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/>
  <workbookPr defaultThemeVersion="166925"/>
  <mc:AlternateContent xmlns:mc="http://schemas.openxmlformats.org/markup-compatibility/2006">
    <mc:Choice Requires="x15">
      <x15ac:absPath xmlns:x15ac="http://schemas.microsoft.com/office/spreadsheetml/2010/11/ac" url="\\Bsc\actuarial\Reserves\Distribution\BIS\TEST CASES\MODELS\"/>
    </mc:Choice>
  </mc:AlternateContent>
  <bookViews>
    <workbookView xWindow="50145" yWindow="0" windowWidth="27855" windowHeight="13890" firstSheet="3" activeTab="9"/>
  </bookViews>
  <sheets>
    <sheet name="N-Lag" sheetId="8" r:id="rId1"/>
    <sheet name="U-Lag" sheetId="13" r:id="rId2"/>
    <sheet name="P-Lag" sheetId="14" r:id="rId3"/>
    <sheet name="A-Lag" sheetId="15" r:id="rId4"/>
    <sheet name="R-Lag" sheetId="16" r:id="rId5"/>
    <sheet name="S-Lag" sheetId="17" r:id="rId6"/>
    <sheet name="D-Lag" sheetId="18" r:id="rId7"/>
    <sheet name="V-Lag" sheetId="19" r:id="rId8"/>
    <sheet name="O-Lag" sheetId="20" r:id="rId9"/>
    <sheet name="Paid" sheetId="3" r:id="rId10"/>
    <sheet name="Allowed" sheetId="5" r:id="rId11"/>
    <sheet name="Billed" sheetId="4" r:id="rId12"/>
    <sheet name="BISDATA" sheetId="29" r:id="rId13"/>
    <sheet name="BIS" sheetId="28" r:id="rId14"/>
    <sheet name="FastClose" sheetId="10" r:id="rId15"/>
    <sheet name="Dental" sheetId="32" r:id="rId16"/>
    <sheet name="COA" sheetId="30" r:id="rId17"/>
    <sheet name="ResCat" sheetId="12" r:id="rId18"/>
  </sheets>
  <definedNames>
    <definedName name="_xlnm._FilterDatabase" localSheetId="12" hidden="1">BISDATA!$A$2:$M$10014</definedName>
    <definedName name="_xlnm._FilterDatabase" localSheetId="16" hidden="1">COA!$A$1:$K$340</definedName>
    <definedName name="_xlnm._FilterDatabase" localSheetId="14" hidden="1">FastClose!$C$2:$K$15094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931" i="29" l="1"/>
  <c r="B9931" i="29" s="1"/>
  <c r="A9931" i="29" s="1"/>
  <c r="C9930" i="29"/>
  <c r="B9930" i="29" s="1"/>
  <c r="A9930" i="29" s="1"/>
  <c r="C9929" i="29"/>
  <c r="B9929" i="29" s="1"/>
  <c r="A9929" i="29" s="1"/>
  <c r="C9928" i="29"/>
  <c r="B9928" i="29" s="1"/>
  <c r="A9928" i="29" s="1"/>
  <c r="C9927" i="29"/>
  <c r="B9927" i="29" s="1"/>
  <c r="A9927" i="29" s="1"/>
  <c r="C9926" i="29"/>
  <c r="B9926" i="29" s="1"/>
  <c r="A9926" i="29" s="1"/>
  <c r="C9925" i="29"/>
  <c r="B9925" i="29" s="1"/>
  <c r="A9925" i="29" s="1"/>
  <c r="C9924" i="29"/>
  <c r="B9924" i="29" s="1"/>
  <c r="A9924" i="29" s="1"/>
  <c r="C9923" i="29"/>
  <c r="B9923" i="29" s="1"/>
  <c r="A9923" i="29" s="1"/>
  <c r="C9922" i="29"/>
  <c r="B9922" i="29" s="1"/>
  <c r="A9922" i="29" s="1"/>
  <c r="C9921" i="29"/>
  <c r="B9921" i="29" s="1"/>
  <c r="A9921" i="29" s="1"/>
  <c r="C9920" i="29"/>
  <c r="B9920" i="29" s="1"/>
  <c r="A9920" i="29" s="1"/>
  <c r="C9919" i="29"/>
  <c r="B9919" i="29" s="1"/>
  <c r="A9919" i="29" s="1"/>
  <c r="C9918" i="29"/>
  <c r="B9918" i="29" s="1"/>
  <c r="A9918" i="29" s="1"/>
  <c r="C9917" i="29"/>
  <c r="B9917" i="29" s="1"/>
  <c r="A9917" i="29" s="1"/>
  <c r="C9916" i="29"/>
  <c r="B9916" i="29" s="1"/>
  <c r="A9916" i="29" s="1"/>
  <c r="C9915" i="29"/>
  <c r="B9915" i="29" s="1"/>
  <c r="A9915" i="29" s="1"/>
  <c r="C9914" i="29"/>
  <c r="B9914" i="29" s="1"/>
  <c r="A9914" i="29" s="1"/>
  <c r="C9913" i="29"/>
  <c r="B9913" i="29" s="1"/>
  <c r="A9913" i="29" s="1"/>
  <c r="C9912" i="29"/>
  <c r="B9912" i="29" s="1"/>
  <c r="A9912" i="29" s="1"/>
  <c r="C9911" i="29"/>
  <c r="B9911" i="29" s="1"/>
  <c r="A9911" i="29" s="1"/>
  <c r="C9910" i="29"/>
  <c r="B9910" i="29" s="1"/>
  <c r="A9910" i="29" s="1"/>
  <c r="C9909" i="29"/>
  <c r="B9909" i="29" s="1"/>
  <c r="A9909" i="29" s="1"/>
  <c r="C9908" i="29"/>
  <c r="B9908" i="29" s="1"/>
  <c r="A9908" i="29" s="1"/>
  <c r="C9907" i="29"/>
  <c r="B9907" i="29" s="1"/>
  <c r="A9907" i="29" s="1"/>
  <c r="C9906" i="29"/>
  <c r="B9906" i="29" s="1"/>
  <c r="A9906" i="29" s="1"/>
  <c r="C9905" i="29"/>
  <c r="B9905" i="29" s="1"/>
  <c r="A9905" i="29" s="1"/>
  <c r="C9904" i="29"/>
  <c r="B9904" i="29" s="1"/>
  <c r="A9904" i="29" s="1"/>
  <c r="C9903" i="29"/>
  <c r="B9903" i="29" s="1"/>
  <c r="A9903" i="29" s="1"/>
  <c r="C9902" i="29"/>
  <c r="B9902" i="29" s="1"/>
  <c r="A9902" i="29" s="1"/>
  <c r="C9901" i="29"/>
  <c r="B9901" i="29" s="1"/>
  <c r="A9901" i="29" s="1"/>
  <c r="C9900" i="29"/>
  <c r="B9900" i="29" s="1"/>
  <c r="A9900" i="29" s="1"/>
  <c r="C9899" i="29"/>
  <c r="B9899" i="29" s="1"/>
  <c r="A9899" i="29" s="1"/>
  <c r="C9898" i="29"/>
  <c r="B9898" i="29" s="1"/>
  <c r="A9898" i="29" s="1"/>
  <c r="C9897" i="29"/>
  <c r="B9897" i="29" s="1"/>
  <c r="A9897" i="29" s="1"/>
  <c r="C9896" i="29"/>
  <c r="B9896" i="29" s="1"/>
  <c r="A9896" i="29" s="1"/>
  <c r="C9895" i="29"/>
  <c r="B9895" i="29" s="1"/>
  <c r="A9895" i="29" s="1"/>
  <c r="C9894" i="29"/>
  <c r="B9894" i="29" s="1"/>
  <c r="A9894" i="29" s="1"/>
  <c r="C9893" i="29"/>
  <c r="B9893" i="29" s="1"/>
  <c r="A9893" i="29" s="1"/>
  <c r="C9892" i="29"/>
  <c r="B9892" i="29" s="1"/>
  <c r="A9892" i="29" s="1"/>
  <c r="C9891" i="29"/>
  <c r="B9891" i="29" s="1"/>
  <c r="A9891" i="29" s="1"/>
  <c r="C9890" i="29"/>
  <c r="B9890" i="29" s="1"/>
  <c r="A9890" i="29" s="1"/>
  <c r="C9889" i="29"/>
  <c r="B9889" i="29" s="1"/>
  <c r="A9889" i="29" s="1"/>
  <c r="C9888" i="29"/>
  <c r="B9888" i="29" s="1"/>
  <c r="A9888" i="29" s="1"/>
  <c r="C9887" i="29"/>
  <c r="B9887" i="29" s="1"/>
  <c r="A9887" i="29" s="1"/>
  <c r="C9886" i="29"/>
  <c r="B9886" i="29" s="1"/>
  <c r="A9886" i="29" s="1"/>
  <c r="C9885" i="29"/>
  <c r="B9885" i="29" s="1"/>
  <c r="A9885" i="29" s="1"/>
  <c r="C9884" i="29"/>
  <c r="B9884" i="29" s="1"/>
  <c r="A9884" i="29" s="1"/>
  <c r="C9883" i="29"/>
  <c r="B9883" i="29" s="1"/>
  <c r="A9883" i="29" s="1"/>
  <c r="C9882" i="29"/>
  <c r="B9882" i="29" s="1"/>
  <c r="A9882" i="29" s="1"/>
  <c r="C9881" i="29"/>
  <c r="B9881" i="29" s="1"/>
  <c r="A9881" i="29" s="1"/>
  <c r="C9880" i="29"/>
  <c r="B9880" i="29" s="1"/>
  <c r="A9880" i="29" s="1"/>
  <c r="C9879" i="29"/>
  <c r="B9879" i="29" s="1"/>
  <c r="A9879" i="29" s="1"/>
  <c r="C9878" i="29"/>
  <c r="B9878" i="29" s="1"/>
  <c r="A9878" i="29" s="1"/>
  <c r="C9877" i="29"/>
  <c r="B9877" i="29" s="1"/>
  <c r="A9877" i="29" s="1"/>
  <c r="C9876" i="29"/>
  <c r="B9876" i="29" s="1"/>
  <c r="A9876" i="29" s="1"/>
  <c r="C9875" i="29"/>
  <c r="B9875" i="29" s="1"/>
  <c r="A9875" i="29" s="1"/>
  <c r="C9874" i="29"/>
  <c r="B9874" i="29" s="1"/>
  <c r="A9874" i="29" s="1"/>
  <c r="C9873" i="29"/>
  <c r="B9873" i="29" s="1"/>
  <c r="A9873" i="29" s="1"/>
  <c r="C9872" i="29"/>
  <c r="B9872" i="29" s="1"/>
  <c r="A9872" i="29" s="1"/>
  <c r="C9871" i="29"/>
  <c r="B9871" i="29" s="1"/>
  <c r="A9871" i="29" s="1"/>
  <c r="C9870" i="29"/>
  <c r="B9870" i="29" s="1"/>
  <c r="A9870" i="29" s="1"/>
  <c r="C9869" i="29"/>
  <c r="B9869" i="29" s="1"/>
  <c r="A9869" i="29" s="1"/>
  <c r="C9868" i="29"/>
  <c r="B9868" i="29" s="1"/>
  <c r="A9868" i="29" s="1"/>
  <c r="C9867" i="29"/>
  <c r="B9867" i="29" s="1"/>
  <c r="A9867" i="29" s="1"/>
  <c r="C9866" i="29"/>
  <c r="B9866" i="29" s="1"/>
  <c r="A9866" i="29" s="1"/>
  <c r="C9865" i="29"/>
  <c r="B9865" i="29" s="1"/>
  <c r="A9865" i="29" s="1"/>
  <c r="C9864" i="29"/>
  <c r="B9864" i="29" s="1"/>
  <c r="A9864" i="29" s="1"/>
  <c r="C9863" i="29"/>
  <c r="B9863" i="29" s="1"/>
  <c r="A9863" i="29" s="1"/>
  <c r="C9862" i="29"/>
  <c r="B9862" i="29" s="1"/>
  <c r="A9862" i="29" s="1"/>
  <c r="C9861" i="29"/>
  <c r="B9861" i="29" s="1"/>
  <c r="A9861" i="29" s="1"/>
  <c r="C9860" i="29"/>
  <c r="B9860" i="29" s="1"/>
  <c r="A9860" i="29" s="1"/>
  <c r="C9859" i="29"/>
  <c r="B9859" i="29" s="1"/>
  <c r="A9859" i="29" s="1"/>
  <c r="C9858" i="29"/>
  <c r="B9858" i="29" s="1"/>
  <c r="A9858" i="29" s="1"/>
  <c r="C9857" i="29"/>
  <c r="B9857" i="29" s="1"/>
  <c r="A9857" i="29" s="1"/>
  <c r="C9856" i="29"/>
  <c r="B9856" i="29" s="1"/>
  <c r="A9856" i="29" s="1"/>
  <c r="C9855" i="29"/>
  <c r="B9855" i="29" s="1"/>
  <c r="A9855" i="29" s="1"/>
  <c r="C9854" i="29"/>
  <c r="B9854" i="29" s="1"/>
  <c r="A9854" i="29" s="1"/>
  <c r="C9853" i="29"/>
  <c r="B9853" i="29" s="1"/>
  <c r="A9853" i="29" s="1"/>
  <c r="C9852" i="29"/>
  <c r="B9852" i="29" s="1"/>
  <c r="A9852" i="29" s="1"/>
  <c r="C9851" i="29"/>
  <c r="B9851" i="29" s="1"/>
  <c r="A9851" i="29" s="1"/>
  <c r="C9850" i="29"/>
  <c r="B9850" i="29" s="1"/>
  <c r="A9850" i="29" s="1"/>
  <c r="C9849" i="29"/>
  <c r="B9849" i="29" s="1"/>
  <c r="A9849" i="29" s="1"/>
  <c r="C9848" i="29"/>
  <c r="B9848" i="29" s="1"/>
  <c r="A9848" i="29" s="1"/>
  <c r="C9847" i="29"/>
  <c r="B9847" i="29" s="1"/>
  <c r="A9847" i="29" s="1"/>
  <c r="C9846" i="29"/>
  <c r="B9846" i="29" s="1"/>
  <c r="A9846" i="29" s="1"/>
  <c r="C9845" i="29"/>
  <c r="B9845" i="29" s="1"/>
  <c r="A9845" i="29" s="1"/>
  <c r="C9844" i="29"/>
  <c r="B9844" i="29" s="1"/>
  <c r="A9844" i="29" s="1"/>
  <c r="C9843" i="29"/>
  <c r="B9843" i="29" s="1"/>
  <c r="A9843" i="29" s="1"/>
  <c r="C9842" i="29"/>
  <c r="B9842" i="29" s="1"/>
  <c r="A9842" i="29" s="1"/>
  <c r="C9841" i="29"/>
  <c r="B9841" i="29" s="1"/>
  <c r="A9841" i="29" s="1"/>
  <c r="C9840" i="29"/>
  <c r="B9840" i="29" s="1"/>
  <c r="A9840" i="29" s="1"/>
  <c r="C9839" i="29"/>
  <c r="B9839" i="29" s="1"/>
  <c r="A9839" i="29" s="1"/>
  <c r="C9838" i="29"/>
  <c r="B9838" i="29" s="1"/>
  <c r="A9838" i="29" s="1"/>
  <c r="C9837" i="29"/>
  <c r="B9837" i="29" s="1"/>
  <c r="A9837" i="29" s="1"/>
  <c r="C9836" i="29"/>
  <c r="B9836" i="29" s="1"/>
  <c r="A9836" i="29" s="1"/>
  <c r="C9835" i="29"/>
  <c r="B9835" i="29" s="1"/>
  <c r="A9835" i="29" s="1"/>
  <c r="C9834" i="29"/>
  <c r="B9834" i="29" s="1"/>
  <c r="A9834" i="29" s="1"/>
  <c r="C9833" i="29"/>
  <c r="B9833" i="29" s="1"/>
  <c r="A9833" i="29" s="1"/>
  <c r="C9832" i="29"/>
  <c r="B9832" i="29" s="1"/>
  <c r="A9832" i="29" s="1"/>
  <c r="C9831" i="29"/>
  <c r="B9831" i="29" s="1"/>
  <c r="A9831" i="29" s="1"/>
  <c r="C9830" i="29"/>
  <c r="B9830" i="29" s="1"/>
  <c r="A9830" i="29" s="1"/>
  <c r="C9829" i="29"/>
  <c r="B9829" i="29" s="1"/>
  <c r="A9829" i="29" s="1"/>
  <c r="C9828" i="29"/>
  <c r="B9828" i="29" s="1"/>
  <c r="A9828" i="29" s="1"/>
  <c r="C9827" i="29"/>
  <c r="B9827" i="29" s="1"/>
  <c r="A9827" i="29" s="1"/>
  <c r="C9826" i="29"/>
  <c r="B9826" i="29" s="1"/>
  <c r="A9826" i="29" s="1"/>
  <c r="C9825" i="29"/>
  <c r="B9825" i="29" s="1"/>
  <c r="A9825" i="29" s="1"/>
  <c r="C9824" i="29"/>
  <c r="B9824" i="29" s="1"/>
  <c r="A9824" i="29" s="1"/>
  <c r="C9823" i="29"/>
  <c r="B9823" i="29" s="1"/>
  <c r="A9823" i="29" s="1"/>
  <c r="C9822" i="29"/>
  <c r="B9822" i="29" s="1"/>
  <c r="A9822" i="29" s="1"/>
  <c r="C9821" i="29"/>
  <c r="B9821" i="29" s="1"/>
  <c r="A9821" i="29" s="1"/>
  <c r="C9820" i="29"/>
  <c r="B9820" i="29" s="1"/>
  <c r="A9820" i="29" s="1"/>
  <c r="C9819" i="29"/>
  <c r="B9819" i="29" s="1"/>
  <c r="A9819" i="29" s="1"/>
  <c r="C9818" i="29"/>
  <c r="B9818" i="29" s="1"/>
  <c r="A9818" i="29" s="1"/>
  <c r="C9817" i="29"/>
  <c r="B9817" i="29" s="1"/>
  <c r="A9817" i="29" s="1"/>
  <c r="C9816" i="29"/>
  <c r="B9816" i="29" s="1"/>
  <c r="A9816" i="29" s="1"/>
  <c r="C9815" i="29"/>
  <c r="B9815" i="29" s="1"/>
  <c r="A9815" i="29" s="1"/>
  <c r="C9814" i="29"/>
  <c r="B9814" i="29" s="1"/>
  <c r="A9814" i="29" s="1"/>
  <c r="C9813" i="29"/>
  <c r="B9813" i="29" s="1"/>
  <c r="A9813" i="29" s="1"/>
  <c r="C9812" i="29"/>
  <c r="B9812" i="29" s="1"/>
  <c r="A9812" i="29" s="1"/>
  <c r="C9811" i="29"/>
  <c r="B9811" i="29" s="1"/>
  <c r="A9811" i="29" s="1"/>
  <c r="C9810" i="29"/>
  <c r="B9810" i="29" s="1"/>
  <c r="A9810" i="29" s="1"/>
  <c r="C9809" i="29"/>
  <c r="B9809" i="29" s="1"/>
  <c r="A9809" i="29" s="1"/>
  <c r="C9808" i="29"/>
  <c r="B9808" i="29" s="1"/>
  <c r="A9808" i="29" s="1"/>
  <c r="C9807" i="29"/>
  <c r="B9807" i="29" s="1"/>
  <c r="A9807" i="29" s="1"/>
  <c r="C9806" i="29"/>
  <c r="B9806" i="29" s="1"/>
  <c r="A9806" i="29" s="1"/>
  <c r="C9805" i="29"/>
  <c r="B9805" i="29" s="1"/>
  <c r="A9805" i="29" s="1"/>
  <c r="C9804" i="29"/>
  <c r="B9804" i="29" s="1"/>
  <c r="A9804" i="29" s="1"/>
  <c r="C9803" i="29"/>
  <c r="B9803" i="29" s="1"/>
  <c r="A9803" i="29" s="1"/>
  <c r="C9802" i="29"/>
  <c r="B9802" i="29" s="1"/>
  <c r="A9802" i="29" s="1"/>
  <c r="C9801" i="29"/>
  <c r="B9801" i="29" s="1"/>
  <c r="A9801" i="29" s="1"/>
  <c r="C9800" i="29"/>
  <c r="B9800" i="29" s="1"/>
  <c r="A9800" i="29" s="1"/>
  <c r="C9799" i="29"/>
  <c r="B9799" i="29" s="1"/>
  <c r="A9799" i="29" s="1"/>
  <c r="C9798" i="29"/>
  <c r="B9798" i="29" s="1"/>
  <c r="A9798" i="29" s="1"/>
  <c r="C9797" i="29"/>
  <c r="B9797" i="29" s="1"/>
  <c r="A9797" i="29" s="1"/>
  <c r="C9796" i="29"/>
  <c r="B9796" i="29" s="1"/>
  <c r="A9796" i="29" s="1"/>
  <c r="C9795" i="29"/>
  <c r="B9795" i="29" s="1"/>
  <c r="A9795" i="29" s="1"/>
  <c r="C9794" i="29"/>
  <c r="B9794" i="29" s="1"/>
  <c r="A9794" i="29" s="1"/>
  <c r="C9793" i="29"/>
  <c r="B9793" i="29" s="1"/>
  <c r="A9793" i="29" s="1"/>
  <c r="C9792" i="29"/>
  <c r="B9792" i="29" s="1"/>
  <c r="A9792" i="29" s="1"/>
  <c r="C9791" i="29"/>
  <c r="B9791" i="29" s="1"/>
  <c r="A9791" i="29" s="1"/>
  <c r="C9790" i="29"/>
  <c r="B9790" i="29" s="1"/>
  <c r="A9790" i="29" s="1"/>
  <c r="C9789" i="29"/>
  <c r="B9789" i="29" s="1"/>
  <c r="A9789" i="29" s="1"/>
  <c r="C9788" i="29"/>
  <c r="B9788" i="29" s="1"/>
  <c r="A9788" i="29" s="1"/>
  <c r="C9787" i="29"/>
  <c r="B9787" i="29" s="1"/>
  <c r="A9787" i="29" s="1"/>
  <c r="C9786" i="29"/>
  <c r="B9786" i="29" s="1"/>
  <c r="A9786" i="29" s="1"/>
  <c r="C9785" i="29"/>
  <c r="B9785" i="29" s="1"/>
  <c r="A9785" i="29" s="1"/>
  <c r="C9784" i="29"/>
  <c r="B9784" i="29" s="1"/>
  <c r="A9784" i="29" s="1"/>
  <c r="C9783" i="29"/>
  <c r="B9783" i="29" s="1"/>
  <c r="A9783" i="29" s="1"/>
  <c r="C9782" i="29"/>
  <c r="B9782" i="29" s="1"/>
  <c r="A9782" i="29" s="1"/>
  <c r="C9781" i="29"/>
  <c r="B9781" i="29" s="1"/>
  <c r="A9781" i="29" s="1"/>
  <c r="C9780" i="29"/>
  <c r="B9780" i="29" s="1"/>
  <c r="A9780" i="29" s="1"/>
  <c r="C9779" i="29"/>
  <c r="B9779" i="29" s="1"/>
  <c r="A9779" i="29" s="1"/>
  <c r="C9778" i="29"/>
  <c r="B9778" i="29" s="1"/>
  <c r="A9778" i="29" s="1"/>
  <c r="C9777" i="29"/>
  <c r="B9777" i="29" s="1"/>
  <c r="A9777" i="29" s="1"/>
  <c r="C9776" i="29"/>
  <c r="B9776" i="29" s="1"/>
  <c r="A9776" i="29" s="1"/>
  <c r="C9775" i="29"/>
  <c r="B9775" i="29" s="1"/>
  <c r="A9775" i="29" s="1"/>
  <c r="C9774" i="29"/>
  <c r="B9774" i="29" s="1"/>
  <c r="A9774" i="29" s="1"/>
  <c r="C9773" i="29"/>
  <c r="B9773" i="29" s="1"/>
  <c r="A9773" i="29" s="1"/>
  <c r="C9772" i="29"/>
  <c r="B9772" i="29" s="1"/>
  <c r="A9772" i="29" s="1"/>
  <c r="C9771" i="29"/>
  <c r="B9771" i="29" s="1"/>
  <c r="A9771" i="29" s="1"/>
  <c r="C9770" i="29"/>
  <c r="B9770" i="29" s="1"/>
  <c r="A9770" i="29" s="1"/>
  <c r="C9769" i="29"/>
  <c r="B9769" i="29" s="1"/>
  <c r="A9769" i="29" s="1"/>
  <c r="C9768" i="29"/>
  <c r="B9768" i="29" s="1"/>
  <c r="A9768" i="29" s="1"/>
  <c r="C9767" i="29"/>
  <c r="B9767" i="29" s="1"/>
  <c r="A9767" i="29" s="1"/>
  <c r="C9766" i="29"/>
  <c r="B9766" i="29" s="1"/>
  <c r="A9766" i="29" s="1"/>
  <c r="C9765" i="29"/>
  <c r="B9765" i="29" s="1"/>
  <c r="A9765" i="29" s="1"/>
  <c r="C9764" i="29"/>
  <c r="B9764" i="29" s="1"/>
  <c r="A9764" i="29" s="1"/>
  <c r="C9763" i="29"/>
  <c r="B9763" i="29" s="1"/>
  <c r="A9763" i="29" s="1"/>
  <c r="C9762" i="29"/>
  <c r="B9762" i="29" s="1"/>
  <c r="A9762" i="29" s="1"/>
  <c r="C9761" i="29"/>
  <c r="B9761" i="29" s="1"/>
  <c r="A9761" i="29" s="1"/>
  <c r="C9760" i="29"/>
  <c r="B9760" i="29" s="1"/>
  <c r="A9760" i="29" s="1"/>
  <c r="C9759" i="29"/>
  <c r="B9759" i="29" s="1"/>
  <c r="A9759" i="29" s="1"/>
  <c r="C9758" i="29"/>
  <c r="B9758" i="29" s="1"/>
  <c r="A9758" i="29" s="1"/>
  <c r="C9757" i="29"/>
  <c r="B9757" i="29" s="1"/>
  <c r="A9757" i="29" s="1"/>
  <c r="C9756" i="29"/>
  <c r="B9756" i="29" s="1"/>
  <c r="A9756" i="29" s="1"/>
  <c r="C9755" i="29"/>
  <c r="B9755" i="29" s="1"/>
  <c r="A9755" i="29" s="1"/>
  <c r="C9754" i="29"/>
  <c r="B9754" i="29" s="1"/>
  <c r="A9754" i="29" s="1"/>
  <c r="C9753" i="29"/>
  <c r="B9753" i="29" s="1"/>
  <c r="A9753" i="29" s="1"/>
  <c r="C9752" i="29"/>
  <c r="B9752" i="29" s="1"/>
  <c r="A9752" i="29" s="1"/>
  <c r="C9751" i="29"/>
  <c r="B9751" i="29" s="1"/>
  <c r="A9751" i="29" s="1"/>
  <c r="C9750" i="29"/>
  <c r="B9750" i="29" s="1"/>
  <c r="A9750" i="29" s="1"/>
  <c r="C9749" i="29"/>
  <c r="B9749" i="29" s="1"/>
  <c r="A9749" i="29" s="1"/>
  <c r="C9748" i="29"/>
  <c r="B9748" i="29" s="1"/>
  <c r="A9748" i="29" s="1"/>
  <c r="C9747" i="29"/>
  <c r="B9747" i="29" s="1"/>
  <c r="A9747" i="29" s="1"/>
  <c r="C9746" i="29"/>
  <c r="B9746" i="29" s="1"/>
  <c r="A9746" i="29" s="1"/>
  <c r="C9745" i="29"/>
  <c r="B9745" i="29" s="1"/>
  <c r="A9745" i="29" s="1"/>
  <c r="C9744" i="29"/>
  <c r="B9744" i="29" s="1"/>
  <c r="A9744" i="29" s="1"/>
  <c r="C9743" i="29"/>
  <c r="B9743" i="29" s="1"/>
  <c r="A9743" i="29" s="1"/>
  <c r="C9742" i="29"/>
  <c r="B9742" i="29" s="1"/>
  <c r="A9742" i="29" s="1"/>
  <c r="C9741" i="29"/>
  <c r="B9741" i="29" s="1"/>
  <c r="A9741" i="29" s="1"/>
  <c r="C9740" i="29"/>
  <c r="B9740" i="29" s="1"/>
  <c r="A9740" i="29" s="1"/>
  <c r="C9739" i="29"/>
  <c r="B9739" i="29" s="1"/>
  <c r="A9739" i="29" s="1"/>
  <c r="C9738" i="29"/>
  <c r="B9738" i="29" s="1"/>
  <c r="A9738" i="29" s="1"/>
  <c r="C9737" i="29"/>
  <c r="B9737" i="29" s="1"/>
  <c r="A9737" i="29" s="1"/>
  <c r="C9736" i="29"/>
  <c r="B9736" i="29" s="1"/>
  <c r="A9736" i="29" s="1"/>
  <c r="C9735" i="29"/>
  <c r="B9735" i="29" s="1"/>
  <c r="A9735" i="29" s="1"/>
  <c r="C9734" i="29"/>
  <c r="B9734" i="29" s="1"/>
  <c r="A9734" i="29" s="1"/>
  <c r="C9733" i="29"/>
  <c r="B9733" i="29" s="1"/>
  <c r="A9733" i="29" s="1"/>
  <c r="C9732" i="29"/>
  <c r="B9732" i="29" s="1"/>
  <c r="A9732" i="29" s="1"/>
  <c r="C9731" i="29"/>
  <c r="B9731" i="29" s="1"/>
  <c r="A9731" i="29" s="1"/>
  <c r="C9730" i="29"/>
  <c r="B9730" i="29" s="1"/>
  <c r="A9730" i="29" s="1"/>
  <c r="C9729" i="29"/>
  <c r="B9729" i="29" s="1"/>
  <c r="A9729" i="29" s="1"/>
  <c r="C9728" i="29"/>
  <c r="B9728" i="29" s="1"/>
  <c r="A9728" i="29" s="1"/>
  <c r="C9727" i="29"/>
  <c r="B9727" i="29" s="1"/>
  <c r="A9727" i="29" s="1"/>
  <c r="C9726" i="29"/>
  <c r="B9726" i="29" s="1"/>
  <c r="A9726" i="29" s="1"/>
  <c r="C9725" i="29"/>
  <c r="B9725" i="29" s="1"/>
  <c r="A9725" i="29" s="1"/>
  <c r="C9724" i="29"/>
  <c r="B9724" i="29" s="1"/>
  <c r="A9724" i="29" s="1"/>
  <c r="C9723" i="29"/>
  <c r="B9723" i="29" s="1"/>
  <c r="A9723" i="29" s="1"/>
  <c r="C9722" i="29"/>
  <c r="B9722" i="29" s="1"/>
  <c r="A9722" i="29" s="1"/>
  <c r="C9721" i="29"/>
  <c r="B9721" i="29" s="1"/>
  <c r="A9721" i="29" s="1"/>
  <c r="C9720" i="29"/>
  <c r="B9720" i="29" s="1"/>
  <c r="A9720" i="29" s="1"/>
  <c r="C9719" i="29"/>
  <c r="B9719" i="29" s="1"/>
  <c r="A9719" i="29" s="1"/>
  <c r="C9718" i="29"/>
  <c r="B9718" i="29" s="1"/>
  <c r="A9718" i="29" s="1"/>
  <c r="C9717" i="29"/>
  <c r="B9717" i="29" s="1"/>
  <c r="A9717" i="29" s="1"/>
  <c r="C9716" i="29"/>
  <c r="B9716" i="29" s="1"/>
  <c r="A9716" i="29" s="1"/>
  <c r="C9715" i="29"/>
  <c r="B9715" i="29" s="1"/>
  <c r="A9715" i="29" s="1"/>
  <c r="C9714" i="29"/>
  <c r="B9714" i="29" s="1"/>
  <c r="A9714" i="29" s="1"/>
  <c r="C9713" i="29"/>
  <c r="B9713" i="29" s="1"/>
  <c r="A9713" i="29" s="1"/>
  <c r="C9712" i="29"/>
  <c r="B9712" i="29" s="1"/>
  <c r="A9712" i="29" s="1"/>
  <c r="C9711" i="29"/>
  <c r="B9711" i="29" s="1"/>
  <c r="A9711" i="29" s="1"/>
  <c r="C9710" i="29"/>
  <c r="B9710" i="29" s="1"/>
  <c r="A9710" i="29" s="1"/>
  <c r="C9709" i="29"/>
  <c r="B9709" i="29" s="1"/>
  <c r="A9709" i="29" s="1"/>
  <c r="C9708" i="29"/>
  <c r="B9708" i="29" s="1"/>
  <c r="A9708" i="29" s="1"/>
  <c r="C9707" i="29"/>
  <c r="B9707" i="29" s="1"/>
  <c r="A9707" i="29" s="1"/>
  <c r="C9706" i="29"/>
  <c r="B9706" i="29" s="1"/>
  <c r="A9706" i="29" s="1"/>
  <c r="C9705" i="29"/>
  <c r="B9705" i="29" s="1"/>
  <c r="A9705" i="29" s="1"/>
  <c r="C9704" i="29"/>
  <c r="B9704" i="29" s="1"/>
  <c r="A9704" i="29" s="1"/>
  <c r="C9703" i="29"/>
  <c r="B9703" i="29" s="1"/>
  <c r="A9703" i="29" s="1"/>
  <c r="C9702" i="29"/>
  <c r="B9702" i="29" s="1"/>
  <c r="A9702" i="29" s="1"/>
  <c r="C9701" i="29"/>
  <c r="B9701" i="29" s="1"/>
  <c r="A9701" i="29" s="1"/>
  <c r="C9700" i="29"/>
  <c r="B9700" i="29" s="1"/>
  <c r="A9700" i="29" s="1"/>
  <c r="C9699" i="29"/>
  <c r="B9699" i="29" s="1"/>
  <c r="A9699" i="29" s="1"/>
  <c r="C9698" i="29"/>
  <c r="B9698" i="29" s="1"/>
  <c r="A9698" i="29" s="1"/>
  <c r="C9697" i="29"/>
  <c r="B9697" i="29" s="1"/>
  <c r="A9697" i="29" s="1"/>
  <c r="C9696" i="29"/>
  <c r="B9696" i="29" s="1"/>
  <c r="A9696" i="29" s="1"/>
  <c r="C9695" i="29"/>
  <c r="B9695" i="29" s="1"/>
  <c r="A9695" i="29" s="1"/>
  <c r="C9694" i="29"/>
  <c r="B9694" i="29" s="1"/>
  <c r="A9694" i="29" s="1"/>
  <c r="C9693" i="29"/>
  <c r="B9693" i="29" s="1"/>
  <c r="A9693" i="29" s="1"/>
  <c r="C9692" i="29"/>
  <c r="B9692" i="29" s="1"/>
  <c r="A9692" i="29" s="1"/>
  <c r="C9691" i="29"/>
  <c r="B9691" i="29" s="1"/>
  <c r="A9691" i="29" s="1"/>
  <c r="C9690" i="29"/>
  <c r="B9690" i="29" s="1"/>
  <c r="A9690" i="29" s="1"/>
  <c r="C9689" i="29"/>
  <c r="B9689" i="29" s="1"/>
  <c r="A9689" i="29" s="1"/>
  <c r="C9688" i="29"/>
  <c r="B9688" i="29" s="1"/>
  <c r="A9688" i="29" s="1"/>
  <c r="C9687" i="29"/>
  <c r="B9687" i="29" s="1"/>
  <c r="A9687" i="29" s="1"/>
  <c r="C9686" i="29"/>
  <c r="B9686" i="29" s="1"/>
  <c r="A9686" i="29" s="1"/>
  <c r="C9685" i="29"/>
  <c r="B9685" i="29" s="1"/>
  <c r="A9685" i="29" s="1"/>
  <c r="C9684" i="29"/>
  <c r="B9684" i="29" s="1"/>
  <c r="A9684" i="29" s="1"/>
  <c r="C9683" i="29"/>
  <c r="B9683" i="29" s="1"/>
  <c r="A9683" i="29" s="1"/>
  <c r="C9682" i="29"/>
  <c r="B9682" i="29" s="1"/>
  <c r="A9682" i="29" s="1"/>
  <c r="C9681" i="29"/>
  <c r="B9681" i="29" s="1"/>
  <c r="A9681" i="29" s="1"/>
  <c r="C9680" i="29"/>
  <c r="B9680" i="29" s="1"/>
  <c r="A9680" i="29" s="1"/>
  <c r="C9679" i="29"/>
  <c r="B9679" i="29" s="1"/>
  <c r="A9679" i="29" s="1"/>
  <c r="C9678" i="29"/>
  <c r="B9678" i="29" s="1"/>
  <c r="A9678" i="29" s="1"/>
  <c r="C9677" i="29"/>
  <c r="B9677" i="29" s="1"/>
  <c r="A9677" i="29" s="1"/>
  <c r="C9676" i="29"/>
  <c r="B9676" i="29" s="1"/>
  <c r="A9676" i="29" s="1"/>
  <c r="C9675" i="29"/>
  <c r="B9675" i="29" s="1"/>
  <c r="A9675" i="29" s="1"/>
  <c r="C9674" i="29"/>
  <c r="B9674" i="29" s="1"/>
  <c r="A9674" i="29" s="1"/>
  <c r="C9673" i="29"/>
  <c r="B9673" i="29" s="1"/>
  <c r="A9673" i="29" s="1"/>
  <c r="C9672" i="29"/>
  <c r="B9672" i="29" s="1"/>
  <c r="A9672" i="29" s="1"/>
  <c r="C9671" i="29"/>
  <c r="B9671" i="29" s="1"/>
  <c r="A9671" i="29" s="1"/>
  <c r="C9670" i="29"/>
  <c r="B9670" i="29" s="1"/>
  <c r="A9670" i="29" s="1"/>
  <c r="C9669" i="29"/>
  <c r="B9669" i="29" s="1"/>
  <c r="A9669" i="29" s="1"/>
  <c r="C9668" i="29"/>
  <c r="B9668" i="29" s="1"/>
  <c r="A9668" i="29" s="1"/>
  <c r="C9667" i="29"/>
  <c r="B9667" i="29" s="1"/>
  <c r="A9667" i="29" s="1"/>
  <c r="C9666" i="29"/>
  <c r="B9666" i="29" s="1"/>
  <c r="A9666" i="29" s="1"/>
  <c r="C9665" i="29"/>
  <c r="B9665" i="29" s="1"/>
  <c r="A9665" i="29" s="1"/>
  <c r="C9664" i="29"/>
  <c r="B9664" i="29" s="1"/>
  <c r="A9664" i="29" s="1"/>
  <c r="C9663" i="29"/>
  <c r="B9663" i="29" s="1"/>
  <c r="A9663" i="29" s="1"/>
  <c r="C9662" i="29"/>
  <c r="B9662" i="29" s="1"/>
  <c r="A9662" i="29" s="1"/>
  <c r="C9661" i="29"/>
  <c r="B9661" i="29" s="1"/>
  <c r="A9661" i="29" s="1"/>
  <c r="C9660" i="29"/>
  <c r="B9660" i="29" s="1"/>
  <c r="A9660" i="29" s="1"/>
  <c r="C9659" i="29"/>
  <c r="B9659" i="29" s="1"/>
  <c r="A9659" i="29" s="1"/>
  <c r="C9658" i="29"/>
  <c r="B9658" i="29" s="1"/>
  <c r="A9658" i="29" s="1"/>
  <c r="C9657" i="29"/>
  <c r="B9657" i="29" s="1"/>
  <c r="A9657" i="29" s="1"/>
  <c r="C9656" i="29"/>
  <c r="B9656" i="29" s="1"/>
  <c r="A9656" i="29" s="1"/>
  <c r="C9655" i="29"/>
  <c r="B9655" i="29" s="1"/>
  <c r="A9655" i="29" s="1"/>
  <c r="C9654" i="29"/>
  <c r="B9654" i="29" s="1"/>
  <c r="A9654" i="29" s="1"/>
  <c r="C9653" i="29"/>
  <c r="B9653" i="29" s="1"/>
  <c r="A9653" i="29" s="1"/>
  <c r="C9652" i="29"/>
  <c r="B9652" i="29" s="1"/>
  <c r="A9652" i="29" s="1"/>
  <c r="C9651" i="29"/>
  <c r="B9651" i="29" s="1"/>
  <c r="A9651" i="29" s="1"/>
  <c r="C9650" i="29"/>
  <c r="B9650" i="29" s="1"/>
  <c r="A9650" i="29" s="1"/>
  <c r="C9649" i="29"/>
  <c r="B9649" i="29" s="1"/>
  <c r="A9649" i="29" s="1"/>
  <c r="C9648" i="29"/>
  <c r="B9648" i="29" s="1"/>
  <c r="A9648" i="29" s="1"/>
  <c r="C9647" i="29"/>
  <c r="B9647" i="29" s="1"/>
  <c r="A9647" i="29" s="1"/>
  <c r="C9646" i="29"/>
  <c r="B9646" i="29" s="1"/>
  <c r="A9646" i="29" s="1"/>
  <c r="C9645" i="29"/>
  <c r="B9645" i="29" s="1"/>
  <c r="A9645" i="29" s="1"/>
  <c r="C9644" i="29"/>
  <c r="B9644" i="29" s="1"/>
  <c r="A9644" i="29" s="1"/>
  <c r="C9643" i="29"/>
  <c r="B9643" i="29" s="1"/>
  <c r="A9643" i="29" s="1"/>
  <c r="C9642" i="29"/>
  <c r="B9642" i="29" s="1"/>
  <c r="A9642" i="29" s="1"/>
  <c r="C9641" i="29"/>
  <c r="B9641" i="29" s="1"/>
  <c r="A9641" i="29" s="1"/>
  <c r="C9640" i="29"/>
  <c r="B9640" i="29" s="1"/>
  <c r="A9640" i="29" s="1"/>
  <c r="C9639" i="29"/>
  <c r="B9639" i="29" s="1"/>
  <c r="A9639" i="29" s="1"/>
  <c r="C9638" i="29"/>
  <c r="B9638" i="29" s="1"/>
  <c r="A9638" i="29" s="1"/>
  <c r="C9637" i="29"/>
  <c r="B9637" i="29" s="1"/>
  <c r="A9637" i="29" s="1"/>
  <c r="C9636" i="29"/>
  <c r="B9636" i="29" s="1"/>
  <c r="A9636" i="29" s="1"/>
  <c r="C9635" i="29"/>
  <c r="B9635" i="29" s="1"/>
  <c r="A9635" i="29" s="1"/>
  <c r="C9634" i="29"/>
  <c r="B9634" i="29" s="1"/>
  <c r="A9634" i="29" s="1"/>
  <c r="C9633" i="29"/>
  <c r="B9633" i="29" s="1"/>
  <c r="A9633" i="29" s="1"/>
  <c r="C9632" i="29"/>
  <c r="B9632" i="29" s="1"/>
  <c r="A9632" i="29" s="1"/>
  <c r="C9631" i="29"/>
  <c r="B9631" i="29" s="1"/>
  <c r="A9631" i="29" s="1"/>
  <c r="C9630" i="29"/>
  <c r="B9630" i="29" s="1"/>
  <c r="A9630" i="29" s="1"/>
  <c r="C9629" i="29"/>
  <c r="B9629" i="29" s="1"/>
  <c r="A9629" i="29" s="1"/>
  <c r="C9628" i="29"/>
  <c r="B9628" i="29" s="1"/>
  <c r="A9628" i="29" s="1"/>
  <c r="C9627" i="29"/>
  <c r="B9627" i="29" s="1"/>
  <c r="A9627" i="29" s="1"/>
  <c r="C9626" i="29"/>
  <c r="B9626" i="29" s="1"/>
  <c r="A9626" i="29" s="1"/>
  <c r="C9625" i="29"/>
  <c r="B9625" i="29" s="1"/>
  <c r="A9625" i="29" s="1"/>
  <c r="C9624" i="29"/>
  <c r="B9624" i="29" s="1"/>
  <c r="A9624" i="29" s="1"/>
  <c r="C9623" i="29"/>
  <c r="B9623" i="29" s="1"/>
  <c r="A9623" i="29" s="1"/>
  <c r="C9622" i="29"/>
  <c r="B9622" i="29" s="1"/>
  <c r="A9622" i="29" s="1"/>
  <c r="C9621" i="29"/>
  <c r="B9621" i="29" s="1"/>
  <c r="A9621" i="29" s="1"/>
  <c r="C9620" i="29"/>
  <c r="B9620" i="29" s="1"/>
  <c r="A9620" i="29" s="1"/>
  <c r="C9619" i="29"/>
  <c r="B9619" i="29" s="1"/>
  <c r="A9619" i="29" s="1"/>
  <c r="C9618" i="29"/>
  <c r="B9618" i="29" s="1"/>
  <c r="A9618" i="29" s="1"/>
  <c r="C9617" i="29"/>
  <c r="B9617" i="29" s="1"/>
  <c r="A9617" i="29" s="1"/>
  <c r="C9616" i="29"/>
  <c r="B9616" i="29" s="1"/>
  <c r="A9616" i="29" s="1"/>
  <c r="C9615" i="29"/>
  <c r="B9615" i="29" s="1"/>
  <c r="A9615" i="29" s="1"/>
  <c r="C9614" i="29"/>
  <c r="B9614" i="29" s="1"/>
  <c r="A9614" i="29" s="1"/>
  <c r="C9613" i="29"/>
  <c r="B9613" i="29" s="1"/>
  <c r="A9613" i="29" s="1"/>
  <c r="C9612" i="29"/>
  <c r="B9612" i="29" s="1"/>
  <c r="A9612" i="29" s="1"/>
  <c r="C9611" i="29"/>
  <c r="B9611" i="29" s="1"/>
  <c r="A9611" i="29" s="1"/>
  <c r="C9610" i="29"/>
  <c r="B9610" i="29" s="1"/>
  <c r="A9610" i="29" s="1"/>
  <c r="C9609" i="29"/>
  <c r="B9609" i="29" s="1"/>
  <c r="A9609" i="29" s="1"/>
  <c r="C9608" i="29"/>
  <c r="B9608" i="29" s="1"/>
  <c r="A9608" i="29" s="1"/>
  <c r="C9607" i="29"/>
  <c r="B9607" i="29" s="1"/>
  <c r="A9607" i="29" s="1"/>
  <c r="C9606" i="29"/>
  <c r="B9606" i="29" s="1"/>
  <c r="A9606" i="29" s="1"/>
  <c r="C9605" i="29"/>
  <c r="B9605" i="29" s="1"/>
  <c r="A9605" i="29" s="1"/>
  <c r="C9604" i="29"/>
  <c r="B9604" i="29" s="1"/>
  <c r="A9604" i="29" s="1"/>
  <c r="C9603" i="29"/>
  <c r="B9603" i="29" s="1"/>
  <c r="A9603" i="29" s="1"/>
  <c r="C9602" i="29"/>
  <c r="B9602" i="29" s="1"/>
  <c r="A9602" i="29" s="1"/>
  <c r="C9601" i="29"/>
  <c r="B9601" i="29" s="1"/>
  <c r="A9601" i="29" s="1"/>
  <c r="C9600" i="29"/>
  <c r="B9600" i="29" s="1"/>
  <c r="A9600" i="29" s="1"/>
  <c r="C9599" i="29"/>
  <c r="B9599" i="29" s="1"/>
  <c r="A9599" i="29" s="1"/>
  <c r="C9598" i="29"/>
  <c r="B9598" i="29" s="1"/>
  <c r="A9598" i="29" s="1"/>
  <c r="C9597" i="29"/>
  <c r="B9597" i="29" s="1"/>
  <c r="A9597" i="29" s="1"/>
  <c r="C9596" i="29"/>
  <c r="B9596" i="29" s="1"/>
  <c r="A9596" i="29" s="1"/>
  <c r="C9595" i="29"/>
  <c r="B9595" i="29" s="1"/>
  <c r="A9595" i="29" s="1"/>
  <c r="C9594" i="29"/>
  <c r="B9594" i="29" s="1"/>
  <c r="A9594" i="29" s="1"/>
  <c r="C9593" i="29"/>
  <c r="B9593" i="29" s="1"/>
  <c r="A9593" i="29" s="1"/>
  <c r="C9592" i="29"/>
  <c r="B9592" i="29" s="1"/>
  <c r="A9592" i="29" s="1"/>
  <c r="C9591" i="29"/>
  <c r="B9591" i="29" s="1"/>
  <c r="A9591" i="29" s="1"/>
  <c r="C9590" i="29"/>
  <c r="B9590" i="29" s="1"/>
  <c r="A9590" i="29" s="1"/>
  <c r="C9589" i="29"/>
  <c r="B9589" i="29" s="1"/>
  <c r="A9589" i="29" s="1"/>
  <c r="C9588" i="29"/>
  <c r="B9588" i="29" s="1"/>
  <c r="A9588" i="29" s="1"/>
  <c r="C9587" i="29"/>
  <c r="B9587" i="29" s="1"/>
  <c r="A9587" i="29" s="1"/>
  <c r="C9586" i="29"/>
  <c r="B9586" i="29" s="1"/>
  <c r="A9586" i="29" s="1"/>
  <c r="C9585" i="29"/>
  <c r="B9585" i="29" s="1"/>
  <c r="A9585" i="29" s="1"/>
  <c r="C9584" i="29"/>
  <c r="B9584" i="29" s="1"/>
  <c r="A9584" i="29" s="1"/>
  <c r="C9583" i="29"/>
  <c r="B9583" i="29" s="1"/>
  <c r="A9583" i="29" s="1"/>
  <c r="C9582" i="29"/>
  <c r="B9582" i="29" s="1"/>
  <c r="A9582" i="29" s="1"/>
  <c r="C9581" i="29"/>
  <c r="B9581" i="29" s="1"/>
  <c r="A9581" i="29" s="1"/>
  <c r="C9580" i="29"/>
  <c r="B9580" i="29" s="1"/>
  <c r="A9580" i="29" s="1"/>
  <c r="C9579" i="29"/>
  <c r="B9579" i="29" s="1"/>
  <c r="A9579" i="29" s="1"/>
  <c r="C9578" i="29"/>
  <c r="B9578" i="29" s="1"/>
  <c r="A9578" i="29" s="1"/>
  <c r="C9577" i="29"/>
  <c r="B9577" i="29" s="1"/>
  <c r="A9577" i="29" s="1"/>
  <c r="C9576" i="29"/>
  <c r="B9576" i="29" s="1"/>
  <c r="A9576" i="29" s="1"/>
  <c r="C9575" i="29"/>
  <c r="B9575" i="29" s="1"/>
  <c r="A9575" i="29" s="1"/>
  <c r="C9574" i="29"/>
  <c r="B9574" i="29" s="1"/>
  <c r="A9574" i="29" s="1"/>
  <c r="C9573" i="29"/>
  <c r="B9573" i="29" s="1"/>
  <c r="A9573" i="29" s="1"/>
  <c r="C9572" i="29"/>
  <c r="B9572" i="29" s="1"/>
  <c r="A9572" i="29" s="1"/>
  <c r="C9571" i="29"/>
  <c r="B9571" i="29" s="1"/>
  <c r="A9571" i="29" s="1"/>
  <c r="C9570" i="29"/>
  <c r="B9570" i="29" s="1"/>
  <c r="A9570" i="29" s="1"/>
  <c r="C9569" i="29"/>
  <c r="B9569" i="29" s="1"/>
  <c r="A9569" i="29" s="1"/>
  <c r="C9568" i="29"/>
  <c r="B9568" i="29" s="1"/>
  <c r="A9568" i="29" s="1"/>
  <c r="C9567" i="29"/>
  <c r="B9567" i="29" s="1"/>
  <c r="A9567" i="29" s="1"/>
  <c r="C9566" i="29"/>
  <c r="B9566" i="29" s="1"/>
  <c r="A9566" i="29" s="1"/>
  <c r="C9565" i="29"/>
  <c r="B9565" i="29" s="1"/>
  <c r="A9565" i="29" s="1"/>
  <c r="C9564" i="29"/>
  <c r="B9564" i="29" s="1"/>
  <c r="A9564" i="29" s="1"/>
  <c r="C9563" i="29"/>
  <c r="B9563" i="29" s="1"/>
  <c r="A9563" i="29" s="1"/>
  <c r="C9562" i="29"/>
  <c r="B9562" i="29" s="1"/>
  <c r="A9562" i="29" s="1"/>
  <c r="C9561" i="29"/>
  <c r="B9561" i="29" s="1"/>
  <c r="A9561" i="29" s="1"/>
  <c r="C9560" i="29"/>
  <c r="B9560" i="29" s="1"/>
  <c r="A9560" i="29" s="1"/>
  <c r="C9559" i="29"/>
  <c r="B9559" i="29" s="1"/>
  <c r="A9559" i="29" s="1"/>
  <c r="C9558" i="29"/>
  <c r="B9558" i="29" s="1"/>
  <c r="A9558" i="29" s="1"/>
  <c r="C9557" i="29"/>
  <c r="B9557" i="29" s="1"/>
  <c r="A9557" i="29" s="1"/>
  <c r="C9556" i="29"/>
  <c r="B9556" i="29" s="1"/>
  <c r="A9556" i="29" s="1"/>
  <c r="C9555" i="29"/>
  <c r="B9555" i="29" s="1"/>
  <c r="A9555" i="29" s="1"/>
  <c r="C9554" i="29"/>
  <c r="B9554" i="29" s="1"/>
  <c r="A9554" i="29" s="1"/>
  <c r="C9553" i="29"/>
  <c r="B9553" i="29" s="1"/>
  <c r="A9553" i="29" s="1"/>
  <c r="C9552" i="29"/>
  <c r="B9552" i="29" s="1"/>
  <c r="A9552" i="29" s="1"/>
  <c r="C9551" i="29"/>
  <c r="B9551" i="29" s="1"/>
  <c r="A9551" i="29" s="1"/>
  <c r="C9550" i="29"/>
  <c r="B9550" i="29" s="1"/>
  <c r="A9550" i="29" s="1"/>
  <c r="C9549" i="29"/>
  <c r="B9549" i="29" s="1"/>
  <c r="A9549" i="29" s="1"/>
  <c r="C9548" i="29"/>
  <c r="B9548" i="29" s="1"/>
  <c r="A9548" i="29" s="1"/>
  <c r="C9547" i="29"/>
  <c r="B9547" i="29" s="1"/>
  <c r="A9547" i="29" s="1"/>
  <c r="C9546" i="29"/>
  <c r="B9546" i="29" s="1"/>
  <c r="A9546" i="29" s="1"/>
  <c r="C9545" i="29"/>
  <c r="B9545" i="29" s="1"/>
  <c r="A9545" i="29" s="1"/>
  <c r="C9544" i="29"/>
  <c r="B9544" i="29" s="1"/>
  <c r="A9544" i="29" s="1"/>
  <c r="C9543" i="29"/>
  <c r="B9543" i="29" s="1"/>
  <c r="A9543" i="29" s="1"/>
  <c r="C9542" i="29"/>
  <c r="B9542" i="29" s="1"/>
  <c r="A9542" i="29" s="1"/>
  <c r="C9541" i="29"/>
  <c r="B9541" i="29" s="1"/>
  <c r="A9541" i="29" s="1"/>
  <c r="C9540" i="29"/>
  <c r="B9540" i="29" s="1"/>
  <c r="A9540" i="29" s="1"/>
  <c r="C9539" i="29"/>
  <c r="B9539" i="29" s="1"/>
  <c r="A9539" i="29" s="1"/>
  <c r="C9538" i="29"/>
  <c r="B9538" i="29" s="1"/>
  <c r="A9538" i="29" s="1"/>
  <c r="C9537" i="29"/>
  <c r="B9537" i="29" s="1"/>
  <c r="A9537" i="29" s="1"/>
  <c r="C9536" i="29"/>
  <c r="B9536" i="29" s="1"/>
  <c r="A9536" i="29" s="1"/>
  <c r="C9535" i="29"/>
  <c r="B9535" i="29" s="1"/>
  <c r="A9535" i="29" s="1"/>
  <c r="C9534" i="29"/>
  <c r="B9534" i="29" s="1"/>
  <c r="A9534" i="29" s="1"/>
  <c r="C9533" i="29"/>
  <c r="B9533" i="29" s="1"/>
  <c r="A9533" i="29" s="1"/>
  <c r="C9532" i="29"/>
  <c r="B9532" i="29" s="1"/>
  <c r="A9532" i="29" s="1"/>
  <c r="C9531" i="29"/>
  <c r="B9531" i="29" s="1"/>
  <c r="A9531" i="29" s="1"/>
  <c r="C9530" i="29"/>
  <c r="B9530" i="29" s="1"/>
  <c r="A9530" i="29" s="1"/>
  <c r="C9529" i="29"/>
  <c r="B9529" i="29" s="1"/>
  <c r="A9529" i="29" s="1"/>
  <c r="C9528" i="29"/>
  <c r="B9528" i="29" s="1"/>
  <c r="A9528" i="29" s="1"/>
  <c r="C9527" i="29"/>
  <c r="B9527" i="29" s="1"/>
  <c r="A9527" i="29" s="1"/>
  <c r="C9526" i="29"/>
  <c r="B9526" i="29" s="1"/>
  <c r="A9526" i="29" s="1"/>
  <c r="C9525" i="29"/>
  <c r="B9525" i="29" s="1"/>
  <c r="A9525" i="29" s="1"/>
  <c r="C9524" i="29"/>
  <c r="B9524" i="29" s="1"/>
  <c r="A9524" i="29" s="1"/>
  <c r="C9523" i="29"/>
  <c r="B9523" i="29" s="1"/>
  <c r="A9523" i="29" s="1"/>
  <c r="C9522" i="29"/>
  <c r="B9522" i="29" s="1"/>
  <c r="A9522" i="29" s="1"/>
  <c r="C9521" i="29"/>
  <c r="B9521" i="29" s="1"/>
  <c r="A9521" i="29" s="1"/>
  <c r="C9520" i="29"/>
  <c r="B9520" i="29" s="1"/>
  <c r="A9520" i="29" s="1"/>
  <c r="C9519" i="29"/>
  <c r="B9519" i="29" s="1"/>
  <c r="A9519" i="29" s="1"/>
  <c r="C9518" i="29"/>
  <c r="B9518" i="29" s="1"/>
  <c r="A9518" i="29" s="1"/>
  <c r="C9517" i="29"/>
  <c r="B9517" i="29" s="1"/>
  <c r="A9517" i="29" s="1"/>
  <c r="C9516" i="29"/>
  <c r="B9516" i="29" s="1"/>
  <c r="A9516" i="29" s="1"/>
  <c r="C9515" i="29"/>
  <c r="B9515" i="29" s="1"/>
  <c r="A9515" i="29" s="1"/>
  <c r="C9514" i="29"/>
  <c r="B9514" i="29" s="1"/>
  <c r="A9514" i="29" s="1"/>
  <c r="C9513" i="29"/>
  <c r="B9513" i="29" s="1"/>
  <c r="A9513" i="29" s="1"/>
  <c r="C9512" i="29"/>
  <c r="B9512" i="29" s="1"/>
  <c r="A9512" i="29" s="1"/>
  <c r="C9511" i="29"/>
  <c r="B9511" i="29" s="1"/>
  <c r="A9511" i="29" s="1"/>
  <c r="C9510" i="29"/>
  <c r="B9510" i="29" s="1"/>
  <c r="A9510" i="29" s="1"/>
  <c r="C9509" i="29"/>
  <c r="B9509" i="29" s="1"/>
  <c r="A9509" i="29" s="1"/>
  <c r="C9508" i="29"/>
  <c r="B9508" i="29" s="1"/>
  <c r="A9508" i="29" s="1"/>
  <c r="C9507" i="29"/>
  <c r="B9507" i="29" s="1"/>
  <c r="A9507" i="29" s="1"/>
  <c r="C9506" i="29"/>
  <c r="B9506" i="29" s="1"/>
  <c r="A9506" i="29" s="1"/>
  <c r="C9505" i="29"/>
  <c r="B9505" i="29" s="1"/>
  <c r="A9505" i="29" s="1"/>
  <c r="C9504" i="29"/>
  <c r="B9504" i="29" s="1"/>
  <c r="A9504" i="29" s="1"/>
  <c r="C9503" i="29"/>
  <c r="B9503" i="29" s="1"/>
  <c r="A9503" i="29" s="1"/>
  <c r="C9502" i="29"/>
  <c r="B9502" i="29" s="1"/>
  <c r="A9502" i="29" s="1"/>
  <c r="C9501" i="29"/>
  <c r="B9501" i="29" s="1"/>
  <c r="A9501" i="29" s="1"/>
  <c r="C9500" i="29"/>
  <c r="B9500" i="29" s="1"/>
  <c r="A9500" i="29" s="1"/>
  <c r="C9499" i="29"/>
  <c r="B9499" i="29" s="1"/>
  <c r="A9499" i="29" s="1"/>
  <c r="C9498" i="29"/>
  <c r="B9498" i="29" s="1"/>
  <c r="A9498" i="29" s="1"/>
  <c r="C9497" i="29"/>
  <c r="B9497" i="29" s="1"/>
  <c r="A9497" i="29" s="1"/>
  <c r="C9496" i="29"/>
  <c r="B9496" i="29" s="1"/>
  <c r="A9496" i="29" s="1"/>
  <c r="C9495" i="29"/>
  <c r="B9495" i="29" s="1"/>
  <c r="A9495" i="29" s="1"/>
  <c r="C9494" i="29"/>
  <c r="B9494" i="29" s="1"/>
  <c r="A9494" i="29" s="1"/>
  <c r="C9493" i="29"/>
  <c r="B9493" i="29" s="1"/>
  <c r="A9493" i="29" s="1"/>
  <c r="C9492" i="29"/>
  <c r="B9492" i="29" s="1"/>
  <c r="A9492" i="29" s="1"/>
  <c r="C9491" i="29"/>
  <c r="B9491" i="29" s="1"/>
  <c r="A9491" i="29" s="1"/>
  <c r="C9490" i="29"/>
  <c r="B9490" i="29" s="1"/>
  <c r="A9490" i="29" s="1"/>
  <c r="C9489" i="29"/>
  <c r="B9489" i="29" s="1"/>
  <c r="A9489" i="29" s="1"/>
  <c r="C9488" i="29"/>
  <c r="B9488" i="29" s="1"/>
  <c r="A9488" i="29" s="1"/>
  <c r="C9487" i="29"/>
  <c r="B9487" i="29" s="1"/>
  <c r="A9487" i="29" s="1"/>
  <c r="C9486" i="29"/>
  <c r="B9486" i="29" s="1"/>
  <c r="A9486" i="29" s="1"/>
  <c r="C9485" i="29"/>
  <c r="B9485" i="29" s="1"/>
  <c r="A9485" i="29" s="1"/>
  <c r="C9484" i="29"/>
  <c r="B9484" i="29" s="1"/>
  <c r="A9484" i="29" s="1"/>
  <c r="C9483" i="29"/>
  <c r="B9483" i="29" s="1"/>
  <c r="A9483" i="29" s="1"/>
  <c r="C9482" i="29"/>
  <c r="B9482" i="29" s="1"/>
  <c r="A9482" i="29" s="1"/>
  <c r="C9481" i="29"/>
  <c r="B9481" i="29" s="1"/>
  <c r="A9481" i="29" s="1"/>
  <c r="C9480" i="29"/>
  <c r="B9480" i="29" s="1"/>
  <c r="A9480" i="29" s="1"/>
  <c r="C9479" i="29"/>
  <c r="B9479" i="29" s="1"/>
  <c r="A9479" i="29" s="1"/>
  <c r="C9478" i="29"/>
  <c r="B9478" i="29" s="1"/>
  <c r="A9478" i="29" s="1"/>
  <c r="C9477" i="29"/>
  <c r="B9477" i="29" s="1"/>
  <c r="A9477" i="29" s="1"/>
  <c r="C9476" i="29"/>
  <c r="B9476" i="29" s="1"/>
  <c r="A9476" i="29" s="1"/>
  <c r="C9475" i="29"/>
  <c r="B9475" i="29" s="1"/>
  <c r="A9475" i="29" s="1"/>
  <c r="C9474" i="29"/>
  <c r="B9474" i="29" s="1"/>
  <c r="A9474" i="29" s="1"/>
  <c r="C9473" i="29"/>
  <c r="B9473" i="29" s="1"/>
  <c r="A9473" i="29" s="1"/>
  <c r="C9472" i="29"/>
  <c r="B9472" i="29" s="1"/>
  <c r="A9472" i="29" s="1"/>
  <c r="C9471" i="29"/>
  <c r="B9471" i="29" s="1"/>
  <c r="A9471" i="29" s="1"/>
  <c r="C9470" i="29"/>
  <c r="B9470" i="29" s="1"/>
  <c r="A9470" i="29" s="1"/>
  <c r="C9469" i="29"/>
  <c r="B9469" i="29" s="1"/>
  <c r="A9469" i="29" s="1"/>
  <c r="C9468" i="29"/>
  <c r="B9468" i="29" s="1"/>
  <c r="A9468" i="29" s="1"/>
  <c r="C9467" i="29"/>
  <c r="B9467" i="29" s="1"/>
  <c r="A9467" i="29" s="1"/>
  <c r="C9466" i="29"/>
  <c r="B9466" i="29" s="1"/>
  <c r="A9466" i="29" s="1"/>
  <c r="C9465" i="29"/>
  <c r="B9465" i="29" s="1"/>
  <c r="A9465" i="29" s="1"/>
  <c r="C9464" i="29"/>
  <c r="B9464" i="29" s="1"/>
  <c r="A9464" i="29" s="1"/>
  <c r="C9463" i="29"/>
  <c r="B9463" i="29" s="1"/>
  <c r="A9463" i="29" s="1"/>
  <c r="C9462" i="29"/>
  <c r="B9462" i="29" s="1"/>
  <c r="A9462" i="29" s="1"/>
  <c r="C9461" i="29"/>
  <c r="B9461" i="29" s="1"/>
  <c r="A9461" i="29" s="1"/>
  <c r="C9460" i="29"/>
  <c r="B9460" i="29" s="1"/>
  <c r="A9460" i="29" s="1"/>
  <c r="C9459" i="29"/>
  <c r="B9459" i="29" s="1"/>
  <c r="A9459" i="29" s="1"/>
  <c r="C9458" i="29"/>
  <c r="B9458" i="29" s="1"/>
  <c r="A9458" i="29" s="1"/>
  <c r="C9457" i="29"/>
  <c r="B9457" i="29" s="1"/>
  <c r="A9457" i="29" s="1"/>
  <c r="C9456" i="29"/>
  <c r="B9456" i="29" s="1"/>
  <c r="A9456" i="29" s="1"/>
  <c r="C9455" i="29"/>
  <c r="B9455" i="29" s="1"/>
  <c r="A9455" i="29" s="1"/>
  <c r="C9454" i="29"/>
  <c r="B9454" i="29" s="1"/>
  <c r="A9454" i="29" s="1"/>
  <c r="C9453" i="29"/>
  <c r="B9453" i="29" s="1"/>
  <c r="A9453" i="29" s="1"/>
  <c r="C9452" i="29"/>
  <c r="B9452" i="29" s="1"/>
  <c r="A9452" i="29" s="1"/>
  <c r="C9451" i="29"/>
  <c r="B9451" i="29" s="1"/>
  <c r="A9451" i="29" s="1"/>
  <c r="C9450" i="29"/>
  <c r="B9450" i="29" s="1"/>
  <c r="A9450" i="29" s="1"/>
  <c r="C9449" i="29"/>
  <c r="B9449" i="29" s="1"/>
  <c r="A9449" i="29" s="1"/>
  <c r="C9448" i="29"/>
  <c r="B9448" i="29" s="1"/>
  <c r="A9448" i="29" s="1"/>
  <c r="C9447" i="29"/>
  <c r="B9447" i="29" s="1"/>
  <c r="A9447" i="29" s="1"/>
  <c r="C9446" i="29"/>
  <c r="B9446" i="29" s="1"/>
  <c r="A9446" i="29" s="1"/>
  <c r="C9445" i="29"/>
  <c r="B9445" i="29" s="1"/>
  <c r="A9445" i="29" s="1"/>
  <c r="C9444" i="29"/>
  <c r="B9444" i="29" s="1"/>
  <c r="A9444" i="29" s="1"/>
  <c r="C9443" i="29"/>
  <c r="B9443" i="29" s="1"/>
  <c r="A9443" i="29" s="1"/>
  <c r="C9442" i="29"/>
  <c r="B9442" i="29" s="1"/>
  <c r="A9442" i="29" s="1"/>
  <c r="C9441" i="29"/>
  <c r="B9441" i="29" s="1"/>
  <c r="A9441" i="29" s="1"/>
  <c r="C9440" i="29"/>
  <c r="B9440" i="29" s="1"/>
  <c r="A9440" i="29" s="1"/>
  <c r="C9439" i="29"/>
  <c r="B9439" i="29" s="1"/>
  <c r="A9439" i="29" s="1"/>
  <c r="C9438" i="29"/>
  <c r="B9438" i="29" s="1"/>
  <c r="A9438" i="29" s="1"/>
  <c r="C9437" i="29"/>
  <c r="B9437" i="29" s="1"/>
  <c r="A9437" i="29" s="1"/>
  <c r="C9436" i="29"/>
  <c r="B9436" i="29" s="1"/>
  <c r="A9436" i="29" s="1"/>
  <c r="C9435" i="29"/>
  <c r="B9435" i="29" s="1"/>
  <c r="A9435" i="29" s="1"/>
  <c r="C9434" i="29"/>
  <c r="B9434" i="29" s="1"/>
  <c r="A9434" i="29" s="1"/>
  <c r="C9433" i="29"/>
  <c r="B9433" i="29" s="1"/>
  <c r="A9433" i="29" s="1"/>
  <c r="C9432" i="29"/>
  <c r="B9432" i="29" s="1"/>
  <c r="A9432" i="29" s="1"/>
  <c r="C9431" i="29"/>
  <c r="B9431" i="29" s="1"/>
  <c r="A9431" i="29" s="1"/>
  <c r="C9430" i="29"/>
  <c r="B9430" i="29" s="1"/>
  <c r="A9430" i="29" s="1"/>
  <c r="C9429" i="29"/>
  <c r="B9429" i="29" s="1"/>
  <c r="A9429" i="29" s="1"/>
  <c r="C9428" i="29"/>
  <c r="B9428" i="29" s="1"/>
  <c r="A9428" i="29" s="1"/>
  <c r="C9427" i="29"/>
  <c r="B9427" i="29" s="1"/>
  <c r="A9427" i="29" s="1"/>
  <c r="C9426" i="29"/>
  <c r="B9426" i="29" s="1"/>
  <c r="A9426" i="29" s="1"/>
  <c r="C9425" i="29"/>
  <c r="B9425" i="29" s="1"/>
  <c r="A9425" i="29" s="1"/>
  <c r="C9424" i="29"/>
  <c r="B9424" i="29" s="1"/>
  <c r="A9424" i="29" s="1"/>
  <c r="C9423" i="29"/>
  <c r="B9423" i="29" s="1"/>
  <c r="A9423" i="29" s="1"/>
  <c r="C9422" i="29"/>
  <c r="B9422" i="29" s="1"/>
  <c r="A9422" i="29" s="1"/>
  <c r="C9421" i="29"/>
  <c r="B9421" i="29" s="1"/>
  <c r="A9421" i="29" s="1"/>
  <c r="C9420" i="29"/>
  <c r="B9420" i="29" s="1"/>
  <c r="A9420" i="29" s="1"/>
  <c r="C9419" i="29"/>
  <c r="B9419" i="29" s="1"/>
  <c r="A9419" i="29" s="1"/>
  <c r="C9418" i="29"/>
  <c r="B9418" i="29" s="1"/>
  <c r="A9418" i="29" s="1"/>
  <c r="C9417" i="29"/>
  <c r="B9417" i="29" s="1"/>
  <c r="A9417" i="29" s="1"/>
  <c r="C9416" i="29"/>
  <c r="B9416" i="29" s="1"/>
  <c r="A9416" i="29" s="1"/>
  <c r="C9415" i="29"/>
  <c r="B9415" i="29" s="1"/>
  <c r="A9415" i="29" s="1"/>
  <c r="C9414" i="29"/>
  <c r="B9414" i="29" s="1"/>
  <c r="A9414" i="29" s="1"/>
  <c r="C9413" i="29"/>
  <c r="B9413" i="29" s="1"/>
  <c r="A9413" i="29" s="1"/>
  <c r="C9412" i="29"/>
  <c r="B9412" i="29" s="1"/>
  <c r="A9412" i="29" s="1"/>
  <c r="C9411" i="29"/>
  <c r="B9411" i="29" s="1"/>
  <c r="A9411" i="29" s="1"/>
  <c r="C9410" i="29"/>
  <c r="B9410" i="29" s="1"/>
  <c r="A9410" i="29" s="1"/>
  <c r="C9409" i="29"/>
  <c r="B9409" i="29" s="1"/>
  <c r="A9409" i="29" s="1"/>
  <c r="C9408" i="29"/>
  <c r="B9408" i="29" s="1"/>
  <c r="A9408" i="29" s="1"/>
  <c r="C9407" i="29"/>
  <c r="B9407" i="29" s="1"/>
  <c r="A9407" i="29" s="1"/>
  <c r="C9406" i="29"/>
  <c r="B9406" i="29" s="1"/>
  <c r="A9406" i="29" s="1"/>
  <c r="C9405" i="29"/>
  <c r="B9405" i="29" s="1"/>
  <c r="A9405" i="29" s="1"/>
  <c r="C9404" i="29"/>
  <c r="B9404" i="29" s="1"/>
  <c r="A9404" i="29" s="1"/>
  <c r="C9403" i="29"/>
  <c r="B9403" i="29" s="1"/>
  <c r="A9403" i="29" s="1"/>
  <c r="C9402" i="29"/>
  <c r="B9402" i="29" s="1"/>
  <c r="A9402" i="29" s="1"/>
  <c r="C9401" i="29"/>
  <c r="B9401" i="29" s="1"/>
  <c r="A9401" i="29" s="1"/>
  <c r="C9400" i="29"/>
  <c r="B9400" i="29" s="1"/>
  <c r="A9400" i="29" s="1"/>
  <c r="C9399" i="29"/>
  <c r="B9399" i="29" s="1"/>
  <c r="A9399" i="29" s="1"/>
  <c r="C9398" i="29"/>
  <c r="B9398" i="29" s="1"/>
  <c r="A9398" i="29" s="1"/>
  <c r="C9397" i="29"/>
  <c r="B9397" i="29" s="1"/>
  <c r="A9397" i="29" s="1"/>
  <c r="C9396" i="29"/>
  <c r="B9396" i="29" s="1"/>
  <c r="A9396" i="29" s="1"/>
  <c r="C9395" i="29"/>
  <c r="B9395" i="29" s="1"/>
  <c r="A9395" i="29" s="1"/>
  <c r="C9394" i="29"/>
  <c r="B9394" i="29" s="1"/>
  <c r="A9394" i="29" s="1"/>
  <c r="C9393" i="29"/>
  <c r="B9393" i="29" s="1"/>
  <c r="A9393" i="29" s="1"/>
  <c r="C9392" i="29"/>
  <c r="B9392" i="29" s="1"/>
  <c r="A9392" i="29" s="1"/>
  <c r="C9391" i="29"/>
  <c r="B9391" i="29" s="1"/>
  <c r="A9391" i="29" s="1"/>
  <c r="C9390" i="29"/>
  <c r="B9390" i="29" s="1"/>
  <c r="A9390" i="29" s="1"/>
  <c r="C9389" i="29"/>
  <c r="B9389" i="29" s="1"/>
  <c r="A9389" i="29" s="1"/>
  <c r="C9388" i="29"/>
  <c r="B9388" i="29" s="1"/>
  <c r="A9388" i="29" s="1"/>
  <c r="C9387" i="29"/>
  <c r="B9387" i="29" s="1"/>
  <c r="A9387" i="29" s="1"/>
  <c r="C9386" i="29"/>
  <c r="B9386" i="29" s="1"/>
  <c r="A9386" i="29" s="1"/>
  <c r="C9385" i="29"/>
  <c r="B9385" i="29" s="1"/>
  <c r="A9385" i="29" s="1"/>
  <c r="C9384" i="29"/>
  <c r="B9384" i="29" s="1"/>
  <c r="A9384" i="29" s="1"/>
  <c r="C9383" i="29"/>
  <c r="B9383" i="29" s="1"/>
  <c r="A9383" i="29" s="1"/>
  <c r="C9382" i="29"/>
  <c r="B9382" i="29" s="1"/>
  <c r="A9382" i="29" s="1"/>
  <c r="C9381" i="29"/>
  <c r="B9381" i="29" s="1"/>
  <c r="A9381" i="29" s="1"/>
  <c r="C9380" i="29"/>
  <c r="B9380" i="29" s="1"/>
  <c r="A9380" i="29" s="1"/>
  <c r="C9379" i="29"/>
  <c r="B9379" i="29" s="1"/>
  <c r="A9379" i="29" s="1"/>
  <c r="C9378" i="29"/>
  <c r="B9378" i="29" s="1"/>
  <c r="A9378" i="29" s="1"/>
  <c r="C9377" i="29"/>
  <c r="B9377" i="29" s="1"/>
  <c r="A9377" i="29" s="1"/>
  <c r="C9376" i="29"/>
  <c r="B9376" i="29" s="1"/>
  <c r="A9376" i="29" s="1"/>
  <c r="C9375" i="29"/>
  <c r="B9375" i="29" s="1"/>
  <c r="A9375" i="29" s="1"/>
  <c r="C9374" i="29"/>
  <c r="B9374" i="29" s="1"/>
  <c r="A9374" i="29" s="1"/>
  <c r="C9373" i="29"/>
  <c r="B9373" i="29" s="1"/>
  <c r="A9373" i="29" s="1"/>
  <c r="C9372" i="29"/>
  <c r="B9372" i="29" s="1"/>
  <c r="A9372" i="29" s="1"/>
  <c r="C9371" i="29"/>
  <c r="B9371" i="29" s="1"/>
  <c r="A9371" i="29" s="1"/>
  <c r="C9370" i="29"/>
  <c r="B9370" i="29" s="1"/>
  <c r="A9370" i="29" s="1"/>
  <c r="C9369" i="29"/>
  <c r="B9369" i="29" s="1"/>
  <c r="A9369" i="29" s="1"/>
  <c r="C9368" i="29"/>
  <c r="B9368" i="29" s="1"/>
  <c r="A9368" i="29" s="1"/>
  <c r="C9367" i="29"/>
  <c r="B9367" i="29" s="1"/>
  <c r="A9367" i="29" s="1"/>
  <c r="C9366" i="29"/>
  <c r="B9366" i="29" s="1"/>
  <c r="A9366" i="29" s="1"/>
  <c r="C9365" i="29"/>
  <c r="B9365" i="29" s="1"/>
  <c r="A9365" i="29" s="1"/>
  <c r="C9364" i="29"/>
  <c r="B9364" i="29" s="1"/>
  <c r="A9364" i="29" s="1"/>
  <c r="C9363" i="29"/>
  <c r="B9363" i="29" s="1"/>
  <c r="A9363" i="29" s="1"/>
  <c r="C9362" i="29"/>
  <c r="B9362" i="29" s="1"/>
  <c r="A9362" i="29" s="1"/>
  <c r="C9361" i="29"/>
  <c r="B9361" i="29" s="1"/>
  <c r="A9361" i="29" s="1"/>
  <c r="C9360" i="29"/>
  <c r="B9360" i="29" s="1"/>
  <c r="A9360" i="29" s="1"/>
  <c r="C9359" i="29"/>
  <c r="B9359" i="29" s="1"/>
  <c r="A9359" i="29" s="1"/>
  <c r="C9358" i="29"/>
  <c r="B9358" i="29" s="1"/>
  <c r="A9358" i="29" s="1"/>
  <c r="C9357" i="29"/>
  <c r="B9357" i="29" s="1"/>
  <c r="A9357" i="29" s="1"/>
  <c r="C9356" i="29"/>
  <c r="B9356" i="29" s="1"/>
  <c r="A9356" i="29" s="1"/>
  <c r="C9355" i="29"/>
  <c r="B9355" i="29" s="1"/>
  <c r="A9355" i="29" s="1"/>
  <c r="C9354" i="29"/>
  <c r="B9354" i="29" s="1"/>
  <c r="A9354" i="29" s="1"/>
  <c r="C9353" i="29"/>
  <c r="B9353" i="29" s="1"/>
  <c r="A9353" i="29" s="1"/>
  <c r="C9352" i="29"/>
  <c r="B9352" i="29" s="1"/>
  <c r="A9352" i="29" s="1"/>
  <c r="C9351" i="29"/>
  <c r="B9351" i="29" s="1"/>
  <c r="A9351" i="29" s="1"/>
  <c r="C9350" i="29"/>
  <c r="B9350" i="29" s="1"/>
  <c r="A9350" i="29" s="1"/>
  <c r="C9349" i="29"/>
  <c r="B9349" i="29" s="1"/>
  <c r="A9349" i="29" s="1"/>
  <c r="C9348" i="29"/>
  <c r="B9348" i="29" s="1"/>
  <c r="A9348" i="29" s="1"/>
  <c r="C9347" i="29"/>
  <c r="B9347" i="29" s="1"/>
  <c r="A9347" i="29" s="1"/>
  <c r="C9346" i="29"/>
  <c r="B9346" i="29" s="1"/>
  <c r="A9346" i="29" s="1"/>
  <c r="C9345" i="29"/>
  <c r="B9345" i="29" s="1"/>
  <c r="A9345" i="29" s="1"/>
  <c r="C9344" i="29"/>
  <c r="B9344" i="29" s="1"/>
  <c r="A9344" i="29" s="1"/>
  <c r="C9343" i="29"/>
  <c r="B9343" i="29" s="1"/>
  <c r="A9343" i="29" s="1"/>
  <c r="C9342" i="29"/>
  <c r="B9342" i="29" s="1"/>
  <c r="A9342" i="29" s="1"/>
  <c r="C9341" i="29"/>
  <c r="B9341" i="29" s="1"/>
  <c r="A9341" i="29" s="1"/>
  <c r="C9340" i="29"/>
  <c r="B9340" i="29" s="1"/>
  <c r="A9340" i="29" s="1"/>
  <c r="C9339" i="29"/>
  <c r="B9339" i="29" s="1"/>
  <c r="A9339" i="29" s="1"/>
  <c r="C9338" i="29"/>
  <c r="B9338" i="29" s="1"/>
  <c r="A9338" i="29" s="1"/>
  <c r="C9337" i="29"/>
  <c r="B9337" i="29" s="1"/>
  <c r="A9337" i="29" s="1"/>
  <c r="C9336" i="29"/>
  <c r="B9336" i="29" s="1"/>
  <c r="A9336" i="29" s="1"/>
  <c r="C9335" i="29"/>
  <c r="B9335" i="29" s="1"/>
  <c r="A9335" i="29" s="1"/>
  <c r="C9334" i="29"/>
  <c r="B9334" i="29" s="1"/>
  <c r="A9334" i="29" s="1"/>
  <c r="C9333" i="29"/>
  <c r="B9333" i="29" s="1"/>
  <c r="A9333" i="29" s="1"/>
  <c r="C9332" i="29"/>
  <c r="B9332" i="29" s="1"/>
  <c r="A9332" i="29" s="1"/>
  <c r="C9331" i="29"/>
  <c r="B9331" i="29" s="1"/>
  <c r="A9331" i="29" s="1"/>
  <c r="C9330" i="29"/>
  <c r="B9330" i="29" s="1"/>
  <c r="A9330" i="29" s="1"/>
  <c r="C9329" i="29"/>
  <c r="B9329" i="29" s="1"/>
  <c r="A9329" i="29" s="1"/>
  <c r="C9328" i="29"/>
  <c r="B9328" i="29" s="1"/>
  <c r="A9328" i="29" s="1"/>
  <c r="C9327" i="29"/>
  <c r="B9327" i="29" s="1"/>
  <c r="A9327" i="29" s="1"/>
  <c r="C9326" i="29"/>
  <c r="B9326" i="29" s="1"/>
  <c r="A9326" i="29" s="1"/>
  <c r="C9325" i="29"/>
  <c r="B9325" i="29" s="1"/>
  <c r="A9325" i="29" s="1"/>
  <c r="C9324" i="29"/>
  <c r="B9324" i="29" s="1"/>
  <c r="A9324" i="29" s="1"/>
  <c r="C9323" i="29"/>
  <c r="B9323" i="29" s="1"/>
  <c r="A9323" i="29" s="1"/>
  <c r="C9322" i="29"/>
  <c r="B9322" i="29" s="1"/>
  <c r="A9322" i="29" s="1"/>
  <c r="C9321" i="29"/>
  <c r="B9321" i="29" s="1"/>
  <c r="A9321" i="29" s="1"/>
  <c r="C9320" i="29"/>
  <c r="B9320" i="29" s="1"/>
  <c r="A9320" i="29" s="1"/>
  <c r="C9319" i="29"/>
  <c r="B9319" i="29" s="1"/>
  <c r="A9319" i="29" s="1"/>
  <c r="C9318" i="29"/>
  <c r="B9318" i="29" s="1"/>
  <c r="A9318" i="29" s="1"/>
  <c r="C9317" i="29"/>
  <c r="B9317" i="29" s="1"/>
  <c r="A9317" i="29" s="1"/>
  <c r="C9316" i="29"/>
  <c r="B9316" i="29" s="1"/>
  <c r="A9316" i="29" s="1"/>
  <c r="C9315" i="29"/>
  <c r="B9315" i="29" s="1"/>
  <c r="A9315" i="29" s="1"/>
  <c r="C9314" i="29"/>
  <c r="B9314" i="29" s="1"/>
  <c r="A9314" i="29" s="1"/>
  <c r="C9313" i="29"/>
  <c r="B9313" i="29" s="1"/>
  <c r="A9313" i="29" s="1"/>
  <c r="C9312" i="29"/>
  <c r="B9312" i="29" s="1"/>
  <c r="A9312" i="29" s="1"/>
  <c r="C9311" i="29"/>
  <c r="B9311" i="29" s="1"/>
  <c r="A9311" i="29" s="1"/>
  <c r="C9310" i="29"/>
  <c r="B9310" i="29" s="1"/>
  <c r="A9310" i="29" s="1"/>
  <c r="C9309" i="29"/>
  <c r="B9309" i="29" s="1"/>
  <c r="A9309" i="29" s="1"/>
  <c r="C9308" i="29"/>
  <c r="B9308" i="29" s="1"/>
  <c r="A9308" i="29" s="1"/>
  <c r="C9307" i="29"/>
  <c r="B9307" i="29" s="1"/>
  <c r="A9307" i="29" s="1"/>
  <c r="C9306" i="29"/>
  <c r="B9306" i="29" s="1"/>
  <c r="A9306" i="29" s="1"/>
  <c r="C9305" i="29"/>
  <c r="B9305" i="29" s="1"/>
  <c r="A9305" i="29" s="1"/>
  <c r="C9304" i="29"/>
  <c r="B9304" i="29" s="1"/>
  <c r="A9304" i="29" s="1"/>
  <c r="C9303" i="29"/>
  <c r="B9303" i="29" s="1"/>
  <c r="A9303" i="29" s="1"/>
  <c r="C9302" i="29"/>
  <c r="B9302" i="29" s="1"/>
  <c r="A9302" i="29" s="1"/>
  <c r="C9301" i="29"/>
  <c r="B9301" i="29" s="1"/>
  <c r="A9301" i="29" s="1"/>
  <c r="C9300" i="29"/>
  <c r="B9300" i="29" s="1"/>
  <c r="A9300" i="29" s="1"/>
  <c r="C9299" i="29"/>
  <c r="B9299" i="29" s="1"/>
  <c r="A9299" i="29" s="1"/>
  <c r="C9298" i="29"/>
  <c r="B9298" i="29" s="1"/>
  <c r="A9298" i="29" s="1"/>
  <c r="C9297" i="29"/>
  <c r="B9297" i="29" s="1"/>
  <c r="A9297" i="29" s="1"/>
  <c r="C9296" i="29"/>
  <c r="B9296" i="29" s="1"/>
  <c r="A9296" i="29" s="1"/>
  <c r="C9295" i="29"/>
  <c r="B9295" i="29" s="1"/>
  <c r="A9295" i="29" s="1"/>
  <c r="C9294" i="29"/>
  <c r="B9294" i="29" s="1"/>
  <c r="A9294" i="29" s="1"/>
  <c r="C9293" i="29"/>
  <c r="B9293" i="29" s="1"/>
  <c r="A9293" i="29" s="1"/>
  <c r="C9292" i="29"/>
  <c r="B9292" i="29" s="1"/>
  <c r="A9292" i="29" s="1"/>
  <c r="C9291" i="29"/>
  <c r="B9291" i="29" s="1"/>
  <c r="A9291" i="29" s="1"/>
  <c r="C9290" i="29"/>
  <c r="B9290" i="29" s="1"/>
  <c r="A9290" i="29" s="1"/>
  <c r="C9289" i="29"/>
  <c r="B9289" i="29" s="1"/>
  <c r="A9289" i="29" s="1"/>
  <c r="C9288" i="29"/>
  <c r="B9288" i="29" s="1"/>
  <c r="A9288" i="29" s="1"/>
  <c r="C9287" i="29"/>
  <c r="B9287" i="29" s="1"/>
  <c r="A9287" i="29" s="1"/>
  <c r="C9286" i="29"/>
  <c r="B9286" i="29" s="1"/>
  <c r="A9286" i="29" s="1"/>
  <c r="C9285" i="29"/>
  <c r="B9285" i="29" s="1"/>
  <c r="A9285" i="29" s="1"/>
  <c r="C9284" i="29"/>
  <c r="B9284" i="29" s="1"/>
  <c r="A9284" i="29" s="1"/>
  <c r="C9283" i="29"/>
  <c r="B9283" i="29" s="1"/>
  <c r="A9283" i="29" s="1"/>
  <c r="C9282" i="29"/>
  <c r="B9282" i="29" s="1"/>
  <c r="A9282" i="29" s="1"/>
  <c r="C9281" i="29"/>
  <c r="B9281" i="29" s="1"/>
  <c r="A9281" i="29" s="1"/>
  <c r="C9280" i="29"/>
  <c r="B9280" i="29" s="1"/>
  <c r="A9280" i="29" s="1"/>
  <c r="C9279" i="29"/>
  <c r="B9279" i="29" s="1"/>
  <c r="A9279" i="29" s="1"/>
  <c r="C9278" i="29"/>
  <c r="B9278" i="29" s="1"/>
  <c r="A9278" i="29" s="1"/>
  <c r="C9277" i="29"/>
  <c r="B9277" i="29" s="1"/>
  <c r="A9277" i="29" s="1"/>
  <c r="C9276" i="29"/>
  <c r="B9276" i="29" s="1"/>
  <c r="A9276" i="29" s="1"/>
  <c r="C9275" i="29"/>
  <c r="B9275" i="29" s="1"/>
  <c r="A9275" i="29" s="1"/>
  <c r="C9274" i="29"/>
  <c r="B9274" i="29" s="1"/>
  <c r="A9274" i="29" s="1"/>
  <c r="C9273" i="29"/>
  <c r="B9273" i="29" s="1"/>
  <c r="A9273" i="29" s="1"/>
  <c r="C9272" i="29"/>
  <c r="B9272" i="29" s="1"/>
  <c r="A9272" i="29" s="1"/>
  <c r="C9271" i="29"/>
  <c r="B9271" i="29" s="1"/>
  <c r="A9271" i="29" s="1"/>
  <c r="C9270" i="29"/>
  <c r="B9270" i="29" s="1"/>
  <c r="A9270" i="29" s="1"/>
  <c r="C9269" i="29"/>
  <c r="B9269" i="29" s="1"/>
  <c r="A9269" i="29" s="1"/>
  <c r="C9268" i="29"/>
  <c r="B9268" i="29" s="1"/>
  <c r="A9268" i="29" s="1"/>
  <c r="C9267" i="29"/>
  <c r="B9267" i="29" s="1"/>
  <c r="A9267" i="29" s="1"/>
  <c r="C9266" i="29"/>
  <c r="B9266" i="29" s="1"/>
  <c r="A9266" i="29" s="1"/>
  <c r="C9265" i="29"/>
  <c r="B9265" i="29" s="1"/>
  <c r="A9265" i="29" s="1"/>
  <c r="C9264" i="29"/>
  <c r="B9264" i="29" s="1"/>
  <c r="A9264" i="29" s="1"/>
  <c r="C9263" i="29"/>
  <c r="B9263" i="29" s="1"/>
  <c r="A9263" i="29" s="1"/>
  <c r="C9262" i="29"/>
  <c r="B9262" i="29" s="1"/>
  <c r="A9262" i="29" s="1"/>
  <c r="C9261" i="29"/>
  <c r="B9261" i="29" s="1"/>
  <c r="A9261" i="29" s="1"/>
  <c r="C9260" i="29"/>
  <c r="B9260" i="29" s="1"/>
  <c r="A9260" i="29" s="1"/>
  <c r="C9259" i="29"/>
  <c r="B9259" i="29" s="1"/>
  <c r="A9259" i="29" s="1"/>
  <c r="C9258" i="29"/>
  <c r="B9258" i="29" s="1"/>
  <c r="A9258" i="29" s="1"/>
  <c r="C9257" i="29"/>
  <c r="B9257" i="29" s="1"/>
  <c r="A9257" i="29" s="1"/>
  <c r="C9256" i="29"/>
  <c r="B9256" i="29" s="1"/>
  <c r="A9256" i="29" s="1"/>
  <c r="C9255" i="29"/>
  <c r="B9255" i="29" s="1"/>
  <c r="A9255" i="29" s="1"/>
  <c r="C9254" i="29"/>
  <c r="B9254" i="29" s="1"/>
  <c r="A9254" i="29" s="1"/>
  <c r="C9253" i="29"/>
  <c r="B9253" i="29" s="1"/>
  <c r="A9253" i="29" s="1"/>
  <c r="C9252" i="29"/>
  <c r="B9252" i="29" s="1"/>
  <c r="A9252" i="29" s="1"/>
  <c r="C9251" i="29"/>
  <c r="B9251" i="29" s="1"/>
  <c r="A9251" i="29" s="1"/>
  <c r="C9250" i="29"/>
  <c r="B9250" i="29" s="1"/>
  <c r="A9250" i="29" s="1"/>
  <c r="C9249" i="29"/>
  <c r="B9249" i="29" s="1"/>
  <c r="A9249" i="29" s="1"/>
  <c r="C9248" i="29"/>
  <c r="B9248" i="29" s="1"/>
  <c r="A9248" i="29"/>
  <c r="C9247" i="29"/>
  <c r="B9247" i="29" s="1"/>
  <c r="A9247" i="29" s="1"/>
  <c r="C9246" i="29"/>
  <c r="B9246" i="29" s="1"/>
  <c r="A9246" i="29" s="1"/>
  <c r="C9245" i="29"/>
  <c r="B9245" i="29" s="1"/>
  <c r="A9245" i="29" s="1"/>
  <c r="C9244" i="29"/>
  <c r="B9244" i="29" s="1"/>
  <c r="A9244" i="29" s="1"/>
  <c r="C9243" i="29"/>
  <c r="B9243" i="29" s="1"/>
  <c r="A9243" i="29" s="1"/>
  <c r="C9242" i="29"/>
  <c r="B9242" i="29" s="1"/>
  <c r="A9242" i="29" s="1"/>
  <c r="C9241" i="29"/>
  <c r="B9241" i="29" s="1"/>
  <c r="A9241" i="29" s="1"/>
  <c r="C9240" i="29"/>
  <c r="B9240" i="29" s="1"/>
  <c r="A9240" i="29" s="1"/>
  <c r="C9239" i="29"/>
  <c r="B9239" i="29" s="1"/>
  <c r="A9239" i="29" s="1"/>
  <c r="C9238" i="29"/>
  <c r="B9238" i="29" s="1"/>
  <c r="A9238" i="29" s="1"/>
  <c r="C9237" i="29"/>
  <c r="B9237" i="29"/>
  <c r="A9237" i="29" s="1"/>
  <c r="C9236" i="29"/>
  <c r="B9236" i="29" s="1"/>
  <c r="A9236" i="29" s="1"/>
  <c r="C9235" i="29"/>
  <c r="B9235" i="29" s="1"/>
  <c r="A9235" i="29" s="1"/>
  <c r="C9234" i="29"/>
  <c r="B9234" i="29" s="1"/>
  <c r="A9234" i="29" s="1"/>
  <c r="C9233" i="29"/>
  <c r="B9233" i="29" s="1"/>
  <c r="A9233" i="29" s="1"/>
  <c r="C9232" i="29"/>
  <c r="B9232" i="29" s="1"/>
  <c r="A9232" i="29" s="1"/>
  <c r="C9231" i="29"/>
  <c r="B9231" i="29" s="1"/>
  <c r="A9231" i="29" s="1"/>
  <c r="C9230" i="29"/>
  <c r="B9230" i="29" s="1"/>
  <c r="A9230" i="29" s="1"/>
  <c r="C9229" i="29"/>
  <c r="B9229" i="29" s="1"/>
  <c r="A9229" i="29" s="1"/>
  <c r="C9228" i="29"/>
  <c r="B9228" i="29" s="1"/>
  <c r="A9228" i="29" s="1"/>
  <c r="C9227" i="29"/>
  <c r="B9227" i="29" s="1"/>
  <c r="A9227" i="29" s="1"/>
  <c r="C9226" i="29"/>
  <c r="B9226" i="29" s="1"/>
  <c r="A9226" i="29" s="1"/>
  <c r="C9225" i="29"/>
  <c r="B9225" i="29" s="1"/>
  <c r="A9225" i="29" s="1"/>
  <c r="C9224" i="29"/>
  <c r="B9224" i="29" s="1"/>
  <c r="A9224" i="29" s="1"/>
  <c r="C9223" i="29"/>
  <c r="B9223" i="29" s="1"/>
  <c r="A9223" i="29" s="1"/>
  <c r="C9222" i="29"/>
  <c r="B9222" i="29" s="1"/>
  <c r="A9222" i="29" s="1"/>
  <c r="C9221" i="29"/>
  <c r="B9221" i="29" s="1"/>
  <c r="A9221" i="29" s="1"/>
  <c r="C9220" i="29"/>
  <c r="B9220" i="29" s="1"/>
  <c r="A9220" i="29" s="1"/>
  <c r="C9219" i="29"/>
  <c r="B9219" i="29" s="1"/>
  <c r="A9219" i="29" s="1"/>
  <c r="C9218" i="29"/>
  <c r="B9218" i="29" s="1"/>
  <c r="A9218" i="29" s="1"/>
  <c r="C9217" i="29"/>
  <c r="B9217" i="29" s="1"/>
  <c r="A9217" i="29" s="1"/>
  <c r="C9216" i="29"/>
  <c r="B9216" i="29" s="1"/>
  <c r="A9216" i="29" s="1"/>
  <c r="C9215" i="29"/>
  <c r="B9215" i="29" s="1"/>
  <c r="A9215" i="29" s="1"/>
  <c r="C9214" i="29"/>
  <c r="B9214" i="29" s="1"/>
  <c r="A9214" i="29" s="1"/>
  <c r="C9213" i="29"/>
  <c r="B9213" i="29" s="1"/>
  <c r="A9213" i="29" s="1"/>
  <c r="C9212" i="29"/>
  <c r="B9212" i="29" s="1"/>
  <c r="A9212" i="29" s="1"/>
  <c r="C9211" i="29"/>
  <c r="B9211" i="29" s="1"/>
  <c r="A9211" i="29" s="1"/>
  <c r="C9210" i="29"/>
  <c r="B9210" i="29" s="1"/>
  <c r="A9210" i="29" s="1"/>
  <c r="C9209" i="29"/>
  <c r="B9209" i="29" s="1"/>
  <c r="A9209" i="29" s="1"/>
  <c r="C9208" i="29"/>
  <c r="B9208" i="29" s="1"/>
  <c r="A9208" i="29" s="1"/>
  <c r="C9207" i="29"/>
  <c r="B9207" i="29" s="1"/>
  <c r="A9207" i="29" s="1"/>
  <c r="C9206" i="29"/>
  <c r="B9206" i="29" s="1"/>
  <c r="A9206" i="29" s="1"/>
  <c r="C9205" i="29"/>
  <c r="B9205" i="29" s="1"/>
  <c r="A9205" i="29" s="1"/>
  <c r="C9204" i="29"/>
  <c r="B9204" i="29" s="1"/>
  <c r="A9204" i="29" s="1"/>
  <c r="C9203" i="29"/>
  <c r="B9203" i="29" s="1"/>
  <c r="A9203" i="29" s="1"/>
  <c r="C9202" i="29"/>
  <c r="B9202" i="29" s="1"/>
  <c r="A9202" i="29" s="1"/>
  <c r="C9201" i="29"/>
  <c r="B9201" i="29" s="1"/>
  <c r="A9201" i="29" s="1"/>
  <c r="C9200" i="29"/>
  <c r="B9200" i="29" s="1"/>
  <c r="A9200" i="29" s="1"/>
  <c r="C9199" i="29"/>
  <c r="B9199" i="29" s="1"/>
  <c r="A9199" i="29" s="1"/>
  <c r="C9198" i="29"/>
  <c r="B9198" i="29" s="1"/>
  <c r="A9198" i="29" s="1"/>
  <c r="C9197" i="29"/>
  <c r="B9197" i="29" s="1"/>
  <c r="A9197" i="29" s="1"/>
  <c r="C9196" i="29"/>
  <c r="B9196" i="29" s="1"/>
  <c r="A9196" i="29" s="1"/>
  <c r="C9195" i="29"/>
  <c r="B9195" i="29" s="1"/>
  <c r="A9195" i="29" s="1"/>
  <c r="C9194" i="29"/>
  <c r="B9194" i="29" s="1"/>
  <c r="A9194" i="29" s="1"/>
  <c r="C9193" i="29"/>
  <c r="B9193" i="29" s="1"/>
  <c r="A9193" i="29" s="1"/>
  <c r="C9192" i="29"/>
  <c r="B9192" i="29" s="1"/>
  <c r="A9192" i="29" s="1"/>
  <c r="C9191" i="29"/>
  <c r="B9191" i="29"/>
  <c r="A9191" i="29" s="1"/>
  <c r="C9190" i="29"/>
  <c r="B9190" i="29" s="1"/>
  <c r="A9190" i="29" s="1"/>
  <c r="C9189" i="29"/>
  <c r="B9189" i="29" s="1"/>
  <c r="A9189" i="29" s="1"/>
  <c r="C9188" i="29"/>
  <c r="B9188" i="29" s="1"/>
  <c r="A9188" i="29"/>
  <c r="C9187" i="29"/>
  <c r="B9187" i="29" s="1"/>
  <c r="A9187" i="29" s="1"/>
  <c r="C9186" i="29"/>
  <c r="B9186" i="29" s="1"/>
  <c r="A9186" i="29" s="1"/>
  <c r="C9185" i="29"/>
  <c r="B9185" i="29" s="1"/>
  <c r="A9185" i="29" s="1"/>
  <c r="C9184" i="29"/>
  <c r="B9184" i="29" s="1"/>
  <c r="A9184" i="29" s="1"/>
  <c r="C9183" i="29"/>
  <c r="B9183" i="29" s="1"/>
  <c r="A9183" i="29" s="1"/>
  <c r="C9182" i="29"/>
  <c r="B9182" i="29" s="1"/>
  <c r="A9182" i="29" s="1"/>
  <c r="C9181" i="29"/>
  <c r="B9181" i="29" s="1"/>
  <c r="A9181" i="29" s="1"/>
  <c r="C9180" i="29"/>
  <c r="B9180" i="29" s="1"/>
  <c r="A9180" i="29" s="1"/>
  <c r="C9179" i="29"/>
  <c r="B9179" i="29" s="1"/>
  <c r="A9179" i="29" s="1"/>
  <c r="C9178" i="29"/>
  <c r="B9178" i="29" s="1"/>
  <c r="A9178" i="29" s="1"/>
  <c r="C9177" i="29"/>
  <c r="B9177" i="29" s="1"/>
  <c r="A9177" i="29" s="1"/>
  <c r="C9176" i="29"/>
  <c r="B9176" i="29" s="1"/>
  <c r="A9176" i="29" s="1"/>
  <c r="C9175" i="29"/>
  <c r="B9175" i="29" s="1"/>
  <c r="A9175" i="29" s="1"/>
  <c r="C9174" i="29"/>
  <c r="B9174" i="29" s="1"/>
  <c r="A9174" i="29" s="1"/>
  <c r="C9173" i="29"/>
  <c r="B9173" i="29" s="1"/>
  <c r="A9173" i="29" s="1"/>
  <c r="C9172" i="29"/>
  <c r="B9172" i="29" s="1"/>
  <c r="A9172" i="29" s="1"/>
  <c r="C9171" i="29"/>
  <c r="B9171" i="29" s="1"/>
  <c r="A9171" i="29" s="1"/>
  <c r="C9170" i="29"/>
  <c r="B9170" i="29" s="1"/>
  <c r="A9170" i="29" s="1"/>
  <c r="C9169" i="29"/>
  <c r="B9169" i="29" s="1"/>
  <c r="A9169" i="29" s="1"/>
  <c r="C9168" i="29"/>
  <c r="B9168" i="29" s="1"/>
  <c r="A9168" i="29" s="1"/>
  <c r="C9167" i="29"/>
  <c r="B9167" i="29" s="1"/>
  <c r="A9167" i="29" s="1"/>
  <c r="C9166" i="29"/>
  <c r="B9166" i="29" s="1"/>
  <c r="A9166" i="29" s="1"/>
  <c r="C9165" i="29"/>
  <c r="B9165" i="29" s="1"/>
  <c r="A9165" i="29" s="1"/>
  <c r="C9164" i="29"/>
  <c r="B9164" i="29" s="1"/>
  <c r="A9164" i="29" s="1"/>
  <c r="C9163" i="29"/>
  <c r="B9163" i="29" s="1"/>
  <c r="A9163" i="29" s="1"/>
  <c r="C9162" i="29"/>
  <c r="B9162" i="29" s="1"/>
  <c r="A9162" i="29" s="1"/>
  <c r="C9161" i="29"/>
  <c r="B9161" i="29" s="1"/>
  <c r="A9161" i="29" s="1"/>
  <c r="C9160" i="29"/>
  <c r="B9160" i="29" s="1"/>
  <c r="A9160" i="29" s="1"/>
  <c r="C9159" i="29"/>
  <c r="B9159" i="29" s="1"/>
  <c r="A9159" i="29" s="1"/>
  <c r="C9158" i="29"/>
  <c r="B9158" i="29" s="1"/>
  <c r="A9158" i="29" s="1"/>
  <c r="C9157" i="29"/>
  <c r="B9157" i="29" s="1"/>
  <c r="A9157" i="29" s="1"/>
  <c r="C9156" i="29"/>
  <c r="B9156" i="29" s="1"/>
  <c r="A9156" i="29" s="1"/>
  <c r="C9155" i="29"/>
  <c r="B9155" i="29" s="1"/>
  <c r="A9155" i="29" s="1"/>
  <c r="C9154" i="29"/>
  <c r="B9154" i="29" s="1"/>
  <c r="A9154" i="29" s="1"/>
  <c r="C9153" i="29"/>
  <c r="B9153" i="29" s="1"/>
  <c r="A9153" i="29" s="1"/>
  <c r="C9152" i="29"/>
  <c r="B9152" i="29" s="1"/>
  <c r="A9152" i="29" s="1"/>
  <c r="C9151" i="29"/>
  <c r="B9151" i="29" s="1"/>
  <c r="A9151" i="29" s="1"/>
  <c r="C9150" i="29"/>
  <c r="B9150" i="29" s="1"/>
  <c r="A9150" i="29" s="1"/>
  <c r="C9149" i="29"/>
  <c r="B9149" i="29" s="1"/>
  <c r="A9149" i="29" s="1"/>
  <c r="C9148" i="29"/>
  <c r="B9148" i="29" s="1"/>
  <c r="A9148" i="29" s="1"/>
  <c r="C9147" i="29"/>
  <c r="B9147" i="29" s="1"/>
  <c r="A9147" i="29" s="1"/>
  <c r="C9146" i="29"/>
  <c r="B9146" i="29" s="1"/>
  <c r="A9146" i="29" s="1"/>
  <c r="C9145" i="29"/>
  <c r="B9145" i="29" s="1"/>
  <c r="A9145" i="29" s="1"/>
  <c r="C9144" i="29"/>
  <c r="B9144" i="29" s="1"/>
  <c r="A9144" i="29" s="1"/>
  <c r="C9143" i="29"/>
  <c r="B9143" i="29" s="1"/>
  <c r="A9143" i="29" s="1"/>
  <c r="C9142" i="29"/>
  <c r="B9142" i="29" s="1"/>
  <c r="A9142" i="29" s="1"/>
  <c r="C9141" i="29"/>
  <c r="B9141" i="29" s="1"/>
  <c r="A9141" i="29" s="1"/>
  <c r="C9140" i="29"/>
  <c r="B9140" i="29" s="1"/>
  <c r="A9140" i="29" s="1"/>
  <c r="C9139" i="29"/>
  <c r="B9139" i="29" s="1"/>
  <c r="A9139" i="29" s="1"/>
  <c r="C9138" i="29"/>
  <c r="B9138" i="29" s="1"/>
  <c r="A9138" i="29" s="1"/>
  <c r="C9137" i="29"/>
  <c r="B9137" i="29" s="1"/>
  <c r="A9137" i="29" s="1"/>
  <c r="C9136" i="29"/>
  <c r="B9136" i="29" s="1"/>
  <c r="A9136" i="29" s="1"/>
  <c r="C9135" i="29"/>
  <c r="B9135" i="29" s="1"/>
  <c r="A9135" i="29" s="1"/>
  <c r="C9134" i="29"/>
  <c r="B9134" i="29" s="1"/>
  <c r="A9134" i="29" s="1"/>
  <c r="C9133" i="29"/>
  <c r="B9133" i="29" s="1"/>
  <c r="A9133" i="29" s="1"/>
  <c r="C9132" i="29"/>
  <c r="B9132" i="29" s="1"/>
  <c r="A9132" i="29" s="1"/>
  <c r="C9131" i="29"/>
  <c r="B9131" i="29" s="1"/>
  <c r="A9131" i="29" s="1"/>
  <c r="C9130" i="29"/>
  <c r="B9130" i="29" s="1"/>
  <c r="A9130" i="29" s="1"/>
  <c r="C9129" i="29"/>
  <c r="B9129" i="29" s="1"/>
  <c r="A9129" i="29" s="1"/>
  <c r="C9128" i="29"/>
  <c r="B9128" i="29" s="1"/>
  <c r="A9128" i="29" s="1"/>
  <c r="C9127" i="29"/>
  <c r="B9127" i="29" s="1"/>
  <c r="A9127" i="29" s="1"/>
  <c r="C9126" i="29"/>
  <c r="B9126" i="29" s="1"/>
  <c r="A9126" i="29" s="1"/>
  <c r="C9125" i="29"/>
  <c r="B9125" i="29" s="1"/>
  <c r="A9125" i="29" s="1"/>
  <c r="C9124" i="29"/>
  <c r="B9124" i="29" s="1"/>
  <c r="A9124" i="29" s="1"/>
  <c r="C9123" i="29"/>
  <c r="B9123" i="29" s="1"/>
  <c r="A9123" i="29" s="1"/>
  <c r="C9122" i="29"/>
  <c r="B9122" i="29" s="1"/>
  <c r="A9122" i="29" s="1"/>
  <c r="C9121" i="29"/>
  <c r="B9121" i="29" s="1"/>
  <c r="A9121" i="29" s="1"/>
  <c r="C9120" i="29"/>
  <c r="B9120" i="29" s="1"/>
  <c r="A9120" i="29" s="1"/>
  <c r="C9119" i="29"/>
  <c r="B9119" i="29" s="1"/>
  <c r="A9119" i="29" s="1"/>
  <c r="C9118" i="29"/>
  <c r="B9118" i="29" s="1"/>
  <c r="A9118" i="29" s="1"/>
  <c r="C9117" i="29"/>
  <c r="B9117" i="29" s="1"/>
  <c r="A9117" i="29" s="1"/>
  <c r="C9116" i="29"/>
  <c r="B9116" i="29" s="1"/>
  <c r="A9116" i="29" s="1"/>
  <c r="C9115" i="29"/>
  <c r="B9115" i="29" s="1"/>
  <c r="A9115" i="29" s="1"/>
  <c r="C9114" i="29"/>
  <c r="B9114" i="29" s="1"/>
  <c r="A9114" i="29" s="1"/>
  <c r="C9113" i="29"/>
  <c r="B9113" i="29" s="1"/>
  <c r="A9113" i="29" s="1"/>
  <c r="C9112" i="29"/>
  <c r="B9112" i="29" s="1"/>
  <c r="A9112" i="29" s="1"/>
  <c r="C9111" i="29"/>
  <c r="B9111" i="29" s="1"/>
  <c r="A9111" i="29" s="1"/>
  <c r="C9110" i="29"/>
  <c r="B9110" i="29" s="1"/>
  <c r="A9110" i="29" s="1"/>
  <c r="C9109" i="29"/>
  <c r="B9109" i="29" s="1"/>
  <c r="A9109" i="29" s="1"/>
  <c r="C9108" i="29"/>
  <c r="B9108" i="29" s="1"/>
  <c r="A9108" i="29" s="1"/>
  <c r="C9107" i="29"/>
  <c r="B9107" i="29" s="1"/>
  <c r="A9107" i="29" s="1"/>
  <c r="C9106" i="29"/>
  <c r="B9106" i="29" s="1"/>
  <c r="A9106" i="29" s="1"/>
  <c r="C9105" i="29"/>
  <c r="B9105" i="29" s="1"/>
  <c r="A9105" i="29" s="1"/>
  <c r="C9104" i="29"/>
  <c r="B9104" i="29" s="1"/>
  <c r="A9104" i="29" s="1"/>
  <c r="C9103" i="29"/>
  <c r="B9103" i="29" s="1"/>
  <c r="A9103" i="29" s="1"/>
  <c r="C9102" i="29"/>
  <c r="B9102" i="29" s="1"/>
  <c r="A9102" i="29" s="1"/>
  <c r="C9101" i="29"/>
  <c r="B9101" i="29" s="1"/>
  <c r="A9101" i="29" s="1"/>
  <c r="C9100" i="29"/>
  <c r="B9100" i="29" s="1"/>
  <c r="A9100" i="29" s="1"/>
  <c r="C9099" i="29"/>
  <c r="B9099" i="29" s="1"/>
  <c r="A9099" i="29" s="1"/>
  <c r="C9098" i="29"/>
  <c r="B9098" i="29" s="1"/>
  <c r="A9098" i="29" s="1"/>
  <c r="C9097" i="29"/>
  <c r="B9097" i="29" s="1"/>
  <c r="A9097" i="29" s="1"/>
  <c r="C9096" i="29"/>
  <c r="B9096" i="29" s="1"/>
  <c r="A9096" i="29" s="1"/>
  <c r="C9095" i="29"/>
  <c r="B9095" i="29" s="1"/>
  <c r="A9095" i="29" s="1"/>
  <c r="C9094" i="29"/>
  <c r="B9094" i="29" s="1"/>
  <c r="A9094" i="29" s="1"/>
  <c r="C9093" i="29"/>
  <c r="B9093" i="29" s="1"/>
  <c r="A9093" i="29" s="1"/>
  <c r="C9092" i="29"/>
  <c r="B9092" i="29" s="1"/>
  <c r="A9092" i="29" s="1"/>
  <c r="C9091" i="29"/>
  <c r="B9091" i="29" s="1"/>
  <c r="A9091" i="29" s="1"/>
  <c r="C9090" i="29"/>
  <c r="B9090" i="29" s="1"/>
  <c r="A9090" i="29" s="1"/>
  <c r="C9089" i="29"/>
  <c r="B9089" i="29" s="1"/>
  <c r="A9089" i="29" s="1"/>
  <c r="C9088" i="29"/>
  <c r="B9088" i="29" s="1"/>
  <c r="A9088" i="29" s="1"/>
  <c r="C9087" i="29"/>
  <c r="B9087" i="29" s="1"/>
  <c r="A9087" i="29" s="1"/>
  <c r="C9086" i="29"/>
  <c r="B9086" i="29" s="1"/>
  <c r="A9086" i="29" s="1"/>
  <c r="C9085" i="29"/>
  <c r="B9085" i="29" s="1"/>
  <c r="A9085" i="29" s="1"/>
  <c r="C9084" i="29"/>
  <c r="B9084" i="29" s="1"/>
  <c r="A9084" i="29" s="1"/>
  <c r="C9083" i="29"/>
  <c r="B9083" i="29" s="1"/>
  <c r="A9083" i="29" s="1"/>
  <c r="C9082" i="29"/>
  <c r="B9082" i="29" s="1"/>
  <c r="A9082" i="29" s="1"/>
  <c r="C9081" i="29"/>
  <c r="B9081" i="29" s="1"/>
  <c r="A9081" i="29" s="1"/>
  <c r="C9080" i="29"/>
  <c r="B9080" i="29" s="1"/>
  <c r="A9080" i="29" s="1"/>
  <c r="C9079" i="29"/>
  <c r="B9079" i="29" s="1"/>
  <c r="A9079" i="29" s="1"/>
  <c r="C9078" i="29"/>
  <c r="B9078" i="29" s="1"/>
  <c r="A9078" i="29" s="1"/>
  <c r="C9077" i="29"/>
  <c r="B9077" i="29" s="1"/>
  <c r="A9077" i="29" s="1"/>
  <c r="C9076" i="29"/>
  <c r="B9076" i="29" s="1"/>
  <c r="A9076" i="29" s="1"/>
  <c r="C9075" i="29"/>
  <c r="B9075" i="29" s="1"/>
  <c r="A9075" i="29" s="1"/>
  <c r="C9074" i="29"/>
  <c r="B9074" i="29" s="1"/>
  <c r="A9074" i="29" s="1"/>
  <c r="C9073" i="29"/>
  <c r="B9073" i="29" s="1"/>
  <c r="A9073" i="29" s="1"/>
  <c r="C9072" i="29"/>
  <c r="B9072" i="29" s="1"/>
  <c r="A9072" i="29" s="1"/>
  <c r="C9071" i="29"/>
  <c r="B9071" i="29" s="1"/>
  <c r="A9071" i="29" s="1"/>
  <c r="C9070" i="29"/>
  <c r="B9070" i="29" s="1"/>
  <c r="A9070" i="29" s="1"/>
  <c r="C9069" i="29"/>
  <c r="B9069" i="29" s="1"/>
  <c r="A9069" i="29" s="1"/>
  <c r="C9068" i="29"/>
  <c r="B9068" i="29" s="1"/>
  <c r="A9068" i="29" s="1"/>
  <c r="C9067" i="29"/>
  <c r="B9067" i="29" s="1"/>
  <c r="A9067" i="29" s="1"/>
  <c r="C9066" i="29"/>
  <c r="B9066" i="29" s="1"/>
  <c r="A9066" i="29" s="1"/>
  <c r="C9065" i="29"/>
  <c r="B9065" i="29" s="1"/>
  <c r="A9065" i="29" s="1"/>
  <c r="C9064" i="29"/>
  <c r="B9064" i="29" s="1"/>
  <c r="A9064" i="29" s="1"/>
  <c r="C9063" i="29"/>
  <c r="B9063" i="29" s="1"/>
  <c r="A9063" i="29" s="1"/>
  <c r="C9062" i="29"/>
  <c r="B9062" i="29" s="1"/>
  <c r="A9062" i="29" s="1"/>
  <c r="C9061" i="29"/>
  <c r="B9061" i="29" s="1"/>
  <c r="A9061" i="29" s="1"/>
  <c r="C9060" i="29"/>
  <c r="B9060" i="29" s="1"/>
  <c r="A9060" i="29" s="1"/>
  <c r="C9059" i="29"/>
  <c r="B9059" i="29" s="1"/>
  <c r="A9059" i="29" s="1"/>
  <c r="C9058" i="29"/>
  <c r="B9058" i="29" s="1"/>
  <c r="A9058" i="29" s="1"/>
  <c r="C9057" i="29"/>
  <c r="B9057" i="29" s="1"/>
  <c r="A9057" i="29" s="1"/>
  <c r="C9056" i="29"/>
  <c r="B9056" i="29" s="1"/>
  <c r="A9056" i="29" s="1"/>
  <c r="C9055" i="29"/>
  <c r="B9055" i="29" s="1"/>
  <c r="A9055" i="29" s="1"/>
  <c r="C9054" i="29"/>
  <c r="B9054" i="29" s="1"/>
  <c r="A9054" i="29" s="1"/>
  <c r="C9053" i="29"/>
  <c r="B9053" i="29" s="1"/>
  <c r="A9053" i="29" s="1"/>
  <c r="C9052" i="29"/>
  <c r="B9052" i="29" s="1"/>
  <c r="A9052" i="29" s="1"/>
  <c r="C9051" i="29"/>
  <c r="B9051" i="29" s="1"/>
  <c r="A9051" i="29" s="1"/>
  <c r="C9050" i="29"/>
  <c r="B9050" i="29" s="1"/>
  <c r="A9050" i="29" s="1"/>
  <c r="C9049" i="29"/>
  <c r="B9049" i="29" s="1"/>
  <c r="A9049" i="29" s="1"/>
  <c r="C9048" i="29"/>
  <c r="B9048" i="29" s="1"/>
  <c r="A9048" i="29" s="1"/>
  <c r="C9047" i="29"/>
  <c r="B9047" i="29" s="1"/>
  <c r="A9047" i="29" s="1"/>
  <c r="C9046" i="29"/>
  <c r="B9046" i="29" s="1"/>
  <c r="A9046" i="29" s="1"/>
  <c r="C9045" i="29"/>
  <c r="B9045" i="29" s="1"/>
  <c r="A9045" i="29" s="1"/>
  <c r="C9044" i="29"/>
  <c r="B9044" i="29" s="1"/>
  <c r="A9044" i="29" s="1"/>
  <c r="C9043" i="29"/>
  <c r="B9043" i="29" s="1"/>
  <c r="A9043" i="29" s="1"/>
  <c r="C9042" i="29"/>
  <c r="B9042" i="29" s="1"/>
  <c r="A9042" i="29" s="1"/>
  <c r="C9041" i="29"/>
  <c r="B9041" i="29" s="1"/>
  <c r="A9041" i="29" s="1"/>
  <c r="C9040" i="29"/>
  <c r="B9040" i="29" s="1"/>
  <c r="A9040" i="29" s="1"/>
  <c r="C9039" i="29"/>
  <c r="B9039" i="29" s="1"/>
  <c r="A9039" i="29" s="1"/>
  <c r="C9038" i="29"/>
  <c r="B9038" i="29" s="1"/>
  <c r="A9038" i="29" s="1"/>
  <c r="C9037" i="29"/>
  <c r="B9037" i="29" s="1"/>
  <c r="A9037" i="29" s="1"/>
  <c r="C9036" i="29"/>
  <c r="B9036" i="29" s="1"/>
  <c r="A9036" i="29" s="1"/>
  <c r="C9035" i="29"/>
  <c r="B9035" i="29" s="1"/>
  <c r="A9035" i="29" s="1"/>
  <c r="C9034" i="29"/>
  <c r="B9034" i="29" s="1"/>
  <c r="A9034" i="29" s="1"/>
  <c r="C9033" i="29"/>
  <c r="B9033" i="29" s="1"/>
  <c r="A9033" i="29" s="1"/>
  <c r="C9032" i="29"/>
  <c r="B9032" i="29" s="1"/>
  <c r="A9032" i="29" s="1"/>
  <c r="C9031" i="29"/>
  <c r="B9031" i="29" s="1"/>
  <c r="A9031" i="29" s="1"/>
  <c r="C9030" i="29"/>
  <c r="B9030" i="29" s="1"/>
  <c r="A9030" i="29" s="1"/>
  <c r="C9029" i="29"/>
  <c r="B9029" i="29" s="1"/>
  <c r="A9029" i="29" s="1"/>
  <c r="C9028" i="29"/>
  <c r="B9028" i="29" s="1"/>
  <c r="A9028" i="29" s="1"/>
  <c r="C9027" i="29"/>
  <c r="B9027" i="29" s="1"/>
  <c r="A9027" i="29" s="1"/>
  <c r="C9026" i="29"/>
  <c r="B9026" i="29" s="1"/>
  <c r="A9026" i="29" s="1"/>
  <c r="C9025" i="29"/>
  <c r="B9025" i="29" s="1"/>
  <c r="A9025" i="29" s="1"/>
  <c r="C9024" i="29"/>
  <c r="B9024" i="29" s="1"/>
  <c r="A9024" i="29" s="1"/>
  <c r="C9023" i="29"/>
  <c r="B9023" i="29" s="1"/>
  <c r="A9023" i="29" s="1"/>
  <c r="C9022" i="29"/>
  <c r="B9022" i="29" s="1"/>
  <c r="A9022" i="29" s="1"/>
  <c r="C9021" i="29"/>
  <c r="B9021" i="29" s="1"/>
  <c r="A9021" i="29" s="1"/>
  <c r="C9020" i="29"/>
  <c r="B9020" i="29" s="1"/>
  <c r="A9020" i="29" s="1"/>
  <c r="C9019" i="29"/>
  <c r="B9019" i="29" s="1"/>
  <c r="A9019" i="29" s="1"/>
  <c r="C9018" i="29"/>
  <c r="B9018" i="29" s="1"/>
  <c r="A9018" i="29" s="1"/>
  <c r="C9017" i="29"/>
  <c r="B9017" i="29" s="1"/>
  <c r="A9017" i="29" s="1"/>
  <c r="C9016" i="29"/>
  <c r="B9016" i="29" s="1"/>
  <c r="A9016" i="29" s="1"/>
  <c r="C9015" i="29"/>
  <c r="B9015" i="29" s="1"/>
  <c r="A9015" i="29" s="1"/>
  <c r="C9014" i="29"/>
  <c r="B9014" i="29" s="1"/>
  <c r="A9014" i="29" s="1"/>
  <c r="C9013" i="29"/>
  <c r="B9013" i="29" s="1"/>
  <c r="A9013" i="29" s="1"/>
  <c r="C9012" i="29"/>
  <c r="B9012" i="29" s="1"/>
  <c r="A9012" i="29" s="1"/>
  <c r="C9011" i="29"/>
  <c r="B9011" i="29" s="1"/>
  <c r="A9011" i="29" s="1"/>
  <c r="C9010" i="29"/>
  <c r="B9010" i="29" s="1"/>
  <c r="A9010" i="29" s="1"/>
  <c r="C9009" i="29"/>
  <c r="B9009" i="29" s="1"/>
  <c r="A9009" i="29" s="1"/>
  <c r="C9008" i="29"/>
  <c r="B9008" i="29" s="1"/>
  <c r="A9008" i="29" s="1"/>
  <c r="C9007" i="29"/>
  <c r="B9007" i="29" s="1"/>
  <c r="A9007" i="29" s="1"/>
  <c r="C9006" i="29"/>
  <c r="B9006" i="29" s="1"/>
  <c r="A9006" i="29" s="1"/>
  <c r="C9005" i="29"/>
  <c r="B9005" i="29" s="1"/>
  <c r="A9005" i="29" s="1"/>
  <c r="C9004" i="29"/>
  <c r="B9004" i="29" s="1"/>
  <c r="A9004" i="29" s="1"/>
  <c r="C9003" i="29"/>
  <c r="B9003" i="29" s="1"/>
  <c r="A9003" i="29" s="1"/>
  <c r="C9002" i="29"/>
  <c r="B9002" i="29" s="1"/>
  <c r="A9002" i="29" s="1"/>
  <c r="C9001" i="29"/>
  <c r="B9001" i="29" s="1"/>
  <c r="A9001" i="29" s="1"/>
  <c r="C9000" i="29"/>
  <c r="B9000" i="29" s="1"/>
  <c r="A9000" i="29" s="1"/>
  <c r="C8999" i="29"/>
  <c r="B8999" i="29" s="1"/>
  <c r="A8999" i="29" s="1"/>
  <c r="C8998" i="29"/>
  <c r="B8998" i="29" s="1"/>
  <c r="A8998" i="29" s="1"/>
  <c r="C8997" i="29"/>
  <c r="B8997" i="29" s="1"/>
  <c r="A8997" i="29" s="1"/>
  <c r="C8996" i="29"/>
  <c r="B8996" i="29" s="1"/>
  <c r="A8996" i="29" s="1"/>
  <c r="C8995" i="29"/>
  <c r="B8995" i="29" s="1"/>
  <c r="A8995" i="29" s="1"/>
  <c r="C8994" i="29"/>
  <c r="B8994" i="29" s="1"/>
  <c r="A8994" i="29" s="1"/>
  <c r="C8993" i="29"/>
  <c r="B8993" i="29" s="1"/>
  <c r="A8993" i="29" s="1"/>
  <c r="C8992" i="29"/>
  <c r="B8992" i="29" s="1"/>
  <c r="A8992" i="29" s="1"/>
  <c r="C8991" i="29"/>
  <c r="B8991" i="29" s="1"/>
  <c r="A8991" i="29" s="1"/>
  <c r="C8990" i="29"/>
  <c r="B8990" i="29" s="1"/>
  <c r="A8990" i="29" s="1"/>
  <c r="C8989" i="29"/>
  <c r="B8989" i="29" s="1"/>
  <c r="A8989" i="29" s="1"/>
  <c r="C8988" i="29"/>
  <c r="B8988" i="29" s="1"/>
  <c r="A8988" i="29" s="1"/>
  <c r="C8987" i="29"/>
  <c r="B8987" i="29" s="1"/>
  <c r="A8987" i="29" s="1"/>
  <c r="C8986" i="29"/>
  <c r="B8986" i="29" s="1"/>
  <c r="A8986" i="29" s="1"/>
  <c r="C8985" i="29"/>
  <c r="B8985" i="29" s="1"/>
  <c r="A8985" i="29" s="1"/>
  <c r="C8984" i="29"/>
  <c r="B8984" i="29" s="1"/>
  <c r="A8984" i="29" s="1"/>
  <c r="C8983" i="29"/>
  <c r="B8983" i="29" s="1"/>
  <c r="A8983" i="29" s="1"/>
  <c r="C8982" i="29"/>
  <c r="B8982" i="29" s="1"/>
  <c r="A8982" i="29" s="1"/>
  <c r="C8981" i="29"/>
  <c r="B8981" i="29" s="1"/>
  <c r="A8981" i="29" s="1"/>
  <c r="C8980" i="29"/>
  <c r="B8980" i="29" s="1"/>
  <c r="A8980" i="29" s="1"/>
  <c r="C8979" i="29"/>
  <c r="B8979" i="29" s="1"/>
  <c r="A8979" i="29" s="1"/>
  <c r="C8978" i="29"/>
  <c r="B8978" i="29" s="1"/>
  <c r="A8978" i="29" s="1"/>
  <c r="C8977" i="29"/>
  <c r="B8977" i="29" s="1"/>
  <c r="A8977" i="29" s="1"/>
  <c r="C8976" i="29"/>
  <c r="B8976" i="29" s="1"/>
  <c r="A8976" i="29" s="1"/>
  <c r="C8975" i="29"/>
  <c r="B8975" i="29" s="1"/>
  <c r="A8975" i="29" s="1"/>
  <c r="C8974" i="29"/>
  <c r="B8974" i="29" s="1"/>
  <c r="A8974" i="29" s="1"/>
  <c r="C8973" i="29"/>
  <c r="B8973" i="29" s="1"/>
  <c r="A8973" i="29" s="1"/>
  <c r="C8972" i="29"/>
  <c r="B8972" i="29" s="1"/>
  <c r="A8972" i="29" s="1"/>
  <c r="C8971" i="29"/>
  <c r="B8971" i="29" s="1"/>
  <c r="A8971" i="29" s="1"/>
  <c r="C8970" i="29"/>
  <c r="B8970" i="29" s="1"/>
  <c r="A8970" i="29" s="1"/>
  <c r="C8969" i="29"/>
  <c r="B8969" i="29" s="1"/>
  <c r="A8969" i="29" s="1"/>
  <c r="C8968" i="29"/>
  <c r="B8968" i="29" s="1"/>
  <c r="A8968" i="29" s="1"/>
  <c r="C8967" i="29"/>
  <c r="B8967" i="29" s="1"/>
  <c r="A8967" i="29" s="1"/>
  <c r="C8966" i="29"/>
  <c r="B8966" i="29" s="1"/>
  <c r="A8966" i="29" s="1"/>
  <c r="C8965" i="29"/>
  <c r="B8965" i="29" s="1"/>
  <c r="A8965" i="29" s="1"/>
  <c r="C8964" i="29"/>
  <c r="B8964" i="29" s="1"/>
  <c r="A8964" i="29" s="1"/>
  <c r="C8963" i="29"/>
  <c r="B8963" i="29" s="1"/>
  <c r="A8963" i="29" s="1"/>
  <c r="C8962" i="29"/>
  <c r="B8962" i="29" s="1"/>
  <c r="A8962" i="29" s="1"/>
  <c r="C8961" i="29"/>
  <c r="B8961" i="29" s="1"/>
  <c r="A8961" i="29" s="1"/>
  <c r="C8960" i="29"/>
  <c r="B8960" i="29" s="1"/>
  <c r="A8960" i="29" s="1"/>
  <c r="C8959" i="29"/>
  <c r="B8959" i="29" s="1"/>
  <c r="A8959" i="29" s="1"/>
  <c r="C8958" i="29"/>
  <c r="B8958" i="29" s="1"/>
  <c r="A8958" i="29" s="1"/>
  <c r="C8957" i="29"/>
  <c r="B8957" i="29" s="1"/>
  <c r="A8957" i="29" s="1"/>
  <c r="C8956" i="29"/>
  <c r="B8956" i="29" s="1"/>
  <c r="A8956" i="29" s="1"/>
  <c r="C8955" i="29"/>
  <c r="B8955" i="29" s="1"/>
  <c r="A8955" i="29" s="1"/>
  <c r="C8954" i="29"/>
  <c r="B8954" i="29" s="1"/>
  <c r="A8954" i="29" s="1"/>
  <c r="C8953" i="29"/>
  <c r="B8953" i="29" s="1"/>
  <c r="A8953" i="29" s="1"/>
  <c r="C8952" i="29"/>
  <c r="B8952" i="29" s="1"/>
  <c r="A8952" i="29" s="1"/>
  <c r="C8951" i="29"/>
  <c r="B8951" i="29" s="1"/>
  <c r="A8951" i="29" s="1"/>
  <c r="C8950" i="29"/>
  <c r="B8950" i="29" s="1"/>
  <c r="A8950" i="29" s="1"/>
  <c r="C8949" i="29"/>
  <c r="B8949" i="29" s="1"/>
  <c r="A8949" i="29" s="1"/>
  <c r="C8948" i="29"/>
  <c r="B8948" i="29" s="1"/>
  <c r="A8948" i="29" s="1"/>
  <c r="C8947" i="29"/>
  <c r="B8947" i="29" s="1"/>
  <c r="A8947" i="29" s="1"/>
  <c r="C8946" i="29"/>
  <c r="B8946" i="29" s="1"/>
  <c r="A8946" i="29" s="1"/>
  <c r="C8945" i="29"/>
  <c r="B8945" i="29" s="1"/>
  <c r="A8945" i="29" s="1"/>
  <c r="C8944" i="29"/>
  <c r="B8944" i="29" s="1"/>
  <c r="A8944" i="29" s="1"/>
  <c r="C8943" i="29"/>
  <c r="B8943" i="29" s="1"/>
  <c r="A8943" i="29" s="1"/>
  <c r="C8942" i="29"/>
  <c r="B8942" i="29" s="1"/>
  <c r="A8942" i="29" s="1"/>
  <c r="C8941" i="29"/>
  <c r="B8941" i="29" s="1"/>
  <c r="A8941" i="29" s="1"/>
  <c r="C8940" i="29"/>
  <c r="B8940" i="29" s="1"/>
  <c r="A8940" i="29" s="1"/>
  <c r="C8939" i="29"/>
  <c r="B8939" i="29" s="1"/>
  <c r="A8939" i="29" s="1"/>
  <c r="C8938" i="29"/>
  <c r="B8938" i="29" s="1"/>
  <c r="A8938" i="29" s="1"/>
  <c r="C8937" i="29"/>
  <c r="B8937" i="29" s="1"/>
  <c r="A8937" i="29" s="1"/>
  <c r="C8936" i="29"/>
  <c r="B8936" i="29" s="1"/>
  <c r="A8936" i="29" s="1"/>
  <c r="C8935" i="29"/>
  <c r="B8935" i="29" s="1"/>
  <c r="A8935" i="29" s="1"/>
  <c r="C8934" i="29"/>
  <c r="B8934" i="29" s="1"/>
  <c r="A8934" i="29" s="1"/>
  <c r="C8933" i="29"/>
  <c r="B8933" i="29" s="1"/>
  <c r="A8933" i="29" s="1"/>
  <c r="C8932" i="29"/>
  <c r="B8932" i="29" s="1"/>
  <c r="A8932" i="29" s="1"/>
  <c r="C8931" i="29"/>
  <c r="B8931" i="29" s="1"/>
  <c r="A8931" i="29" s="1"/>
  <c r="C8930" i="29"/>
  <c r="B8930" i="29" s="1"/>
  <c r="A8930" i="29" s="1"/>
  <c r="C8929" i="29"/>
  <c r="B8929" i="29" s="1"/>
  <c r="A8929" i="29" s="1"/>
  <c r="C8928" i="29"/>
  <c r="B8928" i="29" s="1"/>
  <c r="A8928" i="29" s="1"/>
  <c r="C8927" i="29"/>
  <c r="B8927" i="29" s="1"/>
  <c r="A8927" i="29" s="1"/>
  <c r="C8926" i="29"/>
  <c r="B8926" i="29" s="1"/>
  <c r="A8926" i="29" s="1"/>
  <c r="C8925" i="29"/>
  <c r="B8925" i="29" s="1"/>
  <c r="A8925" i="29" s="1"/>
  <c r="C8924" i="29"/>
  <c r="B8924" i="29" s="1"/>
  <c r="A8924" i="29" s="1"/>
  <c r="C8923" i="29"/>
  <c r="B8923" i="29" s="1"/>
  <c r="A8923" i="29" s="1"/>
  <c r="C8922" i="29"/>
  <c r="B8922" i="29" s="1"/>
  <c r="A8922" i="29" s="1"/>
  <c r="C8921" i="29"/>
  <c r="B8921" i="29" s="1"/>
  <c r="A8921" i="29" s="1"/>
  <c r="C8920" i="29"/>
  <c r="B8920" i="29" s="1"/>
  <c r="A8920" i="29" s="1"/>
  <c r="C8919" i="29"/>
  <c r="B8919" i="29" s="1"/>
  <c r="A8919" i="29" s="1"/>
  <c r="C8918" i="29"/>
  <c r="B8918" i="29" s="1"/>
  <c r="A8918" i="29" s="1"/>
  <c r="C8917" i="29"/>
  <c r="B8917" i="29" s="1"/>
  <c r="A8917" i="29" s="1"/>
  <c r="C8916" i="29"/>
  <c r="B8916" i="29" s="1"/>
  <c r="A8916" i="29" s="1"/>
  <c r="C8915" i="29"/>
  <c r="B8915" i="29" s="1"/>
  <c r="A8915" i="29" s="1"/>
  <c r="C8914" i="29"/>
  <c r="B8914" i="29" s="1"/>
  <c r="A8914" i="29" s="1"/>
  <c r="C8913" i="29"/>
  <c r="B8913" i="29" s="1"/>
  <c r="A8913" i="29" s="1"/>
  <c r="C8912" i="29"/>
  <c r="B8912" i="29" s="1"/>
  <c r="A8912" i="29" s="1"/>
  <c r="C8911" i="29"/>
  <c r="B8911" i="29" s="1"/>
  <c r="A8911" i="29" s="1"/>
  <c r="C8910" i="29"/>
  <c r="B8910" i="29" s="1"/>
  <c r="A8910" i="29" s="1"/>
  <c r="C8909" i="29"/>
  <c r="B8909" i="29" s="1"/>
  <c r="A8909" i="29" s="1"/>
  <c r="C8908" i="29"/>
  <c r="B8908" i="29" s="1"/>
  <c r="A8908" i="29" s="1"/>
  <c r="C8907" i="29"/>
  <c r="B8907" i="29" s="1"/>
  <c r="A8907" i="29" s="1"/>
  <c r="C8906" i="29"/>
  <c r="B8906" i="29" s="1"/>
  <c r="A8906" i="29" s="1"/>
  <c r="C8905" i="29"/>
  <c r="B8905" i="29" s="1"/>
  <c r="A8905" i="29" s="1"/>
  <c r="C8904" i="29"/>
  <c r="B8904" i="29" s="1"/>
  <c r="A8904" i="29" s="1"/>
  <c r="C8903" i="29"/>
  <c r="B8903" i="29" s="1"/>
  <c r="A8903" i="29" s="1"/>
  <c r="C8902" i="29"/>
  <c r="B8902" i="29" s="1"/>
  <c r="A8902" i="29" s="1"/>
  <c r="C8901" i="29"/>
  <c r="B8901" i="29" s="1"/>
  <c r="A8901" i="29" s="1"/>
  <c r="C8900" i="29"/>
  <c r="B8900" i="29" s="1"/>
  <c r="A8900" i="29" s="1"/>
  <c r="C8899" i="29"/>
  <c r="B8899" i="29" s="1"/>
  <c r="A8899" i="29" s="1"/>
  <c r="C8898" i="29"/>
  <c r="B8898" i="29" s="1"/>
  <c r="A8898" i="29" s="1"/>
  <c r="C8897" i="29"/>
  <c r="B8897" i="29" s="1"/>
  <c r="A8897" i="29" s="1"/>
  <c r="C8896" i="29"/>
  <c r="B8896" i="29" s="1"/>
  <c r="A8896" i="29" s="1"/>
  <c r="C8895" i="29"/>
  <c r="B8895" i="29" s="1"/>
  <c r="A8895" i="29" s="1"/>
  <c r="C8894" i="29"/>
  <c r="B8894" i="29" s="1"/>
  <c r="A8894" i="29" s="1"/>
  <c r="C8893" i="29"/>
  <c r="B8893" i="29" s="1"/>
  <c r="A8893" i="29" s="1"/>
  <c r="C8892" i="29"/>
  <c r="B8892" i="29" s="1"/>
  <c r="A8892" i="29" s="1"/>
  <c r="C8891" i="29"/>
  <c r="B8891" i="29" s="1"/>
  <c r="A8891" i="29" s="1"/>
  <c r="C8890" i="29"/>
  <c r="B8890" i="29" s="1"/>
  <c r="A8890" i="29" s="1"/>
  <c r="C8889" i="29"/>
  <c r="B8889" i="29" s="1"/>
  <c r="A8889" i="29" s="1"/>
  <c r="C8888" i="29"/>
  <c r="B8888" i="29" s="1"/>
  <c r="A8888" i="29" s="1"/>
  <c r="C8887" i="29"/>
  <c r="B8887" i="29" s="1"/>
  <c r="A8887" i="29" s="1"/>
  <c r="C8886" i="29"/>
  <c r="B8886" i="29" s="1"/>
  <c r="A8886" i="29" s="1"/>
  <c r="C8885" i="29"/>
  <c r="B8885" i="29" s="1"/>
  <c r="A8885" i="29" s="1"/>
  <c r="C8884" i="29"/>
  <c r="B8884" i="29" s="1"/>
  <c r="A8884" i="29" s="1"/>
  <c r="C8883" i="29"/>
  <c r="B8883" i="29" s="1"/>
  <c r="A8883" i="29" s="1"/>
  <c r="C8882" i="29"/>
  <c r="B8882" i="29" s="1"/>
  <c r="A8882" i="29" s="1"/>
  <c r="C8881" i="29"/>
  <c r="B8881" i="29" s="1"/>
  <c r="A8881" i="29" s="1"/>
  <c r="C8880" i="29"/>
  <c r="B8880" i="29" s="1"/>
  <c r="A8880" i="29" s="1"/>
  <c r="C8879" i="29"/>
  <c r="B8879" i="29" s="1"/>
  <c r="A8879" i="29" s="1"/>
  <c r="C8878" i="29"/>
  <c r="B8878" i="29" s="1"/>
  <c r="A8878" i="29" s="1"/>
  <c r="C8877" i="29"/>
  <c r="B8877" i="29" s="1"/>
  <c r="A8877" i="29" s="1"/>
  <c r="C8876" i="29"/>
  <c r="B8876" i="29" s="1"/>
  <c r="A8876" i="29" s="1"/>
  <c r="C8875" i="29"/>
  <c r="B8875" i="29" s="1"/>
  <c r="A8875" i="29" s="1"/>
  <c r="C8874" i="29"/>
  <c r="B8874" i="29" s="1"/>
  <c r="A8874" i="29" s="1"/>
  <c r="C8873" i="29"/>
  <c r="B8873" i="29" s="1"/>
  <c r="A8873" i="29" s="1"/>
  <c r="C8872" i="29"/>
  <c r="B8872" i="29" s="1"/>
  <c r="A8872" i="29" s="1"/>
  <c r="C8871" i="29"/>
  <c r="B8871" i="29" s="1"/>
  <c r="A8871" i="29" s="1"/>
  <c r="C8870" i="29"/>
  <c r="B8870" i="29" s="1"/>
  <c r="A8870" i="29" s="1"/>
  <c r="C8869" i="29"/>
  <c r="B8869" i="29" s="1"/>
  <c r="A8869" i="29" s="1"/>
  <c r="C8868" i="29"/>
  <c r="B8868" i="29" s="1"/>
  <c r="A8868" i="29" s="1"/>
  <c r="C8867" i="29"/>
  <c r="B8867" i="29" s="1"/>
  <c r="A8867" i="29" s="1"/>
  <c r="C8866" i="29"/>
  <c r="B8866" i="29" s="1"/>
  <c r="A8866" i="29" s="1"/>
  <c r="C8865" i="29"/>
  <c r="B8865" i="29" s="1"/>
  <c r="A8865" i="29" s="1"/>
  <c r="C8864" i="29"/>
  <c r="B8864" i="29" s="1"/>
  <c r="A8864" i="29" s="1"/>
  <c r="C8863" i="29"/>
  <c r="B8863" i="29" s="1"/>
  <c r="A8863" i="29" s="1"/>
  <c r="C8862" i="29"/>
  <c r="B8862" i="29" s="1"/>
  <c r="A8862" i="29" s="1"/>
  <c r="C8861" i="29"/>
  <c r="B8861" i="29" s="1"/>
  <c r="A8861" i="29" s="1"/>
  <c r="C8860" i="29"/>
  <c r="B8860" i="29" s="1"/>
  <c r="A8860" i="29" s="1"/>
  <c r="C8859" i="29"/>
  <c r="B8859" i="29" s="1"/>
  <c r="A8859" i="29" s="1"/>
  <c r="C8858" i="29"/>
  <c r="B8858" i="29" s="1"/>
  <c r="A8858" i="29" s="1"/>
  <c r="C8857" i="29"/>
  <c r="B8857" i="29" s="1"/>
  <c r="A8857" i="29" s="1"/>
  <c r="C8856" i="29"/>
  <c r="B8856" i="29" s="1"/>
  <c r="A8856" i="29" s="1"/>
  <c r="C8855" i="29"/>
  <c r="B8855" i="29" s="1"/>
  <c r="A8855" i="29" s="1"/>
  <c r="C8854" i="29"/>
  <c r="B8854" i="29" s="1"/>
  <c r="A8854" i="29" s="1"/>
  <c r="C8853" i="29"/>
  <c r="B8853" i="29" s="1"/>
  <c r="A8853" i="29" s="1"/>
  <c r="C8852" i="29"/>
  <c r="B8852" i="29" s="1"/>
  <c r="A8852" i="29" s="1"/>
  <c r="C8851" i="29"/>
  <c r="B8851" i="29" s="1"/>
  <c r="A8851" i="29" s="1"/>
  <c r="C8850" i="29"/>
  <c r="B8850" i="29" s="1"/>
  <c r="A8850" i="29" s="1"/>
  <c r="C8849" i="29"/>
  <c r="B8849" i="29" s="1"/>
  <c r="A8849" i="29" s="1"/>
  <c r="C8848" i="29"/>
  <c r="B8848" i="29" s="1"/>
  <c r="A8848" i="29" s="1"/>
  <c r="C8847" i="29"/>
  <c r="B8847" i="29" s="1"/>
  <c r="A8847" i="29" s="1"/>
  <c r="C8846" i="29"/>
  <c r="B8846" i="29" s="1"/>
  <c r="A8846" i="29" s="1"/>
  <c r="C8845" i="29"/>
  <c r="B8845" i="29" s="1"/>
  <c r="A8845" i="29" s="1"/>
  <c r="C8844" i="29"/>
  <c r="B8844" i="29" s="1"/>
  <c r="A8844" i="29" s="1"/>
  <c r="C8843" i="29"/>
  <c r="B8843" i="29" s="1"/>
  <c r="A8843" i="29" s="1"/>
  <c r="C8842" i="29"/>
  <c r="B8842" i="29" s="1"/>
  <c r="A8842" i="29" s="1"/>
  <c r="C8841" i="29"/>
  <c r="B8841" i="29" s="1"/>
  <c r="A8841" i="29" s="1"/>
  <c r="C8840" i="29"/>
  <c r="B8840" i="29" s="1"/>
  <c r="A8840" i="29" s="1"/>
  <c r="C8839" i="29"/>
  <c r="B8839" i="29" s="1"/>
  <c r="A8839" i="29" s="1"/>
  <c r="C8838" i="29"/>
  <c r="B8838" i="29" s="1"/>
  <c r="A8838" i="29" s="1"/>
  <c r="C8837" i="29"/>
  <c r="B8837" i="29" s="1"/>
  <c r="A8837" i="29" s="1"/>
  <c r="C8836" i="29"/>
  <c r="B8836" i="29" s="1"/>
  <c r="A8836" i="29" s="1"/>
  <c r="C8835" i="29"/>
  <c r="B8835" i="29" s="1"/>
  <c r="A8835" i="29" s="1"/>
  <c r="C8834" i="29"/>
  <c r="B8834" i="29" s="1"/>
  <c r="A8834" i="29" s="1"/>
  <c r="C8833" i="29"/>
  <c r="B8833" i="29" s="1"/>
  <c r="A8833" i="29" s="1"/>
  <c r="C8832" i="29"/>
  <c r="B8832" i="29" s="1"/>
  <c r="A8832" i="29" s="1"/>
  <c r="C8831" i="29"/>
  <c r="B8831" i="29" s="1"/>
  <c r="A8831" i="29" s="1"/>
  <c r="C8830" i="29"/>
  <c r="B8830" i="29" s="1"/>
  <c r="A8830" i="29" s="1"/>
  <c r="C8829" i="29"/>
  <c r="B8829" i="29" s="1"/>
  <c r="A8829" i="29" s="1"/>
  <c r="C8828" i="29"/>
  <c r="B8828" i="29" s="1"/>
  <c r="A8828" i="29" s="1"/>
  <c r="C8827" i="29"/>
  <c r="B8827" i="29" s="1"/>
  <c r="A8827" i="29" s="1"/>
  <c r="C8826" i="29"/>
  <c r="B8826" i="29" s="1"/>
  <c r="A8826" i="29" s="1"/>
  <c r="C8825" i="29"/>
  <c r="B8825" i="29" s="1"/>
  <c r="A8825" i="29" s="1"/>
  <c r="C8824" i="29"/>
  <c r="B8824" i="29" s="1"/>
  <c r="A8824" i="29" s="1"/>
  <c r="C8823" i="29"/>
  <c r="B8823" i="29" s="1"/>
  <c r="A8823" i="29" s="1"/>
  <c r="C8822" i="29"/>
  <c r="B8822" i="29" s="1"/>
  <c r="A8822" i="29" s="1"/>
  <c r="C8821" i="29"/>
  <c r="B8821" i="29" s="1"/>
  <c r="A8821" i="29" s="1"/>
  <c r="C8820" i="29"/>
  <c r="B8820" i="29" s="1"/>
  <c r="A8820" i="29" s="1"/>
  <c r="C8819" i="29"/>
  <c r="B8819" i="29" s="1"/>
  <c r="A8819" i="29" s="1"/>
  <c r="C8818" i="29"/>
  <c r="B8818" i="29" s="1"/>
  <c r="A8818" i="29" s="1"/>
  <c r="C8817" i="29"/>
  <c r="B8817" i="29" s="1"/>
  <c r="A8817" i="29" s="1"/>
  <c r="C8816" i="29"/>
  <c r="B8816" i="29" s="1"/>
  <c r="A8816" i="29" s="1"/>
  <c r="C8815" i="29"/>
  <c r="B8815" i="29" s="1"/>
  <c r="A8815" i="29" s="1"/>
  <c r="C8814" i="29"/>
  <c r="B8814" i="29" s="1"/>
  <c r="A8814" i="29" s="1"/>
  <c r="C8813" i="29"/>
  <c r="B8813" i="29" s="1"/>
  <c r="A8813" i="29" s="1"/>
  <c r="C8812" i="29"/>
  <c r="B8812" i="29" s="1"/>
  <c r="A8812" i="29" s="1"/>
  <c r="C8811" i="29"/>
  <c r="B8811" i="29" s="1"/>
  <c r="A8811" i="29" s="1"/>
  <c r="C8810" i="29"/>
  <c r="B8810" i="29" s="1"/>
  <c r="A8810" i="29" s="1"/>
  <c r="C8809" i="29"/>
  <c r="B8809" i="29" s="1"/>
  <c r="A8809" i="29" s="1"/>
  <c r="C8808" i="29"/>
  <c r="B8808" i="29" s="1"/>
  <c r="A8808" i="29" s="1"/>
  <c r="C8807" i="29"/>
  <c r="B8807" i="29" s="1"/>
  <c r="A8807" i="29" s="1"/>
  <c r="C8806" i="29"/>
  <c r="B8806" i="29" s="1"/>
  <c r="A8806" i="29" s="1"/>
  <c r="C8805" i="29"/>
  <c r="B8805" i="29" s="1"/>
  <c r="A8805" i="29" s="1"/>
  <c r="C8804" i="29"/>
  <c r="B8804" i="29" s="1"/>
  <c r="A8804" i="29" s="1"/>
  <c r="C8803" i="29"/>
  <c r="B8803" i="29" s="1"/>
  <c r="A8803" i="29" s="1"/>
  <c r="C8802" i="29"/>
  <c r="B8802" i="29" s="1"/>
  <c r="A8802" i="29" s="1"/>
  <c r="C8801" i="29"/>
  <c r="B8801" i="29" s="1"/>
  <c r="A8801" i="29" s="1"/>
  <c r="C8800" i="29"/>
  <c r="B8800" i="29" s="1"/>
  <c r="A8800" i="29" s="1"/>
  <c r="C8799" i="29"/>
  <c r="B8799" i="29" s="1"/>
  <c r="A8799" i="29" s="1"/>
  <c r="C8798" i="29"/>
  <c r="B8798" i="29" s="1"/>
  <c r="A8798" i="29" s="1"/>
  <c r="C8797" i="29"/>
  <c r="B8797" i="29" s="1"/>
  <c r="A8797" i="29" s="1"/>
  <c r="C8796" i="29"/>
  <c r="B8796" i="29" s="1"/>
  <c r="A8796" i="29" s="1"/>
  <c r="C8795" i="29"/>
  <c r="B8795" i="29" s="1"/>
  <c r="A8795" i="29" s="1"/>
  <c r="C8794" i="29"/>
  <c r="B8794" i="29" s="1"/>
  <c r="A8794" i="29" s="1"/>
  <c r="C8793" i="29"/>
  <c r="B8793" i="29" s="1"/>
  <c r="A8793" i="29" s="1"/>
  <c r="C8792" i="29"/>
  <c r="B8792" i="29" s="1"/>
  <c r="A8792" i="29" s="1"/>
  <c r="C8791" i="29"/>
  <c r="B8791" i="29" s="1"/>
  <c r="A8791" i="29" s="1"/>
  <c r="C8790" i="29"/>
  <c r="B8790" i="29" s="1"/>
  <c r="A8790" i="29" s="1"/>
  <c r="C8789" i="29"/>
  <c r="B8789" i="29" s="1"/>
  <c r="A8789" i="29" s="1"/>
  <c r="C8788" i="29"/>
  <c r="B8788" i="29" s="1"/>
  <c r="A8788" i="29" s="1"/>
  <c r="C8787" i="29"/>
  <c r="B8787" i="29" s="1"/>
  <c r="A8787" i="29" s="1"/>
  <c r="C8786" i="29"/>
  <c r="B8786" i="29" s="1"/>
  <c r="A8786" i="29" s="1"/>
  <c r="C8785" i="29"/>
  <c r="B8785" i="29" s="1"/>
  <c r="A8785" i="29" s="1"/>
  <c r="C8784" i="29"/>
  <c r="B8784" i="29" s="1"/>
  <c r="A8784" i="29" s="1"/>
  <c r="C8783" i="29"/>
  <c r="B8783" i="29" s="1"/>
  <c r="A8783" i="29" s="1"/>
  <c r="C8782" i="29"/>
  <c r="B8782" i="29" s="1"/>
  <c r="A8782" i="29" s="1"/>
  <c r="C8781" i="29"/>
  <c r="B8781" i="29" s="1"/>
  <c r="A8781" i="29" s="1"/>
  <c r="C8780" i="29"/>
  <c r="B8780" i="29" s="1"/>
  <c r="A8780" i="29" s="1"/>
  <c r="C8779" i="29"/>
  <c r="B8779" i="29" s="1"/>
  <c r="A8779" i="29" s="1"/>
  <c r="C8778" i="29"/>
  <c r="B8778" i="29" s="1"/>
  <c r="A8778" i="29" s="1"/>
  <c r="C8777" i="29"/>
  <c r="B8777" i="29" s="1"/>
  <c r="A8777" i="29" s="1"/>
  <c r="C8776" i="29"/>
  <c r="B8776" i="29" s="1"/>
  <c r="A8776" i="29" s="1"/>
  <c r="C8775" i="29"/>
  <c r="B8775" i="29" s="1"/>
  <c r="A8775" i="29" s="1"/>
  <c r="C8774" i="29"/>
  <c r="B8774" i="29" s="1"/>
  <c r="A8774" i="29" s="1"/>
  <c r="C8773" i="29"/>
  <c r="B8773" i="29" s="1"/>
  <c r="A8773" i="29" s="1"/>
  <c r="C8772" i="29"/>
  <c r="B8772" i="29" s="1"/>
  <c r="A8772" i="29" s="1"/>
  <c r="C8771" i="29"/>
  <c r="B8771" i="29" s="1"/>
  <c r="A8771" i="29" s="1"/>
  <c r="C8770" i="29"/>
  <c r="B8770" i="29" s="1"/>
  <c r="A8770" i="29" s="1"/>
  <c r="C8769" i="29"/>
  <c r="B8769" i="29" s="1"/>
  <c r="A8769" i="29" s="1"/>
  <c r="C8768" i="29"/>
  <c r="B8768" i="29" s="1"/>
  <c r="A8768" i="29" s="1"/>
  <c r="C8767" i="29"/>
  <c r="B8767" i="29" s="1"/>
  <c r="A8767" i="29" s="1"/>
  <c r="C8766" i="29"/>
  <c r="B8766" i="29" s="1"/>
  <c r="A8766" i="29" s="1"/>
  <c r="C8765" i="29"/>
  <c r="B8765" i="29" s="1"/>
  <c r="A8765" i="29" s="1"/>
  <c r="C8764" i="29"/>
  <c r="B8764" i="29" s="1"/>
  <c r="A8764" i="29" s="1"/>
  <c r="C8763" i="29"/>
  <c r="B8763" i="29" s="1"/>
  <c r="A8763" i="29" s="1"/>
  <c r="C8762" i="29"/>
  <c r="B8762" i="29" s="1"/>
  <c r="A8762" i="29" s="1"/>
  <c r="C8761" i="29"/>
  <c r="B8761" i="29" s="1"/>
  <c r="A8761" i="29" s="1"/>
  <c r="C8760" i="29"/>
  <c r="B8760" i="29" s="1"/>
  <c r="A8760" i="29" s="1"/>
  <c r="C8759" i="29"/>
  <c r="B8759" i="29" s="1"/>
  <c r="A8759" i="29" s="1"/>
  <c r="C8758" i="29"/>
  <c r="B8758" i="29" s="1"/>
  <c r="A8758" i="29" s="1"/>
  <c r="C8757" i="29"/>
  <c r="B8757" i="29" s="1"/>
  <c r="A8757" i="29" s="1"/>
  <c r="C8756" i="29"/>
  <c r="B8756" i="29" s="1"/>
  <c r="A8756" i="29" s="1"/>
  <c r="C8755" i="29"/>
  <c r="B8755" i="29" s="1"/>
  <c r="A8755" i="29" s="1"/>
  <c r="C8754" i="29"/>
  <c r="B8754" i="29" s="1"/>
  <c r="A8754" i="29" s="1"/>
  <c r="C8753" i="29"/>
  <c r="B8753" i="29" s="1"/>
  <c r="A8753" i="29" s="1"/>
  <c r="C8752" i="29"/>
  <c r="B8752" i="29" s="1"/>
  <c r="A8752" i="29" s="1"/>
  <c r="C8751" i="29"/>
  <c r="B8751" i="29" s="1"/>
  <c r="A8751" i="29" s="1"/>
  <c r="C8750" i="29"/>
  <c r="B8750" i="29" s="1"/>
  <c r="A8750" i="29" s="1"/>
  <c r="C8749" i="29"/>
  <c r="B8749" i="29" s="1"/>
  <c r="A8749" i="29" s="1"/>
  <c r="C8748" i="29"/>
  <c r="B8748" i="29" s="1"/>
  <c r="A8748" i="29" s="1"/>
  <c r="C8747" i="29"/>
  <c r="B8747" i="29" s="1"/>
  <c r="A8747" i="29" s="1"/>
  <c r="C8746" i="29"/>
  <c r="B8746" i="29" s="1"/>
  <c r="A8746" i="29" s="1"/>
  <c r="C8745" i="29"/>
  <c r="B8745" i="29" s="1"/>
  <c r="A8745" i="29" s="1"/>
  <c r="C8744" i="29"/>
  <c r="B8744" i="29" s="1"/>
  <c r="A8744" i="29" s="1"/>
  <c r="C8743" i="29"/>
  <c r="B8743" i="29" s="1"/>
  <c r="A8743" i="29" s="1"/>
  <c r="C8742" i="29"/>
  <c r="B8742" i="29" s="1"/>
  <c r="A8742" i="29" s="1"/>
  <c r="C8741" i="29"/>
  <c r="B8741" i="29" s="1"/>
  <c r="A8741" i="29" s="1"/>
  <c r="C8740" i="29"/>
  <c r="B8740" i="29" s="1"/>
  <c r="A8740" i="29" s="1"/>
  <c r="C8739" i="29"/>
  <c r="B8739" i="29" s="1"/>
  <c r="A8739" i="29" s="1"/>
  <c r="C8738" i="29"/>
  <c r="B8738" i="29" s="1"/>
  <c r="A8738" i="29" s="1"/>
  <c r="C8737" i="29"/>
  <c r="B8737" i="29" s="1"/>
  <c r="A8737" i="29" s="1"/>
  <c r="C8736" i="29"/>
  <c r="B8736" i="29" s="1"/>
  <c r="A8736" i="29" s="1"/>
  <c r="C8735" i="29"/>
  <c r="B8735" i="29" s="1"/>
  <c r="A8735" i="29" s="1"/>
  <c r="C8734" i="29"/>
  <c r="B8734" i="29" s="1"/>
  <c r="A8734" i="29" s="1"/>
  <c r="C8733" i="29"/>
  <c r="B8733" i="29" s="1"/>
  <c r="A8733" i="29" s="1"/>
  <c r="C8732" i="29"/>
  <c r="B8732" i="29" s="1"/>
  <c r="A8732" i="29" s="1"/>
  <c r="C8731" i="29"/>
  <c r="B8731" i="29" s="1"/>
  <c r="A8731" i="29" s="1"/>
  <c r="C8730" i="29"/>
  <c r="B8730" i="29" s="1"/>
  <c r="A8730" i="29" s="1"/>
  <c r="C8729" i="29"/>
  <c r="B8729" i="29" s="1"/>
  <c r="A8729" i="29" s="1"/>
  <c r="C8728" i="29"/>
  <c r="B8728" i="29" s="1"/>
  <c r="A8728" i="29" s="1"/>
  <c r="C8727" i="29"/>
  <c r="B8727" i="29" s="1"/>
  <c r="A8727" i="29" s="1"/>
  <c r="C8726" i="29"/>
  <c r="B8726" i="29" s="1"/>
  <c r="A8726" i="29" s="1"/>
  <c r="C8725" i="29"/>
  <c r="B8725" i="29" s="1"/>
  <c r="A8725" i="29" s="1"/>
  <c r="C8724" i="29"/>
  <c r="B8724" i="29" s="1"/>
  <c r="A8724" i="29" s="1"/>
  <c r="C8723" i="29"/>
  <c r="B8723" i="29" s="1"/>
  <c r="A8723" i="29" s="1"/>
  <c r="C8722" i="29"/>
  <c r="B8722" i="29" s="1"/>
  <c r="A8722" i="29" s="1"/>
  <c r="C8721" i="29"/>
  <c r="B8721" i="29" s="1"/>
  <c r="A8721" i="29" s="1"/>
  <c r="C8720" i="29"/>
  <c r="B8720" i="29" s="1"/>
  <c r="A8720" i="29" s="1"/>
  <c r="C8719" i="29"/>
  <c r="B8719" i="29" s="1"/>
  <c r="A8719" i="29" s="1"/>
  <c r="C8718" i="29"/>
  <c r="B8718" i="29" s="1"/>
  <c r="A8718" i="29" s="1"/>
  <c r="C8717" i="29"/>
  <c r="B8717" i="29" s="1"/>
  <c r="A8717" i="29" s="1"/>
  <c r="C8716" i="29"/>
  <c r="B8716" i="29" s="1"/>
  <c r="A8716" i="29" s="1"/>
  <c r="C8715" i="29"/>
  <c r="B8715" i="29" s="1"/>
  <c r="A8715" i="29" s="1"/>
  <c r="C8714" i="29"/>
  <c r="B8714" i="29" s="1"/>
  <c r="A8714" i="29" s="1"/>
  <c r="C8713" i="29"/>
  <c r="B8713" i="29" s="1"/>
  <c r="A8713" i="29" s="1"/>
  <c r="C8712" i="29"/>
  <c r="B8712" i="29" s="1"/>
  <c r="A8712" i="29" s="1"/>
  <c r="C8711" i="29"/>
  <c r="B8711" i="29" s="1"/>
  <c r="A8711" i="29" s="1"/>
  <c r="C8710" i="29"/>
  <c r="B8710" i="29" s="1"/>
  <c r="A8710" i="29" s="1"/>
  <c r="C8709" i="29"/>
  <c r="B8709" i="29" s="1"/>
  <c r="A8709" i="29" s="1"/>
  <c r="C8708" i="29"/>
  <c r="B8708" i="29" s="1"/>
  <c r="A8708" i="29" s="1"/>
  <c r="C8707" i="29"/>
  <c r="B8707" i="29" s="1"/>
  <c r="A8707" i="29" s="1"/>
  <c r="C8706" i="29"/>
  <c r="B8706" i="29" s="1"/>
  <c r="A8706" i="29" s="1"/>
  <c r="C8705" i="29"/>
  <c r="B8705" i="29" s="1"/>
  <c r="A8705" i="29" s="1"/>
  <c r="C8704" i="29"/>
  <c r="B8704" i="29" s="1"/>
  <c r="A8704" i="29" s="1"/>
  <c r="C8703" i="29"/>
  <c r="B8703" i="29" s="1"/>
  <c r="A8703" i="29" s="1"/>
  <c r="C8702" i="29"/>
  <c r="B8702" i="29" s="1"/>
  <c r="A8702" i="29" s="1"/>
  <c r="C8701" i="29"/>
  <c r="B8701" i="29" s="1"/>
  <c r="A8701" i="29" s="1"/>
  <c r="C8700" i="29"/>
  <c r="B8700" i="29" s="1"/>
  <c r="A8700" i="29" s="1"/>
  <c r="C8699" i="29"/>
  <c r="B8699" i="29" s="1"/>
  <c r="A8699" i="29" s="1"/>
  <c r="C8698" i="29"/>
  <c r="B8698" i="29" s="1"/>
  <c r="A8698" i="29" s="1"/>
  <c r="C8697" i="29"/>
  <c r="B8697" i="29" s="1"/>
  <c r="A8697" i="29" s="1"/>
  <c r="C8696" i="29"/>
  <c r="B8696" i="29" s="1"/>
  <c r="A8696" i="29" s="1"/>
  <c r="C8695" i="29"/>
  <c r="B8695" i="29" s="1"/>
  <c r="A8695" i="29" s="1"/>
  <c r="C8694" i="29"/>
  <c r="B8694" i="29" s="1"/>
  <c r="A8694" i="29" s="1"/>
  <c r="C8693" i="29"/>
  <c r="B8693" i="29" s="1"/>
  <c r="A8693" i="29" s="1"/>
  <c r="C8692" i="29"/>
  <c r="B8692" i="29" s="1"/>
  <c r="A8692" i="29" s="1"/>
  <c r="C8691" i="29"/>
  <c r="B8691" i="29" s="1"/>
  <c r="A8691" i="29" s="1"/>
  <c r="C8690" i="29"/>
  <c r="B8690" i="29" s="1"/>
  <c r="A8690" i="29" s="1"/>
  <c r="C8689" i="29"/>
  <c r="B8689" i="29" s="1"/>
  <c r="A8689" i="29" s="1"/>
  <c r="C8688" i="29"/>
  <c r="B8688" i="29" s="1"/>
  <c r="A8688" i="29" s="1"/>
  <c r="C8687" i="29"/>
  <c r="B8687" i="29" s="1"/>
  <c r="A8687" i="29" s="1"/>
  <c r="C8686" i="29"/>
  <c r="B8686" i="29" s="1"/>
  <c r="A8686" i="29" s="1"/>
  <c r="C8685" i="29"/>
  <c r="B8685" i="29" s="1"/>
  <c r="A8685" i="29" s="1"/>
  <c r="C8684" i="29"/>
  <c r="B8684" i="29" s="1"/>
  <c r="A8684" i="29" s="1"/>
  <c r="C8683" i="29"/>
  <c r="B8683" i="29" s="1"/>
  <c r="A8683" i="29" s="1"/>
  <c r="C8682" i="29"/>
  <c r="B8682" i="29" s="1"/>
  <c r="A8682" i="29" s="1"/>
  <c r="C8681" i="29"/>
  <c r="B8681" i="29" s="1"/>
  <c r="A8681" i="29" s="1"/>
  <c r="C8680" i="29"/>
  <c r="B8680" i="29" s="1"/>
  <c r="A8680" i="29" s="1"/>
  <c r="C8679" i="29"/>
  <c r="B8679" i="29" s="1"/>
  <c r="A8679" i="29" s="1"/>
  <c r="C8678" i="29"/>
  <c r="B8678" i="29" s="1"/>
  <c r="A8678" i="29" s="1"/>
  <c r="C8677" i="29"/>
  <c r="B8677" i="29" s="1"/>
  <c r="A8677" i="29" s="1"/>
  <c r="C8676" i="29"/>
  <c r="B8676" i="29" s="1"/>
  <c r="A8676" i="29" s="1"/>
  <c r="C8675" i="29"/>
  <c r="B8675" i="29" s="1"/>
  <c r="A8675" i="29" s="1"/>
  <c r="C8674" i="29"/>
  <c r="B8674" i="29" s="1"/>
  <c r="A8674" i="29" s="1"/>
  <c r="C8673" i="29"/>
  <c r="B8673" i="29" s="1"/>
  <c r="A8673" i="29" s="1"/>
  <c r="C8672" i="29"/>
  <c r="B8672" i="29" s="1"/>
  <c r="A8672" i="29" s="1"/>
  <c r="C8671" i="29"/>
  <c r="B8671" i="29" s="1"/>
  <c r="A8671" i="29" s="1"/>
  <c r="C8670" i="29"/>
  <c r="B8670" i="29" s="1"/>
  <c r="A8670" i="29" s="1"/>
  <c r="C8669" i="29"/>
  <c r="B8669" i="29" s="1"/>
  <c r="A8669" i="29" s="1"/>
  <c r="C8668" i="29"/>
  <c r="B8668" i="29" s="1"/>
  <c r="A8668" i="29" s="1"/>
  <c r="C8667" i="29"/>
  <c r="B8667" i="29" s="1"/>
  <c r="A8667" i="29" s="1"/>
  <c r="C8666" i="29"/>
  <c r="B8666" i="29" s="1"/>
  <c r="A8666" i="29" s="1"/>
  <c r="C8665" i="29"/>
  <c r="B8665" i="29" s="1"/>
  <c r="A8665" i="29" s="1"/>
  <c r="C8664" i="29"/>
  <c r="B8664" i="29" s="1"/>
  <c r="A8664" i="29" s="1"/>
  <c r="C8663" i="29"/>
  <c r="B8663" i="29" s="1"/>
  <c r="A8663" i="29" s="1"/>
  <c r="C8662" i="29"/>
  <c r="B8662" i="29" s="1"/>
  <c r="A8662" i="29" s="1"/>
  <c r="C8661" i="29"/>
  <c r="B8661" i="29" s="1"/>
  <c r="A8661" i="29" s="1"/>
  <c r="C8660" i="29"/>
  <c r="B8660" i="29" s="1"/>
  <c r="A8660" i="29" s="1"/>
  <c r="C8659" i="29"/>
  <c r="B8659" i="29" s="1"/>
  <c r="A8659" i="29" s="1"/>
  <c r="C8658" i="29"/>
  <c r="B8658" i="29" s="1"/>
  <c r="A8658" i="29" s="1"/>
  <c r="C8657" i="29"/>
  <c r="B8657" i="29" s="1"/>
  <c r="A8657" i="29" s="1"/>
  <c r="C8656" i="29"/>
  <c r="B8656" i="29" s="1"/>
  <c r="A8656" i="29" s="1"/>
  <c r="C8655" i="29"/>
  <c r="B8655" i="29" s="1"/>
  <c r="A8655" i="29" s="1"/>
  <c r="C8654" i="29"/>
  <c r="B8654" i="29" s="1"/>
  <c r="A8654" i="29" s="1"/>
  <c r="C8653" i="29"/>
  <c r="B8653" i="29" s="1"/>
  <c r="A8653" i="29" s="1"/>
  <c r="C8652" i="29"/>
  <c r="B8652" i="29" s="1"/>
  <c r="A8652" i="29" s="1"/>
  <c r="C8651" i="29"/>
  <c r="B8651" i="29" s="1"/>
  <c r="A8651" i="29" s="1"/>
  <c r="C8650" i="29"/>
  <c r="B8650" i="29" s="1"/>
  <c r="A8650" i="29" s="1"/>
  <c r="C8649" i="29"/>
  <c r="B8649" i="29" s="1"/>
  <c r="A8649" i="29" s="1"/>
  <c r="C8648" i="29"/>
  <c r="B8648" i="29" s="1"/>
  <c r="A8648" i="29" s="1"/>
  <c r="C8647" i="29"/>
  <c r="B8647" i="29" s="1"/>
  <c r="A8647" i="29" s="1"/>
  <c r="C8646" i="29"/>
  <c r="B8646" i="29" s="1"/>
  <c r="A8646" i="29" s="1"/>
  <c r="C8645" i="29"/>
  <c r="B8645" i="29" s="1"/>
  <c r="A8645" i="29" s="1"/>
  <c r="C8644" i="29"/>
  <c r="B8644" i="29" s="1"/>
  <c r="A8644" i="29" s="1"/>
  <c r="C8643" i="29"/>
  <c r="B8643" i="29" s="1"/>
  <c r="A8643" i="29" s="1"/>
  <c r="C8642" i="29"/>
  <c r="B8642" i="29" s="1"/>
  <c r="A8642" i="29" s="1"/>
  <c r="C8641" i="29"/>
  <c r="B8641" i="29" s="1"/>
  <c r="A8641" i="29" s="1"/>
  <c r="C8640" i="29"/>
  <c r="B8640" i="29" s="1"/>
  <c r="A8640" i="29" s="1"/>
  <c r="C8639" i="29"/>
  <c r="B8639" i="29" s="1"/>
  <c r="A8639" i="29" s="1"/>
  <c r="C8638" i="29"/>
  <c r="B8638" i="29" s="1"/>
  <c r="A8638" i="29" s="1"/>
  <c r="C8637" i="29"/>
  <c r="B8637" i="29" s="1"/>
  <c r="A8637" i="29" s="1"/>
  <c r="C8636" i="29"/>
  <c r="B8636" i="29" s="1"/>
  <c r="A8636" i="29" s="1"/>
  <c r="C8635" i="29"/>
  <c r="B8635" i="29" s="1"/>
  <c r="A8635" i="29" s="1"/>
  <c r="C8634" i="29"/>
  <c r="B8634" i="29" s="1"/>
  <c r="A8634" i="29" s="1"/>
  <c r="C8633" i="29"/>
  <c r="B8633" i="29" s="1"/>
  <c r="A8633" i="29" s="1"/>
  <c r="C8632" i="29"/>
  <c r="B8632" i="29" s="1"/>
  <c r="A8632" i="29" s="1"/>
  <c r="C8631" i="29"/>
  <c r="B8631" i="29" s="1"/>
  <c r="A8631" i="29" s="1"/>
  <c r="C8630" i="29"/>
  <c r="B8630" i="29" s="1"/>
  <c r="A8630" i="29" s="1"/>
  <c r="C8629" i="29"/>
  <c r="B8629" i="29" s="1"/>
  <c r="A8629" i="29" s="1"/>
  <c r="C8628" i="29"/>
  <c r="B8628" i="29" s="1"/>
  <c r="A8628" i="29" s="1"/>
  <c r="C8627" i="29"/>
  <c r="B8627" i="29" s="1"/>
  <c r="A8627" i="29" s="1"/>
  <c r="C8626" i="29"/>
  <c r="B8626" i="29" s="1"/>
  <c r="A8626" i="29" s="1"/>
  <c r="C8625" i="29"/>
  <c r="B8625" i="29" s="1"/>
  <c r="A8625" i="29" s="1"/>
  <c r="C8624" i="29"/>
  <c r="B8624" i="29" s="1"/>
  <c r="A8624" i="29" s="1"/>
  <c r="C8623" i="29"/>
  <c r="B8623" i="29" s="1"/>
  <c r="A8623" i="29" s="1"/>
  <c r="C8622" i="29"/>
  <c r="B8622" i="29" s="1"/>
  <c r="A8622" i="29" s="1"/>
  <c r="C8621" i="29"/>
  <c r="B8621" i="29" s="1"/>
  <c r="A8621" i="29" s="1"/>
  <c r="C8620" i="29"/>
  <c r="B8620" i="29" s="1"/>
  <c r="A8620" i="29" s="1"/>
  <c r="C8619" i="29"/>
  <c r="B8619" i="29" s="1"/>
  <c r="A8619" i="29" s="1"/>
  <c r="C8618" i="29"/>
  <c r="B8618" i="29" s="1"/>
  <c r="A8618" i="29" s="1"/>
  <c r="C8617" i="29"/>
  <c r="B8617" i="29" s="1"/>
  <c r="A8617" i="29" s="1"/>
  <c r="C8616" i="29"/>
  <c r="B8616" i="29" s="1"/>
  <c r="A8616" i="29" s="1"/>
  <c r="C8615" i="29"/>
  <c r="B8615" i="29" s="1"/>
  <c r="A8615" i="29" s="1"/>
  <c r="C8614" i="29"/>
  <c r="B8614" i="29" s="1"/>
  <c r="A8614" i="29" s="1"/>
  <c r="C8613" i="29"/>
  <c r="B8613" i="29" s="1"/>
  <c r="A8613" i="29" s="1"/>
  <c r="C8612" i="29"/>
  <c r="B8612" i="29" s="1"/>
  <c r="A8612" i="29" s="1"/>
  <c r="C8611" i="29"/>
  <c r="B8611" i="29" s="1"/>
  <c r="A8611" i="29" s="1"/>
  <c r="C8610" i="29"/>
  <c r="B8610" i="29" s="1"/>
  <c r="A8610" i="29" s="1"/>
  <c r="C8609" i="29"/>
  <c r="B8609" i="29" s="1"/>
  <c r="A8609" i="29" s="1"/>
  <c r="C8608" i="29"/>
  <c r="B8608" i="29" s="1"/>
  <c r="A8608" i="29" s="1"/>
  <c r="C8607" i="29"/>
  <c r="B8607" i="29" s="1"/>
  <c r="A8607" i="29" s="1"/>
  <c r="C8606" i="29"/>
  <c r="B8606" i="29" s="1"/>
  <c r="A8606" i="29" s="1"/>
  <c r="C8605" i="29"/>
  <c r="B8605" i="29" s="1"/>
  <c r="A8605" i="29" s="1"/>
  <c r="C8604" i="29"/>
  <c r="B8604" i="29" s="1"/>
  <c r="A8604" i="29" s="1"/>
  <c r="C8603" i="29"/>
  <c r="B8603" i="29" s="1"/>
  <c r="A8603" i="29" s="1"/>
  <c r="C8602" i="29"/>
  <c r="B8602" i="29" s="1"/>
  <c r="A8602" i="29" s="1"/>
  <c r="C8601" i="29"/>
  <c r="B8601" i="29" s="1"/>
  <c r="A8601" i="29" s="1"/>
  <c r="C8600" i="29"/>
  <c r="B8600" i="29" s="1"/>
  <c r="A8600" i="29" s="1"/>
  <c r="C8599" i="29"/>
  <c r="B8599" i="29" s="1"/>
  <c r="A8599" i="29" s="1"/>
  <c r="C8598" i="29"/>
  <c r="B8598" i="29" s="1"/>
  <c r="A8598" i="29" s="1"/>
  <c r="C8597" i="29"/>
  <c r="B8597" i="29" s="1"/>
  <c r="A8597" i="29" s="1"/>
  <c r="C8596" i="29"/>
  <c r="B8596" i="29" s="1"/>
  <c r="A8596" i="29" s="1"/>
  <c r="C8595" i="29"/>
  <c r="B8595" i="29" s="1"/>
  <c r="A8595" i="29" s="1"/>
  <c r="C8594" i="29"/>
  <c r="B8594" i="29" s="1"/>
  <c r="A8594" i="29" s="1"/>
  <c r="C8593" i="29"/>
  <c r="B8593" i="29" s="1"/>
  <c r="A8593" i="29" s="1"/>
  <c r="C8592" i="29"/>
  <c r="B8592" i="29" s="1"/>
  <c r="A8592" i="29" s="1"/>
  <c r="C8591" i="29"/>
  <c r="B8591" i="29" s="1"/>
  <c r="A8591" i="29" s="1"/>
  <c r="C8590" i="29"/>
  <c r="B8590" i="29" s="1"/>
  <c r="A8590" i="29" s="1"/>
  <c r="C8589" i="29"/>
  <c r="B8589" i="29" s="1"/>
  <c r="A8589" i="29" s="1"/>
  <c r="C8588" i="29"/>
  <c r="B8588" i="29" s="1"/>
  <c r="A8588" i="29" s="1"/>
  <c r="C8587" i="29"/>
  <c r="B8587" i="29" s="1"/>
  <c r="A8587" i="29" s="1"/>
  <c r="C8586" i="29"/>
  <c r="B8586" i="29" s="1"/>
  <c r="A8586" i="29" s="1"/>
  <c r="C8585" i="29"/>
  <c r="B8585" i="29" s="1"/>
  <c r="A8585" i="29" s="1"/>
  <c r="C8584" i="29"/>
  <c r="B8584" i="29" s="1"/>
  <c r="A8584" i="29" s="1"/>
  <c r="C8583" i="29"/>
  <c r="B8583" i="29" s="1"/>
  <c r="A8583" i="29" s="1"/>
  <c r="C8582" i="29"/>
  <c r="B8582" i="29" s="1"/>
  <c r="A8582" i="29" s="1"/>
  <c r="C8581" i="29"/>
  <c r="B8581" i="29" s="1"/>
  <c r="A8581" i="29" s="1"/>
  <c r="C8580" i="29"/>
  <c r="B8580" i="29" s="1"/>
  <c r="A8580" i="29" s="1"/>
  <c r="C8579" i="29"/>
  <c r="B8579" i="29" s="1"/>
  <c r="A8579" i="29" s="1"/>
  <c r="C8578" i="29"/>
  <c r="B8578" i="29" s="1"/>
  <c r="A8578" i="29" s="1"/>
  <c r="C8577" i="29"/>
  <c r="B8577" i="29" s="1"/>
  <c r="A8577" i="29" s="1"/>
  <c r="C8576" i="29"/>
  <c r="B8576" i="29" s="1"/>
  <c r="A8576" i="29" s="1"/>
  <c r="C8575" i="29"/>
  <c r="B8575" i="29" s="1"/>
  <c r="A8575" i="29" s="1"/>
  <c r="C8574" i="29"/>
  <c r="B8574" i="29" s="1"/>
  <c r="A8574" i="29" s="1"/>
  <c r="C8573" i="29"/>
  <c r="B8573" i="29" s="1"/>
  <c r="A8573" i="29" s="1"/>
  <c r="C8572" i="29"/>
  <c r="B8572" i="29" s="1"/>
  <c r="A8572" i="29" s="1"/>
  <c r="C8571" i="29"/>
  <c r="B8571" i="29" s="1"/>
  <c r="A8571" i="29" s="1"/>
  <c r="C8570" i="29"/>
  <c r="B8570" i="29" s="1"/>
  <c r="A8570" i="29" s="1"/>
  <c r="C8569" i="29"/>
  <c r="B8569" i="29" s="1"/>
  <c r="A8569" i="29" s="1"/>
  <c r="C8568" i="29"/>
  <c r="B8568" i="29" s="1"/>
  <c r="A8568" i="29" s="1"/>
  <c r="C8567" i="29"/>
  <c r="B8567" i="29" s="1"/>
  <c r="A8567" i="29" s="1"/>
  <c r="C8566" i="29"/>
  <c r="B8566" i="29" s="1"/>
  <c r="A8566" i="29" s="1"/>
  <c r="C8565" i="29"/>
  <c r="B8565" i="29" s="1"/>
  <c r="A8565" i="29" s="1"/>
  <c r="C8564" i="29"/>
  <c r="B8564" i="29" s="1"/>
  <c r="A8564" i="29" s="1"/>
  <c r="C8563" i="29"/>
  <c r="B8563" i="29" s="1"/>
  <c r="A8563" i="29" s="1"/>
  <c r="C8562" i="29"/>
  <c r="B8562" i="29" s="1"/>
  <c r="A8562" i="29" s="1"/>
  <c r="C8561" i="29"/>
  <c r="B8561" i="29" s="1"/>
  <c r="A8561" i="29" s="1"/>
  <c r="C8560" i="29"/>
  <c r="B8560" i="29" s="1"/>
  <c r="A8560" i="29" s="1"/>
  <c r="C8559" i="29"/>
  <c r="B8559" i="29" s="1"/>
  <c r="A8559" i="29" s="1"/>
  <c r="C8558" i="29"/>
  <c r="B8558" i="29" s="1"/>
  <c r="A8558" i="29" s="1"/>
  <c r="C8557" i="29"/>
  <c r="B8557" i="29" s="1"/>
  <c r="A8557" i="29" s="1"/>
  <c r="C8556" i="29"/>
  <c r="B8556" i="29" s="1"/>
  <c r="A8556" i="29" s="1"/>
  <c r="C8555" i="29"/>
  <c r="B8555" i="29" s="1"/>
  <c r="A8555" i="29" s="1"/>
  <c r="C8554" i="29"/>
  <c r="B8554" i="29" s="1"/>
  <c r="A8554" i="29" s="1"/>
  <c r="C8553" i="29"/>
  <c r="B8553" i="29" s="1"/>
  <c r="A8553" i="29" s="1"/>
  <c r="C8552" i="29"/>
  <c r="B8552" i="29" s="1"/>
  <c r="A8552" i="29" s="1"/>
  <c r="C8551" i="29"/>
  <c r="B8551" i="29" s="1"/>
  <c r="A8551" i="29" s="1"/>
  <c r="C8550" i="29"/>
  <c r="B8550" i="29" s="1"/>
  <c r="A8550" i="29" s="1"/>
  <c r="C8549" i="29"/>
  <c r="B8549" i="29" s="1"/>
  <c r="A8549" i="29" s="1"/>
  <c r="C8548" i="29"/>
  <c r="B8548" i="29" s="1"/>
  <c r="A8548" i="29" s="1"/>
  <c r="C8547" i="29"/>
  <c r="B8547" i="29" s="1"/>
  <c r="A8547" i="29" s="1"/>
  <c r="C8546" i="29"/>
  <c r="B8546" i="29" s="1"/>
  <c r="A8546" i="29" s="1"/>
  <c r="C8545" i="29"/>
  <c r="B8545" i="29" s="1"/>
  <c r="A8545" i="29" s="1"/>
  <c r="C8544" i="29"/>
  <c r="B8544" i="29" s="1"/>
  <c r="A8544" i="29" s="1"/>
  <c r="C8543" i="29"/>
  <c r="B8543" i="29" s="1"/>
  <c r="A8543" i="29" s="1"/>
  <c r="C8542" i="29"/>
  <c r="B8542" i="29" s="1"/>
  <c r="A8542" i="29" s="1"/>
  <c r="C8541" i="29"/>
  <c r="B8541" i="29" s="1"/>
  <c r="A8541" i="29" s="1"/>
  <c r="C8540" i="29"/>
  <c r="B8540" i="29" s="1"/>
  <c r="A8540" i="29" s="1"/>
  <c r="C8539" i="29"/>
  <c r="B8539" i="29" s="1"/>
  <c r="A8539" i="29" s="1"/>
  <c r="C8538" i="29"/>
  <c r="B8538" i="29" s="1"/>
  <c r="A8538" i="29" s="1"/>
  <c r="C8537" i="29"/>
  <c r="B8537" i="29" s="1"/>
  <c r="A8537" i="29" s="1"/>
  <c r="C8536" i="29"/>
  <c r="B8536" i="29" s="1"/>
  <c r="A8536" i="29" s="1"/>
  <c r="C8535" i="29"/>
  <c r="B8535" i="29" s="1"/>
  <c r="A8535" i="29" s="1"/>
  <c r="C8534" i="29"/>
  <c r="B8534" i="29" s="1"/>
  <c r="A8534" i="29" s="1"/>
  <c r="C8533" i="29"/>
  <c r="B8533" i="29" s="1"/>
  <c r="A8533" i="29" s="1"/>
  <c r="C8532" i="29"/>
  <c r="B8532" i="29" s="1"/>
  <c r="A8532" i="29" s="1"/>
  <c r="C8531" i="29"/>
  <c r="B8531" i="29" s="1"/>
  <c r="A8531" i="29" s="1"/>
  <c r="C8530" i="29"/>
  <c r="B8530" i="29" s="1"/>
  <c r="A8530" i="29" s="1"/>
  <c r="C8529" i="29"/>
  <c r="B8529" i="29" s="1"/>
  <c r="A8529" i="29" s="1"/>
  <c r="C8528" i="29"/>
  <c r="B8528" i="29" s="1"/>
  <c r="A8528" i="29" s="1"/>
  <c r="C8527" i="29"/>
  <c r="B8527" i="29" s="1"/>
  <c r="A8527" i="29" s="1"/>
  <c r="C8526" i="29"/>
  <c r="B8526" i="29" s="1"/>
  <c r="A8526" i="29" s="1"/>
  <c r="C8525" i="29"/>
  <c r="B8525" i="29" s="1"/>
  <c r="A8525" i="29" s="1"/>
  <c r="C8524" i="29"/>
  <c r="B8524" i="29" s="1"/>
  <c r="A8524" i="29" s="1"/>
  <c r="C8523" i="29"/>
  <c r="B8523" i="29" s="1"/>
  <c r="A8523" i="29" s="1"/>
  <c r="C8522" i="29"/>
  <c r="B8522" i="29" s="1"/>
  <c r="A8522" i="29" s="1"/>
  <c r="C8521" i="29"/>
  <c r="B8521" i="29" s="1"/>
  <c r="A8521" i="29" s="1"/>
  <c r="C8520" i="29"/>
  <c r="B8520" i="29" s="1"/>
  <c r="A8520" i="29" s="1"/>
  <c r="C8519" i="29"/>
  <c r="B8519" i="29" s="1"/>
  <c r="A8519" i="29" s="1"/>
  <c r="C8518" i="29"/>
  <c r="B8518" i="29" s="1"/>
  <c r="A8518" i="29" s="1"/>
  <c r="C8517" i="29"/>
  <c r="B8517" i="29" s="1"/>
  <c r="A8517" i="29"/>
  <c r="C8516" i="29"/>
  <c r="B8516" i="29" s="1"/>
  <c r="A8516" i="29" s="1"/>
  <c r="C8515" i="29"/>
  <c r="B8515" i="29" s="1"/>
  <c r="A8515" i="29" s="1"/>
  <c r="C8514" i="29"/>
  <c r="B8514" i="29" s="1"/>
  <c r="A8514" i="29"/>
  <c r="C8513" i="29"/>
  <c r="B8513" i="29" s="1"/>
  <c r="A8513" i="29" s="1"/>
  <c r="C8512" i="29"/>
  <c r="B8512" i="29" s="1"/>
  <c r="A8512" i="29" s="1"/>
  <c r="C8511" i="29"/>
  <c r="B8511" i="29" s="1"/>
  <c r="A8511" i="29" s="1"/>
  <c r="C8510" i="29"/>
  <c r="B8510" i="29" s="1"/>
  <c r="A8510" i="29" s="1"/>
  <c r="C8509" i="29"/>
  <c r="B8509" i="29" s="1"/>
  <c r="A8509" i="29" s="1"/>
  <c r="C8508" i="29"/>
  <c r="B8508" i="29" s="1"/>
  <c r="A8508" i="29" s="1"/>
  <c r="C8507" i="29"/>
  <c r="B8507" i="29"/>
  <c r="A8507" i="29" s="1"/>
  <c r="C8506" i="29"/>
  <c r="B8506" i="29" s="1"/>
  <c r="A8506" i="29" s="1"/>
  <c r="C8505" i="29"/>
  <c r="B8505" i="29" s="1"/>
  <c r="A8505" i="29" s="1"/>
  <c r="C8504" i="29"/>
  <c r="B8504" i="29" s="1"/>
  <c r="A8504" i="29" s="1"/>
  <c r="C8503" i="29"/>
  <c r="B8503" i="29" s="1"/>
  <c r="A8503" i="29" s="1"/>
  <c r="C8502" i="29"/>
  <c r="B8502" i="29" s="1"/>
  <c r="A8502" i="29" s="1"/>
  <c r="C8501" i="29"/>
  <c r="B8501" i="29" s="1"/>
  <c r="A8501" i="29" s="1"/>
  <c r="C8500" i="29"/>
  <c r="B8500" i="29" s="1"/>
  <c r="A8500" i="29" s="1"/>
  <c r="C8499" i="29"/>
  <c r="B8499" i="29" s="1"/>
  <c r="A8499" i="29" s="1"/>
  <c r="C8498" i="29"/>
  <c r="B8498" i="29" s="1"/>
  <c r="A8498" i="29" s="1"/>
  <c r="C8497" i="29"/>
  <c r="B8497" i="29" s="1"/>
  <c r="A8497" i="29" s="1"/>
  <c r="C8496" i="29"/>
  <c r="B8496" i="29" s="1"/>
  <c r="A8496" i="29" s="1"/>
  <c r="C8495" i="29"/>
  <c r="B8495" i="29" s="1"/>
  <c r="A8495" i="29" s="1"/>
  <c r="C8494" i="29"/>
  <c r="B8494" i="29" s="1"/>
  <c r="A8494" i="29" s="1"/>
  <c r="C8493" i="29"/>
  <c r="B8493" i="29" s="1"/>
  <c r="A8493" i="29" s="1"/>
  <c r="C8492" i="29"/>
  <c r="B8492" i="29" s="1"/>
  <c r="A8492" i="29" s="1"/>
  <c r="C8491" i="29"/>
  <c r="B8491" i="29" s="1"/>
  <c r="A8491" i="29" s="1"/>
  <c r="C8490" i="29"/>
  <c r="B8490" i="29" s="1"/>
  <c r="A8490" i="29" s="1"/>
  <c r="C8489" i="29"/>
  <c r="B8489" i="29" s="1"/>
  <c r="A8489" i="29" s="1"/>
  <c r="C8488" i="29"/>
  <c r="B8488" i="29" s="1"/>
  <c r="A8488" i="29" s="1"/>
  <c r="C8487" i="29"/>
  <c r="B8487" i="29" s="1"/>
  <c r="A8487" i="29" s="1"/>
  <c r="C8486" i="29"/>
  <c r="B8486" i="29" s="1"/>
  <c r="A8486" i="29" s="1"/>
  <c r="C8485" i="29"/>
  <c r="B8485" i="29" s="1"/>
  <c r="A8485" i="29" s="1"/>
  <c r="C8484" i="29"/>
  <c r="B8484" i="29" s="1"/>
  <c r="A8484" i="29" s="1"/>
  <c r="C8483" i="29"/>
  <c r="B8483" i="29" s="1"/>
  <c r="A8483" i="29" s="1"/>
  <c r="C8482" i="29"/>
  <c r="B8482" i="29" s="1"/>
  <c r="A8482" i="29" s="1"/>
  <c r="C8481" i="29"/>
  <c r="B8481" i="29" s="1"/>
  <c r="A8481" i="29" s="1"/>
  <c r="C8480" i="29"/>
  <c r="B8480" i="29" s="1"/>
  <c r="A8480" i="29" s="1"/>
  <c r="C8479" i="29"/>
  <c r="B8479" i="29" s="1"/>
  <c r="A8479" i="29" s="1"/>
  <c r="C8478" i="29"/>
  <c r="B8478" i="29" s="1"/>
  <c r="A8478" i="29" s="1"/>
  <c r="C8477" i="29"/>
  <c r="B8477" i="29" s="1"/>
  <c r="A8477" i="29" s="1"/>
  <c r="C8476" i="29"/>
  <c r="B8476" i="29" s="1"/>
  <c r="A8476" i="29" s="1"/>
  <c r="C8475" i="29"/>
  <c r="B8475" i="29" s="1"/>
  <c r="A8475" i="29" s="1"/>
  <c r="C8474" i="29"/>
  <c r="B8474" i="29" s="1"/>
  <c r="A8474" i="29" s="1"/>
  <c r="C8473" i="29"/>
  <c r="B8473" i="29" s="1"/>
  <c r="A8473" i="29" s="1"/>
  <c r="C8472" i="29"/>
  <c r="B8472" i="29" s="1"/>
  <c r="A8472" i="29" s="1"/>
  <c r="C8471" i="29"/>
  <c r="B8471" i="29" s="1"/>
  <c r="A8471" i="29" s="1"/>
  <c r="C8470" i="29"/>
  <c r="B8470" i="29" s="1"/>
  <c r="A8470" i="29" s="1"/>
  <c r="C8469" i="29"/>
  <c r="B8469" i="29" s="1"/>
  <c r="A8469" i="29" s="1"/>
  <c r="C8468" i="29"/>
  <c r="B8468" i="29" s="1"/>
  <c r="A8468" i="29" s="1"/>
  <c r="C8467" i="29"/>
  <c r="B8467" i="29" s="1"/>
  <c r="A8467" i="29" s="1"/>
  <c r="C8466" i="29"/>
  <c r="B8466" i="29" s="1"/>
  <c r="A8466" i="29" s="1"/>
  <c r="C8465" i="29"/>
  <c r="B8465" i="29" s="1"/>
  <c r="A8465" i="29" s="1"/>
  <c r="C8464" i="29"/>
  <c r="B8464" i="29" s="1"/>
  <c r="A8464" i="29" s="1"/>
  <c r="C8463" i="29"/>
  <c r="B8463" i="29" s="1"/>
  <c r="A8463" i="29" s="1"/>
  <c r="C8462" i="29"/>
  <c r="B8462" i="29" s="1"/>
  <c r="A8462" i="29" s="1"/>
  <c r="C8461" i="29"/>
  <c r="B8461" i="29" s="1"/>
  <c r="A8461" i="29"/>
  <c r="C8460" i="29"/>
  <c r="B8460" i="29" s="1"/>
  <c r="A8460" i="29" s="1"/>
  <c r="C8459" i="29"/>
  <c r="B8459" i="29" s="1"/>
  <c r="A8459" i="29" s="1"/>
  <c r="C8458" i="29"/>
  <c r="B8458" i="29" s="1"/>
  <c r="A8458" i="29" s="1"/>
  <c r="C8457" i="29"/>
  <c r="B8457" i="29" s="1"/>
  <c r="A8457" i="29" s="1"/>
  <c r="C8456" i="29"/>
  <c r="B8456" i="29" s="1"/>
  <c r="A8456" i="29" s="1"/>
  <c r="C8455" i="29"/>
  <c r="B8455" i="29" s="1"/>
  <c r="A8455" i="29" s="1"/>
  <c r="C8454" i="29"/>
  <c r="B8454" i="29" s="1"/>
  <c r="A8454" i="29" s="1"/>
  <c r="C8453" i="29"/>
  <c r="B8453" i="29" s="1"/>
  <c r="A8453" i="29" s="1"/>
  <c r="C8452" i="29"/>
  <c r="B8452" i="29" s="1"/>
  <c r="A8452" i="29" s="1"/>
  <c r="C8451" i="29"/>
  <c r="B8451" i="29" s="1"/>
  <c r="A8451" i="29" s="1"/>
  <c r="C8450" i="29"/>
  <c r="B8450" i="29" s="1"/>
  <c r="A8450" i="29" s="1"/>
  <c r="C8449" i="29"/>
  <c r="B8449" i="29" s="1"/>
  <c r="A8449" i="29" s="1"/>
  <c r="C8448" i="29"/>
  <c r="B8448" i="29" s="1"/>
  <c r="A8448" i="29" s="1"/>
  <c r="C8447" i="29"/>
  <c r="B8447" i="29" s="1"/>
  <c r="A8447" i="29" s="1"/>
  <c r="C8446" i="29"/>
  <c r="B8446" i="29" s="1"/>
  <c r="A8446" i="29" s="1"/>
  <c r="C8445" i="29"/>
  <c r="B8445" i="29" s="1"/>
  <c r="A8445" i="29" s="1"/>
  <c r="C8444" i="29"/>
  <c r="B8444" i="29" s="1"/>
  <c r="A8444" i="29" s="1"/>
  <c r="C8443" i="29"/>
  <c r="B8443" i="29" s="1"/>
  <c r="A8443" i="29" s="1"/>
  <c r="C8442" i="29"/>
  <c r="B8442" i="29" s="1"/>
  <c r="A8442" i="29" s="1"/>
  <c r="C8441" i="29"/>
  <c r="B8441" i="29" s="1"/>
  <c r="A8441" i="29" s="1"/>
  <c r="C8440" i="29"/>
  <c r="B8440" i="29" s="1"/>
  <c r="A8440" i="29" s="1"/>
  <c r="C8439" i="29"/>
  <c r="B8439" i="29" s="1"/>
  <c r="A8439" i="29" s="1"/>
  <c r="C8438" i="29"/>
  <c r="B8438" i="29" s="1"/>
  <c r="A8438" i="29" s="1"/>
  <c r="C8437" i="29"/>
  <c r="B8437" i="29" s="1"/>
  <c r="A8437" i="29" s="1"/>
  <c r="C8436" i="29"/>
  <c r="B8436" i="29" s="1"/>
  <c r="A8436" i="29" s="1"/>
  <c r="C8435" i="29"/>
  <c r="B8435" i="29" s="1"/>
  <c r="A8435" i="29" s="1"/>
  <c r="C8434" i="29"/>
  <c r="B8434" i="29" s="1"/>
  <c r="A8434" i="29" s="1"/>
  <c r="C8433" i="29"/>
  <c r="B8433" i="29" s="1"/>
  <c r="A8433" i="29" s="1"/>
  <c r="C8432" i="29"/>
  <c r="B8432" i="29" s="1"/>
  <c r="A8432" i="29" s="1"/>
  <c r="C8431" i="29"/>
  <c r="B8431" i="29" s="1"/>
  <c r="A8431" i="29" s="1"/>
  <c r="C8430" i="29"/>
  <c r="B8430" i="29" s="1"/>
  <c r="A8430" i="29" s="1"/>
  <c r="C8429" i="29"/>
  <c r="B8429" i="29" s="1"/>
  <c r="A8429" i="29" s="1"/>
  <c r="C8428" i="29"/>
  <c r="B8428" i="29" s="1"/>
  <c r="A8428" i="29" s="1"/>
  <c r="C8427" i="29"/>
  <c r="B8427" i="29" s="1"/>
  <c r="A8427" i="29" s="1"/>
  <c r="C8426" i="29"/>
  <c r="B8426" i="29" s="1"/>
  <c r="A8426" i="29" s="1"/>
  <c r="C8425" i="29"/>
  <c r="B8425" i="29" s="1"/>
  <c r="A8425" i="29" s="1"/>
  <c r="C8424" i="29"/>
  <c r="B8424" i="29" s="1"/>
  <c r="A8424" i="29" s="1"/>
  <c r="C8423" i="29"/>
  <c r="B8423" i="29" s="1"/>
  <c r="A8423" i="29" s="1"/>
  <c r="C8422" i="29"/>
  <c r="B8422" i="29" s="1"/>
  <c r="A8422" i="29" s="1"/>
  <c r="C8421" i="29"/>
  <c r="B8421" i="29" s="1"/>
  <c r="A8421" i="29" s="1"/>
  <c r="C8420" i="29"/>
  <c r="B8420" i="29" s="1"/>
  <c r="A8420" i="29" s="1"/>
  <c r="C8419" i="29"/>
  <c r="B8419" i="29" s="1"/>
  <c r="A8419" i="29" s="1"/>
  <c r="C8418" i="29"/>
  <c r="B8418" i="29" s="1"/>
  <c r="A8418" i="29" s="1"/>
  <c r="C8417" i="29"/>
  <c r="B8417" i="29" s="1"/>
  <c r="A8417" i="29" s="1"/>
  <c r="C8416" i="29"/>
  <c r="B8416" i="29" s="1"/>
  <c r="A8416" i="29" s="1"/>
  <c r="C8415" i="29"/>
  <c r="B8415" i="29" s="1"/>
  <c r="A8415" i="29" s="1"/>
  <c r="C8414" i="29"/>
  <c r="B8414" i="29" s="1"/>
  <c r="A8414" i="29" s="1"/>
  <c r="C8413" i="29"/>
  <c r="B8413" i="29" s="1"/>
  <c r="A8413" i="29" s="1"/>
  <c r="C8412" i="29"/>
  <c r="B8412" i="29" s="1"/>
  <c r="A8412" i="29" s="1"/>
  <c r="C8411" i="29"/>
  <c r="B8411" i="29" s="1"/>
  <c r="A8411" i="29" s="1"/>
  <c r="C8410" i="29"/>
  <c r="B8410" i="29" s="1"/>
  <c r="A8410" i="29" s="1"/>
  <c r="C8409" i="29"/>
  <c r="B8409" i="29" s="1"/>
  <c r="A8409" i="29" s="1"/>
  <c r="C8408" i="29"/>
  <c r="B8408" i="29" s="1"/>
  <c r="A8408" i="29" s="1"/>
  <c r="C8407" i="29"/>
  <c r="B8407" i="29" s="1"/>
  <c r="A8407" i="29" s="1"/>
  <c r="C8406" i="29"/>
  <c r="B8406" i="29" s="1"/>
  <c r="A8406" i="29" s="1"/>
  <c r="C8405" i="29"/>
  <c r="B8405" i="29" s="1"/>
  <c r="A8405" i="29" s="1"/>
  <c r="C8404" i="29"/>
  <c r="B8404" i="29" s="1"/>
  <c r="A8404" i="29" s="1"/>
  <c r="C8403" i="29"/>
  <c r="B8403" i="29" s="1"/>
  <c r="A8403" i="29" s="1"/>
  <c r="C8402" i="29"/>
  <c r="B8402" i="29" s="1"/>
  <c r="A8402" i="29" s="1"/>
  <c r="C8401" i="29"/>
  <c r="B8401" i="29" s="1"/>
  <c r="A8401" i="29" s="1"/>
  <c r="C8400" i="29"/>
  <c r="B8400" i="29" s="1"/>
  <c r="A8400" i="29" s="1"/>
  <c r="C8399" i="29"/>
  <c r="B8399" i="29" s="1"/>
  <c r="A8399" i="29" s="1"/>
  <c r="C8398" i="29"/>
  <c r="B8398" i="29" s="1"/>
  <c r="A8398" i="29" s="1"/>
  <c r="C8397" i="29"/>
  <c r="B8397" i="29" s="1"/>
  <c r="A8397" i="29"/>
  <c r="C8396" i="29"/>
  <c r="B8396" i="29" s="1"/>
  <c r="A8396" i="29" s="1"/>
  <c r="C8395" i="29"/>
  <c r="B8395" i="29" s="1"/>
  <c r="A8395" i="29" s="1"/>
  <c r="C8394" i="29"/>
  <c r="B8394" i="29"/>
  <c r="A8394" i="29" s="1"/>
  <c r="C8393" i="29"/>
  <c r="B8393" i="29" s="1"/>
  <c r="A8393" i="29" s="1"/>
  <c r="C8392" i="29"/>
  <c r="B8392" i="29" s="1"/>
  <c r="A8392" i="29" s="1"/>
  <c r="C8391" i="29"/>
  <c r="B8391" i="29" s="1"/>
  <c r="A8391" i="29" s="1"/>
  <c r="C8390" i="29"/>
  <c r="B8390" i="29" s="1"/>
  <c r="A8390" i="29" s="1"/>
  <c r="C8389" i="29"/>
  <c r="B8389" i="29" s="1"/>
  <c r="A8389" i="29" s="1"/>
  <c r="C8388" i="29"/>
  <c r="B8388" i="29" s="1"/>
  <c r="A8388" i="29" s="1"/>
  <c r="C8387" i="29"/>
  <c r="B8387" i="29" s="1"/>
  <c r="A8387" i="29" s="1"/>
  <c r="C8386" i="29"/>
  <c r="B8386" i="29" s="1"/>
  <c r="A8386" i="29" s="1"/>
  <c r="C8385" i="29"/>
  <c r="B8385" i="29" s="1"/>
  <c r="A8385" i="29" s="1"/>
  <c r="C8384" i="29"/>
  <c r="B8384" i="29" s="1"/>
  <c r="A8384" i="29" s="1"/>
  <c r="C8383" i="29"/>
  <c r="B8383" i="29" s="1"/>
  <c r="A8383" i="29" s="1"/>
  <c r="C8382" i="29"/>
  <c r="B8382" i="29" s="1"/>
  <c r="A8382" i="29" s="1"/>
  <c r="C8381" i="29"/>
  <c r="B8381" i="29" s="1"/>
  <c r="A8381" i="29" s="1"/>
  <c r="C8380" i="29"/>
  <c r="B8380" i="29" s="1"/>
  <c r="A8380" i="29" s="1"/>
  <c r="C8379" i="29"/>
  <c r="B8379" i="29" s="1"/>
  <c r="A8379" i="29" s="1"/>
  <c r="C8378" i="29"/>
  <c r="B8378" i="29" s="1"/>
  <c r="A8378" i="29" s="1"/>
  <c r="C8377" i="29"/>
  <c r="B8377" i="29" s="1"/>
  <c r="A8377" i="29" s="1"/>
  <c r="C8376" i="29"/>
  <c r="B8376" i="29" s="1"/>
  <c r="A8376" i="29" s="1"/>
  <c r="C8375" i="29"/>
  <c r="B8375" i="29" s="1"/>
  <c r="A8375" i="29" s="1"/>
  <c r="C8374" i="29"/>
  <c r="B8374" i="29" s="1"/>
  <c r="A8374" i="29" s="1"/>
  <c r="C8373" i="29"/>
  <c r="B8373" i="29" s="1"/>
  <c r="A8373" i="29" s="1"/>
  <c r="C8372" i="29"/>
  <c r="B8372" i="29" s="1"/>
  <c r="A8372" i="29" s="1"/>
  <c r="C8371" i="29"/>
  <c r="B8371" i="29" s="1"/>
  <c r="A8371" i="29" s="1"/>
  <c r="C8370" i="29"/>
  <c r="B8370" i="29" s="1"/>
  <c r="A8370" i="29" s="1"/>
  <c r="C8369" i="29"/>
  <c r="B8369" i="29" s="1"/>
  <c r="A8369" i="29" s="1"/>
  <c r="C8368" i="29"/>
  <c r="B8368" i="29" s="1"/>
  <c r="A8368" i="29" s="1"/>
  <c r="C8367" i="29"/>
  <c r="B8367" i="29" s="1"/>
  <c r="A8367" i="29" s="1"/>
  <c r="C8366" i="29"/>
  <c r="B8366" i="29" s="1"/>
  <c r="A8366" i="29" s="1"/>
  <c r="C8365" i="29"/>
  <c r="B8365" i="29" s="1"/>
  <c r="A8365" i="29" s="1"/>
  <c r="C8364" i="29"/>
  <c r="B8364" i="29" s="1"/>
  <c r="A8364" i="29" s="1"/>
  <c r="C8363" i="29"/>
  <c r="B8363" i="29" s="1"/>
  <c r="A8363" i="29" s="1"/>
  <c r="C8362" i="29"/>
  <c r="B8362" i="29" s="1"/>
  <c r="A8362" i="29" s="1"/>
  <c r="C8361" i="29"/>
  <c r="B8361" i="29" s="1"/>
  <c r="A8361" i="29" s="1"/>
  <c r="C8360" i="29"/>
  <c r="B8360" i="29" s="1"/>
  <c r="A8360" i="29" s="1"/>
  <c r="C8359" i="29"/>
  <c r="B8359" i="29" s="1"/>
  <c r="A8359" i="29" s="1"/>
  <c r="C8358" i="29"/>
  <c r="B8358" i="29" s="1"/>
  <c r="A8358" i="29" s="1"/>
  <c r="C8357" i="29"/>
  <c r="B8357" i="29" s="1"/>
  <c r="A8357" i="29" s="1"/>
  <c r="C8356" i="29"/>
  <c r="B8356" i="29" s="1"/>
  <c r="A8356" i="29" s="1"/>
  <c r="C8355" i="29"/>
  <c r="B8355" i="29" s="1"/>
  <c r="A8355" i="29" s="1"/>
  <c r="C8354" i="29"/>
  <c r="B8354" i="29" s="1"/>
  <c r="A8354" i="29" s="1"/>
  <c r="C8353" i="29"/>
  <c r="B8353" i="29" s="1"/>
  <c r="A8353" i="29" s="1"/>
  <c r="C8352" i="29"/>
  <c r="B8352" i="29" s="1"/>
  <c r="A8352" i="29" s="1"/>
  <c r="C8351" i="29"/>
  <c r="B8351" i="29" s="1"/>
  <c r="A8351" i="29" s="1"/>
  <c r="C8350" i="29"/>
  <c r="B8350" i="29" s="1"/>
  <c r="A8350" i="29" s="1"/>
  <c r="C8349" i="29"/>
  <c r="B8349" i="29" s="1"/>
  <c r="A8349" i="29" s="1"/>
  <c r="C8348" i="29"/>
  <c r="B8348" i="29" s="1"/>
  <c r="A8348" i="29" s="1"/>
  <c r="C8347" i="29"/>
  <c r="B8347" i="29" s="1"/>
  <c r="A8347" i="29" s="1"/>
  <c r="C8346" i="29"/>
  <c r="B8346" i="29" s="1"/>
  <c r="A8346" i="29" s="1"/>
  <c r="C8345" i="29"/>
  <c r="B8345" i="29" s="1"/>
  <c r="A8345" i="29" s="1"/>
  <c r="C8344" i="29"/>
  <c r="B8344" i="29" s="1"/>
  <c r="A8344" i="29" s="1"/>
  <c r="C8343" i="29"/>
  <c r="B8343" i="29" s="1"/>
  <c r="A8343" i="29" s="1"/>
  <c r="C8342" i="29"/>
  <c r="B8342" i="29" s="1"/>
  <c r="A8342" i="29" s="1"/>
  <c r="C8341" i="29"/>
  <c r="B8341" i="29" s="1"/>
  <c r="A8341" i="29" s="1"/>
  <c r="C8340" i="29"/>
  <c r="B8340" i="29" s="1"/>
  <c r="A8340" i="29" s="1"/>
  <c r="C8339" i="29"/>
  <c r="B8339" i="29" s="1"/>
  <c r="A8339" i="29" s="1"/>
  <c r="C8338" i="29"/>
  <c r="B8338" i="29" s="1"/>
  <c r="A8338" i="29" s="1"/>
  <c r="C8337" i="29"/>
  <c r="B8337" i="29" s="1"/>
  <c r="A8337" i="29" s="1"/>
  <c r="C8336" i="29"/>
  <c r="B8336" i="29" s="1"/>
  <c r="A8336" i="29" s="1"/>
  <c r="C8335" i="29"/>
  <c r="B8335" i="29" s="1"/>
  <c r="A8335" i="29" s="1"/>
  <c r="C8334" i="29"/>
  <c r="B8334" i="29" s="1"/>
  <c r="A8334" i="29" s="1"/>
  <c r="C8333" i="29"/>
  <c r="B8333" i="29" s="1"/>
  <c r="A8333" i="29" s="1"/>
  <c r="C8332" i="29"/>
  <c r="B8332" i="29" s="1"/>
  <c r="A8332" i="29" s="1"/>
  <c r="C8331" i="29"/>
  <c r="B8331" i="29" s="1"/>
  <c r="A8331" i="29" s="1"/>
  <c r="C8330" i="29"/>
  <c r="B8330" i="29" s="1"/>
  <c r="A8330" i="29" s="1"/>
  <c r="C8329" i="29"/>
  <c r="B8329" i="29" s="1"/>
  <c r="A8329" i="29" s="1"/>
  <c r="C8328" i="29"/>
  <c r="B8328" i="29" s="1"/>
  <c r="A8328" i="29" s="1"/>
  <c r="C8327" i="29"/>
  <c r="B8327" i="29" s="1"/>
  <c r="A8327" i="29" s="1"/>
  <c r="C8326" i="29"/>
  <c r="B8326" i="29" s="1"/>
  <c r="A8326" i="29" s="1"/>
  <c r="C8325" i="29"/>
  <c r="B8325" i="29" s="1"/>
  <c r="A8325" i="29" s="1"/>
  <c r="C8324" i="29"/>
  <c r="B8324" i="29" s="1"/>
  <c r="A8324" i="29" s="1"/>
  <c r="C8323" i="29"/>
  <c r="B8323" i="29" s="1"/>
  <c r="A8323" i="29" s="1"/>
  <c r="C8322" i="29"/>
  <c r="B8322" i="29" s="1"/>
  <c r="A8322" i="29" s="1"/>
  <c r="C8321" i="29"/>
  <c r="B8321" i="29" s="1"/>
  <c r="A8321" i="29" s="1"/>
  <c r="C8320" i="29"/>
  <c r="B8320" i="29" s="1"/>
  <c r="A8320" i="29" s="1"/>
  <c r="C8319" i="29"/>
  <c r="B8319" i="29" s="1"/>
  <c r="A8319" i="29" s="1"/>
  <c r="C8318" i="29"/>
  <c r="B8318" i="29" s="1"/>
  <c r="A8318" i="29" s="1"/>
  <c r="C8317" i="29"/>
  <c r="B8317" i="29" s="1"/>
  <c r="A8317" i="29" s="1"/>
  <c r="C8316" i="29"/>
  <c r="B8316" i="29" s="1"/>
  <c r="A8316" i="29" s="1"/>
  <c r="C8315" i="29"/>
  <c r="B8315" i="29" s="1"/>
  <c r="A8315" i="29" s="1"/>
  <c r="C8314" i="29"/>
  <c r="B8314" i="29" s="1"/>
  <c r="A8314" i="29" s="1"/>
  <c r="C8313" i="29"/>
  <c r="B8313" i="29" s="1"/>
  <c r="A8313" i="29" s="1"/>
  <c r="C8312" i="29"/>
  <c r="B8312" i="29" s="1"/>
  <c r="A8312" i="29" s="1"/>
  <c r="C8311" i="29"/>
  <c r="B8311" i="29" s="1"/>
  <c r="A8311" i="29" s="1"/>
  <c r="C8310" i="29"/>
  <c r="B8310" i="29" s="1"/>
  <c r="A8310" i="29" s="1"/>
  <c r="C8309" i="29"/>
  <c r="B8309" i="29" s="1"/>
  <c r="A8309" i="29" s="1"/>
  <c r="C8308" i="29"/>
  <c r="B8308" i="29" s="1"/>
  <c r="A8308" i="29" s="1"/>
  <c r="C8307" i="29"/>
  <c r="B8307" i="29" s="1"/>
  <c r="A8307" i="29" s="1"/>
  <c r="C8306" i="29"/>
  <c r="B8306" i="29" s="1"/>
  <c r="A8306" i="29" s="1"/>
  <c r="C8305" i="29"/>
  <c r="B8305" i="29" s="1"/>
  <c r="A8305" i="29" s="1"/>
  <c r="C8304" i="29"/>
  <c r="B8304" i="29" s="1"/>
  <c r="A8304" i="29" s="1"/>
  <c r="C8303" i="29"/>
  <c r="B8303" i="29" s="1"/>
  <c r="A8303" i="29" s="1"/>
  <c r="C8302" i="29"/>
  <c r="B8302" i="29" s="1"/>
  <c r="A8302" i="29" s="1"/>
  <c r="C8301" i="29"/>
  <c r="B8301" i="29" s="1"/>
  <c r="A8301" i="29" s="1"/>
  <c r="C8300" i="29"/>
  <c r="B8300" i="29" s="1"/>
  <c r="A8300" i="29" s="1"/>
  <c r="C8299" i="29"/>
  <c r="B8299" i="29" s="1"/>
  <c r="A8299" i="29" s="1"/>
  <c r="C8298" i="29"/>
  <c r="B8298" i="29" s="1"/>
  <c r="A8298" i="29" s="1"/>
  <c r="C8297" i="29"/>
  <c r="B8297" i="29" s="1"/>
  <c r="A8297" i="29" s="1"/>
  <c r="C8296" i="29"/>
  <c r="B8296" i="29" s="1"/>
  <c r="A8296" i="29" s="1"/>
  <c r="C8295" i="29"/>
  <c r="B8295" i="29" s="1"/>
  <c r="A8295" i="29" s="1"/>
  <c r="C8294" i="29"/>
  <c r="B8294" i="29" s="1"/>
  <c r="A8294" i="29" s="1"/>
  <c r="C8293" i="29"/>
  <c r="B8293" i="29" s="1"/>
  <c r="A8293" i="29" s="1"/>
  <c r="C8292" i="29"/>
  <c r="B8292" i="29" s="1"/>
  <c r="A8292" i="29" s="1"/>
  <c r="C8291" i="29"/>
  <c r="B8291" i="29" s="1"/>
  <c r="A8291" i="29" s="1"/>
  <c r="C8290" i="29"/>
  <c r="B8290" i="29" s="1"/>
  <c r="A8290" i="29" s="1"/>
  <c r="C8289" i="29"/>
  <c r="B8289" i="29" s="1"/>
  <c r="A8289" i="29" s="1"/>
  <c r="C8288" i="29"/>
  <c r="B8288" i="29" s="1"/>
  <c r="A8288" i="29" s="1"/>
  <c r="C8287" i="29"/>
  <c r="B8287" i="29" s="1"/>
  <c r="A8287" i="29" s="1"/>
  <c r="C8286" i="29"/>
  <c r="B8286" i="29" s="1"/>
  <c r="A8286" i="29" s="1"/>
  <c r="C8285" i="29"/>
  <c r="B8285" i="29" s="1"/>
  <c r="A8285" i="29" s="1"/>
  <c r="C8284" i="29"/>
  <c r="B8284" i="29" s="1"/>
  <c r="A8284" i="29" s="1"/>
  <c r="C8283" i="29"/>
  <c r="B8283" i="29" s="1"/>
  <c r="A8283" i="29" s="1"/>
  <c r="C8282" i="29"/>
  <c r="B8282" i="29" s="1"/>
  <c r="A8282" i="29" s="1"/>
  <c r="C8281" i="29"/>
  <c r="B8281" i="29" s="1"/>
  <c r="A8281" i="29" s="1"/>
  <c r="C8280" i="29"/>
  <c r="B8280" i="29" s="1"/>
  <c r="A8280" i="29" s="1"/>
  <c r="C8279" i="29"/>
  <c r="B8279" i="29" s="1"/>
  <c r="A8279" i="29" s="1"/>
  <c r="C8278" i="29"/>
  <c r="B8278" i="29" s="1"/>
  <c r="A8278" i="29" s="1"/>
  <c r="C8277" i="29"/>
  <c r="B8277" i="29" s="1"/>
  <c r="A8277" i="29" s="1"/>
  <c r="C8276" i="29"/>
  <c r="B8276" i="29" s="1"/>
  <c r="A8276" i="29" s="1"/>
  <c r="C8275" i="29"/>
  <c r="B8275" i="29" s="1"/>
  <c r="A8275" i="29" s="1"/>
  <c r="C8274" i="29"/>
  <c r="B8274" i="29" s="1"/>
  <c r="A8274" i="29" s="1"/>
  <c r="C8273" i="29"/>
  <c r="B8273" i="29" s="1"/>
  <c r="A8273" i="29" s="1"/>
  <c r="C8272" i="29"/>
  <c r="B8272" i="29" s="1"/>
  <c r="A8272" i="29" s="1"/>
  <c r="C8271" i="29"/>
  <c r="B8271" i="29" s="1"/>
  <c r="A8271" i="29" s="1"/>
  <c r="C8270" i="29"/>
  <c r="B8270" i="29" s="1"/>
  <c r="A8270" i="29" s="1"/>
  <c r="C8269" i="29"/>
  <c r="B8269" i="29" s="1"/>
  <c r="A8269" i="29" s="1"/>
  <c r="C8268" i="29"/>
  <c r="B8268" i="29" s="1"/>
  <c r="A8268" i="29" s="1"/>
  <c r="C8267" i="29"/>
  <c r="B8267" i="29" s="1"/>
  <c r="A8267" i="29" s="1"/>
  <c r="C8266" i="29"/>
  <c r="B8266" i="29" s="1"/>
  <c r="A8266" i="29" s="1"/>
  <c r="C8265" i="29"/>
  <c r="B8265" i="29" s="1"/>
  <c r="A8265" i="29" s="1"/>
  <c r="C8264" i="29"/>
  <c r="B8264" i="29" s="1"/>
  <c r="A8264" i="29" s="1"/>
  <c r="C8263" i="29"/>
  <c r="B8263" i="29" s="1"/>
  <c r="A8263" i="29" s="1"/>
  <c r="C8262" i="29"/>
  <c r="B8262" i="29" s="1"/>
  <c r="A8262" i="29" s="1"/>
  <c r="C8261" i="29"/>
  <c r="B8261" i="29" s="1"/>
  <c r="A8261" i="29" s="1"/>
  <c r="C8260" i="29"/>
  <c r="B8260" i="29" s="1"/>
  <c r="A8260" i="29" s="1"/>
  <c r="C8259" i="29"/>
  <c r="B8259" i="29" s="1"/>
  <c r="A8259" i="29" s="1"/>
  <c r="C8258" i="29"/>
  <c r="B8258" i="29" s="1"/>
  <c r="A8258" i="29" s="1"/>
  <c r="C8257" i="29"/>
  <c r="B8257" i="29" s="1"/>
  <c r="A8257" i="29" s="1"/>
  <c r="C8256" i="29"/>
  <c r="B8256" i="29" s="1"/>
  <c r="A8256" i="29" s="1"/>
  <c r="C8255" i="29"/>
  <c r="B8255" i="29" s="1"/>
  <c r="A8255" i="29" s="1"/>
  <c r="C8254" i="29"/>
  <c r="B8254" i="29" s="1"/>
  <c r="A8254" i="29" s="1"/>
  <c r="C8253" i="29"/>
  <c r="B8253" i="29" s="1"/>
  <c r="A8253" i="29" s="1"/>
  <c r="C8252" i="29"/>
  <c r="B8252" i="29" s="1"/>
  <c r="A8252" i="29" s="1"/>
  <c r="C8251" i="29"/>
  <c r="B8251" i="29" s="1"/>
  <c r="A8251" i="29" s="1"/>
  <c r="C8250" i="29"/>
  <c r="B8250" i="29" s="1"/>
  <c r="A8250" i="29" s="1"/>
  <c r="C8249" i="29"/>
  <c r="B8249" i="29" s="1"/>
  <c r="A8249" i="29" s="1"/>
  <c r="C8248" i="29"/>
  <c r="B8248" i="29" s="1"/>
  <c r="A8248" i="29" s="1"/>
  <c r="C8247" i="29"/>
  <c r="B8247" i="29" s="1"/>
  <c r="A8247" i="29" s="1"/>
  <c r="C8246" i="29"/>
  <c r="B8246" i="29" s="1"/>
  <c r="A8246" i="29" s="1"/>
  <c r="C8245" i="29"/>
  <c r="B8245" i="29" s="1"/>
  <c r="A8245" i="29" s="1"/>
  <c r="C8244" i="29"/>
  <c r="B8244" i="29" s="1"/>
  <c r="A8244" i="29" s="1"/>
  <c r="C8243" i="29"/>
  <c r="B8243" i="29" s="1"/>
  <c r="A8243" i="29" s="1"/>
  <c r="C8242" i="29"/>
  <c r="B8242" i="29" s="1"/>
  <c r="A8242" i="29" s="1"/>
  <c r="C8241" i="29"/>
  <c r="B8241" i="29" s="1"/>
  <c r="A8241" i="29" s="1"/>
  <c r="C8240" i="29"/>
  <c r="B8240" i="29" s="1"/>
  <c r="A8240" i="29" s="1"/>
  <c r="C8239" i="29"/>
  <c r="B8239" i="29" s="1"/>
  <c r="A8239" i="29" s="1"/>
  <c r="C8238" i="29"/>
  <c r="B8238" i="29" s="1"/>
  <c r="A8238" i="29" s="1"/>
  <c r="C8237" i="29"/>
  <c r="B8237" i="29" s="1"/>
  <c r="A8237" i="29" s="1"/>
  <c r="C8236" i="29"/>
  <c r="B8236" i="29" s="1"/>
  <c r="A8236" i="29" s="1"/>
  <c r="C8235" i="29"/>
  <c r="B8235" i="29" s="1"/>
  <c r="A8235" i="29" s="1"/>
  <c r="C8234" i="29"/>
  <c r="B8234" i="29" s="1"/>
  <c r="A8234" i="29" s="1"/>
  <c r="C8233" i="29"/>
  <c r="B8233" i="29" s="1"/>
  <c r="A8233" i="29" s="1"/>
  <c r="C8232" i="29"/>
  <c r="B8232" i="29" s="1"/>
  <c r="A8232" i="29" s="1"/>
  <c r="C8231" i="29"/>
  <c r="B8231" i="29" s="1"/>
  <c r="A8231" i="29" s="1"/>
  <c r="C8230" i="29"/>
  <c r="B8230" i="29" s="1"/>
  <c r="A8230" i="29" s="1"/>
  <c r="C8229" i="29"/>
  <c r="B8229" i="29" s="1"/>
  <c r="A8229" i="29" s="1"/>
  <c r="C8228" i="29"/>
  <c r="B8228" i="29" s="1"/>
  <c r="A8228" i="29" s="1"/>
  <c r="C8227" i="29"/>
  <c r="B8227" i="29" s="1"/>
  <c r="A8227" i="29" s="1"/>
  <c r="C8226" i="29"/>
  <c r="B8226" i="29" s="1"/>
  <c r="A8226" i="29" s="1"/>
  <c r="C8225" i="29"/>
  <c r="B8225" i="29" s="1"/>
  <c r="A8225" i="29" s="1"/>
  <c r="C8224" i="29"/>
  <c r="B8224" i="29" s="1"/>
  <c r="A8224" i="29" s="1"/>
  <c r="C8223" i="29"/>
  <c r="B8223" i="29" s="1"/>
  <c r="A8223" i="29" s="1"/>
  <c r="C8222" i="29"/>
  <c r="B8222" i="29" s="1"/>
  <c r="A8222" i="29" s="1"/>
  <c r="C8221" i="29"/>
  <c r="B8221" i="29" s="1"/>
  <c r="A8221" i="29" s="1"/>
  <c r="C8220" i="29"/>
  <c r="B8220" i="29" s="1"/>
  <c r="A8220" i="29" s="1"/>
  <c r="C8219" i="29"/>
  <c r="B8219" i="29" s="1"/>
  <c r="A8219" i="29" s="1"/>
  <c r="C8218" i="29"/>
  <c r="B8218" i="29" s="1"/>
  <c r="A8218" i="29" s="1"/>
  <c r="C8217" i="29"/>
  <c r="B8217" i="29" s="1"/>
  <c r="A8217" i="29" s="1"/>
  <c r="C8216" i="29"/>
  <c r="B8216" i="29" s="1"/>
  <c r="A8216" i="29" s="1"/>
  <c r="C8215" i="29"/>
  <c r="B8215" i="29" s="1"/>
  <c r="A8215" i="29" s="1"/>
  <c r="C8214" i="29"/>
  <c r="B8214" i="29" s="1"/>
  <c r="A8214" i="29" s="1"/>
  <c r="C8213" i="29"/>
  <c r="B8213" i="29" s="1"/>
  <c r="A8213" i="29" s="1"/>
  <c r="C8212" i="29"/>
  <c r="B8212" i="29" s="1"/>
  <c r="A8212" i="29" s="1"/>
  <c r="C8211" i="29"/>
  <c r="B8211" i="29" s="1"/>
  <c r="A8211" i="29" s="1"/>
  <c r="C8210" i="29"/>
  <c r="B8210" i="29" s="1"/>
  <c r="A8210" i="29" s="1"/>
  <c r="C8209" i="29"/>
  <c r="B8209" i="29" s="1"/>
  <c r="A8209" i="29" s="1"/>
  <c r="C8208" i="29"/>
  <c r="B8208" i="29" s="1"/>
  <c r="A8208" i="29" s="1"/>
  <c r="C8207" i="29"/>
  <c r="B8207" i="29" s="1"/>
  <c r="A8207" i="29" s="1"/>
  <c r="C8206" i="29"/>
  <c r="B8206" i="29" s="1"/>
  <c r="A8206" i="29" s="1"/>
  <c r="C8205" i="29"/>
  <c r="B8205" i="29" s="1"/>
  <c r="A8205" i="29" s="1"/>
  <c r="C8204" i="29"/>
  <c r="B8204" i="29" s="1"/>
  <c r="A8204" i="29" s="1"/>
  <c r="C8203" i="29"/>
  <c r="B8203" i="29" s="1"/>
  <c r="A8203" i="29" s="1"/>
  <c r="C8202" i="29"/>
  <c r="B8202" i="29" s="1"/>
  <c r="A8202" i="29" s="1"/>
  <c r="C8201" i="29"/>
  <c r="B8201" i="29" s="1"/>
  <c r="A8201" i="29" s="1"/>
  <c r="C8200" i="29"/>
  <c r="B8200" i="29" s="1"/>
  <c r="A8200" i="29" s="1"/>
  <c r="C8199" i="29"/>
  <c r="B8199" i="29" s="1"/>
  <c r="A8199" i="29" s="1"/>
  <c r="C8198" i="29"/>
  <c r="B8198" i="29" s="1"/>
  <c r="A8198" i="29" s="1"/>
  <c r="C8197" i="29"/>
  <c r="B8197" i="29" s="1"/>
  <c r="A8197" i="29"/>
  <c r="C8196" i="29"/>
  <c r="B8196" i="29" s="1"/>
  <c r="A8196" i="29" s="1"/>
  <c r="C8195" i="29"/>
  <c r="B8195" i="29" s="1"/>
  <c r="A8195" i="29" s="1"/>
  <c r="C8194" i="29"/>
  <c r="B8194" i="29" s="1"/>
  <c r="A8194" i="29" s="1"/>
  <c r="C8193" i="29"/>
  <c r="B8193" i="29" s="1"/>
  <c r="A8193" i="29" s="1"/>
  <c r="C8192" i="29"/>
  <c r="B8192" i="29" s="1"/>
  <c r="A8192" i="29" s="1"/>
  <c r="C8191" i="29"/>
  <c r="B8191" i="29" s="1"/>
  <c r="A8191" i="29" s="1"/>
  <c r="C8190" i="29"/>
  <c r="B8190" i="29" s="1"/>
  <c r="A8190" i="29" s="1"/>
  <c r="C8189" i="29"/>
  <c r="B8189" i="29" s="1"/>
  <c r="A8189" i="29" s="1"/>
  <c r="C8188" i="29"/>
  <c r="B8188" i="29" s="1"/>
  <c r="A8188" i="29" s="1"/>
  <c r="C8187" i="29"/>
  <c r="B8187" i="29" s="1"/>
  <c r="A8187" i="29" s="1"/>
  <c r="C8186" i="29"/>
  <c r="B8186" i="29"/>
  <c r="A8186" i="29" s="1"/>
  <c r="C8185" i="29"/>
  <c r="B8185" i="29" s="1"/>
  <c r="A8185" i="29" s="1"/>
  <c r="C8184" i="29"/>
  <c r="B8184" i="29" s="1"/>
  <c r="A8184" i="29" s="1"/>
  <c r="C8183" i="29"/>
  <c r="B8183" i="29" s="1"/>
  <c r="A8183" i="29" s="1"/>
  <c r="C8182" i="29"/>
  <c r="B8182" i="29" s="1"/>
  <c r="A8182" i="29" s="1"/>
  <c r="C8181" i="29"/>
  <c r="B8181" i="29" s="1"/>
  <c r="A8181" i="29" s="1"/>
  <c r="C8180" i="29"/>
  <c r="B8180" i="29" s="1"/>
  <c r="A8180" i="29" s="1"/>
  <c r="C8179" i="29"/>
  <c r="B8179" i="29" s="1"/>
  <c r="A8179" i="29" s="1"/>
  <c r="C8178" i="29"/>
  <c r="B8178" i="29" s="1"/>
  <c r="A8178" i="29" s="1"/>
  <c r="C8177" i="29"/>
  <c r="B8177" i="29" s="1"/>
  <c r="A8177" i="29" s="1"/>
  <c r="C8176" i="29"/>
  <c r="B8176" i="29" s="1"/>
  <c r="A8176" i="29" s="1"/>
  <c r="C8175" i="29"/>
  <c r="B8175" i="29" s="1"/>
  <c r="A8175" i="29" s="1"/>
  <c r="C8174" i="29"/>
  <c r="B8174" i="29" s="1"/>
  <c r="A8174" i="29" s="1"/>
  <c r="C8173" i="29"/>
  <c r="B8173" i="29" s="1"/>
  <c r="A8173" i="29" s="1"/>
  <c r="C8172" i="29"/>
  <c r="B8172" i="29" s="1"/>
  <c r="A8172" i="29" s="1"/>
  <c r="C8171" i="29"/>
  <c r="B8171" i="29" s="1"/>
  <c r="A8171" i="29" s="1"/>
  <c r="C8170" i="29"/>
  <c r="B8170" i="29" s="1"/>
  <c r="A8170" i="29" s="1"/>
  <c r="C8169" i="29"/>
  <c r="B8169" i="29" s="1"/>
  <c r="A8169" i="29" s="1"/>
  <c r="C8168" i="29"/>
  <c r="B8168" i="29" s="1"/>
  <c r="A8168" i="29" s="1"/>
  <c r="C8167" i="29"/>
  <c r="B8167" i="29"/>
  <c r="A8167" i="29" s="1"/>
  <c r="C8166" i="29"/>
  <c r="B8166" i="29" s="1"/>
  <c r="A8166" i="29" s="1"/>
  <c r="C8165" i="29"/>
  <c r="B8165" i="29" s="1"/>
  <c r="A8165" i="29" s="1"/>
  <c r="C8164" i="29"/>
  <c r="B8164" i="29" s="1"/>
  <c r="A8164" i="29" s="1"/>
  <c r="C8163" i="29"/>
  <c r="B8163" i="29" s="1"/>
  <c r="A8163" i="29" s="1"/>
  <c r="C8162" i="29"/>
  <c r="B8162" i="29" s="1"/>
  <c r="A8162" i="29" s="1"/>
  <c r="C8161" i="29"/>
  <c r="B8161" i="29" s="1"/>
  <c r="A8161" i="29" s="1"/>
  <c r="C8160" i="29"/>
  <c r="B8160" i="29" s="1"/>
  <c r="A8160" i="29" s="1"/>
  <c r="C8159" i="29"/>
  <c r="B8159" i="29" s="1"/>
  <c r="A8159" i="29" s="1"/>
  <c r="C8158" i="29"/>
  <c r="B8158" i="29" s="1"/>
  <c r="A8158" i="29" s="1"/>
  <c r="C8157" i="29"/>
  <c r="B8157" i="29" s="1"/>
  <c r="A8157" i="29"/>
  <c r="C8156" i="29"/>
  <c r="B8156" i="29" s="1"/>
  <c r="A8156" i="29" s="1"/>
  <c r="C8155" i="29"/>
  <c r="B8155" i="29" s="1"/>
  <c r="A8155" i="29" s="1"/>
  <c r="C8154" i="29"/>
  <c r="B8154" i="29" s="1"/>
  <c r="A8154" i="29" s="1"/>
  <c r="C8153" i="29"/>
  <c r="B8153" i="29" s="1"/>
  <c r="A8153" i="29" s="1"/>
  <c r="C8152" i="29"/>
  <c r="B8152" i="29" s="1"/>
  <c r="A8152" i="29" s="1"/>
  <c r="C8151" i="29"/>
  <c r="B8151" i="29" s="1"/>
  <c r="A8151" i="29" s="1"/>
  <c r="C8150" i="29"/>
  <c r="B8150" i="29" s="1"/>
  <c r="A8150" i="29" s="1"/>
  <c r="C8149" i="29"/>
  <c r="B8149" i="29" s="1"/>
  <c r="A8149" i="29" s="1"/>
  <c r="C8148" i="29"/>
  <c r="B8148" i="29" s="1"/>
  <c r="A8148" i="29" s="1"/>
  <c r="C8147" i="29"/>
  <c r="B8147" i="29" s="1"/>
  <c r="A8147" i="29" s="1"/>
  <c r="C8146" i="29"/>
  <c r="B8146" i="29" s="1"/>
  <c r="A8146" i="29" s="1"/>
  <c r="C8145" i="29"/>
  <c r="B8145" i="29" s="1"/>
  <c r="A8145" i="29" s="1"/>
  <c r="C8144" i="29"/>
  <c r="B8144" i="29" s="1"/>
  <c r="A8144" i="29" s="1"/>
  <c r="C8143" i="29"/>
  <c r="B8143" i="29" s="1"/>
  <c r="A8143" i="29" s="1"/>
  <c r="C8142" i="29"/>
  <c r="B8142" i="29" s="1"/>
  <c r="A8142" i="29" s="1"/>
  <c r="C8141" i="29"/>
  <c r="B8141" i="29" s="1"/>
  <c r="A8141" i="29" s="1"/>
  <c r="C8140" i="29"/>
  <c r="B8140" i="29" s="1"/>
  <c r="A8140" i="29" s="1"/>
  <c r="C8139" i="29"/>
  <c r="B8139" i="29" s="1"/>
  <c r="A8139" i="29" s="1"/>
  <c r="C8138" i="29"/>
  <c r="B8138" i="29" s="1"/>
  <c r="A8138" i="29" s="1"/>
  <c r="C8137" i="29"/>
  <c r="B8137" i="29" s="1"/>
  <c r="A8137" i="29" s="1"/>
  <c r="C8136" i="29"/>
  <c r="B8136" i="29" s="1"/>
  <c r="A8136" i="29" s="1"/>
  <c r="C8135" i="29"/>
  <c r="B8135" i="29" s="1"/>
  <c r="A8135" i="29" s="1"/>
  <c r="C8134" i="29"/>
  <c r="B8134" i="29" s="1"/>
  <c r="A8134" i="29" s="1"/>
  <c r="C8133" i="29"/>
  <c r="B8133" i="29" s="1"/>
  <c r="A8133" i="29" s="1"/>
  <c r="C8132" i="29"/>
  <c r="B8132" i="29" s="1"/>
  <c r="A8132" i="29" s="1"/>
  <c r="C8131" i="29"/>
  <c r="B8131" i="29" s="1"/>
  <c r="A8131" i="29" s="1"/>
  <c r="C8130" i="29"/>
  <c r="B8130" i="29" s="1"/>
  <c r="A8130" i="29" s="1"/>
  <c r="C8129" i="29"/>
  <c r="B8129" i="29" s="1"/>
  <c r="A8129" i="29" s="1"/>
  <c r="C8128" i="29"/>
  <c r="B8128" i="29" s="1"/>
  <c r="A8128" i="29" s="1"/>
  <c r="C8127" i="29"/>
  <c r="B8127" i="29" s="1"/>
  <c r="A8127" i="29" s="1"/>
  <c r="C8126" i="29"/>
  <c r="B8126" i="29" s="1"/>
  <c r="A8126" i="29" s="1"/>
  <c r="C8125" i="29"/>
  <c r="B8125" i="29" s="1"/>
  <c r="A8125" i="29" s="1"/>
  <c r="C8124" i="29"/>
  <c r="B8124" i="29" s="1"/>
  <c r="A8124" i="29" s="1"/>
  <c r="C8123" i="29"/>
  <c r="B8123" i="29" s="1"/>
  <c r="A8123" i="29" s="1"/>
  <c r="C8122" i="29"/>
  <c r="B8122" i="29" s="1"/>
  <c r="A8122" i="29" s="1"/>
  <c r="C8121" i="29"/>
  <c r="B8121" i="29" s="1"/>
  <c r="A8121" i="29" s="1"/>
  <c r="C8120" i="29"/>
  <c r="B8120" i="29" s="1"/>
  <c r="A8120" i="29" s="1"/>
  <c r="C8119" i="29"/>
  <c r="B8119" i="29" s="1"/>
  <c r="A8119" i="29" s="1"/>
  <c r="C8118" i="29"/>
  <c r="B8118" i="29" s="1"/>
  <c r="A8118" i="29" s="1"/>
  <c r="C8117" i="29"/>
  <c r="B8117" i="29" s="1"/>
  <c r="A8117" i="29" s="1"/>
  <c r="C8116" i="29"/>
  <c r="B8116" i="29" s="1"/>
  <c r="A8116" i="29" s="1"/>
  <c r="C8115" i="29"/>
  <c r="B8115" i="29" s="1"/>
  <c r="A8115" i="29" s="1"/>
  <c r="C8114" i="29"/>
  <c r="B8114" i="29" s="1"/>
  <c r="A8114" i="29" s="1"/>
  <c r="C8113" i="29"/>
  <c r="B8113" i="29" s="1"/>
  <c r="A8113" i="29" s="1"/>
  <c r="C8112" i="29"/>
  <c r="B8112" i="29" s="1"/>
  <c r="A8112" i="29" s="1"/>
  <c r="C8111" i="29"/>
  <c r="B8111" i="29" s="1"/>
  <c r="A8111" i="29" s="1"/>
  <c r="C8110" i="29"/>
  <c r="B8110" i="29" s="1"/>
  <c r="A8110" i="29" s="1"/>
  <c r="C8109" i="29"/>
  <c r="B8109" i="29" s="1"/>
  <c r="A8109" i="29" s="1"/>
  <c r="C8108" i="29"/>
  <c r="B8108" i="29" s="1"/>
  <c r="A8108" i="29" s="1"/>
  <c r="C8107" i="29"/>
  <c r="B8107" i="29" s="1"/>
  <c r="A8107" i="29" s="1"/>
  <c r="C8106" i="29"/>
  <c r="B8106" i="29" s="1"/>
  <c r="A8106" i="29" s="1"/>
  <c r="C8105" i="29"/>
  <c r="B8105" i="29" s="1"/>
  <c r="A8105" i="29" s="1"/>
  <c r="C8104" i="29"/>
  <c r="B8104" i="29" s="1"/>
  <c r="A8104" i="29" s="1"/>
  <c r="C8103" i="29"/>
  <c r="B8103" i="29" s="1"/>
  <c r="A8103" i="29" s="1"/>
  <c r="C8102" i="29"/>
  <c r="B8102" i="29" s="1"/>
  <c r="A8102" i="29" s="1"/>
  <c r="C8101" i="29"/>
  <c r="B8101" i="29" s="1"/>
  <c r="A8101" i="29" s="1"/>
  <c r="C8100" i="29"/>
  <c r="B8100" i="29" s="1"/>
  <c r="A8100" i="29" s="1"/>
  <c r="C8099" i="29"/>
  <c r="B8099" i="29" s="1"/>
  <c r="A8099" i="29" s="1"/>
  <c r="C8098" i="29"/>
  <c r="B8098" i="29" s="1"/>
  <c r="A8098" i="29" s="1"/>
  <c r="C8097" i="29"/>
  <c r="B8097" i="29" s="1"/>
  <c r="A8097" i="29" s="1"/>
  <c r="C8096" i="29"/>
  <c r="B8096" i="29" s="1"/>
  <c r="A8096" i="29" s="1"/>
  <c r="C8095" i="29"/>
  <c r="B8095" i="29" s="1"/>
  <c r="A8095" i="29" s="1"/>
  <c r="C8094" i="29"/>
  <c r="B8094" i="29" s="1"/>
  <c r="A8094" i="29" s="1"/>
  <c r="C8093" i="29"/>
  <c r="B8093" i="29" s="1"/>
  <c r="A8093" i="29" s="1"/>
  <c r="C8092" i="29"/>
  <c r="B8092" i="29" s="1"/>
  <c r="A8092" i="29" s="1"/>
  <c r="C8091" i="29"/>
  <c r="B8091" i="29" s="1"/>
  <c r="A8091" i="29" s="1"/>
  <c r="C8090" i="29"/>
  <c r="B8090" i="29" s="1"/>
  <c r="A8090" i="29" s="1"/>
  <c r="C8089" i="29"/>
  <c r="B8089" i="29" s="1"/>
  <c r="A8089" i="29" s="1"/>
  <c r="C8088" i="29"/>
  <c r="B8088" i="29" s="1"/>
  <c r="A8088" i="29" s="1"/>
  <c r="C8087" i="29"/>
  <c r="B8087" i="29" s="1"/>
  <c r="A8087" i="29" s="1"/>
  <c r="C8086" i="29"/>
  <c r="B8086" i="29" s="1"/>
  <c r="A8086" i="29" s="1"/>
  <c r="C8085" i="29"/>
  <c r="B8085" i="29" s="1"/>
  <c r="A8085" i="29" s="1"/>
  <c r="C8084" i="29"/>
  <c r="B8084" i="29" s="1"/>
  <c r="A8084" i="29" s="1"/>
  <c r="C8083" i="29"/>
  <c r="B8083" i="29" s="1"/>
  <c r="A8083" i="29" s="1"/>
  <c r="C8082" i="29"/>
  <c r="B8082" i="29" s="1"/>
  <c r="A8082" i="29" s="1"/>
  <c r="C8081" i="29"/>
  <c r="B8081" i="29" s="1"/>
  <c r="A8081" i="29" s="1"/>
  <c r="C8080" i="29"/>
  <c r="B8080" i="29" s="1"/>
  <c r="A8080" i="29" s="1"/>
  <c r="C8079" i="29"/>
  <c r="B8079" i="29" s="1"/>
  <c r="A8079" i="29" s="1"/>
  <c r="C8078" i="29"/>
  <c r="B8078" i="29" s="1"/>
  <c r="A8078" i="29" s="1"/>
  <c r="C8077" i="29"/>
  <c r="B8077" i="29" s="1"/>
  <c r="A8077" i="29" s="1"/>
  <c r="C8076" i="29"/>
  <c r="B8076" i="29" s="1"/>
  <c r="A8076" i="29" s="1"/>
  <c r="C8075" i="29"/>
  <c r="B8075" i="29" s="1"/>
  <c r="A8075" i="29" s="1"/>
  <c r="C8074" i="29"/>
  <c r="B8074" i="29"/>
  <c r="A8074" i="29" s="1"/>
  <c r="C8073" i="29"/>
  <c r="B8073" i="29" s="1"/>
  <c r="A8073" i="29" s="1"/>
  <c r="C8072" i="29"/>
  <c r="B8072" i="29" s="1"/>
  <c r="A8072" i="29" s="1"/>
  <c r="C8071" i="29"/>
  <c r="B8071" i="29" s="1"/>
  <c r="A8071" i="29" s="1"/>
  <c r="C8070" i="29"/>
  <c r="B8070" i="29" s="1"/>
  <c r="A8070" i="29" s="1"/>
  <c r="C8069" i="29"/>
  <c r="B8069" i="29" s="1"/>
  <c r="A8069" i="29" s="1"/>
  <c r="C8068" i="29"/>
  <c r="B8068" i="29" s="1"/>
  <c r="A8068" i="29" s="1"/>
  <c r="C8067" i="29"/>
  <c r="B8067" i="29" s="1"/>
  <c r="A8067" i="29"/>
  <c r="C8066" i="29"/>
  <c r="B8066" i="29" s="1"/>
  <c r="A8066" i="29" s="1"/>
  <c r="C8065" i="29"/>
  <c r="B8065" i="29" s="1"/>
  <c r="A8065" i="29" s="1"/>
  <c r="C8064" i="29"/>
  <c r="B8064" i="29" s="1"/>
  <c r="A8064" i="29" s="1"/>
  <c r="C8063" i="29"/>
  <c r="B8063" i="29" s="1"/>
  <c r="A8063" i="29" s="1"/>
  <c r="C8062" i="29"/>
  <c r="B8062" i="29" s="1"/>
  <c r="A8062" i="29" s="1"/>
  <c r="C8061" i="29"/>
  <c r="B8061" i="29" s="1"/>
  <c r="A8061" i="29" s="1"/>
  <c r="C8060" i="29"/>
  <c r="B8060" i="29" s="1"/>
  <c r="A8060" i="29" s="1"/>
  <c r="C8059" i="29"/>
  <c r="B8059" i="29" s="1"/>
  <c r="A8059" i="29" s="1"/>
  <c r="C8058" i="29"/>
  <c r="B8058" i="29" s="1"/>
  <c r="A8058" i="29" s="1"/>
  <c r="C8057" i="29"/>
  <c r="B8057" i="29" s="1"/>
  <c r="A8057" i="29" s="1"/>
  <c r="C8056" i="29"/>
  <c r="B8056" i="29" s="1"/>
  <c r="A8056" i="29" s="1"/>
  <c r="C8055" i="29"/>
  <c r="B8055" i="29" s="1"/>
  <c r="A8055" i="29" s="1"/>
  <c r="C8054" i="29"/>
  <c r="B8054" i="29" s="1"/>
  <c r="A8054" i="29" s="1"/>
  <c r="C8053" i="29"/>
  <c r="B8053" i="29" s="1"/>
  <c r="A8053" i="29" s="1"/>
  <c r="C8052" i="29"/>
  <c r="B8052" i="29" s="1"/>
  <c r="A8052" i="29" s="1"/>
  <c r="C8051" i="29"/>
  <c r="B8051" i="29" s="1"/>
  <c r="A8051" i="29" s="1"/>
  <c r="C8050" i="29"/>
  <c r="B8050" i="29" s="1"/>
  <c r="A8050" i="29" s="1"/>
  <c r="C8049" i="29"/>
  <c r="B8049" i="29" s="1"/>
  <c r="A8049" i="29" s="1"/>
  <c r="C8048" i="29"/>
  <c r="B8048" i="29" s="1"/>
  <c r="A8048" i="29" s="1"/>
  <c r="C8047" i="29"/>
  <c r="B8047" i="29" s="1"/>
  <c r="A8047" i="29" s="1"/>
  <c r="C8046" i="29"/>
  <c r="B8046" i="29" s="1"/>
  <c r="A8046" i="29" s="1"/>
  <c r="C8045" i="29"/>
  <c r="B8045" i="29" s="1"/>
  <c r="A8045" i="29" s="1"/>
  <c r="C8044" i="29"/>
  <c r="B8044" i="29" s="1"/>
  <c r="A8044" i="29" s="1"/>
  <c r="C8043" i="29"/>
  <c r="B8043" i="29" s="1"/>
  <c r="A8043" i="29" s="1"/>
  <c r="C8042" i="29"/>
  <c r="B8042" i="29" s="1"/>
  <c r="A8042" i="29" s="1"/>
  <c r="C8041" i="29"/>
  <c r="B8041" i="29" s="1"/>
  <c r="A8041" i="29" s="1"/>
  <c r="C8040" i="29"/>
  <c r="B8040" i="29" s="1"/>
  <c r="A8040" i="29" s="1"/>
  <c r="C8039" i="29"/>
  <c r="B8039" i="29" s="1"/>
  <c r="A8039" i="29" s="1"/>
  <c r="C8038" i="29"/>
  <c r="B8038" i="29" s="1"/>
  <c r="A8038" i="29" s="1"/>
  <c r="C8037" i="29"/>
  <c r="B8037" i="29" s="1"/>
  <c r="A8037" i="29" s="1"/>
  <c r="C8036" i="29"/>
  <c r="B8036" i="29" s="1"/>
  <c r="A8036" i="29" s="1"/>
  <c r="C8035" i="29"/>
  <c r="B8035" i="29" s="1"/>
  <c r="A8035" i="29" s="1"/>
  <c r="C8034" i="29"/>
  <c r="B8034" i="29" s="1"/>
  <c r="A8034" i="29" s="1"/>
  <c r="C8033" i="29"/>
  <c r="B8033" i="29" s="1"/>
  <c r="A8033" i="29" s="1"/>
  <c r="C8032" i="29"/>
  <c r="B8032" i="29" s="1"/>
  <c r="A8032" i="29" s="1"/>
  <c r="C8031" i="29"/>
  <c r="B8031" i="29" s="1"/>
  <c r="A8031" i="29" s="1"/>
  <c r="C8030" i="29"/>
  <c r="B8030" i="29" s="1"/>
  <c r="A8030" i="29" s="1"/>
  <c r="C8029" i="29"/>
  <c r="B8029" i="29" s="1"/>
  <c r="A8029" i="29" s="1"/>
  <c r="C8028" i="29"/>
  <c r="B8028" i="29" s="1"/>
  <c r="A8028" i="29" s="1"/>
  <c r="C8027" i="29"/>
  <c r="B8027" i="29" s="1"/>
  <c r="A8027" i="29" s="1"/>
  <c r="C8026" i="29"/>
  <c r="B8026" i="29" s="1"/>
  <c r="A8026" i="29" s="1"/>
  <c r="C8025" i="29"/>
  <c r="B8025" i="29" s="1"/>
  <c r="A8025" i="29" s="1"/>
  <c r="C8024" i="29"/>
  <c r="B8024" i="29" s="1"/>
  <c r="A8024" i="29" s="1"/>
  <c r="C8023" i="29"/>
  <c r="B8023" i="29" s="1"/>
  <c r="A8023" i="29" s="1"/>
  <c r="C8022" i="29"/>
  <c r="B8022" i="29" s="1"/>
  <c r="A8022" i="29" s="1"/>
  <c r="C8021" i="29"/>
  <c r="B8021" i="29" s="1"/>
  <c r="A8021" i="29" s="1"/>
  <c r="C8020" i="29"/>
  <c r="B8020" i="29" s="1"/>
  <c r="A8020" i="29" s="1"/>
  <c r="C8019" i="29"/>
  <c r="B8019" i="29" s="1"/>
  <c r="A8019" i="29" s="1"/>
  <c r="C8018" i="29"/>
  <c r="B8018" i="29" s="1"/>
  <c r="A8018" i="29" s="1"/>
  <c r="C8017" i="29"/>
  <c r="B8017" i="29" s="1"/>
  <c r="A8017" i="29" s="1"/>
  <c r="C8016" i="29"/>
  <c r="B8016" i="29" s="1"/>
  <c r="A8016" i="29" s="1"/>
  <c r="C8015" i="29"/>
  <c r="B8015" i="29" s="1"/>
  <c r="A8015" i="29" s="1"/>
  <c r="C8014" i="29"/>
  <c r="B8014" i="29"/>
  <c r="A8014" i="29" s="1"/>
  <c r="C8013" i="29"/>
  <c r="B8013" i="29" s="1"/>
  <c r="A8013" i="29" s="1"/>
  <c r="C8012" i="29"/>
  <c r="B8012" i="29" s="1"/>
  <c r="A8012" i="29" s="1"/>
  <c r="C8011" i="29"/>
  <c r="B8011" i="29" s="1"/>
  <c r="A8011" i="29" s="1"/>
  <c r="C8010" i="29"/>
  <c r="B8010" i="29" s="1"/>
  <c r="A8010" i="29" s="1"/>
  <c r="C8009" i="29"/>
  <c r="B8009" i="29" s="1"/>
  <c r="A8009" i="29" s="1"/>
  <c r="C8008" i="29"/>
  <c r="B8008" i="29" s="1"/>
  <c r="A8008" i="29" s="1"/>
  <c r="C8007" i="29"/>
  <c r="B8007" i="29" s="1"/>
  <c r="A8007" i="29" s="1"/>
  <c r="C8006" i="29"/>
  <c r="B8006" i="29" s="1"/>
  <c r="A8006" i="29" s="1"/>
  <c r="C8005" i="29"/>
  <c r="B8005" i="29" s="1"/>
  <c r="A8005" i="29" s="1"/>
  <c r="C8004" i="29"/>
  <c r="B8004" i="29" s="1"/>
  <c r="A8004" i="29" s="1"/>
  <c r="C8003" i="29"/>
  <c r="B8003" i="29" s="1"/>
  <c r="A8003" i="29" s="1"/>
  <c r="C8002" i="29"/>
  <c r="B8002" i="29" s="1"/>
  <c r="A8002" i="29" s="1"/>
  <c r="C8001" i="29"/>
  <c r="B8001" i="29" s="1"/>
  <c r="A8001" i="29" s="1"/>
  <c r="C8000" i="29"/>
  <c r="B8000" i="29" s="1"/>
  <c r="A8000" i="29" s="1"/>
  <c r="C7999" i="29"/>
  <c r="B7999" i="29" s="1"/>
  <c r="A7999" i="29" s="1"/>
  <c r="C7998" i="29"/>
  <c r="B7998" i="29" s="1"/>
  <c r="A7998" i="29" s="1"/>
  <c r="C7997" i="29"/>
  <c r="B7997" i="29" s="1"/>
  <c r="A7997" i="29" s="1"/>
  <c r="C7996" i="29"/>
  <c r="B7996" i="29" s="1"/>
  <c r="A7996" i="29" s="1"/>
  <c r="C7995" i="29"/>
  <c r="B7995" i="29"/>
  <c r="A7995" i="29" s="1"/>
  <c r="C7994" i="29"/>
  <c r="B7994" i="29" s="1"/>
  <c r="A7994" i="29" s="1"/>
  <c r="C7993" i="29"/>
  <c r="B7993" i="29" s="1"/>
  <c r="A7993" i="29" s="1"/>
  <c r="C7992" i="29"/>
  <c r="B7992" i="29" s="1"/>
  <c r="A7992" i="29" s="1"/>
  <c r="C7991" i="29"/>
  <c r="B7991" i="29" s="1"/>
  <c r="A7991" i="29" s="1"/>
  <c r="C7990" i="29"/>
  <c r="B7990" i="29" s="1"/>
  <c r="A7990" i="29" s="1"/>
  <c r="C7989" i="29"/>
  <c r="B7989" i="29" s="1"/>
  <c r="A7989" i="29" s="1"/>
  <c r="C7988" i="29"/>
  <c r="B7988" i="29" s="1"/>
  <c r="A7988" i="29" s="1"/>
  <c r="C7987" i="29"/>
  <c r="B7987" i="29" s="1"/>
  <c r="A7987" i="29" s="1"/>
  <c r="C7986" i="29"/>
  <c r="B7986" i="29" s="1"/>
  <c r="A7986" i="29" s="1"/>
  <c r="C7985" i="29"/>
  <c r="B7985" i="29" s="1"/>
  <c r="A7985" i="29" s="1"/>
  <c r="C7984" i="29"/>
  <c r="B7984" i="29" s="1"/>
  <c r="A7984" i="29" s="1"/>
  <c r="C7983" i="29"/>
  <c r="B7983" i="29" s="1"/>
  <c r="A7983" i="29" s="1"/>
  <c r="C7982" i="29"/>
  <c r="B7982" i="29" s="1"/>
  <c r="A7982" i="29" s="1"/>
  <c r="C7981" i="29"/>
  <c r="B7981" i="29" s="1"/>
  <c r="A7981" i="29" s="1"/>
  <c r="C7980" i="29"/>
  <c r="B7980" i="29" s="1"/>
  <c r="A7980" i="29" s="1"/>
  <c r="C7979" i="29"/>
  <c r="B7979" i="29" s="1"/>
  <c r="A7979" i="29" s="1"/>
  <c r="C7978" i="29"/>
  <c r="B7978" i="29" s="1"/>
  <c r="A7978" i="29" s="1"/>
  <c r="C7977" i="29"/>
  <c r="B7977" i="29" s="1"/>
  <c r="A7977" i="29" s="1"/>
  <c r="C7976" i="29"/>
  <c r="B7976" i="29" s="1"/>
  <c r="A7976" i="29" s="1"/>
  <c r="C7975" i="29"/>
  <c r="B7975" i="29" s="1"/>
  <c r="A7975" i="29" s="1"/>
  <c r="C7974" i="29"/>
  <c r="B7974" i="29" s="1"/>
  <c r="A7974" i="29" s="1"/>
  <c r="C7973" i="29"/>
  <c r="B7973" i="29" s="1"/>
  <c r="A7973" i="29" s="1"/>
  <c r="C7972" i="29"/>
  <c r="B7972" i="29" s="1"/>
  <c r="A7972" i="29" s="1"/>
  <c r="C7971" i="29"/>
  <c r="B7971" i="29" s="1"/>
  <c r="A7971" i="29" s="1"/>
  <c r="C7970" i="29"/>
  <c r="B7970" i="29" s="1"/>
  <c r="A7970" i="29" s="1"/>
  <c r="C7969" i="29"/>
  <c r="B7969" i="29" s="1"/>
  <c r="A7969" i="29" s="1"/>
  <c r="C7968" i="29"/>
  <c r="B7968" i="29" s="1"/>
  <c r="A7968" i="29" s="1"/>
  <c r="C7967" i="29"/>
  <c r="B7967" i="29" s="1"/>
  <c r="A7967" i="29" s="1"/>
  <c r="C7966" i="29"/>
  <c r="B7966" i="29" s="1"/>
  <c r="A7966" i="29" s="1"/>
  <c r="C7965" i="29"/>
  <c r="B7965" i="29" s="1"/>
  <c r="A7965" i="29" s="1"/>
  <c r="C7964" i="29"/>
  <c r="B7964" i="29" s="1"/>
  <c r="A7964" i="29" s="1"/>
  <c r="C7963" i="29"/>
  <c r="B7963" i="29" s="1"/>
  <c r="A7963" i="29" s="1"/>
  <c r="C7962" i="29"/>
  <c r="B7962" i="29" s="1"/>
  <c r="A7962" i="29" s="1"/>
  <c r="C7961" i="29"/>
  <c r="B7961" i="29" s="1"/>
  <c r="A7961" i="29" s="1"/>
  <c r="C7960" i="29"/>
  <c r="B7960" i="29" s="1"/>
  <c r="A7960" i="29" s="1"/>
  <c r="C7959" i="29"/>
  <c r="B7959" i="29" s="1"/>
  <c r="A7959" i="29" s="1"/>
  <c r="C7958" i="29"/>
  <c r="B7958" i="29" s="1"/>
  <c r="A7958" i="29" s="1"/>
  <c r="C7957" i="29"/>
  <c r="B7957" i="29" s="1"/>
  <c r="A7957" i="29" s="1"/>
  <c r="C7956" i="29"/>
  <c r="B7956" i="29" s="1"/>
  <c r="A7956" i="29" s="1"/>
  <c r="C7955" i="29"/>
  <c r="B7955" i="29" s="1"/>
  <c r="A7955" i="29" s="1"/>
  <c r="C7954" i="29"/>
  <c r="B7954" i="29" s="1"/>
  <c r="A7954" i="29" s="1"/>
  <c r="C7953" i="29"/>
  <c r="B7953" i="29" s="1"/>
  <c r="A7953" i="29" s="1"/>
  <c r="C7952" i="29"/>
  <c r="B7952" i="29" s="1"/>
  <c r="A7952" i="29" s="1"/>
  <c r="C7951" i="29"/>
  <c r="B7951" i="29" s="1"/>
  <c r="A7951" i="29" s="1"/>
  <c r="C7950" i="29"/>
  <c r="B7950" i="29" s="1"/>
  <c r="A7950" i="29" s="1"/>
  <c r="C7949" i="29"/>
  <c r="B7949" i="29" s="1"/>
  <c r="A7949" i="29" s="1"/>
  <c r="C7948" i="29"/>
  <c r="B7948" i="29" s="1"/>
  <c r="A7948" i="29" s="1"/>
  <c r="C7947" i="29"/>
  <c r="B7947" i="29" s="1"/>
  <c r="A7947" i="29" s="1"/>
  <c r="C7946" i="29"/>
  <c r="B7946" i="29" s="1"/>
  <c r="A7946" i="29" s="1"/>
  <c r="C7945" i="29"/>
  <c r="B7945" i="29" s="1"/>
  <c r="A7945" i="29" s="1"/>
  <c r="C7944" i="29"/>
  <c r="B7944" i="29" s="1"/>
  <c r="A7944" i="29" s="1"/>
  <c r="C7943" i="29"/>
  <c r="B7943" i="29" s="1"/>
  <c r="A7943" i="29" s="1"/>
  <c r="C7942" i="29"/>
  <c r="B7942" i="29" s="1"/>
  <c r="A7942" i="29" s="1"/>
  <c r="C7941" i="29"/>
  <c r="B7941" i="29" s="1"/>
  <c r="A7941" i="29" s="1"/>
  <c r="C7940" i="29"/>
  <c r="B7940" i="29" s="1"/>
  <c r="A7940" i="29" s="1"/>
  <c r="C7939" i="29"/>
  <c r="B7939" i="29" s="1"/>
  <c r="A7939" i="29" s="1"/>
  <c r="C7938" i="29"/>
  <c r="B7938" i="29" s="1"/>
  <c r="A7938" i="29" s="1"/>
  <c r="C7937" i="29"/>
  <c r="B7937" i="29" s="1"/>
  <c r="A7937" i="29" s="1"/>
  <c r="C7936" i="29"/>
  <c r="B7936" i="29" s="1"/>
  <c r="A7936" i="29" s="1"/>
  <c r="C7935" i="29"/>
  <c r="B7935" i="29" s="1"/>
  <c r="A7935" i="29" s="1"/>
  <c r="C7934" i="29"/>
  <c r="B7934" i="29" s="1"/>
  <c r="A7934" i="29" s="1"/>
  <c r="C7933" i="29"/>
  <c r="B7933" i="29" s="1"/>
  <c r="A7933" i="29" s="1"/>
  <c r="C7932" i="29"/>
  <c r="B7932" i="29" s="1"/>
  <c r="A7932" i="29" s="1"/>
  <c r="C7931" i="29"/>
  <c r="B7931" i="29" s="1"/>
  <c r="A7931" i="29" s="1"/>
  <c r="C7930" i="29"/>
  <c r="B7930" i="29" s="1"/>
  <c r="A7930" i="29" s="1"/>
  <c r="C7929" i="29"/>
  <c r="B7929" i="29" s="1"/>
  <c r="A7929" i="29" s="1"/>
  <c r="C7928" i="29"/>
  <c r="B7928" i="29" s="1"/>
  <c r="A7928" i="29" s="1"/>
  <c r="C7927" i="29"/>
  <c r="B7927" i="29" s="1"/>
  <c r="A7927" i="29" s="1"/>
  <c r="C7926" i="29"/>
  <c r="B7926" i="29" s="1"/>
  <c r="A7926" i="29" s="1"/>
  <c r="C7925" i="29"/>
  <c r="B7925" i="29" s="1"/>
  <c r="A7925" i="29" s="1"/>
  <c r="C7924" i="29"/>
  <c r="B7924" i="29" s="1"/>
  <c r="A7924" i="29" s="1"/>
  <c r="C7923" i="29"/>
  <c r="B7923" i="29" s="1"/>
  <c r="A7923" i="29" s="1"/>
  <c r="C7922" i="29"/>
  <c r="B7922" i="29" s="1"/>
  <c r="A7922" i="29" s="1"/>
  <c r="C7921" i="29"/>
  <c r="B7921" i="29" s="1"/>
  <c r="A7921" i="29" s="1"/>
  <c r="C7920" i="29"/>
  <c r="B7920" i="29" s="1"/>
  <c r="A7920" i="29" s="1"/>
  <c r="C7919" i="29"/>
  <c r="B7919" i="29" s="1"/>
  <c r="A7919" i="29" s="1"/>
  <c r="C7918" i="29"/>
  <c r="B7918" i="29" s="1"/>
  <c r="A7918" i="29" s="1"/>
  <c r="C7917" i="29"/>
  <c r="B7917" i="29" s="1"/>
  <c r="A7917" i="29" s="1"/>
  <c r="C7916" i="29"/>
  <c r="B7916" i="29" s="1"/>
  <c r="A7916" i="29" s="1"/>
  <c r="C7915" i="29"/>
  <c r="B7915" i="29" s="1"/>
  <c r="A7915" i="29" s="1"/>
  <c r="C7914" i="29"/>
  <c r="B7914" i="29" s="1"/>
  <c r="A7914" i="29" s="1"/>
  <c r="C7913" i="29"/>
  <c r="B7913" i="29" s="1"/>
  <c r="A7913" i="29" s="1"/>
  <c r="C7912" i="29"/>
  <c r="B7912" i="29" s="1"/>
  <c r="A7912" i="29" s="1"/>
  <c r="C7911" i="29"/>
  <c r="B7911" i="29" s="1"/>
  <c r="A7911" i="29" s="1"/>
  <c r="C7910" i="29"/>
  <c r="B7910" i="29" s="1"/>
  <c r="A7910" i="29" s="1"/>
  <c r="C7909" i="29"/>
  <c r="B7909" i="29" s="1"/>
  <c r="A7909" i="29" s="1"/>
  <c r="C7908" i="29"/>
  <c r="B7908" i="29" s="1"/>
  <c r="A7908" i="29" s="1"/>
  <c r="C7907" i="29"/>
  <c r="B7907" i="29" s="1"/>
  <c r="A7907" i="29" s="1"/>
  <c r="C7906" i="29"/>
  <c r="B7906" i="29" s="1"/>
  <c r="A7906" i="29" s="1"/>
  <c r="C7905" i="29"/>
  <c r="B7905" i="29" s="1"/>
  <c r="A7905" i="29" s="1"/>
  <c r="C7904" i="29"/>
  <c r="B7904" i="29" s="1"/>
  <c r="A7904" i="29" s="1"/>
  <c r="C7903" i="29"/>
  <c r="B7903" i="29" s="1"/>
  <c r="A7903" i="29" s="1"/>
  <c r="C7902" i="29"/>
  <c r="B7902" i="29" s="1"/>
  <c r="A7902" i="29" s="1"/>
  <c r="C7901" i="29"/>
  <c r="B7901" i="29" s="1"/>
  <c r="A7901" i="29" s="1"/>
  <c r="C7900" i="29"/>
  <c r="B7900" i="29" s="1"/>
  <c r="A7900" i="29" s="1"/>
  <c r="C7899" i="29"/>
  <c r="B7899" i="29" s="1"/>
  <c r="A7899" i="29" s="1"/>
  <c r="C7898" i="29"/>
  <c r="B7898" i="29" s="1"/>
  <c r="A7898" i="29" s="1"/>
  <c r="C7897" i="29"/>
  <c r="B7897" i="29" s="1"/>
  <c r="A7897" i="29" s="1"/>
  <c r="C7896" i="29"/>
  <c r="B7896" i="29" s="1"/>
  <c r="A7896" i="29" s="1"/>
  <c r="C7895" i="29"/>
  <c r="B7895" i="29" s="1"/>
  <c r="A7895" i="29" s="1"/>
  <c r="C7894" i="29"/>
  <c r="B7894" i="29" s="1"/>
  <c r="A7894" i="29" s="1"/>
  <c r="C7893" i="29"/>
  <c r="B7893" i="29" s="1"/>
  <c r="A7893" i="29" s="1"/>
  <c r="C7892" i="29"/>
  <c r="B7892" i="29" s="1"/>
  <c r="A7892" i="29" s="1"/>
  <c r="C7891" i="29"/>
  <c r="B7891" i="29" s="1"/>
  <c r="A7891" i="29" s="1"/>
  <c r="C7890" i="29"/>
  <c r="B7890" i="29" s="1"/>
  <c r="A7890" i="29" s="1"/>
  <c r="C7889" i="29"/>
  <c r="B7889" i="29" s="1"/>
  <c r="A7889" i="29" s="1"/>
  <c r="C7888" i="29"/>
  <c r="B7888" i="29"/>
  <c r="A7888" i="29" s="1"/>
  <c r="C7887" i="29"/>
  <c r="B7887" i="29" s="1"/>
  <c r="A7887" i="29" s="1"/>
  <c r="C7886" i="29"/>
  <c r="B7886" i="29" s="1"/>
  <c r="A7886" i="29" s="1"/>
  <c r="C7885" i="29"/>
  <c r="B7885" i="29" s="1"/>
  <c r="A7885" i="29" s="1"/>
  <c r="C7884" i="29"/>
  <c r="B7884" i="29" s="1"/>
  <c r="A7884" i="29" s="1"/>
  <c r="C7883" i="29"/>
  <c r="B7883" i="29" s="1"/>
  <c r="A7883" i="29" s="1"/>
  <c r="C7882" i="29"/>
  <c r="B7882" i="29" s="1"/>
  <c r="A7882" i="29" s="1"/>
  <c r="C7881" i="29"/>
  <c r="B7881" i="29" s="1"/>
  <c r="A7881" i="29" s="1"/>
  <c r="C7880" i="29"/>
  <c r="B7880" i="29" s="1"/>
  <c r="A7880" i="29" s="1"/>
  <c r="C7879" i="29"/>
  <c r="B7879" i="29" s="1"/>
  <c r="A7879" i="29" s="1"/>
  <c r="C7878" i="29"/>
  <c r="B7878" i="29" s="1"/>
  <c r="A7878" i="29" s="1"/>
  <c r="C7877" i="29"/>
  <c r="B7877" i="29" s="1"/>
  <c r="A7877" i="29" s="1"/>
  <c r="C7876" i="29"/>
  <c r="B7876" i="29" s="1"/>
  <c r="A7876" i="29" s="1"/>
  <c r="C7875" i="29"/>
  <c r="B7875" i="29" s="1"/>
  <c r="A7875" i="29" s="1"/>
  <c r="C7874" i="29"/>
  <c r="B7874" i="29" s="1"/>
  <c r="A7874" i="29" s="1"/>
  <c r="C7873" i="29"/>
  <c r="B7873" i="29" s="1"/>
  <c r="A7873" i="29" s="1"/>
  <c r="C7872" i="29"/>
  <c r="B7872" i="29" s="1"/>
  <c r="A7872" i="29" s="1"/>
  <c r="C7871" i="29"/>
  <c r="B7871" i="29" s="1"/>
  <c r="A7871" i="29" s="1"/>
  <c r="C7870" i="29"/>
  <c r="B7870" i="29" s="1"/>
  <c r="A7870" i="29" s="1"/>
  <c r="C7869" i="29"/>
  <c r="B7869" i="29" s="1"/>
  <c r="A7869" i="29" s="1"/>
  <c r="C7868" i="29"/>
  <c r="B7868" i="29" s="1"/>
  <c r="A7868" i="29" s="1"/>
  <c r="C7867" i="29"/>
  <c r="B7867" i="29" s="1"/>
  <c r="A7867" i="29" s="1"/>
  <c r="C7866" i="29"/>
  <c r="B7866" i="29" s="1"/>
  <c r="A7866" i="29" s="1"/>
  <c r="C7865" i="29"/>
  <c r="B7865" i="29" s="1"/>
  <c r="A7865" i="29" s="1"/>
  <c r="C7864" i="29"/>
  <c r="B7864" i="29" s="1"/>
  <c r="A7864" i="29" s="1"/>
  <c r="C7863" i="29"/>
  <c r="B7863" i="29" s="1"/>
  <c r="A7863" i="29" s="1"/>
  <c r="C7862" i="29"/>
  <c r="B7862" i="29" s="1"/>
  <c r="A7862" i="29" s="1"/>
  <c r="C7861" i="29"/>
  <c r="B7861" i="29" s="1"/>
  <c r="A7861" i="29" s="1"/>
  <c r="C7860" i="29"/>
  <c r="B7860" i="29" s="1"/>
  <c r="A7860" i="29" s="1"/>
  <c r="C7859" i="29"/>
  <c r="B7859" i="29" s="1"/>
  <c r="A7859" i="29" s="1"/>
  <c r="C7858" i="29"/>
  <c r="B7858" i="29" s="1"/>
  <c r="A7858" i="29" s="1"/>
  <c r="C7857" i="29"/>
  <c r="B7857" i="29" s="1"/>
  <c r="A7857" i="29" s="1"/>
  <c r="C7856" i="29"/>
  <c r="B7856" i="29" s="1"/>
  <c r="A7856" i="29" s="1"/>
  <c r="C7855" i="29"/>
  <c r="B7855" i="29" s="1"/>
  <c r="A7855" i="29" s="1"/>
  <c r="C7854" i="29"/>
  <c r="B7854" i="29" s="1"/>
  <c r="A7854" i="29" s="1"/>
  <c r="C7853" i="29"/>
  <c r="B7853" i="29" s="1"/>
  <c r="A7853" i="29" s="1"/>
  <c r="C7852" i="29"/>
  <c r="B7852" i="29" s="1"/>
  <c r="A7852" i="29" s="1"/>
  <c r="C7851" i="29"/>
  <c r="B7851" i="29" s="1"/>
  <c r="A7851" i="29" s="1"/>
  <c r="C7850" i="29"/>
  <c r="B7850" i="29" s="1"/>
  <c r="A7850" i="29" s="1"/>
  <c r="C7849" i="29"/>
  <c r="B7849" i="29" s="1"/>
  <c r="A7849" i="29" s="1"/>
  <c r="C7848" i="29"/>
  <c r="B7848" i="29" s="1"/>
  <c r="A7848" i="29" s="1"/>
  <c r="C7847" i="29"/>
  <c r="B7847" i="29" s="1"/>
  <c r="A7847" i="29" s="1"/>
  <c r="C7846" i="29"/>
  <c r="B7846" i="29" s="1"/>
  <c r="A7846" i="29" s="1"/>
  <c r="C7845" i="29"/>
  <c r="B7845" i="29" s="1"/>
  <c r="A7845" i="29" s="1"/>
  <c r="C7844" i="29"/>
  <c r="B7844" i="29" s="1"/>
  <c r="A7844" i="29" s="1"/>
  <c r="C7843" i="29"/>
  <c r="B7843" i="29" s="1"/>
  <c r="A7843" i="29" s="1"/>
  <c r="C7842" i="29"/>
  <c r="B7842" i="29" s="1"/>
  <c r="A7842" i="29" s="1"/>
  <c r="C7841" i="29"/>
  <c r="B7841" i="29" s="1"/>
  <c r="A7841" i="29" s="1"/>
  <c r="C7840" i="29"/>
  <c r="B7840" i="29" s="1"/>
  <c r="A7840" i="29" s="1"/>
  <c r="C7839" i="29"/>
  <c r="B7839" i="29" s="1"/>
  <c r="A7839" i="29" s="1"/>
  <c r="C7838" i="29"/>
  <c r="B7838" i="29" s="1"/>
  <c r="A7838" i="29" s="1"/>
  <c r="C7837" i="29"/>
  <c r="B7837" i="29" s="1"/>
  <c r="A7837" i="29" s="1"/>
  <c r="C7836" i="29"/>
  <c r="B7836" i="29" s="1"/>
  <c r="A7836" i="29" s="1"/>
  <c r="C7835" i="29"/>
  <c r="B7835" i="29" s="1"/>
  <c r="A7835" i="29" s="1"/>
  <c r="C7834" i="29"/>
  <c r="B7834" i="29" s="1"/>
  <c r="A7834" i="29" s="1"/>
  <c r="C7833" i="29"/>
  <c r="B7833" i="29" s="1"/>
  <c r="A7833" i="29" s="1"/>
  <c r="C7832" i="29"/>
  <c r="B7832" i="29" s="1"/>
  <c r="A7832" i="29" s="1"/>
  <c r="C7831" i="29"/>
  <c r="B7831" i="29" s="1"/>
  <c r="A7831" i="29" s="1"/>
  <c r="C7830" i="29"/>
  <c r="B7830" i="29" s="1"/>
  <c r="A7830" i="29" s="1"/>
  <c r="C7829" i="29"/>
  <c r="B7829" i="29" s="1"/>
  <c r="A7829" i="29" s="1"/>
  <c r="C7828" i="29"/>
  <c r="B7828" i="29" s="1"/>
  <c r="A7828" i="29" s="1"/>
  <c r="C7827" i="29"/>
  <c r="B7827" i="29" s="1"/>
  <c r="A7827" i="29" s="1"/>
  <c r="C7826" i="29"/>
  <c r="B7826" i="29" s="1"/>
  <c r="A7826" i="29" s="1"/>
  <c r="C7825" i="29"/>
  <c r="B7825" i="29" s="1"/>
  <c r="A7825" i="29" s="1"/>
  <c r="C7824" i="29"/>
  <c r="B7824" i="29" s="1"/>
  <c r="A7824" i="29" s="1"/>
  <c r="C7823" i="29"/>
  <c r="B7823" i="29" s="1"/>
  <c r="A7823" i="29" s="1"/>
  <c r="C7822" i="29"/>
  <c r="B7822" i="29" s="1"/>
  <c r="A7822" i="29" s="1"/>
  <c r="C7821" i="29"/>
  <c r="B7821" i="29" s="1"/>
  <c r="A7821" i="29" s="1"/>
  <c r="C7820" i="29"/>
  <c r="B7820" i="29" s="1"/>
  <c r="A7820" i="29" s="1"/>
  <c r="C7819" i="29"/>
  <c r="B7819" i="29" s="1"/>
  <c r="A7819" i="29" s="1"/>
  <c r="C7818" i="29"/>
  <c r="B7818" i="29" s="1"/>
  <c r="A7818" i="29" s="1"/>
  <c r="C7817" i="29"/>
  <c r="B7817" i="29" s="1"/>
  <c r="A7817" i="29" s="1"/>
  <c r="C7816" i="29"/>
  <c r="B7816" i="29" s="1"/>
  <c r="A7816" i="29" s="1"/>
  <c r="C7815" i="29"/>
  <c r="B7815" i="29" s="1"/>
  <c r="A7815" i="29" s="1"/>
  <c r="C7814" i="29"/>
  <c r="B7814" i="29" s="1"/>
  <c r="A7814" i="29" s="1"/>
  <c r="C7813" i="29"/>
  <c r="B7813" i="29" s="1"/>
  <c r="A7813" i="29" s="1"/>
  <c r="C7812" i="29"/>
  <c r="B7812" i="29" s="1"/>
  <c r="A7812" i="29" s="1"/>
  <c r="C7811" i="29"/>
  <c r="B7811" i="29" s="1"/>
  <c r="A7811" i="29" s="1"/>
  <c r="C7810" i="29"/>
  <c r="B7810" i="29" s="1"/>
  <c r="A7810" i="29" s="1"/>
  <c r="C7809" i="29"/>
  <c r="B7809" i="29" s="1"/>
  <c r="A7809" i="29" s="1"/>
  <c r="C7808" i="29"/>
  <c r="B7808" i="29" s="1"/>
  <c r="A7808" i="29" s="1"/>
  <c r="C7807" i="29"/>
  <c r="B7807" i="29" s="1"/>
  <c r="A7807" i="29" s="1"/>
  <c r="C7806" i="29"/>
  <c r="B7806" i="29" s="1"/>
  <c r="A7806" i="29" s="1"/>
  <c r="C7805" i="29"/>
  <c r="B7805" i="29" s="1"/>
  <c r="A7805" i="29" s="1"/>
  <c r="C7804" i="29"/>
  <c r="B7804" i="29" s="1"/>
  <c r="A7804" i="29" s="1"/>
  <c r="C7803" i="29"/>
  <c r="B7803" i="29" s="1"/>
  <c r="A7803" i="29" s="1"/>
  <c r="C7802" i="29"/>
  <c r="B7802" i="29" s="1"/>
  <c r="A7802" i="29" s="1"/>
  <c r="C7801" i="29"/>
  <c r="B7801" i="29" s="1"/>
  <c r="A7801" i="29" s="1"/>
  <c r="C7800" i="29"/>
  <c r="B7800" i="29" s="1"/>
  <c r="A7800" i="29" s="1"/>
  <c r="C7799" i="29"/>
  <c r="B7799" i="29" s="1"/>
  <c r="A7799" i="29" s="1"/>
  <c r="C7798" i="29"/>
  <c r="B7798" i="29" s="1"/>
  <c r="A7798" i="29" s="1"/>
  <c r="C7797" i="29"/>
  <c r="B7797" i="29" s="1"/>
  <c r="A7797" i="29" s="1"/>
  <c r="C7796" i="29"/>
  <c r="B7796" i="29" s="1"/>
  <c r="A7796" i="29" s="1"/>
  <c r="C7795" i="29"/>
  <c r="B7795" i="29" s="1"/>
  <c r="A7795" i="29" s="1"/>
  <c r="C7794" i="29"/>
  <c r="B7794" i="29" s="1"/>
  <c r="A7794" i="29" s="1"/>
  <c r="C7793" i="29"/>
  <c r="B7793" i="29" s="1"/>
  <c r="A7793" i="29" s="1"/>
  <c r="C7792" i="29"/>
  <c r="B7792" i="29" s="1"/>
  <c r="A7792" i="29" s="1"/>
  <c r="C7791" i="29"/>
  <c r="B7791" i="29" s="1"/>
  <c r="A7791" i="29" s="1"/>
  <c r="C7790" i="29"/>
  <c r="B7790" i="29" s="1"/>
  <c r="A7790" i="29" s="1"/>
  <c r="C7789" i="29"/>
  <c r="B7789" i="29" s="1"/>
  <c r="A7789" i="29" s="1"/>
  <c r="C7788" i="29"/>
  <c r="B7788" i="29" s="1"/>
  <c r="A7788" i="29" s="1"/>
  <c r="C7787" i="29"/>
  <c r="B7787" i="29" s="1"/>
  <c r="A7787" i="29" s="1"/>
  <c r="C7786" i="29"/>
  <c r="B7786" i="29" s="1"/>
  <c r="A7786" i="29" s="1"/>
  <c r="C7785" i="29"/>
  <c r="B7785" i="29" s="1"/>
  <c r="A7785" i="29" s="1"/>
  <c r="C7784" i="29"/>
  <c r="B7784" i="29" s="1"/>
  <c r="A7784" i="29" s="1"/>
  <c r="C7783" i="29"/>
  <c r="B7783" i="29" s="1"/>
  <c r="A7783" i="29" s="1"/>
  <c r="C7782" i="29"/>
  <c r="B7782" i="29" s="1"/>
  <c r="A7782" i="29" s="1"/>
  <c r="C7781" i="29"/>
  <c r="B7781" i="29" s="1"/>
  <c r="A7781" i="29" s="1"/>
  <c r="C7780" i="29"/>
  <c r="B7780" i="29" s="1"/>
  <c r="A7780" i="29" s="1"/>
  <c r="C7779" i="29"/>
  <c r="B7779" i="29" s="1"/>
  <c r="A7779" i="29" s="1"/>
  <c r="C7778" i="29"/>
  <c r="B7778" i="29" s="1"/>
  <c r="A7778" i="29" s="1"/>
  <c r="C7777" i="29"/>
  <c r="B7777" i="29" s="1"/>
  <c r="A7777" i="29" s="1"/>
  <c r="C7776" i="29"/>
  <c r="B7776" i="29" s="1"/>
  <c r="A7776" i="29" s="1"/>
  <c r="C7775" i="29"/>
  <c r="B7775" i="29" s="1"/>
  <c r="A7775" i="29" s="1"/>
  <c r="C7774" i="29"/>
  <c r="B7774" i="29" s="1"/>
  <c r="A7774" i="29" s="1"/>
  <c r="C7773" i="29"/>
  <c r="B7773" i="29" s="1"/>
  <c r="A7773" i="29" s="1"/>
  <c r="C7772" i="29"/>
  <c r="B7772" i="29" s="1"/>
  <c r="A7772" i="29" s="1"/>
  <c r="C7771" i="29"/>
  <c r="B7771" i="29" s="1"/>
  <c r="A7771" i="29" s="1"/>
  <c r="C7770" i="29"/>
  <c r="B7770" i="29" s="1"/>
  <c r="A7770" i="29" s="1"/>
  <c r="C7769" i="29"/>
  <c r="B7769" i="29" s="1"/>
  <c r="A7769" i="29" s="1"/>
  <c r="C7768" i="29"/>
  <c r="B7768" i="29" s="1"/>
  <c r="A7768" i="29" s="1"/>
  <c r="C7767" i="29"/>
  <c r="B7767" i="29" s="1"/>
  <c r="A7767" i="29" s="1"/>
  <c r="C7766" i="29"/>
  <c r="B7766" i="29" s="1"/>
  <c r="A7766" i="29" s="1"/>
  <c r="C7765" i="29"/>
  <c r="B7765" i="29" s="1"/>
  <c r="A7765" i="29" s="1"/>
  <c r="C7764" i="29"/>
  <c r="B7764" i="29" s="1"/>
  <c r="A7764" i="29" s="1"/>
  <c r="C7763" i="29"/>
  <c r="B7763" i="29" s="1"/>
  <c r="A7763" i="29" s="1"/>
  <c r="C7762" i="29"/>
  <c r="B7762" i="29" s="1"/>
  <c r="A7762" i="29" s="1"/>
  <c r="C7761" i="29"/>
  <c r="B7761" i="29" s="1"/>
  <c r="A7761" i="29" s="1"/>
  <c r="C7760" i="29"/>
  <c r="B7760" i="29" s="1"/>
  <c r="A7760" i="29" s="1"/>
  <c r="C7759" i="29"/>
  <c r="B7759" i="29" s="1"/>
  <c r="A7759" i="29" s="1"/>
  <c r="C7758" i="29"/>
  <c r="B7758" i="29" s="1"/>
  <c r="A7758" i="29" s="1"/>
  <c r="C7757" i="29"/>
  <c r="B7757" i="29" s="1"/>
  <c r="A7757" i="29" s="1"/>
  <c r="C7756" i="29"/>
  <c r="B7756" i="29" s="1"/>
  <c r="A7756" i="29" s="1"/>
  <c r="C7755" i="29"/>
  <c r="B7755" i="29" s="1"/>
  <c r="A7755" i="29" s="1"/>
  <c r="C7754" i="29"/>
  <c r="B7754" i="29" s="1"/>
  <c r="A7754" i="29" s="1"/>
  <c r="C7753" i="29"/>
  <c r="B7753" i="29" s="1"/>
  <c r="A7753" i="29" s="1"/>
  <c r="C7752" i="29"/>
  <c r="B7752" i="29" s="1"/>
  <c r="A7752" i="29" s="1"/>
  <c r="C7751" i="29"/>
  <c r="B7751" i="29" s="1"/>
  <c r="A7751" i="29" s="1"/>
  <c r="C7750" i="29"/>
  <c r="B7750" i="29" s="1"/>
  <c r="A7750" i="29" s="1"/>
  <c r="C7749" i="29"/>
  <c r="B7749" i="29" s="1"/>
  <c r="A7749" i="29" s="1"/>
  <c r="C7748" i="29"/>
  <c r="B7748" i="29" s="1"/>
  <c r="A7748" i="29" s="1"/>
  <c r="C7747" i="29"/>
  <c r="B7747" i="29" s="1"/>
  <c r="A7747" i="29" s="1"/>
  <c r="C7746" i="29"/>
  <c r="B7746" i="29" s="1"/>
  <c r="A7746" i="29" s="1"/>
  <c r="C7745" i="29"/>
  <c r="B7745" i="29" s="1"/>
  <c r="A7745" i="29" s="1"/>
  <c r="C7744" i="29"/>
  <c r="B7744" i="29" s="1"/>
  <c r="A7744" i="29" s="1"/>
  <c r="C7743" i="29"/>
  <c r="B7743" i="29" s="1"/>
  <c r="A7743" i="29" s="1"/>
  <c r="C7742" i="29"/>
  <c r="B7742" i="29" s="1"/>
  <c r="A7742" i="29" s="1"/>
  <c r="C7741" i="29"/>
  <c r="B7741" i="29" s="1"/>
  <c r="A7741" i="29" s="1"/>
  <c r="C7740" i="29"/>
  <c r="B7740" i="29" s="1"/>
  <c r="A7740" i="29" s="1"/>
  <c r="C7739" i="29"/>
  <c r="B7739" i="29" s="1"/>
  <c r="A7739" i="29" s="1"/>
  <c r="C7738" i="29"/>
  <c r="B7738" i="29" s="1"/>
  <c r="A7738" i="29" s="1"/>
  <c r="C7737" i="29"/>
  <c r="B7737" i="29" s="1"/>
  <c r="A7737" i="29" s="1"/>
  <c r="C7736" i="29"/>
  <c r="B7736" i="29"/>
  <c r="A7736" i="29" s="1"/>
  <c r="C7735" i="29"/>
  <c r="B7735" i="29" s="1"/>
  <c r="A7735" i="29" s="1"/>
  <c r="C7734" i="29"/>
  <c r="B7734" i="29" s="1"/>
  <c r="A7734" i="29" s="1"/>
  <c r="C7733" i="29"/>
  <c r="B7733" i="29" s="1"/>
  <c r="A7733" i="29" s="1"/>
  <c r="C7732" i="29"/>
  <c r="B7732" i="29" s="1"/>
  <c r="A7732" i="29" s="1"/>
  <c r="C7731" i="29"/>
  <c r="B7731" i="29" s="1"/>
  <c r="A7731" i="29" s="1"/>
  <c r="C7730" i="29"/>
  <c r="B7730" i="29" s="1"/>
  <c r="A7730" i="29" s="1"/>
  <c r="C7729" i="29"/>
  <c r="B7729" i="29" s="1"/>
  <c r="A7729" i="29" s="1"/>
  <c r="C7728" i="29"/>
  <c r="B7728" i="29" s="1"/>
  <c r="A7728" i="29" s="1"/>
  <c r="C7727" i="29"/>
  <c r="B7727" i="29" s="1"/>
  <c r="A7727" i="29" s="1"/>
  <c r="C7726" i="29"/>
  <c r="B7726" i="29" s="1"/>
  <c r="A7726" i="29" s="1"/>
  <c r="C7725" i="29"/>
  <c r="B7725" i="29" s="1"/>
  <c r="A7725" i="29" s="1"/>
  <c r="C7724" i="29"/>
  <c r="B7724" i="29" s="1"/>
  <c r="A7724" i="29" s="1"/>
  <c r="C7723" i="29"/>
  <c r="B7723" i="29" s="1"/>
  <c r="A7723" i="29" s="1"/>
  <c r="C7722" i="29"/>
  <c r="B7722" i="29" s="1"/>
  <c r="A7722" i="29" s="1"/>
  <c r="C7721" i="29"/>
  <c r="B7721" i="29" s="1"/>
  <c r="A7721" i="29" s="1"/>
  <c r="C7720" i="29"/>
  <c r="B7720" i="29" s="1"/>
  <c r="A7720" i="29" s="1"/>
  <c r="C7719" i="29"/>
  <c r="B7719" i="29" s="1"/>
  <c r="A7719" i="29" s="1"/>
  <c r="C7718" i="29"/>
  <c r="B7718" i="29" s="1"/>
  <c r="A7718" i="29" s="1"/>
  <c r="C7717" i="29"/>
  <c r="B7717" i="29" s="1"/>
  <c r="A7717" i="29" s="1"/>
  <c r="C7716" i="29"/>
  <c r="B7716" i="29" s="1"/>
  <c r="A7716" i="29" s="1"/>
  <c r="C7715" i="29"/>
  <c r="B7715" i="29" s="1"/>
  <c r="A7715" i="29" s="1"/>
  <c r="C7714" i="29"/>
  <c r="B7714" i="29" s="1"/>
  <c r="A7714" i="29" s="1"/>
  <c r="C7713" i="29"/>
  <c r="B7713" i="29" s="1"/>
  <c r="A7713" i="29" s="1"/>
  <c r="C7712" i="29"/>
  <c r="B7712" i="29" s="1"/>
  <c r="A7712" i="29" s="1"/>
  <c r="C7711" i="29"/>
  <c r="B7711" i="29" s="1"/>
  <c r="A7711" i="29" s="1"/>
  <c r="C7710" i="29"/>
  <c r="B7710" i="29" s="1"/>
  <c r="A7710" i="29" s="1"/>
  <c r="C7709" i="29"/>
  <c r="B7709" i="29" s="1"/>
  <c r="A7709" i="29" s="1"/>
  <c r="C7708" i="29"/>
  <c r="B7708" i="29" s="1"/>
  <c r="A7708" i="29" s="1"/>
  <c r="C7707" i="29"/>
  <c r="B7707" i="29" s="1"/>
  <c r="A7707" i="29" s="1"/>
  <c r="C7706" i="29"/>
  <c r="B7706" i="29" s="1"/>
  <c r="A7706" i="29" s="1"/>
  <c r="C7705" i="29"/>
  <c r="B7705" i="29" s="1"/>
  <c r="A7705" i="29" s="1"/>
  <c r="C7704" i="29"/>
  <c r="B7704" i="29" s="1"/>
  <c r="A7704" i="29" s="1"/>
  <c r="C7703" i="29"/>
  <c r="B7703" i="29" s="1"/>
  <c r="A7703" i="29" s="1"/>
  <c r="C7702" i="29"/>
  <c r="B7702" i="29" s="1"/>
  <c r="A7702" i="29" s="1"/>
  <c r="C7701" i="29"/>
  <c r="B7701" i="29" s="1"/>
  <c r="A7701" i="29" s="1"/>
  <c r="C7700" i="29"/>
  <c r="B7700" i="29" s="1"/>
  <c r="A7700" i="29" s="1"/>
  <c r="C7699" i="29"/>
  <c r="B7699" i="29" s="1"/>
  <c r="A7699" i="29" s="1"/>
  <c r="C7698" i="29"/>
  <c r="B7698" i="29" s="1"/>
  <c r="A7698" i="29" s="1"/>
  <c r="C7697" i="29"/>
  <c r="B7697" i="29" s="1"/>
  <c r="A7697" i="29" s="1"/>
  <c r="C7696" i="29"/>
  <c r="B7696" i="29" s="1"/>
  <c r="A7696" i="29" s="1"/>
  <c r="C7695" i="29"/>
  <c r="B7695" i="29" s="1"/>
  <c r="A7695" i="29" s="1"/>
  <c r="C7694" i="29"/>
  <c r="B7694" i="29" s="1"/>
  <c r="A7694" i="29" s="1"/>
  <c r="C7693" i="29"/>
  <c r="B7693" i="29" s="1"/>
  <c r="A7693" i="29" s="1"/>
  <c r="C7692" i="29"/>
  <c r="B7692" i="29" s="1"/>
  <c r="A7692" i="29" s="1"/>
  <c r="C7691" i="29"/>
  <c r="B7691" i="29" s="1"/>
  <c r="A7691" i="29" s="1"/>
  <c r="C7690" i="29"/>
  <c r="B7690" i="29" s="1"/>
  <c r="A7690" i="29" s="1"/>
  <c r="C7689" i="29"/>
  <c r="B7689" i="29" s="1"/>
  <c r="A7689" i="29" s="1"/>
  <c r="C7688" i="29"/>
  <c r="B7688" i="29" s="1"/>
  <c r="A7688" i="29" s="1"/>
  <c r="C7687" i="29"/>
  <c r="B7687" i="29" s="1"/>
  <c r="A7687" i="29" s="1"/>
  <c r="C7686" i="29"/>
  <c r="B7686" i="29" s="1"/>
  <c r="A7686" i="29" s="1"/>
  <c r="C7685" i="29"/>
  <c r="B7685" i="29" s="1"/>
  <c r="A7685" i="29" s="1"/>
  <c r="C7684" i="29"/>
  <c r="B7684" i="29" s="1"/>
  <c r="A7684" i="29" s="1"/>
  <c r="C7683" i="29"/>
  <c r="B7683" i="29" s="1"/>
  <c r="A7683" i="29" s="1"/>
  <c r="C7682" i="29"/>
  <c r="B7682" i="29" s="1"/>
  <c r="A7682" i="29" s="1"/>
  <c r="C7681" i="29"/>
  <c r="B7681" i="29" s="1"/>
  <c r="A7681" i="29" s="1"/>
  <c r="C7680" i="29"/>
  <c r="B7680" i="29" s="1"/>
  <c r="A7680" i="29" s="1"/>
  <c r="C7679" i="29"/>
  <c r="B7679" i="29" s="1"/>
  <c r="A7679" i="29" s="1"/>
  <c r="C7678" i="29"/>
  <c r="B7678" i="29" s="1"/>
  <c r="A7678" i="29" s="1"/>
  <c r="C7677" i="29"/>
  <c r="B7677" i="29" s="1"/>
  <c r="A7677" i="29" s="1"/>
  <c r="C7676" i="29"/>
  <c r="B7676" i="29" s="1"/>
  <c r="A7676" i="29" s="1"/>
  <c r="C7675" i="29"/>
  <c r="B7675" i="29" s="1"/>
  <c r="A7675" i="29" s="1"/>
  <c r="C7674" i="29"/>
  <c r="B7674" i="29" s="1"/>
  <c r="A7674" i="29" s="1"/>
  <c r="C7673" i="29"/>
  <c r="B7673" i="29" s="1"/>
  <c r="A7673" i="29" s="1"/>
  <c r="C7672" i="29"/>
  <c r="B7672" i="29" s="1"/>
  <c r="A7672" i="29" s="1"/>
  <c r="C7671" i="29"/>
  <c r="B7671" i="29" s="1"/>
  <c r="A7671" i="29" s="1"/>
  <c r="C7670" i="29"/>
  <c r="B7670" i="29" s="1"/>
  <c r="A7670" i="29" s="1"/>
  <c r="C7669" i="29"/>
  <c r="B7669" i="29" s="1"/>
  <c r="A7669" i="29" s="1"/>
  <c r="C7668" i="29"/>
  <c r="B7668" i="29" s="1"/>
  <c r="A7668" i="29" s="1"/>
  <c r="C7667" i="29"/>
  <c r="B7667" i="29" s="1"/>
  <c r="A7667" i="29" s="1"/>
  <c r="C7666" i="29"/>
  <c r="B7666" i="29" s="1"/>
  <c r="A7666" i="29" s="1"/>
  <c r="C7665" i="29"/>
  <c r="B7665" i="29" s="1"/>
  <c r="A7665" i="29" s="1"/>
  <c r="C7664" i="29"/>
  <c r="B7664" i="29" s="1"/>
  <c r="A7664" i="29" s="1"/>
  <c r="C7663" i="29"/>
  <c r="B7663" i="29" s="1"/>
  <c r="A7663" i="29" s="1"/>
  <c r="C7662" i="29"/>
  <c r="B7662" i="29" s="1"/>
  <c r="A7662" i="29" s="1"/>
  <c r="C7661" i="29"/>
  <c r="B7661" i="29" s="1"/>
  <c r="A7661" i="29" s="1"/>
  <c r="C7660" i="29"/>
  <c r="B7660" i="29" s="1"/>
  <c r="A7660" i="29" s="1"/>
  <c r="C7659" i="29"/>
  <c r="B7659" i="29" s="1"/>
  <c r="A7659" i="29" s="1"/>
  <c r="C7658" i="29"/>
  <c r="B7658" i="29" s="1"/>
  <c r="A7658" i="29" s="1"/>
  <c r="C7657" i="29"/>
  <c r="B7657" i="29" s="1"/>
  <c r="A7657" i="29" s="1"/>
  <c r="C7656" i="29"/>
  <c r="B7656" i="29" s="1"/>
  <c r="A7656" i="29" s="1"/>
  <c r="C7655" i="29"/>
  <c r="B7655" i="29" s="1"/>
  <c r="A7655" i="29" s="1"/>
  <c r="C7654" i="29"/>
  <c r="B7654" i="29" s="1"/>
  <c r="A7654" i="29" s="1"/>
  <c r="C7653" i="29"/>
  <c r="B7653" i="29" s="1"/>
  <c r="A7653" i="29" s="1"/>
  <c r="C7652" i="29"/>
  <c r="B7652" i="29" s="1"/>
  <c r="A7652" i="29" s="1"/>
  <c r="C7651" i="29"/>
  <c r="B7651" i="29" s="1"/>
  <c r="A7651" i="29" s="1"/>
  <c r="C7650" i="29"/>
  <c r="B7650" i="29" s="1"/>
  <c r="A7650" i="29" s="1"/>
  <c r="C7649" i="29"/>
  <c r="B7649" i="29" s="1"/>
  <c r="A7649" i="29" s="1"/>
  <c r="C7648" i="29"/>
  <c r="B7648" i="29" s="1"/>
  <c r="A7648" i="29" s="1"/>
  <c r="C7647" i="29"/>
  <c r="B7647" i="29" s="1"/>
  <c r="A7647" i="29" s="1"/>
  <c r="C7646" i="29"/>
  <c r="B7646" i="29" s="1"/>
  <c r="A7646" i="29" s="1"/>
  <c r="C7645" i="29"/>
  <c r="B7645" i="29" s="1"/>
  <c r="A7645" i="29" s="1"/>
  <c r="C7644" i="29"/>
  <c r="B7644" i="29" s="1"/>
  <c r="A7644" i="29" s="1"/>
  <c r="C7643" i="29"/>
  <c r="B7643" i="29" s="1"/>
  <c r="A7643" i="29" s="1"/>
  <c r="C7642" i="29"/>
  <c r="B7642" i="29" s="1"/>
  <c r="A7642" i="29" s="1"/>
  <c r="C7641" i="29"/>
  <c r="B7641" i="29" s="1"/>
  <c r="A7641" i="29" s="1"/>
  <c r="C7640" i="29"/>
  <c r="B7640" i="29" s="1"/>
  <c r="A7640" i="29" s="1"/>
  <c r="C7639" i="29"/>
  <c r="B7639" i="29" s="1"/>
  <c r="A7639" i="29" s="1"/>
  <c r="C7638" i="29"/>
  <c r="B7638" i="29" s="1"/>
  <c r="A7638" i="29" s="1"/>
  <c r="C7637" i="29"/>
  <c r="B7637" i="29" s="1"/>
  <c r="A7637" i="29" s="1"/>
  <c r="C7636" i="29"/>
  <c r="B7636" i="29" s="1"/>
  <c r="A7636" i="29" s="1"/>
  <c r="C7635" i="29"/>
  <c r="B7635" i="29" s="1"/>
  <c r="A7635" i="29" s="1"/>
  <c r="C7634" i="29"/>
  <c r="B7634" i="29" s="1"/>
  <c r="A7634" i="29" s="1"/>
  <c r="C7633" i="29"/>
  <c r="B7633" i="29" s="1"/>
  <c r="A7633" i="29" s="1"/>
  <c r="C7632" i="29"/>
  <c r="B7632" i="29" s="1"/>
  <c r="A7632" i="29" s="1"/>
  <c r="C7631" i="29"/>
  <c r="B7631" i="29" s="1"/>
  <c r="A7631" i="29" s="1"/>
  <c r="C7630" i="29"/>
  <c r="B7630" i="29" s="1"/>
  <c r="A7630" i="29" s="1"/>
  <c r="C7629" i="29"/>
  <c r="B7629" i="29" s="1"/>
  <c r="A7629" i="29" s="1"/>
  <c r="C7628" i="29"/>
  <c r="B7628" i="29" s="1"/>
  <c r="A7628" i="29" s="1"/>
  <c r="C7627" i="29"/>
  <c r="B7627" i="29" s="1"/>
  <c r="A7627" i="29" s="1"/>
  <c r="C7626" i="29"/>
  <c r="B7626" i="29" s="1"/>
  <c r="A7626" i="29" s="1"/>
  <c r="C7625" i="29"/>
  <c r="B7625" i="29" s="1"/>
  <c r="A7625" i="29" s="1"/>
  <c r="C7624" i="29"/>
  <c r="B7624" i="29" s="1"/>
  <c r="A7624" i="29" s="1"/>
  <c r="C7623" i="29"/>
  <c r="B7623" i="29" s="1"/>
  <c r="A7623" i="29" s="1"/>
  <c r="C7622" i="29"/>
  <c r="B7622" i="29" s="1"/>
  <c r="A7622" i="29" s="1"/>
  <c r="C7621" i="29"/>
  <c r="B7621" i="29" s="1"/>
  <c r="A7621" i="29" s="1"/>
  <c r="C7620" i="29"/>
  <c r="B7620" i="29" s="1"/>
  <c r="A7620" i="29" s="1"/>
  <c r="C7619" i="29"/>
  <c r="B7619" i="29" s="1"/>
  <c r="A7619" i="29" s="1"/>
  <c r="C7618" i="29"/>
  <c r="B7618" i="29" s="1"/>
  <c r="A7618" i="29" s="1"/>
  <c r="C7617" i="29"/>
  <c r="B7617" i="29" s="1"/>
  <c r="A7617" i="29" s="1"/>
  <c r="C7616" i="29"/>
  <c r="B7616" i="29"/>
  <c r="A7616" i="29" s="1"/>
  <c r="C7615" i="29"/>
  <c r="B7615" i="29" s="1"/>
  <c r="A7615" i="29" s="1"/>
  <c r="C7614" i="29"/>
  <c r="B7614" i="29" s="1"/>
  <c r="A7614" i="29" s="1"/>
  <c r="C7613" i="29"/>
  <c r="B7613" i="29" s="1"/>
  <c r="A7613" i="29" s="1"/>
  <c r="C7612" i="29"/>
  <c r="B7612" i="29" s="1"/>
  <c r="A7612" i="29" s="1"/>
  <c r="C7611" i="29"/>
  <c r="B7611" i="29" s="1"/>
  <c r="A7611" i="29" s="1"/>
  <c r="C7610" i="29"/>
  <c r="B7610" i="29" s="1"/>
  <c r="A7610" i="29" s="1"/>
  <c r="C7609" i="29"/>
  <c r="B7609" i="29" s="1"/>
  <c r="A7609" i="29" s="1"/>
  <c r="C7608" i="29"/>
  <c r="B7608" i="29" s="1"/>
  <c r="A7608" i="29" s="1"/>
  <c r="C7607" i="29"/>
  <c r="B7607" i="29" s="1"/>
  <c r="A7607" i="29" s="1"/>
  <c r="C7606" i="29"/>
  <c r="B7606" i="29" s="1"/>
  <c r="A7606" i="29" s="1"/>
  <c r="C7605" i="29"/>
  <c r="B7605" i="29" s="1"/>
  <c r="A7605" i="29" s="1"/>
  <c r="C7604" i="29"/>
  <c r="B7604" i="29" s="1"/>
  <c r="A7604" i="29" s="1"/>
  <c r="C7603" i="29"/>
  <c r="B7603" i="29" s="1"/>
  <c r="A7603" i="29" s="1"/>
  <c r="C7602" i="29"/>
  <c r="B7602" i="29" s="1"/>
  <c r="A7602" i="29" s="1"/>
  <c r="C7601" i="29"/>
  <c r="B7601" i="29" s="1"/>
  <c r="A7601" i="29" s="1"/>
  <c r="C7600" i="29"/>
  <c r="B7600" i="29" s="1"/>
  <c r="A7600" i="29" s="1"/>
  <c r="C7599" i="29"/>
  <c r="B7599" i="29" s="1"/>
  <c r="A7599" i="29" s="1"/>
  <c r="C7598" i="29"/>
  <c r="B7598" i="29" s="1"/>
  <c r="A7598" i="29" s="1"/>
  <c r="C7597" i="29"/>
  <c r="B7597" i="29" s="1"/>
  <c r="A7597" i="29" s="1"/>
  <c r="C7596" i="29"/>
  <c r="B7596" i="29" s="1"/>
  <c r="A7596" i="29" s="1"/>
  <c r="C7595" i="29"/>
  <c r="B7595" i="29" s="1"/>
  <c r="A7595" i="29" s="1"/>
  <c r="C7594" i="29"/>
  <c r="B7594" i="29" s="1"/>
  <c r="A7594" i="29" s="1"/>
  <c r="C7593" i="29"/>
  <c r="B7593" i="29" s="1"/>
  <c r="A7593" i="29" s="1"/>
  <c r="C7592" i="29"/>
  <c r="B7592" i="29" s="1"/>
  <c r="A7592" i="29" s="1"/>
  <c r="C7591" i="29"/>
  <c r="B7591" i="29" s="1"/>
  <c r="A7591" i="29" s="1"/>
  <c r="C7590" i="29"/>
  <c r="B7590" i="29" s="1"/>
  <c r="A7590" i="29" s="1"/>
  <c r="C7589" i="29"/>
  <c r="B7589" i="29" s="1"/>
  <c r="A7589" i="29" s="1"/>
  <c r="C7588" i="29"/>
  <c r="B7588" i="29" s="1"/>
  <c r="A7588" i="29" s="1"/>
  <c r="C7587" i="29"/>
  <c r="B7587" i="29" s="1"/>
  <c r="A7587" i="29" s="1"/>
  <c r="C7586" i="29"/>
  <c r="B7586" i="29" s="1"/>
  <c r="A7586" i="29" s="1"/>
  <c r="C7585" i="29"/>
  <c r="B7585" i="29" s="1"/>
  <c r="A7585" i="29" s="1"/>
  <c r="C7584" i="29"/>
  <c r="B7584" i="29" s="1"/>
  <c r="A7584" i="29" s="1"/>
  <c r="C7583" i="29"/>
  <c r="B7583" i="29" s="1"/>
  <c r="A7583" i="29" s="1"/>
  <c r="C7582" i="29"/>
  <c r="B7582" i="29" s="1"/>
  <c r="A7582" i="29" s="1"/>
  <c r="C7581" i="29"/>
  <c r="B7581" i="29" s="1"/>
  <c r="A7581" i="29" s="1"/>
  <c r="C7580" i="29"/>
  <c r="B7580" i="29" s="1"/>
  <c r="A7580" i="29" s="1"/>
  <c r="C7579" i="29"/>
  <c r="B7579" i="29" s="1"/>
  <c r="A7579" i="29" s="1"/>
  <c r="C7578" i="29"/>
  <c r="B7578" i="29" s="1"/>
  <c r="A7578" i="29" s="1"/>
  <c r="C7577" i="29"/>
  <c r="B7577" i="29" s="1"/>
  <c r="A7577" i="29" s="1"/>
  <c r="C7576" i="29"/>
  <c r="B7576" i="29" s="1"/>
  <c r="A7576" i="29" s="1"/>
  <c r="C7575" i="29"/>
  <c r="B7575" i="29" s="1"/>
  <c r="A7575" i="29" s="1"/>
  <c r="C7574" i="29"/>
  <c r="B7574" i="29" s="1"/>
  <c r="A7574" i="29" s="1"/>
  <c r="C7573" i="29"/>
  <c r="B7573" i="29" s="1"/>
  <c r="A7573" i="29" s="1"/>
  <c r="C7572" i="29"/>
  <c r="B7572" i="29" s="1"/>
  <c r="A7572" i="29" s="1"/>
  <c r="C7571" i="29"/>
  <c r="B7571" i="29" s="1"/>
  <c r="A7571" i="29" s="1"/>
  <c r="C7570" i="29"/>
  <c r="B7570" i="29" s="1"/>
  <c r="A7570" i="29" s="1"/>
  <c r="C7569" i="29"/>
  <c r="B7569" i="29" s="1"/>
  <c r="A7569" i="29" s="1"/>
  <c r="C7568" i="29"/>
  <c r="B7568" i="29" s="1"/>
  <c r="A7568" i="29" s="1"/>
  <c r="C7567" i="29"/>
  <c r="B7567" i="29" s="1"/>
  <c r="A7567" i="29" s="1"/>
  <c r="C7566" i="29"/>
  <c r="B7566" i="29" s="1"/>
  <c r="A7566" i="29" s="1"/>
  <c r="C7565" i="29"/>
  <c r="B7565" i="29" s="1"/>
  <c r="A7565" i="29" s="1"/>
  <c r="C7564" i="29"/>
  <c r="B7564" i="29" s="1"/>
  <c r="A7564" i="29" s="1"/>
  <c r="C7563" i="29"/>
  <c r="B7563" i="29" s="1"/>
  <c r="A7563" i="29" s="1"/>
  <c r="C7562" i="29"/>
  <c r="B7562" i="29" s="1"/>
  <c r="A7562" i="29" s="1"/>
  <c r="C7561" i="29"/>
  <c r="B7561" i="29" s="1"/>
  <c r="A7561" i="29" s="1"/>
  <c r="C7560" i="29"/>
  <c r="B7560" i="29" s="1"/>
  <c r="A7560" i="29" s="1"/>
  <c r="C7559" i="29"/>
  <c r="B7559" i="29" s="1"/>
  <c r="A7559" i="29" s="1"/>
  <c r="C7558" i="29"/>
  <c r="B7558" i="29" s="1"/>
  <c r="A7558" i="29" s="1"/>
  <c r="C7557" i="29"/>
  <c r="B7557" i="29" s="1"/>
  <c r="A7557" i="29" s="1"/>
  <c r="C7556" i="29"/>
  <c r="B7556" i="29" s="1"/>
  <c r="A7556" i="29" s="1"/>
  <c r="C7555" i="29"/>
  <c r="B7555" i="29" s="1"/>
  <c r="A7555" i="29" s="1"/>
  <c r="C7554" i="29"/>
  <c r="B7554" i="29" s="1"/>
  <c r="A7554" i="29" s="1"/>
  <c r="C7553" i="29"/>
  <c r="B7553" i="29" s="1"/>
  <c r="A7553" i="29" s="1"/>
  <c r="C7552" i="29"/>
  <c r="B7552" i="29" s="1"/>
  <c r="A7552" i="29" s="1"/>
  <c r="C7551" i="29"/>
  <c r="B7551" i="29" s="1"/>
  <c r="A7551" i="29" s="1"/>
  <c r="C7550" i="29"/>
  <c r="B7550" i="29" s="1"/>
  <c r="A7550" i="29" s="1"/>
  <c r="C7549" i="29"/>
  <c r="B7549" i="29" s="1"/>
  <c r="A7549" i="29" s="1"/>
  <c r="C7548" i="29"/>
  <c r="B7548" i="29" s="1"/>
  <c r="A7548" i="29" s="1"/>
  <c r="C7547" i="29"/>
  <c r="B7547" i="29" s="1"/>
  <c r="A7547" i="29" s="1"/>
  <c r="C7546" i="29"/>
  <c r="B7546" i="29" s="1"/>
  <c r="A7546" i="29" s="1"/>
  <c r="C7545" i="29"/>
  <c r="B7545" i="29" s="1"/>
  <c r="A7545" i="29" s="1"/>
  <c r="C7544" i="29"/>
  <c r="B7544" i="29" s="1"/>
  <c r="A7544" i="29" s="1"/>
  <c r="C7543" i="29"/>
  <c r="B7543" i="29" s="1"/>
  <c r="A7543" i="29" s="1"/>
  <c r="C7542" i="29"/>
  <c r="B7542" i="29" s="1"/>
  <c r="A7542" i="29" s="1"/>
  <c r="C7541" i="29"/>
  <c r="B7541" i="29" s="1"/>
  <c r="A7541" i="29" s="1"/>
  <c r="C7540" i="29"/>
  <c r="B7540" i="29" s="1"/>
  <c r="A7540" i="29" s="1"/>
  <c r="C7539" i="29"/>
  <c r="B7539" i="29" s="1"/>
  <c r="A7539" i="29" s="1"/>
  <c r="C7538" i="29"/>
  <c r="B7538" i="29" s="1"/>
  <c r="A7538" i="29" s="1"/>
  <c r="C7537" i="29"/>
  <c r="B7537" i="29" s="1"/>
  <c r="A7537" i="29" s="1"/>
  <c r="C7536" i="29"/>
  <c r="B7536" i="29" s="1"/>
  <c r="A7536" i="29" s="1"/>
  <c r="C7535" i="29"/>
  <c r="B7535" i="29" s="1"/>
  <c r="A7535" i="29" s="1"/>
  <c r="C7534" i="29"/>
  <c r="B7534" i="29" s="1"/>
  <c r="A7534" i="29" s="1"/>
  <c r="C7533" i="29"/>
  <c r="B7533" i="29" s="1"/>
  <c r="A7533" i="29" s="1"/>
  <c r="C7532" i="29"/>
  <c r="B7532" i="29" s="1"/>
  <c r="A7532" i="29" s="1"/>
  <c r="C7531" i="29"/>
  <c r="B7531" i="29" s="1"/>
  <c r="A7531" i="29" s="1"/>
  <c r="C7530" i="29"/>
  <c r="B7530" i="29" s="1"/>
  <c r="A7530" i="29" s="1"/>
  <c r="C7529" i="29"/>
  <c r="B7529" i="29" s="1"/>
  <c r="A7529" i="29" s="1"/>
  <c r="C7528" i="29"/>
  <c r="B7528" i="29" s="1"/>
  <c r="A7528" i="29" s="1"/>
  <c r="C7527" i="29"/>
  <c r="B7527" i="29" s="1"/>
  <c r="A7527" i="29" s="1"/>
  <c r="C7526" i="29"/>
  <c r="B7526" i="29" s="1"/>
  <c r="A7526" i="29" s="1"/>
  <c r="C7525" i="29"/>
  <c r="B7525" i="29" s="1"/>
  <c r="A7525" i="29" s="1"/>
  <c r="C7524" i="29"/>
  <c r="B7524" i="29" s="1"/>
  <c r="A7524" i="29" s="1"/>
  <c r="C7523" i="29"/>
  <c r="B7523" i="29" s="1"/>
  <c r="A7523" i="29" s="1"/>
  <c r="C7522" i="29"/>
  <c r="B7522" i="29" s="1"/>
  <c r="A7522" i="29" s="1"/>
  <c r="C7521" i="29"/>
  <c r="B7521" i="29" s="1"/>
  <c r="A7521" i="29" s="1"/>
  <c r="C7520" i="29"/>
  <c r="B7520" i="29" s="1"/>
  <c r="A7520" i="29" s="1"/>
  <c r="C7519" i="29"/>
  <c r="B7519" i="29" s="1"/>
  <c r="A7519" i="29" s="1"/>
  <c r="C7518" i="29"/>
  <c r="B7518" i="29" s="1"/>
  <c r="A7518" i="29" s="1"/>
  <c r="C7517" i="29"/>
  <c r="B7517" i="29" s="1"/>
  <c r="A7517" i="29" s="1"/>
  <c r="C7516" i="29"/>
  <c r="B7516" i="29" s="1"/>
  <c r="A7516" i="29" s="1"/>
  <c r="C7515" i="29"/>
  <c r="B7515" i="29" s="1"/>
  <c r="A7515" i="29" s="1"/>
  <c r="C7514" i="29"/>
  <c r="B7514" i="29" s="1"/>
  <c r="A7514" i="29" s="1"/>
  <c r="C7513" i="29"/>
  <c r="B7513" i="29" s="1"/>
  <c r="A7513" i="29" s="1"/>
  <c r="C7512" i="29"/>
  <c r="B7512" i="29" s="1"/>
  <c r="A7512" i="29" s="1"/>
  <c r="C7511" i="29"/>
  <c r="B7511" i="29" s="1"/>
  <c r="A7511" i="29" s="1"/>
  <c r="C7510" i="29"/>
  <c r="B7510" i="29" s="1"/>
  <c r="A7510" i="29" s="1"/>
  <c r="C7509" i="29"/>
  <c r="B7509" i="29" s="1"/>
  <c r="A7509" i="29" s="1"/>
  <c r="C7508" i="29"/>
  <c r="B7508" i="29" s="1"/>
  <c r="A7508" i="29" s="1"/>
  <c r="C7507" i="29"/>
  <c r="B7507" i="29" s="1"/>
  <c r="A7507" i="29" s="1"/>
  <c r="C7506" i="29"/>
  <c r="B7506" i="29" s="1"/>
  <c r="A7506" i="29" s="1"/>
  <c r="C7505" i="29"/>
  <c r="B7505" i="29" s="1"/>
  <c r="A7505" i="29" s="1"/>
  <c r="C7504" i="29"/>
  <c r="B7504" i="29" s="1"/>
  <c r="A7504" i="29" s="1"/>
  <c r="C7503" i="29"/>
  <c r="B7503" i="29" s="1"/>
  <c r="A7503" i="29" s="1"/>
  <c r="C7502" i="29"/>
  <c r="B7502" i="29" s="1"/>
  <c r="A7502" i="29" s="1"/>
  <c r="C7501" i="29"/>
  <c r="B7501" i="29" s="1"/>
  <c r="A7501" i="29" s="1"/>
  <c r="C7500" i="29"/>
  <c r="B7500" i="29" s="1"/>
  <c r="A7500" i="29" s="1"/>
  <c r="C7499" i="29"/>
  <c r="B7499" i="29" s="1"/>
  <c r="A7499" i="29" s="1"/>
  <c r="C7498" i="29"/>
  <c r="B7498" i="29" s="1"/>
  <c r="A7498" i="29" s="1"/>
  <c r="C7497" i="29"/>
  <c r="B7497" i="29" s="1"/>
  <c r="A7497" i="29" s="1"/>
  <c r="C7496" i="29"/>
  <c r="B7496" i="29" s="1"/>
  <c r="A7496" i="29" s="1"/>
  <c r="C7495" i="29"/>
  <c r="B7495" i="29" s="1"/>
  <c r="A7495" i="29" s="1"/>
  <c r="C7494" i="29"/>
  <c r="B7494" i="29" s="1"/>
  <c r="A7494" i="29" s="1"/>
  <c r="C7493" i="29"/>
  <c r="B7493" i="29" s="1"/>
  <c r="A7493" i="29" s="1"/>
  <c r="C7492" i="29"/>
  <c r="B7492" i="29" s="1"/>
  <c r="A7492" i="29" s="1"/>
  <c r="C7491" i="29"/>
  <c r="B7491" i="29" s="1"/>
  <c r="A7491" i="29" s="1"/>
  <c r="C7490" i="29"/>
  <c r="B7490" i="29" s="1"/>
  <c r="A7490" i="29" s="1"/>
  <c r="C7489" i="29"/>
  <c r="B7489" i="29" s="1"/>
  <c r="A7489" i="29" s="1"/>
  <c r="C7488" i="29"/>
  <c r="B7488" i="29" s="1"/>
  <c r="A7488" i="29" s="1"/>
  <c r="C7487" i="29"/>
  <c r="B7487" i="29" s="1"/>
  <c r="A7487" i="29" s="1"/>
  <c r="C7486" i="29"/>
  <c r="B7486" i="29" s="1"/>
  <c r="A7486" i="29" s="1"/>
  <c r="C7485" i="29"/>
  <c r="B7485" i="29" s="1"/>
  <c r="A7485" i="29" s="1"/>
  <c r="C7484" i="29"/>
  <c r="B7484" i="29" s="1"/>
  <c r="A7484" i="29" s="1"/>
  <c r="C7483" i="29"/>
  <c r="B7483" i="29" s="1"/>
  <c r="A7483" i="29" s="1"/>
  <c r="C7482" i="29"/>
  <c r="B7482" i="29" s="1"/>
  <c r="A7482" i="29" s="1"/>
  <c r="C7481" i="29"/>
  <c r="B7481" i="29" s="1"/>
  <c r="A7481" i="29" s="1"/>
  <c r="C7480" i="29"/>
  <c r="B7480" i="29" s="1"/>
  <c r="A7480" i="29" s="1"/>
  <c r="C7479" i="29"/>
  <c r="B7479" i="29" s="1"/>
  <c r="A7479" i="29" s="1"/>
  <c r="C7478" i="29"/>
  <c r="B7478" i="29" s="1"/>
  <c r="A7478" i="29" s="1"/>
  <c r="C7477" i="29"/>
  <c r="B7477" i="29" s="1"/>
  <c r="A7477" i="29" s="1"/>
  <c r="C7476" i="29"/>
  <c r="B7476" i="29" s="1"/>
  <c r="A7476" i="29" s="1"/>
  <c r="C7475" i="29"/>
  <c r="B7475" i="29" s="1"/>
  <c r="A7475" i="29" s="1"/>
  <c r="C7474" i="29"/>
  <c r="B7474" i="29" s="1"/>
  <c r="A7474" i="29" s="1"/>
  <c r="C7473" i="29"/>
  <c r="B7473" i="29" s="1"/>
  <c r="A7473" i="29" s="1"/>
  <c r="C7472" i="29"/>
  <c r="B7472" i="29" s="1"/>
  <c r="A7472" i="29" s="1"/>
  <c r="C7471" i="29"/>
  <c r="B7471" i="29" s="1"/>
  <c r="A7471" i="29" s="1"/>
  <c r="C7470" i="29"/>
  <c r="B7470" i="29" s="1"/>
  <c r="A7470" i="29" s="1"/>
  <c r="C7469" i="29"/>
  <c r="B7469" i="29" s="1"/>
  <c r="A7469" i="29" s="1"/>
  <c r="C7468" i="29"/>
  <c r="B7468" i="29" s="1"/>
  <c r="A7468" i="29" s="1"/>
  <c r="C7467" i="29"/>
  <c r="B7467" i="29" s="1"/>
  <c r="A7467" i="29" s="1"/>
  <c r="C7466" i="29"/>
  <c r="B7466" i="29" s="1"/>
  <c r="A7466" i="29" s="1"/>
  <c r="C7465" i="29"/>
  <c r="B7465" i="29" s="1"/>
  <c r="A7465" i="29" s="1"/>
  <c r="C7464" i="29"/>
  <c r="B7464" i="29" s="1"/>
  <c r="A7464" i="29" s="1"/>
  <c r="C7463" i="29"/>
  <c r="B7463" i="29" s="1"/>
  <c r="A7463" i="29" s="1"/>
  <c r="C7462" i="29"/>
  <c r="B7462" i="29" s="1"/>
  <c r="A7462" i="29" s="1"/>
  <c r="C7461" i="29"/>
  <c r="B7461" i="29" s="1"/>
  <c r="A7461" i="29" s="1"/>
  <c r="C7460" i="29"/>
  <c r="B7460" i="29" s="1"/>
  <c r="A7460" i="29" s="1"/>
  <c r="C7459" i="29"/>
  <c r="B7459" i="29" s="1"/>
  <c r="A7459" i="29" s="1"/>
  <c r="C7458" i="29"/>
  <c r="B7458" i="29" s="1"/>
  <c r="A7458" i="29" s="1"/>
  <c r="C7457" i="29"/>
  <c r="B7457" i="29" s="1"/>
  <c r="A7457" i="29" s="1"/>
  <c r="C7456" i="29"/>
  <c r="B7456" i="29" s="1"/>
  <c r="A7456" i="29" s="1"/>
  <c r="C7455" i="29"/>
  <c r="B7455" i="29" s="1"/>
  <c r="A7455" i="29" s="1"/>
  <c r="C7454" i="29"/>
  <c r="B7454" i="29" s="1"/>
  <c r="A7454" i="29" s="1"/>
  <c r="C7453" i="29"/>
  <c r="B7453" i="29" s="1"/>
  <c r="A7453" i="29" s="1"/>
  <c r="C7452" i="29"/>
  <c r="B7452" i="29" s="1"/>
  <c r="A7452" i="29" s="1"/>
  <c r="C7451" i="29"/>
  <c r="B7451" i="29" s="1"/>
  <c r="A7451" i="29" s="1"/>
  <c r="C7450" i="29"/>
  <c r="B7450" i="29" s="1"/>
  <c r="A7450" i="29" s="1"/>
  <c r="C7449" i="29"/>
  <c r="B7449" i="29" s="1"/>
  <c r="A7449" i="29" s="1"/>
  <c r="C7448" i="29"/>
  <c r="B7448" i="29" s="1"/>
  <c r="A7448" i="29" s="1"/>
  <c r="C7447" i="29"/>
  <c r="B7447" i="29" s="1"/>
  <c r="A7447" i="29" s="1"/>
  <c r="C7446" i="29"/>
  <c r="B7446" i="29" s="1"/>
  <c r="A7446" i="29" s="1"/>
  <c r="C7445" i="29"/>
  <c r="B7445" i="29" s="1"/>
  <c r="A7445" i="29" s="1"/>
  <c r="C7444" i="29"/>
  <c r="B7444" i="29" s="1"/>
  <c r="A7444" i="29" s="1"/>
  <c r="C7443" i="29"/>
  <c r="B7443" i="29" s="1"/>
  <c r="A7443" i="29" s="1"/>
  <c r="C7442" i="29"/>
  <c r="B7442" i="29" s="1"/>
  <c r="A7442" i="29" s="1"/>
  <c r="C7441" i="29"/>
  <c r="B7441" i="29" s="1"/>
  <c r="A7441" i="29" s="1"/>
  <c r="C7440" i="29"/>
  <c r="B7440" i="29" s="1"/>
  <c r="A7440" i="29" s="1"/>
  <c r="C7439" i="29"/>
  <c r="B7439" i="29" s="1"/>
  <c r="A7439" i="29" s="1"/>
  <c r="C7438" i="29"/>
  <c r="B7438" i="29" s="1"/>
  <c r="A7438" i="29" s="1"/>
  <c r="C7437" i="29"/>
  <c r="B7437" i="29" s="1"/>
  <c r="A7437" i="29" s="1"/>
  <c r="C7436" i="29"/>
  <c r="B7436" i="29" s="1"/>
  <c r="A7436" i="29" s="1"/>
  <c r="C7435" i="29"/>
  <c r="B7435" i="29" s="1"/>
  <c r="A7435" i="29" s="1"/>
  <c r="C7434" i="29"/>
  <c r="B7434" i="29" s="1"/>
  <c r="A7434" i="29" s="1"/>
  <c r="C7433" i="29"/>
  <c r="B7433" i="29" s="1"/>
  <c r="A7433" i="29" s="1"/>
  <c r="C7432" i="29"/>
  <c r="B7432" i="29" s="1"/>
  <c r="A7432" i="29" s="1"/>
  <c r="C7431" i="29"/>
  <c r="B7431" i="29" s="1"/>
  <c r="A7431" i="29" s="1"/>
  <c r="C7430" i="29"/>
  <c r="B7430" i="29" s="1"/>
  <c r="A7430" i="29" s="1"/>
  <c r="C7429" i="29"/>
  <c r="B7429" i="29" s="1"/>
  <c r="A7429" i="29" s="1"/>
  <c r="C7428" i="29"/>
  <c r="B7428" i="29" s="1"/>
  <c r="A7428" i="29" s="1"/>
  <c r="C7427" i="29"/>
  <c r="B7427" i="29" s="1"/>
  <c r="A7427" i="29" s="1"/>
  <c r="C7426" i="29"/>
  <c r="B7426" i="29" s="1"/>
  <c r="A7426" i="29" s="1"/>
  <c r="C7425" i="29"/>
  <c r="B7425" i="29" s="1"/>
  <c r="A7425" i="29" s="1"/>
  <c r="C7424" i="29"/>
  <c r="B7424" i="29" s="1"/>
  <c r="A7424" i="29" s="1"/>
  <c r="C7423" i="29"/>
  <c r="B7423" i="29" s="1"/>
  <c r="A7423" i="29" s="1"/>
  <c r="C7422" i="29"/>
  <c r="B7422" i="29" s="1"/>
  <c r="A7422" i="29" s="1"/>
  <c r="C7421" i="29"/>
  <c r="B7421" i="29" s="1"/>
  <c r="A7421" i="29" s="1"/>
  <c r="C7420" i="29"/>
  <c r="B7420" i="29" s="1"/>
  <c r="A7420" i="29" s="1"/>
  <c r="C7419" i="29"/>
  <c r="B7419" i="29" s="1"/>
  <c r="A7419" i="29" s="1"/>
  <c r="C7418" i="29"/>
  <c r="B7418" i="29" s="1"/>
  <c r="A7418" i="29" s="1"/>
  <c r="C7417" i="29"/>
  <c r="B7417" i="29" s="1"/>
  <c r="A7417" i="29" s="1"/>
  <c r="C7416" i="29"/>
  <c r="B7416" i="29" s="1"/>
  <c r="A7416" i="29" s="1"/>
  <c r="C7415" i="29"/>
  <c r="B7415" i="29" s="1"/>
  <c r="A7415" i="29" s="1"/>
  <c r="C7414" i="29"/>
  <c r="B7414" i="29" s="1"/>
  <c r="A7414" i="29" s="1"/>
  <c r="C7413" i="29"/>
  <c r="B7413" i="29" s="1"/>
  <c r="A7413" i="29" s="1"/>
  <c r="C7412" i="29"/>
  <c r="B7412" i="29" s="1"/>
  <c r="A7412" i="29" s="1"/>
  <c r="C7411" i="29"/>
  <c r="B7411" i="29" s="1"/>
  <c r="A7411" i="29" s="1"/>
  <c r="C7410" i="29"/>
  <c r="B7410" i="29" s="1"/>
  <c r="A7410" i="29" s="1"/>
  <c r="C7409" i="29"/>
  <c r="B7409" i="29" s="1"/>
  <c r="A7409" i="29" s="1"/>
  <c r="C7408" i="29"/>
  <c r="B7408" i="29" s="1"/>
  <c r="A7408" i="29" s="1"/>
  <c r="C7407" i="29"/>
  <c r="B7407" i="29" s="1"/>
  <c r="A7407" i="29" s="1"/>
  <c r="C7406" i="29"/>
  <c r="B7406" i="29" s="1"/>
  <c r="A7406" i="29" s="1"/>
  <c r="C7405" i="29"/>
  <c r="B7405" i="29" s="1"/>
  <c r="A7405" i="29" s="1"/>
  <c r="C7404" i="29"/>
  <c r="B7404" i="29" s="1"/>
  <c r="A7404" i="29" s="1"/>
  <c r="C7403" i="29"/>
  <c r="B7403" i="29" s="1"/>
  <c r="A7403" i="29" s="1"/>
  <c r="C7402" i="29"/>
  <c r="B7402" i="29" s="1"/>
  <c r="A7402" i="29" s="1"/>
  <c r="C7401" i="29"/>
  <c r="B7401" i="29" s="1"/>
  <c r="A7401" i="29" s="1"/>
  <c r="C7400" i="29"/>
  <c r="B7400" i="29" s="1"/>
  <c r="A7400" i="29" s="1"/>
  <c r="C7399" i="29"/>
  <c r="B7399" i="29" s="1"/>
  <c r="A7399" i="29" s="1"/>
  <c r="C7398" i="29"/>
  <c r="B7398" i="29" s="1"/>
  <c r="A7398" i="29" s="1"/>
  <c r="C7397" i="29"/>
  <c r="B7397" i="29" s="1"/>
  <c r="A7397" i="29" s="1"/>
  <c r="C7396" i="29"/>
  <c r="B7396" i="29" s="1"/>
  <c r="A7396" i="29" s="1"/>
  <c r="C7395" i="29"/>
  <c r="B7395" i="29" s="1"/>
  <c r="A7395" i="29" s="1"/>
  <c r="C7394" i="29"/>
  <c r="B7394" i="29" s="1"/>
  <c r="A7394" i="29" s="1"/>
  <c r="C7393" i="29"/>
  <c r="B7393" i="29" s="1"/>
  <c r="A7393" i="29" s="1"/>
  <c r="C7392" i="29"/>
  <c r="B7392" i="29" s="1"/>
  <c r="A7392" i="29" s="1"/>
  <c r="C7391" i="29"/>
  <c r="B7391" i="29" s="1"/>
  <c r="A7391" i="29" s="1"/>
  <c r="C7390" i="29"/>
  <c r="B7390" i="29" s="1"/>
  <c r="A7390" i="29" s="1"/>
  <c r="C7389" i="29"/>
  <c r="B7389" i="29" s="1"/>
  <c r="A7389" i="29" s="1"/>
  <c r="C7388" i="29"/>
  <c r="B7388" i="29" s="1"/>
  <c r="A7388" i="29" s="1"/>
  <c r="C7387" i="29"/>
  <c r="B7387" i="29" s="1"/>
  <c r="A7387" i="29" s="1"/>
  <c r="C7386" i="29"/>
  <c r="B7386" i="29" s="1"/>
  <c r="A7386" i="29" s="1"/>
  <c r="C7385" i="29"/>
  <c r="B7385" i="29" s="1"/>
  <c r="A7385" i="29" s="1"/>
  <c r="C7384" i="29"/>
  <c r="B7384" i="29" s="1"/>
  <c r="A7384" i="29" s="1"/>
  <c r="C7383" i="29"/>
  <c r="B7383" i="29" s="1"/>
  <c r="A7383" i="29" s="1"/>
  <c r="C7382" i="29"/>
  <c r="B7382" i="29" s="1"/>
  <c r="A7382" i="29" s="1"/>
  <c r="C7381" i="29"/>
  <c r="B7381" i="29" s="1"/>
  <c r="A7381" i="29" s="1"/>
  <c r="C7380" i="29"/>
  <c r="B7380" i="29" s="1"/>
  <c r="A7380" i="29" s="1"/>
  <c r="C7379" i="29"/>
  <c r="B7379" i="29" s="1"/>
  <c r="A7379" i="29" s="1"/>
  <c r="C7378" i="29"/>
  <c r="B7378" i="29" s="1"/>
  <c r="A7378" i="29" s="1"/>
  <c r="C7377" i="29"/>
  <c r="B7377" i="29" s="1"/>
  <c r="A7377" i="29" s="1"/>
  <c r="C7376" i="29"/>
  <c r="B7376" i="29" s="1"/>
  <c r="A7376" i="29" s="1"/>
  <c r="C7375" i="29"/>
  <c r="B7375" i="29" s="1"/>
  <c r="A7375" i="29" s="1"/>
  <c r="C7374" i="29"/>
  <c r="B7374" i="29" s="1"/>
  <c r="A7374" i="29" s="1"/>
  <c r="C7373" i="29"/>
  <c r="B7373" i="29" s="1"/>
  <c r="A7373" i="29" s="1"/>
  <c r="C7372" i="29"/>
  <c r="B7372" i="29" s="1"/>
  <c r="A7372" i="29" s="1"/>
  <c r="C7371" i="29"/>
  <c r="B7371" i="29" s="1"/>
  <c r="A7371" i="29" s="1"/>
  <c r="C7370" i="29"/>
  <c r="B7370" i="29" s="1"/>
  <c r="A7370" i="29" s="1"/>
  <c r="C7369" i="29"/>
  <c r="B7369" i="29" s="1"/>
  <c r="A7369" i="29" s="1"/>
  <c r="C7368" i="29"/>
  <c r="B7368" i="29" s="1"/>
  <c r="A7368" i="29" s="1"/>
  <c r="C7367" i="29"/>
  <c r="B7367" i="29" s="1"/>
  <c r="A7367" i="29" s="1"/>
  <c r="C7366" i="29"/>
  <c r="B7366" i="29" s="1"/>
  <c r="A7366" i="29" s="1"/>
  <c r="C7365" i="29"/>
  <c r="B7365" i="29" s="1"/>
  <c r="A7365" i="29" s="1"/>
  <c r="C7364" i="29"/>
  <c r="B7364" i="29" s="1"/>
  <c r="A7364" i="29" s="1"/>
  <c r="C7363" i="29"/>
  <c r="B7363" i="29" s="1"/>
  <c r="A7363" i="29" s="1"/>
  <c r="C7362" i="29"/>
  <c r="B7362" i="29" s="1"/>
  <c r="A7362" i="29" s="1"/>
  <c r="C7361" i="29"/>
  <c r="B7361" i="29" s="1"/>
  <c r="A7361" i="29" s="1"/>
  <c r="C7360" i="29"/>
  <c r="B7360" i="29"/>
  <c r="A7360" i="29" s="1"/>
  <c r="C7359" i="29"/>
  <c r="B7359" i="29" s="1"/>
  <c r="A7359" i="29" s="1"/>
  <c r="C7358" i="29"/>
  <c r="B7358" i="29" s="1"/>
  <c r="A7358" i="29" s="1"/>
  <c r="C7357" i="29"/>
  <c r="B7357" i="29" s="1"/>
  <c r="A7357" i="29" s="1"/>
  <c r="C7356" i="29"/>
  <c r="B7356" i="29" s="1"/>
  <c r="A7356" i="29" s="1"/>
  <c r="C7355" i="29"/>
  <c r="B7355" i="29" s="1"/>
  <c r="A7355" i="29" s="1"/>
  <c r="C7354" i="29"/>
  <c r="B7354" i="29" s="1"/>
  <c r="A7354" i="29" s="1"/>
  <c r="C7353" i="29"/>
  <c r="B7353" i="29" s="1"/>
  <c r="A7353" i="29" s="1"/>
  <c r="C7352" i="29"/>
  <c r="B7352" i="29" s="1"/>
  <c r="A7352" i="29" s="1"/>
  <c r="C7351" i="29"/>
  <c r="B7351" i="29" s="1"/>
  <c r="A7351" i="29" s="1"/>
  <c r="C7350" i="29"/>
  <c r="B7350" i="29" s="1"/>
  <c r="A7350" i="29" s="1"/>
  <c r="C7349" i="29"/>
  <c r="B7349" i="29" s="1"/>
  <c r="A7349" i="29" s="1"/>
  <c r="C7348" i="29"/>
  <c r="B7348" i="29" s="1"/>
  <c r="A7348" i="29" s="1"/>
  <c r="C7347" i="29"/>
  <c r="B7347" i="29" s="1"/>
  <c r="A7347" i="29" s="1"/>
  <c r="C7346" i="29"/>
  <c r="B7346" i="29" s="1"/>
  <c r="A7346" i="29" s="1"/>
  <c r="C7345" i="29"/>
  <c r="B7345" i="29" s="1"/>
  <c r="A7345" i="29" s="1"/>
  <c r="C7344" i="29"/>
  <c r="B7344" i="29" s="1"/>
  <c r="A7344" i="29" s="1"/>
  <c r="C7343" i="29"/>
  <c r="B7343" i="29" s="1"/>
  <c r="A7343" i="29" s="1"/>
  <c r="C7342" i="29"/>
  <c r="B7342" i="29" s="1"/>
  <c r="A7342" i="29" s="1"/>
  <c r="C7341" i="29"/>
  <c r="B7341" i="29" s="1"/>
  <c r="A7341" i="29" s="1"/>
  <c r="C7340" i="29"/>
  <c r="B7340" i="29" s="1"/>
  <c r="A7340" i="29" s="1"/>
  <c r="C7339" i="29"/>
  <c r="B7339" i="29" s="1"/>
  <c r="A7339" i="29" s="1"/>
  <c r="C7338" i="29"/>
  <c r="B7338" i="29" s="1"/>
  <c r="A7338" i="29" s="1"/>
  <c r="C7337" i="29"/>
  <c r="B7337" i="29" s="1"/>
  <c r="A7337" i="29" s="1"/>
  <c r="C7336" i="29"/>
  <c r="B7336" i="29" s="1"/>
  <c r="A7336" i="29" s="1"/>
  <c r="C7335" i="29"/>
  <c r="B7335" i="29" s="1"/>
  <c r="A7335" i="29" s="1"/>
  <c r="C7334" i="29"/>
  <c r="B7334" i="29" s="1"/>
  <c r="A7334" i="29" s="1"/>
  <c r="C7333" i="29"/>
  <c r="B7333" i="29" s="1"/>
  <c r="A7333" i="29" s="1"/>
  <c r="C7332" i="29"/>
  <c r="B7332" i="29" s="1"/>
  <c r="A7332" i="29" s="1"/>
  <c r="C7331" i="29"/>
  <c r="B7331" i="29" s="1"/>
  <c r="A7331" i="29" s="1"/>
  <c r="C7330" i="29"/>
  <c r="B7330" i="29" s="1"/>
  <c r="A7330" i="29" s="1"/>
  <c r="C7329" i="29"/>
  <c r="B7329" i="29" s="1"/>
  <c r="A7329" i="29" s="1"/>
  <c r="C7328" i="29"/>
  <c r="B7328" i="29" s="1"/>
  <c r="A7328" i="29" s="1"/>
  <c r="C7327" i="29"/>
  <c r="B7327" i="29" s="1"/>
  <c r="A7327" i="29" s="1"/>
  <c r="C7326" i="29"/>
  <c r="B7326" i="29" s="1"/>
  <c r="A7326" i="29" s="1"/>
  <c r="C7325" i="29"/>
  <c r="B7325" i="29" s="1"/>
  <c r="A7325" i="29" s="1"/>
  <c r="C7324" i="29"/>
  <c r="B7324" i="29" s="1"/>
  <c r="A7324" i="29" s="1"/>
  <c r="C7323" i="29"/>
  <c r="B7323" i="29" s="1"/>
  <c r="A7323" i="29" s="1"/>
  <c r="C7322" i="29"/>
  <c r="B7322" i="29" s="1"/>
  <c r="A7322" i="29" s="1"/>
  <c r="C7321" i="29"/>
  <c r="B7321" i="29" s="1"/>
  <c r="A7321" i="29" s="1"/>
  <c r="C7320" i="29"/>
  <c r="B7320" i="29" s="1"/>
  <c r="A7320" i="29" s="1"/>
  <c r="C7319" i="29"/>
  <c r="B7319" i="29" s="1"/>
  <c r="A7319" i="29" s="1"/>
  <c r="C7318" i="29"/>
  <c r="B7318" i="29" s="1"/>
  <c r="A7318" i="29" s="1"/>
  <c r="C7317" i="29"/>
  <c r="B7317" i="29" s="1"/>
  <c r="A7317" i="29" s="1"/>
  <c r="C7316" i="29"/>
  <c r="B7316" i="29" s="1"/>
  <c r="A7316" i="29" s="1"/>
  <c r="C7315" i="29"/>
  <c r="B7315" i="29" s="1"/>
  <c r="A7315" i="29" s="1"/>
  <c r="C7314" i="29"/>
  <c r="B7314" i="29" s="1"/>
  <c r="A7314" i="29" s="1"/>
  <c r="C7313" i="29"/>
  <c r="B7313" i="29" s="1"/>
  <c r="A7313" i="29" s="1"/>
  <c r="C7312" i="29"/>
  <c r="B7312" i="29" s="1"/>
  <c r="A7312" i="29" s="1"/>
  <c r="C7311" i="29"/>
  <c r="B7311" i="29" s="1"/>
  <c r="A7311" i="29" s="1"/>
  <c r="C7310" i="29"/>
  <c r="B7310" i="29" s="1"/>
  <c r="A7310" i="29" s="1"/>
  <c r="C7309" i="29"/>
  <c r="B7309" i="29" s="1"/>
  <c r="A7309" i="29" s="1"/>
  <c r="C7308" i="29"/>
  <c r="B7308" i="29" s="1"/>
  <c r="A7308" i="29" s="1"/>
  <c r="C7307" i="29"/>
  <c r="B7307" i="29" s="1"/>
  <c r="A7307" i="29" s="1"/>
  <c r="C7306" i="29"/>
  <c r="B7306" i="29" s="1"/>
  <c r="A7306" i="29" s="1"/>
  <c r="C7305" i="29"/>
  <c r="B7305" i="29" s="1"/>
  <c r="A7305" i="29" s="1"/>
  <c r="C7304" i="29"/>
  <c r="B7304" i="29" s="1"/>
  <c r="A7304" i="29" s="1"/>
  <c r="C7303" i="29"/>
  <c r="B7303" i="29" s="1"/>
  <c r="A7303" i="29" s="1"/>
  <c r="C7302" i="29"/>
  <c r="B7302" i="29" s="1"/>
  <c r="A7302" i="29" s="1"/>
  <c r="C7301" i="29"/>
  <c r="B7301" i="29" s="1"/>
  <c r="A7301" i="29" s="1"/>
  <c r="C7300" i="29"/>
  <c r="B7300" i="29" s="1"/>
  <c r="A7300" i="29" s="1"/>
  <c r="C7299" i="29"/>
  <c r="B7299" i="29" s="1"/>
  <c r="A7299" i="29" s="1"/>
  <c r="C7298" i="29"/>
  <c r="B7298" i="29" s="1"/>
  <c r="A7298" i="29" s="1"/>
  <c r="C7297" i="29"/>
  <c r="B7297" i="29" s="1"/>
  <c r="A7297" i="29" s="1"/>
  <c r="C7296" i="29"/>
  <c r="B7296" i="29" s="1"/>
  <c r="A7296" i="29" s="1"/>
  <c r="C7295" i="29"/>
  <c r="B7295" i="29" s="1"/>
  <c r="A7295" i="29" s="1"/>
  <c r="C7294" i="29"/>
  <c r="B7294" i="29" s="1"/>
  <c r="A7294" i="29" s="1"/>
  <c r="C7293" i="29"/>
  <c r="B7293" i="29" s="1"/>
  <c r="A7293" i="29" s="1"/>
  <c r="C7292" i="29"/>
  <c r="B7292" i="29" s="1"/>
  <c r="A7292" i="29" s="1"/>
  <c r="C7291" i="29"/>
  <c r="B7291" i="29" s="1"/>
  <c r="A7291" i="29" s="1"/>
  <c r="C7290" i="29"/>
  <c r="B7290" i="29" s="1"/>
  <c r="A7290" i="29" s="1"/>
  <c r="C7289" i="29"/>
  <c r="B7289" i="29" s="1"/>
  <c r="A7289" i="29" s="1"/>
  <c r="C7288" i="29"/>
  <c r="B7288" i="29" s="1"/>
  <c r="A7288" i="29" s="1"/>
  <c r="C7287" i="29"/>
  <c r="B7287" i="29" s="1"/>
  <c r="A7287" i="29" s="1"/>
  <c r="C7286" i="29"/>
  <c r="B7286" i="29" s="1"/>
  <c r="A7286" i="29" s="1"/>
  <c r="C7285" i="29"/>
  <c r="B7285" i="29" s="1"/>
  <c r="A7285" i="29" s="1"/>
  <c r="C7284" i="29"/>
  <c r="B7284" i="29" s="1"/>
  <c r="A7284" i="29" s="1"/>
  <c r="C7283" i="29"/>
  <c r="B7283" i="29" s="1"/>
  <c r="A7283" i="29" s="1"/>
  <c r="C7282" i="29"/>
  <c r="B7282" i="29" s="1"/>
  <c r="A7282" i="29" s="1"/>
  <c r="C7281" i="29"/>
  <c r="B7281" i="29" s="1"/>
  <c r="A7281" i="29" s="1"/>
  <c r="C7280" i="29"/>
  <c r="B7280" i="29" s="1"/>
  <c r="A7280" i="29" s="1"/>
  <c r="C7279" i="29"/>
  <c r="B7279" i="29" s="1"/>
  <c r="A7279" i="29" s="1"/>
  <c r="C7278" i="29"/>
  <c r="B7278" i="29" s="1"/>
  <c r="A7278" i="29" s="1"/>
  <c r="C7277" i="29"/>
  <c r="B7277" i="29" s="1"/>
  <c r="A7277" i="29" s="1"/>
  <c r="C7276" i="29"/>
  <c r="B7276" i="29" s="1"/>
  <c r="A7276" i="29" s="1"/>
  <c r="C7275" i="29"/>
  <c r="B7275" i="29" s="1"/>
  <c r="A7275" i="29" s="1"/>
  <c r="C7274" i="29"/>
  <c r="B7274" i="29" s="1"/>
  <c r="A7274" i="29" s="1"/>
  <c r="C7273" i="29"/>
  <c r="B7273" i="29" s="1"/>
  <c r="A7273" i="29" s="1"/>
  <c r="C7272" i="29"/>
  <c r="B7272" i="29" s="1"/>
  <c r="A7272" i="29" s="1"/>
  <c r="C7271" i="29"/>
  <c r="B7271" i="29" s="1"/>
  <c r="A7271" i="29" s="1"/>
  <c r="C7270" i="29"/>
  <c r="B7270" i="29" s="1"/>
  <c r="A7270" i="29" s="1"/>
  <c r="C7269" i="29"/>
  <c r="B7269" i="29" s="1"/>
  <c r="A7269" i="29" s="1"/>
  <c r="C7268" i="29"/>
  <c r="B7268" i="29" s="1"/>
  <c r="A7268" i="29" s="1"/>
  <c r="C7267" i="29"/>
  <c r="B7267" i="29" s="1"/>
  <c r="A7267" i="29" s="1"/>
  <c r="C7266" i="29"/>
  <c r="B7266" i="29" s="1"/>
  <c r="A7266" i="29" s="1"/>
  <c r="C7265" i="29"/>
  <c r="B7265" i="29" s="1"/>
  <c r="A7265" i="29" s="1"/>
  <c r="C7264" i="29"/>
  <c r="B7264" i="29" s="1"/>
  <c r="A7264" i="29" s="1"/>
  <c r="C7263" i="29"/>
  <c r="B7263" i="29" s="1"/>
  <c r="A7263" i="29" s="1"/>
  <c r="C7262" i="29"/>
  <c r="B7262" i="29" s="1"/>
  <c r="A7262" i="29" s="1"/>
  <c r="C7261" i="29"/>
  <c r="B7261" i="29" s="1"/>
  <c r="A7261" i="29" s="1"/>
  <c r="C7260" i="29"/>
  <c r="B7260" i="29" s="1"/>
  <c r="A7260" i="29" s="1"/>
  <c r="C7259" i="29"/>
  <c r="B7259" i="29" s="1"/>
  <c r="A7259" i="29" s="1"/>
  <c r="C7258" i="29"/>
  <c r="B7258" i="29" s="1"/>
  <c r="A7258" i="29" s="1"/>
  <c r="C7257" i="29"/>
  <c r="B7257" i="29" s="1"/>
  <c r="A7257" i="29" s="1"/>
  <c r="C7256" i="29"/>
  <c r="B7256" i="29" s="1"/>
  <c r="A7256" i="29" s="1"/>
  <c r="C7255" i="29"/>
  <c r="B7255" i="29" s="1"/>
  <c r="A7255" i="29" s="1"/>
  <c r="C7254" i="29"/>
  <c r="B7254" i="29" s="1"/>
  <c r="A7254" i="29" s="1"/>
  <c r="C7253" i="29"/>
  <c r="B7253" i="29" s="1"/>
  <c r="A7253" i="29" s="1"/>
  <c r="C7252" i="29"/>
  <c r="B7252" i="29" s="1"/>
  <c r="A7252" i="29" s="1"/>
  <c r="C7251" i="29"/>
  <c r="B7251" i="29" s="1"/>
  <c r="A7251" i="29" s="1"/>
  <c r="C7250" i="29"/>
  <c r="B7250" i="29" s="1"/>
  <c r="A7250" i="29" s="1"/>
  <c r="C7249" i="29"/>
  <c r="B7249" i="29" s="1"/>
  <c r="A7249" i="29" s="1"/>
  <c r="C7248" i="29"/>
  <c r="B7248" i="29" s="1"/>
  <c r="A7248" i="29" s="1"/>
  <c r="C7247" i="29"/>
  <c r="B7247" i="29" s="1"/>
  <c r="A7247" i="29" s="1"/>
  <c r="C7246" i="29"/>
  <c r="B7246" i="29" s="1"/>
  <c r="A7246" i="29" s="1"/>
  <c r="C7245" i="29"/>
  <c r="B7245" i="29" s="1"/>
  <c r="A7245" i="29" s="1"/>
  <c r="C7244" i="29"/>
  <c r="B7244" i="29" s="1"/>
  <c r="A7244" i="29" s="1"/>
  <c r="C7243" i="29"/>
  <c r="B7243" i="29" s="1"/>
  <c r="A7243" i="29" s="1"/>
  <c r="C7242" i="29"/>
  <c r="B7242" i="29" s="1"/>
  <c r="A7242" i="29" s="1"/>
  <c r="C7241" i="29"/>
  <c r="B7241" i="29" s="1"/>
  <c r="A7241" i="29" s="1"/>
  <c r="C7240" i="29"/>
  <c r="B7240" i="29" s="1"/>
  <c r="A7240" i="29" s="1"/>
  <c r="C7239" i="29"/>
  <c r="B7239" i="29" s="1"/>
  <c r="A7239" i="29" s="1"/>
  <c r="C7238" i="29"/>
  <c r="B7238" i="29" s="1"/>
  <c r="A7238" i="29" s="1"/>
  <c r="C7237" i="29"/>
  <c r="B7237" i="29" s="1"/>
  <c r="A7237" i="29" s="1"/>
  <c r="C7236" i="29"/>
  <c r="B7236" i="29" s="1"/>
  <c r="A7236" i="29" s="1"/>
  <c r="C7235" i="29"/>
  <c r="B7235" i="29" s="1"/>
  <c r="A7235" i="29" s="1"/>
  <c r="C7234" i="29"/>
  <c r="B7234" i="29" s="1"/>
  <c r="A7234" i="29" s="1"/>
  <c r="C7233" i="29"/>
  <c r="B7233" i="29" s="1"/>
  <c r="A7233" i="29" s="1"/>
  <c r="C7232" i="29"/>
  <c r="B7232" i="29" s="1"/>
  <c r="A7232" i="29" s="1"/>
  <c r="C7231" i="29"/>
  <c r="B7231" i="29" s="1"/>
  <c r="A7231" i="29" s="1"/>
  <c r="C7230" i="29"/>
  <c r="B7230" i="29" s="1"/>
  <c r="A7230" i="29" s="1"/>
  <c r="C7229" i="29"/>
  <c r="B7229" i="29" s="1"/>
  <c r="A7229" i="29" s="1"/>
  <c r="C7228" i="29"/>
  <c r="B7228" i="29" s="1"/>
  <c r="A7228" i="29" s="1"/>
  <c r="C7227" i="29"/>
  <c r="B7227" i="29" s="1"/>
  <c r="A7227" i="29" s="1"/>
  <c r="C7226" i="29"/>
  <c r="B7226" i="29" s="1"/>
  <c r="A7226" i="29" s="1"/>
  <c r="C7225" i="29"/>
  <c r="B7225" i="29" s="1"/>
  <c r="A7225" i="29" s="1"/>
  <c r="C7224" i="29"/>
  <c r="B7224" i="29" s="1"/>
  <c r="A7224" i="29" s="1"/>
  <c r="C7223" i="29"/>
  <c r="B7223" i="29" s="1"/>
  <c r="A7223" i="29" s="1"/>
  <c r="C7222" i="29"/>
  <c r="B7222" i="29" s="1"/>
  <c r="A7222" i="29" s="1"/>
  <c r="C7221" i="29"/>
  <c r="B7221" i="29" s="1"/>
  <c r="A7221" i="29" s="1"/>
  <c r="C7220" i="29"/>
  <c r="B7220" i="29" s="1"/>
  <c r="A7220" i="29" s="1"/>
  <c r="C7219" i="29"/>
  <c r="B7219" i="29" s="1"/>
  <c r="A7219" i="29" s="1"/>
  <c r="C7218" i="29"/>
  <c r="B7218" i="29" s="1"/>
  <c r="A7218" i="29" s="1"/>
  <c r="C7217" i="29"/>
  <c r="B7217" i="29" s="1"/>
  <c r="A7217" i="29" s="1"/>
  <c r="C7216" i="29"/>
  <c r="B7216" i="29" s="1"/>
  <c r="A7216" i="29" s="1"/>
  <c r="C7215" i="29"/>
  <c r="B7215" i="29" s="1"/>
  <c r="A7215" i="29" s="1"/>
  <c r="C7214" i="29"/>
  <c r="B7214" i="29" s="1"/>
  <c r="A7214" i="29" s="1"/>
  <c r="C7213" i="29"/>
  <c r="B7213" i="29" s="1"/>
  <c r="A7213" i="29" s="1"/>
  <c r="C7212" i="29"/>
  <c r="B7212" i="29" s="1"/>
  <c r="A7212" i="29" s="1"/>
  <c r="C7211" i="29"/>
  <c r="B7211" i="29" s="1"/>
  <c r="A7211" i="29" s="1"/>
  <c r="C7210" i="29"/>
  <c r="B7210" i="29" s="1"/>
  <c r="A7210" i="29" s="1"/>
  <c r="C7209" i="29"/>
  <c r="B7209" i="29" s="1"/>
  <c r="A7209" i="29" s="1"/>
  <c r="C7208" i="29"/>
  <c r="B7208" i="29" s="1"/>
  <c r="A7208" i="29" s="1"/>
  <c r="C7207" i="29"/>
  <c r="B7207" i="29" s="1"/>
  <c r="A7207" i="29" s="1"/>
  <c r="C7206" i="29"/>
  <c r="B7206" i="29" s="1"/>
  <c r="A7206" i="29" s="1"/>
  <c r="C7205" i="29"/>
  <c r="B7205" i="29" s="1"/>
  <c r="A7205" i="29" s="1"/>
  <c r="C7204" i="29"/>
  <c r="B7204" i="29" s="1"/>
  <c r="A7204" i="29" s="1"/>
  <c r="C7203" i="29"/>
  <c r="B7203" i="29" s="1"/>
  <c r="A7203" i="29" s="1"/>
  <c r="C7202" i="29"/>
  <c r="B7202" i="29" s="1"/>
  <c r="A7202" i="29" s="1"/>
  <c r="C7201" i="29"/>
  <c r="B7201" i="29" s="1"/>
  <c r="A7201" i="29" s="1"/>
  <c r="C7200" i="29"/>
  <c r="B7200" i="29" s="1"/>
  <c r="A7200" i="29" s="1"/>
  <c r="C7199" i="29"/>
  <c r="B7199" i="29" s="1"/>
  <c r="A7199" i="29" s="1"/>
  <c r="C7198" i="29"/>
  <c r="B7198" i="29" s="1"/>
  <c r="A7198" i="29" s="1"/>
  <c r="C7197" i="29"/>
  <c r="B7197" i="29" s="1"/>
  <c r="A7197" i="29" s="1"/>
  <c r="C7196" i="29"/>
  <c r="B7196" i="29" s="1"/>
  <c r="A7196" i="29" s="1"/>
  <c r="C7195" i="29"/>
  <c r="B7195" i="29" s="1"/>
  <c r="A7195" i="29" s="1"/>
  <c r="C7194" i="29"/>
  <c r="B7194" i="29" s="1"/>
  <c r="A7194" i="29" s="1"/>
  <c r="C7193" i="29"/>
  <c r="B7193" i="29" s="1"/>
  <c r="A7193" i="29" s="1"/>
  <c r="C7192" i="29"/>
  <c r="B7192" i="29" s="1"/>
  <c r="A7192" i="29" s="1"/>
  <c r="C7191" i="29"/>
  <c r="B7191" i="29" s="1"/>
  <c r="A7191" i="29" s="1"/>
  <c r="C7190" i="29"/>
  <c r="B7190" i="29" s="1"/>
  <c r="A7190" i="29" s="1"/>
  <c r="C7189" i="29"/>
  <c r="B7189" i="29" s="1"/>
  <c r="A7189" i="29" s="1"/>
  <c r="C7188" i="29"/>
  <c r="B7188" i="29" s="1"/>
  <c r="A7188" i="29" s="1"/>
  <c r="C7187" i="29"/>
  <c r="B7187" i="29" s="1"/>
  <c r="A7187" i="29" s="1"/>
  <c r="C7186" i="29"/>
  <c r="B7186" i="29" s="1"/>
  <c r="A7186" i="29" s="1"/>
  <c r="C7185" i="29"/>
  <c r="B7185" i="29" s="1"/>
  <c r="A7185" i="29" s="1"/>
  <c r="C7184" i="29"/>
  <c r="B7184" i="29" s="1"/>
  <c r="A7184" i="29" s="1"/>
  <c r="C7183" i="29"/>
  <c r="B7183" i="29" s="1"/>
  <c r="A7183" i="29" s="1"/>
  <c r="C7182" i="29"/>
  <c r="B7182" i="29" s="1"/>
  <c r="A7182" i="29" s="1"/>
  <c r="C7181" i="29"/>
  <c r="B7181" i="29" s="1"/>
  <c r="A7181" i="29" s="1"/>
  <c r="C7180" i="29"/>
  <c r="B7180" i="29" s="1"/>
  <c r="A7180" i="29" s="1"/>
  <c r="C7179" i="29"/>
  <c r="B7179" i="29" s="1"/>
  <c r="A7179" i="29" s="1"/>
  <c r="C7178" i="29"/>
  <c r="B7178" i="29" s="1"/>
  <c r="A7178" i="29" s="1"/>
  <c r="C7177" i="29"/>
  <c r="B7177" i="29" s="1"/>
  <c r="A7177" i="29" s="1"/>
  <c r="C7176" i="29"/>
  <c r="B7176" i="29" s="1"/>
  <c r="A7176" i="29" s="1"/>
  <c r="C7175" i="29"/>
  <c r="B7175" i="29" s="1"/>
  <c r="A7175" i="29" s="1"/>
  <c r="C7174" i="29"/>
  <c r="B7174" i="29" s="1"/>
  <c r="A7174" i="29" s="1"/>
  <c r="C7173" i="29"/>
  <c r="B7173" i="29" s="1"/>
  <c r="A7173" i="29" s="1"/>
  <c r="C7172" i="29"/>
  <c r="B7172" i="29" s="1"/>
  <c r="A7172" i="29" s="1"/>
  <c r="C7171" i="29"/>
  <c r="B7171" i="29" s="1"/>
  <c r="A7171" i="29" s="1"/>
  <c r="C7170" i="29"/>
  <c r="B7170" i="29" s="1"/>
  <c r="A7170" i="29" s="1"/>
  <c r="C7169" i="29"/>
  <c r="B7169" i="29" s="1"/>
  <c r="A7169" i="29" s="1"/>
  <c r="C7168" i="29"/>
  <c r="B7168" i="29" s="1"/>
  <c r="A7168" i="29" s="1"/>
  <c r="C7167" i="29"/>
  <c r="B7167" i="29" s="1"/>
  <c r="A7167" i="29" s="1"/>
  <c r="C7166" i="29"/>
  <c r="B7166" i="29" s="1"/>
  <c r="A7166" i="29" s="1"/>
  <c r="C7165" i="29"/>
  <c r="B7165" i="29" s="1"/>
  <c r="A7165" i="29" s="1"/>
  <c r="C7164" i="29"/>
  <c r="B7164" i="29" s="1"/>
  <c r="A7164" i="29" s="1"/>
  <c r="C7163" i="29"/>
  <c r="B7163" i="29" s="1"/>
  <c r="A7163" i="29" s="1"/>
  <c r="C7162" i="29"/>
  <c r="B7162" i="29" s="1"/>
  <c r="A7162" i="29" s="1"/>
  <c r="C7161" i="29"/>
  <c r="B7161" i="29" s="1"/>
  <c r="A7161" i="29" s="1"/>
  <c r="C7160" i="29"/>
  <c r="B7160" i="29" s="1"/>
  <c r="A7160" i="29" s="1"/>
  <c r="C7159" i="29"/>
  <c r="B7159" i="29" s="1"/>
  <c r="A7159" i="29" s="1"/>
  <c r="C7158" i="29"/>
  <c r="B7158" i="29" s="1"/>
  <c r="A7158" i="29" s="1"/>
  <c r="C7157" i="29"/>
  <c r="B7157" i="29" s="1"/>
  <c r="A7157" i="29" s="1"/>
  <c r="C7156" i="29"/>
  <c r="B7156" i="29" s="1"/>
  <c r="A7156" i="29" s="1"/>
  <c r="C7155" i="29"/>
  <c r="B7155" i="29" s="1"/>
  <c r="A7155" i="29" s="1"/>
  <c r="C7154" i="29"/>
  <c r="B7154" i="29" s="1"/>
  <c r="A7154" i="29" s="1"/>
  <c r="C7153" i="29"/>
  <c r="B7153" i="29" s="1"/>
  <c r="A7153" i="29" s="1"/>
  <c r="C7152" i="29"/>
  <c r="B7152" i="29" s="1"/>
  <c r="A7152" i="29" s="1"/>
  <c r="C7151" i="29"/>
  <c r="B7151" i="29" s="1"/>
  <c r="A7151" i="29" s="1"/>
  <c r="C7150" i="29"/>
  <c r="B7150" i="29" s="1"/>
  <c r="A7150" i="29" s="1"/>
  <c r="C7149" i="29"/>
  <c r="B7149" i="29" s="1"/>
  <c r="A7149" i="29" s="1"/>
  <c r="C7148" i="29"/>
  <c r="B7148" i="29" s="1"/>
  <c r="A7148" i="29" s="1"/>
  <c r="C7147" i="29"/>
  <c r="B7147" i="29" s="1"/>
  <c r="A7147" i="29" s="1"/>
  <c r="C7146" i="29"/>
  <c r="B7146" i="29" s="1"/>
  <c r="A7146" i="29" s="1"/>
  <c r="C7145" i="29"/>
  <c r="B7145" i="29" s="1"/>
  <c r="A7145" i="29" s="1"/>
  <c r="C7144" i="29"/>
  <c r="B7144" i="29" s="1"/>
  <c r="A7144" i="29" s="1"/>
  <c r="C7143" i="29"/>
  <c r="B7143" i="29" s="1"/>
  <c r="A7143" i="29" s="1"/>
  <c r="C7142" i="29"/>
  <c r="B7142" i="29" s="1"/>
  <c r="A7142" i="29" s="1"/>
  <c r="C7141" i="29"/>
  <c r="B7141" i="29" s="1"/>
  <c r="A7141" i="29" s="1"/>
  <c r="C7140" i="29"/>
  <c r="B7140" i="29" s="1"/>
  <c r="A7140" i="29" s="1"/>
  <c r="C7139" i="29"/>
  <c r="B7139" i="29" s="1"/>
  <c r="A7139" i="29" s="1"/>
  <c r="C7138" i="29"/>
  <c r="B7138" i="29" s="1"/>
  <c r="A7138" i="29" s="1"/>
  <c r="C7137" i="29"/>
  <c r="B7137" i="29" s="1"/>
  <c r="A7137" i="29" s="1"/>
  <c r="C7136" i="29"/>
  <c r="B7136" i="29" s="1"/>
  <c r="A7136" i="29" s="1"/>
  <c r="C7135" i="29"/>
  <c r="B7135" i="29" s="1"/>
  <c r="A7135" i="29" s="1"/>
  <c r="C7134" i="29"/>
  <c r="B7134" i="29" s="1"/>
  <c r="A7134" i="29" s="1"/>
  <c r="C7133" i="29"/>
  <c r="B7133" i="29" s="1"/>
  <c r="A7133" i="29" s="1"/>
  <c r="C7132" i="29"/>
  <c r="B7132" i="29" s="1"/>
  <c r="A7132" i="29" s="1"/>
  <c r="C7131" i="29"/>
  <c r="B7131" i="29" s="1"/>
  <c r="A7131" i="29" s="1"/>
  <c r="C7130" i="29"/>
  <c r="B7130" i="29" s="1"/>
  <c r="A7130" i="29" s="1"/>
  <c r="C7129" i="29"/>
  <c r="B7129" i="29" s="1"/>
  <c r="A7129" i="29" s="1"/>
  <c r="C7128" i="29"/>
  <c r="B7128" i="29" s="1"/>
  <c r="A7128" i="29" s="1"/>
  <c r="C7127" i="29"/>
  <c r="B7127" i="29" s="1"/>
  <c r="A7127" i="29" s="1"/>
  <c r="C7126" i="29"/>
  <c r="B7126" i="29" s="1"/>
  <c r="A7126" i="29" s="1"/>
  <c r="C7125" i="29"/>
  <c r="B7125" i="29" s="1"/>
  <c r="A7125" i="29" s="1"/>
  <c r="C7124" i="29"/>
  <c r="B7124" i="29" s="1"/>
  <c r="A7124" i="29" s="1"/>
  <c r="C7123" i="29"/>
  <c r="B7123" i="29" s="1"/>
  <c r="A7123" i="29" s="1"/>
  <c r="C7122" i="29"/>
  <c r="B7122" i="29" s="1"/>
  <c r="A7122" i="29" s="1"/>
  <c r="C7121" i="29"/>
  <c r="B7121" i="29" s="1"/>
  <c r="A7121" i="29" s="1"/>
  <c r="C7120" i="29"/>
  <c r="B7120" i="29" s="1"/>
  <c r="A7120" i="29" s="1"/>
  <c r="C7119" i="29"/>
  <c r="B7119" i="29" s="1"/>
  <c r="A7119" i="29" s="1"/>
  <c r="C7118" i="29"/>
  <c r="B7118" i="29" s="1"/>
  <c r="A7118" i="29" s="1"/>
  <c r="C7117" i="29"/>
  <c r="B7117" i="29" s="1"/>
  <c r="A7117" i="29" s="1"/>
  <c r="C7116" i="29"/>
  <c r="B7116" i="29" s="1"/>
  <c r="A7116" i="29" s="1"/>
  <c r="C7115" i="29"/>
  <c r="B7115" i="29" s="1"/>
  <c r="A7115" i="29" s="1"/>
  <c r="C7114" i="29"/>
  <c r="B7114" i="29" s="1"/>
  <c r="A7114" i="29" s="1"/>
  <c r="C7113" i="29"/>
  <c r="B7113" i="29" s="1"/>
  <c r="A7113" i="29" s="1"/>
  <c r="C7112" i="29"/>
  <c r="B7112" i="29" s="1"/>
  <c r="A7112" i="29" s="1"/>
  <c r="C7111" i="29"/>
  <c r="B7111" i="29" s="1"/>
  <c r="A7111" i="29" s="1"/>
  <c r="C7110" i="29"/>
  <c r="B7110" i="29" s="1"/>
  <c r="A7110" i="29" s="1"/>
  <c r="C7109" i="29"/>
  <c r="B7109" i="29" s="1"/>
  <c r="A7109" i="29" s="1"/>
  <c r="C7108" i="29"/>
  <c r="B7108" i="29" s="1"/>
  <c r="A7108" i="29" s="1"/>
  <c r="C7107" i="29"/>
  <c r="B7107" i="29" s="1"/>
  <c r="A7107" i="29" s="1"/>
  <c r="C7106" i="29"/>
  <c r="B7106" i="29" s="1"/>
  <c r="A7106" i="29" s="1"/>
  <c r="C7105" i="29"/>
  <c r="B7105" i="29" s="1"/>
  <c r="A7105" i="29" s="1"/>
  <c r="C7104" i="29"/>
  <c r="B7104" i="29" s="1"/>
  <c r="A7104" i="29" s="1"/>
  <c r="C7103" i="29"/>
  <c r="B7103" i="29" s="1"/>
  <c r="A7103" i="29" s="1"/>
  <c r="C7102" i="29"/>
  <c r="B7102" i="29" s="1"/>
  <c r="A7102" i="29" s="1"/>
  <c r="C7101" i="29"/>
  <c r="B7101" i="29" s="1"/>
  <c r="A7101" i="29" s="1"/>
  <c r="C7100" i="29"/>
  <c r="B7100" i="29" s="1"/>
  <c r="A7100" i="29" s="1"/>
  <c r="C7099" i="29"/>
  <c r="B7099" i="29" s="1"/>
  <c r="A7099" i="29" s="1"/>
  <c r="C7098" i="29"/>
  <c r="B7098" i="29" s="1"/>
  <c r="A7098" i="29" s="1"/>
  <c r="C7097" i="29"/>
  <c r="B7097" i="29" s="1"/>
  <c r="A7097" i="29" s="1"/>
  <c r="C7096" i="29"/>
  <c r="B7096" i="29" s="1"/>
  <c r="A7096" i="29" s="1"/>
  <c r="C7095" i="29"/>
  <c r="B7095" i="29" s="1"/>
  <c r="A7095" i="29" s="1"/>
  <c r="C7094" i="29"/>
  <c r="B7094" i="29" s="1"/>
  <c r="A7094" i="29" s="1"/>
  <c r="C7093" i="29"/>
  <c r="B7093" i="29" s="1"/>
  <c r="A7093" i="29" s="1"/>
  <c r="C7092" i="29"/>
  <c r="B7092" i="29" s="1"/>
  <c r="A7092" i="29" s="1"/>
  <c r="C7091" i="29"/>
  <c r="B7091" i="29" s="1"/>
  <c r="A7091" i="29" s="1"/>
  <c r="C7090" i="29"/>
  <c r="B7090" i="29" s="1"/>
  <c r="A7090" i="29" s="1"/>
  <c r="C7089" i="29"/>
  <c r="B7089" i="29" s="1"/>
  <c r="A7089" i="29" s="1"/>
  <c r="C7088" i="29"/>
  <c r="B7088" i="29" s="1"/>
  <c r="A7088" i="29" s="1"/>
  <c r="C7087" i="29"/>
  <c r="B7087" i="29" s="1"/>
  <c r="A7087" i="29" s="1"/>
  <c r="C7086" i="29"/>
  <c r="B7086" i="29" s="1"/>
  <c r="A7086" i="29" s="1"/>
  <c r="C7085" i="29"/>
  <c r="B7085" i="29" s="1"/>
  <c r="A7085" i="29" s="1"/>
  <c r="C7084" i="29"/>
  <c r="B7084" i="29" s="1"/>
  <c r="A7084" i="29" s="1"/>
  <c r="C7083" i="29"/>
  <c r="B7083" i="29" s="1"/>
  <c r="A7083" i="29" s="1"/>
  <c r="C7082" i="29"/>
  <c r="B7082" i="29" s="1"/>
  <c r="A7082" i="29" s="1"/>
  <c r="C7081" i="29"/>
  <c r="B7081" i="29" s="1"/>
  <c r="A7081" i="29" s="1"/>
  <c r="C7080" i="29"/>
  <c r="B7080" i="29" s="1"/>
  <c r="A7080" i="29" s="1"/>
  <c r="C7079" i="29"/>
  <c r="B7079" i="29" s="1"/>
  <c r="A7079" i="29" s="1"/>
  <c r="C7078" i="29"/>
  <c r="B7078" i="29" s="1"/>
  <c r="A7078" i="29" s="1"/>
  <c r="C7077" i="29"/>
  <c r="B7077" i="29" s="1"/>
  <c r="A7077" i="29" s="1"/>
  <c r="C7076" i="29"/>
  <c r="B7076" i="29" s="1"/>
  <c r="A7076" i="29" s="1"/>
  <c r="C7075" i="29"/>
  <c r="B7075" i="29" s="1"/>
  <c r="A7075" i="29" s="1"/>
  <c r="C7074" i="29"/>
  <c r="B7074" i="29" s="1"/>
  <c r="A7074" i="29" s="1"/>
  <c r="C7073" i="29"/>
  <c r="B7073" i="29" s="1"/>
  <c r="A7073" i="29" s="1"/>
  <c r="C7072" i="29"/>
  <c r="B7072" i="29" s="1"/>
  <c r="A7072" i="29" s="1"/>
  <c r="C7071" i="29"/>
  <c r="B7071" i="29" s="1"/>
  <c r="A7071" i="29" s="1"/>
  <c r="C7070" i="29"/>
  <c r="B7070" i="29" s="1"/>
  <c r="A7070" i="29" s="1"/>
  <c r="C7069" i="29"/>
  <c r="B7069" i="29" s="1"/>
  <c r="A7069" i="29" s="1"/>
  <c r="C7068" i="29"/>
  <c r="B7068" i="29" s="1"/>
  <c r="A7068" i="29" s="1"/>
  <c r="C7067" i="29"/>
  <c r="B7067" i="29" s="1"/>
  <c r="A7067" i="29" s="1"/>
  <c r="C7066" i="29"/>
  <c r="B7066" i="29" s="1"/>
  <c r="A7066" i="29" s="1"/>
  <c r="C7065" i="29"/>
  <c r="B7065" i="29" s="1"/>
  <c r="A7065" i="29" s="1"/>
  <c r="C7064" i="29"/>
  <c r="B7064" i="29" s="1"/>
  <c r="A7064" i="29" s="1"/>
  <c r="C7063" i="29"/>
  <c r="B7063" i="29" s="1"/>
  <c r="A7063" i="29" s="1"/>
  <c r="C7062" i="29"/>
  <c r="B7062" i="29" s="1"/>
  <c r="A7062" i="29" s="1"/>
  <c r="C7061" i="29"/>
  <c r="B7061" i="29" s="1"/>
  <c r="A7061" i="29" s="1"/>
  <c r="C7060" i="29"/>
  <c r="B7060" i="29" s="1"/>
  <c r="A7060" i="29" s="1"/>
  <c r="C7059" i="29"/>
  <c r="B7059" i="29" s="1"/>
  <c r="A7059" i="29" s="1"/>
  <c r="C7058" i="29"/>
  <c r="B7058" i="29" s="1"/>
  <c r="A7058" i="29" s="1"/>
  <c r="C7057" i="29"/>
  <c r="B7057" i="29" s="1"/>
  <c r="A7057" i="29" s="1"/>
  <c r="C7056" i="29"/>
  <c r="B7056" i="29" s="1"/>
  <c r="A7056" i="29" s="1"/>
  <c r="C7055" i="29"/>
  <c r="B7055" i="29" s="1"/>
  <c r="A7055" i="29" s="1"/>
  <c r="C7054" i="29"/>
  <c r="B7054" i="29" s="1"/>
  <c r="A7054" i="29" s="1"/>
  <c r="C7053" i="29"/>
  <c r="B7053" i="29" s="1"/>
  <c r="A7053" i="29" s="1"/>
  <c r="C7052" i="29"/>
  <c r="B7052" i="29" s="1"/>
  <c r="A7052" i="29" s="1"/>
  <c r="C7051" i="29"/>
  <c r="B7051" i="29" s="1"/>
  <c r="A7051" i="29" s="1"/>
  <c r="C7050" i="29"/>
  <c r="B7050" i="29" s="1"/>
  <c r="A7050" i="29" s="1"/>
  <c r="C7049" i="29"/>
  <c r="B7049" i="29" s="1"/>
  <c r="A7049" i="29" s="1"/>
  <c r="C7048" i="29"/>
  <c r="B7048" i="29" s="1"/>
  <c r="A7048" i="29" s="1"/>
  <c r="C7047" i="29"/>
  <c r="B7047" i="29" s="1"/>
  <c r="A7047" i="29" s="1"/>
  <c r="C7046" i="29"/>
  <c r="B7046" i="29" s="1"/>
  <c r="A7046" i="29" s="1"/>
  <c r="C7045" i="29"/>
  <c r="B7045" i="29" s="1"/>
  <c r="A7045" i="29" s="1"/>
  <c r="C7044" i="29"/>
  <c r="B7044" i="29" s="1"/>
  <c r="A7044" i="29" s="1"/>
  <c r="C7043" i="29"/>
  <c r="B7043" i="29" s="1"/>
  <c r="A7043" i="29" s="1"/>
  <c r="C7042" i="29"/>
  <c r="B7042" i="29" s="1"/>
  <c r="A7042" i="29" s="1"/>
  <c r="C7041" i="29"/>
  <c r="B7041" i="29" s="1"/>
  <c r="A7041" i="29" s="1"/>
  <c r="C7040" i="29"/>
  <c r="B7040" i="29"/>
  <c r="A7040" i="29" s="1"/>
  <c r="C7039" i="29"/>
  <c r="B7039" i="29" s="1"/>
  <c r="A7039" i="29" s="1"/>
  <c r="C7038" i="29"/>
  <c r="B7038" i="29" s="1"/>
  <c r="A7038" i="29" s="1"/>
  <c r="C7037" i="29"/>
  <c r="B7037" i="29" s="1"/>
  <c r="A7037" i="29" s="1"/>
  <c r="C7036" i="29"/>
  <c r="B7036" i="29" s="1"/>
  <c r="A7036" i="29" s="1"/>
  <c r="C7035" i="29"/>
  <c r="B7035" i="29" s="1"/>
  <c r="A7035" i="29" s="1"/>
  <c r="C7034" i="29"/>
  <c r="B7034" i="29" s="1"/>
  <c r="A7034" i="29" s="1"/>
  <c r="C7033" i="29"/>
  <c r="B7033" i="29" s="1"/>
  <c r="A7033" i="29" s="1"/>
  <c r="C7032" i="29"/>
  <c r="B7032" i="29" s="1"/>
  <c r="A7032" i="29" s="1"/>
  <c r="C7031" i="29"/>
  <c r="B7031" i="29" s="1"/>
  <c r="A7031" i="29" s="1"/>
  <c r="C7030" i="29"/>
  <c r="B7030" i="29" s="1"/>
  <c r="A7030" i="29" s="1"/>
  <c r="C7029" i="29"/>
  <c r="B7029" i="29" s="1"/>
  <c r="A7029" i="29" s="1"/>
  <c r="C7028" i="29"/>
  <c r="B7028" i="29" s="1"/>
  <c r="A7028" i="29" s="1"/>
  <c r="C7027" i="29"/>
  <c r="B7027" i="29" s="1"/>
  <c r="A7027" i="29" s="1"/>
  <c r="C7026" i="29"/>
  <c r="B7026" i="29" s="1"/>
  <c r="A7026" i="29" s="1"/>
  <c r="C7025" i="29"/>
  <c r="B7025" i="29" s="1"/>
  <c r="A7025" i="29" s="1"/>
  <c r="C7024" i="29"/>
  <c r="B7024" i="29" s="1"/>
  <c r="A7024" i="29" s="1"/>
  <c r="C7023" i="29"/>
  <c r="B7023" i="29" s="1"/>
  <c r="A7023" i="29" s="1"/>
  <c r="C7022" i="29"/>
  <c r="B7022" i="29" s="1"/>
  <c r="A7022" i="29" s="1"/>
  <c r="C7021" i="29"/>
  <c r="B7021" i="29" s="1"/>
  <c r="A7021" i="29" s="1"/>
  <c r="C7020" i="29"/>
  <c r="B7020" i="29" s="1"/>
  <c r="A7020" i="29" s="1"/>
  <c r="C7019" i="29"/>
  <c r="B7019" i="29" s="1"/>
  <c r="A7019" i="29" s="1"/>
  <c r="C7018" i="29"/>
  <c r="B7018" i="29" s="1"/>
  <c r="A7018" i="29" s="1"/>
  <c r="C7017" i="29"/>
  <c r="B7017" i="29" s="1"/>
  <c r="A7017" i="29" s="1"/>
  <c r="C7016" i="29"/>
  <c r="B7016" i="29" s="1"/>
  <c r="A7016" i="29" s="1"/>
  <c r="C7015" i="29"/>
  <c r="B7015" i="29" s="1"/>
  <c r="A7015" i="29" s="1"/>
  <c r="C7014" i="29"/>
  <c r="B7014" i="29" s="1"/>
  <c r="A7014" i="29" s="1"/>
  <c r="C7013" i="29"/>
  <c r="B7013" i="29" s="1"/>
  <c r="A7013" i="29" s="1"/>
  <c r="C7012" i="29"/>
  <c r="B7012" i="29" s="1"/>
  <c r="A7012" i="29" s="1"/>
  <c r="C7011" i="29"/>
  <c r="B7011" i="29" s="1"/>
  <c r="A7011" i="29" s="1"/>
  <c r="C7010" i="29"/>
  <c r="B7010" i="29" s="1"/>
  <c r="A7010" i="29" s="1"/>
  <c r="C7009" i="29"/>
  <c r="B7009" i="29" s="1"/>
  <c r="A7009" i="29" s="1"/>
  <c r="C7008" i="29"/>
  <c r="B7008" i="29" s="1"/>
  <c r="A7008" i="29" s="1"/>
  <c r="C7007" i="29"/>
  <c r="B7007" i="29" s="1"/>
  <c r="A7007" i="29" s="1"/>
  <c r="C7006" i="29"/>
  <c r="B7006" i="29" s="1"/>
  <c r="A7006" i="29" s="1"/>
  <c r="C7005" i="29"/>
  <c r="B7005" i="29" s="1"/>
  <c r="A7005" i="29" s="1"/>
  <c r="C7004" i="29"/>
  <c r="B7004" i="29" s="1"/>
  <c r="A7004" i="29" s="1"/>
  <c r="C7003" i="29"/>
  <c r="B7003" i="29" s="1"/>
  <c r="A7003" i="29" s="1"/>
  <c r="C7002" i="29"/>
  <c r="B7002" i="29" s="1"/>
  <c r="A7002" i="29" s="1"/>
  <c r="C7001" i="29"/>
  <c r="B7001" i="29" s="1"/>
  <c r="A7001" i="29" s="1"/>
  <c r="C7000" i="29"/>
  <c r="B7000" i="29" s="1"/>
  <c r="A7000" i="29" s="1"/>
  <c r="C6999" i="29"/>
  <c r="B6999" i="29" s="1"/>
  <c r="A6999" i="29" s="1"/>
  <c r="C6998" i="29"/>
  <c r="B6998" i="29" s="1"/>
  <c r="A6998" i="29" s="1"/>
  <c r="C6997" i="29"/>
  <c r="B6997" i="29" s="1"/>
  <c r="A6997" i="29" s="1"/>
  <c r="C6996" i="29"/>
  <c r="B6996" i="29" s="1"/>
  <c r="A6996" i="29" s="1"/>
  <c r="C6995" i="29"/>
  <c r="B6995" i="29" s="1"/>
  <c r="A6995" i="29" s="1"/>
  <c r="C6994" i="29"/>
  <c r="B6994" i="29" s="1"/>
  <c r="A6994" i="29" s="1"/>
  <c r="C6993" i="29"/>
  <c r="B6993" i="29" s="1"/>
  <c r="A6993" i="29" s="1"/>
  <c r="C6992" i="29"/>
  <c r="B6992" i="29" s="1"/>
  <c r="A6992" i="29" s="1"/>
  <c r="C6991" i="29"/>
  <c r="B6991" i="29" s="1"/>
  <c r="A6991" i="29" s="1"/>
  <c r="C6990" i="29"/>
  <c r="B6990" i="29" s="1"/>
  <c r="A6990" i="29" s="1"/>
  <c r="C6989" i="29"/>
  <c r="B6989" i="29" s="1"/>
  <c r="A6989" i="29" s="1"/>
  <c r="C6988" i="29"/>
  <c r="B6988" i="29" s="1"/>
  <c r="A6988" i="29" s="1"/>
  <c r="C6987" i="29"/>
  <c r="B6987" i="29" s="1"/>
  <c r="A6987" i="29" s="1"/>
  <c r="C6986" i="29"/>
  <c r="B6986" i="29" s="1"/>
  <c r="A6986" i="29" s="1"/>
  <c r="C6985" i="29"/>
  <c r="B6985" i="29" s="1"/>
  <c r="A6985" i="29" s="1"/>
  <c r="C6984" i="29"/>
  <c r="B6984" i="29" s="1"/>
  <c r="A6984" i="29" s="1"/>
  <c r="C6983" i="29"/>
  <c r="B6983" i="29" s="1"/>
  <c r="A6983" i="29" s="1"/>
  <c r="C6982" i="29"/>
  <c r="B6982" i="29" s="1"/>
  <c r="A6982" i="29" s="1"/>
  <c r="C6981" i="29"/>
  <c r="B6981" i="29" s="1"/>
  <c r="A6981" i="29" s="1"/>
  <c r="C6980" i="29"/>
  <c r="B6980" i="29" s="1"/>
  <c r="A6980" i="29" s="1"/>
  <c r="C6979" i="29"/>
  <c r="B6979" i="29" s="1"/>
  <c r="A6979" i="29" s="1"/>
  <c r="C6978" i="29"/>
  <c r="B6978" i="29" s="1"/>
  <c r="A6978" i="29" s="1"/>
  <c r="C6977" i="29"/>
  <c r="B6977" i="29" s="1"/>
  <c r="A6977" i="29" s="1"/>
  <c r="C6976" i="29"/>
  <c r="B6976" i="29" s="1"/>
  <c r="A6976" i="29" s="1"/>
  <c r="C6975" i="29"/>
  <c r="B6975" i="29" s="1"/>
  <c r="A6975" i="29" s="1"/>
  <c r="C6974" i="29"/>
  <c r="B6974" i="29" s="1"/>
  <c r="A6974" i="29" s="1"/>
  <c r="C6973" i="29"/>
  <c r="B6973" i="29" s="1"/>
  <c r="A6973" i="29" s="1"/>
  <c r="C6972" i="29"/>
  <c r="B6972" i="29" s="1"/>
  <c r="A6972" i="29" s="1"/>
  <c r="C6971" i="29"/>
  <c r="B6971" i="29" s="1"/>
  <c r="A6971" i="29" s="1"/>
  <c r="C6970" i="29"/>
  <c r="B6970" i="29" s="1"/>
  <c r="A6970" i="29" s="1"/>
  <c r="C6969" i="29"/>
  <c r="B6969" i="29" s="1"/>
  <c r="A6969" i="29" s="1"/>
  <c r="C6968" i="29"/>
  <c r="B6968" i="29" s="1"/>
  <c r="A6968" i="29" s="1"/>
  <c r="C6967" i="29"/>
  <c r="B6967" i="29" s="1"/>
  <c r="A6967" i="29" s="1"/>
  <c r="C6966" i="29"/>
  <c r="B6966" i="29" s="1"/>
  <c r="A6966" i="29" s="1"/>
  <c r="C6965" i="29"/>
  <c r="B6965" i="29" s="1"/>
  <c r="A6965" i="29" s="1"/>
  <c r="C6964" i="29"/>
  <c r="B6964" i="29" s="1"/>
  <c r="A6964" i="29" s="1"/>
  <c r="C6963" i="29"/>
  <c r="B6963" i="29" s="1"/>
  <c r="A6963" i="29" s="1"/>
  <c r="C6962" i="29"/>
  <c r="B6962" i="29" s="1"/>
  <c r="A6962" i="29" s="1"/>
  <c r="C6961" i="29"/>
  <c r="B6961" i="29" s="1"/>
  <c r="A6961" i="29" s="1"/>
  <c r="C6960" i="29"/>
  <c r="B6960" i="29" s="1"/>
  <c r="A6960" i="29" s="1"/>
  <c r="C6959" i="29"/>
  <c r="B6959" i="29" s="1"/>
  <c r="A6959" i="29" s="1"/>
  <c r="C6958" i="29"/>
  <c r="B6958" i="29" s="1"/>
  <c r="A6958" i="29" s="1"/>
  <c r="C6957" i="29"/>
  <c r="B6957" i="29" s="1"/>
  <c r="A6957" i="29" s="1"/>
  <c r="C6956" i="29"/>
  <c r="B6956" i="29" s="1"/>
  <c r="A6956" i="29" s="1"/>
  <c r="C6955" i="29"/>
  <c r="B6955" i="29" s="1"/>
  <c r="A6955" i="29" s="1"/>
  <c r="C6954" i="29"/>
  <c r="B6954" i="29" s="1"/>
  <c r="A6954" i="29" s="1"/>
  <c r="C6953" i="29"/>
  <c r="B6953" i="29" s="1"/>
  <c r="A6953" i="29" s="1"/>
  <c r="C6952" i="29"/>
  <c r="B6952" i="29" s="1"/>
  <c r="A6952" i="29" s="1"/>
  <c r="C6951" i="29"/>
  <c r="B6951" i="29" s="1"/>
  <c r="A6951" i="29" s="1"/>
  <c r="C6950" i="29"/>
  <c r="B6950" i="29" s="1"/>
  <c r="A6950" i="29" s="1"/>
  <c r="C6949" i="29"/>
  <c r="B6949" i="29" s="1"/>
  <c r="A6949" i="29" s="1"/>
  <c r="C6948" i="29"/>
  <c r="B6948" i="29" s="1"/>
  <c r="A6948" i="29" s="1"/>
  <c r="C6947" i="29"/>
  <c r="B6947" i="29" s="1"/>
  <c r="A6947" i="29" s="1"/>
  <c r="C6946" i="29"/>
  <c r="B6946" i="29"/>
  <c r="A6946" i="29" s="1"/>
  <c r="C6945" i="29"/>
  <c r="B6945" i="29" s="1"/>
  <c r="A6945" i="29" s="1"/>
  <c r="C6944" i="29"/>
  <c r="B6944" i="29" s="1"/>
  <c r="A6944" i="29" s="1"/>
  <c r="C6943" i="29"/>
  <c r="B6943" i="29" s="1"/>
  <c r="A6943" i="29" s="1"/>
  <c r="C6942" i="29"/>
  <c r="B6942" i="29" s="1"/>
  <c r="A6942" i="29" s="1"/>
  <c r="C6941" i="29"/>
  <c r="B6941" i="29" s="1"/>
  <c r="A6941" i="29" s="1"/>
  <c r="C6940" i="29"/>
  <c r="B6940" i="29" s="1"/>
  <c r="A6940" i="29" s="1"/>
  <c r="C6939" i="29"/>
  <c r="B6939" i="29" s="1"/>
  <c r="A6939" i="29" s="1"/>
  <c r="C6938" i="29"/>
  <c r="B6938" i="29" s="1"/>
  <c r="A6938" i="29" s="1"/>
  <c r="C6937" i="29"/>
  <c r="B6937" i="29" s="1"/>
  <c r="A6937" i="29" s="1"/>
  <c r="C6936" i="29"/>
  <c r="B6936" i="29" s="1"/>
  <c r="A6936" i="29" s="1"/>
  <c r="C6935" i="29"/>
  <c r="B6935" i="29" s="1"/>
  <c r="A6935" i="29" s="1"/>
  <c r="C6934" i="29"/>
  <c r="B6934" i="29" s="1"/>
  <c r="A6934" i="29" s="1"/>
  <c r="C6933" i="29"/>
  <c r="B6933" i="29" s="1"/>
  <c r="A6933" i="29" s="1"/>
  <c r="C6932" i="29"/>
  <c r="B6932" i="29" s="1"/>
  <c r="A6932" i="29" s="1"/>
  <c r="C6931" i="29"/>
  <c r="B6931" i="29" s="1"/>
  <c r="A6931" i="29" s="1"/>
  <c r="C6930" i="29"/>
  <c r="B6930" i="29" s="1"/>
  <c r="A6930" i="29" s="1"/>
  <c r="C6929" i="29"/>
  <c r="B6929" i="29" s="1"/>
  <c r="A6929" i="29" s="1"/>
  <c r="C6928" i="29"/>
  <c r="B6928" i="29" s="1"/>
  <c r="A6928" i="29" s="1"/>
  <c r="C6927" i="29"/>
  <c r="B6927" i="29" s="1"/>
  <c r="A6927" i="29" s="1"/>
  <c r="C6926" i="29"/>
  <c r="B6926" i="29" s="1"/>
  <c r="A6926" i="29" s="1"/>
  <c r="C6925" i="29"/>
  <c r="B6925" i="29" s="1"/>
  <c r="A6925" i="29" s="1"/>
  <c r="C6924" i="29"/>
  <c r="B6924" i="29" s="1"/>
  <c r="A6924" i="29" s="1"/>
  <c r="C6923" i="29"/>
  <c r="B6923" i="29" s="1"/>
  <c r="A6923" i="29" s="1"/>
  <c r="C6922" i="29"/>
  <c r="B6922" i="29" s="1"/>
  <c r="A6922" i="29" s="1"/>
  <c r="C6921" i="29"/>
  <c r="B6921" i="29" s="1"/>
  <c r="A6921" i="29" s="1"/>
  <c r="C6920" i="29"/>
  <c r="B6920" i="29" s="1"/>
  <c r="A6920" i="29" s="1"/>
  <c r="C6919" i="29"/>
  <c r="B6919" i="29" s="1"/>
  <c r="A6919" i="29" s="1"/>
  <c r="C6918" i="29"/>
  <c r="B6918" i="29" s="1"/>
  <c r="A6918" i="29" s="1"/>
  <c r="C6917" i="29"/>
  <c r="B6917" i="29" s="1"/>
  <c r="A6917" i="29" s="1"/>
  <c r="C6916" i="29"/>
  <c r="B6916" i="29" s="1"/>
  <c r="A6916" i="29" s="1"/>
  <c r="C6915" i="29"/>
  <c r="B6915" i="29" s="1"/>
  <c r="A6915" i="29" s="1"/>
  <c r="C6914" i="29"/>
  <c r="B6914" i="29" s="1"/>
  <c r="A6914" i="29" s="1"/>
  <c r="C6913" i="29"/>
  <c r="B6913" i="29" s="1"/>
  <c r="A6913" i="29" s="1"/>
  <c r="C6912" i="29"/>
  <c r="B6912" i="29" s="1"/>
  <c r="A6912" i="29" s="1"/>
  <c r="C6911" i="29"/>
  <c r="B6911" i="29" s="1"/>
  <c r="A6911" i="29"/>
  <c r="C6910" i="29"/>
  <c r="B6910" i="29" s="1"/>
  <c r="A6910" i="29" s="1"/>
  <c r="C6909" i="29"/>
  <c r="B6909" i="29" s="1"/>
  <c r="A6909" i="29" s="1"/>
  <c r="C6908" i="29"/>
  <c r="B6908" i="29"/>
  <c r="A6908" i="29" s="1"/>
  <c r="C6907" i="29"/>
  <c r="B6907" i="29" s="1"/>
  <c r="A6907" i="29" s="1"/>
  <c r="C6906" i="29"/>
  <c r="B6906" i="29" s="1"/>
  <c r="A6906" i="29" s="1"/>
  <c r="C6905" i="29"/>
  <c r="B6905" i="29" s="1"/>
  <c r="A6905" i="29" s="1"/>
  <c r="C6904" i="29"/>
  <c r="B6904" i="29" s="1"/>
  <c r="A6904" i="29" s="1"/>
  <c r="C6903" i="29"/>
  <c r="B6903" i="29" s="1"/>
  <c r="A6903" i="29" s="1"/>
  <c r="C6902" i="29"/>
  <c r="B6902" i="29" s="1"/>
  <c r="A6902" i="29" s="1"/>
  <c r="C6901" i="29"/>
  <c r="B6901" i="29" s="1"/>
  <c r="A6901" i="29" s="1"/>
  <c r="C6900" i="29"/>
  <c r="B6900" i="29" s="1"/>
  <c r="A6900" i="29" s="1"/>
  <c r="C6899" i="29"/>
  <c r="B6899" i="29" s="1"/>
  <c r="A6899" i="29" s="1"/>
  <c r="C6898" i="29"/>
  <c r="B6898" i="29" s="1"/>
  <c r="A6898" i="29" s="1"/>
  <c r="C6897" i="29"/>
  <c r="B6897" i="29" s="1"/>
  <c r="A6897" i="29" s="1"/>
  <c r="C6896" i="29"/>
  <c r="B6896" i="29" s="1"/>
  <c r="A6896" i="29" s="1"/>
  <c r="C6895" i="29"/>
  <c r="B6895" i="29" s="1"/>
  <c r="A6895" i="29" s="1"/>
  <c r="C6894" i="29"/>
  <c r="B6894" i="29" s="1"/>
  <c r="A6894" i="29" s="1"/>
  <c r="C6893" i="29"/>
  <c r="B6893" i="29" s="1"/>
  <c r="A6893" i="29" s="1"/>
  <c r="C6892" i="29"/>
  <c r="B6892" i="29" s="1"/>
  <c r="A6892" i="29" s="1"/>
  <c r="C6891" i="29"/>
  <c r="B6891" i="29" s="1"/>
  <c r="A6891" i="29" s="1"/>
  <c r="C6890" i="29"/>
  <c r="B6890" i="29" s="1"/>
  <c r="A6890" i="29" s="1"/>
  <c r="C6889" i="29"/>
  <c r="B6889" i="29" s="1"/>
  <c r="A6889" i="29" s="1"/>
  <c r="C6888" i="29"/>
  <c r="B6888" i="29" s="1"/>
  <c r="A6888" i="29" s="1"/>
  <c r="C6887" i="29"/>
  <c r="B6887" i="29" s="1"/>
  <c r="A6887" i="29" s="1"/>
  <c r="C6886" i="29"/>
  <c r="B6886" i="29" s="1"/>
  <c r="A6886" i="29" s="1"/>
  <c r="C6885" i="29"/>
  <c r="B6885" i="29" s="1"/>
  <c r="A6885" i="29" s="1"/>
  <c r="C6884" i="29"/>
  <c r="B6884" i="29" s="1"/>
  <c r="A6884" i="29" s="1"/>
  <c r="C6883" i="29"/>
  <c r="B6883" i="29" s="1"/>
  <c r="A6883" i="29" s="1"/>
  <c r="C6882" i="29"/>
  <c r="B6882" i="29" s="1"/>
  <c r="A6882" i="29" s="1"/>
  <c r="C6881" i="29"/>
  <c r="B6881" i="29" s="1"/>
  <c r="A6881" i="29" s="1"/>
  <c r="C6880" i="29"/>
  <c r="B6880" i="29" s="1"/>
  <c r="A6880" i="29" s="1"/>
  <c r="C6879" i="29"/>
  <c r="B6879" i="29" s="1"/>
  <c r="A6879" i="29" s="1"/>
  <c r="C6878" i="29"/>
  <c r="B6878" i="29" s="1"/>
  <c r="A6878" i="29" s="1"/>
  <c r="C6877" i="29"/>
  <c r="B6877" i="29" s="1"/>
  <c r="A6877" i="29" s="1"/>
  <c r="C6876" i="29"/>
  <c r="B6876" i="29" s="1"/>
  <c r="A6876" i="29" s="1"/>
  <c r="C6875" i="29"/>
  <c r="B6875" i="29" s="1"/>
  <c r="A6875" i="29" s="1"/>
  <c r="C6874" i="29"/>
  <c r="B6874" i="29" s="1"/>
  <c r="A6874" i="29" s="1"/>
  <c r="C6873" i="29"/>
  <c r="B6873" i="29" s="1"/>
  <c r="A6873" i="29" s="1"/>
  <c r="C6872" i="29"/>
  <c r="B6872" i="29" s="1"/>
  <c r="A6872" i="29" s="1"/>
  <c r="C6871" i="29"/>
  <c r="B6871" i="29" s="1"/>
  <c r="A6871" i="29" s="1"/>
  <c r="C6870" i="29"/>
  <c r="B6870" i="29" s="1"/>
  <c r="A6870" i="29" s="1"/>
  <c r="C6869" i="29"/>
  <c r="B6869" i="29" s="1"/>
  <c r="A6869" i="29" s="1"/>
  <c r="C6868" i="29"/>
  <c r="B6868" i="29" s="1"/>
  <c r="A6868" i="29" s="1"/>
  <c r="C6867" i="29"/>
  <c r="B6867" i="29" s="1"/>
  <c r="A6867" i="29" s="1"/>
  <c r="C6866" i="29"/>
  <c r="B6866" i="29" s="1"/>
  <c r="A6866" i="29" s="1"/>
  <c r="C6865" i="29"/>
  <c r="B6865" i="29" s="1"/>
  <c r="A6865" i="29" s="1"/>
  <c r="C6864" i="29"/>
  <c r="B6864" i="29" s="1"/>
  <c r="A6864" i="29" s="1"/>
  <c r="C6863" i="29"/>
  <c r="B6863" i="29" s="1"/>
  <c r="A6863" i="29" s="1"/>
  <c r="C6862" i="29"/>
  <c r="B6862" i="29" s="1"/>
  <c r="A6862" i="29" s="1"/>
  <c r="C6861" i="29"/>
  <c r="B6861" i="29" s="1"/>
  <c r="A6861" i="29" s="1"/>
  <c r="C6860" i="29"/>
  <c r="B6860" i="29" s="1"/>
  <c r="A6860" i="29" s="1"/>
  <c r="C6859" i="29"/>
  <c r="B6859" i="29" s="1"/>
  <c r="A6859" i="29" s="1"/>
  <c r="C6858" i="29"/>
  <c r="B6858" i="29" s="1"/>
  <c r="A6858" i="29" s="1"/>
  <c r="C6857" i="29"/>
  <c r="B6857" i="29" s="1"/>
  <c r="A6857" i="29" s="1"/>
  <c r="C6856" i="29"/>
  <c r="B6856" i="29" s="1"/>
  <c r="A6856" i="29" s="1"/>
  <c r="C6855" i="29"/>
  <c r="B6855" i="29" s="1"/>
  <c r="A6855" i="29" s="1"/>
  <c r="C6854" i="29"/>
  <c r="B6854" i="29" s="1"/>
  <c r="A6854" i="29" s="1"/>
  <c r="C6853" i="29"/>
  <c r="B6853" i="29" s="1"/>
  <c r="A6853" i="29" s="1"/>
  <c r="C6852" i="29"/>
  <c r="B6852" i="29" s="1"/>
  <c r="A6852" i="29" s="1"/>
  <c r="C6851" i="29"/>
  <c r="B6851" i="29" s="1"/>
  <c r="A6851" i="29" s="1"/>
  <c r="C6850" i="29"/>
  <c r="B6850" i="29" s="1"/>
  <c r="A6850" i="29" s="1"/>
  <c r="C6849" i="29"/>
  <c r="B6849" i="29" s="1"/>
  <c r="A6849" i="29" s="1"/>
  <c r="C6848" i="29"/>
  <c r="B6848" i="29" s="1"/>
  <c r="A6848" i="29" s="1"/>
  <c r="C6847" i="29"/>
  <c r="B6847" i="29" s="1"/>
  <c r="A6847" i="29" s="1"/>
  <c r="C6846" i="29"/>
  <c r="B6846" i="29" s="1"/>
  <c r="A6846" i="29" s="1"/>
  <c r="C6845" i="29"/>
  <c r="B6845" i="29" s="1"/>
  <c r="A6845" i="29" s="1"/>
  <c r="C6844" i="29"/>
  <c r="B6844" i="29" s="1"/>
  <c r="A6844" i="29" s="1"/>
  <c r="C6843" i="29"/>
  <c r="B6843" i="29" s="1"/>
  <c r="A6843" i="29" s="1"/>
  <c r="C6842" i="29"/>
  <c r="B6842" i="29" s="1"/>
  <c r="A6842" i="29" s="1"/>
  <c r="C6841" i="29"/>
  <c r="B6841" i="29" s="1"/>
  <c r="A6841" i="29" s="1"/>
  <c r="C6840" i="29"/>
  <c r="B6840" i="29" s="1"/>
  <c r="A6840" i="29" s="1"/>
  <c r="C6839" i="29"/>
  <c r="B6839" i="29" s="1"/>
  <c r="A6839" i="29" s="1"/>
  <c r="C6838" i="29"/>
  <c r="B6838" i="29" s="1"/>
  <c r="A6838" i="29" s="1"/>
  <c r="C6837" i="29"/>
  <c r="B6837" i="29" s="1"/>
  <c r="A6837" i="29" s="1"/>
  <c r="C6836" i="29"/>
  <c r="B6836" i="29" s="1"/>
  <c r="A6836" i="29" s="1"/>
  <c r="C6835" i="29"/>
  <c r="B6835" i="29" s="1"/>
  <c r="A6835" i="29" s="1"/>
  <c r="C6834" i="29"/>
  <c r="B6834" i="29" s="1"/>
  <c r="A6834" i="29" s="1"/>
  <c r="C6833" i="29"/>
  <c r="B6833" i="29" s="1"/>
  <c r="A6833" i="29" s="1"/>
  <c r="C6832" i="29"/>
  <c r="B6832" i="29" s="1"/>
  <c r="A6832" i="29" s="1"/>
  <c r="C6831" i="29"/>
  <c r="B6831" i="29" s="1"/>
  <c r="A6831" i="29" s="1"/>
  <c r="C6830" i="29"/>
  <c r="B6830" i="29" s="1"/>
  <c r="A6830" i="29" s="1"/>
  <c r="C6829" i="29"/>
  <c r="B6829" i="29" s="1"/>
  <c r="A6829" i="29" s="1"/>
  <c r="C6828" i="29"/>
  <c r="B6828" i="29" s="1"/>
  <c r="A6828" i="29" s="1"/>
  <c r="C6827" i="29"/>
  <c r="B6827" i="29" s="1"/>
  <c r="A6827" i="29" s="1"/>
  <c r="C6826" i="29"/>
  <c r="B6826" i="29" s="1"/>
  <c r="A6826" i="29" s="1"/>
  <c r="C6825" i="29"/>
  <c r="B6825" i="29" s="1"/>
  <c r="A6825" i="29" s="1"/>
  <c r="C6824" i="29"/>
  <c r="B6824" i="29" s="1"/>
  <c r="A6824" i="29" s="1"/>
  <c r="C6823" i="29"/>
  <c r="B6823" i="29" s="1"/>
  <c r="A6823" i="29" s="1"/>
  <c r="C6822" i="29"/>
  <c r="B6822" i="29" s="1"/>
  <c r="A6822" i="29" s="1"/>
  <c r="C6821" i="29"/>
  <c r="B6821" i="29" s="1"/>
  <c r="A6821" i="29" s="1"/>
  <c r="C6820" i="29"/>
  <c r="B6820" i="29" s="1"/>
  <c r="A6820" i="29" s="1"/>
  <c r="C6819" i="29"/>
  <c r="B6819" i="29" s="1"/>
  <c r="A6819" i="29" s="1"/>
  <c r="C6818" i="29"/>
  <c r="B6818" i="29" s="1"/>
  <c r="A6818" i="29" s="1"/>
  <c r="C6817" i="29"/>
  <c r="B6817" i="29" s="1"/>
  <c r="A6817" i="29" s="1"/>
  <c r="C6816" i="29"/>
  <c r="B6816" i="29" s="1"/>
  <c r="A6816" i="29" s="1"/>
  <c r="C6815" i="29"/>
  <c r="B6815" i="29" s="1"/>
  <c r="A6815" i="29" s="1"/>
  <c r="C6814" i="29"/>
  <c r="B6814" i="29" s="1"/>
  <c r="A6814" i="29" s="1"/>
  <c r="C6813" i="29"/>
  <c r="B6813" i="29" s="1"/>
  <c r="A6813" i="29" s="1"/>
  <c r="C6812" i="29"/>
  <c r="B6812" i="29" s="1"/>
  <c r="A6812" i="29" s="1"/>
  <c r="C6811" i="29"/>
  <c r="B6811" i="29" s="1"/>
  <c r="A6811" i="29" s="1"/>
  <c r="C6810" i="29"/>
  <c r="B6810" i="29" s="1"/>
  <c r="A6810" i="29" s="1"/>
  <c r="C6809" i="29"/>
  <c r="B6809" i="29" s="1"/>
  <c r="A6809" i="29" s="1"/>
  <c r="C6808" i="29"/>
  <c r="B6808" i="29" s="1"/>
  <c r="A6808" i="29" s="1"/>
  <c r="C6807" i="29"/>
  <c r="B6807" i="29" s="1"/>
  <c r="A6807" i="29" s="1"/>
  <c r="C6806" i="29"/>
  <c r="B6806" i="29" s="1"/>
  <c r="A6806" i="29" s="1"/>
  <c r="C6805" i="29"/>
  <c r="B6805" i="29" s="1"/>
  <c r="A6805" i="29" s="1"/>
  <c r="C6804" i="29"/>
  <c r="B6804" i="29" s="1"/>
  <c r="A6804" i="29" s="1"/>
  <c r="C6803" i="29"/>
  <c r="B6803" i="29" s="1"/>
  <c r="A6803" i="29" s="1"/>
  <c r="C6802" i="29"/>
  <c r="B6802" i="29" s="1"/>
  <c r="A6802" i="29" s="1"/>
  <c r="C6801" i="29"/>
  <c r="B6801" i="29" s="1"/>
  <c r="A6801" i="29" s="1"/>
  <c r="C6800" i="29"/>
  <c r="B6800" i="29" s="1"/>
  <c r="A6800" i="29" s="1"/>
  <c r="C6799" i="29"/>
  <c r="B6799" i="29" s="1"/>
  <c r="A6799" i="29" s="1"/>
  <c r="C6798" i="29"/>
  <c r="B6798" i="29" s="1"/>
  <c r="A6798" i="29" s="1"/>
  <c r="C6797" i="29"/>
  <c r="B6797" i="29" s="1"/>
  <c r="A6797" i="29" s="1"/>
  <c r="C6796" i="29"/>
  <c r="B6796" i="29" s="1"/>
  <c r="A6796" i="29" s="1"/>
  <c r="C6795" i="29"/>
  <c r="B6795" i="29" s="1"/>
  <c r="A6795" i="29" s="1"/>
  <c r="C6794" i="29"/>
  <c r="B6794" i="29" s="1"/>
  <c r="A6794" i="29" s="1"/>
  <c r="C6793" i="29"/>
  <c r="B6793" i="29" s="1"/>
  <c r="A6793" i="29" s="1"/>
  <c r="C6792" i="29"/>
  <c r="B6792" i="29" s="1"/>
  <c r="A6792" i="29" s="1"/>
  <c r="C6791" i="29"/>
  <c r="B6791" i="29" s="1"/>
  <c r="A6791" i="29" s="1"/>
  <c r="C6790" i="29"/>
  <c r="B6790" i="29" s="1"/>
  <c r="A6790" i="29" s="1"/>
  <c r="C6789" i="29"/>
  <c r="B6789" i="29" s="1"/>
  <c r="A6789" i="29" s="1"/>
  <c r="C6788" i="29"/>
  <c r="B6788" i="29" s="1"/>
  <c r="A6788" i="29" s="1"/>
  <c r="C6787" i="29"/>
  <c r="B6787" i="29" s="1"/>
  <c r="A6787" i="29" s="1"/>
  <c r="C6786" i="29"/>
  <c r="B6786" i="29" s="1"/>
  <c r="A6786" i="29" s="1"/>
  <c r="C6785" i="29"/>
  <c r="B6785" i="29" s="1"/>
  <c r="A6785" i="29" s="1"/>
  <c r="C6784" i="29"/>
  <c r="B6784" i="29" s="1"/>
  <c r="A6784" i="29" s="1"/>
  <c r="C6783" i="29"/>
  <c r="B6783" i="29" s="1"/>
  <c r="A6783" i="29" s="1"/>
  <c r="C6782" i="29"/>
  <c r="B6782" i="29" s="1"/>
  <c r="A6782" i="29" s="1"/>
  <c r="C6781" i="29"/>
  <c r="B6781" i="29" s="1"/>
  <c r="A6781" i="29" s="1"/>
  <c r="C6780" i="29"/>
  <c r="B6780" i="29" s="1"/>
  <c r="A6780" i="29" s="1"/>
  <c r="C6779" i="29"/>
  <c r="B6779" i="29" s="1"/>
  <c r="A6779" i="29" s="1"/>
  <c r="C6778" i="29"/>
  <c r="B6778" i="29" s="1"/>
  <c r="A6778" i="29" s="1"/>
  <c r="C6777" i="29"/>
  <c r="B6777" i="29" s="1"/>
  <c r="A6777" i="29" s="1"/>
  <c r="C6776" i="29"/>
  <c r="B6776" i="29" s="1"/>
  <c r="A6776" i="29" s="1"/>
  <c r="C6775" i="29"/>
  <c r="B6775" i="29" s="1"/>
  <c r="A6775" i="29" s="1"/>
  <c r="C6774" i="29"/>
  <c r="B6774" i="29" s="1"/>
  <c r="A6774" i="29" s="1"/>
  <c r="C6773" i="29"/>
  <c r="B6773" i="29" s="1"/>
  <c r="A6773" i="29" s="1"/>
  <c r="C6772" i="29"/>
  <c r="B6772" i="29" s="1"/>
  <c r="A6772" i="29" s="1"/>
  <c r="C6771" i="29"/>
  <c r="B6771" i="29" s="1"/>
  <c r="A6771" i="29" s="1"/>
  <c r="C6770" i="29"/>
  <c r="B6770" i="29" s="1"/>
  <c r="A6770" i="29" s="1"/>
  <c r="C6769" i="29"/>
  <c r="B6769" i="29" s="1"/>
  <c r="A6769" i="29" s="1"/>
  <c r="C6768" i="29"/>
  <c r="B6768" i="29" s="1"/>
  <c r="A6768" i="29" s="1"/>
  <c r="C6767" i="29"/>
  <c r="B6767" i="29" s="1"/>
  <c r="A6767" i="29" s="1"/>
  <c r="C6766" i="29"/>
  <c r="B6766" i="29" s="1"/>
  <c r="A6766" i="29" s="1"/>
  <c r="C6765" i="29"/>
  <c r="B6765" i="29" s="1"/>
  <c r="A6765" i="29" s="1"/>
  <c r="C6764" i="29"/>
  <c r="B6764" i="29" s="1"/>
  <c r="A6764" i="29" s="1"/>
  <c r="C6763" i="29"/>
  <c r="B6763" i="29" s="1"/>
  <c r="A6763" i="29" s="1"/>
  <c r="C6762" i="29"/>
  <c r="B6762" i="29" s="1"/>
  <c r="A6762" i="29" s="1"/>
  <c r="C6761" i="29"/>
  <c r="B6761" i="29" s="1"/>
  <c r="A6761" i="29" s="1"/>
  <c r="C6760" i="29"/>
  <c r="B6760" i="29" s="1"/>
  <c r="A6760" i="29" s="1"/>
  <c r="C6759" i="29"/>
  <c r="B6759" i="29" s="1"/>
  <c r="A6759" i="29" s="1"/>
  <c r="C6758" i="29"/>
  <c r="B6758" i="29" s="1"/>
  <c r="A6758" i="29" s="1"/>
  <c r="C6757" i="29"/>
  <c r="B6757" i="29" s="1"/>
  <c r="A6757" i="29" s="1"/>
  <c r="C6756" i="29"/>
  <c r="B6756" i="29" s="1"/>
  <c r="A6756" i="29" s="1"/>
  <c r="C6755" i="29"/>
  <c r="B6755" i="29" s="1"/>
  <c r="A6755" i="29" s="1"/>
  <c r="C6754" i="29"/>
  <c r="B6754" i="29" s="1"/>
  <c r="A6754" i="29" s="1"/>
  <c r="C6753" i="29"/>
  <c r="B6753" i="29" s="1"/>
  <c r="A6753" i="29" s="1"/>
  <c r="C6752" i="29"/>
  <c r="B6752" i="29" s="1"/>
  <c r="A6752" i="29" s="1"/>
  <c r="C6751" i="29"/>
  <c r="B6751" i="29" s="1"/>
  <c r="A6751" i="29" s="1"/>
  <c r="C6750" i="29"/>
  <c r="B6750" i="29" s="1"/>
  <c r="A6750" i="29" s="1"/>
  <c r="C6749" i="29"/>
  <c r="B6749" i="29" s="1"/>
  <c r="A6749" i="29" s="1"/>
  <c r="C6748" i="29"/>
  <c r="B6748" i="29" s="1"/>
  <c r="A6748" i="29" s="1"/>
  <c r="C6747" i="29"/>
  <c r="B6747" i="29" s="1"/>
  <c r="A6747" i="29" s="1"/>
  <c r="C6746" i="29"/>
  <c r="B6746" i="29" s="1"/>
  <c r="A6746" i="29" s="1"/>
  <c r="C6745" i="29"/>
  <c r="B6745" i="29" s="1"/>
  <c r="A6745" i="29" s="1"/>
  <c r="C6744" i="29"/>
  <c r="B6744" i="29" s="1"/>
  <c r="A6744" i="29" s="1"/>
  <c r="C6743" i="29"/>
  <c r="B6743" i="29" s="1"/>
  <c r="A6743" i="29" s="1"/>
  <c r="C6742" i="29"/>
  <c r="B6742" i="29" s="1"/>
  <c r="A6742" i="29" s="1"/>
  <c r="C6741" i="29"/>
  <c r="B6741" i="29" s="1"/>
  <c r="A6741" i="29" s="1"/>
  <c r="C6740" i="29"/>
  <c r="B6740" i="29" s="1"/>
  <c r="A6740" i="29" s="1"/>
  <c r="C6739" i="29"/>
  <c r="B6739" i="29" s="1"/>
  <c r="A6739" i="29" s="1"/>
  <c r="C6738" i="29"/>
  <c r="B6738" i="29" s="1"/>
  <c r="A6738" i="29" s="1"/>
  <c r="C6737" i="29"/>
  <c r="B6737" i="29" s="1"/>
  <c r="A6737" i="29" s="1"/>
  <c r="C6736" i="29"/>
  <c r="B6736" i="29" s="1"/>
  <c r="A6736" i="29" s="1"/>
  <c r="C6735" i="29"/>
  <c r="B6735" i="29" s="1"/>
  <c r="A6735" i="29" s="1"/>
  <c r="C6734" i="29"/>
  <c r="B6734" i="29" s="1"/>
  <c r="A6734" i="29" s="1"/>
  <c r="C6733" i="29"/>
  <c r="B6733" i="29" s="1"/>
  <c r="A6733" i="29" s="1"/>
  <c r="C6732" i="29"/>
  <c r="B6732" i="29" s="1"/>
  <c r="A6732" i="29" s="1"/>
  <c r="C6731" i="29"/>
  <c r="B6731" i="29" s="1"/>
  <c r="A6731" i="29" s="1"/>
  <c r="C6730" i="29"/>
  <c r="B6730" i="29" s="1"/>
  <c r="A6730" i="29" s="1"/>
  <c r="C6729" i="29"/>
  <c r="B6729" i="29" s="1"/>
  <c r="A6729" i="29" s="1"/>
  <c r="C6728" i="29"/>
  <c r="B6728" i="29" s="1"/>
  <c r="A6728" i="29" s="1"/>
  <c r="C6727" i="29"/>
  <c r="B6727" i="29" s="1"/>
  <c r="A6727" i="29" s="1"/>
  <c r="C6726" i="29"/>
  <c r="B6726" i="29" s="1"/>
  <c r="A6726" i="29" s="1"/>
  <c r="C6725" i="29"/>
  <c r="B6725" i="29" s="1"/>
  <c r="A6725" i="29" s="1"/>
  <c r="C6724" i="29"/>
  <c r="B6724" i="29" s="1"/>
  <c r="A6724" i="29" s="1"/>
  <c r="C6723" i="29"/>
  <c r="B6723" i="29" s="1"/>
  <c r="A6723" i="29" s="1"/>
  <c r="C6722" i="29"/>
  <c r="B6722" i="29" s="1"/>
  <c r="A6722" i="29" s="1"/>
  <c r="C6721" i="29"/>
  <c r="B6721" i="29" s="1"/>
  <c r="A6721" i="29" s="1"/>
  <c r="C6720" i="29"/>
  <c r="B6720" i="29" s="1"/>
  <c r="A6720" i="29" s="1"/>
  <c r="C6719" i="29"/>
  <c r="B6719" i="29" s="1"/>
  <c r="A6719" i="29" s="1"/>
  <c r="C6718" i="29"/>
  <c r="B6718" i="29" s="1"/>
  <c r="A6718" i="29" s="1"/>
  <c r="C6717" i="29"/>
  <c r="B6717" i="29" s="1"/>
  <c r="A6717" i="29" s="1"/>
  <c r="C6716" i="29"/>
  <c r="B6716" i="29" s="1"/>
  <c r="A6716" i="29" s="1"/>
  <c r="C6715" i="29"/>
  <c r="B6715" i="29" s="1"/>
  <c r="A6715" i="29" s="1"/>
  <c r="C6714" i="29"/>
  <c r="B6714" i="29" s="1"/>
  <c r="A6714" i="29" s="1"/>
  <c r="C6713" i="29"/>
  <c r="B6713" i="29" s="1"/>
  <c r="A6713" i="29" s="1"/>
  <c r="C6712" i="29"/>
  <c r="B6712" i="29" s="1"/>
  <c r="A6712" i="29" s="1"/>
  <c r="C6711" i="29"/>
  <c r="B6711" i="29" s="1"/>
  <c r="A6711" i="29" s="1"/>
  <c r="C6710" i="29"/>
  <c r="B6710" i="29" s="1"/>
  <c r="A6710" i="29" s="1"/>
  <c r="C6709" i="29"/>
  <c r="B6709" i="29" s="1"/>
  <c r="A6709" i="29" s="1"/>
  <c r="C6708" i="29"/>
  <c r="B6708" i="29" s="1"/>
  <c r="A6708" i="29" s="1"/>
  <c r="C6707" i="29"/>
  <c r="B6707" i="29" s="1"/>
  <c r="A6707" i="29" s="1"/>
  <c r="C6706" i="29"/>
  <c r="B6706" i="29" s="1"/>
  <c r="A6706" i="29" s="1"/>
  <c r="C6705" i="29"/>
  <c r="B6705" i="29" s="1"/>
  <c r="A6705" i="29" s="1"/>
  <c r="C6704" i="29"/>
  <c r="B6704" i="29" s="1"/>
  <c r="A6704" i="29" s="1"/>
  <c r="C6703" i="29"/>
  <c r="B6703" i="29" s="1"/>
  <c r="A6703" i="29" s="1"/>
  <c r="C6702" i="29"/>
  <c r="B6702" i="29" s="1"/>
  <c r="A6702" i="29" s="1"/>
  <c r="C6701" i="29"/>
  <c r="B6701" i="29" s="1"/>
  <c r="A6701" i="29" s="1"/>
  <c r="C6700" i="29"/>
  <c r="B6700" i="29" s="1"/>
  <c r="A6700" i="29" s="1"/>
  <c r="C6699" i="29"/>
  <c r="B6699" i="29" s="1"/>
  <c r="A6699" i="29" s="1"/>
  <c r="C6698" i="29"/>
  <c r="B6698" i="29" s="1"/>
  <c r="A6698" i="29" s="1"/>
  <c r="C6697" i="29"/>
  <c r="B6697" i="29" s="1"/>
  <c r="A6697" i="29" s="1"/>
  <c r="C6696" i="29"/>
  <c r="B6696" i="29" s="1"/>
  <c r="A6696" i="29" s="1"/>
  <c r="C6695" i="29"/>
  <c r="B6695" i="29" s="1"/>
  <c r="A6695" i="29" s="1"/>
  <c r="C6694" i="29"/>
  <c r="B6694" i="29" s="1"/>
  <c r="A6694" i="29" s="1"/>
  <c r="C6693" i="29"/>
  <c r="B6693" i="29" s="1"/>
  <c r="A6693" i="29" s="1"/>
  <c r="C6692" i="29"/>
  <c r="B6692" i="29" s="1"/>
  <c r="A6692" i="29" s="1"/>
  <c r="C6691" i="29"/>
  <c r="B6691" i="29" s="1"/>
  <c r="A6691" i="29" s="1"/>
  <c r="C6690" i="29"/>
  <c r="B6690" i="29" s="1"/>
  <c r="A6690" i="29" s="1"/>
  <c r="C6689" i="29"/>
  <c r="B6689" i="29" s="1"/>
  <c r="A6689" i="29" s="1"/>
  <c r="C6688" i="29"/>
  <c r="B6688" i="29" s="1"/>
  <c r="A6688" i="29" s="1"/>
  <c r="C6687" i="29"/>
  <c r="B6687" i="29" s="1"/>
  <c r="A6687" i="29" s="1"/>
  <c r="C6686" i="29"/>
  <c r="B6686" i="29" s="1"/>
  <c r="A6686" i="29" s="1"/>
  <c r="C6685" i="29"/>
  <c r="B6685" i="29" s="1"/>
  <c r="A6685" i="29" s="1"/>
  <c r="C6684" i="29"/>
  <c r="B6684" i="29" s="1"/>
  <c r="A6684" i="29" s="1"/>
  <c r="C6683" i="29"/>
  <c r="B6683" i="29" s="1"/>
  <c r="A6683" i="29" s="1"/>
  <c r="C6682" i="29"/>
  <c r="B6682" i="29" s="1"/>
  <c r="A6682" i="29" s="1"/>
  <c r="C6681" i="29"/>
  <c r="B6681" i="29" s="1"/>
  <c r="A6681" i="29" s="1"/>
  <c r="C6680" i="29"/>
  <c r="B6680" i="29" s="1"/>
  <c r="A6680" i="29" s="1"/>
  <c r="C6679" i="29"/>
  <c r="B6679" i="29" s="1"/>
  <c r="A6679" i="29" s="1"/>
  <c r="C6678" i="29"/>
  <c r="B6678" i="29" s="1"/>
  <c r="A6678" i="29" s="1"/>
  <c r="C6677" i="29"/>
  <c r="B6677" i="29" s="1"/>
  <c r="A6677" i="29" s="1"/>
  <c r="C6676" i="29"/>
  <c r="B6676" i="29" s="1"/>
  <c r="A6676" i="29" s="1"/>
  <c r="C6675" i="29"/>
  <c r="B6675" i="29" s="1"/>
  <c r="A6675" i="29" s="1"/>
  <c r="C6674" i="29"/>
  <c r="B6674" i="29" s="1"/>
  <c r="A6674" i="29" s="1"/>
  <c r="C6673" i="29"/>
  <c r="B6673" i="29" s="1"/>
  <c r="A6673" i="29" s="1"/>
  <c r="C6672" i="29"/>
  <c r="B6672" i="29" s="1"/>
  <c r="A6672" i="29" s="1"/>
  <c r="C6671" i="29"/>
  <c r="B6671" i="29" s="1"/>
  <c r="A6671" i="29" s="1"/>
  <c r="C6670" i="29"/>
  <c r="B6670" i="29" s="1"/>
  <c r="A6670" i="29" s="1"/>
  <c r="C6669" i="29"/>
  <c r="B6669" i="29" s="1"/>
  <c r="A6669" i="29" s="1"/>
  <c r="C6668" i="29"/>
  <c r="B6668" i="29" s="1"/>
  <c r="A6668" i="29" s="1"/>
  <c r="C6667" i="29"/>
  <c r="B6667" i="29" s="1"/>
  <c r="A6667" i="29" s="1"/>
  <c r="C6666" i="29"/>
  <c r="B6666" i="29" s="1"/>
  <c r="A6666" i="29" s="1"/>
  <c r="C6665" i="29"/>
  <c r="B6665" i="29" s="1"/>
  <c r="A6665" i="29" s="1"/>
  <c r="C6664" i="29"/>
  <c r="B6664" i="29" s="1"/>
  <c r="A6664" i="29" s="1"/>
  <c r="C6663" i="29"/>
  <c r="B6663" i="29" s="1"/>
  <c r="A6663" i="29" s="1"/>
  <c r="C6662" i="29"/>
  <c r="B6662" i="29" s="1"/>
  <c r="A6662" i="29" s="1"/>
  <c r="C6661" i="29"/>
  <c r="B6661" i="29" s="1"/>
  <c r="A6661" i="29" s="1"/>
  <c r="C6660" i="29"/>
  <c r="B6660" i="29" s="1"/>
  <c r="A6660" i="29" s="1"/>
  <c r="C6659" i="29"/>
  <c r="B6659" i="29" s="1"/>
  <c r="A6659" i="29" s="1"/>
  <c r="C6658" i="29"/>
  <c r="B6658" i="29" s="1"/>
  <c r="A6658" i="29" s="1"/>
  <c r="C6657" i="29"/>
  <c r="B6657" i="29" s="1"/>
  <c r="A6657" i="29" s="1"/>
  <c r="C6656" i="29"/>
  <c r="B6656" i="29" s="1"/>
  <c r="A6656" i="29" s="1"/>
  <c r="C6655" i="29"/>
  <c r="B6655" i="29" s="1"/>
  <c r="A6655" i="29" s="1"/>
  <c r="C6654" i="29"/>
  <c r="B6654" i="29" s="1"/>
  <c r="A6654" i="29" s="1"/>
  <c r="C6653" i="29"/>
  <c r="B6653" i="29" s="1"/>
  <c r="A6653" i="29" s="1"/>
  <c r="C6652" i="29"/>
  <c r="B6652" i="29" s="1"/>
  <c r="A6652" i="29" s="1"/>
  <c r="C6651" i="29"/>
  <c r="B6651" i="29" s="1"/>
  <c r="A6651" i="29" s="1"/>
  <c r="C6650" i="29"/>
  <c r="B6650" i="29" s="1"/>
  <c r="A6650" i="29" s="1"/>
  <c r="C6649" i="29"/>
  <c r="B6649" i="29" s="1"/>
  <c r="A6649" i="29" s="1"/>
  <c r="C6648" i="29"/>
  <c r="B6648" i="29" s="1"/>
  <c r="A6648" i="29" s="1"/>
  <c r="C6647" i="29"/>
  <c r="B6647" i="29" s="1"/>
  <c r="A6647" i="29" s="1"/>
  <c r="C6646" i="29"/>
  <c r="B6646" i="29" s="1"/>
  <c r="A6646" i="29" s="1"/>
  <c r="C6645" i="29"/>
  <c r="B6645" i="29" s="1"/>
  <c r="A6645" i="29" s="1"/>
  <c r="C6644" i="29"/>
  <c r="B6644" i="29" s="1"/>
  <c r="A6644" i="29" s="1"/>
  <c r="C6643" i="29"/>
  <c r="B6643" i="29" s="1"/>
  <c r="A6643" i="29" s="1"/>
  <c r="C6642" i="29"/>
  <c r="B6642" i="29" s="1"/>
  <c r="A6642" i="29" s="1"/>
  <c r="C6641" i="29"/>
  <c r="B6641" i="29" s="1"/>
  <c r="A6641" i="29" s="1"/>
  <c r="C6640" i="29"/>
  <c r="B6640" i="29" s="1"/>
  <c r="A6640" i="29" s="1"/>
  <c r="C6639" i="29"/>
  <c r="B6639" i="29" s="1"/>
  <c r="A6639" i="29" s="1"/>
  <c r="C6638" i="29"/>
  <c r="B6638" i="29" s="1"/>
  <c r="A6638" i="29" s="1"/>
  <c r="C6637" i="29"/>
  <c r="B6637" i="29" s="1"/>
  <c r="A6637" i="29" s="1"/>
  <c r="C6636" i="29"/>
  <c r="B6636" i="29" s="1"/>
  <c r="A6636" i="29" s="1"/>
  <c r="C6635" i="29"/>
  <c r="B6635" i="29" s="1"/>
  <c r="A6635" i="29" s="1"/>
  <c r="C6634" i="29"/>
  <c r="B6634" i="29" s="1"/>
  <c r="A6634" i="29" s="1"/>
  <c r="C6633" i="29"/>
  <c r="B6633" i="29" s="1"/>
  <c r="A6633" i="29" s="1"/>
  <c r="C6632" i="29"/>
  <c r="B6632" i="29" s="1"/>
  <c r="A6632" i="29" s="1"/>
  <c r="C6631" i="29"/>
  <c r="B6631" i="29" s="1"/>
  <c r="A6631" i="29" s="1"/>
  <c r="C6630" i="29"/>
  <c r="B6630" i="29" s="1"/>
  <c r="A6630" i="29" s="1"/>
  <c r="C6629" i="29"/>
  <c r="B6629" i="29" s="1"/>
  <c r="A6629" i="29" s="1"/>
  <c r="C6628" i="29"/>
  <c r="B6628" i="29" s="1"/>
  <c r="A6628" i="29" s="1"/>
  <c r="C6627" i="29"/>
  <c r="B6627" i="29" s="1"/>
  <c r="A6627" i="29" s="1"/>
  <c r="C6626" i="29"/>
  <c r="B6626" i="29" s="1"/>
  <c r="A6626" i="29" s="1"/>
  <c r="C6625" i="29"/>
  <c r="B6625" i="29" s="1"/>
  <c r="A6625" i="29" s="1"/>
  <c r="C6624" i="29"/>
  <c r="B6624" i="29" s="1"/>
  <c r="A6624" i="29" s="1"/>
  <c r="C6623" i="29"/>
  <c r="B6623" i="29" s="1"/>
  <c r="A6623" i="29" s="1"/>
  <c r="C6622" i="29"/>
  <c r="B6622" i="29" s="1"/>
  <c r="A6622" i="29" s="1"/>
  <c r="C6621" i="29"/>
  <c r="B6621" i="29" s="1"/>
  <c r="A6621" i="29" s="1"/>
  <c r="C6620" i="29"/>
  <c r="B6620" i="29" s="1"/>
  <c r="A6620" i="29" s="1"/>
  <c r="C6619" i="29"/>
  <c r="B6619" i="29" s="1"/>
  <c r="A6619" i="29" s="1"/>
  <c r="C6618" i="29"/>
  <c r="B6618" i="29" s="1"/>
  <c r="A6618" i="29" s="1"/>
  <c r="C6617" i="29"/>
  <c r="B6617" i="29" s="1"/>
  <c r="A6617" i="29" s="1"/>
  <c r="C6616" i="29"/>
  <c r="B6616" i="29" s="1"/>
  <c r="A6616" i="29" s="1"/>
  <c r="C6615" i="29"/>
  <c r="B6615" i="29" s="1"/>
  <c r="A6615" i="29" s="1"/>
  <c r="C6614" i="29"/>
  <c r="B6614" i="29" s="1"/>
  <c r="A6614" i="29" s="1"/>
  <c r="C6613" i="29"/>
  <c r="B6613" i="29" s="1"/>
  <c r="A6613" i="29" s="1"/>
  <c r="C6612" i="29"/>
  <c r="B6612" i="29" s="1"/>
  <c r="A6612" i="29" s="1"/>
  <c r="C6611" i="29"/>
  <c r="B6611" i="29" s="1"/>
  <c r="A6611" i="29" s="1"/>
  <c r="C6610" i="29"/>
  <c r="B6610" i="29" s="1"/>
  <c r="A6610" i="29" s="1"/>
  <c r="C6609" i="29"/>
  <c r="B6609" i="29" s="1"/>
  <c r="A6609" i="29" s="1"/>
  <c r="C6608" i="29"/>
  <c r="B6608" i="29" s="1"/>
  <c r="A6608" i="29" s="1"/>
  <c r="C6607" i="29"/>
  <c r="B6607" i="29" s="1"/>
  <c r="A6607" i="29" s="1"/>
  <c r="C6606" i="29"/>
  <c r="B6606" i="29" s="1"/>
  <c r="A6606" i="29" s="1"/>
  <c r="C6605" i="29"/>
  <c r="B6605" i="29" s="1"/>
  <c r="A6605" i="29" s="1"/>
  <c r="C6604" i="29"/>
  <c r="B6604" i="29" s="1"/>
  <c r="A6604" i="29" s="1"/>
  <c r="C6603" i="29"/>
  <c r="B6603" i="29" s="1"/>
  <c r="A6603" i="29" s="1"/>
  <c r="C6602" i="29"/>
  <c r="B6602" i="29" s="1"/>
  <c r="A6602" i="29" s="1"/>
  <c r="C6601" i="29"/>
  <c r="B6601" i="29" s="1"/>
  <c r="A6601" i="29" s="1"/>
  <c r="C6600" i="29"/>
  <c r="B6600" i="29" s="1"/>
  <c r="A6600" i="29" s="1"/>
  <c r="C6599" i="29"/>
  <c r="B6599" i="29" s="1"/>
  <c r="A6599" i="29" s="1"/>
  <c r="C6598" i="29"/>
  <c r="B6598" i="29" s="1"/>
  <c r="A6598" i="29" s="1"/>
  <c r="C6597" i="29"/>
  <c r="B6597" i="29" s="1"/>
  <c r="A6597" i="29" s="1"/>
  <c r="C6596" i="29"/>
  <c r="B6596" i="29" s="1"/>
  <c r="A6596" i="29" s="1"/>
  <c r="C6595" i="29"/>
  <c r="B6595" i="29" s="1"/>
  <c r="A6595" i="29" s="1"/>
  <c r="C6594" i="29"/>
  <c r="B6594" i="29" s="1"/>
  <c r="A6594" i="29" s="1"/>
  <c r="C6593" i="29"/>
  <c r="B6593" i="29" s="1"/>
  <c r="A6593" i="29" s="1"/>
  <c r="C6592" i="29"/>
  <c r="B6592" i="29" s="1"/>
  <c r="A6592" i="29" s="1"/>
  <c r="C6591" i="29"/>
  <c r="B6591" i="29" s="1"/>
  <c r="A6591" i="29" s="1"/>
  <c r="C6590" i="29"/>
  <c r="B6590" i="29" s="1"/>
  <c r="A6590" i="29" s="1"/>
  <c r="C6589" i="29"/>
  <c r="B6589" i="29" s="1"/>
  <c r="A6589" i="29" s="1"/>
  <c r="C6588" i="29"/>
  <c r="B6588" i="29" s="1"/>
  <c r="A6588" i="29" s="1"/>
  <c r="C6587" i="29"/>
  <c r="B6587" i="29" s="1"/>
  <c r="A6587" i="29" s="1"/>
  <c r="C6586" i="29"/>
  <c r="B6586" i="29" s="1"/>
  <c r="A6586" i="29" s="1"/>
  <c r="C6585" i="29"/>
  <c r="B6585" i="29" s="1"/>
  <c r="A6585" i="29" s="1"/>
  <c r="C6584" i="29"/>
  <c r="B6584" i="29" s="1"/>
  <c r="A6584" i="29" s="1"/>
  <c r="C6583" i="29"/>
  <c r="B6583" i="29" s="1"/>
  <c r="A6583" i="29" s="1"/>
  <c r="C6582" i="29"/>
  <c r="B6582" i="29" s="1"/>
  <c r="A6582" i="29" s="1"/>
  <c r="C6581" i="29"/>
  <c r="B6581" i="29" s="1"/>
  <c r="A6581" i="29" s="1"/>
  <c r="C6580" i="29"/>
  <c r="B6580" i="29" s="1"/>
  <c r="A6580" i="29" s="1"/>
  <c r="C6579" i="29"/>
  <c r="B6579" i="29" s="1"/>
  <c r="A6579" i="29" s="1"/>
  <c r="C6578" i="29"/>
  <c r="B6578" i="29" s="1"/>
  <c r="A6578" i="29" s="1"/>
  <c r="C6577" i="29"/>
  <c r="B6577" i="29" s="1"/>
  <c r="A6577" i="29" s="1"/>
  <c r="C6576" i="29"/>
  <c r="B6576" i="29" s="1"/>
  <c r="A6576" i="29" s="1"/>
  <c r="C6575" i="29"/>
  <c r="B6575" i="29" s="1"/>
  <c r="A6575" i="29" s="1"/>
  <c r="C6574" i="29"/>
  <c r="B6574" i="29" s="1"/>
  <c r="A6574" i="29" s="1"/>
  <c r="C6573" i="29"/>
  <c r="B6573" i="29" s="1"/>
  <c r="A6573" i="29" s="1"/>
  <c r="C6572" i="29"/>
  <c r="B6572" i="29" s="1"/>
  <c r="A6572" i="29" s="1"/>
  <c r="C6571" i="29"/>
  <c r="B6571" i="29" s="1"/>
  <c r="A6571" i="29" s="1"/>
  <c r="C6570" i="29"/>
  <c r="B6570" i="29" s="1"/>
  <c r="A6570" i="29" s="1"/>
  <c r="C6569" i="29"/>
  <c r="B6569" i="29" s="1"/>
  <c r="A6569" i="29" s="1"/>
  <c r="C6568" i="29"/>
  <c r="B6568" i="29" s="1"/>
  <c r="A6568" i="29" s="1"/>
  <c r="C6567" i="29"/>
  <c r="B6567" i="29" s="1"/>
  <c r="A6567" i="29" s="1"/>
  <c r="C6566" i="29"/>
  <c r="B6566" i="29" s="1"/>
  <c r="A6566" i="29" s="1"/>
  <c r="C6565" i="29"/>
  <c r="B6565" i="29" s="1"/>
  <c r="A6565" i="29" s="1"/>
  <c r="C6564" i="29"/>
  <c r="B6564" i="29" s="1"/>
  <c r="A6564" i="29" s="1"/>
  <c r="C6563" i="29"/>
  <c r="B6563" i="29" s="1"/>
  <c r="A6563" i="29" s="1"/>
  <c r="C6562" i="29"/>
  <c r="B6562" i="29" s="1"/>
  <c r="A6562" i="29" s="1"/>
  <c r="C6561" i="29"/>
  <c r="B6561" i="29" s="1"/>
  <c r="A6561" i="29" s="1"/>
  <c r="C6560" i="29"/>
  <c r="B6560" i="29" s="1"/>
  <c r="A6560" i="29" s="1"/>
  <c r="C6559" i="29"/>
  <c r="B6559" i="29" s="1"/>
  <c r="A6559" i="29" s="1"/>
  <c r="C6558" i="29"/>
  <c r="B6558" i="29" s="1"/>
  <c r="A6558" i="29" s="1"/>
  <c r="C6557" i="29"/>
  <c r="B6557" i="29" s="1"/>
  <c r="A6557" i="29" s="1"/>
  <c r="C6556" i="29"/>
  <c r="B6556" i="29" s="1"/>
  <c r="A6556" i="29" s="1"/>
  <c r="C6555" i="29"/>
  <c r="B6555" i="29" s="1"/>
  <c r="A6555" i="29" s="1"/>
  <c r="C6554" i="29"/>
  <c r="B6554" i="29" s="1"/>
  <c r="A6554" i="29" s="1"/>
  <c r="C6553" i="29"/>
  <c r="B6553" i="29" s="1"/>
  <c r="A6553" i="29" s="1"/>
  <c r="C6552" i="29"/>
  <c r="B6552" i="29" s="1"/>
  <c r="A6552" i="29" s="1"/>
  <c r="C6551" i="29"/>
  <c r="B6551" i="29" s="1"/>
  <c r="A6551" i="29" s="1"/>
  <c r="C6550" i="29"/>
  <c r="B6550" i="29" s="1"/>
  <c r="A6550" i="29" s="1"/>
  <c r="C6549" i="29"/>
  <c r="B6549" i="29" s="1"/>
  <c r="A6549" i="29" s="1"/>
  <c r="C6548" i="29"/>
  <c r="B6548" i="29" s="1"/>
  <c r="A6548" i="29" s="1"/>
  <c r="C6547" i="29"/>
  <c r="B6547" i="29" s="1"/>
  <c r="A6547" i="29" s="1"/>
  <c r="C6546" i="29"/>
  <c r="B6546" i="29" s="1"/>
  <c r="A6546" i="29" s="1"/>
  <c r="C6545" i="29"/>
  <c r="B6545" i="29" s="1"/>
  <c r="A6545" i="29" s="1"/>
  <c r="C6544" i="29"/>
  <c r="B6544" i="29" s="1"/>
  <c r="A6544" i="29" s="1"/>
  <c r="C6543" i="29"/>
  <c r="B6543" i="29" s="1"/>
  <c r="A6543" i="29" s="1"/>
  <c r="C6542" i="29"/>
  <c r="B6542" i="29" s="1"/>
  <c r="A6542" i="29" s="1"/>
  <c r="C6541" i="29"/>
  <c r="B6541" i="29" s="1"/>
  <c r="A6541" i="29" s="1"/>
  <c r="C6540" i="29"/>
  <c r="B6540" i="29" s="1"/>
  <c r="A6540" i="29" s="1"/>
  <c r="C6539" i="29"/>
  <c r="B6539" i="29" s="1"/>
  <c r="A6539" i="29" s="1"/>
  <c r="C6538" i="29"/>
  <c r="B6538" i="29" s="1"/>
  <c r="A6538" i="29" s="1"/>
  <c r="C6537" i="29"/>
  <c r="B6537" i="29" s="1"/>
  <c r="A6537" i="29" s="1"/>
  <c r="C6536" i="29"/>
  <c r="B6536" i="29" s="1"/>
  <c r="A6536" i="29" s="1"/>
  <c r="C6535" i="29"/>
  <c r="B6535" i="29" s="1"/>
  <c r="A6535" i="29" s="1"/>
  <c r="C6534" i="29"/>
  <c r="B6534" i="29" s="1"/>
  <c r="A6534" i="29" s="1"/>
  <c r="C6533" i="29"/>
  <c r="B6533" i="29" s="1"/>
  <c r="A6533" i="29" s="1"/>
  <c r="C6532" i="29"/>
  <c r="B6532" i="29" s="1"/>
  <c r="A6532" i="29" s="1"/>
  <c r="C6531" i="29"/>
  <c r="B6531" i="29" s="1"/>
  <c r="A6531" i="29" s="1"/>
  <c r="C6530" i="29"/>
  <c r="B6530" i="29" s="1"/>
  <c r="A6530" i="29" s="1"/>
  <c r="C6529" i="29"/>
  <c r="B6529" i="29" s="1"/>
  <c r="A6529" i="29" s="1"/>
  <c r="C6528" i="29"/>
  <c r="B6528" i="29" s="1"/>
  <c r="A6528" i="29" s="1"/>
  <c r="C6527" i="29"/>
  <c r="B6527" i="29" s="1"/>
  <c r="A6527" i="29" s="1"/>
  <c r="C6526" i="29"/>
  <c r="B6526" i="29" s="1"/>
  <c r="A6526" i="29" s="1"/>
  <c r="C6525" i="29"/>
  <c r="B6525" i="29" s="1"/>
  <c r="A6525" i="29" s="1"/>
  <c r="C6524" i="29"/>
  <c r="B6524" i="29" s="1"/>
  <c r="A6524" i="29" s="1"/>
  <c r="C6523" i="29"/>
  <c r="B6523" i="29" s="1"/>
  <c r="A6523" i="29" s="1"/>
  <c r="C6522" i="29"/>
  <c r="B6522" i="29" s="1"/>
  <c r="A6522" i="29" s="1"/>
  <c r="C6521" i="29"/>
  <c r="B6521" i="29" s="1"/>
  <c r="A6521" i="29" s="1"/>
  <c r="C6520" i="29"/>
  <c r="B6520" i="29" s="1"/>
  <c r="A6520" i="29" s="1"/>
  <c r="C6519" i="29"/>
  <c r="B6519" i="29" s="1"/>
  <c r="A6519" i="29" s="1"/>
  <c r="C6518" i="29"/>
  <c r="B6518" i="29" s="1"/>
  <c r="A6518" i="29" s="1"/>
  <c r="C6517" i="29"/>
  <c r="B6517" i="29" s="1"/>
  <c r="A6517" i="29" s="1"/>
  <c r="C6516" i="29"/>
  <c r="B6516" i="29" s="1"/>
  <c r="A6516" i="29" s="1"/>
  <c r="C6515" i="29"/>
  <c r="B6515" i="29" s="1"/>
  <c r="A6515" i="29" s="1"/>
  <c r="C6514" i="29"/>
  <c r="B6514" i="29" s="1"/>
  <c r="A6514" i="29" s="1"/>
  <c r="C6513" i="29"/>
  <c r="B6513" i="29" s="1"/>
  <c r="A6513" i="29" s="1"/>
  <c r="C6512" i="29"/>
  <c r="B6512" i="29" s="1"/>
  <c r="A6512" i="29" s="1"/>
  <c r="C6511" i="29"/>
  <c r="B6511" i="29" s="1"/>
  <c r="A6511" i="29" s="1"/>
  <c r="C6510" i="29"/>
  <c r="B6510" i="29" s="1"/>
  <c r="A6510" i="29" s="1"/>
  <c r="C6509" i="29"/>
  <c r="B6509" i="29" s="1"/>
  <c r="A6509" i="29" s="1"/>
  <c r="C6508" i="29"/>
  <c r="B6508" i="29" s="1"/>
  <c r="A6508" i="29" s="1"/>
  <c r="C6507" i="29"/>
  <c r="B6507" i="29" s="1"/>
  <c r="A6507" i="29" s="1"/>
  <c r="C6506" i="29"/>
  <c r="B6506" i="29" s="1"/>
  <c r="A6506" i="29" s="1"/>
  <c r="C6505" i="29"/>
  <c r="B6505" i="29" s="1"/>
  <c r="A6505" i="29" s="1"/>
  <c r="C6504" i="29"/>
  <c r="B6504" i="29" s="1"/>
  <c r="A6504" i="29" s="1"/>
  <c r="C6503" i="29"/>
  <c r="B6503" i="29" s="1"/>
  <c r="A6503" i="29" s="1"/>
  <c r="C6502" i="29"/>
  <c r="B6502" i="29" s="1"/>
  <c r="A6502" i="29" s="1"/>
  <c r="C6501" i="29"/>
  <c r="B6501" i="29" s="1"/>
  <c r="A6501" i="29" s="1"/>
  <c r="C6500" i="29"/>
  <c r="B6500" i="29" s="1"/>
  <c r="A6500" i="29" s="1"/>
  <c r="C6499" i="29"/>
  <c r="B6499" i="29" s="1"/>
  <c r="A6499" i="29" s="1"/>
  <c r="C6498" i="29"/>
  <c r="B6498" i="29" s="1"/>
  <c r="A6498" i="29" s="1"/>
  <c r="C6497" i="29"/>
  <c r="B6497" i="29" s="1"/>
  <c r="A6497" i="29" s="1"/>
  <c r="C6496" i="29"/>
  <c r="B6496" i="29" s="1"/>
  <c r="A6496" i="29" s="1"/>
  <c r="C6495" i="29"/>
  <c r="B6495" i="29" s="1"/>
  <c r="A6495" i="29" s="1"/>
  <c r="C6494" i="29"/>
  <c r="B6494" i="29" s="1"/>
  <c r="A6494" i="29" s="1"/>
  <c r="C6493" i="29"/>
  <c r="B6493" i="29" s="1"/>
  <c r="A6493" i="29" s="1"/>
  <c r="C6492" i="29"/>
  <c r="B6492" i="29" s="1"/>
  <c r="A6492" i="29" s="1"/>
  <c r="C6491" i="29"/>
  <c r="B6491" i="29" s="1"/>
  <c r="A6491" i="29" s="1"/>
  <c r="C6490" i="29"/>
  <c r="B6490" i="29" s="1"/>
  <c r="A6490" i="29" s="1"/>
  <c r="C6489" i="29"/>
  <c r="B6489" i="29" s="1"/>
  <c r="A6489" i="29" s="1"/>
  <c r="C6488" i="29"/>
  <c r="B6488" i="29" s="1"/>
  <c r="A6488" i="29" s="1"/>
  <c r="C6487" i="29"/>
  <c r="B6487" i="29" s="1"/>
  <c r="A6487" i="29" s="1"/>
  <c r="C6486" i="29"/>
  <c r="B6486" i="29" s="1"/>
  <c r="A6486" i="29" s="1"/>
  <c r="C6485" i="29"/>
  <c r="B6485" i="29" s="1"/>
  <c r="A6485" i="29" s="1"/>
  <c r="C6484" i="29"/>
  <c r="B6484" i="29" s="1"/>
  <c r="A6484" i="29" s="1"/>
  <c r="C6483" i="29"/>
  <c r="B6483" i="29" s="1"/>
  <c r="A6483" i="29" s="1"/>
  <c r="C6482" i="29"/>
  <c r="B6482" i="29" s="1"/>
  <c r="A6482" i="29" s="1"/>
  <c r="C6481" i="29"/>
  <c r="B6481" i="29" s="1"/>
  <c r="A6481" i="29" s="1"/>
  <c r="C6480" i="29"/>
  <c r="B6480" i="29" s="1"/>
  <c r="A6480" i="29" s="1"/>
  <c r="C6479" i="29"/>
  <c r="B6479" i="29" s="1"/>
  <c r="A6479" i="29" s="1"/>
  <c r="C6478" i="29"/>
  <c r="B6478" i="29" s="1"/>
  <c r="A6478" i="29" s="1"/>
  <c r="C6477" i="29"/>
  <c r="B6477" i="29" s="1"/>
  <c r="A6477" i="29" s="1"/>
  <c r="C6476" i="29"/>
  <c r="B6476" i="29" s="1"/>
  <c r="A6476" i="29" s="1"/>
  <c r="C6475" i="29"/>
  <c r="B6475" i="29" s="1"/>
  <c r="A6475" i="29" s="1"/>
  <c r="C6474" i="29"/>
  <c r="B6474" i="29" s="1"/>
  <c r="A6474" i="29" s="1"/>
  <c r="C6473" i="29"/>
  <c r="B6473" i="29" s="1"/>
  <c r="A6473" i="29" s="1"/>
  <c r="C6472" i="29"/>
  <c r="B6472" i="29" s="1"/>
  <c r="A6472" i="29" s="1"/>
  <c r="C6471" i="29"/>
  <c r="B6471" i="29" s="1"/>
  <c r="A6471" i="29" s="1"/>
  <c r="C6470" i="29"/>
  <c r="B6470" i="29" s="1"/>
  <c r="A6470" i="29" s="1"/>
  <c r="C6469" i="29"/>
  <c r="B6469" i="29" s="1"/>
  <c r="A6469" i="29" s="1"/>
  <c r="C6468" i="29"/>
  <c r="B6468" i="29" s="1"/>
  <c r="A6468" i="29" s="1"/>
  <c r="C6467" i="29"/>
  <c r="B6467" i="29" s="1"/>
  <c r="A6467" i="29" s="1"/>
  <c r="C6466" i="29"/>
  <c r="B6466" i="29" s="1"/>
  <c r="A6466" i="29" s="1"/>
  <c r="C6465" i="29"/>
  <c r="B6465" i="29" s="1"/>
  <c r="A6465" i="29" s="1"/>
  <c r="C6464" i="29"/>
  <c r="B6464" i="29" s="1"/>
  <c r="A6464" i="29" s="1"/>
  <c r="C6463" i="29"/>
  <c r="B6463" i="29" s="1"/>
  <c r="A6463" i="29"/>
  <c r="C6462" i="29"/>
  <c r="B6462" i="29" s="1"/>
  <c r="A6462" i="29" s="1"/>
  <c r="C6461" i="29"/>
  <c r="B6461" i="29" s="1"/>
  <c r="A6461" i="29" s="1"/>
  <c r="C6460" i="29"/>
  <c r="B6460" i="29"/>
  <c r="A6460" i="29" s="1"/>
  <c r="C6459" i="29"/>
  <c r="B6459" i="29" s="1"/>
  <c r="A6459" i="29" s="1"/>
  <c r="C6458" i="29"/>
  <c r="B6458" i="29" s="1"/>
  <c r="A6458" i="29" s="1"/>
  <c r="C6457" i="29"/>
  <c r="B6457" i="29" s="1"/>
  <c r="A6457" i="29" s="1"/>
  <c r="C6456" i="29"/>
  <c r="B6456" i="29" s="1"/>
  <c r="A6456" i="29" s="1"/>
  <c r="C6455" i="29"/>
  <c r="B6455" i="29" s="1"/>
  <c r="A6455" i="29" s="1"/>
  <c r="C6454" i="29"/>
  <c r="B6454" i="29" s="1"/>
  <c r="A6454" i="29" s="1"/>
  <c r="C6453" i="29"/>
  <c r="B6453" i="29" s="1"/>
  <c r="A6453" i="29" s="1"/>
  <c r="C6452" i="29"/>
  <c r="B6452" i="29" s="1"/>
  <c r="A6452" i="29" s="1"/>
  <c r="C6451" i="29"/>
  <c r="B6451" i="29" s="1"/>
  <c r="A6451" i="29" s="1"/>
  <c r="C6450" i="29"/>
  <c r="B6450" i="29" s="1"/>
  <c r="A6450" i="29" s="1"/>
  <c r="C6449" i="29"/>
  <c r="B6449" i="29" s="1"/>
  <c r="A6449" i="29" s="1"/>
  <c r="C6448" i="29"/>
  <c r="B6448" i="29" s="1"/>
  <c r="A6448" i="29" s="1"/>
  <c r="C6447" i="29"/>
  <c r="B6447" i="29" s="1"/>
  <c r="A6447" i="29" s="1"/>
  <c r="C6446" i="29"/>
  <c r="B6446" i="29" s="1"/>
  <c r="A6446" i="29" s="1"/>
  <c r="C6445" i="29"/>
  <c r="B6445" i="29" s="1"/>
  <c r="A6445" i="29" s="1"/>
  <c r="C6444" i="29"/>
  <c r="B6444" i="29" s="1"/>
  <c r="A6444" i="29" s="1"/>
  <c r="C6443" i="29"/>
  <c r="B6443" i="29" s="1"/>
  <c r="A6443" i="29" s="1"/>
  <c r="C6442" i="29"/>
  <c r="B6442" i="29" s="1"/>
  <c r="A6442" i="29" s="1"/>
  <c r="C6441" i="29"/>
  <c r="B6441" i="29" s="1"/>
  <c r="A6441" i="29" s="1"/>
  <c r="C6440" i="29"/>
  <c r="B6440" i="29" s="1"/>
  <c r="A6440" i="29" s="1"/>
  <c r="C6439" i="29"/>
  <c r="B6439" i="29" s="1"/>
  <c r="A6439" i="29" s="1"/>
  <c r="C6438" i="29"/>
  <c r="B6438" i="29" s="1"/>
  <c r="A6438" i="29" s="1"/>
  <c r="C6437" i="29"/>
  <c r="B6437" i="29" s="1"/>
  <c r="A6437" i="29" s="1"/>
  <c r="C6436" i="29"/>
  <c r="B6436" i="29" s="1"/>
  <c r="A6436" i="29" s="1"/>
  <c r="C6435" i="29"/>
  <c r="B6435" i="29" s="1"/>
  <c r="A6435" i="29" s="1"/>
  <c r="C6434" i="29"/>
  <c r="B6434" i="29" s="1"/>
  <c r="A6434" i="29" s="1"/>
  <c r="C6433" i="29"/>
  <c r="B6433" i="29" s="1"/>
  <c r="A6433" i="29" s="1"/>
  <c r="C6432" i="29"/>
  <c r="B6432" i="29" s="1"/>
  <c r="A6432" i="29" s="1"/>
  <c r="C6431" i="29"/>
  <c r="B6431" i="29" s="1"/>
  <c r="A6431" i="29" s="1"/>
  <c r="C6430" i="29"/>
  <c r="B6430" i="29" s="1"/>
  <c r="A6430" i="29" s="1"/>
  <c r="C6429" i="29"/>
  <c r="B6429" i="29" s="1"/>
  <c r="A6429" i="29" s="1"/>
  <c r="C6428" i="29"/>
  <c r="B6428" i="29" s="1"/>
  <c r="A6428" i="29" s="1"/>
  <c r="C6427" i="29"/>
  <c r="B6427" i="29" s="1"/>
  <c r="A6427" i="29" s="1"/>
  <c r="C6426" i="29"/>
  <c r="B6426" i="29" s="1"/>
  <c r="A6426" i="29" s="1"/>
  <c r="C6425" i="29"/>
  <c r="B6425" i="29" s="1"/>
  <c r="A6425" i="29" s="1"/>
  <c r="C6424" i="29"/>
  <c r="B6424" i="29" s="1"/>
  <c r="A6424" i="29" s="1"/>
  <c r="C6423" i="29"/>
  <c r="B6423" i="29" s="1"/>
  <c r="A6423" i="29" s="1"/>
  <c r="C6422" i="29"/>
  <c r="B6422" i="29" s="1"/>
  <c r="A6422" i="29" s="1"/>
  <c r="C6421" i="29"/>
  <c r="B6421" i="29" s="1"/>
  <c r="A6421" i="29" s="1"/>
  <c r="C6420" i="29"/>
  <c r="B6420" i="29" s="1"/>
  <c r="A6420" i="29" s="1"/>
  <c r="C6419" i="29"/>
  <c r="B6419" i="29" s="1"/>
  <c r="A6419" i="29" s="1"/>
  <c r="C6418" i="29"/>
  <c r="B6418" i="29" s="1"/>
  <c r="A6418" i="29" s="1"/>
  <c r="C6417" i="29"/>
  <c r="B6417" i="29" s="1"/>
  <c r="A6417" i="29" s="1"/>
  <c r="C6416" i="29"/>
  <c r="B6416" i="29" s="1"/>
  <c r="A6416" i="29" s="1"/>
  <c r="C6415" i="29"/>
  <c r="B6415" i="29" s="1"/>
  <c r="A6415" i="29" s="1"/>
  <c r="C6414" i="29"/>
  <c r="B6414" i="29" s="1"/>
  <c r="A6414" i="29" s="1"/>
  <c r="C6413" i="29"/>
  <c r="B6413" i="29" s="1"/>
  <c r="A6413" i="29" s="1"/>
  <c r="C6412" i="29"/>
  <c r="B6412" i="29" s="1"/>
  <c r="A6412" i="29" s="1"/>
  <c r="C6411" i="29"/>
  <c r="B6411" i="29" s="1"/>
  <c r="A6411" i="29" s="1"/>
  <c r="C6410" i="29"/>
  <c r="B6410" i="29" s="1"/>
  <c r="A6410" i="29" s="1"/>
  <c r="C6409" i="29"/>
  <c r="B6409" i="29" s="1"/>
  <c r="A6409" i="29" s="1"/>
  <c r="C6408" i="29"/>
  <c r="B6408" i="29" s="1"/>
  <c r="A6408" i="29" s="1"/>
  <c r="C6407" i="29"/>
  <c r="B6407" i="29" s="1"/>
  <c r="A6407" i="29" s="1"/>
  <c r="C6406" i="29"/>
  <c r="B6406" i="29" s="1"/>
  <c r="A6406" i="29" s="1"/>
  <c r="C6405" i="29"/>
  <c r="B6405" i="29" s="1"/>
  <c r="A6405" i="29" s="1"/>
  <c r="C6404" i="29"/>
  <c r="B6404" i="29" s="1"/>
  <c r="A6404" i="29" s="1"/>
  <c r="C6403" i="29"/>
  <c r="B6403" i="29" s="1"/>
  <c r="A6403" i="29" s="1"/>
  <c r="C6402" i="29"/>
  <c r="B6402" i="29" s="1"/>
  <c r="A6402" i="29" s="1"/>
  <c r="C6401" i="29"/>
  <c r="B6401" i="29" s="1"/>
  <c r="A6401" i="29" s="1"/>
  <c r="C6400" i="29"/>
  <c r="B6400" i="29" s="1"/>
  <c r="A6400" i="29" s="1"/>
  <c r="C6399" i="29"/>
  <c r="B6399" i="29" s="1"/>
  <c r="A6399" i="29" s="1"/>
  <c r="C6398" i="29"/>
  <c r="B6398" i="29" s="1"/>
  <c r="A6398" i="29" s="1"/>
  <c r="C6397" i="29"/>
  <c r="B6397" i="29" s="1"/>
  <c r="A6397" i="29" s="1"/>
  <c r="C6396" i="29"/>
  <c r="B6396" i="29" s="1"/>
  <c r="A6396" i="29" s="1"/>
  <c r="C6395" i="29"/>
  <c r="B6395" i="29" s="1"/>
  <c r="A6395" i="29" s="1"/>
  <c r="C6394" i="29"/>
  <c r="B6394" i="29" s="1"/>
  <c r="A6394" i="29" s="1"/>
  <c r="C6393" i="29"/>
  <c r="B6393" i="29" s="1"/>
  <c r="A6393" i="29" s="1"/>
  <c r="C6392" i="29"/>
  <c r="B6392" i="29" s="1"/>
  <c r="A6392" i="29" s="1"/>
  <c r="C6391" i="29"/>
  <c r="B6391" i="29" s="1"/>
  <c r="A6391" i="29" s="1"/>
  <c r="C6390" i="29"/>
  <c r="B6390" i="29" s="1"/>
  <c r="A6390" i="29" s="1"/>
  <c r="C6389" i="29"/>
  <c r="B6389" i="29" s="1"/>
  <c r="A6389" i="29" s="1"/>
  <c r="C6388" i="29"/>
  <c r="B6388" i="29" s="1"/>
  <c r="A6388" i="29" s="1"/>
  <c r="C6387" i="29"/>
  <c r="B6387" i="29" s="1"/>
  <c r="A6387" i="29" s="1"/>
  <c r="C6386" i="29"/>
  <c r="B6386" i="29" s="1"/>
  <c r="A6386" i="29" s="1"/>
  <c r="C6385" i="29"/>
  <c r="B6385" i="29" s="1"/>
  <c r="A6385" i="29" s="1"/>
  <c r="C6384" i="29"/>
  <c r="B6384" i="29" s="1"/>
  <c r="A6384" i="29" s="1"/>
  <c r="C6383" i="29"/>
  <c r="B6383" i="29" s="1"/>
  <c r="A6383" i="29" s="1"/>
  <c r="C6382" i="29"/>
  <c r="B6382" i="29" s="1"/>
  <c r="A6382" i="29" s="1"/>
  <c r="C6381" i="29"/>
  <c r="B6381" i="29" s="1"/>
  <c r="A6381" i="29" s="1"/>
  <c r="C6380" i="29"/>
  <c r="B6380" i="29" s="1"/>
  <c r="A6380" i="29" s="1"/>
  <c r="C6379" i="29"/>
  <c r="B6379" i="29" s="1"/>
  <c r="A6379" i="29" s="1"/>
  <c r="C6378" i="29"/>
  <c r="B6378" i="29" s="1"/>
  <c r="A6378" i="29" s="1"/>
  <c r="C6377" i="29"/>
  <c r="B6377" i="29" s="1"/>
  <c r="A6377" i="29" s="1"/>
  <c r="C6376" i="29"/>
  <c r="B6376" i="29" s="1"/>
  <c r="A6376" i="29" s="1"/>
  <c r="C6375" i="29"/>
  <c r="B6375" i="29" s="1"/>
  <c r="A6375" i="29" s="1"/>
  <c r="C6374" i="29"/>
  <c r="B6374" i="29" s="1"/>
  <c r="A6374" i="29" s="1"/>
  <c r="C6373" i="29"/>
  <c r="B6373" i="29" s="1"/>
  <c r="A6373" i="29" s="1"/>
  <c r="C6372" i="29"/>
  <c r="B6372" i="29" s="1"/>
  <c r="A6372" i="29" s="1"/>
  <c r="C6371" i="29"/>
  <c r="B6371" i="29" s="1"/>
  <c r="A6371" i="29" s="1"/>
  <c r="C6370" i="29"/>
  <c r="B6370" i="29" s="1"/>
  <c r="A6370" i="29" s="1"/>
  <c r="C6369" i="29"/>
  <c r="B6369" i="29" s="1"/>
  <c r="A6369" i="29" s="1"/>
  <c r="C6368" i="29"/>
  <c r="B6368" i="29" s="1"/>
  <c r="A6368" i="29" s="1"/>
  <c r="C6367" i="29"/>
  <c r="B6367" i="29" s="1"/>
  <c r="A6367" i="29" s="1"/>
  <c r="C6366" i="29"/>
  <c r="B6366" i="29" s="1"/>
  <c r="A6366" i="29" s="1"/>
  <c r="C6365" i="29"/>
  <c r="B6365" i="29" s="1"/>
  <c r="A6365" i="29" s="1"/>
  <c r="C6364" i="29"/>
  <c r="B6364" i="29" s="1"/>
  <c r="A6364" i="29" s="1"/>
  <c r="C6363" i="29"/>
  <c r="B6363" i="29" s="1"/>
  <c r="A6363" i="29" s="1"/>
  <c r="C6362" i="29"/>
  <c r="B6362" i="29" s="1"/>
  <c r="A6362" i="29" s="1"/>
  <c r="C6361" i="29"/>
  <c r="B6361" i="29" s="1"/>
  <c r="A6361" i="29" s="1"/>
  <c r="C6360" i="29"/>
  <c r="B6360" i="29" s="1"/>
  <c r="A6360" i="29" s="1"/>
  <c r="C6359" i="29"/>
  <c r="B6359" i="29" s="1"/>
  <c r="A6359" i="29" s="1"/>
  <c r="C6358" i="29"/>
  <c r="B6358" i="29" s="1"/>
  <c r="A6358" i="29" s="1"/>
  <c r="C6357" i="29"/>
  <c r="B6357" i="29" s="1"/>
  <c r="A6357" i="29" s="1"/>
  <c r="C6356" i="29"/>
  <c r="B6356" i="29" s="1"/>
  <c r="A6356" i="29" s="1"/>
  <c r="C6355" i="29"/>
  <c r="B6355" i="29" s="1"/>
  <c r="A6355" i="29" s="1"/>
  <c r="C6354" i="29"/>
  <c r="B6354" i="29" s="1"/>
  <c r="A6354" i="29" s="1"/>
  <c r="C6353" i="29"/>
  <c r="B6353" i="29" s="1"/>
  <c r="A6353" i="29" s="1"/>
  <c r="C6352" i="29"/>
  <c r="B6352" i="29" s="1"/>
  <c r="A6352" i="29" s="1"/>
  <c r="C6351" i="29"/>
  <c r="B6351" i="29" s="1"/>
  <c r="A6351" i="29" s="1"/>
  <c r="C6350" i="29"/>
  <c r="B6350" i="29" s="1"/>
  <c r="A6350" i="29" s="1"/>
  <c r="C6349" i="29"/>
  <c r="B6349" i="29" s="1"/>
  <c r="A6349" i="29" s="1"/>
  <c r="C6348" i="29"/>
  <c r="B6348" i="29" s="1"/>
  <c r="A6348" i="29" s="1"/>
  <c r="C6347" i="29"/>
  <c r="B6347" i="29" s="1"/>
  <c r="A6347" i="29" s="1"/>
  <c r="C6346" i="29"/>
  <c r="B6346" i="29" s="1"/>
  <c r="A6346" i="29" s="1"/>
  <c r="C6345" i="29"/>
  <c r="B6345" i="29" s="1"/>
  <c r="A6345" i="29" s="1"/>
  <c r="C6344" i="29"/>
  <c r="B6344" i="29" s="1"/>
  <c r="A6344" i="29" s="1"/>
  <c r="C6343" i="29"/>
  <c r="B6343" i="29" s="1"/>
  <c r="A6343" i="29" s="1"/>
  <c r="C6342" i="29"/>
  <c r="B6342" i="29" s="1"/>
  <c r="A6342" i="29" s="1"/>
  <c r="C6341" i="29"/>
  <c r="B6341" i="29" s="1"/>
  <c r="A6341" i="29" s="1"/>
  <c r="C6340" i="29"/>
  <c r="B6340" i="29" s="1"/>
  <c r="A6340" i="29" s="1"/>
  <c r="C6339" i="29"/>
  <c r="B6339" i="29" s="1"/>
  <c r="A6339" i="29" s="1"/>
  <c r="C6338" i="29"/>
  <c r="B6338" i="29" s="1"/>
  <c r="A6338" i="29" s="1"/>
  <c r="C6337" i="29"/>
  <c r="B6337" i="29" s="1"/>
  <c r="A6337" i="29" s="1"/>
  <c r="C6336" i="29"/>
  <c r="B6336" i="29" s="1"/>
  <c r="A6336" i="29" s="1"/>
  <c r="C6335" i="29"/>
  <c r="B6335" i="29" s="1"/>
  <c r="A6335" i="29" s="1"/>
  <c r="C6334" i="29"/>
  <c r="B6334" i="29" s="1"/>
  <c r="A6334" i="29" s="1"/>
  <c r="C6333" i="29"/>
  <c r="B6333" i="29" s="1"/>
  <c r="A6333" i="29" s="1"/>
  <c r="C6332" i="29"/>
  <c r="B6332" i="29" s="1"/>
  <c r="A6332" i="29" s="1"/>
  <c r="C6331" i="29"/>
  <c r="B6331" i="29" s="1"/>
  <c r="A6331" i="29" s="1"/>
  <c r="C6330" i="29"/>
  <c r="B6330" i="29" s="1"/>
  <c r="A6330" i="29" s="1"/>
  <c r="C6329" i="29"/>
  <c r="B6329" i="29" s="1"/>
  <c r="A6329" i="29" s="1"/>
  <c r="C6328" i="29"/>
  <c r="B6328" i="29" s="1"/>
  <c r="A6328" i="29" s="1"/>
  <c r="C6327" i="29"/>
  <c r="B6327" i="29" s="1"/>
  <c r="A6327" i="29" s="1"/>
  <c r="C6326" i="29"/>
  <c r="B6326" i="29" s="1"/>
  <c r="A6326" i="29" s="1"/>
  <c r="C6325" i="29"/>
  <c r="B6325" i="29" s="1"/>
  <c r="A6325" i="29" s="1"/>
  <c r="C6324" i="29"/>
  <c r="B6324" i="29" s="1"/>
  <c r="A6324" i="29" s="1"/>
  <c r="C6323" i="29"/>
  <c r="B6323" i="29" s="1"/>
  <c r="A6323" i="29" s="1"/>
  <c r="C6322" i="29"/>
  <c r="B6322" i="29" s="1"/>
  <c r="A6322" i="29" s="1"/>
  <c r="C6321" i="29"/>
  <c r="B6321" i="29" s="1"/>
  <c r="A6321" i="29" s="1"/>
  <c r="C6320" i="29"/>
  <c r="B6320" i="29" s="1"/>
  <c r="A6320" i="29" s="1"/>
  <c r="C6319" i="29"/>
  <c r="B6319" i="29" s="1"/>
  <c r="A6319" i="29" s="1"/>
  <c r="C6318" i="29"/>
  <c r="B6318" i="29" s="1"/>
  <c r="A6318" i="29" s="1"/>
  <c r="C6317" i="29"/>
  <c r="B6317" i="29" s="1"/>
  <c r="A6317" i="29" s="1"/>
  <c r="C6316" i="29"/>
  <c r="B6316" i="29" s="1"/>
  <c r="A6316" i="29" s="1"/>
  <c r="C6315" i="29"/>
  <c r="B6315" i="29" s="1"/>
  <c r="A6315" i="29" s="1"/>
  <c r="C6314" i="29"/>
  <c r="B6314" i="29" s="1"/>
  <c r="A6314" i="29" s="1"/>
  <c r="C6313" i="29"/>
  <c r="B6313" i="29" s="1"/>
  <c r="A6313" i="29" s="1"/>
  <c r="C6312" i="29"/>
  <c r="B6312" i="29" s="1"/>
  <c r="A6312" i="29" s="1"/>
  <c r="C6311" i="29"/>
  <c r="B6311" i="29" s="1"/>
  <c r="A6311" i="29" s="1"/>
  <c r="C6310" i="29"/>
  <c r="B6310" i="29" s="1"/>
  <c r="A6310" i="29" s="1"/>
  <c r="C6309" i="29"/>
  <c r="B6309" i="29" s="1"/>
  <c r="A6309" i="29" s="1"/>
  <c r="C6308" i="29"/>
  <c r="B6308" i="29" s="1"/>
  <c r="A6308" i="29" s="1"/>
  <c r="C6307" i="29"/>
  <c r="B6307" i="29" s="1"/>
  <c r="A6307" i="29" s="1"/>
  <c r="C6306" i="29"/>
  <c r="B6306" i="29" s="1"/>
  <c r="A6306" i="29" s="1"/>
  <c r="C6305" i="29"/>
  <c r="B6305" i="29" s="1"/>
  <c r="A6305" i="29" s="1"/>
  <c r="C6304" i="29"/>
  <c r="B6304" i="29" s="1"/>
  <c r="A6304" i="29" s="1"/>
  <c r="C6303" i="29"/>
  <c r="B6303" i="29" s="1"/>
  <c r="A6303" i="29" s="1"/>
  <c r="C6302" i="29"/>
  <c r="B6302" i="29" s="1"/>
  <c r="A6302" i="29" s="1"/>
  <c r="C6301" i="29"/>
  <c r="B6301" i="29" s="1"/>
  <c r="A6301" i="29" s="1"/>
  <c r="C6300" i="29"/>
  <c r="B6300" i="29" s="1"/>
  <c r="A6300" i="29" s="1"/>
  <c r="C6299" i="29"/>
  <c r="B6299" i="29" s="1"/>
  <c r="A6299" i="29" s="1"/>
  <c r="C6298" i="29"/>
  <c r="B6298" i="29" s="1"/>
  <c r="A6298" i="29" s="1"/>
  <c r="C6297" i="29"/>
  <c r="B6297" i="29" s="1"/>
  <c r="A6297" i="29" s="1"/>
  <c r="C6296" i="29"/>
  <c r="B6296" i="29" s="1"/>
  <c r="A6296" i="29" s="1"/>
  <c r="C6295" i="29"/>
  <c r="B6295" i="29" s="1"/>
  <c r="A6295" i="29" s="1"/>
  <c r="C6294" i="29"/>
  <c r="B6294" i="29" s="1"/>
  <c r="A6294" i="29" s="1"/>
  <c r="C6293" i="29"/>
  <c r="B6293" i="29" s="1"/>
  <c r="A6293" i="29" s="1"/>
  <c r="C6292" i="29"/>
  <c r="B6292" i="29" s="1"/>
  <c r="A6292" i="29" s="1"/>
  <c r="C6291" i="29"/>
  <c r="B6291" i="29" s="1"/>
  <c r="A6291" i="29" s="1"/>
  <c r="C6290" i="29"/>
  <c r="B6290" i="29" s="1"/>
  <c r="A6290" i="29" s="1"/>
  <c r="C6289" i="29"/>
  <c r="B6289" i="29" s="1"/>
  <c r="A6289" i="29" s="1"/>
  <c r="C6288" i="29"/>
  <c r="B6288" i="29" s="1"/>
  <c r="A6288" i="29" s="1"/>
  <c r="C6287" i="29"/>
  <c r="B6287" i="29" s="1"/>
  <c r="A6287" i="29" s="1"/>
  <c r="C6286" i="29"/>
  <c r="B6286" i="29" s="1"/>
  <c r="A6286" i="29" s="1"/>
  <c r="C6285" i="29"/>
  <c r="B6285" i="29" s="1"/>
  <c r="A6285" i="29" s="1"/>
  <c r="C6284" i="29"/>
  <c r="B6284" i="29" s="1"/>
  <c r="A6284" i="29" s="1"/>
  <c r="C6283" i="29"/>
  <c r="B6283" i="29" s="1"/>
  <c r="A6283" i="29" s="1"/>
  <c r="C6282" i="29"/>
  <c r="B6282" i="29" s="1"/>
  <c r="A6282" i="29" s="1"/>
  <c r="C6281" i="29"/>
  <c r="B6281" i="29" s="1"/>
  <c r="A6281" i="29" s="1"/>
  <c r="C6280" i="29"/>
  <c r="B6280" i="29" s="1"/>
  <c r="A6280" i="29" s="1"/>
  <c r="C6279" i="29"/>
  <c r="B6279" i="29" s="1"/>
  <c r="A6279" i="29" s="1"/>
  <c r="C6278" i="29"/>
  <c r="B6278" i="29" s="1"/>
  <c r="A6278" i="29" s="1"/>
  <c r="C6277" i="29"/>
  <c r="B6277" i="29" s="1"/>
  <c r="A6277" i="29" s="1"/>
  <c r="C6276" i="29"/>
  <c r="B6276" i="29" s="1"/>
  <c r="A6276" i="29" s="1"/>
  <c r="C6275" i="29"/>
  <c r="B6275" i="29" s="1"/>
  <c r="A6275" i="29" s="1"/>
  <c r="C6274" i="29"/>
  <c r="B6274" i="29" s="1"/>
  <c r="A6274" i="29" s="1"/>
  <c r="C6273" i="29"/>
  <c r="B6273" i="29" s="1"/>
  <c r="A6273" i="29" s="1"/>
  <c r="C6272" i="29"/>
  <c r="B6272" i="29" s="1"/>
  <c r="A6272" i="29" s="1"/>
  <c r="C6271" i="29"/>
  <c r="B6271" i="29" s="1"/>
  <c r="A6271" i="29" s="1"/>
  <c r="C6270" i="29"/>
  <c r="B6270" i="29" s="1"/>
  <c r="A6270" i="29" s="1"/>
  <c r="C6269" i="29"/>
  <c r="B6269" i="29" s="1"/>
  <c r="A6269" i="29" s="1"/>
  <c r="C6268" i="29"/>
  <c r="B6268" i="29" s="1"/>
  <c r="A6268" i="29" s="1"/>
  <c r="C6267" i="29"/>
  <c r="B6267" i="29" s="1"/>
  <c r="A6267" i="29" s="1"/>
  <c r="C6266" i="29"/>
  <c r="B6266" i="29" s="1"/>
  <c r="A6266" i="29" s="1"/>
  <c r="C6265" i="29"/>
  <c r="B6265" i="29" s="1"/>
  <c r="A6265" i="29" s="1"/>
  <c r="C6264" i="29"/>
  <c r="B6264" i="29" s="1"/>
  <c r="A6264" i="29" s="1"/>
  <c r="C6263" i="29"/>
  <c r="B6263" i="29" s="1"/>
  <c r="A6263" i="29" s="1"/>
  <c r="C6262" i="29"/>
  <c r="B6262" i="29" s="1"/>
  <c r="A6262" i="29" s="1"/>
  <c r="C6261" i="29"/>
  <c r="B6261" i="29" s="1"/>
  <c r="A6261" i="29" s="1"/>
  <c r="C6260" i="29"/>
  <c r="B6260" i="29" s="1"/>
  <c r="A6260" i="29" s="1"/>
  <c r="C6259" i="29"/>
  <c r="B6259" i="29" s="1"/>
  <c r="A6259" i="29" s="1"/>
  <c r="C6258" i="29"/>
  <c r="B6258" i="29" s="1"/>
  <c r="A6258" i="29" s="1"/>
  <c r="C6257" i="29"/>
  <c r="B6257" i="29" s="1"/>
  <c r="A6257" i="29" s="1"/>
  <c r="C6256" i="29"/>
  <c r="B6256" i="29" s="1"/>
  <c r="A6256" i="29" s="1"/>
  <c r="C6255" i="29"/>
  <c r="B6255" i="29" s="1"/>
  <c r="A6255" i="29" s="1"/>
  <c r="C6254" i="29"/>
  <c r="B6254" i="29" s="1"/>
  <c r="A6254" i="29" s="1"/>
  <c r="C6253" i="29"/>
  <c r="B6253" i="29" s="1"/>
  <c r="A6253" i="29" s="1"/>
  <c r="C6252" i="29"/>
  <c r="B6252" i="29" s="1"/>
  <c r="A6252" i="29" s="1"/>
  <c r="C6251" i="29"/>
  <c r="B6251" i="29" s="1"/>
  <c r="A6251" i="29" s="1"/>
  <c r="C6250" i="29"/>
  <c r="B6250" i="29" s="1"/>
  <c r="A6250" i="29" s="1"/>
  <c r="C6249" i="29"/>
  <c r="B6249" i="29" s="1"/>
  <c r="A6249" i="29" s="1"/>
  <c r="C6248" i="29"/>
  <c r="B6248" i="29" s="1"/>
  <c r="A6248" i="29" s="1"/>
  <c r="C6247" i="29"/>
  <c r="B6247" i="29" s="1"/>
  <c r="A6247" i="29" s="1"/>
  <c r="C6246" i="29"/>
  <c r="B6246" i="29" s="1"/>
  <c r="A6246" i="29" s="1"/>
  <c r="C6245" i="29"/>
  <c r="B6245" i="29" s="1"/>
  <c r="A6245" i="29" s="1"/>
  <c r="C6244" i="29"/>
  <c r="B6244" i="29" s="1"/>
  <c r="A6244" i="29" s="1"/>
  <c r="C6243" i="29"/>
  <c r="B6243" i="29" s="1"/>
  <c r="A6243" i="29" s="1"/>
  <c r="C6242" i="29"/>
  <c r="B6242" i="29" s="1"/>
  <c r="A6242" i="29" s="1"/>
  <c r="C6241" i="29"/>
  <c r="B6241" i="29" s="1"/>
  <c r="A6241" i="29" s="1"/>
  <c r="C6240" i="29"/>
  <c r="B6240" i="29" s="1"/>
  <c r="A6240" i="29" s="1"/>
  <c r="C6239" i="29"/>
  <c r="B6239" i="29" s="1"/>
  <c r="A6239" i="29" s="1"/>
  <c r="C6238" i="29"/>
  <c r="B6238" i="29" s="1"/>
  <c r="A6238" i="29" s="1"/>
  <c r="C6237" i="29"/>
  <c r="B6237" i="29" s="1"/>
  <c r="A6237" i="29" s="1"/>
  <c r="C6236" i="29"/>
  <c r="B6236" i="29" s="1"/>
  <c r="A6236" i="29" s="1"/>
  <c r="C6235" i="29"/>
  <c r="B6235" i="29" s="1"/>
  <c r="A6235" i="29" s="1"/>
  <c r="C6234" i="29"/>
  <c r="B6234" i="29" s="1"/>
  <c r="A6234" i="29" s="1"/>
  <c r="C6233" i="29"/>
  <c r="B6233" i="29" s="1"/>
  <c r="A6233" i="29" s="1"/>
  <c r="C6232" i="29"/>
  <c r="B6232" i="29" s="1"/>
  <c r="A6232" i="29" s="1"/>
  <c r="C6231" i="29"/>
  <c r="B6231" i="29" s="1"/>
  <c r="A6231" i="29" s="1"/>
  <c r="C6230" i="29"/>
  <c r="B6230" i="29" s="1"/>
  <c r="A6230" i="29" s="1"/>
  <c r="C6229" i="29"/>
  <c r="B6229" i="29" s="1"/>
  <c r="A6229" i="29" s="1"/>
  <c r="C6228" i="29"/>
  <c r="B6228" i="29" s="1"/>
  <c r="A6228" i="29" s="1"/>
  <c r="C6227" i="29"/>
  <c r="B6227" i="29" s="1"/>
  <c r="A6227" i="29" s="1"/>
  <c r="C6226" i="29"/>
  <c r="B6226" i="29" s="1"/>
  <c r="A6226" i="29" s="1"/>
  <c r="C6225" i="29"/>
  <c r="B6225" i="29" s="1"/>
  <c r="A6225" i="29" s="1"/>
  <c r="C6224" i="29"/>
  <c r="B6224" i="29" s="1"/>
  <c r="A6224" i="29" s="1"/>
  <c r="C6223" i="29"/>
  <c r="B6223" i="29" s="1"/>
  <c r="A6223" i="29" s="1"/>
  <c r="C6222" i="29"/>
  <c r="B6222" i="29" s="1"/>
  <c r="A6222" i="29" s="1"/>
  <c r="C6221" i="29"/>
  <c r="B6221" i="29" s="1"/>
  <c r="A6221" i="29" s="1"/>
  <c r="C6220" i="29"/>
  <c r="B6220" i="29" s="1"/>
  <c r="A6220" i="29" s="1"/>
  <c r="C6219" i="29"/>
  <c r="B6219" i="29" s="1"/>
  <c r="A6219" i="29" s="1"/>
  <c r="C6218" i="29"/>
  <c r="B6218" i="29" s="1"/>
  <c r="A6218" i="29" s="1"/>
  <c r="C6217" i="29"/>
  <c r="B6217" i="29" s="1"/>
  <c r="A6217" i="29" s="1"/>
  <c r="C6216" i="29"/>
  <c r="B6216" i="29" s="1"/>
  <c r="A6216" i="29" s="1"/>
  <c r="C6215" i="29"/>
  <c r="B6215" i="29" s="1"/>
  <c r="A6215" i="29" s="1"/>
  <c r="C6214" i="29"/>
  <c r="B6214" i="29" s="1"/>
  <c r="A6214" i="29" s="1"/>
  <c r="C6213" i="29"/>
  <c r="B6213" i="29" s="1"/>
  <c r="A6213" i="29" s="1"/>
  <c r="C6212" i="29"/>
  <c r="B6212" i="29" s="1"/>
  <c r="A6212" i="29" s="1"/>
  <c r="C6211" i="29"/>
  <c r="B6211" i="29" s="1"/>
  <c r="A6211" i="29" s="1"/>
  <c r="C6210" i="29"/>
  <c r="B6210" i="29" s="1"/>
  <c r="A6210" i="29" s="1"/>
  <c r="C6209" i="29"/>
  <c r="B6209" i="29" s="1"/>
  <c r="A6209" i="29" s="1"/>
  <c r="C6208" i="29"/>
  <c r="B6208" i="29" s="1"/>
  <c r="A6208" i="29" s="1"/>
  <c r="C6207" i="29"/>
  <c r="B6207" i="29" s="1"/>
  <c r="A6207" i="29" s="1"/>
  <c r="C6206" i="29"/>
  <c r="B6206" i="29" s="1"/>
  <c r="A6206" i="29" s="1"/>
  <c r="C6205" i="29"/>
  <c r="B6205" i="29" s="1"/>
  <c r="A6205" i="29" s="1"/>
  <c r="C6204" i="29"/>
  <c r="B6204" i="29" s="1"/>
  <c r="A6204" i="29" s="1"/>
  <c r="C6203" i="29"/>
  <c r="B6203" i="29" s="1"/>
  <c r="A6203" i="29" s="1"/>
  <c r="C6202" i="29"/>
  <c r="B6202" i="29" s="1"/>
  <c r="A6202" i="29" s="1"/>
  <c r="C6201" i="29"/>
  <c r="B6201" i="29" s="1"/>
  <c r="A6201" i="29" s="1"/>
  <c r="C6200" i="29"/>
  <c r="B6200" i="29" s="1"/>
  <c r="A6200" i="29" s="1"/>
  <c r="C6199" i="29"/>
  <c r="B6199" i="29" s="1"/>
  <c r="A6199" i="29" s="1"/>
  <c r="C6198" i="29"/>
  <c r="B6198" i="29" s="1"/>
  <c r="A6198" i="29" s="1"/>
  <c r="C6197" i="29"/>
  <c r="B6197" i="29" s="1"/>
  <c r="A6197" i="29" s="1"/>
  <c r="C6196" i="29"/>
  <c r="B6196" i="29" s="1"/>
  <c r="A6196" i="29" s="1"/>
  <c r="C6195" i="29"/>
  <c r="B6195" i="29" s="1"/>
  <c r="A6195" i="29" s="1"/>
  <c r="C6194" i="29"/>
  <c r="B6194" i="29" s="1"/>
  <c r="A6194" i="29" s="1"/>
  <c r="C6193" i="29"/>
  <c r="B6193" i="29" s="1"/>
  <c r="A6193" i="29" s="1"/>
  <c r="C6192" i="29"/>
  <c r="B6192" i="29" s="1"/>
  <c r="A6192" i="29" s="1"/>
  <c r="C6191" i="29"/>
  <c r="B6191" i="29" s="1"/>
  <c r="A6191" i="29" s="1"/>
  <c r="C6190" i="29"/>
  <c r="B6190" i="29" s="1"/>
  <c r="A6190" i="29" s="1"/>
  <c r="C6189" i="29"/>
  <c r="B6189" i="29" s="1"/>
  <c r="A6189" i="29" s="1"/>
  <c r="C6188" i="29"/>
  <c r="B6188" i="29" s="1"/>
  <c r="A6188" i="29" s="1"/>
  <c r="C6187" i="29"/>
  <c r="B6187" i="29" s="1"/>
  <c r="A6187" i="29" s="1"/>
  <c r="C6186" i="29"/>
  <c r="B6186" i="29" s="1"/>
  <c r="A6186" i="29" s="1"/>
  <c r="C6185" i="29"/>
  <c r="B6185" i="29" s="1"/>
  <c r="A6185" i="29" s="1"/>
  <c r="C6184" i="29"/>
  <c r="B6184" i="29" s="1"/>
  <c r="A6184" i="29" s="1"/>
  <c r="C6183" i="29"/>
  <c r="B6183" i="29" s="1"/>
  <c r="A6183" i="29" s="1"/>
  <c r="C6182" i="29"/>
  <c r="B6182" i="29" s="1"/>
  <c r="A6182" i="29" s="1"/>
  <c r="C6181" i="29"/>
  <c r="B6181" i="29" s="1"/>
  <c r="A6181" i="29" s="1"/>
  <c r="C6180" i="29"/>
  <c r="B6180" i="29" s="1"/>
  <c r="A6180" i="29" s="1"/>
  <c r="C6179" i="29"/>
  <c r="B6179" i="29" s="1"/>
  <c r="A6179" i="29" s="1"/>
  <c r="C6178" i="29"/>
  <c r="B6178" i="29" s="1"/>
  <c r="A6178" i="29" s="1"/>
  <c r="C6177" i="29"/>
  <c r="B6177" i="29" s="1"/>
  <c r="A6177" i="29" s="1"/>
  <c r="C6176" i="29"/>
  <c r="B6176" i="29" s="1"/>
  <c r="A6176" i="29" s="1"/>
  <c r="C6175" i="29"/>
  <c r="B6175" i="29" s="1"/>
  <c r="A6175" i="29" s="1"/>
  <c r="C6174" i="29"/>
  <c r="B6174" i="29" s="1"/>
  <c r="A6174" i="29" s="1"/>
  <c r="C6173" i="29"/>
  <c r="B6173" i="29" s="1"/>
  <c r="A6173" i="29" s="1"/>
  <c r="C6172" i="29"/>
  <c r="B6172" i="29"/>
  <c r="A6172" i="29" s="1"/>
  <c r="C6171" i="29"/>
  <c r="B6171" i="29" s="1"/>
  <c r="A6171" i="29" s="1"/>
  <c r="C6170" i="29"/>
  <c r="B6170" i="29" s="1"/>
  <c r="A6170" i="29" s="1"/>
  <c r="C6169" i="29"/>
  <c r="B6169" i="29" s="1"/>
  <c r="A6169" i="29" s="1"/>
  <c r="C6168" i="29"/>
  <c r="B6168" i="29" s="1"/>
  <c r="A6168" i="29" s="1"/>
  <c r="C6167" i="29"/>
  <c r="B6167" i="29" s="1"/>
  <c r="A6167" i="29" s="1"/>
  <c r="C6166" i="29"/>
  <c r="B6166" i="29" s="1"/>
  <c r="A6166" i="29" s="1"/>
  <c r="C6165" i="29"/>
  <c r="B6165" i="29" s="1"/>
  <c r="A6165" i="29" s="1"/>
  <c r="C6164" i="29"/>
  <c r="B6164" i="29" s="1"/>
  <c r="A6164" i="29" s="1"/>
  <c r="C6163" i="29"/>
  <c r="B6163" i="29" s="1"/>
  <c r="A6163" i="29" s="1"/>
  <c r="C6162" i="29"/>
  <c r="B6162" i="29" s="1"/>
  <c r="A6162" i="29" s="1"/>
  <c r="C6161" i="29"/>
  <c r="B6161" i="29" s="1"/>
  <c r="A6161" i="29" s="1"/>
  <c r="C6160" i="29"/>
  <c r="B6160" i="29" s="1"/>
  <c r="A6160" i="29" s="1"/>
  <c r="C6159" i="29"/>
  <c r="B6159" i="29" s="1"/>
  <c r="A6159" i="29" s="1"/>
  <c r="C6158" i="29"/>
  <c r="B6158" i="29" s="1"/>
  <c r="A6158" i="29" s="1"/>
  <c r="C6157" i="29"/>
  <c r="B6157" i="29" s="1"/>
  <c r="A6157" i="29" s="1"/>
  <c r="C6156" i="29"/>
  <c r="B6156" i="29" s="1"/>
  <c r="A6156" i="29" s="1"/>
  <c r="C6155" i="29"/>
  <c r="B6155" i="29" s="1"/>
  <c r="A6155" i="29" s="1"/>
  <c r="C6154" i="29"/>
  <c r="B6154" i="29" s="1"/>
  <c r="A6154" i="29" s="1"/>
  <c r="C6153" i="29"/>
  <c r="B6153" i="29" s="1"/>
  <c r="A6153" i="29" s="1"/>
  <c r="C6152" i="29"/>
  <c r="B6152" i="29" s="1"/>
  <c r="A6152" i="29" s="1"/>
  <c r="C6151" i="29"/>
  <c r="B6151" i="29" s="1"/>
  <c r="A6151" i="29" s="1"/>
  <c r="C6150" i="29"/>
  <c r="B6150" i="29" s="1"/>
  <c r="A6150" i="29" s="1"/>
  <c r="C6149" i="29"/>
  <c r="B6149" i="29" s="1"/>
  <c r="A6149" i="29" s="1"/>
  <c r="C6148" i="29"/>
  <c r="B6148" i="29" s="1"/>
  <c r="A6148" i="29" s="1"/>
  <c r="C6147" i="29"/>
  <c r="B6147" i="29" s="1"/>
  <c r="A6147" i="29" s="1"/>
  <c r="C6146" i="29"/>
  <c r="B6146" i="29" s="1"/>
  <c r="A6146" i="29" s="1"/>
  <c r="C6145" i="29"/>
  <c r="B6145" i="29" s="1"/>
  <c r="A6145" i="29" s="1"/>
  <c r="C6144" i="29"/>
  <c r="B6144" i="29" s="1"/>
  <c r="A6144" i="29" s="1"/>
  <c r="C6143" i="29"/>
  <c r="B6143" i="29" s="1"/>
  <c r="A6143" i="29" s="1"/>
  <c r="C6142" i="29"/>
  <c r="B6142" i="29" s="1"/>
  <c r="A6142" i="29" s="1"/>
  <c r="C6141" i="29"/>
  <c r="B6141" i="29" s="1"/>
  <c r="A6141" i="29" s="1"/>
  <c r="C6140" i="29"/>
  <c r="B6140" i="29" s="1"/>
  <c r="A6140" i="29" s="1"/>
  <c r="C6139" i="29"/>
  <c r="B6139" i="29" s="1"/>
  <c r="A6139" i="29" s="1"/>
  <c r="C6138" i="29"/>
  <c r="B6138" i="29" s="1"/>
  <c r="A6138" i="29" s="1"/>
  <c r="C6137" i="29"/>
  <c r="B6137" i="29" s="1"/>
  <c r="A6137" i="29" s="1"/>
  <c r="C6136" i="29"/>
  <c r="B6136" i="29" s="1"/>
  <c r="A6136" i="29" s="1"/>
  <c r="C6135" i="29"/>
  <c r="B6135" i="29" s="1"/>
  <c r="A6135" i="29" s="1"/>
  <c r="C6134" i="29"/>
  <c r="B6134" i="29" s="1"/>
  <c r="A6134" i="29" s="1"/>
  <c r="C6133" i="29"/>
  <c r="B6133" i="29" s="1"/>
  <c r="A6133" i="29" s="1"/>
  <c r="C6132" i="29"/>
  <c r="B6132" i="29" s="1"/>
  <c r="A6132" i="29" s="1"/>
  <c r="C6131" i="29"/>
  <c r="B6131" i="29" s="1"/>
  <c r="A6131" i="29" s="1"/>
  <c r="C6130" i="29"/>
  <c r="B6130" i="29" s="1"/>
  <c r="A6130" i="29" s="1"/>
  <c r="C6129" i="29"/>
  <c r="B6129" i="29" s="1"/>
  <c r="A6129" i="29" s="1"/>
  <c r="C6128" i="29"/>
  <c r="B6128" i="29" s="1"/>
  <c r="A6128" i="29" s="1"/>
  <c r="C6127" i="29"/>
  <c r="B6127" i="29" s="1"/>
  <c r="A6127" i="29" s="1"/>
  <c r="C6126" i="29"/>
  <c r="B6126" i="29" s="1"/>
  <c r="A6126" i="29" s="1"/>
  <c r="C6125" i="29"/>
  <c r="B6125" i="29" s="1"/>
  <c r="A6125" i="29" s="1"/>
  <c r="C6124" i="29"/>
  <c r="B6124" i="29" s="1"/>
  <c r="A6124" i="29" s="1"/>
  <c r="C6123" i="29"/>
  <c r="B6123" i="29" s="1"/>
  <c r="A6123" i="29" s="1"/>
  <c r="C6122" i="29"/>
  <c r="B6122" i="29" s="1"/>
  <c r="A6122" i="29" s="1"/>
  <c r="C6121" i="29"/>
  <c r="B6121" i="29" s="1"/>
  <c r="A6121" i="29" s="1"/>
  <c r="C6120" i="29"/>
  <c r="B6120" i="29" s="1"/>
  <c r="A6120" i="29" s="1"/>
  <c r="C6119" i="29"/>
  <c r="B6119" i="29" s="1"/>
  <c r="A6119" i="29" s="1"/>
  <c r="C6118" i="29"/>
  <c r="B6118" i="29" s="1"/>
  <c r="A6118" i="29" s="1"/>
  <c r="C6117" i="29"/>
  <c r="B6117" i="29" s="1"/>
  <c r="A6117" i="29" s="1"/>
  <c r="C6116" i="29"/>
  <c r="B6116" i="29" s="1"/>
  <c r="A6116" i="29" s="1"/>
  <c r="C6115" i="29"/>
  <c r="B6115" i="29" s="1"/>
  <c r="A6115" i="29" s="1"/>
  <c r="C6114" i="29"/>
  <c r="B6114" i="29" s="1"/>
  <c r="A6114" i="29" s="1"/>
  <c r="C6113" i="29"/>
  <c r="B6113" i="29" s="1"/>
  <c r="A6113" i="29" s="1"/>
  <c r="C6112" i="29"/>
  <c r="B6112" i="29" s="1"/>
  <c r="A6112" i="29" s="1"/>
  <c r="C6111" i="29"/>
  <c r="B6111" i="29" s="1"/>
  <c r="A6111" i="29" s="1"/>
  <c r="C6110" i="29"/>
  <c r="B6110" i="29" s="1"/>
  <c r="A6110" i="29" s="1"/>
  <c r="C6109" i="29"/>
  <c r="B6109" i="29" s="1"/>
  <c r="A6109" i="29" s="1"/>
  <c r="C6108" i="29"/>
  <c r="B6108" i="29" s="1"/>
  <c r="A6108" i="29" s="1"/>
  <c r="C6107" i="29"/>
  <c r="B6107" i="29" s="1"/>
  <c r="A6107" i="29" s="1"/>
  <c r="C6106" i="29"/>
  <c r="B6106" i="29" s="1"/>
  <c r="A6106" i="29" s="1"/>
  <c r="C6105" i="29"/>
  <c r="B6105" i="29" s="1"/>
  <c r="A6105" i="29" s="1"/>
  <c r="C6104" i="29"/>
  <c r="B6104" i="29" s="1"/>
  <c r="A6104" i="29" s="1"/>
  <c r="C6103" i="29"/>
  <c r="B6103" i="29" s="1"/>
  <c r="A6103" i="29" s="1"/>
  <c r="C6102" i="29"/>
  <c r="B6102" i="29" s="1"/>
  <c r="A6102" i="29" s="1"/>
  <c r="C6101" i="29"/>
  <c r="B6101" i="29" s="1"/>
  <c r="A6101" i="29" s="1"/>
  <c r="C6100" i="29"/>
  <c r="B6100" i="29" s="1"/>
  <c r="A6100" i="29" s="1"/>
  <c r="C6099" i="29"/>
  <c r="B6099" i="29" s="1"/>
  <c r="A6099" i="29" s="1"/>
  <c r="C6098" i="29"/>
  <c r="B6098" i="29" s="1"/>
  <c r="A6098" i="29" s="1"/>
  <c r="C6097" i="29"/>
  <c r="B6097" i="29" s="1"/>
  <c r="A6097" i="29" s="1"/>
  <c r="C6096" i="29"/>
  <c r="B6096" i="29" s="1"/>
  <c r="A6096" i="29" s="1"/>
  <c r="C6095" i="29"/>
  <c r="B6095" i="29" s="1"/>
  <c r="A6095" i="29" s="1"/>
  <c r="C6094" i="29"/>
  <c r="B6094" i="29" s="1"/>
  <c r="A6094" i="29" s="1"/>
  <c r="C6093" i="29"/>
  <c r="B6093" i="29" s="1"/>
  <c r="A6093" i="29" s="1"/>
  <c r="C6092" i="29"/>
  <c r="B6092" i="29" s="1"/>
  <c r="A6092" i="29" s="1"/>
  <c r="C6091" i="29"/>
  <c r="B6091" i="29" s="1"/>
  <c r="A6091" i="29" s="1"/>
  <c r="C6090" i="29"/>
  <c r="B6090" i="29" s="1"/>
  <c r="A6090" i="29" s="1"/>
  <c r="C6089" i="29"/>
  <c r="B6089" i="29" s="1"/>
  <c r="A6089" i="29" s="1"/>
  <c r="C6088" i="29"/>
  <c r="B6088" i="29" s="1"/>
  <c r="A6088" i="29" s="1"/>
  <c r="C6087" i="29"/>
  <c r="B6087" i="29" s="1"/>
  <c r="A6087" i="29" s="1"/>
  <c r="C6086" i="29"/>
  <c r="B6086" i="29" s="1"/>
  <c r="A6086" i="29" s="1"/>
  <c r="C6085" i="29"/>
  <c r="B6085" i="29" s="1"/>
  <c r="A6085" i="29" s="1"/>
  <c r="C6084" i="29"/>
  <c r="B6084" i="29" s="1"/>
  <c r="A6084" i="29" s="1"/>
  <c r="C6083" i="29"/>
  <c r="B6083" i="29" s="1"/>
  <c r="A6083" i="29" s="1"/>
  <c r="C6082" i="29"/>
  <c r="B6082" i="29" s="1"/>
  <c r="A6082" i="29" s="1"/>
  <c r="C6081" i="29"/>
  <c r="B6081" i="29" s="1"/>
  <c r="A6081" i="29" s="1"/>
  <c r="C6080" i="29"/>
  <c r="B6080" i="29" s="1"/>
  <c r="A6080" i="29" s="1"/>
  <c r="C6079" i="29"/>
  <c r="B6079" i="29" s="1"/>
  <c r="A6079" i="29" s="1"/>
  <c r="C6078" i="29"/>
  <c r="B6078" i="29" s="1"/>
  <c r="A6078" i="29" s="1"/>
  <c r="C6077" i="29"/>
  <c r="B6077" i="29" s="1"/>
  <c r="A6077" i="29" s="1"/>
  <c r="C6076" i="29"/>
  <c r="B6076" i="29" s="1"/>
  <c r="A6076" i="29" s="1"/>
  <c r="C6075" i="29"/>
  <c r="B6075" i="29" s="1"/>
  <c r="A6075" i="29" s="1"/>
  <c r="C6074" i="29"/>
  <c r="B6074" i="29" s="1"/>
  <c r="A6074" i="29" s="1"/>
  <c r="C6073" i="29"/>
  <c r="B6073" i="29" s="1"/>
  <c r="A6073" i="29" s="1"/>
  <c r="C6072" i="29"/>
  <c r="B6072" i="29" s="1"/>
  <c r="A6072" i="29" s="1"/>
  <c r="C6071" i="29"/>
  <c r="B6071" i="29" s="1"/>
  <c r="A6071" i="29" s="1"/>
  <c r="C6070" i="29"/>
  <c r="B6070" i="29" s="1"/>
  <c r="A6070" i="29" s="1"/>
  <c r="C6069" i="29"/>
  <c r="B6069" i="29" s="1"/>
  <c r="A6069" i="29" s="1"/>
  <c r="C6068" i="29"/>
  <c r="B6068" i="29" s="1"/>
  <c r="A6068" i="29" s="1"/>
  <c r="C6067" i="29"/>
  <c r="B6067" i="29" s="1"/>
  <c r="A6067" i="29" s="1"/>
  <c r="C6066" i="29"/>
  <c r="B6066" i="29" s="1"/>
  <c r="A6066" i="29" s="1"/>
  <c r="C6065" i="29"/>
  <c r="B6065" i="29" s="1"/>
  <c r="A6065" i="29" s="1"/>
  <c r="C6064" i="29"/>
  <c r="B6064" i="29" s="1"/>
  <c r="A6064" i="29" s="1"/>
  <c r="C6063" i="29"/>
  <c r="B6063" i="29" s="1"/>
  <c r="A6063" i="29" s="1"/>
  <c r="C6062" i="29"/>
  <c r="B6062" i="29" s="1"/>
  <c r="A6062" i="29" s="1"/>
  <c r="C6061" i="29"/>
  <c r="B6061" i="29" s="1"/>
  <c r="A6061" i="29" s="1"/>
  <c r="C6060" i="29"/>
  <c r="B6060" i="29" s="1"/>
  <c r="A6060" i="29" s="1"/>
  <c r="C6059" i="29"/>
  <c r="B6059" i="29" s="1"/>
  <c r="A6059" i="29" s="1"/>
  <c r="C6058" i="29"/>
  <c r="B6058" i="29" s="1"/>
  <c r="A6058" i="29" s="1"/>
  <c r="C6057" i="29"/>
  <c r="B6057" i="29" s="1"/>
  <c r="A6057" i="29" s="1"/>
  <c r="C6056" i="29"/>
  <c r="B6056" i="29" s="1"/>
  <c r="A6056" i="29" s="1"/>
  <c r="C6055" i="29"/>
  <c r="B6055" i="29" s="1"/>
  <c r="A6055" i="29" s="1"/>
  <c r="C6054" i="29"/>
  <c r="B6054" i="29" s="1"/>
  <c r="A6054" i="29" s="1"/>
  <c r="C6053" i="29"/>
  <c r="B6053" i="29" s="1"/>
  <c r="A6053" i="29" s="1"/>
  <c r="C6052" i="29"/>
  <c r="B6052" i="29" s="1"/>
  <c r="A6052" i="29" s="1"/>
  <c r="C6051" i="29"/>
  <c r="B6051" i="29" s="1"/>
  <c r="A6051" i="29" s="1"/>
  <c r="C6050" i="29"/>
  <c r="B6050" i="29" s="1"/>
  <c r="A6050" i="29" s="1"/>
  <c r="C6049" i="29"/>
  <c r="B6049" i="29" s="1"/>
  <c r="A6049" i="29" s="1"/>
  <c r="C6048" i="29"/>
  <c r="B6048" i="29" s="1"/>
  <c r="A6048" i="29" s="1"/>
  <c r="C6047" i="29"/>
  <c r="B6047" i="29" s="1"/>
  <c r="A6047" i="29" s="1"/>
  <c r="C6046" i="29"/>
  <c r="B6046" i="29" s="1"/>
  <c r="A6046" i="29" s="1"/>
  <c r="C6045" i="29"/>
  <c r="B6045" i="29" s="1"/>
  <c r="A6045" i="29" s="1"/>
  <c r="C6044" i="29"/>
  <c r="B6044" i="29" s="1"/>
  <c r="A6044" i="29" s="1"/>
  <c r="C6043" i="29"/>
  <c r="B6043" i="29" s="1"/>
  <c r="A6043" i="29" s="1"/>
  <c r="C6042" i="29"/>
  <c r="B6042" i="29" s="1"/>
  <c r="A6042" i="29" s="1"/>
  <c r="C6041" i="29"/>
  <c r="B6041" i="29" s="1"/>
  <c r="A6041" i="29" s="1"/>
  <c r="C6040" i="29"/>
  <c r="B6040" i="29" s="1"/>
  <c r="A6040" i="29" s="1"/>
  <c r="C6039" i="29"/>
  <c r="B6039" i="29" s="1"/>
  <c r="A6039" i="29" s="1"/>
  <c r="C6038" i="29"/>
  <c r="B6038" i="29" s="1"/>
  <c r="A6038" i="29" s="1"/>
  <c r="C6037" i="29"/>
  <c r="B6037" i="29" s="1"/>
  <c r="A6037" i="29" s="1"/>
  <c r="C6036" i="29"/>
  <c r="B6036" i="29" s="1"/>
  <c r="A6036" i="29" s="1"/>
  <c r="C6035" i="29"/>
  <c r="B6035" i="29" s="1"/>
  <c r="A6035" i="29" s="1"/>
  <c r="C6034" i="29"/>
  <c r="B6034" i="29"/>
  <c r="A6034" i="29" s="1"/>
  <c r="C6033" i="29"/>
  <c r="B6033" i="29" s="1"/>
  <c r="A6033" i="29" s="1"/>
  <c r="C6032" i="29"/>
  <c r="B6032" i="29" s="1"/>
  <c r="A6032" i="29" s="1"/>
  <c r="C6031" i="29"/>
  <c r="B6031" i="29" s="1"/>
  <c r="A6031" i="29" s="1"/>
  <c r="C6030" i="29"/>
  <c r="B6030" i="29" s="1"/>
  <c r="A6030" i="29" s="1"/>
  <c r="C6029" i="29"/>
  <c r="B6029" i="29" s="1"/>
  <c r="A6029" i="29" s="1"/>
  <c r="C6028" i="29"/>
  <c r="B6028" i="29" s="1"/>
  <c r="A6028" i="29" s="1"/>
  <c r="C6027" i="29"/>
  <c r="B6027" i="29" s="1"/>
  <c r="A6027" i="29" s="1"/>
  <c r="C6026" i="29"/>
  <c r="B6026" i="29" s="1"/>
  <c r="A6026" i="29" s="1"/>
  <c r="C6025" i="29"/>
  <c r="B6025" i="29" s="1"/>
  <c r="A6025" i="29" s="1"/>
  <c r="C6024" i="29"/>
  <c r="B6024" i="29" s="1"/>
  <c r="A6024" i="29" s="1"/>
  <c r="C6023" i="29"/>
  <c r="B6023" i="29" s="1"/>
  <c r="A6023" i="29" s="1"/>
  <c r="C6022" i="29"/>
  <c r="B6022" i="29" s="1"/>
  <c r="A6022" i="29" s="1"/>
  <c r="C6021" i="29"/>
  <c r="B6021" i="29" s="1"/>
  <c r="A6021" i="29" s="1"/>
  <c r="C6020" i="29"/>
  <c r="B6020" i="29" s="1"/>
  <c r="A6020" i="29" s="1"/>
  <c r="C6019" i="29"/>
  <c r="B6019" i="29" s="1"/>
  <c r="A6019" i="29" s="1"/>
  <c r="C6018" i="29"/>
  <c r="B6018" i="29" s="1"/>
  <c r="A6018" i="29" s="1"/>
  <c r="C6017" i="29"/>
  <c r="B6017" i="29" s="1"/>
  <c r="A6017" i="29" s="1"/>
  <c r="C6016" i="29"/>
  <c r="B6016" i="29" s="1"/>
  <c r="A6016" i="29" s="1"/>
  <c r="C6015" i="29"/>
  <c r="B6015" i="29" s="1"/>
  <c r="A6015" i="29"/>
  <c r="C6014" i="29"/>
  <c r="B6014" i="29" s="1"/>
  <c r="A6014" i="29" s="1"/>
  <c r="C6013" i="29"/>
  <c r="B6013" i="29" s="1"/>
  <c r="A6013" i="29" s="1"/>
  <c r="C6012" i="29"/>
  <c r="B6012" i="29" s="1"/>
  <c r="A6012" i="29" s="1"/>
  <c r="C6011" i="29"/>
  <c r="B6011" i="29" s="1"/>
  <c r="A6011" i="29" s="1"/>
  <c r="C6010" i="29"/>
  <c r="B6010" i="29" s="1"/>
  <c r="A6010" i="29" s="1"/>
  <c r="C6009" i="29"/>
  <c r="B6009" i="29" s="1"/>
  <c r="A6009" i="29" s="1"/>
  <c r="C6008" i="29"/>
  <c r="B6008" i="29" s="1"/>
  <c r="A6008" i="29" s="1"/>
  <c r="C6007" i="29"/>
  <c r="B6007" i="29" s="1"/>
  <c r="A6007" i="29" s="1"/>
  <c r="C6006" i="29"/>
  <c r="B6006" i="29" s="1"/>
  <c r="A6006" i="29" s="1"/>
  <c r="C6005" i="29"/>
  <c r="B6005" i="29" s="1"/>
  <c r="A6005" i="29" s="1"/>
  <c r="C6004" i="29"/>
  <c r="B6004" i="29" s="1"/>
  <c r="A6004" i="29" s="1"/>
  <c r="C6003" i="29"/>
  <c r="B6003" i="29" s="1"/>
  <c r="A6003" i="29" s="1"/>
  <c r="C6002" i="29"/>
  <c r="B6002" i="29" s="1"/>
  <c r="A6002" i="29" s="1"/>
  <c r="C6001" i="29"/>
  <c r="B6001" i="29" s="1"/>
  <c r="A6001" i="29" s="1"/>
  <c r="C6000" i="29"/>
  <c r="B6000" i="29" s="1"/>
  <c r="A6000" i="29" s="1"/>
  <c r="C5999" i="29"/>
  <c r="B5999" i="29" s="1"/>
  <c r="A5999" i="29" s="1"/>
  <c r="C5998" i="29"/>
  <c r="B5998" i="29" s="1"/>
  <c r="A5998" i="29" s="1"/>
  <c r="C5997" i="29"/>
  <c r="B5997" i="29" s="1"/>
  <c r="A5997" i="29" s="1"/>
  <c r="C5996" i="29"/>
  <c r="B5996" i="29" s="1"/>
  <c r="A5996" i="29" s="1"/>
  <c r="C5995" i="29"/>
  <c r="B5995" i="29" s="1"/>
  <c r="A5995" i="29" s="1"/>
  <c r="C5994" i="29"/>
  <c r="B5994" i="29" s="1"/>
  <c r="A5994" i="29" s="1"/>
  <c r="C5993" i="29"/>
  <c r="B5993" i="29" s="1"/>
  <c r="A5993" i="29" s="1"/>
  <c r="C5992" i="29"/>
  <c r="B5992" i="29"/>
  <c r="A5992" i="29" s="1"/>
  <c r="C5991" i="29"/>
  <c r="B5991" i="29" s="1"/>
  <c r="A5991" i="29" s="1"/>
  <c r="C5990" i="29"/>
  <c r="B5990" i="29" s="1"/>
  <c r="A5990" i="29" s="1"/>
  <c r="C5989" i="29"/>
  <c r="B5989" i="29" s="1"/>
  <c r="A5989" i="29" s="1"/>
  <c r="C5988" i="29"/>
  <c r="B5988" i="29" s="1"/>
  <c r="A5988" i="29" s="1"/>
  <c r="C5987" i="29"/>
  <c r="B5987" i="29" s="1"/>
  <c r="A5987" i="29" s="1"/>
  <c r="C5986" i="29"/>
  <c r="B5986" i="29" s="1"/>
  <c r="A5986" i="29" s="1"/>
  <c r="C5985" i="29"/>
  <c r="B5985" i="29" s="1"/>
  <c r="A5985" i="29" s="1"/>
  <c r="C5984" i="29"/>
  <c r="B5984" i="29" s="1"/>
  <c r="A5984" i="29" s="1"/>
  <c r="C5983" i="29"/>
  <c r="B5983" i="29" s="1"/>
  <c r="A5983" i="29" s="1"/>
  <c r="C5982" i="29"/>
  <c r="B5982" i="29" s="1"/>
  <c r="A5982" i="29" s="1"/>
  <c r="C5981" i="29"/>
  <c r="B5981" i="29" s="1"/>
  <c r="A5981" i="29" s="1"/>
  <c r="C5980" i="29"/>
  <c r="B5980" i="29" s="1"/>
  <c r="A5980" i="29" s="1"/>
  <c r="C5979" i="29"/>
  <c r="B5979" i="29" s="1"/>
  <c r="A5979" i="29" s="1"/>
  <c r="C5978" i="29"/>
  <c r="B5978" i="29" s="1"/>
  <c r="A5978" i="29" s="1"/>
  <c r="C5977" i="29"/>
  <c r="B5977" i="29" s="1"/>
  <c r="A5977" i="29" s="1"/>
  <c r="C5976" i="29"/>
  <c r="B5976" i="29" s="1"/>
  <c r="A5976" i="29" s="1"/>
  <c r="C5975" i="29"/>
  <c r="B5975" i="29" s="1"/>
  <c r="A5975" i="29" s="1"/>
  <c r="C5974" i="29"/>
  <c r="B5974" i="29" s="1"/>
  <c r="A5974" i="29" s="1"/>
  <c r="C5973" i="29"/>
  <c r="B5973" i="29" s="1"/>
  <c r="A5973" i="29" s="1"/>
  <c r="C5972" i="29"/>
  <c r="B5972" i="29" s="1"/>
  <c r="A5972" i="29" s="1"/>
  <c r="C5971" i="29"/>
  <c r="B5971" i="29" s="1"/>
  <c r="A5971" i="29" s="1"/>
  <c r="C5970" i="29"/>
  <c r="B5970" i="29" s="1"/>
  <c r="A5970" i="29" s="1"/>
  <c r="C5969" i="29"/>
  <c r="B5969" i="29" s="1"/>
  <c r="A5969" i="29" s="1"/>
  <c r="C5968" i="29"/>
  <c r="B5968" i="29" s="1"/>
  <c r="A5968" i="29" s="1"/>
  <c r="C5967" i="29"/>
  <c r="B5967" i="29" s="1"/>
  <c r="A5967" i="29" s="1"/>
  <c r="C5966" i="29"/>
  <c r="B5966" i="29" s="1"/>
  <c r="A5966" i="29" s="1"/>
  <c r="C5965" i="29"/>
  <c r="B5965" i="29" s="1"/>
  <c r="A5965" i="29" s="1"/>
  <c r="C5964" i="29"/>
  <c r="B5964" i="29" s="1"/>
  <c r="A5964" i="29" s="1"/>
  <c r="C5963" i="29"/>
  <c r="B5963" i="29" s="1"/>
  <c r="A5963" i="29" s="1"/>
  <c r="C5962" i="29"/>
  <c r="B5962" i="29" s="1"/>
  <c r="A5962" i="29" s="1"/>
  <c r="C5961" i="29"/>
  <c r="B5961" i="29" s="1"/>
  <c r="A5961" i="29" s="1"/>
  <c r="C5960" i="29"/>
  <c r="B5960" i="29" s="1"/>
  <c r="A5960" i="29" s="1"/>
  <c r="C5959" i="29"/>
  <c r="B5959" i="29" s="1"/>
  <c r="A5959" i="29" s="1"/>
  <c r="C5958" i="29"/>
  <c r="B5958" i="29" s="1"/>
  <c r="A5958" i="29" s="1"/>
  <c r="C5957" i="29"/>
  <c r="B5957" i="29" s="1"/>
  <c r="A5957" i="29" s="1"/>
  <c r="C5956" i="29"/>
  <c r="B5956" i="29" s="1"/>
  <c r="A5956" i="29" s="1"/>
  <c r="C5955" i="29"/>
  <c r="B5955" i="29" s="1"/>
  <c r="A5955" i="29" s="1"/>
  <c r="C5954" i="29"/>
  <c r="B5954" i="29" s="1"/>
  <c r="A5954" i="29" s="1"/>
  <c r="C5953" i="29"/>
  <c r="B5953" i="29" s="1"/>
  <c r="A5953" i="29" s="1"/>
  <c r="C5952" i="29"/>
  <c r="B5952" i="29" s="1"/>
  <c r="A5952" i="29" s="1"/>
  <c r="C5951" i="29"/>
  <c r="B5951" i="29" s="1"/>
  <c r="A5951" i="29" s="1"/>
  <c r="C5950" i="29"/>
  <c r="B5950" i="29" s="1"/>
  <c r="A5950" i="29" s="1"/>
  <c r="C5949" i="29"/>
  <c r="B5949" i="29" s="1"/>
  <c r="A5949" i="29" s="1"/>
  <c r="C5948" i="29"/>
  <c r="B5948" i="29" s="1"/>
  <c r="A5948" i="29" s="1"/>
  <c r="C5947" i="29"/>
  <c r="B5947" i="29" s="1"/>
  <c r="A5947" i="29" s="1"/>
  <c r="C5946" i="29"/>
  <c r="B5946" i="29" s="1"/>
  <c r="A5946" i="29" s="1"/>
  <c r="C5945" i="29"/>
  <c r="B5945" i="29" s="1"/>
  <c r="A5945" i="29" s="1"/>
  <c r="C5944" i="29"/>
  <c r="B5944" i="29" s="1"/>
  <c r="A5944" i="29" s="1"/>
  <c r="C5943" i="29"/>
  <c r="B5943" i="29" s="1"/>
  <c r="A5943" i="29" s="1"/>
  <c r="C5942" i="29"/>
  <c r="B5942" i="29" s="1"/>
  <c r="A5942" i="29" s="1"/>
  <c r="C5941" i="29"/>
  <c r="B5941" i="29" s="1"/>
  <c r="A5941" i="29" s="1"/>
  <c r="C5940" i="29"/>
  <c r="B5940" i="29" s="1"/>
  <c r="A5940" i="29" s="1"/>
  <c r="C5939" i="29"/>
  <c r="B5939" i="29" s="1"/>
  <c r="A5939" i="29" s="1"/>
  <c r="C5938" i="29"/>
  <c r="B5938" i="29" s="1"/>
  <c r="A5938" i="29" s="1"/>
  <c r="C5937" i="29"/>
  <c r="B5937" i="29" s="1"/>
  <c r="A5937" i="29" s="1"/>
  <c r="C5936" i="29"/>
  <c r="B5936" i="29" s="1"/>
  <c r="A5936" i="29" s="1"/>
  <c r="C5935" i="29"/>
  <c r="B5935" i="29" s="1"/>
  <c r="A5935" i="29" s="1"/>
  <c r="C5934" i="29"/>
  <c r="B5934" i="29" s="1"/>
  <c r="A5934" i="29" s="1"/>
  <c r="C5933" i="29"/>
  <c r="B5933" i="29" s="1"/>
  <c r="A5933" i="29" s="1"/>
  <c r="C5932" i="29"/>
  <c r="B5932" i="29" s="1"/>
  <c r="A5932" i="29" s="1"/>
  <c r="C5931" i="29"/>
  <c r="B5931" i="29" s="1"/>
  <c r="A5931" i="29" s="1"/>
  <c r="C5930" i="29"/>
  <c r="B5930" i="29" s="1"/>
  <c r="A5930" i="29" s="1"/>
  <c r="C5929" i="29"/>
  <c r="B5929" i="29" s="1"/>
  <c r="A5929" i="29" s="1"/>
  <c r="C5928" i="29"/>
  <c r="B5928" i="29"/>
  <c r="A5928" i="29" s="1"/>
  <c r="C5927" i="29"/>
  <c r="B5927" i="29" s="1"/>
  <c r="A5927" i="29" s="1"/>
  <c r="C5926" i="29"/>
  <c r="B5926" i="29" s="1"/>
  <c r="A5926" i="29" s="1"/>
  <c r="C5925" i="29"/>
  <c r="B5925" i="29" s="1"/>
  <c r="A5925" i="29" s="1"/>
  <c r="C5924" i="29"/>
  <c r="B5924" i="29" s="1"/>
  <c r="A5924" i="29" s="1"/>
  <c r="C5923" i="29"/>
  <c r="B5923" i="29" s="1"/>
  <c r="A5923" i="29" s="1"/>
  <c r="C5922" i="29"/>
  <c r="B5922" i="29" s="1"/>
  <c r="A5922" i="29" s="1"/>
  <c r="C5921" i="29"/>
  <c r="B5921" i="29" s="1"/>
  <c r="A5921" i="29" s="1"/>
  <c r="C5920" i="29"/>
  <c r="B5920" i="29" s="1"/>
  <c r="A5920" i="29" s="1"/>
  <c r="C5919" i="29"/>
  <c r="B5919" i="29" s="1"/>
  <c r="A5919" i="29" s="1"/>
  <c r="C5918" i="29"/>
  <c r="B5918" i="29" s="1"/>
  <c r="A5918" i="29" s="1"/>
  <c r="C5917" i="29"/>
  <c r="B5917" i="29" s="1"/>
  <c r="A5917" i="29"/>
  <c r="C5916" i="29"/>
  <c r="B5916" i="29" s="1"/>
  <c r="A5916" i="29" s="1"/>
  <c r="C5915" i="29"/>
  <c r="B5915" i="29" s="1"/>
  <c r="A5915" i="29" s="1"/>
  <c r="C5914" i="29"/>
  <c r="B5914" i="29" s="1"/>
  <c r="A5914" i="29" s="1"/>
  <c r="C5913" i="29"/>
  <c r="B5913" i="29" s="1"/>
  <c r="A5913" i="29" s="1"/>
  <c r="C5912" i="29"/>
  <c r="B5912" i="29" s="1"/>
  <c r="A5912" i="29" s="1"/>
  <c r="C5911" i="29"/>
  <c r="B5911" i="29" s="1"/>
  <c r="A5911" i="29" s="1"/>
  <c r="C5910" i="29"/>
  <c r="B5910" i="29" s="1"/>
  <c r="A5910" i="29" s="1"/>
  <c r="C5909" i="29"/>
  <c r="B5909" i="29" s="1"/>
  <c r="A5909" i="29" s="1"/>
  <c r="C5908" i="29"/>
  <c r="B5908" i="29" s="1"/>
  <c r="A5908" i="29" s="1"/>
  <c r="C5907" i="29"/>
  <c r="B5907" i="29" s="1"/>
  <c r="A5907" i="29" s="1"/>
  <c r="C5906" i="29"/>
  <c r="B5906" i="29" s="1"/>
  <c r="A5906" i="29" s="1"/>
  <c r="C5905" i="29"/>
  <c r="B5905" i="29" s="1"/>
  <c r="A5905" i="29" s="1"/>
  <c r="C5904" i="29"/>
  <c r="B5904" i="29" s="1"/>
  <c r="A5904" i="29" s="1"/>
  <c r="C5903" i="29"/>
  <c r="B5903" i="29" s="1"/>
  <c r="A5903" i="29" s="1"/>
  <c r="C5902" i="29"/>
  <c r="B5902" i="29" s="1"/>
  <c r="A5902" i="29" s="1"/>
  <c r="C5901" i="29"/>
  <c r="B5901" i="29" s="1"/>
  <c r="A5901" i="29" s="1"/>
  <c r="C5900" i="29"/>
  <c r="B5900" i="29" s="1"/>
  <c r="A5900" i="29" s="1"/>
  <c r="C5899" i="29"/>
  <c r="B5899" i="29" s="1"/>
  <c r="A5899" i="29" s="1"/>
  <c r="C5898" i="29"/>
  <c r="B5898" i="29" s="1"/>
  <c r="A5898" i="29" s="1"/>
  <c r="C5897" i="29"/>
  <c r="B5897" i="29" s="1"/>
  <c r="A5897" i="29" s="1"/>
  <c r="C5896" i="29"/>
  <c r="B5896" i="29" s="1"/>
  <c r="A5896" i="29" s="1"/>
  <c r="C5895" i="29"/>
  <c r="B5895" i="29" s="1"/>
  <c r="A5895" i="29" s="1"/>
  <c r="C5894" i="29"/>
  <c r="B5894" i="29" s="1"/>
  <c r="A5894" i="29" s="1"/>
  <c r="C5893" i="29"/>
  <c r="B5893" i="29" s="1"/>
  <c r="A5893" i="29" s="1"/>
  <c r="C5892" i="29"/>
  <c r="B5892" i="29" s="1"/>
  <c r="A5892" i="29" s="1"/>
  <c r="C5891" i="29"/>
  <c r="B5891" i="29" s="1"/>
  <c r="A5891" i="29" s="1"/>
  <c r="C5890" i="29"/>
  <c r="B5890" i="29" s="1"/>
  <c r="A5890" i="29" s="1"/>
  <c r="C5889" i="29"/>
  <c r="B5889" i="29" s="1"/>
  <c r="A5889" i="29" s="1"/>
  <c r="C5888" i="29"/>
  <c r="B5888" i="29" s="1"/>
  <c r="A5888" i="29" s="1"/>
  <c r="C5887" i="29"/>
  <c r="B5887" i="29" s="1"/>
  <c r="A5887" i="29" s="1"/>
  <c r="C5886" i="29"/>
  <c r="B5886" i="29" s="1"/>
  <c r="A5886" i="29" s="1"/>
  <c r="C5885" i="29"/>
  <c r="B5885" i="29" s="1"/>
  <c r="A5885" i="29" s="1"/>
  <c r="C5884" i="29"/>
  <c r="B5884" i="29" s="1"/>
  <c r="A5884" i="29" s="1"/>
  <c r="C5883" i="29"/>
  <c r="B5883" i="29" s="1"/>
  <c r="A5883" i="29" s="1"/>
  <c r="C5882" i="29"/>
  <c r="B5882" i="29" s="1"/>
  <c r="A5882" i="29" s="1"/>
  <c r="C5881" i="29"/>
  <c r="B5881" i="29" s="1"/>
  <c r="A5881" i="29" s="1"/>
  <c r="C5880" i="29"/>
  <c r="B5880" i="29" s="1"/>
  <c r="A5880" i="29" s="1"/>
  <c r="C5879" i="29"/>
  <c r="B5879" i="29" s="1"/>
  <c r="A5879" i="29" s="1"/>
  <c r="C5878" i="29"/>
  <c r="B5878" i="29" s="1"/>
  <c r="A5878" i="29" s="1"/>
  <c r="C5877" i="29"/>
  <c r="B5877" i="29" s="1"/>
  <c r="A5877" i="29" s="1"/>
  <c r="C5876" i="29"/>
  <c r="B5876" i="29" s="1"/>
  <c r="A5876" i="29" s="1"/>
  <c r="C5875" i="29"/>
  <c r="B5875" i="29" s="1"/>
  <c r="A5875" i="29" s="1"/>
  <c r="C5874" i="29"/>
  <c r="B5874" i="29" s="1"/>
  <c r="A5874" i="29" s="1"/>
  <c r="C5873" i="29"/>
  <c r="B5873" i="29" s="1"/>
  <c r="A5873" i="29" s="1"/>
  <c r="C5872" i="29"/>
  <c r="B5872" i="29" s="1"/>
  <c r="A5872" i="29" s="1"/>
  <c r="C5871" i="29"/>
  <c r="B5871" i="29" s="1"/>
  <c r="A5871" i="29" s="1"/>
  <c r="C5870" i="29"/>
  <c r="B5870" i="29" s="1"/>
  <c r="A5870" i="29" s="1"/>
  <c r="C5869" i="29"/>
  <c r="B5869" i="29" s="1"/>
  <c r="A5869" i="29" s="1"/>
  <c r="C5868" i="29"/>
  <c r="B5868" i="29" s="1"/>
  <c r="A5868" i="29" s="1"/>
  <c r="C5867" i="29"/>
  <c r="B5867" i="29" s="1"/>
  <c r="A5867" i="29" s="1"/>
  <c r="C5866" i="29"/>
  <c r="B5866" i="29" s="1"/>
  <c r="A5866" i="29" s="1"/>
  <c r="C5865" i="29"/>
  <c r="B5865" i="29" s="1"/>
  <c r="A5865" i="29" s="1"/>
  <c r="C5864" i="29"/>
  <c r="B5864" i="29" s="1"/>
  <c r="A5864" i="29" s="1"/>
  <c r="C5863" i="29"/>
  <c r="B5863" i="29" s="1"/>
  <c r="A5863" i="29" s="1"/>
  <c r="C5862" i="29"/>
  <c r="B5862" i="29" s="1"/>
  <c r="A5862" i="29" s="1"/>
  <c r="C5861" i="29"/>
  <c r="B5861" i="29" s="1"/>
  <c r="A5861" i="29" s="1"/>
  <c r="C5860" i="29"/>
  <c r="B5860" i="29" s="1"/>
  <c r="A5860" i="29" s="1"/>
  <c r="C5859" i="29"/>
  <c r="B5859" i="29" s="1"/>
  <c r="A5859" i="29" s="1"/>
  <c r="C5858" i="29"/>
  <c r="B5858" i="29" s="1"/>
  <c r="A5858" i="29" s="1"/>
  <c r="C5857" i="29"/>
  <c r="B5857" i="29" s="1"/>
  <c r="A5857" i="29" s="1"/>
  <c r="C5856" i="29"/>
  <c r="B5856" i="29" s="1"/>
  <c r="A5856" i="29" s="1"/>
  <c r="C5855" i="29"/>
  <c r="B5855" i="29" s="1"/>
  <c r="A5855" i="29" s="1"/>
  <c r="C5854" i="29"/>
  <c r="B5854" i="29" s="1"/>
  <c r="A5854" i="29" s="1"/>
  <c r="C5853" i="29"/>
  <c r="B5853" i="29" s="1"/>
  <c r="A5853" i="29" s="1"/>
  <c r="C5852" i="29"/>
  <c r="B5852" i="29" s="1"/>
  <c r="A5852" i="29" s="1"/>
  <c r="C5851" i="29"/>
  <c r="B5851" i="29" s="1"/>
  <c r="A5851" i="29" s="1"/>
  <c r="C5850" i="29"/>
  <c r="B5850" i="29" s="1"/>
  <c r="A5850" i="29" s="1"/>
  <c r="C5849" i="29"/>
  <c r="B5849" i="29" s="1"/>
  <c r="A5849" i="29" s="1"/>
  <c r="C5848" i="29"/>
  <c r="B5848" i="29" s="1"/>
  <c r="A5848" i="29" s="1"/>
  <c r="C5847" i="29"/>
  <c r="B5847" i="29" s="1"/>
  <c r="A5847" i="29" s="1"/>
  <c r="C5846" i="29"/>
  <c r="B5846" i="29" s="1"/>
  <c r="A5846" i="29" s="1"/>
  <c r="C5845" i="29"/>
  <c r="B5845" i="29" s="1"/>
  <c r="A5845" i="29" s="1"/>
  <c r="C5844" i="29"/>
  <c r="B5844" i="29" s="1"/>
  <c r="A5844" i="29" s="1"/>
  <c r="C5843" i="29"/>
  <c r="B5843" i="29" s="1"/>
  <c r="A5843" i="29" s="1"/>
  <c r="C5842" i="29"/>
  <c r="B5842" i="29" s="1"/>
  <c r="A5842" i="29" s="1"/>
  <c r="C5841" i="29"/>
  <c r="B5841" i="29" s="1"/>
  <c r="A5841" i="29" s="1"/>
  <c r="C5840" i="29"/>
  <c r="B5840" i="29" s="1"/>
  <c r="A5840" i="29" s="1"/>
  <c r="C5839" i="29"/>
  <c r="B5839" i="29" s="1"/>
  <c r="A5839" i="29"/>
  <c r="C5838" i="29"/>
  <c r="B5838" i="29" s="1"/>
  <c r="A5838" i="29" s="1"/>
  <c r="C5837" i="29"/>
  <c r="B5837" i="29" s="1"/>
  <c r="A5837" i="29" s="1"/>
  <c r="C5836" i="29"/>
  <c r="B5836" i="29"/>
  <c r="A5836" i="29" s="1"/>
  <c r="C5835" i="29"/>
  <c r="B5835" i="29" s="1"/>
  <c r="A5835" i="29" s="1"/>
  <c r="C5834" i="29"/>
  <c r="B5834" i="29" s="1"/>
  <c r="A5834" i="29" s="1"/>
  <c r="C5833" i="29"/>
  <c r="B5833" i="29" s="1"/>
  <c r="A5833" i="29" s="1"/>
  <c r="C5832" i="29"/>
  <c r="B5832" i="29" s="1"/>
  <c r="A5832" i="29" s="1"/>
  <c r="C5831" i="29"/>
  <c r="B5831" i="29" s="1"/>
  <c r="A5831" i="29" s="1"/>
  <c r="C5830" i="29"/>
  <c r="B5830" i="29" s="1"/>
  <c r="A5830" i="29" s="1"/>
  <c r="C5829" i="29"/>
  <c r="B5829" i="29" s="1"/>
  <c r="A5829" i="29" s="1"/>
  <c r="C5828" i="29"/>
  <c r="B5828" i="29" s="1"/>
  <c r="A5828" i="29" s="1"/>
  <c r="C5827" i="29"/>
  <c r="B5827" i="29" s="1"/>
  <c r="A5827" i="29" s="1"/>
  <c r="C5826" i="29"/>
  <c r="B5826" i="29" s="1"/>
  <c r="A5826" i="29" s="1"/>
  <c r="C5825" i="29"/>
  <c r="B5825" i="29" s="1"/>
  <c r="A5825" i="29" s="1"/>
  <c r="C5824" i="29"/>
  <c r="B5824" i="29" s="1"/>
  <c r="A5824" i="29" s="1"/>
  <c r="C5823" i="29"/>
  <c r="B5823" i="29" s="1"/>
  <c r="A5823" i="29" s="1"/>
  <c r="C5822" i="29"/>
  <c r="B5822" i="29" s="1"/>
  <c r="A5822" i="29" s="1"/>
  <c r="C5821" i="29"/>
  <c r="B5821" i="29" s="1"/>
  <c r="A5821" i="29" s="1"/>
  <c r="C5820" i="29"/>
  <c r="B5820" i="29" s="1"/>
  <c r="A5820" i="29" s="1"/>
  <c r="C5819" i="29"/>
  <c r="B5819" i="29" s="1"/>
  <c r="A5819" i="29" s="1"/>
  <c r="C5818" i="29"/>
  <c r="B5818" i="29" s="1"/>
  <c r="A5818" i="29" s="1"/>
  <c r="C5817" i="29"/>
  <c r="B5817" i="29" s="1"/>
  <c r="A5817" i="29" s="1"/>
  <c r="C5816" i="29"/>
  <c r="B5816" i="29" s="1"/>
  <c r="A5816" i="29" s="1"/>
  <c r="C5815" i="29"/>
  <c r="B5815" i="29" s="1"/>
  <c r="A5815" i="29" s="1"/>
  <c r="C5814" i="29"/>
  <c r="B5814" i="29" s="1"/>
  <c r="A5814" i="29" s="1"/>
  <c r="C5813" i="29"/>
  <c r="B5813" i="29" s="1"/>
  <c r="A5813" i="29" s="1"/>
  <c r="C5812" i="29"/>
  <c r="B5812" i="29" s="1"/>
  <c r="A5812" i="29" s="1"/>
  <c r="C5811" i="29"/>
  <c r="B5811" i="29" s="1"/>
  <c r="A5811" i="29" s="1"/>
  <c r="C5810" i="29"/>
  <c r="B5810" i="29" s="1"/>
  <c r="A5810" i="29" s="1"/>
  <c r="C5809" i="29"/>
  <c r="B5809" i="29" s="1"/>
  <c r="A5809" i="29" s="1"/>
  <c r="C5808" i="29"/>
  <c r="B5808" i="29" s="1"/>
  <c r="A5808" i="29" s="1"/>
  <c r="C5807" i="29"/>
  <c r="B5807" i="29" s="1"/>
  <c r="A5807" i="29" s="1"/>
  <c r="C5806" i="29"/>
  <c r="B5806" i="29" s="1"/>
  <c r="A5806" i="29" s="1"/>
  <c r="C5805" i="29"/>
  <c r="B5805" i="29" s="1"/>
  <c r="A5805" i="29" s="1"/>
  <c r="C5804" i="29"/>
  <c r="B5804" i="29" s="1"/>
  <c r="A5804" i="29" s="1"/>
  <c r="C5803" i="29"/>
  <c r="B5803" i="29" s="1"/>
  <c r="A5803" i="29" s="1"/>
  <c r="C5802" i="29"/>
  <c r="B5802" i="29" s="1"/>
  <c r="A5802" i="29" s="1"/>
  <c r="C5801" i="29"/>
  <c r="B5801" i="29" s="1"/>
  <c r="A5801" i="29" s="1"/>
  <c r="C5800" i="29"/>
  <c r="B5800" i="29" s="1"/>
  <c r="A5800" i="29" s="1"/>
  <c r="C5799" i="29"/>
  <c r="B5799" i="29" s="1"/>
  <c r="A5799" i="29" s="1"/>
  <c r="C5798" i="29"/>
  <c r="B5798" i="29" s="1"/>
  <c r="A5798" i="29" s="1"/>
  <c r="C5797" i="29"/>
  <c r="B5797" i="29" s="1"/>
  <c r="A5797" i="29" s="1"/>
  <c r="C5796" i="29"/>
  <c r="B5796" i="29" s="1"/>
  <c r="A5796" i="29" s="1"/>
  <c r="C5795" i="29"/>
  <c r="B5795" i="29" s="1"/>
  <c r="A5795" i="29" s="1"/>
  <c r="C5794" i="29"/>
  <c r="B5794" i="29" s="1"/>
  <c r="A5794" i="29" s="1"/>
  <c r="C5793" i="29"/>
  <c r="B5793" i="29" s="1"/>
  <c r="A5793" i="29" s="1"/>
  <c r="C5792" i="29"/>
  <c r="B5792" i="29" s="1"/>
  <c r="A5792" i="29" s="1"/>
  <c r="C5791" i="29"/>
  <c r="B5791" i="29" s="1"/>
  <c r="A5791" i="29" s="1"/>
  <c r="C5790" i="29"/>
  <c r="B5790" i="29" s="1"/>
  <c r="A5790" i="29" s="1"/>
  <c r="C5789" i="29"/>
  <c r="B5789" i="29" s="1"/>
  <c r="A5789" i="29" s="1"/>
  <c r="C5788" i="29"/>
  <c r="B5788" i="29" s="1"/>
  <c r="A5788" i="29" s="1"/>
  <c r="C5787" i="29"/>
  <c r="B5787" i="29" s="1"/>
  <c r="A5787" i="29" s="1"/>
  <c r="C5786" i="29"/>
  <c r="B5786" i="29" s="1"/>
  <c r="A5786" i="29" s="1"/>
  <c r="C5785" i="29"/>
  <c r="B5785" i="29" s="1"/>
  <c r="A5785" i="29" s="1"/>
  <c r="C5784" i="29"/>
  <c r="B5784" i="29" s="1"/>
  <c r="A5784" i="29" s="1"/>
  <c r="C5783" i="29"/>
  <c r="B5783" i="29" s="1"/>
  <c r="A5783" i="29" s="1"/>
  <c r="C5782" i="29"/>
  <c r="B5782" i="29" s="1"/>
  <c r="A5782" i="29" s="1"/>
  <c r="C5781" i="29"/>
  <c r="B5781" i="29" s="1"/>
  <c r="A5781" i="29" s="1"/>
  <c r="C5780" i="29"/>
  <c r="B5780" i="29" s="1"/>
  <c r="A5780" i="29" s="1"/>
  <c r="C5779" i="29"/>
  <c r="B5779" i="29" s="1"/>
  <c r="A5779" i="29" s="1"/>
  <c r="C5778" i="29"/>
  <c r="B5778" i="29" s="1"/>
  <c r="A5778" i="29" s="1"/>
  <c r="C5777" i="29"/>
  <c r="B5777" i="29" s="1"/>
  <c r="A5777" i="29" s="1"/>
  <c r="C5776" i="29"/>
  <c r="B5776" i="29" s="1"/>
  <c r="A5776" i="29" s="1"/>
  <c r="C5775" i="29"/>
  <c r="B5775" i="29" s="1"/>
  <c r="A5775" i="29" s="1"/>
  <c r="C5774" i="29"/>
  <c r="B5774" i="29" s="1"/>
  <c r="A5774" i="29" s="1"/>
  <c r="C5773" i="29"/>
  <c r="B5773" i="29" s="1"/>
  <c r="A5773" i="29" s="1"/>
  <c r="C5772" i="29"/>
  <c r="B5772" i="29" s="1"/>
  <c r="A5772" i="29" s="1"/>
  <c r="C5771" i="29"/>
  <c r="B5771" i="29" s="1"/>
  <c r="A5771" i="29" s="1"/>
  <c r="C5770" i="29"/>
  <c r="B5770" i="29" s="1"/>
  <c r="A5770" i="29" s="1"/>
  <c r="C5769" i="29"/>
  <c r="B5769" i="29" s="1"/>
  <c r="A5769" i="29" s="1"/>
  <c r="C5768" i="29"/>
  <c r="B5768" i="29" s="1"/>
  <c r="A5768" i="29" s="1"/>
  <c r="C5767" i="29"/>
  <c r="B5767" i="29" s="1"/>
  <c r="A5767" i="29" s="1"/>
  <c r="C5766" i="29"/>
  <c r="B5766" i="29" s="1"/>
  <c r="A5766" i="29" s="1"/>
  <c r="C5765" i="29"/>
  <c r="B5765" i="29" s="1"/>
  <c r="A5765" i="29" s="1"/>
  <c r="C5764" i="29"/>
  <c r="B5764" i="29" s="1"/>
  <c r="A5764" i="29" s="1"/>
  <c r="C5763" i="29"/>
  <c r="B5763" i="29" s="1"/>
  <c r="A5763" i="29" s="1"/>
  <c r="C5762" i="29"/>
  <c r="B5762" i="29" s="1"/>
  <c r="A5762" i="29" s="1"/>
  <c r="C5761" i="29"/>
  <c r="B5761" i="29" s="1"/>
  <c r="A5761" i="29" s="1"/>
  <c r="C5760" i="29"/>
  <c r="B5760" i="29" s="1"/>
  <c r="A5760" i="29" s="1"/>
  <c r="C5759" i="29"/>
  <c r="B5759" i="29" s="1"/>
  <c r="A5759" i="29" s="1"/>
  <c r="C5758" i="29"/>
  <c r="B5758" i="29" s="1"/>
  <c r="A5758" i="29" s="1"/>
  <c r="C5757" i="29"/>
  <c r="B5757" i="29" s="1"/>
  <c r="A5757" i="29" s="1"/>
  <c r="C5756" i="29"/>
  <c r="B5756" i="29" s="1"/>
  <c r="A5756" i="29" s="1"/>
  <c r="C5755" i="29"/>
  <c r="B5755" i="29" s="1"/>
  <c r="A5755" i="29" s="1"/>
  <c r="C5754" i="29"/>
  <c r="B5754" i="29" s="1"/>
  <c r="A5754" i="29" s="1"/>
  <c r="C5753" i="29"/>
  <c r="B5753" i="29" s="1"/>
  <c r="A5753" i="29" s="1"/>
  <c r="C5752" i="29"/>
  <c r="B5752" i="29" s="1"/>
  <c r="A5752" i="29" s="1"/>
  <c r="C5751" i="29"/>
  <c r="B5751" i="29" s="1"/>
  <c r="A5751" i="29" s="1"/>
  <c r="C5750" i="29"/>
  <c r="B5750" i="29" s="1"/>
  <c r="A5750" i="29" s="1"/>
  <c r="C5749" i="29"/>
  <c r="B5749" i="29" s="1"/>
  <c r="A5749" i="29" s="1"/>
  <c r="C5748" i="29"/>
  <c r="B5748" i="29" s="1"/>
  <c r="A5748" i="29" s="1"/>
  <c r="C5747" i="29"/>
  <c r="B5747" i="29" s="1"/>
  <c r="A5747" i="29" s="1"/>
  <c r="C5746" i="29"/>
  <c r="B5746" i="29"/>
  <c r="A5746" i="29" s="1"/>
  <c r="C5745" i="29"/>
  <c r="B5745" i="29" s="1"/>
  <c r="A5745" i="29" s="1"/>
  <c r="C5744" i="29"/>
  <c r="B5744" i="29" s="1"/>
  <c r="A5744" i="29" s="1"/>
  <c r="C5743" i="29"/>
  <c r="B5743" i="29" s="1"/>
  <c r="A5743" i="29" s="1"/>
  <c r="C5742" i="29"/>
  <c r="B5742" i="29" s="1"/>
  <c r="A5742" i="29" s="1"/>
  <c r="C5741" i="29"/>
  <c r="B5741" i="29" s="1"/>
  <c r="A5741" i="29" s="1"/>
  <c r="C5740" i="29"/>
  <c r="B5740" i="29" s="1"/>
  <c r="A5740" i="29" s="1"/>
  <c r="C5739" i="29"/>
  <c r="B5739" i="29" s="1"/>
  <c r="A5739" i="29" s="1"/>
  <c r="C5738" i="29"/>
  <c r="B5738" i="29" s="1"/>
  <c r="A5738" i="29" s="1"/>
  <c r="C5737" i="29"/>
  <c r="B5737" i="29" s="1"/>
  <c r="A5737" i="29" s="1"/>
  <c r="C5736" i="29"/>
  <c r="B5736" i="29" s="1"/>
  <c r="A5736" i="29" s="1"/>
  <c r="C5735" i="29"/>
  <c r="B5735" i="29" s="1"/>
  <c r="A5735" i="29" s="1"/>
  <c r="C5734" i="29"/>
  <c r="B5734" i="29" s="1"/>
  <c r="A5734" i="29" s="1"/>
  <c r="C5733" i="29"/>
  <c r="B5733" i="29" s="1"/>
  <c r="A5733" i="29" s="1"/>
  <c r="C5732" i="29"/>
  <c r="B5732" i="29" s="1"/>
  <c r="A5732" i="29" s="1"/>
  <c r="C5731" i="29"/>
  <c r="B5731" i="29" s="1"/>
  <c r="A5731" i="29" s="1"/>
  <c r="C5730" i="29"/>
  <c r="B5730" i="29" s="1"/>
  <c r="A5730" i="29" s="1"/>
  <c r="C5729" i="29"/>
  <c r="B5729" i="29" s="1"/>
  <c r="A5729" i="29" s="1"/>
  <c r="C5728" i="29"/>
  <c r="B5728" i="29" s="1"/>
  <c r="A5728" i="29" s="1"/>
  <c r="C5727" i="29"/>
  <c r="B5727" i="29" s="1"/>
  <c r="A5727" i="29" s="1"/>
  <c r="C5726" i="29"/>
  <c r="B5726" i="29" s="1"/>
  <c r="A5726" i="29" s="1"/>
  <c r="C5725" i="29"/>
  <c r="B5725" i="29" s="1"/>
  <c r="A5725" i="29" s="1"/>
  <c r="C5724" i="29"/>
  <c r="B5724" i="29" s="1"/>
  <c r="A5724" i="29" s="1"/>
  <c r="C5723" i="29"/>
  <c r="B5723" i="29" s="1"/>
  <c r="A5723" i="29" s="1"/>
  <c r="C5722" i="29"/>
  <c r="B5722" i="29" s="1"/>
  <c r="A5722" i="29" s="1"/>
  <c r="C5721" i="29"/>
  <c r="B5721" i="29" s="1"/>
  <c r="A5721" i="29" s="1"/>
  <c r="C5720" i="29"/>
  <c r="B5720" i="29" s="1"/>
  <c r="A5720" i="29" s="1"/>
  <c r="C5719" i="29"/>
  <c r="B5719" i="29" s="1"/>
  <c r="A5719" i="29" s="1"/>
  <c r="C5718" i="29"/>
  <c r="B5718" i="29" s="1"/>
  <c r="A5718" i="29" s="1"/>
  <c r="C5717" i="29"/>
  <c r="B5717" i="29" s="1"/>
  <c r="A5717" i="29" s="1"/>
  <c r="C5716" i="29"/>
  <c r="B5716" i="29" s="1"/>
  <c r="A5716" i="29" s="1"/>
  <c r="C5715" i="29"/>
  <c r="B5715" i="29" s="1"/>
  <c r="A5715" i="29" s="1"/>
  <c r="C5714" i="29"/>
  <c r="B5714" i="29" s="1"/>
  <c r="A5714" i="29" s="1"/>
  <c r="C5713" i="29"/>
  <c r="B5713" i="29" s="1"/>
  <c r="A5713" i="29" s="1"/>
  <c r="C5712" i="29"/>
  <c r="B5712" i="29" s="1"/>
  <c r="A5712" i="29" s="1"/>
  <c r="C5711" i="29"/>
  <c r="B5711" i="29" s="1"/>
  <c r="A5711" i="29" s="1"/>
  <c r="C5710" i="29"/>
  <c r="B5710" i="29" s="1"/>
  <c r="A5710" i="29" s="1"/>
  <c r="C5709" i="29"/>
  <c r="B5709" i="29" s="1"/>
  <c r="A5709" i="29" s="1"/>
  <c r="C5708" i="29"/>
  <c r="B5708" i="29" s="1"/>
  <c r="A5708" i="29" s="1"/>
  <c r="C5707" i="29"/>
  <c r="B5707" i="29" s="1"/>
  <c r="A5707" i="29" s="1"/>
  <c r="C5706" i="29"/>
  <c r="B5706" i="29" s="1"/>
  <c r="A5706" i="29" s="1"/>
  <c r="C5705" i="29"/>
  <c r="B5705" i="29" s="1"/>
  <c r="A5705" i="29" s="1"/>
  <c r="C5704" i="29"/>
  <c r="B5704" i="29" s="1"/>
  <c r="A5704" i="29" s="1"/>
  <c r="C5703" i="29"/>
  <c r="B5703" i="29" s="1"/>
  <c r="A5703" i="29" s="1"/>
  <c r="C5702" i="29"/>
  <c r="B5702" i="29" s="1"/>
  <c r="A5702" i="29" s="1"/>
  <c r="C5701" i="29"/>
  <c r="B5701" i="29" s="1"/>
  <c r="A5701" i="29" s="1"/>
  <c r="C5700" i="29"/>
  <c r="B5700" i="29" s="1"/>
  <c r="A5700" i="29" s="1"/>
  <c r="C5699" i="29"/>
  <c r="B5699" i="29" s="1"/>
  <c r="A5699" i="29" s="1"/>
  <c r="C5698" i="29"/>
  <c r="B5698" i="29" s="1"/>
  <c r="A5698" i="29" s="1"/>
  <c r="C5697" i="29"/>
  <c r="B5697" i="29" s="1"/>
  <c r="A5697" i="29" s="1"/>
  <c r="C5696" i="29"/>
  <c r="B5696" i="29" s="1"/>
  <c r="A5696" i="29" s="1"/>
  <c r="C5695" i="29"/>
  <c r="B5695" i="29" s="1"/>
  <c r="A5695" i="29" s="1"/>
  <c r="C5694" i="29"/>
  <c r="B5694" i="29" s="1"/>
  <c r="A5694" i="29" s="1"/>
  <c r="C5693" i="29"/>
  <c r="B5693" i="29" s="1"/>
  <c r="A5693" i="29" s="1"/>
  <c r="C5692" i="29"/>
  <c r="B5692" i="29" s="1"/>
  <c r="A5692" i="29" s="1"/>
  <c r="C5691" i="29"/>
  <c r="B5691" i="29" s="1"/>
  <c r="A5691" i="29" s="1"/>
  <c r="C5690" i="29"/>
  <c r="B5690" i="29" s="1"/>
  <c r="A5690" i="29" s="1"/>
  <c r="C5689" i="29"/>
  <c r="B5689" i="29" s="1"/>
  <c r="A5689" i="29" s="1"/>
  <c r="C5688" i="29"/>
  <c r="B5688" i="29" s="1"/>
  <c r="A5688" i="29" s="1"/>
  <c r="C5687" i="29"/>
  <c r="B5687" i="29" s="1"/>
  <c r="A5687" i="29" s="1"/>
  <c r="C5686" i="29"/>
  <c r="B5686" i="29" s="1"/>
  <c r="A5686" i="29" s="1"/>
  <c r="C5685" i="29"/>
  <c r="B5685" i="29" s="1"/>
  <c r="A5685" i="29" s="1"/>
  <c r="C5684" i="29"/>
  <c r="B5684" i="29" s="1"/>
  <c r="A5684" i="29" s="1"/>
  <c r="C5683" i="29"/>
  <c r="B5683" i="29" s="1"/>
  <c r="A5683" i="29" s="1"/>
  <c r="C5682" i="29"/>
  <c r="B5682" i="29" s="1"/>
  <c r="A5682" i="29" s="1"/>
  <c r="C5681" i="29"/>
  <c r="B5681" i="29" s="1"/>
  <c r="A5681" i="29" s="1"/>
  <c r="C5680" i="29"/>
  <c r="B5680" i="29" s="1"/>
  <c r="A5680" i="29" s="1"/>
  <c r="C5679" i="29"/>
  <c r="B5679" i="29" s="1"/>
  <c r="A5679" i="29" s="1"/>
  <c r="C5678" i="29"/>
  <c r="B5678" i="29" s="1"/>
  <c r="A5678" i="29" s="1"/>
  <c r="C5677" i="29"/>
  <c r="B5677" i="29" s="1"/>
  <c r="A5677" i="29" s="1"/>
  <c r="C5676" i="29"/>
  <c r="B5676" i="29" s="1"/>
  <c r="A5676" i="29" s="1"/>
  <c r="C5675" i="29"/>
  <c r="B5675" i="29" s="1"/>
  <c r="A5675" i="29" s="1"/>
  <c r="C5674" i="29"/>
  <c r="B5674" i="29" s="1"/>
  <c r="A5674" i="29" s="1"/>
  <c r="C5673" i="29"/>
  <c r="B5673" i="29" s="1"/>
  <c r="A5673" i="29" s="1"/>
  <c r="C5672" i="29"/>
  <c r="B5672" i="29" s="1"/>
  <c r="A5672" i="29" s="1"/>
  <c r="C5671" i="29"/>
  <c r="B5671" i="29" s="1"/>
  <c r="A5671" i="29" s="1"/>
  <c r="C5670" i="29"/>
  <c r="B5670" i="29" s="1"/>
  <c r="A5670" i="29" s="1"/>
  <c r="C5669" i="29"/>
  <c r="B5669" i="29" s="1"/>
  <c r="A5669" i="29" s="1"/>
  <c r="C5668" i="29"/>
  <c r="B5668" i="29" s="1"/>
  <c r="A5668" i="29" s="1"/>
  <c r="C5667" i="29"/>
  <c r="B5667" i="29" s="1"/>
  <c r="A5667" i="29" s="1"/>
  <c r="C5666" i="29"/>
  <c r="B5666" i="29" s="1"/>
  <c r="A5666" i="29" s="1"/>
  <c r="C5665" i="29"/>
  <c r="B5665" i="29" s="1"/>
  <c r="A5665" i="29" s="1"/>
  <c r="C5664" i="29"/>
  <c r="B5664" i="29" s="1"/>
  <c r="A5664" i="29" s="1"/>
  <c r="C5663" i="29"/>
  <c r="B5663" i="29" s="1"/>
  <c r="A5663" i="29"/>
  <c r="C5662" i="29"/>
  <c r="B5662" i="29" s="1"/>
  <c r="A5662" i="29" s="1"/>
  <c r="C5661" i="29"/>
  <c r="B5661" i="29" s="1"/>
  <c r="A5661" i="29" s="1"/>
  <c r="C5660" i="29"/>
  <c r="B5660" i="29"/>
  <c r="A5660" i="29" s="1"/>
  <c r="C5659" i="29"/>
  <c r="B5659" i="29" s="1"/>
  <c r="A5659" i="29" s="1"/>
  <c r="C5658" i="29"/>
  <c r="B5658" i="29" s="1"/>
  <c r="A5658" i="29" s="1"/>
  <c r="C5657" i="29"/>
  <c r="B5657" i="29" s="1"/>
  <c r="A5657" i="29" s="1"/>
  <c r="C5656" i="29"/>
  <c r="B5656" i="29" s="1"/>
  <c r="A5656" i="29" s="1"/>
  <c r="C5655" i="29"/>
  <c r="B5655" i="29" s="1"/>
  <c r="A5655" i="29" s="1"/>
  <c r="C5654" i="29"/>
  <c r="B5654" i="29" s="1"/>
  <c r="A5654" i="29" s="1"/>
  <c r="C5653" i="29"/>
  <c r="B5653" i="29" s="1"/>
  <c r="A5653" i="29" s="1"/>
  <c r="C5652" i="29"/>
  <c r="B5652" i="29" s="1"/>
  <c r="A5652" i="29" s="1"/>
  <c r="C5651" i="29"/>
  <c r="B5651" i="29" s="1"/>
  <c r="A5651" i="29" s="1"/>
  <c r="C5650" i="29"/>
  <c r="B5650" i="29" s="1"/>
  <c r="A5650" i="29" s="1"/>
  <c r="C5649" i="29"/>
  <c r="B5649" i="29" s="1"/>
  <c r="A5649" i="29" s="1"/>
  <c r="C5648" i="29"/>
  <c r="B5648" i="29" s="1"/>
  <c r="A5648" i="29" s="1"/>
  <c r="C5647" i="29"/>
  <c r="B5647" i="29"/>
  <c r="A5647" i="29" s="1"/>
  <c r="C5646" i="29"/>
  <c r="B5646" i="29" s="1"/>
  <c r="A5646" i="29" s="1"/>
  <c r="C5645" i="29"/>
  <c r="B5645" i="29" s="1"/>
  <c r="A5645" i="29" s="1"/>
  <c r="C5644" i="29"/>
  <c r="B5644" i="29" s="1"/>
  <c r="A5644" i="29" s="1"/>
  <c r="C5643" i="29"/>
  <c r="B5643" i="29" s="1"/>
  <c r="A5643" i="29" s="1"/>
  <c r="C5642" i="29"/>
  <c r="B5642" i="29" s="1"/>
  <c r="A5642" i="29" s="1"/>
  <c r="C5641" i="29"/>
  <c r="B5641" i="29" s="1"/>
  <c r="A5641" i="29" s="1"/>
  <c r="C5640" i="29"/>
  <c r="B5640" i="29" s="1"/>
  <c r="A5640" i="29" s="1"/>
  <c r="C5639" i="29"/>
  <c r="B5639" i="29" s="1"/>
  <c r="A5639" i="29" s="1"/>
  <c r="C5638" i="29"/>
  <c r="B5638" i="29" s="1"/>
  <c r="A5638" i="29" s="1"/>
  <c r="C5637" i="29"/>
  <c r="B5637" i="29" s="1"/>
  <c r="A5637" i="29" s="1"/>
  <c r="C5636" i="29"/>
  <c r="B5636" i="29" s="1"/>
  <c r="A5636" i="29" s="1"/>
  <c r="C5635" i="29"/>
  <c r="B5635" i="29" s="1"/>
  <c r="A5635" i="29" s="1"/>
  <c r="C5634" i="29"/>
  <c r="B5634" i="29" s="1"/>
  <c r="A5634" i="29" s="1"/>
  <c r="C5633" i="29"/>
  <c r="B5633" i="29" s="1"/>
  <c r="A5633" i="29" s="1"/>
  <c r="C5632" i="29"/>
  <c r="B5632" i="29" s="1"/>
  <c r="A5632" i="29" s="1"/>
  <c r="C5631" i="29"/>
  <c r="B5631" i="29" s="1"/>
  <c r="A5631" i="29" s="1"/>
  <c r="C5630" i="29"/>
  <c r="B5630" i="29" s="1"/>
  <c r="A5630" i="29" s="1"/>
  <c r="C5629" i="29"/>
  <c r="B5629" i="29" s="1"/>
  <c r="A5629" i="29"/>
  <c r="C5628" i="29"/>
  <c r="B5628" i="29" s="1"/>
  <c r="A5628" i="29" s="1"/>
  <c r="C5627" i="29"/>
  <c r="B5627" i="29" s="1"/>
  <c r="A5627" i="29" s="1"/>
  <c r="C5626" i="29"/>
  <c r="B5626" i="29" s="1"/>
  <c r="A5626" i="29" s="1"/>
  <c r="C5625" i="29"/>
  <c r="B5625" i="29" s="1"/>
  <c r="A5625" i="29" s="1"/>
  <c r="C5624" i="29"/>
  <c r="B5624" i="29" s="1"/>
  <c r="A5624" i="29" s="1"/>
  <c r="C5623" i="29"/>
  <c r="B5623" i="29" s="1"/>
  <c r="A5623" i="29" s="1"/>
  <c r="C5622" i="29"/>
  <c r="B5622" i="29" s="1"/>
  <c r="A5622" i="29"/>
  <c r="C5621" i="29"/>
  <c r="B5621" i="29" s="1"/>
  <c r="A5621" i="29" s="1"/>
  <c r="C5620" i="29"/>
  <c r="B5620" i="29" s="1"/>
  <c r="A5620" i="29" s="1"/>
  <c r="C5619" i="29"/>
  <c r="B5619" i="29" s="1"/>
  <c r="A5619" i="29" s="1"/>
  <c r="C5618" i="29"/>
  <c r="B5618" i="29" s="1"/>
  <c r="A5618" i="29" s="1"/>
  <c r="C5617" i="29"/>
  <c r="B5617" i="29" s="1"/>
  <c r="A5617" i="29" s="1"/>
  <c r="C5616" i="29"/>
  <c r="B5616" i="29" s="1"/>
  <c r="A5616" i="29" s="1"/>
  <c r="C5615" i="29"/>
  <c r="B5615" i="29" s="1"/>
  <c r="A5615" i="29" s="1"/>
  <c r="C5614" i="29"/>
  <c r="B5614" i="29" s="1"/>
  <c r="A5614" i="29" s="1"/>
  <c r="C5613" i="29"/>
  <c r="B5613" i="29" s="1"/>
  <c r="A5613" i="29" s="1"/>
  <c r="C5612" i="29"/>
  <c r="B5612" i="29" s="1"/>
  <c r="A5612" i="29" s="1"/>
  <c r="C5611" i="29"/>
  <c r="B5611" i="29" s="1"/>
  <c r="A5611" i="29" s="1"/>
  <c r="C5610" i="29"/>
  <c r="B5610" i="29" s="1"/>
  <c r="A5610" i="29" s="1"/>
  <c r="C5609" i="29"/>
  <c r="B5609" i="29" s="1"/>
  <c r="A5609" i="29" s="1"/>
  <c r="C5608" i="29"/>
  <c r="B5608" i="29" s="1"/>
  <c r="A5608" i="29" s="1"/>
  <c r="C5607" i="29"/>
  <c r="B5607" i="29" s="1"/>
  <c r="A5607" i="29" s="1"/>
  <c r="C5606" i="29"/>
  <c r="B5606" i="29" s="1"/>
  <c r="A5606" i="29" s="1"/>
  <c r="C5605" i="29"/>
  <c r="B5605" i="29" s="1"/>
  <c r="A5605" i="29" s="1"/>
  <c r="C5604" i="29"/>
  <c r="B5604" i="29" s="1"/>
  <c r="A5604" i="29" s="1"/>
  <c r="C5603" i="29"/>
  <c r="B5603" i="29" s="1"/>
  <c r="A5603" i="29" s="1"/>
  <c r="C5602" i="29"/>
  <c r="B5602" i="29" s="1"/>
  <c r="A5602" i="29" s="1"/>
  <c r="C5601" i="29"/>
  <c r="B5601" i="29" s="1"/>
  <c r="A5601" i="29" s="1"/>
  <c r="C5600" i="29"/>
  <c r="B5600" i="29" s="1"/>
  <c r="A5600" i="29" s="1"/>
  <c r="C5599" i="29"/>
  <c r="B5599" i="29" s="1"/>
  <c r="A5599" i="29" s="1"/>
  <c r="C5598" i="29"/>
  <c r="B5598" i="29" s="1"/>
  <c r="A5598" i="29" s="1"/>
  <c r="C5597" i="29"/>
  <c r="B5597" i="29" s="1"/>
  <c r="A5597" i="29" s="1"/>
  <c r="C5596" i="29"/>
  <c r="B5596" i="29" s="1"/>
  <c r="A5596" i="29" s="1"/>
  <c r="C5595" i="29"/>
  <c r="B5595" i="29" s="1"/>
  <c r="A5595" i="29" s="1"/>
  <c r="C5594" i="29"/>
  <c r="B5594" i="29" s="1"/>
  <c r="A5594" i="29" s="1"/>
  <c r="C5593" i="29"/>
  <c r="B5593" i="29" s="1"/>
  <c r="A5593" i="29" s="1"/>
  <c r="C5592" i="29"/>
  <c r="B5592" i="29" s="1"/>
  <c r="A5592" i="29" s="1"/>
  <c r="C5591" i="29"/>
  <c r="B5591" i="29" s="1"/>
  <c r="A5591" i="29" s="1"/>
  <c r="C5590" i="29"/>
  <c r="B5590" i="29" s="1"/>
  <c r="A5590" i="29" s="1"/>
  <c r="C5589" i="29"/>
  <c r="B5589" i="29" s="1"/>
  <c r="A5589" i="29" s="1"/>
  <c r="C5588" i="29"/>
  <c r="B5588" i="29" s="1"/>
  <c r="A5588" i="29" s="1"/>
  <c r="C5587" i="29"/>
  <c r="B5587" i="29" s="1"/>
  <c r="A5587" i="29" s="1"/>
  <c r="C5586" i="29"/>
  <c r="B5586" i="29" s="1"/>
  <c r="A5586" i="29" s="1"/>
  <c r="C5585" i="29"/>
  <c r="B5585" i="29" s="1"/>
  <c r="A5585" i="29" s="1"/>
  <c r="C5584" i="29"/>
  <c r="B5584" i="29" s="1"/>
  <c r="A5584" i="29" s="1"/>
  <c r="C5583" i="29"/>
  <c r="B5583" i="29" s="1"/>
  <c r="A5583" i="29" s="1"/>
  <c r="C5582" i="29"/>
  <c r="B5582" i="29" s="1"/>
  <c r="A5582" i="29" s="1"/>
  <c r="C5581" i="29"/>
  <c r="B5581" i="29" s="1"/>
  <c r="A5581" i="29" s="1"/>
  <c r="C5580" i="29"/>
  <c r="B5580" i="29" s="1"/>
  <c r="A5580" i="29" s="1"/>
  <c r="C5579" i="29"/>
  <c r="B5579" i="29" s="1"/>
  <c r="A5579" i="29" s="1"/>
  <c r="C5578" i="29"/>
  <c r="B5578" i="29" s="1"/>
  <c r="A5578" i="29" s="1"/>
  <c r="C5577" i="29"/>
  <c r="B5577" i="29" s="1"/>
  <c r="A5577" i="29" s="1"/>
  <c r="C5576" i="29"/>
  <c r="B5576" i="29" s="1"/>
  <c r="A5576" i="29" s="1"/>
  <c r="C5575" i="29"/>
  <c r="B5575" i="29" s="1"/>
  <c r="A5575" i="29" s="1"/>
  <c r="C5574" i="29"/>
  <c r="B5574" i="29" s="1"/>
  <c r="A5574" i="29" s="1"/>
  <c r="C5573" i="29"/>
  <c r="B5573" i="29" s="1"/>
  <c r="A5573" i="29" s="1"/>
  <c r="C5572" i="29"/>
  <c r="B5572" i="29" s="1"/>
  <c r="A5572" i="29" s="1"/>
  <c r="C5571" i="29"/>
  <c r="B5571" i="29" s="1"/>
  <c r="A5571" i="29" s="1"/>
  <c r="C5570" i="29"/>
  <c r="B5570" i="29" s="1"/>
  <c r="A5570" i="29" s="1"/>
  <c r="C5569" i="29"/>
  <c r="B5569" i="29" s="1"/>
  <c r="A5569" i="29" s="1"/>
  <c r="C5568" i="29"/>
  <c r="B5568" i="29" s="1"/>
  <c r="A5568" i="29" s="1"/>
  <c r="C5567" i="29"/>
  <c r="B5567" i="29" s="1"/>
  <c r="A5567" i="29" s="1"/>
  <c r="C5566" i="29"/>
  <c r="B5566" i="29" s="1"/>
  <c r="A5566" i="29" s="1"/>
  <c r="C5565" i="29"/>
  <c r="B5565" i="29" s="1"/>
  <c r="A5565" i="29" s="1"/>
  <c r="C5564" i="29"/>
  <c r="B5564" i="29" s="1"/>
  <c r="A5564" i="29" s="1"/>
  <c r="C5563" i="29"/>
  <c r="B5563" i="29" s="1"/>
  <c r="A5563" i="29" s="1"/>
  <c r="C5562" i="29"/>
  <c r="B5562" i="29" s="1"/>
  <c r="A5562" i="29" s="1"/>
  <c r="C5561" i="29"/>
  <c r="B5561" i="29" s="1"/>
  <c r="A5561" i="29" s="1"/>
  <c r="C5560" i="29"/>
  <c r="B5560" i="29" s="1"/>
  <c r="A5560" i="29" s="1"/>
  <c r="C5559" i="29"/>
  <c r="B5559" i="29" s="1"/>
  <c r="A5559" i="29" s="1"/>
  <c r="C5558" i="29"/>
  <c r="B5558" i="29" s="1"/>
  <c r="A5558" i="29" s="1"/>
  <c r="C5557" i="29"/>
  <c r="B5557" i="29" s="1"/>
  <c r="A5557" i="29" s="1"/>
  <c r="C5556" i="29"/>
  <c r="B5556" i="29" s="1"/>
  <c r="A5556" i="29" s="1"/>
  <c r="C5555" i="29"/>
  <c r="B5555" i="29" s="1"/>
  <c r="A5555" i="29" s="1"/>
  <c r="C5554" i="29"/>
  <c r="B5554" i="29" s="1"/>
  <c r="A5554" i="29" s="1"/>
  <c r="C5553" i="29"/>
  <c r="B5553" i="29" s="1"/>
  <c r="A5553" i="29" s="1"/>
  <c r="C5552" i="29"/>
  <c r="B5552" i="29" s="1"/>
  <c r="A5552" i="29" s="1"/>
  <c r="C5551" i="29"/>
  <c r="B5551" i="29" s="1"/>
  <c r="A5551" i="29" s="1"/>
  <c r="C5550" i="29"/>
  <c r="B5550" i="29" s="1"/>
  <c r="A5550" i="29" s="1"/>
  <c r="C5549" i="29"/>
  <c r="B5549" i="29" s="1"/>
  <c r="A5549" i="29" s="1"/>
  <c r="C5548" i="29"/>
  <c r="B5548" i="29" s="1"/>
  <c r="A5548" i="29" s="1"/>
  <c r="C5547" i="29"/>
  <c r="B5547" i="29" s="1"/>
  <c r="A5547" i="29" s="1"/>
  <c r="C5546" i="29"/>
  <c r="B5546" i="29" s="1"/>
  <c r="A5546" i="29" s="1"/>
  <c r="C5545" i="29"/>
  <c r="B5545" i="29" s="1"/>
  <c r="A5545" i="29" s="1"/>
  <c r="C5544" i="29"/>
  <c r="B5544" i="29" s="1"/>
  <c r="A5544" i="29" s="1"/>
  <c r="C5543" i="29"/>
  <c r="B5543" i="29" s="1"/>
  <c r="A5543" i="29" s="1"/>
  <c r="C5542" i="29"/>
  <c r="B5542" i="29" s="1"/>
  <c r="A5542" i="29" s="1"/>
  <c r="C5541" i="29"/>
  <c r="B5541" i="29" s="1"/>
  <c r="A5541" i="29" s="1"/>
  <c r="C5540" i="29"/>
  <c r="B5540" i="29" s="1"/>
  <c r="A5540" i="29" s="1"/>
  <c r="C5539" i="29"/>
  <c r="B5539" i="29" s="1"/>
  <c r="A5539" i="29" s="1"/>
  <c r="C5538" i="29"/>
  <c r="B5538" i="29" s="1"/>
  <c r="A5538" i="29" s="1"/>
  <c r="C5537" i="29"/>
  <c r="B5537" i="29" s="1"/>
  <c r="A5537" i="29" s="1"/>
  <c r="C5536" i="29"/>
  <c r="B5536" i="29" s="1"/>
  <c r="A5536" i="29" s="1"/>
  <c r="C5535" i="29"/>
  <c r="B5535" i="29" s="1"/>
  <c r="A5535" i="29" s="1"/>
  <c r="C5534" i="29"/>
  <c r="B5534" i="29" s="1"/>
  <c r="A5534" i="29" s="1"/>
  <c r="C5533" i="29"/>
  <c r="B5533" i="29" s="1"/>
  <c r="A5533" i="29" s="1"/>
  <c r="C5532" i="29"/>
  <c r="B5532" i="29" s="1"/>
  <c r="A5532" i="29" s="1"/>
  <c r="C5531" i="29"/>
  <c r="B5531" i="29" s="1"/>
  <c r="A5531" i="29" s="1"/>
  <c r="C5530" i="29"/>
  <c r="B5530" i="29" s="1"/>
  <c r="A5530" i="29" s="1"/>
  <c r="C5529" i="29"/>
  <c r="B5529" i="29" s="1"/>
  <c r="A5529" i="29" s="1"/>
  <c r="C5528" i="29"/>
  <c r="B5528" i="29" s="1"/>
  <c r="A5528" i="29" s="1"/>
  <c r="C5527" i="29"/>
  <c r="B5527" i="29" s="1"/>
  <c r="A5527" i="29" s="1"/>
  <c r="C5526" i="29"/>
  <c r="B5526" i="29" s="1"/>
  <c r="A5526" i="29" s="1"/>
  <c r="C5525" i="29"/>
  <c r="B5525" i="29" s="1"/>
  <c r="A5525" i="29" s="1"/>
  <c r="C5524" i="29"/>
  <c r="B5524" i="29" s="1"/>
  <c r="A5524" i="29" s="1"/>
  <c r="C5523" i="29"/>
  <c r="B5523" i="29" s="1"/>
  <c r="A5523" i="29" s="1"/>
  <c r="C5522" i="29"/>
  <c r="B5522" i="29" s="1"/>
  <c r="A5522" i="29" s="1"/>
  <c r="C5521" i="29"/>
  <c r="B5521" i="29" s="1"/>
  <c r="A5521" i="29" s="1"/>
  <c r="C5520" i="29"/>
  <c r="B5520" i="29" s="1"/>
  <c r="A5520" i="29" s="1"/>
  <c r="C5519" i="29"/>
  <c r="B5519" i="29" s="1"/>
  <c r="A5519" i="29" s="1"/>
  <c r="C5518" i="29"/>
  <c r="B5518" i="29" s="1"/>
  <c r="A5518" i="29" s="1"/>
  <c r="C5517" i="29"/>
  <c r="B5517" i="29" s="1"/>
  <c r="A5517" i="29" s="1"/>
  <c r="C5516" i="29"/>
  <c r="B5516" i="29" s="1"/>
  <c r="A5516" i="29" s="1"/>
  <c r="C5515" i="29"/>
  <c r="B5515" i="29" s="1"/>
  <c r="A5515" i="29" s="1"/>
  <c r="C5514" i="29"/>
  <c r="B5514" i="29" s="1"/>
  <c r="A5514" i="29" s="1"/>
  <c r="C5513" i="29"/>
  <c r="B5513" i="29" s="1"/>
  <c r="A5513" i="29" s="1"/>
  <c r="C5512" i="29"/>
  <c r="B5512" i="29" s="1"/>
  <c r="A5512" i="29" s="1"/>
  <c r="C5511" i="29"/>
  <c r="B5511" i="29" s="1"/>
  <c r="A5511" i="29" s="1"/>
  <c r="C5510" i="29"/>
  <c r="B5510" i="29" s="1"/>
  <c r="A5510" i="29" s="1"/>
  <c r="C5509" i="29"/>
  <c r="B5509" i="29" s="1"/>
  <c r="A5509" i="29" s="1"/>
  <c r="C5508" i="29"/>
  <c r="B5508" i="29" s="1"/>
  <c r="A5508" i="29" s="1"/>
  <c r="C5507" i="29"/>
  <c r="B5507" i="29" s="1"/>
  <c r="A5507" i="29" s="1"/>
  <c r="C5506" i="29"/>
  <c r="B5506" i="29" s="1"/>
  <c r="A5506" i="29" s="1"/>
  <c r="C5505" i="29"/>
  <c r="B5505" i="29" s="1"/>
  <c r="A5505" i="29" s="1"/>
  <c r="C5504" i="29"/>
  <c r="B5504" i="29" s="1"/>
  <c r="A5504" i="29" s="1"/>
  <c r="C5503" i="29"/>
  <c r="B5503" i="29" s="1"/>
  <c r="A5503" i="29" s="1"/>
  <c r="C5502" i="29"/>
  <c r="B5502" i="29" s="1"/>
  <c r="A5502" i="29" s="1"/>
  <c r="C5501" i="29"/>
  <c r="B5501" i="29" s="1"/>
  <c r="A5501" i="29" s="1"/>
  <c r="C5500" i="29"/>
  <c r="B5500" i="29" s="1"/>
  <c r="A5500" i="29" s="1"/>
  <c r="C5499" i="29"/>
  <c r="B5499" i="29" s="1"/>
  <c r="A5499" i="29" s="1"/>
  <c r="C5498" i="29"/>
  <c r="B5498" i="29" s="1"/>
  <c r="A5498" i="29" s="1"/>
  <c r="C5497" i="29"/>
  <c r="B5497" i="29" s="1"/>
  <c r="A5497" i="29" s="1"/>
  <c r="C5496" i="29"/>
  <c r="B5496" i="29" s="1"/>
  <c r="A5496" i="29" s="1"/>
  <c r="C5495" i="29"/>
  <c r="B5495" i="29" s="1"/>
  <c r="A5495" i="29" s="1"/>
  <c r="C5494" i="29"/>
  <c r="B5494" i="29" s="1"/>
  <c r="A5494" i="29" s="1"/>
  <c r="C5493" i="29"/>
  <c r="B5493" i="29" s="1"/>
  <c r="A5493" i="29" s="1"/>
  <c r="C5492" i="29"/>
  <c r="B5492" i="29" s="1"/>
  <c r="A5492" i="29" s="1"/>
  <c r="C5491" i="29"/>
  <c r="B5491" i="29" s="1"/>
  <c r="A5491" i="29" s="1"/>
  <c r="C5490" i="29"/>
  <c r="B5490" i="29" s="1"/>
  <c r="A5490" i="29" s="1"/>
  <c r="C5489" i="29"/>
  <c r="B5489" i="29" s="1"/>
  <c r="A5489" i="29" s="1"/>
  <c r="C5488" i="29"/>
  <c r="B5488" i="29" s="1"/>
  <c r="A5488" i="29" s="1"/>
  <c r="C5487" i="29"/>
  <c r="B5487" i="29" s="1"/>
  <c r="A5487" i="29" s="1"/>
  <c r="C5486" i="29"/>
  <c r="B5486" i="29" s="1"/>
  <c r="A5486" i="29" s="1"/>
  <c r="C5485" i="29"/>
  <c r="B5485" i="29" s="1"/>
  <c r="A5485" i="29" s="1"/>
  <c r="C5484" i="29"/>
  <c r="B5484" i="29" s="1"/>
  <c r="A5484" i="29" s="1"/>
  <c r="C5483" i="29"/>
  <c r="B5483" i="29" s="1"/>
  <c r="A5483" i="29" s="1"/>
  <c r="C5482" i="29"/>
  <c r="B5482" i="29" s="1"/>
  <c r="A5482" i="29" s="1"/>
  <c r="C5481" i="29"/>
  <c r="B5481" i="29" s="1"/>
  <c r="A5481" i="29" s="1"/>
  <c r="C5480" i="29"/>
  <c r="B5480" i="29" s="1"/>
  <c r="A5480" i="29" s="1"/>
  <c r="C5479" i="29"/>
  <c r="B5479" i="29" s="1"/>
  <c r="A5479" i="29" s="1"/>
  <c r="C5478" i="29"/>
  <c r="B5478" i="29" s="1"/>
  <c r="A5478" i="29" s="1"/>
  <c r="C5477" i="29"/>
  <c r="B5477" i="29" s="1"/>
  <c r="A5477" i="29" s="1"/>
  <c r="C5476" i="29"/>
  <c r="B5476" i="29" s="1"/>
  <c r="A5476" i="29" s="1"/>
  <c r="C5475" i="29"/>
  <c r="B5475" i="29" s="1"/>
  <c r="A5475" i="29" s="1"/>
  <c r="C5474" i="29"/>
  <c r="B5474" i="29" s="1"/>
  <c r="A5474" i="29" s="1"/>
  <c r="C5473" i="29"/>
  <c r="B5473" i="29" s="1"/>
  <c r="A5473" i="29" s="1"/>
  <c r="C5472" i="29"/>
  <c r="B5472" i="29" s="1"/>
  <c r="A5472" i="29" s="1"/>
  <c r="C5471" i="29"/>
  <c r="B5471" i="29" s="1"/>
  <c r="A5471" i="29" s="1"/>
  <c r="C5470" i="29"/>
  <c r="B5470" i="29" s="1"/>
  <c r="A5470" i="29" s="1"/>
  <c r="C5469" i="29"/>
  <c r="B5469" i="29" s="1"/>
  <c r="A5469" i="29" s="1"/>
  <c r="C5468" i="29"/>
  <c r="B5468" i="29" s="1"/>
  <c r="A5468" i="29" s="1"/>
  <c r="C5467" i="29"/>
  <c r="B5467" i="29" s="1"/>
  <c r="A5467" i="29" s="1"/>
  <c r="C5466" i="29"/>
  <c r="B5466" i="29" s="1"/>
  <c r="A5466" i="29" s="1"/>
  <c r="C5465" i="29"/>
  <c r="B5465" i="29" s="1"/>
  <c r="A5465" i="29" s="1"/>
  <c r="C5464" i="29"/>
  <c r="B5464" i="29"/>
  <c r="A5464" i="29" s="1"/>
  <c r="C5463" i="29"/>
  <c r="B5463" i="29" s="1"/>
  <c r="A5463" i="29" s="1"/>
  <c r="C5462" i="29"/>
  <c r="B5462" i="29" s="1"/>
  <c r="A5462" i="29" s="1"/>
  <c r="C5461" i="29"/>
  <c r="B5461" i="29" s="1"/>
  <c r="A5461" i="29" s="1"/>
  <c r="C5460" i="29"/>
  <c r="B5460" i="29" s="1"/>
  <c r="A5460" i="29" s="1"/>
  <c r="C5459" i="29"/>
  <c r="B5459" i="29" s="1"/>
  <c r="A5459" i="29" s="1"/>
  <c r="C5458" i="29"/>
  <c r="B5458" i="29" s="1"/>
  <c r="A5458" i="29" s="1"/>
  <c r="C5457" i="29"/>
  <c r="B5457" i="29" s="1"/>
  <c r="A5457" i="29" s="1"/>
  <c r="C5456" i="29"/>
  <c r="B5456" i="29" s="1"/>
  <c r="A5456" i="29" s="1"/>
  <c r="C5455" i="29"/>
  <c r="B5455" i="29" s="1"/>
  <c r="A5455" i="29" s="1"/>
  <c r="C5454" i="29"/>
  <c r="B5454" i="29" s="1"/>
  <c r="A5454" i="29" s="1"/>
  <c r="C5453" i="29"/>
  <c r="B5453" i="29" s="1"/>
  <c r="A5453" i="29" s="1"/>
  <c r="C5452" i="29"/>
  <c r="B5452" i="29" s="1"/>
  <c r="A5452" i="29" s="1"/>
  <c r="C5451" i="29"/>
  <c r="B5451" i="29" s="1"/>
  <c r="A5451" i="29" s="1"/>
  <c r="C5450" i="29"/>
  <c r="B5450" i="29" s="1"/>
  <c r="A5450" i="29" s="1"/>
  <c r="C5449" i="29"/>
  <c r="B5449" i="29" s="1"/>
  <c r="A5449" i="29" s="1"/>
  <c r="C5448" i="29"/>
  <c r="B5448" i="29" s="1"/>
  <c r="A5448" i="29" s="1"/>
  <c r="C5447" i="29"/>
  <c r="B5447" i="29" s="1"/>
  <c r="A5447" i="29" s="1"/>
  <c r="C5446" i="29"/>
  <c r="B5446" i="29" s="1"/>
  <c r="A5446" i="29" s="1"/>
  <c r="C5445" i="29"/>
  <c r="B5445" i="29" s="1"/>
  <c r="A5445" i="29" s="1"/>
  <c r="C5444" i="29"/>
  <c r="B5444" i="29" s="1"/>
  <c r="A5444" i="29" s="1"/>
  <c r="C5443" i="29"/>
  <c r="B5443" i="29" s="1"/>
  <c r="A5443" i="29" s="1"/>
  <c r="C5442" i="29"/>
  <c r="B5442" i="29" s="1"/>
  <c r="A5442" i="29" s="1"/>
  <c r="C5441" i="29"/>
  <c r="B5441" i="29" s="1"/>
  <c r="A5441" i="29" s="1"/>
  <c r="C5440" i="29"/>
  <c r="B5440" i="29" s="1"/>
  <c r="A5440" i="29" s="1"/>
  <c r="C5439" i="29"/>
  <c r="B5439" i="29" s="1"/>
  <c r="A5439" i="29" s="1"/>
  <c r="C5438" i="29"/>
  <c r="B5438" i="29" s="1"/>
  <c r="A5438" i="29" s="1"/>
  <c r="C5437" i="29"/>
  <c r="B5437" i="29" s="1"/>
  <c r="A5437" i="29" s="1"/>
  <c r="C5436" i="29"/>
  <c r="B5436" i="29" s="1"/>
  <c r="A5436" i="29" s="1"/>
  <c r="C5435" i="29"/>
  <c r="B5435" i="29" s="1"/>
  <c r="A5435" i="29" s="1"/>
  <c r="C5434" i="29"/>
  <c r="B5434" i="29" s="1"/>
  <c r="A5434" i="29" s="1"/>
  <c r="C5433" i="29"/>
  <c r="B5433" i="29" s="1"/>
  <c r="A5433" i="29" s="1"/>
  <c r="C5432" i="29"/>
  <c r="B5432" i="29" s="1"/>
  <c r="A5432" i="29" s="1"/>
  <c r="C5431" i="29"/>
  <c r="B5431" i="29" s="1"/>
  <c r="A5431" i="29" s="1"/>
  <c r="C5430" i="29"/>
  <c r="B5430" i="29" s="1"/>
  <c r="A5430" i="29" s="1"/>
  <c r="C5429" i="29"/>
  <c r="B5429" i="29" s="1"/>
  <c r="A5429" i="29" s="1"/>
  <c r="C5428" i="29"/>
  <c r="B5428" i="29" s="1"/>
  <c r="A5428" i="29" s="1"/>
  <c r="C5427" i="29"/>
  <c r="B5427" i="29" s="1"/>
  <c r="A5427" i="29" s="1"/>
  <c r="C5426" i="29"/>
  <c r="B5426" i="29" s="1"/>
  <c r="A5426" i="29" s="1"/>
  <c r="C5425" i="29"/>
  <c r="B5425" i="29" s="1"/>
  <c r="A5425" i="29"/>
  <c r="C5424" i="29"/>
  <c r="B5424" i="29" s="1"/>
  <c r="A5424" i="29" s="1"/>
  <c r="C5423" i="29"/>
  <c r="B5423" i="29" s="1"/>
  <c r="A5423" i="29" s="1"/>
  <c r="C5422" i="29"/>
  <c r="B5422" i="29" s="1"/>
  <c r="A5422" i="29" s="1"/>
  <c r="C5421" i="29"/>
  <c r="B5421" i="29" s="1"/>
  <c r="A5421" i="29" s="1"/>
  <c r="C5420" i="29"/>
  <c r="B5420" i="29" s="1"/>
  <c r="A5420" i="29" s="1"/>
  <c r="C5419" i="29"/>
  <c r="B5419" i="29" s="1"/>
  <c r="A5419" i="29" s="1"/>
  <c r="C5418" i="29"/>
  <c r="B5418" i="29" s="1"/>
  <c r="A5418" i="29" s="1"/>
  <c r="C5417" i="29"/>
  <c r="B5417" i="29" s="1"/>
  <c r="A5417" i="29" s="1"/>
  <c r="C5416" i="29"/>
  <c r="B5416" i="29" s="1"/>
  <c r="A5416" i="29" s="1"/>
  <c r="C5415" i="29"/>
  <c r="B5415" i="29" s="1"/>
  <c r="A5415" i="29" s="1"/>
  <c r="C5414" i="29"/>
  <c r="B5414" i="29" s="1"/>
  <c r="A5414" i="29" s="1"/>
  <c r="C5413" i="29"/>
  <c r="B5413" i="29" s="1"/>
  <c r="A5413" i="29" s="1"/>
  <c r="C5412" i="29"/>
  <c r="B5412" i="29" s="1"/>
  <c r="A5412" i="29" s="1"/>
  <c r="C5411" i="29"/>
  <c r="B5411" i="29" s="1"/>
  <c r="A5411" i="29" s="1"/>
  <c r="C5410" i="29"/>
  <c r="B5410" i="29" s="1"/>
  <c r="A5410" i="29" s="1"/>
  <c r="C5409" i="29"/>
  <c r="B5409" i="29" s="1"/>
  <c r="A5409" i="29" s="1"/>
  <c r="C5408" i="29"/>
  <c r="B5408" i="29" s="1"/>
  <c r="A5408" i="29" s="1"/>
  <c r="C5407" i="29"/>
  <c r="B5407" i="29" s="1"/>
  <c r="A5407" i="29" s="1"/>
  <c r="C5406" i="29"/>
  <c r="B5406" i="29" s="1"/>
  <c r="A5406" i="29" s="1"/>
  <c r="C5405" i="29"/>
  <c r="B5405" i="29" s="1"/>
  <c r="A5405" i="29" s="1"/>
  <c r="C5404" i="29"/>
  <c r="B5404" i="29" s="1"/>
  <c r="A5404" i="29" s="1"/>
  <c r="C5403" i="29"/>
  <c r="B5403" i="29" s="1"/>
  <c r="A5403" i="29" s="1"/>
  <c r="C5402" i="29"/>
  <c r="B5402" i="29" s="1"/>
  <c r="A5402" i="29" s="1"/>
  <c r="C5401" i="29"/>
  <c r="B5401" i="29" s="1"/>
  <c r="A5401" i="29" s="1"/>
  <c r="C5400" i="29"/>
  <c r="B5400" i="29" s="1"/>
  <c r="A5400" i="29" s="1"/>
  <c r="C5399" i="29"/>
  <c r="B5399" i="29" s="1"/>
  <c r="A5399" i="29" s="1"/>
  <c r="C5398" i="29"/>
  <c r="B5398" i="29" s="1"/>
  <c r="A5398" i="29" s="1"/>
  <c r="C5397" i="29"/>
  <c r="B5397" i="29" s="1"/>
  <c r="A5397" i="29" s="1"/>
  <c r="C5396" i="29"/>
  <c r="B5396" i="29" s="1"/>
  <c r="A5396" i="29" s="1"/>
  <c r="C5395" i="29"/>
  <c r="B5395" i="29" s="1"/>
  <c r="A5395" i="29" s="1"/>
  <c r="C5394" i="29"/>
  <c r="B5394" i="29" s="1"/>
  <c r="A5394" i="29" s="1"/>
  <c r="C5393" i="29"/>
  <c r="B5393" i="29" s="1"/>
  <c r="A5393" i="29"/>
  <c r="C5392" i="29"/>
  <c r="B5392" i="29" s="1"/>
  <c r="A5392" i="29" s="1"/>
  <c r="C5391" i="29"/>
  <c r="B5391" i="29" s="1"/>
  <c r="A5391" i="29" s="1"/>
  <c r="C5390" i="29"/>
  <c r="B5390" i="29" s="1"/>
  <c r="A5390" i="29" s="1"/>
  <c r="C5389" i="29"/>
  <c r="B5389" i="29" s="1"/>
  <c r="A5389" i="29" s="1"/>
  <c r="C5388" i="29"/>
  <c r="B5388" i="29" s="1"/>
  <c r="A5388" i="29" s="1"/>
  <c r="C5387" i="29"/>
  <c r="B5387" i="29" s="1"/>
  <c r="A5387" i="29" s="1"/>
  <c r="C5386" i="29"/>
  <c r="B5386" i="29" s="1"/>
  <c r="A5386" i="29" s="1"/>
  <c r="C5385" i="29"/>
  <c r="B5385" i="29" s="1"/>
  <c r="A5385" i="29" s="1"/>
  <c r="C5384" i="29"/>
  <c r="B5384" i="29" s="1"/>
  <c r="A5384" i="29" s="1"/>
  <c r="C5383" i="29"/>
  <c r="B5383" i="29" s="1"/>
  <c r="A5383" i="29" s="1"/>
  <c r="C5382" i="29"/>
  <c r="B5382" i="29" s="1"/>
  <c r="A5382" i="29" s="1"/>
  <c r="C5381" i="29"/>
  <c r="B5381" i="29" s="1"/>
  <c r="A5381" i="29" s="1"/>
  <c r="C5380" i="29"/>
  <c r="B5380" i="29" s="1"/>
  <c r="A5380" i="29" s="1"/>
  <c r="C5379" i="29"/>
  <c r="B5379" i="29" s="1"/>
  <c r="A5379" i="29" s="1"/>
  <c r="C5378" i="29"/>
  <c r="B5378" i="29" s="1"/>
  <c r="A5378" i="29" s="1"/>
  <c r="C5377" i="29"/>
  <c r="B5377" i="29" s="1"/>
  <c r="A5377" i="29" s="1"/>
  <c r="C5376" i="29"/>
  <c r="B5376" i="29" s="1"/>
  <c r="A5376" i="29" s="1"/>
  <c r="C5375" i="29"/>
  <c r="B5375" i="29" s="1"/>
  <c r="A5375" i="29" s="1"/>
  <c r="C5374" i="29"/>
  <c r="B5374" i="29" s="1"/>
  <c r="A5374" i="29" s="1"/>
  <c r="C5373" i="29"/>
  <c r="B5373" i="29" s="1"/>
  <c r="A5373" i="29" s="1"/>
  <c r="C5372" i="29"/>
  <c r="B5372" i="29" s="1"/>
  <c r="A5372" i="29" s="1"/>
  <c r="C5371" i="29"/>
  <c r="B5371" i="29" s="1"/>
  <c r="A5371" i="29" s="1"/>
  <c r="C5370" i="29"/>
  <c r="B5370" i="29"/>
  <c r="A5370" i="29" s="1"/>
  <c r="C5369" i="29"/>
  <c r="B5369" i="29" s="1"/>
  <c r="A5369" i="29" s="1"/>
  <c r="C5368" i="29"/>
  <c r="B5368" i="29" s="1"/>
  <c r="A5368" i="29" s="1"/>
  <c r="C5367" i="29"/>
  <c r="B5367" i="29" s="1"/>
  <c r="A5367" i="29" s="1"/>
  <c r="C5366" i="29"/>
  <c r="B5366" i="29" s="1"/>
  <c r="A5366" i="29" s="1"/>
  <c r="C5365" i="29"/>
  <c r="B5365" i="29" s="1"/>
  <c r="A5365" i="29" s="1"/>
  <c r="C5364" i="29"/>
  <c r="B5364" i="29" s="1"/>
  <c r="A5364" i="29" s="1"/>
  <c r="C5363" i="29"/>
  <c r="B5363" i="29" s="1"/>
  <c r="A5363" i="29" s="1"/>
  <c r="C5362" i="29"/>
  <c r="B5362" i="29" s="1"/>
  <c r="A5362" i="29" s="1"/>
  <c r="C5361" i="29"/>
  <c r="B5361" i="29" s="1"/>
  <c r="A5361" i="29" s="1"/>
  <c r="C5360" i="29"/>
  <c r="B5360" i="29" s="1"/>
  <c r="A5360" i="29" s="1"/>
  <c r="C5359" i="29"/>
  <c r="B5359" i="29" s="1"/>
  <c r="A5359" i="29" s="1"/>
  <c r="C5358" i="29"/>
  <c r="B5358" i="29" s="1"/>
  <c r="A5358" i="29" s="1"/>
  <c r="C5357" i="29"/>
  <c r="B5357" i="29" s="1"/>
  <c r="A5357" i="29" s="1"/>
  <c r="C5356" i="29"/>
  <c r="B5356" i="29" s="1"/>
  <c r="A5356" i="29" s="1"/>
  <c r="C5355" i="29"/>
  <c r="B5355" i="29" s="1"/>
  <c r="A5355" i="29" s="1"/>
  <c r="C5354" i="29"/>
  <c r="B5354" i="29" s="1"/>
  <c r="A5354" i="29" s="1"/>
  <c r="C5353" i="29"/>
  <c r="B5353" i="29" s="1"/>
  <c r="A5353" i="29" s="1"/>
  <c r="C5352" i="29"/>
  <c r="B5352" i="29" s="1"/>
  <c r="A5352" i="29" s="1"/>
  <c r="C5351" i="29"/>
  <c r="B5351" i="29" s="1"/>
  <c r="A5351" i="29" s="1"/>
  <c r="C5350" i="29"/>
  <c r="B5350" i="29" s="1"/>
  <c r="A5350" i="29" s="1"/>
  <c r="C5349" i="29"/>
  <c r="B5349" i="29" s="1"/>
  <c r="A5349" i="29" s="1"/>
  <c r="C5348" i="29"/>
  <c r="B5348" i="29" s="1"/>
  <c r="A5348" i="29" s="1"/>
  <c r="C5347" i="29"/>
  <c r="B5347" i="29" s="1"/>
  <c r="A5347" i="29" s="1"/>
  <c r="C5346" i="29"/>
  <c r="B5346" i="29" s="1"/>
  <c r="A5346" i="29" s="1"/>
  <c r="C5345" i="29"/>
  <c r="B5345" i="29" s="1"/>
  <c r="A5345" i="29" s="1"/>
  <c r="C5344" i="29"/>
  <c r="B5344" i="29" s="1"/>
  <c r="A5344" i="29" s="1"/>
  <c r="C5343" i="29"/>
  <c r="B5343" i="29" s="1"/>
  <c r="A5343" i="29" s="1"/>
  <c r="C5342" i="29"/>
  <c r="B5342" i="29" s="1"/>
  <c r="A5342" i="29" s="1"/>
  <c r="C5341" i="29"/>
  <c r="B5341" i="29" s="1"/>
  <c r="A5341" i="29" s="1"/>
  <c r="C5340" i="29"/>
  <c r="B5340" i="29" s="1"/>
  <c r="A5340" i="29" s="1"/>
  <c r="C5339" i="29"/>
  <c r="B5339" i="29" s="1"/>
  <c r="A5339" i="29" s="1"/>
  <c r="C5338" i="29"/>
  <c r="B5338" i="29" s="1"/>
  <c r="A5338" i="29" s="1"/>
  <c r="C5337" i="29"/>
  <c r="B5337" i="29" s="1"/>
  <c r="A5337" i="29" s="1"/>
  <c r="C5336" i="29"/>
  <c r="B5336" i="29" s="1"/>
  <c r="A5336" i="29" s="1"/>
  <c r="C5335" i="29"/>
  <c r="B5335" i="29" s="1"/>
  <c r="A5335" i="29" s="1"/>
  <c r="C5334" i="29"/>
  <c r="B5334" i="29" s="1"/>
  <c r="A5334" i="29" s="1"/>
  <c r="C5333" i="29"/>
  <c r="B5333" i="29" s="1"/>
  <c r="A5333" i="29" s="1"/>
  <c r="C5332" i="29"/>
  <c r="B5332" i="29" s="1"/>
  <c r="A5332" i="29" s="1"/>
  <c r="C5331" i="29"/>
  <c r="B5331" i="29" s="1"/>
  <c r="A5331" i="29" s="1"/>
  <c r="C5330" i="29"/>
  <c r="B5330" i="29" s="1"/>
  <c r="A5330" i="29" s="1"/>
  <c r="C5329" i="29"/>
  <c r="B5329" i="29" s="1"/>
  <c r="A5329" i="29" s="1"/>
  <c r="C5328" i="29"/>
  <c r="B5328" i="29" s="1"/>
  <c r="A5328" i="29" s="1"/>
  <c r="C5327" i="29"/>
  <c r="B5327" i="29" s="1"/>
  <c r="A5327" i="29" s="1"/>
  <c r="C5326" i="29"/>
  <c r="B5326" i="29" s="1"/>
  <c r="A5326" i="29" s="1"/>
  <c r="C5325" i="29"/>
  <c r="B5325" i="29" s="1"/>
  <c r="A5325" i="29" s="1"/>
  <c r="C5324" i="29"/>
  <c r="B5324" i="29" s="1"/>
  <c r="A5324" i="29" s="1"/>
  <c r="C5323" i="29"/>
  <c r="B5323" i="29" s="1"/>
  <c r="A5323" i="29" s="1"/>
  <c r="C5322" i="29"/>
  <c r="B5322" i="29" s="1"/>
  <c r="A5322" i="29" s="1"/>
  <c r="C5321" i="29"/>
  <c r="B5321" i="29" s="1"/>
  <c r="A5321" i="29" s="1"/>
  <c r="C5320" i="29"/>
  <c r="B5320" i="29" s="1"/>
  <c r="A5320" i="29" s="1"/>
  <c r="C5319" i="29"/>
  <c r="B5319" i="29" s="1"/>
  <c r="A5319" i="29" s="1"/>
  <c r="C5318" i="29"/>
  <c r="B5318" i="29" s="1"/>
  <c r="A5318" i="29" s="1"/>
  <c r="C5317" i="29"/>
  <c r="B5317" i="29" s="1"/>
  <c r="A5317" i="29" s="1"/>
  <c r="C5316" i="29"/>
  <c r="B5316" i="29" s="1"/>
  <c r="A5316" i="29" s="1"/>
  <c r="C5315" i="29"/>
  <c r="B5315" i="29" s="1"/>
  <c r="A5315" i="29" s="1"/>
  <c r="C5314" i="29"/>
  <c r="B5314" i="29" s="1"/>
  <c r="A5314" i="29" s="1"/>
  <c r="C5313" i="29"/>
  <c r="B5313" i="29" s="1"/>
  <c r="A5313" i="29" s="1"/>
  <c r="C5312" i="29"/>
  <c r="B5312" i="29" s="1"/>
  <c r="A5312" i="29" s="1"/>
  <c r="C5311" i="29"/>
  <c r="B5311" i="29" s="1"/>
  <c r="A5311" i="29" s="1"/>
  <c r="C5310" i="29"/>
  <c r="B5310" i="29" s="1"/>
  <c r="A5310" i="29" s="1"/>
  <c r="C5309" i="29"/>
  <c r="B5309" i="29" s="1"/>
  <c r="A5309" i="29" s="1"/>
  <c r="C5308" i="29"/>
  <c r="B5308" i="29" s="1"/>
  <c r="A5308" i="29" s="1"/>
  <c r="C5307" i="29"/>
  <c r="B5307" i="29" s="1"/>
  <c r="A5307" i="29" s="1"/>
  <c r="C5306" i="29"/>
  <c r="B5306" i="29" s="1"/>
  <c r="A5306" i="29" s="1"/>
  <c r="C5305" i="29"/>
  <c r="B5305" i="29" s="1"/>
  <c r="A5305" i="29" s="1"/>
  <c r="C5304" i="29"/>
  <c r="B5304" i="29" s="1"/>
  <c r="A5304" i="29" s="1"/>
  <c r="C5303" i="29"/>
  <c r="B5303" i="29" s="1"/>
  <c r="A5303" i="29" s="1"/>
  <c r="C5302" i="29"/>
  <c r="B5302" i="29" s="1"/>
  <c r="A5302" i="29" s="1"/>
  <c r="C5301" i="29"/>
  <c r="B5301" i="29" s="1"/>
  <c r="A5301" i="29" s="1"/>
  <c r="C5300" i="29"/>
  <c r="B5300" i="29" s="1"/>
  <c r="A5300" i="29" s="1"/>
  <c r="C5299" i="29"/>
  <c r="B5299" i="29" s="1"/>
  <c r="A5299" i="29" s="1"/>
  <c r="C5298" i="29"/>
  <c r="B5298" i="29" s="1"/>
  <c r="A5298" i="29" s="1"/>
  <c r="C5297" i="29"/>
  <c r="B5297" i="29" s="1"/>
  <c r="A5297" i="29" s="1"/>
  <c r="C5296" i="29"/>
  <c r="B5296" i="29" s="1"/>
  <c r="A5296" i="29" s="1"/>
  <c r="C5295" i="29"/>
  <c r="B5295" i="29" s="1"/>
  <c r="A5295" i="29" s="1"/>
  <c r="C5294" i="29"/>
  <c r="B5294" i="29" s="1"/>
  <c r="A5294" i="29" s="1"/>
  <c r="C5293" i="29"/>
  <c r="B5293" i="29" s="1"/>
  <c r="A5293" i="29" s="1"/>
  <c r="C5292" i="29"/>
  <c r="B5292" i="29"/>
  <c r="A5292" i="29" s="1"/>
  <c r="C5291" i="29"/>
  <c r="B5291" i="29" s="1"/>
  <c r="A5291" i="29" s="1"/>
  <c r="C5290" i="29"/>
  <c r="B5290" i="29" s="1"/>
  <c r="A5290" i="29" s="1"/>
  <c r="C5289" i="29"/>
  <c r="B5289" i="29" s="1"/>
  <c r="A5289" i="29" s="1"/>
  <c r="C5288" i="29"/>
  <c r="B5288" i="29" s="1"/>
  <c r="A5288" i="29" s="1"/>
  <c r="C5287" i="29"/>
  <c r="B5287" i="29" s="1"/>
  <c r="A5287" i="29" s="1"/>
  <c r="C5286" i="29"/>
  <c r="B5286" i="29" s="1"/>
  <c r="A5286" i="29" s="1"/>
  <c r="C5285" i="29"/>
  <c r="B5285" i="29" s="1"/>
  <c r="A5285" i="29" s="1"/>
  <c r="C5284" i="29"/>
  <c r="B5284" i="29" s="1"/>
  <c r="A5284" i="29" s="1"/>
  <c r="C5283" i="29"/>
  <c r="B5283" i="29" s="1"/>
  <c r="A5283" i="29" s="1"/>
  <c r="C5282" i="29"/>
  <c r="B5282" i="29" s="1"/>
  <c r="A5282" i="29" s="1"/>
  <c r="C5281" i="29"/>
  <c r="B5281" i="29" s="1"/>
  <c r="A5281" i="29" s="1"/>
  <c r="C5280" i="29"/>
  <c r="B5280" i="29" s="1"/>
  <c r="A5280" i="29" s="1"/>
  <c r="C5279" i="29"/>
  <c r="B5279" i="29" s="1"/>
  <c r="A5279" i="29" s="1"/>
  <c r="C5278" i="29"/>
  <c r="B5278" i="29" s="1"/>
  <c r="A5278" i="29" s="1"/>
  <c r="C5277" i="29"/>
  <c r="B5277" i="29" s="1"/>
  <c r="A5277" i="29" s="1"/>
  <c r="C5276" i="29"/>
  <c r="B5276" i="29" s="1"/>
  <c r="A5276" i="29" s="1"/>
  <c r="C5275" i="29"/>
  <c r="B5275" i="29" s="1"/>
  <c r="A5275" i="29" s="1"/>
  <c r="C5274" i="29"/>
  <c r="B5274" i="29" s="1"/>
  <c r="A5274" i="29" s="1"/>
  <c r="C5273" i="29"/>
  <c r="B5273" i="29" s="1"/>
  <c r="A5273" i="29" s="1"/>
  <c r="C5272" i="29"/>
  <c r="B5272" i="29" s="1"/>
  <c r="A5272" i="29" s="1"/>
  <c r="C5271" i="29"/>
  <c r="B5271" i="29" s="1"/>
  <c r="A5271" i="29" s="1"/>
  <c r="C5270" i="29"/>
  <c r="B5270" i="29" s="1"/>
  <c r="A5270" i="29" s="1"/>
  <c r="C5269" i="29"/>
  <c r="B5269" i="29" s="1"/>
  <c r="A5269" i="29" s="1"/>
  <c r="C5268" i="29"/>
  <c r="B5268" i="29" s="1"/>
  <c r="A5268" i="29" s="1"/>
  <c r="C5267" i="29"/>
  <c r="B5267" i="29" s="1"/>
  <c r="A5267" i="29" s="1"/>
  <c r="C5266" i="29"/>
  <c r="B5266" i="29" s="1"/>
  <c r="A5266" i="29" s="1"/>
  <c r="C5265" i="29"/>
  <c r="B5265" i="29" s="1"/>
  <c r="A5265" i="29" s="1"/>
  <c r="C5264" i="29"/>
  <c r="B5264" i="29" s="1"/>
  <c r="A5264" i="29" s="1"/>
  <c r="C5263" i="29"/>
  <c r="B5263" i="29" s="1"/>
  <c r="A5263" i="29" s="1"/>
  <c r="C5262" i="29"/>
  <c r="B5262" i="29" s="1"/>
  <c r="A5262" i="29" s="1"/>
  <c r="C5261" i="29"/>
  <c r="B5261" i="29" s="1"/>
  <c r="A5261" i="29" s="1"/>
  <c r="C5260" i="29"/>
  <c r="B5260" i="29" s="1"/>
  <c r="A5260" i="29" s="1"/>
  <c r="C5259" i="29"/>
  <c r="B5259" i="29" s="1"/>
  <c r="A5259" i="29" s="1"/>
  <c r="C5258" i="29"/>
  <c r="B5258" i="29" s="1"/>
  <c r="A5258" i="29" s="1"/>
  <c r="C5257" i="29"/>
  <c r="B5257" i="29" s="1"/>
  <c r="A5257" i="29" s="1"/>
  <c r="C5256" i="29"/>
  <c r="B5256" i="29" s="1"/>
  <c r="A5256" i="29" s="1"/>
  <c r="C5255" i="29"/>
  <c r="B5255" i="29" s="1"/>
  <c r="A5255" i="29" s="1"/>
  <c r="C5254" i="29"/>
  <c r="B5254" i="29" s="1"/>
  <c r="A5254" i="29" s="1"/>
  <c r="C5253" i="29"/>
  <c r="B5253" i="29" s="1"/>
  <c r="A5253" i="29" s="1"/>
  <c r="C5252" i="29"/>
  <c r="B5252" i="29" s="1"/>
  <c r="A5252" i="29" s="1"/>
  <c r="C5251" i="29"/>
  <c r="B5251" i="29" s="1"/>
  <c r="A5251" i="29" s="1"/>
  <c r="C5250" i="29"/>
  <c r="B5250" i="29" s="1"/>
  <c r="A5250" i="29" s="1"/>
  <c r="C5249" i="29"/>
  <c r="B5249" i="29" s="1"/>
  <c r="A5249" i="29"/>
  <c r="C5248" i="29"/>
  <c r="B5248" i="29" s="1"/>
  <c r="A5248" i="29" s="1"/>
  <c r="C5247" i="29"/>
  <c r="B5247" i="29" s="1"/>
  <c r="A5247" i="29" s="1"/>
  <c r="C5246" i="29"/>
  <c r="B5246" i="29"/>
  <c r="A5246" i="29" s="1"/>
  <c r="C5245" i="29"/>
  <c r="B5245" i="29" s="1"/>
  <c r="A5245" i="29" s="1"/>
  <c r="C5244" i="29"/>
  <c r="B5244" i="29" s="1"/>
  <c r="A5244" i="29" s="1"/>
  <c r="C5243" i="29"/>
  <c r="B5243" i="29" s="1"/>
  <c r="A5243" i="29" s="1"/>
  <c r="C5242" i="29"/>
  <c r="B5242" i="29" s="1"/>
  <c r="A5242" i="29" s="1"/>
  <c r="C5241" i="29"/>
  <c r="B5241" i="29" s="1"/>
  <c r="A5241" i="29" s="1"/>
  <c r="C5240" i="29"/>
  <c r="B5240" i="29" s="1"/>
  <c r="A5240" i="29" s="1"/>
  <c r="C5239" i="29"/>
  <c r="B5239" i="29" s="1"/>
  <c r="A5239" i="29" s="1"/>
  <c r="C5238" i="29"/>
  <c r="B5238" i="29" s="1"/>
  <c r="A5238" i="29" s="1"/>
  <c r="C5237" i="29"/>
  <c r="B5237" i="29" s="1"/>
  <c r="A5237" i="29" s="1"/>
  <c r="C5236" i="29"/>
  <c r="B5236" i="29" s="1"/>
  <c r="A5236" i="29" s="1"/>
  <c r="C5235" i="29"/>
  <c r="B5235" i="29" s="1"/>
  <c r="A5235" i="29" s="1"/>
  <c r="C5234" i="29"/>
  <c r="B5234" i="29" s="1"/>
  <c r="A5234" i="29" s="1"/>
  <c r="C5233" i="29"/>
  <c r="B5233" i="29" s="1"/>
  <c r="A5233" i="29" s="1"/>
  <c r="C5232" i="29"/>
  <c r="B5232" i="29" s="1"/>
  <c r="A5232" i="29" s="1"/>
  <c r="C5231" i="29"/>
  <c r="B5231" i="29" s="1"/>
  <c r="A5231" i="29" s="1"/>
  <c r="C5230" i="29"/>
  <c r="B5230" i="29" s="1"/>
  <c r="A5230" i="29" s="1"/>
  <c r="C5229" i="29"/>
  <c r="B5229" i="29" s="1"/>
  <c r="A5229" i="29" s="1"/>
  <c r="C5228" i="29"/>
  <c r="B5228" i="29" s="1"/>
  <c r="A5228" i="29" s="1"/>
  <c r="C5227" i="29"/>
  <c r="B5227" i="29" s="1"/>
  <c r="A5227" i="29" s="1"/>
  <c r="C5226" i="29"/>
  <c r="B5226" i="29" s="1"/>
  <c r="A5226" i="29" s="1"/>
  <c r="C5225" i="29"/>
  <c r="B5225" i="29" s="1"/>
  <c r="A5225" i="29" s="1"/>
  <c r="C5224" i="29"/>
  <c r="B5224" i="29" s="1"/>
  <c r="A5224" i="29" s="1"/>
  <c r="C5223" i="29"/>
  <c r="B5223" i="29" s="1"/>
  <c r="A5223" i="29" s="1"/>
  <c r="C5222" i="29"/>
  <c r="B5222" i="29" s="1"/>
  <c r="A5222" i="29" s="1"/>
  <c r="C5221" i="29"/>
  <c r="B5221" i="29" s="1"/>
  <c r="A5221" i="29" s="1"/>
  <c r="C5220" i="29"/>
  <c r="B5220" i="29" s="1"/>
  <c r="A5220" i="29" s="1"/>
  <c r="C5219" i="29"/>
  <c r="B5219" i="29" s="1"/>
  <c r="A5219" i="29" s="1"/>
  <c r="C5218" i="29"/>
  <c r="B5218" i="29" s="1"/>
  <c r="A5218" i="29" s="1"/>
  <c r="C5217" i="29"/>
  <c r="B5217" i="29" s="1"/>
  <c r="A5217" i="29" s="1"/>
  <c r="C5216" i="29"/>
  <c r="B5216" i="29" s="1"/>
  <c r="A5216" i="29" s="1"/>
  <c r="C5215" i="29"/>
  <c r="B5215" i="29" s="1"/>
  <c r="A5215" i="29" s="1"/>
  <c r="C5214" i="29"/>
  <c r="B5214" i="29" s="1"/>
  <c r="A5214" i="29" s="1"/>
  <c r="C5213" i="29"/>
  <c r="B5213" i="29" s="1"/>
  <c r="A5213" i="29" s="1"/>
  <c r="C5212" i="29"/>
  <c r="B5212" i="29" s="1"/>
  <c r="A5212" i="29" s="1"/>
  <c r="C5211" i="29"/>
  <c r="B5211" i="29" s="1"/>
  <c r="A5211" i="29" s="1"/>
  <c r="C5210" i="29"/>
  <c r="B5210" i="29" s="1"/>
  <c r="A5210" i="29" s="1"/>
  <c r="C5209" i="29"/>
  <c r="B5209" i="29" s="1"/>
  <c r="A5209" i="29" s="1"/>
  <c r="C5208" i="29"/>
  <c r="B5208" i="29" s="1"/>
  <c r="A5208" i="29" s="1"/>
  <c r="C5207" i="29"/>
  <c r="B5207" i="29" s="1"/>
  <c r="A5207" i="29" s="1"/>
  <c r="C5206" i="29"/>
  <c r="B5206" i="29" s="1"/>
  <c r="A5206" i="29" s="1"/>
  <c r="C5205" i="29"/>
  <c r="B5205" i="29" s="1"/>
  <c r="A5205" i="29" s="1"/>
  <c r="C5204" i="29"/>
  <c r="B5204" i="29" s="1"/>
  <c r="A5204" i="29" s="1"/>
  <c r="C5203" i="29"/>
  <c r="B5203" i="29" s="1"/>
  <c r="A5203" i="29" s="1"/>
  <c r="C5202" i="29"/>
  <c r="B5202" i="29" s="1"/>
  <c r="A5202" i="29" s="1"/>
  <c r="C5201" i="29"/>
  <c r="B5201" i="29" s="1"/>
  <c r="A5201" i="29" s="1"/>
  <c r="C5200" i="29"/>
  <c r="B5200" i="29" s="1"/>
  <c r="A5200" i="29" s="1"/>
  <c r="C5199" i="29"/>
  <c r="B5199" i="29" s="1"/>
  <c r="A5199" i="29" s="1"/>
  <c r="C5198" i="29"/>
  <c r="B5198" i="29" s="1"/>
  <c r="A5198" i="29" s="1"/>
  <c r="C5197" i="29"/>
  <c r="B5197" i="29" s="1"/>
  <c r="A5197" i="29" s="1"/>
  <c r="C5196" i="29"/>
  <c r="B5196" i="29" s="1"/>
  <c r="A5196" i="29" s="1"/>
  <c r="C5195" i="29"/>
  <c r="B5195" i="29" s="1"/>
  <c r="A5195" i="29" s="1"/>
  <c r="C5194" i="29"/>
  <c r="B5194" i="29"/>
  <c r="A5194" i="29" s="1"/>
  <c r="C5193" i="29"/>
  <c r="B5193" i="29" s="1"/>
  <c r="A5193" i="29" s="1"/>
  <c r="C5192" i="29"/>
  <c r="B5192" i="29" s="1"/>
  <c r="A5192" i="29" s="1"/>
  <c r="C5191" i="29"/>
  <c r="B5191" i="29"/>
  <c r="A5191" i="29" s="1"/>
  <c r="C5190" i="29"/>
  <c r="B5190" i="29" s="1"/>
  <c r="A5190" i="29" s="1"/>
  <c r="C5189" i="29"/>
  <c r="B5189" i="29" s="1"/>
  <c r="A5189" i="29" s="1"/>
  <c r="C5188" i="29"/>
  <c r="B5188" i="29" s="1"/>
  <c r="A5188" i="29" s="1"/>
  <c r="C5187" i="29"/>
  <c r="B5187" i="29" s="1"/>
  <c r="A5187" i="29" s="1"/>
  <c r="C5186" i="29"/>
  <c r="B5186" i="29" s="1"/>
  <c r="A5186" i="29" s="1"/>
  <c r="C5185" i="29"/>
  <c r="B5185" i="29" s="1"/>
  <c r="A5185" i="29" s="1"/>
  <c r="C5184" i="29"/>
  <c r="B5184" i="29" s="1"/>
  <c r="A5184" i="29" s="1"/>
  <c r="C5183" i="29"/>
  <c r="B5183" i="29" s="1"/>
  <c r="A5183" i="29" s="1"/>
  <c r="C5182" i="29"/>
  <c r="B5182" i="29" s="1"/>
  <c r="A5182" i="29"/>
  <c r="C5181" i="29"/>
  <c r="B5181" i="29" s="1"/>
  <c r="A5181" i="29" s="1"/>
  <c r="C5180" i="29"/>
  <c r="B5180" i="29" s="1"/>
  <c r="A5180" i="29" s="1"/>
  <c r="C5179" i="29"/>
  <c r="B5179" i="29" s="1"/>
  <c r="A5179" i="29" s="1"/>
  <c r="C5178" i="29"/>
  <c r="B5178" i="29" s="1"/>
  <c r="A5178" i="29" s="1"/>
  <c r="C5177" i="29"/>
  <c r="B5177" i="29" s="1"/>
  <c r="A5177" i="29" s="1"/>
  <c r="C5176" i="29"/>
  <c r="B5176" i="29" s="1"/>
  <c r="A5176" i="29" s="1"/>
  <c r="C5175" i="29"/>
  <c r="B5175" i="29"/>
  <c r="A5175" i="29" s="1"/>
  <c r="C5174" i="29"/>
  <c r="B5174" i="29" s="1"/>
  <c r="A5174" i="29" s="1"/>
  <c r="C5173" i="29"/>
  <c r="B5173" i="29" s="1"/>
  <c r="A5173" i="29" s="1"/>
  <c r="C5172" i="29"/>
  <c r="B5172" i="29" s="1"/>
  <c r="A5172" i="29" s="1"/>
  <c r="C5171" i="29"/>
  <c r="B5171" i="29" s="1"/>
  <c r="A5171" i="29" s="1"/>
  <c r="C5170" i="29"/>
  <c r="B5170" i="29"/>
  <c r="A5170" i="29" s="1"/>
  <c r="C5169" i="29"/>
  <c r="B5169" i="29" s="1"/>
  <c r="A5169" i="29" s="1"/>
  <c r="C5168" i="29"/>
  <c r="B5168" i="29" s="1"/>
  <c r="A5168" i="29" s="1"/>
  <c r="C5167" i="29"/>
  <c r="B5167" i="29"/>
  <c r="A5167" i="29" s="1"/>
  <c r="C5166" i="29"/>
  <c r="B5166" i="29" s="1"/>
  <c r="A5166" i="29" s="1"/>
  <c r="C5165" i="29"/>
  <c r="B5165" i="29" s="1"/>
  <c r="A5165" i="29" s="1"/>
  <c r="C5164" i="29"/>
  <c r="B5164" i="29" s="1"/>
  <c r="A5164" i="29" s="1"/>
  <c r="C5163" i="29"/>
  <c r="B5163" i="29" s="1"/>
  <c r="A5163" i="29" s="1"/>
  <c r="C5162" i="29"/>
  <c r="B5162" i="29" s="1"/>
  <c r="A5162" i="29" s="1"/>
  <c r="C5161" i="29"/>
  <c r="B5161" i="29" s="1"/>
  <c r="A5161" i="29" s="1"/>
  <c r="C5160" i="29"/>
  <c r="B5160" i="29" s="1"/>
  <c r="A5160" i="29" s="1"/>
  <c r="C5159" i="29"/>
  <c r="B5159" i="29" s="1"/>
  <c r="A5159" i="29" s="1"/>
  <c r="C5158" i="29"/>
  <c r="B5158" i="29" s="1"/>
  <c r="A5158" i="29" s="1"/>
  <c r="C5157" i="29"/>
  <c r="B5157" i="29" s="1"/>
  <c r="A5157" i="29" s="1"/>
  <c r="C5156" i="29"/>
  <c r="B5156" i="29" s="1"/>
  <c r="A5156" i="29" s="1"/>
  <c r="C5155" i="29"/>
  <c r="B5155" i="29" s="1"/>
  <c r="A5155" i="29" s="1"/>
  <c r="C5154" i="29"/>
  <c r="B5154" i="29"/>
  <c r="A5154" i="29" s="1"/>
  <c r="C5153" i="29"/>
  <c r="B5153" i="29" s="1"/>
  <c r="A5153" i="29" s="1"/>
  <c r="C5152" i="29"/>
  <c r="B5152" i="29" s="1"/>
  <c r="A5152" i="29" s="1"/>
  <c r="C5151" i="29"/>
  <c r="B5151" i="29" s="1"/>
  <c r="A5151" i="29"/>
  <c r="C5150" i="29"/>
  <c r="B5150" i="29"/>
  <c r="A5150" i="29" s="1"/>
  <c r="C5149" i="29"/>
  <c r="B5149" i="29" s="1"/>
  <c r="A5149" i="29" s="1"/>
  <c r="C5148" i="29"/>
  <c r="B5148" i="29" s="1"/>
  <c r="A5148" i="29" s="1"/>
  <c r="C5147" i="29"/>
  <c r="B5147" i="29" s="1"/>
  <c r="A5147" i="29" s="1"/>
  <c r="C5146" i="29"/>
  <c r="B5146" i="29" s="1"/>
  <c r="A5146" i="29" s="1"/>
  <c r="C5145" i="29"/>
  <c r="B5145" i="29" s="1"/>
  <c r="A5145" i="29"/>
  <c r="C5144" i="29"/>
  <c r="B5144" i="29" s="1"/>
  <c r="A5144" i="29" s="1"/>
  <c r="C5143" i="29"/>
  <c r="B5143" i="29" s="1"/>
  <c r="A5143" i="29" s="1"/>
  <c r="C5142" i="29"/>
  <c r="B5142" i="29" s="1"/>
  <c r="A5142" i="29" s="1"/>
  <c r="C5141" i="29"/>
  <c r="B5141" i="29" s="1"/>
  <c r="A5141" i="29" s="1"/>
  <c r="C5140" i="29"/>
  <c r="B5140" i="29" s="1"/>
  <c r="A5140" i="29" s="1"/>
  <c r="C5139" i="29"/>
  <c r="B5139" i="29" s="1"/>
  <c r="A5139" i="29" s="1"/>
  <c r="C5138" i="29"/>
  <c r="B5138" i="29" s="1"/>
  <c r="A5138" i="29"/>
  <c r="C5137" i="29"/>
  <c r="B5137" i="29" s="1"/>
  <c r="A5137" i="29" s="1"/>
  <c r="C5136" i="29"/>
  <c r="B5136" i="29" s="1"/>
  <c r="A5136" i="29" s="1"/>
  <c r="C5135" i="29"/>
  <c r="B5135" i="29" s="1"/>
  <c r="A5135" i="29" s="1"/>
  <c r="C5134" i="29"/>
  <c r="B5134" i="29" s="1"/>
  <c r="A5134" i="29" s="1"/>
  <c r="C5133" i="29"/>
  <c r="B5133" i="29" s="1"/>
  <c r="A5133" i="29" s="1"/>
  <c r="C5132" i="29"/>
  <c r="B5132" i="29" s="1"/>
  <c r="A5132" i="29" s="1"/>
  <c r="C5131" i="29"/>
  <c r="B5131" i="29" s="1"/>
  <c r="A5131" i="29" s="1"/>
  <c r="C5130" i="29"/>
  <c r="B5130" i="29" s="1"/>
  <c r="A5130" i="29" s="1"/>
  <c r="C5129" i="29"/>
  <c r="B5129" i="29" s="1"/>
  <c r="A5129" i="29"/>
  <c r="C5128" i="29"/>
  <c r="B5128" i="29" s="1"/>
  <c r="A5128" i="29" s="1"/>
  <c r="C5127" i="29"/>
  <c r="B5127" i="29" s="1"/>
  <c r="A5127" i="29" s="1"/>
  <c r="C5126" i="29"/>
  <c r="B5126" i="29" s="1"/>
  <c r="A5126" i="29" s="1"/>
  <c r="C5125" i="29"/>
  <c r="B5125" i="29" s="1"/>
  <c r="A5125" i="29" s="1"/>
  <c r="C5124" i="29"/>
  <c r="B5124" i="29" s="1"/>
  <c r="A5124" i="29" s="1"/>
  <c r="C5123" i="29"/>
  <c r="B5123" i="29" s="1"/>
  <c r="A5123" i="29" s="1"/>
  <c r="C5122" i="29"/>
  <c r="B5122" i="29"/>
  <c r="A5122" i="29" s="1"/>
  <c r="C5121" i="29"/>
  <c r="B5121" i="29" s="1"/>
  <c r="A5121" i="29" s="1"/>
  <c r="C5120" i="29"/>
  <c r="B5120" i="29" s="1"/>
  <c r="A5120" i="29" s="1"/>
  <c r="C5119" i="29"/>
  <c r="B5119" i="29" s="1"/>
  <c r="A5119" i="29" s="1"/>
  <c r="C5118" i="29"/>
  <c r="B5118" i="29" s="1"/>
  <c r="A5118" i="29" s="1"/>
  <c r="C5117" i="29"/>
  <c r="B5117" i="29" s="1"/>
  <c r="A5117" i="29" s="1"/>
  <c r="C5116" i="29"/>
  <c r="B5116" i="29" s="1"/>
  <c r="A5116" i="29" s="1"/>
  <c r="C5115" i="29"/>
  <c r="B5115" i="29" s="1"/>
  <c r="A5115" i="29" s="1"/>
  <c r="C5114" i="29"/>
  <c r="B5114" i="29" s="1"/>
  <c r="A5114" i="29" s="1"/>
  <c r="C5113" i="29"/>
  <c r="B5113" i="29" s="1"/>
  <c r="A5113" i="29" s="1"/>
  <c r="C5112" i="29"/>
  <c r="B5112" i="29" s="1"/>
  <c r="A5112" i="29" s="1"/>
  <c r="C5111" i="29"/>
  <c r="B5111" i="29" s="1"/>
  <c r="A5111" i="29" s="1"/>
  <c r="C5110" i="29"/>
  <c r="B5110" i="29" s="1"/>
  <c r="A5110" i="29" s="1"/>
  <c r="C5109" i="29"/>
  <c r="B5109" i="29" s="1"/>
  <c r="A5109" i="29" s="1"/>
  <c r="C5108" i="29"/>
  <c r="B5108" i="29" s="1"/>
  <c r="A5108" i="29" s="1"/>
  <c r="C5107" i="29"/>
  <c r="B5107" i="29" s="1"/>
  <c r="A5107" i="29" s="1"/>
  <c r="C5106" i="29"/>
  <c r="B5106" i="29" s="1"/>
  <c r="A5106" i="29" s="1"/>
  <c r="C5105" i="29"/>
  <c r="B5105" i="29" s="1"/>
  <c r="A5105" i="29" s="1"/>
  <c r="C5104" i="29"/>
  <c r="B5104" i="29" s="1"/>
  <c r="A5104" i="29" s="1"/>
  <c r="C5103" i="29"/>
  <c r="B5103" i="29" s="1"/>
  <c r="A5103" i="29" s="1"/>
  <c r="C5102" i="29"/>
  <c r="B5102" i="29" s="1"/>
  <c r="A5102" i="29" s="1"/>
  <c r="C5101" i="29"/>
  <c r="B5101" i="29" s="1"/>
  <c r="A5101" i="29" s="1"/>
  <c r="C5100" i="29"/>
  <c r="B5100" i="29" s="1"/>
  <c r="A5100" i="29" s="1"/>
  <c r="C5099" i="29"/>
  <c r="B5099" i="29" s="1"/>
  <c r="A5099" i="29" s="1"/>
  <c r="C5098" i="29"/>
  <c r="B5098" i="29" s="1"/>
  <c r="A5098" i="29" s="1"/>
  <c r="C5097" i="29"/>
  <c r="B5097" i="29" s="1"/>
  <c r="A5097" i="29" s="1"/>
  <c r="C5096" i="29"/>
  <c r="B5096" i="29" s="1"/>
  <c r="A5096" i="29" s="1"/>
  <c r="C5095" i="29"/>
  <c r="B5095" i="29" s="1"/>
  <c r="A5095" i="29" s="1"/>
  <c r="C5094" i="29"/>
  <c r="B5094" i="29" s="1"/>
  <c r="A5094" i="29" s="1"/>
  <c r="C5093" i="29"/>
  <c r="B5093" i="29" s="1"/>
  <c r="A5093" i="29" s="1"/>
  <c r="C5092" i="29"/>
  <c r="B5092" i="29" s="1"/>
  <c r="A5092" i="29" s="1"/>
  <c r="C5091" i="29"/>
  <c r="B5091" i="29" s="1"/>
  <c r="A5091" i="29" s="1"/>
  <c r="C5090" i="29"/>
  <c r="B5090" i="29" s="1"/>
  <c r="A5090" i="29" s="1"/>
  <c r="C5089" i="29"/>
  <c r="B5089" i="29" s="1"/>
  <c r="A5089" i="29" s="1"/>
  <c r="C5088" i="29"/>
  <c r="B5088" i="29" s="1"/>
  <c r="A5088" i="29" s="1"/>
  <c r="C5087" i="29"/>
  <c r="B5087" i="29" s="1"/>
  <c r="A5087" i="29" s="1"/>
  <c r="C5086" i="29"/>
  <c r="B5086" i="29" s="1"/>
  <c r="A5086" i="29" s="1"/>
  <c r="C5085" i="29"/>
  <c r="B5085" i="29" s="1"/>
  <c r="A5085" i="29" s="1"/>
  <c r="C5084" i="29"/>
  <c r="B5084" i="29" s="1"/>
  <c r="A5084" i="29" s="1"/>
  <c r="C5083" i="29"/>
  <c r="B5083" i="29" s="1"/>
  <c r="A5083" i="29" s="1"/>
  <c r="C5082" i="29"/>
  <c r="B5082" i="29" s="1"/>
  <c r="A5082" i="29" s="1"/>
  <c r="C5081" i="29"/>
  <c r="B5081" i="29" s="1"/>
  <c r="A5081" i="29" s="1"/>
  <c r="C5080" i="29"/>
  <c r="B5080" i="29" s="1"/>
  <c r="A5080" i="29" s="1"/>
  <c r="C5079" i="29"/>
  <c r="B5079" i="29" s="1"/>
  <c r="A5079" i="29" s="1"/>
  <c r="C5078" i="29"/>
  <c r="B5078" i="29" s="1"/>
  <c r="A5078" i="29" s="1"/>
  <c r="C5077" i="29"/>
  <c r="B5077" i="29" s="1"/>
  <c r="A5077" i="29" s="1"/>
  <c r="C5076" i="29"/>
  <c r="B5076" i="29" s="1"/>
  <c r="A5076" i="29" s="1"/>
  <c r="C5075" i="29"/>
  <c r="B5075" i="29" s="1"/>
  <c r="A5075" i="29" s="1"/>
  <c r="C5074" i="29"/>
  <c r="B5074" i="29" s="1"/>
  <c r="A5074" i="29" s="1"/>
  <c r="C5073" i="29"/>
  <c r="B5073" i="29" s="1"/>
  <c r="A5073" i="29" s="1"/>
  <c r="C5072" i="29"/>
  <c r="B5072" i="29" s="1"/>
  <c r="A5072" i="29" s="1"/>
  <c r="C5071" i="29"/>
  <c r="B5071" i="29" s="1"/>
  <c r="A5071" i="29" s="1"/>
  <c r="C5070" i="29"/>
  <c r="B5070" i="29" s="1"/>
  <c r="A5070" i="29" s="1"/>
  <c r="C5069" i="29"/>
  <c r="B5069" i="29" s="1"/>
  <c r="A5069" i="29" s="1"/>
  <c r="C5068" i="29"/>
  <c r="B5068" i="29" s="1"/>
  <c r="A5068" i="29" s="1"/>
  <c r="C5067" i="29"/>
  <c r="B5067" i="29" s="1"/>
  <c r="A5067" i="29" s="1"/>
  <c r="C5066" i="29"/>
  <c r="B5066" i="29" s="1"/>
  <c r="A5066" i="29" s="1"/>
  <c r="C5065" i="29"/>
  <c r="B5065" i="29" s="1"/>
  <c r="A5065" i="29"/>
  <c r="C5064" i="29"/>
  <c r="B5064" i="29" s="1"/>
  <c r="A5064" i="29" s="1"/>
  <c r="C5063" i="29"/>
  <c r="B5063" i="29" s="1"/>
  <c r="A5063" i="29" s="1"/>
  <c r="C5062" i="29"/>
  <c r="B5062" i="29"/>
  <c r="A5062" i="29" s="1"/>
  <c r="C5061" i="29"/>
  <c r="B5061" i="29" s="1"/>
  <c r="A5061" i="29" s="1"/>
  <c r="C5060" i="29"/>
  <c r="B5060" i="29" s="1"/>
  <c r="A5060" i="29" s="1"/>
  <c r="C5059" i="29"/>
  <c r="B5059" i="29" s="1"/>
  <c r="A5059" i="29" s="1"/>
  <c r="C5058" i="29"/>
  <c r="B5058" i="29" s="1"/>
  <c r="A5058" i="29" s="1"/>
  <c r="C5057" i="29"/>
  <c r="B5057" i="29" s="1"/>
  <c r="A5057" i="29" s="1"/>
  <c r="C5056" i="29"/>
  <c r="B5056" i="29" s="1"/>
  <c r="A5056" i="29" s="1"/>
  <c r="C5055" i="29"/>
  <c r="B5055" i="29" s="1"/>
  <c r="A5055" i="29" s="1"/>
  <c r="C5054" i="29"/>
  <c r="B5054" i="29" s="1"/>
  <c r="A5054" i="29" s="1"/>
  <c r="C5053" i="29"/>
  <c r="B5053" i="29" s="1"/>
  <c r="A5053" i="29" s="1"/>
  <c r="C5052" i="29"/>
  <c r="B5052" i="29" s="1"/>
  <c r="A5052" i="29" s="1"/>
  <c r="C5051" i="29"/>
  <c r="B5051" i="29" s="1"/>
  <c r="A5051" i="29" s="1"/>
  <c r="C5050" i="29"/>
  <c r="B5050" i="29" s="1"/>
  <c r="A5050" i="29" s="1"/>
  <c r="C5049" i="29"/>
  <c r="B5049" i="29" s="1"/>
  <c r="A5049" i="29" s="1"/>
  <c r="C5048" i="29"/>
  <c r="B5048" i="29" s="1"/>
  <c r="A5048" i="29" s="1"/>
  <c r="C5047" i="29"/>
  <c r="B5047" i="29" s="1"/>
  <c r="A5047" i="29" s="1"/>
  <c r="C5046" i="29"/>
  <c r="B5046" i="29" s="1"/>
  <c r="A5046" i="29" s="1"/>
  <c r="C5045" i="29"/>
  <c r="B5045" i="29" s="1"/>
  <c r="A5045" i="29" s="1"/>
  <c r="C5044" i="29"/>
  <c r="B5044" i="29" s="1"/>
  <c r="A5044" i="29" s="1"/>
  <c r="C5043" i="29"/>
  <c r="B5043" i="29" s="1"/>
  <c r="A5043" i="29" s="1"/>
  <c r="C5042" i="29"/>
  <c r="B5042" i="29" s="1"/>
  <c r="A5042" i="29" s="1"/>
  <c r="C5041" i="29"/>
  <c r="B5041" i="29" s="1"/>
  <c r="A5041" i="29" s="1"/>
  <c r="C5040" i="29"/>
  <c r="B5040" i="29" s="1"/>
  <c r="A5040" i="29" s="1"/>
  <c r="C5039" i="29"/>
  <c r="B5039" i="29" s="1"/>
  <c r="A5039" i="29" s="1"/>
  <c r="C5038" i="29"/>
  <c r="B5038" i="29" s="1"/>
  <c r="A5038" i="29" s="1"/>
  <c r="C5037" i="29"/>
  <c r="B5037" i="29" s="1"/>
  <c r="A5037" i="29" s="1"/>
  <c r="C5036" i="29"/>
  <c r="B5036" i="29" s="1"/>
  <c r="A5036" i="29" s="1"/>
  <c r="C5035" i="29"/>
  <c r="B5035" i="29" s="1"/>
  <c r="A5035" i="29" s="1"/>
  <c r="C5034" i="29"/>
  <c r="B5034" i="29" s="1"/>
  <c r="A5034" i="29" s="1"/>
  <c r="C5033" i="29"/>
  <c r="B5033" i="29" s="1"/>
  <c r="A5033" i="29" s="1"/>
  <c r="C5032" i="29"/>
  <c r="B5032" i="29" s="1"/>
  <c r="A5032" i="29" s="1"/>
  <c r="C5031" i="29"/>
  <c r="B5031" i="29" s="1"/>
  <c r="A5031" i="29" s="1"/>
  <c r="C5030" i="29"/>
  <c r="B5030" i="29" s="1"/>
  <c r="A5030" i="29" s="1"/>
  <c r="C5029" i="29"/>
  <c r="B5029" i="29" s="1"/>
  <c r="A5029" i="29" s="1"/>
  <c r="C5028" i="29"/>
  <c r="B5028" i="29" s="1"/>
  <c r="A5028" i="29" s="1"/>
  <c r="C5027" i="29"/>
  <c r="B5027" i="29" s="1"/>
  <c r="A5027" i="29" s="1"/>
  <c r="C5026" i="29"/>
  <c r="B5026" i="29" s="1"/>
  <c r="A5026" i="29" s="1"/>
  <c r="C5025" i="29"/>
  <c r="B5025" i="29" s="1"/>
  <c r="A5025" i="29" s="1"/>
  <c r="C5024" i="29"/>
  <c r="B5024" i="29" s="1"/>
  <c r="A5024" i="29" s="1"/>
  <c r="C5023" i="29"/>
  <c r="B5023" i="29" s="1"/>
  <c r="A5023" i="29" s="1"/>
  <c r="C5022" i="29"/>
  <c r="B5022" i="29" s="1"/>
  <c r="A5022" i="29" s="1"/>
  <c r="C5021" i="29"/>
  <c r="B5021" i="29" s="1"/>
  <c r="A5021" i="29" s="1"/>
  <c r="C5020" i="29"/>
  <c r="B5020" i="29" s="1"/>
  <c r="A5020" i="29" s="1"/>
  <c r="C5019" i="29"/>
  <c r="B5019" i="29" s="1"/>
  <c r="A5019" i="29" s="1"/>
  <c r="C5018" i="29"/>
  <c r="B5018" i="29" s="1"/>
  <c r="A5018" i="29" s="1"/>
  <c r="C5017" i="29"/>
  <c r="B5017" i="29" s="1"/>
  <c r="A5017" i="29" s="1"/>
  <c r="C5016" i="29"/>
  <c r="B5016" i="29" s="1"/>
  <c r="A5016" i="29" s="1"/>
  <c r="C5015" i="29"/>
  <c r="B5015" i="29" s="1"/>
  <c r="A5015" i="29" s="1"/>
  <c r="C5014" i="29"/>
  <c r="B5014" i="29" s="1"/>
  <c r="A5014" i="29" s="1"/>
  <c r="C5013" i="29"/>
  <c r="B5013" i="29" s="1"/>
  <c r="A5013" i="29" s="1"/>
  <c r="C5012" i="29"/>
  <c r="B5012" i="29" s="1"/>
  <c r="A5012" i="29" s="1"/>
  <c r="C5011" i="29"/>
  <c r="B5011" i="29" s="1"/>
  <c r="A5011" i="29" s="1"/>
  <c r="C5010" i="29"/>
  <c r="B5010" i="29" s="1"/>
  <c r="A5010" i="29"/>
  <c r="C5009" i="29"/>
  <c r="B5009" i="29" s="1"/>
  <c r="A5009" i="29" s="1"/>
  <c r="C5008" i="29"/>
  <c r="B5008" i="29" s="1"/>
  <c r="A5008" i="29" s="1"/>
  <c r="C5007" i="29"/>
  <c r="B5007" i="29" s="1"/>
  <c r="A5007" i="29" s="1"/>
  <c r="C5006" i="29"/>
  <c r="B5006" i="29" s="1"/>
  <c r="A5006" i="29" s="1"/>
  <c r="C5005" i="29"/>
  <c r="B5005" i="29" s="1"/>
  <c r="A5005" i="29" s="1"/>
  <c r="C5004" i="29"/>
  <c r="B5004" i="29" s="1"/>
  <c r="A5004" i="29" s="1"/>
  <c r="C5003" i="29"/>
  <c r="B5003" i="29" s="1"/>
  <c r="A5003" i="29" s="1"/>
  <c r="C5002" i="29"/>
  <c r="B5002" i="29" s="1"/>
  <c r="A5002" i="29" s="1"/>
  <c r="C5001" i="29"/>
  <c r="B5001" i="29" s="1"/>
  <c r="A5001" i="29" s="1"/>
  <c r="C5000" i="29"/>
  <c r="B5000" i="29" s="1"/>
  <c r="A5000" i="29" s="1"/>
  <c r="C4999" i="29"/>
  <c r="B4999" i="29" s="1"/>
  <c r="A4999" i="29" s="1"/>
  <c r="C4998" i="29"/>
  <c r="B4998" i="29" s="1"/>
  <c r="A4998" i="29" s="1"/>
  <c r="C4997" i="29"/>
  <c r="B4997" i="29" s="1"/>
  <c r="A4997" i="29" s="1"/>
  <c r="C4996" i="29"/>
  <c r="B4996" i="29" s="1"/>
  <c r="A4996" i="29" s="1"/>
  <c r="C4995" i="29"/>
  <c r="B4995" i="29" s="1"/>
  <c r="A4995" i="29" s="1"/>
  <c r="C4994" i="29"/>
  <c r="B4994" i="29" s="1"/>
  <c r="A4994" i="29" s="1"/>
  <c r="C4993" i="29"/>
  <c r="B4993" i="29" s="1"/>
  <c r="A4993" i="29" s="1"/>
  <c r="C4992" i="29"/>
  <c r="B4992" i="29" s="1"/>
  <c r="A4992" i="29" s="1"/>
  <c r="C4991" i="29"/>
  <c r="B4991" i="29" s="1"/>
  <c r="A4991" i="29" s="1"/>
  <c r="C4990" i="29"/>
  <c r="B4990" i="29" s="1"/>
  <c r="A4990" i="29" s="1"/>
  <c r="C4989" i="29"/>
  <c r="B4989" i="29" s="1"/>
  <c r="A4989" i="29" s="1"/>
  <c r="C4988" i="29"/>
  <c r="B4988" i="29" s="1"/>
  <c r="A4988" i="29" s="1"/>
  <c r="C4987" i="29"/>
  <c r="B4987" i="29" s="1"/>
  <c r="A4987" i="29" s="1"/>
  <c r="C4986" i="29"/>
  <c r="B4986" i="29" s="1"/>
  <c r="A4986" i="29" s="1"/>
  <c r="C4985" i="29"/>
  <c r="B4985" i="29" s="1"/>
  <c r="A4985" i="29" s="1"/>
  <c r="C4984" i="29"/>
  <c r="B4984" i="29" s="1"/>
  <c r="A4984" i="29" s="1"/>
  <c r="C4983" i="29"/>
  <c r="B4983" i="29" s="1"/>
  <c r="A4983" i="29" s="1"/>
  <c r="C4982" i="29"/>
  <c r="B4982" i="29" s="1"/>
  <c r="A4982" i="29" s="1"/>
  <c r="C4981" i="29"/>
  <c r="B4981" i="29" s="1"/>
  <c r="A4981" i="29" s="1"/>
  <c r="C4980" i="29"/>
  <c r="B4980" i="29" s="1"/>
  <c r="A4980" i="29" s="1"/>
  <c r="C4979" i="29"/>
  <c r="B4979" i="29" s="1"/>
  <c r="A4979" i="29" s="1"/>
  <c r="C4978" i="29"/>
  <c r="B4978" i="29" s="1"/>
  <c r="A4978" i="29" s="1"/>
  <c r="C4977" i="29"/>
  <c r="B4977" i="29" s="1"/>
  <c r="A4977" i="29" s="1"/>
  <c r="C4976" i="29"/>
  <c r="B4976" i="29" s="1"/>
  <c r="A4976" i="29" s="1"/>
  <c r="C4975" i="29"/>
  <c r="B4975" i="29" s="1"/>
  <c r="A4975" i="29" s="1"/>
  <c r="C4974" i="29"/>
  <c r="B4974" i="29" s="1"/>
  <c r="A4974" i="29" s="1"/>
  <c r="C4973" i="29"/>
  <c r="B4973" i="29" s="1"/>
  <c r="A4973" i="29" s="1"/>
  <c r="C4972" i="29"/>
  <c r="B4972" i="29" s="1"/>
  <c r="A4972" i="29" s="1"/>
  <c r="C4971" i="29"/>
  <c r="B4971" i="29" s="1"/>
  <c r="A4971" i="29" s="1"/>
  <c r="C4970" i="29"/>
  <c r="B4970" i="29" s="1"/>
  <c r="A4970" i="29" s="1"/>
  <c r="C4969" i="29"/>
  <c r="B4969" i="29" s="1"/>
  <c r="A4969" i="29" s="1"/>
  <c r="C4968" i="29"/>
  <c r="B4968" i="29" s="1"/>
  <c r="A4968" i="29" s="1"/>
  <c r="C4967" i="29"/>
  <c r="B4967" i="29" s="1"/>
  <c r="A4967" i="29" s="1"/>
  <c r="C4966" i="29"/>
  <c r="B4966" i="29" s="1"/>
  <c r="A4966" i="29" s="1"/>
  <c r="C4965" i="29"/>
  <c r="B4965" i="29" s="1"/>
  <c r="A4965" i="29" s="1"/>
  <c r="C4964" i="29"/>
  <c r="B4964" i="29" s="1"/>
  <c r="A4964" i="29" s="1"/>
  <c r="C4963" i="29"/>
  <c r="B4963" i="29" s="1"/>
  <c r="A4963" i="29" s="1"/>
  <c r="C4962" i="29"/>
  <c r="B4962" i="29" s="1"/>
  <c r="A4962" i="29" s="1"/>
  <c r="C4961" i="29"/>
  <c r="B4961" i="29" s="1"/>
  <c r="A4961" i="29" s="1"/>
  <c r="C4960" i="29"/>
  <c r="B4960" i="29" s="1"/>
  <c r="A4960" i="29" s="1"/>
  <c r="C4959" i="29"/>
  <c r="B4959" i="29" s="1"/>
  <c r="A4959" i="29" s="1"/>
  <c r="C4958" i="29"/>
  <c r="B4958" i="29" s="1"/>
  <c r="A4958" i="29" s="1"/>
  <c r="C4957" i="29"/>
  <c r="B4957" i="29" s="1"/>
  <c r="A4957" i="29" s="1"/>
  <c r="C4956" i="29"/>
  <c r="B4956" i="29" s="1"/>
  <c r="A4956" i="29" s="1"/>
  <c r="C4955" i="29"/>
  <c r="B4955" i="29" s="1"/>
  <c r="A4955" i="29" s="1"/>
  <c r="C4954" i="29"/>
  <c r="B4954" i="29" s="1"/>
  <c r="A4954" i="29" s="1"/>
  <c r="C4953" i="29"/>
  <c r="B4953" i="29" s="1"/>
  <c r="A4953" i="29" s="1"/>
  <c r="C4952" i="29"/>
  <c r="B4952" i="29" s="1"/>
  <c r="A4952" i="29" s="1"/>
  <c r="C4951" i="29"/>
  <c r="B4951" i="29" s="1"/>
  <c r="A4951" i="29"/>
  <c r="C4950" i="29"/>
  <c r="B4950" i="29" s="1"/>
  <c r="A4950" i="29" s="1"/>
  <c r="C4949" i="29"/>
  <c r="B4949" i="29" s="1"/>
  <c r="A4949" i="29" s="1"/>
  <c r="C4948" i="29"/>
  <c r="B4948" i="29" s="1"/>
  <c r="A4948" i="29" s="1"/>
  <c r="C4947" i="29"/>
  <c r="B4947" i="29" s="1"/>
  <c r="A4947" i="29" s="1"/>
  <c r="C4946" i="29"/>
  <c r="B4946" i="29" s="1"/>
  <c r="A4946" i="29" s="1"/>
  <c r="C4945" i="29"/>
  <c r="B4945" i="29" s="1"/>
  <c r="A4945" i="29" s="1"/>
  <c r="C4944" i="29"/>
  <c r="B4944" i="29" s="1"/>
  <c r="A4944" i="29" s="1"/>
  <c r="C4943" i="29"/>
  <c r="B4943" i="29" s="1"/>
  <c r="A4943" i="29" s="1"/>
  <c r="C4942" i="29"/>
  <c r="B4942" i="29" s="1"/>
  <c r="A4942" i="29" s="1"/>
  <c r="C4941" i="29"/>
  <c r="B4941" i="29" s="1"/>
  <c r="A4941" i="29" s="1"/>
  <c r="C4940" i="29"/>
  <c r="B4940" i="29" s="1"/>
  <c r="A4940" i="29" s="1"/>
  <c r="C4939" i="29"/>
  <c r="B4939" i="29" s="1"/>
  <c r="A4939" i="29" s="1"/>
  <c r="C4938" i="29"/>
  <c r="B4938" i="29" s="1"/>
  <c r="A4938" i="29" s="1"/>
  <c r="C4937" i="29"/>
  <c r="B4937" i="29" s="1"/>
  <c r="A4937" i="29" s="1"/>
  <c r="C4936" i="29"/>
  <c r="B4936" i="29" s="1"/>
  <c r="A4936" i="29" s="1"/>
  <c r="C4935" i="29"/>
  <c r="B4935" i="29" s="1"/>
  <c r="A4935" i="29" s="1"/>
  <c r="C4934" i="29"/>
  <c r="B4934" i="29" s="1"/>
  <c r="A4934" i="29" s="1"/>
  <c r="C4933" i="29"/>
  <c r="B4933" i="29" s="1"/>
  <c r="A4933" i="29" s="1"/>
  <c r="C4932" i="29"/>
  <c r="B4932" i="29" s="1"/>
  <c r="A4932" i="29" s="1"/>
  <c r="C4931" i="29"/>
  <c r="B4931" i="29" s="1"/>
  <c r="A4931" i="29" s="1"/>
  <c r="C4930" i="29"/>
  <c r="B4930" i="29" s="1"/>
  <c r="A4930" i="29" s="1"/>
  <c r="C4929" i="29"/>
  <c r="B4929" i="29" s="1"/>
  <c r="A4929" i="29" s="1"/>
  <c r="C4928" i="29"/>
  <c r="B4928" i="29" s="1"/>
  <c r="A4928" i="29" s="1"/>
  <c r="C4927" i="29"/>
  <c r="B4927" i="29" s="1"/>
  <c r="A4927" i="29" s="1"/>
  <c r="C4926" i="29"/>
  <c r="B4926" i="29" s="1"/>
  <c r="A4926" i="29" s="1"/>
  <c r="C4925" i="29"/>
  <c r="B4925" i="29" s="1"/>
  <c r="A4925" i="29" s="1"/>
  <c r="C4924" i="29"/>
  <c r="B4924" i="29" s="1"/>
  <c r="A4924" i="29" s="1"/>
  <c r="C4923" i="29"/>
  <c r="B4923" i="29" s="1"/>
  <c r="A4923" i="29" s="1"/>
  <c r="C4922" i="29"/>
  <c r="B4922" i="29" s="1"/>
  <c r="A4922" i="29" s="1"/>
  <c r="C4921" i="29"/>
  <c r="B4921" i="29" s="1"/>
  <c r="A4921" i="29" s="1"/>
  <c r="C4920" i="29"/>
  <c r="B4920" i="29" s="1"/>
  <c r="A4920" i="29" s="1"/>
  <c r="C4919" i="29"/>
  <c r="B4919" i="29" s="1"/>
  <c r="A4919" i="29" s="1"/>
  <c r="C4918" i="29"/>
  <c r="B4918" i="29" s="1"/>
  <c r="A4918" i="29" s="1"/>
  <c r="C4917" i="29"/>
  <c r="B4917" i="29" s="1"/>
  <c r="A4917" i="29" s="1"/>
  <c r="C4916" i="29"/>
  <c r="B4916" i="29" s="1"/>
  <c r="A4916" i="29" s="1"/>
  <c r="C4915" i="29"/>
  <c r="B4915" i="29" s="1"/>
  <c r="A4915" i="29" s="1"/>
  <c r="C4914" i="29"/>
  <c r="B4914" i="29" s="1"/>
  <c r="A4914" i="29" s="1"/>
  <c r="C4913" i="29"/>
  <c r="B4913" i="29" s="1"/>
  <c r="A4913" i="29" s="1"/>
  <c r="C4912" i="29"/>
  <c r="B4912" i="29" s="1"/>
  <c r="A4912" i="29" s="1"/>
  <c r="C4911" i="29"/>
  <c r="B4911" i="29" s="1"/>
  <c r="A4911" i="29" s="1"/>
  <c r="C4910" i="29"/>
  <c r="B4910" i="29" s="1"/>
  <c r="A4910" i="29" s="1"/>
  <c r="C4909" i="29"/>
  <c r="B4909" i="29" s="1"/>
  <c r="A4909" i="29" s="1"/>
  <c r="C4908" i="29"/>
  <c r="B4908" i="29" s="1"/>
  <c r="A4908" i="29" s="1"/>
  <c r="C4907" i="29"/>
  <c r="B4907" i="29" s="1"/>
  <c r="A4907" i="29" s="1"/>
  <c r="C4906" i="29"/>
  <c r="B4906" i="29" s="1"/>
  <c r="A4906" i="29" s="1"/>
  <c r="C4905" i="29"/>
  <c r="B4905" i="29" s="1"/>
  <c r="A4905" i="29" s="1"/>
  <c r="C4904" i="29"/>
  <c r="B4904" i="29" s="1"/>
  <c r="A4904" i="29" s="1"/>
  <c r="C4903" i="29"/>
  <c r="B4903" i="29" s="1"/>
  <c r="A4903" i="29" s="1"/>
  <c r="C4902" i="29"/>
  <c r="B4902" i="29" s="1"/>
  <c r="A4902" i="29" s="1"/>
  <c r="C4901" i="29"/>
  <c r="B4901" i="29" s="1"/>
  <c r="A4901" i="29" s="1"/>
  <c r="C4900" i="29"/>
  <c r="B4900" i="29" s="1"/>
  <c r="A4900" i="29" s="1"/>
  <c r="C4899" i="29"/>
  <c r="B4899" i="29" s="1"/>
  <c r="A4899" i="29" s="1"/>
  <c r="C4898" i="29"/>
  <c r="B4898" i="29" s="1"/>
  <c r="A4898" i="29" s="1"/>
  <c r="C4897" i="29"/>
  <c r="B4897" i="29" s="1"/>
  <c r="A4897" i="29" s="1"/>
  <c r="C4896" i="29"/>
  <c r="B4896" i="29" s="1"/>
  <c r="A4896" i="29" s="1"/>
  <c r="C4895" i="29"/>
  <c r="B4895" i="29" s="1"/>
  <c r="A4895" i="29" s="1"/>
  <c r="C4894" i="29"/>
  <c r="B4894" i="29" s="1"/>
  <c r="A4894" i="29" s="1"/>
  <c r="C4893" i="29"/>
  <c r="B4893" i="29" s="1"/>
  <c r="A4893" i="29" s="1"/>
  <c r="C4892" i="29"/>
  <c r="B4892" i="29" s="1"/>
  <c r="A4892" i="29" s="1"/>
  <c r="C4891" i="29"/>
  <c r="B4891" i="29" s="1"/>
  <c r="A4891" i="29" s="1"/>
  <c r="C4890" i="29"/>
  <c r="B4890" i="29" s="1"/>
  <c r="A4890" i="29" s="1"/>
  <c r="C4889" i="29"/>
  <c r="B4889" i="29" s="1"/>
  <c r="A4889" i="29" s="1"/>
  <c r="C4888" i="29"/>
  <c r="B4888" i="29" s="1"/>
  <c r="A4888" i="29" s="1"/>
  <c r="C4887" i="29"/>
  <c r="B4887" i="29" s="1"/>
  <c r="A4887" i="29" s="1"/>
  <c r="C4886" i="29"/>
  <c r="B4886" i="29" s="1"/>
  <c r="A4886" i="29" s="1"/>
  <c r="C4885" i="29"/>
  <c r="B4885" i="29" s="1"/>
  <c r="A4885" i="29" s="1"/>
  <c r="C4884" i="29"/>
  <c r="B4884" i="29" s="1"/>
  <c r="A4884" i="29" s="1"/>
  <c r="C4883" i="29"/>
  <c r="B4883" i="29" s="1"/>
  <c r="A4883" i="29" s="1"/>
  <c r="C4882" i="29"/>
  <c r="B4882" i="29" s="1"/>
  <c r="A4882" i="29" s="1"/>
  <c r="C4881" i="29"/>
  <c r="B4881" i="29" s="1"/>
  <c r="A4881" i="29" s="1"/>
  <c r="C4880" i="29"/>
  <c r="B4880" i="29" s="1"/>
  <c r="A4880" i="29" s="1"/>
  <c r="C4879" i="29"/>
  <c r="B4879" i="29" s="1"/>
  <c r="A4879" i="29" s="1"/>
  <c r="C4878" i="29"/>
  <c r="B4878" i="29" s="1"/>
  <c r="A4878" i="29" s="1"/>
  <c r="C4877" i="29"/>
  <c r="B4877" i="29" s="1"/>
  <c r="A4877" i="29" s="1"/>
  <c r="C4876" i="29"/>
  <c r="B4876" i="29" s="1"/>
  <c r="A4876" i="29" s="1"/>
  <c r="C4875" i="29"/>
  <c r="B4875" i="29" s="1"/>
  <c r="A4875" i="29" s="1"/>
  <c r="C4874" i="29"/>
  <c r="B4874" i="29" s="1"/>
  <c r="A4874" i="29" s="1"/>
  <c r="C4873" i="29"/>
  <c r="B4873" i="29" s="1"/>
  <c r="A4873" i="29" s="1"/>
  <c r="C4872" i="29"/>
  <c r="B4872" i="29" s="1"/>
  <c r="A4872" i="29" s="1"/>
  <c r="C4871" i="29"/>
  <c r="B4871" i="29" s="1"/>
  <c r="A4871" i="29" s="1"/>
  <c r="C4870" i="29"/>
  <c r="B4870" i="29" s="1"/>
  <c r="A4870" i="29" s="1"/>
  <c r="C4869" i="29"/>
  <c r="B4869" i="29" s="1"/>
  <c r="A4869" i="29" s="1"/>
  <c r="C4868" i="29"/>
  <c r="B4868" i="29" s="1"/>
  <c r="A4868" i="29" s="1"/>
  <c r="C4867" i="29"/>
  <c r="B4867" i="29" s="1"/>
  <c r="A4867" i="29" s="1"/>
  <c r="C4866" i="29"/>
  <c r="B4866" i="29" s="1"/>
  <c r="A4866" i="29" s="1"/>
  <c r="C4865" i="29"/>
  <c r="B4865" i="29" s="1"/>
  <c r="A4865" i="29" s="1"/>
  <c r="C4864" i="29"/>
  <c r="B4864" i="29" s="1"/>
  <c r="A4864" i="29" s="1"/>
  <c r="C4863" i="29"/>
  <c r="B4863" i="29" s="1"/>
  <c r="A4863" i="29" s="1"/>
  <c r="C4862" i="29"/>
  <c r="B4862" i="29" s="1"/>
  <c r="A4862" i="29" s="1"/>
  <c r="C4861" i="29"/>
  <c r="B4861" i="29" s="1"/>
  <c r="A4861" i="29" s="1"/>
  <c r="C4860" i="29"/>
  <c r="B4860" i="29" s="1"/>
  <c r="A4860" i="29" s="1"/>
  <c r="C4859" i="29"/>
  <c r="B4859" i="29" s="1"/>
  <c r="A4859" i="29" s="1"/>
  <c r="C4858" i="29"/>
  <c r="B4858" i="29" s="1"/>
  <c r="A4858" i="29" s="1"/>
  <c r="C4857" i="29"/>
  <c r="B4857" i="29" s="1"/>
  <c r="A4857" i="29" s="1"/>
  <c r="C4856" i="29"/>
  <c r="B4856" i="29" s="1"/>
  <c r="A4856" i="29" s="1"/>
  <c r="C4855" i="29"/>
  <c r="B4855" i="29" s="1"/>
  <c r="A4855" i="29" s="1"/>
  <c r="C4854" i="29"/>
  <c r="B4854" i="29" s="1"/>
  <c r="A4854" i="29" s="1"/>
  <c r="C4853" i="29"/>
  <c r="B4853" i="29" s="1"/>
  <c r="A4853" i="29" s="1"/>
  <c r="C4852" i="29"/>
  <c r="B4852" i="29" s="1"/>
  <c r="A4852" i="29" s="1"/>
  <c r="C4851" i="29"/>
  <c r="B4851" i="29" s="1"/>
  <c r="A4851" i="29" s="1"/>
  <c r="C4850" i="29"/>
  <c r="B4850" i="29" s="1"/>
  <c r="A4850" i="29" s="1"/>
  <c r="C4849" i="29"/>
  <c r="B4849" i="29" s="1"/>
  <c r="A4849" i="29" s="1"/>
  <c r="C4848" i="29"/>
  <c r="B4848" i="29" s="1"/>
  <c r="A4848" i="29" s="1"/>
  <c r="C4847" i="29"/>
  <c r="B4847" i="29" s="1"/>
  <c r="A4847" i="29" s="1"/>
  <c r="C4846" i="29"/>
  <c r="B4846" i="29" s="1"/>
  <c r="A4846" i="29" s="1"/>
  <c r="C4845" i="29"/>
  <c r="B4845" i="29" s="1"/>
  <c r="A4845" i="29" s="1"/>
  <c r="C4844" i="29"/>
  <c r="B4844" i="29" s="1"/>
  <c r="A4844" i="29" s="1"/>
  <c r="C4843" i="29"/>
  <c r="B4843" i="29" s="1"/>
  <c r="A4843" i="29" s="1"/>
  <c r="C4842" i="29"/>
  <c r="B4842" i="29" s="1"/>
  <c r="A4842" i="29" s="1"/>
  <c r="C4841" i="29"/>
  <c r="B4841" i="29" s="1"/>
  <c r="A4841" i="29" s="1"/>
  <c r="C4840" i="29"/>
  <c r="B4840" i="29" s="1"/>
  <c r="A4840" i="29" s="1"/>
  <c r="C4839" i="29"/>
  <c r="B4839" i="29" s="1"/>
  <c r="A4839" i="29" s="1"/>
  <c r="C4838" i="29"/>
  <c r="B4838" i="29" s="1"/>
  <c r="A4838" i="29" s="1"/>
  <c r="C4837" i="29"/>
  <c r="B4837" i="29" s="1"/>
  <c r="A4837" i="29" s="1"/>
  <c r="C4836" i="29"/>
  <c r="B4836" i="29" s="1"/>
  <c r="A4836" i="29" s="1"/>
  <c r="C4835" i="29"/>
  <c r="B4835" i="29" s="1"/>
  <c r="A4835" i="29" s="1"/>
  <c r="C4834" i="29"/>
  <c r="B4834" i="29" s="1"/>
  <c r="A4834" i="29" s="1"/>
  <c r="C4833" i="29"/>
  <c r="B4833" i="29" s="1"/>
  <c r="A4833" i="29" s="1"/>
  <c r="C4832" i="29"/>
  <c r="B4832" i="29" s="1"/>
  <c r="A4832" i="29" s="1"/>
  <c r="C4831" i="29"/>
  <c r="B4831" i="29" s="1"/>
  <c r="A4831" i="29" s="1"/>
  <c r="C4830" i="29"/>
  <c r="B4830" i="29" s="1"/>
  <c r="A4830" i="29" s="1"/>
  <c r="C4829" i="29"/>
  <c r="B4829" i="29" s="1"/>
  <c r="A4829" i="29" s="1"/>
  <c r="C4828" i="29"/>
  <c r="B4828" i="29" s="1"/>
  <c r="A4828" i="29" s="1"/>
  <c r="C4827" i="29"/>
  <c r="B4827" i="29" s="1"/>
  <c r="A4827" i="29" s="1"/>
  <c r="C4826" i="29"/>
  <c r="B4826" i="29" s="1"/>
  <c r="A4826" i="29" s="1"/>
  <c r="C4825" i="29"/>
  <c r="B4825" i="29" s="1"/>
  <c r="A4825" i="29" s="1"/>
  <c r="C4824" i="29"/>
  <c r="B4824" i="29" s="1"/>
  <c r="A4824" i="29" s="1"/>
  <c r="C4823" i="29"/>
  <c r="B4823" i="29" s="1"/>
  <c r="A4823" i="29" s="1"/>
  <c r="C4822" i="29"/>
  <c r="B4822" i="29" s="1"/>
  <c r="A4822" i="29" s="1"/>
  <c r="C4821" i="29"/>
  <c r="B4821" i="29" s="1"/>
  <c r="A4821" i="29" s="1"/>
  <c r="C4820" i="29"/>
  <c r="B4820" i="29" s="1"/>
  <c r="A4820" i="29" s="1"/>
  <c r="C4819" i="29"/>
  <c r="B4819" i="29" s="1"/>
  <c r="A4819" i="29" s="1"/>
  <c r="C4818" i="29"/>
  <c r="B4818" i="29" s="1"/>
  <c r="A4818" i="29" s="1"/>
  <c r="C4817" i="29"/>
  <c r="B4817" i="29" s="1"/>
  <c r="A4817" i="29" s="1"/>
  <c r="C4816" i="29"/>
  <c r="B4816" i="29" s="1"/>
  <c r="A4816" i="29" s="1"/>
  <c r="C4815" i="29"/>
  <c r="B4815" i="29" s="1"/>
  <c r="A4815" i="29" s="1"/>
  <c r="C4814" i="29"/>
  <c r="B4814" i="29" s="1"/>
  <c r="A4814" i="29" s="1"/>
  <c r="C4813" i="29"/>
  <c r="B4813" i="29" s="1"/>
  <c r="A4813" i="29" s="1"/>
  <c r="C4812" i="29"/>
  <c r="B4812" i="29" s="1"/>
  <c r="A4812" i="29" s="1"/>
  <c r="C4811" i="29"/>
  <c r="B4811" i="29" s="1"/>
  <c r="A4811" i="29" s="1"/>
  <c r="C4810" i="29"/>
  <c r="B4810" i="29" s="1"/>
  <c r="A4810" i="29" s="1"/>
  <c r="C4809" i="29"/>
  <c r="B4809" i="29" s="1"/>
  <c r="A4809" i="29" s="1"/>
  <c r="C4808" i="29"/>
  <c r="B4808" i="29" s="1"/>
  <c r="A4808" i="29" s="1"/>
  <c r="C4807" i="29"/>
  <c r="B4807" i="29" s="1"/>
  <c r="A4807" i="29" s="1"/>
  <c r="C4806" i="29"/>
  <c r="B4806" i="29" s="1"/>
  <c r="A4806" i="29" s="1"/>
  <c r="C4805" i="29"/>
  <c r="B4805" i="29" s="1"/>
  <c r="A4805" i="29" s="1"/>
  <c r="C4804" i="29"/>
  <c r="B4804" i="29" s="1"/>
  <c r="A4804" i="29" s="1"/>
  <c r="C4803" i="29"/>
  <c r="B4803" i="29" s="1"/>
  <c r="A4803" i="29" s="1"/>
  <c r="C4802" i="29"/>
  <c r="B4802" i="29" s="1"/>
  <c r="A4802" i="29" s="1"/>
  <c r="C4801" i="29"/>
  <c r="B4801" i="29" s="1"/>
  <c r="A4801" i="29" s="1"/>
  <c r="C4800" i="29"/>
  <c r="B4800" i="29" s="1"/>
  <c r="A4800" i="29" s="1"/>
  <c r="C4799" i="29"/>
  <c r="B4799" i="29" s="1"/>
  <c r="A4799" i="29" s="1"/>
  <c r="C4798" i="29"/>
  <c r="B4798" i="29" s="1"/>
  <c r="A4798" i="29" s="1"/>
  <c r="C4797" i="29"/>
  <c r="B4797" i="29" s="1"/>
  <c r="A4797" i="29" s="1"/>
  <c r="C4796" i="29"/>
  <c r="B4796" i="29" s="1"/>
  <c r="A4796" i="29" s="1"/>
  <c r="C4795" i="29"/>
  <c r="B4795" i="29" s="1"/>
  <c r="A4795" i="29" s="1"/>
  <c r="C4794" i="29"/>
  <c r="B4794" i="29" s="1"/>
  <c r="A4794" i="29" s="1"/>
  <c r="C4793" i="29"/>
  <c r="B4793" i="29" s="1"/>
  <c r="A4793" i="29" s="1"/>
  <c r="C4792" i="29"/>
  <c r="B4792" i="29" s="1"/>
  <c r="A4792" i="29" s="1"/>
  <c r="C4791" i="29"/>
  <c r="B4791" i="29" s="1"/>
  <c r="A4791" i="29" s="1"/>
  <c r="C4790" i="29"/>
  <c r="B4790" i="29" s="1"/>
  <c r="A4790" i="29" s="1"/>
  <c r="C4789" i="29"/>
  <c r="B4789" i="29" s="1"/>
  <c r="A4789" i="29" s="1"/>
  <c r="C4788" i="29"/>
  <c r="B4788" i="29" s="1"/>
  <c r="A4788" i="29" s="1"/>
  <c r="C4787" i="29"/>
  <c r="B4787" i="29" s="1"/>
  <c r="A4787" i="29" s="1"/>
  <c r="C4786" i="29"/>
  <c r="B4786" i="29" s="1"/>
  <c r="A4786" i="29" s="1"/>
  <c r="C4785" i="29"/>
  <c r="B4785" i="29" s="1"/>
  <c r="A4785" i="29" s="1"/>
  <c r="C4784" i="29"/>
  <c r="B4784" i="29" s="1"/>
  <c r="A4784" i="29" s="1"/>
  <c r="C4783" i="29"/>
  <c r="B4783" i="29" s="1"/>
  <c r="A4783" i="29" s="1"/>
  <c r="C4782" i="29"/>
  <c r="B4782" i="29" s="1"/>
  <c r="A4782" i="29" s="1"/>
  <c r="C4781" i="29"/>
  <c r="B4781" i="29" s="1"/>
  <c r="A4781" i="29" s="1"/>
  <c r="C4780" i="29"/>
  <c r="B4780" i="29" s="1"/>
  <c r="A4780" i="29" s="1"/>
  <c r="C4779" i="29"/>
  <c r="B4779" i="29" s="1"/>
  <c r="A4779" i="29" s="1"/>
  <c r="C4778" i="29"/>
  <c r="B4778" i="29" s="1"/>
  <c r="A4778" i="29" s="1"/>
  <c r="C4777" i="29"/>
  <c r="B4777" i="29" s="1"/>
  <c r="A4777" i="29" s="1"/>
  <c r="C4776" i="29"/>
  <c r="B4776" i="29" s="1"/>
  <c r="A4776" i="29" s="1"/>
  <c r="C4775" i="29"/>
  <c r="B4775" i="29" s="1"/>
  <c r="A4775" i="29" s="1"/>
  <c r="C4774" i="29"/>
  <c r="B4774" i="29" s="1"/>
  <c r="A4774" i="29" s="1"/>
  <c r="C4773" i="29"/>
  <c r="B4773" i="29" s="1"/>
  <c r="A4773" i="29" s="1"/>
  <c r="C4772" i="29"/>
  <c r="B4772" i="29" s="1"/>
  <c r="A4772" i="29" s="1"/>
  <c r="C4771" i="29"/>
  <c r="B4771" i="29" s="1"/>
  <c r="A4771" i="29" s="1"/>
  <c r="C4770" i="29"/>
  <c r="B4770" i="29" s="1"/>
  <c r="A4770" i="29" s="1"/>
  <c r="C4769" i="29"/>
  <c r="B4769" i="29" s="1"/>
  <c r="A4769" i="29" s="1"/>
  <c r="C4768" i="29"/>
  <c r="B4768" i="29" s="1"/>
  <c r="A4768" i="29" s="1"/>
  <c r="C4767" i="29"/>
  <c r="B4767" i="29" s="1"/>
  <c r="A4767" i="29" s="1"/>
  <c r="C4766" i="29"/>
  <c r="B4766" i="29" s="1"/>
  <c r="A4766" i="29" s="1"/>
  <c r="C4765" i="29"/>
  <c r="B4765" i="29" s="1"/>
  <c r="A4765" i="29" s="1"/>
  <c r="C4764" i="29"/>
  <c r="B4764" i="29"/>
  <c r="A4764" i="29" s="1"/>
  <c r="C4763" i="29"/>
  <c r="B4763" i="29" s="1"/>
  <c r="A4763" i="29" s="1"/>
  <c r="C4762" i="29"/>
  <c r="B4762" i="29" s="1"/>
  <c r="A4762" i="29" s="1"/>
  <c r="C4761" i="29"/>
  <c r="B4761" i="29" s="1"/>
  <c r="A4761" i="29" s="1"/>
  <c r="C4760" i="29"/>
  <c r="B4760" i="29" s="1"/>
  <c r="A4760" i="29" s="1"/>
  <c r="C4759" i="29"/>
  <c r="B4759" i="29" s="1"/>
  <c r="A4759" i="29" s="1"/>
  <c r="C4758" i="29"/>
  <c r="B4758" i="29" s="1"/>
  <c r="A4758" i="29" s="1"/>
  <c r="C4757" i="29"/>
  <c r="B4757" i="29" s="1"/>
  <c r="A4757" i="29" s="1"/>
  <c r="C4756" i="29"/>
  <c r="B4756" i="29" s="1"/>
  <c r="A4756" i="29" s="1"/>
  <c r="C4755" i="29"/>
  <c r="B4755" i="29" s="1"/>
  <c r="A4755" i="29" s="1"/>
  <c r="C4754" i="29"/>
  <c r="B4754" i="29" s="1"/>
  <c r="A4754" i="29" s="1"/>
  <c r="C4753" i="29"/>
  <c r="B4753" i="29" s="1"/>
  <c r="A4753" i="29" s="1"/>
  <c r="C4752" i="29"/>
  <c r="B4752" i="29" s="1"/>
  <c r="A4752" i="29" s="1"/>
  <c r="C4751" i="29"/>
  <c r="B4751" i="29" s="1"/>
  <c r="A4751" i="29" s="1"/>
  <c r="C4750" i="29"/>
  <c r="B4750" i="29" s="1"/>
  <c r="A4750" i="29" s="1"/>
  <c r="C4749" i="29"/>
  <c r="B4749" i="29" s="1"/>
  <c r="A4749" i="29" s="1"/>
  <c r="C4748" i="29"/>
  <c r="B4748" i="29" s="1"/>
  <c r="A4748" i="29" s="1"/>
  <c r="C4747" i="29"/>
  <c r="B4747" i="29" s="1"/>
  <c r="A4747" i="29" s="1"/>
  <c r="C4746" i="29"/>
  <c r="B4746" i="29" s="1"/>
  <c r="A4746" i="29" s="1"/>
  <c r="C4745" i="29"/>
  <c r="B4745" i="29" s="1"/>
  <c r="A4745" i="29" s="1"/>
  <c r="C4744" i="29"/>
  <c r="B4744" i="29" s="1"/>
  <c r="A4744" i="29" s="1"/>
  <c r="C4743" i="29"/>
  <c r="B4743" i="29" s="1"/>
  <c r="A4743" i="29" s="1"/>
  <c r="C4742" i="29"/>
  <c r="B4742" i="29" s="1"/>
  <c r="A4742" i="29" s="1"/>
  <c r="C4741" i="29"/>
  <c r="B4741" i="29" s="1"/>
  <c r="A4741" i="29" s="1"/>
  <c r="C4740" i="29"/>
  <c r="B4740" i="29" s="1"/>
  <c r="A4740" i="29" s="1"/>
  <c r="C4739" i="29"/>
  <c r="B4739" i="29" s="1"/>
  <c r="A4739" i="29" s="1"/>
  <c r="C4738" i="29"/>
  <c r="B4738" i="29" s="1"/>
  <c r="A4738" i="29" s="1"/>
  <c r="C4737" i="29"/>
  <c r="B4737" i="29" s="1"/>
  <c r="A4737" i="29" s="1"/>
  <c r="C4736" i="29"/>
  <c r="B4736" i="29" s="1"/>
  <c r="A4736" i="29" s="1"/>
  <c r="C4735" i="29"/>
  <c r="B4735" i="29"/>
  <c r="A4735" i="29" s="1"/>
  <c r="C4734" i="29"/>
  <c r="B4734" i="29" s="1"/>
  <c r="A4734" i="29" s="1"/>
  <c r="C4733" i="29"/>
  <c r="B4733" i="29" s="1"/>
  <c r="A4733" i="29" s="1"/>
  <c r="C4732" i="29"/>
  <c r="B4732" i="29" s="1"/>
  <c r="A4732" i="29" s="1"/>
  <c r="C4731" i="29"/>
  <c r="B4731" i="29" s="1"/>
  <c r="A4731" i="29" s="1"/>
  <c r="C4730" i="29"/>
  <c r="B4730" i="29" s="1"/>
  <c r="A4730" i="29" s="1"/>
  <c r="C4729" i="29"/>
  <c r="B4729" i="29" s="1"/>
  <c r="A4729" i="29" s="1"/>
  <c r="C4728" i="29"/>
  <c r="B4728" i="29" s="1"/>
  <c r="A4728" i="29" s="1"/>
  <c r="C4727" i="29"/>
  <c r="B4727" i="29" s="1"/>
  <c r="A4727" i="29" s="1"/>
  <c r="C4726" i="29"/>
  <c r="B4726" i="29" s="1"/>
  <c r="A4726" i="29" s="1"/>
  <c r="C4725" i="29"/>
  <c r="B4725" i="29" s="1"/>
  <c r="A4725" i="29" s="1"/>
  <c r="C4724" i="29"/>
  <c r="B4724" i="29" s="1"/>
  <c r="A4724" i="29" s="1"/>
  <c r="C4723" i="29"/>
  <c r="B4723" i="29" s="1"/>
  <c r="A4723" i="29" s="1"/>
  <c r="C4722" i="29"/>
  <c r="B4722" i="29" s="1"/>
  <c r="A4722" i="29" s="1"/>
  <c r="C4721" i="29"/>
  <c r="B4721" i="29" s="1"/>
  <c r="A4721" i="29" s="1"/>
  <c r="C4720" i="29"/>
  <c r="B4720" i="29" s="1"/>
  <c r="A4720" i="29" s="1"/>
  <c r="C4719" i="29"/>
  <c r="B4719" i="29" s="1"/>
  <c r="A4719" i="29" s="1"/>
  <c r="C4718" i="29"/>
  <c r="B4718" i="29" s="1"/>
  <c r="A4718" i="29" s="1"/>
  <c r="C4717" i="29"/>
  <c r="B4717" i="29" s="1"/>
  <c r="A4717" i="29" s="1"/>
  <c r="C4716" i="29"/>
  <c r="B4716" i="29" s="1"/>
  <c r="A4716" i="29" s="1"/>
  <c r="C4715" i="29"/>
  <c r="B4715" i="29" s="1"/>
  <c r="A4715" i="29" s="1"/>
  <c r="C4714" i="29"/>
  <c r="B4714" i="29" s="1"/>
  <c r="A4714" i="29" s="1"/>
  <c r="C4713" i="29"/>
  <c r="B4713" i="29" s="1"/>
  <c r="A4713" i="29" s="1"/>
  <c r="C4712" i="29"/>
  <c r="B4712" i="29"/>
  <c r="A4712" i="29" s="1"/>
  <c r="C4711" i="29"/>
  <c r="B4711" i="29" s="1"/>
  <c r="A4711" i="29" s="1"/>
  <c r="C4710" i="29"/>
  <c r="B4710" i="29" s="1"/>
  <c r="A4710" i="29" s="1"/>
  <c r="C4709" i="29"/>
  <c r="B4709" i="29" s="1"/>
  <c r="A4709" i="29" s="1"/>
  <c r="C4708" i="29"/>
  <c r="B4708" i="29" s="1"/>
  <c r="A4708" i="29" s="1"/>
  <c r="C4707" i="29"/>
  <c r="B4707" i="29" s="1"/>
  <c r="A4707" i="29" s="1"/>
  <c r="C4706" i="29"/>
  <c r="B4706" i="29" s="1"/>
  <c r="A4706" i="29" s="1"/>
  <c r="C4705" i="29"/>
  <c r="B4705" i="29" s="1"/>
  <c r="A4705" i="29" s="1"/>
  <c r="C4704" i="29"/>
  <c r="B4704" i="29" s="1"/>
  <c r="A4704" i="29" s="1"/>
  <c r="C4703" i="29"/>
  <c r="B4703" i="29" s="1"/>
  <c r="A4703" i="29" s="1"/>
  <c r="C4702" i="29"/>
  <c r="B4702" i="29" s="1"/>
  <c r="A4702" i="29" s="1"/>
  <c r="C4701" i="29"/>
  <c r="B4701" i="29" s="1"/>
  <c r="A4701" i="29" s="1"/>
  <c r="C4700" i="29"/>
  <c r="B4700" i="29" s="1"/>
  <c r="A4700" i="29" s="1"/>
  <c r="C4699" i="29"/>
  <c r="B4699" i="29" s="1"/>
  <c r="A4699" i="29" s="1"/>
  <c r="C4698" i="29"/>
  <c r="B4698" i="29" s="1"/>
  <c r="A4698" i="29" s="1"/>
  <c r="C4697" i="29"/>
  <c r="B4697" i="29" s="1"/>
  <c r="A4697" i="29" s="1"/>
  <c r="C4696" i="29"/>
  <c r="B4696" i="29" s="1"/>
  <c r="A4696" i="29" s="1"/>
  <c r="C4695" i="29"/>
  <c r="B4695" i="29" s="1"/>
  <c r="A4695" i="29" s="1"/>
  <c r="C4694" i="29"/>
  <c r="B4694" i="29" s="1"/>
  <c r="A4694" i="29" s="1"/>
  <c r="C4693" i="29"/>
  <c r="B4693" i="29" s="1"/>
  <c r="A4693" i="29" s="1"/>
  <c r="C4692" i="29"/>
  <c r="B4692" i="29" s="1"/>
  <c r="A4692" i="29" s="1"/>
  <c r="C4691" i="29"/>
  <c r="B4691" i="29" s="1"/>
  <c r="A4691" i="29" s="1"/>
  <c r="C4690" i="29"/>
  <c r="B4690" i="29" s="1"/>
  <c r="A4690" i="29" s="1"/>
  <c r="C4689" i="29"/>
  <c r="B4689" i="29" s="1"/>
  <c r="A4689" i="29" s="1"/>
  <c r="C4688" i="29"/>
  <c r="B4688" i="29" s="1"/>
  <c r="A4688" i="29" s="1"/>
  <c r="C4687" i="29"/>
  <c r="B4687" i="29" s="1"/>
  <c r="A4687" i="29" s="1"/>
  <c r="C4686" i="29"/>
  <c r="B4686" i="29" s="1"/>
  <c r="A4686" i="29" s="1"/>
  <c r="C4685" i="29"/>
  <c r="B4685" i="29" s="1"/>
  <c r="A4685" i="29" s="1"/>
  <c r="C4684" i="29"/>
  <c r="B4684" i="29" s="1"/>
  <c r="A4684" i="29" s="1"/>
  <c r="C4683" i="29"/>
  <c r="B4683" i="29" s="1"/>
  <c r="A4683" i="29" s="1"/>
  <c r="C4682" i="29"/>
  <c r="B4682" i="29" s="1"/>
  <c r="A4682" i="29" s="1"/>
  <c r="C4681" i="29"/>
  <c r="B4681" i="29" s="1"/>
  <c r="A4681" i="29" s="1"/>
  <c r="C4680" i="29"/>
  <c r="B4680" i="29" s="1"/>
  <c r="A4680" i="29" s="1"/>
  <c r="C4679" i="29"/>
  <c r="B4679" i="29" s="1"/>
  <c r="A4679" i="29" s="1"/>
  <c r="C4678" i="29"/>
  <c r="B4678" i="29" s="1"/>
  <c r="A4678" i="29" s="1"/>
  <c r="C4677" i="29"/>
  <c r="B4677" i="29" s="1"/>
  <c r="A4677" i="29" s="1"/>
  <c r="C4676" i="29"/>
  <c r="B4676" i="29" s="1"/>
  <c r="A4676" i="29" s="1"/>
  <c r="C4675" i="29"/>
  <c r="B4675" i="29" s="1"/>
  <c r="A4675" i="29" s="1"/>
  <c r="C4674" i="29"/>
  <c r="B4674" i="29" s="1"/>
  <c r="A4674" i="29" s="1"/>
  <c r="C4673" i="29"/>
  <c r="B4673" i="29" s="1"/>
  <c r="A4673" i="29" s="1"/>
  <c r="C4672" i="29"/>
  <c r="B4672" i="29" s="1"/>
  <c r="A4672" i="29" s="1"/>
  <c r="C4671" i="29"/>
  <c r="B4671" i="29" s="1"/>
  <c r="A4671" i="29" s="1"/>
  <c r="C4670" i="29"/>
  <c r="B4670" i="29" s="1"/>
  <c r="A4670" i="29" s="1"/>
  <c r="C4669" i="29"/>
  <c r="B4669" i="29" s="1"/>
  <c r="A4669" i="29" s="1"/>
  <c r="C4668" i="29"/>
  <c r="B4668" i="29" s="1"/>
  <c r="A4668" i="29" s="1"/>
  <c r="C4667" i="29"/>
  <c r="B4667" i="29" s="1"/>
  <c r="A4667" i="29" s="1"/>
  <c r="C4666" i="29"/>
  <c r="B4666" i="29" s="1"/>
  <c r="A4666" i="29" s="1"/>
  <c r="C4665" i="29"/>
  <c r="B4665" i="29" s="1"/>
  <c r="A4665" i="29" s="1"/>
  <c r="C4664" i="29"/>
  <c r="B4664" i="29" s="1"/>
  <c r="A4664" i="29" s="1"/>
  <c r="C4663" i="29"/>
  <c r="B4663" i="29" s="1"/>
  <c r="A4663" i="29" s="1"/>
  <c r="C4662" i="29"/>
  <c r="B4662" i="29" s="1"/>
  <c r="A4662" i="29" s="1"/>
  <c r="C4661" i="29"/>
  <c r="B4661" i="29" s="1"/>
  <c r="A4661" i="29" s="1"/>
  <c r="C4660" i="29"/>
  <c r="B4660" i="29" s="1"/>
  <c r="A4660" i="29" s="1"/>
  <c r="C4659" i="29"/>
  <c r="B4659" i="29" s="1"/>
  <c r="A4659" i="29" s="1"/>
  <c r="C4658" i="29"/>
  <c r="B4658" i="29" s="1"/>
  <c r="A4658" i="29" s="1"/>
  <c r="C4657" i="29"/>
  <c r="B4657" i="29" s="1"/>
  <c r="A4657" i="29" s="1"/>
  <c r="C4656" i="29"/>
  <c r="B4656" i="29" s="1"/>
  <c r="A4656" i="29" s="1"/>
  <c r="C4655" i="29"/>
  <c r="B4655" i="29" s="1"/>
  <c r="A4655" i="29" s="1"/>
  <c r="C4654" i="29"/>
  <c r="B4654" i="29" s="1"/>
  <c r="A4654" i="29" s="1"/>
  <c r="C4653" i="29"/>
  <c r="B4653" i="29" s="1"/>
  <c r="A4653" i="29" s="1"/>
  <c r="C4652" i="29"/>
  <c r="B4652" i="29" s="1"/>
  <c r="A4652" i="29" s="1"/>
  <c r="C4651" i="29"/>
  <c r="B4651" i="29" s="1"/>
  <c r="A4651" i="29" s="1"/>
  <c r="C4650" i="29"/>
  <c r="B4650" i="29" s="1"/>
  <c r="A4650" i="29" s="1"/>
  <c r="C4649" i="29"/>
  <c r="B4649" i="29" s="1"/>
  <c r="A4649" i="29" s="1"/>
  <c r="C4648" i="29"/>
  <c r="B4648" i="29" s="1"/>
  <c r="A4648" i="29" s="1"/>
  <c r="C4647" i="29"/>
  <c r="B4647" i="29" s="1"/>
  <c r="A4647" i="29" s="1"/>
  <c r="C4646" i="29"/>
  <c r="B4646" i="29" s="1"/>
  <c r="A4646" i="29" s="1"/>
  <c r="C4645" i="29"/>
  <c r="B4645" i="29" s="1"/>
  <c r="A4645" i="29" s="1"/>
  <c r="C4644" i="29"/>
  <c r="B4644" i="29" s="1"/>
  <c r="A4644" i="29" s="1"/>
  <c r="C4643" i="29"/>
  <c r="B4643" i="29" s="1"/>
  <c r="A4643" i="29" s="1"/>
  <c r="C4642" i="29"/>
  <c r="B4642" i="29" s="1"/>
  <c r="A4642" i="29" s="1"/>
  <c r="C4641" i="29"/>
  <c r="B4641" i="29" s="1"/>
  <c r="A4641" i="29" s="1"/>
  <c r="C4640" i="29"/>
  <c r="B4640" i="29" s="1"/>
  <c r="A4640" i="29" s="1"/>
  <c r="C4639" i="29"/>
  <c r="B4639" i="29" s="1"/>
  <c r="A4639" i="29" s="1"/>
  <c r="C4638" i="29"/>
  <c r="B4638" i="29" s="1"/>
  <c r="A4638" i="29" s="1"/>
  <c r="C4637" i="29"/>
  <c r="B4637" i="29" s="1"/>
  <c r="A4637" i="29" s="1"/>
  <c r="C4636" i="29"/>
  <c r="B4636" i="29" s="1"/>
  <c r="A4636" i="29" s="1"/>
  <c r="C4635" i="29"/>
  <c r="B4635" i="29" s="1"/>
  <c r="A4635" i="29" s="1"/>
  <c r="C4634" i="29"/>
  <c r="B4634" i="29" s="1"/>
  <c r="A4634" i="29" s="1"/>
  <c r="C4633" i="29"/>
  <c r="B4633" i="29" s="1"/>
  <c r="A4633" i="29" s="1"/>
  <c r="C4632" i="29"/>
  <c r="B4632" i="29" s="1"/>
  <c r="A4632" i="29" s="1"/>
  <c r="C4631" i="29"/>
  <c r="B4631" i="29" s="1"/>
  <c r="A4631" i="29" s="1"/>
  <c r="C4630" i="29"/>
  <c r="B4630" i="29" s="1"/>
  <c r="A4630" i="29" s="1"/>
  <c r="C4629" i="29"/>
  <c r="B4629" i="29" s="1"/>
  <c r="A4629" i="29" s="1"/>
  <c r="C4628" i="29"/>
  <c r="B4628" i="29" s="1"/>
  <c r="A4628" i="29" s="1"/>
  <c r="C4627" i="29"/>
  <c r="B4627" i="29" s="1"/>
  <c r="A4627" i="29" s="1"/>
  <c r="C4626" i="29"/>
  <c r="B4626" i="29" s="1"/>
  <c r="A4626" i="29" s="1"/>
  <c r="C4625" i="29"/>
  <c r="B4625" i="29" s="1"/>
  <c r="A4625" i="29" s="1"/>
  <c r="C4624" i="29"/>
  <c r="B4624" i="29" s="1"/>
  <c r="A4624" i="29" s="1"/>
  <c r="C4623" i="29"/>
  <c r="B4623" i="29" s="1"/>
  <c r="A4623" i="29" s="1"/>
  <c r="C4622" i="29"/>
  <c r="B4622" i="29" s="1"/>
  <c r="A4622" i="29" s="1"/>
  <c r="C4621" i="29"/>
  <c r="B4621" i="29" s="1"/>
  <c r="A4621" i="29" s="1"/>
  <c r="C4620" i="29"/>
  <c r="B4620" i="29" s="1"/>
  <c r="A4620" i="29" s="1"/>
  <c r="C4619" i="29"/>
  <c r="B4619" i="29" s="1"/>
  <c r="A4619" i="29" s="1"/>
  <c r="C4618" i="29"/>
  <c r="B4618" i="29" s="1"/>
  <c r="A4618" i="29" s="1"/>
  <c r="C4617" i="29"/>
  <c r="B4617" i="29" s="1"/>
  <c r="A4617" i="29" s="1"/>
  <c r="C4616" i="29"/>
  <c r="B4616" i="29" s="1"/>
  <c r="A4616" i="29" s="1"/>
  <c r="C4615" i="29"/>
  <c r="B4615" i="29" s="1"/>
  <c r="A4615" i="29" s="1"/>
  <c r="C4614" i="29"/>
  <c r="B4614" i="29" s="1"/>
  <c r="A4614" i="29" s="1"/>
  <c r="C4613" i="29"/>
  <c r="B4613" i="29" s="1"/>
  <c r="A4613" i="29" s="1"/>
  <c r="C4612" i="29"/>
  <c r="B4612" i="29" s="1"/>
  <c r="A4612" i="29" s="1"/>
  <c r="C4611" i="29"/>
  <c r="B4611" i="29" s="1"/>
  <c r="A4611" i="29" s="1"/>
  <c r="C4610" i="29"/>
  <c r="B4610" i="29"/>
  <c r="A4610" i="29" s="1"/>
  <c r="C4609" i="29"/>
  <c r="B4609" i="29" s="1"/>
  <c r="A4609" i="29" s="1"/>
  <c r="C4608" i="29"/>
  <c r="B4608" i="29" s="1"/>
  <c r="A4608" i="29" s="1"/>
  <c r="C4607" i="29"/>
  <c r="B4607" i="29" s="1"/>
  <c r="A4607" i="29" s="1"/>
  <c r="C4606" i="29"/>
  <c r="B4606" i="29" s="1"/>
  <c r="A4606" i="29" s="1"/>
  <c r="C4605" i="29"/>
  <c r="B4605" i="29" s="1"/>
  <c r="A4605" i="29" s="1"/>
  <c r="C4604" i="29"/>
  <c r="B4604" i="29" s="1"/>
  <c r="A4604" i="29" s="1"/>
  <c r="C4603" i="29"/>
  <c r="B4603" i="29" s="1"/>
  <c r="A4603" i="29" s="1"/>
  <c r="C4602" i="29"/>
  <c r="B4602" i="29" s="1"/>
  <c r="A4602" i="29" s="1"/>
  <c r="C4601" i="29"/>
  <c r="B4601" i="29" s="1"/>
  <c r="A4601" i="29" s="1"/>
  <c r="C4600" i="29"/>
  <c r="B4600" i="29" s="1"/>
  <c r="A4600" i="29" s="1"/>
  <c r="C4599" i="29"/>
  <c r="B4599" i="29" s="1"/>
  <c r="A4599" i="29" s="1"/>
  <c r="C4598" i="29"/>
  <c r="B4598" i="29" s="1"/>
  <c r="A4598" i="29" s="1"/>
  <c r="C4597" i="29"/>
  <c r="B4597" i="29" s="1"/>
  <c r="A4597" i="29" s="1"/>
  <c r="C4596" i="29"/>
  <c r="B4596" i="29" s="1"/>
  <c r="A4596" i="29" s="1"/>
  <c r="C4595" i="29"/>
  <c r="B4595" i="29" s="1"/>
  <c r="A4595" i="29" s="1"/>
  <c r="C4594" i="29"/>
  <c r="B4594" i="29" s="1"/>
  <c r="A4594" i="29" s="1"/>
  <c r="C4593" i="29"/>
  <c r="B4593" i="29" s="1"/>
  <c r="A4593" i="29" s="1"/>
  <c r="C4592" i="29"/>
  <c r="B4592" i="29" s="1"/>
  <c r="A4592" i="29" s="1"/>
  <c r="C4591" i="29"/>
  <c r="B4591" i="29" s="1"/>
  <c r="A4591" i="29" s="1"/>
  <c r="C4590" i="29"/>
  <c r="B4590" i="29" s="1"/>
  <c r="A4590" i="29" s="1"/>
  <c r="C4589" i="29"/>
  <c r="B4589" i="29" s="1"/>
  <c r="A4589" i="29" s="1"/>
  <c r="C4588" i="29"/>
  <c r="B4588" i="29" s="1"/>
  <c r="A4588" i="29" s="1"/>
  <c r="C4587" i="29"/>
  <c r="B4587" i="29" s="1"/>
  <c r="A4587" i="29" s="1"/>
  <c r="C4586" i="29"/>
  <c r="B4586" i="29" s="1"/>
  <c r="A4586" i="29" s="1"/>
  <c r="C4585" i="29"/>
  <c r="B4585" i="29" s="1"/>
  <c r="A4585" i="29" s="1"/>
  <c r="C4584" i="29"/>
  <c r="B4584" i="29" s="1"/>
  <c r="A4584" i="29" s="1"/>
  <c r="C4583" i="29"/>
  <c r="B4583" i="29" s="1"/>
  <c r="A4583" i="29" s="1"/>
  <c r="C4582" i="29"/>
  <c r="B4582" i="29" s="1"/>
  <c r="A4582" i="29" s="1"/>
  <c r="C4581" i="29"/>
  <c r="B4581" i="29" s="1"/>
  <c r="A4581" i="29" s="1"/>
  <c r="C4580" i="29"/>
  <c r="B4580" i="29" s="1"/>
  <c r="A4580" i="29" s="1"/>
  <c r="C4579" i="29"/>
  <c r="B4579" i="29" s="1"/>
  <c r="A4579" i="29" s="1"/>
  <c r="C4578" i="29"/>
  <c r="B4578" i="29" s="1"/>
  <c r="A4578" i="29" s="1"/>
  <c r="C4577" i="29"/>
  <c r="B4577" i="29" s="1"/>
  <c r="A4577" i="29" s="1"/>
  <c r="C4576" i="29"/>
  <c r="B4576" i="29" s="1"/>
  <c r="A4576" i="29" s="1"/>
  <c r="C4575" i="29"/>
  <c r="B4575" i="29" s="1"/>
  <c r="A4575" i="29" s="1"/>
  <c r="C4574" i="29"/>
  <c r="B4574" i="29" s="1"/>
  <c r="A4574" i="29" s="1"/>
  <c r="C4573" i="29"/>
  <c r="B4573" i="29" s="1"/>
  <c r="A4573" i="29" s="1"/>
  <c r="C4572" i="29"/>
  <c r="B4572" i="29" s="1"/>
  <c r="A4572" i="29" s="1"/>
  <c r="C4571" i="29"/>
  <c r="B4571" i="29" s="1"/>
  <c r="A4571" i="29" s="1"/>
  <c r="C4570" i="29"/>
  <c r="B4570" i="29" s="1"/>
  <c r="A4570" i="29" s="1"/>
  <c r="C4569" i="29"/>
  <c r="B4569" i="29" s="1"/>
  <c r="A4569" i="29" s="1"/>
  <c r="C4568" i="29"/>
  <c r="B4568" i="29" s="1"/>
  <c r="A4568" i="29" s="1"/>
  <c r="C4567" i="29"/>
  <c r="B4567" i="29" s="1"/>
  <c r="A4567" i="29" s="1"/>
  <c r="C4566" i="29"/>
  <c r="B4566" i="29" s="1"/>
  <c r="A4566" i="29" s="1"/>
  <c r="C4565" i="29"/>
  <c r="B4565" i="29" s="1"/>
  <c r="A4565" i="29" s="1"/>
  <c r="C4564" i="29"/>
  <c r="B4564" i="29" s="1"/>
  <c r="A4564" i="29" s="1"/>
  <c r="C4563" i="29"/>
  <c r="B4563" i="29" s="1"/>
  <c r="A4563" i="29" s="1"/>
  <c r="C4562" i="29"/>
  <c r="B4562" i="29" s="1"/>
  <c r="A4562" i="29" s="1"/>
  <c r="C4561" i="29"/>
  <c r="B4561" i="29" s="1"/>
  <c r="A4561" i="29" s="1"/>
  <c r="C4560" i="29"/>
  <c r="B4560" i="29" s="1"/>
  <c r="A4560" i="29" s="1"/>
  <c r="C4559" i="29"/>
  <c r="B4559" i="29" s="1"/>
  <c r="A4559" i="29" s="1"/>
  <c r="C4558" i="29"/>
  <c r="B4558" i="29" s="1"/>
  <c r="A4558" i="29" s="1"/>
  <c r="C4557" i="29"/>
  <c r="B4557" i="29" s="1"/>
  <c r="A4557" i="29" s="1"/>
  <c r="C4556" i="29"/>
  <c r="B4556" i="29" s="1"/>
  <c r="A4556" i="29" s="1"/>
  <c r="C4555" i="29"/>
  <c r="B4555" i="29" s="1"/>
  <c r="A4555" i="29" s="1"/>
  <c r="C4554" i="29"/>
  <c r="B4554" i="29" s="1"/>
  <c r="A4554" i="29" s="1"/>
  <c r="C4553" i="29"/>
  <c r="B4553" i="29" s="1"/>
  <c r="A4553" i="29" s="1"/>
  <c r="C4552" i="29"/>
  <c r="B4552" i="29" s="1"/>
  <c r="A4552" i="29" s="1"/>
  <c r="C4551" i="29"/>
  <c r="B4551" i="29" s="1"/>
  <c r="A4551" i="29" s="1"/>
  <c r="C4550" i="29"/>
  <c r="B4550" i="29" s="1"/>
  <c r="A4550" i="29" s="1"/>
  <c r="C4549" i="29"/>
  <c r="B4549" i="29" s="1"/>
  <c r="A4549" i="29" s="1"/>
  <c r="C4548" i="29"/>
  <c r="B4548" i="29" s="1"/>
  <c r="A4548" i="29" s="1"/>
  <c r="C4547" i="29"/>
  <c r="B4547" i="29" s="1"/>
  <c r="A4547" i="29" s="1"/>
  <c r="C4546" i="29"/>
  <c r="B4546" i="29" s="1"/>
  <c r="A4546" i="29" s="1"/>
  <c r="C4545" i="29"/>
  <c r="B4545" i="29" s="1"/>
  <c r="A4545" i="29" s="1"/>
  <c r="C4544" i="29"/>
  <c r="B4544" i="29" s="1"/>
  <c r="A4544" i="29" s="1"/>
  <c r="C4543" i="29"/>
  <c r="B4543" i="29" s="1"/>
  <c r="A4543" i="29" s="1"/>
  <c r="C4542" i="29"/>
  <c r="B4542" i="29" s="1"/>
  <c r="A4542" i="29" s="1"/>
  <c r="C4541" i="29"/>
  <c r="B4541" i="29" s="1"/>
  <c r="A4541" i="29" s="1"/>
  <c r="C4540" i="29"/>
  <c r="B4540" i="29" s="1"/>
  <c r="A4540" i="29" s="1"/>
  <c r="C4539" i="29"/>
  <c r="B4539" i="29" s="1"/>
  <c r="A4539" i="29" s="1"/>
  <c r="C4538" i="29"/>
  <c r="B4538" i="29" s="1"/>
  <c r="A4538" i="29" s="1"/>
  <c r="C4537" i="29"/>
  <c r="B4537" i="29" s="1"/>
  <c r="A4537" i="29" s="1"/>
  <c r="C4536" i="29"/>
  <c r="B4536" i="29" s="1"/>
  <c r="A4536" i="29" s="1"/>
  <c r="C4535" i="29"/>
  <c r="B4535" i="29" s="1"/>
  <c r="A4535" i="29" s="1"/>
  <c r="C4534" i="29"/>
  <c r="B4534" i="29" s="1"/>
  <c r="A4534" i="29" s="1"/>
  <c r="C4533" i="29"/>
  <c r="B4533" i="29" s="1"/>
  <c r="A4533" i="29" s="1"/>
  <c r="C4532" i="29"/>
  <c r="B4532" i="29" s="1"/>
  <c r="A4532" i="29" s="1"/>
  <c r="C4531" i="29"/>
  <c r="B4531" i="29" s="1"/>
  <c r="A4531" i="29" s="1"/>
  <c r="C4530" i="29"/>
  <c r="B4530" i="29" s="1"/>
  <c r="A4530" i="29" s="1"/>
  <c r="C4529" i="29"/>
  <c r="B4529" i="29" s="1"/>
  <c r="A4529" i="29" s="1"/>
  <c r="C4528" i="29"/>
  <c r="B4528" i="29" s="1"/>
  <c r="A4528" i="29" s="1"/>
  <c r="C4527" i="29"/>
  <c r="B4527" i="29" s="1"/>
  <c r="A4527" i="29" s="1"/>
  <c r="C4526" i="29"/>
  <c r="B4526" i="29" s="1"/>
  <c r="A4526" i="29" s="1"/>
  <c r="C4525" i="29"/>
  <c r="B4525" i="29" s="1"/>
  <c r="A4525" i="29" s="1"/>
  <c r="C4524" i="29"/>
  <c r="B4524" i="29" s="1"/>
  <c r="A4524" i="29" s="1"/>
  <c r="C4523" i="29"/>
  <c r="B4523" i="29" s="1"/>
  <c r="A4523" i="29" s="1"/>
  <c r="C4522" i="29"/>
  <c r="B4522" i="29" s="1"/>
  <c r="A4522" i="29" s="1"/>
  <c r="C4521" i="29"/>
  <c r="B4521" i="29" s="1"/>
  <c r="A4521" i="29" s="1"/>
  <c r="C4520" i="29"/>
  <c r="B4520" i="29" s="1"/>
  <c r="A4520" i="29" s="1"/>
  <c r="C4519" i="29"/>
  <c r="B4519" i="29" s="1"/>
  <c r="A4519" i="29" s="1"/>
  <c r="C4518" i="29"/>
  <c r="B4518" i="29" s="1"/>
  <c r="A4518" i="29" s="1"/>
  <c r="C4517" i="29"/>
  <c r="B4517" i="29" s="1"/>
  <c r="A4517" i="29" s="1"/>
  <c r="C4516" i="29"/>
  <c r="B4516" i="29" s="1"/>
  <c r="A4516" i="29" s="1"/>
  <c r="C4515" i="29"/>
  <c r="B4515" i="29" s="1"/>
  <c r="A4515" i="29" s="1"/>
  <c r="C4514" i="29"/>
  <c r="B4514" i="29" s="1"/>
  <c r="A4514" i="29" s="1"/>
  <c r="C4513" i="29"/>
  <c r="B4513" i="29" s="1"/>
  <c r="A4513" i="29" s="1"/>
  <c r="C4512" i="29"/>
  <c r="B4512" i="29" s="1"/>
  <c r="A4512" i="29" s="1"/>
  <c r="C4511" i="29"/>
  <c r="B4511" i="29" s="1"/>
  <c r="A4511" i="29" s="1"/>
  <c r="C4510" i="29"/>
  <c r="B4510" i="29" s="1"/>
  <c r="A4510" i="29" s="1"/>
  <c r="C4509" i="29"/>
  <c r="B4509" i="29" s="1"/>
  <c r="A4509" i="29" s="1"/>
  <c r="C4508" i="29"/>
  <c r="B4508" i="29" s="1"/>
  <c r="A4508" i="29" s="1"/>
  <c r="C4507" i="29"/>
  <c r="B4507" i="29" s="1"/>
  <c r="A4507" i="29" s="1"/>
  <c r="C4506" i="29"/>
  <c r="B4506" i="29" s="1"/>
  <c r="A4506" i="29" s="1"/>
  <c r="C4505" i="29"/>
  <c r="B4505" i="29" s="1"/>
  <c r="A4505" i="29" s="1"/>
  <c r="C4504" i="29"/>
  <c r="B4504" i="29" s="1"/>
  <c r="A4504" i="29" s="1"/>
  <c r="C4503" i="29"/>
  <c r="B4503" i="29" s="1"/>
  <c r="A4503" i="29" s="1"/>
  <c r="C4502" i="29"/>
  <c r="B4502" i="29" s="1"/>
  <c r="A4502" i="29" s="1"/>
  <c r="C4501" i="29"/>
  <c r="B4501" i="29" s="1"/>
  <c r="A4501" i="29" s="1"/>
  <c r="C4500" i="29"/>
  <c r="B4500" i="29" s="1"/>
  <c r="A4500" i="29" s="1"/>
  <c r="C4499" i="29"/>
  <c r="B4499" i="29" s="1"/>
  <c r="A4499" i="29" s="1"/>
  <c r="C4498" i="29"/>
  <c r="B4498" i="29" s="1"/>
  <c r="A4498" i="29" s="1"/>
  <c r="C4497" i="29"/>
  <c r="B4497" i="29" s="1"/>
  <c r="A4497" i="29" s="1"/>
  <c r="C4496" i="29"/>
  <c r="B4496" i="29" s="1"/>
  <c r="A4496" i="29" s="1"/>
  <c r="C4495" i="29"/>
  <c r="B4495" i="29"/>
  <c r="A4495" i="29" s="1"/>
  <c r="C4494" i="29"/>
  <c r="B4494" i="29" s="1"/>
  <c r="A4494" i="29" s="1"/>
  <c r="C4493" i="29"/>
  <c r="B4493" i="29" s="1"/>
  <c r="A4493" i="29" s="1"/>
  <c r="C4492" i="29"/>
  <c r="B4492" i="29" s="1"/>
  <c r="A4492" i="29" s="1"/>
  <c r="C4491" i="29"/>
  <c r="B4491" i="29" s="1"/>
  <c r="A4491" i="29" s="1"/>
  <c r="C4490" i="29"/>
  <c r="B4490" i="29" s="1"/>
  <c r="A4490" i="29" s="1"/>
  <c r="C4489" i="29"/>
  <c r="B4489" i="29" s="1"/>
  <c r="A4489" i="29" s="1"/>
  <c r="C4488" i="29"/>
  <c r="B4488" i="29" s="1"/>
  <c r="A4488" i="29" s="1"/>
  <c r="C4487" i="29"/>
  <c r="B4487" i="29" s="1"/>
  <c r="A4487" i="29" s="1"/>
  <c r="C4486" i="29"/>
  <c r="B4486" i="29" s="1"/>
  <c r="A4486" i="29" s="1"/>
  <c r="C4485" i="29"/>
  <c r="B4485" i="29" s="1"/>
  <c r="A4485" i="29" s="1"/>
  <c r="C4484" i="29"/>
  <c r="B4484" i="29" s="1"/>
  <c r="A4484" i="29" s="1"/>
  <c r="C4483" i="29"/>
  <c r="B4483" i="29" s="1"/>
  <c r="A4483" i="29" s="1"/>
  <c r="C4482" i="29"/>
  <c r="B4482" i="29" s="1"/>
  <c r="A4482" i="29" s="1"/>
  <c r="C4481" i="29"/>
  <c r="B4481" i="29" s="1"/>
  <c r="A4481" i="29" s="1"/>
  <c r="C4480" i="29"/>
  <c r="B4480" i="29" s="1"/>
  <c r="A4480" i="29" s="1"/>
  <c r="C4479" i="29"/>
  <c r="B4479" i="29" s="1"/>
  <c r="A4479" i="29" s="1"/>
  <c r="C4478" i="29"/>
  <c r="B4478" i="29" s="1"/>
  <c r="A4478" i="29" s="1"/>
  <c r="C4477" i="29"/>
  <c r="B4477" i="29" s="1"/>
  <c r="A4477" i="29" s="1"/>
  <c r="C4476" i="29"/>
  <c r="B4476" i="29" s="1"/>
  <c r="A4476" i="29" s="1"/>
  <c r="C4475" i="29"/>
  <c r="B4475" i="29" s="1"/>
  <c r="A4475" i="29" s="1"/>
  <c r="C4474" i="29"/>
  <c r="B4474" i="29" s="1"/>
  <c r="A4474" i="29" s="1"/>
  <c r="C4473" i="29"/>
  <c r="B4473" i="29" s="1"/>
  <c r="A4473" i="29" s="1"/>
  <c r="C4472" i="29"/>
  <c r="B4472" i="29" s="1"/>
  <c r="A4472" i="29" s="1"/>
  <c r="C4471" i="29"/>
  <c r="B4471" i="29" s="1"/>
  <c r="A4471" i="29" s="1"/>
  <c r="C4470" i="29"/>
  <c r="B4470" i="29" s="1"/>
  <c r="A4470" i="29" s="1"/>
  <c r="C4469" i="29"/>
  <c r="B4469" i="29" s="1"/>
  <c r="A4469" i="29" s="1"/>
  <c r="C4468" i="29"/>
  <c r="B4468" i="29" s="1"/>
  <c r="A4468" i="29" s="1"/>
  <c r="C4467" i="29"/>
  <c r="B4467" i="29" s="1"/>
  <c r="A4467" i="29" s="1"/>
  <c r="C4466" i="29"/>
  <c r="B4466" i="29" s="1"/>
  <c r="A4466" i="29" s="1"/>
  <c r="C4465" i="29"/>
  <c r="B4465" i="29" s="1"/>
  <c r="A4465" i="29" s="1"/>
  <c r="C4464" i="29"/>
  <c r="B4464" i="29" s="1"/>
  <c r="A4464" i="29" s="1"/>
  <c r="C4463" i="29"/>
  <c r="B4463" i="29" s="1"/>
  <c r="A4463" i="29" s="1"/>
  <c r="C4462" i="29"/>
  <c r="B4462" i="29" s="1"/>
  <c r="A4462" i="29" s="1"/>
  <c r="C4461" i="29"/>
  <c r="B4461" i="29" s="1"/>
  <c r="A4461" i="29" s="1"/>
  <c r="C4460" i="29"/>
  <c r="B4460" i="29" s="1"/>
  <c r="A4460" i="29" s="1"/>
  <c r="C4459" i="29"/>
  <c r="B4459" i="29" s="1"/>
  <c r="A4459" i="29" s="1"/>
  <c r="C4458" i="29"/>
  <c r="B4458" i="29" s="1"/>
  <c r="A4458" i="29" s="1"/>
  <c r="C4457" i="29"/>
  <c r="B4457" i="29" s="1"/>
  <c r="A4457" i="29" s="1"/>
  <c r="C4456" i="29"/>
  <c r="B4456" i="29" s="1"/>
  <c r="A4456" i="29" s="1"/>
  <c r="C4455" i="29"/>
  <c r="B4455" i="29" s="1"/>
  <c r="A4455" i="29" s="1"/>
  <c r="C4454" i="29"/>
  <c r="B4454" i="29" s="1"/>
  <c r="A4454" i="29" s="1"/>
  <c r="C4453" i="29"/>
  <c r="B4453" i="29" s="1"/>
  <c r="A4453" i="29" s="1"/>
  <c r="C4452" i="29"/>
  <c r="B4452" i="29" s="1"/>
  <c r="A4452" i="29" s="1"/>
  <c r="C4451" i="29"/>
  <c r="B4451" i="29" s="1"/>
  <c r="A4451" i="29" s="1"/>
  <c r="C4450" i="29"/>
  <c r="B4450" i="29" s="1"/>
  <c r="A4450" i="29" s="1"/>
  <c r="C4449" i="29"/>
  <c r="B4449" i="29" s="1"/>
  <c r="A4449" i="29" s="1"/>
  <c r="C4448" i="29"/>
  <c r="B4448" i="29" s="1"/>
  <c r="A4448" i="29" s="1"/>
  <c r="C4447" i="29"/>
  <c r="B4447" i="29" s="1"/>
  <c r="A4447" i="29" s="1"/>
  <c r="C4446" i="29"/>
  <c r="B4446" i="29" s="1"/>
  <c r="A4446" i="29" s="1"/>
  <c r="C4445" i="29"/>
  <c r="B4445" i="29" s="1"/>
  <c r="A4445" i="29" s="1"/>
  <c r="C4444" i="29"/>
  <c r="B4444" i="29" s="1"/>
  <c r="A4444" i="29" s="1"/>
  <c r="C4443" i="29"/>
  <c r="B4443" i="29" s="1"/>
  <c r="A4443" i="29" s="1"/>
  <c r="C4442" i="29"/>
  <c r="B4442" i="29" s="1"/>
  <c r="A4442" i="29" s="1"/>
  <c r="C4441" i="29"/>
  <c r="B4441" i="29" s="1"/>
  <c r="A4441" i="29" s="1"/>
  <c r="C4440" i="29"/>
  <c r="B4440" i="29" s="1"/>
  <c r="A4440" i="29" s="1"/>
  <c r="C4439" i="29"/>
  <c r="B4439" i="29" s="1"/>
  <c r="A4439" i="29" s="1"/>
  <c r="C4438" i="29"/>
  <c r="B4438" i="29" s="1"/>
  <c r="A4438" i="29" s="1"/>
  <c r="C4437" i="29"/>
  <c r="B4437" i="29" s="1"/>
  <c r="A4437" i="29" s="1"/>
  <c r="C4436" i="29"/>
  <c r="B4436" i="29" s="1"/>
  <c r="A4436" i="29" s="1"/>
  <c r="C4435" i="29"/>
  <c r="B4435" i="29" s="1"/>
  <c r="A4435" i="29" s="1"/>
  <c r="C4434" i="29"/>
  <c r="B4434" i="29" s="1"/>
  <c r="A4434" i="29" s="1"/>
  <c r="C4433" i="29"/>
  <c r="B4433" i="29" s="1"/>
  <c r="A4433" i="29" s="1"/>
  <c r="C4432" i="29"/>
  <c r="B4432" i="29" s="1"/>
  <c r="A4432" i="29" s="1"/>
  <c r="C4431" i="29"/>
  <c r="B4431" i="29" s="1"/>
  <c r="A4431" i="29" s="1"/>
  <c r="C4430" i="29"/>
  <c r="B4430" i="29" s="1"/>
  <c r="A4430" i="29" s="1"/>
  <c r="C4429" i="29"/>
  <c r="B4429" i="29" s="1"/>
  <c r="A4429" i="29" s="1"/>
  <c r="C4428" i="29"/>
  <c r="B4428" i="29" s="1"/>
  <c r="A4428" i="29" s="1"/>
  <c r="C4427" i="29"/>
  <c r="B4427" i="29" s="1"/>
  <c r="A4427" i="29" s="1"/>
  <c r="C4426" i="29"/>
  <c r="B4426" i="29" s="1"/>
  <c r="A4426" i="29" s="1"/>
  <c r="C4425" i="29"/>
  <c r="B4425" i="29" s="1"/>
  <c r="A4425" i="29" s="1"/>
  <c r="C4424" i="29"/>
  <c r="B4424" i="29" s="1"/>
  <c r="A4424" i="29" s="1"/>
  <c r="C4423" i="29"/>
  <c r="B4423" i="29" s="1"/>
  <c r="A4423" i="29" s="1"/>
  <c r="C4422" i="29"/>
  <c r="B4422" i="29" s="1"/>
  <c r="A4422" i="29" s="1"/>
  <c r="C4421" i="29"/>
  <c r="B4421" i="29" s="1"/>
  <c r="A4421" i="29" s="1"/>
  <c r="C4420" i="29"/>
  <c r="B4420" i="29" s="1"/>
  <c r="A4420" i="29" s="1"/>
  <c r="C4419" i="29"/>
  <c r="B4419" i="29" s="1"/>
  <c r="A4419" i="29" s="1"/>
  <c r="C4418" i="29"/>
  <c r="B4418" i="29" s="1"/>
  <c r="A4418" i="29" s="1"/>
  <c r="C4417" i="29"/>
  <c r="B4417" i="29" s="1"/>
  <c r="A4417" i="29" s="1"/>
  <c r="C4416" i="29"/>
  <c r="B4416" i="29" s="1"/>
  <c r="A4416" i="29" s="1"/>
  <c r="C4415" i="29"/>
  <c r="B4415" i="29" s="1"/>
  <c r="A4415" i="29" s="1"/>
  <c r="C4414" i="29"/>
  <c r="B4414" i="29" s="1"/>
  <c r="A4414" i="29" s="1"/>
  <c r="C4413" i="29"/>
  <c r="B4413" i="29" s="1"/>
  <c r="A4413" i="29" s="1"/>
  <c r="C4412" i="29"/>
  <c r="B4412" i="29" s="1"/>
  <c r="A4412" i="29" s="1"/>
  <c r="C4411" i="29"/>
  <c r="B4411" i="29" s="1"/>
  <c r="A4411" i="29" s="1"/>
  <c r="C4410" i="29"/>
  <c r="B4410" i="29" s="1"/>
  <c r="A4410" i="29" s="1"/>
  <c r="C4409" i="29"/>
  <c r="B4409" i="29" s="1"/>
  <c r="A4409" i="29" s="1"/>
  <c r="C4408" i="29"/>
  <c r="B4408" i="29" s="1"/>
  <c r="A4408" i="29" s="1"/>
  <c r="C4407" i="29"/>
  <c r="B4407" i="29" s="1"/>
  <c r="A4407" i="29" s="1"/>
  <c r="C4406" i="29"/>
  <c r="B4406" i="29" s="1"/>
  <c r="A4406" i="29" s="1"/>
  <c r="C4405" i="29"/>
  <c r="B4405" i="29" s="1"/>
  <c r="A4405" i="29" s="1"/>
  <c r="C4404" i="29"/>
  <c r="B4404" i="29" s="1"/>
  <c r="A4404" i="29" s="1"/>
  <c r="C4403" i="29"/>
  <c r="B4403" i="29" s="1"/>
  <c r="A4403" i="29" s="1"/>
  <c r="C4402" i="29"/>
  <c r="B4402" i="29" s="1"/>
  <c r="A4402" i="29" s="1"/>
  <c r="C4401" i="29"/>
  <c r="B4401" i="29" s="1"/>
  <c r="A4401" i="29" s="1"/>
  <c r="C4400" i="29"/>
  <c r="B4400" i="29" s="1"/>
  <c r="A4400" i="29" s="1"/>
  <c r="C4399" i="29"/>
  <c r="B4399" i="29" s="1"/>
  <c r="A4399" i="29" s="1"/>
  <c r="C4398" i="29"/>
  <c r="B4398" i="29" s="1"/>
  <c r="A4398" i="29" s="1"/>
  <c r="C4397" i="29"/>
  <c r="B4397" i="29" s="1"/>
  <c r="A4397" i="29" s="1"/>
  <c r="C4396" i="29"/>
  <c r="B4396" i="29" s="1"/>
  <c r="A4396" i="29" s="1"/>
  <c r="C4395" i="29"/>
  <c r="B4395" i="29" s="1"/>
  <c r="A4395" i="29" s="1"/>
  <c r="C4394" i="29"/>
  <c r="B4394" i="29" s="1"/>
  <c r="A4394" i="29" s="1"/>
  <c r="C4393" i="29"/>
  <c r="B4393" i="29" s="1"/>
  <c r="A4393" i="29" s="1"/>
  <c r="C4392" i="29"/>
  <c r="B4392" i="29" s="1"/>
  <c r="A4392" i="29" s="1"/>
  <c r="C4391" i="29"/>
  <c r="B4391" i="29" s="1"/>
  <c r="A4391" i="29" s="1"/>
  <c r="C4390" i="29"/>
  <c r="B4390" i="29" s="1"/>
  <c r="A4390" i="29" s="1"/>
  <c r="C4389" i="29"/>
  <c r="B4389" i="29" s="1"/>
  <c r="A4389" i="29" s="1"/>
  <c r="C4388" i="29"/>
  <c r="B4388" i="29" s="1"/>
  <c r="A4388" i="29" s="1"/>
  <c r="C4387" i="29"/>
  <c r="B4387" i="29" s="1"/>
  <c r="A4387" i="29" s="1"/>
  <c r="C4386" i="29"/>
  <c r="B4386" i="29" s="1"/>
  <c r="A4386" i="29" s="1"/>
  <c r="C4385" i="29"/>
  <c r="B4385" i="29" s="1"/>
  <c r="A4385" i="29" s="1"/>
  <c r="C4384" i="29"/>
  <c r="B4384" i="29" s="1"/>
  <c r="A4384" i="29" s="1"/>
  <c r="C4383" i="29"/>
  <c r="B4383" i="29" s="1"/>
  <c r="A4383" i="29" s="1"/>
  <c r="C4382" i="29"/>
  <c r="B4382" i="29"/>
  <c r="A4382" i="29" s="1"/>
  <c r="C4381" i="29"/>
  <c r="B4381" i="29" s="1"/>
  <c r="A4381" i="29" s="1"/>
  <c r="C4380" i="29"/>
  <c r="B4380" i="29" s="1"/>
  <c r="A4380" i="29" s="1"/>
  <c r="C4379" i="29"/>
  <c r="B4379" i="29" s="1"/>
  <c r="A4379" i="29" s="1"/>
  <c r="C4378" i="29"/>
  <c r="B4378" i="29" s="1"/>
  <c r="A4378" i="29" s="1"/>
  <c r="C4377" i="29"/>
  <c r="B4377" i="29" s="1"/>
  <c r="A4377" i="29" s="1"/>
  <c r="C4376" i="29"/>
  <c r="B4376" i="29" s="1"/>
  <c r="A4376" i="29" s="1"/>
  <c r="C4375" i="29"/>
  <c r="B4375" i="29" s="1"/>
  <c r="A4375" i="29" s="1"/>
  <c r="C4374" i="29"/>
  <c r="B4374" i="29" s="1"/>
  <c r="A4374" i="29" s="1"/>
  <c r="C4373" i="29"/>
  <c r="B4373" i="29" s="1"/>
  <c r="A4373" i="29" s="1"/>
  <c r="C4372" i="29"/>
  <c r="B4372" i="29" s="1"/>
  <c r="A4372" i="29" s="1"/>
  <c r="C4371" i="29"/>
  <c r="B4371" i="29" s="1"/>
  <c r="A4371" i="29" s="1"/>
  <c r="C4370" i="29"/>
  <c r="B4370" i="29" s="1"/>
  <c r="A4370" i="29" s="1"/>
  <c r="C4369" i="29"/>
  <c r="B4369" i="29" s="1"/>
  <c r="A4369" i="29" s="1"/>
  <c r="C4368" i="29"/>
  <c r="B4368" i="29" s="1"/>
  <c r="A4368" i="29" s="1"/>
  <c r="C4367" i="29"/>
  <c r="B4367" i="29" s="1"/>
  <c r="A4367" i="29" s="1"/>
  <c r="C4366" i="29"/>
  <c r="B4366" i="29" s="1"/>
  <c r="A4366" i="29" s="1"/>
  <c r="C4365" i="29"/>
  <c r="B4365" i="29" s="1"/>
  <c r="A4365" i="29" s="1"/>
  <c r="C4364" i="29"/>
  <c r="B4364" i="29" s="1"/>
  <c r="A4364" i="29" s="1"/>
  <c r="C4363" i="29"/>
  <c r="B4363" i="29" s="1"/>
  <c r="A4363" i="29" s="1"/>
  <c r="C4362" i="29"/>
  <c r="B4362" i="29" s="1"/>
  <c r="A4362" i="29" s="1"/>
  <c r="C4361" i="29"/>
  <c r="B4361" i="29" s="1"/>
  <c r="A4361" i="29" s="1"/>
  <c r="C4360" i="29"/>
  <c r="B4360" i="29" s="1"/>
  <c r="A4360" i="29" s="1"/>
  <c r="C4359" i="29"/>
  <c r="B4359" i="29"/>
  <c r="A4359" i="29" s="1"/>
  <c r="C4358" i="29"/>
  <c r="B4358" i="29" s="1"/>
  <c r="A4358" i="29" s="1"/>
  <c r="C4357" i="29"/>
  <c r="B4357" i="29" s="1"/>
  <c r="A4357" i="29" s="1"/>
  <c r="C4356" i="29"/>
  <c r="B4356" i="29" s="1"/>
  <c r="A4356" i="29" s="1"/>
  <c r="C4355" i="29"/>
  <c r="B4355" i="29" s="1"/>
  <c r="A4355" i="29" s="1"/>
  <c r="C4354" i="29"/>
  <c r="B4354" i="29" s="1"/>
  <c r="A4354" i="29" s="1"/>
  <c r="C4353" i="29"/>
  <c r="B4353" i="29" s="1"/>
  <c r="A4353" i="29" s="1"/>
  <c r="C4352" i="29"/>
  <c r="B4352" i="29" s="1"/>
  <c r="A4352" i="29" s="1"/>
  <c r="C4351" i="29"/>
  <c r="B4351" i="29" s="1"/>
  <c r="A4351" i="29" s="1"/>
  <c r="C4350" i="29"/>
  <c r="B4350" i="29" s="1"/>
  <c r="A4350" i="29" s="1"/>
  <c r="C4349" i="29"/>
  <c r="B4349" i="29" s="1"/>
  <c r="A4349" i="29" s="1"/>
  <c r="C4348" i="29"/>
  <c r="B4348" i="29" s="1"/>
  <c r="A4348" i="29" s="1"/>
  <c r="C4347" i="29"/>
  <c r="B4347" i="29" s="1"/>
  <c r="A4347" i="29" s="1"/>
  <c r="C4346" i="29"/>
  <c r="B4346" i="29" s="1"/>
  <c r="A4346" i="29" s="1"/>
  <c r="C4345" i="29"/>
  <c r="B4345" i="29" s="1"/>
  <c r="A4345" i="29" s="1"/>
  <c r="C4344" i="29"/>
  <c r="B4344" i="29" s="1"/>
  <c r="A4344" i="29" s="1"/>
  <c r="C4343" i="29"/>
  <c r="B4343" i="29" s="1"/>
  <c r="A4343" i="29" s="1"/>
  <c r="C4342" i="29"/>
  <c r="B4342" i="29" s="1"/>
  <c r="A4342" i="29" s="1"/>
  <c r="C4341" i="29"/>
  <c r="B4341" i="29" s="1"/>
  <c r="A4341" i="29" s="1"/>
  <c r="C4340" i="29"/>
  <c r="B4340" i="29" s="1"/>
  <c r="A4340" i="29" s="1"/>
  <c r="C4339" i="29"/>
  <c r="B4339" i="29" s="1"/>
  <c r="A4339" i="29" s="1"/>
  <c r="C4338" i="29"/>
  <c r="B4338" i="29" s="1"/>
  <c r="A4338" i="29" s="1"/>
  <c r="C4337" i="29"/>
  <c r="B4337" i="29" s="1"/>
  <c r="A4337" i="29" s="1"/>
  <c r="C4336" i="29"/>
  <c r="B4336" i="29" s="1"/>
  <c r="A4336" i="29" s="1"/>
  <c r="C4335" i="29"/>
  <c r="B4335" i="29" s="1"/>
  <c r="A4335" i="29" s="1"/>
  <c r="C4334" i="29"/>
  <c r="B4334" i="29" s="1"/>
  <c r="A4334" i="29" s="1"/>
  <c r="C4333" i="29"/>
  <c r="B4333" i="29" s="1"/>
  <c r="A4333" i="29" s="1"/>
  <c r="C4332" i="29"/>
  <c r="B4332" i="29" s="1"/>
  <c r="A4332" i="29" s="1"/>
  <c r="C4331" i="29"/>
  <c r="B4331" i="29" s="1"/>
  <c r="A4331" i="29" s="1"/>
  <c r="C4330" i="29"/>
  <c r="B4330" i="29" s="1"/>
  <c r="A4330" i="29" s="1"/>
  <c r="C4329" i="29"/>
  <c r="B4329" i="29" s="1"/>
  <c r="A4329" i="29" s="1"/>
  <c r="C4328" i="29"/>
  <c r="B4328" i="29" s="1"/>
  <c r="A4328" i="29" s="1"/>
  <c r="C4327" i="29"/>
  <c r="B4327" i="29" s="1"/>
  <c r="A4327" i="29" s="1"/>
  <c r="C4326" i="29"/>
  <c r="B4326" i="29" s="1"/>
  <c r="A4326" i="29" s="1"/>
  <c r="C4325" i="29"/>
  <c r="B4325" i="29" s="1"/>
  <c r="A4325" i="29" s="1"/>
  <c r="C4324" i="29"/>
  <c r="B4324" i="29" s="1"/>
  <c r="A4324" i="29" s="1"/>
  <c r="C4323" i="29"/>
  <c r="B4323" i="29" s="1"/>
  <c r="A4323" i="29" s="1"/>
  <c r="C4322" i="29"/>
  <c r="B4322" i="29" s="1"/>
  <c r="A4322" i="29" s="1"/>
  <c r="C4321" i="29"/>
  <c r="B4321" i="29" s="1"/>
  <c r="A4321" i="29" s="1"/>
  <c r="C4320" i="29"/>
  <c r="B4320" i="29" s="1"/>
  <c r="A4320" i="29" s="1"/>
  <c r="C4319" i="29"/>
  <c r="B4319" i="29" s="1"/>
  <c r="A4319" i="29" s="1"/>
  <c r="C4318" i="29"/>
  <c r="B4318" i="29" s="1"/>
  <c r="A4318" i="29" s="1"/>
  <c r="C4317" i="29"/>
  <c r="B4317" i="29" s="1"/>
  <c r="A4317" i="29" s="1"/>
  <c r="C4316" i="29"/>
  <c r="B4316" i="29" s="1"/>
  <c r="A4316" i="29" s="1"/>
  <c r="C4315" i="29"/>
  <c r="B4315" i="29" s="1"/>
  <c r="A4315" i="29" s="1"/>
  <c r="C4314" i="29"/>
  <c r="B4314" i="29" s="1"/>
  <c r="A4314" i="29" s="1"/>
  <c r="C4313" i="29"/>
  <c r="B4313" i="29" s="1"/>
  <c r="A4313" i="29" s="1"/>
  <c r="C4312" i="29"/>
  <c r="B4312" i="29" s="1"/>
  <c r="A4312" i="29" s="1"/>
  <c r="C4311" i="29"/>
  <c r="B4311" i="29" s="1"/>
  <c r="A4311" i="29" s="1"/>
  <c r="C4310" i="29"/>
  <c r="B4310" i="29" s="1"/>
  <c r="A4310" i="29" s="1"/>
  <c r="C4309" i="29"/>
  <c r="B4309" i="29" s="1"/>
  <c r="A4309" i="29" s="1"/>
  <c r="C4308" i="29"/>
  <c r="B4308" i="29" s="1"/>
  <c r="A4308" i="29" s="1"/>
  <c r="C4307" i="29"/>
  <c r="B4307" i="29" s="1"/>
  <c r="A4307" i="29" s="1"/>
  <c r="C4306" i="29"/>
  <c r="B4306" i="29" s="1"/>
  <c r="A4306" i="29" s="1"/>
  <c r="C4305" i="29"/>
  <c r="B4305" i="29" s="1"/>
  <c r="A4305" i="29" s="1"/>
  <c r="C4304" i="29"/>
  <c r="B4304" i="29" s="1"/>
  <c r="A4304" i="29" s="1"/>
  <c r="C4303" i="29"/>
  <c r="B4303" i="29" s="1"/>
  <c r="A4303" i="29" s="1"/>
  <c r="C4302" i="29"/>
  <c r="B4302" i="29" s="1"/>
  <c r="A4302" i="29" s="1"/>
  <c r="C4301" i="29"/>
  <c r="B4301" i="29" s="1"/>
  <c r="A4301" i="29" s="1"/>
  <c r="C4300" i="29"/>
  <c r="B4300" i="29" s="1"/>
  <c r="A4300" i="29" s="1"/>
  <c r="C4299" i="29"/>
  <c r="B4299" i="29" s="1"/>
  <c r="A4299" i="29" s="1"/>
  <c r="C4298" i="29"/>
  <c r="B4298" i="29" s="1"/>
  <c r="A4298" i="29" s="1"/>
  <c r="C4297" i="29"/>
  <c r="B4297" i="29" s="1"/>
  <c r="A4297" i="29" s="1"/>
  <c r="C4296" i="29"/>
  <c r="B4296" i="29" s="1"/>
  <c r="A4296" i="29"/>
  <c r="C4295" i="29"/>
  <c r="B4295" i="29" s="1"/>
  <c r="A4295" i="29" s="1"/>
  <c r="C4294" i="29"/>
  <c r="B4294" i="29" s="1"/>
  <c r="A4294" i="29" s="1"/>
  <c r="C4293" i="29"/>
  <c r="B4293" i="29" s="1"/>
  <c r="A4293" i="29" s="1"/>
  <c r="C4292" i="29"/>
  <c r="B4292" i="29" s="1"/>
  <c r="A4292" i="29" s="1"/>
  <c r="C4291" i="29"/>
  <c r="B4291" i="29" s="1"/>
  <c r="A4291" i="29" s="1"/>
  <c r="C4290" i="29"/>
  <c r="B4290" i="29" s="1"/>
  <c r="A4290" i="29" s="1"/>
  <c r="C4289" i="29"/>
  <c r="B4289" i="29"/>
  <c r="A4289" i="29" s="1"/>
  <c r="C4288" i="29"/>
  <c r="B4288" i="29" s="1"/>
  <c r="A4288" i="29" s="1"/>
  <c r="C4287" i="29"/>
  <c r="B4287" i="29" s="1"/>
  <c r="A4287" i="29" s="1"/>
  <c r="C4286" i="29"/>
  <c r="B4286" i="29" s="1"/>
  <c r="A4286" i="29" s="1"/>
  <c r="C4285" i="29"/>
  <c r="B4285" i="29" s="1"/>
  <c r="A4285" i="29" s="1"/>
  <c r="C4284" i="29"/>
  <c r="B4284" i="29" s="1"/>
  <c r="A4284" i="29" s="1"/>
  <c r="C4283" i="29"/>
  <c r="B4283" i="29" s="1"/>
  <c r="A4283" i="29" s="1"/>
  <c r="C4282" i="29"/>
  <c r="B4282" i="29" s="1"/>
  <c r="A4282" i="29" s="1"/>
  <c r="C4281" i="29"/>
  <c r="B4281" i="29" s="1"/>
  <c r="A4281" i="29" s="1"/>
  <c r="C4280" i="29"/>
  <c r="B4280" i="29" s="1"/>
  <c r="A4280" i="29" s="1"/>
  <c r="C4279" i="29"/>
  <c r="B4279" i="29" s="1"/>
  <c r="A4279" i="29" s="1"/>
  <c r="C4278" i="29"/>
  <c r="B4278" i="29" s="1"/>
  <c r="A4278" i="29" s="1"/>
  <c r="C4277" i="29"/>
  <c r="B4277" i="29" s="1"/>
  <c r="A4277" i="29" s="1"/>
  <c r="C4276" i="29"/>
  <c r="B4276" i="29" s="1"/>
  <c r="A4276" i="29" s="1"/>
  <c r="C4275" i="29"/>
  <c r="B4275" i="29" s="1"/>
  <c r="A4275" i="29" s="1"/>
  <c r="C4274" i="29"/>
  <c r="B4274" i="29" s="1"/>
  <c r="A4274" i="29" s="1"/>
  <c r="C4273" i="29"/>
  <c r="B4273" i="29" s="1"/>
  <c r="A4273" i="29" s="1"/>
  <c r="C4272" i="29"/>
  <c r="B4272" i="29" s="1"/>
  <c r="A4272" i="29" s="1"/>
  <c r="C4271" i="29"/>
  <c r="B4271" i="29" s="1"/>
  <c r="A4271" i="29" s="1"/>
  <c r="C4270" i="29"/>
  <c r="B4270" i="29" s="1"/>
  <c r="A4270" i="29" s="1"/>
  <c r="C4269" i="29"/>
  <c r="B4269" i="29" s="1"/>
  <c r="A4269" i="29" s="1"/>
  <c r="C4268" i="29"/>
  <c r="B4268" i="29" s="1"/>
  <c r="A4268" i="29" s="1"/>
  <c r="C4267" i="29"/>
  <c r="B4267" i="29" s="1"/>
  <c r="A4267" i="29" s="1"/>
  <c r="C4266" i="29"/>
  <c r="B4266" i="29" s="1"/>
  <c r="A4266" i="29" s="1"/>
  <c r="C4265" i="29"/>
  <c r="B4265" i="29" s="1"/>
  <c r="A4265" i="29" s="1"/>
  <c r="C4264" i="29"/>
  <c r="B4264" i="29" s="1"/>
  <c r="A4264" i="29"/>
  <c r="C4263" i="29"/>
  <c r="B4263" i="29" s="1"/>
  <c r="A4263" i="29" s="1"/>
  <c r="C4262" i="29"/>
  <c r="B4262" i="29" s="1"/>
  <c r="A4262" i="29" s="1"/>
  <c r="C4261" i="29"/>
  <c r="B4261" i="29" s="1"/>
  <c r="A4261" i="29" s="1"/>
  <c r="C4260" i="29"/>
  <c r="B4260" i="29" s="1"/>
  <c r="A4260" i="29" s="1"/>
  <c r="C4259" i="29"/>
  <c r="B4259" i="29" s="1"/>
  <c r="A4259" i="29" s="1"/>
  <c r="C4258" i="29"/>
  <c r="B4258" i="29" s="1"/>
  <c r="A4258" i="29" s="1"/>
  <c r="C4257" i="29"/>
  <c r="B4257" i="29"/>
  <c r="A4257" i="29" s="1"/>
  <c r="C4256" i="29"/>
  <c r="B4256" i="29" s="1"/>
  <c r="A4256" i="29" s="1"/>
  <c r="C4255" i="29"/>
  <c r="B4255" i="29" s="1"/>
  <c r="A4255" i="29" s="1"/>
  <c r="C4254" i="29"/>
  <c r="B4254" i="29" s="1"/>
  <c r="A4254" i="29" s="1"/>
  <c r="C4253" i="29"/>
  <c r="B4253" i="29" s="1"/>
  <c r="A4253" i="29" s="1"/>
  <c r="C4252" i="29"/>
  <c r="B4252" i="29" s="1"/>
  <c r="A4252" i="29" s="1"/>
  <c r="C4251" i="29"/>
  <c r="B4251" i="29" s="1"/>
  <c r="A4251" i="29" s="1"/>
  <c r="C4250" i="29"/>
  <c r="B4250" i="29" s="1"/>
  <c r="A4250" i="29" s="1"/>
  <c r="C4249" i="29"/>
  <c r="B4249" i="29" s="1"/>
  <c r="A4249" i="29" s="1"/>
  <c r="C4248" i="29"/>
  <c r="B4248" i="29" s="1"/>
  <c r="A4248" i="29" s="1"/>
  <c r="C4247" i="29"/>
  <c r="B4247" i="29" s="1"/>
  <c r="A4247" i="29" s="1"/>
  <c r="C4246" i="29"/>
  <c r="B4246" i="29" s="1"/>
  <c r="A4246" i="29" s="1"/>
  <c r="C4245" i="29"/>
  <c r="B4245" i="29" s="1"/>
  <c r="A4245" i="29" s="1"/>
  <c r="C4244" i="29"/>
  <c r="B4244" i="29" s="1"/>
  <c r="A4244" i="29" s="1"/>
  <c r="C4243" i="29"/>
  <c r="B4243" i="29" s="1"/>
  <c r="A4243" i="29" s="1"/>
  <c r="C4242" i="29"/>
  <c r="B4242" i="29" s="1"/>
  <c r="A4242" i="29" s="1"/>
  <c r="C4241" i="29"/>
  <c r="B4241" i="29" s="1"/>
  <c r="A4241" i="29" s="1"/>
  <c r="C4240" i="29"/>
  <c r="B4240" i="29" s="1"/>
  <c r="A4240" i="29" s="1"/>
  <c r="C4239" i="29"/>
  <c r="B4239" i="29" s="1"/>
  <c r="A4239" i="29" s="1"/>
  <c r="C4238" i="29"/>
  <c r="B4238" i="29" s="1"/>
  <c r="A4238" i="29" s="1"/>
  <c r="C4237" i="29"/>
  <c r="B4237" i="29" s="1"/>
  <c r="A4237" i="29" s="1"/>
  <c r="C4236" i="29"/>
  <c r="B4236" i="29" s="1"/>
  <c r="A4236" i="29" s="1"/>
  <c r="C4235" i="29"/>
  <c r="B4235" i="29" s="1"/>
  <c r="A4235" i="29" s="1"/>
  <c r="C4234" i="29"/>
  <c r="B4234" i="29" s="1"/>
  <c r="A4234" i="29" s="1"/>
  <c r="C4233" i="29"/>
  <c r="B4233" i="29" s="1"/>
  <c r="A4233" i="29" s="1"/>
  <c r="C4232" i="29"/>
  <c r="B4232" i="29" s="1"/>
  <c r="A4232" i="29"/>
  <c r="C4231" i="29"/>
  <c r="B4231" i="29" s="1"/>
  <c r="A4231" i="29" s="1"/>
  <c r="C4230" i="29"/>
  <c r="B4230" i="29" s="1"/>
  <c r="A4230" i="29" s="1"/>
  <c r="C4229" i="29"/>
  <c r="B4229" i="29" s="1"/>
  <c r="A4229" i="29" s="1"/>
  <c r="C4228" i="29"/>
  <c r="B4228" i="29" s="1"/>
  <c r="A4228" i="29" s="1"/>
  <c r="C4227" i="29"/>
  <c r="B4227" i="29" s="1"/>
  <c r="A4227" i="29" s="1"/>
  <c r="C4226" i="29"/>
  <c r="B4226" i="29" s="1"/>
  <c r="A4226" i="29" s="1"/>
  <c r="C4225" i="29"/>
  <c r="B4225" i="29"/>
  <c r="A4225" i="29" s="1"/>
  <c r="C4224" i="29"/>
  <c r="B4224" i="29" s="1"/>
  <c r="A4224" i="29" s="1"/>
  <c r="C4223" i="29"/>
  <c r="B4223" i="29" s="1"/>
  <c r="A4223" i="29" s="1"/>
  <c r="C4222" i="29"/>
  <c r="B4222" i="29" s="1"/>
  <c r="A4222" i="29" s="1"/>
  <c r="C4221" i="29"/>
  <c r="B4221" i="29" s="1"/>
  <c r="A4221" i="29" s="1"/>
  <c r="C4220" i="29"/>
  <c r="B4220" i="29" s="1"/>
  <c r="A4220" i="29" s="1"/>
  <c r="C4219" i="29"/>
  <c r="B4219" i="29" s="1"/>
  <c r="A4219" i="29" s="1"/>
  <c r="C4218" i="29"/>
  <c r="B4218" i="29" s="1"/>
  <c r="A4218" i="29" s="1"/>
  <c r="C4217" i="29"/>
  <c r="B4217" i="29" s="1"/>
  <c r="A4217" i="29" s="1"/>
  <c r="C4216" i="29"/>
  <c r="B4216" i="29" s="1"/>
  <c r="A4216" i="29"/>
  <c r="C4215" i="29"/>
  <c r="B4215" i="29" s="1"/>
  <c r="A4215" i="29" s="1"/>
  <c r="C4214" i="29"/>
  <c r="B4214" i="29" s="1"/>
  <c r="A4214" i="29" s="1"/>
  <c r="C4213" i="29"/>
  <c r="B4213" i="29" s="1"/>
  <c r="A4213" i="29" s="1"/>
  <c r="C4212" i="29"/>
  <c r="B4212" i="29" s="1"/>
  <c r="A4212" i="29" s="1"/>
  <c r="C4211" i="29"/>
  <c r="B4211" i="29" s="1"/>
  <c r="A4211" i="29" s="1"/>
  <c r="C4210" i="29"/>
  <c r="B4210" i="29" s="1"/>
  <c r="A4210" i="29" s="1"/>
  <c r="C4209" i="29"/>
  <c r="B4209" i="29"/>
  <c r="A4209" i="29" s="1"/>
  <c r="C4208" i="29"/>
  <c r="B4208" i="29" s="1"/>
  <c r="A4208" i="29" s="1"/>
  <c r="C4207" i="29"/>
  <c r="B4207" i="29" s="1"/>
  <c r="A4207" i="29" s="1"/>
  <c r="C4206" i="29"/>
  <c r="B4206" i="29" s="1"/>
  <c r="A4206" i="29" s="1"/>
  <c r="C4205" i="29"/>
  <c r="B4205" i="29" s="1"/>
  <c r="A4205" i="29" s="1"/>
  <c r="C4204" i="29"/>
  <c r="B4204" i="29" s="1"/>
  <c r="A4204" i="29" s="1"/>
  <c r="C4203" i="29"/>
  <c r="B4203" i="29" s="1"/>
  <c r="A4203" i="29" s="1"/>
  <c r="C4202" i="29"/>
  <c r="B4202" i="29" s="1"/>
  <c r="A4202" i="29" s="1"/>
  <c r="C4201" i="29"/>
  <c r="B4201" i="29" s="1"/>
  <c r="A4201" i="29" s="1"/>
  <c r="C4200" i="29"/>
  <c r="B4200" i="29" s="1"/>
  <c r="A4200" i="29"/>
  <c r="C4199" i="29"/>
  <c r="B4199" i="29" s="1"/>
  <c r="A4199" i="29" s="1"/>
  <c r="C4198" i="29"/>
  <c r="B4198" i="29" s="1"/>
  <c r="A4198" i="29" s="1"/>
  <c r="C4197" i="29"/>
  <c r="B4197" i="29" s="1"/>
  <c r="A4197" i="29" s="1"/>
  <c r="C4196" i="29"/>
  <c r="B4196" i="29" s="1"/>
  <c r="A4196" i="29" s="1"/>
  <c r="C4195" i="29"/>
  <c r="B4195" i="29" s="1"/>
  <c r="A4195" i="29" s="1"/>
  <c r="C4194" i="29"/>
  <c r="B4194" i="29" s="1"/>
  <c r="A4194" i="29" s="1"/>
  <c r="C4193" i="29"/>
  <c r="B4193" i="29"/>
  <c r="A4193" i="29" s="1"/>
  <c r="C4192" i="29"/>
  <c r="B4192" i="29" s="1"/>
  <c r="A4192" i="29" s="1"/>
  <c r="C4191" i="29"/>
  <c r="B4191" i="29" s="1"/>
  <c r="A4191" i="29" s="1"/>
  <c r="C4190" i="29"/>
  <c r="B4190" i="29" s="1"/>
  <c r="A4190" i="29" s="1"/>
  <c r="C4189" i="29"/>
  <c r="B4189" i="29" s="1"/>
  <c r="A4189" i="29" s="1"/>
  <c r="C4188" i="29"/>
  <c r="B4188" i="29" s="1"/>
  <c r="A4188" i="29" s="1"/>
  <c r="C4187" i="29"/>
  <c r="B4187" i="29" s="1"/>
  <c r="A4187" i="29" s="1"/>
  <c r="C4186" i="29"/>
  <c r="B4186" i="29" s="1"/>
  <c r="A4186" i="29" s="1"/>
  <c r="C4185" i="29"/>
  <c r="B4185" i="29" s="1"/>
  <c r="A4185" i="29" s="1"/>
  <c r="C4184" i="29"/>
  <c r="B4184" i="29" s="1"/>
  <c r="A4184" i="29"/>
  <c r="C4183" i="29"/>
  <c r="B4183" i="29" s="1"/>
  <c r="A4183" i="29" s="1"/>
  <c r="C4182" i="29"/>
  <c r="B4182" i="29" s="1"/>
  <c r="A4182" i="29" s="1"/>
  <c r="C4181" i="29"/>
  <c r="B4181" i="29" s="1"/>
  <c r="A4181" i="29" s="1"/>
  <c r="C4180" i="29"/>
  <c r="B4180" i="29" s="1"/>
  <c r="A4180" i="29" s="1"/>
  <c r="C4179" i="29"/>
  <c r="B4179" i="29" s="1"/>
  <c r="A4179" i="29" s="1"/>
  <c r="C4178" i="29"/>
  <c r="B4178" i="29" s="1"/>
  <c r="A4178" i="29" s="1"/>
  <c r="C4177" i="29"/>
  <c r="B4177" i="29"/>
  <c r="A4177" i="29" s="1"/>
  <c r="C4176" i="29"/>
  <c r="B4176" i="29" s="1"/>
  <c r="A4176" i="29" s="1"/>
  <c r="C4175" i="29"/>
  <c r="B4175" i="29" s="1"/>
  <c r="A4175" i="29" s="1"/>
  <c r="C4174" i="29"/>
  <c r="B4174" i="29" s="1"/>
  <c r="A4174" i="29" s="1"/>
  <c r="C4173" i="29"/>
  <c r="B4173" i="29" s="1"/>
  <c r="A4173" i="29" s="1"/>
  <c r="C4172" i="29"/>
  <c r="B4172" i="29" s="1"/>
  <c r="A4172" i="29" s="1"/>
  <c r="C4171" i="29"/>
  <c r="B4171" i="29" s="1"/>
  <c r="A4171" i="29" s="1"/>
  <c r="C4170" i="29"/>
  <c r="B4170" i="29" s="1"/>
  <c r="A4170" i="29" s="1"/>
  <c r="C4169" i="29"/>
  <c r="B4169" i="29" s="1"/>
  <c r="A4169" i="29" s="1"/>
  <c r="C4168" i="29"/>
  <c r="B4168" i="29" s="1"/>
  <c r="A4168" i="29"/>
  <c r="C4167" i="29"/>
  <c r="B4167" i="29" s="1"/>
  <c r="A4167" i="29" s="1"/>
  <c r="C4166" i="29"/>
  <c r="B4166" i="29" s="1"/>
  <c r="A4166" i="29" s="1"/>
  <c r="C4165" i="29"/>
  <c r="B4165" i="29" s="1"/>
  <c r="A4165" i="29" s="1"/>
  <c r="C4164" i="29"/>
  <c r="B4164" i="29" s="1"/>
  <c r="A4164" i="29" s="1"/>
  <c r="C4163" i="29"/>
  <c r="B4163" i="29" s="1"/>
  <c r="A4163" i="29" s="1"/>
  <c r="C4162" i="29"/>
  <c r="B4162" i="29" s="1"/>
  <c r="A4162" i="29" s="1"/>
  <c r="C4161" i="29"/>
  <c r="B4161" i="29"/>
  <c r="A4161" i="29" s="1"/>
  <c r="C4160" i="29"/>
  <c r="B4160" i="29" s="1"/>
  <c r="A4160" i="29" s="1"/>
  <c r="C4159" i="29"/>
  <c r="B4159" i="29" s="1"/>
  <c r="A4159" i="29" s="1"/>
  <c r="C4158" i="29"/>
  <c r="B4158" i="29" s="1"/>
  <c r="A4158" i="29" s="1"/>
  <c r="C4157" i="29"/>
  <c r="B4157" i="29" s="1"/>
  <c r="A4157" i="29" s="1"/>
  <c r="C4156" i="29"/>
  <c r="B4156" i="29" s="1"/>
  <c r="A4156" i="29" s="1"/>
  <c r="C4155" i="29"/>
  <c r="B4155" i="29" s="1"/>
  <c r="A4155" i="29" s="1"/>
  <c r="C4154" i="29"/>
  <c r="B4154" i="29" s="1"/>
  <c r="A4154" i="29" s="1"/>
  <c r="C4153" i="29"/>
  <c r="B4153" i="29" s="1"/>
  <c r="A4153" i="29" s="1"/>
  <c r="C4152" i="29"/>
  <c r="B4152" i="29" s="1"/>
  <c r="A4152" i="29"/>
  <c r="C4151" i="29"/>
  <c r="B4151" i="29" s="1"/>
  <c r="A4151" i="29" s="1"/>
  <c r="C4150" i="29"/>
  <c r="B4150" i="29" s="1"/>
  <c r="A4150" i="29" s="1"/>
  <c r="C4149" i="29"/>
  <c r="B4149" i="29" s="1"/>
  <c r="A4149" i="29" s="1"/>
  <c r="C4148" i="29"/>
  <c r="B4148" i="29" s="1"/>
  <c r="A4148" i="29" s="1"/>
  <c r="C4147" i="29"/>
  <c r="B4147" i="29" s="1"/>
  <c r="A4147" i="29" s="1"/>
  <c r="C4146" i="29"/>
  <c r="B4146" i="29" s="1"/>
  <c r="A4146" i="29" s="1"/>
  <c r="C4145" i="29"/>
  <c r="B4145" i="29"/>
  <c r="A4145" i="29" s="1"/>
  <c r="C4144" i="29"/>
  <c r="B4144" i="29" s="1"/>
  <c r="A4144" i="29" s="1"/>
  <c r="C4143" i="29"/>
  <c r="B4143" i="29" s="1"/>
  <c r="A4143" i="29" s="1"/>
  <c r="C4142" i="29"/>
  <c r="B4142" i="29" s="1"/>
  <c r="A4142" i="29" s="1"/>
  <c r="C4141" i="29"/>
  <c r="B4141" i="29" s="1"/>
  <c r="A4141" i="29" s="1"/>
  <c r="C4140" i="29"/>
  <c r="B4140" i="29" s="1"/>
  <c r="A4140" i="29" s="1"/>
  <c r="C4139" i="29"/>
  <c r="B4139" i="29" s="1"/>
  <c r="A4139" i="29" s="1"/>
  <c r="C4138" i="29"/>
  <c r="B4138" i="29" s="1"/>
  <c r="A4138" i="29" s="1"/>
  <c r="C4137" i="29"/>
  <c r="B4137" i="29" s="1"/>
  <c r="A4137" i="29" s="1"/>
  <c r="C4136" i="29"/>
  <c r="B4136" i="29" s="1"/>
  <c r="A4136" i="29"/>
  <c r="C4135" i="29"/>
  <c r="B4135" i="29" s="1"/>
  <c r="A4135" i="29" s="1"/>
  <c r="C4134" i="29"/>
  <c r="B4134" i="29" s="1"/>
  <c r="A4134" i="29" s="1"/>
  <c r="C4133" i="29"/>
  <c r="B4133" i="29" s="1"/>
  <c r="A4133" i="29" s="1"/>
  <c r="C4132" i="29"/>
  <c r="B4132" i="29" s="1"/>
  <c r="A4132" i="29" s="1"/>
  <c r="C4131" i="29"/>
  <c r="B4131" i="29" s="1"/>
  <c r="A4131" i="29" s="1"/>
  <c r="C4130" i="29"/>
  <c r="B4130" i="29" s="1"/>
  <c r="A4130" i="29" s="1"/>
  <c r="C4129" i="29"/>
  <c r="B4129" i="29"/>
  <c r="A4129" i="29" s="1"/>
  <c r="C4128" i="29"/>
  <c r="B4128" i="29" s="1"/>
  <c r="A4128" i="29" s="1"/>
  <c r="C4127" i="29"/>
  <c r="B4127" i="29" s="1"/>
  <c r="A4127" i="29" s="1"/>
  <c r="C4126" i="29"/>
  <c r="B4126" i="29" s="1"/>
  <c r="A4126" i="29" s="1"/>
  <c r="C4125" i="29"/>
  <c r="B4125" i="29" s="1"/>
  <c r="A4125" i="29" s="1"/>
  <c r="C4124" i="29"/>
  <c r="B4124" i="29" s="1"/>
  <c r="A4124" i="29" s="1"/>
  <c r="C4123" i="29"/>
  <c r="B4123" i="29" s="1"/>
  <c r="A4123" i="29" s="1"/>
  <c r="C4122" i="29"/>
  <c r="B4122" i="29" s="1"/>
  <c r="A4122" i="29" s="1"/>
  <c r="C4121" i="29"/>
  <c r="B4121" i="29" s="1"/>
  <c r="A4121" i="29" s="1"/>
  <c r="C4120" i="29"/>
  <c r="B4120" i="29" s="1"/>
  <c r="A4120" i="29" s="1"/>
  <c r="C4119" i="29"/>
  <c r="B4119" i="29" s="1"/>
  <c r="A4119" i="29" s="1"/>
  <c r="C4118" i="29"/>
  <c r="B4118" i="29"/>
  <c r="A4118" i="29" s="1"/>
  <c r="C4117" i="29"/>
  <c r="B4117" i="29" s="1"/>
  <c r="A4117" i="29" s="1"/>
  <c r="C4116" i="29"/>
  <c r="B4116" i="29" s="1"/>
  <c r="A4116" i="29" s="1"/>
  <c r="C4115" i="29"/>
  <c r="B4115" i="29"/>
  <c r="A4115" i="29" s="1"/>
  <c r="C4114" i="29"/>
  <c r="B4114" i="29" s="1"/>
  <c r="A4114" i="29" s="1"/>
  <c r="C4113" i="29"/>
  <c r="B4113" i="29" s="1"/>
  <c r="A4113" i="29" s="1"/>
  <c r="C4112" i="29"/>
  <c r="B4112" i="29" s="1"/>
  <c r="A4112" i="29" s="1"/>
  <c r="C4111" i="29"/>
  <c r="B4111" i="29" s="1"/>
  <c r="A4111" i="29" s="1"/>
  <c r="C4110" i="29"/>
  <c r="B4110" i="29" s="1"/>
  <c r="A4110" i="29" s="1"/>
  <c r="C4109" i="29"/>
  <c r="B4109" i="29" s="1"/>
  <c r="A4109" i="29" s="1"/>
  <c r="C4108" i="29"/>
  <c r="B4108" i="29" s="1"/>
  <c r="A4108" i="29" s="1"/>
  <c r="C4107" i="29"/>
  <c r="B4107" i="29" s="1"/>
  <c r="A4107" i="29" s="1"/>
  <c r="C4106" i="29"/>
  <c r="B4106" i="29" s="1"/>
  <c r="A4106" i="29" s="1"/>
  <c r="C4105" i="29"/>
  <c r="B4105" i="29" s="1"/>
  <c r="A4105" i="29" s="1"/>
  <c r="C4104" i="29"/>
  <c r="B4104" i="29" s="1"/>
  <c r="A4104" i="29" s="1"/>
  <c r="C4103" i="29"/>
  <c r="B4103" i="29" s="1"/>
  <c r="A4103" i="29" s="1"/>
  <c r="C4102" i="29"/>
  <c r="B4102" i="29" s="1"/>
  <c r="A4102" i="29" s="1"/>
  <c r="C4101" i="29"/>
  <c r="B4101" i="29" s="1"/>
  <c r="A4101" i="29" s="1"/>
  <c r="C4100" i="29"/>
  <c r="B4100" i="29" s="1"/>
  <c r="A4100" i="29" s="1"/>
  <c r="C4099" i="29"/>
  <c r="B4099" i="29" s="1"/>
  <c r="A4099" i="29" s="1"/>
  <c r="C4098" i="29"/>
  <c r="B4098" i="29" s="1"/>
  <c r="A4098" i="29" s="1"/>
  <c r="C4097" i="29"/>
  <c r="B4097" i="29" s="1"/>
  <c r="A4097" i="29" s="1"/>
  <c r="C4096" i="29"/>
  <c r="B4096" i="29" s="1"/>
  <c r="A4096" i="29" s="1"/>
  <c r="C4095" i="29"/>
  <c r="B4095" i="29" s="1"/>
  <c r="A4095" i="29" s="1"/>
  <c r="C4094" i="29"/>
  <c r="B4094" i="29" s="1"/>
  <c r="A4094" i="29" s="1"/>
  <c r="C4093" i="29"/>
  <c r="B4093" i="29" s="1"/>
  <c r="A4093" i="29" s="1"/>
  <c r="C4092" i="29"/>
  <c r="B4092" i="29" s="1"/>
  <c r="A4092" i="29" s="1"/>
  <c r="C4091" i="29"/>
  <c r="B4091" i="29" s="1"/>
  <c r="A4091" i="29" s="1"/>
  <c r="C4090" i="29"/>
  <c r="B4090" i="29" s="1"/>
  <c r="A4090" i="29" s="1"/>
  <c r="C4089" i="29"/>
  <c r="B4089" i="29" s="1"/>
  <c r="A4089" i="29" s="1"/>
  <c r="C4088" i="29"/>
  <c r="B4088" i="29" s="1"/>
  <c r="A4088" i="29" s="1"/>
  <c r="C4087" i="29"/>
  <c r="B4087" i="29" s="1"/>
  <c r="A4087" i="29" s="1"/>
  <c r="C4086" i="29"/>
  <c r="B4086" i="29" s="1"/>
  <c r="A4086" i="29" s="1"/>
  <c r="C4085" i="29"/>
  <c r="B4085" i="29" s="1"/>
  <c r="A4085" i="29" s="1"/>
  <c r="C4084" i="29"/>
  <c r="B4084" i="29" s="1"/>
  <c r="A4084" i="29" s="1"/>
  <c r="C4083" i="29"/>
  <c r="B4083" i="29" s="1"/>
  <c r="A4083" i="29" s="1"/>
  <c r="C4082" i="29"/>
  <c r="B4082" i="29" s="1"/>
  <c r="A4082" i="29" s="1"/>
  <c r="C4081" i="29"/>
  <c r="B4081" i="29" s="1"/>
  <c r="A4081" i="29" s="1"/>
  <c r="C4080" i="29"/>
  <c r="B4080" i="29" s="1"/>
  <c r="A4080" i="29" s="1"/>
  <c r="C4079" i="29"/>
  <c r="B4079" i="29" s="1"/>
  <c r="A4079" i="29" s="1"/>
  <c r="C4078" i="29"/>
  <c r="B4078" i="29" s="1"/>
  <c r="A4078" i="29" s="1"/>
  <c r="C4077" i="29"/>
  <c r="B4077" i="29" s="1"/>
  <c r="A4077" i="29" s="1"/>
  <c r="C4076" i="29"/>
  <c r="B4076" i="29" s="1"/>
  <c r="A4076" i="29" s="1"/>
  <c r="C4075" i="29"/>
  <c r="B4075" i="29" s="1"/>
  <c r="A4075" i="29" s="1"/>
  <c r="C4074" i="29"/>
  <c r="B4074" i="29" s="1"/>
  <c r="A4074" i="29" s="1"/>
  <c r="C4073" i="29"/>
  <c r="B4073" i="29" s="1"/>
  <c r="A4073" i="29" s="1"/>
  <c r="C4072" i="29"/>
  <c r="B4072" i="29" s="1"/>
  <c r="A4072" i="29" s="1"/>
  <c r="C4071" i="29"/>
  <c r="B4071" i="29" s="1"/>
  <c r="A4071" i="29" s="1"/>
  <c r="C4070" i="29"/>
  <c r="B4070" i="29" s="1"/>
  <c r="A4070" i="29" s="1"/>
  <c r="C4069" i="29"/>
  <c r="B4069" i="29" s="1"/>
  <c r="A4069" i="29" s="1"/>
  <c r="C4068" i="29"/>
  <c r="B4068" i="29" s="1"/>
  <c r="A4068" i="29" s="1"/>
  <c r="C4067" i="29"/>
  <c r="B4067" i="29" s="1"/>
  <c r="A4067" i="29" s="1"/>
  <c r="C4066" i="29"/>
  <c r="B4066" i="29" s="1"/>
  <c r="A4066" i="29" s="1"/>
  <c r="C4065" i="29"/>
  <c r="B4065" i="29" s="1"/>
  <c r="A4065" i="29" s="1"/>
  <c r="C4064" i="29"/>
  <c r="B4064" i="29" s="1"/>
  <c r="A4064" i="29" s="1"/>
  <c r="C4063" i="29"/>
  <c r="B4063" i="29" s="1"/>
  <c r="A4063" i="29" s="1"/>
  <c r="C4062" i="29"/>
  <c r="B4062" i="29" s="1"/>
  <c r="A4062" i="29" s="1"/>
  <c r="C4061" i="29"/>
  <c r="B4061" i="29" s="1"/>
  <c r="A4061" i="29" s="1"/>
  <c r="C4060" i="29"/>
  <c r="B4060" i="29" s="1"/>
  <c r="A4060" i="29" s="1"/>
  <c r="C4059" i="29"/>
  <c r="B4059" i="29" s="1"/>
  <c r="A4059" i="29" s="1"/>
  <c r="C4058" i="29"/>
  <c r="B4058" i="29" s="1"/>
  <c r="A4058" i="29" s="1"/>
  <c r="C4057" i="29"/>
  <c r="B4057" i="29" s="1"/>
  <c r="A4057" i="29" s="1"/>
  <c r="C4056" i="29"/>
  <c r="B4056" i="29" s="1"/>
  <c r="A4056" i="29" s="1"/>
  <c r="C4055" i="29"/>
  <c r="B4055" i="29" s="1"/>
  <c r="A4055" i="29" s="1"/>
  <c r="C4054" i="29"/>
  <c r="B4054" i="29" s="1"/>
  <c r="A4054" i="29" s="1"/>
  <c r="C4053" i="29"/>
  <c r="B4053" i="29" s="1"/>
  <c r="A4053" i="29" s="1"/>
  <c r="C4052" i="29"/>
  <c r="B4052" i="29" s="1"/>
  <c r="A4052" i="29" s="1"/>
  <c r="C4051" i="29"/>
  <c r="B4051" i="29" s="1"/>
  <c r="A4051" i="29" s="1"/>
  <c r="C4050" i="29"/>
  <c r="B4050" i="29" s="1"/>
  <c r="A4050" i="29" s="1"/>
  <c r="C4049" i="29"/>
  <c r="B4049" i="29" s="1"/>
  <c r="A4049" i="29" s="1"/>
  <c r="C4048" i="29"/>
  <c r="B4048" i="29" s="1"/>
  <c r="A4048" i="29" s="1"/>
  <c r="C4047" i="29"/>
  <c r="B4047" i="29" s="1"/>
  <c r="A4047" i="29" s="1"/>
  <c r="C4046" i="29"/>
  <c r="B4046" i="29" s="1"/>
  <c r="A4046" i="29" s="1"/>
  <c r="C4045" i="29"/>
  <c r="B4045" i="29" s="1"/>
  <c r="A4045" i="29" s="1"/>
  <c r="C4044" i="29"/>
  <c r="B4044" i="29" s="1"/>
  <c r="A4044" i="29" s="1"/>
  <c r="C4043" i="29"/>
  <c r="B4043" i="29" s="1"/>
  <c r="A4043" i="29" s="1"/>
  <c r="C4042" i="29"/>
  <c r="B4042" i="29" s="1"/>
  <c r="A4042" i="29" s="1"/>
  <c r="C4041" i="29"/>
  <c r="B4041" i="29" s="1"/>
  <c r="A4041" i="29" s="1"/>
  <c r="C4040" i="29"/>
  <c r="B4040" i="29" s="1"/>
  <c r="A4040" i="29" s="1"/>
  <c r="C4039" i="29"/>
  <c r="B4039" i="29" s="1"/>
  <c r="A4039" i="29" s="1"/>
  <c r="C4038" i="29"/>
  <c r="B4038" i="29" s="1"/>
  <c r="A4038" i="29" s="1"/>
  <c r="C4037" i="29"/>
  <c r="B4037" i="29" s="1"/>
  <c r="A4037" i="29" s="1"/>
  <c r="C4036" i="29"/>
  <c r="B4036" i="29" s="1"/>
  <c r="A4036" i="29" s="1"/>
  <c r="C4035" i="29"/>
  <c r="B4035" i="29" s="1"/>
  <c r="A4035" i="29" s="1"/>
  <c r="C4034" i="29"/>
  <c r="B4034" i="29" s="1"/>
  <c r="A4034" i="29" s="1"/>
  <c r="C4033" i="29"/>
  <c r="B4033" i="29" s="1"/>
  <c r="A4033" i="29" s="1"/>
  <c r="C4032" i="29"/>
  <c r="B4032" i="29" s="1"/>
  <c r="A4032" i="29" s="1"/>
  <c r="C4031" i="29"/>
  <c r="B4031" i="29" s="1"/>
  <c r="A4031" i="29" s="1"/>
  <c r="C4030" i="29"/>
  <c r="B4030" i="29" s="1"/>
  <c r="A4030" i="29" s="1"/>
  <c r="C4029" i="29"/>
  <c r="B4029" i="29" s="1"/>
  <c r="A4029" i="29" s="1"/>
  <c r="C4028" i="29"/>
  <c r="B4028" i="29" s="1"/>
  <c r="A4028" i="29" s="1"/>
  <c r="C4027" i="29"/>
  <c r="B4027" i="29" s="1"/>
  <c r="A4027" i="29" s="1"/>
  <c r="C4026" i="29"/>
  <c r="B4026" i="29" s="1"/>
  <c r="A4026" i="29" s="1"/>
  <c r="C4025" i="29"/>
  <c r="B4025" i="29" s="1"/>
  <c r="A4025" i="29" s="1"/>
  <c r="C4024" i="29"/>
  <c r="B4024" i="29" s="1"/>
  <c r="A4024" i="29" s="1"/>
  <c r="C4023" i="29"/>
  <c r="B4023" i="29" s="1"/>
  <c r="A4023" i="29" s="1"/>
  <c r="C4022" i="29"/>
  <c r="B4022" i="29" s="1"/>
  <c r="A4022" i="29" s="1"/>
  <c r="C4021" i="29"/>
  <c r="B4021" i="29" s="1"/>
  <c r="A4021" i="29" s="1"/>
  <c r="C4020" i="29"/>
  <c r="B4020" i="29" s="1"/>
  <c r="A4020" i="29" s="1"/>
  <c r="C4019" i="29"/>
  <c r="B4019" i="29" s="1"/>
  <c r="A4019" i="29" s="1"/>
  <c r="C4018" i="29"/>
  <c r="B4018" i="29" s="1"/>
  <c r="A4018" i="29" s="1"/>
  <c r="C4017" i="29"/>
  <c r="B4017" i="29" s="1"/>
  <c r="A4017" i="29" s="1"/>
  <c r="C4016" i="29"/>
  <c r="B4016" i="29" s="1"/>
  <c r="A4016" i="29" s="1"/>
  <c r="C4015" i="29"/>
  <c r="B4015" i="29" s="1"/>
  <c r="A4015" i="29" s="1"/>
  <c r="C4014" i="29"/>
  <c r="B4014" i="29" s="1"/>
  <c r="A4014" i="29" s="1"/>
  <c r="C4013" i="29"/>
  <c r="B4013" i="29" s="1"/>
  <c r="A4013" i="29" s="1"/>
  <c r="C4012" i="29"/>
  <c r="B4012" i="29" s="1"/>
  <c r="A4012" i="29" s="1"/>
  <c r="C4011" i="29"/>
  <c r="B4011" i="29" s="1"/>
  <c r="A4011" i="29" s="1"/>
  <c r="C4010" i="29"/>
  <c r="B4010" i="29" s="1"/>
  <c r="A4010" i="29" s="1"/>
  <c r="C4009" i="29"/>
  <c r="B4009" i="29" s="1"/>
  <c r="A4009" i="29" s="1"/>
  <c r="C4008" i="29"/>
  <c r="B4008" i="29" s="1"/>
  <c r="A4008" i="29" s="1"/>
  <c r="C4007" i="29"/>
  <c r="B4007" i="29" s="1"/>
  <c r="A4007" i="29" s="1"/>
  <c r="C4006" i="29"/>
  <c r="B4006" i="29" s="1"/>
  <c r="A4006" i="29" s="1"/>
  <c r="C4005" i="29"/>
  <c r="B4005" i="29" s="1"/>
  <c r="A4005" i="29" s="1"/>
  <c r="C4004" i="29"/>
  <c r="B4004" i="29" s="1"/>
  <c r="A4004" i="29" s="1"/>
  <c r="C4003" i="29"/>
  <c r="B4003" i="29" s="1"/>
  <c r="A4003" i="29" s="1"/>
  <c r="C4002" i="29"/>
  <c r="B4002" i="29" s="1"/>
  <c r="A4002" i="29" s="1"/>
  <c r="C4001" i="29"/>
  <c r="B4001" i="29" s="1"/>
  <c r="A4001" i="29" s="1"/>
  <c r="C4000" i="29"/>
  <c r="B4000" i="29" s="1"/>
  <c r="A4000" i="29" s="1"/>
  <c r="C3999" i="29"/>
  <c r="B3999" i="29" s="1"/>
  <c r="A3999" i="29" s="1"/>
  <c r="C3998" i="29"/>
  <c r="B3998" i="29" s="1"/>
  <c r="A3998" i="29" s="1"/>
  <c r="C3997" i="29"/>
  <c r="B3997" i="29" s="1"/>
  <c r="A3997" i="29" s="1"/>
  <c r="C3996" i="29"/>
  <c r="B3996" i="29" s="1"/>
  <c r="A3996" i="29" s="1"/>
  <c r="C3995" i="29"/>
  <c r="B3995" i="29" s="1"/>
  <c r="A3995" i="29" s="1"/>
  <c r="C3994" i="29"/>
  <c r="B3994" i="29" s="1"/>
  <c r="A3994" i="29" s="1"/>
  <c r="C3993" i="29"/>
  <c r="B3993" i="29" s="1"/>
  <c r="A3993" i="29" s="1"/>
  <c r="C3992" i="29"/>
  <c r="B3992" i="29" s="1"/>
  <c r="A3992" i="29" s="1"/>
  <c r="C3991" i="29"/>
  <c r="B3991" i="29" s="1"/>
  <c r="A3991" i="29" s="1"/>
  <c r="C3990" i="29"/>
  <c r="B3990" i="29" s="1"/>
  <c r="A3990" i="29" s="1"/>
  <c r="C3989" i="29"/>
  <c r="B3989" i="29" s="1"/>
  <c r="A3989" i="29" s="1"/>
  <c r="C3988" i="29"/>
  <c r="B3988" i="29" s="1"/>
  <c r="A3988" i="29" s="1"/>
  <c r="C3987" i="29"/>
  <c r="B3987" i="29" s="1"/>
  <c r="A3987" i="29" s="1"/>
  <c r="C3986" i="29"/>
  <c r="B3986" i="29" s="1"/>
  <c r="A3986" i="29" s="1"/>
  <c r="C3985" i="29"/>
  <c r="B3985" i="29" s="1"/>
  <c r="A3985" i="29" s="1"/>
  <c r="C3984" i="29"/>
  <c r="B3984" i="29" s="1"/>
  <c r="A3984" i="29" s="1"/>
  <c r="C3983" i="29"/>
  <c r="B3983" i="29" s="1"/>
  <c r="A3983" i="29" s="1"/>
  <c r="C3982" i="29"/>
  <c r="B3982" i="29" s="1"/>
  <c r="A3982" i="29" s="1"/>
  <c r="C3981" i="29"/>
  <c r="B3981" i="29" s="1"/>
  <c r="A3981" i="29" s="1"/>
  <c r="C3980" i="29"/>
  <c r="B3980" i="29" s="1"/>
  <c r="A3980" i="29" s="1"/>
  <c r="C3979" i="29"/>
  <c r="B3979" i="29" s="1"/>
  <c r="A3979" i="29" s="1"/>
  <c r="C3978" i="29"/>
  <c r="B3978" i="29" s="1"/>
  <c r="A3978" i="29" s="1"/>
  <c r="C3977" i="29"/>
  <c r="B3977" i="29" s="1"/>
  <c r="A3977" i="29" s="1"/>
  <c r="C3976" i="29"/>
  <c r="B3976" i="29" s="1"/>
  <c r="A3976" i="29" s="1"/>
  <c r="C3975" i="29"/>
  <c r="B3975" i="29" s="1"/>
  <c r="A3975" i="29" s="1"/>
  <c r="C3974" i="29"/>
  <c r="B3974" i="29" s="1"/>
  <c r="A3974" i="29" s="1"/>
  <c r="C3973" i="29"/>
  <c r="B3973" i="29" s="1"/>
  <c r="A3973" i="29" s="1"/>
  <c r="C3972" i="29"/>
  <c r="B3972" i="29" s="1"/>
  <c r="A3972" i="29" s="1"/>
  <c r="C3971" i="29"/>
  <c r="B3971" i="29" s="1"/>
  <c r="A3971" i="29" s="1"/>
  <c r="C3970" i="29"/>
  <c r="B3970" i="29" s="1"/>
  <c r="A3970" i="29" s="1"/>
  <c r="C3969" i="29"/>
  <c r="B3969" i="29" s="1"/>
  <c r="A3969" i="29" s="1"/>
  <c r="C3968" i="29"/>
  <c r="B3968" i="29" s="1"/>
  <c r="A3968" i="29" s="1"/>
  <c r="C3967" i="29"/>
  <c r="B3967" i="29" s="1"/>
  <c r="A3967" i="29" s="1"/>
  <c r="C3966" i="29"/>
  <c r="B3966" i="29" s="1"/>
  <c r="A3966" i="29" s="1"/>
  <c r="C3965" i="29"/>
  <c r="B3965" i="29" s="1"/>
  <c r="A3965" i="29" s="1"/>
  <c r="C3964" i="29"/>
  <c r="B3964" i="29" s="1"/>
  <c r="A3964" i="29" s="1"/>
  <c r="C3963" i="29"/>
  <c r="B3963" i="29" s="1"/>
  <c r="A3963" i="29" s="1"/>
  <c r="C3962" i="29"/>
  <c r="B3962" i="29" s="1"/>
  <c r="A3962" i="29" s="1"/>
  <c r="C3961" i="29"/>
  <c r="B3961" i="29" s="1"/>
  <c r="A3961" i="29" s="1"/>
  <c r="C3960" i="29"/>
  <c r="B3960" i="29" s="1"/>
  <c r="A3960" i="29" s="1"/>
  <c r="C3959" i="29"/>
  <c r="B3959" i="29" s="1"/>
  <c r="A3959" i="29" s="1"/>
  <c r="C3958" i="29"/>
  <c r="B3958" i="29" s="1"/>
  <c r="A3958" i="29" s="1"/>
  <c r="C3957" i="29"/>
  <c r="B3957" i="29" s="1"/>
  <c r="A3957" i="29" s="1"/>
  <c r="C3956" i="29"/>
  <c r="B3956" i="29" s="1"/>
  <c r="A3956" i="29" s="1"/>
  <c r="C3955" i="29"/>
  <c r="B3955" i="29" s="1"/>
  <c r="A3955" i="29" s="1"/>
  <c r="C3954" i="29"/>
  <c r="B3954" i="29" s="1"/>
  <c r="A3954" i="29" s="1"/>
  <c r="C3953" i="29"/>
  <c r="B3953" i="29" s="1"/>
  <c r="A3953" i="29" s="1"/>
  <c r="C3952" i="29"/>
  <c r="B3952" i="29" s="1"/>
  <c r="A3952" i="29" s="1"/>
  <c r="C3951" i="29"/>
  <c r="B3951" i="29" s="1"/>
  <c r="A3951" i="29" s="1"/>
  <c r="C3950" i="29"/>
  <c r="B3950" i="29" s="1"/>
  <c r="A3950" i="29" s="1"/>
  <c r="C3949" i="29"/>
  <c r="B3949" i="29" s="1"/>
  <c r="A3949" i="29" s="1"/>
  <c r="C3948" i="29"/>
  <c r="B3948" i="29" s="1"/>
  <c r="A3948" i="29" s="1"/>
  <c r="C3947" i="29"/>
  <c r="B3947" i="29" s="1"/>
  <c r="A3947" i="29" s="1"/>
  <c r="C3946" i="29"/>
  <c r="B3946" i="29" s="1"/>
  <c r="A3946" i="29" s="1"/>
  <c r="C3945" i="29"/>
  <c r="B3945" i="29" s="1"/>
  <c r="A3945" i="29" s="1"/>
  <c r="C3944" i="29"/>
  <c r="B3944" i="29" s="1"/>
  <c r="A3944" i="29" s="1"/>
  <c r="C3943" i="29"/>
  <c r="B3943" i="29" s="1"/>
  <c r="A3943" i="29" s="1"/>
  <c r="C3942" i="29"/>
  <c r="B3942" i="29" s="1"/>
  <c r="A3942" i="29" s="1"/>
  <c r="C3941" i="29"/>
  <c r="B3941" i="29" s="1"/>
  <c r="A3941" i="29" s="1"/>
  <c r="C3940" i="29"/>
  <c r="B3940" i="29" s="1"/>
  <c r="A3940" i="29" s="1"/>
  <c r="C3939" i="29"/>
  <c r="B3939" i="29" s="1"/>
  <c r="A3939" i="29" s="1"/>
  <c r="C3938" i="29"/>
  <c r="B3938" i="29" s="1"/>
  <c r="A3938" i="29" s="1"/>
  <c r="C3937" i="29"/>
  <c r="B3937" i="29" s="1"/>
  <c r="A3937" i="29" s="1"/>
  <c r="C3936" i="29"/>
  <c r="B3936" i="29" s="1"/>
  <c r="A3936" i="29" s="1"/>
  <c r="C3935" i="29"/>
  <c r="B3935" i="29" s="1"/>
  <c r="A3935" i="29" s="1"/>
  <c r="C3934" i="29"/>
  <c r="B3934" i="29" s="1"/>
  <c r="A3934" i="29" s="1"/>
  <c r="C3933" i="29"/>
  <c r="B3933" i="29" s="1"/>
  <c r="A3933" i="29" s="1"/>
  <c r="C3932" i="29"/>
  <c r="B3932" i="29" s="1"/>
  <c r="A3932" i="29" s="1"/>
  <c r="C3931" i="29"/>
  <c r="B3931" i="29" s="1"/>
  <c r="A3931" i="29" s="1"/>
  <c r="C3930" i="29"/>
  <c r="B3930" i="29" s="1"/>
  <c r="A3930" i="29" s="1"/>
  <c r="C3929" i="29"/>
  <c r="B3929" i="29" s="1"/>
  <c r="A3929" i="29" s="1"/>
  <c r="C3928" i="29"/>
  <c r="B3928" i="29" s="1"/>
  <c r="A3928" i="29" s="1"/>
  <c r="C3927" i="29"/>
  <c r="B3927" i="29" s="1"/>
  <c r="A3927" i="29" s="1"/>
  <c r="C3926" i="29"/>
  <c r="B3926" i="29" s="1"/>
  <c r="A3926" i="29" s="1"/>
  <c r="C3925" i="29"/>
  <c r="B3925" i="29"/>
  <c r="A3925" i="29" s="1"/>
  <c r="C3924" i="29"/>
  <c r="B3924" i="29" s="1"/>
  <c r="A3924" i="29" s="1"/>
  <c r="C3923" i="29"/>
  <c r="B3923" i="29" s="1"/>
  <c r="A3923" i="29" s="1"/>
  <c r="C3922" i="29"/>
  <c r="B3922" i="29" s="1"/>
  <c r="A3922" i="29" s="1"/>
  <c r="C3921" i="29"/>
  <c r="B3921" i="29" s="1"/>
  <c r="A3921" i="29" s="1"/>
  <c r="C3920" i="29"/>
  <c r="B3920" i="29" s="1"/>
  <c r="A3920" i="29" s="1"/>
  <c r="C3919" i="29"/>
  <c r="B3919" i="29" s="1"/>
  <c r="A3919" i="29" s="1"/>
  <c r="C3918" i="29"/>
  <c r="B3918" i="29" s="1"/>
  <c r="A3918" i="29" s="1"/>
  <c r="C3917" i="29"/>
  <c r="B3917" i="29" s="1"/>
  <c r="A3917" i="29" s="1"/>
  <c r="C3916" i="29"/>
  <c r="B3916" i="29" s="1"/>
  <c r="A3916" i="29" s="1"/>
  <c r="C3915" i="29"/>
  <c r="B3915" i="29" s="1"/>
  <c r="A3915" i="29" s="1"/>
  <c r="C3914" i="29"/>
  <c r="B3914" i="29" s="1"/>
  <c r="A3914" i="29" s="1"/>
  <c r="C3913" i="29"/>
  <c r="B3913" i="29" s="1"/>
  <c r="A3913" i="29" s="1"/>
  <c r="C3912" i="29"/>
  <c r="B3912" i="29" s="1"/>
  <c r="A3912" i="29" s="1"/>
  <c r="C3911" i="29"/>
  <c r="B3911" i="29" s="1"/>
  <c r="A3911" i="29" s="1"/>
  <c r="C3910" i="29"/>
  <c r="B3910" i="29" s="1"/>
  <c r="A3910" i="29" s="1"/>
  <c r="C3909" i="29"/>
  <c r="B3909" i="29" s="1"/>
  <c r="A3909" i="29" s="1"/>
  <c r="C3908" i="29"/>
  <c r="B3908" i="29" s="1"/>
  <c r="A3908" i="29" s="1"/>
  <c r="C3907" i="29"/>
  <c r="B3907" i="29" s="1"/>
  <c r="A3907" i="29" s="1"/>
  <c r="C3906" i="29"/>
  <c r="B3906" i="29" s="1"/>
  <c r="A3906" i="29" s="1"/>
  <c r="C3905" i="29"/>
  <c r="B3905" i="29" s="1"/>
  <c r="A3905" i="29" s="1"/>
  <c r="C3904" i="29"/>
  <c r="B3904" i="29" s="1"/>
  <c r="A3904" i="29" s="1"/>
  <c r="C3903" i="29"/>
  <c r="B3903" i="29" s="1"/>
  <c r="A3903" i="29" s="1"/>
  <c r="C3902" i="29"/>
  <c r="B3902" i="29" s="1"/>
  <c r="A3902" i="29" s="1"/>
  <c r="C3901" i="29"/>
  <c r="B3901" i="29" s="1"/>
  <c r="A3901" i="29" s="1"/>
  <c r="C3900" i="29"/>
  <c r="B3900" i="29" s="1"/>
  <c r="A3900" i="29" s="1"/>
  <c r="C3899" i="29"/>
  <c r="B3899" i="29" s="1"/>
  <c r="A3899" i="29" s="1"/>
  <c r="C3898" i="29"/>
  <c r="B3898" i="29" s="1"/>
  <c r="A3898" i="29" s="1"/>
  <c r="C3897" i="29"/>
  <c r="B3897" i="29" s="1"/>
  <c r="A3897" i="29" s="1"/>
  <c r="C3896" i="29"/>
  <c r="B3896" i="29" s="1"/>
  <c r="A3896" i="29" s="1"/>
  <c r="C3895" i="29"/>
  <c r="B3895" i="29" s="1"/>
  <c r="A3895" i="29" s="1"/>
  <c r="C3894" i="29"/>
  <c r="B3894" i="29" s="1"/>
  <c r="A3894" i="29" s="1"/>
  <c r="C3893" i="29"/>
  <c r="B3893" i="29" s="1"/>
  <c r="A3893" i="29" s="1"/>
  <c r="C3892" i="29"/>
  <c r="B3892" i="29" s="1"/>
  <c r="A3892" i="29" s="1"/>
  <c r="C3891" i="29"/>
  <c r="B3891" i="29" s="1"/>
  <c r="A3891" i="29" s="1"/>
  <c r="C3890" i="29"/>
  <c r="B3890" i="29" s="1"/>
  <c r="A3890" i="29" s="1"/>
  <c r="C3889" i="29"/>
  <c r="B3889" i="29" s="1"/>
  <c r="A3889" i="29" s="1"/>
  <c r="C3888" i="29"/>
  <c r="B3888" i="29" s="1"/>
  <c r="A3888" i="29" s="1"/>
  <c r="C3887" i="29"/>
  <c r="B3887" i="29" s="1"/>
  <c r="A3887" i="29" s="1"/>
  <c r="C3886" i="29"/>
  <c r="B3886" i="29" s="1"/>
  <c r="A3886" i="29" s="1"/>
  <c r="C3885" i="29"/>
  <c r="B3885" i="29" s="1"/>
  <c r="A3885" i="29" s="1"/>
  <c r="C3884" i="29"/>
  <c r="B3884" i="29" s="1"/>
  <c r="A3884" i="29" s="1"/>
  <c r="C3883" i="29"/>
  <c r="B3883" i="29" s="1"/>
  <c r="A3883" i="29" s="1"/>
  <c r="C3882" i="29"/>
  <c r="B3882" i="29" s="1"/>
  <c r="A3882" i="29" s="1"/>
  <c r="C3881" i="29"/>
  <c r="B3881" i="29" s="1"/>
  <c r="A3881" i="29" s="1"/>
  <c r="C3880" i="29"/>
  <c r="B3880" i="29" s="1"/>
  <c r="A3880" i="29"/>
  <c r="C3879" i="29"/>
  <c r="B3879" i="29" s="1"/>
  <c r="A3879" i="29" s="1"/>
  <c r="C3878" i="29"/>
  <c r="B3878" i="29" s="1"/>
  <c r="A3878" i="29" s="1"/>
  <c r="C3877" i="29"/>
  <c r="B3877" i="29" s="1"/>
  <c r="A3877" i="29" s="1"/>
  <c r="C3876" i="29"/>
  <c r="B3876" i="29" s="1"/>
  <c r="A3876" i="29" s="1"/>
  <c r="C3875" i="29"/>
  <c r="B3875" i="29" s="1"/>
  <c r="A3875" i="29" s="1"/>
  <c r="C3874" i="29"/>
  <c r="B3874" i="29" s="1"/>
  <c r="A3874" i="29" s="1"/>
  <c r="C3873" i="29"/>
  <c r="B3873" i="29"/>
  <c r="A3873" i="29" s="1"/>
  <c r="C3872" i="29"/>
  <c r="B3872" i="29" s="1"/>
  <c r="A3872" i="29" s="1"/>
  <c r="C3871" i="29"/>
  <c r="B3871" i="29" s="1"/>
  <c r="A3871" i="29" s="1"/>
  <c r="C3870" i="29"/>
  <c r="B3870" i="29" s="1"/>
  <c r="A3870" i="29" s="1"/>
  <c r="C3869" i="29"/>
  <c r="B3869" i="29" s="1"/>
  <c r="A3869" i="29" s="1"/>
  <c r="C3868" i="29"/>
  <c r="B3868" i="29" s="1"/>
  <c r="A3868" i="29" s="1"/>
  <c r="C3867" i="29"/>
  <c r="B3867" i="29" s="1"/>
  <c r="A3867" i="29" s="1"/>
  <c r="C3866" i="29"/>
  <c r="B3866" i="29" s="1"/>
  <c r="A3866" i="29" s="1"/>
  <c r="C3865" i="29"/>
  <c r="B3865" i="29" s="1"/>
  <c r="A3865" i="29" s="1"/>
  <c r="C3864" i="29"/>
  <c r="B3864" i="29" s="1"/>
  <c r="A3864" i="29" s="1"/>
  <c r="C3863" i="29"/>
  <c r="B3863" i="29" s="1"/>
  <c r="A3863" i="29" s="1"/>
  <c r="C3862" i="29"/>
  <c r="B3862" i="29"/>
  <c r="A3862" i="29" s="1"/>
  <c r="C3861" i="29"/>
  <c r="B3861" i="29" s="1"/>
  <c r="A3861" i="29" s="1"/>
  <c r="C3860" i="29"/>
  <c r="B3860" i="29" s="1"/>
  <c r="A3860" i="29" s="1"/>
  <c r="C3859" i="29"/>
  <c r="B3859" i="29"/>
  <c r="A3859" i="29" s="1"/>
  <c r="C3858" i="29"/>
  <c r="B3858" i="29" s="1"/>
  <c r="A3858" i="29" s="1"/>
  <c r="C3857" i="29"/>
  <c r="B3857" i="29" s="1"/>
  <c r="A3857" i="29" s="1"/>
  <c r="C3856" i="29"/>
  <c r="B3856" i="29" s="1"/>
  <c r="A3856" i="29" s="1"/>
  <c r="C3855" i="29"/>
  <c r="B3855" i="29" s="1"/>
  <c r="A3855" i="29" s="1"/>
  <c r="C3854" i="29"/>
  <c r="B3854" i="29" s="1"/>
  <c r="A3854" i="29" s="1"/>
  <c r="C3853" i="29"/>
  <c r="B3853" i="29" s="1"/>
  <c r="A3853" i="29" s="1"/>
  <c r="C3852" i="29"/>
  <c r="B3852" i="29" s="1"/>
  <c r="A3852" i="29" s="1"/>
  <c r="C3851" i="29"/>
  <c r="B3851" i="29" s="1"/>
  <c r="A3851" i="29" s="1"/>
  <c r="C3850" i="29"/>
  <c r="B3850" i="29" s="1"/>
  <c r="A3850" i="29" s="1"/>
  <c r="C3849" i="29"/>
  <c r="B3849" i="29" s="1"/>
  <c r="A3849" i="29" s="1"/>
  <c r="C3848" i="29"/>
  <c r="B3848" i="29" s="1"/>
  <c r="A3848" i="29" s="1"/>
  <c r="C3847" i="29"/>
  <c r="B3847" i="29" s="1"/>
  <c r="A3847" i="29" s="1"/>
  <c r="C3846" i="29"/>
  <c r="B3846" i="29" s="1"/>
  <c r="A3846" i="29" s="1"/>
  <c r="C3845" i="29"/>
  <c r="B3845" i="29" s="1"/>
  <c r="A3845" i="29" s="1"/>
  <c r="C3844" i="29"/>
  <c r="B3844" i="29" s="1"/>
  <c r="A3844" i="29" s="1"/>
  <c r="C3843" i="29"/>
  <c r="B3843" i="29" s="1"/>
  <c r="A3843" i="29" s="1"/>
  <c r="C3842" i="29"/>
  <c r="B3842" i="29" s="1"/>
  <c r="A3842" i="29" s="1"/>
  <c r="C3841" i="29"/>
  <c r="B3841" i="29" s="1"/>
  <c r="A3841" i="29" s="1"/>
  <c r="C3840" i="29"/>
  <c r="B3840" i="29" s="1"/>
  <c r="A3840" i="29" s="1"/>
  <c r="C3839" i="29"/>
  <c r="B3839" i="29" s="1"/>
  <c r="A3839" i="29" s="1"/>
  <c r="C3838" i="29"/>
  <c r="B3838" i="29" s="1"/>
  <c r="A3838" i="29" s="1"/>
  <c r="C3837" i="29"/>
  <c r="B3837" i="29" s="1"/>
  <c r="A3837" i="29" s="1"/>
  <c r="C3836" i="29"/>
  <c r="B3836" i="29" s="1"/>
  <c r="A3836" i="29" s="1"/>
  <c r="C3835" i="29"/>
  <c r="B3835" i="29" s="1"/>
  <c r="A3835" i="29" s="1"/>
  <c r="C3834" i="29"/>
  <c r="B3834" i="29" s="1"/>
  <c r="A3834" i="29" s="1"/>
  <c r="C3833" i="29"/>
  <c r="B3833" i="29" s="1"/>
  <c r="A3833" i="29" s="1"/>
  <c r="C3832" i="29"/>
  <c r="B3832" i="29" s="1"/>
  <c r="A3832" i="29" s="1"/>
  <c r="C3831" i="29"/>
  <c r="B3831" i="29" s="1"/>
  <c r="A3831" i="29" s="1"/>
  <c r="C3830" i="29"/>
  <c r="B3830" i="29" s="1"/>
  <c r="A3830" i="29" s="1"/>
  <c r="C3829" i="29"/>
  <c r="B3829" i="29"/>
  <c r="A3829" i="29" s="1"/>
  <c r="C3828" i="29"/>
  <c r="B3828" i="29" s="1"/>
  <c r="A3828" i="29" s="1"/>
  <c r="C3827" i="29"/>
  <c r="B3827" i="29" s="1"/>
  <c r="A3827" i="29" s="1"/>
  <c r="C3826" i="29"/>
  <c r="B3826" i="29" s="1"/>
  <c r="A3826" i="29" s="1"/>
  <c r="C3825" i="29"/>
  <c r="B3825" i="29" s="1"/>
  <c r="A3825" i="29" s="1"/>
  <c r="C3824" i="29"/>
  <c r="B3824" i="29" s="1"/>
  <c r="A3824" i="29" s="1"/>
  <c r="C3823" i="29"/>
  <c r="B3823" i="29" s="1"/>
  <c r="A3823" i="29" s="1"/>
  <c r="C3822" i="29"/>
  <c r="B3822" i="29"/>
  <c r="A3822" i="29" s="1"/>
  <c r="C3821" i="29"/>
  <c r="B3821" i="29" s="1"/>
  <c r="A3821" i="29" s="1"/>
  <c r="C3820" i="29"/>
  <c r="B3820" i="29" s="1"/>
  <c r="A3820" i="29" s="1"/>
  <c r="C3819" i="29"/>
  <c r="B3819" i="29" s="1"/>
  <c r="A3819" i="29" s="1"/>
  <c r="C3818" i="29"/>
  <c r="B3818" i="29" s="1"/>
  <c r="A3818" i="29" s="1"/>
  <c r="C3817" i="29"/>
  <c r="B3817" i="29" s="1"/>
  <c r="A3817" i="29" s="1"/>
  <c r="C3816" i="29"/>
  <c r="B3816" i="29" s="1"/>
  <c r="A3816" i="29" s="1"/>
  <c r="C3815" i="29"/>
  <c r="B3815" i="29" s="1"/>
  <c r="A3815" i="29" s="1"/>
  <c r="C3814" i="29"/>
  <c r="B3814" i="29" s="1"/>
  <c r="A3814" i="29" s="1"/>
  <c r="C3813" i="29"/>
  <c r="B3813" i="29" s="1"/>
  <c r="A3813" i="29" s="1"/>
  <c r="C3812" i="29"/>
  <c r="B3812" i="29" s="1"/>
  <c r="A3812" i="29" s="1"/>
  <c r="C3811" i="29"/>
  <c r="B3811" i="29" s="1"/>
  <c r="A3811" i="29" s="1"/>
  <c r="C3810" i="29"/>
  <c r="B3810" i="29" s="1"/>
  <c r="A3810" i="29" s="1"/>
  <c r="C3809" i="29"/>
  <c r="B3809" i="29" s="1"/>
  <c r="A3809" i="29" s="1"/>
  <c r="C3808" i="29"/>
  <c r="B3808" i="29" s="1"/>
  <c r="A3808" i="29" s="1"/>
  <c r="C3807" i="29"/>
  <c r="B3807" i="29" s="1"/>
  <c r="A3807" i="29" s="1"/>
  <c r="C3806" i="29"/>
  <c r="B3806" i="29" s="1"/>
  <c r="A3806" i="29" s="1"/>
  <c r="C3805" i="29"/>
  <c r="B3805" i="29" s="1"/>
  <c r="A3805" i="29" s="1"/>
  <c r="C3804" i="29"/>
  <c r="B3804" i="29" s="1"/>
  <c r="A3804" i="29" s="1"/>
  <c r="C3803" i="29"/>
  <c r="B3803" i="29"/>
  <c r="A3803" i="29" s="1"/>
  <c r="C3802" i="29"/>
  <c r="B3802" i="29" s="1"/>
  <c r="A3802" i="29" s="1"/>
  <c r="C3801" i="29"/>
  <c r="B3801" i="29" s="1"/>
  <c r="A3801" i="29" s="1"/>
  <c r="C3800" i="29"/>
  <c r="B3800" i="29" s="1"/>
  <c r="A3800" i="29" s="1"/>
  <c r="C3799" i="29"/>
  <c r="B3799" i="29" s="1"/>
  <c r="A3799" i="29" s="1"/>
  <c r="C3798" i="29"/>
  <c r="B3798" i="29" s="1"/>
  <c r="A3798" i="29" s="1"/>
  <c r="C3797" i="29"/>
  <c r="B3797" i="29" s="1"/>
  <c r="A3797" i="29" s="1"/>
  <c r="C3796" i="29"/>
  <c r="B3796" i="29" s="1"/>
  <c r="A3796" i="29" s="1"/>
  <c r="C3795" i="29"/>
  <c r="B3795" i="29" s="1"/>
  <c r="A3795" i="29" s="1"/>
  <c r="C3794" i="29"/>
  <c r="B3794" i="29" s="1"/>
  <c r="A3794" i="29" s="1"/>
  <c r="C3793" i="29"/>
  <c r="B3793" i="29" s="1"/>
  <c r="A3793" i="29" s="1"/>
  <c r="C3792" i="29"/>
  <c r="B3792" i="29" s="1"/>
  <c r="A3792" i="29" s="1"/>
  <c r="C3791" i="29"/>
  <c r="B3791" i="29" s="1"/>
  <c r="A3791" i="29" s="1"/>
  <c r="C3790" i="29"/>
  <c r="B3790" i="29" s="1"/>
  <c r="A3790" i="29" s="1"/>
  <c r="C3789" i="29"/>
  <c r="B3789" i="29" s="1"/>
  <c r="A3789" i="29" s="1"/>
  <c r="C3788" i="29"/>
  <c r="B3788" i="29" s="1"/>
  <c r="A3788" i="29" s="1"/>
  <c r="C3787" i="29"/>
  <c r="B3787" i="29" s="1"/>
  <c r="A3787" i="29" s="1"/>
  <c r="C3786" i="29"/>
  <c r="B3786" i="29" s="1"/>
  <c r="A3786" i="29" s="1"/>
  <c r="C3785" i="29"/>
  <c r="B3785" i="29" s="1"/>
  <c r="A3785" i="29" s="1"/>
  <c r="C3784" i="29"/>
  <c r="B3784" i="29" s="1"/>
  <c r="A3784" i="29" s="1"/>
  <c r="C3783" i="29"/>
  <c r="B3783" i="29" s="1"/>
  <c r="A3783" i="29" s="1"/>
  <c r="C3782" i="29"/>
  <c r="B3782" i="29" s="1"/>
  <c r="A3782" i="29" s="1"/>
  <c r="C3781" i="29"/>
  <c r="B3781" i="29" s="1"/>
  <c r="A3781" i="29" s="1"/>
  <c r="C3780" i="29"/>
  <c r="B3780" i="29" s="1"/>
  <c r="A3780" i="29" s="1"/>
  <c r="C3779" i="29"/>
  <c r="B3779" i="29" s="1"/>
  <c r="A3779" i="29" s="1"/>
  <c r="C3778" i="29"/>
  <c r="B3778" i="29" s="1"/>
  <c r="A3778" i="29" s="1"/>
  <c r="C3777" i="29"/>
  <c r="B3777" i="29" s="1"/>
  <c r="A3777" i="29" s="1"/>
  <c r="C3776" i="29"/>
  <c r="B3776" i="29" s="1"/>
  <c r="A3776" i="29" s="1"/>
  <c r="C3775" i="29"/>
  <c r="B3775" i="29" s="1"/>
  <c r="A3775" i="29" s="1"/>
  <c r="C3774" i="29"/>
  <c r="B3774" i="29" s="1"/>
  <c r="A3774" i="29" s="1"/>
  <c r="C3773" i="29"/>
  <c r="B3773" i="29" s="1"/>
  <c r="A3773" i="29" s="1"/>
  <c r="C3772" i="29"/>
  <c r="B3772" i="29" s="1"/>
  <c r="A3772" i="29" s="1"/>
  <c r="C3771" i="29"/>
  <c r="B3771" i="29" s="1"/>
  <c r="A3771" i="29" s="1"/>
  <c r="C3770" i="29"/>
  <c r="B3770" i="29" s="1"/>
  <c r="A3770" i="29" s="1"/>
  <c r="C3769" i="29"/>
  <c r="B3769" i="29" s="1"/>
  <c r="A3769" i="29" s="1"/>
  <c r="C3768" i="29"/>
  <c r="B3768" i="29" s="1"/>
  <c r="A3768" i="29" s="1"/>
  <c r="C3767" i="29"/>
  <c r="B3767" i="29" s="1"/>
  <c r="A3767" i="29" s="1"/>
  <c r="C3766" i="29"/>
  <c r="B3766" i="29" s="1"/>
  <c r="A3766" i="29" s="1"/>
  <c r="C3765" i="29"/>
  <c r="B3765" i="29" s="1"/>
  <c r="A3765" i="29" s="1"/>
  <c r="C3764" i="29"/>
  <c r="B3764" i="29" s="1"/>
  <c r="A3764" i="29" s="1"/>
  <c r="C3763" i="29"/>
  <c r="B3763" i="29" s="1"/>
  <c r="A3763" i="29" s="1"/>
  <c r="C3762" i="29"/>
  <c r="B3762" i="29" s="1"/>
  <c r="A3762" i="29" s="1"/>
  <c r="C3761" i="29"/>
  <c r="B3761" i="29" s="1"/>
  <c r="A3761" i="29" s="1"/>
  <c r="C3760" i="29"/>
  <c r="B3760" i="29" s="1"/>
  <c r="A3760" i="29" s="1"/>
  <c r="C3759" i="29"/>
  <c r="B3759" i="29" s="1"/>
  <c r="A3759" i="29" s="1"/>
  <c r="C3758" i="29"/>
  <c r="B3758" i="29" s="1"/>
  <c r="A3758" i="29" s="1"/>
  <c r="C3757" i="29"/>
  <c r="B3757" i="29" s="1"/>
  <c r="A3757" i="29" s="1"/>
  <c r="C3756" i="29"/>
  <c r="B3756" i="29" s="1"/>
  <c r="A3756" i="29" s="1"/>
  <c r="C3755" i="29"/>
  <c r="B3755" i="29" s="1"/>
  <c r="A3755" i="29" s="1"/>
  <c r="C3754" i="29"/>
  <c r="B3754" i="29" s="1"/>
  <c r="A3754" i="29" s="1"/>
  <c r="C3753" i="29"/>
  <c r="B3753" i="29" s="1"/>
  <c r="A3753" i="29" s="1"/>
  <c r="C3752" i="29"/>
  <c r="B3752" i="29" s="1"/>
  <c r="A3752" i="29" s="1"/>
  <c r="C3751" i="29"/>
  <c r="B3751" i="29" s="1"/>
  <c r="A3751" i="29" s="1"/>
  <c r="C3750" i="29"/>
  <c r="B3750" i="29" s="1"/>
  <c r="A3750" i="29" s="1"/>
  <c r="C3749" i="29"/>
  <c r="B3749" i="29" s="1"/>
  <c r="A3749" i="29" s="1"/>
  <c r="C3748" i="29"/>
  <c r="B3748" i="29" s="1"/>
  <c r="A3748" i="29" s="1"/>
  <c r="C3747" i="29"/>
  <c r="B3747" i="29" s="1"/>
  <c r="A3747" i="29" s="1"/>
  <c r="C3746" i="29"/>
  <c r="B3746" i="29" s="1"/>
  <c r="A3746" i="29" s="1"/>
  <c r="C3745" i="29"/>
  <c r="B3745" i="29" s="1"/>
  <c r="A3745" i="29" s="1"/>
  <c r="C3744" i="29"/>
  <c r="B3744" i="29" s="1"/>
  <c r="A3744" i="29" s="1"/>
  <c r="C3743" i="29"/>
  <c r="B3743" i="29" s="1"/>
  <c r="A3743" i="29" s="1"/>
  <c r="C3742" i="29"/>
  <c r="B3742" i="29" s="1"/>
  <c r="A3742" i="29" s="1"/>
  <c r="C3741" i="29"/>
  <c r="B3741" i="29" s="1"/>
  <c r="A3741" i="29" s="1"/>
  <c r="C3740" i="29"/>
  <c r="B3740" i="29" s="1"/>
  <c r="A3740" i="29" s="1"/>
  <c r="C3739" i="29"/>
  <c r="B3739" i="29" s="1"/>
  <c r="A3739" i="29" s="1"/>
  <c r="C3738" i="29"/>
  <c r="B3738" i="29" s="1"/>
  <c r="A3738" i="29" s="1"/>
  <c r="C3737" i="29"/>
  <c r="B3737" i="29" s="1"/>
  <c r="A3737" i="29" s="1"/>
  <c r="C3736" i="29"/>
  <c r="B3736" i="29" s="1"/>
  <c r="A3736" i="29" s="1"/>
  <c r="C3735" i="29"/>
  <c r="B3735" i="29" s="1"/>
  <c r="A3735" i="29" s="1"/>
  <c r="C3734" i="29"/>
  <c r="B3734" i="29" s="1"/>
  <c r="A3734" i="29" s="1"/>
  <c r="C3733" i="29"/>
  <c r="B3733" i="29" s="1"/>
  <c r="A3733" i="29" s="1"/>
  <c r="C3732" i="29"/>
  <c r="B3732" i="29" s="1"/>
  <c r="A3732" i="29" s="1"/>
  <c r="C3731" i="29"/>
  <c r="B3731" i="29" s="1"/>
  <c r="A3731" i="29" s="1"/>
  <c r="C3730" i="29"/>
  <c r="B3730" i="29" s="1"/>
  <c r="A3730" i="29" s="1"/>
  <c r="C3729" i="29"/>
  <c r="B3729" i="29" s="1"/>
  <c r="A3729" i="29" s="1"/>
  <c r="C3728" i="29"/>
  <c r="B3728" i="29" s="1"/>
  <c r="A3728" i="29" s="1"/>
  <c r="C3727" i="29"/>
  <c r="B3727" i="29" s="1"/>
  <c r="A3727" i="29" s="1"/>
  <c r="C3726" i="29"/>
  <c r="B3726" i="29" s="1"/>
  <c r="A3726" i="29" s="1"/>
  <c r="C3725" i="29"/>
  <c r="B3725" i="29" s="1"/>
  <c r="A3725" i="29" s="1"/>
  <c r="C3724" i="29"/>
  <c r="B3724" i="29" s="1"/>
  <c r="A3724" i="29" s="1"/>
  <c r="C3723" i="29"/>
  <c r="B3723" i="29" s="1"/>
  <c r="A3723" i="29" s="1"/>
  <c r="C3722" i="29"/>
  <c r="B3722" i="29" s="1"/>
  <c r="A3722" i="29" s="1"/>
  <c r="C3721" i="29"/>
  <c r="B3721" i="29" s="1"/>
  <c r="A3721" i="29" s="1"/>
  <c r="C3720" i="29"/>
  <c r="B3720" i="29" s="1"/>
  <c r="A3720" i="29" s="1"/>
  <c r="C3719" i="29"/>
  <c r="B3719" i="29" s="1"/>
  <c r="A3719" i="29" s="1"/>
  <c r="C3718" i="29"/>
  <c r="B3718" i="29" s="1"/>
  <c r="A3718" i="29" s="1"/>
  <c r="C3717" i="29"/>
  <c r="B3717" i="29" s="1"/>
  <c r="A3717" i="29" s="1"/>
  <c r="C3716" i="29"/>
  <c r="B3716" i="29" s="1"/>
  <c r="A3716" i="29" s="1"/>
  <c r="C3715" i="29"/>
  <c r="B3715" i="29" s="1"/>
  <c r="A3715" i="29" s="1"/>
  <c r="C3714" i="29"/>
  <c r="B3714" i="29" s="1"/>
  <c r="A3714" i="29" s="1"/>
  <c r="C3713" i="29"/>
  <c r="B3713" i="29" s="1"/>
  <c r="A3713" i="29" s="1"/>
  <c r="C3712" i="29"/>
  <c r="B3712" i="29" s="1"/>
  <c r="A3712" i="29" s="1"/>
  <c r="C3711" i="29"/>
  <c r="B3711" i="29" s="1"/>
  <c r="A3711" i="29" s="1"/>
  <c r="C3710" i="29"/>
  <c r="B3710" i="29" s="1"/>
  <c r="A3710" i="29" s="1"/>
  <c r="C3709" i="29"/>
  <c r="B3709" i="29" s="1"/>
  <c r="A3709" i="29" s="1"/>
  <c r="C3708" i="29"/>
  <c r="B3708" i="29" s="1"/>
  <c r="A3708" i="29" s="1"/>
  <c r="C3707" i="29"/>
  <c r="B3707" i="29" s="1"/>
  <c r="A3707" i="29" s="1"/>
  <c r="C3706" i="29"/>
  <c r="B3706" i="29" s="1"/>
  <c r="A3706" i="29" s="1"/>
  <c r="C3705" i="29"/>
  <c r="B3705" i="29" s="1"/>
  <c r="A3705" i="29" s="1"/>
  <c r="C3704" i="29"/>
  <c r="B3704" i="29" s="1"/>
  <c r="A3704" i="29" s="1"/>
  <c r="C3703" i="29"/>
  <c r="B3703" i="29" s="1"/>
  <c r="A3703" i="29" s="1"/>
  <c r="C3702" i="29"/>
  <c r="B3702" i="29" s="1"/>
  <c r="A3702" i="29" s="1"/>
  <c r="C3701" i="29"/>
  <c r="B3701" i="29" s="1"/>
  <c r="A3701" i="29" s="1"/>
  <c r="C3700" i="29"/>
  <c r="B3700" i="29" s="1"/>
  <c r="A3700" i="29" s="1"/>
  <c r="C3699" i="29"/>
  <c r="B3699" i="29" s="1"/>
  <c r="A3699" i="29" s="1"/>
  <c r="C3698" i="29"/>
  <c r="B3698" i="29" s="1"/>
  <c r="A3698" i="29" s="1"/>
  <c r="C3697" i="29"/>
  <c r="B3697" i="29" s="1"/>
  <c r="A3697" i="29" s="1"/>
  <c r="C3696" i="29"/>
  <c r="B3696" i="29" s="1"/>
  <c r="A3696" i="29" s="1"/>
  <c r="C3695" i="29"/>
  <c r="B3695" i="29" s="1"/>
  <c r="A3695" i="29" s="1"/>
  <c r="C3694" i="29"/>
  <c r="B3694" i="29" s="1"/>
  <c r="A3694" i="29" s="1"/>
  <c r="C3693" i="29"/>
  <c r="B3693" i="29" s="1"/>
  <c r="A3693" i="29" s="1"/>
  <c r="C3692" i="29"/>
  <c r="B3692" i="29" s="1"/>
  <c r="A3692" i="29" s="1"/>
  <c r="C3691" i="29"/>
  <c r="B3691" i="29" s="1"/>
  <c r="A3691" i="29" s="1"/>
  <c r="C3690" i="29"/>
  <c r="B3690" i="29" s="1"/>
  <c r="A3690" i="29" s="1"/>
  <c r="C3689" i="29"/>
  <c r="B3689" i="29" s="1"/>
  <c r="A3689" i="29" s="1"/>
  <c r="C3688" i="29"/>
  <c r="B3688" i="29" s="1"/>
  <c r="A3688" i="29" s="1"/>
  <c r="C3687" i="29"/>
  <c r="B3687" i="29" s="1"/>
  <c r="A3687" i="29" s="1"/>
  <c r="C3686" i="29"/>
  <c r="B3686" i="29" s="1"/>
  <c r="A3686" i="29" s="1"/>
  <c r="C3685" i="29"/>
  <c r="B3685" i="29" s="1"/>
  <c r="A3685" i="29" s="1"/>
  <c r="C3684" i="29"/>
  <c r="B3684" i="29"/>
  <c r="A3684" i="29" s="1"/>
  <c r="C3683" i="29"/>
  <c r="B3683" i="29" s="1"/>
  <c r="A3683" i="29" s="1"/>
  <c r="C3682" i="29"/>
  <c r="B3682" i="29" s="1"/>
  <c r="A3682" i="29" s="1"/>
  <c r="C3681" i="29"/>
  <c r="B3681" i="29" s="1"/>
  <c r="A3681" i="29" s="1"/>
  <c r="C3680" i="29"/>
  <c r="B3680" i="29" s="1"/>
  <c r="A3680" i="29" s="1"/>
  <c r="C3679" i="29"/>
  <c r="B3679" i="29" s="1"/>
  <c r="A3679" i="29" s="1"/>
  <c r="C3678" i="29"/>
  <c r="B3678" i="29" s="1"/>
  <c r="A3678" i="29" s="1"/>
  <c r="C3677" i="29"/>
  <c r="B3677" i="29" s="1"/>
  <c r="A3677" i="29" s="1"/>
  <c r="C3676" i="29"/>
  <c r="B3676" i="29" s="1"/>
  <c r="A3676" i="29" s="1"/>
  <c r="C3675" i="29"/>
  <c r="B3675" i="29" s="1"/>
  <c r="A3675" i="29" s="1"/>
  <c r="C3674" i="29"/>
  <c r="B3674" i="29" s="1"/>
  <c r="A3674" i="29" s="1"/>
  <c r="C3673" i="29"/>
  <c r="B3673" i="29" s="1"/>
  <c r="A3673" i="29" s="1"/>
  <c r="C3672" i="29"/>
  <c r="B3672" i="29" s="1"/>
  <c r="A3672" i="29" s="1"/>
  <c r="C3671" i="29"/>
  <c r="B3671" i="29" s="1"/>
  <c r="A3671" i="29" s="1"/>
  <c r="C3670" i="29"/>
  <c r="B3670" i="29" s="1"/>
  <c r="A3670" i="29" s="1"/>
  <c r="C3669" i="29"/>
  <c r="B3669" i="29" s="1"/>
  <c r="A3669" i="29" s="1"/>
  <c r="C3668" i="29"/>
  <c r="B3668" i="29" s="1"/>
  <c r="A3668" i="29" s="1"/>
  <c r="C3667" i="29"/>
  <c r="B3667" i="29" s="1"/>
  <c r="A3667" i="29" s="1"/>
  <c r="C3666" i="29"/>
  <c r="B3666" i="29" s="1"/>
  <c r="A3666" i="29" s="1"/>
  <c r="C3665" i="29"/>
  <c r="B3665" i="29" s="1"/>
  <c r="A3665" i="29" s="1"/>
  <c r="C3664" i="29"/>
  <c r="B3664" i="29" s="1"/>
  <c r="A3664" i="29" s="1"/>
  <c r="C3663" i="29"/>
  <c r="B3663" i="29" s="1"/>
  <c r="A3663" i="29" s="1"/>
  <c r="C3662" i="29"/>
  <c r="B3662" i="29" s="1"/>
  <c r="A3662" i="29" s="1"/>
  <c r="C3661" i="29"/>
  <c r="B3661" i="29" s="1"/>
  <c r="A3661" i="29" s="1"/>
  <c r="C3660" i="29"/>
  <c r="B3660" i="29" s="1"/>
  <c r="A3660" i="29" s="1"/>
  <c r="C3659" i="29"/>
  <c r="B3659" i="29" s="1"/>
  <c r="A3659" i="29" s="1"/>
  <c r="C3658" i="29"/>
  <c r="B3658" i="29" s="1"/>
  <c r="A3658" i="29" s="1"/>
  <c r="C3657" i="29"/>
  <c r="B3657" i="29" s="1"/>
  <c r="A3657" i="29" s="1"/>
  <c r="C3656" i="29"/>
  <c r="B3656" i="29" s="1"/>
  <c r="A3656" i="29" s="1"/>
  <c r="C3655" i="29"/>
  <c r="B3655" i="29" s="1"/>
  <c r="A3655" i="29" s="1"/>
  <c r="C3654" i="29"/>
  <c r="B3654" i="29" s="1"/>
  <c r="A3654" i="29" s="1"/>
  <c r="C3653" i="29"/>
  <c r="B3653" i="29" s="1"/>
  <c r="A3653" i="29" s="1"/>
  <c r="C3652" i="29"/>
  <c r="B3652" i="29" s="1"/>
  <c r="A3652" i="29" s="1"/>
  <c r="C3651" i="29"/>
  <c r="B3651" i="29" s="1"/>
  <c r="A3651" i="29" s="1"/>
  <c r="C3650" i="29"/>
  <c r="B3650" i="29" s="1"/>
  <c r="A3650" i="29" s="1"/>
  <c r="C3649" i="29"/>
  <c r="B3649" i="29" s="1"/>
  <c r="A3649" i="29" s="1"/>
  <c r="C3648" i="29"/>
  <c r="B3648" i="29" s="1"/>
  <c r="A3648" i="29" s="1"/>
  <c r="C3647" i="29"/>
  <c r="B3647" i="29" s="1"/>
  <c r="A3647" i="29" s="1"/>
  <c r="C3646" i="29"/>
  <c r="B3646" i="29" s="1"/>
  <c r="A3646" i="29" s="1"/>
  <c r="C3645" i="29"/>
  <c r="B3645" i="29" s="1"/>
  <c r="A3645" i="29" s="1"/>
  <c r="C3644" i="29"/>
  <c r="B3644" i="29" s="1"/>
  <c r="A3644" i="29" s="1"/>
  <c r="C3643" i="29"/>
  <c r="B3643" i="29" s="1"/>
  <c r="A3643" i="29" s="1"/>
  <c r="C3642" i="29"/>
  <c r="B3642" i="29" s="1"/>
  <c r="A3642" i="29" s="1"/>
  <c r="C3641" i="29"/>
  <c r="B3641" i="29" s="1"/>
  <c r="A3641" i="29" s="1"/>
  <c r="C3640" i="29"/>
  <c r="B3640" i="29" s="1"/>
  <c r="A3640" i="29" s="1"/>
  <c r="C3639" i="29"/>
  <c r="B3639" i="29" s="1"/>
  <c r="A3639" i="29" s="1"/>
  <c r="C3638" i="29"/>
  <c r="B3638" i="29" s="1"/>
  <c r="A3638" i="29" s="1"/>
  <c r="C3637" i="29"/>
  <c r="B3637" i="29" s="1"/>
  <c r="A3637" i="29" s="1"/>
  <c r="C3636" i="29"/>
  <c r="B3636" i="29" s="1"/>
  <c r="A3636" i="29" s="1"/>
  <c r="C3635" i="29"/>
  <c r="B3635" i="29" s="1"/>
  <c r="A3635" i="29" s="1"/>
  <c r="C3634" i="29"/>
  <c r="B3634" i="29" s="1"/>
  <c r="A3634" i="29" s="1"/>
  <c r="C3633" i="29"/>
  <c r="B3633" i="29" s="1"/>
  <c r="A3633" i="29" s="1"/>
  <c r="C3632" i="29"/>
  <c r="B3632" i="29" s="1"/>
  <c r="A3632" i="29" s="1"/>
  <c r="C3631" i="29"/>
  <c r="B3631" i="29" s="1"/>
  <c r="A3631" i="29" s="1"/>
  <c r="C3630" i="29"/>
  <c r="B3630" i="29" s="1"/>
  <c r="A3630" i="29" s="1"/>
  <c r="C3629" i="29"/>
  <c r="B3629" i="29" s="1"/>
  <c r="A3629" i="29" s="1"/>
  <c r="C3628" i="29"/>
  <c r="B3628" i="29" s="1"/>
  <c r="A3628" i="29" s="1"/>
  <c r="C3627" i="29"/>
  <c r="B3627" i="29" s="1"/>
  <c r="A3627" i="29" s="1"/>
  <c r="C3626" i="29"/>
  <c r="B3626" i="29" s="1"/>
  <c r="A3626" i="29" s="1"/>
  <c r="C3625" i="29"/>
  <c r="B3625" i="29" s="1"/>
  <c r="A3625" i="29" s="1"/>
  <c r="C3624" i="29"/>
  <c r="B3624" i="29" s="1"/>
  <c r="A3624" i="29" s="1"/>
  <c r="C3623" i="29"/>
  <c r="B3623" i="29" s="1"/>
  <c r="A3623" i="29" s="1"/>
  <c r="C3622" i="29"/>
  <c r="B3622" i="29" s="1"/>
  <c r="A3622" i="29" s="1"/>
  <c r="C3621" i="29"/>
  <c r="B3621" i="29" s="1"/>
  <c r="A3621" i="29" s="1"/>
  <c r="C3620" i="29"/>
  <c r="B3620" i="29"/>
  <c r="A3620" i="29" s="1"/>
  <c r="C3619" i="29"/>
  <c r="B3619" i="29" s="1"/>
  <c r="A3619" i="29" s="1"/>
  <c r="C3618" i="29"/>
  <c r="B3618" i="29" s="1"/>
  <c r="A3618" i="29" s="1"/>
  <c r="C3617" i="29"/>
  <c r="B3617" i="29" s="1"/>
  <c r="A3617" i="29" s="1"/>
  <c r="C3616" i="29"/>
  <c r="B3616" i="29" s="1"/>
  <c r="A3616" i="29" s="1"/>
  <c r="C3615" i="29"/>
  <c r="B3615" i="29" s="1"/>
  <c r="A3615" i="29" s="1"/>
  <c r="C3614" i="29"/>
  <c r="B3614" i="29" s="1"/>
  <c r="A3614" i="29" s="1"/>
  <c r="C3613" i="29"/>
  <c r="B3613" i="29" s="1"/>
  <c r="A3613" i="29" s="1"/>
  <c r="C3612" i="29"/>
  <c r="B3612" i="29" s="1"/>
  <c r="A3612" i="29" s="1"/>
  <c r="C3611" i="29"/>
  <c r="B3611" i="29" s="1"/>
  <c r="A3611" i="29" s="1"/>
  <c r="C3610" i="29"/>
  <c r="B3610" i="29" s="1"/>
  <c r="A3610" i="29" s="1"/>
  <c r="C3609" i="29"/>
  <c r="B3609" i="29" s="1"/>
  <c r="A3609" i="29" s="1"/>
  <c r="C3608" i="29"/>
  <c r="B3608" i="29" s="1"/>
  <c r="A3608" i="29" s="1"/>
  <c r="C3607" i="29"/>
  <c r="B3607" i="29" s="1"/>
  <c r="A3607" i="29" s="1"/>
  <c r="C3606" i="29"/>
  <c r="B3606" i="29" s="1"/>
  <c r="A3606" i="29" s="1"/>
  <c r="C3605" i="29"/>
  <c r="B3605" i="29" s="1"/>
  <c r="A3605" i="29" s="1"/>
  <c r="C3604" i="29"/>
  <c r="B3604" i="29" s="1"/>
  <c r="A3604" i="29" s="1"/>
  <c r="C3603" i="29"/>
  <c r="B3603" i="29" s="1"/>
  <c r="A3603" i="29" s="1"/>
  <c r="C3602" i="29"/>
  <c r="B3602" i="29" s="1"/>
  <c r="A3602" i="29" s="1"/>
  <c r="C3601" i="29"/>
  <c r="B3601" i="29" s="1"/>
  <c r="A3601" i="29" s="1"/>
  <c r="C3600" i="29"/>
  <c r="B3600" i="29" s="1"/>
  <c r="A3600" i="29" s="1"/>
  <c r="C3599" i="29"/>
  <c r="B3599" i="29" s="1"/>
  <c r="A3599" i="29" s="1"/>
  <c r="C3598" i="29"/>
  <c r="B3598" i="29" s="1"/>
  <c r="A3598" i="29" s="1"/>
  <c r="C3597" i="29"/>
  <c r="B3597" i="29" s="1"/>
  <c r="A3597" i="29" s="1"/>
  <c r="C3596" i="29"/>
  <c r="B3596" i="29" s="1"/>
  <c r="A3596" i="29" s="1"/>
  <c r="C3595" i="29"/>
  <c r="B3595" i="29" s="1"/>
  <c r="A3595" i="29" s="1"/>
  <c r="C3594" i="29"/>
  <c r="B3594" i="29" s="1"/>
  <c r="A3594" i="29" s="1"/>
  <c r="C3593" i="29"/>
  <c r="B3593" i="29" s="1"/>
  <c r="A3593" i="29" s="1"/>
  <c r="C3592" i="29"/>
  <c r="B3592" i="29" s="1"/>
  <c r="A3592" i="29" s="1"/>
  <c r="C3591" i="29"/>
  <c r="B3591" i="29" s="1"/>
  <c r="A3591" i="29" s="1"/>
  <c r="C3590" i="29"/>
  <c r="B3590" i="29" s="1"/>
  <c r="A3590" i="29" s="1"/>
  <c r="C3589" i="29"/>
  <c r="B3589" i="29" s="1"/>
  <c r="A3589" i="29" s="1"/>
  <c r="C3588" i="29"/>
  <c r="B3588" i="29" s="1"/>
  <c r="A3588" i="29" s="1"/>
  <c r="C3587" i="29"/>
  <c r="B3587" i="29" s="1"/>
  <c r="A3587" i="29" s="1"/>
  <c r="C3586" i="29"/>
  <c r="B3586" i="29" s="1"/>
  <c r="A3586" i="29" s="1"/>
  <c r="C3585" i="29"/>
  <c r="B3585" i="29" s="1"/>
  <c r="A3585" i="29" s="1"/>
  <c r="C3584" i="29"/>
  <c r="B3584" i="29" s="1"/>
  <c r="A3584" i="29" s="1"/>
  <c r="C3583" i="29"/>
  <c r="B3583" i="29" s="1"/>
  <c r="A3583" i="29" s="1"/>
  <c r="C3582" i="29"/>
  <c r="B3582" i="29" s="1"/>
  <c r="A3582" i="29" s="1"/>
  <c r="C3581" i="29"/>
  <c r="B3581" i="29" s="1"/>
  <c r="A3581" i="29" s="1"/>
  <c r="C3580" i="29"/>
  <c r="B3580" i="29" s="1"/>
  <c r="A3580" i="29" s="1"/>
  <c r="C3579" i="29"/>
  <c r="B3579" i="29" s="1"/>
  <c r="A3579" i="29" s="1"/>
  <c r="C3578" i="29"/>
  <c r="B3578" i="29" s="1"/>
  <c r="A3578" i="29" s="1"/>
  <c r="C3577" i="29"/>
  <c r="B3577" i="29" s="1"/>
  <c r="A3577" i="29" s="1"/>
  <c r="C3576" i="29"/>
  <c r="B3576" i="29" s="1"/>
  <c r="A3576" i="29" s="1"/>
  <c r="C3575" i="29"/>
  <c r="B3575" i="29" s="1"/>
  <c r="A3575" i="29" s="1"/>
  <c r="C3574" i="29"/>
  <c r="B3574" i="29" s="1"/>
  <c r="A3574" i="29" s="1"/>
  <c r="C3573" i="29"/>
  <c r="B3573" i="29" s="1"/>
  <c r="A3573" i="29" s="1"/>
  <c r="C3572" i="29"/>
  <c r="B3572" i="29" s="1"/>
  <c r="A3572" i="29" s="1"/>
  <c r="C3571" i="29"/>
  <c r="B3571" i="29" s="1"/>
  <c r="A3571" i="29" s="1"/>
  <c r="C3570" i="29"/>
  <c r="B3570" i="29" s="1"/>
  <c r="A3570" i="29" s="1"/>
  <c r="C3569" i="29"/>
  <c r="B3569" i="29" s="1"/>
  <c r="A3569" i="29" s="1"/>
  <c r="C3568" i="29"/>
  <c r="B3568" i="29" s="1"/>
  <c r="A3568" i="29" s="1"/>
  <c r="C3567" i="29"/>
  <c r="B3567" i="29" s="1"/>
  <c r="A3567" i="29" s="1"/>
  <c r="C3566" i="29"/>
  <c r="B3566" i="29" s="1"/>
  <c r="A3566" i="29" s="1"/>
  <c r="C3565" i="29"/>
  <c r="B3565" i="29" s="1"/>
  <c r="A3565" i="29" s="1"/>
  <c r="C3564" i="29"/>
  <c r="B3564" i="29" s="1"/>
  <c r="A3564" i="29" s="1"/>
  <c r="C3563" i="29"/>
  <c r="B3563" i="29" s="1"/>
  <c r="A3563" i="29" s="1"/>
  <c r="C3562" i="29"/>
  <c r="B3562" i="29" s="1"/>
  <c r="A3562" i="29" s="1"/>
  <c r="C3561" i="29"/>
  <c r="B3561" i="29" s="1"/>
  <c r="A3561" i="29" s="1"/>
  <c r="C3560" i="29"/>
  <c r="B3560" i="29" s="1"/>
  <c r="A3560" i="29" s="1"/>
  <c r="C3559" i="29"/>
  <c r="B3559" i="29" s="1"/>
  <c r="A3559" i="29" s="1"/>
  <c r="C3558" i="29"/>
  <c r="B3558" i="29" s="1"/>
  <c r="A3558" i="29" s="1"/>
  <c r="C3557" i="29"/>
  <c r="B3557" i="29" s="1"/>
  <c r="A3557" i="29" s="1"/>
  <c r="C3556" i="29"/>
  <c r="B3556" i="29" s="1"/>
  <c r="A3556" i="29" s="1"/>
  <c r="C3555" i="29"/>
  <c r="B3555" i="29" s="1"/>
  <c r="A3555" i="29" s="1"/>
  <c r="C3554" i="29"/>
  <c r="B3554" i="29" s="1"/>
  <c r="A3554" i="29" s="1"/>
  <c r="C3553" i="29"/>
  <c r="B3553" i="29" s="1"/>
  <c r="A3553" i="29" s="1"/>
  <c r="C3552" i="29"/>
  <c r="B3552" i="29" s="1"/>
  <c r="A3552" i="29" s="1"/>
  <c r="C3551" i="29"/>
  <c r="B3551" i="29" s="1"/>
  <c r="A3551" i="29" s="1"/>
  <c r="C3550" i="29"/>
  <c r="B3550" i="29" s="1"/>
  <c r="A3550" i="29" s="1"/>
  <c r="C3549" i="29"/>
  <c r="B3549" i="29" s="1"/>
  <c r="A3549" i="29" s="1"/>
  <c r="C3548" i="29"/>
  <c r="B3548" i="29" s="1"/>
  <c r="A3548" i="29" s="1"/>
  <c r="C3547" i="29"/>
  <c r="B3547" i="29" s="1"/>
  <c r="A3547" i="29" s="1"/>
  <c r="C3546" i="29"/>
  <c r="B3546" i="29" s="1"/>
  <c r="A3546" i="29" s="1"/>
  <c r="C3545" i="29"/>
  <c r="B3545" i="29" s="1"/>
  <c r="A3545" i="29" s="1"/>
  <c r="C3544" i="29"/>
  <c r="B3544" i="29" s="1"/>
  <c r="A3544" i="29" s="1"/>
  <c r="C3543" i="29"/>
  <c r="B3543" i="29" s="1"/>
  <c r="A3543" i="29" s="1"/>
  <c r="C3542" i="29"/>
  <c r="B3542" i="29" s="1"/>
  <c r="A3542" i="29" s="1"/>
  <c r="C3541" i="29"/>
  <c r="B3541" i="29" s="1"/>
  <c r="A3541" i="29" s="1"/>
  <c r="C3540" i="29"/>
  <c r="B3540" i="29" s="1"/>
  <c r="A3540" i="29" s="1"/>
  <c r="C3539" i="29"/>
  <c r="B3539" i="29" s="1"/>
  <c r="A3539" i="29" s="1"/>
  <c r="C3538" i="29"/>
  <c r="B3538" i="29" s="1"/>
  <c r="A3538" i="29" s="1"/>
  <c r="C3537" i="29"/>
  <c r="B3537" i="29" s="1"/>
  <c r="A3537" i="29" s="1"/>
  <c r="C3536" i="29"/>
  <c r="B3536" i="29" s="1"/>
  <c r="A3536" i="29" s="1"/>
  <c r="C3535" i="29"/>
  <c r="B3535" i="29" s="1"/>
  <c r="A3535" i="29" s="1"/>
  <c r="C3534" i="29"/>
  <c r="B3534" i="29" s="1"/>
  <c r="A3534" i="29" s="1"/>
  <c r="C3533" i="29"/>
  <c r="B3533" i="29" s="1"/>
  <c r="A3533" i="29" s="1"/>
  <c r="C3532" i="29"/>
  <c r="B3532" i="29" s="1"/>
  <c r="A3532" i="29" s="1"/>
  <c r="C3531" i="29"/>
  <c r="B3531" i="29" s="1"/>
  <c r="A3531" i="29" s="1"/>
  <c r="C3530" i="29"/>
  <c r="B3530" i="29" s="1"/>
  <c r="A3530" i="29" s="1"/>
  <c r="C3529" i="29"/>
  <c r="B3529" i="29" s="1"/>
  <c r="A3529" i="29" s="1"/>
  <c r="C3528" i="29"/>
  <c r="B3528" i="29" s="1"/>
  <c r="A3528" i="29" s="1"/>
  <c r="C3527" i="29"/>
  <c r="B3527" i="29" s="1"/>
  <c r="A3527" i="29" s="1"/>
  <c r="C3526" i="29"/>
  <c r="B3526" i="29" s="1"/>
  <c r="A3526" i="29" s="1"/>
  <c r="C3525" i="29"/>
  <c r="B3525" i="29" s="1"/>
  <c r="A3525" i="29" s="1"/>
  <c r="C3524" i="29"/>
  <c r="B3524" i="29" s="1"/>
  <c r="A3524" i="29" s="1"/>
  <c r="C3523" i="29"/>
  <c r="B3523" i="29" s="1"/>
  <c r="A3523" i="29" s="1"/>
  <c r="C3522" i="29"/>
  <c r="B3522" i="29" s="1"/>
  <c r="A3522" i="29" s="1"/>
  <c r="C3521" i="29"/>
  <c r="B3521" i="29" s="1"/>
  <c r="A3521" i="29" s="1"/>
  <c r="C3520" i="29"/>
  <c r="B3520" i="29" s="1"/>
  <c r="A3520" i="29" s="1"/>
  <c r="C3519" i="29"/>
  <c r="B3519" i="29" s="1"/>
  <c r="A3519" i="29" s="1"/>
  <c r="C3518" i="29"/>
  <c r="B3518" i="29" s="1"/>
  <c r="A3518" i="29" s="1"/>
  <c r="C3517" i="29"/>
  <c r="B3517" i="29" s="1"/>
  <c r="A3517" i="29" s="1"/>
  <c r="C3516" i="29"/>
  <c r="B3516" i="29" s="1"/>
  <c r="A3516" i="29" s="1"/>
  <c r="C3515" i="29"/>
  <c r="B3515" i="29" s="1"/>
  <c r="A3515" i="29" s="1"/>
  <c r="C3514" i="29"/>
  <c r="B3514" i="29" s="1"/>
  <c r="A3514" i="29" s="1"/>
  <c r="C3513" i="29"/>
  <c r="B3513" i="29" s="1"/>
  <c r="A3513" i="29" s="1"/>
  <c r="C3512" i="29"/>
  <c r="B3512" i="29" s="1"/>
  <c r="A3512" i="29" s="1"/>
  <c r="C3511" i="29"/>
  <c r="B3511" i="29" s="1"/>
  <c r="A3511" i="29" s="1"/>
  <c r="C3510" i="29"/>
  <c r="B3510" i="29" s="1"/>
  <c r="A3510" i="29" s="1"/>
  <c r="C3509" i="29"/>
  <c r="B3509" i="29" s="1"/>
  <c r="A3509" i="29" s="1"/>
  <c r="C3508" i="29"/>
  <c r="B3508" i="29" s="1"/>
  <c r="A3508" i="29" s="1"/>
  <c r="C3507" i="29"/>
  <c r="B3507" i="29" s="1"/>
  <c r="A3507" i="29" s="1"/>
  <c r="C3506" i="29"/>
  <c r="B3506" i="29" s="1"/>
  <c r="A3506" i="29" s="1"/>
  <c r="C3505" i="29"/>
  <c r="B3505" i="29" s="1"/>
  <c r="A3505" i="29" s="1"/>
  <c r="C3504" i="29"/>
  <c r="B3504" i="29" s="1"/>
  <c r="A3504" i="29" s="1"/>
  <c r="C3503" i="29"/>
  <c r="B3503" i="29" s="1"/>
  <c r="A3503" i="29" s="1"/>
  <c r="C3502" i="29"/>
  <c r="B3502" i="29" s="1"/>
  <c r="A3502" i="29" s="1"/>
  <c r="C3501" i="29"/>
  <c r="B3501" i="29" s="1"/>
  <c r="A3501" i="29" s="1"/>
  <c r="C3500" i="29"/>
  <c r="B3500" i="29" s="1"/>
  <c r="A3500" i="29" s="1"/>
  <c r="C3499" i="29"/>
  <c r="B3499" i="29" s="1"/>
  <c r="A3499" i="29" s="1"/>
  <c r="C3498" i="29"/>
  <c r="B3498" i="29" s="1"/>
  <c r="A3498" i="29" s="1"/>
  <c r="C3497" i="29"/>
  <c r="B3497" i="29" s="1"/>
  <c r="A3497" i="29" s="1"/>
  <c r="C3496" i="29"/>
  <c r="B3496" i="29" s="1"/>
  <c r="A3496" i="29" s="1"/>
  <c r="C3495" i="29"/>
  <c r="B3495" i="29" s="1"/>
  <c r="A3495" i="29" s="1"/>
  <c r="C3494" i="29"/>
  <c r="B3494" i="29" s="1"/>
  <c r="A3494" i="29" s="1"/>
  <c r="C3493" i="29"/>
  <c r="B3493" i="29" s="1"/>
  <c r="A3493" i="29" s="1"/>
  <c r="C3492" i="29"/>
  <c r="B3492" i="29" s="1"/>
  <c r="A3492" i="29" s="1"/>
  <c r="C3491" i="29"/>
  <c r="B3491" i="29" s="1"/>
  <c r="A3491" i="29" s="1"/>
  <c r="C3490" i="29"/>
  <c r="B3490" i="29" s="1"/>
  <c r="A3490" i="29" s="1"/>
  <c r="C3489" i="29"/>
  <c r="B3489" i="29" s="1"/>
  <c r="A3489" i="29" s="1"/>
  <c r="C3488" i="29"/>
  <c r="B3488" i="29" s="1"/>
  <c r="A3488" i="29" s="1"/>
  <c r="C3487" i="29"/>
  <c r="B3487" i="29" s="1"/>
  <c r="A3487" i="29" s="1"/>
  <c r="C3486" i="29"/>
  <c r="B3486" i="29" s="1"/>
  <c r="A3486" i="29" s="1"/>
  <c r="C3485" i="29"/>
  <c r="B3485" i="29" s="1"/>
  <c r="A3485" i="29" s="1"/>
  <c r="C3484" i="29"/>
  <c r="B3484" i="29" s="1"/>
  <c r="A3484" i="29" s="1"/>
  <c r="C3483" i="29"/>
  <c r="B3483" i="29" s="1"/>
  <c r="A3483" i="29" s="1"/>
  <c r="C3482" i="29"/>
  <c r="B3482" i="29" s="1"/>
  <c r="A3482" i="29" s="1"/>
  <c r="C3481" i="29"/>
  <c r="B3481" i="29" s="1"/>
  <c r="A3481" i="29" s="1"/>
  <c r="C3480" i="29"/>
  <c r="B3480" i="29" s="1"/>
  <c r="A3480" i="29" s="1"/>
  <c r="C3479" i="29"/>
  <c r="B3479" i="29" s="1"/>
  <c r="A3479" i="29" s="1"/>
  <c r="C3478" i="29"/>
  <c r="B3478" i="29" s="1"/>
  <c r="A3478" i="29" s="1"/>
  <c r="C3477" i="29"/>
  <c r="B3477" i="29" s="1"/>
  <c r="A3477" i="29" s="1"/>
  <c r="C3476" i="29"/>
  <c r="B3476" i="29" s="1"/>
  <c r="A3476" i="29" s="1"/>
  <c r="C3475" i="29"/>
  <c r="B3475" i="29" s="1"/>
  <c r="A3475" i="29" s="1"/>
  <c r="C3474" i="29"/>
  <c r="B3474" i="29" s="1"/>
  <c r="A3474" i="29" s="1"/>
  <c r="C3473" i="29"/>
  <c r="B3473" i="29" s="1"/>
  <c r="A3473" i="29" s="1"/>
  <c r="C3472" i="29"/>
  <c r="B3472" i="29" s="1"/>
  <c r="A3472" i="29" s="1"/>
  <c r="C3471" i="29"/>
  <c r="B3471" i="29" s="1"/>
  <c r="A3471" i="29" s="1"/>
  <c r="C3470" i="29"/>
  <c r="B3470" i="29" s="1"/>
  <c r="A3470" i="29" s="1"/>
  <c r="C3469" i="29"/>
  <c r="B3469" i="29" s="1"/>
  <c r="A3469" i="29" s="1"/>
  <c r="C3468" i="29"/>
  <c r="B3468" i="29" s="1"/>
  <c r="A3468" i="29" s="1"/>
  <c r="C3467" i="29"/>
  <c r="B3467" i="29" s="1"/>
  <c r="A3467" i="29" s="1"/>
  <c r="C3466" i="29"/>
  <c r="B3466" i="29" s="1"/>
  <c r="A3466" i="29" s="1"/>
  <c r="C3465" i="29"/>
  <c r="B3465" i="29" s="1"/>
  <c r="A3465" i="29" s="1"/>
  <c r="C3464" i="29"/>
  <c r="B3464" i="29" s="1"/>
  <c r="A3464" i="29" s="1"/>
  <c r="C3463" i="29"/>
  <c r="B3463" i="29" s="1"/>
  <c r="A3463" i="29" s="1"/>
  <c r="C3462" i="29"/>
  <c r="B3462" i="29" s="1"/>
  <c r="A3462" i="29" s="1"/>
  <c r="C3461" i="29"/>
  <c r="B3461" i="29" s="1"/>
  <c r="A3461" i="29" s="1"/>
  <c r="C3460" i="29"/>
  <c r="B3460" i="29" s="1"/>
  <c r="A3460" i="29" s="1"/>
  <c r="C3459" i="29"/>
  <c r="B3459" i="29" s="1"/>
  <c r="A3459" i="29" s="1"/>
  <c r="C3458" i="29"/>
  <c r="B3458" i="29" s="1"/>
  <c r="A3458" i="29" s="1"/>
  <c r="C3457" i="29"/>
  <c r="B3457" i="29" s="1"/>
  <c r="A3457" i="29" s="1"/>
  <c r="C3456" i="29"/>
  <c r="B3456" i="29" s="1"/>
  <c r="A3456" i="29" s="1"/>
  <c r="C3455" i="29"/>
  <c r="B3455" i="29" s="1"/>
  <c r="A3455" i="29" s="1"/>
  <c r="C3454" i="29"/>
  <c r="B3454" i="29" s="1"/>
  <c r="A3454" i="29" s="1"/>
  <c r="C3453" i="29"/>
  <c r="B3453" i="29" s="1"/>
  <c r="A3453" i="29" s="1"/>
  <c r="C3452" i="29"/>
  <c r="B3452" i="29" s="1"/>
  <c r="A3452" i="29" s="1"/>
  <c r="C3451" i="29"/>
  <c r="B3451" i="29" s="1"/>
  <c r="A3451" i="29" s="1"/>
  <c r="C3450" i="29"/>
  <c r="B3450" i="29" s="1"/>
  <c r="A3450" i="29" s="1"/>
  <c r="C3449" i="29"/>
  <c r="B3449" i="29" s="1"/>
  <c r="A3449" i="29" s="1"/>
  <c r="C3448" i="29"/>
  <c r="B3448" i="29" s="1"/>
  <c r="A3448" i="29" s="1"/>
  <c r="C3447" i="29"/>
  <c r="B3447" i="29" s="1"/>
  <c r="A3447" i="29" s="1"/>
  <c r="C3446" i="29"/>
  <c r="B3446" i="29" s="1"/>
  <c r="A3446" i="29" s="1"/>
  <c r="C3445" i="29"/>
  <c r="B3445" i="29" s="1"/>
  <c r="A3445" i="29" s="1"/>
  <c r="C3444" i="29"/>
  <c r="B3444" i="29" s="1"/>
  <c r="A3444" i="29" s="1"/>
  <c r="C3443" i="29"/>
  <c r="B3443" i="29" s="1"/>
  <c r="A3443" i="29" s="1"/>
  <c r="C3442" i="29"/>
  <c r="B3442" i="29" s="1"/>
  <c r="A3442" i="29" s="1"/>
  <c r="C3441" i="29"/>
  <c r="B3441" i="29" s="1"/>
  <c r="A3441" i="29" s="1"/>
  <c r="C3440" i="29"/>
  <c r="B3440" i="29" s="1"/>
  <c r="A3440" i="29" s="1"/>
  <c r="C3439" i="29"/>
  <c r="B3439" i="29" s="1"/>
  <c r="A3439" i="29" s="1"/>
  <c r="C3438" i="29"/>
  <c r="B3438" i="29" s="1"/>
  <c r="A3438" i="29" s="1"/>
  <c r="C3437" i="29"/>
  <c r="B3437" i="29" s="1"/>
  <c r="A3437" i="29" s="1"/>
  <c r="C3436" i="29"/>
  <c r="B3436" i="29" s="1"/>
  <c r="A3436" i="29" s="1"/>
  <c r="C3435" i="29"/>
  <c r="B3435" i="29" s="1"/>
  <c r="A3435" i="29" s="1"/>
  <c r="C3434" i="29"/>
  <c r="B3434" i="29" s="1"/>
  <c r="A3434" i="29" s="1"/>
  <c r="C3433" i="29"/>
  <c r="B3433" i="29" s="1"/>
  <c r="A3433" i="29" s="1"/>
  <c r="C3432" i="29"/>
  <c r="B3432" i="29" s="1"/>
  <c r="A3432" i="29" s="1"/>
  <c r="C3431" i="29"/>
  <c r="B3431" i="29" s="1"/>
  <c r="A3431" i="29" s="1"/>
  <c r="C3430" i="29"/>
  <c r="B3430" i="29" s="1"/>
  <c r="A3430" i="29" s="1"/>
  <c r="C3429" i="29"/>
  <c r="B3429" i="29" s="1"/>
  <c r="A3429" i="29" s="1"/>
  <c r="C3428" i="29"/>
  <c r="B3428" i="29" s="1"/>
  <c r="A3428" i="29" s="1"/>
  <c r="C3427" i="29"/>
  <c r="B3427" i="29" s="1"/>
  <c r="A3427" i="29" s="1"/>
  <c r="C3426" i="29"/>
  <c r="B3426" i="29" s="1"/>
  <c r="A3426" i="29" s="1"/>
  <c r="C3425" i="29"/>
  <c r="B3425" i="29" s="1"/>
  <c r="A3425" i="29" s="1"/>
  <c r="C3424" i="29"/>
  <c r="B3424" i="29" s="1"/>
  <c r="A3424" i="29" s="1"/>
  <c r="C3423" i="29"/>
  <c r="B3423" i="29" s="1"/>
  <c r="A3423" i="29" s="1"/>
  <c r="C3422" i="29"/>
  <c r="B3422" i="29" s="1"/>
  <c r="A3422" i="29" s="1"/>
  <c r="C3421" i="29"/>
  <c r="B3421" i="29" s="1"/>
  <c r="A3421" i="29" s="1"/>
  <c r="C3420" i="29"/>
  <c r="B3420" i="29" s="1"/>
  <c r="A3420" i="29" s="1"/>
  <c r="C3419" i="29"/>
  <c r="B3419" i="29" s="1"/>
  <c r="A3419" i="29" s="1"/>
  <c r="C3418" i="29"/>
  <c r="B3418" i="29" s="1"/>
  <c r="A3418" i="29" s="1"/>
  <c r="C3417" i="29"/>
  <c r="B3417" i="29" s="1"/>
  <c r="A3417" i="29" s="1"/>
  <c r="C3416" i="29"/>
  <c r="B3416" i="29" s="1"/>
  <c r="A3416" i="29" s="1"/>
  <c r="C3415" i="29"/>
  <c r="B3415" i="29" s="1"/>
  <c r="A3415" i="29" s="1"/>
  <c r="C3414" i="29"/>
  <c r="B3414" i="29" s="1"/>
  <c r="A3414" i="29" s="1"/>
  <c r="C3413" i="29"/>
  <c r="B3413" i="29" s="1"/>
  <c r="A3413" i="29" s="1"/>
  <c r="C3412" i="29"/>
  <c r="B3412" i="29" s="1"/>
  <c r="A3412" i="29" s="1"/>
  <c r="C3411" i="29"/>
  <c r="B3411" i="29" s="1"/>
  <c r="A3411" i="29" s="1"/>
  <c r="C3410" i="29"/>
  <c r="B3410" i="29" s="1"/>
  <c r="A3410" i="29" s="1"/>
  <c r="C3409" i="29"/>
  <c r="B3409" i="29" s="1"/>
  <c r="A3409" i="29" s="1"/>
  <c r="C3408" i="29"/>
  <c r="B3408" i="29" s="1"/>
  <c r="A3408" i="29" s="1"/>
  <c r="C3407" i="29"/>
  <c r="B3407" i="29" s="1"/>
  <c r="A3407" i="29" s="1"/>
  <c r="C3406" i="29"/>
  <c r="B3406" i="29" s="1"/>
  <c r="A3406" i="29" s="1"/>
  <c r="C3405" i="29"/>
  <c r="B3405" i="29" s="1"/>
  <c r="A3405" i="29" s="1"/>
  <c r="C3404" i="29"/>
  <c r="B3404" i="29" s="1"/>
  <c r="A3404" i="29" s="1"/>
  <c r="C3403" i="29"/>
  <c r="B3403" i="29" s="1"/>
  <c r="A3403" i="29" s="1"/>
  <c r="C3402" i="29"/>
  <c r="B3402" i="29" s="1"/>
  <c r="A3402" i="29" s="1"/>
  <c r="C3401" i="29"/>
  <c r="B3401" i="29" s="1"/>
  <c r="A3401" i="29" s="1"/>
  <c r="C3400" i="29"/>
  <c r="B3400" i="29" s="1"/>
  <c r="A3400" i="29" s="1"/>
  <c r="C3399" i="29"/>
  <c r="B3399" i="29" s="1"/>
  <c r="A3399" i="29" s="1"/>
  <c r="C3398" i="29"/>
  <c r="B3398" i="29" s="1"/>
  <c r="A3398" i="29" s="1"/>
  <c r="C3397" i="29"/>
  <c r="B3397" i="29" s="1"/>
  <c r="A3397" i="29" s="1"/>
  <c r="C3396" i="29"/>
  <c r="B3396" i="29" s="1"/>
  <c r="A3396" i="29" s="1"/>
  <c r="C3395" i="29"/>
  <c r="B3395" i="29" s="1"/>
  <c r="A3395" i="29" s="1"/>
  <c r="C3394" i="29"/>
  <c r="B3394" i="29" s="1"/>
  <c r="A3394" i="29" s="1"/>
  <c r="C3393" i="29"/>
  <c r="B3393" i="29" s="1"/>
  <c r="A3393" i="29" s="1"/>
  <c r="C3392" i="29"/>
  <c r="B3392" i="29" s="1"/>
  <c r="A3392" i="29" s="1"/>
  <c r="C3391" i="29"/>
  <c r="B3391" i="29" s="1"/>
  <c r="A3391" i="29" s="1"/>
  <c r="C3390" i="29"/>
  <c r="B3390" i="29" s="1"/>
  <c r="A3390" i="29" s="1"/>
  <c r="C3389" i="29"/>
  <c r="B3389" i="29" s="1"/>
  <c r="A3389" i="29" s="1"/>
  <c r="C3388" i="29"/>
  <c r="B3388" i="29" s="1"/>
  <c r="A3388" i="29" s="1"/>
  <c r="C3387" i="29"/>
  <c r="B3387" i="29" s="1"/>
  <c r="A3387" i="29" s="1"/>
  <c r="C3386" i="29"/>
  <c r="B3386" i="29" s="1"/>
  <c r="A3386" i="29" s="1"/>
  <c r="C3385" i="29"/>
  <c r="B3385" i="29" s="1"/>
  <c r="A3385" i="29" s="1"/>
  <c r="C3384" i="29"/>
  <c r="B3384" i="29" s="1"/>
  <c r="A3384" i="29" s="1"/>
  <c r="C3383" i="29"/>
  <c r="B3383" i="29" s="1"/>
  <c r="A3383" i="29" s="1"/>
  <c r="C3382" i="29"/>
  <c r="B3382" i="29" s="1"/>
  <c r="A3382" i="29" s="1"/>
  <c r="C3381" i="29"/>
  <c r="B3381" i="29" s="1"/>
  <c r="A3381" i="29" s="1"/>
  <c r="C3380" i="29"/>
  <c r="B3380" i="29" s="1"/>
  <c r="A3380" i="29" s="1"/>
  <c r="C3379" i="29"/>
  <c r="B3379" i="29" s="1"/>
  <c r="A3379" i="29" s="1"/>
  <c r="C3378" i="29"/>
  <c r="B3378" i="29" s="1"/>
  <c r="A3378" i="29" s="1"/>
  <c r="C3377" i="29"/>
  <c r="B3377" i="29" s="1"/>
  <c r="A3377" i="29" s="1"/>
  <c r="C3376" i="29"/>
  <c r="B3376" i="29" s="1"/>
  <c r="A3376" i="29" s="1"/>
  <c r="C3375" i="29"/>
  <c r="B3375" i="29" s="1"/>
  <c r="A3375" i="29" s="1"/>
  <c r="C3374" i="29"/>
  <c r="B3374" i="29" s="1"/>
  <c r="A3374" i="29" s="1"/>
  <c r="C3373" i="29"/>
  <c r="B3373" i="29" s="1"/>
  <c r="A3373" i="29" s="1"/>
  <c r="C3372" i="29"/>
  <c r="B3372" i="29" s="1"/>
  <c r="A3372" i="29" s="1"/>
  <c r="C3371" i="29"/>
  <c r="B3371" i="29" s="1"/>
  <c r="A3371" i="29" s="1"/>
  <c r="C3370" i="29"/>
  <c r="B3370" i="29" s="1"/>
  <c r="A3370" i="29" s="1"/>
  <c r="C3369" i="29"/>
  <c r="B3369" i="29" s="1"/>
  <c r="A3369" i="29" s="1"/>
  <c r="C3368" i="29"/>
  <c r="B3368" i="29" s="1"/>
  <c r="A3368" i="29" s="1"/>
  <c r="C3367" i="29"/>
  <c r="B3367" i="29" s="1"/>
  <c r="A3367" i="29" s="1"/>
  <c r="C3366" i="29"/>
  <c r="B3366" i="29" s="1"/>
  <c r="A3366" i="29" s="1"/>
  <c r="C3365" i="29"/>
  <c r="B3365" i="29" s="1"/>
  <c r="A3365" i="29" s="1"/>
  <c r="C3364" i="29"/>
  <c r="B3364" i="29" s="1"/>
  <c r="A3364" i="29" s="1"/>
  <c r="C3363" i="29"/>
  <c r="B3363" i="29" s="1"/>
  <c r="A3363" i="29" s="1"/>
  <c r="C3362" i="29"/>
  <c r="B3362" i="29" s="1"/>
  <c r="A3362" i="29" s="1"/>
  <c r="C3361" i="29"/>
  <c r="B3361" i="29" s="1"/>
  <c r="A3361" i="29" s="1"/>
  <c r="C3360" i="29"/>
  <c r="B3360" i="29" s="1"/>
  <c r="A3360" i="29" s="1"/>
  <c r="C3359" i="29"/>
  <c r="B3359" i="29" s="1"/>
  <c r="A3359" i="29" s="1"/>
  <c r="C3358" i="29"/>
  <c r="B3358" i="29" s="1"/>
  <c r="A3358" i="29" s="1"/>
  <c r="C3357" i="29"/>
  <c r="B3357" i="29" s="1"/>
  <c r="A3357" i="29" s="1"/>
  <c r="C3356" i="29"/>
  <c r="B3356" i="29" s="1"/>
  <c r="A3356" i="29" s="1"/>
  <c r="C3355" i="29"/>
  <c r="B3355" i="29" s="1"/>
  <c r="A3355" i="29" s="1"/>
  <c r="C3354" i="29"/>
  <c r="B3354" i="29" s="1"/>
  <c r="A3354" i="29" s="1"/>
  <c r="C3353" i="29"/>
  <c r="B3353" i="29" s="1"/>
  <c r="A3353" i="29" s="1"/>
  <c r="C3352" i="29"/>
  <c r="B3352" i="29" s="1"/>
  <c r="A3352" i="29" s="1"/>
  <c r="C3351" i="29"/>
  <c r="B3351" i="29" s="1"/>
  <c r="A3351" i="29" s="1"/>
  <c r="C3350" i="29"/>
  <c r="B3350" i="29" s="1"/>
  <c r="A3350" i="29" s="1"/>
  <c r="C3349" i="29"/>
  <c r="B3349" i="29" s="1"/>
  <c r="A3349" i="29" s="1"/>
  <c r="C3348" i="29"/>
  <c r="B3348" i="29" s="1"/>
  <c r="A3348" i="29" s="1"/>
  <c r="C3347" i="29"/>
  <c r="B3347" i="29" s="1"/>
  <c r="A3347" i="29" s="1"/>
  <c r="C3346" i="29"/>
  <c r="B3346" i="29" s="1"/>
  <c r="A3346" i="29" s="1"/>
  <c r="C3345" i="29"/>
  <c r="B3345" i="29" s="1"/>
  <c r="A3345" i="29" s="1"/>
  <c r="C3344" i="29"/>
  <c r="B3344" i="29" s="1"/>
  <c r="A3344" i="29" s="1"/>
  <c r="C3343" i="29"/>
  <c r="B3343" i="29" s="1"/>
  <c r="A3343" i="29" s="1"/>
  <c r="C3342" i="29"/>
  <c r="B3342" i="29" s="1"/>
  <c r="A3342" i="29" s="1"/>
  <c r="C3341" i="29"/>
  <c r="B3341" i="29" s="1"/>
  <c r="A3341" i="29" s="1"/>
  <c r="C3340" i="29"/>
  <c r="B3340" i="29" s="1"/>
  <c r="A3340" i="29" s="1"/>
  <c r="C3339" i="29"/>
  <c r="B3339" i="29" s="1"/>
  <c r="A3339" i="29" s="1"/>
  <c r="C3338" i="29"/>
  <c r="B3338" i="29" s="1"/>
  <c r="A3338" i="29" s="1"/>
  <c r="C3337" i="29"/>
  <c r="B3337" i="29" s="1"/>
  <c r="A3337" i="29" s="1"/>
  <c r="C3336" i="29"/>
  <c r="B3336" i="29" s="1"/>
  <c r="A3336" i="29" s="1"/>
  <c r="C3335" i="29"/>
  <c r="B3335" i="29" s="1"/>
  <c r="A3335" i="29" s="1"/>
  <c r="C3334" i="29"/>
  <c r="B3334" i="29" s="1"/>
  <c r="A3334" i="29" s="1"/>
  <c r="C3333" i="29"/>
  <c r="B3333" i="29" s="1"/>
  <c r="A3333" i="29" s="1"/>
  <c r="C3332" i="29"/>
  <c r="B3332" i="29" s="1"/>
  <c r="A3332" i="29" s="1"/>
  <c r="C3331" i="29"/>
  <c r="B3331" i="29" s="1"/>
  <c r="A3331" i="29" s="1"/>
  <c r="C3330" i="29"/>
  <c r="B3330" i="29" s="1"/>
  <c r="A3330" i="29" s="1"/>
  <c r="C3329" i="29"/>
  <c r="B3329" i="29" s="1"/>
  <c r="A3329" i="29" s="1"/>
  <c r="C3328" i="29"/>
  <c r="B3328" i="29" s="1"/>
  <c r="A3328" i="29" s="1"/>
  <c r="C3327" i="29"/>
  <c r="B3327" i="29" s="1"/>
  <c r="A3327" i="29" s="1"/>
  <c r="C3326" i="29"/>
  <c r="B3326" i="29" s="1"/>
  <c r="A3326" i="29" s="1"/>
  <c r="C3325" i="29"/>
  <c r="B3325" i="29" s="1"/>
  <c r="A3325" i="29" s="1"/>
  <c r="C3324" i="29"/>
  <c r="B3324" i="29" s="1"/>
  <c r="A3324" i="29" s="1"/>
  <c r="C3323" i="29"/>
  <c r="B3323" i="29" s="1"/>
  <c r="A3323" i="29" s="1"/>
  <c r="C3322" i="29"/>
  <c r="B3322" i="29" s="1"/>
  <c r="A3322" i="29" s="1"/>
  <c r="C3321" i="29"/>
  <c r="B3321" i="29" s="1"/>
  <c r="A3321" i="29" s="1"/>
  <c r="C3320" i="29"/>
  <c r="B3320" i="29" s="1"/>
  <c r="A3320" i="29" s="1"/>
  <c r="C3319" i="29"/>
  <c r="B3319" i="29" s="1"/>
  <c r="A3319" i="29" s="1"/>
  <c r="C3318" i="29"/>
  <c r="B3318" i="29" s="1"/>
  <c r="A3318" i="29" s="1"/>
  <c r="C3317" i="29"/>
  <c r="B3317" i="29" s="1"/>
  <c r="A3317" i="29" s="1"/>
  <c r="C3316" i="29"/>
  <c r="B3316" i="29" s="1"/>
  <c r="A3316" i="29" s="1"/>
  <c r="C3315" i="29"/>
  <c r="B3315" i="29" s="1"/>
  <c r="A3315" i="29" s="1"/>
  <c r="C3314" i="29"/>
  <c r="B3314" i="29" s="1"/>
  <c r="A3314" i="29" s="1"/>
  <c r="C3313" i="29"/>
  <c r="B3313" i="29" s="1"/>
  <c r="A3313" i="29" s="1"/>
  <c r="C3312" i="29"/>
  <c r="B3312" i="29" s="1"/>
  <c r="A3312" i="29" s="1"/>
  <c r="C3311" i="29"/>
  <c r="B3311" i="29" s="1"/>
  <c r="A3311" i="29" s="1"/>
  <c r="C3310" i="29"/>
  <c r="B3310" i="29" s="1"/>
  <c r="A3310" i="29" s="1"/>
  <c r="C3309" i="29"/>
  <c r="B3309" i="29" s="1"/>
  <c r="A3309" i="29" s="1"/>
  <c r="C3308" i="29"/>
  <c r="B3308" i="29" s="1"/>
  <c r="A3308" i="29" s="1"/>
  <c r="C3307" i="29"/>
  <c r="B3307" i="29" s="1"/>
  <c r="A3307" i="29" s="1"/>
  <c r="C3306" i="29"/>
  <c r="B3306" i="29" s="1"/>
  <c r="A3306" i="29" s="1"/>
  <c r="C3305" i="29"/>
  <c r="B3305" i="29" s="1"/>
  <c r="A3305" i="29" s="1"/>
  <c r="C3304" i="29"/>
  <c r="B3304" i="29" s="1"/>
  <c r="A3304" i="29" s="1"/>
  <c r="C3303" i="29"/>
  <c r="B3303" i="29" s="1"/>
  <c r="A3303" i="29" s="1"/>
  <c r="C3302" i="29"/>
  <c r="B3302" i="29" s="1"/>
  <c r="A3302" i="29" s="1"/>
  <c r="C3301" i="29"/>
  <c r="B3301" i="29" s="1"/>
  <c r="A3301" i="29" s="1"/>
  <c r="C3300" i="29"/>
  <c r="B3300" i="29" s="1"/>
  <c r="A3300" i="29" s="1"/>
  <c r="C3299" i="29"/>
  <c r="B3299" i="29" s="1"/>
  <c r="A3299" i="29" s="1"/>
  <c r="C3298" i="29"/>
  <c r="B3298" i="29" s="1"/>
  <c r="A3298" i="29" s="1"/>
  <c r="C3297" i="29"/>
  <c r="B3297" i="29" s="1"/>
  <c r="A3297" i="29" s="1"/>
  <c r="C3296" i="29"/>
  <c r="B3296" i="29" s="1"/>
  <c r="A3296" i="29" s="1"/>
  <c r="C3295" i="29"/>
  <c r="B3295" i="29" s="1"/>
  <c r="A3295" i="29" s="1"/>
  <c r="C3294" i="29"/>
  <c r="B3294" i="29" s="1"/>
  <c r="A3294" i="29" s="1"/>
  <c r="C3293" i="29"/>
  <c r="B3293" i="29" s="1"/>
  <c r="A3293" i="29" s="1"/>
  <c r="C3292" i="29"/>
  <c r="B3292" i="29" s="1"/>
  <c r="A3292" i="29" s="1"/>
  <c r="C3291" i="29"/>
  <c r="B3291" i="29" s="1"/>
  <c r="A3291" i="29" s="1"/>
  <c r="C3290" i="29"/>
  <c r="B3290" i="29" s="1"/>
  <c r="A3290" i="29" s="1"/>
  <c r="C3289" i="29"/>
  <c r="B3289" i="29" s="1"/>
  <c r="A3289" i="29" s="1"/>
  <c r="C3288" i="29"/>
  <c r="B3288" i="29" s="1"/>
  <c r="A3288" i="29" s="1"/>
  <c r="C3287" i="29"/>
  <c r="B3287" i="29" s="1"/>
  <c r="A3287" i="29" s="1"/>
  <c r="C3286" i="29"/>
  <c r="B3286" i="29" s="1"/>
  <c r="A3286" i="29" s="1"/>
  <c r="C3285" i="29"/>
  <c r="B3285" i="29" s="1"/>
  <c r="A3285" i="29" s="1"/>
  <c r="C3284" i="29"/>
  <c r="B3284" i="29" s="1"/>
  <c r="A3284" i="29" s="1"/>
  <c r="C3283" i="29"/>
  <c r="B3283" i="29" s="1"/>
  <c r="A3283" i="29" s="1"/>
  <c r="C3282" i="29"/>
  <c r="B3282" i="29" s="1"/>
  <c r="A3282" i="29" s="1"/>
  <c r="C3281" i="29"/>
  <c r="B3281" i="29" s="1"/>
  <c r="A3281" i="29" s="1"/>
  <c r="C3280" i="29"/>
  <c r="B3280" i="29" s="1"/>
  <c r="A3280" i="29" s="1"/>
  <c r="C3279" i="29"/>
  <c r="B3279" i="29" s="1"/>
  <c r="A3279" i="29" s="1"/>
  <c r="C3278" i="29"/>
  <c r="B3278" i="29" s="1"/>
  <c r="A3278" i="29" s="1"/>
  <c r="C3277" i="29"/>
  <c r="B3277" i="29" s="1"/>
  <c r="A3277" i="29" s="1"/>
  <c r="C3276" i="29"/>
  <c r="B3276" i="29" s="1"/>
  <c r="A3276" i="29" s="1"/>
  <c r="C3275" i="29"/>
  <c r="B3275" i="29" s="1"/>
  <c r="A3275" i="29" s="1"/>
  <c r="C3274" i="29"/>
  <c r="B3274" i="29" s="1"/>
  <c r="A3274" i="29" s="1"/>
  <c r="C3273" i="29"/>
  <c r="B3273" i="29" s="1"/>
  <c r="A3273" i="29" s="1"/>
  <c r="C3272" i="29"/>
  <c r="B3272" i="29" s="1"/>
  <c r="A3272" i="29" s="1"/>
  <c r="C3271" i="29"/>
  <c r="B3271" i="29" s="1"/>
  <c r="A3271" i="29" s="1"/>
  <c r="C3270" i="29"/>
  <c r="B3270" i="29" s="1"/>
  <c r="A3270" i="29" s="1"/>
  <c r="C3269" i="29"/>
  <c r="B3269" i="29" s="1"/>
  <c r="A3269" i="29" s="1"/>
  <c r="C3268" i="29"/>
  <c r="B3268" i="29" s="1"/>
  <c r="A3268" i="29" s="1"/>
  <c r="C3267" i="29"/>
  <c r="B3267" i="29" s="1"/>
  <c r="A3267" i="29" s="1"/>
  <c r="C3266" i="29"/>
  <c r="B3266" i="29" s="1"/>
  <c r="A3266" i="29" s="1"/>
  <c r="C3265" i="29"/>
  <c r="B3265" i="29" s="1"/>
  <c r="A3265" i="29" s="1"/>
  <c r="C3264" i="29"/>
  <c r="B3264" i="29" s="1"/>
  <c r="A3264" i="29" s="1"/>
  <c r="C3263" i="29"/>
  <c r="B3263" i="29" s="1"/>
  <c r="A3263" i="29" s="1"/>
  <c r="C3262" i="29"/>
  <c r="B3262" i="29" s="1"/>
  <c r="A3262" i="29" s="1"/>
  <c r="C3261" i="29"/>
  <c r="B3261" i="29" s="1"/>
  <c r="A3261" i="29" s="1"/>
  <c r="C3260" i="29"/>
  <c r="B3260" i="29" s="1"/>
  <c r="A3260" i="29" s="1"/>
  <c r="C3259" i="29"/>
  <c r="B3259" i="29" s="1"/>
  <c r="A3259" i="29" s="1"/>
  <c r="C3258" i="29"/>
  <c r="B3258" i="29" s="1"/>
  <c r="A3258" i="29" s="1"/>
  <c r="C3257" i="29"/>
  <c r="B3257" i="29" s="1"/>
  <c r="A3257" i="29" s="1"/>
  <c r="C3256" i="29"/>
  <c r="B3256" i="29" s="1"/>
  <c r="A3256" i="29" s="1"/>
  <c r="C3255" i="29"/>
  <c r="B3255" i="29" s="1"/>
  <c r="A3255" i="29" s="1"/>
  <c r="C3254" i="29"/>
  <c r="B3254" i="29" s="1"/>
  <c r="A3254" i="29" s="1"/>
  <c r="C3253" i="29"/>
  <c r="B3253" i="29" s="1"/>
  <c r="A3253" i="29" s="1"/>
  <c r="C3252" i="29"/>
  <c r="B3252" i="29" s="1"/>
  <c r="A3252" i="29" s="1"/>
  <c r="C3251" i="29"/>
  <c r="B3251" i="29" s="1"/>
  <c r="A3251" i="29" s="1"/>
  <c r="C3250" i="29"/>
  <c r="B3250" i="29" s="1"/>
  <c r="A3250" i="29" s="1"/>
  <c r="C3249" i="29"/>
  <c r="B3249" i="29" s="1"/>
  <c r="A3249" i="29" s="1"/>
  <c r="C3248" i="29"/>
  <c r="B3248" i="29" s="1"/>
  <c r="A3248" i="29" s="1"/>
  <c r="C3247" i="29"/>
  <c r="B3247" i="29" s="1"/>
  <c r="A3247" i="29" s="1"/>
  <c r="C3246" i="29"/>
  <c r="B3246" i="29" s="1"/>
  <c r="A3246" i="29" s="1"/>
  <c r="C3245" i="29"/>
  <c r="B3245" i="29" s="1"/>
  <c r="A3245" i="29" s="1"/>
  <c r="C3244" i="29"/>
  <c r="B3244" i="29" s="1"/>
  <c r="A3244" i="29" s="1"/>
  <c r="C3243" i="29"/>
  <c r="B3243" i="29" s="1"/>
  <c r="A3243" i="29" s="1"/>
  <c r="C3242" i="29"/>
  <c r="B3242" i="29" s="1"/>
  <c r="A3242" i="29" s="1"/>
  <c r="C3241" i="29"/>
  <c r="B3241" i="29" s="1"/>
  <c r="A3241" i="29" s="1"/>
  <c r="C3240" i="29"/>
  <c r="B3240" i="29" s="1"/>
  <c r="A3240" i="29" s="1"/>
  <c r="C3239" i="29"/>
  <c r="B3239" i="29" s="1"/>
  <c r="A3239" i="29" s="1"/>
  <c r="C3238" i="29"/>
  <c r="B3238" i="29" s="1"/>
  <c r="A3238" i="29" s="1"/>
  <c r="C3237" i="29"/>
  <c r="B3237" i="29" s="1"/>
  <c r="A3237" i="29" s="1"/>
  <c r="C3236" i="29"/>
  <c r="B3236" i="29"/>
  <c r="A3236" i="29" s="1"/>
  <c r="C3235" i="29"/>
  <c r="B3235" i="29" s="1"/>
  <c r="A3235" i="29" s="1"/>
  <c r="C3234" i="29"/>
  <c r="B3234" i="29" s="1"/>
  <c r="A3234" i="29" s="1"/>
  <c r="C3233" i="29"/>
  <c r="B3233" i="29" s="1"/>
  <c r="A3233" i="29" s="1"/>
  <c r="C3232" i="29"/>
  <c r="B3232" i="29" s="1"/>
  <c r="A3232" i="29" s="1"/>
  <c r="C3231" i="29"/>
  <c r="B3231" i="29" s="1"/>
  <c r="A3231" i="29" s="1"/>
  <c r="C3230" i="29"/>
  <c r="B3230" i="29" s="1"/>
  <c r="A3230" i="29" s="1"/>
  <c r="C3229" i="29"/>
  <c r="B3229" i="29" s="1"/>
  <c r="A3229" i="29" s="1"/>
  <c r="C3228" i="29"/>
  <c r="B3228" i="29" s="1"/>
  <c r="A3228" i="29" s="1"/>
  <c r="C3227" i="29"/>
  <c r="B3227" i="29" s="1"/>
  <c r="A3227" i="29" s="1"/>
  <c r="C3226" i="29"/>
  <c r="B3226" i="29" s="1"/>
  <c r="A3226" i="29" s="1"/>
  <c r="C3225" i="29"/>
  <c r="B3225" i="29" s="1"/>
  <c r="A3225" i="29" s="1"/>
  <c r="C3224" i="29"/>
  <c r="B3224" i="29" s="1"/>
  <c r="A3224" i="29" s="1"/>
  <c r="C3223" i="29"/>
  <c r="B3223" i="29" s="1"/>
  <c r="A3223" i="29" s="1"/>
  <c r="C3222" i="29"/>
  <c r="B3222" i="29" s="1"/>
  <c r="A3222" i="29" s="1"/>
  <c r="C3221" i="29"/>
  <c r="B3221" i="29" s="1"/>
  <c r="A3221" i="29" s="1"/>
  <c r="C3220" i="29"/>
  <c r="B3220" i="29" s="1"/>
  <c r="A3220" i="29" s="1"/>
  <c r="C3219" i="29"/>
  <c r="B3219" i="29" s="1"/>
  <c r="A3219" i="29" s="1"/>
  <c r="C3218" i="29"/>
  <c r="B3218" i="29" s="1"/>
  <c r="A3218" i="29" s="1"/>
  <c r="C3217" i="29"/>
  <c r="B3217" i="29" s="1"/>
  <c r="A3217" i="29" s="1"/>
  <c r="C3216" i="29"/>
  <c r="B3216" i="29" s="1"/>
  <c r="A3216" i="29" s="1"/>
  <c r="C3215" i="29"/>
  <c r="B3215" i="29" s="1"/>
  <c r="A3215" i="29" s="1"/>
  <c r="C3214" i="29"/>
  <c r="B3214" i="29" s="1"/>
  <c r="A3214" i="29" s="1"/>
  <c r="C3213" i="29"/>
  <c r="B3213" i="29" s="1"/>
  <c r="A3213" i="29" s="1"/>
  <c r="C3212" i="29"/>
  <c r="B3212" i="29" s="1"/>
  <c r="A3212" i="29" s="1"/>
  <c r="C3211" i="29"/>
  <c r="B3211" i="29" s="1"/>
  <c r="A3211" i="29" s="1"/>
  <c r="C3210" i="29"/>
  <c r="B3210" i="29" s="1"/>
  <c r="A3210" i="29" s="1"/>
  <c r="C3209" i="29"/>
  <c r="B3209" i="29" s="1"/>
  <c r="A3209" i="29" s="1"/>
  <c r="C3208" i="29"/>
  <c r="B3208" i="29" s="1"/>
  <c r="A3208" i="29" s="1"/>
  <c r="C3207" i="29"/>
  <c r="B3207" i="29" s="1"/>
  <c r="A3207" i="29" s="1"/>
  <c r="C3206" i="29"/>
  <c r="B3206" i="29" s="1"/>
  <c r="A3206" i="29" s="1"/>
  <c r="C3205" i="29"/>
  <c r="B3205" i="29" s="1"/>
  <c r="A3205" i="29" s="1"/>
  <c r="C3204" i="29"/>
  <c r="B3204" i="29" s="1"/>
  <c r="A3204" i="29" s="1"/>
  <c r="C3203" i="29"/>
  <c r="B3203" i="29" s="1"/>
  <c r="A3203" i="29" s="1"/>
  <c r="C3202" i="29"/>
  <c r="B3202" i="29" s="1"/>
  <c r="A3202" i="29" s="1"/>
  <c r="C3201" i="29"/>
  <c r="B3201" i="29" s="1"/>
  <c r="A3201" i="29" s="1"/>
  <c r="C3200" i="29"/>
  <c r="B3200" i="29" s="1"/>
  <c r="A3200" i="29" s="1"/>
  <c r="C3199" i="29"/>
  <c r="B3199" i="29" s="1"/>
  <c r="A3199" i="29" s="1"/>
  <c r="C3198" i="29"/>
  <c r="B3198" i="29" s="1"/>
  <c r="A3198" i="29" s="1"/>
  <c r="C3197" i="29"/>
  <c r="B3197" i="29" s="1"/>
  <c r="A3197" i="29" s="1"/>
  <c r="C3196" i="29"/>
  <c r="B3196" i="29" s="1"/>
  <c r="A3196" i="29" s="1"/>
  <c r="C3195" i="29"/>
  <c r="B3195" i="29" s="1"/>
  <c r="A3195" i="29" s="1"/>
  <c r="C3194" i="29"/>
  <c r="B3194" i="29" s="1"/>
  <c r="A3194" i="29" s="1"/>
  <c r="C3193" i="29"/>
  <c r="B3193" i="29" s="1"/>
  <c r="A3193" i="29" s="1"/>
  <c r="C3192" i="29"/>
  <c r="B3192" i="29" s="1"/>
  <c r="A3192" i="29" s="1"/>
  <c r="C3191" i="29"/>
  <c r="B3191" i="29" s="1"/>
  <c r="A3191" i="29" s="1"/>
  <c r="C3190" i="29"/>
  <c r="B3190" i="29" s="1"/>
  <c r="A3190" i="29" s="1"/>
  <c r="C3189" i="29"/>
  <c r="B3189" i="29" s="1"/>
  <c r="A3189" i="29" s="1"/>
  <c r="C3188" i="29"/>
  <c r="B3188" i="29" s="1"/>
  <c r="A3188" i="29" s="1"/>
  <c r="C3187" i="29"/>
  <c r="B3187" i="29" s="1"/>
  <c r="A3187" i="29" s="1"/>
  <c r="C3186" i="29"/>
  <c r="B3186" i="29" s="1"/>
  <c r="A3186" i="29" s="1"/>
  <c r="C3185" i="29"/>
  <c r="B3185" i="29" s="1"/>
  <c r="A3185" i="29" s="1"/>
  <c r="C3184" i="29"/>
  <c r="B3184" i="29" s="1"/>
  <c r="A3184" i="29" s="1"/>
  <c r="C3183" i="29"/>
  <c r="B3183" i="29" s="1"/>
  <c r="A3183" i="29" s="1"/>
  <c r="C3182" i="29"/>
  <c r="B3182" i="29" s="1"/>
  <c r="A3182" i="29" s="1"/>
  <c r="C3181" i="29"/>
  <c r="B3181" i="29" s="1"/>
  <c r="A3181" i="29" s="1"/>
  <c r="C3180" i="29"/>
  <c r="B3180" i="29" s="1"/>
  <c r="A3180" i="29" s="1"/>
  <c r="C3179" i="29"/>
  <c r="B3179" i="29" s="1"/>
  <c r="A3179" i="29" s="1"/>
  <c r="C3178" i="29"/>
  <c r="B3178" i="29" s="1"/>
  <c r="A3178" i="29" s="1"/>
  <c r="C3177" i="29"/>
  <c r="B3177" i="29" s="1"/>
  <c r="A3177" i="29" s="1"/>
  <c r="C3176" i="29"/>
  <c r="B3176" i="29" s="1"/>
  <c r="A3176" i="29" s="1"/>
  <c r="C3175" i="29"/>
  <c r="B3175" i="29" s="1"/>
  <c r="A3175" i="29" s="1"/>
  <c r="C3174" i="29"/>
  <c r="B3174" i="29" s="1"/>
  <c r="A3174" i="29" s="1"/>
  <c r="C3173" i="29"/>
  <c r="B3173" i="29" s="1"/>
  <c r="A3173" i="29" s="1"/>
  <c r="C3172" i="29"/>
  <c r="B3172" i="29" s="1"/>
  <c r="A3172" i="29" s="1"/>
  <c r="C3171" i="29"/>
  <c r="B3171" i="29" s="1"/>
  <c r="A3171" i="29" s="1"/>
  <c r="C3170" i="29"/>
  <c r="B3170" i="29" s="1"/>
  <c r="A3170" i="29" s="1"/>
  <c r="C3169" i="29"/>
  <c r="B3169" i="29" s="1"/>
  <c r="A3169" i="29" s="1"/>
  <c r="C3168" i="29"/>
  <c r="B3168" i="29" s="1"/>
  <c r="A3168" i="29" s="1"/>
  <c r="C3167" i="29"/>
  <c r="B3167" i="29" s="1"/>
  <c r="A3167" i="29"/>
  <c r="C3166" i="29"/>
  <c r="B3166" i="29" s="1"/>
  <c r="A3166" i="29" s="1"/>
  <c r="C3165" i="29"/>
  <c r="B3165" i="29" s="1"/>
  <c r="A3165" i="29" s="1"/>
  <c r="C3164" i="29"/>
  <c r="B3164" i="29"/>
  <c r="A3164" i="29" s="1"/>
  <c r="C3163" i="29"/>
  <c r="B3163" i="29" s="1"/>
  <c r="A3163" i="29" s="1"/>
  <c r="C3162" i="29"/>
  <c r="B3162" i="29" s="1"/>
  <c r="A3162" i="29" s="1"/>
  <c r="C3161" i="29"/>
  <c r="B3161" i="29" s="1"/>
  <c r="A3161" i="29" s="1"/>
  <c r="C3160" i="29"/>
  <c r="B3160" i="29" s="1"/>
  <c r="A3160" i="29" s="1"/>
  <c r="C3159" i="29"/>
  <c r="B3159" i="29" s="1"/>
  <c r="A3159" i="29" s="1"/>
  <c r="C3158" i="29"/>
  <c r="B3158" i="29" s="1"/>
  <c r="A3158" i="29" s="1"/>
  <c r="C3157" i="29"/>
  <c r="B3157" i="29" s="1"/>
  <c r="A3157" i="29" s="1"/>
  <c r="C3156" i="29"/>
  <c r="B3156" i="29" s="1"/>
  <c r="A3156" i="29" s="1"/>
  <c r="C3155" i="29"/>
  <c r="B3155" i="29" s="1"/>
  <c r="A3155" i="29" s="1"/>
  <c r="C3154" i="29"/>
  <c r="B3154" i="29" s="1"/>
  <c r="A3154" i="29" s="1"/>
  <c r="C3153" i="29"/>
  <c r="B3153" i="29" s="1"/>
  <c r="A3153" i="29" s="1"/>
  <c r="C3152" i="29"/>
  <c r="B3152" i="29" s="1"/>
  <c r="A3152" i="29" s="1"/>
  <c r="C3151" i="29"/>
  <c r="B3151" i="29" s="1"/>
  <c r="A3151" i="29" s="1"/>
  <c r="C3150" i="29"/>
  <c r="B3150" i="29" s="1"/>
  <c r="A3150" i="29" s="1"/>
  <c r="C3149" i="29"/>
  <c r="B3149" i="29" s="1"/>
  <c r="A3149" i="29" s="1"/>
  <c r="C3148" i="29"/>
  <c r="B3148" i="29" s="1"/>
  <c r="A3148" i="29" s="1"/>
  <c r="C3147" i="29"/>
  <c r="B3147" i="29" s="1"/>
  <c r="A3147" i="29" s="1"/>
  <c r="C3146" i="29"/>
  <c r="B3146" i="29" s="1"/>
  <c r="A3146" i="29" s="1"/>
  <c r="C3145" i="29"/>
  <c r="B3145" i="29" s="1"/>
  <c r="A3145" i="29" s="1"/>
  <c r="C3144" i="29"/>
  <c r="B3144" i="29" s="1"/>
  <c r="A3144" i="29" s="1"/>
  <c r="C3143" i="29"/>
  <c r="B3143" i="29" s="1"/>
  <c r="A3143" i="29" s="1"/>
  <c r="C3142" i="29"/>
  <c r="B3142" i="29" s="1"/>
  <c r="A3142" i="29" s="1"/>
  <c r="C3141" i="29"/>
  <c r="B3141" i="29" s="1"/>
  <c r="A3141" i="29" s="1"/>
  <c r="C3140" i="29"/>
  <c r="B3140" i="29" s="1"/>
  <c r="A3140" i="29" s="1"/>
  <c r="C3139" i="29"/>
  <c r="B3139" i="29" s="1"/>
  <c r="A3139" i="29" s="1"/>
  <c r="C3138" i="29"/>
  <c r="B3138" i="29" s="1"/>
  <c r="A3138" i="29" s="1"/>
  <c r="C3137" i="29"/>
  <c r="B3137" i="29" s="1"/>
  <c r="A3137" i="29" s="1"/>
  <c r="C3136" i="29"/>
  <c r="B3136" i="29" s="1"/>
  <c r="A3136" i="29" s="1"/>
  <c r="C3135" i="29"/>
  <c r="B3135" i="29" s="1"/>
  <c r="A3135" i="29" s="1"/>
  <c r="C3134" i="29"/>
  <c r="B3134" i="29" s="1"/>
  <c r="A3134" i="29" s="1"/>
  <c r="C3133" i="29"/>
  <c r="B3133" i="29" s="1"/>
  <c r="A3133" i="29" s="1"/>
  <c r="C3132" i="29"/>
  <c r="B3132" i="29" s="1"/>
  <c r="A3132" i="29" s="1"/>
  <c r="C3131" i="29"/>
  <c r="B3131" i="29" s="1"/>
  <c r="A3131" i="29" s="1"/>
  <c r="C3130" i="29"/>
  <c r="B3130" i="29" s="1"/>
  <c r="A3130" i="29" s="1"/>
  <c r="C3129" i="29"/>
  <c r="B3129" i="29" s="1"/>
  <c r="A3129" i="29" s="1"/>
  <c r="C3128" i="29"/>
  <c r="B3128" i="29" s="1"/>
  <c r="A3128" i="29" s="1"/>
  <c r="C3127" i="29"/>
  <c r="B3127" i="29" s="1"/>
  <c r="A3127" i="29" s="1"/>
  <c r="C3126" i="29"/>
  <c r="B3126" i="29" s="1"/>
  <c r="A3126" i="29" s="1"/>
  <c r="C3125" i="29"/>
  <c r="B3125" i="29" s="1"/>
  <c r="A3125" i="29" s="1"/>
  <c r="C3124" i="29"/>
  <c r="B3124" i="29" s="1"/>
  <c r="A3124" i="29" s="1"/>
  <c r="C3123" i="29"/>
  <c r="B3123" i="29" s="1"/>
  <c r="A3123" i="29" s="1"/>
  <c r="C3122" i="29"/>
  <c r="B3122" i="29" s="1"/>
  <c r="A3122" i="29" s="1"/>
  <c r="C3121" i="29"/>
  <c r="B3121" i="29" s="1"/>
  <c r="A3121" i="29" s="1"/>
  <c r="C3120" i="29"/>
  <c r="B3120" i="29" s="1"/>
  <c r="A3120" i="29" s="1"/>
  <c r="C3119" i="29"/>
  <c r="B3119" i="29" s="1"/>
  <c r="A3119" i="29" s="1"/>
  <c r="C3118" i="29"/>
  <c r="B3118" i="29" s="1"/>
  <c r="A3118" i="29" s="1"/>
  <c r="C3117" i="29"/>
  <c r="B3117" i="29" s="1"/>
  <c r="A3117" i="29" s="1"/>
  <c r="C3116" i="29"/>
  <c r="B3116" i="29" s="1"/>
  <c r="A3116" i="29" s="1"/>
  <c r="C3115" i="29"/>
  <c r="B3115" i="29" s="1"/>
  <c r="A3115" i="29" s="1"/>
  <c r="C3114" i="29"/>
  <c r="B3114" i="29" s="1"/>
  <c r="A3114" i="29" s="1"/>
  <c r="C3113" i="29"/>
  <c r="B3113" i="29" s="1"/>
  <c r="A3113" i="29" s="1"/>
  <c r="C3112" i="29"/>
  <c r="B3112" i="29" s="1"/>
  <c r="A3112" i="29" s="1"/>
  <c r="C3111" i="29"/>
  <c r="B3111" i="29" s="1"/>
  <c r="A3111" i="29" s="1"/>
  <c r="C3110" i="29"/>
  <c r="B3110" i="29" s="1"/>
  <c r="A3110" i="29" s="1"/>
  <c r="C3109" i="29"/>
  <c r="B3109" i="29" s="1"/>
  <c r="A3109" i="29" s="1"/>
  <c r="C3108" i="29"/>
  <c r="B3108" i="29" s="1"/>
  <c r="A3108" i="29" s="1"/>
  <c r="C3107" i="29"/>
  <c r="B3107" i="29" s="1"/>
  <c r="A3107" i="29" s="1"/>
  <c r="C3106" i="29"/>
  <c r="B3106" i="29" s="1"/>
  <c r="A3106" i="29" s="1"/>
  <c r="C3105" i="29"/>
  <c r="B3105" i="29" s="1"/>
  <c r="A3105" i="29" s="1"/>
  <c r="C3104" i="29"/>
  <c r="B3104" i="29" s="1"/>
  <c r="A3104" i="29" s="1"/>
  <c r="C3103" i="29"/>
  <c r="B3103" i="29" s="1"/>
  <c r="A3103" i="29" s="1"/>
  <c r="C3102" i="29"/>
  <c r="B3102" i="29" s="1"/>
  <c r="A3102" i="29" s="1"/>
  <c r="C3101" i="29"/>
  <c r="B3101" i="29" s="1"/>
  <c r="A3101" i="29" s="1"/>
  <c r="C3100" i="29"/>
  <c r="B3100" i="29" s="1"/>
  <c r="A3100" i="29" s="1"/>
  <c r="C3099" i="29"/>
  <c r="B3099" i="29" s="1"/>
  <c r="A3099" i="29" s="1"/>
  <c r="C3098" i="29"/>
  <c r="B3098" i="29" s="1"/>
  <c r="A3098" i="29" s="1"/>
  <c r="C3097" i="29"/>
  <c r="B3097" i="29" s="1"/>
  <c r="A3097" i="29" s="1"/>
  <c r="C3096" i="29"/>
  <c r="B3096" i="29" s="1"/>
  <c r="A3096" i="29" s="1"/>
  <c r="C3095" i="29"/>
  <c r="B3095" i="29" s="1"/>
  <c r="A3095" i="29" s="1"/>
  <c r="C3094" i="29"/>
  <c r="B3094" i="29" s="1"/>
  <c r="A3094" i="29" s="1"/>
  <c r="C3093" i="29"/>
  <c r="B3093" i="29" s="1"/>
  <c r="A3093" i="29" s="1"/>
  <c r="C3092" i="29"/>
  <c r="B3092" i="29" s="1"/>
  <c r="A3092" i="29" s="1"/>
  <c r="C3091" i="29"/>
  <c r="B3091" i="29" s="1"/>
  <c r="A3091" i="29" s="1"/>
  <c r="C3090" i="29"/>
  <c r="B3090" i="29" s="1"/>
  <c r="A3090" i="29" s="1"/>
  <c r="C3089" i="29"/>
  <c r="B3089" i="29" s="1"/>
  <c r="A3089" i="29" s="1"/>
  <c r="C3088" i="29"/>
  <c r="B3088" i="29" s="1"/>
  <c r="A3088" i="29" s="1"/>
  <c r="C3087" i="29"/>
  <c r="B3087" i="29" s="1"/>
  <c r="A3087" i="29" s="1"/>
  <c r="C3086" i="29"/>
  <c r="B3086" i="29" s="1"/>
  <c r="A3086" i="29" s="1"/>
  <c r="C3085" i="29"/>
  <c r="B3085" i="29" s="1"/>
  <c r="A3085" i="29" s="1"/>
  <c r="C3084" i="29"/>
  <c r="B3084" i="29" s="1"/>
  <c r="A3084" i="29" s="1"/>
  <c r="C3083" i="29"/>
  <c r="B3083" i="29" s="1"/>
  <c r="A3083" i="29" s="1"/>
  <c r="C3082" i="29"/>
  <c r="B3082" i="29" s="1"/>
  <c r="A3082" i="29" s="1"/>
  <c r="C3081" i="29"/>
  <c r="B3081" i="29" s="1"/>
  <c r="A3081" i="29" s="1"/>
  <c r="C3080" i="29"/>
  <c r="B3080" i="29" s="1"/>
  <c r="A3080" i="29" s="1"/>
  <c r="C3079" i="29"/>
  <c r="B3079" i="29" s="1"/>
  <c r="A3079" i="29" s="1"/>
  <c r="C3078" i="29"/>
  <c r="B3078" i="29" s="1"/>
  <c r="A3078" i="29" s="1"/>
  <c r="C3077" i="29"/>
  <c r="B3077" i="29" s="1"/>
  <c r="A3077" i="29" s="1"/>
  <c r="C3076" i="29"/>
  <c r="B3076" i="29" s="1"/>
  <c r="A3076" i="29" s="1"/>
  <c r="C3075" i="29"/>
  <c r="B3075" i="29" s="1"/>
  <c r="A3075" i="29" s="1"/>
  <c r="C3074" i="29"/>
  <c r="B3074" i="29" s="1"/>
  <c r="A3074" i="29" s="1"/>
  <c r="C3073" i="29"/>
  <c r="B3073" i="29" s="1"/>
  <c r="A3073" i="29" s="1"/>
  <c r="C3072" i="29"/>
  <c r="B3072" i="29" s="1"/>
  <c r="A3072" i="29" s="1"/>
  <c r="C3071" i="29"/>
  <c r="B3071" i="29" s="1"/>
  <c r="A3071" i="29" s="1"/>
  <c r="C3070" i="29"/>
  <c r="B3070" i="29" s="1"/>
  <c r="A3070" i="29" s="1"/>
  <c r="C3069" i="29"/>
  <c r="B3069" i="29" s="1"/>
  <c r="A3069" i="29" s="1"/>
  <c r="C3068" i="29"/>
  <c r="B3068" i="29" s="1"/>
  <c r="A3068" i="29" s="1"/>
  <c r="C3067" i="29"/>
  <c r="B3067" i="29" s="1"/>
  <c r="A3067" i="29" s="1"/>
  <c r="C3066" i="29"/>
  <c r="B3066" i="29" s="1"/>
  <c r="A3066" i="29" s="1"/>
  <c r="C3065" i="29"/>
  <c r="B3065" i="29" s="1"/>
  <c r="A3065" i="29" s="1"/>
  <c r="C3064" i="29"/>
  <c r="B3064" i="29" s="1"/>
  <c r="A3064" i="29" s="1"/>
  <c r="C3063" i="29"/>
  <c r="B3063" i="29" s="1"/>
  <c r="A3063" i="29" s="1"/>
  <c r="C3062" i="29"/>
  <c r="B3062" i="29" s="1"/>
  <c r="A3062" i="29" s="1"/>
  <c r="C3061" i="29"/>
  <c r="B3061" i="29" s="1"/>
  <c r="A3061" i="29" s="1"/>
  <c r="C3060" i="29"/>
  <c r="B3060" i="29" s="1"/>
  <c r="A3060" i="29" s="1"/>
  <c r="C3059" i="29"/>
  <c r="B3059" i="29" s="1"/>
  <c r="A3059" i="29" s="1"/>
  <c r="C3058" i="29"/>
  <c r="B3058" i="29" s="1"/>
  <c r="A3058" i="29" s="1"/>
  <c r="C3057" i="29"/>
  <c r="B3057" i="29" s="1"/>
  <c r="A3057" i="29" s="1"/>
  <c r="C3056" i="29"/>
  <c r="B3056" i="29" s="1"/>
  <c r="A3056" i="29" s="1"/>
  <c r="C3055" i="29"/>
  <c r="B3055" i="29" s="1"/>
  <c r="A3055" i="29" s="1"/>
  <c r="C3054" i="29"/>
  <c r="B3054" i="29" s="1"/>
  <c r="A3054" i="29" s="1"/>
  <c r="C3053" i="29"/>
  <c r="B3053" i="29" s="1"/>
  <c r="A3053" i="29" s="1"/>
  <c r="C3052" i="29"/>
  <c r="B3052" i="29" s="1"/>
  <c r="A3052" i="29" s="1"/>
  <c r="C3051" i="29"/>
  <c r="B3051" i="29" s="1"/>
  <c r="A3051" i="29" s="1"/>
  <c r="C3050" i="29"/>
  <c r="B3050" i="29" s="1"/>
  <c r="A3050" i="29" s="1"/>
  <c r="C3049" i="29"/>
  <c r="B3049" i="29" s="1"/>
  <c r="A3049" i="29" s="1"/>
  <c r="C3048" i="29"/>
  <c r="B3048" i="29" s="1"/>
  <c r="A3048" i="29" s="1"/>
  <c r="C3047" i="29"/>
  <c r="B3047" i="29" s="1"/>
  <c r="A3047" i="29" s="1"/>
  <c r="C3046" i="29"/>
  <c r="B3046" i="29" s="1"/>
  <c r="A3046" i="29" s="1"/>
  <c r="C3045" i="29"/>
  <c r="B3045" i="29" s="1"/>
  <c r="A3045" i="29" s="1"/>
  <c r="C3044" i="29"/>
  <c r="B3044" i="29" s="1"/>
  <c r="A3044" i="29" s="1"/>
  <c r="C3043" i="29"/>
  <c r="B3043" i="29" s="1"/>
  <c r="A3043" i="29" s="1"/>
  <c r="C3042" i="29"/>
  <c r="B3042" i="29" s="1"/>
  <c r="A3042" i="29" s="1"/>
  <c r="C3041" i="29"/>
  <c r="B3041" i="29" s="1"/>
  <c r="A3041" i="29" s="1"/>
  <c r="C3040" i="29"/>
  <c r="B3040" i="29" s="1"/>
  <c r="A3040" i="29" s="1"/>
  <c r="C3039" i="29"/>
  <c r="B3039" i="29" s="1"/>
  <c r="A3039" i="29" s="1"/>
  <c r="C3038" i="29"/>
  <c r="B3038" i="29" s="1"/>
  <c r="A3038" i="29" s="1"/>
  <c r="C3037" i="29"/>
  <c r="B3037" i="29" s="1"/>
  <c r="A3037" i="29" s="1"/>
  <c r="C3036" i="29"/>
  <c r="B3036" i="29" s="1"/>
  <c r="A3036" i="29" s="1"/>
  <c r="C3035" i="29"/>
  <c r="B3035" i="29" s="1"/>
  <c r="A3035" i="29" s="1"/>
  <c r="C3034" i="29"/>
  <c r="B3034" i="29" s="1"/>
  <c r="A3034" i="29" s="1"/>
  <c r="C3033" i="29"/>
  <c r="B3033" i="29" s="1"/>
  <c r="A3033" i="29" s="1"/>
  <c r="C3032" i="29"/>
  <c r="B3032" i="29" s="1"/>
  <c r="A3032" i="29" s="1"/>
  <c r="C3031" i="29"/>
  <c r="B3031" i="29" s="1"/>
  <c r="A3031" i="29" s="1"/>
  <c r="C3030" i="29"/>
  <c r="B3030" i="29" s="1"/>
  <c r="A3030" i="29" s="1"/>
  <c r="C3029" i="29"/>
  <c r="B3029" i="29" s="1"/>
  <c r="A3029" i="29" s="1"/>
  <c r="C3028" i="29"/>
  <c r="B3028" i="29" s="1"/>
  <c r="A3028" i="29" s="1"/>
  <c r="C3027" i="29"/>
  <c r="B3027" i="29" s="1"/>
  <c r="A3027" i="29" s="1"/>
  <c r="C3026" i="29"/>
  <c r="B3026" i="29" s="1"/>
  <c r="A3026" i="29" s="1"/>
  <c r="C3025" i="29"/>
  <c r="B3025" i="29" s="1"/>
  <c r="A3025" i="29" s="1"/>
  <c r="C3024" i="29"/>
  <c r="B3024" i="29" s="1"/>
  <c r="A3024" i="29" s="1"/>
  <c r="C3023" i="29"/>
  <c r="B3023" i="29" s="1"/>
  <c r="A3023" i="29" s="1"/>
  <c r="C3022" i="29"/>
  <c r="B3022" i="29" s="1"/>
  <c r="A3022" i="29" s="1"/>
  <c r="C3021" i="29"/>
  <c r="B3021" i="29" s="1"/>
  <c r="A3021" i="29" s="1"/>
  <c r="C3020" i="29"/>
  <c r="B3020" i="29" s="1"/>
  <c r="A3020" i="29" s="1"/>
  <c r="C3019" i="29"/>
  <c r="B3019" i="29" s="1"/>
  <c r="A3019" i="29" s="1"/>
  <c r="C3018" i="29"/>
  <c r="B3018" i="29" s="1"/>
  <c r="A3018" i="29" s="1"/>
  <c r="C3017" i="29"/>
  <c r="B3017" i="29" s="1"/>
  <c r="A3017" i="29" s="1"/>
  <c r="C3016" i="29"/>
  <c r="B3016" i="29" s="1"/>
  <c r="A3016" i="29" s="1"/>
  <c r="C3015" i="29"/>
  <c r="B3015" i="29" s="1"/>
  <c r="A3015" i="29" s="1"/>
  <c r="C3014" i="29"/>
  <c r="B3014" i="29" s="1"/>
  <c r="A3014" i="29" s="1"/>
  <c r="C3013" i="29"/>
  <c r="B3013" i="29" s="1"/>
  <c r="A3013" i="29" s="1"/>
  <c r="C3012" i="29"/>
  <c r="B3012" i="29" s="1"/>
  <c r="A3012" i="29" s="1"/>
  <c r="C3011" i="29"/>
  <c r="B3011" i="29" s="1"/>
  <c r="A3011" i="29" s="1"/>
  <c r="C3010" i="29"/>
  <c r="B3010" i="29" s="1"/>
  <c r="A3010" i="29" s="1"/>
  <c r="C3009" i="29"/>
  <c r="B3009" i="29" s="1"/>
  <c r="A3009" i="29" s="1"/>
  <c r="C3008" i="29"/>
  <c r="B3008" i="29" s="1"/>
  <c r="A3008" i="29" s="1"/>
  <c r="C3007" i="29"/>
  <c r="B3007" i="29" s="1"/>
  <c r="A3007" i="29" s="1"/>
  <c r="C3006" i="29"/>
  <c r="B3006" i="29" s="1"/>
  <c r="A3006" i="29" s="1"/>
  <c r="C3005" i="29"/>
  <c r="B3005" i="29" s="1"/>
  <c r="A3005" i="29" s="1"/>
  <c r="C3004" i="29"/>
  <c r="B3004" i="29" s="1"/>
  <c r="A3004" i="29" s="1"/>
  <c r="C3003" i="29"/>
  <c r="B3003" i="29" s="1"/>
  <c r="A3003" i="29" s="1"/>
  <c r="C3002" i="29"/>
  <c r="B3002" i="29" s="1"/>
  <c r="A3002" i="29" s="1"/>
  <c r="C3001" i="29"/>
  <c r="B3001" i="29" s="1"/>
  <c r="A3001" i="29" s="1"/>
  <c r="C3000" i="29"/>
  <c r="B3000" i="29" s="1"/>
  <c r="A3000" i="29" s="1"/>
  <c r="C2999" i="29"/>
  <c r="B2999" i="29" s="1"/>
  <c r="A2999" i="29" s="1"/>
  <c r="C2998" i="29"/>
  <c r="B2998" i="29" s="1"/>
  <c r="A2998" i="29" s="1"/>
  <c r="C2997" i="29"/>
  <c r="B2997" i="29" s="1"/>
  <c r="A2997" i="29" s="1"/>
  <c r="C2996" i="29"/>
  <c r="B2996" i="29" s="1"/>
  <c r="A2996" i="29" s="1"/>
  <c r="C2995" i="29"/>
  <c r="B2995" i="29" s="1"/>
  <c r="A2995" i="29" s="1"/>
  <c r="C2994" i="29"/>
  <c r="B2994" i="29" s="1"/>
  <c r="A2994" i="29" s="1"/>
  <c r="C2993" i="29"/>
  <c r="B2993" i="29" s="1"/>
  <c r="A2993" i="29" s="1"/>
  <c r="C2992" i="29"/>
  <c r="B2992" i="29" s="1"/>
  <c r="A2992" i="29" s="1"/>
  <c r="C2991" i="29"/>
  <c r="B2991" i="29" s="1"/>
  <c r="A2991" i="29" s="1"/>
  <c r="C2990" i="29"/>
  <c r="B2990" i="29" s="1"/>
  <c r="A2990" i="29" s="1"/>
  <c r="C2989" i="29"/>
  <c r="B2989" i="29" s="1"/>
  <c r="A2989" i="29" s="1"/>
  <c r="C2988" i="29"/>
  <c r="B2988" i="29" s="1"/>
  <c r="A2988" i="29" s="1"/>
  <c r="C2987" i="29"/>
  <c r="B2987" i="29" s="1"/>
  <c r="A2987" i="29" s="1"/>
  <c r="C2986" i="29"/>
  <c r="B2986" i="29" s="1"/>
  <c r="A2986" i="29" s="1"/>
  <c r="C2985" i="29"/>
  <c r="B2985" i="29" s="1"/>
  <c r="A2985" i="29" s="1"/>
  <c r="C2984" i="29"/>
  <c r="B2984" i="29" s="1"/>
  <c r="A2984" i="29" s="1"/>
  <c r="C2983" i="29"/>
  <c r="B2983" i="29" s="1"/>
  <c r="A2983" i="29" s="1"/>
  <c r="C2982" i="29"/>
  <c r="B2982" i="29" s="1"/>
  <c r="A2982" i="29" s="1"/>
  <c r="C2981" i="29"/>
  <c r="B2981" i="29" s="1"/>
  <c r="A2981" i="29" s="1"/>
  <c r="C2980" i="29"/>
  <c r="B2980" i="29" s="1"/>
  <c r="A2980" i="29" s="1"/>
  <c r="C2979" i="29"/>
  <c r="B2979" i="29" s="1"/>
  <c r="A2979" i="29" s="1"/>
  <c r="C2978" i="29"/>
  <c r="B2978" i="29" s="1"/>
  <c r="A2978" i="29" s="1"/>
  <c r="C2977" i="29"/>
  <c r="B2977" i="29" s="1"/>
  <c r="A2977" i="29" s="1"/>
  <c r="C2976" i="29"/>
  <c r="B2976" i="29" s="1"/>
  <c r="A2976" i="29" s="1"/>
  <c r="C2975" i="29"/>
  <c r="B2975" i="29" s="1"/>
  <c r="A2975" i="29" s="1"/>
  <c r="C2974" i="29"/>
  <c r="B2974" i="29" s="1"/>
  <c r="A2974" i="29" s="1"/>
  <c r="C2973" i="29"/>
  <c r="B2973" i="29" s="1"/>
  <c r="A2973" i="29" s="1"/>
  <c r="C2972" i="29"/>
  <c r="B2972" i="29" s="1"/>
  <c r="A2972" i="29" s="1"/>
  <c r="C2971" i="29"/>
  <c r="B2971" i="29" s="1"/>
  <c r="A2971" i="29" s="1"/>
  <c r="C2970" i="29"/>
  <c r="B2970" i="29" s="1"/>
  <c r="A2970" i="29" s="1"/>
  <c r="C2969" i="29"/>
  <c r="B2969" i="29" s="1"/>
  <c r="A2969" i="29" s="1"/>
  <c r="C2968" i="29"/>
  <c r="B2968" i="29" s="1"/>
  <c r="A2968" i="29" s="1"/>
  <c r="C2967" i="29"/>
  <c r="B2967" i="29" s="1"/>
  <c r="A2967" i="29" s="1"/>
  <c r="C2966" i="29"/>
  <c r="B2966" i="29" s="1"/>
  <c r="A2966" i="29" s="1"/>
  <c r="C2965" i="29"/>
  <c r="B2965" i="29" s="1"/>
  <c r="A2965" i="29" s="1"/>
  <c r="C2964" i="29"/>
  <c r="B2964" i="29" s="1"/>
  <c r="A2964" i="29" s="1"/>
  <c r="C2963" i="29"/>
  <c r="B2963" i="29" s="1"/>
  <c r="A2963" i="29" s="1"/>
  <c r="C2962" i="29"/>
  <c r="B2962" i="29" s="1"/>
  <c r="A2962" i="29" s="1"/>
  <c r="C2961" i="29"/>
  <c r="B2961" i="29" s="1"/>
  <c r="A2961" i="29" s="1"/>
  <c r="C2960" i="29"/>
  <c r="B2960" i="29" s="1"/>
  <c r="A2960" i="29" s="1"/>
  <c r="C2959" i="29"/>
  <c r="B2959" i="29" s="1"/>
  <c r="A2959" i="29" s="1"/>
  <c r="C2958" i="29"/>
  <c r="B2958" i="29" s="1"/>
  <c r="A2958" i="29" s="1"/>
  <c r="C2957" i="29"/>
  <c r="B2957" i="29" s="1"/>
  <c r="A2957" i="29" s="1"/>
  <c r="C2956" i="29"/>
  <c r="B2956" i="29" s="1"/>
  <c r="A2956" i="29" s="1"/>
  <c r="C2955" i="29"/>
  <c r="B2955" i="29" s="1"/>
  <c r="A2955" i="29" s="1"/>
  <c r="C2954" i="29"/>
  <c r="B2954" i="29" s="1"/>
  <c r="A2954" i="29" s="1"/>
  <c r="C2953" i="29"/>
  <c r="B2953" i="29" s="1"/>
  <c r="A2953" i="29" s="1"/>
  <c r="C2952" i="29"/>
  <c r="B2952" i="29" s="1"/>
  <c r="A2952" i="29" s="1"/>
  <c r="C2951" i="29"/>
  <c r="B2951" i="29" s="1"/>
  <c r="A2951" i="29" s="1"/>
  <c r="C2950" i="29"/>
  <c r="B2950" i="29" s="1"/>
  <c r="A2950" i="29" s="1"/>
  <c r="C2949" i="29"/>
  <c r="B2949" i="29" s="1"/>
  <c r="A2949" i="29" s="1"/>
  <c r="C2948" i="29"/>
  <c r="B2948" i="29" s="1"/>
  <c r="A2948" i="29" s="1"/>
  <c r="C2947" i="29"/>
  <c r="B2947" i="29" s="1"/>
  <c r="A2947" i="29"/>
  <c r="C2946" i="29"/>
  <c r="B2946" i="29" s="1"/>
  <c r="A2946" i="29" s="1"/>
  <c r="C2945" i="29"/>
  <c r="B2945" i="29" s="1"/>
  <c r="A2945" i="29" s="1"/>
  <c r="C2944" i="29"/>
  <c r="B2944" i="29"/>
  <c r="A2944" i="29" s="1"/>
  <c r="C2943" i="29"/>
  <c r="B2943" i="29" s="1"/>
  <c r="A2943" i="29" s="1"/>
  <c r="C2942" i="29"/>
  <c r="B2942" i="29" s="1"/>
  <c r="A2942" i="29" s="1"/>
  <c r="C2941" i="29"/>
  <c r="B2941" i="29" s="1"/>
  <c r="A2941" i="29" s="1"/>
  <c r="C2940" i="29"/>
  <c r="B2940" i="29" s="1"/>
  <c r="A2940" i="29" s="1"/>
  <c r="C2939" i="29"/>
  <c r="B2939" i="29" s="1"/>
  <c r="A2939" i="29" s="1"/>
  <c r="C2938" i="29"/>
  <c r="B2938" i="29" s="1"/>
  <c r="A2938" i="29" s="1"/>
  <c r="C2937" i="29"/>
  <c r="B2937" i="29" s="1"/>
  <c r="A2937" i="29" s="1"/>
  <c r="C2936" i="29"/>
  <c r="B2936" i="29" s="1"/>
  <c r="A2936" i="29" s="1"/>
  <c r="C2935" i="29"/>
  <c r="B2935" i="29" s="1"/>
  <c r="A2935" i="29" s="1"/>
  <c r="C2934" i="29"/>
  <c r="B2934" i="29" s="1"/>
  <c r="A2934" i="29" s="1"/>
  <c r="C2933" i="29"/>
  <c r="B2933" i="29" s="1"/>
  <c r="A2933" i="29" s="1"/>
  <c r="C2932" i="29"/>
  <c r="B2932" i="29" s="1"/>
  <c r="A2932" i="29" s="1"/>
  <c r="C2931" i="29"/>
  <c r="B2931" i="29" s="1"/>
  <c r="A2931" i="29" s="1"/>
  <c r="C2930" i="29"/>
  <c r="B2930" i="29" s="1"/>
  <c r="A2930" i="29" s="1"/>
  <c r="C2929" i="29"/>
  <c r="B2929" i="29" s="1"/>
  <c r="A2929" i="29" s="1"/>
  <c r="C2928" i="29"/>
  <c r="B2928" i="29" s="1"/>
  <c r="A2928" i="29" s="1"/>
  <c r="C2927" i="29"/>
  <c r="B2927" i="29" s="1"/>
  <c r="A2927" i="29" s="1"/>
  <c r="C2926" i="29"/>
  <c r="B2926" i="29" s="1"/>
  <c r="A2926" i="29" s="1"/>
  <c r="C2925" i="29"/>
  <c r="B2925" i="29" s="1"/>
  <c r="A2925" i="29" s="1"/>
  <c r="C2924" i="29"/>
  <c r="B2924" i="29" s="1"/>
  <c r="A2924" i="29" s="1"/>
  <c r="C2923" i="29"/>
  <c r="B2923" i="29" s="1"/>
  <c r="A2923" i="29" s="1"/>
  <c r="C2922" i="29"/>
  <c r="B2922" i="29" s="1"/>
  <c r="A2922" i="29" s="1"/>
  <c r="C2921" i="29"/>
  <c r="B2921" i="29" s="1"/>
  <c r="A2921" i="29" s="1"/>
  <c r="C2920" i="29"/>
  <c r="B2920" i="29" s="1"/>
  <c r="A2920" i="29" s="1"/>
  <c r="C2919" i="29"/>
  <c r="B2919" i="29" s="1"/>
  <c r="A2919" i="29" s="1"/>
  <c r="C2918" i="29"/>
  <c r="B2918" i="29" s="1"/>
  <c r="A2918" i="29" s="1"/>
  <c r="C2917" i="29"/>
  <c r="B2917" i="29" s="1"/>
  <c r="A2917" i="29" s="1"/>
  <c r="C2916" i="29"/>
  <c r="B2916" i="29" s="1"/>
  <c r="A2916" i="29" s="1"/>
  <c r="C2915" i="29"/>
  <c r="B2915" i="29" s="1"/>
  <c r="A2915" i="29"/>
  <c r="C2914" i="29"/>
  <c r="B2914" i="29" s="1"/>
  <c r="A2914" i="29" s="1"/>
  <c r="C2913" i="29"/>
  <c r="B2913" i="29" s="1"/>
  <c r="A2913" i="29" s="1"/>
  <c r="C2912" i="29"/>
  <c r="B2912" i="29"/>
  <c r="A2912" i="29" s="1"/>
  <c r="C2911" i="29"/>
  <c r="B2911" i="29" s="1"/>
  <c r="A2911" i="29" s="1"/>
  <c r="C2910" i="29"/>
  <c r="B2910" i="29" s="1"/>
  <c r="A2910" i="29" s="1"/>
  <c r="C2909" i="29"/>
  <c r="B2909" i="29" s="1"/>
  <c r="A2909" i="29" s="1"/>
  <c r="C2908" i="29"/>
  <c r="B2908" i="29" s="1"/>
  <c r="A2908" i="29" s="1"/>
  <c r="C2907" i="29"/>
  <c r="B2907" i="29" s="1"/>
  <c r="A2907" i="29" s="1"/>
  <c r="C2906" i="29"/>
  <c r="B2906" i="29" s="1"/>
  <c r="A2906" i="29" s="1"/>
  <c r="C2905" i="29"/>
  <c r="B2905" i="29" s="1"/>
  <c r="A2905" i="29" s="1"/>
  <c r="C2904" i="29"/>
  <c r="B2904" i="29" s="1"/>
  <c r="A2904" i="29" s="1"/>
  <c r="C2903" i="29"/>
  <c r="B2903" i="29" s="1"/>
  <c r="A2903" i="29" s="1"/>
  <c r="C2902" i="29"/>
  <c r="B2902" i="29" s="1"/>
  <c r="A2902" i="29" s="1"/>
  <c r="C2901" i="29"/>
  <c r="B2901" i="29" s="1"/>
  <c r="A2901" i="29" s="1"/>
  <c r="C2900" i="29"/>
  <c r="B2900" i="29" s="1"/>
  <c r="A2900" i="29" s="1"/>
  <c r="C2899" i="29"/>
  <c r="B2899" i="29" s="1"/>
  <c r="A2899" i="29" s="1"/>
  <c r="C2898" i="29"/>
  <c r="B2898" i="29" s="1"/>
  <c r="A2898" i="29" s="1"/>
  <c r="C2897" i="29"/>
  <c r="B2897" i="29" s="1"/>
  <c r="A2897" i="29" s="1"/>
  <c r="C2896" i="29"/>
  <c r="B2896" i="29" s="1"/>
  <c r="A2896" i="29" s="1"/>
  <c r="C2895" i="29"/>
  <c r="B2895" i="29" s="1"/>
  <c r="A2895" i="29" s="1"/>
  <c r="C2894" i="29"/>
  <c r="B2894" i="29" s="1"/>
  <c r="A2894" i="29" s="1"/>
  <c r="C2893" i="29"/>
  <c r="B2893" i="29" s="1"/>
  <c r="A2893" i="29" s="1"/>
  <c r="C2892" i="29"/>
  <c r="B2892" i="29" s="1"/>
  <c r="A2892" i="29" s="1"/>
  <c r="C2891" i="29"/>
  <c r="B2891" i="29" s="1"/>
  <c r="A2891" i="29" s="1"/>
  <c r="C2890" i="29"/>
  <c r="B2890" i="29" s="1"/>
  <c r="A2890" i="29" s="1"/>
  <c r="C2889" i="29"/>
  <c r="B2889" i="29" s="1"/>
  <c r="A2889" i="29" s="1"/>
  <c r="C2888" i="29"/>
  <c r="B2888" i="29" s="1"/>
  <c r="A2888" i="29" s="1"/>
  <c r="C2887" i="29"/>
  <c r="B2887" i="29" s="1"/>
  <c r="A2887" i="29" s="1"/>
  <c r="C2886" i="29"/>
  <c r="B2886" i="29" s="1"/>
  <c r="A2886" i="29" s="1"/>
  <c r="C2885" i="29"/>
  <c r="B2885" i="29" s="1"/>
  <c r="A2885" i="29" s="1"/>
  <c r="C2884" i="29"/>
  <c r="B2884" i="29" s="1"/>
  <c r="A2884" i="29" s="1"/>
  <c r="C2883" i="29"/>
  <c r="B2883" i="29" s="1"/>
  <c r="A2883" i="29" s="1"/>
  <c r="C2882" i="29"/>
  <c r="B2882" i="29" s="1"/>
  <c r="A2882" i="29" s="1"/>
  <c r="C2881" i="29"/>
  <c r="B2881" i="29" s="1"/>
  <c r="A2881" i="29" s="1"/>
  <c r="C2880" i="29"/>
  <c r="B2880" i="29" s="1"/>
  <c r="A2880" i="29" s="1"/>
  <c r="C2879" i="29"/>
  <c r="B2879" i="29" s="1"/>
  <c r="A2879" i="29" s="1"/>
  <c r="C2878" i="29"/>
  <c r="B2878" i="29" s="1"/>
  <c r="A2878" i="29" s="1"/>
  <c r="C2877" i="29"/>
  <c r="B2877" i="29" s="1"/>
  <c r="A2877" i="29" s="1"/>
  <c r="C2876" i="29"/>
  <c r="B2876" i="29" s="1"/>
  <c r="A2876" i="29" s="1"/>
  <c r="C2875" i="29"/>
  <c r="B2875" i="29" s="1"/>
  <c r="A2875" i="29" s="1"/>
  <c r="C2874" i="29"/>
  <c r="B2874" i="29" s="1"/>
  <c r="A2874" i="29" s="1"/>
  <c r="C2873" i="29"/>
  <c r="B2873" i="29" s="1"/>
  <c r="A2873" i="29" s="1"/>
  <c r="C2872" i="29"/>
  <c r="B2872" i="29" s="1"/>
  <c r="A2872" i="29" s="1"/>
  <c r="C2871" i="29"/>
  <c r="B2871" i="29" s="1"/>
  <c r="A2871" i="29" s="1"/>
  <c r="C2870" i="29"/>
  <c r="B2870" i="29" s="1"/>
  <c r="A2870" i="29" s="1"/>
  <c r="C2869" i="29"/>
  <c r="B2869" i="29" s="1"/>
  <c r="A2869" i="29" s="1"/>
  <c r="C2868" i="29"/>
  <c r="B2868" i="29" s="1"/>
  <c r="A2868" i="29" s="1"/>
  <c r="C2867" i="29"/>
  <c r="B2867" i="29" s="1"/>
  <c r="A2867" i="29" s="1"/>
  <c r="C2866" i="29"/>
  <c r="B2866" i="29" s="1"/>
  <c r="A2866" i="29" s="1"/>
  <c r="C2865" i="29"/>
  <c r="B2865" i="29" s="1"/>
  <c r="A2865" i="29" s="1"/>
  <c r="C2864" i="29"/>
  <c r="B2864" i="29" s="1"/>
  <c r="A2864" i="29" s="1"/>
  <c r="C2863" i="29"/>
  <c r="B2863" i="29" s="1"/>
  <c r="A2863" i="29" s="1"/>
  <c r="C2862" i="29"/>
  <c r="B2862" i="29" s="1"/>
  <c r="A2862" i="29" s="1"/>
  <c r="C2861" i="29"/>
  <c r="B2861" i="29" s="1"/>
  <c r="A2861" i="29" s="1"/>
  <c r="C2860" i="29"/>
  <c r="B2860" i="29" s="1"/>
  <c r="A2860" i="29" s="1"/>
  <c r="C2859" i="29"/>
  <c r="B2859" i="29" s="1"/>
  <c r="A2859" i="29" s="1"/>
  <c r="C2858" i="29"/>
  <c r="B2858" i="29" s="1"/>
  <c r="A2858" i="29" s="1"/>
  <c r="C2857" i="29"/>
  <c r="B2857" i="29" s="1"/>
  <c r="A2857" i="29" s="1"/>
  <c r="C2856" i="29"/>
  <c r="B2856" i="29" s="1"/>
  <c r="A2856" i="29" s="1"/>
  <c r="C2855" i="29"/>
  <c r="B2855" i="29" s="1"/>
  <c r="A2855" i="29" s="1"/>
  <c r="C2854" i="29"/>
  <c r="B2854" i="29" s="1"/>
  <c r="A2854" i="29" s="1"/>
  <c r="C2853" i="29"/>
  <c r="B2853" i="29" s="1"/>
  <c r="A2853" i="29" s="1"/>
  <c r="C2852" i="29"/>
  <c r="B2852" i="29" s="1"/>
  <c r="A2852" i="29" s="1"/>
  <c r="C2851" i="29"/>
  <c r="B2851" i="29" s="1"/>
  <c r="A2851" i="29" s="1"/>
  <c r="C2850" i="29"/>
  <c r="B2850" i="29" s="1"/>
  <c r="A2850" i="29" s="1"/>
  <c r="C2849" i="29"/>
  <c r="B2849" i="29" s="1"/>
  <c r="A2849" i="29" s="1"/>
  <c r="C2848" i="29"/>
  <c r="B2848" i="29" s="1"/>
  <c r="A2848" i="29" s="1"/>
  <c r="C2847" i="29"/>
  <c r="B2847" i="29" s="1"/>
  <c r="A2847" i="29" s="1"/>
  <c r="C2846" i="29"/>
  <c r="B2846" i="29" s="1"/>
  <c r="A2846" i="29" s="1"/>
  <c r="C2845" i="29"/>
  <c r="B2845" i="29" s="1"/>
  <c r="A2845" i="29" s="1"/>
  <c r="C2844" i="29"/>
  <c r="B2844" i="29" s="1"/>
  <c r="A2844" i="29" s="1"/>
  <c r="C2843" i="29"/>
  <c r="B2843" i="29" s="1"/>
  <c r="A2843" i="29" s="1"/>
  <c r="C2842" i="29"/>
  <c r="B2842" i="29" s="1"/>
  <c r="A2842" i="29" s="1"/>
  <c r="C2841" i="29"/>
  <c r="B2841" i="29" s="1"/>
  <c r="A2841" i="29" s="1"/>
  <c r="C2840" i="29"/>
  <c r="B2840" i="29" s="1"/>
  <c r="A2840" i="29" s="1"/>
  <c r="C2839" i="29"/>
  <c r="B2839" i="29" s="1"/>
  <c r="A2839" i="29" s="1"/>
  <c r="C2838" i="29"/>
  <c r="B2838" i="29" s="1"/>
  <c r="A2838" i="29" s="1"/>
  <c r="C2837" i="29"/>
  <c r="B2837" i="29" s="1"/>
  <c r="A2837" i="29" s="1"/>
  <c r="C2836" i="29"/>
  <c r="B2836" i="29" s="1"/>
  <c r="A2836" i="29" s="1"/>
  <c r="C2835" i="29"/>
  <c r="B2835" i="29" s="1"/>
  <c r="A2835" i="29" s="1"/>
  <c r="C2834" i="29"/>
  <c r="B2834" i="29" s="1"/>
  <c r="A2834" i="29" s="1"/>
  <c r="C2833" i="29"/>
  <c r="B2833" i="29" s="1"/>
  <c r="A2833" i="29" s="1"/>
  <c r="C2832" i="29"/>
  <c r="B2832" i="29" s="1"/>
  <c r="A2832" i="29" s="1"/>
  <c r="C2831" i="29"/>
  <c r="B2831" i="29" s="1"/>
  <c r="A2831" i="29" s="1"/>
  <c r="C2830" i="29"/>
  <c r="B2830" i="29" s="1"/>
  <c r="A2830" i="29" s="1"/>
  <c r="C2829" i="29"/>
  <c r="B2829" i="29" s="1"/>
  <c r="A2829" i="29" s="1"/>
  <c r="C2828" i="29"/>
  <c r="B2828" i="29" s="1"/>
  <c r="A2828" i="29" s="1"/>
  <c r="C2827" i="29"/>
  <c r="B2827" i="29" s="1"/>
  <c r="A2827" i="29" s="1"/>
  <c r="C2826" i="29"/>
  <c r="B2826" i="29" s="1"/>
  <c r="A2826" i="29" s="1"/>
  <c r="C2825" i="29"/>
  <c r="B2825" i="29" s="1"/>
  <c r="A2825" i="29" s="1"/>
  <c r="C2824" i="29"/>
  <c r="B2824" i="29" s="1"/>
  <c r="A2824" i="29" s="1"/>
  <c r="C2823" i="29"/>
  <c r="B2823" i="29" s="1"/>
  <c r="A2823" i="29" s="1"/>
  <c r="C2822" i="29"/>
  <c r="B2822" i="29" s="1"/>
  <c r="A2822" i="29" s="1"/>
  <c r="C2821" i="29"/>
  <c r="B2821" i="29" s="1"/>
  <c r="A2821" i="29" s="1"/>
  <c r="C2820" i="29"/>
  <c r="B2820" i="29"/>
  <c r="A2820" i="29" s="1"/>
  <c r="C2819" i="29"/>
  <c r="B2819" i="29" s="1"/>
  <c r="A2819" i="29" s="1"/>
  <c r="C2818" i="29"/>
  <c r="B2818" i="29" s="1"/>
  <c r="A2818" i="29" s="1"/>
  <c r="C2817" i="29"/>
  <c r="B2817" i="29" s="1"/>
  <c r="A2817" i="29" s="1"/>
  <c r="C2816" i="29"/>
  <c r="B2816" i="29" s="1"/>
  <c r="A2816" i="29" s="1"/>
  <c r="C2815" i="29"/>
  <c r="B2815" i="29" s="1"/>
  <c r="A2815" i="29" s="1"/>
  <c r="C2814" i="29"/>
  <c r="B2814" i="29" s="1"/>
  <c r="A2814" i="29" s="1"/>
  <c r="C2813" i="29"/>
  <c r="B2813" i="29" s="1"/>
  <c r="A2813" i="29" s="1"/>
  <c r="C2812" i="29"/>
  <c r="B2812" i="29" s="1"/>
  <c r="A2812" i="29" s="1"/>
  <c r="C2811" i="29"/>
  <c r="B2811" i="29" s="1"/>
  <c r="A2811" i="29" s="1"/>
  <c r="C2810" i="29"/>
  <c r="B2810" i="29" s="1"/>
  <c r="A2810" i="29" s="1"/>
  <c r="C2809" i="29"/>
  <c r="B2809" i="29" s="1"/>
  <c r="A2809" i="29" s="1"/>
  <c r="C2808" i="29"/>
  <c r="B2808" i="29" s="1"/>
  <c r="A2808" i="29" s="1"/>
  <c r="C2807" i="29"/>
  <c r="B2807" i="29" s="1"/>
  <c r="A2807" i="29" s="1"/>
  <c r="C2806" i="29"/>
  <c r="B2806" i="29" s="1"/>
  <c r="A2806" i="29" s="1"/>
  <c r="C2805" i="29"/>
  <c r="B2805" i="29" s="1"/>
  <c r="A2805" i="29" s="1"/>
  <c r="C2804" i="29"/>
  <c r="B2804" i="29" s="1"/>
  <c r="A2804" i="29" s="1"/>
  <c r="C2803" i="29"/>
  <c r="B2803" i="29" s="1"/>
  <c r="A2803" i="29" s="1"/>
  <c r="C2802" i="29"/>
  <c r="B2802" i="29" s="1"/>
  <c r="A2802" i="29" s="1"/>
  <c r="C2801" i="29"/>
  <c r="B2801" i="29" s="1"/>
  <c r="A2801" i="29" s="1"/>
  <c r="C2800" i="29"/>
  <c r="B2800" i="29" s="1"/>
  <c r="A2800" i="29" s="1"/>
  <c r="C2799" i="29"/>
  <c r="B2799" i="29" s="1"/>
  <c r="A2799" i="29" s="1"/>
  <c r="C2798" i="29"/>
  <c r="B2798" i="29" s="1"/>
  <c r="A2798" i="29" s="1"/>
  <c r="C2797" i="29"/>
  <c r="B2797" i="29" s="1"/>
  <c r="A2797" i="29" s="1"/>
  <c r="C2796" i="29"/>
  <c r="B2796" i="29" s="1"/>
  <c r="A2796" i="29" s="1"/>
  <c r="C2795" i="29"/>
  <c r="B2795" i="29" s="1"/>
  <c r="A2795" i="29" s="1"/>
  <c r="C2794" i="29"/>
  <c r="B2794" i="29" s="1"/>
  <c r="A2794" i="29" s="1"/>
  <c r="C2793" i="29"/>
  <c r="B2793" i="29" s="1"/>
  <c r="A2793" i="29" s="1"/>
  <c r="C2792" i="29"/>
  <c r="B2792" i="29" s="1"/>
  <c r="A2792" i="29" s="1"/>
  <c r="C2791" i="29"/>
  <c r="B2791" i="29" s="1"/>
  <c r="A2791" i="29" s="1"/>
  <c r="C2790" i="29"/>
  <c r="B2790" i="29" s="1"/>
  <c r="A2790" i="29" s="1"/>
  <c r="C2789" i="29"/>
  <c r="B2789" i="29" s="1"/>
  <c r="A2789" i="29" s="1"/>
  <c r="C2788" i="29"/>
  <c r="B2788" i="29" s="1"/>
  <c r="A2788" i="29" s="1"/>
  <c r="C2787" i="29"/>
  <c r="B2787" i="29" s="1"/>
  <c r="A2787" i="29" s="1"/>
  <c r="C2786" i="29"/>
  <c r="B2786" i="29" s="1"/>
  <c r="A2786" i="29" s="1"/>
  <c r="C2785" i="29"/>
  <c r="B2785" i="29" s="1"/>
  <c r="A2785" i="29" s="1"/>
  <c r="C2784" i="29"/>
  <c r="B2784" i="29" s="1"/>
  <c r="A2784" i="29" s="1"/>
  <c r="C2783" i="29"/>
  <c r="B2783" i="29" s="1"/>
  <c r="A2783" i="29" s="1"/>
  <c r="C2782" i="29"/>
  <c r="B2782" i="29" s="1"/>
  <c r="A2782" i="29" s="1"/>
  <c r="C2781" i="29"/>
  <c r="B2781" i="29" s="1"/>
  <c r="A2781" i="29" s="1"/>
  <c r="C2780" i="29"/>
  <c r="B2780" i="29" s="1"/>
  <c r="A2780" i="29" s="1"/>
  <c r="C2779" i="29"/>
  <c r="B2779" i="29" s="1"/>
  <c r="A2779" i="29" s="1"/>
  <c r="C2778" i="29"/>
  <c r="B2778" i="29" s="1"/>
  <c r="A2778" i="29" s="1"/>
  <c r="C2777" i="29"/>
  <c r="B2777" i="29" s="1"/>
  <c r="A2777" i="29" s="1"/>
  <c r="C2776" i="29"/>
  <c r="B2776" i="29" s="1"/>
  <c r="A2776" i="29" s="1"/>
  <c r="C2775" i="29"/>
  <c r="B2775" i="29" s="1"/>
  <c r="A2775" i="29" s="1"/>
  <c r="C2774" i="29"/>
  <c r="B2774" i="29" s="1"/>
  <c r="A2774" i="29" s="1"/>
  <c r="C2773" i="29"/>
  <c r="B2773" i="29" s="1"/>
  <c r="A2773" i="29" s="1"/>
  <c r="C2772" i="29"/>
  <c r="B2772" i="29" s="1"/>
  <c r="A2772" i="29" s="1"/>
  <c r="C2771" i="29"/>
  <c r="B2771" i="29" s="1"/>
  <c r="A2771" i="29" s="1"/>
  <c r="C2770" i="29"/>
  <c r="B2770" i="29" s="1"/>
  <c r="A2770" i="29" s="1"/>
  <c r="C2769" i="29"/>
  <c r="B2769" i="29" s="1"/>
  <c r="A2769" i="29" s="1"/>
  <c r="C2768" i="29"/>
  <c r="B2768" i="29" s="1"/>
  <c r="A2768" i="29" s="1"/>
  <c r="C2767" i="29"/>
  <c r="B2767" i="29" s="1"/>
  <c r="A2767" i="29" s="1"/>
  <c r="C2766" i="29"/>
  <c r="B2766" i="29" s="1"/>
  <c r="A2766" i="29" s="1"/>
  <c r="C2765" i="29"/>
  <c r="B2765" i="29" s="1"/>
  <c r="A2765" i="29" s="1"/>
  <c r="C2764" i="29"/>
  <c r="B2764" i="29" s="1"/>
  <c r="A2764" i="29" s="1"/>
  <c r="C2763" i="29"/>
  <c r="B2763" i="29" s="1"/>
  <c r="A2763" i="29" s="1"/>
  <c r="C2762" i="29"/>
  <c r="B2762" i="29" s="1"/>
  <c r="A2762" i="29" s="1"/>
  <c r="C2761" i="29"/>
  <c r="B2761" i="29" s="1"/>
  <c r="A2761" i="29" s="1"/>
  <c r="C2760" i="29"/>
  <c r="B2760" i="29" s="1"/>
  <c r="A2760" i="29" s="1"/>
  <c r="C2759" i="29"/>
  <c r="B2759" i="29" s="1"/>
  <c r="A2759" i="29" s="1"/>
  <c r="C2758" i="29"/>
  <c r="B2758" i="29" s="1"/>
  <c r="A2758" i="29" s="1"/>
  <c r="C2757" i="29"/>
  <c r="B2757" i="29" s="1"/>
  <c r="A2757" i="29" s="1"/>
  <c r="C2756" i="29"/>
  <c r="B2756" i="29" s="1"/>
  <c r="A2756" i="29" s="1"/>
  <c r="C2755" i="29"/>
  <c r="B2755" i="29" s="1"/>
  <c r="A2755" i="29" s="1"/>
  <c r="C2754" i="29"/>
  <c r="B2754" i="29" s="1"/>
  <c r="A2754" i="29" s="1"/>
  <c r="C2753" i="29"/>
  <c r="B2753" i="29" s="1"/>
  <c r="A2753" i="29" s="1"/>
  <c r="C2752" i="29"/>
  <c r="B2752" i="29" s="1"/>
  <c r="A2752" i="29" s="1"/>
  <c r="C2751" i="29"/>
  <c r="B2751" i="29" s="1"/>
  <c r="A2751" i="29" s="1"/>
  <c r="C2750" i="29"/>
  <c r="B2750" i="29" s="1"/>
  <c r="A2750" i="29" s="1"/>
  <c r="C2749" i="29"/>
  <c r="B2749" i="29" s="1"/>
  <c r="A2749" i="29" s="1"/>
  <c r="C2748" i="29"/>
  <c r="B2748" i="29" s="1"/>
  <c r="A2748" i="29" s="1"/>
  <c r="C2747" i="29"/>
  <c r="B2747" i="29" s="1"/>
  <c r="A2747" i="29" s="1"/>
  <c r="C2746" i="29"/>
  <c r="B2746" i="29" s="1"/>
  <c r="A2746" i="29" s="1"/>
  <c r="C2745" i="29"/>
  <c r="B2745" i="29" s="1"/>
  <c r="A2745" i="29" s="1"/>
  <c r="C2744" i="29"/>
  <c r="B2744" i="29" s="1"/>
  <c r="A2744" i="29" s="1"/>
  <c r="C2743" i="29"/>
  <c r="B2743" i="29" s="1"/>
  <c r="A2743" i="29" s="1"/>
  <c r="C2742" i="29"/>
  <c r="B2742" i="29" s="1"/>
  <c r="A2742" i="29" s="1"/>
  <c r="C2741" i="29"/>
  <c r="B2741" i="29" s="1"/>
  <c r="A2741" i="29" s="1"/>
  <c r="C2740" i="29"/>
  <c r="B2740" i="29" s="1"/>
  <c r="A2740" i="29"/>
  <c r="C2739" i="29"/>
  <c r="B2739" i="29" s="1"/>
  <c r="A2739" i="29" s="1"/>
  <c r="C2738" i="29"/>
  <c r="B2738" i="29" s="1"/>
  <c r="A2738" i="29" s="1"/>
  <c r="C2737" i="29"/>
  <c r="B2737" i="29" s="1"/>
  <c r="A2737" i="29" s="1"/>
  <c r="C2736" i="29"/>
  <c r="B2736" i="29" s="1"/>
  <c r="A2736" i="29" s="1"/>
  <c r="C2735" i="29"/>
  <c r="B2735" i="29" s="1"/>
  <c r="A2735" i="29" s="1"/>
  <c r="C2734" i="29"/>
  <c r="B2734" i="29" s="1"/>
  <c r="A2734" i="29" s="1"/>
  <c r="C2733" i="29"/>
  <c r="B2733" i="29" s="1"/>
  <c r="A2733" i="29" s="1"/>
  <c r="C2732" i="29"/>
  <c r="B2732" i="29" s="1"/>
  <c r="A2732" i="29" s="1"/>
  <c r="C2731" i="29"/>
  <c r="B2731" i="29" s="1"/>
  <c r="A2731" i="29" s="1"/>
  <c r="C2730" i="29"/>
  <c r="B2730" i="29" s="1"/>
  <c r="A2730" i="29" s="1"/>
  <c r="C2729" i="29"/>
  <c r="B2729" i="29" s="1"/>
  <c r="A2729" i="29" s="1"/>
  <c r="C2728" i="29"/>
  <c r="B2728" i="29" s="1"/>
  <c r="A2728" i="29" s="1"/>
  <c r="C2727" i="29"/>
  <c r="B2727" i="29" s="1"/>
  <c r="A2727" i="29" s="1"/>
  <c r="C2726" i="29"/>
  <c r="B2726" i="29" s="1"/>
  <c r="A2726" i="29" s="1"/>
  <c r="C2725" i="29"/>
  <c r="B2725" i="29" s="1"/>
  <c r="A2725" i="29" s="1"/>
  <c r="C2724" i="29"/>
  <c r="B2724" i="29" s="1"/>
  <c r="A2724" i="29" s="1"/>
  <c r="C2723" i="29"/>
  <c r="B2723" i="29" s="1"/>
  <c r="A2723" i="29" s="1"/>
  <c r="C2722" i="29"/>
  <c r="B2722" i="29" s="1"/>
  <c r="A2722" i="29" s="1"/>
  <c r="C2721" i="29"/>
  <c r="B2721" i="29" s="1"/>
  <c r="A2721" i="29" s="1"/>
  <c r="C2720" i="29"/>
  <c r="B2720" i="29" s="1"/>
  <c r="A2720" i="29" s="1"/>
  <c r="C2719" i="29"/>
  <c r="B2719" i="29" s="1"/>
  <c r="A2719" i="29" s="1"/>
  <c r="C2718" i="29"/>
  <c r="B2718" i="29" s="1"/>
  <c r="A2718" i="29" s="1"/>
  <c r="C2717" i="29"/>
  <c r="B2717" i="29" s="1"/>
  <c r="A2717" i="29" s="1"/>
  <c r="C2716" i="29"/>
  <c r="B2716" i="29" s="1"/>
  <c r="A2716" i="29" s="1"/>
  <c r="C2715" i="29"/>
  <c r="B2715" i="29" s="1"/>
  <c r="A2715" i="29" s="1"/>
  <c r="C2714" i="29"/>
  <c r="B2714" i="29" s="1"/>
  <c r="A2714" i="29" s="1"/>
  <c r="C2713" i="29"/>
  <c r="B2713" i="29" s="1"/>
  <c r="A2713" i="29" s="1"/>
  <c r="C2712" i="29"/>
  <c r="B2712" i="29" s="1"/>
  <c r="A2712" i="29" s="1"/>
  <c r="C2711" i="29"/>
  <c r="B2711" i="29" s="1"/>
  <c r="A2711" i="29" s="1"/>
  <c r="C2710" i="29"/>
  <c r="B2710" i="29" s="1"/>
  <c r="A2710" i="29" s="1"/>
  <c r="C2709" i="29"/>
  <c r="B2709" i="29" s="1"/>
  <c r="A2709" i="29" s="1"/>
  <c r="C2708" i="29"/>
  <c r="B2708" i="29" s="1"/>
  <c r="A2708" i="29" s="1"/>
  <c r="C2707" i="29"/>
  <c r="B2707" i="29" s="1"/>
  <c r="A2707" i="29" s="1"/>
  <c r="C2706" i="29"/>
  <c r="B2706" i="29" s="1"/>
  <c r="A2706" i="29" s="1"/>
  <c r="C2705" i="29"/>
  <c r="B2705" i="29" s="1"/>
  <c r="A2705" i="29" s="1"/>
  <c r="C2704" i="29"/>
  <c r="B2704" i="29" s="1"/>
  <c r="A2704" i="29" s="1"/>
  <c r="C2703" i="29"/>
  <c r="B2703" i="29" s="1"/>
  <c r="A2703" i="29" s="1"/>
  <c r="C2702" i="29"/>
  <c r="B2702" i="29" s="1"/>
  <c r="A2702" i="29" s="1"/>
  <c r="C2701" i="29"/>
  <c r="B2701" i="29" s="1"/>
  <c r="A2701" i="29" s="1"/>
  <c r="C2700" i="29"/>
  <c r="B2700" i="29" s="1"/>
  <c r="A2700" i="29" s="1"/>
  <c r="C2699" i="29"/>
  <c r="B2699" i="29" s="1"/>
  <c r="A2699" i="29" s="1"/>
  <c r="C2698" i="29"/>
  <c r="B2698" i="29" s="1"/>
  <c r="A2698" i="29" s="1"/>
  <c r="C2697" i="29"/>
  <c r="B2697" i="29" s="1"/>
  <c r="A2697" i="29" s="1"/>
  <c r="C2696" i="29"/>
  <c r="B2696" i="29" s="1"/>
  <c r="A2696" i="29" s="1"/>
  <c r="C2695" i="29"/>
  <c r="B2695" i="29" s="1"/>
  <c r="A2695" i="29" s="1"/>
  <c r="C2694" i="29"/>
  <c r="B2694" i="29" s="1"/>
  <c r="A2694" i="29" s="1"/>
  <c r="C2693" i="29"/>
  <c r="B2693" i="29" s="1"/>
  <c r="A2693" i="29" s="1"/>
  <c r="C2692" i="29"/>
  <c r="B2692" i="29" s="1"/>
  <c r="A2692" i="29" s="1"/>
  <c r="C2691" i="29"/>
  <c r="B2691" i="29" s="1"/>
  <c r="A2691" i="29"/>
  <c r="C2690" i="29"/>
  <c r="B2690" i="29" s="1"/>
  <c r="A2690" i="29" s="1"/>
  <c r="C2689" i="29"/>
  <c r="B2689" i="29" s="1"/>
  <c r="A2689" i="29" s="1"/>
  <c r="C2688" i="29"/>
  <c r="B2688" i="29"/>
  <c r="A2688" i="29" s="1"/>
  <c r="C2687" i="29"/>
  <c r="B2687" i="29" s="1"/>
  <c r="A2687" i="29" s="1"/>
  <c r="C2686" i="29"/>
  <c r="B2686" i="29" s="1"/>
  <c r="A2686" i="29" s="1"/>
  <c r="C2685" i="29"/>
  <c r="B2685" i="29" s="1"/>
  <c r="A2685" i="29" s="1"/>
  <c r="C2684" i="29"/>
  <c r="B2684" i="29" s="1"/>
  <c r="A2684" i="29" s="1"/>
  <c r="C2683" i="29"/>
  <c r="B2683" i="29" s="1"/>
  <c r="A2683" i="29" s="1"/>
  <c r="C2682" i="29"/>
  <c r="B2682" i="29" s="1"/>
  <c r="A2682" i="29" s="1"/>
  <c r="C2681" i="29"/>
  <c r="B2681" i="29" s="1"/>
  <c r="A2681" i="29" s="1"/>
  <c r="C2680" i="29"/>
  <c r="B2680" i="29" s="1"/>
  <c r="A2680" i="29" s="1"/>
  <c r="C2679" i="29"/>
  <c r="B2679" i="29" s="1"/>
  <c r="A2679" i="29" s="1"/>
  <c r="C2678" i="29"/>
  <c r="B2678" i="29" s="1"/>
  <c r="A2678" i="29" s="1"/>
  <c r="C2677" i="29"/>
  <c r="B2677" i="29" s="1"/>
  <c r="A2677" i="29" s="1"/>
  <c r="C2676" i="29"/>
  <c r="B2676" i="29" s="1"/>
  <c r="A2676" i="29" s="1"/>
  <c r="C2675" i="29"/>
  <c r="B2675" i="29" s="1"/>
  <c r="A2675" i="29" s="1"/>
  <c r="C2674" i="29"/>
  <c r="B2674" i="29" s="1"/>
  <c r="A2674" i="29" s="1"/>
  <c r="C2673" i="29"/>
  <c r="B2673" i="29" s="1"/>
  <c r="A2673" i="29" s="1"/>
  <c r="C2672" i="29"/>
  <c r="B2672" i="29" s="1"/>
  <c r="A2672" i="29" s="1"/>
  <c r="C2671" i="29"/>
  <c r="B2671" i="29" s="1"/>
  <c r="A2671" i="29" s="1"/>
  <c r="C2670" i="29"/>
  <c r="B2670" i="29" s="1"/>
  <c r="A2670" i="29" s="1"/>
  <c r="C2669" i="29"/>
  <c r="B2669" i="29" s="1"/>
  <c r="A2669" i="29" s="1"/>
  <c r="C2668" i="29"/>
  <c r="B2668" i="29" s="1"/>
  <c r="A2668" i="29" s="1"/>
  <c r="C2667" i="29"/>
  <c r="B2667" i="29" s="1"/>
  <c r="A2667" i="29" s="1"/>
  <c r="C2666" i="29"/>
  <c r="B2666" i="29" s="1"/>
  <c r="A2666" i="29" s="1"/>
  <c r="C2665" i="29"/>
  <c r="B2665" i="29" s="1"/>
  <c r="A2665" i="29" s="1"/>
  <c r="C2664" i="29"/>
  <c r="B2664" i="29" s="1"/>
  <c r="A2664" i="29" s="1"/>
  <c r="C2663" i="29"/>
  <c r="B2663" i="29" s="1"/>
  <c r="A2663" i="29" s="1"/>
  <c r="C2662" i="29"/>
  <c r="B2662" i="29" s="1"/>
  <c r="A2662" i="29" s="1"/>
  <c r="C2661" i="29"/>
  <c r="B2661" i="29" s="1"/>
  <c r="A2661" i="29" s="1"/>
  <c r="C2660" i="29"/>
  <c r="B2660" i="29" s="1"/>
  <c r="A2660" i="29" s="1"/>
  <c r="C2659" i="29"/>
  <c r="B2659" i="29" s="1"/>
  <c r="A2659" i="29" s="1"/>
  <c r="C2658" i="29"/>
  <c r="B2658" i="29" s="1"/>
  <c r="A2658" i="29" s="1"/>
  <c r="C2657" i="29"/>
  <c r="B2657" i="29" s="1"/>
  <c r="A2657" i="29" s="1"/>
  <c r="C2656" i="29"/>
  <c r="B2656" i="29" s="1"/>
  <c r="A2656" i="29" s="1"/>
  <c r="C2655" i="29"/>
  <c r="B2655" i="29" s="1"/>
  <c r="A2655" i="29" s="1"/>
  <c r="C2654" i="29"/>
  <c r="B2654" i="29" s="1"/>
  <c r="A2654" i="29" s="1"/>
  <c r="C2653" i="29"/>
  <c r="B2653" i="29" s="1"/>
  <c r="A2653" i="29" s="1"/>
  <c r="C2652" i="29"/>
  <c r="B2652" i="29" s="1"/>
  <c r="A2652" i="29" s="1"/>
  <c r="C2651" i="29"/>
  <c r="B2651" i="29" s="1"/>
  <c r="A2651" i="29" s="1"/>
  <c r="C2650" i="29"/>
  <c r="B2650" i="29" s="1"/>
  <c r="A2650" i="29" s="1"/>
  <c r="C2649" i="29"/>
  <c r="B2649" i="29" s="1"/>
  <c r="A2649" i="29" s="1"/>
  <c r="C2648" i="29"/>
  <c r="B2648" i="29" s="1"/>
  <c r="A2648" i="29" s="1"/>
  <c r="C2647" i="29"/>
  <c r="B2647" i="29" s="1"/>
  <c r="A2647" i="29" s="1"/>
  <c r="C2646" i="29"/>
  <c r="B2646" i="29" s="1"/>
  <c r="A2646" i="29" s="1"/>
  <c r="C2645" i="29"/>
  <c r="B2645" i="29" s="1"/>
  <c r="A2645" i="29" s="1"/>
  <c r="C2644" i="29"/>
  <c r="B2644" i="29" s="1"/>
  <c r="A2644" i="29" s="1"/>
  <c r="C2643" i="29"/>
  <c r="B2643" i="29" s="1"/>
  <c r="A2643" i="29" s="1"/>
  <c r="C2642" i="29"/>
  <c r="B2642" i="29" s="1"/>
  <c r="A2642" i="29" s="1"/>
  <c r="C2641" i="29"/>
  <c r="B2641" i="29" s="1"/>
  <c r="A2641" i="29" s="1"/>
  <c r="C2640" i="29"/>
  <c r="B2640" i="29" s="1"/>
  <c r="A2640" i="29" s="1"/>
  <c r="C2639" i="29"/>
  <c r="B2639" i="29" s="1"/>
  <c r="A2639" i="29" s="1"/>
  <c r="C2638" i="29"/>
  <c r="B2638" i="29" s="1"/>
  <c r="A2638" i="29" s="1"/>
  <c r="C2637" i="29"/>
  <c r="B2637" i="29" s="1"/>
  <c r="A2637" i="29" s="1"/>
  <c r="C2636" i="29"/>
  <c r="B2636" i="29" s="1"/>
  <c r="A2636" i="29" s="1"/>
  <c r="C2635" i="29"/>
  <c r="B2635" i="29" s="1"/>
  <c r="A2635" i="29" s="1"/>
  <c r="C2634" i="29"/>
  <c r="B2634" i="29" s="1"/>
  <c r="A2634" i="29" s="1"/>
  <c r="C2633" i="29"/>
  <c r="B2633" i="29" s="1"/>
  <c r="A2633" i="29" s="1"/>
  <c r="C2632" i="29"/>
  <c r="B2632" i="29" s="1"/>
  <c r="A2632" i="29" s="1"/>
  <c r="C2631" i="29"/>
  <c r="B2631" i="29" s="1"/>
  <c r="A2631" i="29" s="1"/>
  <c r="C2630" i="29"/>
  <c r="B2630" i="29" s="1"/>
  <c r="A2630" i="29" s="1"/>
  <c r="C2629" i="29"/>
  <c r="B2629" i="29" s="1"/>
  <c r="A2629" i="29" s="1"/>
  <c r="C2628" i="29"/>
  <c r="B2628" i="29" s="1"/>
  <c r="A2628" i="29" s="1"/>
  <c r="C2627" i="29"/>
  <c r="B2627" i="29" s="1"/>
  <c r="A2627" i="29" s="1"/>
  <c r="C2626" i="29"/>
  <c r="B2626" i="29" s="1"/>
  <c r="A2626" i="29" s="1"/>
  <c r="C2625" i="29"/>
  <c r="B2625" i="29" s="1"/>
  <c r="A2625" i="29" s="1"/>
  <c r="C2624" i="29"/>
  <c r="B2624" i="29" s="1"/>
  <c r="A2624" i="29" s="1"/>
  <c r="C2623" i="29"/>
  <c r="B2623" i="29" s="1"/>
  <c r="A2623" i="29" s="1"/>
  <c r="C2622" i="29"/>
  <c r="B2622" i="29" s="1"/>
  <c r="A2622" i="29" s="1"/>
  <c r="C2621" i="29"/>
  <c r="B2621" i="29" s="1"/>
  <c r="A2621" i="29" s="1"/>
  <c r="C2620" i="29"/>
  <c r="B2620" i="29" s="1"/>
  <c r="A2620" i="29" s="1"/>
  <c r="C2619" i="29"/>
  <c r="B2619" i="29" s="1"/>
  <c r="A2619" i="29" s="1"/>
  <c r="C2618" i="29"/>
  <c r="B2618" i="29" s="1"/>
  <c r="A2618" i="29" s="1"/>
  <c r="C2617" i="29"/>
  <c r="B2617" i="29" s="1"/>
  <c r="A2617" i="29" s="1"/>
  <c r="C2616" i="29"/>
  <c r="B2616" i="29" s="1"/>
  <c r="A2616" i="29" s="1"/>
  <c r="C2615" i="29"/>
  <c r="B2615" i="29" s="1"/>
  <c r="A2615" i="29" s="1"/>
  <c r="C2614" i="29"/>
  <c r="B2614" i="29" s="1"/>
  <c r="A2614" i="29" s="1"/>
  <c r="C2613" i="29"/>
  <c r="B2613" i="29" s="1"/>
  <c r="A2613" i="29" s="1"/>
  <c r="C2612" i="29"/>
  <c r="B2612" i="29" s="1"/>
  <c r="A2612" i="29" s="1"/>
  <c r="C2611" i="29"/>
  <c r="B2611" i="29" s="1"/>
  <c r="A2611" i="29" s="1"/>
  <c r="C2610" i="29"/>
  <c r="B2610" i="29" s="1"/>
  <c r="A2610" i="29" s="1"/>
  <c r="C2609" i="29"/>
  <c r="B2609" i="29" s="1"/>
  <c r="A2609" i="29" s="1"/>
  <c r="C2608" i="29"/>
  <c r="B2608" i="29" s="1"/>
  <c r="A2608" i="29" s="1"/>
  <c r="C2607" i="29"/>
  <c r="B2607" i="29" s="1"/>
  <c r="A2607" i="29" s="1"/>
  <c r="C2606" i="29"/>
  <c r="B2606" i="29" s="1"/>
  <c r="A2606" i="29" s="1"/>
  <c r="C2605" i="29"/>
  <c r="B2605" i="29" s="1"/>
  <c r="A2605" i="29" s="1"/>
  <c r="C2604" i="29"/>
  <c r="B2604" i="29" s="1"/>
  <c r="A2604" i="29" s="1"/>
  <c r="C2603" i="29"/>
  <c r="B2603" i="29" s="1"/>
  <c r="A2603" i="29" s="1"/>
  <c r="C2602" i="29"/>
  <c r="B2602" i="29" s="1"/>
  <c r="A2602" i="29" s="1"/>
  <c r="C2601" i="29"/>
  <c r="B2601" i="29" s="1"/>
  <c r="A2601" i="29" s="1"/>
  <c r="C2600" i="29"/>
  <c r="B2600" i="29" s="1"/>
  <c r="A2600" i="29" s="1"/>
  <c r="C2599" i="29"/>
  <c r="B2599" i="29" s="1"/>
  <c r="A2599" i="29" s="1"/>
  <c r="C2598" i="29"/>
  <c r="B2598" i="29" s="1"/>
  <c r="A2598" i="29" s="1"/>
  <c r="C2597" i="29"/>
  <c r="B2597" i="29" s="1"/>
  <c r="A2597" i="29" s="1"/>
  <c r="C2596" i="29"/>
  <c r="B2596" i="29" s="1"/>
  <c r="A2596" i="29" s="1"/>
  <c r="C2595" i="29"/>
  <c r="B2595" i="29" s="1"/>
  <c r="A2595" i="29" s="1"/>
  <c r="C2594" i="29"/>
  <c r="B2594" i="29" s="1"/>
  <c r="A2594" i="29" s="1"/>
  <c r="C2593" i="29"/>
  <c r="B2593" i="29" s="1"/>
  <c r="A2593" i="29" s="1"/>
  <c r="C2592" i="29"/>
  <c r="B2592" i="29" s="1"/>
  <c r="A2592" i="29" s="1"/>
  <c r="C2591" i="29"/>
  <c r="B2591" i="29" s="1"/>
  <c r="A2591" i="29" s="1"/>
  <c r="C2590" i="29"/>
  <c r="B2590" i="29" s="1"/>
  <c r="A2590" i="29" s="1"/>
  <c r="C2589" i="29"/>
  <c r="B2589" i="29" s="1"/>
  <c r="A2589" i="29" s="1"/>
  <c r="C2588" i="29"/>
  <c r="B2588" i="29" s="1"/>
  <c r="A2588" i="29" s="1"/>
  <c r="C2587" i="29"/>
  <c r="B2587" i="29" s="1"/>
  <c r="A2587" i="29" s="1"/>
  <c r="C2586" i="29"/>
  <c r="B2586" i="29" s="1"/>
  <c r="A2586" i="29" s="1"/>
  <c r="C2585" i="29"/>
  <c r="B2585" i="29" s="1"/>
  <c r="A2585" i="29" s="1"/>
  <c r="C2584" i="29"/>
  <c r="B2584" i="29" s="1"/>
  <c r="A2584" i="29" s="1"/>
  <c r="C2583" i="29"/>
  <c r="B2583" i="29" s="1"/>
  <c r="A2583" i="29" s="1"/>
  <c r="C2582" i="29"/>
  <c r="B2582" i="29" s="1"/>
  <c r="A2582" i="29" s="1"/>
  <c r="C2581" i="29"/>
  <c r="B2581" i="29" s="1"/>
  <c r="A2581" i="29" s="1"/>
  <c r="C2580" i="29"/>
  <c r="B2580" i="29" s="1"/>
  <c r="A2580" i="29" s="1"/>
  <c r="C2579" i="29"/>
  <c r="B2579" i="29" s="1"/>
  <c r="A2579" i="29" s="1"/>
  <c r="C2578" i="29"/>
  <c r="B2578" i="29" s="1"/>
  <c r="A2578" i="29" s="1"/>
  <c r="C2577" i="29"/>
  <c r="B2577" i="29" s="1"/>
  <c r="A2577" i="29" s="1"/>
  <c r="C2576" i="29"/>
  <c r="B2576" i="29" s="1"/>
  <c r="A2576" i="29" s="1"/>
  <c r="C2575" i="29"/>
  <c r="B2575" i="29" s="1"/>
  <c r="A2575" i="29" s="1"/>
  <c r="C2574" i="29"/>
  <c r="B2574" i="29" s="1"/>
  <c r="A2574" i="29" s="1"/>
  <c r="C2573" i="29"/>
  <c r="B2573" i="29" s="1"/>
  <c r="A2573" i="29" s="1"/>
  <c r="C2572" i="29"/>
  <c r="B2572" i="29" s="1"/>
  <c r="A2572" i="29" s="1"/>
  <c r="C2571" i="29"/>
  <c r="B2571" i="29" s="1"/>
  <c r="A2571" i="29" s="1"/>
  <c r="C2570" i="29"/>
  <c r="B2570" i="29" s="1"/>
  <c r="A2570" i="29" s="1"/>
  <c r="C2569" i="29"/>
  <c r="B2569" i="29" s="1"/>
  <c r="A2569" i="29" s="1"/>
  <c r="C2568" i="29"/>
  <c r="B2568" i="29" s="1"/>
  <c r="A2568" i="29" s="1"/>
  <c r="C2567" i="29"/>
  <c r="B2567" i="29" s="1"/>
  <c r="A2567" i="29" s="1"/>
  <c r="C2566" i="29"/>
  <c r="B2566" i="29" s="1"/>
  <c r="A2566" i="29" s="1"/>
  <c r="C2565" i="29"/>
  <c r="B2565" i="29" s="1"/>
  <c r="A2565" i="29" s="1"/>
  <c r="C2564" i="29"/>
  <c r="B2564" i="29" s="1"/>
  <c r="A2564" i="29" s="1"/>
  <c r="C2563" i="29"/>
  <c r="B2563" i="29" s="1"/>
  <c r="A2563" i="29" s="1"/>
  <c r="C2562" i="29"/>
  <c r="B2562" i="29" s="1"/>
  <c r="A2562" i="29" s="1"/>
  <c r="C2561" i="29"/>
  <c r="B2561" i="29" s="1"/>
  <c r="A2561" i="29" s="1"/>
  <c r="C2560" i="29"/>
  <c r="B2560" i="29" s="1"/>
  <c r="A2560" i="29" s="1"/>
  <c r="C2559" i="29"/>
  <c r="B2559" i="29" s="1"/>
  <c r="A2559" i="29" s="1"/>
  <c r="C2558" i="29"/>
  <c r="B2558" i="29" s="1"/>
  <c r="A2558" i="29" s="1"/>
  <c r="C2557" i="29"/>
  <c r="B2557" i="29" s="1"/>
  <c r="A2557" i="29" s="1"/>
  <c r="C2556" i="29"/>
  <c r="B2556" i="29" s="1"/>
  <c r="A2556" i="29" s="1"/>
  <c r="C2555" i="29"/>
  <c r="B2555" i="29" s="1"/>
  <c r="A2555" i="29" s="1"/>
  <c r="C2554" i="29"/>
  <c r="B2554" i="29" s="1"/>
  <c r="A2554" i="29" s="1"/>
  <c r="C2553" i="29"/>
  <c r="B2553" i="29" s="1"/>
  <c r="A2553" i="29" s="1"/>
  <c r="C2552" i="29"/>
  <c r="B2552" i="29" s="1"/>
  <c r="A2552" i="29" s="1"/>
  <c r="C2551" i="29"/>
  <c r="B2551" i="29" s="1"/>
  <c r="A2551" i="29" s="1"/>
  <c r="C2550" i="29"/>
  <c r="B2550" i="29" s="1"/>
  <c r="A2550" i="29" s="1"/>
  <c r="C2549" i="29"/>
  <c r="B2549" i="29" s="1"/>
  <c r="A2549" i="29" s="1"/>
  <c r="C2548" i="29"/>
  <c r="B2548" i="29" s="1"/>
  <c r="A2548" i="29" s="1"/>
  <c r="C2547" i="29"/>
  <c r="B2547" i="29" s="1"/>
  <c r="A2547" i="29" s="1"/>
  <c r="C2546" i="29"/>
  <c r="B2546" i="29" s="1"/>
  <c r="A2546" i="29" s="1"/>
  <c r="C2545" i="29"/>
  <c r="B2545" i="29" s="1"/>
  <c r="A2545" i="29" s="1"/>
  <c r="C2544" i="29"/>
  <c r="B2544" i="29" s="1"/>
  <c r="A2544" i="29" s="1"/>
  <c r="C2543" i="29"/>
  <c r="B2543" i="29" s="1"/>
  <c r="A2543" i="29" s="1"/>
  <c r="C2542" i="29"/>
  <c r="B2542" i="29" s="1"/>
  <c r="A2542" i="29" s="1"/>
  <c r="C2541" i="29"/>
  <c r="B2541" i="29" s="1"/>
  <c r="A2541" i="29" s="1"/>
  <c r="C2540" i="29"/>
  <c r="B2540" i="29" s="1"/>
  <c r="A2540" i="29" s="1"/>
  <c r="C2539" i="29"/>
  <c r="B2539" i="29" s="1"/>
  <c r="A2539" i="29" s="1"/>
  <c r="C2538" i="29"/>
  <c r="B2538" i="29" s="1"/>
  <c r="A2538" i="29" s="1"/>
  <c r="C2537" i="29"/>
  <c r="B2537" i="29" s="1"/>
  <c r="A2537" i="29" s="1"/>
  <c r="C2536" i="29"/>
  <c r="B2536" i="29" s="1"/>
  <c r="A2536" i="29" s="1"/>
  <c r="C2535" i="29"/>
  <c r="B2535" i="29" s="1"/>
  <c r="A2535" i="29" s="1"/>
  <c r="C2534" i="29"/>
  <c r="B2534" i="29" s="1"/>
  <c r="A2534" i="29" s="1"/>
  <c r="C2533" i="29"/>
  <c r="B2533" i="29" s="1"/>
  <c r="A2533" i="29" s="1"/>
  <c r="C2532" i="29"/>
  <c r="B2532" i="29" s="1"/>
  <c r="A2532" i="29" s="1"/>
  <c r="C2531" i="29"/>
  <c r="B2531" i="29" s="1"/>
  <c r="A2531" i="29" s="1"/>
  <c r="C2530" i="29"/>
  <c r="B2530" i="29" s="1"/>
  <c r="A2530" i="29" s="1"/>
  <c r="C2529" i="29"/>
  <c r="B2529" i="29" s="1"/>
  <c r="A2529" i="29" s="1"/>
  <c r="C2528" i="29"/>
  <c r="B2528" i="29" s="1"/>
  <c r="A2528" i="29" s="1"/>
  <c r="C2527" i="29"/>
  <c r="B2527" i="29" s="1"/>
  <c r="A2527" i="29" s="1"/>
  <c r="C2526" i="29"/>
  <c r="B2526" i="29" s="1"/>
  <c r="A2526" i="29" s="1"/>
  <c r="C2525" i="29"/>
  <c r="B2525" i="29" s="1"/>
  <c r="A2525" i="29" s="1"/>
  <c r="C2524" i="29"/>
  <c r="B2524" i="29" s="1"/>
  <c r="A2524" i="29" s="1"/>
  <c r="C2523" i="29"/>
  <c r="B2523" i="29" s="1"/>
  <c r="A2523" i="29" s="1"/>
  <c r="C2522" i="29"/>
  <c r="B2522" i="29" s="1"/>
  <c r="A2522" i="29" s="1"/>
  <c r="C2521" i="29"/>
  <c r="B2521" i="29" s="1"/>
  <c r="A2521" i="29" s="1"/>
  <c r="C2520" i="29"/>
  <c r="B2520" i="29" s="1"/>
  <c r="A2520" i="29" s="1"/>
  <c r="C2519" i="29"/>
  <c r="B2519" i="29" s="1"/>
  <c r="A2519" i="29" s="1"/>
  <c r="C2518" i="29"/>
  <c r="B2518" i="29" s="1"/>
  <c r="A2518" i="29" s="1"/>
  <c r="C2517" i="29"/>
  <c r="B2517" i="29" s="1"/>
  <c r="A2517" i="29" s="1"/>
  <c r="C2516" i="29"/>
  <c r="B2516" i="29" s="1"/>
  <c r="A2516" i="29"/>
  <c r="C2515" i="29"/>
  <c r="B2515" i="29" s="1"/>
  <c r="A2515" i="29" s="1"/>
  <c r="C2514" i="29"/>
  <c r="B2514" i="29" s="1"/>
  <c r="A2514" i="29" s="1"/>
  <c r="C2513" i="29"/>
  <c r="B2513" i="29" s="1"/>
  <c r="A2513" i="29" s="1"/>
  <c r="C2512" i="29"/>
  <c r="B2512" i="29" s="1"/>
  <c r="A2512" i="29" s="1"/>
  <c r="C2511" i="29"/>
  <c r="B2511" i="29" s="1"/>
  <c r="A2511" i="29" s="1"/>
  <c r="C2510" i="29"/>
  <c r="B2510" i="29" s="1"/>
  <c r="A2510" i="29" s="1"/>
  <c r="C2509" i="29"/>
  <c r="B2509" i="29" s="1"/>
  <c r="A2509" i="29" s="1"/>
  <c r="C2508" i="29"/>
  <c r="B2508" i="29" s="1"/>
  <c r="A2508" i="29" s="1"/>
  <c r="C2507" i="29"/>
  <c r="B2507" i="29" s="1"/>
  <c r="A2507" i="29" s="1"/>
  <c r="C2506" i="29"/>
  <c r="B2506" i="29" s="1"/>
  <c r="A2506" i="29" s="1"/>
  <c r="C2505" i="29"/>
  <c r="B2505" i="29" s="1"/>
  <c r="A2505" i="29" s="1"/>
  <c r="C2504" i="29"/>
  <c r="B2504" i="29" s="1"/>
  <c r="A2504" i="29" s="1"/>
  <c r="C2503" i="29"/>
  <c r="B2503" i="29" s="1"/>
  <c r="A2503" i="29" s="1"/>
  <c r="C2502" i="29"/>
  <c r="B2502" i="29" s="1"/>
  <c r="A2502" i="29" s="1"/>
  <c r="C2501" i="29"/>
  <c r="B2501" i="29" s="1"/>
  <c r="A2501" i="29" s="1"/>
  <c r="C2500" i="29"/>
  <c r="B2500" i="29" s="1"/>
  <c r="A2500" i="29" s="1"/>
  <c r="C2499" i="29"/>
  <c r="B2499" i="29" s="1"/>
  <c r="A2499" i="29"/>
  <c r="C2498" i="29"/>
  <c r="B2498" i="29" s="1"/>
  <c r="A2498" i="29" s="1"/>
  <c r="C2497" i="29"/>
  <c r="B2497" i="29" s="1"/>
  <c r="A2497" i="29" s="1"/>
  <c r="C2496" i="29"/>
  <c r="B2496" i="29"/>
  <c r="A2496" i="29" s="1"/>
  <c r="C2495" i="29"/>
  <c r="B2495" i="29" s="1"/>
  <c r="A2495" i="29" s="1"/>
  <c r="C2494" i="29"/>
  <c r="B2494" i="29" s="1"/>
  <c r="A2494" i="29" s="1"/>
  <c r="C2493" i="29"/>
  <c r="B2493" i="29" s="1"/>
  <c r="A2493" i="29" s="1"/>
  <c r="C2492" i="29"/>
  <c r="B2492" i="29" s="1"/>
  <c r="A2492" i="29" s="1"/>
  <c r="C2491" i="29"/>
  <c r="B2491" i="29" s="1"/>
  <c r="A2491" i="29" s="1"/>
  <c r="C2490" i="29"/>
  <c r="B2490" i="29" s="1"/>
  <c r="A2490" i="29" s="1"/>
  <c r="C2489" i="29"/>
  <c r="B2489" i="29" s="1"/>
  <c r="A2489" i="29" s="1"/>
  <c r="C2488" i="29"/>
  <c r="B2488" i="29" s="1"/>
  <c r="A2488" i="29" s="1"/>
  <c r="C2487" i="29"/>
  <c r="B2487" i="29" s="1"/>
  <c r="A2487" i="29" s="1"/>
  <c r="C2486" i="29"/>
  <c r="B2486" i="29" s="1"/>
  <c r="A2486" i="29" s="1"/>
  <c r="C2485" i="29"/>
  <c r="B2485" i="29" s="1"/>
  <c r="A2485" i="29" s="1"/>
  <c r="C2484" i="29"/>
  <c r="B2484" i="29" s="1"/>
  <c r="A2484" i="29" s="1"/>
  <c r="C2483" i="29"/>
  <c r="B2483" i="29" s="1"/>
  <c r="A2483" i="29" s="1"/>
  <c r="C2482" i="29"/>
  <c r="B2482" i="29" s="1"/>
  <c r="A2482" i="29" s="1"/>
  <c r="C2481" i="29"/>
  <c r="B2481" i="29" s="1"/>
  <c r="A2481" i="29" s="1"/>
  <c r="C2480" i="29"/>
  <c r="B2480" i="29" s="1"/>
  <c r="A2480" i="29" s="1"/>
  <c r="C2479" i="29"/>
  <c r="B2479" i="29" s="1"/>
  <c r="A2479" i="29" s="1"/>
  <c r="C2478" i="29"/>
  <c r="B2478" i="29" s="1"/>
  <c r="A2478" i="29" s="1"/>
  <c r="C2477" i="29"/>
  <c r="B2477" i="29" s="1"/>
  <c r="A2477" i="29" s="1"/>
  <c r="C2476" i="29"/>
  <c r="B2476" i="29" s="1"/>
  <c r="A2476" i="29" s="1"/>
  <c r="C2475" i="29"/>
  <c r="B2475" i="29" s="1"/>
  <c r="A2475" i="29" s="1"/>
  <c r="C2474" i="29"/>
  <c r="B2474" i="29" s="1"/>
  <c r="A2474" i="29" s="1"/>
  <c r="C2473" i="29"/>
  <c r="B2473" i="29" s="1"/>
  <c r="A2473" i="29" s="1"/>
  <c r="C2472" i="29"/>
  <c r="B2472" i="29" s="1"/>
  <c r="A2472" i="29" s="1"/>
  <c r="C2471" i="29"/>
  <c r="B2471" i="29" s="1"/>
  <c r="A2471" i="29" s="1"/>
  <c r="C2470" i="29"/>
  <c r="B2470" i="29" s="1"/>
  <c r="A2470" i="29" s="1"/>
  <c r="C2469" i="29"/>
  <c r="B2469" i="29" s="1"/>
  <c r="A2469" i="29" s="1"/>
  <c r="C2468" i="29"/>
  <c r="B2468" i="29" s="1"/>
  <c r="A2468" i="29" s="1"/>
  <c r="C2467" i="29"/>
  <c r="B2467" i="29" s="1"/>
  <c r="A2467" i="29" s="1"/>
  <c r="C2466" i="29"/>
  <c r="B2466" i="29" s="1"/>
  <c r="A2466" i="29" s="1"/>
  <c r="C2465" i="29"/>
  <c r="B2465" i="29" s="1"/>
  <c r="A2465" i="29" s="1"/>
  <c r="C2464" i="29"/>
  <c r="B2464" i="29" s="1"/>
  <c r="A2464" i="29" s="1"/>
  <c r="C2463" i="29"/>
  <c r="B2463" i="29" s="1"/>
  <c r="A2463" i="29" s="1"/>
  <c r="C2462" i="29"/>
  <c r="B2462" i="29" s="1"/>
  <c r="A2462" i="29" s="1"/>
  <c r="C2461" i="29"/>
  <c r="B2461" i="29" s="1"/>
  <c r="A2461" i="29" s="1"/>
  <c r="C2460" i="29"/>
  <c r="B2460" i="29" s="1"/>
  <c r="A2460" i="29" s="1"/>
  <c r="C2459" i="29"/>
  <c r="B2459" i="29" s="1"/>
  <c r="A2459" i="29" s="1"/>
  <c r="C2458" i="29"/>
  <c r="B2458" i="29" s="1"/>
  <c r="A2458" i="29" s="1"/>
  <c r="C2457" i="29"/>
  <c r="B2457" i="29" s="1"/>
  <c r="A2457" i="29" s="1"/>
  <c r="C2456" i="29"/>
  <c r="B2456" i="29" s="1"/>
  <c r="A2456" i="29" s="1"/>
  <c r="C2455" i="29"/>
  <c r="B2455" i="29" s="1"/>
  <c r="A2455" i="29" s="1"/>
  <c r="C2454" i="29"/>
  <c r="B2454" i="29" s="1"/>
  <c r="A2454" i="29" s="1"/>
  <c r="C2453" i="29"/>
  <c r="B2453" i="29" s="1"/>
  <c r="A2453" i="29" s="1"/>
  <c r="C2452" i="29"/>
  <c r="B2452" i="29" s="1"/>
  <c r="A2452" i="29" s="1"/>
  <c r="C2451" i="29"/>
  <c r="B2451" i="29" s="1"/>
  <c r="A2451" i="29" s="1"/>
  <c r="C2450" i="29"/>
  <c r="B2450" i="29" s="1"/>
  <c r="A2450" i="29" s="1"/>
  <c r="C2449" i="29"/>
  <c r="B2449" i="29" s="1"/>
  <c r="A2449" i="29" s="1"/>
  <c r="C2448" i="29"/>
  <c r="B2448" i="29" s="1"/>
  <c r="A2448" i="29" s="1"/>
  <c r="C2447" i="29"/>
  <c r="B2447" i="29" s="1"/>
  <c r="A2447" i="29" s="1"/>
  <c r="C2446" i="29"/>
  <c r="B2446" i="29" s="1"/>
  <c r="A2446" i="29" s="1"/>
  <c r="C2445" i="29"/>
  <c r="B2445" i="29" s="1"/>
  <c r="A2445" i="29" s="1"/>
  <c r="C2444" i="29"/>
  <c r="B2444" i="29" s="1"/>
  <c r="A2444" i="29" s="1"/>
  <c r="C2443" i="29"/>
  <c r="B2443" i="29" s="1"/>
  <c r="A2443" i="29" s="1"/>
  <c r="C2442" i="29"/>
  <c r="B2442" i="29" s="1"/>
  <c r="A2442" i="29" s="1"/>
  <c r="C2441" i="29"/>
  <c r="B2441" i="29" s="1"/>
  <c r="A2441" i="29" s="1"/>
  <c r="C2440" i="29"/>
  <c r="B2440" i="29" s="1"/>
  <c r="A2440" i="29" s="1"/>
  <c r="C2439" i="29"/>
  <c r="B2439" i="29" s="1"/>
  <c r="A2439" i="29" s="1"/>
  <c r="C2438" i="29"/>
  <c r="B2438" i="29" s="1"/>
  <c r="A2438" i="29" s="1"/>
  <c r="C2437" i="29"/>
  <c r="B2437" i="29" s="1"/>
  <c r="A2437" i="29" s="1"/>
  <c r="C2436" i="29"/>
  <c r="B2436" i="29" s="1"/>
  <c r="A2436" i="29" s="1"/>
  <c r="C2435" i="29"/>
  <c r="B2435" i="29" s="1"/>
  <c r="A2435" i="29" s="1"/>
  <c r="C2434" i="29"/>
  <c r="B2434" i="29" s="1"/>
  <c r="A2434" i="29" s="1"/>
  <c r="C2433" i="29"/>
  <c r="B2433" i="29" s="1"/>
  <c r="A2433" i="29" s="1"/>
  <c r="C2432" i="29"/>
  <c r="B2432" i="29" s="1"/>
  <c r="A2432" i="29" s="1"/>
  <c r="C2431" i="29"/>
  <c r="B2431" i="29" s="1"/>
  <c r="A2431" i="29" s="1"/>
  <c r="C2430" i="29"/>
  <c r="B2430" i="29" s="1"/>
  <c r="A2430" i="29" s="1"/>
  <c r="C2429" i="29"/>
  <c r="B2429" i="29" s="1"/>
  <c r="A2429" i="29" s="1"/>
  <c r="C2428" i="29"/>
  <c r="B2428" i="29" s="1"/>
  <c r="A2428" i="29" s="1"/>
  <c r="C2427" i="29"/>
  <c r="B2427" i="29" s="1"/>
  <c r="A2427" i="29" s="1"/>
  <c r="C2426" i="29"/>
  <c r="B2426" i="29" s="1"/>
  <c r="A2426" i="29" s="1"/>
  <c r="C2425" i="29"/>
  <c r="B2425" i="29" s="1"/>
  <c r="A2425" i="29" s="1"/>
  <c r="C2424" i="29"/>
  <c r="B2424" i="29" s="1"/>
  <c r="A2424" i="29" s="1"/>
  <c r="C2423" i="29"/>
  <c r="B2423" i="29" s="1"/>
  <c r="A2423" i="29" s="1"/>
  <c r="C2422" i="29"/>
  <c r="B2422" i="29" s="1"/>
  <c r="A2422" i="29" s="1"/>
  <c r="C2421" i="29"/>
  <c r="B2421" i="29" s="1"/>
  <c r="A2421" i="29" s="1"/>
  <c r="C2420" i="29"/>
  <c r="B2420" i="29" s="1"/>
  <c r="A2420" i="29" s="1"/>
  <c r="C2419" i="29"/>
  <c r="B2419" i="29" s="1"/>
  <c r="A2419" i="29" s="1"/>
  <c r="C2418" i="29"/>
  <c r="B2418" i="29" s="1"/>
  <c r="A2418" i="29" s="1"/>
  <c r="C2417" i="29"/>
  <c r="B2417" i="29" s="1"/>
  <c r="A2417" i="29" s="1"/>
  <c r="C2416" i="29"/>
  <c r="B2416" i="29" s="1"/>
  <c r="A2416" i="29" s="1"/>
  <c r="C2415" i="29"/>
  <c r="B2415" i="29"/>
  <c r="A2415" i="29" s="1"/>
  <c r="C2414" i="29"/>
  <c r="B2414" i="29" s="1"/>
  <c r="A2414" i="29" s="1"/>
  <c r="C2413" i="29"/>
  <c r="B2413" i="29" s="1"/>
  <c r="A2413" i="29" s="1"/>
  <c r="C2412" i="29"/>
  <c r="B2412" i="29" s="1"/>
  <c r="A2412" i="29" s="1"/>
  <c r="C2411" i="29"/>
  <c r="B2411" i="29" s="1"/>
  <c r="A2411" i="29" s="1"/>
  <c r="C2410" i="29"/>
  <c r="B2410" i="29" s="1"/>
  <c r="A2410" i="29" s="1"/>
  <c r="C2409" i="29"/>
  <c r="B2409" i="29" s="1"/>
  <c r="A2409" i="29" s="1"/>
  <c r="C2408" i="29"/>
  <c r="B2408" i="29" s="1"/>
  <c r="A2408" i="29" s="1"/>
  <c r="C2407" i="29"/>
  <c r="B2407" i="29" s="1"/>
  <c r="A2407" i="29" s="1"/>
  <c r="C2406" i="29"/>
  <c r="B2406" i="29" s="1"/>
  <c r="A2406" i="29" s="1"/>
  <c r="C2405" i="29"/>
  <c r="B2405" i="29" s="1"/>
  <c r="A2405" i="29" s="1"/>
  <c r="C2404" i="29"/>
  <c r="B2404" i="29" s="1"/>
  <c r="A2404" i="29" s="1"/>
  <c r="C2403" i="29"/>
  <c r="B2403" i="29" s="1"/>
  <c r="A2403" i="29" s="1"/>
  <c r="C2402" i="29"/>
  <c r="B2402" i="29" s="1"/>
  <c r="A2402" i="29" s="1"/>
  <c r="C2401" i="29"/>
  <c r="B2401" i="29" s="1"/>
  <c r="A2401" i="29" s="1"/>
  <c r="C2400" i="29"/>
  <c r="B2400" i="29" s="1"/>
  <c r="A2400" i="29" s="1"/>
  <c r="C2399" i="29"/>
  <c r="B2399" i="29" s="1"/>
  <c r="A2399" i="29" s="1"/>
  <c r="C2398" i="29"/>
  <c r="B2398" i="29" s="1"/>
  <c r="A2398" i="29" s="1"/>
  <c r="C2397" i="29"/>
  <c r="B2397" i="29" s="1"/>
  <c r="A2397" i="29" s="1"/>
  <c r="C2396" i="29"/>
  <c r="B2396" i="29" s="1"/>
  <c r="A2396" i="29" s="1"/>
  <c r="C2395" i="29"/>
  <c r="B2395" i="29" s="1"/>
  <c r="A2395" i="29" s="1"/>
  <c r="C2394" i="29"/>
  <c r="B2394" i="29" s="1"/>
  <c r="A2394" i="29" s="1"/>
  <c r="C2393" i="29"/>
  <c r="B2393" i="29" s="1"/>
  <c r="A2393" i="29" s="1"/>
  <c r="C2392" i="29"/>
  <c r="B2392" i="29" s="1"/>
  <c r="A2392" i="29" s="1"/>
  <c r="C2391" i="29"/>
  <c r="B2391" i="29" s="1"/>
  <c r="A2391" i="29" s="1"/>
  <c r="C2390" i="29"/>
  <c r="B2390" i="29" s="1"/>
  <c r="A2390" i="29" s="1"/>
  <c r="C2389" i="29"/>
  <c r="B2389" i="29" s="1"/>
  <c r="A2389" i="29" s="1"/>
  <c r="C2388" i="29"/>
  <c r="B2388" i="29" s="1"/>
  <c r="A2388" i="29" s="1"/>
  <c r="C2387" i="29"/>
  <c r="B2387" i="29" s="1"/>
  <c r="A2387" i="29" s="1"/>
  <c r="C2386" i="29"/>
  <c r="B2386" i="29" s="1"/>
  <c r="A2386" i="29" s="1"/>
  <c r="C2385" i="29"/>
  <c r="B2385" i="29" s="1"/>
  <c r="A2385" i="29" s="1"/>
  <c r="C2384" i="29"/>
  <c r="B2384" i="29" s="1"/>
  <c r="A2384" i="29" s="1"/>
  <c r="C2383" i="29"/>
  <c r="B2383" i="29" s="1"/>
  <c r="A2383" i="29" s="1"/>
  <c r="C2382" i="29"/>
  <c r="B2382" i="29" s="1"/>
  <c r="A2382" i="29" s="1"/>
  <c r="C2381" i="29"/>
  <c r="B2381" i="29" s="1"/>
  <c r="A2381" i="29" s="1"/>
  <c r="C2380" i="29"/>
  <c r="B2380" i="29" s="1"/>
  <c r="A2380" i="29" s="1"/>
  <c r="C2379" i="29"/>
  <c r="B2379" i="29" s="1"/>
  <c r="A2379" i="29" s="1"/>
  <c r="C2378" i="29"/>
  <c r="B2378" i="29" s="1"/>
  <c r="A2378" i="29" s="1"/>
  <c r="C2377" i="29"/>
  <c r="B2377" i="29" s="1"/>
  <c r="A2377" i="29" s="1"/>
  <c r="C2376" i="29"/>
  <c r="B2376" i="29" s="1"/>
  <c r="A2376" i="29" s="1"/>
  <c r="C2375" i="29"/>
  <c r="B2375" i="29" s="1"/>
  <c r="A2375" i="29" s="1"/>
  <c r="C2374" i="29"/>
  <c r="B2374" i="29" s="1"/>
  <c r="A2374" i="29" s="1"/>
  <c r="C2373" i="29"/>
  <c r="B2373" i="29" s="1"/>
  <c r="A2373" i="29" s="1"/>
  <c r="C2372" i="29"/>
  <c r="B2372" i="29" s="1"/>
  <c r="A2372" i="29" s="1"/>
  <c r="C2371" i="29"/>
  <c r="B2371" i="29" s="1"/>
  <c r="A2371" i="29" s="1"/>
  <c r="C2370" i="29"/>
  <c r="B2370" i="29" s="1"/>
  <c r="A2370" i="29" s="1"/>
  <c r="C2369" i="29"/>
  <c r="B2369" i="29" s="1"/>
  <c r="A2369" i="29" s="1"/>
  <c r="C2368" i="29"/>
  <c r="B2368" i="29" s="1"/>
  <c r="A2368" i="29" s="1"/>
  <c r="C2367" i="29"/>
  <c r="B2367" i="29" s="1"/>
  <c r="A2367" i="29" s="1"/>
  <c r="C2366" i="29"/>
  <c r="B2366" i="29" s="1"/>
  <c r="A2366" i="29" s="1"/>
  <c r="C2365" i="29"/>
  <c r="B2365" i="29" s="1"/>
  <c r="A2365" i="29" s="1"/>
  <c r="C2364" i="29"/>
  <c r="B2364" i="29" s="1"/>
  <c r="A2364" i="29" s="1"/>
  <c r="C2363" i="29"/>
  <c r="B2363" i="29" s="1"/>
  <c r="A2363" i="29" s="1"/>
  <c r="C2362" i="29"/>
  <c r="B2362" i="29" s="1"/>
  <c r="A2362" i="29" s="1"/>
  <c r="C2361" i="29"/>
  <c r="B2361" i="29" s="1"/>
  <c r="A2361" i="29" s="1"/>
  <c r="C2360" i="29"/>
  <c r="B2360" i="29" s="1"/>
  <c r="A2360" i="29" s="1"/>
  <c r="C2359" i="29"/>
  <c r="B2359" i="29" s="1"/>
  <c r="A2359" i="29" s="1"/>
  <c r="C2358" i="29"/>
  <c r="B2358" i="29" s="1"/>
  <c r="A2358" i="29" s="1"/>
  <c r="C2357" i="29"/>
  <c r="B2357" i="29" s="1"/>
  <c r="A2357" i="29" s="1"/>
  <c r="C2356" i="29"/>
  <c r="B2356" i="29" s="1"/>
  <c r="A2356" i="29" s="1"/>
  <c r="C2355" i="29"/>
  <c r="B2355" i="29" s="1"/>
  <c r="A2355" i="29" s="1"/>
  <c r="C2354" i="29"/>
  <c r="B2354" i="29" s="1"/>
  <c r="A2354" i="29" s="1"/>
  <c r="C2353" i="29"/>
  <c r="B2353" i="29" s="1"/>
  <c r="A2353" i="29" s="1"/>
  <c r="C2352" i="29"/>
  <c r="B2352" i="29" s="1"/>
  <c r="A2352" i="29" s="1"/>
  <c r="C2351" i="29"/>
  <c r="B2351" i="29" s="1"/>
  <c r="A2351" i="29" s="1"/>
  <c r="C2350" i="29"/>
  <c r="B2350" i="29" s="1"/>
  <c r="A2350" i="29" s="1"/>
  <c r="C2349" i="29"/>
  <c r="B2349" i="29" s="1"/>
  <c r="A2349" i="29" s="1"/>
  <c r="C2348" i="29"/>
  <c r="B2348" i="29" s="1"/>
  <c r="A2348" i="29" s="1"/>
  <c r="C2347" i="29"/>
  <c r="B2347" i="29" s="1"/>
  <c r="A2347" i="29" s="1"/>
  <c r="C2346" i="29"/>
  <c r="B2346" i="29" s="1"/>
  <c r="A2346" i="29" s="1"/>
  <c r="C2345" i="29"/>
  <c r="B2345" i="29" s="1"/>
  <c r="A2345" i="29" s="1"/>
  <c r="C2344" i="29"/>
  <c r="B2344" i="29" s="1"/>
  <c r="A2344" i="29" s="1"/>
  <c r="C2343" i="29"/>
  <c r="B2343" i="29" s="1"/>
  <c r="A2343" i="29" s="1"/>
  <c r="C2342" i="29"/>
  <c r="B2342" i="29" s="1"/>
  <c r="A2342" i="29" s="1"/>
  <c r="C2341" i="29"/>
  <c r="B2341" i="29" s="1"/>
  <c r="A2341" i="29" s="1"/>
  <c r="C2340" i="29"/>
  <c r="B2340" i="29" s="1"/>
  <c r="A2340" i="29" s="1"/>
  <c r="C2339" i="29"/>
  <c r="B2339" i="29" s="1"/>
  <c r="A2339" i="29" s="1"/>
  <c r="C2338" i="29"/>
  <c r="B2338" i="29" s="1"/>
  <c r="A2338" i="29" s="1"/>
  <c r="C2337" i="29"/>
  <c r="B2337" i="29" s="1"/>
  <c r="A2337" i="29" s="1"/>
  <c r="C2336" i="29"/>
  <c r="B2336" i="29" s="1"/>
  <c r="A2336" i="29" s="1"/>
  <c r="C2335" i="29"/>
  <c r="B2335" i="29"/>
  <c r="A2335" i="29" s="1"/>
  <c r="C2334" i="29"/>
  <c r="B2334" i="29" s="1"/>
  <c r="A2334" i="29" s="1"/>
  <c r="C2333" i="29"/>
  <c r="B2333" i="29" s="1"/>
  <c r="A2333" i="29" s="1"/>
  <c r="C2332" i="29"/>
  <c r="B2332" i="29" s="1"/>
  <c r="A2332" i="29"/>
  <c r="C2331" i="29"/>
  <c r="B2331" i="29" s="1"/>
  <c r="A2331" i="29" s="1"/>
  <c r="C2330" i="29"/>
  <c r="B2330" i="29" s="1"/>
  <c r="A2330" i="29" s="1"/>
  <c r="C2329" i="29"/>
  <c r="B2329" i="29" s="1"/>
  <c r="A2329" i="29" s="1"/>
  <c r="C2328" i="29"/>
  <c r="B2328" i="29" s="1"/>
  <c r="A2328" i="29" s="1"/>
  <c r="C2327" i="29"/>
  <c r="B2327" i="29" s="1"/>
  <c r="A2327" i="29" s="1"/>
  <c r="C2326" i="29"/>
  <c r="B2326" i="29" s="1"/>
  <c r="A2326" i="29" s="1"/>
  <c r="C2325" i="29"/>
  <c r="B2325" i="29" s="1"/>
  <c r="A2325" i="29" s="1"/>
  <c r="C2324" i="29"/>
  <c r="B2324" i="29" s="1"/>
  <c r="A2324" i="29" s="1"/>
  <c r="C2323" i="29"/>
  <c r="B2323" i="29" s="1"/>
  <c r="A2323" i="29" s="1"/>
  <c r="C2322" i="29"/>
  <c r="B2322" i="29" s="1"/>
  <c r="A2322" i="29" s="1"/>
  <c r="C2321" i="29"/>
  <c r="B2321" i="29" s="1"/>
  <c r="A2321" i="29" s="1"/>
  <c r="C2320" i="29"/>
  <c r="B2320" i="29" s="1"/>
  <c r="A2320" i="29" s="1"/>
  <c r="C2319" i="29"/>
  <c r="B2319" i="29" s="1"/>
  <c r="A2319" i="29" s="1"/>
  <c r="C2318" i="29"/>
  <c r="B2318" i="29" s="1"/>
  <c r="A2318" i="29" s="1"/>
  <c r="C2317" i="29"/>
  <c r="B2317" i="29" s="1"/>
  <c r="A2317" i="29" s="1"/>
  <c r="C2316" i="29"/>
  <c r="B2316" i="29" s="1"/>
  <c r="A2316" i="29" s="1"/>
  <c r="C2315" i="29"/>
  <c r="B2315" i="29" s="1"/>
  <c r="A2315" i="29" s="1"/>
  <c r="C2314" i="29"/>
  <c r="B2314" i="29" s="1"/>
  <c r="A2314" i="29" s="1"/>
  <c r="C2313" i="29"/>
  <c r="B2313" i="29" s="1"/>
  <c r="A2313" i="29" s="1"/>
  <c r="C2312" i="29"/>
  <c r="B2312" i="29" s="1"/>
  <c r="A2312" i="29" s="1"/>
  <c r="C2311" i="29"/>
  <c r="B2311" i="29" s="1"/>
  <c r="A2311" i="29" s="1"/>
  <c r="C2310" i="29"/>
  <c r="B2310" i="29" s="1"/>
  <c r="A2310" i="29" s="1"/>
  <c r="C2309" i="29"/>
  <c r="B2309" i="29" s="1"/>
  <c r="A2309" i="29" s="1"/>
  <c r="C2308" i="29"/>
  <c r="B2308" i="29" s="1"/>
  <c r="A2308" i="29" s="1"/>
  <c r="C2307" i="29"/>
  <c r="B2307" i="29" s="1"/>
  <c r="A2307" i="29" s="1"/>
  <c r="C2306" i="29"/>
  <c r="B2306" i="29" s="1"/>
  <c r="A2306" i="29" s="1"/>
  <c r="C2305" i="29"/>
  <c r="B2305" i="29" s="1"/>
  <c r="A2305" i="29" s="1"/>
  <c r="C2304" i="29"/>
  <c r="B2304" i="29" s="1"/>
  <c r="A2304" i="29" s="1"/>
  <c r="C2303" i="29"/>
  <c r="B2303" i="29" s="1"/>
  <c r="A2303" i="29" s="1"/>
  <c r="C2302" i="29"/>
  <c r="B2302" i="29" s="1"/>
  <c r="A2302" i="29" s="1"/>
  <c r="C2301" i="29"/>
  <c r="B2301" i="29" s="1"/>
  <c r="A2301" i="29" s="1"/>
  <c r="C2300" i="29"/>
  <c r="B2300" i="29" s="1"/>
  <c r="A2300" i="29" s="1"/>
  <c r="C2299" i="29"/>
  <c r="B2299" i="29" s="1"/>
  <c r="A2299" i="29" s="1"/>
  <c r="C2298" i="29"/>
  <c r="B2298" i="29" s="1"/>
  <c r="A2298" i="29" s="1"/>
  <c r="C2297" i="29"/>
  <c r="B2297" i="29" s="1"/>
  <c r="A2297" i="29" s="1"/>
  <c r="C2296" i="29"/>
  <c r="B2296" i="29" s="1"/>
  <c r="A2296" i="29" s="1"/>
  <c r="C2295" i="29"/>
  <c r="B2295" i="29" s="1"/>
  <c r="A2295" i="29" s="1"/>
  <c r="C2294" i="29"/>
  <c r="B2294" i="29" s="1"/>
  <c r="A2294" i="29" s="1"/>
  <c r="C2293" i="29"/>
  <c r="B2293" i="29" s="1"/>
  <c r="A2293" i="29" s="1"/>
  <c r="C2292" i="29"/>
  <c r="B2292" i="29" s="1"/>
  <c r="A2292" i="29" s="1"/>
  <c r="C2291" i="29"/>
  <c r="B2291" i="29" s="1"/>
  <c r="A2291" i="29" s="1"/>
  <c r="C2290" i="29"/>
  <c r="B2290" i="29" s="1"/>
  <c r="A2290" i="29" s="1"/>
  <c r="C2289" i="29"/>
  <c r="B2289" i="29" s="1"/>
  <c r="A2289" i="29" s="1"/>
  <c r="C2288" i="29"/>
  <c r="B2288" i="29" s="1"/>
  <c r="A2288" i="29" s="1"/>
  <c r="C2287" i="29"/>
  <c r="B2287" i="29" s="1"/>
  <c r="A2287" i="29" s="1"/>
  <c r="C2286" i="29"/>
  <c r="B2286" i="29" s="1"/>
  <c r="A2286" i="29" s="1"/>
  <c r="C2285" i="29"/>
  <c r="B2285" i="29" s="1"/>
  <c r="A2285" i="29" s="1"/>
  <c r="C2284" i="29"/>
  <c r="B2284" i="29" s="1"/>
  <c r="A2284" i="29" s="1"/>
  <c r="C2283" i="29"/>
  <c r="B2283" i="29" s="1"/>
  <c r="A2283" i="29" s="1"/>
  <c r="C2282" i="29"/>
  <c r="B2282" i="29" s="1"/>
  <c r="A2282" i="29" s="1"/>
  <c r="C2281" i="29"/>
  <c r="B2281" i="29" s="1"/>
  <c r="A2281" i="29" s="1"/>
  <c r="C2280" i="29"/>
  <c r="B2280" i="29" s="1"/>
  <c r="A2280" i="29" s="1"/>
  <c r="C2279" i="29"/>
  <c r="B2279" i="29" s="1"/>
  <c r="A2279" i="29" s="1"/>
  <c r="C2278" i="29"/>
  <c r="B2278" i="29" s="1"/>
  <c r="A2278" i="29" s="1"/>
  <c r="C2277" i="29"/>
  <c r="B2277" i="29" s="1"/>
  <c r="A2277" i="29" s="1"/>
  <c r="C2276" i="29"/>
  <c r="B2276" i="29" s="1"/>
  <c r="A2276" i="29" s="1"/>
  <c r="C2275" i="29"/>
  <c r="B2275" i="29" s="1"/>
  <c r="A2275" i="29" s="1"/>
  <c r="C2274" i="29"/>
  <c r="B2274" i="29" s="1"/>
  <c r="A2274" i="29" s="1"/>
  <c r="C2273" i="29"/>
  <c r="B2273" i="29" s="1"/>
  <c r="A2273" i="29" s="1"/>
  <c r="C2272" i="29"/>
  <c r="B2272" i="29" s="1"/>
  <c r="A2272" i="29" s="1"/>
  <c r="C2271" i="29"/>
  <c r="B2271" i="29" s="1"/>
  <c r="A2271" i="29" s="1"/>
  <c r="C2270" i="29"/>
  <c r="B2270" i="29" s="1"/>
  <c r="A2270" i="29" s="1"/>
  <c r="C2269" i="29"/>
  <c r="B2269" i="29" s="1"/>
  <c r="A2269" i="29" s="1"/>
  <c r="C2268" i="29"/>
  <c r="B2268" i="29" s="1"/>
  <c r="A2268" i="29" s="1"/>
  <c r="C2267" i="29"/>
  <c r="B2267" i="29" s="1"/>
  <c r="A2267" i="29" s="1"/>
  <c r="C2266" i="29"/>
  <c r="B2266" i="29" s="1"/>
  <c r="A2266" i="29" s="1"/>
  <c r="C2265" i="29"/>
  <c r="B2265" i="29" s="1"/>
  <c r="A2265" i="29" s="1"/>
  <c r="C2264" i="29"/>
  <c r="B2264" i="29" s="1"/>
  <c r="A2264" i="29" s="1"/>
  <c r="C2263" i="29"/>
  <c r="B2263" i="29" s="1"/>
  <c r="A2263" i="29" s="1"/>
  <c r="C2262" i="29"/>
  <c r="B2262" i="29" s="1"/>
  <c r="A2262" i="29" s="1"/>
  <c r="C2261" i="29"/>
  <c r="B2261" i="29" s="1"/>
  <c r="A2261" i="29" s="1"/>
  <c r="C2260" i="29"/>
  <c r="B2260" i="29" s="1"/>
  <c r="A2260" i="29" s="1"/>
  <c r="C2259" i="29"/>
  <c r="B2259" i="29" s="1"/>
  <c r="A2259" i="29" s="1"/>
  <c r="C2258" i="29"/>
  <c r="B2258" i="29" s="1"/>
  <c r="A2258" i="29" s="1"/>
  <c r="C2257" i="29"/>
  <c r="B2257" i="29" s="1"/>
  <c r="A2257" i="29" s="1"/>
  <c r="C2256" i="29"/>
  <c r="B2256" i="29" s="1"/>
  <c r="A2256" i="29" s="1"/>
  <c r="C2255" i="29"/>
  <c r="B2255" i="29" s="1"/>
  <c r="A2255" i="29" s="1"/>
  <c r="C2254" i="29"/>
  <c r="B2254" i="29" s="1"/>
  <c r="A2254" i="29" s="1"/>
  <c r="C2253" i="29"/>
  <c r="B2253" i="29" s="1"/>
  <c r="A2253" i="29" s="1"/>
  <c r="C2252" i="29"/>
  <c r="B2252" i="29" s="1"/>
  <c r="A2252" i="29" s="1"/>
  <c r="C2251" i="29"/>
  <c r="B2251" i="29" s="1"/>
  <c r="A2251" i="29" s="1"/>
  <c r="C2250" i="29"/>
  <c r="B2250" i="29" s="1"/>
  <c r="A2250" i="29" s="1"/>
  <c r="C2249" i="29"/>
  <c r="B2249" i="29" s="1"/>
  <c r="A2249" i="29" s="1"/>
  <c r="C2248" i="29"/>
  <c r="B2248" i="29" s="1"/>
  <c r="A2248" i="29" s="1"/>
  <c r="C2247" i="29"/>
  <c r="B2247" i="29" s="1"/>
  <c r="A2247" i="29" s="1"/>
  <c r="C2246" i="29"/>
  <c r="B2246" i="29" s="1"/>
  <c r="A2246" i="29" s="1"/>
  <c r="C2245" i="29"/>
  <c r="B2245" i="29" s="1"/>
  <c r="A2245" i="29" s="1"/>
  <c r="C2244" i="29"/>
  <c r="B2244" i="29" s="1"/>
  <c r="A2244" i="29" s="1"/>
  <c r="C2243" i="29"/>
  <c r="B2243" i="29" s="1"/>
  <c r="A2243" i="29" s="1"/>
  <c r="C2242" i="29"/>
  <c r="B2242" i="29" s="1"/>
  <c r="A2242" i="29" s="1"/>
  <c r="C2241" i="29"/>
  <c r="B2241" i="29" s="1"/>
  <c r="A2241" i="29" s="1"/>
  <c r="C2240" i="29"/>
  <c r="B2240" i="29" s="1"/>
  <c r="A2240" i="29" s="1"/>
  <c r="C2239" i="29"/>
  <c r="B2239" i="29" s="1"/>
  <c r="A2239" i="29" s="1"/>
  <c r="C2238" i="29"/>
  <c r="B2238" i="29" s="1"/>
  <c r="A2238" i="29" s="1"/>
  <c r="C2237" i="29"/>
  <c r="B2237" i="29" s="1"/>
  <c r="A2237" i="29" s="1"/>
  <c r="C2236" i="29"/>
  <c r="B2236" i="29" s="1"/>
  <c r="A2236" i="29" s="1"/>
  <c r="C2235" i="29"/>
  <c r="B2235" i="29" s="1"/>
  <c r="A2235" i="29" s="1"/>
  <c r="C2234" i="29"/>
  <c r="B2234" i="29" s="1"/>
  <c r="A2234" i="29" s="1"/>
  <c r="C2233" i="29"/>
  <c r="B2233" i="29" s="1"/>
  <c r="A2233" i="29" s="1"/>
  <c r="C2232" i="29"/>
  <c r="B2232" i="29" s="1"/>
  <c r="A2232" i="29" s="1"/>
  <c r="C2231" i="29"/>
  <c r="B2231" i="29" s="1"/>
  <c r="A2231" i="29" s="1"/>
  <c r="C2230" i="29"/>
  <c r="B2230" i="29" s="1"/>
  <c r="A2230" i="29" s="1"/>
  <c r="C2229" i="29"/>
  <c r="B2229" i="29" s="1"/>
  <c r="A2229" i="29" s="1"/>
  <c r="C2228" i="29"/>
  <c r="B2228" i="29" s="1"/>
  <c r="A2228" i="29" s="1"/>
  <c r="C2227" i="29"/>
  <c r="B2227" i="29" s="1"/>
  <c r="A2227" i="29" s="1"/>
  <c r="C2226" i="29"/>
  <c r="B2226" i="29" s="1"/>
  <c r="A2226" i="29" s="1"/>
  <c r="C2225" i="29"/>
  <c r="B2225" i="29" s="1"/>
  <c r="A2225" i="29" s="1"/>
  <c r="C2224" i="29"/>
  <c r="B2224" i="29" s="1"/>
  <c r="A2224" i="29" s="1"/>
  <c r="C2223" i="29"/>
  <c r="B2223" i="29" s="1"/>
  <c r="A2223" i="29" s="1"/>
  <c r="C2222" i="29"/>
  <c r="B2222" i="29" s="1"/>
  <c r="A2222" i="29" s="1"/>
  <c r="C2221" i="29"/>
  <c r="B2221" i="29" s="1"/>
  <c r="A2221" i="29" s="1"/>
  <c r="C2220" i="29"/>
  <c r="B2220" i="29" s="1"/>
  <c r="A2220" i="29" s="1"/>
  <c r="C2219" i="29"/>
  <c r="B2219" i="29" s="1"/>
  <c r="A2219" i="29" s="1"/>
  <c r="C2218" i="29"/>
  <c r="B2218" i="29" s="1"/>
  <c r="A2218" i="29" s="1"/>
  <c r="C2217" i="29"/>
  <c r="B2217" i="29" s="1"/>
  <c r="A2217" i="29" s="1"/>
  <c r="C2216" i="29"/>
  <c r="B2216" i="29" s="1"/>
  <c r="A2216" i="29" s="1"/>
  <c r="C2215" i="29"/>
  <c r="B2215" i="29" s="1"/>
  <c r="A2215" i="29" s="1"/>
  <c r="C2214" i="29"/>
  <c r="B2214" i="29" s="1"/>
  <c r="A2214" i="29" s="1"/>
  <c r="C2213" i="29"/>
  <c r="B2213" i="29" s="1"/>
  <c r="A2213" i="29" s="1"/>
  <c r="C2212" i="29"/>
  <c r="B2212" i="29" s="1"/>
  <c r="A2212" i="29" s="1"/>
  <c r="C2211" i="29"/>
  <c r="B2211" i="29" s="1"/>
  <c r="A2211" i="29" s="1"/>
  <c r="C2210" i="29"/>
  <c r="B2210" i="29" s="1"/>
  <c r="A2210" i="29" s="1"/>
  <c r="C2209" i="29"/>
  <c r="B2209" i="29" s="1"/>
  <c r="A2209" i="29" s="1"/>
  <c r="C2208" i="29"/>
  <c r="B2208" i="29" s="1"/>
  <c r="A2208" i="29" s="1"/>
  <c r="C2207" i="29"/>
  <c r="B2207" i="29" s="1"/>
  <c r="A2207" i="29" s="1"/>
  <c r="C2206" i="29"/>
  <c r="B2206" i="29" s="1"/>
  <c r="A2206" i="29" s="1"/>
  <c r="C2205" i="29"/>
  <c r="B2205" i="29" s="1"/>
  <c r="A2205" i="29" s="1"/>
  <c r="C2204" i="29"/>
  <c r="B2204" i="29" s="1"/>
  <c r="A2204" i="29" s="1"/>
  <c r="C2203" i="29"/>
  <c r="B2203" i="29" s="1"/>
  <c r="A2203" i="29" s="1"/>
  <c r="C2202" i="29"/>
  <c r="B2202" i="29" s="1"/>
  <c r="A2202" i="29" s="1"/>
  <c r="C2201" i="29"/>
  <c r="B2201" i="29" s="1"/>
  <c r="A2201" i="29" s="1"/>
  <c r="C2200" i="29"/>
  <c r="B2200" i="29" s="1"/>
  <c r="A2200" i="29" s="1"/>
  <c r="C2199" i="29"/>
  <c r="B2199" i="29" s="1"/>
  <c r="A2199" i="29" s="1"/>
  <c r="C2198" i="29"/>
  <c r="B2198" i="29" s="1"/>
  <c r="A2198" i="29" s="1"/>
  <c r="C2197" i="29"/>
  <c r="B2197" i="29" s="1"/>
  <c r="A2197" i="29" s="1"/>
  <c r="C2196" i="29"/>
  <c r="B2196" i="29" s="1"/>
  <c r="A2196" i="29" s="1"/>
  <c r="C2195" i="29"/>
  <c r="B2195" i="29" s="1"/>
  <c r="A2195" i="29" s="1"/>
  <c r="C2194" i="29"/>
  <c r="B2194" i="29" s="1"/>
  <c r="A2194" i="29" s="1"/>
  <c r="C2193" i="29"/>
  <c r="B2193" i="29" s="1"/>
  <c r="A2193" i="29" s="1"/>
  <c r="C2192" i="29"/>
  <c r="B2192" i="29" s="1"/>
  <c r="A2192" i="29" s="1"/>
  <c r="C2191" i="29"/>
  <c r="B2191" i="29" s="1"/>
  <c r="A2191" i="29" s="1"/>
  <c r="C2190" i="29"/>
  <c r="B2190" i="29" s="1"/>
  <c r="A2190" i="29" s="1"/>
  <c r="C2189" i="29"/>
  <c r="B2189" i="29" s="1"/>
  <c r="A2189" i="29" s="1"/>
  <c r="C2188" i="29"/>
  <c r="B2188" i="29" s="1"/>
  <c r="A2188" i="29" s="1"/>
  <c r="C2187" i="29"/>
  <c r="B2187" i="29" s="1"/>
  <c r="A2187" i="29" s="1"/>
  <c r="C2186" i="29"/>
  <c r="B2186" i="29" s="1"/>
  <c r="A2186" i="29" s="1"/>
  <c r="C2185" i="29"/>
  <c r="B2185" i="29" s="1"/>
  <c r="A2185" i="29" s="1"/>
  <c r="C2184" i="29"/>
  <c r="B2184" i="29" s="1"/>
  <c r="A2184" i="29" s="1"/>
  <c r="C2183" i="29"/>
  <c r="B2183" i="29" s="1"/>
  <c r="A2183" i="29" s="1"/>
  <c r="C2182" i="29"/>
  <c r="B2182" i="29" s="1"/>
  <c r="A2182" i="29" s="1"/>
  <c r="C2181" i="29"/>
  <c r="B2181" i="29" s="1"/>
  <c r="A2181" i="29" s="1"/>
  <c r="C2180" i="29"/>
  <c r="B2180" i="29" s="1"/>
  <c r="A2180" i="29" s="1"/>
  <c r="C2179" i="29"/>
  <c r="B2179" i="29" s="1"/>
  <c r="A2179" i="29" s="1"/>
  <c r="C2178" i="29"/>
  <c r="B2178" i="29" s="1"/>
  <c r="A2178" i="29" s="1"/>
  <c r="C2177" i="29"/>
  <c r="B2177" i="29" s="1"/>
  <c r="A2177" i="29" s="1"/>
  <c r="C2176" i="29"/>
  <c r="B2176" i="29" s="1"/>
  <c r="A2176" i="29" s="1"/>
  <c r="C2175" i="29"/>
  <c r="B2175" i="29" s="1"/>
  <c r="A2175" i="29" s="1"/>
  <c r="C2174" i="29"/>
  <c r="B2174" i="29" s="1"/>
  <c r="A2174" i="29" s="1"/>
  <c r="C2173" i="29"/>
  <c r="B2173" i="29" s="1"/>
  <c r="A2173" i="29" s="1"/>
  <c r="C2172" i="29"/>
  <c r="B2172" i="29" s="1"/>
  <c r="A2172" i="29" s="1"/>
  <c r="C2171" i="29"/>
  <c r="B2171" i="29" s="1"/>
  <c r="A2171" i="29" s="1"/>
  <c r="C2170" i="29"/>
  <c r="B2170" i="29" s="1"/>
  <c r="A2170" i="29" s="1"/>
  <c r="C2169" i="29"/>
  <c r="B2169" i="29" s="1"/>
  <c r="A2169" i="29" s="1"/>
  <c r="C2168" i="29"/>
  <c r="B2168" i="29" s="1"/>
  <c r="A2168" i="29" s="1"/>
  <c r="C2167" i="29"/>
  <c r="B2167" i="29" s="1"/>
  <c r="A2167" i="29" s="1"/>
  <c r="C2166" i="29"/>
  <c r="B2166" i="29" s="1"/>
  <c r="A2166" i="29" s="1"/>
  <c r="C2165" i="29"/>
  <c r="B2165" i="29" s="1"/>
  <c r="A2165" i="29" s="1"/>
  <c r="C2164" i="29"/>
  <c r="B2164" i="29" s="1"/>
  <c r="A2164" i="29" s="1"/>
  <c r="C2163" i="29"/>
  <c r="B2163" i="29" s="1"/>
  <c r="A2163" i="29" s="1"/>
  <c r="C2162" i="29"/>
  <c r="B2162" i="29" s="1"/>
  <c r="A2162" i="29" s="1"/>
  <c r="C2161" i="29"/>
  <c r="B2161" i="29" s="1"/>
  <c r="A2161" i="29" s="1"/>
  <c r="C2160" i="29"/>
  <c r="B2160" i="29" s="1"/>
  <c r="A2160" i="29" s="1"/>
  <c r="C2159" i="29"/>
  <c r="B2159" i="29" s="1"/>
  <c r="A2159" i="29" s="1"/>
  <c r="C2158" i="29"/>
  <c r="B2158" i="29" s="1"/>
  <c r="A2158" i="29" s="1"/>
  <c r="C2157" i="29"/>
  <c r="B2157" i="29" s="1"/>
  <c r="A2157" i="29" s="1"/>
  <c r="C2156" i="29"/>
  <c r="B2156" i="29" s="1"/>
  <c r="A2156" i="29" s="1"/>
  <c r="C2155" i="29"/>
  <c r="B2155" i="29" s="1"/>
  <c r="A2155" i="29" s="1"/>
  <c r="C2154" i="29"/>
  <c r="B2154" i="29" s="1"/>
  <c r="A2154" i="29" s="1"/>
  <c r="C2153" i="29"/>
  <c r="B2153" i="29" s="1"/>
  <c r="A2153" i="29" s="1"/>
  <c r="C2152" i="29"/>
  <c r="B2152" i="29" s="1"/>
  <c r="A2152" i="29" s="1"/>
  <c r="C2151" i="29"/>
  <c r="B2151" i="29" s="1"/>
  <c r="A2151" i="29" s="1"/>
  <c r="C2150" i="29"/>
  <c r="B2150" i="29" s="1"/>
  <c r="A2150" i="29" s="1"/>
  <c r="C2149" i="29"/>
  <c r="B2149" i="29" s="1"/>
  <c r="A2149" i="29" s="1"/>
  <c r="C2148" i="29"/>
  <c r="B2148" i="29" s="1"/>
  <c r="A2148" i="29" s="1"/>
  <c r="C2147" i="29"/>
  <c r="B2147" i="29" s="1"/>
  <c r="A2147" i="29" s="1"/>
  <c r="C2146" i="29"/>
  <c r="B2146" i="29" s="1"/>
  <c r="A2146" i="29" s="1"/>
  <c r="C2145" i="29"/>
  <c r="B2145" i="29" s="1"/>
  <c r="A2145" i="29" s="1"/>
  <c r="C2144" i="29"/>
  <c r="B2144" i="29" s="1"/>
  <c r="A2144" i="29" s="1"/>
  <c r="C2143" i="29"/>
  <c r="B2143" i="29" s="1"/>
  <c r="A2143" i="29" s="1"/>
  <c r="C2142" i="29"/>
  <c r="B2142" i="29" s="1"/>
  <c r="A2142" i="29" s="1"/>
  <c r="C2141" i="29"/>
  <c r="B2141" i="29" s="1"/>
  <c r="A2141" i="29" s="1"/>
  <c r="C2140" i="29"/>
  <c r="B2140" i="29" s="1"/>
  <c r="A2140" i="29" s="1"/>
  <c r="C2139" i="29"/>
  <c r="B2139" i="29" s="1"/>
  <c r="A2139" i="29" s="1"/>
  <c r="C2138" i="29"/>
  <c r="B2138" i="29" s="1"/>
  <c r="A2138" i="29" s="1"/>
  <c r="C2137" i="29"/>
  <c r="B2137" i="29" s="1"/>
  <c r="A2137" i="29" s="1"/>
  <c r="C2136" i="29"/>
  <c r="B2136" i="29" s="1"/>
  <c r="A2136" i="29" s="1"/>
  <c r="C2135" i="29"/>
  <c r="B2135" i="29" s="1"/>
  <c r="A2135" i="29" s="1"/>
  <c r="C2134" i="29"/>
  <c r="B2134" i="29" s="1"/>
  <c r="A2134" i="29" s="1"/>
  <c r="C2133" i="29"/>
  <c r="B2133" i="29" s="1"/>
  <c r="A2133" i="29" s="1"/>
  <c r="C2132" i="29"/>
  <c r="B2132" i="29" s="1"/>
  <c r="A2132" i="29" s="1"/>
  <c r="C2131" i="29"/>
  <c r="B2131" i="29" s="1"/>
  <c r="A2131" i="29" s="1"/>
  <c r="C2130" i="29"/>
  <c r="B2130" i="29" s="1"/>
  <c r="A2130" i="29" s="1"/>
  <c r="C2129" i="29"/>
  <c r="B2129" i="29" s="1"/>
  <c r="A2129" i="29" s="1"/>
  <c r="C2128" i="29"/>
  <c r="B2128" i="29" s="1"/>
  <c r="A2128" i="29" s="1"/>
  <c r="C2127" i="29"/>
  <c r="B2127" i="29" s="1"/>
  <c r="A2127" i="29" s="1"/>
  <c r="C2126" i="29"/>
  <c r="B2126" i="29" s="1"/>
  <c r="A2126" i="29" s="1"/>
  <c r="C2125" i="29"/>
  <c r="B2125" i="29" s="1"/>
  <c r="A2125" i="29" s="1"/>
  <c r="C2124" i="29"/>
  <c r="B2124" i="29" s="1"/>
  <c r="A2124" i="29" s="1"/>
  <c r="C2123" i="29"/>
  <c r="B2123" i="29" s="1"/>
  <c r="A2123" i="29" s="1"/>
  <c r="C2122" i="29"/>
  <c r="B2122" i="29" s="1"/>
  <c r="A2122" i="29" s="1"/>
  <c r="C2121" i="29"/>
  <c r="B2121" i="29" s="1"/>
  <c r="A2121" i="29" s="1"/>
  <c r="C2120" i="29"/>
  <c r="B2120" i="29" s="1"/>
  <c r="A2120" i="29" s="1"/>
  <c r="C2119" i="29"/>
  <c r="B2119" i="29" s="1"/>
  <c r="A2119" i="29" s="1"/>
  <c r="C2118" i="29"/>
  <c r="B2118" i="29" s="1"/>
  <c r="A2118" i="29" s="1"/>
  <c r="C2117" i="29"/>
  <c r="B2117" i="29" s="1"/>
  <c r="A2117" i="29" s="1"/>
  <c r="C2116" i="29"/>
  <c r="B2116" i="29" s="1"/>
  <c r="A2116" i="29" s="1"/>
  <c r="C2115" i="29"/>
  <c r="B2115" i="29" s="1"/>
  <c r="A2115" i="29"/>
  <c r="C2114" i="29"/>
  <c r="B2114" i="29" s="1"/>
  <c r="A2114" i="29" s="1"/>
  <c r="C2113" i="29"/>
  <c r="B2113" i="29" s="1"/>
  <c r="A2113" i="29" s="1"/>
  <c r="C2112" i="29"/>
  <c r="B2112" i="29"/>
  <c r="A2112" i="29" s="1"/>
  <c r="C2111" i="29"/>
  <c r="B2111" i="29" s="1"/>
  <c r="A2111" i="29" s="1"/>
  <c r="C2110" i="29"/>
  <c r="B2110" i="29" s="1"/>
  <c r="A2110" i="29" s="1"/>
  <c r="C2109" i="29"/>
  <c r="B2109" i="29" s="1"/>
  <c r="A2109" i="29" s="1"/>
  <c r="C2108" i="29"/>
  <c r="B2108" i="29" s="1"/>
  <c r="A2108" i="29" s="1"/>
  <c r="C2107" i="29"/>
  <c r="B2107" i="29" s="1"/>
  <c r="A2107" i="29" s="1"/>
  <c r="C2106" i="29"/>
  <c r="B2106" i="29" s="1"/>
  <c r="A2106" i="29" s="1"/>
  <c r="C2105" i="29"/>
  <c r="B2105" i="29" s="1"/>
  <c r="A2105" i="29" s="1"/>
  <c r="C2104" i="29"/>
  <c r="B2104" i="29" s="1"/>
  <c r="A2104" i="29" s="1"/>
  <c r="C2103" i="29"/>
  <c r="B2103" i="29" s="1"/>
  <c r="A2103" i="29" s="1"/>
  <c r="C2102" i="29"/>
  <c r="B2102" i="29" s="1"/>
  <c r="A2102" i="29" s="1"/>
  <c r="C2101" i="29"/>
  <c r="B2101" i="29" s="1"/>
  <c r="A2101" i="29" s="1"/>
  <c r="C2100" i="29"/>
  <c r="B2100" i="29" s="1"/>
  <c r="A2100" i="29" s="1"/>
  <c r="C2099" i="29"/>
  <c r="B2099" i="29" s="1"/>
  <c r="A2099" i="29" s="1"/>
  <c r="C2098" i="29"/>
  <c r="B2098" i="29" s="1"/>
  <c r="A2098" i="29" s="1"/>
  <c r="C2097" i="29"/>
  <c r="B2097" i="29" s="1"/>
  <c r="A2097" i="29" s="1"/>
  <c r="C2096" i="29"/>
  <c r="B2096" i="29" s="1"/>
  <c r="A2096" i="29" s="1"/>
  <c r="C2095" i="29"/>
  <c r="B2095" i="29" s="1"/>
  <c r="A2095" i="29" s="1"/>
  <c r="C2094" i="29"/>
  <c r="B2094" i="29" s="1"/>
  <c r="A2094" i="29" s="1"/>
  <c r="C2093" i="29"/>
  <c r="B2093" i="29" s="1"/>
  <c r="A2093" i="29" s="1"/>
  <c r="C2092" i="29"/>
  <c r="B2092" i="29" s="1"/>
  <c r="A2092" i="29" s="1"/>
  <c r="C2091" i="29"/>
  <c r="B2091" i="29" s="1"/>
  <c r="A2091" i="29" s="1"/>
  <c r="C2090" i="29"/>
  <c r="B2090" i="29" s="1"/>
  <c r="A2090" i="29" s="1"/>
  <c r="C2089" i="29"/>
  <c r="B2089" i="29" s="1"/>
  <c r="A2089" i="29" s="1"/>
  <c r="C2088" i="29"/>
  <c r="B2088" i="29" s="1"/>
  <c r="A2088" i="29" s="1"/>
  <c r="C2087" i="29"/>
  <c r="B2087" i="29" s="1"/>
  <c r="A2087" i="29" s="1"/>
  <c r="C2086" i="29"/>
  <c r="B2086" i="29" s="1"/>
  <c r="A2086" i="29" s="1"/>
  <c r="C2085" i="29"/>
  <c r="B2085" i="29" s="1"/>
  <c r="A2085" i="29" s="1"/>
  <c r="C2084" i="29"/>
  <c r="B2084" i="29" s="1"/>
  <c r="A2084" i="29" s="1"/>
  <c r="C2083" i="29"/>
  <c r="B2083" i="29" s="1"/>
  <c r="A2083" i="29" s="1"/>
  <c r="C2082" i="29"/>
  <c r="B2082" i="29" s="1"/>
  <c r="A2082" i="29" s="1"/>
  <c r="C2081" i="29"/>
  <c r="B2081" i="29" s="1"/>
  <c r="A2081" i="29" s="1"/>
  <c r="C2080" i="29"/>
  <c r="B2080" i="29" s="1"/>
  <c r="A2080" i="29" s="1"/>
  <c r="C2079" i="29"/>
  <c r="B2079" i="29" s="1"/>
  <c r="A2079" i="29" s="1"/>
  <c r="C2078" i="29"/>
  <c r="B2078" i="29" s="1"/>
  <c r="A2078" i="29" s="1"/>
  <c r="C2077" i="29"/>
  <c r="B2077" i="29" s="1"/>
  <c r="A2077" i="29" s="1"/>
  <c r="C2076" i="29"/>
  <c r="B2076" i="29" s="1"/>
  <c r="A2076" i="29" s="1"/>
  <c r="C2075" i="29"/>
  <c r="B2075" i="29" s="1"/>
  <c r="A2075" i="29" s="1"/>
  <c r="C2074" i="29"/>
  <c r="B2074" i="29" s="1"/>
  <c r="A2074" i="29" s="1"/>
  <c r="C2073" i="29"/>
  <c r="B2073" i="29" s="1"/>
  <c r="A2073" i="29" s="1"/>
  <c r="C2072" i="29"/>
  <c r="B2072" i="29" s="1"/>
  <c r="A2072" i="29" s="1"/>
  <c r="C2071" i="29"/>
  <c r="B2071" i="29" s="1"/>
  <c r="A2071" i="29" s="1"/>
  <c r="C2070" i="29"/>
  <c r="B2070" i="29" s="1"/>
  <c r="A2070" i="29" s="1"/>
  <c r="C2069" i="29"/>
  <c r="B2069" i="29" s="1"/>
  <c r="A2069" i="29" s="1"/>
  <c r="C2068" i="29"/>
  <c r="B2068" i="29" s="1"/>
  <c r="A2068" i="29" s="1"/>
  <c r="C2067" i="29"/>
  <c r="B2067" i="29" s="1"/>
  <c r="A2067" i="29" s="1"/>
  <c r="C2066" i="29"/>
  <c r="B2066" i="29" s="1"/>
  <c r="A2066" i="29" s="1"/>
  <c r="C2065" i="29"/>
  <c r="B2065" i="29" s="1"/>
  <c r="A2065" i="29" s="1"/>
  <c r="C2064" i="29"/>
  <c r="B2064" i="29" s="1"/>
  <c r="A2064" i="29" s="1"/>
  <c r="C2063" i="29"/>
  <c r="B2063" i="29" s="1"/>
  <c r="A2063" i="29" s="1"/>
  <c r="C2062" i="29"/>
  <c r="B2062" i="29" s="1"/>
  <c r="A2062" i="29" s="1"/>
  <c r="C2061" i="29"/>
  <c r="B2061" i="29" s="1"/>
  <c r="A2061" i="29" s="1"/>
  <c r="C2060" i="29"/>
  <c r="B2060" i="29" s="1"/>
  <c r="A2060" i="29" s="1"/>
  <c r="C2059" i="29"/>
  <c r="B2059" i="29" s="1"/>
  <c r="A2059" i="29" s="1"/>
  <c r="C2058" i="29"/>
  <c r="B2058" i="29" s="1"/>
  <c r="A2058" i="29" s="1"/>
  <c r="C2057" i="29"/>
  <c r="B2057" i="29" s="1"/>
  <c r="A2057" i="29" s="1"/>
  <c r="C2056" i="29"/>
  <c r="B2056" i="29" s="1"/>
  <c r="A2056" i="29" s="1"/>
  <c r="C2055" i="29"/>
  <c r="B2055" i="29" s="1"/>
  <c r="A2055" i="29" s="1"/>
  <c r="C2054" i="29"/>
  <c r="B2054" i="29" s="1"/>
  <c r="A2054" i="29" s="1"/>
  <c r="C2053" i="29"/>
  <c r="B2053" i="29" s="1"/>
  <c r="A2053" i="29" s="1"/>
  <c r="C2052" i="29"/>
  <c r="B2052" i="29" s="1"/>
  <c r="A2052" i="29" s="1"/>
  <c r="C2051" i="29"/>
  <c r="B2051" i="29" s="1"/>
  <c r="A2051" i="29" s="1"/>
  <c r="C2050" i="29"/>
  <c r="B2050" i="29" s="1"/>
  <c r="A2050" i="29" s="1"/>
  <c r="C2049" i="29"/>
  <c r="B2049" i="29" s="1"/>
  <c r="A2049" i="29" s="1"/>
  <c r="C2048" i="29"/>
  <c r="B2048" i="29" s="1"/>
  <c r="A2048" i="29" s="1"/>
  <c r="C2047" i="29"/>
  <c r="B2047" i="29" s="1"/>
  <c r="A2047" i="29" s="1"/>
  <c r="C2046" i="29"/>
  <c r="B2046" i="29" s="1"/>
  <c r="A2046" i="29" s="1"/>
  <c r="C2045" i="29"/>
  <c r="B2045" i="29" s="1"/>
  <c r="A2045" i="29" s="1"/>
  <c r="C2044" i="29"/>
  <c r="B2044" i="29" s="1"/>
  <c r="A2044" i="29" s="1"/>
  <c r="C2043" i="29"/>
  <c r="B2043" i="29" s="1"/>
  <c r="A2043" i="29" s="1"/>
  <c r="C2042" i="29"/>
  <c r="B2042" i="29" s="1"/>
  <c r="A2042" i="29" s="1"/>
  <c r="C2041" i="29"/>
  <c r="B2041" i="29" s="1"/>
  <c r="A2041" i="29" s="1"/>
  <c r="C2040" i="29"/>
  <c r="B2040" i="29" s="1"/>
  <c r="A2040" i="29" s="1"/>
  <c r="C2039" i="29"/>
  <c r="B2039" i="29" s="1"/>
  <c r="A2039" i="29" s="1"/>
  <c r="C2038" i="29"/>
  <c r="B2038" i="29" s="1"/>
  <c r="A2038" i="29" s="1"/>
  <c r="C2037" i="29"/>
  <c r="B2037" i="29" s="1"/>
  <c r="A2037" i="29" s="1"/>
  <c r="C2036" i="29"/>
  <c r="B2036" i="29" s="1"/>
  <c r="A2036" i="29" s="1"/>
  <c r="C2035" i="29"/>
  <c r="B2035" i="29" s="1"/>
  <c r="A2035" i="29" s="1"/>
  <c r="C2034" i="29"/>
  <c r="B2034" i="29" s="1"/>
  <c r="A2034" i="29" s="1"/>
  <c r="C2033" i="29"/>
  <c r="B2033" i="29" s="1"/>
  <c r="A2033" i="29" s="1"/>
  <c r="C2032" i="29"/>
  <c r="B2032" i="29" s="1"/>
  <c r="A2032" i="29" s="1"/>
  <c r="C2031" i="29"/>
  <c r="B2031" i="29" s="1"/>
  <c r="A2031" i="29" s="1"/>
  <c r="C2030" i="29"/>
  <c r="B2030" i="29" s="1"/>
  <c r="A2030" i="29" s="1"/>
  <c r="C2029" i="29"/>
  <c r="B2029" i="29" s="1"/>
  <c r="A2029" i="29" s="1"/>
  <c r="C2028" i="29"/>
  <c r="B2028" i="29" s="1"/>
  <c r="A2028" i="29" s="1"/>
  <c r="C2027" i="29"/>
  <c r="B2027" i="29" s="1"/>
  <c r="A2027" i="29" s="1"/>
  <c r="C2026" i="29"/>
  <c r="B2026" i="29" s="1"/>
  <c r="A2026" i="29" s="1"/>
  <c r="C2025" i="29"/>
  <c r="B2025" i="29" s="1"/>
  <c r="A2025" i="29" s="1"/>
  <c r="C2024" i="29"/>
  <c r="B2024" i="29" s="1"/>
  <c r="A2024" i="29" s="1"/>
  <c r="C2023" i="29"/>
  <c r="B2023" i="29" s="1"/>
  <c r="A2023" i="29" s="1"/>
  <c r="C2022" i="29"/>
  <c r="B2022" i="29" s="1"/>
  <c r="A2022" i="29" s="1"/>
  <c r="C2021" i="29"/>
  <c r="B2021" i="29" s="1"/>
  <c r="A2021" i="29" s="1"/>
  <c r="C2020" i="29"/>
  <c r="B2020" i="29" s="1"/>
  <c r="A2020" i="29" s="1"/>
  <c r="C2019" i="29"/>
  <c r="B2019" i="29" s="1"/>
  <c r="A2019" i="29" s="1"/>
  <c r="C2018" i="29"/>
  <c r="B2018" i="29" s="1"/>
  <c r="A2018" i="29" s="1"/>
  <c r="C2017" i="29"/>
  <c r="B2017" i="29" s="1"/>
  <c r="A2017" i="29" s="1"/>
  <c r="C2016" i="29"/>
  <c r="B2016" i="29" s="1"/>
  <c r="A2016" i="29" s="1"/>
  <c r="C2015" i="29"/>
  <c r="B2015" i="29" s="1"/>
  <c r="A2015" i="29" s="1"/>
  <c r="C2014" i="29"/>
  <c r="B2014" i="29" s="1"/>
  <c r="A2014" i="29" s="1"/>
  <c r="C2013" i="29"/>
  <c r="B2013" i="29" s="1"/>
  <c r="A2013" i="29" s="1"/>
  <c r="C2012" i="29"/>
  <c r="B2012" i="29" s="1"/>
  <c r="A2012" i="29" s="1"/>
  <c r="C2011" i="29"/>
  <c r="B2011" i="29" s="1"/>
  <c r="A2011" i="29" s="1"/>
  <c r="C2010" i="29"/>
  <c r="B2010" i="29" s="1"/>
  <c r="A2010" i="29" s="1"/>
  <c r="C2009" i="29"/>
  <c r="B2009" i="29" s="1"/>
  <c r="A2009" i="29" s="1"/>
  <c r="C2008" i="29"/>
  <c r="B2008" i="29" s="1"/>
  <c r="A2008" i="29" s="1"/>
  <c r="C2007" i="29"/>
  <c r="B2007" i="29" s="1"/>
  <c r="A2007" i="29" s="1"/>
  <c r="C2006" i="29"/>
  <c r="B2006" i="29" s="1"/>
  <c r="A2006" i="29" s="1"/>
  <c r="C2005" i="29"/>
  <c r="B2005" i="29" s="1"/>
  <c r="A2005" i="29" s="1"/>
  <c r="C2004" i="29"/>
  <c r="B2004" i="29" s="1"/>
  <c r="A2004" i="29" s="1"/>
  <c r="C2003" i="29"/>
  <c r="B2003" i="29" s="1"/>
  <c r="A2003" i="29" s="1"/>
  <c r="C2002" i="29"/>
  <c r="B2002" i="29" s="1"/>
  <c r="A2002" i="29" s="1"/>
  <c r="C2001" i="29"/>
  <c r="B2001" i="29" s="1"/>
  <c r="A2001" i="29" s="1"/>
  <c r="C2000" i="29"/>
  <c r="B2000" i="29" s="1"/>
  <c r="A2000" i="29" s="1"/>
  <c r="C1999" i="29"/>
  <c r="B1999" i="29" s="1"/>
  <c r="A1999" i="29" s="1"/>
  <c r="C1998" i="29"/>
  <c r="B1998" i="29" s="1"/>
  <c r="A1998" i="29" s="1"/>
  <c r="C1997" i="29"/>
  <c r="B1997" i="29" s="1"/>
  <c r="A1997" i="29" s="1"/>
  <c r="C1996" i="29"/>
  <c r="B1996" i="29" s="1"/>
  <c r="A1996" i="29" s="1"/>
  <c r="C1995" i="29"/>
  <c r="B1995" i="29" s="1"/>
  <c r="A1995" i="29" s="1"/>
  <c r="C1994" i="29"/>
  <c r="B1994" i="29" s="1"/>
  <c r="A1994" i="29" s="1"/>
  <c r="C1993" i="29"/>
  <c r="B1993" i="29" s="1"/>
  <c r="A1993" i="29" s="1"/>
  <c r="C1992" i="29"/>
  <c r="B1992" i="29" s="1"/>
  <c r="A1992" i="29" s="1"/>
  <c r="C1991" i="29"/>
  <c r="B1991" i="29" s="1"/>
  <c r="A1991" i="29" s="1"/>
  <c r="C1990" i="29"/>
  <c r="B1990" i="29" s="1"/>
  <c r="A1990" i="29" s="1"/>
  <c r="C1989" i="29"/>
  <c r="B1989" i="29" s="1"/>
  <c r="A1989" i="29" s="1"/>
  <c r="C1988" i="29"/>
  <c r="B1988" i="29" s="1"/>
  <c r="A1988" i="29" s="1"/>
  <c r="C1987" i="29"/>
  <c r="B1987" i="29" s="1"/>
  <c r="A1987" i="29" s="1"/>
  <c r="C1986" i="29"/>
  <c r="B1986" i="29" s="1"/>
  <c r="A1986" i="29" s="1"/>
  <c r="C1985" i="29"/>
  <c r="B1985" i="29" s="1"/>
  <c r="A1985" i="29" s="1"/>
  <c r="C1984" i="29"/>
  <c r="B1984" i="29" s="1"/>
  <c r="A1984" i="29" s="1"/>
  <c r="C1983" i="29"/>
  <c r="B1983" i="29" s="1"/>
  <c r="A1983" i="29" s="1"/>
  <c r="C1982" i="29"/>
  <c r="B1982" i="29" s="1"/>
  <c r="A1982" i="29" s="1"/>
  <c r="C1981" i="29"/>
  <c r="B1981" i="29" s="1"/>
  <c r="A1981" i="29" s="1"/>
  <c r="C1980" i="29"/>
  <c r="B1980" i="29" s="1"/>
  <c r="A1980" i="29" s="1"/>
  <c r="C1979" i="29"/>
  <c r="B1979" i="29" s="1"/>
  <c r="A1979" i="29" s="1"/>
  <c r="C1978" i="29"/>
  <c r="B1978" i="29" s="1"/>
  <c r="A1978" i="29" s="1"/>
  <c r="C1977" i="29"/>
  <c r="B1977" i="29" s="1"/>
  <c r="A1977" i="29" s="1"/>
  <c r="C1976" i="29"/>
  <c r="B1976" i="29" s="1"/>
  <c r="A1976" i="29" s="1"/>
  <c r="C1975" i="29"/>
  <c r="B1975" i="29" s="1"/>
  <c r="A1975" i="29" s="1"/>
  <c r="C1974" i="29"/>
  <c r="B1974" i="29" s="1"/>
  <c r="A1974" i="29" s="1"/>
  <c r="C1973" i="29"/>
  <c r="B1973" i="29" s="1"/>
  <c r="A1973" i="29" s="1"/>
  <c r="C1972" i="29"/>
  <c r="B1972" i="29" s="1"/>
  <c r="A1972" i="29" s="1"/>
  <c r="C1971" i="29"/>
  <c r="B1971" i="29" s="1"/>
  <c r="A1971" i="29" s="1"/>
  <c r="C1970" i="29"/>
  <c r="B1970" i="29" s="1"/>
  <c r="A1970" i="29" s="1"/>
  <c r="C1969" i="29"/>
  <c r="B1969" i="29" s="1"/>
  <c r="A1969" i="29" s="1"/>
  <c r="C1968" i="29"/>
  <c r="B1968" i="29" s="1"/>
  <c r="A1968" i="29" s="1"/>
  <c r="C1967" i="29"/>
  <c r="B1967" i="29" s="1"/>
  <c r="A1967" i="29" s="1"/>
  <c r="C1966" i="29"/>
  <c r="B1966" i="29" s="1"/>
  <c r="A1966" i="29" s="1"/>
  <c r="C1965" i="29"/>
  <c r="B1965" i="29" s="1"/>
  <c r="A1965" i="29" s="1"/>
  <c r="C1964" i="29"/>
  <c r="B1964" i="29" s="1"/>
  <c r="A1964" i="29" s="1"/>
  <c r="C1963" i="29"/>
  <c r="B1963" i="29" s="1"/>
  <c r="A1963" i="29" s="1"/>
  <c r="C1962" i="29"/>
  <c r="B1962" i="29" s="1"/>
  <c r="A1962" i="29" s="1"/>
  <c r="C1961" i="29"/>
  <c r="B1961" i="29" s="1"/>
  <c r="A1961" i="29" s="1"/>
  <c r="C1960" i="29"/>
  <c r="B1960" i="29" s="1"/>
  <c r="A1960" i="29" s="1"/>
  <c r="C1959" i="29"/>
  <c r="B1959" i="29" s="1"/>
  <c r="A1959" i="29" s="1"/>
  <c r="C1958" i="29"/>
  <c r="B1958" i="29" s="1"/>
  <c r="A1958" i="29" s="1"/>
  <c r="C1957" i="29"/>
  <c r="B1957" i="29" s="1"/>
  <c r="A1957" i="29" s="1"/>
  <c r="C1956" i="29"/>
  <c r="B1956" i="29" s="1"/>
  <c r="A1956" i="29" s="1"/>
  <c r="C1955" i="29"/>
  <c r="B1955" i="29" s="1"/>
  <c r="A1955" i="29" s="1"/>
  <c r="C1954" i="29"/>
  <c r="B1954" i="29" s="1"/>
  <c r="A1954" i="29" s="1"/>
  <c r="C1953" i="29"/>
  <c r="B1953" i="29" s="1"/>
  <c r="A1953" i="29" s="1"/>
  <c r="C1952" i="29"/>
  <c r="B1952" i="29" s="1"/>
  <c r="A1952" i="29" s="1"/>
  <c r="C1951" i="29"/>
  <c r="B1951" i="29" s="1"/>
  <c r="A1951" i="29" s="1"/>
  <c r="C1950" i="29"/>
  <c r="B1950" i="29" s="1"/>
  <c r="A1950" i="29" s="1"/>
  <c r="C1949" i="29"/>
  <c r="B1949" i="29" s="1"/>
  <c r="A1949" i="29" s="1"/>
  <c r="C1948" i="29"/>
  <c r="B1948" i="29" s="1"/>
  <c r="A1948" i="29" s="1"/>
  <c r="C1947" i="29"/>
  <c r="B1947" i="29" s="1"/>
  <c r="A1947" i="29" s="1"/>
  <c r="C1946" i="29"/>
  <c r="B1946" i="29" s="1"/>
  <c r="A1946" i="29" s="1"/>
  <c r="C1945" i="29"/>
  <c r="B1945" i="29" s="1"/>
  <c r="A1945" i="29" s="1"/>
  <c r="C1944" i="29"/>
  <c r="B1944" i="29" s="1"/>
  <c r="A1944" i="29" s="1"/>
  <c r="C1943" i="29"/>
  <c r="B1943" i="29" s="1"/>
  <c r="A1943" i="29" s="1"/>
  <c r="C1942" i="29"/>
  <c r="B1942" i="29" s="1"/>
  <c r="A1942" i="29" s="1"/>
  <c r="C1941" i="29"/>
  <c r="B1941" i="29" s="1"/>
  <c r="A1941" i="29" s="1"/>
  <c r="C1940" i="29"/>
  <c r="B1940" i="29" s="1"/>
  <c r="A1940" i="29" s="1"/>
  <c r="C1939" i="29"/>
  <c r="B1939" i="29" s="1"/>
  <c r="A1939" i="29" s="1"/>
  <c r="C1938" i="29"/>
  <c r="B1938" i="29" s="1"/>
  <c r="A1938" i="29" s="1"/>
  <c r="C1937" i="29"/>
  <c r="B1937" i="29" s="1"/>
  <c r="A1937" i="29" s="1"/>
  <c r="C1936" i="29"/>
  <c r="B1936" i="29" s="1"/>
  <c r="A1936" i="29" s="1"/>
  <c r="C1935" i="29"/>
  <c r="B1935" i="29" s="1"/>
  <c r="A1935" i="29" s="1"/>
  <c r="C1934" i="29"/>
  <c r="B1934" i="29" s="1"/>
  <c r="A1934" i="29" s="1"/>
  <c r="C1933" i="29"/>
  <c r="B1933" i="29" s="1"/>
  <c r="A1933" i="29" s="1"/>
  <c r="C1932" i="29"/>
  <c r="B1932" i="29" s="1"/>
  <c r="A1932" i="29" s="1"/>
  <c r="C1931" i="29"/>
  <c r="B1931" i="29" s="1"/>
  <c r="A1931" i="29" s="1"/>
  <c r="C1930" i="29"/>
  <c r="B1930" i="29" s="1"/>
  <c r="A1930" i="29" s="1"/>
  <c r="C1929" i="29"/>
  <c r="B1929" i="29" s="1"/>
  <c r="A1929" i="29" s="1"/>
  <c r="C1928" i="29"/>
  <c r="B1928" i="29" s="1"/>
  <c r="A1928" i="29" s="1"/>
  <c r="C1927" i="29"/>
  <c r="B1927" i="29" s="1"/>
  <c r="A1927" i="29" s="1"/>
  <c r="C1926" i="29"/>
  <c r="B1926" i="29" s="1"/>
  <c r="A1926" i="29" s="1"/>
  <c r="C1925" i="29"/>
  <c r="B1925" i="29" s="1"/>
  <c r="A1925" i="29" s="1"/>
  <c r="C1924" i="29"/>
  <c r="B1924" i="29" s="1"/>
  <c r="A1924" i="29" s="1"/>
  <c r="C1923" i="29"/>
  <c r="B1923" i="29" s="1"/>
  <c r="A1923" i="29" s="1"/>
  <c r="C1922" i="29"/>
  <c r="B1922" i="29" s="1"/>
  <c r="A1922" i="29" s="1"/>
  <c r="C1921" i="29"/>
  <c r="B1921" i="29" s="1"/>
  <c r="A1921" i="29" s="1"/>
  <c r="C1920" i="29"/>
  <c r="B1920" i="29" s="1"/>
  <c r="A1920" i="29" s="1"/>
  <c r="C1919" i="29"/>
  <c r="B1919" i="29" s="1"/>
  <c r="A1919" i="29" s="1"/>
  <c r="C1918" i="29"/>
  <c r="B1918" i="29" s="1"/>
  <c r="A1918" i="29" s="1"/>
  <c r="C1917" i="29"/>
  <c r="B1917" i="29" s="1"/>
  <c r="A1917" i="29" s="1"/>
  <c r="C1916" i="29"/>
  <c r="B1916" i="29" s="1"/>
  <c r="A1916" i="29" s="1"/>
  <c r="C1915" i="29"/>
  <c r="B1915" i="29" s="1"/>
  <c r="A1915" i="29" s="1"/>
  <c r="C1914" i="29"/>
  <c r="B1914" i="29" s="1"/>
  <c r="A1914" i="29" s="1"/>
  <c r="C1913" i="29"/>
  <c r="B1913" i="29" s="1"/>
  <c r="A1913" i="29" s="1"/>
  <c r="C1912" i="29"/>
  <c r="B1912" i="29" s="1"/>
  <c r="A1912" i="29" s="1"/>
  <c r="C1911" i="29"/>
  <c r="B1911" i="29" s="1"/>
  <c r="A1911" i="29" s="1"/>
  <c r="C1910" i="29"/>
  <c r="B1910" i="29" s="1"/>
  <c r="A1910" i="29" s="1"/>
  <c r="C1909" i="29"/>
  <c r="B1909" i="29" s="1"/>
  <c r="A1909" i="29" s="1"/>
  <c r="C1908" i="29"/>
  <c r="B1908" i="29" s="1"/>
  <c r="A1908" i="29" s="1"/>
  <c r="C1907" i="29"/>
  <c r="B1907" i="29" s="1"/>
  <c r="A1907" i="29" s="1"/>
  <c r="C1906" i="29"/>
  <c r="B1906" i="29" s="1"/>
  <c r="A1906" i="29" s="1"/>
  <c r="C1905" i="29"/>
  <c r="B1905" i="29" s="1"/>
  <c r="A1905" i="29" s="1"/>
  <c r="C1904" i="29"/>
  <c r="B1904" i="29" s="1"/>
  <c r="A1904" i="29" s="1"/>
  <c r="C1903" i="29"/>
  <c r="B1903" i="29" s="1"/>
  <c r="A1903" i="29" s="1"/>
  <c r="C1902" i="29"/>
  <c r="B1902" i="29" s="1"/>
  <c r="A1902" i="29" s="1"/>
  <c r="C1901" i="29"/>
  <c r="B1901" i="29" s="1"/>
  <c r="A1901" i="29" s="1"/>
  <c r="C1900" i="29"/>
  <c r="B1900" i="29" s="1"/>
  <c r="A1900" i="29" s="1"/>
  <c r="C1899" i="29"/>
  <c r="B1899" i="29" s="1"/>
  <c r="A1899" i="29" s="1"/>
  <c r="C1898" i="29"/>
  <c r="B1898" i="29" s="1"/>
  <c r="A1898" i="29" s="1"/>
  <c r="C1897" i="29"/>
  <c r="B1897" i="29" s="1"/>
  <c r="A1897" i="29" s="1"/>
  <c r="C1896" i="29"/>
  <c r="B1896" i="29" s="1"/>
  <c r="A1896" i="29" s="1"/>
  <c r="C1895" i="29"/>
  <c r="B1895" i="29" s="1"/>
  <c r="A1895" i="29" s="1"/>
  <c r="C1894" i="29"/>
  <c r="B1894" i="29" s="1"/>
  <c r="A1894" i="29" s="1"/>
  <c r="C1893" i="29"/>
  <c r="B1893" i="29" s="1"/>
  <c r="A1893" i="29" s="1"/>
  <c r="C1892" i="29"/>
  <c r="B1892" i="29" s="1"/>
  <c r="A1892" i="29" s="1"/>
  <c r="C1891" i="29"/>
  <c r="B1891" i="29" s="1"/>
  <c r="A1891" i="29" s="1"/>
  <c r="C1890" i="29"/>
  <c r="B1890" i="29" s="1"/>
  <c r="A1890" i="29" s="1"/>
  <c r="C1889" i="29"/>
  <c r="B1889" i="29" s="1"/>
  <c r="A1889" i="29" s="1"/>
  <c r="C1888" i="29"/>
  <c r="B1888" i="29" s="1"/>
  <c r="A1888" i="29" s="1"/>
  <c r="C1887" i="29"/>
  <c r="B1887" i="29" s="1"/>
  <c r="A1887" i="29" s="1"/>
  <c r="C1886" i="29"/>
  <c r="B1886" i="29" s="1"/>
  <c r="A1886" i="29" s="1"/>
  <c r="C1885" i="29"/>
  <c r="B1885" i="29" s="1"/>
  <c r="A1885" i="29" s="1"/>
  <c r="C1884" i="29"/>
  <c r="B1884" i="29" s="1"/>
  <c r="A1884" i="29" s="1"/>
  <c r="C1883" i="29"/>
  <c r="B1883" i="29" s="1"/>
  <c r="A1883" i="29" s="1"/>
  <c r="C1882" i="29"/>
  <c r="B1882" i="29" s="1"/>
  <c r="A1882" i="29" s="1"/>
  <c r="C1881" i="29"/>
  <c r="B1881" i="29" s="1"/>
  <c r="A1881" i="29" s="1"/>
  <c r="C1880" i="29"/>
  <c r="B1880" i="29" s="1"/>
  <c r="A1880" i="29" s="1"/>
  <c r="C1879" i="29"/>
  <c r="B1879" i="29" s="1"/>
  <c r="A1879" i="29" s="1"/>
  <c r="C1878" i="29"/>
  <c r="B1878" i="29" s="1"/>
  <c r="A1878" i="29" s="1"/>
  <c r="C1877" i="29"/>
  <c r="B1877" i="29" s="1"/>
  <c r="A1877" i="29" s="1"/>
  <c r="C1876" i="29"/>
  <c r="B1876" i="29" s="1"/>
  <c r="A1876" i="29" s="1"/>
  <c r="C1875" i="29"/>
  <c r="B1875" i="29" s="1"/>
  <c r="A1875" i="29" s="1"/>
  <c r="C1874" i="29"/>
  <c r="B1874" i="29" s="1"/>
  <c r="A1874" i="29" s="1"/>
  <c r="C1873" i="29"/>
  <c r="B1873" i="29" s="1"/>
  <c r="A1873" i="29" s="1"/>
  <c r="C1872" i="29"/>
  <c r="B1872" i="29" s="1"/>
  <c r="A1872" i="29" s="1"/>
  <c r="C1871" i="29"/>
  <c r="B1871" i="29" s="1"/>
  <c r="A1871" i="29" s="1"/>
  <c r="C1870" i="29"/>
  <c r="B1870" i="29" s="1"/>
  <c r="A1870" i="29" s="1"/>
  <c r="C1869" i="29"/>
  <c r="B1869" i="29" s="1"/>
  <c r="A1869" i="29" s="1"/>
  <c r="C1868" i="29"/>
  <c r="B1868" i="29" s="1"/>
  <c r="A1868" i="29" s="1"/>
  <c r="C1867" i="29"/>
  <c r="B1867" i="29" s="1"/>
  <c r="A1867" i="29" s="1"/>
  <c r="C1866" i="29"/>
  <c r="B1866" i="29" s="1"/>
  <c r="A1866" i="29" s="1"/>
  <c r="C1865" i="29"/>
  <c r="B1865" i="29"/>
  <c r="A1865" i="29" s="1"/>
  <c r="C1864" i="29"/>
  <c r="B1864" i="29" s="1"/>
  <c r="A1864" i="29" s="1"/>
  <c r="C1863" i="29"/>
  <c r="B1863" i="29" s="1"/>
  <c r="A1863" i="29" s="1"/>
  <c r="C1862" i="29"/>
  <c r="B1862" i="29" s="1"/>
  <c r="A1862" i="29"/>
  <c r="C1861" i="29"/>
  <c r="B1861" i="29" s="1"/>
  <c r="A1861" i="29" s="1"/>
  <c r="C1860" i="29"/>
  <c r="B1860" i="29" s="1"/>
  <c r="A1860" i="29" s="1"/>
  <c r="C1859" i="29"/>
  <c r="B1859" i="29" s="1"/>
  <c r="A1859" i="29" s="1"/>
  <c r="C1858" i="29"/>
  <c r="B1858" i="29" s="1"/>
  <c r="A1858" i="29" s="1"/>
  <c r="C1857" i="29"/>
  <c r="B1857" i="29" s="1"/>
  <c r="A1857" i="29" s="1"/>
  <c r="C1856" i="29"/>
  <c r="B1856" i="29" s="1"/>
  <c r="A1856" i="29" s="1"/>
  <c r="C1855" i="29"/>
  <c r="B1855" i="29" s="1"/>
  <c r="A1855" i="29" s="1"/>
  <c r="C1854" i="29"/>
  <c r="B1854" i="29" s="1"/>
  <c r="A1854" i="29" s="1"/>
  <c r="C1853" i="29"/>
  <c r="B1853" i="29" s="1"/>
  <c r="A1853" i="29" s="1"/>
  <c r="C1852" i="29"/>
  <c r="B1852" i="29" s="1"/>
  <c r="A1852" i="29" s="1"/>
  <c r="C1851" i="29"/>
  <c r="B1851" i="29" s="1"/>
  <c r="A1851" i="29" s="1"/>
  <c r="C1850" i="29"/>
  <c r="B1850" i="29" s="1"/>
  <c r="A1850" i="29" s="1"/>
  <c r="C1849" i="29"/>
  <c r="B1849" i="29" s="1"/>
  <c r="A1849" i="29" s="1"/>
  <c r="C1848" i="29"/>
  <c r="B1848" i="29" s="1"/>
  <c r="A1848" i="29" s="1"/>
  <c r="C1847" i="29"/>
  <c r="B1847" i="29" s="1"/>
  <c r="A1847" i="29" s="1"/>
  <c r="C1846" i="29"/>
  <c r="B1846" i="29" s="1"/>
  <c r="A1846" i="29" s="1"/>
  <c r="C1845" i="29"/>
  <c r="B1845" i="29" s="1"/>
  <c r="A1845" i="29" s="1"/>
  <c r="C1844" i="29"/>
  <c r="B1844" i="29" s="1"/>
  <c r="A1844" i="29" s="1"/>
  <c r="C1843" i="29"/>
  <c r="B1843" i="29" s="1"/>
  <c r="A1843" i="29" s="1"/>
  <c r="C1842" i="29"/>
  <c r="B1842" i="29" s="1"/>
  <c r="A1842" i="29" s="1"/>
  <c r="C1841" i="29"/>
  <c r="B1841" i="29" s="1"/>
  <c r="A1841" i="29" s="1"/>
  <c r="C1840" i="29"/>
  <c r="B1840" i="29" s="1"/>
  <c r="A1840" i="29" s="1"/>
  <c r="C1839" i="29"/>
  <c r="B1839" i="29" s="1"/>
  <c r="A1839" i="29" s="1"/>
  <c r="C1838" i="29"/>
  <c r="B1838" i="29" s="1"/>
  <c r="A1838" i="29" s="1"/>
  <c r="C1837" i="29"/>
  <c r="B1837" i="29" s="1"/>
  <c r="A1837" i="29" s="1"/>
  <c r="C1836" i="29"/>
  <c r="B1836" i="29" s="1"/>
  <c r="A1836" i="29" s="1"/>
  <c r="C1835" i="29"/>
  <c r="B1835" i="29" s="1"/>
  <c r="A1835" i="29" s="1"/>
  <c r="C1834" i="29"/>
  <c r="B1834" i="29" s="1"/>
  <c r="A1834" i="29" s="1"/>
  <c r="C1833" i="29"/>
  <c r="B1833" i="29" s="1"/>
  <c r="A1833" i="29" s="1"/>
  <c r="C1832" i="29"/>
  <c r="B1832" i="29" s="1"/>
  <c r="A1832" i="29" s="1"/>
  <c r="C1831" i="29"/>
  <c r="B1831" i="29" s="1"/>
  <c r="A1831" i="29" s="1"/>
  <c r="C1830" i="29"/>
  <c r="B1830" i="29" s="1"/>
  <c r="A1830" i="29" s="1"/>
  <c r="C1829" i="29"/>
  <c r="B1829" i="29" s="1"/>
  <c r="A1829" i="29" s="1"/>
  <c r="C1828" i="29"/>
  <c r="B1828" i="29" s="1"/>
  <c r="A1828" i="29" s="1"/>
  <c r="C1827" i="29"/>
  <c r="B1827" i="29" s="1"/>
  <c r="A1827" i="29" s="1"/>
  <c r="C1826" i="29"/>
  <c r="B1826" i="29" s="1"/>
  <c r="A1826" i="29" s="1"/>
  <c r="C1825" i="29"/>
  <c r="B1825" i="29" s="1"/>
  <c r="A1825" i="29" s="1"/>
  <c r="C1824" i="29"/>
  <c r="B1824" i="29" s="1"/>
  <c r="A1824" i="29" s="1"/>
  <c r="C1823" i="29"/>
  <c r="B1823" i="29" s="1"/>
  <c r="A1823" i="29" s="1"/>
  <c r="C1822" i="29"/>
  <c r="B1822" i="29" s="1"/>
  <c r="A1822" i="29" s="1"/>
  <c r="C1821" i="29"/>
  <c r="B1821" i="29" s="1"/>
  <c r="A1821" i="29" s="1"/>
  <c r="C1820" i="29"/>
  <c r="B1820" i="29" s="1"/>
  <c r="A1820" i="29" s="1"/>
  <c r="C1819" i="29"/>
  <c r="B1819" i="29" s="1"/>
  <c r="A1819" i="29" s="1"/>
  <c r="C1818" i="29"/>
  <c r="B1818" i="29" s="1"/>
  <c r="A1818" i="29" s="1"/>
  <c r="C1817" i="29"/>
  <c r="B1817" i="29" s="1"/>
  <c r="A1817" i="29" s="1"/>
  <c r="C1816" i="29"/>
  <c r="B1816" i="29" s="1"/>
  <c r="A1816" i="29" s="1"/>
  <c r="C1815" i="29"/>
  <c r="B1815" i="29" s="1"/>
  <c r="A1815" i="29" s="1"/>
  <c r="C1814" i="29"/>
  <c r="B1814" i="29" s="1"/>
  <c r="A1814" i="29" s="1"/>
  <c r="C1813" i="29"/>
  <c r="B1813" i="29" s="1"/>
  <c r="A1813" i="29" s="1"/>
  <c r="C1812" i="29"/>
  <c r="B1812" i="29" s="1"/>
  <c r="A1812" i="29" s="1"/>
  <c r="C1811" i="29"/>
  <c r="B1811" i="29" s="1"/>
  <c r="A1811" i="29" s="1"/>
  <c r="C1810" i="29"/>
  <c r="B1810" i="29" s="1"/>
  <c r="A1810" i="29" s="1"/>
  <c r="C1809" i="29"/>
  <c r="B1809" i="29" s="1"/>
  <c r="A1809" i="29" s="1"/>
  <c r="C1808" i="29"/>
  <c r="B1808" i="29" s="1"/>
  <c r="A1808" i="29" s="1"/>
  <c r="C1807" i="29"/>
  <c r="B1807" i="29" s="1"/>
  <c r="A1807" i="29" s="1"/>
  <c r="C1806" i="29"/>
  <c r="B1806" i="29" s="1"/>
  <c r="A1806" i="29" s="1"/>
  <c r="C1805" i="29"/>
  <c r="B1805" i="29" s="1"/>
  <c r="A1805" i="29" s="1"/>
  <c r="C1804" i="29"/>
  <c r="B1804" i="29" s="1"/>
  <c r="A1804" i="29" s="1"/>
  <c r="C1803" i="29"/>
  <c r="B1803" i="29" s="1"/>
  <c r="A1803" i="29" s="1"/>
  <c r="C1802" i="29"/>
  <c r="B1802" i="29" s="1"/>
  <c r="A1802" i="29" s="1"/>
  <c r="C1801" i="29"/>
  <c r="B1801" i="29" s="1"/>
  <c r="A1801" i="29" s="1"/>
  <c r="C1800" i="29"/>
  <c r="B1800" i="29" s="1"/>
  <c r="A1800" i="29" s="1"/>
  <c r="C1799" i="29"/>
  <c r="B1799" i="29" s="1"/>
  <c r="A1799" i="29" s="1"/>
  <c r="C1798" i="29"/>
  <c r="B1798" i="29" s="1"/>
  <c r="A1798" i="29" s="1"/>
  <c r="C1797" i="29"/>
  <c r="B1797" i="29" s="1"/>
  <c r="A1797" i="29" s="1"/>
  <c r="C1796" i="29"/>
  <c r="B1796" i="29" s="1"/>
  <c r="A1796" i="29" s="1"/>
  <c r="C1795" i="29"/>
  <c r="B1795" i="29" s="1"/>
  <c r="A1795" i="29" s="1"/>
  <c r="C1794" i="29"/>
  <c r="B1794" i="29" s="1"/>
  <c r="A1794" i="29" s="1"/>
  <c r="C1793" i="29"/>
  <c r="B1793" i="29" s="1"/>
  <c r="A1793" i="29" s="1"/>
  <c r="C1792" i="29"/>
  <c r="B1792" i="29" s="1"/>
  <c r="A1792" i="29" s="1"/>
  <c r="C1791" i="29"/>
  <c r="B1791" i="29" s="1"/>
  <c r="A1791" i="29" s="1"/>
  <c r="C1790" i="29"/>
  <c r="B1790" i="29" s="1"/>
  <c r="A1790" i="29" s="1"/>
  <c r="C1789" i="29"/>
  <c r="B1789" i="29" s="1"/>
  <c r="A1789" i="29" s="1"/>
  <c r="C1788" i="29"/>
  <c r="B1788" i="29" s="1"/>
  <c r="A1788" i="29" s="1"/>
  <c r="C1787" i="29"/>
  <c r="B1787" i="29" s="1"/>
  <c r="A1787" i="29" s="1"/>
  <c r="C1786" i="29"/>
  <c r="B1786" i="29" s="1"/>
  <c r="A1786" i="29" s="1"/>
  <c r="C1785" i="29"/>
  <c r="B1785" i="29" s="1"/>
  <c r="A1785" i="29" s="1"/>
  <c r="C1784" i="29"/>
  <c r="B1784" i="29" s="1"/>
  <c r="A1784" i="29" s="1"/>
  <c r="C1783" i="29"/>
  <c r="B1783" i="29" s="1"/>
  <c r="A1783" i="29" s="1"/>
  <c r="C1782" i="29"/>
  <c r="B1782" i="29" s="1"/>
  <c r="A1782" i="29" s="1"/>
  <c r="C1781" i="29"/>
  <c r="B1781" i="29" s="1"/>
  <c r="A1781" i="29" s="1"/>
  <c r="C1780" i="29"/>
  <c r="B1780" i="29" s="1"/>
  <c r="A1780" i="29" s="1"/>
  <c r="C1779" i="29"/>
  <c r="B1779" i="29" s="1"/>
  <c r="A1779" i="29" s="1"/>
  <c r="C1778" i="29"/>
  <c r="B1778" i="29" s="1"/>
  <c r="A1778" i="29" s="1"/>
  <c r="C1777" i="29"/>
  <c r="B1777" i="29" s="1"/>
  <c r="A1777" i="29" s="1"/>
  <c r="C1776" i="29"/>
  <c r="B1776" i="29" s="1"/>
  <c r="A1776" i="29" s="1"/>
  <c r="C1775" i="29"/>
  <c r="B1775" i="29" s="1"/>
  <c r="A1775" i="29" s="1"/>
  <c r="C1774" i="29"/>
  <c r="B1774" i="29" s="1"/>
  <c r="A1774" i="29" s="1"/>
  <c r="C1773" i="29"/>
  <c r="B1773" i="29" s="1"/>
  <c r="A1773" i="29" s="1"/>
  <c r="C1772" i="29"/>
  <c r="B1772" i="29" s="1"/>
  <c r="A1772" i="29" s="1"/>
  <c r="C1771" i="29"/>
  <c r="B1771" i="29" s="1"/>
  <c r="A1771" i="29" s="1"/>
  <c r="C1770" i="29"/>
  <c r="B1770" i="29" s="1"/>
  <c r="A1770" i="29" s="1"/>
  <c r="C1769" i="29"/>
  <c r="B1769" i="29" s="1"/>
  <c r="A1769" i="29" s="1"/>
  <c r="C1768" i="29"/>
  <c r="B1768" i="29" s="1"/>
  <c r="A1768" i="29" s="1"/>
  <c r="C1767" i="29"/>
  <c r="B1767" i="29" s="1"/>
  <c r="A1767" i="29" s="1"/>
  <c r="C1766" i="29"/>
  <c r="B1766" i="29" s="1"/>
  <c r="A1766" i="29" s="1"/>
  <c r="C1765" i="29"/>
  <c r="B1765" i="29" s="1"/>
  <c r="A1765" i="29" s="1"/>
  <c r="C1764" i="29"/>
  <c r="B1764" i="29" s="1"/>
  <c r="A1764" i="29" s="1"/>
  <c r="C1763" i="29"/>
  <c r="B1763" i="29" s="1"/>
  <c r="A1763" i="29" s="1"/>
  <c r="C1762" i="29"/>
  <c r="B1762" i="29" s="1"/>
  <c r="A1762" i="29" s="1"/>
  <c r="C1761" i="29"/>
  <c r="B1761" i="29" s="1"/>
  <c r="A1761" i="29" s="1"/>
  <c r="C1760" i="29"/>
  <c r="B1760" i="29" s="1"/>
  <c r="A1760" i="29" s="1"/>
  <c r="C1759" i="29"/>
  <c r="B1759" i="29" s="1"/>
  <c r="A1759" i="29" s="1"/>
  <c r="C1758" i="29"/>
  <c r="B1758" i="29" s="1"/>
  <c r="A1758" i="29" s="1"/>
  <c r="C1757" i="29"/>
  <c r="B1757" i="29" s="1"/>
  <c r="A1757" i="29" s="1"/>
  <c r="C1756" i="29"/>
  <c r="B1756" i="29" s="1"/>
  <c r="A1756" i="29" s="1"/>
  <c r="C1755" i="29"/>
  <c r="B1755" i="29" s="1"/>
  <c r="A1755" i="29" s="1"/>
  <c r="C1754" i="29"/>
  <c r="B1754" i="29" s="1"/>
  <c r="A1754" i="29" s="1"/>
  <c r="C1753" i="29"/>
  <c r="B1753" i="29" s="1"/>
  <c r="A1753" i="29" s="1"/>
  <c r="C1752" i="29"/>
  <c r="B1752" i="29" s="1"/>
  <c r="A1752" i="29" s="1"/>
  <c r="C1751" i="29"/>
  <c r="B1751" i="29"/>
  <c r="A1751" i="29" s="1"/>
  <c r="C1750" i="29"/>
  <c r="B1750" i="29" s="1"/>
  <c r="A1750" i="29" s="1"/>
  <c r="C1749" i="29"/>
  <c r="B1749" i="29" s="1"/>
  <c r="A1749" i="29" s="1"/>
  <c r="C1748" i="29"/>
  <c r="B1748" i="29" s="1"/>
  <c r="A1748" i="29" s="1"/>
  <c r="C1747" i="29"/>
  <c r="B1747" i="29" s="1"/>
  <c r="A1747" i="29" s="1"/>
  <c r="C1746" i="29"/>
  <c r="B1746" i="29" s="1"/>
  <c r="A1746" i="29" s="1"/>
  <c r="C1745" i="29"/>
  <c r="B1745" i="29" s="1"/>
  <c r="A1745" i="29" s="1"/>
  <c r="C1744" i="29"/>
  <c r="B1744" i="29" s="1"/>
  <c r="A1744" i="29" s="1"/>
  <c r="C1743" i="29"/>
  <c r="B1743" i="29" s="1"/>
  <c r="A1743" i="29" s="1"/>
  <c r="C1742" i="29"/>
  <c r="B1742" i="29" s="1"/>
  <c r="A1742" i="29" s="1"/>
  <c r="C1741" i="29"/>
  <c r="B1741" i="29" s="1"/>
  <c r="A1741" i="29" s="1"/>
  <c r="C1740" i="29"/>
  <c r="B1740" i="29" s="1"/>
  <c r="A1740" i="29" s="1"/>
  <c r="C1739" i="29"/>
  <c r="B1739" i="29" s="1"/>
  <c r="A1739" i="29" s="1"/>
  <c r="C1738" i="29"/>
  <c r="B1738" i="29" s="1"/>
  <c r="A1738" i="29" s="1"/>
  <c r="C1737" i="29"/>
  <c r="B1737" i="29" s="1"/>
  <c r="A1737" i="29" s="1"/>
  <c r="C1736" i="29"/>
  <c r="B1736" i="29" s="1"/>
  <c r="A1736" i="29" s="1"/>
  <c r="C1735" i="29"/>
  <c r="B1735" i="29" s="1"/>
  <c r="A1735" i="29" s="1"/>
  <c r="C1734" i="29"/>
  <c r="B1734" i="29" s="1"/>
  <c r="A1734" i="29" s="1"/>
  <c r="C1733" i="29"/>
  <c r="B1733" i="29" s="1"/>
  <c r="A1733" i="29" s="1"/>
  <c r="C1732" i="29"/>
  <c r="B1732" i="29" s="1"/>
  <c r="A1732" i="29" s="1"/>
  <c r="C1731" i="29"/>
  <c r="B1731" i="29" s="1"/>
  <c r="A1731" i="29" s="1"/>
  <c r="C1730" i="29"/>
  <c r="B1730" i="29" s="1"/>
  <c r="A1730" i="29" s="1"/>
  <c r="C1729" i="29"/>
  <c r="B1729" i="29" s="1"/>
  <c r="A1729" i="29" s="1"/>
  <c r="C1728" i="29"/>
  <c r="B1728" i="29" s="1"/>
  <c r="A1728" i="29" s="1"/>
  <c r="C1727" i="29"/>
  <c r="B1727" i="29" s="1"/>
  <c r="A1727" i="29" s="1"/>
  <c r="C1726" i="29"/>
  <c r="B1726" i="29" s="1"/>
  <c r="A1726" i="29" s="1"/>
  <c r="C1725" i="29"/>
  <c r="B1725" i="29" s="1"/>
  <c r="A1725" i="29" s="1"/>
  <c r="C1724" i="29"/>
  <c r="B1724" i="29" s="1"/>
  <c r="A1724" i="29" s="1"/>
  <c r="C1723" i="29"/>
  <c r="B1723" i="29" s="1"/>
  <c r="A1723" i="29" s="1"/>
  <c r="C1722" i="29"/>
  <c r="B1722" i="29" s="1"/>
  <c r="A1722" i="29" s="1"/>
  <c r="C1721" i="29"/>
  <c r="B1721" i="29" s="1"/>
  <c r="A1721" i="29" s="1"/>
  <c r="C1720" i="29"/>
  <c r="B1720" i="29" s="1"/>
  <c r="A1720" i="29" s="1"/>
  <c r="C1719" i="29"/>
  <c r="B1719" i="29" s="1"/>
  <c r="A1719" i="29" s="1"/>
  <c r="C1718" i="29"/>
  <c r="B1718" i="29" s="1"/>
  <c r="A1718" i="29" s="1"/>
  <c r="C1717" i="29"/>
  <c r="B1717" i="29" s="1"/>
  <c r="A1717" i="29" s="1"/>
  <c r="C1716" i="29"/>
  <c r="B1716" i="29" s="1"/>
  <c r="A1716" i="29" s="1"/>
  <c r="C1715" i="29"/>
  <c r="B1715" i="29" s="1"/>
  <c r="A1715" i="29" s="1"/>
  <c r="C1714" i="29"/>
  <c r="B1714" i="29" s="1"/>
  <c r="A1714" i="29" s="1"/>
  <c r="C1713" i="29"/>
  <c r="B1713" i="29" s="1"/>
  <c r="A1713" i="29" s="1"/>
  <c r="C1712" i="29"/>
  <c r="B1712" i="29"/>
  <c r="A1712" i="29" s="1"/>
  <c r="C1711" i="29"/>
  <c r="B1711" i="29" s="1"/>
  <c r="A1711" i="29" s="1"/>
  <c r="C1710" i="29"/>
  <c r="B1710" i="29" s="1"/>
  <c r="A1710" i="29" s="1"/>
  <c r="C1709" i="29"/>
  <c r="B1709" i="29" s="1"/>
  <c r="A1709" i="29" s="1"/>
  <c r="C1708" i="29"/>
  <c r="B1708" i="29" s="1"/>
  <c r="A1708" i="29" s="1"/>
  <c r="C1707" i="29"/>
  <c r="B1707" i="29" s="1"/>
  <c r="A1707" i="29" s="1"/>
  <c r="C1706" i="29"/>
  <c r="B1706" i="29" s="1"/>
  <c r="A1706" i="29" s="1"/>
  <c r="C1705" i="29"/>
  <c r="B1705" i="29"/>
  <c r="A1705" i="29" s="1"/>
  <c r="C1704" i="29"/>
  <c r="B1704" i="29" s="1"/>
  <c r="A1704" i="29" s="1"/>
  <c r="C1703" i="29"/>
  <c r="B1703" i="29" s="1"/>
  <c r="A1703" i="29" s="1"/>
  <c r="C1702" i="29"/>
  <c r="B1702" i="29" s="1"/>
  <c r="A1702" i="29" s="1"/>
  <c r="C1701" i="29"/>
  <c r="B1701" i="29" s="1"/>
  <c r="A1701" i="29" s="1"/>
  <c r="C1700" i="29"/>
  <c r="B1700" i="29" s="1"/>
  <c r="A1700" i="29" s="1"/>
  <c r="C1699" i="29"/>
  <c r="B1699" i="29" s="1"/>
  <c r="A1699" i="29" s="1"/>
  <c r="C1698" i="29"/>
  <c r="B1698" i="29" s="1"/>
  <c r="A1698" i="29" s="1"/>
  <c r="C1697" i="29"/>
  <c r="B1697" i="29" s="1"/>
  <c r="A1697" i="29" s="1"/>
  <c r="C1696" i="29"/>
  <c r="B1696" i="29" s="1"/>
  <c r="A1696" i="29" s="1"/>
  <c r="C1695" i="29"/>
  <c r="B1695" i="29" s="1"/>
  <c r="A1695" i="29" s="1"/>
  <c r="C1694" i="29"/>
  <c r="B1694" i="29" s="1"/>
  <c r="A1694" i="29" s="1"/>
  <c r="C1693" i="29"/>
  <c r="B1693" i="29" s="1"/>
  <c r="A1693" i="29" s="1"/>
  <c r="C1692" i="29"/>
  <c r="B1692" i="29" s="1"/>
  <c r="A1692" i="29" s="1"/>
  <c r="C1691" i="29"/>
  <c r="B1691" i="29" s="1"/>
  <c r="A1691" i="29" s="1"/>
  <c r="C1690" i="29"/>
  <c r="B1690" i="29" s="1"/>
  <c r="A1690" i="29" s="1"/>
  <c r="C1689" i="29"/>
  <c r="B1689" i="29" s="1"/>
  <c r="A1689" i="29" s="1"/>
  <c r="C1688" i="29"/>
  <c r="B1688" i="29" s="1"/>
  <c r="A1688" i="29" s="1"/>
  <c r="C1687" i="29"/>
  <c r="B1687" i="29" s="1"/>
  <c r="A1687" i="29" s="1"/>
  <c r="C1686" i="29"/>
  <c r="B1686" i="29" s="1"/>
  <c r="A1686" i="29" s="1"/>
  <c r="C1685" i="29"/>
  <c r="B1685" i="29" s="1"/>
  <c r="A1685" i="29" s="1"/>
  <c r="C1684" i="29"/>
  <c r="B1684" i="29" s="1"/>
  <c r="A1684" i="29" s="1"/>
  <c r="C1683" i="29"/>
  <c r="B1683" i="29" s="1"/>
  <c r="A1683" i="29" s="1"/>
  <c r="C1682" i="29"/>
  <c r="B1682" i="29" s="1"/>
  <c r="A1682" i="29" s="1"/>
  <c r="C1681" i="29"/>
  <c r="B1681" i="29" s="1"/>
  <c r="A1681" i="29" s="1"/>
  <c r="C1680" i="29"/>
  <c r="B1680" i="29" s="1"/>
  <c r="A1680" i="29" s="1"/>
  <c r="C1679" i="29"/>
  <c r="B1679" i="29" s="1"/>
  <c r="A1679" i="29" s="1"/>
  <c r="C1678" i="29"/>
  <c r="B1678" i="29" s="1"/>
  <c r="A1678" i="29" s="1"/>
  <c r="C1677" i="29"/>
  <c r="B1677" i="29" s="1"/>
  <c r="A1677" i="29" s="1"/>
  <c r="C1676" i="29"/>
  <c r="B1676" i="29" s="1"/>
  <c r="A1676" i="29" s="1"/>
  <c r="C1675" i="29"/>
  <c r="B1675" i="29" s="1"/>
  <c r="A1675" i="29" s="1"/>
  <c r="C1674" i="29"/>
  <c r="B1674" i="29" s="1"/>
  <c r="A1674" i="29" s="1"/>
  <c r="C1673" i="29"/>
  <c r="B1673" i="29" s="1"/>
  <c r="A1673" i="29" s="1"/>
  <c r="C1672" i="29"/>
  <c r="B1672" i="29" s="1"/>
  <c r="A1672" i="29" s="1"/>
  <c r="C1671" i="29"/>
  <c r="B1671" i="29" s="1"/>
  <c r="A1671" i="29" s="1"/>
  <c r="C1670" i="29"/>
  <c r="B1670" i="29" s="1"/>
  <c r="A1670" i="29" s="1"/>
  <c r="C1669" i="29"/>
  <c r="B1669" i="29" s="1"/>
  <c r="A1669" i="29" s="1"/>
  <c r="C1668" i="29"/>
  <c r="B1668" i="29" s="1"/>
  <c r="A1668" i="29" s="1"/>
  <c r="C1667" i="29"/>
  <c r="B1667" i="29" s="1"/>
  <c r="A1667" i="29" s="1"/>
  <c r="C1666" i="29"/>
  <c r="B1666" i="29" s="1"/>
  <c r="A1666" i="29" s="1"/>
  <c r="C1665" i="29"/>
  <c r="B1665" i="29" s="1"/>
  <c r="A1665" i="29" s="1"/>
  <c r="C1664" i="29"/>
  <c r="B1664" i="29" s="1"/>
  <c r="A1664" i="29" s="1"/>
  <c r="C1663" i="29"/>
  <c r="B1663" i="29" s="1"/>
  <c r="A1663" i="29" s="1"/>
  <c r="C1662" i="29"/>
  <c r="B1662" i="29" s="1"/>
  <c r="A1662" i="29" s="1"/>
  <c r="C1661" i="29"/>
  <c r="B1661" i="29" s="1"/>
  <c r="A1661" i="29" s="1"/>
  <c r="C1660" i="29"/>
  <c r="B1660" i="29" s="1"/>
  <c r="A1660" i="29" s="1"/>
  <c r="C1659" i="29"/>
  <c r="B1659" i="29" s="1"/>
  <c r="A1659" i="29" s="1"/>
  <c r="C1658" i="29"/>
  <c r="B1658" i="29" s="1"/>
  <c r="A1658" i="29" s="1"/>
  <c r="C1657" i="29"/>
  <c r="B1657" i="29" s="1"/>
  <c r="A1657" i="29" s="1"/>
  <c r="C1656" i="29"/>
  <c r="B1656" i="29" s="1"/>
  <c r="A1656" i="29" s="1"/>
  <c r="C1655" i="29"/>
  <c r="B1655" i="29" s="1"/>
  <c r="A1655" i="29" s="1"/>
  <c r="C1654" i="29"/>
  <c r="B1654" i="29" s="1"/>
  <c r="A1654" i="29" s="1"/>
  <c r="C1653" i="29"/>
  <c r="B1653" i="29" s="1"/>
  <c r="A1653" i="29" s="1"/>
  <c r="C1652" i="29"/>
  <c r="B1652" i="29" s="1"/>
  <c r="A1652" i="29" s="1"/>
  <c r="C1651" i="29"/>
  <c r="B1651" i="29" s="1"/>
  <c r="A1651" i="29" s="1"/>
  <c r="C1650" i="29"/>
  <c r="B1650" i="29" s="1"/>
  <c r="A1650" i="29" s="1"/>
  <c r="C1649" i="29"/>
  <c r="B1649" i="29" s="1"/>
  <c r="A1649" i="29" s="1"/>
  <c r="C1648" i="29"/>
  <c r="B1648" i="29" s="1"/>
  <c r="A1648" i="29" s="1"/>
  <c r="C1647" i="29"/>
  <c r="B1647" i="29" s="1"/>
  <c r="A1647" i="29" s="1"/>
  <c r="C1646" i="29"/>
  <c r="B1646" i="29" s="1"/>
  <c r="A1646" i="29" s="1"/>
  <c r="C1645" i="29"/>
  <c r="B1645" i="29" s="1"/>
  <c r="A1645" i="29" s="1"/>
  <c r="C1644" i="29"/>
  <c r="B1644" i="29" s="1"/>
  <c r="A1644" i="29" s="1"/>
  <c r="C1643" i="29"/>
  <c r="B1643" i="29" s="1"/>
  <c r="A1643" i="29" s="1"/>
  <c r="C1642" i="29"/>
  <c r="B1642" i="29" s="1"/>
  <c r="A1642" i="29" s="1"/>
  <c r="C1641" i="29"/>
  <c r="B1641" i="29" s="1"/>
  <c r="A1641" i="29" s="1"/>
  <c r="C1640" i="29"/>
  <c r="B1640" i="29" s="1"/>
  <c r="A1640" i="29" s="1"/>
  <c r="C1639" i="29"/>
  <c r="B1639" i="29" s="1"/>
  <c r="A1639" i="29" s="1"/>
  <c r="C1638" i="29"/>
  <c r="B1638" i="29" s="1"/>
  <c r="A1638" i="29" s="1"/>
  <c r="C1637" i="29"/>
  <c r="B1637" i="29" s="1"/>
  <c r="A1637" i="29" s="1"/>
  <c r="C1636" i="29"/>
  <c r="B1636" i="29" s="1"/>
  <c r="A1636" i="29" s="1"/>
  <c r="C1635" i="29"/>
  <c r="B1635" i="29" s="1"/>
  <c r="A1635" i="29" s="1"/>
  <c r="C1634" i="29"/>
  <c r="B1634" i="29" s="1"/>
  <c r="A1634" i="29" s="1"/>
  <c r="C1633" i="29"/>
  <c r="B1633" i="29" s="1"/>
  <c r="A1633" i="29" s="1"/>
  <c r="C1632" i="29"/>
  <c r="B1632" i="29"/>
  <c r="A1632" i="29" s="1"/>
  <c r="C1631" i="29"/>
  <c r="B1631" i="29" s="1"/>
  <c r="A1631" i="29" s="1"/>
  <c r="C1630" i="29"/>
  <c r="B1630" i="29" s="1"/>
  <c r="A1630" i="29" s="1"/>
  <c r="C1629" i="29"/>
  <c r="B1629" i="29" s="1"/>
  <c r="A1629" i="29" s="1"/>
  <c r="C1628" i="29"/>
  <c r="B1628" i="29" s="1"/>
  <c r="A1628" i="29" s="1"/>
  <c r="C1627" i="29"/>
  <c r="B1627" i="29" s="1"/>
  <c r="A1627" i="29" s="1"/>
  <c r="C1626" i="29"/>
  <c r="B1626" i="29" s="1"/>
  <c r="A1626" i="29" s="1"/>
  <c r="C1625" i="29"/>
  <c r="B1625" i="29" s="1"/>
  <c r="A1625" i="29" s="1"/>
  <c r="C1624" i="29"/>
  <c r="B1624" i="29" s="1"/>
  <c r="A1624" i="29" s="1"/>
  <c r="C1623" i="29"/>
  <c r="B1623" i="29" s="1"/>
  <c r="A1623" i="29" s="1"/>
  <c r="C1622" i="29"/>
  <c r="B1622" i="29" s="1"/>
  <c r="A1622" i="29" s="1"/>
  <c r="C1621" i="29"/>
  <c r="B1621" i="29" s="1"/>
  <c r="A1621" i="29" s="1"/>
  <c r="C1620" i="29"/>
  <c r="B1620" i="29" s="1"/>
  <c r="A1620" i="29" s="1"/>
  <c r="C1619" i="29"/>
  <c r="B1619" i="29" s="1"/>
  <c r="A1619" i="29" s="1"/>
  <c r="C1618" i="29"/>
  <c r="B1618" i="29" s="1"/>
  <c r="A1618" i="29" s="1"/>
  <c r="C1617" i="29"/>
  <c r="B1617" i="29" s="1"/>
  <c r="A1617" i="29" s="1"/>
  <c r="C1616" i="29"/>
  <c r="B1616" i="29" s="1"/>
  <c r="A1616" i="29" s="1"/>
  <c r="C1615" i="29"/>
  <c r="B1615" i="29" s="1"/>
  <c r="A1615" i="29" s="1"/>
  <c r="C1614" i="29"/>
  <c r="B1614" i="29" s="1"/>
  <c r="A1614" i="29" s="1"/>
  <c r="C1613" i="29"/>
  <c r="B1613" i="29" s="1"/>
  <c r="A1613" i="29" s="1"/>
  <c r="C1612" i="29"/>
  <c r="B1612" i="29" s="1"/>
  <c r="A1612" i="29" s="1"/>
  <c r="C1611" i="29"/>
  <c r="B1611" i="29" s="1"/>
  <c r="A1611" i="29" s="1"/>
  <c r="C1610" i="29"/>
  <c r="B1610" i="29" s="1"/>
  <c r="A1610" i="29" s="1"/>
  <c r="C1609" i="29"/>
  <c r="B1609" i="29" s="1"/>
  <c r="A1609" i="29" s="1"/>
  <c r="C1608" i="29"/>
  <c r="B1608" i="29" s="1"/>
  <c r="A1608" i="29" s="1"/>
  <c r="C1607" i="29"/>
  <c r="B1607" i="29" s="1"/>
  <c r="A1607" i="29" s="1"/>
  <c r="C1606" i="29"/>
  <c r="B1606" i="29" s="1"/>
  <c r="A1606" i="29" s="1"/>
  <c r="C1605" i="29"/>
  <c r="B1605" i="29" s="1"/>
  <c r="A1605" i="29" s="1"/>
  <c r="C1604" i="29"/>
  <c r="B1604" i="29" s="1"/>
  <c r="A1604" i="29" s="1"/>
  <c r="C1603" i="29"/>
  <c r="B1603" i="29" s="1"/>
  <c r="A1603" i="29" s="1"/>
  <c r="C1602" i="29"/>
  <c r="B1602" i="29" s="1"/>
  <c r="A1602" i="29" s="1"/>
  <c r="C1601" i="29"/>
  <c r="B1601" i="29" s="1"/>
  <c r="A1601" i="29" s="1"/>
  <c r="C1600" i="29"/>
  <c r="B1600" i="29" s="1"/>
  <c r="A1600" i="29" s="1"/>
  <c r="C1599" i="29"/>
  <c r="B1599" i="29" s="1"/>
  <c r="A1599" i="29" s="1"/>
  <c r="C1598" i="29"/>
  <c r="B1598" i="29" s="1"/>
  <c r="A1598" i="29" s="1"/>
  <c r="C1597" i="29"/>
  <c r="B1597" i="29" s="1"/>
  <c r="A1597" i="29" s="1"/>
  <c r="C1596" i="29"/>
  <c r="B1596" i="29" s="1"/>
  <c r="A1596" i="29" s="1"/>
  <c r="C1595" i="29"/>
  <c r="B1595" i="29" s="1"/>
  <c r="A1595" i="29" s="1"/>
  <c r="C1594" i="29"/>
  <c r="B1594" i="29" s="1"/>
  <c r="A1594" i="29" s="1"/>
  <c r="C1593" i="29"/>
  <c r="B1593" i="29"/>
  <c r="A1593" i="29" s="1"/>
  <c r="C1592" i="29"/>
  <c r="B1592" i="29" s="1"/>
  <c r="A1592" i="29" s="1"/>
  <c r="C1591" i="29"/>
  <c r="B1591" i="29" s="1"/>
  <c r="A1591" i="29" s="1"/>
  <c r="C1590" i="29"/>
  <c r="B1590" i="29" s="1"/>
  <c r="A1590" i="29"/>
  <c r="C1589" i="29"/>
  <c r="B1589" i="29" s="1"/>
  <c r="A1589" i="29" s="1"/>
  <c r="C1588" i="29"/>
  <c r="B1588" i="29" s="1"/>
  <c r="A1588" i="29" s="1"/>
  <c r="C1587" i="29"/>
  <c r="B1587" i="29" s="1"/>
  <c r="A1587" i="29" s="1"/>
  <c r="C1586" i="29"/>
  <c r="B1586" i="29" s="1"/>
  <c r="A1586" i="29" s="1"/>
  <c r="C1585" i="29"/>
  <c r="B1585" i="29" s="1"/>
  <c r="A1585" i="29" s="1"/>
  <c r="C1584" i="29"/>
  <c r="B1584" i="29" s="1"/>
  <c r="A1584" i="29" s="1"/>
  <c r="C1583" i="29"/>
  <c r="B1583" i="29" s="1"/>
  <c r="A1583" i="29" s="1"/>
  <c r="C1582" i="29"/>
  <c r="B1582" i="29" s="1"/>
  <c r="A1582" i="29" s="1"/>
  <c r="C1581" i="29"/>
  <c r="B1581" i="29" s="1"/>
  <c r="A1581" i="29" s="1"/>
  <c r="C1580" i="29"/>
  <c r="B1580" i="29" s="1"/>
  <c r="A1580" i="29" s="1"/>
  <c r="C1579" i="29"/>
  <c r="B1579" i="29" s="1"/>
  <c r="A1579" i="29" s="1"/>
  <c r="C1578" i="29"/>
  <c r="B1578" i="29" s="1"/>
  <c r="A1578" i="29" s="1"/>
  <c r="C1577" i="29"/>
  <c r="B1577" i="29" s="1"/>
  <c r="A1577" i="29" s="1"/>
  <c r="C1576" i="29"/>
  <c r="B1576" i="29" s="1"/>
  <c r="A1576" i="29" s="1"/>
  <c r="C1575" i="29"/>
  <c r="B1575" i="29"/>
  <c r="A1575" i="29" s="1"/>
  <c r="C1574" i="29"/>
  <c r="B1574" i="29" s="1"/>
  <c r="A1574" i="29" s="1"/>
  <c r="C1573" i="29"/>
  <c r="B1573" i="29" s="1"/>
  <c r="A1573" i="29" s="1"/>
  <c r="C1572" i="29"/>
  <c r="B1572" i="29" s="1"/>
  <c r="A1572" i="29" s="1"/>
  <c r="C1571" i="29"/>
  <c r="B1571" i="29" s="1"/>
  <c r="A1571" i="29" s="1"/>
  <c r="C1570" i="29"/>
  <c r="B1570" i="29" s="1"/>
  <c r="A1570" i="29" s="1"/>
  <c r="C1569" i="29"/>
  <c r="B1569" i="29" s="1"/>
  <c r="A1569" i="29" s="1"/>
  <c r="C1568" i="29"/>
  <c r="B1568" i="29" s="1"/>
  <c r="A1568" i="29" s="1"/>
  <c r="C1567" i="29"/>
  <c r="B1567" i="29" s="1"/>
  <c r="A1567" i="29" s="1"/>
  <c r="C1566" i="29"/>
  <c r="B1566" i="29" s="1"/>
  <c r="A1566" i="29" s="1"/>
  <c r="C1565" i="29"/>
  <c r="B1565" i="29" s="1"/>
  <c r="A1565" i="29" s="1"/>
  <c r="C1564" i="29"/>
  <c r="B1564" i="29" s="1"/>
  <c r="A1564" i="29" s="1"/>
  <c r="C1563" i="29"/>
  <c r="B1563" i="29" s="1"/>
  <c r="A1563" i="29" s="1"/>
  <c r="C1562" i="29"/>
  <c r="B1562" i="29" s="1"/>
  <c r="A1562" i="29" s="1"/>
  <c r="C1561" i="29"/>
  <c r="B1561" i="29" s="1"/>
  <c r="A1561" i="29" s="1"/>
  <c r="C1560" i="29"/>
  <c r="B1560" i="29" s="1"/>
  <c r="A1560" i="29" s="1"/>
  <c r="C1559" i="29"/>
  <c r="B1559" i="29" s="1"/>
  <c r="A1559" i="29" s="1"/>
  <c r="C1558" i="29"/>
  <c r="B1558" i="29" s="1"/>
  <c r="A1558" i="29" s="1"/>
  <c r="C1557" i="29"/>
  <c r="B1557" i="29" s="1"/>
  <c r="A1557" i="29" s="1"/>
  <c r="C1556" i="29"/>
  <c r="B1556" i="29" s="1"/>
  <c r="A1556" i="29" s="1"/>
  <c r="C1555" i="29"/>
  <c r="B1555" i="29" s="1"/>
  <c r="A1555" i="29" s="1"/>
  <c r="C1554" i="29"/>
  <c r="B1554" i="29" s="1"/>
  <c r="A1554" i="29" s="1"/>
  <c r="C1553" i="29"/>
  <c r="B1553" i="29" s="1"/>
  <c r="A1553" i="29" s="1"/>
  <c r="C1552" i="29"/>
  <c r="B1552" i="29" s="1"/>
  <c r="A1552" i="29" s="1"/>
  <c r="C1551" i="29"/>
  <c r="B1551" i="29" s="1"/>
  <c r="A1551" i="29" s="1"/>
  <c r="C1550" i="29"/>
  <c r="B1550" i="29" s="1"/>
  <c r="A1550" i="29" s="1"/>
  <c r="C1549" i="29"/>
  <c r="B1549" i="29" s="1"/>
  <c r="A1549" i="29" s="1"/>
  <c r="C1548" i="29"/>
  <c r="B1548" i="29" s="1"/>
  <c r="A1548" i="29" s="1"/>
  <c r="C1547" i="29"/>
  <c r="B1547" i="29" s="1"/>
  <c r="A1547" i="29" s="1"/>
  <c r="C1546" i="29"/>
  <c r="B1546" i="29" s="1"/>
  <c r="A1546" i="29" s="1"/>
  <c r="C1545" i="29"/>
  <c r="B1545" i="29" s="1"/>
  <c r="A1545" i="29" s="1"/>
  <c r="C1544" i="29"/>
  <c r="B1544" i="29" s="1"/>
  <c r="A1544" i="29" s="1"/>
  <c r="C1543" i="29"/>
  <c r="B1543" i="29" s="1"/>
  <c r="A1543" i="29" s="1"/>
  <c r="C1542" i="29"/>
  <c r="B1542" i="29" s="1"/>
  <c r="A1542" i="29" s="1"/>
  <c r="C1541" i="29"/>
  <c r="B1541" i="29" s="1"/>
  <c r="A1541" i="29" s="1"/>
  <c r="C1540" i="29"/>
  <c r="B1540" i="29" s="1"/>
  <c r="A1540" i="29" s="1"/>
  <c r="C1539" i="29"/>
  <c r="B1539" i="29" s="1"/>
  <c r="A1539" i="29" s="1"/>
  <c r="C1538" i="29"/>
  <c r="B1538" i="29" s="1"/>
  <c r="A1538" i="29" s="1"/>
  <c r="C1537" i="29"/>
  <c r="B1537" i="29" s="1"/>
  <c r="A1537" i="29" s="1"/>
  <c r="C1536" i="29"/>
  <c r="B1536" i="29" s="1"/>
  <c r="A1536" i="29" s="1"/>
  <c r="C1535" i="29"/>
  <c r="B1535" i="29" s="1"/>
  <c r="A1535" i="29" s="1"/>
  <c r="C1534" i="29"/>
  <c r="B1534" i="29" s="1"/>
  <c r="A1534" i="29" s="1"/>
  <c r="C1533" i="29"/>
  <c r="B1533" i="29" s="1"/>
  <c r="A1533" i="29" s="1"/>
  <c r="C1532" i="29"/>
  <c r="B1532" i="29" s="1"/>
  <c r="A1532" i="29" s="1"/>
  <c r="C1531" i="29"/>
  <c r="B1531" i="29" s="1"/>
  <c r="A1531" i="29" s="1"/>
  <c r="C1530" i="29"/>
  <c r="B1530" i="29" s="1"/>
  <c r="A1530" i="29" s="1"/>
  <c r="C1529" i="29"/>
  <c r="B1529" i="29" s="1"/>
  <c r="A1529" i="29" s="1"/>
  <c r="C1528" i="29"/>
  <c r="B1528" i="29" s="1"/>
  <c r="A1528" i="29" s="1"/>
  <c r="C1527" i="29"/>
  <c r="B1527" i="29" s="1"/>
  <c r="A1527" i="29" s="1"/>
  <c r="C1526" i="29"/>
  <c r="B1526" i="29" s="1"/>
  <c r="A1526" i="29" s="1"/>
  <c r="C1525" i="29"/>
  <c r="B1525" i="29" s="1"/>
  <c r="A1525" i="29" s="1"/>
  <c r="C1524" i="29"/>
  <c r="B1524" i="29" s="1"/>
  <c r="A1524" i="29" s="1"/>
  <c r="C1523" i="29"/>
  <c r="B1523" i="29" s="1"/>
  <c r="A1523" i="29" s="1"/>
  <c r="C1522" i="29"/>
  <c r="B1522" i="29" s="1"/>
  <c r="A1522" i="29" s="1"/>
  <c r="C1521" i="29"/>
  <c r="B1521" i="29" s="1"/>
  <c r="A1521" i="29" s="1"/>
  <c r="C1520" i="29"/>
  <c r="B1520" i="29" s="1"/>
  <c r="A1520" i="29" s="1"/>
  <c r="C1519" i="29"/>
  <c r="B1519" i="29" s="1"/>
  <c r="A1519" i="29" s="1"/>
  <c r="C1518" i="29"/>
  <c r="B1518" i="29" s="1"/>
  <c r="A1518" i="29" s="1"/>
  <c r="C1517" i="29"/>
  <c r="B1517" i="29" s="1"/>
  <c r="A1517" i="29" s="1"/>
  <c r="C1516" i="29"/>
  <c r="B1516" i="29" s="1"/>
  <c r="A1516" i="29" s="1"/>
  <c r="C1515" i="29"/>
  <c r="B1515" i="29" s="1"/>
  <c r="A1515" i="29" s="1"/>
  <c r="C1514" i="29"/>
  <c r="B1514" i="29" s="1"/>
  <c r="A1514" i="29" s="1"/>
  <c r="C1513" i="29"/>
  <c r="B1513" i="29" s="1"/>
  <c r="A1513" i="29" s="1"/>
  <c r="C1512" i="29"/>
  <c r="B1512" i="29" s="1"/>
  <c r="A1512" i="29" s="1"/>
  <c r="C1511" i="29"/>
  <c r="B1511" i="29" s="1"/>
  <c r="A1511" i="29" s="1"/>
  <c r="C1510" i="29"/>
  <c r="B1510" i="29" s="1"/>
  <c r="A1510" i="29" s="1"/>
  <c r="C1509" i="29"/>
  <c r="B1509" i="29" s="1"/>
  <c r="A1509" i="29" s="1"/>
  <c r="C1508" i="29"/>
  <c r="B1508" i="29" s="1"/>
  <c r="A1508" i="29" s="1"/>
  <c r="C1507" i="29"/>
  <c r="B1507" i="29" s="1"/>
  <c r="A1507" i="29" s="1"/>
  <c r="C1506" i="29"/>
  <c r="B1506" i="29" s="1"/>
  <c r="A1506" i="29" s="1"/>
  <c r="C1505" i="29"/>
  <c r="B1505" i="29" s="1"/>
  <c r="A1505" i="29" s="1"/>
  <c r="C1504" i="29"/>
  <c r="B1504" i="29" s="1"/>
  <c r="A1504" i="29" s="1"/>
  <c r="C1503" i="29"/>
  <c r="B1503" i="29" s="1"/>
  <c r="A1503" i="29" s="1"/>
  <c r="C1502" i="29"/>
  <c r="B1502" i="29" s="1"/>
  <c r="A1502" i="29" s="1"/>
  <c r="C1501" i="29"/>
  <c r="B1501" i="29" s="1"/>
  <c r="A1501" i="29" s="1"/>
  <c r="C1500" i="29"/>
  <c r="B1500" i="29" s="1"/>
  <c r="A1500" i="29" s="1"/>
  <c r="C1499" i="29"/>
  <c r="B1499" i="29" s="1"/>
  <c r="A1499" i="29" s="1"/>
  <c r="C1498" i="29"/>
  <c r="B1498" i="29" s="1"/>
  <c r="A1498" i="29" s="1"/>
  <c r="C1497" i="29"/>
  <c r="B1497" i="29" s="1"/>
  <c r="A1497" i="29" s="1"/>
  <c r="C1496" i="29"/>
  <c r="B1496" i="29" s="1"/>
  <c r="A1496" i="29" s="1"/>
  <c r="C1495" i="29"/>
  <c r="B1495" i="29" s="1"/>
  <c r="A1495" i="29" s="1"/>
  <c r="C1494" i="29"/>
  <c r="B1494" i="29" s="1"/>
  <c r="A1494" i="29" s="1"/>
  <c r="C1493" i="29"/>
  <c r="B1493" i="29" s="1"/>
  <c r="A1493" i="29" s="1"/>
  <c r="C1492" i="29"/>
  <c r="B1492" i="29" s="1"/>
  <c r="A1492" i="29" s="1"/>
  <c r="C1491" i="29"/>
  <c r="B1491" i="29" s="1"/>
  <c r="A1491" i="29" s="1"/>
  <c r="C1490" i="29"/>
  <c r="B1490" i="29" s="1"/>
  <c r="A1490" i="29" s="1"/>
  <c r="C1489" i="29"/>
  <c r="B1489" i="29" s="1"/>
  <c r="A1489" i="29" s="1"/>
  <c r="C1488" i="29"/>
  <c r="B1488" i="29" s="1"/>
  <c r="A1488" i="29" s="1"/>
  <c r="C1487" i="29"/>
  <c r="B1487" i="29" s="1"/>
  <c r="A1487" i="29" s="1"/>
  <c r="C1486" i="29"/>
  <c r="B1486" i="29" s="1"/>
  <c r="A1486" i="29" s="1"/>
  <c r="C1485" i="29"/>
  <c r="B1485" i="29" s="1"/>
  <c r="A1485" i="29" s="1"/>
  <c r="C1484" i="29"/>
  <c r="B1484" i="29" s="1"/>
  <c r="A1484" i="29" s="1"/>
  <c r="C1483" i="29"/>
  <c r="B1483" i="29" s="1"/>
  <c r="A1483" i="29" s="1"/>
  <c r="C1482" i="29"/>
  <c r="B1482" i="29" s="1"/>
  <c r="A1482" i="29" s="1"/>
  <c r="C1481" i="29"/>
  <c r="B1481" i="29" s="1"/>
  <c r="A1481" i="29" s="1"/>
  <c r="C1480" i="29"/>
  <c r="B1480" i="29" s="1"/>
  <c r="A1480" i="29" s="1"/>
  <c r="C1479" i="29"/>
  <c r="B1479" i="29" s="1"/>
  <c r="A1479" i="29" s="1"/>
  <c r="C1478" i="29"/>
  <c r="B1478" i="29" s="1"/>
  <c r="A1478" i="29" s="1"/>
  <c r="C1477" i="29"/>
  <c r="B1477" i="29" s="1"/>
  <c r="A1477" i="29" s="1"/>
  <c r="C1476" i="29"/>
  <c r="B1476" i="29" s="1"/>
  <c r="A1476" i="29" s="1"/>
  <c r="C1475" i="29"/>
  <c r="B1475" i="29" s="1"/>
  <c r="A1475" i="29" s="1"/>
  <c r="C1474" i="29"/>
  <c r="B1474" i="29" s="1"/>
  <c r="A1474" i="29" s="1"/>
  <c r="C1473" i="29"/>
  <c r="B1473" i="29" s="1"/>
  <c r="A1473" i="29" s="1"/>
  <c r="C1472" i="29"/>
  <c r="B1472" i="29" s="1"/>
  <c r="A1472" i="29" s="1"/>
  <c r="C1471" i="29"/>
  <c r="B1471" i="29" s="1"/>
  <c r="A1471" i="29" s="1"/>
  <c r="C1470" i="29"/>
  <c r="B1470" i="29" s="1"/>
  <c r="A1470" i="29" s="1"/>
  <c r="C1469" i="29"/>
  <c r="B1469" i="29" s="1"/>
  <c r="A1469" i="29" s="1"/>
  <c r="C1468" i="29"/>
  <c r="B1468" i="29" s="1"/>
  <c r="A1468" i="29" s="1"/>
  <c r="C1467" i="29"/>
  <c r="B1467" i="29" s="1"/>
  <c r="A1467" i="29" s="1"/>
  <c r="C1466" i="29"/>
  <c r="B1466" i="29" s="1"/>
  <c r="A1466" i="29" s="1"/>
  <c r="C1465" i="29"/>
  <c r="B1465" i="29" s="1"/>
  <c r="A1465" i="29" s="1"/>
  <c r="C1464" i="29"/>
  <c r="B1464" i="29" s="1"/>
  <c r="A1464" i="29" s="1"/>
  <c r="C1463" i="29"/>
  <c r="B1463" i="29" s="1"/>
  <c r="A1463" i="29" s="1"/>
  <c r="C1462" i="29"/>
  <c r="B1462" i="29" s="1"/>
  <c r="A1462" i="29" s="1"/>
  <c r="C1461" i="29"/>
  <c r="B1461" i="29" s="1"/>
  <c r="A1461" i="29" s="1"/>
  <c r="C1460" i="29"/>
  <c r="B1460" i="29" s="1"/>
  <c r="A1460" i="29" s="1"/>
  <c r="C1459" i="29"/>
  <c r="B1459" i="29" s="1"/>
  <c r="A1459" i="29" s="1"/>
  <c r="C1458" i="29"/>
  <c r="B1458" i="29" s="1"/>
  <c r="A1458" i="29" s="1"/>
  <c r="C1457" i="29"/>
  <c r="B1457" i="29" s="1"/>
  <c r="A1457" i="29" s="1"/>
  <c r="C1456" i="29"/>
  <c r="B1456" i="29" s="1"/>
  <c r="A1456" i="29" s="1"/>
  <c r="C1455" i="29"/>
  <c r="B1455" i="29" s="1"/>
  <c r="A1455" i="29" s="1"/>
  <c r="C1454" i="29"/>
  <c r="B1454" i="29" s="1"/>
  <c r="A1454" i="29" s="1"/>
  <c r="C1453" i="29"/>
  <c r="B1453" i="29" s="1"/>
  <c r="A1453" i="29" s="1"/>
  <c r="C1452" i="29"/>
  <c r="B1452" i="29" s="1"/>
  <c r="A1452" i="29" s="1"/>
  <c r="C1451" i="29"/>
  <c r="B1451" i="29" s="1"/>
  <c r="A1451" i="29" s="1"/>
  <c r="C1450" i="29"/>
  <c r="B1450" i="29" s="1"/>
  <c r="A1450" i="29" s="1"/>
  <c r="C1449" i="29"/>
  <c r="B1449" i="29" s="1"/>
  <c r="A1449" i="29" s="1"/>
  <c r="C1448" i="29"/>
  <c r="B1448" i="29" s="1"/>
  <c r="A1448" i="29" s="1"/>
  <c r="C1447" i="29"/>
  <c r="B1447" i="29" s="1"/>
  <c r="A1447" i="29" s="1"/>
  <c r="C1446" i="29"/>
  <c r="B1446" i="29" s="1"/>
  <c r="A1446" i="29" s="1"/>
  <c r="C1445" i="29"/>
  <c r="B1445" i="29" s="1"/>
  <c r="A1445" i="29" s="1"/>
  <c r="C1444" i="29"/>
  <c r="B1444" i="29" s="1"/>
  <c r="A1444" i="29" s="1"/>
  <c r="C1443" i="29"/>
  <c r="B1443" i="29" s="1"/>
  <c r="A1443" i="29" s="1"/>
  <c r="C1442" i="29"/>
  <c r="B1442" i="29" s="1"/>
  <c r="A1442" i="29" s="1"/>
  <c r="C1441" i="29"/>
  <c r="B1441" i="29" s="1"/>
  <c r="A1441" i="29" s="1"/>
  <c r="C1440" i="29"/>
  <c r="B1440" i="29" s="1"/>
  <c r="A1440" i="29" s="1"/>
  <c r="C1439" i="29"/>
  <c r="B1439" i="29" s="1"/>
  <c r="A1439" i="29" s="1"/>
  <c r="C1438" i="29"/>
  <c r="B1438" i="29" s="1"/>
  <c r="A1438" i="29" s="1"/>
  <c r="C1437" i="29"/>
  <c r="B1437" i="29" s="1"/>
  <c r="A1437" i="29" s="1"/>
  <c r="C1436" i="29"/>
  <c r="B1436" i="29" s="1"/>
  <c r="A1436" i="29" s="1"/>
  <c r="C1435" i="29"/>
  <c r="B1435" i="29" s="1"/>
  <c r="A1435" i="29" s="1"/>
  <c r="C1434" i="29"/>
  <c r="B1434" i="29" s="1"/>
  <c r="A1434" i="29" s="1"/>
  <c r="C1433" i="29"/>
  <c r="B1433" i="29" s="1"/>
  <c r="A1433" i="29" s="1"/>
  <c r="C1432" i="29"/>
  <c r="B1432" i="29" s="1"/>
  <c r="A1432" i="29" s="1"/>
  <c r="C1431" i="29"/>
  <c r="B1431" i="29" s="1"/>
  <c r="A1431" i="29" s="1"/>
  <c r="C1430" i="29"/>
  <c r="B1430" i="29" s="1"/>
  <c r="A1430" i="29" s="1"/>
  <c r="C1429" i="29"/>
  <c r="B1429" i="29" s="1"/>
  <c r="A1429" i="29" s="1"/>
  <c r="C1428" i="29"/>
  <c r="B1428" i="29" s="1"/>
  <c r="A1428" i="29" s="1"/>
  <c r="C1427" i="29"/>
  <c r="B1427" i="29" s="1"/>
  <c r="A1427" i="29" s="1"/>
  <c r="C1426" i="29"/>
  <c r="B1426" i="29" s="1"/>
  <c r="A1426" i="29" s="1"/>
  <c r="C1425" i="29"/>
  <c r="B1425" i="29" s="1"/>
  <c r="A1425" i="29" s="1"/>
  <c r="C1424" i="29"/>
  <c r="B1424" i="29" s="1"/>
  <c r="A1424" i="29" s="1"/>
  <c r="C1423" i="29"/>
  <c r="B1423" i="29" s="1"/>
  <c r="A1423" i="29" s="1"/>
  <c r="C1422" i="29"/>
  <c r="B1422" i="29" s="1"/>
  <c r="A1422" i="29" s="1"/>
  <c r="C1421" i="29"/>
  <c r="B1421" i="29" s="1"/>
  <c r="A1421" i="29" s="1"/>
  <c r="C1420" i="29"/>
  <c r="B1420" i="29" s="1"/>
  <c r="A1420" i="29" s="1"/>
  <c r="C1419" i="29"/>
  <c r="B1419" i="29" s="1"/>
  <c r="A1419" i="29" s="1"/>
  <c r="C1418" i="29"/>
  <c r="B1418" i="29" s="1"/>
  <c r="A1418" i="29" s="1"/>
  <c r="C1417" i="29"/>
  <c r="B1417" i="29" s="1"/>
  <c r="A1417" i="29" s="1"/>
  <c r="C1416" i="29"/>
  <c r="B1416" i="29" s="1"/>
  <c r="A1416" i="29" s="1"/>
  <c r="C1415" i="29"/>
  <c r="B1415" i="29" s="1"/>
  <c r="A1415" i="29" s="1"/>
  <c r="C1414" i="29"/>
  <c r="B1414" i="29" s="1"/>
  <c r="A1414" i="29" s="1"/>
  <c r="C1413" i="29"/>
  <c r="B1413" i="29" s="1"/>
  <c r="A1413" i="29" s="1"/>
  <c r="C1412" i="29"/>
  <c r="B1412" i="29" s="1"/>
  <c r="A1412" i="29" s="1"/>
  <c r="C1411" i="29"/>
  <c r="B1411" i="29" s="1"/>
  <c r="A1411" i="29" s="1"/>
  <c r="C1410" i="29"/>
  <c r="B1410" i="29" s="1"/>
  <c r="A1410" i="29" s="1"/>
  <c r="C1409" i="29"/>
  <c r="B1409" i="29" s="1"/>
  <c r="A1409" i="29" s="1"/>
  <c r="C1408" i="29"/>
  <c r="B1408" i="29" s="1"/>
  <c r="A1408" i="29" s="1"/>
  <c r="C1407" i="29"/>
  <c r="B1407" i="29" s="1"/>
  <c r="A1407" i="29" s="1"/>
  <c r="C1406" i="29"/>
  <c r="B1406" i="29" s="1"/>
  <c r="A1406" i="29" s="1"/>
  <c r="C1405" i="29"/>
  <c r="B1405" i="29" s="1"/>
  <c r="A1405" i="29" s="1"/>
  <c r="C1404" i="29"/>
  <c r="B1404" i="29" s="1"/>
  <c r="A1404" i="29" s="1"/>
  <c r="C1403" i="29"/>
  <c r="B1403" i="29" s="1"/>
  <c r="A1403" i="29" s="1"/>
  <c r="C1402" i="29"/>
  <c r="B1402" i="29" s="1"/>
  <c r="A1402" i="29" s="1"/>
  <c r="C1401" i="29"/>
  <c r="B1401" i="29" s="1"/>
  <c r="A1401" i="29" s="1"/>
  <c r="C1400" i="29"/>
  <c r="B1400" i="29" s="1"/>
  <c r="A1400" i="29" s="1"/>
  <c r="C1399" i="29"/>
  <c r="B1399" i="29" s="1"/>
  <c r="A1399" i="29" s="1"/>
  <c r="C1398" i="29"/>
  <c r="B1398" i="29" s="1"/>
  <c r="A1398" i="29" s="1"/>
  <c r="C1397" i="29"/>
  <c r="B1397" i="29" s="1"/>
  <c r="A1397" i="29" s="1"/>
  <c r="C1396" i="29"/>
  <c r="B1396" i="29" s="1"/>
  <c r="A1396" i="29" s="1"/>
  <c r="C1395" i="29"/>
  <c r="B1395" i="29" s="1"/>
  <c r="A1395" i="29" s="1"/>
  <c r="C1394" i="29"/>
  <c r="B1394" i="29" s="1"/>
  <c r="A1394" i="29" s="1"/>
  <c r="C1393" i="29"/>
  <c r="B1393" i="29" s="1"/>
  <c r="A1393" i="29" s="1"/>
  <c r="C1392" i="29"/>
  <c r="B1392" i="29" s="1"/>
  <c r="A1392" i="29" s="1"/>
  <c r="C1391" i="29"/>
  <c r="B1391" i="29" s="1"/>
  <c r="A1391" i="29" s="1"/>
  <c r="C1390" i="29"/>
  <c r="B1390" i="29" s="1"/>
  <c r="A1390" i="29" s="1"/>
  <c r="C1389" i="29"/>
  <c r="B1389" i="29" s="1"/>
  <c r="A1389" i="29" s="1"/>
  <c r="C1388" i="29"/>
  <c r="B1388" i="29" s="1"/>
  <c r="A1388" i="29" s="1"/>
  <c r="C1387" i="29"/>
  <c r="B1387" i="29" s="1"/>
  <c r="A1387" i="29" s="1"/>
  <c r="C1386" i="29"/>
  <c r="B1386" i="29" s="1"/>
  <c r="A1386" i="29" s="1"/>
  <c r="C1385" i="29"/>
  <c r="B1385" i="29" s="1"/>
  <c r="A1385" i="29" s="1"/>
  <c r="C1384" i="29"/>
  <c r="B1384" i="29" s="1"/>
  <c r="A1384" i="29" s="1"/>
  <c r="C1383" i="29"/>
  <c r="B1383" i="29" s="1"/>
  <c r="A1383" i="29" s="1"/>
  <c r="C1382" i="29"/>
  <c r="B1382" i="29" s="1"/>
  <c r="A1382" i="29" s="1"/>
  <c r="C1381" i="29"/>
  <c r="B1381" i="29" s="1"/>
  <c r="A1381" i="29" s="1"/>
  <c r="C1380" i="29"/>
  <c r="B1380" i="29" s="1"/>
  <c r="A1380" i="29" s="1"/>
  <c r="C1379" i="29"/>
  <c r="B1379" i="29" s="1"/>
  <c r="A1379" i="29" s="1"/>
  <c r="C1378" i="29"/>
  <c r="B1378" i="29" s="1"/>
  <c r="A1378" i="29" s="1"/>
  <c r="C1377" i="29"/>
  <c r="B1377" i="29" s="1"/>
  <c r="A1377" i="29" s="1"/>
  <c r="C1376" i="29"/>
  <c r="B1376" i="29" s="1"/>
  <c r="A1376" i="29" s="1"/>
  <c r="C1375" i="29"/>
  <c r="B1375" i="29" s="1"/>
  <c r="A1375" i="29" s="1"/>
  <c r="C1374" i="29"/>
  <c r="B1374" i="29" s="1"/>
  <c r="A1374" i="29" s="1"/>
  <c r="C1373" i="29"/>
  <c r="B1373" i="29" s="1"/>
  <c r="A1373" i="29" s="1"/>
  <c r="C1372" i="29"/>
  <c r="B1372" i="29" s="1"/>
  <c r="A1372" i="29" s="1"/>
  <c r="C1371" i="29"/>
  <c r="B1371" i="29" s="1"/>
  <c r="A1371" i="29" s="1"/>
  <c r="C1370" i="29"/>
  <c r="B1370" i="29" s="1"/>
  <c r="A1370" i="29" s="1"/>
  <c r="C1369" i="29"/>
  <c r="B1369" i="29" s="1"/>
  <c r="A1369" i="29" s="1"/>
  <c r="C1368" i="29"/>
  <c r="B1368" i="29" s="1"/>
  <c r="A1368" i="29" s="1"/>
  <c r="C1367" i="29"/>
  <c r="B1367" i="29" s="1"/>
  <c r="A1367" i="29" s="1"/>
  <c r="C1366" i="29"/>
  <c r="B1366" i="29" s="1"/>
  <c r="A1366" i="29" s="1"/>
  <c r="C1365" i="29"/>
  <c r="B1365" i="29" s="1"/>
  <c r="A1365" i="29" s="1"/>
  <c r="C1364" i="29"/>
  <c r="B1364" i="29" s="1"/>
  <c r="A1364" i="29" s="1"/>
  <c r="C1363" i="29"/>
  <c r="B1363" i="29" s="1"/>
  <c r="A1363" i="29" s="1"/>
  <c r="C1362" i="29"/>
  <c r="B1362" i="29" s="1"/>
  <c r="A1362" i="29" s="1"/>
  <c r="C1361" i="29"/>
  <c r="B1361" i="29" s="1"/>
  <c r="A1361" i="29" s="1"/>
  <c r="C1360" i="29"/>
  <c r="B1360" i="29" s="1"/>
  <c r="A1360" i="29" s="1"/>
  <c r="C1359" i="29"/>
  <c r="B1359" i="29" s="1"/>
  <c r="A1359" i="29" s="1"/>
  <c r="C1358" i="29"/>
  <c r="B1358" i="29" s="1"/>
  <c r="A1358" i="29" s="1"/>
  <c r="C1357" i="29"/>
  <c r="B1357" i="29" s="1"/>
  <c r="A1357" i="29" s="1"/>
  <c r="C1356" i="29"/>
  <c r="B1356" i="29" s="1"/>
  <c r="A1356" i="29" s="1"/>
  <c r="C1355" i="29"/>
  <c r="B1355" i="29" s="1"/>
  <c r="A1355" i="29" s="1"/>
  <c r="C1354" i="29"/>
  <c r="B1354" i="29" s="1"/>
  <c r="A1354" i="29" s="1"/>
  <c r="C1353" i="29"/>
  <c r="B1353" i="29" s="1"/>
  <c r="A1353" i="29" s="1"/>
  <c r="C1352" i="29"/>
  <c r="B1352" i="29" s="1"/>
  <c r="A1352" i="29" s="1"/>
  <c r="C1351" i="29"/>
  <c r="B1351" i="29" s="1"/>
  <c r="A1351" i="29" s="1"/>
  <c r="C1350" i="29"/>
  <c r="B1350" i="29" s="1"/>
  <c r="A1350" i="29" s="1"/>
  <c r="C1349" i="29"/>
  <c r="B1349" i="29" s="1"/>
  <c r="A1349" i="29" s="1"/>
  <c r="C1348" i="29"/>
  <c r="B1348" i="29" s="1"/>
  <c r="A1348" i="29" s="1"/>
  <c r="C1347" i="29"/>
  <c r="B1347" i="29" s="1"/>
  <c r="A1347" i="29" s="1"/>
  <c r="C1346" i="29"/>
  <c r="B1346" i="29" s="1"/>
  <c r="A1346" i="29" s="1"/>
  <c r="C1345" i="29"/>
  <c r="B1345" i="29" s="1"/>
  <c r="A1345" i="29" s="1"/>
  <c r="C1344" i="29"/>
  <c r="B1344" i="29" s="1"/>
  <c r="A1344" i="29" s="1"/>
  <c r="C1343" i="29"/>
  <c r="B1343" i="29" s="1"/>
  <c r="A1343" i="29" s="1"/>
  <c r="C1342" i="29"/>
  <c r="B1342" i="29" s="1"/>
  <c r="A1342" i="29" s="1"/>
  <c r="C1341" i="29"/>
  <c r="B1341" i="29"/>
  <c r="A1341" i="29" s="1"/>
  <c r="C1340" i="29"/>
  <c r="B1340" i="29" s="1"/>
  <c r="A1340" i="29" s="1"/>
  <c r="C1339" i="29"/>
  <c r="B1339" i="29" s="1"/>
  <c r="A1339" i="29" s="1"/>
  <c r="C1338" i="29"/>
  <c r="B1338" i="29" s="1"/>
  <c r="A1338" i="29" s="1"/>
  <c r="C1337" i="29"/>
  <c r="B1337" i="29" s="1"/>
  <c r="A1337" i="29" s="1"/>
  <c r="C1336" i="29"/>
  <c r="B1336" i="29" s="1"/>
  <c r="A1336" i="29" s="1"/>
  <c r="C1335" i="29"/>
  <c r="B1335" i="29" s="1"/>
  <c r="A1335" i="29" s="1"/>
  <c r="C1334" i="29"/>
  <c r="B1334" i="29" s="1"/>
  <c r="A1334" i="29" s="1"/>
  <c r="C1333" i="29"/>
  <c r="B1333" i="29" s="1"/>
  <c r="A1333" i="29" s="1"/>
  <c r="C1332" i="29"/>
  <c r="B1332" i="29" s="1"/>
  <c r="A1332" i="29" s="1"/>
  <c r="C1331" i="29"/>
  <c r="B1331" i="29" s="1"/>
  <c r="A1331" i="29" s="1"/>
  <c r="C1330" i="29"/>
  <c r="B1330" i="29" s="1"/>
  <c r="A1330" i="29" s="1"/>
  <c r="C1329" i="29"/>
  <c r="B1329" i="29" s="1"/>
  <c r="A1329" i="29" s="1"/>
  <c r="C1328" i="29"/>
  <c r="B1328" i="29" s="1"/>
  <c r="A1328" i="29" s="1"/>
  <c r="C1327" i="29"/>
  <c r="B1327" i="29" s="1"/>
  <c r="A1327" i="29" s="1"/>
  <c r="C1326" i="29"/>
  <c r="B1326" i="29" s="1"/>
  <c r="A1326" i="29" s="1"/>
  <c r="C1325" i="29"/>
  <c r="B1325" i="29" s="1"/>
  <c r="A1325" i="29" s="1"/>
  <c r="C1324" i="29"/>
  <c r="B1324" i="29" s="1"/>
  <c r="A1324" i="29" s="1"/>
  <c r="C1323" i="29"/>
  <c r="B1323" i="29" s="1"/>
  <c r="A1323" i="29" s="1"/>
  <c r="C1322" i="29"/>
  <c r="B1322" i="29" s="1"/>
  <c r="A1322" i="29" s="1"/>
  <c r="C1321" i="29"/>
  <c r="B1321" i="29" s="1"/>
  <c r="A1321" i="29" s="1"/>
  <c r="C1320" i="29"/>
  <c r="B1320" i="29" s="1"/>
  <c r="A1320" i="29" s="1"/>
  <c r="C1319" i="29"/>
  <c r="B1319" i="29" s="1"/>
  <c r="A1319" i="29" s="1"/>
  <c r="C1318" i="29"/>
  <c r="B1318" i="29" s="1"/>
  <c r="A1318" i="29" s="1"/>
  <c r="C1317" i="29"/>
  <c r="B1317" i="29" s="1"/>
  <c r="A1317" i="29" s="1"/>
  <c r="C1316" i="29"/>
  <c r="B1316" i="29" s="1"/>
  <c r="A1316" i="29" s="1"/>
  <c r="C1315" i="29"/>
  <c r="B1315" i="29" s="1"/>
  <c r="A1315" i="29" s="1"/>
  <c r="C1314" i="29"/>
  <c r="B1314" i="29" s="1"/>
  <c r="A1314" i="29" s="1"/>
  <c r="C1313" i="29"/>
  <c r="B1313" i="29" s="1"/>
  <c r="A1313" i="29" s="1"/>
  <c r="C1312" i="29"/>
  <c r="B1312" i="29" s="1"/>
  <c r="A1312" i="29" s="1"/>
  <c r="C1311" i="29"/>
  <c r="B1311" i="29" s="1"/>
  <c r="A1311" i="29" s="1"/>
  <c r="C1310" i="29"/>
  <c r="B1310" i="29" s="1"/>
  <c r="A1310" i="29" s="1"/>
  <c r="C1309" i="29"/>
  <c r="B1309" i="29" s="1"/>
  <c r="A1309" i="29" s="1"/>
  <c r="C1308" i="29"/>
  <c r="B1308" i="29" s="1"/>
  <c r="A1308" i="29" s="1"/>
  <c r="C1307" i="29"/>
  <c r="B1307" i="29" s="1"/>
  <c r="A1307" i="29" s="1"/>
  <c r="C1306" i="29"/>
  <c r="B1306" i="29" s="1"/>
  <c r="A1306" i="29" s="1"/>
  <c r="C1305" i="29"/>
  <c r="B1305" i="29" s="1"/>
  <c r="A1305" i="29" s="1"/>
  <c r="C1304" i="29"/>
  <c r="B1304" i="29" s="1"/>
  <c r="A1304" i="29" s="1"/>
  <c r="C1303" i="29"/>
  <c r="B1303" i="29" s="1"/>
  <c r="A1303" i="29" s="1"/>
  <c r="C1302" i="29"/>
  <c r="B1302" i="29" s="1"/>
  <c r="A1302" i="29" s="1"/>
  <c r="C1301" i="29"/>
  <c r="B1301" i="29" s="1"/>
  <c r="A1301" i="29" s="1"/>
  <c r="C1300" i="29"/>
  <c r="B1300" i="29" s="1"/>
  <c r="A1300" i="29" s="1"/>
  <c r="C1299" i="29"/>
  <c r="B1299" i="29" s="1"/>
  <c r="A1299" i="29" s="1"/>
  <c r="C1298" i="29"/>
  <c r="B1298" i="29" s="1"/>
  <c r="A1298" i="29" s="1"/>
  <c r="C1297" i="29"/>
  <c r="B1297" i="29" s="1"/>
  <c r="A1297" i="29" s="1"/>
  <c r="C1296" i="29"/>
  <c r="B1296" i="29" s="1"/>
  <c r="A1296" i="29" s="1"/>
  <c r="C1295" i="29"/>
  <c r="B1295" i="29" s="1"/>
  <c r="A1295" i="29" s="1"/>
  <c r="C1294" i="29"/>
  <c r="B1294" i="29" s="1"/>
  <c r="A1294" i="29" s="1"/>
  <c r="C1293" i="29"/>
  <c r="B1293" i="29" s="1"/>
  <c r="A1293" i="29" s="1"/>
  <c r="C1292" i="29"/>
  <c r="B1292" i="29" s="1"/>
  <c r="A1292" i="29" s="1"/>
  <c r="C1291" i="29"/>
  <c r="B1291" i="29" s="1"/>
  <c r="A1291" i="29" s="1"/>
  <c r="C1290" i="29"/>
  <c r="B1290" i="29" s="1"/>
  <c r="A1290" i="29" s="1"/>
  <c r="C1289" i="29"/>
  <c r="B1289" i="29" s="1"/>
  <c r="A1289" i="29" s="1"/>
  <c r="C1288" i="29"/>
  <c r="B1288" i="29" s="1"/>
  <c r="A1288" i="29" s="1"/>
  <c r="C1287" i="29"/>
  <c r="B1287" i="29" s="1"/>
  <c r="A1287" i="29" s="1"/>
  <c r="C1286" i="29"/>
  <c r="B1286" i="29" s="1"/>
  <c r="A1286" i="29" s="1"/>
  <c r="C1285" i="29"/>
  <c r="B1285" i="29" s="1"/>
  <c r="A1285" i="29" s="1"/>
  <c r="C1284" i="29"/>
  <c r="B1284" i="29" s="1"/>
  <c r="A1284" i="29" s="1"/>
  <c r="C1283" i="29"/>
  <c r="B1283" i="29" s="1"/>
  <c r="A1283" i="29" s="1"/>
  <c r="C1282" i="29"/>
  <c r="B1282" i="29" s="1"/>
  <c r="A1282" i="29" s="1"/>
  <c r="C1281" i="29"/>
  <c r="B1281" i="29" s="1"/>
  <c r="A1281" i="29" s="1"/>
  <c r="C1280" i="29"/>
  <c r="B1280" i="29" s="1"/>
  <c r="A1280" i="29" s="1"/>
  <c r="C1279" i="29"/>
  <c r="B1279" i="29" s="1"/>
  <c r="A1279" i="29" s="1"/>
  <c r="C1278" i="29"/>
  <c r="B1278" i="29" s="1"/>
  <c r="A1278" i="29" s="1"/>
  <c r="C1277" i="29"/>
  <c r="B1277" i="29" s="1"/>
  <c r="A1277" i="29" s="1"/>
  <c r="C1276" i="29"/>
  <c r="B1276" i="29" s="1"/>
  <c r="A1276" i="29" s="1"/>
  <c r="C1275" i="29"/>
  <c r="B1275" i="29" s="1"/>
  <c r="A1275" i="29" s="1"/>
  <c r="C1274" i="29"/>
  <c r="B1274" i="29" s="1"/>
  <c r="A1274" i="29" s="1"/>
  <c r="C1273" i="29"/>
  <c r="B1273" i="29" s="1"/>
  <c r="A1273" i="29" s="1"/>
  <c r="C1272" i="29"/>
  <c r="B1272" i="29" s="1"/>
  <c r="A1272" i="29" s="1"/>
  <c r="C1271" i="29"/>
  <c r="B1271" i="29" s="1"/>
  <c r="A1271" i="29" s="1"/>
  <c r="C1270" i="29"/>
  <c r="B1270" i="29" s="1"/>
  <c r="A1270" i="29" s="1"/>
  <c r="C1269" i="29"/>
  <c r="B1269" i="29" s="1"/>
  <c r="A1269" i="29" s="1"/>
  <c r="C1268" i="29"/>
  <c r="B1268" i="29" s="1"/>
  <c r="A1268" i="29" s="1"/>
  <c r="C1267" i="29"/>
  <c r="B1267" i="29" s="1"/>
  <c r="A1267" i="29" s="1"/>
  <c r="C1266" i="29"/>
  <c r="B1266" i="29" s="1"/>
  <c r="A1266" i="29" s="1"/>
  <c r="C1265" i="29"/>
  <c r="B1265" i="29" s="1"/>
  <c r="A1265" i="29" s="1"/>
  <c r="C1264" i="29"/>
  <c r="B1264" i="29" s="1"/>
  <c r="A1264" i="29" s="1"/>
  <c r="C1263" i="29"/>
  <c r="B1263" i="29" s="1"/>
  <c r="A1263" i="29" s="1"/>
  <c r="C1262" i="29"/>
  <c r="B1262" i="29" s="1"/>
  <c r="A1262" i="29" s="1"/>
  <c r="C1261" i="29"/>
  <c r="B1261" i="29" s="1"/>
  <c r="A1261" i="29" s="1"/>
  <c r="C1260" i="29"/>
  <c r="B1260" i="29" s="1"/>
  <c r="A1260" i="29" s="1"/>
  <c r="C1259" i="29"/>
  <c r="B1259" i="29" s="1"/>
  <c r="A1259" i="29" s="1"/>
  <c r="C1258" i="29"/>
  <c r="B1258" i="29" s="1"/>
  <c r="A1258" i="29" s="1"/>
  <c r="C1257" i="29"/>
  <c r="B1257" i="29" s="1"/>
  <c r="A1257" i="29" s="1"/>
  <c r="C1256" i="29"/>
  <c r="B1256" i="29" s="1"/>
  <c r="A1256" i="29" s="1"/>
  <c r="C1255" i="29"/>
  <c r="B1255" i="29" s="1"/>
  <c r="A1255" i="29" s="1"/>
  <c r="C1254" i="29"/>
  <c r="B1254" i="29" s="1"/>
  <c r="A1254" i="29" s="1"/>
  <c r="C1253" i="29"/>
  <c r="B1253" i="29" s="1"/>
  <c r="A1253" i="29" s="1"/>
  <c r="C1252" i="29"/>
  <c r="B1252" i="29"/>
  <c r="A1252" i="29" s="1"/>
  <c r="C1251" i="29"/>
  <c r="B1251" i="29" s="1"/>
  <c r="A1251" i="29" s="1"/>
  <c r="C1250" i="29"/>
  <c r="B1250" i="29" s="1"/>
  <c r="A1250" i="29" s="1"/>
  <c r="C1249" i="29"/>
  <c r="B1249" i="29" s="1"/>
  <c r="A1249" i="29" s="1"/>
  <c r="C1248" i="29"/>
  <c r="B1248" i="29" s="1"/>
  <c r="A1248" i="29" s="1"/>
  <c r="C1247" i="29"/>
  <c r="B1247" i="29" s="1"/>
  <c r="A1247" i="29" s="1"/>
  <c r="C1246" i="29"/>
  <c r="B1246" i="29" s="1"/>
  <c r="A1246" i="29" s="1"/>
  <c r="C1245" i="29"/>
  <c r="B1245" i="29" s="1"/>
  <c r="A1245" i="29" s="1"/>
  <c r="C1244" i="29"/>
  <c r="B1244" i="29" s="1"/>
  <c r="A1244" i="29" s="1"/>
  <c r="C1243" i="29"/>
  <c r="B1243" i="29" s="1"/>
  <c r="A1243" i="29" s="1"/>
  <c r="C1242" i="29"/>
  <c r="B1242" i="29" s="1"/>
  <c r="A1242" i="29" s="1"/>
  <c r="C1241" i="29"/>
  <c r="B1241" i="29" s="1"/>
  <c r="A1241" i="29" s="1"/>
  <c r="C1240" i="29"/>
  <c r="B1240" i="29" s="1"/>
  <c r="A1240" i="29" s="1"/>
  <c r="C1239" i="29"/>
  <c r="B1239" i="29" s="1"/>
  <c r="A1239" i="29" s="1"/>
  <c r="C1238" i="29"/>
  <c r="B1238" i="29" s="1"/>
  <c r="A1238" i="29" s="1"/>
  <c r="C1237" i="29"/>
  <c r="B1237" i="29" s="1"/>
  <c r="A1237" i="29" s="1"/>
  <c r="C1236" i="29"/>
  <c r="B1236" i="29" s="1"/>
  <c r="A1236" i="29" s="1"/>
  <c r="C1235" i="29"/>
  <c r="B1235" i="29" s="1"/>
  <c r="A1235" i="29" s="1"/>
  <c r="C1234" i="29"/>
  <c r="B1234" i="29" s="1"/>
  <c r="A1234" i="29" s="1"/>
  <c r="C1233" i="29"/>
  <c r="B1233" i="29" s="1"/>
  <c r="A1233" i="29" s="1"/>
  <c r="C1232" i="29"/>
  <c r="B1232" i="29" s="1"/>
  <c r="A1232" i="29" s="1"/>
  <c r="C1231" i="29"/>
  <c r="B1231" i="29" s="1"/>
  <c r="A1231" i="29" s="1"/>
  <c r="C1230" i="29"/>
  <c r="B1230" i="29" s="1"/>
  <c r="A1230" i="29" s="1"/>
  <c r="C1229" i="29"/>
  <c r="B1229" i="29" s="1"/>
  <c r="A1229" i="29" s="1"/>
  <c r="C1228" i="29"/>
  <c r="B1228" i="29" s="1"/>
  <c r="A1228" i="29" s="1"/>
  <c r="C1227" i="29"/>
  <c r="B1227" i="29" s="1"/>
  <c r="A1227" i="29" s="1"/>
  <c r="C1226" i="29"/>
  <c r="B1226" i="29" s="1"/>
  <c r="A1226" i="29" s="1"/>
  <c r="C1225" i="29"/>
  <c r="B1225" i="29" s="1"/>
  <c r="A1225" i="29" s="1"/>
  <c r="C1224" i="29"/>
  <c r="B1224" i="29" s="1"/>
  <c r="A1224" i="29" s="1"/>
  <c r="C1223" i="29"/>
  <c r="B1223" i="29" s="1"/>
  <c r="A1223" i="29" s="1"/>
  <c r="C1222" i="29"/>
  <c r="B1222" i="29" s="1"/>
  <c r="A1222" i="29" s="1"/>
  <c r="C1221" i="29"/>
  <c r="B1221" i="29" s="1"/>
  <c r="A1221" i="29" s="1"/>
  <c r="C1220" i="29"/>
  <c r="B1220" i="29" s="1"/>
  <c r="A1220" i="29" s="1"/>
  <c r="C1219" i="29"/>
  <c r="B1219" i="29" s="1"/>
  <c r="A1219" i="29" s="1"/>
  <c r="C1218" i="29"/>
  <c r="B1218" i="29" s="1"/>
  <c r="A1218" i="29" s="1"/>
  <c r="C1217" i="29"/>
  <c r="B1217" i="29" s="1"/>
  <c r="A1217" i="29" s="1"/>
  <c r="C1216" i="29"/>
  <c r="B1216" i="29" s="1"/>
  <c r="A1216" i="29" s="1"/>
  <c r="C1215" i="29"/>
  <c r="B1215" i="29" s="1"/>
  <c r="A1215" i="29" s="1"/>
  <c r="C1214" i="29"/>
  <c r="B1214" i="29" s="1"/>
  <c r="A1214" i="29" s="1"/>
  <c r="C1213" i="29"/>
  <c r="B1213" i="29" s="1"/>
  <c r="A1213" i="29" s="1"/>
  <c r="C1212" i="29"/>
  <c r="B1212" i="29" s="1"/>
  <c r="A1212" i="29" s="1"/>
  <c r="C1211" i="29"/>
  <c r="B1211" i="29" s="1"/>
  <c r="A1211" i="29" s="1"/>
  <c r="C1210" i="29"/>
  <c r="B1210" i="29" s="1"/>
  <c r="A1210" i="29" s="1"/>
  <c r="C1209" i="29"/>
  <c r="B1209" i="29" s="1"/>
  <c r="A1209" i="29" s="1"/>
  <c r="C1208" i="29"/>
  <c r="B1208" i="29" s="1"/>
  <c r="A1208" i="29" s="1"/>
  <c r="C1207" i="29"/>
  <c r="B1207" i="29" s="1"/>
  <c r="A1207" i="29" s="1"/>
  <c r="C1206" i="29"/>
  <c r="B1206" i="29" s="1"/>
  <c r="A1206" i="29" s="1"/>
  <c r="C1205" i="29"/>
  <c r="B1205" i="29" s="1"/>
  <c r="A1205" i="29" s="1"/>
  <c r="C1204" i="29"/>
  <c r="B1204" i="29" s="1"/>
  <c r="A1204" i="29" s="1"/>
  <c r="C1203" i="29"/>
  <c r="B1203" i="29" s="1"/>
  <c r="A1203" i="29" s="1"/>
  <c r="C1202" i="29"/>
  <c r="B1202" i="29" s="1"/>
  <c r="A1202" i="29" s="1"/>
  <c r="C1201" i="29"/>
  <c r="B1201" i="29" s="1"/>
  <c r="A1201" i="29" s="1"/>
  <c r="C1200" i="29"/>
  <c r="B1200" i="29" s="1"/>
  <c r="A1200" i="29" s="1"/>
  <c r="C1199" i="29"/>
  <c r="B1199" i="29" s="1"/>
  <c r="A1199" i="29" s="1"/>
  <c r="C1198" i="29"/>
  <c r="B1198" i="29" s="1"/>
  <c r="A1198" i="29" s="1"/>
  <c r="C1197" i="29"/>
  <c r="B1197" i="29" s="1"/>
  <c r="A1197" i="29" s="1"/>
  <c r="C1196" i="29"/>
  <c r="B1196" i="29" s="1"/>
  <c r="A1196" i="29" s="1"/>
  <c r="C1195" i="29"/>
  <c r="B1195" i="29" s="1"/>
  <c r="A1195" i="29" s="1"/>
  <c r="C1194" i="29"/>
  <c r="B1194" i="29" s="1"/>
  <c r="A1194" i="29" s="1"/>
  <c r="C1193" i="29"/>
  <c r="B1193" i="29" s="1"/>
  <c r="A1193" i="29" s="1"/>
  <c r="C1192" i="29"/>
  <c r="B1192" i="29" s="1"/>
  <c r="A1192" i="29" s="1"/>
  <c r="C1191" i="29"/>
  <c r="B1191" i="29" s="1"/>
  <c r="A1191" i="29" s="1"/>
  <c r="C1190" i="29"/>
  <c r="B1190" i="29" s="1"/>
  <c r="A1190" i="29" s="1"/>
  <c r="C1189" i="29"/>
  <c r="B1189" i="29" s="1"/>
  <c r="A1189" i="29" s="1"/>
  <c r="C1188" i="29"/>
  <c r="B1188" i="29" s="1"/>
  <c r="A1188" i="29" s="1"/>
  <c r="C1187" i="29"/>
  <c r="B1187" i="29" s="1"/>
  <c r="A1187" i="29" s="1"/>
  <c r="C1186" i="29"/>
  <c r="B1186" i="29" s="1"/>
  <c r="A1186" i="29" s="1"/>
  <c r="C1185" i="29"/>
  <c r="B1185" i="29" s="1"/>
  <c r="A1185" i="29" s="1"/>
  <c r="C1184" i="29"/>
  <c r="B1184" i="29" s="1"/>
  <c r="A1184" i="29" s="1"/>
  <c r="C1183" i="29"/>
  <c r="B1183" i="29" s="1"/>
  <c r="A1183" i="29" s="1"/>
  <c r="C1182" i="29"/>
  <c r="B1182" i="29" s="1"/>
  <c r="A1182" i="29"/>
  <c r="C1181" i="29"/>
  <c r="B1181" i="29" s="1"/>
  <c r="A1181" i="29" s="1"/>
  <c r="C1180" i="29"/>
  <c r="B1180" i="29" s="1"/>
  <c r="A1180" i="29" s="1"/>
  <c r="C1179" i="29"/>
  <c r="B1179" i="29" s="1"/>
  <c r="A1179" i="29" s="1"/>
  <c r="C1178" i="29"/>
  <c r="B1178" i="29" s="1"/>
  <c r="A1178" i="29" s="1"/>
  <c r="C1177" i="29"/>
  <c r="B1177" i="29" s="1"/>
  <c r="A1177" i="29" s="1"/>
  <c r="C1176" i="29"/>
  <c r="B1176" i="29" s="1"/>
  <c r="A1176" i="29" s="1"/>
  <c r="C1175" i="29"/>
  <c r="B1175" i="29" s="1"/>
  <c r="A1175" i="29"/>
  <c r="C1174" i="29"/>
  <c r="B1174" i="29" s="1"/>
  <c r="A1174" i="29" s="1"/>
  <c r="C1173" i="29"/>
  <c r="B1173" i="29" s="1"/>
  <c r="A1173" i="29" s="1"/>
  <c r="C1172" i="29"/>
  <c r="B1172" i="29" s="1"/>
  <c r="A1172" i="29" s="1"/>
  <c r="C1171" i="29"/>
  <c r="B1171" i="29" s="1"/>
  <c r="A1171" i="29" s="1"/>
  <c r="C1170" i="29"/>
  <c r="B1170" i="29" s="1"/>
  <c r="A1170" i="29" s="1"/>
  <c r="C1169" i="29"/>
  <c r="B1169" i="29" s="1"/>
  <c r="A1169" i="29" s="1"/>
  <c r="C1168" i="29"/>
  <c r="B1168" i="29" s="1"/>
  <c r="A1168" i="29" s="1"/>
  <c r="C1167" i="29"/>
  <c r="B1167" i="29" s="1"/>
  <c r="A1167" i="29" s="1"/>
  <c r="C1166" i="29"/>
  <c r="B1166" i="29" s="1"/>
  <c r="A1166" i="29" s="1"/>
  <c r="C1165" i="29"/>
  <c r="B1165" i="29" s="1"/>
  <c r="A1165" i="29" s="1"/>
  <c r="C1164" i="29"/>
  <c r="B1164" i="29" s="1"/>
  <c r="A1164" i="29" s="1"/>
  <c r="C1163" i="29"/>
  <c r="B1163" i="29" s="1"/>
  <c r="A1163" i="29" s="1"/>
  <c r="C1162" i="29"/>
  <c r="B1162" i="29" s="1"/>
  <c r="A1162" i="29" s="1"/>
  <c r="C1161" i="29"/>
  <c r="B1161" i="29" s="1"/>
  <c r="A1161" i="29" s="1"/>
  <c r="C1160" i="29"/>
  <c r="B1160" i="29" s="1"/>
  <c r="A1160" i="29" s="1"/>
  <c r="C1159" i="29"/>
  <c r="B1159" i="29" s="1"/>
  <c r="A1159" i="29" s="1"/>
  <c r="C1158" i="29"/>
  <c r="B1158" i="29" s="1"/>
  <c r="A1158" i="29" s="1"/>
  <c r="C1157" i="29"/>
  <c r="B1157" i="29" s="1"/>
  <c r="A1157" i="29" s="1"/>
  <c r="C1156" i="29"/>
  <c r="B1156" i="29" s="1"/>
  <c r="A1156" i="29" s="1"/>
  <c r="C1155" i="29"/>
  <c r="B1155" i="29" s="1"/>
  <c r="A1155" i="29" s="1"/>
  <c r="C1154" i="29"/>
  <c r="B1154" i="29" s="1"/>
  <c r="A1154" i="29" s="1"/>
  <c r="C1153" i="29"/>
  <c r="B1153" i="29" s="1"/>
  <c r="A1153" i="29" s="1"/>
  <c r="C1152" i="29"/>
  <c r="B1152" i="29" s="1"/>
  <c r="A1152" i="29" s="1"/>
  <c r="C1151" i="29"/>
  <c r="B1151" i="29" s="1"/>
  <c r="A1151" i="29" s="1"/>
  <c r="C1150" i="29"/>
  <c r="B1150" i="29" s="1"/>
  <c r="A1150" i="29" s="1"/>
  <c r="C1149" i="29"/>
  <c r="B1149" i="29" s="1"/>
  <c r="A1149" i="29" s="1"/>
  <c r="C1148" i="29"/>
  <c r="B1148" i="29" s="1"/>
  <c r="A1148" i="29" s="1"/>
  <c r="C1147" i="29"/>
  <c r="B1147" i="29" s="1"/>
  <c r="A1147" i="29" s="1"/>
  <c r="C1146" i="29"/>
  <c r="B1146" i="29" s="1"/>
  <c r="A1146" i="29" s="1"/>
  <c r="C1145" i="29"/>
  <c r="B1145" i="29" s="1"/>
  <c r="A1145" i="29" s="1"/>
  <c r="C1144" i="29"/>
  <c r="B1144" i="29" s="1"/>
  <c r="A1144" i="29" s="1"/>
  <c r="C1143" i="29"/>
  <c r="B1143" i="29" s="1"/>
  <c r="A1143" i="29" s="1"/>
  <c r="C1142" i="29"/>
  <c r="B1142" i="29" s="1"/>
  <c r="A1142" i="29" s="1"/>
  <c r="C1141" i="29"/>
  <c r="B1141" i="29" s="1"/>
  <c r="A1141" i="29" s="1"/>
  <c r="C1140" i="29"/>
  <c r="B1140" i="29" s="1"/>
  <c r="A1140" i="29" s="1"/>
  <c r="C1139" i="29"/>
  <c r="B1139" i="29" s="1"/>
  <c r="A1139" i="29" s="1"/>
  <c r="C1138" i="29"/>
  <c r="B1138" i="29" s="1"/>
  <c r="A1138" i="29" s="1"/>
  <c r="C1137" i="29"/>
  <c r="B1137" i="29" s="1"/>
  <c r="A1137" i="29" s="1"/>
  <c r="C1136" i="29"/>
  <c r="B1136" i="29" s="1"/>
  <c r="A1136" i="29" s="1"/>
  <c r="C1135" i="29"/>
  <c r="B1135" i="29" s="1"/>
  <c r="A1135" i="29" s="1"/>
  <c r="C1134" i="29"/>
  <c r="B1134" i="29" s="1"/>
  <c r="A1134" i="29" s="1"/>
  <c r="C1133" i="29"/>
  <c r="B1133" i="29" s="1"/>
  <c r="A1133" i="29" s="1"/>
  <c r="C1132" i="29"/>
  <c r="B1132" i="29" s="1"/>
  <c r="A1132" i="29" s="1"/>
  <c r="C1131" i="29"/>
  <c r="B1131" i="29" s="1"/>
  <c r="A1131" i="29" s="1"/>
  <c r="C1130" i="29"/>
  <c r="B1130" i="29" s="1"/>
  <c r="A1130" i="29" s="1"/>
  <c r="C1129" i="29"/>
  <c r="B1129" i="29" s="1"/>
  <c r="A1129" i="29" s="1"/>
  <c r="C1128" i="29"/>
  <c r="B1128" i="29" s="1"/>
  <c r="A1128" i="29" s="1"/>
  <c r="C1127" i="29"/>
  <c r="B1127" i="29" s="1"/>
  <c r="A1127" i="29" s="1"/>
  <c r="C1126" i="29"/>
  <c r="B1126" i="29" s="1"/>
  <c r="A1126" i="29" s="1"/>
  <c r="C1125" i="29"/>
  <c r="B1125" i="29" s="1"/>
  <c r="A1125" i="29" s="1"/>
  <c r="C1124" i="29"/>
  <c r="B1124" i="29" s="1"/>
  <c r="A1124" i="29" s="1"/>
  <c r="C1123" i="29"/>
  <c r="B1123" i="29" s="1"/>
  <c r="A1123" i="29" s="1"/>
  <c r="C1122" i="29"/>
  <c r="B1122" i="29" s="1"/>
  <c r="A1122" i="29" s="1"/>
  <c r="C1121" i="29"/>
  <c r="B1121" i="29" s="1"/>
  <c r="A1121" i="29" s="1"/>
  <c r="C1120" i="29"/>
  <c r="B1120" i="29" s="1"/>
  <c r="A1120" i="29" s="1"/>
  <c r="C1119" i="29"/>
  <c r="B1119" i="29" s="1"/>
  <c r="A1119" i="29" s="1"/>
  <c r="C1118" i="29"/>
  <c r="B1118" i="29" s="1"/>
  <c r="A1118" i="29" s="1"/>
  <c r="C1117" i="29"/>
  <c r="B1117" i="29" s="1"/>
  <c r="A1117" i="29" s="1"/>
  <c r="C1116" i="29"/>
  <c r="B1116" i="29" s="1"/>
  <c r="A1116" i="29" s="1"/>
  <c r="C1115" i="29"/>
  <c r="B1115" i="29" s="1"/>
  <c r="A1115" i="29" s="1"/>
  <c r="C1114" i="29"/>
  <c r="B1114" i="29" s="1"/>
  <c r="A1114" i="29" s="1"/>
  <c r="C1113" i="29"/>
  <c r="B1113" i="29" s="1"/>
  <c r="A1113" i="29" s="1"/>
  <c r="C1112" i="29"/>
  <c r="B1112" i="29" s="1"/>
  <c r="A1112" i="29" s="1"/>
  <c r="C1111" i="29"/>
  <c r="B1111" i="29" s="1"/>
  <c r="A1111" i="29" s="1"/>
  <c r="C1110" i="29"/>
  <c r="B1110" i="29" s="1"/>
  <c r="A1110" i="29" s="1"/>
  <c r="C1109" i="29"/>
  <c r="B1109" i="29" s="1"/>
  <c r="A1109" i="29" s="1"/>
  <c r="C1108" i="29"/>
  <c r="B1108" i="29" s="1"/>
  <c r="A1108" i="29" s="1"/>
  <c r="C1107" i="29"/>
  <c r="B1107" i="29" s="1"/>
  <c r="A1107" i="29" s="1"/>
  <c r="C1106" i="29"/>
  <c r="B1106" i="29" s="1"/>
  <c r="A1106" i="29" s="1"/>
  <c r="C1105" i="29"/>
  <c r="B1105" i="29" s="1"/>
  <c r="A1105" i="29" s="1"/>
  <c r="C1104" i="29"/>
  <c r="B1104" i="29" s="1"/>
  <c r="A1104" i="29" s="1"/>
  <c r="C1103" i="29"/>
  <c r="B1103" i="29" s="1"/>
  <c r="A1103" i="29" s="1"/>
  <c r="C1102" i="29"/>
  <c r="B1102" i="29" s="1"/>
  <c r="A1102" i="29" s="1"/>
  <c r="C1101" i="29"/>
  <c r="B1101" i="29" s="1"/>
  <c r="A1101" i="29" s="1"/>
  <c r="C1100" i="29"/>
  <c r="B1100" i="29" s="1"/>
  <c r="A1100" i="29" s="1"/>
  <c r="C1099" i="29"/>
  <c r="B1099" i="29" s="1"/>
  <c r="A1099" i="29" s="1"/>
  <c r="C1098" i="29"/>
  <c r="B1098" i="29" s="1"/>
  <c r="A1098" i="29" s="1"/>
  <c r="C1097" i="29"/>
  <c r="B1097" i="29" s="1"/>
  <c r="A1097" i="29" s="1"/>
  <c r="C1096" i="29"/>
  <c r="B1096" i="29" s="1"/>
  <c r="A1096" i="29" s="1"/>
  <c r="C1095" i="29"/>
  <c r="B1095" i="29" s="1"/>
  <c r="A1095" i="29" s="1"/>
  <c r="C1094" i="29"/>
  <c r="B1094" i="29" s="1"/>
  <c r="A1094" i="29" s="1"/>
  <c r="C1093" i="29"/>
  <c r="B1093" i="29" s="1"/>
  <c r="A1093" i="29" s="1"/>
  <c r="C1092" i="29"/>
  <c r="B1092" i="29" s="1"/>
  <c r="A1092" i="29" s="1"/>
  <c r="C1091" i="29"/>
  <c r="B1091" i="29" s="1"/>
  <c r="A1091" i="29" s="1"/>
  <c r="C1090" i="29"/>
  <c r="B1090" i="29" s="1"/>
  <c r="A1090" i="29" s="1"/>
  <c r="C1089" i="29"/>
  <c r="B1089" i="29" s="1"/>
  <c r="A1089" i="29" s="1"/>
  <c r="C1088" i="29"/>
  <c r="B1088" i="29" s="1"/>
  <c r="A1088" i="29" s="1"/>
  <c r="C1087" i="29"/>
  <c r="B1087" i="29" s="1"/>
  <c r="A1087" i="29" s="1"/>
  <c r="C1086" i="29"/>
  <c r="B1086" i="29" s="1"/>
  <c r="A1086" i="29" s="1"/>
  <c r="C1085" i="29"/>
  <c r="B1085" i="29" s="1"/>
  <c r="A1085" i="29" s="1"/>
  <c r="C1084" i="29"/>
  <c r="B1084" i="29" s="1"/>
  <c r="A1084" i="29" s="1"/>
  <c r="C1083" i="29"/>
  <c r="B1083" i="29" s="1"/>
  <c r="A1083" i="29" s="1"/>
  <c r="C1082" i="29"/>
  <c r="B1082" i="29" s="1"/>
  <c r="A1082" i="29" s="1"/>
  <c r="C1081" i="29"/>
  <c r="B1081" i="29" s="1"/>
  <c r="A1081" i="29" s="1"/>
  <c r="C1080" i="29"/>
  <c r="B1080" i="29" s="1"/>
  <c r="A1080" i="29" s="1"/>
  <c r="C1079" i="29"/>
  <c r="B1079" i="29" s="1"/>
  <c r="A1079" i="29" s="1"/>
  <c r="C1078" i="29"/>
  <c r="B1078" i="29" s="1"/>
  <c r="A1078" i="29" s="1"/>
  <c r="C1077" i="29"/>
  <c r="B1077" i="29" s="1"/>
  <c r="A1077" i="29" s="1"/>
  <c r="C1076" i="29"/>
  <c r="B1076" i="29" s="1"/>
  <c r="A1076" i="29" s="1"/>
  <c r="C1075" i="29"/>
  <c r="B1075" i="29" s="1"/>
  <c r="A1075" i="29" s="1"/>
  <c r="C1074" i="29"/>
  <c r="B1074" i="29" s="1"/>
  <c r="A1074" i="29" s="1"/>
  <c r="C1073" i="29"/>
  <c r="B1073" i="29" s="1"/>
  <c r="A1073" i="29" s="1"/>
  <c r="C1072" i="29"/>
  <c r="B1072" i="29" s="1"/>
  <c r="A1072" i="29" s="1"/>
  <c r="C1071" i="29"/>
  <c r="B1071" i="29" s="1"/>
  <c r="A1071" i="29" s="1"/>
  <c r="C1070" i="29"/>
  <c r="B1070" i="29" s="1"/>
  <c r="A1070" i="29" s="1"/>
  <c r="C1069" i="29"/>
  <c r="B1069" i="29" s="1"/>
  <c r="A1069" i="29" s="1"/>
  <c r="C1068" i="29"/>
  <c r="B1068" i="29" s="1"/>
  <c r="A1068" i="29" s="1"/>
  <c r="C1067" i="29"/>
  <c r="B1067" i="29" s="1"/>
  <c r="A1067" i="29" s="1"/>
  <c r="C1066" i="29"/>
  <c r="B1066" i="29" s="1"/>
  <c r="A1066" i="29" s="1"/>
  <c r="C1065" i="29"/>
  <c r="B1065" i="29" s="1"/>
  <c r="A1065" i="29" s="1"/>
  <c r="C1064" i="29"/>
  <c r="B1064" i="29" s="1"/>
  <c r="A1064" i="29" s="1"/>
  <c r="C1063" i="29"/>
  <c r="B1063" i="29" s="1"/>
  <c r="A1063" i="29" s="1"/>
  <c r="C1062" i="29"/>
  <c r="B1062" i="29" s="1"/>
  <c r="A1062" i="29" s="1"/>
  <c r="C1061" i="29"/>
  <c r="B1061" i="29" s="1"/>
  <c r="A1061" i="29" s="1"/>
  <c r="C1060" i="29"/>
  <c r="B1060" i="29" s="1"/>
  <c r="A1060" i="29" s="1"/>
  <c r="C1059" i="29"/>
  <c r="B1059" i="29" s="1"/>
  <c r="A1059" i="29" s="1"/>
  <c r="C1058" i="29"/>
  <c r="B1058" i="29" s="1"/>
  <c r="A1058" i="29" s="1"/>
  <c r="C1057" i="29"/>
  <c r="B1057" i="29" s="1"/>
  <c r="A1057" i="29" s="1"/>
  <c r="C1056" i="29"/>
  <c r="B1056" i="29" s="1"/>
  <c r="A1056" i="29" s="1"/>
  <c r="C1055" i="29"/>
  <c r="B1055" i="29" s="1"/>
  <c r="A1055" i="29" s="1"/>
  <c r="C1054" i="29"/>
  <c r="B1054" i="29" s="1"/>
  <c r="A1054" i="29"/>
  <c r="C1053" i="29"/>
  <c r="B1053" i="29" s="1"/>
  <c r="A1053" i="29" s="1"/>
  <c r="C1052" i="29"/>
  <c r="B1052" i="29" s="1"/>
  <c r="A1052" i="29" s="1"/>
  <c r="C1051" i="29"/>
  <c r="B1051" i="29" s="1"/>
  <c r="A1051" i="29" s="1"/>
  <c r="C1050" i="29"/>
  <c r="B1050" i="29" s="1"/>
  <c r="A1050" i="29" s="1"/>
  <c r="C1049" i="29"/>
  <c r="B1049" i="29" s="1"/>
  <c r="A1049" i="29" s="1"/>
  <c r="C1048" i="29"/>
  <c r="B1048" i="29" s="1"/>
  <c r="A1048" i="29" s="1"/>
  <c r="C1047" i="29"/>
  <c r="B1047" i="29" s="1"/>
  <c r="A1047" i="29" s="1"/>
  <c r="C1046" i="29"/>
  <c r="B1046" i="29" s="1"/>
  <c r="A1046" i="29" s="1"/>
  <c r="C1045" i="29"/>
  <c r="B1045" i="29" s="1"/>
  <c r="A1045" i="29" s="1"/>
  <c r="C1044" i="29"/>
  <c r="B1044" i="29" s="1"/>
  <c r="A1044" i="29" s="1"/>
  <c r="C1043" i="29"/>
  <c r="B1043" i="29" s="1"/>
  <c r="A1043" i="29" s="1"/>
  <c r="C1042" i="29"/>
  <c r="B1042" i="29" s="1"/>
  <c r="A1042" i="29" s="1"/>
  <c r="C1041" i="29"/>
  <c r="B1041" i="29" s="1"/>
  <c r="A1041" i="29" s="1"/>
  <c r="C1040" i="29"/>
  <c r="B1040" i="29" s="1"/>
  <c r="A1040" i="29" s="1"/>
  <c r="C1039" i="29"/>
  <c r="B1039" i="29" s="1"/>
  <c r="A1039" i="29" s="1"/>
  <c r="C1038" i="29"/>
  <c r="B1038" i="29" s="1"/>
  <c r="A1038" i="29" s="1"/>
  <c r="C1037" i="29"/>
  <c r="B1037" i="29" s="1"/>
  <c r="A1037" i="29" s="1"/>
  <c r="C1036" i="29"/>
  <c r="B1036" i="29" s="1"/>
  <c r="A1036" i="29" s="1"/>
  <c r="C1035" i="29"/>
  <c r="B1035" i="29" s="1"/>
  <c r="A1035" i="29" s="1"/>
  <c r="C1034" i="29"/>
  <c r="B1034" i="29" s="1"/>
  <c r="A1034" i="29" s="1"/>
  <c r="C1033" i="29"/>
  <c r="B1033" i="29" s="1"/>
  <c r="A1033" i="29" s="1"/>
  <c r="C1032" i="29"/>
  <c r="B1032" i="29" s="1"/>
  <c r="A1032" i="29" s="1"/>
  <c r="C1031" i="29"/>
  <c r="B1031" i="29" s="1"/>
  <c r="A1031" i="29" s="1"/>
  <c r="C1030" i="29"/>
  <c r="B1030" i="29" s="1"/>
  <c r="A1030" i="29" s="1"/>
  <c r="C1029" i="29"/>
  <c r="B1029" i="29" s="1"/>
  <c r="A1029" i="29" s="1"/>
  <c r="C1028" i="29"/>
  <c r="B1028" i="29" s="1"/>
  <c r="A1028" i="29" s="1"/>
  <c r="C1027" i="29"/>
  <c r="B1027" i="29" s="1"/>
  <c r="A1027" i="29" s="1"/>
  <c r="C1026" i="29"/>
  <c r="B1026" i="29" s="1"/>
  <c r="A1026" i="29" s="1"/>
  <c r="C1025" i="29"/>
  <c r="B1025" i="29" s="1"/>
  <c r="A1025" i="29" s="1"/>
  <c r="C1024" i="29"/>
  <c r="B1024" i="29" s="1"/>
  <c r="A1024" i="29" s="1"/>
  <c r="C1023" i="29"/>
  <c r="B1023" i="29" s="1"/>
  <c r="A1023" i="29" s="1"/>
  <c r="C1022" i="29"/>
  <c r="B1022" i="29" s="1"/>
  <c r="A1022" i="29" s="1"/>
  <c r="C1021" i="29"/>
  <c r="B1021" i="29" s="1"/>
  <c r="A1021" i="29" s="1"/>
  <c r="C1020" i="29"/>
  <c r="B1020" i="29" s="1"/>
  <c r="A1020" i="29" s="1"/>
  <c r="C1019" i="29"/>
  <c r="B1019" i="29" s="1"/>
  <c r="A1019" i="29" s="1"/>
  <c r="C1018" i="29"/>
  <c r="B1018" i="29" s="1"/>
  <c r="A1018" i="29" s="1"/>
  <c r="C1017" i="29"/>
  <c r="B1017" i="29" s="1"/>
  <c r="A1017" i="29" s="1"/>
  <c r="C1016" i="29"/>
  <c r="B1016" i="29" s="1"/>
  <c r="A1016" i="29" s="1"/>
  <c r="C1015" i="29"/>
  <c r="B1015" i="29" s="1"/>
  <c r="A1015" i="29" s="1"/>
  <c r="C1014" i="29"/>
  <c r="B1014" i="29" s="1"/>
  <c r="A1014" i="29" s="1"/>
  <c r="C1013" i="29"/>
  <c r="B1013" i="29" s="1"/>
  <c r="A1013" i="29" s="1"/>
  <c r="C1012" i="29"/>
  <c r="B1012" i="29" s="1"/>
  <c r="A1012" i="29" s="1"/>
  <c r="C1011" i="29"/>
  <c r="B1011" i="29" s="1"/>
  <c r="A1011" i="29" s="1"/>
  <c r="C1010" i="29"/>
  <c r="B1010" i="29" s="1"/>
  <c r="A1010" i="29" s="1"/>
  <c r="C1009" i="29"/>
  <c r="B1009" i="29" s="1"/>
  <c r="A1009" i="29" s="1"/>
  <c r="C1008" i="29"/>
  <c r="B1008" i="29" s="1"/>
  <c r="A1008" i="29" s="1"/>
  <c r="C1007" i="29"/>
  <c r="B1007" i="29" s="1"/>
  <c r="A1007" i="29" s="1"/>
  <c r="C1006" i="29"/>
  <c r="B1006" i="29" s="1"/>
  <c r="A1006" i="29" s="1"/>
  <c r="C1005" i="29"/>
  <c r="B1005" i="29" s="1"/>
  <c r="A1005" i="29" s="1"/>
  <c r="C1004" i="29"/>
  <c r="B1004" i="29" s="1"/>
  <c r="A1004" i="29" s="1"/>
  <c r="C1003" i="29"/>
  <c r="B1003" i="29" s="1"/>
  <c r="A1003" i="29" s="1"/>
  <c r="C1002" i="29"/>
  <c r="B1002" i="29" s="1"/>
  <c r="A1002" i="29" s="1"/>
  <c r="C1001" i="29"/>
  <c r="B1001" i="29" s="1"/>
  <c r="A1001" i="29" s="1"/>
  <c r="C1000" i="29"/>
  <c r="B1000" i="29" s="1"/>
  <c r="A1000" i="29" s="1"/>
  <c r="C999" i="29"/>
  <c r="B999" i="29" s="1"/>
  <c r="A999" i="29" s="1"/>
  <c r="C998" i="29"/>
  <c r="B998" i="29" s="1"/>
  <c r="A998" i="29" s="1"/>
  <c r="C997" i="29"/>
  <c r="B997" i="29" s="1"/>
  <c r="A997" i="29" s="1"/>
  <c r="C996" i="29"/>
  <c r="B996" i="29" s="1"/>
  <c r="A996" i="29" s="1"/>
  <c r="C995" i="29"/>
  <c r="B995" i="29" s="1"/>
  <c r="A995" i="29" s="1"/>
  <c r="C994" i="29"/>
  <c r="B994" i="29" s="1"/>
  <c r="A994" i="29" s="1"/>
  <c r="C993" i="29"/>
  <c r="B993" i="29" s="1"/>
  <c r="A993" i="29" s="1"/>
  <c r="C992" i="29"/>
  <c r="B992" i="29" s="1"/>
  <c r="A992" i="29" s="1"/>
  <c r="C991" i="29"/>
  <c r="B991" i="29" s="1"/>
  <c r="A991" i="29" s="1"/>
  <c r="C990" i="29"/>
  <c r="B990" i="29" s="1"/>
  <c r="A990" i="29" s="1"/>
  <c r="C989" i="29"/>
  <c r="B989" i="29" s="1"/>
  <c r="A989" i="29" s="1"/>
  <c r="C988" i="29"/>
  <c r="B988" i="29"/>
  <c r="A988" i="29" s="1"/>
  <c r="C987" i="29"/>
  <c r="B987" i="29" s="1"/>
  <c r="A987" i="29" s="1"/>
  <c r="C986" i="29"/>
  <c r="B986" i="29" s="1"/>
  <c r="A986" i="29" s="1"/>
  <c r="C985" i="29"/>
  <c r="B985" i="29" s="1"/>
  <c r="A985" i="29" s="1"/>
  <c r="C984" i="29"/>
  <c r="B984" i="29" s="1"/>
  <c r="A984" i="29" s="1"/>
  <c r="C983" i="29"/>
  <c r="B983" i="29" s="1"/>
  <c r="A983" i="29" s="1"/>
  <c r="C982" i="29"/>
  <c r="B982" i="29" s="1"/>
  <c r="A982" i="29" s="1"/>
  <c r="C981" i="29"/>
  <c r="B981" i="29" s="1"/>
  <c r="A981" i="29" s="1"/>
  <c r="C980" i="29"/>
  <c r="B980" i="29" s="1"/>
  <c r="A980" i="29" s="1"/>
  <c r="C979" i="29"/>
  <c r="B979" i="29" s="1"/>
  <c r="A979" i="29" s="1"/>
  <c r="C978" i="29"/>
  <c r="B978" i="29" s="1"/>
  <c r="A978" i="29" s="1"/>
  <c r="C977" i="29"/>
  <c r="B977" i="29" s="1"/>
  <c r="A977" i="29" s="1"/>
  <c r="C976" i="29"/>
  <c r="B976" i="29" s="1"/>
  <c r="A976" i="29" s="1"/>
  <c r="C975" i="29"/>
  <c r="B975" i="29" s="1"/>
  <c r="A975" i="29" s="1"/>
  <c r="C974" i="29"/>
  <c r="B974" i="29" s="1"/>
  <c r="A974" i="29" s="1"/>
  <c r="C973" i="29"/>
  <c r="B973" i="29" s="1"/>
  <c r="A973" i="29" s="1"/>
  <c r="C972" i="29"/>
  <c r="B972" i="29" s="1"/>
  <c r="A972" i="29" s="1"/>
  <c r="C971" i="29"/>
  <c r="B971" i="29" s="1"/>
  <c r="A971" i="29" s="1"/>
  <c r="C970" i="29"/>
  <c r="B970" i="29" s="1"/>
  <c r="A970" i="29" s="1"/>
  <c r="C969" i="29"/>
  <c r="B969" i="29" s="1"/>
  <c r="A969" i="29" s="1"/>
  <c r="C968" i="29"/>
  <c r="B968" i="29" s="1"/>
  <c r="A968" i="29" s="1"/>
  <c r="C967" i="29"/>
  <c r="B967" i="29" s="1"/>
  <c r="A967" i="29" s="1"/>
  <c r="C966" i="29"/>
  <c r="B966" i="29" s="1"/>
  <c r="A966" i="29" s="1"/>
  <c r="C965" i="29"/>
  <c r="B965" i="29" s="1"/>
  <c r="A965" i="29" s="1"/>
  <c r="C964" i="29"/>
  <c r="B964" i="29" s="1"/>
  <c r="A964" i="29" s="1"/>
  <c r="C963" i="29"/>
  <c r="B963" i="29" s="1"/>
  <c r="A963" i="29" s="1"/>
  <c r="C962" i="29"/>
  <c r="B962" i="29" s="1"/>
  <c r="A962" i="29" s="1"/>
  <c r="C961" i="29"/>
  <c r="B961" i="29" s="1"/>
  <c r="A961" i="29" s="1"/>
  <c r="C960" i="29"/>
  <c r="B960" i="29" s="1"/>
  <c r="A960" i="29" s="1"/>
  <c r="C959" i="29"/>
  <c r="B959" i="29" s="1"/>
  <c r="A959" i="29" s="1"/>
  <c r="C958" i="29"/>
  <c r="B958" i="29" s="1"/>
  <c r="A958" i="29" s="1"/>
  <c r="C957" i="29"/>
  <c r="B957" i="29" s="1"/>
  <c r="A957" i="29" s="1"/>
  <c r="C956" i="29"/>
  <c r="B956" i="29" s="1"/>
  <c r="A956" i="29" s="1"/>
  <c r="C955" i="29"/>
  <c r="B955" i="29" s="1"/>
  <c r="A955" i="29" s="1"/>
  <c r="C954" i="29"/>
  <c r="B954" i="29" s="1"/>
  <c r="A954" i="29" s="1"/>
  <c r="C953" i="29"/>
  <c r="B953" i="29" s="1"/>
  <c r="A953" i="29" s="1"/>
  <c r="C952" i="29"/>
  <c r="B952" i="29" s="1"/>
  <c r="A952" i="29" s="1"/>
  <c r="C951" i="29"/>
  <c r="B951" i="29" s="1"/>
  <c r="A951" i="29" s="1"/>
  <c r="C950" i="29"/>
  <c r="B950" i="29" s="1"/>
  <c r="A950" i="29" s="1"/>
  <c r="C949" i="29"/>
  <c r="B949" i="29" s="1"/>
  <c r="A949" i="29" s="1"/>
  <c r="C948" i="29"/>
  <c r="B948" i="29" s="1"/>
  <c r="A948" i="29" s="1"/>
  <c r="C947" i="29"/>
  <c r="B947" i="29" s="1"/>
  <c r="A947" i="29" s="1"/>
  <c r="C946" i="29"/>
  <c r="B946" i="29" s="1"/>
  <c r="A946" i="29" s="1"/>
  <c r="C945" i="29"/>
  <c r="B945" i="29" s="1"/>
  <c r="A945" i="29" s="1"/>
  <c r="C944" i="29"/>
  <c r="B944" i="29" s="1"/>
  <c r="A944" i="29" s="1"/>
  <c r="C943" i="29"/>
  <c r="B943" i="29" s="1"/>
  <c r="A943" i="29" s="1"/>
  <c r="C942" i="29"/>
  <c r="B942" i="29" s="1"/>
  <c r="A942" i="29" s="1"/>
  <c r="C941" i="29"/>
  <c r="B941" i="29" s="1"/>
  <c r="A941" i="29" s="1"/>
  <c r="C940" i="29"/>
  <c r="B940" i="29" s="1"/>
  <c r="A940" i="29" s="1"/>
  <c r="C939" i="29"/>
  <c r="B939" i="29" s="1"/>
  <c r="A939" i="29" s="1"/>
  <c r="C938" i="29"/>
  <c r="B938" i="29" s="1"/>
  <c r="A938" i="29" s="1"/>
  <c r="C937" i="29"/>
  <c r="B937" i="29" s="1"/>
  <c r="A937" i="29" s="1"/>
  <c r="C936" i="29"/>
  <c r="B936" i="29" s="1"/>
  <c r="A936" i="29" s="1"/>
  <c r="C935" i="29"/>
  <c r="B935" i="29" s="1"/>
  <c r="A935" i="29" s="1"/>
  <c r="C934" i="29"/>
  <c r="B934" i="29" s="1"/>
  <c r="A934" i="29" s="1"/>
  <c r="C933" i="29"/>
  <c r="B933" i="29" s="1"/>
  <c r="A933" i="29" s="1"/>
  <c r="C932" i="29"/>
  <c r="B932" i="29" s="1"/>
  <c r="A932" i="29" s="1"/>
  <c r="C931" i="29"/>
  <c r="B931" i="29" s="1"/>
  <c r="A931" i="29" s="1"/>
  <c r="C930" i="29"/>
  <c r="B930" i="29" s="1"/>
  <c r="A930" i="29" s="1"/>
  <c r="C929" i="29"/>
  <c r="B929" i="29" s="1"/>
  <c r="A929" i="29" s="1"/>
  <c r="C928" i="29"/>
  <c r="B928" i="29" s="1"/>
  <c r="A928" i="29" s="1"/>
  <c r="C927" i="29"/>
  <c r="B927" i="29" s="1"/>
  <c r="A927" i="29" s="1"/>
  <c r="C926" i="29"/>
  <c r="B926" i="29" s="1"/>
  <c r="A926" i="29" s="1"/>
  <c r="C925" i="29"/>
  <c r="B925" i="29" s="1"/>
  <c r="A925" i="29" s="1"/>
  <c r="C924" i="29"/>
  <c r="B924" i="29" s="1"/>
  <c r="A924" i="29" s="1"/>
  <c r="C923" i="29"/>
  <c r="B923" i="29" s="1"/>
  <c r="A923" i="29" s="1"/>
  <c r="C922" i="29"/>
  <c r="B922" i="29" s="1"/>
  <c r="A922" i="29" s="1"/>
  <c r="C921" i="29"/>
  <c r="B921" i="29" s="1"/>
  <c r="A921" i="29" s="1"/>
  <c r="C920" i="29"/>
  <c r="B920" i="29" s="1"/>
  <c r="A920" i="29" s="1"/>
  <c r="C919" i="29"/>
  <c r="B919" i="29" s="1"/>
  <c r="A919" i="29" s="1"/>
  <c r="C918" i="29"/>
  <c r="B918" i="29" s="1"/>
  <c r="A918" i="29" s="1"/>
  <c r="C917" i="29"/>
  <c r="B917" i="29" s="1"/>
  <c r="A917" i="29" s="1"/>
  <c r="C916" i="29"/>
  <c r="B916" i="29" s="1"/>
  <c r="A916" i="29" s="1"/>
  <c r="C915" i="29"/>
  <c r="B915" i="29"/>
  <c r="A915" i="29" s="1"/>
  <c r="C914" i="29"/>
  <c r="B914" i="29" s="1"/>
  <c r="A914" i="29" s="1"/>
  <c r="C913" i="29"/>
  <c r="B913" i="29" s="1"/>
  <c r="A913" i="29" s="1"/>
  <c r="C912" i="29"/>
  <c r="B912" i="29" s="1"/>
  <c r="A912" i="29" s="1"/>
  <c r="C911" i="29"/>
  <c r="B911" i="29" s="1"/>
  <c r="A911" i="29" s="1"/>
  <c r="C910" i="29"/>
  <c r="B910" i="29" s="1"/>
  <c r="A910" i="29" s="1"/>
  <c r="C909" i="29"/>
  <c r="B909" i="29" s="1"/>
  <c r="A909" i="29" s="1"/>
  <c r="C908" i="29"/>
  <c r="B908" i="29" s="1"/>
  <c r="A908" i="29" s="1"/>
  <c r="C907" i="29"/>
  <c r="B907" i="29" s="1"/>
  <c r="A907" i="29" s="1"/>
  <c r="C906" i="29"/>
  <c r="B906" i="29" s="1"/>
  <c r="A906" i="29" s="1"/>
  <c r="C905" i="29"/>
  <c r="B905" i="29" s="1"/>
  <c r="A905" i="29" s="1"/>
  <c r="C904" i="29"/>
  <c r="B904" i="29" s="1"/>
  <c r="A904" i="29" s="1"/>
  <c r="C903" i="29"/>
  <c r="B903" i="29" s="1"/>
  <c r="A903" i="29" s="1"/>
  <c r="C902" i="29"/>
  <c r="B902" i="29" s="1"/>
  <c r="A902" i="29" s="1"/>
  <c r="C901" i="29"/>
  <c r="B901" i="29" s="1"/>
  <c r="A901" i="29" s="1"/>
  <c r="C900" i="29"/>
  <c r="B900" i="29" s="1"/>
  <c r="A900" i="29" s="1"/>
  <c r="C899" i="29"/>
  <c r="B899" i="29" s="1"/>
  <c r="A899" i="29" s="1"/>
  <c r="C898" i="29"/>
  <c r="B898" i="29" s="1"/>
  <c r="A898" i="29" s="1"/>
  <c r="C897" i="29"/>
  <c r="B897" i="29" s="1"/>
  <c r="A897" i="29" s="1"/>
  <c r="C896" i="29"/>
  <c r="B896" i="29" s="1"/>
  <c r="A896" i="29" s="1"/>
  <c r="C895" i="29"/>
  <c r="B895" i="29" s="1"/>
  <c r="A895" i="29" s="1"/>
  <c r="C894" i="29"/>
  <c r="B894" i="29" s="1"/>
  <c r="A894" i="29" s="1"/>
  <c r="C893" i="29"/>
  <c r="B893" i="29" s="1"/>
  <c r="A893" i="29" s="1"/>
  <c r="C892" i="29"/>
  <c r="B892" i="29" s="1"/>
  <c r="A892" i="29" s="1"/>
  <c r="C891" i="29"/>
  <c r="B891" i="29" s="1"/>
  <c r="A891" i="29" s="1"/>
  <c r="C890" i="29"/>
  <c r="B890" i="29" s="1"/>
  <c r="A890" i="29" s="1"/>
  <c r="C889" i="29"/>
  <c r="B889" i="29" s="1"/>
  <c r="A889" i="29" s="1"/>
  <c r="C888" i="29"/>
  <c r="B888" i="29" s="1"/>
  <c r="A888" i="29" s="1"/>
  <c r="C887" i="29"/>
  <c r="B887" i="29" s="1"/>
  <c r="A887" i="29" s="1"/>
  <c r="C886" i="29"/>
  <c r="B886" i="29" s="1"/>
  <c r="A886" i="29" s="1"/>
  <c r="C885" i="29"/>
  <c r="B885" i="29" s="1"/>
  <c r="A885" i="29" s="1"/>
  <c r="C884" i="29"/>
  <c r="B884" i="29" s="1"/>
  <c r="A884" i="29" s="1"/>
  <c r="C883" i="29"/>
  <c r="B883" i="29" s="1"/>
  <c r="A883" i="29" s="1"/>
  <c r="C882" i="29"/>
  <c r="B882" i="29" s="1"/>
  <c r="A882" i="29" s="1"/>
  <c r="C881" i="29"/>
  <c r="B881" i="29" s="1"/>
  <c r="A881" i="29" s="1"/>
  <c r="C880" i="29"/>
  <c r="B880" i="29" s="1"/>
  <c r="A880" i="29" s="1"/>
  <c r="C879" i="29"/>
  <c r="B879" i="29" s="1"/>
  <c r="A879" i="29" s="1"/>
  <c r="C878" i="29"/>
  <c r="B878" i="29" s="1"/>
  <c r="A878" i="29" s="1"/>
  <c r="C877" i="29"/>
  <c r="B877" i="29" s="1"/>
  <c r="A877" i="29" s="1"/>
  <c r="C876" i="29"/>
  <c r="B876" i="29" s="1"/>
  <c r="A876" i="29" s="1"/>
  <c r="C875" i="29"/>
  <c r="B875" i="29" s="1"/>
  <c r="A875" i="29" s="1"/>
  <c r="C874" i="29"/>
  <c r="B874" i="29" s="1"/>
  <c r="A874" i="29" s="1"/>
  <c r="C873" i="29"/>
  <c r="B873" i="29" s="1"/>
  <c r="A873" i="29" s="1"/>
  <c r="C872" i="29"/>
  <c r="B872" i="29" s="1"/>
  <c r="A872" i="29" s="1"/>
  <c r="C871" i="29"/>
  <c r="B871" i="29" s="1"/>
  <c r="A871" i="29" s="1"/>
  <c r="C870" i="29"/>
  <c r="B870" i="29" s="1"/>
  <c r="A870" i="29" s="1"/>
  <c r="C869" i="29"/>
  <c r="B869" i="29" s="1"/>
  <c r="A869" i="29" s="1"/>
  <c r="C868" i="29"/>
  <c r="B868" i="29" s="1"/>
  <c r="A868" i="29" s="1"/>
  <c r="C867" i="29"/>
  <c r="B867" i="29" s="1"/>
  <c r="A867" i="29" s="1"/>
  <c r="C866" i="29"/>
  <c r="B866" i="29" s="1"/>
  <c r="A866" i="29" s="1"/>
  <c r="C865" i="29"/>
  <c r="B865" i="29" s="1"/>
  <c r="A865" i="29" s="1"/>
  <c r="C864" i="29"/>
  <c r="B864" i="29" s="1"/>
  <c r="A864" i="29" s="1"/>
  <c r="C863" i="29"/>
  <c r="B863" i="29" s="1"/>
  <c r="A863" i="29" s="1"/>
  <c r="C862" i="29"/>
  <c r="B862" i="29" s="1"/>
  <c r="A862" i="29" s="1"/>
  <c r="C861" i="29"/>
  <c r="B861" i="29" s="1"/>
  <c r="A861" i="29" s="1"/>
  <c r="C860" i="29"/>
  <c r="B860" i="29" s="1"/>
  <c r="A860" i="29" s="1"/>
  <c r="C859" i="29"/>
  <c r="B859" i="29" s="1"/>
  <c r="A859" i="29" s="1"/>
  <c r="C858" i="29"/>
  <c r="B858" i="29" s="1"/>
  <c r="A858" i="29" s="1"/>
  <c r="C857" i="29"/>
  <c r="B857" i="29" s="1"/>
  <c r="A857" i="29" s="1"/>
  <c r="C856" i="29"/>
  <c r="B856" i="29" s="1"/>
  <c r="A856" i="29" s="1"/>
  <c r="C855" i="29"/>
  <c r="B855" i="29" s="1"/>
  <c r="A855" i="29" s="1"/>
  <c r="C854" i="29"/>
  <c r="B854" i="29" s="1"/>
  <c r="A854" i="29" s="1"/>
  <c r="C853" i="29"/>
  <c r="B853" i="29" s="1"/>
  <c r="A853" i="29" s="1"/>
  <c r="C852" i="29"/>
  <c r="B852" i="29" s="1"/>
  <c r="A852" i="29" s="1"/>
  <c r="C851" i="29"/>
  <c r="B851" i="29" s="1"/>
  <c r="A851" i="29" s="1"/>
  <c r="C850" i="29"/>
  <c r="B850" i="29" s="1"/>
  <c r="A850" i="29" s="1"/>
  <c r="C849" i="29"/>
  <c r="B849" i="29" s="1"/>
  <c r="A849" i="29" s="1"/>
  <c r="C848" i="29"/>
  <c r="B848" i="29" s="1"/>
  <c r="A848" i="29" s="1"/>
  <c r="C847" i="29"/>
  <c r="B847" i="29" s="1"/>
  <c r="A847" i="29" s="1"/>
  <c r="C846" i="29"/>
  <c r="B846" i="29" s="1"/>
  <c r="A846" i="29" s="1"/>
  <c r="C845" i="29"/>
  <c r="B845" i="29" s="1"/>
  <c r="A845" i="29" s="1"/>
  <c r="C844" i="29"/>
  <c r="B844" i="29" s="1"/>
  <c r="A844" i="29" s="1"/>
  <c r="C843" i="29"/>
  <c r="B843" i="29" s="1"/>
  <c r="A843" i="29" s="1"/>
  <c r="C842" i="29"/>
  <c r="B842" i="29" s="1"/>
  <c r="A842" i="29" s="1"/>
  <c r="C841" i="29"/>
  <c r="B841" i="29" s="1"/>
  <c r="A841" i="29" s="1"/>
  <c r="C840" i="29"/>
  <c r="B840" i="29" s="1"/>
  <c r="A840" i="29" s="1"/>
  <c r="C839" i="29"/>
  <c r="B839" i="29" s="1"/>
  <c r="A839" i="29" s="1"/>
  <c r="C838" i="29"/>
  <c r="B838" i="29" s="1"/>
  <c r="A838" i="29" s="1"/>
  <c r="C837" i="29"/>
  <c r="B837" i="29"/>
  <c r="A837" i="29" s="1"/>
  <c r="C836" i="29"/>
  <c r="B836" i="29" s="1"/>
  <c r="A836" i="29" s="1"/>
  <c r="C835" i="29"/>
  <c r="B835" i="29" s="1"/>
  <c r="A835" i="29" s="1"/>
  <c r="C834" i="29"/>
  <c r="B834" i="29" s="1"/>
  <c r="A834" i="29" s="1"/>
  <c r="C833" i="29"/>
  <c r="B833" i="29" s="1"/>
  <c r="A833" i="29" s="1"/>
  <c r="C832" i="29"/>
  <c r="B832" i="29" s="1"/>
  <c r="A832" i="29" s="1"/>
  <c r="C831" i="29"/>
  <c r="B831" i="29" s="1"/>
  <c r="A831" i="29" s="1"/>
  <c r="C830" i="29"/>
  <c r="B830" i="29" s="1"/>
  <c r="A830" i="29" s="1"/>
  <c r="C829" i="29"/>
  <c r="B829" i="29" s="1"/>
  <c r="A829" i="29" s="1"/>
  <c r="C828" i="29"/>
  <c r="B828" i="29" s="1"/>
  <c r="A828" i="29" s="1"/>
  <c r="C827" i="29"/>
  <c r="B827" i="29" s="1"/>
  <c r="A827" i="29" s="1"/>
  <c r="C826" i="29"/>
  <c r="B826" i="29" s="1"/>
  <c r="A826" i="29" s="1"/>
  <c r="C825" i="29"/>
  <c r="B825" i="29" s="1"/>
  <c r="A825" i="29" s="1"/>
  <c r="C824" i="29"/>
  <c r="B824" i="29" s="1"/>
  <c r="A824" i="29" s="1"/>
  <c r="C823" i="29"/>
  <c r="B823" i="29" s="1"/>
  <c r="A823" i="29" s="1"/>
  <c r="C822" i="29"/>
  <c r="B822" i="29" s="1"/>
  <c r="A822" i="29" s="1"/>
  <c r="C821" i="29"/>
  <c r="B821" i="29" s="1"/>
  <c r="A821" i="29" s="1"/>
  <c r="C820" i="29"/>
  <c r="B820" i="29" s="1"/>
  <c r="A820" i="29" s="1"/>
  <c r="C819" i="29"/>
  <c r="B819" i="29" s="1"/>
  <c r="A819" i="29" s="1"/>
  <c r="C818" i="29"/>
  <c r="B818" i="29" s="1"/>
  <c r="A818" i="29" s="1"/>
  <c r="C817" i="29"/>
  <c r="B817" i="29" s="1"/>
  <c r="A817" i="29" s="1"/>
  <c r="C816" i="29"/>
  <c r="B816" i="29" s="1"/>
  <c r="A816" i="29" s="1"/>
  <c r="C815" i="29"/>
  <c r="B815" i="29" s="1"/>
  <c r="A815" i="29" s="1"/>
  <c r="C814" i="29"/>
  <c r="B814" i="29" s="1"/>
  <c r="A814" i="29" s="1"/>
  <c r="C813" i="29"/>
  <c r="B813" i="29" s="1"/>
  <c r="A813" i="29" s="1"/>
  <c r="C812" i="29"/>
  <c r="B812" i="29"/>
  <c r="A812" i="29" s="1"/>
  <c r="C811" i="29"/>
  <c r="B811" i="29" s="1"/>
  <c r="A811" i="29" s="1"/>
  <c r="C810" i="29"/>
  <c r="B810" i="29" s="1"/>
  <c r="A810" i="29" s="1"/>
  <c r="C809" i="29"/>
  <c r="B809" i="29" s="1"/>
  <c r="A809" i="29" s="1"/>
  <c r="C808" i="29"/>
  <c r="B808" i="29" s="1"/>
  <c r="A808" i="29" s="1"/>
  <c r="C807" i="29"/>
  <c r="B807" i="29" s="1"/>
  <c r="A807" i="29" s="1"/>
  <c r="C806" i="29"/>
  <c r="B806" i="29" s="1"/>
  <c r="A806" i="29" s="1"/>
  <c r="C805" i="29"/>
  <c r="B805" i="29" s="1"/>
  <c r="A805" i="29" s="1"/>
  <c r="C804" i="29"/>
  <c r="B804" i="29" s="1"/>
  <c r="A804" i="29" s="1"/>
  <c r="C803" i="29"/>
  <c r="B803" i="29" s="1"/>
  <c r="A803" i="29" s="1"/>
  <c r="C802" i="29"/>
  <c r="B802" i="29" s="1"/>
  <c r="A802" i="29" s="1"/>
  <c r="C801" i="29"/>
  <c r="B801" i="29" s="1"/>
  <c r="A801" i="29" s="1"/>
  <c r="C800" i="29"/>
  <c r="B800" i="29" s="1"/>
  <c r="A800" i="29" s="1"/>
  <c r="C799" i="29"/>
  <c r="B799" i="29" s="1"/>
  <c r="A799" i="29" s="1"/>
  <c r="C798" i="29"/>
  <c r="B798" i="29" s="1"/>
  <c r="A798" i="29" s="1"/>
  <c r="C797" i="29"/>
  <c r="B797" i="29" s="1"/>
  <c r="A797" i="29" s="1"/>
  <c r="C796" i="29"/>
  <c r="B796" i="29" s="1"/>
  <c r="A796" i="29" s="1"/>
  <c r="C795" i="29"/>
  <c r="B795" i="29" s="1"/>
  <c r="A795" i="29" s="1"/>
  <c r="C794" i="29"/>
  <c r="B794" i="29" s="1"/>
  <c r="A794" i="29" s="1"/>
  <c r="C793" i="29"/>
  <c r="B793" i="29" s="1"/>
  <c r="A793" i="29" s="1"/>
  <c r="C792" i="29"/>
  <c r="B792" i="29" s="1"/>
  <c r="A792" i="29" s="1"/>
  <c r="C791" i="29"/>
  <c r="B791" i="29" s="1"/>
  <c r="A791" i="29" s="1"/>
  <c r="C790" i="29"/>
  <c r="B790" i="29" s="1"/>
  <c r="A790" i="29" s="1"/>
  <c r="C789" i="29"/>
  <c r="B789" i="29" s="1"/>
  <c r="A789" i="29" s="1"/>
  <c r="C788" i="29"/>
  <c r="B788" i="29" s="1"/>
  <c r="A788" i="29" s="1"/>
  <c r="C787" i="29"/>
  <c r="B787" i="29" s="1"/>
  <c r="A787" i="29" s="1"/>
  <c r="C786" i="29"/>
  <c r="B786" i="29" s="1"/>
  <c r="A786" i="29" s="1"/>
  <c r="C785" i="29"/>
  <c r="B785" i="29" s="1"/>
  <c r="A785" i="29" s="1"/>
  <c r="C784" i="29"/>
  <c r="B784" i="29" s="1"/>
  <c r="A784" i="29" s="1"/>
  <c r="C783" i="29"/>
  <c r="B783" i="29" s="1"/>
  <c r="A783" i="29" s="1"/>
  <c r="C782" i="29"/>
  <c r="B782" i="29" s="1"/>
  <c r="A782" i="29" s="1"/>
  <c r="C781" i="29"/>
  <c r="B781" i="29" s="1"/>
  <c r="A781" i="29" s="1"/>
  <c r="C780" i="29"/>
  <c r="B780" i="29" s="1"/>
  <c r="A780" i="29" s="1"/>
  <c r="C779" i="29"/>
  <c r="B779" i="29"/>
  <c r="A779" i="29" s="1"/>
  <c r="C778" i="29"/>
  <c r="B778" i="29" s="1"/>
  <c r="A778" i="29" s="1"/>
  <c r="C777" i="29"/>
  <c r="B777" i="29" s="1"/>
  <c r="A777" i="29" s="1"/>
  <c r="C776" i="29"/>
  <c r="B776" i="29" s="1"/>
  <c r="A776" i="29" s="1"/>
  <c r="C775" i="29"/>
  <c r="B775" i="29" s="1"/>
  <c r="A775" i="29" s="1"/>
  <c r="C774" i="29"/>
  <c r="B774" i="29" s="1"/>
  <c r="A774" i="29" s="1"/>
  <c r="C773" i="29"/>
  <c r="B773" i="29" s="1"/>
  <c r="A773" i="29" s="1"/>
  <c r="C772" i="29"/>
  <c r="B772" i="29" s="1"/>
  <c r="A772" i="29" s="1"/>
  <c r="C771" i="29"/>
  <c r="B771" i="29" s="1"/>
  <c r="A771" i="29" s="1"/>
  <c r="C770" i="29"/>
  <c r="B770" i="29" s="1"/>
  <c r="A770" i="29" s="1"/>
  <c r="C769" i="29"/>
  <c r="B769" i="29" s="1"/>
  <c r="A769" i="29" s="1"/>
  <c r="C768" i="29"/>
  <c r="B768" i="29" s="1"/>
  <c r="A768" i="29" s="1"/>
  <c r="C767" i="29"/>
  <c r="B767" i="29" s="1"/>
  <c r="A767" i="29" s="1"/>
  <c r="C766" i="29"/>
  <c r="B766" i="29" s="1"/>
  <c r="A766" i="29" s="1"/>
  <c r="C765" i="29"/>
  <c r="B765" i="29" s="1"/>
  <c r="A765" i="29" s="1"/>
  <c r="C764" i="29"/>
  <c r="B764" i="29" s="1"/>
  <c r="A764" i="29" s="1"/>
  <c r="C763" i="29"/>
  <c r="B763" i="29" s="1"/>
  <c r="A763" i="29" s="1"/>
  <c r="C762" i="29"/>
  <c r="B762" i="29" s="1"/>
  <c r="A762" i="29" s="1"/>
  <c r="C761" i="29"/>
  <c r="B761" i="29" s="1"/>
  <c r="A761" i="29" s="1"/>
  <c r="C760" i="29"/>
  <c r="B760" i="29" s="1"/>
  <c r="A760" i="29" s="1"/>
  <c r="C759" i="29"/>
  <c r="B759" i="29" s="1"/>
  <c r="A759" i="29" s="1"/>
  <c r="C758" i="29"/>
  <c r="B758" i="29" s="1"/>
  <c r="A758" i="29" s="1"/>
  <c r="C757" i="29"/>
  <c r="B757" i="29" s="1"/>
  <c r="A757" i="29" s="1"/>
  <c r="C756" i="29"/>
  <c r="B756" i="29" s="1"/>
  <c r="A756" i="29" s="1"/>
  <c r="C755" i="29"/>
  <c r="B755" i="29" s="1"/>
  <c r="A755" i="29" s="1"/>
  <c r="C754" i="29"/>
  <c r="B754" i="29" s="1"/>
  <c r="A754" i="29" s="1"/>
  <c r="C753" i="29"/>
  <c r="B753" i="29" s="1"/>
  <c r="A753" i="29" s="1"/>
  <c r="C752" i="29"/>
  <c r="B752" i="29" s="1"/>
  <c r="A752" i="29" s="1"/>
  <c r="C751" i="29"/>
  <c r="B751" i="29" s="1"/>
  <c r="A751" i="29" s="1"/>
  <c r="C750" i="29"/>
  <c r="B750" i="29" s="1"/>
  <c r="A750" i="29" s="1"/>
  <c r="C749" i="29"/>
  <c r="B749" i="29" s="1"/>
  <c r="A749" i="29" s="1"/>
  <c r="C748" i="29"/>
  <c r="B748" i="29" s="1"/>
  <c r="A748" i="29" s="1"/>
  <c r="C747" i="29"/>
  <c r="B747" i="29" s="1"/>
  <c r="A747" i="29" s="1"/>
  <c r="C746" i="29"/>
  <c r="B746" i="29" s="1"/>
  <c r="A746" i="29" s="1"/>
  <c r="C745" i="29"/>
  <c r="B745" i="29" s="1"/>
  <c r="A745" i="29" s="1"/>
  <c r="C744" i="29"/>
  <c r="B744" i="29" s="1"/>
  <c r="A744" i="29" s="1"/>
  <c r="C743" i="29"/>
  <c r="B743" i="29" s="1"/>
  <c r="A743" i="29" s="1"/>
  <c r="C742" i="29"/>
  <c r="B742" i="29" s="1"/>
  <c r="A742" i="29"/>
  <c r="C741" i="29"/>
  <c r="B741" i="29" s="1"/>
  <c r="A741" i="29" s="1"/>
  <c r="C740" i="29"/>
  <c r="B740" i="29" s="1"/>
  <c r="A740" i="29" s="1"/>
  <c r="C739" i="29"/>
  <c r="B739" i="29" s="1"/>
  <c r="A739" i="29" s="1"/>
  <c r="C738" i="29"/>
  <c r="B738" i="29" s="1"/>
  <c r="A738" i="29" s="1"/>
  <c r="C737" i="29"/>
  <c r="B737" i="29" s="1"/>
  <c r="A737" i="29" s="1"/>
  <c r="C736" i="29"/>
  <c r="B736" i="29" s="1"/>
  <c r="A736" i="29" s="1"/>
  <c r="C735" i="29"/>
  <c r="B735" i="29" s="1"/>
  <c r="A735" i="29" s="1"/>
  <c r="C734" i="29"/>
  <c r="B734" i="29" s="1"/>
  <c r="A734" i="29" s="1"/>
  <c r="C733" i="29"/>
  <c r="B733" i="29" s="1"/>
  <c r="A733" i="29" s="1"/>
  <c r="C732" i="29"/>
  <c r="B732" i="29" s="1"/>
  <c r="A732" i="29" s="1"/>
  <c r="C731" i="29"/>
  <c r="B731" i="29" s="1"/>
  <c r="A731" i="29" s="1"/>
  <c r="C730" i="29"/>
  <c r="B730" i="29" s="1"/>
  <c r="A730" i="29" s="1"/>
  <c r="C729" i="29"/>
  <c r="B729" i="29" s="1"/>
  <c r="A729" i="29" s="1"/>
  <c r="C728" i="29"/>
  <c r="B728" i="29" s="1"/>
  <c r="A728" i="29" s="1"/>
  <c r="C727" i="29"/>
  <c r="B727" i="29" s="1"/>
  <c r="A727" i="29" s="1"/>
  <c r="C726" i="29"/>
  <c r="B726" i="29" s="1"/>
  <c r="A726" i="29" s="1"/>
  <c r="C725" i="29"/>
  <c r="B725" i="29" s="1"/>
  <c r="A725" i="29" s="1"/>
  <c r="C724" i="29"/>
  <c r="B724" i="29" s="1"/>
  <c r="A724" i="29" s="1"/>
  <c r="C723" i="29"/>
  <c r="B723" i="29" s="1"/>
  <c r="A723" i="29" s="1"/>
  <c r="C722" i="29"/>
  <c r="B722" i="29" s="1"/>
  <c r="A722" i="29" s="1"/>
  <c r="C721" i="29"/>
  <c r="B721" i="29" s="1"/>
  <c r="A721" i="29" s="1"/>
  <c r="C720" i="29"/>
  <c r="B720" i="29" s="1"/>
  <c r="A720" i="29" s="1"/>
  <c r="C719" i="29"/>
  <c r="B719" i="29" s="1"/>
  <c r="A719" i="29" s="1"/>
  <c r="C718" i="29"/>
  <c r="B718" i="29" s="1"/>
  <c r="A718" i="29" s="1"/>
  <c r="C717" i="29"/>
  <c r="B717" i="29"/>
  <c r="A717" i="29" s="1"/>
  <c r="C716" i="29"/>
  <c r="B716" i="29" s="1"/>
  <c r="A716" i="29" s="1"/>
  <c r="C715" i="29"/>
  <c r="B715" i="29" s="1"/>
  <c r="A715" i="29" s="1"/>
  <c r="C714" i="29"/>
  <c r="B714" i="29" s="1"/>
  <c r="A714" i="29" s="1"/>
  <c r="C713" i="29"/>
  <c r="B713" i="29" s="1"/>
  <c r="A713" i="29" s="1"/>
  <c r="C712" i="29"/>
  <c r="B712" i="29" s="1"/>
  <c r="A712" i="29" s="1"/>
  <c r="C711" i="29"/>
  <c r="B711" i="29" s="1"/>
  <c r="A711" i="29" s="1"/>
  <c r="C710" i="29"/>
  <c r="B710" i="29" s="1"/>
  <c r="A710" i="29" s="1"/>
  <c r="C709" i="29"/>
  <c r="B709" i="29" s="1"/>
  <c r="A709" i="29" s="1"/>
  <c r="C708" i="29"/>
  <c r="B708" i="29" s="1"/>
  <c r="A708" i="29" s="1"/>
  <c r="C707" i="29"/>
  <c r="B707" i="29" s="1"/>
  <c r="A707" i="29" s="1"/>
  <c r="C706" i="29"/>
  <c r="B706" i="29" s="1"/>
  <c r="A706" i="29" s="1"/>
  <c r="C705" i="29"/>
  <c r="B705" i="29" s="1"/>
  <c r="A705" i="29" s="1"/>
  <c r="C704" i="29"/>
  <c r="B704" i="29" s="1"/>
  <c r="A704" i="29" s="1"/>
  <c r="C703" i="29"/>
  <c r="B703" i="29" s="1"/>
  <c r="A703" i="29" s="1"/>
  <c r="C702" i="29"/>
  <c r="B702" i="29" s="1"/>
  <c r="A702" i="29" s="1"/>
  <c r="C701" i="29"/>
  <c r="B701" i="29" s="1"/>
  <c r="A701" i="29" s="1"/>
  <c r="C700" i="29"/>
  <c r="B700" i="29" s="1"/>
  <c r="A700" i="29" s="1"/>
  <c r="C699" i="29"/>
  <c r="B699" i="29" s="1"/>
  <c r="A699" i="29" s="1"/>
  <c r="C698" i="29"/>
  <c r="B698" i="29" s="1"/>
  <c r="A698" i="29" s="1"/>
  <c r="C697" i="29"/>
  <c r="B697" i="29" s="1"/>
  <c r="A697" i="29" s="1"/>
  <c r="C696" i="29"/>
  <c r="B696" i="29" s="1"/>
  <c r="A696" i="29" s="1"/>
  <c r="C695" i="29"/>
  <c r="B695" i="29" s="1"/>
  <c r="A695" i="29" s="1"/>
  <c r="C694" i="29"/>
  <c r="B694" i="29" s="1"/>
  <c r="A694" i="29" s="1"/>
  <c r="C693" i="29"/>
  <c r="B693" i="29" s="1"/>
  <c r="A693" i="29" s="1"/>
  <c r="C692" i="29"/>
  <c r="B692" i="29" s="1"/>
  <c r="A692" i="29" s="1"/>
  <c r="C691" i="29"/>
  <c r="B691" i="29" s="1"/>
  <c r="A691" i="29" s="1"/>
  <c r="C690" i="29"/>
  <c r="B690" i="29" s="1"/>
  <c r="A690" i="29" s="1"/>
  <c r="C689" i="29"/>
  <c r="B689" i="29" s="1"/>
  <c r="A689" i="29" s="1"/>
  <c r="C688" i="29"/>
  <c r="B688" i="29" s="1"/>
  <c r="A688" i="29" s="1"/>
  <c r="C687" i="29"/>
  <c r="B687" i="29" s="1"/>
  <c r="A687" i="29" s="1"/>
  <c r="C686" i="29"/>
  <c r="B686" i="29" s="1"/>
  <c r="A686" i="29" s="1"/>
  <c r="C685" i="29"/>
  <c r="B685" i="29" s="1"/>
  <c r="A685" i="29" s="1"/>
  <c r="C684" i="29"/>
  <c r="B684" i="29" s="1"/>
  <c r="A684" i="29" s="1"/>
  <c r="C683" i="29"/>
  <c r="B683" i="29" s="1"/>
  <c r="A683" i="29" s="1"/>
  <c r="C682" i="29"/>
  <c r="B682" i="29" s="1"/>
  <c r="A682" i="29" s="1"/>
  <c r="C681" i="29"/>
  <c r="B681" i="29" s="1"/>
  <c r="A681" i="29" s="1"/>
  <c r="C680" i="29"/>
  <c r="B680" i="29" s="1"/>
  <c r="A680" i="29" s="1"/>
  <c r="C679" i="29"/>
  <c r="B679" i="29" s="1"/>
  <c r="A679" i="29" s="1"/>
  <c r="C678" i="29"/>
  <c r="B678" i="29" s="1"/>
  <c r="A678" i="29" s="1"/>
  <c r="C677" i="29"/>
  <c r="B677" i="29" s="1"/>
  <c r="A677" i="29" s="1"/>
  <c r="C676" i="29"/>
  <c r="B676" i="29" s="1"/>
  <c r="A676" i="29" s="1"/>
  <c r="C675" i="29"/>
  <c r="B675" i="29" s="1"/>
  <c r="A675" i="29" s="1"/>
  <c r="C674" i="29"/>
  <c r="B674" i="29" s="1"/>
  <c r="A674" i="29" s="1"/>
  <c r="C673" i="29"/>
  <c r="B673" i="29" s="1"/>
  <c r="A673" i="29" s="1"/>
  <c r="C672" i="29"/>
  <c r="B672" i="29" s="1"/>
  <c r="A672" i="29" s="1"/>
  <c r="C671" i="29"/>
  <c r="B671" i="29" s="1"/>
  <c r="A671" i="29" s="1"/>
  <c r="C670" i="29"/>
  <c r="B670" i="29" s="1"/>
  <c r="A670" i="29" s="1"/>
  <c r="C669" i="29"/>
  <c r="B669" i="29" s="1"/>
  <c r="A669" i="29" s="1"/>
  <c r="C668" i="29"/>
  <c r="B668" i="29"/>
  <c r="A668" i="29" s="1"/>
  <c r="C667" i="29"/>
  <c r="B667" i="29" s="1"/>
  <c r="A667" i="29" s="1"/>
  <c r="C666" i="29"/>
  <c r="B666" i="29" s="1"/>
  <c r="A666" i="29" s="1"/>
  <c r="C665" i="29"/>
  <c r="B665" i="29" s="1"/>
  <c r="A665" i="29" s="1"/>
  <c r="C664" i="29"/>
  <c r="B664" i="29" s="1"/>
  <c r="A664" i="29" s="1"/>
  <c r="C663" i="29"/>
  <c r="B663" i="29" s="1"/>
  <c r="A663" i="29"/>
  <c r="C662" i="29"/>
  <c r="B662" i="29" s="1"/>
  <c r="A662" i="29" s="1"/>
  <c r="C661" i="29"/>
  <c r="B661" i="29" s="1"/>
  <c r="A661" i="29" s="1"/>
  <c r="C660" i="29"/>
  <c r="B660" i="29" s="1"/>
  <c r="A660" i="29" s="1"/>
  <c r="C659" i="29"/>
  <c r="B659" i="29" s="1"/>
  <c r="A659" i="29" s="1"/>
  <c r="C658" i="29"/>
  <c r="B658" i="29" s="1"/>
  <c r="A658" i="29" s="1"/>
  <c r="C657" i="29"/>
  <c r="B657" i="29" s="1"/>
  <c r="A657" i="29" s="1"/>
  <c r="C656" i="29"/>
  <c r="B656" i="29" s="1"/>
  <c r="A656" i="29" s="1"/>
  <c r="C655" i="29"/>
  <c r="B655" i="29" s="1"/>
  <c r="A655" i="29" s="1"/>
  <c r="C654" i="29"/>
  <c r="B654" i="29" s="1"/>
  <c r="A654" i="29" s="1"/>
  <c r="C653" i="29"/>
  <c r="B653" i="29" s="1"/>
  <c r="A653" i="29" s="1"/>
  <c r="C652" i="29"/>
  <c r="B652" i="29" s="1"/>
  <c r="A652" i="29" s="1"/>
  <c r="C651" i="29"/>
  <c r="B651" i="29" s="1"/>
  <c r="A651" i="29" s="1"/>
  <c r="C650" i="29"/>
  <c r="B650" i="29" s="1"/>
  <c r="A650" i="29" s="1"/>
  <c r="C649" i="29"/>
  <c r="B649" i="29" s="1"/>
  <c r="A649" i="29" s="1"/>
  <c r="C648" i="29"/>
  <c r="B648" i="29" s="1"/>
  <c r="A648" i="29" s="1"/>
  <c r="C647" i="29"/>
  <c r="B647" i="29" s="1"/>
  <c r="A647" i="29" s="1"/>
  <c r="C646" i="29"/>
  <c r="B646" i="29" s="1"/>
  <c r="A646" i="29" s="1"/>
  <c r="C645" i="29"/>
  <c r="B645" i="29" s="1"/>
  <c r="A645" i="29" s="1"/>
  <c r="C644" i="29"/>
  <c r="B644" i="29" s="1"/>
  <c r="A644" i="29" s="1"/>
  <c r="C643" i="29"/>
  <c r="B643" i="29" s="1"/>
  <c r="A643" i="29" s="1"/>
  <c r="C642" i="29"/>
  <c r="B642" i="29" s="1"/>
  <c r="A642" i="29" s="1"/>
  <c r="C641" i="29"/>
  <c r="B641" i="29" s="1"/>
  <c r="A641" i="29" s="1"/>
  <c r="C640" i="29"/>
  <c r="B640" i="29" s="1"/>
  <c r="A640" i="29" s="1"/>
  <c r="C639" i="29"/>
  <c r="B639" i="29" s="1"/>
  <c r="A639" i="29" s="1"/>
  <c r="C638" i="29"/>
  <c r="B638" i="29" s="1"/>
  <c r="A638" i="29" s="1"/>
  <c r="C637" i="29"/>
  <c r="B637" i="29" s="1"/>
  <c r="A637" i="29" s="1"/>
  <c r="C636" i="29"/>
  <c r="B636" i="29" s="1"/>
  <c r="A636" i="29" s="1"/>
  <c r="C635" i="29"/>
  <c r="B635" i="29" s="1"/>
  <c r="A635" i="29" s="1"/>
  <c r="C634" i="29"/>
  <c r="B634" i="29" s="1"/>
  <c r="A634" i="29" s="1"/>
  <c r="C633" i="29"/>
  <c r="B633" i="29" s="1"/>
  <c r="A633" i="29" s="1"/>
  <c r="C632" i="29"/>
  <c r="B632" i="29" s="1"/>
  <c r="A632" i="29" s="1"/>
  <c r="C631" i="29"/>
  <c r="B631" i="29" s="1"/>
  <c r="A631" i="29" s="1"/>
  <c r="C630" i="29"/>
  <c r="B630" i="29" s="1"/>
  <c r="A630" i="29" s="1"/>
  <c r="C629" i="29"/>
  <c r="B629" i="29" s="1"/>
  <c r="A629" i="29" s="1"/>
  <c r="C628" i="29"/>
  <c r="B628" i="29" s="1"/>
  <c r="A628" i="29" s="1"/>
  <c r="C627" i="29"/>
  <c r="B627" i="29" s="1"/>
  <c r="A627" i="29" s="1"/>
  <c r="C626" i="29"/>
  <c r="B626" i="29" s="1"/>
  <c r="A626" i="29" s="1"/>
  <c r="C625" i="29"/>
  <c r="B625" i="29" s="1"/>
  <c r="A625" i="29" s="1"/>
  <c r="C624" i="29"/>
  <c r="B624" i="29" s="1"/>
  <c r="A624" i="29" s="1"/>
  <c r="C623" i="29"/>
  <c r="B623" i="29" s="1"/>
  <c r="A623" i="29" s="1"/>
  <c r="C622" i="29"/>
  <c r="B622" i="29" s="1"/>
  <c r="A622" i="29" s="1"/>
  <c r="C621" i="29"/>
  <c r="B621" i="29" s="1"/>
  <c r="A621" i="29" s="1"/>
  <c r="C620" i="29"/>
  <c r="B620" i="29" s="1"/>
  <c r="A620" i="29" s="1"/>
  <c r="C619" i="29"/>
  <c r="B619" i="29" s="1"/>
  <c r="A619" i="29" s="1"/>
  <c r="C618" i="29"/>
  <c r="B618" i="29" s="1"/>
  <c r="A618" i="29" s="1"/>
  <c r="C617" i="29"/>
  <c r="B617" i="29" s="1"/>
  <c r="A617" i="29" s="1"/>
  <c r="C616" i="29"/>
  <c r="B616" i="29" s="1"/>
  <c r="A616" i="29" s="1"/>
  <c r="C615" i="29"/>
  <c r="B615" i="29" s="1"/>
  <c r="A615" i="29" s="1"/>
  <c r="C614" i="29"/>
  <c r="B614" i="29" s="1"/>
  <c r="A614" i="29" s="1"/>
  <c r="C613" i="29"/>
  <c r="B613" i="29" s="1"/>
  <c r="A613" i="29" s="1"/>
  <c r="C612" i="29"/>
  <c r="B612" i="29" s="1"/>
  <c r="A612" i="29" s="1"/>
  <c r="C611" i="29"/>
  <c r="B611" i="29" s="1"/>
  <c r="A611" i="29" s="1"/>
  <c r="C610" i="29"/>
  <c r="B610" i="29" s="1"/>
  <c r="A610" i="29" s="1"/>
  <c r="C609" i="29"/>
  <c r="B609" i="29" s="1"/>
  <c r="A609" i="29" s="1"/>
  <c r="C608" i="29"/>
  <c r="B608" i="29" s="1"/>
  <c r="A608" i="29" s="1"/>
  <c r="C607" i="29"/>
  <c r="B607" i="29" s="1"/>
  <c r="A607" i="29" s="1"/>
  <c r="C606" i="29"/>
  <c r="B606" i="29" s="1"/>
  <c r="A606" i="29" s="1"/>
  <c r="C605" i="29"/>
  <c r="B605" i="29" s="1"/>
  <c r="A605" i="29" s="1"/>
  <c r="C604" i="29"/>
  <c r="B604" i="29" s="1"/>
  <c r="A604" i="29" s="1"/>
  <c r="C603" i="29"/>
  <c r="B603" i="29" s="1"/>
  <c r="A603" i="29" s="1"/>
  <c r="C602" i="29"/>
  <c r="B602" i="29" s="1"/>
  <c r="A602" i="29" s="1"/>
  <c r="C601" i="29"/>
  <c r="B601" i="29" s="1"/>
  <c r="A601" i="29" s="1"/>
  <c r="C600" i="29"/>
  <c r="B600" i="29" s="1"/>
  <c r="A600" i="29" s="1"/>
  <c r="C599" i="29"/>
  <c r="B599" i="29" s="1"/>
  <c r="A599" i="29" s="1"/>
  <c r="C598" i="29"/>
  <c r="B598" i="29" s="1"/>
  <c r="A598" i="29" s="1"/>
  <c r="C597" i="29"/>
  <c r="B597" i="29" s="1"/>
  <c r="A597" i="29" s="1"/>
  <c r="C596" i="29"/>
  <c r="B596" i="29" s="1"/>
  <c r="A596" i="29" s="1"/>
  <c r="C595" i="29"/>
  <c r="B595" i="29" s="1"/>
  <c r="A595" i="29" s="1"/>
  <c r="C594" i="29"/>
  <c r="B594" i="29" s="1"/>
  <c r="A594" i="29" s="1"/>
  <c r="C593" i="29"/>
  <c r="B593" i="29" s="1"/>
  <c r="A593" i="29" s="1"/>
  <c r="C592" i="29"/>
  <c r="B592" i="29" s="1"/>
  <c r="A592" i="29" s="1"/>
  <c r="C591" i="29"/>
  <c r="B591" i="29" s="1"/>
  <c r="A591" i="29" s="1"/>
  <c r="C590" i="29"/>
  <c r="B590" i="29" s="1"/>
  <c r="A590" i="29" s="1"/>
  <c r="C589" i="29"/>
  <c r="B589" i="29" s="1"/>
  <c r="A589" i="29" s="1"/>
  <c r="C588" i="29"/>
  <c r="B588" i="29" s="1"/>
  <c r="A588" i="29" s="1"/>
  <c r="C587" i="29"/>
  <c r="B587" i="29"/>
  <c r="A587" i="29" s="1"/>
  <c r="C586" i="29"/>
  <c r="B586" i="29" s="1"/>
  <c r="A586" i="29" s="1"/>
  <c r="C585" i="29"/>
  <c r="B585" i="29" s="1"/>
  <c r="A585" i="29" s="1"/>
  <c r="C584" i="29"/>
  <c r="B584" i="29" s="1"/>
  <c r="A584" i="29" s="1"/>
  <c r="C583" i="29"/>
  <c r="B583" i="29" s="1"/>
  <c r="A583" i="29" s="1"/>
  <c r="C582" i="29"/>
  <c r="B582" i="29" s="1"/>
  <c r="A582" i="29" s="1"/>
  <c r="C581" i="29"/>
  <c r="B581" i="29" s="1"/>
  <c r="A581" i="29" s="1"/>
  <c r="C580" i="29"/>
  <c r="B580" i="29" s="1"/>
  <c r="A580" i="29" s="1"/>
  <c r="C579" i="29"/>
  <c r="B579" i="29" s="1"/>
  <c r="A579" i="29" s="1"/>
  <c r="C578" i="29"/>
  <c r="B578" i="29" s="1"/>
  <c r="A578" i="29" s="1"/>
  <c r="C577" i="29"/>
  <c r="B577" i="29" s="1"/>
  <c r="A577" i="29" s="1"/>
  <c r="C576" i="29"/>
  <c r="B576" i="29" s="1"/>
  <c r="A576" i="29" s="1"/>
  <c r="C575" i="29"/>
  <c r="B575" i="29" s="1"/>
  <c r="A575" i="29" s="1"/>
  <c r="C574" i="29"/>
  <c r="B574" i="29" s="1"/>
  <c r="A574" i="29" s="1"/>
  <c r="C573" i="29"/>
  <c r="B573" i="29" s="1"/>
  <c r="A573" i="29" s="1"/>
  <c r="C572" i="29"/>
  <c r="B572" i="29" s="1"/>
  <c r="A572" i="29" s="1"/>
  <c r="C571" i="29"/>
  <c r="B571" i="29" s="1"/>
  <c r="A571" i="29" s="1"/>
  <c r="C570" i="29"/>
  <c r="B570" i="29" s="1"/>
  <c r="A570" i="29" s="1"/>
  <c r="C569" i="29"/>
  <c r="B569" i="29" s="1"/>
  <c r="A569" i="29" s="1"/>
  <c r="C568" i="29"/>
  <c r="B568" i="29" s="1"/>
  <c r="A568" i="29" s="1"/>
  <c r="C567" i="29"/>
  <c r="B567" i="29" s="1"/>
  <c r="A567" i="29" s="1"/>
  <c r="C566" i="29"/>
  <c r="B566" i="29" s="1"/>
  <c r="A566" i="29" s="1"/>
  <c r="C565" i="29"/>
  <c r="B565" i="29" s="1"/>
  <c r="A565" i="29" s="1"/>
  <c r="C564" i="29"/>
  <c r="B564" i="29" s="1"/>
  <c r="A564" i="29" s="1"/>
  <c r="C563" i="29"/>
  <c r="B563" i="29" s="1"/>
  <c r="A563" i="29" s="1"/>
  <c r="C562" i="29"/>
  <c r="B562" i="29" s="1"/>
  <c r="A562" i="29" s="1"/>
  <c r="C561" i="29"/>
  <c r="B561" i="29" s="1"/>
  <c r="A561" i="29" s="1"/>
  <c r="C560" i="29"/>
  <c r="B560" i="29" s="1"/>
  <c r="A560" i="29" s="1"/>
  <c r="C559" i="29"/>
  <c r="B559" i="29" s="1"/>
  <c r="A559" i="29" s="1"/>
  <c r="C558" i="29"/>
  <c r="B558" i="29" s="1"/>
  <c r="A558" i="29" s="1"/>
  <c r="C557" i="29"/>
  <c r="B557" i="29" s="1"/>
  <c r="A557" i="29" s="1"/>
  <c r="C556" i="29"/>
  <c r="B556" i="29" s="1"/>
  <c r="A556" i="29" s="1"/>
  <c r="C555" i="29"/>
  <c r="B555" i="29" s="1"/>
  <c r="A555" i="29" s="1"/>
  <c r="C554" i="29"/>
  <c r="B554" i="29" s="1"/>
  <c r="A554" i="29" s="1"/>
  <c r="C553" i="29"/>
  <c r="B553" i="29" s="1"/>
  <c r="A553" i="29" s="1"/>
  <c r="C552" i="29"/>
  <c r="B552" i="29" s="1"/>
  <c r="A552" i="29" s="1"/>
  <c r="C551" i="29"/>
  <c r="B551" i="29" s="1"/>
  <c r="A551" i="29" s="1"/>
  <c r="C550" i="29"/>
  <c r="B550" i="29" s="1"/>
  <c r="A550" i="29" s="1"/>
  <c r="C549" i="29"/>
  <c r="B549" i="29" s="1"/>
  <c r="A549" i="29" s="1"/>
  <c r="C548" i="29"/>
  <c r="B548" i="29" s="1"/>
  <c r="A548" i="29" s="1"/>
  <c r="C547" i="29"/>
  <c r="B547" i="29" s="1"/>
  <c r="A547" i="29" s="1"/>
  <c r="C546" i="29"/>
  <c r="B546" i="29" s="1"/>
  <c r="A546" i="29" s="1"/>
  <c r="C545" i="29"/>
  <c r="B545" i="29" s="1"/>
  <c r="A545" i="29" s="1"/>
  <c r="C544" i="29"/>
  <c r="B544" i="29" s="1"/>
  <c r="A544" i="29" s="1"/>
  <c r="C543" i="29"/>
  <c r="B543" i="29" s="1"/>
  <c r="A543" i="29" s="1"/>
  <c r="C542" i="29"/>
  <c r="B542" i="29" s="1"/>
  <c r="A542" i="29"/>
  <c r="C541" i="29"/>
  <c r="B541" i="29" s="1"/>
  <c r="A541" i="29" s="1"/>
  <c r="C540" i="29"/>
  <c r="B540" i="29" s="1"/>
  <c r="A540" i="29" s="1"/>
  <c r="C539" i="29"/>
  <c r="B539" i="29" s="1"/>
  <c r="A539" i="29" s="1"/>
  <c r="C538" i="29"/>
  <c r="B538" i="29" s="1"/>
  <c r="A538" i="29" s="1"/>
  <c r="C537" i="29"/>
  <c r="B537" i="29" s="1"/>
  <c r="A537" i="29" s="1"/>
  <c r="C536" i="29"/>
  <c r="B536" i="29" s="1"/>
  <c r="A536" i="29" s="1"/>
  <c r="C535" i="29"/>
  <c r="B535" i="29" s="1"/>
  <c r="A535" i="29" s="1"/>
  <c r="C534" i="29"/>
  <c r="B534" i="29" s="1"/>
  <c r="A534" i="29" s="1"/>
  <c r="C533" i="29"/>
  <c r="B533" i="29" s="1"/>
  <c r="A533" i="29" s="1"/>
  <c r="C532" i="29"/>
  <c r="B532" i="29" s="1"/>
  <c r="A532" i="29" s="1"/>
  <c r="C531" i="29"/>
  <c r="B531" i="29" s="1"/>
  <c r="A531" i="29" s="1"/>
  <c r="C530" i="29"/>
  <c r="B530" i="29" s="1"/>
  <c r="A530" i="29" s="1"/>
  <c r="C529" i="29"/>
  <c r="B529" i="29" s="1"/>
  <c r="A529" i="29" s="1"/>
  <c r="C528" i="29"/>
  <c r="B528" i="29" s="1"/>
  <c r="A528" i="29" s="1"/>
  <c r="C527" i="29"/>
  <c r="B527" i="29" s="1"/>
  <c r="A527" i="29" s="1"/>
  <c r="C526" i="29"/>
  <c r="B526" i="29" s="1"/>
  <c r="A526" i="29" s="1"/>
  <c r="C525" i="29"/>
  <c r="B525" i="29" s="1"/>
  <c r="A525" i="29" s="1"/>
  <c r="C524" i="29"/>
  <c r="B524" i="29" s="1"/>
  <c r="A524" i="29" s="1"/>
  <c r="C523" i="29"/>
  <c r="B523" i="29" s="1"/>
  <c r="A523" i="29" s="1"/>
  <c r="C522" i="29"/>
  <c r="B522" i="29" s="1"/>
  <c r="A522" i="29" s="1"/>
  <c r="C521" i="29"/>
  <c r="B521" i="29" s="1"/>
  <c r="A521" i="29" s="1"/>
  <c r="C520" i="29"/>
  <c r="B520" i="29" s="1"/>
  <c r="A520" i="29" s="1"/>
  <c r="C519" i="29"/>
  <c r="B519" i="29" s="1"/>
  <c r="A519" i="29" s="1"/>
  <c r="C518" i="29"/>
  <c r="B518" i="29" s="1"/>
  <c r="A518" i="29" s="1"/>
  <c r="C517" i="29"/>
  <c r="B517" i="29" s="1"/>
  <c r="A517" i="29" s="1"/>
  <c r="C516" i="29"/>
  <c r="B516" i="29" s="1"/>
  <c r="A516" i="29" s="1"/>
  <c r="C515" i="29"/>
  <c r="B515" i="29"/>
  <c r="A515" i="29" s="1"/>
  <c r="C514" i="29"/>
  <c r="B514" i="29" s="1"/>
  <c r="A514" i="29" s="1"/>
  <c r="C513" i="29"/>
  <c r="B513" i="29" s="1"/>
  <c r="A513" i="29" s="1"/>
  <c r="C512" i="29"/>
  <c r="B512" i="29" s="1"/>
  <c r="A512" i="29" s="1"/>
  <c r="C511" i="29"/>
  <c r="B511" i="29" s="1"/>
  <c r="A511" i="29" s="1"/>
  <c r="C510" i="29"/>
  <c r="B510" i="29" s="1"/>
  <c r="A510" i="29" s="1"/>
  <c r="C509" i="29"/>
  <c r="B509" i="29" s="1"/>
  <c r="A509" i="29" s="1"/>
  <c r="C508" i="29"/>
  <c r="B508" i="29" s="1"/>
  <c r="A508" i="29" s="1"/>
  <c r="C507" i="29"/>
  <c r="B507" i="29" s="1"/>
  <c r="A507" i="29" s="1"/>
  <c r="C506" i="29"/>
  <c r="B506" i="29" s="1"/>
  <c r="A506" i="29" s="1"/>
  <c r="C505" i="29"/>
  <c r="B505" i="29" s="1"/>
  <c r="A505" i="29" s="1"/>
  <c r="C504" i="29"/>
  <c r="B504" i="29" s="1"/>
  <c r="A504" i="29" s="1"/>
  <c r="C503" i="29"/>
  <c r="B503" i="29" s="1"/>
  <c r="A503" i="29" s="1"/>
  <c r="C502" i="29"/>
  <c r="B502" i="29" s="1"/>
  <c r="A502" i="29" s="1"/>
  <c r="C501" i="29"/>
  <c r="B501" i="29" s="1"/>
  <c r="A501" i="29" s="1"/>
  <c r="C500" i="29"/>
  <c r="B500" i="29"/>
  <c r="A500" i="29" s="1"/>
  <c r="C499" i="29"/>
  <c r="B499" i="29" s="1"/>
  <c r="A499" i="29" s="1"/>
  <c r="C498" i="29"/>
  <c r="B498" i="29" s="1"/>
  <c r="A498" i="29" s="1"/>
  <c r="C497" i="29"/>
  <c r="B497" i="29" s="1"/>
  <c r="A497" i="29" s="1"/>
  <c r="C496" i="29"/>
  <c r="B496" i="29" s="1"/>
  <c r="A496" i="29" s="1"/>
  <c r="C495" i="29"/>
  <c r="B495" i="29" s="1"/>
  <c r="A495" i="29" s="1"/>
  <c r="C494" i="29"/>
  <c r="B494" i="29" s="1"/>
  <c r="A494" i="29" s="1"/>
  <c r="C493" i="29"/>
  <c r="B493" i="29" s="1"/>
  <c r="A493" i="29" s="1"/>
  <c r="C492" i="29"/>
  <c r="B492" i="29" s="1"/>
  <c r="A492" i="29" s="1"/>
  <c r="C491" i="29"/>
  <c r="B491" i="29" s="1"/>
  <c r="A491" i="29" s="1"/>
  <c r="C490" i="29"/>
  <c r="B490" i="29" s="1"/>
  <c r="A490" i="29" s="1"/>
  <c r="C489" i="29"/>
  <c r="B489" i="29" s="1"/>
  <c r="A489" i="29" s="1"/>
  <c r="C488" i="29"/>
  <c r="B488" i="29" s="1"/>
  <c r="A488" i="29" s="1"/>
  <c r="C487" i="29"/>
  <c r="B487" i="29" s="1"/>
  <c r="A487" i="29" s="1"/>
  <c r="C486" i="29"/>
  <c r="B486" i="29" s="1"/>
  <c r="A486" i="29" s="1"/>
  <c r="C485" i="29"/>
  <c r="B485" i="29" s="1"/>
  <c r="A485" i="29" s="1"/>
  <c r="C484" i="29"/>
  <c r="B484" i="29" s="1"/>
  <c r="A484" i="29" s="1"/>
  <c r="C483" i="29"/>
  <c r="B483" i="29" s="1"/>
  <c r="A483" i="29" s="1"/>
  <c r="C482" i="29"/>
  <c r="B482" i="29" s="1"/>
  <c r="A482" i="29" s="1"/>
  <c r="C481" i="29"/>
  <c r="B481" i="29" s="1"/>
  <c r="A481" i="29" s="1"/>
  <c r="C480" i="29"/>
  <c r="B480" i="29" s="1"/>
  <c r="A480" i="29" s="1"/>
  <c r="C479" i="29"/>
  <c r="B479" i="29" s="1"/>
  <c r="A479" i="29" s="1"/>
  <c r="C478" i="29"/>
  <c r="B478" i="29" s="1"/>
  <c r="A478" i="29" s="1"/>
  <c r="C477" i="29"/>
  <c r="B477" i="29" s="1"/>
  <c r="A477" i="29" s="1"/>
  <c r="C476" i="29"/>
  <c r="B476" i="29" s="1"/>
  <c r="A476" i="29" s="1"/>
  <c r="C475" i="29"/>
  <c r="B475" i="29" s="1"/>
  <c r="A475" i="29" s="1"/>
  <c r="C474" i="29"/>
  <c r="B474" i="29" s="1"/>
  <c r="A474" i="29" s="1"/>
  <c r="C473" i="29"/>
  <c r="B473" i="29" s="1"/>
  <c r="A473" i="29" s="1"/>
  <c r="C472" i="29"/>
  <c r="B472" i="29" s="1"/>
  <c r="A472" i="29" s="1"/>
  <c r="C471" i="29"/>
  <c r="B471" i="29" s="1"/>
  <c r="A471" i="29"/>
  <c r="C470" i="29"/>
  <c r="B470" i="29" s="1"/>
  <c r="A470" i="29" s="1"/>
  <c r="C469" i="29"/>
  <c r="B469" i="29" s="1"/>
  <c r="A469" i="29" s="1"/>
  <c r="C468" i="29"/>
  <c r="B468" i="29" s="1"/>
  <c r="A468" i="29" s="1"/>
  <c r="C467" i="29"/>
  <c r="B467" i="29" s="1"/>
  <c r="A467" i="29" s="1"/>
  <c r="C466" i="29"/>
  <c r="B466" i="29" s="1"/>
  <c r="A466" i="29" s="1"/>
  <c r="C465" i="29"/>
  <c r="B465" i="29" s="1"/>
  <c r="A465" i="29" s="1"/>
  <c r="C464" i="29"/>
  <c r="B464" i="29" s="1"/>
  <c r="A464" i="29" s="1"/>
  <c r="C463" i="29"/>
  <c r="B463" i="29" s="1"/>
  <c r="A463" i="29" s="1"/>
  <c r="C462" i="29"/>
  <c r="B462" i="29" s="1"/>
  <c r="A462" i="29" s="1"/>
  <c r="C461" i="29"/>
  <c r="B461" i="29" s="1"/>
  <c r="A461" i="29" s="1"/>
  <c r="C460" i="29"/>
  <c r="B460" i="29" s="1"/>
  <c r="A460" i="29" s="1"/>
  <c r="C459" i="29"/>
  <c r="B459" i="29" s="1"/>
  <c r="A459" i="29" s="1"/>
  <c r="C458" i="29"/>
  <c r="B458" i="29" s="1"/>
  <c r="A458" i="29" s="1"/>
  <c r="C457" i="29"/>
  <c r="B457" i="29" s="1"/>
  <c r="A457" i="29" s="1"/>
  <c r="C456" i="29"/>
  <c r="B456" i="29" s="1"/>
  <c r="A456" i="29" s="1"/>
  <c r="C455" i="29"/>
  <c r="B455" i="29" s="1"/>
  <c r="A455" i="29"/>
  <c r="C454" i="29"/>
  <c r="B454" i="29" s="1"/>
  <c r="A454" i="29" s="1"/>
  <c r="C453" i="29"/>
  <c r="B453" i="29" s="1"/>
  <c r="A453" i="29" s="1"/>
  <c r="C452" i="29"/>
  <c r="B452" i="29" s="1"/>
  <c r="A452" i="29" s="1"/>
  <c r="C451" i="29"/>
  <c r="B451" i="29" s="1"/>
  <c r="A451" i="29" s="1"/>
  <c r="C450" i="29"/>
  <c r="B450" i="29" s="1"/>
  <c r="A450" i="29" s="1"/>
  <c r="C449" i="29"/>
  <c r="B449" i="29" s="1"/>
  <c r="A449" i="29" s="1"/>
  <c r="C448" i="29"/>
  <c r="B448" i="29" s="1"/>
  <c r="A448" i="29" s="1"/>
  <c r="C447" i="29"/>
  <c r="B447" i="29" s="1"/>
  <c r="A447" i="29" s="1"/>
  <c r="C446" i="29"/>
  <c r="B446" i="29" s="1"/>
  <c r="A446" i="29" s="1"/>
  <c r="C445" i="29"/>
  <c r="B445" i="29" s="1"/>
  <c r="A445" i="29" s="1"/>
  <c r="C444" i="29"/>
  <c r="B444" i="29" s="1"/>
  <c r="A444" i="29" s="1"/>
  <c r="C443" i="29"/>
  <c r="B443" i="29" s="1"/>
  <c r="A443" i="29" s="1"/>
  <c r="C442" i="29"/>
  <c r="B442" i="29" s="1"/>
  <c r="A442" i="29" s="1"/>
  <c r="C441" i="29"/>
  <c r="B441" i="29" s="1"/>
  <c r="A441" i="29" s="1"/>
  <c r="C440" i="29"/>
  <c r="B440" i="29" s="1"/>
  <c r="A440" i="29" s="1"/>
  <c r="C439" i="29"/>
  <c r="B439" i="29" s="1"/>
  <c r="A439" i="29" s="1"/>
  <c r="C438" i="29"/>
  <c r="B438" i="29" s="1"/>
  <c r="A438" i="29" s="1"/>
  <c r="C437" i="29"/>
  <c r="B437" i="29" s="1"/>
  <c r="A437" i="29" s="1"/>
  <c r="C436" i="29"/>
  <c r="B436" i="29" s="1"/>
  <c r="A436" i="29" s="1"/>
  <c r="C435" i="29"/>
  <c r="B435" i="29" s="1"/>
  <c r="A435" i="29" s="1"/>
  <c r="C434" i="29"/>
  <c r="B434" i="29" s="1"/>
  <c r="A434" i="29" s="1"/>
  <c r="C433" i="29"/>
  <c r="B433" i="29" s="1"/>
  <c r="A433" i="29" s="1"/>
  <c r="C432" i="29"/>
  <c r="B432" i="29" s="1"/>
  <c r="A432" i="29" s="1"/>
  <c r="C431" i="29"/>
  <c r="B431" i="29" s="1"/>
  <c r="A431" i="29" s="1"/>
  <c r="C430" i="29"/>
  <c r="B430" i="29" s="1"/>
  <c r="A430" i="29" s="1"/>
  <c r="C429" i="29"/>
  <c r="B429" i="29" s="1"/>
  <c r="A429" i="29" s="1"/>
  <c r="C428" i="29"/>
  <c r="B428" i="29" s="1"/>
  <c r="A428" i="29" s="1"/>
  <c r="C427" i="29"/>
  <c r="B427" i="29" s="1"/>
  <c r="A427" i="29" s="1"/>
  <c r="C426" i="29"/>
  <c r="B426" i="29" s="1"/>
  <c r="A426" i="29" s="1"/>
  <c r="C425" i="29"/>
  <c r="B425" i="29" s="1"/>
  <c r="A425" i="29" s="1"/>
  <c r="C424" i="29"/>
  <c r="B424" i="29" s="1"/>
  <c r="A424" i="29" s="1"/>
  <c r="C423" i="29"/>
  <c r="B423" i="29" s="1"/>
  <c r="A423" i="29" s="1"/>
  <c r="C422" i="29"/>
  <c r="B422" i="29" s="1"/>
  <c r="A422" i="29" s="1"/>
  <c r="C421" i="29"/>
  <c r="B421" i="29" s="1"/>
  <c r="A421" i="29" s="1"/>
  <c r="C420" i="29"/>
  <c r="B420" i="29"/>
  <c r="A420" i="29" s="1"/>
  <c r="C419" i="29"/>
  <c r="B419" i="29" s="1"/>
  <c r="A419" i="29" s="1"/>
  <c r="C418" i="29"/>
  <c r="B418" i="29" s="1"/>
  <c r="A418" i="29" s="1"/>
  <c r="C417" i="29"/>
  <c r="B417" i="29" s="1"/>
  <c r="A417" i="29" s="1"/>
  <c r="C416" i="29"/>
  <c r="B416" i="29" s="1"/>
  <c r="A416" i="29" s="1"/>
  <c r="C415" i="29"/>
  <c r="B415" i="29" s="1"/>
  <c r="A415" i="29" s="1"/>
  <c r="C414" i="29"/>
  <c r="B414" i="29" s="1"/>
  <c r="A414" i="29" s="1"/>
  <c r="C413" i="29"/>
  <c r="B413" i="29" s="1"/>
  <c r="A413" i="29" s="1"/>
  <c r="C412" i="29"/>
  <c r="B412" i="29" s="1"/>
  <c r="A412" i="29" s="1"/>
  <c r="C411" i="29"/>
  <c r="B411" i="29" s="1"/>
  <c r="A411" i="29" s="1"/>
  <c r="C410" i="29"/>
  <c r="B410" i="29" s="1"/>
  <c r="A410" i="29" s="1"/>
  <c r="C409" i="29"/>
  <c r="B409" i="29" s="1"/>
  <c r="A409" i="29" s="1"/>
  <c r="C408" i="29"/>
  <c r="B408" i="29" s="1"/>
  <c r="A408" i="29" s="1"/>
  <c r="C407" i="29"/>
  <c r="B407" i="29" s="1"/>
  <c r="A407" i="29" s="1"/>
  <c r="C406" i="29"/>
  <c r="B406" i="29" s="1"/>
  <c r="A406" i="29" s="1"/>
  <c r="C405" i="29"/>
  <c r="B405" i="29" s="1"/>
  <c r="A405" i="29" s="1"/>
  <c r="C404" i="29"/>
  <c r="B404" i="29" s="1"/>
  <c r="A404" i="29" s="1"/>
  <c r="C403" i="29"/>
  <c r="B403" i="29" s="1"/>
  <c r="A403" i="29" s="1"/>
  <c r="C402" i="29"/>
  <c r="B402" i="29" s="1"/>
  <c r="A402" i="29" s="1"/>
  <c r="C401" i="29"/>
  <c r="B401" i="29" s="1"/>
  <c r="A401" i="29" s="1"/>
  <c r="C400" i="29"/>
  <c r="B400" i="29" s="1"/>
  <c r="A400" i="29" s="1"/>
  <c r="C399" i="29"/>
  <c r="B399" i="29" s="1"/>
  <c r="A399" i="29" s="1"/>
  <c r="C398" i="29"/>
  <c r="B398" i="29" s="1"/>
  <c r="A398" i="29" s="1"/>
  <c r="C397" i="29"/>
  <c r="B397" i="29" s="1"/>
  <c r="A397" i="29" s="1"/>
  <c r="C396" i="29"/>
  <c r="B396" i="29" s="1"/>
  <c r="A396" i="29" s="1"/>
  <c r="C395" i="29"/>
  <c r="B395" i="29" s="1"/>
  <c r="A395" i="29" s="1"/>
  <c r="C394" i="29"/>
  <c r="B394" i="29" s="1"/>
  <c r="A394" i="29" s="1"/>
  <c r="C393" i="29"/>
  <c r="B393" i="29" s="1"/>
  <c r="A393" i="29" s="1"/>
  <c r="C392" i="29"/>
  <c r="B392" i="29" s="1"/>
  <c r="A392" i="29" s="1"/>
  <c r="C391" i="29"/>
  <c r="B391" i="29" s="1"/>
  <c r="A391" i="29" s="1"/>
  <c r="C390" i="29"/>
  <c r="B390" i="29" s="1"/>
  <c r="A390" i="29" s="1"/>
  <c r="C389" i="29"/>
  <c r="B389" i="29" s="1"/>
  <c r="A389" i="29" s="1"/>
  <c r="C388" i="29"/>
  <c r="B388" i="29" s="1"/>
  <c r="A388" i="29" s="1"/>
  <c r="C387" i="29"/>
  <c r="B387" i="29" s="1"/>
  <c r="A387" i="29" s="1"/>
  <c r="C386" i="29"/>
  <c r="B386" i="29" s="1"/>
  <c r="A386" i="29" s="1"/>
  <c r="C385" i="29"/>
  <c r="B385" i="29" s="1"/>
  <c r="A385" i="29" s="1"/>
  <c r="C384" i="29"/>
  <c r="B384" i="29" s="1"/>
  <c r="A384" i="29" s="1"/>
  <c r="C383" i="29"/>
  <c r="B383" i="29" s="1"/>
  <c r="A383" i="29" s="1"/>
  <c r="C382" i="29"/>
  <c r="B382" i="29" s="1"/>
  <c r="A382" i="29" s="1"/>
  <c r="C381" i="29"/>
  <c r="B381" i="29" s="1"/>
  <c r="A381" i="29" s="1"/>
  <c r="C380" i="29"/>
  <c r="B380" i="29" s="1"/>
  <c r="A380" i="29" s="1"/>
  <c r="C379" i="29"/>
  <c r="B379" i="29" s="1"/>
  <c r="A379" i="29" s="1"/>
  <c r="C378" i="29"/>
  <c r="B378" i="29" s="1"/>
  <c r="A378" i="29" s="1"/>
  <c r="C377" i="29"/>
  <c r="B377" i="29" s="1"/>
  <c r="A377" i="29" s="1"/>
  <c r="C376" i="29"/>
  <c r="B376" i="29" s="1"/>
  <c r="A376" i="29" s="1"/>
  <c r="C375" i="29"/>
  <c r="B375" i="29" s="1"/>
  <c r="A375" i="29" s="1"/>
  <c r="C374" i="29"/>
  <c r="B374" i="29" s="1"/>
  <c r="A374" i="29" s="1"/>
  <c r="C373" i="29"/>
  <c r="B373" i="29" s="1"/>
  <c r="A373" i="29" s="1"/>
  <c r="C372" i="29"/>
  <c r="B372" i="29" s="1"/>
  <c r="A372" i="29" s="1"/>
  <c r="C371" i="29"/>
  <c r="B371" i="29" s="1"/>
  <c r="A371" i="29" s="1"/>
  <c r="C370" i="29"/>
  <c r="B370" i="29" s="1"/>
  <c r="A370" i="29" s="1"/>
  <c r="C369" i="29"/>
  <c r="B369" i="29" s="1"/>
  <c r="A369" i="29" s="1"/>
  <c r="C368" i="29"/>
  <c r="B368" i="29" s="1"/>
  <c r="A368" i="29" s="1"/>
  <c r="C367" i="29"/>
  <c r="B367" i="29" s="1"/>
  <c r="A367" i="29" s="1"/>
  <c r="C366" i="29"/>
  <c r="B366" i="29" s="1"/>
  <c r="A366" i="29" s="1"/>
  <c r="C365" i="29"/>
  <c r="B365" i="29" s="1"/>
  <c r="A365" i="29" s="1"/>
  <c r="C364" i="29"/>
  <c r="B364" i="29" s="1"/>
  <c r="A364" i="29" s="1"/>
  <c r="C363" i="29"/>
  <c r="B363" i="29" s="1"/>
  <c r="A363" i="29" s="1"/>
  <c r="C362" i="29"/>
  <c r="B362" i="29" s="1"/>
  <c r="A362" i="29" s="1"/>
  <c r="C361" i="29"/>
  <c r="B361" i="29" s="1"/>
  <c r="A361" i="29" s="1"/>
  <c r="C360" i="29"/>
  <c r="B360" i="29" s="1"/>
  <c r="A360" i="29" s="1"/>
  <c r="C359" i="29"/>
  <c r="B359" i="29" s="1"/>
  <c r="A359" i="29" s="1"/>
  <c r="C358" i="29"/>
  <c r="B358" i="29" s="1"/>
  <c r="A358" i="29" s="1"/>
  <c r="C357" i="29"/>
  <c r="B357" i="29" s="1"/>
  <c r="A357" i="29" s="1"/>
  <c r="C356" i="29"/>
  <c r="B356" i="29" s="1"/>
  <c r="A356" i="29" s="1"/>
  <c r="C355" i="29"/>
  <c r="B355" i="29" s="1"/>
  <c r="A355" i="29" s="1"/>
  <c r="C354" i="29"/>
  <c r="B354" i="29" s="1"/>
  <c r="A354" i="29" s="1"/>
  <c r="C353" i="29"/>
  <c r="B353" i="29" s="1"/>
  <c r="A353" i="29" s="1"/>
  <c r="C352" i="29"/>
  <c r="B352" i="29" s="1"/>
  <c r="A352" i="29" s="1"/>
  <c r="C351" i="29"/>
  <c r="B351" i="29" s="1"/>
  <c r="A351" i="29" s="1"/>
  <c r="C350" i="29"/>
  <c r="B350" i="29" s="1"/>
  <c r="A350" i="29" s="1"/>
  <c r="C349" i="29"/>
  <c r="B349" i="29" s="1"/>
  <c r="A349" i="29" s="1"/>
  <c r="C348" i="29"/>
  <c r="B348" i="29" s="1"/>
  <c r="A348" i="29" s="1"/>
  <c r="C347" i="29"/>
  <c r="B347" i="29" s="1"/>
  <c r="A347" i="29" s="1"/>
  <c r="C346" i="29"/>
  <c r="B346" i="29" s="1"/>
  <c r="A346" i="29" s="1"/>
  <c r="C345" i="29"/>
  <c r="B345" i="29" s="1"/>
  <c r="A345" i="29" s="1"/>
  <c r="C344" i="29"/>
  <c r="B344" i="29" s="1"/>
  <c r="A344" i="29" s="1"/>
  <c r="C343" i="29"/>
  <c r="B343" i="29" s="1"/>
  <c r="A343" i="29" s="1"/>
  <c r="C342" i="29"/>
  <c r="B342" i="29" s="1"/>
  <c r="A342" i="29" s="1"/>
  <c r="C341" i="29"/>
  <c r="B341" i="29" s="1"/>
  <c r="A341" i="29" s="1"/>
  <c r="C340" i="29"/>
  <c r="B340" i="29" s="1"/>
  <c r="A340" i="29" s="1"/>
  <c r="C339" i="29"/>
  <c r="B339" i="29" s="1"/>
  <c r="A339" i="29" s="1"/>
  <c r="C338" i="29"/>
  <c r="B338" i="29" s="1"/>
  <c r="A338" i="29" s="1"/>
  <c r="C337" i="29"/>
  <c r="B337" i="29" s="1"/>
  <c r="A337" i="29" s="1"/>
  <c r="C336" i="29"/>
  <c r="B336" i="29" s="1"/>
  <c r="A336" i="29" s="1"/>
  <c r="C335" i="29"/>
  <c r="B335" i="29" s="1"/>
  <c r="A335" i="29" s="1"/>
  <c r="C334" i="29"/>
  <c r="B334" i="29" s="1"/>
  <c r="A334" i="29" s="1"/>
  <c r="C333" i="29"/>
  <c r="B333" i="29" s="1"/>
  <c r="A333" i="29" s="1"/>
  <c r="C332" i="29"/>
  <c r="B332" i="29" s="1"/>
  <c r="A332" i="29" s="1"/>
  <c r="C331" i="29"/>
  <c r="B331" i="29" s="1"/>
  <c r="A331" i="29" s="1"/>
  <c r="C330" i="29"/>
  <c r="B330" i="29" s="1"/>
  <c r="A330" i="29" s="1"/>
  <c r="C329" i="29"/>
  <c r="B329" i="29" s="1"/>
  <c r="A329" i="29" s="1"/>
  <c r="C328" i="29"/>
  <c r="B328" i="29" s="1"/>
  <c r="A328" i="29" s="1"/>
  <c r="C327" i="29"/>
  <c r="B327" i="29" s="1"/>
  <c r="A327" i="29" s="1"/>
  <c r="C326" i="29"/>
  <c r="B326" i="29" s="1"/>
  <c r="A326" i="29" s="1"/>
  <c r="C325" i="29"/>
  <c r="B325" i="29" s="1"/>
  <c r="A325" i="29" s="1"/>
  <c r="C324" i="29"/>
  <c r="B324" i="29" s="1"/>
  <c r="A324" i="29" s="1"/>
  <c r="C323" i="29"/>
  <c r="B323" i="29" s="1"/>
  <c r="A323" i="29" s="1"/>
  <c r="C322" i="29"/>
  <c r="B322" i="29" s="1"/>
  <c r="A322" i="29" s="1"/>
  <c r="C321" i="29"/>
  <c r="B321" i="29" s="1"/>
  <c r="A321" i="29" s="1"/>
  <c r="C320" i="29"/>
  <c r="B320" i="29" s="1"/>
  <c r="A320" i="29" s="1"/>
  <c r="C319" i="29"/>
  <c r="B319" i="29" s="1"/>
  <c r="A319" i="29" s="1"/>
  <c r="C318" i="29"/>
  <c r="B318" i="29" s="1"/>
  <c r="A318" i="29" s="1"/>
  <c r="C317" i="29"/>
  <c r="B317" i="29" s="1"/>
  <c r="A317" i="29" s="1"/>
  <c r="C316" i="29"/>
  <c r="B316" i="29" s="1"/>
  <c r="A316" i="29" s="1"/>
  <c r="C315" i="29"/>
  <c r="B315" i="29" s="1"/>
  <c r="A315" i="29" s="1"/>
  <c r="C314" i="29"/>
  <c r="B314" i="29" s="1"/>
  <c r="A314" i="29" s="1"/>
  <c r="C313" i="29"/>
  <c r="B313" i="29" s="1"/>
  <c r="A313" i="29" s="1"/>
  <c r="C312" i="29"/>
  <c r="B312" i="29" s="1"/>
  <c r="A312" i="29" s="1"/>
  <c r="C311" i="29"/>
  <c r="B311" i="29" s="1"/>
  <c r="A311" i="29" s="1"/>
  <c r="C310" i="29"/>
  <c r="B310" i="29" s="1"/>
  <c r="A310" i="29" s="1"/>
  <c r="C309" i="29"/>
  <c r="B309" i="29" s="1"/>
  <c r="A309" i="29" s="1"/>
  <c r="C308" i="29"/>
  <c r="B308" i="29" s="1"/>
  <c r="A308" i="29" s="1"/>
  <c r="C307" i="29"/>
  <c r="B307" i="29" s="1"/>
  <c r="A307" i="29" s="1"/>
  <c r="C306" i="29"/>
  <c r="B306" i="29" s="1"/>
  <c r="A306" i="29" s="1"/>
  <c r="C305" i="29"/>
  <c r="B305" i="29" s="1"/>
  <c r="A305" i="29" s="1"/>
  <c r="C304" i="29"/>
  <c r="B304" i="29" s="1"/>
  <c r="A304" i="29" s="1"/>
  <c r="C303" i="29"/>
  <c r="B303" i="29" s="1"/>
  <c r="A303" i="29" s="1"/>
  <c r="C302" i="29"/>
  <c r="B302" i="29" s="1"/>
  <c r="A302" i="29" s="1"/>
  <c r="C301" i="29"/>
  <c r="B301" i="29" s="1"/>
  <c r="A301" i="29" s="1"/>
  <c r="C300" i="29"/>
  <c r="B300" i="29" s="1"/>
  <c r="A300" i="29" s="1"/>
  <c r="C299" i="29"/>
  <c r="B299" i="29" s="1"/>
  <c r="A299" i="29" s="1"/>
  <c r="C298" i="29"/>
  <c r="B298" i="29" s="1"/>
  <c r="A298" i="29" s="1"/>
  <c r="C297" i="29"/>
  <c r="B297" i="29" s="1"/>
  <c r="A297" i="29" s="1"/>
  <c r="C296" i="29"/>
  <c r="B296" i="29" s="1"/>
  <c r="A296" i="29" s="1"/>
  <c r="C295" i="29"/>
  <c r="B295" i="29" s="1"/>
  <c r="A295" i="29" s="1"/>
  <c r="C294" i="29"/>
  <c r="B294" i="29" s="1"/>
  <c r="A294" i="29" s="1"/>
  <c r="C293" i="29"/>
  <c r="B293" i="29" s="1"/>
  <c r="A293" i="29" s="1"/>
  <c r="C292" i="29"/>
  <c r="B292" i="29" s="1"/>
  <c r="A292" i="29" s="1"/>
  <c r="C291" i="29"/>
  <c r="B291" i="29" s="1"/>
  <c r="A291" i="29" s="1"/>
  <c r="C290" i="29"/>
  <c r="B290" i="29" s="1"/>
  <c r="A290" i="29" s="1"/>
  <c r="C289" i="29"/>
  <c r="B289" i="29" s="1"/>
  <c r="A289" i="29" s="1"/>
  <c r="C288" i="29"/>
  <c r="B288" i="29" s="1"/>
  <c r="A288" i="29" s="1"/>
  <c r="C287" i="29"/>
  <c r="B287" i="29" s="1"/>
  <c r="A287" i="29" s="1"/>
  <c r="C286" i="29"/>
  <c r="B286" i="29" s="1"/>
  <c r="A286" i="29" s="1"/>
  <c r="C285" i="29"/>
  <c r="B285" i="29" s="1"/>
  <c r="A285" i="29" s="1"/>
  <c r="C284" i="29"/>
  <c r="B284" i="29" s="1"/>
  <c r="A284" i="29" s="1"/>
  <c r="C283" i="29"/>
  <c r="B283" i="29" s="1"/>
  <c r="A283" i="29" s="1"/>
  <c r="C282" i="29"/>
  <c r="B282" i="29" s="1"/>
  <c r="A282" i="29" s="1"/>
  <c r="C281" i="29"/>
  <c r="B281" i="29" s="1"/>
  <c r="A281" i="29" s="1"/>
  <c r="C280" i="29"/>
  <c r="B280" i="29" s="1"/>
  <c r="A280" i="29" s="1"/>
  <c r="C279" i="29"/>
  <c r="B279" i="29" s="1"/>
  <c r="A279" i="29" s="1"/>
  <c r="C278" i="29"/>
  <c r="B278" i="29" s="1"/>
  <c r="A278" i="29" s="1"/>
  <c r="C277" i="29"/>
  <c r="B277" i="29" s="1"/>
  <c r="A277" i="29" s="1"/>
  <c r="C276" i="29"/>
  <c r="B276" i="29" s="1"/>
  <c r="A276" i="29" s="1"/>
  <c r="C275" i="29"/>
  <c r="B275" i="29" s="1"/>
  <c r="A275" i="29" s="1"/>
  <c r="C274" i="29"/>
  <c r="B274" i="29" s="1"/>
  <c r="A274" i="29" s="1"/>
  <c r="C273" i="29"/>
  <c r="B273" i="29" s="1"/>
  <c r="A273" i="29" s="1"/>
  <c r="C272" i="29"/>
  <c r="B272" i="29" s="1"/>
  <c r="A272" i="29" s="1"/>
  <c r="C271" i="29"/>
  <c r="B271" i="29" s="1"/>
  <c r="A271" i="29" s="1"/>
  <c r="C270" i="29"/>
  <c r="B270" i="29" s="1"/>
  <c r="A270" i="29" s="1"/>
  <c r="C269" i="29"/>
  <c r="B269" i="29" s="1"/>
  <c r="A269" i="29" s="1"/>
  <c r="C268" i="29"/>
  <c r="B268" i="29" s="1"/>
  <c r="A268" i="29" s="1"/>
  <c r="C267" i="29"/>
  <c r="B267" i="29" s="1"/>
  <c r="A267" i="29" s="1"/>
  <c r="C266" i="29"/>
  <c r="B266" i="29" s="1"/>
  <c r="A266" i="29" s="1"/>
  <c r="C265" i="29"/>
  <c r="B265" i="29" s="1"/>
  <c r="A265" i="29" s="1"/>
  <c r="C264" i="29"/>
  <c r="B264" i="29" s="1"/>
  <c r="A264" i="29" s="1"/>
  <c r="C263" i="29"/>
  <c r="B263" i="29" s="1"/>
  <c r="A263" i="29" s="1"/>
  <c r="C262" i="29"/>
  <c r="B262" i="29" s="1"/>
  <c r="A262" i="29" s="1"/>
  <c r="C261" i="29"/>
  <c r="B261" i="29" s="1"/>
  <c r="A261" i="29" s="1"/>
  <c r="C260" i="29"/>
  <c r="B260" i="29" s="1"/>
  <c r="A260" i="29" s="1"/>
  <c r="C259" i="29"/>
  <c r="B259" i="29" s="1"/>
  <c r="A259" i="29" s="1"/>
  <c r="C258" i="29"/>
  <c r="B258" i="29" s="1"/>
  <c r="A258" i="29" s="1"/>
  <c r="C257" i="29"/>
  <c r="B257" i="29" s="1"/>
  <c r="A257" i="29" s="1"/>
  <c r="C256" i="29"/>
  <c r="B256" i="29" s="1"/>
  <c r="A256" i="29" s="1"/>
  <c r="C255" i="29"/>
  <c r="B255" i="29" s="1"/>
  <c r="A255" i="29" s="1"/>
  <c r="C254" i="29"/>
  <c r="B254" i="29" s="1"/>
  <c r="A254" i="29" s="1"/>
  <c r="C253" i="29"/>
  <c r="B253" i="29" s="1"/>
  <c r="A253" i="29" s="1"/>
  <c r="C252" i="29"/>
  <c r="B252" i="29" s="1"/>
  <c r="A252" i="29" s="1"/>
  <c r="C251" i="29"/>
  <c r="B251" i="29" s="1"/>
  <c r="A251" i="29" s="1"/>
  <c r="C250" i="29"/>
  <c r="B250" i="29" s="1"/>
  <c r="A250" i="29" s="1"/>
  <c r="C249" i="29"/>
  <c r="B249" i="29" s="1"/>
  <c r="A249" i="29" s="1"/>
  <c r="C248" i="29"/>
  <c r="B248" i="29" s="1"/>
  <c r="A248" i="29" s="1"/>
  <c r="C247" i="29"/>
  <c r="B247" i="29" s="1"/>
  <c r="A247" i="29" s="1"/>
  <c r="C246" i="29"/>
  <c r="B246" i="29" s="1"/>
  <c r="A246" i="29" s="1"/>
  <c r="C245" i="29"/>
  <c r="B245" i="29" s="1"/>
  <c r="A245" i="29" s="1"/>
  <c r="C244" i="29"/>
  <c r="B244" i="29" s="1"/>
  <c r="A244" i="29" s="1"/>
  <c r="C243" i="29"/>
  <c r="B243" i="29" s="1"/>
  <c r="A243" i="29" s="1"/>
  <c r="C242" i="29"/>
  <c r="B242" i="29" s="1"/>
  <c r="A242" i="29" s="1"/>
  <c r="C241" i="29"/>
  <c r="B241" i="29" s="1"/>
  <c r="A241" i="29" s="1"/>
  <c r="C240" i="29"/>
  <c r="B240" i="29" s="1"/>
  <c r="A240" i="29" s="1"/>
  <c r="C239" i="29"/>
  <c r="B239" i="29" s="1"/>
  <c r="A239" i="29" s="1"/>
  <c r="C238" i="29"/>
  <c r="B238" i="29" s="1"/>
  <c r="A238" i="29" s="1"/>
  <c r="C237" i="29"/>
  <c r="B237" i="29" s="1"/>
  <c r="A237" i="29" s="1"/>
  <c r="C236" i="29"/>
  <c r="B236" i="29" s="1"/>
  <c r="A236" i="29" s="1"/>
  <c r="C235" i="29"/>
  <c r="B235" i="29" s="1"/>
  <c r="A235" i="29" s="1"/>
  <c r="C234" i="29"/>
  <c r="B234" i="29" s="1"/>
  <c r="A234" i="29" s="1"/>
  <c r="C233" i="29"/>
  <c r="B233" i="29" s="1"/>
  <c r="A233" i="29" s="1"/>
  <c r="C232" i="29"/>
  <c r="B232" i="29" s="1"/>
  <c r="A232" i="29" s="1"/>
  <c r="C231" i="29"/>
  <c r="B231" i="29" s="1"/>
  <c r="A231" i="29" s="1"/>
  <c r="C230" i="29"/>
  <c r="B230" i="29" s="1"/>
  <c r="A230" i="29" s="1"/>
  <c r="C229" i="29"/>
  <c r="B229" i="29" s="1"/>
  <c r="A229" i="29" s="1"/>
  <c r="C228" i="29"/>
  <c r="B228" i="29" s="1"/>
  <c r="A228" i="29" s="1"/>
  <c r="C227" i="29"/>
  <c r="B227" i="29" s="1"/>
  <c r="A227" i="29" s="1"/>
  <c r="C226" i="29"/>
  <c r="B226" i="29" s="1"/>
  <c r="A226" i="29" s="1"/>
  <c r="C225" i="29"/>
  <c r="B225" i="29" s="1"/>
  <c r="A225" i="29" s="1"/>
  <c r="C224" i="29"/>
  <c r="B224" i="29" s="1"/>
  <c r="A224" i="29" s="1"/>
  <c r="C223" i="29"/>
  <c r="B223" i="29" s="1"/>
  <c r="A223" i="29" s="1"/>
  <c r="C222" i="29"/>
  <c r="B222" i="29" s="1"/>
  <c r="A222" i="29" s="1"/>
  <c r="C221" i="29"/>
  <c r="B221" i="29" s="1"/>
  <c r="A221" i="29" s="1"/>
  <c r="C220" i="29"/>
  <c r="B220" i="29" s="1"/>
  <c r="A220" i="29" s="1"/>
  <c r="C219" i="29"/>
  <c r="B219" i="29" s="1"/>
  <c r="A219" i="29" s="1"/>
  <c r="C218" i="29"/>
  <c r="B218" i="29" s="1"/>
  <c r="A218" i="29" s="1"/>
  <c r="C217" i="29"/>
  <c r="B217" i="29" s="1"/>
  <c r="A217" i="29" s="1"/>
  <c r="C216" i="29"/>
  <c r="B216" i="29" s="1"/>
  <c r="A216" i="29" s="1"/>
  <c r="C215" i="29"/>
  <c r="B215" i="29" s="1"/>
  <c r="A215" i="29" s="1"/>
  <c r="C214" i="29"/>
  <c r="B214" i="29" s="1"/>
  <c r="A214" i="29" s="1"/>
  <c r="C213" i="29"/>
  <c r="B213" i="29" s="1"/>
  <c r="A213" i="29" s="1"/>
  <c r="C212" i="29"/>
  <c r="B212" i="29" s="1"/>
  <c r="A212" i="29" s="1"/>
  <c r="C211" i="29"/>
  <c r="B211" i="29" s="1"/>
  <c r="A211" i="29" s="1"/>
  <c r="C210" i="29"/>
  <c r="B210" i="29" s="1"/>
  <c r="A210" i="29" s="1"/>
  <c r="C209" i="29"/>
  <c r="B209" i="29" s="1"/>
  <c r="A209" i="29" s="1"/>
  <c r="C208" i="29"/>
  <c r="B208" i="29" s="1"/>
  <c r="A208" i="29" s="1"/>
  <c r="C207" i="29"/>
  <c r="B207" i="29" s="1"/>
  <c r="A207" i="29" s="1"/>
  <c r="C206" i="29"/>
  <c r="B206" i="29" s="1"/>
  <c r="A206" i="29" s="1"/>
  <c r="C205" i="29"/>
  <c r="B205" i="29" s="1"/>
  <c r="A205" i="29" s="1"/>
  <c r="C204" i="29"/>
  <c r="B204" i="29" s="1"/>
  <c r="A204" i="29" s="1"/>
  <c r="C203" i="29"/>
  <c r="B203" i="29" s="1"/>
  <c r="A203" i="29" s="1"/>
  <c r="C202" i="29"/>
  <c r="B202" i="29" s="1"/>
  <c r="A202" i="29" s="1"/>
  <c r="C201" i="29"/>
  <c r="B201" i="29" s="1"/>
  <c r="A201" i="29" s="1"/>
  <c r="C200" i="29"/>
  <c r="B200" i="29" s="1"/>
  <c r="A200" i="29" s="1"/>
  <c r="C199" i="29"/>
  <c r="B199" i="29" s="1"/>
  <c r="A199" i="29" s="1"/>
  <c r="C198" i="29"/>
  <c r="B198" i="29" s="1"/>
  <c r="A198" i="29" s="1"/>
  <c r="C197" i="29"/>
  <c r="B197" i="29" s="1"/>
  <c r="A197" i="29" s="1"/>
  <c r="C196" i="29"/>
  <c r="B196" i="29" s="1"/>
  <c r="A196" i="29" s="1"/>
  <c r="C195" i="29"/>
  <c r="B195" i="29" s="1"/>
  <c r="A195" i="29" s="1"/>
  <c r="C194" i="29"/>
  <c r="B194" i="29" s="1"/>
  <c r="A194" i="29" s="1"/>
  <c r="C193" i="29"/>
  <c r="B193" i="29" s="1"/>
  <c r="A193" i="29" s="1"/>
  <c r="C192" i="29"/>
  <c r="B192" i="29" s="1"/>
  <c r="A192" i="29" s="1"/>
  <c r="C191" i="29"/>
  <c r="B191" i="29" s="1"/>
  <c r="A191" i="29" s="1"/>
  <c r="C190" i="29"/>
  <c r="B190" i="29" s="1"/>
  <c r="A190" i="29" s="1"/>
  <c r="C189" i="29"/>
  <c r="B189" i="29" s="1"/>
  <c r="A189" i="29" s="1"/>
  <c r="C188" i="29"/>
  <c r="B188" i="29" s="1"/>
  <c r="A188" i="29" s="1"/>
  <c r="C187" i="29"/>
  <c r="B187" i="29" s="1"/>
  <c r="A187" i="29" s="1"/>
  <c r="C186" i="29"/>
  <c r="B186" i="29" s="1"/>
  <c r="A186" i="29" s="1"/>
  <c r="C185" i="29"/>
  <c r="B185" i="29" s="1"/>
  <c r="A185" i="29" s="1"/>
  <c r="C184" i="29"/>
  <c r="B184" i="29" s="1"/>
  <c r="A184" i="29" s="1"/>
  <c r="C183" i="29"/>
  <c r="B183" i="29" s="1"/>
  <c r="A183" i="29" s="1"/>
  <c r="C182" i="29"/>
  <c r="B182" i="29" s="1"/>
  <c r="A182" i="29" s="1"/>
  <c r="C181" i="29"/>
  <c r="B181" i="29" s="1"/>
  <c r="A181" i="29" s="1"/>
  <c r="C180" i="29"/>
  <c r="B180" i="29" s="1"/>
  <c r="A180" i="29" s="1"/>
  <c r="C179" i="29"/>
  <c r="B179" i="29" s="1"/>
  <c r="A179" i="29" s="1"/>
  <c r="C178" i="29"/>
  <c r="B178" i="29" s="1"/>
  <c r="A178" i="29" s="1"/>
  <c r="C177" i="29"/>
  <c r="B177" i="29" s="1"/>
  <c r="A177" i="29" s="1"/>
  <c r="C176" i="29"/>
  <c r="B176" i="29" s="1"/>
  <c r="A176" i="29" s="1"/>
  <c r="C175" i="29"/>
  <c r="B175" i="29" s="1"/>
  <c r="A175" i="29"/>
  <c r="C174" i="29"/>
  <c r="B174" i="29" s="1"/>
  <c r="A174" i="29" s="1"/>
  <c r="C173" i="29"/>
  <c r="B173" i="29" s="1"/>
  <c r="A173" i="29" s="1"/>
  <c r="C172" i="29"/>
  <c r="B172" i="29" s="1"/>
  <c r="A172" i="29" s="1"/>
  <c r="C171" i="29"/>
  <c r="B171" i="29" s="1"/>
  <c r="A171" i="29" s="1"/>
  <c r="C170" i="29"/>
  <c r="B170" i="29" s="1"/>
  <c r="A170" i="29" s="1"/>
  <c r="C169" i="29"/>
  <c r="B169" i="29" s="1"/>
  <c r="A169" i="29" s="1"/>
  <c r="C168" i="29"/>
  <c r="B168" i="29" s="1"/>
  <c r="A168" i="29" s="1"/>
  <c r="C167" i="29"/>
  <c r="B167" i="29" s="1"/>
  <c r="A167" i="29" s="1"/>
  <c r="C166" i="29"/>
  <c r="B166" i="29" s="1"/>
  <c r="A166" i="29" s="1"/>
  <c r="C165" i="29"/>
  <c r="B165" i="29" s="1"/>
  <c r="A165" i="29" s="1"/>
  <c r="C164" i="29"/>
  <c r="B164" i="29" s="1"/>
  <c r="A164" i="29" s="1"/>
  <c r="C163" i="29"/>
  <c r="B163" i="29" s="1"/>
  <c r="A163" i="29" s="1"/>
  <c r="C162" i="29"/>
  <c r="B162" i="29" s="1"/>
  <c r="A162" i="29" s="1"/>
  <c r="C161" i="29"/>
  <c r="B161" i="29" s="1"/>
  <c r="A161" i="29" s="1"/>
  <c r="C160" i="29"/>
  <c r="B160" i="29" s="1"/>
  <c r="A160" i="29" s="1"/>
  <c r="C159" i="29"/>
  <c r="B159" i="29" s="1"/>
  <c r="A159" i="29" s="1"/>
  <c r="C158" i="29"/>
  <c r="B158" i="29" s="1"/>
  <c r="A158" i="29" s="1"/>
  <c r="C157" i="29"/>
  <c r="B157" i="29" s="1"/>
  <c r="A157" i="29" s="1"/>
  <c r="C156" i="29"/>
  <c r="B156" i="29" s="1"/>
  <c r="A156" i="29" s="1"/>
  <c r="C155" i="29"/>
  <c r="B155" i="29" s="1"/>
  <c r="A155" i="29" s="1"/>
  <c r="C154" i="29"/>
  <c r="B154" i="29" s="1"/>
  <c r="A154" i="29" s="1"/>
  <c r="C153" i="29"/>
  <c r="B153" i="29" s="1"/>
  <c r="A153" i="29" s="1"/>
  <c r="C152" i="29"/>
  <c r="B152" i="29" s="1"/>
  <c r="A152" i="29" s="1"/>
  <c r="C151" i="29"/>
  <c r="B151" i="29" s="1"/>
  <c r="A151" i="29" s="1"/>
  <c r="C150" i="29"/>
  <c r="B150" i="29" s="1"/>
  <c r="A150" i="29" s="1"/>
  <c r="C149" i="29"/>
  <c r="B149" i="29" s="1"/>
  <c r="A149" i="29" s="1"/>
  <c r="C148" i="29"/>
  <c r="B148" i="29" s="1"/>
  <c r="A148" i="29"/>
  <c r="C147" i="29"/>
  <c r="B147" i="29" s="1"/>
  <c r="A147" i="29" s="1"/>
  <c r="C146" i="29"/>
  <c r="B146" i="29" s="1"/>
  <c r="A146" i="29" s="1"/>
  <c r="C145" i="29"/>
  <c r="B145" i="29" s="1"/>
  <c r="A145" i="29" s="1"/>
  <c r="C144" i="29"/>
  <c r="B144" i="29" s="1"/>
  <c r="A144" i="29" s="1"/>
  <c r="C143" i="29"/>
  <c r="B143" i="29" s="1"/>
  <c r="A143" i="29" s="1"/>
  <c r="C142" i="29"/>
  <c r="B142" i="29" s="1"/>
  <c r="A142" i="29" s="1"/>
  <c r="C141" i="29"/>
  <c r="B141" i="29" s="1"/>
  <c r="A141" i="29" s="1"/>
  <c r="C140" i="29"/>
  <c r="B140" i="29" s="1"/>
  <c r="A140" i="29" s="1"/>
  <c r="C139" i="29"/>
  <c r="B139" i="29" s="1"/>
  <c r="A139" i="29" s="1"/>
  <c r="C138" i="29"/>
  <c r="B138" i="29" s="1"/>
  <c r="A138" i="29" s="1"/>
  <c r="C137" i="29"/>
  <c r="B137" i="29"/>
  <c r="A137" i="29" s="1"/>
  <c r="C136" i="29"/>
  <c r="B136" i="29" s="1"/>
  <c r="A136" i="29" s="1"/>
  <c r="C135" i="29"/>
  <c r="B135" i="29" s="1"/>
  <c r="A135" i="29" s="1"/>
  <c r="C134" i="29"/>
  <c r="B134" i="29" s="1"/>
  <c r="A134" i="29" s="1"/>
  <c r="C133" i="29"/>
  <c r="B133" i="29" s="1"/>
  <c r="A133" i="29" s="1"/>
  <c r="C132" i="29"/>
  <c r="B132" i="29" s="1"/>
  <c r="A132" i="29" s="1"/>
  <c r="C131" i="29"/>
  <c r="B131" i="29" s="1"/>
  <c r="A131" i="29" s="1"/>
  <c r="C130" i="29"/>
  <c r="B130" i="29" s="1"/>
  <c r="A130" i="29" s="1"/>
  <c r="C129" i="29"/>
  <c r="B129" i="29" s="1"/>
  <c r="A129" i="29" s="1"/>
  <c r="C128" i="29"/>
  <c r="B128" i="29" s="1"/>
  <c r="A128" i="29" s="1"/>
  <c r="C127" i="29"/>
  <c r="B127" i="29" s="1"/>
  <c r="A127" i="29" s="1"/>
  <c r="C126" i="29"/>
  <c r="B126" i="29" s="1"/>
  <c r="A126" i="29" s="1"/>
  <c r="C125" i="29"/>
  <c r="B125" i="29" s="1"/>
  <c r="A125" i="29" s="1"/>
  <c r="C124" i="29"/>
  <c r="B124" i="29" s="1"/>
  <c r="A124" i="29" s="1"/>
  <c r="C123" i="29"/>
  <c r="B123" i="29" s="1"/>
  <c r="A123" i="29" s="1"/>
  <c r="C122" i="29"/>
  <c r="B122" i="29" s="1"/>
  <c r="A122" i="29" s="1"/>
  <c r="C121" i="29"/>
  <c r="B121" i="29" s="1"/>
  <c r="A121" i="29" s="1"/>
  <c r="C120" i="29"/>
  <c r="B120" i="29" s="1"/>
  <c r="A120" i="29" s="1"/>
  <c r="C119" i="29"/>
  <c r="B119" i="29" s="1"/>
  <c r="A119" i="29" s="1"/>
  <c r="C118" i="29"/>
  <c r="B118" i="29" s="1"/>
  <c r="A118" i="29" s="1"/>
  <c r="C117" i="29"/>
  <c r="B117" i="29" s="1"/>
  <c r="A117" i="29" s="1"/>
  <c r="C116" i="29"/>
  <c r="B116" i="29" s="1"/>
  <c r="A116" i="29" s="1"/>
  <c r="C115" i="29"/>
  <c r="B115" i="29" s="1"/>
  <c r="A115" i="29" s="1"/>
  <c r="C114" i="29"/>
  <c r="B114" i="29" s="1"/>
  <c r="A114" i="29" s="1"/>
  <c r="C113" i="29"/>
  <c r="B113" i="29" s="1"/>
  <c r="A113" i="29" s="1"/>
  <c r="C112" i="29"/>
  <c r="B112" i="29" s="1"/>
  <c r="A112" i="29" s="1"/>
  <c r="C111" i="29"/>
  <c r="B111" i="29" s="1"/>
  <c r="A111" i="29" s="1"/>
  <c r="C110" i="29"/>
  <c r="B110" i="29" s="1"/>
  <c r="A110" i="29"/>
  <c r="C109" i="29"/>
  <c r="B109" i="29" s="1"/>
  <c r="A109" i="29" s="1"/>
  <c r="C108" i="29"/>
  <c r="B108" i="29" s="1"/>
  <c r="A108" i="29" s="1"/>
  <c r="C107" i="29"/>
  <c r="B107" i="29" s="1"/>
  <c r="A107" i="29" s="1"/>
  <c r="C106" i="29"/>
  <c r="B106" i="29" s="1"/>
  <c r="A106" i="29" s="1"/>
  <c r="C105" i="29"/>
  <c r="B105" i="29" s="1"/>
  <c r="A105" i="29" s="1"/>
  <c r="C104" i="29"/>
  <c r="B104" i="29" s="1"/>
  <c r="A104" i="29" s="1"/>
  <c r="C103" i="29"/>
  <c r="B103" i="29" s="1"/>
  <c r="A103" i="29" s="1"/>
  <c r="C102" i="29"/>
  <c r="B102" i="29" s="1"/>
  <c r="A102" i="29" s="1"/>
  <c r="C101" i="29"/>
  <c r="B101" i="29" s="1"/>
  <c r="A101" i="29" s="1"/>
  <c r="C100" i="29"/>
  <c r="B100" i="29" s="1"/>
  <c r="A100" i="29" s="1"/>
  <c r="C99" i="29"/>
  <c r="B99" i="29" s="1"/>
  <c r="A99" i="29" s="1"/>
  <c r="C98" i="29"/>
  <c r="B98" i="29" s="1"/>
  <c r="A98" i="29" s="1"/>
  <c r="C97" i="29"/>
  <c r="B97" i="29" s="1"/>
  <c r="A97" i="29" s="1"/>
  <c r="C96" i="29"/>
  <c r="B96" i="29" s="1"/>
  <c r="A96" i="29" s="1"/>
  <c r="C95" i="29"/>
  <c r="B95" i="29" s="1"/>
  <c r="A95" i="29" s="1"/>
  <c r="C94" i="29"/>
  <c r="B94" i="29" s="1"/>
  <c r="A94" i="29" s="1"/>
  <c r="C93" i="29"/>
  <c r="B93" i="29" s="1"/>
  <c r="A93" i="29" s="1"/>
  <c r="C92" i="29"/>
  <c r="B92" i="29" s="1"/>
  <c r="A92" i="29" s="1"/>
  <c r="C91" i="29"/>
  <c r="B91" i="29" s="1"/>
  <c r="A91" i="29" s="1"/>
  <c r="C90" i="29"/>
  <c r="B90" i="29" s="1"/>
  <c r="A90" i="29" s="1"/>
  <c r="C89" i="29"/>
  <c r="B89" i="29" s="1"/>
  <c r="A89" i="29" s="1"/>
  <c r="C88" i="29"/>
  <c r="B88" i="29" s="1"/>
  <c r="A88" i="29" s="1"/>
  <c r="C87" i="29"/>
  <c r="B87" i="29" s="1"/>
  <c r="A87" i="29" s="1"/>
  <c r="C86" i="29"/>
  <c r="B86" i="29" s="1"/>
  <c r="A86" i="29" s="1"/>
  <c r="C85" i="29"/>
  <c r="B85" i="29" s="1"/>
  <c r="A85" i="29" s="1"/>
  <c r="C84" i="29"/>
  <c r="B84" i="29" s="1"/>
  <c r="A84" i="29" s="1"/>
  <c r="C83" i="29"/>
  <c r="B83" i="29" s="1"/>
  <c r="A83" i="29" s="1"/>
  <c r="C82" i="29"/>
  <c r="B82" i="29" s="1"/>
  <c r="A82" i="29" s="1"/>
  <c r="C81" i="29"/>
  <c r="B81" i="29" s="1"/>
  <c r="A81" i="29" s="1"/>
  <c r="C80" i="29"/>
  <c r="B80" i="29" s="1"/>
  <c r="A80" i="29" s="1"/>
  <c r="C79" i="29"/>
  <c r="B79" i="29" s="1"/>
  <c r="A79" i="29" s="1"/>
  <c r="C78" i="29"/>
  <c r="B78" i="29" s="1"/>
  <c r="A78" i="29" s="1"/>
  <c r="C77" i="29"/>
  <c r="B77" i="29" s="1"/>
  <c r="A77" i="29" s="1"/>
  <c r="C76" i="29"/>
  <c r="B76" i="29" s="1"/>
  <c r="A76" i="29" s="1"/>
  <c r="C75" i="29"/>
  <c r="B75" i="29" s="1"/>
  <c r="A75" i="29" s="1"/>
  <c r="C74" i="29"/>
  <c r="B74" i="29" s="1"/>
  <c r="A74" i="29" s="1"/>
  <c r="C73" i="29"/>
  <c r="B73" i="29" s="1"/>
  <c r="A73" i="29" s="1"/>
  <c r="C72" i="29"/>
  <c r="B72" i="29" s="1"/>
  <c r="A72" i="29" s="1"/>
  <c r="C71" i="29"/>
  <c r="B71" i="29" s="1"/>
  <c r="A71" i="29" s="1"/>
  <c r="C70" i="29"/>
  <c r="B70" i="29" s="1"/>
  <c r="A70" i="29" s="1"/>
  <c r="C69" i="29"/>
  <c r="B69" i="29" s="1"/>
  <c r="A69" i="29" s="1"/>
  <c r="C68" i="29"/>
  <c r="B68" i="29" s="1"/>
  <c r="A68" i="29" s="1"/>
  <c r="C67" i="29"/>
  <c r="B67" i="29" s="1"/>
  <c r="A67" i="29" s="1"/>
  <c r="C66" i="29"/>
  <c r="B66" i="29" s="1"/>
  <c r="A66" i="29" s="1"/>
  <c r="C65" i="29"/>
  <c r="B65" i="29" s="1"/>
  <c r="A65" i="29" s="1"/>
  <c r="C64" i="29"/>
  <c r="B64" i="29" s="1"/>
  <c r="A64" i="29" s="1"/>
  <c r="C63" i="29"/>
  <c r="B63" i="29" s="1"/>
  <c r="A63" i="29" s="1"/>
  <c r="C62" i="29"/>
  <c r="B62" i="29" s="1"/>
  <c r="A62" i="29" s="1"/>
  <c r="C61" i="29"/>
  <c r="B61" i="29" s="1"/>
  <c r="A61" i="29" s="1"/>
  <c r="C60" i="29"/>
  <c r="B60" i="29" s="1"/>
  <c r="A60" i="29" s="1"/>
  <c r="C59" i="29"/>
  <c r="B59" i="29" s="1"/>
  <c r="A59" i="29" s="1"/>
  <c r="C58" i="29"/>
  <c r="B58" i="29" s="1"/>
  <c r="A58" i="29" s="1"/>
  <c r="C57" i="29"/>
  <c r="B57" i="29" s="1"/>
  <c r="A57" i="29" s="1"/>
  <c r="C56" i="29"/>
  <c r="B56" i="29" s="1"/>
  <c r="A56" i="29" s="1"/>
  <c r="C55" i="29"/>
  <c r="B55" i="29" s="1"/>
  <c r="A55" i="29" s="1"/>
  <c r="C54" i="29"/>
  <c r="B54" i="29" s="1"/>
  <c r="A54" i="29" s="1"/>
  <c r="C53" i="29"/>
  <c r="B53" i="29" s="1"/>
  <c r="A53" i="29" s="1"/>
  <c r="C52" i="29"/>
  <c r="B52" i="29" s="1"/>
  <c r="A52" i="29" s="1"/>
  <c r="C51" i="29"/>
  <c r="B51" i="29" s="1"/>
  <c r="A51" i="29" s="1"/>
  <c r="C50" i="29"/>
  <c r="B50" i="29" s="1"/>
  <c r="A50" i="29" s="1"/>
  <c r="C49" i="29"/>
  <c r="B49" i="29" s="1"/>
  <c r="A49" i="29" s="1"/>
  <c r="C48" i="29"/>
  <c r="B48" i="29" s="1"/>
  <c r="A48" i="29" s="1"/>
  <c r="C47" i="29"/>
  <c r="B47" i="29" s="1"/>
  <c r="A47" i="29" s="1"/>
  <c r="C46" i="29"/>
  <c r="B46" i="29" s="1"/>
  <c r="A46" i="29" s="1"/>
  <c r="C45" i="29"/>
  <c r="B45" i="29"/>
  <c r="A45" i="29" s="1"/>
  <c r="C44" i="29"/>
  <c r="B44" i="29" s="1"/>
  <c r="A44" i="29" s="1"/>
  <c r="C43" i="29"/>
  <c r="B43" i="29" s="1"/>
  <c r="A43" i="29" s="1"/>
  <c r="C42" i="29"/>
  <c r="B42" i="29" s="1"/>
  <c r="A42" i="29" s="1"/>
  <c r="C41" i="29"/>
  <c r="B41" i="29" s="1"/>
  <c r="A41" i="29" s="1"/>
  <c r="C40" i="29"/>
  <c r="B40" i="29" s="1"/>
  <c r="A40" i="29" s="1"/>
  <c r="C39" i="29"/>
  <c r="B39" i="29" s="1"/>
  <c r="A39" i="29" s="1"/>
  <c r="C38" i="29"/>
  <c r="B38" i="29" s="1"/>
  <c r="A38" i="29" s="1"/>
  <c r="C37" i="29"/>
  <c r="B37" i="29" s="1"/>
  <c r="A37" i="29" s="1"/>
  <c r="C36" i="29"/>
  <c r="B36" i="29" s="1"/>
  <c r="A36" i="29" s="1"/>
  <c r="C35" i="29"/>
  <c r="B35" i="29" s="1"/>
  <c r="A35" i="29" s="1"/>
  <c r="C34" i="29"/>
  <c r="B34" i="29" s="1"/>
  <c r="A34" i="29" s="1"/>
  <c r="C33" i="29"/>
  <c r="B33" i="29" s="1"/>
  <c r="A33" i="29" s="1"/>
  <c r="C32" i="29"/>
  <c r="B32" i="29" s="1"/>
  <c r="A32" i="29" s="1"/>
  <c r="C31" i="29"/>
  <c r="B31" i="29" s="1"/>
  <c r="A31" i="29" s="1"/>
  <c r="C30" i="29"/>
  <c r="B30" i="29" s="1"/>
  <c r="A30" i="29" s="1"/>
  <c r="C29" i="29"/>
  <c r="B29" i="29" s="1"/>
  <c r="A29" i="29" s="1"/>
  <c r="C28" i="29"/>
  <c r="B28" i="29" s="1"/>
  <c r="A28" i="29" s="1"/>
  <c r="C27" i="29"/>
  <c r="B27" i="29" s="1"/>
  <c r="A27" i="29" s="1"/>
  <c r="C26" i="29"/>
  <c r="B26" i="29" s="1"/>
  <c r="A26" i="29" s="1"/>
  <c r="C25" i="29"/>
  <c r="B25" i="29" s="1"/>
  <c r="A25" i="29" s="1"/>
  <c r="C24" i="29"/>
  <c r="B24" i="29" s="1"/>
  <c r="A24" i="29" s="1"/>
  <c r="C23" i="29"/>
  <c r="B23" i="29" s="1"/>
  <c r="A23" i="29" s="1"/>
  <c r="C22" i="29"/>
  <c r="B22" i="29" s="1"/>
  <c r="A22" i="29" s="1"/>
  <c r="C21" i="29"/>
  <c r="B21" i="29" s="1"/>
  <c r="A21" i="29" s="1"/>
  <c r="C20" i="29"/>
  <c r="B20" i="29" s="1"/>
  <c r="A20" i="29"/>
  <c r="C19" i="29"/>
  <c r="B19" i="29" s="1"/>
  <c r="A19" i="29" s="1"/>
  <c r="C18" i="29"/>
  <c r="B18" i="29" s="1"/>
  <c r="A18" i="29" s="1"/>
  <c r="C17" i="29"/>
  <c r="B17" i="29" s="1"/>
  <c r="A17" i="29" s="1"/>
  <c r="C16" i="29"/>
  <c r="B16" i="29" s="1"/>
  <c r="A16" i="29" s="1"/>
  <c r="C15" i="29"/>
  <c r="B15" i="29" s="1"/>
  <c r="A15" i="29" s="1"/>
  <c r="C14" i="29"/>
  <c r="B14" i="29" s="1"/>
  <c r="A14" i="29" s="1"/>
  <c r="C13" i="29"/>
  <c r="B13" i="29" s="1"/>
  <c r="A13" i="29" s="1"/>
  <c r="C12" i="29"/>
  <c r="B12" i="29" s="1"/>
  <c r="A12" i="29" s="1"/>
  <c r="C11" i="29"/>
  <c r="B11" i="29" s="1"/>
  <c r="A11" i="29" s="1"/>
  <c r="C10" i="29"/>
  <c r="B10" i="29" s="1"/>
  <c r="A10" i="29" s="1"/>
  <c r="C9" i="29"/>
  <c r="B9" i="29" s="1"/>
  <c r="A9" i="29" s="1"/>
  <c r="C8" i="29"/>
  <c r="B8" i="29" s="1"/>
  <c r="A8" i="29" s="1"/>
  <c r="C7" i="29"/>
  <c r="B7" i="29" s="1"/>
  <c r="A7" i="29" s="1"/>
  <c r="C6" i="29"/>
  <c r="B6" i="29" s="1"/>
  <c r="A6" i="29" s="1"/>
  <c r="C5" i="29"/>
  <c r="B5" i="29" s="1"/>
  <c r="A5" i="29" s="1"/>
  <c r="M9931" i="29" l="1"/>
  <c r="M9930" i="29"/>
  <c r="M9929" i="29"/>
  <c r="M9928" i="29"/>
  <c r="M9927" i="29"/>
  <c r="M9926" i="29"/>
  <c r="M9925" i="29"/>
  <c r="M9924" i="29"/>
  <c r="M9923" i="29"/>
  <c r="M9922" i="29"/>
  <c r="M9921" i="29"/>
  <c r="M9920" i="29"/>
  <c r="M9919" i="29"/>
  <c r="M9918" i="29"/>
  <c r="M9917" i="29"/>
  <c r="M9916" i="29"/>
  <c r="M9915" i="29"/>
  <c r="M9914" i="29"/>
  <c r="M9913" i="29"/>
  <c r="M9912" i="29"/>
  <c r="M9911" i="29"/>
  <c r="M9910" i="29"/>
  <c r="M9909" i="29"/>
  <c r="M9908" i="29"/>
  <c r="M9907" i="29"/>
  <c r="M9906" i="29"/>
  <c r="M9905" i="29"/>
  <c r="M9904" i="29"/>
  <c r="M9903" i="29"/>
  <c r="M9902" i="29"/>
  <c r="M9901" i="29"/>
  <c r="M9900" i="29"/>
  <c r="M9899" i="29"/>
  <c r="M9898" i="29"/>
  <c r="M9897" i="29"/>
  <c r="M9896" i="29"/>
  <c r="M9895" i="29"/>
  <c r="M9894" i="29"/>
  <c r="M9893" i="29"/>
  <c r="M9892" i="29"/>
  <c r="M9891" i="29"/>
  <c r="M9890" i="29"/>
  <c r="M9889" i="29"/>
  <c r="M9888" i="29"/>
  <c r="M9887" i="29"/>
  <c r="M9886" i="29"/>
  <c r="M9885" i="29"/>
  <c r="M9884" i="29"/>
  <c r="M9883" i="29"/>
  <c r="M9882" i="29"/>
  <c r="M9881" i="29"/>
  <c r="M9880" i="29"/>
  <c r="M9879" i="29"/>
  <c r="M9878" i="29"/>
  <c r="M9877" i="29"/>
  <c r="M9876" i="29"/>
  <c r="M9875" i="29"/>
  <c r="M9874" i="29"/>
  <c r="M9873" i="29"/>
  <c r="M9872" i="29"/>
  <c r="M9871" i="29"/>
  <c r="M9870" i="29"/>
  <c r="M9869" i="29"/>
  <c r="M9868" i="29"/>
  <c r="M9867" i="29"/>
  <c r="M9866" i="29"/>
  <c r="M9865" i="29"/>
  <c r="M9864" i="29"/>
  <c r="M9863" i="29"/>
  <c r="M9862" i="29"/>
  <c r="M9861" i="29"/>
  <c r="M9860" i="29"/>
  <c r="M9859" i="29"/>
  <c r="M9858" i="29"/>
  <c r="M9857" i="29"/>
  <c r="M9856" i="29"/>
  <c r="M9855" i="29"/>
  <c r="M9854" i="29"/>
  <c r="M9853" i="29"/>
  <c r="M9852" i="29"/>
  <c r="M9851" i="29"/>
  <c r="M9850" i="29"/>
  <c r="M9849" i="29"/>
  <c r="M9848" i="29"/>
  <c r="M9847" i="29"/>
  <c r="M9846" i="29"/>
  <c r="M9845" i="29"/>
  <c r="M9844" i="29"/>
  <c r="M9843" i="29"/>
  <c r="M9842" i="29"/>
  <c r="M9841" i="29"/>
  <c r="M9840" i="29"/>
  <c r="M9839" i="29"/>
  <c r="M9838" i="29"/>
  <c r="M9837" i="29"/>
  <c r="M9836" i="29"/>
  <c r="M9835" i="29"/>
  <c r="M9834" i="29"/>
  <c r="M9833" i="29"/>
  <c r="M9832" i="29"/>
  <c r="M9831" i="29"/>
  <c r="M9830" i="29"/>
  <c r="M9829" i="29"/>
  <c r="M9828" i="29"/>
  <c r="K7479" i="10" l="1"/>
  <c r="K7478" i="10"/>
  <c r="K7477" i="10"/>
  <c r="K7476" i="10"/>
  <c r="K7475" i="10"/>
  <c r="K7474" i="10"/>
  <c r="K7473" i="10"/>
  <c r="K7472" i="10"/>
  <c r="K7471" i="10"/>
  <c r="K7470" i="10"/>
  <c r="K7469" i="10"/>
  <c r="K7468" i="10"/>
  <c r="K7467" i="10"/>
  <c r="K7466" i="10"/>
  <c r="K7465" i="10"/>
  <c r="K7464" i="10"/>
  <c r="K7463" i="10"/>
  <c r="K7462" i="10"/>
  <c r="K7461" i="10"/>
  <c r="K7460" i="10"/>
  <c r="K7459" i="10"/>
  <c r="K7458" i="10"/>
  <c r="K7457" i="10"/>
  <c r="K7456" i="10"/>
  <c r="K7455" i="10"/>
  <c r="K7454" i="10"/>
  <c r="K7453" i="10"/>
  <c r="K7452" i="10"/>
  <c r="K7451" i="10"/>
  <c r="K7450" i="10"/>
  <c r="K7449" i="10"/>
  <c r="K7448" i="10"/>
  <c r="K7447" i="10"/>
  <c r="K7446" i="10"/>
  <c r="K7445" i="10"/>
  <c r="K7444" i="10"/>
  <c r="K7443" i="10"/>
  <c r="K7442" i="10"/>
  <c r="K7441" i="10"/>
  <c r="K7440" i="10"/>
  <c r="K7439" i="10"/>
  <c r="K7438" i="10"/>
  <c r="K7437" i="10"/>
  <c r="K7436" i="10"/>
  <c r="K7435" i="10"/>
  <c r="K7434" i="10"/>
  <c r="K7433" i="10"/>
  <c r="K7432" i="10"/>
  <c r="K7431" i="10"/>
  <c r="K7430" i="10"/>
  <c r="K7429" i="10"/>
  <c r="K7428" i="10"/>
  <c r="K7427" i="10"/>
  <c r="K7426" i="10"/>
  <c r="K7425" i="10"/>
  <c r="K7424" i="10"/>
  <c r="K7423" i="10"/>
  <c r="K7422" i="10"/>
  <c r="K7421" i="10"/>
  <c r="K7420" i="10"/>
  <c r="K7419" i="10"/>
  <c r="K7418" i="10"/>
  <c r="K7417" i="10"/>
  <c r="K7416" i="10"/>
  <c r="K7415" i="10"/>
  <c r="K7414" i="10"/>
  <c r="K7413" i="10"/>
  <c r="K7412" i="10"/>
  <c r="K7411" i="10"/>
  <c r="K7410" i="10"/>
  <c r="K7409" i="10"/>
  <c r="K7408" i="10"/>
  <c r="K7407" i="10"/>
  <c r="K7406" i="10"/>
  <c r="K7405" i="10"/>
  <c r="K7404" i="10"/>
  <c r="K7403" i="10"/>
  <c r="K7402" i="10"/>
  <c r="K7401" i="10"/>
  <c r="K7400" i="10"/>
  <c r="K7399" i="10"/>
  <c r="K7398" i="10"/>
  <c r="K7397" i="10"/>
  <c r="K7396" i="10"/>
  <c r="K7395" i="10"/>
  <c r="K7394" i="10"/>
  <c r="K7393" i="10"/>
  <c r="K7392" i="10"/>
  <c r="K7391" i="10"/>
  <c r="K7390" i="10"/>
  <c r="K7389" i="10"/>
  <c r="K7388" i="10"/>
  <c r="K7387" i="10"/>
  <c r="K7386" i="10"/>
  <c r="K7385" i="10"/>
  <c r="K7384" i="10"/>
  <c r="K7383" i="10"/>
  <c r="K7382" i="10"/>
  <c r="K7381" i="10"/>
  <c r="K7380" i="10"/>
  <c r="K7379" i="10"/>
  <c r="K7378" i="10"/>
  <c r="K7377" i="10"/>
  <c r="K7376" i="10"/>
  <c r="K7375" i="10"/>
  <c r="K7374" i="10"/>
  <c r="K7373" i="10"/>
  <c r="K7372" i="10"/>
  <c r="K7371" i="10"/>
  <c r="K7370" i="10"/>
  <c r="K7369" i="10"/>
  <c r="K7368" i="10"/>
  <c r="K7367" i="10"/>
  <c r="K7366" i="10"/>
  <c r="K7365" i="10"/>
  <c r="K7364" i="10"/>
  <c r="K7363" i="10"/>
  <c r="K7362" i="10"/>
  <c r="K7361" i="10"/>
  <c r="K7360" i="10"/>
  <c r="K7359" i="10"/>
  <c r="K7358" i="10"/>
  <c r="K7357" i="10"/>
  <c r="K7356" i="10"/>
  <c r="K7355" i="10"/>
  <c r="K7354" i="10"/>
  <c r="K7353" i="10"/>
  <c r="K7352" i="10"/>
  <c r="K7351" i="10"/>
  <c r="K7350" i="10"/>
  <c r="K7349" i="10"/>
  <c r="K7348" i="10"/>
  <c r="K7347" i="10"/>
  <c r="K7346" i="10"/>
  <c r="K7345" i="10"/>
  <c r="K7344" i="10"/>
  <c r="K7343" i="10"/>
  <c r="K7342" i="10"/>
  <c r="K7341" i="10"/>
  <c r="K7340" i="10"/>
  <c r="K7339" i="10"/>
  <c r="K7338" i="10"/>
  <c r="K7337" i="10"/>
  <c r="K7336" i="10"/>
  <c r="K7335" i="10"/>
  <c r="K7334" i="10"/>
  <c r="K7333" i="10"/>
  <c r="K7332" i="10"/>
  <c r="K7331" i="10"/>
  <c r="K7330" i="10"/>
  <c r="K7329" i="10"/>
  <c r="K7328" i="10"/>
  <c r="K7327" i="10"/>
  <c r="K7326" i="10"/>
  <c r="K7325" i="10"/>
  <c r="K7324" i="10"/>
  <c r="K7323" i="10"/>
  <c r="K7322" i="10"/>
  <c r="K7321" i="10"/>
  <c r="K7320" i="10"/>
  <c r="K7319" i="10"/>
  <c r="K7318" i="10"/>
  <c r="K7317" i="10"/>
  <c r="K7316" i="10"/>
  <c r="K7315" i="10"/>
  <c r="K7314" i="10"/>
  <c r="K7313" i="10"/>
  <c r="K7312" i="10"/>
  <c r="K7311" i="10"/>
  <c r="K7310" i="10"/>
  <c r="K7309" i="10"/>
  <c r="K7308" i="10"/>
  <c r="K7307" i="10"/>
  <c r="K7306" i="10"/>
  <c r="K7305" i="10"/>
  <c r="K7304" i="10"/>
  <c r="K7303" i="10"/>
  <c r="K7302" i="10"/>
  <c r="K7301" i="10"/>
  <c r="K7300" i="10"/>
  <c r="K7299" i="10"/>
  <c r="K7298" i="10"/>
  <c r="K7297" i="10"/>
  <c r="K7296" i="10"/>
  <c r="K7295" i="10"/>
  <c r="K7294" i="10"/>
  <c r="K7293" i="10"/>
  <c r="K7292" i="10"/>
  <c r="K7291" i="10"/>
  <c r="K7290" i="10"/>
  <c r="K7289" i="10"/>
  <c r="K7288" i="10"/>
  <c r="K7287" i="10"/>
  <c r="K7286" i="10"/>
  <c r="K7285" i="10"/>
  <c r="K7284" i="10"/>
  <c r="K7283" i="10"/>
  <c r="K7282" i="10"/>
  <c r="K7281" i="10"/>
  <c r="K7280" i="10"/>
  <c r="K7279" i="10"/>
  <c r="K7278" i="10"/>
  <c r="K7277" i="10"/>
  <c r="K7276" i="10"/>
  <c r="K7275" i="10"/>
  <c r="K7274" i="10"/>
  <c r="K7273" i="10"/>
  <c r="K7272" i="10"/>
  <c r="K7271" i="10"/>
  <c r="K7270" i="10"/>
  <c r="K7269" i="10"/>
  <c r="K7268" i="10"/>
  <c r="K7267" i="10"/>
  <c r="K7266" i="10"/>
  <c r="K7265" i="10"/>
  <c r="K7264" i="10"/>
  <c r="K7263" i="10"/>
  <c r="K7262" i="10"/>
  <c r="K7261" i="10"/>
  <c r="K7260" i="10"/>
  <c r="K7259" i="10"/>
  <c r="K7258" i="10"/>
  <c r="K7257" i="10"/>
  <c r="K7256" i="10"/>
  <c r="K7255" i="10"/>
  <c r="K7254" i="10"/>
  <c r="K7253" i="10"/>
  <c r="K7252" i="10"/>
  <c r="K7251" i="10"/>
  <c r="K7250" i="10"/>
  <c r="K7249" i="10"/>
  <c r="K7248" i="10"/>
  <c r="K7247" i="10"/>
  <c r="K7246" i="10"/>
  <c r="K7245" i="10"/>
  <c r="K7244" i="10"/>
  <c r="K7243" i="10"/>
  <c r="K7242" i="10"/>
  <c r="K7241" i="10"/>
  <c r="K7240" i="10"/>
  <c r="K7239" i="10"/>
  <c r="K7238" i="10"/>
  <c r="K7237" i="10"/>
  <c r="K7236" i="10"/>
  <c r="K7235" i="10"/>
  <c r="K7234" i="10"/>
  <c r="K7233" i="10"/>
  <c r="K7232" i="10"/>
  <c r="K7231" i="10"/>
  <c r="K7230" i="10"/>
  <c r="K7229" i="10"/>
  <c r="K7228" i="10"/>
  <c r="K7227" i="10"/>
  <c r="K7226" i="10"/>
  <c r="K7225" i="10"/>
  <c r="K7224" i="10"/>
  <c r="K7223" i="10"/>
  <c r="K7222" i="10"/>
  <c r="K7221" i="10"/>
  <c r="K7220" i="10"/>
  <c r="K7219" i="10"/>
  <c r="K7218" i="10"/>
  <c r="K7217" i="10"/>
  <c r="K7216" i="10"/>
  <c r="K7215" i="10"/>
  <c r="K7214" i="10"/>
  <c r="K7213" i="10"/>
  <c r="K7212" i="10"/>
  <c r="K7211" i="10"/>
  <c r="K7210" i="10"/>
  <c r="K7209" i="10"/>
  <c r="K7208" i="10"/>
  <c r="K7207" i="10"/>
  <c r="K7206" i="10"/>
  <c r="K7205" i="10"/>
  <c r="K7204" i="10"/>
  <c r="K7203" i="10"/>
  <c r="K7202" i="10"/>
  <c r="K7201" i="10"/>
  <c r="K7200" i="10"/>
  <c r="K7199" i="10"/>
  <c r="K7198" i="10"/>
  <c r="K7197" i="10"/>
  <c r="K7196" i="10"/>
  <c r="K7195" i="10"/>
  <c r="K7194" i="10"/>
  <c r="K7193" i="10"/>
  <c r="K7192" i="10"/>
  <c r="K7191" i="10"/>
  <c r="K7190" i="10"/>
  <c r="K7189" i="10"/>
  <c r="K7188" i="10"/>
  <c r="K7187" i="10"/>
  <c r="K7186" i="10"/>
  <c r="K7185" i="10"/>
  <c r="K7184" i="10"/>
  <c r="K7183" i="10"/>
  <c r="K7182" i="10"/>
  <c r="K7181" i="10"/>
  <c r="K7180" i="10"/>
  <c r="K7179" i="10"/>
  <c r="K7178" i="10"/>
  <c r="K7177" i="10"/>
  <c r="K7176" i="10"/>
  <c r="K7175" i="10"/>
  <c r="K7174" i="10"/>
  <c r="K7173" i="10"/>
  <c r="K7172" i="10"/>
  <c r="K7171" i="10"/>
  <c r="K7170" i="10"/>
  <c r="K7169" i="10"/>
  <c r="K7168" i="10"/>
  <c r="K7167" i="10"/>
  <c r="K7166" i="10"/>
  <c r="K7165" i="10"/>
  <c r="K7164" i="10"/>
  <c r="K7163" i="10"/>
  <c r="K7162" i="10"/>
  <c r="K7161" i="10"/>
  <c r="K7160" i="10"/>
  <c r="K7159" i="10"/>
  <c r="K7158" i="10"/>
  <c r="K7157" i="10"/>
  <c r="K7156" i="10"/>
  <c r="K7155" i="10"/>
  <c r="K7154" i="10"/>
  <c r="K7153" i="10"/>
  <c r="K7152" i="10"/>
  <c r="K7151" i="10"/>
  <c r="K7150" i="10"/>
  <c r="K7149" i="10"/>
  <c r="K7148" i="10"/>
  <c r="K7147" i="10"/>
  <c r="K7146" i="10"/>
  <c r="K7145" i="10"/>
  <c r="K7144" i="10"/>
  <c r="K7143" i="10"/>
  <c r="K7142" i="10"/>
  <c r="K7141" i="10"/>
  <c r="K7140" i="10"/>
  <c r="K7139" i="10"/>
  <c r="K7138" i="10"/>
  <c r="K7137" i="10"/>
  <c r="K7136" i="10"/>
  <c r="K7135" i="10"/>
  <c r="K7134" i="10"/>
  <c r="K7133" i="10"/>
  <c r="K7132" i="10"/>
  <c r="K7131" i="10"/>
  <c r="K7130" i="10"/>
  <c r="K7129" i="10"/>
  <c r="K7128" i="10"/>
  <c r="K7127" i="10"/>
  <c r="K7126" i="10"/>
  <c r="K7125" i="10"/>
  <c r="K7124" i="10"/>
  <c r="K7123" i="10"/>
  <c r="K7122" i="10"/>
  <c r="K7121" i="10"/>
  <c r="K7120" i="10"/>
  <c r="K7119" i="10"/>
  <c r="K7118" i="10"/>
  <c r="K7117" i="10"/>
  <c r="K7116" i="10"/>
  <c r="K7115" i="10"/>
  <c r="K7114" i="10"/>
  <c r="K7113" i="10"/>
  <c r="K7112" i="10"/>
  <c r="K7111" i="10"/>
  <c r="K7110" i="10"/>
  <c r="K7109" i="10"/>
  <c r="K7108" i="10"/>
  <c r="K7107" i="10"/>
  <c r="K7106" i="10"/>
  <c r="K7105" i="10"/>
  <c r="K7104" i="10"/>
  <c r="K7103" i="10"/>
  <c r="K7102" i="10"/>
  <c r="K7101" i="10"/>
  <c r="K7100" i="10"/>
  <c r="K7099" i="10"/>
  <c r="K7098" i="10"/>
  <c r="K7097" i="10"/>
  <c r="K7096" i="10"/>
  <c r="K7095" i="10"/>
  <c r="K7094" i="10"/>
  <c r="K7093" i="10"/>
  <c r="K7092" i="10"/>
  <c r="K7091" i="10"/>
  <c r="K7090" i="10"/>
  <c r="K7089" i="10"/>
  <c r="K7088" i="10"/>
  <c r="K7087" i="10"/>
  <c r="K7086" i="10"/>
  <c r="K7085" i="10"/>
  <c r="K7084" i="10"/>
  <c r="K7083" i="10"/>
  <c r="K7082" i="10"/>
  <c r="K7081" i="10"/>
  <c r="K7080" i="10"/>
  <c r="K7079" i="10"/>
  <c r="K7078" i="10"/>
  <c r="K7077" i="10"/>
  <c r="K7076" i="10"/>
  <c r="K7075" i="10"/>
  <c r="K7074" i="10"/>
  <c r="K7073" i="10"/>
  <c r="K7072" i="10"/>
  <c r="K7071" i="10"/>
  <c r="K7070" i="10"/>
  <c r="K7069" i="10"/>
  <c r="K7068" i="10"/>
  <c r="K7067" i="10"/>
  <c r="K7066" i="10"/>
  <c r="K7065" i="10"/>
  <c r="K7064" i="10"/>
  <c r="K7063" i="10"/>
  <c r="K7062" i="10"/>
  <c r="K7061" i="10"/>
  <c r="K7060" i="10"/>
  <c r="K7059" i="10"/>
  <c r="K7058" i="10"/>
  <c r="K7057" i="10"/>
  <c r="K7056" i="10"/>
  <c r="K7055" i="10"/>
  <c r="K7054" i="10"/>
  <c r="K7053" i="10"/>
  <c r="K7052" i="10"/>
  <c r="K7051" i="10"/>
  <c r="K7050" i="10"/>
  <c r="K7049" i="10"/>
  <c r="K7048" i="10"/>
  <c r="K7047" i="10"/>
  <c r="K7046" i="10"/>
  <c r="K7045" i="10"/>
  <c r="K7044" i="10"/>
  <c r="K7043" i="10"/>
  <c r="K7042" i="10"/>
  <c r="K7041" i="10"/>
  <c r="K7040" i="10"/>
  <c r="K7039" i="10"/>
  <c r="K7038" i="10"/>
  <c r="K7037" i="10"/>
  <c r="K7036" i="10"/>
  <c r="K7035" i="10"/>
  <c r="K7034" i="10"/>
  <c r="K7033" i="10"/>
  <c r="K7032" i="10"/>
  <c r="K7031" i="10"/>
  <c r="K7030" i="10"/>
  <c r="K7029" i="10"/>
  <c r="K7028" i="10"/>
  <c r="K7027" i="10"/>
  <c r="K7026" i="10"/>
  <c r="K7025" i="10"/>
  <c r="K7024" i="10"/>
  <c r="K7023" i="10"/>
  <c r="K7022" i="10"/>
  <c r="K7021" i="10"/>
  <c r="K7020" i="10"/>
  <c r="K7019" i="10"/>
  <c r="K7018" i="10"/>
  <c r="K7017" i="10"/>
  <c r="K7016" i="10"/>
  <c r="K7015" i="10"/>
  <c r="K7014" i="10"/>
  <c r="K7013" i="10"/>
  <c r="K7012" i="10"/>
  <c r="K7011" i="10"/>
  <c r="K7010" i="10"/>
  <c r="K7009" i="10"/>
  <c r="K7008" i="10"/>
  <c r="K7007" i="10"/>
  <c r="K7006" i="10"/>
  <c r="K7005" i="10"/>
  <c r="K7004" i="10"/>
  <c r="K7003" i="10"/>
  <c r="K7002" i="10"/>
  <c r="K7001" i="10"/>
  <c r="K7000" i="10"/>
  <c r="K6999" i="10"/>
  <c r="K6998" i="10"/>
  <c r="K6997" i="10"/>
  <c r="K6996" i="10"/>
  <c r="K6995" i="10"/>
  <c r="K6994" i="10"/>
  <c r="K6993" i="10"/>
  <c r="K6992" i="10"/>
  <c r="K6991" i="10"/>
  <c r="K6990" i="10"/>
  <c r="K6989" i="10"/>
  <c r="K6988" i="10"/>
  <c r="K6987" i="10"/>
  <c r="K6986" i="10"/>
  <c r="K6985" i="10"/>
  <c r="K6984" i="10"/>
  <c r="K6983" i="10"/>
  <c r="K6982" i="10"/>
  <c r="K6981" i="10"/>
  <c r="K6980" i="10"/>
  <c r="K6979" i="10"/>
  <c r="K6978" i="10"/>
  <c r="K6977" i="10"/>
  <c r="K6976" i="10"/>
  <c r="K6975" i="10"/>
  <c r="K6974" i="10"/>
  <c r="K6973" i="10"/>
  <c r="K6972" i="10"/>
  <c r="K6971" i="10"/>
  <c r="K6970" i="10"/>
  <c r="K6969" i="10"/>
  <c r="K6968" i="10"/>
  <c r="K6967" i="10"/>
  <c r="K6966" i="10"/>
  <c r="K6965" i="10"/>
  <c r="K6964" i="10"/>
  <c r="K6963" i="10"/>
  <c r="K6962" i="10"/>
  <c r="K6961" i="10"/>
  <c r="K6960" i="10"/>
  <c r="K6959" i="10"/>
  <c r="K6958" i="10"/>
  <c r="K6957" i="10"/>
  <c r="K6956" i="10"/>
  <c r="K6955" i="10"/>
  <c r="K6954" i="10"/>
  <c r="K6953" i="10"/>
  <c r="K6952" i="10"/>
  <c r="K6951" i="10"/>
  <c r="K6950" i="10"/>
  <c r="K6949" i="10"/>
  <c r="K6948" i="10"/>
  <c r="K6947" i="10"/>
  <c r="K6946" i="10"/>
  <c r="K6945" i="10"/>
  <c r="K6944" i="10"/>
  <c r="K6943" i="10"/>
  <c r="K6942" i="10"/>
  <c r="K6941" i="10"/>
  <c r="K6940" i="10"/>
  <c r="K6939" i="10"/>
  <c r="K6938" i="10"/>
  <c r="K6937" i="10"/>
  <c r="K6936" i="10"/>
  <c r="K6935" i="10"/>
  <c r="K6934" i="10"/>
  <c r="K6933" i="10"/>
  <c r="K6932" i="10"/>
  <c r="K6931" i="10"/>
  <c r="K6930" i="10"/>
  <c r="K6929" i="10"/>
  <c r="K6928" i="10"/>
  <c r="K6927" i="10"/>
  <c r="K6926" i="10"/>
  <c r="K6925" i="10"/>
  <c r="K6924" i="10"/>
  <c r="K6923" i="10"/>
  <c r="K6922" i="10"/>
  <c r="K6921" i="10"/>
  <c r="K6920" i="10"/>
  <c r="K6919" i="10"/>
  <c r="K6918" i="10"/>
  <c r="K6917" i="10"/>
  <c r="K6916" i="10"/>
  <c r="K6915" i="10"/>
  <c r="K6914" i="10"/>
  <c r="K6913" i="10"/>
  <c r="K6912" i="10"/>
  <c r="K6911" i="10"/>
  <c r="K6910" i="10"/>
  <c r="K6909" i="10"/>
  <c r="K6908" i="10"/>
  <c r="K6907" i="10"/>
  <c r="K6906" i="10"/>
  <c r="K6905" i="10"/>
  <c r="K6904" i="10"/>
  <c r="K6903" i="10"/>
  <c r="K6902" i="10"/>
  <c r="K6901" i="10"/>
  <c r="K6900" i="10"/>
  <c r="K6899" i="10"/>
  <c r="K6898" i="10"/>
  <c r="K6897" i="10"/>
  <c r="K6896" i="10"/>
  <c r="K6895" i="10"/>
  <c r="K6894" i="10"/>
  <c r="K6893" i="10"/>
  <c r="K6892" i="10"/>
  <c r="K6891" i="10"/>
  <c r="K6890" i="10"/>
  <c r="K6889" i="10"/>
  <c r="K6888" i="10"/>
  <c r="K6887" i="10"/>
  <c r="K6886" i="10"/>
  <c r="K6885" i="10"/>
  <c r="K6884" i="10"/>
  <c r="K6883" i="10"/>
  <c r="K6882" i="10"/>
  <c r="K6881" i="10"/>
  <c r="K6880" i="10"/>
  <c r="K6879" i="10"/>
  <c r="K6878" i="10"/>
  <c r="K6877" i="10"/>
  <c r="K6876" i="10"/>
  <c r="K6875" i="10"/>
  <c r="K6874" i="10"/>
  <c r="K6873" i="10"/>
  <c r="K6872" i="10"/>
  <c r="K6871" i="10"/>
  <c r="K6870" i="10"/>
  <c r="K6869" i="10"/>
  <c r="K6868" i="10"/>
  <c r="K6867" i="10"/>
  <c r="K6866" i="10"/>
  <c r="K6865" i="10"/>
  <c r="K6864" i="10"/>
  <c r="K6863" i="10"/>
  <c r="K6862" i="10"/>
  <c r="K6861" i="10"/>
  <c r="K6860" i="10"/>
  <c r="K6859" i="10"/>
  <c r="K6858" i="10"/>
  <c r="K6857" i="10"/>
  <c r="K6856" i="10"/>
  <c r="K6855" i="10"/>
  <c r="K6854" i="10"/>
  <c r="K6853" i="10"/>
  <c r="K6852" i="10"/>
  <c r="K6851" i="10"/>
  <c r="K6850" i="10"/>
  <c r="K6849" i="10"/>
  <c r="K6848" i="10"/>
  <c r="K6847" i="10"/>
  <c r="K6846" i="10"/>
  <c r="K6845" i="10"/>
  <c r="K6844" i="10"/>
  <c r="K6843" i="10"/>
  <c r="K6842" i="10"/>
  <c r="K6841" i="10"/>
  <c r="K6840" i="10"/>
  <c r="K6839" i="10"/>
  <c r="K6838" i="10"/>
  <c r="K6837" i="10"/>
  <c r="K6836" i="10"/>
  <c r="K6835" i="10"/>
  <c r="K6834" i="10"/>
  <c r="K6833" i="10"/>
  <c r="K6832" i="10"/>
  <c r="K6831" i="10"/>
  <c r="K6830" i="10"/>
  <c r="K6829" i="10"/>
  <c r="K6828" i="10"/>
  <c r="K6827" i="10"/>
  <c r="K6826" i="10"/>
  <c r="K6825" i="10"/>
  <c r="K6824" i="10"/>
  <c r="K6823" i="10"/>
  <c r="K6822" i="10"/>
  <c r="K6821" i="10"/>
  <c r="K6820" i="10"/>
  <c r="K6819" i="10"/>
  <c r="K6818" i="10"/>
  <c r="K6817" i="10"/>
  <c r="K6816" i="10"/>
  <c r="K6815" i="10"/>
  <c r="K6814" i="10"/>
  <c r="K6813" i="10"/>
  <c r="K6812" i="10"/>
  <c r="K6811" i="10"/>
  <c r="K6810" i="10"/>
  <c r="K6809" i="10"/>
  <c r="K6808" i="10"/>
  <c r="K6807" i="10"/>
  <c r="K6806" i="10"/>
  <c r="K6805" i="10"/>
  <c r="K6804" i="10"/>
  <c r="K6803" i="10"/>
  <c r="K6802" i="10"/>
  <c r="K6801" i="10"/>
  <c r="K6800" i="10"/>
  <c r="K6799" i="10"/>
  <c r="K6798" i="10"/>
  <c r="K6797" i="10"/>
  <c r="K6796" i="10"/>
  <c r="K6795" i="10"/>
  <c r="K6794" i="10"/>
  <c r="K6793" i="10"/>
  <c r="K6792" i="10"/>
  <c r="K6791" i="10"/>
  <c r="K6790" i="10"/>
  <c r="K6789" i="10"/>
  <c r="K6788" i="10"/>
  <c r="K6787" i="10"/>
  <c r="K6786" i="10"/>
  <c r="K6785" i="10"/>
  <c r="K6784" i="10"/>
  <c r="K6783" i="10"/>
  <c r="K6782" i="10"/>
  <c r="K6781" i="10"/>
  <c r="K6780" i="10"/>
  <c r="K6779" i="10"/>
  <c r="K6778" i="10"/>
  <c r="K6777" i="10"/>
  <c r="K6776" i="10"/>
  <c r="K6775" i="10"/>
  <c r="K6774" i="10"/>
  <c r="K6773" i="10"/>
  <c r="K6772" i="10"/>
  <c r="K6771" i="10"/>
  <c r="K6770" i="10"/>
  <c r="K6769" i="10"/>
  <c r="K6768" i="10"/>
  <c r="K6767" i="10"/>
  <c r="K6766" i="10"/>
  <c r="K6765" i="10"/>
  <c r="K6764" i="10"/>
  <c r="K6763" i="10"/>
  <c r="K6762" i="10"/>
  <c r="K6761" i="10"/>
  <c r="K6760" i="10"/>
  <c r="K6759" i="10"/>
  <c r="K6758" i="10"/>
  <c r="K6757" i="10"/>
  <c r="K6756" i="10"/>
  <c r="K6755" i="10"/>
  <c r="K6754" i="10"/>
  <c r="K6753" i="10"/>
  <c r="K6752" i="10"/>
  <c r="K6751" i="10"/>
  <c r="K6750" i="10"/>
  <c r="K6749" i="10"/>
  <c r="K6748" i="10"/>
  <c r="K6747" i="10"/>
  <c r="K6746" i="10"/>
  <c r="K6745" i="10"/>
  <c r="K6744" i="10"/>
  <c r="K6743" i="10"/>
  <c r="K6742" i="10"/>
  <c r="K6741" i="10"/>
  <c r="K6740" i="10"/>
  <c r="K6739" i="10"/>
  <c r="K6738" i="10"/>
  <c r="K6737" i="10"/>
  <c r="K6736" i="10"/>
  <c r="K6735" i="10"/>
  <c r="K6734" i="10"/>
  <c r="K6733" i="10"/>
  <c r="K6732" i="10"/>
  <c r="K6731" i="10"/>
  <c r="K6730" i="10"/>
  <c r="K6729" i="10"/>
  <c r="K6728" i="10"/>
  <c r="K6727" i="10"/>
  <c r="K6726" i="10"/>
  <c r="K6725" i="10"/>
  <c r="K6724" i="10"/>
  <c r="K6723" i="10"/>
  <c r="K6722" i="10"/>
  <c r="K6721" i="10"/>
  <c r="K6720" i="10"/>
  <c r="K6719" i="10"/>
  <c r="K6718" i="10"/>
  <c r="K6717" i="10"/>
  <c r="K6716" i="10"/>
  <c r="K6715" i="10"/>
  <c r="K6714" i="10"/>
  <c r="K6713" i="10"/>
  <c r="K6712" i="10"/>
  <c r="K6711" i="10"/>
  <c r="K6710" i="10"/>
  <c r="K6709" i="10"/>
  <c r="K6708" i="10"/>
  <c r="K6707" i="10"/>
  <c r="K6706" i="10"/>
  <c r="K6705" i="10"/>
  <c r="K6704" i="10"/>
  <c r="K6703" i="10"/>
  <c r="K6702" i="10"/>
  <c r="K6701" i="10"/>
  <c r="K6700" i="10"/>
  <c r="K6699" i="10"/>
  <c r="K6698" i="10"/>
  <c r="K6697" i="10"/>
  <c r="K6696" i="10"/>
  <c r="K6695" i="10"/>
  <c r="K6694" i="10"/>
  <c r="K6693" i="10"/>
  <c r="K6692" i="10"/>
  <c r="K6691" i="10"/>
  <c r="K6690" i="10"/>
  <c r="K6689" i="10"/>
  <c r="K6688" i="10"/>
  <c r="K6687" i="10"/>
  <c r="K6686" i="10"/>
  <c r="K6685" i="10"/>
  <c r="K6684" i="10"/>
  <c r="K6683" i="10"/>
  <c r="K6682" i="10"/>
  <c r="K6681" i="10"/>
  <c r="K6680" i="10"/>
  <c r="K6679" i="10"/>
  <c r="K6678" i="10"/>
  <c r="M9827" i="29"/>
  <c r="M9826" i="29"/>
  <c r="M9825" i="29"/>
  <c r="M9824" i="29"/>
  <c r="M9823" i="29"/>
  <c r="M9822" i="29"/>
  <c r="M9821" i="29"/>
  <c r="M9820" i="29"/>
  <c r="M9819" i="29"/>
  <c r="M9818" i="29"/>
  <c r="M9817" i="29"/>
  <c r="M9816" i="29"/>
  <c r="M9815" i="29"/>
  <c r="M9814" i="29"/>
  <c r="M9813" i="29"/>
  <c r="M9812" i="29"/>
  <c r="M9811" i="29"/>
  <c r="M9810" i="29"/>
  <c r="M9809" i="29"/>
  <c r="M9808" i="29"/>
  <c r="M9807" i="29"/>
  <c r="M9806" i="29"/>
  <c r="M9805" i="29"/>
  <c r="M9804" i="29"/>
  <c r="M9803" i="29"/>
  <c r="M9802" i="29"/>
  <c r="M9801" i="29"/>
  <c r="M9800" i="29"/>
  <c r="M9799" i="29"/>
  <c r="M9798" i="29"/>
  <c r="M9797" i="29"/>
  <c r="M9796" i="29"/>
  <c r="M9795" i="29"/>
  <c r="M9794" i="29"/>
  <c r="M9793" i="29"/>
  <c r="M9792" i="29"/>
  <c r="M9791" i="29"/>
  <c r="M9790" i="29"/>
  <c r="M9789" i="29"/>
  <c r="M9788" i="29"/>
  <c r="M9787" i="29"/>
  <c r="M9786" i="29"/>
  <c r="M9785" i="29"/>
  <c r="M9784" i="29"/>
  <c r="M9783" i="29"/>
  <c r="M9782" i="29"/>
  <c r="M9781" i="29"/>
  <c r="M9780" i="29"/>
  <c r="M9779" i="29"/>
  <c r="M9778" i="29"/>
  <c r="M9777" i="29"/>
  <c r="M9776" i="29"/>
  <c r="M9775" i="29"/>
  <c r="M9774" i="29"/>
  <c r="M9773" i="29"/>
  <c r="M9772" i="29"/>
  <c r="M9771" i="29"/>
  <c r="M9770" i="29"/>
  <c r="M9769" i="29"/>
  <c r="M9768" i="29"/>
  <c r="M9767" i="29"/>
  <c r="M9766" i="29"/>
  <c r="M9765" i="29"/>
  <c r="M9764" i="29"/>
  <c r="M9763" i="29"/>
  <c r="M9762" i="29"/>
  <c r="M9761" i="29"/>
  <c r="M9760" i="29"/>
  <c r="M9759" i="29"/>
  <c r="M9758" i="29"/>
  <c r="M9757" i="29"/>
  <c r="M9756" i="29"/>
  <c r="M9755" i="29"/>
  <c r="M9754" i="29"/>
  <c r="M9753" i="29"/>
  <c r="M9752" i="29"/>
  <c r="M9751" i="29"/>
  <c r="M9750" i="29"/>
  <c r="M9749" i="29"/>
  <c r="M9748" i="29"/>
  <c r="M9747" i="29"/>
  <c r="M9746" i="29"/>
  <c r="M9745" i="29"/>
  <c r="M9744" i="29"/>
  <c r="M9743" i="29"/>
  <c r="M9742" i="29"/>
  <c r="M9741" i="29"/>
  <c r="M9740" i="29"/>
  <c r="M9739" i="29"/>
  <c r="M9738" i="29"/>
  <c r="M9737" i="29"/>
  <c r="M9736" i="29"/>
  <c r="M9735" i="29"/>
  <c r="M9734" i="29"/>
  <c r="M9733" i="29"/>
  <c r="M9732" i="29"/>
  <c r="M9731" i="29"/>
  <c r="M9730" i="29"/>
  <c r="M9729" i="29"/>
  <c r="M9728" i="29"/>
  <c r="M9727" i="29"/>
  <c r="M9726" i="29"/>
  <c r="M9725" i="29"/>
  <c r="M9724" i="29"/>
  <c r="M9723" i="29"/>
  <c r="M9722" i="29"/>
  <c r="M9721" i="29"/>
  <c r="M9720" i="29"/>
  <c r="M9719" i="29"/>
  <c r="M9718" i="29"/>
  <c r="M9717" i="29"/>
  <c r="M9716" i="29"/>
  <c r="M9715" i="29"/>
  <c r="M9714" i="29"/>
  <c r="M9713" i="29"/>
  <c r="M9712" i="29"/>
  <c r="M9711" i="29"/>
  <c r="M9710" i="29"/>
  <c r="M9709" i="29"/>
  <c r="M9708" i="29"/>
  <c r="M9707" i="29"/>
  <c r="M9706" i="29"/>
  <c r="M9705" i="29"/>
  <c r="M9704" i="29"/>
  <c r="M9703" i="29"/>
  <c r="M9702" i="29"/>
  <c r="M9701" i="29"/>
  <c r="M9700" i="29"/>
  <c r="M9699" i="29"/>
  <c r="M9698" i="29"/>
  <c r="M9697" i="29"/>
  <c r="M9696" i="29"/>
  <c r="M9695" i="29"/>
  <c r="M9694" i="29"/>
  <c r="M9693" i="29"/>
  <c r="M9692" i="29"/>
  <c r="M9691" i="29"/>
  <c r="M9690" i="29"/>
  <c r="M9689" i="29"/>
  <c r="M9688" i="29"/>
  <c r="M9687" i="29"/>
  <c r="M9686" i="29"/>
  <c r="M9685" i="29"/>
  <c r="M9684" i="29"/>
  <c r="M9683" i="29"/>
  <c r="M9682" i="29"/>
  <c r="M9681" i="29"/>
  <c r="M9680" i="29"/>
  <c r="M9679" i="29"/>
  <c r="M9678" i="29"/>
  <c r="M9677" i="29"/>
  <c r="M9676" i="29"/>
  <c r="M9675" i="29"/>
  <c r="M9674" i="29"/>
  <c r="M9673" i="29"/>
  <c r="M9672" i="29"/>
  <c r="M9671" i="29"/>
  <c r="M9670" i="29"/>
  <c r="M9669" i="29"/>
  <c r="M9668" i="29"/>
  <c r="M9667" i="29"/>
  <c r="M9666" i="29"/>
  <c r="M9665" i="29"/>
  <c r="M9664" i="29"/>
  <c r="M9663" i="29"/>
  <c r="M9662" i="29"/>
  <c r="M9661" i="29"/>
  <c r="M9660" i="29"/>
  <c r="M9659" i="29"/>
  <c r="M9658" i="29"/>
  <c r="M9657" i="29"/>
  <c r="M9656" i="29"/>
  <c r="M9655" i="29"/>
  <c r="M9654" i="29"/>
  <c r="M9653" i="29"/>
  <c r="M9652" i="29"/>
  <c r="M9651" i="29"/>
  <c r="M9650" i="29"/>
  <c r="M9649" i="29"/>
  <c r="M9648" i="29"/>
  <c r="M9647" i="29"/>
  <c r="M9646" i="29"/>
  <c r="M9645" i="29"/>
  <c r="M9644" i="29"/>
  <c r="M9643" i="29"/>
  <c r="M9642" i="29"/>
  <c r="M9641" i="29"/>
  <c r="M9640" i="29"/>
  <c r="M9639" i="29"/>
  <c r="M9638" i="29"/>
  <c r="M9637" i="29"/>
  <c r="M9636" i="29"/>
  <c r="M9635" i="29"/>
  <c r="M9634" i="29"/>
  <c r="M9633" i="29"/>
  <c r="M9632" i="29"/>
  <c r="M9631" i="29"/>
  <c r="M9630" i="29"/>
  <c r="M9629" i="29"/>
  <c r="M9628" i="29"/>
  <c r="M9627" i="29"/>
  <c r="M9626" i="29"/>
  <c r="M9625" i="29"/>
  <c r="M9624" i="29"/>
  <c r="M9623" i="29"/>
  <c r="M9622" i="29"/>
  <c r="M9621" i="29"/>
  <c r="M9620" i="29"/>
  <c r="M9619" i="29"/>
  <c r="M9618" i="29"/>
  <c r="M9617" i="29"/>
  <c r="M9616" i="29"/>
  <c r="M9615" i="29"/>
  <c r="M9614" i="29"/>
  <c r="M9613" i="29"/>
  <c r="M9612" i="29"/>
  <c r="M9611" i="29"/>
  <c r="M9610" i="29"/>
  <c r="M9609" i="29"/>
  <c r="M9608" i="29"/>
  <c r="M9607" i="29"/>
  <c r="M9606" i="29"/>
  <c r="M9605" i="29"/>
  <c r="M9604" i="29"/>
  <c r="M9603" i="29"/>
  <c r="M9602" i="29"/>
  <c r="M9601" i="29"/>
  <c r="M9600" i="29"/>
  <c r="M9599" i="29"/>
  <c r="M9598" i="29"/>
  <c r="M9597" i="29"/>
  <c r="M9596" i="29"/>
  <c r="M9595" i="29"/>
  <c r="M9594" i="29"/>
  <c r="M9593" i="29"/>
  <c r="M9592" i="29"/>
  <c r="M9591" i="29"/>
  <c r="M9590" i="29"/>
  <c r="M9589" i="29"/>
  <c r="M9588" i="29"/>
  <c r="M9587" i="29"/>
  <c r="M9586" i="29"/>
  <c r="M9585" i="29"/>
  <c r="M9584" i="29"/>
  <c r="M9583" i="29"/>
  <c r="M9582" i="29"/>
  <c r="M9581" i="29"/>
  <c r="M9580" i="29"/>
  <c r="M9579" i="29"/>
  <c r="M9578" i="29"/>
  <c r="M9577" i="29"/>
  <c r="M9576" i="29"/>
  <c r="M9575" i="29"/>
  <c r="M9574" i="29"/>
  <c r="M9573" i="29"/>
  <c r="M9572" i="29"/>
  <c r="M9571" i="29"/>
  <c r="M9570" i="29"/>
  <c r="M9569" i="29"/>
  <c r="M9568" i="29"/>
  <c r="M9567" i="29"/>
  <c r="M9566" i="29"/>
  <c r="M9565" i="29"/>
  <c r="M9564" i="29"/>
  <c r="M9563" i="29"/>
  <c r="M9562" i="29"/>
  <c r="M9561" i="29"/>
  <c r="M9560" i="29"/>
  <c r="M9559" i="29"/>
  <c r="M9558" i="29"/>
  <c r="M9557" i="29"/>
  <c r="M9556" i="29"/>
  <c r="M9555" i="29"/>
  <c r="M9554" i="29"/>
  <c r="M9553" i="29"/>
  <c r="M9552" i="29"/>
  <c r="M9551" i="29"/>
  <c r="M9550" i="29"/>
  <c r="M9549" i="29"/>
  <c r="M9548" i="29"/>
  <c r="M9547" i="29"/>
  <c r="M9546" i="29"/>
  <c r="M9545" i="29"/>
  <c r="M9544" i="29"/>
  <c r="M9543" i="29"/>
  <c r="M9542" i="29"/>
  <c r="M9541" i="29"/>
  <c r="M9540" i="29"/>
  <c r="M9539" i="29"/>
  <c r="M9538" i="29"/>
  <c r="M9537" i="29"/>
  <c r="M9536" i="29"/>
  <c r="M9535" i="29"/>
  <c r="M9534" i="29"/>
  <c r="M9533" i="29"/>
  <c r="M9532" i="29"/>
  <c r="M9531" i="29"/>
  <c r="M9530" i="29"/>
  <c r="M9529" i="29"/>
  <c r="M9528" i="29"/>
  <c r="M9527" i="29"/>
  <c r="M9526" i="29"/>
  <c r="M9525" i="29"/>
  <c r="M9524" i="29"/>
  <c r="M9523" i="29"/>
  <c r="M9522" i="29"/>
  <c r="M9521" i="29"/>
  <c r="M9520" i="29"/>
  <c r="M9519" i="29"/>
  <c r="M9518" i="29"/>
  <c r="M9517" i="29"/>
  <c r="M9516" i="29"/>
  <c r="M9515" i="29"/>
  <c r="M9514" i="29"/>
  <c r="M9513" i="29"/>
  <c r="M9512" i="29"/>
  <c r="M9511" i="29"/>
  <c r="M9510" i="29"/>
  <c r="M9509" i="29"/>
  <c r="M9508" i="29"/>
  <c r="M9507" i="29"/>
  <c r="M9506" i="29"/>
  <c r="M9505" i="29"/>
  <c r="M9504" i="29"/>
  <c r="M9503" i="29"/>
  <c r="M9502" i="29"/>
  <c r="M9501" i="29"/>
  <c r="M9500" i="29"/>
  <c r="M9499" i="29"/>
  <c r="M9498" i="29"/>
  <c r="M9497" i="29"/>
  <c r="M9496" i="29"/>
  <c r="M9495" i="29"/>
  <c r="M9494" i="29"/>
  <c r="M9493" i="29"/>
  <c r="M9492" i="29"/>
  <c r="M9491" i="29"/>
  <c r="M9490" i="29"/>
  <c r="M9489" i="29"/>
  <c r="M9488" i="29"/>
  <c r="M9487" i="29"/>
  <c r="M9486" i="29"/>
  <c r="M9485" i="29"/>
  <c r="M9484" i="29"/>
  <c r="M9483" i="29"/>
  <c r="M9482" i="29"/>
  <c r="M9481" i="29"/>
  <c r="M9480" i="29"/>
  <c r="M9479" i="29"/>
  <c r="M9478" i="29"/>
  <c r="M9477" i="29"/>
  <c r="M9476" i="29"/>
  <c r="M9475" i="29"/>
  <c r="M9474" i="29"/>
  <c r="M9473" i="29"/>
  <c r="M9472" i="29"/>
  <c r="M9471" i="29"/>
  <c r="M9470" i="29"/>
  <c r="M9469" i="29"/>
  <c r="M9468" i="29"/>
  <c r="M9467" i="29"/>
  <c r="M9466" i="29"/>
  <c r="M9465" i="29"/>
  <c r="M9464" i="29"/>
  <c r="M9463" i="29"/>
  <c r="M9462" i="29"/>
  <c r="M9461" i="29"/>
  <c r="M9460" i="29"/>
  <c r="M9459" i="29"/>
  <c r="M9458" i="29"/>
  <c r="M9457" i="29"/>
  <c r="M9456" i="29"/>
  <c r="M9455" i="29"/>
  <c r="M9454" i="29"/>
  <c r="M9453" i="29"/>
  <c r="M9452" i="29"/>
  <c r="M9451" i="29"/>
  <c r="M9450" i="29"/>
  <c r="M9449" i="29"/>
  <c r="M9448" i="29"/>
  <c r="M9447" i="29"/>
  <c r="M9446" i="29"/>
  <c r="M9445" i="29"/>
  <c r="M9444" i="29"/>
  <c r="M9443" i="29"/>
  <c r="M9442" i="29"/>
  <c r="M9441" i="29"/>
  <c r="M9440" i="29"/>
  <c r="M9439" i="29"/>
  <c r="M9438" i="29"/>
  <c r="M9437" i="29"/>
  <c r="M9436" i="29"/>
  <c r="M9435" i="29"/>
  <c r="M9434" i="29"/>
  <c r="M9433" i="29"/>
  <c r="M9432" i="29"/>
  <c r="M9431" i="29"/>
  <c r="M9430" i="29"/>
  <c r="M9429" i="29"/>
  <c r="M9428" i="29"/>
  <c r="M9427" i="29"/>
  <c r="M9426" i="29"/>
  <c r="M9425" i="29"/>
  <c r="M9424" i="29"/>
  <c r="M9423" i="29"/>
  <c r="M9422" i="29"/>
  <c r="M9421" i="29"/>
  <c r="M9420" i="29"/>
  <c r="M9419" i="29"/>
  <c r="M9418" i="29"/>
  <c r="M9417" i="29"/>
  <c r="M9416" i="29"/>
  <c r="M9415" i="29"/>
  <c r="M9414" i="29"/>
  <c r="M9413" i="29"/>
  <c r="M9412" i="29"/>
  <c r="M9411" i="29"/>
  <c r="M9410" i="29"/>
  <c r="M9409" i="29"/>
  <c r="M9408" i="29"/>
  <c r="M9407" i="29"/>
  <c r="M9406" i="29"/>
  <c r="M9405" i="29"/>
  <c r="M9404" i="29"/>
  <c r="M9403" i="29"/>
  <c r="M9402" i="29"/>
  <c r="M9401" i="29"/>
  <c r="M9400" i="29"/>
  <c r="M9399" i="29"/>
  <c r="M9398" i="29"/>
  <c r="M9397" i="29"/>
  <c r="M9396" i="29"/>
  <c r="M9395" i="29"/>
  <c r="M9394" i="29"/>
  <c r="M9393" i="29"/>
  <c r="M9392" i="29"/>
  <c r="M9391" i="29"/>
  <c r="M9390" i="29"/>
  <c r="M9389" i="29"/>
  <c r="M9388" i="29"/>
  <c r="M9387" i="29"/>
  <c r="M9386" i="29"/>
  <c r="M9385" i="29"/>
  <c r="M9384" i="29"/>
  <c r="M9383" i="29"/>
  <c r="M9382" i="29"/>
  <c r="M9381" i="29"/>
  <c r="M9380" i="29"/>
  <c r="M9379" i="29"/>
  <c r="M9378" i="29"/>
  <c r="M9377" i="29"/>
  <c r="M9376" i="29"/>
  <c r="M9375" i="29"/>
  <c r="M9374" i="29"/>
  <c r="M9373" i="29"/>
  <c r="M9372" i="29"/>
  <c r="M9371" i="29"/>
  <c r="M9370" i="29"/>
  <c r="M9369" i="29"/>
  <c r="M9368" i="29"/>
  <c r="M9367" i="29"/>
  <c r="M9366" i="29"/>
  <c r="M9365" i="29"/>
  <c r="M9364" i="29"/>
  <c r="M9363" i="29"/>
  <c r="M9362" i="29"/>
  <c r="M9361" i="29"/>
  <c r="M9360" i="29"/>
  <c r="M9359" i="29"/>
  <c r="M9358" i="29"/>
  <c r="M9357" i="29"/>
  <c r="M9356" i="29"/>
  <c r="M9355" i="29"/>
  <c r="M9354" i="29"/>
  <c r="M9353" i="29"/>
  <c r="M9352" i="29"/>
  <c r="M9351" i="29"/>
  <c r="M9350" i="29"/>
  <c r="M9349" i="29"/>
  <c r="M9348" i="29"/>
  <c r="M9347" i="29"/>
  <c r="M9346" i="29"/>
  <c r="M9345" i="29"/>
  <c r="M9344" i="29"/>
  <c r="M9343" i="29"/>
  <c r="M9342" i="29"/>
  <c r="M9341" i="29"/>
  <c r="M9340" i="29"/>
  <c r="M9339" i="29"/>
  <c r="M9338" i="29"/>
  <c r="M9337" i="29"/>
  <c r="M9336" i="29"/>
  <c r="M9335" i="29"/>
  <c r="M9334" i="29"/>
  <c r="M9333" i="29"/>
  <c r="M9332" i="29"/>
  <c r="M9331" i="29"/>
  <c r="M9330" i="29"/>
  <c r="M9329" i="29"/>
  <c r="M9328" i="29"/>
  <c r="M9327" i="29"/>
  <c r="M9326" i="29"/>
  <c r="M9325" i="29"/>
  <c r="M9324" i="29"/>
  <c r="M9323" i="29"/>
  <c r="M9322" i="29"/>
  <c r="M9321" i="29"/>
  <c r="M9320" i="29"/>
  <c r="M9319" i="29"/>
  <c r="M9318" i="29"/>
  <c r="M9317" i="29"/>
  <c r="M9316" i="29"/>
  <c r="M9315" i="29"/>
  <c r="M9314" i="29"/>
  <c r="M9313" i="29"/>
  <c r="M9312" i="29"/>
  <c r="M9311" i="29"/>
  <c r="M9310" i="29"/>
  <c r="M9309" i="29"/>
  <c r="M9308" i="29"/>
  <c r="M9307" i="29"/>
  <c r="M9306" i="29"/>
  <c r="M9305" i="29"/>
  <c r="M9304" i="29"/>
  <c r="M9303" i="29"/>
  <c r="M9302" i="29"/>
  <c r="M9301" i="29"/>
  <c r="M9300" i="29"/>
  <c r="M9299" i="29"/>
  <c r="M9298" i="29"/>
  <c r="M9297" i="29"/>
  <c r="M9296" i="29"/>
  <c r="M9295" i="29"/>
  <c r="M9294" i="29"/>
  <c r="M9293" i="29"/>
  <c r="M9292" i="29"/>
  <c r="M9291" i="29"/>
  <c r="M9290" i="29"/>
  <c r="M9289" i="29"/>
  <c r="M9288" i="29"/>
  <c r="M9287" i="29"/>
  <c r="M9286" i="29"/>
  <c r="M9285" i="29"/>
  <c r="M9284" i="29"/>
  <c r="M9283" i="29"/>
  <c r="M9282" i="29"/>
  <c r="M9281" i="29"/>
  <c r="M9280" i="29"/>
  <c r="M9279" i="29"/>
  <c r="M9278" i="29"/>
  <c r="M9277" i="29"/>
  <c r="M9276" i="29"/>
  <c r="M9275" i="29"/>
  <c r="M9274" i="29"/>
  <c r="M9273" i="29"/>
  <c r="M9272" i="29"/>
  <c r="M9271" i="29"/>
  <c r="M9270" i="29"/>
  <c r="M9269" i="29"/>
  <c r="M9268" i="29"/>
  <c r="M9267" i="29"/>
  <c r="M9266" i="29"/>
  <c r="M9265" i="29"/>
  <c r="M9264" i="29"/>
  <c r="M9263" i="29"/>
  <c r="M9262" i="29"/>
  <c r="M9261" i="29"/>
  <c r="M9260" i="29"/>
  <c r="M9259" i="29"/>
  <c r="M9258" i="29"/>
  <c r="M9257" i="29"/>
  <c r="M9256" i="29"/>
  <c r="M9255" i="29"/>
  <c r="M9254" i="29"/>
  <c r="M9253" i="29"/>
  <c r="M9252" i="29"/>
  <c r="M9251" i="29"/>
  <c r="M9250" i="29"/>
  <c r="M9249" i="29"/>
  <c r="C4" i="29" l="1"/>
  <c r="C3" i="29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6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1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3" i="30"/>
  <c r="A2" i="30"/>
  <c r="A317" i="30"/>
  <c r="J274" i="32" l="1"/>
  <c r="J273" i="32"/>
  <c r="J272" i="32"/>
  <c r="J271" i="32"/>
  <c r="J270" i="32"/>
  <c r="J269" i="32"/>
  <c r="J268" i="32"/>
  <c r="J267" i="32"/>
  <c r="J266" i="32"/>
  <c r="J265" i="32"/>
  <c r="J264" i="32"/>
  <c r="J263" i="32"/>
  <c r="J262" i="32"/>
  <c r="J261" i="32"/>
  <c r="J260" i="32"/>
  <c r="J259" i="32"/>
  <c r="J258" i="32"/>
  <c r="J257" i="32"/>
  <c r="J256" i="32"/>
  <c r="J255" i="32"/>
  <c r="J254" i="32"/>
  <c r="J253" i="32"/>
  <c r="J252" i="32"/>
  <c r="J251" i="32"/>
  <c r="J250" i="32"/>
  <c r="J249" i="32"/>
  <c r="J248" i="32"/>
  <c r="J247" i="32"/>
  <c r="J246" i="32"/>
  <c r="J245" i="32"/>
  <c r="J244" i="32"/>
  <c r="J243" i="32"/>
  <c r="J242" i="32"/>
  <c r="J241" i="32"/>
  <c r="J240" i="32"/>
  <c r="J239" i="32"/>
  <c r="J238" i="32"/>
  <c r="J237" i="32"/>
  <c r="J236" i="32"/>
  <c r="J235" i="32"/>
  <c r="J234" i="32"/>
  <c r="J233" i="32"/>
  <c r="J232" i="32"/>
  <c r="J231" i="32"/>
  <c r="J230" i="32"/>
  <c r="J229" i="32"/>
  <c r="J228" i="32"/>
  <c r="J227" i="32"/>
  <c r="J226" i="32"/>
  <c r="J225" i="32"/>
  <c r="J224" i="32"/>
  <c r="J223" i="32"/>
  <c r="J222" i="32"/>
  <c r="J221" i="32"/>
  <c r="J220" i="32"/>
  <c r="J219" i="32"/>
  <c r="J218" i="32"/>
  <c r="J217" i="32"/>
  <c r="J216" i="32"/>
  <c r="J215" i="32"/>
  <c r="J214" i="32"/>
  <c r="J213" i="32"/>
  <c r="J212" i="32"/>
  <c r="J211" i="32"/>
  <c r="J210" i="32"/>
  <c r="J209" i="32"/>
  <c r="J208" i="32"/>
  <c r="J207" i="32"/>
  <c r="J206" i="32"/>
  <c r="J205" i="32"/>
  <c r="J204" i="32"/>
  <c r="J203" i="32"/>
  <c r="J202" i="32"/>
  <c r="J201" i="32"/>
  <c r="J200" i="32"/>
  <c r="J199" i="32"/>
  <c r="J198" i="32"/>
  <c r="J197" i="32"/>
  <c r="J196" i="32"/>
  <c r="J195" i="32"/>
  <c r="J194" i="32"/>
  <c r="J193" i="32"/>
  <c r="J192" i="32"/>
  <c r="J191" i="32"/>
  <c r="J190" i="32"/>
  <c r="J189" i="32"/>
  <c r="J188" i="32"/>
  <c r="J187" i="32"/>
  <c r="J186" i="32"/>
  <c r="J185" i="32"/>
  <c r="J184" i="32"/>
  <c r="J183" i="32"/>
  <c r="J182" i="32"/>
  <c r="J181" i="32"/>
  <c r="J180" i="32"/>
  <c r="J179" i="32"/>
  <c r="J178" i="32"/>
  <c r="J177" i="32"/>
  <c r="J176" i="32"/>
  <c r="J175" i="32"/>
  <c r="J174" i="32"/>
  <c r="J173" i="32"/>
  <c r="J172" i="32"/>
  <c r="J171" i="32"/>
  <c r="J170" i="32"/>
  <c r="J169" i="32"/>
  <c r="J168" i="32"/>
  <c r="J167" i="32"/>
  <c r="J166" i="32"/>
  <c r="J165" i="32"/>
  <c r="J164" i="32"/>
  <c r="J163" i="32"/>
  <c r="J162" i="32"/>
  <c r="J161" i="32"/>
  <c r="J160" i="32"/>
  <c r="J159" i="32"/>
  <c r="J158" i="32"/>
  <c r="J157" i="32"/>
  <c r="J156" i="32"/>
  <c r="J155" i="32"/>
  <c r="J154" i="32"/>
  <c r="J153" i="32"/>
  <c r="J152" i="32"/>
  <c r="J151" i="32"/>
  <c r="J150" i="32"/>
  <c r="J149" i="32"/>
  <c r="J148" i="32"/>
  <c r="J147" i="32"/>
  <c r="J146" i="32"/>
  <c r="J145" i="32"/>
  <c r="J144" i="32"/>
  <c r="J143" i="32"/>
  <c r="J142" i="32"/>
  <c r="J141" i="32"/>
  <c r="J140" i="32"/>
  <c r="J139" i="32"/>
  <c r="J138" i="32"/>
  <c r="J137" i="32"/>
  <c r="J136" i="32"/>
  <c r="J135" i="32"/>
  <c r="J134" i="32"/>
  <c r="J133" i="32"/>
  <c r="J132" i="32"/>
  <c r="J131" i="32"/>
  <c r="J130" i="32"/>
  <c r="J129" i="32"/>
  <c r="J128" i="32"/>
  <c r="J127" i="32"/>
  <c r="J126" i="32"/>
  <c r="J125" i="32"/>
  <c r="J124" i="32"/>
  <c r="J123" i="32"/>
  <c r="J122" i="32"/>
  <c r="J121" i="32"/>
  <c r="J120" i="32"/>
  <c r="J119" i="32"/>
  <c r="J118" i="32"/>
  <c r="J117" i="32"/>
  <c r="J116" i="32"/>
  <c r="J115" i="32"/>
  <c r="J114" i="32"/>
  <c r="J113" i="32"/>
  <c r="J112" i="32"/>
  <c r="J111" i="32"/>
  <c r="J110" i="32"/>
  <c r="J109" i="32"/>
  <c r="J108" i="32"/>
  <c r="J107" i="32"/>
  <c r="J106" i="32"/>
  <c r="J105" i="32"/>
  <c r="J104" i="32"/>
  <c r="J103" i="32"/>
  <c r="J102" i="32"/>
  <c r="J101" i="32"/>
  <c r="J100" i="32"/>
  <c r="J99" i="32"/>
  <c r="J98" i="32"/>
  <c r="J97" i="32"/>
  <c r="J96" i="32"/>
  <c r="J95" i="32"/>
  <c r="J94" i="32"/>
  <c r="J93" i="32"/>
  <c r="J92" i="32"/>
  <c r="J91" i="32"/>
  <c r="J90" i="32"/>
  <c r="J89" i="32"/>
  <c r="J88" i="32"/>
  <c r="J87" i="32"/>
  <c r="J86" i="32"/>
  <c r="J85" i="32"/>
  <c r="J84" i="32"/>
  <c r="J83" i="32"/>
  <c r="J82" i="32"/>
  <c r="J81" i="32"/>
  <c r="J80" i="32"/>
  <c r="J79" i="32"/>
  <c r="J78" i="32"/>
  <c r="J77" i="32"/>
  <c r="J76" i="32"/>
  <c r="J75" i="32"/>
  <c r="J74" i="32"/>
  <c r="J73" i="32"/>
  <c r="J72" i="32"/>
  <c r="J71" i="32"/>
  <c r="J70" i="32"/>
  <c r="J69" i="32"/>
  <c r="J68" i="32"/>
  <c r="J67" i="32"/>
  <c r="J66" i="32"/>
  <c r="J65" i="32"/>
  <c r="J64" i="32"/>
  <c r="J63" i="32"/>
  <c r="J62" i="32"/>
  <c r="J61" i="32"/>
  <c r="J60" i="32"/>
  <c r="J59" i="32"/>
  <c r="J58" i="32"/>
  <c r="J57" i="32"/>
  <c r="J56" i="32"/>
  <c r="J55" i="32"/>
  <c r="J54" i="32"/>
  <c r="J53" i="32"/>
  <c r="J52" i="32"/>
  <c r="J51" i="32"/>
  <c r="J50" i="32"/>
  <c r="J49" i="32"/>
  <c r="J48" i="32"/>
  <c r="J47" i="32"/>
  <c r="J46" i="32"/>
  <c r="J45" i="32"/>
  <c r="J44" i="32"/>
  <c r="J43" i="32"/>
  <c r="J42" i="32"/>
  <c r="J41" i="32"/>
  <c r="J40" i="32"/>
  <c r="J39" i="32"/>
  <c r="J38" i="32"/>
  <c r="J37" i="32"/>
  <c r="J36" i="32"/>
  <c r="J35" i="32"/>
  <c r="J34" i="32"/>
  <c r="J33" i="32"/>
  <c r="J32" i="32"/>
  <c r="J31" i="32"/>
  <c r="J30" i="32"/>
  <c r="J29" i="32"/>
  <c r="J28" i="32"/>
  <c r="J27" i="32"/>
  <c r="J26" i="32"/>
  <c r="J25" i="32"/>
  <c r="J24" i="32"/>
  <c r="J23" i="32"/>
  <c r="J22" i="32"/>
  <c r="J21" i="32"/>
  <c r="J20" i="32"/>
  <c r="J19" i="32"/>
  <c r="J18" i="32"/>
  <c r="J17" i="32"/>
  <c r="J16" i="32"/>
  <c r="J15" i="32"/>
  <c r="J14" i="32"/>
  <c r="J13" i="32"/>
  <c r="J12" i="32"/>
  <c r="J11" i="32"/>
  <c r="J10" i="32"/>
  <c r="J9" i="32"/>
  <c r="J8" i="32"/>
  <c r="J7" i="32"/>
  <c r="J6" i="32"/>
  <c r="J5" i="32"/>
  <c r="J4" i="32"/>
  <c r="H2" i="32"/>
  <c r="B43" i="18" s="1"/>
  <c r="J1" i="32" l="1"/>
  <c r="I29" i="3" s="1"/>
  <c r="J2" i="32"/>
  <c r="I26" i="3" s="1"/>
  <c r="Z4" i="8" l="1"/>
  <c r="I2" i="32" s="1"/>
  <c r="Y4" i="8"/>
  <c r="AZ4" i="8" s="1"/>
  <c r="X4" i="8"/>
  <c r="W4" i="8"/>
  <c r="AX4" i="8" s="1"/>
  <c r="V4" i="8"/>
  <c r="AW4" i="8" s="1"/>
  <c r="U4" i="8"/>
  <c r="AV4" i="8" s="1"/>
  <c r="T4" i="8"/>
  <c r="AU4" i="8" s="1"/>
  <c r="S4" i="8"/>
  <c r="AT4" i="8" s="1"/>
  <c r="R4" i="8"/>
  <c r="Q4" i="8"/>
  <c r="AR4" i="8" s="1"/>
  <c r="P4" i="8"/>
  <c r="O4" i="8"/>
  <c r="AP4" i="8" s="1"/>
  <c r="N4" i="8"/>
  <c r="AO4" i="8" s="1"/>
  <c r="M4" i="8"/>
  <c r="AN4" i="8" s="1"/>
  <c r="L4" i="8"/>
  <c r="K4" i="8"/>
  <c r="AL4" i="8" s="1"/>
  <c r="J4" i="8"/>
  <c r="I4" i="8"/>
  <c r="AJ4" i="8" s="1"/>
  <c r="H4" i="8"/>
  <c r="AI4" i="8" s="1"/>
  <c r="G4" i="8"/>
  <c r="AH4" i="8" s="1"/>
  <c r="F4" i="8"/>
  <c r="AG4" i="8" s="1"/>
  <c r="E4" i="8"/>
  <c r="AF4" i="8" s="1"/>
  <c r="D4" i="8"/>
  <c r="C4" i="8"/>
  <c r="AD4" i="8" s="1"/>
  <c r="B4" i="8"/>
  <c r="Z4" i="13"/>
  <c r="BA4" i="13" s="1"/>
  <c r="Y4" i="13"/>
  <c r="X4" i="13"/>
  <c r="AY4" i="13" s="1"/>
  <c r="W4" i="13"/>
  <c r="V4" i="13"/>
  <c r="AW4" i="13" s="1"/>
  <c r="U4" i="13"/>
  <c r="AV4" i="13" s="1"/>
  <c r="T4" i="13"/>
  <c r="AU4" i="13" s="1"/>
  <c r="S4" i="13"/>
  <c r="AT4" i="13" s="1"/>
  <c r="R4" i="13"/>
  <c r="AS4" i="13" s="1"/>
  <c r="Q4" i="13"/>
  <c r="AR4" i="13" s="1"/>
  <c r="P4" i="13"/>
  <c r="AQ4" i="13" s="1"/>
  <c r="O4" i="13"/>
  <c r="N4" i="13"/>
  <c r="AO4" i="13" s="1"/>
  <c r="M4" i="13"/>
  <c r="L4" i="13"/>
  <c r="AM4" i="13" s="1"/>
  <c r="K4" i="13"/>
  <c r="AL4" i="13" s="1"/>
  <c r="J4" i="13"/>
  <c r="AK4" i="13" s="1"/>
  <c r="I4" i="13"/>
  <c r="AJ4" i="13" s="1"/>
  <c r="H4" i="13"/>
  <c r="AI4" i="13" s="1"/>
  <c r="G4" i="13"/>
  <c r="F4" i="13"/>
  <c r="AG4" i="13" s="1"/>
  <c r="E4" i="13"/>
  <c r="D4" i="13"/>
  <c r="AE4" i="13" s="1"/>
  <c r="C4" i="13"/>
  <c r="AD4" i="13" s="1"/>
  <c r="B4" i="13"/>
  <c r="AC4" i="13" s="1"/>
  <c r="Z4" i="14"/>
  <c r="BA4" i="14" s="1"/>
  <c r="Y4" i="14"/>
  <c r="AZ4" i="14" s="1"/>
  <c r="X4" i="14"/>
  <c r="W4" i="14"/>
  <c r="AX4" i="14" s="1"/>
  <c r="V4" i="14"/>
  <c r="U4" i="14"/>
  <c r="AV4" i="14" s="1"/>
  <c r="T4" i="14"/>
  <c r="AU4" i="14" s="1"/>
  <c r="S4" i="14"/>
  <c r="AT4" i="14" s="1"/>
  <c r="R4" i="14"/>
  <c r="Q4" i="14"/>
  <c r="AR4" i="14" s="1"/>
  <c r="P4" i="14"/>
  <c r="O4" i="14"/>
  <c r="AP4" i="14" s="1"/>
  <c r="N4" i="14"/>
  <c r="AO4" i="14" s="1"/>
  <c r="M4" i="14"/>
  <c r="AN4" i="14" s="1"/>
  <c r="L4" i="14"/>
  <c r="AM4" i="14" s="1"/>
  <c r="K4" i="14"/>
  <c r="AL4" i="14" s="1"/>
  <c r="J4" i="14"/>
  <c r="I4" i="14"/>
  <c r="AJ4" i="14" s="1"/>
  <c r="H4" i="14"/>
  <c r="G4" i="14"/>
  <c r="AH4" i="14" s="1"/>
  <c r="F4" i="14"/>
  <c r="AG4" i="14" s="1"/>
  <c r="E4" i="14"/>
  <c r="AF4" i="14" s="1"/>
  <c r="D4" i="14"/>
  <c r="AE4" i="14" s="1"/>
  <c r="C4" i="14"/>
  <c r="AD4" i="14" s="1"/>
  <c r="B4" i="14"/>
  <c r="AC4" i="14" s="1"/>
  <c r="Z4" i="15"/>
  <c r="BA4" i="15" s="1"/>
  <c r="Y4" i="15"/>
  <c r="X4" i="15"/>
  <c r="AY4" i="15" s="1"/>
  <c r="W4" i="15"/>
  <c r="AX4" i="15" s="1"/>
  <c r="V4" i="15"/>
  <c r="AW4" i="15" s="1"/>
  <c r="U4" i="15"/>
  <c r="AV4" i="15" s="1"/>
  <c r="T4" i="15"/>
  <c r="AU4" i="15" s="1"/>
  <c r="S4" i="15"/>
  <c r="AT4" i="15" s="1"/>
  <c r="R4" i="15"/>
  <c r="AS4" i="15" s="1"/>
  <c r="Q4" i="15"/>
  <c r="P4" i="15"/>
  <c r="AQ4" i="15" s="1"/>
  <c r="O4" i="15"/>
  <c r="N4" i="15"/>
  <c r="AO4" i="15" s="1"/>
  <c r="M4" i="15"/>
  <c r="AN4" i="15" s="1"/>
  <c r="L4" i="15"/>
  <c r="AM4" i="15" s="1"/>
  <c r="K4" i="15"/>
  <c r="AL4" i="15" s="1"/>
  <c r="J4" i="15"/>
  <c r="AK4" i="15" s="1"/>
  <c r="I4" i="15"/>
  <c r="H4" i="15"/>
  <c r="AI4" i="15" s="1"/>
  <c r="G4" i="15"/>
  <c r="AH4" i="15" s="1"/>
  <c r="F4" i="15"/>
  <c r="AG4" i="15" s="1"/>
  <c r="E4" i="15"/>
  <c r="AF4" i="15" s="1"/>
  <c r="D4" i="15"/>
  <c r="AE4" i="15" s="1"/>
  <c r="C4" i="15"/>
  <c r="B4" i="15"/>
  <c r="AC4" i="15" s="1"/>
  <c r="Z4" i="16"/>
  <c r="Y4" i="16"/>
  <c r="AZ4" i="16" s="1"/>
  <c r="X4" i="16"/>
  <c r="AY4" i="16" s="1"/>
  <c r="W4" i="16"/>
  <c r="AX4" i="16" s="1"/>
  <c r="V4" i="16"/>
  <c r="AW4" i="16" s="1"/>
  <c r="U4" i="16"/>
  <c r="AV4" i="16" s="1"/>
  <c r="T4" i="16"/>
  <c r="S4" i="16"/>
  <c r="AT4" i="16" s="1"/>
  <c r="R4" i="16"/>
  <c r="Q4" i="16"/>
  <c r="AR4" i="16" s="1"/>
  <c r="P4" i="16"/>
  <c r="AQ4" i="16" s="1"/>
  <c r="O4" i="16"/>
  <c r="AP4" i="16" s="1"/>
  <c r="N4" i="16"/>
  <c r="AO4" i="16" s="1"/>
  <c r="M4" i="16"/>
  <c r="AN4" i="16" s="1"/>
  <c r="L4" i="16"/>
  <c r="AM4" i="16" s="1"/>
  <c r="K4" i="16"/>
  <c r="AL4" i="16" s="1"/>
  <c r="J4" i="16"/>
  <c r="I4" i="16"/>
  <c r="AJ4" i="16" s="1"/>
  <c r="H4" i="16"/>
  <c r="G4" i="16"/>
  <c r="AH4" i="16" s="1"/>
  <c r="F4" i="16"/>
  <c r="AG4" i="16" s="1"/>
  <c r="E4" i="16"/>
  <c r="AF4" i="16" s="1"/>
  <c r="D4" i="16"/>
  <c r="AE4" i="16" s="1"/>
  <c r="C4" i="16"/>
  <c r="AD4" i="16" s="1"/>
  <c r="B4" i="16"/>
  <c r="Z4" i="17"/>
  <c r="BA4" i="17" s="1"/>
  <c r="Y4" i="17"/>
  <c r="X4" i="17"/>
  <c r="AY4" i="17" s="1"/>
  <c r="W4" i="17"/>
  <c r="AX4" i="17" s="1"/>
  <c r="V4" i="17"/>
  <c r="AW4" i="17" s="1"/>
  <c r="U4" i="17"/>
  <c r="T4" i="17"/>
  <c r="AU4" i="17" s="1"/>
  <c r="S4" i="17"/>
  <c r="R4" i="17"/>
  <c r="AS4" i="17" s="1"/>
  <c r="Q4" i="17"/>
  <c r="P4" i="17"/>
  <c r="AQ4" i="17" s="1"/>
  <c r="O4" i="17"/>
  <c r="AP4" i="17" s="1"/>
  <c r="N4" i="17"/>
  <c r="AO4" i="17" s="1"/>
  <c r="M4" i="17"/>
  <c r="L4" i="17"/>
  <c r="AM4" i="17" s="1"/>
  <c r="K4" i="17"/>
  <c r="J4" i="17"/>
  <c r="AK4" i="17" s="1"/>
  <c r="I4" i="17"/>
  <c r="H4" i="17"/>
  <c r="AI4" i="17" s="1"/>
  <c r="G4" i="17"/>
  <c r="AH4" i="17" s="1"/>
  <c r="F4" i="17"/>
  <c r="AG4" i="17" s="1"/>
  <c r="E4" i="17"/>
  <c r="D4" i="17"/>
  <c r="AE4" i="17" s="1"/>
  <c r="C4" i="17"/>
  <c r="B4" i="17"/>
  <c r="AC4" i="17" s="1"/>
  <c r="Z4" i="18"/>
  <c r="Y4" i="18"/>
  <c r="X4" i="18"/>
  <c r="W4" i="18"/>
  <c r="V4" i="18"/>
  <c r="U4" i="18"/>
  <c r="T4" i="18"/>
  <c r="T38" i="18" s="1"/>
  <c r="S4" i="18"/>
  <c r="R4" i="18"/>
  <c r="Q4" i="18"/>
  <c r="P4" i="18"/>
  <c r="O4" i="18"/>
  <c r="N4" i="18"/>
  <c r="M4" i="18"/>
  <c r="L4" i="18"/>
  <c r="L38" i="18" s="1"/>
  <c r="K4" i="18"/>
  <c r="J4" i="18"/>
  <c r="I4" i="18"/>
  <c r="H4" i="18"/>
  <c r="G4" i="18"/>
  <c r="F4" i="18"/>
  <c r="E4" i="18"/>
  <c r="D4" i="18"/>
  <c r="D38" i="18" s="1"/>
  <c r="C4" i="18"/>
  <c r="B4" i="18"/>
  <c r="B38" i="18" s="1"/>
  <c r="Z4" i="19"/>
  <c r="BA4" i="19" s="1"/>
  <c r="Y4" i="19"/>
  <c r="AZ4" i="19" s="1"/>
  <c r="X4" i="19"/>
  <c r="AY4" i="19" s="1"/>
  <c r="W4" i="19"/>
  <c r="AX4" i="19" s="1"/>
  <c r="V4" i="19"/>
  <c r="AW4" i="19" s="1"/>
  <c r="U4" i="19"/>
  <c r="AV4" i="19" s="1"/>
  <c r="T4" i="19"/>
  <c r="AU4" i="19" s="1"/>
  <c r="S4" i="19"/>
  <c r="AT4" i="19" s="1"/>
  <c r="R4" i="19"/>
  <c r="Q4" i="19"/>
  <c r="AR4" i="19" s="1"/>
  <c r="P4" i="19"/>
  <c r="AQ4" i="19" s="1"/>
  <c r="O4" i="19"/>
  <c r="AP4" i="19" s="1"/>
  <c r="N4" i="19"/>
  <c r="AO4" i="19" s="1"/>
  <c r="M4" i="19"/>
  <c r="AN4" i="19" s="1"/>
  <c r="L4" i="19"/>
  <c r="AM4" i="19" s="1"/>
  <c r="K4" i="19"/>
  <c r="AL4" i="19" s="1"/>
  <c r="J4" i="19"/>
  <c r="AK4" i="19" s="1"/>
  <c r="I4" i="19"/>
  <c r="AJ4" i="19" s="1"/>
  <c r="H4" i="19"/>
  <c r="AI4" i="19" s="1"/>
  <c r="G4" i="19"/>
  <c r="AH4" i="19" s="1"/>
  <c r="F4" i="19"/>
  <c r="AG4" i="19" s="1"/>
  <c r="E4" i="19"/>
  <c r="AF4" i="19" s="1"/>
  <c r="D4" i="19"/>
  <c r="AE4" i="19" s="1"/>
  <c r="C4" i="19"/>
  <c r="AD4" i="19" s="1"/>
  <c r="B4" i="19"/>
  <c r="AC4" i="19" s="1"/>
  <c r="AZ4" i="13"/>
  <c r="AX4" i="13"/>
  <c r="AP4" i="13"/>
  <c r="AN4" i="13"/>
  <c r="AH4" i="13"/>
  <c r="AF4" i="13"/>
  <c r="AY4" i="14"/>
  <c r="AW4" i="14"/>
  <c r="AS4" i="14"/>
  <c r="AQ4" i="14"/>
  <c r="AK4" i="14"/>
  <c r="AI4" i="14"/>
  <c r="AZ4" i="15"/>
  <c r="AR4" i="15"/>
  <c r="AP4" i="15"/>
  <c r="AJ4" i="15"/>
  <c r="AD4" i="15"/>
  <c r="BA4" i="16"/>
  <c r="AU4" i="16"/>
  <c r="AS4" i="16"/>
  <c r="AK4" i="16"/>
  <c r="AI4" i="16"/>
  <c r="AC4" i="16"/>
  <c r="AZ4" i="17"/>
  <c r="AV4" i="17"/>
  <c r="AT4" i="17"/>
  <c r="AR4" i="17"/>
  <c r="AN4" i="17"/>
  <c r="AL4" i="17"/>
  <c r="AJ4" i="17"/>
  <c r="AF4" i="17"/>
  <c r="AD4" i="17"/>
  <c r="AU4" i="18"/>
  <c r="AM4" i="18"/>
  <c r="AE4" i="18"/>
  <c r="AC4" i="18"/>
  <c r="AS4" i="19"/>
  <c r="BA4" i="8"/>
  <c r="AY4" i="8"/>
  <c r="AS4" i="8"/>
  <c r="AQ4" i="8"/>
  <c r="AM4" i="8"/>
  <c r="AK4" i="8"/>
  <c r="AE4" i="8"/>
  <c r="AC4" i="8"/>
  <c r="BA4" i="20"/>
  <c r="AZ4" i="20"/>
  <c r="AY4" i="20"/>
  <c r="AX4" i="20"/>
  <c r="AW4" i="20"/>
  <c r="AV4" i="20"/>
  <c r="AU4" i="20"/>
  <c r="AT4" i="20"/>
  <c r="AS4" i="20"/>
  <c r="AR4" i="20"/>
  <c r="AQ4" i="20"/>
  <c r="AP4" i="20"/>
  <c r="AO4" i="20"/>
  <c r="AN4" i="20"/>
  <c r="AM4" i="20"/>
  <c r="AL4" i="20"/>
  <c r="AK4" i="20"/>
  <c r="AJ4" i="20"/>
  <c r="AI4" i="20"/>
  <c r="AH4" i="20"/>
  <c r="AG4" i="20"/>
  <c r="AF4" i="20"/>
  <c r="AE4" i="20"/>
  <c r="AD4" i="20"/>
  <c r="AC4" i="20"/>
  <c r="AF4" i="18" l="1"/>
  <c r="E38" i="18"/>
  <c r="AJ4" i="18"/>
  <c r="I38" i="18"/>
  <c r="AN4" i="18"/>
  <c r="M38" i="18"/>
  <c r="AR4" i="18"/>
  <c r="Q38" i="18"/>
  <c r="AV4" i="18"/>
  <c r="U38" i="18"/>
  <c r="AZ4" i="18"/>
  <c r="Y38" i="18"/>
  <c r="AG4" i="18"/>
  <c r="F38" i="18"/>
  <c r="AK4" i="18"/>
  <c r="J38" i="18"/>
  <c r="AO4" i="18"/>
  <c r="N38" i="18"/>
  <c r="AS4" i="18"/>
  <c r="R38" i="18"/>
  <c r="AW4" i="18"/>
  <c r="V38" i="18"/>
  <c r="BA4" i="18"/>
  <c r="Z38" i="18"/>
  <c r="AD4" i="18"/>
  <c r="C38" i="18"/>
  <c r="AH4" i="18"/>
  <c r="G38" i="18"/>
  <c r="AL4" i="18"/>
  <c r="K38" i="18"/>
  <c r="AP4" i="18"/>
  <c r="O38" i="18"/>
  <c r="AT4" i="18"/>
  <c r="S38" i="18"/>
  <c r="AX4" i="18"/>
  <c r="W38" i="18"/>
  <c r="AI4" i="18"/>
  <c r="H38" i="18"/>
  <c r="AQ4" i="18"/>
  <c r="P38" i="18"/>
  <c r="AY4" i="18"/>
  <c r="X38" i="18"/>
  <c r="I273" i="32"/>
  <c r="I254" i="32"/>
  <c r="I211" i="32"/>
  <c r="I169" i="32"/>
  <c r="I134" i="32"/>
  <c r="I106" i="32"/>
  <c r="I78" i="32"/>
  <c r="I49" i="32"/>
  <c r="I21" i="32"/>
  <c r="I243" i="32"/>
  <c r="I201" i="32"/>
  <c r="I158" i="32"/>
  <c r="I127" i="32"/>
  <c r="I99" i="32"/>
  <c r="I70" i="32"/>
  <c r="I42" i="32"/>
  <c r="I14" i="32"/>
  <c r="I233" i="32"/>
  <c r="I190" i="32"/>
  <c r="I149" i="32"/>
  <c r="I121" i="32"/>
  <c r="I91" i="32"/>
  <c r="I63" i="32"/>
  <c r="I35" i="32"/>
  <c r="I6" i="32"/>
  <c r="I265" i="32"/>
  <c r="I222" i="32"/>
  <c r="I179" i="32"/>
  <c r="I142" i="32"/>
  <c r="I113" i="32"/>
  <c r="I85" i="32"/>
  <c r="I57" i="32"/>
  <c r="I27" i="32"/>
  <c r="I10" i="32"/>
  <c r="I38" i="32"/>
  <c r="I67" i="32"/>
  <c r="I95" i="32"/>
  <c r="I123" i="32"/>
  <c r="I153" i="32"/>
  <c r="I195" i="32"/>
  <c r="I238" i="32"/>
  <c r="I5" i="32"/>
  <c r="I33" i="32"/>
  <c r="I62" i="32"/>
  <c r="I90" i="32"/>
  <c r="I118" i="32"/>
  <c r="I147" i="32"/>
  <c r="I186" i="32"/>
  <c r="I229" i="32"/>
  <c r="I260" i="32"/>
  <c r="I244" i="32"/>
  <c r="I228" i="32"/>
  <c r="I212" i="32"/>
  <c r="I196" i="32"/>
  <c r="I180" i="32"/>
  <c r="I164" i="32"/>
  <c r="I148" i="32"/>
  <c r="I132" i="32"/>
  <c r="I116" i="32"/>
  <c r="I100" i="32"/>
  <c r="I84" i="32"/>
  <c r="I68" i="32"/>
  <c r="I52" i="32"/>
  <c r="I36" i="32"/>
  <c r="I20" i="32"/>
  <c r="I4" i="32"/>
  <c r="I269" i="32"/>
  <c r="I247" i="32"/>
  <c r="I226" i="32"/>
  <c r="I205" i="32"/>
  <c r="I183" i="32"/>
  <c r="I162" i="32"/>
  <c r="I141" i="32"/>
  <c r="I119" i="32"/>
  <c r="I98" i="32"/>
  <c r="I77" i="32"/>
  <c r="I55" i="32"/>
  <c r="I34" i="32"/>
  <c r="I13" i="32"/>
  <c r="I262" i="32"/>
  <c r="I241" i="32"/>
  <c r="I219" i="32"/>
  <c r="I198" i="32"/>
  <c r="I177" i="32"/>
  <c r="I155" i="32"/>
  <c r="I30" i="32"/>
  <c r="I58" i="32"/>
  <c r="I86" i="32"/>
  <c r="I115" i="32"/>
  <c r="I143" i="32"/>
  <c r="I181" i="32"/>
  <c r="I223" i="32"/>
  <c r="I266" i="32"/>
  <c r="I17" i="32"/>
  <c r="I53" i="32"/>
  <c r="I89" i="32"/>
  <c r="I131" i="32"/>
  <c r="I174" i="32"/>
  <c r="I227" i="32"/>
  <c r="I11" i="32"/>
  <c r="I47" i="32"/>
  <c r="I83" i="32"/>
  <c r="I126" i="32"/>
  <c r="I165" i="32"/>
  <c r="I218" i="32"/>
  <c r="I272" i="32"/>
  <c r="I252" i="32"/>
  <c r="I232" i="32"/>
  <c r="I208" i="32"/>
  <c r="I188" i="32"/>
  <c r="I168" i="32"/>
  <c r="I144" i="32"/>
  <c r="I124" i="32"/>
  <c r="I104" i="32"/>
  <c r="I80" i="32"/>
  <c r="I60" i="32"/>
  <c r="I40" i="32"/>
  <c r="I16" i="32"/>
  <c r="I271" i="32"/>
  <c r="I253" i="32"/>
  <c r="I221" i="32"/>
  <c r="I194" i="32"/>
  <c r="I167" i="32"/>
  <c r="I135" i="32"/>
  <c r="I109" i="32"/>
  <c r="I82" i="32"/>
  <c r="I50" i="32"/>
  <c r="I23" i="32"/>
  <c r="I267" i="32"/>
  <c r="I235" i="32"/>
  <c r="I209" i="32"/>
  <c r="I182" i="32"/>
  <c r="I9" i="32"/>
  <c r="I43" i="32"/>
  <c r="I79" i="32"/>
  <c r="I122" i="32"/>
  <c r="I159" i="32"/>
  <c r="I213" i="32"/>
  <c r="I25" i="32"/>
  <c r="I74" i="32"/>
  <c r="I117" i="32"/>
  <c r="I185" i="32"/>
  <c r="I259" i="32"/>
  <c r="I41" i="32"/>
  <c r="I97" i="32"/>
  <c r="I139" i="32"/>
  <c r="I207" i="32"/>
  <c r="I268" i="32"/>
  <c r="I240" i="32"/>
  <c r="I216" i="32"/>
  <c r="I184" i="32"/>
  <c r="I156" i="32"/>
  <c r="I128" i="32"/>
  <c r="I96" i="32"/>
  <c r="I72" i="32"/>
  <c r="I44" i="32"/>
  <c r="I12" i="32"/>
  <c r="I263" i="32"/>
  <c r="I231" i="32"/>
  <c r="I189" i="32"/>
  <c r="I151" i="32"/>
  <c r="I114" i="32"/>
  <c r="I71" i="32"/>
  <c r="I39" i="32"/>
  <c r="I274" i="32"/>
  <c r="I230" i="32"/>
  <c r="I193" i="32"/>
  <c r="I161" i="32"/>
  <c r="I51" i="32"/>
  <c r="I101" i="32"/>
  <c r="I150" i="32"/>
  <c r="I234" i="32"/>
  <c r="I31" i="32"/>
  <c r="I102" i="32"/>
  <c r="I163" i="32"/>
  <c r="I270" i="32"/>
  <c r="I69" i="32"/>
  <c r="I133" i="32"/>
  <c r="I239" i="32"/>
  <c r="I256" i="32"/>
  <c r="I220" i="32"/>
  <c r="I176" i="32"/>
  <c r="I140" i="32"/>
  <c r="I108" i="32"/>
  <c r="I64" i="32"/>
  <c r="I28" i="32"/>
  <c r="I215" i="32"/>
  <c r="I173" i="32"/>
  <c r="I125" i="32"/>
  <c r="I66" i="32"/>
  <c r="I18" i="32"/>
  <c r="I246" i="32"/>
  <c r="I187" i="32"/>
  <c r="I22" i="32"/>
  <c r="I94" i="32"/>
  <c r="I170" i="32"/>
  <c r="I255" i="32"/>
  <c r="I46" i="32"/>
  <c r="I138" i="32"/>
  <c r="I249" i="32"/>
  <c r="I75" i="32"/>
  <c r="I175" i="32"/>
  <c r="I264" i="32"/>
  <c r="I204" i="32"/>
  <c r="I160" i="32"/>
  <c r="I112" i="32"/>
  <c r="I56" i="32"/>
  <c r="I8" i="32"/>
  <c r="I237" i="32"/>
  <c r="I157" i="32"/>
  <c r="I93" i="32"/>
  <c r="I29" i="32"/>
  <c r="I225" i="32"/>
  <c r="I166" i="32"/>
  <c r="I73" i="32"/>
  <c r="I191" i="32"/>
  <c r="I110" i="32"/>
  <c r="I19" i="32"/>
  <c r="I111" i="32"/>
  <c r="I261" i="32"/>
  <c r="I200" i="32"/>
  <c r="I136" i="32"/>
  <c r="I76" i="32"/>
  <c r="I199" i="32"/>
  <c r="I103" i="32"/>
  <c r="I7" i="32"/>
  <c r="I203" i="32"/>
  <c r="I65" i="32"/>
  <c r="I202" i="32"/>
  <c r="I59" i="32"/>
  <c r="I217" i="32"/>
  <c r="I154" i="32"/>
  <c r="I236" i="32"/>
  <c r="I152" i="32"/>
  <c r="I48" i="32"/>
  <c r="I242" i="32"/>
  <c r="I130" i="32"/>
  <c r="I257" i="32"/>
  <c r="I15" i="32"/>
  <c r="I137" i="32"/>
  <c r="I81" i="32"/>
  <c r="I26" i="32"/>
  <c r="I197" i="32"/>
  <c r="I224" i="32"/>
  <c r="I120" i="32"/>
  <c r="I32" i="32"/>
  <c r="I210" i="32"/>
  <c r="I87" i="32"/>
  <c r="I251" i="32"/>
  <c r="I37" i="32"/>
  <c r="I245" i="32"/>
  <c r="I145" i="32"/>
  <c r="I250" i="32"/>
  <c r="I92" i="32"/>
  <c r="I178" i="32"/>
  <c r="I214" i="32"/>
  <c r="I54" i="32"/>
  <c r="I192" i="32"/>
  <c r="I24" i="32"/>
  <c r="I61" i="32"/>
  <c r="I107" i="32"/>
  <c r="I206" i="32"/>
  <c r="I88" i="32"/>
  <c r="I171" i="32"/>
  <c r="I248" i="32"/>
  <c r="I146" i="32"/>
  <c r="I105" i="32"/>
  <c r="I129" i="32"/>
  <c r="I172" i="32"/>
  <c r="I258" i="32"/>
  <c r="I45" i="32"/>
  <c r="AC33" i="18"/>
  <c r="AC33" i="19"/>
  <c r="C40" i="18" l="1"/>
  <c r="S40" i="18"/>
  <c r="J39" i="18"/>
  <c r="I40" i="18"/>
  <c r="W39" i="18"/>
  <c r="P40" i="18"/>
  <c r="Z40" i="18"/>
  <c r="E39" i="18"/>
  <c r="H39" i="18"/>
  <c r="V40" i="18"/>
  <c r="F40" i="18"/>
  <c r="D39" i="18"/>
  <c r="T40" i="18"/>
  <c r="P39" i="18"/>
  <c r="L39" i="18"/>
  <c r="B40" i="18"/>
  <c r="N40" i="18"/>
  <c r="N39" i="18"/>
  <c r="R39" i="18"/>
  <c r="B39" i="18"/>
  <c r="D40" i="18"/>
  <c r="K40" i="18"/>
  <c r="O40" i="18"/>
  <c r="L40" i="18"/>
  <c r="E40" i="18"/>
  <c r="K39" i="18"/>
  <c r="V39" i="18"/>
  <c r="Y40" i="18"/>
  <c r="Z39" i="18"/>
  <c r="X40" i="18"/>
  <c r="Q40" i="18"/>
  <c r="X39" i="18"/>
  <c r="H40" i="18"/>
  <c r="W40" i="18"/>
  <c r="G39" i="18"/>
  <c r="R40" i="18"/>
  <c r="Q39" i="18"/>
  <c r="G40" i="18"/>
  <c r="M40" i="18"/>
  <c r="O39" i="18"/>
  <c r="F39" i="18"/>
  <c r="Y39" i="18"/>
  <c r="U39" i="18"/>
  <c r="M39" i="18"/>
  <c r="T39" i="18"/>
  <c r="U40" i="18"/>
  <c r="S39" i="18"/>
  <c r="C39" i="18"/>
  <c r="J40" i="18"/>
  <c r="I39" i="18"/>
  <c r="B42" i="18" l="1"/>
  <c r="B44" i="18" s="1"/>
  <c r="AC33" i="15"/>
  <c r="M1" i="29"/>
  <c r="AC33" i="8"/>
  <c r="AC33" i="13"/>
  <c r="AC33" i="14"/>
  <c r="AC33" i="16"/>
  <c r="AC33" i="17"/>
  <c r="AC33" i="20"/>
  <c r="N32" i="5"/>
  <c r="N32" i="4"/>
  <c r="N32" i="3"/>
  <c r="M9246" i="29" l="1"/>
  <c r="M9242" i="29"/>
  <c r="M9238" i="29"/>
  <c r="M9234" i="29"/>
  <c r="M9230" i="29"/>
  <c r="M9226" i="29"/>
  <c r="M9222" i="29"/>
  <c r="M9218" i="29"/>
  <c r="M9214" i="29"/>
  <c r="M9210" i="29"/>
  <c r="M9206" i="29"/>
  <c r="M9202" i="29"/>
  <c r="M9198" i="29"/>
  <c r="M9194" i="29"/>
  <c r="M9190" i="29"/>
  <c r="M9186" i="29"/>
  <c r="M9182" i="29"/>
  <c r="M9178" i="29"/>
  <c r="M9174" i="29"/>
  <c r="M9170" i="29"/>
  <c r="M9166" i="29"/>
  <c r="M9162" i="29"/>
  <c r="M9158" i="29"/>
  <c r="M9154" i="29"/>
  <c r="M9150" i="29"/>
  <c r="M9146" i="29"/>
  <c r="M9142" i="29"/>
  <c r="M9138" i="29"/>
  <c r="M9134" i="29"/>
  <c r="M9130" i="29"/>
  <c r="M9126" i="29"/>
  <c r="M9122" i="29"/>
  <c r="M9118" i="29"/>
  <c r="M9114" i="29"/>
  <c r="M8923" i="29"/>
  <c r="M8919" i="29"/>
  <c r="M8915" i="29"/>
  <c r="M8911" i="29"/>
  <c r="M8907" i="29"/>
  <c r="M8903" i="29"/>
  <c r="M8899" i="29"/>
  <c r="M8895" i="29"/>
  <c r="M8891" i="29"/>
  <c r="M8887" i="29"/>
  <c r="M8883" i="29"/>
  <c r="M8879" i="29"/>
  <c r="M8875" i="29"/>
  <c r="M8871" i="29"/>
  <c r="M8867" i="29"/>
  <c r="M8863" i="29"/>
  <c r="M8859" i="29"/>
  <c r="M8855" i="29"/>
  <c r="M8851" i="29"/>
  <c r="M8847" i="29"/>
  <c r="M8843" i="29"/>
  <c r="M8839" i="29"/>
  <c r="M8835" i="29"/>
  <c r="M8831" i="29"/>
  <c r="M8827" i="29"/>
  <c r="M8823" i="29"/>
  <c r="M8819" i="29"/>
  <c r="M8815" i="29"/>
  <c r="M8811" i="29"/>
  <c r="M8807" i="29"/>
  <c r="M8803" i="29"/>
  <c r="M8799" i="29"/>
  <c r="M8795" i="29"/>
  <c r="M8791" i="29"/>
  <c r="M8787" i="29"/>
  <c r="M8783" i="29"/>
  <c r="M8779" i="29"/>
  <c r="M8775" i="29"/>
  <c r="M8771" i="29"/>
  <c r="M8767" i="29"/>
  <c r="M8763" i="29"/>
  <c r="M8759" i="29"/>
  <c r="M8755" i="29"/>
  <c r="M8751" i="29"/>
  <c r="M8747" i="29"/>
  <c r="M8743" i="29"/>
  <c r="M8739" i="29"/>
  <c r="M8735" i="29"/>
  <c r="M8731" i="29"/>
  <c r="M9245" i="29"/>
  <c r="M9241" i="29"/>
  <c r="M9237" i="29"/>
  <c r="M9233" i="29"/>
  <c r="M9229" i="29"/>
  <c r="M9225" i="29"/>
  <c r="M9221" i="29"/>
  <c r="M9217" i="29"/>
  <c r="M9213" i="29"/>
  <c r="M9209" i="29"/>
  <c r="M9205" i="29"/>
  <c r="M9201" i="29"/>
  <c r="M9197" i="29"/>
  <c r="M9193" i="29"/>
  <c r="M9189" i="29"/>
  <c r="M9185" i="29"/>
  <c r="M9181" i="29"/>
  <c r="M9177" i="29"/>
  <c r="M9173" i="29"/>
  <c r="M9169" i="29"/>
  <c r="M9165" i="29"/>
  <c r="M9161" i="29"/>
  <c r="M9157" i="29"/>
  <c r="M9153" i="29"/>
  <c r="M9149" i="29"/>
  <c r="M9145" i="29"/>
  <c r="M9141" i="29"/>
  <c r="M9137" i="29"/>
  <c r="M9133" i="29"/>
  <c r="M9129" i="29"/>
  <c r="M9125" i="29"/>
  <c r="M9121" i="29"/>
  <c r="M9117" i="29"/>
  <c r="M9113" i="29"/>
  <c r="M8922" i="29"/>
  <c r="M8918" i="29"/>
  <c r="M8914" i="29"/>
  <c r="M8910" i="29"/>
  <c r="M8906" i="29"/>
  <c r="M8902" i="29"/>
  <c r="M8898" i="29"/>
  <c r="M8894" i="29"/>
  <c r="M8890" i="29"/>
  <c r="M8886" i="29"/>
  <c r="M8882" i="29"/>
  <c r="M8878" i="29"/>
  <c r="M8874" i="29"/>
  <c r="M8870" i="29"/>
  <c r="M8866" i="29"/>
  <c r="M8862" i="29"/>
  <c r="M8858" i="29"/>
  <c r="M8854" i="29"/>
  <c r="M8850" i="29"/>
  <c r="M8846" i="29"/>
  <c r="M8842" i="29"/>
  <c r="M8838" i="29"/>
  <c r="M8834" i="29"/>
  <c r="M8830" i="29"/>
  <c r="M8826" i="29"/>
  <c r="M8822" i="29"/>
  <c r="M8818" i="29"/>
  <c r="M8814" i="29"/>
  <c r="M8810" i="29"/>
  <c r="M8806" i="29"/>
  <c r="M8802" i="29"/>
  <c r="M8798" i="29"/>
  <c r="M8794" i="29"/>
  <c r="M8790" i="29"/>
  <c r="M8786" i="29"/>
  <c r="M8782" i="29"/>
  <c r="M8778" i="29"/>
  <c r="M8774" i="29"/>
  <c r="M8770" i="29"/>
  <c r="M8766" i="29"/>
  <c r="M8762" i="29"/>
  <c r="M8758" i="29"/>
  <c r="M8754" i="29"/>
  <c r="M9248" i="29"/>
  <c r="M9244" i="29"/>
  <c r="M9240" i="29"/>
  <c r="M9236" i="29"/>
  <c r="M9232" i="29"/>
  <c r="M9228" i="29"/>
  <c r="M9224" i="29"/>
  <c r="M9220" i="29"/>
  <c r="M9216" i="29"/>
  <c r="M9212" i="29"/>
  <c r="M9208" i="29"/>
  <c r="M9204" i="29"/>
  <c r="M9200" i="29"/>
  <c r="M9196" i="29"/>
  <c r="M9192" i="29"/>
  <c r="M9188" i="29"/>
  <c r="M9184" i="29"/>
  <c r="M9180" i="29"/>
  <c r="M9176" i="29"/>
  <c r="M9172" i="29"/>
  <c r="M9168" i="29"/>
  <c r="M9164" i="29"/>
  <c r="M9160" i="29"/>
  <c r="M9156" i="29"/>
  <c r="M9152" i="29"/>
  <c r="M9148" i="29"/>
  <c r="M9144" i="29"/>
  <c r="M9140" i="29"/>
  <c r="M9136" i="29"/>
  <c r="M9132" i="29"/>
  <c r="M9128" i="29"/>
  <c r="M9124" i="29"/>
  <c r="M9120" i="29"/>
  <c r="M9116" i="29"/>
  <c r="M8925" i="29"/>
  <c r="M8921" i="29"/>
  <c r="M8917" i="29"/>
  <c r="M8913" i="29"/>
  <c r="M8909" i="29"/>
  <c r="M8905" i="29"/>
  <c r="M8901" i="29"/>
  <c r="M8897" i="29"/>
  <c r="M8893" i="29"/>
  <c r="M8889" i="29"/>
  <c r="M8885" i="29"/>
  <c r="M8881" i="29"/>
  <c r="M8877" i="29"/>
  <c r="M8873" i="29"/>
  <c r="M8869" i="29"/>
  <c r="M8865" i="29"/>
  <c r="M8861" i="29"/>
  <c r="M8857" i="29"/>
  <c r="M8853" i="29"/>
  <c r="M8849" i="29"/>
  <c r="M8845" i="29"/>
  <c r="M8841" i="29"/>
  <c r="M8837" i="29"/>
  <c r="M8833" i="29"/>
  <c r="M8829" i="29"/>
  <c r="M8825" i="29"/>
  <c r="M8821" i="29"/>
  <c r="M8817" i="29"/>
  <c r="M8813" i="29"/>
  <c r="M8809" i="29"/>
  <c r="M8805" i="29"/>
  <c r="M8801" i="29"/>
  <c r="M8797" i="29"/>
  <c r="M8793" i="29"/>
  <c r="M8789" i="29"/>
  <c r="M8785" i="29"/>
  <c r="M8781" i="29"/>
  <c r="M8777" i="29"/>
  <c r="M8773" i="29"/>
  <c r="M8769" i="29"/>
  <c r="M8765" i="29"/>
  <c r="M8761" i="29"/>
  <c r="M8757" i="29"/>
  <c r="M8753" i="29"/>
  <c r="M8749" i="29"/>
  <c r="M8745" i="29"/>
  <c r="M8741" i="29"/>
  <c r="M8737" i="29"/>
  <c r="M8733" i="29"/>
  <c r="M8729" i="29"/>
  <c r="M8725" i="29"/>
  <c r="M9239" i="29"/>
  <c r="M9223" i="29"/>
  <c r="M9207" i="29"/>
  <c r="M9191" i="29"/>
  <c r="M9175" i="29"/>
  <c r="M9159" i="29"/>
  <c r="M9143" i="29"/>
  <c r="M9127" i="29"/>
  <c r="M8924" i="29"/>
  <c r="M8908" i="29"/>
  <c r="M8892" i="29"/>
  <c r="M8876" i="29"/>
  <c r="M8860" i="29"/>
  <c r="M8844" i="29"/>
  <c r="M8828" i="29"/>
  <c r="M8812" i="29"/>
  <c r="M8796" i="29"/>
  <c r="M8780" i="29"/>
  <c r="M8764" i="29"/>
  <c r="M8750" i="29"/>
  <c r="M8742" i="29"/>
  <c r="M8734" i="29"/>
  <c r="M8727" i="29"/>
  <c r="M8722" i="29"/>
  <c r="M8718" i="29"/>
  <c r="M8714" i="29"/>
  <c r="M8710" i="29"/>
  <c r="M8706" i="29"/>
  <c r="M8702" i="29"/>
  <c r="M8698" i="29"/>
  <c r="M8694" i="29"/>
  <c r="M8690" i="29"/>
  <c r="M8686" i="29"/>
  <c r="M8682" i="29"/>
  <c r="M8678" i="29"/>
  <c r="M8674" i="29"/>
  <c r="M8670" i="29"/>
  <c r="M8666" i="29"/>
  <c r="M8662" i="29"/>
  <c r="M8658" i="29"/>
  <c r="M8654" i="29"/>
  <c r="M8650" i="29"/>
  <c r="M8646" i="29"/>
  <c r="M8642" i="29"/>
  <c r="M8638" i="29"/>
  <c r="M8634" i="29"/>
  <c r="M8630" i="29"/>
  <c r="M8626" i="29"/>
  <c r="M8622" i="29"/>
  <c r="M8618" i="29"/>
  <c r="M8614" i="29"/>
  <c r="M8610" i="29"/>
  <c r="M8606" i="29"/>
  <c r="M8602" i="29"/>
  <c r="M8598" i="29"/>
  <c r="M8594" i="29"/>
  <c r="M8590" i="29"/>
  <c r="M8586" i="29"/>
  <c r="M8582" i="29"/>
  <c r="M8578" i="29"/>
  <c r="M8574" i="29"/>
  <c r="M8570" i="29"/>
  <c r="M8566" i="29"/>
  <c r="M8562" i="29"/>
  <c r="M8558" i="29"/>
  <c r="M8554" i="29"/>
  <c r="M8550" i="29"/>
  <c r="M8546" i="29"/>
  <c r="M8542" i="29"/>
  <c r="M8538" i="29"/>
  <c r="M8534" i="29"/>
  <c r="M8530" i="29"/>
  <c r="M8526" i="29"/>
  <c r="M8522" i="29"/>
  <c r="M8518" i="29"/>
  <c r="M8514" i="29"/>
  <c r="M8510" i="29"/>
  <c r="M8506" i="29"/>
  <c r="M8502" i="29"/>
  <c r="M8498" i="29"/>
  <c r="M8494" i="29"/>
  <c r="M8490" i="29"/>
  <c r="M8486" i="29"/>
  <c r="M8482" i="29"/>
  <c r="M8478" i="29"/>
  <c r="M9235" i="29"/>
  <c r="M9219" i="29"/>
  <c r="M9203" i="29"/>
  <c r="M9187" i="29"/>
  <c r="M9171" i="29"/>
  <c r="M9155" i="29"/>
  <c r="M9139" i="29"/>
  <c r="M9123" i="29"/>
  <c r="M8920" i="29"/>
  <c r="M8904" i="29"/>
  <c r="M8888" i="29"/>
  <c r="M8872" i="29"/>
  <c r="M8856" i="29"/>
  <c r="M8840" i="29"/>
  <c r="M8824" i="29"/>
  <c r="M8808" i="29"/>
  <c r="M8792" i="29"/>
  <c r="M8776" i="29"/>
  <c r="M8760" i="29"/>
  <c r="M8748" i="29"/>
  <c r="M8740" i="29"/>
  <c r="M8732" i="29"/>
  <c r="M8726" i="29"/>
  <c r="M8721" i="29"/>
  <c r="M8717" i="29"/>
  <c r="M8713" i="29"/>
  <c r="M8709" i="29"/>
  <c r="M8705" i="29"/>
  <c r="M8701" i="29"/>
  <c r="M8697" i="29"/>
  <c r="M8693" i="29"/>
  <c r="M8689" i="29"/>
  <c r="M8685" i="29"/>
  <c r="M8681" i="29"/>
  <c r="M8677" i="29"/>
  <c r="M8673" i="29"/>
  <c r="M8669" i="29"/>
  <c r="M8665" i="29"/>
  <c r="M8661" i="29"/>
  <c r="M8657" i="29"/>
  <c r="M8653" i="29"/>
  <c r="M8649" i="29"/>
  <c r="M8645" i="29"/>
  <c r="M8641" i="29"/>
  <c r="M8637" i="29"/>
  <c r="M8633" i="29"/>
  <c r="M8629" i="29"/>
  <c r="M8625" i="29"/>
  <c r="M8621" i="29"/>
  <c r="M8617" i="29"/>
  <c r="M8613" i="29"/>
  <c r="M8609" i="29"/>
  <c r="M8605" i="29"/>
  <c r="M8601" i="29"/>
  <c r="M9247" i="29"/>
  <c r="M9231" i="29"/>
  <c r="M9215" i="29"/>
  <c r="M9199" i="29"/>
  <c r="M9183" i="29"/>
  <c r="M9167" i="29"/>
  <c r="M9151" i="29"/>
  <c r="M9135" i="29"/>
  <c r="M9119" i="29"/>
  <c r="M8916" i="29"/>
  <c r="M8900" i="29"/>
  <c r="M8884" i="29"/>
  <c r="M8868" i="29"/>
  <c r="M8852" i="29"/>
  <c r="M8836" i="29"/>
  <c r="M8820" i="29"/>
  <c r="M8804" i="29"/>
  <c r="M8788" i="29"/>
  <c r="M8772" i="29"/>
  <c r="M8756" i="29"/>
  <c r="M8746" i="29"/>
  <c r="M8738" i="29"/>
  <c r="M8730" i="29"/>
  <c r="M8724" i="29"/>
  <c r="M8720" i="29"/>
  <c r="M8716" i="29"/>
  <c r="M8712" i="29"/>
  <c r="M8708" i="29"/>
  <c r="M8704" i="29"/>
  <c r="M8700" i="29"/>
  <c r="M8696" i="29"/>
  <c r="M8692" i="29"/>
  <c r="M8688" i="29"/>
  <c r="M8684" i="29"/>
  <c r="M8680" i="29"/>
  <c r="M8676" i="29"/>
  <c r="M8672" i="29"/>
  <c r="M8668" i="29"/>
  <c r="M8664" i="29"/>
  <c r="M8660" i="29"/>
  <c r="M8656" i="29"/>
  <c r="M8652" i="29"/>
  <c r="M8648" i="29"/>
  <c r="M8644" i="29"/>
  <c r="M8640" i="29"/>
  <c r="M8636" i="29"/>
  <c r="M8632" i="29"/>
  <c r="M8628" i="29"/>
  <c r="M8624" i="29"/>
  <c r="M8620" i="29"/>
  <c r="M8616" i="29"/>
  <c r="M8612" i="29"/>
  <c r="M8608" i="29"/>
  <c r="M8604" i="29"/>
  <c r="M8600" i="29"/>
  <c r="M8596" i="29"/>
  <c r="M8592" i="29"/>
  <c r="M8588" i="29"/>
  <c r="M8584" i="29"/>
  <c r="M8580" i="29"/>
  <c r="M8576" i="29"/>
  <c r="M8572" i="29"/>
  <c r="M8568" i="29"/>
  <c r="M8564" i="29"/>
  <c r="M8560" i="29"/>
  <c r="M8556" i="29"/>
  <c r="M8552" i="29"/>
  <c r="M8548" i="29"/>
  <c r="M8544" i="29"/>
  <c r="M8540" i="29"/>
  <c r="M8536" i="29"/>
  <c r="M8532" i="29"/>
  <c r="M8528" i="29"/>
  <c r="M8524" i="29"/>
  <c r="M8520" i="29"/>
  <c r="M8516" i="29"/>
  <c r="M8512" i="29"/>
  <c r="M8508" i="29"/>
  <c r="M8504" i="29"/>
  <c r="M8500" i="29"/>
  <c r="M8496" i="29"/>
  <c r="M8492" i="29"/>
  <c r="M8488" i="29"/>
  <c r="M8484" i="29"/>
  <c r="M8480" i="29"/>
  <c r="M8476" i="29"/>
  <c r="M8472" i="29"/>
  <c r="M8468" i="29"/>
  <c r="M9211" i="29"/>
  <c r="M9147" i="29"/>
  <c r="M8896" i="29"/>
  <c r="M8832" i="29"/>
  <c r="M8768" i="29"/>
  <c r="M8728" i="29"/>
  <c r="M8711" i="29"/>
  <c r="M8695" i="29"/>
  <c r="M8679" i="29"/>
  <c r="M8663" i="29"/>
  <c r="M8647" i="29"/>
  <c r="M8631" i="29"/>
  <c r="M8615" i="29"/>
  <c r="M8599" i="29"/>
  <c r="M8591" i="29"/>
  <c r="M8583" i="29"/>
  <c r="M8575" i="29"/>
  <c r="M8567" i="29"/>
  <c r="M8559" i="29"/>
  <c r="M8551" i="29"/>
  <c r="M8543" i="29"/>
  <c r="M8535" i="29"/>
  <c r="M8527" i="29"/>
  <c r="M8519" i="29"/>
  <c r="M8511" i="29"/>
  <c r="M8503" i="29"/>
  <c r="M8495" i="29"/>
  <c r="M8487" i="29"/>
  <c r="M8479" i="29"/>
  <c r="M8473" i="29"/>
  <c r="M8467" i="29"/>
  <c r="M8463" i="29"/>
  <c r="M8459" i="29"/>
  <c r="M8455" i="29"/>
  <c r="M8451" i="29"/>
  <c r="M8447" i="29"/>
  <c r="M8443" i="29"/>
  <c r="M8439" i="29"/>
  <c r="M8435" i="29"/>
  <c r="M8431" i="29"/>
  <c r="M8427" i="29"/>
  <c r="M8423" i="29"/>
  <c r="M8419" i="29"/>
  <c r="M8415" i="29"/>
  <c r="M8411" i="29"/>
  <c r="M8407" i="29"/>
  <c r="M8403" i="29"/>
  <c r="M8399" i="29"/>
  <c r="M8395" i="29"/>
  <c r="M8391" i="29"/>
  <c r="M8387" i="29"/>
  <c r="M8383" i="29"/>
  <c r="M8379" i="29"/>
  <c r="M8375" i="29"/>
  <c r="M8371" i="29"/>
  <c r="M8367" i="29"/>
  <c r="M8363" i="29"/>
  <c r="M8359" i="29"/>
  <c r="M8355" i="29"/>
  <c r="M8351" i="29"/>
  <c r="M8347" i="29"/>
  <c r="M8343" i="29"/>
  <c r="M8339" i="29"/>
  <c r="M8335" i="29"/>
  <c r="M8331" i="29"/>
  <c r="M8327" i="29"/>
  <c r="M8323" i="29"/>
  <c r="M8319" i="29"/>
  <c r="M8315" i="29"/>
  <c r="M8311" i="29"/>
  <c r="M8307" i="29"/>
  <c r="M8303" i="29"/>
  <c r="M8299" i="29"/>
  <c r="M8295" i="29"/>
  <c r="M8291" i="29"/>
  <c r="M8287" i="29"/>
  <c r="M8283" i="29"/>
  <c r="M8279" i="29"/>
  <c r="M8275" i="29"/>
  <c r="M8271" i="29"/>
  <c r="M8267" i="29"/>
  <c r="M8263" i="29"/>
  <c r="M8259" i="29"/>
  <c r="M8255" i="29"/>
  <c r="M8251" i="29"/>
  <c r="M8247" i="29"/>
  <c r="M8243" i="29"/>
  <c r="M8239" i="29"/>
  <c r="M8235" i="29"/>
  <c r="M8231" i="29"/>
  <c r="M8227" i="29"/>
  <c r="M8223" i="29"/>
  <c r="M8219" i="29"/>
  <c r="M8215" i="29"/>
  <c r="M8211" i="29"/>
  <c r="M8207" i="29"/>
  <c r="M8203" i="29"/>
  <c r="M8199" i="29"/>
  <c r="M8195" i="29"/>
  <c r="M8191" i="29"/>
  <c r="M8187" i="29"/>
  <c r="M8183" i="29"/>
  <c r="M8179" i="29"/>
  <c r="M8175" i="29"/>
  <c r="M8171" i="29"/>
  <c r="M8167" i="29"/>
  <c r="M8163" i="29"/>
  <c r="M8159" i="29"/>
  <c r="M8155" i="29"/>
  <c r="M8151" i="29"/>
  <c r="M8147" i="29"/>
  <c r="M8143" i="29"/>
  <c r="M8139" i="29"/>
  <c r="M8135" i="29"/>
  <c r="M8131" i="29"/>
  <c r="M8127" i="29"/>
  <c r="M8123" i="29"/>
  <c r="M9195" i="29"/>
  <c r="M9131" i="29"/>
  <c r="M8880" i="29"/>
  <c r="M8816" i="29"/>
  <c r="M8752" i="29"/>
  <c r="M8723" i="29"/>
  <c r="M8707" i="29"/>
  <c r="M8691" i="29"/>
  <c r="M8675" i="29"/>
  <c r="M8659" i="29"/>
  <c r="M8643" i="29"/>
  <c r="M8627" i="29"/>
  <c r="M8611" i="29"/>
  <c r="M8597" i="29"/>
  <c r="M8589" i="29"/>
  <c r="M8581" i="29"/>
  <c r="M8573" i="29"/>
  <c r="M8565" i="29"/>
  <c r="M8557" i="29"/>
  <c r="M8549" i="29"/>
  <c r="M8541" i="29"/>
  <c r="M8533" i="29"/>
  <c r="M8525" i="29"/>
  <c r="M8517" i="29"/>
  <c r="M8509" i="29"/>
  <c r="M8501" i="29"/>
  <c r="M8493" i="29"/>
  <c r="M8485" i="29"/>
  <c r="M8477" i="29"/>
  <c r="M8471" i="29"/>
  <c r="M8466" i="29"/>
  <c r="M8462" i="29"/>
  <c r="M8458" i="29"/>
  <c r="M8454" i="29"/>
  <c r="M8450" i="29"/>
  <c r="M8446" i="29"/>
  <c r="M8442" i="29"/>
  <c r="M8438" i="29"/>
  <c r="M8434" i="29"/>
  <c r="M8430" i="29"/>
  <c r="M8426" i="29"/>
  <c r="M8422" i="29"/>
  <c r="M8418" i="29"/>
  <c r="M8414" i="29"/>
  <c r="M8410" i="29"/>
  <c r="M8406" i="29"/>
  <c r="M8402" i="29"/>
  <c r="M8398" i="29"/>
  <c r="M8394" i="29"/>
  <c r="M8390" i="29"/>
  <c r="M8386" i="29"/>
  <c r="M8382" i="29"/>
  <c r="M8378" i="29"/>
  <c r="M8374" i="29"/>
  <c r="M8370" i="29"/>
  <c r="M8366" i="29"/>
  <c r="M8362" i="29"/>
  <c r="M8358" i="29"/>
  <c r="M8354" i="29"/>
  <c r="M8350" i="29"/>
  <c r="M8346" i="29"/>
  <c r="M8342" i="29"/>
  <c r="M8338" i="29"/>
  <c r="M8334" i="29"/>
  <c r="M8330" i="29"/>
  <c r="M8326" i="29"/>
  <c r="M8322" i="29"/>
  <c r="M8318" i="29"/>
  <c r="M8314" i="29"/>
  <c r="M8310" i="29"/>
  <c r="M8306" i="29"/>
  <c r="M8302" i="29"/>
  <c r="M8298" i="29"/>
  <c r="M8294" i="29"/>
  <c r="M8290" i="29"/>
  <c r="M8286" i="29"/>
  <c r="M8282" i="29"/>
  <c r="M8278" i="29"/>
  <c r="M8274" i="29"/>
  <c r="M8270" i="29"/>
  <c r="M8266" i="29"/>
  <c r="M8262" i="29"/>
  <c r="M8258" i="29"/>
  <c r="M8254" i="29"/>
  <c r="M8250" i="29"/>
  <c r="M9243" i="29"/>
  <c r="M9179" i="29"/>
  <c r="M9115" i="29"/>
  <c r="M8864" i="29"/>
  <c r="M8800" i="29"/>
  <c r="M8744" i="29"/>
  <c r="M8719" i="29"/>
  <c r="M8703" i="29"/>
  <c r="M8687" i="29"/>
  <c r="M8671" i="29"/>
  <c r="M8655" i="29"/>
  <c r="M8639" i="29"/>
  <c r="M8623" i="29"/>
  <c r="M8607" i="29"/>
  <c r="M8595" i="29"/>
  <c r="M8587" i="29"/>
  <c r="M8579" i="29"/>
  <c r="M8571" i="29"/>
  <c r="M8563" i="29"/>
  <c r="M8555" i="29"/>
  <c r="M8547" i="29"/>
  <c r="M8539" i="29"/>
  <c r="M8531" i="29"/>
  <c r="M8523" i="29"/>
  <c r="M8515" i="29"/>
  <c r="M8507" i="29"/>
  <c r="M8499" i="29"/>
  <c r="M8491" i="29"/>
  <c r="M8483" i="29"/>
  <c r="M8475" i="29"/>
  <c r="M8470" i="29"/>
  <c r="M8465" i="29"/>
  <c r="M8461" i="29"/>
  <c r="M8457" i="29"/>
  <c r="M8453" i="29"/>
  <c r="M8449" i="29"/>
  <c r="M8445" i="29"/>
  <c r="M8441" i="29"/>
  <c r="M8437" i="29"/>
  <c r="M8433" i="29"/>
  <c r="M8429" i="29"/>
  <c r="M8425" i="29"/>
  <c r="M8421" i="29"/>
  <c r="M8417" i="29"/>
  <c r="M8413" i="29"/>
  <c r="M8409" i="29"/>
  <c r="M8405" i="29"/>
  <c r="M8401" i="29"/>
  <c r="M8397" i="29"/>
  <c r="M8393" i="29"/>
  <c r="M8389" i="29"/>
  <c r="M8385" i="29"/>
  <c r="M8381" i="29"/>
  <c r="M8377" i="29"/>
  <c r="M8373" i="29"/>
  <c r="M8369" i="29"/>
  <c r="M8365" i="29"/>
  <c r="M8361" i="29"/>
  <c r="M8357" i="29"/>
  <c r="M8353" i="29"/>
  <c r="M8349" i="29"/>
  <c r="M8345" i="29"/>
  <c r="M8341" i="29"/>
  <c r="M8337" i="29"/>
  <c r="M8333" i="29"/>
  <c r="M8329" i="29"/>
  <c r="M8325" i="29"/>
  <c r="M8321" i="29"/>
  <c r="M8317" i="29"/>
  <c r="M8313" i="29"/>
  <c r="M8309" i="29"/>
  <c r="M8305" i="29"/>
  <c r="M8301" i="29"/>
  <c r="M8297" i="29"/>
  <c r="M8293" i="29"/>
  <c r="M8289" i="29"/>
  <c r="M8285" i="29"/>
  <c r="M8281" i="29"/>
  <c r="M8277" i="29"/>
  <c r="M8273" i="29"/>
  <c r="M8269" i="29"/>
  <c r="M8265" i="29"/>
  <c r="M8261" i="29"/>
  <c r="M8257" i="29"/>
  <c r="M8253" i="29"/>
  <c r="M8249" i="29"/>
  <c r="M8245" i="29"/>
  <c r="M8241" i="29"/>
  <c r="M8237" i="29"/>
  <c r="M8233" i="29"/>
  <c r="M8229" i="29"/>
  <c r="M8225" i="29"/>
  <c r="M8221" i="29"/>
  <c r="M8217" i="29"/>
  <c r="M8213" i="29"/>
  <c r="M8209" i="29"/>
  <c r="M8205" i="29"/>
  <c r="M8201" i="29"/>
  <c r="M8197" i="29"/>
  <c r="M8193" i="29"/>
  <c r="M8189" i="29"/>
  <c r="M8185" i="29"/>
  <c r="M8181" i="29"/>
  <c r="M8177" i="29"/>
  <c r="M8173" i="29"/>
  <c r="M8169" i="29"/>
  <c r="M8165" i="29"/>
  <c r="M8161" i="29"/>
  <c r="M8157" i="29"/>
  <c r="M8153" i="29"/>
  <c r="M8149" i="29"/>
  <c r="M8145" i="29"/>
  <c r="M8141" i="29"/>
  <c r="M8137" i="29"/>
  <c r="M8133" i="29"/>
  <c r="M8129" i="29"/>
  <c r="M8125" i="29"/>
  <c r="M8121" i="29"/>
  <c r="M8117" i="29"/>
  <c r="M8912" i="29"/>
  <c r="M8715" i="29"/>
  <c r="M8651" i="29"/>
  <c r="M8593" i="29"/>
  <c r="M8561" i="29"/>
  <c r="M8529" i="29"/>
  <c r="M8497" i="29"/>
  <c r="M8469" i="29"/>
  <c r="M8452" i="29"/>
  <c r="M8436" i="29"/>
  <c r="M8420" i="29"/>
  <c r="M8404" i="29"/>
  <c r="M8388" i="29"/>
  <c r="M8372" i="29"/>
  <c r="M8356" i="29"/>
  <c r="M8340" i="29"/>
  <c r="M8324" i="29"/>
  <c r="M8308" i="29"/>
  <c r="M8292" i="29"/>
  <c r="M8276" i="29"/>
  <c r="M8260" i="29"/>
  <c r="M8246" i="29"/>
  <c r="M8238" i="29"/>
  <c r="M8230" i="29"/>
  <c r="M8222" i="29"/>
  <c r="M8214" i="29"/>
  <c r="M8206" i="29"/>
  <c r="M8198" i="29"/>
  <c r="M8190" i="29"/>
  <c r="M8182" i="29"/>
  <c r="M8174" i="29"/>
  <c r="M8166" i="29"/>
  <c r="M8158" i="29"/>
  <c r="M8150" i="29"/>
  <c r="M8142" i="29"/>
  <c r="M8134" i="29"/>
  <c r="M8126" i="29"/>
  <c r="M8119" i="29"/>
  <c r="M8114" i="29"/>
  <c r="M8110" i="29"/>
  <c r="M8106" i="29"/>
  <c r="M8102" i="29"/>
  <c r="M8098" i="29"/>
  <c r="M8094" i="29"/>
  <c r="M8090" i="29"/>
  <c r="M8086" i="29"/>
  <c r="M8082" i="29"/>
  <c r="M8078" i="29"/>
  <c r="M8074" i="29"/>
  <c r="M8070" i="29"/>
  <c r="M8066" i="29"/>
  <c r="M8062" i="29"/>
  <c r="M8058" i="29"/>
  <c r="M8054" i="29"/>
  <c r="M8050" i="29"/>
  <c r="M8046" i="29"/>
  <c r="M8042" i="29"/>
  <c r="M8038" i="29"/>
  <c r="M8034" i="29"/>
  <c r="M8030" i="29"/>
  <c r="M8026" i="29"/>
  <c r="M8022" i="29"/>
  <c r="M8018" i="29"/>
  <c r="M8014" i="29"/>
  <c r="M8010" i="29"/>
  <c r="M8006" i="29"/>
  <c r="M8002" i="29"/>
  <c r="M7998" i="29"/>
  <c r="M7994" i="29"/>
  <c r="M7990" i="29"/>
  <c r="M7986" i="29"/>
  <c r="M7982" i="29"/>
  <c r="M7978" i="29"/>
  <c r="M7974" i="29"/>
  <c r="M7970" i="29"/>
  <c r="M7966" i="29"/>
  <c r="M7962" i="29"/>
  <c r="M7958" i="29"/>
  <c r="M7954" i="29"/>
  <c r="M7950" i="29"/>
  <c r="M7946" i="29"/>
  <c r="M7942" i="29"/>
  <c r="M7938" i="29"/>
  <c r="M7934" i="29"/>
  <c r="M7930" i="29"/>
  <c r="M7926" i="29"/>
  <c r="M7922" i="29"/>
  <c r="M7918" i="29"/>
  <c r="M7914" i="29"/>
  <c r="M7910" i="29"/>
  <c r="M7906" i="29"/>
  <c r="M7902" i="29"/>
  <c r="M7898" i="29"/>
  <c r="M7894" i="29"/>
  <c r="M7890" i="29"/>
  <c r="M7886" i="29"/>
  <c r="M7882" i="29"/>
  <c r="M7878" i="29"/>
  <c r="M7874" i="29"/>
  <c r="M7870" i="29"/>
  <c r="M7866" i="29"/>
  <c r="M7862" i="29"/>
  <c r="M7858" i="29"/>
  <c r="M7854" i="29"/>
  <c r="M7850" i="29"/>
  <c r="M7846" i="29"/>
  <c r="M7842" i="29"/>
  <c r="M7838" i="29"/>
  <c r="M7834" i="29"/>
  <c r="M7830" i="29"/>
  <c r="M7826" i="29"/>
  <c r="M7822" i="29"/>
  <c r="M7818" i="29"/>
  <c r="M7814" i="29"/>
  <c r="M7810" i="29"/>
  <c r="M7806" i="29"/>
  <c r="M7802" i="29"/>
  <c r="M7798" i="29"/>
  <c r="M7794" i="29"/>
  <c r="M7790" i="29"/>
  <c r="M7901" i="29"/>
  <c r="M7893" i="29"/>
  <c r="M7885" i="29"/>
  <c r="M7877" i="29"/>
  <c r="M7869" i="29"/>
  <c r="M7861" i="29"/>
  <c r="M7853" i="29"/>
  <c r="M7845" i="29"/>
  <c r="M7841" i="29"/>
  <c r="M7833" i="29"/>
  <c r="M7825" i="29"/>
  <c r="M7817" i="29"/>
  <c r="M7809" i="29"/>
  <c r="M7805" i="29"/>
  <c r="M7797" i="29"/>
  <c r="M7793" i="29"/>
  <c r="M8736" i="29"/>
  <c r="M8603" i="29"/>
  <c r="M8537" i="29"/>
  <c r="M8474" i="29"/>
  <c r="M8440" i="29"/>
  <c r="M8424" i="29"/>
  <c r="M8376" i="29"/>
  <c r="M8360" i="29"/>
  <c r="M8328" i="29"/>
  <c r="M8296" i="29"/>
  <c r="M8264" i="29"/>
  <c r="M8240" i="29"/>
  <c r="M8224" i="29"/>
  <c r="M8208" i="29"/>
  <c r="M8192" i="29"/>
  <c r="M8176" i="29"/>
  <c r="M8160" i="29"/>
  <c r="M8144" i="29"/>
  <c r="M8128" i="29"/>
  <c r="M8115" i="29"/>
  <c r="M8107" i="29"/>
  <c r="M8099" i="29"/>
  <c r="M8091" i="29"/>
  <c r="M8083" i="29"/>
  <c r="M8075" i="29"/>
  <c r="M8067" i="29"/>
  <c r="M8059" i="29"/>
  <c r="M8051" i="29"/>
  <c r="M8043" i="29"/>
  <c r="M8035" i="29"/>
  <c r="M8031" i="29"/>
  <c r="M8019" i="29"/>
  <c r="M8015" i="29"/>
  <c r="M8003" i="29"/>
  <c r="M8848" i="29"/>
  <c r="M8699" i="29"/>
  <c r="M8635" i="29"/>
  <c r="M8585" i="29"/>
  <c r="M8553" i="29"/>
  <c r="M8521" i="29"/>
  <c r="M8489" i="29"/>
  <c r="M8464" i="29"/>
  <c r="M8448" i="29"/>
  <c r="M8432" i="29"/>
  <c r="M8416" i="29"/>
  <c r="M8400" i="29"/>
  <c r="M8384" i="29"/>
  <c r="M8368" i="29"/>
  <c r="M8352" i="29"/>
  <c r="M8336" i="29"/>
  <c r="M8320" i="29"/>
  <c r="M8304" i="29"/>
  <c r="M8288" i="29"/>
  <c r="M8272" i="29"/>
  <c r="M8256" i="29"/>
  <c r="M8244" i="29"/>
  <c r="M8236" i="29"/>
  <c r="M8228" i="29"/>
  <c r="M8220" i="29"/>
  <c r="M8212" i="29"/>
  <c r="M8204" i="29"/>
  <c r="M8196" i="29"/>
  <c r="M8188" i="29"/>
  <c r="M8180" i="29"/>
  <c r="M8172" i="29"/>
  <c r="M8164" i="29"/>
  <c r="M8156" i="29"/>
  <c r="M8148" i="29"/>
  <c r="M8140" i="29"/>
  <c r="M8132" i="29"/>
  <c r="M8124" i="29"/>
  <c r="M8118" i="29"/>
  <c r="M8113" i="29"/>
  <c r="M8109" i="29"/>
  <c r="M8105" i="29"/>
  <c r="M8101" i="29"/>
  <c r="M8097" i="29"/>
  <c r="M8093" i="29"/>
  <c r="M8089" i="29"/>
  <c r="M8085" i="29"/>
  <c r="M8081" i="29"/>
  <c r="M8077" i="29"/>
  <c r="M8073" i="29"/>
  <c r="M8069" i="29"/>
  <c r="M8065" i="29"/>
  <c r="M8061" i="29"/>
  <c r="M8057" i="29"/>
  <c r="M8053" i="29"/>
  <c r="M8049" i="29"/>
  <c r="M8045" i="29"/>
  <c r="M8041" i="29"/>
  <c r="M8037" i="29"/>
  <c r="M8033" i="29"/>
  <c r="M8029" i="29"/>
  <c r="M8025" i="29"/>
  <c r="M8021" i="29"/>
  <c r="M8017" i="29"/>
  <c r="M8013" i="29"/>
  <c r="M8009" i="29"/>
  <c r="M8005" i="29"/>
  <c r="M8001" i="29"/>
  <c r="M7997" i="29"/>
  <c r="M7993" i="29"/>
  <c r="M7989" i="29"/>
  <c r="M7985" i="29"/>
  <c r="M7981" i="29"/>
  <c r="M7977" i="29"/>
  <c r="M7973" i="29"/>
  <c r="M7969" i="29"/>
  <c r="M7965" i="29"/>
  <c r="M7961" i="29"/>
  <c r="M7957" i="29"/>
  <c r="M7953" i="29"/>
  <c r="M7949" i="29"/>
  <c r="M7945" i="29"/>
  <c r="M7941" i="29"/>
  <c r="M7937" i="29"/>
  <c r="M7933" i="29"/>
  <c r="M7929" i="29"/>
  <c r="M7925" i="29"/>
  <c r="M7921" i="29"/>
  <c r="M7917" i="29"/>
  <c r="M7913" i="29"/>
  <c r="M7909" i="29"/>
  <c r="M7905" i="29"/>
  <c r="M7897" i="29"/>
  <c r="M7889" i="29"/>
  <c r="M7881" i="29"/>
  <c r="M7873" i="29"/>
  <c r="M7865" i="29"/>
  <c r="M7857" i="29"/>
  <c r="M7849" i="29"/>
  <c r="M7837" i="29"/>
  <c r="M7829" i="29"/>
  <c r="M7821" i="29"/>
  <c r="M7813" i="29"/>
  <c r="M7801" i="29"/>
  <c r="M7789" i="29"/>
  <c r="M9227" i="29"/>
  <c r="M8784" i="29"/>
  <c r="M8683" i="29"/>
  <c r="M8619" i="29"/>
  <c r="M8577" i="29"/>
  <c r="M8545" i="29"/>
  <c r="M8513" i="29"/>
  <c r="M8481" i="29"/>
  <c r="M8460" i="29"/>
  <c r="M8444" i="29"/>
  <c r="M8428" i="29"/>
  <c r="M8412" i="29"/>
  <c r="M8396" i="29"/>
  <c r="M8380" i="29"/>
  <c r="M8364" i="29"/>
  <c r="M8348" i="29"/>
  <c r="M8332" i="29"/>
  <c r="M8316" i="29"/>
  <c r="M8300" i="29"/>
  <c r="M8284" i="29"/>
  <c r="M8268" i="29"/>
  <c r="M8252" i="29"/>
  <c r="M8242" i="29"/>
  <c r="M8234" i="29"/>
  <c r="M8226" i="29"/>
  <c r="M8218" i="29"/>
  <c r="M8210" i="29"/>
  <c r="M8202" i="29"/>
  <c r="M8194" i="29"/>
  <c r="M8186" i="29"/>
  <c r="M8178" i="29"/>
  <c r="M8170" i="29"/>
  <c r="M8162" i="29"/>
  <c r="M8154" i="29"/>
  <c r="M8146" i="29"/>
  <c r="M8138" i="29"/>
  <c r="M8130" i="29"/>
  <c r="M8122" i="29"/>
  <c r="M8116" i="29"/>
  <c r="M8112" i="29"/>
  <c r="M8108" i="29"/>
  <c r="M8104" i="29"/>
  <c r="M8100" i="29"/>
  <c r="M8096" i="29"/>
  <c r="M8092" i="29"/>
  <c r="M8088" i="29"/>
  <c r="M8084" i="29"/>
  <c r="M8080" i="29"/>
  <c r="M8076" i="29"/>
  <c r="M8072" i="29"/>
  <c r="M8068" i="29"/>
  <c r="M8064" i="29"/>
  <c r="M8060" i="29"/>
  <c r="M8056" i="29"/>
  <c r="M8052" i="29"/>
  <c r="M8048" i="29"/>
  <c r="M8044" i="29"/>
  <c r="M8040" i="29"/>
  <c r="M8036" i="29"/>
  <c r="M8032" i="29"/>
  <c r="M8028" i="29"/>
  <c r="M8024" i="29"/>
  <c r="M8020" i="29"/>
  <c r="M8016" i="29"/>
  <c r="M8012" i="29"/>
  <c r="M8008" i="29"/>
  <c r="M8004" i="29"/>
  <c r="M8000" i="29"/>
  <c r="M7996" i="29"/>
  <c r="M7992" i="29"/>
  <c r="M7988" i="29"/>
  <c r="M7984" i="29"/>
  <c r="M7980" i="29"/>
  <c r="M7976" i="29"/>
  <c r="M7972" i="29"/>
  <c r="M7968" i="29"/>
  <c r="M7964" i="29"/>
  <c r="M7960" i="29"/>
  <c r="M7956" i="29"/>
  <c r="M7952" i="29"/>
  <c r="M7948" i="29"/>
  <c r="M7944" i="29"/>
  <c r="M7940" i="29"/>
  <c r="M7936" i="29"/>
  <c r="M7932" i="29"/>
  <c r="M7928" i="29"/>
  <c r="M7924" i="29"/>
  <c r="M7920" i="29"/>
  <c r="M7916" i="29"/>
  <c r="M7912" i="29"/>
  <c r="M7908" i="29"/>
  <c r="M7904" i="29"/>
  <c r="M7900" i="29"/>
  <c r="M7896" i="29"/>
  <c r="M7892" i="29"/>
  <c r="M7888" i="29"/>
  <c r="M7884" i="29"/>
  <c r="M7880" i="29"/>
  <c r="M7876" i="29"/>
  <c r="M7872" i="29"/>
  <c r="M7868" i="29"/>
  <c r="M7864" i="29"/>
  <c r="M7860" i="29"/>
  <c r="M7856" i="29"/>
  <c r="M7852" i="29"/>
  <c r="M7848" i="29"/>
  <c r="M7844" i="29"/>
  <c r="M7840" i="29"/>
  <c r="M7836" i="29"/>
  <c r="M7832" i="29"/>
  <c r="M7828" i="29"/>
  <c r="M7824" i="29"/>
  <c r="M7820" i="29"/>
  <c r="M7816" i="29"/>
  <c r="M7812" i="29"/>
  <c r="M7808" i="29"/>
  <c r="M7804" i="29"/>
  <c r="M7800" i="29"/>
  <c r="M7796" i="29"/>
  <c r="M7792" i="29"/>
  <c r="M7788" i="29"/>
  <c r="M9163" i="29"/>
  <c r="M8667" i="29"/>
  <c r="M8569" i="29"/>
  <c r="M8505" i="29"/>
  <c r="M8456" i="29"/>
  <c r="M8408" i="29"/>
  <c r="M8392" i="29"/>
  <c r="M8344" i="29"/>
  <c r="M8312" i="29"/>
  <c r="M8280" i="29"/>
  <c r="M8248" i="29"/>
  <c r="M8232" i="29"/>
  <c r="M8216" i="29"/>
  <c r="M8200" i="29"/>
  <c r="M8184" i="29"/>
  <c r="M8168" i="29"/>
  <c r="M8152" i="29"/>
  <c r="M8136" i="29"/>
  <c r="M8120" i="29"/>
  <c r="M8111" i="29"/>
  <c r="M8103" i="29"/>
  <c r="M8095" i="29"/>
  <c r="M8087" i="29"/>
  <c r="M8079" i="29"/>
  <c r="M8071" i="29"/>
  <c r="M8063" i="29"/>
  <c r="M8055" i="29"/>
  <c r="M8047" i="29"/>
  <c r="M8039" i="29"/>
  <c r="M8027" i="29"/>
  <c r="M8023" i="29"/>
  <c r="M8007" i="29"/>
  <c r="M7999" i="29"/>
  <c r="M7991" i="29"/>
  <c r="M7975" i="29"/>
  <c r="M7959" i="29"/>
  <c r="M7943" i="29"/>
  <c r="M7927" i="29"/>
  <c r="M7911" i="29"/>
  <c r="M7895" i="29"/>
  <c r="M7879" i="29"/>
  <c r="M7863" i="29"/>
  <c r="M7847" i="29"/>
  <c r="M7831" i="29"/>
  <c r="M7815" i="29"/>
  <c r="M7799" i="29"/>
  <c r="M7939" i="29"/>
  <c r="M7907" i="29"/>
  <c r="M7875" i="29"/>
  <c r="M7843" i="29"/>
  <c r="M7827" i="29"/>
  <c r="M7795" i="29"/>
  <c r="M7979" i="29"/>
  <c r="M7931" i="29"/>
  <c r="M7899" i="29"/>
  <c r="M7867" i="29"/>
  <c r="M7819" i="29"/>
  <c r="M7987" i="29"/>
  <c r="M7971" i="29"/>
  <c r="M7955" i="29"/>
  <c r="M7923" i="29"/>
  <c r="M7891" i="29"/>
  <c r="M7859" i="29"/>
  <c r="M7811" i="29"/>
  <c r="M7947" i="29"/>
  <c r="M7851" i="29"/>
  <c r="M8011" i="29"/>
  <c r="M7983" i="29"/>
  <c r="M7967" i="29"/>
  <c r="M7951" i="29"/>
  <c r="M7935" i="29"/>
  <c r="M7919" i="29"/>
  <c r="M7903" i="29"/>
  <c r="M7887" i="29"/>
  <c r="M7871" i="29"/>
  <c r="M7855" i="29"/>
  <c r="M7839" i="29"/>
  <c r="M7823" i="29"/>
  <c r="M7807" i="29"/>
  <c r="M7791" i="29"/>
  <c r="M7995" i="29"/>
  <c r="M7963" i="29"/>
  <c r="M7915" i="29"/>
  <c r="M7883" i="29"/>
  <c r="M7835" i="29"/>
  <c r="M7803" i="29"/>
  <c r="M7785" i="29"/>
  <c r="M7781" i="29"/>
  <c r="M7777" i="29"/>
  <c r="M7773" i="29"/>
  <c r="M7769" i="29"/>
  <c r="M7765" i="29"/>
  <c r="M7761" i="29"/>
  <c r="M7757" i="29"/>
  <c r="M7753" i="29"/>
  <c r="M7749" i="29"/>
  <c r="M7745" i="29"/>
  <c r="M7741" i="29"/>
  <c r="M7737" i="29"/>
  <c r="M7733" i="29"/>
  <c r="M7729" i="29"/>
  <c r="M7725" i="29"/>
  <c r="M7721" i="29"/>
  <c r="M7717" i="29"/>
  <c r="M7713" i="29"/>
  <c r="M7709" i="29"/>
  <c r="M7705" i="29"/>
  <c r="M7701" i="29"/>
  <c r="M7697" i="29"/>
  <c r="M7693" i="29"/>
  <c r="M7689" i="29"/>
  <c r="M7685" i="29"/>
  <c r="M7681" i="29"/>
  <c r="M7677" i="29"/>
  <c r="M7673" i="29"/>
  <c r="M7669" i="29"/>
  <c r="M7665" i="29"/>
  <c r="M7661" i="29"/>
  <c r="M7657" i="29"/>
  <c r="M7653" i="29"/>
  <c r="M7649" i="29"/>
  <c r="M7645" i="29"/>
  <c r="M7641" i="29"/>
  <c r="M7637" i="29"/>
  <c r="M7633" i="29"/>
  <c r="M7629" i="29"/>
  <c r="M7625" i="29"/>
  <c r="M7621" i="29"/>
  <c r="M7617" i="29"/>
  <c r="M7613" i="29"/>
  <c r="M7609" i="29"/>
  <c r="M7605" i="29"/>
  <c r="M7601" i="29"/>
  <c r="M7597" i="29"/>
  <c r="M7593" i="29"/>
  <c r="M7589" i="29"/>
  <c r="M7585" i="29"/>
  <c r="M7581" i="29"/>
  <c r="M7577" i="29"/>
  <c r="M7573" i="29"/>
  <c r="M7569" i="29"/>
  <c r="M7565" i="29"/>
  <c r="M7561" i="29"/>
  <c r="M7557" i="29"/>
  <c r="M7553" i="29"/>
  <c r="M7549" i="29"/>
  <c r="M7545" i="29"/>
  <c r="M7541" i="29"/>
  <c r="M7537" i="29"/>
  <c r="M7533" i="29"/>
  <c r="M7529" i="29"/>
  <c r="M7525" i="29"/>
  <c r="M7521" i="29"/>
  <c r="M7517" i="29"/>
  <c r="M7513" i="29"/>
  <c r="M7509" i="29"/>
  <c r="M7505" i="29"/>
  <c r="M7501" i="29"/>
  <c r="M7497" i="29"/>
  <c r="M7493" i="29"/>
  <c r="M7489" i="29"/>
  <c r="M7485" i="29"/>
  <c r="M7481" i="29"/>
  <c r="M7477" i="29"/>
  <c r="M7473" i="29"/>
  <c r="M7469" i="29"/>
  <c r="M7465" i="29"/>
  <c r="M7461" i="29"/>
  <c r="M7457" i="29"/>
  <c r="M7453" i="29"/>
  <c r="M7449" i="29"/>
  <c r="M7445" i="29"/>
  <c r="M7441" i="29"/>
  <c r="M7437" i="29"/>
  <c r="M7433" i="29"/>
  <c r="M7429" i="29"/>
  <c r="M7425" i="29"/>
  <c r="M7421" i="29"/>
  <c r="M7417" i="29"/>
  <c r="M7413" i="29"/>
  <c r="M7409" i="29"/>
  <c r="M7405" i="29"/>
  <c r="M7401" i="29"/>
  <c r="M7397" i="29"/>
  <c r="M7393" i="29"/>
  <c r="M7389" i="29"/>
  <c r="M7385" i="29"/>
  <c r="M7381" i="29"/>
  <c r="M7377" i="29"/>
  <c r="M7373" i="29"/>
  <c r="M7369" i="29"/>
  <c r="M7365" i="29"/>
  <c r="M7361" i="29"/>
  <c r="M7357" i="29"/>
  <c r="M7353" i="29"/>
  <c r="M7349" i="29"/>
  <c r="M7345" i="29"/>
  <c r="M7341" i="29"/>
  <c r="M7337" i="29"/>
  <c r="M7333" i="29"/>
  <c r="M7329" i="29"/>
  <c r="M7325" i="29"/>
  <c r="M7321" i="29"/>
  <c r="M7317" i="29"/>
  <c r="M7313" i="29"/>
  <c r="M7309" i="29"/>
  <c r="M7305" i="29"/>
  <c r="M7301" i="29"/>
  <c r="M7297" i="29"/>
  <c r="M7293" i="29"/>
  <c r="M7289" i="29"/>
  <c r="M7285" i="29"/>
  <c r="M7281" i="29"/>
  <c r="M7277" i="29"/>
  <c r="M7273" i="29"/>
  <c r="M7269" i="29"/>
  <c r="M7265" i="29"/>
  <c r="M7261" i="29"/>
  <c r="M7257" i="29"/>
  <c r="M7253" i="29"/>
  <c r="M7249" i="29"/>
  <c r="M7245" i="29"/>
  <c r="M7241" i="29"/>
  <c r="M7237" i="29"/>
  <c r="M7233" i="29"/>
  <c r="M7229" i="29"/>
  <c r="M7225" i="29"/>
  <c r="M7221" i="29"/>
  <c r="M7217" i="29"/>
  <c r="M7213" i="29"/>
  <c r="M7209" i="29"/>
  <c r="M7205" i="29"/>
  <c r="M7201" i="29"/>
  <c r="M7197" i="29"/>
  <c r="M7193" i="29"/>
  <c r="M7189" i="29"/>
  <c r="M7185" i="29"/>
  <c r="M7181" i="29"/>
  <c r="M7177" i="29"/>
  <c r="M7173" i="29"/>
  <c r="M7169" i="29"/>
  <c r="M7165" i="29"/>
  <c r="M7161" i="29"/>
  <c r="M7157" i="29"/>
  <c r="M7153" i="29"/>
  <c r="M7149" i="29"/>
  <c r="M7145" i="29"/>
  <c r="M7141" i="29"/>
  <c r="M7137" i="29"/>
  <c r="M7133" i="29"/>
  <c r="M7129" i="29"/>
  <c r="M7125" i="29"/>
  <c r="M7121" i="29"/>
  <c r="M7117" i="29"/>
  <c r="M7113" i="29"/>
  <c r="M7109" i="29"/>
  <c r="M7105" i="29"/>
  <c r="M7787" i="29"/>
  <c r="M7783" i="29"/>
  <c r="M7779" i="29"/>
  <c r="M7775" i="29"/>
  <c r="M7771" i="29"/>
  <c r="M7767" i="29"/>
  <c r="M7763" i="29"/>
  <c r="M7759" i="29"/>
  <c r="M7755" i="29"/>
  <c r="M7751" i="29"/>
  <c r="M7747" i="29"/>
  <c r="M7743" i="29"/>
  <c r="M7739" i="29"/>
  <c r="M7735" i="29"/>
  <c r="M7731" i="29"/>
  <c r="M7727" i="29"/>
  <c r="M7723" i="29"/>
  <c r="M7719" i="29"/>
  <c r="M7715" i="29"/>
  <c r="M7711" i="29"/>
  <c r="M7707" i="29"/>
  <c r="M7703" i="29"/>
  <c r="M7699" i="29"/>
  <c r="M7695" i="29"/>
  <c r="M7691" i="29"/>
  <c r="M7687" i="29"/>
  <c r="M7683" i="29"/>
  <c r="M7679" i="29"/>
  <c r="M7675" i="29"/>
  <c r="M7671" i="29"/>
  <c r="M7667" i="29"/>
  <c r="M7663" i="29"/>
  <c r="M7659" i="29"/>
  <c r="M7655" i="29"/>
  <c r="M7651" i="29"/>
  <c r="M7647" i="29"/>
  <c r="M7643" i="29"/>
  <c r="M7639" i="29"/>
  <c r="M7635" i="29"/>
  <c r="M7631" i="29"/>
  <c r="M7627" i="29"/>
  <c r="M7623" i="29"/>
  <c r="M7619" i="29"/>
  <c r="M7615" i="29"/>
  <c r="M7611" i="29"/>
  <c r="M7607" i="29"/>
  <c r="M7603" i="29"/>
  <c r="M7599" i="29"/>
  <c r="M7595" i="29"/>
  <c r="M7591" i="29"/>
  <c r="M7587" i="29"/>
  <c r="M7583" i="29"/>
  <c r="M7579" i="29"/>
  <c r="M7575" i="29"/>
  <c r="M7571" i="29"/>
  <c r="M7567" i="29"/>
  <c r="M7563" i="29"/>
  <c r="M7559" i="29"/>
  <c r="M7555" i="29"/>
  <c r="M7551" i="29"/>
  <c r="M7547" i="29"/>
  <c r="M7543" i="29"/>
  <c r="M7539" i="29"/>
  <c r="M7535" i="29"/>
  <c r="M7531" i="29"/>
  <c r="M7527" i="29"/>
  <c r="M7523" i="29"/>
  <c r="M7519" i="29"/>
  <c r="M7515" i="29"/>
  <c r="M7511" i="29"/>
  <c r="M7507" i="29"/>
  <c r="M7503" i="29"/>
  <c r="M7499" i="29"/>
  <c r="M7495" i="29"/>
  <c r="M7491" i="29"/>
  <c r="M7487" i="29"/>
  <c r="M7483" i="29"/>
  <c r="M7479" i="29"/>
  <c r="M7475" i="29"/>
  <c r="M7471" i="29"/>
  <c r="M7467" i="29"/>
  <c r="M7463" i="29"/>
  <c r="M7459" i="29"/>
  <c r="M7455" i="29"/>
  <c r="M7451" i="29"/>
  <c r="M7447" i="29"/>
  <c r="M7443" i="29"/>
  <c r="M7439" i="29"/>
  <c r="M7435" i="29"/>
  <c r="M7431" i="29"/>
  <c r="M7427" i="29"/>
  <c r="M7423" i="29"/>
  <c r="M7419" i="29"/>
  <c r="M7415" i="29"/>
  <c r="M7411" i="29"/>
  <c r="M7407" i="29"/>
  <c r="M7403" i="29"/>
  <c r="M7399" i="29"/>
  <c r="M7395" i="29"/>
  <c r="M7391" i="29"/>
  <c r="M7387" i="29"/>
  <c r="M7383" i="29"/>
  <c r="M7379" i="29"/>
  <c r="M7375" i="29"/>
  <c r="M7371" i="29"/>
  <c r="M7367" i="29"/>
  <c r="M7363" i="29"/>
  <c r="M7359" i="29"/>
  <c r="M7355" i="29"/>
  <c r="M7351" i="29"/>
  <c r="M7347" i="29"/>
  <c r="M7343" i="29"/>
  <c r="M7339" i="29"/>
  <c r="M7335" i="29"/>
  <c r="M7331" i="29"/>
  <c r="M7327" i="29"/>
  <c r="M7323" i="29"/>
  <c r="M7319" i="29"/>
  <c r="M7315" i="29"/>
  <c r="M7311" i="29"/>
  <c r="M7307" i="29"/>
  <c r="M7303" i="29"/>
  <c r="M7299" i="29"/>
  <c r="M7295" i="29"/>
  <c r="M7291" i="29"/>
  <c r="M7287" i="29"/>
  <c r="M7283" i="29"/>
  <c r="M7279" i="29"/>
  <c r="M7275" i="29"/>
  <c r="M7271" i="29"/>
  <c r="M7267" i="29"/>
  <c r="M7263" i="29"/>
  <c r="M7259" i="29"/>
  <c r="M7255" i="29"/>
  <c r="M7251" i="29"/>
  <c r="M7247" i="29"/>
  <c r="M7243" i="29"/>
  <c r="M7239" i="29"/>
  <c r="M7235" i="29"/>
  <c r="M7231" i="29"/>
  <c r="M7227" i="29"/>
  <c r="M7223" i="29"/>
  <c r="M7219" i="29"/>
  <c r="M7215" i="29"/>
  <c r="M7211" i="29"/>
  <c r="M7207" i="29"/>
  <c r="M7203" i="29"/>
  <c r="M7199" i="29"/>
  <c r="M7195" i="29"/>
  <c r="M7191" i="29"/>
  <c r="M7187" i="29"/>
  <c r="M7183" i="29"/>
  <c r="M7179" i="29"/>
  <c r="M7175" i="29"/>
  <c r="M7171" i="29"/>
  <c r="M7167" i="29"/>
  <c r="M7163" i="29"/>
  <c r="M7159" i="29"/>
  <c r="M7155" i="29"/>
  <c r="M7151" i="29"/>
  <c r="M7147" i="29"/>
  <c r="M7143" i="29"/>
  <c r="M7139" i="29"/>
  <c r="M7135" i="29"/>
  <c r="M7131" i="29"/>
  <c r="M7127" i="29"/>
  <c r="M7123" i="29"/>
  <c r="M7119" i="29"/>
  <c r="M7115" i="29"/>
  <c r="M7111" i="29"/>
  <c r="M7782" i="29"/>
  <c r="M7774" i="29"/>
  <c r="M7766" i="29"/>
  <c r="M7758" i="29"/>
  <c r="M7750" i="29"/>
  <c r="M7742" i="29"/>
  <c r="M7734" i="29"/>
  <c r="M7726" i="29"/>
  <c r="M7718" i="29"/>
  <c r="M7710" i="29"/>
  <c r="M7702" i="29"/>
  <c r="M7694" i="29"/>
  <c r="M7686" i="29"/>
  <c r="M7678" i="29"/>
  <c r="M7670" i="29"/>
  <c r="M7662" i="29"/>
  <c r="M7654" i="29"/>
  <c r="M7646" i="29"/>
  <c r="M7638" i="29"/>
  <c r="M7630" i="29"/>
  <c r="M7622" i="29"/>
  <c r="M7614" i="29"/>
  <c r="M7606" i="29"/>
  <c r="M7598" i="29"/>
  <c r="M7590" i="29"/>
  <c r="M7582" i="29"/>
  <c r="M7574" i="29"/>
  <c r="M7566" i="29"/>
  <c r="M7558" i="29"/>
  <c r="M7550" i="29"/>
  <c r="M7542" i="29"/>
  <c r="M7534" i="29"/>
  <c r="M7526" i="29"/>
  <c r="M7518" i="29"/>
  <c r="M7510" i="29"/>
  <c r="M7502" i="29"/>
  <c r="M7494" i="29"/>
  <c r="M7486" i="29"/>
  <c r="M7478" i="29"/>
  <c r="M7470" i="29"/>
  <c r="M7462" i="29"/>
  <c r="M7454" i="29"/>
  <c r="M7446" i="29"/>
  <c r="M7438" i="29"/>
  <c r="M7430" i="29"/>
  <c r="M7422" i="29"/>
  <c r="M7414" i="29"/>
  <c r="M7406" i="29"/>
  <c r="M7398" i="29"/>
  <c r="M7390" i="29"/>
  <c r="M7382" i="29"/>
  <c r="M7374" i="29"/>
  <c r="M7366" i="29"/>
  <c r="M7358" i="29"/>
  <c r="M7350" i="29"/>
  <c r="M7342" i="29"/>
  <c r="M7334" i="29"/>
  <c r="M7326" i="29"/>
  <c r="M7318" i="29"/>
  <c r="M7310" i="29"/>
  <c r="M7302" i="29"/>
  <c r="M7294" i="29"/>
  <c r="M7286" i="29"/>
  <c r="M7278" i="29"/>
  <c r="M7270" i="29"/>
  <c r="M7262" i="29"/>
  <c r="M7254" i="29"/>
  <c r="M7246" i="29"/>
  <c r="M7238" i="29"/>
  <c r="M7230" i="29"/>
  <c r="M7222" i="29"/>
  <c r="M7214" i="29"/>
  <c r="M7206" i="29"/>
  <c r="M7198" i="29"/>
  <c r="M7190" i="29"/>
  <c r="M7182" i="29"/>
  <c r="M7174" i="29"/>
  <c r="M7166" i="29"/>
  <c r="M7158" i="29"/>
  <c r="M7150" i="29"/>
  <c r="M7142" i="29"/>
  <c r="M7134" i="29"/>
  <c r="M7126" i="29"/>
  <c r="M7118" i="29"/>
  <c r="M7110" i="29"/>
  <c r="M7104" i="29"/>
  <c r="M7100" i="29"/>
  <c r="M7780" i="29"/>
  <c r="M7772" i="29"/>
  <c r="M7764" i="29"/>
  <c r="M7756" i="29"/>
  <c r="M7748" i="29"/>
  <c r="M7740" i="29"/>
  <c r="M7732" i="29"/>
  <c r="M7724" i="29"/>
  <c r="M7716" i="29"/>
  <c r="M7708" i="29"/>
  <c r="M7700" i="29"/>
  <c r="M7692" i="29"/>
  <c r="M7684" i="29"/>
  <c r="M7676" i="29"/>
  <c r="M7668" i="29"/>
  <c r="M7660" i="29"/>
  <c r="M7652" i="29"/>
  <c r="M7644" i="29"/>
  <c r="M7636" i="29"/>
  <c r="M7628" i="29"/>
  <c r="M7620" i="29"/>
  <c r="M7612" i="29"/>
  <c r="M7604" i="29"/>
  <c r="M7596" i="29"/>
  <c r="M7588" i="29"/>
  <c r="M7580" i="29"/>
  <c r="M7572" i="29"/>
  <c r="M7564" i="29"/>
  <c r="M7556" i="29"/>
  <c r="M7548" i="29"/>
  <c r="M7540" i="29"/>
  <c r="M7532" i="29"/>
  <c r="M7524" i="29"/>
  <c r="M7516" i="29"/>
  <c r="M7508" i="29"/>
  <c r="M7500" i="29"/>
  <c r="M7492" i="29"/>
  <c r="M7484" i="29"/>
  <c r="M7476" i="29"/>
  <c r="M7468" i="29"/>
  <c r="M7460" i="29"/>
  <c r="M7452" i="29"/>
  <c r="M7444" i="29"/>
  <c r="M7436" i="29"/>
  <c r="M7428" i="29"/>
  <c r="M7420" i="29"/>
  <c r="M7412" i="29"/>
  <c r="M7404" i="29"/>
  <c r="M7396" i="29"/>
  <c r="M7388" i="29"/>
  <c r="M7380" i="29"/>
  <c r="M7372" i="29"/>
  <c r="M7364" i="29"/>
  <c r="M7356" i="29"/>
  <c r="M7348" i="29"/>
  <c r="M7340" i="29"/>
  <c r="M7332" i="29"/>
  <c r="M7324" i="29"/>
  <c r="M7316" i="29"/>
  <c r="M7308" i="29"/>
  <c r="M7300" i="29"/>
  <c r="M7292" i="29"/>
  <c r="M7284" i="29"/>
  <c r="M7276" i="29"/>
  <c r="M7268" i="29"/>
  <c r="M7260" i="29"/>
  <c r="M7252" i="29"/>
  <c r="M7244" i="29"/>
  <c r="M7236" i="29"/>
  <c r="M7228" i="29"/>
  <c r="M7220" i="29"/>
  <c r="M7212" i="29"/>
  <c r="M7204" i="29"/>
  <c r="M7196" i="29"/>
  <c r="M7188" i="29"/>
  <c r="M7180" i="29"/>
  <c r="M7172" i="29"/>
  <c r="M7164" i="29"/>
  <c r="M7156" i="29"/>
  <c r="M7148" i="29"/>
  <c r="M7140" i="29"/>
  <c r="M7132" i="29"/>
  <c r="M7124" i="29"/>
  <c r="M7116" i="29"/>
  <c r="M7108" i="29"/>
  <c r="M7786" i="29"/>
  <c r="M7778" i="29"/>
  <c r="M7770" i="29"/>
  <c r="M7762" i="29"/>
  <c r="M7754" i="29"/>
  <c r="M7746" i="29"/>
  <c r="M7738" i="29"/>
  <c r="M7730" i="29"/>
  <c r="M7722" i="29"/>
  <c r="M7714" i="29"/>
  <c r="M7706" i="29"/>
  <c r="M7698" i="29"/>
  <c r="M7690" i="29"/>
  <c r="M7682" i="29"/>
  <c r="M7674" i="29"/>
  <c r="M7666" i="29"/>
  <c r="M7658" i="29"/>
  <c r="M7650" i="29"/>
  <c r="M7642" i="29"/>
  <c r="M7634" i="29"/>
  <c r="M7626" i="29"/>
  <c r="M7618" i="29"/>
  <c r="M7610" i="29"/>
  <c r="M7602" i="29"/>
  <c r="M7594" i="29"/>
  <c r="M7586" i="29"/>
  <c r="M7578" i="29"/>
  <c r="M7570" i="29"/>
  <c r="M7562" i="29"/>
  <c r="M7554" i="29"/>
  <c r="M7546" i="29"/>
  <c r="M7538" i="29"/>
  <c r="M7530" i="29"/>
  <c r="M7522" i="29"/>
  <c r="M7514" i="29"/>
  <c r="M7506" i="29"/>
  <c r="M7498" i="29"/>
  <c r="M7490" i="29"/>
  <c r="M7482" i="29"/>
  <c r="M7474" i="29"/>
  <c r="M7466" i="29"/>
  <c r="M7458" i="29"/>
  <c r="M7450" i="29"/>
  <c r="M7442" i="29"/>
  <c r="M7434" i="29"/>
  <c r="M7426" i="29"/>
  <c r="M7418" i="29"/>
  <c r="M7410" i="29"/>
  <c r="M7402" i="29"/>
  <c r="M7394" i="29"/>
  <c r="M7386" i="29"/>
  <c r="M7378" i="29"/>
  <c r="M7370" i="29"/>
  <c r="M7362" i="29"/>
  <c r="M7354" i="29"/>
  <c r="M7346" i="29"/>
  <c r="M7338" i="29"/>
  <c r="M7330" i="29"/>
  <c r="M7322" i="29"/>
  <c r="M7314" i="29"/>
  <c r="M7306" i="29"/>
  <c r="M7298" i="29"/>
  <c r="M7290" i="29"/>
  <c r="M7282" i="29"/>
  <c r="M7274" i="29"/>
  <c r="M7266" i="29"/>
  <c r="M7258" i="29"/>
  <c r="M7250" i="29"/>
  <c r="M7242" i="29"/>
  <c r="M7234" i="29"/>
  <c r="M7226" i="29"/>
  <c r="M7218" i="29"/>
  <c r="M7210" i="29"/>
  <c r="M7202" i="29"/>
  <c r="M7194" i="29"/>
  <c r="M7186" i="29"/>
  <c r="M7178" i="29"/>
  <c r="M7170" i="29"/>
  <c r="M7162" i="29"/>
  <c r="M7154" i="29"/>
  <c r="M7146" i="29"/>
  <c r="M7138" i="29"/>
  <c r="M7130" i="29"/>
  <c r="M7122" i="29"/>
  <c r="M7114" i="29"/>
  <c r="M7107" i="29"/>
  <c r="M7102" i="29"/>
  <c r="M7098" i="29"/>
  <c r="M7784" i="29"/>
  <c r="M7776" i="29"/>
  <c r="M7768" i="29"/>
  <c r="M7760" i="29"/>
  <c r="M7752" i="29"/>
  <c r="M7744" i="29"/>
  <c r="M7736" i="29"/>
  <c r="M7728" i="29"/>
  <c r="M7720" i="29"/>
  <c r="M7712" i="29"/>
  <c r="M7704" i="29"/>
  <c r="M7696" i="29"/>
  <c r="M7688" i="29"/>
  <c r="M7680" i="29"/>
  <c r="M7672" i="29"/>
  <c r="M7664" i="29"/>
  <c r="M7656" i="29"/>
  <c r="M7648" i="29"/>
  <c r="M7640" i="29"/>
  <c r="M7632" i="29"/>
  <c r="M7624" i="29"/>
  <c r="M7616" i="29"/>
  <c r="M7608" i="29"/>
  <c r="M7600" i="29"/>
  <c r="M7592" i="29"/>
  <c r="M7584" i="29"/>
  <c r="M7576" i="29"/>
  <c r="M7568" i="29"/>
  <c r="M7560" i="29"/>
  <c r="M7552" i="29"/>
  <c r="M7544" i="29"/>
  <c r="M7536" i="29"/>
  <c r="M7528" i="29"/>
  <c r="M7520" i="29"/>
  <c r="M7512" i="29"/>
  <c r="M7504" i="29"/>
  <c r="M7496" i="29"/>
  <c r="M7488" i="29"/>
  <c r="M7480" i="29"/>
  <c r="M7472" i="29"/>
  <c r="M7464" i="29"/>
  <c r="M7456" i="29"/>
  <c r="M7448" i="29"/>
  <c r="M7440" i="29"/>
  <c r="M7432" i="29"/>
  <c r="M7424" i="29"/>
  <c r="M7416" i="29"/>
  <c r="M7408" i="29"/>
  <c r="M7400" i="29"/>
  <c r="M7392" i="29"/>
  <c r="M7384" i="29"/>
  <c r="M7376" i="29"/>
  <c r="M7368" i="29"/>
  <c r="M7360" i="29"/>
  <c r="M7352" i="29"/>
  <c r="M7344" i="29"/>
  <c r="M7336" i="29"/>
  <c r="M7328" i="29"/>
  <c r="M7320" i="29"/>
  <c r="M7312" i="29"/>
  <c r="M7304" i="29"/>
  <c r="M7296" i="29"/>
  <c r="M7288" i="29"/>
  <c r="M7280" i="29"/>
  <c r="M7272" i="29"/>
  <c r="M7264" i="29"/>
  <c r="M7256" i="29"/>
  <c r="M7248" i="29"/>
  <c r="M7240" i="29"/>
  <c r="M7232" i="29"/>
  <c r="M7224" i="29"/>
  <c r="M7216" i="29"/>
  <c r="M7208" i="29"/>
  <c r="M7200" i="29"/>
  <c r="M7192" i="29"/>
  <c r="M7184" i="29"/>
  <c r="M7176" i="29"/>
  <c r="M7168" i="29"/>
  <c r="M7160" i="29"/>
  <c r="M7152" i="29"/>
  <c r="M7144" i="29"/>
  <c r="M7136" i="29"/>
  <c r="M7128" i="29"/>
  <c r="M7120" i="29"/>
  <c r="M7112" i="29"/>
  <c r="M7101" i="29"/>
  <c r="M7095" i="29"/>
  <c r="M7091" i="29"/>
  <c r="M7087" i="29"/>
  <c r="M7083" i="29"/>
  <c r="M7079" i="29"/>
  <c r="M7075" i="29"/>
  <c r="M7071" i="29"/>
  <c r="M7067" i="29"/>
  <c r="M7063" i="29"/>
  <c r="M7059" i="29"/>
  <c r="M7055" i="29"/>
  <c r="M7051" i="29"/>
  <c r="M7047" i="29"/>
  <c r="M7043" i="29"/>
  <c r="M7039" i="29"/>
  <c r="M7035" i="29"/>
  <c r="M7031" i="29"/>
  <c r="M7027" i="29"/>
  <c r="M7023" i="29"/>
  <c r="M7019" i="29"/>
  <c r="M7015" i="29"/>
  <c r="M7011" i="29"/>
  <c r="M7007" i="29"/>
  <c r="M7003" i="29"/>
  <c r="M6999" i="29"/>
  <c r="M6995" i="29"/>
  <c r="M6991" i="29"/>
  <c r="M6987" i="29"/>
  <c r="M6983" i="29"/>
  <c r="M6979" i="29"/>
  <c r="M6975" i="29"/>
  <c r="M6971" i="29"/>
  <c r="M6967" i="29"/>
  <c r="M6963" i="29"/>
  <c r="M6959" i="29"/>
  <c r="M6955" i="29"/>
  <c r="M6951" i="29"/>
  <c r="M6947" i="29"/>
  <c r="M6943" i="29"/>
  <c r="M6939" i="29"/>
  <c r="M6935" i="29"/>
  <c r="M6931" i="29"/>
  <c r="M6927" i="29"/>
  <c r="M6923" i="29"/>
  <c r="M6919" i="29"/>
  <c r="M6915" i="29"/>
  <c r="M6911" i="29"/>
  <c r="M6907" i="29"/>
  <c r="M6903" i="29"/>
  <c r="M6899" i="29"/>
  <c r="M6895" i="29"/>
  <c r="M6891" i="29"/>
  <c r="M6887" i="29"/>
  <c r="M6883" i="29"/>
  <c r="M6879" i="29"/>
  <c r="M6875" i="29"/>
  <c r="M6871" i="29"/>
  <c r="M6867" i="29"/>
  <c r="M6863" i="29"/>
  <c r="M6859" i="29"/>
  <c r="M6855" i="29"/>
  <c r="M6851" i="29"/>
  <c r="M6847" i="29"/>
  <c r="M6843" i="29"/>
  <c r="M6839" i="29"/>
  <c r="M6835" i="29"/>
  <c r="M6831" i="29"/>
  <c r="M6827" i="29"/>
  <c r="M6823" i="29"/>
  <c r="M6819" i="29"/>
  <c r="M6815" i="29"/>
  <c r="M6811" i="29"/>
  <c r="M6807" i="29"/>
  <c r="M6803" i="29"/>
  <c r="M6799" i="29"/>
  <c r="M6795" i="29"/>
  <c r="M6791" i="29"/>
  <c r="M6787" i="29"/>
  <c r="M6783" i="29"/>
  <c r="M6779" i="29"/>
  <c r="M6775" i="29"/>
  <c r="M6771" i="29"/>
  <c r="M6767" i="29"/>
  <c r="M6763" i="29"/>
  <c r="M6759" i="29"/>
  <c r="M6755" i="29"/>
  <c r="M6751" i="29"/>
  <c r="M6747" i="29"/>
  <c r="M6743" i="29"/>
  <c r="M6739" i="29"/>
  <c r="M6735" i="29"/>
  <c r="M6731" i="29"/>
  <c r="M6727" i="29"/>
  <c r="M6723" i="29"/>
  <c r="M6719" i="29"/>
  <c r="M6715" i="29"/>
  <c r="M6711" i="29"/>
  <c r="M6707" i="29"/>
  <c r="M6703" i="29"/>
  <c r="M6699" i="29"/>
  <c r="M6695" i="29"/>
  <c r="M6691" i="29"/>
  <c r="M6687" i="29"/>
  <c r="M6683" i="29"/>
  <c r="M6679" i="29"/>
  <c r="M6675" i="29"/>
  <c r="M6671" i="29"/>
  <c r="M6667" i="29"/>
  <c r="M6663" i="29"/>
  <c r="M6659" i="29"/>
  <c r="M6655" i="29"/>
  <c r="M6651" i="29"/>
  <c r="M6647" i="29"/>
  <c r="M6643" i="29"/>
  <c r="M6639" i="29"/>
  <c r="M6635" i="29"/>
  <c r="M6631" i="29"/>
  <c r="M6627" i="29"/>
  <c r="M6623" i="29"/>
  <c r="M6619" i="29"/>
  <c r="M6615" i="29"/>
  <c r="M6611" i="29"/>
  <c r="M6607" i="29"/>
  <c r="M6603" i="29"/>
  <c r="M6599" i="29"/>
  <c r="M6595" i="29"/>
  <c r="M6591" i="29"/>
  <c r="M6587" i="29"/>
  <c r="M6583" i="29"/>
  <c r="M6579" i="29"/>
  <c r="M6575" i="29"/>
  <c r="M6571" i="29"/>
  <c r="M6567" i="29"/>
  <c r="M6563" i="29"/>
  <c r="M6559" i="29"/>
  <c r="M6555" i="29"/>
  <c r="M6551" i="29"/>
  <c r="M6547" i="29"/>
  <c r="M6543" i="29"/>
  <c r="M6539" i="29"/>
  <c r="M6535" i="29"/>
  <c r="M6531" i="29"/>
  <c r="M6527" i="29"/>
  <c r="M6523" i="29"/>
  <c r="M6519" i="29"/>
  <c r="M6515" i="29"/>
  <c r="M6511" i="29"/>
  <c r="M6507" i="29"/>
  <c r="M6503" i="29"/>
  <c r="M6499" i="29"/>
  <c r="M6495" i="29"/>
  <c r="M6491" i="29"/>
  <c r="M6487" i="29"/>
  <c r="M6483" i="29"/>
  <c r="M6479" i="29"/>
  <c r="M6475" i="29"/>
  <c r="M6471" i="29"/>
  <c r="M6467" i="29"/>
  <c r="M6463" i="29"/>
  <c r="M6459" i="29"/>
  <c r="M6455" i="29"/>
  <c r="M6451" i="29"/>
  <c r="M6447" i="29"/>
  <c r="M6443" i="29"/>
  <c r="M6439" i="29"/>
  <c r="M6435" i="29"/>
  <c r="M6431" i="29"/>
  <c r="M6427" i="29"/>
  <c r="M6423" i="29"/>
  <c r="M7099" i="29"/>
  <c r="M7094" i="29"/>
  <c r="M7090" i="29"/>
  <c r="M7086" i="29"/>
  <c r="M7082" i="29"/>
  <c r="M7078" i="29"/>
  <c r="M7074" i="29"/>
  <c r="M7070" i="29"/>
  <c r="M7066" i="29"/>
  <c r="M7062" i="29"/>
  <c r="M7058" i="29"/>
  <c r="M7054" i="29"/>
  <c r="M7050" i="29"/>
  <c r="M7046" i="29"/>
  <c r="M7042" i="29"/>
  <c r="M7038" i="29"/>
  <c r="M7034" i="29"/>
  <c r="M7030" i="29"/>
  <c r="M7026" i="29"/>
  <c r="M7022" i="29"/>
  <c r="M7018" i="29"/>
  <c r="M7014" i="29"/>
  <c r="M7010" i="29"/>
  <c r="M7006" i="29"/>
  <c r="M7002" i="29"/>
  <c r="M6998" i="29"/>
  <c r="M6994" i="29"/>
  <c r="M6990" i="29"/>
  <c r="M6986" i="29"/>
  <c r="M6982" i="29"/>
  <c r="M6978" i="29"/>
  <c r="M6974" i="29"/>
  <c r="M6970" i="29"/>
  <c r="M6966" i="29"/>
  <c r="M6962" i="29"/>
  <c r="M6958" i="29"/>
  <c r="M6954" i="29"/>
  <c r="M6950" i="29"/>
  <c r="M6946" i="29"/>
  <c r="M6942" i="29"/>
  <c r="M6938" i="29"/>
  <c r="M6934" i="29"/>
  <c r="M6930" i="29"/>
  <c r="M6926" i="29"/>
  <c r="M6922" i="29"/>
  <c r="M6918" i="29"/>
  <c r="M6914" i="29"/>
  <c r="M6910" i="29"/>
  <c r="M6906" i="29"/>
  <c r="M6902" i="29"/>
  <c r="M6898" i="29"/>
  <c r="M6894" i="29"/>
  <c r="M6890" i="29"/>
  <c r="M6886" i="29"/>
  <c r="M6882" i="29"/>
  <c r="M6878" i="29"/>
  <c r="M6874" i="29"/>
  <c r="M6870" i="29"/>
  <c r="M6866" i="29"/>
  <c r="M6862" i="29"/>
  <c r="M6858" i="29"/>
  <c r="M6854" i="29"/>
  <c r="M6850" i="29"/>
  <c r="M6846" i="29"/>
  <c r="M6842" i="29"/>
  <c r="M6838" i="29"/>
  <c r="M6834" i="29"/>
  <c r="M6830" i="29"/>
  <c r="M6826" i="29"/>
  <c r="M6822" i="29"/>
  <c r="M6818" i="29"/>
  <c r="M6814" i="29"/>
  <c r="M6810" i="29"/>
  <c r="M6806" i="29"/>
  <c r="M6802" i="29"/>
  <c r="M6798" i="29"/>
  <c r="M6794" i="29"/>
  <c r="M6790" i="29"/>
  <c r="M6786" i="29"/>
  <c r="M6782" i="29"/>
  <c r="M6778" i="29"/>
  <c r="M6774" i="29"/>
  <c r="M6770" i="29"/>
  <c r="M6766" i="29"/>
  <c r="M6762" i="29"/>
  <c r="M6758" i="29"/>
  <c r="M6754" i="29"/>
  <c r="M6750" i="29"/>
  <c r="M6746" i="29"/>
  <c r="M6742" i="29"/>
  <c r="M6738" i="29"/>
  <c r="M6734" i="29"/>
  <c r="M6730" i="29"/>
  <c r="M6726" i="29"/>
  <c r="M6722" i="29"/>
  <c r="M6718" i="29"/>
  <c r="M6714" i="29"/>
  <c r="M6710" i="29"/>
  <c r="M6706" i="29"/>
  <c r="M6702" i="29"/>
  <c r="M6698" i="29"/>
  <c r="M6694" i="29"/>
  <c r="M6690" i="29"/>
  <c r="M6686" i="29"/>
  <c r="M6682" i="29"/>
  <c r="M6678" i="29"/>
  <c r="M6674" i="29"/>
  <c r="M6670" i="29"/>
  <c r="M6666" i="29"/>
  <c r="M6662" i="29"/>
  <c r="M6658" i="29"/>
  <c r="M6654" i="29"/>
  <c r="M6650" i="29"/>
  <c r="M6646" i="29"/>
  <c r="M6642" i="29"/>
  <c r="M6638" i="29"/>
  <c r="M6634" i="29"/>
  <c r="M6630" i="29"/>
  <c r="M6626" i="29"/>
  <c r="M6622" i="29"/>
  <c r="M6618" i="29"/>
  <c r="M6614" i="29"/>
  <c r="M6610" i="29"/>
  <c r="M6606" i="29"/>
  <c r="M6602" i="29"/>
  <c r="M6598" i="29"/>
  <c r="M6594" i="29"/>
  <c r="M6590" i="29"/>
  <c r="M6586" i="29"/>
  <c r="M6582" i="29"/>
  <c r="M6578" i="29"/>
  <c r="M6574" i="29"/>
  <c r="M6570" i="29"/>
  <c r="M6566" i="29"/>
  <c r="M6562" i="29"/>
  <c r="M6558" i="29"/>
  <c r="M6554" i="29"/>
  <c r="M6550" i="29"/>
  <c r="M6546" i="29"/>
  <c r="M6542" i="29"/>
  <c r="M6538" i="29"/>
  <c r="M6534" i="29"/>
  <c r="M6530" i="29"/>
  <c r="M6526" i="29"/>
  <c r="M6522" i="29"/>
  <c r="M6518" i="29"/>
  <c r="M6514" i="29"/>
  <c r="M6510" i="29"/>
  <c r="M6506" i="29"/>
  <c r="M6502" i="29"/>
  <c r="M6498" i="29"/>
  <c r="M6494" i="29"/>
  <c r="M6490" i="29"/>
  <c r="M6486" i="29"/>
  <c r="M6482" i="29"/>
  <c r="M6478" i="29"/>
  <c r="M6474" i="29"/>
  <c r="M6470" i="29"/>
  <c r="M6466" i="29"/>
  <c r="M6462" i="29"/>
  <c r="M6458" i="29"/>
  <c r="M6454" i="29"/>
  <c r="M6450" i="29"/>
  <c r="M6446" i="29"/>
  <c r="M6442" i="29"/>
  <c r="M6438" i="29"/>
  <c r="M6434" i="29"/>
  <c r="M6430" i="29"/>
  <c r="M6426" i="29"/>
  <c r="M6422" i="29"/>
  <c r="M7106" i="29"/>
  <c r="M7097" i="29"/>
  <c r="M7093" i="29"/>
  <c r="M7089" i="29"/>
  <c r="M7085" i="29"/>
  <c r="M7081" i="29"/>
  <c r="M7077" i="29"/>
  <c r="M7073" i="29"/>
  <c r="M7069" i="29"/>
  <c r="M7065" i="29"/>
  <c r="M7061" i="29"/>
  <c r="M7057" i="29"/>
  <c r="M7053" i="29"/>
  <c r="M7049" i="29"/>
  <c r="M7045" i="29"/>
  <c r="M7041" i="29"/>
  <c r="M7037" i="29"/>
  <c r="M7033" i="29"/>
  <c r="M7029" i="29"/>
  <c r="M7025" i="29"/>
  <c r="M7021" i="29"/>
  <c r="M7017" i="29"/>
  <c r="M7013" i="29"/>
  <c r="M7009" i="29"/>
  <c r="M7005" i="29"/>
  <c r="M7001" i="29"/>
  <c r="M6997" i="29"/>
  <c r="M6993" i="29"/>
  <c r="M6989" i="29"/>
  <c r="M6985" i="29"/>
  <c r="M6981" i="29"/>
  <c r="M6977" i="29"/>
  <c r="M6973" i="29"/>
  <c r="M6969" i="29"/>
  <c r="M6965" i="29"/>
  <c r="M6961" i="29"/>
  <c r="M6957" i="29"/>
  <c r="M6953" i="29"/>
  <c r="M6949" i="29"/>
  <c r="M6945" i="29"/>
  <c r="M6941" i="29"/>
  <c r="M6937" i="29"/>
  <c r="M6933" i="29"/>
  <c r="M6929" i="29"/>
  <c r="M6925" i="29"/>
  <c r="M6921" i="29"/>
  <c r="M6917" i="29"/>
  <c r="M6913" i="29"/>
  <c r="M6909" i="29"/>
  <c r="M6905" i="29"/>
  <c r="M6901" i="29"/>
  <c r="M6897" i="29"/>
  <c r="M6893" i="29"/>
  <c r="M6889" i="29"/>
  <c r="M6885" i="29"/>
  <c r="M6881" i="29"/>
  <c r="M6877" i="29"/>
  <c r="M6873" i="29"/>
  <c r="M6869" i="29"/>
  <c r="M6865" i="29"/>
  <c r="M6861" i="29"/>
  <c r="M6857" i="29"/>
  <c r="M6853" i="29"/>
  <c r="M6849" i="29"/>
  <c r="M6845" i="29"/>
  <c r="M6841" i="29"/>
  <c r="M6837" i="29"/>
  <c r="M6833" i="29"/>
  <c r="M6829" i="29"/>
  <c r="M6825" i="29"/>
  <c r="M6821" i="29"/>
  <c r="M6817" i="29"/>
  <c r="M6813" i="29"/>
  <c r="M6809" i="29"/>
  <c r="M6805" i="29"/>
  <c r="M6801" i="29"/>
  <c r="M6797" i="29"/>
  <c r="M6793" i="29"/>
  <c r="M6789" i="29"/>
  <c r="M6785" i="29"/>
  <c r="M6781" i="29"/>
  <c r="M6777" i="29"/>
  <c r="M6773" i="29"/>
  <c r="M6769" i="29"/>
  <c r="M6765" i="29"/>
  <c r="M6761" i="29"/>
  <c r="M6757" i="29"/>
  <c r="M6753" i="29"/>
  <c r="M6749" i="29"/>
  <c r="M6745" i="29"/>
  <c r="M6741" i="29"/>
  <c r="M6737" i="29"/>
  <c r="M6733" i="29"/>
  <c r="M6729" i="29"/>
  <c r="M6725" i="29"/>
  <c r="M6721" i="29"/>
  <c r="M6717" i="29"/>
  <c r="M6713" i="29"/>
  <c r="M6709" i="29"/>
  <c r="M6705" i="29"/>
  <c r="M6701" i="29"/>
  <c r="M6697" i="29"/>
  <c r="M6693" i="29"/>
  <c r="M6689" i="29"/>
  <c r="M6685" i="29"/>
  <c r="M6681" i="29"/>
  <c r="M6677" i="29"/>
  <c r="M6673" i="29"/>
  <c r="M6669" i="29"/>
  <c r="M6665" i="29"/>
  <c r="M6661" i="29"/>
  <c r="M6657" i="29"/>
  <c r="M6653" i="29"/>
  <c r="M6649" i="29"/>
  <c r="M6645" i="29"/>
  <c r="M6641" i="29"/>
  <c r="M6637" i="29"/>
  <c r="M6633" i="29"/>
  <c r="M6629" i="29"/>
  <c r="M6625" i="29"/>
  <c r="M6621" i="29"/>
  <c r="M6617" i="29"/>
  <c r="M6613" i="29"/>
  <c r="M6609" i="29"/>
  <c r="M6605" i="29"/>
  <c r="M6601" i="29"/>
  <c r="M6597" i="29"/>
  <c r="M6593" i="29"/>
  <c r="M6589" i="29"/>
  <c r="M6585" i="29"/>
  <c r="M6581" i="29"/>
  <c r="M6577" i="29"/>
  <c r="M6573" i="29"/>
  <c r="M6569" i="29"/>
  <c r="M6565" i="29"/>
  <c r="M6561" i="29"/>
  <c r="M6557" i="29"/>
  <c r="M6553" i="29"/>
  <c r="M6549" i="29"/>
  <c r="M6545" i="29"/>
  <c r="M6541" i="29"/>
  <c r="M6537" i="29"/>
  <c r="M6533" i="29"/>
  <c r="M6529" i="29"/>
  <c r="M6525" i="29"/>
  <c r="M6521" i="29"/>
  <c r="M6517" i="29"/>
  <c r="M6513" i="29"/>
  <c r="M6509" i="29"/>
  <c r="M6505" i="29"/>
  <c r="M6501" i="29"/>
  <c r="M6497" i="29"/>
  <c r="M6493" i="29"/>
  <c r="M6489" i="29"/>
  <c r="M6485" i="29"/>
  <c r="M6481" i="29"/>
  <c r="M6477" i="29"/>
  <c r="M6473" i="29"/>
  <c r="M6469" i="29"/>
  <c r="M6465" i="29"/>
  <c r="M6461" i="29"/>
  <c r="M6457" i="29"/>
  <c r="M6453" i="29"/>
  <c r="M6449" i="29"/>
  <c r="M6445" i="29"/>
  <c r="M6441" i="29"/>
  <c r="M6437" i="29"/>
  <c r="M6433" i="29"/>
  <c r="M6429" i="29"/>
  <c r="M6425" i="29"/>
  <c r="M6421" i="29"/>
  <c r="M7103" i="29"/>
  <c r="M7096" i="29"/>
  <c r="M7092" i="29"/>
  <c r="M7088" i="29"/>
  <c r="M7084" i="29"/>
  <c r="M7080" i="29"/>
  <c r="M7076" i="29"/>
  <c r="M7072" i="29"/>
  <c r="M7068" i="29"/>
  <c r="M7064" i="29"/>
  <c r="M7060" i="29"/>
  <c r="M7056" i="29"/>
  <c r="M7052" i="29"/>
  <c r="M7048" i="29"/>
  <c r="M7044" i="29"/>
  <c r="M7040" i="29"/>
  <c r="M7036" i="29"/>
  <c r="M7032" i="29"/>
  <c r="M7028" i="29"/>
  <c r="M7024" i="29"/>
  <c r="M7020" i="29"/>
  <c r="M7016" i="29"/>
  <c r="M7012" i="29"/>
  <c r="M7008" i="29"/>
  <c r="M7004" i="29"/>
  <c r="M7000" i="29"/>
  <c r="M6996" i="29"/>
  <c r="M6992" i="29"/>
  <c r="M6988" i="29"/>
  <c r="M6984" i="29"/>
  <c r="M6980" i="29"/>
  <c r="M6976" i="29"/>
  <c r="M6972" i="29"/>
  <c r="M6968" i="29"/>
  <c r="M6964" i="29"/>
  <c r="M6960" i="29"/>
  <c r="M6956" i="29"/>
  <c r="M6952" i="29"/>
  <c r="M6948" i="29"/>
  <c r="M6944" i="29"/>
  <c r="M6940" i="29"/>
  <c r="M6936" i="29"/>
  <c r="M6932" i="29"/>
  <c r="M6928" i="29"/>
  <c r="M6924" i="29"/>
  <c r="M6920" i="29"/>
  <c r="M6916" i="29"/>
  <c r="M6912" i="29"/>
  <c r="M6908" i="29"/>
  <c r="M6904" i="29"/>
  <c r="M6900" i="29"/>
  <c r="M6896" i="29"/>
  <c r="M6892" i="29"/>
  <c r="M6888" i="29"/>
  <c r="M6884" i="29"/>
  <c r="M6880" i="29"/>
  <c r="M6876" i="29"/>
  <c r="M6872" i="29"/>
  <c r="M6868" i="29"/>
  <c r="M6864" i="29"/>
  <c r="M6860" i="29"/>
  <c r="M6856" i="29"/>
  <c r="M6852" i="29"/>
  <c r="M6848" i="29"/>
  <c r="M6844" i="29"/>
  <c r="M6840" i="29"/>
  <c r="M6836" i="29"/>
  <c r="M6832" i="29"/>
  <c r="M6828" i="29"/>
  <c r="M6824" i="29"/>
  <c r="M6820" i="29"/>
  <c r="M6816" i="29"/>
  <c r="M6812" i="29"/>
  <c r="M6808" i="29"/>
  <c r="M6804" i="29"/>
  <c r="M6800" i="29"/>
  <c r="M6796" i="29"/>
  <c r="M6792" i="29"/>
  <c r="M6788" i="29"/>
  <c r="M6784" i="29"/>
  <c r="M6780" i="29"/>
  <c r="M6776" i="29"/>
  <c r="M6772" i="29"/>
  <c r="M6768" i="29"/>
  <c r="M6764" i="29"/>
  <c r="M6760" i="29"/>
  <c r="M6756" i="29"/>
  <c r="M6752" i="29"/>
  <c r="M6748" i="29"/>
  <c r="M6744" i="29"/>
  <c r="M6740" i="29"/>
  <c r="M6736" i="29"/>
  <c r="M6732" i="29"/>
  <c r="M6728" i="29"/>
  <c r="M6724" i="29"/>
  <c r="M6720" i="29"/>
  <c r="M6716" i="29"/>
  <c r="M6712" i="29"/>
  <c r="M6708" i="29"/>
  <c r="M6704" i="29"/>
  <c r="M6700" i="29"/>
  <c r="M6696" i="29"/>
  <c r="M6692" i="29"/>
  <c r="M6688" i="29"/>
  <c r="M6684" i="29"/>
  <c r="M6680" i="29"/>
  <c r="M6676" i="29"/>
  <c r="M6672" i="29"/>
  <c r="M6668" i="29"/>
  <c r="M6664" i="29"/>
  <c r="M6660" i="29"/>
  <c r="M6656" i="29"/>
  <c r="M6652" i="29"/>
  <c r="M6648" i="29"/>
  <c r="M6644" i="29"/>
  <c r="M6640" i="29"/>
  <c r="M6636" i="29"/>
  <c r="M6632" i="29"/>
  <c r="M6628" i="29"/>
  <c r="M6624" i="29"/>
  <c r="M6620" i="29"/>
  <c r="M6616" i="29"/>
  <c r="M6612" i="29"/>
  <c r="M6608" i="29"/>
  <c r="M6604" i="29"/>
  <c r="M6600" i="29"/>
  <c r="M6596" i="29"/>
  <c r="M6592" i="29"/>
  <c r="M6588" i="29"/>
  <c r="M6584" i="29"/>
  <c r="M6580" i="29"/>
  <c r="M6576" i="29"/>
  <c r="M6572" i="29"/>
  <c r="M6568" i="29"/>
  <c r="M6564" i="29"/>
  <c r="M6560" i="29"/>
  <c r="M6556" i="29"/>
  <c r="M6552" i="29"/>
  <c r="M6548" i="29"/>
  <c r="M6544" i="29"/>
  <c r="M6540" i="29"/>
  <c r="M6536" i="29"/>
  <c r="M6532" i="29"/>
  <c r="M6528" i="29"/>
  <c r="M6524" i="29"/>
  <c r="M6520" i="29"/>
  <c r="M6516" i="29"/>
  <c r="M6512" i="29"/>
  <c r="M6508" i="29"/>
  <c r="M6504" i="29"/>
  <c r="M6500" i="29"/>
  <c r="M6496" i="29"/>
  <c r="M6492" i="29"/>
  <c r="M6488" i="29"/>
  <c r="M6484" i="29"/>
  <c r="M6480" i="29"/>
  <c r="M6476" i="29"/>
  <c r="M6472" i="29"/>
  <c r="M6468" i="29"/>
  <c r="M6464" i="29"/>
  <c r="M6460" i="29"/>
  <c r="M6456" i="29"/>
  <c r="M6452" i="29"/>
  <c r="M6448" i="29"/>
  <c r="M6444" i="29"/>
  <c r="M6440" i="29"/>
  <c r="M6436" i="29"/>
  <c r="M6432" i="29"/>
  <c r="M6428" i="29"/>
  <c r="M6424" i="29"/>
  <c r="M6418" i="29"/>
  <c r="M6414" i="29"/>
  <c r="M6410" i="29"/>
  <c r="M6406" i="29"/>
  <c r="M6402" i="29"/>
  <c r="M6398" i="29"/>
  <c r="M6394" i="29"/>
  <c r="M6390" i="29"/>
  <c r="M6386" i="29"/>
  <c r="M6382" i="29"/>
  <c r="M6378" i="29"/>
  <c r="M6374" i="29"/>
  <c r="M6370" i="29"/>
  <c r="M6366" i="29"/>
  <c r="M6362" i="29"/>
  <c r="M6358" i="29"/>
  <c r="M6354" i="29"/>
  <c r="M6350" i="29"/>
  <c r="M6346" i="29"/>
  <c r="M6342" i="29"/>
  <c r="M6338" i="29"/>
  <c r="M6334" i="29"/>
  <c r="M6330" i="29"/>
  <c r="M6326" i="29"/>
  <c r="M6322" i="29"/>
  <c r="M6318" i="29"/>
  <c r="M6314" i="29"/>
  <c r="M6310" i="29"/>
  <c r="M6306" i="29"/>
  <c r="M6302" i="29"/>
  <c r="M6298" i="29"/>
  <c r="M6294" i="29"/>
  <c r="M6290" i="29"/>
  <c r="M6286" i="29"/>
  <c r="M6282" i="29"/>
  <c r="M6278" i="29"/>
  <c r="M6274" i="29"/>
  <c r="M6270" i="29"/>
  <c r="M6266" i="29"/>
  <c r="M6262" i="29"/>
  <c r="M6258" i="29"/>
  <c r="M6254" i="29"/>
  <c r="M6250" i="29"/>
  <c r="M6246" i="29"/>
  <c r="M6242" i="29"/>
  <c r="M6238" i="29"/>
  <c r="M6234" i="29"/>
  <c r="M6230" i="29"/>
  <c r="M6226" i="29"/>
  <c r="M6222" i="29"/>
  <c r="M6218" i="29"/>
  <c r="M6214" i="29"/>
  <c r="M6210" i="29"/>
  <c r="M6206" i="29"/>
  <c r="M6202" i="29"/>
  <c r="M6198" i="29"/>
  <c r="M6194" i="29"/>
  <c r="M6190" i="29"/>
  <c r="M6186" i="29"/>
  <c r="M6182" i="29"/>
  <c r="M6178" i="29"/>
  <c r="M6174" i="29"/>
  <c r="M6170" i="29"/>
  <c r="M6166" i="29"/>
  <c r="M6162" i="29"/>
  <c r="M6158" i="29"/>
  <c r="M6154" i="29"/>
  <c r="M6150" i="29"/>
  <c r="M6146" i="29"/>
  <c r="M6142" i="29"/>
  <c r="M6138" i="29"/>
  <c r="M6134" i="29"/>
  <c r="M6130" i="29"/>
  <c r="M6126" i="29"/>
  <c r="M6122" i="29"/>
  <c r="M6118" i="29"/>
  <c r="M6114" i="29"/>
  <c r="M6110" i="29"/>
  <c r="M6106" i="29"/>
  <c r="M6102" i="29"/>
  <c r="M6098" i="29"/>
  <c r="M6094" i="29"/>
  <c r="M6090" i="29"/>
  <c r="M6086" i="29"/>
  <c r="M6082" i="29"/>
  <c r="M6078" i="29"/>
  <c r="M6074" i="29"/>
  <c r="M6070" i="29"/>
  <c r="M6066" i="29"/>
  <c r="M6062" i="29"/>
  <c r="M6058" i="29"/>
  <c r="M6054" i="29"/>
  <c r="M6050" i="29"/>
  <c r="M6046" i="29"/>
  <c r="M6042" i="29"/>
  <c r="M6038" i="29"/>
  <c r="M6034" i="29"/>
  <c r="M6030" i="29"/>
  <c r="M6026" i="29"/>
  <c r="M6022" i="29"/>
  <c r="M6018" i="29"/>
  <c r="M6014" i="29"/>
  <c r="M6010" i="29"/>
  <c r="M6006" i="29"/>
  <c r="M6002" i="29"/>
  <c r="M5998" i="29"/>
  <c r="M5994" i="29"/>
  <c r="M5990" i="29"/>
  <c r="M5986" i="29"/>
  <c r="M5982" i="29"/>
  <c r="M5978" i="29"/>
  <c r="M5974" i="29"/>
  <c r="M5970" i="29"/>
  <c r="M5966" i="29"/>
  <c r="M5962" i="29"/>
  <c r="M5958" i="29"/>
  <c r="M5954" i="29"/>
  <c r="M5950" i="29"/>
  <c r="M5946" i="29"/>
  <c r="M5942" i="29"/>
  <c r="M5938" i="29"/>
  <c r="M5934" i="29"/>
  <c r="M5930" i="29"/>
  <c r="M5926" i="29"/>
  <c r="M5922" i="29"/>
  <c r="M5918" i="29"/>
  <c r="M5914" i="29"/>
  <c r="M5910" i="29"/>
  <c r="M5906" i="29"/>
  <c r="M5902" i="29"/>
  <c r="M5898" i="29"/>
  <c r="M5894" i="29"/>
  <c r="M5890" i="29"/>
  <c r="M5886" i="29"/>
  <c r="M5882" i="29"/>
  <c r="M5878" i="29"/>
  <c r="M5874" i="29"/>
  <c r="M5870" i="29"/>
  <c r="M5866" i="29"/>
  <c r="M5862" i="29"/>
  <c r="M5858" i="29"/>
  <c r="M5854" i="29"/>
  <c r="M5850" i="29"/>
  <c r="M5846" i="29"/>
  <c r="M5842" i="29"/>
  <c r="M5838" i="29"/>
  <c r="M5834" i="29"/>
  <c r="M5830" i="29"/>
  <c r="M5826" i="29"/>
  <c r="M5822" i="29"/>
  <c r="M5818" i="29"/>
  <c r="M5814" i="29"/>
  <c r="M5810" i="29"/>
  <c r="M5806" i="29"/>
  <c r="M5802" i="29"/>
  <c r="M5798" i="29"/>
  <c r="M5794" i="29"/>
  <c r="M5790" i="29"/>
  <c r="M5786" i="29"/>
  <c r="M5782" i="29"/>
  <c r="M5778" i="29"/>
  <c r="M5774" i="29"/>
  <c r="M5770" i="29"/>
  <c r="M5766" i="29"/>
  <c r="M5762" i="29"/>
  <c r="M5758" i="29"/>
  <c r="M5754" i="29"/>
  <c r="M5750" i="29"/>
  <c r="M5746" i="29"/>
  <c r="M5742" i="29"/>
  <c r="M5738" i="29"/>
  <c r="M6417" i="29"/>
  <c r="M6413" i="29"/>
  <c r="M6409" i="29"/>
  <c r="M6405" i="29"/>
  <c r="M6401" i="29"/>
  <c r="M6397" i="29"/>
  <c r="M6393" i="29"/>
  <c r="M6389" i="29"/>
  <c r="M6385" i="29"/>
  <c r="M6381" i="29"/>
  <c r="M6377" i="29"/>
  <c r="M6373" i="29"/>
  <c r="M6369" i="29"/>
  <c r="M6365" i="29"/>
  <c r="M6361" i="29"/>
  <c r="M6357" i="29"/>
  <c r="M6353" i="29"/>
  <c r="M6349" i="29"/>
  <c r="M6345" i="29"/>
  <c r="M6341" i="29"/>
  <c r="M6337" i="29"/>
  <c r="M6333" i="29"/>
  <c r="M6329" i="29"/>
  <c r="M6325" i="29"/>
  <c r="M6321" i="29"/>
  <c r="M6317" i="29"/>
  <c r="M6313" i="29"/>
  <c r="M6309" i="29"/>
  <c r="M6305" i="29"/>
  <c r="M6301" i="29"/>
  <c r="M6297" i="29"/>
  <c r="M6293" i="29"/>
  <c r="M6289" i="29"/>
  <c r="M6285" i="29"/>
  <c r="M6281" i="29"/>
  <c r="M6277" i="29"/>
  <c r="M6273" i="29"/>
  <c r="M6269" i="29"/>
  <c r="M6265" i="29"/>
  <c r="M6261" i="29"/>
  <c r="M6257" i="29"/>
  <c r="M6253" i="29"/>
  <c r="M6249" i="29"/>
  <c r="M6245" i="29"/>
  <c r="M6241" i="29"/>
  <c r="M6237" i="29"/>
  <c r="M6233" i="29"/>
  <c r="M6229" i="29"/>
  <c r="M6225" i="29"/>
  <c r="M6221" i="29"/>
  <c r="M6217" i="29"/>
  <c r="M6213" i="29"/>
  <c r="M6209" i="29"/>
  <c r="M6205" i="29"/>
  <c r="M6201" i="29"/>
  <c r="M6197" i="29"/>
  <c r="M6193" i="29"/>
  <c r="M6189" i="29"/>
  <c r="M6185" i="29"/>
  <c r="M6181" i="29"/>
  <c r="M6177" i="29"/>
  <c r="M6173" i="29"/>
  <c r="M6169" i="29"/>
  <c r="M6165" i="29"/>
  <c r="M6161" i="29"/>
  <c r="M6157" i="29"/>
  <c r="M6153" i="29"/>
  <c r="M6149" i="29"/>
  <c r="M6145" i="29"/>
  <c r="M6141" i="29"/>
  <c r="M6137" i="29"/>
  <c r="M6133" i="29"/>
  <c r="M6129" i="29"/>
  <c r="M6125" i="29"/>
  <c r="M6121" i="29"/>
  <c r="M6117" i="29"/>
  <c r="M6113" i="29"/>
  <c r="M6109" i="29"/>
  <c r="M6105" i="29"/>
  <c r="M6101" i="29"/>
  <c r="M6097" i="29"/>
  <c r="M6093" i="29"/>
  <c r="M6089" i="29"/>
  <c r="M6085" i="29"/>
  <c r="M6081" i="29"/>
  <c r="M6077" i="29"/>
  <c r="M6073" i="29"/>
  <c r="M6069" i="29"/>
  <c r="M6065" i="29"/>
  <c r="M6061" i="29"/>
  <c r="M6057" i="29"/>
  <c r="M6053" i="29"/>
  <c r="M6049" i="29"/>
  <c r="M6045" i="29"/>
  <c r="M6041" i="29"/>
  <c r="M6037" i="29"/>
  <c r="M6033" i="29"/>
  <c r="M6029" i="29"/>
  <c r="M6025" i="29"/>
  <c r="M6021" i="29"/>
  <c r="M6017" i="29"/>
  <c r="M6013" i="29"/>
  <c r="M6009" i="29"/>
  <c r="M6005" i="29"/>
  <c r="M6001" i="29"/>
  <c r="M5997" i="29"/>
  <c r="M5993" i="29"/>
  <c r="M5989" i="29"/>
  <c r="M5985" i="29"/>
  <c r="M5981" i="29"/>
  <c r="M5977" i="29"/>
  <c r="M5973" i="29"/>
  <c r="M5969" i="29"/>
  <c r="M5965" i="29"/>
  <c r="M5961" i="29"/>
  <c r="M5957" i="29"/>
  <c r="M5953" i="29"/>
  <c r="M5949" i="29"/>
  <c r="M5945" i="29"/>
  <c r="M5941" i="29"/>
  <c r="M5937" i="29"/>
  <c r="M5933" i="29"/>
  <c r="M5929" i="29"/>
  <c r="M5925" i="29"/>
  <c r="M5921" i="29"/>
  <c r="M5917" i="29"/>
  <c r="M5913" i="29"/>
  <c r="M5909" i="29"/>
  <c r="M5905" i="29"/>
  <c r="M5901" i="29"/>
  <c r="M5897" i="29"/>
  <c r="M5893" i="29"/>
  <c r="M5889" i="29"/>
  <c r="M5885" i="29"/>
  <c r="M5881" i="29"/>
  <c r="M5877" i="29"/>
  <c r="M5873" i="29"/>
  <c r="M5869" i="29"/>
  <c r="M5865" i="29"/>
  <c r="M5861" i="29"/>
  <c r="M5857" i="29"/>
  <c r="M5853" i="29"/>
  <c r="M5849" i="29"/>
  <c r="M5845" i="29"/>
  <c r="M5841" i="29"/>
  <c r="M5837" i="29"/>
  <c r="M5833" i="29"/>
  <c r="M5829" i="29"/>
  <c r="M5825" i="29"/>
  <c r="M5821" i="29"/>
  <c r="M5817" i="29"/>
  <c r="M5813" i="29"/>
  <c r="M5809" i="29"/>
  <c r="M5805" i="29"/>
  <c r="M5801" i="29"/>
  <c r="M5797" i="29"/>
  <c r="M5793" i="29"/>
  <c r="M5789" i="29"/>
  <c r="M5785" i="29"/>
  <c r="M5781" i="29"/>
  <c r="M5777" i="29"/>
  <c r="M5773" i="29"/>
  <c r="M5769" i="29"/>
  <c r="M5765" i="29"/>
  <c r="M5761" i="29"/>
  <c r="M5757" i="29"/>
  <c r="M5753" i="29"/>
  <c r="M5749" i="29"/>
  <c r="M5745" i="29"/>
  <c r="M5741" i="29"/>
  <c r="M6420" i="29"/>
  <c r="M6416" i="29"/>
  <c r="M6412" i="29"/>
  <c r="M6408" i="29"/>
  <c r="M6404" i="29"/>
  <c r="M6400" i="29"/>
  <c r="M6396" i="29"/>
  <c r="M6392" i="29"/>
  <c r="M6388" i="29"/>
  <c r="M6384" i="29"/>
  <c r="M6380" i="29"/>
  <c r="M6376" i="29"/>
  <c r="M6372" i="29"/>
  <c r="M6368" i="29"/>
  <c r="M6364" i="29"/>
  <c r="M6360" i="29"/>
  <c r="M6356" i="29"/>
  <c r="M6352" i="29"/>
  <c r="M6348" i="29"/>
  <c r="M6344" i="29"/>
  <c r="M6340" i="29"/>
  <c r="M6336" i="29"/>
  <c r="M6332" i="29"/>
  <c r="M6328" i="29"/>
  <c r="M6324" i="29"/>
  <c r="M6320" i="29"/>
  <c r="M6316" i="29"/>
  <c r="M6312" i="29"/>
  <c r="M6308" i="29"/>
  <c r="M6304" i="29"/>
  <c r="M6300" i="29"/>
  <c r="M6296" i="29"/>
  <c r="M6292" i="29"/>
  <c r="M6288" i="29"/>
  <c r="M6284" i="29"/>
  <c r="M6280" i="29"/>
  <c r="M6276" i="29"/>
  <c r="M6272" i="29"/>
  <c r="M6268" i="29"/>
  <c r="M6264" i="29"/>
  <c r="M6260" i="29"/>
  <c r="M6256" i="29"/>
  <c r="M6252" i="29"/>
  <c r="M6248" i="29"/>
  <c r="M6244" i="29"/>
  <c r="M6240" i="29"/>
  <c r="M6236" i="29"/>
  <c r="M6232" i="29"/>
  <c r="M6228" i="29"/>
  <c r="M6224" i="29"/>
  <c r="M6220" i="29"/>
  <c r="M6216" i="29"/>
  <c r="M6212" i="29"/>
  <c r="M6208" i="29"/>
  <c r="M6204" i="29"/>
  <c r="M6200" i="29"/>
  <c r="M6196" i="29"/>
  <c r="M6192" i="29"/>
  <c r="M6188" i="29"/>
  <c r="M6184" i="29"/>
  <c r="M6180" i="29"/>
  <c r="M6176" i="29"/>
  <c r="M6172" i="29"/>
  <c r="M6168" i="29"/>
  <c r="M6164" i="29"/>
  <c r="M6160" i="29"/>
  <c r="M6156" i="29"/>
  <c r="M6152" i="29"/>
  <c r="M6148" i="29"/>
  <c r="M6144" i="29"/>
  <c r="M6140" i="29"/>
  <c r="M6136" i="29"/>
  <c r="M6132" i="29"/>
  <c r="M6128" i="29"/>
  <c r="M6124" i="29"/>
  <c r="M6120" i="29"/>
  <c r="M6116" i="29"/>
  <c r="M6112" i="29"/>
  <c r="M6108" i="29"/>
  <c r="M6104" i="29"/>
  <c r="M6100" i="29"/>
  <c r="M6096" i="29"/>
  <c r="M6092" i="29"/>
  <c r="M6088" i="29"/>
  <c r="M6084" i="29"/>
  <c r="M6080" i="29"/>
  <c r="M6076" i="29"/>
  <c r="M6072" i="29"/>
  <c r="M6068" i="29"/>
  <c r="M6064" i="29"/>
  <c r="M6060" i="29"/>
  <c r="M6056" i="29"/>
  <c r="M6052" i="29"/>
  <c r="M6048" i="29"/>
  <c r="M6044" i="29"/>
  <c r="M6040" i="29"/>
  <c r="M6036" i="29"/>
  <c r="M6032" i="29"/>
  <c r="M6028" i="29"/>
  <c r="M6024" i="29"/>
  <c r="M6020" i="29"/>
  <c r="M6016" i="29"/>
  <c r="M6012" i="29"/>
  <c r="M6008" i="29"/>
  <c r="M6004" i="29"/>
  <c r="M6000" i="29"/>
  <c r="M5996" i="29"/>
  <c r="M5992" i="29"/>
  <c r="M5988" i="29"/>
  <c r="M5984" i="29"/>
  <c r="M5980" i="29"/>
  <c r="M5976" i="29"/>
  <c r="M5972" i="29"/>
  <c r="M5968" i="29"/>
  <c r="M5964" i="29"/>
  <c r="M5960" i="29"/>
  <c r="M5956" i="29"/>
  <c r="M5952" i="29"/>
  <c r="M5948" i="29"/>
  <c r="M5944" i="29"/>
  <c r="M5940" i="29"/>
  <c r="M5936" i="29"/>
  <c r="M5932" i="29"/>
  <c r="M5928" i="29"/>
  <c r="M5924" i="29"/>
  <c r="M5920" i="29"/>
  <c r="M5916" i="29"/>
  <c r="M5912" i="29"/>
  <c r="M5908" i="29"/>
  <c r="M5904" i="29"/>
  <c r="M5900" i="29"/>
  <c r="M5896" i="29"/>
  <c r="M5892" i="29"/>
  <c r="M5888" i="29"/>
  <c r="M5884" i="29"/>
  <c r="M5880" i="29"/>
  <c r="M5876" i="29"/>
  <c r="M5872" i="29"/>
  <c r="M5868" i="29"/>
  <c r="M5864" i="29"/>
  <c r="M5860" i="29"/>
  <c r="M5856" i="29"/>
  <c r="M5852" i="29"/>
  <c r="M5848" i="29"/>
  <c r="M5844" i="29"/>
  <c r="M5840" i="29"/>
  <c r="M5836" i="29"/>
  <c r="M5832" i="29"/>
  <c r="M5828" i="29"/>
  <c r="M5824" i="29"/>
  <c r="M5820" i="29"/>
  <c r="M5816" i="29"/>
  <c r="M5812" i="29"/>
  <c r="M5808" i="29"/>
  <c r="M5804" i="29"/>
  <c r="M5800" i="29"/>
  <c r="M5796" i="29"/>
  <c r="M5792" i="29"/>
  <c r="M5788" i="29"/>
  <c r="M5784" i="29"/>
  <c r="M5780" i="29"/>
  <c r="M5776" i="29"/>
  <c r="M5772" i="29"/>
  <c r="M5768" i="29"/>
  <c r="M5764" i="29"/>
  <c r="M5760" i="29"/>
  <c r="M5756" i="29"/>
  <c r="M5752" i="29"/>
  <c r="M5748" i="29"/>
  <c r="M5744" i="29"/>
  <c r="M5740" i="29"/>
  <c r="M6419" i="29"/>
  <c r="M6415" i="29"/>
  <c r="M6411" i="29"/>
  <c r="M6407" i="29"/>
  <c r="M6403" i="29"/>
  <c r="M6399" i="29"/>
  <c r="M6395" i="29"/>
  <c r="M6391" i="29"/>
  <c r="M6387" i="29"/>
  <c r="M6383" i="29"/>
  <c r="M6379" i="29"/>
  <c r="M6375" i="29"/>
  <c r="M6371" i="29"/>
  <c r="M6367" i="29"/>
  <c r="M6363" i="29"/>
  <c r="M6359" i="29"/>
  <c r="M6355" i="29"/>
  <c r="M6351" i="29"/>
  <c r="M6347" i="29"/>
  <c r="M6343" i="29"/>
  <c r="M6339" i="29"/>
  <c r="M6335" i="29"/>
  <c r="M6331" i="29"/>
  <c r="M6327" i="29"/>
  <c r="M6323" i="29"/>
  <c r="M6319" i="29"/>
  <c r="M6315" i="29"/>
  <c r="M6311" i="29"/>
  <c r="M6307" i="29"/>
  <c r="M6303" i="29"/>
  <c r="M6299" i="29"/>
  <c r="M6295" i="29"/>
  <c r="M6291" i="29"/>
  <c r="M6287" i="29"/>
  <c r="M6283" i="29"/>
  <c r="M6279" i="29"/>
  <c r="M6275" i="29"/>
  <c r="M6271" i="29"/>
  <c r="M6267" i="29"/>
  <c r="M6263" i="29"/>
  <c r="M6259" i="29"/>
  <c r="M6255" i="29"/>
  <c r="M6251" i="29"/>
  <c r="M6247" i="29"/>
  <c r="M6243" i="29"/>
  <c r="M6239" i="29"/>
  <c r="M6235" i="29"/>
  <c r="M6231" i="29"/>
  <c r="M6227" i="29"/>
  <c r="M6223" i="29"/>
  <c r="M6219" i="29"/>
  <c r="M6215" i="29"/>
  <c r="M6211" i="29"/>
  <c r="M6207" i="29"/>
  <c r="M6203" i="29"/>
  <c r="M6199" i="29"/>
  <c r="M6195" i="29"/>
  <c r="M6191" i="29"/>
  <c r="M6187" i="29"/>
  <c r="M6183" i="29"/>
  <c r="M6179" i="29"/>
  <c r="M6175" i="29"/>
  <c r="M6171" i="29"/>
  <c r="M6167" i="29"/>
  <c r="M6163" i="29"/>
  <c r="M6159" i="29"/>
  <c r="M6155" i="29"/>
  <c r="M6151" i="29"/>
  <c r="M6147" i="29"/>
  <c r="M6143" i="29"/>
  <c r="M6139" i="29"/>
  <c r="M6135" i="29"/>
  <c r="M6131" i="29"/>
  <c r="M6127" i="29"/>
  <c r="M6123" i="29"/>
  <c r="M6119" i="29"/>
  <c r="M6115" i="29"/>
  <c r="M6111" i="29"/>
  <c r="M6107" i="29"/>
  <c r="M6103" i="29"/>
  <c r="M6099" i="29"/>
  <c r="M6095" i="29"/>
  <c r="M6091" i="29"/>
  <c r="M6087" i="29"/>
  <c r="M6083" i="29"/>
  <c r="M6079" i="29"/>
  <c r="M6075" i="29"/>
  <c r="M6071" i="29"/>
  <c r="M6067" i="29"/>
  <c r="M6063" i="29"/>
  <c r="M6059" i="29"/>
  <c r="M6055" i="29"/>
  <c r="M6051" i="29"/>
  <c r="M6047" i="29"/>
  <c r="M6043" i="29"/>
  <c r="M6039" i="29"/>
  <c r="M6035" i="29"/>
  <c r="M6031" i="29"/>
  <c r="M6027" i="29"/>
  <c r="M6023" i="29"/>
  <c r="M6019" i="29"/>
  <c r="M6015" i="29"/>
  <c r="M6011" i="29"/>
  <c r="M6007" i="29"/>
  <c r="M6003" i="29"/>
  <c r="M5999" i="29"/>
  <c r="M5995" i="29"/>
  <c r="M5991" i="29"/>
  <c r="M5987" i="29"/>
  <c r="M5983" i="29"/>
  <c r="M5979" i="29"/>
  <c r="M5975" i="29"/>
  <c r="M5971" i="29"/>
  <c r="M5967" i="29"/>
  <c r="M5963" i="29"/>
  <c r="M5959" i="29"/>
  <c r="M5955" i="29"/>
  <c r="M5951" i="29"/>
  <c r="M5947" i="29"/>
  <c r="M5943" i="29"/>
  <c r="M5939" i="29"/>
  <c r="M5935" i="29"/>
  <c r="M5931" i="29"/>
  <c r="M5927" i="29"/>
  <c r="M5923" i="29"/>
  <c r="M5919" i="29"/>
  <c r="M5915" i="29"/>
  <c r="M5911" i="29"/>
  <c r="M5907" i="29"/>
  <c r="M5903" i="29"/>
  <c r="M5899" i="29"/>
  <c r="M5895" i="29"/>
  <c r="M5891" i="29"/>
  <c r="M5887" i="29"/>
  <c r="M5883" i="29"/>
  <c r="M5879" i="29"/>
  <c r="M5875" i="29"/>
  <c r="M5871" i="29"/>
  <c r="M5867" i="29"/>
  <c r="M5863" i="29"/>
  <c r="M5859" i="29"/>
  <c r="M5855" i="29"/>
  <c r="M5851" i="29"/>
  <c r="M5847" i="29"/>
  <c r="M5843" i="29"/>
  <c r="M5839" i="29"/>
  <c r="M5835" i="29"/>
  <c r="M5831" i="29"/>
  <c r="M5827" i="29"/>
  <c r="M5823" i="29"/>
  <c r="M5819" i="29"/>
  <c r="M5815" i="29"/>
  <c r="M5811" i="29"/>
  <c r="M5807" i="29"/>
  <c r="M5803" i="29"/>
  <c r="M5799" i="29"/>
  <c r="M5795" i="29"/>
  <c r="M5791" i="29"/>
  <c r="M5787" i="29"/>
  <c r="M5783" i="29"/>
  <c r="M5779" i="29"/>
  <c r="M5775" i="29"/>
  <c r="M5771" i="29"/>
  <c r="M5767" i="29"/>
  <c r="M5763" i="29"/>
  <c r="M5759" i="29"/>
  <c r="M5755" i="29"/>
  <c r="M5751" i="29"/>
  <c r="M5747" i="29"/>
  <c r="M5743" i="29"/>
  <c r="M5739" i="29"/>
  <c r="M5735" i="29"/>
  <c r="M5731" i="29"/>
  <c r="M5727" i="29"/>
  <c r="M5723" i="29"/>
  <c r="M5719" i="29"/>
  <c r="M5715" i="29"/>
  <c r="M5711" i="29"/>
  <c r="M5707" i="29"/>
  <c r="M5703" i="29"/>
  <c r="M5699" i="29"/>
  <c r="M5695" i="29"/>
  <c r="M5691" i="29"/>
  <c r="M5687" i="29"/>
  <c r="M5683" i="29"/>
  <c r="M5679" i="29"/>
  <c r="M5675" i="29"/>
  <c r="M5671" i="29"/>
  <c r="M5667" i="29"/>
  <c r="M5663" i="29"/>
  <c r="M5659" i="29"/>
  <c r="M5655" i="29"/>
  <c r="M5651" i="29"/>
  <c r="M5647" i="29"/>
  <c r="M5643" i="29"/>
  <c r="M5639" i="29"/>
  <c r="M5635" i="29"/>
  <c r="M5631" i="29"/>
  <c r="M5627" i="29"/>
  <c r="M5623" i="29"/>
  <c r="M5619" i="29"/>
  <c r="M5615" i="29"/>
  <c r="M5611" i="29"/>
  <c r="M5607" i="29"/>
  <c r="M5603" i="29"/>
  <c r="M5599" i="29"/>
  <c r="M5595" i="29"/>
  <c r="M5591" i="29"/>
  <c r="M5587" i="29"/>
  <c r="M5583" i="29"/>
  <c r="M5579" i="29"/>
  <c r="M5575" i="29"/>
  <c r="M5571" i="29"/>
  <c r="M5567" i="29"/>
  <c r="M5563" i="29"/>
  <c r="M5559" i="29"/>
  <c r="M5555" i="29"/>
  <c r="M5551" i="29"/>
  <c r="M5547" i="29"/>
  <c r="M5543" i="29"/>
  <c r="M5539" i="29"/>
  <c r="M5535" i="29"/>
  <c r="M5531" i="29"/>
  <c r="M5527" i="29"/>
  <c r="M5523" i="29"/>
  <c r="M5519" i="29"/>
  <c r="M5515" i="29"/>
  <c r="M5511" i="29"/>
  <c r="M5507" i="29"/>
  <c r="M5503" i="29"/>
  <c r="M5499" i="29"/>
  <c r="M5495" i="29"/>
  <c r="M5491" i="29"/>
  <c r="M5487" i="29"/>
  <c r="M5483" i="29"/>
  <c r="M5479" i="29"/>
  <c r="M5475" i="29"/>
  <c r="M5471" i="29"/>
  <c r="M5467" i="29"/>
  <c r="M5463" i="29"/>
  <c r="M5459" i="29"/>
  <c r="M5455" i="29"/>
  <c r="M5451" i="29"/>
  <c r="M5447" i="29"/>
  <c r="M5443" i="29"/>
  <c r="M5439" i="29"/>
  <c r="M5435" i="29"/>
  <c r="M5431" i="29"/>
  <c r="M5427" i="29"/>
  <c r="M5423" i="29"/>
  <c r="M5419" i="29"/>
  <c r="M5415" i="29"/>
  <c r="M5411" i="29"/>
  <c r="M5407" i="29"/>
  <c r="M5403" i="29"/>
  <c r="M5399" i="29"/>
  <c r="M5395" i="29"/>
  <c r="M5391" i="29"/>
  <c r="M5387" i="29"/>
  <c r="M5383" i="29"/>
  <c r="M5379" i="29"/>
  <c r="M5375" i="29"/>
  <c r="M5371" i="29"/>
  <c r="M5367" i="29"/>
  <c r="M5363" i="29"/>
  <c r="M5359" i="29"/>
  <c r="M5355" i="29"/>
  <c r="M5351" i="29"/>
  <c r="M5347" i="29"/>
  <c r="M5343" i="29"/>
  <c r="M5339" i="29"/>
  <c r="M5335" i="29"/>
  <c r="M5331" i="29"/>
  <c r="M5327" i="29"/>
  <c r="M5323" i="29"/>
  <c r="M5319" i="29"/>
  <c r="M5315" i="29"/>
  <c r="M5311" i="29"/>
  <c r="M5307" i="29"/>
  <c r="M5303" i="29"/>
  <c r="M5299" i="29"/>
  <c r="M5295" i="29"/>
  <c r="M5291" i="29"/>
  <c r="M5287" i="29"/>
  <c r="M5283" i="29"/>
  <c r="M5279" i="29"/>
  <c r="M5275" i="29"/>
  <c r="M5271" i="29"/>
  <c r="M5267" i="29"/>
  <c r="M5263" i="29"/>
  <c r="M5259" i="29"/>
  <c r="M5255" i="29"/>
  <c r="M5251" i="29"/>
  <c r="M5247" i="29"/>
  <c r="M5243" i="29"/>
  <c r="M5239" i="29"/>
  <c r="M5235" i="29"/>
  <c r="M5231" i="29"/>
  <c r="M5227" i="29"/>
  <c r="M5223" i="29"/>
  <c r="M5219" i="29"/>
  <c r="M5215" i="29"/>
  <c r="M5211" i="29"/>
  <c r="M5207" i="29"/>
  <c r="M5203" i="29"/>
  <c r="M5199" i="29"/>
  <c r="M5195" i="29"/>
  <c r="M5191" i="29"/>
  <c r="M5187" i="29"/>
  <c r="M5183" i="29"/>
  <c r="M5179" i="29"/>
  <c r="M5175" i="29"/>
  <c r="M5171" i="29"/>
  <c r="M5167" i="29"/>
  <c r="M5163" i="29"/>
  <c r="M5159" i="29"/>
  <c r="M5155" i="29"/>
  <c r="M5151" i="29"/>
  <c r="M5147" i="29"/>
  <c r="M5143" i="29"/>
  <c r="M5139" i="29"/>
  <c r="M5135" i="29"/>
  <c r="M5131" i="29"/>
  <c r="M5127" i="29"/>
  <c r="M5123" i="29"/>
  <c r="M5119" i="29"/>
  <c r="M5115" i="29"/>
  <c r="M5111" i="29"/>
  <c r="M5107" i="29"/>
  <c r="M5103" i="29"/>
  <c r="M5099" i="29"/>
  <c r="M5095" i="29"/>
  <c r="M5091" i="29"/>
  <c r="M5087" i="29"/>
  <c r="M5083" i="29"/>
  <c r="M5079" i="29"/>
  <c r="M5075" i="29"/>
  <c r="M5071" i="29"/>
  <c r="M5067" i="29"/>
  <c r="M5063" i="29"/>
  <c r="M5059" i="29"/>
  <c r="M5055" i="29"/>
  <c r="M5051" i="29"/>
  <c r="M5047" i="29"/>
  <c r="M5043" i="29"/>
  <c r="M5039" i="29"/>
  <c r="M5035" i="29"/>
  <c r="M5031" i="29"/>
  <c r="M5027" i="29"/>
  <c r="M5023" i="29"/>
  <c r="M5019" i="29"/>
  <c r="M5015" i="29"/>
  <c r="M5011" i="29"/>
  <c r="M5007" i="29"/>
  <c r="M5003" i="29"/>
  <c r="M4999" i="29"/>
  <c r="M4995" i="29"/>
  <c r="M4991" i="29"/>
  <c r="M4987" i="29"/>
  <c r="M4983" i="29"/>
  <c r="M4979" i="29"/>
  <c r="M4975" i="29"/>
  <c r="M4971" i="29"/>
  <c r="M4967" i="29"/>
  <c r="M4963" i="29"/>
  <c r="M4959" i="29"/>
  <c r="M4955" i="29"/>
  <c r="M4951" i="29"/>
  <c r="M4947" i="29"/>
  <c r="M4943" i="29"/>
  <c r="M4939" i="29"/>
  <c r="M4935" i="29"/>
  <c r="M4931" i="29"/>
  <c r="M4927" i="29"/>
  <c r="M4923" i="29"/>
  <c r="M4919" i="29"/>
  <c r="M4915" i="29"/>
  <c r="M4911" i="29"/>
  <c r="M4907" i="29"/>
  <c r="M4903" i="29"/>
  <c r="M4899" i="29"/>
  <c r="M4895" i="29"/>
  <c r="M4891" i="29"/>
  <c r="M4887" i="29"/>
  <c r="M4883" i="29"/>
  <c r="M4879" i="29"/>
  <c r="M4875" i="29"/>
  <c r="M4871" i="29"/>
  <c r="M4867" i="29"/>
  <c r="M4863" i="29"/>
  <c r="M4859" i="29"/>
  <c r="M4855" i="29"/>
  <c r="M4851" i="29"/>
  <c r="M4847" i="29"/>
  <c r="M4843" i="29"/>
  <c r="M4839" i="29"/>
  <c r="M4835" i="29"/>
  <c r="M4831" i="29"/>
  <c r="M4827" i="29"/>
  <c r="M4823" i="29"/>
  <c r="M4819" i="29"/>
  <c r="M4815" i="29"/>
  <c r="M4811" i="29"/>
  <c r="M4807" i="29"/>
  <c r="M4803" i="29"/>
  <c r="M4799" i="29"/>
  <c r="M4795" i="29"/>
  <c r="M4791" i="29"/>
  <c r="M4787" i="29"/>
  <c r="M4783" i="29"/>
  <c r="M4779" i="29"/>
  <c r="M4775" i="29"/>
  <c r="M4771" i="29"/>
  <c r="M4767" i="29"/>
  <c r="M4763" i="29"/>
  <c r="M4759" i="29"/>
  <c r="M4755" i="29"/>
  <c r="M4751" i="29"/>
  <c r="M4747" i="29"/>
  <c r="M4743" i="29"/>
  <c r="M4739" i="29"/>
  <c r="M4735" i="29"/>
  <c r="M4731" i="29"/>
  <c r="M4727" i="29"/>
  <c r="M4723" i="29"/>
  <c r="M4719" i="29"/>
  <c r="M4715" i="29"/>
  <c r="M4711" i="29"/>
  <c r="M4707" i="29"/>
  <c r="M4703" i="29"/>
  <c r="M4699" i="29"/>
  <c r="M4695" i="29"/>
  <c r="M4691" i="29"/>
  <c r="M4687" i="29"/>
  <c r="M4683" i="29"/>
  <c r="M4679" i="29"/>
  <c r="M4675" i="29"/>
  <c r="M4671" i="29"/>
  <c r="M4667" i="29"/>
  <c r="M4663" i="29"/>
  <c r="M4659" i="29"/>
  <c r="M4655" i="29"/>
  <c r="M4651" i="29"/>
  <c r="M4647" i="29"/>
  <c r="M4643" i="29"/>
  <c r="M4639" i="29"/>
  <c r="M4635" i="29"/>
  <c r="M4631" i="29"/>
  <c r="M4627" i="29"/>
  <c r="M4623" i="29"/>
  <c r="M4619" i="29"/>
  <c r="M4615" i="29"/>
  <c r="M4611" i="29"/>
  <c r="M4607" i="29"/>
  <c r="M4603" i="29"/>
  <c r="M4599" i="29"/>
  <c r="M4595" i="29"/>
  <c r="M4591" i="29"/>
  <c r="M4587" i="29"/>
  <c r="M4583" i="29"/>
  <c r="M4579" i="29"/>
  <c r="M4575" i="29"/>
  <c r="M4571" i="29"/>
  <c r="M4567" i="29"/>
  <c r="M4563" i="29"/>
  <c r="M4559" i="29"/>
  <c r="M4555" i="29"/>
  <c r="M4551" i="29"/>
  <c r="M4547" i="29"/>
  <c r="M4543" i="29"/>
  <c r="M4539" i="29"/>
  <c r="M4535" i="29"/>
  <c r="M4531" i="29"/>
  <c r="M4527" i="29"/>
  <c r="M4523" i="29"/>
  <c r="M4519" i="29"/>
  <c r="M4515" i="29"/>
  <c r="M4511" i="29"/>
  <c r="M4507" i="29"/>
  <c r="M4503" i="29"/>
  <c r="M4499" i="29"/>
  <c r="M4495" i="29"/>
  <c r="M4491" i="29"/>
  <c r="M4487" i="29"/>
  <c r="M4483" i="29"/>
  <c r="M4479" i="29"/>
  <c r="M4475" i="29"/>
  <c r="M4471" i="29"/>
  <c r="M4467" i="29"/>
  <c r="M4463" i="29"/>
  <c r="M4459" i="29"/>
  <c r="M4455" i="29"/>
  <c r="M4451" i="29"/>
  <c r="M4447" i="29"/>
  <c r="M4443" i="29"/>
  <c r="M4439" i="29"/>
  <c r="M4435" i="29"/>
  <c r="M4431" i="29"/>
  <c r="M4427" i="29"/>
  <c r="M4423" i="29"/>
  <c r="M4419" i="29"/>
  <c r="M4415" i="29"/>
  <c r="M4411" i="29"/>
  <c r="M4407" i="29"/>
  <c r="M4403" i="29"/>
  <c r="M4399" i="29"/>
  <c r="M4395" i="29"/>
  <c r="M4391" i="29"/>
  <c r="M4387" i="29"/>
  <c r="M5734" i="29"/>
  <c r="M5730" i="29"/>
  <c r="M5726" i="29"/>
  <c r="M5722" i="29"/>
  <c r="M5718" i="29"/>
  <c r="M5714" i="29"/>
  <c r="M5710" i="29"/>
  <c r="M5706" i="29"/>
  <c r="M5702" i="29"/>
  <c r="M5698" i="29"/>
  <c r="M5694" i="29"/>
  <c r="M5690" i="29"/>
  <c r="M5686" i="29"/>
  <c r="M5682" i="29"/>
  <c r="M5678" i="29"/>
  <c r="M5674" i="29"/>
  <c r="M5670" i="29"/>
  <c r="M5666" i="29"/>
  <c r="M5662" i="29"/>
  <c r="M5658" i="29"/>
  <c r="M5654" i="29"/>
  <c r="M5650" i="29"/>
  <c r="M5646" i="29"/>
  <c r="M5642" i="29"/>
  <c r="M5638" i="29"/>
  <c r="M5634" i="29"/>
  <c r="M5630" i="29"/>
  <c r="M5626" i="29"/>
  <c r="M5622" i="29"/>
  <c r="M5618" i="29"/>
  <c r="M5614" i="29"/>
  <c r="M5610" i="29"/>
  <c r="M5606" i="29"/>
  <c r="M5602" i="29"/>
  <c r="M5598" i="29"/>
  <c r="M5594" i="29"/>
  <c r="M5590" i="29"/>
  <c r="M5586" i="29"/>
  <c r="M5582" i="29"/>
  <c r="M5578" i="29"/>
  <c r="M5574" i="29"/>
  <c r="M5570" i="29"/>
  <c r="M5566" i="29"/>
  <c r="M5562" i="29"/>
  <c r="M5558" i="29"/>
  <c r="M5554" i="29"/>
  <c r="M5550" i="29"/>
  <c r="M5546" i="29"/>
  <c r="M5542" i="29"/>
  <c r="M5538" i="29"/>
  <c r="M5534" i="29"/>
  <c r="M5530" i="29"/>
  <c r="M5526" i="29"/>
  <c r="M5522" i="29"/>
  <c r="M5518" i="29"/>
  <c r="M5514" i="29"/>
  <c r="M5510" i="29"/>
  <c r="M5506" i="29"/>
  <c r="M5502" i="29"/>
  <c r="M5498" i="29"/>
  <c r="M5494" i="29"/>
  <c r="M5490" i="29"/>
  <c r="M5486" i="29"/>
  <c r="M5482" i="29"/>
  <c r="M5478" i="29"/>
  <c r="M5474" i="29"/>
  <c r="M5470" i="29"/>
  <c r="M5466" i="29"/>
  <c r="M5462" i="29"/>
  <c r="M5458" i="29"/>
  <c r="M5454" i="29"/>
  <c r="M5450" i="29"/>
  <c r="M5446" i="29"/>
  <c r="M5442" i="29"/>
  <c r="M5438" i="29"/>
  <c r="M5434" i="29"/>
  <c r="M5430" i="29"/>
  <c r="M5426" i="29"/>
  <c r="M5422" i="29"/>
  <c r="M5418" i="29"/>
  <c r="M5414" i="29"/>
  <c r="M5410" i="29"/>
  <c r="M5406" i="29"/>
  <c r="M5402" i="29"/>
  <c r="M5398" i="29"/>
  <c r="M5394" i="29"/>
  <c r="M5390" i="29"/>
  <c r="M5386" i="29"/>
  <c r="M5382" i="29"/>
  <c r="M5378" i="29"/>
  <c r="M5374" i="29"/>
  <c r="M5370" i="29"/>
  <c r="M5366" i="29"/>
  <c r="M5362" i="29"/>
  <c r="M5358" i="29"/>
  <c r="M5354" i="29"/>
  <c r="M5350" i="29"/>
  <c r="M5346" i="29"/>
  <c r="M5342" i="29"/>
  <c r="M5338" i="29"/>
  <c r="M5334" i="29"/>
  <c r="M5330" i="29"/>
  <c r="M5326" i="29"/>
  <c r="M5322" i="29"/>
  <c r="M5318" i="29"/>
  <c r="M5314" i="29"/>
  <c r="M5310" i="29"/>
  <c r="M5306" i="29"/>
  <c r="M5302" i="29"/>
  <c r="M5298" i="29"/>
  <c r="M5294" i="29"/>
  <c r="M5290" i="29"/>
  <c r="M5286" i="29"/>
  <c r="M5282" i="29"/>
  <c r="M5278" i="29"/>
  <c r="M5274" i="29"/>
  <c r="M5270" i="29"/>
  <c r="M5266" i="29"/>
  <c r="M5262" i="29"/>
  <c r="M5258" i="29"/>
  <c r="M5254" i="29"/>
  <c r="M5250" i="29"/>
  <c r="M5246" i="29"/>
  <c r="M5242" i="29"/>
  <c r="M5238" i="29"/>
  <c r="M5234" i="29"/>
  <c r="M5230" i="29"/>
  <c r="M5226" i="29"/>
  <c r="M5222" i="29"/>
  <c r="M5218" i="29"/>
  <c r="M5214" i="29"/>
  <c r="M5210" i="29"/>
  <c r="M5206" i="29"/>
  <c r="M5202" i="29"/>
  <c r="M5198" i="29"/>
  <c r="M5194" i="29"/>
  <c r="M5190" i="29"/>
  <c r="M5186" i="29"/>
  <c r="M5182" i="29"/>
  <c r="M5178" i="29"/>
  <c r="M5174" i="29"/>
  <c r="M5170" i="29"/>
  <c r="M5166" i="29"/>
  <c r="M5162" i="29"/>
  <c r="M5158" i="29"/>
  <c r="M5154" i="29"/>
  <c r="M5150" i="29"/>
  <c r="M5146" i="29"/>
  <c r="M5142" i="29"/>
  <c r="M5138" i="29"/>
  <c r="M5134" i="29"/>
  <c r="M5130" i="29"/>
  <c r="M5126" i="29"/>
  <c r="M5122" i="29"/>
  <c r="M5118" i="29"/>
  <c r="M5114" i="29"/>
  <c r="M5110" i="29"/>
  <c r="M5106" i="29"/>
  <c r="M5102" i="29"/>
  <c r="M5098" i="29"/>
  <c r="M5094" i="29"/>
  <c r="M5090" i="29"/>
  <c r="M5086" i="29"/>
  <c r="M5082" i="29"/>
  <c r="M5078" i="29"/>
  <c r="M5074" i="29"/>
  <c r="M5070" i="29"/>
  <c r="M5066" i="29"/>
  <c r="M5062" i="29"/>
  <c r="M5058" i="29"/>
  <c r="M5054" i="29"/>
  <c r="M5050" i="29"/>
  <c r="M5046" i="29"/>
  <c r="M5042" i="29"/>
  <c r="M5038" i="29"/>
  <c r="M5034" i="29"/>
  <c r="M5030" i="29"/>
  <c r="M5026" i="29"/>
  <c r="M5022" i="29"/>
  <c r="M5018" i="29"/>
  <c r="M5014" i="29"/>
  <c r="M5010" i="29"/>
  <c r="M5006" i="29"/>
  <c r="M5002" i="29"/>
  <c r="M4998" i="29"/>
  <c r="M4994" i="29"/>
  <c r="M4990" i="29"/>
  <c r="M4986" i="29"/>
  <c r="M4982" i="29"/>
  <c r="M4978" i="29"/>
  <c r="M4974" i="29"/>
  <c r="M4970" i="29"/>
  <c r="M4966" i="29"/>
  <c r="M4962" i="29"/>
  <c r="M4958" i="29"/>
  <c r="M4954" i="29"/>
  <c r="M4950" i="29"/>
  <c r="M4946" i="29"/>
  <c r="M4942" i="29"/>
  <c r="M4938" i="29"/>
  <c r="M4934" i="29"/>
  <c r="M4930" i="29"/>
  <c r="M4926" i="29"/>
  <c r="M4922" i="29"/>
  <c r="M4918" i="29"/>
  <c r="M4914" i="29"/>
  <c r="M4910" i="29"/>
  <c r="M4906" i="29"/>
  <c r="M4902" i="29"/>
  <c r="M4898" i="29"/>
  <c r="M4894" i="29"/>
  <c r="M4890" i="29"/>
  <c r="M4886" i="29"/>
  <c r="M4882" i="29"/>
  <c r="M4878" i="29"/>
  <c r="M4874" i="29"/>
  <c r="M4870" i="29"/>
  <c r="M4866" i="29"/>
  <c r="M4862" i="29"/>
  <c r="M4858" i="29"/>
  <c r="M4854" i="29"/>
  <c r="M4850" i="29"/>
  <c r="M4846" i="29"/>
  <c r="M4842" i="29"/>
  <c r="M4838" i="29"/>
  <c r="M4834" i="29"/>
  <c r="M4830" i="29"/>
  <c r="M4826" i="29"/>
  <c r="M4822" i="29"/>
  <c r="M4818" i="29"/>
  <c r="M4814" i="29"/>
  <c r="M4810" i="29"/>
  <c r="M4806" i="29"/>
  <c r="M4802" i="29"/>
  <c r="M4798" i="29"/>
  <c r="M4794" i="29"/>
  <c r="M4790" i="29"/>
  <c r="M4786" i="29"/>
  <c r="M4782" i="29"/>
  <c r="M4778" i="29"/>
  <c r="M4774" i="29"/>
  <c r="M4770" i="29"/>
  <c r="M4766" i="29"/>
  <c r="M4762" i="29"/>
  <c r="M4758" i="29"/>
  <c r="M4754" i="29"/>
  <c r="M4750" i="29"/>
  <c r="M4746" i="29"/>
  <c r="M4742" i="29"/>
  <c r="M4738" i="29"/>
  <c r="M4734" i="29"/>
  <c r="M4730" i="29"/>
  <c r="M4726" i="29"/>
  <c r="M4722" i="29"/>
  <c r="M4718" i="29"/>
  <c r="M4714" i="29"/>
  <c r="M4710" i="29"/>
  <c r="M4706" i="29"/>
  <c r="M4702" i="29"/>
  <c r="M4698" i="29"/>
  <c r="M4694" i="29"/>
  <c r="M4690" i="29"/>
  <c r="M4686" i="29"/>
  <c r="M4682" i="29"/>
  <c r="M4678" i="29"/>
  <c r="M4674" i="29"/>
  <c r="M4670" i="29"/>
  <c r="M4666" i="29"/>
  <c r="M4662" i="29"/>
  <c r="M4658" i="29"/>
  <c r="M4654" i="29"/>
  <c r="M4650" i="29"/>
  <c r="M4646" i="29"/>
  <c r="M4642" i="29"/>
  <c r="M4638" i="29"/>
  <c r="M4634" i="29"/>
  <c r="M4630" i="29"/>
  <c r="M4626" i="29"/>
  <c r="M4622" i="29"/>
  <c r="M4618" i="29"/>
  <c r="M4614" i="29"/>
  <c r="M4610" i="29"/>
  <c r="M4606" i="29"/>
  <c r="M4602" i="29"/>
  <c r="M5737" i="29"/>
  <c r="M5733" i="29"/>
  <c r="M5729" i="29"/>
  <c r="M5725" i="29"/>
  <c r="M5721" i="29"/>
  <c r="M5717" i="29"/>
  <c r="M5713" i="29"/>
  <c r="M5709" i="29"/>
  <c r="M5705" i="29"/>
  <c r="M5701" i="29"/>
  <c r="M5697" i="29"/>
  <c r="M5693" i="29"/>
  <c r="M5689" i="29"/>
  <c r="M5685" i="29"/>
  <c r="M5681" i="29"/>
  <c r="M5677" i="29"/>
  <c r="M5673" i="29"/>
  <c r="M5669" i="29"/>
  <c r="M5665" i="29"/>
  <c r="M5661" i="29"/>
  <c r="M5657" i="29"/>
  <c r="M5653" i="29"/>
  <c r="M5649" i="29"/>
  <c r="M5645" i="29"/>
  <c r="M5641" i="29"/>
  <c r="M5637" i="29"/>
  <c r="M5633" i="29"/>
  <c r="M5629" i="29"/>
  <c r="M5625" i="29"/>
  <c r="M5621" i="29"/>
  <c r="M5617" i="29"/>
  <c r="M5613" i="29"/>
  <c r="M5609" i="29"/>
  <c r="M5605" i="29"/>
  <c r="M5601" i="29"/>
  <c r="M5597" i="29"/>
  <c r="M5593" i="29"/>
  <c r="M5589" i="29"/>
  <c r="M5585" i="29"/>
  <c r="M5581" i="29"/>
  <c r="M5577" i="29"/>
  <c r="M5573" i="29"/>
  <c r="M5569" i="29"/>
  <c r="M5565" i="29"/>
  <c r="M5561" i="29"/>
  <c r="M5557" i="29"/>
  <c r="M5553" i="29"/>
  <c r="M5549" i="29"/>
  <c r="M5545" i="29"/>
  <c r="M5541" i="29"/>
  <c r="M5537" i="29"/>
  <c r="M5533" i="29"/>
  <c r="M5529" i="29"/>
  <c r="M5525" i="29"/>
  <c r="M5521" i="29"/>
  <c r="M5517" i="29"/>
  <c r="M5513" i="29"/>
  <c r="M5509" i="29"/>
  <c r="M5505" i="29"/>
  <c r="M5501" i="29"/>
  <c r="M5497" i="29"/>
  <c r="M5493" i="29"/>
  <c r="M5489" i="29"/>
  <c r="M5485" i="29"/>
  <c r="M5481" i="29"/>
  <c r="M5477" i="29"/>
  <c r="M5473" i="29"/>
  <c r="M5469" i="29"/>
  <c r="M5465" i="29"/>
  <c r="M5461" i="29"/>
  <c r="M5457" i="29"/>
  <c r="M5453" i="29"/>
  <c r="M5449" i="29"/>
  <c r="M5445" i="29"/>
  <c r="M5441" i="29"/>
  <c r="M5437" i="29"/>
  <c r="M5433" i="29"/>
  <c r="M5429" i="29"/>
  <c r="M5425" i="29"/>
  <c r="M5421" i="29"/>
  <c r="M5417" i="29"/>
  <c r="M5413" i="29"/>
  <c r="M5409" i="29"/>
  <c r="M5405" i="29"/>
  <c r="M5401" i="29"/>
  <c r="M5397" i="29"/>
  <c r="M5393" i="29"/>
  <c r="M5389" i="29"/>
  <c r="M5385" i="29"/>
  <c r="M5381" i="29"/>
  <c r="M5377" i="29"/>
  <c r="M5373" i="29"/>
  <c r="M5369" i="29"/>
  <c r="M5365" i="29"/>
  <c r="M5361" i="29"/>
  <c r="M5357" i="29"/>
  <c r="M5353" i="29"/>
  <c r="M5349" i="29"/>
  <c r="M5345" i="29"/>
  <c r="M5341" i="29"/>
  <c r="M5337" i="29"/>
  <c r="M5333" i="29"/>
  <c r="M5329" i="29"/>
  <c r="M5325" i="29"/>
  <c r="M5321" i="29"/>
  <c r="M5317" i="29"/>
  <c r="M5313" i="29"/>
  <c r="M5309" i="29"/>
  <c r="M5305" i="29"/>
  <c r="M5301" i="29"/>
  <c r="M5297" i="29"/>
  <c r="M5293" i="29"/>
  <c r="M5289" i="29"/>
  <c r="M5285" i="29"/>
  <c r="M5281" i="29"/>
  <c r="M5277" i="29"/>
  <c r="M5273" i="29"/>
  <c r="M5269" i="29"/>
  <c r="M5265" i="29"/>
  <c r="M5261" i="29"/>
  <c r="M5257" i="29"/>
  <c r="M5253" i="29"/>
  <c r="M5249" i="29"/>
  <c r="M5245" i="29"/>
  <c r="M5241" i="29"/>
  <c r="M5237" i="29"/>
  <c r="M5233" i="29"/>
  <c r="M5229" i="29"/>
  <c r="M5225" i="29"/>
  <c r="M5221" i="29"/>
  <c r="M5217" i="29"/>
  <c r="M5213" i="29"/>
  <c r="M5209" i="29"/>
  <c r="M5205" i="29"/>
  <c r="M5201" i="29"/>
  <c r="M5197" i="29"/>
  <c r="M5193" i="29"/>
  <c r="M5189" i="29"/>
  <c r="M5185" i="29"/>
  <c r="M5181" i="29"/>
  <c r="M5177" i="29"/>
  <c r="M5173" i="29"/>
  <c r="M5169" i="29"/>
  <c r="M5165" i="29"/>
  <c r="M5161" i="29"/>
  <c r="M5157" i="29"/>
  <c r="M5153" i="29"/>
  <c r="M5149" i="29"/>
  <c r="M5145" i="29"/>
  <c r="M5141" i="29"/>
  <c r="M5137" i="29"/>
  <c r="M5133" i="29"/>
  <c r="M5129" i="29"/>
  <c r="M5125" i="29"/>
  <c r="M5121" i="29"/>
  <c r="M5117" i="29"/>
  <c r="M5113" i="29"/>
  <c r="M5109" i="29"/>
  <c r="M5105" i="29"/>
  <c r="M5101" i="29"/>
  <c r="M5097" i="29"/>
  <c r="M5093" i="29"/>
  <c r="M5089" i="29"/>
  <c r="M5085" i="29"/>
  <c r="M5081" i="29"/>
  <c r="M5077" i="29"/>
  <c r="M5073" i="29"/>
  <c r="M5069" i="29"/>
  <c r="M5065" i="29"/>
  <c r="M5061" i="29"/>
  <c r="M5057" i="29"/>
  <c r="M5053" i="29"/>
  <c r="M5049" i="29"/>
  <c r="M5045" i="29"/>
  <c r="M5041" i="29"/>
  <c r="M5037" i="29"/>
  <c r="M5033" i="29"/>
  <c r="M5029" i="29"/>
  <c r="M5025" i="29"/>
  <c r="M5021" i="29"/>
  <c r="M5017" i="29"/>
  <c r="M5013" i="29"/>
  <c r="M5009" i="29"/>
  <c r="M5005" i="29"/>
  <c r="M5001" i="29"/>
  <c r="M4997" i="29"/>
  <c r="M4993" i="29"/>
  <c r="M4989" i="29"/>
  <c r="M4985" i="29"/>
  <c r="M4981" i="29"/>
  <c r="M4977" i="29"/>
  <c r="M4973" i="29"/>
  <c r="M4969" i="29"/>
  <c r="M4965" i="29"/>
  <c r="M4961" i="29"/>
  <c r="M4957" i="29"/>
  <c r="M4953" i="29"/>
  <c r="M4949" i="29"/>
  <c r="M4945" i="29"/>
  <c r="M4941" i="29"/>
  <c r="M4937" i="29"/>
  <c r="M4933" i="29"/>
  <c r="M4929" i="29"/>
  <c r="M4925" i="29"/>
  <c r="M4921" i="29"/>
  <c r="M4917" i="29"/>
  <c r="M4913" i="29"/>
  <c r="M4909" i="29"/>
  <c r="M4905" i="29"/>
  <c r="M4901" i="29"/>
  <c r="M4897" i="29"/>
  <c r="M4893" i="29"/>
  <c r="M4889" i="29"/>
  <c r="M4885" i="29"/>
  <c r="M4881" i="29"/>
  <c r="M4877" i="29"/>
  <c r="M4873" i="29"/>
  <c r="M4869" i="29"/>
  <c r="M4865" i="29"/>
  <c r="M4861" i="29"/>
  <c r="M4857" i="29"/>
  <c r="M4853" i="29"/>
  <c r="M4849" i="29"/>
  <c r="M4845" i="29"/>
  <c r="M4841" i="29"/>
  <c r="M4837" i="29"/>
  <c r="M4833" i="29"/>
  <c r="M4829" i="29"/>
  <c r="M4825" i="29"/>
  <c r="M4821" i="29"/>
  <c r="M4817" i="29"/>
  <c r="M4813" i="29"/>
  <c r="M4809" i="29"/>
  <c r="M4805" i="29"/>
  <c r="M4801" i="29"/>
  <c r="M4797" i="29"/>
  <c r="M4793" i="29"/>
  <c r="M4789" i="29"/>
  <c r="M4785" i="29"/>
  <c r="M4781" i="29"/>
  <c r="M4777" i="29"/>
  <c r="M4773" i="29"/>
  <c r="M4769" i="29"/>
  <c r="M4765" i="29"/>
  <c r="M4761" i="29"/>
  <c r="M4757" i="29"/>
  <c r="M4753" i="29"/>
  <c r="M4749" i="29"/>
  <c r="M4745" i="29"/>
  <c r="M4741" i="29"/>
  <c r="M4737" i="29"/>
  <c r="M4733" i="29"/>
  <c r="M4729" i="29"/>
  <c r="M4725" i="29"/>
  <c r="M4721" i="29"/>
  <c r="M4717" i="29"/>
  <c r="M4713" i="29"/>
  <c r="M4709" i="29"/>
  <c r="M4705" i="29"/>
  <c r="M4701" i="29"/>
  <c r="M4697" i="29"/>
  <c r="M4693" i="29"/>
  <c r="M4689" i="29"/>
  <c r="M4685" i="29"/>
  <c r="M4681" i="29"/>
  <c r="M4677" i="29"/>
  <c r="M4673" i="29"/>
  <c r="M4669" i="29"/>
  <c r="M4665" i="29"/>
  <c r="M4661" i="29"/>
  <c r="M4657" i="29"/>
  <c r="M4653" i="29"/>
  <c r="M4649" i="29"/>
  <c r="M4645" i="29"/>
  <c r="M4641" i="29"/>
  <c r="M4637" i="29"/>
  <c r="M4633" i="29"/>
  <c r="M4629" i="29"/>
  <c r="M4625" i="29"/>
  <c r="M4621" i="29"/>
  <c r="M4617" i="29"/>
  <c r="M4613" i="29"/>
  <c r="M4609" i="29"/>
  <c r="M4605" i="29"/>
  <c r="M4601" i="29"/>
  <c r="M4597" i="29"/>
  <c r="M4593" i="29"/>
  <c r="M4589" i="29"/>
  <c r="M4585" i="29"/>
  <c r="M4581" i="29"/>
  <c r="M4577" i="29"/>
  <c r="M4573" i="29"/>
  <c r="M4569" i="29"/>
  <c r="M4565" i="29"/>
  <c r="M4561" i="29"/>
  <c r="M4557" i="29"/>
  <c r="M4553" i="29"/>
  <c r="M4549" i="29"/>
  <c r="M4545" i="29"/>
  <c r="M4541" i="29"/>
  <c r="M4537" i="29"/>
  <c r="M4533" i="29"/>
  <c r="M4529" i="29"/>
  <c r="M4525" i="29"/>
  <c r="M4521" i="29"/>
  <c r="M4517" i="29"/>
  <c r="M4513" i="29"/>
  <c r="M4509" i="29"/>
  <c r="M4505" i="29"/>
  <c r="M4501" i="29"/>
  <c r="M4497" i="29"/>
  <c r="M4493" i="29"/>
  <c r="M4489" i="29"/>
  <c r="M4485" i="29"/>
  <c r="M4481" i="29"/>
  <c r="M4477" i="29"/>
  <c r="M4473" i="29"/>
  <c r="M4469" i="29"/>
  <c r="M4465" i="29"/>
  <c r="M4461" i="29"/>
  <c r="M4457" i="29"/>
  <c r="M4453" i="29"/>
  <c r="M4449" i="29"/>
  <c r="M4445" i="29"/>
  <c r="M4441" i="29"/>
  <c r="M4437" i="29"/>
  <c r="M4433" i="29"/>
  <c r="M4429" i="29"/>
  <c r="M4425" i="29"/>
  <c r="M4421" i="29"/>
  <c r="M4417" i="29"/>
  <c r="M4413" i="29"/>
  <c r="M4409" i="29"/>
  <c r="M4405" i="29"/>
  <c r="M4401" i="29"/>
  <c r="M4397" i="29"/>
  <c r="M4393" i="29"/>
  <c r="M4389" i="29"/>
  <c r="M4385" i="29"/>
  <c r="M4381" i="29"/>
  <c r="M4377" i="29"/>
  <c r="M5736" i="29"/>
  <c r="M5732" i="29"/>
  <c r="M5728" i="29"/>
  <c r="M5724" i="29"/>
  <c r="M5720" i="29"/>
  <c r="M5716" i="29"/>
  <c r="M5712" i="29"/>
  <c r="M5708" i="29"/>
  <c r="M5704" i="29"/>
  <c r="M5700" i="29"/>
  <c r="M5696" i="29"/>
  <c r="M5692" i="29"/>
  <c r="M5688" i="29"/>
  <c r="M5684" i="29"/>
  <c r="M5680" i="29"/>
  <c r="M5676" i="29"/>
  <c r="M5672" i="29"/>
  <c r="M5668" i="29"/>
  <c r="M5664" i="29"/>
  <c r="M5660" i="29"/>
  <c r="M5656" i="29"/>
  <c r="M5652" i="29"/>
  <c r="M5648" i="29"/>
  <c r="M5644" i="29"/>
  <c r="M5640" i="29"/>
  <c r="M5636" i="29"/>
  <c r="M5632" i="29"/>
  <c r="M5628" i="29"/>
  <c r="M5624" i="29"/>
  <c r="M5620" i="29"/>
  <c r="M5616" i="29"/>
  <c r="M5612" i="29"/>
  <c r="M5608" i="29"/>
  <c r="M5604" i="29"/>
  <c r="M5600" i="29"/>
  <c r="M5596" i="29"/>
  <c r="M5592" i="29"/>
  <c r="M5588" i="29"/>
  <c r="M5584" i="29"/>
  <c r="M5580" i="29"/>
  <c r="M5576" i="29"/>
  <c r="M5572" i="29"/>
  <c r="M5568" i="29"/>
  <c r="M5564" i="29"/>
  <c r="M5560" i="29"/>
  <c r="M5556" i="29"/>
  <c r="M5552" i="29"/>
  <c r="M5548" i="29"/>
  <c r="M5544" i="29"/>
  <c r="M5540" i="29"/>
  <c r="M5536" i="29"/>
  <c r="M5532" i="29"/>
  <c r="M5528" i="29"/>
  <c r="M5524" i="29"/>
  <c r="M5520" i="29"/>
  <c r="M5516" i="29"/>
  <c r="M5512" i="29"/>
  <c r="M5508" i="29"/>
  <c r="M5504" i="29"/>
  <c r="M5500" i="29"/>
  <c r="M5496" i="29"/>
  <c r="M5492" i="29"/>
  <c r="M5488" i="29"/>
  <c r="M5484" i="29"/>
  <c r="M5480" i="29"/>
  <c r="M5476" i="29"/>
  <c r="M5472" i="29"/>
  <c r="M5468" i="29"/>
  <c r="M5464" i="29"/>
  <c r="M5460" i="29"/>
  <c r="M5456" i="29"/>
  <c r="M5452" i="29"/>
  <c r="M5448" i="29"/>
  <c r="M5444" i="29"/>
  <c r="M5440" i="29"/>
  <c r="M5436" i="29"/>
  <c r="M5432" i="29"/>
  <c r="M5428" i="29"/>
  <c r="M5424" i="29"/>
  <c r="M5420" i="29"/>
  <c r="M5416" i="29"/>
  <c r="M5412" i="29"/>
  <c r="M5408" i="29"/>
  <c r="M5404" i="29"/>
  <c r="M5400" i="29"/>
  <c r="M5396" i="29"/>
  <c r="M5392" i="29"/>
  <c r="M5388" i="29"/>
  <c r="M5384" i="29"/>
  <c r="M5380" i="29"/>
  <c r="M5376" i="29"/>
  <c r="M5372" i="29"/>
  <c r="M5368" i="29"/>
  <c r="M5364" i="29"/>
  <c r="M5360" i="29"/>
  <c r="M5356" i="29"/>
  <c r="M5352" i="29"/>
  <c r="M5348" i="29"/>
  <c r="M5344" i="29"/>
  <c r="M5340" i="29"/>
  <c r="M5336" i="29"/>
  <c r="M5332" i="29"/>
  <c r="M5328" i="29"/>
  <c r="M5324" i="29"/>
  <c r="M5320" i="29"/>
  <c r="M5316" i="29"/>
  <c r="M5312" i="29"/>
  <c r="M5308" i="29"/>
  <c r="M5304" i="29"/>
  <c r="M5300" i="29"/>
  <c r="M5296" i="29"/>
  <c r="M5292" i="29"/>
  <c r="M5288" i="29"/>
  <c r="M5284" i="29"/>
  <c r="M5280" i="29"/>
  <c r="M5276" i="29"/>
  <c r="M5272" i="29"/>
  <c r="M5268" i="29"/>
  <c r="M5264" i="29"/>
  <c r="M5260" i="29"/>
  <c r="M5256" i="29"/>
  <c r="M5252" i="29"/>
  <c r="M5248" i="29"/>
  <c r="M5244" i="29"/>
  <c r="M5240" i="29"/>
  <c r="M5236" i="29"/>
  <c r="M5232" i="29"/>
  <c r="M5228" i="29"/>
  <c r="M5224" i="29"/>
  <c r="M5220" i="29"/>
  <c r="M5216" i="29"/>
  <c r="M5212" i="29"/>
  <c r="M5208" i="29"/>
  <c r="M5204" i="29"/>
  <c r="M5200" i="29"/>
  <c r="M5196" i="29"/>
  <c r="M5192" i="29"/>
  <c r="M5188" i="29"/>
  <c r="M5184" i="29"/>
  <c r="M5180" i="29"/>
  <c r="M5176" i="29"/>
  <c r="M5172" i="29"/>
  <c r="M5168" i="29"/>
  <c r="M5164" i="29"/>
  <c r="M5160" i="29"/>
  <c r="M5156" i="29"/>
  <c r="M5152" i="29"/>
  <c r="M5148" i="29"/>
  <c r="M5144" i="29"/>
  <c r="M5140" i="29"/>
  <c r="M5136" i="29"/>
  <c r="M5132" i="29"/>
  <c r="M5128" i="29"/>
  <c r="M5124" i="29"/>
  <c r="M5120" i="29"/>
  <c r="M5116" i="29"/>
  <c r="M5112" i="29"/>
  <c r="M5108" i="29"/>
  <c r="M5104" i="29"/>
  <c r="M5100" i="29"/>
  <c r="M5096" i="29"/>
  <c r="M5092" i="29"/>
  <c r="M5088" i="29"/>
  <c r="M5084" i="29"/>
  <c r="M5080" i="29"/>
  <c r="M5076" i="29"/>
  <c r="M5072" i="29"/>
  <c r="M5068" i="29"/>
  <c r="M5064" i="29"/>
  <c r="M5060" i="29"/>
  <c r="M5056" i="29"/>
  <c r="M5052" i="29"/>
  <c r="M5048" i="29"/>
  <c r="M5044" i="29"/>
  <c r="M5040" i="29"/>
  <c r="M5036" i="29"/>
  <c r="M5032" i="29"/>
  <c r="M5028" i="29"/>
  <c r="M5024" i="29"/>
  <c r="M5020" i="29"/>
  <c r="M5016" i="29"/>
  <c r="M5012" i="29"/>
  <c r="M5008" i="29"/>
  <c r="M5004" i="29"/>
  <c r="M5000" i="29"/>
  <c r="M4996" i="29"/>
  <c r="M4992" i="29"/>
  <c r="M4988" i="29"/>
  <c r="M4984" i="29"/>
  <c r="M4980" i="29"/>
  <c r="M4976" i="29"/>
  <c r="M4972" i="29"/>
  <c r="M4968" i="29"/>
  <c r="M4964" i="29"/>
  <c r="M4960" i="29"/>
  <c r="M4956" i="29"/>
  <c r="M4952" i="29"/>
  <c r="M4948" i="29"/>
  <c r="M4944" i="29"/>
  <c r="M4940" i="29"/>
  <c r="M4936" i="29"/>
  <c r="M4932" i="29"/>
  <c r="M4928" i="29"/>
  <c r="M4924" i="29"/>
  <c r="M4920" i="29"/>
  <c r="M4916" i="29"/>
  <c r="M4912" i="29"/>
  <c r="M4908" i="29"/>
  <c r="M4904" i="29"/>
  <c r="M4900" i="29"/>
  <c r="M4896" i="29"/>
  <c r="M4892" i="29"/>
  <c r="M4888" i="29"/>
  <c r="M4884" i="29"/>
  <c r="M4880" i="29"/>
  <c r="M4876" i="29"/>
  <c r="M4872" i="29"/>
  <c r="M4868" i="29"/>
  <c r="M4864" i="29"/>
  <c r="M4860" i="29"/>
  <c r="M4856" i="29"/>
  <c r="M4852" i="29"/>
  <c r="M4848" i="29"/>
  <c r="M4844" i="29"/>
  <c r="M4840" i="29"/>
  <c r="M4836" i="29"/>
  <c r="M4832" i="29"/>
  <c r="M4828" i="29"/>
  <c r="M4824" i="29"/>
  <c r="M4820" i="29"/>
  <c r="M4816" i="29"/>
  <c r="M4812" i="29"/>
  <c r="M4808" i="29"/>
  <c r="M4804" i="29"/>
  <c r="M4800" i="29"/>
  <c r="M4796" i="29"/>
  <c r="M4792" i="29"/>
  <c r="M4788" i="29"/>
  <c r="M4784" i="29"/>
  <c r="M4780" i="29"/>
  <c r="M4776" i="29"/>
  <c r="M4772" i="29"/>
  <c r="M4768" i="29"/>
  <c r="M4764" i="29"/>
  <c r="M4760" i="29"/>
  <c r="M4756" i="29"/>
  <c r="M4752" i="29"/>
  <c r="M4748" i="29"/>
  <c r="M4744" i="29"/>
  <c r="M4740" i="29"/>
  <c r="M4736" i="29"/>
  <c r="M4732" i="29"/>
  <c r="M4728" i="29"/>
  <c r="M4724" i="29"/>
  <c r="M4720" i="29"/>
  <c r="M4716" i="29"/>
  <c r="M4712" i="29"/>
  <c r="M4708" i="29"/>
  <c r="M4704" i="29"/>
  <c r="M4700" i="29"/>
  <c r="M4696" i="29"/>
  <c r="M4692" i="29"/>
  <c r="M4688" i="29"/>
  <c r="M4684" i="29"/>
  <c r="M4680" i="29"/>
  <c r="M4676" i="29"/>
  <c r="M4672" i="29"/>
  <c r="M4668" i="29"/>
  <c r="M4664" i="29"/>
  <c r="M4660" i="29"/>
  <c r="M4656" i="29"/>
  <c r="M4652" i="29"/>
  <c r="M4648" i="29"/>
  <c r="M4644" i="29"/>
  <c r="M4640" i="29"/>
  <c r="M4636" i="29"/>
  <c r="M4632" i="29"/>
  <c r="M4628" i="29"/>
  <c r="M4624" i="29"/>
  <c r="M4620" i="29"/>
  <c r="M4616" i="29"/>
  <c r="M4604" i="29"/>
  <c r="M4594" i="29"/>
  <c r="M4586" i="29"/>
  <c r="M4578" i="29"/>
  <c r="M4570" i="29"/>
  <c r="M4562" i="29"/>
  <c r="M4554" i="29"/>
  <c r="M4546" i="29"/>
  <c r="M4538" i="29"/>
  <c r="M4530" i="29"/>
  <c r="M4522" i="29"/>
  <c r="M4514" i="29"/>
  <c r="M4506" i="29"/>
  <c r="M4498" i="29"/>
  <c r="M4490" i="29"/>
  <c r="M4482" i="29"/>
  <c r="M4474" i="29"/>
  <c r="M4466" i="29"/>
  <c r="M4458" i="29"/>
  <c r="M4450" i="29"/>
  <c r="M4442" i="29"/>
  <c r="M4434" i="29"/>
  <c r="M4426" i="29"/>
  <c r="M4418" i="29"/>
  <c r="M4410" i="29"/>
  <c r="M4402" i="29"/>
  <c r="M4394" i="29"/>
  <c r="M4386" i="29"/>
  <c r="M4380" i="29"/>
  <c r="M4375" i="29"/>
  <c r="M4371" i="29"/>
  <c r="M4367" i="29"/>
  <c r="M4363" i="29"/>
  <c r="M4359" i="29"/>
  <c r="M4355" i="29"/>
  <c r="M4351" i="29"/>
  <c r="M4347" i="29"/>
  <c r="M4343" i="29"/>
  <c r="M4339" i="29"/>
  <c r="M4335" i="29"/>
  <c r="M4331" i="29"/>
  <c r="M4327" i="29"/>
  <c r="M4323" i="29"/>
  <c r="M4319" i="29"/>
  <c r="M4315" i="29"/>
  <c r="M4311" i="29"/>
  <c r="M4307" i="29"/>
  <c r="M4303" i="29"/>
  <c r="M4299" i="29"/>
  <c r="M4295" i="29"/>
  <c r="M4291" i="29"/>
  <c r="M4287" i="29"/>
  <c r="M4283" i="29"/>
  <c r="M4279" i="29"/>
  <c r="M4275" i="29"/>
  <c r="M4271" i="29"/>
  <c r="M4267" i="29"/>
  <c r="M4263" i="29"/>
  <c r="M4259" i="29"/>
  <c r="M4255" i="29"/>
  <c r="M4251" i="29"/>
  <c r="M4247" i="29"/>
  <c r="M4243" i="29"/>
  <c r="M4239" i="29"/>
  <c r="M4235" i="29"/>
  <c r="M4231" i="29"/>
  <c r="M4227" i="29"/>
  <c r="M4223" i="29"/>
  <c r="M4219" i="29"/>
  <c r="M4215" i="29"/>
  <c r="M4211" i="29"/>
  <c r="M4207" i="29"/>
  <c r="M4203" i="29"/>
  <c r="M4199" i="29"/>
  <c r="M4195" i="29"/>
  <c r="M4191" i="29"/>
  <c r="M4187" i="29"/>
  <c r="M4183" i="29"/>
  <c r="M4179" i="29"/>
  <c r="M4175" i="29"/>
  <c r="M4171" i="29"/>
  <c r="M4167" i="29"/>
  <c r="M4163" i="29"/>
  <c r="M4159" i="29"/>
  <c r="M4155" i="29"/>
  <c r="M4151" i="29"/>
  <c r="M4147" i="29"/>
  <c r="M4143" i="29"/>
  <c r="M4139" i="29"/>
  <c r="M4135" i="29"/>
  <c r="M4131" i="29"/>
  <c r="M4127" i="29"/>
  <c r="M4123" i="29"/>
  <c r="M4119" i="29"/>
  <c r="M4115" i="29"/>
  <c r="M4111" i="29"/>
  <c r="M4107" i="29"/>
  <c r="M4103" i="29"/>
  <c r="M4099" i="29"/>
  <c r="M4095" i="29"/>
  <c r="M4091" i="29"/>
  <c r="M4087" i="29"/>
  <c r="M4083" i="29"/>
  <c r="M4079" i="29"/>
  <c r="M4075" i="29"/>
  <c r="M4071" i="29"/>
  <c r="M4067" i="29"/>
  <c r="M4063" i="29"/>
  <c r="M4059" i="29"/>
  <c r="M4055" i="29"/>
  <c r="M4051" i="29"/>
  <c r="M4047" i="29"/>
  <c r="M4043" i="29"/>
  <c r="M4039" i="29"/>
  <c r="M4035" i="29"/>
  <c r="M4031" i="29"/>
  <c r="M4027" i="29"/>
  <c r="M4023" i="29"/>
  <c r="M4019" i="29"/>
  <c r="M4015" i="29"/>
  <c r="M4011" i="29"/>
  <c r="M4007" i="29"/>
  <c r="M4003" i="29"/>
  <c r="M3999" i="29"/>
  <c r="M3995" i="29"/>
  <c r="M3991" i="29"/>
  <c r="M3987" i="29"/>
  <c r="M3983" i="29"/>
  <c r="M3979" i="29"/>
  <c r="M3975" i="29"/>
  <c r="M3971" i="29"/>
  <c r="M3967" i="29"/>
  <c r="M3963" i="29"/>
  <c r="M3959" i="29"/>
  <c r="M3955" i="29"/>
  <c r="M3951" i="29"/>
  <c r="M3947" i="29"/>
  <c r="M3943" i="29"/>
  <c r="M3939" i="29"/>
  <c r="M3935" i="29"/>
  <c r="M3931" i="29"/>
  <c r="M3927" i="29"/>
  <c r="M3923" i="29"/>
  <c r="M3919" i="29"/>
  <c r="M3915" i="29"/>
  <c r="M3911" i="29"/>
  <c r="M3907" i="29"/>
  <c r="M3903" i="29"/>
  <c r="M3899" i="29"/>
  <c r="M3895" i="29"/>
  <c r="M3891" i="29"/>
  <c r="M3887" i="29"/>
  <c r="M3883" i="29"/>
  <c r="M3879" i="29"/>
  <c r="M3875" i="29"/>
  <c r="M3871" i="29"/>
  <c r="M3867" i="29"/>
  <c r="M3863" i="29"/>
  <c r="M3859" i="29"/>
  <c r="M3855" i="29"/>
  <c r="M3851" i="29"/>
  <c r="M3847" i="29"/>
  <c r="M3843" i="29"/>
  <c r="M3839" i="29"/>
  <c r="M3835" i="29"/>
  <c r="M3831" i="29"/>
  <c r="M3827" i="29"/>
  <c r="M3823" i="29"/>
  <c r="M3819" i="29"/>
  <c r="M3815" i="29"/>
  <c r="M3811" i="29"/>
  <c r="M3807" i="29"/>
  <c r="M3803" i="29"/>
  <c r="M3799" i="29"/>
  <c r="M3795" i="29"/>
  <c r="M3791" i="29"/>
  <c r="M3787" i="29"/>
  <c r="M3783" i="29"/>
  <c r="M3779" i="29"/>
  <c r="M3775" i="29"/>
  <c r="M3771" i="29"/>
  <c r="M3767" i="29"/>
  <c r="M3763" i="29"/>
  <c r="M3759" i="29"/>
  <c r="M3755" i="29"/>
  <c r="M3751" i="29"/>
  <c r="M3747" i="29"/>
  <c r="M3743" i="29"/>
  <c r="M3739" i="29"/>
  <c r="M3735" i="29"/>
  <c r="M3731" i="29"/>
  <c r="M3727" i="29"/>
  <c r="M3723" i="29"/>
  <c r="M3719" i="29"/>
  <c r="M3715" i="29"/>
  <c r="M3711" i="29"/>
  <c r="M3707" i="29"/>
  <c r="M3703" i="29"/>
  <c r="M3699" i="29"/>
  <c r="M3695" i="29"/>
  <c r="M3691" i="29"/>
  <c r="M3687" i="29"/>
  <c r="M3683" i="29"/>
  <c r="M3679" i="29"/>
  <c r="M3675" i="29"/>
  <c r="M3671" i="29"/>
  <c r="M3667" i="29"/>
  <c r="M3663" i="29"/>
  <c r="M3659" i="29"/>
  <c r="M3655" i="29"/>
  <c r="M3651" i="29"/>
  <c r="M3647" i="29"/>
  <c r="M3643" i="29"/>
  <c r="M3639" i="29"/>
  <c r="M3635" i="29"/>
  <c r="M3631" i="29"/>
  <c r="M3627" i="29"/>
  <c r="M3623" i="29"/>
  <c r="M3619" i="29"/>
  <c r="M3615" i="29"/>
  <c r="M3611" i="29"/>
  <c r="M3607" i="29"/>
  <c r="M3603" i="29"/>
  <c r="M3599" i="29"/>
  <c r="M3595" i="29"/>
  <c r="M3591" i="29"/>
  <c r="M3587" i="29"/>
  <c r="M3583" i="29"/>
  <c r="M3579" i="29"/>
  <c r="M3575" i="29"/>
  <c r="M3571" i="29"/>
  <c r="M3567" i="29"/>
  <c r="M3563" i="29"/>
  <c r="M3559" i="29"/>
  <c r="M3555" i="29"/>
  <c r="M3551" i="29"/>
  <c r="M3547" i="29"/>
  <c r="M3543" i="29"/>
  <c r="M3539" i="29"/>
  <c r="M3535" i="29"/>
  <c r="M3531" i="29"/>
  <c r="M3527" i="29"/>
  <c r="M3523" i="29"/>
  <c r="M3519" i="29"/>
  <c r="M3515" i="29"/>
  <c r="M3511" i="29"/>
  <c r="M3507" i="29"/>
  <c r="M3503" i="29"/>
  <c r="M3499" i="29"/>
  <c r="M3495" i="29"/>
  <c r="M3491" i="29"/>
  <c r="M3487" i="29"/>
  <c r="M3483" i="29"/>
  <c r="M3479" i="29"/>
  <c r="M3475" i="29"/>
  <c r="M3471" i="29"/>
  <c r="M3467" i="29"/>
  <c r="M3463" i="29"/>
  <c r="M3459" i="29"/>
  <c r="M3455" i="29"/>
  <c r="M3451" i="29"/>
  <c r="M3447" i="29"/>
  <c r="M3443" i="29"/>
  <c r="M3439" i="29"/>
  <c r="M3435" i="29"/>
  <c r="M3431" i="29"/>
  <c r="M3427" i="29"/>
  <c r="M3423" i="29"/>
  <c r="M3419" i="29"/>
  <c r="M3415" i="29"/>
  <c r="M3411" i="29"/>
  <c r="M3407" i="29"/>
  <c r="M3403" i="29"/>
  <c r="M3399" i="29"/>
  <c r="M3395" i="29"/>
  <c r="M3391" i="29"/>
  <c r="M3387" i="29"/>
  <c r="M3383" i="29"/>
  <c r="M3379" i="29"/>
  <c r="M3375" i="29"/>
  <c r="M3371" i="29"/>
  <c r="M3367" i="29"/>
  <c r="M3363" i="29"/>
  <c r="M3359" i="29"/>
  <c r="M3355" i="29"/>
  <c r="M3351" i="29"/>
  <c r="M3347" i="29"/>
  <c r="M3343" i="29"/>
  <c r="M3339" i="29"/>
  <c r="M3335" i="29"/>
  <c r="M3331" i="29"/>
  <c r="M3327" i="29"/>
  <c r="M3323" i="29"/>
  <c r="M3319" i="29"/>
  <c r="M3315" i="29"/>
  <c r="M3311" i="29"/>
  <c r="M3307" i="29"/>
  <c r="M3303" i="29"/>
  <c r="M3299" i="29"/>
  <c r="M3295" i="29"/>
  <c r="M3291" i="29"/>
  <c r="M3287" i="29"/>
  <c r="M3283" i="29"/>
  <c r="M3279" i="29"/>
  <c r="M3275" i="29"/>
  <c r="M3271" i="29"/>
  <c r="M3267" i="29"/>
  <c r="M3263" i="29"/>
  <c r="M3259" i="29"/>
  <c r="M3255" i="29"/>
  <c r="M3251" i="29"/>
  <c r="M3247" i="29"/>
  <c r="M3243" i="29"/>
  <c r="M3239" i="29"/>
  <c r="M3235" i="29"/>
  <c r="M3231" i="29"/>
  <c r="M3227" i="29"/>
  <c r="M3223" i="29"/>
  <c r="M3219" i="29"/>
  <c r="M3215" i="29"/>
  <c r="M3211" i="29"/>
  <c r="M3207" i="29"/>
  <c r="M3203" i="29"/>
  <c r="M3199" i="29"/>
  <c r="M3195" i="29"/>
  <c r="M3191" i="29"/>
  <c r="M3187" i="29"/>
  <c r="M3183" i="29"/>
  <c r="M3179" i="29"/>
  <c r="M3175" i="29"/>
  <c r="M3171" i="29"/>
  <c r="M3167" i="29"/>
  <c r="M3163" i="29"/>
  <c r="M3159" i="29"/>
  <c r="M3155" i="29"/>
  <c r="M3151" i="29"/>
  <c r="M3147" i="29"/>
  <c r="M3143" i="29"/>
  <c r="M3139" i="29"/>
  <c r="M3135" i="29"/>
  <c r="M3131" i="29"/>
  <c r="M4600" i="29"/>
  <c r="M4592" i="29"/>
  <c r="M4584" i="29"/>
  <c r="M4576" i="29"/>
  <c r="M4568" i="29"/>
  <c r="M4560" i="29"/>
  <c r="M4552" i="29"/>
  <c r="M4544" i="29"/>
  <c r="M4536" i="29"/>
  <c r="M4528" i="29"/>
  <c r="M4520" i="29"/>
  <c r="M4512" i="29"/>
  <c r="M4504" i="29"/>
  <c r="M4496" i="29"/>
  <c r="M4488" i="29"/>
  <c r="M4480" i="29"/>
  <c r="M4472" i="29"/>
  <c r="M4464" i="29"/>
  <c r="M4456" i="29"/>
  <c r="M4448" i="29"/>
  <c r="M4440" i="29"/>
  <c r="M4432" i="29"/>
  <c r="M4424" i="29"/>
  <c r="M4416" i="29"/>
  <c r="M4408" i="29"/>
  <c r="M4400" i="29"/>
  <c r="M4392" i="29"/>
  <c r="M4384" i="29"/>
  <c r="M4379" i="29"/>
  <c r="M4374" i="29"/>
  <c r="M4370" i="29"/>
  <c r="M4366" i="29"/>
  <c r="M4362" i="29"/>
  <c r="M4358" i="29"/>
  <c r="M4354" i="29"/>
  <c r="M4350" i="29"/>
  <c r="M4346" i="29"/>
  <c r="M4342" i="29"/>
  <c r="M4338" i="29"/>
  <c r="M4334" i="29"/>
  <c r="M4330" i="29"/>
  <c r="M4326" i="29"/>
  <c r="M4322" i="29"/>
  <c r="M4318" i="29"/>
  <c r="M4314" i="29"/>
  <c r="M4310" i="29"/>
  <c r="M4306" i="29"/>
  <c r="M4302" i="29"/>
  <c r="M4298" i="29"/>
  <c r="M4294" i="29"/>
  <c r="M4290" i="29"/>
  <c r="M4286" i="29"/>
  <c r="M4282" i="29"/>
  <c r="M4278" i="29"/>
  <c r="M4274" i="29"/>
  <c r="M4270" i="29"/>
  <c r="M4266" i="29"/>
  <c r="M4262" i="29"/>
  <c r="M4258" i="29"/>
  <c r="M4254" i="29"/>
  <c r="M4250" i="29"/>
  <c r="M4246" i="29"/>
  <c r="M4242" i="29"/>
  <c r="M4238" i="29"/>
  <c r="M4234" i="29"/>
  <c r="M4230" i="29"/>
  <c r="M4226" i="29"/>
  <c r="M4222" i="29"/>
  <c r="M4218" i="29"/>
  <c r="M4214" i="29"/>
  <c r="M4210" i="29"/>
  <c r="M4206" i="29"/>
  <c r="M4202" i="29"/>
  <c r="M4198" i="29"/>
  <c r="M4194" i="29"/>
  <c r="M4190" i="29"/>
  <c r="M4186" i="29"/>
  <c r="M4182" i="29"/>
  <c r="M4178" i="29"/>
  <c r="M4174" i="29"/>
  <c r="M4170" i="29"/>
  <c r="M4166" i="29"/>
  <c r="M4162" i="29"/>
  <c r="M4158" i="29"/>
  <c r="M4154" i="29"/>
  <c r="M4150" i="29"/>
  <c r="M4146" i="29"/>
  <c r="M4142" i="29"/>
  <c r="M4138" i="29"/>
  <c r="M4134" i="29"/>
  <c r="M4130" i="29"/>
  <c r="M4126" i="29"/>
  <c r="M4122" i="29"/>
  <c r="M4118" i="29"/>
  <c r="M4114" i="29"/>
  <c r="M4110" i="29"/>
  <c r="M4106" i="29"/>
  <c r="M4102" i="29"/>
  <c r="M4098" i="29"/>
  <c r="M4094" i="29"/>
  <c r="M4090" i="29"/>
  <c r="M4086" i="29"/>
  <c r="M4082" i="29"/>
  <c r="M4078" i="29"/>
  <c r="M4074" i="29"/>
  <c r="M4070" i="29"/>
  <c r="M4066" i="29"/>
  <c r="M4062" i="29"/>
  <c r="M4058" i="29"/>
  <c r="M4054" i="29"/>
  <c r="M4050" i="29"/>
  <c r="M4046" i="29"/>
  <c r="M4042" i="29"/>
  <c r="M4038" i="29"/>
  <c r="M4034" i="29"/>
  <c r="M4030" i="29"/>
  <c r="M4026" i="29"/>
  <c r="M4022" i="29"/>
  <c r="M4018" i="29"/>
  <c r="M4014" i="29"/>
  <c r="M4010" i="29"/>
  <c r="M4006" i="29"/>
  <c r="M4002" i="29"/>
  <c r="M3998" i="29"/>
  <c r="M3994" i="29"/>
  <c r="M3990" i="29"/>
  <c r="M3986" i="29"/>
  <c r="M3982" i="29"/>
  <c r="M3978" i="29"/>
  <c r="M3974" i="29"/>
  <c r="M3970" i="29"/>
  <c r="M3966" i="29"/>
  <c r="M3962" i="29"/>
  <c r="M3958" i="29"/>
  <c r="M3954" i="29"/>
  <c r="M3950" i="29"/>
  <c r="M3946" i="29"/>
  <c r="M3942" i="29"/>
  <c r="M3938" i="29"/>
  <c r="M3934" i="29"/>
  <c r="M3930" i="29"/>
  <c r="M3926" i="29"/>
  <c r="M3922" i="29"/>
  <c r="M3918" i="29"/>
  <c r="M3914" i="29"/>
  <c r="M3910" i="29"/>
  <c r="M3906" i="29"/>
  <c r="M3902" i="29"/>
  <c r="M3898" i="29"/>
  <c r="M3894" i="29"/>
  <c r="M3890" i="29"/>
  <c r="M3886" i="29"/>
  <c r="M3882" i="29"/>
  <c r="M3878" i="29"/>
  <c r="M3874" i="29"/>
  <c r="M3870" i="29"/>
  <c r="M3866" i="29"/>
  <c r="M3862" i="29"/>
  <c r="M3858" i="29"/>
  <c r="M3854" i="29"/>
  <c r="M3850" i="29"/>
  <c r="M3846" i="29"/>
  <c r="M3842" i="29"/>
  <c r="M3838" i="29"/>
  <c r="M3834" i="29"/>
  <c r="M3830" i="29"/>
  <c r="M3826" i="29"/>
  <c r="M3822" i="29"/>
  <c r="M3818" i="29"/>
  <c r="M3814" i="29"/>
  <c r="M3810" i="29"/>
  <c r="M3806" i="29"/>
  <c r="M3802" i="29"/>
  <c r="M3798" i="29"/>
  <c r="M3794" i="29"/>
  <c r="M3790" i="29"/>
  <c r="M3786" i="29"/>
  <c r="M3782" i="29"/>
  <c r="M3778" i="29"/>
  <c r="M3774" i="29"/>
  <c r="M3770" i="29"/>
  <c r="M3766" i="29"/>
  <c r="M3762" i="29"/>
  <c r="M3758" i="29"/>
  <c r="M3754" i="29"/>
  <c r="M3750" i="29"/>
  <c r="M3746" i="29"/>
  <c r="M3742" i="29"/>
  <c r="M3738" i="29"/>
  <c r="M3734" i="29"/>
  <c r="M3730" i="29"/>
  <c r="M3726" i="29"/>
  <c r="M3722" i="29"/>
  <c r="M3718" i="29"/>
  <c r="M3714" i="29"/>
  <c r="M3710" i="29"/>
  <c r="M3706" i="29"/>
  <c r="M3702" i="29"/>
  <c r="M3698" i="29"/>
  <c r="M3694" i="29"/>
  <c r="M3690" i="29"/>
  <c r="M3686" i="29"/>
  <c r="M3682" i="29"/>
  <c r="M3678" i="29"/>
  <c r="M3674" i="29"/>
  <c r="M3670" i="29"/>
  <c r="M3666" i="29"/>
  <c r="M3662" i="29"/>
  <c r="M3658" i="29"/>
  <c r="M3654" i="29"/>
  <c r="M3650" i="29"/>
  <c r="M3646" i="29"/>
  <c r="M3642" i="29"/>
  <c r="M3638" i="29"/>
  <c r="M3634" i="29"/>
  <c r="M3630" i="29"/>
  <c r="M3626" i="29"/>
  <c r="M3622" i="29"/>
  <c r="M3618" i="29"/>
  <c r="M3614" i="29"/>
  <c r="M3610" i="29"/>
  <c r="M3606" i="29"/>
  <c r="M3602" i="29"/>
  <c r="M3598" i="29"/>
  <c r="M3594" i="29"/>
  <c r="M3590" i="29"/>
  <c r="M3586" i="29"/>
  <c r="M3582" i="29"/>
  <c r="M3578" i="29"/>
  <c r="M3574" i="29"/>
  <c r="M3570" i="29"/>
  <c r="M3566" i="29"/>
  <c r="M3562" i="29"/>
  <c r="M3558" i="29"/>
  <c r="M3554" i="29"/>
  <c r="M3550" i="29"/>
  <c r="M3546" i="29"/>
  <c r="M3542" i="29"/>
  <c r="M3538" i="29"/>
  <c r="M3534" i="29"/>
  <c r="M3530" i="29"/>
  <c r="M3526" i="29"/>
  <c r="M3522" i="29"/>
  <c r="M3518" i="29"/>
  <c r="M3514" i="29"/>
  <c r="M3510" i="29"/>
  <c r="M3506" i="29"/>
  <c r="M3502" i="29"/>
  <c r="M3498" i="29"/>
  <c r="M3494" i="29"/>
  <c r="M3490" i="29"/>
  <c r="M3486" i="29"/>
  <c r="M3482" i="29"/>
  <c r="M3478" i="29"/>
  <c r="M3474" i="29"/>
  <c r="M3470" i="29"/>
  <c r="M3466" i="29"/>
  <c r="M3462" i="29"/>
  <c r="M3458" i="29"/>
  <c r="M3454" i="29"/>
  <c r="M3450" i="29"/>
  <c r="M3446" i="29"/>
  <c r="M3442" i="29"/>
  <c r="M3438" i="29"/>
  <c r="M3434" i="29"/>
  <c r="M3430" i="29"/>
  <c r="M3426" i="29"/>
  <c r="M3422" i="29"/>
  <c r="M3418" i="29"/>
  <c r="M3414" i="29"/>
  <c r="M3410" i="29"/>
  <c r="M3406" i="29"/>
  <c r="M3402" i="29"/>
  <c r="M3398" i="29"/>
  <c r="M3394" i="29"/>
  <c r="M3390" i="29"/>
  <c r="M3386" i="29"/>
  <c r="M3382" i="29"/>
  <c r="M3378" i="29"/>
  <c r="M3374" i="29"/>
  <c r="M3370" i="29"/>
  <c r="M3366" i="29"/>
  <c r="M3362" i="29"/>
  <c r="M3358" i="29"/>
  <c r="M3354" i="29"/>
  <c r="M3350" i="29"/>
  <c r="M3346" i="29"/>
  <c r="M3342" i="29"/>
  <c r="M3338" i="29"/>
  <c r="M3334" i="29"/>
  <c r="M3330" i="29"/>
  <c r="M3326" i="29"/>
  <c r="M3322" i="29"/>
  <c r="M3318" i="29"/>
  <c r="M3314" i="29"/>
  <c r="M3310" i="29"/>
  <c r="M3306" i="29"/>
  <c r="M3302" i="29"/>
  <c r="M3298" i="29"/>
  <c r="M3294" i="29"/>
  <c r="M3290" i="29"/>
  <c r="M3286" i="29"/>
  <c r="M3282" i="29"/>
  <c r="M3278" i="29"/>
  <c r="M3274" i="29"/>
  <c r="M3270" i="29"/>
  <c r="M3266" i="29"/>
  <c r="M3262" i="29"/>
  <c r="M3258" i="29"/>
  <c r="M3254" i="29"/>
  <c r="M3250" i="29"/>
  <c r="M3246" i="29"/>
  <c r="M3242" i="29"/>
  <c r="M3238" i="29"/>
  <c r="M3234" i="29"/>
  <c r="M4612" i="29"/>
  <c r="M4598" i="29"/>
  <c r="M4590" i="29"/>
  <c r="M4582" i="29"/>
  <c r="M4574" i="29"/>
  <c r="M4566" i="29"/>
  <c r="M4558" i="29"/>
  <c r="M4550" i="29"/>
  <c r="M4542" i="29"/>
  <c r="M4534" i="29"/>
  <c r="M4526" i="29"/>
  <c r="M4518" i="29"/>
  <c r="M4510" i="29"/>
  <c r="M4502" i="29"/>
  <c r="M4494" i="29"/>
  <c r="M4486" i="29"/>
  <c r="M4478" i="29"/>
  <c r="M4470" i="29"/>
  <c r="M4462" i="29"/>
  <c r="M4454" i="29"/>
  <c r="M4446" i="29"/>
  <c r="M4438" i="29"/>
  <c r="M4430" i="29"/>
  <c r="M4422" i="29"/>
  <c r="M4414" i="29"/>
  <c r="M4406" i="29"/>
  <c r="M4398" i="29"/>
  <c r="M4390" i="29"/>
  <c r="M4383" i="29"/>
  <c r="M4378" i="29"/>
  <c r="M4373" i="29"/>
  <c r="M4369" i="29"/>
  <c r="M4365" i="29"/>
  <c r="M4361" i="29"/>
  <c r="M4357" i="29"/>
  <c r="M4353" i="29"/>
  <c r="M4349" i="29"/>
  <c r="M4345" i="29"/>
  <c r="M4341" i="29"/>
  <c r="M4337" i="29"/>
  <c r="M4333" i="29"/>
  <c r="M4329" i="29"/>
  <c r="M4325" i="29"/>
  <c r="M4321" i="29"/>
  <c r="M4317" i="29"/>
  <c r="M4313" i="29"/>
  <c r="M4309" i="29"/>
  <c r="M4305" i="29"/>
  <c r="M4301" i="29"/>
  <c r="M4297" i="29"/>
  <c r="M4293" i="29"/>
  <c r="M4289" i="29"/>
  <c r="M4285" i="29"/>
  <c r="M4281" i="29"/>
  <c r="M4277" i="29"/>
  <c r="M4273" i="29"/>
  <c r="M4269" i="29"/>
  <c r="M4265" i="29"/>
  <c r="M4261" i="29"/>
  <c r="M4257" i="29"/>
  <c r="M4253" i="29"/>
  <c r="M4249" i="29"/>
  <c r="M4245" i="29"/>
  <c r="M4241" i="29"/>
  <c r="M4237" i="29"/>
  <c r="M4233" i="29"/>
  <c r="M4229" i="29"/>
  <c r="M4225" i="29"/>
  <c r="M4221" i="29"/>
  <c r="M4217" i="29"/>
  <c r="M4213" i="29"/>
  <c r="M4209" i="29"/>
  <c r="M4205" i="29"/>
  <c r="M4201" i="29"/>
  <c r="M4197" i="29"/>
  <c r="M4193" i="29"/>
  <c r="M4189" i="29"/>
  <c r="M4185" i="29"/>
  <c r="M4181" i="29"/>
  <c r="M4177" i="29"/>
  <c r="M4173" i="29"/>
  <c r="M4169" i="29"/>
  <c r="M4165" i="29"/>
  <c r="M4161" i="29"/>
  <c r="M4157" i="29"/>
  <c r="M4153" i="29"/>
  <c r="M4149" i="29"/>
  <c r="M4145" i="29"/>
  <c r="M4141" i="29"/>
  <c r="M4137" i="29"/>
  <c r="M4133" i="29"/>
  <c r="M4129" i="29"/>
  <c r="M4125" i="29"/>
  <c r="M4121" i="29"/>
  <c r="M4117" i="29"/>
  <c r="M4113" i="29"/>
  <c r="M4109" i="29"/>
  <c r="M4105" i="29"/>
  <c r="M4101" i="29"/>
  <c r="M4097" i="29"/>
  <c r="M4093" i="29"/>
  <c r="M4089" i="29"/>
  <c r="M4085" i="29"/>
  <c r="M4081" i="29"/>
  <c r="M4077" i="29"/>
  <c r="M4073" i="29"/>
  <c r="M4069" i="29"/>
  <c r="M4065" i="29"/>
  <c r="M4061" i="29"/>
  <c r="M4057" i="29"/>
  <c r="M4053" i="29"/>
  <c r="M4049" i="29"/>
  <c r="M4045" i="29"/>
  <c r="M4041" i="29"/>
  <c r="M4037" i="29"/>
  <c r="M4033" i="29"/>
  <c r="M4029" i="29"/>
  <c r="M4025" i="29"/>
  <c r="M4021" i="29"/>
  <c r="M4017" i="29"/>
  <c r="M4013" i="29"/>
  <c r="M4009" i="29"/>
  <c r="M4005" i="29"/>
  <c r="M4001" i="29"/>
  <c r="M3997" i="29"/>
  <c r="M3993" i="29"/>
  <c r="M3989" i="29"/>
  <c r="M3985" i="29"/>
  <c r="M3981" i="29"/>
  <c r="M3977" i="29"/>
  <c r="M3973" i="29"/>
  <c r="M3969" i="29"/>
  <c r="M3965" i="29"/>
  <c r="M3961" i="29"/>
  <c r="M3957" i="29"/>
  <c r="M3953" i="29"/>
  <c r="M3949" i="29"/>
  <c r="M3945" i="29"/>
  <c r="M3941" i="29"/>
  <c r="M3937" i="29"/>
  <c r="M3933" i="29"/>
  <c r="M3929" i="29"/>
  <c r="M3925" i="29"/>
  <c r="M3921" i="29"/>
  <c r="M3917" i="29"/>
  <c r="M3913" i="29"/>
  <c r="M3909" i="29"/>
  <c r="M3905" i="29"/>
  <c r="M3901" i="29"/>
  <c r="M3897" i="29"/>
  <c r="M3893" i="29"/>
  <c r="M3889" i="29"/>
  <c r="M3885" i="29"/>
  <c r="M3881" i="29"/>
  <c r="M3877" i="29"/>
  <c r="M3873" i="29"/>
  <c r="M3869" i="29"/>
  <c r="M3865" i="29"/>
  <c r="M3861" i="29"/>
  <c r="M3857" i="29"/>
  <c r="M3853" i="29"/>
  <c r="M3849" i="29"/>
  <c r="M3845" i="29"/>
  <c r="M3841" i="29"/>
  <c r="M3837" i="29"/>
  <c r="M3833" i="29"/>
  <c r="M3829" i="29"/>
  <c r="M3825" i="29"/>
  <c r="M3821" i="29"/>
  <c r="M3817" i="29"/>
  <c r="M3813" i="29"/>
  <c r="M3809" i="29"/>
  <c r="M3805" i="29"/>
  <c r="M3801" i="29"/>
  <c r="M3797" i="29"/>
  <c r="M3793" i="29"/>
  <c r="M3789" i="29"/>
  <c r="M3785" i="29"/>
  <c r="M3781" i="29"/>
  <c r="M3777" i="29"/>
  <c r="M3773" i="29"/>
  <c r="M3769" i="29"/>
  <c r="M3765" i="29"/>
  <c r="M3761" i="29"/>
  <c r="M3757" i="29"/>
  <c r="M3753" i="29"/>
  <c r="M3749" i="29"/>
  <c r="M3745" i="29"/>
  <c r="M3741" i="29"/>
  <c r="M3737" i="29"/>
  <c r="M3733" i="29"/>
  <c r="M3729" i="29"/>
  <c r="M3725" i="29"/>
  <c r="M3721" i="29"/>
  <c r="M3717" i="29"/>
  <c r="M3713" i="29"/>
  <c r="M3709" i="29"/>
  <c r="M3705" i="29"/>
  <c r="M3701" i="29"/>
  <c r="M3697" i="29"/>
  <c r="M3693" i="29"/>
  <c r="M3689" i="29"/>
  <c r="M3685" i="29"/>
  <c r="M3681" i="29"/>
  <c r="M3677" i="29"/>
  <c r="M3673" i="29"/>
  <c r="M3669" i="29"/>
  <c r="M3665" i="29"/>
  <c r="M3661" i="29"/>
  <c r="M3657" i="29"/>
  <c r="M3653" i="29"/>
  <c r="M3649" i="29"/>
  <c r="M3645" i="29"/>
  <c r="M3641" i="29"/>
  <c r="M3637" i="29"/>
  <c r="M3633" i="29"/>
  <c r="M3629" i="29"/>
  <c r="M3625" i="29"/>
  <c r="M3621" i="29"/>
  <c r="M3617" i="29"/>
  <c r="M3613" i="29"/>
  <c r="M3609" i="29"/>
  <c r="M3605" i="29"/>
  <c r="M3601" i="29"/>
  <c r="M3597" i="29"/>
  <c r="M3593" i="29"/>
  <c r="M3589" i="29"/>
  <c r="M3585" i="29"/>
  <c r="M3581" i="29"/>
  <c r="M3577" i="29"/>
  <c r="M3573" i="29"/>
  <c r="M3569" i="29"/>
  <c r="M3565" i="29"/>
  <c r="M3561" i="29"/>
  <c r="M3557" i="29"/>
  <c r="M3553" i="29"/>
  <c r="M3549" i="29"/>
  <c r="M3545" i="29"/>
  <c r="M3541" i="29"/>
  <c r="M3537" i="29"/>
  <c r="M3533" i="29"/>
  <c r="M3529" i="29"/>
  <c r="M3525" i="29"/>
  <c r="M3521" i="29"/>
  <c r="M3517" i="29"/>
  <c r="M3513" i="29"/>
  <c r="M3509" i="29"/>
  <c r="M3505" i="29"/>
  <c r="M3501" i="29"/>
  <c r="M3497" i="29"/>
  <c r="M3493" i="29"/>
  <c r="M3489" i="29"/>
  <c r="M3485" i="29"/>
  <c r="M3481" i="29"/>
  <c r="M3477" i="29"/>
  <c r="M3473" i="29"/>
  <c r="M3469" i="29"/>
  <c r="M3465" i="29"/>
  <c r="M3461" i="29"/>
  <c r="M3457" i="29"/>
  <c r="M3453" i="29"/>
  <c r="M3449" i="29"/>
  <c r="M3445" i="29"/>
  <c r="M3441" i="29"/>
  <c r="M3437" i="29"/>
  <c r="M3433" i="29"/>
  <c r="M3429" i="29"/>
  <c r="M3425" i="29"/>
  <c r="M3421" i="29"/>
  <c r="M3417" i="29"/>
  <c r="M3413" i="29"/>
  <c r="M3409" i="29"/>
  <c r="M3405" i="29"/>
  <c r="M3401" i="29"/>
  <c r="M3397" i="29"/>
  <c r="M3393" i="29"/>
  <c r="M3389" i="29"/>
  <c r="M3385" i="29"/>
  <c r="M3381" i="29"/>
  <c r="M3377" i="29"/>
  <c r="M3373" i="29"/>
  <c r="M3369" i="29"/>
  <c r="M3365" i="29"/>
  <c r="M3361" i="29"/>
  <c r="M3357" i="29"/>
  <c r="M3353" i="29"/>
  <c r="M3349" i="29"/>
  <c r="M3345" i="29"/>
  <c r="M3341" i="29"/>
  <c r="M3337" i="29"/>
  <c r="M3333" i="29"/>
  <c r="M3329" i="29"/>
  <c r="M3325" i="29"/>
  <c r="M3321" i="29"/>
  <c r="M3317" i="29"/>
  <c r="M3313" i="29"/>
  <c r="M3309" i="29"/>
  <c r="M3305" i="29"/>
  <c r="M3301" i="29"/>
  <c r="M3297" i="29"/>
  <c r="M3293" i="29"/>
  <c r="M3289" i="29"/>
  <c r="M3285" i="29"/>
  <c r="M3281" i="29"/>
  <c r="M3277" i="29"/>
  <c r="M3273" i="29"/>
  <c r="M3269" i="29"/>
  <c r="M3265" i="29"/>
  <c r="M3261" i="29"/>
  <c r="M3257" i="29"/>
  <c r="M3253" i="29"/>
  <c r="M3249" i="29"/>
  <c r="M3245" i="29"/>
  <c r="M3241" i="29"/>
  <c r="M3237" i="29"/>
  <c r="M3233" i="29"/>
  <c r="M3229" i="29"/>
  <c r="M3225" i="29"/>
  <c r="M3221" i="29"/>
  <c r="M3217" i="29"/>
  <c r="M3213" i="29"/>
  <c r="M3209" i="29"/>
  <c r="M3205" i="29"/>
  <c r="M3201" i="29"/>
  <c r="M3197" i="29"/>
  <c r="M3193" i="29"/>
  <c r="M3189" i="29"/>
  <c r="M3185" i="29"/>
  <c r="M3181" i="29"/>
  <c r="M3177" i="29"/>
  <c r="M3173" i="29"/>
  <c r="M3169" i="29"/>
  <c r="M3165" i="29"/>
  <c r="M3161" i="29"/>
  <c r="M3157" i="29"/>
  <c r="M3153" i="29"/>
  <c r="M3149" i="29"/>
  <c r="M3145" i="29"/>
  <c r="M3141" i="29"/>
  <c r="M3137" i="29"/>
  <c r="M3133" i="29"/>
  <c r="M3129" i="29"/>
  <c r="M3125" i="29"/>
  <c r="M3121" i="29"/>
  <c r="M3117" i="29"/>
  <c r="M4588" i="29"/>
  <c r="M4556" i="29"/>
  <c r="M4524" i="29"/>
  <c r="M4492" i="29"/>
  <c r="M4460" i="29"/>
  <c r="M4428" i="29"/>
  <c r="M4396" i="29"/>
  <c r="M4372" i="29"/>
  <c r="M4356" i="29"/>
  <c r="M4340" i="29"/>
  <c r="M4324" i="29"/>
  <c r="M4308" i="29"/>
  <c r="M4292" i="29"/>
  <c r="M4276" i="29"/>
  <c r="M4260" i="29"/>
  <c r="M4244" i="29"/>
  <c r="M4228" i="29"/>
  <c r="M4212" i="29"/>
  <c r="M4196" i="29"/>
  <c r="M4180" i="29"/>
  <c r="M4164" i="29"/>
  <c r="M4148" i="29"/>
  <c r="M4132" i="29"/>
  <c r="M4116" i="29"/>
  <c r="M4100" i="29"/>
  <c r="M4084" i="29"/>
  <c r="M4068" i="29"/>
  <c r="M4052" i="29"/>
  <c r="M4036" i="29"/>
  <c r="M4020" i="29"/>
  <c r="M4004" i="29"/>
  <c r="M3988" i="29"/>
  <c r="M3972" i="29"/>
  <c r="M3956" i="29"/>
  <c r="M3940" i="29"/>
  <c r="M3924" i="29"/>
  <c r="M3908" i="29"/>
  <c r="M3892" i="29"/>
  <c r="M3876" i="29"/>
  <c r="M3860" i="29"/>
  <c r="M3844" i="29"/>
  <c r="M3828" i="29"/>
  <c r="M3812" i="29"/>
  <c r="M3796" i="29"/>
  <c r="M3780" i="29"/>
  <c r="M3764" i="29"/>
  <c r="M3748" i="29"/>
  <c r="M3732" i="29"/>
  <c r="M3716" i="29"/>
  <c r="M3700" i="29"/>
  <c r="M3684" i="29"/>
  <c r="M3668" i="29"/>
  <c r="M3652" i="29"/>
  <c r="M3636" i="29"/>
  <c r="M3620" i="29"/>
  <c r="M3604" i="29"/>
  <c r="M3588" i="29"/>
  <c r="M3572" i="29"/>
  <c r="M3556" i="29"/>
  <c r="M3540" i="29"/>
  <c r="M3524" i="29"/>
  <c r="M3508" i="29"/>
  <c r="M3492" i="29"/>
  <c r="M3476" i="29"/>
  <c r="M3460" i="29"/>
  <c r="M3444" i="29"/>
  <c r="M3428" i="29"/>
  <c r="M3412" i="29"/>
  <c r="M3396" i="29"/>
  <c r="M3380" i="29"/>
  <c r="M3364" i="29"/>
  <c r="M3348" i="29"/>
  <c r="M3332" i="29"/>
  <c r="M3316" i="29"/>
  <c r="M3300" i="29"/>
  <c r="M3284" i="29"/>
  <c r="M3268" i="29"/>
  <c r="M3252" i="29"/>
  <c r="M3236" i="29"/>
  <c r="M3226" i="29"/>
  <c r="M3218" i="29"/>
  <c r="M3210" i="29"/>
  <c r="M3202" i="29"/>
  <c r="M3194" i="29"/>
  <c r="M3186" i="29"/>
  <c r="M3178" i="29"/>
  <c r="M3170" i="29"/>
  <c r="M3162" i="29"/>
  <c r="M3154" i="29"/>
  <c r="M3146" i="29"/>
  <c r="M3138" i="29"/>
  <c r="M3130" i="29"/>
  <c r="M3124" i="29"/>
  <c r="M3119" i="29"/>
  <c r="M3114" i="29"/>
  <c r="M3110" i="29"/>
  <c r="M3106" i="29"/>
  <c r="M3102" i="29"/>
  <c r="M3098" i="29"/>
  <c r="M3094" i="29"/>
  <c r="M3090" i="29"/>
  <c r="M3086" i="29"/>
  <c r="M3082" i="29"/>
  <c r="M3078" i="29"/>
  <c r="M3074" i="29"/>
  <c r="M3070" i="29"/>
  <c r="M3066" i="29"/>
  <c r="M3062" i="29"/>
  <c r="M3058" i="29"/>
  <c r="M3054" i="29"/>
  <c r="M3050" i="29"/>
  <c r="M3046" i="29"/>
  <c r="M3042" i="29"/>
  <c r="M3038" i="29"/>
  <c r="M3034" i="29"/>
  <c r="M3030" i="29"/>
  <c r="M3026" i="29"/>
  <c r="M3022" i="29"/>
  <c r="M3018" i="29"/>
  <c r="M3014" i="29"/>
  <c r="M3010" i="29"/>
  <c r="M3006" i="29"/>
  <c r="M3002" i="29"/>
  <c r="M2998" i="29"/>
  <c r="M2994" i="29"/>
  <c r="M2990" i="29"/>
  <c r="M2986" i="29"/>
  <c r="M2982" i="29"/>
  <c r="M2978" i="29"/>
  <c r="M2974" i="29"/>
  <c r="M2970" i="29"/>
  <c r="M2966" i="29"/>
  <c r="M2962" i="29"/>
  <c r="M2958" i="29"/>
  <c r="M2954" i="29"/>
  <c r="M2950" i="29"/>
  <c r="M2946" i="29"/>
  <c r="M2942" i="29"/>
  <c r="M2938" i="29"/>
  <c r="M2934" i="29"/>
  <c r="M2930" i="29"/>
  <c r="M2926" i="29"/>
  <c r="M2922" i="29"/>
  <c r="M2918" i="29"/>
  <c r="M2914" i="29"/>
  <c r="M2910" i="29"/>
  <c r="M2906" i="29"/>
  <c r="M2902" i="29"/>
  <c r="M2898" i="29"/>
  <c r="M2894" i="29"/>
  <c r="M2890" i="29"/>
  <c r="M2886" i="29"/>
  <c r="M2882" i="29"/>
  <c r="M2878" i="29"/>
  <c r="M2874" i="29"/>
  <c r="M2870" i="29"/>
  <c r="M2866" i="29"/>
  <c r="M2862" i="29"/>
  <c r="M2858" i="29"/>
  <c r="M2854" i="29"/>
  <c r="M2850" i="29"/>
  <c r="M2846" i="29"/>
  <c r="M2842" i="29"/>
  <c r="M2838" i="29"/>
  <c r="M2834" i="29"/>
  <c r="M2830" i="29"/>
  <c r="M2826" i="29"/>
  <c r="M2822" i="29"/>
  <c r="M2818" i="29"/>
  <c r="M2814" i="29"/>
  <c r="M2810" i="29"/>
  <c r="M2806" i="29"/>
  <c r="M2802" i="29"/>
  <c r="M2798" i="29"/>
  <c r="M2794" i="29"/>
  <c r="M2790" i="29"/>
  <c r="M2786" i="29"/>
  <c r="M2782" i="29"/>
  <c r="M2778" i="29"/>
  <c r="M2774" i="29"/>
  <c r="M2770" i="29"/>
  <c r="M2766" i="29"/>
  <c r="M2762" i="29"/>
  <c r="M2758" i="29"/>
  <c r="M2754" i="29"/>
  <c r="M2750" i="29"/>
  <c r="M2746" i="29"/>
  <c r="M2742" i="29"/>
  <c r="M2738" i="29"/>
  <c r="M2734" i="29"/>
  <c r="M2730" i="29"/>
  <c r="M2726" i="29"/>
  <c r="M2722" i="29"/>
  <c r="M2718" i="29"/>
  <c r="M2714" i="29"/>
  <c r="M2710" i="29"/>
  <c r="M2706" i="29"/>
  <c r="M2702" i="29"/>
  <c r="M2698" i="29"/>
  <c r="M2694" i="29"/>
  <c r="M2690" i="29"/>
  <c r="M2686" i="29"/>
  <c r="M2682" i="29"/>
  <c r="M2678" i="29"/>
  <c r="M2674" i="29"/>
  <c r="M2670" i="29"/>
  <c r="M2666" i="29"/>
  <c r="M2662" i="29"/>
  <c r="M2658" i="29"/>
  <c r="M2654" i="29"/>
  <c r="M2650" i="29"/>
  <c r="M2646" i="29"/>
  <c r="M2642" i="29"/>
  <c r="M2638" i="29"/>
  <c r="M2634" i="29"/>
  <c r="M2630" i="29"/>
  <c r="M2626" i="29"/>
  <c r="M2622" i="29"/>
  <c r="M2618" i="29"/>
  <c r="M2614" i="29"/>
  <c r="M2610" i="29"/>
  <c r="M2606" i="29"/>
  <c r="M2602" i="29"/>
  <c r="M2598" i="29"/>
  <c r="M2594" i="29"/>
  <c r="M2590" i="29"/>
  <c r="M2586" i="29"/>
  <c r="M2582" i="29"/>
  <c r="M2578" i="29"/>
  <c r="M2574" i="29"/>
  <c r="M2570" i="29"/>
  <c r="M2566" i="29"/>
  <c r="M2562" i="29"/>
  <c r="M2558" i="29"/>
  <c r="M2554" i="29"/>
  <c r="M2550" i="29"/>
  <c r="M2546" i="29"/>
  <c r="M2542" i="29"/>
  <c r="M2538" i="29"/>
  <c r="M2534" i="29"/>
  <c r="M2530" i="29"/>
  <c r="M2526" i="29"/>
  <c r="M2522" i="29"/>
  <c r="M2518" i="29"/>
  <c r="M2514" i="29"/>
  <c r="M2510" i="29"/>
  <c r="M2506" i="29"/>
  <c r="M2502" i="29"/>
  <c r="M2498" i="29"/>
  <c r="M2494" i="29"/>
  <c r="M2490" i="29"/>
  <c r="M2486" i="29"/>
  <c r="M2482" i="29"/>
  <c r="M2478" i="29"/>
  <c r="M2474" i="29"/>
  <c r="M2470" i="29"/>
  <c r="M2466" i="29"/>
  <c r="M2462" i="29"/>
  <c r="M2458" i="29"/>
  <c r="M2454" i="29"/>
  <c r="M2450" i="29"/>
  <c r="M2446" i="29"/>
  <c r="M2442" i="29"/>
  <c r="M2438" i="29"/>
  <c r="M2434" i="29"/>
  <c r="M2430" i="29"/>
  <c r="M2426" i="29"/>
  <c r="M2422" i="29"/>
  <c r="M2418" i="29"/>
  <c r="M2414" i="29"/>
  <c r="M2410" i="29"/>
  <c r="M2406" i="29"/>
  <c r="M2402" i="29"/>
  <c r="M2398" i="29"/>
  <c r="M2394" i="29"/>
  <c r="M2390" i="29"/>
  <c r="M4580" i="29"/>
  <c r="M4548" i="29"/>
  <c r="M4516" i="29"/>
  <c r="M4484" i="29"/>
  <c r="M4452" i="29"/>
  <c r="M4420" i="29"/>
  <c r="M4388" i="29"/>
  <c r="M4368" i="29"/>
  <c r="M4352" i="29"/>
  <c r="M4336" i="29"/>
  <c r="M4320" i="29"/>
  <c r="M4304" i="29"/>
  <c r="M4288" i="29"/>
  <c r="M4272" i="29"/>
  <c r="M4256" i="29"/>
  <c r="M4240" i="29"/>
  <c r="M4224" i="29"/>
  <c r="M4208" i="29"/>
  <c r="M4192" i="29"/>
  <c r="M4176" i="29"/>
  <c r="M4160" i="29"/>
  <c r="M4144" i="29"/>
  <c r="M4128" i="29"/>
  <c r="M4112" i="29"/>
  <c r="M4096" i="29"/>
  <c r="M4080" i="29"/>
  <c r="M4064" i="29"/>
  <c r="M4048" i="29"/>
  <c r="M4032" i="29"/>
  <c r="M4016" i="29"/>
  <c r="M4000" i="29"/>
  <c r="M3984" i="29"/>
  <c r="M3968" i="29"/>
  <c r="M3952" i="29"/>
  <c r="M3936" i="29"/>
  <c r="M3920" i="29"/>
  <c r="M3904" i="29"/>
  <c r="M3888" i="29"/>
  <c r="M3872" i="29"/>
  <c r="M3856" i="29"/>
  <c r="M3840" i="29"/>
  <c r="M3824" i="29"/>
  <c r="M3808" i="29"/>
  <c r="M3792" i="29"/>
  <c r="M3776" i="29"/>
  <c r="M3760" i="29"/>
  <c r="M3744" i="29"/>
  <c r="M3728" i="29"/>
  <c r="M3712" i="29"/>
  <c r="M3696" i="29"/>
  <c r="M3680" i="29"/>
  <c r="M3664" i="29"/>
  <c r="M3648" i="29"/>
  <c r="M3632" i="29"/>
  <c r="M3616" i="29"/>
  <c r="M3600" i="29"/>
  <c r="M3584" i="29"/>
  <c r="M3568" i="29"/>
  <c r="M3552" i="29"/>
  <c r="M3536" i="29"/>
  <c r="M3520" i="29"/>
  <c r="M3504" i="29"/>
  <c r="M3488" i="29"/>
  <c r="M3472" i="29"/>
  <c r="M3456" i="29"/>
  <c r="M3440" i="29"/>
  <c r="M3424" i="29"/>
  <c r="M3408" i="29"/>
  <c r="M3392" i="29"/>
  <c r="M3376" i="29"/>
  <c r="M3360" i="29"/>
  <c r="M3344" i="29"/>
  <c r="M3328" i="29"/>
  <c r="M3312" i="29"/>
  <c r="M3296" i="29"/>
  <c r="M3280" i="29"/>
  <c r="M3264" i="29"/>
  <c r="M3248" i="29"/>
  <c r="M3232" i="29"/>
  <c r="M3224" i="29"/>
  <c r="M3216" i="29"/>
  <c r="M3208" i="29"/>
  <c r="M3200" i="29"/>
  <c r="M3192" i="29"/>
  <c r="M3184" i="29"/>
  <c r="M3176" i="29"/>
  <c r="M3168" i="29"/>
  <c r="M3160" i="29"/>
  <c r="M3152" i="29"/>
  <c r="M3144" i="29"/>
  <c r="M3136" i="29"/>
  <c r="M3128" i="29"/>
  <c r="M3123" i="29"/>
  <c r="M3118" i="29"/>
  <c r="M3113" i="29"/>
  <c r="M3109" i="29"/>
  <c r="M3105" i="29"/>
  <c r="M3101" i="29"/>
  <c r="M3097" i="29"/>
  <c r="M3093" i="29"/>
  <c r="M3089" i="29"/>
  <c r="M3085" i="29"/>
  <c r="M3081" i="29"/>
  <c r="M3077" i="29"/>
  <c r="M3073" i="29"/>
  <c r="M3069" i="29"/>
  <c r="M3065" i="29"/>
  <c r="M3061" i="29"/>
  <c r="M3057" i="29"/>
  <c r="M3053" i="29"/>
  <c r="M3049" i="29"/>
  <c r="M3045" i="29"/>
  <c r="M3041" i="29"/>
  <c r="M3037" i="29"/>
  <c r="M3033" i="29"/>
  <c r="M3029" i="29"/>
  <c r="M3025" i="29"/>
  <c r="M3021" i="29"/>
  <c r="M3017" i="29"/>
  <c r="M3013" i="29"/>
  <c r="M3009" i="29"/>
  <c r="M3005" i="29"/>
  <c r="M3001" i="29"/>
  <c r="M2997" i="29"/>
  <c r="M2993" i="29"/>
  <c r="M2989" i="29"/>
  <c r="M2985" i="29"/>
  <c r="M2981" i="29"/>
  <c r="M2977" i="29"/>
  <c r="M2973" i="29"/>
  <c r="M2969" i="29"/>
  <c r="M2965" i="29"/>
  <c r="M2961" i="29"/>
  <c r="M2957" i="29"/>
  <c r="M2953" i="29"/>
  <c r="M2949" i="29"/>
  <c r="M2945" i="29"/>
  <c r="M2941" i="29"/>
  <c r="M2937" i="29"/>
  <c r="M2933" i="29"/>
  <c r="M2929" i="29"/>
  <c r="M2925" i="29"/>
  <c r="M2921" i="29"/>
  <c r="M2917" i="29"/>
  <c r="M2913" i="29"/>
  <c r="M2909" i="29"/>
  <c r="M2905" i="29"/>
  <c r="M2901" i="29"/>
  <c r="M2897" i="29"/>
  <c r="M2893" i="29"/>
  <c r="M2889" i="29"/>
  <c r="M2885" i="29"/>
  <c r="M2881" i="29"/>
  <c r="M2877" i="29"/>
  <c r="M2873" i="29"/>
  <c r="M2869" i="29"/>
  <c r="M2865" i="29"/>
  <c r="M2861" i="29"/>
  <c r="M2857" i="29"/>
  <c r="M2853" i="29"/>
  <c r="M2849" i="29"/>
  <c r="M2845" i="29"/>
  <c r="M2841" i="29"/>
  <c r="M2837" i="29"/>
  <c r="M2833" i="29"/>
  <c r="M2829" i="29"/>
  <c r="M2825" i="29"/>
  <c r="M2821" i="29"/>
  <c r="M2817" i="29"/>
  <c r="M2813" i="29"/>
  <c r="M2809" i="29"/>
  <c r="M2805" i="29"/>
  <c r="M2801" i="29"/>
  <c r="M2797" i="29"/>
  <c r="M2793" i="29"/>
  <c r="M2789" i="29"/>
  <c r="M2785" i="29"/>
  <c r="M2781" i="29"/>
  <c r="M2777" i="29"/>
  <c r="M2773" i="29"/>
  <c r="M2769" i="29"/>
  <c r="M2765" i="29"/>
  <c r="M2761" i="29"/>
  <c r="M2757" i="29"/>
  <c r="M2753" i="29"/>
  <c r="M2749" i="29"/>
  <c r="M2745" i="29"/>
  <c r="M2741" i="29"/>
  <c r="M2737" i="29"/>
  <c r="M2733" i="29"/>
  <c r="M2729" i="29"/>
  <c r="M2725" i="29"/>
  <c r="M2721" i="29"/>
  <c r="M2717" i="29"/>
  <c r="M2713" i="29"/>
  <c r="M2709" i="29"/>
  <c r="M2705" i="29"/>
  <c r="M2701" i="29"/>
  <c r="M2697" i="29"/>
  <c r="M2693" i="29"/>
  <c r="M2689" i="29"/>
  <c r="M2685" i="29"/>
  <c r="M2681" i="29"/>
  <c r="M2677" i="29"/>
  <c r="M2673" i="29"/>
  <c r="M2669" i="29"/>
  <c r="M2665" i="29"/>
  <c r="M2661" i="29"/>
  <c r="M2657" i="29"/>
  <c r="M2653" i="29"/>
  <c r="M2649" i="29"/>
  <c r="M2645" i="29"/>
  <c r="M2641" i="29"/>
  <c r="M2637" i="29"/>
  <c r="M2633" i="29"/>
  <c r="M2629" i="29"/>
  <c r="M2625" i="29"/>
  <c r="M2621" i="29"/>
  <c r="M2617" i="29"/>
  <c r="M2613" i="29"/>
  <c r="M2609" i="29"/>
  <c r="M2605" i="29"/>
  <c r="M2601" i="29"/>
  <c r="M2597" i="29"/>
  <c r="M2593" i="29"/>
  <c r="M2589" i="29"/>
  <c r="M2585" i="29"/>
  <c r="M2581" i="29"/>
  <c r="M2577" i="29"/>
  <c r="M2573" i="29"/>
  <c r="M2569" i="29"/>
  <c r="M2565" i="29"/>
  <c r="M2561" i="29"/>
  <c r="M2557" i="29"/>
  <c r="M2553" i="29"/>
  <c r="M2549" i="29"/>
  <c r="M2545" i="29"/>
  <c r="M2541" i="29"/>
  <c r="M2537" i="29"/>
  <c r="M2533" i="29"/>
  <c r="M2529" i="29"/>
  <c r="M2525" i="29"/>
  <c r="M2521" i="29"/>
  <c r="M2517" i="29"/>
  <c r="M2513" i="29"/>
  <c r="M2509" i="29"/>
  <c r="M2505" i="29"/>
  <c r="M2501" i="29"/>
  <c r="M2497" i="29"/>
  <c r="M2493" i="29"/>
  <c r="M2489" i="29"/>
  <c r="M2485" i="29"/>
  <c r="M2481" i="29"/>
  <c r="M2477" i="29"/>
  <c r="M2473" i="29"/>
  <c r="M2469" i="29"/>
  <c r="M2465" i="29"/>
  <c r="M2461" i="29"/>
  <c r="M2457" i="29"/>
  <c r="M2453" i="29"/>
  <c r="M2449" i="29"/>
  <c r="M2445" i="29"/>
  <c r="M2441" i="29"/>
  <c r="M2437" i="29"/>
  <c r="M2433" i="29"/>
  <c r="M2429" i="29"/>
  <c r="M2425" i="29"/>
  <c r="M2421" i="29"/>
  <c r="M2417" i="29"/>
  <c r="M2413" i="29"/>
  <c r="M2409" i="29"/>
  <c r="M2405" i="29"/>
  <c r="M2401" i="29"/>
  <c r="M2397" i="29"/>
  <c r="M2393" i="29"/>
  <c r="M2389" i="29"/>
  <c r="M2385" i="29"/>
  <c r="M2381" i="29"/>
  <c r="M2377" i="29"/>
  <c r="M2373" i="29"/>
  <c r="M2369" i="29"/>
  <c r="M2365" i="29"/>
  <c r="M2361" i="29"/>
  <c r="M2357" i="29"/>
  <c r="M2353" i="29"/>
  <c r="M2349" i="29"/>
  <c r="M2345" i="29"/>
  <c r="M2341" i="29"/>
  <c r="M2337" i="29"/>
  <c r="M2333" i="29"/>
  <c r="M2329" i="29"/>
  <c r="M2325" i="29"/>
  <c r="M2321" i="29"/>
  <c r="M2317" i="29"/>
  <c r="M2313" i="29"/>
  <c r="M2309" i="29"/>
  <c r="M2305" i="29"/>
  <c r="M2301" i="29"/>
  <c r="M2297" i="29"/>
  <c r="M2293" i="29"/>
  <c r="M2289" i="29"/>
  <c r="M2285" i="29"/>
  <c r="M2281" i="29"/>
  <c r="M2277" i="29"/>
  <c r="M2273" i="29"/>
  <c r="M2269" i="29"/>
  <c r="M2265" i="29"/>
  <c r="M2261" i="29"/>
  <c r="M2257" i="29"/>
  <c r="M2253" i="29"/>
  <c r="M2249" i="29"/>
  <c r="M2245" i="29"/>
  <c r="M2241" i="29"/>
  <c r="M2237" i="29"/>
  <c r="M2233" i="29"/>
  <c r="M2229" i="29"/>
  <c r="M2225" i="29"/>
  <c r="M2221" i="29"/>
  <c r="M2217" i="29"/>
  <c r="M2213" i="29"/>
  <c r="M2209" i="29"/>
  <c r="M2205" i="29"/>
  <c r="M2201" i="29"/>
  <c r="M2197" i="29"/>
  <c r="M2193" i="29"/>
  <c r="M2189" i="29"/>
  <c r="M2185" i="29"/>
  <c r="M2181" i="29"/>
  <c r="M2177" i="29"/>
  <c r="M2173" i="29"/>
  <c r="M2169" i="29"/>
  <c r="M2165" i="29"/>
  <c r="M2161" i="29"/>
  <c r="M2157" i="29"/>
  <c r="M2153" i="29"/>
  <c r="M2149" i="29"/>
  <c r="M2145" i="29"/>
  <c r="M2141" i="29"/>
  <c r="M2137" i="29"/>
  <c r="M2133" i="29"/>
  <c r="M2129" i="29"/>
  <c r="M4608" i="29"/>
  <c r="M4572" i="29"/>
  <c r="M4540" i="29"/>
  <c r="M4508" i="29"/>
  <c r="M4476" i="29"/>
  <c r="M4444" i="29"/>
  <c r="M4412" i="29"/>
  <c r="M4382" i="29"/>
  <c r="M4364" i="29"/>
  <c r="M4348" i="29"/>
  <c r="M4332" i="29"/>
  <c r="M4316" i="29"/>
  <c r="M4300" i="29"/>
  <c r="M4284" i="29"/>
  <c r="M4268" i="29"/>
  <c r="M4252" i="29"/>
  <c r="M4236" i="29"/>
  <c r="M4220" i="29"/>
  <c r="M4204" i="29"/>
  <c r="M4188" i="29"/>
  <c r="M4172" i="29"/>
  <c r="M4156" i="29"/>
  <c r="M4140" i="29"/>
  <c r="M4124" i="29"/>
  <c r="M4108" i="29"/>
  <c r="M4092" i="29"/>
  <c r="M4076" i="29"/>
  <c r="M4060" i="29"/>
  <c r="M4044" i="29"/>
  <c r="M4028" i="29"/>
  <c r="M4012" i="29"/>
  <c r="M3996" i="29"/>
  <c r="M3980" i="29"/>
  <c r="M3964" i="29"/>
  <c r="M3948" i="29"/>
  <c r="M3932" i="29"/>
  <c r="M3916" i="29"/>
  <c r="M3900" i="29"/>
  <c r="M3884" i="29"/>
  <c r="M3868" i="29"/>
  <c r="M3852" i="29"/>
  <c r="M3836" i="29"/>
  <c r="M3820" i="29"/>
  <c r="M3804" i="29"/>
  <c r="M3788" i="29"/>
  <c r="M3772" i="29"/>
  <c r="M3756" i="29"/>
  <c r="M3740" i="29"/>
  <c r="M3724" i="29"/>
  <c r="M3708" i="29"/>
  <c r="M3692" i="29"/>
  <c r="M3676" i="29"/>
  <c r="M3660" i="29"/>
  <c r="M3644" i="29"/>
  <c r="M3628" i="29"/>
  <c r="M3612" i="29"/>
  <c r="M3596" i="29"/>
  <c r="M3580" i="29"/>
  <c r="M3564" i="29"/>
  <c r="M3548" i="29"/>
  <c r="M3532" i="29"/>
  <c r="M3516" i="29"/>
  <c r="M3500" i="29"/>
  <c r="M3484" i="29"/>
  <c r="M3468" i="29"/>
  <c r="M3452" i="29"/>
  <c r="M3436" i="29"/>
  <c r="M3420" i="29"/>
  <c r="M3404" i="29"/>
  <c r="M3388" i="29"/>
  <c r="M3372" i="29"/>
  <c r="M3356" i="29"/>
  <c r="M3340" i="29"/>
  <c r="M3324" i="29"/>
  <c r="M3308" i="29"/>
  <c r="M3292" i="29"/>
  <c r="M3276" i="29"/>
  <c r="M3260" i="29"/>
  <c r="M3244" i="29"/>
  <c r="M3230" i="29"/>
  <c r="M3222" i="29"/>
  <c r="M3214" i="29"/>
  <c r="M3206" i="29"/>
  <c r="M3198" i="29"/>
  <c r="M3190" i="29"/>
  <c r="M3182" i="29"/>
  <c r="M3174" i="29"/>
  <c r="M3166" i="29"/>
  <c r="M3158" i="29"/>
  <c r="M3150" i="29"/>
  <c r="M3142" i="29"/>
  <c r="M3134" i="29"/>
  <c r="M3127" i="29"/>
  <c r="M3122" i="29"/>
  <c r="M3116" i="29"/>
  <c r="M3112" i="29"/>
  <c r="M3108" i="29"/>
  <c r="M3104" i="29"/>
  <c r="M3100" i="29"/>
  <c r="M3096" i="29"/>
  <c r="M3092" i="29"/>
  <c r="M3088" i="29"/>
  <c r="M3084" i="29"/>
  <c r="M3080" i="29"/>
  <c r="M3076" i="29"/>
  <c r="M3072" i="29"/>
  <c r="M3068" i="29"/>
  <c r="M3064" i="29"/>
  <c r="M3060" i="29"/>
  <c r="M3056" i="29"/>
  <c r="M3052" i="29"/>
  <c r="M3048" i="29"/>
  <c r="M3044" i="29"/>
  <c r="M3040" i="29"/>
  <c r="M3036" i="29"/>
  <c r="M3032" i="29"/>
  <c r="M3028" i="29"/>
  <c r="M3024" i="29"/>
  <c r="M3020" i="29"/>
  <c r="M3016" i="29"/>
  <c r="M3012" i="29"/>
  <c r="M3008" i="29"/>
  <c r="M3004" i="29"/>
  <c r="M3000" i="29"/>
  <c r="M2996" i="29"/>
  <c r="M2992" i="29"/>
  <c r="M2988" i="29"/>
  <c r="M2984" i="29"/>
  <c r="M2980" i="29"/>
  <c r="M2976" i="29"/>
  <c r="M2972" i="29"/>
  <c r="M2968" i="29"/>
  <c r="M2964" i="29"/>
  <c r="M2960" i="29"/>
  <c r="M2956" i="29"/>
  <c r="M2952" i="29"/>
  <c r="M2948" i="29"/>
  <c r="M2944" i="29"/>
  <c r="M2940" i="29"/>
  <c r="M2936" i="29"/>
  <c r="M2932" i="29"/>
  <c r="M2928" i="29"/>
  <c r="M2924" i="29"/>
  <c r="M2920" i="29"/>
  <c r="M2916" i="29"/>
  <c r="M2912" i="29"/>
  <c r="M2908" i="29"/>
  <c r="M2904" i="29"/>
  <c r="M2900" i="29"/>
  <c r="M2896" i="29"/>
  <c r="M2892" i="29"/>
  <c r="M2888" i="29"/>
  <c r="M2884" i="29"/>
  <c r="M2880" i="29"/>
  <c r="M2876" i="29"/>
  <c r="M2872" i="29"/>
  <c r="M2868" i="29"/>
  <c r="M2864" i="29"/>
  <c r="M2860" i="29"/>
  <c r="M2856" i="29"/>
  <c r="M2852" i="29"/>
  <c r="M2848" i="29"/>
  <c r="M2844" i="29"/>
  <c r="M2840" i="29"/>
  <c r="M2836" i="29"/>
  <c r="M2832" i="29"/>
  <c r="M2828" i="29"/>
  <c r="M2824" i="29"/>
  <c r="M2820" i="29"/>
  <c r="M2816" i="29"/>
  <c r="M2812" i="29"/>
  <c r="M2808" i="29"/>
  <c r="M2804" i="29"/>
  <c r="M2800" i="29"/>
  <c r="M2796" i="29"/>
  <c r="M2792" i="29"/>
  <c r="M2788" i="29"/>
  <c r="M2784" i="29"/>
  <c r="M2780" i="29"/>
  <c r="M2776" i="29"/>
  <c r="M2772" i="29"/>
  <c r="M2768" i="29"/>
  <c r="M2764" i="29"/>
  <c r="M2760" i="29"/>
  <c r="M2756" i="29"/>
  <c r="M2752" i="29"/>
  <c r="M2748" i="29"/>
  <c r="M2744" i="29"/>
  <c r="M2740" i="29"/>
  <c r="M2736" i="29"/>
  <c r="M2732" i="29"/>
  <c r="M2728" i="29"/>
  <c r="M2724" i="29"/>
  <c r="M2720" i="29"/>
  <c r="M2716" i="29"/>
  <c r="M2712" i="29"/>
  <c r="M2708" i="29"/>
  <c r="M2704" i="29"/>
  <c r="M2700" i="29"/>
  <c r="M2696" i="29"/>
  <c r="M2692" i="29"/>
  <c r="M2688" i="29"/>
  <c r="M2684" i="29"/>
  <c r="M2680" i="29"/>
  <c r="M2676" i="29"/>
  <c r="M2672" i="29"/>
  <c r="M2668" i="29"/>
  <c r="M2664" i="29"/>
  <c r="M2660" i="29"/>
  <c r="M2656" i="29"/>
  <c r="M2652" i="29"/>
  <c r="M2648" i="29"/>
  <c r="M2644" i="29"/>
  <c r="M2640" i="29"/>
  <c r="M2636" i="29"/>
  <c r="M2632" i="29"/>
  <c r="M2628" i="29"/>
  <c r="M2624" i="29"/>
  <c r="M2620" i="29"/>
  <c r="M2616" i="29"/>
  <c r="M2612" i="29"/>
  <c r="M2608" i="29"/>
  <c r="M2604" i="29"/>
  <c r="M2600" i="29"/>
  <c r="M2596" i="29"/>
  <c r="M2592" i="29"/>
  <c r="M2588" i="29"/>
  <c r="M2584" i="29"/>
  <c r="M2580" i="29"/>
  <c r="M2576" i="29"/>
  <c r="M2572" i="29"/>
  <c r="M2568" i="29"/>
  <c r="M2564" i="29"/>
  <c r="M2560" i="29"/>
  <c r="M2556" i="29"/>
  <c r="M2552" i="29"/>
  <c r="M2548" i="29"/>
  <c r="M2544" i="29"/>
  <c r="M2540" i="29"/>
  <c r="M2536" i="29"/>
  <c r="M2532" i="29"/>
  <c r="M2528" i="29"/>
  <c r="M2524" i="29"/>
  <c r="M2520" i="29"/>
  <c r="M2516" i="29"/>
  <c r="M2512" i="29"/>
  <c r="M2508" i="29"/>
  <c r="M2504" i="29"/>
  <c r="M2500" i="29"/>
  <c r="M2496" i="29"/>
  <c r="M2492" i="29"/>
  <c r="M2488" i="29"/>
  <c r="M2484" i="29"/>
  <c r="M2480" i="29"/>
  <c r="M2476" i="29"/>
  <c r="M2472" i="29"/>
  <c r="M2468" i="29"/>
  <c r="M2464" i="29"/>
  <c r="M2460" i="29"/>
  <c r="M2456" i="29"/>
  <c r="M2452" i="29"/>
  <c r="M2448" i="29"/>
  <c r="M2444" i="29"/>
  <c r="M2440" i="29"/>
  <c r="M2436" i="29"/>
  <c r="M2432" i="29"/>
  <c r="M2428" i="29"/>
  <c r="M2424" i="29"/>
  <c r="M2420" i="29"/>
  <c r="M2416" i="29"/>
  <c r="M2412" i="29"/>
  <c r="M2408" i="29"/>
  <c r="M2404" i="29"/>
  <c r="M2400" i="29"/>
  <c r="M2396" i="29"/>
  <c r="M2392" i="29"/>
  <c r="M2388" i="29"/>
  <c r="M2384" i="29"/>
  <c r="M2380" i="29"/>
  <c r="M2376" i="29"/>
  <c r="M2372" i="29"/>
  <c r="M2368" i="29"/>
  <c r="M2364" i="29"/>
  <c r="M2360" i="29"/>
  <c r="M2356" i="29"/>
  <c r="M2352" i="29"/>
  <c r="M2348" i="29"/>
  <c r="M2344" i="29"/>
  <c r="M2340" i="29"/>
  <c r="M2336" i="29"/>
  <c r="M2332" i="29"/>
  <c r="M2328" i="29"/>
  <c r="M2324" i="29"/>
  <c r="M2320" i="29"/>
  <c r="M2316" i="29"/>
  <c r="M2312" i="29"/>
  <c r="M2308" i="29"/>
  <c r="M2304" i="29"/>
  <c r="M2300" i="29"/>
  <c r="M2296" i="29"/>
  <c r="M2292" i="29"/>
  <c r="M2288" i="29"/>
  <c r="M2284" i="29"/>
  <c r="M2280" i="29"/>
  <c r="M2276" i="29"/>
  <c r="M2272" i="29"/>
  <c r="M2268" i="29"/>
  <c r="M2264" i="29"/>
  <c r="M2260" i="29"/>
  <c r="M2256" i="29"/>
  <c r="M2252" i="29"/>
  <c r="M2248" i="29"/>
  <c r="M2244" i="29"/>
  <c r="M2240" i="29"/>
  <c r="M2236" i="29"/>
  <c r="M2232" i="29"/>
  <c r="M2228" i="29"/>
  <c r="M2224" i="29"/>
  <c r="M2220" i="29"/>
  <c r="M2216" i="29"/>
  <c r="M2212" i="29"/>
  <c r="M2208" i="29"/>
  <c r="M2204" i="29"/>
  <c r="M2200" i="29"/>
  <c r="M2196" i="29"/>
  <c r="M2192" i="29"/>
  <c r="M2188" i="29"/>
  <c r="M2184" i="29"/>
  <c r="M2180" i="29"/>
  <c r="M2176" i="29"/>
  <c r="M2172" i="29"/>
  <c r="M2168" i="29"/>
  <c r="M2164" i="29"/>
  <c r="M2160" i="29"/>
  <c r="M2156" i="29"/>
  <c r="M2152" i="29"/>
  <c r="M2148" i="29"/>
  <c r="M2144" i="29"/>
  <c r="M2140" i="29"/>
  <c r="M2136" i="29"/>
  <c r="M2132" i="29"/>
  <c r="M2128" i="29"/>
  <c r="M2124" i="29"/>
  <c r="M2120" i="29"/>
  <c r="M2116" i="29"/>
  <c r="M4532" i="29"/>
  <c r="M4404" i="29"/>
  <c r="M4328" i="29"/>
  <c r="M4264" i="29"/>
  <c r="M4200" i="29"/>
  <c r="M4136" i="29"/>
  <c r="M4072" i="29"/>
  <c r="M4008" i="29"/>
  <c r="M3944" i="29"/>
  <c r="M3880" i="29"/>
  <c r="M3816" i="29"/>
  <c r="M3752" i="29"/>
  <c r="M3688" i="29"/>
  <c r="M3624" i="29"/>
  <c r="M3560" i="29"/>
  <c r="M3496" i="29"/>
  <c r="M3432" i="29"/>
  <c r="M3368" i="29"/>
  <c r="M3304" i="29"/>
  <c r="M3240" i="29"/>
  <c r="M3204" i="29"/>
  <c r="M3172" i="29"/>
  <c r="M3140" i="29"/>
  <c r="M3115" i="29"/>
  <c r="M3099" i="29"/>
  <c r="M3083" i="29"/>
  <c r="M3067" i="29"/>
  <c r="M3051" i="29"/>
  <c r="M3035" i="29"/>
  <c r="M3019" i="29"/>
  <c r="M3003" i="29"/>
  <c r="M2987" i="29"/>
  <c r="M2971" i="29"/>
  <c r="M2955" i="29"/>
  <c r="M2939" i="29"/>
  <c r="M2923" i="29"/>
  <c r="M2907" i="29"/>
  <c r="M2891" i="29"/>
  <c r="M2875" i="29"/>
  <c r="M2859" i="29"/>
  <c r="M2843" i="29"/>
  <c r="M2827" i="29"/>
  <c r="M2811" i="29"/>
  <c r="M2795" i="29"/>
  <c r="M2779" i="29"/>
  <c r="M2763" i="29"/>
  <c r="M2747" i="29"/>
  <c r="M2731" i="29"/>
  <c r="M2715" i="29"/>
  <c r="M2699" i="29"/>
  <c r="M2683" i="29"/>
  <c r="M2667" i="29"/>
  <c r="M2651" i="29"/>
  <c r="M2635" i="29"/>
  <c r="M2619" i="29"/>
  <c r="M2603" i="29"/>
  <c r="M2587" i="29"/>
  <c r="M2571" i="29"/>
  <c r="M2555" i="29"/>
  <c r="M2539" i="29"/>
  <c r="M2523" i="29"/>
  <c r="M2507" i="29"/>
  <c r="M2491" i="29"/>
  <c r="M2475" i="29"/>
  <c r="M2459" i="29"/>
  <c r="M2443" i="29"/>
  <c r="M2427" i="29"/>
  <c r="M2411" i="29"/>
  <c r="M2395" i="29"/>
  <c r="M2383" i="29"/>
  <c r="M2375" i="29"/>
  <c r="M2367" i="29"/>
  <c r="M2359" i="29"/>
  <c r="M2351" i="29"/>
  <c r="M2343" i="29"/>
  <c r="M2335" i="29"/>
  <c r="M2327" i="29"/>
  <c r="M2319" i="29"/>
  <c r="M2311" i="29"/>
  <c r="M2303" i="29"/>
  <c r="M2295" i="29"/>
  <c r="M2287" i="29"/>
  <c r="M2279" i="29"/>
  <c r="M2271" i="29"/>
  <c r="M2263" i="29"/>
  <c r="M2255" i="29"/>
  <c r="M2247" i="29"/>
  <c r="M2239" i="29"/>
  <c r="M2231" i="29"/>
  <c r="M2223" i="29"/>
  <c r="M2215" i="29"/>
  <c r="M2207" i="29"/>
  <c r="M2199" i="29"/>
  <c r="M2191" i="29"/>
  <c r="M2183" i="29"/>
  <c r="M2175" i="29"/>
  <c r="M2167" i="29"/>
  <c r="M2159" i="29"/>
  <c r="M2151" i="29"/>
  <c r="M2143" i="29"/>
  <c r="M2135" i="29"/>
  <c r="M2127" i="29"/>
  <c r="M2122" i="29"/>
  <c r="M2117" i="29"/>
  <c r="M2112" i="29"/>
  <c r="M2108" i="29"/>
  <c r="M2104" i="29"/>
  <c r="M2100" i="29"/>
  <c r="M2096" i="29"/>
  <c r="M2092" i="29"/>
  <c r="M2088" i="29"/>
  <c r="M2084" i="29"/>
  <c r="M2080" i="29"/>
  <c r="M2076" i="29"/>
  <c r="M2072" i="29"/>
  <c r="M2068" i="29"/>
  <c r="M2064" i="29"/>
  <c r="M2060" i="29"/>
  <c r="M2056" i="29"/>
  <c r="M2052" i="29"/>
  <c r="M2048" i="29"/>
  <c r="M2044" i="29"/>
  <c r="M2040" i="29"/>
  <c r="M2036" i="29"/>
  <c r="M2032" i="29"/>
  <c r="M2028" i="29"/>
  <c r="M2024" i="29"/>
  <c r="M2020" i="29"/>
  <c r="M2016" i="29"/>
  <c r="M2012" i="29"/>
  <c r="M2008" i="29"/>
  <c r="M2004" i="29"/>
  <c r="M2000" i="29"/>
  <c r="M1996" i="29"/>
  <c r="M1992" i="29"/>
  <c r="M1988" i="29"/>
  <c r="M1984" i="29"/>
  <c r="M1980" i="29"/>
  <c r="M1976" i="29"/>
  <c r="M1972" i="29"/>
  <c r="M1968" i="29"/>
  <c r="M1964" i="29"/>
  <c r="M1960" i="29"/>
  <c r="M1956" i="29"/>
  <c r="M1952" i="29"/>
  <c r="M1948" i="29"/>
  <c r="M1944" i="29"/>
  <c r="M1940" i="29"/>
  <c r="M1936" i="29"/>
  <c r="M1932" i="29"/>
  <c r="M1928" i="29"/>
  <c r="M1924" i="29"/>
  <c r="M1920" i="29"/>
  <c r="M1916" i="29"/>
  <c r="M1912" i="29"/>
  <c r="M1908" i="29"/>
  <c r="M1904" i="29"/>
  <c r="M1900" i="29"/>
  <c r="M1896" i="29"/>
  <c r="M1892" i="29"/>
  <c r="M1888" i="29"/>
  <c r="M1884" i="29"/>
  <c r="M1880" i="29"/>
  <c r="M1876" i="29"/>
  <c r="M1872" i="29"/>
  <c r="M1868" i="29"/>
  <c r="M1864" i="29"/>
  <c r="M1860" i="29"/>
  <c r="M1856" i="29"/>
  <c r="M1852" i="29"/>
  <c r="M1848" i="29"/>
  <c r="M1844" i="29"/>
  <c r="M1840" i="29"/>
  <c r="M1836" i="29"/>
  <c r="M1832" i="29"/>
  <c r="M1828" i="29"/>
  <c r="M1824" i="29"/>
  <c r="M1820" i="29"/>
  <c r="M1816" i="29"/>
  <c r="M1812" i="29"/>
  <c r="M1808" i="29"/>
  <c r="M1804" i="29"/>
  <c r="M1800" i="29"/>
  <c r="M1796" i="29"/>
  <c r="M1792" i="29"/>
  <c r="M1788" i="29"/>
  <c r="M1784" i="29"/>
  <c r="M1780" i="29"/>
  <c r="M1776" i="29"/>
  <c r="M1772" i="29"/>
  <c r="M1768" i="29"/>
  <c r="M1764" i="29"/>
  <c r="M1760" i="29"/>
  <c r="M1756" i="29"/>
  <c r="M1752" i="29"/>
  <c r="M1748" i="29"/>
  <c r="M1744" i="29"/>
  <c r="M1740" i="29"/>
  <c r="M1736" i="29"/>
  <c r="M1732" i="29"/>
  <c r="M1728" i="29"/>
  <c r="M1724" i="29"/>
  <c r="M1720" i="29"/>
  <c r="M1716" i="29"/>
  <c r="M1712" i="29"/>
  <c r="M1708" i="29"/>
  <c r="M1704" i="29"/>
  <c r="M1700" i="29"/>
  <c r="M1696" i="29"/>
  <c r="M1692" i="29"/>
  <c r="M1688" i="29"/>
  <c r="M1684" i="29"/>
  <c r="M1680" i="29"/>
  <c r="M1676" i="29"/>
  <c r="M1672" i="29"/>
  <c r="M1668" i="29"/>
  <c r="M1664" i="29"/>
  <c r="M1660" i="29"/>
  <c r="M1656" i="29"/>
  <c r="M1652" i="29"/>
  <c r="M1648" i="29"/>
  <c r="M1644" i="29"/>
  <c r="M1640" i="29"/>
  <c r="M1636" i="29"/>
  <c r="M1632" i="29"/>
  <c r="M1628" i="29"/>
  <c r="M1624" i="29"/>
  <c r="M1620" i="29"/>
  <c r="M1616" i="29"/>
  <c r="M1612" i="29"/>
  <c r="M1608" i="29"/>
  <c r="M1604" i="29"/>
  <c r="M1600" i="29"/>
  <c r="M1596" i="29"/>
  <c r="M1592" i="29"/>
  <c r="M1588" i="29"/>
  <c r="M1584" i="29"/>
  <c r="M1580" i="29"/>
  <c r="M1576" i="29"/>
  <c r="M1572" i="29"/>
  <c r="M1568" i="29"/>
  <c r="M1564" i="29"/>
  <c r="M1560" i="29"/>
  <c r="M1556" i="29"/>
  <c r="M1552" i="29"/>
  <c r="M1548" i="29"/>
  <c r="M1544" i="29"/>
  <c r="M1540" i="29"/>
  <c r="M1536" i="29"/>
  <c r="M1532" i="29"/>
  <c r="M1528" i="29"/>
  <c r="M1524" i="29"/>
  <c r="M1520" i="29"/>
  <c r="M1516" i="29"/>
  <c r="M1512" i="29"/>
  <c r="M1508" i="29"/>
  <c r="M1504" i="29"/>
  <c r="M1500" i="29"/>
  <c r="M1496" i="29"/>
  <c r="M1492" i="29"/>
  <c r="M1488" i="29"/>
  <c r="M1484" i="29"/>
  <c r="M1480" i="29"/>
  <c r="M1476" i="29"/>
  <c r="M1472" i="29"/>
  <c r="M1468" i="29"/>
  <c r="M1464" i="29"/>
  <c r="M1460" i="29"/>
  <c r="M1456" i="29"/>
  <c r="M1452" i="29"/>
  <c r="M1448" i="29"/>
  <c r="M1444" i="29"/>
  <c r="M1440" i="29"/>
  <c r="M1436" i="29"/>
  <c r="M1432" i="29"/>
  <c r="M1428" i="29"/>
  <c r="M1424" i="29"/>
  <c r="M1420" i="29"/>
  <c r="M1416" i="29"/>
  <c r="M1412" i="29"/>
  <c r="M1408" i="29"/>
  <c r="M1404" i="29"/>
  <c r="M1400" i="29"/>
  <c r="M1396" i="29"/>
  <c r="M1392" i="29"/>
  <c r="M1388" i="29"/>
  <c r="M1384" i="29"/>
  <c r="M1380" i="29"/>
  <c r="M1376" i="29"/>
  <c r="M1372" i="29"/>
  <c r="M1368" i="29"/>
  <c r="M1364" i="29"/>
  <c r="M1360" i="29"/>
  <c r="M1356" i="29"/>
  <c r="M1352" i="29"/>
  <c r="M1348" i="29"/>
  <c r="M1344" i="29"/>
  <c r="M1340" i="29"/>
  <c r="M1336" i="29"/>
  <c r="M1332" i="29"/>
  <c r="M1328" i="29"/>
  <c r="M1324" i="29"/>
  <c r="M1320" i="29"/>
  <c r="M1316" i="29"/>
  <c r="M1312" i="29"/>
  <c r="M1308" i="29"/>
  <c r="M1304" i="29"/>
  <c r="M1300" i="29"/>
  <c r="M1296" i="29"/>
  <c r="M1292" i="29"/>
  <c r="M1288" i="29"/>
  <c r="M1284" i="29"/>
  <c r="M1280" i="29"/>
  <c r="M1276" i="29"/>
  <c r="M1272" i="29"/>
  <c r="M1268" i="29"/>
  <c r="M1264" i="29"/>
  <c r="M1260" i="29"/>
  <c r="M1256" i="29"/>
  <c r="M1252" i="29"/>
  <c r="M1248" i="29"/>
  <c r="M1244" i="29"/>
  <c r="M1240" i="29"/>
  <c r="M1236" i="29"/>
  <c r="M1232" i="29"/>
  <c r="M1228" i="29"/>
  <c r="M1224" i="29"/>
  <c r="M1220" i="29"/>
  <c r="M1216" i="29"/>
  <c r="M1212" i="29"/>
  <c r="M1208" i="29"/>
  <c r="M1204" i="29"/>
  <c r="M1200" i="29"/>
  <c r="M1196" i="29"/>
  <c r="M1192" i="29"/>
  <c r="M1188" i="29"/>
  <c r="M1184" i="29"/>
  <c r="M1180" i="29"/>
  <c r="M1176" i="29"/>
  <c r="M1172" i="29"/>
  <c r="M1168" i="29"/>
  <c r="M4500" i="29"/>
  <c r="M4376" i="29"/>
  <c r="M4312" i="29"/>
  <c r="M4248" i="29"/>
  <c r="M4184" i="29"/>
  <c r="M4120" i="29"/>
  <c r="M4056" i="29"/>
  <c r="M3992" i="29"/>
  <c r="M3928" i="29"/>
  <c r="M3864" i="29"/>
  <c r="M3800" i="29"/>
  <c r="M3736" i="29"/>
  <c r="M3672" i="29"/>
  <c r="M3608" i="29"/>
  <c r="M3544" i="29"/>
  <c r="M3480" i="29"/>
  <c r="M3416" i="29"/>
  <c r="M3352" i="29"/>
  <c r="M3288" i="29"/>
  <c r="M3228" i="29"/>
  <c r="M3196" i="29"/>
  <c r="M3164" i="29"/>
  <c r="M3132" i="29"/>
  <c r="M3111" i="29"/>
  <c r="M3095" i="29"/>
  <c r="M3079" i="29"/>
  <c r="M3063" i="29"/>
  <c r="M3047" i="29"/>
  <c r="M3031" i="29"/>
  <c r="M3015" i="29"/>
  <c r="M2999" i="29"/>
  <c r="M2983" i="29"/>
  <c r="M2967" i="29"/>
  <c r="M2951" i="29"/>
  <c r="M2935" i="29"/>
  <c r="M2919" i="29"/>
  <c r="M2903" i="29"/>
  <c r="M2887" i="29"/>
  <c r="M2871" i="29"/>
  <c r="M2855" i="29"/>
  <c r="M2839" i="29"/>
  <c r="M2823" i="29"/>
  <c r="M2807" i="29"/>
  <c r="M2791" i="29"/>
  <c r="M2775" i="29"/>
  <c r="M2759" i="29"/>
  <c r="M2743" i="29"/>
  <c r="M2727" i="29"/>
  <c r="M2711" i="29"/>
  <c r="M2695" i="29"/>
  <c r="M2679" i="29"/>
  <c r="M2663" i="29"/>
  <c r="M2647" i="29"/>
  <c r="M2631" i="29"/>
  <c r="M2615" i="29"/>
  <c r="M2599" i="29"/>
  <c r="M2583" i="29"/>
  <c r="M2567" i="29"/>
  <c r="M2551" i="29"/>
  <c r="M2535" i="29"/>
  <c r="M2519" i="29"/>
  <c r="M2503" i="29"/>
  <c r="M2487" i="29"/>
  <c r="M2471" i="29"/>
  <c r="M2455" i="29"/>
  <c r="M2439" i="29"/>
  <c r="M2423" i="29"/>
  <c r="M2407" i="29"/>
  <c r="M2391" i="29"/>
  <c r="M2382" i="29"/>
  <c r="M2374" i="29"/>
  <c r="M2366" i="29"/>
  <c r="M2358" i="29"/>
  <c r="M2350" i="29"/>
  <c r="M2342" i="29"/>
  <c r="M2334" i="29"/>
  <c r="M2326" i="29"/>
  <c r="M2318" i="29"/>
  <c r="M2310" i="29"/>
  <c r="M2302" i="29"/>
  <c r="M2294" i="29"/>
  <c r="M2286" i="29"/>
  <c r="M2278" i="29"/>
  <c r="M2270" i="29"/>
  <c r="M2262" i="29"/>
  <c r="M2254" i="29"/>
  <c r="M2246" i="29"/>
  <c r="M2238" i="29"/>
  <c r="M2230" i="29"/>
  <c r="M2222" i="29"/>
  <c r="M2214" i="29"/>
  <c r="M2206" i="29"/>
  <c r="M2198" i="29"/>
  <c r="M2190" i="29"/>
  <c r="M2182" i="29"/>
  <c r="M2174" i="29"/>
  <c r="M2166" i="29"/>
  <c r="M2158" i="29"/>
  <c r="M2150" i="29"/>
  <c r="M2142" i="29"/>
  <c r="M2134" i="29"/>
  <c r="M2126" i="29"/>
  <c r="M2121" i="29"/>
  <c r="M2115" i="29"/>
  <c r="M2111" i="29"/>
  <c r="M2107" i="29"/>
  <c r="M2103" i="29"/>
  <c r="M2099" i="29"/>
  <c r="M2095" i="29"/>
  <c r="M2091" i="29"/>
  <c r="M2087" i="29"/>
  <c r="M2083" i="29"/>
  <c r="M2079" i="29"/>
  <c r="M2075" i="29"/>
  <c r="M2071" i="29"/>
  <c r="M2067" i="29"/>
  <c r="M2063" i="29"/>
  <c r="M2059" i="29"/>
  <c r="M2055" i="29"/>
  <c r="M2051" i="29"/>
  <c r="M2047" i="29"/>
  <c r="M2043" i="29"/>
  <c r="M2039" i="29"/>
  <c r="M2035" i="29"/>
  <c r="M2031" i="29"/>
  <c r="M2027" i="29"/>
  <c r="M2023" i="29"/>
  <c r="M2019" i="29"/>
  <c r="M2015" i="29"/>
  <c r="M2011" i="29"/>
  <c r="M2007" i="29"/>
  <c r="M2003" i="29"/>
  <c r="M1999" i="29"/>
  <c r="M1995" i="29"/>
  <c r="M1991" i="29"/>
  <c r="M1987" i="29"/>
  <c r="M1983" i="29"/>
  <c r="M1979" i="29"/>
  <c r="M1975" i="29"/>
  <c r="M1971" i="29"/>
  <c r="M1967" i="29"/>
  <c r="M1963" i="29"/>
  <c r="M1959" i="29"/>
  <c r="M1955" i="29"/>
  <c r="M1951" i="29"/>
  <c r="M1947" i="29"/>
  <c r="M1943" i="29"/>
  <c r="M1939" i="29"/>
  <c r="M1935" i="29"/>
  <c r="M1931" i="29"/>
  <c r="M1927" i="29"/>
  <c r="M1923" i="29"/>
  <c r="M1919" i="29"/>
  <c r="M1915" i="29"/>
  <c r="M1911" i="29"/>
  <c r="M1907" i="29"/>
  <c r="M1903" i="29"/>
  <c r="M1899" i="29"/>
  <c r="M1895" i="29"/>
  <c r="M1891" i="29"/>
  <c r="M1887" i="29"/>
  <c r="M1883" i="29"/>
  <c r="M1879" i="29"/>
  <c r="M1875" i="29"/>
  <c r="M1871" i="29"/>
  <c r="M1867" i="29"/>
  <c r="M1863" i="29"/>
  <c r="M1859" i="29"/>
  <c r="M1855" i="29"/>
  <c r="M1851" i="29"/>
  <c r="M1847" i="29"/>
  <c r="M1843" i="29"/>
  <c r="M1839" i="29"/>
  <c r="M1835" i="29"/>
  <c r="M1831" i="29"/>
  <c r="M1827" i="29"/>
  <c r="M1823" i="29"/>
  <c r="M1819" i="29"/>
  <c r="M1815" i="29"/>
  <c r="M1811" i="29"/>
  <c r="M1807" i="29"/>
  <c r="M1803" i="29"/>
  <c r="M1799" i="29"/>
  <c r="M1795" i="29"/>
  <c r="M1791" i="29"/>
  <c r="M1787" i="29"/>
  <c r="M1783" i="29"/>
  <c r="M1779" i="29"/>
  <c r="M1775" i="29"/>
  <c r="M1771" i="29"/>
  <c r="M1767" i="29"/>
  <c r="M1763" i="29"/>
  <c r="M1759" i="29"/>
  <c r="M1755" i="29"/>
  <c r="M1751" i="29"/>
  <c r="M1747" i="29"/>
  <c r="M1743" i="29"/>
  <c r="M1739" i="29"/>
  <c r="M1735" i="29"/>
  <c r="M1731" i="29"/>
  <c r="M1727" i="29"/>
  <c r="M1723" i="29"/>
  <c r="M1719" i="29"/>
  <c r="M1715" i="29"/>
  <c r="M1711" i="29"/>
  <c r="M1707" i="29"/>
  <c r="M1703" i="29"/>
  <c r="M1699" i="29"/>
  <c r="M1695" i="29"/>
  <c r="M1691" i="29"/>
  <c r="M1687" i="29"/>
  <c r="M1683" i="29"/>
  <c r="M1679" i="29"/>
  <c r="M1675" i="29"/>
  <c r="M1671" i="29"/>
  <c r="M1667" i="29"/>
  <c r="M1663" i="29"/>
  <c r="M1659" i="29"/>
  <c r="M1655" i="29"/>
  <c r="M1651" i="29"/>
  <c r="M1647" i="29"/>
  <c r="M1643" i="29"/>
  <c r="M1639" i="29"/>
  <c r="M1635" i="29"/>
  <c r="M1631" i="29"/>
  <c r="M1627" i="29"/>
  <c r="M1623" i="29"/>
  <c r="M1619" i="29"/>
  <c r="M1615" i="29"/>
  <c r="M1611" i="29"/>
  <c r="M1607" i="29"/>
  <c r="M1603" i="29"/>
  <c r="M1599" i="29"/>
  <c r="M1595" i="29"/>
  <c r="M1591" i="29"/>
  <c r="M1587" i="29"/>
  <c r="M1583" i="29"/>
  <c r="M1579" i="29"/>
  <c r="M1575" i="29"/>
  <c r="M1571" i="29"/>
  <c r="M1567" i="29"/>
  <c r="M1563" i="29"/>
  <c r="M1559" i="29"/>
  <c r="M1555" i="29"/>
  <c r="M1551" i="29"/>
  <c r="M1547" i="29"/>
  <c r="M1543" i="29"/>
  <c r="M1539" i="29"/>
  <c r="M1535" i="29"/>
  <c r="M1531" i="29"/>
  <c r="M1527" i="29"/>
  <c r="M1523" i="29"/>
  <c r="M1519" i="29"/>
  <c r="M1515" i="29"/>
  <c r="M1511" i="29"/>
  <c r="M1507" i="29"/>
  <c r="M1503" i="29"/>
  <c r="M1499" i="29"/>
  <c r="M1495" i="29"/>
  <c r="M1491" i="29"/>
  <c r="M1487" i="29"/>
  <c r="M1483" i="29"/>
  <c r="M1479" i="29"/>
  <c r="M1475" i="29"/>
  <c r="M1471" i="29"/>
  <c r="M1467" i="29"/>
  <c r="M1463" i="29"/>
  <c r="M1459" i="29"/>
  <c r="M1455" i="29"/>
  <c r="M1451" i="29"/>
  <c r="M1447" i="29"/>
  <c r="M1443" i="29"/>
  <c r="M1439" i="29"/>
  <c r="M1435" i="29"/>
  <c r="M1431" i="29"/>
  <c r="M1427" i="29"/>
  <c r="M1423" i="29"/>
  <c r="M1419" i="29"/>
  <c r="M1415" i="29"/>
  <c r="M1411" i="29"/>
  <c r="M1407" i="29"/>
  <c r="M1403" i="29"/>
  <c r="M1399" i="29"/>
  <c r="M1395" i="29"/>
  <c r="M1391" i="29"/>
  <c r="M1387" i="29"/>
  <c r="M1383" i="29"/>
  <c r="M1379" i="29"/>
  <c r="M1375" i="29"/>
  <c r="M1371" i="29"/>
  <c r="M1367" i="29"/>
  <c r="M1363" i="29"/>
  <c r="M1359" i="29"/>
  <c r="M1355" i="29"/>
  <c r="M1351" i="29"/>
  <c r="M1347" i="29"/>
  <c r="M1343" i="29"/>
  <c r="M1339" i="29"/>
  <c r="M1335" i="29"/>
  <c r="M1331" i="29"/>
  <c r="M1327" i="29"/>
  <c r="M1323" i="29"/>
  <c r="M1319" i="29"/>
  <c r="M1315" i="29"/>
  <c r="M1311" i="29"/>
  <c r="M1307" i="29"/>
  <c r="M1303" i="29"/>
  <c r="M1299" i="29"/>
  <c r="M1295" i="29"/>
  <c r="M1291" i="29"/>
  <c r="M1287" i="29"/>
  <c r="M1283" i="29"/>
  <c r="M1279" i="29"/>
  <c r="M1275" i="29"/>
  <c r="M1271" i="29"/>
  <c r="M1267" i="29"/>
  <c r="M1263" i="29"/>
  <c r="M1259" i="29"/>
  <c r="M1255" i="29"/>
  <c r="M1251" i="29"/>
  <c r="M1247" i="29"/>
  <c r="M1243" i="29"/>
  <c r="M1239" i="29"/>
  <c r="M1235" i="29"/>
  <c r="M1231" i="29"/>
  <c r="M1227" i="29"/>
  <c r="M1223" i="29"/>
  <c r="M1219" i="29"/>
  <c r="M1215" i="29"/>
  <c r="M1211" i="29"/>
  <c r="M1207" i="29"/>
  <c r="M1203" i="29"/>
  <c r="M1199" i="29"/>
  <c r="M1195" i="29"/>
  <c r="M1191" i="29"/>
  <c r="M1187" i="29"/>
  <c r="M1183" i="29"/>
  <c r="M1179" i="29"/>
  <c r="M1175" i="29"/>
  <c r="M1171" i="29"/>
  <c r="M1167" i="29"/>
  <c r="M4596" i="29"/>
  <c r="M4468" i="29"/>
  <c r="M4360" i="29"/>
  <c r="M4296" i="29"/>
  <c r="M4232" i="29"/>
  <c r="M4168" i="29"/>
  <c r="M4104" i="29"/>
  <c r="M4040" i="29"/>
  <c r="M3976" i="29"/>
  <c r="M3912" i="29"/>
  <c r="M3848" i="29"/>
  <c r="M3784" i="29"/>
  <c r="M3720" i="29"/>
  <c r="M3656" i="29"/>
  <c r="M3592" i="29"/>
  <c r="M3528" i="29"/>
  <c r="M3464" i="29"/>
  <c r="M3400" i="29"/>
  <c r="M3336" i="29"/>
  <c r="M3272" i="29"/>
  <c r="M3220" i="29"/>
  <c r="M3188" i="29"/>
  <c r="M3156" i="29"/>
  <c r="M3126" i="29"/>
  <c r="M3107" i="29"/>
  <c r="M3091" i="29"/>
  <c r="M3075" i="29"/>
  <c r="M3059" i="29"/>
  <c r="M3043" i="29"/>
  <c r="M3027" i="29"/>
  <c r="M3011" i="29"/>
  <c r="M2995" i="29"/>
  <c r="M2979" i="29"/>
  <c r="M2963" i="29"/>
  <c r="M2947" i="29"/>
  <c r="M2931" i="29"/>
  <c r="M2915" i="29"/>
  <c r="M2899" i="29"/>
  <c r="M2883" i="29"/>
  <c r="M2867" i="29"/>
  <c r="M2851" i="29"/>
  <c r="M2835" i="29"/>
  <c r="M2819" i="29"/>
  <c r="M2803" i="29"/>
  <c r="M2787" i="29"/>
  <c r="M2771" i="29"/>
  <c r="M2755" i="29"/>
  <c r="M2739" i="29"/>
  <c r="M2723" i="29"/>
  <c r="M2707" i="29"/>
  <c r="M2691" i="29"/>
  <c r="M2675" i="29"/>
  <c r="M2659" i="29"/>
  <c r="M2643" i="29"/>
  <c r="M2627" i="29"/>
  <c r="M2611" i="29"/>
  <c r="M2595" i="29"/>
  <c r="M2579" i="29"/>
  <c r="M2563" i="29"/>
  <c r="M2547" i="29"/>
  <c r="M2531" i="29"/>
  <c r="M2515" i="29"/>
  <c r="M2499" i="29"/>
  <c r="M2483" i="29"/>
  <c r="M2467" i="29"/>
  <c r="M2451" i="29"/>
  <c r="M2435" i="29"/>
  <c r="M2419" i="29"/>
  <c r="M2403" i="29"/>
  <c r="M2387" i="29"/>
  <c r="M2379" i="29"/>
  <c r="M2371" i="29"/>
  <c r="M2363" i="29"/>
  <c r="M2355" i="29"/>
  <c r="M2347" i="29"/>
  <c r="M2339" i="29"/>
  <c r="M2331" i="29"/>
  <c r="M2323" i="29"/>
  <c r="M2315" i="29"/>
  <c r="M2307" i="29"/>
  <c r="M2299" i="29"/>
  <c r="M2291" i="29"/>
  <c r="M2283" i="29"/>
  <c r="M2275" i="29"/>
  <c r="M2267" i="29"/>
  <c r="M2259" i="29"/>
  <c r="M2251" i="29"/>
  <c r="M2243" i="29"/>
  <c r="M2235" i="29"/>
  <c r="M2227" i="29"/>
  <c r="M2219" i="29"/>
  <c r="M2211" i="29"/>
  <c r="M2203" i="29"/>
  <c r="M2195" i="29"/>
  <c r="M2187" i="29"/>
  <c r="M2179" i="29"/>
  <c r="M2171" i="29"/>
  <c r="M2163" i="29"/>
  <c r="M2155" i="29"/>
  <c r="M2147" i="29"/>
  <c r="M2139" i="29"/>
  <c r="M2131" i="29"/>
  <c r="M2125" i="29"/>
  <c r="M2119" i="29"/>
  <c r="M2114" i="29"/>
  <c r="M2110" i="29"/>
  <c r="M2106" i="29"/>
  <c r="M2102" i="29"/>
  <c r="M2098" i="29"/>
  <c r="M2094" i="29"/>
  <c r="M2090" i="29"/>
  <c r="M2086" i="29"/>
  <c r="M2082" i="29"/>
  <c r="M2078" i="29"/>
  <c r="M2074" i="29"/>
  <c r="M2070" i="29"/>
  <c r="M2066" i="29"/>
  <c r="M2062" i="29"/>
  <c r="M2058" i="29"/>
  <c r="M2054" i="29"/>
  <c r="M2050" i="29"/>
  <c r="M2046" i="29"/>
  <c r="M2042" i="29"/>
  <c r="M2038" i="29"/>
  <c r="M2034" i="29"/>
  <c r="M2030" i="29"/>
  <c r="M2026" i="29"/>
  <c r="M2022" i="29"/>
  <c r="M2018" i="29"/>
  <c r="M2014" i="29"/>
  <c r="M2010" i="29"/>
  <c r="M2006" i="29"/>
  <c r="M2002" i="29"/>
  <c r="M1998" i="29"/>
  <c r="M1994" i="29"/>
  <c r="M1990" i="29"/>
  <c r="M1986" i="29"/>
  <c r="M1982" i="29"/>
  <c r="M1978" i="29"/>
  <c r="M1974" i="29"/>
  <c r="M1970" i="29"/>
  <c r="M1966" i="29"/>
  <c r="M1962" i="29"/>
  <c r="M1958" i="29"/>
  <c r="M1954" i="29"/>
  <c r="M1950" i="29"/>
  <c r="M1946" i="29"/>
  <c r="M1942" i="29"/>
  <c r="M1938" i="29"/>
  <c r="M1934" i="29"/>
  <c r="M1930" i="29"/>
  <c r="M1926" i="29"/>
  <c r="M1922" i="29"/>
  <c r="M1918" i="29"/>
  <c r="M1914" i="29"/>
  <c r="M1910" i="29"/>
  <c r="M1906" i="29"/>
  <c r="M1902" i="29"/>
  <c r="M1898" i="29"/>
  <c r="M1894" i="29"/>
  <c r="M1890" i="29"/>
  <c r="M1886" i="29"/>
  <c r="M1882" i="29"/>
  <c r="M1878" i="29"/>
  <c r="M1874" i="29"/>
  <c r="M1870" i="29"/>
  <c r="M1866" i="29"/>
  <c r="M1862" i="29"/>
  <c r="M1858" i="29"/>
  <c r="M1854" i="29"/>
  <c r="M1850" i="29"/>
  <c r="M1846" i="29"/>
  <c r="M1842" i="29"/>
  <c r="M1838" i="29"/>
  <c r="M1834" i="29"/>
  <c r="M1830" i="29"/>
  <c r="M1826" i="29"/>
  <c r="M1822" i="29"/>
  <c r="M1818" i="29"/>
  <c r="M1814" i="29"/>
  <c r="M1810" i="29"/>
  <c r="M1806" i="29"/>
  <c r="M1802" i="29"/>
  <c r="M1798" i="29"/>
  <c r="M1794" i="29"/>
  <c r="M1790" i="29"/>
  <c r="M1786" i="29"/>
  <c r="M1782" i="29"/>
  <c r="M1778" i="29"/>
  <c r="M1774" i="29"/>
  <c r="M1770" i="29"/>
  <c r="M1766" i="29"/>
  <c r="M1762" i="29"/>
  <c r="M1758" i="29"/>
  <c r="M1754" i="29"/>
  <c r="M1750" i="29"/>
  <c r="M1746" i="29"/>
  <c r="M1742" i="29"/>
  <c r="M1738" i="29"/>
  <c r="M1734" i="29"/>
  <c r="M1730" i="29"/>
  <c r="M1726" i="29"/>
  <c r="M1722" i="29"/>
  <c r="M1718" i="29"/>
  <c r="M1714" i="29"/>
  <c r="M1710" i="29"/>
  <c r="M1706" i="29"/>
  <c r="M1702" i="29"/>
  <c r="M1698" i="29"/>
  <c r="M1694" i="29"/>
  <c r="M1690" i="29"/>
  <c r="M1686" i="29"/>
  <c r="M1682" i="29"/>
  <c r="M1678" i="29"/>
  <c r="M1674" i="29"/>
  <c r="M1670" i="29"/>
  <c r="M1666" i="29"/>
  <c r="M1662" i="29"/>
  <c r="M1658" i="29"/>
  <c r="M1654" i="29"/>
  <c r="M1650" i="29"/>
  <c r="M1646" i="29"/>
  <c r="M1642" i="29"/>
  <c r="M1638" i="29"/>
  <c r="M1634" i="29"/>
  <c r="M1630" i="29"/>
  <c r="M1626" i="29"/>
  <c r="M1622" i="29"/>
  <c r="M1618" i="29"/>
  <c r="M1614" i="29"/>
  <c r="M1610" i="29"/>
  <c r="M1606" i="29"/>
  <c r="M1602" i="29"/>
  <c r="M1598" i="29"/>
  <c r="M1594" i="29"/>
  <c r="M1590" i="29"/>
  <c r="M1586" i="29"/>
  <c r="M1582" i="29"/>
  <c r="M1578" i="29"/>
  <c r="M1574" i="29"/>
  <c r="M1570" i="29"/>
  <c r="M1566" i="29"/>
  <c r="M1562" i="29"/>
  <c r="M1558" i="29"/>
  <c r="M1554" i="29"/>
  <c r="M1550" i="29"/>
  <c r="M1546" i="29"/>
  <c r="M1542" i="29"/>
  <c r="M1538" i="29"/>
  <c r="M1534" i="29"/>
  <c r="M1530" i="29"/>
  <c r="M1526" i="29"/>
  <c r="M1522" i="29"/>
  <c r="M1518" i="29"/>
  <c r="M1514" i="29"/>
  <c r="M1510" i="29"/>
  <c r="M1506" i="29"/>
  <c r="M1502" i="29"/>
  <c r="M1498" i="29"/>
  <c r="M1494" i="29"/>
  <c r="M1490" i="29"/>
  <c r="M1486" i="29"/>
  <c r="M1482" i="29"/>
  <c r="M1478" i="29"/>
  <c r="M1474" i="29"/>
  <c r="M1470" i="29"/>
  <c r="M1466" i="29"/>
  <c r="M1462" i="29"/>
  <c r="M1458" i="29"/>
  <c r="M1454" i="29"/>
  <c r="M1450" i="29"/>
  <c r="M1446" i="29"/>
  <c r="M1442" i="29"/>
  <c r="M1438" i="29"/>
  <c r="M1434" i="29"/>
  <c r="M1430" i="29"/>
  <c r="M1426" i="29"/>
  <c r="M1422" i="29"/>
  <c r="M1418" i="29"/>
  <c r="M1414" i="29"/>
  <c r="M1410" i="29"/>
  <c r="M1406" i="29"/>
  <c r="M1402" i="29"/>
  <c r="M1398" i="29"/>
  <c r="M1394" i="29"/>
  <c r="M1390" i="29"/>
  <c r="M1386" i="29"/>
  <c r="M1382" i="29"/>
  <c r="M1378" i="29"/>
  <c r="M1374" i="29"/>
  <c r="M1370" i="29"/>
  <c r="M1366" i="29"/>
  <c r="M1362" i="29"/>
  <c r="M1358" i="29"/>
  <c r="M1354" i="29"/>
  <c r="M1350" i="29"/>
  <c r="M1346" i="29"/>
  <c r="M1342" i="29"/>
  <c r="M1338" i="29"/>
  <c r="M1334" i="29"/>
  <c r="M1330" i="29"/>
  <c r="M1326" i="29"/>
  <c r="M1322" i="29"/>
  <c r="M1318" i="29"/>
  <c r="M1314" i="29"/>
  <c r="M1310" i="29"/>
  <c r="M1306" i="29"/>
  <c r="M1302" i="29"/>
  <c r="M1298" i="29"/>
  <c r="M1294" i="29"/>
  <c r="M1290" i="29"/>
  <c r="M1286" i="29"/>
  <c r="M1282" i="29"/>
  <c r="M1278" i="29"/>
  <c r="M1274" i="29"/>
  <c r="M1270" i="29"/>
  <c r="M1266" i="29"/>
  <c r="M1262" i="29"/>
  <c r="M1258" i="29"/>
  <c r="M1254" i="29"/>
  <c r="M1250" i="29"/>
  <c r="M1246" i="29"/>
  <c r="M1242" i="29"/>
  <c r="M1238" i="29"/>
  <c r="M1234" i="29"/>
  <c r="M1230" i="29"/>
  <c r="M1226" i="29"/>
  <c r="M1222" i="29"/>
  <c r="M1218" i="29"/>
  <c r="M1214" i="29"/>
  <c r="M1210" i="29"/>
  <c r="M1206" i="29"/>
  <c r="M1202" i="29"/>
  <c r="M1198" i="29"/>
  <c r="M1194" i="29"/>
  <c r="M1190" i="29"/>
  <c r="M1186" i="29"/>
  <c r="M1182" i="29"/>
  <c r="M1178" i="29"/>
  <c r="M1174" i="29"/>
  <c r="M1170" i="29"/>
  <c r="M1166" i="29"/>
  <c r="M4564" i="29"/>
  <c r="M4436" i="29"/>
  <c r="M4344" i="29"/>
  <c r="M4280" i="29"/>
  <c r="M4216" i="29"/>
  <c r="M4152" i="29"/>
  <c r="M4088" i="29"/>
  <c r="M4024" i="29"/>
  <c r="M3960" i="29"/>
  <c r="M3896" i="29"/>
  <c r="M3832" i="29"/>
  <c r="M3768" i="29"/>
  <c r="M3704" i="29"/>
  <c r="M3640" i="29"/>
  <c r="M3576" i="29"/>
  <c r="M3512" i="29"/>
  <c r="M3448" i="29"/>
  <c r="M3384" i="29"/>
  <c r="M3320" i="29"/>
  <c r="M3256" i="29"/>
  <c r="M3212" i="29"/>
  <c r="M3180" i="29"/>
  <c r="M3148" i="29"/>
  <c r="M3120" i="29"/>
  <c r="M3103" i="29"/>
  <c r="M3087" i="29"/>
  <c r="M3071" i="29"/>
  <c r="M3055" i="29"/>
  <c r="M3039" i="29"/>
  <c r="M3023" i="29"/>
  <c r="M3007" i="29"/>
  <c r="M2991" i="29"/>
  <c r="M2975" i="29"/>
  <c r="M2959" i="29"/>
  <c r="M2943" i="29"/>
  <c r="M2927" i="29"/>
  <c r="M2911" i="29"/>
  <c r="M2895" i="29"/>
  <c r="M2879" i="29"/>
  <c r="M2863" i="29"/>
  <c r="M2847" i="29"/>
  <c r="M2831" i="29"/>
  <c r="M2815" i="29"/>
  <c r="M2799" i="29"/>
  <c r="M2783" i="29"/>
  <c r="M2767" i="29"/>
  <c r="M2751" i="29"/>
  <c r="M2735" i="29"/>
  <c r="M2719" i="29"/>
  <c r="M2703" i="29"/>
  <c r="M2687" i="29"/>
  <c r="M2671" i="29"/>
  <c r="M2655" i="29"/>
  <c r="M2639" i="29"/>
  <c r="M2623" i="29"/>
  <c r="M2607" i="29"/>
  <c r="M2591" i="29"/>
  <c r="M2575" i="29"/>
  <c r="M2559" i="29"/>
  <c r="M2543" i="29"/>
  <c r="M2527" i="29"/>
  <c r="M2511" i="29"/>
  <c r="M2495" i="29"/>
  <c r="M2479" i="29"/>
  <c r="M2463" i="29"/>
  <c r="M2447" i="29"/>
  <c r="M2431" i="29"/>
  <c r="M2415" i="29"/>
  <c r="M2399" i="29"/>
  <c r="M2386" i="29"/>
  <c r="M2378" i="29"/>
  <c r="M2370" i="29"/>
  <c r="M2362" i="29"/>
  <c r="M2354" i="29"/>
  <c r="M2346" i="29"/>
  <c r="M2338" i="29"/>
  <c r="M2330" i="29"/>
  <c r="M2322" i="29"/>
  <c r="M2314" i="29"/>
  <c r="M2306" i="29"/>
  <c r="M2298" i="29"/>
  <c r="M2290" i="29"/>
  <c r="M2282" i="29"/>
  <c r="M2274" i="29"/>
  <c r="M2266" i="29"/>
  <c r="M2258" i="29"/>
  <c r="M2250" i="29"/>
  <c r="M2242" i="29"/>
  <c r="M2234" i="29"/>
  <c r="M2226" i="29"/>
  <c r="M2218" i="29"/>
  <c r="M2210" i="29"/>
  <c r="M2202" i="29"/>
  <c r="M2194" i="29"/>
  <c r="M2186" i="29"/>
  <c r="M2178" i="29"/>
  <c r="M2170" i="29"/>
  <c r="M2162" i="29"/>
  <c r="M2154" i="29"/>
  <c r="M2146" i="29"/>
  <c r="M2138" i="29"/>
  <c r="M2130" i="29"/>
  <c r="M2123" i="29"/>
  <c r="M2118" i="29"/>
  <c r="M2113" i="29"/>
  <c r="M2109" i="29"/>
  <c r="M2105" i="29"/>
  <c r="M2101" i="29"/>
  <c r="M2097" i="29"/>
  <c r="M2093" i="29"/>
  <c r="M2089" i="29"/>
  <c r="M2085" i="29"/>
  <c r="M2081" i="29"/>
  <c r="M2077" i="29"/>
  <c r="M2073" i="29"/>
  <c r="M2069" i="29"/>
  <c r="M2065" i="29"/>
  <c r="M2061" i="29"/>
  <c r="M2057" i="29"/>
  <c r="M2053" i="29"/>
  <c r="M2049" i="29"/>
  <c r="M2045" i="29"/>
  <c r="M2041" i="29"/>
  <c r="M2037" i="29"/>
  <c r="M2033" i="29"/>
  <c r="M2029" i="29"/>
  <c r="M2025" i="29"/>
  <c r="M2021" i="29"/>
  <c r="M2017" i="29"/>
  <c r="M2013" i="29"/>
  <c r="M2009" i="29"/>
  <c r="M2005" i="29"/>
  <c r="M2001" i="29"/>
  <c r="M1997" i="29"/>
  <c r="M1993" i="29"/>
  <c r="M1989" i="29"/>
  <c r="M1985" i="29"/>
  <c r="M1981" i="29"/>
  <c r="M1977" i="29"/>
  <c r="M1973" i="29"/>
  <c r="M1969" i="29"/>
  <c r="M1965" i="29"/>
  <c r="M1961" i="29"/>
  <c r="M1957" i="29"/>
  <c r="M1953" i="29"/>
  <c r="M1949" i="29"/>
  <c r="M1945" i="29"/>
  <c r="M1941" i="29"/>
  <c r="M1937" i="29"/>
  <c r="M1933" i="29"/>
  <c r="M1929" i="29"/>
  <c r="M1925" i="29"/>
  <c r="M1921" i="29"/>
  <c r="M1917" i="29"/>
  <c r="M1913" i="29"/>
  <c r="M1909" i="29"/>
  <c r="M1905" i="29"/>
  <c r="M1901" i="29"/>
  <c r="M1897" i="29"/>
  <c r="M1893" i="29"/>
  <c r="M1889" i="29"/>
  <c r="M1885" i="29"/>
  <c r="M1881" i="29"/>
  <c r="M1877" i="29"/>
  <c r="M1873" i="29"/>
  <c r="M1869" i="29"/>
  <c r="M1865" i="29"/>
  <c r="M1861" i="29"/>
  <c r="M1857" i="29"/>
  <c r="M1853" i="29"/>
  <c r="M1849" i="29"/>
  <c r="M1845" i="29"/>
  <c r="M1841" i="29"/>
  <c r="M1837" i="29"/>
  <c r="M1833" i="29"/>
  <c r="M1829" i="29"/>
  <c r="M1825" i="29"/>
  <c r="M1821" i="29"/>
  <c r="M1817" i="29"/>
  <c r="M1813" i="29"/>
  <c r="M1809" i="29"/>
  <c r="M1805" i="29"/>
  <c r="M1801" i="29"/>
  <c r="M1797" i="29"/>
  <c r="M1793" i="29"/>
  <c r="M1789" i="29"/>
  <c r="M1785" i="29"/>
  <c r="M1781" i="29"/>
  <c r="M1777" i="29"/>
  <c r="M1773" i="29"/>
  <c r="M1769" i="29"/>
  <c r="M1765" i="29"/>
  <c r="M1761" i="29"/>
  <c r="M1757" i="29"/>
  <c r="M1753" i="29"/>
  <c r="M1749" i="29"/>
  <c r="M1745" i="29"/>
  <c r="M1741" i="29"/>
  <c r="M1737" i="29"/>
  <c r="M1733" i="29"/>
  <c r="M1729" i="29"/>
  <c r="M1725" i="29"/>
  <c r="M1721" i="29"/>
  <c r="M1717" i="29"/>
  <c r="M1713" i="29"/>
  <c r="M1709" i="29"/>
  <c r="M1705" i="29"/>
  <c r="M1701" i="29"/>
  <c r="M1697" i="29"/>
  <c r="M1693" i="29"/>
  <c r="M1689" i="29"/>
  <c r="M1685" i="29"/>
  <c r="M1681" i="29"/>
  <c r="M1677" i="29"/>
  <c r="M1673" i="29"/>
  <c r="M1669" i="29"/>
  <c r="M1665" i="29"/>
  <c r="M1661" i="29"/>
  <c r="M1657" i="29"/>
  <c r="M1653" i="29"/>
  <c r="M1649" i="29"/>
  <c r="M1645" i="29"/>
  <c r="M1641" i="29"/>
  <c r="M1637" i="29"/>
  <c r="M1633" i="29"/>
  <c r="M1629" i="29"/>
  <c r="M1625" i="29"/>
  <c r="M1621" i="29"/>
  <c r="M1617" i="29"/>
  <c r="M1613" i="29"/>
  <c r="M1609" i="29"/>
  <c r="M1605" i="29"/>
  <c r="M1601" i="29"/>
  <c r="M1597" i="29"/>
  <c r="M1593" i="29"/>
  <c r="M1589" i="29"/>
  <c r="M1585" i="29"/>
  <c r="M1581" i="29"/>
  <c r="M1577" i="29"/>
  <c r="M1573" i="29"/>
  <c r="M1569" i="29"/>
  <c r="M1565" i="29"/>
  <c r="M1561" i="29"/>
  <c r="M1557" i="29"/>
  <c r="M1553" i="29"/>
  <c r="M1549" i="29"/>
  <c r="M1545" i="29"/>
  <c r="M1541" i="29"/>
  <c r="M1537" i="29"/>
  <c r="M1533" i="29"/>
  <c r="M1529" i="29"/>
  <c r="M1525" i="29"/>
  <c r="M1521" i="29"/>
  <c r="M1517" i="29"/>
  <c r="M1513" i="29"/>
  <c r="M1509" i="29"/>
  <c r="M1505" i="29"/>
  <c r="M1501" i="29"/>
  <c r="M1497" i="29"/>
  <c r="M1493" i="29"/>
  <c r="M1489" i="29"/>
  <c r="M1485" i="29"/>
  <c r="M1481" i="29"/>
  <c r="M1477" i="29"/>
  <c r="M1473" i="29"/>
  <c r="M1469" i="29"/>
  <c r="M1465" i="29"/>
  <c r="M1461" i="29"/>
  <c r="M1457" i="29"/>
  <c r="M1453" i="29"/>
  <c r="M1449" i="29"/>
  <c r="M1445" i="29"/>
  <c r="M1441" i="29"/>
  <c r="M1437" i="29"/>
  <c r="M1433" i="29"/>
  <c r="M1429" i="29"/>
  <c r="M1425" i="29"/>
  <c r="M1421" i="29"/>
  <c r="M1417" i="29"/>
  <c r="M1413" i="29"/>
  <c r="M1409" i="29"/>
  <c r="M1405" i="29"/>
  <c r="M1401" i="29"/>
  <c r="M1397" i="29"/>
  <c r="M1393" i="29"/>
  <c r="M1389" i="29"/>
  <c r="M1385" i="29"/>
  <c r="M1381" i="29"/>
  <c r="M1377" i="29"/>
  <c r="M1373" i="29"/>
  <c r="M1369" i="29"/>
  <c r="M1365" i="29"/>
  <c r="M1361" i="29"/>
  <c r="M1357" i="29"/>
  <c r="M1353" i="29"/>
  <c r="M1349" i="29"/>
  <c r="M1345" i="29"/>
  <c r="M1341" i="29"/>
  <c r="M1337" i="29"/>
  <c r="M1333" i="29"/>
  <c r="M1329" i="29"/>
  <c r="M1325" i="29"/>
  <c r="M1321" i="29"/>
  <c r="M1317" i="29"/>
  <c r="M1313" i="29"/>
  <c r="M1309" i="29"/>
  <c r="M1305" i="29"/>
  <c r="M1301" i="29"/>
  <c r="M1297" i="29"/>
  <c r="M1293" i="29"/>
  <c r="M1289" i="29"/>
  <c r="M1285" i="29"/>
  <c r="M1281" i="29"/>
  <c r="M1277" i="29"/>
  <c r="M1273" i="29"/>
  <c r="M1269" i="29"/>
  <c r="M1265" i="29"/>
  <c r="M1261" i="29"/>
  <c r="M1257" i="29"/>
  <c r="M1253" i="29"/>
  <c r="M1249" i="29"/>
  <c r="M1245" i="29"/>
  <c r="M1241" i="29"/>
  <c r="M1237" i="29"/>
  <c r="M1233" i="29"/>
  <c r="M1229" i="29"/>
  <c r="M1225" i="29"/>
  <c r="M1221" i="29"/>
  <c r="M1217" i="29"/>
  <c r="M1213" i="29"/>
  <c r="M1209" i="29"/>
  <c r="M1205" i="29"/>
  <c r="M1201" i="29"/>
  <c r="M1197" i="29"/>
  <c r="M1193" i="29"/>
  <c r="M1189" i="29"/>
  <c r="M1185" i="29"/>
  <c r="M1181" i="29"/>
  <c r="M1177" i="29"/>
  <c r="M1173" i="29"/>
  <c r="M1169" i="29"/>
  <c r="M1163" i="29"/>
  <c r="M1159" i="29"/>
  <c r="M1155" i="29"/>
  <c r="M1151" i="29"/>
  <c r="M1147" i="29"/>
  <c r="M1143" i="29"/>
  <c r="M1139" i="29"/>
  <c r="M1135" i="29"/>
  <c r="M1131" i="29"/>
  <c r="M1127" i="29"/>
  <c r="M1123" i="29"/>
  <c r="M1119" i="29"/>
  <c r="M1115" i="29"/>
  <c r="M1111" i="29"/>
  <c r="M1107" i="29"/>
  <c r="M1103" i="29"/>
  <c r="M1099" i="29"/>
  <c r="M1095" i="29"/>
  <c r="M1091" i="29"/>
  <c r="M1087" i="29"/>
  <c r="M1083" i="29"/>
  <c r="M1079" i="29"/>
  <c r="M1075" i="29"/>
  <c r="M1071" i="29"/>
  <c r="M1067" i="29"/>
  <c r="M1063" i="29"/>
  <c r="M1059" i="29"/>
  <c r="M1055" i="29"/>
  <c r="M1051" i="29"/>
  <c r="M1047" i="29"/>
  <c r="M1043" i="29"/>
  <c r="M1039" i="29"/>
  <c r="M1035" i="29"/>
  <c r="M1031" i="29"/>
  <c r="M1027" i="29"/>
  <c r="M1023" i="29"/>
  <c r="M1019" i="29"/>
  <c r="M1017" i="29"/>
  <c r="M1162" i="29"/>
  <c r="M1158" i="29"/>
  <c r="M1154" i="29"/>
  <c r="M1150" i="29"/>
  <c r="M1146" i="29"/>
  <c r="M1142" i="29"/>
  <c r="M1138" i="29"/>
  <c r="M1134" i="29"/>
  <c r="M1130" i="29"/>
  <c r="M1126" i="29"/>
  <c r="M1122" i="29"/>
  <c r="M1118" i="29"/>
  <c r="M1114" i="29"/>
  <c r="M1110" i="29"/>
  <c r="M1106" i="29"/>
  <c r="M1102" i="29"/>
  <c r="M1098" i="29"/>
  <c r="M1094" i="29"/>
  <c r="M1090" i="29"/>
  <c r="M1086" i="29"/>
  <c r="M1082" i="29"/>
  <c r="M1078" i="29"/>
  <c r="M1074" i="29"/>
  <c r="M1070" i="29"/>
  <c r="M1066" i="29"/>
  <c r="M1062" i="29"/>
  <c r="M1058" i="29"/>
  <c r="M1054" i="29"/>
  <c r="M1050" i="29"/>
  <c r="M1046" i="29"/>
  <c r="M1042" i="29"/>
  <c r="M1038" i="29"/>
  <c r="M1034" i="29"/>
  <c r="M1030" i="29"/>
  <c r="M1026" i="29"/>
  <c r="M1022" i="29"/>
  <c r="M1018" i="29"/>
  <c r="M1165" i="29"/>
  <c r="M1161" i="29"/>
  <c r="M1157" i="29"/>
  <c r="M1153" i="29"/>
  <c r="M1149" i="29"/>
  <c r="M1145" i="29"/>
  <c r="M1141" i="29"/>
  <c r="M1137" i="29"/>
  <c r="M1133" i="29"/>
  <c r="M1129" i="29"/>
  <c r="M1125" i="29"/>
  <c r="M1121" i="29"/>
  <c r="M1117" i="29"/>
  <c r="M1113" i="29"/>
  <c r="M1109" i="29"/>
  <c r="M1105" i="29"/>
  <c r="M1101" i="29"/>
  <c r="M1097" i="29"/>
  <c r="M1093" i="29"/>
  <c r="M1089" i="29"/>
  <c r="M1085" i="29"/>
  <c r="M1081" i="29"/>
  <c r="M1077" i="29"/>
  <c r="M1073" i="29"/>
  <c r="M1069" i="29"/>
  <c r="M1065" i="29"/>
  <c r="M1061" i="29"/>
  <c r="M1057" i="29"/>
  <c r="M1053" i="29"/>
  <c r="M1049" i="29"/>
  <c r="M1045" i="29"/>
  <c r="M1041" i="29"/>
  <c r="M1037" i="29"/>
  <c r="M1033" i="29"/>
  <c r="M1029" i="29"/>
  <c r="M1025" i="29"/>
  <c r="M1021" i="29"/>
  <c r="M1164" i="29"/>
  <c r="M1160" i="29"/>
  <c r="M1156" i="29"/>
  <c r="M1152" i="29"/>
  <c r="M1148" i="29"/>
  <c r="M1144" i="29"/>
  <c r="M1140" i="29"/>
  <c r="M1136" i="29"/>
  <c r="M1132" i="29"/>
  <c r="M1128" i="29"/>
  <c r="M1124" i="29"/>
  <c r="M1120" i="29"/>
  <c r="M1116" i="29"/>
  <c r="M1112" i="29"/>
  <c r="M1108" i="29"/>
  <c r="M1104" i="29"/>
  <c r="M1100" i="29"/>
  <c r="M1096" i="29"/>
  <c r="M1092" i="29"/>
  <c r="M1088" i="29"/>
  <c r="M1084" i="29"/>
  <c r="M1080" i="29"/>
  <c r="M1076" i="29"/>
  <c r="M1072" i="29"/>
  <c r="M1068" i="29"/>
  <c r="M1064" i="29"/>
  <c r="M1060" i="29"/>
  <c r="M1056" i="29"/>
  <c r="M1052" i="29"/>
  <c r="M1048" i="29"/>
  <c r="M1044" i="29"/>
  <c r="M1040" i="29"/>
  <c r="M1036" i="29"/>
  <c r="M1032" i="29"/>
  <c r="M1028" i="29"/>
  <c r="M1024" i="29"/>
  <c r="M1020" i="29"/>
  <c r="M1014" i="29"/>
  <c r="M1010" i="29"/>
  <c r="M1006" i="29"/>
  <c r="M1002" i="29"/>
  <c r="M998" i="29"/>
  <c r="M994" i="29"/>
  <c r="M990" i="29"/>
  <c r="M986" i="29"/>
  <c r="M982" i="29"/>
  <c r="M978" i="29"/>
  <c r="M974" i="29"/>
  <c r="M970" i="29"/>
  <c r="M966" i="29"/>
  <c r="M962" i="29"/>
  <c r="M958" i="29"/>
  <c r="M954" i="29"/>
  <c r="M950" i="29"/>
  <c r="M946" i="29"/>
  <c r="M942" i="29"/>
  <c r="M938" i="29"/>
  <c r="M934" i="29"/>
  <c r="M930" i="29"/>
  <c r="M926" i="29"/>
  <c r="M922" i="29"/>
  <c r="M918" i="29"/>
  <c r="M914" i="29"/>
  <c r="M910" i="29"/>
  <c r="M906" i="29"/>
  <c r="M902" i="29"/>
  <c r="M898" i="29"/>
  <c r="M894" i="29"/>
  <c r="M890" i="29"/>
  <c r="M886" i="29"/>
  <c r="M882" i="29"/>
  <c r="M878" i="29"/>
  <c r="M874" i="29"/>
  <c r="M870" i="29"/>
  <c r="M866" i="29"/>
  <c r="M862" i="29"/>
  <c r="M858" i="29"/>
  <c r="M854" i="29"/>
  <c r="M850" i="29"/>
  <c r="M846" i="29"/>
  <c r="M842" i="29"/>
  <c r="M838" i="29"/>
  <c r="M834" i="29"/>
  <c r="M830" i="29"/>
  <c r="M826" i="29"/>
  <c r="M822" i="29"/>
  <c r="M818" i="29"/>
  <c r="M814" i="29"/>
  <c r="M810" i="29"/>
  <c r="M806" i="29"/>
  <c r="M802" i="29"/>
  <c r="M798" i="29"/>
  <c r="M794" i="29"/>
  <c r="M790" i="29"/>
  <c r="M786" i="29"/>
  <c r="M782" i="29"/>
  <c r="M778" i="29"/>
  <c r="M774" i="29"/>
  <c r="M770" i="29"/>
  <c r="M766" i="29"/>
  <c r="M762" i="29"/>
  <c r="M758" i="29"/>
  <c r="M754" i="29"/>
  <c r="M750" i="29"/>
  <c r="M746" i="29"/>
  <c r="M742" i="29"/>
  <c r="M738" i="29"/>
  <c r="M734" i="29"/>
  <c r="M730" i="29"/>
  <c r="M726" i="29"/>
  <c r="M722" i="29"/>
  <c r="M718" i="29"/>
  <c r="M714" i="29"/>
  <c r="M710" i="29"/>
  <c r="M706" i="29"/>
  <c r="M702" i="29"/>
  <c r="M698" i="29"/>
  <c r="M694" i="29"/>
  <c r="M690" i="29"/>
  <c r="M686" i="29"/>
  <c r="M682" i="29"/>
  <c r="M678" i="29"/>
  <c r="M674" i="29"/>
  <c r="M670" i="29"/>
  <c r="M666" i="29"/>
  <c r="M662" i="29"/>
  <c r="M658" i="29"/>
  <c r="M654" i="29"/>
  <c r="M650" i="29"/>
  <c r="M646" i="29"/>
  <c r="M642" i="29"/>
  <c r="M638" i="29"/>
  <c r="M634" i="29"/>
  <c r="M630" i="29"/>
  <c r="M626" i="29"/>
  <c r="M622" i="29"/>
  <c r="M618" i="29"/>
  <c r="M614" i="29"/>
  <c r="M610" i="29"/>
  <c r="M606" i="29"/>
  <c r="M602" i="29"/>
  <c r="M598" i="29"/>
  <c r="M594" i="29"/>
  <c r="M590" i="29"/>
  <c r="M586" i="29"/>
  <c r="M582" i="29"/>
  <c r="M578" i="29"/>
  <c r="M574" i="29"/>
  <c r="M570" i="29"/>
  <c r="M566" i="29"/>
  <c r="M562" i="29"/>
  <c r="M558" i="29"/>
  <c r="M554" i="29"/>
  <c r="M550" i="29"/>
  <c r="M546" i="29"/>
  <c r="M542" i="29"/>
  <c r="M538" i="29"/>
  <c r="M534" i="29"/>
  <c r="M530" i="29"/>
  <c r="M526" i="29"/>
  <c r="M522" i="29"/>
  <c r="M518" i="29"/>
  <c r="M514" i="29"/>
  <c r="M510" i="29"/>
  <c r="M506" i="29"/>
  <c r="M502" i="29"/>
  <c r="M498" i="29"/>
  <c r="M494" i="29"/>
  <c r="M490" i="29"/>
  <c r="M486" i="29"/>
  <c r="M482" i="29"/>
  <c r="M478" i="29"/>
  <c r="M474" i="29"/>
  <c r="M470" i="29"/>
  <c r="M466" i="29"/>
  <c r="M462" i="29"/>
  <c r="M458" i="29"/>
  <c r="M454" i="29"/>
  <c r="M450" i="29"/>
  <c r="M446" i="29"/>
  <c r="M442" i="29"/>
  <c r="M438" i="29"/>
  <c r="M434" i="29"/>
  <c r="M430" i="29"/>
  <c r="M426" i="29"/>
  <c r="M422" i="29"/>
  <c r="M418" i="29"/>
  <c r="M414" i="29"/>
  <c r="M410" i="29"/>
  <c r="M406" i="29"/>
  <c r="M402" i="29"/>
  <c r="M398" i="29"/>
  <c r="M394" i="29"/>
  <c r="M390" i="29"/>
  <c r="M386" i="29"/>
  <c r="M382" i="29"/>
  <c r="M378" i="29"/>
  <c r="M374" i="29"/>
  <c r="M370" i="29"/>
  <c r="M366" i="29"/>
  <c r="M362" i="29"/>
  <c r="M358" i="29"/>
  <c r="M354" i="29"/>
  <c r="M350" i="29"/>
  <c r="M346" i="29"/>
  <c r="M342" i="29"/>
  <c r="M338" i="29"/>
  <c r="M334" i="29"/>
  <c r="M330" i="29"/>
  <c r="M326" i="29"/>
  <c r="M322" i="29"/>
  <c r="M318" i="29"/>
  <c r="M314" i="29"/>
  <c r="M310" i="29"/>
  <c r="M306" i="29"/>
  <c r="M302" i="29"/>
  <c r="M298" i="29"/>
  <c r="M294" i="29"/>
  <c r="M290" i="29"/>
  <c r="M286" i="29"/>
  <c r="M282" i="29"/>
  <c r="M278" i="29"/>
  <c r="M274" i="29"/>
  <c r="M270" i="29"/>
  <c r="M266" i="29"/>
  <c r="M262" i="29"/>
  <c r="M258" i="29"/>
  <c r="M254" i="29"/>
  <c r="M250" i="29"/>
  <c r="M246" i="29"/>
  <c r="M242" i="29"/>
  <c r="M238" i="29"/>
  <c r="M234" i="29"/>
  <c r="M230" i="29"/>
  <c r="M226" i="29"/>
  <c r="M222" i="29"/>
  <c r="M218" i="29"/>
  <c r="M214" i="29"/>
  <c r="M210" i="29"/>
  <c r="M206" i="29"/>
  <c r="M202" i="29"/>
  <c r="M198" i="29"/>
  <c r="M194" i="29"/>
  <c r="M190" i="29"/>
  <c r="M186" i="29"/>
  <c r="M182" i="29"/>
  <c r="M178" i="29"/>
  <c r="M174" i="29"/>
  <c r="M170" i="29"/>
  <c r="M166" i="29"/>
  <c r="M162" i="29"/>
  <c r="M158" i="29"/>
  <c r="M154" i="29"/>
  <c r="M150" i="29"/>
  <c r="M146" i="29"/>
  <c r="M142" i="29"/>
  <c r="M138" i="29"/>
  <c r="M134" i="29"/>
  <c r="M130" i="29"/>
  <c r="M126" i="29"/>
  <c r="M122" i="29"/>
  <c r="M118" i="29"/>
  <c r="M114" i="29"/>
  <c r="M110" i="29"/>
  <c r="M106" i="29"/>
  <c r="M102" i="29"/>
  <c r="M98" i="29"/>
  <c r="M94" i="29"/>
  <c r="M90" i="29"/>
  <c r="M86" i="29"/>
  <c r="M82" i="29"/>
  <c r="M78" i="29"/>
  <c r="M74" i="29"/>
  <c r="M70" i="29"/>
  <c r="M66" i="29"/>
  <c r="M62" i="29"/>
  <c r="M58" i="29"/>
  <c r="M54" i="29"/>
  <c r="M50" i="29"/>
  <c r="M46" i="29"/>
  <c r="M42" i="29"/>
  <c r="M38" i="29"/>
  <c r="M34" i="29"/>
  <c r="M30" i="29"/>
  <c r="M26" i="29"/>
  <c r="M22" i="29"/>
  <c r="M18" i="29"/>
  <c r="M14" i="29"/>
  <c r="M10" i="29"/>
  <c r="M6" i="29"/>
  <c r="M245" i="29"/>
  <c r="M229" i="29"/>
  <c r="M221" i="29"/>
  <c r="M213" i="29"/>
  <c r="M205" i="29"/>
  <c r="M197" i="29"/>
  <c r="M189" i="29"/>
  <c r="M181" i="29"/>
  <c r="M173" i="29"/>
  <c r="M165" i="29"/>
  <c r="M157" i="29"/>
  <c r="M145" i="29"/>
  <c r="M141" i="29"/>
  <c r="M137" i="29"/>
  <c r="M129" i="29"/>
  <c r="M121" i="29"/>
  <c r="M113" i="29"/>
  <c r="M105" i="29"/>
  <c r="M101" i="29"/>
  <c r="M89" i="29"/>
  <c r="M85" i="29"/>
  <c r="M77" i="29"/>
  <c r="M69" i="29"/>
  <c r="M61" i="29"/>
  <c r="M57" i="29"/>
  <c r="M49" i="29"/>
  <c r="M41" i="29"/>
  <c r="M33" i="29"/>
  <c r="M25" i="29"/>
  <c r="M17" i="29"/>
  <c r="M9" i="29"/>
  <c r="M1007" i="29"/>
  <c r="M995" i="29"/>
  <c r="M987" i="29"/>
  <c r="M975" i="29"/>
  <c r="M967" i="29"/>
  <c r="M955" i="29"/>
  <c r="M943" i="29"/>
  <c r="M931" i="29"/>
  <c r="M919" i="29"/>
  <c r="M911" i="29"/>
  <c r="M903" i="29"/>
  <c r="M887" i="29"/>
  <c r="M879" i="29"/>
  <c r="M863" i="29"/>
  <c r="M859" i="29"/>
  <c r="M847" i="29"/>
  <c r="M839" i="29"/>
  <c r="M827" i="29"/>
  <c r="M815" i="29"/>
  <c r="M803" i="29"/>
  <c r="M791" i="29"/>
  <c r="M775" i="29"/>
  <c r="M763" i="29"/>
  <c r="M755" i="29"/>
  <c r="M747" i="29"/>
  <c r="M735" i="29"/>
  <c r="M723" i="29"/>
  <c r="M707" i="29"/>
  <c r="M695" i="29"/>
  <c r="M683" i="29"/>
  <c r="M675" i="29"/>
  <c r="M663" i="29"/>
  <c r="M651" i="29"/>
  <c r="M639" i="29"/>
  <c r="M627" i="29"/>
  <c r="M615" i="29"/>
  <c r="M603" i="29"/>
  <c r="M587" i="29"/>
  <c r="M579" i="29"/>
  <c r="M563" i="29"/>
  <c r="M551" i="29"/>
  <c r="M543" i="29"/>
  <c r="M531" i="29"/>
  <c r="M519" i="29"/>
  <c r="M507" i="29"/>
  <c r="M499" i="29"/>
  <c r="M487" i="29"/>
  <c r="M475" i="29"/>
  <c r="M463" i="29"/>
  <c r="M455" i="29"/>
  <c r="M443" i="29"/>
  <c r="M431" i="29"/>
  <c r="M419" i="29"/>
  <c r="M407" i="29"/>
  <c r="M399" i="29"/>
  <c r="M387" i="29"/>
  <c r="M375" i="29"/>
  <c r="M363" i="29"/>
  <c r="M355" i="29"/>
  <c r="M343" i="29"/>
  <c r="M331" i="29"/>
  <c r="M315" i="29"/>
  <c r="M303" i="29"/>
  <c r="M291" i="29"/>
  <c r="M279" i="29"/>
  <c r="M271" i="29"/>
  <c r="M259" i="29"/>
  <c r="M247" i="29"/>
  <c r="M239" i="29"/>
  <c r="M223" i="29"/>
  <c r="M215" i="29"/>
  <c r="M199" i="29"/>
  <c r="M191" i="29"/>
  <c r="M175" i="29"/>
  <c r="M167" i="29"/>
  <c r="M159" i="29"/>
  <c r="M147" i="29"/>
  <c r="M135" i="29"/>
  <c r="M127" i="29"/>
  <c r="M115" i="29"/>
  <c r="M103" i="29"/>
  <c r="M91" i="29"/>
  <c r="M79" i="29"/>
  <c r="M75" i="29"/>
  <c r="M63" i="29"/>
  <c r="M59" i="29"/>
  <c r="M47" i="29"/>
  <c r="M35" i="29"/>
  <c r="M27" i="29"/>
  <c r="M15" i="29"/>
  <c r="M3" i="29"/>
  <c r="M1013" i="29"/>
  <c r="M1009" i="29"/>
  <c r="M1005" i="29"/>
  <c r="M1001" i="29"/>
  <c r="M997" i="29"/>
  <c r="M993" i="29"/>
  <c r="M989" i="29"/>
  <c r="M985" i="29"/>
  <c r="M981" i="29"/>
  <c r="M977" i="29"/>
  <c r="M973" i="29"/>
  <c r="M969" i="29"/>
  <c r="M965" i="29"/>
  <c r="M961" i="29"/>
  <c r="M957" i="29"/>
  <c r="M953" i="29"/>
  <c r="M949" i="29"/>
  <c r="M945" i="29"/>
  <c r="M941" i="29"/>
  <c r="M937" i="29"/>
  <c r="M933" i="29"/>
  <c r="M929" i="29"/>
  <c r="M925" i="29"/>
  <c r="M921" i="29"/>
  <c r="M917" i="29"/>
  <c r="M913" i="29"/>
  <c r="M909" i="29"/>
  <c r="M905" i="29"/>
  <c r="M901" i="29"/>
  <c r="M897" i="29"/>
  <c r="M893" i="29"/>
  <c r="M889" i="29"/>
  <c r="M885" i="29"/>
  <c r="M881" i="29"/>
  <c r="M877" i="29"/>
  <c r="M873" i="29"/>
  <c r="M869" i="29"/>
  <c r="M865" i="29"/>
  <c r="M861" i="29"/>
  <c r="M857" i="29"/>
  <c r="M853" i="29"/>
  <c r="M849" i="29"/>
  <c r="M845" i="29"/>
  <c r="M841" i="29"/>
  <c r="M837" i="29"/>
  <c r="M833" i="29"/>
  <c r="M829" i="29"/>
  <c r="M825" i="29"/>
  <c r="M821" i="29"/>
  <c r="M817" i="29"/>
  <c r="M813" i="29"/>
  <c r="M809" i="29"/>
  <c r="M805" i="29"/>
  <c r="M801" i="29"/>
  <c r="M797" i="29"/>
  <c r="M793" i="29"/>
  <c r="M789" i="29"/>
  <c r="M785" i="29"/>
  <c r="M781" i="29"/>
  <c r="M777" i="29"/>
  <c r="M773" i="29"/>
  <c r="M769" i="29"/>
  <c r="M765" i="29"/>
  <c r="M761" i="29"/>
  <c r="M757" i="29"/>
  <c r="M753" i="29"/>
  <c r="M749" i="29"/>
  <c r="M745" i="29"/>
  <c r="M741" i="29"/>
  <c r="M737" i="29"/>
  <c r="M733" i="29"/>
  <c r="M729" i="29"/>
  <c r="M725" i="29"/>
  <c r="M721" i="29"/>
  <c r="M717" i="29"/>
  <c r="M713" i="29"/>
  <c r="M709" i="29"/>
  <c r="M705" i="29"/>
  <c r="M701" i="29"/>
  <c r="M697" i="29"/>
  <c r="M693" i="29"/>
  <c r="M689" i="29"/>
  <c r="M685" i="29"/>
  <c r="M681" i="29"/>
  <c r="M677" i="29"/>
  <c r="M673" i="29"/>
  <c r="M669" i="29"/>
  <c r="M665" i="29"/>
  <c r="M661" i="29"/>
  <c r="M657" i="29"/>
  <c r="M653" i="29"/>
  <c r="M649" i="29"/>
  <c r="M645" i="29"/>
  <c r="M641" i="29"/>
  <c r="M637" i="29"/>
  <c r="M633" i="29"/>
  <c r="M629" i="29"/>
  <c r="M625" i="29"/>
  <c r="M621" i="29"/>
  <c r="M617" i="29"/>
  <c r="M613" i="29"/>
  <c r="M609" i="29"/>
  <c r="M605" i="29"/>
  <c r="M601" i="29"/>
  <c r="M597" i="29"/>
  <c r="M593" i="29"/>
  <c r="M589" i="29"/>
  <c r="M585" i="29"/>
  <c r="M581" i="29"/>
  <c r="M577" i="29"/>
  <c r="M573" i="29"/>
  <c r="M569" i="29"/>
  <c r="M565" i="29"/>
  <c r="M561" i="29"/>
  <c r="M557" i="29"/>
  <c r="M553" i="29"/>
  <c r="M549" i="29"/>
  <c r="M545" i="29"/>
  <c r="M541" i="29"/>
  <c r="M537" i="29"/>
  <c r="M533" i="29"/>
  <c r="M529" i="29"/>
  <c r="M525" i="29"/>
  <c r="M521" i="29"/>
  <c r="M517" i="29"/>
  <c r="M513" i="29"/>
  <c r="M509" i="29"/>
  <c r="M505" i="29"/>
  <c r="M501" i="29"/>
  <c r="M497" i="29"/>
  <c r="M493" i="29"/>
  <c r="M489" i="29"/>
  <c r="M485" i="29"/>
  <c r="M481" i="29"/>
  <c r="M477" i="29"/>
  <c r="M473" i="29"/>
  <c r="M469" i="29"/>
  <c r="M465" i="29"/>
  <c r="M461" i="29"/>
  <c r="M457" i="29"/>
  <c r="M453" i="29"/>
  <c r="M449" i="29"/>
  <c r="M445" i="29"/>
  <c r="M441" i="29"/>
  <c r="M437" i="29"/>
  <c r="M433" i="29"/>
  <c r="M429" i="29"/>
  <c r="M425" i="29"/>
  <c r="M421" i="29"/>
  <c r="M417" i="29"/>
  <c r="M413" i="29"/>
  <c r="M409" i="29"/>
  <c r="M405" i="29"/>
  <c r="M401" i="29"/>
  <c r="M397" i="29"/>
  <c r="M393" i="29"/>
  <c r="M389" i="29"/>
  <c r="M385" i="29"/>
  <c r="M381" i="29"/>
  <c r="M377" i="29"/>
  <c r="M373" i="29"/>
  <c r="M369" i="29"/>
  <c r="M365" i="29"/>
  <c r="M361" i="29"/>
  <c r="M357" i="29"/>
  <c r="M353" i="29"/>
  <c r="M349" i="29"/>
  <c r="M345" i="29"/>
  <c r="M341" i="29"/>
  <c r="M337" i="29"/>
  <c r="M333" i="29"/>
  <c r="M329" i="29"/>
  <c r="M325" i="29"/>
  <c r="M321" i="29"/>
  <c r="M317" i="29"/>
  <c r="M313" i="29"/>
  <c r="M309" i="29"/>
  <c r="M305" i="29"/>
  <c r="M301" i="29"/>
  <c r="M297" i="29"/>
  <c r="M293" i="29"/>
  <c r="M289" i="29"/>
  <c r="M285" i="29"/>
  <c r="M281" i="29"/>
  <c r="M277" i="29"/>
  <c r="M273" i="29"/>
  <c r="M269" i="29"/>
  <c r="M265" i="29"/>
  <c r="M261" i="29"/>
  <c r="M257" i="29"/>
  <c r="M253" i="29"/>
  <c r="M249" i="29"/>
  <c r="M241" i="29"/>
  <c r="M237" i="29"/>
  <c r="M233" i="29"/>
  <c r="M225" i="29"/>
  <c r="M217" i="29"/>
  <c r="M209" i="29"/>
  <c r="M201" i="29"/>
  <c r="M193" i="29"/>
  <c r="M185" i="29"/>
  <c r="M177" i="29"/>
  <c r="M169" i="29"/>
  <c r="M161" i="29"/>
  <c r="M153" i="29"/>
  <c r="M149" i="29"/>
  <c r="M133" i="29"/>
  <c r="M125" i="29"/>
  <c r="M117" i="29"/>
  <c r="M109" i="29"/>
  <c r="M97" i="29"/>
  <c r="M93" i="29"/>
  <c r="M81" i="29"/>
  <c r="M73" i="29"/>
  <c r="M65" i="29"/>
  <c r="M53" i="29"/>
  <c r="M45" i="29"/>
  <c r="M37" i="29"/>
  <c r="M29" i="29"/>
  <c r="M21" i="29"/>
  <c r="M13" i="29"/>
  <c r="M5" i="29"/>
  <c r="M1003" i="29"/>
  <c r="M991" i="29"/>
  <c r="M979" i="29"/>
  <c r="M963" i="29"/>
  <c r="M947" i="29"/>
  <c r="M935" i="29"/>
  <c r="M923" i="29"/>
  <c r="M907" i="29"/>
  <c r="M895" i="29"/>
  <c r="M883" i="29"/>
  <c r="M871" i="29"/>
  <c r="M851" i="29"/>
  <c r="M835" i="29"/>
  <c r="M819" i="29"/>
  <c r="M807" i="29"/>
  <c r="M795" i="29"/>
  <c r="M783" i="29"/>
  <c r="M771" i="29"/>
  <c r="M759" i="29"/>
  <c r="M739" i="29"/>
  <c r="M727" i="29"/>
  <c r="M715" i="29"/>
  <c r="M699" i="29"/>
  <c r="M687" i="29"/>
  <c r="M671" i="29"/>
  <c r="M659" i="29"/>
  <c r="M647" i="29"/>
  <c r="M631" i="29"/>
  <c r="M619" i="29"/>
  <c r="M607" i="29"/>
  <c r="M595" i="29"/>
  <c r="M583" i="29"/>
  <c r="M571" i="29"/>
  <c r="M567" i="29"/>
  <c r="M555" i="29"/>
  <c r="M539" i="29"/>
  <c r="M523" i="29"/>
  <c r="M511" i="29"/>
  <c r="M495" i="29"/>
  <c r="M483" i="29"/>
  <c r="M467" i="29"/>
  <c r="M451" i="29"/>
  <c r="M439" i="29"/>
  <c r="M427" i="29"/>
  <c r="M411" i="29"/>
  <c r="M395" i="29"/>
  <c r="M383" i="29"/>
  <c r="M367" i="29"/>
  <c r="M351" i="29"/>
  <c r="M335" i="29"/>
  <c r="M323" i="29"/>
  <c r="M311" i="29"/>
  <c r="M295" i="29"/>
  <c r="M283" i="29"/>
  <c r="M267" i="29"/>
  <c r="M251" i="29"/>
  <c r="M231" i="29"/>
  <c r="M219" i="29"/>
  <c r="M207" i="29"/>
  <c r="M195" i="29"/>
  <c r="M183" i="29"/>
  <c r="M171" i="29"/>
  <c r="M155" i="29"/>
  <c r="M139" i="29"/>
  <c r="M123" i="29"/>
  <c r="M111" i="29"/>
  <c r="M99" i="29"/>
  <c r="M87" i="29"/>
  <c r="M71" i="29"/>
  <c r="M51" i="29"/>
  <c r="M39" i="29"/>
  <c r="M23" i="29"/>
  <c r="M7" i="29"/>
  <c r="M1016" i="29"/>
  <c r="M1012" i="29"/>
  <c r="M1008" i="29"/>
  <c r="M1004" i="29"/>
  <c r="M1000" i="29"/>
  <c r="M996" i="29"/>
  <c r="M992" i="29"/>
  <c r="M988" i="29"/>
  <c r="M984" i="29"/>
  <c r="M980" i="29"/>
  <c r="M976" i="29"/>
  <c r="M972" i="29"/>
  <c r="M968" i="29"/>
  <c r="M964" i="29"/>
  <c r="M960" i="29"/>
  <c r="M956" i="29"/>
  <c r="M952" i="29"/>
  <c r="M948" i="29"/>
  <c r="M944" i="29"/>
  <c r="M940" i="29"/>
  <c r="M936" i="29"/>
  <c r="M932" i="29"/>
  <c r="M928" i="29"/>
  <c r="M924" i="29"/>
  <c r="M920" i="29"/>
  <c r="M916" i="29"/>
  <c r="M912" i="29"/>
  <c r="M908" i="29"/>
  <c r="M904" i="29"/>
  <c r="M900" i="29"/>
  <c r="M896" i="29"/>
  <c r="M892" i="29"/>
  <c r="M888" i="29"/>
  <c r="M884" i="29"/>
  <c r="M880" i="29"/>
  <c r="M876" i="29"/>
  <c r="M872" i="29"/>
  <c r="M868" i="29"/>
  <c r="M864" i="29"/>
  <c r="M860" i="29"/>
  <c r="M856" i="29"/>
  <c r="M852" i="29"/>
  <c r="M848" i="29"/>
  <c r="M844" i="29"/>
  <c r="M840" i="29"/>
  <c r="M836" i="29"/>
  <c r="M832" i="29"/>
  <c r="M828" i="29"/>
  <c r="M824" i="29"/>
  <c r="M820" i="29"/>
  <c r="M816" i="29"/>
  <c r="M812" i="29"/>
  <c r="M808" i="29"/>
  <c r="M804" i="29"/>
  <c r="M800" i="29"/>
  <c r="M796" i="29"/>
  <c r="M792" i="29"/>
  <c r="M788" i="29"/>
  <c r="M784" i="29"/>
  <c r="M780" i="29"/>
  <c r="M776" i="29"/>
  <c r="M772" i="29"/>
  <c r="M768" i="29"/>
  <c r="M764" i="29"/>
  <c r="M760" i="29"/>
  <c r="M756" i="29"/>
  <c r="M752" i="29"/>
  <c r="M748" i="29"/>
  <c r="M744" i="29"/>
  <c r="M740" i="29"/>
  <c r="M736" i="29"/>
  <c r="M732" i="29"/>
  <c r="M728" i="29"/>
  <c r="M724" i="29"/>
  <c r="M720" i="29"/>
  <c r="M716" i="29"/>
  <c r="M712" i="29"/>
  <c r="M708" i="29"/>
  <c r="M704" i="29"/>
  <c r="M700" i="29"/>
  <c r="M696" i="29"/>
  <c r="M692" i="29"/>
  <c r="M688" i="29"/>
  <c r="M684" i="29"/>
  <c r="M680" i="29"/>
  <c r="M676" i="29"/>
  <c r="M672" i="29"/>
  <c r="M668" i="29"/>
  <c r="M664" i="29"/>
  <c r="M660" i="29"/>
  <c r="M656" i="29"/>
  <c r="M652" i="29"/>
  <c r="M648" i="29"/>
  <c r="M644" i="29"/>
  <c r="M640" i="29"/>
  <c r="M636" i="29"/>
  <c r="M632" i="29"/>
  <c r="M628" i="29"/>
  <c r="M624" i="29"/>
  <c r="M620" i="29"/>
  <c r="M616" i="29"/>
  <c r="M612" i="29"/>
  <c r="M608" i="29"/>
  <c r="M604" i="29"/>
  <c r="M600" i="29"/>
  <c r="M596" i="29"/>
  <c r="M592" i="29"/>
  <c r="M588" i="29"/>
  <c r="M584" i="29"/>
  <c r="M580" i="29"/>
  <c r="M576" i="29"/>
  <c r="M572" i="29"/>
  <c r="M568" i="29"/>
  <c r="M564" i="29"/>
  <c r="M560" i="29"/>
  <c r="M556" i="29"/>
  <c r="M552" i="29"/>
  <c r="M548" i="29"/>
  <c r="M544" i="29"/>
  <c r="M540" i="29"/>
  <c r="M536" i="29"/>
  <c r="M532" i="29"/>
  <c r="M528" i="29"/>
  <c r="M524" i="29"/>
  <c r="M520" i="29"/>
  <c r="M516" i="29"/>
  <c r="M512" i="29"/>
  <c r="M508" i="29"/>
  <c r="M504" i="29"/>
  <c r="M500" i="29"/>
  <c r="M496" i="29"/>
  <c r="M492" i="29"/>
  <c r="M488" i="29"/>
  <c r="M484" i="29"/>
  <c r="M480" i="29"/>
  <c r="M476" i="29"/>
  <c r="M472" i="29"/>
  <c r="M468" i="29"/>
  <c r="M464" i="29"/>
  <c r="M460" i="29"/>
  <c r="M456" i="29"/>
  <c r="M452" i="29"/>
  <c r="M448" i="29"/>
  <c r="M444" i="29"/>
  <c r="M440" i="29"/>
  <c r="M436" i="29"/>
  <c r="M432" i="29"/>
  <c r="M428" i="29"/>
  <c r="M424" i="29"/>
  <c r="M420" i="29"/>
  <c r="M416" i="29"/>
  <c r="M412" i="29"/>
  <c r="M408" i="29"/>
  <c r="M404" i="29"/>
  <c r="M400" i="29"/>
  <c r="M396" i="29"/>
  <c r="M392" i="29"/>
  <c r="M388" i="29"/>
  <c r="M384" i="29"/>
  <c r="M380" i="29"/>
  <c r="M376" i="29"/>
  <c r="M372" i="29"/>
  <c r="M368" i="29"/>
  <c r="M364" i="29"/>
  <c r="M360" i="29"/>
  <c r="M356" i="29"/>
  <c r="M352" i="29"/>
  <c r="M348" i="29"/>
  <c r="M344" i="29"/>
  <c r="M340" i="29"/>
  <c r="M336" i="29"/>
  <c r="M332" i="29"/>
  <c r="M328" i="29"/>
  <c r="M324" i="29"/>
  <c r="M320" i="29"/>
  <c r="M316" i="29"/>
  <c r="M312" i="29"/>
  <c r="M308" i="29"/>
  <c r="M304" i="29"/>
  <c r="M300" i="29"/>
  <c r="M296" i="29"/>
  <c r="M292" i="29"/>
  <c r="M288" i="29"/>
  <c r="M284" i="29"/>
  <c r="M280" i="29"/>
  <c r="M276" i="29"/>
  <c r="M272" i="29"/>
  <c r="M268" i="29"/>
  <c r="M264" i="29"/>
  <c r="M260" i="29"/>
  <c r="M256" i="29"/>
  <c r="M252" i="29"/>
  <c r="M248" i="29"/>
  <c r="M244" i="29"/>
  <c r="M240" i="29"/>
  <c r="M236" i="29"/>
  <c r="M232" i="29"/>
  <c r="M228" i="29"/>
  <c r="M224" i="29"/>
  <c r="M220" i="29"/>
  <c r="M216" i="29"/>
  <c r="M212" i="29"/>
  <c r="M208" i="29"/>
  <c r="M204" i="29"/>
  <c r="M200" i="29"/>
  <c r="M196" i="29"/>
  <c r="M192" i="29"/>
  <c r="M188" i="29"/>
  <c r="M184" i="29"/>
  <c r="M180" i="29"/>
  <c r="M176" i="29"/>
  <c r="M172" i="29"/>
  <c r="M168" i="29"/>
  <c r="M164" i="29"/>
  <c r="M160" i="29"/>
  <c r="M156" i="29"/>
  <c r="M152" i="29"/>
  <c r="M148" i="29"/>
  <c r="M144" i="29"/>
  <c r="M140" i="29"/>
  <c r="M136" i="29"/>
  <c r="M132" i="29"/>
  <c r="M128" i="29"/>
  <c r="M124" i="29"/>
  <c r="M120" i="29"/>
  <c r="M116" i="29"/>
  <c r="M112" i="29"/>
  <c r="M108" i="29"/>
  <c r="M104" i="29"/>
  <c r="M100" i="29"/>
  <c r="M96" i="29"/>
  <c r="M92" i="29"/>
  <c r="M88" i="29"/>
  <c r="M84" i="29"/>
  <c r="M80" i="29"/>
  <c r="M76" i="29"/>
  <c r="M72" i="29"/>
  <c r="M68" i="29"/>
  <c r="M64" i="29"/>
  <c r="M60" i="29"/>
  <c r="M56" i="29"/>
  <c r="M52" i="29"/>
  <c r="M48" i="29"/>
  <c r="M44" i="29"/>
  <c r="M40" i="29"/>
  <c r="M36" i="29"/>
  <c r="M32" i="29"/>
  <c r="M28" i="29"/>
  <c r="M24" i="29"/>
  <c r="M20" i="29"/>
  <c r="M16" i="29"/>
  <c r="M12" i="29"/>
  <c r="M8" i="29"/>
  <c r="M4" i="29"/>
  <c r="M1015" i="29"/>
  <c r="M1011" i="29"/>
  <c r="M999" i="29"/>
  <c r="M983" i="29"/>
  <c r="M971" i="29"/>
  <c r="M959" i="29"/>
  <c r="M951" i="29"/>
  <c r="M939" i="29"/>
  <c r="M927" i="29"/>
  <c r="M915" i="29"/>
  <c r="M899" i="29"/>
  <c r="M891" i="29"/>
  <c r="M875" i="29"/>
  <c r="M867" i="29"/>
  <c r="M855" i="29"/>
  <c r="M843" i="29"/>
  <c r="M831" i="29"/>
  <c r="M823" i="29"/>
  <c r="M811" i="29"/>
  <c r="M799" i="29"/>
  <c r="M787" i="29"/>
  <c r="M779" i="29"/>
  <c r="M767" i="29"/>
  <c r="M751" i="29"/>
  <c r="M743" i="29"/>
  <c r="M731" i="29"/>
  <c r="M719" i="29"/>
  <c r="M711" i="29"/>
  <c r="M703" i="29"/>
  <c r="M691" i="29"/>
  <c r="M679" i="29"/>
  <c r="M667" i="29"/>
  <c r="M655" i="29"/>
  <c r="M643" i="29"/>
  <c r="M635" i="29"/>
  <c r="M623" i="29"/>
  <c r="M611" i="29"/>
  <c r="M599" i="29"/>
  <c r="M591" i="29"/>
  <c r="M575" i="29"/>
  <c r="M559" i="29"/>
  <c r="M547" i="29"/>
  <c r="M535" i="29"/>
  <c r="M527" i="29"/>
  <c r="M515" i="29"/>
  <c r="M503" i="29"/>
  <c r="M491" i="29"/>
  <c r="M479" i="29"/>
  <c r="M471" i="29"/>
  <c r="M459" i="29"/>
  <c r="M447" i="29"/>
  <c r="M435" i="29"/>
  <c r="M423" i="29"/>
  <c r="M415" i="29"/>
  <c r="M403" i="29"/>
  <c r="M391" i="29"/>
  <c r="M379" i="29"/>
  <c r="M371" i="29"/>
  <c r="M359" i="29"/>
  <c r="M347" i="29"/>
  <c r="M339" i="29"/>
  <c r="M327" i="29"/>
  <c r="M319" i="29"/>
  <c r="M307" i="29"/>
  <c r="M299" i="29"/>
  <c r="M287" i="29"/>
  <c r="M275" i="29"/>
  <c r="M263" i="29"/>
  <c r="M255" i="29"/>
  <c r="M243" i="29"/>
  <c r="M235" i="29"/>
  <c r="M227" i="29"/>
  <c r="M211" i="29"/>
  <c r="M203" i="29"/>
  <c r="M187" i="29"/>
  <c r="M179" i="29"/>
  <c r="M163" i="29"/>
  <c r="M151" i="29"/>
  <c r="M143" i="29"/>
  <c r="M131" i="29"/>
  <c r="M119" i="29"/>
  <c r="M107" i="29"/>
  <c r="M95" i="29"/>
  <c r="M83" i="29"/>
  <c r="M67" i="29"/>
  <c r="M55" i="29"/>
  <c r="M43" i="29"/>
  <c r="M31" i="29"/>
  <c r="M19" i="29"/>
  <c r="M11" i="29"/>
  <c r="B4" i="29"/>
  <c r="A4" i="29" s="1"/>
  <c r="B3" i="29"/>
  <c r="A3" i="29" s="1"/>
  <c r="U29" i="5" l="1"/>
  <c r="U27" i="5"/>
  <c r="U25" i="5"/>
  <c r="U23" i="5"/>
  <c r="U21" i="5"/>
  <c r="U19" i="5"/>
  <c r="U17" i="5"/>
  <c r="U15" i="5"/>
  <c r="U13" i="5"/>
  <c r="U11" i="5"/>
  <c r="U9" i="5"/>
  <c r="U7" i="5"/>
  <c r="U5" i="5"/>
  <c r="U29" i="4"/>
  <c r="U27" i="4"/>
  <c r="U25" i="4"/>
  <c r="U23" i="4"/>
  <c r="U21" i="4"/>
  <c r="U19" i="4"/>
  <c r="U17" i="4"/>
  <c r="U15" i="4"/>
  <c r="U13" i="4"/>
  <c r="U11" i="4"/>
  <c r="U9" i="4"/>
  <c r="U7" i="4"/>
  <c r="U5" i="4"/>
  <c r="U29" i="3"/>
  <c r="U27" i="3"/>
  <c r="U25" i="3"/>
  <c r="U23" i="3"/>
  <c r="U21" i="3"/>
  <c r="U19" i="3"/>
  <c r="U17" i="3"/>
  <c r="U15" i="3"/>
  <c r="U13" i="3"/>
  <c r="U11" i="3"/>
  <c r="U9" i="3"/>
  <c r="U7" i="3"/>
  <c r="U5" i="3"/>
  <c r="T26" i="5"/>
  <c r="T18" i="5"/>
  <c r="T12" i="5"/>
  <c r="T6" i="5"/>
  <c r="T26" i="4"/>
  <c r="T20" i="4"/>
  <c r="T16" i="4"/>
  <c r="T10" i="4"/>
  <c r="T28" i="3"/>
  <c r="T22" i="3"/>
  <c r="T16" i="3"/>
  <c r="T10" i="3"/>
  <c r="T4" i="3"/>
  <c r="T29" i="5"/>
  <c r="T27" i="5"/>
  <c r="T25" i="5"/>
  <c r="T23" i="5"/>
  <c r="T21" i="5"/>
  <c r="T19" i="5"/>
  <c r="T17" i="5"/>
  <c r="T15" i="5"/>
  <c r="T13" i="5"/>
  <c r="T11" i="5"/>
  <c r="T9" i="5"/>
  <c r="T7" i="5"/>
  <c r="T5" i="5"/>
  <c r="T29" i="4"/>
  <c r="T27" i="4"/>
  <c r="T25" i="4"/>
  <c r="T23" i="4"/>
  <c r="T21" i="4"/>
  <c r="T19" i="4"/>
  <c r="T17" i="4"/>
  <c r="T15" i="4"/>
  <c r="T13" i="4"/>
  <c r="T11" i="4"/>
  <c r="T9" i="4"/>
  <c r="T7" i="4"/>
  <c r="T5" i="4"/>
  <c r="T29" i="3"/>
  <c r="T27" i="3"/>
  <c r="T25" i="3"/>
  <c r="T23" i="3"/>
  <c r="T21" i="3"/>
  <c r="T19" i="3"/>
  <c r="T17" i="3"/>
  <c r="T15" i="3"/>
  <c r="T13" i="3"/>
  <c r="T11" i="3"/>
  <c r="T9" i="3"/>
  <c r="T7" i="3"/>
  <c r="T5" i="3"/>
  <c r="T24" i="5"/>
  <c r="T20" i="5"/>
  <c r="T14" i="5"/>
  <c r="T8" i="5"/>
  <c r="T28" i="4"/>
  <c r="T22" i="4"/>
  <c r="T14" i="4"/>
  <c r="T8" i="4"/>
  <c r="T4" i="4"/>
  <c r="T24" i="3"/>
  <c r="T18" i="3"/>
  <c r="T12" i="3"/>
  <c r="T6" i="3"/>
  <c r="U28" i="5"/>
  <c r="U26" i="5"/>
  <c r="U24" i="5"/>
  <c r="U22" i="5"/>
  <c r="U20" i="5"/>
  <c r="U18" i="5"/>
  <c r="U16" i="5"/>
  <c r="U14" i="5"/>
  <c r="U12" i="5"/>
  <c r="U10" i="5"/>
  <c r="U8" i="5"/>
  <c r="U6" i="5"/>
  <c r="U4" i="5"/>
  <c r="U28" i="4"/>
  <c r="U26" i="4"/>
  <c r="U24" i="4"/>
  <c r="U22" i="4"/>
  <c r="U20" i="4"/>
  <c r="U18" i="4"/>
  <c r="U16" i="4"/>
  <c r="U14" i="4"/>
  <c r="U12" i="4"/>
  <c r="U10" i="4"/>
  <c r="U8" i="4"/>
  <c r="U6" i="4"/>
  <c r="U4" i="4"/>
  <c r="U28" i="3"/>
  <c r="U26" i="3"/>
  <c r="U24" i="3"/>
  <c r="U22" i="3"/>
  <c r="U20" i="3"/>
  <c r="U18" i="3"/>
  <c r="U16" i="3"/>
  <c r="U14" i="3"/>
  <c r="U12" i="3"/>
  <c r="U10" i="3"/>
  <c r="U8" i="3"/>
  <c r="U6" i="3"/>
  <c r="U4" i="3"/>
  <c r="T28" i="5"/>
  <c r="T22" i="5"/>
  <c r="T16" i="5"/>
  <c r="T10" i="5"/>
  <c r="T4" i="5"/>
  <c r="T24" i="4"/>
  <c r="T18" i="4"/>
  <c r="T12" i="4"/>
  <c r="T6" i="4"/>
  <c r="T26" i="3"/>
  <c r="T20" i="3"/>
  <c r="T14" i="3"/>
  <c r="T8" i="3"/>
  <c r="AD34" i="13"/>
  <c r="AD34" i="14"/>
  <c r="AD34" i="17"/>
  <c r="BA30" i="18"/>
  <c r="AW30" i="18"/>
  <c r="AS30" i="18"/>
  <c r="AO30" i="18"/>
  <c r="AK30" i="18"/>
  <c r="AG30" i="18"/>
  <c r="AC30" i="18"/>
  <c r="AX29" i="18"/>
  <c r="AT29" i="18"/>
  <c r="AP29" i="18"/>
  <c r="AL29" i="18"/>
  <c r="AH29" i="18"/>
  <c r="AD29" i="18"/>
  <c r="AY28" i="18"/>
  <c r="AU28" i="18"/>
  <c r="AQ28" i="18"/>
  <c r="AM28" i="18"/>
  <c r="AI28" i="18"/>
  <c r="AE28" i="18"/>
  <c r="AZ27" i="18"/>
  <c r="AV27" i="18"/>
  <c r="AR27" i="18"/>
  <c r="AN27" i="18"/>
  <c r="AJ27" i="18"/>
  <c r="AF27" i="18"/>
  <c r="BA26" i="18"/>
  <c r="AW26" i="18"/>
  <c r="AS26" i="18"/>
  <c r="AO26" i="18"/>
  <c r="AK26" i="18"/>
  <c r="AG26" i="18"/>
  <c r="AC26" i="18"/>
  <c r="AX25" i="18"/>
  <c r="AT25" i="18"/>
  <c r="AP25" i="18"/>
  <c r="AL25" i="18"/>
  <c r="AH25" i="18"/>
  <c r="AD25" i="18"/>
  <c r="AY24" i="18"/>
  <c r="AU24" i="18"/>
  <c r="AQ24" i="18"/>
  <c r="AM24" i="18"/>
  <c r="AI24" i="18"/>
  <c r="AE24" i="18"/>
  <c r="AZ23" i="18"/>
  <c r="AV23" i="18"/>
  <c r="AR23" i="18"/>
  <c r="AN23" i="18"/>
  <c r="AJ23" i="18"/>
  <c r="AF23" i="18"/>
  <c r="BA22" i="18"/>
  <c r="AW22" i="18"/>
  <c r="AS22" i="18"/>
  <c r="AO22" i="18"/>
  <c r="AK22" i="18"/>
  <c r="AG22" i="18"/>
  <c r="AC22" i="18"/>
  <c r="AX21" i="18"/>
  <c r="AT21" i="18"/>
  <c r="AP21" i="18"/>
  <c r="AL21" i="18"/>
  <c r="AH21" i="18"/>
  <c r="AD21" i="18"/>
  <c r="AY20" i="18"/>
  <c r="AU20" i="18"/>
  <c r="AQ20" i="18"/>
  <c r="AM20" i="18"/>
  <c r="AI20" i="18"/>
  <c r="AE20" i="18"/>
  <c r="AZ19" i="18"/>
  <c r="AV19" i="18"/>
  <c r="AR19" i="18"/>
  <c r="AN19" i="18"/>
  <c r="AJ19" i="18"/>
  <c r="AF19" i="18"/>
  <c r="BA18" i="18"/>
  <c r="AW18" i="18"/>
  <c r="AS18" i="18"/>
  <c r="AO18" i="18"/>
  <c r="AK18" i="18"/>
  <c r="AG18" i="18"/>
  <c r="AC18" i="18"/>
  <c r="AX17" i="18"/>
  <c r="AT17" i="18"/>
  <c r="AZ30" i="18"/>
  <c r="AV30" i="18"/>
  <c r="AR30" i="18"/>
  <c r="AN30" i="18"/>
  <c r="AJ30" i="18"/>
  <c r="AF30" i="18"/>
  <c r="BA29" i="18"/>
  <c r="AW29" i="18"/>
  <c r="AS29" i="18"/>
  <c r="AO29" i="18"/>
  <c r="AK29" i="18"/>
  <c r="AG29" i="18"/>
  <c r="AC29" i="18"/>
  <c r="AX28" i="18"/>
  <c r="AT28" i="18"/>
  <c r="AP28" i="18"/>
  <c r="AL28" i="18"/>
  <c r="AH28" i="18"/>
  <c r="AD28" i="18"/>
  <c r="AY27" i="18"/>
  <c r="AU27" i="18"/>
  <c r="AQ27" i="18"/>
  <c r="AM27" i="18"/>
  <c r="AI27" i="18"/>
  <c r="AE27" i="18"/>
  <c r="AZ26" i="18"/>
  <c r="AV26" i="18"/>
  <c r="AR26" i="18"/>
  <c r="AN26" i="18"/>
  <c r="AJ26" i="18"/>
  <c r="AF26" i="18"/>
  <c r="BA25" i="18"/>
  <c r="AW25" i="18"/>
  <c r="AS25" i="18"/>
  <c r="AO25" i="18"/>
  <c r="AK25" i="18"/>
  <c r="AG25" i="18"/>
  <c r="AC25" i="18"/>
  <c r="AX24" i="18"/>
  <c r="AT24" i="18"/>
  <c r="AP24" i="18"/>
  <c r="AL24" i="18"/>
  <c r="AH24" i="18"/>
  <c r="AD24" i="18"/>
  <c r="AY23" i="18"/>
  <c r="AU23" i="18"/>
  <c r="AQ23" i="18"/>
  <c r="AM23" i="18"/>
  <c r="AI23" i="18"/>
  <c r="AE23" i="18"/>
  <c r="AZ22" i="18"/>
  <c r="AV22" i="18"/>
  <c r="AR22" i="18"/>
  <c r="AN22" i="18"/>
  <c r="AJ22" i="18"/>
  <c r="AF22" i="18"/>
  <c r="BA21" i="18"/>
  <c r="AW21" i="18"/>
  <c r="AS21" i="18"/>
  <c r="AO21" i="18"/>
  <c r="AK21" i="18"/>
  <c r="AG21" i="18"/>
  <c r="AC21" i="18"/>
  <c r="AX20" i="18"/>
  <c r="AT20" i="18"/>
  <c r="AP20" i="18"/>
  <c r="AL20" i="18"/>
  <c r="AH20" i="18"/>
  <c r="AD20" i="18"/>
  <c r="AY19" i="18"/>
  <c r="AU19" i="18"/>
  <c r="AQ19" i="18"/>
  <c r="AM19" i="18"/>
  <c r="AI19" i="18"/>
  <c r="AE19" i="18"/>
  <c r="AZ18" i="18"/>
  <c r="AV18" i="18"/>
  <c r="AR18" i="18"/>
  <c r="AN18" i="18"/>
  <c r="AJ18" i="18"/>
  <c r="AF18" i="18"/>
  <c r="BA17" i="18"/>
  <c r="AW17" i="18"/>
  <c r="AS17" i="18"/>
  <c r="AO17" i="18"/>
  <c r="AT30" i="18"/>
  <c r="AL30" i="18"/>
  <c r="AD30" i="18"/>
  <c r="AU29" i="18"/>
  <c r="AM29" i="18"/>
  <c r="AE29" i="18"/>
  <c r="AV28" i="18"/>
  <c r="AN28" i="18"/>
  <c r="AF28" i="18"/>
  <c r="AW27" i="18"/>
  <c r="AO27" i="18"/>
  <c r="AG27" i="18"/>
  <c r="AX26" i="18"/>
  <c r="AP26" i="18"/>
  <c r="AH26" i="18"/>
  <c r="AY25" i="18"/>
  <c r="AQ25" i="18"/>
  <c r="AI25" i="18"/>
  <c r="AZ24" i="18"/>
  <c r="AR24" i="18"/>
  <c r="AJ24" i="18"/>
  <c r="BA23" i="18"/>
  <c r="AS23" i="18"/>
  <c r="AK23" i="18"/>
  <c r="AC23" i="18"/>
  <c r="AT22" i="18"/>
  <c r="AL22" i="18"/>
  <c r="AD22" i="18"/>
  <c r="AU21" i="18"/>
  <c r="AM21" i="18"/>
  <c r="AE21" i="18"/>
  <c r="AV20" i="18"/>
  <c r="AN20" i="18"/>
  <c r="AF20" i="18"/>
  <c r="AW19" i="18"/>
  <c r="AO19" i="18"/>
  <c r="AG19" i="18"/>
  <c r="AX18" i="18"/>
  <c r="AP18" i="18"/>
  <c r="AH18" i="18"/>
  <c r="AY17" i="18"/>
  <c r="AQ17" i="18"/>
  <c r="AL17" i="18"/>
  <c r="AH17" i="18"/>
  <c r="AD17" i="18"/>
  <c r="AY16" i="18"/>
  <c r="AU16" i="18"/>
  <c r="AQ16" i="18"/>
  <c r="AM16" i="18"/>
  <c r="AI16" i="18"/>
  <c r="AE16" i="18"/>
  <c r="AZ15" i="18"/>
  <c r="AV15" i="18"/>
  <c r="AR15" i="18"/>
  <c r="AN15" i="18"/>
  <c r="AJ15" i="18"/>
  <c r="AF15" i="18"/>
  <c r="BA14" i="18"/>
  <c r="AW14" i="18"/>
  <c r="AS14" i="18"/>
  <c r="AO14" i="18"/>
  <c r="AK14" i="18"/>
  <c r="AG14" i="18"/>
  <c r="AC14" i="18"/>
  <c r="AX13" i="18"/>
  <c r="AT13" i="18"/>
  <c r="AP13" i="18"/>
  <c r="AL13" i="18"/>
  <c r="AH13" i="18"/>
  <c r="AD13" i="18"/>
  <c r="AY12" i="18"/>
  <c r="AU12" i="18"/>
  <c r="AQ12" i="18"/>
  <c r="AM12" i="18"/>
  <c r="AI12" i="18"/>
  <c r="AE12" i="18"/>
  <c r="AZ11" i="18"/>
  <c r="AV11" i="18"/>
  <c r="AR11" i="18"/>
  <c r="AN11" i="18"/>
  <c r="AJ11" i="18"/>
  <c r="AF11" i="18"/>
  <c r="BA10" i="18"/>
  <c r="AW10" i="18"/>
  <c r="AS10" i="18"/>
  <c r="AY30" i="18"/>
  <c r="AQ30" i="18"/>
  <c r="AI30" i="18"/>
  <c r="AZ29" i="18"/>
  <c r="AR29" i="18"/>
  <c r="AJ29" i="18"/>
  <c r="BA28" i="18"/>
  <c r="AS28" i="18"/>
  <c r="AK28" i="18"/>
  <c r="AC28" i="18"/>
  <c r="AT27" i="18"/>
  <c r="AL27" i="18"/>
  <c r="AD27" i="18"/>
  <c r="AU26" i="18"/>
  <c r="AM26" i="18"/>
  <c r="AE26" i="18"/>
  <c r="AV25" i="18"/>
  <c r="AN25" i="18"/>
  <c r="AF25" i="18"/>
  <c r="AW24" i="18"/>
  <c r="AO24" i="18"/>
  <c r="AG24" i="18"/>
  <c r="AX23" i="18"/>
  <c r="AP23" i="18"/>
  <c r="AH23" i="18"/>
  <c r="AY22" i="18"/>
  <c r="AQ22" i="18"/>
  <c r="AI22" i="18"/>
  <c r="AZ21" i="18"/>
  <c r="AR21" i="18"/>
  <c r="AJ21" i="18"/>
  <c r="BA20" i="18"/>
  <c r="AS20" i="18"/>
  <c r="AK20" i="18"/>
  <c r="AC20" i="18"/>
  <c r="AT19" i="18"/>
  <c r="AL19" i="18"/>
  <c r="AD19" i="18"/>
  <c r="AU18" i="18"/>
  <c r="AM18" i="18"/>
  <c r="AE18" i="18"/>
  <c r="AV17" i="18"/>
  <c r="AP17" i="18"/>
  <c r="AK17" i="18"/>
  <c r="AG17" i="18"/>
  <c r="AC17" i="18"/>
  <c r="AX16" i="18"/>
  <c r="AT16" i="18"/>
  <c r="AP16" i="18"/>
  <c r="AL16" i="18"/>
  <c r="AH16" i="18"/>
  <c r="AD16" i="18"/>
  <c r="AY15" i="18"/>
  <c r="AU15" i="18"/>
  <c r="AQ15" i="18"/>
  <c r="AM15" i="18"/>
  <c r="AI15" i="18"/>
  <c r="AE15" i="18"/>
  <c r="AZ14" i="18"/>
  <c r="AV14" i="18"/>
  <c r="AR14" i="18"/>
  <c r="AN14" i="18"/>
  <c r="AJ14" i="18"/>
  <c r="AF14" i="18"/>
  <c r="BA13" i="18"/>
  <c r="AW13" i="18"/>
  <c r="AS13" i="18"/>
  <c r="AO13" i="18"/>
  <c r="AK13" i="18"/>
  <c r="AG13" i="18"/>
  <c r="AC13" i="18"/>
  <c r="AX12" i="18"/>
  <c r="AT12" i="18"/>
  <c r="AP12" i="18"/>
  <c r="AL12" i="18"/>
  <c r="AH12" i="18"/>
  <c r="AD12" i="18"/>
  <c r="AY11" i="18"/>
  <c r="AU11" i="18"/>
  <c r="AQ11" i="18"/>
  <c r="AM11" i="18"/>
  <c r="AI11" i="18"/>
  <c r="AE11" i="18"/>
  <c r="AZ10" i="18"/>
  <c r="AV10" i="18"/>
  <c r="AX30" i="18"/>
  <c r="AP30" i="18"/>
  <c r="AH30" i="18"/>
  <c r="AY29" i="18"/>
  <c r="AQ29" i="18"/>
  <c r="AI29" i="18"/>
  <c r="AZ28" i="18"/>
  <c r="AR28" i="18"/>
  <c r="AJ28" i="18"/>
  <c r="BA27" i="18"/>
  <c r="AS27" i="18"/>
  <c r="AK27" i="18"/>
  <c r="AC27" i="18"/>
  <c r="AT26" i="18"/>
  <c r="AL26" i="18"/>
  <c r="AD26" i="18"/>
  <c r="AU25" i="18"/>
  <c r="AM25" i="18"/>
  <c r="AE25" i="18"/>
  <c r="AV24" i="18"/>
  <c r="AN24" i="18"/>
  <c r="AF24" i="18"/>
  <c r="AW23" i="18"/>
  <c r="AO23" i="18"/>
  <c r="AG23" i="18"/>
  <c r="AX22" i="18"/>
  <c r="AP22" i="18"/>
  <c r="AH22" i="18"/>
  <c r="AY21" i="18"/>
  <c r="AQ21" i="18"/>
  <c r="AI21" i="18"/>
  <c r="AZ20" i="18"/>
  <c r="AR20" i="18"/>
  <c r="AJ20" i="18"/>
  <c r="BA19" i="18"/>
  <c r="AS19" i="18"/>
  <c r="AK19" i="18"/>
  <c r="AC19" i="18"/>
  <c r="AT18" i="18"/>
  <c r="AL18" i="18"/>
  <c r="AD18" i="18"/>
  <c r="AU17" i="18"/>
  <c r="AN17" i="18"/>
  <c r="AJ17" i="18"/>
  <c r="AF17" i="18"/>
  <c r="BA16" i="18"/>
  <c r="AW16" i="18"/>
  <c r="AS16" i="18"/>
  <c r="AO16" i="18"/>
  <c r="AK16" i="18"/>
  <c r="AG16" i="18"/>
  <c r="AC16" i="18"/>
  <c r="AX15" i="18"/>
  <c r="AT15" i="18"/>
  <c r="AP15" i="18"/>
  <c r="AL15" i="18"/>
  <c r="AH15" i="18"/>
  <c r="AD15" i="18"/>
  <c r="AY14" i="18"/>
  <c r="AU14" i="18"/>
  <c r="AQ14" i="18"/>
  <c r="AM14" i="18"/>
  <c r="AI14" i="18"/>
  <c r="AE14" i="18"/>
  <c r="AZ13" i="18"/>
  <c r="AV13" i="18"/>
  <c r="AR13" i="18"/>
  <c r="AN13" i="18"/>
  <c r="AJ13" i="18"/>
  <c r="AF13" i="18"/>
  <c r="BA12" i="18"/>
  <c r="AW12" i="18"/>
  <c r="AS12" i="18"/>
  <c r="AO12" i="18"/>
  <c r="AK12" i="18"/>
  <c r="AG12" i="18"/>
  <c r="AC12" i="18"/>
  <c r="AX11" i="18"/>
  <c r="AT11" i="18"/>
  <c r="AP11" i="18"/>
  <c r="AL11" i="18"/>
  <c r="AH11" i="18"/>
  <c r="AD11" i="18"/>
  <c r="AY10" i="18"/>
  <c r="AV29" i="18"/>
  <c r="AO28" i="18"/>
  <c r="AH27" i="18"/>
  <c r="AZ25" i="18"/>
  <c r="AS24" i="18"/>
  <c r="AL23" i="18"/>
  <c r="AE22" i="18"/>
  <c r="AW20" i="18"/>
  <c r="AP19" i="18"/>
  <c r="AI18" i="18"/>
  <c r="AI17" i="18"/>
  <c r="AR16" i="18"/>
  <c r="BA15" i="18"/>
  <c r="AK15" i="18"/>
  <c r="AT14" i="18"/>
  <c r="AD14" i="18"/>
  <c r="AM13" i="18"/>
  <c r="AV12" i="18"/>
  <c r="AF12" i="18"/>
  <c r="AO11" i="18"/>
  <c r="AX10" i="18"/>
  <c r="AQ10" i="18"/>
  <c r="AM10" i="18"/>
  <c r="AI10" i="18"/>
  <c r="AE10" i="18"/>
  <c r="AZ9" i="18"/>
  <c r="AV9" i="18"/>
  <c r="AR9" i="18"/>
  <c r="AN9" i="18"/>
  <c r="AJ9" i="18"/>
  <c r="AF9" i="18"/>
  <c r="BA8" i="18"/>
  <c r="AW8" i="18"/>
  <c r="AS8" i="18"/>
  <c r="AO8" i="18"/>
  <c r="AK8" i="18"/>
  <c r="AG8" i="18"/>
  <c r="AC8" i="18"/>
  <c r="AX7" i="18"/>
  <c r="AT7" i="18"/>
  <c r="AP7" i="18"/>
  <c r="AL7" i="18"/>
  <c r="AH7" i="18"/>
  <c r="AD7" i="18"/>
  <c r="AY6" i="18"/>
  <c r="AU6" i="18"/>
  <c r="AQ6" i="18"/>
  <c r="AM6" i="18"/>
  <c r="AI6" i="18"/>
  <c r="AE6" i="18"/>
  <c r="AZ5" i="18"/>
  <c r="AV5" i="18"/>
  <c r="AR5" i="18"/>
  <c r="AN5" i="18"/>
  <c r="AJ5" i="18"/>
  <c r="AF5" i="18"/>
  <c r="AU30" i="18"/>
  <c r="AN29" i="18"/>
  <c r="AG28" i="18"/>
  <c r="AY26" i="18"/>
  <c r="AR25" i="18"/>
  <c r="AK24" i="18"/>
  <c r="AD23" i="18"/>
  <c r="AV21" i="18"/>
  <c r="AO20" i="18"/>
  <c r="AH19" i="18"/>
  <c r="AZ17" i="18"/>
  <c r="AE17" i="18"/>
  <c r="AN16" i="18"/>
  <c r="AW15" i="18"/>
  <c r="AG15" i="18"/>
  <c r="AP14" i="18"/>
  <c r="AY13" i="18"/>
  <c r="AI13" i="18"/>
  <c r="AR12" i="18"/>
  <c r="BA11" i="18"/>
  <c r="AK11" i="18"/>
  <c r="AU10" i="18"/>
  <c r="AP10" i="18"/>
  <c r="AL10" i="18"/>
  <c r="AH10" i="18"/>
  <c r="AD10" i="18"/>
  <c r="AY9" i="18"/>
  <c r="AU9" i="18"/>
  <c r="AQ9" i="18"/>
  <c r="AM9" i="18"/>
  <c r="AI9" i="18"/>
  <c r="AE9" i="18"/>
  <c r="AZ8" i="18"/>
  <c r="AV8" i="18"/>
  <c r="AR8" i="18"/>
  <c r="AN8" i="18"/>
  <c r="AJ8" i="18"/>
  <c r="AF8" i="18"/>
  <c r="BA7" i="18"/>
  <c r="AW7" i="18"/>
  <c r="AS7" i="18"/>
  <c r="AO7" i="18"/>
  <c r="AK7" i="18"/>
  <c r="AG7" i="18"/>
  <c r="AC7" i="18"/>
  <c r="AX6" i="18"/>
  <c r="AT6" i="18"/>
  <c r="AP6" i="18"/>
  <c r="AL6" i="18"/>
  <c r="AH6" i="18"/>
  <c r="AD6" i="18"/>
  <c r="AY5" i="18"/>
  <c r="AU5" i="18"/>
  <c r="AQ5" i="18"/>
  <c r="AM5" i="18"/>
  <c r="AI5" i="18"/>
  <c r="AE5" i="18"/>
  <c r="AW28" i="18"/>
  <c r="AI26" i="18"/>
  <c r="AT23" i="18"/>
  <c r="AF21" i="18"/>
  <c r="AQ18" i="18"/>
  <c r="AF16" i="18"/>
  <c r="AX14" i="18"/>
  <c r="AQ13" i="18"/>
  <c r="AJ12" i="18"/>
  <c r="AC11" i="18"/>
  <c r="AN10" i="18"/>
  <c r="AF10" i="18"/>
  <c r="AW9" i="18"/>
  <c r="AO9" i="18"/>
  <c r="AG9" i="18"/>
  <c r="AX8" i="18"/>
  <c r="AP8" i="18"/>
  <c r="AD8" i="18"/>
  <c r="AU7" i="18"/>
  <c r="AM7" i="18"/>
  <c r="AZ6" i="18"/>
  <c r="AN6" i="18"/>
  <c r="BA5" i="18"/>
  <c r="AO5" i="18"/>
  <c r="AC5" i="18"/>
  <c r="AM30" i="18"/>
  <c r="AF29" i="18"/>
  <c r="AX27" i="18"/>
  <c r="AQ26" i="18"/>
  <c r="AJ25" i="18"/>
  <c r="AC24" i="18"/>
  <c r="AU22" i="18"/>
  <c r="AN21" i="18"/>
  <c r="AG20" i="18"/>
  <c r="AY18" i="18"/>
  <c r="AR17" i="18"/>
  <c r="AZ16" i="18"/>
  <c r="AJ16" i="18"/>
  <c r="AS15" i="18"/>
  <c r="AC15" i="18"/>
  <c r="AL14" i="18"/>
  <c r="AU13" i="18"/>
  <c r="AE13" i="18"/>
  <c r="AN12" i="18"/>
  <c r="AW11" i="18"/>
  <c r="AG11" i="18"/>
  <c r="AT10" i="18"/>
  <c r="AO10" i="18"/>
  <c r="AK10" i="18"/>
  <c r="AG10" i="18"/>
  <c r="AC10" i="18"/>
  <c r="AX9" i="18"/>
  <c r="AT9" i="18"/>
  <c r="AP9" i="18"/>
  <c r="AL9" i="18"/>
  <c r="AH9" i="18"/>
  <c r="AD9" i="18"/>
  <c r="AY8" i="18"/>
  <c r="AU8" i="18"/>
  <c r="AQ8" i="18"/>
  <c r="AM8" i="18"/>
  <c r="AI8" i="18"/>
  <c r="AE8" i="18"/>
  <c r="AZ7" i="18"/>
  <c r="AV7" i="18"/>
  <c r="AR7" i="18"/>
  <c r="AN7" i="18"/>
  <c r="AJ7" i="18"/>
  <c r="AF7" i="18"/>
  <c r="BA6" i="18"/>
  <c r="AW6" i="18"/>
  <c r="AS6" i="18"/>
  <c r="AO6" i="18"/>
  <c r="AK6" i="18"/>
  <c r="AG6" i="18"/>
  <c r="AC6" i="18"/>
  <c r="AX5" i="18"/>
  <c r="AT5" i="18"/>
  <c r="AP5" i="18"/>
  <c r="AL5" i="18"/>
  <c r="AH5" i="18"/>
  <c r="AD5" i="18"/>
  <c r="AE30" i="18"/>
  <c r="AP27" i="18"/>
  <c r="BA24" i="18"/>
  <c r="AM22" i="18"/>
  <c r="AX19" i="18"/>
  <c r="AM17" i="18"/>
  <c r="AV16" i="18"/>
  <c r="AO15" i="18"/>
  <c r="AH14" i="18"/>
  <c r="AZ12" i="18"/>
  <c r="AS11" i="18"/>
  <c r="AR10" i="18"/>
  <c r="AJ10" i="18"/>
  <c r="BA9" i="18"/>
  <c r="AS9" i="18"/>
  <c r="AK9" i="18"/>
  <c r="AC9" i="18"/>
  <c r="AT8" i="18"/>
  <c r="AH8" i="18"/>
  <c r="AY7" i="18"/>
  <c r="AQ7" i="18"/>
  <c r="AE7" i="18"/>
  <c r="AR6" i="18"/>
  <c r="AF6" i="18"/>
  <c r="AW5" i="18"/>
  <c r="AK5" i="18"/>
  <c r="AL8" i="18"/>
  <c r="AI7" i="18"/>
  <c r="AV6" i="18"/>
  <c r="AJ6" i="18"/>
  <c r="AS5" i="18"/>
  <c r="AG5" i="18"/>
  <c r="AZ30" i="19"/>
  <c r="AV30" i="19"/>
  <c r="AR30" i="19"/>
  <c r="AN30" i="19"/>
  <c r="AJ30" i="19"/>
  <c r="AF30" i="19"/>
  <c r="BA29" i="19"/>
  <c r="AW29" i="19"/>
  <c r="AS29" i="19"/>
  <c r="AO29" i="19"/>
  <c r="AK29" i="19"/>
  <c r="AG29" i="19"/>
  <c r="AC29" i="19"/>
  <c r="AX28" i="19"/>
  <c r="AT28" i="19"/>
  <c r="AP28" i="19"/>
  <c r="AL28" i="19"/>
  <c r="AH28" i="19"/>
  <c r="AD28" i="19"/>
  <c r="AY27" i="19"/>
  <c r="AU27" i="19"/>
  <c r="AQ27" i="19"/>
  <c r="AM27" i="19"/>
  <c r="AI27" i="19"/>
  <c r="AE27" i="19"/>
  <c r="AZ26" i="19"/>
  <c r="AV26" i="19"/>
  <c r="AR26" i="19"/>
  <c r="AN26" i="19"/>
  <c r="AJ26" i="19"/>
  <c r="AF26" i="19"/>
  <c r="BA25" i="19"/>
  <c r="AW25" i="19"/>
  <c r="AS25" i="19"/>
  <c r="AO25" i="19"/>
  <c r="AK25" i="19"/>
  <c r="AG25" i="19"/>
  <c r="AC25" i="19"/>
  <c r="AX24" i="19"/>
  <c r="AT24" i="19"/>
  <c r="AP24" i="19"/>
  <c r="AL24" i="19"/>
  <c r="AH24" i="19"/>
  <c r="AD24" i="19"/>
  <c r="AY23" i="19"/>
  <c r="AU23" i="19"/>
  <c r="AQ23" i="19"/>
  <c r="AM23" i="19"/>
  <c r="AI23" i="19"/>
  <c r="AE23" i="19"/>
  <c r="AZ22" i="19"/>
  <c r="AV22" i="19"/>
  <c r="AR22" i="19"/>
  <c r="AN22" i="19"/>
  <c r="AJ22" i="19"/>
  <c r="AF22" i="19"/>
  <c r="BA21" i="19"/>
  <c r="AW21" i="19"/>
  <c r="AS21" i="19"/>
  <c r="AO21" i="19"/>
  <c r="AK21" i="19"/>
  <c r="AG21" i="19"/>
  <c r="AC21" i="19"/>
  <c r="AX20" i="19"/>
  <c r="AT20" i="19"/>
  <c r="AP20" i="19"/>
  <c r="AL20" i="19"/>
  <c r="AH20" i="19"/>
  <c r="AD20" i="19"/>
  <c r="AY19" i="19"/>
  <c r="AU19" i="19"/>
  <c r="AQ19" i="19"/>
  <c r="AM19" i="19"/>
  <c r="AI19" i="19"/>
  <c r="AE19" i="19"/>
  <c r="AZ18" i="19"/>
  <c r="AV18" i="19"/>
  <c r="AR18" i="19"/>
  <c r="AN18" i="19"/>
  <c r="AJ18" i="19"/>
  <c r="AF18" i="19"/>
  <c r="BA17" i="19"/>
  <c r="AW17" i="19"/>
  <c r="AS17" i="19"/>
  <c r="AO17" i="19"/>
  <c r="AY30" i="19"/>
  <c r="AT30" i="19"/>
  <c r="AO30" i="19"/>
  <c r="AI30" i="19"/>
  <c r="AD30" i="19"/>
  <c r="AX29" i="19"/>
  <c r="AR29" i="19"/>
  <c r="AM29" i="19"/>
  <c r="AH29" i="19"/>
  <c r="BA28" i="19"/>
  <c r="AV28" i="19"/>
  <c r="AQ28" i="19"/>
  <c r="AK28" i="19"/>
  <c r="AF28" i="19"/>
  <c r="AZ27" i="19"/>
  <c r="AT27" i="19"/>
  <c r="AO27" i="19"/>
  <c r="AJ27" i="19"/>
  <c r="AD27" i="19"/>
  <c r="AX26" i="19"/>
  <c r="AS26" i="19"/>
  <c r="AM26" i="19"/>
  <c r="AH26" i="19"/>
  <c r="AC26" i="19"/>
  <c r="AV25" i="19"/>
  <c r="AQ25" i="19"/>
  <c r="AL25" i="19"/>
  <c r="AF25" i="19"/>
  <c r="AZ24" i="19"/>
  <c r="AU24" i="19"/>
  <c r="AO24" i="19"/>
  <c r="AJ24" i="19"/>
  <c r="AE24" i="19"/>
  <c r="AX23" i="19"/>
  <c r="AS23" i="19"/>
  <c r="AN23" i="19"/>
  <c r="AH23" i="19"/>
  <c r="AC23" i="19"/>
  <c r="AW22" i="19"/>
  <c r="AQ22" i="19"/>
  <c r="AL22" i="19"/>
  <c r="AG22" i="19"/>
  <c r="AZ21" i="19"/>
  <c r="AU21" i="19"/>
  <c r="AP21" i="19"/>
  <c r="AJ21" i="19"/>
  <c r="AE21" i="19"/>
  <c r="AY20" i="19"/>
  <c r="AS20" i="19"/>
  <c r="AN20" i="19"/>
  <c r="AI20" i="19"/>
  <c r="AC20" i="19"/>
  <c r="AW19" i="19"/>
  <c r="AR19" i="19"/>
  <c r="AL19" i="19"/>
  <c r="AG19" i="19"/>
  <c r="BA18" i="19"/>
  <c r="AU18" i="19"/>
  <c r="AP18" i="19"/>
  <c r="AK18" i="19"/>
  <c r="AE18" i="19"/>
  <c r="AY17" i="19"/>
  <c r="AT17" i="19"/>
  <c r="AN17" i="19"/>
  <c r="AJ17" i="19"/>
  <c r="AF17" i="19"/>
  <c r="BA16" i="19"/>
  <c r="AW16" i="19"/>
  <c r="AS16" i="19"/>
  <c r="AO16" i="19"/>
  <c r="AK16" i="19"/>
  <c r="AG16" i="19"/>
  <c r="AC16" i="19"/>
  <c r="AX15" i="19"/>
  <c r="AT15" i="19"/>
  <c r="AP15" i="19"/>
  <c r="AL15" i="19"/>
  <c r="AH15" i="19"/>
  <c r="AD15" i="19"/>
  <c r="AY14" i="19"/>
  <c r="AU14" i="19"/>
  <c r="AQ14" i="19"/>
  <c r="AM14" i="19"/>
  <c r="AI14" i="19"/>
  <c r="AE14" i="19"/>
  <c r="AZ13" i="19"/>
  <c r="AV13" i="19"/>
  <c r="AR13" i="19"/>
  <c r="AN13" i="19"/>
  <c r="AJ13" i="19"/>
  <c r="AF13" i="19"/>
  <c r="BA12" i="19"/>
  <c r="AW12" i="19"/>
  <c r="AS12" i="19"/>
  <c r="AO12" i="19"/>
  <c r="AK12" i="19"/>
  <c r="AG12" i="19"/>
  <c r="AC12" i="19"/>
  <c r="AX11" i="19"/>
  <c r="AT11" i="19"/>
  <c r="AP11" i="19"/>
  <c r="AL11" i="19"/>
  <c r="AH11" i="19"/>
  <c r="AD11" i="19"/>
  <c r="AY10" i="19"/>
  <c r="AU10" i="19"/>
  <c r="AQ10" i="19"/>
  <c r="AM10" i="19"/>
  <c r="AI10" i="19"/>
  <c r="AE10" i="19"/>
  <c r="AZ9" i="19"/>
  <c r="AV9" i="19"/>
  <c r="AR9" i="19"/>
  <c r="AN9" i="19"/>
  <c r="AJ9" i="19"/>
  <c r="AF9" i="19"/>
  <c r="BA8" i="19"/>
  <c r="AW8" i="19"/>
  <c r="AS8" i="19"/>
  <c r="AO8" i="19"/>
  <c r="AK8" i="19"/>
  <c r="AG8" i="19"/>
  <c r="AC8" i="19"/>
  <c r="AX7" i="19"/>
  <c r="AT7" i="19"/>
  <c r="AP7" i="19"/>
  <c r="AL7" i="19"/>
  <c r="AH7" i="19"/>
  <c r="AD7" i="19"/>
  <c r="AY6" i="19"/>
  <c r="AU6" i="19"/>
  <c r="AQ6" i="19"/>
  <c r="AM6" i="19"/>
  <c r="AI6" i="19"/>
  <c r="AE6" i="19"/>
  <c r="AZ5" i="19"/>
  <c r="AV5" i="19"/>
  <c r="AR5" i="19"/>
  <c r="AN5" i="19"/>
  <c r="AJ5" i="19"/>
  <c r="AF5" i="19"/>
  <c r="AX30" i="19"/>
  <c r="AS30" i="19"/>
  <c r="AM30" i="19"/>
  <c r="AH30" i="19"/>
  <c r="AC30" i="19"/>
  <c r="AV29" i="19"/>
  <c r="AQ29" i="19"/>
  <c r="AL29" i="19"/>
  <c r="AF29" i="19"/>
  <c r="AZ28" i="19"/>
  <c r="AU28" i="19"/>
  <c r="AO28" i="19"/>
  <c r="AJ28" i="19"/>
  <c r="AE28" i="19"/>
  <c r="AX27" i="19"/>
  <c r="AS27" i="19"/>
  <c r="AN27" i="19"/>
  <c r="AH27" i="19"/>
  <c r="AC27" i="19"/>
  <c r="AW26" i="19"/>
  <c r="AQ26" i="19"/>
  <c r="AL26" i="19"/>
  <c r="AG26" i="19"/>
  <c r="AZ25" i="19"/>
  <c r="AU25" i="19"/>
  <c r="AP25" i="19"/>
  <c r="AJ25" i="19"/>
  <c r="AE25" i="19"/>
  <c r="AY24" i="19"/>
  <c r="BA30" i="19"/>
  <c r="AP30" i="19"/>
  <c r="AE30" i="19"/>
  <c r="AT29" i="19"/>
  <c r="AI29" i="19"/>
  <c r="AW28" i="19"/>
  <c r="AM28" i="19"/>
  <c r="BA27" i="19"/>
  <c r="AP27" i="19"/>
  <c r="AF27" i="19"/>
  <c r="AT26" i="19"/>
  <c r="AI26" i="19"/>
  <c r="AX25" i="19"/>
  <c r="AM25" i="19"/>
  <c r="BA24" i="19"/>
  <c r="AR24" i="19"/>
  <c r="AK24" i="19"/>
  <c r="AC24" i="19"/>
  <c r="AV23" i="19"/>
  <c r="AO23" i="19"/>
  <c r="AG23" i="19"/>
  <c r="AY22" i="19"/>
  <c r="AS22" i="19"/>
  <c r="AK22" i="19"/>
  <c r="AD22" i="19"/>
  <c r="AV21" i="19"/>
  <c r="AN21" i="19"/>
  <c r="AH21" i="19"/>
  <c r="AZ20" i="19"/>
  <c r="AR20" i="19"/>
  <c r="AK20" i="19"/>
  <c r="AE20" i="19"/>
  <c r="AV19" i="19"/>
  <c r="AO19" i="19"/>
  <c r="AH19" i="19"/>
  <c r="AY18" i="19"/>
  <c r="AS18" i="19"/>
  <c r="AL18" i="19"/>
  <c r="AD18" i="19"/>
  <c r="AV17" i="19"/>
  <c r="AP17" i="19"/>
  <c r="AI17" i="19"/>
  <c r="AD17" i="19"/>
  <c r="AX16" i="19"/>
  <c r="AR16" i="19"/>
  <c r="AM16" i="19"/>
  <c r="AH16" i="19"/>
  <c r="BA15" i="19"/>
  <c r="AV15" i="19"/>
  <c r="AQ15" i="19"/>
  <c r="AK15" i="19"/>
  <c r="AF15" i="19"/>
  <c r="AZ14" i="19"/>
  <c r="AT14" i="19"/>
  <c r="AO14" i="19"/>
  <c r="AJ14" i="19"/>
  <c r="AD14" i="19"/>
  <c r="AX13" i="19"/>
  <c r="AS13" i="19"/>
  <c r="AM13" i="19"/>
  <c r="AH13" i="19"/>
  <c r="AC13" i="19"/>
  <c r="AV12" i="19"/>
  <c r="AQ12" i="19"/>
  <c r="AL12" i="19"/>
  <c r="AF12" i="19"/>
  <c r="AZ11" i="19"/>
  <c r="AU11" i="19"/>
  <c r="AO11" i="19"/>
  <c r="AJ11" i="19"/>
  <c r="AE11" i="19"/>
  <c r="AX10" i="19"/>
  <c r="AS10" i="19"/>
  <c r="AN10" i="19"/>
  <c r="AH10" i="19"/>
  <c r="AC10" i="19"/>
  <c r="AW9" i="19"/>
  <c r="AQ9" i="19"/>
  <c r="AL9" i="19"/>
  <c r="AG9" i="19"/>
  <c r="AZ8" i="19"/>
  <c r="AU8" i="19"/>
  <c r="AP8" i="19"/>
  <c r="AJ8" i="19"/>
  <c r="AE8" i="19"/>
  <c r="AW30" i="19"/>
  <c r="AL30" i="19"/>
  <c r="AZ29" i="19"/>
  <c r="AP29" i="19"/>
  <c r="AE29" i="19"/>
  <c r="AS28" i="19"/>
  <c r="AI28" i="19"/>
  <c r="AW27" i="19"/>
  <c r="AL27" i="19"/>
  <c r="BA26" i="19"/>
  <c r="AP26" i="19"/>
  <c r="AE26" i="19"/>
  <c r="AT25" i="19"/>
  <c r="AI25" i="19"/>
  <c r="AW24" i="19"/>
  <c r="AQ24" i="19"/>
  <c r="AI24" i="19"/>
  <c r="BA23" i="19"/>
  <c r="AT23" i="19"/>
  <c r="AL23" i="19"/>
  <c r="AF23" i="19"/>
  <c r="AX22" i="19"/>
  <c r="AP22" i="19"/>
  <c r="AI22" i="19"/>
  <c r="AC22" i="19"/>
  <c r="AT21" i="19"/>
  <c r="AM21" i="19"/>
  <c r="AF21" i="19"/>
  <c r="AW20" i="19"/>
  <c r="AQ20" i="19"/>
  <c r="AJ20" i="19"/>
  <c r="BA19" i="19"/>
  <c r="AT19" i="19"/>
  <c r="AN19" i="19"/>
  <c r="AF19" i="19"/>
  <c r="AX18" i="19"/>
  <c r="AQ18" i="19"/>
  <c r="AI18" i="19"/>
  <c r="AC18" i="19"/>
  <c r="AU17" i="19"/>
  <c r="AM17" i="19"/>
  <c r="AH17" i="19"/>
  <c r="AC17" i="19"/>
  <c r="AV16" i="19"/>
  <c r="AQ16" i="19"/>
  <c r="AL16" i="19"/>
  <c r="AF16" i="19"/>
  <c r="AZ15" i="19"/>
  <c r="AU15" i="19"/>
  <c r="AO15" i="19"/>
  <c r="AJ15" i="19"/>
  <c r="AE15" i="19"/>
  <c r="AX14" i="19"/>
  <c r="AS14" i="19"/>
  <c r="AN14" i="19"/>
  <c r="AH14" i="19"/>
  <c r="AC14" i="19"/>
  <c r="AW13" i="19"/>
  <c r="AQ13" i="19"/>
  <c r="AL13" i="19"/>
  <c r="AG13" i="19"/>
  <c r="AZ12" i="19"/>
  <c r="AU12" i="19"/>
  <c r="AP12" i="19"/>
  <c r="AJ12" i="19"/>
  <c r="AE12" i="19"/>
  <c r="AY11" i="19"/>
  <c r="AS11" i="19"/>
  <c r="AN11" i="19"/>
  <c r="AI11" i="19"/>
  <c r="AC11" i="19"/>
  <c r="AW10" i="19"/>
  <c r="AR10" i="19"/>
  <c r="AL10" i="19"/>
  <c r="AG10" i="19"/>
  <c r="BA9" i="19"/>
  <c r="AU9" i="19"/>
  <c r="AP9" i="19"/>
  <c r="AU30" i="19"/>
  <c r="AY29" i="19"/>
  <c r="AD29" i="19"/>
  <c r="AG28" i="19"/>
  <c r="AK27" i="19"/>
  <c r="AO26" i="19"/>
  <c r="AR25" i="19"/>
  <c r="AV24" i="19"/>
  <c r="AG24" i="19"/>
  <c r="AR23" i="19"/>
  <c r="AD23" i="19"/>
  <c r="AO22" i="19"/>
  <c r="AY21" i="19"/>
  <c r="AL21" i="19"/>
  <c r="AV20" i="19"/>
  <c r="AG20" i="19"/>
  <c r="AS19" i="19"/>
  <c r="AD19" i="19"/>
  <c r="AO18" i="19"/>
  <c r="AZ17" i="19"/>
  <c r="AL17" i="19"/>
  <c r="AZ16" i="19"/>
  <c r="AP16" i="19"/>
  <c r="AE16" i="19"/>
  <c r="AS15" i="19"/>
  <c r="AI15" i="19"/>
  <c r="AW14" i="19"/>
  <c r="AL14" i="19"/>
  <c r="BA13" i="19"/>
  <c r="AP13" i="19"/>
  <c r="AE13" i="19"/>
  <c r="AT12" i="19"/>
  <c r="AI12" i="19"/>
  <c r="AW11" i="19"/>
  <c r="AM11" i="19"/>
  <c r="BA10" i="19"/>
  <c r="AP10" i="19"/>
  <c r="AF10" i="19"/>
  <c r="AT9" i="19"/>
  <c r="AK9" i="19"/>
  <c r="AD9" i="19"/>
  <c r="AV8" i="19"/>
  <c r="AN8" i="19"/>
  <c r="AH8" i="19"/>
  <c r="AZ7" i="19"/>
  <c r="AU7" i="19"/>
  <c r="AO7" i="19"/>
  <c r="AJ7" i="19"/>
  <c r="AE7" i="19"/>
  <c r="AX6" i="19"/>
  <c r="AS6" i="19"/>
  <c r="AN6" i="19"/>
  <c r="AH6" i="19"/>
  <c r="AC6" i="19"/>
  <c r="AW5" i="19"/>
  <c r="AQ5" i="19"/>
  <c r="AL5" i="19"/>
  <c r="AG5" i="19"/>
  <c r="AU5" i="19"/>
  <c r="AK5" i="19"/>
  <c r="AK30" i="19"/>
  <c r="AV27" i="19"/>
  <c r="AD26" i="19"/>
  <c r="AN24" i="19"/>
  <c r="AK23" i="19"/>
  <c r="AH22" i="19"/>
  <c r="AD21" i="19"/>
  <c r="AO20" i="19"/>
  <c r="AK19" i="19"/>
  <c r="AH18" i="19"/>
  <c r="AR17" i="19"/>
  <c r="AG17" i="19"/>
  <c r="AU16" i="19"/>
  <c r="AJ16" i="19"/>
  <c r="AY15" i="19"/>
  <c r="AN15" i="19"/>
  <c r="AC15" i="19"/>
  <c r="AR14" i="19"/>
  <c r="AG14" i="19"/>
  <c r="AU13" i="19"/>
  <c r="AK13" i="19"/>
  <c r="AY12" i="19"/>
  <c r="AN12" i="19"/>
  <c r="AD12" i="19"/>
  <c r="AR11" i="19"/>
  <c r="AG11" i="19"/>
  <c r="AV10" i="19"/>
  <c r="AK10" i="19"/>
  <c r="AY9" i="19"/>
  <c r="AR8" i="19"/>
  <c r="AD8" i="19"/>
  <c r="AR7" i="19"/>
  <c r="AG7" i="19"/>
  <c r="AV6" i="19"/>
  <c r="AK6" i="19"/>
  <c r="AJ29" i="19"/>
  <c r="AR27" i="19"/>
  <c r="AY25" i="19"/>
  <c r="AM24" i="19"/>
  <c r="AJ23" i="19"/>
  <c r="AE22" i="19"/>
  <c r="BA20" i="19"/>
  <c r="AM20" i="19"/>
  <c r="AT18" i="19"/>
  <c r="AQ17" i="19"/>
  <c r="AE17" i="19"/>
  <c r="AW15" i="19"/>
  <c r="BA14" i="19"/>
  <c r="AF14" i="19"/>
  <c r="AT13" i="19"/>
  <c r="AM12" i="19"/>
  <c r="AQ11" i="19"/>
  <c r="AT10" i="19"/>
  <c r="AX9" i="19"/>
  <c r="AE9" i="19"/>
  <c r="AQ8" i="19"/>
  <c r="BA7" i="19"/>
  <c r="AQ7" i="19"/>
  <c r="AF7" i="19"/>
  <c r="AT6" i="19"/>
  <c r="AJ6" i="19"/>
  <c r="AX5" i="19"/>
  <c r="AM5" i="19"/>
  <c r="AC5" i="19"/>
  <c r="AQ30" i="19"/>
  <c r="AU29" i="19"/>
  <c r="AY28" i="19"/>
  <c r="AC28" i="19"/>
  <c r="AG27" i="19"/>
  <c r="AK26" i="19"/>
  <c r="AN25" i="19"/>
  <c r="AS24" i="19"/>
  <c r="AF24" i="19"/>
  <c r="AP23" i="19"/>
  <c r="BA22" i="19"/>
  <c r="AM22" i="19"/>
  <c r="AX21" i="19"/>
  <c r="AI21" i="19"/>
  <c r="AU20" i="19"/>
  <c r="AF20" i="19"/>
  <c r="AP19" i="19"/>
  <c r="AC19" i="19"/>
  <c r="AM18" i="19"/>
  <c r="AX17" i="19"/>
  <c r="AK17" i="19"/>
  <c r="AY16" i="19"/>
  <c r="AN16" i="19"/>
  <c r="AD16" i="19"/>
  <c r="AR15" i="19"/>
  <c r="AG15" i="19"/>
  <c r="AV14" i="19"/>
  <c r="AK14" i="19"/>
  <c r="AY13" i="19"/>
  <c r="AO13" i="19"/>
  <c r="AD13" i="19"/>
  <c r="AR12" i="19"/>
  <c r="AH12" i="19"/>
  <c r="AV11" i="19"/>
  <c r="AK11" i="19"/>
  <c r="AZ10" i="19"/>
  <c r="AO10" i="19"/>
  <c r="AD10" i="19"/>
  <c r="AS9" i="19"/>
  <c r="AI9" i="19"/>
  <c r="AC9" i="19"/>
  <c r="AT8" i="19"/>
  <c r="AM8" i="19"/>
  <c r="AF8" i="19"/>
  <c r="AY7" i="19"/>
  <c r="AS7" i="19"/>
  <c r="AN7" i="19"/>
  <c r="AI7" i="19"/>
  <c r="AC7" i="19"/>
  <c r="AW6" i="19"/>
  <c r="AR6" i="19"/>
  <c r="AL6" i="19"/>
  <c r="AG6" i="19"/>
  <c r="BA5" i="19"/>
  <c r="AP5" i="19"/>
  <c r="AE5" i="19"/>
  <c r="AN29" i="19"/>
  <c r="AR28" i="19"/>
  <c r="AY26" i="19"/>
  <c r="AH25" i="19"/>
  <c r="AZ23" i="19"/>
  <c r="AU22" i="19"/>
  <c r="AR21" i="19"/>
  <c r="AZ19" i="19"/>
  <c r="AW18" i="19"/>
  <c r="AO9" i="19"/>
  <c r="AH9" i="19"/>
  <c r="AY8" i="19"/>
  <c r="AL8" i="19"/>
  <c r="AW7" i="19"/>
  <c r="AM7" i="19"/>
  <c r="BA6" i="19"/>
  <c r="AP6" i="19"/>
  <c r="AF6" i="19"/>
  <c r="AY5" i="19"/>
  <c r="AT5" i="19"/>
  <c r="AO5" i="19"/>
  <c r="AI5" i="19"/>
  <c r="AD5" i="19"/>
  <c r="AG30" i="19"/>
  <c r="AN28" i="19"/>
  <c r="AU26" i="19"/>
  <c r="AD25" i="19"/>
  <c r="AW23" i="19"/>
  <c r="AT22" i="19"/>
  <c r="AQ21" i="19"/>
  <c r="AX19" i="19"/>
  <c r="AJ19" i="19"/>
  <c r="AG18" i="19"/>
  <c r="AT16" i="19"/>
  <c r="AI16" i="19"/>
  <c r="AM15" i="19"/>
  <c r="AP14" i="19"/>
  <c r="AI13" i="19"/>
  <c r="AX12" i="19"/>
  <c r="BA11" i="19"/>
  <c r="AF11" i="19"/>
  <c r="AJ10" i="19"/>
  <c r="AM9" i="19"/>
  <c r="AX8" i="19"/>
  <c r="AI8" i="19"/>
  <c r="AV7" i="19"/>
  <c r="AK7" i="19"/>
  <c r="AZ6" i="19"/>
  <c r="AO6" i="19"/>
  <c r="AD6" i="19"/>
  <c r="AS5" i="19"/>
  <c r="AH5" i="19"/>
  <c r="AD34" i="15"/>
  <c r="AD34" i="20"/>
  <c r="AX30" i="15"/>
  <c r="AT30" i="15"/>
  <c r="AP30" i="15"/>
  <c r="AL30" i="15"/>
  <c r="AH30" i="15"/>
  <c r="AD30" i="15"/>
  <c r="AX29" i="15"/>
  <c r="AT29" i="15"/>
  <c r="AP29" i="15"/>
  <c r="AL29" i="15"/>
  <c r="AH29" i="15"/>
  <c r="AD29" i="15"/>
  <c r="AZ28" i="15"/>
  <c r="AV28" i="15"/>
  <c r="AR28" i="15"/>
  <c r="AN28" i="15"/>
  <c r="AJ28" i="15"/>
  <c r="AF28" i="15"/>
  <c r="AX27" i="15"/>
  <c r="AT27" i="15"/>
  <c r="AP27" i="15"/>
  <c r="AL27" i="15"/>
  <c r="AH27" i="15"/>
  <c r="AD27" i="15"/>
  <c r="AX26" i="15"/>
  <c r="AT26" i="15"/>
  <c r="AP26" i="15"/>
  <c r="AL26" i="15"/>
  <c r="AH26" i="15"/>
  <c r="AD26" i="15"/>
  <c r="AX25" i="15"/>
  <c r="AT25" i="15"/>
  <c r="AP25" i="15"/>
  <c r="AL25" i="15"/>
  <c r="AH25" i="15"/>
  <c r="AD25" i="15"/>
  <c r="AY24" i="15"/>
  <c r="AU24" i="15"/>
  <c r="AQ24" i="15"/>
  <c r="AM24" i="15"/>
  <c r="AI24" i="15"/>
  <c r="AE24" i="15"/>
  <c r="AY23" i="15"/>
  <c r="AU23" i="15"/>
  <c r="AQ23" i="15"/>
  <c r="AM23" i="15"/>
  <c r="AI23" i="15"/>
  <c r="AE23" i="15"/>
  <c r="BA22" i="15"/>
  <c r="AW22" i="15"/>
  <c r="AS22" i="15"/>
  <c r="AO22" i="15"/>
  <c r="AK22" i="15"/>
  <c r="AG22" i="15"/>
  <c r="AC22" i="15"/>
  <c r="BA21" i="15"/>
  <c r="AW21" i="15"/>
  <c r="AS21" i="15"/>
  <c r="AO21" i="15"/>
  <c r="AK21" i="15"/>
  <c r="AG21" i="15"/>
  <c r="AC21" i="15"/>
  <c r="AZ20" i="15"/>
  <c r="AV20" i="15"/>
  <c r="AR20" i="15"/>
  <c r="AN20" i="15"/>
  <c r="AJ20" i="15"/>
  <c r="AF20" i="15"/>
  <c r="AX19" i="15"/>
  <c r="AT19" i="15"/>
  <c r="AP19" i="15"/>
  <c r="AL19" i="15"/>
  <c r="AH19" i="15"/>
  <c r="AD19" i="15"/>
  <c r="AX18" i="15"/>
  <c r="AT18" i="15"/>
  <c r="BA30" i="15"/>
  <c r="AV30" i="15"/>
  <c r="AQ30" i="15"/>
  <c r="AK30" i="15"/>
  <c r="AF30" i="15"/>
  <c r="AW29" i="15"/>
  <c r="AR29" i="15"/>
  <c r="AM29" i="15"/>
  <c r="AG29" i="15"/>
  <c r="AW28" i="15"/>
  <c r="AQ28" i="15"/>
  <c r="AL28" i="15"/>
  <c r="AG28" i="15"/>
  <c r="BA27" i="15"/>
  <c r="AV27" i="15"/>
  <c r="AQ27" i="15"/>
  <c r="AK27" i="15"/>
  <c r="AF27" i="15"/>
  <c r="AW26" i="15"/>
  <c r="AR26" i="15"/>
  <c r="AM26" i="15"/>
  <c r="AG26" i="15"/>
  <c r="AY25" i="15"/>
  <c r="AS25" i="15"/>
  <c r="AN25" i="15"/>
  <c r="AI25" i="15"/>
  <c r="AC25" i="15"/>
  <c r="AW24" i="15"/>
  <c r="AR24" i="15"/>
  <c r="AL24" i="15"/>
  <c r="AG24" i="15"/>
  <c r="AX23" i="15"/>
  <c r="AS23" i="15"/>
  <c r="AN23" i="15"/>
  <c r="AH23" i="15"/>
  <c r="AC23" i="15"/>
  <c r="AV22" i="15"/>
  <c r="AQ22" i="15"/>
  <c r="AL22" i="15"/>
  <c r="AF22" i="15"/>
  <c r="AX21" i="15"/>
  <c r="AR21" i="15"/>
  <c r="AM21" i="15"/>
  <c r="AH21" i="15"/>
  <c r="AX20" i="15"/>
  <c r="AS20" i="15"/>
  <c r="AM20" i="15"/>
  <c r="AH20" i="15"/>
  <c r="AC20" i="15"/>
  <c r="AW19" i="15"/>
  <c r="AR19" i="15"/>
  <c r="AM19" i="15"/>
  <c r="AG19" i="15"/>
  <c r="AY18" i="15"/>
  <c r="AS18" i="15"/>
  <c r="AO18" i="15"/>
  <c r="AK18" i="15"/>
  <c r="AG18" i="15"/>
  <c r="AC18" i="15"/>
  <c r="AZ17" i="15"/>
  <c r="AV17" i="15"/>
  <c r="AR17" i="15"/>
  <c r="AN17" i="15"/>
  <c r="AJ17" i="15"/>
  <c r="AF17" i="15"/>
  <c r="AZ16" i="15"/>
  <c r="AV16" i="15"/>
  <c r="AR16" i="15"/>
  <c r="AN16" i="15"/>
  <c r="AJ16" i="15"/>
  <c r="AF16" i="15"/>
  <c r="BA15" i="15"/>
  <c r="AW15" i="15"/>
  <c r="AS15" i="15"/>
  <c r="AO15" i="15"/>
  <c r="AK15" i="15"/>
  <c r="AG15" i="15"/>
  <c r="AC15" i="15"/>
  <c r="AZ14" i="15"/>
  <c r="AV14" i="15"/>
  <c r="AR14" i="15"/>
  <c r="AN14" i="15"/>
  <c r="AJ14" i="15"/>
  <c r="AF14" i="15"/>
  <c r="AX13" i="15"/>
  <c r="AT13" i="15"/>
  <c r="AP13" i="15"/>
  <c r="AL13" i="15"/>
  <c r="AH13" i="15"/>
  <c r="AD13" i="15"/>
  <c r="AX12" i="15"/>
  <c r="AT12" i="15"/>
  <c r="AP12" i="15"/>
  <c r="AL12" i="15"/>
  <c r="AH12" i="15"/>
  <c r="AD12" i="15"/>
  <c r="AZ11" i="15"/>
  <c r="AV11" i="15"/>
  <c r="AR11" i="15"/>
  <c r="AN11" i="15"/>
  <c r="AJ11" i="15"/>
  <c r="AF11" i="15"/>
  <c r="AY10" i="15"/>
  <c r="AU10" i="15"/>
  <c r="AQ10" i="15"/>
  <c r="AM10" i="15"/>
  <c r="AI10" i="15"/>
  <c r="AE10" i="15"/>
  <c r="AZ9" i="15"/>
  <c r="AV9" i="15"/>
  <c r="AR9" i="15"/>
  <c r="AN9" i="15"/>
  <c r="AJ9" i="15"/>
  <c r="AF9" i="15"/>
  <c r="AZ8" i="15"/>
  <c r="AV8" i="15"/>
  <c r="AR8" i="15"/>
  <c r="AN8" i="15"/>
  <c r="AJ8" i="15"/>
  <c r="AF8" i="15"/>
  <c r="AX7" i="15"/>
  <c r="AT7" i="15"/>
  <c r="AP7" i="15"/>
  <c r="AL7" i="15"/>
  <c r="AH7" i="15"/>
  <c r="AD7" i="15"/>
  <c r="AX6" i="15"/>
  <c r="AT6" i="15"/>
  <c r="AP6" i="15"/>
  <c r="AL6" i="15"/>
  <c r="AH6" i="15"/>
  <c r="AD6" i="15"/>
  <c r="AZ5" i="15"/>
  <c r="AV5" i="15"/>
  <c r="AR5" i="15"/>
  <c r="AN5" i="15"/>
  <c r="AJ5" i="15"/>
  <c r="AF5" i="15"/>
  <c r="AZ30" i="15"/>
  <c r="AU30" i="15"/>
  <c r="AO30" i="15"/>
  <c r="AJ30" i="15"/>
  <c r="AE30" i="15"/>
  <c r="BA29" i="15"/>
  <c r="AV29" i="15"/>
  <c r="AY30" i="15"/>
  <c r="AN30" i="15"/>
  <c r="AC30" i="15"/>
  <c r="AU29" i="15"/>
  <c r="AN29" i="15"/>
  <c r="AF29" i="15"/>
  <c r="AY28" i="15"/>
  <c r="AS28" i="15"/>
  <c r="AK28" i="15"/>
  <c r="AD28" i="15"/>
  <c r="AW27" i="15"/>
  <c r="AO27" i="15"/>
  <c r="AI27" i="15"/>
  <c r="AV26" i="15"/>
  <c r="AO26" i="15"/>
  <c r="AI26" i="15"/>
  <c r="AV25" i="15"/>
  <c r="AO25" i="15"/>
  <c r="AG25" i="15"/>
  <c r="AZ24" i="15"/>
  <c r="AS24" i="15"/>
  <c r="AK24" i="15"/>
  <c r="AD24" i="15"/>
  <c r="AZ23" i="15"/>
  <c r="AR23" i="15"/>
  <c r="AK23" i="15"/>
  <c r="AD23" i="15"/>
  <c r="AZ22" i="15"/>
  <c r="AT22" i="15"/>
  <c r="AM22" i="15"/>
  <c r="AE22" i="15"/>
  <c r="AZ21" i="15"/>
  <c r="AT21" i="15"/>
  <c r="AL21" i="15"/>
  <c r="AE21" i="15"/>
  <c r="AY20" i="15"/>
  <c r="AQ20" i="15"/>
  <c r="AK20" i="15"/>
  <c r="AD20" i="15"/>
  <c r="AV19" i="15"/>
  <c r="AO19" i="15"/>
  <c r="AI19" i="15"/>
  <c r="AV18" i="15"/>
  <c r="AP18" i="15"/>
  <c r="AJ18" i="15"/>
  <c r="AE18" i="15"/>
  <c r="BA17" i="15"/>
  <c r="AU17" i="15"/>
  <c r="AP17" i="15"/>
  <c r="AK17" i="15"/>
  <c r="AE17" i="15"/>
  <c r="AW16" i="15"/>
  <c r="AQ16" i="15"/>
  <c r="AL16" i="15"/>
  <c r="AG16" i="15"/>
  <c r="AY15" i="15"/>
  <c r="AT15" i="15"/>
  <c r="AN15" i="15"/>
  <c r="AI15" i="15"/>
  <c r="AD15" i="15"/>
  <c r="AX14" i="15"/>
  <c r="AS14" i="15"/>
  <c r="AM14" i="15"/>
  <c r="AH14" i="15"/>
  <c r="AC14" i="15"/>
  <c r="BA13" i="15"/>
  <c r="AV13" i="15"/>
  <c r="AQ13" i="15"/>
  <c r="AK13" i="15"/>
  <c r="AF13" i="15"/>
  <c r="AW12" i="15"/>
  <c r="AR12" i="15"/>
  <c r="AM12" i="15"/>
  <c r="AG12" i="15"/>
  <c r="BA11" i="15"/>
  <c r="AU11" i="15"/>
  <c r="AP11" i="15"/>
  <c r="AK11" i="15"/>
  <c r="AE11" i="15"/>
  <c r="AZ10" i="15"/>
  <c r="AT10" i="15"/>
  <c r="AO10" i="15"/>
  <c r="AJ10" i="15"/>
  <c r="AD10" i="15"/>
  <c r="AW9" i="15"/>
  <c r="AQ9" i="15"/>
  <c r="AL9" i="15"/>
  <c r="AG9" i="15"/>
  <c r="AX8" i="15"/>
  <c r="AS8" i="15"/>
  <c r="AM8" i="15"/>
  <c r="AH8" i="15"/>
  <c r="AC8" i="15"/>
  <c r="BA7" i="15"/>
  <c r="AV7" i="15"/>
  <c r="AQ7" i="15"/>
  <c r="AK7" i="15"/>
  <c r="AF7" i="15"/>
  <c r="AW6" i="15"/>
  <c r="AR6" i="15"/>
  <c r="AM6" i="15"/>
  <c r="AG6" i="15"/>
  <c r="BA5" i="15"/>
  <c r="AU5" i="15"/>
  <c r="AP5" i="15"/>
  <c r="AK5" i="15"/>
  <c r="AE5" i="15"/>
  <c r="AW30" i="15"/>
  <c r="AM30" i="15"/>
  <c r="AS29" i="15"/>
  <c r="AK29" i="15"/>
  <c r="AE29" i="15"/>
  <c r="AX28" i="15"/>
  <c r="AP28" i="15"/>
  <c r="AI28" i="15"/>
  <c r="AC28" i="15"/>
  <c r="AU27" i="15"/>
  <c r="AN27" i="15"/>
  <c r="AG27" i="15"/>
  <c r="BA26" i="15"/>
  <c r="AU26" i="15"/>
  <c r="AN26" i="15"/>
  <c r="AF26" i="15"/>
  <c r="BA25" i="15"/>
  <c r="AU25" i="15"/>
  <c r="AM25" i="15"/>
  <c r="AF25" i="15"/>
  <c r="AX24" i="15"/>
  <c r="AP24" i="15"/>
  <c r="AJ24" i="15"/>
  <c r="AC24" i="15"/>
  <c r="AW23" i="15"/>
  <c r="AP23" i="15"/>
  <c r="AJ23" i="15"/>
  <c r="AY22" i="15"/>
  <c r="AR22" i="15"/>
  <c r="AJ22" i="15"/>
  <c r="AD22" i="15"/>
  <c r="AY21" i="15"/>
  <c r="AQ21" i="15"/>
  <c r="AJ21" i="15"/>
  <c r="AD21" i="15"/>
  <c r="AW20" i="15"/>
  <c r="AP20" i="15"/>
  <c r="AI20" i="15"/>
  <c r="BA19" i="15"/>
  <c r="AU19" i="15"/>
  <c r="AN19" i="15"/>
  <c r="AF19" i="15"/>
  <c r="BA18" i="15"/>
  <c r="AU18" i="15"/>
  <c r="AN18" i="15"/>
  <c r="AI18" i="15"/>
  <c r="AD18" i="15"/>
  <c r="AY17" i="15"/>
  <c r="AT17" i="15"/>
  <c r="AO17" i="15"/>
  <c r="AI17" i="15"/>
  <c r="AD17" i="15"/>
  <c r="BA16" i="15"/>
  <c r="AU16" i="15"/>
  <c r="AP16" i="15"/>
  <c r="AK16" i="15"/>
  <c r="AE16" i="15"/>
  <c r="AX15" i="15"/>
  <c r="AR15" i="15"/>
  <c r="AM15" i="15"/>
  <c r="AH15" i="15"/>
  <c r="AW14" i="15"/>
  <c r="AQ14" i="15"/>
  <c r="AL14" i="15"/>
  <c r="AG14" i="15"/>
  <c r="AZ13" i="15"/>
  <c r="AU13" i="15"/>
  <c r="AO13" i="15"/>
  <c r="AJ13" i="15"/>
  <c r="AE13" i="15"/>
  <c r="BA12" i="15"/>
  <c r="AV12" i="15"/>
  <c r="AQ12" i="15"/>
  <c r="AK12" i="15"/>
  <c r="AF12" i="15"/>
  <c r="AY11" i="15"/>
  <c r="AT11" i="15"/>
  <c r="AO11" i="15"/>
  <c r="AI11" i="15"/>
  <c r="AD11" i="15"/>
  <c r="AX10" i="15"/>
  <c r="AS10" i="15"/>
  <c r="AN10" i="15"/>
  <c r="AH10" i="15"/>
  <c r="AC10" i="15"/>
  <c r="BA9" i="15"/>
  <c r="AU9" i="15"/>
  <c r="AP9" i="15"/>
  <c r="AK9" i="15"/>
  <c r="AE9" i="15"/>
  <c r="AW8" i="15"/>
  <c r="AQ8" i="15"/>
  <c r="AL8" i="15"/>
  <c r="AG8" i="15"/>
  <c r="AZ7" i="15"/>
  <c r="AU7" i="15"/>
  <c r="AO7" i="15"/>
  <c r="AJ7" i="15"/>
  <c r="AE7" i="15"/>
  <c r="BA6" i="15"/>
  <c r="AV6" i="15"/>
  <c r="AQ6" i="15"/>
  <c r="AK6" i="15"/>
  <c r="AF6" i="15"/>
  <c r="AY5" i="15"/>
  <c r="AT5" i="15"/>
  <c r="AO5" i="15"/>
  <c r="AI5" i="15"/>
  <c r="AD5" i="15"/>
  <c r="AS30" i="15"/>
  <c r="AI30" i="15"/>
  <c r="AZ29" i="15"/>
  <c r="AQ29" i="15"/>
  <c r="AJ29" i="15"/>
  <c r="AC29" i="15"/>
  <c r="AU28" i="15"/>
  <c r="AO28" i="15"/>
  <c r="AH28" i="15"/>
  <c r="AZ27" i="15"/>
  <c r="AS27" i="15"/>
  <c r="AM27" i="15"/>
  <c r="AE27" i="15"/>
  <c r="AZ26" i="15"/>
  <c r="AS26" i="15"/>
  <c r="AK26" i="15"/>
  <c r="AE26" i="15"/>
  <c r="AZ25" i="15"/>
  <c r="AR25" i="15"/>
  <c r="AK25" i="15"/>
  <c r="AE25" i="15"/>
  <c r="AV24" i="15"/>
  <c r="AO24" i="15"/>
  <c r="AH24" i="15"/>
  <c r="AV23" i="15"/>
  <c r="AO23" i="15"/>
  <c r="AG23" i="15"/>
  <c r="AX22" i="15"/>
  <c r="AP22" i="15"/>
  <c r="AI22" i="15"/>
  <c r="AV21" i="15"/>
  <c r="AP21" i="15"/>
  <c r="AI21" i="15"/>
  <c r="AU20" i="15"/>
  <c r="AO20" i="15"/>
  <c r="AG20" i="15"/>
  <c r="AZ19" i="15"/>
  <c r="AS19" i="15"/>
  <c r="AK19" i="15"/>
  <c r="AE19" i="15"/>
  <c r="AZ18" i="15"/>
  <c r="AR18" i="15"/>
  <c r="AM18" i="15"/>
  <c r="AH18" i="15"/>
  <c r="AX17" i="15"/>
  <c r="AS17" i="15"/>
  <c r="AM17" i="15"/>
  <c r="AH17" i="15"/>
  <c r="AC17" i="15"/>
  <c r="AY16" i="15"/>
  <c r="AT16" i="15"/>
  <c r="AO16" i="15"/>
  <c r="AI16" i="15"/>
  <c r="AD16" i="15"/>
  <c r="AV15" i="15"/>
  <c r="AQ15" i="15"/>
  <c r="AL15" i="15"/>
  <c r="AF15" i="15"/>
  <c r="BA14" i="15"/>
  <c r="AU14" i="15"/>
  <c r="AP14" i="15"/>
  <c r="AK14" i="15"/>
  <c r="AE14" i="15"/>
  <c r="AY13" i="15"/>
  <c r="AS13" i="15"/>
  <c r="AN13" i="15"/>
  <c r="AI13" i="15"/>
  <c r="AC13" i="15"/>
  <c r="AZ12" i="15"/>
  <c r="AU12" i="15"/>
  <c r="AO12" i="15"/>
  <c r="AJ12" i="15"/>
  <c r="AE12" i="15"/>
  <c r="AX11" i="15"/>
  <c r="AS11" i="15"/>
  <c r="AM11" i="15"/>
  <c r="AH11" i="15"/>
  <c r="AC11" i="15"/>
  <c r="AW10" i="15"/>
  <c r="AR10" i="15"/>
  <c r="AL10" i="15"/>
  <c r="AG10" i="15"/>
  <c r="AY9" i="15"/>
  <c r="AT9" i="15"/>
  <c r="AO9" i="15"/>
  <c r="AI9" i="15"/>
  <c r="AD9" i="15"/>
  <c r="BA8" i="15"/>
  <c r="AU8" i="15"/>
  <c r="AO29" i="15"/>
  <c r="AM28" i="15"/>
  <c r="AJ27" i="15"/>
  <c r="AJ26" i="15"/>
  <c r="AJ25" i="15"/>
  <c r="AF24" i="15"/>
  <c r="AF23" i="15"/>
  <c r="AH22" i="15"/>
  <c r="AF21" i="15"/>
  <c r="AE20" i="15"/>
  <c r="AC19" i="15"/>
  <c r="AF18" i="15"/>
  <c r="AL17" i="15"/>
  <c r="AS16" i="15"/>
  <c r="AZ15" i="15"/>
  <c r="AE15" i="15"/>
  <c r="AO14" i="15"/>
  <c r="AW13" i="15"/>
  <c r="AI12" i="15"/>
  <c r="AQ11" i="15"/>
  <c r="BA10" i="15"/>
  <c r="AF10" i="15"/>
  <c r="AM9" i="15"/>
  <c r="AT8" i="15"/>
  <c r="AI8" i="15"/>
  <c r="AR7" i="15"/>
  <c r="AG7" i="15"/>
  <c r="AY6" i="15"/>
  <c r="AN6" i="15"/>
  <c r="AC6" i="15"/>
  <c r="AW5" i="15"/>
  <c r="AL5" i="15"/>
  <c r="AR30" i="15"/>
  <c r="AI29" i="15"/>
  <c r="AE28" i="15"/>
  <c r="AC27" i="15"/>
  <c r="AC26" i="15"/>
  <c r="BA24" i="15"/>
  <c r="BA23" i="15"/>
  <c r="BA20" i="15"/>
  <c r="AY19" i="15"/>
  <c r="AW18" i="15"/>
  <c r="AG17" i="15"/>
  <c r="AM16" i="15"/>
  <c r="AU15" i="15"/>
  <c r="AI14" i="15"/>
  <c r="AR13" i="15"/>
  <c r="AY12" i="15"/>
  <c r="AC12" i="15"/>
  <c r="AL11" i="15"/>
  <c r="AV10" i="15"/>
  <c r="AH9" i="15"/>
  <c r="AP8" i="15"/>
  <c r="AE8" i="15"/>
  <c r="AY7" i="15"/>
  <c r="AN7" i="15"/>
  <c r="AC7" i="15"/>
  <c r="AU6" i="15"/>
  <c r="AJ6" i="15"/>
  <c r="AS5" i="15"/>
  <c r="AH5" i="15"/>
  <c r="AG30" i="15"/>
  <c r="BA28" i="15"/>
  <c r="AY27" i="15"/>
  <c r="AY26" i="15"/>
  <c r="AW25" i="15"/>
  <c r="AT24" i="15"/>
  <c r="AT23" i="15"/>
  <c r="AU22" i="15"/>
  <c r="AU21" i="15"/>
  <c r="AT20" i="15"/>
  <c r="AQ19" i="15"/>
  <c r="AQ18" i="15"/>
  <c r="AW17" i="15"/>
  <c r="AH16" i="15"/>
  <c r="AP15" i="15"/>
  <c r="AY14" i="15"/>
  <c r="AD14" i="15"/>
  <c r="AM13" i="15"/>
  <c r="AS12" i="15"/>
  <c r="AG11" i="15"/>
  <c r="AP10" i="15"/>
  <c r="AX9" i="15"/>
  <c r="AC9" i="15"/>
  <c r="AO8" i="15"/>
  <c r="AD8" i="15"/>
  <c r="AW7" i="15"/>
  <c r="AM7" i="15"/>
  <c r="AS6" i="15"/>
  <c r="AI6" i="15"/>
  <c r="AQ5" i="15"/>
  <c r="AG5" i="15"/>
  <c r="AY29" i="15"/>
  <c r="AT28" i="15"/>
  <c r="AR27" i="15"/>
  <c r="AQ26" i="15"/>
  <c r="AQ25" i="15"/>
  <c r="AN24" i="15"/>
  <c r="AL23" i="15"/>
  <c r="AN22" i="15"/>
  <c r="AN21" i="15"/>
  <c r="AL20" i="15"/>
  <c r="AJ19" i="15"/>
  <c r="AL18" i="15"/>
  <c r="AQ17" i="15"/>
  <c r="AX16" i="15"/>
  <c r="AC16" i="15"/>
  <c r="AJ15" i="15"/>
  <c r="AT14" i="15"/>
  <c r="AG13" i="15"/>
  <c r="AN12" i="15"/>
  <c r="AW11" i="15"/>
  <c r="AK10" i="15"/>
  <c r="AS9" i="15"/>
  <c r="AY8" i="15"/>
  <c r="AK8" i="15"/>
  <c r="AS7" i="15"/>
  <c r="AI7" i="15"/>
  <c r="AZ6" i="15"/>
  <c r="AO6" i="15"/>
  <c r="AE6" i="15"/>
  <c r="AX5" i="15"/>
  <c r="AM5" i="15"/>
  <c r="AC5" i="15"/>
  <c r="AC30" i="13"/>
  <c r="AX30" i="8"/>
  <c r="AT30" i="8"/>
  <c r="AP30" i="8"/>
  <c r="AL30" i="8"/>
  <c r="AH30" i="8"/>
  <c r="AD30" i="8"/>
  <c r="AZ29" i="8"/>
  <c r="AV29" i="8"/>
  <c r="AR29" i="8"/>
  <c r="AN29" i="8"/>
  <c r="AJ29" i="8"/>
  <c r="AF29" i="8"/>
  <c r="AY28" i="8"/>
  <c r="AU28" i="8"/>
  <c r="AQ28" i="8"/>
  <c r="AM28" i="8"/>
  <c r="AI28" i="8"/>
  <c r="AE28" i="8"/>
  <c r="BA27" i="8"/>
  <c r="AW27" i="8"/>
  <c r="AS27" i="8"/>
  <c r="AO27" i="8"/>
  <c r="AK27" i="8"/>
  <c r="AG27" i="8"/>
  <c r="AC27" i="8"/>
  <c r="AX26" i="8"/>
  <c r="AT26" i="8"/>
  <c r="AP26" i="8"/>
  <c r="AL26" i="8"/>
  <c r="AH26" i="8"/>
  <c r="AD26" i="8"/>
  <c r="AZ25" i="8"/>
  <c r="AV25" i="8"/>
  <c r="AR25" i="8"/>
  <c r="AN25" i="8"/>
  <c r="AJ25" i="8"/>
  <c r="AF25" i="8"/>
  <c r="BA24" i="8"/>
  <c r="AW24" i="8"/>
  <c r="AS24" i="8"/>
  <c r="AO24" i="8"/>
  <c r="AK24" i="8"/>
  <c r="AG24" i="8"/>
  <c r="AC24" i="8"/>
  <c r="AY23" i="8"/>
  <c r="AU23" i="8"/>
  <c r="AQ23" i="8"/>
  <c r="AM23" i="8"/>
  <c r="AI23" i="8"/>
  <c r="AE23" i="8"/>
  <c r="BA22" i="8"/>
  <c r="AW22" i="8"/>
  <c r="AS22" i="8"/>
  <c r="AO22" i="8"/>
  <c r="AK22" i="8"/>
  <c r="AG22" i="8"/>
  <c r="AC22" i="8"/>
  <c r="AX21" i="8"/>
  <c r="AT21" i="8"/>
  <c r="AP21" i="8"/>
  <c r="AL21" i="8"/>
  <c r="AH21" i="8"/>
  <c r="AD21" i="8"/>
  <c r="AZ20" i="8"/>
  <c r="AV20" i="8"/>
  <c r="AR20" i="8"/>
  <c r="AN20" i="8"/>
  <c r="AJ20" i="8"/>
  <c r="AF20" i="8"/>
  <c r="BA19" i="8"/>
  <c r="AW19" i="8"/>
  <c r="AS19" i="8"/>
  <c r="AO19" i="8"/>
  <c r="AK19" i="8"/>
  <c r="AG19" i="8"/>
  <c r="AC19" i="8"/>
  <c r="AY18" i="8"/>
  <c r="AU18" i="8"/>
  <c r="AQ18" i="8"/>
  <c r="AM18" i="8"/>
  <c r="AI18" i="8"/>
  <c r="AE18" i="8"/>
  <c r="BA17" i="8"/>
  <c r="BA30" i="8"/>
  <c r="AV30" i="8"/>
  <c r="AQ30" i="8"/>
  <c r="AK30" i="8"/>
  <c r="AF30" i="8"/>
  <c r="BA29" i="8"/>
  <c r="AU29" i="8"/>
  <c r="AP29" i="8"/>
  <c r="AK29" i="8"/>
  <c r="AE29" i="8"/>
  <c r="BA28" i="8"/>
  <c r="AV28" i="8"/>
  <c r="AP28" i="8"/>
  <c r="AK28" i="8"/>
  <c r="AF28" i="8"/>
  <c r="AZ27" i="8"/>
  <c r="AU27" i="8"/>
  <c r="AP27" i="8"/>
  <c r="AJ27" i="8"/>
  <c r="AE27" i="8"/>
  <c r="AY26" i="8"/>
  <c r="AS26" i="8"/>
  <c r="AN26" i="8"/>
  <c r="AI26" i="8"/>
  <c r="AC26" i="8"/>
  <c r="AX25" i="8"/>
  <c r="AS25" i="8"/>
  <c r="AM25" i="8"/>
  <c r="AH25" i="8"/>
  <c r="AC25" i="8"/>
  <c r="AV24" i="8"/>
  <c r="AQ24" i="8"/>
  <c r="AL24" i="8"/>
  <c r="AF24" i="8"/>
  <c r="BA23" i="8"/>
  <c r="AV23" i="8"/>
  <c r="AP23" i="8"/>
  <c r="AK23" i="8"/>
  <c r="AF23" i="8"/>
  <c r="AZ22" i="8"/>
  <c r="AU22" i="8"/>
  <c r="AP22" i="8"/>
  <c r="AJ22" i="8"/>
  <c r="AE22" i="8"/>
  <c r="AY21" i="8"/>
  <c r="AS21" i="8"/>
  <c r="AN21" i="8"/>
  <c r="AI21" i="8"/>
  <c r="AC21" i="8"/>
  <c r="AX20" i="8"/>
  <c r="AS20" i="8"/>
  <c r="AM20" i="8"/>
  <c r="AH20" i="8"/>
  <c r="AC20" i="8"/>
  <c r="AV19" i="8"/>
  <c r="AQ19" i="8"/>
  <c r="AL19" i="8"/>
  <c r="AF19" i="8"/>
  <c r="BA18" i="8"/>
  <c r="AV18" i="8"/>
  <c r="AP18" i="8"/>
  <c r="AK18" i="8"/>
  <c r="AF18" i="8"/>
  <c r="AZ17" i="8"/>
  <c r="AV17" i="8"/>
  <c r="AR17" i="8"/>
  <c r="AN17" i="8"/>
  <c r="AJ17" i="8"/>
  <c r="AF17" i="8"/>
  <c r="BA16" i="8"/>
  <c r="AW16" i="8"/>
  <c r="AS16" i="8"/>
  <c r="AO16" i="8"/>
  <c r="AK16" i="8"/>
  <c r="AG16" i="8"/>
  <c r="AC16" i="8"/>
  <c r="AZ15" i="8"/>
  <c r="AV15" i="8"/>
  <c r="AR15" i="8"/>
  <c r="AN15" i="8"/>
  <c r="AJ15" i="8"/>
  <c r="AF15" i="8"/>
  <c r="AY14" i="8"/>
  <c r="AU14" i="8"/>
  <c r="AQ14" i="8"/>
  <c r="AM14" i="8"/>
  <c r="AI14" i="8"/>
  <c r="AE14" i="8"/>
  <c r="AZ13" i="8"/>
  <c r="AV13" i="8"/>
  <c r="AR13" i="8"/>
  <c r="AN13" i="8"/>
  <c r="AJ13" i="8"/>
  <c r="AF13" i="8"/>
  <c r="BA12" i="8"/>
  <c r="AW12" i="8"/>
  <c r="AS12" i="8"/>
  <c r="AO12" i="8"/>
  <c r="AK12" i="8"/>
  <c r="AG12" i="8"/>
  <c r="AC12" i="8"/>
  <c r="AZ11" i="8"/>
  <c r="AV11" i="8"/>
  <c r="AR11" i="8"/>
  <c r="AN11" i="8"/>
  <c r="AJ11" i="8"/>
  <c r="AF11" i="8"/>
  <c r="AX10" i="8"/>
  <c r="AT10" i="8"/>
  <c r="AP10" i="8"/>
  <c r="AL10" i="8"/>
  <c r="AH10" i="8"/>
  <c r="AD10" i="8"/>
  <c r="AZ9" i="8"/>
  <c r="AV9" i="8"/>
  <c r="AR9" i="8"/>
  <c r="AN9" i="8"/>
  <c r="AJ9" i="8"/>
  <c r="AF9" i="8"/>
  <c r="BA8" i="8"/>
  <c r="AW8" i="8"/>
  <c r="AS8" i="8"/>
  <c r="AO8" i="8"/>
  <c r="AK8" i="8"/>
  <c r="AG8" i="8"/>
  <c r="AC8" i="8"/>
  <c r="AZ7" i="8"/>
  <c r="AV7" i="8"/>
  <c r="AR7" i="8"/>
  <c r="AN7" i="8"/>
  <c r="AJ7" i="8"/>
  <c r="AF7" i="8"/>
  <c r="BA6" i="8"/>
  <c r="AW6" i="8"/>
  <c r="AS6" i="8"/>
  <c r="AO6" i="8"/>
  <c r="AK6" i="8"/>
  <c r="AG6" i="8"/>
  <c r="AC6" i="8"/>
  <c r="AY5" i="8"/>
  <c r="AU5" i="8"/>
  <c r="AQ5" i="8"/>
  <c r="AM5" i="8"/>
  <c r="AI5" i="8"/>
  <c r="AE5" i="8"/>
  <c r="AZ30" i="13"/>
  <c r="AV30" i="13"/>
  <c r="AR30" i="13"/>
  <c r="AN30" i="13"/>
  <c r="AJ30" i="13"/>
  <c r="AF30" i="13"/>
  <c r="AZ29" i="13"/>
  <c r="AV29" i="13"/>
  <c r="AR29" i="13"/>
  <c r="AN29" i="13"/>
  <c r="AJ29" i="13"/>
  <c r="AF29" i="13"/>
  <c r="AX28" i="13"/>
  <c r="AT28" i="13"/>
  <c r="AP28" i="13"/>
  <c r="AL28" i="13"/>
  <c r="AH28" i="13"/>
  <c r="AD28" i="13"/>
  <c r="AX27" i="13"/>
  <c r="AZ30" i="8"/>
  <c r="AS30" i="8"/>
  <c r="AM30" i="8"/>
  <c r="AE30" i="8"/>
  <c r="AX29" i="8"/>
  <c r="AQ29" i="8"/>
  <c r="AI29" i="8"/>
  <c r="AC29" i="8"/>
  <c r="AW28" i="8"/>
  <c r="AO28" i="8"/>
  <c r="AH28" i="8"/>
  <c r="AT27" i="8"/>
  <c r="AM27" i="8"/>
  <c r="AF27" i="8"/>
  <c r="AW26" i="8"/>
  <c r="AQ26" i="8"/>
  <c r="AJ26" i="8"/>
  <c r="AU25" i="8"/>
  <c r="AO25" i="8"/>
  <c r="AG25" i="8"/>
  <c r="AY24" i="8"/>
  <c r="AR24" i="8"/>
  <c r="AJ24" i="8"/>
  <c r="AD24" i="8"/>
  <c r="AW23" i="8"/>
  <c r="AO23" i="8"/>
  <c r="AH23" i="8"/>
  <c r="AT22" i="8"/>
  <c r="AM22" i="8"/>
  <c r="AF22" i="8"/>
  <c r="AW21" i="8"/>
  <c r="AQ21" i="8"/>
  <c r="AJ21" i="8"/>
  <c r="AU20" i="8"/>
  <c r="AO20" i="8"/>
  <c r="AG20" i="8"/>
  <c r="AY19" i="8"/>
  <c r="AR19" i="8"/>
  <c r="AJ19" i="8"/>
  <c r="AD19" i="8"/>
  <c r="AW18" i="8"/>
  <c r="AO18" i="8"/>
  <c r="AH18" i="8"/>
  <c r="AU17" i="8"/>
  <c r="AP17" i="8"/>
  <c r="AK17" i="8"/>
  <c r="AE17" i="8"/>
  <c r="AY16" i="8"/>
  <c r="AT16" i="8"/>
  <c r="AN16" i="8"/>
  <c r="AI16" i="8"/>
  <c r="AD16" i="8"/>
  <c r="AY15" i="8"/>
  <c r="AT15" i="8"/>
  <c r="AO15" i="8"/>
  <c r="AI15" i="8"/>
  <c r="AD15" i="8"/>
  <c r="AZ14" i="8"/>
  <c r="AT14" i="8"/>
  <c r="AO14" i="8"/>
  <c r="AJ14" i="8"/>
  <c r="AD14" i="8"/>
  <c r="AX13" i="8"/>
  <c r="AS13" i="8"/>
  <c r="AM13" i="8"/>
  <c r="AH13" i="8"/>
  <c r="AC13" i="8"/>
  <c r="AV12" i="8"/>
  <c r="AQ12" i="8"/>
  <c r="AL12" i="8"/>
  <c r="AF12" i="8"/>
  <c r="AW11" i="8"/>
  <c r="AQ11" i="8"/>
  <c r="AL11" i="8"/>
  <c r="AG11" i="8"/>
  <c r="BA10" i="8"/>
  <c r="AV10" i="8"/>
  <c r="AQ10" i="8"/>
  <c r="AK10" i="8"/>
  <c r="AF10" i="8"/>
  <c r="BA9" i="8"/>
  <c r="AU9" i="8"/>
  <c r="AP9" i="8"/>
  <c r="AK9" i="8"/>
  <c r="AE9" i="8"/>
  <c r="AY8" i="8"/>
  <c r="AT8" i="8"/>
  <c r="AN8" i="8"/>
  <c r="AI8" i="8"/>
  <c r="AD8" i="8"/>
  <c r="AY7" i="8"/>
  <c r="AT7" i="8"/>
  <c r="AO7" i="8"/>
  <c r="AI7" i="8"/>
  <c r="AD7" i="8"/>
  <c r="AX6" i="8"/>
  <c r="AR6" i="8"/>
  <c r="AM6" i="8"/>
  <c r="AH6" i="8"/>
  <c r="AW5" i="8"/>
  <c r="AR5" i="8"/>
  <c r="AL5" i="8"/>
  <c r="AG5" i="8"/>
  <c r="AY30" i="13"/>
  <c r="AT30" i="13"/>
  <c r="AO30" i="13"/>
  <c r="AI30" i="13"/>
  <c r="AD30" i="13"/>
  <c r="BA29" i="13"/>
  <c r="AU29" i="13"/>
  <c r="AP29" i="13"/>
  <c r="AK29" i="13"/>
  <c r="AE29" i="13"/>
  <c r="AZ28" i="13"/>
  <c r="AU28" i="13"/>
  <c r="AO28" i="13"/>
  <c r="AJ28" i="13"/>
  <c r="AE28" i="13"/>
  <c r="BA27" i="13"/>
  <c r="AV27" i="13"/>
  <c r="AR27" i="13"/>
  <c r="AN27" i="13"/>
  <c r="AJ27" i="13"/>
  <c r="AF27" i="13"/>
  <c r="AZ26" i="13"/>
  <c r="AV26" i="13"/>
  <c r="AR26" i="13"/>
  <c r="AN26" i="13"/>
  <c r="AJ26" i="13"/>
  <c r="AF26" i="13"/>
  <c r="AY25" i="13"/>
  <c r="AU25" i="13"/>
  <c r="AQ25" i="13"/>
  <c r="AM25" i="13"/>
  <c r="AI25" i="13"/>
  <c r="AE25" i="13"/>
  <c r="AZ24" i="13"/>
  <c r="AV24" i="13"/>
  <c r="AR24" i="13"/>
  <c r="AN24" i="13"/>
  <c r="AJ24" i="13"/>
  <c r="AF24" i="13"/>
  <c r="BA23" i="13"/>
  <c r="AW23" i="13"/>
  <c r="AS23" i="13"/>
  <c r="AO23" i="13"/>
  <c r="AK23" i="13"/>
  <c r="AG23" i="13"/>
  <c r="AC23" i="13"/>
  <c r="BA22" i="13"/>
  <c r="AW22" i="13"/>
  <c r="AS22" i="13"/>
  <c r="AO22" i="13"/>
  <c r="AK22" i="13"/>
  <c r="AG22" i="13"/>
  <c r="AC22" i="13"/>
  <c r="AZ21" i="13"/>
  <c r="AV21" i="13"/>
  <c r="AR21" i="13"/>
  <c r="AN21" i="13"/>
  <c r="AJ21" i="13"/>
  <c r="AF21" i="13"/>
  <c r="BA20" i="13"/>
  <c r="AW20" i="13"/>
  <c r="AS20" i="13"/>
  <c r="AO20" i="13"/>
  <c r="AK20" i="13"/>
  <c r="AG20" i="13"/>
  <c r="AC20" i="13"/>
  <c r="BA19" i="13"/>
  <c r="AW19" i="13"/>
  <c r="AS19" i="13"/>
  <c r="AO19" i="13"/>
  <c r="AK19" i="13"/>
  <c r="AG19" i="13"/>
  <c r="AC19" i="13"/>
  <c r="AZ18" i="13"/>
  <c r="AV18" i="13"/>
  <c r="AR18" i="13"/>
  <c r="AN18" i="13"/>
  <c r="AJ18" i="13"/>
  <c r="AF18" i="13"/>
  <c r="BA17" i="13"/>
  <c r="AW17" i="13"/>
  <c r="AS17" i="13"/>
  <c r="AO17" i="13"/>
  <c r="AK17" i="13"/>
  <c r="AG17" i="13"/>
  <c r="AC17" i="13"/>
  <c r="AZ16" i="13"/>
  <c r="AV16" i="13"/>
  <c r="AR16" i="13"/>
  <c r="AN16" i="13"/>
  <c r="AJ16" i="13"/>
  <c r="AF16" i="13"/>
  <c r="BA15" i="13"/>
  <c r="AW15" i="13"/>
  <c r="AS15" i="13"/>
  <c r="AO15" i="13"/>
  <c r="AK15" i="13"/>
  <c r="AG15" i="13"/>
  <c r="AC15" i="13"/>
  <c r="AZ14" i="13"/>
  <c r="AV14" i="13"/>
  <c r="AR14" i="13"/>
  <c r="AN14" i="13"/>
  <c r="AJ14" i="13"/>
  <c r="AF14" i="13"/>
  <c r="AZ13" i="13"/>
  <c r="AV13" i="13"/>
  <c r="AR13" i="13"/>
  <c r="AN13" i="13"/>
  <c r="AJ13" i="13"/>
  <c r="AF13" i="13"/>
  <c r="BA12" i="13"/>
  <c r="AW12" i="13"/>
  <c r="AS12" i="13"/>
  <c r="AO12" i="13"/>
  <c r="AK12" i="13"/>
  <c r="AG12" i="13"/>
  <c r="AC12" i="13"/>
  <c r="AZ11" i="13"/>
  <c r="AV11" i="13"/>
  <c r="AR11" i="13"/>
  <c r="AN11" i="13"/>
  <c r="AJ11" i="13"/>
  <c r="AF11" i="13"/>
  <c r="AZ10" i="13"/>
  <c r="AV10" i="13"/>
  <c r="AR10" i="13"/>
  <c r="AN10" i="13"/>
  <c r="AJ10" i="13"/>
  <c r="AF10" i="13"/>
  <c r="AX9" i="13"/>
  <c r="AT9" i="13"/>
  <c r="AP9" i="13"/>
  <c r="AL9" i="13"/>
  <c r="AH9" i="13"/>
  <c r="AD9" i="13"/>
  <c r="AX8" i="13"/>
  <c r="AT8" i="13"/>
  <c r="AP8" i="13"/>
  <c r="AL8" i="13"/>
  <c r="AH8" i="13"/>
  <c r="AD8" i="13"/>
  <c r="AX7" i="13"/>
  <c r="AT7" i="13"/>
  <c r="AP7" i="13"/>
  <c r="AL7" i="13"/>
  <c r="AH7" i="13"/>
  <c r="AD7" i="13"/>
  <c r="AY6" i="13"/>
  <c r="AU6" i="13"/>
  <c r="AQ6" i="13"/>
  <c r="AM6" i="13"/>
  <c r="AI6" i="13"/>
  <c r="AE6" i="13"/>
  <c r="AZ5" i="13"/>
  <c r="AV5" i="13"/>
  <c r="AR5" i="13"/>
  <c r="AN5" i="13"/>
  <c r="AJ5" i="13"/>
  <c r="AF5" i="13"/>
  <c r="AX30" i="14"/>
  <c r="AT30" i="14"/>
  <c r="AP30" i="14"/>
  <c r="AL30" i="14"/>
  <c r="AH30" i="14"/>
  <c r="AD30" i="14"/>
  <c r="AZ29" i="14"/>
  <c r="AV29" i="14"/>
  <c r="AR29" i="14"/>
  <c r="AN29" i="14"/>
  <c r="AJ29" i="14"/>
  <c r="AF29" i="14"/>
  <c r="AY28" i="14"/>
  <c r="AU28" i="14"/>
  <c r="AQ28" i="14"/>
  <c r="AM28" i="14"/>
  <c r="AI28" i="14"/>
  <c r="AE28" i="14"/>
  <c r="AZ27" i="14"/>
  <c r="AV27" i="14"/>
  <c r="AR27" i="14"/>
  <c r="AN27" i="14"/>
  <c r="AJ27" i="14"/>
  <c r="AF27" i="14"/>
  <c r="AX26" i="14"/>
  <c r="AT26" i="14"/>
  <c r="AP26" i="14"/>
  <c r="AL26" i="14"/>
  <c r="AH26" i="14"/>
  <c r="AD26" i="14"/>
  <c r="BA25" i="14"/>
  <c r="AW25" i="14"/>
  <c r="AS25" i="14"/>
  <c r="AO25" i="14"/>
  <c r="AK25" i="14"/>
  <c r="AG25" i="14"/>
  <c r="AC25" i="14"/>
  <c r="AY30" i="8"/>
  <c r="AO30" i="8"/>
  <c r="AG30" i="8"/>
  <c r="AW29" i="8"/>
  <c r="AM29" i="8"/>
  <c r="AD29" i="8"/>
  <c r="AT28" i="8"/>
  <c r="AL28" i="8"/>
  <c r="AC28" i="8"/>
  <c r="AR27" i="8"/>
  <c r="AI27" i="8"/>
  <c r="AZ26" i="8"/>
  <c r="AO26" i="8"/>
  <c r="AF26" i="8"/>
  <c r="AW25" i="8"/>
  <c r="AL25" i="8"/>
  <c r="AD25" i="8"/>
  <c r="AT24" i="8"/>
  <c r="AI24" i="8"/>
  <c r="AZ23" i="8"/>
  <c r="AR23" i="8"/>
  <c r="AG23" i="8"/>
  <c r="AX22" i="8"/>
  <c r="AN22" i="8"/>
  <c r="AD22" i="8"/>
  <c r="AU21" i="8"/>
  <c r="AK21" i="8"/>
  <c r="BA20" i="8"/>
  <c r="AQ20" i="8"/>
  <c r="AI20" i="8"/>
  <c r="AX19" i="8"/>
  <c r="AN19" i="8"/>
  <c r="AE19" i="8"/>
  <c r="AT18" i="8"/>
  <c r="AL18" i="8"/>
  <c r="AC18" i="8"/>
  <c r="AT17" i="8"/>
  <c r="AM17" i="8"/>
  <c r="AG17" i="8"/>
  <c r="AX16" i="8"/>
  <c r="AQ16" i="8"/>
  <c r="AJ16" i="8"/>
  <c r="AW15" i="8"/>
  <c r="AP15" i="8"/>
  <c r="AH15" i="8"/>
  <c r="AV14" i="8"/>
  <c r="AN14" i="8"/>
  <c r="AG14" i="8"/>
  <c r="AY13" i="8"/>
  <c r="AQ13" i="8"/>
  <c r="AK13" i="8"/>
  <c r="AD13" i="8"/>
  <c r="AU12" i="8"/>
  <c r="AN12" i="8"/>
  <c r="AH12" i="8"/>
  <c r="BA11" i="8"/>
  <c r="AT11" i="8"/>
  <c r="AM11" i="8"/>
  <c r="AE11" i="8"/>
  <c r="AY10" i="8"/>
  <c r="AR10" i="8"/>
  <c r="AJ10" i="8"/>
  <c r="AC10" i="8"/>
  <c r="AW9" i="8"/>
  <c r="AO9" i="8"/>
  <c r="AH9" i="8"/>
  <c r="AZ8" i="8"/>
  <c r="AR8" i="8"/>
  <c r="AL8" i="8"/>
  <c r="AE8" i="8"/>
  <c r="AX7" i="8"/>
  <c r="AQ7" i="8"/>
  <c r="AK7" i="8"/>
  <c r="AC7" i="8"/>
  <c r="AU6" i="8"/>
  <c r="AN6" i="8"/>
  <c r="AF6" i="8"/>
  <c r="AZ5" i="8"/>
  <c r="AS5" i="8"/>
  <c r="AK5" i="8"/>
  <c r="AD5" i="8"/>
  <c r="AU30" i="13"/>
  <c r="AM30" i="13"/>
  <c r="AG30" i="13"/>
  <c r="AT29" i="13"/>
  <c r="AM29" i="13"/>
  <c r="AG29" i="13"/>
  <c r="AY28" i="13"/>
  <c r="AR28" i="13"/>
  <c r="AK28" i="13"/>
  <c r="AC28" i="13"/>
  <c r="AY27" i="13"/>
  <c r="AS27" i="13"/>
  <c r="AM27" i="13"/>
  <c r="AH27" i="13"/>
  <c r="AC27" i="13"/>
  <c r="AY26" i="13"/>
  <c r="AT26" i="13"/>
  <c r="AO26" i="13"/>
  <c r="AI26" i="13"/>
  <c r="AD26" i="13"/>
  <c r="AZ25" i="13"/>
  <c r="AT25" i="13"/>
  <c r="AO25" i="13"/>
  <c r="AJ25" i="13"/>
  <c r="AD25" i="13"/>
  <c r="AW24" i="13"/>
  <c r="AQ24" i="13"/>
  <c r="AL24" i="13"/>
  <c r="AG24" i="13"/>
  <c r="AY23" i="13"/>
  <c r="AT23" i="13"/>
  <c r="AN23" i="13"/>
  <c r="AI23" i="13"/>
  <c r="AD23" i="13"/>
  <c r="AZ22" i="13"/>
  <c r="AU22" i="13"/>
  <c r="AP22" i="13"/>
  <c r="AJ22" i="13"/>
  <c r="AE22" i="13"/>
  <c r="AY21" i="13"/>
  <c r="AT21" i="13"/>
  <c r="AO21" i="13"/>
  <c r="AI21" i="13"/>
  <c r="AD21" i="13"/>
  <c r="AV20" i="13"/>
  <c r="AQ20" i="13"/>
  <c r="AL20" i="13"/>
  <c r="AF20" i="13"/>
  <c r="AX19" i="13"/>
  <c r="AR19" i="13"/>
  <c r="AM19" i="13"/>
  <c r="AH19" i="13"/>
  <c r="AX18" i="13"/>
  <c r="AS18" i="13"/>
  <c r="AM18" i="13"/>
  <c r="AH18" i="13"/>
  <c r="AC18" i="13"/>
  <c r="AZ17" i="13"/>
  <c r="AU17" i="13"/>
  <c r="AP17" i="13"/>
  <c r="AJ17" i="13"/>
  <c r="AE17" i="13"/>
  <c r="AY16" i="13"/>
  <c r="AT16" i="13"/>
  <c r="AO16" i="13"/>
  <c r="AI16" i="13"/>
  <c r="AD16" i="13"/>
  <c r="AV15" i="13"/>
  <c r="AQ15" i="13"/>
  <c r="AL15" i="13"/>
  <c r="AF15" i="13"/>
  <c r="BA14" i="13"/>
  <c r="AU14" i="13"/>
  <c r="AP14" i="13"/>
  <c r="AK14" i="13"/>
  <c r="AE14" i="13"/>
  <c r="AW13" i="13"/>
  <c r="AQ13" i="13"/>
  <c r="AL13" i="13"/>
  <c r="AG13" i="13"/>
  <c r="AY12" i="13"/>
  <c r="AT12" i="13"/>
  <c r="AN12" i="13"/>
  <c r="AI12" i="13"/>
  <c r="AD12" i="13"/>
  <c r="AY11" i="13"/>
  <c r="AT11" i="13"/>
  <c r="AO11" i="13"/>
  <c r="AI11" i="13"/>
  <c r="AD11" i="13"/>
  <c r="BA10" i="13"/>
  <c r="AU10" i="13"/>
  <c r="AP10" i="13"/>
  <c r="AK10" i="13"/>
  <c r="AE10" i="13"/>
  <c r="AY9" i="13"/>
  <c r="AS9" i="13"/>
  <c r="AN9" i="13"/>
  <c r="AI9" i="13"/>
  <c r="AC9" i="13"/>
  <c r="AZ8" i="13"/>
  <c r="AU8" i="13"/>
  <c r="AO8" i="13"/>
  <c r="AJ8" i="13"/>
  <c r="AE8" i="13"/>
  <c r="BA7" i="13"/>
  <c r="AV7" i="13"/>
  <c r="AQ7" i="13"/>
  <c r="AK7" i="13"/>
  <c r="AF7" i="13"/>
  <c r="AX6" i="13"/>
  <c r="AS6" i="13"/>
  <c r="AN6" i="13"/>
  <c r="AH6" i="13"/>
  <c r="AC6" i="13"/>
  <c r="BA5" i="13"/>
  <c r="AU5" i="13"/>
  <c r="AP5" i="13"/>
  <c r="AK5" i="13"/>
  <c r="AE5" i="13"/>
  <c r="AY30" i="14"/>
  <c r="AS30" i="14"/>
  <c r="AN30" i="14"/>
  <c r="AI30" i="14"/>
  <c r="AC30" i="14"/>
  <c r="BA29" i="14"/>
  <c r="AU29" i="14"/>
  <c r="AP29" i="14"/>
  <c r="AK29" i="14"/>
  <c r="AE29" i="14"/>
  <c r="AX28" i="14"/>
  <c r="AS28" i="14"/>
  <c r="AN28" i="14"/>
  <c r="AH28" i="14"/>
  <c r="AC28" i="14"/>
  <c r="AX27" i="14"/>
  <c r="AS27" i="14"/>
  <c r="AM27" i="14"/>
  <c r="AH27" i="14"/>
  <c r="AC27" i="14"/>
  <c r="AY26" i="14"/>
  <c r="AS26" i="14"/>
  <c r="AN26" i="14"/>
  <c r="AI26" i="14"/>
  <c r="AC26" i="14"/>
  <c r="AX25" i="14"/>
  <c r="AR25" i="14"/>
  <c r="AM25" i="14"/>
  <c r="AH25" i="14"/>
  <c r="AZ24" i="14"/>
  <c r="AV24" i="14"/>
  <c r="AR24" i="14"/>
  <c r="AN24" i="14"/>
  <c r="AJ24" i="14"/>
  <c r="AF24" i="14"/>
  <c r="AX23" i="14"/>
  <c r="AT23" i="14"/>
  <c r="AP23" i="14"/>
  <c r="AL23" i="14"/>
  <c r="AH23" i="14"/>
  <c r="AD23" i="14"/>
  <c r="BA22" i="14"/>
  <c r="AW22" i="14"/>
  <c r="AS22" i="14"/>
  <c r="AO22" i="14"/>
  <c r="AK22" i="14"/>
  <c r="AG22" i="14"/>
  <c r="AC22" i="14"/>
  <c r="AY21" i="14"/>
  <c r="AU21" i="14"/>
  <c r="AQ21" i="14"/>
  <c r="AM21" i="14"/>
  <c r="AI21" i="14"/>
  <c r="AE21" i="14"/>
  <c r="AX20" i="14"/>
  <c r="AT20" i="14"/>
  <c r="AP20" i="14"/>
  <c r="AL20" i="14"/>
  <c r="AH20" i="14"/>
  <c r="AD20" i="14"/>
  <c r="AY19" i="14"/>
  <c r="AU19" i="14"/>
  <c r="AQ19" i="14"/>
  <c r="AM19" i="14"/>
  <c r="AI19" i="14"/>
  <c r="AE19" i="14"/>
  <c r="BA18" i="14"/>
  <c r="AW18" i="14"/>
  <c r="AS18" i="14"/>
  <c r="AO18" i="14"/>
  <c r="AK18" i="14"/>
  <c r="AG18" i="14"/>
  <c r="AC18" i="14"/>
  <c r="AZ17" i="14"/>
  <c r="AV17" i="14"/>
  <c r="AR17" i="14"/>
  <c r="AN17" i="14"/>
  <c r="AJ17" i="14"/>
  <c r="AF17" i="14"/>
  <c r="AZ16" i="14"/>
  <c r="AV16" i="14"/>
  <c r="AR16" i="14"/>
  <c r="AN16" i="14"/>
  <c r="AJ16" i="14"/>
  <c r="AF16" i="14"/>
  <c r="AY15" i="14"/>
  <c r="AU15" i="14"/>
  <c r="AQ15" i="14"/>
  <c r="AM15" i="14"/>
  <c r="AI15" i="14"/>
  <c r="AE15" i="14"/>
  <c r="AY14" i="14"/>
  <c r="AU14" i="14"/>
  <c r="AQ14" i="14"/>
  <c r="AM14" i="14"/>
  <c r="AI14" i="14"/>
  <c r="AE14" i="14"/>
  <c r="AX13" i="14"/>
  <c r="AT13" i="14"/>
  <c r="AP13" i="14"/>
  <c r="AL13" i="14"/>
  <c r="AH13" i="14"/>
  <c r="AD13" i="14"/>
  <c r="AX12" i="14"/>
  <c r="AT12" i="14"/>
  <c r="AP12" i="14"/>
  <c r="AL12" i="14"/>
  <c r="AH12" i="14"/>
  <c r="AD12" i="14"/>
  <c r="BA11" i="14"/>
  <c r="AW11" i="14"/>
  <c r="AS11" i="14"/>
  <c r="AO11" i="14"/>
  <c r="AK11" i="14"/>
  <c r="AG11" i="14"/>
  <c r="AC11" i="14"/>
  <c r="BA10" i="14"/>
  <c r="AW10" i="14"/>
  <c r="AS10" i="14"/>
  <c r="AO10" i="14"/>
  <c r="AK10" i="14"/>
  <c r="AG10" i="14"/>
  <c r="AC10" i="14"/>
  <c r="AX9" i="14"/>
  <c r="AT9" i="14"/>
  <c r="AP9" i="14"/>
  <c r="AL9" i="14"/>
  <c r="AH9" i="14"/>
  <c r="AD9" i="14"/>
  <c r="BA8" i="14"/>
  <c r="AW8" i="14"/>
  <c r="AS8" i="14"/>
  <c r="AO8" i="14"/>
  <c r="AK8" i="14"/>
  <c r="AG8" i="14"/>
  <c r="AC8" i="14"/>
  <c r="AZ7" i="14"/>
  <c r="AV7" i="14"/>
  <c r="AR7" i="14"/>
  <c r="AN7" i="14"/>
  <c r="AJ7" i="14"/>
  <c r="AF7" i="14"/>
  <c r="AZ6" i="14"/>
  <c r="AV6" i="14"/>
  <c r="AR6" i="14"/>
  <c r="AN6" i="14"/>
  <c r="AJ6" i="14"/>
  <c r="AF6" i="14"/>
  <c r="AX5" i="14"/>
  <c r="AT5" i="14"/>
  <c r="AP5" i="14"/>
  <c r="AL5" i="14"/>
  <c r="AH5" i="14"/>
  <c r="AD5" i="14"/>
  <c r="AY30" i="16"/>
  <c r="AU30" i="16"/>
  <c r="AQ30" i="16"/>
  <c r="AM30" i="16"/>
  <c r="AI30" i="16"/>
  <c r="AE30" i="16"/>
  <c r="AZ29" i="16"/>
  <c r="AV29" i="16"/>
  <c r="AR29" i="16"/>
  <c r="AN29" i="16"/>
  <c r="AJ29" i="16"/>
  <c r="AF29" i="16"/>
  <c r="AX28" i="16"/>
  <c r="AT28" i="16"/>
  <c r="AP28" i="16"/>
  <c r="AL28" i="16"/>
  <c r="AH28" i="16"/>
  <c r="AD28" i="16"/>
  <c r="BA27" i="16"/>
  <c r="AW27" i="16"/>
  <c r="AS27" i="16"/>
  <c r="AO27" i="16"/>
  <c r="AK27" i="16"/>
  <c r="AG27" i="16"/>
  <c r="AC27" i="16"/>
  <c r="BA26" i="16"/>
  <c r="AW26" i="16"/>
  <c r="AS26" i="16"/>
  <c r="AO26" i="16"/>
  <c r="AK26" i="16"/>
  <c r="AG26" i="16"/>
  <c r="AC26" i="16"/>
  <c r="AX25" i="16"/>
  <c r="AT25" i="16"/>
  <c r="AP25" i="16"/>
  <c r="AL25" i="16"/>
  <c r="AH25" i="16"/>
  <c r="AD25" i="16"/>
  <c r="AZ24" i="16"/>
  <c r="AV24" i="16"/>
  <c r="AR24" i="16"/>
  <c r="AN24" i="16"/>
  <c r="AJ24" i="16"/>
  <c r="AF24" i="16"/>
  <c r="AY23" i="16"/>
  <c r="AU23" i="16"/>
  <c r="AQ23" i="16"/>
  <c r="AM23" i="16"/>
  <c r="AI23" i="16"/>
  <c r="AE23" i="16"/>
  <c r="AX22" i="16"/>
  <c r="AT22" i="16"/>
  <c r="AP22" i="16"/>
  <c r="AL22" i="16"/>
  <c r="AH22" i="16"/>
  <c r="AD22" i="16"/>
  <c r="AZ21" i="16"/>
  <c r="AV21" i="16"/>
  <c r="AR21" i="16"/>
  <c r="AN21" i="16"/>
  <c r="AJ21" i="16"/>
  <c r="AF21" i="16"/>
  <c r="BA20" i="16"/>
  <c r="AW20" i="16"/>
  <c r="AS20" i="16"/>
  <c r="AO20" i="16"/>
  <c r="AK20" i="16"/>
  <c r="AG20" i="16"/>
  <c r="AC20" i="16"/>
  <c r="AX19" i="16"/>
  <c r="AT19" i="16"/>
  <c r="AP19" i="16"/>
  <c r="AL19" i="16"/>
  <c r="AH19" i="16"/>
  <c r="AD19" i="16"/>
  <c r="AY18" i="16"/>
  <c r="AU18" i="16"/>
  <c r="AQ18" i="16"/>
  <c r="AM18" i="16"/>
  <c r="AI18" i="16"/>
  <c r="AE18" i="16"/>
  <c r="AX17" i="16"/>
  <c r="AT17" i="16"/>
  <c r="AP17" i="16"/>
  <c r="AL17" i="16"/>
  <c r="AH17" i="16"/>
  <c r="AD17" i="16"/>
  <c r="BA16" i="16"/>
  <c r="AW16" i="16"/>
  <c r="AS16" i="16"/>
  <c r="AO16" i="16"/>
  <c r="AK16" i="16"/>
  <c r="AG16" i="16"/>
  <c r="AC16" i="16"/>
  <c r="AY15" i="16"/>
  <c r="AU15" i="16"/>
  <c r="AQ15" i="16"/>
  <c r="AM15" i="16"/>
  <c r="AI15" i="16"/>
  <c r="AE15" i="16"/>
  <c r="BA14" i="16"/>
  <c r="AW14" i="16"/>
  <c r="AS14" i="16"/>
  <c r="AO14" i="16"/>
  <c r="AK14" i="16"/>
  <c r="AG14" i="16"/>
  <c r="AC14" i="16"/>
  <c r="AY13" i="16"/>
  <c r="AU13" i="16"/>
  <c r="AQ13" i="16"/>
  <c r="AM13" i="16"/>
  <c r="AI13" i="16"/>
  <c r="AE13" i="16"/>
  <c r="AZ12" i="16"/>
  <c r="AV12" i="16"/>
  <c r="AR12" i="16"/>
  <c r="AN12" i="16"/>
  <c r="AJ12" i="16"/>
  <c r="AF12" i="16"/>
  <c r="AY11" i="16"/>
  <c r="AU11" i="16"/>
  <c r="AQ11" i="16"/>
  <c r="AM11" i="16"/>
  <c r="AI11" i="16"/>
  <c r="AE11" i="16"/>
  <c r="AZ10" i="16"/>
  <c r="AV10" i="16"/>
  <c r="AR10" i="16"/>
  <c r="AN10" i="16"/>
  <c r="AJ10" i="16"/>
  <c r="AF10" i="16"/>
  <c r="AY9" i="16"/>
  <c r="AU9" i="16"/>
  <c r="AQ9" i="16"/>
  <c r="AM9" i="16"/>
  <c r="AI9" i="16"/>
  <c r="AE9" i="16"/>
  <c r="AY8" i="16"/>
  <c r="AU8" i="16"/>
  <c r="AQ8" i="16"/>
  <c r="AM8" i="16"/>
  <c r="AI8" i="16"/>
  <c r="AE8" i="16"/>
  <c r="BA7" i="16"/>
  <c r="AW7" i="16"/>
  <c r="AS7" i="16"/>
  <c r="AO7" i="16"/>
  <c r="AK7" i="16"/>
  <c r="AG7" i="16"/>
  <c r="AC7" i="16"/>
  <c r="BA6" i="16"/>
  <c r="AW6" i="16"/>
  <c r="AS6" i="16"/>
  <c r="AO6" i="16"/>
  <c r="AK6" i="16"/>
  <c r="AG6" i="16"/>
  <c r="AC6" i="16"/>
  <c r="BA5" i="16"/>
  <c r="AW5" i="16"/>
  <c r="AS5" i="16"/>
  <c r="AO5" i="16"/>
  <c r="AK5" i="16"/>
  <c r="AG5" i="16"/>
  <c r="AC5" i="16"/>
  <c r="AY30" i="17"/>
  <c r="AU30" i="17"/>
  <c r="AQ30" i="17"/>
  <c r="AM30" i="17"/>
  <c r="AI30" i="17"/>
  <c r="AE30" i="17"/>
  <c r="AZ29" i="17"/>
  <c r="AV29" i="17"/>
  <c r="AR29" i="17"/>
  <c r="AN29" i="17"/>
  <c r="AJ29" i="17"/>
  <c r="AF29" i="17"/>
  <c r="AX28" i="17"/>
  <c r="AT28" i="17"/>
  <c r="AP28" i="17"/>
  <c r="AL28" i="17"/>
  <c r="AH28" i="17"/>
  <c r="AD28" i="17"/>
  <c r="BA27" i="17"/>
  <c r="AW27" i="17"/>
  <c r="AS27" i="17"/>
  <c r="AO27" i="17"/>
  <c r="AK27" i="17"/>
  <c r="AG27" i="17"/>
  <c r="AN30" i="8"/>
  <c r="AO29" i="8"/>
  <c r="AR28" i="8"/>
  <c r="AD28" i="8"/>
  <c r="AQ27" i="8"/>
  <c r="AD27" i="8"/>
  <c r="AR26" i="8"/>
  <c r="AE26" i="8"/>
  <c r="AQ25" i="8"/>
  <c r="AE25" i="8"/>
  <c r="AP24" i="8"/>
  <c r="AE24" i="8"/>
  <c r="AS23" i="8"/>
  <c r="AD23" i="8"/>
  <c r="AR22" i="8"/>
  <c r="AH22" i="8"/>
  <c r="AR21" i="8"/>
  <c r="AF21" i="8"/>
  <c r="AT20" i="8"/>
  <c r="AE20" i="8"/>
  <c r="AT19" i="8"/>
  <c r="AH19" i="8"/>
  <c r="AS18" i="8"/>
  <c r="AG18" i="8"/>
  <c r="AW17" i="8"/>
  <c r="AL17" i="8"/>
  <c r="AC17" i="8"/>
  <c r="AR16" i="8"/>
  <c r="AH16" i="8"/>
  <c r="BA15" i="8"/>
  <c r="AQ15" i="8"/>
  <c r="AG15" i="8"/>
  <c r="AX14" i="8"/>
  <c r="AP14" i="8"/>
  <c r="AF14" i="8"/>
  <c r="AU13" i="8"/>
  <c r="AL13" i="8"/>
  <c r="AZ12" i="8"/>
  <c r="AR12" i="8"/>
  <c r="AI12" i="8"/>
  <c r="AY11" i="8"/>
  <c r="AP11" i="8"/>
  <c r="AH11" i="8"/>
  <c r="AW10" i="8"/>
  <c r="AN10" i="8"/>
  <c r="AE10" i="8"/>
  <c r="AT9" i="8"/>
  <c r="AL9" i="8"/>
  <c r="AC9" i="8"/>
  <c r="AQ8" i="8"/>
  <c r="AH8" i="8"/>
  <c r="BA7" i="8"/>
  <c r="AP7" i="8"/>
  <c r="AG7" i="8"/>
  <c r="AV6" i="8"/>
  <c r="AL6" i="8"/>
  <c r="AD6" i="8"/>
  <c r="AT5" i="8"/>
  <c r="AJ5" i="8"/>
  <c r="AW30" i="13"/>
  <c r="AL30" i="13"/>
  <c r="AW29" i="13"/>
  <c r="AL29" i="13"/>
  <c r="AC29" i="13"/>
  <c r="AS28" i="13"/>
  <c r="AI28" i="13"/>
  <c r="AT27" i="13"/>
  <c r="AL27" i="13"/>
  <c r="AE27" i="13"/>
  <c r="BA26" i="13"/>
  <c r="AS26" i="13"/>
  <c r="AL26" i="13"/>
  <c r="AE26" i="13"/>
  <c r="AX25" i="13"/>
  <c r="AR25" i="13"/>
  <c r="AK25" i="13"/>
  <c r="AC25" i="13"/>
  <c r="AY24" i="13"/>
  <c r="AS24" i="13"/>
  <c r="AK24" i="13"/>
  <c r="AD24" i="13"/>
  <c r="AW30" i="8"/>
  <c r="AJ30" i="8"/>
  <c r="AY29" i="8"/>
  <c r="AL29" i="8"/>
  <c r="AZ28" i="8"/>
  <c r="AN28" i="8"/>
  <c r="AY27" i="8"/>
  <c r="AN27" i="8"/>
  <c r="BA26" i="8"/>
  <c r="AM26" i="8"/>
  <c r="BA25" i="8"/>
  <c r="AP25" i="8"/>
  <c r="AZ24" i="8"/>
  <c r="AN24" i="8"/>
  <c r="AN23" i="8"/>
  <c r="AC23" i="8"/>
  <c r="AQ22" i="8"/>
  <c r="BA21" i="8"/>
  <c r="AO21" i="8"/>
  <c r="AE21" i="8"/>
  <c r="AP20" i="8"/>
  <c r="AD20" i="8"/>
  <c r="AP19" i="8"/>
  <c r="AR18" i="8"/>
  <c r="AD18" i="8"/>
  <c r="AS17" i="8"/>
  <c r="AI17" i="8"/>
  <c r="AZ16" i="8"/>
  <c r="AP16" i="8"/>
  <c r="AF16" i="8"/>
  <c r="AX15" i="8"/>
  <c r="AM15" i="8"/>
  <c r="AE15" i="8"/>
  <c r="AW14" i="8"/>
  <c r="AL14" i="8"/>
  <c r="AC14" i="8"/>
  <c r="AT13" i="8"/>
  <c r="AI13" i="8"/>
  <c r="AY12" i="8"/>
  <c r="AP12" i="8"/>
  <c r="AE12" i="8"/>
  <c r="AX11" i="8"/>
  <c r="AO11" i="8"/>
  <c r="AD11" i="8"/>
  <c r="AU10" i="8"/>
  <c r="AM10" i="8"/>
  <c r="AS9" i="8"/>
  <c r="AI9" i="8"/>
  <c r="AX8" i="8"/>
  <c r="AP8" i="8"/>
  <c r="AF8" i="8"/>
  <c r="AW7" i="8"/>
  <c r="AM7" i="8"/>
  <c r="AE7" i="8"/>
  <c r="AT6" i="8"/>
  <c r="AJ6" i="8"/>
  <c r="BA5" i="8"/>
  <c r="AP5" i="8"/>
  <c r="AH5" i="8"/>
  <c r="AS30" i="13"/>
  <c r="AK30" i="13"/>
  <c r="AS29" i="13"/>
  <c r="AI29" i="13"/>
  <c r="BA28" i="13"/>
  <c r="AQ28" i="13"/>
  <c r="AG28" i="13"/>
  <c r="AZ27" i="13"/>
  <c r="AQ27" i="13"/>
  <c r="AK27" i="13"/>
  <c r="AD27" i="13"/>
  <c r="AX26" i="13"/>
  <c r="AQ26" i="13"/>
  <c r="AK26" i="13"/>
  <c r="AC26" i="13"/>
  <c r="AW25" i="13"/>
  <c r="AP25" i="13"/>
  <c r="AH25" i="13"/>
  <c r="AX24" i="13"/>
  <c r="AP24" i="13"/>
  <c r="AI24" i="13"/>
  <c r="AC24" i="13"/>
  <c r="AX23" i="13"/>
  <c r="AQ23" i="13"/>
  <c r="AJ23" i="13"/>
  <c r="AX22" i="13"/>
  <c r="AQ22" i="13"/>
  <c r="AI22" i="13"/>
  <c r="BA21" i="13"/>
  <c r="AS21" i="13"/>
  <c r="AL21" i="13"/>
  <c r="AC30" i="8"/>
  <c r="AG29" i="8"/>
  <c r="AG28" i="8"/>
  <c r="AH27" i="8"/>
  <c r="AG26" i="8"/>
  <c r="AI25" i="8"/>
  <c r="AH24" i="8"/>
  <c r="AJ23" i="8"/>
  <c r="AI22" i="8"/>
  <c r="AG21" i="8"/>
  <c r="AK20" i="8"/>
  <c r="AI19" i="8"/>
  <c r="AJ18" i="8"/>
  <c r="AO17" i="8"/>
  <c r="AU16" i="8"/>
  <c r="AK15" i="8"/>
  <c r="AR14" i="8"/>
  <c r="AW13" i="8"/>
  <c r="AE13" i="8"/>
  <c r="AJ12" i="8"/>
  <c r="AS11" i="8"/>
  <c r="AZ10" i="8"/>
  <c r="AG10" i="8"/>
  <c r="AM9" i="8"/>
  <c r="AU8" i="8"/>
  <c r="AH7" i="8"/>
  <c r="AP6" i="8"/>
  <c r="AV5" i="8"/>
  <c r="AC5" i="8"/>
  <c r="AQ30" i="13"/>
  <c r="AY29" i="13"/>
  <c r="AH29" i="13"/>
  <c r="AN28" i="13"/>
  <c r="AW27" i="13"/>
  <c r="AI27" i="13"/>
  <c r="AW26" i="13"/>
  <c r="AH26" i="13"/>
  <c r="AV25" i="13"/>
  <c r="AG25" i="13"/>
  <c r="AU24" i="13"/>
  <c r="AH24" i="13"/>
  <c r="AZ23" i="13"/>
  <c r="AP23" i="13"/>
  <c r="AF23" i="13"/>
  <c r="AY22" i="13"/>
  <c r="AN22" i="13"/>
  <c r="AF22" i="13"/>
  <c r="AQ21" i="13"/>
  <c r="AH21" i="13"/>
  <c r="AX20" i="13"/>
  <c r="AP20" i="13"/>
  <c r="AI20" i="13"/>
  <c r="AV19" i="13"/>
  <c r="AP19" i="13"/>
  <c r="AI19" i="13"/>
  <c r="AU18" i="13"/>
  <c r="AO18" i="13"/>
  <c r="AG18" i="13"/>
  <c r="AV17" i="13"/>
  <c r="AN17" i="13"/>
  <c r="AH17" i="13"/>
  <c r="AX16" i="13"/>
  <c r="AQ16" i="13"/>
  <c r="AK16" i="13"/>
  <c r="AR30" i="8"/>
  <c r="AS29" i="8"/>
  <c r="AS28" i="8"/>
  <c r="AV27" i="8"/>
  <c r="AU26" i="8"/>
  <c r="AT25" i="8"/>
  <c r="AU24" i="8"/>
  <c r="AT23" i="8"/>
  <c r="AV22" i="8"/>
  <c r="AV21" i="8"/>
  <c r="AW20" i="8"/>
  <c r="AU19" i="8"/>
  <c r="AX18" i="8"/>
  <c r="AX17" i="8"/>
  <c r="AD17" i="8"/>
  <c r="AL16" i="8"/>
  <c r="AS15" i="8"/>
  <c r="BA14" i="8"/>
  <c r="AH14" i="8"/>
  <c r="AO13" i="8"/>
  <c r="AT12" i="8"/>
  <c r="AI11" i="8"/>
  <c r="AO10" i="8"/>
  <c r="AX9" i="8"/>
  <c r="AD9" i="8"/>
  <c r="AJ8" i="8"/>
  <c r="AS7" i="8"/>
  <c r="AY6" i="8"/>
  <c r="AE6" i="8"/>
  <c r="AN5" i="8"/>
  <c r="BA30" i="13"/>
  <c r="AH30" i="13"/>
  <c r="AQ29" i="13"/>
  <c r="AW28" i="13"/>
  <c r="AF28" i="13"/>
  <c r="AP27" i="13"/>
  <c r="AP26" i="13"/>
  <c r="AN25" i="13"/>
  <c r="AO24" i="13"/>
  <c r="AU23" i="13"/>
  <c r="AL23" i="13"/>
  <c r="AT22" i="13"/>
  <c r="AL22" i="13"/>
  <c r="AW21" i="13"/>
  <c r="AM21" i="13"/>
  <c r="AE21" i="13"/>
  <c r="AZ20" i="13"/>
  <c r="AT20" i="13"/>
  <c r="AM20" i="13"/>
  <c r="AE20" i="13"/>
  <c r="AZ19" i="13"/>
  <c r="AT19" i="13"/>
  <c r="AL19" i="13"/>
  <c r="AE19" i="13"/>
  <c r="AY18" i="13"/>
  <c r="AQ18" i="13"/>
  <c r="AK18" i="13"/>
  <c r="AD18" i="13"/>
  <c r="AY17" i="13"/>
  <c r="AR17" i="13"/>
  <c r="AL17" i="13"/>
  <c r="AD17" i="13"/>
  <c r="AU16" i="13"/>
  <c r="AM16" i="13"/>
  <c r="AG16" i="13"/>
  <c r="AU15" i="13"/>
  <c r="AN15" i="13"/>
  <c r="AH15" i="13"/>
  <c r="AX14" i="13"/>
  <c r="AQ14" i="13"/>
  <c r="AI14" i="13"/>
  <c r="AC14" i="13"/>
  <c r="AX13" i="13"/>
  <c r="AP13" i="13"/>
  <c r="AI13" i="13"/>
  <c r="AH29" i="8"/>
  <c r="AL27" i="8"/>
  <c r="AK25" i="8"/>
  <c r="AL23" i="8"/>
  <c r="AM21" i="8"/>
  <c r="AM19" i="8"/>
  <c r="AQ17" i="8"/>
  <c r="AE16" i="8"/>
  <c r="AS14" i="8"/>
  <c r="AG13" i="8"/>
  <c r="AU11" i="8"/>
  <c r="AI10" i="8"/>
  <c r="AV8" i="8"/>
  <c r="AL7" i="8"/>
  <c r="AX5" i="8"/>
  <c r="AX30" i="13"/>
  <c r="AO29" i="13"/>
  <c r="BA25" i="13"/>
  <c r="BA24" i="13"/>
  <c r="AH23" i="13"/>
  <c r="AR22" i="13"/>
  <c r="AK21" i="13"/>
  <c r="AY20" i="13"/>
  <c r="AJ20" i="13"/>
  <c r="AY19" i="13"/>
  <c r="AJ19" i="13"/>
  <c r="AW18" i="13"/>
  <c r="AI18" i="13"/>
  <c r="AX17" i="13"/>
  <c r="AI17" i="13"/>
  <c r="BA16" i="13"/>
  <c r="AL16" i="13"/>
  <c r="AT15" i="13"/>
  <c r="AJ15" i="13"/>
  <c r="AW14" i="13"/>
  <c r="AM14" i="13"/>
  <c r="AD14" i="13"/>
  <c r="AU13" i="13"/>
  <c r="AM13" i="13"/>
  <c r="AD13" i="13"/>
  <c r="AZ12" i="13"/>
  <c r="AR12" i="13"/>
  <c r="AL12" i="13"/>
  <c r="AE12" i="13"/>
  <c r="AX11" i="13"/>
  <c r="AQ11" i="13"/>
  <c r="AK11" i="13"/>
  <c r="AC11" i="13"/>
  <c r="AX10" i="13"/>
  <c r="AQ10" i="13"/>
  <c r="AI10" i="13"/>
  <c r="AC10" i="13"/>
  <c r="AZ9" i="13"/>
  <c r="AR9" i="13"/>
  <c r="AK9" i="13"/>
  <c r="AE9" i="13"/>
  <c r="AY8" i="13"/>
  <c r="AR8" i="13"/>
  <c r="AK8" i="13"/>
  <c r="AC8" i="13"/>
  <c r="AY7" i="13"/>
  <c r="AR7" i="13"/>
  <c r="AJ7" i="13"/>
  <c r="AC7" i="13"/>
  <c r="AZ6" i="13"/>
  <c r="AR6" i="13"/>
  <c r="AK6" i="13"/>
  <c r="AD6" i="13"/>
  <c r="AY5" i="13"/>
  <c r="AS5" i="13"/>
  <c r="AL5" i="13"/>
  <c r="AD5" i="13"/>
  <c r="AZ30" i="14"/>
  <c r="AR30" i="14"/>
  <c r="AK30" i="14"/>
  <c r="AE30" i="14"/>
  <c r="AX29" i="14"/>
  <c r="AQ29" i="14"/>
  <c r="AI29" i="14"/>
  <c r="AC29" i="14"/>
  <c r="AW28" i="14"/>
  <c r="AP28" i="14"/>
  <c r="AJ28" i="14"/>
  <c r="AY27" i="14"/>
  <c r="AQ27" i="14"/>
  <c r="AK27" i="14"/>
  <c r="AD27" i="14"/>
  <c r="BA26" i="14"/>
  <c r="AU26" i="14"/>
  <c r="AM26" i="14"/>
  <c r="AF26" i="14"/>
  <c r="AV25" i="14"/>
  <c r="AP25" i="14"/>
  <c r="AI25" i="14"/>
  <c r="AW24" i="14"/>
  <c r="AQ24" i="14"/>
  <c r="AL24" i="14"/>
  <c r="AG24" i="14"/>
  <c r="AY23" i="14"/>
  <c r="AS23" i="14"/>
  <c r="AN23" i="14"/>
  <c r="AI23" i="14"/>
  <c r="AC23" i="14"/>
  <c r="AV22" i="14"/>
  <c r="AQ22" i="14"/>
  <c r="AL22" i="14"/>
  <c r="AF22" i="14"/>
  <c r="AX21" i="14"/>
  <c r="AS21" i="14"/>
  <c r="AN21" i="14"/>
  <c r="AH21" i="14"/>
  <c r="AC21" i="14"/>
  <c r="BA20" i="14"/>
  <c r="AV20" i="14"/>
  <c r="AQ20" i="14"/>
  <c r="AK20" i="14"/>
  <c r="AF20" i="14"/>
  <c r="AW19" i="14"/>
  <c r="AR19" i="14"/>
  <c r="AL19" i="14"/>
  <c r="AG19" i="14"/>
  <c r="AX18" i="14"/>
  <c r="AR18" i="14"/>
  <c r="AM18" i="14"/>
  <c r="AH18" i="14"/>
  <c r="AW17" i="14"/>
  <c r="AQ17" i="14"/>
  <c r="AL17" i="14"/>
  <c r="AG17" i="14"/>
  <c r="AW16" i="14"/>
  <c r="AQ16" i="14"/>
  <c r="AL16" i="14"/>
  <c r="AG16" i="14"/>
  <c r="BA15" i="14"/>
  <c r="AV15" i="14"/>
  <c r="AP15" i="14"/>
  <c r="AK15" i="14"/>
  <c r="AF15" i="14"/>
  <c r="AU30" i="8"/>
  <c r="AX28" i="8"/>
  <c r="AV26" i="8"/>
  <c r="AX24" i="8"/>
  <c r="AY22" i="8"/>
  <c r="AY20" i="8"/>
  <c r="AZ18" i="8"/>
  <c r="AH17" i="8"/>
  <c r="AU15" i="8"/>
  <c r="AK14" i="8"/>
  <c r="AX12" i="8"/>
  <c r="AK11" i="8"/>
  <c r="AY9" i="8"/>
  <c r="AM8" i="8"/>
  <c r="AZ6" i="8"/>
  <c r="AO5" i="8"/>
  <c r="AP30" i="13"/>
  <c r="AD29" i="13"/>
  <c r="AU27" i="13"/>
  <c r="AU26" i="13"/>
  <c r="AS25" i="13"/>
  <c r="AT24" i="13"/>
  <c r="AV23" i="13"/>
  <c r="AE23" i="13"/>
  <c r="AM22" i="13"/>
  <c r="AX21" i="13"/>
  <c r="AG21" i="13"/>
  <c r="AU20" i="13"/>
  <c r="AH20" i="13"/>
  <c r="AU19" i="13"/>
  <c r="AF19" i="13"/>
  <c r="AT18" i="13"/>
  <c r="AE18" i="13"/>
  <c r="AT17" i="13"/>
  <c r="AF17" i="13"/>
  <c r="AW16" i="13"/>
  <c r="AH16" i="13"/>
  <c r="AZ15" i="13"/>
  <c r="AR15" i="13"/>
  <c r="AI15" i="13"/>
  <c r="AT14" i="13"/>
  <c r="AL14" i="13"/>
  <c r="AT13" i="13"/>
  <c r="AK13" i="13"/>
  <c r="AC13" i="13"/>
  <c r="AX12" i="13"/>
  <c r="AQ12" i="13"/>
  <c r="AJ12" i="13"/>
  <c r="AW11" i="13"/>
  <c r="AP11" i="13"/>
  <c r="AH11" i="13"/>
  <c r="AW10" i="13"/>
  <c r="AO10" i="13"/>
  <c r="AH10" i="13"/>
  <c r="AW9" i="13"/>
  <c r="AQ9" i="13"/>
  <c r="AJ9" i="13"/>
  <c r="AW8" i="13"/>
  <c r="AQ8" i="13"/>
  <c r="AI8" i="13"/>
  <c r="AW7" i="13"/>
  <c r="AO7" i="13"/>
  <c r="AI7" i="13"/>
  <c r="AW6" i="13"/>
  <c r="AP6" i="13"/>
  <c r="AJ6" i="13"/>
  <c r="AX5" i="13"/>
  <c r="AQ5" i="13"/>
  <c r="AI5" i="13"/>
  <c r="AC5" i="13"/>
  <c r="AW30" i="14"/>
  <c r="AQ30" i="14"/>
  <c r="AJ30" i="14"/>
  <c r="AW29" i="14"/>
  <c r="AO29" i="14"/>
  <c r="AH29" i="14"/>
  <c r="AV28" i="14"/>
  <c r="AO28" i="14"/>
  <c r="AG28" i="14"/>
  <c r="AW27" i="14"/>
  <c r="AP27" i="14"/>
  <c r="AI27" i="14"/>
  <c r="AZ26" i="14"/>
  <c r="AR26" i="14"/>
  <c r="AK26" i="14"/>
  <c r="AE26" i="14"/>
  <c r="AU25" i="14"/>
  <c r="AN25" i="14"/>
  <c r="AF25" i="14"/>
  <c r="BA24" i="14"/>
  <c r="AU24" i="14"/>
  <c r="AP24" i="14"/>
  <c r="AK24" i="14"/>
  <c r="AE24" i="14"/>
  <c r="AW23" i="14"/>
  <c r="AR23" i="14"/>
  <c r="AM23" i="14"/>
  <c r="AG23" i="14"/>
  <c r="AZ22" i="14"/>
  <c r="AU22" i="14"/>
  <c r="AP22" i="14"/>
  <c r="AJ22" i="14"/>
  <c r="AE22" i="14"/>
  <c r="AW21" i="14"/>
  <c r="AR21" i="14"/>
  <c r="AL21" i="14"/>
  <c r="AG21" i="14"/>
  <c r="AZ20" i="14"/>
  <c r="AU20" i="14"/>
  <c r="AO20" i="14"/>
  <c r="AJ20" i="14"/>
  <c r="AE20" i="14"/>
  <c r="BA19" i="14"/>
  <c r="AV19" i="14"/>
  <c r="AP19" i="14"/>
  <c r="AK19" i="14"/>
  <c r="AF19" i="14"/>
  <c r="AV18" i="14"/>
  <c r="AQ18" i="14"/>
  <c r="AL18" i="14"/>
  <c r="AF18" i="14"/>
  <c r="BA17" i="14"/>
  <c r="AU17" i="14"/>
  <c r="AP17" i="14"/>
  <c r="AK17" i="14"/>
  <c r="AE17" i="14"/>
  <c r="BA16" i="14"/>
  <c r="AU16" i="14"/>
  <c r="AP16" i="14"/>
  <c r="AK16" i="14"/>
  <c r="AE16" i="14"/>
  <c r="AZ15" i="14"/>
  <c r="AT15" i="14"/>
  <c r="AO15" i="14"/>
  <c r="AJ15" i="14"/>
  <c r="AD15" i="14"/>
  <c r="AZ14" i="14"/>
  <c r="AT14" i="14"/>
  <c r="AO14" i="14"/>
  <c r="AJ14" i="14"/>
  <c r="AD14" i="14"/>
  <c r="AY13" i="14"/>
  <c r="AS13" i="14"/>
  <c r="AN13" i="14"/>
  <c r="AI13" i="14"/>
  <c r="AC13" i="14"/>
  <c r="AY12" i="14"/>
  <c r="AS12" i="14"/>
  <c r="AN12" i="14"/>
  <c r="AI12" i="14"/>
  <c r="AC12" i="14"/>
  <c r="AX11" i="14"/>
  <c r="AX27" i="8"/>
  <c r="AX23" i="8"/>
  <c r="AZ19" i="8"/>
  <c r="AM16" i="8"/>
  <c r="AP13" i="8"/>
  <c r="AS10" i="8"/>
  <c r="AU7" i="8"/>
  <c r="AM28" i="13"/>
  <c r="AG26" i="13"/>
  <c r="AE24" i="13"/>
  <c r="AV22" i="13"/>
  <c r="AP21" i="13"/>
  <c r="AN20" i="13"/>
  <c r="AN19" i="13"/>
  <c r="AL18" i="13"/>
  <c r="AM17" i="13"/>
  <c r="AP16" i="13"/>
  <c r="AX15" i="13"/>
  <c r="AD15" i="13"/>
  <c r="AO14" i="13"/>
  <c r="AY13" i="13"/>
  <c r="AE13" i="13"/>
  <c r="AU12" i="13"/>
  <c r="AF12" i="13"/>
  <c r="AS11" i="13"/>
  <c r="AE11" i="13"/>
  <c r="AS10" i="13"/>
  <c r="AD10" i="13"/>
  <c r="AU9" i="13"/>
  <c r="AF9" i="13"/>
  <c r="AS8" i="13"/>
  <c r="AF8" i="13"/>
  <c r="AS7" i="13"/>
  <c r="AE7" i="13"/>
  <c r="AT6" i="13"/>
  <c r="AF6" i="13"/>
  <c r="AT5" i="13"/>
  <c r="AG5" i="13"/>
  <c r="BA30" i="14"/>
  <c r="AM30" i="14"/>
  <c r="AS29" i="14"/>
  <c r="AD29" i="14"/>
  <c r="AZ28" i="14"/>
  <c r="AK28" i="14"/>
  <c r="AT27" i="14"/>
  <c r="AE27" i="14"/>
  <c r="AO26" i="14"/>
  <c r="AQ25" i="14"/>
  <c r="AD25" i="14"/>
  <c r="AX24" i="14"/>
  <c r="AM24" i="14"/>
  <c r="AC24" i="14"/>
  <c r="AZ23" i="14"/>
  <c r="AO23" i="14"/>
  <c r="AE23" i="14"/>
  <c r="AR22" i="14"/>
  <c r="AH22" i="14"/>
  <c r="AT21" i="14"/>
  <c r="AJ21" i="14"/>
  <c r="AW20" i="14"/>
  <c r="AM20" i="14"/>
  <c r="AX19" i="14"/>
  <c r="AN19" i="14"/>
  <c r="AC19" i="14"/>
  <c r="AT18" i="14"/>
  <c r="AI18" i="14"/>
  <c r="AS17" i="14"/>
  <c r="AH17" i="14"/>
  <c r="AS16" i="14"/>
  <c r="AH16" i="14"/>
  <c r="AR15" i="14"/>
  <c r="AG15" i="14"/>
  <c r="AW14" i="14"/>
  <c r="AP14" i="14"/>
  <c r="AH14" i="14"/>
  <c r="AZ13" i="14"/>
  <c r="AR13" i="14"/>
  <c r="AK13" i="14"/>
  <c r="AE13" i="14"/>
  <c r="AV12" i="14"/>
  <c r="AO12" i="14"/>
  <c r="AG12" i="14"/>
  <c r="AY11" i="14"/>
  <c r="AR11" i="14"/>
  <c r="AM11" i="14"/>
  <c r="AH11" i="14"/>
  <c r="AX10" i="14"/>
  <c r="AR10" i="14"/>
  <c r="AM10" i="14"/>
  <c r="AH10" i="14"/>
  <c r="AW9" i="14"/>
  <c r="AR9" i="14"/>
  <c r="AM9" i="14"/>
  <c r="AG9" i="14"/>
  <c r="AZ8" i="14"/>
  <c r="AU8" i="14"/>
  <c r="AP8" i="14"/>
  <c r="AJ8" i="14"/>
  <c r="AE8" i="14"/>
  <c r="AY7" i="14"/>
  <c r="AT7" i="14"/>
  <c r="AO7" i="14"/>
  <c r="AI7" i="14"/>
  <c r="AD7" i="14"/>
  <c r="AY6" i="14"/>
  <c r="AT6" i="14"/>
  <c r="AO6" i="14"/>
  <c r="AI6" i="14"/>
  <c r="AD6" i="14"/>
  <c r="BA5" i="14"/>
  <c r="AV5" i="14"/>
  <c r="AQ5" i="14"/>
  <c r="AK5" i="14"/>
  <c r="AF5" i="14"/>
  <c r="AW30" i="16"/>
  <c r="AR30" i="16"/>
  <c r="AL30" i="16"/>
  <c r="AG30" i="16"/>
  <c r="AW29" i="16"/>
  <c r="AQ29" i="16"/>
  <c r="AL29" i="16"/>
  <c r="AG29" i="16"/>
  <c r="AY28" i="16"/>
  <c r="AS28" i="16"/>
  <c r="AN28" i="16"/>
  <c r="AI28" i="16"/>
  <c r="AC28" i="16"/>
  <c r="AV27" i="16"/>
  <c r="AQ27" i="16"/>
  <c r="AL27" i="16"/>
  <c r="AF27" i="16"/>
  <c r="AZ26" i="16"/>
  <c r="AU26" i="16"/>
  <c r="AP26" i="16"/>
  <c r="AJ26" i="16"/>
  <c r="AE26" i="16"/>
  <c r="BA25" i="16"/>
  <c r="AV25" i="16"/>
  <c r="AQ25" i="16"/>
  <c r="AK25" i="16"/>
  <c r="AF25" i="16"/>
  <c r="AX24" i="16"/>
  <c r="AS24" i="16"/>
  <c r="AM24" i="16"/>
  <c r="AH24" i="16"/>
  <c r="AC24" i="16"/>
  <c r="BA23" i="16"/>
  <c r="AV23" i="16"/>
  <c r="AP23" i="16"/>
  <c r="AK23" i="16"/>
  <c r="AF23" i="16"/>
  <c r="AY22" i="16"/>
  <c r="AS22" i="16"/>
  <c r="AN22" i="16"/>
  <c r="AI22" i="16"/>
  <c r="AC22" i="16"/>
  <c r="BA21" i="16"/>
  <c r="AU21" i="16"/>
  <c r="AP21" i="16"/>
  <c r="AK21" i="16"/>
  <c r="AE21" i="16"/>
  <c r="AV20" i="16"/>
  <c r="AQ20" i="16"/>
  <c r="AL20" i="16"/>
  <c r="AF20" i="16"/>
  <c r="BA19" i="16"/>
  <c r="AV19" i="16"/>
  <c r="AQ19" i="16"/>
  <c r="AK19" i="16"/>
  <c r="AF19" i="16"/>
  <c r="AX18" i="16"/>
  <c r="AS18" i="16"/>
  <c r="AN18" i="16"/>
  <c r="AH18" i="16"/>
  <c r="AC18" i="16"/>
  <c r="BA17" i="16"/>
  <c r="AV17" i="16"/>
  <c r="AQ17" i="16"/>
  <c r="AK17" i="16"/>
  <c r="AF17" i="16"/>
  <c r="AY16" i="16"/>
  <c r="AT16" i="16"/>
  <c r="AN16" i="16"/>
  <c r="AI16" i="16"/>
  <c r="AD16" i="16"/>
  <c r="BA15" i="16"/>
  <c r="AV15" i="16"/>
  <c r="AP15" i="16"/>
  <c r="AK15" i="16"/>
  <c r="AF15" i="16"/>
  <c r="AX14" i="16"/>
  <c r="AR14" i="16"/>
  <c r="AM14" i="16"/>
  <c r="AH14" i="16"/>
  <c r="AZ13" i="16"/>
  <c r="AT13" i="16"/>
  <c r="AO13" i="16"/>
  <c r="AJ13" i="16"/>
  <c r="AD13" i="16"/>
  <c r="BA12" i="16"/>
  <c r="AU12" i="16"/>
  <c r="AP12" i="16"/>
  <c r="AK12" i="16"/>
  <c r="AE12" i="16"/>
  <c r="AZ11" i="16"/>
  <c r="AT11" i="16"/>
  <c r="AO11" i="16"/>
  <c r="AJ11" i="16"/>
  <c r="AD11" i="16"/>
  <c r="BA10" i="16"/>
  <c r="AU10" i="16"/>
  <c r="AP10" i="16"/>
  <c r="AK10" i="16"/>
  <c r="AE10" i="16"/>
  <c r="AZ9" i="16"/>
  <c r="AT9" i="16"/>
  <c r="AO9" i="16"/>
  <c r="AJ9" i="16"/>
  <c r="AD9" i="16"/>
  <c r="AZ8" i="16"/>
  <c r="AT8" i="16"/>
  <c r="AO8" i="16"/>
  <c r="AJ8" i="16"/>
  <c r="AD8" i="16"/>
  <c r="AV7" i="16"/>
  <c r="AQ7" i="16"/>
  <c r="AL7" i="16"/>
  <c r="AF7" i="16"/>
  <c r="AZ6" i="16"/>
  <c r="AU6" i="16"/>
  <c r="AP6" i="16"/>
  <c r="AJ6" i="16"/>
  <c r="AE6" i="16"/>
  <c r="AY5" i="16"/>
  <c r="AT5" i="16"/>
  <c r="AN5" i="16"/>
  <c r="AI5" i="16"/>
  <c r="AD5" i="16"/>
  <c r="AZ30" i="17"/>
  <c r="AT30" i="17"/>
  <c r="AO30" i="17"/>
  <c r="AJ30" i="17"/>
  <c r="AD30" i="17"/>
  <c r="AX29" i="17"/>
  <c r="AS29" i="17"/>
  <c r="AM29" i="17"/>
  <c r="AH29" i="17"/>
  <c r="AC29" i="17"/>
  <c r="AY28" i="17"/>
  <c r="AS28" i="17"/>
  <c r="AN28" i="17"/>
  <c r="AI28" i="17"/>
  <c r="AC28" i="17"/>
  <c r="AZ27" i="17"/>
  <c r="AU27" i="17"/>
  <c r="AP27" i="17"/>
  <c r="AJ27" i="17"/>
  <c r="AE27" i="17"/>
  <c r="AX26" i="17"/>
  <c r="AT26" i="17"/>
  <c r="AI30" i="8"/>
  <c r="AK26" i="8"/>
  <c r="AL22" i="8"/>
  <c r="AN18" i="8"/>
  <c r="AL15" i="8"/>
  <c r="AM12" i="8"/>
  <c r="AQ9" i="8"/>
  <c r="AQ6" i="8"/>
  <c r="AE30" i="13"/>
  <c r="AO27" i="13"/>
  <c r="AL25" i="13"/>
  <c r="AR23" i="13"/>
  <c r="AH22" i="13"/>
  <c r="AC21" i="13"/>
  <c r="AD20" i="13"/>
  <c r="AD19" i="13"/>
  <c r="AE16" i="13"/>
  <c r="AP15" i="13"/>
  <c r="AH14" i="13"/>
  <c r="AS13" i="13"/>
  <c r="AP12" i="13"/>
  <c r="AM11" i="13"/>
  <c r="AM10" i="13"/>
  <c r="AO9" i="13"/>
  <c r="AN8" i="13"/>
  <c r="AN7" i="13"/>
  <c r="AO6" i="13"/>
  <c r="AO5" i="13"/>
  <c r="AV30" i="14"/>
  <c r="AG30" i="14"/>
  <c r="AM29" i="14"/>
  <c r="AT28" i="14"/>
  <c r="AF28" i="14"/>
  <c r="AO27" i="14"/>
  <c r="AW26" i="14"/>
  <c r="AJ26" i="14"/>
  <c r="AZ25" i="14"/>
  <c r="AL25" i="14"/>
  <c r="AT24" i="14"/>
  <c r="AI24" i="14"/>
  <c r="AV23" i="14"/>
  <c r="AK23" i="14"/>
  <c r="AY22" i="14"/>
  <c r="AN22" i="14"/>
  <c r="AD22" i="14"/>
  <c r="BA21" i="14"/>
  <c r="AP21" i="14"/>
  <c r="AF21" i="14"/>
  <c r="AS20" i="14"/>
  <c r="AI20" i="14"/>
  <c r="AT19" i="14"/>
  <c r="AJ19" i="14"/>
  <c r="AZ18" i="14"/>
  <c r="AP18" i="14"/>
  <c r="AE18" i="14"/>
  <c r="AY17" i="14"/>
  <c r="AO17" i="14"/>
  <c r="AD17" i="14"/>
  <c r="AY16" i="14"/>
  <c r="AO16" i="14"/>
  <c r="AD16" i="14"/>
  <c r="AX15" i="14"/>
  <c r="AN15" i="14"/>
  <c r="AC15" i="14"/>
  <c r="AV14" i="14"/>
  <c r="AN14" i="14"/>
  <c r="AG14" i="14"/>
  <c r="AW13" i="14"/>
  <c r="AQ13" i="14"/>
  <c r="AJ13" i="14"/>
  <c r="BA12" i="14"/>
  <c r="AU12" i="14"/>
  <c r="AM12" i="14"/>
  <c r="AF12" i="14"/>
  <c r="AV11" i="14"/>
  <c r="AQ11" i="14"/>
  <c r="AL11" i="14"/>
  <c r="AF11" i="14"/>
  <c r="AV10" i="14"/>
  <c r="AQ10" i="14"/>
  <c r="AL10" i="14"/>
  <c r="AF10" i="14"/>
  <c r="BA9" i="14"/>
  <c r="AV9" i="14"/>
  <c r="AQ9" i="14"/>
  <c r="AK9" i="14"/>
  <c r="AF9" i="14"/>
  <c r="AY8" i="14"/>
  <c r="AT8" i="14"/>
  <c r="AN8" i="14"/>
  <c r="AI8" i="14"/>
  <c r="AD8" i="14"/>
  <c r="AX7" i="14"/>
  <c r="AS7" i="14"/>
  <c r="AM7" i="14"/>
  <c r="AH7" i="14"/>
  <c r="AC7" i="14"/>
  <c r="AX6" i="14"/>
  <c r="AS6" i="14"/>
  <c r="AM6" i="14"/>
  <c r="AH6" i="14"/>
  <c r="AC6" i="14"/>
  <c r="AZ5" i="14"/>
  <c r="AU5" i="14"/>
  <c r="AO5" i="14"/>
  <c r="AJ5" i="14"/>
  <c r="AE5" i="14"/>
  <c r="BA30" i="16"/>
  <c r="AV30" i="16"/>
  <c r="AP30" i="16"/>
  <c r="AK30" i="16"/>
  <c r="AF30" i="16"/>
  <c r="BA29" i="16"/>
  <c r="AU29" i="16"/>
  <c r="AP29" i="16"/>
  <c r="AK29" i="16"/>
  <c r="AE29" i="16"/>
  <c r="AW28" i="16"/>
  <c r="AR28" i="16"/>
  <c r="AM28" i="16"/>
  <c r="AG28" i="16"/>
  <c r="AZ27" i="16"/>
  <c r="AU27" i="16"/>
  <c r="AP27" i="16"/>
  <c r="AJ27" i="16"/>
  <c r="AE27" i="16"/>
  <c r="AY26" i="16"/>
  <c r="AT26" i="16"/>
  <c r="AN26" i="16"/>
  <c r="AI26" i="16"/>
  <c r="AD26" i="16"/>
  <c r="AZ25" i="16"/>
  <c r="AU25" i="16"/>
  <c r="AO25" i="16"/>
  <c r="AJ25" i="16"/>
  <c r="AE25" i="16"/>
  <c r="AW24" i="16"/>
  <c r="AQ24" i="16"/>
  <c r="AL24" i="16"/>
  <c r="AG24" i="16"/>
  <c r="AZ23" i="16"/>
  <c r="AT23" i="16"/>
  <c r="AO23" i="16"/>
  <c r="AJ23" i="16"/>
  <c r="AD23" i="16"/>
  <c r="AW22" i="16"/>
  <c r="AR22" i="16"/>
  <c r="AM22" i="16"/>
  <c r="AG22" i="16"/>
  <c r="AY21" i="16"/>
  <c r="AT21" i="16"/>
  <c r="AO21" i="16"/>
  <c r="AI21" i="16"/>
  <c r="AD21" i="16"/>
  <c r="AZ20" i="16"/>
  <c r="AU20" i="16"/>
  <c r="AP20" i="16"/>
  <c r="AJ20" i="16"/>
  <c r="AE20" i="16"/>
  <c r="AZ19" i="16"/>
  <c r="AU19" i="16"/>
  <c r="AO19" i="16"/>
  <c r="AJ19" i="16"/>
  <c r="AE19" i="16"/>
  <c r="AW18" i="16"/>
  <c r="AR18" i="16"/>
  <c r="AL18" i="16"/>
  <c r="AG18" i="16"/>
  <c r="AZ17" i="16"/>
  <c r="AU17" i="16"/>
  <c r="AO17" i="16"/>
  <c r="AJ17" i="16"/>
  <c r="AE17" i="16"/>
  <c r="AX16" i="16"/>
  <c r="AR16" i="16"/>
  <c r="AM16" i="16"/>
  <c r="AH16" i="16"/>
  <c r="AZ15" i="16"/>
  <c r="AT15" i="16"/>
  <c r="AO15" i="16"/>
  <c r="AJ15" i="16"/>
  <c r="AD15" i="16"/>
  <c r="AV14" i="16"/>
  <c r="AQ14" i="16"/>
  <c r="AL14" i="16"/>
  <c r="AF14" i="16"/>
  <c r="AX13" i="16"/>
  <c r="AS13" i="16"/>
  <c r="AN13" i="16"/>
  <c r="AH13" i="16"/>
  <c r="AC13" i="16"/>
  <c r="AY12" i="16"/>
  <c r="AT12" i="16"/>
  <c r="AO12" i="16"/>
  <c r="AI12" i="16"/>
  <c r="AD12" i="16"/>
  <c r="AX11" i="16"/>
  <c r="AS11" i="16"/>
  <c r="AN11" i="16"/>
  <c r="AH11" i="16"/>
  <c r="AC11" i="16"/>
  <c r="AY10" i="16"/>
  <c r="AT10" i="16"/>
  <c r="AO10" i="16"/>
  <c r="AI10" i="16"/>
  <c r="AD10" i="16"/>
  <c r="AX9" i="16"/>
  <c r="AS9" i="16"/>
  <c r="AN9" i="16"/>
  <c r="AH9" i="16"/>
  <c r="AC9" i="16"/>
  <c r="AX8" i="16"/>
  <c r="AS8" i="16"/>
  <c r="AN8" i="16"/>
  <c r="AH8" i="16"/>
  <c r="AC8" i="16"/>
  <c r="AZ7" i="16"/>
  <c r="AU7" i="16"/>
  <c r="AP7" i="16"/>
  <c r="AJ7" i="16"/>
  <c r="AE7" i="16"/>
  <c r="AY6" i="16"/>
  <c r="AT6" i="16"/>
  <c r="AN6" i="16"/>
  <c r="AI6" i="16"/>
  <c r="AD6" i="16"/>
  <c r="AX5" i="16"/>
  <c r="AR5" i="16"/>
  <c r="AM5" i="16"/>
  <c r="AH5" i="16"/>
  <c r="AM24" i="8"/>
  <c r="AV16" i="8"/>
  <c r="AC11" i="8"/>
  <c r="AF5" i="8"/>
  <c r="AG27" i="13"/>
  <c r="AM23" i="13"/>
  <c r="BA18" i="13"/>
  <c r="AM15" i="13"/>
  <c r="AG14" i="13"/>
  <c r="BA11" i="13"/>
  <c r="AY10" i="13"/>
  <c r="BA9" i="13"/>
  <c r="BA8" i="13"/>
  <c r="AZ7" i="13"/>
  <c r="BA6" i="13"/>
  <c r="AO30" i="14"/>
  <c r="AT29" i="14"/>
  <c r="BA28" i="14"/>
  <c r="AG27" i="14"/>
  <c r="AQ26" i="14"/>
  <c r="AT25" i="14"/>
  <c r="AY24" i="14"/>
  <c r="AD24" i="14"/>
  <c r="AQ23" i="14"/>
  <c r="AI22" i="14"/>
  <c r="AV21" i="14"/>
  <c r="AN20" i="14"/>
  <c r="AZ19" i="14"/>
  <c r="AD19" i="14"/>
  <c r="AU18" i="14"/>
  <c r="AI17" i="14"/>
  <c r="AT16" i="14"/>
  <c r="AH15" i="14"/>
  <c r="AX14" i="14"/>
  <c r="AK14" i="14"/>
  <c r="BA13" i="14"/>
  <c r="AM13" i="14"/>
  <c r="AQ12" i="14"/>
  <c r="AT11" i="14"/>
  <c r="AI11" i="14"/>
  <c r="AT10" i="14"/>
  <c r="AI10" i="14"/>
  <c r="AY9" i="14"/>
  <c r="AN9" i="14"/>
  <c r="AC9" i="14"/>
  <c r="AQ8" i="14"/>
  <c r="AF8" i="14"/>
  <c r="BA7" i="14"/>
  <c r="AP7" i="14"/>
  <c r="AE7" i="14"/>
  <c r="BA6" i="14"/>
  <c r="AP6" i="14"/>
  <c r="AE6" i="14"/>
  <c r="AR5" i="14"/>
  <c r="AG5" i="14"/>
  <c r="AS30" i="16"/>
  <c r="AH30" i="16"/>
  <c r="AX29" i="16"/>
  <c r="AM29" i="16"/>
  <c r="AC29" i="16"/>
  <c r="AZ28" i="16"/>
  <c r="AO28" i="16"/>
  <c r="AE28" i="16"/>
  <c r="AR27" i="16"/>
  <c r="AH27" i="16"/>
  <c r="AV26" i="16"/>
  <c r="AL26" i="16"/>
  <c r="AW25" i="16"/>
  <c r="AM25" i="16"/>
  <c r="AY24" i="16"/>
  <c r="AO24" i="16"/>
  <c r="AD24" i="16"/>
  <c r="AR23" i="16"/>
  <c r="AG23" i="16"/>
  <c r="AU22" i="16"/>
  <c r="AJ22" i="16"/>
  <c r="AW21" i="16"/>
  <c r="AL21" i="16"/>
  <c r="AX20" i="16"/>
  <c r="AM20" i="16"/>
  <c r="AR19" i="16"/>
  <c r="AG19" i="16"/>
  <c r="AZ18" i="16"/>
  <c r="AO18" i="16"/>
  <c r="AD18" i="16"/>
  <c r="AR17" i="16"/>
  <c r="AG17" i="16"/>
  <c r="AU16" i="16"/>
  <c r="AJ16" i="16"/>
  <c r="AW15" i="16"/>
  <c r="AL15" i="16"/>
  <c r="AY14" i="16"/>
  <c r="AN14" i="16"/>
  <c r="AD14" i="16"/>
  <c r="BA13" i="16"/>
  <c r="AP13" i="16"/>
  <c r="AF13" i="16"/>
  <c r="AQ12" i="16"/>
  <c r="AG12" i="16"/>
  <c r="BA11" i="16"/>
  <c r="AP11" i="16"/>
  <c r="AF11" i="16"/>
  <c r="AQ10" i="16"/>
  <c r="AG10" i="16"/>
  <c r="BA9" i="16"/>
  <c r="AP9" i="16"/>
  <c r="AF9" i="16"/>
  <c r="BA8" i="16"/>
  <c r="AP8" i="16"/>
  <c r="AF8" i="16"/>
  <c r="AR7" i="16"/>
  <c r="AH7" i="16"/>
  <c r="AV6" i="16"/>
  <c r="AL6" i="16"/>
  <c r="AZ5" i="16"/>
  <c r="AP5" i="16"/>
  <c r="AE5" i="16"/>
  <c r="AV30" i="17"/>
  <c r="AN30" i="17"/>
  <c r="AG30" i="17"/>
  <c r="BA29" i="17"/>
  <c r="AT29" i="17"/>
  <c r="AL29" i="17"/>
  <c r="AE29" i="17"/>
  <c r="AV28" i="17"/>
  <c r="AO28" i="17"/>
  <c r="AG28" i="17"/>
  <c r="AY27" i="17"/>
  <c r="AR27" i="17"/>
  <c r="AL27" i="17"/>
  <c r="AD27" i="17"/>
  <c r="BA26" i="17"/>
  <c r="AV26" i="17"/>
  <c r="AQ26" i="17"/>
  <c r="AM26" i="17"/>
  <c r="AI26" i="17"/>
  <c r="AE26" i="17"/>
  <c r="AZ25" i="17"/>
  <c r="AV25" i="17"/>
  <c r="AR25" i="17"/>
  <c r="AN25" i="17"/>
  <c r="AJ25" i="17"/>
  <c r="AF25" i="17"/>
  <c r="AX24" i="17"/>
  <c r="AT24" i="17"/>
  <c r="AP24" i="17"/>
  <c r="AL24" i="17"/>
  <c r="AH24" i="17"/>
  <c r="AD24" i="17"/>
  <c r="BA23" i="17"/>
  <c r="AW23" i="17"/>
  <c r="AS23" i="17"/>
  <c r="AO23" i="17"/>
  <c r="AK23" i="17"/>
  <c r="AG23" i="17"/>
  <c r="AC23" i="17"/>
  <c r="AX22" i="17"/>
  <c r="AT22" i="17"/>
  <c r="AP22" i="17"/>
  <c r="AL22" i="17"/>
  <c r="AH22" i="17"/>
  <c r="AD22" i="17"/>
  <c r="AJ28" i="8"/>
  <c r="AL20" i="8"/>
  <c r="BA13" i="8"/>
  <c r="AX29" i="13"/>
  <c r="AF25" i="13"/>
  <c r="AD22" i="13"/>
  <c r="AC16" i="13"/>
  <c r="AY14" i="13"/>
  <c r="AO13" i="13"/>
  <c r="AM12" i="13"/>
  <c r="AL11" i="13"/>
  <c r="AL10" i="13"/>
  <c r="AM9" i="13"/>
  <c r="AM8" i="13"/>
  <c r="AM7" i="13"/>
  <c r="AL6" i="13"/>
  <c r="AM5" i="13"/>
  <c r="AG29" i="14"/>
  <c r="AL28" i="14"/>
  <c r="AU27" i="14"/>
  <c r="AE25" i="14"/>
  <c r="AO24" i="14"/>
  <c r="BA23" i="14"/>
  <c r="AF23" i="14"/>
  <c r="AT22" i="14"/>
  <c r="AK21" i="14"/>
  <c r="AY20" i="14"/>
  <c r="AC20" i="14"/>
  <c r="AO19" i="14"/>
  <c r="AJ18" i="14"/>
  <c r="AT17" i="14"/>
  <c r="AI16" i="14"/>
  <c r="AS15" i="14"/>
  <c r="AR14" i="14"/>
  <c r="AC14" i="14"/>
  <c r="AU13" i="14"/>
  <c r="AF13" i="14"/>
  <c r="AW12" i="14"/>
  <c r="AJ12" i="14"/>
  <c r="AZ11" i="14"/>
  <c r="AN11" i="14"/>
  <c r="AD11" i="14"/>
  <c r="AY10" i="14"/>
  <c r="AN10" i="14"/>
  <c r="AD10" i="14"/>
  <c r="AS9" i="14"/>
  <c r="AI9" i="14"/>
  <c r="AV8" i="14"/>
  <c r="AL8" i="14"/>
  <c r="AU7" i="14"/>
  <c r="AK7" i="14"/>
  <c r="AU6" i="14"/>
  <c r="AK6" i="14"/>
  <c r="AW5" i="14"/>
  <c r="AM5" i="14"/>
  <c r="AX30" i="16"/>
  <c r="AN30" i="16"/>
  <c r="AC30" i="16"/>
  <c r="AS29" i="16"/>
  <c r="AH29" i="16"/>
  <c r="AU28" i="16"/>
  <c r="AJ28" i="16"/>
  <c r="AX27" i="16"/>
  <c r="AM27" i="16"/>
  <c r="AQ26" i="16"/>
  <c r="AF26" i="16"/>
  <c r="AR25" i="16"/>
  <c r="AG25" i="16"/>
  <c r="AT24" i="16"/>
  <c r="AI24" i="16"/>
  <c r="AW23" i="16"/>
  <c r="AL23" i="16"/>
  <c r="AZ22" i="16"/>
  <c r="AO22" i="16"/>
  <c r="AE22" i="16"/>
  <c r="AQ21" i="16"/>
  <c r="AG21" i="16"/>
  <c r="AR20" i="16"/>
  <c r="AH20" i="16"/>
  <c r="AW19" i="16"/>
  <c r="AM19" i="16"/>
  <c r="AT18" i="16"/>
  <c r="AJ18" i="16"/>
  <c r="AW17" i="16"/>
  <c r="AM17" i="16"/>
  <c r="AZ16" i="16"/>
  <c r="AP16" i="16"/>
  <c r="AE16" i="16"/>
  <c r="AR15" i="16"/>
  <c r="AG15" i="16"/>
  <c r="AT14" i="16"/>
  <c r="AI14" i="16"/>
  <c r="AV13" i="16"/>
  <c r="AK13" i="16"/>
  <c r="AW12" i="16"/>
  <c r="AL12" i="16"/>
  <c r="AV11" i="16"/>
  <c r="AK11" i="16"/>
  <c r="AW10" i="16"/>
  <c r="AL10" i="16"/>
  <c r="AV9" i="16"/>
  <c r="AK9" i="16"/>
  <c r="AV8" i="16"/>
  <c r="AK8" i="16"/>
  <c r="AX7" i="16"/>
  <c r="AM7" i="16"/>
  <c r="AQ6" i="16"/>
  <c r="AF6" i="16"/>
  <c r="AU5" i="16"/>
  <c r="AJ5" i="16"/>
  <c r="AX30" i="17"/>
  <c r="AR30" i="17"/>
  <c r="AK30" i="17"/>
  <c r="AC30" i="17"/>
  <c r="AW29" i="17"/>
  <c r="AP29" i="17"/>
  <c r="AI29" i="17"/>
  <c r="AZ28" i="17"/>
  <c r="AR28" i="17"/>
  <c r="AK28" i="17"/>
  <c r="AE28" i="17"/>
  <c r="AY17" i="8"/>
  <c r="AI6" i="8"/>
  <c r="AM24" i="13"/>
  <c r="AQ19" i="13"/>
  <c r="AY15" i="13"/>
  <c r="AH13" i="13"/>
  <c r="AG11" i="13"/>
  <c r="AG9" i="13"/>
  <c r="AG7" i="13"/>
  <c r="AH5" i="13"/>
  <c r="AF30" i="14"/>
  <c r="AR28" i="14"/>
  <c r="AJ25" i="14"/>
  <c r="AX22" i="14"/>
  <c r="AO21" i="14"/>
  <c r="AG20" i="14"/>
  <c r="AX17" i="14"/>
  <c r="AM16" i="14"/>
  <c r="AF14" i="14"/>
  <c r="AG13" i="14"/>
  <c r="AK12" i="14"/>
  <c r="AP11" i="14"/>
  <c r="AZ10" i="14"/>
  <c r="AE10" i="14"/>
  <c r="AU9" i="14"/>
  <c r="AM8" i="14"/>
  <c r="AW7" i="14"/>
  <c r="AL6" i="14"/>
  <c r="AY5" i="14"/>
  <c r="AC5" i="14"/>
  <c r="AT30" i="16"/>
  <c r="AO29" i="16"/>
  <c r="BA28" i="16"/>
  <c r="AF28" i="16"/>
  <c r="AT27" i="16"/>
  <c r="AM26" i="16"/>
  <c r="AY25" i="16"/>
  <c r="AC25" i="16"/>
  <c r="AP24" i="16"/>
  <c r="AH23" i="16"/>
  <c r="AV22" i="16"/>
  <c r="AM21" i="16"/>
  <c r="AY20" i="16"/>
  <c r="AD20" i="16"/>
  <c r="AS19" i="16"/>
  <c r="BA18" i="16"/>
  <c r="AF18" i="16"/>
  <c r="AS17" i="16"/>
  <c r="AL16" i="16"/>
  <c r="AX15" i="16"/>
  <c r="AC15" i="16"/>
  <c r="AP14" i="16"/>
  <c r="AG13" i="16"/>
  <c r="AS12" i="16"/>
  <c r="AG11" i="16"/>
  <c r="AS10" i="16"/>
  <c r="AG9" i="16"/>
  <c r="AR8" i="16"/>
  <c r="AI7" i="16"/>
  <c r="AX6" i="16"/>
  <c r="AQ5" i="16"/>
  <c r="AW30" i="17"/>
  <c r="AH30" i="17"/>
  <c r="AU29" i="17"/>
  <c r="AG29" i="17"/>
  <c r="AQ28" i="17"/>
  <c r="AV27" i="17"/>
  <c r="AM27" i="17"/>
  <c r="AC27" i="17"/>
  <c r="AU26" i="17"/>
  <c r="AO26" i="17"/>
  <c r="AJ26" i="17"/>
  <c r="AD26" i="17"/>
  <c r="AY25" i="17"/>
  <c r="AT25" i="17"/>
  <c r="AO25" i="17"/>
  <c r="AI25" i="17"/>
  <c r="AD25" i="17"/>
  <c r="AY24" i="17"/>
  <c r="AS24" i="17"/>
  <c r="AN24" i="17"/>
  <c r="AI24" i="17"/>
  <c r="AC24" i="17"/>
  <c r="AZ23" i="17"/>
  <c r="AU23" i="17"/>
  <c r="AP23" i="17"/>
  <c r="AJ23" i="17"/>
  <c r="AE23" i="17"/>
  <c r="AY22" i="17"/>
  <c r="AS22" i="17"/>
  <c r="AN22" i="17"/>
  <c r="AI22" i="17"/>
  <c r="AC22" i="17"/>
  <c r="AX21" i="17"/>
  <c r="AT21" i="17"/>
  <c r="AP21" i="17"/>
  <c r="AL21" i="17"/>
  <c r="AH21" i="17"/>
  <c r="AD21" i="17"/>
  <c r="AZ20" i="17"/>
  <c r="AV20" i="17"/>
  <c r="AR20" i="17"/>
  <c r="AN20" i="17"/>
  <c r="AJ20" i="17"/>
  <c r="AF20" i="17"/>
  <c r="BA19" i="17"/>
  <c r="AW19" i="17"/>
  <c r="AS19" i="17"/>
  <c r="AO19" i="17"/>
  <c r="AK19" i="17"/>
  <c r="AG19" i="17"/>
  <c r="AC19" i="17"/>
  <c r="BA18" i="17"/>
  <c r="AW18" i="17"/>
  <c r="AS18" i="17"/>
  <c r="AO18" i="17"/>
  <c r="AK18" i="17"/>
  <c r="AG18" i="17"/>
  <c r="AC18" i="17"/>
  <c r="AX17" i="17"/>
  <c r="AT17" i="17"/>
  <c r="AP17" i="17"/>
  <c r="AL17" i="17"/>
  <c r="AH17" i="17"/>
  <c r="AD17" i="17"/>
  <c r="AY16" i="17"/>
  <c r="AU16" i="17"/>
  <c r="AQ16" i="17"/>
  <c r="AM16" i="17"/>
  <c r="AI16" i="17"/>
  <c r="AE16" i="17"/>
  <c r="BA15" i="17"/>
  <c r="AW15" i="17"/>
  <c r="AS15" i="17"/>
  <c r="AO15" i="17"/>
  <c r="AK15" i="17"/>
  <c r="AG15" i="17"/>
  <c r="AC15" i="17"/>
  <c r="AX14" i="17"/>
  <c r="AT14" i="17"/>
  <c r="AP14" i="17"/>
  <c r="AL14" i="17"/>
  <c r="AH14" i="17"/>
  <c r="AD14" i="17"/>
  <c r="AZ13" i="17"/>
  <c r="AV13" i="17"/>
  <c r="AR13" i="17"/>
  <c r="AN13" i="17"/>
  <c r="AJ13" i="17"/>
  <c r="AF13" i="17"/>
  <c r="BA12" i="17"/>
  <c r="AW12" i="17"/>
  <c r="AS12" i="17"/>
  <c r="AO12" i="17"/>
  <c r="AK12" i="17"/>
  <c r="AG12" i="17"/>
  <c r="AC12" i="17"/>
  <c r="AY11" i="17"/>
  <c r="AU11" i="17"/>
  <c r="AQ11" i="17"/>
  <c r="AM11" i="17"/>
  <c r="AI11" i="17"/>
  <c r="AE11" i="17"/>
  <c r="BA10" i="17"/>
  <c r="AW10" i="17"/>
  <c r="AS10" i="17"/>
  <c r="AO10" i="17"/>
  <c r="AK10" i="17"/>
  <c r="AG10" i="17"/>
  <c r="AC10" i="17"/>
  <c r="BA9" i="17"/>
  <c r="AW9" i="17"/>
  <c r="AS9" i="17"/>
  <c r="AO9" i="17"/>
  <c r="AK9" i="17"/>
  <c r="AG9" i="17"/>
  <c r="AC9" i="17"/>
  <c r="AX8" i="17"/>
  <c r="AT8" i="17"/>
  <c r="AP8" i="17"/>
  <c r="AL8" i="17"/>
  <c r="AH8" i="17"/>
  <c r="AD8" i="17"/>
  <c r="AX7" i="17"/>
  <c r="AT7" i="17"/>
  <c r="AP7" i="17"/>
  <c r="AL7" i="17"/>
  <c r="AH7" i="17"/>
  <c r="AD7" i="17"/>
  <c r="BA6" i="17"/>
  <c r="AW6" i="17"/>
  <c r="AS6" i="17"/>
  <c r="AO6" i="17"/>
  <c r="AK6" i="17"/>
  <c r="AG6" i="17"/>
  <c r="AC6" i="17"/>
  <c r="AY5" i="17"/>
  <c r="AU5" i="17"/>
  <c r="AQ5" i="17"/>
  <c r="AM5" i="17"/>
  <c r="AI5" i="17"/>
  <c r="AE5" i="17"/>
  <c r="AY25" i="8"/>
  <c r="AD12" i="8"/>
  <c r="AV28" i="13"/>
  <c r="AU21" i="13"/>
  <c r="AQ17" i="13"/>
  <c r="AS14" i="13"/>
  <c r="AH12" i="13"/>
  <c r="AG10" i="13"/>
  <c r="AG8" i="13"/>
  <c r="AG6" i="13"/>
  <c r="AL29" i="14"/>
  <c r="BA27" i="14"/>
  <c r="AG26" i="14"/>
  <c r="AS24" i="14"/>
  <c r="AJ23" i="14"/>
  <c r="AS19" i="14"/>
  <c r="AN18" i="14"/>
  <c r="AC17" i="14"/>
  <c r="AW15" i="14"/>
  <c r="AS14" i="14"/>
  <c r="AV13" i="14"/>
  <c r="AZ12" i="14"/>
  <c r="AE11" i="14"/>
  <c r="AP10" i="14"/>
  <c r="AJ9" i="14"/>
  <c r="AX8" i="14"/>
  <c r="AL7" i="14"/>
  <c r="AW6" i="14"/>
  <c r="AN5" i="14"/>
  <c r="AJ30" i="16"/>
  <c r="AY29" i="16"/>
  <c r="AD29" i="16"/>
  <c r="AQ28" i="16"/>
  <c r="AI27" i="16"/>
  <c r="AX26" i="16"/>
  <c r="AN25" i="16"/>
  <c r="BA24" i="16"/>
  <c r="AE24" i="16"/>
  <c r="AS23" i="16"/>
  <c r="AK22" i="16"/>
  <c r="AX21" i="16"/>
  <c r="AC21" i="16"/>
  <c r="AN20" i="16"/>
  <c r="AI19" i="16"/>
  <c r="AP18" i="16"/>
  <c r="AI17" i="16"/>
  <c r="AV16" i="16"/>
  <c r="AN15" i="16"/>
  <c r="AZ14" i="16"/>
  <c r="AE14" i="16"/>
  <c r="AR13" i="16"/>
  <c r="AH12" i="16"/>
  <c r="AR11" i="16"/>
  <c r="AH10" i="16"/>
  <c r="AR9" i="16"/>
  <c r="AG8" i="16"/>
  <c r="AT7" i="16"/>
  <c r="AM6" i="16"/>
  <c r="AF5" i="16"/>
  <c r="AP30" i="17"/>
  <c r="AO29" i="17"/>
  <c r="AW28" i="17"/>
  <c r="AJ28" i="17"/>
  <c r="AQ27" i="17"/>
  <c r="AH27" i="17"/>
  <c r="AY26" i="17"/>
  <c r="AR26" i="17"/>
  <c r="AL26" i="17"/>
  <c r="AG26" i="17"/>
  <c r="AW25" i="17"/>
  <c r="AQ25" i="17"/>
  <c r="AL25" i="17"/>
  <c r="AG25" i="17"/>
  <c r="BA24" i="17"/>
  <c r="AV24" i="17"/>
  <c r="AQ24" i="17"/>
  <c r="AK24" i="17"/>
  <c r="AF24" i="17"/>
  <c r="AX23" i="17"/>
  <c r="AR23" i="17"/>
  <c r="AM23" i="17"/>
  <c r="AH23" i="17"/>
  <c r="BA22" i="17"/>
  <c r="AV22" i="17"/>
  <c r="AQ22" i="17"/>
  <c r="AK22" i="17"/>
  <c r="AF22" i="17"/>
  <c r="AZ21" i="17"/>
  <c r="AV21" i="17"/>
  <c r="AR21" i="17"/>
  <c r="AN21" i="17"/>
  <c r="AJ21" i="17"/>
  <c r="AF21" i="17"/>
  <c r="AX20" i="17"/>
  <c r="AT20" i="17"/>
  <c r="AP20" i="17"/>
  <c r="AL20" i="17"/>
  <c r="AH20" i="17"/>
  <c r="AD20" i="17"/>
  <c r="AY19" i="17"/>
  <c r="AU19" i="17"/>
  <c r="AQ19" i="17"/>
  <c r="AM19" i="17"/>
  <c r="AI19" i="17"/>
  <c r="AE19" i="17"/>
  <c r="AY18" i="17"/>
  <c r="AU18" i="17"/>
  <c r="AQ18" i="17"/>
  <c r="AM18" i="17"/>
  <c r="AI18" i="17"/>
  <c r="AE18" i="17"/>
  <c r="AZ17" i="17"/>
  <c r="AV17" i="17"/>
  <c r="AR17" i="17"/>
  <c r="AN17" i="17"/>
  <c r="AJ17" i="17"/>
  <c r="AF17" i="17"/>
  <c r="BA16" i="17"/>
  <c r="AW16" i="17"/>
  <c r="AS16" i="17"/>
  <c r="AO16" i="17"/>
  <c r="AK16" i="17"/>
  <c r="AG16" i="17"/>
  <c r="AC16" i="17"/>
  <c r="AY15" i="17"/>
  <c r="AU15" i="17"/>
  <c r="AQ15" i="17"/>
  <c r="AM15" i="17"/>
  <c r="AI15" i="17"/>
  <c r="AE15" i="17"/>
  <c r="AZ14" i="17"/>
  <c r="AV14" i="17"/>
  <c r="AR14" i="17"/>
  <c r="AN14" i="17"/>
  <c r="AJ14" i="17"/>
  <c r="AF14" i="17"/>
  <c r="AX13" i="17"/>
  <c r="AT13" i="17"/>
  <c r="AP13" i="17"/>
  <c r="AL13" i="17"/>
  <c r="AH13" i="17"/>
  <c r="AD13" i="17"/>
  <c r="AY12" i="17"/>
  <c r="AU12" i="17"/>
  <c r="AQ12" i="17"/>
  <c r="AM12" i="17"/>
  <c r="AI12" i="17"/>
  <c r="AE12" i="17"/>
  <c r="BA11" i="17"/>
  <c r="AW11" i="17"/>
  <c r="AS11" i="17"/>
  <c r="AO11" i="17"/>
  <c r="AK11" i="17"/>
  <c r="AG11" i="17"/>
  <c r="AC11" i="17"/>
  <c r="AY10" i="17"/>
  <c r="AU10" i="17"/>
  <c r="AQ10" i="17"/>
  <c r="AM10" i="17"/>
  <c r="AI10" i="17"/>
  <c r="AE10" i="17"/>
  <c r="AY9" i="17"/>
  <c r="AU9" i="17"/>
  <c r="AQ9" i="17"/>
  <c r="AM9" i="17"/>
  <c r="AI9" i="17"/>
  <c r="AE9" i="17"/>
  <c r="AZ8" i="17"/>
  <c r="AV8" i="17"/>
  <c r="AR8" i="17"/>
  <c r="AN8" i="17"/>
  <c r="AJ8" i="17"/>
  <c r="AF8" i="17"/>
  <c r="AZ7" i="17"/>
  <c r="AV7" i="17"/>
  <c r="AR7" i="17"/>
  <c r="AN7" i="17"/>
  <c r="AJ7" i="17"/>
  <c r="AF7" i="17"/>
  <c r="AY6" i="17"/>
  <c r="AU6" i="17"/>
  <c r="AQ6" i="17"/>
  <c r="AM6" i="17"/>
  <c r="AI6" i="17"/>
  <c r="AE6" i="17"/>
  <c r="BA5" i="17"/>
  <c r="AW5" i="17"/>
  <c r="AS5" i="17"/>
  <c r="AO5" i="17"/>
  <c r="AK5" i="17"/>
  <c r="AG5" i="17"/>
  <c r="AC5" i="17"/>
  <c r="AG9" i="8"/>
  <c r="AR20" i="13"/>
  <c r="BA13" i="13"/>
  <c r="AV9" i="13"/>
  <c r="AW5" i="13"/>
  <c r="AY25" i="14"/>
  <c r="AR20" i="14"/>
  <c r="AD18" i="14"/>
  <c r="AL15" i="14"/>
  <c r="AO13" i="14"/>
  <c r="AU11" i="14"/>
  <c r="AJ10" i="14"/>
  <c r="AE9" i="14"/>
  <c r="AQ6" i="14"/>
  <c r="AI5" i="14"/>
  <c r="AD30" i="16"/>
  <c r="AY27" i="16"/>
  <c r="AR26" i="16"/>
  <c r="AI25" i="16"/>
  <c r="BA22" i="16"/>
  <c r="AS21" i="16"/>
  <c r="AI20" i="16"/>
  <c r="AC19" i="16"/>
  <c r="AY17" i="16"/>
  <c r="AQ16" i="16"/>
  <c r="AH15" i="16"/>
  <c r="AX12" i="16"/>
  <c r="AL11" i="16"/>
  <c r="AC10" i="16"/>
  <c r="AW8" i="16"/>
  <c r="AN7" i="16"/>
  <c r="AH6" i="16"/>
  <c r="AL30" i="17"/>
  <c r="AY29" i="17"/>
  <c r="AF28" i="17"/>
  <c r="AX27" i="17"/>
  <c r="AF27" i="17"/>
  <c r="AP26" i="17"/>
  <c r="AF26" i="17"/>
  <c r="AU25" i="17"/>
  <c r="AK25" i="17"/>
  <c r="AU24" i="17"/>
  <c r="AJ24" i="17"/>
  <c r="AQ23" i="17"/>
  <c r="AF23" i="17"/>
  <c r="AZ22" i="17"/>
  <c r="AO22" i="17"/>
  <c r="AE22" i="17"/>
  <c r="AU21" i="17"/>
  <c r="AM21" i="17"/>
  <c r="AE21" i="17"/>
  <c r="AW20" i="17"/>
  <c r="AO20" i="17"/>
  <c r="AG20" i="17"/>
  <c r="AT19" i="17"/>
  <c r="AL19" i="17"/>
  <c r="AD19" i="17"/>
  <c r="AT18" i="17"/>
  <c r="AL18" i="17"/>
  <c r="AD18" i="17"/>
  <c r="AY17" i="17"/>
  <c r="AQ17" i="17"/>
  <c r="AI17" i="17"/>
  <c r="AV16" i="17"/>
  <c r="AN16" i="17"/>
  <c r="AF16" i="17"/>
  <c r="AT15" i="17"/>
  <c r="AL15" i="17"/>
  <c r="AD15" i="17"/>
  <c r="AY14" i="17"/>
  <c r="AQ14" i="17"/>
  <c r="AI14" i="17"/>
  <c r="AW13" i="17"/>
  <c r="AO13" i="17"/>
  <c r="AG13" i="17"/>
  <c r="AT12" i="17"/>
  <c r="AL12" i="17"/>
  <c r="AD12" i="17"/>
  <c r="AZ11" i="17"/>
  <c r="AR11" i="17"/>
  <c r="AJ11" i="17"/>
  <c r="AX10" i="17"/>
  <c r="AP10" i="17"/>
  <c r="AH10" i="17"/>
  <c r="AX9" i="17"/>
  <c r="AP9" i="17"/>
  <c r="AH9" i="17"/>
  <c r="AU8" i="17"/>
  <c r="AM8" i="17"/>
  <c r="AE8" i="17"/>
  <c r="AU7" i="17"/>
  <c r="AM7" i="17"/>
  <c r="AE7" i="17"/>
  <c r="AX6" i="17"/>
  <c r="AP6" i="17"/>
  <c r="AH6" i="17"/>
  <c r="AV5" i="17"/>
  <c r="AN5" i="17"/>
  <c r="AF5" i="17"/>
  <c r="AZ21" i="8"/>
  <c r="AM26" i="13"/>
  <c r="AS16" i="13"/>
  <c r="AU11" i="13"/>
  <c r="AU7" i="13"/>
  <c r="AU30" i="14"/>
  <c r="AL27" i="14"/>
  <c r="AH24" i="14"/>
  <c r="AZ21" i="14"/>
  <c r="AH19" i="14"/>
  <c r="AX16" i="14"/>
  <c r="AL14" i="14"/>
  <c r="AR12" i="14"/>
  <c r="AZ9" i="14"/>
  <c r="AR8" i="14"/>
  <c r="AG7" i="14"/>
  <c r="AZ30" i="16"/>
  <c r="AT29" i="16"/>
  <c r="AK28" i="16"/>
  <c r="AD27" i="16"/>
  <c r="AU24" i="16"/>
  <c r="AN23" i="16"/>
  <c r="AF22" i="16"/>
  <c r="AY19" i="16"/>
  <c r="AK18" i="16"/>
  <c r="AC17" i="16"/>
  <c r="AU14" i="16"/>
  <c r="AL13" i="16"/>
  <c r="AC12" i="16"/>
  <c r="AX10" i="16"/>
  <c r="AL9" i="16"/>
  <c r="AV5" i="16"/>
  <c r="BA30" i="17"/>
  <c r="AK29" i="17"/>
  <c r="AU28" i="17"/>
  <c r="AN27" i="17"/>
  <c r="AW26" i="17"/>
  <c r="AK26" i="17"/>
  <c r="BA25" i="17"/>
  <c r="AP25" i="17"/>
  <c r="AE25" i="17"/>
  <c r="AZ24" i="17"/>
  <c r="AO24" i="17"/>
  <c r="AE24" i="17"/>
  <c r="AV23" i="17"/>
  <c r="AL23" i="17"/>
  <c r="AU22" i="17"/>
  <c r="AJ22" i="17"/>
  <c r="AY21" i="17"/>
  <c r="AQ21" i="17"/>
  <c r="AI21" i="17"/>
  <c r="BA20" i="17"/>
  <c r="AS20" i="17"/>
  <c r="AK20" i="17"/>
  <c r="AC20" i="17"/>
  <c r="AX19" i="17"/>
  <c r="AP19" i="17"/>
  <c r="AH19" i="17"/>
  <c r="AX18" i="17"/>
  <c r="AP18" i="17"/>
  <c r="AH18" i="17"/>
  <c r="AU17" i="17"/>
  <c r="AM17" i="17"/>
  <c r="AE17" i="17"/>
  <c r="AZ16" i="17"/>
  <c r="AR16" i="17"/>
  <c r="AJ16" i="17"/>
  <c r="AX15" i="17"/>
  <c r="AP15" i="17"/>
  <c r="AH15" i="17"/>
  <c r="AU14" i="17"/>
  <c r="AM14" i="17"/>
  <c r="AE14" i="17"/>
  <c r="BA13" i="17"/>
  <c r="AS13" i="17"/>
  <c r="AK13" i="17"/>
  <c r="AC13" i="17"/>
  <c r="AX12" i="17"/>
  <c r="AP12" i="17"/>
  <c r="AH12" i="17"/>
  <c r="AV11" i="17"/>
  <c r="AN11" i="17"/>
  <c r="AF11" i="17"/>
  <c r="AT10" i="17"/>
  <c r="AL10" i="17"/>
  <c r="AD10" i="17"/>
  <c r="AT9" i="17"/>
  <c r="AL9" i="17"/>
  <c r="AD9" i="17"/>
  <c r="AY8" i="17"/>
  <c r="AQ8" i="17"/>
  <c r="AI8" i="17"/>
  <c r="AY7" i="17"/>
  <c r="AQ7" i="17"/>
  <c r="AI7" i="17"/>
  <c r="AT6" i="17"/>
  <c r="AL6" i="17"/>
  <c r="AD6" i="17"/>
  <c r="AZ5" i="17"/>
  <c r="AR5" i="17"/>
  <c r="AJ5" i="17"/>
  <c r="AT10" i="13"/>
  <c r="AY29" i="14"/>
  <c r="AU23" i="14"/>
  <c r="AY18" i="14"/>
  <c r="AU10" i="14"/>
  <c r="AH8" i="14"/>
  <c r="AS5" i="14"/>
  <c r="AI29" i="16"/>
  <c r="AK24" i="16"/>
  <c r="AN19" i="16"/>
  <c r="AJ14" i="16"/>
  <c r="AW11" i="16"/>
  <c r="AR6" i="16"/>
  <c r="AQ29" i="17"/>
  <c r="AN26" i="17"/>
  <c r="AH25" i="17"/>
  <c r="AG24" i="17"/>
  <c r="AY23" i="17"/>
  <c r="AD23" i="17"/>
  <c r="AW22" i="17"/>
  <c r="BA21" i="17"/>
  <c r="AK21" i="17"/>
  <c r="AM20" i="17"/>
  <c r="AR19" i="17"/>
  <c r="AR18" i="17"/>
  <c r="AW17" i="17"/>
  <c r="AG17" i="17"/>
  <c r="AL16" i="17"/>
  <c r="AR15" i="17"/>
  <c r="AW14" i="17"/>
  <c r="AG14" i="17"/>
  <c r="AM13" i="17"/>
  <c r="AR12" i="17"/>
  <c r="AX11" i="17"/>
  <c r="AH11" i="17"/>
  <c r="AN10" i="17"/>
  <c r="AV9" i="17"/>
  <c r="AF9" i="17"/>
  <c r="BA8" i="17"/>
  <c r="AK8" i="17"/>
  <c r="AS7" i="17"/>
  <c r="AC7" i="17"/>
  <c r="AV6" i="17"/>
  <c r="AF6" i="17"/>
  <c r="AL5" i="17"/>
  <c r="AX29" i="20"/>
  <c r="AT29" i="20"/>
  <c r="AP29" i="20"/>
  <c r="AL29" i="20"/>
  <c r="AH29" i="20"/>
  <c r="AD29" i="20"/>
  <c r="AY28" i="20"/>
  <c r="AU28" i="20"/>
  <c r="AQ28" i="20"/>
  <c r="AM28" i="20"/>
  <c r="AI28" i="20"/>
  <c r="AE28" i="20"/>
  <c r="AZ27" i="20"/>
  <c r="AV27" i="20"/>
  <c r="AR27" i="20"/>
  <c r="AN27" i="20"/>
  <c r="AJ27" i="20"/>
  <c r="AF27" i="20"/>
  <c r="BA26" i="20"/>
  <c r="AW26" i="20"/>
  <c r="AS26" i="20"/>
  <c r="AO26" i="20"/>
  <c r="AK26" i="20"/>
  <c r="AG26" i="20"/>
  <c r="AC26" i="20"/>
  <c r="AX20" i="20"/>
  <c r="AT20" i="20"/>
  <c r="AP20" i="20"/>
  <c r="AL20" i="20"/>
  <c r="AH20" i="20"/>
  <c r="AD20" i="20"/>
  <c r="AY19" i="20"/>
  <c r="AU19" i="20"/>
  <c r="AQ19" i="20"/>
  <c r="AM19" i="20"/>
  <c r="AI19" i="20"/>
  <c r="AE19" i="20"/>
  <c r="AZ18" i="20"/>
  <c r="AV18" i="20"/>
  <c r="AR18" i="20"/>
  <c r="AC15" i="8"/>
  <c r="AE15" i="13"/>
  <c r="AV6" i="13"/>
  <c r="AV26" i="14"/>
  <c r="AD21" i="14"/>
  <c r="AC16" i="14"/>
  <c r="AE12" i="14"/>
  <c r="AO9" i="14"/>
  <c r="AO30" i="16"/>
  <c r="AS25" i="16"/>
  <c r="AC23" i="16"/>
  <c r="AT20" i="16"/>
  <c r="AS15" i="16"/>
  <c r="AM10" i="16"/>
  <c r="AY7" i="16"/>
  <c r="AL5" i="16"/>
  <c r="AF30" i="17"/>
  <c r="BA28" i="17"/>
  <c r="AT27" i="17"/>
  <c r="AZ26" i="17"/>
  <c r="AC26" i="17"/>
  <c r="AS25" i="17"/>
  <c r="AR24" i="17"/>
  <c r="AN23" i="17"/>
  <c r="AM22" i="17"/>
  <c r="AS21" i="17"/>
  <c r="AC21" i="17"/>
  <c r="AU20" i="17"/>
  <c r="AE20" i="17"/>
  <c r="AZ19" i="17"/>
  <c r="AJ19" i="17"/>
  <c r="AZ18" i="17"/>
  <c r="AJ18" i="17"/>
  <c r="AO17" i="17"/>
  <c r="AT16" i="17"/>
  <c r="AD16" i="17"/>
  <c r="AZ15" i="17"/>
  <c r="AJ15" i="17"/>
  <c r="AO14" i="17"/>
  <c r="AU13" i="17"/>
  <c r="AE13" i="17"/>
  <c r="AZ12" i="17"/>
  <c r="AJ12" i="17"/>
  <c r="AP11" i="17"/>
  <c r="AV10" i="17"/>
  <c r="AF10" i="17"/>
  <c r="AN9" i="17"/>
  <c r="AS8" i="17"/>
  <c r="AC8" i="17"/>
  <c r="BA7" i="17"/>
  <c r="AK7" i="17"/>
  <c r="AN6" i="17"/>
  <c r="AT5" i="17"/>
  <c r="AD5" i="17"/>
  <c r="AZ29" i="20"/>
  <c r="AV29" i="20"/>
  <c r="AR29" i="20"/>
  <c r="AN29" i="20"/>
  <c r="AJ29" i="20"/>
  <c r="AF29" i="20"/>
  <c r="BA28" i="20"/>
  <c r="AW28" i="20"/>
  <c r="AS28" i="20"/>
  <c r="AO28" i="20"/>
  <c r="AK28" i="20"/>
  <c r="AG28" i="20"/>
  <c r="AC28" i="20"/>
  <c r="AX27" i="20"/>
  <c r="AT27" i="20"/>
  <c r="AP27" i="20"/>
  <c r="AL27" i="20"/>
  <c r="AH27" i="20"/>
  <c r="AD27" i="20"/>
  <c r="AY26" i="20"/>
  <c r="AU26" i="20"/>
  <c r="AQ26" i="20"/>
  <c r="AM26" i="20"/>
  <c r="AI26" i="20"/>
  <c r="AE26" i="20"/>
  <c r="AZ20" i="20"/>
  <c r="AV20" i="20"/>
  <c r="AR20" i="20"/>
  <c r="AN20" i="20"/>
  <c r="AJ20" i="20"/>
  <c r="AF20" i="20"/>
  <c r="BA19" i="20"/>
  <c r="AW19" i="20"/>
  <c r="AS19" i="20"/>
  <c r="AO19" i="20"/>
  <c r="AK19" i="20"/>
  <c r="AG19" i="20"/>
  <c r="AC19" i="20"/>
  <c r="AX18" i="20"/>
  <c r="AT18" i="20"/>
  <c r="AP18" i="20"/>
  <c r="AL18" i="20"/>
  <c r="AH18" i="20"/>
  <c r="AD18" i="20"/>
  <c r="AY10" i="20"/>
  <c r="AU10" i="20"/>
  <c r="AQ10" i="20"/>
  <c r="AM10" i="20"/>
  <c r="AI10" i="20"/>
  <c r="AE10" i="20"/>
  <c r="Q29" i="5"/>
  <c r="V28" i="5"/>
  <c r="R28" i="5"/>
  <c r="N28" i="5"/>
  <c r="S27" i="5"/>
  <c r="O27" i="5"/>
  <c r="P26" i="5"/>
  <c r="Q25" i="5"/>
  <c r="V24" i="5"/>
  <c r="R24" i="5"/>
  <c r="N24" i="5"/>
  <c r="S23" i="5"/>
  <c r="O23" i="5"/>
  <c r="P22" i="5"/>
  <c r="Q21" i="5"/>
  <c r="V20" i="5"/>
  <c r="R20" i="5"/>
  <c r="N20" i="5"/>
  <c r="S19" i="5"/>
  <c r="O19" i="5"/>
  <c r="P18" i="5"/>
  <c r="Q17" i="5"/>
  <c r="V16" i="5"/>
  <c r="R16" i="5"/>
  <c r="N16" i="5"/>
  <c r="S15" i="5"/>
  <c r="AV12" i="13"/>
  <c r="BA14" i="14"/>
  <c r="AW9" i="16"/>
  <c r="AM28" i="17"/>
  <c r="AS26" i="17"/>
  <c r="AM25" i="17"/>
  <c r="AM24" i="17"/>
  <c r="AI23" i="17"/>
  <c r="AG22" i="17"/>
  <c r="AO21" i="17"/>
  <c r="AQ20" i="17"/>
  <c r="AV19" i="17"/>
  <c r="AV18" i="17"/>
  <c r="BA17" i="17"/>
  <c r="AF15" i="17"/>
  <c r="AK14" i="17"/>
  <c r="AQ13" i="17"/>
  <c r="AV12" i="17"/>
  <c r="AJ9" i="17"/>
  <c r="AO8" i="17"/>
  <c r="AW7" i="17"/>
  <c r="AZ6" i="17"/>
  <c r="BA29" i="20"/>
  <c r="AS29" i="20"/>
  <c r="AK29" i="20"/>
  <c r="AC29" i="20"/>
  <c r="AT28" i="20"/>
  <c r="AL28" i="20"/>
  <c r="AD28" i="20"/>
  <c r="AU27" i="20"/>
  <c r="AM27" i="20"/>
  <c r="AE27" i="20"/>
  <c r="AV26" i="20"/>
  <c r="AN26" i="20"/>
  <c r="AF26" i="20"/>
  <c r="AW20" i="20"/>
  <c r="AO20" i="20"/>
  <c r="AG20" i="20"/>
  <c r="AX19" i="20"/>
  <c r="AP19" i="20"/>
  <c r="AH19" i="20"/>
  <c r="AY18" i="20"/>
  <c r="AQ18" i="20"/>
  <c r="AK18" i="20"/>
  <c r="AF18" i="20"/>
  <c r="AZ10" i="20"/>
  <c r="AT10" i="20"/>
  <c r="AO10" i="20"/>
  <c r="AJ10" i="20"/>
  <c r="AD10" i="20"/>
  <c r="S29" i="5"/>
  <c r="N29" i="5"/>
  <c r="Q28" i="5"/>
  <c r="P27" i="5"/>
  <c r="S26" i="5"/>
  <c r="N26" i="5"/>
  <c r="R25" i="5"/>
  <c r="P24" i="5"/>
  <c r="N23" i="5"/>
  <c r="R22" i="5"/>
  <c r="V21" i="5"/>
  <c r="P21" i="5"/>
  <c r="O20" i="5"/>
  <c r="R19" i="5"/>
  <c r="V18" i="5"/>
  <c r="Q18" i="5"/>
  <c r="O17" i="5"/>
  <c r="S16" i="5"/>
  <c r="V15" i="5"/>
  <c r="Q15" i="5"/>
  <c r="V14" i="5"/>
  <c r="R14" i="5"/>
  <c r="N14" i="5"/>
  <c r="S13" i="5"/>
  <c r="O13" i="5"/>
  <c r="P12" i="5"/>
  <c r="Q11" i="5"/>
  <c r="V10" i="5"/>
  <c r="R10" i="5"/>
  <c r="N10" i="5"/>
  <c r="S9" i="5"/>
  <c r="O9" i="5"/>
  <c r="P8" i="5"/>
  <c r="Q7" i="5"/>
  <c r="V6" i="5"/>
  <c r="R6" i="5"/>
  <c r="N6" i="5"/>
  <c r="S5" i="5"/>
  <c r="O5" i="5"/>
  <c r="P4" i="5"/>
  <c r="P29" i="4"/>
  <c r="Q28" i="4"/>
  <c r="V27" i="4"/>
  <c r="R27" i="4"/>
  <c r="N27" i="4"/>
  <c r="S26" i="4"/>
  <c r="O26" i="4"/>
  <c r="P25" i="4"/>
  <c r="Q24" i="4"/>
  <c r="V23" i="4"/>
  <c r="R23" i="4"/>
  <c r="N23" i="4"/>
  <c r="S22" i="4"/>
  <c r="O22" i="4"/>
  <c r="P21" i="4"/>
  <c r="Q20" i="4"/>
  <c r="V19" i="4"/>
  <c r="R19" i="4"/>
  <c r="N19" i="4"/>
  <c r="S18" i="4"/>
  <c r="O18" i="4"/>
  <c r="P17" i="4"/>
  <c r="Q16" i="4"/>
  <c r="V15" i="4"/>
  <c r="R15" i="4"/>
  <c r="N15" i="4"/>
  <c r="S14" i="4"/>
  <c r="O14" i="4"/>
  <c r="P13" i="4"/>
  <c r="Q12" i="4"/>
  <c r="V11" i="4"/>
  <c r="R11" i="4"/>
  <c r="N11" i="4"/>
  <c r="S10" i="4"/>
  <c r="O10" i="4"/>
  <c r="P9" i="4"/>
  <c r="Q8" i="4"/>
  <c r="V7" i="4"/>
  <c r="R7" i="4"/>
  <c r="N7" i="4"/>
  <c r="S6" i="4"/>
  <c r="O6" i="4"/>
  <c r="P5" i="4"/>
  <c r="Q4" i="4"/>
  <c r="V29" i="3"/>
  <c r="R29" i="3"/>
  <c r="N29" i="3"/>
  <c r="S28" i="3"/>
  <c r="O28" i="3"/>
  <c r="P27" i="3"/>
  <c r="Q26" i="3"/>
  <c r="V25" i="3"/>
  <c r="R25" i="3"/>
  <c r="N25" i="3"/>
  <c r="S24" i="3"/>
  <c r="O24" i="3"/>
  <c r="P23" i="3"/>
  <c r="Q22" i="3"/>
  <c r="V21" i="3"/>
  <c r="R21" i="3"/>
  <c r="N21" i="3"/>
  <c r="S20" i="3"/>
  <c r="O20" i="3"/>
  <c r="P19" i="3"/>
  <c r="Q18" i="3"/>
  <c r="V17" i="3"/>
  <c r="R17" i="3"/>
  <c r="N17" i="3"/>
  <c r="S16" i="3"/>
  <c r="O16" i="3"/>
  <c r="P15" i="3"/>
  <c r="Q14" i="3"/>
  <c r="V13" i="3"/>
  <c r="R13" i="3"/>
  <c r="N13" i="3"/>
  <c r="S12" i="3"/>
  <c r="O12" i="3"/>
  <c r="P11" i="3"/>
  <c r="Q10" i="3"/>
  <c r="V9" i="3"/>
  <c r="R9" i="3"/>
  <c r="N9" i="3"/>
  <c r="S8" i="3"/>
  <c r="O8" i="3"/>
  <c r="P7" i="3"/>
  <c r="Q6" i="3"/>
  <c r="V5" i="3"/>
  <c r="R5" i="3"/>
  <c r="N5" i="3"/>
  <c r="S4" i="3"/>
  <c r="O4" i="3"/>
  <c r="N25" i="4"/>
  <c r="V21" i="4"/>
  <c r="N21" i="4"/>
  <c r="O20" i="4"/>
  <c r="P19" i="4"/>
  <c r="Q18" i="4"/>
  <c r="R17" i="4"/>
  <c r="S16" i="4"/>
  <c r="P15" i="4"/>
  <c r="Q14" i="4"/>
  <c r="R13" i="4"/>
  <c r="S12" i="4"/>
  <c r="V9" i="4"/>
  <c r="N9" i="4"/>
  <c r="O8" i="4"/>
  <c r="P7" i="4"/>
  <c r="Q6" i="4"/>
  <c r="R5" i="4"/>
  <c r="S4" i="4"/>
  <c r="V27" i="3"/>
  <c r="N27" i="3"/>
  <c r="O26" i="3"/>
  <c r="P25" i="3"/>
  <c r="V23" i="3"/>
  <c r="N23" i="3"/>
  <c r="O22" i="3"/>
  <c r="P21" i="3"/>
  <c r="Q20" i="3"/>
  <c r="R19" i="3"/>
  <c r="S18" i="3"/>
  <c r="V15" i="3"/>
  <c r="N15" i="3"/>
  <c r="O14" i="3"/>
  <c r="P13" i="3"/>
  <c r="Q12" i="3"/>
  <c r="R11" i="3"/>
  <c r="S10" i="3"/>
  <c r="V7" i="3"/>
  <c r="N7" i="3"/>
  <c r="O6" i="3"/>
  <c r="P5" i="3"/>
  <c r="Q4" i="3"/>
  <c r="AD28" i="14"/>
  <c r="AM17" i="14"/>
  <c r="AH21" i="16"/>
  <c r="AX25" i="17"/>
  <c r="AT23" i="17"/>
  <c r="AW21" i="17"/>
  <c r="AC17" i="17"/>
  <c r="AN15" i="17"/>
  <c r="AY13" i="17"/>
  <c r="AJ10" i="17"/>
  <c r="AR9" i="17"/>
  <c r="AH5" i="17"/>
  <c r="AM29" i="20"/>
  <c r="AV28" i="20"/>
  <c r="AF28" i="20"/>
  <c r="AO27" i="20"/>
  <c r="AX26" i="20"/>
  <c r="AH26" i="20"/>
  <c r="AY20" i="20"/>
  <c r="AI20" i="20"/>
  <c r="AR19" i="20"/>
  <c r="BA18" i="20"/>
  <c r="AM18" i="20"/>
  <c r="BA10" i="20"/>
  <c r="AP10" i="20"/>
  <c r="AF10" i="20"/>
  <c r="O29" i="5"/>
  <c r="V27" i="5"/>
  <c r="S25" i="5"/>
  <c r="Q24" i="5"/>
  <c r="P23" i="5"/>
  <c r="N22" i="5"/>
  <c r="P20" i="5"/>
  <c r="N19" i="5"/>
  <c r="V17" i="5"/>
  <c r="R15" i="5"/>
  <c r="S14" i="5"/>
  <c r="V11" i="5"/>
  <c r="N11" i="5"/>
  <c r="O10" i="5"/>
  <c r="P9" i="5"/>
  <c r="Q8" i="5"/>
  <c r="R7" i="5"/>
  <c r="S6" i="5"/>
  <c r="N16" i="4"/>
  <c r="O15" i="4"/>
  <c r="P14" i="4"/>
  <c r="Q13" i="4"/>
  <c r="R12" i="4"/>
  <c r="S11" i="4"/>
  <c r="V8" i="4"/>
  <c r="N8" i="4"/>
  <c r="O7" i="4"/>
  <c r="P6" i="4"/>
  <c r="Q5" i="4"/>
  <c r="R4" i="4"/>
  <c r="N4" i="4"/>
  <c r="O29" i="3"/>
  <c r="P28" i="3"/>
  <c r="Q27" i="3"/>
  <c r="R26" i="3"/>
  <c r="S25" i="3"/>
  <c r="V22" i="3"/>
  <c r="N22" i="3"/>
  <c r="O21" i="3"/>
  <c r="P20" i="3"/>
  <c r="Q19" i="3"/>
  <c r="R18" i="3"/>
  <c r="S17" i="3"/>
  <c r="V14" i="3"/>
  <c r="N14" i="3"/>
  <c r="O13" i="3"/>
  <c r="P12" i="3"/>
  <c r="Q11" i="3"/>
  <c r="R10" i="3"/>
  <c r="S9" i="3"/>
  <c r="V6" i="3"/>
  <c r="N6" i="3"/>
  <c r="O5" i="3"/>
  <c r="P4" i="3"/>
  <c r="AT29" i="8"/>
  <c r="AV8" i="13"/>
  <c r="AM22" i="14"/>
  <c r="AQ7" i="14"/>
  <c r="AV28" i="16"/>
  <c r="AX23" i="16"/>
  <c r="AV18" i="16"/>
  <c r="AW13" i="16"/>
  <c r="AL8" i="16"/>
  <c r="AS30" i="17"/>
  <c r="AH26" i="17"/>
  <c r="AC25" i="17"/>
  <c r="AG21" i="17"/>
  <c r="AI20" i="17"/>
  <c r="AN19" i="17"/>
  <c r="AN18" i="17"/>
  <c r="AS17" i="17"/>
  <c r="AX16" i="17"/>
  <c r="AC14" i="17"/>
  <c r="AI13" i="17"/>
  <c r="AN12" i="17"/>
  <c r="AT11" i="17"/>
  <c r="AZ10" i="17"/>
  <c r="AG8" i="17"/>
  <c r="AO7" i="17"/>
  <c r="AR6" i="17"/>
  <c r="AX5" i="17"/>
  <c r="AY29" i="20"/>
  <c r="AQ29" i="20"/>
  <c r="AI29" i="20"/>
  <c r="AZ28" i="20"/>
  <c r="AR28" i="20"/>
  <c r="AJ28" i="20"/>
  <c r="BA27" i="20"/>
  <c r="AS27" i="20"/>
  <c r="AK27" i="20"/>
  <c r="AC27" i="20"/>
  <c r="AT26" i="20"/>
  <c r="AL26" i="20"/>
  <c r="AD26" i="20"/>
  <c r="AU20" i="20"/>
  <c r="AM20" i="20"/>
  <c r="AE20" i="20"/>
  <c r="AV19" i="20"/>
  <c r="AN19" i="20"/>
  <c r="AF19" i="20"/>
  <c r="AW18" i="20"/>
  <c r="AO18" i="20"/>
  <c r="AJ18" i="20"/>
  <c r="AE18" i="20"/>
  <c r="AX10" i="20"/>
  <c r="AS10" i="20"/>
  <c r="AN10" i="20"/>
  <c r="AH10" i="20"/>
  <c r="AC10" i="20"/>
  <c r="R29" i="5"/>
  <c r="P28" i="5"/>
  <c r="N27" i="5"/>
  <c r="R26" i="5"/>
  <c r="V25" i="5"/>
  <c r="P25" i="5"/>
  <c r="O24" i="5"/>
  <c r="R23" i="5"/>
  <c r="V22" i="5"/>
  <c r="Q22" i="5"/>
  <c r="O21" i="5"/>
  <c r="S20" i="5"/>
  <c r="V19" i="5"/>
  <c r="Q19" i="5"/>
  <c r="O18" i="5"/>
  <c r="S17" i="5"/>
  <c r="N17" i="5"/>
  <c r="Q16" i="5"/>
  <c r="P15" i="5"/>
  <c r="Q14" i="5"/>
  <c r="V13" i="5"/>
  <c r="R13" i="5"/>
  <c r="N13" i="5"/>
  <c r="S12" i="5"/>
  <c r="O12" i="5"/>
  <c r="P11" i="5"/>
  <c r="Q10" i="5"/>
  <c r="V9" i="5"/>
  <c r="R9" i="5"/>
  <c r="N9" i="5"/>
  <c r="S8" i="5"/>
  <c r="O8" i="5"/>
  <c r="P7" i="5"/>
  <c r="Q6" i="5"/>
  <c r="V5" i="5"/>
  <c r="R5" i="5"/>
  <c r="N5" i="5"/>
  <c r="S4" i="5"/>
  <c r="O4" i="5"/>
  <c r="S29" i="4"/>
  <c r="O29" i="4"/>
  <c r="P28" i="4"/>
  <c r="Q27" i="4"/>
  <c r="V26" i="4"/>
  <c r="R26" i="4"/>
  <c r="N26" i="4"/>
  <c r="S25" i="4"/>
  <c r="O25" i="4"/>
  <c r="P24" i="4"/>
  <c r="Q23" i="4"/>
  <c r="V22" i="4"/>
  <c r="R22" i="4"/>
  <c r="N22" i="4"/>
  <c r="S21" i="4"/>
  <c r="O21" i="4"/>
  <c r="P20" i="4"/>
  <c r="Q19" i="4"/>
  <c r="V18" i="4"/>
  <c r="R18" i="4"/>
  <c r="N18" i="4"/>
  <c r="S17" i="4"/>
  <c r="O17" i="4"/>
  <c r="P16" i="4"/>
  <c r="Q15" i="4"/>
  <c r="V14" i="4"/>
  <c r="R14" i="4"/>
  <c r="N14" i="4"/>
  <c r="S13" i="4"/>
  <c r="O13" i="4"/>
  <c r="P12" i="4"/>
  <c r="Q11" i="4"/>
  <c r="V10" i="4"/>
  <c r="R10" i="4"/>
  <c r="N10" i="4"/>
  <c r="S9" i="4"/>
  <c r="O9" i="4"/>
  <c r="P8" i="4"/>
  <c r="Q7" i="4"/>
  <c r="V6" i="4"/>
  <c r="R6" i="4"/>
  <c r="N6" i="4"/>
  <c r="S5" i="4"/>
  <c r="O5" i="4"/>
  <c r="P4" i="4"/>
  <c r="Q29" i="3"/>
  <c r="V28" i="3"/>
  <c r="R28" i="3"/>
  <c r="N28" i="3"/>
  <c r="S27" i="3"/>
  <c r="O27" i="3"/>
  <c r="P26" i="3"/>
  <c r="Q25" i="3"/>
  <c r="V24" i="3"/>
  <c r="R24" i="3"/>
  <c r="N24" i="3"/>
  <c r="S23" i="3"/>
  <c r="O23" i="3"/>
  <c r="P22" i="3"/>
  <c r="Q21" i="3"/>
  <c r="V20" i="3"/>
  <c r="R20" i="3"/>
  <c r="N20" i="3"/>
  <c r="S19" i="3"/>
  <c r="O19" i="3"/>
  <c r="P18" i="3"/>
  <c r="Q17" i="3"/>
  <c r="V16" i="3"/>
  <c r="R16" i="3"/>
  <c r="N16" i="3"/>
  <c r="S15" i="3"/>
  <c r="O15" i="3"/>
  <c r="P14" i="3"/>
  <c r="Q13" i="3"/>
  <c r="V12" i="3"/>
  <c r="R12" i="3"/>
  <c r="N12" i="3"/>
  <c r="S11" i="3"/>
  <c r="O11" i="3"/>
  <c r="P10" i="3"/>
  <c r="Q9" i="3"/>
  <c r="V8" i="3"/>
  <c r="R8" i="3"/>
  <c r="N8" i="3"/>
  <c r="S7" i="3"/>
  <c r="O7" i="3"/>
  <c r="P6" i="3"/>
  <c r="Q5" i="3"/>
  <c r="V4" i="3"/>
  <c r="R4" i="3"/>
  <c r="N4" i="3"/>
  <c r="AJ11" i="14"/>
  <c r="AG6" i="14"/>
  <c r="AN27" i="16"/>
  <c r="AQ22" i="16"/>
  <c r="AN17" i="16"/>
  <c r="AM12" i="16"/>
  <c r="AD7" i="16"/>
  <c r="AI27" i="17"/>
  <c r="AF19" i="17"/>
  <c r="AF18" i="17"/>
  <c r="AK17" i="17"/>
  <c r="AP16" i="17"/>
  <c r="AV15" i="17"/>
  <c r="BA14" i="17"/>
  <c r="AF12" i="17"/>
  <c r="AL11" i="17"/>
  <c r="AR10" i="17"/>
  <c r="AZ9" i="17"/>
  <c r="AG7" i="17"/>
  <c r="AJ6" i="17"/>
  <c r="AP5" i="17"/>
  <c r="AW29" i="20"/>
  <c r="AO29" i="20"/>
  <c r="AG29" i="20"/>
  <c r="AX28" i="20"/>
  <c r="AP28" i="20"/>
  <c r="AH28" i="20"/>
  <c r="AY27" i="20"/>
  <c r="AQ27" i="20"/>
  <c r="AI27" i="20"/>
  <c r="AZ26" i="20"/>
  <c r="AR26" i="20"/>
  <c r="AJ26" i="20"/>
  <c r="BA20" i="20"/>
  <c r="AS20" i="20"/>
  <c r="AK20" i="20"/>
  <c r="AC20" i="20"/>
  <c r="AT19" i="20"/>
  <c r="AL19" i="20"/>
  <c r="AD19" i="20"/>
  <c r="AU18" i="20"/>
  <c r="AN18" i="20"/>
  <c r="AI18" i="20"/>
  <c r="AC18" i="20"/>
  <c r="AW10" i="20"/>
  <c r="AR10" i="20"/>
  <c r="AL10" i="20"/>
  <c r="AG10" i="20"/>
  <c r="V29" i="5"/>
  <c r="P29" i="5"/>
  <c r="O28" i="5"/>
  <c r="R27" i="5"/>
  <c r="V26" i="5"/>
  <c r="Q26" i="5"/>
  <c r="O25" i="5"/>
  <c r="S24" i="5"/>
  <c r="V23" i="5"/>
  <c r="Q23" i="5"/>
  <c r="O22" i="5"/>
  <c r="S21" i="5"/>
  <c r="N21" i="5"/>
  <c r="Q20" i="5"/>
  <c r="P19" i="5"/>
  <c r="S18" i="5"/>
  <c r="N18" i="5"/>
  <c r="R17" i="5"/>
  <c r="P16" i="5"/>
  <c r="O15" i="5"/>
  <c r="P14" i="5"/>
  <c r="Q13" i="5"/>
  <c r="V12" i="5"/>
  <c r="R12" i="5"/>
  <c r="N12" i="5"/>
  <c r="S11" i="5"/>
  <c r="O11" i="5"/>
  <c r="P10" i="5"/>
  <c r="Q9" i="5"/>
  <c r="V8" i="5"/>
  <c r="R8" i="5"/>
  <c r="N8" i="5"/>
  <c r="S7" i="5"/>
  <c r="O7" i="5"/>
  <c r="P6" i="5"/>
  <c r="Q5" i="5"/>
  <c r="V4" i="5"/>
  <c r="R4" i="5"/>
  <c r="N4" i="5"/>
  <c r="V29" i="4"/>
  <c r="R29" i="4"/>
  <c r="N29" i="4"/>
  <c r="S28" i="4"/>
  <c r="O28" i="4"/>
  <c r="P27" i="4"/>
  <c r="Q26" i="4"/>
  <c r="V25" i="4"/>
  <c r="R25" i="4"/>
  <c r="S24" i="4"/>
  <c r="O24" i="4"/>
  <c r="P23" i="4"/>
  <c r="Q22" i="4"/>
  <c r="R21" i="4"/>
  <c r="S20" i="4"/>
  <c r="V17" i="4"/>
  <c r="N17" i="4"/>
  <c r="O16" i="4"/>
  <c r="V13" i="4"/>
  <c r="N13" i="4"/>
  <c r="O12" i="4"/>
  <c r="P11" i="4"/>
  <c r="Q10" i="4"/>
  <c r="R9" i="4"/>
  <c r="S8" i="4"/>
  <c r="V5" i="4"/>
  <c r="N5" i="4"/>
  <c r="O4" i="4"/>
  <c r="P29" i="3"/>
  <c r="Q28" i="3"/>
  <c r="R27" i="3"/>
  <c r="S26" i="3"/>
  <c r="Q24" i="3"/>
  <c r="R23" i="3"/>
  <c r="S22" i="3"/>
  <c r="V19" i="3"/>
  <c r="N19" i="3"/>
  <c r="O18" i="3"/>
  <c r="P17" i="3"/>
  <c r="Q16" i="3"/>
  <c r="R15" i="3"/>
  <c r="S14" i="3"/>
  <c r="V11" i="3"/>
  <c r="N11" i="3"/>
  <c r="O10" i="3"/>
  <c r="P9" i="3"/>
  <c r="Q8" i="3"/>
  <c r="R7" i="3"/>
  <c r="S6" i="3"/>
  <c r="AP18" i="13"/>
  <c r="AH26" i="16"/>
  <c r="AF16" i="16"/>
  <c r="AD29" i="17"/>
  <c r="AW24" i="17"/>
  <c r="AR22" i="17"/>
  <c r="AY20" i="17"/>
  <c r="AH16" i="17"/>
  <c r="AS14" i="17"/>
  <c r="AD11" i="17"/>
  <c r="AW8" i="17"/>
  <c r="AU29" i="20"/>
  <c r="AE29" i="20"/>
  <c r="AN28" i="20"/>
  <c r="AW27" i="20"/>
  <c r="AG27" i="20"/>
  <c r="AP26" i="20"/>
  <c r="AQ20" i="20"/>
  <c r="AZ19" i="20"/>
  <c r="AJ19" i="20"/>
  <c r="AS18" i="20"/>
  <c r="AG18" i="20"/>
  <c r="AV10" i="20"/>
  <c r="AK10" i="20"/>
  <c r="S28" i="5"/>
  <c r="Q27" i="5"/>
  <c r="O26" i="5"/>
  <c r="N25" i="5"/>
  <c r="S22" i="5"/>
  <c r="R21" i="5"/>
  <c r="R18" i="5"/>
  <c r="P17" i="5"/>
  <c r="O16" i="5"/>
  <c r="N15" i="5"/>
  <c r="O14" i="5"/>
  <c r="P13" i="5"/>
  <c r="Q12" i="5"/>
  <c r="R11" i="5"/>
  <c r="S10" i="5"/>
  <c r="V7" i="5"/>
  <c r="N7" i="5"/>
  <c r="O6" i="5"/>
  <c r="P5" i="5"/>
  <c r="Q4" i="5"/>
  <c r="Q29" i="4"/>
  <c r="V28" i="4"/>
  <c r="R28" i="4"/>
  <c r="N28" i="4"/>
  <c r="S27" i="4"/>
  <c r="O27" i="4"/>
  <c r="P26" i="4"/>
  <c r="Q25" i="4"/>
  <c r="V24" i="4"/>
  <c r="R24" i="4"/>
  <c r="N24" i="4"/>
  <c r="S23" i="4"/>
  <c r="O23" i="4"/>
  <c r="P22" i="4"/>
  <c r="Q21" i="4"/>
  <c r="V20" i="4"/>
  <c r="R20" i="4"/>
  <c r="N20" i="4"/>
  <c r="S19" i="4"/>
  <c r="O19" i="4"/>
  <c r="P18" i="4"/>
  <c r="Q17" i="4"/>
  <c r="V16" i="4"/>
  <c r="R16" i="4"/>
  <c r="S15" i="4"/>
  <c r="V12" i="4"/>
  <c r="N12" i="4"/>
  <c r="O11" i="4"/>
  <c r="P10" i="4"/>
  <c r="Q9" i="4"/>
  <c r="R8" i="4"/>
  <c r="S7" i="4"/>
  <c r="V4" i="4"/>
  <c r="S29" i="3"/>
  <c r="V26" i="3"/>
  <c r="N26" i="3"/>
  <c r="O25" i="3"/>
  <c r="P24" i="3"/>
  <c r="Q23" i="3"/>
  <c r="R22" i="3"/>
  <c r="S21" i="3"/>
  <c r="V18" i="3"/>
  <c r="N18" i="3"/>
  <c r="O17" i="3"/>
  <c r="P16" i="3"/>
  <c r="Q15" i="3"/>
  <c r="R14" i="3"/>
  <c r="S13" i="3"/>
  <c r="V10" i="3"/>
  <c r="N10" i="3"/>
  <c r="O9" i="3"/>
  <c r="P8" i="3"/>
  <c r="Q7" i="3"/>
  <c r="R6" i="3"/>
  <c r="S5" i="3"/>
  <c r="AE6" i="20"/>
  <c r="AW6" i="20"/>
  <c r="AY6" i="20"/>
  <c r="AG6" i="20"/>
  <c r="AL6" i="20"/>
  <c r="AN6" i="20"/>
  <c r="AD6" i="20"/>
  <c r="AI6" i="20"/>
  <c r="AF6" i="20"/>
  <c r="AJ6" i="20"/>
  <c r="BA6" i="20"/>
  <c r="AV6" i="20"/>
  <c r="AS6" i="20"/>
  <c r="AZ6" i="20"/>
  <c r="AT6" i="20"/>
  <c r="AC6" i="20"/>
  <c r="AM6" i="20"/>
  <c r="AP6" i="20"/>
  <c r="AO6" i="20"/>
  <c r="AQ6" i="20"/>
  <c r="AR6" i="20"/>
  <c r="AK6" i="20"/>
  <c r="AX6" i="20"/>
  <c r="AU6" i="20"/>
  <c r="AH6" i="20"/>
  <c r="N1" i="29"/>
  <c r="N2" i="29" s="1"/>
  <c r="AC32" i="15" l="1"/>
  <c r="N31" i="5"/>
  <c r="N33" i="5" s="1"/>
  <c r="N31" i="3"/>
  <c r="N33" i="3" s="1"/>
  <c r="N31" i="4"/>
  <c r="N33" i="4" s="1"/>
  <c r="AC32" i="18"/>
  <c r="AC34" i="18" s="1"/>
  <c r="AC32" i="19"/>
  <c r="AC34" i="19" s="1"/>
  <c r="AC32" i="17"/>
  <c r="AD33" i="17" s="1"/>
  <c r="AC32" i="8"/>
  <c r="AC34" i="8" s="1"/>
  <c r="AC32" i="14"/>
  <c r="AC32" i="16"/>
  <c r="AC34" i="16" s="1"/>
  <c r="AC32" i="13"/>
  <c r="AC34" i="14" l="1"/>
  <c r="AD33" i="14"/>
  <c r="AD35" i="14" s="1"/>
  <c r="AC34" i="15"/>
  <c r="AD33" i="15"/>
  <c r="AC34" i="13"/>
  <c r="AD33" i="13"/>
  <c r="AC34" i="17"/>
  <c r="AU12" i="20" l="1"/>
  <c r="AQ12" i="20"/>
  <c r="AT12" i="20"/>
  <c r="AY12" i="20"/>
  <c r="AE12" i="20"/>
  <c r="AK12" i="20"/>
  <c r="AP12" i="20"/>
  <c r="AS12" i="20"/>
  <c r="AI12" i="20"/>
  <c r="AL12" i="20"/>
  <c r="AH12" i="20"/>
  <c r="AD12" i="20"/>
  <c r="AG12" i="20"/>
  <c r="AR12" i="20"/>
  <c r="AV12" i="20"/>
  <c r="AX12" i="20"/>
  <c r="BA12" i="20"/>
  <c r="AF12" i="20"/>
  <c r="AZ12" i="20"/>
  <c r="AO12" i="20"/>
  <c r="AJ12" i="20"/>
  <c r="AN12" i="20"/>
  <c r="AW12" i="20"/>
  <c r="AM12" i="20"/>
  <c r="AC12" i="20"/>
  <c r="AH9" i="20" l="1"/>
  <c r="AC9" i="20"/>
  <c r="AE9" i="20"/>
  <c r="AT9" i="20"/>
  <c r="AO9" i="20"/>
  <c r="AD9" i="20"/>
  <c r="AY9" i="20"/>
  <c r="AP9" i="20"/>
  <c r="AZ9" i="20"/>
  <c r="AN9" i="20"/>
  <c r="AL9" i="20"/>
  <c r="AR9" i="20"/>
  <c r="AW9" i="20"/>
  <c r="AG9" i="20"/>
  <c r="AF9" i="20"/>
  <c r="AQ9" i="20"/>
  <c r="AX9" i="20"/>
  <c r="AJ9" i="20"/>
  <c r="AS9" i="20"/>
  <c r="AI9" i="20"/>
  <c r="AM9" i="20"/>
  <c r="AV9" i="20"/>
  <c r="BA9" i="20"/>
  <c r="AK9" i="20"/>
  <c r="AU9" i="20"/>
  <c r="AN15" i="20" l="1"/>
  <c r="AL15" i="20"/>
  <c r="AC15" i="20"/>
  <c r="AM15" i="20"/>
  <c r="AP15" i="20"/>
  <c r="AK15" i="20"/>
  <c r="AF15" i="20"/>
  <c r="AO15" i="20"/>
  <c r="AZ15" i="20"/>
  <c r="AJ15" i="20"/>
  <c r="AD15" i="20"/>
  <c r="AY15" i="20"/>
  <c r="AI15" i="20"/>
  <c r="AH15" i="20"/>
  <c r="AG15" i="20"/>
  <c r="BA15" i="20"/>
  <c r="AR15" i="20"/>
  <c r="AT15" i="20"/>
  <c r="AS15" i="20"/>
  <c r="AQ15" i="20"/>
  <c r="AX15" i="20"/>
  <c r="AW15" i="20"/>
  <c r="AV15" i="20"/>
  <c r="AU15" i="20"/>
  <c r="AE15" i="20"/>
  <c r="AZ7" i="20" l="1"/>
  <c r="AV7" i="20"/>
  <c r="AR7" i="20"/>
  <c r="AN7" i="20"/>
  <c r="AJ7" i="20"/>
  <c r="AF7" i="20"/>
  <c r="AQ7" i="20"/>
  <c r="AI7" i="20"/>
  <c r="AE7" i="20"/>
  <c r="AX7" i="20"/>
  <c r="AT7" i="20"/>
  <c r="AP7" i="20"/>
  <c r="AL7" i="20"/>
  <c r="AH7" i="20"/>
  <c r="AD7" i="20"/>
  <c r="AS7" i="20"/>
  <c r="AC7" i="20"/>
  <c r="AY7" i="20"/>
  <c r="AU7" i="20"/>
  <c r="AM7" i="20"/>
  <c r="AO7" i="20"/>
  <c r="BA7" i="20"/>
  <c r="AW7" i="20"/>
  <c r="AK7" i="20"/>
  <c r="AG7" i="20"/>
  <c r="AX13" i="20" l="1"/>
  <c r="AT13" i="20"/>
  <c r="AP13" i="20"/>
  <c r="AL13" i="20"/>
  <c r="AH13" i="20"/>
  <c r="AD13" i="20"/>
  <c r="AV13" i="20"/>
  <c r="AN13" i="20"/>
  <c r="AF13" i="20"/>
  <c r="AU13" i="20"/>
  <c r="AI13" i="20"/>
  <c r="BA13" i="20"/>
  <c r="AW13" i="20"/>
  <c r="AS13" i="20"/>
  <c r="AO13" i="20"/>
  <c r="AK13" i="20"/>
  <c r="AG13" i="20"/>
  <c r="AC13" i="20"/>
  <c r="AZ13" i="20"/>
  <c r="AR13" i="20"/>
  <c r="AJ13" i="20"/>
  <c r="AQ13" i="20"/>
  <c r="AE13" i="20"/>
  <c r="AY13" i="20"/>
  <c r="AM13" i="20"/>
  <c r="AP5" i="20" l="1"/>
  <c r="BA5" i="20"/>
  <c r="AV5" i="20"/>
  <c r="AE5" i="20"/>
  <c r="AR5" i="20"/>
  <c r="AM5" i="20"/>
  <c r="AC5" i="20"/>
  <c r="AL5" i="20"/>
  <c r="AS5" i="20"/>
  <c r="AN5" i="20"/>
  <c r="AW5" i="20"/>
  <c r="AJ5" i="20"/>
  <c r="AH5" i="20"/>
  <c r="AK5" i="20"/>
  <c r="AT5" i="20"/>
  <c r="AD5" i="20"/>
  <c r="AG5" i="20"/>
  <c r="AQ5" i="20"/>
  <c r="AZ5" i="20"/>
  <c r="AY5" i="20"/>
  <c r="AI5" i="20"/>
  <c r="AX5" i="20"/>
  <c r="AO5" i="20"/>
  <c r="AF5" i="20"/>
  <c r="AU5" i="20"/>
  <c r="AX17" i="20" l="1"/>
  <c r="AT17" i="20"/>
  <c r="AP17" i="20"/>
  <c r="AL17" i="20"/>
  <c r="AH17" i="20"/>
  <c r="AD17" i="20"/>
  <c r="AZ17" i="20"/>
  <c r="AR17" i="20"/>
  <c r="AJ17" i="20"/>
  <c r="AI17" i="20"/>
  <c r="BA17" i="20"/>
  <c r="AW17" i="20"/>
  <c r="AS17" i="20"/>
  <c r="AO17" i="20"/>
  <c r="AK17" i="20"/>
  <c r="AG17" i="20"/>
  <c r="AC17" i="20"/>
  <c r="AV17" i="20"/>
  <c r="AN17" i="20"/>
  <c r="AF17" i="20"/>
  <c r="AY17" i="20"/>
  <c r="AM17" i="20"/>
  <c r="AU17" i="20"/>
  <c r="AQ17" i="20"/>
  <c r="AE17" i="20"/>
  <c r="AY8" i="20" l="1"/>
  <c r="AU8" i="20"/>
  <c r="AQ8" i="20"/>
  <c r="AM8" i="20"/>
  <c r="AI8" i="20"/>
  <c r="AE8" i="20"/>
  <c r="BA8" i="20"/>
  <c r="AW8" i="20"/>
  <c r="AS8" i="20"/>
  <c r="AO8" i="20"/>
  <c r="AK8" i="20"/>
  <c r="AG8" i="20"/>
  <c r="AC8" i="20"/>
  <c r="AR8" i="20"/>
  <c r="AF8" i="20"/>
  <c r="AX8" i="20"/>
  <c r="AT8" i="20"/>
  <c r="AP8" i="20"/>
  <c r="AL8" i="20"/>
  <c r="AH8" i="20"/>
  <c r="AD8" i="20"/>
  <c r="AV8" i="20"/>
  <c r="AJ8" i="20"/>
  <c r="AZ8" i="20"/>
  <c r="AN8" i="20"/>
  <c r="AK11" i="20" l="1"/>
  <c r="AN11" i="20"/>
  <c r="AM11" i="20"/>
  <c r="AZ11" i="20"/>
  <c r="AL11" i="20"/>
  <c r="AJ11" i="20"/>
  <c r="AP11" i="20"/>
  <c r="AI11" i="20"/>
  <c r="AV11" i="20"/>
  <c r="AD11" i="20"/>
  <c r="AF11" i="20"/>
  <c r="AE11" i="20"/>
  <c r="AG11" i="20"/>
  <c r="AX11" i="20"/>
  <c r="AW11" i="20"/>
  <c r="AU11" i="20"/>
  <c r="AC11" i="20"/>
  <c r="AY11" i="20"/>
  <c r="AS11" i="20"/>
  <c r="AO11" i="20"/>
  <c r="AQ11" i="20"/>
  <c r="AT11" i="20"/>
  <c r="BA11" i="20"/>
  <c r="AH11" i="20"/>
  <c r="AR11" i="20"/>
  <c r="BA22" i="20" l="1"/>
  <c r="AW22" i="20"/>
  <c r="AS22" i="20"/>
  <c r="AO22" i="20"/>
  <c r="AK22" i="20"/>
  <c r="AG22" i="20"/>
  <c r="AC22" i="20"/>
  <c r="AY22" i="20"/>
  <c r="AU22" i="20"/>
  <c r="AQ22" i="20"/>
  <c r="AI22" i="20"/>
  <c r="AX22" i="20"/>
  <c r="AH22" i="20"/>
  <c r="AZ22" i="20"/>
  <c r="AV22" i="20"/>
  <c r="AR22" i="20"/>
  <c r="AN22" i="20"/>
  <c r="AJ22" i="20"/>
  <c r="AF22" i="20"/>
  <c r="AM22" i="20"/>
  <c r="AE22" i="20"/>
  <c r="AT22" i="20"/>
  <c r="AD22" i="20"/>
  <c r="AP22" i="20"/>
  <c r="AL22" i="20"/>
  <c r="C32" i="3"/>
  <c r="C32" i="5"/>
  <c r="C32" i="4"/>
  <c r="AT21" i="20" l="1"/>
  <c r="AD21" i="20"/>
  <c r="AJ21" i="20"/>
  <c r="AG21" i="20"/>
  <c r="AZ21" i="20"/>
  <c r="AS21" i="20"/>
  <c r="AL21" i="20"/>
  <c r="AV21" i="20"/>
  <c r="AO21" i="20"/>
  <c r="AX21" i="20"/>
  <c r="AH21" i="20"/>
  <c r="AN21" i="20"/>
  <c r="BA21" i="20"/>
  <c r="AK21" i="20"/>
  <c r="AF21" i="20"/>
  <c r="AI21" i="20"/>
  <c r="AW21" i="20"/>
  <c r="AQ21" i="20"/>
  <c r="AP21" i="20"/>
  <c r="AU21" i="20"/>
  <c r="AC21" i="20"/>
  <c r="AY21" i="20"/>
  <c r="AE21" i="20"/>
  <c r="AR21" i="20"/>
  <c r="AM21" i="20"/>
  <c r="K6677" i="10"/>
  <c r="K6676" i="10"/>
  <c r="K6675" i="10"/>
  <c r="K6674" i="10"/>
  <c r="K6673" i="10"/>
  <c r="K6672" i="10"/>
  <c r="K6671" i="10"/>
  <c r="K6670" i="10"/>
  <c r="K6669" i="10"/>
  <c r="K6668" i="10"/>
  <c r="K6667" i="10"/>
  <c r="K6666" i="10"/>
  <c r="K6665" i="10"/>
  <c r="K6664" i="10"/>
  <c r="K6663" i="10"/>
  <c r="K6662" i="10"/>
  <c r="K6661" i="10"/>
  <c r="K6660" i="10"/>
  <c r="K6659" i="10"/>
  <c r="K6658" i="10"/>
  <c r="K6657" i="10"/>
  <c r="K6656" i="10"/>
  <c r="K6655" i="10"/>
  <c r="K6654" i="10"/>
  <c r="K6653" i="10"/>
  <c r="K6652" i="10"/>
  <c r="K6651" i="10"/>
  <c r="K6650" i="10"/>
  <c r="K6649" i="10"/>
  <c r="K6648" i="10"/>
  <c r="K6647" i="10"/>
  <c r="K6646" i="10"/>
  <c r="K6645" i="10"/>
  <c r="K6644" i="10"/>
  <c r="K6643" i="10"/>
  <c r="K6642" i="10"/>
  <c r="K6641" i="10"/>
  <c r="K6640" i="10"/>
  <c r="K6639" i="10"/>
  <c r="K6638" i="10"/>
  <c r="K6637" i="10"/>
  <c r="K6636" i="10"/>
  <c r="K6635" i="10"/>
  <c r="K6634" i="10"/>
  <c r="K6633" i="10"/>
  <c r="K6632" i="10"/>
  <c r="K6631" i="10"/>
  <c r="K6630" i="10"/>
  <c r="K6629" i="10"/>
  <c r="K6628" i="10"/>
  <c r="K6627" i="10"/>
  <c r="K6626" i="10"/>
  <c r="K6625" i="10"/>
  <c r="K6624" i="10"/>
  <c r="K6623" i="10"/>
  <c r="K6622" i="10"/>
  <c r="K6621" i="10"/>
  <c r="K6620" i="10"/>
  <c r="K6619" i="10"/>
  <c r="K6618" i="10"/>
  <c r="K6617" i="10"/>
  <c r="K6616" i="10"/>
  <c r="K6615" i="10"/>
  <c r="K6614" i="10"/>
  <c r="K6613" i="10"/>
  <c r="K6612" i="10"/>
  <c r="K6611" i="10"/>
  <c r="K6610" i="10"/>
  <c r="K6609" i="10"/>
  <c r="K6608" i="10"/>
  <c r="K6607" i="10"/>
  <c r="K6606" i="10"/>
  <c r="K6605" i="10"/>
  <c r="K6604" i="10"/>
  <c r="K6603" i="10"/>
  <c r="K6602" i="10"/>
  <c r="K6601" i="10"/>
  <c r="K6600" i="10"/>
  <c r="K6599" i="10"/>
  <c r="K6598" i="10"/>
  <c r="K6597" i="10"/>
  <c r="K6596" i="10"/>
  <c r="K6595" i="10"/>
  <c r="K6594" i="10"/>
  <c r="K6593" i="10"/>
  <c r="K6592" i="10"/>
  <c r="K6591" i="10"/>
  <c r="K6590" i="10"/>
  <c r="K6589" i="10"/>
  <c r="K6588" i="10"/>
  <c r="K6587" i="10"/>
  <c r="K6586" i="10"/>
  <c r="K6585" i="10"/>
  <c r="K6584" i="10"/>
  <c r="K6583" i="10"/>
  <c r="K6582" i="10"/>
  <c r="K6581" i="10"/>
  <c r="K6580" i="10"/>
  <c r="K6579" i="10"/>
  <c r="K6578" i="10"/>
  <c r="K6577" i="10"/>
  <c r="K6576" i="10"/>
  <c r="K6575" i="10"/>
  <c r="K6574" i="10"/>
  <c r="K6573" i="10"/>
  <c r="K6572" i="10"/>
  <c r="K6571" i="10"/>
  <c r="K6570" i="10"/>
  <c r="K6569" i="10"/>
  <c r="K6568" i="10"/>
  <c r="K6567" i="10"/>
  <c r="K6566" i="10"/>
  <c r="K6565" i="10"/>
  <c r="K6564" i="10"/>
  <c r="K6563" i="10"/>
  <c r="K6562" i="10"/>
  <c r="K6561" i="10"/>
  <c r="K6560" i="10"/>
  <c r="K6559" i="10"/>
  <c r="K6558" i="10"/>
  <c r="K6557" i="10"/>
  <c r="K6556" i="10"/>
  <c r="K6555" i="10"/>
  <c r="K6554" i="10"/>
  <c r="K6553" i="10"/>
  <c r="K6552" i="10"/>
  <c r="K6551" i="10"/>
  <c r="K6550" i="10"/>
  <c r="K6549" i="10"/>
  <c r="K6548" i="10"/>
  <c r="K6547" i="10"/>
  <c r="K6546" i="10"/>
  <c r="K6545" i="10"/>
  <c r="K6544" i="10"/>
  <c r="K6543" i="10"/>
  <c r="K6542" i="10"/>
  <c r="K6541" i="10"/>
  <c r="K6540" i="10"/>
  <c r="K6539" i="10"/>
  <c r="K6538" i="10"/>
  <c r="K6537" i="10"/>
  <c r="K6536" i="10"/>
  <c r="K6535" i="10"/>
  <c r="K6534" i="10"/>
  <c r="K6533" i="10"/>
  <c r="K6532" i="10"/>
  <c r="K6531" i="10"/>
  <c r="K6530" i="10"/>
  <c r="K6529" i="10"/>
  <c r="K6528" i="10"/>
  <c r="K6527" i="10"/>
  <c r="K6526" i="10"/>
  <c r="K6525" i="10"/>
  <c r="K6524" i="10"/>
  <c r="K6523" i="10"/>
  <c r="K6522" i="10"/>
  <c r="K6521" i="10"/>
  <c r="K6520" i="10"/>
  <c r="K6519" i="10"/>
  <c r="K6518" i="10"/>
  <c r="K6517" i="10"/>
  <c r="K6516" i="10"/>
  <c r="K6515" i="10"/>
  <c r="K6514" i="10"/>
  <c r="K6513" i="10"/>
  <c r="K6512" i="10"/>
  <c r="K6511" i="10"/>
  <c r="K6510" i="10"/>
  <c r="K6509" i="10"/>
  <c r="K6508" i="10"/>
  <c r="K6507" i="10"/>
  <c r="K6506" i="10"/>
  <c r="K6505" i="10"/>
  <c r="K6504" i="10"/>
  <c r="K6503" i="10"/>
  <c r="K6502" i="10"/>
  <c r="K6501" i="10"/>
  <c r="K6500" i="10"/>
  <c r="K6499" i="10"/>
  <c r="K6498" i="10"/>
  <c r="K6497" i="10"/>
  <c r="K6496" i="10"/>
  <c r="K6495" i="10"/>
  <c r="K6494" i="10"/>
  <c r="K6493" i="10"/>
  <c r="K6492" i="10"/>
  <c r="K6491" i="10"/>
  <c r="K6490" i="10"/>
  <c r="K6489" i="10"/>
  <c r="K6488" i="10"/>
  <c r="K6487" i="10"/>
  <c r="K6486" i="10"/>
  <c r="K6485" i="10"/>
  <c r="K6484" i="10"/>
  <c r="K6483" i="10"/>
  <c r="K6482" i="10"/>
  <c r="K6481" i="10"/>
  <c r="K6480" i="10"/>
  <c r="K6479" i="10"/>
  <c r="K6478" i="10"/>
  <c r="K6477" i="10"/>
  <c r="K6476" i="10"/>
  <c r="K6475" i="10"/>
  <c r="K6474" i="10"/>
  <c r="K6473" i="10"/>
  <c r="K6472" i="10"/>
  <c r="K6471" i="10"/>
  <c r="K6470" i="10"/>
  <c r="K6469" i="10"/>
  <c r="K6468" i="10"/>
  <c r="K6467" i="10"/>
  <c r="K6466" i="10"/>
  <c r="K6465" i="10"/>
  <c r="K6464" i="10"/>
  <c r="K6463" i="10"/>
  <c r="K6462" i="10"/>
  <c r="K6461" i="10"/>
  <c r="K6460" i="10"/>
  <c r="K6459" i="10"/>
  <c r="K6458" i="10"/>
  <c r="K6457" i="10"/>
  <c r="K6456" i="10"/>
  <c r="K6455" i="10"/>
  <c r="K6454" i="10"/>
  <c r="K6453" i="10"/>
  <c r="K6452" i="10"/>
  <c r="K6451" i="10"/>
  <c r="K6450" i="10"/>
  <c r="K6449" i="10"/>
  <c r="K6448" i="10"/>
  <c r="K6447" i="10"/>
  <c r="K6446" i="10"/>
  <c r="K6445" i="10"/>
  <c r="K6444" i="10"/>
  <c r="K6443" i="10"/>
  <c r="K6442" i="10"/>
  <c r="K6441" i="10"/>
  <c r="K6440" i="10"/>
  <c r="K6439" i="10"/>
  <c r="K6438" i="10"/>
  <c r="K6437" i="10"/>
  <c r="K6436" i="10"/>
  <c r="K6435" i="10"/>
  <c r="K6434" i="10"/>
  <c r="K6433" i="10"/>
  <c r="K6432" i="10"/>
  <c r="K6431" i="10"/>
  <c r="K6430" i="10"/>
  <c r="K6429" i="10"/>
  <c r="K6428" i="10"/>
  <c r="K6427" i="10"/>
  <c r="K6426" i="10"/>
  <c r="K6425" i="10"/>
  <c r="K6424" i="10"/>
  <c r="K6423" i="10"/>
  <c r="K6422" i="10"/>
  <c r="K6421" i="10"/>
  <c r="K6420" i="10"/>
  <c r="K6419" i="10"/>
  <c r="K6418" i="10"/>
  <c r="K6417" i="10"/>
  <c r="K6416" i="10"/>
  <c r="K6415" i="10"/>
  <c r="K6414" i="10"/>
  <c r="K6413" i="10"/>
  <c r="K6412" i="10"/>
  <c r="K6411" i="10"/>
  <c r="K6410" i="10"/>
  <c r="K6409" i="10"/>
  <c r="K6408" i="10"/>
  <c r="K6407" i="10"/>
  <c r="K6406" i="10"/>
  <c r="K6405" i="10"/>
  <c r="K6404" i="10"/>
  <c r="K6403" i="10"/>
  <c r="K6402" i="10"/>
  <c r="K6401" i="10"/>
  <c r="K6400" i="10"/>
  <c r="K6399" i="10"/>
  <c r="K6398" i="10"/>
  <c r="K6397" i="10"/>
  <c r="K6396" i="10"/>
  <c r="K6395" i="10"/>
  <c r="K6394" i="10"/>
  <c r="K6393" i="10"/>
  <c r="K6392" i="10"/>
  <c r="K6391" i="10"/>
  <c r="K6390" i="10"/>
  <c r="K6389" i="10"/>
  <c r="K6388" i="10"/>
  <c r="K6387" i="10"/>
  <c r="K6386" i="10"/>
  <c r="K6385" i="10"/>
  <c r="K6384" i="10"/>
  <c r="K6383" i="10"/>
  <c r="K6382" i="10"/>
  <c r="K6381" i="10"/>
  <c r="K6380" i="10"/>
  <c r="K6379" i="10"/>
  <c r="K6378" i="10"/>
  <c r="K6377" i="10"/>
  <c r="K6376" i="10"/>
  <c r="K6375" i="10"/>
  <c r="K6374" i="10"/>
  <c r="K6373" i="10"/>
  <c r="K6372" i="10"/>
  <c r="K6371" i="10"/>
  <c r="K6370" i="10"/>
  <c r="K6369" i="10"/>
  <c r="K6368" i="10"/>
  <c r="K6367" i="10"/>
  <c r="K6366" i="10"/>
  <c r="K6365" i="10"/>
  <c r="K6364" i="10"/>
  <c r="K6363" i="10"/>
  <c r="K6362" i="10"/>
  <c r="K6361" i="10"/>
  <c r="K6360" i="10"/>
  <c r="K6359" i="10"/>
  <c r="K6358" i="10"/>
  <c r="K6357" i="10"/>
  <c r="K6356" i="10"/>
  <c r="K6355" i="10"/>
  <c r="K6354" i="10"/>
  <c r="K6353" i="10"/>
  <c r="K6352" i="10"/>
  <c r="K6351" i="10"/>
  <c r="K6350" i="10"/>
  <c r="K6349" i="10"/>
  <c r="K6348" i="10"/>
  <c r="K6347" i="10"/>
  <c r="K6346" i="10"/>
  <c r="K6345" i="10"/>
  <c r="K6344" i="10"/>
  <c r="K6343" i="10"/>
  <c r="K6342" i="10"/>
  <c r="K6341" i="10"/>
  <c r="K6340" i="10"/>
  <c r="K6339" i="10"/>
  <c r="K6338" i="10"/>
  <c r="K6337" i="10"/>
  <c r="K6336" i="10"/>
  <c r="K6335" i="10"/>
  <c r="K6334" i="10"/>
  <c r="K6333" i="10"/>
  <c r="K6332" i="10"/>
  <c r="K6331" i="10"/>
  <c r="K6330" i="10"/>
  <c r="K6329" i="10"/>
  <c r="K6328" i="10"/>
  <c r="K6327" i="10"/>
  <c r="K6326" i="10"/>
  <c r="K6325" i="10"/>
  <c r="K6324" i="10"/>
  <c r="K6323" i="10"/>
  <c r="K6322" i="10"/>
  <c r="K6321" i="10"/>
  <c r="K6320" i="10"/>
  <c r="K6319" i="10"/>
  <c r="K6318" i="10"/>
  <c r="K6317" i="10"/>
  <c r="K6316" i="10"/>
  <c r="K6315" i="10"/>
  <c r="K6314" i="10"/>
  <c r="K6313" i="10"/>
  <c r="K6312" i="10"/>
  <c r="K6311" i="10"/>
  <c r="K6310" i="10"/>
  <c r="K6309" i="10"/>
  <c r="K6308" i="10"/>
  <c r="K6307" i="10"/>
  <c r="K6306" i="10"/>
  <c r="K6305" i="10"/>
  <c r="K6304" i="10"/>
  <c r="K6303" i="10"/>
  <c r="K6302" i="10"/>
  <c r="K6301" i="10"/>
  <c r="K6300" i="10"/>
  <c r="K6299" i="10"/>
  <c r="K6298" i="10"/>
  <c r="K6297" i="10"/>
  <c r="K6296" i="10"/>
  <c r="K6295" i="10"/>
  <c r="K6294" i="10"/>
  <c r="K6293" i="10"/>
  <c r="K6292" i="10"/>
  <c r="K6291" i="10"/>
  <c r="K6290" i="10"/>
  <c r="K6289" i="10"/>
  <c r="K6288" i="10"/>
  <c r="K6287" i="10"/>
  <c r="K6286" i="10"/>
  <c r="K6285" i="10"/>
  <c r="K6284" i="10"/>
  <c r="K6283" i="10"/>
  <c r="K6282" i="10"/>
  <c r="K6281" i="10"/>
  <c r="K6280" i="10"/>
  <c r="K6279" i="10"/>
  <c r="K6278" i="10"/>
  <c r="K6277" i="10"/>
  <c r="K6276" i="10"/>
  <c r="K6275" i="10"/>
  <c r="K6274" i="10"/>
  <c r="K6273" i="10"/>
  <c r="K6272" i="10"/>
  <c r="K6271" i="10"/>
  <c r="K6270" i="10"/>
  <c r="K6269" i="10"/>
  <c r="K6268" i="10"/>
  <c r="K6267" i="10"/>
  <c r="K6266" i="10"/>
  <c r="K6265" i="10"/>
  <c r="K6264" i="10"/>
  <c r="K6263" i="10"/>
  <c r="K6262" i="10"/>
  <c r="K6261" i="10"/>
  <c r="K6260" i="10"/>
  <c r="K6259" i="10"/>
  <c r="K6258" i="10"/>
  <c r="K6257" i="10"/>
  <c r="K6256" i="10"/>
  <c r="K6255" i="10"/>
  <c r="K6254" i="10"/>
  <c r="K6253" i="10"/>
  <c r="K6252" i="10"/>
  <c r="K6251" i="10"/>
  <c r="K6250" i="10"/>
  <c r="K6249" i="10"/>
  <c r="K6248" i="10"/>
  <c r="K6247" i="10"/>
  <c r="K6246" i="10"/>
  <c r="K6245" i="10"/>
  <c r="K6244" i="10"/>
  <c r="K6243" i="10"/>
  <c r="K6242" i="10"/>
  <c r="K6241" i="10"/>
  <c r="K6240" i="10"/>
  <c r="K6239" i="10"/>
  <c r="K6238" i="10"/>
  <c r="K6237" i="10"/>
  <c r="K6236" i="10"/>
  <c r="K6235" i="10"/>
  <c r="K6234" i="10"/>
  <c r="K6233" i="10"/>
  <c r="K6232" i="10"/>
  <c r="K6231" i="10"/>
  <c r="K6230" i="10"/>
  <c r="K6229" i="10"/>
  <c r="K6228" i="10"/>
  <c r="K6227" i="10"/>
  <c r="K6226" i="10"/>
  <c r="K6225" i="10"/>
  <c r="K6224" i="10"/>
  <c r="K6223" i="10"/>
  <c r="K6222" i="10"/>
  <c r="K6221" i="10"/>
  <c r="K6220" i="10"/>
  <c r="K6219" i="10"/>
  <c r="K6218" i="10"/>
  <c r="K6217" i="10"/>
  <c r="K6216" i="10"/>
  <c r="K6215" i="10"/>
  <c r="K6214" i="10"/>
  <c r="K6213" i="10"/>
  <c r="K6212" i="10"/>
  <c r="K6211" i="10"/>
  <c r="K6210" i="10"/>
  <c r="K6209" i="10"/>
  <c r="K6208" i="10"/>
  <c r="K6207" i="10"/>
  <c r="K6206" i="10"/>
  <c r="K6205" i="10"/>
  <c r="K6204" i="10"/>
  <c r="K6203" i="10"/>
  <c r="K6202" i="10"/>
  <c r="K6201" i="10"/>
  <c r="K6200" i="10"/>
  <c r="K6199" i="10"/>
  <c r="K6198" i="10"/>
  <c r="K6197" i="10"/>
  <c r="K6196" i="10"/>
  <c r="K6195" i="10"/>
  <c r="K6194" i="10"/>
  <c r="K6193" i="10"/>
  <c r="K6192" i="10"/>
  <c r="K6191" i="10"/>
  <c r="K6190" i="10"/>
  <c r="K6189" i="10"/>
  <c r="K6188" i="10"/>
  <c r="K6187" i="10"/>
  <c r="K6186" i="10"/>
  <c r="K6185" i="10"/>
  <c r="K6184" i="10"/>
  <c r="K6183" i="10"/>
  <c r="K6182" i="10"/>
  <c r="K6181" i="10"/>
  <c r="K6180" i="10"/>
  <c r="K6179" i="10"/>
  <c r="K6178" i="10"/>
  <c r="K6177" i="10"/>
  <c r="K6176" i="10"/>
  <c r="K6175" i="10"/>
  <c r="K6174" i="10"/>
  <c r="K6173" i="10"/>
  <c r="K6172" i="10"/>
  <c r="K6171" i="10"/>
  <c r="K6170" i="10"/>
  <c r="K6169" i="10"/>
  <c r="K6168" i="10"/>
  <c r="K6167" i="10"/>
  <c r="K6166" i="10"/>
  <c r="K6165" i="10"/>
  <c r="K6164" i="10"/>
  <c r="K6163" i="10"/>
  <c r="K6162" i="10"/>
  <c r="K6161" i="10"/>
  <c r="K6160" i="10"/>
  <c r="K6159" i="10"/>
  <c r="K6158" i="10"/>
  <c r="K6157" i="10"/>
  <c r="K6156" i="10"/>
  <c r="K6155" i="10"/>
  <c r="K6154" i="10"/>
  <c r="K6153" i="10"/>
  <c r="K6152" i="10"/>
  <c r="K6151" i="10"/>
  <c r="K6150" i="10"/>
  <c r="K6149" i="10"/>
  <c r="K6148" i="10"/>
  <c r="K6147" i="10"/>
  <c r="K6146" i="10"/>
  <c r="K6145" i="10"/>
  <c r="K6144" i="10"/>
  <c r="K6143" i="10"/>
  <c r="K6142" i="10"/>
  <c r="K6141" i="10"/>
  <c r="K6140" i="10"/>
  <c r="K6139" i="10"/>
  <c r="K6138" i="10"/>
  <c r="K6137" i="10"/>
  <c r="K6136" i="10"/>
  <c r="K6135" i="10"/>
  <c r="K6134" i="10"/>
  <c r="K6133" i="10"/>
  <c r="K6132" i="10"/>
  <c r="K6131" i="10"/>
  <c r="K6130" i="10"/>
  <c r="K6129" i="10"/>
  <c r="K6128" i="10"/>
  <c r="K6127" i="10"/>
  <c r="K6126" i="10"/>
  <c r="K6125" i="10"/>
  <c r="K6124" i="10"/>
  <c r="K6123" i="10"/>
  <c r="K6122" i="10"/>
  <c r="K6121" i="10"/>
  <c r="K6120" i="10"/>
  <c r="K6119" i="10"/>
  <c r="K6118" i="10"/>
  <c r="K6117" i="10"/>
  <c r="K6116" i="10"/>
  <c r="K6115" i="10"/>
  <c r="K6114" i="10"/>
  <c r="K6113" i="10"/>
  <c r="K6112" i="10"/>
  <c r="K6111" i="10"/>
  <c r="K6110" i="10"/>
  <c r="K6109" i="10"/>
  <c r="K6108" i="10"/>
  <c r="K6107" i="10"/>
  <c r="K6106" i="10"/>
  <c r="K6105" i="10"/>
  <c r="K6104" i="10"/>
  <c r="K6103" i="10"/>
  <c r="K6102" i="10"/>
  <c r="K6101" i="10"/>
  <c r="K6100" i="10"/>
  <c r="K6099" i="10"/>
  <c r="K6098" i="10"/>
  <c r="K6097" i="10"/>
  <c r="K6096" i="10"/>
  <c r="K6095" i="10"/>
  <c r="K6094" i="10"/>
  <c r="K6093" i="10"/>
  <c r="K6092" i="10"/>
  <c r="K6091" i="10"/>
  <c r="K6090" i="10"/>
  <c r="K6089" i="10"/>
  <c r="K6088" i="10"/>
  <c r="K6087" i="10"/>
  <c r="K6086" i="10"/>
  <c r="K6085" i="10"/>
  <c r="K6084" i="10"/>
  <c r="K6083" i="10"/>
  <c r="K6082" i="10"/>
  <c r="K6081" i="10"/>
  <c r="K6080" i="10"/>
  <c r="K6079" i="10"/>
  <c r="K6078" i="10"/>
  <c r="K6077" i="10"/>
  <c r="K6076" i="10"/>
  <c r="K6075" i="10"/>
  <c r="K6074" i="10"/>
  <c r="K6073" i="10"/>
  <c r="K6072" i="10"/>
  <c r="K6071" i="10"/>
  <c r="K6070" i="10"/>
  <c r="K6069" i="10"/>
  <c r="K6068" i="10"/>
  <c r="K6067" i="10"/>
  <c r="K6066" i="10"/>
  <c r="K6065" i="10"/>
  <c r="K6064" i="10"/>
  <c r="K6063" i="10"/>
  <c r="K6062" i="10"/>
  <c r="K6061" i="10"/>
  <c r="K6060" i="10"/>
  <c r="K6059" i="10"/>
  <c r="K6058" i="10"/>
  <c r="K6057" i="10"/>
  <c r="K6056" i="10"/>
  <c r="K6055" i="10"/>
  <c r="K6054" i="10"/>
  <c r="K6053" i="10"/>
  <c r="K6052" i="10"/>
  <c r="K6051" i="10"/>
  <c r="K6050" i="10"/>
  <c r="K6049" i="10"/>
  <c r="K6048" i="10"/>
  <c r="K6047" i="10"/>
  <c r="K6046" i="10"/>
  <c r="K6045" i="10"/>
  <c r="K6044" i="10"/>
  <c r="K6043" i="10"/>
  <c r="K6042" i="10"/>
  <c r="K6041" i="10"/>
  <c r="K6040" i="10"/>
  <c r="K6039" i="10"/>
  <c r="K6038" i="10"/>
  <c r="K6037" i="10"/>
  <c r="K6036" i="10"/>
  <c r="K6035" i="10"/>
  <c r="K6034" i="10"/>
  <c r="K6033" i="10"/>
  <c r="K6032" i="10"/>
  <c r="K6031" i="10"/>
  <c r="K6030" i="10"/>
  <c r="K6029" i="10"/>
  <c r="K6028" i="10"/>
  <c r="K6027" i="10"/>
  <c r="K6026" i="10"/>
  <c r="K6025" i="10"/>
  <c r="K6024" i="10"/>
  <c r="K6023" i="10"/>
  <c r="K6022" i="10"/>
  <c r="K6021" i="10"/>
  <c r="K6020" i="10"/>
  <c r="K6019" i="10"/>
  <c r="K6018" i="10"/>
  <c r="K6017" i="10"/>
  <c r="K6016" i="10"/>
  <c r="K6015" i="10"/>
  <c r="K6014" i="10"/>
  <c r="K6013" i="10"/>
  <c r="K6012" i="10"/>
  <c r="K6011" i="10"/>
  <c r="K6010" i="10"/>
  <c r="K6009" i="10"/>
  <c r="K6008" i="10"/>
  <c r="K6007" i="10"/>
  <c r="K6006" i="10"/>
  <c r="K6005" i="10"/>
  <c r="K6004" i="10"/>
  <c r="K6003" i="10"/>
  <c r="K6002" i="10"/>
  <c r="K6001" i="10"/>
  <c r="K6000" i="10"/>
  <c r="K5999" i="10"/>
  <c r="K5998" i="10"/>
  <c r="K5997" i="10"/>
  <c r="K5996" i="10"/>
  <c r="K5995" i="10"/>
  <c r="K5994" i="10"/>
  <c r="K5993" i="10"/>
  <c r="K5992" i="10"/>
  <c r="K5991" i="10"/>
  <c r="K5990" i="10"/>
  <c r="K5989" i="10"/>
  <c r="K5988" i="10"/>
  <c r="K5987" i="10"/>
  <c r="K5986" i="10"/>
  <c r="K5985" i="10"/>
  <c r="K5984" i="10"/>
  <c r="K5983" i="10"/>
  <c r="K5982" i="10"/>
  <c r="K5981" i="10"/>
  <c r="K5980" i="10"/>
  <c r="K5979" i="10"/>
  <c r="K5978" i="10"/>
  <c r="K5977" i="10"/>
  <c r="K5976" i="10"/>
  <c r="K5975" i="10"/>
  <c r="K5974" i="10"/>
  <c r="K5973" i="10"/>
  <c r="K5972" i="10"/>
  <c r="K5971" i="10"/>
  <c r="K5970" i="10"/>
  <c r="K5969" i="10"/>
  <c r="K5968" i="10"/>
  <c r="K5967" i="10"/>
  <c r="K5966" i="10"/>
  <c r="K5965" i="10"/>
  <c r="K5964" i="10"/>
  <c r="K5963" i="10"/>
  <c r="K5962" i="10"/>
  <c r="K5961" i="10"/>
  <c r="K5960" i="10"/>
  <c r="K5959" i="10"/>
  <c r="K5958" i="10"/>
  <c r="K5957" i="10"/>
  <c r="K5956" i="10"/>
  <c r="K5955" i="10"/>
  <c r="K5954" i="10"/>
  <c r="K5953" i="10"/>
  <c r="K5952" i="10"/>
  <c r="K5951" i="10"/>
  <c r="K5950" i="10"/>
  <c r="K5949" i="10"/>
  <c r="K5948" i="10"/>
  <c r="K5947" i="10"/>
  <c r="K5946" i="10"/>
  <c r="K5945" i="10"/>
  <c r="K5944" i="10"/>
  <c r="K5943" i="10"/>
  <c r="K5942" i="10"/>
  <c r="K5941" i="10"/>
  <c r="K5940" i="10"/>
  <c r="K5939" i="10"/>
  <c r="K5938" i="10"/>
  <c r="K5937" i="10"/>
  <c r="K5936" i="10"/>
  <c r="K5935" i="10"/>
  <c r="K5934" i="10"/>
  <c r="K5933" i="10"/>
  <c r="K5932" i="10"/>
  <c r="K5931" i="10"/>
  <c r="K5930" i="10"/>
  <c r="K5929" i="10"/>
  <c r="K5928" i="10"/>
  <c r="K5927" i="10"/>
  <c r="K5926" i="10"/>
  <c r="K5925" i="10"/>
  <c r="K5924" i="10"/>
  <c r="K5923" i="10"/>
  <c r="K5922" i="10"/>
  <c r="K5921" i="10"/>
  <c r="K5920" i="10"/>
  <c r="K5919" i="10"/>
  <c r="K5918" i="10"/>
  <c r="K5917" i="10"/>
  <c r="K5916" i="10"/>
  <c r="K5915" i="10"/>
  <c r="K5914" i="10"/>
  <c r="K5913" i="10"/>
  <c r="K5912" i="10"/>
  <c r="K5911" i="10"/>
  <c r="K5910" i="10"/>
  <c r="K5909" i="10"/>
  <c r="K5908" i="10"/>
  <c r="K5907" i="10"/>
  <c r="K5906" i="10"/>
  <c r="K5905" i="10"/>
  <c r="K5904" i="10"/>
  <c r="K5903" i="10"/>
  <c r="K5902" i="10"/>
  <c r="K5901" i="10"/>
  <c r="K5900" i="10"/>
  <c r="K5899" i="10"/>
  <c r="K5898" i="10"/>
  <c r="K5897" i="10"/>
  <c r="K5896" i="10"/>
  <c r="K5895" i="10"/>
  <c r="K5894" i="10"/>
  <c r="K5893" i="10"/>
  <c r="K5892" i="10"/>
  <c r="K5891" i="10"/>
  <c r="K5890" i="10"/>
  <c r="K5889" i="10"/>
  <c r="K5888" i="10"/>
  <c r="K5887" i="10"/>
  <c r="K5886" i="10"/>
  <c r="K5885" i="10"/>
  <c r="K5884" i="10"/>
  <c r="K5883" i="10"/>
  <c r="K5882" i="10"/>
  <c r="K5881" i="10"/>
  <c r="K5880" i="10"/>
  <c r="K5879" i="10"/>
  <c r="K5878" i="10"/>
  <c r="K5877" i="10"/>
  <c r="K5876" i="10"/>
  <c r="K5875" i="10"/>
  <c r="K5874" i="10"/>
  <c r="K5873" i="10"/>
  <c r="K5872" i="10"/>
  <c r="K5871" i="10"/>
  <c r="K5870" i="10"/>
  <c r="K5869" i="10"/>
  <c r="K5868" i="10"/>
  <c r="K5867" i="10"/>
  <c r="K5866" i="10"/>
  <c r="K5865" i="10"/>
  <c r="K5864" i="10"/>
  <c r="K5863" i="10"/>
  <c r="K5862" i="10"/>
  <c r="K5861" i="10"/>
  <c r="K5860" i="10"/>
  <c r="K5859" i="10"/>
  <c r="K5858" i="10"/>
  <c r="K5857" i="10"/>
  <c r="K5856" i="10"/>
  <c r="K5855" i="10"/>
  <c r="K5854" i="10"/>
  <c r="K5853" i="10"/>
  <c r="K5852" i="10"/>
  <c r="K5851" i="10"/>
  <c r="K5850" i="10"/>
  <c r="K5849" i="10"/>
  <c r="K5848" i="10"/>
  <c r="K5847" i="10"/>
  <c r="K5846" i="10"/>
  <c r="K5845" i="10"/>
  <c r="K5844" i="10"/>
  <c r="K5843" i="10"/>
  <c r="K5842" i="10"/>
  <c r="K5841" i="10"/>
  <c r="K5840" i="10"/>
  <c r="K5839" i="10"/>
  <c r="K5838" i="10"/>
  <c r="K5837" i="10"/>
  <c r="K5836" i="10"/>
  <c r="K5835" i="10"/>
  <c r="K5834" i="10"/>
  <c r="K5833" i="10"/>
  <c r="K5832" i="10"/>
  <c r="K5831" i="10"/>
  <c r="K5830" i="10"/>
  <c r="K5829" i="10"/>
  <c r="K5828" i="10"/>
  <c r="K5827" i="10"/>
  <c r="K5826" i="10"/>
  <c r="K5825" i="10"/>
  <c r="K5824" i="10"/>
  <c r="K5823" i="10"/>
  <c r="K5822" i="10"/>
  <c r="K5821" i="10"/>
  <c r="K5820" i="10"/>
  <c r="K5819" i="10"/>
  <c r="K5818" i="10"/>
  <c r="K5817" i="10"/>
  <c r="K5816" i="10"/>
  <c r="K5815" i="10"/>
  <c r="K5814" i="10"/>
  <c r="K5813" i="10"/>
  <c r="K5812" i="10"/>
  <c r="K5811" i="10"/>
  <c r="K5810" i="10"/>
  <c r="K5809" i="10"/>
  <c r="K5808" i="10"/>
  <c r="K5807" i="10"/>
  <c r="K5806" i="10"/>
  <c r="K5805" i="10"/>
  <c r="K5804" i="10"/>
  <c r="K5803" i="10"/>
  <c r="K5802" i="10"/>
  <c r="K5801" i="10"/>
  <c r="K5800" i="10"/>
  <c r="K5799" i="10"/>
  <c r="K5798" i="10"/>
  <c r="K5797" i="10"/>
  <c r="K5796" i="10"/>
  <c r="K5795" i="10"/>
  <c r="K5794" i="10"/>
  <c r="K5793" i="10"/>
  <c r="K5792" i="10"/>
  <c r="K5791" i="10"/>
  <c r="K5790" i="10"/>
  <c r="K5789" i="10"/>
  <c r="K5788" i="10"/>
  <c r="K5787" i="10"/>
  <c r="K5786" i="10"/>
  <c r="K5785" i="10"/>
  <c r="K5784" i="10"/>
  <c r="K5783" i="10"/>
  <c r="K5782" i="10"/>
  <c r="K5781" i="10"/>
  <c r="K5780" i="10"/>
  <c r="K5779" i="10"/>
  <c r="K5778" i="10"/>
  <c r="K5777" i="10"/>
  <c r="K5776" i="10"/>
  <c r="K5775" i="10"/>
  <c r="K5774" i="10"/>
  <c r="K5773" i="10"/>
  <c r="K5772" i="10"/>
  <c r="K5771" i="10"/>
  <c r="K5770" i="10"/>
  <c r="K5769" i="10"/>
  <c r="K5768" i="10"/>
  <c r="K5767" i="10"/>
  <c r="K5766" i="10"/>
  <c r="K5765" i="10"/>
  <c r="K5764" i="10"/>
  <c r="K5763" i="10"/>
  <c r="K5762" i="10"/>
  <c r="K5761" i="10"/>
  <c r="K5760" i="10"/>
  <c r="K5759" i="10"/>
  <c r="K5758" i="10"/>
  <c r="K5757" i="10"/>
  <c r="K5756" i="10"/>
  <c r="K5755" i="10"/>
  <c r="K5754" i="10"/>
  <c r="K5753" i="10"/>
  <c r="K5752" i="10"/>
  <c r="K5751" i="10"/>
  <c r="K5750" i="10"/>
  <c r="K5749" i="10"/>
  <c r="K5748" i="10"/>
  <c r="K5747" i="10"/>
  <c r="K5746" i="10"/>
  <c r="K5745" i="10"/>
  <c r="K5744" i="10"/>
  <c r="K5743" i="10"/>
  <c r="K5742" i="10"/>
  <c r="K5741" i="10"/>
  <c r="K5740" i="10"/>
  <c r="K5739" i="10"/>
  <c r="K5738" i="10"/>
  <c r="K5737" i="10"/>
  <c r="K5736" i="10"/>
  <c r="K5735" i="10"/>
  <c r="K5734" i="10"/>
  <c r="K5733" i="10"/>
  <c r="K5732" i="10"/>
  <c r="K5731" i="10"/>
  <c r="K5730" i="10"/>
  <c r="K5729" i="10"/>
  <c r="K5728" i="10"/>
  <c r="K5727" i="10"/>
  <c r="K5726" i="10"/>
  <c r="K5725" i="10"/>
  <c r="K5724" i="10"/>
  <c r="K5723" i="10"/>
  <c r="K5722" i="10"/>
  <c r="K5721" i="10"/>
  <c r="K5720" i="10"/>
  <c r="K5719" i="10"/>
  <c r="K5718" i="10"/>
  <c r="K5717" i="10"/>
  <c r="K5716" i="10"/>
  <c r="K5715" i="10"/>
  <c r="K5714" i="10"/>
  <c r="K5713" i="10"/>
  <c r="K5712" i="10"/>
  <c r="K5711" i="10"/>
  <c r="K5710" i="10"/>
  <c r="K5709" i="10"/>
  <c r="K5708" i="10"/>
  <c r="K5707" i="10"/>
  <c r="K5706" i="10"/>
  <c r="K5705" i="10"/>
  <c r="K5704" i="10"/>
  <c r="K5703" i="10"/>
  <c r="K5702" i="10"/>
  <c r="K5701" i="10"/>
  <c r="K5700" i="10"/>
  <c r="K5699" i="10"/>
  <c r="K5698" i="10"/>
  <c r="K5697" i="10"/>
  <c r="K5696" i="10"/>
  <c r="K5695" i="10"/>
  <c r="K5694" i="10"/>
  <c r="K5693" i="10"/>
  <c r="K5692" i="10"/>
  <c r="K5691" i="10"/>
  <c r="K5690" i="10"/>
  <c r="K5689" i="10"/>
  <c r="K5688" i="10"/>
  <c r="K5687" i="10"/>
  <c r="K5686" i="10"/>
  <c r="K5685" i="10"/>
  <c r="K5684" i="10"/>
  <c r="K5683" i="10"/>
  <c r="K5682" i="10"/>
  <c r="K5681" i="10"/>
  <c r="K5680" i="10"/>
  <c r="K5679" i="10"/>
  <c r="K5678" i="10"/>
  <c r="K5677" i="10"/>
  <c r="K5676" i="10"/>
  <c r="K5675" i="10"/>
  <c r="K5674" i="10"/>
  <c r="K5673" i="10"/>
  <c r="K5672" i="10"/>
  <c r="K5671" i="10"/>
  <c r="K5670" i="10"/>
  <c r="K5669" i="10"/>
  <c r="K5668" i="10"/>
  <c r="K5667" i="10"/>
  <c r="K5666" i="10"/>
  <c r="K5665" i="10"/>
  <c r="K5664" i="10"/>
  <c r="K5663" i="10"/>
  <c r="K5662" i="10"/>
  <c r="K5661" i="10"/>
  <c r="K5660" i="10"/>
  <c r="K5659" i="10"/>
  <c r="K5658" i="10"/>
  <c r="K5657" i="10"/>
  <c r="K5656" i="10"/>
  <c r="K5655" i="10"/>
  <c r="K5654" i="10"/>
  <c r="K5653" i="10"/>
  <c r="K5652" i="10"/>
  <c r="K5651" i="10"/>
  <c r="K5650" i="10"/>
  <c r="K5649" i="10"/>
  <c r="K5648" i="10"/>
  <c r="K5647" i="10"/>
  <c r="K5646" i="10"/>
  <c r="K5645" i="10"/>
  <c r="K5644" i="10"/>
  <c r="K5643" i="10"/>
  <c r="K5642" i="10"/>
  <c r="K5641" i="10"/>
  <c r="K5640" i="10"/>
  <c r="K5639" i="10"/>
  <c r="K5638" i="10"/>
  <c r="K5637" i="10"/>
  <c r="K5636" i="10"/>
  <c r="K5635" i="10"/>
  <c r="K5634" i="10"/>
  <c r="K5633" i="10"/>
  <c r="K5632" i="10"/>
  <c r="K5631" i="10"/>
  <c r="K5630" i="10"/>
  <c r="K5629" i="10"/>
  <c r="K5628" i="10"/>
  <c r="K5627" i="10"/>
  <c r="K5626" i="10"/>
  <c r="K5625" i="10"/>
  <c r="K5624" i="10"/>
  <c r="K5623" i="10"/>
  <c r="K5622" i="10"/>
  <c r="K5621" i="10"/>
  <c r="K5620" i="10"/>
  <c r="K5619" i="10"/>
  <c r="K5618" i="10"/>
  <c r="K5617" i="10"/>
  <c r="K5616" i="10"/>
  <c r="K5615" i="10"/>
  <c r="K5614" i="10"/>
  <c r="K5613" i="10"/>
  <c r="K5612" i="10"/>
  <c r="K5611" i="10"/>
  <c r="K5610" i="10"/>
  <c r="K5609" i="10"/>
  <c r="K5608" i="10"/>
  <c r="K5607" i="10"/>
  <c r="K5606" i="10"/>
  <c r="K5605" i="10"/>
  <c r="K5604" i="10"/>
  <c r="K5603" i="10"/>
  <c r="K5602" i="10"/>
  <c r="K5601" i="10"/>
  <c r="K5600" i="10"/>
  <c r="K5599" i="10"/>
  <c r="K5598" i="10"/>
  <c r="K5597" i="10"/>
  <c r="K5596" i="10"/>
  <c r="K5595" i="10"/>
  <c r="K5594" i="10"/>
  <c r="K5593" i="10"/>
  <c r="K5592" i="10"/>
  <c r="K5591" i="10"/>
  <c r="K5590" i="10"/>
  <c r="K5589" i="10"/>
  <c r="K5588" i="10"/>
  <c r="K5587" i="10"/>
  <c r="K5586" i="10"/>
  <c r="K5585" i="10"/>
  <c r="K5584" i="10"/>
  <c r="K5583" i="10"/>
  <c r="K5582" i="10"/>
  <c r="K5581" i="10"/>
  <c r="K5580" i="10"/>
  <c r="K5579" i="10"/>
  <c r="K5578" i="10"/>
  <c r="K5577" i="10"/>
  <c r="K5576" i="10"/>
  <c r="K5575" i="10"/>
  <c r="K5574" i="10"/>
  <c r="K5573" i="10"/>
  <c r="K5572" i="10"/>
  <c r="K5571" i="10"/>
  <c r="K5570" i="10"/>
  <c r="K5569" i="10"/>
  <c r="K5568" i="10"/>
  <c r="K5567" i="10"/>
  <c r="K5566" i="10"/>
  <c r="K5565" i="10"/>
  <c r="K5564" i="10"/>
  <c r="K5563" i="10"/>
  <c r="K5562" i="10"/>
  <c r="K5561" i="10"/>
  <c r="K5560" i="10"/>
  <c r="K5559" i="10"/>
  <c r="K5558" i="10"/>
  <c r="K5557" i="10"/>
  <c r="K5556" i="10"/>
  <c r="K5555" i="10"/>
  <c r="K5554" i="10"/>
  <c r="K5553" i="10"/>
  <c r="K5552" i="10"/>
  <c r="K5551" i="10"/>
  <c r="K5550" i="10"/>
  <c r="K5549" i="10"/>
  <c r="K5548" i="10"/>
  <c r="K5547" i="10"/>
  <c r="K5546" i="10"/>
  <c r="K5545" i="10"/>
  <c r="K5544" i="10"/>
  <c r="K5543" i="10"/>
  <c r="K5542" i="10"/>
  <c r="K5541" i="10"/>
  <c r="K5540" i="10"/>
  <c r="K5539" i="10"/>
  <c r="K5538" i="10"/>
  <c r="K5537" i="10"/>
  <c r="K5536" i="10"/>
  <c r="K5535" i="10"/>
  <c r="K5534" i="10"/>
  <c r="K5533" i="10"/>
  <c r="K5532" i="10"/>
  <c r="K5531" i="10"/>
  <c r="K5530" i="10"/>
  <c r="K5529" i="10"/>
  <c r="K5528" i="10"/>
  <c r="K5527" i="10"/>
  <c r="K5526" i="10"/>
  <c r="K5525" i="10"/>
  <c r="K5524" i="10"/>
  <c r="K5523" i="10"/>
  <c r="K5522" i="10"/>
  <c r="K5521" i="10"/>
  <c r="K5520" i="10"/>
  <c r="K5519" i="10"/>
  <c r="K5518" i="10"/>
  <c r="K5517" i="10"/>
  <c r="K5516" i="10"/>
  <c r="K5515" i="10"/>
  <c r="K5514" i="10"/>
  <c r="K5513" i="10"/>
  <c r="K5512" i="10"/>
  <c r="K5511" i="10"/>
  <c r="K5510" i="10"/>
  <c r="K5509" i="10"/>
  <c r="K5508" i="10"/>
  <c r="K5507" i="10"/>
  <c r="K5506" i="10"/>
  <c r="K5505" i="10"/>
  <c r="K5504" i="10"/>
  <c r="K5503" i="10"/>
  <c r="K5502" i="10"/>
  <c r="K5501" i="10"/>
  <c r="K5500" i="10"/>
  <c r="K5499" i="10"/>
  <c r="K5498" i="10"/>
  <c r="K5497" i="10"/>
  <c r="K5496" i="10"/>
  <c r="K5495" i="10"/>
  <c r="K5494" i="10"/>
  <c r="K5493" i="10"/>
  <c r="K5492" i="10"/>
  <c r="K5491" i="10"/>
  <c r="K5490" i="10"/>
  <c r="K5489" i="10"/>
  <c r="K5488" i="10"/>
  <c r="K5487" i="10"/>
  <c r="K5486" i="10"/>
  <c r="K5485" i="10"/>
  <c r="K5484" i="10"/>
  <c r="K5483" i="10"/>
  <c r="K5482" i="10"/>
  <c r="K5481" i="10"/>
  <c r="K5480" i="10"/>
  <c r="K5479" i="10"/>
  <c r="K5478" i="10"/>
  <c r="K5477" i="10"/>
  <c r="K5476" i="10"/>
  <c r="K5475" i="10"/>
  <c r="K5474" i="10"/>
  <c r="K5473" i="10"/>
  <c r="K5472" i="10"/>
  <c r="K5471" i="10"/>
  <c r="K5470" i="10"/>
  <c r="K5469" i="10"/>
  <c r="K5468" i="10"/>
  <c r="K5467" i="10"/>
  <c r="K5466" i="10"/>
  <c r="K5465" i="10"/>
  <c r="K5464" i="10"/>
  <c r="K5463" i="10"/>
  <c r="K5462" i="10"/>
  <c r="K5461" i="10"/>
  <c r="K5460" i="10"/>
  <c r="K5459" i="10"/>
  <c r="K5458" i="10"/>
  <c r="K5457" i="10"/>
  <c r="K5456" i="10"/>
  <c r="K5455" i="10"/>
  <c r="K5454" i="10"/>
  <c r="K5453" i="10"/>
  <c r="K5452" i="10"/>
  <c r="K5451" i="10"/>
  <c r="K5450" i="10"/>
  <c r="K5449" i="10"/>
  <c r="K5448" i="10"/>
  <c r="K5447" i="10"/>
  <c r="K5446" i="10"/>
  <c r="K5445" i="10"/>
  <c r="K5444" i="10"/>
  <c r="K5443" i="10"/>
  <c r="K5442" i="10"/>
  <c r="K5441" i="10"/>
  <c r="K5440" i="10"/>
  <c r="K5439" i="10"/>
  <c r="K5438" i="10"/>
  <c r="K5437" i="10"/>
  <c r="K5436" i="10"/>
  <c r="K5435" i="10"/>
  <c r="K5434" i="10"/>
  <c r="K5433" i="10"/>
  <c r="K5432" i="10"/>
  <c r="K5431" i="10"/>
  <c r="K5430" i="10"/>
  <c r="K5429" i="10"/>
  <c r="K5428" i="10"/>
  <c r="K5427" i="10"/>
  <c r="K5426" i="10"/>
  <c r="K5425" i="10"/>
  <c r="K5424" i="10"/>
  <c r="K5423" i="10"/>
  <c r="K5422" i="10"/>
  <c r="K5421" i="10"/>
  <c r="K5420" i="10"/>
  <c r="K5419" i="10"/>
  <c r="K5418" i="10"/>
  <c r="K5417" i="10"/>
  <c r="K5416" i="10"/>
  <c r="K5415" i="10"/>
  <c r="K5414" i="10"/>
  <c r="K5413" i="10"/>
  <c r="K5412" i="10"/>
  <c r="K5411" i="10"/>
  <c r="K5410" i="10"/>
  <c r="K5409" i="10"/>
  <c r="K5408" i="10"/>
  <c r="K5407" i="10"/>
  <c r="K5406" i="10"/>
  <c r="K5405" i="10"/>
  <c r="K5404" i="10"/>
  <c r="K5403" i="10"/>
  <c r="K5402" i="10"/>
  <c r="K5401" i="10"/>
  <c r="K5400" i="10"/>
  <c r="K5399" i="10"/>
  <c r="K5398" i="10"/>
  <c r="K5397" i="10"/>
  <c r="K5396" i="10"/>
  <c r="K5395" i="10"/>
  <c r="K5394" i="10"/>
  <c r="K5393" i="10"/>
  <c r="K5392" i="10"/>
  <c r="K5391" i="10"/>
  <c r="K5390" i="10"/>
  <c r="K5389" i="10"/>
  <c r="K5388" i="10"/>
  <c r="K5387" i="10"/>
  <c r="K5386" i="10"/>
  <c r="K5385" i="10"/>
  <c r="K5384" i="10"/>
  <c r="K5383" i="10"/>
  <c r="K5382" i="10"/>
  <c r="K5381" i="10"/>
  <c r="K5380" i="10"/>
  <c r="K5379" i="10"/>
  <c r="K5378" i="10"/>
  <c r="K5377" i="10"/>
  <c r="K5376" i="10"/>
  <c r="K5375" i="10"/>
  <c r="K5374" i="10"/>
  <c r="K5373" i="10"/>
  <c r="K5372" i="10"/>
  <c r="K5371" i="10"/>
  <c r="K5370" i="10"/>
  <c r="K5369" i="10"/>
  <c r="K5368" i="10"/>
  <c r="K5367" i="10"/>
  <c r="K5366" i="10"/>
  <c r="K5365" i="10"/>
  <c r="K5364" i="10"/>
  <c r="K5363" i="10"/>
  <c r="K5362" i="10"/>
  <c r="K5361" i="10"/>
  <c r="K5360" i="10"/>
  <c r="K5359" i="10"/>
  <c r="K5358" i="10"/>
  <c r="K5357" i="10"/>
  <c r="K5356" i="10"/>
  <c r="K5355" i="10"/>
  <c r="K5354" i="10"/>
  <c r="K5353" i="10"/>
  <c r="K5352" i="10"/>
  <c r="K5351" i="10"/>
  <c r="K5350" i="10"/>
  <c r="K5349" i="10"/>
  <c r="K5348" i="10"/>
  <c r="K5347" i="10"/>
  <c r="K5346" i="10"/>
  <c r="K5345" i="10"/>
  <c r="K5344" i="10"/>
  <c r="K5343" i="10"/>
  <c r="K5342" i="10"/>
  <c r="K5341" i="10"/>
  <c r="K5340" i="10"/>
  <c r="K5339" i="10"/>
  <c r="K5338" i="10"/>
  <c r="K5337" i="10"/>
  <c r="K5336" i="10"/>
  <c r="K5335" i="10"/>
  <c r="K5334" i="10"/>
  <c r="K5333" i="10"/>
  <c r="K5332" i="10"/>
  <c r="K5331" i="10"/>
  <c r="K5330" i="10"/>
  <c r="K5329" i="10"/>
  <c r="K5328" i="10"/>
  <c r="K5327" i="10"/>
  <c r="K5326" i="10"/>
  <c r="K5325" i="10"/>
  <c r="K5324" i="10"/>
  <c r="K5323" i="10"/>
  <c r="K5322" i="10"/>
  <c r="K5321" i="10"/>
  <c r="K5320" i="10"/>
  <c r="K5319" i="10"/>
  <c r="K5318" i="10"/>
  <c r="K5317" i="10"/>
  <c r="K5316" i="10"/>
  <c r="K5315" i="10"/>
  <c r="K5314" i="10"/>
  <c r="K5313" i="10"/>
  <c r="K5312" i="10"/>
  <c r="K5311" i="10"/>
  <c r="K5310" i="10"/>
  <c r="K5309" i="10"/>
  <c r="K5308" i="10"/>
  <c r="K5307" i="10"/>
  <c r="K5306" i="10"/>
  <c r="K5305" i="10"/>
  <c r="K5304" i="10"/>
  <c r="K5303" i="10"/>
  <c r="K5302" i="10"/>
  <c r="K5301" i="10"/>
  <c r="K5300" i="10"/>
  <c r="K5299" i="10"/>
  <c r="K5298" i="10"/>
  <c r="K5297" i="10"/>
  <c r="K5296" i="10"/>
  <c r="K5295" i="10"/>
  <c r="K5294" i="10"/>
  <c r="K5293" i="10"/>
  <c r="K5292" i="10"/>
  <c r="K5291" i="10"/>
  <c r="K5290" i="10"/>
  <c r="K5289" i="10"/>
  <c r="K5288" i="10"/>
  <c r="K5287" i="10"/>
  <c r="K5286" i="10"/>
  <c r="K5285" i="10"/>
  <c r="K5284" i="10"/>
  <c r="K5283" i="10"/>
  <c r="K5282" i="10"/>
  <c r="K5281" i="10"/>
  <c r="K5280" i="10"/>
  <c r="K5279" i="10"/>
  <c r="K5278" i="10"/>
  <c r="K5277" i="10"/>
  <c r="K5276" i="10"/>
  <c r="K5275" i="10"/>
  <c r="K5274" i="10"/>
  <c r="K5273" i="10"/>
  <c r="K5272" i="10"/>
  <c r="K5271" i="10"/>
  <c r="K5270" i="10"/>
  <c r="K5269" i="10"/>
  <c r="K5268" i="10"/>
  <c r="K5267" i="10"/>
  <c r="K5266" i="10"/>
  <c r="K5265" i="10"/>
  <c r="K5264" i="10"/>
  <c r="K5263" i="10"/>
  <c r="K5262" i="10"/>
  <c r="K5261" i="10"/>
  <c r="K5260" i="10"/>
  <c r="K5259" i="10"/>
  <c r="K5258" i="10"/>
  <c r="K5257" i="10"/>
  <c r="K5256" i="10"/>
  <c r="K5255" i="10"/>
  <c r="K5254" i="10"/>
  <c r="K5253" i="10"/>
  <c r="K5252" i="10"/>
  <c r="K5251" i="10"/>
  <c r="K5250" i="10"/>
  <c r="K5249" i="10"/>
  <c r="K5248" i="10"/>
  <c r="K5247" i="10"/>
  <c r="K5246" i="10"/>
  <c r="K5245" i="10"/>
  <c r="K5244" i="10"/>
  <c r="K5243" i="10"/>
  <c r="K5242" i="10"/>
  <c r="K5241" i="10"/>
  <c r="K5240" i="10"/>
  <c r="K5239" i="10"/>
  <c r="K5238" i="10"/>
  <c r="K5237" i="10"/>
  <c r="K5236" i="10"/>
  <c r="K5235" i="10"/>
  <c r="K5234" i="10"/>
  <c r="K5233" i="10"/>
  <c r="K5232" i="10"/>
  <c r="K5231" i="10"/>
  <c r="K5230" i="10"/>
  <c r="K5229" i="10"/>
  <c r="K5228" i="10"/>
  <c r="K5227" i="10"/>
  <c r="K5226" i="10"/>
  <c r="K5225" i="10"/>
  <c r="K5224" i="10"/>
  <c r="K5223" i="10"/>
  <c r="K5222" i="10"/>
  <c r="K5221" i="10"/>
  <c r="K5220" i="10"/>
  <c r="K5219" i="10"/>
  <c r="K5218" i="10"/>
  <c r="K5217" i="10"/>
  <c r="K5216" i="10"/>
  <c r="K5215" i="10"/>
  <c r="K5214" i="10"/>
  <c r="K5213" i="10"/>
  <c r="K5212" i="10"/>
  <c r="K5211" i="10"/>
  <c r="K5210" i="10"/>
  <c r="K5209" i="10"/>
  <c r="K5208" i="10"/>
  <c r="K5207" i="10"/>
  <c r="K5206" i="10"/>
  <c r="K5205" i="10"/>
  <c r="K5204" i="10"/>
  <c r="K5203" i="10"/>
  <c r="K5202" i="10"/>
  <c r="K5201" i="10"/>
  <c r="K5200" i="10"/>
  <c r="K5199" i="10"/>
  <c r="K5198" i="10"/>
  <c r="K5197" i="10"/>
  <c r="K5196" i="10"/>
  <c r="K5195" i="10"/>
  <c r="K5194" i="10"/>
  <c r="K5193" i="10"/>
  <c r="K5192" i="10"/>
  <c r="K5191" i="10"/>
  <c r="K5190" i="10"/>
  <c r="K5189" i="10"/>
  <c r="K5188" i="10"/>
  <c r="K5187" i="10"/>
  <c r="K5186" i="10"/>
  <c r="K5185" i="10"/>
  <c r="K5184" i="10"/>
  <c r="K5183" i="10"/>
  <c r="K5182" i="10"/>
  <c r="K5181" i="10"/>
  <c r="K5180" i="10"/>
  <c r="K5179" i="10"/>
  <c r="K5178" i="10"/>
  <c r="K5177" i="10"/>
  <c r="K5176" i="10"/>
  <c r="K5175" i="10"/>
  <c r="K5174" i="10"/>
  <c r="K5173" i="10"/>
  <c r="K5172" i="10"/>
  <c r="K5171" i="10"/>
  <c r="K5170" i="10"/>
  <c r="K5169" i="10"/>
  <c r="K5168" i="10"/>
  <c r="K5167" i="10"/>
  <c r="K5166" i="10"/>
  <c r="K5165" i="10"/>
  <c r="K5164" i="10"/>
  <c r="K5163" i="10"/>
  <c r="K5162" i="10"/>
  <c r="K5161" i="10"/>
  <c r="K5160" i="10"/>
  <c r="K5159" i="10"/>
  <c r="K5158" i="10"/>
  <c r="K5157" i="10"/>
  <c r="K5156" i="10"/>
  <c r="K5155" i="10"/>
  <c r="K5154" i="10"/>
  <c r="K5153" i="10"/>
  <c r="K5152" i="10"/>
  <c r="K5151" i="10"/>
  <c r="K5150" i="10"/>
  <c r="K5149" i="10"/>
  <c r="K5148" i="10"/>
  <c r="K5147" i="10"/>
  <c r="K5146" i="10"/>
  <c r="K5145" i="10"/>
  <c r="K5144" i="10"/>
  <c r="K5143" i="10"/>
  <c r="K5142" i="10"/>
  <c r="K5141" i="10"/>
  <c r="K5140" i="10"/>
  <c r="K5139" i="10"/>
  <c r="K5138" i="10"/>
  <c r="K5137" i="10"/>
  <c r="K5136" i="10"/>
  <c r="K5135" i="10"/>
  <c r="K5134" i="10"/>
  <c r="K5133" i="10"/>
  <c r="K5132" i="10"/>
  <c r="K5131" i="10"/>
  <c r="K5130" i="10"/>
  <c r="K5129" i="10"/>
  <c r="K5128" i="10"/>
  <c r="K5127" i="10"/>
  <c r="K5126" i="10"/>
  <c r="K5125" i="10"/>
  <c r="K5124" i="10"/>
  <c r="K5123" i="10"/>
  <c r="K5122" i="10"/>
  <c r="K5121" i="10"/>
  <c r="K5120" i="10"/>
  <c r="K5119" i="10"/>
  <c r="K5118" i="10"/>
  <c r="K5117" i="10"/>
  <c r="K5116" i="10"/>
  <c r="K5115" i="10"/>
  <c r="K5114" i="10"/>
  <c r="K5113" i="10"/>
  <c r="K5112" i="10"/>
  <c r="K5111" i="10"/>
  <c r="K5110" i="10"/>
  <c r="K5109" i="10"/>
  <c r="K5108" i="10"/>
  <c r="K5107" i="10"/>
  <c r="K5106" i="10"/>
  <c r="K5105" i="10"/>
  <c r="K5104" i="10"/>
  <c r="K5103" i="10"/>
  <c r="K5102" i="10"/>
  <c r="K5101" i="10"/>
  <c r="K5100" i="10"/>
  <c r="K5099" i="10"/>
  <c r="K5098" i="10"/>
  <c r="K5097" i="10"/>
  <c r="K5096" i="10"/>
  <c r="K5095" i="10"/>
  <c r="K5094" i="10"/>
  <c r="K5093" i="10"/>
  <c r="K5092" i="10"/>
  <c r="K5091" i="10"/>
  <c r="K5090" i="10"/>
  <c r="K5089" i="10"/>
  <c r="K5088" i="10"/>
  <c r="K5087" i="10"/>
  <c r="K5086" i="10"/>
  <c r="K5085" i="10"/>
  <c r="K5084" i="10"/>
  <c r="K5083" i="10"/>
  <c r="K5082" i="10"/>
  <c r="K5081" i="10"/>
  <c r="K5080" i="10"/>
  <c r="K5079" i="10"/>
  <c r="K5078" i="10"/>
  <c r="K5077" i="10"/>
  <c r="K5076" i="10"/>
  <c r="K5075" i="10"/>
  <c r="K5074" i="10"/>
  <c r="K5073" i="10"/>
  <c r="K5072" i="10"/>
  <c r="K5071" i="10"/>
  <c r="K5070" i="10"/>
  <c r="K5069" i="10"/>
  <c r="K5068" i="10"/>
  <c r="K5067" i="10"/>
  <c r="K5066" i="10"/>
  <c r="K5065" i="10"/>
  <c r="K5064" i="10"/>
  <c r="K5063" i="10"/>
  <c r="K5062" i="10"/>
  <c r="K5061" i="10"/>
  <c r="K5060" i="10"/>
  <c r="K5059" i="10"/>
  <c r="K5058" i="10"/>
  <c r="K5057" i="10"/>
  <c r="K5056" i="10"/>
  <c r="K5055" i="10"/>
  <c r="K5054" i="10"/>
  <c r="K5053" i="10"/>
  <c r="K5052" i="10"/>
  <c r="K5051" i="10"/>
  <c r="K5050" i="10"/>
  <c r="K5049" i="10"/>
  <c r="K5048" i="10"/>
  <c r="K5047" i="10"/>
  <c r="K5046" i="10"/>
  <c r="K5045" i="10"/>
  <c r="K5044" i="10"/>
  <c r="K5043" i="10"/>
  <c r="K5042" i="10"/>
  <c r="K5041" i="10"/>
  <c r="K5040" i="10"/>
  <c r="K5039" i="10"/>
  <c r="K5038" i="10"/>
  <c r="K5037" i="10"/>
  <c r="K5036" i="10"/>
  <c r="K5035" i="10"/>
  <c r="K5034" i="10"/>
  <c r="K5033" i="10"/>
  <c r="K5032" i="10"/>
  <c r="K5031" i="10"/>
  <c r="K5030" i="10"/>
  <c r="K5029" i="10"/>
  <c r="K5028" i="10"/>
  <c r="K5027" i="10"/>
  <c r="K5026" i="10"/>
  <c r="K5025" i="10"/>
  <c r="K5024" i="10"/>
  <c r="K5023" i="10"/>
  <c r="K5022" i="10"/>
  <c r="K5021" i="10"/>
  <c r="K5020" i="10"/>
  <c r="K5019" i="10"/>
  <c r="K5018" i="10"/>
  <c r="K5017" i="10"/>
  <c r="K5016" i="10"/>
  <c r="K5015" i="10"/>
  <c r="K5014" i="10"/>
  <c r="K5013" i="10"/>
  <c r="K5012" i="10"/>
  <c r="K5011" i="10"/>
  <c r="K5010" i="10"/>
  <c r="K5009" i="10"/>
  <c r="K5008" i="10"/>
  <c r="K5007" i="10"/>
  <c r="K5006" i="10"/>
  <c r="K5005" i="10"/>
  <c r="K5004" i="10"/>
  <c r="K5003" i="10"/>
  <c r="K5002" i="10"/>
  <c r="K5001" i="10"/>
  <c r="K5000" i="10"/>
  <c r="K4999" i="10"/>
  <c r="K4998" i="10"/>
  <c r="K4997" i="10"/>
  <c r="K4996" i="10"/>
  <c r="K4995" i="10"/>
  <c r="K4994" i="10"/>
  <c r="K4993" i="10"/>
  <c r="K4992" i="10"/>
  <c r="K4991" i="10"/>
  <c r="K4990" i="10"/>
  <c r="K4989" i="10"/>
  <c r="K4988" i="10"/>
  <c r="K4987" i="10"/>
  <c r="K4986" i="10"/>
  <c r="K4985" i="10"/>
  <c r="K4984" i="10"/>
  <c r="K4983" i="10"/>
  <c r="K4982" i="10"/>
  <c r="K4981" i="10"/>
  <c r="K4980" i="10"/>
  <c r="K4979" i="10"/>
  <c r="K4978" i="10"/>
  <c r="K4977" i="10"/>
  <c r="K4976" i="10"/>
  <c r="K4975" i="10"/>
  <c r="K4974" i="10"/>
  <c r="K4973" i="10"/>
  <c r="K4972" i="10"/>
  <c r="K4971" i="10"/>
  <c r="K4970" i="10"/>
  <c r="K4969" i="10"/>
  <c r="K4968" i="10"/>
  <c r="K4967" i="10"/>
  <c r="K4966" i="10"/>
  <c r="K4965" i="10"/>
  <c r="K4964" i="10"/>
  <c r="K4963" i="10"/>
  <c r="K4962" i="10"/>
  <c r="K4961" i="10"/>
  <c r="K4960" i="10"/>
  <c r="K4959" i="10"/>
  <c r="K4958" i="10"/>
  <c r="K4957" i="10"/>
  <c r="K4956" i="10"/>
  <c r="K4955" i="10"/>
  <c r="K4954" i="10"/>
  <c r="K4953" i="10"/>
  <c r="K4952" i="10"/>
  <c r="K4951" i="10"/>
  <c r="K4950" i="10"/>
  <c r="K4949" i="10"/>
  <c r="K4948" i="10"/>
  <c r="K4947" i="10"/>
  <c r="K4946" i="10"/>
  <c r="K4945" i="10"/>
  <c r="K4944" i="10"/>
  <c r="K4943" i="10"/>
  <c r="K4942" i="10"/>
  <c r="K4941" i="10"/>
  <c r="K4940" i="10"/>
  <c r="K4939" i="10"/>
  <c r="K4938" i="10"/>
  <c r="K4937" i="10"/>
  <c r="K4936" i="10"/>
  <c r="K4935" i="10"/>
  <c r="K4934" i="10"/>
  <c r="K4933" i="10"/>
  <c r="K4932" i="10"/>
  <c r="K4931" i="10"/>
  <c r="K4930" i="10"/>
  <c r="K4929" i="10"/>
  <c r="K4928" i="10"/>
  <c r="K4927" i="10"/>
  <c r="K4926" i="10"/>
  <c r="K4925" i="10"/>
  <c r="K4924" i="10"/>
  <c r="K4923" i="10"/>
  <c r="K4922" i="10"/>
  <c r="K4921" i="10"/>
  <c r="K4920" i="10"/>
  <c r="K4919" i="10"/>
  <c r="K4918" i="10"/>
  <c r="K4917" i="10"/>
  <c r="K4916" i="10"/>
  <c r="K4915" i="10"/>
  <c r="K4914" i="10"/>
  <c r="K4913" i="10"/>
  <c r="K4912" i="10"/>
  <c r="K4911" i="10"/>
  <c r="K4910" i="10"/>
  <c r="K4909" i="10"/>
  <c r="K4908" i="10"/>
  <c r="K4907" i="10"/>
  <c r="K4906" i="10"/>
  <c r="K4905" i="10"/>
  <c r="K4904" i="10"/>
  <c r="K4903" i="10"/>
  <c r="K4902" i="10"/>
  <c r="K4901" i="10"/>
  <c r="K4900" i="10"/>
  <c r="K4899" i="10"/>
  <c r="K4898" i="10"/>
  <c r="K4897" i="10"/>
  <c r="K4896" i="10"/>
  <c r="K4895" i="10"/>
  <c r="K4894" i="10"/>
  <c r="K4893" i="10"/>
  <c r="K4892" i="10"/>
  <c r="K4891" i="10"/>
  <c r="K4890" i="10"/>
  <c r="K4889" i="10"/>
  <c r="K4888" i="10"/>
  <c r="K4887" i="10"/>
  <c r="K4886" i="10"/>
  <c r="K4885" i="10"/>
  <c r="K4884" i="10"/>
  <c r="K4883" i="10"/>
  <c r="K4882" i="10"/>
  <c r="K4881" i="10"/>
  <c r="K4880" i="10"/>
  <c r="K4879" i="10"/>
  <c r="K4878" i="10"/>
  <c r="K4877" i="10"/>
  <c r="K4876" i="10"/>
  <c r="K4875" i="10"/>
  <c r="K4874" i="10"/>
  <c r="K4873" i="10"/>
  <c r="K4872" i="10"/>
  <c r="K4871" i="10"/>
  <c r="K4870" i="10"/>
  <c r="K4869" i="10"/>
  <c r="K4868" i="10"/>
  <c r="K4867" i="10"/>
  <c r="K4866" i="10"/>
  <c r="K4865" i="10"/>
  <c r="K4864" i="10"/>
  <c r="K4863" i="10"/>
  <c r="K4862" i="10"/>
  <c r="K4861" i="10"/>
  <c r="K4860" i="10"/>
  <c r="K4859" i="10"/>
  <c r="K4858" i="10"/>
  <c r="K4857" i="10"/>
  <c r="K4856" i="10"/>
  <c r="K4855" i="10"/>
  <c r="K4854" i="10"/>
  <c r="K4853" i="10"/>
  <c r="K4852" i="10"/>
  <c r="K4851" i="10"/>
  <c r="K4850" i="10"/>
  <c r="K4849" i="10"/>
  <c r="K4848" i="10"/>
  <c r="K4847" i="10"/>
  <c r="K4846" i="10"/>
  <c r="K4845" i="10"/>
  <c r="K4844" i="10"/>
  <c r="K4843" i="10"/>
  <c r="K4842" i="10"/>
  <c r="K4841" i="10"/>
  <c r="K4840" i="10"/>
  <c r="K4839" i="10"/>
  <c r="K4838" i="10"/>
  <c r="K4837" i="10"/>
  <c r="K4836" i="10"/>
  <c r="K4835" i="10"/>
  <c r="K4834" i="10"/>
  <c r="K4833" i="10"/>
  <c r="K4832" i="10"/>
  <c r="K4831" i="10"/>
  <c r="K4830" i="10"/>
  <c r="K4829" i="10"/>
  <c r="K4828" i="10"/>
  <c r="K4827" i="10"/>
  <c r="K4826" i="10"/>
  <c r="K4825" i="10"/>
  <c r="K4824" i="10"/>
  <c r="K4823" i="10"/>
  <c r="K4822" i="10"/>
  <c r="K4821" i="10"/>
  <c r="K4820" i="10"/>
  <c r="K4819" i="10"/>
  <c r="K4818" i="10"/>
  <c r="K4817" i="10"/>
  <c r="K4816" i="10"/>
  <c r="K4815" i="10"/>
  <c r="K4814" i="10"/>
  <c r="K4813" i="10"/>
  <c r="K4812" i="10"/>
  <c r="K4811" i="10"/>
  <c r="K4810" i="10"/>
  <c r="K4809" i="10"/>
  <c r="K4808" i="10"/>
  <c r="K4807" i="10"/>
  <c r="K4806" i="10"/>
  <c r="K4805" i="10"/>
  <c r="K4804" i="10"/>
  <c r="K4803" i="10"/>
  <c r="K4802" i="10"/>
  <c r="K4801" i="10"/>
  <c r="K4800" i="10"/>
  <c r="K4799" i="10"/>
  <c r="K4798" i="10"/>
  <c r="K4797" i="10"/>
  <c r="K4796" i="10"/>
  <c r="K4795" i="10"/>
  <c r="K4794" i="10"/>
  <c r="K4793" i="10"/>
  <c r="K4792" i="10"/>
  <c r="K4791" i="10"/>
  <c r="K4790" i="10"/>
  <c r="K4789" i="10"/>
  <c r="K4788" i="10"/>
  <c r="K4787" i="10"/>
  <c r="K4786" i="10"/>
  <c r="K4785" i="10"/>
  <c r="K4784" i="10"/>
  <c r="K4783" i="10"/>
  <c r="K4782" i="10"/>
  <c r="K4781" i="10"/>
  <c r="K4780" i="10"/>
  <c r="K4779" i="10"/>
  <c r="K4778" i="10"/>
  <c r="K4777" i="10"/>
  <c r="K4776" i="10"/>
  <c r="K4775" i="10"/>
  <c r="K4774" i="10"/>
  <c r="K4773" i="10"/>
  <c r="K4772" i="10"/>
  <c r="K4771" i="10"/>
  <c r="K4770" i="10"/>
  <c r="K4769" i="10"/>
  <c r="K4768" i="10"/>
  <c r="K4767" i="10"/>
  <c r="K4766" i="10"/>
  <c r="K4765" i="10"/>
  <c r="K4764" i="10"/>
  <c r="K4763" i="10"/>
  <c r="K4762" i="10"/>
  <c r="K4761" i="10"/>
  <c r="K4760" i="10"/>
  <c r="K4759" i="10"/>
  <c r="K4758" i="10"/>
  <c r="K4757" i="10"/>
  <c r="K4756" i="10"/>
  <c r="K4755" i="10"/>
  <c r="K4754" i="10"/>
  <c r="K4753" i="10"/>
  <c r="K4752" i="10"/>
  <c r="K4751" i="10"/>
  <c r="K4750" i="10"/>
  <c r="K4749" i="10"/>
  <c r="K4748" i="10"/>
  <c r="K4747" i="10"/>
  <c r="K4746" i="10"/>
  <c r="K4745" i="10"/>
  <c r="K4744" i="10"/>
  <c r="K4743" i="10"/>
  <c r="K4742" i="10"/>
  <c r="K4741" i="10"/>
  <c r="K4740" i="10"/>
  <c r="K4739" i="10"/>
  <c r="K4738" i="10"/>
  <c r="K4737" i="10"/>
  <c r="K4736" i="10"/>
  <c r="K4735" i="10"/>
  <c r="K4734" i="10"/>
  <c r="K4733" i="10"/>
  <c r="K4732" i="10"/>
  <c r="K4731" i="10"/>
  <c r="K4730" i="10"/>
  <c r="K4729" i="10"/>
  <c r="K4728" i="10"/>
  <c r="K4727" i="10"/>
  <c r="K4726" i="10"/>
  <c r="K4725" i="10"/>
  <c r="K4724" i="10"/>
  <c r="K4723" i="10"/>
  <c r="K4722" i="10"/>
  <c r="K4721" i="10"/>
  <c r="K4720" i="10"/>
  <c r="K4719" i="10"/>
  <c r="K4718" i="10"/>
  <c r="K4717" i="10"/>
  <c r="K4716" i="10"/>
  <c r="K4715" i="10"/>
  <c r="K4714" i="10"/>
  <c r="K4713" i="10"/>
  <c r="K4712" i="10"/>
  <c r="K4711" i="10"/>
  <c r="K4710" i="10"/>
  <c r="K4709" i="10"/>
  <c r="K4708" i="10"/>
  <c r="K4707" i="10"/>
  <c r="K4706" i="10"/>
  <c r="K4705" i="10"/>
  <c r="K4704" i="10"/>
  <c r="K4703" i="10"/>
  <c r="K4702" i="10"/>
  <c r="K4701" i="10"/>
  <c r="K4700" i="10"/>
  <c r="K4699" i="10"/>
  <c r="K4698" i="10"/>
  <c r="K4697" i="10"/>
  <c r="K4696" i="10"/>
  <c r="K4695" i="10"/>
  <c r="K4694" i="10"/>
  <c r="K4693" i="10"/>
  <c r="K4692" i="10"/>
  <c r="K4691" i="10"/>
  <c r="K4690" i="10"/>
  <c r="K4689" i="10"/>
  <c r="K4688" i="10"/>
  <c r="K4687" i="10"/>
  <c r="K4686" i="10"/>
  <c r="K4685" i="10"/>
  <c r="K4684" i="10"/>
  <c r="K4683" i="10"/>
  <c r="K4682" i="10"/>
  <c r="K4681" i="10"/>
  <c r="K4680" i="10"/>
  <c r="K4679" i="10"/>
  <c r="K4678" i="10"/>
  <c r="K4677" i="10"/>
  <c r="K4676" i="10"/>
  <c r="K4675" i="10"/>
  <c r="K4674" i="10"/>
  <c r="K4673" i="10"/>
  <c r="K4672" i="10"/>
  <c r="K4671" i="10"/>
  <c r="K4670" i="10"/>
  <c r="K4669" i="10"/>
  <c r="K4668" i="10"/>
  <c r="K4667" i="10"/>
  <c r="K4666" i="10"/>
  <c r="K4665" i="10"/>
  <c r="K4664" i="10"/>
  <c r="K4663" i="10"/>
  <c r="K4662" i="10"/>
  <c r="K4661" i="10"/>
  <c r="K4660" i="10"/>
  <c r="K4659" i="10"/>
  <c r="K4658" i="10"/>
  <c r="K4657" i="10"/>
  <c r="K4656" i="10"/>
  <c r="K4655" i="10"/>
  <c r="K4654" i="10"/>
  <c r="K4653" i="10"/>
  <c r="K4652" i="10"/>
  <c r="K4651" i="10"/>
  <c r="K4650" i="10"/>
  <c r="K4649" i="10"/>
  <c r="K4648" i="10"/>
  <c r="K4647" i="10"/>
  <c r="K4646" i="10"/>
  <c r="K4645" i="10"/>
  <c r="K4644" i="10"/>
  <c r="K4643" i="10"/>
  <c r="K4642" i="10"/>
  <c r="K4641" i="10"/>
  <c r="K4640" i="10"/>
  <c r="K4639" i="10"/>
  <c r="K4638" i="10"/>
  <c r="K4637" i="10"/>
  <c r="K4636" i="10"/>
  <c r="K4635" i="10"/>
  <c r="K4634" i="10"/>
  <c r="K4633" i="10"/>
  <c r="K4632" i="10"/>
  <c r="K4631" i="10"/>
  <c r="K4630" i="10"/>
  <c r="K4629" i="10"/>
  <c r="K4628" i="10"/>
  <c r="K4627" i="10"/>
  <c r="K4626" i="10"/>
  <c r="K4625" i="10"/>
  <c r="K4624" i="10"/>
  <c r="K4623" i="10"/>
  <c r="K4622" i="10"/>
  <c r="K4621" i="10"/>
  <c r="K4620" i="10"/>
  <c r="K4619" i="10"/>
  <c r="K4618" i="10"/>
  <c r="K4617" i="10"/>
  <c r="K4616" i="10"/>
  <c r="K4615" i="10"/>
  <c r="K4614" i="10"/>
  <c r="K4613" i="10"/>
  <c r="K4612" i="10"/>
  <c r="K4611" i="10"/>
  <c r="K4610" i="10"/>
  <c r="K4609" i="10"/>
  <c r="K4608" i="10"/>
  <c r="K4607" i="10"/>
  <c r="K4606" i="10"/>
  <c r="K4605" i="10"/>
  <c r="K4604" i="10"/>
  <c r="K4603" i="10"/>
  <c r="K4602" i="10"/>
  <c r="K4601" i="10"/>
  <c r="K4600" i="10"/>
  <c r="K4599" i="10"/>
  <c r="K4598" i="10"/>
  <c r="K4597" i="10"/>
  <c r="K4596" i="10"/>
  <c r="K4595" i="10"/>
  <c r="K4594" i="10"/>
  <c r="K4593" i="10"/>
  <c r="K4592" i="10"/>
  <c r="K4591" i="10"/>
  <c r="K4590" i="10"/>
  <c r="K4589" i="10"/>
  <c r="K4588" i="10"/>
  <c r="K4587" i="10"/>
  <c r="K4586" i="10"/>
  <c r="K4585" i="10"/>
  <c r="K4584" i="10"/>
  <c r="K4583" i="10"/>
  <c r="K4582" i="10"/>
  <c r="K4581" i="10"/>
  <c r="K4580" i="10"/>
  <c r="K4579" i="10"/>
  <c r="K4578" i="10"/>
  <c r="K4577" i="10"/>
  <c r="K4576" i="10"/>
  <c r="K4575" i="10"/>
  <c r="K4574" i="10"/>
  <c r="K4573" i="10"/>
  <c r="K4572" i="10"/>
  <c r="K4571" i="10"/>
  <c r="K4570" i="10"/>
  <c r="K4569" i="10"/>
  <c r="K4568" i="10"/>
  <c r="K4567" i="10"/>
  <c r="K4566" i="10"/>
  <c r="K4565" i="10"/>
  <c r="K4564" i="10"/>
  <c r="K4563" i="10"/>
  <c r="K4562" i="10"/>
  <c r="K4561" i="10"/>
  <c r="K4560" i="10"/>
  <c r="K4559" i="10"/>
  <c r="K4558" i="10"/>
  <c r="K4557" i="10"/>
  <c r="K4556" i="10"/>
  <c r="K4555" i="10"/>
  <c r="K4554" i="10"/>
  <c r="K4553" i="10"/>
  <c r="K4552" i="10"/>
  <c r="K4551" i="10"/>
  <c r="K4550" i="10"/>
  <c r="K4549" i="10"/>
  <c r="K4548" i="10"/>
  <c r="K4547" i="10"/>
  <c r="K4546" i="10"/>
  <c r="K4545" i="10"/>
  <c r="K4544" i="10"/>
  <c r="K4543" i="10"/>
  <c r="K4542" i="10"/>
  <c r="K4541" i="10"/>
  <c r="K4540" i="10"/>
  <c r="K4539" i="10"/>
  <c r="K4538" i="10"/>
  <c r="K4537" i="10"/>
  <c r="K4536" i="10"/>
  <c r="K4535" i="10"/>
  <c r="K4534" i="10"/>
  <c r="K4533" i="10"/>
  <c r="K4532" i="10"/>
  <c r="K4531" i="10"/>
  <c r="K4530" i="10"/>
  <c r="K4529" i="10"/>
  <c r="K4528" i="10"/>
  <c r="K4527" i="10"/>
  <c r="K4526" i="10"/>
  <c r="K4525" i="10"/>
  <c r="K4524" i="10"/>
  <c r="K4523" i="10"/>
  <c r="K4522" i="10"/>
  <c r="K4521" i="10"/>
  <c r="K4520" i="10"/>
  <c r="K4519" i="10"/>
  <c r="K4518" i="10"/>
  <c r="K4517" i="10"/>
  <c r="K4516" i="10"/>
  <c r="K4515" i="10"/>
  <c r="K4514" i="10"/>
  <c r="K4513" i="10"/>
  <c r="K4512" i="10"/>
  <c r="K4511" i="10"/>
  <c r="K4510" i="10"/>
  <c r="K4509" i="10"/>
  <c r="K4508" i="10"/>
  <c r="K4507" i="10"/>
  <c r="K4506" i="10"/>
  <c r="K4505" i="10"/>
  <c r="K4504" i="10"/>
  <c r="K4503" i="10"/>
  <c r="K4502" i="10"/>
  <c r="K4501" i="10"/>
  <c r="K4500" i="10"/>
  <c r="K4499" i="10"/>
  <c r="K4498" i="10"/>
  <c r="K4497" i="10"/>
  <c r="K4496" i="10"/>
  <c r="K4495" i="10"/>
  <c r="K4494" i="10"/>
  <c r="K4493" i="10"/>
  <c r="K4492" i="10"/>
  <c r="K4491" i="10"/>
  <c r="K4490" i="10"/>
  <c r="K4489" i="10"/>
  <c r="K4488" i="10"/>
  <c r="K4487" i="10"/>
  <c r="K4486" i="10"/>
  <c r="K4485" i="10"/>
  <c r="K4484" i="10"/>
  <c r="K4483" i="10"/>
  <c r="K4482" i="10"/>
  <c r="K4481" i="10"/>
  <c r="K4480" i="10"/>
  <c r="K4479" i="10"/>
  <c r="K4478" i="10"/>
  <c r="K4477" i="10"/>
  <c r="K4476" i="10"/>
  <c r="K4475" i="10"/>
  <c r="K4474" i="10"/>
  <c r="K4473" i="10"/>
  <c r="K4472" i="10"/>
  <c r="K4471" i="10"/>
  <c r="K4470" i="10"/>
  <c r="K4469" i="10"/>
  <c r="K4468" i="10"/>
  <c r="K4467" i="10"/>
  <c r="K4466" i="10"/>
  <c r="K4465" i="10"/>
  <c r="K4464" i="10"/>
  <c r="K4463" i="10"/>
  <c r="K4462" i="10"/>
  <c r="K4461" i="10"/>
  <c r="K4460" i="10"/>
  <c r="K4459" i="10"/>
  <c r="K4458" i="10"/>
  <c r="K4457" i="10"/>
  <c r="K4456" i="10"/>
  <c r="K4455" i="10"/>
  <c r="K4454" i="10"/>
  <c r="K4453" i="10"/>
  <c r="K4452" i="10"/>
  <c r="K4451" i="10"/>
  <c r="K4450" i="10"/>
  <c r="K4449" i="10"/>
  <c r="K4448" i="10"/>
  <c r="K4447" i="10"/>
  <c r="K4446" i="10"/>
  <c r="K4445" i="10"/>
  <c r="K4444" i="10"/>
  <c r="K4443" i="10"/>
  <c r="K4442" i="10"/>
  <c r="K4441" i="10"/>
  <c r="K4440" i="10"/>
  <c r="K4439" i="10"/>
  <c r="K4438" i="10"/>
  <c r="K4437" i="10"/>
  <c r="K4436" i="10"/>
  <c r="K4435" i="10"/>
  <c r="K4434" i="10"/>
  <c r="K4433" i="10"/>
  <c r="K4432" i="10"/>
  <c r="K4431" i="10"/>
  <c r="K4430" i="10"/>
  <c r="K4429" i="10"/>
  <c r="K4428" i="10"/>
  <c r="K4427" i="10"/>
  <c r="K4426" i="10"/>
  <c r="K4425" i="10"/>
  <c r="K4424" i="10"/>
  <c r="K4423" i="10"/>
  <c r="K4422" i="10"/>
  <c r="K4421" i="10"/>
  <c r="K4420" i="10"/>
  <c r="K4419" i="10"/>
  <c r="K4418" i="10"/>
  <c r="K4417" i="10"/>
  <c r="K4416" i="10"/>
  <c r="K4415" i="10"/>
  <c r="K4414" i="10"/>
  <c r="K4413" i="10"/>
  <c r="K4412" i="10"/>
  <c r="K4411" i="10"/>
  <c r="K4410" i="10"/>
  <c r="K4409" i="10"/>
  <c r="K4408" i="10"/>
  <c r="K4407" i="10"/>
  <c r="K4406" i="10"/>
  <c r="K4405" i="10"/>
  <c r="K4404" i="10"/>
  <c r="K4403" i="10"/>
  <c r="K4402" i="10"/>
  <c r="K4401" i="10"/>
  <c r="K4400" i="10"/>
  <c r="K4399" i="10"/>
  <c r="K4398" i="10"/>
  <c r="K4397" i="10"/>
  <c r="K4396" i="10"/>
  <c r="K4395" i="10"/>
  <c r="K4394" i="10"/>
  <c r="K4393" i="10"/>
  <c r="K4392" i="10"/>
  <c r="K4391" i="10"/>
  <c r="K4390" i="10"/>
  <c r="K4389" i="10"/>
  <c r="K4388" i="10"/>
  <c r="K4387" i="10"/>
  <c r="K4386" i="10"/>
  <c r="K4385" i="10"/>
  <c r="K4384" i="10"/>
  <c r="K4383" i="10"/>
  <c r="K4382" i="10"/>
  <c r="K4381" i="10"/>
  <c r="K4380" i="10"/>
  <c r="K4379" i="10"/>
  <c r="K4378" i="10"/>
  <c r="K4377" i="10"/>
  <c r="K4376" i="10"/>
  <c r="K4375" i="10"/>
  <c r="K4374" i="10"/>
  <c r="K4373" i="10"/>
  <c r="K4372" i="10"/>
  <c r="K4371" i="10"/>
  <c r="K4370" i="10"/>
  <c r="K4369" i="10"/>
  <c r="K4368" i="10"/>
  <c r="K4367" i="10"/>
  <c r="K4366" i="10"/>
  <c r="K4365" i="10"/>
  <c r="K4364" i="10"/>
  <c r="K4363" i="10"/>
  <c r="K4362" i="10"/>
  <c r="K4361" i="10"/>
  <c r="K4360" i="10"/>
  <c r="K4359" i="10"/>
  <c r="K4358" i="10"/>
  <c r="K4357" i="10"/>
  <c r="K4356" i="10"/>
  <c r="K4355" i="10"/>
  <c r="K4354" i="10"/>
  <c r="K4353" i="10"/>
  <c r="K4352" i="10"/>
  <c r="K4351" i="10"/>
  <c r="K4350" i="10"/>
  <c r="K4349" i="10"/>
  <c r="K4348" i="10"/>
  <c r="K4347" i="10"/>
  <c r="K4346" i="10"/>
  <c r="K4345" i="10"/>
  <c r="K4344" i="10"/>
  <c r="K4343" i="10"/>
  <c r="K4342" i="10"/>
  <c r="K4341" i="10"/>
  <c r="K4340" i="10"/>
  <c r="K4339" i="10"/>
  <c r="K4338" i="10"/>
  <c r="K4337" i="10"/>
  <c r="K4336" i="10"/>
  <c r="K4335" i="10"/>
  <c r="K4334" i="10"/>
  <c r="K4333" i="10"/>
  <c r="K4332" i="10"/>
  <c r="K4331" i="10"/>
  <c r="K4330" i="10"/>
  <c r="K4329" i="10"/>
  <c r="K4328" i="10"/>
  <c r="K4327" i="10"/>
  <c r="K4326" i="10"/>
  <c r="K4325" i="10"/>
  <c r="K4324" i="10"/>
  <c r="K4323" i="10"/>
  <c r="K4322" i="10"/>
  <c r="K4321" i="10"/>
  <c r="K4320" i="10"/>
  <c r="K4319" i="10"/>
  <c r="K4318" i="10"/>
  <c r="K4317" i="10"/>
  <c r="K4316" i="10"/>
  <c r="K4315" i="10"/>
  <c r="K4314" i="10"/>
  <c r="K4313" i="10"/>
  <c r="K4312" i="10"/>
  <c r="K4311" i="10"/>
  <c r="K4310" i="10"/>
  <c r="K4309" i="10"/>
  <c r="K4308" i="10"/>
  <c r="K4307" i="10"/>
  <c r="K4306" i="10"/>
  <c r="K4305" i="10"/>
  <c r="K4304" i="10"/>
  <c r="K4303" i="10"/>
  <c r="K4302" i="10"/>
  <c r="K4301" i="10"/>
  <c r="K4300" i="10"/>
  <c r="K4299" i="10"/>
  <c r="K4298" i="10"/>
  <c r="K4297" i="10"/>
  <c r="K4296" i="10"/>
  <c r="K4295" i="10"/>
  <c r="K4294" i="10"/>
  <c r="K4293" i="10"/>
  <c r="K4292" i="10"/>
  <c r="K4291" i="10"/>
  <c r="K4290" i="10"/>
  <c r="K4289" i="10"/>
  <c r="K4288" i="10"/>
  <c r="K4287" i="10"/>
  <c r="K4286" i="10"/>
  <c r="K4285" i="10"/>
  <c r="K4284" i="10"/>
  <c r="K4283" i="10"/>
  <c r="K4282" i="10"/>
  <c r="K4281" i="10"/>
  <c r="K4280" i="10"/>
  <c r="K4279" i="10"/>
  <c r="K4278" i="10"/>
  <c r="K4277" i="10"/>
  <c r="K4276" i="10"/>
  <c r="K4275" i="10"/>
  <c r="K4274" i="10"/>
  <c r="K4273" i="10"/>
  <c r="K4272" i="10"/>
  <c r="K4271" i="10"/>
  <c r="K4270" i="10"/>
  <c r="K4269" i="10"/>
  <c r="K4268" i="10"/>
  <c r="K4267" i="10"/>
  <c r="K4266" i="10"/>
  <c r="K4265" i="10"/>
  <c r="K4264" i="10"/>
  <c r="K4263" i="10"/>
  <c r="K4262" i="10"/>
  <c r="K4261" i="10"/>
  <c r="K4260" i="10"/>
  <c r="K4259" i="10"/>
  <c r="K4258" i="10"/>
  <c r="K4257" i="10"/>
  <c r="K4256" i="10"/>
  <c r="K4255" i="10"/>
  <c r="K4254" i="10"/>
  <c r="K4253" i="10"/>
  <c r="K4252" i="10"/>
  <c r="K4251" i="10"/>
  <c r="K4250" i="10"/>
  <c r="K4249" i="10"/>
  <c r="K4248" i="10"/>
  <c r="K4247" i="10"/>
  <c r="K4246" i="10"/>
  <c r="K4245" i="10"/>
  <c r="K4244" i="10"/>
  <c r="K4243" i="10"/>
  <c r="K4242" i="10"/>
  <c r="K4241" i="10"/>
  <c r="K4240" i="10"/>
  <c r="K4239" i="10"/>
  <c r="K4238" i="10"/>
  <c r="K4237" i="10"/>
  <c r="K4236" i="10"/>
  <c r="K4235" i="10"/>
  <c r="K4234" i="10"/>
  <c r="K4233" i="10"/>
  <c r="K4232" i="10"/>
  <c r="K4231" i="10"/>
  <c r="K4230" i="10"/>
  <c r="K4229" i="10"/>
  <c r="K4228" i="10"/>
  <c r="K4227" i="10"/>
  <c r="K4226" i="10"/>
  <c r="K4225" i="10"/>
  <c r="K4224" i="10"/>
  <c r="K4223" i="10"/>
  <c r="K4222" i="10"/>
  <c r="K4221" i="10"/>
  <c r="K4220" i="10"/>
  <c r="K4219" i="10"/>
  <c r="K4218" i="10"/>
  <c r="K4217" i="10"/>
  <c r="K4216" i="10"/>
  <c r="K4215" i="10"/>
  <c r="K4214" i="10"/>
  <c r="K4213" i="10"/>
  <c r="K4212" i="10"/>
  <c r="K4211" i="10"/>
  <c r="K4210" i="10"/>
  <c r="K4209" i="10"/>
  <c r="K4208" i="10"/>
  <c r="K4207" i="10"/>
  <c r="K4206" i="10"/>
  <c r="K4205" i="10"/>
  <c r="K4204" i="10"/>
  <c r="K4203" i="10"/>
  <c r="K4202" i="10"/>
  <c r="K4201" i="10"/>
  <c r="K4200" i="10"/>
  <c r="K4199" i="10"/>
  <c r="K4198" i="10"/>
  <c r="K4197" i="10"/>
  <c r="K4196" i="10"/>
  <c r="K4195" i="10"/>
  <c r="K4194" i="10"/>
  <c r="K4193" i="10"/>
  <c r="K4192" i="10"/>
  <c r="K4191" i="10"/>
  <c r="K4190" i="10"/>
  <c r="K4189" i="10"/>
  <c r="K4188" i="10"/>
  <c r="K4187" i="10"/>
  <c r="K4186" i="10"/>
  <c r="K4185" i="10"/>
  <c r="K4184" i="10"/>
  <c r="K4183" i="10"/>
  <c r="K4182" i="10"/>
  <c r="K4181" i="10"/>
  <c r="K4180" i="10"/>
  <c r="K4179" i="10"/>
  <c r="K4178" i="10"/>
  <c r="K4177" i="10"/>
  <c r="K4176" i="10"/>
  <c r="K4175" i="10"/>
  <c r="K4174" i="10"/>
  <c r="K4173" i="10"/>
  <c r="K4172" i="10"/>
  <c r="K4171" i="10"/>
  <c r="K4170" i="10"/>
  <c r="K4169" i="10"/>
  <c r="K4168" i="10"/>
  <c r="K4167" i="10"/>
  <c r="K4166" i="10"/>
  <c r="K4165" i="10"/>
  <c r="K4164" i="10"/>
  <c r="K4163" i="10"/>
  <c r="K4162" i="10"/>
  <c r="K4161" i="10"/>
  <c r="K4160" i="10"/>
  <c r="K4159" i="10"/>
  <c r="K4158" i="10"/>
  <c r="K4157" i="10"/>
  <c r="K4156" i="10"/>
  <c r="K4155" i="10"/>
  <c r="K4154" i="10"/>
  <c r="K4153" i="10"/>
  <c r="K4152" i="10"/>
  <c r="K4151" i="10"/>
  <c r="K4150" i="10"/>
  <c r="K4149" i="10"/>
  <c r="K4148" i="10"/>
  <c r="K4147" i="10"/>
  <c r="K4146" i="10"/>
  <c r="K4145" i="10"/>
  <c r="K4144" i="10"/>
  <c r="K4143" i="10"/>
  <c r="K4142" i="10"/>
  <c r="K4141" i="10"/>
  <c r="K4140" i="10"/>
  <c r="K4139" i="10"/>
  <c r="K4138" i="10"/>
  <c r="K4137" i="10"/>
  <c r="K4136" i="10"/>
  <c r="K4135" i="10"/>
  <c r="K4134" i="10"/>
  <c r="K4133" i="10"/>
  <c r="K4132" i="10"/>
  <c r="K4131" i="10"/>
  <c r="K4130" i="10"/>
  <c r="K4129" i="10"/>
  <c r="K4128" i="10"/>
  <c r="K4127" i="10"/>
  <c r="K4126" i="10"/>
  <c r="K4125" i="10"/>
  <c r="K4124" i="10"/>
  <c r="K4123" i="10"/>
  <c r="K4122" i="10"/>
  <c r="K4121" i="10"/>
  <c r="K4120" i="10"/>
  <c r="K4119" i="10"/>
  <c r="K4118" i="10"/>
  <c r="K4117" i="10"/>
  <c r="K4116" i="10"/>
  <c r="K4115" i="10"/>
  <c r="K4114" i="10"/>
  <c r="K4113" i="10"/>
  <c r="K4112" i="10"/>
  <c r="K4111" i="10"/>
  <c r="K4110" i="10"/>
  <c r="K4109" i="10"/>
  <c r="K4108" i="10"/>
  <c r="K4107" i="10"/>
  <c r="K4106" i="10"/>
  <c r="K4105" i="10"/>
  <c r="K4104" i="10"/>
  <c r="K4103" i="10"/>
  <c r="K4102" i="10"/>
  <c r="K4101" i="10"/>
  <c r="K4100" i="10"/>
  <c r="K4099" i="10"/>
  <c r="K4098" i="10"/>
  <c r="K4097" i="10"/>
  <c r="K4096" i="10"/>
  <c r="K4095" i="10"/>
  <c r="K4094" i="10"/>
  <c r="K4093" i="10"/>
  <c r="K4092" i="10"/>
  <c r="K4091" i="10"/>
  <c r="K4090" i="10"/>
  <c r="K4089" i="10"/>
  <c r="K4088" i="10"/>
  <c r="K4087" i="10"/>
  <c r="K4086" i="10"/>
  <c r="K4085" i="10"/>
  <c r="K4084" i="10"/>
  <c r="K4083" i="10"/>
  <c r="K4082" i="10"/>
  <c r="K4081" i="10"/>
  <c r="K4080" i="10"/>
  <c r="K4079" i="10"/>
  <c r="K4078" i="10"/>
  <c r="K4077" i="10"/>
  <c r="K4076" i="10"/>
  <c r="K4075" i="10"/>
  <c r="K4074" i="10"/>
  <c r="K4073" i="10"/>
  <c r="K4072" i="10"/>
  <c r="K4071" i="10"/>
  <c r="K4070" i="10"/>
  <c r="K4069" i="10"/>
  <c r="K4068" i="10"/>
  <c r="K4067" i="10"/>
  <c r="K4066" i="10"/>
  <c r="K4065" i="10"/>
  <c r="K4064" i="10"/>
  <c r="K4063" i="10"/>
  <c r="K4062" i="10"/>
  <c r="K4061" i="10"/>
  <c r="K4060" i="10"/>
  <c r="K4059" i="10"/>
  <c r="K4058" i="10"/>
  <c r="K4057" i="10"/>
  <c r="K4056" i="10"/>
  <c r="K4055" i="10"/>
  <c r="K4054" i="10"/>
  <c r="K4053" i="10"/>
  <c r="K4052" i="10"/>
  <c r="K4051" i="10"/>
  <c r="K4050" i="10"/>
  <c r="K4049" i="10"/>
  <c r="K4048" i="10"/>
  <c r="K4047" i="10"/>
  <c r="K4046" i="10"/>
  <c r="K4045" i="10"/>
  <c r="K4044" i="10"/>
  <c r="K4043" i="10"/>
  <c r="K4042" i="10"/>
  <c r="K4041" i="10"/>
  <c r="K4040" i="10"/>
  <c r="K4039" i="10"/>
  <c r="K4038" i="10"/>
  <c r="K4037" i="10"/>
  <c r="K4036" i="10"/>
  <c r="K4035" i="10"/>
  <c r="K4034" i="10"/>
  <c r="K4033" i="10"/>
  <c r="K4032" i="10"/>
  <c r="K4031" i="10"/>
  <c r="K4030" i="10"/>
  <c r="K4029" i="10"/>
  <c r="K4028" i="10"/>
  <c r="K4027" i="10"/>
  <c r="K4026" i="10"/>
  <c r="K4025" i="10"/>
  <c r="K4024" i="10"/>
  <c r="K4023" i="10"/>
  <c r="K4022" i="10"/>
  <c r="K4021" i="10"/>
  <c r="K4020" i="10"/>
  <c r="K4019" i="10"/>
  <c r="K4018" i="10"/>
  <c r="K4017" i="10"/>
  <c r="K4016" i="10"/>
  <c r="K4015" i="10"/>
  <c r="K4014" i="10"/>
  <c r="K4013" i="10"/>
  <c r="K4012" i="10"/>
  <c r="K4011" i="10"/>
  <c r="K4010" i="10"/>
  <c r="K4009" i="10"/>
  <c r="K4008" i="10"/>
  <c r="K4007" i="10"/>
  <c r="K4006" i="10"/>
  <c r="K4005" i="10"/>
  <c r="K4004" i="10"/>
  <c r="K4003" i="10"/>
  <c r="K4002" i="10"/>
  <c r="K4001" i="10"/>
  <c r="K4000" i="10"/>
  <c r="K3999" i="10"/>
  <c r="K3998" i="10"/>
  <c r="K3997" i="10"/>
  <c r="K3996" i="10"/>
  <c r="K3995" i="10"/>
  <c r="K3994" i="10"/>
  <c r="K3993" i="10"/>
  <c r="K3992" i="10"/>
  <c r="K3991" i="10"/>
  <c r="K3990" i="10"/>
  <c r="K3989" i="10"/>
  <c r="K3988" i="10"/>
  <c r="K3987" i="10"/>
  <c r="K3986" i="10"/>
  <c r="K3985" i="10"/>
  <c r="K3984" i="10"/>
  <c r="K3983" i="10"/>
  <c r="K3982" i="10"/>
  <c r="K3981" i="10"/>
  <c r="K3980" i="10"/>
  <c r="K3979" i="10"/>
  <c r="K3978" i="10"/>
  <c r="K3977" i="10"/>
  <c r="K3976" i="10"/>
  <c r="K3975" i="10"/>
  <c r="K3974" i="10"/>
  <c r="K3973" i="10"/>
  <c r="K3972" i="10"/>
  <c r="K3971" i="10"/>
  <c r="K3970" i="10"/>
  <c r="K3969" i="10"/>
  <c r="K3968" i="10"/>
  <c r="K3967" i="10"/>
  <c r="K3966" i="10"/>
  <c r="K3965" i="10"/>
  <c r="K3964" i="10"/>
  <c r="K3963" i="10"/>
  <c r="K3962" i="10"/>
  <c r="K3961" i="10"/>
  <c r="K3960" i="10"/>
  <c r="K3959" i="10"/>
  <c r="K3958" i="10"/>
  <c r="K3957" i="10"/>
  <c r="K3956" i="10"/>
  <c r="K3955" i="10"/>
  <c r="K3954" i="10"/>
  <c r="K3953" i="10"/>
  <c r="K3952" i="10"/>
  <c r="K3951" i="10"/>
  <c r="K3950" i="10"/>
  <c r="K3949" i="10"/>
  <c r="K3948" i="10"/>
  <c r="K3947" i="10"/>
  <c r="K3946" i="10"/>
  <c r="K3945" i="10"/>
  <c r="K3944" i="10"/>
  <c r="K3943" i="10"/>
  <c r="K3942" i="10"/>
  <c r="K3941" i="10"/>
  <c r="K3940" i="10"/>
  <c r="K3939" i="10"/>
  <c r="K3938" i="10"/>
  <c r="K3937" i="10"/>
  <c r="K3936" i="10"/>
  <c r="K3935" i="10"/>
  <c r="K3934" i="10"/>
  <c r="K3933" i="10"/>
  <c r="K3932" i="10"/>
  <c r="K3931" i="10"/>
  <c r="K3930" i="10"/>
  <c r="K3929" i="10"/>
  <c r="K3928" i="10"/>
  <c r="K3927" i="10"/>
  <c r="K3926" i="10"/>
  <c r="K3925" i="10"/>
  <c r="K3924" i="10"/>
  <c r="K3923" i="10"/>
  <c r="K3922" i="10"/>
  <c r="K3921" i="10"/>
  <c r="K3920" i="10"/>
  <c r="K3919" i="10"/>
  <c r="K3918" i="10"/>
  <c r="K3917" i="10"/>
  <c r="K3916" i="10"/>
  <c r="K3915" i="10"/>
  <c r="K3914" i="10"/>
  <c r="K3913" i="10"/>
  <c r="K3912" i="10"/>
  <c r="K3911" i="10"/>
  <c r="K3910" i="10"/>
  <c r="K3909" i="10"/>
  <c r="K3908" i="10"/>
  <c r="K3907" i="10"/>
  <c r="K3906" i="10"/>
  <c r="K3905" i="10"/>
  <c r="K3904" i="10"/>
  <c r="K3903" i="10"/>
  <c r="K3902" i="10"/>
  <c r="K3901" i="10"/>
  <c r="K3900" i="10"/>
  <c r="K3899" i="10"/>
  <c r="K3898" i="10"/>
  <c r="K3897" i="10"/>
  <c r="K3896" i="10"/>
  <c r="K3895" i="10"/>
  <c r="K3894" i="10"/>
  <c r="K3893" i="10"/>
  <c r="K3892" i="10"/>
  <c r="K3891" i="10"/>
  <c r="K3890" i="10"/>
  <c r="K3889" i="10"/>
  <c r="K3888" i="10"/>
  <c r="K3887" i="10"/>
  <c r="K3886" i="10"/>
  <c r="K3885" i="10"/>
  <c r="K3884" i="10"/>
  <c r="K3883" i="10"/>
  <c r="K3882" i="10"/>
  <c r="K3881" i="10"/>
  <c r="K3880" i="10"/>
  <c r="K3879" i="10"/>
  <c r="K3878" i="10"/>
  <c r="K3877" i="10"/>
  <c r="K3876" i="10"/>
  <c r="K3875" i="10"/>
  <c r="K3874" i="10"/>
  <c r="K3873" i="10"/>
  <c r="K3872" i="10"/>
  <c r="K3871" i="10"/>
  <c r="K3870" i="10"/>
  <c r="K3869" i="10"/>
  <c r="K3868" i="10"/>
  <c r="K3867" i="10"/>
  <c r="K3866" i="10"/>
  <c r="K3865" i="10"/>
  <c r="K3864" i="10"/>
  <c r="K3863" i="10"/>
  <c r="K3862" i="10"/>
  <c r="K3861" i="10"/>
  <c r="K3860" i="10"/>
  <c r="K3859" i="10"/>
  <c r="K3858" i="10"/>
  <c r="K3857" i="10"/>
  <c r="K3856" i="10"/>
  <c r="K3855" i="10"/>
  <c r="K3854" i="10"/>
  <c r="K3853" i="10"/>
  <c r="K3852" i="10"/>
  <c r="K3851" i="10"/>
  <c r="K3850" i="10"/>
  <c r="K3849" i="10"/>
  <c r="K3848" i="10"/>
  <c r="K3847" i="10"/>
  <c r="K3846" i="10"/>
  <c r="K3845" i="10"/>
  <c r="K3844" i="10"/>
  <c r="K3843" i="10"/>
  <c r="K3842" i="10"/>
  <c r="K3841" i="10"/>
  <c r="K3840" i="10"/>
  <c r="K3839" i="10"/>
  <c r="K3838" i="10"/>
  <c r="K3837" i="10"/>
  <c r="K3836" i="10"/>
  <c r="K3835" i="10"/>
  <c r="K3834" i="10"/>
  <c r="K3833" i="10"/>
  <c r="K3832" i="10"/>
  <c r="K3831" i="10"/>
  <c r="K3830" i="10"/>
  <c r="K3829" i="10"/>
  <c r="K3828" i="10"/>
  <c r="K3827" i="10"/>
  <c r="K3826" i="10"/>
  <c r="K3825" i="10"/>
  <c r="K3824" i="10"/>
  <c r="K3823" i="10"/>
  <c r="K3822" i="10"/>
  <c r="K3821" i="10"/>
  <c r="K3820" i="10"/>
  <c r="K3819" i="10"/>
  <c r="K3818" i="10"/>
  <c r="K3817" i="10"/>
  <c r="K3816" i="10"/>
  <c r="K3815" i="10"/>
  <c r="K3814" i="10"/>
  <c r="K3813" i="10"/>
  <c r="K3812" i="10"/>
  <c r="K3811" i="10"/>
  <c r="K3810" i="10"/>
  <c r="K3809" i="10"/>
  <c r="K3808" i="10"/>
  <c r="K3807" i="10"/>
  <c r="K3806" i="10"/>
  <c r="K3805" i="10"/>
  <c r="K3804" i="10"/>
  <c r="K3803" i="10"/>
  <c r="K3802" i="10"/>
  <c r="K3801" i="10"/>
  <c r="K3800" i="10"/>
  <c r="K3799" i="10"/>
  <c r="K3798" i="10"/>
  <c r="K3797" i="10"/>
  <c r="K3796" i="10"/>
  <c r="K3795" i="10"/>
  <c r="K3794" i="10"/>
  <c r="K3793" i="10"/>
  <c r="K3792" i="10"/>
  <c r="K3791" i="10"/>
  <c r="K3790" i="10"/>
  <c r="K3789" i="10"/>
  <c r="K3788" i="10"/>
  <c r="K3787" i="10"/>
  <c r="K3786" i="10"/>
  <c r="K3785" i="10"/>
  <c r="K3784" i="10"/>
  <c r="K3783" i="10"/>
  <c r="K3782" i="10"/>
  <c r="K3781" i="10"/>
  <c r="K3780" i="10"/>
  <c r="K3779" i="10"/>
  <c r="K3778" i="10"/>
  <c r="K3777" i="10"/>
  <c r="K3776" i="10"/>
  <c r="K3775" i="10"/>
  <c r="K3774" i="10"/>
  <c r="K3773" i="10"/>
  <c r="K3772" i="10"/>
  <c r="K3771" i="10"/>
  <c r="K3770" i="10"/>
  <c r="K3769" i="10"/>
  <c r="K3768" i="10"/>
  <c r="K3767" i="10"/>
  <c r="K3766" i="10"/>
  <c r="K3765" i="10"/>
  <c r="K3764" i="10"/>
  <c r="K3763" i="10"/>
  <c r="K3762" i="10"/>
  <c r="K3761" i="10"/>
  <c r="K3760" i="10"/>
  <c r="K3759" i="10"/>
  <c r="K3758" i="10"/>
  <c r="K3757" i="10"/>
  <c r="K3756" i="10"/>
  <c r="K3755" i="10"/>
  <c r="K3754" i="10"/>
  <c r="K3753" i="10"/>
  <c r="K3752" i="10"/>
  <c r="K3751" i="10"/>
  <c r="K3750" i="10"/>
  <c r="K3749" i="10"/>
  <c r="K3748" i="10"/>
  <c r="K3747" i="10"/>
  <c r="K3746" i="10"/>
  <c r="K3745" i="10"/>
  <c r="K3744" i="10"/>
  <c r="K3743" i="10"/>
  <c r="K3742" i="10"/>
  <c r="K3741" i="10"/>
  <c r="K3740" i="10"/>
  <c r="K3739" i="10"/>
  <c r="K3738" i="10"/>
  <c r="K3737" i="10"/>
  <c r="K3736" i="10"/>
  <c r="K3735" i="10"/>
  <c r="K3734" i="10"/>
  <c r="K3733" i="10"/>
  <c r="K3732" i="10"/>
  <c r="K3731" i="10"/>
  <c r="K3730" i="10"/>
  <c r="K3729" i="10"/>
  <c r="K3728" i="10"/>
  <c r="K3727" i="10"/>
  <c r="K3726" i="10"/>
  <c r="K3725" i="10"/>
  <c r="K3724" i="10"/>
  <c r="K3723" i="10"/>
  <c r="K3722" i="10"/>
  <c r="K3721" i="10"/>
  <c r="K3720" i="10"/>
  <c r="K3719" i="10"/>
  <c r="K3718" i="10"/>
  <c r="K3717" i="10"/>
  <c r="K3716" i="10"/>
  <c r="K3715" i="10"/>
  <c r="K3714" i="10"/>
  <c r="K3713" i="10"/>
  <c r="K3712" i="10"/>
  <c r="K3711" i="10"/>
  <c r="K3710" i="10"/>
  <c r="K3709" i="10"/>
  <c r="K3708" i="10"/>
  <c r="K3707" i="10"/>
  <c r="K3706" i="10"/>
  <c r="K3705" i="10"/>
  <c r="K3704" i="10"/>
  <c r="K3703" i="10"/>
  <c r="K3702" i="10"/>
  <c r="K3701" i="10"/>
  <c r="K3700" i="10"/>
  <c r="K3699" i="10"/>
  <c r="K3698" i="10"/>
  <c r="K3697" i="10"/>
  <c r="K3696" i="10"/>
  <c r="K3695" i="10"/>
  <c r="K3694" i="10"/>
  <c r="K3693" i="10"/>
  <c r="K3692" i="10"/>
  <c r="K3691" i="10"/>
  <c r="K3690" i="10"/>
  <c r="K3689" i="10"/>
  <c r="K3688" i="10"/>
  <c r="K3687" i="10"/>
  <c r="K3686" i="10"/>
  <c r="K3685" i="10"/>
  <c r="K3684" i="10"/>
  <c r="K3683" i="10"/>
  <c r="K3682" i="10"/>
  <c r="K3681" i="10"/>
  <c r="K3680" i="10"/>
  <c r="K3679" i="10"/>
  <c r="K3678" i="10"/>
  <c r="K3677" i="10"/>
  <c r="K3676" i="10"/>
  <c r="K3675" i="10"/>
  <c r="K3674" i="10"/>
  <c r="K3673" i="10"/>
  <c r="K3672" i="10"/>
  <c r="K3671" i="10"/>
  <c r="K3670" i="10"/>
  <c r="K3669" i="10"/>
  <c r="K3668" i="10"/>
  <c r="K3667" i="10"/>
  <c r="K3666" i="10"/>
  <c r="K3665" i="10"/>
  <c r="K3664" i="10"/>
  <c r="K3663" i="10"/>
  <c r="K3662" i="10"/>
  <c r="K3661" i="10"/>
  <c r="K3660" i="10"/>
  <c r="K3659" i="10"/>
  <c r="K3658" i="10"/>
  <c r="K3657" i="10"/>
  <c r="K3656" i="10"/>
  <c r="K3655" i="10"/>
  <c r="K3654" i="10"/>
  <c r="K3653" i="10"/>
  <c r="K3652" i="10"/>
  <c r="K3651" i="10"/>
  <c r="K3650" i="10"/>
  <c r="K3649" i="10"/>
  <c r="K3648" i="10"/>
  <c r="K3647" i="10"/>
  <c r="K3646" i="10"/>
  <c r="K3645" i="10"/>
  <c r="K3644" i="10"/>
  <c r="K3643" i="10"/>
  <c r="K3642" i="10"/>
  <c r="K3641" i="10"/>
  <c r="K3640" i="10"/>
  <c r="K3639" i="10"/>
  <c r="K3638" i="10"/>
  <c r="K3637" i="10"/>
  <c r="K3636" i="10"/>
  <c r="K3635" i="10"/>
  <c r="K3634" i="10"/>
  <c r="K3633" i="10"/>
  <c r="K3632" i="10"/>
  <c r="K3631" i="10"/>
  <c r="K3630" i="10"/>
  <c r="K3629" i="10"/>
  <c r="K3628" i="10"/>
  <c r="K3627" i="10"/>
  <c r="K3626" i="10"/>
  <c r="K3625" i="10"/>
  <c r="K3624" i="10"/>
  <c r="K3623" i="10"/>
  <c r="K3622" i="10"/>
  <c r="K3621" i="10"/>
  <c r="K3620" i="10"/>
  <c r="K3619" i="10"/>
  <c r="K3618" i="10"/>
  <c r="K3617" i="10"/>
  <c r="K3616" i="10"/>
  <c r="K3615" i="10"/>
  <c r="K3614" i="10"/>
  <c r="K3613" i="10"/>
  <c r="K3612" i="10"/>
  <c r="K3611" i="10"/>
  <c r="K3610" i="10"/>
  <c r="K3609" i="10"/>
  <c r="K3608" i="10"/>
  <c r="K3607" i="10"/>
  <c r="K3606" i="10"/>
  <c r="K3605" i="10"/>
  <c r="K3604" i="10"/>
  <c r="K3603" i="10"/>
  <c r="K3602" i="10"/>
  <c r="K3601" i="10"/>
  <c r="K3600" i="10"/>
  <c r="K3599" i="10"/>
  <c r="K3598" i="10"/>
  <c r="K3597" i="10"/>
  <c r="K3596" i="10"/>
  <c r="K3595" i="10"/>
  <c r="K3594" i="10"/>
  <c r="K3593" i="10"/>
  <c r="K3592" i="10"/>
  <c r="K3591" i="10"/>
  <c r="K3590" i="10"/>
  <c r="K3589" i="10"/>
  <c r="K3588" i="10"/>
  <c r="K3587" i="10"/>
  <c r="K3586" i="10"/>
  <c r="K3585" i="10"/>
  <c r="K3584" i="10"/>
  <c r="K3583" i="10"/>
  <c r="K3582" i="10"/>
  <c r="K3581" i="10"/>
  <c r="K3580" i="10"/>
  <c r="K3579" i="10"/>
  <c r="K3578" i="10"/>
  <c r="K3577" i="10"/>
  <c r="K3576" i="10"/>
  <c r="K3575" i="10"/>
  <c r="K3574" i="10"/>
  <c r="K3573" i="10"/>
  <c r="K3572" i="10"/>
  <c r="K3571" i="10"/>
  <c r="K3570" i="10"/>
  <c r="K3569" i="10"/>
  <c r="K3568" i="10"/>
  <c r="K3567" i="10"/>
  <c r="K3566" i="10"/>
  <c r="K3565" i="10"/>
  <c r="K3564" i="10"/>
  <c r="K3563" i="10"/>
  <c r="K3562" i="10"/>
  <c r="K3561" i="10"/>
  <c r="K3560" i="10"/>
  <c r="K3559" i="10"/>
  <c r="K3558" i="10"/>
  <c r="K3557" i="10"/>
  <c r="K3556" i="10"/>
  <c r="K3555" i="10"/>
  <c r="K3554" i="10"/>
  <c r="K3553" i="10"/>
  <c r="K3552" i="10"/>
  <c r="K3551" i="10"/>
  <c r="K3550" i="10"/>
  <c r="K3549" i="10"/>
  <c r="K3548" i="10"/>
  <c r="K3547" i="10"/>
  <c r="K3546" i="10"/>
  <c r="K3545" i="10"/>
  <c r="K3544" i="10"/>
  <c r="K3543" i="10"/>
  <c r="K3542" i="10"/>
  <c r="K3541" i="10"/>
  <c r="K3540" i="10"/>
  <c r="K3539" i="10"/>
  <c r="K3538" i="10"/>
  <c r="K3537" i="10"/>
  <c r="K3536" i="10"/>
  <c r="K3535" i="10"/>
  <c r="K3534" i="10"/>
  <c r="K3533" i="10"/>
  <c r="K3532" i="10"/>
  <c r="K3531" i="10"/>
  <c r="K3530" i="10"/>
  <c r="K3529" i="10"/>
  <c r="K3528" i="10"/>
  <c r="K3527" i="10"/>
  <c r="K3526" i="10"/>
  <c r="K3525" i="10"/>
  <c r="K3524" i="10"/>
  <c r="K3523" i="10"/>
  <c r="K3522" i="10"/>
  <c r="K3521" i="10"/>
  <c r="K3520" i="10"/>
  <c r="K3519" i="10"/>
  <c r="K3518" i="10"/>
  <c r="K3517" i="10"/>
  <c r="K3516" i="10"/>
  <c r="K3515" i="10"/>
  <c r="K3514" i="10"/>
  <c r="K3513" i="10"/>
  <c r="K3512" i="10"/>
  <c r="K3511" i="10"/>
  <c r="K3510" i="10"/>
  <c r="K3509" i="10"/>
  <c r="K3508" i="10"/>
  <c r="K3507" i="10"/>
  <c r="K3506" i="10"/>
  <c r="K3505" i="10"/>
  <c r="K3504" i="10"/>
  <c r="K3503" i="10"/>
  <c r="K3502" i="10"/>
  <c r="K3501" i="10"/>
  <c r="K3500" i="10"/>
  <c r="K3499" i="10"/>
  <c r="K3498" i="10"/>
  <c r="K3497" i="10"/>
  <c r="K3496" i="10"/>
  <c r="K3495" i="10"/>
  <c r="K3494" i="10"/>
  <c r="K3493" i="10"/>
  <c r="K3492" i="10"/>
  <c r="K3491" i="10"/>
  <c r="K3490" i="10"/>
  <c r="K3489" i="10"/>
  <c r="K3488" i="10"/>
  <c r="K3487" i="10"/>
  <c r="K3486" i="10"/>
  <c r="K3485" i="10"/>
  <c r="K3484" i="10"/>
  <c r="K3483" i="10"/>
  <c r="K3482" i="10"/>
  <c r="K3481" i="10"/>
  <c r="K3480" i="10"/>
  <c r="K3479" i="10"/>
  <c r="K3478" i="10"/>
  <c r="K3477" i="10"/>
  <c r="K3476" i="10"/>
  <c r="K3475" i="10"/>
  <c r="K3474" i="10"/>
  <c r="K3473" i="10"/>
  <c r="K3472" i="10"/>
  <c r="K3471" i="10"/>
  <c r="K3470" i="10"/>
  <c r="K3469" i="10"/>
  <c r="K3468" i="10"/>
  <c r="K3467" i="10"/>
  <c r="K3466" i="10"/>
  <c r="K3465" i="10"/>
  <c r="K3464" i="10"/>
  <c r="K3463" i="10"/>
  <c r="K3462" i="10"/>
  <c r="K3461" i="10"/>
  <c r="K3460" i="10"/>
  <c r="K3459" i="10"/>
  <c r="K3458" i="10"/>
  <c r="K3457" i="10"/>
  <c r="K3456" i="10"/>
  <c r="K3455" i="10"/>
  <c r="K3454" i="10"/>
  <c r="K3453" i="10"/>
  <c r="K3452" i="10"/>
  <c r="K3451" i="10"/>
  <c r="K3450" i="10"/>
  <c r="K3449" i="10"/>
  <c r="K3448" i="10"/>
  <c r="K3447" i="10"/>
  <c r="K3446" i="10"/>
  <c r="K3445" i="10"/>
  <c r="K3444" i="10"/>
  <c r="K3443" i="10"/>
  <c r="K3442" i="10"/>
  <c r="K3441" i="10"/>
  <c r="K3440" i="10"/>
  <c r="K3439" i="10"/>
  <c r="K3438" i="10"/>
  <c r="K3437" i="10"/>
  <c r="K3436" i="10"/>
  <c r="K3435" i="10"/>
  <c r="K3434" i="10"/>
  <c r="K3433" i="10"/>
  <c r="K3432" i="10"/>
  <c r="K3431" i="10"/>
  <c r="K3430" i="10"/>
  <c r="K3429" i="10"/>
  <c r="K3428" i="10"/>
  <c r="K3427" i="10"/>
  <c r="K3426" i="10"/>
  <c r="K3425" i="10"/>
  <c r="K3424" i="10"/>
  <c r="K3423" i="10"/>
  <c r="K3422" i="10"/>
  <c r="K3421" i="10"/>
  <c r="K3420" i="10"/>
  <c r="K3419" i="10"/>
  <c r="K3418" i="10"/>
  <c r="K3417" i="10"/>
  <c r="K3416" i="10"/>
  <c r="K3415" i="10"/>
  <c r="K3414" i="10"/>
  <c r="K3413" i="10"/>
  <c r="K3412" i="10"/>
  <c r="K3411" i="10"/>
  <c r="K3410" i="10"/>
  <c r="K3409" i="10"/>
  <c r="K3408" i="10"/>
  <c r="K3407" i="10"/>
  <c r="K3406" i="10"/>
  <c r="K3405" i="10"/>
  <c r="K3404" i="10"/>
  <c r="K3403" i="10"/>
  <c r="K3402" i="10"/>
  <c r="K3401" i="10"/>
  <c r="K3400" i="10"/>
  <c r="K3399" i="10"/>
  <c r="K3398" i="10"/>
  <c r="K3397" i="10"/>
  <c r="K3396" i="10"/>
  <c r="K3395" i="10"/>
  <c r="K3394" i="10"/>
  <c r="K3393" i="10"/>
  <c r="K3392" i="10"/>
  <c r="K3391" i="10"/>
  <c r="K3390" i="10"/>
  <c r="K3389" i="10"/>
  <c r="K3388" i="10"/>
  <c r="K3387" i="10"/>
  <c r="K3386" i="10"/>
  <c r="K3385" i="10"/>
  <c r="K3384" i="10"/>
  <c r="K3383" i="10"/>
  <c r="K3382" i="10"/>
  <c r="K3381" i="10"/>
  <c r="K3380" i="10"/>
  <c r="K3379" i="10"/>
  <c r="K3378" i="10"/>
  <c r="K3377" i="10"/>
  <c r="K3376" i="10"/>
  <c r="K3375" i="10"/>
  <c r="K3374" i="10"/>
  <c r="K3373" i="10"/>
  <c r="K3372" i="10"/>
  <c r="K3371" i="10"/>
  <c r="K3370" i="10"/>
  <c r="K3369" i="10"/>
  <c r="K3368" i="10"/>
  <c r="K3367" i="10"/>
  <c r="K3366" i="10"/>
  <c r="K3365" i="10"/>
  <c r="K3364" i="10"/>
  <c r="K3363" i="10"/>
  <c r="K3362" i="10"/>
  <c r="K3361" i="10"/>
  <c r="K3360" i="10"/>
  <c r="K3359" i="10"/>
  <c r="K3358" i="10"/>
  <c r="K3357" i="10"/>
  <c r="K3356" i="10"/>
  <c r="K3355" i="10"/>
  <c r="K3354" i="10"/>
  <c r="K3353" i="10"/>
  <c r="K3352" i="10"/>
  <c r="K3351" i="10"/>
  <c r="K3350" i="10"/>
  <c r="K3349" i="10"/>
  <c r="K3348" i="10"/>
  <c r="K3347" i="10"/>
  <c r="K3346" i="10"/>
  <c r="K3345" i="10"/>
  <c r="K3344" i="10"/>
  <c r="K3343" i="10"/>
  <c r="K3342" i="10"/>
  <c r="K3341" i="10"/>
  <c r="K3340" i="10"/>
  <c r="K3339" i="10"/>
  <c r="K3338" i="10"/>
  <c r="K3337" i="10"/>
  <c r="K3336" i="10"/>
  <c r="K3335" i="10"/>
  <c r="K3334" i="10"/>
  <c r="K3333" i="10"/>
  <c r="K3332" i="10"/>
  <c r="K3331" i="10"/>
  <c r="K3330" i="10"/>
  <c r="K3329" i="10"/>
  <c r="K3328" i="10"/>
  <c r="K3327" i="10"/>
  <c r="K3326" i="10"/>
  <c r="K3325" i="10"/>
  <c r="K3324" i="10"/>
  <c r="K3323" i="10"/>
  <c r="K3322" i="10"/>
  <c r="K3321" i="10"/>
  <c r="K3320" i="10"/>
  <c r="K3319" i="10"/>
  <c r="K3318" i="10"/>
  <c r="K3317" i="10"/>
  <c r="K3316" i="10"/>
  <c r="K3315" i="10"/>
  <c r="K3314" i="10"/>
  <c r="K3313" i="10"/>
  <c r="K3312" i="10"/>
  <c r="K3311" i="10"/>
  <c r="K3310" i="10"/>
  <c r="K3309" i="10"/>
  <c r="K3308" i="10"/>
  <c r="K3307" i="10"/>
  <c r="K3306" i="10"/>
  <c r="K3305" i="10"/>
  <c r="K3304" i="10"/>
  <c r="K3303" i="10"/>
  <c r="K3302" i="10"/>
  <c r="K3301" i="10"/>
  <c r="K3300" i="10"/>
  <c r="K3299" i="10"/>
  <c r="K3298" i="10"/>
  <c r="K3297" i="10"/>
  <c r="K3296" i="10"/>
  <c r="K3295" i="10"/>
  <c r="K3294" i="10"/>
  <c r="K3293" i="10"/>
  <c r="K3292" i="10"/>
  <c r="K3291" i="10"/>
  <c r="K3290" i="10"/>
  <c r="K3289" i="10"/>
  <c r="K3288" i="10"/>
  <c r="K3287" i="10"/>
  <c r="K3286" i="10"/>
  <c r="K3285" i="10"/>
  <c r="K3284" i="10"/>
  <c r="K3283" i="10"/>
  <c r="K3282" i="10"/>
  <c r="K3281" i="10"/>
  <c r="K3280" i="10"/>
  <c r="K3279" i="10"/>
  <c r="K3278" i="10"/>
  <c r="K3277" i="10"/>
  <c r="K3276" i="10"/>
  <c r="K3275" i="10"/>
  <c r="K3274" i="10"/>
  <c r="K3273" i="10"/>
  <c r="K3272" i="10"/>
  <c r="K3271" i="10"/>
  <c r="K3270" i="10"/>
  <c r="K3269" i="10"/>
  <c r="K3268" i="10"/>
  <c r="K3267" i="10"/>
  <c r="K3266" i="10"/>
  <c r="K3265" i="10"/>
  <c r="K3264" i="10"/>
  <c r="K3263" i="10"/>
  <c r="K3262" i="10"/>
  <c r="K3261" i="10"/>
  <c r="K3260" i="10"/>
  <c r="K3259" i="10"/>
  <c r="K3258" i="10"/>
  <c r="K3257" i="10"/>
  <c r="K3256" i="10"/>
  <c r="K3255" i="10"/>
  <c r="K3254" i="10"/>
  <c r="K3253" i="10"/>
  <c r="K3252" i="10"/>
  <c r="K3251" i="10"/>
  <c r="K3250" i="10"/>
  <c r="K3249" i="10"/>
  <c r="K3248" i="10"/>
  <c r="K3247" i="10"/>
  <c r="K3246" i="10"/>
  <c r="K3245" i="10"/>
  <c r="K3244" i="10"/>
  <c r="K3243" i="10"/>
  <c r="K3242" i="10"/>
  <c r="K3241" i="10"/>
  <c r="K3240" i="10"/>
  <c r="K3239" i="10"/>
  <c r="K3238" i="10"/>
  <c r="K3237" i="10"/>
  <c r="K3236" i="10"/>
  <c r="K3235" i="10"/>
  <c r="K3234" i="10"/>
  <c r="K3233" i="10"/>
  <c r="K3232" i="10"/>
  <c r="K3231" i="10"/>
  <c r="K3230" i="10"/>
  <c r="K3229" i="10"/>
  <c r="K3228" i="10"/>
  <c r="K3227" i="10"/>
  <c r="K3226" i="10"/>
  <c r="K3225" i="10"/>
  <c r="K3224" i="10"/>
  <c r="K3223" i="10"/>
  <c r="K3222" i="10"/>
  <c r="K3221" i="10"/>
  <c r="K3220" i="10"/>
  <c r="K3219" i="10"/>
  <c r="K3218" i="10"/>
  <c r="K3217" i="10"/>
  <c r="K3216" i="10"/>
  <c r="K3215" i="10"/>
  <c r="K3214" i="10"/>
  <c r="K3213" i="10"/>
  <c r="K3212" i="10"/>
  <c r="K3211" i="10"/>
  <c r="K3210" i="10"/>
  <c r="K3209" i="10"/>
  <c r="K3208" i="10"/>
  <c r="K3207" i="10"/>
  <c r="K3206" i="10"/>
  <c r="K3205" i="10"/>
  <c r="K3204" i="10"/>
  <c r="K3203" i="10"/>
  <c r="K3202" i="10"/>
  <c r="K3201" i="10"/>
  <c r="K3200" i="10"/>
  <c r="K3199" i="10"/>
  <c r="K3198" i="10"/>
  <c r="K3197" i="10"/>
  <c r="K3196" i="10"/>
  <c r="K3195" i="10"/>
  <c r="K3194" i="10"/>
  <c r="K3193" i="10"/>
  <c r="K3192" i="10"/>
  <c r="K3191" i="10"/>
  <c r="K3190" i="10"/>
  <c r="K3189" i="10"/>
  <c r="K3188" i="10"/>
  <c r="K3187" i="10"/>
  <c r="K3186" i="10"/>
  <c r="K3185" i="10"/>
  <c r="K3184" i="10"/>
  <c r="K3183" i="10"/>
  <c r="K3182" i="10"/>
  <c r="K3181" i="10"/>
  <c r="K3180" i="10"/>
  <c r="K3179" i="10"/>
  <c r="K3178" i="10"/>
  <c r="K3177" i="10"/>
  <c r="K3176" i="10"/>
  <c r="K3175" i="10"/>
  <c r="K3174" i="10"/>
  <c r="K3173" i="10"/>
  <c r="K3172" i="10"/>
  <c r="K3171" i="10"/>
  <c r="K3170" i="10"/>
  <c r="K3169" i="10"/>
  <c r="K3168" i="10"/>
  <c r="K3167" i="10"/>
  <c r="K3166" i="10"/>
  <c r="K3165" i="10"/>
  <c r="K3164" i="10"/>
  <c r="K3163" i="10"/>
  <c r="K3162" i="10"/>
  <c r="K3161" i="10"/>
  <c r="K3160" i="10"/>
  <c r="K3159" i="10"/>
  <c r="K3158" i="10"/>
  <c r="K3157" i="10"/>
  <c r="K3156" i="10"/>
  <c r="K3155" i="10"/>
  <c r="K3154" i="10"/>
  <c r="K3153" i="10"/>
  <c r="K3152" i="10"/>
  <c r="K3151" i="10"/>
  <c r="K3150" i="10"/>
  <c r="K3149" i="10"/>
  <c r="K3148" i="10"/>
  <c r="K3147" i="10"/>
  <c r="K3146" i="10"/>
  <c r="K3145" i="10"/>
  <c r="K3144" i="10"/>
  <c r="K3143" i="10"/>
  <c r="K3142" i="10"/>
  <c r="K3141" i="10"/>
  <c r="K3140" i="10"/>
  <c r="K3139" i="10"/>
  <c r="K3138" i="10"/>
  <c r="K3137" i="10"/>
  <c r="K3136" i="10"/>
  <c r="K3135" i="10"/>
  <c r="K3134" i="10"/>
  <c r="K3133" i="10"/>
  <c r="K3132" i="10"/>
  <c r="K3131" i="10"/>
  <c r="K3130" i="10"/>
  <c r="K3129" i="10"/>
  <c r="K3128" i="10"/>
  <c r="K3127" i="10"/>
  <c r="K3126" i="10"/>
  <c r="K3125" i="10"/>
  <c r="K3124" i="10"/>
  <c r="K3123" i="10"/>
  <c r="K3122" i="10"/>
  <c r="K3121" i="10"/>
  <c r="K3120" i="10"/>
  <c r="K3119" i="10"/>
  <c r="K3118" i="10"/>
  <c r="K3117" i="10"/>
  <c r="K3116" i="10"/>
  <c r="K3115" i="10"/>
  <c r="K3114" i="10"/>
  <c r="K3113" i="10"/>
  <c r="K3112" i="10"/>
  <c r="K3111" i="10"/>
  <c r="K3110" i="10"/>
  <c r="K3109" i="10"/>
  <c r="K3108" i="10"/>
  <c r="K3107" i="10"/>
  <c r="K3106" i="10"/>
  <c r="K3105" i="10"/>
  <c r="K3104" i="10"/>
  <c r="K3103" i="10"/>
  <c r="K3102" i="10"/>
  <c r="K3101" i="10"/>
  <c r="K3100" i="10"/>
  <c r="K3099" i="10"/>
  <c r="K3098" i="10"/>
  <c r="K3097" i="10"/>
  <c r="K3096" i="10"/>
  <c r="K3095" i="10"/>
  <c r="K3094" i="10"/>
  <c r="K3093" i="10"/>
  <c r="K3092" i="10"/>
  <c r="K3091" i="10"/>
  <c r="K3090" i="10"/>
  <c r="K3089" i="10"/>
  <c r="K3088" i="10"/>
  <c r="K3087" i="10"/>
  <c r="K3086" i="10"/>
  <c r="K3085" i="10"/>
  <c r="K3084" i="10"/>
  <c r="K3083" i="10"/>
  <c r="K3082" i="10"/>
  <c r="K3081" i="10"/>
  <c r="K3080" i="10"/>
  <c r="K3079" i="10"/>
  <c r="K3078" i="10"/>
  <c r="K3077" i="10"/>
  <c r="K3076" i="10"/>
  <c r="K3075" i="10"/>
  <c r="K3074" i="10"/>
  <c r="K3073" i="10"/>
  <c r="K3072" i="10"/>
  <c r="K3071" i="10"/>
  <c r="K3070" i="10"/>
  <c r="K3069" i="10"/>
  <c r="K3068" i="10"/>
  <c r="K3067" i="10"/>
  <c r="K3066" i="10"/>
  <c r="K3065" i="10"/>
  <c r="K3064" i="10"/>
  <c r="K3063" i="10"/>
  <c r="K3062" i="10"/>
  <c r="K3061" i="10"/>
  <c r="K3060" i="10"/>
  <c r="K3059" i="10"/>
  <c r="K3058" i="10"/>
  <c r="K3057" i="10"/>
  <c r="K3056" i="10"/>
  <c r="K3055" i="10"/>
  <c r="K3054" i="10"/>
  <c r="K3053" i="10"/>
  <c r="K3052" i="10"/>
  <c r="K3051" i="10"/>
  <c r="K3050" i="10"/>
  <c r="K3049" i="10"/>
  <c r="K3048" i="10"/>
  <c r="K3047" i="10"/>
  <c r="K3046" i="10"/>
  <c r="K3045" i="10"/>
  <c r="K3044" i="10"/>
  <c r="K3043" i="10"/>
  <c r="K3042" i="10"/>
  <c r="K3041" i="10"/>
  <c r="K3040" i="10"/>
  <c r="K3039" i="10"/>
  <c r="K3038" i="10"/>
  <c r="K3037" i="10"/>
  <c r="K3036" i="10"/>
  <c r="K3035" i="10"/>
  <c r="K3034" i="10"/>
  <c r="K3033" i="10"/>
  <c r="K3032" i="10"/>
  <c r="K3031" i="10"/>
  <c r="K3030" i="10"/>
  <c r="K3029" i="10"/>
  <c r="K3028" i="10"/>
  <c r="K3027" i="10"/>
  <c r="K3026" i="10"/>
  <c r="K3025" i="10"/>
  <c r="K3024" i="10"/>
  <c r="K3023" i="10"/>
  <c r="K3022" i="10"/>
  <c r="K3021" i="10"/>
  <c r="K3020" i="10"/>
  <c r="K3019" i="10"/>
  <c r="K3018" i="10"/>
  <c r="K3017" i="10"/>
  <c r="K3016" i="10"/>
  <c r="K3015" i="10"/>
  <c r="K3014" i="10"/>
  <c r="K3013" i="10"/>
  <c r="K3012" i="10"/>
  <c r="K3011" i="10"/>
  <c r="K3010" i="10"/>
  <c r="K3009" i="10"/>
  <c r="K3008" i="10"/>
  <c r="K3007" i="10"/>
  <c r="K3006" i="10"/>
  <c r="K3005" i="10"/>
  <c r="K3004" i="10"/>
  <c r="K3003" i="10"/>
  <c r="K3002" i="10"/>
  <c r="K3001" i="10"/>
  <c r="K3000" i="10"/>
  <c r="K2999" i="10"/>
  <c r="K2998" i="10"/>
  <c r="K2997" i="10"/>
  <c r="K2996" i="10"/>
  <c r="K2995" i="10"/>
  <c r="K2994" i="10"/>
  <c r="K2993" i="10"/>
  <c r="K2992" i="10"/>
  <c r="K2991" i="10"/>
  <c r="K2990" i="10"/>
  <c r="K2989" i="10"/>
  <c r="K2988" i="10"/>
  <c r="K2987" i="10"/>
  <c r="K2986" i="10"/>
  <c r="K2985" i="10"/>
  <c r="K2984" i="10"/>
  <c r="K2983" i="10"/>
  <c r="K2982" i="10"/>
  <c r="K2981" i="10"/>
  <c r="K2980" i="10"/>
  <c r="K2979" i="10"/>
  <c r="K2978" i="10"/>
  <c r="K2977" i="10"/>
  <c r="K2976" i="10"/>
  <c r="K2975" i="10"/>
  <c r="K2974" i="10"/>
  <c r="K2973" i="10"/>
  <c r="K2972" i="10"/>
  <c r="K2971" i="10"/>
  <c r="K2970" i="10"/>
  <c r="K2969" i="10"/>
  <c r="K2968" i="10"/>
  <c r="K2967" i="10"/>
  <c r="K2966" i="10"/>
  <c r="K2965" i="10"/>
  <c r="K2964" i="10"/>
  <c r="K2963" i="10"/>
  <c r="K2962" i="10"/>
  <c r="K2961" i="10"/>
  <c r="K2960" i="10"/>
  <c r="K2959" i="10"/>
  <c r="K2958" i="10"/>
  <c r="K2957" i="10"/>
  <c r="K2956" i="10"/>
  <c r="K2955" i="10"/>
  <c r="K2954" i="10"/>
  <c r="K2953" i="10"/>
  <c r="K2952" i="10"/>
  <c r="K2951" i="10"/>
  <c r="K2950" i="10"/>
  <c r="K2949" i="10"/>
  <c r="K2948" i="10"/>
  <c r="K2947" i="10"/>
  <c r="K2946" i="10"/>
  <c r="K2945" i="10"/>
  <c r="K2944" i="10"/>
  <c r="K2943" i="10"/>
  <c r="K2942" i="10"/>
  <c r="K2941" i="10"/>
  <c r="K2940" i="10"/>
  <c r="K2939" i="10"/>
  <c r="K2938" i="10"/>
  <c r="K2937" i="10"/>
  <c r="K2936" i="10"/>
  <c r="K2935" i="10"/>
  <c r="K2934" i="10"/>
  <c r="K2933" i="10"/>
  <c r="K2932" i="10"/>
  <c r="K2931" i="10"/>
  <c r="K2930" i="10"/>
  <c r="K2929" i="10"/>
  <c r="K2928" i="10"/>
  <c r="K2927" i="10"/>
  <c r="K2926" i="10"/>
  <c r="K2925" i="10"/>
  <c r="K2924" i="10"/>
  <c r="K2923" i="10"/>
  <c r="K2922" i="10"/>
  <c r="K2921" i="10"/>
  <c r="K2920" i="10"/>
  <c r="K2919" i="10"/>
  <c r="K2918" i="10"/>
  <c r="K2917" i="10"/>
  <c r="K2916" i="10"/>
  <c r="K2915" i="10"/>
  <c r="K2914" i="10"/>
  <c r="K2913" i="10"/>
  <c r="K2912" i="10"/>
  <c r="K2911" i="10"/>
  <c r="K2910" i="10"/>
  <c r="K2909" i="10"/>
  <c r="K2908" i="10"/>
  <c r="K2907" i="10"/>
  <c r="K2906" i="10"/>
  <c r="K2905" i="10"/>
  <c r="K2904" i="10"/>
  <c r="K2903" i="10"/>
  <c r="K2902" i="10"/>
  <c r="K2901" i="10"/>
  <c r="K2900" i="10"/>
  <c r="K2899" i="10"/>
  <c r="K2898" i="10"/>
  <c r="K2897" i="10"/>
  <c r="K2896" i="10"/>
  <c r="K2895" i="10"/>
  <c r="K2894" i="10"/>
  <c r="K2893" i="10"/>
  <c r="K2892" i="10"/>
  <c r="K2891" i="10"/>
  <c r="K2890" i="10"/>
  <c r="K2889" i="10"/>
  <c r="K2888" i="10"/>
  <c r="K2887" i="10"/>
  <c r="K2886" i="10"/>
  <c r="K2885" i="10"/>
  <c r="K2884" i="10"/>
  <c r="K2883" i="10"/>
  <c r="K2882" i="10"/>
  <c r="K2881" i="10"/>
  <c r="K2880" i="10"/>
  <c r="K2879" i="10"/>
  <c r="K2878" i="10"/>
  <c r="K2877" i="10"/>
  <c r="K2876" i="10"/>
  <c r="K2875" i="10"/>
  <c r="K2874" i="10"/>
  <c r="K2873" i="10"/>
  <c r="K2872" i="10"/>
  <c r="K2871" i="10"/>
  <c r="K2870" i="10"/>
  <c r="K2869" i="10"/>
  <c r="K2868" i="10"/>
  <c r="K2867" i="10"/>
  <c r="K2866" i="10"/>
  <c r="K2865" i="10"/>
  <c r="K2864" i="10"/>
  <c r="K2863" i="10"/>
  <c r="K2862" i="10"/>
  <c r="K2861" i="10"/>
  <c r="K2860" i="10"/>
  <c r="K2859" i="10"/>
  <c r="K2858" i="10"/>
  <c r="K2857" i="10"/>
  <c r="K2856" i="10"/>
  <c r="K2855" i="10"/>
  <c r="K2854" i="10"/>
  <c r="K2853" i="10"/>
  <c r="K2852" i="10"/>
  <c r="K2851" i="10"/>
  <c r="K2850" i="10"/>
  <c r="K2849" i="10"/>
  <c r="K2848" i="10"/>
  <c r="K2847" i="10"/>
  <c r="K2846" i="10"/>
  <c r="K2845" i="10"/>
  <c r="K2844" i="10"/>
  <c r="K2843" i="10"/>
  <c r="K2842" i="10"/>
  <c r="K2841" i="10"/>
  <c r="K2840" i="10"/>
  <c r="K2839" i="10"/>
  <c r="K2838" i="10"/>
  <c r="K2837" i="10"/>
  <c r="K2836" i="10"/>
  <c r="K2835" i="10"/>
  <c r="K2834" i="10"/>
  <c r="K2833" i="10"/>
  <c r="K2832" i="10"/>
  <c r="K2831" i="10"/>
  <c r="K2830" i="10"/>
  <c r="K2829" i="10"/>
  <c r="K2828" i="10"/>
  <c r="K2827" i="10"/>
  <c r="K2826" i="10"/>
  <c r="K2825" i="10"/>
  <c r="K2824" i="10"/>
  <c r="K2823" i="10"/>
  <c r="K2822" i="10"/>
  <c r="K2821" i="10"/>
  <c r="K2820" i="10"/>
  <c r="K2819" i="10"/>
  <c r="K2818" i="10"/>
  <c r="K2817" i="10"/>
  <c r="K2816" i="10"/>
  <c r="K2815" i="10"/>
  <c r="K2814" i="10"/>
  <c r="K2813" i="10"/>
  <c r="K2812" i="10"/>
  <c r="K2811" i="10"/>
  <c r="K2810" i="10"/>
  <c r="K2809" i="10"/>
  <c r="K2808" i="10"/>
  <c r="K2807" i="10"/>
  <c r="K2806" i="10"/>
  <c r="K2805" i="10"/>
  <c r="K2804" i="10"/>
  <c r="K2803" i="10"/>
  <c r="K2802" i="10"/>
  <c r="K2801" i="10"/>
  <c r="K2800" i="10"/>
  <c r="K2799" i="10"/>
  <c r="K2798" i="10"/>
  <c r="K2797" i="10"/>
  <c r="K2796" i="10"/>
  <c r="K2795" i="10"/>
  <c r="K2794" i="10"/>
  <c r="K2793" i="10"/>
  <c r="K2792" i="10"/>
  <c r="K2791" i="10"/>
  <c r="K2790" i="10"/>
  <c r="K2789" i="10"/>
  <c r="K2788" i="10"/>
  <c r="K2787" i="10"/>
  <c r="K2786" i="10"/>
  <c r="K2785" i="10"/>
  <c r="K2784" i="10"/>
  <c r="K2783" i="10"/>
  <c r="K2782" i="10"/>
  <c r="K2781" i="10"/>
  <c r="K2780" i="10"/>
  <c r="K2779" i="10"/>
  <c r="K2778" i="10"/>
  <c r="K2777" i="10"/>
  <c r="K2776" i="10"/>
  <c r="K2775" i="10"/>
  <c r="K2774" i="10"/>
  <c r="K2773" i="10"/>
  <c r="K2772" i="10"/>
  <c r="K2771" i="10"/>
  <c r="K2770" i="10"/>
  <c r="K2769" i="10"/>
  <c r="K2768" i="10"/>
  <c r="K2767" i="10"/>
  <c r="K2766" i="10"/>
  <c r="K2765" i="10"/>
  <c r="K2764" i="10"/>
  <c r="K2763" i="10"/>
  <c r="K2762" i="10"/>
  <c r="K2761" i="10"/>
  <c r="K2760" i="10"/>
  <c r="K2759" i="10"/>
  <c r="K2758" i="10"/>
  <c r="K2757" i="10"/>
  <c r="K2756" i="10"/>
  <c r="K2755" i="10"/>
  <c r="K2754" i="10"/>
  <c r="K2753" i="10"/>
  <c r="K2752" i="10"/>
  <c r="K2751" i="10"/>
  <c r="K2750" i="10"/>
  <c r="K2749" i="10"/>
  <c r="K2748" i="10"/>
  <c r="K2747" i="10"/>
  <c r="K2746" i="10"/>
  <c r="K2745" i="10"/>
  <c r="K2744" i="10"/>
  <c r="K2743" i="10"/>
  <c r="K2742" i="10"/>
  <c r="K2741" i="10"/>
  <c r="K2740" i="10"/>
  <c r="K2739" i="10"/>
  <c r="K2738" i="10"/>
  <c r="K2737" i="10"/>
  <c r="K2736" i="10"/>
  <c r="K2735" i="10"/>
  <c r="K2734" i="10"/>
  <c r="K2733" i="10"/>
  <c r="K2732" i="10"/>
  <c r="K2731" i="10"/>
  <c r="K2730" i="10"/>
  <c r="K2729" i="10"/>
  <c r="K2728" i="10"/>
  <c r="K2727" i="10"/>
  <c r="K2726" i="10"/>
  <c r="K2725" i="10"/>
  <c r="K2724" i="10"/>
  <c r="K2723" i="10"/>
  <c r="K2722" i="10"/>
  <c r="K2721" i="10"/>
  <c r="K2720" i="10"/>
  <c r="K2719" i="10"/>
  <c r="K2718" i="10"/>
  <c r="K2717" i="10"/>
  <c r="K2716" i="10"/>
  <c r="K2715" i="10"/>
  <c r="K2714" i="10"/>
  <c r="K2713" i="10"/>
  <c r="K2712" i="10"/>
  <c r="K2711" i="10"/>
  <c r="K2710" i="10"/>
  <c r="K2709" i="10"/>
  <c r="K2708" i="10"/>
  <c r="K2707" i="10"/>
  <c r="K2706" i="10"/>
  <c r="K2705" i="10"/>
  <c r="K2704" i="10"/>
  <c r="K2703" i="10"/>
  <c r="K2702" i="10"/>
  <c r="K2701" i="10"/>
  <c r="K2700" i="10"/>
  <c r="K2699" i="10"/>
  <c r="K2698" i="10"/>
  <c r="K2697" i="10"/>
  <c r="K2696" i="10"/>
  <c r="K2695" i="10"/>
  <c r="K2694" i="10"/>
  <c r="K2693" i="10"/>
  <c r="K2692" i="10"/>
  <c r="K2691" i="10"/>
  <c r="K2690" i="10"/>
  <c r="K2689" i="10"/>
  <c r="K2688" i="10"/>
  <c r="K2687" i="10"/>
  <c r="K2686" i="10"/>
  <c r="K2685" i="10"/>
  <c r="K2684" i="10"/>
  <c r="K2683" i="10"/>
  <c r="K2682" i="10"/>
  <c r="K2681" i="10"/>
  <c r="K2680" i="10"/>
  <c r="K2679" i="10"/>
  <c r="K2678" i="10"/>
  <c r="K2677" i="10"/>
  <c r="K2676" i="10"/>
  <c r="K2675" i="10"/>
  <c r="K2674" i="10"/>
  <c r="K2673" i="10"/>
  <c r="K2672" i="10"/>
  <c r="K2671" i="10"/>
  <c r="K2670" i="10"/>
  <c r="K2669" i="10"/>
  <c r="K2668" i="10"/>
  <c r="K2667" i="10"/>
  <c r="K2666" i="10"/>
  <c r="K2665" i="10"/>
  <c r="K2664" i="10"/>
  <c r="K2663" i="10"/>
  <c r="K2662" i="10"/>
  <c r="K2661" i="10"/>
  <c r="K2660" i="10"/>
  <c r="K2659" i="10"/>
  <c r="K2658" i="10"/>
  <c r="K2657" i="10"/>
  <c r="K2656" i="10"/>
  <c r="K2655" i="10"/>
  <c r="K2654" i="10"/>
  <c r="K2653" i="10"/>
  <c r="K2652" i="10"/>
  <c r="K2651" i="10"/>
  <c r="K2650" i="10"/>
  <c r="K2649" i="10"/>
  <c r="K2648" i="10"/>
  <c r="K2647" i="10"/>
  <c r="K2646" i="10"/>
  <c r="K2645" i="10"/>
  <c r="K2644" i="10"/>
  <c r="K2643" i="10"/>
  <c r="K2642" i="10"/>
  <c r="K2641" i="10"/>
  <c r="K2640" i="10"/>
  <c r="K2639" i="10"/>
  <c r="K2638" i="10"/>
  <c r="K2637" i="10"/>
  <c r="K2636" i="10"/>
  <c r="K2635" i="10"/>
  <c r="K2634" i="10"/>
  <c r="K2633" i="10"/>
  <c r="K2632" i="10"/>
  <c r="K2631" i="10"/>
  <c r="K2630" i="10"/>
  <c r="K2629" i="10"/>
  <c r="K2628" i="10"/>
  <c r="K2627" i="10"/>
  <c r="K2626" i="10"/>
  <c r="K2625" i="10"/>
  <c r="K2624" i="10"/>
  <c r="K2623" i="10"/>
  <c r="K2622" i="10"/>
  <c r="K2621" i="10"/>
  <c r="K2620" i="10"/>
  <c r="K2619" i="10"/>
  <c r="K2618" i="10"/>
  <c r="K2617" i="10"/>
  <c r="K2616" i="10"/>
  <c r="K2615" i="10"/>
  <c r="K2614" i="10"/>
  <c r="K2613" i="10"/>
  <c r="K2612" i="10"/>
  <c r="K2611" i="10"/>
  <c r="K2610" i="10"/>
  <c r="K2609" i="10"/>
  <c r="K2608" i="10"/>
  <c r="K2607" i="10"/>
  <c r="K2606" i="10"/>
  <c r="K2605" i="10"/>
  <c r="K2604" i="10"/>
  <c r="K2603" i="10"/>
  <c r="K2602" i="10"/>
  <c r="K2601" i="10"/>
  <c r="K2600" i="10"/>
  <c r="K2599" i="10"/>
  <c r="K2598" i="10"/>
  <c r="K2597" i="10"/>
  <c r="K2596" i="10"/>
  <c r="K2595" i="10"/>
  <c r="K2594" i="10"/>
  <c r="K2593" i="10"/>
  <c r="K2592" i="10"/>
  <c r="K2591" i="10"/>
  <c r="K2590" i="10"/>
  <c r="K2589" i="10"/>
  <c r="K2588" i="10"/>
  <c r="K2587" i="10"/>
  <c r="K2586" i="10"/>
  <c r="K2585" i="10"/>
  <c r="K2584" i="10"/>
  <c r="K2583" i="10"/>
  <c r="K2582" i="10"/>
  <c r="K2581" i="10"/>
  <c r="K2580" i="10"/>
  <c r="K2579" i="10"/>
  <c r="K2578" i="10"/>
  <c r="K2577" i="10"/>
  <c r="K2576" i="10"/>
  <c r="K2575" i="10"/>
  <c r="K2574" i="10"/>
  <c r="K2573" i="10"/>
  <c r="K2572" i="10"/>
  <c r="K2571" i="10"/>
  <c r="K2570" i="10"/>
  <c r="K2569" i="10"/>
  <c r="K2568" i="10"/>
  <c r="K2567" i="10"/>
  <c r="K2566" i="10"/>
  <c r="K2565" i="10"/>
  <c r="K2564" i="10"/>
  <c r="K2563" i="10"/>
  <c r="K2562" i="10"/>
  <c r="K2561" i="10"/>
  <c r="K2560" i="10"/>
  <c r="K2559" i="10"/>
  <c r="K2558" i="10"/>
  <c r="K2557" i="10"/>
  <c r="K2556" i="10"/>
  <c r="K2555" i="10"/>
  <c r="K2554" i="10"/>
  <c r="K2553" i="10"/>
  <c r="K2552" i="10"/>
  <c r="K2551" i="10"/>
  <c r="K2550" i="10"/>
  <c r="K2549" i="10"/>
  <c r="K2548" i="10"/>
  <c r="K2547" i="10"/>
  <c r="K2546" i="10"/>
  <c r="K2545" i="10"/>
  <c r="K2544" i="10"/>
  <c r="K2543" i="10"/>
  <c r="K2542" i="10"/>
  <c r="K2541" i="10"/>
  <c r="K2540" i="10"/>
  <c r="K2539" i="10"/>
  <c r="K2538" i="10"/>
  <c r="K2537" i="10"/>
  <c r="K2536" i="10"/>
  <c r="K2535" i="10"/>
  <c r="K2534" i="10"/>
  <c r="K2533" i="10"/>
  <c r="K2532" i="10"/>
  <c r="K2531" i="10"/>
  <c r="K2530" i="10"/>
  <c r="K2529" i="10"/>
  <c r="K2528" i="10"/>
  <c r="K2527" i="10"/>
  <c r="K2526" i="10"/>
  <c r="K2525" i="10"/>
  <c r="K2524" i="10"/>
  <c r="K2523" i="10"/>
  <c r="K2522" i="10"/>
  <c r="K2521" i="10"/>
  <c r="K2520" i="10"/>
  <c r="K2519" i="10"/>
  <c r="K2518" i="10"/>
  <c r="K2517" i="10"/>
  <c r="K2516" i="10"/>
  <c r="K2515" i="10"/>
  <c r="K2514" i="10"/>
  <c r="K2513" i="10"/>
  <c r="K2512" i="10"/>
  <c r="K2511" i="10"/>
  <c r="K2510" i="10"/>
  <c r="K2509" i="10"/>
  <c r="K2508" i="10"/>
  <c r="K2507" i="10"/>
  <c r="K2506" i="10"/>
  <c r="K2505" i="10"/>
  <c r="K2504" i="10"/>
  <c r="K2503" i="10"/>
  <c r="K2502" i="10"/>
  <c r="K2501" i="10"/>
  <c r="K2500" i="10"/>
  <c r="K2499" i="10"/>
  <c r="K2498" i="10"/>
  <c r="K2497" i="10"/>
  <c r="K2496" i="10"/>
  <c r="K2495" i="10"/>
  <c r="K2494" i="10"/>
  <c r="K2493" i="10"/>
  <c r="K2492" i="10"/>
  <c r="K2491" i="10"/>
  <c r="K2490" i="10"/>
  <c r="K2489" i="10"/>
  <c r="K2488" i="10"/>
  <c r="K2487" i="10"/>
  <c r="K2486" i="10"/>
  <c r="K2485" i="10"/>
  <c r="K2484" i="10"/>
  <c r="K2483" i="10"/>
  <c r="K2482" i="10"/>
  <c r="K2481" i="10"/>
  <c r="K2480" i="10"/>
  <c r="K2479" i="10"/>
  <c r="K2478" i="10"/>
  <c r="K2477" i="10"/>
  <c r="K2476" i="10"/>
  <c r="K2475" i="10"/>
  <c r="K2474" i="10"/>
  <c r="K2473" i="10"/>
  <c r="K2472" i="10"/>
  <c r="K2471" i="10"/>
  <c r="K2470" i="10"/>
  <c r="K2469" i="10"/>
  <c r="K2468" i="10"/>
  <c r="K2467" i="10"/>
  <c r="K2466" i="10"/>
  <c r="K2465" i="10"/>
  <c r="K2464" i="10"/>
  <c r="K2463" i="10"/>
  <c r="K2462" i="10"/>
  <c r="K2461" i="10"/>
  <c r="K2460" i="10"/>
  <c r="K2459" i="10"/>
  <c r="K2458" i="10"/>
  <c r="K2457" i="10"/>
  <c r="K2456" i="10"/>
  <c r="K2455" i="10"/>
  <c r="K2454" i="10"/>
  <c r="K2453" i="10"/>
  <c r="K2452" i="10"/>
  <c r="K2451" i="10"/>
  <c r="K2450" i="10"/>
  <c r="K2449" i="10"/>
  <c r="K2448" i="10"/>
  <c r="K2447" i="10"/>
  <c r="K2446" i="10"/>
  <c r="K2445" i="10"/>
  <c r="K2444" i="10"/>
  <c r="K2443" i="10"/>
  <c r="K2442" i="10"/>
  <c r="K2441" i="10"/>
  <c r="K2440" i="10"/>
  <c r="K2439" i="10"/>
  <c r="K2438" i="10"/>
  <c r="K2437" i="10"/>
  <c r="K2436" i="10"/>
  <c r="K2435" i="10"/>
  <c r="K2434" i="10"/>
  <c r="K2433" i="10"/>
  <c r="K2432" i="10"/>
  <c r="K2431" i="10"/>
  <c r="K2430" i="10"/>
  <c r="K2429" i="10"/>
  <c r="K2428" i="10"/>
  <c r="K2427" i="10"/>
  <c r="K2426" i="10"/>
  <c r="K2425" i="10"/>
  <c r="K2424" i="10"/>
  <c r="K2423" i="10"/>
  <c r="K2422" i="10"/>
  <c r="K2421" i="10"/>
  <c r="K2420" i="10"/>
  <c r="K2419" i="10"/>
  <c r="K2418" i="10"/>
  <c r="K2417" i="10"/>
  <c r="K2416" i="10"/>
  <c r="K2415" i="10"/>
  <c r="K2414" i="10"/>
  <c r="K2413" i="10"/>
  <c r="K2412" i="10"/>
  <c r="K2411" i="10"/>
  <c r="K2410" i="10"/>
  <c r="K2409" i="10"/>
  <c r="K2408" i="10"/>
  <c r="K2407" i="10"/>
  <c r="K2406" i="10"/>
  <c r="K2405" i="10"/>
  <c r="K2404" i="10"/>
  <c r="K2403" i="10"/>
  <c r="K2402" i="10"/>
  <c r="K2401" i="10"/>
  <c r="K2400" i="10"/>
  <c r="K2399" i="10"/>
  <c r="K2398" i="10"/>
  <c r="K2397" i="10"/>
  <c r="K2396" i="10"/>
  <c r="K2395" i="10"/>
  <c r="K2394" i="10"/>
  <c r="K2393" i="10"/>
  <c r="K2392" i="10"/>
  <c r="K2391" i="10"/>
  <c r="K2390" i="10"/>
  <c r="K2389" i="10"/>
  <c r="K2388" i="10"/>
  <c r="K2387" i="10"/>
  <c r="K2386" i="10"/>
  <c r="K2385" i="10"/>
  <c r="K2384" i="10"/>
  <c r="K2383" i="10"/>
  <c r="K2382" i="10"/>
  <c r="K2381" i="10"/>
  <c r="K2380" i="10"/>
  <c r="K2379" i="10"/>
  <c r="K2378" i="10"/>
  <c r="K2377" i="10"/>
  <c r="K2376" i="10"/>
  <c r="K2375" i="10"/>
  <c r="K2374" i="10"/>
  <c r="K2373" i="10"/>
  <c r="K2372" i="10"/>
  <c r="K2371" i="10"/>
  <c r="K2370" i="10"/>
  <c r="K2369" i="10"/>
  <c r="K2368" i="10"/>
  <c r="K2367" i="10"/>
  <c r="K2366" i="10"/>
  <c r="K2365" i="10"/>
  <c r="K2364" i="10"/>
  <c r="K2363" i="10"/>
  <c r="K2362" i="10"/>
  <c r="K2361" i="10"/>
  <c r="K2360" i="10"/>
  <c r="K2359" i="10"/>
  <c r="K2358" i="10"/>
  <c r="K2357" i="10"/>
  <c r="K2356" i="10"/>
  <c r="K2355" i="10"/>
  <c r="K2354" i="10"/>
  <c r="K2353" i="10"/>
  <c r="K2352" i="10"/>
  <c r="K2351" i="10"/>
  <c r="K2350" i="10"/>
  <c r="K2349" i="10"/>
  <c r="K2348" i="10"/>
  <c r="K2347" i="10"/>
  <c r="K2346" i="10"/>
  <c r="K2345" i="10"/>
  <c r="K2344" i="10"/>
  <c r="K2343" i="10"/>
  <c r="K2342" i="10"/>
  <c r="K2341" i="10"/>
  <c r="K2340" i="10"/>
  <c r="K2339" i="10"/>
  <c r="K2338" i="10"/>
  <c r="K2337" i="10"/>
  <c r="K2336" i="10"/>
  <c r="K2335" i="10"/>
  <c r="K2334" i="10"/>
  <c r="K2333" i="10"/>
  <c r="K2332" i="10"/>
  <c r="K2331" i="10"/>
  <c r="K2330" i="10"/>
  <c r="K2329" i="10"/>
  <c r="K2328" i="10"/>
  <c r="K2327" i="10"/>
  <c r="K2326" i="10"/>
  <c r="K2325" i="10"/>
  <c r="K2324" i="10"/>
  <c r="K2323" i="10"/>
  <c r="K2322" i="10"/>
  <c r="K2321" i="10"/>
  <c r="K2320" i="10"/>
  <c r="K2319" i="10"/>
  <c r="K2318" i="10"/>
  <c r="K2317" i="10"/>
  <c r="K2316" i="10"/>
  <c r="K2315" i="10"/>
  <c r="K2314" i="10"/>
  <c r="K2313" i="10"/>
  <c r="K2312" i="10"/>
  <c r="K2311" i="10"/>
  <c r="K2310" i="10"/>
  <c r="K2309" i="10"/>
  <c r="K2308" i="10"/>
  <c r="K2307" i="10"/>
  <c r="K2306" i="10"/>
  <c r="K2305" i="10"/>
  <c r="K2304" i="10"/>
  <c r="K2303" i="10"/>
  <c r="K2302" i="10"/>
  <c r="K2301" i="10"/>
  <c r="K2300" i="10"/>
  <c r="K2299" i="10"/>
  <c r="K2298" i="10"/>
  <c r="K2297" i="10"/>
  <c r="K2296" i="10"/>
  <c r="K2295" i="10"/>
  <c r="K2294" i="10"/>
  <c r="K2293" i="10"/>
  <c r="K2292" i="10"/>
  <c r="K2291" i="10"/>
  <c r="K2290" i="10"/>
  <c r="K2289" i="10"/>
  <c r="K2288" i="10"/>
  <c r="K2287" i="10"/>
  <c r="K2286" i="10"/>
  <c r="K2285" i="10"/>
  <c r="K2284" i="10"/>
  <c r="K2283" i="10"/>
  <c r="K2282" i="10"/>
  <c r="K2281" i="10"/>
  <c r="K2280" i="10"/>
  <c r="K2279" i="10"/>
  <c r="K2278" i="10"/>
  <c r="K2277" i="10"/>
  <c r="K2276" i="10"/>
  <c r="K2275" i="10"/>
  <c r="K2274" i="10"/>
  <c r="K2273" i="10"/>
  <c r="K2272" i="10"/>
  <c r="K2271" i="10"/>
  <c r="K2270" i="10"/>
  <c r="K2269" i="10"/>
  <c r="K2268" i="10"/>
  <c r="K2267" i="10"/>
  <c r="K2266" i="10"/>
  <c r="K2265" i="10"/>
  <c r="K2264" i="10"/>
  <c r="K2263" i="10"/>
  <c r="K2262" i="10"/>
  <c r="K2261" i="10"/>
  <c r="K2260" i="10"/>
  <c r="K2259" i="10"/>
  <c r="K2258" i="10"/>
  <c r="K2257" i="10"/>
  <c r="K2256" i="10"/>
  <c r="K2255" i="10"/>
  <c r="K2254" i="10"/>
  <c r="K2253" i="10"/>
  <c r="K2252" i="10"/>
  <c r="K2251" i="10"/>
  <c r="K2250" i="10"/>
  <c r="K2249" i="10"/>
  <c r="K2248" i="10"/>
  <c r="K2247" i="10"/>
  <c r="K2246" i="10"/>
  <c r="K2245" i="10"/>
  <c r="K2244" i="10"/>
  <c r="K2243" i="10"/>
  <c r="K2242" i="10"/>
  <c r="K2241" i="10"/>
  <c r="K2240" i="10"/>
  <c r="K2239" i="10"/>
  <c r="K2238" i="10"/>
  <c r="K2237" i="10"/>
  <c r="K2236" i="10"/>
  <c r="K2235" i="10"/>
  <c r="K2234" i="10"/>
  <c r="K2233" i="10"/>
  <c r="K2232" i="10"/>
  <c r="K2231" i="10"/>
  <c r="K2230" i="10"/>
  <c r="K2229" i="10"/>
  <c r="K2228" i="10"/>
  <c r="K2227" i="10"/>
  <c r="K2226" i="10"/>
  <c r="K2225" i="10"/>
  <c r="K2224" i="10"/>
  <c r="K2223" i="10"/>
  <c r="K2222" i="10"/>
  <c r="K2221" i="10"/>
  <c r="K2220" i="10"/>
  <c r="K2219" i="10"/>
  <c r="K2218" i="10"/>
  <c r="K2217" i="10"/>
  <c r="K2216" i="10"/>
  <c r="K2215" i="10"/>
  <c r="K2214" i="10"/>
  <c r="K2213" i="10"/>
  <c r="K2212" i="10"/>
  <c r="K2211" i="10"/>
  <c r="K2210" i="10"/>
  <c r="K2209" i="10"/>
  <c r="K2208" i="10"/>
  <c r="K2207" i="10"/>
  <c r="K2206" i="10"/>
  <c r="K2205" i="10"/>
  <c r="K2204" i="10"/>
  <c r="K2203" i="10"/>
  <c r="K2202" i="10"/>
  <c r="K2201" i="10"/>
  <c r="K2200" i="10"/>
  <c r="K2199" i="10"/>
  <c r="K2198" i="10"/>
  <c r="K2197" i="10"/>
  <c r="K2196" i="10"/>
  <c r="K2195" i="10"/>
  <c r="K2194" i="10"/>
  <c r="K2193" i="10"/>
  <c r="K2192" i="10"/>
  <c r="K2191" i="10"/>
  <c r="K2190" i="10"/>
  <c r="K2189" i="10"/>
  <c r="K2188" i="10"/>
  <c r="K2187" i="10"/>
  <c r="K2186" i="10"/>
  <c r="K2185" i="10"/>
  <c r="K2184" i="10"/>
  <c r="K2183" i="10"/>
  <c r="K2182" i="10"/>
  <c r="K2181" i="10"/>
  <c r="K2180" i="10"/>
  <c r="K2179" i="10"/>
  <c r="K2178" i="10"/>
  <c r="K2177" i="10"/>
  <c r="K2176" i="10"/>
  <c r="K2175" i="10"/>
  <c r="K2174" i="10"/>
  <c r="K2173" i="10"/>
  <c r="K2172" i="10"/>
  <c r="K2171" i="10"/>
  <c r="K2170" i="10"/>
  <c r="K2169" i="10"/>
  <c r="K2168" i="10"/>
  <c r="K2167" i="10"/>
  <c r="K2166" i="10"/>
  <c r="K2165" i="10"/>
  <c r="K2164" i="10"/>
  <c r="K2163" i="10"/>
  <c r="K2162" i="10"/>
  <c r="K2161" i="10"/>
  <c r="K2160" i="10"/>
  <c r="K2159" i="10"/>
  <c r="K2158" i="10"/>
  <c r="K2157" i="10"/>
  <c r="K2156" i="10"/>
  <c r="K2155" i="10"/>
  <c r="K2154" i="10"/>
  <c r="K2153" i="10"/>
  <c r="K2152" i="10"/>
  <c r="K2151" i="10"/>
  <c r="K2150" i="10"/>
  <c r="K2149" i="10"/>
  <c r="K2148" i="10"/>
  <c r="K2147" i="10"/>
  <c r="K2146" i="10"/>
  <c r="K2145" i="10"/>
  <c r="K2144" i="10"/>
  <c r="K2143" i="10"/>
  <c r="K2142" i="10"/>
  <c r="K2141" i="10"/>
  <c r="K2140" i="10"/>
  <c r="K2139" i="10"/>
  <c r="K2138" i="10"/>
  <c r="K2137" i="10"/>
  <c r="K2136" i="10"/>
  <c r="K2135" i="10"/>
  <c r="K2134" i="10"/>
  <c r="K2133" i="10"/>
  <c r="K2132" i="10"/>
  <c r="K2131" i="10"/>
  <c r="K2130" i="10"/>
  <c r="K2129" i="10"/>
  <c r="K2128" i="10"/>
  <c r="K2127" i="10"/>
  <c r="K2126" i="10"/>
  <c r="K2125" i="10"/>
  <c r="K2124" i="10"/>
  <c r="K2123" i="10"/>
  <c r="K2122" i="10"/>
  <c r="K2121" i="10"/>
  <c r="K2120" i="10"/>
  <c r="K2119" i="10"/>
  <c r="K2118" i="10"/>
  <c r="K2117" i="10"/>
  <c r="K2116" i="10"/>
  <c r="K2115" i="10"/>
  <c r="K2114" i="10"/>
  <c r="K2113" i="10"/>
  <c r="K2112" i="10"/>
  <c r="K2111" i="10"/>
  <c r="K2110" i="10"/>
  <c r="K2109" i="10"/>
  <c r="K2108" i="10"/>
  <c r="K2107" i="10"/>
  <c r="K2106" i="10"/>
  <c r="K2105" i="10"/>
  <c r="K2104" i="10"/>
  <c r="K2103" i="10"/>
  <c r="K2102" i="10"/>
  <c r="K2101" i="10"/>
  <c r="K2100" i="10"/>
  <c r="K2099" i="10"/>
  <c r="K2098" i="10"/>
  <c r="K2097" i="10"/>
  <c r="K2096" i="10"/>
  <c r="K2095" i="10"/>
  <c r="K2094" i="10"/>
  <c r="K2093" i="10"/>
  <c r="K2092" i="10"/>
  <c r="K2091" i="10"/>
  <c r="K2090" i="10"/>
  <c r="K2089" i="10"/>
  <c r="K2088" i="10"/>
  <c r="K2087" i="10"/>
  <c r="K2086" i="10"/>
  <c r="K2085" i="10"/>
  <c r="K2084" i="10"/>
  <c r="K2083" i="10"/>
  <c r="K2082" i="10"/>
  <c r="K2081" i="10"/>
  <c r="K2080" i="10"/>
  <c r="K2079" i="10"/>
  <c r="K2078" i="10"/>
  <c r="K2077" i="10"/>
  <c r="K2076" i="10"/>
  <c r="K2075" i="10"/>
  <c r="K2074" i="10"/>
  <c r="K2073" i="10"/>
  <c r="K2072" i="10"/>
  <c r="K2071" i="10"/>
  <c r="K2070" i="10"/>
  <c r="K2069" i="10"/>
  <c r="K2068" i="10"/>
  <c r="K2067" i="10"/>
  <c r="K2066" i="10"/>
  <c r="K2065" i="10"/>
  <c r="K2064" i="10"/>
  <c r="K2063" i="10"/>
  <c r="K2062" i="10"/>
  <c r="K2061" i="10"/>
  <c r="K2060" i="10"/>
  <c r="K2059" i="10"/>
  <c r="K2058" i="10"/>
  <c r="K2057" i="10"/>
  <c r="K2056" i="10"/>
  <c r="K2055" i="10"/>
  <c r="K2054" i="10"/>
  <c r="K2053" i="10"/>
  <c r="K2052" i="10"/>
  <c r="K2051" i="10"/>
  <c r="K2050" i="10"/>
  <c r="K2049" i="10"/>
  <c r="K2048" i="10"/>
  <c r="K2047" i="10"/>
  <c r="K2046" i="10"/>
  <c r="K2045" i="10"/>
  <c r="K2044" i="10"/>
  <c r="K2043" i="10"/>
  <c r="K2042" i="10"/>
  <c r="K2041" i="10"/>
  <c r="K2040" i="10"/>
  <c r="K2039" i="10"/>
  <c r="K2038" i="10"/>
  <c r="K2037" i="10"/>
  <c r="K2036" i="10"/>
  <c r="K2035" i="10"/>
  <c r="K2034" i="10"/>
  <c r="K2033" i="10"/>
  <c r="K2032" i="10"/>
  <c r="K2031" i="10"/>
  <c r="K2030" i="10"/>
  <c r="K2029" i="10"/>
  <c r="K2028" i="10"/>
  <c r="K2027" i="10"/>
  <c r="K2026" i="10"/>
  <c r="K2025" i="10"/>
  <c r="K2024" i="10"/>
  <c r="K2023" i="10"/>
  <c r="K2022" i="10"/>
  <c r="K2021" i="10"/>
  <c r="K2020" i="10"/>
  <c r="K2019" i="10"/>
  <c r="K2018" i="10"/>
  <c r="K2017" i="10"/>
  <c r="K2016" i="10"/>
  <c r="K2015" i="10"/>
  <c r="K2014" i="10"/>
  <c r="K2013" i="10"/>
  <c r="K2012" i="10"/>
  <c r="K2011" i="10"/>
  <c r="K2010" i="10"/>
  <c r="K2009" i="10"/>
  <c r="K2008" i="10"/>
  <c r="K2007" i="10"/>
  <c r="K2006" i="10"/>
  <c r="K2005" i="10"/>
  <c r="K2004" i="10"/>
  <c r="K2003" i="10"/>
  <c r="K2002" i="10"/>
  <c r="K2001" i="10"/>
  <c r="K2000" i="10"/>
  <c r="K1999" i="10"/>
  <c r="K1998" i="10"/>
  <c r="K1997" i="10"/>
  <c r="K1996" i="10"/>
  <c r="K1995" i="10"/>
  <c r="K1994" i="10"/>
  <c r="K1993" i="10"/>
  <c r="K1992" i="10"/>
  <c r="K1991" i="10"/>
  <c r="K1990" i="10"/>
  <c r="K1989" i="10"/>
  <c r="K1988" i="10"/>
  <c r="K1987" i="10"/>
  <c r="K1986" i="10"/>
  <c r="K1985" i="10"/>
  <c r="K1984" i="10"/>
  <c r="K1983" i="10"/>
  <c r="K1982" i="10"/>
  <c r="K1981" i="10"/>
  <c r="K1980" i="10"/>
  <c r="K1979" i="10"/>
  <c r="K1978" i="10"/>
  <c r="K1977" i="10"/>
  <c r="K1976" i="10"/>
  <c r="K1975" i="10"/>
  <c r="K1974" i="10"/>
  <c r="K1973" i="10"/>
  <c r="K1972" i="10"/>
  <c r="K1971" i="10"/>
  <c r="K1970" i="10"/>
  <c r="K1969" i="10"/>
  <c r="K1968" i="10"/>
  <c r="K1967" i="10"/>
  <c r="K1966" i="10"/>
  <c r="K1965" i="10"/>
  <c r="K1964" i="10"/>
  <c r="K1963" i="10"/>
  <c r="K1962" i="10"/>
  <c r="K1961" i="10"/>
  <c r="K1960" i="10"/>
  <c r="K1959" i="10"/>
  <c r="K1958" i="10"/>
  <c r="K1957" i="10"/>
  <c r="K1956" i="10"/>
  <c r="K1955" i="10"/>
  <c r="K1954" i="10"/>
  <c r="K1953" i="10"/>
  <c r="K1952" i="10"/>
  <c r="K1951" i="10"/>
  <c r="K1950" i="10"/>
  <c r="K1949" i="10"/>
  <c r="K1948" i="10"/>
  <c r="K1947" i="10"/>
  <c r="K1946" i="10"/>
  <c r="K1945" i="10"/>
  <c r="K1944" i="10"/>
  <c r="K1943" i="10"/>
  <c r="K1942" i="10"/>
  <c r="K1941" i="10"/>
  <c r="K1940" i="10"/>
  <c r="K1939" i="10"/>
  <c r="K1938" i="10"/>
  <c r="K1937" i="10"/>
  <c r="K1936" i="10"/>
  <c r="K1935" i="10"/>
  <c r="K1934" i="10"/>
  <c r="K1933" i="10"/>
  <c r="K1932" i="10"/>
  <c r="K1931" i="10"/>
  <c r="K1930" i="10"/>
  <c r="K1929" i="10"/>
  <c r="K1928" i="10"/>
  <c r="K1927" i="10"/>
  <c r="K1926" i="10"/>
  <c r="K1925" i="10"/>
  <c r="K1924" i="10"/>
  <c r="K1923" i="10"/>
  <c r="K1922" i="10"/>
  <c r="K1921" i="10"/>
  <c r="K1920" i="10"/>
  <c r="K1919" i="10"/>
  <c r="K1918" i="10"/>
  <c r="K1917" i="10"/>
  <c r="K1916" i="10"/>
  <c r="K1915" i="10"/>
  <c r="K1914" i="10"/>
  <c r="K1913" i="10"/>
  <c r="K1912" i="10"/>
  <c r="K1911" i="10"/>
  <c r="K1910" i="10"/>
  <c r="K1909" i="10"/>
  <c r="K1908" i="10"/>
  <c r="K1907" i="10"/>
  <c r="K1906" i="10"/>
  <c r="K1905" i="10"/>
  <c r="K1904" i="10"/>
  <c r="K1903" i="10"/>
  <c r="K1902" i="10"/>
  <c r="K1901" i="10"/>
  <c r="K1900" i="10"/>
  <c r="K1899" i="10"/>
  <c r="K1898" i="10"/>
  <c r="K1897" i="10"/>
  <c r="K1896" i="10"/>
  <c r="K1895" i="10"/>
  <c r="K1894" i="10"/>
  <c r="K1893" i="10"/>
  <c r="K1892" i="10"/>
  <c r="K1891" i="10"/>
  <c r="K1890" i="10"/>
  <c r="K1889" i="10"/>
  <c r="K1888" i="10"/>
  <c r="K1887" i="10"/>
  <c r="K1886" i="10"/>
  <c r="K1885" i="10"/>
  <c r="K1884" i="10"/>
  <c r="K1883" i="10"/>
  <c r="K1882" i="10"/>
  <c r="K1881" i="10"/>
  <c r="K1880" i="10"/>
  <c r="K1879" i="10"/>
  <c r="K1878" i="10"/>
  <c r="K1877" i="10"/>
  <c r="K1876" i="10"/>
  <c r="K1875" i="10"/>
  <c r="K1874" i="10"/>
  <c r="K1873" i="10"/>
  <c r="K1872" i="10"/>
  <c r="K1871" i="10"/>
  <c r="K1870" i="10"/>
  <c r="K1869" i="10"/>
  <c r="K1868" i="10"/>
  <c r="K1867" i="10"/>
  <c r="K1866" i="10"/>
  <c r="K1865" i="10"/>
  <c r="K1864" i="10"/>
  <c r="K1863" i="10"/>
  <c r="K1862" i="10"/>
  <c r="K1861" i="10"/>
  <c r="K1860" i="10"/>
  <c r="K1859" i="10"/>
  <c r="K1858" i="10"/>
  <c r="K1857" i="10"/>
  <c r="K1856" i="10"/>
  <c r="K1855" i="10"/>
  <c r="K1854" i="10"/>
  <c r="K1853" i="10"/>
  <c r="K1852" i="10"/>
  <c r="K1851" i="10"/>
  <c r="K1850" i="10"/>
  <c r="K1849" i="10"/>
  <c r="K1848" i="10"/>
  <c r="K1847" i="10"/>
  <c r="K1846" i="10"/>
  <c r="K1845" i="10"/>
  <c r="K1844" i="10"/>
  <c r="K1843" i="10"/>
  <c r="K1842" i="10"/>
  <c r="K1841" i="10"/>
  <c r="K1840" i="10"/>
  <c r="K1839" i="10"/>
  <c r="K1838" i="10"/>
  <c r="K1837" i="10"/>
  <c r="K1836" i="10"/>
  <c r="K1835" i="10"/>
  <c r="K1834" i="10"/>
  <c r="K1833" i="10"/>
  <c r="K1832" i="10"/>
  <c r="K1831" i="10"/>
  <c r="K1830" i="10"/>
  <c r="K1829" i="10"/>
  <c r="K1828" i="10"/>
  <c r="K1827" i="10"/>
  <c r="K1826" i="10"/>
  <c r="K1825" i="10"/>
  <c r="K1824" i="10"/>
  <c r="K1823" i="10"/>
  <c r="K1822" i="10"/>
  <c r="K1821" i="10"/>
  <c r="K1820" i="10"/>
  <c r="K1819" i="10"/>
  <c r="K1818" i="10"/>
  <c r="K1817" i="10"/>
  <c r="K1816" i="10"/>
  <c r="K1815" i="10"/>
  <c r="K1814" i="10"/>
  <c r="K1813" i="10"/>
  <c r="K1812" i="10"/>
  <c r="K1811" i="10"/>
  <c r="K1810" i="10"/>
  <c r="K1809" i="10"/>
  <c r="K1808" i="10"/>
  <c r="K1807" i="10"/>
  <c r="K1806" i="10"/>
  <c r="K1805" i="10"/>
  <c r="K1804" i="10"/>
  <c r="K1803" i="10"/>
  <c r="K1802" i="10"/>
  <c r="K1801" i="10"/>
  <c r="K1800" i="10"/>
  <c r="K1799" i="10"/>
  <c r="K1798" i="10"/>
  <c r="K1797" i="10"/>
  <c r="K1796" i="10"/>
  <c r="K1795" i="10"/>
  <c r="K1794" i="10"/>
  <c r="K1793" i="10"/>
  <c r="K1792" i="10"/>
  <c r="K1791" i="10"/>
  <c r="K1790" i="10"/>
  <c r="K1789" i="10"/>
  <c r="K1788" i="10"/>
  <c r="K1787" i="10"/>
  <c r="K1786" i="10"/>
  <c r="K1785" i="10"/>
  <c r="K1784" i="10"/>
  <c r="K1783" i="10"/>
  <c r="K1782" i="10"/>
  <c r="K1781" i="10"/>
  <c r="K1780" i="10"/>
  <c r="K1779" i="10"/>
  <c r="K1778" i="10"/>
  <c r="K1777" i="10"/>
  <c r="K1776" i="10"/>
  <c r="K1775" i="10"/>
  <c r="K1774" i="10"/>
  <c r="K1773" i="10"/>
  <c r="K1772" i="10"/>
  <c r="K1771" i="10"/>
  <c r="K1770" i="10"/>
  <c r="K1769" i="10"/>
  <c r="K1768" i="10"/>
  <c r="K1767" i="10"/>
  <c r="K1766" i="10"/>
  <c r="K1765" i="10"/>
  <c r="K1764" i="10"/>
  <c r="K1763" i="10"/>
  <c r="K1762" i="10"/>
  <c r="K1761" i="10"/>
  <c r="K1760" i="10"/>
  <c r="K1759" i="10"/>
  <c r="K1758" i="10"/>
  <c r="K1757" i="10"/>
  <c r="K1756" i="10"/>
  <c r="K1755" i="10"/>
  <c r="K1754" i="10"/>
  <c r="K1753" i="10"/>
  <c r="K1752" i="10"/>
  <c r="K1751" i="10"/>
  <c r="K1750" i="10"/>
  <c r="K1749" i="10"/>
  <c r="K1748" i="10"/>
  <c r="K1747" i="10"/>
  <c r="K1746" i="10"/>
  <c r="K1745" i="10"/>
  <c r="K1744" i="10"/>
  <c r="K1743" i="10"/>
  <c r="K1742" i="10"/>
  <c r="K1741" i="10"/>
  <c r="K1740" i="10"/>
  <c r="K1739" i="10"/>
  <c r="K1738" i="10"/>
  <c r="K1737" i="10"/>
  <c r="K1736" i="10"/>
  <c r="K1735" i="10"/>
  <c r="K1734" i="10"/>
  <c r="K1733" i="10"/>
  <c r="K1732" i="10"/>
  <c r="K1731" i="10"/>
  <c r="K1730" i="10"/>
  <c r="K1729" i="10"/>
  <c r="K1728" i="10"/>
  <c r="K1727" i="10"/>
  <c r="K1726" i="10"/>
  <c r="K1725" i="10"/>
  <c r="K1724" i="10"/>
  <c r="K1723" i="10"/>
  <c r="K1722" i="10"/>
  <c r="K1721" i="10"/>
  <c r="K1720" i="10"/>
  <c r="K1719" i="10"/>
  <c r="K1718" i="10"/>
  <c r="K1717" i="10"/>
  <c r="K1716" i="10"/>
  <c r="K1715" i="10"/>
  <c r="K1714" i="10"/>
  <c r="K1713" i="10"/>
  <c r="K1712" i="10"/>
  <c r="K1711" i="10"/>
  <c r="K1710" i="10"/>
  <c r="K1709" i="10"/>
  <c r="K1708" i="10"/>
  <c r="K1707" i="10"/>
  <c r="K1706" i="10"/>
  <c r="K1705" i="10"/>
  <c r="K1704" i="10"/>
  <c r="K1703" i="10"/>
  <c r="K1702" i="10"/>
  <c r="K1701" i="10"/>
  <c r="K1700" i="10"/>
  <c r="K1699" i="10"/>
  <c r="K1698" i="10"/>
  <c r="K1697" i="10"/>
  <c r="K1696" i="10"/>
  <c r="K1695" i="10"/>
  <c r="K1694" i="10"/>
  <c r="K1693" i="10"/>
  <c r="K1692" i="10"/>
  <c r="K1691" i="10"/>
  <c r="K1690" i="10"/>
  <c r="K1689" i="10"/>
  <c r="K1688" i="10"/>
  <c r="K1687" i="10"/>
  <c r="K1686" i="10"/>
  <c r="K1685" i="10"/>
  <c r="K1684" i="10"/>
  <c r="K1683" i="10"/>
  <c r="K1682" i="10"/>
  <c r="K1681" i="10"/>
  <c r="K1680" i="10"/>
  <c r="K1679" i="10"/>
  <c r="K1678" i="10"/>
  <c r="K1677" i="10"/>
  <c r="K1676" i="10"/>
  <c r="K1675" i="10"/>
  <c r="K1674" i="10"/>
  <c r="K1673" i="10"/>
  <c r="K1672" i="10"/>
  <c r="K1671" i="10"/>
  <c r="K1670" i="10"/>
  <c r="K1669" i="10"/>
  <c r="K1668" i="10"/>
  <c r="K1667" i="10"/>
  <c r="K1666" i="10"/>
  <c r="K1665" i="10"/>
  <c r="K1664" i="10"/>
  <c r="K1663" i="10"/>
  <c r="K1662" i="10"/>
  <c r="K1661" i="10"/>
  <c r="K1660" i="10"/>
  <c r="K1659" i="10"/>
  <c r="K1658" i="10"/>
  <c r="K1657" i="10"/>
  <c r="K1656" i="10"/>
  <c r="K1655" i="10"/>
  <c r="K1654" i="10"/>
  <c r="K1653" i="10"/>
  <c r="K1652" i="10"/>
  <c r="K1651" i="10"/>
  <c r="K1650" i="10"/>
  <c r="K1649" i="10"/>
  <c r="K1648" i="10"/>
  <c r="K1647" i="10"/>
  <c r="K1646" i="10"/>
  <c r="K1645" i="10"/>
  <c r="K1644" i="10"/>
  <c r="K1643" i="10"/>
  <c r="K1642" i="10"/>
  <c r="K1641" i="10"/>
  <c r="K1640" i="10"/>
  <c r="K1639" i="10"/>
  <c r="K1638" i="10"/>
  <c r="K1637" i="10"/>
  <c r="K1636" i="10"/>
  <c r="K1635" i="10"/>
  <c r="K1634" i="10"/>
  <c r="K1633" i="10"/>
  <c r="K1632" i="10"/>
  <c r="K1631" i="10"/>
  <c r="K1630" i="10"/>
  <c r="K1629" i="10"/>
  <c r="K1628" i="10"/>
  <c r="K1627" i="10"/>
  <c r="K1626" i="10"/>
  <c r="K1625" i="10"/>
  <c r="K1624" i="10"/>
  <c r="K1623" i="10"/>
  <c r="K1622" i="10"/>
  <c r="K1621" i="10"/>
  <c r="K1620" i="10"/>
  <c r="K1619" i="10"/>
  <c r="K1618" i="10"/>
  <c r="K1617" i="10"/>
  <c r="K1616" i="10"/>
  <c r="K1615" i="10"/>
  <c r="K1614" i="10"/>
  <c r="K1613" i="10"/>
  <c r="K1612" i="10"/>
  <c r="K1611" i="10"/>
  <c r="K1610" i="10"/>
  <c r="K1609" i="10"/>
  <c r="K1608" i="10"/>
  <c r="K1607" i="10"/>
  <c r="K1606" i="10"/>
  <c r="K1605" i="10"/>
  <c r="K1604" i="10"/>
  <c r="K1603" i="10"/>
  <c r="K1602" i="10"/>
  <c r="K1601" i="10"/>
  <c r="K1600" i="10"/>
  <c r="K1599" i="10"/>
  <c r="K1598" i="10"/>
  <c r="K1597" i="10"/>
  <c r="K1596" i="10"/>
  <c r="K1595" i="10"/>
  <c r="K1594" i="10"/>
  <c r="K1593" i="10"/>
  <c r="K1592" i="10"/>
  <c r="K1591" i="10"/>
  <c r="K1590" i="10"/>
  <c r="K1589" i="10"/>
  <c r="K1588" i="10"/>
  <c r="K1587" i="10"/>
  <c r="K1586" i="10"/>
  <c r="K1585" i="10"/>
  <c r="K1584" i="10"/>
  <c r="K1583" i="10"/>
  <c r="K1582" i="10"/>
  <c r="K1581" i="10"/>
  <c r="K1580" i="10"/>
  <c r="K1579" i="10"/>
  <c r="K1578" i="10"/>
  <c r="K1577" i="10"/>
  <c r="K1576" i="10"/>
  <c r="K1575" i="10"/>
  <c r="K1574" i="10"/>
  <c r="K1573" i="10"/>
  <c r="K1572" i="10"/>
  <c r="K1571" i="10"/>
  <c r="K1570" i="10"/>
  <c r="K1569" i="10"/>
  <c r="K1568" i="10"/>
  <c r="K1567" i="10"/>
  <c r="K1566" i="10"/>
  <c r="K1565" i="10"/>
  <c r="K1564" i="10"/>
  <c r="K1563" i="10"/>
  <c r="K1562" i="10"/>
  <c r="K1561" i="10"/>
  <c r="K1560" i="10"/>
  <c r="K1559" i="10"/>
  <c r="K1558" i="10"/>
  <c r="K1557" i="10"/>
  <c r="K1556" i="10"/>
  <c r="K1555" i="10"/>
  <c r="K1554" i="10"/>
  <c r="K1553" i="10"/>
  <c r="K1552" i="10"/>
  <c r="K1551" i="10"/>
  <c r="K1550" i="10"/>
  <c r="K1549" i="10"/>
  <c r="K1548" i="10"/>
  <c r="K1547" i="10"/>
  <c r="K1546" i="10"/>
  <c r="K1545" i="10"/>
  <c r="K1544" i="10"/>
  <c r="K1543" i="10"/>
  <c r="K1542" i="10"/>
  <c r="K1541" i="10"/>
  <c r="K1540" i="10"/>
  <c r="K1539" i="10"/>
  <c r="K1538" i="10"/>
  <c r="K1537" i="10"/>
  <c r="K1536" i="10"/>
  <c r="K1535" i="10"/>
  <c r="K1534" i="10"/>
  <c r="K1533" i="10"/>
  <c r="K1532" i="10"/>
  <c r="K1531" i="10"/>
  <c r="K1530" i="10"/>
  <c r="K1529" i="10"/>
  <c r="K1528" i="10"/>
  <c r="K1527" i="10"/>
  <c r="K1526" i="10"/>
  <c r="K1525" i="10"/>
  <c r="K1524" i="10"/>
  <c r="K1523" i="10"/>
  <c r="K1522" i="10"/>
  <c r="K1521" i="10"/>
  <c r="K1520" i="10"/>
  <c r="K1519" i="10"/>
  <c r="K1518" i="10"/>
  <c r="K1517" i="10"/>
  <c r="K1516" i="10"/>
  <c r="K1515" i="10"/>
  <c r="K1514" i="10"/>
  <c r="K1513" i="10"/>
  <c r="K1512" i="10"/>
  <c r="K1511" i="10"/>
  <c r="K1510" i="10"/>
  <c r="K1509" i="10"/>
  <c r="K1508" i="10"/>
  <c r="K1507" i="10"/>
  <c r="K1506" i="10"/>
  <c r="K1505" i="10"/>
  <c r="K1504" i="10"/>
  <c r="K1503" i="10"/>
  <c r="K1502" i="10"/>
  <c r="K1501" i="10"/>
  <c r="K1500" i="10"/>
  <c r="K1499" i="10"/>
  <c r="K1498" i="10"/>
  <c r="K1497" i="10"/>
  <c r="K1496" i="10"/>
  <c r="K1495" i="10"/>
  <c r="K1494" i="10"/>
  <c r="K1493" i="10"/>
  <c r="K1492" i="10"/>
  <c r="K1491" i="10"/>
  <c r="K1490" i="10"/>
  <c r="K1489" i="10"/>
  <c r="K1488" i="10"/>
  <c r="K1487" i="10"/>
  <c r="K1486" i="10"/>
  <c r="K1485" i="10"/>
  <c r="K1484" i="10"/>
  <c r="K1483" i="10"/>
  <c r="K1482" i="10"/>
  <c r="K1481" i="10"/>
  <c r="K1480" i="10"/>
  <c r="K1479" i="10"/>
  <c r="K1478" i="10"/>
  <c r="K1477" i="10"/>
  <c r="K1476" i="10"/>
  <c r="K1475" i="10"/>
  <c r="K1474" i="10"/>
  <c r="K1473" i="10"/>
  <c r="K1472" i="10"/>
  <c r="K1471" i="10"/>
  <c r="K1470" i="10"/>
  <c r="K1469" i="10"/>
  <c r="K1468" i="10"/>
  <c r="K1467" i="10"/>
  <c r="K1466" i="10"/>
  <c r="K1465" i="10"/>
  <c r="K1464" i="10"/>
  <c r="K1463" i="10"/>
  <c r="K1462" i="10"/>
  <c r="K1461" i="10"/>
  <c r="K1460" i="10"/>
  <c r="K1459" i="10"/>
  <c r="K1458" i="10"/>
  <c r="K1457" i="10"/>
  <c r="K1456" i="10"/>
  <c r="K1455" i="10"/>
  <c r="K1454" i="10"/>
  <c r="K1453" i="10"/>
  <c r="K1452" i="10"/>
  <c r="K1451" i="10"/>
  <c r="K1450" i="10"/>
  <c r="K1449" i="10"/>
  <c r="K1448" i="10"/>
  <c r="K1447" i="10"/>
  <c r="K1446" i="10"/>
  <c r="K1445" i="10"/>
  <c r="K1444" i="10"/>
  <c r="K1443" i="10"/>
  <c r="K1442" i="10"/>
  <c r="K1441" i="10"/>
  <c r="K1440" i="10"/>
  <c r="K1439" i="10"/>
  <c r="K1438" i="10"/>
  <c r="K1437" i="10"/>
  <c r="K1436" i="10"/>
  <c r="K1435" i="10"/>
  <c r="K1434" i="10"/>
  <c r="K1433" i="10"/>
  <c r="K1432" i="10"/>
  <c r="K1431" i="10"/>
  <c r="K1430" i="10"/>
  <c r="K1429" i="10"/>
  <c r="K1428" i="10"/>
  <c r="K1427" i="10"/>
  <c r="K1426" i="10"/>
  <c r="K1425" i="10"/>
  <c r="K1424" i="10"/>
  <c r="K1423" i="10"/>
  <c r="K1422" i="10"/>
  <c r="K1421" i="10"/>
  <c r="K1420" i="10"/>
  <c r="K1419" i="10"/>
  <c r="K1418" i="10"/>
  <c r="K1417" i="10"/>
  <c r="K1416" i="10"/>
  <c r="K1415" i="10"/>
  <c r="K1414" i="10"/>
  <c r="K1413" i="10"/>
  <c r="K1412" i="10"/>
  <c r="K1411" i="10"/>
  <c r="K1410" i="10"/>
  <c r="K1409" i="10"/>
  <c r="K1408" i="10"/>
  <c r="K1407" i="10"/>
  <c r="K1406" i="10"/>
  <c r="K1405" i="10"/>
  <c r="K1404" i="10"/>
  <c r="K1403" i="10"/>
  <c r="K1402" i="10"/>
  <c r="K1401" i="10"/>
  <c r="K1400" i="10"/>
  <c r="K1399" i="10"/>
  <c r="K1398" i="10"/>
  <c r="K1397" i="10"/>
  <c r="K1396" i="10"/>
  <c r="K1395" i="10"/>
  <c r="K1394" i="10"/>
  <c r="K1393" i="10"/>
  <c r="K1392" i="10"/>
  <c r="K1391" i="10"/>
  <c r="K1390" i="10"/>
  <c r="K1389" i="10"/>
  <c r="K1388" i="10"/>
  <c r="K1387" i="10"/>
  <c r="K1386" i="10"/>
  <c r="K1385" i="10"/>
  <c r="K1384" i="10"/>
  <c r="K1383" i="10"/>
  <c r="K1382" i="10"/>
  <c r="K1381" i="10"/>
  <c r="K1380" i="10"/>
  <c r="K1379" i="10"/>
  <c r="K1378" i="10"/>
  <c r="K1377" i="10"/>
  <c r="K1376" i="10"/>
  <c r="K1375" i="10"/>
  <c r="K1374" i="10"/>
  <c r="K1373" i="10"/>
  <c r="K1372" i="10"/>
  <c r="K1371" i="10"/>
  <c r="K1370" i="10"/>
  <c r="K1369" i="10"/>
  <c r="K1368" i="10"/>
  <c r="K1367" i="10"/>
  <c r="K1366" i="10"/>
  <c r="K1365" i="10"/>
  <c r="K1364" i="10"/>
  <c r="K1363" i="10"/>
  <c r="K1362" i="10"/>
  <c r="K1361" i="10"/>
  <c r="K1360" i="10"/>
  <c r="K1359" i="10"/>
  <c r="K1358" i="10"/>
  <c r="K1357" i="10"/>
  <c r="K1356" i="10"/>
  <c r="K1355" i="10"/>
  <c r="K1354" i="10"/>
  <c r="K1353" i="10"/>
  <c r="K1352" i="10"/>
  <c r="K1351" i="10"/>
  <c r="K1350" i="10"/>
  <c r="K1349" i="10"/>
  <c r="K1348" i="10"/>
  <c r="K1347" i="10"/>
  <c r="K1346" i="10"/>
  <c r="K1345" i="10"/>
  <c r="K1344" i="10"/>
  <c r="K1343" i="10"/>
  <c r="K1342" i="10"/>
  <c r="K1341" i="10"/>
  <c r="K1340" i="10"/>
  <c r="K1339" i="10"/>
  <c r="K1338" i="10"/>
  <c r="K1337" i="10"/>
  <c r="K1336" i="10"/>
  <c r="K1335" i="10"/>
  <c r="K1334" i="10"/>
  <c r="K1333" i="10"/>
  <c r="K1332" i="10"/>
  <c r="K1331" i="10"/>
  <c r="K1330" i="10"/>
  <c r="K1329" i="10"/>
  <c r="K1328" i="10"/>
  <c r="K1327" i="10"/>
  <c r="K1326" i="10"/>
  <c r="K1325" i="10"/>
  <c r="K1324" i="10"/>
  <c r="K1323" i="10"/>
  <c r="K1322" i="10"/>
  <c r="K1321" i="10"/>
  <c r="K1320" i="10"/>
  <c r="K1319" i="10"/>
  <c r="K1318" i="10"/>
  <c r="K1317" i="10"/>
  <c r="K1316" i="10"/>
  <c r="K1315" i="10"/>
  <c r="K1314" i="10"/>
  <c r="K1313" i="10"/>
  <c r="K1312" i="10"/>
  <c r="K1311" i="10"/>
  <c r="K1310" i="10"/>
  <c r="K1309" i="10"/>
  <c r="K1308" i="10"/>
  <c r="K1307" i="10"/>
  <c r="K1306" i="10"/>
  <c r="K1305" i="10"/>
  <c r="K1304" i="10"/>
  <c r="K1303" i="10"/>
  <c r="K1302" i="10"/>
  <c r="K1301" i="10"/>
  <c r="K1300" i="10"/>
  <c r="K1299" i="10"/>
  <c r="K1298" i="10"/>
  <c r="K1297" i="10"/>
  <c r="K1296" i="10"/>
  <c r="K1295" i="10"/>
  <c r="K1294" i="10"/>
  <c r="K1293" i="10"/>
  <c r="K1292" i="10"/>
  <c r="K1291" i="10"/>
  <c r="K1290" i="10"/>
  <c r="K1289" i="10"/>
  <c r="K1288" i="10"/>
  <c r="K1287" i="10"/>
  <c r="K1286" i="10"/>
  <c r="K1285" i="10"/>
  <c r="K1284" i="10"/>
  <c r="K1283" i="10"/>
  <c r="K1282" i="10"/>
  <c r="K1281" i="10"/>
  <c r="K1280" i="10"/>
  <c r="K1279" i="10"/>
  <c r="K1278" i="10"/>
  <c r="K1277" i="10"/>
  <c r="K1276" i="10"/>
  <c r="K1275" i="10"/>
  <c r="K1274" i="10"/>
  <c r="K1273" i="10"/>
  <c r="K1272" i="10"/>
  <c r="K1271" i="10"/>
  <c r="K1270" i="10"/>
  <c r="K1269" i="10"/>
  <c r="K1268" i="10"/>
  <c r="K1267" i="10"/>
  <c r="K1266" i="10"/>
  <c r="K1265" i="10"/>
  <c r="K1264" i="10"/>
  <c r="K1263" i="10"/>
  <c r="K1262" i="10"/>
  <c r="K1261" i="10"/>
  <c r="K1260" i="10"/>
  <c r="K1259" i="10"/>
  <c r="K1258" i="10"/>
  <c r="K1257" i="10"/>
  <c r="K1256" i="10"/>
  <c r="K1255" i="10"/>
  <c r="K1254" i="10"/>
  <c r="K1253" i="10"/>
  <c r="K1252" i="10"/>
  <c r="K1251" i="10"/>
  <c r="K1250" i="10"/>
  <c r="K1249" i="10"/>
  <c r="K1248" i="10"/>
  <c r="K1247" i="10"/>
  <c r="K1246" i="10"/>
  <c r="K1245" i="10"/>
  <c r="K1244" i="10"/>
  <c r="K1243" i="10"/>
  <c r="K1242" i="10"/>
  <c r="K1241" i="10"/>
  <c r="K1240" i="10"/>
  <c r="K1239" i="10"/>
  <c r="K1238" i="10"/>
  <c r="K1237" i="10"/>
  <c r="K1236" i="10"/>
  <c r="K1235" i="10"/>
  <c r="K1234" i="10"/>
  <c r="K1233" i="10"/>
  <c r="K1232" i="10"/>
  <c r="K1231" i="10"/>
  <c r="K1230" i="10"/>
  <c r="K1229" i="10"/>
  <c r="K1228" i="10"/>
  <c r="K1227" i="10"/>
  <c r="K1226" i="10"/>
  <c r="K1225" i="10"/>
  <c r="K1224" i="10"/>
  <c r="K1223" i="10"/>
  <c r="K1222" i="10"/>
  <c r="K1221" i="10"/>
  <c r="K1220" i="10"/>
  <c r="K1219" i="10"/>
  <c r="K1218" i="10"/>
  <c r="K1217" i="10"/>
  <c r="K1216" i="10"/>
  <c r="K1215" i="10"/>
  <c r="K1214" i="10"/>
  <c r="K1213" i="10"/>
  <c r="K1212" i="10"/>
  <c r="K1211" i="10"/>
  <c r="K1210" i="10"/>
  <c r="K1209" i="10"/>
  <c r="K1208" i="10"/>
  <c r="K1207" i="10"/>
  <c r="K1206" i="10"/>
  <c r="K1205" i="10"/>
  <c r="K1204" i="10"/>
  <c r="K1203" i="10"/>
  <c r="K1202" i="10"/>
  <c r="K1201" i="10"/>
  <c r="K1200" i="10"/>
  <c r="K1199" i="10"/>
  <c r="K1198" i="10"/>
  <c r="K1197" i="10"/>
  <c r="K1196" i="10"/>
  <c r="K1195" i="10"/>
  <c r="K1194" i="10"/>
  <c r="K1193" i="10"/>
  <c r="K1192" i="10"/>
  <c r="K1191" i="10"/>
  <c r="K1190" i="10"/>
  <c r="K1189" i="10"/>
  <c r="K1188" i="10"/>
  <c r="K1187" i="10"/>
  <c r="K1186" i="10"/>
  <c r="K1185" i="10"/>
  <c r="K1184" i="10"/>
  <c r="K1183" i="10"/>
  <c r="K1182" i="10"/>
  <c r="K1181" i="10"/>
  <c r="K1180" i="10"/>
  <c r="K1179" i="10"/>
  <c r="K1178" i="10"/>
  <c r="K1177" i="10"/>
  <c r="K1176" i="10"/>
  <c r="K1175" i="10"/>
  <c r="K1174" i="10"/>
  <c r="K1173" i="10"/>
  <c r="K1172" i="10"/>
  <c r="K1171" i="10"/>
  <c r="K1170" i="10"/>
  <c r="K1169" i="10"/>
  <c r="K1168" i="10"/>
  <c r="K1167" i="10"/>
  <c r="K1166" i="10"/>
  <c r="K1165" i="10"/>
  <c r="K1164" i="10"/>
  <c r="K1163" i="10"/>
  <c r="K1162" i="10"/>
  <c r="K1161" i="10"/>
  <c r="K1160" i="10"/>
  <c r="K1159" i="10"/>
  <c r="K1158" i="10"/>
  <c r="K1157" i="10"/>
  <c r="K1156" i="10"/>
  <c r="K1155" i="10"/>
  <c r="K1154" i="10"/>
  <c r="K1153" i="10"/>
  <c r="K1152" i="10"/>
  <c r="K1151" i="10"/>
  <c r="K1150" i="10"/>
  <c r="K1149" i="10"/>
  <c r="K1148" i="10"/>
  <c r="K1147" i="10"/>
  <c r="K1146" i="10"/>
  <c r="K1145" i="10"/>
  <c r="K1144" i="10"/>
  <c r="K1143" i="10"/>
  <c r="K1142" i="10"/>
  <c r="K1141" i="10"/>
  <c r="K1140" i="10"/>
  <c r="K1139" i="10"/>
  <c r="K1138" i="10"/>
  <c r="K1137" i="10"/>
  <c r="K1136" i="10"/>
  <c r="K1135" i="10"/>
  <c r="K1134" i="10"/>
  <c r="K1133" i="10"/>
  <c r="K1132" i="10"/>
  <c r="K1131" i="10"/>
  <c r="K1130" i="10"/>
  <c r="K1129" i="10"/>
  <c r="K1128" i="10"/>
  <c r="K1127" i="10"/>
  <c r="K1126" i="10"/>
  <c r="K1125" i="10"/>
  <c r="K1124" i="10"/>
  <c r="K1123" i="10"/>
  <c r="K1122" i="10"/>
  <c r="K1121" i="10"/>
  <c r="K1120" i="10"/>
  <c r="K1119" i="10"/>
  <c r="K1118" i="10"/>
  <c r="K1117" i="10"/>
  <c r="K1116" i="10"/>
  <c r="K1115" i="10"/>
  <c r="K1114" i="10"/>
  <c r="K1113" i="10"/>
  <c r="K1112" i="10"/>
  <c r="K1111" i="10"/>
  <c r="K1110" i="10"/>
  <c r="K1109" i="10"/>
  <c r="K1108" i="10"/>
  <c r="K1107" i="10"/>
  <c r="K1106" i="10"/>
  <c r="K1105" i="10"/>
  <c r="K1104" i="10"/>
  <c r="K1103" i="10"/>
  <c r="K1102" i="10"/>
  <c r="K1101" i="10"/>
  <c r="K1100" i="10"/>
  <c r="K1099" i="10"/>
  <c r="K1098" i="10"/>
  <c r="K1097" i="10"/>
  <c r="K1096" i="10"/>
  <c r="K1095" i="10"/>
  <c r="K1094" i="10"/>
  <c r="K1093" i="10"/>
  <c r="K1092" i="10"/>
  <c r="K1091" i="10"/>
  <c r="K1090" i="10"/>
  <c r="K1089" i="10"/>
  <c r="K1088" i="10"/>
  <c r="K1087" i="10"/>
  <c r="K1086" i="10"/>
  <c r="K1085" i="10"/>
  <c r="K1084" i="10"/>
  <c r="K1083" i="10"/>
  <c r="K1082" i="10"/>
  <c r="K1081" i="10"/>
  <c r="K1080" i="10"/>
  <c r="K1079" i="10"/>
  <c r="K1078" i="10"/>
  <c r="K1077" i="10"/>
  <c r="K1076" i="10"/>
  <c r="K1075" i="10"/>
  <c r="K1074" i="10"/>
  <c r="K1073" i="10"/>
  <c r="K1072" i="10"/>
  <c r="K1071" i="10"/>
  <c r="K1070" i="10"/>
  <c r="K1069" i="10"/>
  <c r="K1068" i="10"/>
  <c r="K1067" i="10"/>
  <c r="K1066" i="10"/>
  <c r="K1065" i="10"/>
  <c r="K1064" i="10"/>
  <c r="K1063" i="10"/>
  <c r="K1062" i="10"/>
  <c r="K1061" i="10"/>
  <c r="K1060" i="10"/>
  <c r="K1059" i="10"/>
  <c r="K1058" i="10"/>
  <c r="K1057" i="10"/>
  <c r="K1056" i="10"/>
  <c r="K1055" i="10"/>
  <c r="K1054" i="10"/>
  <c r="K1053" i="10"/>
  <c r="K1052" i="10"/>
  <c r="K1051" i="10"/>
  <c r="K1050" i="10"/>
  <c r="K1049" i="10"/>
  <c r="K1048" i="10"/>
  <c r="K1047" i="10"/>
  <c r="K1046" i="10"/>
  <c r="K1045" i="10"/>
  <c r="K1044" i="10"/>
  <c r="K1043" i="10"/>
  <c r="K1042" i="10"/>
  <c r="K1041" i="10"/>
  <c r="K1040" i="10"/>
  <c r="K1039" i="10"/>
  <c r="K1038" i="10"/>
  <c r="K1037" i="10"/>
  <c r="K1036" i="10"/>
  <c r="K1035" i="10"/>
  <c r="K1034" i="10"/>
  <c r="K1033" i="10"/>
  <c r="K1032" i="10"/>
  <c r="K1031" i="10"/>
  <c r="K1030" i="10"/>
  <c r="K1029" i="10"/>
  <c r="K1028" i="10"/>
  <c r="K1027" i="10"/>
  <c r="K1026" i="10"/>
  <c r="K1025" i="10"/>
  <c r="K1024" i="10"/>
  <c r="K1023" i="10"/>
  <c r="K1022" i="10"/>
  <c r="K1021" i="10"/>
  <c r="K1020" i="10"/>
  <c r="K1019" i="10"/>
  <c r="K1018" i="10"/>
  <c r="K1017" i="10"/>
  <c r="K1016" i="10"/>
  <c r="K1015" i="10"/>
  <c r="K1014" i="10"/>
  <c r="K1013" i="10"/>
  <c r="K1012" i="10"/>
  <c r="K1011" i="10"/>
  <c r="K1010" i="10"/>
  <c r="K1009" i="10"/>
  <c r="K1008" i="10"/>
  <c r="K1007" i="10"/>
  <c r="K1006" i="10"/>
  <c r="K1005" i="10"/>
  <c r="K1004" i="10"/>
  <c r="K1003" i="10"/>
  <c r="K1002" i="10"/>
  <c r="K1001" i="10"/>
  <c r="K1000" i="10"/>
  <c r="K999" i="10"/>
  <c r="K998" i="10"/>
  <c r="K997" i="10"/>
  <c r="K996" i="10"/>
  <c r="K995" i="10"/>
  <c r="K994" i="10"/>
  <c r="K993" i="10"/>
  <c r="K992" i="10"/>
  <c r="K991" i="10"/>
  <c r="K990" i="10"/>
  <c r="K989" i="10"/>
  <c r="K988" i="10"/>
  <c r="K987" i="10"/>
  <c r="K986" i="10"/>
  <c r="K985" i="10"/>
  <c r="K984" i="10"/>
  <c r="K983" i="10"/>
  <c r="K982" i="10"/>
  <c r="K981" i="10"/>
  <c r="K980" i="10"/>
  <c r="K979" i="10"/>
  <c r="K978" i="10"/>
  <c r="K977" i="10"/>
  <c r="K976" i="10"/>
  <c r="K975" i="10"/>
  <c r="K974" i="10"/>
  <c r="K973" i="10"/>
  <c r="K972" i="10"/>
  <c r="K971" i="10"/>
  <c r="K970" i="10"/>
  <c r="K969" i="10"/>
  <c r="K968" i="10"/>
  <c r="K967" i="10"/>
  <c r="K966" i="10"/>
  <c r="K965" i="10"/>
  <c r="K964" i="10"/>
  <c r="K963" i="10"/>
  <c r="K962" i="10"/>
  <c r="K961" i="10"/>
  <c r="K960" i="10"/>
  <c r="K959" i="10"/>
  <c r="K958" i="10"/>
  <c r="K957" i="10"/>
  <c r="K956" i="10"/>
  <c r="K955" i="10"/>
  <c r="K954" i="10"/>
  <c r="K953" i="10"/>
  <c r="K952" i="10"/>
  <c r="K951" i="10"/>
  <c r="K950" i="10"/>
  <c r="K949" i="10"/>
  <c r="K948" i="10"/>
  <c r="K947" i="10"/>
  <c r="K946" i="10"/>
  <c r="K945" i="10"/>
  <c r="K944" i="10"/>
  <c r="K943" i="10"/>
  <c r="K942" i="10"/>
  <c r="K941" i="10"/>
  <c r="K940" i="10"/>
  <c r="K939" i="10"/>
  <c r="K938" i="10"/>
  <c r="K937" i="10"/>
  <c r="K936" i="10"/>
  <c r="K935" i="10"/>
  <c r="K934" i="10"/>
  <c r="K933" i="10"/>
  <c r="K932" i="10"/>
  <c r="K931" i="10"/>
  <c r="K930" i="10"/>
  <c r="K929" i="10"/>
  <c r="K928" i="10"/>
  <c r="K927" i="10"/>
  <c r="K926" i="10"/>
  <c r="K925" i="10"/>
  <c r="K924" i="10"/>
  <c r="K923" i="10"/>
  <c r="K922" i="10"/>
  <c r="K921" i="10"/>
  <c r="K920" i="10"/>
  <c r="K919" i="10"/>
  <c r="K918" i="10"/>
  <c r="K917" i="10"/>
  <c r="K916" i="10"/>
  <c r="K915" i="10"/>
  <c r="K914" i="10"/>
  <c r="K913" i="10"/>
  <c r="K912" i="10"/>
  <c r="K911" i="10"/>
  <c r="K910" i="10"/>
  <c r="K909" i="10"/>
  <c r="K908" i="10"/>
  <c r="K907" i="10"/>
  <c r="K906" i="10"/>
  <c r="K905" i="10"/>
  <c r="K904" i="10"/>
  <c r="K903" i="10"/>
  <c r="K902" i="10"/>
  <c r="K901" i="10"/>
  <c r="K900" i="10"/>
  <c r="K899" i="10"/>
  <c r="K898" i="10"/>
  <c r="K897" i="10"/>
  <c r="K896" i="10"/>
  <c r="K895" i="10"/>
  <c r="K894" i="10"/>
  <c r="K893" i="10"/>
  <c r="K892" i="10"/>
  <c r="K891" i="10"/>
  <c r="K890" i="10"/>
  <c r="K889" i="10"/>
  <c r="K888" i="10"/>
  <c r="K887" i="10"/>
  <c r="K886" i="10"/>
  <c r="K885" i="10"/>
  <c r="K884" i="10"/>
  <c r="K883" i="10"/>
  <c r="K882" i="10"/>
  <c r="K881" i="10"/>
  <c r="K880" i="10"/>
  <c r="K879" i="10"/>
  <c r="K878" i="10"/>
  <c r="K877" i="10"/>
  <c r="K876" i="10"/>
  <c r="K875" i="10"/>
  <c r="K874" i="10"/>
  <c r="K873" i="10"/>
  <c r="K872" i="10"/>
  <c r="K871" i="10"/>
  <c r="K870" i="10"/>
  <c r="K869" i="10"/>
  <c r="K868" i="10"/>
  <c r="K867" i="10"/>
  <c r="K866" i="10"/>
  <c r="K865" i="10"/>
  <c r="K864" i="10"/>
  <c r="K863" i="10"/>
  <c r="K862" i="10"/>
  <c r="K861" i="10"/>
  <c r="K860" i="10"/>
  <c r="K859" i="10"/>
  <c r="K858" i="10"/>
  <c r="K857" i="10"/>
  <c r="K856" i="10"/>
  <c r="K855" i="10"/>
  <c r="K854" i="10"/>
  <c r="K853" i="10"/>
  <c r="K852" i="10"/>
  <c r="K851" i="10"/>
  <c r="K850" i="10"/>
  <c r="K849" i="10"/>
  <c r="K848" i="10"/>
  <c r="K847" i="10"/>
  <c r="K846" i="10"/>
  <c r="K845" i="10"/>
  <c r="K844" i="10"/>
  <c r="K843" i="10"/>
  <c r="K842" i="10"/>
  <c r="K841" i="10"/>
  <c r="K840" i="10"/>
  <c r="K839" i="10"/>
  <c r="K838" i="10"/>
  <c r="K837" i="10"/>
  <c r="K836" i="10"/>
  <c r="K835" i="10"/>
  <c r="K834" i="10"/>
  <c r="K833" i="10"/>
  <c r="K832" i="10"/>
  <c r="K831" i="10"/>
  <c r="K830" i="10"/>
  <c r="K829" i="10"/>
  <c r="K828" i="10"/>
  <c r="K827" i="10"/>
  <c r="K826" i="10"/>
  <c r="K825" i="10"/>
  <c r="K824" i="10"/>
  <c r="K823" i="10"/>
  <c r="K822" i="10"/>
  <c r="K821" i="10"/>
  <c r="K820" i="10"/>
  <c r="K819" i="10"/>
  <c r="K818" i="10"/>
  <c r="K817" i="10"/>
  <c r="K816" i="10"/>
  <c r="K815" i="10"/>
  <c r="K814" i="10"/>
  <c r="K813" i="10"/>
  <c r="K812" i="10"/>
  <c r="K811" i="10"/>
  <c r="K810" i="10"/>
  <c r="K809" i="10"/>
  <c r="K808" i="10"/>
  <c r="K807" i="10"/>
  <c r="K806" i="10"/>
  <c r="K805" i="10"/>
  <c r="K804" i="10"/>
  <c r="K803" i="10"/>
  <c r="K802" i="10"/>
  <c r="K801" i="10"/>
  <c r="K800" i="10"/>
  <c r="K799" i="10"/>
  <c r="K798" i="10"/>
  <c r="K797" i="10"/>
  <c r="K796" i="10"/>
  <c r="K795" i="10"/>
  <c r="K794" i="10"/>
  <c r="K793" i="10"/>
  <c r="K792" i="10"/>
  <c r="K791" i="10"/>
  <c r="K790" i="10"/>
  <c r="K789" i="10"/>
  <c r="K788" i="10"/>
  <c r="K787" i="10"/>
  <c r="K786" i="10"/>
  <c r="K785" i="10"/>
  <c r="K784" i="10"/>
  <c r="K783" i="10"/>
  <c r="K782" i="10"/>
  <c r="K781" i="10"/>
  <c r="K780" i="10"/>
  <c r="K779" i="10"/>
  <c r="K778" i="10"/>
  <c r="K777" i="10"/>
  <c r="K776" i="10"/>
  <c r="K775" i="10"/>
  <c r="K774" i="10"/>
  <c r="K773" i="10"/>
  <c r="K772" i="10"/>
  <c r="K771" i="10"/>
  <c r="K770" i="10"/>
  <c r="K769" i="10"/>
  <c r="K768" i="10"/>
  <c r="K767" i="10"/>
  <c r="K766" i="10"/>
  <c r="K765" i="10"/>
  <c r="K764" i="10"/>
  <c r="K763" i="10"/>
  <c r="K762" i="10"/>
  <c r="K761" i="10"/>
  <c r="K760" i="10"/>
  <c r="K759" i="10"/>
  <c r="K758" i="10"/>
  <c r="K757" i="10"/>
  <c r="K756" i="10"/>
  <c r="K755" i="10"/>
  <c r="K754" i="10"/>
  <c r="K753" i="10"/>
  <c r="K752" i="10"/>
  <c r="K751" i="10"/>
  <c r="K750" i="10"/>
  <c r="K749" i="10"/>
  <c r="K748" i="10"/>
  <c r="K747" i="10"/>
  <c r="K746" i="10"/>
  <c r="K745" i="10"/>
  <c r="K744" i="10"/>
  <c r="K743" i="10"/>
  <c r="K742" i="10"/>
  <c r="K741" i="10"/>
  <c r="K740" i="10"/>
  <c r="K739" i="10"/>
  <c r="K738" i="10"/>
  <c r="K737" i="10"/>
  <c r="K736" i="10"/>
  <c r="K735" i="10"/>
  <c r="K734" i="10"/>
  <c r="K733" i="10"/>
  <c r="K732" i="10"/>
  <c r="K731" i="10"/>
  <c r="K730" i="10"/>
  <c r="K729" i="10"/>
  <c r="K728" i="10"/>
  <c r="K727" i="10"/>
  <c r="K726" i="10"/>
  <c r="K725" i="10"/>
  <c r="K724" i="10"/>
  <c r="K723" i="10"/>
  <c r="K722" i="10"/>
  <c r="K721" i="10"/>
  <c r="K720" i="10"/>
  <c r="K719" i="10"/>
  <c r="K718" i="10"/>
  <c r="K717" i="10"/>
  <c r="K716" i="10"/>
  <c r="K715" i="10"/>
  <c r="K714" i="10"/>
  <c r="K713" i="10"/>
  <c r="K712" i="10"/>
  <c r="K711" i="10"/>
  <c r="K710" i="10"/>
  <c r="K709" i="10"/>
  <c r="K708" i="10"/>
  <c r="K707" i="10"/>
  <c r="K706" i="10"/>
  <c r="K705" i="10"/>
  <c r="K704" i="10"/>
  <c r="K703" i="10"/>
  <c r="K702" i="10"/>
  <c r="K701" i="10"/>
  <c r="K700" i="10"/>
  <c r="K699" i="10"/>
  <c r="K698" i="10"/>
  <c r="K697" i="10"/>
  <c r="K696" i="10"/>
  <c r="K695" i="10"/>
  <c r="K694" i="10"/>
  <c r="K693" i="10"/>
  <c r="K692" i="10"/>
  <c r="K691" i="10"/>
  <c r="K690" i="10"/>
  <c r="K689" i="10"/>
  <c r="K688" i="10"/>
  <c r="K687" i="10"/>
  <c r="K686" i="10"/>
  <c r="K685" i="10"/>
  <c r="K684" i="10"/>
  <c r="K683" i="10"/>
  <c r="K682" i="10"/>
  <c r="K681" i="10"/>
  <c r="K680" i="10"/>
  <c r="K679" i="10"/>
  <c r="K678" i="10"/>
  <c r="K677" i="10"/>
  <c r="K676" i="10"/>
  <c r="K675" i="10"/>
  <c r="K674" i="10"/>
  <c r="K673" i="10"/>
  <c r="K672" i="10"/>
  <c r="K671" i="10"/>
  <c r="K670" i="10"/>
  <c r="K669" i="10"/>
  <c r="K668" i="10"/>
  <c r="K667" i="10"/>
  <c r="K666" i="10"/>
  <c r="K665" i="10"/>
  <c r="K664" i="10"/>
  <c r="K663" i="10"/>
  <c r="K662" i="10"/>
  <c r="K661" i="10"/>
  <c r="K660" i="10"/>
  <c r="K659" i="10"/>
  <c r="K658" i="10"/>
  <c r="K657" i="10"/>
  <c r="K656" i="10"/>
  <c r="K655" i="10"/>
  <c r="K654" i="10"/>
  <c r="K653" i="10"/>
  <c r="K652" i="10"/>
  <c r="K651" i="10"/>
  <c r="K650" i="10"/>
  <c r="K649" i="10"/>
  <c r="K648" i="10"/>
  <c r="K647" i="10"/>
  <c r="K646" i="10"/>
  <c r="K645" i="10"/>
  <c r="K644" i="10"/>
  <c r="K643" i="10"/>
  <c r="K642" i="10"/>
  <c r="K641" i="10"/>
  <c r="K640" i="10"/>
  <c r="K639" i="10"/>
  <c r="K638" i="10"/>
  <c r="K637" i="10"/>
  <c r="K636" i="10"/>
  <c r="K635" i="10"/>
  <c r="K634" i="10"/>
  <c r="K633" i="10"/>
  <c r="K632" i="10"/>
  <c r="K631" i="10"/>
  <c r="K630" i="10"/>
  <c r="K629" i="10"/>
  <c r="K628" i="10"/>
  <c r="K627" i="10"/>
  <c r="K626" i="10"/>
  <c r="K625" i="10"/>
  <c r="K624" i="10"/>
  <c r="K623" i="10"/>
  <c r="K622" i="10"/>
  <c r="K621" i="10"/>
  <c r="K620" i="10"/>
  <c r="K619" i="10"/>
  <c r="K618" i="10"/>
  <c r="K617" i="10"/>
  <c r="K616" i="10"/>
  <c r="K615" i="10"/>
  <c r="K614" i="10"/>
  <c r="K613" i="10"/>
  <c r="K612" i="10"/>
  <c r="K611" i="10"/>
  <c r="K610" i="10"/>
  <c r="K609" i="10"/>
  <c r="K608" i="10"/>
  <c r="K607" i="10"/>
  <c r="K606" i="10"/>
  <c r="K605" i="10"/>
  <c r="K604" i="10"/>
  <c r="K603" i="10"/>
  <c r="K602" i="10"/>
  <c r="K601" i="10"/>
  <c r="K600" i="10"/>
  <c r="K599" i="10"/>
  <c r="K598" i="10"/>
  <c r="K597" i="10"/>
  <c r="K596" i="10"/>
  <c r="K595" i="10"/>
  <c r="K594" i="10"/>
  <c r="K593" i="10"/>
  <c r="K592" i="10"/>
  <c r="K591" i="10"/>
  <c r="K590" i="10"/>
  <c r="K589" i="10"/>
  <c r="K588" i="10"/>
  <c r="K587" i="10"/>
  <c r="K586" i="10"/>
  <c r="K585" i="10"/>
  <c r="K584" i="10"/>
  <c r="K583" i="10"/>
  <c r="K582" i="10"/>
  <c r="K581" i="10"/>
  <c r="K580" i="10"/>
  <c r="K579" i="10"/>
  <c r="K578" i="10"/>
  <c r="K577" i="10"/>
  <c r="K576" i="10"/>
  <c r="K575" i="10"/>
  <c r="K574" i="10"/>
  <c r="K573" i="10"/>
  <c r="K572" i="10"/>
  <c r="K571" i="10"/>
  <c r="K570" i="10"/>
  <c r="K569" i="10"/>
  <c r="K568" i="10"/>
  <c r="K567" i="10"/>
  <c r="K566" i="10"/>
  <c r="K565" i="10"/>
  <c r="K564" i="10"/>
  <c r="K563" i="10"/>
  <c r="K562" i="10"/>
  <c r="K561" i="10"/>
  <c r="K560" i="10"/>
  <c r="K559" i="10"/>
  <c r="K558" i="10"/>
  <c r="K557" i="10"/>
  <c r="K556" i="10"/>
  <c r="K555" i="10"/>
  <c r="K554" i="10"/>
  <c r="K553" i="10"/>
  <c r="K552" i="10"/>
  <c r="K551" i="10"/>
  <c r="K550" i="10"/>
  <c r="K549" i="10"/>
  <c r="K548" i="10"/>
  <c r="K547" i="10"/>
  <c r="K546" i="10"/>
  <c r="K545" i="10"/>
  <c r="K544" i="10"/>
  <c r="K543" i="10"/>
  <c r="K542" i="10"/>
  <c r="K541" i="10"/>
  <c r="K540" i="10"/>
  <c r="K539" i="10"/>
  <c r="K538" i="10"/>
  <c r="K537" i="10"/>
  <c r="K536" i="10"/>
  <c r="K535" i="10"/>
  <c r="K534" i="10"/>
  <c r="K533" i="10"/>
  <c r="K532" i="10"/>
  <c r="K531" i="10"/>
  <c r="K530" i="10"/>
  <c r="K529" i="10"/>
  <c r="K528" i="10"/>
  <c r="K527" i="10"/>
  <c r="K526" i="10"/>
  <c r="K525" i="10"/>
  <c r="K524" i="10"/>
  <c r="K523" i="10"/>
  <c r="K522" i="10"/>
  <c r="K521" i="10"/>
  <c r="K520" i="10"/>
  <c r="K519" i="10"/>
  <c r="K518" i="10"/>
  <c r="K517" i="10"/>
  <c r="K516" i="10"/>
  <c r="K515" i="10"/>
  <c r="K514" i="10"/>
  <c r="K513" i="10"/>
  <c r="K512" i="10"/>
  <c r="K511" i="10"/>
  <c r="K510" i="10"/>
  <c r="K509" i="10"/>
  <c r="K508" i="10"/>
  <c r="K507" i="10"/>
  <c r="K506" i="10"/>
  <c r="K505" i="10"/>
  <c r="K504" i="10"/>
  <c r="K503" i="10"/>
  <c r="K502" i="10"/>
  <c r="K501" i="10"/>
  <c r="K500" i="10"/>
  <c r="K499" i="10"/>
  <c r="K498" i="10"/>
  <c r="K497" i="10"/>
  <c r="K496" i="10"/>
  <c r="K495" i="10"/>
  <c r="K494" i="10"/>
  <c r="K493" i="10"/>
  <c r="K492" i="10"/>
  <c r="K491" i="10"/>
  <c r="K490" i="10"/>
  <c r="K489" i="10"/>
  <c r="K488" i="10"/>
  <c r="K487" i="10"/>
  <c r="K486" i="10"/>
  <c r="K485" i="10"/>
  <c r="K484" i="10"/>
  <c r="K483" i="10"/>
  <c r="K482" i="10"/>
  <c r="K481" i="10"/>
  <c r="K480" i="10"/>
  <c r="K479" i="10"/>
  <c r="K478" i="10"/>
  <c r="K477" i="10"/>
  <c r="K476" i="10"/>
  <c r="K475" i="10"/>
  <c r="K474" i="10"/>
  <c r="K473" i="10"/>
  <c r="K472" i="10"/>
  <c r="K471" i="10"/>
  <c r="K470" i="10"/>
  <c r="K469" i="10"/>
  <c r="K468" i="10"/>
  <c r="K467" i="10"/>
  <c r="K466" i="10"/>
  <c r="K465" i="10"/>
  <c r="K464" i="10"/>
  <c r="K463" i="10"/>
  <c r="K462" i="10"/>
  <c r="K461" i="10"/>
  <c r="K460" i="10"/>
  <c r="K459" i="10"/>
  <c r="K458" i="10"/>
  <c r="K457" i="10"/>
  <c r="K456" i="10"/>
  <c r="K455" i="10"/>
  <c r="K454" i="10"/>
  <c r="K453" i="10"/>
  <c r="K452" i="10"/>
  <c r="K451" i="10"/>
  <c r="K450" i="10"/>
  <c r="K449" i="10"/>
  <c r="K448" i="10"/>
  <c r="K447" i="10"/>
  <c r="K446" i="10"/>
  <c r="K445" i="10"/>
  <c r="K444" i="10"/>
  <c r="K443" i="10"/>
  <c r="K442" i="10"/>
  <c r="K441" i="10"/>
  <c r="K440" i="10"/>
  <c r="K439" i="10"/>
  <c r="K438" i="10"/>
  <c r="K437" i="10"/>
  <c r="K436" i="10"/>
  <c r="K435" i="10"/>
  <c r="K434" i="10"/>
  <c r="K433" i="10"/>
  <c r="K432" i="10"/>
  <c r="K431" i="10"/>
  <c r="K430" i="10"/>
  <c r="K429" i="10"/>
  <c r="K428" i="10"/>
  <c r="K427" i="10"/>
  <c r="K426" i="10"/>
  <c r="K425" i="10"/>
  <c r="K424" i="10"/>
  <c r="K423" i="10"/>
  <c r="K422" i="10"/>
  <c r="K421" i="10"/>
  <c r="K420" i="10"/>
  <c r="K419" i="10"/>
  <c r="K418" i="10"/>
  <c r="K417" i="10"/>
  <c r="K416" i="10"/>
  <c r="K415" i="10"/>
  <c r="K414" i="10"/>
  <c r="K413" i="10"/>
  <c r="K412" i="10"/>
  <c r="K411" i="10"/>
  <c r="K410" i="10"/>
  <c r="K409" i="10"/>
  <c r="K408" i="10"/>
  <c r="K407" i="10"/>
  <c r="K406" i="10"/>
  <c r="K405" i="10"/>
  <c r="K404" i="10"/>
  <c r="K403" i="10"/>
  <c r="K402" i="10"/>
  <c r="K401" i="10"/>
  <c r="K400" i="10"/>
  <c r="K399" i="10"/>
  <c r="K398" i="10"/>
  <c r="K397" i="10"/>
  <c r="K396" i="10"/>
  <c r="K395" i="10"/>
  <c r="K394" i="10"/>
  <c r="K393" i="10"/>
  <c r="K392" i="10"/>
  <c r="K391" i="10"/>
  <c r="K390" i="10"/>
  <c r="K389" i="10"/>
  <c r="K388" i="10"/>
  <c r="K387" i="10"/>
  <c r="K386" i="10"/>
  <c r="K385" i="10"/>
  <c r="K384" i="10"/>
  <c r="K383" i="10"/>
  <c r="K382" i="10"/>
  <c r="K381" i="10"/>
  <c r="K380" i="10"/>
  <c r="K379" i="10"/>
  <c r="K378" i="10"/>
  <c r="K377" i="10"/>
  <c r="K376" i="10"/>
  <c r="K375" i="10"/>
  <c r="K374" i="10"/>
  <c r="K373" i="10"/>
  <c r="K372" i="10"/>
  <c r="K371" i="10"/>
  <c r="K370" i="10"/>
  <c r="K369" i="10"/>
  <c r="K368" i="10"/>
  <c r="K367" i="10"/>
  <c r="K366" i="10"/>
  <c r="K365" i="10"/>
  <c r="K364" i="10"/>
  <c r="K363" i="10"/>
  <c r="K362" i="10"/>
  <c r="K361" i="10"/>
  <c r="K360" i="10"/>
  <c r="K359" i="10"/>
  <c r="K358" i="10"/>
  <c r="K357" i="10"/>
  <c r="K356" i="10"/>
  <c r="K355" i="10"/>
  <c r="K354" i="10"/>
  <c r="K353" i="10"/>
  <c r="K352" i="10"/>
  <c r="K351" i="10"/>
  <c r="K350" i="10"/>
  <c r="K349" i="10"/>
  <c r="K348" i="10"/>
  <c r="K347" i="10"/>
  <c r="K346" i="10"/>
  <c r="K345" i="10"/>
  <c r="K344" i="10"/>
  <c r="K343" i="10"/>
  <c r="K342" i="10"/>
  <c r="K341" i="10"/>
  <c r="K340" i="10"/>
  <c r="K339" i="10"/>
  <c r="K338" i="10"/>
  <c r="K337" i="10"/>
  <c r="K336" i="10"/>
  <c r="K335" i="10"/>
  <c r="K334" i="10"/>
  <c r="K333" i="10"/>
  <c r="K332" i="10"/>
  <c r="K331" i="10"/>
  <c r="K330" i="10"/>
  <c r="K329" i="10"/>
  <c r="K328" i="10"/>
  <c r="K327" i="10"/>
  <c r="K326" i="10"/>
  <c r="K325" i="10"/>
  <c r="K324" i="10"/>
  <c r="K323" i="10"/>
  <c r="K322" i="10"/>
  <c r="K321" i="10"/>
  <c r="K320" i="10"/>
  <c r="K319" i="10"/>
  <c r="K318" i="10"/>
  <c r="K317" i="10"/>
  <c r="K316" i="10"/>
  <c r="K315" i="10"/>
  <c r="K314" i="10"/>
  <c r="K313" i="10"/>
  <c r="K312" i="10"/>
  <c r="K311" i="10"/>
  <c r="K310" i="10"/>
  <c r="K309" i="10"/>
  <c r="K308" i="10"/>
  <c r="K307" i="10"/>
  <c r="K306" i="10"/>
  <c r="K305" i="10"/>
  <c r="K304" i="10"/>
  <c r="K303" i="10"/>
  <c r="K302" i="10"/>
  <c r="K301" i="10"/>
  <c r="K300" i="10"/>
  <c r="K299" i="10"/>
  <c r="K298" i="10"/>
  <c r="K297" i="10"/>
  <c r="K296" i="10"/>
  <c r="K295" i="10"/>
  <c r="K294" i="10"/>
  <c r="K293" i="10"/>
  <c r="K292" i="10"/>
  <c r="K291" i="10"/>
  <c r="K290" i="10"/>
  <c r="K289" i="10"/>
  <c r="K288" i="10"/>
  <c r="K287" i="10"/>
  <c r="K286" i="10"/>
  <c r="K285" i="10"/>
  <c r="K284" i="10"/>
  <c r="K283" i="10"/>
  <c r="K282" i="10"/>
  <c r="K281" i="10"/>
  <c r="K280" i="10"/>
  <c r="K279" i="10"/>
  <c r="K278" i="10"/>
  <c r="K277" i="10"/>
  <c r="K276" i="10"/>
  <c r="K275" i="10"/>
  <c r="K274" i="10"/>
  <c r="K273" i="10"/>
  <c r="K272" i="10"/>
  <c r="K271" i="10"/>
  <c r="K270" i="10"/>
  <c r="K269" i="10"/>
  <c r="K268" i="10"/>
  <c r="K267" i="10"/>
  <c r="K266" i="10"/>
  <c r="K265" i="10"/>
  <c r="K264" i="10"/>
  <c r="K263" i="10"/>
  <c r="K262" i="10"/>
  <c r="K261" i="10"/>
  <c r="K260" i="10"/>
  <c r="K259" i="10"/>
  <c r="K258" i="10"/>
  <c r="K257" i="10"/>
  <c r="K256" i="10"/>
  <c r="K255" i="10"/>
  <c r="K254" i="10"/>
  <c r="K253" i="10"/>
  <c r="K252" i="10"/>
  <c r="K251" i="10"/>
  <c r="K250" i="10"/>
  <c r="K249" i="10"/>
  <c r="K248" i="10"/>
  <c r="K247" i="10"/>
  <c r="K246" i="10"/>
  <c r="K245" i="10"/>
  <c r="K244" i="10"/>
  <c r="K243" i="10"/>
  <c r="K242" i="10"/>
  <c r="K241" i="10"/>
  <c r="K240" i="10"/>
  <c r="K239" i="10"/>
  <c r="K238" i="10"/>
  <c r="K237" i="10"/>
  <c r="K236" i="10"/>
  <c r="K235" i="10"/>
  <c r="K234" i="10"/>
  <c r="K233" i="10"/>
  <c r="K232" i="10"/>
  <c r="K231" i="10"/>
  <c r="K230" i="10"/>
  <c r="K229" i="10"/>
  <c r="K228" i="10"/>
  <c r="K227" i="10"/>
  <c r="K226" i="10"/>
  <c r="K225" i="10"/>
  <c r="K224" i="10"/>
  <c r="K223" i="10"/>
  <c r="K222" i="10"/>
  <c r="K221" i="10"/>
  <c r="K220" i="10"/>
  <c r="K219" i="10"/>
  <c r="K218" i="10"/>
  <c r="K217" i="10"/>
  <c r="K216" i="10"/>
  <c r="K215" i="10"/>
  <c r="K214" i="10"/>
  <c r="K213" i="10"/>
  <c r="K212" i="10"/>
  <c r="K211" i="10"/>
  <c r="K210" i="10"/>
  <c r="K209" i="10"/>
  <c r="K208" i="10"/>
  <c r="K207" i="10"/>
  <c r="K206" i="10"/>
  <c r="K205" i="10"/>
  <c r="K204" i="10"/>
  <c r="K203" i="10"/>
  <c r="K202" i="10"/>
  <c r="K201" i="10"/>
  <c r="K200" i="10"/>
  <c r="K199" i="10"/>
  <c r="K198" i="10"/>
  <c r="K197" i="10"/>
  <c r="K196" i="10"/>
  <c r="K195" i="10"/>
  <c r="K194" i="10"/>
  <c r="K193" i="10"/>
  <c r="K192" i="10"/>
  <c r="K191" i="10"/>
  <c r="K190" i="10"/>
  <c r="K189" i="10"/>
  <c r="K188" i="10"/>
  <c r="K187" i="10"/>
  <c r="K186" i="10"/>
  <c r="K185" i="10"/>
  <c r="K184" i="10"/>
  <c r="K183" i="10"/>
  <c r="K182" i="10"/>
  <c r="K181" i="10"/>
  <c r="K180" i="10"/>
  <c r="K179" i="10"/>
  <c r="K178" i="10"/>
  <c r="K177" i="10"/>
  <c r="K176" i="10"/>
  <c r="K175" i="10"/>
  <c r="K174" i="10"/>
  <c r="K173" i="10"/>
  <c r="K172" i="10"/>
  <c r="K171" i="10"/>
  <c r="K170" i="10"/>
  <c r="K169" i="10"/>
  <c r="K168" i="10"/>
  <c r="K167" i="10"/>
  <c r="K166" i="10"/>
  <c r="K165" i="10"/>
  <c r="K164" i="10"/>
  <c r="K163" i="10"/>
  <c r="K162" i="10"/>
  <c r="K161" i="10"/>
  <c r="K160" i="10"/>
  <c r="K159" i="10"/>
  <c r="K158" i="10"/>
  <c r="K157" i="10"/>
  <c r="K156" i="10"/>
  <c r="K155" i="10"/>
  <c r="K154" i="10"/>
  <c r="K153" i="10"/>
  <c r="K152" i="10"/>
  <c r="K151" i="10"/>
  <c r="K150" i="10"/>
  <c r="K149" i="10"/>
  <c r="K148" i="10"/>
  <c r="K147" i="10"/>
  <c r="K146" i="10"/>
  <c r="K145" i="10"/>
  <c r="K144" i="10"/>
  <c r="K143" i="10"/>
  <c r="K142" i="10"/>
  <c r="K141" i="10"/>
  <c r="K140" i="10"/>
  <c r="K139" i="10"/>
  <c r="K138" i="10"/>
  <c r="K137" i="10"/>
  <c r="K136" i="10"/>
  <c r="K135" i="10"/>
  <c r="K134" i="10"/>
  <c r="K133" i="10"/>
  <c r="K132" i="10"/>
  <c r="K131" i="10"/>
  <c r="K130" i="10"/>
  <c r="K129" i="10"/>
  <c r="K128" i="10"/>
  <c r="K127" i="10"/>
  <c r="K126" i="10"/>
  <c r="K125" i="10"/>
  <c r="K124" i="10"/>
  <c r="K123" i="10"/>
  <c r="K122" i="10"/>
  <c r="K121" i="10"/>
  <c r="K120" i="10"/>
  <c r="K119" i="10"/>
  <c r="K118" i="10"/>
  <c r="K117" i="10"/>
  <c r="K116" i="10"/>
  <c r="K115" i="10"/>
  <c r="K114" i="10"/>
  <c r="K113" i="10"/>
  <c r="K112" i="10"/>
  <c r="K111" i="10"/>
  <c r="K110" i="10"/>
  <c r="K109" i="10"/>
  <c r="K108" i="10"/>
  <c r="K107" i="10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K3" i="10"/>
  <c r="AR23" i="20" l="1"/>
  <c r="AX23" i="20"/>
  <c r="AK23" i="20"/>
  <c r="AM23" i="20"/>
  <c r="AD23" i="20"/>
  <c r="AS23" i="20"/>
  <c r="AG23" i="20"/>
  <c r="AV23" i="20"/>
  <c r="AF23" i="20"/>
  <c r="AL23" i="20"/>
  <c r="AN23" i="20"/>
  <c r="AT23" i="20"/>
  <c r="AY23" i="20"/>
  <c r="AI23" i="20"/>
  <c r="BA23" i="20"/>
  <c r="AO23" i="20"/>
  <c r="AH23" i="20"/>
  <c r="AW23" i="20"/>
  <c r="AZ23" i="20"/>
  <c r="AJ23" i="20"/>
  <c r="AP23" i="20"/>
  <c r="AU23" i="20"/>
  <c r="AE23" i="20"/>
  <c r="AC23" i="20"/>
  <c r="AQ23" i="20"/>
  <c r="X30" i="8"/>
  <c r="BZ30" i="8" s="1"/>
  <c r="T30" i="8"/>
  <c r="BV30" i="8" s="1"/>
  <c r="P30" i="8"/>
  <c r="BR30" i="8" s="1"/>
  <c r="L30" i="8"/>
  <c r="BN30" i="8" s="1"/>
  <c r="H30" i="8"/>
  <c r="BJ30" i="8" s="1"/>
  <c r="D30" i="8"/>
  <c r="BF30" i="8" s="1"/>
  <c r="Y29" i="8"/>
  <c r="CA29" i="8" s="1"/>
  <c r="U29" i="8"/>
  <c r="BW29" i="8" s="1"/>
  <c r="Q29" i="8"/>
  <c r="BS29" i="8" s="1"/>
  <c r="M29" i="8"/>
  <c r="BO29" i="8" s="1"/>
  <c r="I29" i="8"/>
  <c r="BK29" i="8" s="1"/>
  <c r="E29" i="8"/>
  <c r="BG29" i="8" s="1"/>
  <c r="Z28" i="8"/>
  <c r="CB28" i="8" s="1"/>
  <c r="V28" i="8"/>
  <c r="BX28" i="8" s="1"/>
  <c r="R28" i="8"/>
  <c r="BT28" i="8" s="1"/>
  <c r="N28" i="8"/>
  <c r="BP28" i="8" s="1"/>
  <c r="J28" i="8"/>
  <c r="BL28" i="8" s="1"/>
  <c r="F28" i="8"/>
  <c r="BH28" i="8" s="1"/>
  <c r="B28" i="8"/>
  <c r="W27" i="8"/>
  <c r="BY27" i="8" s="1"/>
  <c r="S27" i="8"/>
  <c r="BU27" i="8" s="1"/>
  <c r="O27" i="8"/>
  <c r="BQ27" i="8" s="1"/>
  <c r="K27" i="8"/>
  <c r="BM27" i="8" s="1"/>
  <c r="G27" i="8"/>
  <c r="BI27" i="8" s="1"/>
  <c r="C27" i="8"/>
  <c r="BE27" i="8" s="1"/>
  <c r="X26" i="8"/>
  <c r="BZ26" i="8" s="1"/>
  <c r="T26" i="8"/>
  <c r="BV26" i="8" s="1"/>
  <c r="P26" i="8"/>
  <c r="BR26" i="8" s="1"/>
  <c r="L26" i="8"/>
  <c r="BN26" i="8" s="1"/>
  <c r="H26" i="8"/>
  <c r="BJ26" i="8" s="1"/>
  <c r="D26" i="8"/>
  <c r="BF26" i="8" s="1"/>
  <c r="Y25" i="8"/>
  <c r="CA25" i="8" s="1"/>
  <c r="U25" i="8"/>
  <c r="BW25" i="8" s="1"/>
  <c r="Q25" i="8"/>
  <c r="BS25" i="8" s="1"/>
  <c r="M25" i="8"/>
  <c r="BO25" i="8" s="1"/>
  <c r="I25" i="8"/>
  <c r="BK25" i="8" s="1"/>
  <c r="E25" i="8"/>
  <c r="BG25" i="8" s="1"/>
  <c r="Z24" i="8"/>
  <c r="CB24" i="8" s="1"/>
  <c r="V24" i="8"/>
  <c r="BX24" i="8" s="1"/>
  <c r="R24" i="8"/>
  <c r="BT24" i="8" s="1"/>
  <c r="N24" i="8"/>
  <c r="BP24" i="8" s="1"/>
  <c r="J24" i="8"/>
  <c r="BL24" i="8" s="1"/>
  <c r="F24" i="8"/>
  <c r="BH24" i="8" s="1"/>
  <c r="B24" i="8"/>
  <c r="W23" i="8"/>
  <c r="BY23" i="8" s="1"/>
  <c r="S23" i="8"/>
  <c r="BU23" i="8" s="1"/>
  <c r="O23" i="8"/>
  <c r="BQ23" i="8" s="1"/>
  <c r="K23" i="8"/>
  <c r="BM23" i="8" s="1"/>
  <c r="G23" i="8"/>
  <c r="BI23" i="8" s="1"/>
  <c r="C23" i="8"/>
  <c r="BE23" i="8" s="1"/>
  <c r="X22" i="8"/>
  <c r="BZ22" i="8" s="1"/>
  <c r="T22" i="8"/>
  <c r="BV22" i="8" s="1"/>
  <c r="P22" i="8"/>
  <c r="BR22" i="8" s="1"/>
  <c r="L22" i="8"/>
  <c r="BN22" i="8" s="1"/>
  <c r="H22" i="8"/>
  <c r="BJ22" i="8" s="1"/>
  <c r="D22" i="8"/>
  <c r="BF22" i="8" s="1"/>
  <c r="Y21" i="8"/>
  <c r="CA21" i="8" s="1"/>
  <c r="U21" i="8"/>
  <c r="BW21" i="8" s="1"/>
  <c r="Q21" i="8"/>
  <c r="BS21" i="8" s="1"/>
  <c r="M21" i="8"/>
  <c r="BO21" i="8" s="1"/>
  <c r="I21" i="8"/>
  <c r="BK21" i="8" s="1"/>
  <c r="E21" i="8"/>
  <c r="BG21" i="8" s="1"/>
  <c r="Z20" i="8"/>
  <c r="CB20" i="8" s="1"/>
  <c r="V20" i="8"/>
  <c r="BX20" i="8" s="1"/>
  <c r="R20" i="8"/>
  <c r="BT20" i="8" s="1"/>
  <c r="N20" i="8"/>
  <c r="BP20" i="8" s="1"/>
  <c r="J20" i="8"/>
  <c r="BL20" i="8" s="1"/>
  <c r="F20" i="8"/>
  <c r="BH20" i="8" s="1"/>
  <c r="B20" i="8"/>
  <c r="W19" i="8"/>
  <c r="BY19" i="8" s="1"/>
  <c r="S19" i="8"/>
  <c r="BU19" i="8" s="1"/>
  <c r="O19" i="8"/>
  <c r="BQ19" i="8" s="1"/>
  <c r="K19" i="8"/>
  <c r="BM19" i="8" s="1"/>
  <c r="G19" i="8"/>
  <c r="BI19" i="8" s="1"/>
  <c r="C19" i="8"/>
  <c r="BE19" i="8" s="1"/>
  <c r="W30" i="8"/>
  <c r="BY30" i="8" s="1"/>
  <c r="S30" i="8"/>
  <c r="BU30" i="8" s="1"/>
  <c r="O30" i="8"/>
  <c r="BQ30" i="8" s="1"/>
  <c r="K30" i="8"/>
  <c r="BM30" i="8" s="1"/>
  <c r="G30" i="8"/>
  <c r="BI30" i="8" s="1"/>
  <c r="C30" i="8"/>
  <c r="BE30" i="8" s="1"/>
  <c r="X29" i="8"/>
  <c r="BZ29" i="8" s="1"/>
  <c r="T29" i="8"/>
  <c r="BV29" i="8" s="1"/>
  <c r="P29" i="8"/>
  <c r="BR29" i="8" s="1"/>
  <c r="L29" i="8"/>
  <c r="BN29" i="8" s="1"/>
  <c r="H29" i="8"/>
  <c r="BJ29" i="8" s="1"/>
  <c r="D29" i="8"/>
  <c r="BF29" i="8" s="1"/>
  <c r="Y28" i="8"/>
  <c r="CA28" i="8" s="1"/>
  <c r="U28" i="8"/>
  <c r="BW28" i="8" s="1"/>
  <c r="Q28" i="8"/>
  <c r="BS28" i="8" s="1"/>
  <c r="M28" i="8"/>
  <c r="BO28" i="8" s="1"/>
  <c r="I28" i="8"/>
  <c r="BK28" i="8" s="1"/>
  <c r="E28" i="8"/>
  <c r="BG28" i="8" s="1"/>
  <c r="Z27" i="8"/>
  <c r="CB27" i="8" s="1"/>
  <c r="V27" i="8"/>
  <c r="BX27" i="8" s="1"/>
  <c r="R27" i="8"/>
  <c r="BT27" i="8" s="1"/>
  <c r="N27" i="8"/>
  <c r="BP27" i="8" s="1"/>
  <c r="J27" i="8"/>
  <c r="BL27" i="8" s="1"/>
  <c r="F27" i="8"/>
  <c r="BH27" i="8" s="1"/>
  <c r="B27" i="8"/>
  <c r="W26" i="8"/>
  <c r="BY26" i="8" s="1"/>
  <c r="S26" i="8"/>
  <c r="BU26" i="8" s="1"/>
  <c r="O26" i="8"/>
  <c r="BQ26" i="8" s="1"/>
  <c r="K26" i="8"/>
  <c r="BM26" i="8" s="1"/>
  <c r="G26" i="8"/>
  <c r="BI26" i="8" s="1"/>
  <c r="C26" i="8"/>
  <c r="BE26" i="8" s="1"/>
  <c r="X25" i="8"/>
  <c r="BZ25" i="8" s="1"/>
  <c r="T25" i="8"/>
  <c r="BV25" i="8" s="1"/>
  <c r="P25" i="8"/>
  <c r="BR25" i="8" s="1"/>
  <c r="L25" i="8"/>
  <c r="BN25" i="8" s="1"/>
  <c r="H25" i="8"/>
  <c r="BJ25" i="8" s="1"/>
  <c r="D25" i="8"/>
  <c r="BF25" i="8" s="1"/>
  <c r="Y24" i="8"/>
  <c r="CA24" i="8" s="1"/>
  <c r="U24" i="8"/>
  <c r="BW24" i="8" s="1"/>
  <c r="Q24" i="8"/>
  <c r="BS24" i="8" s="1"/>
  <c r="M24" i="8"/>
  <c r="BO24" i="8" s="1"/>
  <c r="I24" i="8"/>
  <c r="BK24" i="8" s="1"/>
  <c r="E24" i="8"/>
  <c r="BG24" i="8" s="1"/>
  <c r="Z23" i="8"/>
  <c r="CB23" i="8" s="1"/>
  <c r="V23" i="8"/>
  <c r="BX23" i="8" s="1"/>
  <c r="R23" i="8"/>
  <c r="BT23" i="8" s="1"/>
  <c r="N23" i="8"/>
  <c r="BP23" i="8" s="1"/>
  <c r="J23" i="8"/>
  <c r="BL23" i="8" s="1"/>
  <c r="F23" i="8"/>
  <c r="BH23" i="8" s="1"/>
  <c r="B23" i="8"/>
  <c r="W22" i="8"/>
  <c r="BY22" i="8" s="1"/>
  <c r="S22" i="8"/>
  <c r="BU22" i="8" s="1"/>
  <c r="O22" i="8"/>
  <c r="BQ22" i="8" s="1"/>
  <c r="K22" i="8"/>
  <c r="BM22" i="8" s="1"/>
  <c r="G22" i="8"/>
  <c r="BI22" i="8" s="1"/>
  <c r="C22" i="8"/>
  <c r="BE22" i="8" s="1"/>
  <c r="X21" i="8"/>
  <c r="BZ21" i="8" s="1"/>
  <c r="T21" i="8"/>
  <c r="BV21" i="8" s="1"/>
  <c r="P21" i="8"/>
  <c r="BR21" i="8" s="1"/>
  <c r="L21" i="8"/>
  <c r="BN21" i="8" s="1"/>
  <c r="H21" i="8"/>
  <c r="BJ21" i="8" s="1"/>
  <c r="D21" i="8"/>
  <c r="BF21" i="8" s="1"/>
  <c r="Y20" i="8"/>
  <c r="CA20" i="8" s="1"/>
  <c r="U20" i="8"/>
  <c r="BW20" i="8" s="1"/>
  <c r="Q20" i="8"/>
  <c r="BS20" i="8" s="1"/>
  <c r="M20" i="8"/>
  <c r="BO20" i="8" s="1"/>
  <c r="I20" i="8"/>
  <c r="BK20" i="8" s="1"/>
  <c r="E20" i="8"/>
  <c r="BG20" i="8" s="1"/>
  <c r="Z19" i="8"/>
  <c r="CB19" i="8" s="1"/>
  <c r="V19" i="8"/>
  <c r="BX19" i="8" s="1"/>
  <c r="R19" i="8"/>
  <c r="BT19" i="8" s="1"/>
  <c r="N19" i="8"/>
  <c r="BP19" i="8" s="1"/>
  <c r="J19" i="8"/>
  <c r="BL19" i="8" s="1"/>
  <c r="F19" i="8"/>
  <c r="BH19" i="8" s="1"/>
  <c r="B19" i="8"/>
  <c r="W18" i="8"/>
  <c r="BY18" i="8" s="1"/>
  <c r="S18" i="8"/>
  <c r="BU18" i="8" s="1"/>
  <c r="O18" i="8"/>
  <c r="BQ18" i="8" s="1"/>
  <c r="K18" i="8"/>
  <c r="BM18" i="8" s="1"/>
  <c r="G18" i="8"/>
  <c r="BI18" i="8" s="1"/>
  <c r="C18" i="8"/>
  <c r="BE18" i="8" s="1"/>
  <c r="X17" i="8"/>
  <c r="BZ17" i="8" s="1"/>
  <c r="T17" i="8"/>
  <c r="BV17" i="8" s="1"/>
  <c r="P17" i="8"/>
  <c r="BR17" i="8" s="1"/>
  <c r="L17" i="8"/>
  <c r="BN17" i="8" s="1"/>
  <c r="V30" i="8"/>
  <c r="BX30" i="8" s="1"/>
  <c r="N30" i="8"/>
  <c r="BP30" i="8" s="1"/>
  <c r="F30" i="8"/>
  <c r="BH30" i="8" s="1"/>
  <c r="W29" i="8"/>
  <c r="BY29" i="8" s="1"/>
  <c r="O29" i="8"/>
  <c r="BQ29" i="8" s="1"/>
  <c r="G29" i="8"/>
  <c r="BI29" i="8" s="1"/>
  <c r="X28" i="8"/>
  <c r="BZ28" i="8" s="1"/>
  <c r="P28" i="8"/>
  <c r="BR28" i="8" s="1"/>
  <c r="H28" i="8"/>
  <c r="BJ28" i="8" s="1"/>
  <c r="Y27" i="8"/>
  <c r="CA27" i="8" s="1"/>
  <c r="Q27" i="8"/>
  <c r="BS27" i="8" s="1"/>
  <c r="I27" i="8"/>
  <c r="BK27" i="8" s="1"/>
  <c r="Z26" i="8"/>
  <c r="CB26" i="8" s="1"/>
  <c r="R26" i="8"/>
  <c r="BT26" i="8" s="1"/>
  <c r="J26" i="8"/>
  <c r="BL26" i="8" s="1"/>
  <c r="B26" i="8"/>
  <c r="S25" i="8"/>
  <c r="BU25" i="8" s="1"/>
  <c r="K25" i="8"/>
  <c r="BM25" i="8" s="1"/>
  <c r="C25" i="8"/>
  <c r="BE25" i="8" s="1"/>
  <c r="T24" i="8"/>
  <c r="BV24" i="8" s="1"/>
  <c r="L24" i="8"/>
  <c r="BN24" i="8" s="1"/>
  <c r="D24" i="8"/>
  <c r="BF24" i="8" s="1"/>
  <c r="U23" i="8"/>
  <c r="BW23" i="8" s="1"/>
  <c r="M23" i="8"/>
  <c r="BO23" i="8" s="1"/>
  <c r="E23" i="8"/>
  <c r="BG23" i="8" s="1"/>
  <c r="V22" i="8"/>
  <c r="BX22" i="8" s="1"/>
  <c r="N22" i="8"/>
  <c r="BP22" i="8" s="1"/>
  <c r="F22" i="8"/>
  <c r="BH22" i="8" s="1"/>
  <c r="W21" i="8"/>
  <c r="BY21" i="8" s="1"/>
  <c r="O21" i="8"/>
  <c r="BQ21" i="8" s="1"/>
  <c r="G21" i="8"/>
  <c r="BI21" i="8" s="1"/>
  <c r="X20" i="8"/>
  <c r="BZ20" i="8" s="1"/>
  <c r="P20" i="8"/>
  <c r="BR20" i="8" s="1"/>
  <c r="H20" i="8"/>
  <c r="BJ20" i="8" s="1"/>
  <c r="Y19" i="8"/>
  <c r="CA19" i="8" s="1"/>
  <c r="Q19" i="8"/>
  <c r="BS19" i="8" s="1"/>
  <c r="I19" i="8"/>
  <c r="BK19" i="8" s="1"/>
  <c r="Z18" i="8"/>
  <c r="CB18" i="8" s="1"/>
  <c r="U18" i="8"/>
  <c r="BW18" i="8" s="1"/>
  <c r="P18" i="8"/>
  <c r="BR18" i="8" s="1"/>
  <c r="J18" i="8"/>
  <c r="BL18" i="8" s="1"/>
  <c r="E18" i="8"/>
  <c r="BG18" i="8" s="1"/>
  <c r="Y17" i="8"/>
  <c r="CA17" i="8" s="1"/>
  <c r="S17" i="8"/>
  <c r="BU17" i="8" s="1"/>
  <c r="N17" i="8"/>
  <c r="BP17" i="8" s="1"/>
  <c r="I17" i="8"/>
  <c r="BK17" i="8" s="1"/>
  <c r="E17" i="8"/>
  <c r="BG17" i="8" s="1"/>
  <c r="Z16" i="8"/>
  <c r="CB16" i="8" s="1"/>
  <c r="V16" i="8"/>
  <c r="BX16" i="8" s="1"/>
  <c r="R16" i="8"/>
  <c r="BT16" i="8" s="1"/>
  <c r="N16" i="8"/>
  <c r="BP16" i="8" s="1"/>
  <c r="J16" i="8"/>
  <c r="BL16" i="8" s="1"/>
  <c r="F16" i="8"/>
  <c r="BH16" i="8" s="1"/>
  <c r="B16" i="8"/>
  <c r="W15" i="8"/>
  <c r="BY15" i="8" s="1"/>
  <c r="S15" i="8"/>
  <c r="BU15" i="8" s="1"/>
  <c r="O15" i="8"/>
  <c r="BQ15" i="8" s="1"/>
  <c r="K15" i="8"/>
  <c r="BM15" i="8" s="1"/>
  <c r="G15" i="8"/>
  <c r="BI15" i="8" s="1"/>
  <c r="C15" i="8"/>
  <c r="BE15" i="8" s="1"/>
  <c r="X14" i="8"/>
  <c r="BZ14" i="8" s="1"/>
  <c r="T14" i="8"/>
  <c r="BV14" i="8" s="1"/>
  <c r="P14" i="8"/>
  <c r="BR14" i="8" s="1"/>
  <c r="L14" i="8"/>
  <c r="BN14" i="8" s="1"/>
  <c r="H14" i="8"/>
  <c r="BJ14" i="8" s="1"/>
  <c r="D14" i="8"/>
  <c r="BF14" i="8" s="1"/>
  <c r="Y13" i="8"/>
  <c r="CA13" i="8" s="1"/>
  <c r="U13" i="8"/>
  <c r="BW13" i="8" s="1"/>
  <c r="Q13" i="8"/>
  <c r="BS13" i="8" s="1"/>
  <c r="M13" i="8"/>
  <c r="BO13" i="8" s="1"/>
  <c r="I13" i="8"/>
  <c r="BK13" i="8" s="1"/>
  <c r="E13" i="8"/>
  <c r="BG13" i="8" s="1"/>
  <c r="Z12" i="8"/>
  <c r="CB12" i="8" s="1"/>
  <c r="V12" i="8"/>
  <c r="BX12" i="8" s="1"/>
  <c r="R12" i="8"/>
  <c r="BT12" i="8" s="1"/>
  <c r="N12" i="8"/>
  <c r="BP12" i="8" s="1"/>
  <c r="J12" i="8"/>
  <c r="BL12" i="8" s="1"/>
  <c r="F12" i="8"/>
  <c r="BH12" i="8" s="1"/>
  <c r="B12" i="8"/>
  <c r="W11" i="8"/>
  <c r="BY11" i="8" s="1"/>
  <c r="S11" i="8"/>
  <c r="BU11" i="8" s="1"/>
  <c r="O11" i="8"/>
  <c r="BQ11" i="8" s="1"/>
  <c r="K11" i="8"/>
  <c r="BM11" i="8" s="1"/>
  <c r="G11" i="8"/>
  <c r="BI11" i="8" s="1"/>
  <c r="C11" i="8"/>
  <c r="BE11" i="8" s="1"/>
  <c r="U30" i="8"/>
  <c r="BW30" i="8" s="1"/>
  <c r="M30" i="8"/>
  <c r="BO30" i="8" s="1"/>
  <c r="E30" i="8"/>
  <c r="BG30" i="8" s="1"/>
  <c r="V29" i="8"/>
  <c r="BX29" i="8" s="1"/>
  <c r="N29" i="8"/>
  <c r="BP29" i="8" s="1"/>
  <c r="F29" i="8"/>
  <c r="BH29" i="8" s="1"/>
  <c r="W28" i="8"/>
  <c r="BY28" i="8" s="1"/>
  <c r="O28" i="8"/>
  <c r="BQ28" i="8" s="1"/>
  <c r="G28" i="8"/>
  <c r="BI28" i="8" s="1"/>
  <c r="X27" i="8"/>
  <c r="BZ27" i="8" s="1"/>
  <c r="P27" i="8"/>
  <c r="BR27" i="8" s="1"/>
  <c r="H27" i="8"/>
  <c r="BJ27" i="8" s="1"/>
  <c r="Y26" i="8"/>
  <c r="CA26" i="8" s="1"/>
  <c r="Q26" i="8"/>
  <c r="BS26" i="8" s="1"/>
  <c r="I26" i="8"/>
  <c r="BK26" i="8" s="1"/>
  <c r="Z25" i="8"/>
  <c r="CB25" i="8" s="1"/>
  <c r="R25" i="8"/>
  <c r="BT25" i="8" s="1"/>
  <c r="J25" i="8"/>
  <c r="BL25" i="8" s="1"/>
  <c r="B25" i="8"/>
  <c r="S24" i="8"/>
  <c r="BU24" i="8" s="1"/>
  <c r="K24" i="8"/>
  <c r="BM24" i="8" s="1"/>
  <c r="C24" i="8"/>
  <c r="BE24" i="8" s="1"/>
  <c r="T23" i="8"/>
  <c r="BV23" i="8" s="1"/>
  <c r="L23" i="8"/>
  <c r="BN23" i="8" s="1"/>
  <c r="D23" i="8"/>
  <c r="BF23" i="8" s="1"/>
  <c r="U22" i="8"/>
  <c r="BW22" i="8" s="1"/>
  <c r="M22" i="8"/>
  <c r="BO22" i="8" s="1"/>
  <c r="E22" i="8"/>
  <c r="BG22" i="8" s="1"/>
  <c r="V21" i="8"/>
  <c r="BX21" i="8" s="1"/>
  <c r="N21" i="8"/>
  <c r="BP21" i="8" s="1"/>
  <c r="F21" i="8"/>
  <c r="BH21" i="8" s="1"/>
  <c r="W20" i="8"/>
  <c r="BY20" i="8" s="1"/>
  <c r="O20" i="8"/>
  <c r="BQ20" i="8" s="1"/>
  <c r="G20" i="8"/>
  <c r="BI20" i="8" s="1"/>
  <c r="X19" i="8"/>
  <c r="BZ19" i="8" s="1"/>
  <c r="P19" i="8"/>
  <c r="BR19" i="8" s="1"/>
  <c r="H19" i="8"/>
  <c r="BJ19" i="8" s="1"/>
  <c r="Y18" i="8"/>
  <c r="CA18" i="8" s="1"/>
  <c r="T18" i="8"/>
  <c r="BV18" i="8" s="1"/>
  <c r="N18" i="8"/>
  <c r="BP18" i="8" s="1"/>
  <c r="I18" i="8"/>
  <c r="BK18" i="8" s="1"/>
  <c r="D18" i="8"/>
  <c r="BF18" i="8" s="1"/>
  <c r="W17" i="8"/>
  <c r="BY17" i="8" s="1"/>
  <c r="R17" i="8"/>
  <c r="BT17" i="8" s="1"/>
  <c r="M17" i="8"/>
  <c r="BO17" i="8" s="1"/>
  <c r="H17" i="8"/>
  <c r="BJ17" i="8" s="1"/>
  <c r="D17" i="8"/>
  <c r="BF17" i="8" s="1"/>
  <c r="Y16" i="8"/>
  <c r="CA16" i="8" s="1"/>
  <c r="U16" i="8"/>
  <c r="BW16" i="8" s="1"/>
  <c r="Q16" i="8"/>
  <c r="BS16" i="8" s="1"/>
  <c r="M16" i="8"/>
  <c r="BO16" i="8" s="1"/>
  <c r="I16" i="8"/>
  <c r="BK16" i="8" s="1"/>
  <c r="E16" i="8"/>
  <c r="BG16" i="8" s="1"/>
  <c r="Z15" i="8"/>
  <c r="CB15" i="8" s="1"/>
  <c r="V15" i="8"/>
  <c r="BX15" i="8" s="1"/>
  <c r="R15" i="8"/>
  <c r="BT15" i="8" s="1"/>
  <c r="N15" i="8"/>
  <c r="BP15" i="8" s="1"/>
  <c r="J15" i="8"/>
  <c r="BL15" i="8" s="1"/>
  <c r="F15" i="8"/>
  <c r="BH15" i="8" s="1"/>
  <c r="B15" i="8"/>
  <c r="W14" i="8"/>
  <c r="BY14" i="8" s="1"/>
  <c r="S14" i="8"/>
  <c r="BU14" i="8" s="1"/>
  <c r="O14" i="8"/>
  <c r="BQ14" i="8" s="1"/>
  <c r="K14" i="8"/>
  <c r="BM14" i="8" s="1"/>
  <c r="G14" i="8"/>
  <c r="BI14" i="8" s="1"/>
  <c r="C14" i="8"/>
  <c r="BE14" i="8" s="1"/>
  <c r="X13" i="8"/>
  <c r="BZ13" i="8" s="1"/>
  <c r="T13" i="8"/>
  <c r="BV13" i="8" s="1"/>
  <c r="P13" i="8"/>
  <c r="BR13" i="8" s="1"/>
  <c r="L13" i="8"/>
  <c r="BN13" i="8" s="1"/>
  <c r="H13" i="8"/>
  <c r="BJ13" i="8" s="1"/>
  <c r="D13" i="8"/>
  <c r="BF13" i="8" s="1"/>
  <c r="Y12" i="8"/>
  <c r="CA12" i="8" s="1"/>
  <c r="U12" i="8"/>
  <c r="BW12" i="8" s="1"/>
  <c r="Q12" i="8"/>
  <c r="BS12" i="8" s="1"/>
  <c r="M12" i="8"/>
  <c r="BO12" i="8" s="1"/>
  <c r="I12" i="8"/>
  <c r="BK12" i="8" s="1"/>
  <c r="E12" i="8"/>
  <c r="BG12" i="8" s="1"/>
  <c r="Z11" i="8"/>
  <c r="CB11" i="8" s="1"/>
  <c r="V11" i="8"/>
  <c r="BX11" i="8" s="1"/>
  <c r="R11" i="8"/>
  <c r="BT11" i="8" s="1"/>
  <c r="N11" i="8"/>
  <c r="BP11" i="8" s="1"/>
  <c r="J11" i="8"/>
  <c r="BL11" i="8" s="1"/>
  <c r="F11" i="8"/>
  <c r="BH11" i="8" s="1"/>
  <c r="B11" i="8"/>
  <c r="W10" i="8"/>
  <c r="BY10" i="8" s="1"/>
  <c r="S10" i="8"/>
  <c r="BU10" i="8" s="1"/>
  <c r="R30" i="8"/>
  <c r="BT30" i="8" s="1"/>
  <c r="B30" i="8"/>
  <c r="K29" i="8"/>
  <c r="BM29" i="8" s="1"/>
  <c r="T28" i="8"/>
  <c r="BV28" i="8" s="1"/>
  <c r="D28" i="8"/>
  <c r="BF28" i="8" s="1"/>
  <c r="M27" i="8"/>
  <c r="BO27" i="8" s="1"/>
  <c r="V26" i="8"/>
  <c r="BX26" i="8" s="1"/>
  <c r="F26" i="8"/>
  <c r="BH26" i="8" s="1"/>
  <c r="O25" i="8"/>
  <c r="BQ25" i="8" s="1"/>
  <c r="X24" i="8"/>
  <c r="BZ24" i="8" s="1"/>
  <c r="H24" i="8"/>
  <c r="BJ24" i="8" s="1"/>
  <c r="Q23" i="8"/>
  <c r="BS23" i="8" s="1"/>
  <c r="Z22" i="8"/>
  <c r="CB22" i="8" s="1"/>
  <c r="J22" i="8"/>
  <c r="BL22" i="8" s="1"/>
  <c r="S21" i="8"/>
  <c r="BU21" i="8" s="1"/>
  <c r="C21" i="8"/>
  <c r="BE21" i="8" s="1"/>
  <c r="L20" i="8"/>
  <c r="BN20" i="8" s="1"/>
  <c r="U19" i="8"/>
  <c r="BW19" i="8" s="1"/>
  <c r="E19" i="8"/>
  <c r="BG19" i="8" s="1"/>
  <c r="R18" i="8"/>
  <c r="BT18" i="8" s="1"/>
  <c r="H18" i="8"/>
  <c r="BJ18" i="8" s="1"/>
  <c r="V17" i="8"/>
  <c r="BX17" i="8" s="1"/>
  <c r="K17" i="8"/>
  <c r="BM17" i="8" s="1"/>
  <c r="C17" i="8"/>
  <c r="BE17" i="8" s="1"/>
  <c r="T16" i="8"/>
  <c r="BV16" i="8" s="1"/>
  <c r="L16" i="8"/>
  <c r="BN16" i="8" s="1"/>
  <c r="D16" i="8"/>
  <c r="BF16" i="8" s="1"/>
  <c r="U15" i="8"/>
  <c r="BW15" i="8" s="1"/>
  <c r="M15" i="8"/>
  <c r="BO15" i="8" s="1"/>
  <c r="E15" i="8"/>
  <c r="BG15" i="8" s="1"/>
  <c r="V14" i="8"/>
  <c r="BX14" i="8" s="1"/>
  <c r="N14" i="8"/>
  <c r="BP14" i="8" s="1"/>
  <c r="F14" i="8"/>
  <c r="BH14" i="8" s="1"/>
  <c r="W13" i="8"/>
  <c r="BY13" i="8" s="1"/>
  <c r="O13" i="8"/>
  <c r="BQ13" i="8" s="1"/>
  <c r="G13" i="8"/>
  <c r="BI13" i="8" s="1"/>
  <c r="X12" i="8"/>
  <c r="BZ12" i="8" s="1"/>
  <c r="P12" i="8"/>
  <c r="BR12" i="8" s="1"/>
  <c r="H12" i="8"/>
  <c r="BJ12" i="8" s="1"/>
  <c r="Y11" i="8"/>
  <c r="CA11" i="8" s="1"/>
  <c r="Q11" i="8"/>
  <c r="BS11" i="8" s="1"/>
  <c r="I11" i="8"/>
  <c r="BK11" i="8" s="1"/>
  <c r="Z10" i="8"/>
  <c r="CB10" i="8" s="1"/>
  <c r="U10" i="8"/>
  <c r="BW10" i="8" s="1"/>
  <c r="P10" i="8"/>
  <c r="BR10" i="8" s="1"/>
  <c r="L10" i="8"/>
  <c r="BN10" i="8" s="1"/>
  <c r="H10" i="8"/>
  <c r="BJ10" i="8" s="1"/>
  <c r="D10" i="8"/>
  <c r="BF10" i="8" s="1"/>
  <c r="Y9" i="8"/>
  <c r="CA9" i="8" s="1"/>
  <c r="U9" i="8"/>
  <c r="BW9" i="8" s="1"/>
  <c r="Q9" i="8"/>
  <c r="BS9" i="8" s="1"/>
  <c r="M9" i="8"/>
  <c r="BO9" i="8" s="1"/>
  <c r="I9" i="8"/>
  <c r="BK9" i="8" s="1"/>
  <c r="E9" i="8"/>
  <c r="BG9" i="8" s="1"/>
  <c r="Z8" i="8"/>
  <c r="CB8" i="8" s="1"/>
  <c r="V8" i="8"/>
  <c r="BX8" i="8" s="1"/>
  <c r="R8" i="8"/>
  <c r="BT8" i="8" s="1"/>
  <c r="N8" i="8"/>
  <c r="BP8" i="8" s="1"/>
  <c r="J8" i="8"/>
  <c r="BL8" i="8" s="1"/>
  <c r="F8" i="8"/>
  <c r="BH8" i="8" s="1"/>
  <c r="B8" i="8"/>
  <c r="W7" i="8"/>
  <c r="BY7" i="8" s="1"/>
  <c r="S7" i="8"/>
  <c r="BU7" i="8" s="1"/>
  <c r="O7" i="8"/>
  <c r="BQ7" i="8" s="1"/>
  <c r="K7" i="8"/>
  <c r="BM7" i="8" s="1"/>
  <c r="G7" i="8"/>
  <c r="BI7" i="8" s="1"/>
  <c r="C7" i="8"/>
  <c r="BE7" i="8" s="1"/>
  <c r="X6" i="8"/>
  <c r="BZ6" i="8" s="1"/>
  <c r="T6" i="8"/>
  <c r="BV6" i="8" s="1"/>
  <c r="P6" i="8"/>
  <c r="BR6" i="8" s="1"/>
  <c r="L6" i="8"/>
  <c r="BN6" i="8" s="1"/>
  <c r="H6" i="8"/>
  <c r="BJ6" i="8" s="1"/>
  <c r="D6" i="8"/>
  <c r="BF6" i="8" s="1"/>
  <c r="Y5" i="8"/>
  <c r="CA5" i="8" s="1"/>
  <c r="U5" i="8"/>
  <c r="BW5" i="8" s="1"/>
  <c r="Q5" i="8"/>
  <c r="BS5" i="8" s="1"/>
  <c r="M5" i="8"/>
  <c r="BO5" i="8" s="1"/>
  <c r="I5" i="8"/>
  <c r="BK5" i="8" s="1"/>
  <c r="E5" i="8"/>
  <c r="BG5" i="8" s="1"/>
  <c r="Z30" i="13"/>
  <c r="CB30" i="13" s="1"/>
  <c r="V30" i="13"/>
  <c r="BX30" i="13" s="1"/>
  <c r="R30" i="13"/>
  <c r="BT30" i="13" s="1"/>
  <c r="N30" i="13"/>
  <c r="BP30" i="13" s="1"/>
  <c r="J30" i="13"/>
  <c r="BL30" i="13" s="1"/>
  <c r="F30" i="13"/>
  <c r="BH30" i="13" s="1"/>
  <c r="Y30" i="8"/>
  <c r="CA30" i="8" s="1"/>
  <c r="I30" i="8"/>
  <c r="BK30" i="8" s="1"/>
  <c r="R29" i="8"/>
  <c r="BT29" i="8" s="1"/>
  <c r="B29" i="8"/>
  <c r="K28" i="8"/>
  <c r="BM28" i="8" s="1"/>
  <c r="T27" i="8"/>
  <c r="BV27" i="8" s="1"/>
  <c r="D27" i="8"/>
  <c r="BF27" i="8" s="1"/>
  <c r="M26" i="8"/>
  <c r="BO26" i="8" s="1"/>
  <c r="V25" i="8"/>
  <c r="BX25" i="8" s="1"/>
  <c r="F25" i="8"/>
  <c r="BH25" i="8" s="1"/>
  <c r="O24" i="8"/>
  <c r="BQ24" i="8" s="1"/>
  <c r="X23" i="8"/>
  <c r="BZ23" i="8" s="1"/>
  <c r="H23" i="8"/>
  <c r="BJ23" i="8" s="1"/>
  <c r="Q22" i="8"/>
  <c r="BS22" i="8" s="1"/>
  <c r="Z21" i="8"/>
  <c r="CB21" i="8" s="1"/>
  <c r="J21" i="8"/>
  <c r="BL21" i="8" s="1"/>
  <c r="S20" i="8"/>
  <c r="BU20" i="8" s="1"/>
  <c r="C20" i="8"/>
  <c r="BE20" i="8" s="1"/>
  <c r="L19" i="8"/>
  <c r="BN19" i="8" s="1"/>
  <c r="V18" i="8"/>
  <c r="BX18" i="8" s="1"/>
  <c r="L18" i="8"/>
  <c r="BN18" i="8" s="1"/>
  <c r="Z17" i="8"/>
  <c r="CB17" i="8" s="1"/>
  <c r="O17" i="8"/>
  <c r="BQ17" i="8" s="1"/>
  <c r="F17" i="8"/>
  <c r="BH17" i="8" s="1"/>
  <c r="W16" i="8"/>
  <c r="BY16" i="8" s="1"/>
  <c r="O16" i="8"/>
  <c r="BQ16" i="8" s="1"/>
  <c r="G16" i="8"/>
  <c r="BI16" i="8" s="1"/>
  <c r="X15" i="8"/>
  <c r="BZ15" i="8" s="1"/>
  <c r="P15" i="8"/>
  <c r="BR15" i="8" s="1"/>
  <c r="H15" i="8"/>
  <c r="BJ15" i="8" s="1"/>
  <c r="Y14" i="8"/>
  <c r="CA14" i="8" s="1"/>
  <c r="Q14" i="8"/>
  <c r="BS14" i="8" s="1"/>
  <c r="I14" i="8"/>
  <c r="BK14" i="8" s="1"/>
  <c r="Z13" i="8"/>
  <c r="CB13" i="8" s="1"/>
  <c r="R13" i="8"/>
  <c r="BT13" i="8" s="1"/>
  <c r="J13" i="8"/>
  <c r="BL13" i="8" s="1"/>
  <c r="B13" i="8"/>
  <c r="S12" i="8"/>
  <c r="BU12" i="8" s="1"/>
  <c r="K12" i="8"/>
  <c r="BM12" i="8" s="1"/>
  <c r="C12" i="8"/>
  <c r="BE12" i="8" s="1"/>
  <c r="T11" i="8"/>
  <c r="BV11" i="8" s="1"/>
  <c r="L11" i="8"/>
  <c r="BN11" i="8" s="1"/>
  <c r="D11" i="8"/>
  <c r="BF11" i="8" s="1"/>
  <c r="V10" i="8"/>
  <c r="BX10" i="8" s="1"/>
  <c r="Q10" i="8"/>
  <c r="BS10" i="8" s="1"/>
  <c r="M10" i="8"/>
  <c r="BO10" i="8" s="1"/>
  <c r="I10" i="8"/>
  <c r="BK10" i="8" s="1"/>
  <c r="E10" i="8"/>
  <c r="BG10" i="8" s="1"/>
  <c r="Z9" i="8"/>
  <c r="CB9" i="8" s="1"/>
  <c r="V9" i="8"/>
  <c r="BX9" i="8" s="1"/>
  <c r="R9" i="8"/>
  <c r="BT9" i="8" s="1"/>
  <c r="N9" i="8"/>
  <c r="BP9" i="8" s="1"/>
  <c r="J9" i="8"/>
  <c r="BL9" i="8" s="1"/>
  <c r="F9" i="8"/>
  <c r="BH9" i="8" s="1"/>
  <c r="B9" i="8"/>
  <c r="W8" i="8"/>
  <c r="BY8" i="8" s="1"/>
  <c r="S8" i="8"/>
  <c r="BU8" i="8" s="1"/>
  <c r="O8" i="8"/>
  <c r="BQ8" i="8" s="1"/>
  <c r="K8" i="8"/>
  <c r="BM8" i="8" s="1"/>
  <c r="G8" i="8"/>
  <c r="BI8" i="8" s="1"/>
  <c r="C8" i="8"/>
  <c r="BE8" i="8" s="1"/>
  <c r="X7" i="8"/>
  <c r="BZ7" i="8" s="1"/>
  <c r="T7" i="8"/>
  <c r="BV7" i="8" s="1"/>
  <c r="P7" i="8"/>
  <c r="BR7" i="8" s="1"/>
  <c r="L7" i="8"/>
  <c r="BN7" i="8" s="1"/>
  <c r="H7" i="8"/>
  <c r="BJ7" i="8" s="1"/>
  <c r="D7" i="8"/>
  <c r="BF7" i="8" s="1"/>
  <c r="Y6" i="8"/>
  <c r="CA6" i="8" s="1"/>
  <c r="U6" i="8"/>
  <c r="BW6" i="8" s="1"/>
  <c r="Q6" i="8"/>
  <c r="BS6" i="8" s="1"/>
  <c r="M6" i="8"/>
  <c r="BO6" i="8" s="1"/>
  <c r="I6" i="8"/>
  <c r="BK6" i="8" s="1"/>
  <c r="E6" i="8"/>
  <c r="BG6" i="8" s="1"/>
  <c r="Z5" i="8"/>
  <c r="CB5" i="8" s="1"/>
  <c r="V5" i="8"/>
  <c r="BX5" i="8" s="1"/>
  <c r="R5" i="8"/>
  <c r="BT5" i="8" s="1"/>
  <c r="N5" i="8"/>
  <c r="BP5" i="8" s="1"/>
  <c r="J5" i="8"/>
  <c r="BL5" i="8" s="1"/>
  <c r="F5" i="8"/>
  <c r="BH5" i="8" s="1"/>
  <c r="B5" i="8"/>
  <c r="W30" i="13"/>
  <c r="BY30" i="13" s="1"/>
  <c r="S30" i="13"/>
  <c r="BU30" i="13" s="1"/>
  <c r="O30" i="13"/>
  <c r="BQ30" i="13" s="1"/>
  <c r="K30" i="13"/>
  <c r="BM30" i="13" s="1"/>
  <c r="G30" i="13"/>
  <c r="BI30" i="13" s="1"/>
  <c r="J30" i="8"/>
  <c r="BL30" i="8" s="1"/>
  <c r="C29" i="8"/>
  <c r="BE29" i="8" s="1"/>
  <c r="U27" i="8"/>
  <c r="BW27" i="8" s="1"/>
  <c r="N26" i="8"/>
  <c r="BP26" i="8" s="1"/>
  <c r="G25" i="8"/>
  <c r="BI25" i="8" s="1"/>
  <c r="Y23" i="8"/>
  <c r="CA23" i="8" s="1"/>
  <c r="R22" i="8"/>
  <c r="BT22" i="8" s="1"/>
  <c r="K21" i="8"/>
  <c r="BM21" i="8" s="1"/>
  <c r="D20" i="8"/>
  <c r="BF20" i="8" s="1"/>
  <c r="X18" i="8"/>
  <c r="BZ18" i="8" s="1"/>
  <c r="B18" i="8"/>
  <c r="G17" i="8"/>
  <c r="BI17" i="8" s="1"/>
  <c r="P16" i="8"/>
  <c r="BR16" i="8" s="1"/>
  <c r="Y15" i="8"/>
  <c r="CA15" i="8" s="1"/>
  <c r="I15" i="8"/>
  <c r="BK15" i="8" s="1"/>
  <c r="R14" i="8"/>
  <c r="BT14" i="8" s="1"/>
  <c r="B14" i="8"/>
  <c r="K13" i="8"/>
  <c r="BM13" i="8" s="1"/>
  <c r="T12" i="8"/>
  <c r="BV12" i="8" s="1"/>
  <c r="D12" i="8"/>
  <c r="BF12" i="8" s="1"/>
  <c r="M11" i="8"/>
  <c r="BO11" i="8" s="1"/>
  <c r="X10" i="8"/>
  <c r="BZ10" i="8" s="1"/>
  <c r="N10" i="8"/>
  <c r="BP10" i="8" s="1"/>
  <c r="F10" i="8"/>
  <c r="BH10" i="8" s="1"/>
  <c r="W9" i="8"/>
  <c r="BY9" i="8" s="1"/>
  <c r="O9" i="8"/>
  <c r="BQ9" i="8" s="1"/>
  <c r="G9" i="8"/>
  <c r="BI9" i="8" s="1"/>
  <c r="X8" i="8"/>
  <c r="BZ8" i="8" s="1"/>
  <c r="P8" i="8"/>
  <c r="BR8" i="8" s="1"/>
  <c r="H8" i="8"/>
  <c r="BJ8" i="8" s="1"/>
  <c r="Y7" i="8"/>
  <c r="CA7" i="8" s="1"/>
  <c r="Q7" i="8"/>
  <c r="BS7" i="8" s="1"/>
  <c r="I7" i="8"/>
  <c r="BK7" i="8" s="1"/>
  <c r="Z6" i="8"/>
  <c r="CB6" i="8" s="1"/>
  <c r="R6" i="8"/>
  <c r="BT6" i="8" s="1"/>
  <c r="J6" i="8"/>
  <c r="BL6" i="8" s="1"/>
  <c r="B6" i="8"/>
  <c r="S5" i="8"/>
  <c r="BU5" i="8" s="1"/>
  <c r="K5" i="8"/>
  <c r="BM5" i="8" s="1"/>
  <c r="C5" i="8"/>
  <c r="BE5" i="8" s="1"/>
  <c r="T30" i="13"/>
  <c r="BV30" i="13" s="1"/>
  <c r="L30" i="13"/>
  <c r="BN30" i="13" s="1"/>
  <c r="D30" i="13"/>
  <c r="BF30" i="13" s="1"/>
  <c r="Y29" i="13"/>
  <c r="CA29" i="13" s="1"/>
  <c r="U29" i="13"/>
  <c r="BW29" i="13" s="1"/>
  <c r="Q29" i="13"/>
  <c r="BS29" i="13" s="1"/>
  <c r="M29" i="13"/>
  <c r="BO29" i="13" s="1"/>
  <c r="I29" i="13"/>
  <c r="BK29" i="13" s="1"/>
  <c r="E29" i="13"/>
  <c r="BG29" i="13" s="1"/>
  <c r="Z28" i="13"/>
  <c r="CB28" i="13" s="1"/>
  <c r="V28" i="13"/>
  <c r="BX28" i="13" s="1"/>
  <c r="R28" i="13"/>
  <c r="BT28" i="13" s="1"/>
  <c r="N28" i="13"/>
  <c r="BP28" i="13" s="1"/>
  <c r="J28" i="13"/>
  <c r="BL28" i="13" s="1"/>
  <c r="F28" i="13"/>
  <c r="BH28" i="13" s="1"/>
  <c r="B28" i="13"/>
  <c r="W27" i="13"/>
  <c r="BY27" i="13" s="1"/>
  <c r="S27" i="13"/>
  <c r="BU27" i="13" s="1"/>
  <c r="O27" i="13"/>
  <c r="BQ27" i="13" s="1"/>
  <c r="K27" i="13"/>
  <c r="BM27" i="13" s="1"/>
  <c r="G27" i="13"/>
  <c r="BI27" i="13" s="1"/>
  <c r="C27" i="13"/>
  <c r="BE27" i="13" s="1"/>
  <c r="X26" i="13"/>
  <c r="BZ26" i="13" s="1"/>
  <c r="T26" i="13"/>
  <c r="BV26" i="13" s="1"/>
  <c r="P26" i="13"/>
  <c r="BR26" i="13" s="1"/>
  <c r="L26" i="13"/>
  <c r="BN26" i="13" s="1"/>
  <c r="H26" i="13"/>
  <c r="BJ26" i="13" s="1"/>
  <c r="D26" i="13"/>
  <c r="BF26" i="13" s="1"/>
  <c r="Y25" i="13"/>
  <c r="CA25" i="13" s="1"/>
  <c r="U25" i="13"/>
  <c r="BW25" i="13" s="1"/>
  <c r="Q25" i="13"/>
  <c r="BS25" i="13" s="1"/>
  <c r="M25" i="13"/>
  <c r="BO25" i="13" s="1"/>
  <c r="I25" i="13"/>
  <c r="BK25" i="13" s="1"/>
  <c r="E25" i="13"/>
  <c r="BG25" i="13" s="1"/>
  <c r="Z24" i="13"/>
  <c r="CB24" i="13" s="1"/>
  <c r="V24" i="13"/>
  <c r="BX24" i="13" s="1"/>
  <c r="R24" i="13"/>
  <c r="BT24" i="13" s="1"/>
  <c r="N24" i="13"/>
  <c r="BP24" i="13" s="1"/>
  <c r="J24" i="13"/>
  <c r="BL24" i="13" s="1"/>
  <c r="F24" i="13"/>
  <c r="BH24" i="13" s="1"/>
  <c r="B24" i="13"/>
  <c r="W23" i="13"/>
  <c r="BY23" i="13" s="1"/>
  <c r="S23" i="13"/>
  <c r="BU23" i="13" s="1"/>
  <c r="O23" i="13"/>
  <c r="BQ23" i="13" s="1"/>
  <c r="K23" i="13"/>
  <c r="BM23" i="13" s="1"/>
  <c r="G23" i="13"/>
  <c r="BI23" i="13" s="1"/>
  <c r="C23" i="13"/>
  <c r="BE23" i="13" s="1"/>
  <c r="X22" i="13"/>
  <c r="BZ22" i="13" s="1"/>
  <c r="T22" i="13"/>
  <c r="BV22" i="13" s="1"/>
  <c r="P22" i="13"/>
  <c r="BR22" i="13" s="1"/>
  <c r="L22" i="13"/>
  <c r="BN22" i="13" s="1"/>
  <c r="H22" i="13"/>
  <c r="BJ22" i="13" s="1"/>
  <c r="D22" i="13"/>
  <c r="BF22" i="13" s="1"/>
  <c r="Y21" i="13"/>
  <c r="CA21" i="13" s="1"/>
  <c r="U21" i="13"/>
  <c r="BW21" i="13" s="1"/>
  <c r="Q21" i="13"/>
  <c r="BS21" i="13" s="1"/>
  <c r="M21" i="13"/>
  <c r="BO21" i="13" s="1"/>
  <c r="I21" i="13"/>
  <c r="BK21" i="13" s="1"/>
  <c r="E21" i="13"/>
  <c r="BG21" i="13" s="1"/>
  <c r="Z20" i="13"/>
  <c r="CB20" i="13" s="1"/>
  <c r="V20" i="13"/>
  <c r="BX20" i="13" s="1"/>
  <c r="R20" i="13"/>
  <c r="BT20" i="13" s="1"/>
  <c r="N20" i="13"/>
  <c r="BP20" i="13" s="1"/>
  <c r="J20" i="13"/>
  <c r="BL20" i="13" s="1"/>
  <c r="F20" i="13"/>
  <c r="BH20" i="13" s="1"/>
  <c r="B20" i="13"/>
  <c r="W19" i="13"/>
  <c r="BY19" i="13" s="1"/>
  <c r="S19" i="13"/>
  <c r="BU19" i="13" s="1"/>
  <c r="O19" i="13"/>
  <c r="BQ19" i="13" s="1"/>
  <c r="K19" i="13"/>
  <c r="BM19" i="13" s="1"/>
  <c r="G19" i="13"/>
  <c r="BI19" i="13" s="1"/>
  <c r="C19" i="13"/>
  <c r="BE19" i="13" s="1"/>
  <c r="X18" i="13"/>
  <c r="BZ18" i="13" s="1"/>
  <c r="T18" i="13"/>
  <c r="BV18" i="13" s="1"/>
  <c r="P18" i="13"/>
  <c r="BR18" i="13" s="1"/>
  <c r="L18" i="13"/>
  <c r="BN18" i="13" s="1"/>
  <c r="H18" i="13"/>
  <c r="BJ18" i="13" s="1"/>
  <c r="D18" i="13"/>
  <c r="BF18" i="13" s="1"/>
  <c r="Y17" i="13"/>
  <c r="CA17" i="13" s="1"/>
  <c r="U17" i="13"/>
  <c r="BW17" i="13" s="1"/>
  <c r="Q17" i="13"/>
  <c r="BS17" i="13" s="1"/>
  <c r="M17" i="13"/>
  <c r="BO17" i="13" s="1"/>
  <c r="I17" i="13"/>
  <c r="BK17" i="13" s="1"/>
  <c r="E17" i="13"/>
  <c r="BG17" i="13" s="1"/>
  <c r="Z16" i="13"/>
  <c r="CB16" i="13" s="1"/>
  <c r="V16" i="13"/>
  <c r="BX16" i="13" s="1"/>
  <c r="R16" i="13"/>
  <c r="BT16" i="13" s="1"/>
  <c r="N16" i="13"/>
  <c r="BP16" i="13" s="1"/>
  <c r="J16" i="13"/>
  <c r="BL16" i="13" s="1"/>
  <c r="F16" i="13"/>
  <c r="BH16" i="13" s="1"/>
  <c r="B16" i="13"/>
  <c r="W15" i="13"/>
  <c r="BY15" i="13" s="1"/>
  <c r="S15" i="13"/>
  <c r="BU15" i="13" s="1"/>
  <c r="O15" i="13"/>
  <c r="BQ15" i="13" s="1"/>
  <c r="K15" i="13"/>
  <c r="BM15" i="13" s="1"/>
  <c r="G15" i="13"/>
  <c r="BI15" i="13" s="1"/>
  <c r="C15" i="13"/>
  <c r="BE15" i="13" s="1"/>
  <c r="X14" i="13"/>
  <c r="BZ14" i="13" s="1"/>
  <c r="T14" i="13"/>
  <c r="BV14" i="13" s="1"/>
  <c r="P14" i="13"/>
  <c r="BR14" i="13" s="1"/>
  <c r="L14" i="13"/>
  <c r="BN14" i="13" s="1"/>
  <c r="H14" i="13"/>
  <c r="BJ14" i="13" s="1"/>
  <c r="D14" i="13"/>
  <c r="BF14" i="13" s="1"/>
  <c r="Y13" i="13"/>
  <c r="CA13" i="13" s="1"/>
  <c r="U13" i="13"/>
  <c r="BW13" i="13" s="1"/>
  <c r="Q13" i="13"/>
  <c r="BS13" i="13" s="1"/>
  <c r="M13" i="13"/>
  <c r="BO13" i="13" s="1"/>
  <c r="I13" i="13"/>
  <c r="BK13" i="13" s="1"/>
  <c r="E13" i="13"/>
  <c r="BG13" i="13" s="1"/>
  <c r="Z12" i="13"/>
  <c r="CB12" i="13" s="1"/>
  <c r="V12" i="13"/>
  <c r="BX12" i="13" s="1"/>
  <c r="R12" i="13"/>
  <c r="BT12" i="13" s="1"/>
  <c r="N12" i="13"/>
  <c r="BP12" i="13" s="1"/>
  <c r="J12" i="13"/>
  <c r="BL12" i="13" s="1"/>
  <c r="F12" i="13"/>
  <c r="BH12" i="13" s="1"/>
  <c r="B12" i="13"/>
  <c r="W11" i="13"/>
  <c r="BY11" i="13" s="1"/>
  <c r="S11" i="13"/>
  <c r="BU11" i="13" s="1"/>
  <c r="O11" i="13"/>
  <c r="BQ11" i="13" s="1"/>
  <c r="K11" i="13"/>
  <c r="BM11" i="13" s="1"/>
  <c r="G11" i="13"/>
  <c r="BI11" i="13" s="1"/>
  <c r="C11" i="13"/>
  <c r="BE11" i="13" s="1"/>
  <c r="X10" i="13"/>
  <c r="BZ10" i="13" s="1"/>
  <c r="T10" i="13"/>
  <c r="BV10" i="13" s="1"/>
  <c r="P10" i="13"/>
  <c r="BR10" i="13" s="1"/>
  <c r="L10" i="13"/>
  <c r="BN10" i="13" s="1"/>
  <c r="H10" i="13"/>
  <c r="BJ10" i="13" s="1"/>
  <c r="D10" i="13"/>
  <c r="BF10" i="13" s="1"/>
  <c r="Z29" i="8"/>
  <c r="CB29" i="8" s="1"/>
  <c r="S28" i="8"/>
  <c r="BU28" i="8" s="1"/>
  <c r="L27" i="8"/>
  <c r="BN27" i="8" s="1"/>
  <c r="E26" i="8"/>
  <c r="BG26" i="8" s="1"/>
  <c r="W24" i="8"/>
  <c r="BY24" i="8" s="1"/>
  <c r="P23" i="8"/>
  <c r="BR23" i="8" s="1"/>
  <c r="I22" i="8"/>
  <c r="BK22" i="8" s="1"/>
  <c r="B21" i="8"/>
  <c r="T19" i="8"/>
  <c r="BV19" i="8" s="1"/>
  <c r="Q18" i="8"/>
  <c r="BS18" i="8" s="1"/>
  <c r="U17" i="8"/>
  <c r="BW17" i="8" s="1"/>
  <c r="B17" i="8"/>
  <c r="K16" i="8"/>
  <c r="BM16" i="8" s="1"/>
  <c r="T15" i="8"/>
  <c r="BV15" i="8" s="1"/>
  <c r="D15" i="8"/>
  <c r="BF15" i="8" s="1"/>
  <c r="M14" i="8"/>
  <c r="BO14" i="8" s="1"/>
  <c r="V13" i="8"/>
  <c r="BX13" i="8" s="1"/>
  <c r="F13" i="8"/>
  <c r="BH13" i="8" s="1"/>
  <c r="O12" i="8"/>
  <c r="BQ12" i="8" s="1"/>
  <c r="X11" i="8"/>
  <c r="BZ11" i="8" s="1"/>
  <c r="H11" i="8"/>
  <c r="BJ11" i="8" s="1"/>
  <c r="T10" i="8"/>
  <c r="BV10" i="8" s="1"/>
  <c r="K10" i="8"/>
  <c r="BM10" i="8" s="1"/>
  <c r="C10" i="8"/>
  <c r="BE10" i="8" s="1"/>
  <c r="T9" i="8"/>
  <c r="BV9" i="8" s="1"/>
  <c r="L9" i="8"/>
  <c r="BN9" i="8" s="1"/>
  <c r="D9" i="8"/>
  <c r="BF9" i="8" s="1"/>
  <c r="U8" i="8"/>
  <c r="BW8" i="8" s="1"/>
  <c r="M8" i="8"/>
  <c r="BO8" i="8" s="1"/>
  <c r="E8" i="8"/>
  <c r="BG8" i="8" s="1"/>
  <c r="V7" i="8"/>
  <c r="BX7" i="8" s="1"/>
  <c r="N7" i="8"/>
  <c r="BP7" i="8" s="1"/>
  <c r="F7" i="8"/>
  <c r="BH7" i="8" s="1"/>
  <c r="W6" i="8"/>
  <c r="BY6" i="8" s="1"/>
  <c r="O6" i="8"/>
  <c r="BQ6" i="8" s="1"/>
  <c r="G6" i="8"/>
  <c r="BI6" i="8" s="1"/>
  <c r="X5" i="8"/>
  <c r="BZ5" i="8" s="1"/>
  <c r="P5" i="8"/>
  <c r="BR5" i="8" s="1"/>
  <c r="H5" i="8"/>
  <c r="BJ5" i="8" s="1"/>
  <c r="Y30" i="13"/>
  <c r="CA30" i="13" s="1"/>
  <c r="Q30" i="13"/>
  <c r="BS30" i="13" s="1"/>
  <c r="I30" i="13"/>
  <c r="BK30" i="13" s="1"/>
  <c r="C30" i="13"/>
  <c r="BE30" i="13" s="1"/>
  <c r="X29" i="13"/>
  <c r="BZ29" i="13" s="1"/>
  <c r="T29" i="13"/>
  <c r="BV29" i="13" s="1"/>
  <c r="P29" i="13"/>
  <c r="BR29" i="13" s="1"/>
  <c r="L29" i="13"/>
  <c r="BN29" i="13" s="1"/>
  <c r="H29" i="13"/>
  <c r="BJ29" i="13" s="1"/>
  <c r="D29" i="13"/>
  <c r="BF29" i="13" s="1"/>
  <c r="Y28" i="13"/>
  <c r="CA28" i="13" s="1"/>
  <c r="U28" i="13"/>
  <c r="BW28" i="13" s="1"/>
  <c r="Q28" i="13"/>
  <c r="BS28" i="13" s="1"/>
  <c r="M28" i="13"/>
  <c r="BO28" i="13" s="1"/>
  <c r="I28" i="13"/>
  <c r="BK28" i="13" s="1"/>
  <c r="E28" i="13"/>
  <c r="BG28" i="13" s="1"/>
  <c r="Z27" i="13"/>
  <c r="CB27" i="13" s="1"/>
  <c r="V27" i="13"/>
  <c r="BX27" i="13" s="1"/>
  <c r="R27" i="13"/>
  <c r="BT27" i="13" s="1"/>
  <c r="N27" i="13"/>
  <c r="BP27" i="13" s="1"/>
  <c r="J27" i="13"/>
  <c r="BL27" i="13" s="1"/>
  <c r="F27" i="13"/>
  <c r="BH27" i="13" s="1"/>
  <c r="B27" i="13"/>
  <c r="W26" i="13"/>
  <c r="BY26" i="13" s="1"/>
  <c r="S26" i="13"/>
  <c r="BU26" i="13" s="1"/>
  <c r="O26" i="13"/>
  <c r="BQ26" i="13" s="1"/>
  <c r="K26" i="13"/>
  <c r="BM26" i="13" s="1"/>
  <c r="G26" i="13"/>
  <c r="BI26" i="13" s="1"/>
  <c r="C26" i="13"/>
  <c r="BE26" i="13" s="1"/>
  <c r="X25" i="13"/>
  <c r="BZ25" i="13" s="1"/>
  <c r="T25" i="13"/>
  <c r="BV25" i="13" s="1"/>
  <c r="P25" i="13"/>
  <c r="BR25" i="13" s="1"/>
  <c r="L25" i="13"/>
  <c r="BN25" i="13" s="1"/>
  <c r="H25" i="13"/>
  <c r="BJ25" i="13" s="1"/>
  <c r="D25" i="13"/>
  <c r="BF25" i="13" s="1"/>
  <c r="Y24" i="13"/>
  <c r="CA24" i="13" s="1"/>
  <c r="U24" i="13"/>
  <c r="BW24" i="13" s="1"/>
  <c r="Q24" i="13"/>
  <c r="BS24" i="13" s="1"/>
  <c r="M24" i="13"/>
  <c r="BO24" i="13" s="1"/>
  <c r="I24" i="13"/>
  <c r="BK24" i="13" s="1"/>
  <c r="E24" i="13"/>
  <c r="BG24" i="13" s="1"/>
  <c r="Z23" i="13"/>
  <c r="CB23" i="13" s="1"/>
  <c r="V23" i="13"/>
  <c r="BX23" i="13" s="1"/>
  <c r="R23" i="13"/>
  <c r="BT23" i="13" s="1"/>
  <c r="N23" i="13"/>
  <c r="BP23" i="13" s="1"/>
  <c r="J23" i="13"/>
  <c r="BL23" i="13" s="1"/>
  <c r="F23" i="13"/>
  <c r="BH23" i="13" s="1"/>
  <c r="B23" i="13"/>
  <c r="W22" i="13"/>
  <c r="BY22" i="13" s="1"/>
  <c r="S22" i="13"/>
  <c r="BU22" i="13" s="1"/>
  <c r="O22" i="13"/>
  <c r="BQ22" i="13" s="1"/>
  <c r="K22" i="13"/>
  <c r="BM22" i="13" s="1"/>
  <c r="G22" i="13"/>
  <c r="BI22" i="13" s="1"/>
  <c r="C22" i="13"/>
  <c r="BE22" i="13" s="1"/>
  <c r="X21" i="13"/>
  <c r="BZ21" i="13" s="1"/>
  <c r="T21" i="13"/>
  <c r="BV21" i="13" s="1"/>
  <c r="P21" i="13"/>
  <c r="BR21" i="13" s="1"/>
  <c r="L21" i="13"/>
  <c r="BN21" i="13" s="1"/>
  <c r="H21" i="13"/>
  <c r="BJ21" i="13" s="1"/>
  <c r="D21" i="13"/>
  <c r="BF21" i="13" s="1"/>
  <c r="Y20" i="13"/>
  <c r="CA20" i="13" s="1"/>
  <c r="U20" i="13"/>
  <c r="BW20" i="13" s="1"/>
  <c r="Q20" i="13"/>
  <c r="BS20" i="13" s="1"/>
  <c r="M20" i="13"/>
  <c r="BO20" i="13" s="1"/>
  <c r="I20" i="13"/>
  <c r="BK20" i="13" s="1"/>
  <c r="E20" i="13"/>
  <c r="BG20" i="13" s="1"/>
  <c r="Z19" i="13"/>
  <c r="CB19" i="13" s="1"/>
  <c r="V19" i="13"/>
  <c r="BX19" i="13" s="1"/>
  <c r="R19" i="13"/>
  <c r="BT19" i="13" s="1"/>
  <c r="N19" i="13"/>
  <c r="BP19" i="13" s="1"/>
  <c r="J19" i="13"/>
  <c r="BL19" i="13" s="1"/>
  <c r="F19" i="13"/>
  <c r="BH19" i="13" s="1"/>
  <c r="B19" i="13"/>
  <c r="W18" i="13"/>
  <c r="BY18" i="13" s="1"/>
  <c r="S18" i="13"/>
  <c r="BU18" i="13" s="1"/>
  <c r="O18" i="13"/>
  <c r="BQ18" i="13" s="1"/>
  <c r="K18" i="13"/>
  <c r="BM18" i="13" s="1"/>
  <c r="G18" i="13"/>
  <c r="BI18" i="13" s="1"/>
  <c r="C18" i="13"/>
  <c r="BE18" i="13" s="1"/>
  <c r="X17" i="13"/>
  <c r="BZ17" i="13" s="1"/>
  <c r="T17" i="13"/>
  <c r="BV17" i="13" s="1"/>
  <c r="P17" i="13"/>
  <c r="BR17" i="13" s="1"/>
  <c r="L17" i="13"/>
  <c r="BN17" i="13" s="1"/>
  <c r="H17" i="13"/>
  <c r="BJ17" i="13" s="1"/>
  <c r="D17" i="13"/>
  <c r="BF17" i="13" s="1"/>
  <c r="Y16" i="13"/>
  <c r="CA16" i="13" s="1"/>
  <c r="U16" i="13"/>
  <c r="BW16" i="13" s="1"/>
  <c r="Q16" i="13"/>
  <c r="BS16" i="13" s="1"/>
  <c r="M16" i="13"/>
  <c r="BO16" i="13" s="1"/>
  <c r="I16" i="13"/>
  <c r="BK16" i="13" s="1"/>
  <c r="E16" i="13"/>
  <c r="BG16" i="13" s="1"/>
  <c r="Z15" i="13"/>
  <c r="CB15" i="13" s="1"/>
  <c r="V15" i="13"/>
  <c r="BX15" i="13" s="1"/>
  <c r="R15" i="13"/>
  <c r="BT15" i="13" s="1"/>
  <c r="N15" i="13"/>
  <c r="BP15" i="13" s="1"/>
  <c r="J15" i="13"/>
  <c r="BL15" i="13" s="1"/>
  <c r="F15" i="13"/>
  <c r="BH15" i="13" s="1"/>
  <c r="B15" i="13"/>
  <c r="W14" i="13"/>
  <c r="BY14" i="13" s="1"/>
  <c r="S14" i="13"/>
  <c r="BU14" i="13" s="1"/>
  <c r="O14" i="13"/>
  <c r="BQ14" i="13" s="1"/>
  <c r="K14" i="13"/>
  <c r="BM14" i="13" s="1"/>
  <c r="G14" i="13"/>
  <c r="BI14" i="13" s="1"/>
  <c r="C14" i="13"/>
  <c r="BE14" i="13" s="1"/>
  <c r="X13" i="13"/>
  <c r="BZ13" i="13" s="1"/>
  <c r="T13" i="13"/>
  <c r="BV13" i="13" s="1"/>
  <c r="P13" i="13"/>
  <c r="BR13" i="13" s="1"/>
  <c r="L13" i="13"/>
  <c r="BN13" i="13" s="1"/>
  <c r="H13" i="13"/>
  <c r="BJ13" i="13" s="1"/>
  <c r="D13" i="13"/>
  <c r="BF13" i="13" s="1"/>
  <c r="Y12" i="13"/>
  <c r="CA12" i="13" s="1"/>
  <c r="U12" i="13"/>
  <c r="BW12" i="13" s="1"/>
  <c r="Q12" i="13"/>
  <c r="BS12" i="13" s="1"/>
  <c r="M12" i="13"/>
  <c r="BO12" i="13" s="1"/>
  <c r="I12" i="13"/>
  <c r="BK12" i="13" s="1"/>
  <c r="E12" i="13"/>
  <c r="BG12" i="13" s="1"/>
  <c r="Z11" i="13"/>
  <c r="CB11" i="13" s="1"/>
  <c r="V11" i="13"/>
  <c r="BX11" i="13" s="1"/>
  <c r="R11" i="13"/>
  <c r="BT11" i="13" s="1"/>
  <c r="N11" i="13"/>
  <c r="BP11" i="13" s="1"/>
  <c r="J11" i="13"/>
  <c r="BL11" i="13" s="1"/>
  <c r="F11" i="13"/>
  <c r="BH11" i="13" s="1"/>
  <c r="B11" i="13"/>
  <c r="W10" i="13"/>
  <c r="BY10" i="13" s="1"/>
  <c r="S10" i="13"/>
  <c r="BU10" i="13" s="1"/>
  <c r="O10" i="13"/>
  <c r="BQ10" i="13" s="1"/>
  <c r="K10" i="13"/>
  <c r="BM10" i="13" s="1"/>
  <c r="G10" i="13"/>
  <c r="BI10" i="13" s="1"/>
  <c r="C10" i="13"/>
  <c r="BE10" i="13" s="1"/>
  <c r="X9" i="13"/>
  <c r="BZ9" i="13" s="1"/>
  <c r="T9" i="13"/>
  <c r="BV9" i="13" s="1"/>
  <c r="S29" i="8"/>
  <c r="BU29" i="8" s="1"/>
  <c r="E27" i="8"/>
  <c r="BG27" i="8" s="1"/>
  <c r="P24" i="8"/>
  <c r="BR24" i="8" s="1"/>
  <c r="B22" i="8"/>
  <c r="M19" i="8"/>
  <c r="BO19" i="8" s="1"/>
  <c r="Q17" i="8"/>
  <c r="BS17" i="8" s="1"/>
  <c r="H16" i="8"/>
  <c r="BJ16" i="8" s="1"/>
  <c r="Z14" i="8"/>
  <c r="CB14" i="8" s="1"/>
  <c r="S13" i="8"/>
  <c r="BU13" i="8" s="1"/>
  <c r="L12" i="8"/>
  <c r="BN12" i="8" s="1"/>
  <c r="E11" i="8"/>
  <c r="BG11" i="8" s="1"/>
  <c r="J10" i="8"/>
  <c r="BL10" i="8" s="1"/>
  <c r="S9" i="8"/>
  <c r="BU9" i="8" s="1"/>
  <c r="C9" i="8"/>
  <c r="BE9" i="8" s="1"/>
  <c r="L8" i="8"/>
  <c r="BN8" i="8" s="1"/>
  <c r="U7" i="8"/>
  <c r="BW7" i="8" s="1"/>
  <c r="E7" i="8"/>
  <c r="BG7" i="8" s="1"/>
  <c r="N6" i="8"/>
  <c r="BP6" i="8" s="1"/>
  <c r="W5" i="8"/>
  <c r="BY5" i="8" s="1"/>
  <c r="G5" i="8"/>
  <c r="BI5" i="8" s="1"/>
  <c r="P30" i="13"/>
  <c r="BR30" i="13" s="1"/>
  <c r="B30" i="13"/>
  <c r="S29" i="13"/>
  <c r="BU29" i="13" s="1"/>
  <c r="K29" i="13"/>
  <c r="BM29" i="13" s="1"/>
  <c r="C29" i="13"/>
  <c r="BE29" i="13" s="1"/>
  <c r="T28" i="13"/>
  <c r="BV28" i="13" s="1"/>
  <c r="L28" i="13"/>
  <c r="BN28" i="13" s="1"/>
  <c r="D28" i="13"/>
  <c r="BF28" i="13" s="1"/>
  <c r="U27" i="13"/>
  <c r="BW27" i="13" s="1"/>
  <c r="M27" i="13"/>
  <c r="BO27" i="13" s="1"/>
  <c r="E27" i="13"/>
  <c r="BG27" i="13" s="1"/>
  <c r="V26" i="13"/>
  <c r="BX26" i="13" s="1"/>
  <c r="N26" i="13"/>
  <c r="BP26" i="13" s="1"/>
  <c r="F26" i="13"/>
  <c r="BH26" i="13" s="1"/>
  <c r="W25" i="13"/>
  <c r="BY25" i="13" s="1"/>
  <c r="O25" i="13"/>
  <c r="BQ25" i="13" s="1"/>
  <c r="G25" i="13"/>
  <c r="BI25" i="13" s="1"/>
  <c r="X24" i="13"/>
  <c r="BZ24" i="13" s="1"/>
  <c r="P24" i="13"/>
  <c r="BR24" i="13" s="1"/>
  <c r="H24" i="13"/>
  <c r="BJ24" i="13" s="1"/>
  <c r="Y23" i="13"/>
  <c r="CA23" i="13" s="1"/>
  <c r="Q23" i="13"/>
  <c r="BS23" i="13" s="1"/>
  <c r="I23" i="13"/>
  <c r="BK23" i="13" s="1"/>
  <c r="Z22" i="13"/>
  <c r="CB22" i="13" s="1"/>
  <c r="R22" i="13"/>
  <c r="BT22" i="13" s="1"/>
  <c r="J22" i="13"/>
  <c r="BL22" i="13" s="1"/>
  <c r="B22" i="13"/>
  <c r="S21" i="13"/>
  <c r="BU21" i="13" s="1"/>
  <c r="K21" i="13"/>
  <c r="BM21" i="13" s="1"/>
  <c r="C21" i="13"/>
  <c r="BE21" i="13" s="1"/>
  <c r="T20" i="13"/>
  <c r="BV20" i="13" s="1"/>
  <c r="L20" i="13"/>
  <c r="BN20" i="13" s="1"/>
  <c r="D20" i="13"/>
  <c r="BF20" i="13" s="1"/>
  <c r="U19" i="13"/>
  <c r="BW19" i="13" s="1"/>
  <c r="M19" i="13"/>
  <c r="BO19" i="13" s="1"/>
  <c r="E19" i="13"/>
  <c r="BG19" i="13" s="1"/>
  <c r="V18" i="13"/>
  <c r="BX18" i="13" s="1"/>
  <c r="N18" i="13"/>
  <c r="BP18" i="13" s="1"/>
  <c r="F18" i="13"/>
  <c r="BH18" i="13" s="1"/>
  <c r="W17" i="13"/>
  <c r="BY17" i="13" s="1"/>
  <c r="O17" i="13"/>
  <c r="BQ17" i="13" s="1"/>
  <c r="G17" i="13"/>
  <c r="BI17" i="13" s="1"/>
  <c r="X16" i="13"/>
  <c r="BZ16" i="13" s="1"/>
  <c r="P16" i="13"/>
  <c r="BR16" i="13" s="1"/>
  <c r="H16" i="13"/>
  <c r="BJ16" i="13" s="1"/>
  <c r="Y15" i="13"/>
  <c r="CA15" i="13" s="1"/>
  <c r="Q15" i="13"/>
  <c r="BS15" i="13" s="1"/>
  <c r="I15" i="13"/>
  <c r="BK15" i="13" s="1"/>
  <c r="Z14" i="13"/>
  <c r="CB14" i="13" s="1"/>
  <c r="R14" i="13"/>
  <c r="BT14" i="13" s="1"/>
  <c r="J14" i="13"/>
  <c r="BL14" i="13" s="1"/>
  <c r="B14" i="13"/>
  <c r="S13" i="13"/>
  <c r="BU13" i="13" s="1"/>
  <c r="K13" i="13"/>
  <c r="BM13" i="13" s="1"/>
  <c r="C13" i="13"/>
  <c r="BE13" i="13" s="1"/>
  <c r="T12" i="13"/>
  <c r="BV12" i="13" s="1"/>
  <c r="L12" i="13"/>
  <c r="BN12" i="13" s="1"/>
  <c r="D12" i="13"/>
  <c r="BF12" i="13" s="1"/>
  <c r="U11" i="13"/>
  <c r="BW11" i="13" s="1"/>
  <c r="M11" i="13"/>
  <c r="BO11" i="13" s="1"/>
  <c r="E11" i="13"/>
  <c r="BG11" i="13" s="1"/>
  <c r="V10" i="13"/>
  <c r="BX10" i="13" s="1"/>
  <c r="N10" i="13"/>
  <c r="BP10" i="13" s="1"/>
  <c r="F10" i="13"/>
  <c r="BH10" i="13" s="1"/>
  <c r="Y9" i="13"/>
  <c r="CA9" i="13" s="1"/>
  <c r="S9" i="13"/>
  <c r="BU9" i="13" s="1"/>
  <c r="O9" i="13"/>
  <c r="BQ9" i="13" s="1"/>
  <c r="K9" i="13"/>
  <c r="BM9" i="13" s="1"/>
  <c r="G9" i="13"/>
  <c r="BI9" i="13" s="1"/>
  <c r="C9" i="13"/>
  <c r="BE9" i="13" s="1"/>
  <c r="X8" i="13"/>
  <c r="BZ8" i="13" s="1"/>
  <c r="T8" i="13"/>
  <c r="BV8" i="13" s="1"/>
  <c r="P8" i="13"/>
  <c r="BR8" i="13" s="1"/>
  <c r="L8" i="13"/>
  <c r="BN8" i="13" s="1"/>
  <c r="H8" i="13"/>
  <c r="BJ8" i="13" s="1"/>
  <c r="D8" i="13"/>
  <c r="BF8" i="13" s="1"/>
  <c r="Y7" i="13"/>
  <c r="CA7" i="13" s="1"/>
  <c r="U7" i="13"/>
  <c r="BW7" i="13" s="1"/>
  <c r="Q7" i="13"/>
  <c r="BS7" i="13" s="1"/>
  <c r="M7" i="13"/>
  <c r="BO7" i="13" s="1"/>
  <c r="I7" i="13"/>
  <c r="BK7" i="13" s="1"/>
  <c r="E7" i="13"/>
  <c r="BG7" i="13" s="1"/>
  <c r="Z6" i="13"/>
  <c r="CB6" i="13" s="1"/>
  <c r="V6" i="13"/>
  <c r="BX6" i="13" s="1"/>
  <c r="R6" i="13"/>
  <c r="BT6" i="13" s="1"/>
  <c r="N6" i="13"/>
  <c r="BP6" i="13" s="1"/>
  <c r="J6" i="13"/>
  <c r="BL6" i="13" s="1"/>
  <c r="F6" i="13"/>
  <c r="BH6" i="13" s="1"/>
  <c r="B6" i="13"/>
  <c r="W5" i="13"/>
  <c r="BY5" i="13" s="1"/>
  <c r="S5" i="13"/>
  <c r="BU5" i="13" s="1"/>
  <c r="O5" i="13"/>
  <c r="BQ5" i="13" s="1"/>
  <c r="K5" i="13"/>
  <c r="BM5" i="13" s="1"/>
  <c r="G5" i="13"/>
  <c r="BI5" i="13" s="1"/>
  <c r="C5" i="13"/>
  <c r="BE5" i="13" s="1"/>
  <c r="X30" i="14"/>
  <c r="BZ30" i="14" s="1"/>
  <c r="T30" i="14"/>
  <c r="BV30" i="14" s="1"/>
  <c r="P30" i="14"/>
  <c r="BR30" i="14" s="1"/>
  <c r="L30" i="14"/>
  <c r="BN30" i="14" s="1"/>
  <c r="H30" i="14"/>
  <c r="BJ30" i="14" s="1"/>
  <c r="D30" i="14"/>
  <c r="BF30" i="14" s="1"/>
  <c r="Y29" i="14"/>
  <c r="CA29" i="14" s="1"/>
  <c r="U29" i="14"/>
  <c r="BW29" i="14" s="1"/>
  <c r="Q29" i="14"/>
  <c r="BS29" i="14" s="1"/>
  <c r="M29" i="14"/>
  <c r="BO29" i="14" s="1"/>
  <c r="I29" i="14"/>
  <c r="BK29" i="14" s="1"/>
  <c r="E29" i="14"/>
  <c r="BG29" i="14" s="1"/>
  <c r="Z28" i="14"/>
  <c r="CB28" i="14" s="1"/>
  <c r="V28" i="14"/>
  <c r="BX28" i="14" s="1"/>
  <c r="R28" i="14"/>
  <c r="BT28" i="14" s="1"/>
  <c r="N28" i="14"/>
  <c r="BP28" i="14" s="1"/>
  <c r="J28" i="14"/>
  <c r="BL28" i="14" s="1"/>
  <c r="F28" i="14"/>
  <c r="BH28" i="14" s="1"/>
  <c r="B28" i="14"/>
  <c r="W27" i="14"/>
  <c r="BY27" i="14" s="1"/>
  <c r="S27" i="14"/>
  <c r="BU27" i="14" s="1"/>
  <c r="O27" i="14"/>
  <c r="BQ27" i="14" s="1"/>
  <c r="K27" i="14"/>
  <c r="BM27" i="14" s="1"/>
  <c r="G27" i="14"/>
  <c r="BI27" i="14" s="1"/>
  <c r="C27" i="14"/>
  <c r="BE27" i="14" s="1"/>
  <c r="X26" i="14"/>
  <c r="BZ26" i="14" s="1"/>
  <c r="T26" i="14"/>
  <c r="BV26" i="14" s="1"/>
  <c r="P26" i="14"/>
  <c r="BR26" i="14" s="1"/>
  <c r="L26" i="14"/>
  <c r="BN26" i="14" s="1"/>
  <c r="H26" i="14"/>
  <c r="BJ26" i="14" s="1"/>
  <c r="D26" i="14"/>
  <c r="BF26" i="14" s="1"/>
  <c r="Y25" i="14"/>
  <c r="CA25" i="14" s="1"/>
  <c r="U25" i="14"/>
  <c r="BW25" i="14" s="1"/>
  <c r="Q25" i="14"/>
  <c r="BS25" i="14" s="1"/>
  <c r="M25" i="14"/>
  <c r="BO25" i="14" s="1"/>
  <c r="I25" i="14"/>
  <c r="BK25" i="14" s="1"/>
  <c r="E25" i="14"/>
  <c r="BG25" i="14" s="1"/>
  <c r="Z24" i="14"/>
  <c r="CB24" i="14" s="1"/>
  <c r="V24" i="14"/>
  <c r="BX24" i="14" s="1"/>
  <c r="R24" i="14"/>
  <c r="BT24" i="14" s="1"/>
  <c r="N24" i="14"/>
  <c r="BP24" i="14" s="1"/>
  <c r="J24" i="14"/>
  <c r="BL24" i="14" s="1"/>
  <c r="F24" i="14"/>
  <c r="BH24" i="14" s="1"/>
  <c r="B24" i="14"/>
  <c r="W23" i="14"/>
  <c r="BY23" i="14" s="1"/>
  <c r="S23" i="14"/>
  <c r="BU23" i="14" s="1"/>
  <c r="O23" i="14"/>
  <c r="BQ23" i="14" s="1"/>
  <c r="K23" i="14"/>
  <c r="BM23" i="14" s="1"/>
  <c r="G23" i="14"/>
  <c r="BI23" i="14" s="1"/>
  <c r="C23" i="14"/>
  <c r="BE23" i="14" s="1"/>
  <c r="X22" i="14"/>
  <c r="BZ22" i="14" s="1"/>
  <c r="T22" i="14"/>
  <c r="BV22" i="14" s="1"/>
  <c r="P22" i="14"/>
  <c r="BR22" i="14" s="1"/>
  <c r="L22" i="14"/>
  <c r="BN22" i="14" s="1"/>
  <c r="H22" i="14"/>
  <c r="BJ22" i="14" s="1"/>
  <c r="J29" i="8"/>
  <c r="BL29" i="8" s="1"/>
  <c r="U26" i="8"/>
  <c r="BW26" i="8" s="1"/>
  <c r="G24" i="8"/>
  <c r="BI24" i="8" s="1"/>
  <c r="R21" i="8"/>
  <c r="BT21" i="8" s="1"/>
  <c r="D19" i="8"/>
  <c r="BF19" i="8" s="1"/>
  <c r="J17" i="8"/>
  <c r="BL17" i="8" s="1"/>
  <c r="C16" i="8"/>
  <c r="BE16" i="8" s="1"/>
  <c r="U14" i="8"/>
  <c r="BW14" i="8" s="1"/>
  <c r="N13" i="8"/>
  <c r="BP13" i="8" s="1"/>
  <c r="G12" i="8"/>
  <c r="BI12" i="8" s="1"/>
  <c r="Y10" i="8"/>
  <c r="CA10" i="8" s="1"/>
  <c r="G10" i="8"/>
  <c r="BI10" i="8" s="1"/>
  <c r="P9" i="8"/>
  <c r="BR9" i="8" s="1"/>
  <c r="Y8" i="8"/>
  <c r="CA8" i="8" s="1"/>
  <c r="I8" i="8"/>
  <c r="BK8" i="8" s="1"/>
  <c r="R7" i="8"/>
  <c r="BT7" i="8" s="1"/>
  <c r="B7" i="8"/>
  <c r="K6" i="8"/>
  <c r="BM6" i="8" s="1"/>
  <c r="T5" i="8"/>
  <c r="BV5" i="8" s="1"/>
  <c r="D5" i="8"/>
  <c r="BF5" i="8" s="1"/>
  <c r="M30" i="13"/>
  <c r="BO30" i="13" s="1"/>
  <c r="Z29" i="13"/>
  <c r="CB29" i="13" s="1"/>
  <c r="R29" i="13"/>
  <c r="BT29" i="13" s="1"/>
  <c r="J29" i="13"/>
  <c r="BL29" i="13" s="1"/>
  <c r="B29" i="13"/>
  <c r="S28" i="13"/>
  <c r="BU28" i="13" s="1"/>
  <c r="K28" i="13"/>
  <c r="BM28" i="13" s="1"/>
  <c r="C28" i="13"/>
  <c r="BE28" i="13" s="1"/>
  <c r="T27" i="13"/>
  <c r="BV27" i="13" s="1"/>
  <c r="L27" i="13"/>
  <c r="BN27" i="13" s="1"/>
  <c r="D27" i="13"/>
  <c r="BF27" i="13" s="1"/>
  <c r="U26" i="13"/>
  <c r="BW26" i="13" s="1"/>
  <c r="M26" i="13"/>
  <c r="BO26" i="13" s="1"/>
  <c r="E26" i="13"/>
  <c r="BG26" i="13" s="1"/>
  <c r="V25" i="13"/>
  <c r="BX25" i="13" s="1"/>
  <c r="N25" i="13"/>
  <c r="BP25" i="13" s="1"/>
  <c r="F25" i="13"/>
  <c r="BH25" i="13" s="1"/>
  <c r="W24" i="13"/>
  <c r="BY24" i="13" s="1"/>
  <c r="O24" i="13"/>
  <c r="BQ24" i="13" s="1"/>
  <c r="G24" i="13"/>
  <c r="BI24" i="13" s="1"/>
  <c r="X23" i="13"/>
  <c r="BZ23" i="13" s="1"/>
  <c r="P23" i="13"/>
  <c r="BR23" i="13" s="1"/>
  <c r="H23" i="13"/>
  <c r="BJ23" i="13" s="1"/>
  <c r="Y22" i="13"/>
  <c r="CA22" i="13" s="1"/>
  <c r="Q22" i="13"/>
  <c r="BS22" i="13" s="1"/>
  <c r="I22" i="13"/>
  <c r="BK22" i="13" s="1"/>
  <c r="Z21" i="13"/>
  <c r="CB21" i="13" s="1"/>
  <c r="R21" i="13"/>
  <c r="BT21" i="13" s="1"/>
  <c r="J21" i="13"/>
  <c r="BL21" i="13" s="1"/>
  <c r="B21" i="13"/>
  <c r="S20" i="13"/>
  <c r="BU20" i="13" s="1"/>
  <c r="K20" i="13"/>
  <c r="BM20" i="13" s="1"/>
  <c r="C20" i="13"/>
  <c r="BE20" i="13" s="1"/>
  <c r="T19" i="13"/>
  <c r="BV19" i="13" s="1"/>
  <c r="L19" i="13"/>
  <c r="BN19" i="13" s="1"/>
  <c r="D19" i="13"/>
  <c r="BF19" i="13" s="1"/>
  <c r="U18" i="13"/>
  <c r="BW18" i="13" s="1"/>
  <c r="M18" i="13"/>
  <c r="BO18" i="13" s="1"/>
  <c r="E18" i="13"/>
  <c r="BG18" i="13" s="1"/>
  <c r="V17" i="13"/>
  <c r="BX17" i="13" s="1"/>
  <c r="N17" i="13"/>
  <c r="BP17" i="13" s="1"/>
  <c r="F17" i="13"/>
  <c r="BH17" i="13" s="1"/>
  <c r="W16" i="13"/>
  <c r="BY16" i="13" s="1"/>
  <c r="O16" i="13"/>
  <c r="BQ16" i="13" s="1"/>
  <c r="G16" i="13"/>
  <c r="BI16" i="13" s="1"/>
  <c r="X15" i="13"/>
  <c r="BZ15" i="13" s="1"/>
  <c r="P15" i="13"/>
  <c r="BR15" i="13" s="1"/>
  <c r="H15" i="13"/>
  <c r="BJ15" i="13" s="1"/>
  <c r="Y14" i="13"/>
  <c r="CA14" i="13" s="1"/>
  <c r="Q14" i="13"/>
  <c r="BS14" i="13" s="1"/>
  <c r="I14" i="13"/>
  <c r="BK14" i="13" s="1"/>
  <c r="Z13" i="13"/>
  <c r="CB13" i="13" s="1"/>
  <c r="R13" i="13"/>
  <c r="BT13" i="13" s="1"/>
  <c r="J13" i="13"/>
  <c r="BL13" i="13" s="1"/>
  <c r="B13" i="13"/>
  <c r="S12" i="13"/>
  <c r="BU12" i="13" s="1"/>
  <c r="K12" i="13"/>
  <c r="BM12" i="13" s="1"/>
  <c r="C12" i="13"/>
  <c r="BE12" i="13" s="1"/>
  <c r="T11" i="13"/>
  <c r="BV11" i="13" s="1"/>
  <c r="L11" i="13"/>
  <c r="BN11" i="13" s="1"/>
  <c r="D11" i="13"/>
  <c r="BF11" i="13" s="1"/>
  <c r="U10" i="13"/>
  <c r="BW10" i="13" s="1"/>
  <c r="M10" i="13"/>
  <c r="BO10" i="13" s="1"/>
  <c r="E10" i="13"/>
  <c r="BG10" i="13" s="1"/>
  <c r="W9" i="13"/>
  <c r="BY9" i="13" s="1"/>
  <c r="R9" i="13"/>
  <c r="BT9" i="13" s="1"/>
  <c r="N9" i="13"/>
  <c r="BP9" i="13" s="1"/>
  <c r="J9" i="13"/>
  <c r="BL9" i="13" s="1"/>
  <c r="F9" i="13"/>
  <c r="BH9" i="13" s="1"/>
  <c r="B9" i="13"/>
  <c r="W8" i="13"/>
  <c r="BY8" i="13" s="1"/>
  <c r="S8" i="13"/>
  <c r="BU8" i="13" s="1"/>
  <c r="O8" i="13"/>
  <c r="BQ8" i="13" s="1"/>
  <c r="K8" i="13"/>
  <c r="BM8" i="13" s="1"/>
  <c r="G8" i="13"/>
  <c r="BI8" i="13" s="1"/>
  <c r="C8" i="13"/>
  <c r="BE8" i="13" s="1"/>
  <c r="X7" i="13"/>
  <c r="BZ7" i="13" s="1"/>
  <c r="T7" i="13"/>
  <c r="BV7" i="13" s="1"/>
  <c r="P7" i="13"/>
  <c r="BR7" i="13" s="1"/>
  <c r="L7" i="13"/>
  <c r="BN7" i="13" s="1"/>
  <c r="H7" i="13"/>
  <c r="BJ7" i="13" s="1"/>
  <c r="D7" i="13"/>
  <c r="BF7" i="13" s="1"/>
  <c r="Y6" i="13"/>
  <c r="CA6" i="13" s="1"/>
  <c r="U6" i="13"/>
  <c r="BW6" i="13" s="1"/>
  <c r="Q6" i="13"/>
  <c r="BS6" i="13" s="1"/>
  <c r="M6" i="13"/>
  <c r="BO6" i="13" s="1"/>
  <c r="I6" i="13"/>
  <c r="BK6" i="13" s="1"/>
  <c r="E6" i="13"/>
  <c r="BG6" i="13" s="1"/>
  <c r="Z5" i="13"/>
  <c r="CB5" i="13" s="1"/>
  <c r="V5" i="13"/>
  <c r="BX5" i="13" s="1"/>
  <c r="R5" i="13"/>
  <c r="BT5" i="13" s="1"/>
  <c r="N5" i="13"/>
  <c r="BP5" i="13" s="1"/>
  <c r="J5" i="13"/>
  <c r="BL5" i="13" s="1"/>
  <c r="F5" i="13"/>
  <c r="BH5" i="13" s="1"/>
  <c r="B5" i="13"/>
  <c r="W30" i="14"/>
  <c r="BY30" i="14" s="1"/>
  <c r="S30" i="14"/>
  <c r="BU30" i="14" s="1"/>
  <c r="O30" i="14"/>
  <c r="BQ30" i="14" s="1"/>
  <c r="K30" i="14"/>
  <c r="BM30" i="14" s="1"/>
  <c r="G30" i="14"/>
  <c r="BI30" i="14" s="1"/>
  <c r="C30" i="14"/>
  <c r="BE30" i="14" s="1"/>
  <c r="X29" i="14"/>
  <c r="BZ29" i="14" s="1"/>
  <c r="T29" i="14"/>
  <c r="BV29" i="14" s="1"/>
  <c r="P29" i="14"/>
  <c r="BR29" i="14" s="1"/>
  <c r="L29" i="14"/>
  <c r="BN29" i="14" s="1"/>
  <c r="H29" i="14"/>
  <c r="BJ29" i="14" s="1"/>
  <c r="D29" i="14"/>
  <c r="BF29" i="14" s="1"/>
  <c r="Y28" i="14"/>
  <c r="CA28" i="14" s="1"/>
  <c r="U28" i="14"/>
  <c r="BW28" i="14" s="1"/>
  <c r="Q28" i="14"/>
  <c r="BS28" i="14" s="1"/>
  <c r="M28" i="14"/>
  <c r="BO28" i="14" s="1"/>
  <c r="I28" i="14"/>
  <c r="BK28" i="14" s="1"/>
  <c r="E28" i="14"/>
  <c r="BG28" i="14" s="1"/>
  <c r="Z27" i="14"/>
  <c r="CB27" i="14" s="1"/>
  <c r="V27" i="14"/>
  <c r="BX27" i="14" s="1"/>
  <c r="R27" i="14"/>
  <c r="BT27" i="14" s="1"/>
  <c r="N27" i="14"/>
  <c r="BP27" i="14" s="1"/>
  <c r="J27" i="14"/>
  <c r="BL27" i="14" s="1"/>
  <c r="F27" i="14"/>
  <c r="BH27" i="14" s="1"/>
  <c r="B27" i="14"/>
  <c r="W26" i="14"/>
  <c r="BY26" i="14" s="1"/>
  <c r="S26" i="14"/>
  <c r="BU26" i="14" s="1"/>
  <c r="O26" i="14"/>
  <c r="BQ26" i="14" s="1"/>
  <c r="K26" i="14"/>
  <c r="BM26" i="14" s="1"/>
  <c r="G26" i="14"/>
  <c r="BI26" i="14" s="1"/>
  <c r="C26" i="14"/>
  <c r="BE26" i="14" s="1"/>
  <c r="X25" i="14"/>
  <c r="BZ25" i="14" s="1"/>
  <c r="T25" i="14"/>
  <c r="BV25" i="14" s="1"/>
  <c r="P25" i="14"/>
  <c r="BR25" i="14" s="1"/>
  <c r="L25" i="14"/>
  <c r="BN25" i="14" s="1"/>
  <c r="H25" i="14"/>
  <c r="BJ25" i="14" s="1"/>
  <c r="D25" i="14"/>
  <c r="BF25" i="14" s="1"/>
  <c r="Y24" i="14"/>
  <c r="CA24" i="14" s="1"/>
  <c r="U24" i="14"/>
  <c r="BW24" i="14" s="1"/>
  <c r="Q24" i="14"/>
  <c r="BS24" i="14" s="1"/>
  <c r="M24" i="14"/>
  <c r="BO24" i="14" s="1"/>
  <c r="I24" i="14"/>
  <c r="BK24" i="14" s="1"/>
  <c r="E24" i="14"/>
  <c r="BG24" i="14" s="1"/>
  <c r="Z23" i="14"/>
  <c r="CB23" i="14" s="1"/>
  <c r="V23" i="14"/>
  <c r="BX23" i="14" s="1"/>
  <c r="R23" i="14"/>
  <c r="BT23" i="14" s="1"/>
  <c r="N23" i="14"/>
  <c r="BP23" i="14" s="1"/>
  <c r="J23" i="14"/>
  <c r="BL23" i="14" s="1"/>
  <c r="F23" i="14"/>
  <c r="BH23" i="14" s="1"/>
  <c r="B23" i="14"/>
  <c r="W22" i="14"/>
  <c r="BY22" i="14" s="1"/>
  <c r="S22" i="14"/>
  <c r="BU22" i="14" s="1"/>
  <c r="O22" i="14"/>
  <c r="BQ22" i="14" s="1"/>
  <c r="K22" i="14"/>
  <c r="BM22" i="14" s="1"/>
  <c r="G22" i="14"/>
  <c r="BI22" i="14" s="1"/>
  <c r="C22" i="14"/>
  <c r="BE22" i="14" s="1"/>
  <c r="X21" i="14"/>
  <c r="BZ21" i="14" s="1"/>
  <c r="L28" i="8"/>
  <c r="BN28" i="8" s="1"/>
  <c r="I23" i="8"/>
  <c r="BK23" i="8" s="1"/>
  <c r="M18" i="8"/>
  <c r="BO18" i="8" s="1"/>
  <c r="Q15" i="8"/>
  <c r="BS15" i="8" s="1"/>
  <c r="C13" i="8"/>
  <c r="BE13" i="8" s="1"/>
  <c r="R10" i="8"/>
  <c r="BT10" i="8" s="1"/>
  <c r="K9" i="8"/>
  <c r="BM9" i="8" s="1"/>
  <c r="D8" i="8"/>
  <c r="BF8" i="8" s="1"/>
  <c r="V6" i="8"/>
  <c r="BX6" i="8" s="1"/>
  <c r="O5" i="8"/>
  <c r="BQ5" i="8" s="1"/>
  <c r="H30" i="13"/>
  <c r="BJ30" i="13" s="1"/>
  <c r="O29" i="13"/>
  <c r="BQ29" i="13" s="1"/>
  <c r="X28" i="13"/>
  <c r="BZ28" i="13" s="1"/>
  <c r="H28" i="13"/>
  <c r="BJ28" i="13" s="1"/>
  <c r="Q27" i="13"/>
  <c r="BS27" i="13" s="1"/>
  <c r="Z26" i="13"/>
  <c r="CB26" i="13" s="1"/>
  <c r="J26" i="13"/>
  <c r="BL26" i="13" s="1"/>
  <c r="S25" i="13"/>
  <c r="BU25" i="13" s="1"/>
  <c r="C25" i="13"/>
  <c r="BE25" i="13" s="1"/>
  <c r="L24" i="13"/>
  <c r="BN24" i="13" s="1"/>
  <c r="U23" i="13"/>
  <c r="BW23" i="13" s="1"/>
  <c r="E23" i="13"/>
  <c r="BG23" i="13" s="1"/>
  <c r="N22" i="13"/>
  <c r="BP22" i="13" s="1"/>
  <c r="W21" i="13"/>
  <c r="BY21" i="13" s="1"/>
  <c r="G21" i="13"/>
  <c r="BI21" i="13" s="1"/>
  <c r="P20" i="13"/>
  <c r="BR20" i="13" s="1"/>
  <c r="Y19" i="13"/>
  <c r="CA19" i="13" s="1"/>
  <c r="I19" i="13"/>
  <c r="BK19" i="13" s="1"/>
  <c r="R18" i="13"/>
  <c r="BT18" i="13" s="1"/>
  <c r="B18" i="13"/>
  <c r="K17" i="13"/>
  <c r="BM17" i="13" s="1"/>
  <c r="T16" i="13"/>
  <c r="BV16" i="13" s="1"/>
  <c r="D16" i="13"/>
  <c r="BF16" i="13" s="1"/>
  <c r="M15" i="13"/>
  <c r="BO15" i="13" s="1"/>
  <c r="V14" i="13"/>
  <c r="BX14" i="13" s="1"/>
  <c r="F14" i="13"/>
  <c r="BH14" i="13" s="1"/>
  <c r="O13" i="13"/>
  <c r="BQ13" i="13" s="1"/>
  <c r="X12" i="13"/>
  <c r="BZ12" i="13" s="1"/>
  <c r="H12" i="13"/>
  <c r="BJ12" i="13" s="1"/>
  <c r="Q11" i="13"/>
  <c r="BS11" i="13" s="1"/>
  <c r="Z10" i="13"/>
  <c r="CB10" i="13" s="1"/>
  <c r="J10" i="13"/>
  <c r="BL10" i="13" s="1"/>
  <c r="V9" i="13"/>
  <c r="BX9" i="13" s="1"/>
  <c r="M9" i="13"/>
  <c r="BO9" i="13" s="1"/>
  <c r="E9" i="13"/>
  <c r="BG9" i="13" s="1"/>
  <c r="V8" i="13"/>
  <c r="BX8" i="13" s="1"/>
  <c r="N8" i="13"/>
  <c r="BP8" i="13" s="1"/>
  <c r="F8" i="13"/>
  <c r="BH8" i="13" s="1"/>
  <c r="W7" i="13"/>
  <c r="BY7" i="13" s="1"/>
  <c r="O7" i="13"/>
  <c r="BQ7" i="13" s="1"/>
  <c r="G7" i="13"/>
  <c r="BI7" i="13" s="1"/>
  <c r="X6" i="13"/>
  <c r="BZ6" i="13" s="1"/>
  <c r="P6" i="13"/>
  <c r="BR6" i="13" s="1"/>
  <c r="H6" i="13"/>
  <c r="BJ6" i="13" s="1"/>
  <c r="Y5" i="13"/>
  <c r="CA5" i="13" s="1"/>
  <c r="Q5" i="13"/>
  <c r="BS5" i="13" s="1"/>
  <c r="I5" i="13"/>
  <c r="BK5" i="13" s="1"/>
  <c r="Z30" i="14"/>
  <c r="CB30" i="14" s="1"/>
  <c r="R30" i="14"/>
  <c r="BT30" i="14" s="1"/>
  <c r="J30" i="14"/>
  <c r="BL30" i="14" s="1"/>
  <c r="B30" i="14"/>
  <c r="S29" i="14"/>
  <c r="BU29" i="14" s="1"/>
  <c r="K29" i="14"/>
  <c r="BM29" i="14" s="1"/>
  <c r="C29" i="14"/>
  <c r="BE29" i="14" s="1"/>
  <c r="T28" i="14"/>
  <c r="BV28" i="14" s="1"/>
  <c r="L28" i="14"/>
  <c r="BN28" i="14" s="1"/>
  <c r="D28" i="14"/>
  <c r="BF28" i="14" s="1"/>
  <c r="U27" i="14"/>
  <c r="BW27" i="14" s="1"/>
  <c r="M27" i="14"/>
  <c r="BO27" i="14" s="1"/>
  <c r="E27" i="14"/>
  <c r="BG27" i="14" s="1"/>
  <c r="V26" i="14"/>
  <c r="BX26" i="14" s="1"/>
  <c r="N26" i="14"/>
  <c r="BP26" i="14" s="1"/>
  <c r="F26" i="14"/>
  <c r="BH26" i="14" s="1"/>
  <c r="W25" i="14"/>
  <c r="BY25" i="14" s="1"/>
  <c r="O25" i="14"/>
  <c r="BQ25" i="14" s="1"/>
  <c r="G25" i="14"/>
  <c r="BI25" i="14" s="1"/>
  <c r="X24" i="14"/>
  <c r="BZ24" i="14" s="1"/>
  <c r="P24" i="14"/>
  <c r="BR24" i="14" s="1"/>
  <c r="H24" i="14"/>
  <c r="BJ24" i="14" s="1"/>
  <c r="Y23" i="14"/>
  <c r="CA23" i="14" s="1"/>
  <c r="Q23" i="14"/>
  <c r="BS23" i="14" s="1"/>
  <c r="I23" i="14"/>
  <c r="BK23" i="14" s="1"/>
  <c r="Z22" i="14"/>
  <c r="CB22" i="14" s="1"/>
  <c r="R22" i="14"/>
  <c r="BT22" i="14" s="1"/>
  <c r="J22" i="14"/>
  <c r="BL22" i="14" s="1"/>
  <c r="D22" i="14"/>
  <c r="BF22" i="14" s="1"/>
  <c r="W21" i="14"/>
  <c r="BY21" i="14" s="1"/>
  <c r="S21" i="14"/>
  <c r="BU21" i="14" s="1"/>
  <c r="O21" i="14"/>
  <c r="BQ21" i="14" s="1"/>
  <c r="K21" i="14"/>
  <c r="BM21" i="14" s="1"/>
  <c r="G21" i="14"/>
  <c r="BI21" i="14" s="1"/>
  <c r="C21" i="14"/>
  <c r="BE21" i="14" s="1"/>
  <c r="X20" i="14"/>
  <c r="BZ20" i="14" s="1"/>
  <c r="T20" i="14"/>
  <c r="BV20" i="14" s="1"/>
  <c r="P20" i="14"/>
  <c r="BR20" i="14" s="1"/>
  <c r="L20" i="14"/>
  <c r="BN20" i="14" s="1"/>
  <c r="H20" i="14"/>
  <c r="BJ20" i="14" s="1"/>
  <c r="D20" i="14"/>
  <c r="BF20" i="14" s="1"/>
  <c r="Y19" i="14"/>
  <c r="CA19" i="14" s="1"/>
  <c r="U19" i="14"/>
  <c r="BW19" i="14" s="1"/>
  <c r="Q19" i="14"/>
  <c r="BS19" i="14" s="1"/>
  <c r="M19" i="14"/>
  <c r="BO19" i="14" s="1"/>
  <c r="I19" i="14"/>
  <c r="BK19" i="14" s="1"/>
  <c r="E19" i="14"/>
  <c r="BG19" i="14" s="1"/>
  <c r="Z18" i="14"/>
  <c r="CB18" i="14" s="1"/>
  <c r="V18" i="14"/>
  <c r="BX18" i="14" s="1"/>
  <c r="R18" i="14"/>
  <c r="BT18" i="14" s="1"/>
  <c r="N18" i="14"/>
  <c r="BP18" i="14" s="1"/>
  <c r="J18" i="14"/>
  <c r="BL18" i="14" s="1"/>
  <c r="F18" i="14"/>
  <c r="BH18" i="14" s="1"/>
  <c r="B18" i="14"/>
  <c r="W17" i="14"/>
  <c r="BY17" i="14" s="1"/>
  <c r="S17" i="14"/>
  <c r="BU17" i="14" s="1"/>
  <c r="O17" i="14"/>
  <c r="BQ17" i="14" s="1"/>
  <c r="K17" i="14"/>
  <c r="BM17" i="14" s="1"/>
  <c r="G17" i="14"/>
  <c r="BI17" i="14" s="1"/>
  <c r="C17" i="14"/>
  <c r="BE17" i="14" s="1"/>
  <c r="X16" i="14"/>
  <c r="BZ16" i="14" s="1"/>
  <c r="T16" i="14"/>
  <c r="BV16" i="14" s="1"/>
  <c r="P16" i="14"/>
  <c r="BR16" i="14" s="1"/>
  <c r="L16" i="14"/>
  <c r="BN16" i="14" s="1"/>
  <c r="H16" i="14"/>
  <c r="BJ16" i="14" s="1"/>
  <c r="D16" i="14"/>
  <c r="BF16" i="14" s="1"/>
  <c r="Y15" i="14"/>
  <c r="CA15" i="14" s="1"/>
  <c r="U15" i="14"/>
  <c r="BW15" i="14" s="1"/>
  <c r="Q15" i="14"/>
  <c r="BS15" i="14" s="1"/>
  <c r="M15" i="14"/>
  <c r="BO15" i="14" s="1"/>
  <c r="I15" i="14"/>
  <c r="BK15" i="14" s="1"/>
  <c r="E15" i="14"/>
  <c r="BG15" i="14" s="1"/>
  <c r="Z14" i="14"/>
  <c r="CB14" i="14" s="1"/>
  <c r="V14" i="14"/>
  <c r="BX14" i="14" s="1"/>
  <c r="R14" i="14"/>
  <c r="BT14" i="14" s="1"/>
  <c r="N14" i="14"/>
  <c r="BP14" i="14" s="1"/>
  <c r="J14" i="14"/>
  <c r="BL14" i="14" s="1"/>
  <c r="F14" i="14"/>
  <c r="BH14" i="14" s="1"/>
  <c r="B14" i="14"/>
  <c r="W13" i="14"/>
  <c r="BY13" i="14" s="1"/>
  <c r="S13" i="14"/>
  <c r="BU13" i="14" s="1"/>
  <c r="O13" i="14"/>
  <c r="BQ13" i="14" s="1"/>
  <c r="K13" i="14"/>
  <c r="BM13" i="14" s="1"/>
  <c r="G13" i="14"/>
  <c r="BI13" i="14" s="1"/>
  <c r="C13" i="14"/>
  <c r="BE13" i="14" s="1"/>
  <c r="X12" i="14"/>
  <c r="BZ12" i="14" s="1"/>
  <c r="T12" i="14"/>
  <c r="BV12" i="14" s="1"/>
  <c r="P12" i="14"/>
  <c r="BR12" i="14" s="1"/>
  <c r="L12" i="14"/>
  <c r="BN12" i="14" s="1"/>
  <c r="H12" i="14"/>
  <c r="BJ12" i="14" s="1"/>
  <c r="D12" i="14"/>
  <c r="BF12" i="14" s="1"/>
  <c r="Y11" i="14"/>
  <c r="CA11" i="14" s="1"/>
  <c r="U11" i="14"/>
  <c r="BW11" i="14" s="1"/>
  <c r="Q11" i="14"/>
  <c r="BS11" i="14" s="1"/>
  <c r="M11" i="14"/>
  <c r="BO11" i="14" s="1"/>
  <c r="I11" i="14"/>
  <c r="BK11" i="14" s="1"/>
  <c r="E11" i="14"/>
  <c r="BG11" i="14" s="1"/>
  <c r="Z10" i="14"/>
  <c r="CB10" i="14" s="1"/>
  <c r="V10" i="14"/>
  <c r="BX10" i="14" s="1"/>
  <c r="R10" i="14"/>
  <c r="BT10" i="14" s="1"/>
  <c r="N10" i="14"/>
  <c r="BP10" i="14" s="1"/>
  <c r="J10" i="14"/>
  <c r="BL10" i="14" s="1"/>
  <c r="F10" i="14"/>
  <c r="BH10" i="14" s="1"/>
  <c r="B10" i="14"/>
  <c r="W9" i="14"/>
  <c r="BY9" i="14" s="1"/>
  <c r="Q30" i="8"/>
  <c r="BS30" i="8" s="1"/>
  <c r="N25" i="8"/>
  <c r="BP25" i="8" s="1"/>
  <c r="K20" i="8"/>
  <c r="BM20" i="8" s="1"/>
  <c r="S16" i="8"/>
  <c r="BU16" i="8" s="1"/>
  <c r="E14" i="8"/>
  <c r="BG14" i="8" s="1"/>
  <c r="P11" i="8"/>
  <c r="BR11" i="8" s="1"/>
  <c r="X9" i="8"/>
  <c r="BZ9" i="8" s="1"/>
  <c r="Q8" i="8"/>
  <c r="BS8" i="8" s="1"/>
  <c r="J7" i="8"/>
  <c r="BL7" i="8" s="1"/>
  <c r="C6" i="8"/>
  <c r="BE6" i="8" s="1"/>
  <c r="U30" i="13"/>
  <c r="BW30" i="13" s="1"/>
  <c r="V29" i="13"/>
  <c r="BX29" i="13" s="1"/>
  <c r="F29" i="13"/>
  <c r="BH29" i="13" s="1"/>
  <c r="O28" i="13"/>
  <c r="BQ28" i="13" s="1"/>
  <c r="X27" i="13"/>
  <c r="BZ27" i="13" s="1"/>
  <c r="H27" i="13"/>
  <c r="BJ27" i="13" s="1"/>
  <c r="Q26" i="13"/>
  <c r="BS26" i="13" s="1"/>
  <c r="Z25" i="13"/>
  <c r="CB25" i="13" s="1"/>
  <c r="J25" i="13"/>
  <c r="BL25" i="13" s="1"/>
  <c r="S24" i="13"/>
  <c r="BU24" i="13" s="1"/>
  <c r="C24" i="13"/>
  <c r="BE24" i="13" s="1"/>
  <c r="L23" i="13"/>
  <c r="BN23" i="13" s="1"/>
  <c r="U22" i="13"/>
  <c r="BW22" i="13" s="1"/>
  <c r="E22" i="13"/>
  <c r="BG22" i="13" s="1"/>
  <c r="N21" i="13"/>
  <c r="BP21" i="13" s="1"/>
  <c r="W20" i="13"/>
  <c r="BY20" i="13" s="1"/>
  <c r="G20" i="13"/>
  <c r="BI20" i="13" s="1"/>
  <c r="P19" i="13"/>
  <c r="BR19" i="13" s="1"/>
  <c r="Y18" i="13"/>
  <c r="CA18" i="13" s="1"/>
  <c r="I18" i="13"/>
  <c r="BK18" i="13" s="1"/>
  <c r="R17" i="13"/>
  <c r="BT17" i="13" s="1"/>
  <c r="B17" i="13"/>
  <c r="K16" i="13"/>
  <c r="BM16" i="13" s="1"/>
  <c r="T15" i="13"/>
  <c r="BV15" i="13" s="1"/>
  <c r="D15" i="13"/>
  <c r="BF15" i="13" s="1"/>
  <c r="M14" i="13"/>
  <c r="BO14" i="13" s="1"/>
  <c r="V13" i="13"/>
  <c r="BX13" i="13" s="1"/>
  <c r="F13" i="13"/>
  <c r="BH13" i="13" s="1"/>
  <c r="O12" i="13"/>
  <c r="BQ12" i="13" s="1"/>
  <c r="X11" i="13"/>
  <c r="BZ11" i="13" s="1"/>
  <c r="H11" i="13"/>
  <c r="BJ11" i="13" s="1"/>
  <c r="Q10" i="13"/>
  <c r="BS10" i="13" s="1"/>
  <c r="Z9" i="13"/>
  <c r="CB9" i="13" s="1"/>
  <c r="P9" i="13"/>
  <c r="BR9" i="13" s="1"/>
  <c r="H9" i="13"/>
  <c r="BJ9" i="13" s="1"/>
  <c r="Y8" i="13"/>
  <c r="CA8" i="13" s="1"/>
  <c r="Q8" i="13"/>
  <c r="BS8" i="13" s="1"/>
  <c r="I8" i="13"/>
  <c r="BK8" i="13" s="1"/>
  <c r="Z7" i="13"/>
  <c r="CB7" i="13" s="1"/>
  <c r="R7" i="13"/>
  <c r="BT7" i="13" s="1"/>
  <c r="J7" i="13"/>
  <c r="BL7" i="13" s="1"/>
  <c r="B7" i="13"/>
  <c r="S6" i="13"/>
  <c r="BU6" i="13" s="1"/>
  <c r="K6" i="13"/>
  <c r="BM6" i="13" s="1"/>
  <c r="C6" i="13"/>
  <c r="BE6" i="13" s="1"/>
  <c r="T5" i="13"/>
  <c r="BV5" i="13" s="1"/>
  <c r="L5" i="13"/>
  <c r="BN5" i="13" s="1"/>
  <c r="D5" i="13"/>
  <c r="BF5" i="13" s="1"/>
  <c r="U30" i="14"/>
  <c r="BW30" i="14" s="1"/>
  <c r="M30" i="14"/>
  <c r="BO30" i="14" s="1"/>
  <c r="E30" i="14"/>
  <c r="BG30" i="14" s="1"/>
  <c r="V29" i="14"/>
  <c r="BX29" i="14" s="1"/>
  <c r="N29" i="14"/>
  <c r="BP29" i="14" s="1"/>
  <c r="F29" i="14"/>
  <c r="BH29" i="14" s="1"/>
  <c r="W28" i="14"/>
  <c r="BY28" i="14" s="1"/>
  <c r="O28" i="14"/>
  <c r="BQ28" i="14" s="1"/>
  <c r="G28" i="14"/>
  <c r="BI28" i="14" s="1"/>
  <c r="X27" i="14"/>
  <c r="BZ27" i="14" s="1"/>
  <c r="P27" i="14"/>
  <c r="BR27" i="14" s="1"/>
  <c r="H27" i="14"/>
  <c r="BJ27" i="14" s="1"/>
  <c r="Y26" i="14"/>
  <c r="CA26" i="14" s="1"/>
  <c r="Q26" i="14"/>
  <c r="BS26" i="14" s="1"/>
  <c r="I26" i="14"/>
  <c r="BK26" i="14" s="1"/>
  <c r="Z25" i="14"/>
  <c r="CB25" i="14" s="1"/>
  <c r="R25" i="14"/>
  <c r="BT25" i="14" s="1"/>
  <c r="J25" i="14"/>
  <c r="BL25" i="14" s="1"/>
  <c r="B25" i="14"/>
  <c r="S24" i="14"/>
  <c r="BU24" i="14" s="1"/>
  <c r="K24" i="14"/>
  <c r="BM24" i="14" s="1"/>
  <c r="C24" i="14"/>
  <c r="BE24" i="14" s="1"/>
  <c r="T23" i="14"/>
  <c r="BV23" i="14" s="1"/>
  <c r="L23" i="14"/>
  <c r="BN23" i="14" s="1"/>
  <c r="D23" i="14"/>
  <c r="BF23" i="14" s="1"/>
  <c r="U22" i="14"/>
  <c r="BW22" i="14" s="1"/>
  <c r="M22" i="14"/>
  <c r="BO22" i="14" s="1"/>
  <c r="E22" i="14"/>
  <c r="BG22" i="14" s="1"/>
  <c r="Y21" i="14"/>
  <c r="CA21" i="14" s="1"/>
  <c r="T21" i="14"/>
  <c r="BV21" i="14" s="1"/>
  <c r="P21" i="14"/>
  <c r="BR21" i="14" s="1"/>
  <c r="L21" i="14"/>
  <c r="BN21" i="14" s="1"/>
  <c r="H21" i="14"/>
  <c r="BJ21" i="14" s="1"/>
  <c r="D21" i="14"/>
  <c r="BF21" i="14" s="1"/>
  <c r="Y20" i="14"/>
  <c r="CA20" i="14" s="1"/>
  <c r="U20" i="14"/>
  <c r="BW20" i="14" s="1"/>
  <c r="Q20" i="14"/>
  <c r="BS20" i="14" s="1"/>
  <c r="M20" i="14"/>
  <c r="BO20" i="14" s="1"/>
  <c r="I20" i="14"/>
  <c r="BK20" i="14" s="1"/>
  <c r="E20" i="14"/>
  <c r="BG20" i="14" s="1"/>
  <c r="Z19" i="14"/>
  <c r="CB19" i="14" s="1"/>
  <c r="V19" i="14"/>
  <c r="BX19" i="14" s="1"/>
  <c r="R19" i="14"/>
  <c r="BT19" i="14" s="1"/>
  <c r="N19" i="14"/>
  <c r="BP19" i="14" s="1"/>
  <c r="J19" i="14"/>
  <c r="BL19" i="14" s="1"/>
  <c r="F19" i="14"/>
  <c r="BH19" i="14" s="1"/>
  <c r="B19" i="14"/>
  <c r="W18" i="14"/>
  <c r="BY18" i="14" s="1"/>
  <c r="S18" i="14"/>
  <c r="BU18" i="14" s="1"/>
  <c r="O18" i="14"/>
  <c r="BQ18" i="14" s="1"/>
  <c r="K18" i="14"/>
  <c r="BM18" i="14" s="1"/>
  <c r="G18" i="14"/>
  <c r="BI18" i="14" s="1"/>
  <c r="C18" i="14"/>
  <c r="BE18" i="14" s="1"/>
  <c r="X17" i="14"/>
  <c r="BZ17" i="14" s="1"/>
  <c r="T17" i="14"/>
  <c r="BV17" i="14" s="1"/>
  <c r="P17" i="14"/>
  <c r="BR17" i="14" s="1"/>
  <c r="L17" i="14"/>
  <c r="BN17" i="14" s="1"/>
  <c r="H17" i="14"/>
  <c r="BJ17" i="14" s="1"/>
  <c r="D17" i="14"/>
  <c r="BF17" i="14" s="1"/>
  <c r="Y16" i="14"/>
  <c r="CA16" i="14" s="1"/>
  <c r="U16" i="14"/>
  <c r="BW16" i="14" s="1"/>
  <c r="Q16" i="14"/>
  <c r="BS16" i="14" s="1"/>
  <c r="M16" i="14"/>
  <c r="BO16" i="14" s="1"/>
  <c r="I16" i="14"/>
  <c r="BK16" i="14" s="1"/>
  <c r="E16" i="14"/>
  <c r="BG16" i="14" s="1"/>
  <c r="Z15" i="14"/>
  <c r="CB15" i="14" s="1"/>
  <c r="V15" i="14"/>
  <c r="BX15" i="14" s="1"/>
  <c r="R15" i="14"/>
  <c r="BT15" i="14" s="1"/>
  <c r="N15" i="14"/>
  <c r="BP15" i="14" s="1"/>
  <c r="J15" i="14"/>
  <c r="BL15" i="14" s="1"/>
  <c r="F15" i="14"/>
  <c r="BH15" i="14" s="1"/>
  <c r="B15" i="14"/>
  <c r="W14" i="14"/>
  <c r="BY14" i="14" s="1"/>
  <c r="S14" i="14"/>
  <c r="BU14" i="14" s="1"/>
  <c r="O14" i="14"/>
  <c r="BQ14" i="14" s="1"/>
  <c r="K14" i="14"/>
  <c r="BM14" i="14" s="1"/>
  <c r="G14" i="14"/>
  <c r="BI14" i="14" s="1"/>
  <c r="C14" i="14"/>
  <c r="BE14" i="14" s="1"/>
  <c r="X13" i="14"/>
  <c r="BZ13" i="14" s="1"/>
  <c r="T13" i="14"/>
  <c r="BV13" i="14" s="1"/>
  <c r="P13" i="14"/>
  <c r="BR13" i="14" s="1"/>
  <c r="L13" i="14"/>
  <c r="BN13" i="14" s="1"/>
  <c r="H13" i="14"/>
  <c r="BJ13" i="14" s="1"/>
  <c r="D13" i="14"/>
  <c r="BF13" i="14" s="1"/>
  <c r="Y12" i="14"/>
  <c r="CA12" i="14" s="1"/>
  <c r="U12" i="14"/>
  <c r="BW12" i="14" s="1"/>
  <c r="Q12" i="14"/>
  <c r="BS12" i="14" s="1"/>
  <c r="M12" i="14"/>
  <c r="BO12" i="14" s="1"/>
  <c r="I12" i="14"/>
  <c r="BK12" i="14" s="1"/>
  <c r="E12" i="14"/>
  <c r="BG12" i="14" s="1"/>
  <c r="Z11" i="14"/>
  <c r="CB11" i="14" s="1"/>
  <c r="V11" i="14"/>
  <c r="BX11" i="14" s="1"/>
  <c r="R11" i="14"/>
  <c r="BT11" i="14" s="1"/>
  <c r="N11" i="14"/>
  <c r="BP11" i="14" s="1"/>
  <c r="J11" i="14"/>
  <c r="BL11" i="14" s="1"/>
  <c r="F11" i="14"/>
  <c r="BH11" i="14" s="1"/>
  <c r="B11" i="14"/>
  <c r="W10" i="14"/>
  <c r="BY10" i="14" s="1"/>
  <c r="S10" i="14"/>
  <c r="BU10" i="14" s="1"/>
  <c r="O10" i="14"/>
  <c r="BQ10" i="14" s="1"/>
  <c r="K10" i="14"/>
  <c r="BM10" i="14" s="1"/>
  <c r="G10" i="14"/>
  <c r="BI10" i="14" s="1"/>
  <c r="C10" i="14"/>
  <c r="BE10" i="14" s="1"/>
  <c r="X9" i="14"/>
  <c r="BZ9" i="14" s="1"/>
  <c r="T9" i="14"/>
  <c r="BV9" i="14" s="1"/>
  <c r="P9" i="14"/>
  <c r="BR9" i="14" s="1"/>
  <c r="L9" i="14"/>
  <c r="BN9" i="14" s="1"/>
  <c r="H9" i="14"/>
  <c r="BJ9" i="14" s="1"/>
  <c r="D9" i="14"/>
  <c r="BF9" i="14" s="1"/>
  <c r="Y8" i="14"/>
  <c r="CA8" i="14" s="1"/>
  <c r="U8" i="14"/>
  <c r="BW8" i="14" s="1"/>
  <c r="Q8" i="14"/>
  <c r="BS8" i="14" s="1"/>
  <c r="W25" i="8"/>
  <c r="BY25" i="8" s="1"/>
  <c r="X16" i="8"/>
  <c r="BZ16" i="8" s="1"/>
  <c r="U11" i="8"/>
  <c r="BW11" i="8" s="1"/>
  <c r="T8" i="8"/>
  <c r="BV8" i="8" s="1"/>
  <c r="F6" i="8"/>
  <c r="BH6" i="8" s="1"/>
  <c r="W29" i="13"/>
  <c r="BY29" i="13" s="1"/>
  <c r="P28" i="13"/>
  <c r="BR28" i="13" s="1"/>
  <c r="I27" i="13"/>
  <c r="BK27" i="13" s="1"/>
  <c r="B26" i="13"/>
  <c r="T24" i="13"/>
  <c r="BV24" i="13" s="1"/>
  <c r="M23" i="13"/>
  <c r="BO23" i="13" s="1"/>
  <c r="F22" i="13"/>
  <c r="BH22" i="13" s="1"/>
  <c r="X20" i="13"/>
  <c r="BZ20" i="13" s="1"/>
  <c r="Q19" i="13"/>
  <c r="BS19" i="13" s="1"/>
  <c r="J18" i="13"/>
  <c r="BL18" i="13" s="1"/>
  <c r="C17" i="13"/>
  <c r="BE17" i="13" s="1"/>
  <c r="U15" i="13"/>
  <c r="BW15" i="13" s="1"/>
  <c r="N14" i="13"/>
  <c r="BP14" i="13" s="1"/>
  <c r="G13" i="13"/>
  <c r="BI13" i="13" s="1"/>
  <c r="Y11" i="13"/>
  <c r="CA11" i="13" s="1"/>
  <c r="R10" i="13"/>
  <c r="BT10" i="13" s="1"/>
  <c r="Q9" i="13"/>
  <c r="BS9" i="13" s="1"/>
  <c r="Z8" i="13"/>
  <c r="CB8" i="13" s="1"/>
  <c r="J8" i="13"/>
  <c r="BL8" i="13" s="1"/>
  <c r="S7" i="13"/>
  <c r="BU7" i="13" s="1"/>
  <c r="C7" i="13"/>
  <c r="BE7" i="13" s="1"/>
  <c r="L6" i="13"/>
  <c r="BN6" i="13" s="1"/>
  <c r="U5" i="13"/>
  <c r="BW5" i="13" s="1"/>
  <c r="E5" i="13"/>
  <c r="BG5" i="13" s="1"/>
  <c r="N30" i="14"/>
  <c r="BP30" i="14" s="1"/>
  <c r="W29" i="14"/>
  <c r="BY29" i="14" s="1"/>
  <c r="G29" i="14"/>
  <c r="BI29" i="14" s="1"/>
  <c r="P28" i="14"/>
  <c r="BR28" i="14" s="1"/>
  <c r="Y27" i="14"/>
  <c r="CA27" i="14" s="1"/>
  <c r="I27" i="14"/>
  <c r="BK27" i="14" s="1"/>
  <c r="R26" i="14"/>
  <c r="BT26" i="14" s="1"/>
  <c r="B26" i="14"/>
  <c r="K25" i="14"/>
  <c r="BM25" i="14" s="1"/>
  <c r="T24" i="14"/>
  <c r="BV24" i="14" s="1"/>
  <c r="D24" i="14"/>
  <c r="BF24" i="14" s="1"/>
  <c r="M23" i="14"/>
  <c r="BO23" i="14" s="1"/>
  <c r="V22" i="14"/>
  <c r="BX22" i="14" s="1"/>
  <c r="F22" i="14"/>
  <c r="BH22" i="14" s="1"/>
  <c r="U21" i="14"/>
  <c r="BW21" i="14" s="1"/>
  <c r="M21" i="14"/>
  <c r="BO21" i="14" s="1"/>
  <c r="E21" i="14"/>
  <c r="BG21" i="14" s="1"/>
  <c r="V20" i="14"/>
  <c r="BX20" i="14" s="1"/>
  <c r="N20" i="14"/>
  <c r="BP20" i="14" s="1"/>
  <c r="F20" i="14"/>
  <c r="BH20" i="14" s="1"/>
  <c r="W19" i="14"/>
  <c r="BY19" i="14" s="1"/>
  <c r="O19" i="14"/>
  <c r="BQ19" i="14" s="1"/>
  <c r="G19" i="14"/>
  <c r="BI19" i="14" s="1"/>
  <c r="X18" i="14"/>
  <c r="BZ18" i="14" s="1"/>
  <c r="P18" i="14"/>
  <c r="BR18" i="14" s="1"/>
  <c r="H18" i="14"/>
  <c r="BJ18" i="14" s="1"/>
  <c r="Y17" i="14"/>
  <c r="CA17" i="14" s="1"/>
  <c r="Q17" i="14"/>
  <c r="BS17" i="14" s="1"/>
  <c r="I17" i="14"/>
  <c r="BK17" i="14" s="1"/>
  <c r="Z16" i="14"/>
  <c r="CB16" i="14" s="1"/>
  <c r="R16" i="14"/>
  <c r="BT16" i="14" s="1"/>
  <c r="J16" i="14"/>
  <c r="BL16" i="14" s="1"/>
  <c r="B16" i="14"/>
  <c r="S15" i="14"/>
  <c r="BU15" i="14" s="1"/>
  <c r="K15" i="14"/>
  <c r="BM15" i="14" s="1"/>
  <c r="C15" i="14"/>
  <c r="BE15" i="14" s="1"/>
  <c r="T14" i="14"/>
  <c r="BV14" i="14" s="1"/>
  <c r="L14" i="14"/>
  <c r="BN14" i="14" s="1"/>
  <c r="D14" i="14"/>
  <c r="BF14" i="14" s="1"/>
  <c r="U13" i="14"/>
  <c r="BW13" i="14" s="1"/>
  <c r="M13" i="14"/>
  <c r="BO13" i="14" s="1"/>
  <c r="E13" i="14"/>
  <c r="BG13" i="14" s="1"/>
  <c r="V12" i="14"/>
  <c r="BX12" i="14" s="1"/>
  <c r="N12" i="14"/>
  <c r="BP12" i="14" s="1"/>
  <c r="F12" i="14"/>
  <c r="BH12" i="14" s="1"/>
  <c r="W11" i="14"/>
  <c r="BY11" i="14" s="1"/>
  <c r="O11" i="14"/>
  <c r="BQ11" i="14" s="1"/>
  <c r="G11" i="14"/>
  <c r="BI11" i="14" s="1"/>
  <c r="X10" i="14"/>
  <c r="BZ10" i="14" s="1"/>
  <c r="P10" i="14"/>
  <c r="BR10" i="14" s="1"/>
  <c r="H10" i="14"/>
  <c r="BJ10" i="14" s="1"/>
  <c r="Y9" i="14"/>
  <c r="CA9" i="14" s="1"/>
  <c r="R9" i="14"/>
  <c r="BT9" i="14" s="1"/>
  <c r="M9" i="14"/>
  <c r="BO9" i="14" s="1"/>
  <c r="G9" i="14"/>
  <c r="BI9" i="14" s="1"/>
  <c r="B9" i="14"/>
  <c r="V8" i="14"/>
  <c r="BX8" i="14" s="1"/>
  <c r="P8" i="14"/>
  <c r="BR8" i="14" s="1"/>
  <c r="L8" i="14"/>
  <c r="BN8" i="14" s="1"/>
  <c r="H8" i="14"/>
  <c r="BJ8" i="14" s="1"/>
  <c r="D8" i="14"/>
  <c r="BF8" i="14" s="1"/>
  <c r="Y7" i="14"/>
  <c r="CA7" i="14" s="1"/>
  <c r="U7" i="14"/>
  <c r="BW7" i="14" s="1"/>
  <c r="Q7" i="14"/>
  <c r="BS7" i="14" s="1"/>
  <c r="M7" i="14"/>
  <c r="BO7" i="14" s="1"/>
  <c r="I7" i="14"/>
  <c r="BK7" i="14" s="1"/>
  <c r="E7" i="14"/>
  <c r="BG7" i="14" s="1"/>
  <c r="Z6" i="14"/>
  <c r="CB6" i="14" s="1"/>
  <c r="V6" i="14"/>
  <c r="BX6" i="14" s="1"/>
  <c r="R6" i="14"/>
  <c r="BT6" i="14" s="1"/>
  <c r="N6" i="14"/>
  <c r="BP6" i="14" s="1"/>
  <c r="J6" i="14"/>
  <c r="BL6" i="14" s="1"/>
  <c r="F6" i="14"/>
  <c r="BH6" i="14" s="1"/>
  <c r="B6" i="14"/>
  <c r="W5" i="14"/>
  <c r="BY5" i="14" s="1"/>
  <c r="S5" i="14"/>
  <c r="BU5" i="14" s="1"/>
  <c r="O5" i="14"/>
  <c r="BQ5" i="14" s="1"/>
  <c r="K5" i="14"/>
  <c r="BM5" i="14" s="1"/>
  <c r="G5" i="14"/>
  <c r="BI5" i="14" s="1"/>
  <c r="C5" i="14"/>
  <c r="BE5" i="14" s="1"/>
  <c r="X30" i="15"/>
  <c r="BZ30" i="15" s="1"/>
  <c r="T30" i="15"/>
  <c r="BV30" i="15" s="1"/>
  <c r="P30" i="15"/>
  <c r="BR30" i="15" s="1"/>
  <c r="L30" i="15"/>
  <c r="BN30" i="15" s="1"/>
  <c r="H30" i="15"/>
  <c r="BJ30" i="15" s="1"/>
  <c r="D30" i="15"/>
  <c r="BF30" i="15" s="1"/>
  <c r="Y29" i="15"/>
  <c r="CA29" i="15" s="1"/>
  <c r="U29" i="15"/>
  <c r="BW29" i="15" s="1"/>
  <c r="Q29" i="15"/>
  <c r="BS29" i="15" s="1"/>
  <c r="M29" i="15"/>
  <c r="BO29" i="15" s="1"/>
  <c r="I29" i="15"/>
  <c r="BK29" i="15" s="1"/>
  <c r="E29" i="15"/>
  <c r="BG29" i="15" s="1"/>
  <c r="Z28" i="15"/>
  <c r="CB28" i="15" s="1"/>
  <c r="V28" i="15"/>
  <c r="BX28" i="15" s="1"/>
  <c r="R28" i="15"/>
  <c r="BT28" i="15" s="1"/>
  <c r="N28" i="15"/>
  <c r="BP28" i="15" s="1"/>
  <c r="J28" i="15"/>
  <c r="BL28" i="15" s="1"/>
  <c r="F28" i="15"/>
  <c r="BH28" i="15" s="1"/>
  <c r="B28" i="15"/>
  <c r="W27" i="15"/>
  <c r="BY27" i="15" s="1"/>
  <c r="S27" i="15"/>
  <c r="BU27" i="15" s="1"/>
  <c r="O27" i="15"/>
  <c r="BQ27" i="15" s="1"/>
  <c r="K27" i="15"/>
  <c r="BM27" i="15" s="1"/>
  <c r="G27" i="15"/>
  <c r="BI27" i="15" s="1"/>
  <c r="C27" i="15"/>
  <c r="BE27" i="15" s="1"/>
  <c r="X26" i="15"/>
  <c r="BZ26" i="15" s="1"/>
  <c r="T26" i="15"/>
  <c r="BV26" i="15" s="1"/>
  <c r="P26" i="15"/>
  <c r="BR26" i="15" s="1"/>
  <c r="L26" i="15"/>
  <c r="BN26" i="15" s="1"/>
  <c r="H26" i="15"/>
  <c r="BJ26" i="15" s="1"/>
  <c r="D26" i="15"/>
  <c r="BF26" i="15" s="1"/>
  <c r="Y25" i="15"/>
  <c r="CA25" i="15" s="1"/>
  <c r="U25" i="15"/>
  <c r="BW25" i="15" s="1"/>
  <c r="Q25" i="15"/>
  <c r="BS25" i="15" s="1"/>
  <c r="M25" i="15"/>
  <c r="BO25" i="15" s="1"/>
  <c r="I25" i="15"/>
  <c r="BK25" i="15" s="1"/>
  <c r="E25" i="15"/>
  <c r="BG25" i="15" s="1"/>
  <c r="Z24" i="15"/>
  <c r="CB24" i="15" s="1"/>
  <c r="V24" i="15"/>
  <c r="BX24" i="15" s="1"/>
  <c r="R24" i="15"/>
  <c r="BT24" i="15" s="1"/>
  <c r="N24" i="15"/>
  <c r="BP24" i="15" s="1"/>
  <c r="J24" i="15"/>
  <c r="BL24" i="15" s="1"/>
  <c r="F24" i="15"/>
  <c r="BH24" i="15" s="1"/>
  <c r="B24" i="15"/>
  <c r="W23" i="15"/>
  <c r="BY23" i="15" s="1"/>
  <c r="S23" i="15"/>
  <c r="BU23" i="15" s="1"/>
  <c r="O23" i="15"/>
  <c r="BQ23" i="15" s="1"/>
  <c r="K23" i="15"/>
  <c r="BM23" i="15" s="1"/>
  <c r="G23" i="15"/>
  <c r="BI23" i="15" s="1"/>
  <c r="C23" i="15"/>
  <c r="BE23" i="15" s="1"/>
  <c r="X22" i="15"/>
  <c r="BZ22" i="15" s="1"/>
  <c r="T22" i="15"/>
  <c r="BV22" i="15" s="1"/>
  <c r="P22" i="15"/>
  <c r="BR22" i="15" s="1"/>
  <c r="L22" i="15"/>
  <c r="BN22" i="15" s="1"/>
  <c r="H22" i="15"/>
  <c r="BJ22" i="15" s="1"/>
  <c r="D22" i="15"/>
  <c r="BF22" i="15" s="1"/>
  <c r="Y21" i="15"/>
  <c r="CA21" i="15" s="1"/>
  <c r="U21" i="15"/>
  <c r="BW21" i="15" s="1"/>
  <c r="Q21" i="15"/>
  <c r="BS21" i="15" s="1"/>
  <c r="M21" i="15"/>
  <c r="BO21" i="15" s="1"/>
  <c r="I21" i="15"/>
  <c r="BK21" i="15" s="1"/>
  <c r="E21" i="15"/>
  <c r="BG21" i="15" s="1"/>
  <c r="Z20" i="15"/>
  <c r="CB20" i="15" s="1"/>
  <c r="V20" i="15"/>
  <c r="BX20" i="15" s="1"/>
  <c r="R20" i="15"/>
  <c r="BT20" i="15" s="1"/>
  <c r="N20" i="15"/>
  <c r="BP20" i="15" s="1"/>
  <c r="J20" i="15"/>
  <c r="BL20" i="15" s="1"/>
  <c r="F20" i="15"/>
  <c r="BH20" i="15" s="1"/>
  <c r="B20" i="15"/>
  <c r="W19" i="15"/>
  <c r="BY19" i="15" s="1"/>
  <c r="S19" i="15"/>
  <c r="BU19" i="15" s="1"/>
  <c r="O19" i="15"/>
  <c r="BQ19" i="15" s="1"/>
  <c r="K19" i="15"/>
  <c r="BM19" i="15" s="1"/>
  <c r="G19" i="15"/>
  <c r="BI19" i="15" s="1"/>
  <c r="C19" i="15"/>
  <c r="BE19" i="15" s="1"/>
  <c r="X18" i="15"/>
  <c r="BZ18" i="15" s="1"/>
  <c r="T18" i="15"/>
  <c r="BV18" i="15" s="1"/>
  <c r="P18" i="15"/>
  <c r="BR18" i="15" s="1"/>
  <c r="L18" i="15"/>
  <c r="BN18" i="15" s="1"/>
  <c r="H18" i="15"/>
  <c r="BJ18" i="15" s="1"/>
  <c r="D18" i="15"/>
  <c r="BF18" i="15" s="1"/>
  <c r="Y17" i="15"/>
  <c r="CA17" i="15" s="1"/>
  <c r="U17" i="15"/>
  <c r="BW17" i="15" s="1"/>
  <c r="Q17" i="15"/>
  <c r="BS17" i="15" s="1"/>
  <c r="M17" i="15"/>
  <c r="BO17" i="15" s="1"/>
  <c r="I17" i="15"/>
  <c r="BK17" i="15" s="1"/>
  <c r="E17" i="15"/>
  <c r="BG17" i="15" s="1"/>
  <c r="Z16" i="15"/>
  <c r="CB16" i="15" s="1"/>
  <c r="V16" i="15"/>
  <c r="BX16" i="15" s="1"/>
  <c r="R16" i="15"/>
  <c r="BT16" i="15" s="1"/>
  <c r="N16" i="15"/>
  <c r="BP16" i="15" s="1"/>
  <c r="J16" i="15"/>
  <c r="BL16" i="15" s="1"/>
  <c r="F16" i="15"/>
  <c r="BH16" i="15" s="1"/>
  <c r="B16" i="15"/>
  <c r="W15" i="15"/>
  <c r="BY15" i="15" s="1"/>
  <c r="S15" i="15"/>
  <c r="BU15" i="15" s="1"/>
  <c r="O15" i="15"/>
  <c r="BQ15" i="15" s="1"/>
  <c r="K15" i="15"/>
  <c r="BM15" i="15" s="1"/>
  <c r="G15" i="15"/>
  <c r="BI15" i="15" s="1"/>
  <c r="C15" i="15"/>
  <c r="BE15" i="15" s="1"/>
  <c r="X14" i="15"/>
  <c r="BZ14" i="15" s="1"/>
  <c r="T14" i="15"/>
  <c r="BV14" i="15" s="1"/>
  <c r="P14" i="15"/>
  <c r="BR14" i="15" s="1"/>
  <c r="L14" i="15"/>
  <c r="BN14" i="15" s="1"/>
  <c r="H14" i="15"/>
  <c r="BJ14" i="15" s="1"/>
  <c r="D14" i="15"/>
  <c r="BF14" i="15" s="1"/>
  <c r="Y13" i="15"/>
  <c r="CA13" i="15" s="1"/>
  <c r="U13" i="15"/>
  <c r="BW13" i="15" s="1"/>
  <c r="Q13" i="15"/>
  <c r="BS13" i="15" s="1"/>
  <c r="M13" i="15"/>
  <c r="BO13" i="15" s="1"/>
  <c r="I13" i="15"/>
  <c r="BK13" i="15" s="1"/>
  <c r="E13" i="15"/>
  <c r="BG13" i="15" s="1"/>
  <c r="Z12" i="15"/>
  <c r="CB12" i="15" s="1"/>
  <c r="V12" i="15"/>
  <c r="BX12" i="15" s="1"/>
  <c r="R12" i="15"/>
  <c r="BT12" i="15" s="1"/>
  <c r="N12" i="15"/>
  <c r="BP12" i="15" s="1"/>
  <c r="J12" i="15"/>
  <c r="BL12" i="15" s="1"/>
  <c r="F12" i="15"/>
  <c r="BH12" i="15" s="1"/>
  <c r="B12" i="15"/>
  <c r="W11" i="15"/>
  <c r="BY11" i="15" s="1"/>
  <c r="S11" i="15"/>
  <c r="BU11" i="15" s="1"/>
  <c r="O11" i="15"/>
  <c r="BQ11" i="15" s="1"/>
  <c r="K11" i="15"/>
  <c r="BM11" i="15" s="1"/>
  <c r="G11" i="15"/>
  <c r="BI11" i="15" s="1"/>
  <c r="C11" i="15"/>
  <c r="BE11" i="15" s="1"/>
  <c r="X10" i="15"/>
  <c r="BZ10" i="15" s="1"/>
  <c r="T10" i="15"/>
  <c r="BV10" i="15" s="1"/>
  <c r="P10" i="15"/>
  <c r="BR10" i="15" s="1"/>
  <c r="L10" i="15"/>
  <c r="BN10" i="15" s="1"/>
  <c r="H10" i="15"/>
  <c r="BJ10" i="15" s="1"/>
  <c r="D10" i="15"/>
  <c r="BF10" i="15" s="1"/>
  <c r="Y9" i="15"/>
  <c r="CA9" i="15" s="1"/>
  <c r="U9" i="15"/>
  <c r="BW9" i="15" s="1"/>
  <c r="Q9" i="15"/>
  <c r="BS9" i="15" s="1"/>
  <c r="M9" i="15"/>
  <c r="BO9" i="15" s="1"/>
  <c r="I9" i="15"/>
  <c r="BK9" i="15" s="1"/>
  <c r="E9" i="15"/>
  <c r="BG9" i="15" s="1"/>
  <c r="Z8" i="15"/>
  <c r="CB8" i="15" s="1"/>
  <c r="V8" i="15"/>
  <c r="BX8" i="15" s="1"/>
  <c r="R8" i="15"/>
  <c r="BT8" i="15" s="1"/>
  <c r="N8" i="15"/>
  <c r="BP8" i="15" s="1"/>
  <c r="J8" i="15"/>
  <c r="BL8" i="15" s="1"/>
  <c r="F8" i="15"/>
  <c r="BH8" i="15" s="1"/>
  <c r="B8" i="15"/>
  <c r="W7" i="15"/>
  <c r="BY7" i="15" s="1"/>
  <c r="S7" i="15"/>
  <c r="BU7" i="15" s="1"/>
  <c r="O7" i="15"/>
  <c r="BQ7" i="15" s="1"/>
  <c r="K7" i="15"/>
  <c r="BM7" i="15" s="1"/>
  <c r="G7" i="15"/>
  <c r="BI7" i="15" s="1"/>
  <c r="C7" i="15"/>
  <c r="BE7" i="15" s="1"/>
  <c r="X6" i="15"/>
  <c r="BZ6" i="15" s="1"/>
  <c r="T6" i="15"/>
  <c r="BV6" i="15" s="1"/>
  <c r="P6" i="15"/>
  <c r="BR6" i="15" s="1"/>
  <c r="L6" i="15"/>
  <c r="BN6" i="15" s="1"/>
  <c r="H6" i="15"/>
  <c r="BJ6" i="15" s="1"/>
  <c r="D6" i="15"/>
  <c r="BF6" i="15" s="1"/>
  <c r="Y5" i="15"/>
  <c r="CA5" i="15" s="1"/>
  <c r="U5" i="15"/>
  <c r="BW5" i="15" s="1"/>
  <c r="Q5" i="15"/>
  <c r="BS5" i="15" s="1"/>
  <c r="M5" i="15"/>
  <c r="BO5" i="15" s="1"/>
  <c r="I5" i="15"/>
  <c r="BK5" i="15" s="1"/>
  <c r="E5" i="15"/>
  <c r="BG5" i="15" s="1"/>
  <c r="Z30" i="16"/>
  <c r="CB30" i="16" s="1"/>
  <c r="V30" i="16"/>
  <c r="BX30" i="16" s="1"/>
  <c r="R30" i="16"/>
  <c r="BT30" i="16" s="1"/>
  <c r="N30" i="16"/>
  <c r="BP30" i="16" s="1"/>
  <c r="J30" i="16"/>
  <c r="BL30" i="16" s="1"/>
  <c r="F30" i="16"/>
  <c r="BH30" i="16" s="1"/>
  <c r="B30" i="16"/>
  <c r="W29" i="16"/>
  <c r="BY29" i="16" s="1"/>
  <c r="S29" i="16"/>
  <c r="BU29" i="16" s="1"/>
  <c r="O29" i="16"/>
  <c r="BQ29" i="16" s="1"/>
  <c r="K29" i="16"/>
  <c r="BM29" i="16" s="1"/>
  <c r="G29" i="16"/>
  <c r="BI29" i="16" s="1"/>
  <c r="C29" i="16"/>
  <c r="BE29" i="16" s="1"/>
  <c r="X28" i="16"/>
  <c r="BZ28" i="16" s="1"/>
  <c r="T28" i="16"/>
  <c r="BV28" i="16" s="1"/>
  <c r="P28" i="16"/>
  <c r="BR28" i="16" s="1"/>
  <c r="L28" i="16"/>
  <c r="BN28" i="16" s="1"/>
  <c r="H28" i="16"/>
  <c r="BJ28" i="16" s="1"/>
  <c r="D28" i="16"/>
  <c r="BF28" i="16" s="1"/>
  <c r="Y27" i="16"/>
  <c r="CA27" i="16" s="1"/>
  <c r="U27" i="16"/>
  <c r="BW27" i="16" s="1"/>
  <c r="Q27" i="16"/>
  <c r="BS27" i="16" s="1"/>
  <c r="M27" i="16"/>
  <c r="BO27" i="16" s="1"/>
  <c r="I27" i="16"/>
  <c r="BK27" i="16" s="1"/>
  <c r="E27" i="16"/>
  <c r="BG27" i="16" s="1"/>
  <c r="Z26" i="16"/>
  <c r="CB26" i="16" s="1"/>
  <c r="V26" i="16"/>
  <c r="BX26" i="16" s="1"/>
  <c r="R26" i="16"/>
  <c r="BT26" i="16" s="1"/>
  <c r="N26" i="16"/>
  <c r="BP26" i="16" s="1"/>
  <c r="J26" i="16"/>
  <c r="BL26" i="16" s="1"/>
  <c r="F26" i="16"/>
  <c r="BH26" i="16" s="1"/>
  <c r="B26" i="16"/>
  <c r="W25" i="16"/>
  <c r="BY25" i="16" s="1"/>
  <c r="S25" i="16"/>
  <c r="BU25" i="16" s="1"/>
  <c r="O25" i="16"/>
  <c r="BQ25" i="16" s="1"/>
  <c r="K25" i="16"/>
  <c r="BM25" i="16" s="1"/>
  <c r="G25" i="16"/>
  <c r="BI25" i="16" s="1"/>
  <c r="C25" i="16"/>
  <c r="BE25" i="16" s="1"/>
  <c r="X24" i="16"/>
  <c r="BZ24" i="16" s="1"/>
  <c r="T24" i="16"/>
  <c r="BV24" i="16" s="1"/>
  <c r="P24" i="16"/>
  <c r="BR24" i="16" s="1"/>
  <c r="L24" i="16"/>
  <c r="BN24" i="16" s="1"/>
  <c r="H24" i="16"/>
  <c r="BJ24" i="16" s="1"/>
  <c r="D24" i="16"/>
  <c r="BF24" i="16" s="1"/>
  <c r="Y23" i="16"/>
  <c r="CA23" i="16" s="1"/>
  <c r="U23" i="16"/>
  <c r="BW23" i="16" s="1"/>
  <c r="Q23" i="16"/>
  <c r="BS23" i="16" s="1"/>
  <c r="M23" i="16"/>
  <c r="BO23" i="16" s="1"/>
  <c r="I23" i="16"/>
  <c r="BK23" i="16" s="1"/>
  <c r="E23" i="16"/>
  <c r="BG23" i="16" s="1"/>
  <c r="Z22" i="16"/>
  <c r="CB22" i="16" s="1"/>
  <c r="V22" i="16"/>
  <c r="BX22" i="16" s="1"/>
  <c r="R22" i="16"/>
  <c r="BT22" i="16" s="1"/>
  <c r="N22" i="16"/>
  <c r="BP22" i="16" s="1"/>
  <c r="J22" i="16"/>
  <c r="BL22" i="16" s="1"/>
  <c r="F22" i="16"/>
  <c r="BH22" i="16" s="1"/>
  <c r="B22" i="16"/>
  <c r="W21" i="16"/>
  <c r="BY21" i="16" s="1"/>
  <c r="S21" i="16"/>
  <c r="BU21" i="16" s="1"/>
  <c r="O21" i="16"/>
  <c r="BQ21" i="16" s="1"/>
  <c r="K21" i="16"/>
  <c r="BM21" i="16" s="1"/>
  <c r="G21" i="16"/>
  <c r="BI21" i="16" s="1"/>
  <c r="C21" i="16"/>
  <c r="BE21" i="16" s="1"/>
  <c r="X20" i="16"/>
  <c r="BZ20" i="16" s="1"/>
  <c r="T20" i="16"/>
  <c r="BV20" i="16" s="1"/>
  <c r="P20" i="16"/>
  <c r="BR20" i="16" s="1"/>
  <c r="Y22" i="8"/>
  <c r="CA22" i="8" s="1"/>
  <c r="L15" i="8"/>
  <c r="BN15" i="8" s="1"/>
  <c r="O10" i="8"/>
  <c r="BQ10" i="8" s="1"/>
  <c r="Z7" i="8"/>
  <c r="CB7" i="8" s="1"/>
  <c r="L5" i="8"/>
  <c r="BN5" i="8" s="1"/>
  <c r="N29" i="13"/>
  <c r="BP29" i="13" s="1"/>
  <c r="G28" i="13"/>
  <c r="BI28" i="13" s="1"/>
  <c r="Y26" i="13"/>
  <c r="CA26" i="13" s="1"/>
  <c r="R25" i="13"/>
  <c r="BT25" i="13" s="1"/>
  <c r="K24" i="13"/>
  <c r="BM24" i="13" s="1"/>
  <c r="D23" i="13"/>
  <c r="BF23" i="13" s="1"/>
  <c r="V21" i="13"/>
  <c r="BX21" i="13" s="1"/>
  <c r="O20" i="13"/>
  <c r="BQ20" i="13" s="1"/>
  <c r="H19" i="13"/>
  <c r="BJ19" i="13" s="1"/>
  <c r="Z17" i="13"/>
  <c r="CB17" i="13" s="1"/>
  <c r="S16" i="13"/>
  <c r="BU16" i="13" s="1"/>
  <c r="L15" i="13"/>
  <c r="BN15" i="13" s="1"/>
  <c r="E14" i="13"/>
  <c r="BG14" i="13" s="1"/>
  <c r="W12" i="13"/>
  <c r="BY12" i="13" s="1"/>
  <c r="P11" i="13"/>
  <c r="BR11" i="13" s="1"/>
  <c r="I10" i="13"/>
  <c r="BK10" i="13" s="1"/>
  <c r="L9" i="13"/>
  <c r="BN9" i="13" s="1"/>
  <c r="U8" i="13"/>
  <c r="BW8" i="13" s="1"/>
  <c r="E8" i="13"/>
  <c r="BG8" i="13" s="1"/>
  <c r="N7" i="13"/>
  <c r="BP7" i="13" s="1"/>
  <c r="W6" i="13"/>
  <c r="BY6" i="13" s="1"/>
  <c r="G6" i="13"/>
  <c r="BI6" i="13" s="1"/>
  <c r="P5" i="13"/>
  <c r="BR5" i="13" s="1"/>
  <c r="Y30" i="14"/>
  <c r="CA30" i="14" s="1"/>
  <c r="I30" i="14"/>
  <c r="BK30" i="14" s="1"/>
  <c r="R29" i="14"/>
  <c r="BT29" i="14" s="1"/>
  <c r="B29" i="14"/>
  <c r="K28" i="14"/>
  <c r="BM28" i="14" s="1"/>
  <c r="T27" i="14"/>
  <c r="BV27" i="14" s="1"/>
  <c r="D27" i="14"/>
  <c r="BF27" i="14" s="1"/>
  <c r="M26" i="14"/>
  <c r="BO26" i="14" s="1"/>
  <c r="V25" i="14"/>
  <c r="BX25" i="14" s="1"/>
  <c r="F25" i="14"/>
  <c r="BH25" i="14" s="1"/>
  <c r="O24" i="14"/>
  <c r="BQ24" i="14" s="1"/>
  <c r="X23" i="14"/>
  <c r="BZ23" i="14" s="1"/>
  <c r="H23" i="14"/>
  <c r="BJ23" i="14" s="1"/>
  <c r="Q22" i="14"/>
  <c r="BS22" i="14" s="1"/>
  <c r="B22" i="14"/>
  <c r="R21" i="14"/>
  <c r="BT21" i="14" s="1"/>
  <c r="J21" i="14"/>
  <c r="BL21" i="14" s="1"/>
  <c r="B21" i="14"/>
  <c r="S20" i="14"/>
  <c r="BU20" i="14" s="1"/>
  <c r="K20" i="14"/>
  <c r="BM20" i="14" s="1"/>
  <c r="C20" i="14"/>
  <c r="BE20" i="14" s="1"/>
  <c r="T19" i="14"/>
  <c r="BV19" i="14" s="1"/>
  <c r="L19" i="14"/>
  <c r="BN19" i="14" s="1"/>
  <c r="D19" i="14"/>
  <c r="BF19" i="14" s="1"/>
  <c r="U18" i="14"/>
  <c r="BW18" i="14" s="1"/>
  <c r="M18" i="14"/>
  <c r="BO18" i="14" s="1"/>
  <c r="E18" i="14"/>
  <c r="BG18" i="14" s="1"/>
  <c r="V17" i="14"/>
  <c r="BX17" i="14" s="1"/>
  <c r="N17" i="14"/>
  <c r="BP17" i="14" s="1"/>
  <c r="F17" i="14"/>
  <c r="BH17" i="14" s="1"/>
  <c r="W16" i="14"/>
  <c r="BY16" i="14" s="1"/>
  <c r="O16" i="14"/>
  <c r="BQ16" i="14" s="1"/>
  <c r="G16" i="14"/>
  <c r="BI16" i="14" s="1"/>
  <c r="X15" i="14"/>
  <c r="BZ15" i="14" s="1"/>
  <c r="P15" i="14"/>
  <c r="BR15" i="14" s="1"/>
  <c r="H15" i="14"/>
  <c r="BJ15" i="14" s="1"/>
  <c r="Y14" i="14"/>
  <c r="CA14" i="14" s="1"/>
  <c r="Q14" i="14"/>
  <c r="BS14" i="14" s="1"/>
  <c r="I14" i="14"/>
  <c r="BK14" i="14" s="1"/>
  <c r="Z13" i="14"/>
  <c r="CB13" i="14" s="1"/>
  <c r="R13" i="14"/>
  <c r="BT13" i="14" s="1"/>
  <c r="J13" i="14"/>
  <c r="BL13" i="14" s="1"/>
  <c r="B13" i="14"/>
  <c r="S12" i="14"/>
  <c r="BU12" i="14" s="1"/>
  <c r="K12" i="14"/>
  <c r="BM12" i="14" s="1"/>
  <c r="C12" i="14"/>
  <c r="BE12" i="14" s="1"/>
  <c r="T11" i="14"/>
  <c r="BV11" i="14" s="1"/>
  <c r="L11" i="14"/>
  <c r="BN11" i="14" s="1"/>
  <c r="D11" i="14"/>
  <c r="BF11" i="14" s="1"/>
  <c r="U10" i="14"/>
  <c r="BW10" i="14" s="1"/>
  <c r="M10" i="14"/>
  <c r="BO10" i="14" s="1"/>
  <c r="E10" i="14"/>
  <c r="BG10" i="14" s="1"/>
  <c r="V9" i="14"/>
  <c r="BX9" i="14" s="1"/>
  <c r="Q9" i="14"/>
  <c r="BS9" i="14" s="1"/>
  <c r="K9" i="14"/>
  <c r="BM9" i="14" s="1"/>
  <c r="F9" i="14"/>
  <c r="BH9" i="14" s="1"/>
  <c r="Z8" i="14"/>
  <c r="CB8" i="14" s="1"/>
  <c r="T8" i="14"/>
  <c r="BV8" i="14" s="1"/>
  <c r="O8" i="14"/>
  <c r="BQ8" i="14" s="1"/>
  <c r="K8" i="14"/>
  <c r="BM8" i="14" s="1"/>
  <c r="G8" i="14"/>
  <c r="BI8" i="14" s="1"/>
  <c r="C8" i="14"/>
  <c r="BE8" i="14" s="1"/>
  <c r="X7" i="14"/>
  <c r="BZ7" i="14" s="1"/>
  <c r="T7" i="14"/>
  <c r="BV7" i="14" s="1"/>
  <c r="P7" i="14"/>
  <c r="BR7" i="14" s="1"/>
  <c r="L7" i="14"/>
  <c r="BN7" i="14" s="1"/>
  <c r="H7" i="14"/>
  <c r="BJ7" i="14" s="1"/>
  <c r="D7" i="14"/>
  <c r="BF7" i="14" s="1"/>
  <c r="Y6" i="14"/>
  <c r="CA6" i="14" s="1"/>
  <c r="U6" i="14"/>
  <c r="BW6" i="14" s="1"/>
  <c r="Q6" i="14"/>
  <c r="BS6" i="14" s="1"/>
  <c r="M6" i="14"/>
  <c r="BO6" i="14" s="1"/>
  <c r="I6" i="14"/>
  <c r="BK6" i="14" s="1"/>
  <c r="E6" i="14"/>
  <c r="BG6" i="14" s="1"/>
  <c r="Z5" i="14"/>
  <c r="CB5" i="14" s="1"/>
  <c r="V5" i="14"/>
  <c r="BX5" i="14" s="1"/>
  <c r="R5" i="14"/>
  <c r="BT5" i="14" s="1"/>
  <c r="N5" i="14"/>
  <c r="BP5" i="14" s="1"/>
  <c r="J5" i="14"/>
  <c r="BL5" i="14" s="1"/>
  <c r="F5" i="14"/>
  <c r="BH5" i="14" s="1"/>
  <c r="B5" i="14"/>
  <c r="W30" i="15"/>
  <c r="BY30" i="15" s="1"/>
  <c r="S30" i="15"/>
  <c r="BU30" i="15" s="1"/>
  <c r="O30" i="15"/>
  <c r="BQ30" i="15" s="1"/>
  <c r="K30" i="15"/>
  <c r="BM30" i="15" s="1"/>
  <c r="G30" i="15"/>
  <c r="BI30" i="15" s="1"/>
  <c r="C30" i="15"/>
  <c r="BE30" i="15" s="1"/>
  <c r="X29" i="15"/>
  <c r="BZ29" i="15" s="1"/>
  <c r="T29" i="15"/>
  <c r="BV29" i="15" s="1"/>
  <c r="P29" i="15"/>
  <c r="BR29" i="15" s="1"/>
  <c r="L29" i="15"/>
  <c r="BN29" i="15" s="1"/>
  <c r="H29" i="15"/>
  <c r="BJ29" i="15" s="1"/>
  <c r="D29" i="15"/>
  <c r="BF29" i="15" s="1"/>
  <c r="Y28" i="15"/>
  <c r="CA28" i="15" s="1"/>
  <c r="U28" i="15"/>
  <c r="BW28" i="15" s="1"/>
  <c r="Q28" i="15"/>
  <c r="BS28" i="15" s="1"/>
  <c r="M28" i="15"/>
  <c r="BO28" i="15" s="1"/>
  <c r="I28" i="15"/>
  <c r="BK28" i="15" s="1"/>
  <c r="E28" i="15"/>
  <c r="BG28" i="15" s="1"/>
  <c r="Z27" i="15"/>
  <c r="CB27" i="15" s="1"/>
  <c r="V27" i="15"/>
  <c r="BX27" i="15" s="1"/>
  <c r="R27" i="15"/>
  <c r="BT27" i="15" s="1"/>
  <c r="N27" i="15"/>
  <c r="BP27" i="15" s="1"/>
  <c r="J27" i="15"/>
  <c r="BL27" i="15" s="1"/>
  <c r="F27" i="15"/>
  <c r="BH27" i="15" s="1"/>
  <c r="B27" i="15"/>
  <c r="W26" i="15"/>
  <c r="BY26" i="15" s="1"/>
  <c r="S26" i="15"/>
  <c r="BU26" i="15" s="1"/>
  <c r="O26" i="15"/>
  <c r="BQ26" i="15" s="1"/>
  <c r="K26" i="15"/>
  <c r="BM26" i="15" s="1"/>
  <c r="G26" i="15"/>
  <c r="BI26" i="15" s="1"/>
  <c r="C26" i="15"/>
  <c r="BE26" i="15" s="1"/>
  <c r="X25" i="15"/>
  <c r="BZ25" i="15" s="1"/>
  <c r="T25" i="15"/>
  <c r="BV25" i="15" s="1"/>
  <c r="P25" i="15"/>
  <c r="BR25" i="15" s="1"/>
  <c r="L25" i="15"/>
  <c r="BN25" i="15" s="1"/>
  <c r="H25" i="15"/>
  <c r="BJ25" i="15" s="1"/>
  <c r="D25" i="15"/>
  <c r="BF25" i="15" s="1"/>
  <c r="Y24" i="15"/>
  <c r="CA24" i="15" s="1"/>
  <c r="U24" i="15"/>
  <c r="BW24" i="15" s="1"/>
  <c r="Q24" i="15"/>
  <c r="BS24" i="15" s="1"/>
  <c r="M24" i="15"/>
  <c r="BO24" i="15" s="1"/>
  <c r="I24" i="15"/>
  <c r="BK24" i="15" s="1"/>
  <c r="E24" i="15"/>
  <c r="BG24" i="15" s="1"/>
  <c r="Z23" i="15"/>
  <c r="CB23" i="15" s="1"/>
  <c r="V23" i="15"/>
  <c r="BX23" i="15" s="1"/>
  <c r="R23" i="15"/>
  <c r="BT23" i="15" s="1"/>
  <c r="N23" i="15"/>
  <c r="BP23" i="15" s="1"/>
  <c r="J23" i="15"/>
  <c r="BL23" i="15" s="1"/>
  <c r="F23" i="15"/>
  <c r="BH23" i="15" s="1"/>
  <c r="B23" i="15"/>
  <c r="W22" i="15"/>
  <c r="BY22" i="15" s="1"/>
  <c r="S22" i="15"/>
  <c r="BU22" i="15" s="1"/>
  <c r="O22" i="15"/>
  <c r="BQ22" i="15" s="1"/>
  <c r="K22" i="15"/>
  <c r="BM22" i="15" s="1"/>
  <c r="G22" i="15"/>
  <c r="BI22" i="15" s="1"/>
  <c r="C22" i="15"/>
  <c r="BE22" i="15" s="1"/>
  <c r="X21" i="15"/>
  <c r="BZ21" i="15" s="1"/>
  <c r="T21" i="15"/>
  <c r="BV21" i="15" s="1"/>
  <c r="P21" i="15"/>
  <c r="BR21" i="15" s="1"/>
  <c r="L21" i="15"/>
  <c r="BN21" i="15" s="1"/>
  <c r="H21" i="15"/>
  <c r="BJ21" i="15" s="1"/>
  <c r="D21" i="15"/>
  <c r="BF21" i="15" s="1"/>
  <c r="Y20" i="15"/>
  <c r="CA20" i="15" s="1"/>
  <c r="U20" i="15"/>
  <c r="BW20" i="15" s="1"/>
  <c r="Q20" i="15"/>
  <c r="BS20" i="15" s="1"/>
  <c r="M20" i="15"/>
  <c r="BO20" i="15" s="1"/>
  <c r="I20" i="15"/>
  <c r="BK20" i="15" s="1"/>
  <c r="E20" i="15"/>
  <c r="BG20" i="15" s="1"/>
  <c r="Z19" i="15"/>
  <c r="CB19" i="15" s="1"/>
  <c r="V19" i="15"/>
  <c r="BX19" i="15" s="1"/>
  <c r="R19" i="15"/>
  <c r="BT19" i="15" s="1"/>
  <c r="N19" i="15"/>
  <c r="BP19" i="15" s="1"/>
  <c r="J19" i="15"/>
  <c r="BL19" i="15" s="1"/>
  <c r="F19" i="15"/>
  <c r="BH19" i="15" s="1"/>
  <c r="B19" i="15"/>
  <c r="W18" i="15"/>
  <c r="BY18" i="15" s="1"/>
  <c r="S18" i="15"/>
  <c r="BU18" i="15" s="1"/>
  <c r="O18" i="15"/>
  <c r="BQ18" i="15" s="1"/>
  <c r="K18" i="15"/>
  <c r="BM18" i="15" s="1"/>
  <c r="G18" i="15"/>
  <c r="BI18" i="15" s="1"/>
  <c r="C18" i="15"/>
  <c r="BE18" i="15" s="1"/>
  <c r="X17" i="15"/>
  <c r="BZ17" i="15" s="1"/>
  <c r="T17" i="15"/>
  <c r="BV17" i="15" s="1"/>
  <c r="P17" i="15"/>
  <c r="BR17" i="15" s="1"/>
  <c r="L17" i="15"/>
  <c r="BN17" i="15" s="1"/>
  <c r="H17" i="15"/>
  <c r="BJ17" i="15" s="1"/>
  <c r="D17" i="15"/>
  <c r="BF17" i="15" s="1"/>
  <c r="Y16" i="15"/>
  <c r="CA16" i="15" s="1"/>
  <c r="U16" i="15"/>
  <c r="BW16" i="15" s="1"/>
  <c r="Q16" i="15"/>
  <c r="BS16" i="15" s="1"/>
  <c r="M16" i="15"/>
  <c r="BO16" i="15" s="1"/>
  <c r="I16" i="15"/>
  <c r="BK16" i="15" s="1"/>
  <c r="E16" i="15"/>
  <c r="BG16" i="15" s="1"/>
  <c r="Z15" i="15"/>
  <c r="CB15" i="15" s="1"/>
  <c r="V15" i="15"/>
  <c r="BX15" i="15" s="1"/>
  <c r="R15" i="15"/>
  <c r="BT15" i="15" s="1"/>
  <c r="N15" i="15"/>
  <c r="BP15" i="15" s="1"/>
  <c r="J15" i="15"/>
  <c r="BL15" i="15" s="1"/>
  <c r="F15" i="15"/>
  <c r="BH15" i="15" s="1"/>
  <c r="B15" i="15"/>
  <c r="W14" i="15"/>
  <c r="BY14" i="15" s="1"/>
  <c r="S14" i="15"/>
  <c r="BU14" i="15" s="1"/>
  <c r="O14" i="15"/>
  <c r="BQ14" i="15" s="1"/>
  <c r="K14" i="15"/>
  <c r="BM14" i="15" s="1"/>
  <c r="G14" i="15"/>
  <c r="BI14" i="15" s="1"/>
  <c r="C14" i="15"/>
  <c r="BE14" i="15" s="1"/>
  <c r="X13" i="15"/>
  <c r="BZ13" i="15" s="1"/>
  <c r="T13" i="15"/>
  <c r="BV13" i="15" s="1"/>
  <c r="P13" i="15"/>
  <c r="BR13" i="15" s="1"/>
  <c r="L13" i="15"/>
  <c r="BN13" i="15" s="1"/>
  <c r="H13" i="15"/>
  <c r="BJ13" i="15" s="1"/>
  <c r="D13" i="15"/>
  <c r="BF13" i="15" s="1"/>
  <c r="Y12" i="15"/>
  <c r="CA12" i="15" s="1"/>
  <c r="U12" i="15"/>
  <c r="BW12" i="15" s="1"/>
  <c r="Q12" i="15"/>
  <c r="BS12" i="15" s="1"/>
  <c r="M12" i="15"/>
  <c r="BO12" i="15" s="1"/>
  <c r="I12" i="15"/>
  <c r="BK12" i="15" s="1"/>
  <c r="E12" i="15"/>
  <c r="BG12" i="15" s="1"/>
  <c r="Z11" i="15"/>
  <c r="CB11" i="15" s="1"/>
  <c r="V11" i="15"/>
  <c r="BX11" i="15" s="1"/>
  <c r="R11" i="15"/>
  <c r="BT11" i="15" s="1"/>
  <c r="N11" i="15"/>
  <c r="BP11" i="15" s="1"/>
  <c r="J11" i="15"/>
  <c r="BL11" i="15" s="1"/>
  <c r="F11" i="15"/>
  <c r="BH11" i="15" s="1"/>
  <c r="B11" i="15"/>
  <c r="W10" i="15"/>
  <c r="BY10" i="15" s="1"/>
  <c r="S10" i="15"/>
  <c r="BU10" i="15" s="1"/>
  <c r="O10" i="15"/>
  <c r="BQ10" i="15" s="1"/>
  <c r="K10" i="15"/>
  <c r="BM10" i="15" s="1"/>
  <c r="G10" i="15"/>
  <c r="BI10" i="15" s="1"/>
  <c r="C10" i="15"/>
  <c r="BE10" i="15" s="1"/>
  <c r="X9" i="15"/>
  <c r="BZ9" i="15" s="1"/>
  <c r="T9" i="15"/>
  <c r="BV9" i="15" s="1"/>
  <c r="P9" i="15"/>
  <c r="BR9" i="15" s="1"/>
  <c r="L9" i="15"/>
  <c r="BN9" i="15" s="1"/>
  <c r="H9" i="15"/>
  <c r="BJ9" i="15" s="1"/>
  <c r="D9" i="15"/>
  <c r="BF9" i="15" s="1"/>
  <c r="Y8" i="15"/>
  <c r="CA8" i="15" s="1"/>
  <c r="U8" i="15"/>
  <c r="BW8" i="15" s="1"/>
  <c r="Q8" i="15"/>
  <c r="BS8" i="15" s="1"/>
  <c r="M8" i="15"/>
  <c r="BO8" i="15" s="1"/>
  <c r="I8" i="15"/>
  <c r="BK8" i="15" s="1"/>
  <c r="E8" i="15"/>
  <c r="BG8" i="15" s="1"/>
  <c r="Z7" i="15"/>
  <c r="CB7" i="15" s="1"/>
  <c r="V7" i="15"/>
  <c r="BX7" i="15" s="1"/>
  <c r="R7" i="15"/>
  <c r="BT7" i="15" s="1"/>
  <c r="N7" i="15"/>
  <c r="BP7" i="15" s="1"/>
  <c r="J7" i="15"/>
  <c r="BL7" i="15" s="1"/>
  <c r="F7" i="15"/>
  <c r="BH7" i="15" s="1"/>
  <c r="B7" i="15"/>
  <c r="W6" i="15"/>
  <c r="BY6" i="15" s="1"/>
  <c r="S6" i="15"/>
  <c r="BU6" i="15" s="1"/>
  <c r="O6" i="15"/>
  <c r="BQ6" i="15" s="1"/>
  <c r="K6" i="15"/>
  <c r="BM6" i="15" s="1"/>
  <c r="G6" i="15"/>
  <c r="BI6" i="15" s="1"/>
  <c r="C6" i="15"/>
  <c r="BE6" i="15" s="1"/>
  <c r="X5" i="15"/>
  <c r="BZ5" i="15" s="1"/>
  <c r="T5" i="15"/>
  <c r="BV5" i="15" s="1"/>
  <c r="P5" i="15"/>
  <c r="BR5" i="15" s="1"/>
  <c r="L5" i="15"/>
  <c r="BN5" i="15" s="1"/>
  <c r="H5" i="15"/>
  <c r="BJ5" i="15" s="1"/>
  <c r="D5" i="15"/>
  <c r="BF5" i="15" s="1"/>
  <c r="Y30" i="16"/>
  <c r="CA30" i="16" s="1"/>
  <c r="U30" i="16"/>
  <c r="BW30" i="16" s="1"/>
  <c r="Q30" i="16"/>
  <c r="BS30" i="16" s="1"/>
  <c r="M30" i="16"/>
  <c r="BO30" i="16" s="1"/>
  <c r="I30" i="16"/>
  <c r="BK30" i="16" s="1"/>
  <c r="E30" i="16"/>
  <c r="BG30" i="16" s="1"/>
  <c r="Z29" i="16"/>
  <c r="CB29" i="16" s="1"/>
  <c r="V29" i="16"/>
  <c r="BX29" i="16" s="1"/>
  <c r="R29" i="16"/>
  <c r="BT29" i="16" s="1"/>
  <c r="N29" i="16"/>
  <c r="BP29" i="16" s="1"/>
  <c r="J29" i="16"/>
  <c r="BL29" i="16" s="1"/>
  <c r="F29" i="16"/>
  <c r="BH29" i="16" s="1"/>
  <c r="B29" i="16"/>
  <c r="W28" i="16"/>
  <c r="BY28" i="16" s="1"/>
  <c r="S28" i="16"/>
  <c r="BU28" i="16" s="1"/>
  <c r="O28" i="16"/>
  <c r="BQ28" i="16" s="1"/>
  <c r="K28" i="16"/>
  <c r="BM28" i="16" s="1"/>
  <c r="G28" i="16"/>
  <c r="BI28" i="16" s="1"/>
  <c r="C28" i="16"/>
  <c r="BE28" i="16" s="1"/>
  <c r="X27" i="16"/>
  <c r="BZ27" i="16" s="1"/>
  <c r="T27" i="16"/>
  <c r="BV27" i="16" s="1"/>
  <c r="P27" i="16"/>
  <c r="BR27" i="16" s="1"/>
  <c r="L27" i="16"/>
  <c r="BN27" i="16" s="1"/>
  <c r="H27" i="16"/>
  <c r="BJ27" i="16" s="1"/>
  <c r="D27" i="16"/>
  <c r="BF27" i="16" s="1"/>
  <c r="Y26" i="16"/>
  <c r="CA26" i="16" s="1"/>
  <c r="U26" i="16"/>
  <c r="BW26" i="16" s="1"/>
  <c r="Q26" i="16"/>
  <c r="BS26" i="16" s="1"/>
  <c r="M26" i="16"/>
  <c r="BO26" i="16" s="1"/>
  <c r="I26" i="16"/>
  <c r="BK26" i="16" s="1"/>
  <c r="E26" i="16"/>
  <c r="BG26" i="16" s="1"/>
  <c r="Z25" i="16"/>
  <c r="CB25" i="16" s="1"/>
  <c r="V25" i="16"/>
  <c r="BX25" i="16" s="1"/>
  <c r="R25" i="16"/>
  <c r="BT25" i="16" s="1"/>
  <c r="N25" i="16"/>
  <c r="BP25" i="16" s="1"/>
  <c r="J25" i="16"/>
  <c r="BL25" i="16" s="1"/>
  <c r="F25" i="16"/>
  <c r="BH25" i="16" s="1"/>
  <c r="B25" i="16"/>
  <c r="W24" i="16"/>
  <c r="BY24" i="16" s="1"/>
  <c r="S24" i="16"/>
  <c r="BU24" i="16" s="1"/>
  <c r="O24" i="16"/>
  <c r="BQ24" i="16" s="1"/>
  <c r="K24" i="16"/>
  <c r="BM24" i="16" s="1"/>
  <c r="G24" i="16"/>
  <c r="BI24" i="16" s="1"/>
  <c r="C24" i="16"/>
  <c r="BE24" i="16" s="1"/>
  <c r="X23" i="16"/>
  <c r="BZ23" i="16" s="1"/>
  <c r="T23" i="16"/>
  <c r="BV23" i="16" s="1"/>
  <c r="P23" i="16"/>
  <c r="BR23" i="16" s="1"/>
  <c r="L23" i="16"/>
  <c r="BN23" i="16" s="1"/>
  <c r="H23" i="16"/>
  <c r="BJ23" i="16" s="1"/>
  <c r="D23" i="16"/>
  <c r="BF23" i="16" s="1"/>
  <c r="Y22" i="16"/>
  <c r="CA22" i="16" s="1"/>
  <c r="U22" i="16"/>
  <c r="BW22" i="16" s="1"/>
  <c r="Q22" i="16"/>
  <c r="BS22" i="16" s="1"/>
  <c r="M22" i="16"/>
  <c r="BO22" i="16" s="1"/>
  <c r="I22" i="16"/>
  <c r="BK22" i="16" s="1"/>
  <c r="E22" i="16"/>
  <c r="BG22" i="16" s="1"/>
  <c r="Z21" i="16"/>
  <c r="CB21" i="16" s="1"/>
  <c r="V21" i="16"/>
  <c r="BX21" i="16" s="1"/>
  <c r="R21" i="16"/>
  <c r="BT21" i="16" s="1"/>
  <c r="N21" i="16"/>
  <c r="BP21" i="16" s="1"/>
  <c r="J21" i="16"/>
  <c r="BL21" i="16" s="1"/>
  <c r="F21" i="16"/>
  <c r="BH21" i="16" s="1"/>
  <c r="B21" i="16"/>
  <c r="W20" i="16"/>
  <c r="BY20" i="16" s="1"/>
  <c r="S20" i="16"/>
  <c r="BU20" i="16" s="1"/>
  <c r="O20" i="16"/>
  <c r="BQ20" i="16" s="1"/>
  <c r="K20" i="16"/>
  <c r="BM20" i="16" s="1"/>
  <c r="G20" i="16"/>
  <c r="BI20" i="16" s="1"/>
  <c r="C20" i="16"/>
  <c r="BE20" i="16" s="1"/>
  <c r="X19" i="16"/>
  <c r="BZ19" i="16" s="1"/>
  <c r="T20" i="8"/>
  <c r="BV20" i="8" s="1"/>
  <c r="B10" i="8"/>
  <c r="X30" i="13"/>
  <c r="BZ30" i="13" s="1"/>
  <c r="Y27" i="13"/>
  <c r="CA27" i="13" s="1"/>
  <c r="K25" i="13"/>
  <c r="BM25" i="13" s="1"/>
  <c r="V22" i="13"/>
  <c r="BX22" i="13" s="1"/>
  <c r="H20" i="13"/>
  <c r="BJ20" i="13" s="1"/>
  <c r="S17" i="13"/>
  <c r="BU17" i="13" s="1"/>
  <c r="E15" i="13"/>
  <c r="BG15" i="13" s="1"/>
  <c r="P12" i="13"/>
  <c r="BR12" i="13" s="1"/>
  <c r="B10" i="13"/>
  <c r="R8" i="13"/>
  <c r="BT8" i="13" s="1"/>
  <c r="K7" i="13"/>
  <c r="BM7" i="13" s="1"/>
  <c r="D6" i="13"/>
  <c r="BF6" i="13" s="1"/>
  <c r="V30" i="14"/>
  <c r="BX30" i="14" s="1"/>
  <c r="O29" i="14"/>
  <c r="BQ29" i="14" s="1"/>
  <c r="H28" i="14"/>
  <c r="BJ28" i="14" s="1"/>
  <c r="Z26" i="14"/>
  <c r="CB26" i="14" s="1"/>
  <c r="S25" i="14"/>
  <c r="BU25" i="14" s="1"/>
  <c r="L24" i="14"/>
  <c r="BN24" i="14" s="1"/>
  <c r="E23" i="14"/>
  <c r="BG23" i="14" s="1"/>
  <c r="Z21" i="14"/>
  <c r="CB21" i="14" s="1"/>
  <c r="I21" i="14"/>
  <c r="BK21" i="14" s="1"/>
  <c r="R20" i="14"/>
  <c r="BT20" i="14" s="1"/>
  <c r="B20" i="14"/>
  <c r="K19" i="14"/>
  <c r="BM19" i="14" s="1"/>
  <c r="T18" i="14"/>
  <c r="BV18" i="14" s="1"/>
  <c r="D18" i="14"/>
  <c r="BF18" i="14" s="1"/>
  <c r="M17" i="14"/>
  <c r="BO17" i="14" s="1"/>
  <c r="V16" i="14"/>
  <c r="BX16" i="14" s="1"/>
  <c r="F16" i="14"/>
  <c r="BH16" i="14" s="1"/>
  <c r="O15" i="14"/>
  <c r="BQ15" i="14" s="1"/>
  <c r="X14" i="14"/>
  <c r="BZ14" i="14" s="1"/>
  <c r="H14" i="14"/>
  <c r="BJ14" i="14" s="1"/>
  <c r="Q13" i="14"/>
  <c r="BS13" i="14" s="1"/>
  <c r="Z12" i="14"/>
  <c r="CB12" i="14" s="1"/>
  <c r="J12" i="14"/>
  <c r="BL12" i="14" s="1"/>
  <c r="S11" i="14"/>
  <c r="BU11" i="14" s="1"/>
  <c r="C11" i="14"/>
  <c r="BE11" i="14" s="1"/>
  <c r="L10" i="14"/>
  <c r="BN10" i="14" s="1"/>
  <c r="U9" i="14"/>
  <c r="BW9" i="14" s="1"/>
  <c r="J9" i="14"/>
  <c r="BL9" i="14" s="1"/>
  <c r="X8" i="14"/>
  <c r="BZ8" i="14" s="1"/>
  <c r="N8" i="14"/>
  <c r="BP8" i="14" s="1"/>
  <c r="F8" i="14"/>
  <c r="BH8" i="14" s="1"/>
  <c r="W7" i="14"/>
  <c r="BY7" i="14" s="1"/>
  <c r="O7" i="14"/>
  <c r="BQ7" i="14" s="1"/>
  <c r="G7" i="14"/>
  <c r="BI7" i="14" s="1"/>
  <c r="X6" i="14"/>
  <c r="BZ6" i="14" s="1"/>
  <c r="P6" i="14"/>
  <c r="BR6" i="14" s="1"/>
  <c r="H6" i="14"/>
  <c r="BJ6" i="14" s="1"/>
  <c r="Y5" i="14"/>
  <c r="CA5" i="14" s="1"/>
  <c r="Q5" i="14"/>
  <c r="BS5" i="14" s="1"/>
  <c r="I5" i="14"/>
  <c r="BK5" i="14" s="1"/>
  <c r="Z30" i="15"/>
  <c r="CB30" i="15" s="1"/>
  <c r="R30" i="15"/>
  <c r="BT30" i="15" s="1"/>
  <c r="J30" i="15"/>
  <c r="BL30" i="15" s="1"/>
  <c r="B30" i="15"/>
  <c r="S29" i="15"/>
  <c r="BU29" i="15" s="1"/>
  <c r="K29" i="15"/>
  <c r="BM29" i="15" s="1"/>
  <c r="C29" i="15"/>
  <c r="BE29" i="15" s="1"/>
  <c r="T28" i="15"/>
  <c r="BV28" i="15" s="1"/>
  <c r="L28" i="15"/>
  <c r="BN28" i="15" s="1"/>
  <c r="D28" i="15"/>
  <c r="BF28" i="15" s="1"/>
  <c r="U27" i="15"/>
  <c r="BW27" i="15" s="1"/>
  <c r="M27" i="15"/>
  <c r="BO27" i="15" s="1"/>
  <c r="E27" i="15"/>
  <c r="BG27" i="15" s="1"/>
  <c r="V26" i="15"/>
  <c r="BX26" i="15" s="1"/>
  <c r="N26" i="15"/>
  <c r="BP26" i="15" s="1"/>
  <c r="F26" i="15"/>
  <c r="BH26" i="15" s="1"/>
  <c r="W25" i="15"/>
  <c r="BY25" i="15" s="1"/>
  <c r="O25" i="15"/>
  <c r="BQ25" i="15" s="1"/>
  <c r="G25" i="15"/>
  <c r="BI25" i="15" s="1"/>
  <c r="X24" i="15"/>
  <c r="BZ24" i="15" s="1"/>
  <c r="P24" i="15"/>
  <c r="BR24" i="15" s="1"/>
  <c r="H24" i="15"/>
  <c r="BJ24" i="15" s="1"/>
  <c r="Y23" i="15"/>
  <c r="CA23" i="15" s="1"/>
  <c r="Q23" i="15"/>
  <c r="BS23" i="15" s="1"/>
  <c r="I23" i="15"/>
  <c r="BK23" i="15" s="1"/>
  <c r="Z22" i="15"/>
  <c r="CB22" i="15" s="1"/>
  <c r="R22" i="15"/>
  <c r="BT22" i="15" s="1"/>
  <c r="J22" i="15"/>
  <c r="BL22" i="15" s="1"/>
  <c r="B22" i="15"/>
  <c r="S21" i="15"/>
  <c r="BU21" i="15" s="1"/>
  <c r="K21" i="15"/>
  <c r="BM21" i="15" s="1"/>
  <c r="C21" i="15"/>
  <c r="BE21" i="15" s="1"/>
  <c r="T20" i="15"/>
  <c r="BV20" i="15" s="1"/>
  <c r="L20" i="15"/>
  <c r="BN20" i="15" s="1"/>
  <c r="D20" i="15"/>
  <c r="BF20" i="15" s="1"/>
  <c r="U19" i="15"/>
  <c r="BW19" i="15" s="1"/>
  <c r="M19" i="15"/>
  <c r="BO19" i="15" s="1"/>
  <c r="E19" i="15"/>
  <c r="BG19" i="15" s="1"/>
  <c r="V18" i="15"/>
  <c r="BX18" i="15" s="1"/>
  <c r="N18" i="15"/>
  <c r="BP18" i="15" s="1"/>
  <c r="F18" i="15"/>
  <c r="BH18" i="15" s="1"/>
  <c r="W17" i="15"/>
  <c r="BY17" i="15" s="1"/>
  <c r="O17" i="15"/>
  <c r="BQ17" i="15" s="1"/>
  <c r="G17" i="15"/>
  <c r="BI17" i="15" s="1"/>
  <c r="X16" i="15"/>
  <c r="BZ16" i="15" s="1"/>
  <c r="P16" i="15"/>
  <c r="BR16" i="15" s="1"/>
  <c r="H16" i="15"/>
  <c r="BJ16" i="15" s="1"/>
  <c r="Y15" i="15"/>
  <c r="CA15" i="15" s="1"/>
  <c r="Q15" i="15"/>
  <c r="BS15" i="15" s="1"/>
  <c r="I15" i="15"/>
  <c r="BK15" i="15" s="1"/>
  <c r="Z14" i="15"/>
  <c r="CB14" i="15" s="1"/>
  <c r="R14" i="15"/>
  <c r="BT14" i="15" s="1"/>
  <c r="J14" i="15"/>
  <c r="BL14" i="15" s="1"/>
  <c r="B14" i="15"/>
  <c r="S13" i="15"/>
  <c r="BU13" i="15" s="1"/>
  <c r="K13" i="15"/>
  <c r="BM13" i="15" s="1"/>
  <c r="C13" i="15"/>
  <c r="BE13" i="15" s="1"/>
  <c r="T12" i="15"/>
  <c r="BV12" i="15" s="1"/>
  <c r="L12" i="15"/>
  <c r="BN12" i="15" s="1"/>
  <c r="D12" i="15"/>
  <c r="BF12" i="15" s="1"/>
  <c r="U11" i="15"/>
  <c r="BW11" i="15" s="1"/>
  <c r="M11" i="15"/>
  <c r="BO11" i="15" s="1"/>
  <c r="E11" i="15"/>
  <c r="BG11" i="15" s="1"/>
  <c r="V10" i="15"/>
  <c r="BX10" i="15" s="1"/>
  <c r="N10" i="15"/>
  <c r="BP10" i="15" s="1"/>
  <c r="F10" i="15"/>
  <c r="BH10" i="15" s="1"/>
  <c r="W9" i="15"/>
  <c r="BY9" i="15" s="1"/>
  <c r="O9" i="15"/>
  <c r="BQ9" i="15" s="1"/>
  <c r="G9" i="15"/>
  <c r="BI9" i="15" s="1"/>
  <c r="X8" i="15"/>
  <c r="BZ8" i="15" s="1"/>
  <c r="P8" i="15"/>
  <c r="BR8" i="15" s="1"/>
  <c r="H8" i="15"/>
  <c r="BJ8" i="15" s="1"/>
  <c r="Y7" i="15"/>
  <c r="CA7" i="15" s="1"/>
  <c r="Q7" i="15"/>
  <c r="BS7" i="15" s="1"/>
  <c r="I7" i="15"/>
  <c r="BK7" i="15" s="1"/>
  <c r="Z6" i="15"/>
  <c r="CB6" i="15" s="1"/>
  <c r="R6" i="15"/>
  <c r="BT6" i="15" s="1"/>
  <c r="J6" i="15"/>
  <c r="BL6" i="15" s="1"/>
  <c r="B6" i="15"/>
  <c r="S5" i="15"/>
  <c r="BU5" i="15" s="1"/>
  <c r="K5" i="15"/>
  <c r="BM5" i="15" s="1"/>
  <c r="C5" i="15"/>
  <c r="BE5" i="15" s="1"/>
  <c r="T30" i="16"/>
  <c r="BV30" i="16" s="1"/>
  <c r="L30" i="16"/>
  <c r="BN30" i="16" s="1"/>
  <c r="D30" i="16"/>
  <c r="BF30" i="16" s="1"/>
  <c r="U29" i="16"/>
  <c r="BW29" i="16" s="1"/>
  <c r="M29" i="16"/>
  <c r="BO29" i="16" s="1"/>
  <c r="E29" i="16"/>
  <c r="BG29" i="16" s="1"/>
  <c r="V28" i="16"/>
  <c r="BX28" i="16" s="1"/>
  <c r="N28" i="16"/>
  <c r="BP28" i="16" s="1"/>
  <c r="F28" i="16"/>
  <c r="BH28" i="16" s="1"/>
  <c r="W27" i="16"/>
  <c r="BY27" i="16" s="1"/>
  <c r="O27" i="16"/>
  <c r="BQ27" i="16" s="1"/>
  <c r="G27" i="16"/>
  <c r="BI27" i="16" s="1"/>
  <c r="X26" i="16"/>
  <c r="BZ26" i="16" s="1"/>
  <c r="P26" i="16"/>
  <c r="BR26" i="16" s="1"/>
  <c r="H26" i="16"/>
  <c r="BJ26" i="16" s="1"/>
  <c r="Y25" i="16"/>
  <c r="CA25" i="16" s="1"/>
  <c r="Q25" i="16"/>
  <c r="BS25" i="16" s="1"/>
  <c r="I25" i="16"/>
  <c r="BK25" i="16" s="1"/>
  <c r="Z24" i="16"/>
  <c r="CB24" i="16" s="1"/>
  <c r="R24" i="16"/>
  <c r="BT24" i="16" s="1"/>
  <c r="J24" i="16"/>
  <c r="BL24" i="16" s="1"/>
  <c r="B24" i="16"/>
  <c r="S23" i="16"/>
  <c r="BU23" i="16" s="1"/>
  <c r="K23" i="16"/>
  <c r="BM23" i="16" s="1"/>
  <c r="C23" i="16"/>
  <c r="BE23" i="16" s="1"/>
  <c r="T22" i="16"/>
  <c r="BV22" i="16" s="1"/>
  <c r="L22" i="16"/>
  <c r="BN22" i="16" s="1"/>
  <c r="D22" i="16"/>
  <c r="BF22" i="16" s="1"/>
  <c r="U21" i="16"/>
  <c r="BW21" i="16" s="1"/>
  <c r="M21" i="16"/>
  <c r="BO21" i="16" s="1"/>
  <c r="E21" i="16"/>
  <c r="BG21" i="16" s="1"/>
  <c r="V20" i="16"/>
  <c r="BX20" i="16" s="1"/>
  <c r="N20" i="16"/>
  <c r="BP20" i="16" s="1"/>
  <c r="I20" i="16"/>
  <c r="BK20" i="16" s="1"/>
  <c r="D20" i="16"/>
  <c r="BF20" i="16" s="1"/>
  <c r="W19" i="16"/>
  <c r="BY19" i="16" s="1"/>
  <c r="S19" i="16"/>
  <c r="BU19" i="16" s="1"/>
  <c r="O19" i="16"/>
  <c r="BQ19" i="16" s="1"/>
  <c r="K19" i="16"/>
  <c r="BM19" i="16" s="1"/>
  <c r="G19" i="16"/>
  <c r="BI19" i="16" s="1"/>
  <c r="C19" i="16"/>
  <c r="BE19" i="16" s="1"/>
  <c r="X18" i="16"/>
  <c r="BZ18" i="16" s="1"/>
  <c r="T18" i="16"/>
  <c r="BV18" i="16" s="1"/>
  <c r="P18" i="16"/>
  <c r="BR18" i="16" s="1"/>
  <c r="L18" i="16"/>
  <c r="BN18" i="16" s="1"/>
  <c r="H18" i="16"/>
  <c r="BJ18" i="16" s="1"/>
  <c r="D18" i="16"/>
  <c r="BF18" i="16" s="1"/>
  <c r="Y17" i="16"/>
  <c r="CA17" i="16" s="1"/>
  <c r="U17" i="16"/>
  <c r="BW17" i="16" s="1"/>
  <c r="Q17" i="16"/>
  <c r="BS17" i="16" s="1"/>
  <c r="M17" i="16"/>
  <c r="BO17" i="16" s="1"/>
  <c r="I17" i="16"/>
  <c r="BK17" i="16" s="1"/>
  <c r="E17" i="16"/>
  <c r="BG17" i="16" s="1"/>
  <c r="Z16" i="16"/>
  <c r="CB16" i="16" s="1"/>
  <c r="V16" i="16"/>
  <c r="BX16" i="16" s="1"/>
  <c r="R16" i="16"/>
  <c r="BT16" i="16" s="1"/>
  <c r="N16" i="16"/>
  <c r="BP16" i="16" s="1"/>
  <c r="J16" i="16"/>
  <c r="BL16" i="16" s="1"/>
  <c r="F16" i="16"/>
  <c r="BH16" i="16" s="1"/>
  <c r="B16" i="16"/>
  <c r="W15" i="16"/>
  <c r="BY15" i="16" s="1"/>
  <c r="S15" i="16"/>
  <c r="BU15" i="16" s="1"/>
  <c r="O15" i="16"/>
  <c r="BQ15" i="16" s="1"/>
  <c r="K15" i="16"/>
  <c r="BM15" i="16" s="1"/>
  <c r="G15" i="16"/>
  <c r="BI15" i="16" s="1"/>
  <c r="C15" i="16"/>
  <c r="BE15" i="16" s="1"/>
  <c r="X14" i="16"/>
  <c r="BZ14" i="16" s="1"/>
  <c r="T14" i="16"/>
  <c r="BV14" i="16" s="1"/>
  <c r="P14" i="16"/>
  <c r="BR14" i="16" s="1"/>
  <c r="L14" i="16"/>
  <c r="BN14" i="16" s="1"/>
  <c r="H14" i="16"/>
  <c r="BJ14" i="16" s="1"/>
  <c r="D14" i="16"/>
  <c r="BF14" i="16" s="1"/>
  <c r="Y13" i="16"/>
  <c r="CA13" i="16" s="1"/>
  <c r="U13" i="16"/>
  <c r="BW13" i="16" s="1"/>
  <c r="Q13" i="16"/>
  <c r="BS13" i="16" s="1"/>
  <c r="M13" i="16"/>
  <c r="BO13" i="16" s="1"/>
  <c r="I13" i="16"/>
  <c r="BK13" i="16" s="1"/>
  <c r="E13" i="16"/>
  <c r="BG13" i="16" s="1"/>
  <c r="Z12" i="16"/>
  <c r="CB12" i="16" s="1"/>
  <c r="V12" i="16"/>
  <c r="BX12" i="16" s="1"/>
  <c r="R12" i="16"/>
  <c r="BT12" i="16" s="1"/>
  <c r="N12" i="16"/>
  <c r="BP12" i="16" s="1"/>
  <c r="J12" i="16"/>
  <c r="BL12" i="16" s="1"/>
  <c r="F12" i="16"/>
  <c r="BH12" i="16" s="1"/>
  <c r="B12" i="16"/>
  <c r="W11" i="16"/>
  <c r="BY11" i="16" s="1"/>
  <c r="S11" i="16"/>
  <c r="BU11" i="16" s="1"/>
  <c r="O11" i="16"/>
  <c r="BQ11" i="16" s="1"/>
  <c r="K11" i="16"/>
  <c r="BM11" i="16" s="1"/>
  <c r="G11" i="16"/>
  <c r="BI11" i="16" s="1"/>
  <c r="C11" i="16"/>
  <c r="BE11" i="16" s="1"/>
  <c r="X10" i="16"/>
  <c r="BZ10" i="16" s="1"/>
  <c r="T10" i="16"/>
  <c r="BV10" i="16" s="1"/>
  <c r="P10" i="16"/>
  <c r="BR10" i="16" s="1"/>
  <c r="L10" i="16"/>
  <c r="BN10" i="16" s="1"/>
  <c r="H10" i="16"/>
  <c r="BJ10" i="16" s="1"/>
  <c r="D10" i="16"/>
  <c r="BF10" i="16" s="1"/>
  <c r="Y9" i="16"/>
  <c r="CA9" i="16" s="1"/>
  <c r="U9" i="16"/>
  <c r="BW9" i="16" s="1"/>
  <c r="Q9" i="16"/>
  <c r="BS9" i="16" s="1"/>
  <c r="M9" i="16"/>
  <c r="BO9" i="16" s="1"/>
  <c r="I9" i="16"/>
  <c r="BK9" i="16" s="1"/>
  <c r="E9" i="16"/>
  <c r="BG9" i="16" s="1"/>
  <c r="Z8" i="16"/>
  <c r="CB8" i="16" s="1"/>
  <c r="V8" i="16"/>
  <c r="BX8" i="16" s="1"/>
  <c r="R8" i="16"/>
  <c r="BT8" i="16" s="1"/>
  <c r="N8" i="16"/>
  <c r="BP8" i="16" s="1"/>
  <c r="J8" i="16"/>
  <c r="BL8" i="16" s="1"/>
  <c r="F8" i="16"/>
  <c r="BH8" i="16" s="1"/>
  <c r="B8" i="16"/>
  <c r="W7" i="16"/>
  <c r="BY7" i="16" s="1"/>
  <c r="S7" i="16"/>
  <c r="BU7" i="16" s="1"/>
  <c r="O7" i="16"/>
  <c r="BQ7" i="16" s="1"/>
  <c r="K7" i="16"/>
  <c r="BM7" i="16" s="1"/>
  <c r="G7" i="16"/>
  <c r="BI7" i="16" s="1"/>
  <c r="C7" i="16"/>
  <c r="BE7" i="16" s="1"/>
  <c r="X6" i="16"/>
  <c r="BZ6" i="16" s="1"/>
  <c r="T6" i="16"/>
  <c r="BV6" i="16" s="1"/>
  <c r="P6" i="16"/>
  <c r="BR6" i="16" s="1"/>
  <c r="L6" i="16"/>
  <c r="BN6" i="16" s="1"/>
  <c r="H6" i="16"/>
  <c r="BJ6" i="16" s="1"/>
  <c r="D6" i="16"/>
  <c r="BF6" i="16" s="1"/>
  <c r="Y5" i="16"/>
  <c r="CA5" i="16" s="1"/>
  <c r="U5" i="16"/>
  <c r="BW5" i="16" s="1"/>
  <c r="Q5" i="16"/>
  <c r="BS5" i="16" s="1"/>
  <c r="M5" i="16"/>
  <c r="BO5" i="16" s="1"/>
  <c r="I5" i="16"/>
  <c r="BK5" i="16" s="1"/>
  <c r="E5" i="16"/>
  <c r="BG5" i="16" s="1"/>
  <c r="Z30" i="17"/>
  <c r="CB30" i="17" s="1"/>
  <c r="V30" i="17"/>
  <c r="BX30" i="17" s="1"/>
  <c r="R30" i="17"/>
  <c r="BT30" i="17" s="1"/>
  <c r="N30" i="17"/>
  <c r="BP30" i="17" s="1"/>
  <c r="J30" i="17"/>
  <c r="BL30" i="17" s="1"/>
  <c r="F30" i="17"/>
  <c r="BH30" i="17" s="1"/>
  <c r="B30" i="17"/>
  <c r="W29" i="17"/>
  <c r="BY29" i="17" s="1"/>
  <c r="S29" i="17"/>
  <c r="BU29" i="17" s="1"/>
  <c r="O29" i="17"/>
  <c r="BQ29" i="17" s="1"/>
  <c r="K29" i="17"/>
  <c r="BM29" i="17" s="1"/>
  <c r="G29" i="17"/>
  <c r="BI29" i="17" s="1"/>
  <c r="C29" i="17"/>
  <c r="BE29" i="17" s="1"/>
  <c r="X28" i="17"/>
  <c r="BZ28" i="17" s="1"/>
  <c r="T28" i="17"/>
  <c r="BV28" i="17" s="1"/>
  <c r="P28" i="17"/>
  <c r="BR28" i="17" s="1"/>
  <c r="L28" i="17"/>
  <c r="BN28" i="17" s="1"/>
  <c r="H28" i="17"/>
  <c r="BJ28" i="17" s="1"/>
  <c r="D28" i="17"/>
  <c r="BF28" i="17" s="1"/>
  <c r="Y27" i="17"/>
  <c r="CA27" i="17" s="1"/>
  <c r="U27" i="17"/>
  <c r="BW27" i="17" s="1"/>
  <c r="Q27" i="17"/>
  <c r="BS27" i="17" s="1"/>
  <c r="M27" i="17"/>
  <c r="BO27" i="17" s="1"/>
  <c r="I27" i="17"/>
  <c r="BK27" i="17" s="1"/>
  <c r="E27" i="17"/>
  <c r="BG27" i="17" s="1"/>
  <c r="Z26" i="17"/>
  <c r="CB26" i="17" s="1"/>
  <c r="V26" i="17"/>
  <c r="BX26" i="17" s="1"/>
  <c r="R26" i="17"/>
  <c r="BT26" i="17" s="1"/>
  <c r="N26" i="17"/>
  <c r="BP26" i="17" s="1"/>
  <c r="J26" i="17"/>
  <c r="BL26" i="17" s="1"/>
  <c r="F26" i="17"/>
  <c r="BH26" i="17" s="1"/>
  <c r="B26" i="17"/>
  <c r="W25" i="17"/>
  <c r="BY25" i="17" s="1"/>
  <c r="S25" i="17"/>
  <c r="BU25" i="17" s="1"/>
  <c r="O25" i="17"/>
  <c r="BQ25" i="17" s="1"/>
  <c r="K25" i="17"/>
  <c r="BM25" i="17" s="1"/>
  <c r="G25" i="17"/>
  <c r="BI25" i="17" s="1"/>
  <c r="C25" i="17"/>
  <c r="BE25" i="17" s="1"/>
  <c r="X24" i="17"/>
  <c r="BZ24" i="17" s="1"/>
  <c r="T24" i="17"/>
  <c r="BV24" i="17" s="1"/>
  <c r="P24" i="17"/>
  <c r="BR24" i="17" s="1"/>
  <c r="L24" i="17"/>
  <c r="BN24" i="17" s="1"/>
  <c r="H24" i="17"/>
  <c r="BJ24" i="17" s="1"/>
  <c r="D24" i="17"/>
  <c r="BF24" i="17" s="1"/>
  <c r="Y23" i="17"/>
  <c r="CA23" i="17" s="1"/>
  <c r="U23" i="17"/>
  <c r="BW23" i="17" s="1"/>
  <c r="Q23" i="17"/>
  <c r="BS23" i="17" s="1"/>
  <c r="M23" i="17"/>
  <c r="BO23" i="17" s="1"/>
  <c r="I23" i="17"/>
  <c r="BK23" i="17" s="1"/>
  <c r="E23" i="17"/>
  <c r="BG23" i="17" s="1"/>
  <c r="Z22" i="17"/>
  <c r="CB22" i="17" s="1"/>
  <c r="V22" i="17"/>
  <c r="BX22" i="17" s="1"/>
  <c r="R22" i="17"/>
  <c r="BT22" i="17" s="1"/>
  <c r="N22" i="17"/>
  <c r="BP22" i="17" s="1"/>
  <c r="J22" i="17"/>
  <c r="BL22" i="17" s="1"/>
  <c r="F22" i="17"/>
  <c r="BH22" i="17" s="1"/>
  <c r="B22" i="17"/>
  <c r="W21" i="17"/>
  <c r="BY21" i="17" s="1"/>
  <c r="S21" i="17"/>
  <c r="BU21" i="17" s="1"/>
  <c r="O21" i="17"/>
  <c r="BQ21" i="17" s="1"/>
  <c r="K21" i="17"/>
  <c r="BM21" i="17" s="1"/>
  <c r="G21" i="17"/>
  <c r="BI21" i="17" s="1"/>
  <c r="C21" i="17"/>
  <c r="BE21" i="17" s="1"/>
  <c r="X20" i="17"/>
  <c r="BZ20" i="17" s="1"/>
  <c r="T20" i="17"/>
  <c r="BV20" i="17" s="1"/>
  <c r="P20" i="17"/>
  <c r="BR20" i="17" s="1"/>
  <c r="L20" i="17"/>
  <c r="BN20" i="17" s="1"/>
  <c r="H20" i="17"/>
  <c r="BJ20" i="17" s="1"/>
  <c r="D20" i="17"/>
  <c r="BF20" i="17" s="1"/>
  <c r="Y19" i="17"/>
  <c r="CA19" i="17" s="1"/>
  <c r="U19" i="17"/>
  <c r="BW19" i="17" s="1"/>
  <c r="Q19" i="17"/>
  <c r="BS19" i="17" s="1"/>
  <c r="M19" i="17"/>
  <c r="BO19" i="17" s="1"/>
  <c r="I19" i="17"/>
  <c r="BK19" i="17" s="1"/>
  <c r="E19" i="17"/>
  <c r="BG19" i="17" s="1"/>
  <c r="Z18" i="17"/>
  <c r="CB18" i="17" s="1"/>
  <c r="V18" i="17"/>
  <c r="BX18" i="17" s="1"/>
  <c r="F18" i="8"/>
  <c r="BH18" i="8" s="1"/>
  <c r="H9" i="8"/>
  <c r="BJ9" i="8" s="1"/>
  <c r="E30" i="13"/>
  <c r="BG30" i="13" s="1"/>
  <c r="P27" i="13"/>
  <c r="BR27" i="13" s="1"/>
  <c r="B25" i="13"/>
  <c r="M22" i="13"/>
  <c r="BO22" i="13" s="1"/>
  <c r="X19" i="13"/>
  <c r="BZ19" i="13" s="1"/>
  <c r="J17" i="13"/>
  <c r="BL17" i="13" s="1"/>
  <c r="U14" i="13"/>
  <c r="BW14" i="13" s="1"/>
  <c r="G12" i="13"/>
  <c r="BI12" i="13" s="1"/>
  <c r="U9" i="13"/>
  <c r="BW9" i="13" s="1"/>
  <c r="M8" i="13"/>
  <c r="BO8" i="13" s="1"/>
  <c r="F7" i="13"/>
  <c r="BH7" i="13" s="1"/>
  <c r="X5" i="13"/>
  <c r="BZ5" i="13" s="1"/>
  <c r="Q30" i="14"/>
  <c r="BS30" i="14" s="1"/>
  <c r="J29" i="14"/>
  <c r="BL29" i="14" s="1"/>
  <c r="C28" i="14"/>
  <c r="BE28" i="14" s="1"/>
  <c r="U26" i="14"/>
  <c r="BW26" i="14" s="1"/>
  <c r="N25" i="14"/>
  <c r="BP25" i="14" s="1"/>
  <c r="G24" i="14"/>
  <c r="BI24" i="14" s="1"/>
  <c r="Y22" i="14"/>
  <c r="CA22" i="14" s="1"/>
  <c r="V21" i="14"/>
  <c r="BX21" i="14" s="1"/>
  <c r="F21" i="14"/>
  <c r="BH21" i="14" s="1"/>
  <c r="O20" i="14"/>
  <c r="BQ20" i="14" s="1"/>
  <c r="X19" i="14"/>
  <c r="BZ19" i="14" s="1"/>
  <c r="H19" i="14"/>
  <c r="BJ19" i="14" s="1"/>
  <c r="Q18" i="14"/>
  <c r="BS18" i="14" s="1"/>
  <c r="Z17" i="14"/>
  <c r="CB17" i="14" s="1"/>
  <c r="J17" i="14"/>
  <c r="BL17" i="14" s="1"/>
  <c r="S16" i="14"/>
  <c r="BU16" i="14" s="1"/>
  <c r="C16" i="14"/>
  <c r="BE16" i="14" s="1"/>
  <c r="L15" i="14"/>
  <c r="BN15" i="14" s="1"/>
  <c r="U14" i="14"/>
  <c r="BW14" i="14" s="1"/>
  <c r="E14" i="14"/>
  <c r="BG14" i="14" s="1"/>
  <c r="N13" i="14"/>
  <c r="BP13" i="14" s="1"/>
  <c r="W12" i="14"/>
  <c r="BY12" i="14" s="1"/>
  <c r="G12" i="14"/>
  <c r="BI12" i="14" s="1"/>
  <c r="P11" i="14"/>
  <c r="BR11" i="14" s="1"/>
  <c r="Y10" i="14"/>
  <c r="CA10" i="14" s="1"/>
  <c r="I10" i="14"/>
  <c r="BK10" i="14" s="1"/>
  <c r="S9" i="14"/>
  <c r="BU9" i="14" s="1"/>
  <c r="I9" i="14"/>
  <c r="BK9" i="14" s="1"/>
  <c r="W8" i="14"/>
  <c r="BY8" i="14" s="1"/>
  <c r="M8" i="14"/>
  <c r="BO8" i="14" s="1"/>
  <c r="E8" i="14"/>
  <c r="BG8" i="14" s="1"/>
  <c r="V7" i="14"/>
  <c r="BX7" i="14" s="1"/>
  <c r="N7" i="14"/>
  <c r="BP7" i="14" s="1"/>
  <c r="F7" i="14"/>
  <c r="BH7" i="14" s="1"/>
  <c r="W6" i="14"/>
  <c r="BY6" i="14" s="1"/>
  <c r="O6" i="14"/>
  <c r="BQ6" i="14" s="1"/>
  <c r="G6" i="14"/>
  <c r="BI6" i="14" s="1"/>
  <c r="X5" i="14"/>
  <c r="BZ5" i="14" s="1"/>
  <c r="P5" i="14"/>
  <c r="BR5" i="14" s="1"/>
  <c r="H5" i="14"/>
  <c r="BJ5" i="14" s="1"/>
  <c r="Y30" i="15"/>
  <c r="CA30" i="15" s="1"/>
  <c r="Q30" i="15"/>
  <c r="BS30" i="15" s="1"/>
  <c r="I30" i="15"/>
  <c r="BK30" i="15" s="1"/>
  <c r="Z29" i="15"/>
  <c r="CB29" i="15" s="1"/>
  <c r="R29" i="15"/>
  <c r="BT29" i="15" s="1"/>
  <c r="J29" i="15"/>
  <c r="BL29" i="15" s="1"/>
  <c r="B29" i="15"/>
  <c r="S28" i="15"/>
  <c r="BU28" i="15" s="1"/>
  <c r="K28" i="15"/>
  <c r="BM28" i="15" s="1"/>
  <c r="C28" i="15"/>
  <c r="BE28" i="15" s="1"/>
  <c r="T27" i="15"/>
  <c r="BV27" i="15" s="1"/>
  <c r="L27" i="15"/>
  <c r="BN27" i="15" s="1"/>
  <c r="D27" i="15"/>
  <c r="BF27" i="15" s="1"/>
  <c r="U26" i="15"/>
  <c r="BW26" i="15" s="1"/>
  <c r="M26" i="15"/>
  <c r="BO26" i="15" s="1"/>
  <c r="E26" i="15"/>
  <c r="BG26" i="15" s="1"/>
  <c r="V25" i="15"/>
  <c r="BX25" i="15" s="1"/>
  <c r="N25" i="15"/>
  <c r="BP25" i="15" s="1"/>
  <c r="F25" i="15"/>
  <c r="BH25" i="15" s="1"/>
  <c r="W24" i="15"/>
  <c r="BY24" i="15" s="1"/>
  <c r="O24" i="15"/>
  <c r="BQ24" i="15" s="1"/>
  <c r="G24" i="15"/>
  <c r="BI24" i="15" s="1"/>
  <c r="X23" i="15"/>
  <c r="BZ23" i="15" s="1"/>
  <c r="P23" i="15"/>
  <c r="BR23" i="15" s="1"/>
  <c r="H23" i="15"/>
  <c r="BJ23" i="15" s="1"/>
  <c r="Y22" i="15"/>
  <c r="CA22" i="15" s="1"/>
  <c r="Q22" i="15"/>
  <c r="BS22" i="15" s="1"/>
  <c r="I22" i="15"/>
  <c r="BK22" i="15" s="1"/>
  <c r="Z21" i="15"/>
  <c r="CB21" i="15" s="1"/>
  <c r="R21" i="15"/>
  <c r="BT21" i="15" s="1"/>
  <c r="J21" i="15"/>
  <c r="BL21" i="15" s="1"/>
  <c r="B21" i="15"/>
  <c r="S20" i="15"/>
  <c r="BU20" i="15" s="1"/>
  <c r="K20" i="15"/>
  <c r="BM20" i="15" s="1"/>
  <c r="C20" i="15"/>
  <c r="BE20" i="15" s="1"/>
  <c r="T19" i="15"/>
  <c r="BV19" i="15" s="1"/>
  <c r="L19" i="15"/>
  <c r="BN19" i="15" s="1"/>
  <c r="D19" i="15"/>
  <c r="BF19" i="15" s="1"/>
  <c r="U18" i="15"/>
  <c r="BW18" i="15" s="1"/>
  <c r="M18" i="15"/>
  <c r="BO18" i="15" s="1"/>
  <c r="E18" i="15"/>
  <c r="BG18" i="15" s="1"/>
  <c r="V17" i="15"/>
  <c r="BX17" i="15" s="1"/>
  <c r="N17" i="15"/>
  <c r="BP17" i="15" s="1"/>
  <c r="F17" i="15"/>
  <c r="BH17" i="15" s="1"/>
  <c r="W16" i="15"/>
  <c r="BY16" i="15" s="1"/>
  <c r="O16" i="15"/>
  <c r="BQ16" i="15" s="1"/>
  <c r="G16" i="15"/>
  <c r="BI16" i="15" s="1"/>
  <c r="X15" i="15"/>
  <c r="BZ15" i="15" s="1"/>
  <c r="P15" i="15"/>
  <c r="BR15" i="15" s="1"/>
  <c r="H15" i="15"/>
  <c r="BJ15" i="15" s="1"/>
  <c r="Y14" i="15"/>
  <c r="CA14" i="15" s="1"/>
  <c r="Q14" i="15"/>
  <c r="BS14" i="15" s="1"/>
  <c r="I14" i="15"/>
  <c r="BK14" i="15" s="1"/>
  <c r="Z13" i="15"/>
  <c r="CB13" i="15" s="1"/>
  <c r="R13" i="15"/>
  <c r="BT13" i="15" s="1"/>
  <c r="J13" i="15"/>
  <c r="BL13" i="15" s="1"/>
  <c r="B13" i="15"/>
  <c r="S12" i="15"/>
  <c r="BU12" i="15" s="1"/>
  <c r="K12" i="15"/>
  <c r="BM12" i="15" s="1"/>
  <c r="C12" i="15"/>
  <c r="BE12" i="15" s="1"/>
  <c r="T11" i="15"/>
  <c r="BV11" i="15" s="1"/>
  <c r="L11" i="15"/>
  <c r="BN11" i="15" s="1"/>
  <c r="D11" i="15"/>
  <c r="BF11" i="15" s="1"/>
  <c r="U10" i="15"/>
  <c r="BW10" i="15" s="1"/>
  <c r="M10" i="15"/>
  <c r="BO10" i="15" s="1"/>
  <c r="E10" i="15"/>
  <c r="BG10" i="15" s="1"/>
  <c r="V9" i="15"/>
  <c r="BX9" i="15" s="1"/>
  <c r="N9" i="15"/>
  <c r="BP9" i="15" s="1"/>
  <c r="F9" i="15"/>
  <c r="BH9" i="15" s="1"/>
  <c r="W8" i="15"/>
  <c r="BY8" i="15" s="1"/>
  <c r="O8" i="15"/>
  <c r="BQ8" i="15" s="1"/>
  <c r="G8" i="15"/>
  <c r="BI8" i="15" s="1"/>
  <c r="X7" i="15"/>
  <c r="BZ7" i="15" s="1"/>
  <c r="P7" i="15"/>
  <c r="BR7" i="15" s="1"/>
  <c r="H7" i="15"/>
  <c r="BJ7" i="15" s="1"/>
  <c r="Y6" i="15"/>
  <c r="CA6" i="15" s="1"/>
  <c r="Q6" i="15"/>
  <c r="BS6" i="15" s="1"/>
  <c r="I6" i="15"/>
  <c r="BK6" i="15" s="1"/>
  <c r="Z5" i="15"/>
  <c r="CB5" i="15" s="1"/>
  <c r="R5" i="15"/>
  <c r="BT5" i="15" s="1"/>
  <c r="J5" i="15"/>
  <c r="BL5" i="15" s="1"/>
  <c r="B5" i="15"/>
  <c r="S30" i="16"/>
  <c r="BU30" i="16" s="1"/>
  <c r="K30" i="16"/>
  <c r="BM30" i="16" s="1"/>
  <c r="C30" i="16"/>
  <c r="BE30" i="16" s="1"/>
  <c r="T29" i="16"/>
  <c r="BV29" i="16" s="1"/>
  <c r="L29" i="16"/>
  <c r="BN29" i="16" s="1"/>
  <c r="D29" i="16"/>
  <c r="BF29" i="16" s="1"/>
  <c r="U28" i="16"/>
  <c r="BW28" i="16" s="1"/>
  <c r="M28" i="16"/>
  <c r="BO28" i="16" s="1"/>
  <c r="E28" i="16"/>
  <c r="BG28" i="16" s="1"/>
  <c r="V27" i="16"/>
  <c r="BX27" i="16" s="1"/>
  <c r="N27" i="16"/>
  <c r="BP27" i="16" s="1"/>
  <c r="F27" i="16"/>
  <c r="BH27" i="16" s="1"/>
  <c r="W26" i="16"/>
  <c r="BY26" i="16" s="1"/>
  <c r="O26" i="16"/>
  <c r="BQ26" i="16" s="1"/>
  <c r="G26" i="16"/>
  <c r="BI26" i="16" s="1"/>
  <c r="X25" i="16"/>
  <c r="BZ25" i="16" s="1"/>
  <c r="P25" i="16"/>
  <c r="BR25" i="16" s="1"/>
  <c r="H25" i="16"/>
  <c r="BJ25" i="16" s="1"/>
  <c r="Y24" i="16"/>
  <c r="CA24" i="16" s="1"/>
  <c r="Q24" i="16"/>
  <c r="BS24" i="16" s="1"/>
  <c r="I24" i="16"/>
  <c r="BK24" i="16" s="1"/>
  <c r="Z23" i="16"/>
  <c r="CB23" i="16" s="1"/>
  <c r="R23" i="16"/>
  <c r="BT23" i="16" s="1"/>
  <c r="J23" i="16"/>
  <c r="BL23" i="16" s="1"/>
  <c r="B23" i="16"/>
  <c r="S22" i="16"/>
  <c r="BU22" i="16" s="1"/>
  <c r="K22" i="16"/>
  <c r="BM22" i="16" s="1"/>
  <c r="C22" i="16"/>
  <c r="BE22" i="16" s="1"/>
  <c r="T21" i="16"/>
  <c r="BV21" i="16" s="1"/>
  <c r="L21" i="16"/>
  <c r="BN21" i="16" s="1"/>
  <c r="D21" i="16"/>
  <c r="BF21" i="16" s="1"/>
  <c r="U20" i="16"/>
  <c r="BW20" i="16" s="1"/>
  <c r="M20" i="16"/>
  <c r="BO20" i="16" s="1"/>
  <c r="H20" i="16"/>
  <c r="BJ20" i="16" s="1"/>
  <c r="B20" i="16"/>
  <c r="V19" i="16"/>
  <c r="BX19" i="16" s="1"/>
  <c r="R19" i="16"/>
  <c r="BT19" i="16" s="1"/>
  <c r="N19" i="16"/>
  <c r="BP19" i="16" s="1"/>
  <c r="J19" i="16"/>
  <c r="BL19" i="16" s="1"/>
  <c r="F19" i="16"/>
  <c r="BH19" i="16" s="1"/>
  <c r="B19" i="16"/>
  <c r="W18" i="16"/>
  <c r="BY18" i="16" s="1"/>
  <c r="S18" i="16"/>
  <c r="BU18" i="16" s="1"/>
  <c r="O18" i="16"/>
  <c r="BQ18" i="16" s="1"/>
  <c r="K18" i="16"/>
  <c r="BM18" i="16" s="1"/>
  <c r="G18" i="16"/>
  <c r="BI18" i="16" s="1"/>
  <c r="C18" i="16"/>
  <c r="BE18" i="16" s="1"/>
  <c r="X17" i="16"/>
  <c r="BZ17" i="16" s="1"/>
  <c r="T17" i="16"/>
  <c r="BV17" i="16" s="1"/>
  <c r="P17" i="16"/>
  <c r="BR17" i="16" s="1"/>
  <c r="L17" i="16"/>
  <c r="BN17" i="16" s="1"/>
  <c r="H17" i="16"/>
  <c r="BJ17" i="16" s="1"/>
  <c r="D17" i="16"/>
  <c r="BF17" i="16" s="1"/>
  <c r="Y16" i="16"/>
  <c r="CA16" i="16" s="1"/>
  <c r="U16" i="16"/>
  <c r="BW16" i="16" s="1"/>
  <c r="Q16" i="16"/>
  <c r="BS16" i="16" s="1"/>
  <c r="M16" i="16"/>
  <c r="BO16" i="16" s="1"/>
  <c r="I16" i="16"/>
  <c r="BK16" i="16" s="1"/>
  <c r="E16" i="16"/>
  <c r="BG16" i="16" s="1"/>
  <c r="Z15" i="16"/>
  <c r="CB15" i="16" s="1"/>
  <c r="V15" i="16"/>
  <c r="BX15" i="16" s="1"/>
  <c r="R15" i="16"/>
  <c r="BT15" i="16" s="1"/>
  <c r="N15" i="16"/>
  <c r="BP15" i="16" s="1"/>
  <c r="J15" i="16"/>
  <c r="BL15" i="16" s="1"/>
  <c r="F15" i="16"/>
  <c r="BH15" i="16" s="1"/>
  <c r="B15" i="16"/>
  <c r="W14" i="16"/>
  <c r="BY14" i="16" s="1"/>
  <c r="S14" i="16"/>
  <c r="BU14" i="16" s="1"/>
  <c r="O14" i="16"/>
  <c r="BQ14" i="16" s="1"/>
  <c r="K14" i="16"/>
  <c r="BM14" i="16" s="1"/>
  <c r="G14" i="16"/>
  <c r="BI14" i="16" s="1"/>
  <c r="C14" i="16"/>
  <c r="BE14" i="16" s="1"/>
  <c r="X13" i="16"/>
  <c r="BZ13" i="16" s="1"/>
  <c r="T13" i="16"/>
  <c r="BV13" i="16" s="1"/>
  <c r="P13" i="16"/>
  <c r="BR13" i="16" s="1"/>
  <c r="L13" i="16"/>
  <c r="BN13" i="16" s="1"/>
  <c r="H13" i="16"/>
  <c r="BJ13" i="16" s="1"/>
  <c r="D13" i="16"/>
  <c r="BF13" i="16" s="1"/>
  <c r="Y12" i="16"/>
  <c r="CA12" i="16" s="1"/>
  <c r="U12" i="16"/>
  <c r="BW12" i="16" s="1"/>
  <c r="Q12" i="16"/>
  <c r="BS12" i="16" s="1"/>
  <c r="M12" i="16"/>
  <c r="BO12" i="16" s="1"/>
  <c r="I12" i="16"/>
  <c r="BK12" i="16" s="1"/>
  <c r="E12" i="16"/>
  <c r="BG12" i="16" s="1"/>
  <c r="Z11" i="16"/>
  <c r="CB11" i="16" s="1"/>
  <c r="V11" i="16"/>
  <c r="BX11" i="16" s="1"/>
  <c r="R11" i="16"/>
  <c r="BT11" i="16" s="1"/>
  <c r="N11" i="16"/>
  <c r="BP11" i="16" s="1"/>
  <c r="J11" i="16"/>
  <c r="BL11" i="16" s="1"/>
  <c r="F11" i="16"/>
  <c r="BH11" i="16" s="1"/>
  <c r="B11" i="16"/>
  <c r="W10" i="16"/>
  <c r="BY10" i="16" s="1"/>
  <c r="S10" i="16"/>
  <c r="BU10" i="16" s="1"/>
  <c r="O10" i="16"/>
  <c r="BQ10" i="16" s="1"/>
  <c r="K10" i="16"/>
  <c r="BM10" i="16" s="1"/>
  <c r="G10" i="16"/>
  <c r="BI10" i="16" s="1"/>
  <c r="C10" i="16"/>
  <c r="BE10" i="16" s="1"/>
  <c r="X9" i="16"/>
  <c r="BZ9" i="16" s="1"/>
  <c r="T9" i="16"/>
  <c r="BV9" i="16" s="1"/>
  <c r="P9" i="16"/>
  <c r="BR9" i="16" s="1"/>
  <c r="L9" i="16"/>
  <c r="BN9" i="16" s="1"/>
  <c r="H9" i="16"/>
  <c r="BJ9" i="16" s="1"/>
  <c r="D9" i="16"/>
  <c r="BF9" i="16" s="1"/>
  <c r="Y8" i="16"/>
  <c r="CA8" i="16" s="1"/>
  <c r="U8" i="16"/>
  <c r="BW8" i="16" s="1"/>
  <c r="Q8" i="16"/>
  <c r="BS8" i="16" s="1"/>
  <c r="M8" i="16"/>
  <c r="BO8" i="16" s="1"/>
  <c r="I8" i="16"/>
  <c r="BK8" i="16" s="1"/>
  <c r="E8" i="16"/>
  <c r="BG8" i="16" s="1"/>
  <c r="Z7" i="16"/>
  <c r="CB7" i="16" s="1"/>
  <c r="V7" i="16"/>
  <c r="BX7" i="16" s="1"/>
  <c r="R7" i="16"/>
  <c r="BT7" i="16" s="1"/>
  <c r="N7" i="16"/>
  <c r="BP7" i="16" s="1"/>
  <c r="J7" i="16"/>
  <c r="BL7" i="16" s="1"/>
  <c r="F7" i="16"/>
  <c r="BH7" i="16" s="1"/>
  <c r="B7" i="16"/>
  <c r="W6" i="16"/>
  <c r="BY6" i="16" s="1"/>
  <c r="S6" i="16"/>
  <c r="BU6" i="16" s="1"/>
  <c r="O6" i="16"/>
  <c r="BQ6" i="16" s="1"/>
  <c r="K6" i="16"/>
  <c r="BM6" i="16" s="1"/>
  <c r="G6" i="16"/>
  <c r="BI6" i="16" s="1"/>
  <c r="C6" i="16"/>
  <c r="BE6" i="16" s="1"/>
  <c r="X5" i="16"/>
  <c r="BZ5" i="16" s="1"/>
  <c r="T5" i="16"/>
  <c r="BV5" i="16" s="1"/>
  <c r="P5" i="16"/>
  <c r="BR5" i="16" s="1"/>
  <c r="L5" i="16"/>
  <c r="BN5" i="16" s="1"/>
  <c r="H5" i="16"/>
  <c r="BJ5" i="16" s="1"/>
  <c r="D5" i="16"/>
  <c r="BF5" i="16" s="1"/>
  <c r="Y30" i="17"/>
  <c r="CA30" i="17" s="1"/>
  <c r="U30" i="17"/>
  <c r="BW30" i="17" s="1"/>
  <c r="Q30" i="17"/>
  <c r="BS30" i="17" s="1"/>
  <c r="M30" i="17"/>
  <c r="BO30" i="17" s="1"/>
  <c r="I30" i="17"/>
  <c r="BK30" i="17" s="1"/>
  <c r="E30" i="17"/>
  <c r="BG30" i="17" s="1"/>
  <c r="Z29" i="17"/>
  <c r="CB29" i="17" s="1"/>
  <c r="V29" i="17"/>
  <c r="BX29" i="17" s="1"/>
  <c r="R29" i="17"/>
  <c r="BT29" i="17" s="1"/>
  <c r="N29" i="17"/>
  <c r="BP29" i="17" s="1"/>
  <c r="J29" i="17"/>
  <c r="BL29" i="17" s="1"/>
  <c r="F29" i="17"/>
  <c r="BH29" i="17" s="1"/>
  <c r="B29" i="17"/>
  <c r="W28" i="17"/>
  <c r="BY28" i="17" s="1"/>
  <c r="S28" i="17"/>
  <c r="BU28" i="17" s="1"/>
  <c r="O28" i="17"/>
  <c r="BQ28" i="17" s="1"/>
  <c r="K28" i="17"/>
  <c r="BM28" i="17" s="1"/>
  <c r="G28" i="17"/>
  <c r="BI28" i="17" s="1"/>
  <c r="C28" i="17"/>
  <c r="BE28" i="17" s="1"/>
  <c r="X27" i="17"/>
  <c r="BZ27" i="17" s="1"/>
  <c r="T27" i="17"/>
  <c r="BV27" i="17" s="1"/>
  <c r="P27" i="17"/>
  <c r="BR27" i="17" s="1"/>
  <c r="L27" i="17"/>
  <c r="BN27" i="17" s="1"/>
  <c r="H27" i="17"/>
  <c r="BJ27" i="17" s="1"/>
  <c r="D27" i="17"/>
  <c r="BF27" i="17" s="1"/>
  <c r="Y26" i="17"/>
  <c r="CA26" i="17" s="1"/>
  <c r="U26" i="17"/>
  <c r="BW26" i="17" s="1"/>
  <c r="Q26" i="17"/>
  <c r="BS26" i="17" s="1"/>
  <c r="M26" i="17"/>
  <c r="BO26" i="17" s="1"/>
  <c r="I26" i="17"/>
  <c r="BK26" i="17" s="1"/>
  <c r="E26" i="17"/>
  <c r="BG26" i="17" s="1"/>
  <c r="Z25" i="17"/>
  <c r="CB25" i="17" s="1"/>
  <c r="V25" i="17"/>
  <c r="BX25" i="17" s="1"/>
  <c r="R25" i="17"/>
  <c r="BT25" i="17" s="1"/>
  <c r="N25" i="17"/>
  <c r="BP25" i="17" s="1"/>
  <c r="J25" i="17"/>
  <c r="BL25" i="17" s="1"/>
  <c r="F25" i="17"/>
  <c r="BH25" i="17" s="1"/>
  <c r="B25" i="17"/>
  <c r="W24" i="17"/>
  <c r="BY24" i="17" s="1"/>
  <c r="S24" i="17"/>
  <c r="BU24" i="17" s="1"/>
  <c r="O24" i="17"/>
  <c r="BQ24" i="17" s="1"/>
  <c r="K24" i="17"/>
  <c r="BM24" i="17" s="1"/>
  <c r="G24" i="17"/>
  <c r="BI24" i="17" s="1"/>
  <c r="C24" i="17"/>
  <c r="BE24" i="17" s="1"/>
  <c r="X23" i="17"/>
  <c r="BZ23" i="17" s="1"/>
  <c r="T23" i="17"/>
  <c r="BV23" i="17" s="1"/>
  <c r="P23" i="17"/>
  <c r="BR23" i="17" s="1"/>
  <c r="L23" i="17"/>
  <c r="BN23" i="17" s="1"/>
  <c r="H23" i="17"/>
  <c r="BJ23" i="17" s="1"/>
  <c r="D23" i="17"/>
  <c r="BF23" i="17" s="1"/>
  <c r="Y22" i="17"/>
  <c r="CA22" i="17" s="1"/>
  <c r="U22" i="17"/>
  <c r="BW22" i="17" s="1"/>
  <c r="Q22" i="17"/>
  <c r="BS22" i="17" s="1"/>
  <c r="M22" i="17"/>
  <c r="BO22" i="17" s="1"/>
  <c r="I22" i="17"/>
  <c r="BK22" i="17" s="1"/>
  <c r="E22" i="17"/>
  <c r="BG22" i="17" s="1"/>
  <c r="Z21" i="17"/>
  <c r="CB21" i="17" s="1"/>
  <c r="V21" i="17"/>
  <c r="BX21" i="17" s="1"/>
  <c r="R21" i="17"/>
  <c r="BT21" i="17" s="1"/>
  <c r="N21" i="17"/>
  <c r="BP21" i="17" s="1"/>
  <c r="J21" i="17"/>
  <c r="BL21" i="17" s="1"/>
  <c r="F21" i="17"/>
  <c r="BH21" i="17" s="1"/>
  <c r="B21" i="17"/>
  <c r="W20" i="17"/>
  <c r="BY20" i="17" s="1"/>
  <c r="S20" i="17"/>
  <c r="BU20" i="17" s="1"/>
  <c r="O20" i="17"/>
  <c r="BQ20" i="17" s="1"/>
  <c r="K20" i="17"/>
  <c r="BM20" i="17" s="1"/>
  <c r="G20" i="17"/>
  <c r="BI20" i="17" s="1"/>
  <c r="C20" i="17"/>
  <c r="BE20" i="17" s="1"/>
  <c r="X19" i="17"/>
  <c r="BZ19" i="17" s="1"/>
  <c r="T19" i="17"/>
  <c r="BV19" i="17" s="1"/>
  <c r="P19" i="17"/>
  <c r="BR19" i="17" s="1"/>
  <c r="L19" i="17"/>
  <c r="BN19" i="17" s="1"/>
  <c r="H19" i="17"/>
  <c r="BJ19" i="17" s="1"/>
  <c r="D19" i="17"/>
  <c r="BF19" i="17" s="1"/>
  <c r="Y18" i="17"/>
  <c r="CA18" i="17" s="1"/>
  <c r="U18" i="17"/>
  <c r="BW18" i="17" s="1"/>
  <c r="Q18" i="17"/>
  <c r="BS18" i="17" s="1"/>
  <c r="J14" i="8"/>
  <c r="BL14" i="8" s="1"/>
  <c r="G29" i="13"/>
  <c r="BI29" i="13" s="1"/>
  <c r="D24" i="13"/>
  <c r="BF24" i="13" s="1"/>
  <c r="Z18" i="13"/>
  <c r="CB18" i="13" s="1"/>
  <c r="W13" i="13"/>
  <c r="BY13" i="13" s="1"/>
  <c r="I9" i="13"/>
  <c r="BK9" i="13" s="1"/>
  <c r="T6" i="13"/>
  <c r="BV6" i="13" s="1"/>
  <c r="F30" i="14"/>
  <c r="BH30" i="14" s="1"/>
  <c r="Q27" i="14"/>
  <c r="BS27" i="14" s="1"/>
  <c r="C25" i="14"/>
  <c r="BE25" i="14" s="1"/>
  <c r="N22" i="14"/>
  <c r="BP22" i="14" s="1"/>
  <c r="Z20" i="14"/>
  <c r="CB20" i="14" s="1"/>
  <c r="S19" i="14"/>
  <c r="BU19" i="14" s="1"/>
  <c r="L18" i="14"/>
  <c r="BN18" i="14" s="1"/>
  <c r="E17" i="14"/>
  <c r="BG17" i="14" s="1"/>
  <c r="W15" i="14"/>
  <c r="BY15" i="14" s="1"/>
  <c r="P14" i="14"/>
  <c r="BR14" i="14" s="1"/>
  <c r="I13" i="14"/>
  <c r="BK13" i="14" s="1"/>
  <c r="B12" i="14"/>
  <c r="T10" i="14"/>
  <c r="BV10" i="14" s="1"/>
  <c r="O9" i="14"/>
  <c r="BQ9" i="14" s="1"/>
  <c r="S8" i="14"/>
  <c r="BU8" i="14" s="1"/>
  <c r="B8" i="14"/>
  <c r="K7" i="14"/>
  <c r="BM7" i="14" s="1"/>
  <c r="T6" i="14"/>
  <c r="BV6" i="14" s="1"/>
  <c r="D6" i="14"/>
  <c r="BF6" i="14" s="1"/>
  <c r="M5" i="14"/>
  <c r="BO5" i="14" s="1"/>
  <c r="V30" i="15"/>
  <c r="BX30" i="15" s="1"/>
  <c r="F30" i="15"/>
  <c r="BH30" i="15" s="1"/>
  <c r="O29" i="15"/>
  <c r="BQ29" i="15" s="1"/>
  <c r="X28" i="15"/>
  <c r="BZ28" i="15" s="1"/>
  <c r="H28" i="15"/>
  <c r="BJ28" i="15" s="1"/>
  <c r="Q27" i="15"/>
  <c r="BS27" i="15" s="1"/>
  <c r="Z26" i="15"/>
  <c r="CB26" i="15" s="1"/>
  <c r="J26" i="15"/>
  <c r="BL26" i="15" s="1"/>
  <c r="S25" i="15"/>
  <c r="BU25" i="15" s="1"/>
  <c r="C25" i="15"/>
  <c r="BE25" i="15" s="1"/>
  <c r="L24" i="15"/>
  <c r="BN24" i="15" s="1"/>
  <c r="U23" i="15"/>
  <c r="BW23" i="15" s="1"/>
  <c r="E23" i="15"/>
  <c r="BG23" i="15" s="1"/>
  <c r="N22" i="15"/>
  <c r="BP22" i="15" s="1"/>
  <c r="W21" i="15"/>
  <c r="BY21" i="15" s="1"/>
  <c r="G21" i="15"/>
  <c r="BI21" i="15" s="1"/>
  <c r="P20" i="15"/>
  <c r="BR20" i="15" s="1"/>
  <c r="Y19" i="15"/>
  <c r="CA19" i="15" s="1"/>
  <c r="I19" i="15"/>
  <c r="BK19" i="15" s="1"/>
  <c r="R18" i="15"/>
  <c r="BT18" i="15" s="1"/>
  <c r="B18" i="15"/>
  <c r="K17" i="15"/>
  <c r="BM17" i="15" s="1"/>
  <c r="T16" i="15"/>
  <c r="BV16" i="15" s="1"/>
  <c r="D16" i="15"/>
  <c r="BF16" i="15" s="1"/>
  <c r="M15" i="15"/>
  <c r="BO15" i="15" s="1"/>
  <c r="V14" i="15"/>
  <c r="BX14" i="15" s="1"/>
  <c r="F14" i="15"/>
  <c r="BH14" i="15" s="1"/>
  <c r="O13" i="15"/>
  <c r="BQ13" i="15" s="1"/>
  <c r="X12" i="15"/>
  <c r="BZ12" i="15" s="1"/>
  <c r="H12" i="15"/>
  <c r="BJ12" i="15" s="1"/>
  <c r="Q11" i="15"/>
  <c r="BS11" i="15" s="1"/>
  <c r="Z10" i="15"/>
  <c r="CB10" i="15" s="1"/>
  <c r="J10" i="15"/>
  <c r="BL10" i="15" s="1"/>
  <c r="S9" i="15"/>
  <c r="BU9" i="15" s="1"/>
  <c r="C9" i="15"/>
  <c r="BE9" i="15" s="1"/>
  <c r="L8" i="15"/>
  <c r="BN8" i="15" s="1"/>
  <c r="U7" i="15"/>
  <c r="BW7" i="15" s="1"/>
  <c r="E7" i="15"/>
  <c r="BG7" i="15" s="1"/>
  <c r="N6" i="15"/>
  <c r="BP6" i="15" s="1"/>
  <c r="W5" i="15"/>
  <c r="BY5" i="15" s="1"/>
  <c r="G5" i="15"/>
  <c r="BI5" i="15" s="1"/>
  <c r="P30" i="16"/>
  <c r="BR30" i="16" s="1"/>
  <c r="Y29" i="16"/>
  <c r="CA29" i="16" s="1"/>
  <c r="I29" i="16"/>
  <c r="BK29" i="16" s="1"/>
  <c r="R28" i="16"/>
  <c r="BT28" i="16" s="1"/>
  <c r="B28" i="16"/>
  <c r="K27" i="16"/>
  <c r="BM27" i="16" s="1"/>
  <c r="T26" i="16"/>
  <c r="BV26" i="16" s="1"/>
  <c r="D26" i="16"/>
  <c r="BF26" i="16" s="1"/>
  <c r="M25" i="16"/>
  <c r="BO25" i="16" s="1"/>
  <c r="V24" i="16"/>
  <c r="BX24" i="16" s="1"/>
  <c r="F24" i="16"/>
  <c r="BH24" i="16" s="1"/>
  <c r="O23" i="16"/>
  <c r="BQ23" i="16" s="1"/>
  <c r="X22" i="16"/>
  <c r="BZ22" i="16" s="1"/>
  <c r="H22" i="16"/>
  <c r="BJ22" i="16" s="1"/>
  <c r="Q21" i="16"/>
  <c r="BS21" i="16" s="1"/>
  <c r="Z20" i="16"/>
  <c r="CB20" i="16" s="1"/>
  <c r="L20" i="16"/>
  <c r="BN20" i="16" s="1"/>
  <c r="Z19" i="16"/>
  <c r="CB19" i="16" s="1"/>
  <c r="Q19" i="16"/>
  <c r="BS19" i="16" s="1"/>
  <c r="I19" i="16"/>
  <c r="BK19" i="16" s="1"/>
  <c r="Z18" i="16"/>
  <c r="CB18" i="16" s="1"/>
  <c r="R18" i="16"/>
  <c r="BT18" i="16" s="1"/>
  <c r="J18" i="16"/>
  <c r="BL18" i="16" s="1"/>
  <c r="B18" i="16"/>
  <c r="S17" i="16"/>
  <c r="BU17" i="16" s="1"/>
  <c r="K17" i="16"/>
  <c r="BM17" i="16" s="1"/>
  <c r="C17" i="16"/>
  <c r="BE17" i="16" s="1"/>
  <c r="T16" i="16"/>
  <c r="BV16" i="16" s="1"/>
  <c r="L16" i="16"/>
  <c r="BN16" i="16" s="1"/>
  <c r="D16" i="16"/>
  <c r="BF16" i="16" s="1"/>
  <c r="U15" i="16"/>
  <c r="BW15" i="16" s="1"/>
  <c r="M15" i="16"/>
  <c r="BO15" i="16" s="1"/>
  <c r="E15" i="16"/>
  <c r="BG15" i="16" s="1"/>
  <c r="V14" i="16"/>
  <c r="BX14" i="16" s="1"/>
  <c r="N14" i="16"/>
  <c r="BP14" i="16" s="1"/>
  <c r="F14" i="16"/>
  <c r="BH14" i="16" s="1"/>
  <c r="W13" i="16"/>
  <c r="BY13" i="16" s="1"/>
  <c r="O13" i="16"/>
  <c r="BQ13" i="16" s="1"/>
  <c r="G13" i="16"/>
  <c r="BI13" i="16" s="1"/>
  <c r="X12" i="16"/>
  <c r="BZ12" i="16" s="1"/>
  <c r="P12" i="16"/>
  <c r="BR12" i="16" s="1"/>
  <c r="H12" i="16"/>
  <c r="BJ12" i="16" s="1"/>
  <c r="Y11" i="16"/>
  <c r="CA11" i="16" s="1"/>
  <c r="Q11" i="16"/>
  <c r="BS11" i="16" s="1"/>
  <c r="I11" i="16"/>
  <c r="BK11" i="16" s="1"/>
  <c r="Z10" i="16"/>
  <c r="CB10" i="16" s="1"/>
  <c r="R10" i="16"/>
  <c r="BT10" i="16" s="1"/>
  <c r="J10" i="16"/>
  <c r="BL10" i="16" s="1"/>
  <c r="B10" i="16"/>
  <c r="S9" i="16"/>
  <c r="BU9" i="16" s="1"/>
  <c r="K9" i="16"/>
  <c r="BM9" i="16" s="1"/>
  <c r="C9" i="16"/>
  <c r="BE9" i="16" s="1"/>
  <c r="T8" i="16"/>
  <c r="BV8" i="16" s="1"/>
  <c r="L8" i="16"/>
  <c r="BN8" i="16" s="1"/>
  <c r="D8" i="16"/>
  <c r="BF8" i="16" s="1"/>
  <c r="U7" i="16"/>
  <c r="BW7" i="16" s="1"/>
  <c r="M7" i="16"/>
  <c r="BO7" i="16" s="1"/>
  <c r="E7" i="16"/>
  <c r="BG7" i="16" s="1"/>
  <c r="V6" i="16"/>
  <c r="BX6" i="16" s="1"/>
  <c r="N6" i="16"/>
  <c r="BP6" i="16" s="1"/>
  <c r="F6" i="16"/>
  <c r="BH6" i="16" s="1"/>
  <c r="W5" i="16"/>
  <c r="BY5" i="16" s="1"/>
  <c r="O5" i="16"/>
  <c r="BQ5" i="16" s="1"/>
  <c r="G5" i="16"/>
  <c r="BI5" i="16" s="1"/>
  <c r="X30" i="17"/>
  <c r="BZ30" i="17" s="1"/>
  <c r="P30" i="17"/>
  <c r="BR30" i="17" s="1"/>
  <c r="H30" i="17"/>
  <c r="BJ30" i="17" s="1"/>
  <c r="Y29" i="17"/>
  <c r="CA29" i="17" s="1"/>
  <c r="Q29" i="17"/>
  <c r="BS29" i="17" s="1"/>
  <c r="I29" i="17"/>
  <c r="BK29" i="17" s="1"/>
  <c r="Z28" i="17"/>
  <c r="CB28" i="17" s="1"/>
  <c r="R28" i="17"/>
  <c r="BT28" i="17" s="1"/>
  <c r="J28" i="17"/>
  <c r="BL28" i="17" s="1"/>
  <c r="B28" i="17"/>
  <c r="S27" i="17"/>
  <c r="BU27" i="17" s="1"/>
  <c r="K27" i="17"/>
  <c r="BM27" i="17" s="1"/>
  <c r="C27" i="17"/>
  <c r="BE27" i="17" s="1"/>
  <c r="T26" i="17"/>
  <c r="BV26" i="17" s="1"/>
  <c r="L26" i="17"/>
  <c r="BN26" i="17" s="1"/>
  <c r="D26" i="17"/>
  <c r="BF26" i="17" s="1"/>
  <c r="U25" i="17"/>
  <c r="BW25" i="17" s="1"/>
  <c r="M25" i="17"/>
  <c r="BO25" i="17" s="1"/>
  <c r="E25" i="17"/>
  <c r="BG25" i="17" s="1"/>
  <c r="V24" i="17"/>
  <c r="BX24" i="17" s="1"/>
  <c r="N24" i="17"/>
  <c r="BP24" i="17" s="1"/>
  <c r="F24" i="17"/>
  <c r="BH24" i="17" s="1"/>
  <c r="W23" i="17"/>
  <c r="BY23" i="17" s="1"/>
  <c r="O23" i="17"/>
  <c r="BQ23" i="17" s="1"/>
  <c r="G23" i="17"/>
  <c r="BI23" i="17" s="1"/>
  <c r="X22" i="17"/>
  <c r="BZ22" i="17" s="1"/>
  <c r="P22" i="17"/>
  <c r="BR22" i="17" s="1"/>
  <c r="H22" i="17"/>
  <c r="BJ22" i="17" s="1"/>
  <c r="Y21" i="17"/>
  <c r="CA21" i="17" s="1"/>
  <c r="Q21" i="17"/>
  <c r="BS21" i="17" s="1"/>
  <c r="I21" i="17"/>
  <c r="BK21" i="17" s="1"/>
  <c r="Z20" i="17"/>
  <c r="CB20" i="17" s="1"/>
  <c r="R20" i="17"/>
  <c r="BT20" i="17" s="1"/>
  <c r="J20" i="17"/>
  <c r="BL20" i="17" s="1"/>
  <c r="B20" i="17"/>
  <c r="S19" i="17"/>
  <c r="BU19" i="17" s="1"/>
  <c r="K19" i="17"/>
  <c r="BM19" i="17" s="1"/>
  <c r="C19" i="17"/>
  <c r="BE19" i="17" s="1"/>
  <c r="T18" i="17"/>
  <c r="BV18" i="17" s="1"/>
  <c r="O18" i="17"/>
  <c r="BQ18" i="17" s="1"/>
  <c r="K18" i="17"/>
  <c r="BM18" i="17" s="1"/>
  <c r="G18" i="17"/>
  <c r="BI18" i="17" s="1"/>
  <c r="C18" i="17"/>
  <c r="BE18" i="17" s="1"/>
  <c r="X17" i="17"/>
  <c r="BZ17" i="17" s="1"/>
  <c r="T17" i="17"/>
  <c r="BV17" i="17" s="1"/>
  <c r="P17" i="17"/>
  <c r="BR17" i="17" s="1"/>
  <c r="L17" i="17"/>
  <c r="BN17" i="17" s="1"/>
  <c r="H17" i="17"/>
  <c r="BJ17" i="17" s="1"/>
  <c r="D17" i="17"/>
  <c r="BF17" i="17" s="1"/>
  <c r="Y16" i="17"/>
  <c r="CA16" i="17" s="1"/>
  <c r="U16" i="17"/>
  <c r="BW16" i="17" s="1"/>
  <c r="Q16" i="17"/>
  <c r="BS16" i="17" s="1"/>
  <c r="M16" i="17"/>
  <c r="BO16" i="17" s="1"/>
  <c r="I16" i="17"/>
  <c r="BK16" i="17" s="1"/>
  <c r="E16" i="17"/>
  <c r="BG16" i="17" s="1"/>
  <c r="Z15" i="17"/>
  <c r="CB15" i="17" s="1"/>
  <c r="V15" i="17"/>
  <c r="BX15" i="17" s="1"/>
  <c r="R15" i="17"/>
  <c r="BT15" i="17" s="1"/>
  <c r="N15" i="17"/>
  <c r="BP15" i="17" s="1"/>
  <c r="J15" i="17"/>
  <c r="BL15" i="17" s="1"/>
  <c r="F15" i="17"/>
  <c r="BH15" i="17" s="1"/>
  <c r="B15" i="17"/>
  <c r="W14" i="17"/>
  <c r="BY14" i="17" s="1"/>
  <c r="S14" i="17"/>
  <c r="BU14" i="17" s="1"/>
  <c r="O14" i="17"/>
  <c r="BQ14" i="17" s="1"/>
  <c r="K14" i="17"/>
  <c r="BM14" i="17" s="1"/>
  <c r="G14" i="17"/>
  <c r="BI14" i="17" s="1"/>
  <c r="C14" i="17"/>
  <c r="BE14" i="17" s="1"/>
  <c r="X13" i="17"/>
  <c r="BZ13" i="17" s="1"/>
  <c r="T13" i="17"/>
  <c r="BV13" i="17" s="1"/>
  <c r="P13" i="17"/>
  <c r="BR13" i="17" s="1"/>
  <c r="L13" i="17"/>
  <c r="BN13" i="17" s="1"/>
  <c r="H13" i="17"/>
  <c r="BJ13" i="17" s="1"/>
  <c r="D13" i="17"/>
  <c r="BF13" i="17" s="1"/>
  <c r="Y12" i="17"/>
  <c r="CA12" i="17" s="1"/>
  <c r="U12" i="17"/>
  <c r="BW12" i="17" s="1"/>
  <c r="Q12" i="17"/>
  <c r="BS12" i="17" s="1"/>
  <c r="M12" i="17"/>
  <c r="BO12" i="17" s="1"/>
  <c r="I12" i="17"/>
  <c r="BK12" i="17" s="1"/>
  <c r="E12" i="17"/>
  <c r="BG12" i="17" s="1"/>
  <c r="Z11" i="17"/>
  <c r="CB11" i="17" s="1"/>
  <c r="V11" i="17"/>
  <c r="BX11" i="17" s="1"/>
  <c r="R11" i="17"/>
  <c r="BT11" i="17" s="1"/>
  <c r="N11" i="17"/>
  <c r="BP11" i="17" s="1"/>
  <c r="J11" i="17"/>
  <c r="BL11" i="17" s="1"/>
  <c r="F11" i="17"/>
  <c r="BH11" i="17" s="1"/>
  <c r="B11" i="17"/>
  <c r="W10" i="17"/>
  <c r="BY10" i="17" s="1"/>
  <c r="S10" i="17"/>
  <c r="BU10" i="17" s="1"/>
  <c r="O10" i="17"/>
  <c r="BQ10" i="17" s="1"/>
  <c r="K10" i="17"/>
  <c r="BM10" i="17" s="1"/>
  <c r="G10" i="17"/>
  <c r="BI10" i="17" s="1"/>
  <c r="C10" i="17"/>
  <c r="BE10" i="17" s="1"/>
  <c r="X9" i="17"/>
  <c r="BZ9" i="17" s="1"/>
  <c r="T9" i="17"/>
  <c r="BV9" i="17" s="1"/>
  <c r="P9" i="17"/>
  <c r="BR9" i="17" s="1"/>
  <c r="L9" i="17"/>
  <c r="BN9" i="17" s="1"/>
  <c r="H9" i="17"/>
  <c r="BJ9" i="17" s="1"/>
  <c r="D9" i="17"/>
  <c r="BF9" i="17" s="1"/>
  <c r="Y8" i="17"/>
  <c r="CA8" i="17" s="1"/>
  <c r="U8" i="17"/>
  <c r="BW8" i="17" s="1"/>
  <c r="Q8" i="17"/>
  <c r="BS8" i="17" s="1"/>
  <c r="M8" i="17"/>
  <c r="BO8" i="17" s="1"/>
  <c r="I8" i="17"/>
  <c r="BK8" i="17" s="1"/>
  <c r="E8" i="17"/>
  <c r="BG8" i="17" s="1"/>
  <c r="Z7" i="17"/>
  <c r="CB7" i="17" s="1"/>
  <c r="V7" i="17"/>
  <c r="BX7" i="17" s="1"/>
  <c r="R7" i="17"/>
  <c r="BT7" i="17" s="1"/>
  <c r="N7" i="17"/>
  <c r="BP7" i="17" s="1"/>
  <c r="J7" i="17"/>
  <c r="BL7" i="17" s="1"/>
  <c r="F7" i="17"/>
  <c r="BH7" i="17" s="1"/>
  <c r="B7" i="17"/>
  <c r="W6" i="17"/>
  <c r="BY6" i="17" s="1"/>
  <c r="S6" i="17"/>
  <c r="BU6" i="17" s="1"/>
  <c r="O6" i="17"/>
  <c r="BQ6" i="17" s="1"/>
  <c r="K6" i="17"/>
  <c r="BM6" i="17" s="1"/>
  <c r="G6" i="17"/>
  <c r="BI6" i="17" s="1"/>
  <c r="C6" i="17"/>
  <c r="BE6" i="17" s="1"/>
  <c r="X5" i="17"/>
  <c r="BZ5" i="17" s="1"/>
  <c r="T5" i="17"/>
  <c r="BV5" i="17" s="1"/>
  <c r="P5" i="17"/>
  <c r="BR5" i="17" s="1"/>
  <c r="L5" i="17"/>
  <c r="BN5" i="17" s="1"/>
  <c r="H5" i="17"/>
  <c r="BJ5" i="17" s="1"/>
  <c r="D5" i="17"/>
  <c r="BF5" i="17" s="1"/>
  <c r="Y30" i="18"/>
  <c r="CA30" i="18" s="1"/>
  <c r="U30" i="18"/>
  <c r="BW30" i="18" s="1"/>
  <c r="Q30" i="18"/>
  <c r="BS30" i="18" s="1"/>
  <c r="M30" i="18"/>
  <c r="BO30" i="18" s="1"/>
  <c r="I30" i="18"/>
  <c r="BK30" i="18" s="1"/>
  <c r="E30" i="18"/>
  <c r="BG30" i="18" s="1"/>
  <c r="Z29" i="18"/>
  <c r="CB29" i="18" s="1"/>
  <c r="V29" i="18"/>
  <c r="BX29" i="18" s="1"/>
  <c r="R29" i="18"/>
  <c r="BT29" i="18" s="1"/>
  <c r="N29" i="18"/>
  <c r="BP29" i="18" s="1"/>
  <c r="J29" i="18"/>
  <c r="BL29" i="18" s="1"/>
  <c r="F29" i="18"/>
  <c r="BH29" i="18" s="1"/>
  <c r="B29" i="18"/>
  <c r="W28" i="18"/>
  <c r="BY28" i="18" s="1"/>
  <c r="S28" i="18"/>
  <c r="BU28" i="18" s="1"/>
  <c r="O28" i="18"/>
  <c r="BQ28" i="18" s="1"/>
  <c r="K28" i="18"/>
  <c r="BM28" i="18" s="1"/>
  <c r="G28" i="18"/>
  <c r="BI28" i="18" s="1"/>
  <c r="C28" i="18"/>
  <c r="BE28" i="18" s="1"/>
  <c r="X27" i="18"/>
  <c r="BZ27" i="18" s="1"/>
  <c r="T27" i="18"/>
  <c r="BV27" i="18" s="1"/>
  <c r="P27" i="18"/>
  <c r="BR27" i="18" s="1"/>
  <c r="L27" i="18"/>
  <c r="BN27" i="18" s="1"/>
  <c r="H27" i="18"/>
  <c r="BJ27" i="18" s="1"/>
  <c r="D27" i="18"/>
  <c r="BF27" i="18" s="1"/>
  <c r="Y26" i="18"/>
  <c r="CA26" i="18" s="1"/>
  <c r="U26" i="18"/>
  <c r="BW26" i="18" s="1"/>
  <c r="Q26" i="18"/>
  <c r="BS26" i="18" s="1"/>
  <c r="M26" i="18"/>
  <c r="BO26" i="18" s="1"/>
  <c r="I26" i="18"/>
  <c r="BK26" i="18" s="1"/>
  <c r="E26" i="18"/>
  <c r="BG26" i="18" s="1"/>
  <c r="Z25" i="18"/>
  <c r="CB25" i="18" s="1"/>
  <c r="V25" i="18"/>
  <c r="BX25" i="18" s="1"/>
  <c r="R25" i="18"/>
  <c r="BT25" i="18" s="1"/>
  <c r="N25" i="18"/>
  <c r="BP25" i="18" s="1"/>
  <c r="J25" i="18"/>
  <c r="BL25" i="18" s="1"/>
  <c r="F25" i="18"/>
  <c r="BH25" i="18" s="1"/>
  <c r="B25" i="18"/>
  <c r="W24" i="18"/>
  <c r="BY24" i="18" s="1"/>
  <c r="S24" i="18"/>
  <c r="BU24" i="18" s="1"/>
  <c r="O24" i="18"/>
  <c r="BQ24" i="18" s="1"/>
  <c r="K24" i="18"/>
  <c r="BM24" i="18" s="1"/>
  <c r="G24" i="18"/>
  <c r="BI24" i="18" s="1"/>
  <c r="C24" i="18"/>
  <c r="BE24" i="18" s="1"/>
  <c r="X23" i="18"/>
  <c r="BZ23" i="18" s="1"/>
  <c r="T23" i="18"/>
  <c r="BV23" i="18" s="1"/>
  <c r="P23" i="18"/>
  <c r="BR23" i="18" s="1"/>
  <c r="L23" i="18"/>
  <c r="BN23" i="18" s="1"/>
  <c r="H23" i="18"/>
  <c r="BJ23" i="18" s="1"/>
  <c r="D23" i="18"/>
  <c r="BF23" i="18" s="1"/>
  <c r="Y22" i="18"/>
  <c r="CA22" i="18" s="1"/>
  <c r="U22" i="18"/>
  <c r="BW22" i="18" s="1"/>
  <c r="Q22" i="18"/>
  <c r="BS22" i="18" s="1"/>
  <c r="M22" i="18"/>
  <c r="BO22" i="18" s="1"/>
  <c r="I22" i="18"/>
  <c r="BK22" i="18" s="1"/>
  <c r="E22" i="18"/>
  <c r="BG22" i="18" s="1"/>
  <c r="Z21" i="18"/>
  <c r="CB21" i="18" s="1"/>
  <c r="V21" i="18"/>
  <c r="BX21" i="18" s="1"/>
  <c r="R21" i="18"/>
  <c r="BT21" i="18" s="1"/>
  <c r="N21" i="18"/>
  <c r="BP21" i="18" s="1"/>
  <c r="J21" i="18"/>
  <c r="BL21" i="18" s="1"/>
  <c r="F21" i="18"/>
  <c r="BH21" i="18" s="1"/>
  <c r="B21" i="18"/>
  <c r="W20" i="18"/>
  <c r="BY20" i="18" s="1"/>
  <c r="S20" i="18"/>
  <c r="BU20" i="18" s="1"/>
  <c r="O20" i="18"/>
  <c r="BQ20" i="18" s="1"/>
  <c r="K20" i="18"/>
  <c r="BM20" i="18" s="1"/>
  <c r="G20" i="18"/>
  <c r="BI20" i="18" s="1"/>
  <c r="C20" i="18"/>
  <c r="BE20" i="18" s="1"/>
  <c r="X19" i="18"/>
  <c r="BZ19" i="18" s="1"/>
  <c r="T19" i="18"/>
  <c r="BV19" i="18" s="1"/>
  <c r="P19" i="18"/>
  <c r="BR19" i="18" s="1"/>
  <c r="L19" i="18"/>
  <c r="BN19" i="18" s="1"/>
  <c r="H19" i="18"/>
  <c r="BJ19" i="18" s="1"/>
  <c r="D19" i="18"/>
  <c r="BF19" i="18" s="1"/>
  <c r="C28" i="8"/>
  <c r="BE28" i="8" s="1"/>
  <c r="S6" i="8"/>
  <c r="BU6" i="8" s="1"/>
  <c r="I26" i="13"/>
  <c r="BK26" i="13" s="1"/>
  <c r="F21" i="13"/>
  <c r="BH21" i="13" s="1"/>
  <c r="C16" i="13"/>
  <c r="BE16" i="13" s="1"/>
  <c r="Y10" i="13"/>
  <c r="CA10" i="13" s="1"/>
  <c r="V7" i="13"/>
  <c r="BX7" i="13" s="1"/>
  <c r="H5" i="13"/>
  <c r="BJ5" i="13" s="1"/>
  <c r="S28" i="14"/>
  <c r="BU28" i="14" s="1"/>
  <c r="E26" i="14"/>
  <c r="BG26" i="14" s="1"/>
  <c r="P23" i="14"/>
  <c r="BR23" i="14" s="1"/>
  <c r="N21" i="14"/>
  <c r="BP21" i="14" s="1"/>
  <c r="G20" i="14"/>
  <c r="BI20" i="14" s="1"/>
  <c r="Y18" i="14"/>
  <c r="CA18" i="14" s="1"/>
  <c r="R17" i="14"/>
  <c r="BT17" i="14" s="1"/>
  <c r="K16" i="14"/>
  <c r="BM16" i="14" s="1"/>
  <c r="D15" i="14"/>
  <c r="BF15" i="14" s="1"/>
  <c r="V13" i="14"/>
  <c r="BX13" i="14" s="1"/>
  <c r="O12" i="14"/>
  <c r="BQ12" i="14" s="1"/>
  <c r="H11" i="14"/>
  <c r="BJ11" i="14" s="1"/>
  <c r="Z9" i="14"/>
  <c r="CB9" i="14" s="1"/>
  <c r="C9" i="14"/>
  <c r="BE9" i="14" s="1"/>
  <c r="I8" i="14"/>
  <c r="BK8" i="14" s="1"/>
  <c r="R7" i="14"/>
  <c r="BT7" i="14" s="1"/>
  <c r="B7" i="14"/>
  <c r="K6" i="14"/>
  <c r="BM6" i="14" s="1"/>
  <c r="T5" i="14"/>
  <c r="BV5" i="14" s="1"/>
  <c r="D5" i="14"/>
  <c r="BF5" i="14" s="1"/>
  <c r="M30" i="15"/>
  <c r="BO30" i="15" s="1"/>
  <c r="V29" i="15"/>
  <c r="BX29" i="15" s="1"/>
  <c r="F29" i="15"/>
  <c r="BH29" i="15" s="1"/>
  <c r="O28" i="15"/>
  <c r="BQ28" i="15" s="1"/>
  <c r="X27" i="15"/>
  <c r="BZ27" i="15" s="1"/>
  <c r="H27" i="15"/>
  <c r="BJ27" i="15" s="1"/>
  <c r="Q26" i="15"/>
  <c r="BS26" i="15" s="1"/>
  <c r="Z25" i="15"/>
  <c r="CB25" i="15" s="1"/>
  <c r="J25" i="15"/>
  <c r="BL25" i="15" s="1"/>
  <c r="S24" i="15"/>
  <c r="BU24" i="15" s="1"/>
  <c r="C24" i="15"/>
  <c r="BE24" i="15" s="1"/>
  <c r="L23" i="15"/>
  <c r="BN23" i="15" s="1"/>
  <c r="U22" i="15"/>
  <c r="BW22" i="15" s="1"/>
  <c r="E22" i="15"/>
  <c r="BG22" i="15" s="1"/>
  <c r="N21" i="15"/>
  <c r="BP21" i="15" s="1"/>
  <c r="W20" i="15"/>
  <c r="BY20" i="15" s="1"/>
  <c r="G20" i="15"/>
  <c r="BI20" i="15" s="1"/>
  <c r="P19" i="15"/>
  <c r="BR19" i="15" s="1"/>
  <c r="Y18" i="15"/>
  <c r="CA18" i="15" s="1"/>
  <c r="I18" i="15"/>
  <c r="BK18" i="15" s="1"/>
  <c r="R17" i="15"/>
  <c r="BT17" i="15" s="1"/>
  <c r="B17" i="15"/>
  <c r="K16" i="15"/>
  <c r="BM16" i="15" s="1"/>
  <c r="T15" i="15"/>
  <c r="BV15" i="15" s="1"/>
  <c r="D15" i="15"/>
  <c r="BF15" i="15" s="1"/>
  <c r="M14" i="15"/>
  <c r="BO14" i="15" s="1"/>
  <c r="V13" i="15"/>
  <c r="BX13" i="15" s="1"/>
  <c r="F13" i="15"/>
  <c r="BH13" i="15" s="1"/>
  <c r="O12" i="15"/>
  <c r="BQ12" i="15" s="1"/>
  <c r="X11" i="15"/>
  <c r="BZ11" i="15" s="1"/>
  <c r="H11" i="15"/>
  <c r="BJ11" i="15" s="1"/>
  <c r="Q10" i="15"/>
  <c r="BS10" i="15" s="1"/>
  <c r="Z9" i="15"/>
  <c r="CB9" i="15" s="1"/>
  <c r="J9" i="15"/>
  <c r="BL9" i="15" s="1"/>
  <c r="S8" i="15"/>
  <c r="BU8" i="15" s="1"/>
  <c r="C8" i="15"/>
  <c r="BE8" i="15" s="1"/>
  <c r="L7" i="15"/>
  <c r="BN7" i="15" s="1"/>
  <c r="U6" i="15"/>
  <c r="BW6" i="15" s="1"/>
  <c r="E6" i="15"/>
  <c r="BG6" i="15" s="1"/>
  <c r="N5" i="15"/>
  <c r="BP5" i="15" s="1"/>
  <c r="W30" i="16"/>
  <c r="BY30" i="16" s="1"/>
  <c r="G30" i="16"/>
  <c r="BI30" i="16" s="1"/>
  <c r="P29" i="16"/>
  <c r="BR29" i="16" s="1"/>
  <c r="Y28" i="16"/>
  <c r="CA28" i="16" s="1"/>
  <c r="I28" i="16"/>
  <c r="BK28" i="16" s="1"/>
  <c r="R27" i="16"/>
  <c r="BT27" i="16" s="1"/>
  <c r="B27" i="16"/>
  <c r="K26" i="16"/>
  <c r="BM26" i="16" s="1"/>
  <c r="T25" i="16"/>
  <c r="BV25" i="16" s="1"/>
  <c r="D25" i="16"/>
  <c r="BF25" i="16" s="1"/>
  <c r="M24" i="16"/>
  <c r="BO24" i="16" s="1"/>
  <c r="V23" i="16"/>
  <c r="BX23" i="16" s="1"/>
  <c r="F23" i="16"/>
  <c r="BH23" i="16" s="1"/>
  <c r="O22" i="16"/>
  <c r="BQ22" i="16" s="1"/>
  <c r="X21" i="16"/>
  <c r="BZ21" i="16" s="1"/>
  <c r="H21" i="16"/>
  <c r="BJ21" i="16" s="1"/>
  <c r="Q20" i="16"/>
  <c r="BS20" i="16" s="1"/>
  <c r="E20" i="16"/>
  <c r="BG20" i="16" s="1"/>
  <c r="T19" i="16"/>
  <c r="BV19" i="16" s="1"/>
  <c r="L19" i="16"/>
  <c r="BN19" i="16" s="1"/>
  <c r="D19" i="16"/>
  <c r="BF19" i="16" s="1"/>
  <c r="U18" i="16"/>
  <c r="BW18" i="16" s="1"/>
  <c r="M18" i="16"/>
  <c r="BO18" i="16" s="1"/>
  <c r="E18" i="16"/>
  <c r="BG18" i="16" s="1"/>
  <c r="V17" i="16"/>
  <c r="BX17" i="16" s="1"/>
  <c r="N17" i="16"/>
  <c r="BP17" i="16" s="1"/>
  <c r="F17" i="16"/>
  <c r="BH17" i="16" s="1"/>
  <c r="W16" i="16"/>
  <c r="BY16" i="16" s="1"/>
  <c r="O16" i="16"/>
  <c r="BQ16" i="16" s="1"/>
  <c r="G16" i="16"/>
  <c r="BI16" i="16" s="1"/>
  <c r="X15" i="16"/>
  <c r="BZ15" i="16" s="1"/>
  <c r="P15" i="16"/>
  <c r="BR15" i="16" s="1"/>
  <c r="H15" i="16"/>
  <c r="BJ15" i="16" s="1"/>
  <c r="Y14" i="16"/>
  <c r="CA14" i="16" s="1"/>
  <c r="Q14" i="16"/>
  <c r="BS14" i="16" s="1"/>
  <c r="I14" i="16"/>
  <c r="BK14" i="16" s="1"/>
  <c r="Z13" i="16"/>
  <c r="CB13" i="16" s="1"/>
  <c r="R13" i="16"/>
  <c r="BT13" i="16" s="1"/>
  <c r="J13" i="16"/>
  <c r="BL13" i="16" s="1"/>
  <c r="B13" i="16"/>
  <c r="S12" i="16"/>
  <c r="BU12" i="16" s="1"/>
  <c r="K12" i="16"/>
  <c r="BM12" i="16" s="1"/>
  <c r="C12" i="16"/>
  <c r="BE12" i="16" s="1"/>
  <c r="T11" i="16"/>
  <c r="BV11" i="16" s="1"/>
  <c r="L11" i="16"/>
  <c r="BN11" i="16" s="1"/>
  <c r="D11" i="16"/>
  <c r="BF11" i="16" s="1"/>
  <c r="U10" i="16"/>
  <c r="BW10" i="16" s="1"/>
  <c r="M10" i="16"/>
  <c r="BO10" i="16" s="1"/>
  <c r="E10" i="16"/>
  <c r="BG10" i="16" s="1"/>
  <c r="V9" i="16"/>
  <c r="BX9" i="16" s="1"/>
  <c r="N9" i="16"/>
  <c r="BP9" i="16" s="1"/>
  <c r="F9" i="16"/>
  <c r="BH9" i="16" s="1"/>
  <c r="W8" i="16"/>
  <c r="BY8" i="16" s="1"/>
  <c r="O8" i="16"/>
  <c r="BQ8" i="16" s="1"/>
  <c r="G8" i="16"/>
  <c r="BI8" i="16" s="1"/>
  <c r="X7" i="16"/>
  <c r="BZ7" i="16" s="1"/>
  <c r="P7" i="16"/>
  <c r="BR7" i="16" s="1"/>
  <c r="H7" i="16"/>
  <c r="BJ7" i="16" s="1"/>
  <c r="Y6" i="16"/>
  <c r="CA6" i="16" s="1"/>
  <c r="Q6" i="16"/>
  <c r="BS6" i="16" s="1"/>
  <c r="I6" i="16"/>
  <c r="BK6" i="16" s="1"/>
  <c r="Z5" i="16"/>
  <c r="CB5" i="16" s="1"/>
  <c r="R5" i="16"/>
  <c r="BT5" i="16" s="1"/>
  <c r="J5" i="16"/>
  <c r="BL5" i="16" s="1"/>
  <c r="B5" i="16"/>
  <c r="S30" i="17"/>
  <c r="BU30" i="17" s="1"/>
  <c r="K30" i="17"/>
  <c r="BM30" i="17" s="1"/>
  <c r="C30" i="17"/>
  <c r="BE30" i="17" s="1"/>
  <c r="T29" i="17"/>
  <c r="BV29" i="17" s="1"/>
  <c r="L29" i="17"/>
  <c r="BN29" i="17" s="1"/>
  <c r="D29" i="17"/>
  <c r="BF29" i="17" s="1"/>
  <c r="U28" i="17"/>
  <c r="BW28" i="17" s="1"/>
  <c r="M28" i="17"/>
  <c r="BO28" i="17" s="1"/>
  <c r="E28" i="17"/>
  <c r="BG28" i="17" s="1"/>
  <c r="V27" i="17"/>
  <c r="BX27" i="17" s="1"/>
  <c r="N27" i="17"/>
  <c r="BP27" i="17" s="1"/>
  <c r="F27" i="17"/>
  <c r="BH27" i="17" s="1"/>
  <c r="W26" i="17"/>
  <c r="BY26" i="17" s="1"/>
  <c r="O26" i="17"/>
  <c r="BQ26" i="17" s="1"/>
  <c r="G26" i="17"/>
  <c r="BI26" i="17" s="1"/>
  <c r="X25" i="17"/>
  <c r="BZ25" i="17" s="1"/>
  <c r="P25" i="17"/>
  <c r="BR25" i="17" s="1"/>
  <c r="H25" i="17"/>
  <c r="BJ25" i="17" s="1"/>
  <c r="Y24" i="17"/>
  <c r="CA24" i="17" s="1"/>
  <c r="Q24" i="17"/>
  <c r="BS24" i="17" s="1"/>
  <c r="I24" i="17"/>
  <c r="BK24" i="17" s="1"/>
  <c r="Z23" i="17"/>
  <c r="CB23" i="17" s="1"/>
  <c r="R23" i="17"/>
  <c r="BT23" i="17" s="1"/>
  <c r="J23" i="17"/>
  <c r="BL23" i="17" s="1"/>
  <c r="B23" i="17"/>
  <c r="S22" i="17"/>
  <c r="BU22" i="17" s="1"/>
  <c r="K22" i="17"/>
  <c r="BM22" i="17" s="1"/>
  <c r="C22" i="17"/>
  <c r="BE22" i="17" s="1"/>
  <c r="T21" i="17"/>
  <c r="BV21" i="17" s="1"/>
  <c r="L21" i="17"/>
  <c r="BN21" i="17" s="1"/>
  <c r="D21" i="17"/>
  <c r="BF21" i="17" s="1"/>
  <c r="U20" i="17"/>
  <c r="BW20" i="17" s="1"/>
  <c r="M20" i="17"/>
  <c r="BO20" i="17" s="1"/>
  <c r="E20" i="17"/>
  <c r="BG20" i="17" s="1"/>
  <c r="V19" i="17"/>
  <c r="BX19" i="17" s="1"/>
  <c r="N19" i="17"/>
  <c r="BP19" i="17" s="1"/>
  <c r="F19" i="17"/>
  <c r="BH19" i="17" s="1"/>
  <c r="W18" i="17"/>
  <c r="BY18" i="17" s="1"/>
  <c r="P18" i="17"/>
  <c r="BR18" i="17" s="1"/>
  <c r="L18" i="17"/>
  <c r="BN18" i="17" s="1"/>
  <c r="H18" i="17"/>
  <c r="BJ18" i="17" s="1"/>
  <c r="D18" i="17"/>
  <c r="BF18" i="17" s="1"/>
  <c r="Y17" i="17"/>
  <c r="CA17" i="17" s="1"/>
  <c r="U17" i="17"/>
  <c r="BW17" i="17" s="1"/>
  <c r="Q17" i="17"/>
  <c r="BS17" i="17" s="1"/>
  <c r="M17" i="17"/>
  <c r="BO17" i="17" s="1"/>
  <c r="I17" i="17"/>
  <c r="BK17" i="17" s="1"/>
  <c r="E17" i="17"/>
  <c r="BG17" i="17" s="1"/>
  <c r="Z16" i="17"/>
  <c r="CB16" i="17" s="1"/>
  <c r="V16" i="17"/>
  <c r="BX16" i="17" s="1"/>
  <c r="R16" i="17"/>
  <c r="BT16" i="17" s="1"/>
  <c r="N16" i="17"/>
  <c r="BP16" i="17" s="1"/>
  <c r="J16" i="17"/>
  <c r="BL16" i="17" s="1"/>
  <c r="F16" i="17"/>
  <c r="BH16" i="17" s="1"/>
  <c r="B16" i="17"/>
  <c r="W15" i="17"/>
  <c r="BY15" i="17" s="1"/>
  <c r="S15" i="17"/>
  <c r="BU15" i="17" s="1"/>
  <c r="O15" i="17"/>
  <c r="BQ15" i="17" s="1"/>
  <c r="K15" i="17"/>
  <c r="BM15" i="17" s="1"/>
  <c r="G15" i="17"/>
  <c r="BI15" i="17" s="1"/>
  <c r="C15" i="17"/>
  <c r="BE15" i="17" s="1"/>
  <c r="X14" i="17"/>
  <c r="BZ14" i="17" s="1"/>
  <c r="T14" i="17"/>
  <c r="BV14" i="17" s="1"/>
  <c r="P14" i="17"/>
  <c r="BR14" i="17" s="1"/>
  <c r="L14" i="17"/>
  <c r="BN14" i="17" s="1"/>
  <c r="H14" i="17"/>
  <c r="BJ14" i="17" s="1"/>
  <c r="D14" i="17"/>
  <c r="BF14" i="17" s="1"/>
  <c r="Y13" i="17"/>
  <c r="CA13" i="17" s="1"/>
  <c r="U13" i="17"/>
  <c r="BW13" i="17" s="1"/>
  <c r="Q13" i="17"/>
  <c r="BS13" i="17" s="1"/>
  <c r="M13" i="17"/>
  <c r="BO13" i="17" s="1"/>
  <c r="I13" i="17"/>
  <c r="BK13" i="17" s="1"/>
  <c r="E13" i="17"/>
  <c r="BG13" i="17" s="1"/>
  <c r="Z12" i="17"/>
  <c r="CB12" i="17" s="1"/>
  <c r="V12" i="17"/>
  <c r="BX12" i="17" s="1"/>
  <c r="R12" i="17"/>
  <c r="BT12" i="17" s="1"/>
  <c r="N12" i="17"/>
  <c r="BP12" i="17" s="1"/>
  <c r="J12" i="17"/>
  <c r="BL12" i="17" s="1"/>
  <c r="F12" i="17"/>
  <c r="BH12" i="17" s="1"/>
  <c r="B12" i="17"/>
  <c r="W11" i="17"/>
  <c r="BY11" i="17" s="1"/>
  <c r="S11" i="17"/>
  <c r="BU11" i="17" s="1"/>
  <c r="O11" i="17"/>
  <c r="BQ11" i="17" s="1"/>
  <c r="K11" i="17"/>
  <c r="BM11" i="17" s="1"/>
  <c r="G11" i="17"/>
  <c r="BI11" i="17" s="1"/>
  <c r="C11" i="17"/>
  <c r="BE11" i="17" s="1"/>
  <c r="X10" i="17"/>
  <c r="BZ10" i="17" s="1"/>
  <c r="T10" i="17"/>
  <c r="BV10" i="17" s="1"/>
  <c r="P10" i="17"/>
  <c r="BR10" i="17" s="1"/>
  <c r="L10" i="17"/>
  <c r="BN10" i="17" s="1"/>
  <c r="H10" i="17"/>
  <c r="BJ10" i="17" s="1"/>
  <c r="D10" i="17"/>
  <c r="BF10" i="17" s="1"/>
  <c r="Y9" i="17"/>
  <c r="CA9" i="17" s="1"/>
  <c r="U9" i="17"/>
  <c r="BW9" i="17" s="1"/>
  <c r="Q9" i="17"/>
  <c r="BS9" i="17" s="1"/>
  <c r="M9" i="17"/>
  <c r="BO9" i="17" s="1"/>
  <c r="I9" i="17"/>
  <c r="BK9" i="17" s="1"/>
  <c r="E9" i="17"/>
  <c r="BG9" i="17" s="1"/>
  <c r="Z8" i="17"/>
  <c r="CB8" i="17" s="1"/>
  <c r="V8" i="17"/>
  <c r="BX8" i="17" s="1"/>
  <c r="R8" i="17"/>
  <c r="BT8" i="17" s="1"/>
  <c r="N8" i="17"/>
  <c r="BP8" i="17" s="1"/>
  <c r="J8" i="17"/>
  <c r="BL8" i="17" s="1"/>
  <c r="F8" i="17"/>
  <c r="BH8" i="17" s="1"/>
  <c r="B8" i="17"/>
  <c r="W7" i="17"/>
  <c r="BY7" i="17" s="1"/>
  <c r="S7" i="17"/>
  <c r="BU7" i="17" s="1"/>
  <c r="O7" i="17"/>
  <c r="BQ7" i="17" s="1"/>
  <c r="K7" i="17"/>
  <c r="BM7" i="17" s="1"/>
  <c r="G7" i="17"/>
  <c r="BI7" i="17" s="1"/>
  <c r="C7" i="17"/>
  <c r="BE7" i="17" s="1"/>
  <c r="X6" i="17"/>
  <c r="BZ6" i="17" s="1"/>
  <c r="T6" i="17"/>
  <c r="BV6" i="17" s="1"/>
  <c r="P6" i="17"/>
  <c r="BR6" i="17" s="1"/>
  <c r="L6" i="17"/>
  <c r="BN6" i="17" s="1"/>
  <c r="H6" i="17"/>
  <c r="BJ6" i="17" s="1"/>
  <c r="D6" i="17"/>
  <c r="BF6" i="17" s="1"/>
  <c r="Y5" i="17"/>
  <c r="CA5" i="17" s="1"/>
  <c r="U5" i="17"/>
  <c r="BW5" i="17" s="1"/>
  <c r="Q5" i="17"/>
  <c r="BS5" i="17" s="1"/>
  <c r="M5" i="17"/>
  <c r="BO5" i="17" s="1"/>
  <c r="I5" i="17"/>
  <c r="BK5" i="17" s="1"/>
  <c r="E5" i="17"/>
  <c r="BG5" i="17" s="1"/>
  <c r="Z30" i="18"/>
  <c r="CB30" i="18" s="1"/>
  <c r="V30" i="18"/>
  <c r="BX30" i="18" s="1"/>
  <c r="R30" i="18"/>
  <c r="BT30" i="18" s="1"/>
  <c r="N30" i="18"/>
  <c r="BP30" i="18" s="1"/>
  <c r="J30" i="18"/>
  <c r="BL30" i="18" s="1"/>
  <c r="F30" i="18"/>
  <c r="BH30" i="18" s="1"/>
  <c r="B30" i="18"/>
  <c r="W29" i="18"/>
  <c r="BY29" i="18" s="1"/>
  <c r="S29" i="18"/>
  <c r="BU29" i="18" s="1"/>
  <c r="O29" i="18"/>
  <c r="BQ29" i="18" s="1"/>
  <c r="K29" i="18"/>
  <c r="BM29" i="18" s="1"/>
  <c r="G29" i="18"/>
  <c r="BI29" i="18" s="1"/>
  <c r="C29" i="18"/>
  <c r="BE29" i="18" s="1"/>
  <c r="X28" i="18"/>
  <c r="BZ28" i="18" s="1"/>
  <c r="T28" i="18"/>
  <c r="BV28" i="18" s="1"/>
  <c r="P28" i="18"/>
  <c r="BR28" i="18" s="1"/>
  <c r="L28" i="18"/>
  <c r="BN28" i="18" s="1"/>
  <c r="H28" i="18"/>
  <c r="BJ28" i="18" s="1"/>
  <c r="D28" i="18"/>
  <c r="BF28" i="18" s="1"/>
  <c r="Y27" i="18"/>
  <c r="CA27" i="18" s="1"/>
  <c r="U27" i="18"/>
  <c r="BW27" i="18" s="1"/>
  <c r="Q27" i="18"/>
  <c r="BS27" i="18" s="1"/>
  <c r="M27" i="18"/>
  <c r="BO27" i="18" s="1"/>
  <c r="I27" i="18"/>
  <c r="BK27" i="18" s="1"/>
  <c r="E27" i="18"/>
  <c r="BG27" i="18" s="1"/>
  <c r="Z26" i="18"/>
  <c r="CB26" i="18" s="1"/>
  <c r="V26" i="18"/>
  <c r="BX26" i="18" s="1"/>
  <c r="R26" i="18"/>
  <c r="BT26" i="18" s="1"/>
  <c r="N26" i="18"/>
  <c r="BP26" i="18" s="1"/>
  <c r="J26" i="18"/>
  <c r="BL26" i="18" s="1"/>
  <c r="F26" i="18"/>
  <c r="BH26" i="18" s="1"/>
  <c r="B26" i="18"/>
  <c r="W25" i="18"/>
  <c r="BY25" i="18" s="1"/>
  <c r="S25" i="18"/>
  <c r="BU25" i="18" s="1"/>
  <c r="O25" i="18"/>
  <c r="BQ25" i="18" s="1"/>
  <c r="K25" i="18"/>
  <c r="BM25" i="18" s="1"/>
  <c r="G25" i="18"/>
  <c r="BI25" i="18" s="1"/>
  <c r="C25" i="18"/>
  <c r="BE25" i="18" s="1"/>
  <c r="X24" i="18"/>
  <c r="BZ24" i="18" s="1"/>
  <c r="T24" i="18"/>
  <c r="BV24" i="18" s="1"/>
  <c r="P24" i="18"/>
  <c r="BR24" i="18" s="1"/>
  <c r="L24" i="18"/>
  <c r="BN24" i="18" s="1"/>
  <c r="H24" i="18"/>
  <c r="BJ24" i="18" s="1"/>
  <c r="D24" i="18"/>
  <c r="BF24" i="18" s="1"/>
  <c r="Y23" i="18"/>
  <c r="CA23" i="18" s="1"/>
  <c r="U23" i="18"/>
  <c r="BW23" i="18" s="1"/>
  <c r="Q23" i="18"/>
  <c r="BS23" i="18" s="1"/>
  <c r="M23" i="18"/>
  <c r="BO23" i="18" s="1"/>
  <c r="I23" i="18"/>
  <c r="BK23" i="18" s="1"/>
  <c r="E23" i="18"/>
  <c r="BG23" i="18" s="1"/>
  <c r="Z22" i="18"/>
  <c r="CB22" i="18" s="1"/>
  <c r="V22" i="18"/>
  <c r="BX22" i="18" s="1"/>
  <c r="R22" i="18"/>
  <c r="BT22" i="18" s="1"/>
  <c r="N22" i="18"/>
  <c r="BP22" i="18" s="1"/>
  <c r="J22" i="18"/>
  <c r="BL22" i="18" s="1"/>
  <c r="F22" i="18"/>
  <c r="BH22" i="18" s="1"/>
  <c r="B22" i="18"/>
  <c r="W21" i="18"/>
  <c r="BY21" i="18" s="1"/>
  <c r="S21" i="18"/>
  <c r="BU21" i="18" s="1"/>
  <c r="O21" i="18"/>
  <c r="BQ21" i="18" s="1"/>
  <c r="K21" i="18"/>
  <c r="BM21" i="18" s="1"/>
  <c r="G21" i="18"/>
  <c r="BI21" i="18" s="1"/>
  <c r="C21" i="18"/>
  <c r="BE21" i="18" s="1"/>
  <c r="X20" i="18"/>
  <c r="BZ20" i="18" s="1"/>
  <c r="T20" i="18"/>
  <c r="BV20" i="18" s="1"/>
  <c r="P20" i="18"/>
  <c r="BR20" i="18" s="1"/>
  <c r="L20" i="18"/>
  <c r="BN20" i="18" s="1"/>
  <c r="H20" i="18"/>
  <c r="BJ20" i="18" s="1"/>
  <c r="D20" i="18"/>
  <c r="BF20" i="18" s="1"/>
  <c r="Y19" i="18"/>
  <c r="CA19" i="18" s="1"/>
  <c r="U19" i="18"/>
  <c r="BW19" i="18" s="1"/>
  <c r="Q19" i="18"/>
  <c r="BS19" i="18" s="1"/>
  <c r="M19" i="18"/>
  <c r="BO19" i="18" s="1"/>
  <c r="I19" i="18"/>
  <c r="BK19" i="18" s="1"/>
  <c r="E19" i="18"/>
  <c r="BG19" i="18" s="1"/>
  <c r="Z18" i="18"/>
  <c r="CB18" i="18" s="1"/>
  <c r="V18" i="18"/>
  <c r="BX18" i="18" s="1"/>
  <c r="R18" i="18"/>
  <c r="BT18" i="18" s="1"/>
  <c r="N18" i="18"/>
  <c r="BP18" i="18" s="1"/>
  <c r="J18" i="18"/>
  <c r="BL18" i="18" s="1"/>
  <c r="F18" i="18"/>
  <c r="BH18" i="18" s="1"/>
  <c r="B18" i="18"/>
  <c r="W17" i="18"/>
  <c r="BY17" i="18" s="1"/>
  <c r="S17" i="18"/>
  <c r="BU17" i="18" s="1"/>
  <c r="O17" i="18"/>
  <c r="BQ17" i="18" s="1"/>
  <c r="M7" i="8"/>
  <c r="BO7" i="8" s="1"/>
  <c r="O21" i="13"/>
  <c r="BQ21" i="13" s="1"/>
  <c r="I11" i="13"/>
  <c r="BK11" i="13" s="1"/>
  <c r="M5" i="13"/>
  <c r="BO5" i="13" s="1"/>
  <c r="J26" i="14"/>
  <c r="BL26" i="14" s="1"/>
  <c r="Q21" i="14"/>
  <c r="BS21" i="14" s="1"/>
  <c r="C19" i="14"/>
  <c r="BE19" i="14" s="1"/>
  <c r="N16" i="14"/>
  <c r="BP16" i="14" s="1"/>
  <c r="Y13" i="14"/>
  <c r="CA13" i="14" s="1"/>
  <c r="K11" i="14"/>
  <c r="BM11" i="14" s="1"/>
  <c r="E9" i="14"/>
  <c r="BG9" i="14" s="1"/>
  <c r="S7" i="14"/>
  <c r="BU7" i="14" s="1"/>
  <c r="L6" i="14"/>
  <c r="BN6" i="14" s="1"/>
  <c r="E5" i="14"/>
  <c r="BG5" i="14" s="1"/>
  <c r="W29" i="15"/>
  <c r="BY29" i="15" s="1"/>
  <c r="P28" i="15"/>
  <c r="BR28" i="15" s="1"/>
  <c r="I27" i="15"/>
  <c r="BK27" i="15" s="1"/>
  <c r="B26" i="15"/>
  <c r="T24" i="15"/>
  <c r="BV24" i="15" s="1"/>
  <c r="M23" i="15"/>
  <c r="BO23" i="15" s="1"/>
  <c r="F22" i="15"/>
  <c r="BH22" i="15" s="1"/>
  <c r="X20" i="15"/>
  <c r="BZ20" i="15" s="1"/>
  <c r="Q19" i="15"/>
  <c r="BS19" i="15" s="1"/>
  <c r="J18" i="15"/>
  <c r="BL18" i="15" s="1"/>
  <c r="C17" i="15"/>
  <c r="BE17" i="15" s="1"/>
  <c r="U15" i="15"/>
  <c r="BW15" i="15" s="1"/>
  <c r="N14" i="15"/>
  <c r="BP14" i="15" s="1"/>
  <c r="G13" i="15"/>
  <c r="BI13" i="15" s="1"/>
  <c r="Y11" i="15"/>
  <c r="CA11" i="15" s="1"/>
  <c r="R10" i="15"/>
  <c r="BT10" i="15" s="1"/>
  <c r="K9" i="15"/>
  <c r="BM9" i="15" s="1"/>
  <c r="D8" i="15"/>
  <c r="BF8" i="15" s="1"/>
  <c r="V6" i="15"/>
  <c r="BX6" i="15" s="1"/>
  <c r="O5" i="15"/>
  <c r="BQ5" i="15" s="1"/>
  <c r="H30" i="16"/>
  <c r="BJ30" i="16" s="1"/>
  <c r="Z28" i="16"/>
  <c r="CB28" i="16" s="1"/>
  <c r="S27" i="16"/>
  <c r="BU27" i="16" s="1"/>
  <c r="L26" i="16"/>
  <c r="BN26" i="16" s="1"/>
  <c r="E25" i="16"/>
  <c r="BG25" i="16" s="1"/>
  <c r="W23" i="16"/>
  <c r="BY23" i="16" s="1"/>
  <c r="P22" i="16"/>
  <c r="BR22" i="16" s="1"/>
  <c r="I21" i="16"/>
  <c r="BK21" i="16" s="1"/>
  <c r="F20" i="16"/>
  <c r="BH20" i="16" s="1"/>
  <c r="M19" i="16"/>
  <c r="BO19" i="16" s="1"/>
  <c r="V18" i="16"/>
  <c r="BX18" i="16" s="1"/>
  <c r="F18" i="16"/>
  <c r="BH18" i="16" s="1"/>
  <c r="O17" i="16"/>
  <c r="BQ17" i="16" s="1"/>
  <c r="X16" i="16"/>
  <c r="BZ16" i="16" s="1"/>
  <c r="H16" i="16"/>
  <c r="BJ16" i="16" s="1"/>
  <c r="Q15" i="16"/>
  <c r="BS15" i="16" s="1"/>
  <c r="Z14" i="16"/>
  <c r="CB14" i="16" s="1"/>
  <c r="J14" i="16"/>
  <c r="BL14" i="16" s="1"/>
  <c r="S13" i="16"/>
  <c r="BU13" i="16" s="1"/>
  <c r="C13" i="16"/>
  <c r="BE13" i="16" s="1"/>
  <c r="L12" i="16"/>
  <c r="BN12" i="16" s="1"/>
  <c r="U11" i="16"/>
  <c r="BW11" i="16" s="1"/>
  <c r="E11" i="16"/>
  <c r="BG11" i="16" s="1"/>
  <c r="N10" i="16"/>
  <c r="BP10" i="16" s="1"/>
  <c r="W9" i="16"/>
  <c r="BY9" i="16" s="1"/>
  <c r="G9" i="16"/>
  <c r="BI9" i="16" s="1"/>
  <c r="P8" i="16"/>
  <c r="BR8" i="16" s="1"/>
  <c r="Y7" i="16"/>
  <c r="CA7" i="16" s="1"/>
  <c r="I7" i="16"/>
  <c r="BK7" i="16" s="1"/>
  <c r="R6" i="16"/>
  <c r="BT6" i="16" s="1"/>
  <c r="B6" i="16"/>
  <c r="K5" i="16"/>
  <c r="BM5" i="16" s="1"/>
  <c r="T30" i="17"/>
  <c r="BV30" i="17" s="1"/>
  <c r="D30" i="17"/>
  <c r="BF30" i="17" s="1"/>
  <c r="M29" i="17"/>
  <c r="BO29" i="17" s="1"/>
  <c r="V28" i="17"/>
  <c r="BX28" i="17" s="1"/>
  <c r="F28" i="17"/>
  <c r="BH28" i="17" s="1"/>
  <c r="O27" i="17"/>
  <c r="BQ27" i="17" s="1"/>
  <c r="X26" i="17"/>
  <c r="BZ26" i="17" s="1"/>
  <c r="H26" i="17"/>
  <c r="BJ26" i="17" s="1"/>
  <c r="Q25" i="17"/>
  <c r="BS25" i="17" s="1"/>
  <c r="Z24" i="17"/>
  <c r="CB24" i="17" s="1"/>
  <c r="J24" i="17"/>
  <c r="BL24" i="17" s="1"/>
  <c r="S23" i="17"/>
  <c r="BU23" i="17" s="1"/>
  <c r="C23" i="17"/>
  <c r="BE23" i="17" s="1"/>
  <c r="L22" i="17"/>
  <c r="BN22" i="17" s="1"/>
  <c r="U21" i="17"/>
  <c r="BW21" i="17" s="1"/>
  <c r="E21" i="17"/>
  <c r="BG21" i="17" s="1"/>
  <c r="N20" i="17"/>
  <c r="BP20" i="17" s="1"/>
  <c r="W19" i="17"/>
  <c r="BY19" i="17" s="1"/>
  <c r="G19" i="17"/>
  <c r="BI19" i="17" s="1"/>
  <c r="R18" i="17"/>
  <c r="BT18" i="17" s="1"/>
  <c r="I18" i="17"/>
  <c r="BK18" i="17" s="1"/>
  <c r="Z17" i="17"/>
  <c r="CB17" i="17" s="1"/>
  <c r="R17" i="17"/>
  <c r="BT17" i="17" s="1"/>
  <c r="J17" i="17"/>
  <c r="BL17" i="17" s="1"/>
  <c r="B17" i="17"/>
  <c r="S16" i="17"/>
  <c r="BU16" i="17" s="1"/>
  <c r="K16" i="17"/>
  <c r="BM16" i="17" s="1"/>
  <c r="C16" i="17"/>
  <c r="BE16" i="17" s="1"/>
  <c r="T15" i="17"/>
  <c r="BV15" i="17" s="1"/>
  <c r="L15" i="17"/>
  <c r="BN15" i="17" s="1"/>
  <c r="D15" i="17"/>
  <c r="BF15" i="17" s="1"/>
  <c r="U14" i="17"/>
  <c r="BW14" i="17" s="1"/>
  <c r="M14" i="17"/>
  <c r="BO14" i="17" s="1"/>
  <c r="E14" i="17"/>
  <c r="BG14" i="17" s="1"/>
  <c r="V13" i="17"/>
  <c r="BX13" i="17" s="1"/>
  <c r="N13" i="17"/>
  <c r="BP13" i="17" s="1"/>
  <c r="F13" i="17"/>
  <c r="BH13" i="17" s="1"/>
  <c r="W12" i="17"/>
  <c r="BY12" i="17" s="1"/>
  <c r="O12" i="17"/>
  <c r="BQ12" i="17" s="1"/>
  <c r="G12" i="17"/>
  <c r="BI12" i="17" s="1"/>
  <c r="X11" i="17"/>
  <c r="BZ11" i="17" s="1"/>
  <c r="P11" i="17"/>
  <c r="BR11" i="17" s="1"/>
  <c r="H11" i="17"/>
  <c r="BJ11" i="17" s="1"/>
  <c r="Y10" i="17"/>
  <c r="CA10" i="17" s="1"/>
  <c r="Q10" i="17"/>
  <c r="BS10" i="17" s="1"/>
  <c r="I10" i="17"/>
  <c r="BK10" i="17" s="1"/>
  <c r="Z9" i="17"/>
  <c r="CB9" i="17" s="1"/>
  <c r="R9" i="17"/>
  <c r="BT9" i="17" s="1"/>
  <c r="J9" i="17"/>
  <c r="BL9" i="17" s="1"/>
  <c r="B9" i="17"/>
  <c r="S8" i="17"/>
  <c r="BU8" i="17" s="1"/>
  <c r="K8" i="17"/>
  <c r="BM8" i="17" s="1"/>
  <c r="C8" i="17"/>
  <c r="BE8" i="17" s="1"/>
  <c r="T7" i="17"/>
  <c r="BV7" i="17" s="1"/>
  <c r="L7" i="17"/>
  <c r="BN7" i="17" s="1"/>
  <c r="D7" i="17"/>
  <c r="BF7" i="17" s="1"/>
  <c r="U6" i="17"/>
  <c r="BW6" i="17" s="1"/>
  <c r="M6" i="17"/>
  <c r="BO6" i="17" s="1"/>
  <c r="E6" i="17"/>
  <c r="BG6" i="17" s="1"/>
  <c r="V5" i="17"/>
  <c r="BX5" i="17" s="1"/>
  <c r="N5" i="17"/>
  <c r="BP5" i="17" s="1"/>
  <c r="F5" i="17"/>
  <c r="BH5" i="17" s="1"/>
  <c r="W30" i="18"/>
  <c r="BY30" i="18" s="1"/>
  <c r="O30" i="18"/>
  <c r="BQ30" i="18" s="1"/>
  <c r="G30" i="18"/>
  <c r="BI30" i="18" s="1"/>
  <c r="X29" i="18"/>
  <c r="BZ29" i="18" s="1"/>
  <c r="P29" i="18"/>
  <c r="BR29" i="18" s="1"/>
  <c r="H29" i="18"/>
  <c r="BJ29" i="18" s="1"/>
  <c r="Y28" i="18"/>
  <c r="CA28" i="18" s="1"/>
  <c r="Q28" i="18"/>
  <c r="BS28" i="18" s="1"/>
  <c r="I28" i="18"/>
  <c r="BK28" i="18" s="1"/>
  <c r="Z27" i="18"/>
  <c r="CB27" i="18" s="1"/>
  <c r="R27" i="18"/>
  <c r="BT27" i="18" s="1"/>
  <c r="J27" i="18"/>
  <c r="BL27" i="18" s="1"/>
  <c r="B27" i="18"/>
  <c r="S26" i="18"/>
  <c r="BU26" i="18" s="1"/>
  <c r="K26" i="18"/>
  <c r="BM26" i="18" s="1"/>
  <c r="C26" i="18"/>
  <c r="BE26" i="18" s="1"/>
  <c r="T25" i="18"/>
  <c r="BV25" i="18" s="1"/>
  <c r="L25" i="18"/>
  <c r="BN25" i="18" s="1"/>
  <c r="D25" i="18"/>
  <c r="BF25" i="18" s="1"/>
  <c r="U24" i="18"/>
  <c r="BW24" i="18" s="1"/>
  <c r="M24" i="18"/>
  <c r="BO24" i="18" s="1"/>
  <c r="E24" i="18"/>
  <c r="BG24" i="18" s="1"/>
  <c r="V23" i="18"/>
  <c r="BX23" i="18" s="1"/>
  <c r="N23" i="18"/>
  <c r="BP23" i="18" s="1"/>
  <c r="F23" i="18"/>
  <c r="BH23" i="18" s="1"/>
  <c r="W22" i="18"/>
  <c r="BY22" i="18" s="1"/>
  <c r="O22" i="18"/>
  <c r="BQ22" i="18" s="1"/>
  <c r="G22" i="18"/>
  <c r="BI22" i="18" s="1"/>
  <c r="X21" i="18"/>
  <c r="BZ21" i="18" s="1"/>
  <c r="P21" i="18"/>
  <c r="BR21" i="18" s="1"/>
  <c r="H21" i="18"/>
  <c r="BJ21" i="18" s="1"/>
  <c r="Y20" i="18"/>
  <c r="CA20" i="18" s="1"/>
  <c r="Q20" i="18"/>
  <c r="BS20" i="18" s="1"/>
  <c r="I20" i="18"/>
  <c r="BK20" i="18" s="1"/>
  <c r="Z19" i="18"/>
  <c r="CB19" i="18" s="1"/>
  <c r="R19" i="18"/>
  <c r="BT19" i="18" s="1"/>
  <c r="J19" i="18"/>
  <c r="BL19" i="18" s="1"/>
  <c r="B19" i="18"/>
  <c r="U18" i="18"/>
  <c r="BW18" i="18" s="1"/>
  <c r="P18" i="18"/>
  <c r="BR18" i="18" s="1"/>
  <c r="K18" i="18"/>
  <c r="BM18" i="18" s="1"/>
  <c r="E18" i="18"/>
  <c r="BG18" i="18" s="1"/>
  <c r="Y17" i="18"/>
  <c r="CA17" i="18" s="1"/>
  <c r="T17" i="18"/>
  <c r="BV17" i="18" s="1"/>
  <c r="N17" i="18"/>
  <c r="BP17" i="18" s="1"/>
  <c r="J17" i="18"/>
  <c r="BL17" i="18" s="1"/>
  <c r="F17" i="18"/>
  <c r="BH17" i="18" s="1"/>
  <c r="B17" i="18"/>
  <c r="W16" i="18"/>
  <c r="BY16" i="18" s="1"/>
  <c r="S16" i="18"/>
  <c r="BU16" i="18" s="1"/>
  <c r="O16" i="18"/>
  <c r="BQ16" i="18" s="1"/>
  <c r="K16" i="18"/>
  <c r="BM16" i="18" s="1"/>
  <c r="G16" i="18"/>
  <c r="BI16" i="18" s="1"/>
  <c r="C16" i="18"/>
  <c r="BE16" i="18" s="1"/>
  <c r="X15" i="18"/>
  <c r="BZ15" i="18" s="1"/>
  <c r="T15" i="18"/>
  <c r="BV15" i="18" s="1"/>
  <c r="P15" i="18"/>
  <c r="BR15" i="18" s="1"/>
  <c r="L15" i="18"/>
  <c r="BN15" i="18" s="1"/>
  <c r="H15" i="18"/>
  <c r="BJ15" i="18" s="1"/>
  <c r="D15" i="18"/>
  <c r="BF15" i="18" s="1"/>
  <c r="Y14" i="18"/>
  <c r="CA14" i="18" s="1"/>
  <c r="U14" i="18"/>
  <c r="BW14" i="18" s="1"/>
  <c r="Q14" i="18"/>
  <c r="BS14" i="18" s="1"/>
  <c r="M14" i="18"/>
  <c r="BO14" i="18" s="1"/>
  <c r="I14" i="18"/>
  <c r="BK14" i="18" s="1"/>
  <c r="E14" i="18"/>
  <c r="BG14" i="18" s="1"/>
  <c r="Z13" i="18"/>
  <c r="CB13" i="18" s="1"/>
  <c r="V13" i="18"/>
  <c r="BX13" i="18" s="1"/>
  <c r="R13" i="18"/>
  <c r="BT13" i="18" s="1"/>
  <c r="N13" i="18"/>
  <c r="BP13" i="18" s="1"/>
  <c r="J13" i="18"/>
  <c r="BL13" i="18" s="1"/>
  <c r="F13" i="18"/>
  <c r="BH13" i="18" s="1"/>
  <c r="B13" i="18"/>
  <c r="W12" i="18"/>
  <c r="BY12" i="18" s="1"/>
  <c r="S12" i="18"/>
  <c r="BU12" i="18" s="1"/>
  <c r="O12" i="18"/>
  <c r="BQ12" i="18" s="1"/>
  <c r="K12" i="18"/>
  <c r="BM12" i="18" s="1"/>
  <c r="G12" i="18"/>
  <c r="BI12" i="18" s="1"/>
  <c r="C12" i="18"/>
  <c r="BE12" i="18" s="1"/>
  <c r="X11" i="18"/>
  <c r="BZ11" i="18" s="1"/>
  <c r="T11" i="18"/>
  <c r="BV11" i="18" s="1"/>
  <c r="P11" i="18"/>
  <c r="BR11" i="18" s="1"/>
  <c r="L11" i="18"/>
  <c r="BN11" i="18" s="1"/>
  <c r="H11" i="18"/>
  <c r="BJ11" i="18" s="1"/>
  <c r="D11" i="18"/>
  <c r="BF11" i="18" s="1"/>
  <c r="Y10" i="18"/>
  <c r="CA10" i="18" s="1"/>
  <c r="U10" i="18"/>
  <c r="BW10" i="18" s="1"/>
  <c r="Q10" i="18"/>
  <c r="BS10" i="18" s="1"/>
  <c r="M10" i="18"/>
  <c r="BO10" i="18" s="1"/>
  <c r="I10" i="18"/>
  <c r="BK10" i="18" s="1"/>
  <c r="E10" i="18"/>
  <c r="BG10" i="18" s="1"/>
  <c r="Z9" i="18"/>
  <c r="CB9" i="18" s="1"/>
  <c r="V9" i="18"/>
  <c r="BX9" i="18" s="1"/>
  <c r="R9" i="18"/>
  <c r="BT9" i="18" s="1"/>
  <c r="N9" i="18"/>
  <c r="BP9" i="18" s="1"/>
  <c r="J9" i="18"/>
  <c r="BL9" i="18" s="1"/>
  <c r="F9" i="18"/>
  <c r="BH9" i="18" s="1"/>
  <c r="B9" i="18"/>
  <c r="W8" i="18"/>
  <c r="BY8" i="18" s="1"/>
  <c r="S8" i="18"/>
  <c r="BU8" i="18" s="1"/>
  <c r="O8" i="18"/>
  <c r="BQ8" i="18" s="1"/>
  <c r="K8" i="18"/>
  <c r="BM8" i="18" s="1"/>
  <c r="G8" i="18"/>
  <c r="BI8" i="18" s="1"/>
  <c r="C8" i="18"/>
  <c r="BE8" i="18" s="1"/>
  <c r="X7" i="18"/>
  <c r="BZ7" i="18" s="1"/>
  <c r="T7" i="18"/>
  <c r="BV7" i="18" s="1"/>
  <c r="P7" i="18"/>
  <c r="BR7" i="18" s="1"/>
  <c r="L7" i="18"/>
  <c r="BN7" i="18" s="1"/>
  <c r="H7" i="18"/>
  <c r="BJ7" i="18" s="1"/>
  <c r="D7" i="18"/>
  <c r="BF7" i="18" s="1"/>
  <c r="Y6" i="18"/>
  <c r="CA6" i="18" s="1"/>
  <c r="U6" i="18"/>
  <c r="BW6" i="18" s="1"/>
  <c r="Q6" i="18"/>
  <c r="BS6" i="18" s="1"/>
  <c r="M6" i="18"/>
  <c r="BO6" i="18" s="1"/>
  <c r="I6" i="18"/>
  <c r="BK6" i="18" s="1"/>
  <c r="E6" i="18"/>
  <c r="BG6" i="18" s="1"/>
  <c r="Z5" i="18"/>
  <c r="CB5" i="18" s="1"/>
  <c r="V5" i="18"/>
  <c r="BX5" i="18" s="1"/>
  <c r="R5" i="18"/>
  <c r="BT5" i="18" s="1"/>
  <c r="N5" i="18"/>
  <c r="BP5" i="18" s="1"/>
  <c r="J5" i="18"/>
  <c r="BL5" i="18" s="1"/>
  <c r="F5" i="18"/>
  <c r="BH5" i="18" s="1"/>
  <c r="B5" i="18"/>
  <c r="W30" i="19"/>
  <c r="BY30" i="19" s="1"/>
  <c r="S30" i="19"/>
  <c r="BU30" i="19" s="1"/>
  <c r="O30" i="19"/>
  <c r="BQ30" i="19" s="1"/>
  <c r="K30" i="19"/>
  <c r="BM30" i="19" s="1"/>
  <c r="G30" i="19"/>
  <c r="BI30" i="19" s="1"/>
  <c r="C30" i="19"/>
  <c r="BE30" i="19" s="1"/>
  <c r="X29" i="19"/>
  <c r="BZ29" i="19" s="1"/>
  <c r="T29" i="19"/>
  <c r="BV29" i="19" s="1"/>
  <c r="P29" i="19"/>
  <c r="BR29" i="19" s="1"/>
  <c r="L29" i="19"/>
  <c r="BN29" i="19" s="1"/>
  <c r="H29" i="19"/>
  <c r="BJ29" i="19" s="1"/>
  <c r="D29" i="19"/>
  <c r="BF29" i="19" s="1"/>
  <c r="Y28" i="19"/>
  <c r="CA28" i="19" s="1"/>
  <c r="U28" i="19"/>
  <c r="BW28" i="19" s="1"/>
  <c r="Q28" i="19"/>
  <c r="BS28" i="19" s="1"/>
  <c r="M28" i="19"/>
  <c r="BO28" i="19" s="1"/>
  <c r="I28" i="19"/>
  <c r="BK28" i="19" s="1"/>
  <c r="E28" i="19"/>
  <c r="BG28" i="19" s="1"/>
  <c r="Z27" i="19"/>
  <c r="CB27" i="19" s="1"/>
  <c r="V27" i="19"/>
  <c r="BX27" i="19" s="1"/>
  <c r="R27" i="19"/>
  <c r="BT27" i="19" s="1"/>
  <c r="N27" i="19"/>
  <c r="BP27" i="19" s="1"/>
  <c r="J27" i="19"/>
  <c r="BL27" i="19" s="1"/>
  <c r="F27" i="19"/>
  <c r="BH27" i="19" s="1"/>
  <c r="B27" i="19"/>
  <c r="W26" i="19"/>
  <c r="BY26" i="19" s="1"/>
  <c r="S26" i="19"/>
  <c r="BU26" i="19" s="1"/>
  <c r="O26" i="19"/>
  <c r="BQ26" i="19" s="1"/>
  <c r="K26" i="19"/>
  <c r="BM26" i="19" s="1"/>
  <c r="G26" i="19"/>
  <c r="BI26" i="19" s="1"/>
  <c r="C26" i="19"/>
  <c r="BE26" i="19" s="1"/>
  <c r="X25" i="19"/>
  <c r="BZ25" i="19" s="1"/>
  <c r="T25" i="19"/>
  <c r="BV25" i="19" s="1"/>
  <c r="P25" i="19"/>
  <c r="BR25" i="19" s="1"/>
  <c r="L25" i="19"/>
  <c r="BN25" i="19" s="1"/>
  <c r="H25" i="19"/>
  <c r="BJ25" i="19" s="1"/>
  <c r="D25" i="19"/>
  <c r="BF25" i="19" s="1"/>
  <c r="Y24" i="19"/>
  <c r="CA24" i="19" s="1"/>
  <c r="U24" i="19"/>
  <c r="BW24" i="19" s="1"/>
  <c r="Q24" i="19"/>
  <c r="BS24" i="19" s="1"/>
  <c r="M24" i="19"/>
  <c r="BO24" i="19" s="1"/>
  <c r="I24" i="19"/>
  <c r="BK24" i="19" s="1"/>
  <c r="E24" i="19"/>
  <c r="BG24" i="19" s="1"/>
  <c r="Z23" i="19"/>
  <c r="CB23" i="19" s="1"/>
  <c r="V23" i="19"/>
  <c r="BX23" i="19" s="1"/>
  <c r="R23" i="19"/>
  <c r="BT23" i="19" s="1"/>
  <c r="N23" i="19"/>
  <c r="BP23" i="19" s="1"/>
  <c r="J23" i="19"/>
  <c r="BL23" i="19" s="1"/>
  <c r="F23" i="19"/>
  <c r="BH23" i="19" s="1"/>
  <c r="B23" i="19"/>
  <c r="W22" i="19"/>
  <c r="BY22" i="19" s="1"/>
  <c r="S22" i="19"/>
  <c r="BU22" i="19" s="1"/>
  <c r="O22" i="19"/>
  <c r="BQ22" i="19" s="1"/>
  <c r="K22" i="19"/>
  <c r="BM22" i="19" s="1"/>
  <c r="G22" i="19"/>
  <c r="BI22" i="19" s="1"/>
  <c r="C22" i="19"/>
  <c r="BE22" i="19" s="1"/>
  <c r="X21" i="19"/>
  <c r="BZ21" i="19" s="1"/>
  <c r="T21" i="19"/>
  <c r="BV21" i="19" s="1"/>
  <c r="P21" i="19"/>
  <c r="BR21" i="19" s="1"/>
  <c r="L21" i="19"/>
  <c r="BN21" i="19" s="1"/>
  <c r="H21" i="19"/>
  <c r="BJ21" i="19" s="1"/>
  <c r="D21" i="19"/>
  <c r="BF21" i="19" s="1"/>
  <c r="Y20" i="19"/>
  <c r="CA20" i="19" s="1"/>
  <c r="U20" i="19"/>
  <c r="BW20" i="19" s="1"/>
  <c r="Q20" i="19"/>
  <c r="BS20" i="19" s="1"/>
  <c r="M20" i="19"/>
  <c r="BO20" i="19" s="1"/>
  <c r="I20" i="19"/>
  <c r="BK20" i="19" s="1"/>
  <c r="E20" i="19"/>
  <c r="BG20" i="19" s="1"/>
  <c r="Z19" i="19"/>
  <c r="CB19" i="19" s="1"/>
  <c r="V19" i="19"/>
  <c r="BX19" i="19" s="1"/>
  <c r="R19" i="19"/>
  <c r="BT19" i="19" s="1"/>
  <c r="N19" i="19"/>
  <c r="BP19" i="19" s="1"/>
  <c r="J19" i="19"/>
  <c r="BL19" i="19" s="1"/>
  <c r="F19" i="19"/>
  <c r="BH19" i="19" s="1"/>
  <c r="B19" i="19"/>
  <c r="W18" i="19"/>
  <c r="BY18" i="19" s="1"/>
  <c r="S18" i="19"/>
  <c r="BU18" i="19" s="1"/>
  <c r="O18" i="19"/>
  <c r="BQ18" i="19" s="1"/>
  <c r="K18" i="19"/>
  <c r="BM18" i="19" s="1"/>
  <c r="G18" i="19"/>
  <c r="BI18" i="19" s="1"/>
  <c r="C18" i="19"/>
  <c r="BE18" i="19" s="1"/>
  <c r="X17" i="19"/>
  <c r="BZ17" i="19" s="1"/>
  <c r="T17" i="19"/>
  <c r="BV17" i="19" s="1"/>
  <c r="P17" i="19"/>
  <c r="BR17" i="19" s="1"/>
  <c r="L17" i="19"/>
  <c r="BN17" i="19" s="1"/>
  <c r="H17" i="19"/>
  <c r="BJ17" i="19" s="1"/>
  <c r="D17" i="19"/>
  <c r="BF17" i="19" s="1"/>
  <c r="Y16" i="19"/>
  <c r="CA16" i="19" s="1"/>
  <c r="U16" i="19"/>
  <c r="BW16" i="19" s="1"/>
  <c r="Q16" i="19"/>
  <c r="BS16" i="19" s="1"/>
  <c r="M16" i="19"/>
  <c r="BO16" i="19" s="1"/>
  <c r="I16" i="19"/>
  <c r="BK16" i="19" s="1"/>
  <c r="E16" i="19"/>
  <c r="BG16" i="19" s="1"/>
  <c r="Z15" i="19"/>
  <c r="CB15" i="19" s="1"/>
  <c r="V15" i="19"/>
  <c r="BX15" i="19" s="1"/>
  <c r="R15" i="19"/>
  <c r="BT15" i="19" s="1"/>
  <c r="N15" i="19"/>
  <c r="BP15" i="19" s="1"/>
  <c r="J15" i="19"/>
  <c r="BL15" i="19" s="1"/>
  <c r="F15" i="19"/>
  <c r="BH15" i="19" s="1"/>
  <c r="B15" i="19"/>
  <c r="W14" i="19"/>
  <c r="BY14" i="19" s="1"/>
  <c r="S14" i="19"/>
  <c r="BU14" i="19" s="1"/>
  <c r="O14" i="19"/>
  <c r="BQ14" i="19" s="1"/>
  <c r="K14" i="19"/>
  <c r="BM14" i="19" s="1"/>
  <c r="G14" i="19"/>
  <c r="BI14" i="19" s="1"/>
  <c r="C14" i="19"/>
  <c r="BE14" i="19" s="1"/>
  <c r="X13" i="19"/>
  <c r="BZ13" i="19" s="1"/>
  <c r="T13" i="19"/>
  <c r="BV13" i="19" s="1"/>
  <c r="P13" i="19"/>
  <c r="BR13" i="19" s="1"/>
  <c r="L13" i="19"/>
  <c r="BN13" i="19" s="1"/>
  <c r="H13" i="19"/>
  <c r="BJ13" i="19" s="1"/>
  <c r="D13" i="19"/>
  <c r="BF13" i="19" s="1"/>
  <c r="Y12" i="19"/>
  <c r="CA12" i="19" s="1"/>
  <c r="U12" i="19"/>
  <c r="BW12" i="19" s="1"/>
  <c r="Q12" i="19"/>
  <c r="BS12" i="19" s="1"/>
  <c r="M12" i="19"/>
  <c r="BO12" i="19" s="1"/>
  <c r="I12" i="19"/>
  <c r="BK12" i="19" s="1"/>
  <c r="E12" i="19"/>
  <c r="BG12" i="19" s="1"/>
  <c r="Z11" i="19"/>
  <c r="CB11" i="19" s="1"/>
  <c r="V11" i="19"/>
  <c r="BX11" i="19" s="1"/>
  <c r="R11" i="19"/>
  <c r="BT11" i="19" s="1"/>
  <c r="N11" i="19"/>
  <c r="BP11" i="19" s="1"/>
  <c r="J11" i="19"/>
  <c r="BL11" i="19" s="1"/>
  <c r="F11" i="19"/>
  <c r="BH11" i="19" s="1"/>
  <c r="B11" i="19"/>
  <c r="W10" i="19"/>
  <c r="BY10" i="19" s="1"/>
  <c r="S10" i="19"/>
  <c r="BU10" i="19" s="1"/>
  <c r="O10" i="19"/>
  <c r="BQ10" i="19" s="1"/>
  <c r="K10" i="19"/>
  <c r="BM10" i="19" s="1"/>
  <c r="G10" i="19"/>
  <c r="BI10" i="19" s="1"/>
  <c r="C10" i="19"/>
  <c r="BE10" i="19" s="1"/>
  <c r="X9" i="19"/>
  <c r="BZ9" i="19" s="1"/>
  <c r="T9" i="19"/>
  <c r="BV9" i="19" s="1"/>
  <c r="P9" i="19"/>
  <c r="BR9" i="19" s="1"/>
  <c r="L9" i="19"/>
  <c r="BN9" i="19" s="1"/>
  <c r="H9" i="19"/>
  <c r="BJ9" i="19" s="1"/>
  <c r="D9" i="19"/>
  <c r="BF9" i="19" s="1"/>
  <c r="Y8" i="19"/>
  <c r="CA8" i="19" s="1"/>
  <c r="U8" i="19"/>
  <c r="BW8" i="19" s="1"/>
  <c r="Q8" i="19"/>
  <c r="BS8" i="19" s="1"/>
  <c r="M8" i="19"/>
  <c r="BO8" i="19" s="1"/>
  <c r="I8" i="19"/>
  <c r="BK8" i="19" s="1"/>
  <c r="E8" i="19"/>
  <c r="BG8" i="19" s="1"/>
  <c r="Z7" i="19"/>
  <c r="CB7" i="19" s="1"/>
  <c r="V7" i="19"/>
  <c r="BX7" i="19" s="1"/>
  <c r="R7" i="19"/>
  <c r="BT7" i="19" s="1"/>
  <c r="N7" i="19"/>
  <c r="BP7" i="19" s="1"/>
  <c r="J7" i="19"/>
  <c r="BL7" i="19" s="1"/>
  <c r="F7" i="19"/>
  <c r="BH7" i="19" s="1"/>
  <c r="B7" i="19"/>
  <c r="W6" i="19"/>
  <c r="BY6" i="19" s="1"/>
  <c r="S6" i="19"/>
  <c r="BU6" i="19" s="1"/>
  <c r="O6" i="19"/>
  <c r="BQ6" i="19" s="1"/>
  <c r="K6" i="19"/>
  <c r="BM6" i="19" s="1"/>
  <c r="G6" i="19"/>
  <c r="BI6" i="19" s="1"/>
  <c r="C6" i="19"/>
  <c r="BE6" i="19" s="1"/>
  <c r="X5" i="19"/>
  <c r="BZ5" i="19" s="1"/>
  <c r="T5" i="19"/>
  <c r="BV5" i="19" s="1"/>
  <c r="P5" i="19"/>
  <c r="BR5" i="19" s="1"/>
  <c r="L5" i="19"/>
  <c r="BN5" i="19" s="1"/>
  <c r="H5" i="19"/>
  <c r="BJ5" i="19" s="1"/>
  <c r="D5" i="19"/>
  <c r="BF5" i="19" s="1"/>
  <c r="Y30" i="20"/>
  <c r="U30" i="20"/>
  <c r="Q30" i="20"/>
  <c r="M30" i="20"/>
  <c r="I30" i="20"/>
  <c r="E30" i="20"/>
  <c r="Z29" i="20"/>
  <c r="CB29" i="20" s="1"/>
  <c r="V29" i="20"/>
  <c r="BX29" i="20" s="1"/>
  <c r="R29" i="20"/>
  <c r="BT29" i="20" s="1"/>
  <c r="N29" i="20"/>
  <c r="BP29" i="20" s="1"/>
  <c r="J29" i="20"/>
  <c r="BL29" i="20" s="1"/>
  <c r="F29" i="20"/>
  <c r="BH29" i="20" s="1"/>
  <c r="B29" i="20"/>
  <c r="W28" i="20"/>
  <c r="BY28" i="20" s="1"/>
  <c r="S28" i="20"/>
  <c r="BU28" i="20" s="1"/>
  <c r="O28" i="20"/>
  <c r="BQ28" i="20" s="1"/>
  <c r="K28" i="20"/>
  <c r="BM28" i="20" s="1"/>
  <c r="G28" i="20"/>
  <c r="BI28" i="20" s="1"/>
  <c r="C28" i="20"/>
  <c r="BE28" i="20" s="1"/>
  <c r="X27" i="20"/>
  <c r="BZ27" i="20" s="1"/>
  <c r="T27" i="20"/>
  <c r="BV27" i="20" s="1"/>
  <c r="P27" i="20"/>
  <c r="BR27" i="20" s="1"/>
  <c r="L27" i="20"/>
  <c r="BN27" i="20" s="1"/>
  <c r="H27" i="20"/>
  <c r="BJ27" i="20" s="1"/>
  <c r="D27" i="20"/>
  <c r="BF27" i="20" s="1"/>
  <c r="Y26" i="20"/>
  <c r="CA26" i="20" s="1"/>
  <c r="U26" i="20"/>
  <c r="BW26" i="20" s="1"/>
  <c r="Q26" i="20"/>
  <c r="BS26" i="20" s="1"/>
  <c r="M26" i="20"/>
  <c r="BO26" i="20" s="1"/>
  <c r="I26" i="20"/>
  <c r="BK26" i="20" s="1"/>
  <c r="E26" i="20"/>
  <c r="BG26" i="20" s="1"/>
  <c r="Z25" i="20"/>
  <c r="V25" i="20"/>
  <c r="R25" i="20"/>
  <c r="N25" i="20"/>
  <c r="J25" i="20"/>
  <c r="F25" i="20"/>
  <c r="B25" i="20"/>
  <c r="W24" i="20"/>
  <c r="S24" i="20"/>
  <c r="O24" i="20"/>
  <c r="K24" i="20"/>
  <c r="G24" i="20"/>
  <c r="C24" i="20"/>
  <c r="X23" i="20"/>
  <c r="T23" i="20"/>
  <c r="P23" i="20"/>
  <c r="L23" i="20"/>
  <c r="H23" i="20"/>
  <c r="D23" i="20"/>
  <c r="Y22" i="20"/>
  <c r="CA22" i="20" s="1"/>
  <c r="U22" i="20"/>
  <c r="BW22" i="20" s="1"/>
  <c r="Q22" i="20"/>
  <c r="BS22" i="20" s="1"/>
  <c r="M22" i="20"/>
  <c r="BO22" i="20" s="1"/>
  <c r="I22" i="20"/>
  <c r="BK22" i="20" s="1"/>
  <c r="E22" i="20"/>
  <c r="BG22" i="20" s="1"/>
  <c r="Z21" i="20"/>
  <c r="CB21" i="20" s="1"/>
  <c r="V21" i="20"/>
  <c r="BX21" i="20" s="1"/>
  <c r="R21" i="20"/>
  <c r="BT21" i="20" s="1"/>
  <c r="N21" i="20"/>
  <c r="BP21" i="20" s="1"/>
  <c r="J21" i="20"/>
  <c r="BL21" i="20" s="1"/>
  <c r="F21" i="20"/>
  <c r="BH21" i="20" s="1"/>
  <c r="B21" i="20"/>
  <c r="W20" i="20"/>
  <c r="BY20" i="20" s="1"/>
  <c r="S20" i="20"/>
  <c r="BU20" i="20" s="1"/>
  <c r="O20" i="20"/>
  <c r="BQ20" i="20" s="1"/>
  <c r="K20" i="20"/>
  <c r="BM20" i="20" s="1"/>
  <c r="G20" i="20"/>
  <c r="BI20" i="20" s="1"/>
  <c r="C20" i="20"/>
  <c r="BE20" i="20" s="1"/>
  <c r="X19" i="20"/>
  <c r="BZ19" i="20" s="1"/>
  <c r="T19" i="20"/>
  <c r="BV19" i="20" s="1"/>
  <c r="P19" i="20"/>
  <c r="BR19" i="20" s="1"/>
  <c r="L19" i="20"/>
  <c r="BN19" i="20" s="1"/>
  <c r="H19" i="20"/>
  <c r="BJ19" i="20" s="1"/>
  <c r="D19" i="20"/>
  <c r="BF19" i="20" s="1"/>
  <c r="Y18" i="20"/>
  <c r="CA18" i="20" s="1"/>
  <c r="U18" i="20"/>
  <c r="BW18" i="20" s="1"/>
  <c r="Q18" i="20"/>
  <c r="BS18" i="20" s="1"/>
  <c r="M18" i="20"/>
  <c r="BO18" i="20" s="1"/>
  <c r="I18" i="20"/>
  <c r="BK18" i="20" s="1"/>
  <c r="E18" i="20"/>
  <c r="BG18" i="20" s="1"/>
  <c r="Z17" i="20"/>
  <c r="CB17" i="20" s="1"/>
  <c r="V17" i="20"/>
  <c r="BX17" i="20" s="1"/>
  <c r="R17" i="20"/>
  <c r="BT17" i="20" s="1"/>
  <c r="N17" i="20"/>
  <c r="BP17" i="20" s="1"/>
  <c r="J17" i="20"/>
  <c r="BL17" i="20" s="1"/>
  <c r="F17" i="20"/>
  <c r="BH17" i="20" s="1"/>
  <c r="B17" i="20"/>
  <c r="W16" i="20"/>
  <c r="S16" i="20"/>
  <c r="O16" i="20"/>
  <c r="K16" i="20"/>
  <c r="G16" i="20"/>
  <c r="C16" i="20"/>
  <c r="X15" i="20"/>
  <c r="BZ15" i="20" s="1"/>
  <c r="T15" i="20"/>
  <c r="BV15" i="20" s="1"/>
  <c r="P15" i="20"/>
  <c r="BR15" i="20" s="1"/>
  <c r="L15" i="20"/>
  <c r="BN15" i="20" s="1"/>
  <c r="H15" i="20"/>
  <c r="BJ15" i="20" s="1"/>
  <c r="D15" i="20"/>
  <c r="BF15" i="20" s="1"/>
  <c r="Y14" i="20"/>
  <c r="U14" i="20"/>
  <c r="Q14" i="20"/>
  <c r="M14" i="20"/>
  <c r="I14" i="20"/>
  <c r="E14" i="20"/>
  <c r="Z13" i="20"/>
  <c r="CB13" i="20" s="1"/>
  <c r="V13" i="20"/>
  <c r="BX13" i="20" s="1"/>
  <c r="R13" i="20"/>
  <c r="BT13" i="20" s="1"/>
  <c r="N13" i="20"/>
  <c r="BP13" i="20" s="1"/>
  <c r="J13" i="20"/>
  <c r="BL13" i="20" s="1"/>
  <c r="F13" i="20"/>
  <c r="BH13" i="20" s="1"/>
  <c r="B13" i="20"/>
  <c r="W12" i="20"/>
  <c r="BY12" i="20" s="1"/>
  <c r="S12" i="20"/>
  <c r="BU12" i="20" s="1"/>
  <c r="O12" i="20"/>
  <c r="BQ12" i="20" s="1"/>
  <c r="K12" i="20"/>
  <c r="BM12" i="20" s="1"/>
  <c r="G12" i="20"/>
  <c r="BI12" i="20" s="1"/>
  <c r="C12" i="20"/>
  <c r="BE12" i="20" s="1"/>
  <c r="X11" i="20"/>
  <c r="BZ11" i="20" s="1"/>
  <c r="T11" i="20"/>
  <c r="BV11" i="20" s="1"/>
  <c r="P11" i="20"/>
  <c r="BR11" i="20" s="1"/>
  <c r="L11" i="20"/>
  <c r="BN11" i="20" s="1"/>
  <c r="H11" i="20"/>
  <c r="BJ11" i="20" s="1"/>
  <c r="D11" i="20"/>
  <c r="BF11" i="20" s="1"/>
  <c r="Y10" i="20"/>
  <c r="CA10" i="20" s="1"/>
  <c r="U10" i="20"/>
  <c r="BW10" i="20" s="1"/>
  <c r="Q10" i="20"/>
  <c r="BS10" i="20" s="1"/>
  <c r="M10" i="20"/>
  <c r="BO10" i="20" s="1"/>
  <c r="I10" i="20"/>
  <c r="BK10" i="20" s="1"/>
  <c r="E10" i="20"/>
  <c r="BG10" i="20" s="1"/>
  <c r="Z9" i="20"/>
  <c r="CB9" i="20" s="1"/>
  <c r="V9" i="20"/>
  <c r="BX9" i="20" s="1"/>
  <c r="R9" i="20"/>
  <c r="BT9" i="20" s="1"/>
  <c r="N9" i="20"/>
  <c r="BP9" i="20" s="1"/>
  <c r="J9" i="20"/>
  <c r="BL9" i="20" s="1"/>
  <c r="F9" i="20"/>
  <c r="BH9" i="20" s="1"/>
  <c r="B9" i="20"/>
  <c r="W8" i="20"/>
  <c r="BY8" i="20" s="1"/>
  <c r="S8" i="20"/>
  <c r="BU8" i="20" s="1"/>
  <c r="O8" i="20"/>
  <c r="BQ8" i="20" s="1"/>
  <c r="K8" i="20"/>
  <c r="BM8" i="20" s="1"/>
  <c r="G8" i="20"/>
  <c r="BI8" i="20" s="1"/>
  <c r="C8" i="20"/>
  <c r="BE8" i="20" s="1"/>
  <c r="X7" i="20"/>
  <c r="BZ7" i="20" s="1"/>
  <c r="T7" i="20"/>
  <c r="BV7" i="20" s="1"/>
  <c r="P7" i="20"/>
  <c r="BR7" i="20" s="1"/>
  <c r="L7" i="20"/>
  <c r="BN7" i="20" s="1"/>
  <c r="H7" i="20"/>
  <c r="BJ7" i="20" s="1"/>
  <c r="D7" i="20"/>
  <c r="BF7" i="20" s="1"/>
  <c r="Y6" i="20"/>
  <c r="CA6" i="20" s="1"/>
  <c r="U6" i="20"/>
  <c r="BW6" i="20" s="1"/>
  <c r="Q6" i="20"/>
  <c r="BS6" i="20" s="1"/>
  <c r="M6" i="20"/>
  <c r="BO6" i="20" s="1"/>
  <c r="I6" i="20"/>
  <c r="BK6" i="20" s="1"/>
  <c r="E6" i="20"/>
  <c r="BG6" i="20" s="1"/>
  <c r="Z5" i="20"/>
  <c r="CB5" i="20" s="1"/>
  <c r="V5" i="20"/>
  <c r="BX5" i="20" s="1"/>
  <c r="R5" i="20"/>
  <c r="BT5" i="20" s="1"/>
  <c r="N5" i="20"/>
  <c r="BP5" i="20" s="1"/>
  <c r="J5" i="20"/>
  <c r="BL5" i="20" s="1"/>
  <c r="F5" i="20"/>
  <c r="BH5" i="20" s="1"/>
  <c r="B5" i="20"/>
  <c r="H29" i="3"/>
  <c r="AD29" i="3" s="1"/>
  <c r="D29" i="3"/>
  <c r="Z29" i="3" s="1"/>
  <c r="I28" i="3"/>
  <c r="AE28" i="3" s="1"/>
  <c r="E28" i="3"/>
  <c r="AA28" i="3" s="1"/>
  <c r="J27" i="3"/>
  <c r="AF27" i="3" s="1"/>
  <c r="F27" i="3"/>
  <c r="AB27" i="3" s="1"/>
  <c r="K26" i="3"/>
  <c r="AG26" i="3" s="1"/>
  <c r="G26" i="3"/>
  <c r="AC26" i="3" s="1"/>
  <c r="C26" i="3"/>
  <c r="Y26" i="3" s="1"/>
  <c r="H25" i="3"/>
  <c r="AD25" i="3" s="1"/>
  <c r="D25" i="3"/>
  <c r="Z25" i="3" s="1"/>
  <c r="I24" i="3"/>
  <c r="AE24" i="3" s="1"/>
  <c r="E24" i="3"/>
  <c r="AA24" i="3" s="1"/>
  <c r="J23" i="3"/>
  <c r="AF23" i="3" s="1"/>
  <c r="F23" i="3"/>
  <c r="AB23" i="3" s="1"/>
  <c r="K22" i="3"/>
  <c r="AG22" i="3" s="1"/>
  <c r="G22" i="3"/>
  <c r="AC22" i="3" s="1"/>
  <c r="C22" i="3"/>
  <c r="Y22" i="3" s="1"/>
  <c r="H21" i="3"/>
  <c r="AD21" i="3" s="1"/>
  <c r="D21" i="3"/>
  <c r="Z21" i="3" s="1"/>
  <c r="I20" i="3"/>
  <c r="AE20" i="3" s="1"/>
  <c r="E20" i="3"/>
  <c r="AA20" i="3" s="1"/>
  <c r="J19" i="3"/>
  <c r="AF19" i="3" s="1"/>
  <c r="F19" i="3"/>
  <c r="AB19" i="3" s="1"/>
  <c r="K18" i="3"/>
  <c r="AG18" i="3" s="1"/>
  <c r="G18" i="3"/>
  <c r="AC18" i="3" s="1"/>
  <c r="C18" i="3"/>
  <c r="Y18" i="3" s="1"/>
  <c r="H17" i="3"/>
  <c r="AD17" i="3" s="1"/>
  <c r="D17" i="3"/>
  <c r="Z17" i="3" s="1"/>
  <c r="I16" i="3"/>
  <c r="AE16" i="3" s="1"/>
  <c r="E16" i="3"/>
  <c r="AA16" i="3" s="1"/>
  <c r="J15" i="3"/>
  <c r="AF15" i="3" s="1"/>
  <c r="F15" i="3"/>
  <c r="AB15" i="3" s="1"/>
  <c r="K14" i="3"/>
  <c r="AG14" i="3" s="1"/>
  <c r="G14" i="3"/>
  <c r="AC14" i="3" s="1"/>
  <c r="C14" i="3"/>
  <c r="Y14" i="3" s="1"/>
  <c r="H13" i="3"/>
  <c r="AD13" i="3" s="1"/>
  <c r="D13" i="3"/>
  <c r="Z13" i="3" s="1"/>
  <c r="I12" i="3"/>
  <c r="AE12" i="3" s="1"/>
  <c r="E12" i="3"/>
  <c r="AA12" i="3" s="1"/>
  <c r="J11" i="3"/>
  <c r="AF11" i="3" s="1"/>
  <c r="F11" i="3"/>
  <c r="AB11" i="3" s="1"/>
  <c r="K10" i="3"/>
  <c r="AG10" i="3" s="1"/>
  <c r="G10" i="3"/>
  <c r="AC10" i="3" s="1"/>
  <c r="C10" i="3"/>
  <c r="Y10" i="3" s="1"/>
  <c r="H9" i="3"/>
  <c r="AD9" i="3" s="1"/>
  <c r="D9" i="3"/>
  <c r="Z9" i="3" s="1"/>
  <c r="I8" i="3"/>
  <c r="AE8" i="3" s="1"/>
  <c r="E8" i="3"/>
  <c r="AA8" i="3" s="1"/>
  <c r="J7" i="3"/>
  <c r="AF7" i="3" s="1"/>
  <c r="F7" i="3"/>
  <c r="AB7" i="3" s="1"/>
  <c r="K6" i="3"/>
  <c r="AG6" i="3" s="1"/>
  <c r="G6" i="3"/>
  <c r="AC6" i="3" s="1"/>
  <c r="C6" i="3"/>
  <c r="Y6" i="3" s="1"/>
  <c r="H5" i="3"/>
  <c r="AD5" i="3" s="1"/>
  <c r="D5" i="3"/>
  <c r="Z5" i="3" s="1"/>
  <c r="I4" i="3"/>
  <c r="AE4" i="3" s="1"/>
  <c r="E4" i="3"/>
  <c r="AA4" i="3" s="1"/>
  <c r="J29" i="4"/>
  <c r="AF29" i="4" s="1"/>
  <c r="F29" i="4"/>
  <c r="AB29" i="4" s="1"/>
  <c r="K28" i="4"/>
  <c r="AG28" i="4" s="1"/>
  <c r="G28" i="4"/>
  <c r="AC28" i="4" s="1"/>
  <c r="C28" i="4"/>
  <c r="Y28" i="4" s="1"/>
  <c r="H27" i="4"/>
  <c r="AD27" i="4" s="1"/>
  <c r="D27" i="4"/>
  <c r="Z27" i="4" s="1"/>
  <c r="I26" i="4"/>
  <c r="AE26" i="4" s="1"/>
  <c r="E26" i="4"/>
  <c r="AA26" i="4" s="1"/>
  <c r="J25" i="4"/>
  <c r="AF25" i="4" s="1"/>
  <c r="F25" i="4"/>
  <c r="AB25" i="4" s="1"/>
  <c r="K24" i="4"/>
  <c r="AG24" i="4" s="1"/>
  <c r="G24" i="4"/>
  <c r="AC24" i="4" s="1"/>
  <c r="C24" i="4"/>
  <c r="Y24" i="4" s="1"/>
  <c r="H23" i="4"/>
  <c r="AD23" i="4" s="1"/>
  <c r="D23" i="4"/>
  <c r="Z23" i="4" s="1"/>
  <c r="I22" i="4"/>
  <c r="AE22" i="4" s="1"/>
  <c r="E22" i="4"/>
  <c r="AA22" i="4" s="1"/>
  <c r="J21" i="4"/>
  <c r="AF21" i="4" s="1"/>
  <c r="F21" i="4"/>
  <c r="AB21" i="4" s="1"/>
  <c r="K20" i="4"/>
  <c r="AG20" i="4" s="1"/>
  <c r="G20" i="4"/>
  <c r="AC20" i="4" s="1"/>
  <c r="C20" i="4"/>
  <c r="Y20" i="4" s="1"/>
  <c r="H19" i="4"/>
  <c r="AD19" i="4" s="1"/>
  <c r="D19" i="4"/>
  <c r="Z19" i="4" s="1"/>
  <c r="I18" i="4"/>
  <c r="AE18" i="4" s="1"/>
  <c r="E18" i="4"/>
  <c r="AA18" i="4" s="1"/>
  <c r="J17" i="4"/>
  <c r="AF17" i="4" s="1"/>
  <c r="F17" i="4"/>
  <c r="AB17" i="4" s="1"/>
  <c r="K16" i="4"/>
  <c r="AG16" i="4" s="1"/>
  <c r="G16" i="4"/>
  <c r="AC16" i="4" s="1"/>
  <c r="C16" i="4"/>
  <c r="Y16" i="4" s="1"/>
  <c r="H15" i="4"/>
  <c r="AD15" i="4" s="1"/>
  <c r="D15" i="4"/>
  <c r="Z15" i="4" s="1"/>
  <c r="I14" i="4"/>
  <c r="AE14" i="4" s="1"/>
  <c r="E14" i="4"/>
  <c r="AA14" i="4" s="1"/>
  <c r="J13" i="4"/>
  <c r="AF13" i="4" s="1"/>
  <c r="F13" i="4"/>
  <c r="AB13" i="4" s="1"/>
  <c r="K12" i="4"/>
  <c r="AG12" i="4" s="1"/>
  <c r="G12" i="4"/>
  <c r="AC12" i="4" s="1"/>
  <c r="C12" i="4"/>
  <c r="Y12" i="4" s="1"/>
  <c r="H11" i="4"/>
  <c r="AD11" i="4" s="1"/>
  <c r="D11" i="4"/>
  <c r="Z11" i="4" s="1"/>
  <c r="I10" i="4"/>
  <c r="AE10" i="4" s="1"/>
  <c r="E10" i="4"/>
  <c r="AA10" i="4" s="1"/>
  <c r="J9" i="4"/>
  <c r="AF9" i="4" s="1"/>
  <c r="F9" i="4"/>
  <c r="AB9" i="4" s="1"/>
  <c r="K8" i="4"/>
  <c r="AG8" i="4" s="1"/>
  <c r="W28" i="13"/>
  <c r="BY28" i="13" s="1"/>
  <c r="Q18" i="13"/>
  <c r="BS18" i="13" s="1"/>
  <c r="D9" i="13"/>
  <c r="BF9" i="13" s="1"/>
  <c r="Z29" i="14"/>
  <c r="CB29" i="14" s="1"/>
  <c r="W24" i="14"/>
  <c r="BY24" i="14" s="1"/>
  <c r="W20" i="14"/>
  <c r="BY20" i="14" s="1"/>
  <c r="I18" i="14"/>
  <c r="BK18" i="14" s="1"/>
  <c r="T15" i="14"/>
  <c r="BV15" i="14" s="1"/>
  <c r="F13" i="14"/>
  <c r="BH13" i="14" s="1"/>
  <c r="Q10" i="14"/>
  <c r="BS10" i="14" s="1"/>
  <c r="R8" i="14"/>
  <c r="BT8" i="14" s="1"/>
  <c r="J7" i="14"/>
  <c r="BL7" i="14" s="1"/>
  <c r="C6" i="14"/>
  <c r="BE6" i="14" s="1"/>
  <c r="U30" i="15"/>
  <c r="BW30" i="15" s="1"/>
  <c r="N29" i="15"/>
  <c r="BP29" i="15" s="1"/>
  <c r="G28" i="15"/>
  <c r="BI28" i="15" s="1"/>
  <c r="Y26" i="15"/>
  <c r="CA26" i="15" s="1"/>
  <c r="R25" i="15"/>
  <c r="BT25" i="15" s="1"/>
  <c r="K24" i="15"/>
  <c r="BM24" i="15" s="1"/>
  <c r="D23" i="15"/>
  <c r="BF23" i="15" s="1"/>
  <c r="V21" i="15"/>
  <c r="BX21" i="15" s="1"/>
  <c r="O20" i="15"/>
  <c r="BQ20" i="15" s="1"/>
  <c r="H19" i="15"/>
  <c r="BJ19" i="15" s="1"/>
  <c r="Z17" i="15"/>
  <c r="CB17" i="15" s="1"/>
  <c r="S16" i="15"/>
  <c r="BU16" i="15" s="1"/>
  <c r="L15" i="15"/>
  <c r="BN15" i="15" s="1"/>
  <c r="E14" i="15"/>
  <c r="BG14" i="15" s="1"/>
  <c r="W12" i="15"/>
  <c r="BY12" i="15" s="1"/>
  <c r="P11" i="15"/>
  <c r="BR11" i="15" s="1"/>
  <c r="I10" i="15"/>
  <c r="BK10" i="15" s="1"/>
  <c r="B9" i="15"/>
  <c r="T7" i="15"/>
  <c r="BV7" i="15" s="1"/>
  <c r="M6" i="15"/>
  <c r="BO6" i="15" s="1"/>
  <c r="F5" i="15"/>
  <c r="BH5" i="15" s="1"/>
  <c r="X29" i="16"/>
  <c r="BZ29" i="16" s="1"/>
  <c r="Q28" i="16"/>
  <c r="BS28" i="16" s="1"/>
  <c r="J27" i="16"/>
  <c r="BL27" i="16" s="1"/>
  <c r="C26" i="16"/>
  <c r="BE26" i="16" s="1"/>
  <c r="U24" i="16"/>
  <c r="BW24" i="16" s="1"/>
  <c r="N23" i="16"/>
  <c r="BP23" i="16" s="1"/>
  <c r="G22" i="16"/>
  <c r="BI22" i="16" s="1"/>
  <c r="Y20" i="16"/>
  <c r="CA20" i="16" s="1"/>
  <c r="Y19" i="16"/>
  <c r="CA19" i="16" s="1"/>
  <c r="H19" i="16"/>
  <c r="BJ19" i="16" s="1"/>
  <c r="Q18" i="16"/>
  <c r="BS18" i="16" s="1"/>
  <c r="Z17" i="16"/>
  <c r="CB17" i="16" s="1"/>
  <c r="J17" i="16"/>
  <c r="BL17" i="16" s="1"/>
  <c r="S16" i="16"/>
  <c r="BU16" i="16" s="1"/>
  <c r="C16" i="16"/>
  <c r="BE16" i="16" s="1"/>
  <c r="L15" i="16"/>
  <c r="BN15" i="16" s="1"/>
  <c r="U14" i="16"/>
  <c r="BW14" i="16" s="1"/>
  <c r="E14" i="16"/>
  <c r="BG14" i="16" s="1"/>
  <c r="N13" i="16"/>
  <c r="BP13" i="16" s="1"/>
  <c r="W12" i="16"/>
  <c r="BY12" i="16" s="1"/>
  <c r="G12" i="16"/>
  <c r="BI12" i="16" s="1"/>
  <c r="P11" i="16"/>
  <c r="BR11" i="16" s="1"/>
  <c r="Y10" i="16"/>
  <c r="CA10" i="16" s="1"/>
  <c r="I10" i="16"/>
  <c r="BK10" i="16" s="1"/>
  <c r="R9" i="16"/>
  <c r="BT9" i="16" s="1"/>
  <c r="B9" i="16"/>
  <c r="K8" i="16"/>
  <c r="BM8" i="16" s="1"/>
  <c r="T7" i="16"/>
  <c r="BV7" i="16" s="1"/>
  <c r="D7" i="16"/>
  <c r="BF7" i="16" s="1"/>
  <c r="M6" i="16"/>
  <c r="BO6" i="16" s="1"/>
  <c r="V5" i="16"/>
  <c r="BX5" i="16" s="1"/>
  <c r="F5" i="16"/>
  <c r="BH5" i="16" s="1"/>
  <c r="O30" i="17"/>
  <c r="BQ30" i="17" s="1"/>
  <c r="X29" i="17"/>
  <c r="BZ29" i="17" s="1"/>
  <c r="H29" i="17"/>
  <c r="BJ29" i="17" s="1"/>
  <c r="Q28" i="17"/>
  <c r="BS28" i="17" s="1"/>
  <c r="Z27" i="17"/>
  <c r="CB27" i="17" s="1"/>
  <c r="J27" i="17"/>
  <c r="BL27" i="17" s="1"/>
  <c r="S26" i="17"/>
  <c r="BU26" i="17" s="1"/>
  <c r="C26" i="17"/>
  <c r="BE26" i="17" s="1"/>
  <c r="L25" i="17"/>
  <c r="BN25" i="17" s="1"/>
  <c r="U24" i="17"/>
  <c r="BW24" i="17" s="1"/>
  <c r="E24" i="17"/>
  <c r="BG24" i="17" s="1"/>
  <c r="N23" i="17"/>
  <c r="BP23" i="17" s="1"/>
  <c r="W22" i="17"/>
  <c r="BY22" i="17" s="1"/>
  <c r="G22" i="17"/>
  <c r="BI22" i="17" s="1"/>
  <c r="P21" i="17"/>
  <c r="BR21" i="17" s="1"/>
  <c r="Y20" i="17"/>
  <c r="CA20" i="17" s="1"/>
  <c r="I20" i="17"/>
  <c r="BK20" i="17" s="1"/>
  <c r="R19" i="17"/>
  <c r="BT19" i="17" s="1"/>
  <c r="B19" i="17"/>
  <c r="N18" i="17"/>
  <c r="BP18" i="17" s="1"/>
  <c r="F18" i="17"/>
  <c r="BH18" i="17" s="1"/>
  <c r="W17" i="17"/>
  <c r="BY17" i="17" s="1"/>
  <c r="O17" i="17"/>
  <c r="BQ17" i="17" s="1"/>
  <c r="G17" i="17"/>
  <c r="BI17" i="17" s="1"/>
  <c r="X16" i="17"/>
  <c r="BZ16" i="17" s="1"/>
  <c r="P16" i="17"/>
  <c r="BR16" i="17" s="1"/>
  <c r="H16" i="17"/>
  <c r="BJ16" i="17" s="1"/>
  <c r="Y15" i="17"/>
  <c r="CA15" i="17" s="1"/>
  <c r="Q15" i="17"/>
  <c r="BS15" i="17" s="1"/>
  <c r="I15" i="17"/>
  <c r="BK15" i="17" s="1"/>
  <c r="Z14" i="17"/>
  <c r="CB14" i="17" s="1"/>
  <c r="R14" i="17"/>
  <c r="BT14" i="17" s="1"/>
  <c r="J14" i="17"/>
  <c r="BL14" i="17" s="1"/>
  <c r="B14" i="17"/>
  <c r="S13" i="17"/>
  <c r="BU13" i="17" s="1"/>
  <c r="K13" i="17"/>
  <c r="BM13" i="17" s="1"/>
  <c r="C13" i="17"/>
  <c r="BE13" i="17" s="1"/>
  <c r="T12" i="17"/>
  <c r="BV12" i="17" s="1"/>
  <c r="L12" i="17"/>
  <c r="BN12" i="17" s="1"/>
  <c r="D12" i="17"/>
  <c r="BF12" i="17" s="1"/>
  <c r="U11" i="17"/>
  <c r="BW11" i="17" s="1"/>
  <c r="M11" i="17"/>
  <c r="BO11" i="17" s="1"/>
  <c r="E11" i="17"/>
  <c r="BG11" i="17" s="1"/>
  <c r="V10" i="17"/>
  <c r="BX10" i="17" s="1"/>
  <c r="N10" i="17"/>
  <c r="BP10" i="17" s="1"/>
  <c r="F10" i="17"/>
  <c r="BH10" i="17" s="1"/>
  <c r="W9" i="17"/>
  <c r="BY9" i="17" s="1"/>
  <c r="O9" i="17"/>
  <c r="BQ9" i="17" s="1"/>
  <c r="G9" i="17"/>
  <c r="BI9" i="17" s="1"/>
  <c r="X8" i="17"/>
  <c r="BZ8" i="17" s="1"/>
  <c r="P8" i="17"/>
  <c r="BR8" i="17" s="1"/>
  <c r="H8" i="17"/>
  <c r="BJ8" i="17" s="1"/>
  <c r="Y7" i="17"/>
  <c r="CA7" i="17" s="1"/>
  <c r="Q7" i="17"/>
  <c r="BS7" i="17" s="1"/>
  <c r="I7" i="17"/>
  <c r="BK7" i="17" s="1"/>
  <c r="Z6" i="17"/>
  <c r="CB6" i="17" s="1"/>
  <c r="R6" i="17"/>
  <c r="BT6" i="17" s="1"/>
  <c r="J6" i="17"/>
  <c r="BL6" i="17" s="1"/>
  <c r="B6" i="17"/>
  <c r="S5" i="17"/>
  <c r="BU5" i="17" s="1"/>
  <c r="K5" i="17"/>
  <c r="BM5" i="17" s="1"/>
  <c r="C5" i="17"/>
  <c r="BE5" i="17" s="1"/>
  <c r="T30" i="18"/>
  <c r="BV30" i="18" s="1"/>
  <c r="L30" i="18"/>
  <c r="BN30" i="18" s="1"/>
  <c r="D30" i="18"/>
  <c r="BF30" i="18" s="1"/>
  <c r="U29" i="18"/>
  <c r="BW29" i="18" s="1"/>
  <c r="M29" i="18"/>
  <c r="BO29" i="18" s="1"/>
  <c r="E29" i="18"/>
  <c r="BG29" i="18" s="1"/>
  <c r="V28" i="18"/>
  <c r="BX28" i="18" s="1"/>
  <c r="N28" i="18"/>
  <c r="BP28" i="18" s="1"/>
  <c r="F28" i="18"/>
  <c r="BH28" i="18" s="1"/>
  <c r="W27" i="18"/>
  <c r="BY27" i="18" s="1"/>
  <c r="O27" i="18"/>
  <c r="BQ27" i="18" s="1"/>
  <c r="G27" i="18"/>
  <c r="BI27" i="18" s="1"/>
  <c r="X26" i="18"/>
  <c r="BZ26" i="18" s="1"/>
  <c r="P26" i="18"/>
  <c r="BR26" i="18" s="1"/>
  <c r="H26" i="18"/>
  <c r="BJ26" i="18" s="1"/>
  <c r="Y25" i="18"/>
  <c r="CA25" i="18" s="1"/>
  <c r="Q25" i="18"/>
  <c r="BS25" i="18" s="1"/>
  <c r="I25" i="18"/>
  <c r="BK25" i="18" s="1"/>
  <c r="Z24" i="18"/>
  <c r="CB24" i="18" s="1"/>
  <c r="R24" i="18"/>
  <c r="BT24" i="18" s="1"/>
  <c r="J24" i="18"/>
  <c r="BL24" i="18" s="1"/>
  <c r="B24" i="18"/>
  <c r="S23" i="18"/>
  <c r="BU23" i="18" s="1"/>
  <c r="K23" i="18"/>
  <c r="BM23" i="18" s="1"/>
  <c r="C23" i="18"/>
  <c r="BE23" i="18" s="1"/>
  <c r="T22" i="18"/>
  <c r="BV22" i="18" s="1"/>
  <c r="L22" i="18"/>
  <c r="BN22" i="18" s="1"/>
  <c r="D22" i="18"/>
  <c r="BF22" i="18" s="1"/>
  <c r="U21" i="18"/>
  <c r="BW21" i="18" s="1"/>
  <c r="M21" i="18"/>
  <c r="BO21" i="18" s="1"/>
  <c r="E21" i="18"/>
  <c r="BG21" i="18" s="1"/>
  <c r="V20" i="18"/>
  <c r="BX20" i="18" s="1"/>
  <c r="N20" i="18"/>
  <c r="BP20" i="18" s="1"/>
  <c r="F20" i="18"/>
  <c r="BH20" i="18" s="1"/>
  <c r="W19" i="18"/>
  <c r="BY19" i="18" s="1"/>
  <c r="O19" i="18"/>
  <c r="BQ19" i="18" s="1"/>
  <c r="G19" i="18"/>
  <c r="BI19" i="18" s="1"/>
  <c r="Y18" i="18"/>
  <c r="CA18" i="18" s="1"/>
  <c r="T18" i="18"/>
  <c r="BV18" i="18" s="1"/>
  <c r="O18" i="18"/>
  <c r="BQ18" i="18" s="1"/>
  <c r="I18" i="18"/>
  <c r="BK18" i="18" s="1"/>
  <c r="D18" i="18"/>
  <c r="BF18" i="18" s="1"/>
  <c r="X17" i="18"/>
  <c r="BZ17" i="18" s="1"/>
  <c r="R17" i="18"/>
  <c r="BT17" i="18" s="1"/>
  <c r="M17" i="18"/>
  <c r="BO17" i="18" s="1"/>
  <c r="I17" i="18"/>
  <c r="BK17" i="18" s="1"/>
  <c r="E17" i="18"/>
  <c r="BG17" i="18" s="1"/>
  <c r="Z16" i="18"/>
  <c r="CB16" i="18" s="1"/>
  <c r="V16" i="18"/>
  <c r="BX16" i="18" s="1"/>
  <c r="R16" i="18"/>
  <c r="BT16" i="18" s="1"/>
  <c r="N16" i="18"/>
  <c r="BP16" i="18" s="1"/>
  <c r="J16" i="18"/>
  <c r="BL16" i="18" s="1"/>
  <c r="F16" i="18"/>
  <c r="BH16" i="18" s="1"/>
  <c r="B16" i="18"/>
  <c r="W15" i="18"/>
  <c r="BY15" i="18" s="1"/>
  <c r="S15" i="18"/>
  <c r="BU15" i="18" s="1"/>
  <c r="O15" i="18"/>
  <c r="BQ15" i="18" s="1"/>
  <c r="K15" i="18"/>
  <c r="BM15" i="18" s="1"/>
  <c r="G15" i="18"/>
  <c r="BI15" i="18" s="1"/>
  <c r="C15" i="18"/>
  <c r="BE15" i="18" s="1"/>
  <c r="X14" i="18"/>
  <c r="BZ14" i="18" s="1"/>
  <c r="T14" i="18"/>
  <c r="BV14" i="18" s="1"/>
  <c r="P14" i="18"/>
  <c r="BR14" i="18" s="1"/>
  <c r="L14" i="18"/>
  <c r="BN14" i="18" s="1"/>
  <c r="H14" i="18"/>
  <c r="BJ14" i="18" s="1"/>
  <c r="D14" i="18"/>
  <c r="BF14" i="18" s="1"/>
  <c r="Y13" i="18"/>
  <c r="CA13" i="18" s="1"/>
  <c r="U13" i="18"/>
  <c r="BW13" i="18" s="1"/>
  <c r="Q13" i="18"/>
  <c r="BS13" i="18" s="1"/>
  <c r="M13" i="18"/>
  <c r="BO13" i="18" s="1"/>
  <c r="I13" i="18"/>
  <c r="BK13" i="18" s="1"/>
  <c r="E13" i="18"/>
  <c r="BG13" i="18" s="1"/>
  <c r="Z12" i="18"/>
  <c r="CB12" i="18" s="1"/>
  <c r="V12" i="18"/>
  <c r="BX12" i="18" s="1"/>
  <c r="R12" i="18"/>
  <c r="BT12" i="18" s="1"/>
  <c r="N12" i="18"/>
  <c r="BP12" i="18" s="1"/>
  <c r="J12" i="18"/>
  <c r="BL12" i="18" s="1"/>
  <c r="F12" i="18"/>
  <c r="BH12" i="18" s="1"/>
  <c r="B12" i="18"/>
  <c r="W11" i="18"/>
  <c r="BY11" i="18" s="1"/>
  <c r="S11" i="18"/>
  <c r="BU11" i="18" s="1"/>
  <c r="O11" i="18"/>
  <c r="BQ11" i="18" s="1"/>
  <c r="K11" i="18"/>
  <c r="BM11" i="18" s="1"/>
  <c r="G11" i="18"/>
  <c r="BI11" i="18" s="1"/>
  <c r="C11" i="18"/>
  <c r="BE11" i="18" s="1"/>
  <c r="X10" i="18"/>
  <c r="BZ10" i="18" s="1"/>
  <c r="T10" i="18"/>
  <c r="BV10" i="18" s="1"/>
  <c r="P10" i="18"/>
  <c r="BR10" i="18" s="1"/>
  <c r="L10" i="18"/>
  <c r="BN10" i="18" s="1"/>
  <c r="H10" i="18"/>
  <c r="BJ10" i="18" s="1"/>
  <c r="D10" i="18"/>
  <c r="BF10" i="18" s="1"/>
  <c r="Y9" i="18"/>
  <c r="CA9" i="18" s="1"/>
  <c r="U9" i="18"/>
  <c r="BW9" i="18" s="1"/>
  <c r="Q9" i="18"/>
  <c r="BS9" i="18" s="1"/>
  <c r="M9" i="18"/>
  <c r="BO9" i="18" s="1"/>
  <c r="I9" i="18"/>
  <c r="BK9" i="18" s="1"/>
  <c r="E9" i="18"/>
  <c r="BG9" i="18" s="1"/>
  <c r="Z8" i="18"/>
  <c r="CB8" i="18" s="1"/>
  <c r="V8" i="18"/>
  <c r="BX8" i="18" s="1"/>
  <c r="R8" i="18"/>
  <c r="BT8" i="18" s="1"/>
  <c r="N8" i="18"/>
  <c r="BP8" i="18" s="1"/>
  <c r="J8" i="18"/>
  <c r="BL8" i="18" s="1"/>
  <c r="F8" i="18"/>
  <c r="BH8" i="18" s="1"/>
  <c r="B8" i="18"/>
  <c r="W7" i="18"/>
  <c r="BY7" i="18" s="1"/>
  <c r="S7" i="18"/>
  <c r="BU7" i="18" s="1"/>
  <c r="O7" i="18"/>
  <c r="BQ7" i="18" s="1"/>
  <c r="K7" i="18"/>
  <c r="BM7" i="18" s="1"/>
  <c r="G7" i="18"/>
  <c r="BI7" i="18" s="1"/>
  <c r="C7" i="18"/>
  <c r="BE7" i="18" s="1"/>
  <c r="X6" i="18"/>
  <c r="BZ6" i="18" s="1"/>
  <c r="T6" i="18"/>
  <c r="BV6" i="18" s="1"/>
  <c r="P6" i="18"/>
  <c r="BR6" i="18" s="1"/>
  <c r="L6" i="18"/>
  <c r="BN6" i="18" s="1"/>
  <c r="H6" i="18"/>
  <c r="BJ6" i="18" s="1"/>
  <c r="D6" i="18"/>
  <c r="BF6" i="18" s="1"/>
  <c r="Y5" i="18"/>
  <c r="CA5" i="18" s="1"/>
  <c r="U5" i="18"/>
  <c r="BW5" i="18" s="1"/>
  <c r="Q5" i="18"/>
  <c r="BS5" i="18" s="1"/>
  <c r="M5" i="18"/>
  <c r="BO5" i="18" s="1"/>
  <c r="I5" i="18"/>
  <c r="BK5" i="18" s="1"/>
  <c r="E5" i="18"/>
  <c r="BG5" i="18" s="1"/>
  <c r="Z30" i="19"/>
  <c r="CB30" i="19" s="1"/>
  <c r="V30" i="19"/>
  <c r="BX30" i="19" s="1"/>
  <c r="R30" i="19"/>
  <c r="BT30" i="19" s="1"/>
  <c r="N30" i="19"/>
  <c r="BP30" i="19" s="1"/>
  <c r="J30" i="19"/>
  <c r="BL30" i="19" s="1"/>
  <c r="F30" i="19"/>
  <c r="BH30" i="19" s="1"/>
  <c r="B30" i="19"/>
  <c r="W29" i="19"/>
  <c r="BY29" i="19" s="1"/>
  <c r="S29" i="19"/>
  <c r="BU29" i="19" s="1"/>
  <c r="O29" i="19"/>
  <c r="BQ29" i="19" s="1"/>
  <c r="K29" i="19"/>
  <c r="BM29" i="19" s="1"/>
  <c r="G29" i="19"/>
  <c r="BI29" i="19" s="1"/>
  <c r="C29" i="19"/>
  <c r="BE29" i="19" s="1"/>
  <c r="X28" i="19"/>
  <c r="BZ28" i="19" s="1"/>
  <c r="T28" i="19"/>
  <c r="BV28" i="19" s="1"/>
  <c r="P28" i="19"/>
  <c r="BR28" i="19" s="1"/>
  <c r="L28" i="19"/>
  <c r="BN28" i="19" s="1"/>
  <c r="H28" i="19"/>
  <c r="BJ28" i="19" s="1"/>
  <c r="D28" i="19"/>
  <c r="BF28" i="19" s="1"/>
  <c r="Y27" i="19"/>
  <c r="CA27" i="19" s="1"/>
  <c r="U27" i="19"/>
  <c r="BW27" i="19" s="1"/>
  <c r="Q27" i="19"/>
  <c r="BS27" i="19" s="1"/>
  <c r="M27" i="19"/>
  <c r="BO27" i="19" s="1"/>
  <c r="I27" i="19"/>
  <c r="BK27" i="19" s="1"/>
  <c r="E27" i="19"/>
  <c r="BG27" i="19" s="1"/>
  <c r="Z26" i="19"/>
  <c r="CB26" i="19" s="1"/>
  <c r="V26" i="19"/>
  <c r="BX26" i="19" s="1"/>
  <c r="R26" i="19"/>
  <c r="BT26" i="19" s="1"/>
  <c r="N26" i="19"/>
  <c r="BP26" i="19" s="1"/>
  <c r="J26" i="19"/>
  <c r="BL26" i="19" s="1"/>
  <c r="F26" i="19"/>
  <c r="BH26" i="19" s="1"/>
  <c r="B26" i="19"/>
  <c r="W25" i="19"/>
  <c r="BY25" i="19" s="1"/>
  <c r="S25" i="19"/>
  <c r="BU25" i="19" s="1"/>
  <c r="O25" i="19"/>
  <c r="BQ25" i="19" s="1"/>
  <c r="K25" i="19"/>
  <c r="BM25" i="19" s="1"/>
  <c r="G25" i="19"/>
  <c r="BI25" i="19" s="1"/>
  <c r="C25" i="19"/>
  <c r="BE25" i="19" s="1"/>
  <c r="X24" i="19"/>
  <c r="BZ24" i="19" s="1"/>
  <c r="T24" i="19"/>
  <c r="BV24" i="19" s="1"/>
  <c r="P24" i="19"/>
  <c r="BR24" i="19" s="1"/>
  <c r="L24" i="19"/>
  <c r="BN24" i="19" s="1"/>
  <c r="H24" i="19"/>
  <c r="BJ24" i="19" s="1"/>
  <c r="D24" i="19"/>
  <c r="BF24" i="19" s="1"/>
  <c r="Y23" i="19"/>
  <c r="CA23" i="19" s="1"/>
  <c r="U23" i="19"/>
  <c r="BW23" i="19" s="1"/>
  <c r="Q23" i="19"/>
  <c r="BS23" i="19" s="1"/>
  <c r="M23" i="19"/>
  <c r="BO23" i="19" s="1"/>
  <c r="I23" i="19"/>
  <c r="BK23" i="19" s="1"/>
  <c r="E23" i="19"/>
  <c r="BG23" i="19" s="1"/>
  <c r="Z22" i="19"/>
  <c r="CB22" i="19" s="1"/>
  <c r="V22" i="19"/>
  <c r="BX22" i="19" s="1"/>
  <c r="R22" i="19"/>
  <c r="BT22" i="19" s="1"/>
  <c r="N22" i="19"/>
  <c r="BP22" i="19" s="1"/>
  <c r="J22" i="19"/>
  <c r="BL22" i="19" s="1"/>
  <c r="F22" i="19"/>
  <c r="BH22" i="19" s="1"/>
  <c r="B22" i="19"/>
  <c r="W21" i="19"/>
  <c r="BY21" i="19" s="1"/>
  <c r="S21" i="19"/>
  <c r="BU21" i="19" s="1"/>
  <c r="O21" i="19"/>
  <c r="BQ21" i="19" s="1"/>
  <c r="K21" i="19"/>
  <c r="BM21" i="19" s="1"/>
  <c r="G21" i="19"/>
  <c r="BI21" i="19" s="1"/>
  <c r="C21" i="19"/>
  <c r="BE21" i="19" s="1"/>
  <c r="X20" i="19"/>
  <c r="BZ20" i="19" s="1"/>
  <c r="T20" i="19"/>
  <c r="BV20" i="19" s="1"/>
  <c r="P20" i="19"/>
  <c r="BR20" i="19" s="1"/>
  <c r="L20" i="19"/>
  <c r="BN20" i="19" s="1"/>
  <c r="H20" i="19"/>
  <c r="BJ20" i="19" s="1"/>
  <c r="D20" i="19"/>
  <c r="BF20" i="19" s="1"/>
  <c r="Y19" i="19"/>
  <c r="CA19" i="19" s="1"/>
  <c r="U19" i="19"/>
  <c r="BW19" i="19" s="1"/>
  <c r="Q19" i="19"/>
  <c r="BS19" i="19" s="1"/>
  <c r="M19" i="19"/>
  <c r="BO19" i="19" s="1"/>
  <c r="I19" i="19"/>
  <c r="BK19" i="19" s="1"/>
  <c r="E19" i="19"/>
  <c r="BG19" i="19" s="1"/>
  <c r="Z18" i="19"/>
  <c r="CB18" i="19" s="1"/>
  <c r="V18" i="19"/>
  <c r="BX18" i="19" s="1"/>
  <c r="R18" i="19"/>
  <c r="BT18" i="19" s="1"/>
  <c r="N18" i="19"/>
  <c r="BP18" i="19" s="1"/>
  <c r="J18" i="19"/>
  <c r="BL18" i="19" s="1"/>
  <c r="F18" i="19"/>
  <c r="BH18" i="19" s="1"/>
  <c r="B18" i="19"/>
  <c r="W17" i="19"/>
  <c r="BY17" i="19" s="1"/>
  <c r="S17" i="19"/>
  <c r="BU17" i="19" s="1"/>
  <c r="O17" i="19"/>
  <c r="BQ17" i="19" s="1"/>
  <c r="K17" i="19"/>
  <c r="BM17" i="19" s="1"/>
  <c r="G17" i="19"/>
  <c r="BI17" i="19" s="1"/>
  <c r="C17" i="19"/>
  <c r="BE17" i="19" s="1"/>
  <c r="X16" i="19"/>
  <c r="BZ16" i="19" s="1"/>
  <c r="T16" i="19"/>
  <c r="BV16" i="19" s="1"/>
  <c r="P16" i="19"/>
  <c r="BR16" i="19" s="1"/>
  <c r="L16" i="19"/>
  <c r="BN16" i="19" s="1"/>
  <c r="H16" i="19"/>
  <c r="BJ16" i="19" s="1"/>
  <c r="D16" i="19"/>
  <c r="BF16" i="19" s="1"/>
  <c r="Y15" i="19"/>
  <c r="CA15" i="19" s="1"/>
  <c r="U15" i="19"/>
  <c r="BW15" i="19" s="1"/>
  <c r="Q15" i="19"/>
  <c r="BS15" i="19" s="1"/>
  <c r="M15" i="19"/>
  <c r="BO15" i="19" s="1"/>
  <c r="I15" i="19"/>
  <c r="BK15" i="19" s="1"/>
  <c r="E15" i="19"/>
  <c r="BG15" i="19" s="1"/>
  <c r="Z14" i="19"/>
  <c r="CB14" i="19" s="1"/>
  <c r="V14" i="19"/>
  <c r="BX14" i="19" s="1"/>
  <c r="R14" i="19"/>
  <c r="BT14" i="19" s="1"/>
  <c r="N14" i="19"/>
  <c r="BP14" i="19" s="1"/>
  <c r="J14" i="19"/>
  <c r="BL14" i="19" s="1"/>
  <c r="F14" i="19"/>
  <c r="BH14" i="19" s="1"/>
  <c r="B14" i="19"/>
  <c r="W13" i="19"/>
  <c r="BY13" i="19" s="1"/>
  <c r="S13" i="19"/>
  <c r="BU13" i="19" s="1"/>
  <c r="O13" i="19"/>
  <c r="BQ13" i="19" s="1"/>
  <c r="K13" i="19"/>
  <c r="BM13" i="19" s="1"/>
  <c r="G13" i="19"/>
  <c r="BI13" i="19" s="1"/>
  <c r="C13" i="19"/>
  <c r="BE13" i="19" s="1"/>
  <c r="X12" i="19"/>
  <c r="BZ12" i="19" s="1"/>
  <c r="T12" i="19"/>
  <c r="BV12" i="19" s="1"/>
  <c r="P12" i="19"/>
  <c r="BR12" i="19" s="1"/>
  <c r="L12" i="19"/>
  <c r="BN12" i="19" s="1"/>
  <c r="H12" i="19"/>
  <c r="BJ12" i="19" s="1"/>
  <c r="D12" i="19"/>
  <c r="BF12" i="19" s="1"/>
  <c r="Y11" i="19"/>
  <c r="CA11" i="19" s="1"/>
  <c r="U11" i="19"/>
  <c r="BW11" i="19" s="1"/>
  <c r="Q11" i="19"/>
  <c r="BS11" i="19" s="1"/>
  <c r="M11" i="19"/>
  <c r="BO11" i="19" s="1"/>
  <c r="I11" i="19"/>
  <c r="BK11" i="19" s="1"/>
  <c r="E11" i="19"/>
  <c r="BG11" i="19" s="1"/>
  <c r="Z10" i="19"/>
  <c r="CB10" i="19" s="1"/>
  <c r="V10" i="19"/>
  <c r="BX10" i="19" s="1"/>
  <c r="R10" i="19"/>
  <c r="BT10" i="19" s="1"/>
  <c r="N10" i="19"/>
  <c r="BP10" i="19" s="1"/>
  <c r="J10" i="19"/>
  <c r="BL10" i="19" s="1"/>
  <c r="F10" i="19"/>
  <c r="BH10" i="19" s="1"/>
  <c r="B10" i="19"/>
  <c r="W9" i="19"/>
  <c r="BY9" i="19" s="1"/>
  <c r="S9" i="19"/>
  <c r="BU9" i="19" s="1"/>
  <c r="O9" i="19"/>
  <c r="BQ9" i="19" s="1"/>
  <c r="K9" i="19"/>
  <c r="BM9" i="19" s="1"/>
  <c r="G9" i="19"/>
  <c r="BI9" i="19" s="1"/>
  <c r="C9" i="19"/>
  <c r="BE9" i="19" s="1"/>
  <c r="X8" i="19"/>
  <c r="BZ8" i="19" s="1"/>
  <c r="T8" i="19"/>
  <c r="BV8" i="19" s="1"/>
  <c r="P8" i="19"/>
  <c r="BR8" i="19" s="1"/>
  <c r="L8" i="19"/>
  <c r="BN8" i="19" s="1"/>
  <c r="H8" i="19"/>
  <c r="BJ8" i="19" s="1"/>
  <c r="D8" i="19"/>
  <c r="BF8" i="19" s="1"/>
  <c r="Y7" i="19"/>
  <c r="CA7" i="19" s="1"/>
  <c r="U7" i="19"/>
  <c r="BW7" i="19" s="1"/>
  <c r="Q7" i="19"/>
  <c r="BS7" i="19" s="1"/>
  <c r="M7" i="19"/>
  <c r="BO7" i="19" s="1"/>
  <c r="I7" i="19"/>
  <c r="BK7" i="19" s="1"/>
  <c r="E7" i="19"/>
  <c r="BG7" i="19" s="1"/>
  <c r="Z6" i="19"/>
  <c r="CB6" i="19" s="1"/>
  <c r="V6" i="19"/>
  <c r="BX6" i="19" s="1"/>
  <c r="R6" i="19"/>
  <c r="BT6" i="19" s="1"/>
  <c r="N6" i="19"/>
  <c r="BP6" i="19" s="1"/>
  <c r="J6" i="19"/>
  <c r="BL6" i="19" s="1"/>
  <c r="F6" i="19"/>
  <c r="BH6" i="19" s="1"/>
  <c r="B6" i="19"/>
  <c r="W5" i="19"/>
  <c r="BY5" i="19" s="1"/>
  <c r="S5" i="19"/>
  <c r="BU5" i="19" s="1"/>
  <c r="O5" i="19"/>
  <c r="BQ5" i="19" s="1"/>
  <c r="K5" i="19"/>
  <c r="BM5" i="19" s="1"/>
  <c r="G5" i="19"/>
  <c r="BI5" i="19" s="1"/>
  <c r="C5" i="19"/>
  <c r="BE5" i="19" s="1"/>
  <c r="X30" i="20"/>
  <c r="T30" i="20"/>
  <c r="P30" i="20"/>
  <c r="L30" i="20"/>
  <c r="H30" i="20"/>
  <c r="D30" i="20"/>
  <c r="Y29" i="20"/>
  <c r="CA29" i="20" s="1"/>
  <c r="U29" i="20"/>
  <c r="BW29" i="20" s="1"/>
  <c r="Q29" i="20"/>
  <c r="BS29" i="20" s="1"/>
  <c r="M29" i="20"/>
  <c r="BO29" i="20" s="1"/>
  <c r="I29" i="20"/>
  <c r="BK29" i="20" s="1"/>
  <c r="E29" i="20"/>
  <c r="BG29" i="20" s="1"/>
  <c r="Z28" i="20"/>
  <c r="CB28" i="20" s="1"/>
  <c r="V28" i="20"/>
  <c r="BX28" i="20" s="1"/>
  <c r="R28" i="20"/>
  <c r="BT28" i="20" s="1"/>
  <c r="N28" i="20"/>
  <c r="BP28" i="20" s="1"/>
  <c r="J28" i="20"/>
  <c r="BL28" i="20" s="1"/>
  <c r="F28" i="20"/>
  <c r="BH28" i="20" s="1"/>
  <c r="B28" i="20"/>
  <c r="W27" i="20"/>
  <c r="BY27" i="20" s="1"/>
  <c r="S27" i="20"/>
  <c r="BU27" i="20" s="1"/>
  <c r="O27" i="20"/>
  <c r="BQ27" i="20" s="1"/>
  <c r="K27" i="20"/>
  <c r="BM27" i="20" s="1"/>
  <c r="G27" i="20"/>
  <c r="BI27" i="20" s="1"/>
  <c r="C27" i="20"/>
  <c r="BE27" i="20" s="1"/>
  <c r="X26" i="20"/>
  <c r="BZ26" i="20" s="1"/>
  <c r="T26" i="20"/>
  <c r="BV26" i="20" s="1"/>
  <c r="P26" i="20"/>
  <c r="BR26" i="20" s="1"/>
  <c r="L26" i="20"/>
  <c r="BN26" i="20" s="1"/>
  <c r="H26" i="20"/>
  <c r="BJ26" i="20" s="1"/>
  <c r="D26" i="20"/>
  <c r="BF26" i="20" s="1"/>
  <c r="Y25" i="20"/>
  <c r="U25" i="20"/>
  <c r="Q25" i="20"/>
  <c r="M25" i="20"/>
  <c r="I25" i="20"/>
  <c r="E25" i="20"/>
  <c r="Z24" i="20"/>
  <c r="V24" i="20"/>
  <c r="R24" i="20"/>
  <c r="N24" i="20"/>
  <c r="J24" i="20"/>
  <c r="F24" i="20"/>
  <c r="B24" i="20"/>
  <c r="W23" i="20"/>
  <c r="S23" i="20"/>
  <c r="O23" i="20"/>
  <c r="K23" i="20"/>
  <c r="G23" i="20"/>
  <c r="C23" i="20"/>
  <c r="X22" i="20"/>
  <c r="BZ22" i="20" s="1"/>
  <c r="T22" i="20"/>
  <c r="BV22" i="20" s="1"/>
  <c r="P22" i="20"/>
  <c r="BR22" i="20" s="1"/>
  <c r="L22" i="20"/>
  <c r="BN22" i="20" s="1"/>
  <c r="H22" i="20"/>
  <c r="BJ22" i="20" s="1"/>
  <c r="D22" i="20"/>
  <c r="BF22" i="20" s="1"/>
  <c r="Y21" i="20"/>
  <c r="CA21" i="20" s="1"/>
  <c r="U21" i="20"/>
  <c r="BW21" i="20" s="1"/>
  <c r="Q21" i="20"/>
  <c r="BS21" i="20" s="1"/>
  <c r="M21" i="20"/>
  <c r="BO21" i="20" s="1"/>
  <c r="I21" i="20"/>
  <c r="BK21" i="20" s="1"/>
  <c r="E21" i="20"/>
  <c r="BG21" i="20" s="1"/>
  <c r="Z20" i="20"/>
  <c r="CB20" i="20" s="1"/>
  <c r="V20" i="20"/>
  <c r="BX20" i="20" s="1"/>
  <c r="R20" i="20"/>
  <c r="BT20" i="20" s="1"/>
  <c r="N20" i="20"/>
  <c r="BP20" i="20" s="1"/>
  <c r="J20" i="20"/>
  <c r="BL20" i="20" s="1"/>
  <c r="F20" i="20"/>
  <c r="BH20" i="20" s="1"/>
  <c r="B20" i="20"/>
  <c r="W19" i="20"/>
  <c r="BY19" i="20" s="1"/>
  <c r="S19" i="20"/>
  <c r="BU19" i="20" s="1"/>
  <c r="O19" i="20"/>
  <c r="BQ19" i="20" s="1"/>
  <c r="K19" i="20"/>
  <c r="BM19" i="20" s="1"/>
  <c r="G19" i="20"/>
  <c r="BI19" i="20" s="1"/>
  <c r="C19" i="20"/>
  <c r="BE19" i="20" s="1"/>
  <c r="X18" i="20"/>
  <c r="BZ18" i="20" s="1"/>
  <c r="T18" i="20"/>
  <c r="BV18" i="20" s="1"/>
  <c r="P18" i="20"/>
  <c r="BR18" i="20" s="1"/>
  <c r="L18" i="20"/>
  <c r="BN18" i="20" s="1"/>
  <c r="H18" i="20"/>
  <c r="BJ18" i="20" s="1"/>
  <c r="D18" i="20"/>
  <c r="BF18" i="20" s="1"/>
  <c r="Y17" i="20"/>
  <c r="CA17" i="20" s="1"/>
  <c r="U17" i="20"/>
  <c r="BW17" i="20" s="1"/>
  <c r="Q17" i="20"/>
  <c r="BS17" i="20" s="1"/>
  <c r="M17" i="20"/>
  <c r="BO17" i="20" s="1"/>
  <c r="I17" i="20"/>
  <c r="BK17" i="20" s="1"/>
  <c r="E17" i="20"/>
  <c r="BG17" i="20" s="1"/>
  <c r="Z16" i="20"/>
  <c r="V16" i="20"/>
  <c r="R16" i="20"/>
  <c r="N16" i="20"/>
  <c r="J16" i="20"/>
  <c r="F16" i="20"/>
  <c r="B16" i="20"/>
  <c r="W15" i="20"/>
  <c r="BY15" i="20" s="1"/>
  <c r="S15" i="20"/>
  <c r="BU15" i="20" s="1"/>
  <c r="O15" i="20"/>
  <c r="BQ15" i="20" s="1"/>
  <c r="K15" i="20"/>
  <c r="BM15" i="20" s="1"/>
  <c r="G15" i="20"/>
  <c r="BI15" i="20" s="1"/>
  <c r="C15" i="20"/>
  <c r="BE15" i="20" s="1"/>
  <c r="X14" i="20"/>
  <c r="T14" i="20"/>
  <c r="P14" i="20"/>
  <c r="L14" i="20"/>
  <c r="H14" i="20"/>
  <c r="D14" i="20"/>
  <c r="Y13" i="20"/>
  <c r="CA13" i="20" s="1"/>
  <c r="U13" i="20"/>
  <c r="BW13" i="20" s="1"/>
  <c r="Q13" i="20"/>
  <c r="BS13" i="20" s="1"/>
  <c r="M13" i="20"/>
  <c r="BO13" i="20" s="1"/>
  <c r="I13" i="20"/>
  <c r="BK13" i="20" s="1"/>
  <c r="E13" i="20"/>
  <c r="BG13" i="20" s="1"/>
  <c r="Z12" i="20"/>
  <c r="CB12" i="20" s="1"/>
  <c r="V12" i="20"/>
  <c r="BX12" i="20" s="1"/>
  <c r="R12" i="20"/>
  <c r="BT12" i="20" s="1"/>
  <c r="N12" i="20"/>
  <c r="BP12" i="20" s="1"/>
  <c r="J12" i="20"/>
  <c r="BL12" i="20" s="1"/>
  <c r="F12" i="20"/>
  <c r="BH12" i="20" s="1"/>
  <c r="B12" i="20"/>
  <c r="W11" i="20"/>
  <c r="BY11" i="20" s="1"/>
  <c r="S11" i="20"/>
  <c r="BU11" i="20" s="1"/>
  <c r="O11" i="20"/>
  <c r="BQ11" i="20" s="1"/>
  <c r="K11" i="20"/>
  <c r="BM11" i="20" s="1"/>
  <c r="G11" i="20"/>
  <c r="BI11" i="20" s="1"/>
  <c r="C11" i="20"/>
  <c r="BE11" i="20" s="1"/>
  <c r="X10" i="20"/>
  <c r="BZ10" i="20" s="1"/>
  <c r="T10" i="20"/>
  <c r="BV10" i="20" s="1"/>
  <c r="P10" i="20"/>
  <c r="BR10" i="20" s="1"/>
  <c r="L10" i="20"/>
  <c r="BN10" i="20" s="1"/>
  <c r="H10" i="20"/>
  <c r="BJ10" i="20" s="1"/>
  <c r="D10" i="20"/>
  <c r="BF10" i="20" s="1"/>
  <c r="Y9" i="20"/>
  <c r="CA9" i="20" s="1"/>
  <c r="U9" i="20"/>
  <c r="BW9" i="20" s="1"/>
  <c r="Q9" i="20"/>
  <c r="BS9" i="20" s="1"/>
  <c r="M9" i="20"/>
  <c r="BO9" i="20" s="1"/>
  <c r="I9" i="20"/>
  <c r="BK9" i="20" s="1"/>
  <c r="E9" i="20"/>
  <c r="BG9" i="20" s="1"/>
  <c r="Z8" i="20"/>
  <c r="CB8" i="20" s="1"/>
  <c r="V8" i="20"/>
  <c r="BX8" i="20" s="1"/>
  <c r="R8" i="20"/>
  <c r="BT8" i="20" s="1"/>
  <c r="N8" i="20"/>
  <c r="BP8" i="20" s="1"/>
  <c r="J8" i="20"/>
  <c r="BL8" i="20" s="1"/>
  <c r="F8" i="20"/>
  <c r="BH8" i="20" s="1"/>
  <c r="B8" i="20"/>
  <c r="W7" i="20"/>
  <c r="BY7" i="20" s="1"/>
  <c r="S7" i="20"/>
  <c r="BU7" i="20" s="1"/>
  <c r="O7" i="20"/>
  <c r="BQ7" i="20" s="1"/>
  <c r="K7" i="20"/>
  <c r="BM7" i="20" s="1"/>
  <c r="G7" i="20"/>
  <c r="BI7" i="20" s="1"/>
  <c r="C7" i="20"/>
  <c r="BE7" i="20" s="1"/>
  <c r="X6" i="20"/>
  <c r="BZ6" i="20" s="1"/>
  <c r="T6" i="20"/>
  <c r="BV6" i="20" s="1"/>
  <c r="P6" i="20"/>
  <c r="BR6" i="20" s="1"/>
  <c r="L6" i="20"/>
  <c r="BN6" i="20" s="1"/>
  <c r="H6" i="20"/>
  <c r="BJ6" i="20" s="1"/>
  <c r="D6" i="20"/>
  <c r="BF6" i="20" s="1"/>
  <c r="Y5" i="20"/>
  <c r="CA5" i="20" s="1"/>
  <c r="U5" i="20"/>
  <c r="BW5" i="20" s="1"/>
  <c r="Q5" i="20"/>
  <c r="BS5" i="20" s="1"/>
  <c r="M5" i="20"/>
  <c r="BO5" i="20" s="1"/>
  <c r="I5" i="20"/>
  <c r="BK5" i="20" s="1"/>
  <c r="E5" i="20"/>
  <c r="BG5" i="20" s="1"/>
  <c r="K29" i="3"/>
  <c r="AG29" i="3" s="1"/>
  <c r="G29" i="3"/>
  <c r="AC29" i="3" s="1"/>
  <c r="C29" i="3"/>
  <c r="Y29" i="3" s="1"/>
  <c r="H28" i="3"/>
  <c r="AD28" i="3" s="1"/>
  <c r="D28" i="3"/>
  <c r="Z28" i="3" s="1"/>
  <c r="I27" i="3"/>
  <c r="AE27" i="3" s="1"/>
  <c r="E27" i="3"/>
  <c r="AA27" i="3" s="1"/>
  <c r="J26" i="3"/>
  <c r="AF26" i="3" s="1"/>
  <c r="F26" i="3"/>
  <c r="AB26" i="3" s="1"/>
  <c r="K25" i="3"/>
  <c r="AG25" i="3" s="1"/>
  <c r="G25" i="3"/>
  <c r="AC25" i="3" s="1"/>
  <c r="C25" i="3"/>
  <c r="Y25" i="3" s="1"/>
  <c r="H24" i="3"/>
  <c r="AD24" i="3" s="1"/>
  <c r="D24" i="3"/>
  <c r="Z24" i="3" s="1"/>
  <c r="I23" i="3"/>
  <c r="AE23" i="3" s="1"/>
  <c r="E23" i="3"/>
  <c r="AA23" i="3" s="1"/>
  <c r="J22" i="3"/>
  <c r="AF22" i="3" s="1"/>
  <c r="F22" i="3"/>
  <c r="AB22" i="3" s="1"/>
  <c r="K21" i="3"/>
  <c r="AG21" i="3" s="1"/>
  <c r="G21" i="3"/>
  <c r="AC21" i="3" s="1"/>
  <c r="C21" i="3"/>
  <c r="Y21" i="3" s="1"/>
  <c r="H20" i="3"/>
  <c r="AD20" i="3" s="1"/>
  <c r="D20" i="3"/>
  <c r="Z20" i="3" s="1"/>
  <c r="I19" i="3"/>
  <c r="AE19" i="3" s="1"/>
  <c r="E19" i="3"/>
  <c r="AA19" i="3" s="1"/>
  <c r="J18" i="3"/>
  <c r="AF18" i="3" s="1"/>
  <c r="F18" i="3"/>
  <c r="AB18" i="3" s="1"/>
  <c r="K17" i="3"/>
  <c r="AG17" i="3" s="1"/>
  <c r="G17" i="3"/>
  <c r="AC17" i="3" s="1"/>
  <c r="C17" i="3"/>
  <c r="Y17" i="3" s="1"/>
  <c r="H16" i="3"/>
  <c r="AD16" i="3" s="1"/>
  <c r="D16" i="3"/>
  <c r="Z16" i="3" s="1"/>
  <c r="I15" i="3"/>
  <c r="AE15" i="3" s="1"/>
  <c r="E15" i="3"/>
  <c r="AA15" i="3" s="1"/>
  <c r="J14" i="3"/>
  <c r="AF14" i="3" s="1"/>
  <c r="F14" i="3"/>
  <c r="AB14" i="3" s="1"/>
  <c r="K13" i="3"/>
  <c r="AG13" i="3" s="1"/>
  <c r="G13" i="3"/>
  <c r="AC13" i="3" s="1"/>
  <c r="C13" i="3"/>
  <c r="Y13" i="3" s="1"/>
  <c r="H12" i="3"/>
  <c r="AD12" i="3" s="1"/>
  <c r="D12" i="3"/>
  <c r="Z12" i="3" s="1"/>
  <c r="I11" i="3"/>
  <c r="AE11" i="3" s="1"/>
  <c r="E11" i="3"/>
  <c r="AA11" i="3" s="1"/>
  <c r="J10" i="3"/>
  <c r="AF10" i="3" s="1"/>
  <c r="F10" i="3"/>
  <c r="AB10" i="3" s="1"/>
  <c r="K9" i="3"/>
  <c r="AG9" i="3" s="1"/>
  <c r="G9" i="3"/>
  <c r="AC9" i="3" s="1"/>
  <c r="C9" i="3"/>
  <c r="Y9" i="3" s="1"/>
  <c r="H8" i="3"/>
  <c r="AD8" i="3" s="1"/>
  <c r="D8" i="3"/>
  <c r="Z8" i="3" s="1"/>
  <c r="I7" i="3"/>
  <c r="AE7" i="3" s="1"/>
  <c r="E7" i="3"/>
  <c r="AA7" i="3" s="1"/>
  <c r="J6" i="3"/>
  <c r="AF6" i="3" s="1"/>
  <c r="F6" i="3"/>
  <c r="AB6" i="3" s="1"/>
  <c r="K5" i="3"/>
  <c r="AG5" i="3" s="1"/>
  <c r="G5" i="3"/>
  <c r="AC5" i="3" s="1"/>
  <c r="C5" i="3"/>
  <c r="Y5" i="3" s="1"/>
  <c r="H4" i="3"/>
  <c r="AD4" i="3" s="1"/>
  <c r="D4" i="3"/>
  <c r="Z4" i="3" s="1"/>
  <c r="I29" i="4"/>
  <c r="AE29" i="4" s="1"/>
  <c r="E29" i="4"/>
  <c r="AA29" i="4" s="1"/>
  <c r="J28" i="4"/>
  <c r="AF28" i="4" s="1"/>
  <c r="F28" i="4"/>
  <c r="AB28" i="4" s="1"/>
  <c r="K27" i="4"/>
  <c r="AG27" i="4" s="1"/>
  <c r="G27" i="4"/>
  <c r="AC27" i="4" s="1"/>
  <c r="C27" i="4"/>
  <c r="Y27" i="4" s="1"/>
  <c r="H26" i="4"/>
  <c r="AD26" i="4" s="1"/>
  <c r="D26" i="4"/>
  <c r="Z26" i="4" s="1"/>
  <c r="I25" i="4"/>
  <c r="AE25" i="4" s="1"/>
  <c r="E25" i="4"/>
  <c r="AA25" i="4" s="1"/>
  <c r="J24" i="4"/>
  <c r="AF24" i="4" s="1"/>
  <c r="F24" i="4"/>
  <c r="AB24" i="4" s="1"/>
  <c r="K23" i="4"/>
  <c r="AG23" i="4" s="1"/>
  <c r="G23" i="4"/>
  <c r="AC23" i="4" s="1"/>
  <c r="C23" i="4"/>
  <c r="Y23" i="4" s="1"/>
  <c r="H22" i="4"/>
  <c r="AD22" i="4" s="1"/>
  <c r="D22" i="4"/>
  <c r="Z22" i="4" s="1"/>
  <c r="I21" i="4"/>
  <c r="AE21" i="4" s="1"/>
  <c r="E21" i="4"/>
  <c r="AA21" i="4" s="1"/>
  <c r="J20" i="4"/>
  <c r="AF20" i="4" s="1"/>
  <c r="F20" i="4"/>
  <c r="AB20" i="4" s="1"/>
  <c r="K19" i="4"/>
  <c r="AG19" i="4" s="1"/>
  <c r="G19" i="4"/>
  <c r="AC19" i="4" s="1"/>
  <c r="C19" i="4"/>
  <c r="Y19" i="4" s="1"/>
  <c r="H18" i="4"/>
  <c r="AD18" i="4" s="1"/>
  <c r="D18" i="4"/>
  <c r="Z18" i="4" s="1"/>
  <c r="I17" i="4"/>
  <c r="AE17" i="4" s="1"/>
  <c r="E17" i="4"/>
  <c r="AA17" i="4" s="1"/>
  <c r="J16" i="4"/>
  <c r="AF16" i="4" s="1"/>
  <c r="F16" i="4"/>
  <c r="AB16" i="4" s="1"/>
  <c r="K15" i="4"/>
  <c r="AG15" i="4" s="1"/>
  <c r="G15" i="4"/>
  <c r="AC15" i="4" s="1"/>
  <c r="C15" i="4"/>
  <c r="Y15" i="4" s="1"/>
  <c r="H14" i="4"/>
  <c r="AD14" i="4" s="1"/>
  <c r="D14" i="4"/>
  <c r="Z14" i="4" s="1"/>
  <c r="I13" i="4"/>
  <c r="AE13" i="4" s="1"/>
  <c r="E13" i="4"/>
  <c r="AA13" i="4" s="1"/>
  <c r="J12" i="4"/>
  <c r="AF12" i="4" s="1"/>
  <c r="F12" i="4"/>
  <c r="AB12" i="4" s="1"/>
  <c r="K11" i="4"/>
  <c r="AG11" i="4" s="1"/>
  <c r="G11" i="4"/>
  <c r="AC11" i="4" s="1"/>
  <c r="C11" i="4"/>
  <c r="Y11" i="4" s="1"/>
  <c r="H10" i="4"/>
  <c r="AD10" i="4" s="1"/>
  <c r="D10" i="4"/>
  <c r="Z10" i="4" s="1"/>
  <c r="I9" i="4"/>
  <c r="AE9" i="4" s="1"/>
  <c r="E9" i="4"/>
  <c r="AA9" i="4" s="1"/>
  <c r="R26" i="13"/>
  <c r="BT26" i="13" s="1"/>
  <c r="B8" i="13"/>
  <c r="U23" i="14"/>
  <c r="BW23" i="14" s="1"/>
  <c r="U17" i="14"/>
  <c r="BW17" i="14" s="1"/>
  <c r="R12" i="14"/>
  <c r="BT12" i="14" s="1"/>
  <c r="J8" i="14"/>
  <c r="BL8" i="14" s="1"/>
  <c r="U5" i="14"/>
  <c r="BW5" i="14" s="1"/>
  <c r="G29" i="15"/>
  <c r="BI29" i="15" s="1"/>
  <c r="R26" i="15"/>
  <c r="BT26" i="15" s="1"/>
  <c r="D24" i="15"/>
  <c r="BF24" i="15" s="1"/>
  <c r="O21" i="15"/>
  <c r="BQ21" i="15" s="1"/>
  <c r="Z18" i="15"/>
  <c r="CB18" i="15" s="1"/>
  <c r="L16" i="15"/>
  <c r="BN16" i="15" s="1"/>
  <c r="W13" i="15"/>
  <c r="BY13" i="15" s="1"/>
  <c r="I11" i="15"/>
  <c r="BK11" i="15" s="1"/>
  <c r="T8" i="15"/>
  <c r="BV8" i="15" s="1"/>
  <c r="F6" i="15"/>
  <c r="BH6" i="15" s="1"/>
  <c r="Q29" i="16"/>
  <c r="BS29" i="16" s="1"/>
  <c r="C27" i="16"/>
  <c r="BE27" i="16" s="1"/>
  <c r="N24" i="16"/>
  <c r="BP24" i="16" s="1"/>
  <c r="Y21" i="16"/>
  <c r="CA21" i="16" s="1"/>
  <c r="U19" i="16"/>
  <c r="BW19" i="16" s="1"/>
  <c r="N18" i="16"/>
  <c r="BP18" i="16" s="1"/>
  <c r="G17" i="16"/>
  <c r="BI17" i="16" s="1"/>
  <c r="Y15" i="16"/>
  <c r="CA15" i="16" s="1"/>
  <c r="R14" i="16"/>
  <c r="BT14" i="16" s="1"/>
  <c r="K13" i="16"/>
  <c r="BM13" i="16" s="1"/>
  <c r="D12" i="16"/>
  <c r="BF12" i="16" s="1"/>
  <c r="V10" i="16"/>
  <c r="BX10" i="16" s="1"/>
  <c r="O9" i="16"/>
  <c r="BQ9" i="16" s="1"/>
  <c r="H8" i="16"/>
  <c r="BJ8" i="16" s="1"/>
  <c r="Z6" i="16"/>
  <c r="CB6" i="16" s="1"/>
  <c r="S5" i="16"/>
  <c r="BU5" i="16" s="1"/>
  <c r="L30" i="17"/>
  <c r="BN30" i="17" s="1"/>
  <c r="E29" i="17"/>
  <c r="BG29" i="17" s="1"/>
  <c r="W27" i="17"/>
  <c r="BY27" i="17" s="1"/>
  <c r="P26" i="17"/>
  <c r="BR26" i="17" s="1"/>
  <c r="I25" i="17"/>
  <c r="BK25" i="17" s="1"/>
  <c r="B24" i="17"/>
  <c r="T22" i="17"/>
  <c r="BV22" i="17" s="1"/>
  <c r="M21" i="17"/>
  <c r="BO21" i="17" s="1"/>
  <c r="F20" i="17"/>
  <c r="BH20" i="17" s="1"/>
  <c r="X18" i="17"/>
  <c r="BZ18" i="17" s="1"/>
  <c r="E18" i="17"/>
  <c r="BG18" i="17" s="1"/>
  <c r="N17" i="17"/>
  <c r="BP17" i="17" s="1"/>
  <c r="W16" i="17"/>
  <c r="BY16" i="17" s="1"/>
  <c r="G16" i="17"/>
  <c r="BI16" i="17" s="1"/>
  <c r="P15" i="17"/>
  <c r="BR15" i="17" s="1"/>
  <c r="Y14" i="17"/>
  <c r="CA14" i="17" s="1"/>
  <c r="I14" i="17"/>
  <c r="BK14" i="17" s="1"/>
  <c r="R13" i="17"/>
  <c r="BT13" i="17" s="1"/>
  <c r="B13" i="17"/>
  <c r="K12" i="17"/>
  <c r="BM12" i="17" s="1"/>
  <c r="T11" i="17"/>
  <c r="BV11" i="17" s="1"/>
  <c r="D11" i="17"/>
  <c r="BF11" i="17" s="1"/>
  <c r="M10" i="17"/>
  <c r="BO10" i="17" s="1"/>
  <c r="V9" i="17"/>
  <c r="BX9" i="17" s="1"/>
  <c r="F9" i="17"/>
  <c r="BH9" i="17" s="1"/>
  <c r="O8" i="17"/>
  <c r="BQ8" i="17" s="1"/>
  <c r="X7" i="17"/>
  <c r="BZ7" i="17" s="1"/>
  <c r="H7" i="17"/>
  <c r="BJ7" i="17" s="1"/>
  <c r="Q6" i="17"/>
  <c r="BS6" i="17" s="1"/>
  <c r="Z5" i="17"/>
  <c r="CB5" i="17" s="1"/>
  <c r="J5" i="17"/>
  <c r="BL5" i="17" s="1"/>
  <c r="S30" i="18"/>
  <c r="BU30" i="18" s="1"/>
  <c r="C30" i="18"/>
  <c r="BE30" i="18" s="1"/>
  <c r="L29" i="18"/>
  <c r="BN29" i="18" s="1"/>
  <c r="U28" i="18"/>
  <c r="BW28" i="18" s="1"/>
  <c r="E28" i="18"/>
  <c r="BG28" i="18" s="1"/>
  <c r="N27" i="18"/>
  <c r="BP27" i="18" s="1"/>
  <c r="W26" i="18"/>
  <c r="BY26" i="18" s="1"/>
  <c r="G26" i="18"/>
  <c r="BI26" i="18" s="1"/>
  <c r="P25" i="18"/>
  <c r="BR25" i="18" s="1"/>
  <c r="Y24" i="18"/>
  <c r="CA24" i="18" s="1"/>
  <c r="I24" i="18"/>
  <c r="BK24" i="18" s="1"/>
  <c r="R23" i="18"/>
  <c r="BT23" i="18" s="1"/>
  <c r="B23" i="18"/>
  <c r="K22" i="18"/>
  <c r="BM22" i="18" s="1"/>
  <c r="T21" i="18"/>
  <c r="BV21" i="18" s="1"/>
  <c r="D21" i="18"/>
  <c r="BF21" i="18" s="1"/>
  <c r="M20" i="18"/>
  <c r="BO20" i="18" s="1"/>
  <c r="V19" i="18"/>
  <c r="BX19" i="18" s="1"/>
  <c r="F19" i="18"/>
  <c r="BH19" i="18" s="1"/>
  <c r="S18" i="18"/>
  <c r="BU18" i="18" s="1"/>
  <c r="H18" i="18"/>
  <c r="BJ18" i="18" s="1"/>
  <c r="V17" i="18"/>
  <c r="BX17" i="18" s="1"/>
  <c r="L17" i="18"/>
  <c r="BN17" i="18" s="1"/>
  <c r="D17" i="18"/>
  <c r="BF17" i="18" s="1"/>
  <c r="U16" i="18"/>
  <c r="BW16" i="18" s="1"/>
  <c r="M16" i="18"/>
  <c r="BO16" i="18" s="1"/>
  <c r="E16" i="18"/>
  <c r="BG16" i="18" s="1"/>
  <c r="V15" i="18"/>
  <c r="BX15" i="18" s="1"/>
  <c r="N15" i="18"/>
  <c r="BP15" i="18" s="1"/>
  <c r="F15" i="18"/>
  <c r="BH15" i="18" s="1"/>
  <c r="W14" i="18"/>
  <c r="BY14" i="18" s="1"/>
  <c r="O14" i="18"/>
  <c r="BQ14" i="18" s="1"/>
  <c r="G14" i="18"/>
  <c r="BI14" i="18" s="1"/>
  <c r="X13" i="18"/>
  <c r="BZ13" i="18" s="1"/>
  <c r="P13" i="18"/>
  <c r="BR13" i="18" s="1"/>
  <c r="H13" i="18"/>
  <c r="BJ13" i="18" s="1"/>
  <c r="Y12" i="18"/>
  <c r="CA12" i="18" s="1"/>
  <c r="Q12" i="18"/>
  <c r="BS12" i="18" s="1"/>
  <c r="I12" i="18"/>
  <c r="BK12" i="18" s="1"/>
  <c r="Z11" i="18"/>
  <c r="CB11" i="18" s="1"/>
  <c r="R11" i="18"/>
  <c r="BT11" i="18" s="1"/>
  <c r="J11" i="18"/>
  <c r="BL11" i="18" s="1"/>
  <c r="B11" i="18"/>
  <c r="S10" i="18"/>
  <c r="BU10" i="18" s="1"/>
  <c r="K10" i="18"/>
  <c r="BM10" i="18" s="1"/>
  <c r="C10" i="18"/>
  <c r="BE10" i="18" s="1"/>
  <c r="T9" i="18"/>
  <c r="BV9" i="18" s="1"/>
  <c r="L9" i="18"/>
  <c r="BN9" i="18" s="1"/>
  <c r="D9" i="18"/>
  <c r="BF9" i="18" s="1"/>
  <c r="U8" i="18"/>
  <c r="BW8" i="18" s="1"/>
  <c r="M8" i="18"/>
  <c r="BO8" i="18" s="1"/>
  <c r="E8" i="18"/>
  <c r="BG8" i="18" s="1"/>
  <c r="V7" i="18"/>
  <c r="BX7" i="18" s="1"/>
  <c r="N7" i="18"/>
  <c r="BP7" i="18" s="1"/>
  <c r="F7" i="18"/>
  <c r="BH7" i="18" s="1"/>
  <c r="W6" i="18"/>
  <c r="BY6" i="18" s="1"/>
  <c r="O6" i="18"/>
  <c r="BQ6" i="18" s="1"/>
  <c r="G6" i="18"/>
  <c r="BI6" i="18" s="1"/>
  <c r="X5" i="18"/>
  <c r="BZ5" i="18" s="1"/>
  <c r="P5" i="18"/>
  <c r="BR5" i="18" s="1"/>
  <c r="H5" i="18"/>
  <c r="BJ5" i="18" s="1"/>
  <c r="Y30" i="19"/>
  <c r="CA30" i="19" s="1"/>
  <c r="Q30" i="19"/>
  <c r="BS30" i="19" s="1"/>
  <c r="I30" i="19"/>
  <c r="BK30" i="19" s="1"/>
  <c r="Z29" i="19"/>
  <c r="CB29" i="19" s="1"/>
  <c r="R29" i="19"/>
  <c r="BT29" i="19" s="1"/>
  <c r="J29" i="19"/>
  <c r="BL29" i="19" s="1"/>
  <c r="B29" i="19"/>
  <c r="S28" i="19"/>
  <c r="BU28" i="19" s="1"/>
  <c r="K28" i="19"/>
  <c r="BM28" i="19" s="1"/>
  <c r="C28" i="19"/>
  <c r="BE28" i="19" s="1"/>
  <c r="T27" i="19"/>
  <c r="BV27" i="19" s="1"/>
  <c r="L27" i="19"/>
  <c r="BN27" i="19" s="1"/>
  <c r="D27" i="19"/>
  <c r="BF27" i="19" s="1"/>
  <c r="U26" i="19"/>
  <c r="BW26" i="19" s="1"/>
  <c r="M26" i="19"/>
  <c r="BO26" i="19" s="1"/>
  <c r="E26" i="19"/>
  <c r="BG26" i="19" s="1"/>
  <c r="V25" i="19"/>
  <c r="BX25" i="19" s="1"/>
  <c r="N25" i="19"/>
  <c r="BP25" i="19" s="1"/>
  <c r="F25" i="19"/>
  <c r="BH25" i="19" s="1"/>
  <c r="W24" i="19"/>
  <c r="BY24" i="19" s="1"/>
  <c r="O24" i="19"/>
  <c r="BQ24" i="19" s="1"/>
  <c r="G24" i="19"/>
  <c r="BI24" i="19" s="1"/>
  <c r="X23" i="19"/>
  <c r="BZ23" i="19" s="1"/>
  <c r="P23" i="19"/>
  <c r="BR23" i="19" s="1"/>
  <c r="H23" i="19"/>
  <c r="BJ23" i="19" s="1"/>
  <c r="Y22" i="19"/>
  <c r="CA22" i="19" s="1"/>
  <c r="Q22" i="19"/>
  <c r="BS22" i="19" s="1"/>
  <c r="I22" i="19"/>
  <c r="BK22" i="19" s="1"/>
  <c r="Z21" i="19"/>
  <c r="CB21" i="19" s="1"/>
  <c r="R21" i="19"/>
  <c r="BT21" i="19" s="1"/>
  <c r="J21" i="19"/>
  <c r="BL21" i="19" s="1"/>
  <c r="B21" i="19"/>
  <c r="S20" i="19"/>
  <c r="BU20" i="19" s="1"/>
  <c r="K20" i="19"/>
  <c r="BM20" i="19" s="1"/>
  <c r="C20" i="19"/>
  <c r="BE20" i="19" s="1"/>
  <c r="T19" i="19"/>
  <c r="BV19" i="19" s="1"/>
  <c r="L19" i="19"/>
  <c r="BN19" i="19" s="1"/>
  <c r="D19" i="19"/>
  <c r="BF19" i="19" s="1"/>
  <c r="U18" i="19"/>
  <c r="BW18" i="19" s="1"/>
  <c r="M18" i="19"/>
  <c r="BO18" i="19" s="1"/>
  <c r="E18" i="19"/>
  <c r="BG18" i="19" s="1"/>
  <c r="V17" i="19"/>
  <c r="BX17" i="19" s="1"/>
  <c r="N17" i="19"/>
  <c r="BP17" i="19" s="1"/>
  <c r="F17" i="19"/>
  <c r="BH17" i="19" s="1"/>
  <c r="W16" i="19"/>
  <c r="BY16" i="19" s="1"/>
  <c r="O16" i="19"/>
  <c r="BQ16" i="19" s="1"/>
  <c r="G16" i="19"/>
  <c r="BI16" i="19" s="1"/>
  <c r="X15" i="19"/>
  <c r="BZ15" i="19" s="1"/>
  <c r="P15" i="19"/>
  <c r="BR15" i="19" s="1"/>
  <c r="H15" i="19"/>
  <c r="BJ15" i="19" s="1"/>
  <c r="Y14" i="19"/>
  <c r="CA14" i="19" s="1"/>
  <c r="Q14" i="19"/>
  <c r="BS14" i="19" s="1"/>
  <c r="I14" i="19"/>
  <c r="BK14" i="19" s="1"/>
  <c r="Z13" i="19"/>
  <c r="CB13" i="19" s="1"/>
  <c r="R13" i="19"/>
  <c r="BT13" i="19" s="1"/>
  <c r="J13" i="19"/>
  <c r="BL13" i="19" s="1"/>
  <c r="B13" i="19"/>
  <c r="S12" i="19"/>
  <c r="BU12" i="19" s="1"/>
  <c r="K12" i="19"/>
  <c r="BM12" i="19" s="1"/>
  <c r="C12" i="19"/>
  <c r="BE12" i="19" s="1"/>
  <c r="T11" i="19"/>
  <c r="BV11" i="19" s="1"/>
  <c r="L11" i="19"/>
  <c r="BN11" i="19" s="1"/>
  <c r="D11" i="19"/>
  <c r="BF11" i="19" s="1"/>
  <c r="U10" i="19"/>
  <c r="BW10" i="19" s="1"/>
  <c r="M10" i="19"/>
  <c r="BO10" i="19" s="1"/>
  <c r="E10" i="19"/>
  <c r="BG10" i="19" s="1"/>
  <c r="V9" i="19"/>
  <c r="BX9" i="19" s="1"/>
  <c r="N9" i="19"/>
  <c r="BP9" i="19" s="1"/>
  <c r="F9" i="19"/>
  <c r="BH9" i="19" s="1"/>
  <c r="W8" i="19"/>
  <c r="BY8" i="19" s="1"/>
  <c r="O8" i="19"/>
  <c r="BQ8" i="19" s="1"/>
  <c r="G8" i="19"/>
  <c r="BI8" i="19" s="1"/>
  <c r="X7" i="19"/>
  <c r="BZ7" i="19" s="1"/>
  <c r="P7" i="19"/>
  <c r="BR7" i="19" s="1"/>
  <c r="H7" i="19"/>
  <c r="BJ7" i="19" s="1"/>
  <c r="Y6" i="19"/>
  <c r="CA6" i="19" s="1"/>
  <c r="Q6" i="19"/>
  <c r="BS6" i="19" s="1"/>
  <c r="I6" i="19"/>
  <c r="BK6" i="19" s="1"/>
  <c r="Z5" i="19"/>
  <c r="CB5" i="19" s="1"/>
  <c r="R5" i="19"/>
  <c r="BT5" i="19" s="1"/>
  <c r="J5" i="19"/>
  <c r="BL5" i="19" s="1"/>
  <c r="B5" i="19"/>
  <c r="S30" i="20"/>
  <c r="K30" i="20"/>
  <c r="C30" i="20"/>
  <c r="T29" i="20"/>
  <c r="BV29" i="20" s="1"/>
  <c r="L29" i="20"/>
  <c r="BN29" i="20" s="1"/>
  <c r="D29" i="20"/>
  <c r="BF29" i="20" s="1"/>
  <c r="U28" i="20"/>
  <c r="BW28" i="20" s="1"/>
  <c r="M28" i="20"/>
  <c r="BO28" i="20" s="1"/>
  <c r="E28" i="20"/>
  <c r="BG28" i="20" s="1"/>
  <c r="V27" i="20"/>
  <c r="BX27" i="20" s="1"/>
  <c r="N27" i="20"/>
  <c r="BP27" i="20" s="1"/>
  <c r="F27" i="20"/>
  <c r="BH27" i="20" s="1"/>
  <c r="W26" i="20"/>
  <c r="BY26" i="20" s="1"/>
  <c r="O26" i="20"/>
  <c r="BQ26" i="20" s="1"/>
  <c r="G26" i="20"/>
  <c r="BI26" i="20" s="1"/>
  <c r="X25" i="20"/>
  <c r="P25" i="20"/>
  <c r="H25" i="20"/>
  <c r="Y24" i="20"/>
  <c r="Q24" i="20"/>
  <c r="I24" i="20"/>
  <c r="Z23" i="20"/>
  <c r="R23" i="20"/>
  <c r="J23" i="20"/>
  <c r="B23" i="20"/>
  <c r="S22" i="20"/>
  <c r="BU22" i="20" s="1"/>
  <c r="K22" i="20"/>
  <c r="BM22" i="20" s="1"/>
  <c r="C22" i="20"/>
  <c r="BE22" i="20" s="1"/>
  <c r="T21" i="20"/>
  <c r="BV21" i="20" s="1"/>
  <c r="L21" i="20"/>
  <c r="BN21" i="20" s="1"/>
  <c r="D21" i="20"/>
  <c r="BF21" i="20" s="1"/>
  <c r="U20" i="20"/>
  <c r="BW20" i="20" s="1"/>
  <c r="M20" i="20"/>
  <c r="BO20" i="20" s="1"/>
  <c r="E20" i="20"/>
  <c r="BG20" i="20" s="1"/>
  <c r="V19" i="20"/>
  <c r="BX19" i="20" s="1"/>
  <c r="N19" i="20"/>
  <c r="BP19" i="20" s="1"/>
  <c r="F19" i="20"/>
  <c r="BH19" i="20" s="1"/>
  <c r="W18" i="20"/>
  <c r="BY18" i="20" s="1"/>
  <c r="O18" i="20"/>
  <c r="BQ18" i="20" s="1"/>
  <c r="G18" i="20"/>
  <c r="BI18" i="20" s="1"/>
  <c r="X17" i="20"/>
  <c r="BZ17" i="20" s="1"/>
  <c r="P17" i="20"/>
  <c r="BR17" i="20" s="1"/>
  <c r="H17" i="20"/>
  <c r="BJ17" i="20" s="1"/>
  <c r="Y16" i="20"/>
  <c r="Q16" i="20"/>
  <c r="I16" i="20"/>
  <c r="Z15" i="20"/>
  <c r="CB15" i="20" s="1"/>
  <c r="R15" i="20"/>
  <c r="BT15" i="20" s="1"/>
  <c r="J15" i="20"/>
  <c r="BL15" i="20" s="1"/>
  <c r="B15" i="20"/>
  <c r="S14" i="20"/>
  <c r="K14" i="20"/>
  <c r="C14" i="20"/>
  <c r="T13" i="20"/>
  <c r="BV13" i="20" s="1"/>
  <c r="L13" i="20"/>
  <c r="BN13" i="20" s="1"/>
  <c r="D13" i="20"/>
  <c r="BF13" i="20" s="1"/>
  <c r="U12" i="20"/>
  <c r="BW12" i="20" s="1"/>
  <c r="M12" i="20"/>
  <c r="BO12" i="20" s="1"/>
  <c r="E12" i="20"/>
  <c r="BG12" i="20" s="1"/>
  <c r="V11" i="20"/>
  <c r="BX11" i="20" s="1"/>
  <c r="N11" i="20"/>
  <c r="BP11" i="20" s="1"/>
  <c r="F11" i="20"/>
  <c r="BH11" i="20" s="1"/>
  <c r="W10" i="20"/>
  <c r="BY10" i="20" s="1"/>
  <c r="O10" i="20"/>
  <c r="BQ10" i="20" s="1"/>
  <c r="G10" i="20"/>
  <c r="BI10" i="20" s="1"/>
  <c r="X9" i="20"/>
  <c r="BZ9" i="20" s="1"/>
  <c r="P9" i="20"/>
  <c r="BR9" i="20" s="1"/>
  <c r="H9" i="20"/>
  <c r="BJ9" i="20" s="1"/>
  <c r="Y8" i="20"/>
  <c r="CA8" i="20" s="1"/>
  <c r="Q8" i="20"/>
  <c r="BS8" i="20" s="1"/>
  <c r="I8" i="20"/>
  <c r="BK8" i="20" s="1"/>
  <c r="Z7" i="20"/>
  <c r="CB7" i="20" s="1"/>
  <c r="R7" i="20"/>
  <c r="BT7" i="20" s="1"/>
  <c r="J7" i="20"/>
  <c r="BL7" i="20" s="1"/>
  <c r="B7" i="20"/>
  <c r="S6" i="20"/>
  <c r="BU6" i="20" s="1"/>
  <c r="K6" i="20"/>
  <c r="BM6" i="20" s="1"/>
  <c r="C6" i="20"/>
  <c r="BE6" i="20" s="1"/>
  <c r="T5" i="20"/>
  <c r="BV5" i="20" s="1"/>
  <c r="L5" i="20"/>
  <c r="BN5" i="20" s="1"/>
  <c r="D5" i="20"/>
  <c r="BF5" i="20" s="1"/>
  <c r="F29" i="3"/>
  <c r="AB29" i="3" s="1"/>
  <c r="G28" i="3"/>
  <c r="AC28" i="3" s="1"/>
  <c r="H27" i="3"/>
  <c r="AD27" i="3" s="1"/>
  <c r="AE26" i="3"/>
  <c r="J25" i="3"/>
  <c r="AF25" i="3" s="1"/>
  <c r="K24" i="3"/>
  <c r="AG24" i="3" s="1"/>
  <c r="C24" i="3"/>
  <c r="Y24" i="3" s="1"/>
  <c r="D23" i="3"/>
  <c r="Z23" i="3" s="1"/>
  <c r="E22" i="3"/>
  <c r="AA22" i="3" s="1"/>
  <c r="F21" i="3"/>
  <c r="AB21" i="3" s="1"/>
  <c r="G20" i="3"/>
  <c r="AC20" i="3" s="1"/>
  <c r="H19" i="3"/>
  <c r="AD19" i="3" s="1"/>
  <c r="I18" i="3"/>
  <c r="AE18" i="3" s="1"/>
  <c r="J17" i="3"/>
  <c r="AF17" i="3" s="1"/>
  <c r="K16" i="3"/>
  <c r="AG16" i="3" s="1"/>
  <c r="C16" i="3"/>
  <c r="Y16" i="3" s="1"/>
  <c r="D15" i="3"/>
  <c r="Z15" i="3" s="1"/>
  <c r="E14" i="3"/>
  <c r="AA14" i="3" s="1"/>
  <c r="F13" i="3"/>
  <c r="AB13" i="3" s="1"/>
  <c r="G12" i="3"/>
  <c r="AC12" i="3" s="1"/>
  <c r="H11" i="3"/>
  <c r="AD11" i="3" s="1"/>
  <c r="I10" i="3"/>
  <c r="AE10" i="3" s="1"/>
  <c r="J9" i="3"/>
  <c r="AF9" i="3" s="1"/>
  <c r="K8" i="3"/>
  <c r="AG8" i="3" s="1"/>
  <c r="C8" i="3"/>
  <c r="Y8" i="3" s="1"/>
  <c r="D7" i="3"/>
  <c r="Z7" i="3" s="1"/>
  <c r="E6" i="3"/>
  <c r="AA6" i="3" s="1"/>
  <c r="F5" i="3"/>
  <c r="AB5" i="3" s="1"/>
  <c r="G4" i="3"/>
  <c r="AC4" i="3" s="1"/>
  <c r="H29" i="4"/>
  <c r="AD29" i="4" s="1"/>
  <c r="I28" i="4"/>
  <c r="AE28" i="4" s="1"/>
  <c r="J27" i="4"/>
  <c r="AF27" i="4" s="1"/>
  <c r="K26" i="4"/>
  <c r="AG26" i="4" s="1"/>
  <c r="C26" i="4"/>
  <c r="Y26" i="4" s="1"/>
  <c r="D25" i="4"/>
  <c r="Z25" i="4" s="1"/>
  <c r="E24" i="4"/>
  <c r="AA24" i="4" s="1"/>
  <c r="F23" i="4"/>
  <c r="AB23" i="4" s="1"/>
  <c r="G22" i="4"/>
  <c r="AC22" i="4" s="1"/>
  <c r="H21" i="4"/>
  <c r="AD21" i="4" s="1"/>
  <c r="I20" i="4"/>
  <c r="AE20" i="4" s="1"/>
  <c r="J19" i="4"/>
  <c r="AF19" i="4" s="1"/>
  <c r="K18" i="4"/>
  <c r="AG18" i="4" s="1"/>
  <c r="C18" i="4"/>
  <c r="Y18" i="4" s="1"/>
  <c r="D17" i="4"/>
  <c r="Z17" i="4" s="1"/>
  <c r="E16" i="4"/>
  <c r="AA16" i="4" s="1"/>
  <c r="F15" i="4"/>
  <c r="AB15" i="4" s="1"/>
  <c r="G14" i="4"/>
  <c r="AC14" i="4" s="1"/>
  <c r="H13" i="4"/>
  <c r="AD13" i="4" s="1"/>
  <c r="I12" i="4"/>
  <c r="AE12" i="4" s="1"/>
  <c r="J11" i="4"/>
  <c r="AF11" i="4" s="1"/>
  <c r="K10" i="4"/>
  <c r="AG10" i="4" s="1"/>
  <c r="C10" i="4"/>
  <c r="Y10" i="4" s="1"/>
  <c r="D9" i="4"/>
  <c r="Z9" i="4" s="1"/>
  <c r="H8" i="4"/>
  <c r="AD8" i="4" s="1"/>
  <c r="D8" i="4"/>
  <c r="Z8" i="4" s="1"/>
  <c r="I7" i="4"/>
  <c r="AE7" i="4" s="1"/>
  <c r="E7" i="4"/>
  <c r="AA7" i="4" s="1"/>
  <c r="J6" i="4"/>
  <c r="AF6" i="4" s="1"/>
  <c r="F6" i="4"/>
  <c r="AB6" i="4" s="1"/>
  <c r="K5" i="4"/>
  <c r="AG5" i="4" s="1"/>
  <c r="G5" i="4"/>
  <c r="AC5" i="4" s="1"/>
  <c r="C5" i="4"/>
  <c r="Y5" i="4" s="1"/>
  <c r="H4" i="4"/>
  <c r="AD4" i="4" s="1"/>
  <c r="D4" i="4"/>
  <c r="Z4" i="4" s="1"/>
  <c r="T23" i="13"/>
  <c r="BV23" i="13" s="1"/>
  <c r="I22" i="14"/>
  <c r="BK22" i="14" s="1"/>
  <c r="X11" i="14"/>
  <c r="BZ11" i="14" s="1"/>
  <c r="W28" i="15"/>
  <c r="BY28" i="15" s="1"/>
  <c r="T23" i="15"/>
  <c r="BV23" i="15" s="1"/>
  <c r="F21" i="15"/>
  <c r="BH21" i="15" s="1"/>
  <c r="C16" i="15"/>
  <c r="BE16" i="15" s="1"/>
  <c r="Y10" i="15"/>
  <c r="CA10" i="15" s="1"/>
  <c r="V5" i="15"/>
  <c r="BX5" i="15" s="1"/>
  <c r="S26" i="16"/>
  <c r="BU26" i="16" s="1"/>
  <c r="P21" i="16"/>
  <c r="BR21" i="16" s="1"/>
  <c r="I18" i="16"/>
  <c r="BK18" i="16" s="1"/>
  <c r="T15" i="16"/>
  <c r="BV15" i="16" s="1"/>
  <c r="F13" i="16"/>
  <c r="BH13" i="16" s="1"/>
  <c r="Q10" i="16"/>
  <c r="BS10" i="16" s="1"/>
  <c r="C8" i="16"/>
  <c r="BE8" i="16" s="1"/>
  <c r="N5" i="16"/>
  <c r="BP5" i="16" s="1"/>
  <c r="Y28" i="17"/>
  <c r="CA28" i="17" s="1"/>
  <c r="K26" i="17"/>
  <c r="BM26" i="17" s="1"/>
  <c r="V23" i="17"/>
  <c r="BX23" i="17" s="1"/>
  <c r="H21" i="17"/>
  <c r="BJ21" i="17" s="1"/>
  <c r="S18" i="17"/>
  <c r="BU18" i="17" s="1"/>
  <c r="K17" i="17"/>
  <c r="BM17" i="17" s="1"/>
  <c r="D16" i="17"/>
  <c r="BF16" i="17" s="1"/>
  <c r="V14" i="17"/>
  <c r="BX14" i="17" s="1"/>
  <c r="O13" i="17"/>
  <c r="BQ13" i="17" s="1"/>
  <c r="H12" i="17"/>
  <c r="BJ12" i="17" s="1"/>
  <c r="Z10" i="17"/>
  <c r="CB10" i="17" s="1"/>
  <c r="S9" i="17"/>
  <c r="BU9" i="17" s="1"/>
  <c r="L8" i="17"/>
  <c r="BN8" i="17" s="1"/>
  <c r="E7" i="17"/>
  <c r="BG7" i="17" s="1"/>
  <c r="W5" i="17"/>
  <c r="BY5" i="17" s="1"/>
  <c r="P30" i="18"/>
  <c r="BR30" i="18" s="1"/>
  <c r="I29" i="18"/>
  <c r="BK29" i="18" s="1"/>
  <c r="K27" i="18"/>
  <c r="BM27" i="18" s="1"/>
  <c r="D26" i="18"/>
  <c r="BF26" i="18" s="1"/>
  <c r="V24" i="18"/>
  <c r="BX24" i="18" s="1"/>
  <c r="O23" i="18"/>
  <c r="BQ23" i="18" s="1"/>
  <c r="H22" i="18"/>
  <c r="BJ22" i="18" s="1"/>
  <c r="Z20" i="18"/>
  <c r="CB20" i="18" s="1"/>
  <c r="S19" i="18"/>
  <c r="BU19" i="18" s="1"/>
  <c r="C19" i="18"/>
  <c r="BE19" i="18" s="1"/>
  <c r="Q18" i="18"/>
  <c r="BS18" i="18" s="1"/>
  <c r="G18" i="18"/>
  <c r="BI18" i="18" s="1"/>
  <c r="L16" i="18"/>
  <c r="BN16" i="18" s="1"/>
  <c r="U15" i="18"/>
  <c r="BW15" i="18" s="1"/>
  <c r="E15" i="18"/>
  <c r="BG15" i="18" s="1"/>
  <c r="N14" i="18"/>
  <c r="BP14" i="18" s="1"/>
  <c r="W13" i="18"/>
  <c r="BY13" i="18" s="1"/>
  <c r="G13" i="18"/>
  <c r="BI13" i="18" s="1"/>
  <c r="P12" i="18"/>
  <c r="BR12" i="18" s="1"/>
  <c r="Q11" i="18"/>
  <c r="BS11" i="18" s="1"/>
  <c r="Z10" i="18"/>
  <c r="CB10" i="18" s="1"/>
  <c r="J10" i="18"/>
  <c r="BL10" i="18" s="1"/>
  <c r="S9" i="18"/>
  <c r="BU9" i="18" s="1"/>
  <c r="C9" i="18"/>
  <c r="BE9" i="18" s="1"/>
  <c r="L8" i="18"/>
  <c r="BN8" i="18" s="1"/>
  <c r="U7" i="18"/>
  <c r="BW7" i="18" s="1"/>
  <c r="E7" i="18"/>
  <c r="BG7" i="18" s="1"/>
  <c r="N6" i="18"/>
  <c r="BP6" i="18" s="1"/>
  <c r="W5" i="18"/>
  <c r="BY5" i="18" s="1"/>
  <c r="G5" i="18"/>
  <c r="BI5" i="18" s="1"/>
  <c r="P30" i="19"/>
  <c r="BR30" i="19" s="1"/>
  <c r="H30" i="19"/>
  <c r="BJ30" i="19" s="1"/>
  <c r="Q29" i="19"/>
  <c r="BS29" i="19" s="1"/>
  <c r="R28" i="19"/>
  <c r="BT28" i="19" s="1"/>
  <c r="B28" i="19"/>
  <c r="K27" i="19"/>
  <c r="BM27" i="19" s="1"/>
  <c r="T26" i="19"/>
  <c r="BV26" i="19" s="1"/>
  <c r="D26" i="19"/>
  <c r="BF26" i="19" s="1"/>
  <c r="M25" i="19"/>
  <c r="BO25" i="19" s="1"/>
  <c r="V24" i="19"/>
  <c r="BX24" i="19" s="1"/>
  <c r="F24" i="19"/>
  <c r="BH24" i="19" s="1"/>
  <c r="O23" i="19"/>
  <c r="BQ23" i="19" s="1"/>
  <c r="X22" i="19"/>
  <c r="BZ22" i="19" s="1"/>
  <c r="H22" i="19"/>
  <c r="BJ22" i="19" s="1"/>
  <c r="Q21" i="19"/>
  <c r="BS21" i="19" s="1"/>
  <c r="I21" i="19"/>
  <c r="BK21" i="19" s="1"/>
  <c r="R20" i="19"/>
  <c r="BT20" i="19" s="1"/>
  <c r="B20" i="19"/>
  <c r="K19" i="19"/>
  <c r="BM19" i="19" s="1"/>
  <c r="T18" i="19"/>
  <c r="BV18" i="19" s="1"/>
  <c r="D18" i="19"/>
  <c r="BF18" i="19" s="1"/>
  <c r="M17" i="19"/>
  <c r="BO17" i="19" s="1"/>
  <c r="N16" i="19"/>
  <c r="BP16" i="19" s="1"/>
  <c r="W15" i="19"/>
  <c r="BY15" i="19" s="1"/>
  <c r="G15" i="19"/>
  <c r="BI15" i="19" s="1"/>
  <c r="P14" i="19"/>
  <c r="BR14" i="19" s="1"/>
  <c r="H14" i="19"/>
  <c r="BJ14" i="19" s="1"/>
  <c r="Q13" i="19"/>
  <c r="BS13" i="19" s="1"/>
  <c r="R12" i="19"/>
  <c r="BT12" i="19" s="1"/>
  <c r="J12" i="19"/>
  <c r="BL12" i="19" s="1"/>
  <c r="S11" i="19"/>
  <c r="BU11" i="19" s="1"/>
  <c r="C11" i="19"/>
  <c r="BE11" i="19" s="1"/>
  <c r="L10" i="19"/>
  <c r="BN10" i="19" s="1"/>
  <c r="U9" i="19"/>
  <c r="BW9" i="19" s="1"/>
  <c r="E9" i="19"/>
  <c r="BG9" i="19" s="1"/>
  <c r="F8" i="19"/>
  <c r="BH8" i="19" s="1"/>
  <c r="O7" i="19"/>
  <c r="BQ7" i="19" s="1"/>
  <c r="X6" i="19"/>
  <c r="BZ6" i="19" s="1"/>
  <c r="H6" i="19"/>
  <c r="BJ6" i="19" s="1"/>
  <c r="Y5" i="19"/>
  <c r="CA5" i="19" s="1"/>
  <c r="Z30" i="20"/>
  <c r="J30" i="20"/>
  <c r="S29" i="20"/>
  <c r="BU29" i="20" s="1"/>
  <c r="C29" i="20"/>
  <c r="BE29" i="20" s="1"/>
  <c r="L28" i="20"/>
  <c r="BN28" i="20" s="1"/>
  <c r="U27" i="20"/>
  <c r="BW27" i="20" s="1"/>
  <c r="E27" i="20"/>
  <c r="BG27" i="20" s="1"/>
  <c r="N26" i="20"/>
  <c r="BP26" i="20" s="1"/>
  <c r="W25" i="20"/>
  <c r="G25" i="20"/>
  <c r="P24" i="20"/>
  <c r="Y23" i="20"/>
  <c r="I23" i="20"/>
  <c r="R22" i="20"/>
  <c r="BT22" i="20" s="1"/>
  <c r="B22" i="20"/>
  <c r="K21" i="20"/>
  <c r="BM21" i="20" s="1"/>
  <c r="T20" i="20"/>
  <c r="BV20" i="20" s="1"/>
  <c r="D20" i="20"/>
  <c r="BF20" i="20" s="1"/>
  <c r="M19" i="20"/>
  <c r="BO19" i="20" s="1"/>
  <c r="V18" i="20"/>
  <c r="BX18" i="20" s="1"/>
  <c r="F18" i="20"/>
  <c r="BH18" i="20" s="1"/>
  <c r="O17" i="20"/>
  <c r="BQ17" i="20" s="1"/>
  <c r="X16" i="20"/>
  <c r="H16" i="20"/>
  <c r="Q15" i="20"/>
  <c r="BS15" i="20" s="1"/>
  <c r="Z14" i="20"/>
  <c r="J14" i="20"/>
  <c r="S13" i="20"/>
  <c r="BU13" i="20" s="1"/>
  <c r="C13" i="20"/>
  <c r="BE13" i="20" s="1"/>
  <c r="L12" i="20"/>
  <c r="BN12" i="20" s="1"/>
  <c r="U11" i="20"/>
  <c r="BW11" i="20" s="1"/>
  <c r="E11" i="20"/>
  <c r="BG11" i="20" s="1"/>
  <c r="N10" i="20"/>
  <c r="BP10" i="20" s="1"/>
  <c r="W9" i="20"/>
  <c r="BY9" i="20" s="1"/>
  <c r="G9" i="20"/>
  <c r="BI9" i="20" s="1"/>
  <c r="P8" i="20"/>
  <c r="BR8" i="20" s="1"/>
  <c r="Y7" i="20"/>
  <c r="CA7" i="20" s="1"/>
  <c r="I7" i="20"/>
  <c r="BK7" i="20" s="1"/>
  <c r="R6" i="20"/>
  <c r="BT6" i="20" s="1"/>
  <c r="B6" i="20"/>
  <c r="K5" i="20"/>
  <c r="BM5" i="20" s="1"/>
  <c r="F28" i="3"/>
  <c r="AB28" i="3" s="1"/>
  <c r="G27" i="3"/>
  <c r="AC27" i="3" s="1"/>
  <c r="I25" i="3"/>
  <c r="AE25" i="3" s="1"/>
  <c r="K23" i="3"/>
  <c r="AG23" i="3" s="1"/>
  <c r="D22" i="3"/>
  <c r="Z22" i="3" s="1"/>
  <c r="G19" i="3"/>
  <c r="AC19" i="3" s="1"/>
  <c r="I17" i="3"/>
  <c r="AE17" i="3" s="1"/>
  <c r="K15" i="3"/>
  <c r="AG15" i="3" s="1"/>
  <c r="D14" i="3"/>
  <c r="Z14" i="3" s="1"/>
  <c r="F12" i="3"/>
  <c r="AB12" i="3" s="1"/>
  <c r="G11" i="3"/>
  <c r="AC11" i="3" s="1"/>
  <c r="I9" i="3"/>
  <c r="AE9" i="3" s="1"/>
  <c r="C7" i="3"/>
  <c r="Y7" i="3" s="1"/>
  <c r="D6" i="3"/>
  <c r="Z6" i="3" s="1"/>
  <c r="G29" i="4"/>
  <c r="AC29" i="4" s="1"/>
  <c r="I27" i="4"/>
  <c r="AE27" i="4" s="1"/>
  <c r="K25" i="4"/>
  <c r="AG25" i="4" s="1"/>
  <c r="D24" i="4"/>
  <c r="Z24" i="4" s="1"/>
  <c r="F22" i="4"/>
  <c r="AB22" i="4" s="1"/>
  <c r="H20" i="4"/>
  <c r="AD20" i="4" s="1"/>
  <c r="J18" i="4"/>
  <c r="AF18" i="4" s="1"/>
  <c r="C17" i="4"/>
  <c r="Y17" i="4" s="1"/>
  <c r="E15" i="4"/>
  <c r="AA15" i="4" s="1"/>
  <c r="G13" i="4"/>
  <c r="AC13" i="4" s="1"/>
  <c r="I11" i="4"/>
  <c r="AE11" i="4" s="1"/>
  <c r="K9" i="4"/>
  <c r="AG9" i="4" s="1"/>
  <c r="G8" i="4"/>
  <c r="AC8" i="4" s="1"/>
  <c r="H7" i="4"/>
  <c r="AD7" i="4" s="1"/>
  <c r="I6" i="4"/>
  <c r="AE6" i="4" s="1"/>
  <c r="J5" i="4"/>
  <c r="AF5" i="4" s="1"/>
  <c r="K4" i="4"/>
  <c r="AG4" i="4" s="1"/>
  <c r="C4" i="4"/>
  <c r="Y4" i="4" s="1"/>
  <c r="L16" i="13"/>
  <c r="BN16" i="13" s="1"/>
  <c r="X28" i="14"/>
  <c r="BZ28" i="14" s="1"/>
  <c r="G15" i="14"/>
  <c r="BI15" i="14" s="1"/>
  <c r="C7" i="14"/>
  <c r="BE7" i="14" s="1"/>
  <c r="Y27" i="15"/>
  <c r="CA27" i="15" s="1"/>
  <c r="V22" i="15"/>
  <c r="BX22" i="15" s="1"/>
  <c r="E15" i="15"/>
  <c r="BG15" i="15" s="1"/>
  <c r="B10" i="15"/>
  <c r="X30" i="16"/>
  <c r="BZ30" i="16" s="1"/>
  <c r="U25" i="16"/>
  <c r="BW25" i="16" s="1"/>
  <c r="R20" i="16"/>
  <c r="BT20" i="16" s="1"/>
  <c r="W17" i="16"/>
  <c r="BY17" i="16" s="1"/>
  <c r="I15" i="16"/>
  <c r="BK15" i="16" s="1"/>
  <c r="T12" i="16"/>
  <c r="BV12" i="16" s="1"/>
  <c r="F10" i="16"/>
  <c r="BH10" i="16" s="1"/>
  <c r="Q7" i="16"/>
  <c r="BS7" i="16" s="1"/>
  <c r="C5" i="16"/>
  <c r="BE5" i="16" s="1"/>
  <c r="N28" i="17"/>
  <c r="BP28" i="17" s="1"/>
  <c r="Y25" i="17"/>
  <c r="CA25" i="17" s="1"/>
  <c r="K23" i="17"/>
  <c r="BM23" i="17" s="1"/>
  <c r="V20" i="17"/>
  <c r="BX20" i="17" s="1"/>
  <c r="M18" i="17"/>
  <c r="BO18" i="17" s="1"/>
  <c r="F17" i="17"/>
  <c r="BH17" i="17" s="1"/>
  <c r="O16" i="17"/>
  <c r="BQ16" i="17" s="1"/>
  <c r="H15" i="17"/>
  <c r="BJ15" i="17" s="1"/>
  <c r="Z13" i="17"/>
  <c r="CB13" i="17" s="1"/>
  <c r="S12" i="17"/>
  <c r="BU12" i="17" s="1"/>
  <c r="U10" i="17"/>
  <c r="BW10" i="17" s="1"/>
  <c r="E10" i="17"/>
  <c r="BG10" i="17" s="1"/>
  <c r="W8" i="17"/>
  <c r="BY8" i="17" s="1"/>
  <c r="P7" i="17"/>
  <c r="BR7" i="17" s="1"/>
  <c r="I6" i="17"/>
  <c r="BK6" i="17" s="1"/>
  <c r="B5" i="17"/>
  <c r="T29" i="18"/>
  <c r="BV29" i="18" s="1"/>
  <c r="M28" i="18"/>
  <c r="BO28" i="18" s="1"/>
  <c r="F27" i="18"/>
  <c r="BH27" i="18" s="1"/>
  <c r="X25" i="18"/>
  <c r="BZ25" i="18" s="1"/>
  <c r="Q24" i="18"/>
  <c r="BS24" i="18" s="1"/>
  <c r="J23" i="18"/>
  <c r="BL23" i="18" s="1"/>
  <c r="C22" i="18"/>
  <c r="BE22" i="18" s="1"/>
  <c r="U20" i="18"/>
  <c r="BW20" i="18" s="1"/>
  <c r="N19" i="18"/>
  <c r="BP19" i="18" s="1"/>
  <c r="M18" i="18"/>
  <c r="BO18" i="18" s="1"/>
  <c r="Q17" i="18"/>
  <c r="BS17" i="18" s="1"/>
  <c r="Y16" i="18"/>
  <c r="CA16" i="18" s="1"/>
  <c r="I16" i="18"/>
  <c r="BK16" i="18" s="1"/>
  <c r="R15" i="18"/>
  <c r="BT15" i="18" s="1"/>
  <c r="B15" i="18"/>
  <c r="K14" i="18"/>
  <c r="BM14" i="18" s="1"/>
  <c r="T13" i="18"/>
  <c r="BV13" i="18" s="1"/>
  <c r="D13" i="18"/>
  <c r="BF13" i="18" s="1"/>
  <c r="M12" i="18"/>
  <c r="BO12" i="18" s="1"/>
  <c r="V11" i="18"/>
  <c r="BX11" i="18" s="1"/>
  <c r="F11" i="18"/>
  <c r="BH11" i="18" s="1"/>
  <c r="O10" i="18"/>
  <c r="BQ10" i="18" s="1"/>
  <c r="X9" i="18"/>
  <c r="BZ9" i="18" s="1"/>
  <c r="H9" i="18"/>
  <c r="BJ9" i="18" s="1"/>
  <c r="Q8" i="18"/>
  <c r="BS8" i="18" s="1"/>
  <c r="Z7" i="18"/>
  <c r="CB7" i="18" s="1"/>
  <c r="J7" i="18"/>
  <c r="BL7" i="18" s="1"/>
  <c r="S6" i="18"/>
  <c r="BU6" i="18" s="1"/>
  <c r="C6" i="18"/>
  <c r="BE6" i="18" s="1"/>
  <c r="D5" i="18"/>
  <c r="BF5" i="18" s="1"/>
  <c r="M30" i="19"/>
  <c r="BO30" i="19" s="1"/>
  <c r="V29" i="19"/>
  <c r="BX29" i="19" s="1"/>
  <c r="F29" i="19"/>
  <c r="BH29" i="19" s="1"/>
  <c r="O28" i="19"/>
  <c r="BQ28" i="19" s="1"/>
  <c r="X27" i="19"/>
  <c r="BZ27" i="19" s="1"/>
  <c r="H27" i="19"/>
  <c r="BJ27" i="19" s="1"/>
  <c r="Q26" i="19"/>
  <c r="BS26" i="19" s="1"/>
  <c r="Z25" i="19"/>
  <c r="CB25" i="19" s="1"/>
  <c r="J25" i="19"/>
  <c r="BL25" i="19" s="1"/>
  <c r="S24" i="19"/>
  <c r="BU24" i="19" s="1"/>
  <c r="C24" i="19"/>
  <c r="BE24" i="19" s="1"/>
  <c r="L23" i="19"/>
  <c r="BN23" i="19" s="1"/>
  <c r="U22" i="19"/>
  <c r="BW22" i="19" s="1"/>
  <c r="E22" i="19"/>
  <c r="BG22" i="19" s="1"/>
  <c r="V21" i="19"/>
  <c r="BX21" i="19" s="1"/>
  <c r="F21" i="19"/>
  <c r="BH21" i="19" s="1"/>
  <c r="O20" i="19"/>
  <c r="BQ20" i="19" s="1"/>
  <c r="X19" i="19"/>
  <c r="BZ19" i="19" s="1"/>
  <c r="H19" i="19"/>
  <c r="BJ19" i="19" s="1"/>
  <c r="Q18" i="19"/>
  <c r="BS18" i="19" s="1"/>
  <c r="Z17" i="19"/>
  <c r="CB17" i="19" s="1"/>
  <c r="B17" i="19"/>
  <c r="K16" i="19"/>
  <c r="BM16" i="19" s="1"/>
  <c r="T15" i="19"/>
  <c r="BV15" i="19" s="1"/>
  <c r="D15" i="19"/>
  <c r="BF15" i="19" s="1"/>
  <c r="M14" i="19"/>
  <c r="BO14" i="19" s="1"/>
  <c r="E14" i="19"/>
  <c r="BG14" i="19" s="1"/>
  <c r="N13" i="19"/>
  <c r="BP13" i="19" s="1"/>
  <c r="W12" i="19"/>
  <c r="BY12" i="19" s="1"/>
  <c r="G12" i="19"/>
  <c r="BI12" i="19" s="1"/>
  <c r="P11" i="19"/>
  <c r="BR11" i="19" s="1"/>
  <c r="Y10" i="19"/>
  <c r="CA10" i="19" s="1"/>
  <c r="I10" i="19"/>
  <c r="BK10" i="19" s="1"/>
  <c r="R9" i="19"/>
  <c r="BT9" i="19" s="1"/>
  <c r="S8" i="19"/>
  <c r="BU8" i="19" s="1"/>
  <c r="C8" i="19"/>
  <c r="BE8" i="19" s="1"/>
  <c r="T7" i="19"/>
  <c r="BV7" i="19" s="1"/>
  <c r="L7" i="19"/>
  <c r="BN7" i="19" s="1"/>
  <c r="D7" i="19"/>
  <c r="BF7" i="19" s="1"/>
  <c r="U6" i="19"/>
  <c r="BW6" i="19" s="1"/>
  <c r="M6" i="19"/>
  <c r="BO6" i="19" s="1"/>
  <c r="V5" i="19"/>
  <c r="BX5" i="19" s="1"/>
  <c r="N5" i="19"/>
  <c r="BP5" i="19" s="1"/>
  <c r="W30" i="20"/>
  <c r="G30" i="20"/>
  <c r="P29" i="20"/>
  <c r="BR29" i="20" s="1"/>
  <c r="Y28" i="20"/>
  <c r="CA28" i="20" s="1"/>
  <c r="I28" i="20"/>
  <c r="BK28" i="20" s="1"/>
  <c r="R27" i="20"/>
  <c r="BT27" i="20" s="1"/>
  <c r="B27" i="20"/>
  <c r="K26" i="20"/>
  <c r="BM26" i="20" s="1"/>
  <c r="T25" i="20"/>
  <c r="D25" i="20"/>
  <c r="M24" i="20"/>
  <c r="V23" i="20"/>
  <c r="F23" i="20"/>
  <c r="O22" i="20"/>
  <c r="BQ22" i="20" s="1"/>
  <c r="P21" i="20"/>
  <c r="BR21" i="20" s="1"/>
  <c r="Y20" i="20"/>
  <c r="CA20" i="20" s="1"/>
  <c r="I20" i="20"/>
  <c r="BK20" i="20" s="1"/>
  <c r="Z19" i="20"/>
  <c r="CB19" i="20" s="1"/>
  <c r="B19" i="20"/>
  <c r="K18" i="20"/>
  <c r="BM18" i="20" s="1"/>
  <c r="T17" i="20"/>
  <c r="BV17" i="20" s="1"/>
  <c r="D17" i="20"/>
  <c r="BF17" i="20" s="1"/>
  <c r="M16" i="20"/>
  <c r="V15" i="20"/>
  <c r="BX15" i="20" s="1"/>
  <c r="F15" i="20"/>
  <c r="BH15" i="20" s="1"/>
  <c r="O14" i="20"/>
  <c r="G14" i="20"/>
  <c r="P13" i="20"/>
  <c r="BR13" i="20" s="1"/>
  <c r="Y12" i="20"/>
  <c r="CA12" i="20" s="1"/>
  <c r="Z11" i="20"/>
  <c r="CB11" i="20" s="1"/>
  <c r="J11" i="20"/>
  <c r="BL11" i="20" s="1"/>
  <c r="B11" i="20"/>
  <c r="K10" i="20"/>
  <c r="BM10" i="20" s="1"/>
  <c r="L9" i="20"/>
  <c r="BN9" i="20" s="1"/>
  <c r="U8" i="20"/>
  <c r="BW8" i="20" s="1"/>
  <c r="E8" i="20"/>
  <c r="BG8" i="20" s="1"/>
  <c r="N7" i="20"/>
  <c r="BP7" i="20" s="1"/>
  <c r="W6" i="20"/>
  <c r="BY6" i="20" s="1"/>
  <c r="O6" i="20"/>
  <c r="BQ6" i="20" s="1"/>
  <c r="X5" i="20"/>
  <c r="BZ5" i="20" s="1"/>
  <c r="H5" i="20"/>
  <c r="BJ5" i="20" s="1"/>
  <c r="J29" i="3"/>
  <c r="AF29" i="3" s="1"/>
  <c r="D27" i="3"/>
  <c r="Z27" i="3" s="1"/>
  <c r="E26" i="3"/>
  <c r="AA26" i="3" s="1"/>
  <c r="H23" i="3"/>
  <c r="AD23" i="3" s="1"/>
  <c r="J21" i="3"/>
  <c r="AF21" i="3" s="1"/>
  <c r="C20" i="3"/>
  <c r="Y20" i="3" s="1"/>
  <c r="E18" i="3"/>
  <c r="AA18" i="3" s="1"/>
  <c r="F17" i="3"/>
  <c r="AB17" i="3" s="1"/>
  <c r="H15" i="3"/>
  <c r="AD15" i="3" s="1"/>
  <c r="J13" i="3"/>
  <c r="AF13" i="3" s="1"/>
  <c r="C12" i="3"/>
  <c r="Y12" i="3" s="1"/>
  <c r="E10" i="3"/>
  <c r="AA10" i="3" s="1"/>
  <c r="W12" i="8"/>
  <c r="BY12" i="8" s="1"/>
  <c r="N13" i="13"/>
  <c r="BP13" i="13" s="1"/>
  <c r="L27" i="14"/>
  <c r="BN27" i="14" s="1"/>
  <c r="P19" i="14"/>
  <c r="BR19" i="14" s="1"/>
  <c r="M14" i="14"/>
  <c r="BO14" i="14" s="1"/>
  <c r="N9" i="14"/>
  <c r="BP9" i="14" s="1"/>
  <c r="S6" i="14"/>
  <c r="BU6" i="14" s="1"/>
  <c r="E30" i="15"/>
  <c r="BG30" i="15" s="1"/>
  <c r="P27" i="15"/>
  <c r="BR27" i="15" s="1"/>
  <c r="B25" i="15"/>
  <c r="M22" i="15"/>
  <c r="BO22" i="15" s="1"/>
  <c r="X19" i="15"/>
  <c r="BZ19" i="15" s="1"/>
  <c r="J17" i="15"/>
  <c r="BL17" i="15" s="1"/>
  <c r="U14" i="15"/>
  <c r="BW14" i="15" s="1"/>
  <c r="G12" i="15"/>
  <c r="BI12" i="15" s="1"/>
  <c r="R9" i="15"/>
  <c r="BT9" i="15" s="1"/>
  <c r="D7" i="15"/>
  <c r="BF7" i="15" s="1"/>
  <c r="O30" i="16"/>
  <c r="BQ30" i="16" s="1"/>
  <c r="Z27" i="16"/>
  <c r="CB27" i="16" s="1"/>
  <c r="L25" i="16"/>
  <c r="BN25" i="16" s="1"/>
  <c r="W22" i="16"/>
  <c r="BY22" i="16" s="1"/>
  <c r="J20" i="16"/>
  <c r="BL20" i="16" s="1"/>
  <c r="Y18" i="16"/>
  <c r="CA18" i="16" s="1"/>
  <c r="R17" i="16"/>
  <c r="BT17" i="16" s="1"/>
  <c r="K16" i="16"/>
  <c r="BM16" i="16" s="1"/>
  <c r="D15" i="16"/>
  <c r="BF15" i="16" s="1"/>
  <c r="V13" i="16"/>
  <c r="BX13" i="16" s="1"/>
  <c r="O12" i="16"/>
  <c r="BQ12" i="16" s="1"/>
  <c r="H11" i="16"/>
  <c r="BJ11" i="16" s="1"/>
  <c r="Z9" i="16"/>
  <c r="CB9" i="16" s="1"/>
  <c r="S8" i="16"/>
  <c r="BU8" i="16" s="1"/>
  <c r="L7" i="16"/>
  <c r="BN7" i="16" s="1"/>
  <c r="E6" i="16"/>
  <c r="BG6" i="16" s="1"/>
  <c r="W30" i="17"/>
  <c r="BY30" i="17" s="1"/>
  <c r="P29" i="17"/>
  <c r="BR29" i="17" s="1"/>
  <c r="I28" i="17"/>
  <c r="BK28" i="17" s="1"/>
  <c r="B27" i="17"/>
  <c r="T25" i="17"/>
  <c r="BV25" i="17" s="1"/>
  <c r="M24" i="17"/>
  <c r="BO24" i="17" s="1"/>
  <c r="F23" i="17"/>
  <c r="BH23" i="17" s="1"/>
  <c r="X21" i="17"/>
  <c r="BZ21" i="17" s="1"/>
  <c r="Q20" i="17"/>
  <c r="BS20" i="17" s="1"/>
  <c r="J19" i="17"/>
  <c r="BL19" i="17" s="1"/>
  <c r="J18" i="17"/>
  <c r="BL18" i="17" s="1"/>
  <c r="S17" i="17"/>
  <c r="BU17" i="17" s="1"/>
  <c r="C17" i="17"/>
  <c r="BE17" i="17" s="1"/>
  <c r="L16" i="17"/>
  <c r="BN16" i="17" s="1"/>
  <c r="U15" i="17"/>
  <c r="BW15" i="17" s="1"/>
  <c r="E15" i="17"/>
  <c r="BG15" i="17" s="1"/>
  <c r="N14" i="17"/>
  <c r="BP14" i="17" s="1"/>
  <c r="W13" i="17"/>
  <c r="BY13" i="17" s="1"/>
  <c r="G13" i="17"/>
  <c r="BI13" i="17" s="1"/>
  <c r="P12" i="17"/>
  <c r="BR12" i="17" s="1"/>
  <c r="Y11" i="17"/>
  <c r="CA11" i="17" s="1"/>
  <c r="I11" i="17"/>
  <c r="BK11" i="17" s="1"/>
  <c r="R10" i="17"/>
  <c r="BT10" i="17" s="1"/>
  <c r="B10" i="17"/>
  <c r="K9" i="17"/>
  <c r="BM9" i="17" s="1"/>
  <c r="T8" i="17"/>
  <c r="BV8" i="17" s="1"/>
  <c r="D8" i="17"/>
  <c r="BF8" i="17" s="1"/>
  <c r="M7" i="17"/>
  <c r="BO7" i="17" s="1"/>
  <c r="V6" i="17"/>
  <c r="BX6" i="17" s="1"/>
  <c r="F6" i="17"/>
  <c r="BH6" i="17" s="1"/>
  <c r="O5" i="17"/>
  <c r="BQ5" i="17" s="1"/>
  <c r="X30" i="18"/>
  <c r="BZ30" i="18" s="1"/>
  <c r="H30" i="18"/>
  <c r="BJ30" i="18" s="1"/>
  <c r="Q29" i="18"/>
  <c r="BS29" i="18" s="1"/>
  <c r="Z28" i="18"/>
  <c r="CB28" i="18" s="1"/>
  <c r="J28" i="18"/>
  <c r="BL28" i="18" s="1"/>
  <c r="S27" i="18"/>
  <c r="BU27" i="18" s="1"/>
  <c r="C27" i="18"/>
  <c r="BE27" i="18" s="1"/>
  <c r="L26" i="18"/>
  <c r="BN26" i="18" s="1"/>
  <c r="U25" i="18"/>
  <c r="BW25" i="18" s="1"/>
  <c r="E25" i="18"/>
  <c r="BG25" i="18" s="1"/>
  <c r="N24" i="18"/>
  <c r="BP24" i="18" s="1"/>
  <c r="W23" i="18"/>
  <c r="BY23" i="18" s="1"/>
  <c r="G23" i="18"/>
  <c r="BI23" i="18" s="1"/>
  <c r="P22" i="18"/>
  <c r="BR22" i="18" s="1"/>
  <c r="Y21" i="18"/>
  <c r="CA21" i="18" s="1"/>
  <c r="I21" i="18"/>
  <c r="BK21" i="18" s="1"/>
  <c r="R20" i="18"/>
  <c r="BT20" i="18" s="1"/>
  <c r="B20" i="18"/>
  <c r="K19" i="18"/>
  <c r="BM19" i="18" s="1"/>
  <c r="W18" i="18"/>
  <c r="BY18" i="18" s="1"/>
  <c r="L18" i="18"/>
  <c r="BN18" i="18" s="1"/>
  <c r="Z17" i="18"/>
  <c r="CB17" i="18" s="1"/>
  <c r="P17" i="18"/>
  <c r="BR17" i="18" s="1"/>
  <c r="G17" i="18"/>
  <c r="BI17" i="18" s="1"/>
  <c r="X16" i="18"/>
  <c r="BZ16" i="18" s="1"/>
  <c r="P16" i="18"/>
  <c r="BR16" i="18" s="1"/>
  <c r="H16" i="18"/>
  <c r="BJ16" i="18" s="1"/>
  <c r="Y15" i="18"/>
  <c r="CA15" i="18" s="1"/>
  <c r="Q15" i="18"/>
  <c r="BS15" i="18" s="1"/>
  <c r="I15" i="18"/>
  <c r="BK15" i="18" s="1"/>
  <c r="Z14" i="18"/>
  <c r="CB14" i="18" s="1"/>
  <c r="R14" i="18"/>
  <c r="BT14" i="18" s="1"/>
  <c r="J14" i="18"/>
  <c r="BL14" i="18" s="1"/>
  <c r="B14" i="18"/>
  <c r="S13" i="18"/>
  <c r="BU13" i="18" s="1"/>
  <c r="K13" i="18"/>
  <c r="BM13" i="18" s="1"/>
  <c r="C13" i="18"/>
  <c r="BE13" i="18" s="1"/>
  <c r="T12" i="18"/>
  <c r="BV12" i="18" s="1"/>
  <c r="L12" i="18"/>
  <c r="BN12" i="18" s="1"/>
  <c r="D12" i="18"/>
  <c r="BF12" i="18" s="1"/>
  <c r="U11" i="18"/>
  <c r="BW11" i="18" s="1"/>
  <c r="M11" i="18"/>
  <c r="BO11" i="18" s="1"/>
  <c r="E11" i="18"/>
  <c r="BG11" i="18" s="1"/>
  <c r="V10" i="18"/>
  <c r="BX10" i="18" s="1"/>
  <c r="N10" i="18"/>
  <c r="BP10" i="18" s="1"/>
  <c r="F10" i="18"/>
  <c r="BH10" i="18" s="1"/>
  <c r="W9" i="18"/>
  <c r="BY9" i="18" s="1"/>
  <c r="O9" i="18"/>
  <c r="BQ9" i="18" s="1"/>
  <c r="G9" i="18"/>
  <c r="BI9" i="18" s="1"/>
  <c r="X8" i="18"/>
  <c r="BZ8" i="18" s="1"/>
  <c r="P8" i="18"/>
  <c r="BR8" i="18" s="1"/>
  <c r="H8" i="18"/>
  <c r="BJ8" i="18" s="1"/>
  <c r="Y7" i="18"/>
  <c r="CA7" i="18" s="1"/>
  <c r="Q7" i="18"/>
  <c r="BS7" i="18" s="1"/>
  <c r="I7" i="18"/>
  <c r="BK7" i="18" s="1"/>
  <c r="Z6" i="18"/>
  <c r="CB6" i="18" s="1"/>
  <c r="R6" i="18"/>
  <c r="BT6" i="18" s="1"/>
  <c r="J6" i="18"/>
  <c r="BL6" i="18" s="1"/>
  <c r="B6" i="18"/>
  <c r="S5" i="18"/>
  <c r="BU5" i="18" s="1"/>
  <c r="K5" i="18"/>
  <c r="BM5" i="18" s="1"/>
  <c r="C5" i="18"/>
  <c r="BE5" i="18" s="1"/>
  <c r="T30" i="19"/>
  <c r="BV30" i="19" s="1"/>
  <c r="L30" i="19"/>
  <c r="BN30" i="19" s="1"/>
  <c r="D30" i="19"/>
  <c r="BF30" i="19" s="1"/>
  <c r="U29" i="19"/>
  <c r="BW29" i="19" s="1"/>
  <c r="M29" i="19"/>
  <c r="BO29" i="19" s="1"/>
  <c r="E29" i="19"/>
  <c r="BG29" i="19" s="1"/>
  <c r="V28" i="19"/>
  <c r="BX28" i="19" s="1"/>
  <c r="N28" i="19"/>
  <c r="BP28" i="19" s="1"/>
  <c r="F28" i="19"/>
  <c r="BH28" i="19" s="1"/>
  <c r="W27" i="19"/>
  <c r="BY27" i="19" s="1"/>
  <c r="O27" i="19"/>
  <c r="BQ27" i="19" s="1"/>
  <c r="G27" i="19"/>
  <c r="BI27" i="19" s="1"/>
  <c r="X26" i="19"/>
  <c r="BZ26" i="19" s="1"/>
  <c r="P26" i="19"/>
  <c r="BR26" i="19" s="1"/>
  <c r="H26" i="19"/>
  <c r="BJ26" i="19" s="1"/>
  <c r="Y25" i="19"/>
  <c r="CA25" i="19" s="1"/>
  <c r="Q25" i="19"/>
  <c r="BS25" i="19" s="1"/>
  <c r="I25" i="19"/>
  <c r="BK25" i="19" s="1"/>
  <c r="Z24" i="19"/>
  <c r="CB24" i="19" s="1"/>
  <c r="R24" i="19"/>
  <c r="BT24" i="19" s="1"/>
  <c r="J24" i="19"/>
  <c r="BL24" i="19" s="1"/>
  <c r="B24" i="19"/>
  <c r="S23" i="19"/>
  <c r="BU23" i="19" s="1"/>
  <c r="K23" i="19"/>
  <c r="BM23" i="19" s="1"/>
  <c r="C23" i="19"/>
  <c r="BE23" i="19" s="1"/>
  <c r="T22" i="19"/>
  <c r="BV22" i="19" s="1"/>
  <c r="L22" i="19"/>
  <c r="BN22" i="19" s="1"/>
  <c r="D22" i="19"/>
  <c r="BF22" i="19" s="1"/>
  <c r="U21" i="19"/>
  <c r="BW21" i="19" s="1"/>
  <c r="M21" i="19"/>
  <c r="BO21" i="19" s="1"/>
  <c r="E21" i="19"/>
  <c r="BG21" i="19" s="1"/>
  <c r="V20" i="19"/>
  <c r="BX20" i="19" s="1"/>
  <c r="N20" i="19"/>
  <c r="BP20" i="19" s="1"/>
  <c r="F20" i="19"/>
  <c r="BH20" i="19" s="1"/>
  <c r="W19" i="19"/>
  <c r="BY19" i="19" s="1"/>
  <c r="O19" i="19"/>
  <c r="BQ19" i="19" s="1"/>
  <c r="G19" i="19"/>
  <c r="BI19" i="19" s="1"/>
  <c r="X18" i="19"/>
  <c r="BZ18" i="19" s="1"/>
  <c r="P18" i="19"/>
  <c r="BR18" i="19" s="1"/>
  <c r="H18" i="19"/>
  <c r="BJ18" i="19" s="1"/>
  <c r="Y17" i="19"/>
  <c r="CA17" i="19" s="1"/>
  <c r="Q17" i="19"/>
  <c r="BS17" i="19" s="1"/>
  <c r="I17" i="19"/>
  <c r="BK17" i="19" s="1"/>
  <c r="Z16" i="19"/>
  <c r="CB16" i="19" s="1"/>
  <c r="R16" i="19"/>
  <c r="BT16" i="19" s="1"/>
  <c r="J16" i="19"/>
  <c r="BL16" i="19" s="1"/>
  <c r="B16" i="19"/>
  <c r="S15" i="19"/>
  <c r="BU15" i="19" s="1"/>
  <c r="K15" i="19"/>
  <c r="BM15" i="19" s="1"/>
  <c r="C15" i="19"/>
  <c r="BE15" i="19" s="1"/>
  <c r="T14" i="19"/>
  <c r="BV14" i="19" s="1"/>
  <c r="L14" i="19"/>
  <c r="BN14" i="19" s="1"/>
  <c r="D14" i="19"/>
  <c r="BF14" i="19" s="1"/>
  <c r="U13" i="19"/>
  <c r="BW13" i="19" s="1"/>
  <c r="M13" i="19"/>
  <c r="BO13" i="19" s="1"/>
  <c r="E13" i="19"/>
  <c r="BG13" i="19" s="1"/>
  <c r="V12" i="19"/>
  <c r="BX12" i="19" s="1"/>
  <c r="N12" i="19"/>
  <c r="BP12" i="19" s="1"/>
  <c r="F12" i="19"/>
  <c r="BH12" i="19" s="1"/>
  <c r="W11" i="19"/>
  <c r="BY11" i="19" s="1"/>
  <c r="O11" i="19"/>
  <c r="BQ11" i="19" s="1"/>
  <c r="G11" i="19"/>
  <c r="BI11" i="19" s="1"/>
  <c r="X10" i="19"/>
  <c r="BZ10" i="19" s="1"/>
  <c r="P10" i="19"/>
  <c r="BR10" i="19" s="1"/>
  <c r="H10" i="19"/>
  <c r="BJ10" i="19" s="1"/>
  <c r="Y9" i="19"/>
  <c r="CA9" i="19" s="1"/>
  <c r="Q9" i="19"/>
  <c r="BS9" i="19" s="1"/>
  <c r="I9" i="19"/>
  <c r="BK9" i="19" s="1"/>
  <c r="Z8" i="19"/>
  <c r="CB8" i="19" s="1"/>
  <c r="R8" i="19"/>
  <c r="BT8" i="19" s="1"/>
  <c r="J8" i="19"/>
  <c r="BL8" i="19" s="1"/>
  <c r="B8" i="19"/>
  <c r="S7" i="19"/>
  <c r="BU7" i="19" s="1"/>
  <c r="K7" i="19"/>
  <c r="BM7" i="19" s="1"/>
  <c r="C7" i="19"/>
  <c r="BE7" i="19" s="1"/>
  <c r="T6" i="19"/>
  <c r="BV6" i="19" s="1"/>
  <c r="L6" i="19"/>
  <c r="BN6" i="19" s="1"/>
  <c r="D6" i="19"/>
  <c r="BF6" i="19" s="1"/>
  <c r="U5" i="19"/>
  <c r="BW5" i="19" s="1"/>
  <c r="M5" i="19"/>
  <c r="BO5" i="19" s="1"/>
  <c r="E5" i="19"/>
  <c r="BG5" i="19" s="1"/>
  <c r="V30" i="20"/>
  <c r="N30" i="20"/>
  <c r="F30" i="20"/>
  <c r="W29" i="20"/>
  <c r="BY29" i="20" s="1"/>
  <c r="O29" i="20"/>
  <c r="BQ29" i="20" s="1"/>
  <c r="G29" i="20"/>
  <c r="BI29" i="20" s="1"/>
  <c r="X28" i="20"/>
  <c r="BZ28" i="20" s="1"/>
  <c r="P28" i="20"/>
  <c r="BR28" i="20" s="1"/>
  <c r="H28" i="20"/>
  <c r="BJ28" i="20" s="1"/>
  <c r="Y27" i="20"/>
  <c r="CA27" i="20" s="1"/>
  <c r="Q27" i="20"/>
  <c r="BS27" i="20" s="1"/>
  <c r="I27" i="20"/>
  <c r="BK27" i="20" s="1"/>
  <c r="Z26" i="20"/>
  <c r="CB26" i="20" s="1"/>
  <c r="R26" i="20"/>
  <c r="BT26" i="20" s="1"/>
  <c r="J26" i="20"/>
  <c r="BL26" i="20" s="1"/>
  <c r="B26" i="20"/>
  <c r="S25" i="20"/>
  <c r="K25" i="20"/>
  <c r="C25" i="20"/>
  <c r="T24" i="20"/>
  <c r="L24" i="20"/>
  <c r="D24" i="20"/>
  <c r="U23" i="20"/>
  <c r="M23" i="20"/>
  <c r="E23" i="20"/>
  <c r="V22" i="20"/>
  <c r="BX22" i="20" s="1"/>
  <c r="N22" i="20"/>
  <c r="BP22" i="20" s="1"/>
  <c r="F22" i="20"/>
  <c r="BH22" i="20" s="1"/>
  <c r="W21" i="20"/>
  <c r="BY21" i="20" s="1"/>
  <c r="O21" i="20"/>
  <c r="BQ21" i="20" s="1"/>
  <c r="G21" i="20"/>
  <c r="BI21" i="20" s="1"/>
  <c r="X20" i="20"/>
  <c r="BZ20" i="20" s="1"/>
  <c r="P20" i="20"/>
  <c r="BR20" i="20" s="1"/>
  <c r="H20" i="20"/>
  <c r="BJ20" i="20" s="1"/>
  <c r="Y19" i="20"/>
  <c r="CA19" i="20" s="1"/>
  <c r="Q19" i="20"/>
  <c r="BS19" i="20" s="1"/>
  <c r="I19" i="20"/>
  <c r="BK19" i="20" s="1"/>
  <c r="Z18" i="20"/>
  <c r="CB18" i="20" s="1"/>
  <c r="R18" i="20"/>
  <c r="BT18" i="20" s="1"/>
  <c r="J18" i="20"/>
  <c r="BL18" i="20" s="1"/>
  <c r="B18" i="20"/>
  <c r="S17" i="20"/>
  <c r="BU17" i="20" s="1"/>
  <c r="K17" i="20"/>
  <c r="BM17" i="20" s="1"/>
  <c r="C17" i="20"/>
  <c r="BE17" i="20" s="1"/>
  <c r="T16" i="20"/>
  <c r="L16" i="20"/>
  <c r="D16" i="20"/>
  <c r="U15" i="20"/>
  <c r="BW15" i="20" s="1"/>
  <c r="M15" i="20"/>
  <c r="BO15" i="20" s="1"/>
  <c r="E15" i="20"/>
  <c r="BG15" i="20" s="1"/>
  <c r="V14" i="20"/>
  <c r="N14" i="20"/>
  <c r="F14" i="20"/>
  <c r="W13" i="20"/>
  <c r="BY13" i="20" s="1"/>
  <c r="O13" i="20"/>
  <c r="BQ13" i="20" s="1"/>
  <c r="G13" i="20"/>
  <c r="BI13" i="20" s="1"/>
  <c r="X12" i="20"/>
  <c r="BZ12" i="20" s="1"/>
  <c r="P12" i="20"/>
  <c r="BR12" i="20" s="1"/>
  <c r="H12" i="20"/>
  <c r="BJ12" i="20" s="1"/>
  <c r="Y11" i="20"/>
  <c r="CA11" i="20" s="1"/>
  <c r="Q11" i="20"/>
  <c r="BS11" i="20" s="1"/>
  <c r="I11" i="20"/>
  <c r="BK11" i="20" s="1"/>
  <c r="Z10" i="20"/>
  <c r="CB10" i="20" s="1"/>
  <c r="R10" i="20"/>
  <c r="BT10" i="20" s="1"/>
  <c r="J10" i="20"/>
  <c r="BL10" i="20" s="1"/>
  <c r="B10" i="20"/>
  <c r="S9" i="20"/>
  <c r="BU9" i="20" s="1"/>
  <c r="K9" i="20"/>
  <c r="BM9" i="20" s="1"/>
  <c r="C9" i="20"/>
  <c r="BE9" i="20" s="1"/>
  <c r="T8" i="20"/>
  <c r="BV8" i="20" s="1"/>
  <c r="L8" i="20"/>
  <c r="BN8" i="20" s="1"/>
  <c r="D8" i="20"/>
  <c r="BF8" i="20" s="1"/>
  <c r="U7" i="20"/>
  <c r="BW7" i="20" s="1"/>
  <c r="M7" i="20"/>
  <c r="BO7" i="20" s="1"/>
  <c r="E7" i="20"/>
  <c r="BG7" i="20" s="1"/>
  <c r="V6" i="20"/>
  <c r="BX6" i="20" s="1"/>
  <c r="N6" i="20"/>
  <c r="BP6" i="20" s="1"/>
  <c r="F6" i="20"/>
  <c r="BH6" i="20" s="1"/>
  <c r="W5" i="20"/>
  <c r="BY5" i="20" s="1"/>
  <c r="O5" i="20"/>
  <c r="BQ5" i="20" s="1"/>
  <c r="G5" i="20"/>
  <c r="BI5" i="20" s="1"/>
  <c r="AE29" i="3"/>
  <c r="J28" i="3"/>
  <c r="AF28" i="3" s="1"/>
  <c r="K27" i="3"/>
  <c r="AG27" i="3" s="1"/>
  <c r="C27" i="3"/>
  <c r="Y27" i="3" s="1"/>
  <c r="D26" i="3"/>
  <c r="Z26" i="3" s="1"/>
  <c r="E25" i="3"/>
  <c r="AA25" i="3" s="1"/>
  <c r="F24" i="3"/>
  <c r="AB24" i="3" s="1"/>
  <c r="G23" i="3"/>
  <c r="AC23" i="3" s="1"/>
  <c r="H22" i="3"/>
  <c r="AD22" i="3" s="1"/>
  <c r="I21" i="3"/>
  <c r="AE21" i="3" s="1"/>
  <c r="J20" i="3"/>
  <c r="AF20" i="3" s="1"/>
  <c r="K19" i="3"/>
  <c r="AG19" i="3" s="1"/>
  <c r="C19" i="3"/>
  <c r="Y19" i="3" s="1"/>
  <c r="D18" i="3"/>
  <c r="Z18" i="3" s="1"/>
  <c r="E17" i="3"/>
  <c r="AA17" i="3" s="1"/>
  <c r="F16" i="3"/>
  <c r="AB16" i="3" s="1"/>
  <c r="G15" i="3"/>
  <c r="AC15" i="3" s="1"/>
  <c r="H14" i="3"/>
  <c r="AD14" i="3" s="1"/>
  <c r="I13" i="3"/>
  <c r="AE13" i="3" s="1"/>
  <c r="J12" i="3"/>
  <c r="AF12" i="3" s="1"/>
  <c r="K11" i="3"/>
  <c r="AG11" i="3" s="1"/>
  <c r="C11" i="3"/>
  <c r="Y11" i="3" s="1"/>
  <c r="D10" i="3"/>
  <c r="Z10" i="3" s="1"/>
  <c r="E9" i="3"/>
  <c r="AA9" i="3" s="1"/>
  <c r="F8" i="3"/>
  <c r="AB8" i="3" s="1"/>
  <c r="G7" i="3"/>
  <c r="AC7" i="3" s="1"/>
  <c r="H6" i="3"/>
  <c r="AD6" i="3" s="1"/>
  <c r="I5" i="3"/>
  <c r="AE5" i="3" s="1"/>
  <c r="J4" i="3"/>
  <c r="AF4" i="3" s="1"/>
  <c r="K29" i="4"/>
  <c r="AG29" i="4" s="1"/>
  <c r="C29" i="4"/>
  <c r="Y29" i="4" s="1"/>
  <c r="D28" i="4"/>
  <c r="Z28" i="4" s="1"/>
  <c r="E27" i="4"/>
  <c r="AA27" i="4" s="1"/>
  <c r="F26" i="4"/>
  <c r="AB26" i="4" s="1"/>
  <c r="G25" i="4"/>
  <c r="AC25" i="4" s="1"/>
  <c r="H24" i="4"/>
  <c r="AD24" i="4" s="1"/>
  <c r="I23" i="4"/>
  <c r="AE23" i="4" s="1"/>
  <c r="J22" i="4"/>
  <c r="AF22" i="4" s="1"/>
  <c r="K21" i="4"/>
  <c r="AG21" i="4" s="1"/>
  <c r="C21" i="4"/>
  <c r="Y21" i="4" s="1"/>
  <c r="D20" i="4"/>
  <c r="Z20" i="4" s="1"/>
  <c r="E19" i="4"/>
  <c r="AA19" i="4" s="1"/>
  <c r="F18" i="4"/>
  <c r="AB18" i="4" s="1"/>
  <c r="G17" i="4"/>
  <c r="AC17" i="4" s="1"/>
  <c r="H16" i="4"/>
  <c r="AD16" i="4" s="1"/>
  <c r="I15" i="4"/>
  <c r="AE15" i="4" s="1"/>
  <c r="J14" i="4"/>
  <c r="AF14" i="4" s="1"/>
  <c r="K13" i="4"/>
  <c r="AG13" i="4" s="1"/>
  <c r="C13" i="4"/>
  <c r="Y13" i="4" s="1"/>
  <c r="D12" i="4"/>
  <c r="Z12" i="4" s="1"/>
  <c r="E11" i="4"/>
  <c r="AA11" i="4" s="1"/>
  <c r="F10" i="4"/>
  <c r="AB10" i="4" s="1"/>
  <c r="G9" i="4"/>
  <c r="AC9" i="4" s="1"/>
  <c r="I8" i="4"/>
  <c r="AE8" i="4" s="1"/>
  <c r="E8" i="4"/>
  <c r="AA8" i="4" s="1"/>
  <c r="J7" i="4"/>
  <c r="AF7" i="4" s="1"/>
  <c r="F7" i="4"/>
  <c r="AB7" i="4" s="1"/>
  <c r="K6" i="4"/>
  <c r="AG6" i="4" s="1"/>
  <c r="G6" i="4"/>
  <c r="AC6" i="4" s="1"/>
  <c r="C6" i="4"/>
  <c r="Y6" i="4" s="1"/>
  <c r="H5" i="4"/>
  <c r="AD5" i="4" s="1"/>
  <c r="D5" i="4"/>
  <c r="Z5" i="4" s="1"/>
  <c r="I4" i="4"/>
  <c r="AE4" i="4" s="1"/>
  <c r="E4" i="4"/>
  <c r="AA4" i="4" s="1"/>
  <c r="O6" i="13"/>
  <c r="BQ6" i="13" s="1"/>
  <c r="B17" i="14"/>
  <c r="Z7" i="14"/>
  <c r="CB7" i="14" s="1"/>
  <c r="L5" i="14"/>
  <c r="BN5" i="14" s="1"/>
  <c r="I26" i="15"/>
  <c r="BK26" i="15" s="1"/>
  <c r="Q18" i="15"/>
  <c r="BS18" i="15" s="1"/>
  <c r="N13" i="15"/>
  <c r="BP13" i="15" s="1"/>
  <c r="K8" i="15"/>
  <c r="BM8" i="15" s="1"/>
  <c r="H29" i="16"/>
  <c r="BJ29" i="16" s="1"/>
  <c r="E24" i="16"/>
  <c r="BG24" i="16" s="1"/>
  <c r="P19" i="16"/>
  <c r="BR19" i="16" s="1"/>
  <c r="B17" i="16"/>
  <c r="M14" i="16"/>
  <c r="BO14" i="16" s="1"/>
  <c r="X11" i="16"/>
  <c r="BZ11" i="16" s="1"/>
  <c r="J9" i="16"/>
  <c r="BL9" i="16" s="1"/>
  <c r="U6" i="16"/>
  <c r="BW6" i="16" s="1"/>
  <c r="G30" i="17"/>
  <c r="BI30" i="17" s="1"/>
  <c r="R27" i="17"/>
  <c r="BT27" i="17" s="1"/>
  <c r="D25" i="17"/>
  <c r="BF25" i="17" s="1"/>
  <c r="O22" i="17"/>
  <c r="BQ22" i="17" s="1"/>
  <c r="Z19" i="17"/>
  <c r="CB19" i="17" s="1"/>
  <c r="B18" i="17"/>
  <c r="T16" i="17"/>
  <c r="BV16" i="17" s="1"/>
  <c r="M15" i="17"/>
  <c r="BO15" i="17" s="1"/>
  <c r="F14" i="17"/>
  <c r="BH14" i="17" s="1"/>
  <c r="X12" i="17"/>
  <c r="BZ12" i="17" s="1"/>
  <c r="Q11" i="17"/>
  <c r="BS11" i="17" s="1"/>
  <c r="J10" i="17"/>
  <c r="BL10" i="17" s="1"/>
  <c r="C9" i="17"/>
  <c r="BE9" i="17" s="1"/>
  <c r="U7" i="17"/>
  <c r="BW7" i="17" s="1"/>
  <c r="N6" i="17"/>
  <c r="BP6" i="17" s="1"/>
  <c r="G5" i="17"/>
  <c r="BI5" i="17" s="1"/>
  <c r="Y29" i="18"/>
  <c r="CA29" i="18" s="1"/>
  <c r="R28" i="18"/>
  <c r="BT28" i="18" s="1"/>
  <c r="B28" i="18"/>
  <c r="T26" i="18"/>
  <c r="BV26" i="18" s="1"/>
  <c r="M25" i="18"/>
  <c r="BO25" i="18" s="1"/>
  <c r="F24" i="18"/>
  <c r="BH24" i="18" s="1"/>
  <c r="X22" i="18"/>
  <c r="BZ22" i="18" s="1"/>
  <c r="Q21" i="18"/>
  <c r="BS21" i="18" s="1"/>
  <c r="J20" i="18"/>
  <c r="BL20" i="18" s="1"/>
  <c r="U17" i="18"/>
  <c r="BW17" i="18" s="1"/>
  <c r="K17" i="18"/>
  <c r="BM17" i="18" s="1"/>
  <c r="C17" i="18"/>
  <c r="BE17" i="18" s="1"/>
  <c r="T16" i="18"/>
  <c r="BV16" i="18" s="1"/>
  <c r="D16" i="18"/>
  <c r="BF16" i="18" s="1"/>
  <c r="M15" i="18"/>
  <c r="BO15" i="18" s="1"/>
  <c r="V14" i="18"/>
  <c r="BX14" i="18" s="1"/>
  <c r="F14" i="18"/>
  <c r="BH14" i="18" s="1"/>
  <c r="O13" i="18"/>
  <c r="BQ13" i="18" s="1"/>
  <c r="X12" i="18"/>
  <c r="BZ12" i="18" s="1"/>
  <c r="H12" i="18"/>
  <c r="BJ12" i="18" s="1"/>
  <c r="Y11" i="18"/>
  <c r="CA11" i="18" s="1"/>
  <c r="I11" i="18"/>
  <c r="BK11" i="18" s="1"/>
  <c r="R10" i="18"/>
  <c r="BT10" i="18" s="1"/>
  <c r="B10" i="18"/>
  <c r="K9" i="18"/>
  <c r="BM9" i="18" s="1"/>
  <c r="T8" i="18"/>
  <c r="BV8" i="18" s="1"/>
  <c r="D8" i="18"/>
  <c r="BF8" i="18" s="1"/>
  <c r="M7" i="18"/>
  <c r="BO7" i="18" s="1"/>
  <c r="V6" i="18"/>
  <c r="BX6" i="18" s="1"/>
  <c r="F6" i="18"/>
  <c r="BH6" i="18" s="1"/>
  <c r="O5" i="18"/>
  <c r="BQ5" i="18" s="1"/>
  <c r="X30" i="19"/>
  <c r="BZ30" i="19" s="1"/>
  <c r="Y29" i="19"/>
  <c r="CA29" i="19" s="1"/>
  <c r="I29" i="19"/>
  <c r="BK29" i="19" s="1"/>
  <c r="Z28" i="19"/>
  <c r="CB28" i="19" s="1"/>
  <c r="J28" i="19"/>
  <c r="BL28" i="19" s="1"/>
  <c r="S27" i="19"/>
  <c r="BU27" i="19" s="1"/>
  <c r="C27" i="19"/>
  <c r="BE27" i="19" s="1"/>
  <c r="L26" i="19"/>
  <c r="BN26" i="19" s="1"/>
  <c r="U25" i="19"/>
  <c r="BW25" i="19" s="1"/>
  <c r="E25" i="19"/>
  <c r="BG25" i="19" s="1"/>
  <c r="N24" i="19"/>
  <c r="BP24" i="19" s="1"/>
  <c r="W23" i="19"/>
  <c r="BY23" i="19" s="1"/>
  <c r="G23" i="19"/>
  <c r="BI23" i="19" s="1"/>
  <c r="P22" i="19"/>
  <c r="BR22" i="19" s="1"/>
  <c r="Y21" i="19"/>
  <c r="CA21" i="19" s="1"/>
  <c r="Z20" i="19"/>
  <c r="CB20" i="19" s="1"/>
  <c r="J20" i="19"/>
  <c r="BL20" i="19" s="1"/>
  <c r="S19" i="19"/>
  <c r="BU19" i="19" s="1"/>
  <c r="C19" i="19"/>
  <c r="BE19" i="19" s="1"/>
  <c r="L18" i="19"/>
  <c r="BN18" i="19" s="1"/>
  <c r="U17" i="19"/>
  <c r="BW17" i="19" s="1"/>
  <c r="E17" i="19"/>
  <c r="BG17" i="19" s="1"/>
  <c r="V16" i="19"/>
  <c r="BX16" i="19" s="1"/>
  <c r="F16" i="19"/>
  <c r="BH16" i="19" s="1"/>
  <c r="O15" i="19"/>
  <c r="BQ15" i="19" s="1"/>
  <c r="X14" i="19"/>
  <c r="BZ14" i="19" s="1"/>
  <c r="Y13" i="19"/>
  <c r="CA13" i="19" s="1"/>
  <c r="I13" i="19"/>
  <c r="BK13" i="19" s="1"/>
  <c r="Z12" i="19"/>
  <c r="CB12" i="19" s="1"/>
  <c r="B12" i="19"/>
  <c r="K11" i="19"/>
  <c r="BM11" i="19" s="1"/>
  <c r="T10" i="19"/>
  <c r="BV10" i="19" s="1"/>
  <c r="D10" i="19"/>
  <c r="BF10" i="19" s="1"/>
  <c r="M9" i="19"/>
  <c r="BO9" i="19" s="1"/>
  <c r="V8" i="19"/>
  <c r="BX8" i="19" s="1"/>
  <c r="N8" i="19"/>
  <c r="BP8" i="19" s="1"/>
  <c r="W7" i="19"/>
  <c r="BY7" i="19" s="1"/>
  <c r="G7" i="19"/>
  <c r="BI7" i="19" s="1"/>
  <c r="P6" i="19"/>
  <c r="BR6" i="19" s="1"/>
  <c r="Q5" i="19"/>
  <c r="BS5" i="19" s="1"/>
  <c r="I5" i="19"/>
  <c r="BK5" i="19" s="1"/>
  <c r="R30" i="20"/>
  <c r="B30" i="20"/>
  <c r="K29" i="20"/>
  <c r="BM29" i="20" s="1"/>
  <c r="T28" i="20"/>
  <c r="BV28" i="20" s="1"/>
  <c r="D28" i="20"/>
  <c r="BF28" i="20" s="1"/>
  <c r="M27" i="20"/>
  <c r="BO27" i="20" s="1"/>
  <c r="V26" i="20"/>
  <c r="BX26" i="20" s="1"/>
  <c r="F26" i="20"/>
  <c r="BH26" i="20" s="1"/>
  <c r="O25" i="20"/>
  <c r="X24" i="20"/>
  <c r="H24" i="20"/>
  <c r="Q23" i="20"/>
  <c r="Z22" i="20"/>
  <c r="CB22" i="20" s="1"/>
  <c r="J22" i="20"/>
  <c r="BL22" i="20" s="1"/>
  <c r="S21" i="20"/>
  <c r="BU21" i="20" s="1"/>
  <c r="C21" i="20"/>
  <c r="BE21" i="20" s="1"/>
  <c r="L20" i="20"/>
  <c r="BN20" i="20" s="1"/>
  <c r="U19" i="20"/>
  <c r="BW19" i="20" s="1"/>
  <c r="E19" i="20"/>
  <c r="BG19" i="20" s="1"/>
  <c r="N18" i="20"/>
  <c r="BP18" i="20" s="1"/>
  <c r="W17" i="20"/>
  <c r="BY17" i="20" s="1"/>
  <c r="G17" i="20"/>
  <c r="BI17" i="20" s="1"/>
  <c r="P16" i="20"/>
  <c r="Y15" i="20"/>
  <c r="CA15" i="20" s="1"/>
  <c r="I15" i="20"/>
  <c r="BK15" i="20" s="1"/>
  <c r="R14" i="20"/>
  <c r="B14" i="20"/>
  <c r="K13" i="20"/>
  <c r="BM13" i="20" s="1"/>
  <c r="T12" i="20"/>
  <c r="BV12" i="20" s="1"/>
  <c r="D12" i="20"/>
  <c r="BF12" i="20" s="1"/>
  <c r="M11" i="20"/>
  <c r="BO11" i="20" s="1"/>
  <c r="V10" i="20"/>
  <c r="BX10" i="20" s="1"/>
  <c r="F10" i="20"/>
  <c r="BH10" i="20" s="1"/>
  <c r="O9" i="20"/>
  <c r="BQ9" i="20" s="1"/>
  <c r="X8" i="20"/>
  <c r="BZ8" i="20" s="1"/>
  <c r="H8" i="20"/>
  <c r="BJ8" i="20" s="1"/>
  <c r="Q7" i="20"/>
  <c r="BS7" i="20" s="1"/>
  <c r="Z6" i="20"/>
  <c r="CB6" i="20" s="1"/>
  <c r="J6" i="20"/>
  <c r="BL6" i="20" s="1"/>
  <c r="S5" i="20"/>
  <c r="BU5" i="20" s="1"/>
  <c r="C5" i="20"/>
  <c r="BE5" i="20" s="1"/>
  <c r="E29" i="3"/>
  <c r="AA29" i="3" s="1"/>
  <c r="H26" i="3"/>
  <c r="AD26" i="3" s="1"/>
  <c r="J24" i="3"/>
  <c r="AF24" i="3" s="1"/>
  <c r="C23" i="3"/>
  <c r="Y23" i="3" s="1"/>
  <c r="E21" i="3"/>
  <c r="AA21" i="3" s="1"/>
  <c r="F20" i="3"/>
  <c r="AB20" i="3" s="1"/>
  <c r="H18" i="3"/>
  <c r="AD18" i="3" s="1"/>
  <c r="J16" i="3"/>
  <c r="AF16" i="3" s="1"/>
  <c r="C15" i="3"/>
  <c r="Y15" i="3" s="1"/>
  <c r="E13" i="3"/>
  <c r="AA13" i="3" s="1"/>
  <c r="H10" i="3"/>
  <c r="AD10" i="3" s="1"/>
  <c r="J8" i="3"/>
  <c r="AF8" i="3" s="1"/>
  <c r="K7" i="3"/>
  <c r="AG7" i="3" s="1"/>
  <c r="E5" i="3"/>
  <c r="AA5" i="3" s="1"/>
  <c r="F4" i="3"/>
  <c r="AB4" i="3" s="1"/>
  <c r="H28" i="4"/>
  <c r="AD28" i="4" s="1"/>
  <c r="J26" i="4"/>
  <c r="AF26" i="4" s="1"/>
  <c r="C25" i="4"/>
  <c r="Y25" i="4" s="1"/>
  <c r="E23" i="4"/>
  <c r="AA23" i="4" s="1"/>
  <c r="G21" i="4"/>
  <c r="AC21" i="4" s="1"/>
  <c r="I19" i="4"/>
  <c r="AE19" i="4" s="1"/>
  <c r="K17" i="4"/>
  <c r="AG17" i="4" s="1"/>
  <c r="D16" i="4"/>
  <c r="Z16" i="4" s="1"/>
  <c r="F14" i="4"/>
  <c r="AB14" i="4" s="1"/>
  <c r="H12" i="4"/>
  <c r="AD12" i="4" s="1"/>
  <c r="J10" i="4"/>
  <c r="AF10" i="4" s="1"/>
  <c r="C9" i="4"/>
  <c r="Y9" i="4" s="1"/>
  <c r="C8" i="4"/>
  <c r="Y8" i="4" s="1"/>
  <c r="D7" i="4"/>
  <c r="Z7" i="4" s="1"/>
  <c r="E6" i="4"/>
  <c r="AA6" i="4" s="1"/>
  <c r="F5" i="4"/>
  <c r="AB5" i="4" s="1"/>
  <c r="G4" i="4"/>
  <c r="AC4" i="4" s="1"/>
  <c r="Z30" i="8"/>
  <c r="CB30" i="8" s="1"/>
  <c r="J20" i="14"/>
  <c r="BL20" i="14" s="1"/>
  <c r="D10" i="14"/>
  <c r="BF10" i="14" s="1"/>
  <c r="N30" i="15"/>
  <c r="BP30" i="15" s="1"/>
  <c r="K25" i="15"/>
  <c r="BM25" i="15" s="1"/>
  <c r="H20" i="15"/>
  <c r="BJ20" i="15" s="1"/>
  <c r="S17" i="15"/>
  <c r="BU17" i="15" s="1"/>
  <c r="P12" i="15"/>
  <c r="BR12" i="15" s="1"/>
  <c r="M7" i="15"/>
  <c r="BO7" i="15" s="1"/>
  <c r="J28" i="16"/>
  <c r="BL28" i="16" s="1"/>
  <c r="G23" i="16"/>
  <c r="BI23" i="16" s="1"/>
  <c r="E19" i="16"/>
  <c r="BG19" i="16" s="1"/>
  <c r="P16" i="16"/>
  <c r="BR16" i="16" s="1"/>
  <c r="B14" i="16"/>
  <c r="M11" i="16"/>
  <c r="BO11" i="16" s="1"/>
  <c r="X8" i="16"/>
  <c r="BZ8" i="16" s="1"/>
  <c r="J6" i="16"/>
  <c r="BL6" i="16" s="1"/>
  <c r="U29" i="17"/>
  <c r="BW29" i="17" s="1"/>
  <c r="G27" i="17"/>
  <c r="BI27" i="17" s="1"/>
  <c r="R24" i="17"/>
  <c r="BT24" i="17" s="1"/>
  <c r="D22" i="17"/>
  <c r="BF22" i="17" s="1"/>
  <c r="O19" i="17"/>
  <c r="BQ19" i="17" s="1"/>
  <c r="V17" i="17"/>
  <c r="BX17" i="17" s="1"/>
  <c r="X15" i="17"/>
  <c r="BZ15" i="17" s="1"/>
  <c r="Q14" i="17"/>
  <c r="BS14" i="17" s="1"/>
  <c r="J13" i="17"/>
  <c r="BL13" i="17" s="1"/>
  <c r="C12" i="17"/>
  <c r="BE12" i="17" s="1"/>
  <c r="L11" i="17"/>
  <c r="BN11" i="17" s="1"/>
  <c r="N9" i="17"/>
  <c r="BP9" i="17" s="1"/>
  <c r="G8" i="17"/>
  <c r="BI8" i="17" s="1"/>
  <c r="Y6" i="17"/>
  <c r="CA6" i="17" s="1"/>
  <c r="R5" i="17"/>
  <c r="BT5" i="17" s="1"/>
  <c r="K30" i="18"/>
  <c r="BM30" i="18" s="1"/>
  <c r="D29" i="18"/>
  <c r="BF29" i="18" s="1"/>
  <c r="V27" i="18"/>
  <c r="BX27" i="18" s="1"/>
  <c r="O26" i="18"/>
  <c r="BQ26" i="18" s="1"/>
  <c r="H25" i="18"/>
  <c r="BJ25" i="18" s="1"/>
  <c r="Z23" i="18"/>
  <c r="CB23" i="18" s="1"/>
  <c r="S22" i="18"/>
  <c r="BU22" i="18" s="1"/>
  <c r="L21" i="18"/>
  <c r="BN21" i="18" s="1"/>
  <c r="E20" i="18"/>
  <c r="BG20" i="18" s="1"/>
  <c r="X18" i="18"/>
  <c r="BZ18" i="18" s="1"/>
  <c r="C18" i="18"/>
  <c r="BE18" i="18" s="1"/>
  <c r="H17" i="18"/>
  <c r="BJ17" i="18" s="1"/>
  <c r="Q16" i="18"/>
  <c r="BS16" i="18" s="1"/>
  <c r="Z15" i="18"/>
  <c r="CB15" i="18" s="1"/>
  <c r="J15" i="18"/>
  <c r="BL15" i="18" s="1"/>
  <c r="S14" i="18"/>
  <c r="BU14" i="18" s="1"/>
  <c r="C14" i="18"/>
  <c r="BE14" i="18" s="1"/>
  <c r="L13" i="18"/>
  <c r="BN13" i="18" s="1"/>
  <c r="U12" i="18"/>
  <c r="BW12" i="18" s="1"/>
  <c r="E12" i="18"/>
  <c r="BG12" i="18" s="1"/>
  <c r="N11" i="18"/>
  <c r="BP11" i="18" s="1"/>
  <c r="W10" i="18"/>
  <c r="BY10" i="18" s="1"/>
  <c r="G10" i="18"/>
  <c r="BI10" i="18" s="1"/>
  <c r="P9" i="18"/>
  <c r="BR9" i="18" s="1"/>
  <c r="Y8" i="18"/>
  <c r="CA8" i="18" s="1"/>
  <c r="I8" i="18"/>
  <c r="BK8" i="18" s="1"/>
  <c r="R7" i="18"/>
  <c r="BT7" i="18" s="1"/>
  <c r="B7" i="18"/>
  <c r="K6" i="18"/>
  <c r="BM6" i="18" s="1"/>
  <c r="T5" i="18"/>
  <c r="BV5" i="18" s="1"/>
  <c r="L5" i="18"/>
  <c r="BN5" i="18" s="1"/>
  <c r="U30" i="19"/>
  <c r="BW30" i="19" s="1"/>
  <c r="E30" i="19"/>
  <c r="BG30" i="19" s="1"/>
  <c r="N29" i="19"/>
  <c r="BP29" i="19" s="1"/>
  <c r="W28" i="19"/>
  <c r="BY28" i="19" s="1"/>
  <c r="G28" i="19"/>
  <c r="BI28" i="19" s="1"/>
  <c r="P27" i="19"/>
  <c r="BR27" i="19" s="1"/>
  <c r="Y26" i="19"/>
  <c r="CA26" i="19" s="1"/>
  <c r="I26" i="19"/>
  <c r="BK26" i="19" s="1"/>
  <c r="R25" i="19"/>
  <c r="BT25" i="19" s="1"/>
  <c r="B25" i="19"/>
  <c r="K24" i="19"/>
  <c r="BM24" i="19" s="1"/>
  <c r="T23" i="19"/>
  <c r="BV23" i="19" s="1"/>
  <c r="D23" i="19"/>
  <c r="BF23" i="19" s="1"/>
  <c r="M22" i="19"/>
  <c r="BO22" i="19" s="1"/>
  <c r="N21" i="19"/>
  <c r="BP21" i="19" s="1"/>
  <c r="W20" i="19"/>
  <c r="BY20" i="19" s="1"/>
  <c r="G20" i="19"/>
  <c r="BI20" i="19" s="1"/>
  <c r="P19" i="19"/>
  <c r="BR19" i="19" s="1"/>
  <c r="Y18" i="19"/>
  <c r="CA18" i="19" s="1"/>
  <c r="I18" i="19"/>
  <c r="BK18" i="19" s="1"/>
  <c r="R17" i="19"/>
  <c r="BT17" i="19" s="1"/>
  <c r="J17" i="19"/>
  <c r="BL17" i="19" s="1"/>
  <c r="S16" i="19"/>
  <c r="BU16" i="19" s="1"/>
  <c r="C16" i="19"/>
  <c r="BE16" i="19" s="1"/>
  <c r="L15" i="19"/>
  <c r="BN15" i="19" s="1"/>
  <c r="U14" i="19"/>
  <c r="BW14" i="19" s="1"/>
  <c r="V13" i="19"/>
  <c r="BX13" i="19" s="1"/>
  <c r="F13" i="19"/>
  <c r="BH13" i="19" s="1"/>
  <c r="O12" i="19"/>
  <c r="BQ12" i="19" s="1"/>
  <c r="X11" i="19"/>
  <c r="BZ11" i="19" s="1"/>
  <c r="H11" i="19"/>
  <c r="BJ11" i="19" s="1"/>
  <c r="Q10" i="19"/>
  <c r="BS10" i="19" s="1"/>
  <c r="Z9" i="19"/>
  <c r="CB9" i="19" s="1"/>
  <c r="J9" i="19"/>
  <c r="BL9" i="19" s="1"/>
  <c r="B9" i="19"/>
  <c r="K8" i="19"/>
  <c r="BM8" i="19" s="1"/>
  <c r="E6" i="19"/>
  <c r="BG6" i="19" s="1"/>
  <c r="F5" i="19"/>
  <c r="BH5" i="19" s="1"/>
  <c r="O30" i="20"/>
  <c r="X29" i="20"/>
  <c r="BZ29" i="20" s="1"/>
  <c r="H29" i="20"/>
  <c r="BJ29" i="20" s="1"/>
  <c r="Q28" i="20"/>
  <c r="BS28" i="20" s="1"/>
  <c r="Z27" i="20"/>
  <c r="CB27" i="20" s="1"/>
  <c r="J27" i="20"/>
  <c r="BL27" i="20" s="1"/>
  <c r="S26" i="20"/>
  <c r="BU26" i="20" s="1"/>
  <c r="C26" i="20"/>
  <c r="BE26" i="20" s="1"/>
  <c r="L25" i="20"/>
  <c r="U24" i="20"/>
  <c r="E24" i="20"/>
  <c r="N23" i="20"/>
  <c r="W22" i="20"/>
  <c r="BY22" i="20" s="1"/>
  <c r="G22" i="20"/>
  <c r="BI22" i="20" s="1"/>
  <c r="X21" i="20"/>
  <c r="BZ21" i="20" s="1"/>
  <c r="H21" i="20"/>
  <c r="BJ21" i="20" s="1"/>
  <c r="Q20" i="20"/>
  <c r="BS20" i="20" s="1"/>
  <c r="R19" i="20"/>
  <c r="BT19" i="20" s="1"/>
  <c r="J19" i="20"/>
  <c r="BL19" i="20" s="1"/>
  <c r="S18" i="20"/>
  <c r="BU18" i="20" s="1"/>
  <c r="C18" i="20"/>
  <c r="BE18" i="20" s="1"/>
  <c r="L17" i="20"/>
  <c r="BN17" i="20" s="1"/>
  <c r="U16" i="20"/>
  <c r="E16" i="20"/>
  <c r="N15" i="20"/>
  <c r="BP15" i="20" s="1"/>
  <c r="W14" i="20"/>
  <c r="X13" i="20"/>
  <c r="BZ13" i="20" s="1"/>
  <c r="H13" i="20"/>
  <c r="BJ13" i="20" s="1"/>
  <c r="Q12" i="20"/>
  <c r="BS12" i="20" s="1"/>
  <c r="I12" i="20"/>
  <c r="BK12" i="20" s="1"/>
  <c r="R11" i="20"/>
  <c r="BT11" i="20" s="1"/>
  <c r="S10" i="20"/>
  <c r="BU10" i="20" s="1"/>
  <c r="C10" i="20"/>
  <c r="BE10" i="20" s="1"/>
  <c r="T9" i="20"/>
  <c r="BV9" i="20" s="1"/>
  <c r="D9" i="20"/>
  <c r="BF9" i="20" s="1"/>
  <c r="M8" i="20"/>
  <c r="BO8" i="20" s="1"/>
  <c r="V7" i="20"/>
  <c r="BX7" i="20" s="1"/>
  <c r="F7" i="20"/>
  <c r="BH7" i="20" s="1"/>
  <c r="G6" i="20"/>
  <c r="BI6" i="20" s="1"/>
  <c r="P5" i="20"/>
  <c r="BR5" i="20" s="1"/>
  <c r="K28" i="3"/>
  <c r="AG28" i="3" s="1"/>
  <c r="C28" i="3"/>
  <c r="Y28" i="3" s="1"/>
  <c r="F25" i="3"/>
  <c r="AB25" i="3" s="1"/>
  <c r="G24" i="3"/>
  <c r="AC24" i="3" s="1"/>
  <c r="I22" i="3"/>
  <c r="AE22" i="3" s="1"/>
  <c r="K20" i="3"/>
  <c r="AG20" i="3" s="1"/>
  <c r="D19" i="3"/>
  <c r="Z19" i="3" s="1"/>
  <c r="G16" i="3"/>
  <c r="AC16" i="3" s="1"/>
  <c r="I14" i="3"/>
  <c r="AE14" i="3" s="1"/>
  <c r="K12" i="3"/>
  <c r="AG12" i="3" s="1"/>
  <c r="D11" i="3"/>
  <c r="Z11" i="3" s="1"/>
  <c r="F9" i="3"/>
  <c r="AB9" i="3" s="1"/>
  <c r="I6" i="3"/>
  <c r="AE6" i="3" s="1"/>
  <c r="D29" i="4"/>
  <c r="Z29" i="4" s="1"/>
  <c r="H25" i="4"/>
  <c r="AD25" i="4" s="1"/>
  <c r="C22" i="4"/>
  <c r="Y22" i="4" s="1"/>
  <c r="G18" i="4"/>
  <c r="AC18" i="4" s="1"/>
  <c r="K14" i="4"/>
  <c r="AG14" i="4" s="1"/>
  <c r="F11" i="4"/>
  <c r="AB11" i="4" s="1"/>
  <c r="F8" i="4"/>
  <c r="AB8" i="4" s="1"/>
  <c r="H6" i="4"/>
  <c r="AD6" i="4" s="1"/>
  <c r="J4" i="4"/>
  <c r="AF4" i="4" s="1"/>
  <c r="G8" i="3"/>
  <c r="AC8" i="3" s="1"/>
  <c r="J23" i="4"/>
  <c r="AF23" i="4" s="1"/>
  <c r="E20" i="4"/>
  <c r="AA20" i="4" s="1"/>
  <c r="D13" i="4"/>
  <c r="Z13" i="4" s="1"/>
  <c r="G7" i="4"/>
  <c r="AC7" i="4" s="1"/>
  <c r="C4" i="3"/>
  <c r="Y4" i="3" s="1"/>
  <c r="G26" i="4"/>
  <c r="AC26" i="4" s="1"/>
  <c r="J15" i="4"/>
  <c r="AF15" i="4" s="1"/>
  <c r="J8" i="4"/>
  <c r="AF8" i="4" s="1"/>
  <c r="E5" i="4"/>
  <c r="AA5" i="4" s="1"/>
  <c r="J5" i="3"/>
  <c r="AF5" i="3" s="1"/>
  <c r="E28" i="4"/>
  <c r="AA28" i="4" s="1"/>
  <c r="I24" i="4"/>
  <c r="AE24" i="4" s="1"/>
  <c r="D21" i="4"/>
  <c r="Z21" i="4" s="1"/>
  <c r="H17" i="4"/>
  <c r="AD17" i="4" s="1"/>
  <c r="C14" i="4"/>
  <c r="Y14" i="4" s="1"/>
  <c r="G10" i="4"/>
  <c r="AC10" i="4" s="1"/>
  <c r="K7" i="4"/>
  <c r="AG7" i="4" s="1"/>
  <c r="D6" i="4"/>
  <c r="Z6" i="4" s="1"/>
  <c r="F4" i="4"/>
  <c r="AB4" i="4" s="1"/>
  <c r="K4" i="3"/>
  <c r="AG4" i="3" s="1"/>
  <c r="F27" i="4"/>
  <c r="AB27" i="4" s="1"/>
  <c r="I16" i="4"/>
  <c r="AE16" i="4" s="1"/>
  <c r="H9" i="4"/>
  <c r="AD9" i="4" s="1"/>
  <c r="I5" i="4"/>
  <c r="AE5" i="4" s="1"/>
  <c r="H7" i="3"/>
  <c r="AD7" i="3" s="1"/>
  <c r="K22" i="4"/>
  <c r="AG22" i="4" s="1"/>
  <c r="F19" i="4"/>
  <c r="AB19" i="4" s="1"/>
  <c r="E12" i="4"/>
  <c r="AA12" i="4" s="1"/>
  <c r="C7" i="4"/>
  <c r="Y7" i="4" s="1"/>
  <c r="K29" i="5"/>
  <c r="AG29" i="5" s="1"/>
  <c r="G29" i="5"/>
  <c r="AC29" i="5" s="1"/>
  <c r="C29" i="5"/>
  <c r="Y29" i="5" s="1"/>
  <c r="H28" i="5"/>
  <c r="AD28" i="5" s="1"/>
  <c r="D28" i="5"/>
  <c r="Z28" i="5" s="1"/>
  <c r="I27" i="5"/>
  <c r="AE27" i="5" s="1"/>
  <c r="E27" i="5"/>
  <c r="AA27" i="5" s="1"/>
  <c r="J26" i="5"/>
  <c r="AF26" i="5" s="1"/>
  <c r="F26" i="5"/>
  <c r="AB26" i="5" s="1"/>
  <c r="K25" i="5"/>
  <c r="AG25" i="5" s="1"/>
  <c r="G25" i="5"/>
  <c r="AC25" i="5" s="1"/>
  <c r="C25" i="5"/>
  <c r="Y25" i="5" s="1"/>
  <c r="H24" i="5"/>
  <c r="AD24" i="5" s="1"/>
  <c r="D24" i="5"/>
  <c r="Z24" i="5" s="1"/>
  <c r="I23" i="5"/>
  <c r="AE23" i="5" s="1"/>
  <c r="E23" i="5"/>
  <c r="AA23" i="5" s="1"/>
  <c r="J22" i="5"/>
  <c r="AF22" i="5" s="1"/>
  <c r="F22" i="5"/>
  <c r="AB22" i="5" s="1"/>
  <c r="K21" i="5"/>
  <c r="AG21" i="5" s="1"/>
  <c r="G21" i="5"/>
  <c r="AC21" i="5" s="1"/>
  <c r="C21" i="5"/>
  <c r="Y21" i="5" s="1"/>
  <c r="H20" i="5"/>
  <c r="AD20" i="5" s="1"/>
  <c r="D20" i="5"/>
  <c r="Z20" i="5" s="1"/>
  <c r="I19" i="5"/>
  <c r="AE19" i="5" s="1"/>
  <c r="E19" i="5"/>
  <c r="AA19" i="5" s="1"/>
  <c r="J18" i="5"/>
  <c r="AF18" i="5" s="1"/>
  <c r="F18" i="5"/>
  <c r="AB18" i="5" s="1"/>
  <c r="K17" i="5"/>
  <c r="AG17" i="5" s="1"/>
  <c r="G17" i="5"/>
  <c r="AC17" i="5" s="1"/>
  <c r="C17" i="5"/>
  <c r="Y17" i="5" s="1"/>
  <c r="H16" i="5"/>
  <c r="AD16" i="5" s="1"/>
  <c r="D16" i="5"/>
  <c r="Z16" i="5" s="1"/>
  <c r="I15" i="5"/>
  <c r="AE15" i="5" s="1"/>
  <c r="E15" i="5"/>
  <c r="AA15" i="5" s="1"/>
  <c r="J14" i="5"/>
  <c r="AF14" i="5" s="1"/>
  <c r="F14" i="5"/>
  <c r="AB14" i="5" s="1"/>
  <c r="K13" i="5"/>
  <c r="AG13" i="5" s="1"/>
  <c r="G13" i="5"/>
  <c r="AC13" i="5" s="1"/>
  <c r="C13" i="5"/>
  <c r="Y13" i="5" s="1"/>
  <c r="H12" i="5"/>
  <c r="AD12" i="5" s="1"/>
  <c r="D12" i="5"/>
  <c r="Z12" i="5" s="1"/>
  <c r="I11" i="5"/>
  <c r="AE11" i="5" s="1"/>
  <c r="E11" i="5"/>
  <c r="AA11" i="5" s="1"/>
  <c r="J10" i="5"/>
  <c r="AF10" i="5" s="1"/>
  <c r="F10" i="5"/>
  <c r="AB10" i="5" s="1"/>
  <c r="K9" i="5"/>
  <c r="AG9" i="5" s="1"/>
  <c r="G9" i="5"/>
  <c r="AC9" i="5" s="1"/>
  <c r="C9" i="5"/>
  <c r="Y9" i="5" s="1"/>
  <c r="H8" i="5"/>
  <c r="AD8" i="5" s="1"/>
  <c r="D8" i="5"/>
  <c r="Z8" i="5" s="1"/>
  <c r="I7" i="5"/>
  <c r="AE7" i="5" s="1"/>
  <c r="E7" i="5"/>
  <c r="AA7" i="5" s="1"/>
  <c r="J6" i="5"/>
  <c r="AF6" i="5" s="1"/>
  <c r="F6" i="5"/>
  <c r="AB6" i="5" s="1"/>
  <c r="K5" i="5"/>
  <c r="AG5" i="5" s="1"/>
  <c r="G5" i="5"/>
  <c r="AC5" i="5" s="1"/>
  <c r="C5" i="5"/>
  <c r="Y5" i="5" s="1"/>
  <c r="H4" i="5"/>
  <c r="AD4" i="5" s="1"/>
  <c r="D4" i="5"/>
  <c r="Z4" i="5" s="1"/>
  <c r="J29" i="5"/>
  <c r="AF29" i="5" s="1"/>
  <c r="F29" i="5"/>
  <c r="AB29" i="5" s="1"/>
  <c r="K28" i="5"/>
  <c r="AG28" i="5" s="1"/>
  <c r="G28" i="5"/>
  <c r="AC28" i="5" s="1"/>
  <c r="C28" i="5"/>
  <c r="Y28" i="5" s="1"/>
  <c r="H27" i="5"/>
  <c r="AD27" i="5" s="1"/>
  <c r="D27" i="5"/>
  <c r="Z27" i="5" s="1"/>
  <c r="I26" i="5"/>
  <c r="AE26" i="5" s="1"/>
  <c r="E26" i="5"/>
  <c r="AA26" i="5" s="1"/>
  <c r="J25" i="5"/>
  <c r="AF25" i="5" s="1"/>
  <c r="F25" i="5"/>
  <c r="AB25" i="5" s="1"/>
  <c r="K24" i="5"/>
  <c r="AG24" i="5" s="1"/>
  <c r="G24" i="5"/>
  <c r="AC24" i="5" s="1"/>
  <c r="C24" i="5"/>
  <c r="Y24" i="5" s="1"/>
  <c r="H23" i="5"/>
  <c r="AD23" i="5" s="1"/>
  <c r="D23" i="5"/>
  <c r="Z23" i="5" s="1"/>
  <c r="I22" i="5"/>
  <c r="AE22" i="5" s="1"/>
  <c r="E22" i="5"/>
  <c r="AA22" i="5" s="1"/>
  <c r="J21" i="5"/>
  <c r="AF21" i="5" s="1"/>
  <c r="F21" i="5"/>
  <c r="AB21" i="5" s="1"/>
  <c r="K20" i="5"/>
  <c r="AG20" i="5" s="1"/>
  <c r="G20" i="5"/>
  <c r="AC20" i="5" s="1"/>
  <c r="C20" i="5"/>
  <c r="Y20" i="5" s="1"/>
  <c r="H19" i="5"/>
  <c r="AD19" i="5" s="1"/>
  <c r="D19" i="5"/>
  <c r="Z19" i="5" s="1"/>
  <c r="I18" i="5"/>
  <c r="AE18" i="5" s="1"/>
  <c r="E18" i="5"/>
  <c r="AA18" i="5" s="1"/>
  <c r="J17" i="5"/>
  <c r="AF17" i="5" s="1"/>
  <c r="F17" i="5"/>
  <c r="AB17" i="5" s="1"/>
  <c r="K16" i="5"/>
  <c r="AG16" i="5" s="1"/>
  <c r="G16" i="5"/>
  <c r="AC16" i="5" s="1"/>
  <c r="C16" i="5"/>
  <c r="Y16" i="5" s="1"/>
  <c r="H15" i="5"/>
  <c r="AD15" i="5" s="1"/>
  <c r="D15" i="5"/>
  <c r="Z15" i="5" s="1"/>
  <c r="I14" i="5"/>
  <c r="AE14" i="5" s="1"/>
  <c r="E14" i="5"/>
  <c r="AA14" i="5" s="1"/>
  <c r="J13" i="5"/>
  <c r="AF13" i="5" s="1"/>
  <c r="F13" i="5"/>
  <c r="AB13" i="5" s="1"/>
  <c r="K12" i="5"/>
  <c r="AG12" i="5" s="1"/>
  <c r="G12" i="5"/>
  <c r="AC12" i="5" s="1"/>
  <c r="C12" i="5"/>
  <c r="Y12" i="5" s="1"/>
  <c r="H11" i="5"/>
  <c r="AD11" i="5" s="1"/>
  <c r="D11" i="5"/>
  <c r="Z11" i="5" s="1"/>
  <c r="I10" i="5"/>
  <c r="AE10" i="5" s="1"/>
  <c r="E10" i="5"/>
  <c r="AA10" i="5" s="1"/>
  <c r="J9" i="5"/>
  <c r="AF9" i="5" s="1"/>
  <c r="F9" i="5"/>
  <c r="AB9" i="5" s="1"/>
  <c r="K8" i="5"/>
  <c r="AG8" i="5" s="1"/>
  <c r="G8" i="5"/>
  <c r="AC8" i="5" s="1"/>
  <c r="C8" i="5"/>
  <c r="Y8" i="5" s="1"/>
  <c r="H7" i="5"/>
  <c r="AD7" i="5" s="1"/>
  <c r="D7" i="5"/>
  <c r="Z7" i="5" s="1"/>
  <c r="I6" i="5"/>
  <c r="AE6" i="5" s="1"/>
  <c r="E6" i="5"/>
  <c r="AA6" i="5" s="1"/>
  <c r="J5" i="5"/>
  <c r="AF5" i="5" s="1"/>
  <c r="F5" i="5"/>
  <c r="AB5" i="5" s="1"/>
  <c r="K4" i="5"/>
  <c r="AG4" i="5" s="1"/>
  <c r="G4" i="5"/>
  <c r="AC4" i="5" s="1"/>
  <c r="C4" i="5"/>
  <c r="Y4" i="5" s="1"/>
  <c r="I29" i="5"/>
  <c r="AE29" i="5" s="1"/>
  <c r="J28" i="5"/>
  <c r="AF28" i="5" s="1"/>
  <c r="K27" i="5"/>
  <c r="AG27" i="5" s="1"/>
  <c r="C27" i="5"/>
  <c r="Y27" i="5" s="1"/>
  <c r="D26" i="5"/>
  <c r="Z26" i="5" s="1"/>
  <c r="E25" i="5"/>
  <c r="AA25" i="5" s="1"/>
  <c r="F24" i="5"/>
  <c r="AB24" i="5" s="1"/>
  <c r="G23" i="5"/>
  <c r="AC23" i="5" s="1"/>
  <c r="H22" i="5"/>
  <c r="AD22" i="5" s="1"/>
  <c r="I21" i="5"/>
  <c r="AE21" i="5" s="1"/>
  <c r="J20" i="5"/>
  <c r="AF20" i="5" s="1"/>
  <c r="K19" i="5"/>
  <c r="AG19" i="5" s="1"/>
  <c r="C19" i="5"/>
  <c r="Y19" i="5" s="1"/>
  <c r="D18" i="5"/>
  <c r="Z18" i="5" s="1"/>
  <c r="E17" i="5"/>
  <c r="AA17" i="5" s="1"/>
  <c r="F16" i="5"/>
  <c r="AB16" i="5" s="1"/>
  <c r="G15" i="5"/>
  <c r="AC15" i="5" s="1"/>
  <c r="H14" i="5"/>
  <c r="AD14" i="5" s="1"/>
  <c r="I13" i="5"/>
  <c r="AE13" i="5" s="1"/>
  <c r="J12" i="5"/>
  <c r="AF12" i="5" s="1"/>
  <c r="K11" i="5"/>
  <c r="AG11" i="5" s="1"/>
  <c r="C11" i="5"/>
  <c r="Y11" i="5" s="1"/>
  <c r="D10" i="5"/>
  <c r="Z10" i="5" s="1"/>
  <c r="E9" i="5"/>
  <c r="AA9" i="5" s="1"/>
  <c r="F8" i="5"/>
  <c r="AB8" i="5" s="1"/>
  <c r="G7" i="5"/>
  <c r="AC7" i="5" s="1"/>
  <c r="H6" i="5"/>
  <c r="AD6" i="5" s="1"/>
  <c r="I5" i="5"/>
  <c r="AE5" i="5" s="1"/>
  <c r="J4" i="5"/>
  <c r="AF4" i="5" s="1"/>
  <c r="H29" i="5"/>
  <c r="AD29" i="5" s="1"/>
  <c r="I28" i="5"/>
  <c r="AE28" i="5" s="1"/>
  <c r="J27" i="5"/>
  <c r="AF27" i="5" s="1"/>
  <c r="K26" i="5"/>
  <c r="AG26" i="5" s="1"/>
  <c r="C26" i="5"/>
  <c r="Y26" i="5" s="1"/>
  <c r="D25" i="5"/>
  <c r="Z25" i="5" s="1"/>
  <c r="E24" i="5"/>
  <c r="AA24" i="5" s="1"/>
  <c r="F23" i="5"/>
  <c r="AB23" i="5" s="1"/>
  <c r="G22" i="5"/>
  <c r="AC22" i="5" s="1"/>
  <c r="H21" i="5"/>
  <c r="AD21" i="5" s="1"/>
  <c r="I20" i="5"/>
  <c r="AE20" i="5" s="1"/>
  <c r="J19" i="5"/>
  <c r="AF19" i="5" s="1"/>
  <c r="K18" i="5"/>
  <c r="AG18" i="5" s="1"/>
  <c r="C18" i="5"/>
  <c r="Y18" i="5" s="1"/>
  <c r="D17" i="5"/>
  <c r="Z17" i="5" s="1"/>
  <c r="E16" i="5"/>
  <c r="AA16" i="5" s="1"/>
  <c r="F15" i="5"/>
  <c r="AB15" i="5" s="1"/>
  <c r="G14" i="5"/>
  <c r="AC14" i="5" s="1"/>
  <c r="H13" i="5"/>
  <c r="AD13" i="5" s="1"/>
  <c r="I12" i="5"/>
  <c r="AE12" i="5" s="1"/>
  <c r="J11" i="5"/>
  <c r="AF11" i="5" s="1"/>
  <c r="K10" i="5"/>
  <c r="AG10" i="5" s="1"/>
  <c r="C10" i="5"/>
  <c r="Y10" i="5" s="1"/>
  <c r="D9" i="5"/>
  <c r="Z9" i="5" s="1"/>
  <c r="E8" i="5"/>
  <c r="AA8" i="5" s="1"/>
  <c r="F7" i="5"/>
  <c r="AB7" i="5" s="1"/>
  <c r="G6" i="5"/>
  <c r="AC6" i="5" s="1"/>
  <c r="H5" i="5"/>
  <c r="AD5" i="5" s="1"/>
  <c r="I4" i="5"/>
  <c r="AE4" i="5" s="1"/>
  <c r="E29" i="5"/>
  <c r="AA29" i="5" s="1"/>
  <c r="G27" i="5"/>
  <c r="AC27" i="5" s="1"/>
  <c r="I25" i="5"/>
  <c r="AE25" i="5" s="1"/>
  <c r="K23" i="5"/>
  <c r="AG23" i="5" s="1"/>
  <c r="D22" i="5"/>
  <c r="Z22" i="5" s="1"/>
  <c r="F20" i="5"/>
  <c r="AB20" i="5" s="1"/>
  <c r="H18" i="5"/>
  <c r="AD18" i="5" s="1"/>
  <c r="J16" i="5"/>
  <c r="AF16" i="5" s="1"/>
  <c r="C15" i="5"/>
  <c r="Y15" i="5" s="1"/>
  <c r="E13" i="5"/>
  <c r="AA13" i="5" s="1"/>
  <c r="G11" i="5"/>
  <c r="AC11" i="5" s="1"/>
  <c r="I9" i="5"/>
  <c r="AE9" i="5" s="1"/>
  <c r="K7" i="5"/>
  <c r="AG7" i="5" s="1"/>
  <c r="D6" i="5"/>
  <c r="Z6" i="5" s="1"/>
  <c r="F4" i="5"/>
  <c r="AB4" i="5" s="1"/>
  <c r="D29" i="5"/>
  <c r="Z29" i="5" s="1"/>
  <c r="F27" i="5"/>
  <c r="AB27" i="5" s="1"/>
  <c r="H25" i="5"/>
  <c r="AD25" i="5" s="1"/>
  <c r="J23" i="5"/>
  <c r="AF23" i="5" s="1"/>
  <c r="C22" i="5"/>
  <c r="Y22" i="5" s="1"/>
  <c r="E20" i="5"/>
  <c r="AA20" i="5" s="1"/>
  <c r="G18" i="5"/>
  <c r="AC18" i="5" s="1"/>
  <c r="I16" i="5"/>
  <c r="AE16" i="5" s="1"/>
  <c r="K14" i="5"/>
  <c r="AG14" i="5" s="1"/>
  <c r="D13" i="5"/>
  <c r="Z13" i="5" s="1"/>
  <c r="F11" i="5"/>
  <c r="AB11" i="5" s="1"/>
  <c r="H9" i="5"/>
  <c r="AD9" i="5" s="1"/>
  <c r="J7" i="5"/>
  <c r="AF7" i="5" s="1"/>
  <c r="C6" i="5"/>
  <c r="Y6" i="5" s="1"/>
  <c r="E4" i="5"/>
  <c r="AA4" i="5" s="1"/>
  <c r="F28" i="5"/>
  <c r="AB28" i="5" s="1"/>
  <c r="J24" i="5"/>
  <c r="AF24" i="5" s="1"/>
  <c r="E21" i="5"/>
  <c r="AA21" i="5" s="1"/>
  <c r="I17" i="5"/>
  <c r="AE17" i="5" s="1"/>
  <c r="D14" i="5"/>
  <c r="Z14" i="5" s="1"/>
  <c r="H10" i="5"/>
  <c r="AD10" i="5" s="1"/>
  <c r="C7" i="5"/>
  <c r="Y7" i="5" s="1"/>
  <c r="K22" i="5"/>
  <c r="AG22" i="5" s="1"/>
  <c r="J15" i="5"/>
  <c r="AF15" i="5" s="1"/>
  <c r="I8" i="5"/>
  <c r="AE8" i="5" s="1"/>
  <c r="D5" i="5"/>
  <c r="Z5" i="5" s="1"/>
  <c r="E28" i="5"/>
  <c r="AA28" i="5" s="1"/>
  <c r="I24" i="5"/>
  <c r="AE24" i="5" s="1"/>
  <c r="D21" i="5"/>
  <c r="Z21" i="5" s="1"/>
  <c r="H17" i="5"/>
  <c r="AD17" i="5" s="1"/>
  <c r="C14" i="5"/>
  <c r="Y14" i="5" s="1"/>
  <c r="G10" i="5"/>
  <c r="AC10" i="5" s="1"/>
  <c r="K6" i="5"/>
  <c r="AG6" i="5" s="1"/>
  <c r="G26" i="5"/>
  <c r="AC26" i="5" s="1"/>
  <c r="E12" i="5"/>
  <c r="AA12" i="5" s="1"/>
  <c r="H26" i="5"/>
  <c r="AD26" i="5" s="1"/>
  <c r="C23" i="5"/>
  <c r="Y23" i="5" s="1"/>
  <c r="G19" i="5"/>
  <c r="AC19" i="5" s="1"/>
  <c r="K15" i="5"/>
  <c r="AG15" i="5" s="1"/>
  <c r="F12" i="5"/>
  <c r="AB12" i="5" s="1"/>
  <c r="J8" i="5"/>
  <c r="AF8" i="5" s="1"/>
  <c r="E5" i="5"/>
  <c r="AA5" i="5" s="1"/>
  <c r="F19" i="5"/>
  <c r="AB19" i="5" s="1"/>
  <c r="BD14" i="16" l="1"/>
  <c r="BD28" i="18"/>
  <c r="BD7" i="18"/>
  <c r="BD12" i="19"/>
  <c r="BD10" i="20"/>
  <c r="BD16" i="19"/>
  <c r="BD10" i="17"/>
  <c r="BD27" i="17"/>
  <c r="BD15" i="18"/>
  <c r="BD10" i="15"/>
  <c r="BD28" i="19"/>
  <c r="BD5" i="19"/>
  <c r="BD11" i="18"/>
  <c r="BD24" i="17"/>
  <c r="BD12" i="20"/>
  <c r="BD28" i="20"/>
  <c r="BD18" i="19"/>
  <c r="BD8" i="18"/>
  <c r="BD14" i="17"/>
  <c r="BD9" i="16"/>
  <c r="BD13" i="20"/>
  <c r="BD29" i="20"/>
  <c r="BD19" i="19"/>
  <c r="BD9" i="18"/>
  <c r="BD19" i="18"/>
  <c r="BD26" i="15"/>
  <c r="BD30" i="18"/>
  <c r="BD27" i="16"/>
  <c r="BD25" i="18"/>
  <c r="BD15" i="17"/>
  <c r="BD28" i="17"/>
  <c r="BD7" i="16"/>
  <c r="BD5" i="15"/>
  <c r="BD22" i="17"/>
  <c r="BD12" i="16"/>
  <c r="BD6" i="15"/>
  <c r="BD20" i="14"/>
  <c r="BD21" i="16"/>
  <c r="BD11" i="15"/>
  <c r="BD27" i="15"/>
  <c r="BD21" i="14"/>
  <c r="BD26" i="16"/>
  <c r="BD16" i="15"/>
  <c r="BD6" i="14"/>
  <c r="BD19" i="14"/>
  <c r="BD25" i="14"/>
  <c r="BD18" i="14"/>
  <c r="BD5" i="13"/>
  <c r="BD13" i="13"/>
  <c r="BD6" i="13"/>
  <c r="BD23" i="13"/>
  <c r="BD16" i="13"/>
  <c r="BD18" i="8"/>
  <c r="BD5" i="8"/>
  <c r="BD29" i="8"/>
  <c r="BD8" i="8"/>
  <c r="BD15" i="8"/>
  <c r="BD23" i="8"/>
  <c r="BD20" i="8"/>
  <c r="BV23" i="20"/>
  <c r="BX23" i="20"/>
  <c r="BJ23" i="20"/>
  <c r="BM23" i="20"/>
  <c r="BT23" i="20"/>
  <c r="BY23" i="20"/>
  <c r="BD10" i="18"/>
  <c r="BD17" i="16"/>
  <c r="BD18" i="20"/>
  <c r="BD24" i="19"/>
  <c r="BD6" i="20"/>
  <c r="BD7" i="20"/>
  <c r="BD13" i="19"/>
  <c r="BD8" i="13"/>
  <c r="BD6" i="19"/>
  <c r="BD22" i="19"/>
  <c r="BD12" i="18"/>
  <c r="BD9" i="15"/>
  <c r="BD17" i="20"/>
  <c r="BD7" i="19"/>
  <c r="BD23" i="19"/>
  <c r="BD13" i="18"/>
  <c r="BD27" i="18"/>
  <c r="BD6" i="16"/>
  <c r="BD18" i="18"/>
  <c r="BD8" i="17"/>
  <c r="BD23" i="17"/>
  <c r="BD17" i="15"/>
  <c r="BD29" i="18"/>
  <c r="BD10" i="16"/>
  <c r="BD28" i="16"/>
  <c r="BD21" i="17"/>
  <c r="BD11" i="16"/>
  <c r="BD20" i="16"/>
  <c r="BD13" i="15"/>
  <c r="BD26" i="17"/>
  <c r="BD16" i="16"/>
  <c r="BD14" i="15"/>
  <c r="BD25" i="16"/>
  <c r="BD15" i="15"/>
  <c r="BD5" i="14"/>
  <c r="BD30" i="16"/>
  <c r="BD20" i="15"/>
  <c r="BD16" i="14"/>
  <c r="BD7" i="13"/>
  <c r="BD17" i="13"/>
  <c r="BD18" i="13"/>
  <c r="BD9" i="13"/>
  <c r="BD21" i="13"/>
  <c r="BD14" i="13"/>
  <c r="BD22" i="8"/>
  <c r="BD11" i="13"/>
  <c r="BD27" i="13"/>
  <c r="BD20" i="13"/>
  <c r="BD9" i="8"/>
  <c r="BD25" i="8"/>
  <c r="BD26" i="8"/>
  <c r="BD27" i="8"/>
  <c r="BD24" i="8"/>
  <c r="BR23" i="20"/>
  <c r="BQ23" i="20"/>
  <c r="BI23" i="20"/>
  <c r="BZ23" i="20"/>
  <c r="BG23" i="20"/>
  <c r="BE23" i="20"/>
  <c r="BS23" i="20"/>
  <c r="BD26" i="20"/>
  <c r="BD6" i="18"/>
  <c r="BD11" i="20"/>
  <c r="BD22" i="20"/>
  <c r="BD15" i="20"/>
  <c r="BD21" i="19"/>
  <c r="BD23" i="18"/>
  <c r="BD20" i="20"/>
  <c r="BD10" i="19"/>
  <c r="BD26" i="19"/>
  <c r="BD16" i="18"/>
  <c r="BD24" i="18"/>
  <c r="BD5" i="20"/>
  <c r="BD11" i="19"/>
  <c r="BD27" i="19"/>
  <c r="BD17" i="18"/>
  <c r="BD9" i="17"/>
  <c r="BD22" i="18"/>
  <c r="BD12" i="17"/>
  <c r="BD5" i="16"/>
  <c r="BD7" i="14"/>
  <c r="BD7" i="17"/>
  <c r="BD18" i="16"/>
  <c r="BD18" i="15"/>
  <c r="BD25" i="17"/>
  <c r="BD15" i="16"/>
  <c r="BD21" i="15"/>
  <c r="BD30" i="17"/>
  <c r="BD22" i="15"/>
  <c r="BD10" i="13"/>
  <c r="BD29" i="16"/>
  <c r="BD19" i="15"/>
  <c r="BD29" i="14"/>
  <c r="BD8" i="15"/>
  <c r="BD24" i="15"/>
  <c r="BD9" i="14"/>
  <c r="BD26" i="14"/>
  <c r="BD26" i="13"/>
  <c r="BD11" i="14"/>
  <c r="BD10" i="14"/>
  <c r="BD30" i="14"/>
  <c r="BD23" i="14"/>
  <c r="BD29" i="13"/>
  <c r="BD7" i="8"/>
  <c r="BD24" i="14"/>
  <c r="BD22" i="13"/>
  <c r="BD15" i="13"/>
  <c r="BD24" i="13"/>
  <c r="BD6" i="8"/>
  <c r="BD14" i="8"/>
  <c r="BD12" i="8"/>
  <c r="BD28" i="8"/>
  <c r="BK23" i="20"/>
  <c r="BP23" i="20"/>
  <c r="BU23" i="20"/>
  <c r="BW23" i="20"/>
  <c r="BN23" i="20"/>
  <c r="BD9" i="19"/>
  <c r="BD25" i="19"/>
  <c r="BD18" i="17"/>
  <c r="BD17" i="14"/>
  <c r="BD8" i="19"/>
  <c r="BD14" i="18"/>
  <c r="BD20" i="18"/>
  <c r="BD25" i="15"/>
  <c r="BD19" i="20"/>
  <c r="BD27" i="20"/>
  <c r="BD17" i="19"/>
  <c r="BD5" i="17"/>
  <c r="BD20" i="19"/>
  <c r="BD29" i="19"/>
  <c r="BD13" i="17"/>
  <c r="BD8" i="20"/>
  <c r="BD14" i="19"/>
  <c r="BD30" i="19"/>
  <c r="BD6" i="17"/>
  <c r="BD19" i="17"/>
  <c r="BD9" i="20"/>
  <c r="BD15" i="19"/>
  <c r="BD5" i="18"/>
  <c r="BD17" i="17"/>
  <c r="BD26" i="18"/>
  <c r="BD16" i="17"/>
  <c r="BD13" i="16"/>
  <c r="BD21" i="18"/>
  <c r="BD11" i="17"/>
  <c r="BD20" i="17"/>
  <c r="BD8" i="14"/>
  <c r="BD12" i="14"/>
  <c r="BD29" i="17"/>
  <c r="BD19" i="16"/>
  <c r="BD23" i="16"/>
  <c r="BD29" i="15"/>
  <c r="BD25" i="13"/>
  <c r="BD8" i="16"/>
  <c r="BD24" i="16"/>
  <c r="BD30" i="15"/>
  <c r="BD10" i="8"/>
  <c r="BD7" i="15"/>
  <c r="BD23" i="15"/>
  <c r="BD13" i="14"/>
  <c r="BD22" i="14"/>
  <c r="BD22" i="16"/>
  <c r="BD12" i="15"/>
  <c r="BD28" i="15"/>
  <c r="BD15" i="14"/>
  <c r="BD14" i="14"/>
  <c r="BD27" i="14"/>
  <c r="BD28" i="14"/>
  <c r="BD30" i="13"/>
  <c r="BD19" i="13"/>
  <c r="BD17" i="8"/>
  <c r="BD21" i="8"/>
  <c r="BD12" i="13"/>
  <c r="BD28" i="13"/>
  <c r="BD13" i="8"/>
  <c r="BD30" i="8"/>
  <c r="BD11" i="8"/>
  <c r="BD16" i="8"/>
  <c r="BD19" i="8"/>
  <c r="BF23" i="20"/>
  <c r="CA23" i="20"/>
  <c r="CB23" i="20"/>
  <c r="BO23" i="20"/>
  <c r="BH23" i="20"/>
  <c r="BL23" i="20"/>
  <c r="BD21" i="20"/>
  <c r="BD23" i="20"/>
  <c r="AM16" i="20"/>
  <c r="BN16" i="20" s="1"/>
  <c r="AS16" i="20"/>
  <c r="BT16" i="20" s="1"/>
  <c r="AX16" i="20"/>
  <c r="BY16" i="20" s="1"/>
  <c r="AH16" i="20"/>
  <c r="BI16" i="20" s="1"/>
  <c r="AN16" i="20"/>
  <c r="BO16" i="20" s="1"/>
  <c r="AE16" i="20"/>
  <c r="BF16" i="20" s="1"/>
  <c r="AW16" i="20"/>
  <c r="BX16" i="20" s="1"/>
  <c r="AY16" i="20"/>
  <c r="BZ16" i="20" s="1"/>
  <c r="AI16" i="20"/>
  <c r="BJ16" i="20" s="1"/>
  <c r="AK16" i="20"/>
  <c r="BL16" i="20" s="1"/>
  <c r="AT16" i="20"/>
  <c r="BU16" i="20" s="1"/>
  <c r="AD16" i="20"/>
  <c r="BE16" i="20" s="1"/>
  <c r="AU16" i="20"/>
  <c r="BV16" i="20" s="1"/>
  <c r="AP16" i="20"/>
  <c r="BQ16" i="20" s="1"/>
  <c r="AQ16" i="20"/>
  <c r="BR16" i="20" s="1"/>
  <c r="BA16" i="20"/>
  <c r="CB16" i="20" s="1"/>
  <c r="AR16" i="20"/>
  <c r="BS16" i="20" s="1"/>
  <c r="AL16" i="20"/>
  <c r="BM16" i="20" s="1"/>
  <c r="AO16" i="20"/>
  <c r="BP16" i="20" s="1"/>
  <c r="AZ16" i="20"/>
  <c r="CA16" i="20" s="1"/>
  <c r="AG16" i="20"/>
  <c r="BH16" i="20" s="1"/>
  <c r="AV16" i="20"/>
  <c r="BW16" i="20" s="1"/>
  <c r="AF16" i="20"/>
  <c r="BG16" i="20" s="1"/>
  <c r="AC16" i="20"/>
  <c r="AJ16" i="20"/>
  <c r="BK16" i="20" s="1"/>
  <c r="B33" i="19"/>
  <c r="B33" i="16"/>
  <c r="B32" i="16"/>
  <c r="B32" i="20"/>
  <c r="B32" i="13"/>
  <c r="B32" i="15"/>
  <c r="B32" i="17"/>
  <c r="B32" i="18"/>
  <c r="B33" i="20"/>
  <c r="B33" i="17"/>
  <c r="B32" i="8"/>
  <c r="B33" i="18"/>
  <c r="B33" i="14"/>
  <c r="B33" i="15"/>
  <c r="B33" i="13"/>
  <c r="B33" i="8"/>
  <c r="B32" i="14"/>
  <c r="B32" i="19"/>
  <c r="C31" i="3"/>
  <c r="C33" i="3" s="1"/>
  <c r="C31" i="4"/>
  <c r="C33" i="4" s="1"/>
  <c r="C31" i="5"/>
  <c r="C33" i="5" s="1"/>
  <c r="B34" i="16" l="1"/>
  <c r="B34" i="15"/>
  <c r="BD16" i="20"/>
  <c r="AV25" i="20"/>
  <c r="BW25" i="20" s="1"/>
  <c r="AJ25" i="20"/>
  <c r="BK25" i="20" s="1"/>
  <c r="AQ25" i="20"/>
  <c r="BR25" i="20" s="1"/>
  <c r="AK25" i="20"/>
  <c r="BL25" i="20" s="1"/>
  <c r="AE25" i="20"/>
  <c r="BF25" i="20" s="1"/>
  <c r="AH25" i="20"/>
  <c r="BI25" i="20" s="1"/>
  <c r="AC25" i="20"/>
  <c r="AS25" i="20"/>
  <c r="BT25" i="20" s="1"/>
  <c r="AO25" i="20"/>
  <c r="BP25" i="20" s="1"/>
  <c r="AI25" i="20"/>
  <c r="BJ25" i="20" s="1"/>
  <c r="AD25" i="20"/>
  <c r="BE25" i="20" s="1"/>
  <c r="AL25" i="20"/>
  <c r="BM25" i="20" s="1"/>
  <c r="AG25" i="20"/>
  <c r="BH25" i="20" s="1"/>
  <c r="B34" i="14"/>
  <c r="B34" i="8"/>
  <c r="B34" i="18"/>
  <c r="B34" i="20"/>
  <c r="B34" i="19"/>
  <c r="B34" i="13"/>
  <c r="B34" i="17"/>
  <c r="BD25" i="20" l="1"/>
  <c r="AM25" i="20"/>
  <c r="BN25" i="20" s="1"/>
  <c r="AY25" i="20"/>
  <c r="BZ25" i="20" s="1"/>
  <c r="AU25" i="20"/>
  <c r="BV25" i="20" s="1"/>
  <c r="AP25" i="20"/>
  <c r="BQ25" i="20" s="1"/>
  <c r="AN25" i="20"/>
  <c r="BO25" i="20" s="1"/>
  <c r="AZ25" i="20"/>
  <c r="CA25" i="20" s="1"/>
  <c r="AT25" i="20"/>
  <c r="BU25" i="20" s="1"/>
  <c r="AR25" i="20"/>
  <c r="BS25" i="20" s="1"/>
  <c r="AW25" i="20"/>
  <c r="BX25" i="20" s="1"/>
  <c r="AF25" i="20"/>
  <c r="BG25" i="20" s="1"/>
  <c r="AX25" i="20"/>
  <c r="BY25" i="20" s="1"/>
  <c r="BA25" i="20"/>
  <c r="CB25" i="20" s="1"/>
  <c r="AZ30" i="20"/>
  <c r="CA30" i="20" s="1"/>
  <c r="AW30" i="20"/>
  <c r="BX30" i="20" s="1"/>
  <c r="AG30" i="20"/>
  <c r="BH30" i="20" s="1"/>
  <c r="AR30" i="20"/>
  <c r="BS30" i="20" s="1"/>
  <c r="AH30" i="20"/>
  <c r="BI30" i="20" s="1"/>
  <c r="AX30" i="20"/>
  <c r="BY30" i="20" s="1"/>
  <c r="AQ30" i="20"/>
  <c r="BR30" i="20" s="1"/>
  <c r="AF30" i="20"/>
  <c r="BG30" i="20" s="1"/>
  <c r="AN30" i="20"/>
  <c r="BO30" i="20" s="1"/>
  <c r="BA30" i="20"/>
  <c r="CB30" i="20" s="1"/>
  <c r="AV30" i="20"/>
  <c r="BW30" i="20" s="1"/>
  <c r="AC14" i="20"/>
  <c r="AK14" i="20"/>
  <c r="BL14" i="20" s="1"/>
  <c r="AL14" i="20"/>
  <c r="BM14" i="20" s="1"/>
  <c r="AR14" i="20"/>
  <c r="BS14" i="20" s="1"/>
  <c r="AM14" i="20"/>
  <c r="BN14" i="20" s="1"/>
  <c r="AZ14" i="20"/>
  <c r="CA14" i="20" s="1"/>
  <c r="AJ14" i="20"/>
  <c r="BK14" i="20" s="1"/>
  <c r="AY14" i="20"/>
  <c r="BZ14" i="20" s="1"/>
  <c r="AI14" i="20"/>
  <c r="BJ14" i="20" s="1"/>
  <c r="AE14" i="20"/>
  <c r="BF14" i="20" s="1"/>
  <c r="AP14" i="20"/>
  <c r="BQ14" i="20" s="1"/>
  <c r="AN14" i="20"/>
  <c r="BO14" i="20" s="1"/>
  <c r="AX14" i="20"/>
  <c r="BY14" i="20" s="1"/>
  <c r="AT14" i="20"/>
  <c r="BU14" i="20" s="1"/>
  <c r="AQ14" i="20"/>
  <c r="BR14" i="20" s="1"/>
  <c r="AO14" i="20"/>
  <c r="BP14" i="20" s="1"/>
  <c r="AW14" i="20"/>
  <c r="BX14" i="20" s="1"/>
  <c r="AG14" i="20"/>
  <c r="BH14" i="20" s="1"/>
  <c r="AV14" i="20"/>
  <c r="BW14" i="20" s="1"/>
  <c r="BA14" i="20"/>
  <c r="CB14" i="20" s="1"/>
  <c r="AD14" i="20"/>
  <c r="BE14" i="20" s="1"/>
  <c r="AH14" i="20"/>
  <c r="BI14" i="20" s="1"/>
  <c r="AU14" i="20"/>
  <c r="BV14" i="20" s="1"/>
  <c r="AF14" i="20"/>
  <c r="BG14" i="20" s="1"/>
  <c r="AS14" i="20"/>
  <c r="BT14" i="20" s="1"/>
  <c r="AC30" i="20"/>
  <c r="AK30" i="20"/>
  <c r="BL30" i="20" s="1"/>
  <c r="AD30" i="20"/>
  <c r="BE30" i="20" s="1"/>
  <c r="AL30" i="20"/>
  <c r="BM30" i="20" s="1"/>
  <c r="AO30" i="20"/>
  <c r="BP30" i="20" s="1"/>
  <c r="AE30" i="20"/>
  <c r="BF30" i="20" s="1"/>
  <c r="AI30" i="20"/>
  <c r="BJ30" i="20" s="1"/>
  <c r="AY30" i="20"/>
  <c r="BZ30" i="20" s="1"/>
  <c r="AS30" i="20"/>
  <c r="BT30" i="20" s="1"/>
  <c r="AT30" i="20"/>
  <c r="BU30" i="20" s="1"/>
  <c r="AP30" i="20"/>
  <c r="BQ30" i="20" s="1"/>
  <c r="AU30" i="20"/>
  <c r="BV30" i="20" s="1"/>
  <c r="AM30" i="20"/>
  <c r="BN30" i="20" s="1"/>
  <c r="AN24" i="20"/>
  <c r="BO24" i="20" s="1"/>
  <c r="AT24" i="20"/>
  <c r="BU24" i="20" s="1"/>
  <c r="AS24" i="20"/>
  <c r="BT24" i="20" s="1"/>
  <c r="AK24" i="20"/>
  <c r="BL24" i="20" s="1"/>
  <c r="AJ24" i="20"/>
  <c r="BK24" i="20" s="1"/>
  <c r="AZ24" i="20"/>
  <c r="CA24" i="20" s="1"/>
  <c r="AE24" i="20"/>
  <c r="BF24" i="20" s="1"/>
  <c r="AU24" i="20"/>
  <c r="BV24" i="20" s="1"/>
  <c r="BA24" i="20"/>
  <c r="CB24" i="20" s="1"/>
  <c r="AY24" i="20"/>
  <c r="BZ24" i="20" s="1"/>
  <c r="AF24" i="20"/>
  <c r="BG24" i="20" s="1"/>
  <c r="AD24" i="20"/>
  <c r="BE24" i="20" s="1"/>
  <c r="AV24" i="20"/>
  <c r="BW24" i="20" s="1"/>
  <c r="AM24" i="20"/>
  <c r="BN24" i="20" s="1"/>
  <c r="AW24" i="20"/>
  <c r="BX24" i="20" s="1"/>
  <c r="AG24" i="20"/>
  <c r="BH24" i="20" s="1"/>
  <c r="AC24" i="20"/>
  <c r="AQ24" i="20"/>
  <c r="BR24" i="20" s="1"/>
  <c r="AP24" i="20"/>
  <c r="BQ24" i="20" s="1"/>
  <c r="AO24" i="20"/>
  <c r="BP24" i="20" s="1"/>
  <c r="AX24" i="20"/>
  <c r="BY24" i="20" s="1"/>
  <c r="AR24" i="20"/>
  <c r="BS24" i="20" s="1"/>
  <c r="AL24" i="20"/>
  <c r="BM24" i="20" s="1"/>
  <c r="AH24" i="20"/>
  <c r="BI24" i="20" s="1"/>
  <c r="AI24" i="20"/>
  <c r="BJ24" i="20" s="1"/>
  <c r="AJ30" i="20"/>
  <c r="BK30" i="20" s="1"/>
  <c r="BD24" i="20" l="1"/>
  <c r="BD30" i="20"/>
  <c r="BD14" i="20"/>
  <c r="AC32" i="20"/>
  <c r="AC34" i="20" l="1"/>
  <c r="AD33" i="20"/>
</calcChain>
</file>

<file path=xl/sharedStrings.xml><?xml version="1.0" encoding="utf-8"?>
<sst xmlns="http://schemas.openxmlformats.org/spreadsheetml/2006/main" count="104019" uniqueCount="1067">
  <si>
    <t>N</t>
  </si>
  <si>
    <t>U</t>
  </si>
  <si>
    <t>P</t>
  </si>
  <si>
    <t>A</t>
  </si>
  <si>
    <t>201708</t>
  </si>
  <si>
    <t>proc sql;</t>
  </si>
  <si>
    <t xml:space="preserve">  SELECT</t>
  </si>
  <si>
    <t xml:space="preserve">    bencat,</t>
  </si>
  <si>
    <t xml:space="preserve">    exp_dt,</t>
  </si>
  <si>
    <t xml:space="preserve">  FROM report.claims_coa</t>
  </si>
  <si>
    <t xml:space="preserve">  WHERE</t>
  </si>
  <si>
    <t xml:space="preserve">  ;</t>
  </si>
  <si>
    <t>quit;</t>
  </si>
  <si>
    <t xml:space="preserve">  create table DATA_TEST as</t>
  </si>
  <si>
    <t>source</t>
  </si>
  <si>
    <t>rlag</t>
  </si>
  <si>
    <t xml:space="preserve">    source,</t>
  </si>
  <si>
    <t xml:space="preserve">  GROUP BY</t>
  </si>
  <si>
    <t xml:space="preserve">    sum(paid) as SUM_PAID,</t>
  </si>
  <si>
    <t xml:space="preserve">    sum(allowed) as SUM_ALWD,</t>
  </si>
  <si>
    <t xml:space="preserve">    sum(billed) as SUM_BILL</t>
  </si>
  <si>
    <t>libname report '/sasdata/actuarial/bsc_reserves/reports/res_modules';</t>
  </si>
  <si>
    <t>CAC</t>
  </si>
  <si>
    <t>ResCat</t>
  </si>
  <si>
    <t>D71</t>
  </si>
  <si>
    <t>AGDMHC</t>
  </si>
  <si>
    <t>D72</t>
  </si>
  <si>
    <t>D76</t>
  </si>
  <si>
    <t>D81</t>
  </si>
  <si>
    <t>D82</t>
  </si>
  <si>
    <t>D91</t>
  </si>
  <si>
    <t>D92</t>
  </si>
  <si>
    <t>D93</t>
  </si>
  <si>
    <t>D94</t>
  </si>
  <si>
    <t>D96</t>
  </si>
  <si>
    <t>D97</t>
  </si>
  <si>
    <t>D98</t>
  </si>
  <si>
    <t>D99</t>
  </si>
  <si>
    <t>E72</t>
  </si>
  <si>
    <t>E82</t>
  </si>
  <si>
    <t>E92</t>
  </si>
  <si>
    <t>E61</t>
  </si>
  <si>
    <t>E75</t>
  </si>
  <si>
    <t>D11</t>
  </si>
  <si>
    <t>D21</t>
  </si>
  <si>
    <t>D51</t>
  </si>
  <si>
    <t>D52</t>
  </si>
  <si>
    <t>D55</t>
  </si>
  <si>
    <t>D85</t>
  </si>
  <si>
    <t>D00</t>
  </si>
  <si>
    <t>C95</t>
  </si>
  <si>
    <t>DOIIFP</t>
  </si>
  <si>
    <t>C85</t>
  </si>
  <si>
    <t>C99</t>
  </si>
  <si>
    <t>C84</t>
  </si>
  <si>
    <t>C86</t>
  </si>
  <si>
    <t>C73</t>
  </si>
  <si>
    <t>DOILG</t>
  </si>
  <si>
    <t>C74</t>
  </si>
  <si>
    <t>C75</t>
  </si>
  <si>
    <t>C76</t>
  </si>
  <si>
    <t>C77</t>
  </si>
  <si>
    <t>C93</t>
  </si>
  <si>
    <t>C96</t>
  </si>
  <si>
    <t>C94</t>
  </si>
  <si>
    <t>DOISG</t>
  </si>
  <si>
    <t>F14</t>
  </si>
  <si>
    <t>GOVTALL</t>
  </si>
  <si>
    <t>F17</t>
  </si>
  <si>
    <t>F54</t>
  </si>
  <si>
    <t>F92</t>
  </si>
  <si>
    <t>K21</t>
  </si>
  <si>
    <t>HMFLEX</t>
  </si>
  <si>
    <t>K22</t>
  </si>
  <si>
    <t>K23</t>
  </si>
  <si>
    <t>K24</t>
  </si>
  <si>
    <t>K25</t>
  </si>
  <si>
    <t>K42</t>
  </si>
  <si>
    <t>K53</t>
  </si>
  <si>
    <t>K54</t>
  </si>
  <si>
    <t>K56</t>
  </si>
  <si>
    <t>L21</t>
  </si>
  <si>
    <t>L22</t>
  </si>
  <si>
    <t>L91</t>
  </si>
  <si>
    <t>N21</t>
  </si>
  <si>
    <t>N22</t>
  </si>
  <si>
    <t>N23</t>
  </si>
  <si>
    <t>N24</t>
  </si>
  <si>
    <t>N56</t>
  </si>
  <si>
    <t>C83</t>
  </si>
  <si>
    <t>F11</t>
  </si>
  <si>
    <t>HMOFEP</t>
  </si>
  <si>
    <t>F26</t>
  </si>
  <si>
    <t>F27</t>
  </si>
  <si>
    <t>V11</t>
  </si>
  <si>
    <t>HMOIFP</t>
  </si>
  <si>
    <t>V12</t>
  </si>
  <si>
    <t>V13</t>
  </si>
  <si>
    <t>V14</t>
  </si>
  <si>
    <t>A15</t>
  </si>
  <si>
    <t>HMOLG</t>
  </si>
  <si>
    <t>B12</t>
  </si>
  <si>
    <t>L11</t>
  </si>
  <si>
    <t>L12</t>
  </si>
  <si>
    <t>L13</t>
  </si>
  <si>
    <t>L14</t>
  </si>
  <si>
    <t>L15</t>
  </si>
  <si>
    <t>L16</t>
  </si>
  <si>
    <t>L17</t>
  </si>
  <si>
    <t>L19</t>
  </si>
  <si>
    <t>N11</t>
  </si>
  <si>
    <t>N13</t>
  </si>
  <si>
    <t>N17</t>
  </si>
  <si>
    <t>N18</t>
  </si>
  <si>
    <t>N19</t>
  </si>
  <si>
    <t>R18</t>
  </si>
  <si>
    <t>HMOMG</t>
  </si>
  <si>
    <t>R19</t>
  </si>
  <si>
    <t>R20</t>
  </si>
  <si>
    <t>R21</t>
  </si>
  <si>
    <t>R22</t>
  </si>
  <si>
    <t>R25</t>
  </si>
  <si>
    <t>R11</t>
  </si>
  <si>
    <t>HMOMM</t>
  </si>
  <si>
    <t>R12</t>
  </si>
  <si>
    <t>R13</t>
  </si>
  <si>
    <t>R14</t>
  </si>
  <si>
    <t>R15</t>
  </si>
  <si>
    <t>R16</t>
  </si>
  <si>
    <t>F12</t>
  </si>
  <si>
    <t>HMOPERA</t>
  </si>
  <si>
    <t>F53</t>
  </si>
  <si>
    <t>P12</t>
  </si>
  <si>
    <t>P53</t>
  </si>
  <si>
    <t>F23</t>
  </si>
  <si>
    <t>HMOPERN</t>
  </si>
  <si>
    <t>P23</t>
  </si>
  <si>
    <t>F20</t>
  </si>
  <si>
    <t>HMOPMR</t>
  </si>
  <si>
    <t>F22</t>
  </si>
  <si>
    <t>N15</t>
  </si>
  <si>
    <t>N16</t>
  </si>
  <si>
    <t>K11</t>
  </si>
  <si>
    <t>K12</t>
  </si>
  <si>
    <t>K14</t>
  </si>
  <si>
    <t>K15</t>
  </si>
  <si>
    <t>N14</t>
  </si>
  <si>
    <t>N20</t>
  </si>
  <si>
    <t>A13</t>
  </si>
  <si>
    <t>HMOSG</t>
  </si>
  <si>
    <t>B11</t>
  </si>
  <si>
    <t>S11</t>
  </si>
  <si>
    <t>S12</t>
  </si>
  <si>
    <t>S13</t>
  </si>
  <si>
    <t>S14</t>
  </si>
  <si>
    <t>N12</t>
  </si>
  <si>
    <t>NATPAR</t>
  </si>
  <si>
    <t>N52</t>
  </si>
  <si>
    <t>N54</t>
  </si>
  <si>
    <t>R17</t>
  </si>
  <si>
    <t>PERMAPD</t>
  </si>
  <si>
    <t>R24</t>
  </si>
  <si>
    <t>F13</t>
  </si>
  <si>
    <t>PERMEDA</t>
  </si>
  <si>
    <t>F58</t>
  </si>
  <si>
    <t>P13</t>
  </si>
  <si>
    <t>P58</t>
  </si>
  <si>
    <t>F28</t>
  </si>
  <si>
    <t>PERMEDN</t>
  </si>
  <si>
    <t>P28</t>
  </si>
  <si>
    <t>F30</t>
  </si>
  <si>
    <t>PPOFEP</t>
  </si>
  <si>
    <t>F31</t>
  </si>
  <si>
    <t>F51</t>
  </si>
  <si>
    <t>F91</t>
  </si>
  <si>
    <t>M51</t>
  </si>
  <si>
    <t>PPOIFP</t>
  </si>
  <si>
    <t>M52</t>
  </si>
  <si>
    <t>V31</t>
  </si>
  <si>
    <t>V51</t>
  </si>
  <si>
    <t>V52</t>
  </si>
  <si>
    <t>V53</t>
  </si>
  <si>
    <t>V54</t>
  </si>
  <si>
    <t>V55</t>
  </si>
  <si>
    <t>L31</t>
  </si>
  <si>
    <t>PPOLG</t>
  </si>
  <si>
    <t>L32</t>
  </si>
  <si>
    <t>L51</t>
  </si>
  <si>
    <t>L52</t>
  </si>
  <si>
    <t>L56</t>
  </si>
  <si>
    <t>L55</t>
  </si>
  <si>
    <t>L57</t>
  </si>
  <si>
    <t>L61</t>
  </si>
  <si>
    <t>L62</t>
  </si>
  <si>
    <t>L71</t>
  </si>
  <si>
    <t>N51</t>
  </si>
  <si>
    <t>N59</t>
  </si>
  <si>
    <t>N71</t>
  </si>
  <si>
    <t>C97</t>
  </si>
  <si>
    <t>PPOMM</t>
  </si>
  <si>
    <t>M61</t>
  </si>
  <si>
    <t>M71</t>
  </si>
  <si>
    <t>M73</t>
  </si>
  <si>
    <t>M74</t>
  </si>
  <si>
    <t>M76</t>
  </si>
  <si>
    <t>M77</t>
  </si>
  <si>
    <t>M78</t>
  </si>
  <si>
    <t>M91</t>
  </si>
  <si>
    <t>M92</t>
  </si>
  <si>
    <t>V91</t>
  </si>
  <si>
    <t>F61</t>
  </si>
  <si>
    <t>PPOPMR</t>
  </si>
  <si>
    <t>N61</t>
  </si>
  <si>
    <t>K51</t>
  </si>
  <si>
    <t>K55</t>
  </si>
  <si>
    <t>K57</t>
  </si>
  <si>
    <t>N55</t>
  </si>
  <si>
    <t>N57</t>
  </si>
  <si>
    <t>F56</t>
  </si>
  <si>
    <t>PPOSG</t>
  </si>
  <si>
    <t>S31</t>
  </si>
  <si>
    <t>S51</t>
  </si>
  <si>
    <t>S71</t>
  </si>
  <si>
    <t>A33</t>
  </si>
  <si>
    <t>S54</t>
  </si>
  <si>
    <t>S56</t>
  </si>
  <si>
    <t>H13</t>
  </si>
  <si>
    <t>CAME</t>
  </si>
  <si>
    <t>H15</t>
  </si>
  <si>
    <t>LADL</t>
  </si>
  <si>
    <t>H11</t>
  </si>
  <si>
    <t>LAMD</t>
  </si>
  <si>
    <t>H16</t>
  </si>
  <si>
    <t>SDDL</t>
  </si>
  <si>
    <t>H12</t>
  </si>
  <si>
    <t>SDMD</t>
  </si>
  <si>
    <t>A35</t>
  </si>
  <si>
    <t>C38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</si>
  <si>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</si>
  <si>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</si>
  <si>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</si>
  <si>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</si>
  <si>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</si>
  <si>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</si>
  <si>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</si>
  <si>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</si>
  <si>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</si>
  <si>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C51</t>
  </si>
  <si>
    <t>C52</t>
  </si>
  <si>
    <t>C53</t>
  </si>
  <si>
    <t>C54</t>
  </si>
  <si>
    <t>C55</t>
  </si>
  <si>
    <t>C57</t>
  </si>
  <si>
    <t>C61</t>
  </si>
  <si>
    <t>C63</t>
  </si>
  <si>
    <t>C64</t>
  </si>
  <si>
    <t>C65</t>
  </si>
  <si>
    <t>C66</t>
  </si>
  <si>
    <t>C67</t>
  </si>
  <si>
    <t>C72</t>
  </si>
  <si>
    <t>C81</t>
  </si>
  <si>
    <t>C91</t>
  </si>
  <si>
    <t>C92</t>
  </si>
  <si>
    <t>C98</t>
  </si>
  <si>
    <t>D75</t>
  </si>
  <si>
    <t>D95</t>
  </si>
  <si>
    <t>E91</t>
  </si>
  <si>
    <t>F18</t>
  </si>
  <si>
    <t>F19</t>
  </si>
  <si>
    <t>F32</t>
  </si>
  <si>
    <t>F41</t>
  </si>
  <si>
    <t>F52</t>
  </si>
  <si>
    <t>F55</t>
  </si>
  <si>
    <t>K41</t>
  </si>
  <si>
    <t>L41</t>
  </si>
  <si>
    <t>L42</t>
  </si>
  <si>
    <t>L43</t>
  </si>
  <si>
    <t>L44</t>
  </si>
  <si>
    <t>L45</t>
  </si>
  <si>
    <t>L46</t>
  </si>
  <si>
    <t>L49</t>
  </si>
  <si>
    <t>L59</t>
  </si>
  <si>
    <t>M41</t>
  </si>
  <si>
    <t>M72</t>
  </si>
  <si>
    <t>M75</t>
  </si>
  <si>
    <t>N32</t>
  </si>
  <si>
    <t>N34</t>
  </si>
  <si>
    <t>N41</t>
  </si>
  <si>
    <t>N42</t>
  </si>
  <si>
    <t>N43</t>
  </si>
  <si>
    <t>N44</t>
  </si>
  <si>
    <t>N45</t>
  </si>
  <si>
    <t>N46</t>
  </si>
  <si>
    <t>N53</t>
  </si>
  <si>
    <t>N91</t>
  </si>
  <si>
    <t>R23</t>
  </si>
  <si>
    <t>T11</t>
  </si>
  <si>
    <t>T12</t>
  </si>
  <si>
    <t>UNA</t>
  </si>
  <si>
    <t>U95</t>
  </si>
  <si>
    <t>U96</t>
  </si>
  <si>
    <t>XXX</t>
  </si>
  <si>
    <t>T24 Reserve Model 201708.xlsb</t>
  </si>
  <si>
    <t>bencat</t>
  </si>
  <si>
    <t>exp_dt</t>
  </si>
  <si>
    <t>SUM_PAID</t>
  </si>
  <si>
    <t>SUM_ALWD</t>
  </si>
  <si>
    <t>SUM_BILL</t>
  </si>
  <si>
    <t>00</t>
  </si>
  <si>
    <t>201501</t>
  </si>
  <si>
    <t>TC</t>
  </si>
  <si>
    <t>24</t>
  </si>
  <si>
    <t>201605</t>
  </si>
  <si>
    <t>15</t>
  </si>
  <si>
    <t>201607</t>
  </si>
  <si>
    <t>13</t>
  </si>
  <si>
    <t>201610</t>
  </si>
  <si>
    <t>10</t>
  </si>
  <si>
    <t>201611</t>
  </si>
  <si>
    <t>09</t>
  </si>
  <si>
    <t>201612</t>
  </si>
  <si>
    <t>08</t>
  </si>
  <si>
    <t>201701</t>
  </si>
  <si>
    <t>07</t>
  </si>
  <si>
    <t>201702</t>
  </si>
  <si>
    <t>06</t>
  </si>
  <si>
    <t>201703</t>
  </si>
  <si>
    <t>05</t>
  </si>
  <si>
    <t>201704</t>
  </si>
  <si>
    <t>04</t>
  </si>
  <si>
    <t>201705</t>
  </si>
  <si>
    <t>03</t>
  </si>
  <si>
    <t>201706</t>
  </si>
  <si>
    <t>01</t>
  </si>
  <si>
    <t>02</t>
  </si>
  <si>
    <t>201707</t>
  </si>
  <si>
    <t>O</t>
  </si>
  <si>
    <t>201601</t>
  </si>
  <si>
    <t>19</t>
  </si>
  <si>
    <t>201608</t>
  </si>
  <si>
    <t>11</t>
  </si>
  <si>
    <t>12</t>
  </si>
  <si>
    <t>201609</t>
  </si>
  <si>
    <t>S</t>
  </si>
  <si>
    <t>201409</t>
  </si>
  <si>
    <t>201411</t>
  </si>
  <si>
    <t>201412</t>
  </si>
  <si>
    <t>201603</t>
  </si>
  <si>
    <t>16</t>
  </si>
  <si>
    <t>201508</t>
  </si>
  <si>
    <t>201509</t>
  </si>
  <si>
    <t>23</t>
  </si>
  <si>
    <t>201602</t>
  </si>
  <si>
    <t>17</t>
  </si>
  <si>
    <t>201511</t>
  </si>
  <si>
    <t>21</t>
  </si>
  <si>
    <t>18</t>
  </si>
  <si>
    <t>201606</t>
  </si>
  <si>
    <t>14</t>
  </si>
  <si>
    <t>201510</t>
  </si>
  <si>
    <t>22</t>
  </si>
  <si>
    <t>201604</t>
  </si>
  <si>
    <t>201503</t>
  </si>
  <si>
    <t>201506</t>
  </si>
  <si>
    <t>20</t>
  </si>
  <si>
    <t>201408</t>
  </si>
  <si>
    <t>201512</t>
  </si>
  <si>
    <t>201404</t>
  </si>
  <si>
    <t>D</t>
  </si>
  <si>
    <t>DXX</t>
  </si>
  <si>
    <t>V</t>
  </si>
  <si>
    <t>R</t>
  </si>
  <si>
    <t xml:space="preserve"> AND source not in ('FA','TA')</t>
  </si>
  <si>
    <t>summary</t>
  </si>
  <si>
    <t>raw</t>
  </si>
  <si>
    <t>check</t>
  </si>
  <si>
    <t>*Source Code Definitions:                                               ;</t>
  </si>
  <si>
    <t>*UC     TPSU Claims - No MEDCO                                          ;</t>
  </si>
  <si>
    <t>*MC     TPSU - MEDCO Claims ONLY        excluded, ARGUS drugs           ;</t>
  </si>
  <si>
    <t>*NC     NASCO Claims                                                    ;</t>
  </si>
  <si>
    <t>*AC     NASCO Medco claims,             excluded, ARGUS drugs           ;</t>
  </si>
  <si>
    <t>*UP     TPSU Pended                                                     ;</t>
  </si>
  <si>
    <t>*NP     NASCO Pended                                                    ;</t>
  </si>
  <si>
    <t>*FC     Foundation Claims                                               ;</t>
  </si>
  <si>
    <t>*IC     IPDR Interplan Claims                                           ;</t>
  </si>
  <si>
    <t>*TA     Capitation and Allocation                                       ;</t>
  </si>
  <si>
    <t>*TC     Trizetto Facets claims                                          ;</t>
  </si>
  <si>
    <t>*EC     MES Only                        excluded, Vision                ;</t>
  </si>
  <si>
    <t>*DC     DPA                             excluded, ARGUS drugs           ;</t>
  </si>
  <si>
    <t>*GC     Dental (New)                    excluded, Dental                ;</t>
  </si>
  <si>
    <t>*JC     Dental (DOI only)               excluded, Dental                ;</t>
  </si>
  <si>
    <t>*HC     HSA ARGUS claims                                                ;</t>
  </si>
  <si>
    <t>*RC     Medicare Risk Drugs (Argus)     excluded, ARGUS drugs           ;</t>
  </si>
  <si>
    <t xml:space="preserve">*FA     Facets Capitation  </t>
  </si>
  <si>
    <t>Fast Close Data, Processed</t>
  </si>
  <si>
    <t>Test Case for overall Allowed dollars by LOB and TOS</t>
  </si>
  <si>
    <t>Test Case for overall Billed dollars by LOB and TOS</t>
  </si>
  <si>
    <t>Test Inpatient FFS Paid Lag by LOB</t>
  </si>
  <si>
    <t>Test Outpatient FFS Paid Lag by LOB</t>
  </si>
  <si>
    <t>ARGUS</t>
  </si>
  <si>
    <t>in ('EC')</t>
  </si>
  <si>
    <t>in ('GC','JC')</t>
  </si>
  <si>
    <t>FACETS</t>
  </si>
  <si>
    <t>in ('TC')</t>
  </si>
  <si>
    <t>VISION</t>
  </si>
  <si>
    <t>DENTAL</t>
  </si>
  <si>
    <t>X</t>
  </si>
  <si>
    <t>in ('MC','AC','DC','RC','CC','HC')</t>
  </si>
  <si>
    <t>7</t>
  </si>
  <si>
    <t>1000</t>
  </si>
  <si>
    <t>8</t>
  </si>
  <si>
    <t>3</t>
  </si>
  <si>
    <t>5</t>
  </si>
  <si>
    <t>2</t>
  </si>
  <si>
    <t>4</t>
  </si>
  <si>
    <t>1009</t>
  </si>
  <si>
    <t>C32</t>
  </si>
  <si>
    <t>1001</t>
  </si>
  <si>
    <t>proc sql noprint;</t>
  </si>
  <si>
    <t xml:space="preserve">  connect to netezza as mytezza</t>
  </si>
  <si>
    <t xml:space="preserve">  (server = "uedh008p"</t>
  </si>
  <si>
    <t xml:space="preserve">   database = "BISDMT_DAL_PHI_P1"</t>
  </si>
  <si>
    <t xml:space="preserve">   AuthDomain = "AD_Dom_Auth"</t>
  </si>
  <si>
    <t xml:space="preserve">   );</t>
  </si>
  <si>
    <t xml:space="preserve">  FROM connection to mytezza</t>
  </si>
  <si>
    <t xml:space="preserve">   , cad.MKT_SEG_CD</t>
  </si>
  <si>
    <t xml:space="preserve">   , cad.PLN_TYP_CD</t>
  </si>
  <si>
    <t xml:space="preserve">  FROM</t>
  </si>
  <si>
    <t xml:space="preserve">  )</t>
  </si>
  <si>
    <t xml:space="preserve">  disconnect from mytezza;</t>
  </si>
  <si>
    <t>Test Professional FFS Paid Lag by LOB</t>
  </si>
  <si>
    <t>Test Ancillary FFS Paid Lag by LOB</t>
  </si>
  <si>
    <t>Test Major Medical Drug FFS Paid Lag by LOB</t>
  </si>
  <si>
    <t>Test Argus Drug Paid Lag by LOB</t>
  </si>
  <si>
    <t>Test Dental Paid Lag by LOB</t>
  </si>
  <si>
    <t>Test Vision Paid Lag by LOB</t>
  </si>
  <si>
    <t>Test Other FFS Paid Lag by LOB - not included in reserves</t>
  </si>
  <si>
    <t xml:space="preserve">  (</t>
  </si>
  <si>
    <t xml:space="preserve">     cad.BUS_CATEG_CD</t>
  </si>
  <si>
    <t xml:space="preserve">   , MKT_SEG_CD</t>
  </si>
  <si>
    <t xml:space="preserve">   , bencat</t>
  </si>
  <si>
    <t>C28</t>
  </si>
  <si>
    <t>E71</t>
  </si>
  <si>
    <t>raw fast close, likely maps to a different vision CAC</t>
  </si>
  <si>
    <t xml:space="preserve">    lag</t>
  </si>
  <si>
    <t>1010</t>
  </si>
  <si>
    <t>1004</t>
  </si>
  <si>
    <t>1005</t>
  </si>
  <si>
    <t>1003</t>
  </si>
  <si>
    <t>1012</t>
  </si>
  <si>
    <t>1014</t>
  </si>
  <si>
    <t>0008</t>
  </si>
  <si>
    <t>0012</t>
  </si>
  <si>
    <t>1002</t>
  </si>
  <si>
    <t>1013</t>
  </si>
  <si>
    <t>0017</t>
  </si>
  <si>
    <t>1006</t>
  </si>
  <si>
    <t>0007</t>
  </si>
  <si>
    <t>0011</t>
  </si>
  <si>
    <t>0031</t>
  </si>
  <si>
    <t>0022</t>
  </si>
  <si>
    <t>0036</t>
  </si>
  <si>
    <t>0030</t>
  </si>
  <si>
    <t>0003</t>
  </si>
  <si>
    <t>0048</t>
  </si>
  <si>
    <t>0038</t>
  </si>
  <si>
    <t>0039</t>
  </si>
  <si>
    <t>0013</t>
  </si>
  <si>
    <t>0035</t>
  </si>
  <si>
    <t>0057</t>
  </si>
  <si>
    <t>0047</t>
  </si>
  <si>
    <t>0025</t>
  </si>
  <si>
    <t>0058</t>
  </si>
  <si>
    <t>0026</t>
  </si>
  <si>
    <t>0027</t>
  </si>
  <si>
    <t>0028</t>
  </si>
  <si>
    <t>0020</t>
  </si>
  <si>
    <t>0063</t>
  </si>
  <si>
    <t>0010</t>
  </si>
  <si>
    <t>0016</t>
  </si>
  <si>
    <t>1008</t>
  </si>
  <si>
    <t>0037</t>
  </si>
  <si>
    <t>0033</t>
  </si>
  <si>
    <t>0054</t>
  </si>
  <si>
    <t>0055</t>
  </si>
  <si>
    <t>0019</t>
  </si>
  <si>
    <t>0032</t>
  </si>
  <si>
    <t>0064</t>
  </si>
  <si>
    <t>0023</t>
  </si>
  <si>
    <t>0024</t>
  </si>
  <si>
    <t>0021</t>
  </si>
  <si>
    <t>0065</t>
  </si>
  <si>
    <t xml:space="preserve">    lag,</t>
  </si>
  <si>
    <t xml:space="preserve">   , CASE</t>
  </si>
  <si>
    <t xml:space="preserve">     END as bencat</t>
  </si>
  <si>
    <t xml:space="preserve">   , clf.LN_ITM_CHRG_AMT</t>
  </si>
  <si>
    <t xml:space="preserve">   , clf.ALLOW_AMT</t>
  </si>
  <si>
    <t xml:space="preserve">   , clf.LN_ITM_PMT_AMT</t>
  </si>
  <si>
    <t xml:space="preserve">   , sum(ALLOW_AMT) as allowed</t>
  </si>
  <si>
    <t xml:space="preserve">   , sum(LN_ITM_CHRG_AMT) as billed</t>
  </si>
  <si>
    <t xml:space="preserve">   , sum(LN_ITM_PMT_AMT) as paid</t>
  </si>
  <si>
    <t xml:space="preserve">       cf.ENCTR_CLM_IND in ('N','X')</t>
  </si>
  <si>
    <t xml:space="preserve">   AND cf.DENY_IND = 'N'</t>
  </si>
  <si>
    <t>BUS_CATEG_CD</t>
  </si>
  <si>
    <t>MKT_SEG_CD</t>
  </si>
  <si>
    <t>PLN_TYP_CD</t>
  </si>
  <si>
    <t>PAID_DT</t>
  </si>
  <si>
    <t>billed</t>
  </si>
  <si>
    <t>allowed</t>
  </si>
  <si>
    <t>paid</t>
  </si>
  <si>
    <t>0000</t>
  </si>
  <si>
    <t>201709</t>
  </si>
  <si>
    <t>0015</t>
  </si>
  <si>
    <t>0056</t>
  </si>
  <si>
    <t>0018</t>
  </si>
  <si>
    <t>0049</t>
  </si>
  <si>
    <t>0045</t>
  </si>
  <si>
    <t>0046</t>
  </si>
  <si>
    <t>0060</t>
  </si>
  <si>
    <t>0050</t>
  </si>
  <si>
    <t>rows incl header</t>
  </si>
  <si>
    <t>COA</t>
  </si>
  <si>
    <t>CAC_CODE</t>
  </si>
  <si>
    <t>CAC_CODE DESC</t>
  </si>
  <si>
    <t>MCTR_BCAT</t>
  </si>
  <si>
    <t>MCTR_BCAT DESC</t>
  </si>
  <si>
    <t>MCTR_CTYP</t>
  </si>
  <si>
    <t>MCTR_CTYP DESC</t>
  </si>
  <si>
    <t>MCTR_VAL1</t>
  </si>
  <si>
    <t>MCTR_VAL1 DESC</t>
  </si>
  <si>
    <t>ROW_CNT</t>
  </si>
  <si>
    <t>USE_AS_DEFAULT</t>
  </si>
  <si>
    <t>082</t>
  </si>
  <si>
    <t>Legacy GemCare</t>
  </si>
  <si>
    <t>0095</t>
  </si>
  <si>
    <t>9000</t>
  </si>
  <si>
    <t>Admin Default</t>
  </si>
  <si>
    <t>0105</t>
  </si>
  <si>
    <t>Non-Facets Default</t>
  </si>
  <si>
    <t>1</t>
  </si>
  <si>
    <t>Y</t>
  </si>
  <si>
    <t>091</t>
  </si>
  <si>
    <t>0096</t>
  </si>
  <si>
    <t>Integration Costs</t>
  </si>
  <si>
    <t>098</t>
  </si>
  <si>
    <t>Capital Plan Allocation</t>
  </si>
  <si>
    <t>0097</t>
  </si>
  <si>
    <t>099</t>
  </si>
  <si>
    <t>Direct Charges To Be Assigned</t>
  </si>
  <si>
    <t>0098</t>
  </si>
  <si>
    <t>BAJA DMHC HMO SMALL</t>
  </si>
  <si>
    <t>DMHC HMO</t>
  </si>
  <si>
    <t>Small</t>
  </si>
  <si>
    <t>ACCESS BAJA</t>
  </si>
  <si>
    <t>BAJA DMHC HMO LARGE</t>
  </si>
  <si>
    <t>Large</t>
  </si>
  <si>
    <t>C21</t>
  </si>
  <si>
    <t>BSCL GROUP DOI LIFE SMALL</t>
  </si>
  <si>
    <t>DOI LIFE</t>
  </si>
  <si>
    <t>LIFE GROUP</t>
  </si>
  <si>
    <t>C22</t>
  </si>
  <si>
    <t>BSCL AD&amp;D SMALLL/REG</t>
  </si>
  <si>
    <t>0005</t>
  </si>
  <si>
    <t>DOI AD&amp;D</t>
  </si>
  <si>
    <t>0001</t>
  </si>
  <si>
    <t>AD&amp;D</t>
  </si>
  <si>
    <t>BSCL VISION SMALL</t>
  </si>
  <si>
    <t>0009</t>
  </si>
  <si>
    <t>DOI VISION</t>
  </si>
  <si>
    <t>0014</t>
  </si>
  <si>
    <t>VISION ONLY</t>
  </si>
  <si>
    <t>C31</t>
  </si>
  <si>
    <t>BSCL DOI LIFE ONLY SMALL</t>
  </si>
  <si>
    <t>LIFE ONLY</t>
  </si>
  <si>
    <t>BSCL DOI LIFE ONLY MID/LARGE &amp; LPS</t>
  </si>
  <si>
    <t>Labor &amp; Trust</t>
  </si>
  <si>
    <t>Labor &amp; Trust National</t>
  </si>
  <si>
    <t>Large National</t>
  </si>
  <si>
    <t>Midsize</t>
  </si>
  <si>
    <t>Strategic Account</t>
  </si>
  <si>
    <t>Strategic National</t>
  </si>
  <si>
    <t>C34</t>
  </si>
  <si>
    <t>BSC MES VISION ASO LPS</t>
  </si>
  <si>
    <t>DOI STOPLOSS</t>
  </si>
  <si>
    <t>0061</t>
  </si>
  <si>
    <t>STOP LOSS</t>
  </si>
  <si>
    <t>C35</t>
  </si>
  <si>
    <t>BSCL AF SOLUTION MID MARKET</t>
  </si>
  <si>
    <t>0034</t>
  </si>
  <si>
    <t>AF STOP LOSS</t>
  </si>
  <si>
    <t>C36</t>
  </si>
  <si>
    <t>BSC HOUSE LIFE</t>
  </si>
  <si>
    <t>BSC Employee Group</t>
  </si>
  <si>
    <t>C37</t>
  </si>
  <si>
    <t>BSC HOUSE AD&amp;d</t>
  </si>
  <si>
    <t>BSCL GROUP DOI LIFE MID/LARGE/LPS</t>
  </si>
  <si>
    <t>BSCL AD&amp;D MID/LARGE/LPS</t>
  </si>
  <si>
    <t>IFP</t>
  </si>
  <si>
    <t>BSCL INDIVIDUAL TERM DOI LIFE</t>
  </si>
  <si>
    <t>0006</t>
  </si>
  <si>
    <t>INDIVIDUAL TERM LIFE</t>
  </si>
  <si>
    <t>0090</t>
  </si>
  <si>
    <t>BSCL Misc Products</t>
  </si>
  <si>
    <t>0104</t>
  </si>
  <si>
    <t>Individual whole Life</t>
  </si>
  <si>
    <t>BSCL STOP LOSS MID/LARGE</t>
  </si>
  <si>
    <t>BSCLVISION IFP</t>
  </si>
  <si>
    <t>0100</t>
  </si>
  <si>
    <t>Long Term Care</t>
  </si>
  <si>
    <t>0101</t>
  </si>
  <si>
    <t>Hospital Cash Plan</t>
  </si>
  <si>
    <t>0102</t>
  </si>
  <si>
    <t>Supp Hospital Protection Plan</t>
  </si>
  <si>
    <t>BSCL VISION MID/LARGE</t>
  </si>
  <si>
    <t>BSCLVISION LPS</t>
  </si>
  <si>
    <t>CALIC GROUP DOI LIFE</t>
  </si>
  <si>
    <t>0092</t>
  </si>
  <si>
    <t>CALIC Life</t>
  </si>
  <si>
    <t>0108</t>
  </si>
  <si>
    <t>CALIC LIFE GROUP</t>
  </si>
  <si>
    <t>CALIC AD&amp;D</t>
  </si>
  <si>
    <t>0091</t>
  </si>
  <si>
    <t>0106</t>
  </si>
  <si>
    <t>CALIC Misc Products</t>
  </si>
  <si>
    <t>0103</t>
  </si>
  <si>
    <t>MedSupp Directors</t>
  </si>
  <si>
    <t>0107</t>
  </si>
  <si>
    <t>CALIC INDIVIDUAL TERM LIFE</t>
  </si>
  <si>
    <t>BSCL ESSENT IFP EMBEDDED DENTAL</t>
  </si>
  <si>
    <t>DOI DPPO</t>
  </si>
  <si>
    <t>0002</t>
  </si>
  <si>
    <t>DENTAL ESSENTIAL</t>
  </si>
  <si>
    <t>C62</t>
  </si>
  <si>
    <t>BSCL ESSENT IFP EMBEDDED VISION</t>
  </si>
  <si>
    <t>VISION ESSENTIAL</t>
  </si>
  <si>
    <t>BSCL DENTAL ONLY VALUE SMILE AND SMILE PLUS</t>
  </si>
  <si>
    <t>0004</t>
  </si>
  <si>
    <t>DENTAL ONLY</t>
  </si>
  <si>
    <t>Senior</t>
  </si>
  <si>
    <t>BSCL SMILESM INO DENTAL PPO MID/LARGE</t>
  </si>
  <si>
    <t>DENTAL PPO</t>
  </si>
  <si>
    <t>BSCL SMILESM INO DENTAL PPO SMALL GROUP</t>
  </si>
  <si>
    <t>IFP DENTAL PEDIATRIC OFF EXCHANGE CDI</t>
  </si>
  <si>
    <t>PEDIATRIC DENTAL CDI</t>
  </si>
  <si>
    <t>MEDSUPP DENTAL DUO</t>
  </si>
  <si>
    <t>MED SUPP</t>
  </si>
  <si>
    <t>C68</t>
  </si>
  <si>
    <t>IFP VISION EXCHANGE/MIRROR CDI</t>
  </si>
  <si>
    <t>VISION EXCHANGE/MIRROR</t>
  </si>
  <si>
    <t>C69</t>
  </si>
  <si>
    <t>MEDSUPP VISION DUO</t>
  </si>
  <si>
    <t>DOI NATIONAL CONTROL U/W</t>
  </si>
  <si>
    <t>DOI PPO</t>
  </si>
  <si>
    <t>STANDARD</t>
  </si>
  <si>
    <t>DOI LTP U/W</t>
  </si>
  <si>
    <t>DOI STRATEGIC ACCOUNTS U/W</t>
  </si>
  <si>
    <t>DOI STRATEGIC ACCOUNTS NATIONAL U/W</t>
  </si>
  <si>
    <t>DLI LTP NATIONAL U/W</t>
  </si>
  <si>
    <t>IFP CDI NG ON EXCHANGE</t>
  </si>
  <si>
    <t>ON EXCHANGE NG</t>
  </si>
  <si>
    <t>IFP CDI NG OFF EXCHANGE</t>
  </si>
  <si>
    <t>OFF EXCHANGE NG</t>
  </si>
  <si>
    <t>LARGE GROUP DOI</t>
  </si>
  <si>
    <t>DOI SMALL</t>
  </si>
  <si>
    <t>BROKER GA</t>
  </si>
  <si>
    <t>DOI IFP</t>
  </si>
  <si>
    <t>MIDSIZE DOI</t>
  </si>
  <si>
    <t>DOI MEDSUPP</t>
  </si>
  <si>
    <t>DOI IFP GI</t>
  </si>
  <si>
    <t>GI</t>
  </si>
  <si>
    <t>IFP DENTAL PEDIATRIC ON/MIRROR DHMO</t>
  </si>
  <si>
    <t>DMHC DHMO</t>
  </si>
  <si>
    <t>PEDIATRIC DHMO</t>
  </si>
  <si>
    <t>IFP DENTAL SUPPLEMENTAL ON/MIRROR DHMO</t>
  </si>
  <si>
    <t>SUPPLEMENTAL DHMO</t>
  </si>
  <si>
    <t>IFP DENTAL PEDIACTRIC ON/MIRROR DPPO</t>
  </si>
  <si>
    <t>DMHC DPPO</t>
  </si>
  <si>
    <t>PEDIATRIC DPPO</t>
  </si>
  <si>
    <t>IFP DENTAL SUPPLEMENTAL ON/MIRROR DPPO</t>
  </si>
  <si>
    <t>0029</t>
  </si>
  <si>
    <t>SUPPLEMENTAL DPPO</t>
  </si>
  <si>
    <t>SMALL GROUP DENTAL PEDIACTRIC ON/MIRROR DPPO</t>
  </si>
  <si>
    <t>DENTAL HMO LPS</t>
  </si>
  <si>
    <t>DENTAL HMO</t>
  </si>
  <si>
    <t>DENTAL ASO LPS</t>
  </si>
  <si>
    <t>ASO DPPO</t>
  </si>
  <si>
    <t>0042</t>
  </si>
  <si>
    <t>DENTAL ASO</t>
  </si>
  <si>
    <t>DENTAL PPO BSC EMPLOYEE GROUP</t>
  </si>
  <si>
    <t>DENTAL HMO SMALL</t>
  </si>
  <si>
    <t>DENTAL PPO SMAILL</t>
  </si>
  <si>
    <t>IMAPD SUPPLEMENTAL DENTAL</t>
  </si>
  <si>
    <t>DENTAL HMO MID/LARGE/FEDERAL</t>
  </si>
  <si>
    <t>Federal</t>
  </si>
  <si>
    <t>DENTAL PPO MID/LARGE/FEDERAL</t>
  </si>
  <si>
    <t>DENTAL PPO ERC</t>
  </si>
  <si>
    <t>0043</t>
  </si>
  <si>
    <t>DENTAL ERC</t>
  </si>
  <si>
    <t>DENTAL ASO MID/LARGE</t>
  </si>
  <si>
    <t>DENTAL HMO IFP</t>
  </si>
  <si>
    <t>DENTAL PPO IFP</t>
  </si>
  <si>
    <t>DENTAL HMO ACCESS+</t>
  </si>
  <si>
    <t>0044</t>
  </si>
  <si>
    <t>DENTAL PPO MEDSUPP</t>
  </si>
  <si>
    <t>IFP VISION EXCHANGE/MIRROR DMHC</t>
  </si>
  <si>
    <t>DMHC VISION</t>
  </si>
  <si>
    <t>E65</t>
  </si>
  <si>
    <t>SMALL GROUP VISION EXCHANGE/MIRROR DMHC</t>
  </si>
  <si>
    <t>BSC MES Vision ASO LPS</t>
  </si>
  <si>
    <t>ASO VISION</t>
  </si>
  <si>
    <t>ASO</t>
  </si>
  <si>
    <t>PERS</t>
  </si>
  <si>
    <t>BSC HOUSE VISION</t>
  </si>
  <si>
    <t>VISION SMALL</t>
  </si>
  <si>
    <t>BSC MES VISION ASO MID/LARGE</t>
  </si>
  <si>
    <t>BSC MES VISION MID/LARGE</t>
  </si>
  <si>
    <t>E93</t>
  </si>
  <si>
    <t>FEHBP VISION</t>
  </si>
  <si>
    <t>0300</t>
  </si>
  <si>
    <t>CALPERS OLD</t>
  </si>
  <si>
    <t>LABOR &amp; TRUST DMHC HMO</t>
  </si>
  <si>
    <t>0052</t>
  </si>
  <si>
    <t>HIGH CO-INSURANCE</t>
  </si>
  <si>
    <t>SAVENET</t>
  </si>
  <si>
    <t>LABOR &amp; TRUST DMHC POS</t>
  </si>
  <si>
    <t>DMHC POS</t>
  </si>
  <si>
    <t>FEHBP HMO - SOUTH</t>
  </si>
  <si>
    <t>DMHC FEHBP</t>
  </si>
  <si>
    <t>FEP PPO Dental (Non-Facets)</t>
  </si>
  <si>
    <t>0093</t>
  </si>
  <si>
    <t>FEP PPO Vision (Non-Facets)</t>
  </si>
  <si>
    <t>0094</t>
  </si>
  <si>
    <t>LABOR &amp; TRUST ASO</t>
  </si>
  <si>
    <t>FEP PPO</t>
  </si>
  <si>
    <t>FEP DENTAL BASIC</t>
  </si>
  <si>
    <t>BASIC</t>
  </si>
  <si>
    <t>FEP PPO BASIC</t>
  </si>
  <si>
    <t>FEP Dental STD</t>
  </si>
  <si>
    <t>FEP PPO STD</t>
  </si>
  <si>
    <t>LABOR &amp; TRUST DMHC PPO</t>
  </si>
  <si>
    <t>DMHC PPO</t>
  </si>
  <si>
    <t>SAVINGS PLUS</t>
  </si>
  <si>
    <t>G11</t>
  </si>
  <si>
    <t>9001</t>
  </si>
  <si>
    <t>H99</t>
  </si>
  <si>
    <t>Holding Company</t>
  </si>
  <si>
    <t>0099</t>
  </si>
  <si>
    <t>1099</t>
  </si>
  <si>
    <t>Corporate</t>
  </si>
  <si>
    <t>0200</t>
  </si>
  <si>
    <t>Cumulus</t>
  </si>
  <si>
    <t>STRATEGIC ACCOUNTS DMHC HMO U/W</t>
  </si>
  <si>
    <t>STRATEGIC ACCOUNTS DMHC POS U/W</t>
  </si>
  <si>
    <t>BLUE GROOVE LPS HMO</t>
  </si>
  <si>
    <t>BLUE GROOVE</t>
  </si>
  <si>
    <t>BLUE GROOVE LPS POS</t>
  </si>
  <si>
    <t>STRATEGIC ACCOUNTS DMHC HMO FLEX FUNDED</t>
  </si>
  <si>
    <t>FLEX FUNDED</t>
  </si>
  <si>
    <t>STRATEGIC ACCOUNTS DMHC POS FLEX FUNDED</t>
  </si>
  <si>
    <t>STRATEGIC ACCOUNTS DMHC FLEX FUNDED BSC EMPL GROUP</t>
  </si>
  <si>
    <t>BLUE GROOVE FLEX FUNDED</t>
  </si>
  <si>
    <t>STRATEGIC ACCOUNTS ASO</t>
  </si>
  <si>
    <t>STRATEGIC ACCOUNTS ASO - BSC EMPLOYEE GP</t>
  </si>
  <si>
    <t>STRATEGIC ACCOUNTS DMHC PPO U/W</t>
  </si>
  <si>
    <t>BLUE GROOVE LPS PPO</t>
  </si>
  <si>
    <t>STRATEGIC ACCOUNTS DMHC FLEX FUNDED</t>
  </si>
  <si>
    <t>STRATEGIC ACCOUNTS DMHC PPO RETNETION</t>
  </si>
  <si>
    <t>ERC</t>
  </si>
  <si>
    <t>LARGE GROUP DMHC HMO</t>
  </si>
  <si>
    <t>LARGE GROUP DMHC POS</t>
  </si>
  <si>
    <t>MIDSIZE DMHC HMO</t>
  </si>
  <si>
    <t>BLUE GROOVE HMO MID/LARGE</t>
  </si>
  <si>
    <t>BLUE GROOVE POS MID/LARGE</t>
  </si>
  <si>
    <t>MIDSIZE DMHC POS</t>
  </si>
  <si>
    <t>CORE DMHC HMO RETENTION</t>
  </si>
  <si>
    <t>CORE DMHC POS RETENTION</t>
  </si>
  <si>
    <t>CORE DMHC HMO FLEX FUNDED</t>
  </si>
  <si>
    <t>CORE DMHC POS FLEX FUNDED</t>
  </si>
  <si>
    <t>CORE ASO</t>
  </si>
  <si>
    <t>CORE CDHP ASO</t>
  </si>
  <si>
    <t>0041</t>
  </si>
  <si>
    <t>CDHP</t>
  </si>
  <si>
    <t>CORE SHARED ADJUDICATIO</t>
  </si>
  <si>
    <t>SHARED ADVANTAGE+</t>
  </si>
  <si>
    <t>SHARED ADVANTAGE</t>
  </si>
  <si>
    <t>SARB</t>
  </si>
  <si>
    <t>SARN</t>
  </si>
  <si>
    <t>SHARED ADJUDICATION</t>
  </si>
  <si>
    <t>SANN</t>
  </si>
  <si>
    <t>0059</t>
  </si>
  <si>
    <t>SHARED ADVANTAGE HIGH OPTION</t>
  </si>
  <si>
    <t>MIDSIZE ASO</t>
  </si>
  <si>
    <t>LARGE GROUP DMHC PPO</t>
  </si>
  <si>
    <t>MIDSIZE DMHC PPO</t>
  </si>
  <si>
    <t>BLUE GROOVE PPO MID/LARGE</t>
  </si>
  <si>
    <t>CORE DMHC PPO RETENTION</t>
  </si>
  <si>
    <t>PDP STAND-ALONE</t>
  </si>
  <si>
    <t>CMS PDP</t>
  </si>
  <si>
    <t>ENHANCED STAND-ALONE</t>
  </si>
  <si>
    <t>STANDARD STAND-ALONE</t>
  </si>
  <si>
    <t>PREMIER GPDP</t>
  </si>
  <si>
    <t>GPDP</t>
  </si>
  <si>
    <t>PREMIER GPDP ASO</t>
  </si>
  <si>
    <t>GPDP ASO</t>
  </si>
  <si>
    <t>PREMIER GPDP FLEX</t>
  </si>
  <si>
    <t>0051</t>
  </si>
  <si>
    <t>GPDP FLEX</t>
  </si>
  <si>
    <t>CORE PDP</t>
  </si>
  <si>
    <t>CORE PDP ASO</t>
  </si>
  <si>
    <t>CORE GPDP FLEX</t>
  </si>
  <si>
    <t>BSC EMPLOYEE GROUP PDP</t>
  </si>
  <si>
    <t>PERS PDP</t>
  </si>
  <si>
    <t>PDP MEDSUPP STANDARD</t>
  </si>
  <si>
    <t>ENHANCED WITH MEDSUPP</t>
  </si>
  <si>
    <t>LARGE  NATL DMHC HMO CONTROL/REG</t>
  </si>
  <si>
    <t>HMO AWAY FROM HOME CARE</t>
  </si>
  <si>
    <t>AWAY FROM HOME CARE</t>
  </si>
  <si>
    <t>LARGE  NATL DMHC POS CONTROL/REG</t>
  </si>
  <si>
    <t>STRATEGIC ACCOUNTS NAT'L CONTROL DMHC POS UW</t>
  </si>
  <si>
    <t>NATL CONTROL DMHC POS LABOR &amp; TRUST</t>
  </si>
  <si>
    <t>NATL CONTROL DMHC HMO LABOR &amp; TRUST</t>
  </si>
  <si>
    <t>LARGE NATIONAL CONTROL DMHC HMO RETENTION</t>
  </si>
  <si>
    <t>LARGE  NATL CONTROL DMHC POS RETENTION</t>
  </si>
  <si>
    <t>STRATEGIC ACCOUNTS NAT'L CONTROL DMHC HMO UW</t>
  </si>
  <si>
    <t>STRATEGIC ACCOUNTS NATL CONTROL DMHC HMO FLEX FUNDED</t>
  </si>
  <si>
    <t>STRATEGIC ACCOUNTS NATL CONTROL DMHC POS FLEX FUNDED</t>
  </si>
  <si>
    <t>LABOR &amp; TRUST NATIONAL ASO</t>
  </si>
  <si>
    <t>STRATEGIC NATIONAL - UC ASO</t>
  </si>
  <si>
    <t>ASO UC</t>
  </si>
  <si>
    <t>CORE LARGE NATIONAL ASO</t>
  </si>
  <si>
    <t>NATIONAL CDHP ASO</t>
  </si>
  <si>
    <t>0040</t>
  </si>
  <si>
    <t>CALCHOICE</t>
  </si>
  <si>
    <t>STRATEGIC ACCOUNTS NATL CONTROL ASO</t>
  </si>
  <si>
    <t>SHARED ADJUDICATION - NATIONAL</t>
  </si>
  <si>
    <t>LARGE  NATL CONTROL DMHC PPO</t>
  </si>
  <si>
    <t>ITS HOST</t>
  </si>
  <si>
    <t>0053</t>
  </si>
  <si>
    <t>NATIONAL PAR</t>
  </si>
  <si>
    <t>BLUECARD NATIONAL ASO</t>
  </si>
  <si>
    <t>STRATEGIC ACCOUNTS NATL CONTROL DMHC PPO UW</t>
  </si>
  <si>
    <t>STRATEGIC NATIONAL - DMHC PPO FLEX FUNDED</t>
  </si>
  <si>
    <t>STRATEGIC ACCOUNTS NATL CONTROL DMHC PPO RETENTION</t>
  </si>
  <si>
    <t>MID/LARGE NATL CNTRL DMHC PPO RETEN</t>
  </si>
  <si>
    <t>NATL CONTROL DMHC PPO LABOR &amp; TRUST</t>
  </si>
  <si>
    <t>BLUECARD OUT-OF-AREA</t>
  </si>
  <si>
    <t>PERS ACCESS+ BASIC FLEX FUNDED</t>
  </si>
  <si>
    <t>BASIC ACCESS+</t>
  </si>
  <si>
    <t>PERS ACCESS+ MEDSUPP FLEX FUNDED</t>
  </si>
  <si>
    <t>ACCESS+ MEDSUPP</t>
  </si>
  <si>
    <t>PERS NETVALUE BASIC FLEX FUNDED</t>
  </si>
  <si>
    <t>NETVALUE BASIC</t>
  </si>
  <si>
    <t>PERS NETVALUE MEDSUPP FLEX FUNDED</t>
  </si>
  <si>
    <t>NETVALUE MEDSUPP</t>
  </si>
  <si>
    <t>PERS ACCESS+ EPO BASIC FLEX FUNDED</t>
  </si>
  <si>
    <t>DHMC EPO</t>
  </si>
  <si>
    <t>ACCESS+ EPO BASIC</t>
  </si>
  <si>
    <t>PERS ACCESS+ EPO MEDSUPP FLEX FUNDED</t>
  </si>
  <si>
    <t>ACCESS+ EPO MEDSUPP</t>
  </si>
  <si>
    <t>INDIVIDUAL MEDICARE ADVANTAGE_PRESCRIPTION DRUG</t>
  </si>
  <si>
    <t>CMS INDV MAPD</t>
  </si>
  <si>
    <t>GEMCARE IMAPD</t>
  </si>
  <si>
    <t>GEMCARE</t>
  </si>
  <si>
    <t>GMAPD - PERS STANDARD</t>
  </si>
  <si>
    <t>CMS GROUP MAPD</t>
  </si>
  <si>
    <t>GMAPD - LTP</t>
  </si>
  <si>
    <t>GMAPD - STRATEGIC ACCOUNTS</t>
  </si>
  <si>
    <t>GMAPD - CORE</t>
  </si>
  <si>
    <t>GMAPD - MIDSIZE GROUP</t>
  </si>
  <si>
    <t>1007</t>
  </si>
  <si>
    <t>Midsize National</t>
  </si>
  <si>
    <t>GMAPD - PERS</t>
  </si>
  <si>
    <t>GEMCARE GMAPD</t>
  </si>
  <si>
    <t>SMALL GROUP DMHC HMO</t>
  </si>
  <si>
    <t>SMALL DMHC POS</t>
  </si>
  <si>
    <t>SMALL GROUP SHOP HMO</t>
  </si>
  <si>
    <t>SHOP</t>
  </si>
  <si>
    <t>SMALL GROUP MIRROR SHOP HMO</t>
  </si>
  <si>
    <t>MIRROR SHOP</t>
  </si>
  <si>
    <t>SMALL DMHC PPO</t>
  </si>
  <si>
    <t>SMALL GROUP SHOP PPO</t>
  </si>
  <si>
    <t>SMALL GROUP MIRROR SHOP PPO</t>
  </si>
  <si>
    <t>TriWest</t>
  </si>
  <si>
    <t>TriWest Network Rental</t>
  </si>
  <si>
    <t>0062</t>
  </si>
  <si>
    <t>TRIWEST</t>
  </si>
  <si>
    <t>IFP DMHC HMO</t>
  </si>
  <si>
    <t>IFP DMHC HMO NG ON EXCHANG</t>
  </si>
  <si>
    <t>IFP DMHC HMO NG OFF EXCHANG</t>
  </si>
  <si>
    <t>IFP DMHC PPO</t>
  </si>
  <si>
    <t>IFP DMHC PPO GI</t>
  </si>
  <si>
    <t>IFP DMHC PPO NG ON EXCHANGE</t>
  </si>
  <si>
    <t>IFP DMHC PPO NG OFF EXCHANGE</t>
  </si>
  <si>
    <t>IFP OFF-OFF EXCHANGE</t>
  </si>
  <si>
    <t>OFF-OFF EXCHANGE</t>
  </si>
  <si>
    <t>MEDSUPP DMHC PPO</t>
  </si>
  <si>
    <t>MED SUPP INDEMNITY WITH PDP</t>
  </si>
  <si>
    <t>MED SUPP INDEMNITY WITHOUT PDP</t>
  </si>
  <si>
    <t xml:space="preserve">Care1st CA Medi-Cal LA County </t>
  </si>
  <si>
    <t>0400</t>
  </si>
  <si>
    <t xml:space="preserve">MEDI-CAL </t>
  </si>
  <si>
    <t>1020</t>
  </si>
  <si>
    <t>CARE1ST MEDI-CAL</t>
  </si>
  <si>
    <t>0110</t>
  </si>
  <si>
    <t>MEDI-CAL LA</t>
  </si>
  <si>
    <t>Care1st CA Medi-Cal SD County</t>
  </si>
  <si>
    <t>0140</t>
  </si>
  <si>
    <t>MEDI-CAL SD</t>
  </si>
  <si>
    <t>Care1st CA Medicare</t>
  </si>
  <si>
    <t>0170</t>
  </si>
  <si>
    <t>CARE1ST CA MAPD</t>
  </si>
  <si>
    <t>H14</t>
  </si>
  <si>
    <t>Care1st CA Other</t>
  </si>
  <si>
    <t>0450</t>
  </si>
  <si>
    <t>CARE1ST CA OTHER</t>
  </si>
  <si>
    <t>9003</t>
  </si>
  <si>
    <t>CARE1ST OTHER</t>
  </si>
  <si>
    <t>0180</t>
  </si>
  <si>
    <t>CARE1ST CLINIC</t>
  </si>
  <si>
    <t>Care1st CA Duals LA County</t>
  </si>
  <si>
    <t>0470</t>
  </si>
  <si>
    <t>CARE1st CA CCI</t>
  </si>
  <si>
    <t>1022</t>
  </si>
  <si>
    <t>CARE1ST CMC</t>
  </si>
  <si>
    <t>0190</t>
  </si>
  <si>
    <t>CMC LA DUALS</t>
  </si>
  <si>
    <t>Care1st CA Duals SD County</t>
  </si>
  <si>
    <t>0230</t>
  </si>
  <si>
    <t>CMC SD DUALS</t>
  </si>
  <si>
    <t>H18</t>
  </si>
  <si>
    <t>Care1st AZ Medicaid (AHCCCS)</t>
  </si>
  <si>
    <t>0401</t>
  </si>
  <si>
    <t xml:space="preserve">MEDICAID </t>
  </si>
  <si>
    <t>1021</t>
  </si>
  <si>
    <t>CARE1ST AZ MEDICAID</t>
  </si>
  <si>
    <t>0240</t>
  </si>
  <si>
    <t>AHCCCS</t>
  </si>
  <si>
    <t>H19</t>
  </si>
  <si>
    <t xml:space="preserve">Care1st AZ Medicare </t>
  </si>
  <si>
    <t>0260</t>
  </si>
  <si>
    <t>CARE1ST AZ MAPD</t>
  </si>
  <si>
    <t>H20</t>
  </si>
  <si>
    <t>Care1st AZ Other (TPA)</t>
  </si>
  <si>
    <t>0460</t>
  </si>
  <si>
    <t>CARE1ST AZ TPA</t>
  </si>
  <si>
    <t>9002</t>
  </si>
  <si>
    <t xml:space="preserve">MERITUS </t>
  </si>
  <si>
    <t>0270</t>
  </si>
  <si>
    <t>CARE1ST TPA</t>
  </si>
  <si>
    <t>Extend formulas as necessary</t>
  </si>
  <si>
    <t>BIS Data, TOS Workaround</t>
  </si>
  <si>
    <t>Difference (BIS minus Fast Close)</t>
  </si>
  <si>
    <t>expected number of rows if COA was populated correctly</t>
  </si>
  <si>
    <t>EXP_DT</t>
  </si>
  <si>
    <t>O/X</t>
  </si>
  <si>
    <t>DEFECT with FDOS 190001</t>
  </si>
  <si>
    <t>DEFECT with PAID DATE 201708</t>
  </si>
  <si>
    <t>FV</t>
  </si>
  <si>
    <t>FD</t>
  </si>
  <si>
    <t>FV included</t>
  </si>
  <si>
    <t>FD included</t>
  </si>
  <si>
    <t>201711</t>
  </si>
  <si>
    <t xml:space="preserve">             CLAIM_LINE_FACT              clf  </t>
  </si>
  <si>
    <t xml:space="preserve">   LEFT JOIN CLAIM_LINE_DIMENSION         cld  ON clf.CLM_LN_DK = cld.CLM_LN_DK</t>
  </si>
  <si>
    <t xml:space="preserve">   LEFT JOIN CLAIM_DIMENSION              cd   ON clf.CLM_DK = cd.CLM_DK</t>
  </si>
  <si>
    <t xml:space="preserve">   LEFT JOIN CLAIM_FACT                   cf   ON cd.CLM_DK = cf.CLM_DK</t>
  </si>
  <si>
    <t xml:space="preserve">   LEFT JOIN COST_ACCUMULATION_DIMENSION  cad  ON clf.CAC_DK = cad.CAC_DK</t>
  </si>
  <si>
    <t xml:space="preserve">   LEFT JOIN CLAIM_PROVIDER_DIMENSION     cpd  ON clf.CLM_HCP_BIL_PROV_DK = cpd.CLM_PROV_DK</t>
  </si>
  <si>
    <t xml:space="preserve">        )</t>
  </si>
  <si>
    <t>201710</t>
  </si>
  <si>
    <t>201712</t>
  </si>
  <si>
    <t>UNITEDHEALTH</t>
  </si>
  <si>
    <t>Paid Date</t>
  </si>
  <si>
    <t>Inc Date</t>
  </si>
  <si>
    <t>Paid</t>
  </si>
  <si>
    <t>UnitedHealth data</t>
  </si>
  <si>
    <t xml:space="preserve">   , incur_dt</t>
  </si>
  <si>
    <t>incur_dt</t>
  </si>
  <si>
    <t>will not match since Dental is from an alternate source</t>
  </si>
  <si>
    <t xml:space="preserve">   , PLN_TYP_CD</t>
  </si>
  <si>
    <t xml:space="preserve">     BUS_CATEG_CD</t>
  </si>
  <si>
    <t xml:space="preserve">       ELSE to_char(cf.CLM_PD_DT, 'yyyymm')</t>
  </si>
  <si>
    <t xml:space="preserve"> GROUP BY</t>
  </si>
  <si>
    <t xml:space="preserve">    CASE</t>
  </si>
  <si>
    <t xml:space="preserve">      WHEN uwcode = 'X' THEN 'XXX'</t>
  </si>
  <si>
    <t xml:space="preserve">      ELSE cac</t>
  </si>
  <si>
    <t xml:space="preserve">     END as cac2,</t>
  </si>
  <si>
    <t xml:space="preserve">    calculated cac2,</t>
  </si>
  <si>
    <t>cac2</t>
  </si>
  <si>
    <t xml:space="preserve">       WHEN cf.SS_CD = 'ARGUS_WKLY' THEN to_char(date(cf.CLM_PD_DT + interval '5 days'), 'yyyymm')</t>
  </si>
  <si>
    <t xml:space="preserve">   AND cld.TOS_CD not in ('VISION MISC')</t>
  </si>
  <si>
    <t xml:space="preserve">   SELECT /*+ use_hash(clf) full(filtr) parallel(clf,10) */ </t>
  </si>
  <si>
    <t xml:space="preserve">       WHEN cf.SS_CD = 'FACETS' </t>
  </si>
  <si>
    <t xml:space="preserve">        AND cld.HCPCS_TOS_CD = 'H'</t>
  </si>
  <si>
    <t xml:space="preserve">        AND cld.BSC_POS_CD in ('1','5','6','7','8')</t>
  </si>
  <si>
    <t xml:space="preserve">        AND cf.ADMS_DT IS NOT NULL</t>
  </si>
  <si>
    <t xml:space="preserve">         THEN to_char(cf.ADMS_DT, 'yyyymm')</t>
  </si>
  <si>
    <t xml:space="preserve">        AND cf.ADMS_DT IS NULL</t>
  </si>
  <si>
    <t xml:space="preserve">         THEN to_char(cf.FRST_SVC_DT, 'yyyymm')</t>
  </si>
  <si>
    <t xml:space="preserve">       ELSE to_char(clf.SVC_BGIN_DT, 'yyyymm') </t>
  </si>
  <si>
    <t xml:space="preserve">       END as incur_dt</t>
  </si>
  <si>
    <t xml:space="preserve">       END as paid_dt</t>
  </si>
  <si>
    <t>Options compress=yes ;</t>
  </si>
  <si>
    <t>libname vbis '/sasdata/actuarial/bsc_reserves/bis';</t>
  </si>
  <si>
    <t xml:space="preserve">       WHEN cf.SS_CD = 'ARGUS_WKLY' THEN 'S'</t>
  </si>
  <si>
    <t xml:space="preserve">       WHEN cf.SS_CD = 'DBP' THEN 'D'</t>
  </si>
  <si>
    <t xml:space="preserve">       WHEN cf.SS_CD in ('MES_BSHEQ','MES_CPHEQ') THEN 'V'</t>
  </si>
  <si>
    <t xml:space="preserve">       ELSE 'O'</t>
  </si>
  <si>
    <t xml:space="preserve">   LEFT JOIN PROCEDURE_DIMENSION          pd   ON clf.PROC_PFRM_PROC_DK = pd.PROC_DK</t>
  </si>
  <si>
    <t xml:space="preserve">       WHEN cf.SS_CD = 'FACETS' AND cld.HCPCS_TOS_CD = 'H' AND cld.BSC_POS_CD in ('1','5','6','7','8') THEN 'N'</t>
  </si>
  <si>
    <t xml:space="preserve">       WHEN cf.SS_CD = 'FACETS' AND cld.HCPCS_TOS_CD = 'H' AND cld.BSC_POS_CD in ('2','3','4','X','0','9') THEN 'U'</t>
  </si>
  <si>
    <t xml:space="preserve">       WHEN cf.SS_CD = 'FACETS' AND cld.HCPCS_TOS_CD in ('1','2','3','7','8','9','A','B','C','E','F','G','N') THEN 'P'</t>
  </si>
  <si>
    <t xml:space="preserve">       WHEN (cf.SS_CD = 'FACETS' AND cld.HCPCS_TOS_CD = 'P')</t>
  </si>
  <si>
    <t xml:space="preserve">         OR (cf.SS_CD = 'FACETS' AND cld.HCPCS_TOS_CD = 'M' AND pd.PROC_CD in ('09935','09940','09945','09987','A9510','S5000','S5001','W9075','W9076','W9077')) THEN 'R'</t>
  </si>
  <si>
    <t xml:space="preserve">       WHEN cf.SS_CD = 'FACETS' AND cld.HCPCS_TOS_CD in ('D','J','K','L','M','4','5','6') THEN 'A'</t>
  </si>
  <si>
    <t xml:space="preserve">       WHEN cf.SS_CD = 'FACETS' AND cld.HCPCS_TOS_CD = 'R' THEN 'D'</t>
  </si>
  <si>
    <t xml:space="preserve">   , paid_dt</t>
  </si>
  <si>
    <t xml:space="preserve">  create table vbis.C201801 as</t>
  </si>
  <si>
    <t xml:space="preserve">   AND ( (cf.SS_CD = 'FACETS' AND cpd.PROV_ID not in ('HSARX0000001') AND to_char(cf.CLM_PD_DT, 'yyyymm') ='201801') </t>
  </si>
  <si>
    <t xml:space="preserve">      OR cf.SS_CD = 'ARGUS_WKLY' AND to_char(date(cf.CLM_PD_DT + interval '5 days'), 'yyyymm') ='201801'</t>
  </si>
  <si>
    <t xml:space="preserve">      OR cf.SS_CD in ('DBP','MES_BSHEQ','MES_CPHEQ') AND to_char(cf.CLM_PD_DT,'yyyymm') ='201801'</t>
  </si>
  <si>
    <t xml:space="preserve">     paiddt = '201801'</t>
  </si>
  <si>
    <t>Dental 201801.xlsm</t>
  </si>
  <si>
    <t>201801</t>
  </si>
  <si>
    <t>201307</t>
  </si>
  <si>
    <t>201407</t>
  </si>
  <si>
    <t>201502</t>
  </si>
  <si>
    <t>201504</t>
  </si>
  <si>
    <t>201505</t>
  </si>
  <si>
    <t>201507</t>
  </si>
  <si>
    <t>201410</t>
  </si>
  <si>
    <t>201304</t>
  </si>
  <si>
    <t>201403</t>
  </si>
  <si>
    <t>201303</t>
  </si>
  <si>
    <t>201401</t>
  </si>
  <si>
    <t>201406</t>
  </si>
  <si>
    <t>201402</t>
  </si>
  <si>
    <t>201405</t>
  </si>
  <si>
    <t>201208</t>
  </si>
  <si>
    <t>201305</t>
  </si>
  <si>
    <t>201311</t>
  </si>
  <si>
    <t>201306</t>
  </si>
  <si>
    <t>201206</t>
  </si>
  <si>
    <t>201211</t>
  </si>
  <si>
    <t>201212</t>
  </si>
  <si>
    <t>201301</t>
  </si>
  <si>
    <t>201309</t>
  </si>
  <si>
    <t>201310</t>
  </si>
  <si>
    <t>201312</t>
  </si>
  <si>
    <t>201210</t>
  </si>
  <si>
    <t>201207</t>
  </si>
  <si>
    <t>201302</t>
  </si>
  <si>
    <t>201308</t>
  </si>
  <si>
    <t>MC</t>
  </si>
  <si>
    <t>201209</t>
  </si>
  <si>
    <t>HC</t>
  </si>
  <si>
    <t>GC</t>
  </si>
  <si>
    <t>JC</t>
  </si>
  <si>
    <t>EC</t>
  </si>
  <si>
    <t>201111</t>
  </si>
  <si>
    <t>DC</t>
  </si>
  <si>
    <t>RC</t>
  </si>
  <si>
    <t>CC</t>
  </si>
  <si>
    <t xml:space="preserve">       WHEN cf.SS_CD = 'FACETS' AND cld.HCPCS_TOS_CD = 'V' THEN 'P'</t>
  </si>
  <si>
    <t xml:space="preserve">        AND cf.ORIG_ADMS_DTTM IS NOT NULL</t>
  </si>
  <si>
    <t xml:space="preserve">        AND cf.ORIG_ADMS_DTTM IS NULL</t>
  </si>
  <si>
    <t xml:space="preserve">         THEN to_char(cf.ORIG_ADMS_DTTM, 'yyyymm')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</si>
</sst>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0"/>
      <color theme="1"/>
      <name val="Century Gothic"/>
      <family val="2"/>
    </font>
    <font>
      <sz val="10"/>
      <name val="Courier New"/>
      <family val="3"/>
    </font>
    <font>
      <sz val="10"/>
      <name val="Calibri"/>
      <family val="2"/>
      <scheme val="minor"/>
    </font>
    <font>
      <sz val="10"/>
      <color indexed="8"/>
      <name val="Arial"/>
      <family val="2"/>
    </font>
    <font>
      <sz val="10"/>
      <color indexed="8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0"/>
      <color rgb="FF9C0006"/>
      <name val="Calibri"/>
      <family val="2"/>
      <scheme val="minor"/>
    </font>
    <font>
      <sz val="11"/>
      <color theme="1"/>
      <name val="Courier New"/>
      <family val="3"/>
    </font>
    <font>
      <sz val="11"/>
      <name val="Courier New"/>
      <family val="3"/>
    </font>
    <font>
      <sz val="11"/>
      <color rgb="FFFF0000"/>
      <name val="Calibri"/>
      <family val="2"/>
      <scheme val="minor"/>
    </font>
    <font>
      <sz val="10"/>
      <color rgb="FF0070C0"/>
      <name val="Century Gothic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64"/>
      </right>
      <top style="thin">
        <color indexed="22"/>
      </top>
      <bottom/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7">
    <xf numFmtId="0" fontId="0" fillId="0" borderId="0"/>
    <xf numFmtId="43" fontId="1" fillId="0" borderId="0" applyFont="0" applyFill="0" applyBorder="0" applyAlignment="0" applyProtection="0"/>
    <xf numFmtId="0" fontId="1" fillId="0" borderId="0"/>
    <xf numFmtId="0" fontId="4" fillId="0" borderId="0"/>
    <xf numFmtId="0" fontId="7" fillId="0" borderId="0"/>
    <xf numFmtId="0" fontId="9" fillId="8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43" fontId="20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9" fontId="20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56">
    <xf numFmtId="0" fontId="0" fillId="0" borderId="0" xfId="0"/>
    <xf numFmtId="0" fontId="5" fillId="3" borderId="2" xfId="3" applyFont="1" applyFill="1" applyBorder="1"/>
    <xf numFmtId="0" fontId="5" fillId="3" borderId="3" xfId="3" applyFont="1" applyFill="1" applyBorder="1"/>
    <xf numFmtId="0" fontId="5" fillId="4" borderId="3" xfId="3" applyFont="1" applyFill="1" applyBorder="1"/>
    <xf numFmtId="0" fontId="5" fillId="5" borderId="3" xfId="3" applyFont="1" applyFill="1" applyBorder="1"/>
    <xf numFmtId="0" fontId="5" fillId="3" borderId="4" xfId="3" applyFont="1" applyFill="1" applyBorder="1"/>
    <xf numFmtId="0" fontId="5" fillId="3" borderId="1" xfId="3" applyFont="1" applyFill="1" applyBorder="1"/>
    <xf numFmtId="0" fontId="6" fillId="6" borderId="5" xfId="0" applyFont="1" applyFill="1" applyBorder="1" applyAlignment="1">
      <alignment horizontal="center"/>
    </xf>
    <xf numFmtId="0" fontId="6" fillId="6" borderId="6" xfId="0" applyFont="1" applyFill="1" applyBorder="1" applyAlignment="1">
      <alignment horizontal="left"/>
    </xf>
    <xf numFmtId="0" fontId="8" fillId="0" borderId="7" xfId="4" applyFont="1" applyFill="1" applyBorder="1" applyAlignment="1">
      <alignment horizontal="center"/>
    </xf>
    <xf numFmtId="0" fontId="8" fillId="0" borderId="8" xfId="4" applyFont="1" applyFill="1" applyBorder="1" applyAlignment="1">
      <alignment horizontal="left"/>
    </xf>
    <xf numFmtId="0" fontId="8" fillId="0" borderId="9" xfId="4" applyFont="1" applyFill="1" applyBorder="1" applyAlignment="1">
      <alignment horizontal="center"/>
    </xf>
    <xf numFmtId="0" fontId="8" fillId="0" borderId="10" xfId="4" applyFont="1" applyFill="1" applyBorder="1" applyAlignment="1">
      <alignment horizontal="left"/>
    </xf>
    <xf numFmtId="0" fontId="8" fillId="0" borderId="11" xfId="4" applyFont="1" applyFill="1" applyBorder="1" applyAlignment="1">
      <alignment horizontal="center"/>
    </xf>
    <xf numFmtId="0" fontId="8" fillId="0" borderId="12" xfId="4" applyFont="1" applyFill="1" applyBorder="1" applyAlignment="1">
      <alignment horizontal="left"/>
    </xf>
    <xf numFmtId="0" fontId="8" fillId="0" borderId="13" xfId="4" applyFont="1" applyFill="1" applyBorder="1" applyAlignment="1">
      <alignment horizontal="center"/>
    </xf>
    <xf numFmtId="0" fontId="8" fillId="0" borderId="14" xfId="4" applyFont="1" applyFill="1" applyBorder="1" applyAlignment="1">
      <alignment horizontal="left"/>
    </xf>
    <xf numFmtId="0" fontId="6" fillId="7" borderId="15" xfId="0" applyFont="1" applyFill="1" applyBorder="1" applyAlignment="1">
      <alignment horizontal="center"/>
    </xf>
    <xf numFmtId="0" fontId="6" fillId="7" borderId="16" xfId="0" applyFont="1" applyFill="1" applyBorder="1" applyAlignment="1">
      <alignment horizontal="left"/>
    </xf>
    <xf numFmtId="0" fontId="6" fillId="7" borderId="17" xfId="0" applyFont="1" applyFill="1" applyBorder="1" applyAlignment="1">
      <alignment horizontal="center"/>
    </xf>
    <xf numFmtId="0" fontId="6" fillId="7" borderId="18" xfId="0" applyFont="1" applyFill="1" applyBorder="1" applyAlignment="1">
      <alignment horizontal="center"/>
    </xf>
    <xf numFmtId="0" fontId="2" fillId="0" borderId="0" xfId="0" applyFont="1"/>
    <xf numFmtId="0" fontId="2" fillId="2" borderId="1" xfId="0" applyFont="1" applyFill="1" applyBorder="1"/>
    <xf numFmtId="49" fontId="3" fillId="0" borderId="0" xfId="0" applyNumberFormat="1" applyFont="1"/>
    <xf numFmtId="0" fontId="3" fillId="0" borderId="0" xfId="0" applyNumberFormat="1" applyFont="1"/>
    <xf numFmtId="0" fontId="2" fillId="9" borderId="1" xfId="0" applyFont="1" applyFill="1" applyBorder="1"/>
    <xf numFmtId="0" fontId="2" fillId="10" borderId="1" xfId="0" applyFont="1" applyFill="1" applyBorder="1"/>
    <xf numFmtId="164" fontId="10" fillId="0" borderId="20" xfId="1" applyNumberFormat="1" applyFont="1" applyBorder="1"/>
    <xf numFmtId="164" fontId="10" fillId="0" borderId="21" xfId="1" applyNumberFormat="1" applyFont="1" applyBorder="1"/>
    <xf numFmtId="164" fontId="10" fillId="0" borderId="0" xfId="1" applyNumberFormat="1" applyFont="1" applyBorder="1"/>
    <xf numFmtId="164" fontId="10" fillId="0" borderId="23" xfId="1" applyNumberFormat="1" applyFont="1" applyBorder="1"/>
    <xf numFmtId="164" fontId="10" fillId="0" borderId="25" xfId="1" applyNumberFormat="1" applyFont="1" applyBorder="1"/>
    <xf numFmtId="164" fontId="10" fillId="0" borderId="26" xfId="1" applyNumberFormat="1" applyFont="1" applyBorder="1"/>
    <xf numFmtId="0" fontId="0" fillId="0" borderId="1" xfId="0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164" fontId="0" fillId="0" borderId="0" xfId="0" applyNumberFormat="1"/>
    <xf numFmtId="0" fontId="0" fillId="10" borderId="0" xfId="0" applyFill="1"/>
    <xf numFmtId="165" fontId="11" fillId="8" borderId="1" xfId="5" applyNumberFormat="1" applyFont="1" applyBorder="1" applyAlignment="1">
      <alignment horizontal="center"/>
    </xf>
    <xf numFmtId="164" fontId="10" fillId="3" borderId="20" xfId="1" applyNumberFormat="1" applyFont="1" applyFill="1" applyBorder="1"/>
    <xf numFmtId="164" fontId="10" fillId="0" borderId="0" xfId="0" applyNumberFormat="1" applyFont="1"/>
    <xf numFmtId="0" fontId="0" fillId="0" borderId="1" xfId="0" applyBorder="1" applyAlignment="1">
      <alignment horizontal="center"/>
    </xf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164" fontId="10" fillId="3" borderId="19" xfId="1" applyNumberFormat="1" applyFont="1" applyFill="1" applyBorder="1"/>
    <xf numFmtId="164" fontId="10" fillId="0" borderId="22" xfId="1" applyNumberFormat="1" applyFont="1" applyBorder="1"/>
    <xf numFmtId="164" fontId="10" fillId="0" borderId="24" xfId="1" applyNumberFormat="1" applyFont="1" applyBorder="1"/>
    <xf numFmtId="164" fontId="10" fillId="0" borderId="19" xfId="1" applyNumberFormat="1" applyFont="1" applyBorder="1"/>
    <xf numFmtId="164" fontId="10" fillId="0" borderId="5" xfId="1" applyNumberFormat="1" applyFont="1" applyBorder="1"/>
    <xf numFmtId="164" fontId="10" fillId="0" borderId="27" xfId="1" applyNumberFormat="1" applyFont="1" applyBorder="1"/>
    <xf numFmtId="164" fontId="10" fillId="0" borderId="6" xfId="1" applyNumberFormat="1" applyFont="1" applyBorder="1"/>
    <xf numFmtId="0" fontId="0" fillId="0" borderId="0" xfId="0"/>
    <xf numFmtId="0" fontId="0" fillId="0" borderId="0" xfId="0"/>
    <xf numFmtId="0" fontId="6" fillId="4" borderId="18" xfId="0" applyFont="1" applyFill="1" applyBorder="1" applyAlignment="1">
      <alignment horizontal="center"/>
    </xf>
    <xf numFmtId="0" fontId="6" fillId="4" borderId="16" xfId="0" applyFont="1" applyFill="1" applyBorder="1" applyAlignment="1">
      <alignment horizontal="left"/>
    </xf>
    <xf numFmtId="0" fontId="0" fillId="0" borderId="0" xfId="0"/>
    <xf numFmtId="0" fontId="2" fillId="0" borderId="1" xfId="0" applyFont="1" applyBorder="1"/>
    <xf numFmtId="0" fontId="0" fillId="0" borderId="0" xfId="0"/>
    <xf numFmtId="164" fontId="0" fillId="0" borderId="0" xfId="1" applyNumberFormat="1" applyFont="1"/>
    <xf numFmtId="49" fontId="2" fillId="0" borderId="0" xfId="0" applyNumberFormat="1" applyFont="1" applyFill="1"/>
    <xf numFmtId="49" fontId="3" fillId="0" borderId="0" xfId="0" applyNumberFormat="1" applyFont="1" applyFill="1"/>
    <xf numFmtId="0" fontId="3" fillId="0" borderId="0" xfId="0" applyNumberFormat="1" applyFont="1" applyFill="1"/>
    <xf numFmtId="0" fontId="3" fillId="5" borderId="0" xfId="0" applyNumberFormat="1" applyFont="1" applyFill="1"/>
    <xf numFmtId="49" fontId="3" fillId="5" borderId="0" xfId="0" applyNumberFormat="1" applyFont="1" applyFill="1"/>
    <xf numFmtId="0" fontId="16" fillId="9" borderId="1" xfId="0" applyFont="1" applyFill="1" applyBorder="1"/>
    <xf numFmtId="0" fontId="17" fillId="0" borderId="0" xfId="0" applyFont="1"/>
    <xf numFmtId="0" fontId="16" fillId="9" borderId="2" xfId="0" applyFont="1" applyFill="1" applyBorder="1"/>
    <xf numFmtId="0" fontId="0" fillId="0" borderId="0" xfId="0" applyBorder="1"/>
    <xf numFmtId="0" fontId="0" fillId="0" borderId="20" xfId="0" applyBorder="1"/>
    <xf numFmtId="49" fontId="0" fillId="0" borderId="3" xfId="0" applyNumberFormat="1" applyBorder="1"/>
    <xf numFmtId="0" fontId="2" fillId="0" borderId="0" xfId="0" applyFont="1" applyFill="1" applyBorder="1"/>
    <xf numFmtId="0" fontId="0" fillId="9" borderId="1" xfId="0" quotePrefix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9" borderId="1" xfId="0" applyFill="1" applyBorder="1" applyAlignment="1">
      <alignment horizontal="center" vertical="center"/>
    </xf>
    <xf numFmtId="164" fontId="14" fillId="5" borderId="0" xfId="0" applyNumberFormat="1" applyFont="1" applyFill="1"/>
    <xf numFmtId="0" fontId="17" fillId="5" borderId="0" xfId="0" applyFont="1" applyFill="1"/>
    <xf numFmtId="164" fontId="17" fillId="5" borderId="0" xfId="0" applyNumberFormat="1" applyFont="1" applyFill="1"/>
    <xf numFmtId="165" fontId="0" fillId="0" borderId="0" xfId="7" applyNumberFormat="1" applyFont="1"/>
    <xf numFmtId="49" fontId="18" fillId="0" borderId="0" xfId="0" applyNumberFormat="1" applyFont="1"/>
    <xf numFmtId="0" fontId="0" fillId="0" borderId="0" xfId="0"/>
    <xf numFmtId="0" fontId="18" fillId="0" borderId="0" xfId="0" applyNumberFormat="1" applyFont="1"/>
    <xf numFmtId="22" fontId="17" fillId="5" borderId="0" xfId="0" applyNumberFormat="1" applyFont="1" applyFill="1"/>
    <xf numFmtId="164" fontId="10" fillId="10" borderId="20" xfId="1" applyNumberFormat="1" applyFont="1" applyFill="1" applyBorder="1"/>
    <xf numFmtId="164" fontId="10" fillId="10" borderId="0" xfId="1" applyNumberFormat="1" applyFont="1" applyFill="1" applyBorder="1"/>
    <xf numFmtId="164" fontId="10" fillId="10" borderId="25" xfId="1" applyNumberFormat="1" applyFont="1" applyFill="1" applyBorder="1"/>
    <xf numFmtId="0" fontId="0" fillId="0" borderId="0" xfId="0"/>
    <xf numFmtId="0" fontId="19" fillId="5" borderId="9" xfId="4" applyFont="1" applyFill="1" applyBorder="1" applyAlignment="1">
      <alignment horizontal="center"/>
    </xf>
    <xf numFmtId="0" fontId="19" fillId="5" borderId="10" xfId="4" applyFont="1" applyFill="1" applyBorder="1" applyAlignment="1">
      <alignment horizontal="left"/>
    </xf>
    <xf numFmtId="0" fontId="14" fillId="5" borderId="0" xfId="0" applyFont="1" applyFill="1"/>
    <xf numFmtId="0" fontId="0" fillId="9" borderId="0" xfId="0" applyFill="1"/>
    <xf numFmtId="0" fontId="0" fillId="9" borderId="2" xfId="0" applyFill="1" applyBorder="1"/>
    <xf numFmtId="164" fontId="10" fillId="9" borderId="20" xfId="1" applyNumberFormat="1" applyFont="1" applyFill="1" applyBorder="1"/>
    <xf numFmtId="164" fontId="10" fillId="9" borderId="21" xfId="1" applyNumberFormat="1" applyFont="1" applyFill="1" applyBorder="1"/>
    <xf numFmtId="0" fontId="0" fillId="9" borderId="3" xfId="0" applyFill="1" applyBorder="1"/>
    <xf numFmtId="164" fontId="10" fillId="9" borderId="0" xfId="1" applyNumberFormat="1" applyFont="1" applyFill="1" applyBorder="1"/>
    <xf numFmtId="164" fontId="10" fillId="9" borderId="23" xfId="1" applyNumberFormat="1" applyFont="1" applyFill="1" applyBorder="1"/>
    <xf numFmtId="0" fontId="0" fillId="9" borderId="4" xfId="0" applyFill="1" applyBorder="1"/>
    <xf numFmtId="164" fontId="10" fillId="9" borderId="25" xfId="1" applyNumberFormat="1" applyFont="1" applyFill="1" applyBorder="1"/>
    <xf numFmtId="164" fontId="10" fillId="9" borderId="26" xfId="1" applyNumberFormat="1" applyFont="1" applyFill="1" applyBorder="1"/>
    <xf numFmtId="0" fontId="0" fillId="0" borderId="0" xfId="0"/>
    <xf numFmtId="0" fontId="2" fillId="0" borderId="0" xfId="0" applyFont="1"/>
    <xf numFmtId="0" fontId="2" fillId="9" borderId="1" xfId="0" applyFont="1" applyFill="1" applyBorder="1"/>
    <xf numFmtId="164" fontId="0" fillId="0" borderId="0" xfId="1" applyNumberFormat="1" applyFont="1"/>
    <xf numFmtId="0" fontId="0" fillId="6" borderId="19" xfId="0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164" fontId="0" fillId="6" borderId="21" xfId="1" applyNumberFormat="1" applyFont="1" applyFill="1" applyBorder="1" applyAlignment="1">
      <alignment horizontal="center"/>
    </xf>
    <xf numFmtId="164" fontId="21" fillId="0" borderId="0" xfId="1" applyNumberFormat="1" applyFont="1" applyFill="1"/>
    <xf numFmtId="0" fontId="0" fillId="0" borderId="0" xfId="0"/>
    <xf numFmtId="0" fontId="2" fillId="0" borderId="0" xfId="0" applyFont="1"/>
    <xf numFmtId="49" fontId="3" fillId="0" borderId="0" xfId="0" applyNumberFormat="1" applyFont="1"/>
    <xf numFmtId="164" fontId="10" fillId="0" borderId="0" xfId="1" applyNumberFormat="1" applyFont="1" applyBorder="1"/>
    <xf numFmtId="164" fontId="10" fillId="0" borderId="23" xfId="1" applyNumberFormat="1" applyFont="1" applyBorder="1"/>
    <xf numFmtId="164" fontId="0" fillId="0" borderId="0" xfId="0" applyNumberFormat="1"/>
    <xf numFmtId="165" fontId="11" fillId="8" borderId="1" xfId="5" applyNumberFormat="1" applyFont="1" applyBorder="1" applyAlignment="1">
      <alignment horizontal="center"/>
    </xf>
    <xf numFmtId="164" fontId="10" fillId="0" borderId="0" xfId="0" applyNumberFormat="1" applyFont="1"/>
    <xf numFmtId="0" fontId="0" fillId="0" borderId="1" xfId="0" applyBorder="1" applyAlignment="1">
      <alignment horizontal="center"/>
    </xf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164" fontId="10" fillId="0" borderId="5" xfId="1" applyNumberFormat="1" applyFont="1" applyBorder="1"/>
    <xf numFmtId="164" fontId="10" fillId="0" borderId="27" xfId="1" applyNumberFormat="1" applyFont="1" applyBorder="1"/>
    <xf numFmtId="164" fontId="10" fillId="0" borderId="6" xfId="1" applyNumberFormat="1" applyFont="1" applyBorder="1"/>
    <xf numFmtId="0" fontId="2" fillId="0" borderId="1" xfId="0" applyFont="1" applyBorder="1"/>
    <xf numFmtId="0" fontId="17" fillId="5" borderId="0" xfId="0" applyFont="1" applyFill="1"/>
    <xf numFmtId="0" fontId="0" fillId="0" borderId="1" xfId="0" applyBorder="1"/>
    <xf numFmtId="164" fontId="10" fillId="3" borderId="22" xfId="1" applyNumberFormat="1" applyFont="1" applyFill="1" applyBorder="1"/>
    <xf numFmtId="164" fontId="10" fillId="5" borderId="0" xfId="1" applyNumberFormat="1" applyFont="1" applyFill="1" applyBorder="1"/>
    <xf numFmtId="164" fontId="10" fillId="5" borderId="25" xfId="1" applyNumberFormat="1" applyFont="1" applyFill="1" applyBorder="1"/>
    <xf numFmtId="49" fontId="3" fillId="0" borderId="0" xfId="26" applyNumberFormat="1" applyFont="1"/>
    <xf numFmtId="0" fontId="3" fillId="0" borderId="0" xfId="26" applyNumberFormat="1" applyFont="1"/>
    <xf numFmtId="49" fontId="3" fillId="0" borderId="25" xfId="26" applyNumberFormat="1" applyFont="1" applyBorder="1"/>
    <xf numFmtId="0" fontId="3" fillId="0" borderId="25" xfId="26" applyNumberFormat="1" applyFont="1" applyBorder="1"/>
    <xf numFmtId="0" fontId="0" fillId="0" borderId="0" xfId="0"/>
    <xf numFmtId="49" fontId="3" fillId="0" borderId="0" xfId="0" applyNumberFormat="1" applyFont="1"/>
    <xf numFmtId="0" fontId="3" fillId="0" borderId="0" xfId="0" applyNumberFormat="1" applyFont="1"/>
    <xf numFmtId="0" fontId="12" fillId="3" borderId="2" xfId="0" applyFont="1" applyFill="1" applyBorder="1"/>
    <xf numFmtId="0" fontId="12" fillId="3" borderId="3" xfId="0" applyFont="1" applyFill="1" applyBorder="1"/>
    <xf numFmtId="0" fontId="13" fillId="3" borderId="3" xfId="0" applyFont="1" applyFill="1" applyBorder="1"/>
    <xf numFmtId="0" fontId="13" fillId="3" borderId="4" xfId="0" applyFont="1" applyFill="1" applyBorder="1"/>
    <xf numFmtId="49" fontId="0" fillId="5" borderId="0" xfId="0" applyNumberFormat="1" applyFill="1"/>
    <xf numFmtId="0" fontId="0" fillId="0" borderId="0" xfId="0"/>
    <xf numFmtId="0" fontId="0" fillId="0" borderId="0" xfId="0" applyNumberFormat="1"/>
    <xf numFmtId="0" fontId="0" fillId="5" borderId="0" xfId="0" applyNumberFormat="1" applyFill="1"/>
    <xf numFmtId="0" fontId="15" fillId="0" borderId="0" xfId="0" applyFont="1" applyFill="1" applyBorder="1" applyAlignment="1">
      <alignment horizontal="left"/>
    </xf>
    <xf numFmtId="0" fontId="15" fillId="0" borderId="0" xfId="0" applyFont="1" applyFill="1" applyBorder="1"/>
    <xf numFmtId="0" fontId="3" fillId="0" borderId="0" xfId="0" quotePrefix="1" applyFont="1" applyFill="1"/>
    <xf numFmtId="0" fontId="3" fillId="0" borderId="0" xfId="0" quotePrefix="1" applyFont="1" applyFill="1" applyAlignment="1">
      <alignment horizontal="left"/>
    </xf>
    <xf numFmtId="0" fontId="0" fillId="0" borderId="2" xfId="0" applyNumberFormat="1" applyBorder="1"/>
    <xf numFmtId="0" fontId="0" fillId="0" borderId="3" xfId="0" applyNumberFormat="1" applyBorder="1"/>
    <xf numFmtId="0" fontId="0" fillId="0" borderId="0" xfId="0"/>
    <xf numFmtId="0" fontId="13" fillId="11" borderId="3" xfId="0" applyFont="1" applyFill="1" applyBorder="1"/>
    <xf numFmtId="0" fontId="13" fillId="5" borderId="3" xfId="0" applyFont="1" applyFill="1" applyBorder="1"/>
    <xf numFmtId="0" fontId="0" fillId="0" borderId="0" xfId="0"/>
    <xf numFmtId="0" fontId="0" fillId="0" borderId="0" xfId="0"/>
    <xf numFmtId="0" fontId="0" fillId="0" borderId="0" xfId="0"/>
  </cellXfs>
  <cellStyles count="27">
    <cellStyle name="Bad" xfId="5" builtinId="27"/>
    <cellStyle name="Comma" xfId="1" builtinId="3"/>
    <cellStyle name="Comma 2" xfId="16"/>
    <cellStyle name="Comma 3" xfId="14"/>
    <cellStyle name="Normal" xfId="0" builtinId="0"/>
    <cellStyle name="Normal 10" xfId="21"/>
    <cellStyle name="Normal 11" xfId="9"/>
    <cellStyle name="Normal 12" xfId="13"/>
    <cellStyle name="Normal 15" xfId="25"/>
    <cellStyle name="Normal 2" xfId="10"/>
    <cellStyle name="Normal 2 2" xfId="22"/>
    <cellStyle name="Normal 20" xfId="26"/>
    <cellStyle name="Normal 25" xfId="6"/>
    <cellStyle name="Normal 27" xfId="2"/>
    <cellStyle name="Normal 3" xfId="8"/>
    <cellStyle name="Normal 4" xfId="3"/>
    <cellStyle name="Normal 5" xfId="11"/>
    <cellStyle name="Normal 5 2" xfId="24"/>
    <cellStyle name="Normal 50" xfId="15"/>
    <cellStyle name="Normal 6" xfId="12"/>
    <cellStyle name="Normal 6 2" xfId="23"/>
    <cellStyle name="Normal 7" xfId="17"/>
    <cellStyle name="Normal 8" xfId="18"/>
    <cellStyle name="Normal 9" xfId="20"/>
    <cellStyle name="Normal_Sheet1" xfId="4"/>
    <cellStyle name="Percent" xfId="7" builtinId="5"/>
    <cellStyle name="Percent 2" xfId="19"/>
  </cellStyles>
  <dxfs count="5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5"/>
  </sheetPr>
  <dimension ref="A1:CB39"/>
  <sheetViews>
    <sheetView showGridLines="0" zoomScale="80" zoomScaleNormal="80" workbookViewId="0"/>
  </sheetViews>
  <sheetFormatPr defaultRowHeight="15" x14ac:dyDescent="0.25"/>
  <cols>
    <col min="1" max="1" width="10.42578125" customWidth="1"/>
    <col min="2" max="2" width="12.5703125" bestFit="1" customWidth="1"/>
    <col min="3" max="5" width="11.5703125" bestFit="1" customWidth="1"/>
    <col min="6" max="15" width="10.5703125" bestFit="1" customWidth="1"/>
    <col min="16" max="16" width="9.7109375" bestFit="1" customWidth="1"/>
    <col min="17" max="17" width="10.5703125" bestFit="1" customWidth="1"/>
    <col min="18" max="22" width="9" bestFit="1" customWidth="1"/>
    <col min="23" max="23" width="8.7109375" bestFit="1" customWidth="1"/>
    <col min="24" max="25" width="9.7109375" bestFit="1" customWidth="1"/>
    <col min="26" max="26" width="9" bestFit="1" customWidth="1"/>
    <col min="29" max="29" width="12.5703125" bestFit="1" customWidth="1"/>
    <col min="30" max="33" width="12.28515625" bestFit="1" customWidth="1"/>
    <col min="34" max="46" width="11.28515625" bestFit="1" customWidth="1"/>
    <col min="47" max="47" width="10.28515625" bestFit="1" customWidth="1"/>
    <col min="48" max="48" width="11.28515625" bestFit="1" customWidth="1"/>
    <col min="49" max="51" width="9.5703125" bestFit="1" customWidth="1"/>
    <col min="52" max="52" width="10.28515625" bestFit="1" customWidth="1"/>
    <col min="53" max="53" width="11.28515625" bestFit="1" customWidth="1"/>
    <col min="56" max="58" width="12.28515625" bestFit="1" customWidth="1"/>
    <col min="59" max="63" width="11.5703125" bestFit="1" customWidth="1"/>
    <col min="64" max="65" width="11.28515625" bestFit="1" customWidth="1"/>
    <col min="66" max="70" width="10.5703125" bestFit="1" customWidth="1"/>
    <col min="71" max="71" width="9.7109375" bestFit="1" customWidth="1"/>
    <col min="72" max="72" width="9" bestFit="1" customWidth="1"/>
    <col min="73" max="76" width="10.5703125" bestFit="1" customWidth="1"/>
    <col min="77" max="77" width="9" bestFit="1" customWidth="1"/>
    <col min="78" max="78" width="10.5703125" bestFit="1" customWidth="1"/>
    <col min="79" max="79" width="9" bestFit="1" customWidth="1"/>
    <col min="80" max="80" width="10.5703125" bestFit="1" customWidth="1"/>
  </cols>
  <sheetData>
    <row r="1" spans="1:80" x14ac:dyDescent="0.25">
      <c r="A1" t="s">
        <v>397</v>
      </c>
    </row>
    <row r="2" spans="1:80" s="52" customFormat="1" x14ac:dyDescent="0.25">
      <c r="A2" s="21" t="s">
        <v>394</v>
      </c>
      <c r="AB2" s="21" t="s">
        <v>950</v>
      </c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58"/>
      <c r="AR2" s="58"/>
      <c r="AS2" s="58"/>
      <c r="AT2" s="58"/>
      <c r="AU2" s="58"/>
      <c r="AV2" s="58"/>
      <c r="AW2" s="58"/>
      <c r="AX2" s="58"/>
      <c r="AY2" s="58"/>
      <c r="AZ2" s="58"/>
      <c r="BA2" s="58"/>
      <c r="BB2" s="58"/>
      <c r="BC2" s="21" t="s">
        <v>951</v>
      </c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</row>
    <row r="3" spans="1:80" x14ac:dyDescent="0.25">
      <c r="A3" s="44" t="s">
        <v>0</v>
      </c>
      <c r="B3" s="43" t="s">
        <v>308</v>
      </c>
      <c r="C3" s="43" t="s">
        <v>333</v>
      </c>
      <c r="D3" s="43" t="s">
        <v>334</v>
      </c>
      <c r="E3" s="43" t="s">
        <v>331</v>
      </c>
      <c r="F3" s="43" t="s">
        <v>329</v>
      </c>
      <c r="G3" s="43" t="s">
        <v>327</v>
      </c>
      <c r="H3" s="43" t="s">
        <v>325</v>
      </c>
      <c r="I3" s="43" t="s">
        <v>323</v>
      </c>
      <c r="J3" s="43" t="s">
        <v>321</v>
      </c>
      <c r="K3" s="43" t="s">
        <v>319</v>
      </c>
      <c r="L3" s="43" t="s">
        <v>317</v>
      </c>
      <c r="M3" s="43" t="s">
        <v>340</v>
      </c>
      <c r="N3" s="43" t="s">
        <v>341</v>
      </c>
      <c r="O3" s="43" t="s">
        <v>315</v>
      </c>
      <c r="P3" s="43" t="s">
        <v>358</v>
      </c>
      <c r="Q3" s="43" t="s">
        <v>313</v>
      </c>
      <c r="R3" s="43" t="s">
        <v>348</v>
      </c>
      <c r="S3" s="43" t="s">
        <v>353</v>
      </c>
      <c r="T3" s="43" t="s">
        <v>356</v>
      </c>
      <c r="U3" s="43" t="s">
        <v>338</v>
      </c>
      <c r="V3" s="43" t="s">
        <v>364</v>
      </c>
      <c r="W3" s="43" t="s">
        <v>355</v>
      </c>
      <c r="X3" s="43" t="s">
        <v>360</v>
      </c>
      <c r="Y3" s="43" t="s">
        <v>351</v>
      </c>
      <c r="Z3" s="43" t="s">
        <v>311</v>
      </c>
      <c r="AB3" s="44" t="s">
        <v>0</v>
      </c>
      <c r="AC3" s="72" t="s">
        <v>308</v>
      </c>
      <c r="AD3" s="72" t="s">
        <v>333</v>
      </c>
      <c r="AE3" s="72" t="s">
        <v>334</v>
      </c>
      <c r="AF3" s="72" t="s">
        <v>331</v>
      </c>
      <c r="AG3" s="72" t="s">
        <v>329</v>
      </c>
      <c r="AH3" s="72" t="s">
        <v>327</v>
      </c>
      <c r="AI3" s="72" t="s">
        <v>325</v>
      </c>
      <c r="AJ3" s="72" t="s">
        <v>323</v>
      </c>
      <c r="AK3" s="72" t="s">
        <v>321</v>
      </c>
      <c r="AL3" s="72" t="s">
        <v>319</v>
      </c>
      <c r="AM3" s="72" t="s">
        <v>317</v>
      </c>
      <c r="AN3" s="72" t="s">
        <v>340</v>
      </c>
      <c r="AO3" s="72" t="s">
        <v>341</v>
      </c>
      <c r="AP3" s="72" t="s">
        <v>315</v>
      </c>
      <c r="AQ3" s="72" t="s">
        <v>358</v>
      </c>
      <c r="AR3" s="72" t="s">
        <v>313</v>
      </c>
      <c r="AS3" s="72" t="s">
        <v>348</v>
      </c>
      <c r="AT3" s="72" t="s">
        <v>353</v>
      </c>
      <c r="AU3" s="72" t="s">
        <v>356</v>
      </c>
      <c r="AV3" s="72" t="s">
        <v>338</v>
      </c>
      <c r="AW3" s="72" t="s">
        <v>364</v>
      </c>
      <c r="AX3" s="72" t="s">
        <v>355</v>
      </c>
      <c r="AY3" s="72" t="s">
        <v>360</v>
      </c>
      <c r="AZ3" s="72" t="s">
        <v>351</v>
      </c>
      <c r="BA3" s="72" t="s">
        <v>311</v>
      </c>
      <c r="BB3" s="58"/>
      <c r="BC3" s="75" t="s">
        <v>0</v>
      </c>
      <c r="BD3" s="72" t="s">
        <v>308</v>
      </c>
      <c r="BE3" s="72" t="s">
        <v>333</v>
      </c>
      <c r="BF3" s="72" t="s">
        <v>334</v>
      </c>
      <c r="BG3" s="72" t="s">
        <v>331</v>
      </c>
      <c r="BH3" s="72" t="s">
        <v>329</v>
      </c>
      <c r="BI3" s="72" t="s">
        <v>327</v>
      </c>
      <c r="BJ3" s="72" t="s">
        <v>325</v>
      </c>
      <c r="BK3" s="72" t="s">
        <v>323</v>
      </c>
      <c r="BL3" s="72" t="s">
        <v>321</v>
      </c>
      <c r="BM3" s="72" t="s">
        <v>319</v>
      </c>
      <c r="BN3" s="72" t="s">
        <v>317</v>
      </c>
      <c r="BO3" s="72" t="s">
        <v>340</v>
      </c>
      <c r="BP3" s="72" t="s">
        <v>341</v>
      </c>
      <c r="BQ3" s="72" t="s">
        <v>315</v>
      </c>
      <c r="BR3" s="72" t="s">
        <v>358</v>
      </c>
      <c r="BS3" s="72" t="s">
        <v>313</v>
      </c>
      <c r="BT3" s="72" t="s">
        <v>348</v>
      </c>
      <c r="BU3" s="72" t="s">
        <v>353</v>
      </c>
      <c r="BV3" s="72" t="s">
        <v>356</v>
      </c>
      <c r="BW3" s="72" t="s">
        <v>338</v>
      </c>
      <c r="BX3" s="72" t="s">
        <v>364</v>
      </c>
      <c r="BY3" s="72" t="s">
        <v>355</v>
      </c>
      <c r="BZ3" s="72" t="s">
        <v>360</v>
      </c>
      <c r="CA3" s="72" t="s">
        <v>351</v>
      </c>
      <c r="CB3" s="72" t="s">
        <v>311</v>
      </c>
    </row>
    <row r="4" spans="1:80" x14ac:dyDescent="0.25">
      <c r="A4" s="21" t="s">
        <v>23</v>
      </c>
      <c r="B4" s="42">
        <f>'O-Lag'!B4</f>
        <v>201801</v>
      </c>
      <c r="C4" s="42">
        <f>'O-Lag'!C4</f>
        <v>201712</v>
      </c>
      <c r="D4" s="42">
        <f>'O-Lag'!D4</f>
        <v>201711</v>
      </c>
      <c r="E4" s="42" t="str">
        <f>'O-Lag'!E4</f>
        <v>201710</v>
      </c>
      <c r="F4" s="42" t="str">
        <f>'O-Lag'!F4</f>
        <v>201709</v>
      </c>
      <c r="G4" s="42" t="str">
        <f>'O-Lag'!G4</f>
        <v>201708</v>
      </c>
      <c r="H4" s="42" t="str">
        <f>'O-Lag'!H4</f>
        <v>201707</v>
      </c>
      <c r="I4" s="42" t="str">
        <f>'O-Lag'!I4</f>
        <v>201706</v>
      </c>
      <c r="J4" s="42" t="str">
        <f>'O-Lag'!J4</f>
        <v>201705</v>
      </c>
      <c r="K4" s="42" t="str">
        <f>'O-Lag'!K4</f>
        <v>201704</v>
      </c>
      <c r="L4" s="42" t="str">
        <f>'O-Lag'!L4</f>
        <v>201703</v>
      </c>
      <c r="M4" s="42" t="str">
        <f>'O-Lag'!M4</f>
        <v>201702</v>
      </c>
      <c r="N4" s="42" t="str">
        <f>'O-Lag'!N4</f>
        <v>201701</v>
      </c>
      <c r="O4" s="42" t="str">
        <f>'O-Lag'!O4</f>
        <v>201612</v>
      </c>
      <c r="P4" s="42" t="str">
        <f>'O-Lag'!P4</f>
        <v>201611</v>
      </c>
      <c r="Q4" s="42" t="str">
        <f>'O-Lag'!Q4</f>
        <v>201610</v>
      </c>
      <c r="R4" s="42" t="str">
        <f>'O-Lag'!R4</f>
        <v>201609</v>
      </c>
      <c r="S4" s="42" t="str">
        <f>'O-Lag'!S4</f>
        <v>201608</v>
      </c>
      <c r="T4" s="42" t="str">
        <f>'O-Lag'!T4</f>
        <v>201607</v>
      </c>
      <c r="U4" s="42" t="str">
        <f>'O-Lag'!U4</f>
        <v>201606</v>
      </c>
      <c r="V4" s="42" t="str">
        <f>'O-Lag'!V4</f>
        <v>201605</v>
      </c>
      <c r="W4" s="42" t="str">
        <f>'O-Lag'!W4</f>
        <v>201604</v>
      </c>
      <c r="X4" s="42" t="str">
        <f>'O-Lag'!X4</f>
        <v>201603</v>
      </c>
      <c r="Y4" s="42" t="str">
        <f>'O-Lag'!Y4</f>
        <v>201602</v>
      </c>
      <c r="Z4" s="42" t="str">
        <f>'O-Lag'!Z4</f>
        <v>201601</v>
      </c>
      <c r="AB4" s="21" t="s">
        <v>23</v>
      </c>
      <c r="AC4" s="74">
        <f>B4</f>
        <v>201801</v>
      </c>
      <c r="AD4" s="74">
        <f t="shared" ref="AD4:BA4" si="0">C4</f>
        <v>201712</v>
      </c>
      <c r="AE4" s="74">
        <f t="shared" si="0"/>
        <v>201711</v>
      </c>
      <c r="AF4" s="74" t="str">
        <f t="shared" si="0"/>
        <v>201710</v>
      </c>
      <c r="AG4" s="74" t="str">
        <f t="shared" si="0"/>
        <v>201709</v>
      </c>
      <c r="AH4" s="74" t="str">
        <f t="shared" si="0"/>
        <v>201708</v>
      </c>
      <c r="AI4" s="74" t="str">
        <f t="shared" si="0"/>
        <v>201707</v>
      </c>
      <c r="AJ4" s="74" t="str">
        <f t="shared" si="0"/>
        <v>201706</v>
      </c>
      <c r="AK4" s="74" t="str">
        <f t="shared" si="0"/>
        <v>201705</v>
      </c>
      <c r="AL4" s="74" t="str">
        <f t="shared" si="0"/>
        <v>201704</v>
      </c>
      <c r="AM4" s="74" t="str">
        <f t="shared" si="0"/>
        <v>201703</v>
      </c>
      <c r="AN4" s="74" t="str">
        <f t="shared" si="0"/>
        <v>201702</v>
      </c>
      <c r="AO4" s="74" t="str">
        <f t="shared" si="0"/>
        <v>201701</v>
      </c>
      <c r="AP4" s="74" t="str">
        <f t="shared" si="0"/>
        <v>201612</v>
      </c>
      <c r="AQ4" s="74" t="str">
        <f t="shared" si="0"/>
        <v>201611</v>
      </c>
      <c r="AR4" s="74" t="str">
        <f t="shared" si="0"/>
        <v>201610</v>
      </c>
      <c r="AS4" s="74" t="str">
        <f t="shared" si="0"/>
        <v>201609</v>
      </c>
      <c r="AT4" s="74" t="str">
        <f t="shared" si="0"/>
        <v>201608</v>
      </c>
      <c r="AU4" s="74" t="str">
        <f t="shared" si="0"/>
        <v>201607</v>
      </c>
      <c r="AV4" s="74" t="str">
        <f t="shared" si="0"/>
        <v>201606</v>
      </c>
      <c r="AW4" s="74" t="str">
        <f t="shared" si="0"/>
        <v>201605</v>
      </c>
      <c r="AX4" s="74" t="str">
        <f t="shared" si="0"/>
        <v>201604</v>
      </c>
      <c r="AY4" s="74" t="str">
        <f t="shared" si="0"/>
        <v>201603</v>
      </c>
      <c r="AZ4" s="74" t="str">
        <f t="shared" si="0"/>
        <v>201602</v>
      </c>
      <c r="BA4" s="74" t="str">
        <f t="shared" si="0"/>
        <v>201601</v>
      </c>
      <c r="BB4" s="58"/>
      <c r="BC4" s="21" t="s">
        <v>23</v>
      </c>
      <c r="BD4" s="73" t="s">
        <v>4</v>
      </c>
      <c r="BE4" s="73" t="s">
        <v>335</v>
      </c>
      <c r="BF4" s="73" t="s">
        <v>332</v>
      </c>
      <c r="BG4" s="73" t="s">
        <v>330</v>
      </c>
      <c r="BH4" s="73" t="s">
        <v>328</v>
      </c>
      <c r="BI4" s="73" t="s">
        <v>326</v>
      </c>
      <c r="BJ4" s="73" t="s">
        <v>324</v>
      </c>
      <c r="BK4" s="73" t="s">
        <v>322</v>
      </c>
      <c r="BL4" s="73" t="s">
        <v>320</v>
      </c>
      <c r="BM4" s="73" t="s">
        <v>318</v>
      </c>
      <c r="BN4" s="73" t="s">
        <v>316</v>
      </c>
      <c r="BO4" s="73" t="s">
        <v>342</v>
      </c>
      <c r="BP4" s="73" t="s">
        <v>339</v>
      </c>
      <c r="BQ4" s="73" t="s">
        <v>314</v>
      </c>
      <c r="BR4" s="73" t="s">
        <v>357</v>
      </c>
      <c r="BS4" s="73" t="s">
        <v>312</v>
      </c>
      <c r="BT4" s="73" t="s">
        <v>361</v>
      </c>
      <c r="BU4" s="73" t="s">
        <v>347</v>
      </c>
      <c r="BV4" s="73" t="s">
        <v>352</v>
      </c>
      <c r="BW4" s="73" t="s">
        <v>337</v>
      </c>
      <c r="BX4" s="73" t="s">
        <v>366</v>
      </c>
      <c r="BY4" s="73" t="s">
        <v>354</v>
      </c>
      <c r="BZ4" s="73" t="s">
        <v>359</v>
      </c>
      <c r="CA4" s="73" t="s">
        <v>350</v>
      </c>
      <c r="CB4" s="73" t="s">
        <v>349</v>
      </c>
    </row>
    <row r="5" spans="1:80" x14ac:dyDescent="0.25">
      <c r="A5" s="34" t="s">
        <v>95</v>
      </c>
      <c r="B5" s="45">
        <f>SUMIFS(FastClose!$H$3:$H$20000,FastClose!$K$3:$K$20000,$A5,FastClose!$G$3:$G$20000,B$3,FastClose!$D$3:$D$20000,$A$3)</f>
        <v>591334.07999999996</v>
      </c>
      <c r="C5" s="27">
        <f>SUMIFS(FastClose!$H$3:$H$20000,FastClose!$K$3:$K$20000,$A5,FastClose!$G$3:$G$20000,C$3,FastClose!$D$3:$D$20000,$A$3)</f>
        <v>410714.94000000006</v>
      </c>
      <c r="D5" s="27">
        <f>SUMIFS(FastClose!$H$3:$H$20000,FastClose!$K$3:$K$20000,$A5,FastClose!$G$3:$G$20000,D$3,FastClose!$D$3:$D$20000,$A$3)</f>
        <v>294613.53999999998</v>
      </c>
      <c r="E5" s="27">
        <f>SUMIFS(FastClose!$H$3:$H$20000,FastClose!$K$3:$K$20000,$A5,FastClose!$G$3:$G$20000,E$3,FastClose!$D$3:$D$20000,$A$3)</f>
        <v>181974.09</v>
      </c>
      <c r="F5" s="27">
        <f>SUMIFS(FastClose!$H$3:$H$20000,FastClose!$K$3:$K$20000,$A5,FastClose!$G$3:$G$20000,F$3,FastClose!$D$3:$D$20000,$A$3)</f>
        <v>45006.8</v>
      </c>
      <c r="G5" s="27">
        <f>SUMIFS(FastClose!$H$3:$H$20000,FastClose!$K$3:$K$20000,$A5,FastClose!$G$3:$G$20000,G$3,FastClose!$D$3:$D$20000,$A$3)</f>
        <v>2880.19</v>
      </c>
      <c r="H5" s="27">
        <f>SUMIFS(FastClose!$H$3:$H$20000,FastClose!$K$3:$K$20000,$A5,FastClose!$G$3:$G$20000,H$3,FastClose!$D$3:$D$20000,$A$3)</f>
        <v>34273</v>
      </c>
      <c r="I5" s="27">
        <f>SUMIFS(FastClose!$H$3:$H$20000,FastClose!$K$3:$K$20000,$A5,FastClose!$G$3:$G$20000,I$3,FastClose!$D$3:$D$20000,$A$3)</f>
        <v>397115.2</v>
      </c>
      <c r="J5" s="27">
        <f>SUMIFS(FastClose!$H$3:$H$20000,FastClose!$K$3:$K$20000,$A5,FastClose!$G$3:$G$20000,J$3,FastClose!$D$3:$D$20000,$A$3)</f>
        <v>30070</v>
      </c>
      <c r="K5" s="27">
        <f>SUMIFS(FastClose!$H$3:$H$20000,FastClose!$K$3:$K$20000,$A5,FastClose!$G$3:$G$20000,K$3,FastClose!$D$3:$D$20000,$A$3)</f>
        <v>0</v>
      </c>
      <c r="L5" s="27">
        <f>SUMIFS(FastClose!$H$3:$H$20000,FastClose!$K$3:$K$20000,$A5,FastClose!$G$3:$G$20000,L$3,FastClose!$D$3:$D$20000,$A$3)</f>
        <v>17648</v>
      </c>
      <c r="M5" s="27">
        <f>SUMIFS(FastClose!$H$3:$H$20000,FastClose!$K$3:$K$20000,$A5,FastClose!$G$3:$G$20000,M$3,FastClose!$D$3:$D$20000,$A$3)</f>
        <v>0</v>
      </c>
      <c r="N5" s="27">
        <f>SUMIFS(FastClose!$H$3:$H$20000,FastClose!$K$3:$K$20000,$A5,FastClose!$G$3:$G$20000,N$3,FastClose!$D$3:$D$20000,$A$3)</f>
        <v>-1364.96</v>
      </c>
      <c r="O5" s="27">
        <f>SUMIFS(FastClose!$H$3:$H$20000,FastClose!$K$3:$K$20000,$A5,FastClose!$G$3:$G$20000,O$3,FastClose!$D$3:$D$20000,$A$3)</f>
        <v>0</v>
      </c>
      <c r="P5" s="27">
        <f>SUMIFS(FastClose!$H$3:$H$20000,FastClose!$K$3:$K$20000,$A5,FastClose!$G$3:$G$20000,P$3,FastClose!$D$3:$D$20000,$A$3)</f>
        <v>0</v>
      </c>
      <c r="Q5" s="27">
        <f>SUMIFS(FastClose!$H$3:$H$20000,FastClose!$K$3:$K$20000,$A5,FastClose!$G$3:$G$20000,Q$3,FastClose!$D$3:$D$20000,$A$3)</f>
        <v>0</v>
      </c>
      <c r="R5" s="27">
        <f>SUMIFS(FastClose!$H$3:$H$20000,FastClose!$K$3:$K$20000,$A5,FastClose!$G$3:$G$20000,R$3,FastClose!$D$3:$D$20000,$A$3)</f>
        <v>0</v>
      </c>
      <c r="S5" s="27">
        <f>SUMIFS(FastClose!$H$3:$H$20000,FastClose!$K$3:$K$20000,$A5,FastClose!$G$3:$G$20000,S$3,FastClose!$D$3:$D$20000,$A$3)</f>
        <v>0</v>
      </c>
      <c r="T5" s="27">
        <f>SUMIFS(FastClose!$H$3:$H$20000,FastClose!$K$3:$K$20000,$A5,FastClose!$G$3:$G$20000,T$3,FastClose!$D$3:$D$20000,$A$3)</f>
        <v>0</v>
      </c>
      <c r="U5" s="27">
        <f>SUMIFS(FastClose!$H$3:$H$20000,FastClose!$K$3:$K$20000,$A5,FastClose!$G$3:$G$20000,U$3,FastClose!$D$3:$D$20000,$A$3)</f>
        <v>0</v>
      </c>
      <c r="V5" s="27">
        <f>SUMIFS(FastClose!$H$3:$H$20000,FastClose!$K$3:$K$20000,$A5,FastClose!$G$3:$G$20000,V$3,FastClose!$D$3:$D$20000,$A$3)</f>
        <v>0</v>
      </c>
      <c r="W5" s="27">
        <f>SUMIFS(FastClose!$H$3:$H$20000,FastClose!$K$3:$K$20000,$A5,FastClose!$G$3:$G$20000,W$3,FastClose!$D$3:$D$20000,$A$3)</f>
        <v>0</v>
      </c>
      <c r="X5" s="27">
        <f>SUMIFS(FastClose!$H$3:$H$20000,FastClose!$K$3:$K$20000,$A5,FastClose!$G$3:$G$20000,X$3,FastClose!$D$3:$D$20000,$A$3)</f>
        <v>0</v>
      </c>
      <c r="Y5" s="27">
        <f>SUMIFS(FastClose!$H$3:$H$20000,FastClose!$K$3:$K$20000,$A5,FastClose!$G$3:$G$20000,Y$3,FastClose!$D$3:$D$20000,$A$3)</f>
        <v>0</v>
      </c>
      <c r="Z5" s="28">
        <f>SUMIFS(FastClose!$H$3:$H$20000,FastClose!$K$3:$K$20000,$A5,FastClose!$G$3:$G$20000,Z$3,FastClose!$D$3:$D$20000,$A$3)</f>
        <v>0</v>
      </c>
      <c r="AB5" s="34" t="s">
        <v>95</v>
      </c>
      <c r="AC5" s="45">
        <f>SUMIFS(BISDATA!$L$3:$L$20000,BISDATA!$A$3:$A$20000,$AB5,BISDATA!$M$3:$M$20000,AC$4,BISDATA!$I$3:$I$20000,$AB$3)</f>
        <v>591334.08000000007</v>
      </c>
      <c r="AD5" s="27">
        <f>SUMIFS(BISDATA!$L$3:$L$20000,BISDATA!$A$3:$A$20000,$AB5,BISDATA!$M$3:$M$20000,AD$4,BISDATA!$I$3:$I$20000,$AB$3)</f>
        <v>410714.93999999994</v>
      </c>
      <c r="AE5" s="27">
        <f>SUMIFS(BISDATA!$L$3:$L$20000,BISDATA!$A$3:$A$20000,$AB5,BISDATA!$M$3:$M$20000,AE$4,BISDATA!$I$3:$I$20000,$AB$3)</f>
        <v>294613.53999999998</v>
      </c>
      <c r="AF5" s="27">
        <f>SUMIFS(BISDATA!$L$3:$L$20000,BISDATA!$A$3:$A$20000,$AB5,BISDATA!$M$3:$M$20000,AF$4,BISDATA!$I$3:$I$20000,$AB$3)</f>
        <v>181974.09</v>
      </c>
      <c r="AG5" s="27">
        <f>SUMIFS(BISDATA!$L$3:$L$20000,BISDATA!$A$3:$A$20000,$AB5,BISDATA!$M$3:$M$20000,AG$4,BISDATA!$I$3:$I$20000,$AB$3)</f>
        <v>45006.8</v>
      </c>
      <c r="AH5" s="27">
        <f>SUMIFS(BISDATA!$L$3:$L$20000,BISDATA!$A$3:$A$20000,$AB5,BISDATA!$M$3:$M$20000,AH$4,BISDATA!$I$3:$I$20000,$AB$3)</f>
        <v>2880.1900000000023</v>
      </c>
      <c r="AI5" s="27">
        <f>SUMIFS(BISDATA!$L$3:$L$20000,BISDATA!$A$3:$A$20000,$AB5,BISDATA!$M$3:$M$20000,AI$4,BISDATA!$I$3:$I$20000,$AB$3)</f>
        <v>34273</v>
      </c>
      <c r="AJ5" s="27">
        <f>SUMIFS(BISDATA!$L$3:$L$20000,BISDATA!$A$3:$A$20000,$AB5,BISDATA!$M$3:$M$20000,AJ$4,BISDATA!$I$3:$I$20000,$AB$3)</f>
        <v>1969304.56</v>
      </c>
      <c r="AK5" s="27">
        <f>SUMIFS(BISDATA!$L$3:$L$20000,BISDATA!$A$3:$A$20000,$AB5,BISDATA!$M$3:$M$20000,AK$4,BISDATA!$I$3:$I$20000,$AB$3)</f>
        <v>30070</v>
      </c>
      <c r="AL5" s="27">
        <f>SUMIFS(BISDATA!$L$3:$L$20000,BISDATA!$A$3:$A$20000,$AB5,BISDATA!$M$3:$M$20000,AL$4,BISDATA!$I$3:$I$20000,$AB$3)</f>
        <v>0</v>
      </c>
      <c r="AM5" s="27">
        <f>SUMIFS(BISDATA!$L$3:$L$20000,BISDATA!$A$3:$A$20000,$AB5,BISDATA!$M$3:$M$20000,AM$4,BISDATA!$I$3:$I$20000,$AB$3)</f>
        <v>17648.000000000004</v>
      </c>
      <c r="AN5" s="27">
        <f>SUMIFS(BISDATA!$L$3:$L$20000,BISDATA!$A$3:$A$20000,$AB5,BISDATA!$M$3:$M$20000,AN$4,BISDATA!$I$3:$I$20000,$AB$3)</f>
        <v>0</v>
      </c>
      <c r="AO5" s="27">
        <f>SUMIFS(BISDATA!$L$3:$L$20000,BISDATA!$A$3:$A$20000,$AB5,BISDATA!$M$3:$M$20000,AO$4,BISDATA!$I$3:$I$20000,$AB$3)</f>
        <v>-1364.9599999999919</v>
      </c>
      <c r="AP5" s="27">
        <f>SUMIFS(BISDATA!$L$3:$L$20000,BISDATA!$A$3:$A$20000,$AB5,BISDATA!$M$3:$M$20000,AP$4,BISDATA!$I$3:$I$20000,$AB$3)</f>
        <v>0</v>
      </c>
      <c r="AQ5" s="27">
        <f>SUMIFS(BISDATA!$L$3:$L$20000,BISDATA!$A$3:$A$20000,$AB5,BISDATA!$M$3:$M$20000,AQ$4,BISDATA!$I$3:$I$20000,$AB$3)</f>
        <v>0</v>
      </c>
      <c r="AR5" s="27">
        <f>SUMIFS(BISDATA!$L$3:$L$20000,BISDATA!$A$3:$A$20000,$AB5,BISDATA!$M$3:$M$20000,AR$4,BISDATA!$I$3:$I$20000,$AB$3)</f>
        <v>0</v>
      </c>
      <c r="AS5" s="27">
        <f>SUMIFS(BISDATA!$L$3:$L$20000,BISDATA!$A$3:$A$20000,$AB5,BISDATA!$M$3:$M$20000,AS$4,BISDATA!$I$3:$I$20000,$AB$3)</f>
        <v>0</v>
      </c>
      <c r="AT5" s="27">
        <f>SUMIFS(BISDATA!$L$3:$L$20000,BISDATA!$A$3:$A$20000,$AB5,BISDATA!$M$3:$M$20000,AT$4,BISDATA!$I$3:$I$20000,$AB$3)</f>
        <v>0</v>
      </c>
      <c r="AU5" s="27">
        <f>SUMIFS(BISDATA!$L$3:$L$20000,BISDATA!$A$3:$A$20000,$AB5,BISDATA!$M$3:$M$20000,AU$4,BISDATA!$I$3:$I$20000,$AB$3)</f>
        <v>0</v>
      </c>
      <c r="AV5" s="27">
        <f>SUMIFS(BISDATA!$L$3:$L$20000,BISDATA!$A$3:$A$20000,$AB5,BISDATA!$M$3:$M$20000,AV$4,BISDATA!$I$3:$I$20000,$AB$3)</f>
        <v>0</v>
      </c>
      <c r="AW5" s="27">
        <f>SUMIFS(BISDATA!$L$3:$L$20000,BISDATA!$A$3:$A$20000,$AB5,BISDATA!$M$3:$M$20000,AW$4,BISDATA!$I$3:$I$20000,$AB$3)</f>
        <v>0</v>
      </c>
      <c r="AX5" s="27">
        <f>SUMIFS(BISDATA!$L$3:$L$20000,BISDATA!$A$3:$A$20000,$AB5,BISDATA!$M$3:$M$20000,AX$4,BISDATA!$I$3:$I$20000,$AB$3)</f>
        <v>0</v>
      </c>
      <c r="AY5" s="27">
        <f>SUMIFS(BISDATA!$L$3:$L$20000,BISDATA!$A$3:$A$20000,$AB5,BISDATA!$M$3:$M$20000,AY$4,BISDATA!$I$3:$I$20000,$AB$3)</f>
        <v>0</v>
      </c>
      <c r="AZ5" s="27">
        <f>SUMIFS(BISDATA!$L$3:$L$20000,BISDATA!$A$3:$A$20000,$AB5,BISDATA!$M$3:$M$20000,AZ$4,BISDATA!$I$3:$I$20000,$AB$3)</f>
        <v>0</v>
      </c>
      <c r="BA5" s="28">
        <f>SUMIFS(BISDATA!$L$3:$L$20000,BISDATA!$A$3:$A$20000,$AB5,BISDATA!$M$3:$M$20000,BA$4,BISDATA!$I$3:$I$20000,$AB$3)</f>
        <v>0</v>
      </c>
      <c r="BB5" s="58"/>
      <c r="BC5" s="34" t="s">
        <v>95</v>
      </c>
      <c r="BD5" s="45">
        <f>AC5-B5</f>
        <v>0</v>
      </c>
      <c r="BE5" s="27">
        <f t="shared" ref="BE5:BT20" si="1">AD5-C5</f>
        <v>0</v>
      </c>
      <c r="BF5" s="27">
        <f t="shared" si="1"/>
        <v>0</v>
      </c>
      <c r="BG5" s="27">
        <f t="shared" si="1"/>
        <v>0</v>
      </c>
      <c r="BH5" s="27">
        <f t="shared" si="1"/>
        <v>0</v>
      </c>
      <c r="BI5" s="27">
        <f t="shared" si="1"/>
        <v>0</v>
      </c>
      <c r="BJ5" s="27">
        <f t="shared" si="1"/>
        <v>0</v>
      </c>
      <c r="BK5" s="27">
        <f t="shared" si="1"/>
        <v>1572189.36</v>
      </c>
      <c r="BL5" s="27">
        <f t="shared" si="1"/>
        <v>0</v>
      </c>
      <c r="BM5" s="27">
        <f t="shared" si="1"/>
        <v>0</v>
      </c>
      <c r="BN5" s="27">
        <f t="shared" si="1"/>
        <v>0</v>
      </c>
      <c r="BO5" s="27">
        <f t="shared" si="1"/>
        <v>0</v>
      </c>
      <c r="BP5" s="27">
        <f t="shared" si="1"/>
        <v>8.1854523159563541E-12</v>
      </c>
      <c r="BQ5" s="27">
        <f t="shared" si="1"/>
        <v>0</v>
      </c>
      <c r="BR5" s="27">
        <f t="shared" si="1"/>
        <v>0</v>
      </c>
      <c r="BS5" s="27">
        <f t="shared" si="1"/>
        <v>0</v>
      </c>
      <c r="BT5" s="27">
        <f t="shared" si="1"/>
        <v>0</v>
      </c>
      <c r="BU5" s="27">
        <f t="shared" ref="BU5:CB30" si="2">AT5-S5</f>
        <v>0</v>
      </c>
      <c r="BV5" s="27">
        <f t="shared" si="2"/>
        <v>0</v>
      </c>
      <c r="BW5" s="27">
        <f t="shared" si="2"/>
        <v>0</v>
      </c>
      <c r="BX5" s="27">
        <f t="shared" si="2"/>
        <v>0</v>
      </c>
      <c r="BY5" s="27">
        <f t="shared" si="2"/>
        <v>0</v>
      </c>
      <c r="BZ5" s="27">
        <f t="shared" si="2"/>
        <v>0</v>
      </c>
      <c r="CA5" s="27">
        <f t="shared" si="2"/>
        <v>0</v>
      </c>
      <c r="CB5" s="28">
        <f t="shared" si="2"/>
        <v>0</v>
      </c>
    </row>
    <row r="6" spans="1:80" x14ac:dyDescent="0.25">
      <c r="A6" s="35" t="s">
        <v>176</v>
      </c>
      <c r="B6" s="46">
        <f>SUMIFS(FastClose!$H$3:$H$20000,FastClose!$K$3:$K$20000,$A6,FastClose!$G$3:$G$20000,B$3,FastClose!$D$3:$D$20000,$A$3)</f>
        <v>14242533.289999997</v>
      </c>
      <c r="C6" s="29">
        <f>SUMIFS(FastClose!$H$3:$H$20000,FastClose!$K$3:$K$20000,$A6,FastClose!$G$3:$G$20000,C$3,FastClose!$D$3:$D$20000,$A$3)</f>
        <v>29113800.760000128</v>
      </c>
      <c r="D6" s="29">
        <f>SUMIFS(FastClose!$H$3:$H$20000,FastClose!$K$3:$K$20000,$A6,FastClose!$G$3:$G$20000,D$3,FastClose!$D$3:$D$20000,$A$3)</f>
        <v>14494048.219999991</v>
      </c>
      <c r="E6" s="29">
        <f>SUMIFS(FastClose!$H$3:$H$20000,FastClose!$K$3:$K$20000,$A6,FastClose!$G$3:$G$20000,E$3,FastClose!$D$3:$D$20000,$A$3)</f>
        <v>9019489.9199999999</v>
      </c>
      <c r="F6" s="29">
        <f>SUMIFS(FastClose!$H$3:$H$20000,FastClose!$K$3:$K$20000,$A6,FastClose!$G$3:$G$20000,F$3,FastClose!$D$3:$D$20000,$A$3)</f>
        <v>5085467.9700000035</v>
      </c>
      <c r="G6" s="29">
        <f>SUMIFS(FastClose!$H$3:$H$20000,FastClose!$K$3:$K$20000,$A6,FastClose!$G$3:$G$20000,G$3,FastClose!$D$3:$D$20000,$A$3)</f>
        <v>3940671.0299999989</v>
      </c>
      <c r="H6" s="29">
        <f>SUMIFS(FastClose!$H$3:$H$20000,FastClose!$K$3:$K$20000,$A6,FastClose!$G$3:$G$20000,H$3,FastClose!$D$3:$D$20000,$A$3)</f>
        <v>3549765.5299999937</v>
      </c>
      <c r="I6" s="29">
        <f>SUMIFS(FastClose!$H$3:$H$20000,FastClose!$K$3:$K$20000,$A6,FastClose!$G$3:$G$20000,I$3,FastClose!$D$3:$D$20000,$A$3)</f>
        <v>1336655.1600000001</v>
      </c>
      <c r="J6" s="29">
        <f>SUMIFS(FastClose!$H$3:$H$20000,FastClose!$K$3:$K$20000,$A6,FastClose!$G$3:$G$20000,J$3,FastClose!$D$3:$D$20000,$A$3)</f>
        <v>1722025.2700000019</v>
      </c>
      <c r="K6" s="29">
        <f>SUMIFS(FastClose!$H$3:$H$20000,FastClose!$K$3:$K$20000,$A6,FastClose!$G$3:$G$20000,K$3,FastClose!$D$3:$D$20000,$A$3)</f>
        <v>750733.55</v>
      </c>
      <c r="L6" s="29">
        <f>SUMIFS(FastClose!$H$3:$H$20000,FastClose!$K$3:$K$20000,$A6,FastClose!$G$3:$G$20000,L$3,FastClose!$D$3:$D$20000,$A$3)</f>
        <v>1079971.9300000013</v>
      </c>
      <c r="M6" s="29">
        <f>SUMIFS(FastClose!$H$3:$H$20000,FastClose!$K$3:$K$20000,$A6,FastClose!$G$3:$G$20000,M$3,FastClose!$D$3:$D$20000,$A$3)</f>
        <v>451714.43999999989</v>
      </c>
      <c r="N6" s="29">
        <f>SUMIFS(FastClose!$H$3:$H$20000,FastClose!$K$3:$K$20000,$A6,FastClose!$G$3:$G$20000,N$3,FastClose!$D$3:$D$20000,$A$3)</f>
        <v>489576.87000000029</v>
      </c>
      <c r="O6" s="29">
        <f>SUMIFS(FastClose!$H$3:$H$20000,FastClose!$K$3:$K$20000,$A6,FastClose!$G$3:$G$20000,O$3,FastClose!$D$3:$D$20000,$A$3)</f>
        <v>206143.97999999989</v>
      </c>
      <c r="P6" s="29">
        <f>SUMIFS(FastClose!$H$3:$H$20000,FastClose!$K$3:$K$20000,$A6,FastClose!$G$3:$G$20000,P$3,FastClose!$D$3:$D$20000,$A$3)</f>
        <v>218519.85000000003</v>
      </c>
      <c r="Q6" s="29">
        <f>SUMIFS(FastClose!$H$3:$H$20000,FastClose!$K$3:$K$20000,$A6,FastClose!$G$3:$G$20000,Q$3,FastClose!$D$3:$D$20000,$A$3)</f>
        <v>97818.169999999969</v>
      </c>
      <c r="R6" s="29">
        <f>SUMIFS(FastClose!$H$3:$H$20000,FastClose!$K$3:$K$20000,$A6,FastClose!$G$3:$G$20000,R$3,FastClose!$D$3:$D$20000,$A$3)</f>
        <v>48139.609999999993</v>
      </c>
      <c r="S6" s="29">
        <f>SUMIFS(FastClose!$H$3:$H$20000,FastClose!$K$3:$K$20000,$A6,FastClose!$G$3:$G$20000,S$3,FastClose!$D$3:$D$20000,$A$3)</f>
        <v>-7539.949999999998</v>
      </c>
      <c r="T6" s="29">
        <f>SUMIFS(FastClose!$H$3:$H$20000,FastClose!$K$3:$K$20000,$A6,FastClose!$G$3:$G$20000,T$3,FastClose!$D$3:$D$20000,$A$3)</f>
        <v>-560498.02999999991</v>
      </c>
      <c r="U6" s="29">
        <f>SUMIFS(FastClose!$H$3:$H$20000,FastClose!$K$3:$K$20000,$A6,FastClose!$G$3:$G$20000,U$3,FastClose!$D$3:$D$20000,$A$3)</f>
        <v>-61298.379999999917</v>
      </c>
      <c r="V6" s="29">
        <f>SUMIFS(FastClose!$H$3:$H$20000,FastClose!$K$3:$K$20000,$A6,FastClose!$G$3:$G$20000,V$3,FastClose!$D$3:$D$20000,$A$3)</f>
        <v>67256.289999999906</v>
      </c>
      <c r="W6" s="29">
        <f>SUMIFS(FastClose!$H$3:$H$20000,FastClose!$K$3:$K$20000,$A6,FastClose!$G$3:$G$20000,W$3,FastClose!$D$3:$D$20000,$A$3)</f>
        <v>76388.999999999927</v>
      </c>
      <c r="X6" s="29">
        <f>SUMIFS(FastClose!$H$3:$H$20000,FastClose!$K$3:$K$20000,$A6,FastClose!$G$3:$G$20000,X$3,FastClose!$D$3:$D$20000,$A$3)</f>
        <v>20997.679999999989</v>
      </c>
      <c r="Y6" s="29">
        <f>SUMIFS(FastClose!$H$3:$H$20000,FastClose!$K$3:$K$20000,$A6,FastClose!$G$3:$G$20000,Y$3,FastClose!$D$3:$D$20000,$A$3)</f>
        <v>38615.569999999992</v>
      </c>
      <c r="Z6" s="30">
        <f>SUMIFS(FastClose!$H$3:$H$20000,FastClose!$K$3:$K$20000,$A6,FastClose!$G$3:$G$20000,Z$3,FastClose!$D$3:$D$20000,$A$3)</f>
        <v>-226600.81999999995</v>
      </c>
      <c r="AB6" s="35" t="s">
        <v>176</v>
      </c>
      <c r="AC6" s="46">
        <f>SUMIFS(BISDATA!$L$3:$L$20000,BISDATA!$A$3:$A$20000,$AB6,BISDATA!$M$3:$M$20000,AC$4,BISDATA!$I$3:$I$20000,$AB$3)</f>
        <v>14245688.290000003</v>
      </c>
      <c r="AD6" s="29">
        <f>SUMIFS(BISDATA!$L$3:$L$20000,BISDATA!$A$3:$A$20000,$AB6,BISDATA!$M$3:$M$20000,AD$4,BISDATA!$I$3:$I$20000,$AB$3)</f>
        <v>29113653.270000435</v>
      </c>
      <c r="AE6" s="29">
        <f>SUMIFS(BISDATA!$L$3:$L$20000,BISDATA!$A$3:$A$20000,$AB6,BISDATA!$M$3:$M$20000,AE$4,BISDATA!$I$3:$I$20000,$AB$3)</f>
        <v>14526373.470000006</v>
      </c>
      <c r="AF6" s="29">
        <f>SUMIFS(BISDATA!$L$3:$L$20000,BISDATA!$A$3:$A$20000,$AB6,BISDATA!$M$3:$M$20000,AF$4,BISDATA!$I$3:$I$20000,$AB$3)</f>
        <v>8988650.0500000026</v>
      </c>
      <c r="AG6" s="29">
        <f>SUMIFS(BISDATA!$L$3:$L$20000,BISDATA!$A$3:$A$20000,$AB6,BISDATA!$M$3:$M$20000,AG$4,BISDATA!$I$3:$I$20000,$AB$3)</f>
        <v>5085467.97</v>
      </c>
      <c r="AH6" s="29">
        <f>SUMIFS(BISDATA!$L$3:$L$20000,BISDATA!$A$3:$A$20000,$AB6,BISDATA!$M$3:$M$20000,AH$4,BISDATA!$I$3:$I$20000,$AB$3)</f>
        <v>3940671.0300000128</v>
      </c>
      <c r="AI6" s="29">
        <f>SUMIFS(BISDATA!$L$3:$L$20000,BISDATA!$A$3:$A$20000,$AB6,BISDATA!$M$3:$M$20000,AI$4,BISDATA!$I$3:$I$20000,$AB$3)</f>
        <v>3549765.5300000003</v>
      </c>
      <c r="AJ6" s="29">
        <f>SUMIFS(BISDATA!$L$3:$L$20000,BISDATA!$A$3:$A$20000,$AB6,BISDATA!$M$3:$M$20000,AJ$4,BISDATA!$I$3:$I$20000,$AB$3)</f>
        <v>1336655.1599999997</v>
      </c>
      <c r="AK6" s="29">
        <f>SUMIFS(BISDATA!$L$3:$L$20000,BISDATA!$A$3:$A$20000,$AB6,BISDATA!$M$3:$M$20000,AK$4,BISDATA!$I$3:$I$20000,$AB$3)</f>
        <v>1722025.2699999982</v>
      </c>
      <c r="AL6" s="29">
        <f>SUMIFS(BISDATA!$L$3:$L$20000,BISDATA!$A$3:$A$20000,$AB6,BISDATA!$M$3:$M$20000,AL$4,BISDATA!$I$3:$I$20000,$AB$3)</f>
        <v>750733.54999999993</v>
      </c>
      <c r="AM6" s="29">
        <f>SUMIFS(BISDATA!$L$3:$L$20000,BISDATA!$A$3:$A$20000,$AB6,BISDATA!$M$3:$M$20000,AM$4,BISDATA!$I$3:$I$20000,$AB$3)</f>
        <v>1079971.9300000006</v>
      </c>
      <c r="AN6" s="29">
        <f>SUMIFS(BISDATA!$L$3:$L$20000,BISDATA!$A$3:$A$20000,$AB6,BISDATA!$M$3:$M$20000,AN$4,BISDATA!$I$3:$I$20000,$AB$3)</f>
        <v>436249.00999999989</v>
      </c>
      <c r="AO6" s="29">
        <f>SUMIFS(BISDATA!$L$3:$L$20000,BISDATA!$A$3:$A$20000,$AB6,BISDATA!$M$3:$M$20000,AO$4,BISDATA!$I$3:$I$20000,$AB$3)</f>
        <v>505042.30000000028</v>
      </c>
      <c r="AP6" s="29">
        <f>SUMIFS(BISDATA!$L$3:$L$20000,BISDATA!$A$3:$A$20000,$AB6,BISDATA!$M$3:$M$20000,AP$4,BISDATA!$I$3:$I$20000,$AB$3)</f>
        <v>206143.98000000016</v>
      </c>
      <c r="AQ6" s="29">
        <f>SUMIFS(BISDATA!$L$3:$L$20000,BISDATA!$A$3:$A$20000,$AB6,BISDATA!$M$3:$M$20000,AQ$4,BISDATA!$I$3:$I$20000,$AB$3)</f>
        <v>221496.15000000011</v>
      </c>
      <c r="AR6" s="29">
        <f>SUMIFS(BISDATA!$L$3:$L$20000,BISDATA!$A$3:$A$20000,$AB6,BISDATA!$M$3:$M$20000,AR$4,BISDATA!$I$3:$I$20000,$AB$3)</f>
        <v>97818.170000000042</v>
      </c>
      <c r="AS6" s="29">
        <f>SUMIFS(BISDATA!$L$3:$L$20000,BISDATA!$A$3:$A$20000,$AB6,BISDATA!$M$3:$M$20000,AS$4,BISDATA!$I$3:$I$20000,$AB$3)</f>
        <v>48139.610000000153</v>
      </c>
      <c r="AT6" s="29">
        <f>SUMIFS(BISDATA!$L$3:$L$20000,BISDATA!$A$3:$A$20000,$AB6,BISDATA!$M$3:$M$20000,AT$4,BISDATA!$I$3:$I$20000,$AB$3)</f>
        <v>-7539.9500000000098</v>
      </c>
      <c r="AU6" s="29">
        <f>SUMIFS(BISDATA!$L$3:$L$20000,BISDATA!$A$3:$A$20000,$AB6,BISDATA!$M$3:$M$20000,AU$4,BISDATA!$I$3:$I$20000,$AB$3)</f>
        <v>-563474.32999999984</v>
      </c>
      <c r="AV6" s="29">
        <f>SUMIFS(BISDATA!$L$3:$L$20000,BISDATA!$A$3:$A$20000,$AB6,BISDATA!$M$3:$M$20000,AV$4,BISDATA!$I$3:$I$20000,$AB$3)</f>
        <v>-61298.379999999903</v>
      </c>
      <c r="AW6" s="29">
        <f>SUMIFS(BISDATA!$L$3:$L$20000,BISDATA!$A$3:$A$20000,$AB6,BISDATA!$M$3:$M$20000,AW$4,BISDATA!$I$3:$I$20000,$AB$3)</f>
        <v>89717.779999999912</v>
      </c>
      <c r="AX6" s="29">
        <f>SUMIFS(BISDATA!$L$3:$L$20000,BISDATA!$A$3:$A$20000,$AB6,BISDATA!$M$3:$M$20000,AX$4,BISDATA!$I$3:$I$20000,$AB$3)</f>
        <v>53927.509999999886</v>
      </c>
      <c r="AY6" s="29">
        <f>SUMIFS(BISDATA!$L$3:$L$20000,BISDATA!$A$3:$A$20000,$AB6,BISDATA!$M$3:$M$20000,AY$4,BISDATA!$I$3:$I$20000,$AB$3)</f>
        <v>20997.6799999998</v>
      </c>
      <c r="AZ6" s="29">
        <f>SUMIFS(BISDATA!$L$3:$L$20000,BISDATA!$A$3:$A$20000,$AB6,BISDATA!$M$3:$M$20000,AZ$4,BISDATA!$I$3:$I$20000,$AB$3)</f>
        <v>38615.570000000058</v>
      </c>
      <c r="BA6" s="30">
        <f>SUMIFS(BISDATA!$L$3:$L$20000,BISDATA!$A$3:$A$20000,$AB6,BISDATA!$M$3:$M$20000,BA$4,BISDATA!$I$3:$I$20000,$AB$3)</f>
        <v>-228079.04999999996</v>
      </c>
      <c r="BB6" s="58"/>
      <c r="BC6" s="35" t="s">
        <v>176</v>
      </c>
      <c r="BD6" s="46">
        <f t="shared" ref="BD6:BS30" si="3">AC6-B6</f>
        <v>3155.0000000055879</v>
      </c>
      <c r="BE6" s="29">
        <f t="shared" si="1"/>
        <v>-147.48999969288707</v>
      </c>
      <c r="BF6" s="29">
        <f t="shared" si="1"/>
        <v>32325.250000014901</v>
      </c>
      <c r="BG6" s="29">
        <f t="shared" si="1"/>
        <v>-30839.869999997318</v>
      </c>
      <c r="BH6" s="29">
        <f t="shared" si="1"/>
        <v>0</v>
      </c>
      <c r="BI6" s="29">
        <f t="shared" si="1"/>
        <v>1.3969838619232178E-8</v>
      </c>
      <c r="BJ6" s="29">
        <f t="shared" si="1"/>
        <v>6.5192580223083496E-9</v>
      </c>
      <c r="BK6" s="29">
        <f t="shared" si="1"/>
        <v>0</v>
      </c>
      <c r="BL6" s="29">
        <f t="shared" si="1"/>
        <v>-3.7252902984619141E-9</v>
      </c>
      <c r="BM6" s="29">
        <f t="shared" si="1"/>
        <v>0</v>
      </c>
      <c r="BN6" s="29">
        <f t="shared" si="1"/>
        <v>0</v>
      </c>
      <c r="BO6" s="29">
        <f t="shared" si="1"/>
        <v>-15465.429999999993</v>
      </c>
      <c r="BP6" s="29">
        <f t="shared" si="1"/>
        <v>15465.429999999993</v>
      </c>
      <c r="BQ6" s="29">
        <f t="shared" si="1"/>
        <v>2.6193447411060333E-10</v>
      </c>
      <c r="BR6" s="29">
        <f t="shared" si="1"/>
        <v>2976.3000000000757</v>
      </c>
      <c r="BS6" s="29">
        <f t="shared" si="1"/>
        <v>0</v>
      </c>
      <c r="BT6" s="29">
        <f t="shared" si="1"/>
        <v>1.6007106751203537E-10</v>
      </c>
      <c r="BU6" s="29">
        <f t="shared" si="2"/>
        <v>-1.1823431123048067E-11</v>
      </c>
      <c r="BV6" s="29">
        <f t="shared" si="2"/>
        <v>-2976.2999999999302</v>
      </c>
      <c r="BW6" s="29">
        <f t="shared" si="2"/>
        <v>0</v>
      </c>
      <c r="BX6" s="29">
        <f t="shared" si="2"/>
        <v>22461.490000000005</v>
      </c>
      <c r="BY6" s="29">
        <f t="shared" si="2"/>
        <v>-22461.490000000042</v>
      </c>
      <c r="BZ6" s="29">
        <f t="shared" si="2"/>
        <v>-1.8917489796876907E-10</v>
      </c>
      <c r="CA6" s="29">
        <f t="shared" si="2"/>
        <v>6.5483618527650833E-11</v>
      </c>
      <c r="CB6" s="30">
        <f t="shared" si="2"/>
        <v>-1478.2300000000105</v>
      </c>
    </row>
    <row r="7" spans="1:80" x14ac:dyDescent="0.25">
      <c r="A7" s="36" t="s">
        <v>51</v>
      </c>
      <c r="B7" s="47">
        <f>SUMIFS(FastClose!$H$3:$H$20000,FastClose!$K$3:$K$20000,$A7,FastClose!$G$3:$G$20000,B$3,FastClose!$D$3:$D$20000,$A$3)</f>
        <v>133493.22</v>
      </c>
      <c r="C7" s="31">
        <f>SUMIFS(FastClose!$H$3:$H$20000,FastClose!$K$3:$K$20000,$A7,FastClose!$G$3:$G$20000,C$3,FastClose!$D$3:$D$20000,$A$3)</f>
        <v>1887024.5400000003</v>
      </c>
      <c r="D7" s="31">
        <f>SUMIFS(FastClose!$H$3:$H$20000,FastClose!$K$3:$K$20000,$A7,FastClose!$G$3:$G$20000,D$3,FastClose!$D$3:$D$20000,$A$3)</f>
        <v>724352.33</v>
      </c>
      <c r="E7" s="31">
        <f>SUMIFS(FastClose!$H$3:$H$20000,FastClose!$K$3:$K$20000,$A7,FastClose!$G$3:$G$20000,E$3,FastClose!$D$3:$D$20000,$A$3)</f>
        <v>52952.859999999935</v>
      </c>
      <c r="F7" s="31">
        <f>SUMIFS(FastClose!$H$3:$H$20000,FastClose!$K$3:$K$20000,$A7,FastClose!$G$3:$G$20000,F$3,FastClose!$D$3:$D$20000,$A$3)</f>
        <v>19904.010000000002</v>
      </c>
      <c r="G7" s="31">
        <f>SUMIFS(FastClose!$H$3:$H$20000,FastClose!$K$3:$K$20000,$A7,FastClose!$G$3:$G$20000,G$3,FastClose!$D$3:$D$20000,$A$3)</f>
        <v>6918.6599999999953</v>
      </c>
      <c r="H7" s="31">
        <f>SUMIFS(FastClose!$H$3:$H$20000,FastClose!$K$3:$K$20000,$A7,FastClose!$G$3:$G$20000,H$3,FastClose!$D$3:$D$20000,$A$3)</f>
        <v>26171.480000000007</v>
      </c>
      <c r="I7" s="31">
        <f>SUMIFS(FastClose!$H$3:$H$20000,FastClose!$K$3:$K$20000,$A7,FastClose!$G$3:$G$20000,I$3,FastClose!$D$3:$D$20000,$A$3)</f>
        <v>0</v>
      </c>
      <c r="J7" s="31">
        <f>SUMIFS(FastClose!$H$3:$H$20000,FastClose!$K$3:$K$20000,$A7,FastClose!$G$3:$G$20000,J$3,FastClose!$D$3:$D$20000,$A$3)</f>
        <v>4323.6000000000004</v>
      </c>
      <c r="K7" s="31">
        <f>SUMIFS(FastClose!$H$3:$H$20000,FastClose!$K$3:$K$20000,$A7,FastClose!$G$3:$G$20000,K$3,FastClose!$D$3:$D$20000,$A$3)</f>
        <v>26797.350000000002</v>
      </c>
      <c r="L7" s="31">
        <f>SUMIFS(FastClose!$H$3:$H$20000,FastClose!$K$3:$K$20000,$A7,FastClose!$G$3:$G$20000,L$3,FastClose!$D$3:$D$20000,$A$3)</f>
        <v>-315776.40000000002</v>
      </c>
      <c r="M7" s="31">
        <f>SUMIFS(FastClose!$H$3:$H$20000,FastClose!$K$3:$K$20000,$A7,FastClose!$G$3:$G$20000,M$3,FastClose!$D$3:$D$20000,$A$3)</f>
        <v>5668</v>
      </c>
      <c r="N7" s="31">
        <f>SUMIFS(FastClose!$H$3:$H$20000,FastClose!$K$3:$K$20000,$A7,FastClose!$G$3:$G$20000,N$3,FastClose!$D$3:$D$20000,$A$3)</f>
        <v>-23472.879999999997</v>
      </c>
      <c r="O7" s="31">
        <f>SUMIFS(FastClose!$H$3:$H$20000,FastClose!$K$3:$K$20000,$A7,FastClose!$G$3:$G$20000,O$3,FastClose!$D$3:$D$20000,$A$3)</f>
        <v>6891.1500000000015</v>
      </c>
      <c r="P7" s="31">
        <f>SUMIFS(FastClose!$H$3:$H$20000,FastClose!$K$3:$K$20000,$A7,FastClose!$G$3:$G$20000,P$3,FastClose!$D$3:$D$20000,$A$3)</f>
        <v>0</v>
      </c>
      <c r="Q7" s="31">
        <f>SUMIFS(FastClose!$H$3:$H$20000,FastClose!$K$3:$K$20000,$A7,FastClose!$G$3:$G$20000,Q$3,FastClose!$D$3:$D$20000,$A$3)</f>
        <v>-36048.660000000003</v>
      </c>
      <c r="R7" s="31">
        <f>SUMIFS(FastClose!$H$3:$H$20000,FastClose!$K$3:$K$20000,$A7,FastClose!$G$3:$G$20000,R$3,FastClose!$D$3:$D$20000,$A$3)</f>
        <v>17843.61</v>
      </c>
      <c r="S7" s="31">
        <f>SUMIFS(FastClose!$H$3:$H$20000,FastClose!$K$3:$K$20000,$A7,FastClose!$G$3:$G$20000,S$3,FastClose!$D$3:$D$20000,$A$3)</f>
        <v>-100670.06</v>
      </c>
      <c r="T7" s="31">
        <f>SUMIFS(FastClose!$H$3:$H$20000,FastClose!$K$3:$K$20000,$A7,FastClose!$G$3:$G$20000,T$3,FastClose!$D$3:$D$20000,$A$3)</f>
        <v>0</v>
      </c>
      <c r="U7" s="31">
        <f>SUMIFS(FastClose!$H$3:$H$20000,FastClose!$K$3:$K$20000,$A7,FastClose!$G$3:$G$20000,U$3,FastClose!$D$3:$D$20000,$A$3)</f>
        <v>0</v>
      </c>
      <c r="V7" s="31">
        <f>SUMIFS(FastClose!$H$3:$H$20000,FastClose!$K$3:$K$20000,$A7,FastClose!$G$3:$G$20000,V$3,FastClose!$D$3:$D$20000,$A$3)</f>
        <v>0</v>
      </c>
      <c r="W7" s="31">
        <f>SUMIFS(FastClose!$H$3:$H$20000,FastClose!$K$3:$K$20000,$A7,FastClose!$G$3:$G$20000,W$3,FastClose!$D$3:$D$20000,$A$3)</f>
        <v>0</v>
      </c>
      <c r="X7" s="31">
        <f>SUMIFS(FastClose!$H$3:$H$20000,FastClose!$K$3:$K$20000,$A7,FastClose!$G$3:$G$20000,X$3,FastClose!$D$3:$D$20000,$A$3)</f>
        <v>0</v>
      </c>
      <c r="Y7" s="31">
        <f>SUMIFS(FastClose!$H$3:$H$20000,FastClose!$K$3:$K$20000,$A7,FastClose!$G$3:$G$20000,Y$3,FastClose!$D$3:$D$20000,$A$3)</f>
        <v>0</v>
      </c>
      <c r="Z7" s="32">
        <f>SUMIFS(FastClose!$H$3:$H$20000,FastClose!$K$3:$K$20000,$A7,FastClose!$G$3:$G$20000,Z$3,FastClose!$D$3:$D$20000,$A$3)</f>
        <v>-12397.2</v>
      </c>
      <c r="AB7" s="36" t="s">
        <v>51</v>
      </c>
      <c r="AC7" s="47">
        <f>SUMIFS(BISDATA!$L$3:$L$20000,BISDATA!$A$3:$A$20000,$AB7,BISDATA!$M$3:$M$20000,AC$4,BISDATA!$I$3:$I$20000,$AB$3)</f>
        <v>133493.22</v>
      </c>
      <c r="AD7" s="31">
        <f>SUMIFS(BISDATA!$L$3:$L$20000,BISDATA!$A$3:$A$20000,$AB7,BISDATA!$M$3:$M$20000,AD$4,BISDATA!$I$3:$I$20000,$AB$3)</f>
        <v>1887024.5400000024</v>
      </c>
      <c r="AE7" s="31">
        <f>SUMIFS(BISDATA!$L$3:$L$20000,BISDATA!$A$3:$A$20000,$AB7,BISDATA!$M$3:$M$20000,AE$4,BISDATA!$I$3:$I$20000,$AB$3)</f>
        <v>724352.33000000031</v>
      </c>
      <c r="AF7" s="31">
        <f>SUMIFS(BISDATA!$L$3:$L$20000,BISDATA!$A$3:$A$20000,$AB7,BISDATA!$M$3:$M$20000,AF$4,BISDATA!$I$3:$I$20000,$AB$3)</f>
        <v>52952.85999999995</v>
      </c>
      <c r="AG7" s="31">
        <f>SUMIFS(BISDATA!$L$3:$L$20000,BISDATA!$A$3:$A$20000,$AB7,BISDATA!$M$3:$M$20000,AG$4,BISDATA!$I$3:$I$20000,$AB$3)</f>
        <v>19904.009999999998</v>
      </c>
      <c r="AH7" s="31">
        <f>SUMIFS(BISDATA!$L$3:$L$20000,BISDATA!$A$3:$A$20000,$AB7,BISDATA!$M$3:$M$20000,AH$4,BISDATA!$I$3:$I$20000,$AB$3)</f>
        <v>6918.6599999999953</v>
      </c>
      <c r="AI7" s="31">
        <f>SUMIFS(BISDATA!$L$3:$L$20000,BISDATA!$A$3:$A$20000,$AB7,BISDATA!$M$3:$M$20000,AI$4,BISDATA!$I$3:$I$20000,$AB$3)</f>
        <v>26171.48</v>
      </c>
      <c r="AJ7" s="31">
        <f>SUMIFS(BISDATA!$L$3:$L$20000,BISDATA!$A$3:$A$20000,$AB7,BISDATA!$M$3:$M$20000,AJ$4,BISDATA!$I$3:$I$20000,$AB$3)</f>
        <v>0</v>
      </c>
      <c r="AK7" s="31">
        <f>SUMIFS(BISDATA!$L$3:$L$20000,BISDATA!$A$3:$A$20000,$AB7,BISDATA!$M$3:$M$20000,AK$4,BISDATA!$I$3:$I$20000,$AB$3)</f>
        <v>4323.6000000000004</v>
      </c>
      <c r="AL7" s="31">
        <f>SUMIFS(BISDATA!$L$3:$L$20000,BISDATA!$A$3:$A$20000,$AB7,BISDATA!$M$3:$M$20000,AL$4,BISDATA!$I$3:$I$20000,$AB$3)</f>
        <v>26797.350000000006</v>
      </c>
      <c r="AM7" s="31">
        <f>SUMIFS(BISDATA!$L$3:$L$20000,BISDATA!$A$3:$A$20000,$AB7,BISDATA!$M$3:$M$20000,AM$4,BISDATA!$I$3:$I$20000,$AB$3)</f>
        <v>-315776.40000000002</v>
      </c>
      <c r="AN7" s="31">
        <f>SUMIFS(BISDATA!$L$3:$L$20000,BISDATA!$A$3:$A$20000,$AB7,BISDATA!$M$3:$M$20000,AN$4,BISDATA!$I$3:$I$20000,$AB$3)</f>
        <v>5668.0000000000009</v>
      </c>
      <c r="AO7" s="31">
        <f>SUMIFS(BISDATA!$L$3:$L$20000,BISDATA!$A$3:$A$20000,$AB7,BISDATA!$M$3:$M$20000,AO$4,BISDATA!$I$3:$I$20000,$AB$3)</f>
        <v>-23472.880000000001</v>
      </c>
      <c r="AP7" s="31">
        <f>SUMIFS(BISDATA!$L$3:$L$20000,BISDATA!$A$3:$A$20000,$AB7,BISDATA!$M$3:$M$20000,AP$4,BISDATA!$I$3:$I$20000,$AB$3)</f>
        <v>6891.15</v>
      </c>
      <c r="AQ7" s="31">
        <f>SUMIFS(BISDATA!$L$3:$L$20000,BISDATA!$A$3:$A$20000,$AB7,BISDATA!$M$3:$M$20000,AQ$4,BISDATA!$I$3:$I$20000,$AB$3)</f>
        <v>0</v>
      </c>
      <c r="AR7" s="31">
        <f>SUMIFS(BISDATA!$L$3:$L$20000,BISDATA!$A$3:$A$20000,$AB7,BISDATA!$M$3:$M$20000,AR$4,BISDATA!$I$3:$I$20000,$AB$3)</f>
        <v>-36048.659999999909</v>
      </c>
      <c r="AS7" s="31">
        <f>SUMIFS(BISDATA!$L$3:$L$20000,BISDATA!$A$3:$A$20000,$AB7,BISDATA!$M$3:$M$20000,AS$4,BISDATA!$I$3:$I$20000,$AB$3)</f>
        <v>17843.610000000011</v>
      </c>
      <c r="AT7" s="31">
        <f>SUMIFS(BISDATA!$L$3:$L$20000,BISDATA!$A$3:$A$20000,$AB7,BISDATA!$M$3:$M$20000,AT$4,BISDATA!$I$3:$I$20000,$AB$3)</f>
        <v>-100670.06</v>
      </c>
      <c r="AU7" s="31">
        <f>SUMIFS(BISDATA!$L$3:$L$20000,BISDATA!$A$3:$A$20000,$AB7,BISDATA!$M$3:$M$20000,AU$4,BISDATA!$I$3:$I$20000,$AB$3)</f>
        <v>0</v>
      </c>
      <c r="AV7" s="31">
        <f>SUMIFS(BISDATA!$L$3:$L$20000,BISDATA!$A$3:$A$20000,$AB7,BISDATA!$M$3:$M$20000,AV$4,BISDATA!$I$3:$I$20000,$AB$3)</f>
        <v>0</v>
      </c>
      <c r="AW7" s="31">
        <f>SUMIFS(BISDATA!$L$3:$L$20000,BISDATA!$A$3:$A$20000,$AB7,BISDATA!$M$3:$M$20000,AW$4,BISDATA!$I$3:$I$20000,$AB$3)</f>
        <v>0</v>
      </c>
      <c r="AX7" s="31">
        <f>SUMIFS(BISDATA!$L$3:$L$20000,BISDATA!$A$3:$A$20000,$AB7,BISDATA!$M$3:$M$20000,AX$4,BISDATA!$I$3:$I$20000,$AB$3)</f>
        <v>0</v>
      </c>
      <c r="AY7" s="31">
        <f>SUMIFS(BISDATA!$L$3:$L$20000,BISDATA!$A$3:$A$20000,$AB7,BISDATA!$M$3:$M$20000,AY$4,BISDATA!$I$3:$I$20000,$AB$3)</f>
        <v>0</v>
      </c>
      <c r="AZ7" s="31">
        <f>SUMIFS(BISDATA!$L$3:$L$20000,BISDATA!$A$3:$A$20000,$AB7,BISDATA!$M$3:$M$20000,AZ$4,BISDATA!$I$3:$I$20000,$AB$3)</f>
        <v>0</v>
      </c>
      <c r="BA7" s="32">
        <f>SUMIFS(BISDATA!$L$3:$L$20000,BISDATA!$A$3:$A$20000,$AB7,BISDATA!$M$3:$M$20000,BA$4,BISDATA!$I$3:$I$20000,$AB$3)</f>
        <v>-12397.200000000003</v>
      </c>
      <c r="BB7" s="58"/>
      <c r="BC7" s="36" t="s">
        <v>51</v>
      </c>
      <c r="BD7" s="47">
        <f t="shared" si="3"/>
        <v>0</v>
      </c>
      <c r="BE7" s="31">
        <f t="shared" si="1"/>
        <v>2.0954757928848267E-9</v>
      </c>
      <c r="BF7" s="31">
        <f t="shared" si="1"/>
        <v>0</v>
      </c>
      <c r="BG7" s="31">
        <f t="shared" si="1"/>
        <v>0</v>
      </c>
      <c r="BH7" s="31">
        <f t="shared" si="1"/>
        <v>0</v>
      </c>
      <c r="BI7" s="31">
        <f t="shared" si="1"/>
        <v>0</v>
      </c>
      <c r="BJ7" s="31">
        <f t="shared" si="1"/>
        <v>0</v>
      </c>
      <c r="BK7" s="31">
        <f t="shared" si="1"/>
        <v>0</v>
      </c>
      <c r="BL7" s="31">
        <f t="shared" si="1"/>
        <v>0</v>
      </c>
      <c r="BM7" s="31">
        <f t="shared" si="1"/>
        <v>0</v>
      </c>
      <c r="BN7" s="31">
        <f t="shared" si="1"/>
        <v>0</v>
      </c>
      <c r="BO7" s="31">
        <f t="shared" si="1"/>
        <v>0</v>
      </c>
      <c r="BP7" s="31">
        <f t="shared" si="1"/>
        <v>0</v>
      </c>
      <c r="BQ7" s="31">
        <f t="shared" si="1"/>
        <v>0</v>
      </c>
      <c r="BR7" s="31">
        <f t="shared" si="1"/>
        <v>0</v>
      </c>
      <c r="BS7" s="31">
        <f t="shared" si="1"/>
        <v>9.4587448984384537E-11</v>
      </c>
      <c r="BT7" s="31">
        <f t="shared" si="1"/>
        <v>0</v>
      </c>
      <c r="BU7" s="31">
        <f t="shared" si="2"/>
        <v>0</v>
      </c>
      <c r="BV7" s="31">
        <f t="shared" si="2"/>
        <v>0</v>
      </c>
      <c r="BW7" s="31">
        <f t="shared" si="2"/>
        <v>0</v>
      </c>
      <c r="BX7" s="31">
        <f t="shared" si="2"/>
        <v>0</v>
      </c>
      <c r="BY7" s="31">
        <f t="shared" si="2"/>
        <v>0</v>
      </c>
      <c r="BZ7" s="31">
        <f t="shared" si="2"/>
        <v>0</v>
      </c>
      <c r="CA7" s="31">
        <f t="shared" si="2"/>
        <v>0</v>
      </c>
      <c r="CB7" s="32">
        <f t="shared" si="2"/>
        <v>0</v>
      </c>
    </row>
    <row r="8" spans="1:80" x14ac:dyDescent="0.25">
      <c r="A8" s="34" t="s">
        <v>149</v>
      </c>
      <c r="B8" s="48">
        <f>SUMIFS(FastClose!$H$3:$H$20000,FastClose!$K$3:$K$20000,$A8,FastClose!$G$3:$G$20000,B$3,FastClose!$D$3:$D$20000,$A$3)</f>
        <v>1826909.5500000007</v>
      </c>
      <c r="C8" s="27">
        <f>SUMIFS(FastClose!$H$3:$H$20000,FastClose!$K$3:$K$20000,$A8,FastClose!$G$3:$G$20000,C$3,FastClose!$D$3:$D$20000,$A$3)</f>
        <v>2930726.7499999921</v>
      </c>
      <c r="D8" s="27">
        <f>SUMIFS(FastClose!$H$3:$H$20000,FastClose!$K$3:$K$20000,$A8,FastClose!$G$3:$G$20000,D$3,FastClose!$D$3:$D$20000,$A$3)</f>
        <v>1433357.7900000019</v>
      </c>
      <c r="E8" s="27">
        <f>SUMIFS(FastClose!$H$3:$H$20000,FastClose!$K$3:$K$20000,$A8,FastClose!$G$3:$G$20000,E$3,FastClose!$D$3:$D$20000,$A$3)</f>
        <v>1295527.8499999999</v>
      </c>
      <c r="F8" s="27">
        <f>SUMIFS(FastClose!$H$3:$H$20000,FastClose!$K$3:$K$20000,$A8,FastClose!$G$3:$G$20000,F$3,FastClose!$D$3:$D$20000,$A$3)</f>
        <v>295338.23999999999</v>
      </c>
      <c r="G8" s="27">
        <f>SUMIFS(FastClose!$H$3:$H$20000,FastClose!$K$3:$K$20000,$A8,FastClose!$G$3:$G$20000,G$3,FastClose!$D$3:$D$20000,$A$3)</f>
        <v>153296.13999999998</v>
      </c>
      <c r="H8" s="27">
        <f>SUMIFS(FastClose!$H$3:$H$20000,FastClose!$K$3:$K$20000,$A8,FastClose!$G$3:$G$20000,H$3,FastClose!$D$3:$D$20000,$A$3)</f>
        <v>15026.119999999999</v>
      </c>
      <c r="I8" s="27">
        <f>SUMIFS(FastClose!$H$3:$H$20000,FastClose!$K$3:$K$20000,$A8,FastClose!$G$3:$G$20000,I$3,FastClose!$D$3:$D$20000,$A$3)</f>
        <v>51983.739999999991</v>
      </c>
      <c r="J8" s="27">
        <f>SUMIFS(FastClose!$H$3:$H$20000,FastClose!$K$3:$K$20000,$A8,FastClose!$G$3:$G$20000,J$3,FastClose!$D$3:$D$20000,$A$3)</f>
        <v>30354.32</v>
      </c>
      <c r="K8" s="27">
        <f>SUMIFS(FastClose!$H$3:$H$20000,FastClose!$K$3:$K$20000,$A8,FastClose!$G$3:$G$20000,K$3,FastClose!$D$3:$D$20000,$A$3)</f>
        <v>3899.2000000000262</v>
      </c>
      <c r="L8" s="27">
        <f>SUMIFS(FastClose!$H$3:$H$20000,FastClose!$K$3:$K$20000,$A8,FastClose!$G$3:$G$20000,L$3,FastClose!$D$3:$D$20000,$A$3)</f>
        <v>24085.89</v>
      </c>
      <c r="M8" s="27">
        <f>SUMIFS(FastClose!$H$3:$H$20000,FastClose!$K$3:$K$20000,$A8,FastClose!$G$3:$G$20000,M$3,FastClose!$D$3:$D$20000,$A$3)</f>
        <v>9550.630000000001</v>
      </c>
      <c r="N8" s="27">
        <f>SUMIFS(FastClose!$H$3:$H$20000,FastClose!$K$3:$K$20000,$A8,FastClose!$G$3:$G$20000,N$3,FastClose!$D$3:$D$20000,$A$3)</f>
        <v>-3215.79</v>
      </c>
      <c r="O8" s="27">
        <f>SUMIFS(FastClose!$H$3:$H$20000,FastClose!$K$3:$K$20000,$A8,FastClose!$G$3:$G$20000,O$3,FastClose!$D$3:$D$20000,$A$3)</f>
        <v>54062.509999999995</v>
      </c>
      <c r="P8" s="27">
        <f>SUMIFS(FastClose!$H$3:$H$20000,FastClose!$K$3:$K$20000,$A8,FastClose!$G$3:$G$20000,P$3,FastClose!$D$3:$D$20000,$A$3)</f>
        <v>3401702.7399999998</v>
      </c>
      <c r="Q8" s="27">
        <f>SUMIFS(FastClose!$H$3:$H$20000,FastClose!$K$3:$K$20000,$A8,FastClose!$G$3:$G$20000,Q$3,FastClose!$D$3:$D$20000,$A$3)</f>
        <v>-19994.279999999962</v>
      </c>
      <c r="R8" s="27">
        <f>SUMIFS(FastClose!$H$3:$H$20000,FastClose!$K$3:$K$20000,$A8,FastClose!$G$3:$G$20000,R$3,FastClose!$D$3:$D$20000,$A$3)</f>
        <v>440.92000000000007</v>
      </c>
      <c r="S8" s="27">
        <f>SUMIFS(FastClose!$H$3:$H$20000,FastClose!$K$3:$K$20000,$A8,FastClose!$G$3:$G$20000,S$3,FastClose!$D$3:$D$20000,$A$3)</f>
        <v>0</v>
      </c>
      <c r="T8" s="27">
        <f>SUMIFS(FastClose!$H$3:$H$20000,FastClose!$K$3:$K$20000,$A8,FastClose!$G$3:$G$20000,T$3,FastClose!$D$3:$D$20000,$A$3)</f>
        <v>0</v>
      </c>
      <c r="U8" s="27">
        <f>SUMIFS(FastClose!$H$3:$H$20000,FastClose!$K$3:$K$20000,$A8,FastClose!$G$3:$G$20000,U$3,FastClose!$D$3:$D$20000,$A$3)</f>
        <v>1770.07</v>
      </c>
      <c r="V8" s="27">
        <f>SUMIFS(FastClose!$H$3:$H$20000,FastClose!$K$3:$K$20000,$A8,FastClose!$G$3:$G$20000,V$3,FastClose!$D$3:$D$20000,$A$3)</f>
        <v>24691.1</v>
      </c>
      <c r="W8" s="27">
        <f>SUMIFS(FastClose!$H$3:$H$20000,FastClose!$K$3:$K$20000,$A8,FastClose!$G$3:$G$20000,W$3,FastClose!$D$3:$D$20000,$A$3)</f>
        <v>-250</v>
      </c>
      <c r="X8" s="27">
        <f>SUMIFS(FastClose!$H$3:$H$20000,FastClose!$K$3:$K$20000,$A8,FastClose!$G$3:$G$20000,X$3,FastClose!$D$3:$D$20000,$A$3)</f>
        <v>0</v>
      </c>
      <c r="Y8" s="27">
        <f>SUMIFS(FastClose!$H$3:$H$20000,FastClose!$K$3:$K$20000,$A8,FastClose!$G$3:$G$20000,Y$3,FastClose!$D$3:$D$20000,$A$3)</f>
        <v>12955.060000000001</v>
      </c>
      <c r="Z8" s="28">
        <f>SUMIFS(FastClose!$H$3:$H$20000,FastClose!$K$3:$K$20000,$A8,FastClose!$G$3:$G$20000,Z$3,FastClose!$D$3:$D$20000,$A$3)</f>
        <v>261363.97</v>
      </c>
      <c r="AB8" s="34" t="s">
        <v>149</v>
      </c>
      <c r="AC8" s="48">
        <f>SUMIFS(BISDATA!$L$3:$L$20000,BISDATA!$A$3:$A$20000,$AB8,BISDATA!$M$3:$M$20000,AC$4,BISDATA!$I$3:$I$20000,$AB$3)</f>
        <v>1826909.5500000005</v>
      </c>
      <c r="AD8" s="27">
        <f>SUMIFS(BISDATA!$L$3:$L$20000,BISDATA!$A$3:$A$20000,$AB8,BISDATA!$M$3:$M$20000,AD$4,BISDATA!$I$3:$I$20000,$AB$3)</f>
        <v>2930726.7500000051</v>
      </c>
      <c r="AE8" s="27">
        <f>SUMIFS(BISDATA!$L$3:$L$20000,BISDATA!$A$3:$A$20000,$AB8,BISDATA!$M$3:$M$20000,AE$4,BISDATA!$I$3:$I$20000,$AB$3)</f>
        <v>1433357.7900000059</v>
      </c>
      <c r="AF8" s="27">
        <f>SUMIFS(BISDATA!$L$3:$L$20000,BISDATA!$A$3:$A$20000,$AB8,BISDATA!$M$3:$M$20000,AF$4,BISDATA!$I$3:$I$20000,$AB$3)</f>
        <v>1319596.5399999996</v>
      </c>
      <c r="AG8" s="27">
        <f>SUMIFS(BISDATA!$L$3:$L$20000,BISDATA!$A$3:$A$20000,$AB8,BISDATA!$M$3:$M$20000,AG$4,BISDATA!$I$3:$I$20000,$AB$3)</f>
        <v>295338.24000000011</v>
      </c>
      <c r="AH8" s="27">
        <f>SUMIFS(BISDATA!$L$3:$L$20000,BISDATA!$A$3:$A$20000,$AB8,BISDATA!$M$3:$M$20000,AH$4,BISDATA!$I$3:$I$20000,$AB$3)</f>
        <v>153296.13999999996</v>
      </c>
      <c r="AI8" s="27">
        <f>SUMIFS(BISDATA!$L$3:$L$20000,BISDATA!$A$3:$A$20000,$AB8,BISDATA!$M$3:$M$20000,AI$4,BISDATA!$I$3:$I$20000,$AB$3)</f>
        <v>15026.119999999999</v>
      </c>
      <c r="AJ8" s="27">
        <f>SUMIFS(BISDATA!$L$3:$L$20000,BISDATA!$A$3:$A$20000,$AB8,BISDATA!$M$3:$M$20000,AJ$4,BISDATA!$I$3:$I$20000,$AB$3)</f>
        <v>51983.740000000013</v>
      </c>
      <c r="AK8" s="27">
        <f>SUMIFS(BISDATA!$L$3:$L$20000,BISDATA!$A$3:$A$20000,$AB8,BISDATA!$M$3:$M$20000,AK$4,BISDATA!$I$3:$I$20000,$AB$3)</f>
        <v>30354.320000000003</v>
      </c>
      <c r="AL8" s="27">
        <f>SUMIFS(BISDATA!$L$3:$L$20000,BISDATA!$A$3:$A$20000,$AB8,BISDATA!$M$3:$M$20000,AL$4,BISDATA!$I$3:$I$20000,$AB$3)</f>
        <v>3899.2000000000107</v>
      </c>
      <c r="AM8" s="27">
        <f>SUMIFS(BISDATA!$L$3:$L$20000,BISDATA!$A$3:$A$20000,$AB8,BISDATA!$M$3:$M$20000,AM$4,BISDATA!$I$3:$I$20000,$AB$3)</f>
        <v>24085.89</v>
      </c>
      <c r="AN8" s="27">
        <f>SUMIFS(BISDATA!$L$3:$L$20000,BISDATA!$A$3:$A$20000,$AB8,BISDATA!$M$3:$M$20000,AN$4,BISDATA!$I$3:$I$20000,$AB$3)</f>
        <v>9550.6300000000028</v>
      </c>
      <c r="AO8" s="27">
        <f>SUMIFS(BISDATA!$L$3:$L$20000,BISDATA!$A$3:$A$20000,$AB8,BISDATA!$M$3:$M$20000,AO$4,BISDATA!$I$3:$I$20000,$AB$3)</f>
        <v>-3215.79</v>
      </c>
      <c r="AP8" s="27">
        <f>SUMIFS(BISDATA!$L$3:$L$20000,BISDATA!$A$3:$A$20000,$AB8,BISDATA!$M$3:$M$20000,AP$4,BISDATA!$I$3:$I$20000,$AB$3)</f>
        <v>54062.510000000053</v>
      </c>
      <c r="AQ8" s="27">
        <f>SUMIFS(BISDATA!$L$3:$L$20000,BISDATA!$A$3:$A$20000,$AB8,BISDATA!$M$3:$M$20000,AQ$4,BISDATA!$I$3:$I$20000,$AB$3)</f>
        <v>3117342.64</v>
      </c>
      <c r="AR8" s="27">
        <f>SUMIFS(BISDATA!$L$3:$L$20000,BISDATA!$A$3:$A$20000,$AB8,BISDATA!$M$3:$M$20000,AR$4,BISDATA!$I$3:$I$20000,$AB$3)</f>
        <v>-19994.279999999966</v>
      </c>
      <c r="AS8" s="27">
        <f>SUMIFS(BISDATA!$L$3:$L$20000,BISDATA!$A$3:$A$20000,$AB8,BISDATA!$M$3:$M$20000,AS$4,BISDATA!$I$3:$I$20000,$AB$3)</f>
        <v>0</v>
      </c>
      <c r="AT8" s="27">
        <f>SUMIFS(BISDATA!$L$3:$L$20000,BISDATA!$A$3:$A$20000,$AB8,BISDATA!$M$3:$M$20000,AT$4,BISDATA!$I$3:$I$20000,$AB$3)</f>
        <v>9.0949470177292824E-13</v>
      </c>
      <c r="AU8" s="27">
        <f>SUMIFS(BISDATA!$L$3:$L$20000,BISDATA!$A$3:$A$20000,$AB8,BISDATA!$M$3:$M$20000,AU$4,BISDATA!$I$3:$I$20000,$AB$3)</f>
        <v>0</v>
      </c>
      <c r="AV8" s="27">
        <f>SUMIFS(BISDATA!$L$3:$L$20000,BISDATA!$A$3:$A$20000,$AB8,BISDATA!$M$3:$M$20000,AV$4,BISDATA!$I$3:$I$20000,$AB$3)</f>
        <v>1770.0700000000652</v>
      </c>
      <c r="AW8" s="27">
        <f>SUMIFS(BISDATA!$L$3:$L$20000,BISDATA!$A$3:$A$20000,$AB8,BISDATA!$M$3:$M$20000,AW$4,BISDATA!$I$3:$I$20000,$AB$3)</f>
        <v>24691.099999999984</v>
      </c>
      <c r="AX8" s="27">
        <f>SUMIFS(BISDATA!$L$3:$L$20000,BISDATA!$A$3:$A$20000,$AB8,BISDATA!$M$3:$M$20000,AX$4,BISDATA!$I$3:$I$20000,$AB$3)</f>
        <v>-250</v>
      </c>
      <c r="AY8" s="27">
        <f>SUMIFS(BISDATA!$L$3:$L$20000,BISDATA!$A$3:$A$20000,$AB8,BISDATA!$M$3:$M$20000,AY$4,BISDATA!$I$3:$I$20000,$AB$3)</f>
        <v>0</v>
      </c>
      <c r="AZ8" s="27">
        <f>SUMIFS(BISDATA!$L$3:$L$20000,BISDATA!$A$3:$A$20000,$AB8,BISDATA!$M$3:$M$20000,AZ$4,BISDATA!$I$3:$I$20000,$AB$3)</f>
        <v>12955.060000000001</v>
      </c>
      <c r="BA8" s="28">
        <f>SUMIFS(BISDATA!$L$3:$L$20000,BISDATA!$A$3:$A$20000,$AB8,BISDATA!$M$3:$M$20000,BA$4,BISDATA!$I$3:$I$20000,$AB$3)</f>
        <v>261363.97000000006</v>
      </c>
      <c r="BB8" s="58"/>
      <c r="BC8" s="34" t="s">
        <v>149</v>
      </c>
      <c r="BD8" s="48">
        <f t="shared" si="3"/>
        <v>0</v>
      </c>
      <c r="BE8" s="27">
        <f t="shared" si="1"/>
        <v>1.3038516044616699E-8</v>
      </c>
      <c r="BF8" s="27">
        <f t="shared" si="1"/>
        <v>3.9581209421157837E-9</v>
      </c>
      <c r="BG8" s="27">
        <f t="shared" si="1"/>
        <v>24068.689999999711</v>
      </c>
      <c r="BH8" s="27">
        <f t="shared" si="1"/>
        <v>0</v>
      </c>
      <c r="BI8" s="27">
        <f t="shared" si="1"/>
        <v>0</v>
      </c>
      <c r="BJ8" s="27">
        <f t="shared" si="1"/>
        <v>0</v>
      </c>
      <c r="BK8" s="27">
        <f t="shared" si="1"/>
        <v>0</v>
      </c>
      <c r="BL8" s="27">
        <f t="shared" si="1"/>
        <v>0</v>
      </c>
      <c r="BM8" s="27">
        <f t="shared" si="1"/>
        <v>-1.546140993013978E-11</v>
      </c>
      <c r="BN8" s="27">
        <f t="shared" si="1"/>
        <v>0</v>
      </c>
      <c r="BO8" s="27">
        <f t="shared" si="1"/>
        <v>0</v>
      </c>
      <c r="BP8" s="27">
        <f t="shared" si="1"/>
        <v>0</v>
      </c>
      <c r="BQ8" s="27">
        <f t="shared" si="1"/>
        <v>5.8207660913467407E-11</v>
      </c>
      <c r="BR8" s="27">
        <f t="shared" si="1"/>
        <v>-284360.09999999963</v>
      </c>
      <c r="BS8" s="27">
        <f t="shared" si="1"/>
        <v>0</v>
      </c>
      <c r="BT8" s="27">
        <f t="shared" si="1"/>
        <v>-440.92000000000007</v>
      </c>
      <c r="BU8" s="27">
        <f t="shared" si="2"/>
        <v>9.0949470177292824E-13</v>
      </c>
      <c r="BV8" s="27">
        <f t="shared" si="2"/>
        <v>0</v>
      </c>
      <c r="BW8" s="27">
        <f t="shared" si="2"/>
        <v>6.5256244852207601E-11</v>
      </c>
      <c r="BX8" s="27">
        <f t="shared" si="2"/>
        <v>0</v>
      </c>
      <c r="BY8" s="27">
        <f t="shared" si="2"/>
        <v>0</v>
      </c>
      <c r="BZ8" s="27">
        <f t="shared" si="2"/>
        <v>0</v>
      </c>
      <c r="CA8" s="27">
        <f t="shared" si="2"/>
        <v>0</v>
      </c>
      <c r="CB8" s="28">
        <f t="shared" si="2"/>
        <v>0</v>
      </c>
    </row>
    <row r="9" spans="1:80" x14ac:dyDescent="0.25">
      <c r="A9" s="35" t="s">
        <v>219</v>
      </c>
      <c r="B9" s="46">
        <f>SUMIFS(FastClose!$H$3:$H$20000,FastClose!$K$3:$K$20000,$A9,FastClose!$G$3:$G$20000,B$3,FastClose!$D$3:$D$20000,$A$3)</f>
        <v>7423643.4100000123</v>
      </c>
      <c r="C9" s="29">
        <f>SUMIFS(FastClose!$H$3:$H$20000,FastClose!$K$3:$K$20000,$A9,FastClose!$G$3:$G$20000,C$3,FastClose!$D$3:$D$20000,$A$3)</f>
        <v>16206383.059999578</v>
      </c>
      <c r="D9" s="29">
        <f>SUMIFS(FastClose!$H$3:$H$20000,FastClose!$K$3:$K$20000,$A9,FastClose!$G$3:$G$20000,D$3,FastClose!$D$3:$D$20000,$A$3)</f>
        <v>6735924.8599999947</v>
      </c>
      <c r="E9" s="29">
        <f>SUMIFS(FastClose!$H$3:$H$20000,FastClose!$K$3:$K$20000,$A9,FastClose!$G$3:$G$20000,E$3,FastClose!$D$3:$D$20000,$A$3)</f>
        <v>6117140.850000008</v>
      </c>
      <c r="F9" s="29">
        <f>SUMIFS(FastClose!$H$3:$H$20000,FastClose!$K$3:$K$20000,$A9,FastClose!$G$3:$G$20000,F$3,FastClose!$D$3:$D$20000,$A$3)</f>
        <v>2053525.2899999991</v>
      </c>
      <c r="G9" s="29">
        <f>SUMIFS(FastClose!$H$3:$H$20000,FastClose!$K$3:$K$20000,$A9,FastClose!$G$3:$G$20000,G$3,FastClose!$D$3:$D$20000,$A$3)</f>
        <v>2326795.3600000003</v>
      </c>
      <c r="H9" s="29">
        <f>SUMIFS(FastClose!$H$3:$H$20000,FastClose!$K$3:$K$20000,$A9,FastClose!$G$3:$G$20000,H$3,FastClose!$D$3:$D$20000,$A$3)</f>
        <v>2008372.9100000004</v>
      </c>
      <c r="I9" s="29">
        <f>SUMIFS(FastClose!$H$3:$H$20000,FastClose!$K$3:$K$20000,$A9,FastClose!$G$3:$G$20000,I$3,FastClose!$D$3:$D$20000,$A$3)</f>
        <v>733597.08000000007</v>
      </c>
      <c r="J9" s="29">
        <f>SUMIFS(FastClose!$H$3:$H$20000,FastClose!$K$3:$K$20000,$A9,FastClose!$G$3:$G$20000,J$3,FastClose!$D$3:$D$20000,$A$3)</f>
        <v>383867.10000000009</v>
      </c>
      <c r="K9" s="29">
        <f>SUMIFS(FastClose!$H$3:$H$20000,FastClose!$K$3:$K$20000,$A9,FastClose!$G$3:$G$20000,K$3,FastClose!$D$3:$D$20000,$A$3)</f>
        <v>120013.86000000004</v>
      </c>
      <c r="L9" s="29">
        <f>SUMIFS(FastClose!$H$3:$H$20000,FastClose!$K$3:$K$20000,$A9,FastClose!$G$3:$G$20000,L$3,FastClose!$D$3:$D$20000,$A$3)</f>
        <v>107267.74000000012</v>
      </c>
      <c r="M9" s="29">
        <f>SUMIFS(FastClose!$H$3:$H$20000,FastClose!$K$3:$K$20000,$A9,FastClose!$G$3:$G$20000,M$3,FastClose!$D$3:$D$20000,$A$3)</f>
        <v>32743.64000000001</v>
      </c>
      <c r="N9" s="29">
        <f>SUMIFS(FastClose!$H$3:$H$20000,FastClose!$K$3:$K$20000,$A9,FastClose!$G$3:$G$20000,N$3,FastClose!$D$3:$D$20000,$A$3)</f>
        <v>-63572.639999999999</v>
      </c>
      <c r="O9" s="29">
        <f>SUMIFS(FastClose!$H$3:$H$20000,FastClose!$K$3:$K$20000,$A9,FastClose!$G$3:$G$20000,O$3,FastClose!$D$3:$D$20000,$A$3)</f>
        <v>297371.31999999977</v>
      </c>
      <c r="P9" s="29">
        <f>SUMIFS(FastClose!$H$3:$H$20000,FastClose!$K$3:$K$20000,$A9,FastClose!$G$3:$G$20000,P$3,FastClose!$D$3:$D$20000,$A$3)</f>
        <v>-128482.23999999996</v>
      </c>
      <c r="Q9" s="29">
        <f>SUMIFS(FastClose!$H$3:$H$20000,FastClose!$K$3:$K$20000,$A9,FastClose!$G$3:$G$20000,Q$3,FastClose!$D$3:$D$20000,$A$3)</f>
        <v>323604.17000000004</v>
      </c>
      <c r="R9" s="29">
        <f>SUMIFS(FastClose!$H$3:$H$20000,FastClose!$K$3:$K$20000,$A9,FastClose!$G$3:$G$20000,R$3,FastClose!$D$3:$D$20000,$A$3)</f>
        <v>5470.6800000000094</v>
      </c>
      <c r="S9" s="29">
        <f>SUMIFS(FastClose!$H$3:$H$20000,FastClose!$K$3:$K$20000,$A9,FastClose!$G$3:$G$20000,S$3,FastClose!$D$3:$D$20000,$A$3)</f>
        <v>-3090.5200000000032</v>
      </c>
      <c r="T9" s="29">
        <f>SUMIFS(FastClose!$H$3:$H$20000,FastClose!$K$3:$K$20000,$A9,FastClose!$G$3:$G$20000,T$3,FastClose!$D$3:$D$20000,$A$3)</f>
        <v>-5901.0599999999995</v>
      </c>
      <c r="U9" s="29">
        <f>SUMIFS(FastClose!$H$3:$H$20000,FastClose!$K$3:$K$20000,$A9,FastClose!$G$3:$G$20000,U$3,FastClose!$D$3:$D$20000,$A$3)</f>
        <v>-13125.01</v>
      </c>
      <c r="V9" s="29">
        <f>SUMIFS(FastClose!$H$3:$H$20000,FastClose!$K$3:$K$20000,$A9,FastClose!$G$3:$G$20000,V$3,FastClose!$D$3:$D$20000,$A$3)</f>
        <v>100486.42</v>
      </c>
      <c r="W9" s="29">
        <f>SUMIFS(FastClose!$H$3:$H$20000,FastClose!$K$3:$K$20000,$A9,FastClose!$G$3:$G$20000,W$3,FastClose!$D$3:$D$20000,$A$3)</f>
        <v>52982.93</v>
      </c>
      <c r="X9" s="29">
        <f>SUMIFS(FastClose!$H$3:$H$20000,FastClose!$K$3:$K$20000,$A9,FastClose!$G$3:$G$20000,X$3,FastClose!$D$3:$D$20000,$A$3)</f>
        <v>2693.0600000000004</v>
      </c>
      <c r="Y9" s="29">
        <f>SUMIFS(FastClose!$H$3:$H$20000,FastClose!$K$3:$K$20000,$A9,FastClose!$G$3:$G$20000,Y$3,FastClose!$D$3:$D$20000,$A$3)</f>
        <v>114725.17000000001</v>
      </c>
      <c r="Z9" s="30">
        <f>SUMIFS(FastClose!$H$3:$H$20000,FastClose!$K$3:$K$20000,$A9,FastClose!$G$3:$G$20000,Z$3,FastClose!$D$3:$D$20000,$A$3)</f>
        <v>47475.41</v>
      </c>
      <c r="AB9" s="35" t="s">
        <v>219</v>
      </c>
      <c r="AC9" s="46">
        <f>SUMIFS(BISDATA!$L$3:$L$20000,BISDATA!$A$3:$A$20000,$AB9,BISDATA!$M$3:$M$20000,AC$4,BISDATA!$I$3:$I$20000,$AB$3)</f>
        <v>7436518.269999993</v>
      </c>
      <c r="AD9" s="29">
        <f>SUMIFS(BISDATA!$L$3:$L$20000,BISDATA!$A$3:$A$20000,$AB9,BISDATA!$M$3:$M$20000,AD$4,BISDATA!$I$3:$I$20000,$AB$3)</f>
        <v>16193508.200000066</v>
      </c>
      <c r="AE9" s="29">
        <f>SUMIFS(BISDATA!$L$3:$L$20000,BISDATA!$A$3:$A$20000,$AB9,BISDATA!$M$3:$M$20000,AE$4,BISDATA!$I$3:$I$20000,$AB$3)</f>
        <v>6745838.3500000024</v>
      </c>
      <c r="AF9" s="29">
        <f>SUMIFS(BISDATA!$L$3:$L$20000,BISDATA!$A$3:$A$20000,$AB9,BISDATA!$M$3:$M$20000,AF$4,BISDATA!$I$3:$I$20000,$AB$3)</f>
        <v>6120048.410000002</v>
      </c>
      <c r="AG9" s="29">
        <f>SUMIFS(BISDATA!$L$3:$L$20000,BISDATA!$A$3:$A$20000,$AB9,BISDATA!$M$3:$M$20000,AG$4,BISDATA!$I$3:$I$20000,$AB$3)</f>
        <v>2053525.2899999938</v>
      </c>
      <c r="AH9" s="29">
        <f>SUMIFS(BISDATA!$L$3:$L$20000,BISDATA!$A$3:$A$20000,$AB9,BISDATA!$M$3:$M$20000,AH$4,BISDATA!$I$3:$I$20000,$AB$3)</f>
        <v>2328545.319999998</v>
      </c>
      <c r="AI9" s="29">
        <f>SUMIFS(BISDATA!$L$3:$L$20000,BISDATA!$A$3:$A$20000,$AB9,BISDATA!$M$3:$M$20000,AI$4,BISDATA!$I$3:$I$20000,$AB$3)</f>
        <v>2008372.9100000015</v>
      </c>
      <c r="AJ9" s="29">
        <f>SUMIFS(BISDATA!$L$3:$L$20000,BISDATA!$A$3:$A$20000,$AB9,BISDATA!$M$3:$M$20000,AJ$4,BISDATA!$I$3:$I$20000,$AB$3)</f>
        <v>733597.07999999984</v>
      </c>
      <c r="AK9" s="29">
        <f>SUMIFS(BISDATA!$L$3:$L$20000,BISDATA!$A$3:$A$20000,$AB9,BISDATA!$M$3:$M$20000,AK$4,BISDATA!$I$3:$I$20000,$AB$3)</f>
        <v>383867.0999999991</v>
      </c>
      <c r="AL9" s="29">
        <f>SUMIFS(BISDATA!$L$3:$L$20000,BISDATA!$A$3:$A$20000,$AB9,BISDATA!$M$3:$M$20000,AL$4,BISDATA!$I$3:$I$20000,$AB$3)</f>
        <v>120013.85999999984</v>
      </c>
      <c r="AM9" s="29">
        <f>SUMIFS(BISDATA!$L$3:$L$20000,BISDATA!$A$3:$A$20000,$AB9,BISDATA!$M$3:$M$20000,AM$4,BISDATA!$I$3:$I$20000,$AB$3)</f>
        <v>119483.96000000002</v>
      </c>
      <c r="AN9" s="29">
        <f>SUMIFS(BISDATA!$L$3:$L$20000,BISDATA!$A$3:$A$20000,$AB9,BISDATA!$M$3:$M$20000,AN$4,BISDATA!$I$3:$I$20000,$AB$3)</f>
        <v>32743.640000000036</v>
      </c>
      <c r="AO9" s="29">
        <f>SUMIFS(BISDATA!$L$3:$L$20000,BISDATA!$A$3:$A$20000,$AB9,BISDATA!$M$3:$M$20000,AO$4,BISDATA!$I$3:$I$20000,$AB$3)</f>
        <v>-63572.640000000029</v>
      </c>
      <c r="AP9" s="29">
        <f>SUMIFS(BISDATA!$L$3:$L$20000,BISDATA!$A$3:$A$20000,$AB9,BISDATA!$M$3:$M$20000,AP$4,BISDATA!$I$3:$I$20000,$AB$3)</f>
        <v>297371.32000000007</v>
      </c>
      <c r="AQ9" s="29">
        <f>SUMIFS(BISDATA!$L$3:$L$20000,BISDATA!$A$3:$A$20000,$AB9,BISDATA!$M$3:$M$20000,AQ$4,BISDATA!$I$3:$I$20000,$AB$3)</f>
        <v>-128482.23999999998</v>
      </c>
      <c r="AR9" s="29">
        <f>SUMIFS(BISDATA!$L$3:$L$20000,BISDATA!$A$3:$A$20000,$AB9,BISDATA!$M$3:$M$20000,AR$4,BISDATA!$I$3:$I$20000,$AB$3)</f>
        <v>323604.17000000004</v>
      </c>
      <c r="AS9" s="29">
        <f>SUMIFS(BISDATA!$L$3:$L$20000,BISDATA!$A$3:$A$20000,$AB9,BISDATA!$M$3:$M$20000,AS$4,BISDATA!$I$3:$I$20000,$AB$3)</f>
        <v>5470.6799999998475</v>
      </c>
      <c r="AT9" s="29">
        <f>SUMIFS(BISDATA!$L$3:$L$20000,BISDATA!$A$3:$A$20000,$AB9,BISDATA!$M$3:$M$20000,AT$4,BISDATA!$I$3:$I$20000,$AB$3)</f>
        <v>-3090.5199999999668</v>
      </c>
      <c r="AU9" s="29">
        <f>SUMIFS(BISDATA!$L$3:$L$20000,BISDATA!$A$3:$A$20000,$AB9,BISDATA!$M$3:$M$20000,AU$4,BISDATA!$I$3:$I$20000,$AB$3)</f>
        <v>-5901.06</v>
      </c>
      <c r="AV9" s="29">
        <f>SUMIFS(BISDATA!$L$3:$L$20000,BISDATA!$A$3:$A$20000,$AB9,BISDATA!$M$3:$M$20000,AV$4,BISDATA!$I$3:$I$20000,$AB$3)</f>
        <v>-13125.010000000002</v>
      </c>
      <c r="AW9" s="29">
        <f>SUMIFS(BISDATA!$L$3:$L$20000,BISDATA!$A$3:$A$20000,$AB9,BISDATA!$M$3:$M$20000,AW$4,BISDATA!$I$3:$I$20000,$AB$3)</f>
        <v>100486.42000000001</v>
      </c>
      <c r="AX9" s="29">
        <f>SUMIFS(BISDATA!$L$3:$L$20000,BISDATA!$A$3:$A$20000,$AB9,BISDATA!$M$3:$M$20000,AX$4,BISDATA!$I$3:$I$20000,$AB$3)</f>
        <v>52982.930000000029</v>
      </c>
      <c r="AY9" s="29">
        <f>SUMIFS(BISDATA!$L$3:$L$20000,BISDATA!$A$3:$A$20000,$AB9,BISDATA!$M$3:$M$20000,AY$4,BISDATA!$I$3:$I$20000,$AB$3)</f>
        <v>2693.059999999994</v>
      </c>
      <c r="AZ9" s="29">
        <f>SUMIFS(BISDATA!$L$3:$L$20000,BISDATA!$A$3:$A$20000,$AB9,BISDATA!$M$3:$M$20000,AZ$4,BISDATA!$I$3:$I$20000,$AB$3)</f>
        <v>114725.16999999995</v>
      </c>
      <c r="BA9" s="30">
        <f>SUMIFS(BISDATA!$L$3:$L$20000,BISDATA!$A$3:$A$20000,$AB9,BISDATA!$M$3:$M$20000,BA$4,BISDATA!$I$3:$I$20000,$AB$3)</f>
        <v>47475.40999999996</v>
      </c>
      <c r="BB9" s="58"/>
      <c r="BC9" s="35" t="s">
        <v>219</v>
      </c>
      <c r="BD9" s="46">
        <f t="shared" si="3"/>
        <v>12874.859999980778</v>
      </c>
      <c r="BE9" s="29">
        <f t="shared" si="1"/>
        <v>-12874.859999511391</v>
      </c>
      <c r="BF9" s="29">
        <f t="shared" si="1"/>
        <v>9913.4900000076741</v>
      </c>
      <c r="BG9" s="29">
        <f t="shared" si="1"/>
        <v>2907.5599999940023</v>
      </c>
      <c r="BH9" s="29">
        <f t="shared" si="1"/>
        <v>-5.3551048040390015E-9</v>
      </c>
      <c r="BI9" s="29">
        <f t="shared" si="1"/>
        <v>1749.9599999976344</v>
      </c>
      <c r="BJ9" s="29">
        <f t="shared" si="1"/>
        <v>0</v>
      </c>
      <c r="BK9" s="29">
        <f t="shared" si="1"/>
        <v>0</v>
      </c>
      <c r="BL9" s="29">
        <f t="shared" si="1"/>
        <v>-9.8953023552894592E-10</v>
      </c>
      <c r="BM9" s="29">
        <f t="shared" si="1"/>
        <v>-2.0372681319713593E-10</v>
      </c>
      <c r="BN9" s="29">
        <f t="shared" si="1"/>
        <v>12216.219999999899</v>
      </c>
      <c r="BO9" s="29">
        <f t="shared" si="1"/>
        <v>0</v>
      </c>
      <c r="BP9" s="29">
        <f t="shared" si="1"/>
        <v>0</v>
      </c>
      <c r="BQ9" s="29">
        <f t="shared" si="1"/>
        <v>0</v>
      </c>
      <c r="BR9" s="29">
        <f t="shared" si="1"/>
        <v>0</v>
      </c>
      <c r="BS9" s="29">
        <f t="shared" si="1"/>
        <v>0</v>
      </c>
      <c r="BT9" s="29">
        <f t="shared" si="1"/>
        <v>-1.6189005691558123E-10</v>
      </c>
      <c r="BU9" s="29">
        <f t="shared" si="2"/>
        <v>3.637978807091713E-11</v>
      </c>
      <c r="BV9" s="29">
        <f t="shared" si="2"/>
        <v>0</v>
      </c>
      <c r="BW9" s="29">
        <f t="shared" si="2"/>
        <v>0</v>
      </c>
      <c r="BX9" s="29">
        <f t="shared" si="2"/>
        <v>0</v>
      </c>
      <c r="BY9" s="29">
        <f t="shared" si="2"/>
        <v>0</v>
      </c>
      <c r="BZ9" s="29">
        <f t="shared" si="2"/>
        <v>-6.3664629124104977E-12</v>
      </c>
      <c r="CA9" s="29">
        <f t="shared" si="2"/>
        <v>0</v>
      </c>
      <c r="CB9" s="30">
        <f t="shared" si="2"/>
        <v>0</v>
      </c>
    </row>
    <row r="10" spans="1:80" x14ac:dyDescent="0.25">
      <c r="A10" s="36" t="s">
        <v>65</v>
      </c>
      <c r="B10" s="47">
        <f>SUMIFS(FastClose!$H$3:$H$20000,FastClose!$K$3:$K$20000,$A10,FastClose!$G$3:$G$20000,B$3,FastClose!$D$3:$D$20000,$A$3)</f>
        <v>0</v>
      </c>
      <c r="C10" s="31">
        <f>SUMIFS(FastClose!$H$3:$H$20000,FastClose!$K$3:$K$20000,$A10,FastClose!$G$3:$G$20000,C$3,FastClose!$D$3:$D$20000,$A$3)</f>
        <v>0</v>
      </c>
      <c r="D10" s="31">
        <f>SUMIFS(FastClose!$H$3:$H$20000,FastClose!$K$3:$K$20000,$A10,FastClose!$G$3:$G$20000,D$3,FastClose!$D$3:$D$20000,$A$3)</f>
        <v>0</v>
      </c>
      <c r="E10" s="31">
        <f>SUMIFS(FastClose!$H$3:$H$20000,FastClose!$K$3:$K$20000,$A10,FastClose!$G$3:$G$20000,E$3,FastClose!$D$3:$D$20000,$A$3)</f>
        <v>0</v>
      </c>
      <c r="F10" s="31">
        <f>SUMIFS(FastClose!$H$3:$H$20000,FastClose!$K$3:$K$20000,$A10,FastClose!$G$3:$G$20000,F$3,FastClose!$D$3:$D$20000,$A$3)</f>
        <v>0</v>
      </c>
      <c r="G10" s="31">
        <f>SUMIFS(FastClose!$H$3:$H$20000,FastClose!$K$3:$K$20000,$A10,FastClose!$G$3:$G$20000,G$3,FastClose!$D$3:$D$20000,$A$3)</f>
        <v>0</v>
      </c>
      <c r="H10" s="31">
        <f>SUMIFS(FastClose!$H$3:$H$20000,FastClose!$K$3:$K$20000,$A10,FastClose!$G$3:$G$20000,H$3,FastClose!$D$3:$D$20000,$A$3)</f>
        <v>0</v>
      </c>
      <c r="I10" s="31">
        <f>SUMIFS(FastClose!$H$3:$H$20000,FastClose!$K$3:$K$20000,$A10,FastClose!$G$3:$G$20000,I$3,FastClose!$D$3:$D$20000,$A$3)</f>
        <v>0</v>
      </c>
      <c r="J10" s="31">
        <f>SUMIFS(FastClose!$H$3:$H$20000,FastClose!$K$3:$K$20000,$A10,FastClose!$G$3:$G$20000,J$3,FastClose!$D$3:$D$20000,$A$3)</f>
        <v>0</v>
      </c>
      <c r="K10" s="31">
        <f>SUMIFS(FastClose!$H$3:$H$20000,FastClose!$K$3:$K$20000,$A10,FastClose!$G$3:$G$20000,K$3,FastClose!$D$3:$D$20000,$A$3)</f>
        <v>0</v>
      </c>
      <c r="L10" s="31">
        <f>SUMIFS(FastClose!$H$3:$H$20000,FastClose!$K$3:$K$20000,$A10,FastClose!$G$3:$G$20000,L$3,FastClose!$D$3:$D$20000,$A$3)</f>
        <v>0</v>
      </c>
      <c r="M10" s="31">
        <f>SUMIFS(FastClose!$H$3:$H$20000,FastClose!$K$3:$K$20000,$A10,FastClose!$G$3:$G$20000,M$3,FastClose!$D$3:$D$20000,$A$3)</f>
        <v>0</v>
      </c>
      <c r="N10" s="31">
        <f>SUMIFS(FastClose!$H$3:$H$20000,FastClose!$K$3:$K$20000,$A10,FastClose!$G$3:$G$20000,N$3,FastClose!$D$3:$D$20000,$A$3)</f>
        <v>0</v>
      </c>
      <c r="O10" s="31">
        <f>SUMIFS(FastClose!$H$3:$H$20000,FastClose!$K$3:$K$20000,$A10,FastClose!$G$3:$G$20000,O$3,FastClose!$D$3:$D$20000,$A$3)</f>
        <v>0</v>
      </c>
      <c r="P10" s="31">
        <f>SUMIFS(FastClose!$H$3:$H$20000,FastClose!$K$3:$K$20000,$A10,FastClose!$G$3:$G$20000,P$3,FastClose!$D$3:$D$20000,$A$3)</f>
        <v>0</v>
      </c>
      <c r="Q10" s="31">
        <f>SUMIFS(FastClose!$H$3:$H$20000,FastClose!$K$3:$K$20000,$A10,FastClose!$G$3:$G$20000,Q$3,FastClose!$D$3:$D$20000,$A$3)</f>
        <v>0</v>
      </c>
      <c r="R10" s="31">
        <f>SUMIFS(FastClose!$H$3:$H$20000,FastClose!$K$3:$K$20000,$A10,FastClose!$G$3:$G$20000,R$3,FastClose!$D$3:$D$20000,$A$3)</f>
        <v>0</v>
      </c>
      <c r="S10" s="31">
        <f>SUMIFS(FastClose!$H$3:$H$20000,FastClose!$K$3:$K$20000,$A10,FastClose!$G$3:$G$20000,S$3,FastClose!$D$3:$D$20000,$A$3)</f>
        <v>0</v>
      </c>
      <c r="T10" s="31">
        <f>SUMIFS(FastClose!$H$3:$H$20000,FastClose!$K$3:$K$20000,$A10,FastClose!$G$3:$G$20000,T$3,FastClose!$D$3:$D$20000,$A$3)</f>
        <v>0</v>
      </c>
      <c r="U10" s="31">
        <f>SUMIFS(FastClose!$H$3:$H$20000,FastClose!$K$3:$K$20000,$A10,FastClose!$G$3:$G$20000,U$3,FastClose!$D$3:$D$20000,$A$3)</f>
        <v>0</v>
      </c>
      <c r="V10" s="31">
        <f>SUMIFS(FastClose!$H$3:$H$20000,FastClose!$K$3:$K$20000,$A10,FastClose!$G$3:$G$20000,V$3,FastClose!$D$3:$D$20000,$A$3)</f>
        <v>0</v>
      </c>
      <c r="W10" s="31">
        <f>SUMIFS(FastClose!$H$3:$H$20000,FastClose!$K$3:$K$20000,$A10,FastClose!$G$3:$G$20000,W$3,FastClose!$D$3:$D$20000,$A$3)</f>
        <v>0</v>
      </c>
      <c r="X10" s="31">
        <f>SUMIFS(FastClose!$H$3:$H$20000,FastClose!$K$3:$K$20000,$A10,FastClose!$G$3:$G$20000,X$3,FastClose!$D$3:$D$20000,$A$3)</f>
        <v>0</v>
      </c>
      <c r="Y10" s="31">
        <f>SUMIFS(FastClose!$H$3:$H$20000,FastClose!$K$3:$K$20000,$A10,FastClose!$G$3:$G$20000,Y$3,FastClose!$D$3:$D$20000,$A$3)</f>
        <v>0</v>
      </c>
      <c r="Z10" s="32">
        <f>SUMIFS(FastClose!$H$3:$H$20000,FastClose!$K$3:$K$20000,$A10,FastClose!$G$3:$G$20000,Z$3,FastClose!$D$3:$D$20000,$A$3)</f>
        <v>-26746.889999999996</v>
      </c>
      <c r="AB10" s="36" t="s">
        <v>65</v>
      </c>
      <c r="AC10" s="47">
        <f>SUMIFS(BISDATA!$L$3:$L$20000,BISDATA!$A$3:$A$20000,$AB10,BISDATA!$M$3:$M$20000,AC$4,BISDATA!$I$3:$I$20000,$AB$3)</f>
        <v>0</v>
      </c>
      <c r="AD10" s="31">
        <f>SUMIFS(BISDATA!$L$3:$L$20000,BISDATA!$A$3:$A$20000,$AB10,BISDATA!$M$3:$M$20000,AD$4,BISDATA!$I$3:$I$20000,$AB$3)</f>
        <v>0</v>
      </c>
      <c r="AE10" s="31">
        <f>SUMIFS(BISDATA!$L$3:$L$20000,BISDATA!$A$3:$A$20000,$AB10,BISDATA!$M$3:$M$20000,AE$4,BISDATA!$I$3:$I$20000,$AB$3)</f>
        <v>0</v>
      </c>
      <c r="AF10" s="31">
        <f>SUMIFS(BISDATA!$L$3:$L$20000,BISDATA!$A$3:$A$20000,$AB10,BISDATA!$M$3:$M$20000,AF$4,BISDATA!$I$3:$I$20000,$AB$3)</f>
        <v>0</v>
      </c>
      <c r="AG10" s="31">
        <f>SUMIFS(BISDATA!$L$3:$L$20000,BISDATA!$A$3:$A$20000,$AB10,BISDATA!$M$3:$M$20000,AG$4,BISDATA!$I$3:$I$20000,$AB$3)</f>
        <v>0</v>
      </c>
      <c r="AH10" s="31">
        <f>SUMIFS(BISDATA!$L$3:$L$20000,BISDATA!$A$3:$A$20000,$AB10,BISDATA!$M$3:$M$20000,AH$4,BISDATA!$I$3:$I$20000,$AB$3)</f>
        <v>0</v>
      </c>
      <c r="AI10" s="31">
        <f>SUMIFS(BISDATA!$L$3:$L$20000,BISDATA!$A$3:$A$20000,$AB10,BISDATA!$M$3:$M$20000,AI$4,BISDATA!$I$3:$I$20000,$AB$3)</f>
        <v>0</v>
      </c>
      <c r="AJ10" s="31">
        <f>SUMIFS(BISDATA!$L$3:$L$20000,BISDATA!$A$3:$A$20000,$AB10,BISDATA!$M$3:$M$20000,AJ$4,BISDATA!$I$3:$I$20000,$AB$3)</f>
        <v>0</v>
      </c>
      <c r="AK10" s="31">
        <f>SUMIFS(BISDATA!$L$3:$L$20000,BISDATA!$A$3:$A$20000,$AB10,BISDATA!$M$3:$M$20000,AK$4,BISDATA!$I$3:$I$20000,$AB$3)</f>
        <v>0</v>
      </c>
      <c r="AL10" s="31">
        <f>SUMIFS(BISDATA!$L$3:$L$20000,BISDATA!$A$3:$A$20000,$AB10,BISDATA!$M$3:$M$20000,AL$4,BISDATA!$I$3:$I$20000,$AB$3)</f>
        <v>0</v>
      </c>
      <c r="AM10" s="31">
        <f>SUMIFS(BISDATA!$L$3:$L$20000,BISDATA!$A$3:$A$20000,$AB10,BISDATA!$M$3:$M$20000,AM$4,BISDATA!$I$3:$I$20000,$AB$3)</f>
        <v>0</v>
      </c>
      <c r="AN10" s="31">
        <f>SUMIFS(BISDATA!$L$3:$L$20000,BISDATA!$A$3:$A$20000,$AB10,BISDATA!$M$3:$M$20000,AN$4,BISDATA!$I$3:$I$20000,$AB$3)</f>
        <v>0</v>
      </c>
      <c r="AO10" s="31">
        <f>SUMIFS(BISDATA!$L$3:$L$20000,BISDATA!$A$3:$A$20000,$AB10,BISDATA!$M$3:$M$20000,AO$4,BISDATA!$I$3:$I$20000,$AB$3)</f>
        <v>0</v>
      </c>
      <c r="AP10" s="31">
        <f>SUMIFS(BISDATA!$L$3:$L$20000,BISDATA!$A$3:$A$20000,$AB10,BISDATA!$M$3:$M$20000,AP$4,BISDATA!$I$3:$I$20000,$AB$3)</f>
        <v>0</v>
      </c>
      <c r="AQ10" s="31">
        <f>SUMIFS(BISDATA!$L$3:$L$20000,BISDATA!$A$3:$A$20000,$AB10,BISDATA!$M$3:$M$20000,AQ$4,BISDATA!$I$3:$I$20000,$AB$3)</f>
        <v>0</v>
      </c>
      <c r="AR10" s="31">
        <f>SUMIFS(BISDATA!$L$3:$L$20000,BISDATA!$A$3:$A$20000,$AB10,BISDATA!$M$3:$M$20000,AR$4,BISDATA!$I$3:$I$20000,$AB$3)</f>
        <v>0</v>
      </c>
      <c r="AS10" s="31">
        <f>SUMIFS(BISDATA!$L$3:$L$20000,BISDATA!$A$3:$A$20000,$AB10,BISDATA!$M$3:$M$20000,AS$4,BISDATA!$I$3:$I$20000,$AB$3)</f>
        <v>0</v>
      </c>
      <c r="AT10" s="31">
        <f>SUMIFS(BISDATA!$L$3:$L$20000,BISDATA!$A$3:$A$20000,$AB10,BISDATA!$M$3:$M$20000,AT$4,BISDATA!$I$3:$I$20000,$AB$3)</f>
        <v>0</v>
      </c>
      <c r="AU10" s="31">
        <f>SUMIFS(BISDATA!$L$3:$L$20000,BISDATA!$A$3:$A$20000,$AB10,BISDATA!$M$3:$M$20000,AU$4,BISDATA!$I$3:$I$20000,$AB$3)</f>
        <v>0</v>
      </c>
      <c r="AV10" s="31">
        <f>SUMIFS(BISDATA!$L$3:$L$20000,BISDATA!$A$3:$A$20000,$AB10,BISDATA!$M$3:$M$20000,AV$4,BISDATA!$I$3:$I$20000,$AB$3)</f>
        <v>0</v>
      </c>
      <c r="AW10" s="31">
        <f>SUMIFS(BISDATA!$L$3:$L$20000,BISDATA!$A$3:$A$20000,$AB10,BISDATA!$M$3:$M$20000,AW$4,BISDATA!$I$3:$I$20000,$AB$3)</f>
        <v>0</v>
      </c>
      <c r="AX10" s="31">
        <f>SUMIFS(BISDATA!$L$3:$L$20000,BISDATA!$A$3:$A$20000,$AB10,BISDATA!$M$3:$M$20000,AX$4,BISDATA!$I$3:$I$20000,$AB$3)</f>
        <v>0</v>
      </c>
      <c r="AY10" s="31">
        <f>SUMIFS(BISDATA!$L$3:$L$20000,BISDATA!$A$3:$A$20000,$AB10,BISDATA!$M$3:$M$20000,AY$4,BISDATA!$I$3:$I$20000,$AB$3)</f>
        <v>0</v>
      </c>
      <c r="AZ10" s="31">
        <f>SUMIFS(BISDATA!$L$3:$L$20000,BISDATA!$A$3:$A$20000,$AB10,BISDATA!$M$3:$M$20000,AZ$4,BISDATA!$I$3:$I$20000,$AB$3)</f>
        <v>0</v>
      </c>
      <c r="BA10" s="32">
        <f>SUMIFS(BISDATA!$L$3:$L$20000,BISDATA!$A$3:$A$20000,$AB10,BISDATA!$M$3:$M$20000,BA$4,BISDATA!$I$3:$I$20000,$AB$3)</f>
        <v>-26746.89</v>
      </c>
      <c r="BB10" s="58"/>
      <c r="BC10" s="36" t="s">
        <v>65</v>
      </c>
      <c r="BD10" s="47">
        <f t="shared" si="3"/>
        <v>0</v>
      </c>
      <c r="BE10" s="31">
        <f t="shared" si="1"/>
        <v>0</v>
      </c>
      <c r="BF10" s="31">
        <f t="shared" si="1"/>
        <v>0</v>
      </c>
      <c r="BG10" s="31">
        <f t="shared" si="1"/>
        <v>0</v>
      </c>
      <c r="BH10" s="31">
        <f t="shared" si="1"/>
        <v>0</v>
      </c>
      <c r="BI10" s="31">
        <f t="shared" si="1"/>
        <v>0</v>
      </c>
      <c r="BJ10" s="31">
        <f t="shared" si="1"/>
        <v>0</v>
      </c>
      <c r="BK10" s="31">
        <f t="shared" si="1"/>
        <v>0</v>
      </c>
      <c r="BL10" s="31">
        <f t="shared" si="1"/>
        <v>0</v>
      </c>
      <c r="BM10" s="31">
        <f t="shared" si="1"/>
        <v>0</v>
      </c>
      <c r="BN10" s="31">
        <f t="shared" si="1"/>
        <v>0</v>
      </c>
      <c r="BO10" s="31">
        <f t="shared" si="1"/>
        <v>0</v>
      </c>
      <c r="BP10" s="31">
        <f t="shared" si="1"/>
        <v>0</v>
      </c>
      <c r="BQ10" s="31">
        <f t="shared" si="1"/>
        <v>0</v>
      </c>
      <c r="BR10" s="31">
        <f t="shared" si="1"/>
        <v>0</v>
      </c>
      <c r="BS10" s="31">
        <f t="shared" si="1"/>
        <v>0</v>
      </c>
      <c r="BT10" s="31">
        <f t="shared" si="1"/>
        <v>0</v>
      </c>
      <c r="BU10" s="31">
        <f t="shared" si="2"/>
        <v>0</v>
      </c>
      <c r="BV10" s="31">
        <f t="shared" si="2"/>
        <v>0</v>
      </c>
      <c r="BW10" s="31">
        <f t="shared" si="2"/>
        <v>0</v>
      </c>
      <c r="BX10" s="31">
        <f t="shared" si="2"/>
        <v>0</v>
      </c>
      <c r="BY10" s="31">
        <f t="shared" si="2"/>
        <v>0</v>
      </c>
      <c r="BZ10" s="31">
        <f t="shared" si="2"/>
        <v>0</v>
      </c>
      <c r="CA10" s="31">
        <f t="shared" si="2"/>
        <v>0</v>
      </c>
      <c r="CB10" s="32">
        <f t="shared" si="2"/>
        <v>0</v>
      </c>
    </row>
    <row r="11" spans="1:80" x14ac:dyDescent="0.25">
      <c r="A11" s="34" t="s">
        <v>100</v>
      </c>
      <c r="B11" s="48">
        <f>SUMIFS(FastClose!$H$3:$H$20000,FastClose!$K$3:$K$20000,$A11,FastClose!$G$3:$G$20000,B$3,FastClose!$D$3:$D$20000,$A$3)</f>
        <v>1810571.5800000003</v>
      </c>
      <c r="C11" s="27">
        <f>SUMIFS(FastClose!$H$3:$H$20000,FastClose!$K$3:$K$20000,$A11,FastClose!$G$3:$G$20000,C$3,FastClose!$D$3:$D$20000,$A$3)</f>
        <v>3652412.910000002</v>
      </c>
      <c r="D11" s="27">
        <f>SUMIFS(FastClose!$H$3:$H$20000,FastClose!$K$3:$K$20000,$A11,FastClose!$G$3:$G$20000,D$3,FastClose!$D$3:$D$20000,$A$3)</f>
        <v>1852931.8799999997</v>
      </c>
      <c r="E11" s="27">
        <f>SUMIFS(FastClose!$H$3:$H$20000,FastClose!$K$3:$K$20000,$A11,FastClose!$G$3:$G$20000,E$3,FastClose!$D$3:$D$20000,$A$3)</f>
        <v>943207.4600000002</v>
      </c>
      <c r="F11" s="27">
        <f>SUMIFS(FastClose!$H$3:$H$20000,FastClose!$K$3:$K$20000,$A11,FastClose!$G$3:$G$20000,F$3,FastClose!$D$3:$D$20000,$A$3)</f>
        <v>918050.72</v>
      </c>
      <c r="G11" s="27">
        <f>SUMIFS(FastClose!$H$3:$H$20000,FastClose!$K$3:$K$20000,$A11,FastClose!$G$3:$G$20000,G$3,FastClose!$D$3:$D$20000,$A$3)</f>
        <v>62470.9</v>
      </c>
      <c r="H11" s="27">
        <f>SUMIFS(FastClose!$H$3:$H$20000,FastClose!$K$3:$K$20000,$A11,FastClose!$G$3:$G$20000,H$3,FastClose!$D$3:$D$20000,$A$3)</f>
        <v>582511.93999999994</v>
      </c>
      <c r="I11" s="27">
        <f>SUMIFS(FastClose!$H$3:$H$20000,FastClose!$K$3:$K$20000,$A11,FastClose!$G$3:$G$20000,I$3,FastClose!$D$3:$D$20000,$A$3)</f>
        <v>3956.0699999999997</v>
      </c>
      <c r="J11" s="27">
        <f>SUMIFS(FastClose!$H$3:$H$20000,FastClose!$K$3:$K$20000,$A11,FastClose!$G$3:$G$20000,J$3,FastClose!$D$3:$D$20000,$A$3)</f>
        <v>850361.87999999989</v>
      </c>
      <c r="K11" s="27">
        <f>SUMIFS(FastClose!$H$3:$H$20000,FastClose!$K$3:$K$20000,$A11,FastClose!$G$3:$G$20000,K$3,FastClose!$D$3:$D$20000,$A$3)</f>
        <v>33783.760000000002</v>
      </c>
      <c r="L11" s="27">
        <f>SUMIFS(FastClose!$H$3:$H$20000,FastClose!$K$3:$K$20000,$A11,FastClose!$G$3:$G$20000,L$3,FastClose!$D$3:$D$20000,$A$3)</f>
        <v>146626.88</v>
      </c>
      <c r="M11" s="27">
        <f>SUMIFS(FastClose!$H$3:$H$20000,FastClose!$K$3:$K$20000,$A11,FastClose!$G$3:$G$20000,M$3,FastClose!$D$3:$D$20000,$A$3)</f>
        <v>8140.3399999999965</v>
      </c>
      <c r="N11" s="27">
        <f>SUMIFS(FastClose!$H$3:$H$20000,FastClose!$K$3:$K$20000,$A11,FastClose!$G$3:$G$20000,N$3,FastClose!$D$3:$D$20000,$A$3)</f>
        <v>-3704.4799999999987</v>
      </c>
      <c r="O11" s="27">
        <f>SUMIFS(FastClose!$H$3:$H$20000,FastClose!$K$3:$K$20000,$A11,FastClose!$G$3:$G$20000,O$3,FastClose!$D$3:$D$20000,$A$3)</f>
        <v>-6099.68</v>
      </c>
      <c r="P11" s="27">
        <f>SUMIFS(FastClose!$H$3:$H$20000,FastClose!$K$3:$K$20000,$A11,FastClose!$G$3:$G$20000,P$3,FastClose!$D$3:$D$20000,$A$3)</f>
        <v>-36226.75</v>
      </c>
      <c r="Q11" s="27">
        <f>SUMIFS(FastClose!$H$3:$H$20000,FastClose!$K$3:$K$20000,$A11,FastClose!$G$3:$G$20000,Q$3,FastClose!$D$3:$D$20000,$A$3)</f>
        <v>-128019.62</v>
      </c>
      <c r="R11" s="27">
        <f>SUMIFS(FastClose!$H$3:$H$20000,FastClose!$K$3:$K$20000,$A11,FastClose!$G$3:$G$20000,R$3,FastClose!$D$3:$D$20000,$A$3)</f>
        <v>126519.42</v>
      </c>
      <c r="S11" s="27">
        <f>SUMIFS(FastClose!$H$3:$H$20000,FastClose!$K$3:$K$20000,$A11,FastClose!$G$3:$G$20000,S$3,FastClose!$D$3:$D$20000,$A$3)</f>
        <v>9534.2800000000007</v>
      </c>
      <c r="T11" s="27">
        <f>SUMIFS(FastClose!$H$3:$H$20000,FastClose!$K$3:$K$20000,$A11,FastClose!$G$3:$G$20000,T$3,FastClose!$D$3:$D$20000,$A$3)</f>
        <v>2203.63</v>
      </c>
      <c r="U11" s="27">
        <f>SUMIFS(FastClose!$H$3:$H$20000,FastClose!$K$3:$K$20000,$A11,FastClose!$G$3:$G$20000,U$3,FastClose!$D$3:$D$20000,$A$3)</f>
        <v>16294.870000000006</v>
      </c>
      <c r="V11" s="27">
        <f>SUMIFS(FastClose!$H$3:$H$20000,FastClose!$K$3:$K$20000,$A11,FastClose!$G$3:$G$20000,V$3,FastClose!$D$3:$D$20000,$A$3)</f>
        <v>5096.5599999999995</v>
      </c>
      <c r="W11" s="27">
        <f>SUMIFS(FastClose!$H$3:$H$20000,FastClose!$K$3:$K$20000,$A11,FastClose!$G$3:$G$20000,W$3,FastClose!$D$3:$D$20000,$A$3)</f>
        <v>25805.39</v>
      </c>
      <c r="X11" s="27">
        <f>SUMIFS(FastClose!$H$3:$H$20000,FastClose!$K$3:$K$20000,$A11,FastClose!$G$3:$G$20000,X$3,FastClose!$D$3:$D$20000,$A$3)</f>
        <v>9770</v>
      </c>
      <c r="Y11" s="27">
        <f>SUMIFS(FastClose!$H$3:$H$20000,FastClose!$K$3:$K$20000,$A11,FastClose!$G$3:$G$20000,Y$3,FastClose!$D$3:$D$20000,$A$3)</f>
        <v>59281</v>
      </c>
      <c r="Z11" s="28">
        <f>SUMIFS(FastClose!$H$3:$H$20000,FastClose!$K$3:$K$20000,$A11,FastClose!$G$3:$G$20000,Z$3,FastClose!$D$3:$D$20000,$A$3)</f>
        <v>149999.08000000002</v>
      </c>
      <c r="AB11" s="34" t="s">
        <v>100</v>
      </c>
      <c r="AC11" s="48">
        <f>SUMIFS(BISDATA!$L$3:$L$20000,BISDATA!$A$3:$A$20000,$AB11,BISDATA!$M$3:$M$20000,AC$4,BISDATA!$I$3:$I$20000,$AB$3)</f>
        <v>1821649.5800000003</v>
      </c>
      <c r="AD11" s="27">
        <f>SUMIFS(BISDATA!$L$3:$L$20000,BISDATA!$A$3:$A$20000,$AB11,BISDATA!$M$3:$M$20000,AD$4,BISDATA!$I$3:$I$20000,$AB$3)</f>
        <v>3641334.9100000067</v>
      </c>
      <c r="AE11" s="27">
        <f>SUMIFS(BISDATA!$L$3:$L$20000,BISDATA!$A$3:$A$20000,$AB11,BISDATA!$M$3:$M$20000,AE$4,BISDATA!$I$3:$I$20000,$AB$3)</f>
        <v>1852931.88</v>
      </c>
      <c r="AF11" s="27">
        <f>SUMIFS(BISDATA!$L$3:$L$20000,BISDATA!$A$3:$A$20000,$AB11,BISDATA!$M$3:$M$20000,AF$4,BISDATA!$I$3:$I$20000,$AB$3)</f>
        <v>943207.46</v>
      </c>
      <c r="AG11" s="27">
        <f>SUMIFS(BISDATA!$L$3:$L$20000,BISDATA!$A$3:$A$20000,$AB11,BISDATA!$M$3:$M$20000,AG$4,BISDATA!$I$3:$I$20000,$AB$3)</f>
        <v>918050.72000000009</v>
      </c>
      <c r="AH11" s="27">
        <f>SUMIFS(BISDATA!$L$3:$L$20000,BISDATA!$A$3:$A$20000,$AB11,BISDATA!$M$3:$M$20000,AH$4,BISDATA!$I$3:$I$20000,$AB$3)</f>
        <v>62470.899999999994</v>
      </c>
      <c r="AI11" s="27">
        <f>SUMIFS(BISDATA!$L$3:$L$20000,BISDATA!$A$3:$A$20000,$AB11,BISDATA!$M$3:$M$20000,AI$4,BISDATA!$I$3:$I$20000,$AB$3)</f>
        <v>582511.93999999994</v>
      </c>
      <c r="AJ11" s="27">
        <f>SUMIFS(BISDATA!$L$3:$L$20000,BISDATA!$A$3:$A$20000,$AB11,BISDATA!$M$3:$M$20000,AJ$4,BISDATA!$I$3:$I$20000,$AB$3)</f>
        <v>3956.0700000000361</v>
      </c>
      <c r="AK11" s="27">
        <f>SUMIFS(BISDATA!$L$3:$L$20000,BISDATA!$A$3:$A$20000,$AB11,BISDATA!$M$3:$M$20000,AK$4,BISDATA!$I$3:$I$20000,$AB$3)</f>
        <v>850361.87999999989</v>
      </c>
      <c r="AL11" s="27">
        <f>SUMIFS(BISDATA!$L$3:$L$20000,BISDATA!$A$3:$A$20000,$AB11,BISDATA!$M$3:$M$20000,AL$4,BISDATA!$I$3:$I$20000,$AB$3)</f>
        <v>33783.760000000002</v>
      </c>
      <c r="AM11" s="27">
        <f>SUMIFS(BISDATA!$L$3:$L$20000,BISDATA!$A$3:$A$20000,$AB11,BISDATA!$M$3:$M$20000,AM$4,BISDATA!$I$3:$I$20000,$AB$3)</f>
        <v>146626.88</v>
      </c>
      <c r="AN11" s="27">
        <f>SUMIFS(BISDATA!$L$3:$L$20000,BISDATA!$A$3:$A$20000,$AB11,BISDATA!$M$3:$M$20000,AN$4,BISDATA!$I$3:$I$20000,$AB$3)</f>
        <v>8140.3399999999983</v>
      </c>
      <c r="AO11" s="27">
        <f>SUMIFS(BISDATA!$L$3:$L$20000,BISDATA!$A$3:$A$20000,$AB11,BISDATA!$M$3:$M$20000,AO$4,BISDATA!$I$3:$I$20000,$AB$3)</f>
        <v>-3704.4799999999968</v>
      </c>
      <c r="AP11" s="27">
        <f>SUMIFS(BISDATA!$L$3:$L$20000,BISDATA!$A$3:$A$20000,$AB11,BISDATA!$M$3:$M$20000,AP$4,BISDATA!$I$3:$I$20000,$AB$3)</f>
        <v>-6099.68</v>
      </c>
      <c r="AQ11" s="27">
        <f>SUMIFS(BISDATA!$L$3:$L$20000,BISDATA!$A$3:$A$20000,$AB11,BISDATA!$M$3:$M$20000,AQ$4,BISDATA!$I$3:$I$20000,$AB$3)</f>
        <v>-36226.75</v>
      </c>
      <c r="AR11" s="27">
        <f>SUMIFS(BISDATA!$L$3:$L$20000,BISDATA!$A$3:$A$20000,$AB11,BISDATA!$M$3:$M$20000,AR$4,BISDATA!$I$3:$I$20000,$AB$3)</f>
        <v>-128019.62000000001</v>
      </c>
      <c r="AS11" s="27">
        <f>SUMIFS(BISDATA!$L$3:$L$20000,BISDATA!$A$3:$A$20000,$AB11,BISDATA!$M$3:$M$20000,AS$4,BISDATA!$I$3:$I$20000,$AB$3)</f>
        <v>126519.42</v>
      </c>
      <c r="AT11" s="27">
        <f>SUMIFS(BISDATA!$L$3:$L$20000,BISDATA!$A$3:$A$20000,$AB11,BISDATA!$M$3:$M$20000,AT$4,BISDATA!$I$3:$I$20000,$AB$3)</f>
        <v>9534.2800000000007</v>
      </c>
      <c r="AU11" s="27">
        <f>SUMIFS(BISDATA!$L$3:$L$20000,BISDATA!$A$3:$A$20000,$AB11,BISDATA!$M$3:$M$20000,AU$4,BISDATA!$I$3:$I$20000,$AB$3)</f>
        <v>2203.6300000000024</v>
      </c>
      <c r="AV11" s="27">
        <f>SUMIFS(BISDATA!$L$3:$L$20000,BISDATA!$A$3:$A$20000,$AB11,BISDATA!$M$3:$M$20000,AV$4,BISDATA!$I$3:$I$20000,$AB$3)</f>
        <v>16294.869999999981</v>
      </c>
      <c r="AW11" s="27">
        <f>SUMIFS(BISDATA!$L$3:$L$20000,BISDATA!$A$3:$A$20000,$AB11,BISDATA!$M$3:$M$20000,AW$4,BISDATA!$I$3:$I$20000,$AB$3)</f>
        <v>5096.5599999999977</v>
      </c>
      <c r="AX11" s="27">
        <f>SUMIFS(BISDATA!$L$3:$L$20000,BISDATA!$A$3:$A$20000,$AB11,BISDATA!$M$3:$M$20000,AX$4,BISDATA!$I$3:$I$20000,$AB$3)</f>
        <v>25805.390000000003</v>
      </c>
      <c r="AY11" s="27">
        <f>SUMIFS(BISDATA!$L$3:$L$20000,BISDATA!$A$3:$A$20000,$AB11,BISDATA!$M$3:$M$20000,AY$4,BISDATA!$I$3:$I$20000,$AB$3)</f>
        <v>9770</v>
      </c>
      <c r="AZ11" s="27">
        <f>SUMIFS(BISDATA!$L$3:$L$20000,BISDATA!$A$3:$A$20000,$AB11,BISDATA!$M$3:$M$20000,AZ$4,BISDATA!$I$3:$I$20000,$AB$3)</f>
        <v>59281</v>
      </c>
      <c r="BA11" s="28">
        <f>SUMIFS(BISDATA!$L$3:$L$20000,BISDATA!$A$3:$A$20000,$AB11,BISDATA!$M$3:$M$20000,BA$4,BISDATA!$I$3:$I$20000,$AB$3)</f>
        <v>149999.07999999999</v>
      </c>
      <c r="BB11" s="58"/>
      <c r="BC11" s="34" t="s">
        <v>100</v>
      </c>
      <c r="BD11" s="48">
        <f t="shared" si="3"/>
        <v>11078</v>
      </c>
      <c r="BE11" s="27">
        <f t="shared" si="1"/>
        <v>-11077.999999995343</v>
      </c>
      <c r="BF11" s="27">
        <f t="shared" si="1"/>
        <v>0</v>
      </c>
      <c r="BG11" s="27">
        <f t="shared" si="1"/>
        <v>0</v>
      </c>
      <c r="BH11" s="27">
        <f t="shared" si="1"/>
        <v>0</v>
      </c>
      <c r="BI11" s="27">
        <f t="shared" si="1"/>
        <v>0</v>
      </c>
      <c r="BJ11" s="27">
        <f t="shared" si="1"/>
        <v>0</v>
      </c>
      <c r="BK11" s="27">
        <f t="shared" si="1"/>
        <v>3.637978807091713E-11</v>
      </c>
      <c r="BL11" s="27">
        <f t="shared" si="1"/>
        <v>0</v>
      </c>
      <c r="BM11" s="27">
        <f t="shared" si="1"/>
        <v>0</v>
      </c>
      <c r="BN11" s="27">
        <f t="shared" si="1"/>
        <v>0</v>
      </c>
      <c r="BO11" s="27">
        <f t="shared" si="1"/>
        <v>0</v>
      </c>
      <c r="BP11" s="27">
        <f t="shared" si="1"/>
        <v>0</v>
      </c>
      <c r="BQ11" s="27">
        <f t="shared" si="1"/>
        <v>0</v>
      </c>
      <c r="BR11" s="27">
        <f t="shared" si="1"/>
        <v>0</v>
      </c>
      <c r="BS11" s="27">
        <f t="shared" si="1"/>
        <v>0</v>
      </c>
      <c r="BT11" s="27">
        <f t="shared" si="1"/>
        <v>0</v>
      </c>
      <c r="BU11" s="27">
        <f t="shared" si="2"/>
        <v>0</v>
      </c>
      <c r="BV11" s="27">
        <f t="shared" si="2"/>
        <v>0</v>
      </c>
      <c r="BW11" s="27">
        <f t="shared" si="2"/>
        <v>-2.5465851649641991E-11</v>
      </c>
      <c r="BX11" s="27">
        <f t="shared" si="2"/>
        <v>0</v>
      </c>
      <c r="BY11" s="27">
        <f t="shared" si="2"/>
        <v>0</v>
      </c>
      <c r="BZ11" s="27">
        <f t="shared" si="2"/>
        <v>0</v>
      </c>
      <c r="CA11" s="27">
        <f t="shared" si="2"/>
        <v>0</v>
      </c>
      <c r="CB11" s="28">
        <f t="shared" si="2"/>
        <v>0</v>
      </c>
    </row>
    <row r="12" spans="1:80" x14ac:dyDescent="0.25">
      <c r="A12" s="35" t="s">
        <v>185</v>
      </c>
      <c r="B12" s="46">
        <f>SUMIFS(FastClose!$H$3:$H$20000,FastClose!$K$3:$K$20000,$A12,FastClose!$G$3:$G$20000,B$3,FastClose!$D$3:$D$20000,$A$3)</f>
        <v>2150948.5600000005</v>
      </c>
      <c r="C12" s="29">
        <f>SUMIFS(FastClose!$H$3:$H$20000,FastClose!$K$3:$K$20000,$A12,FastClose!$G$3:$G$20000,C$3,FastClose!$D$3:$D$20000,$A$3)</f>
        <v>7689320.480000006</v>
      </c>
      <c r="D12" s="29">
        <f>SUMIFS(FastClose!$H$3:$H$20000,FastClose!$K$3:$K$20000,$A12,FastClose!$G$3:$G$20000,D$3,FastClose!$D$3:$D$20000,$A$3)</f>
        <v>3547610.62</v>
      </c>
      <c r="E12" s="29">
        <f>SUMIFS(FastClose!$H$3:$H$20000,FastClose!$K$3:$K$20000,$A12,FastClose!$G$3:$G$20000,E$3,FastClose!$D$3:$D$20000,$A$3)</f>
        <v>1606851.320000001</v>
      </c>
      <c r="F12" s="29">
        <f>SUMIFS(FastClose!$H$3:$H$20000,FastClose!$K$3:$K$20000,$A12,FastClose!$G$3:$G$20000,F$3,FastClose!$D$3:$D$20000,$A$3)</f>
        <v>1484322.8000000003</v>
      </c>
      <c r="G12" s="29">
        <f>SUMIFS(FastClose!$H$3:$H$20000,FastClose!$K$3:$K$20000,$A12,FastClose!$G$3:$G$20000,G$3,FastClose!$D$3:$D$20000,$A$3)</f>
        <v>166984.35999999993</v>
      </c>
      <c r="H12" s="29">
        <f>SUMIFS(FastClose!$H$3:$H$20000,FastClose!$K$3:$K$20000,$A12,FastClose!$G$3:$G$20000,H$3,FastClose!$D$3:$D$20000,$A$3)</f>
        <v>994570.77000000014</v>
      </c>
      <c r="I12" s="29">
        <f>SUMIFS(FastClose!$H$3:$H$20000,FastClose!$K$3:$K$20000,$A12,FastClose!$G$3:$G$20000,I$3,FastClose!$D$3:$D$20000,$A$3)</f>
        <v>301821.51</v>
      </c>
      <c r="J12" s="29">
        <f>SUMIFS(FastClose!$H$3:$H$20000,FastClose!$K$3:$K$20000,$A12,FastClose!$G$3:$G$20000,J$3,FastClose!$D$3:$D$20000,$A$3)</f>
        <v>148070.25</v>
      </c>
      <c r="K12" s="29">
        <f>SUMIFS(FastClose!$H$3:$H$20000,FastClose!$K$3:$K$20000,$A12,FastClose!$G$3:$G$20000,K$3,FastClose!$D$3:$D$20000,$A$3)</f>
        <v>35218.570000000014</v>
      </c>
      <c r="L12" s="29">
        <f>SUMIFS(FastClose!$H$3:$H$20000,FastClose!$K$3:$K$20000,$A12,FastClose!$G$3:$G$20000,L$3,FastClose!$D$3:$D$20000,$A$3)</f>
        <v>14517.71</v>
      </c>
      <c r="M12" s="29">
        <f>SUMIFS(FastClose!$H$3:$H$20000,FastClose!$K$3:$K$20000,$A12,FastClose!$G$3:$G$20000,M$3,FastClose!$D$3:$D$20000,$A$3)</f>
        <v>-12744.6</v>
      </c>
      <c r="N12" s="29">
        <f>SUMIFS(FastClose!$H$3:$H$20000,FastClose!$K$3:$K$20000,$A12,FastClose!$G$3:$G$20000,N$3,FastClose!$D$3:$D$20000,$A$3)</f>
        <v>352404.4600000002</v>
      </c>
      <c r="O12" s="29">
        <f>SUMIFS(FastClose!$H$3:$H$20000,FastClose!$K$3:$K$20000,$A12,FastClose!$G$3:$G$20000,O$3,FastClose!$D$3:$D$20000,$A$3)</f>
        <v>-518592.87999999995</v>
      </c>
      <c r="P12" s="29">
        <f>SUMIFS(FastClose!$H$3:$H$20000,FastClose!$K$3:$K$20000,$A12,FastClose!$G$3:$G$20000,P$3,FastClose!$D$3:$D$20000,$A$3)</f>
        <v>10210.479999999996</v>
      </c>
      <c r="Q12" s="29">
        <f>SUMIFS(FastClose!$H$3:$H$20000,FastClose!$K$3:$K$20000,$A12,FastClose!$G$3:$G$20000,Q$3,FastClose!$D$3:$D$20000,$A$3)</f>
        <v>20562.23</v>
      </c>
      <c r="R12" s="29">
        <f>SUMIFS(FastClose!$H$3:$H$20000,FastClose!$K$3:$K$20000,$A12,FastClose!$G$3:$G$20000,R$3,FastClose!$D$3:$D$20000,$A$3)</f>
        <v>390.18</v>
      </c>
      <c r="S12" s="29">
        <f>SUMIFS(FastClose!$H$3:$H$20000,FastClose!$K$3:$K$20000,$A12,FastClose!$G$3:$G$20000,S$3,FastClose!$D$3:$D$20000,$A$3)</f>
        <v>22050.32</v>
      </c>
      <c r="T12" s="29">
        <f>SUMIFS(FastClose!$H$3:$H$20000,FastClose!$K$3:$K$20000,$A12,FastClose!$G$3:$G$20000,T$3,FastClose!$D$3:$D$20000,$A$3)</f>
        <v>-10462.91</v>
      </c>
      <c r="U12" s="29">
        <f>SUMIFS(FastClose!$H$3:$H$20000,FastClose!$K$3:$K$20000,$A12,FastClose!$G$3:$G$20000,U$3,FastClose!$D$3:$D$20000,$A$3)</f>
        <v>-1652</v>
      </c>
      <c r="V12" s="29">
        <f>SUMIFS(FastClose!$H$3:$H$20000,FastClose!$K$3:$K$20000,$A12,FastClose!$G$3:$G$20000,V$3,FastClose!$D$3:$D$20000,$A$3)</f>
        <v>11330</v>
      </c>
      <c r="W12" s="29">
        <f>SUMIFS(FastClose!$H$3:$H$20000,FastClose!$K$3:$K$20000,$A12,FastClose!$G$3:$G$20000,W$3,FastClose!$D$3:$D$20000,$A$3)</f>
        <v>-79566.010000000009</v>
      </c>
      <c r="X12" s="29">
        <f>SUMIFS(FastClose!$H$3:$H$20000,FastClose!$K$3:$K$20000,$A12,FastClose!$G$3:$G$20000,X$3,FastClose!$D$3:$D$20000,$A$3)</f>
        <v>9617.83</v>
      </c>
      <c r="Y12" s="29">
        <f>SUMIFS(FastClose!$H$3:$H$20000,FastClose!$K$3:$K$20000,$A12,FastClose!$G$3:$G$20000,Y$3,FastClose!$D$3:$D$20000,$A$3)</f>
        <v>-1288</v>
      </c>
      <c r="Z12" s="30">
        <f>SUMIFS(FastClose!$H$3:$H$20000,FastClose!$K$3:$K$20000,$A12,FastClose!$G$3:$G$20000,Z$3,FastClose!$D$3:$D$20000,$A$3)</f>
        <v>70552.840000000011</v>
      </c>
      <c r="AB12" s="35" t="s">
        <v>185</v>
      </c>
      <c r="AC12" s="46">
        <f>SUMIFS(BISDATA!$L$3:$L$20000,BISDATA!$A$3:$A$20000,$AB12,BISDATA!$M$3:$M$20000,AC$4,BISDATA!$I$3:$I$20000,$AB$3)</f>
        <v>2150948.5599999996</v>
      </c>
      <c r="AD12" s="29">
        <f>SUMIFS(BISDATA!$L$3:$L$20000,BISDATA!$A$3:$A$20000,$AB12,BISDATA!$M$3:$M$20000,AD$4,BISDATA!$I$3:$I$20000,$AB$3)</f>
        <v>7699994.959999999</v>
      </c>
      <c r="AE12" s="29">
        <f>SUMIFS(BISDATA!$L$3:$L$20000,BISDATA!$A$3:$A$20000,$AB12,BISDATA!$M$3:$M$20000,AE$4,BISDATA!$I$3:$I$20000,$AB$3)</f>
        <v>3536936.1399999987</v>
      </c>
      <c r="AF12" s="29">
        <f>SUMIFS(BISDATA!$L$3:$L$20000,BISDATA!$A$3:$A$20000,$AB12,BISDATA!$M$3:$M$20000,AF$4,BISDATA!$I$3:$I$20000,$AB$3)</f>
        <v>1663413.3199999989</v>
      </c>
      <c r="AG12" s="29">
        <f>SUMIFS(BISDATA!$L$3:$L$20000,BISDATA!$A$3:$A$20000,$AB12,BISDATA!$M$3:$M$20000,AG$4,BISDATA!$I$3:$I$20000,$AB$3)</f>
        <v>1562558.4899999995</v>
      </c>
      <c r="AH12" s="29">
        <f>SUMIFS(BISDATA!$L$3:$L$20000,BISDATA!$A$3:$A$20000,$AB12,BISDATA!$M$3:$M$20000,AH$4,BISDATA!$I$3:$I$20000,$AB$3)</f>
        <v>166984.36000000013</v>
      </c>
      <c r="AI12" s="29">
        <f>SUMIFS(BISDATA!$L$3:$L$20000,BISDATA!$A$3:$A$20000,$AB12,BISDATA!$M$3:$M$20000,AI$4,BISDATA!$I$3:$I$20000,$AB$3)</f>
        <v>994570.7699999992</v>
      </c>
      <c r="AJ12" s="29">
        <f>SUMIFS(BISDATA!$L$3:$L$20000,BISDATA!$A$3:$A$20000,$AB12,BISDATA!$M$3:$M$20000,AJ$4,BISDATA!$I$3:$I$20000,$AB$3)</f>
        <v>301821.50999999989</v>
      </c>
      <c r="AK12" s="29">
        <f>SUMIFS(BISDATA!$L$3:$L$20000,BISDATA!$A$3:$A$20000,$AB12,BISDATA!$M$3:$M$20000,AK$4,BISDATA!$I$3:$I$20000,$AB$3)</f>
        <v>148070.25</v>
      </c>
      <c r="AL12" s="29">
        <f>SUMIFS(BISDATA!$L$3:$L$20000,BISDATA!$A$3:$A$20000,$AB12,BISDATA!$M$3:$M$20000,AL$4,BISDATA!$I$3:$I$20000,$AB$3)</f>
        <v>35218.569999999992</v>
      </c>
      <c r="AM12" s="29">
        <f>SUMIFS(BISDATA!$L$3:$L$20000,BISDATA!$A$3:$A$20000,$AB12,BISDATA!$M$3:$M$20000,AM$4,BISDATA!$I$3:$I$20000,$AB$3)</f>
        <v>14517.709999999988</v>
      </c>
      <c r="AN12" s="29">
        <f>SUMIFS(BISDATA!$L$3:$L$20000,BISDATA!$A$3:$A$20000,$AB12,BISDATA!$M$3:$M$20000,AN$4,BISDATA!$I$3:$I$20000,$AB$3)</f>
        <v>-12744.599999999993</v>
      </c>
      <c r="AO12" s="29">
        <f>SUMIFS(BISDATA!$L$3:$L$20000,BISDATA!$A$3:$A$20000,$AB12,BISDATA!$M$3:$M$20000,AO$4,BISDATA!$I$3:$I$20000,$AB$3)</f>
        <v>352404.46000000008</v>
      </c>
      <c r="AP12" s="29">
        <f>SUMIFS(BISDATA!$L$3:$L$20000,BISDATA!$A$3:$A$20000,$AB12,BISDATA!$M$3:$M$20000,AP$4,BISDATA!$I$3:$I$20000,$AB$3)</f>
        <v>-518592.87999999971</v>
      </c>
      <c r="AQ12" s="29">
        <f>SUMIFS(BISDATA!$L$3:$L$20000,BISDATA!$A$3:$A$20000,$AB12,BISDATA!$M$3:$M$20000,AQ$4,BISDATA!$I$3:$I$20000,$AB$3)</f>
        <v>10210.479999999996</v>
      </c>
      <c r="AR12" s="29">
        <f>SUMIFS(BISDATA!$L$3:$L$20000,BISDATA!$A$3:$A$20000,$AB12,BISDATA!$M$3:$M$20000,AR$4,BISDATA!$I$3:$I$20000,$AB$3)</f>
        <v>20562.23</v>
      </c>
      <c r="AS12" s="29">
        <f>SUMIFS(BISDATA!$L$3:$L$20000,BISDATA!$A$3:$A$20000,$AB12,BISDATA!$M$3:$M$20000,AS$4,BISDATA!$I$3:$I$20000,$AB$3)</f>
        <v>390.18</v>
      </c>
      <c r="AT12" s="29">
        <f>SUMIFS(BISDATA!$L$3:$L$20000,BISDATA!$A$3:$A$20000,$AB12,BISDATA!$M$3:$M$20000,AT$4,BISDATA!$I$3:$I$20000,$AB$3)</f>
        <v>22050.320000000003</v>
      </c>
      <c r="AU12" s="29">
        <f>SUMIFS(BISDATA!$L$3:$L$20000,BISDATA!$A$3:$A$20000,$AB12,BISDATA!$M$3:$M$20000,AU$4,BISDATA!$I$3:$I$20000,$AB$3)</f>
        <v>-10462.909999999996</v>
      </c>
      <c r="AV12" s="29">
        <f>SUMIFS(BISDATA!$L$3:$L$20000,BISDATA!$A$3:$A$20000,$AB12,BISDATA!$M$3:$M$20000,AV$4,BISDATA!$I$3:$I$20000,$AB$3)</f>
        <v>-1652</v>
      </c>
      <c r="AW12" s="29">
        <f>SUMIFS(BISDATA!$L$3:$L$20000,BISDATA!$A$3:$A$20000,$AB12,BISDATA!$M$3:$M$20000,AW$4,BISDATA!$I$3:$I$20000,$AB$3)</f>
        <v>11330</v>
      </c>
      <c r="AX12" s="29">
        <f>SUMIFS(BISDATA!$L$3:$L$20000,BISDATA!$A$3:$A$20000,$AB12,BISDATA!$M$3:$M$20000,AX$4,BISDATA!$I$3:$I$20000,$AB$3)</f>
        <v>-79566.010000000009</v>
      </c>
      <c r="AY12" s="29">
        <f>SUMIFS(BISDATA!$L$3:$L$20000,BISDATA!$A$3:$A$20000,$AB12,BISDATA!$M$3:$M$20000,AY$4,BISDATA!$I$3:$I$20000,$AB$3)</f>
        <v>9617.83</v>
      </c>
      <c r="AZ12" s="29">
        <f>SUMIFS(BISDATA!$L$3:$L$20000,BISDATA!$A$3:$A$20000,$AB12,BISDATA!$M$3:$M$20000,AZ$4,BISDATA!$I$3:$I$20000,$AB$3)</f>
        <v>-1288.0000000000002</v>
      </c>
      <c r="BA12" s="30">
        <f>SUMIFS(BISDATA!$L$3:$L$20000,BISDATA!$A$3:$A$20000,$AB12,BISDATA!$M$3:$M$20000,BA$4,BISDATA!$I$3:$I$20000,$AB$3)</f>
        <v>70552.840000000026</v>
      </c>
      <c r="BB12" s="58"/>
      <c r="BC12" s="35" t="s">
        <v>185</v>
      </c>
      <c r="BD12" s="46">
        <f t="shared" si="3"/>
        <v>0</v>
      </c>
      <c r="BE12" s="29">
        <f t="shared" si="1"/>
        <v>10674.479999992996</v>
      </c>
      <c r="BF12" s="29">
        <f t="shared" si="1"/>
        <v>-10674.480000001378</v>
      </c>
      <c r="BG12" s="29">
        <f t="shared" si="1"/>
        <v>56561.999999997905</v>
      </c>
      <c r="BH12" s="29">
        <f t="shared" si="1"/>
        <v>78235.689999999246</v>
      </c>
      <c r="BI12" s="29">
        <f t="shared" si="1"/>
        <v>0</v>
      </c>
      <c r="BJ12" s="29">
        <f t="shared" si="1"/>
        <v>-9.3132257461547852E-10</v>
      </c>
      <c r="BK12" s="29">
        <f t="shared" si="1"/>
        <v>0</v>
      </c>
      <c r="BL12" s="29">
        <f t="shared" si="1"/>
        <v>0</v>
      </c>
      <c r="BM12" s="29">
        <f t="shared" si="1"/>
        <v>0</v>
      </c>
      <c r="BN12" s="29">
        <f t="shared" si="1"/>
        <v>0</v>
      </c>
      <c r="BO12" s="29">
        <f t="shared" si="1"/>
        <v>0</v>
      </c>
      <c r="BP12" s="29">
        <f t="shared" si="1"/>
        <v>0</v>
      </c>
      <c r="BQ12" s="29">
        <f t="shared" si="1"/>
        <v>0</v>
      </c>
      <c r="BR12" s="29">
        <f t="shared" si="1"/>
        <v>0</v>
      </c>
      <c r="BS12" s="29">
        <f t="shared" si="1"/>
        <v>0</v>
      </c>
      <c r="BT12" s="29">
        <f t="shared" si="1"/>
        <v>0</v>
      </c>
      <c r="BU12" s="29">
        <f t="shared" si="2"/>
        <v>0</v>
      </c>
      <c r="BV12" s="29">
        <f t="shared" si="2"/>
        <v>0</v>
      </c>
      <c r="BW12" s="29">
        <f t="shared" si="2"/>
        <v>0</v>
      </c>
      <c r="BX12" s="29">
        <f t="shared" si="2"/>
        <v>0</v>
      </c>
      <c r="BY12" s="29">
        <f t="shared" si="2"/>
        <v>0</v>
      </c>
      <c r="BZ12" s="29">
        <f t="shared" si="2"/>
        <v>0</v>
      </c>
      <c r="CA12" s="29">
        <f t="shared" si="2"/>
        <v>0</v>
      </c>
      <c r="CB12" s="30">
        <f t="shared" si="2"/>
        <v>0</v>
      </c>
    </row>
    <row r="13" spans="1:80" x14ac:dyDescent="0.25">
      <c r="A13" s="36" t="s">
        <v>57</v>
      </c>
      <c r="B13" s="47">
        <f>SUMIFS(FastClose!$H$3:$H$20000,FastClose!$K$3:$K$20000,$A13,FastClose!$G$3:$G$20000,B$3,FastClose!$D$3:$D$20000,$A$3)</f>
        <v>74099.22</v>
      </c>
      <c r="C13" s="31">
        <f>SUMIFS(FastClose!$H$3:$H$20000,FastClose!$K$3:$K$20000,$A13,FastClose!$G$3:$G$20000,C$3,FastClose!$D$3:$D$20000,$A$3)</f>
        <v>91059.930000000008</v>
      </c>
      <c r="D13" s="31">
        <f>SUMIFS(FastClose!$H$3:$H$20000,FastClose!$K$3:$K$20000,$A13,FastClose!$G$3:$G$20000,D$3,FastClose!$D$3:$D$20000,$A$3)</f>
        <v>60923.57</v>
      </c>
      <c r="E13" s="31">
        <f>SUMIFS(FastClose!$H$3:$H$20000,FastClose!$K$3:$K$20000,$A13,FastClose!$G$3:$G$20000,E$3,FastClose!$D$3:$D$20000,$A$3)</f>
        <v>0</v>
      </c>
      <c r="F13" s="31">
        <f>SUMIFS(FastClose!$H$3:$H$20000,FastClose!$K$3:$K$20000,$A13,FastClose!$G$3:$G$20000,F$3,FastClose!$D$3:$D$20000,$A$3)</f>
        <v>24370.14</v>
      </c>
      <c r="G13" s="31">
        <f>SUMIFS(FastClose!$H$3:$H$20000,FastClose!$K$3:$K$20000,$A13,FastClose!$G$3:$G$20000,G$3,FastClose!$D$3:$D$20000,$A$3)</f>
        <v>22137.95</v>
      </c>
      <c r="H13" s="31">
        <f>SUMIFS(FastClose!$H$3:$H$20000,FastClose!$K$3:$K$20000,$A13,FastClose!$G$3:$G$20000,H$3,FastClose!$D$3:$D$20000,$A$3)</f>
        <v>0</v>
      </c>
      <c r="I13" s="31">
        <f>SUMIFS(FastClose!$H$3:$H$20000,FastClose!$K$3:$K$20000,$A13,FastClose!$G$3:$G$20000,I$3,FastClose!$D$3:$D$20000,$A$3)</f>
        <v>0</v>
      </c>
      <c r="J13" s="31">
        <f>SUMIFS(FastClose!$H$3:$H$20000,FastClose!$K$3:$K$20000,$A13,FastClose!$G$3:$G$20000,J$3,FastClose!$D$3:$D$20000,$A$3)</f>
        <v>0</v>
      </c>
      <c r="K13" s="31">
        <f>SUMIFS(FastClose!$H$3:$H$20000,FastClose!$K$3:$K$20000,$A13,FastClose!$G$3:$G$20000,K$3,FastClose!$D$3:$D$20000,$A$3)</f>
        <v>0</v>
      </c>
      <c r="L13" s="31">
        <f>SUMIFS(FastClose!$H$3:$H$20000,FastClose!$K$3:$K$20000,$A13,FastClose!$G$3:$G$20000,L$3,FastClose!$D$3:$D$20000,$A$3)</f>
        <v>0</v>
      </c>
      <c r="M13" s="31">
        <f>SUMIFS(FastClose!$H$3:$H$20000,FastClose!$K$3:$K$20000,$A13,FastClose!$G$3:$G$20000,M$3,FastClose!$D$3:$D$20000,$A$3)</f>
        <v>0</v>
      </c>
      <c r="N13" s="31">
        <f>SUMIFS(FastClose!$H$3:$H$20000,FastClose!$K$3:$K$20000,$A13,FastClose!$G$3:$G$20000,N$3,FastClose!$D$3:$D$20000,$A$3)</f>
        <v>0</v>
      </c>
      <c r="O13" s="31">
        <f>SUMIFS(FastClose!$H$3:$H$20000,FastClose!$K$3:$K$20000,$A13,FastClose!$G$3:$G$20000,O$3,FastClose!$D$3:$D$20000,$A$3)</f>
        <v>0</v>
      </c>
      <c r="P13" s="31">
        <f>SUMIFS(FastClose!$H$3:$H$20000,FastClose!$K$3:$K$20000,$A13,FastClose!$G$3:$G$20000,P$3,FastClose!$D$3:$D$20000,$A$3)</f>
        <v>0</v>
      </c>
      <c r="Q13" s="31">
        <f>SUMIFS(FastClose!$H$3:$H$20000,FastClose!$K$3:$K$20000,$A13,FastClose!$G$3:$G$20000,Q$3,FastClose!$D$3:$D$20000,$A$3)</f>
        <v>0</v>
      </c>
      <c r="R13" s="31">
        <f>SUMIFS(FastClose!$H$3:$H$20000,FastClose!$K$3:$K$20000,$A13,FastClose!$G$3:$G$20000,R$3,FastClose!$D$3:$D$20000,$A$3)</f>
        <v>0</v>
      </c>
      <c r="S13" s="31">
        <f>SUMIFS(FastClose!$H$3:$H$20000,FastClose!$K$3:$K$20000,$A13,FastClose!$G$3:$G$20000,S$3,FastClose!$D$3:$D$20000,$A$3)</f>
        <v>0</v>
      </c>
      <c r="T13" s="31">
        <f>SUMIFS(FastClose!$H$3:$H$20000,FastClose!$K$3:$K$20000,$A13,FastClose!$G$3:$G$20000,T$3,FastClose!$D$3:$D$20000,$A$3)</f>
        <v>0</v>
      </c>
      <c r="U13" s="31">
        <f>SUMIFS(FastClose!$H$3:$H$20000,FastClose!$K$3:$K$20000,$A13,FastClose!$G$3:$G$20000,U$3,FastClose!$D$3:$D$20000,$A$3)</f>
        <v>0</v>
      </c>
      <c r="V13" s="31">
        <f>SUMIFS(FastClose!$H$3:$H$20000,FastClose!$K$3:$K$20000,$A13,FastClose!$G$3:$G$20000,V$3,FastClose!$D$3:$D$20000,$A$3)</f>
        <v>0</v>
      </c>
      <c r="W13" s="31">
        <f>SUMIFS(FastClose!$H$3:$H$20000,FastClose!$K$3:$K$20000,$A13,FastClose!$G$3:$G$20000,W$3,FastClose!$D$3:$D$20000,$A$3)</f>
        <v>0</v>
      </c>
      <c r="X13" s="31">
        <f>SUMIFS(FastClose!$H$3:$H$20000,FastClose!$K$3:$K$20000,$A13,FastClose!$G$3:$G$20000,X$3,FastClose!$D$3:$D$20000,$A$3)</f>
        <v>0</v>
      </c>
      <c r="Y13" s="31">
        <f>SUMIFS(FastClose!$H$3:$H$20000,FastClose!$K$3:$K$20000,$A13,FastClose!$G$3:$G$20000,Y$3,FastClose!$D$3:$D$20000,$A$3)</f>
        <v>0</v>
      </c>
      <c r="Z13" s="32">
        <f>SUMIFS(FastClose!$H$3:$H$20000,FastClose!$K$3:$K$20000,$A13,FastClose!$G$3:$G$20000,Z$3,FastClose!$D$3:$D$20000,$A$3)</f>
        <v>25299.040000000001</v>
      </c>
      <c r="AB13" s="36" t="s">
        <v>57</v>
      </c>
      <c r="AC13" s="47">
        <f>SUMIFS(BISDATA!$L$3:$L$20000,BISDATA!$A$3:$A$20000,$AB13,BISDATA!$M$3:$M$20000,AC$4,BISDATA!$I$3:$I$20000,$AB$3)</f>
        <v>74099.220000000016</v>
      </c>
      <c r="AD13" s="31">
        <f>SUMIFS(BISDATA!$L$3:$L$20000,BISDATA!$A$3:$A$20000,$AB13,BISDATA!$M$3:$M$20000,AD$4,BISDATA!$I$3:$I$20000,$AB$3)</f>
        <v>91059.930000000008</v>
      </c>
      <c r="AE13" s="31">
        <f>SUMIFS(BISDATA!$L$3:$L$20000,BISDATA!$A$3:$A$20000,$AB13,BISDATA!$M$3:$M$20000,AE$4,BISDATA!$I$3:$I$20000,$AB$3)</f>
        <v>60923.569999999992</v>
      </c>
      <c r="AF13" s="31">
        <f>SUMIFS(BISDATA!$L$3:$L$20000,BISDATA!$A$3:$A$20000,$AB13,BISDATA!$M$3:$M$20000,AF$4,BISDATA!$I$3:$I$20000,$AB$3)</f>
        <v>0</v>
      </c>
      <c r="AG13" s="31">
        <f>SUMIFS(BISDATA!$L$3:$L$20000,BISDATA!$A$3:$A$20000,$AB13,BISDATA!$M$3:$M$20000,AG$4,BISDATA!$I$3:$I$20000,$AB$3)</f>
        <v>24370.14</v>
      </c>
      <c r="AH13" s="31">
        <f>SUMIFS(BISDATA!$L$3:$L$20000,BISDATA!$A$3:$A$20000,$AB13,BISDATA!$M$3:$M$20000,AH$4,BISDATA!$I$3:$I$20000,$AB$3)</f>
        <v>22137.95</v>
      </c>
      <c r="AI13" s="31">
        <f>SUMIFS(BISDATA!$L$3:$L$20000,BISDATA!$A$3:$A$20000,$AB13,BISDATA!$M$3:$M$20000,AI$4,BISDATA!$I$3:$I$20000,$AB$3)</f>
        <v>0</v>
      </c>
      <c r="AJ13" s="31">
        <f>SUMIFS(BISDATA!$L$3:$L$20000,BISDATA!$A$3:$A$20000,$AB13,BISDATA!$M$3:$M$20000,AJ$4,BISDATA!$I$3:$I$20000,$AB$3)</f>
        <v>0</v>
      </c>
      <c r="AK13" s="31">
        <f>SUMIFS(BISDATA!$L$3:$L$20000,BISDATA!$A$3:$A$20000,$AB13,BISDATA!$M$3:$M$20000,AK$4,BISDATA!$I$3:$I$20000,$AB$3)</f>
        <v>0</v>
      </c>
      <c r="AL13" s="31">
        <f>SUMIFS(BISDATA!$L$3:$L$20000,BISDATA!$A$3:$A$20000,$AB13,BISDATA!$M$3:$M$20000,AL$4,BISDATA!$I$3:$I$20000,$AB$3)</f>
        <v>0</v>
      </c>
      <c r="AM13" s="31">
        <f>SUMIFS(BISDATA!$L$3:$L$20000,BISDATA!$A$3:$A$20000,$AB13,BISDATA!$M$3:$M$20000,AM$4,BISDATA!$I$3:$I$20000,$AB$3)</f>
        <v>0</v>
      </c>
      <c r="AN13" s="31">
        <f>SUMIFS(BISDATA!$L$3:$L$20000,BISDATA!$A$3:$A$20000,$AB13,BISDATA!$M$3:$M$20000,AN$4,BISDATA!$I$3:$I$20000,$AB$3)</f>
        <v>0</v>
      </c>
      <c r="AO13" s="31">
        <f>SUMIFS(BISDATA!$L$3:$L$20000,BISDATA!$A$3:$A$20000,$AB13,BISDATA!$M$3:$M$20000,AO$4,BISDATA!$I$3:$I$20000,$AB$3)</f>
        <v>0</v>
      </c>
      <c r="AP13" s="31">
        <f>SUMIFS(BISDATA!$L$3:$L$20000,BISDATA!$A$3:$A$20000,$AB13,BISDATA!$M$3:$M$20000,AP$4,BISDATA!$I$3:$I$20000,$AB$3)</f>
        <v>5.9685589803848416E-13</v>
      </c>
      <c r="AQ13" s="31">
        <f>SUMIFS(BISDATA!$L$3:$L$20000,BISDATA!$A$3:$A$20000,$AB13,BISDATA!$M$3:$M$20000,AQ$4,BISDATA!$I$3:$I$20000,$AB$3)</f>
        <v>0</v>
      </c>
      <c r="AR13" s="31">
        <f>SUMIFS(BISDATA!$L$3:$L$20000,BISDATA!$A$3:$A$20000,$AB13,BISDATA!$M$3:$M$20000,AR$4,BISDATA!$I$3:$I$20000,$AB$3)</f>
        <v>0</v>
      </c>
      <c r="AS13" s="31">
        <f>SUMIFS(BISDATA!$L$3:$L$20000,BISDATA!$A$3:$A$20000,$AB13,BISDATA!$M$3:$M$20000,AS$4,BISDATA!$I$3:$I$20000,$AB$3)</f>
        <v>0</v>
      </c>
      <c r="AT13" s="31">
        <f>SUMIFS(BISDATA!$L$3:$L$20000,BISDATA!$A$3:$A$20000,$AB13,BISDATA!$M$3:$M$20000,AT$4,BISDATA!$I$3:$I$20000,$AB$3)</f>
        <v>0</v>
      </c>
      <c r="AU13" s="31">
        <f>SUMIFS(BISDATA!$L$3:$L$20000,BISDATA!$A$3:$A$20000,$AB13,BISDATA!$M$3:$M$20000,AU$4,BISDATA!$I$3:$I$20000,$AB$3)</f>
        <v>0</v>
      </c>
      <c r="AV13" s="31">
        <f>SUMIFS(BISDATA!$L$3:$L$20000,BISDATA!$A$3:$A$20000,$AB13,BISDATA!$M$3:$M$20000,AV$4,BISDATA!$I$3:$I$20000,$AB$3)</f>
        <v>0</v>
      </c>
      <c r="AW13" s="31">
        <f>SUMIFS(BISDATA!$L$3:$L$20000,BISDATA!$A$3:$A$20000,$AB13,BISDATA!$M$3:$M$20000,AW$4,BISDATA!$I$3:$I$20000,$AB$3)</f>
        <v>0</v>
      </c>
      <c r="AX13" s="31">
        <f>SUMIFS(BISDATA!$L$3:$L$20000,BISDATA!$A$3:$A$20000,$AB13,BISDATA!$M$3:$M$20000,AX$4,BISDATA!$I$3:$I$20000,$AB$3)</f>
        <v>0</v>
      </c>
      <c r="AY13" s="31">
        <f>SUMIFS(BISDATA!$L$3:$L$20000,BISDATA!$A$3:$A$20000,$AB13,BISDATA!$M$3:$M$20000,AY$4,BISDATA!$I$3:$I$20000,$AB$3)</f>
        <v>0</v>
      </c>
      <c r="AZ13" s="31">
        <f>SUMIFS(BISDATA!$L$3:$L$20000,BISDATA!$A$3:$A$20000,$AB13,BISDATA!$M$3:$M$20000,AZ$4,BISDATA!$I$3:$I$20000,$AB$3)</f>
        <v>0</v>
      </c>
      <c r="BA13" s="32">
        <f>SUMIFS(BISDATA!$L$3:$L$20000,BISDATA!$A$3:$A$20000,$AB13,BISDATA!$M$3:$M$20000,BA$4,BISDATA!$I$3:$I$20000,$AB$3)</f>
        <v>25299.040000000001</v>
      </c>
      <c r="BB13" s="58"/>
      <c r="BC13" s="36" t="s">
        <v>57</v>
      </c>
      <c r="BD13" s="47">
        <f t="shared" si="3"/>
        <v>0</v>
      </c>
      <c r="BE13" s="31">
        <f t="shared" si="1"/>
        <v>0</v>
      </c>
      <c r="BF13" s="31">
        <f t="shared" si="1"/>
        <v>0</v>
      </c>
      <c r="BG13" s="31">
        <f t="shared" si="1"/>
        <v>0</v>
      </c>
      <c r="BH13" s="31">
        <f t="shared" si="1"/>
        <v>0</v>
      </c>
      <c r="BI13" s="31">
        <f t="shared" si="1"/>
        <v>0</v>
      </c>
      <c r="BJ13" s="31">
        <f t="shared" si="1"/>
        <v>0</v>
      </c>
      <c r="BK13" s="31">
        <f t="shared" si="1"/>
        <v>0</v>
      </c>
      <c r="BL13" s="31">
        <f t="shared" si="1"/>
        <v>0</v>
      </c>
      <c r="BM13" s="31">
        <f t="shared" si="1"/>
        <v>0</v>
      </c>
      <c r="BN13" s="31">
        <f t="shared" si="1"/>
        <v>0</v>
      </c>
      <c r="BO13" s="31">
        <f t="shared" si="1"/>
        <v>0</v>
      </c>
      <c r="BP13" s="31">
        <f t="shared" si="1"/>
        <v>0</v>
      </c>
      <c r="BQ13" s="31">
        <f t="shared" si="1"/>
        <v>5.9685589803848416E-13</v>
      </c>
      <c r="BR13" s="31">
        <f t="shared" si="1"/>
        <v>0</v>
      </c>
      <c r="BS13" s="31">
        <f t="shared" si="1"/>
        <v>0</v>
      </c>
      <c r="BT13" s="31">
        <f t="shared" si="1"/>
        <v>0</v>
      </c>
      <c r="BU13" s="31">
        <f t="shared" si="2"/>
        <v>0</v>
      </c>
      <c r="BV13" s="31">
        <f t="shared" si="2"/>
        <v>0</v>
      </c>
      <c r="BW13" s="31">
        <f t="shared" si="2"/>
        <v>0</v>
      </c>
      <c r="BX13" s="31">
        <f t="shared" si="2"/>
        <v>0</v>
      </c>
      <c r="BY13" s="31">
        <f t="shared" si="2"/>
        <v>0</v>
      </c>
      <c r="BZ13" s="31">
        <f t="shared" si="2"/>
        <v>0</v>
      </c>
      <c r="CA13" s="31">
        <f t="shared" si="2"/>
        <v>0</v>
      </c>
      <c r="CB13" s="32">
        <f t="shared" si="2"/>
        <v>0</v>
      </c>
    </row>
    <row r="14" spans="1:80" x14ac:dyDescent="0.25">
      <c r="A14" s="34" t="s">
        <v>138</v>
      </c>
      <c r="B14" s="48">
        <f>SUMIFS(FastClose!$H$3:$H$20000,FastClose!$K$3:$K$20000,$A14,FastClose!$G$3:$G$20000,B$3,FastClose!$D$3:$D$20000,$A$3)</f>
        <v>1919450.1400000001</v>
      </c>
      <c r="C14" s="27">
        <f>SUMIFS(FastClose!$H$3:$H$20000,FastClose!$K$3:$K$20000,$A14,FastClose!$G$3:$G$20000,C$3,FastClose!$D$3:$D$20000,$A$3)</f>
        <v>3662878.7500000009</v>
      </c>
      <c r="D14" s="27">
        <f>SUMIFS(FastClose!$H$3:$H$20000,FastClose!$K$3:$K$20000,$A14,FastClose!$G$3:$G$20000,D$3,FastClose!$D$3:$D$20000,$A$3)</f>
        <v>2459596.7299999991</v>
      </c>
      <c r="E14" s="27">
        <f>SUMIFS(FastClose!$H$3:$H$20000,FastClose!$K$3:$K$20000,$A14,FastClose!$G$3:$G$20000,E$3,FastClose!$D$3:$D$20000,$A$3)</f>
        <v>1465113.1600000001</v>
      </c>
      <c r="F14" s="27">
        <f>SUMIFS(FastClose!$H$3:$H$20000,FastClose!$K$3:$K$20000,$A14,FastClose!$G$3:$G$20000,F$3,FastClose!$D$3:$D$20000,$A$3)</f>
        <v>1578547.25</v>
      </c>
      <c r="G14" s="27">
        <f>SUMIFS(FastClose!$H$3:$H$20000,FastClose!$K$3:$K$20000,$A14,FastClose!$G$3:$G$20000,G$3,FastClose!$D$3:$D$20000,$A$3)</f>
        <v>126074.59</v>
      </c>
      <c r="H14" s="27">
        <f>SUMIFS(FastClose!$H$3:$H$20000,FastClose!$K$3:$K$20000,$A14,FastClose!$G$3:$G$20000,H$3,FastClose!$D$3:$D$20000,$A$3)</f>
        <v>121802.93</v>
      </c>
      <c r="I14" s="27">
        <f>SUMIFS(FastClose!$H$3:$H$20000,FastClose!$K$3:$K$20000,$A14,FastClose!$G$3:$G$20000,I$3,FastClose!$D$3:$D$20000,$A$3)</f>
        <v>163199.41</v>
      </c>
      <c r="J14" s="27">
        <f>SUMIFS(FastClose!$H$3:$H$20000,FastClose!$K$3:$K$20000,$A14,FastClose!$G$3:$G$20000,J$3,FastClose!$D$3:$D$20000,$A$3)</f>
        <v>732087.49</v>
      </c>
      <c r="K14" s="27">
        <f>SUMIFS(FastClose!$H$3:$H$20000,FastClose!$K$3:$K$20000,$A14,FastClose!$G$3:$G$20000,K$3,FastClose!$D$3:$D$20000,$A$3)</f>
        <v>322922.07999999996</v>
      </c>
      <c r="L14" s="27">
        <f>SUMIFS(FastClose!$H$3:$H$20000,FastClose!$K$3:$K$20000,$A14,FastClose!$G$3:$G$20000,L$3,FastClose!$D$3:$D$20000,$A$3)</f>
        <v>405191.58</v>
      </c>
      <c r="M14" s="27">
        <f>SUMIFS(FastClose!$H$3:$H$20000,FastClose!$K$3:$K$20000,$A14,FastClose!$G$3:$G$20000,M$3,FastClose!$D$3:$D$20000,$A$3)</f>
        <v>129538.77</v>
      </c>
      <c r="N14" s="27">
        <f>SUMIFS(FastClose!$H$3:$H$20000,FastClose!$K$3:$K$20000,$A14,FastClose!$G$3:$G$20000,N$3,FastClose!$D$3:$D$20000,$A$3)</f>
        <v>102208.90000000001</v>
      </c>
      <c r="O14" s="27">
        <f>SUMIFS(FastClose!$H$3:$H$20000,FastClose!$K$3:$K$20000,$A14,FastClose!$G$3:$G$20000,O$3,FastClose!$D$3:$D$20000,$A$3)</f>
        <v>-64944.030000000028</v>
      </c>
      <c r="P14" s="27">
        <f>SUMIFS(FastClose!$H$3:$H$20000,FastClose!$K$3:$K$20000,$A14,FastClose!$G$3:$G$20000,P$3,FastClose!$D$3:$D$20000,$A$3)</f>
        <v>329824</v>
      </c>
      <c r="Q14" s="27">
        <f>SUMIFS(FastClose!$H$3:$H$20000,FastClose!$K$3:$K$20000,$A14,FastClose!$G$3:$G$20000,Q$3,FastClose!$D$3:$D$20000,$A$3)</f>
        <v>25349.21</v>
      </c>
      <c r="R14" s="27">
        <f>SUMIFS(FastClose!$H$3:$H$20000,FastClose!$K$3:$K$20000,$A14,FastClose!$G$3:$G$20000,R$3,FastClose!$D$3:$D$20000,$A$3)</f>
        <v>0</v>
      </c>
      <c r="S14" s="27">
        <f>SUMIFS(FastClose!$H$3:$H$20000,FastClose!$K$3:$K$20000,$A14,FastClose!$G$3:$G$20000,S$3,FastClose!$D$3:$D$20000,$A$3)</f>
        <v>1991.38</v>
      </c>
      <c r="T14" s="27">
        <f>SUMIFS(FastClose!$H$3:$H$20000,FastClose!$K$3:$K$20000,$A14,FastClose!$G$3:$G$20000,T$3,FastClose!$D$3:$D$20000,$A$3)</f>
        <v>-38747.450000000004</v>
      </c>
      <c r="U14" s="27">
        <f>SUMIFS(FastClose!$H$3:$H$20000,FastClose!$K$3:$K$20000,$A14,FastClose!$G$3:$G$20000,U$3,FastClose!$D$3:$D$20000,$A$3)</f>
        <v>136945.33000000005</v>
      </c>
      <c r="V14" s="27">
        <f>SUMIFS(FastClose!$H$3:$H$20000,FastClose!$K$3:$K$20000,$A14,FastClose!$G$3:$G$20000,V$3,FastClose!$D$3:$D$20000,$A$3)</f>
        <v>-7470.33</v>
      </c>
      <c r="W14" s="27">
        <f>SUMIFS(FastClose!$H$3:$H$20000,FastClose!$K$3:$K$20000,$A14,FastClose!$G$3:$G$20000,W$3,FastClose!$D$3:$D$20000,$A$3)</f>
        <v>0</v>
      </c>
      <c r="X14" s="27">
        <f>SUMIFS(FastClose!$H$3:$H$20000,FastClose!$K$3:$K$20000,$A14,FastClose!$G$3:$G$20000,X$3,FastClose!$D$3:$D$20000,$A$3)</f>
        <v>69418.600000000006</v>
      </c>
      <c r="Y14" s="27">
        <f>SUMIFS(FastClose!$H$3:$H$20000,FastClose!$K$3:$K$20000,$A14,FastClose!$G$3:$G$20000,Y$3,FastClose!$D$3:$D$20000,$A$3)</f>
        <v>-536.04999999999995</v>
      </c>
      <c r="Z14" s="28">
        <f>SUMIFS(FastClose!$H$3:$H$20000,FastClose!$K$3:$K$20000,$A14,FastClose!$G$3:$G$20000,Z$3,FastClose!$D$3:$D$20000,$A$3)</f>
        <v>38055.189999999995</v>
      </c>
      <c r="AB14" s="34" t="s">
        <v>138</v>
      </c>
      <c r="AC14" s="48">
        <f>SUMIFS(BISDATA!$L$3:$L$20000,BISDATA!$A$3:$A$20000,$AB14,BISDATA!$M$3:$M$20000,AC$4,BISDATA!$I$3:$I$20000,$AB$3)</f>
        <v>1919450.14</v>
      </c>
      <c r="AD14" s="27">
        <f>SUMIFS(BISDATA!$L$3:$L$20000,BISDATA!$A$3:$A$20000,$AB14,BISDATA!$M$3:$M$20000,AD$4,BISDATA!$I$3:$I$20000,$AB$3)</f>
        <v>3662878.7500000047</v>
      </c>
      <c r="AE14" s="27">
        <f>SUMIFS(BISDATA!$L$3:$L$20000,BISDATA!$A$3:$A$20000,$AB14,BISDATA!$M$3:$M$20000,AE$4,BISDATA!$I$3:$I$20000,$AB$3)</f>
        <v>2459596.7299999977</v>
      </c>
      <c r="AF14" s="27">
        <f>SUMIFS(BISDATA!$L$3:$L$20000,BISDATA!$A$3:$A$20000,$AB14,BISDATA!$M$3:$M$20000,AF$4,BISDATA!$I$3:$I$20000,$AB$3)</f>
        <v>1467874.02</v>
      </c>
      <c r="AG14" s="27">
        <f>SUMIFS(BISDATA!$L$3:$L$20000,BISDATA!$A$3:$A$20000,$AB14,BISDATA!$M$3:$M$20000,AG$4,BISDATA!$I$3:$I$20000,$AB$3)</f>
        <v>1578547.25</v>
      </c>
      <c r="AH14" s="27">
        <f>SUMIFS(BISDATA!$L$3:$L$20000,BISDATA!$A$3:$A$20000,$AB14,BISDATA!$M$3:$M$20000,AH$4,BISDATA!$I$3:$I$20000,$AB$3)</f>
        <v>126074.58999999997</v>
      </c>
      <c r="AI14" s="27">
        <f>SUMIFS(BISDATA!$L$3:$L$20000,BISDATA!$A$3:$A$20000,$AB14,BISDATA!$M$3:$M$20000,AI$4,BISDATA!$I$3:$I$20000,$AB$3)</f>
        <v>121802.93000000001</v>
      </c>
      <c r="AJ14" s="27">
        <f>SUMIFS(BISDATA!$L$3:$L$20000,BISDATA!$A$3:$A$20000,$AB14,BISDATA!$M$3:$M$20000,AJ$4,BISDATA!$I$3:$I$20000,$AB$3)</f>
        <v>163199.41</v>
      </c>
      <c r="AK14" s="27">
        <f>SUMIFS(BISDATA!$L$3:$L$20000,BISDATA!$A$3:$A$20000,$AB14,BISDATA!$M$3:$M$20000,AK$4,BISDATA!$I$3:$I$20000,$AB$3)</f>
        <v>732087.49</v>
      </c>
      <c r="AL14" s="27">
        <f>SUMIFS(BISDATA!$L$3:$L$20000,BISDATA!$A$3:$A$20000,$AB14,BISDATA!$M$3:$M$20000,AL$4,BISDATA!$I$3:$I$20000,$AB$3)</f>
        <v>322922.07999999996</v>
      </c>
      <c r="AM14" s="27">
        <f>SUMIFS(BISDATA!$L$3:$L$20000,BISDATA!$A$3:$A$20000,$AB14,BISDATA!$M$3:$M$20000,AM$4,BISDATA!$I$3:$I$20000,$AB$3)</f>
        <v>405191.5799999999</v>
      </c>
      <c r="AN14" s="27">
        <f>SUMIFS(BISDATA!$L$3:$L$20000,BISDATA!$A$3:$A$20000,$AB14,BISDATA!$M$3:$M$20000,AN$4,BISDATA!$I$3:$I$20000,$AB$3)</f>
        <v>129538.77000000003</v>
      </c>
      <c r="AO14" s="27">
        <f>SUMIFS(BISDATA!$L$3:$L$20000,BISDATA!$A$3:$A$20000,$AB14,BISDATA!$M$3:$M$20000,AO$4,BISDATA!$I$3:$I$20000,$AB$3)</f>
        <v>102208.90000000001</v>
      </c>
      <c r="AP14" s="27">
        <f>SUMIFS(BISDATA!$L$3:$L$20000,BISDATA!$A$3:$A$20000,$AB14,BISDATA!$M$3:$M$20000,AP$4,BISDATA!$I$3:$I$20000,$AB$3)</f>
        <v>-64944.03</v>
      </c>
      <c r="AQ14" s="27">
        <f>SUMIFS(BISDATA!$L$3:$L$20000,BISDATA!$A$3:$A$20000,$AB14,BISDATA!$M$3:$M$20000,AQ$4,BISDATA!$I$3:$I$20000,$AB$3)</f>
        <v>329824</v>
      </c>
      <c r="AR14" s="27">
        <f>SUMIFS(BISDATA!$L$3:$L$20000,BISDATA!$A$3:$A$20000,$AB14,BISDATA!$M$3:$M$20000,AR$4,BISDATA!$I$3:$I$20000,$AB$3)</f>
        <v>25349.209999999992</v>
      </c>
      <c r="AS14" s="27">
        <f>SUMIFS(BISDATA!$L$3:$L$20000,BISDATA!$A$3:$A$20000,$AB14,BISDATA!$M$3:$M$20000,AS$4,BISDATA!$I$3:$I$20000,$AB$3)</f>
        <v>0</v>
      </c>
      <c r="AT14" s="27">
        <f>SUMIFS(BISDATA!$L$3:$L$20000,BISDATA!$A$3:$A$20000,$AB14,BISDATA!$M$3:$M$20000,AT$4,BISDATA!$I$3:$I$20000,$AB$3)</f>
        <v>703.38</v>
      </c>
      <c r="AU14" s="27">
        <f>SUMIFS(BISDATA!$L$3:$L$20000,BISDATA!$A$3:$A$20000,$AB14,BISDATA!$M$3:$M$20000,AU$4,BISDATA!$I$3:$I$20000,$AB$3)</f>
        <v>-38747.450000000012</v>
      </c>
      <c r="AV14" s="27">
        <f>SUMIFS(BISDATA!$L$3:$L$20000,BISDATA!$A$3:$A$20000,$AB14,BISDATA!$M$3:$M$20000,AV$4,BISDATA!$I$3:$I$20000,$AB$3)</f>
        <v>136945.3300000001</v>
      </c>
      <c r="AW14" s="27">
        <f>SUMIFS(BISDATA!$L$3:$L$20000,BISDATA!$A$3:$A$20000,$AB14,BISDATA!$M$3:$M$20000,AW$4,BISDATA!$I$3:$I$20000,$AB$3)</f>
        <v>-7470.3300000000017</v>
      </c>
      <c r="AX14" s="27">
        <f>SUMIFS(BISDATA!$L$3:$L$20000,BISDATA!$A$3:$A$20000,$AB14,BISDATA!$M$3:$M$20000,AX$4,BISDATA!$I$3:$I$20000,$AB$3)</f>
        <v>-10448</v>
      </c>
      <c r="AY14" s="27">
        <f>SUMIFS(BISDATA!$L$3:$L$20000,BISDATA!$A$3:$A$20000,$AB14,BISDATA!$M$3:$M$20000,AY$4,BISDATA!$I$3:$I$20000,$AB$3)</f>
        <v>31240.96000000005</v>
      </c>
      <c r="AZ14" s="27">
        <f>SUMIFS(BISDATA!$L$3:$L$20000,BISDATA!$A$3:$A$20000,$AB14,BISDATA!$M$3:$M$20000,AZ$4,BISDATA!$I$3:$I$20000,$AB$3)</f>
        <v>-536.04999999998836</v>
      </c>
      <c r="BA14" s="28">
        <f>SUMIFS(BISDATA!$L$3:$L$20000,BISDATA!$A$3:$A$20000,$AB14,BISDATA!$M$3:$M$20000,BA$4,BISDATA!$I$3:$I$20000,$AB$3)</f>
        <v>21641.189999999995</v>
      </c>
      <c r="BB14" s="58"/>
      <c r="BC14" s="34" t="s">
        <v>138</v>
      </c>
      <c r="BD14" s="48">
        <f t="shared" si="3"/>
        <v>0</v>
      </c>
      <c r="BE14" s="27">
        <f t="shared" si="1"/>
        <v>3.7252902984619141E-9</v>
      </c>
      <c r="BF14" s="27">
        <f t="shared" si="1"/>
        <v>0</v>
      </c>
      <c r="BG14" s="27">
        <f t="shared" si="1"/>
        <v>2760.8599999998696</v>
      </c>
      <c r="BH14" s="27">
        <f t="shared" si="1"/>
        <v>0</v>
      </c>
      <c r="BI14" s="27">
        <f t="shared" si="1"/>
        <v>0</v>
      </c>
      <c r="BJ14" s="27">
        <f t="shared" si="1"/>
        <v>0</v>
      </c>
      <c r="BK14" s="27">
        <f t="shared" si="1"/>
        <v>0</v>
      </c>
      <c r="BL14" s="27">
        <f t="shared" si="1"/>
        <v>0</v>
      </c>
      <c r="BM14" s="27">
        <f t="shared" si="1"/>
        <v>0</v>
      </c>
      <c r="BN14" s="27">
        <f t="shared" si="1"/>
        <v>0</v>
      </c>
      <c r="BO14" s="27">
        <f t="shared" si="1"/>
        <v>0</v>
      </c>
      <c r="BP14" s="27">
        <f t="shared" si="1"/>
        <v>0</v>
      </c>
      <c r="BQ14" s="27">
        <f t="shared" si="1"/>
        <v>0</v>
      </c>
      <c r="BR14" s="27">
        <f t="shared" si="1"/>
        <v>0</v>
      </c>
      <c r="BS14" s="27">
        <f t="shared" si="1"/>
        <v>0</v>
      </c>
      <c r="BT14" s="27">
        <f t="shared" si="1"/>
        <v>0</v>
      </c>
      <c r="BU14" s="27">
        <f t="shared" si="2"/>
        <v>-1288</v>
      </c>
      <c r="BV14" s="27">
        <f t="shared" si="2"/>
        <v>0</v>
      </c>
      <c r="BW14" s="27">
        <f t="shared" si="2"/>
        <v>0</v>
      </c>
      <c r="BX14" s="27">
        <f t="shared" si="2"/>
        <v>0</v>
      </c>
      <c r="BY14" s="27">
        <f t="shared" si="2"/>
        <v>-10448</v>
      </c>
      <c r="BZ14" s="27">
        <f t="shared" si="2"/>
        <v>-38177.639999999956</v>
      </c>
      <c r="CA14" s="27">
        <f t="shared" si="2"/>
        <v>1.1596057447604835E-11</v>
      </c>
      <c r="CB14" s="28">
        <f t="shared" si="2"/>
        <v>-16414</v>
      </c>
    </row>
    <row r="15" spans="1:80" x14ac:dyDescent="0.25">
      <c r="A15" s="36" t="s">
        <v>211</v>
      </c>
      <c r="B15" s="47">
        <f>SUMIFS(FastClose!$H$3:$H$20000,FastClose!$K$3:$K$20000,$A15,FastClose!$G$3:$G$20000,B$3,FastClose!$D$3:$D$20000,$A$3)</f>
        <v>355223.66999999993</v>
      </c>
      <c r="C15" s="31">
        <f>SUMIFS(FastClose!$H$3:$H$20000,FastClose!$K$3:$K$20000,$A15,FastClose!$G$3:$G$20000,C$3,FastClose!$D$3:$D$20000,$A$3)</f>
        <v>1746865.7299999991</v>
      </c>
      <c r="D15" s="31">
        <f>SUMIFS(FastClose!$H$3:$H$20000,FastClose!$K$3:$K$20000,$A15,FastClose!$G$3:$G$20000,D$3,FastClose!$D$3:$D$20000,$A$3)</f>
        <v>589387.93000000017</v>
      </c>
      <c r="E15" s="31">
        <f>SUMIFS(FastClose!$H$3:$H$20000,FastClose!$K$3:$K$20000,$A15,FastClose!$G$3:$G$20000,E$3,FastClose!$D$3:$D$20000,$A$3)</f>
        <v>614892.34999999986</v>
      </c>
      <c r="F15" s="31">
        <f>SUMIFS(FastClose!$H$3:$H$20000,FastClose!$K$3:$K$20000,$A15,FastClose!$G$3:$G$20000,F$3,FastClose!$D$3:$D$20000,$A$3)</f>
        <v>59884.150000000009</v>
      </c>
      <c r="G15" s="31">
        <f>SUMIFS(FastClose!$H$3:$H$20000,FastClose!$K$3:$K$20000,$A15,FastClose!$G$3:$G$20000,G$3,FastClose!$D$3:$D$20000,$A$3)</f>
        <v>54549.7</v>
      </c>
      <c r="H15" s="31">
        <f>SUMIFS(FastClose!$H$3:$H$20000,FastClose!$K$3:$K$20000,$A15,FastClose!$G$3:$G$20000,H$3,FastClose!$D$3:$D$20000,$A$3)</f>
        <v>279623.55</v>
      </c>
      <c r="I15" s="31">
        <f>SUMIFS(FastClose!$H$3:$H$20000,FastClose!$K$3:$K$20000,$A15,FastClose!$G$3:$G$20000,I$3,FastClose!$D$3:$D$20000,$A$3)</f>
        <v>-1489.7700000000114</v>
      </c>
      <c r="J15" s="31">
        <f>SUMIFS(FastClose!$H$3:$H$20000,FastClose!$K$3:$K$20000,$A15,FastClose!$G$3:$G$20000,J$3,FastClose!$D$3:$D$20000,$A$3)</f>
        <v>221610.75</v>
      </c>
      <c r="K15" s="31">
        <f>SUMIFS(FastClose!$H$3:$H$20000,FastClose!$K$3:$K$20000,$A15,FastClose!$G$3:$G$20000,K$3,FastClose!$D$3:$D$20000,$A$3)</f>
        <v>-9720.6899999999987</v>
      </c>
      <c r="L15" s="31">
        <f>SUMIFS(FastClose!$H$3:$H$20000,FastClose!$K$3:$K$20000,$A15,FastClose!$G$3:$G$20000,L$3,FastClose!$D$3:$D$20000,$A$3)</f>
        <v>106529.42000000001</v>
      </c>
      <c r="M15" s="31">
        <f>SUMIFS(FastClose!$H$3:$H$20000,FastClose!$K$3:$K$20000,$A15,FastClose!$G$3:$G$20000,M$3,FastClose!$D$3:$D$20000,$A$3)</f>
        <v>22324.97</v>
      </c>
      <c r="N15" s="31">
        <f>SUMIFS(FastClose!$H$3:$H$20000,FastClose!$K$3:$K$20000,$A15,FastClose!$G$3:$G$20000,N$3,FastClose!$D$3:$D$20000,$A$3)</f>
        <v>-79804.640000000014</v>
      </c>
      <c r="O15" s="31">
        <f>SUMIFS(FastClose!$H$3:$H$20000,FastClose!$K$3:$K$20000,$A15,FastClose!$G$3:$G$20000,O$3,FastClose!$D$3:$D$20000,$A$3)</f>
        <v>1288</v>
      </c>
      <c r="P15" s="31">
        <f>SUMIFS(FastClose!$H$3:$H$20000,FastClose!$K$3:$K$20000,$A15,FastClose!$G$3:$G$20000,P$3,FastClose!$D$3:$D$20000,$A$3)</f>
        <v>3641.23</v>
      </c>
      <c r="Q15" s="31">
        <f>SUMIFS(FastClose!$H$3:$H$20000,FastClose!$K$3:$K$20000,$A15,FastClose!$G$3:$G$20000,Q$3,FastClose!$D$3:$D$20000,$A$3)</f>
        <v>-32211.34</v>
      </c>
      <c r="R15" s="31">
        <f>SUMIFS(FastClose!$H$3:$H$20000,FastClose!$K$3:$K$20000,$A15,FastClose!$G$3:$G$20000,R$3,FastClose!$D$3:$D$20000,$A$3)</f>
        <v>-31393.38</v>
      </c>
      <c r="S15" s="31">
        <f>SUMIFS(FastClose!$H$3:$H$20000,FastClose!$K$3:$K$20000,$A15,FastClose!$G$3:$G$20000,S$3,FastClose!$D$3:$D$20000,$A$3)</f>
        <v>-2062.6299999999992</v>
      </c>
      <c r="T15" s="31">
        <f>SUMIFS(FastClose!$H$3:$H$20000,FastClose!$K$3:$K$20000,$A15,FastClose!$G$3:$G$20000,T$3,FastClose!$D$3:$D$20000,$A$3)</f>
        <v>-25775.040000000001</v>
      </c>
      <c r="U15" s="31">
        <f>SUMIFS(FastClose!$H$3:$H$20000,FastClose!$K$3:$K$20000,$A15,FastClose!$G$3:$G$20000,U$3,FastClose!$D$3:$D$20000,$A$3)</f>
        <v>593886.72000000009</v>
      </c>
      <c r="V15" s="31">
        <f>SUMIFS(FastClose!$H$3:$H$20000,FastClose!$K$3:$K$20000,$A15,FastClose!$G$3:$G$20000,V$3,FastClose!$D$3:$D$20000,$A$3)</f>
        <v>26832.84</v>
      </c>
      <c r="W15" s="31">
        <f>SUMIFS(FastClose!$H$3:$H$20000,FastClose!$K$3:$K$20000,$A15,FastClose!$G$3:$G$20000,W$3,FastClose!$D$3:$D$20000,$A$3)</f>
        <v>-130.44</v>
      </c>
      <c r="X15" s="31">
        <f>SUMIFS(FastClose!$H$3:$H$20000,FastClose!$K$3:$K$20000,$A15,FastClose!$G$3:$G$20000,X$3,FastClose!$D$3:$D$20000,$A$3)</f>
        <v>55232.1</v>
      </c>
      <c r="Y15" s="31">
        <f>SUMIFS(FastClose!$H$3:$H$20000,FastClose!$K$3:$K$20000,$A15,FastClose!$G$3:$G$20000,Y$3,FastClose!$D$3:$D$20000,$A$3)</f>
        <v>-4236.2099999999919</v>
      </c>
      <c r="Z15" s="32">
        <f>SUMIFS(FastClose!$H$3:$H$20000,FastClose!$K$3:$K$20000,$A15,FastClose!$G$3:$G$20000,Z$3,FastClose!$D$3:$D$20000,$A$3)</f>
        <v>-4886.76</v>
      </c>
      <c r="AB15" s="36" t="s">
        <v>211</v>
      </c>
      <c r="AC15" s="47">
        <f>SUMIFS(BISDATA!$L$3:$L$20000,BISDATA!$A$3:$A$20000,$AB15,BISDATA!$M$3:$M$20000,AC$4,BISDATA!$I$3:$I$20000,$AB$3)</f>
        <v>357903.67</v>
      </c>
      <c r="AD15" s="31">
        <f>SUMIFS(BISDATA!$L$3:$L$20000,BISDATA!$A$3:$A$20000,$AB15,BISDATA!$M$3:$M$20000,AD$4,BISDATA!$I$3:$I$20000,$AB$3)</f>
        <v>1745501.7299999981</v>
      </c>
      <c r="AE15" s="31">
        <f>SUMIFS(BISDATA!$L$3:$L$20000,BISDATA!$A$3:$A$20000,$AB15,BISDATA!$M$3:$M$20000,AE$4,BISDATA!$I$3:$I$20000,$AB$3)</f>
        <v>588071.93000000005</v>
      </c>
      <c r="AF15" s="31">
        <f>SUMIFS(BISDATA!$L$3:$L$20000,BISDATA!$A$3:$A$20000,$AB15,BISDATA!$M$3:$M$20000,AF$4,BISDATA!$I$3:$I$20000,$AB$3)</f>
        <v>614892.35</v>
      </c>
      <c r="AG15" s="31">
        <f>SUMIFS(BISDATA!$L$3:$L$20000,BISDATA!$A$3:$A$20000,$AB15,BISDATA!$M$3:$M$20000,AG$4,BISDATA!$I$3:$I$20000,$AB$3)</f>
        <v>59884.150000000045</v>
      </c>
      <c r="AH15" s="31">
        <f>SUMIFS(BISDATA!$L$3:$L$20000,BISDATA!$A$3:$A$20000,$AB15,BISDATA!$M$3:$M$20000,AH$4,BISDATA!$I$3:$I$20000,$AB$3)</f>
        <v>54549.7</v>
      </c>
      <c r="AI15" s="31">
        <f>SUMIFS(BISDATA!$L$3:$L$20000,BISDATA!$A$3:$A$20000,$AB15,BISDATA!$M$3:$M$20000,AI$4,BISDATA!$I$3:$I$20000,$AB$3)</f>
        <v>279623.55000000005</v>
      </c>
      <c r="AJ15" s="31">
        <f>SUMIFS(BISDATA!$L$3:$L$20000,BISDATA!$A$3:$A$20000,$AB15,BISDATA!$M$3:$M$20000,AJ$4,BISDATA!$I$3:$I$20000,$AB$3)</f>
        <v>-1489.7700000000186</v>
      </c>
      <c r="AK15" s="31">
        <f>SUMIFS(BISDATA!$L$3:$L$20000,BISDATA!$A$3:$A$20000,$AB15,BISDATA!$M$3:$M$20000,AK$4,BISDATA!$I$3:$I$20000,$AB$3)</f>
        <v>221610.75</v>
      </c>
      <c r="AL15" s="31">
        <f>SUMIFS(BISDATA!$L$3:$L$20000,BISDATA!$A$3:$A$20000,$AB15,BISDATA!$M$3:$M$20000,AL$4,BISDATA!$I$3:$I$20000,$AB$3)</f>
        <v>-9720.6899999999987</v>
      </c>
      <c r="AM15" s="31">
        <f>SUMIFS(BISDATA!$L$3:$L$20000,BISDATA!$A$3:$A$20000,$AB15,BISDATA!$M$3:$M$20000,AM$4,BISDATA!$I$3:$I$20000,$AB$3)</f>
        <v>106529.42000000001</v>
      </c>
      <c r="AN15" s="31">
        <f>SUMIFS(BISDATA!$L$3:$L$20000,BISDATA!$A$3:$A$20000,$AB15,BISDATA!$M$3:$M$20000,AN$4,BISDATA!$I$3:$I$20000,$AB$3)</f>
        <v>22324.969999999998</v>
      </c>
      <c r="AO15" s="31">
        <f>SUMIFS(BISDATA!$L$3:$L$20000,BISDATA!$A$3:$A$20000,$AB15,BISDATA!$M$3:$M$20000,AO$4,BISDATA!$I$3:$I$20000,$AB$3)</f>
        <v>-79804.639999999999</v>
      </c>
      <c r="AP15" s="31">
        <f>SUMIFS(BISDATA!$L$3:$L$20000,BISDATA!$A$3:$A$20000,$AB15,BISDATA!$M$3:$M$20000,AP$4,BISDATA!$I$3:$I$20000,$AB$3)</f>
        <v>1287.9999999999998</v>
      </c>
      <c r="AQ15" s="31">
        <f>SUMIFS(BISDATA!$L$3:$L$20000,BISDATA!$A$3:$A$20000,$AB15,BISDATA!$M$3:$M$20000,AQ$4,BISDATA!$I$3:$I$20000,$AB$3)</f>
        <v>3641.23</v>
      </c>
      <c r="AR15" s="31">
        <f>SUMIFS(BISDATA!$L$3:$L$20000,BISDATA!$A$3:$A$20000,$AB15,BISDATA!$M$3:$M$20000,AR$4,BISDATA!$I$3:$I$20000,$AB$3)</f>
        <v>-32211.339999999967</v>
      </c>
      <c r="AS15" s="31">
        <f>SUMIFS(BISDATA!$L$3:$L$20000,BISDATA!$A$3:$A$20000,$AB15,BISDATA!$M$3:$M$20000,AS$4,BISDATA!$I$3:$I$20000,$AB$3)</f>
        <v>-31393.38000000082</v>
      </c>
      <c r="AT15" s="31">
        <f>SUMIFS(BISDATA!$L$3:$L$20000,BISDATA!$A$3:$A$20000,$AB15,BISDATA!$M$3:$M$20000,AT$4,BISDATA!$I$3:$I$20000,$AB$3)</f>
        <v>-774.63000000000284</v>
      </c>
      <c r="AU15" s="31">
        <f>SUMIFS(BISDATA!$L$3:$L$20000,BISDATA!$A$3:$A$20000,$AB15,BISDATA!$M$3:$M$20000,AU$4,BISDATA!$I$3:$I$20000,$AB$3)</f>
        <v>-25775.040000000008</v>
      </c>
      <c r="AV15" s="31">
        <f>SUMIFS(BISDATA!$L$3:$L$20000,BISDATA!$A$3:$A$20000,$AB15,BISDATA!$M$3:$M$20000,AV$4,BISDATA!$I$3:$I$20000,$AB$3)</f>
        <v>593886.72000000009</v>
      </c>
      <c r="AW15" s="31">
        <f>SUMIFS(BISDATA!$L$3:$L$20000,BISDATA!$A$3:$A$20000,$AB15,BISDATA!$M$3:$M$20000,AW$4,BISDATA!$I$3:$I$20000,$AB$3)</f>
        <v>26832.839999999997</v>
      </c>
      <c r="AX15" s="31">
        <f>SUMIFS(BISDATA!$L$3:$L$20000,BISDATA!$A$3:$A$20000,$AB15,BISDATA!$M$3:$M$20000,AX$4,BISDATA!$I$3:$I$20000,$AB$3)</f>
        <v>-130.44</v>
      </c>
      <c r="AY15" s="31">
        <f>SUMIFS(BISDATA!$L$3:$L$20000,BISDATA!$A$3:$A$20000,$AB15,BISDATA!$M$3:$M$20000,AY$4,BISDATA!$I$3:$I$20000,$AB$3)</f>
        <v>55232.099999999991</v>
      </c>
      <c r="AZ15" s="31">
        <f>SUMIFS(BISDATA!$L$3:$L$20000,BISDATA!$A$3:$A$20000,$AB15,BISDATA!$M$3:$M$20000,AZ$4,BISDATA!$I$3:$I$20000,$AB$3)</f>
        <v>-4236.2099999999818</v>
      </c>
      <c r="BA15" s="32">
        <f>SUMIFS(BISDATA!$L$3:$L$20000,BISDATA!$A$3:$A$20000,$AB15,BISDATA!$M$3:$M$20000,BA$4,BISDATA!$I$3:$I$20000,$AB$3)</f>
        <v>-4886.7599999999993</v>
      </c>
      <c r="BB15" s="58"/>
      <c r="BC15" s="36" t="s">
        <v>211</v>
      </c>
      <c r="BD15" s="47">
        <f t="shared" si="3"/>
        <v>2680.0000000000582</v>
      </c>
      <c r="BE15" s="31">
        <f t="shared" si="1"/>
        <v>-1364.0000000009313</v>
      </c>
      <c r="BF15" s="31">
        <f t="shared" si="1"/>
        <v>-1316.0000000001164</v>
      </c>
      <c r="BG15" s="31">
        <f t="shared" si="1"/>
        <v>0</v>
      </c>
      <c r="BH15" s="31">
        <f t="shared" si="1"/>
        <v>0</v>
      </c>
      <c r="BI15" s="31">
        <f t="shared" si="1"/>
        <v>0</v>
      </c>
      <c r="BJ15" s="31">
        <f t="shared" si="1"/>
        <v>0</v>
      </c>
      <c r="BK15" s="31">
        <f t="shared" si="1"/>
        <v>-7.2759576141834259E-12</v>
      </c>
      <c r="BL15" s="31">
        <f t="shared" si="1"/>
        <v>0</v>
      </c>
      <c r="BM15" s="31">
        <f t="shared" si="1"/>
        <v>0</v>
      </c>
      <c r="BN15" s="31">
        <f t="shared" si="1"/>
        <v>0</v>
      </c>
      <c r="BO15" s="31">
        <f t="shared" si="1"/>
        <v>0</v>
      </c>
      <c r="BP15" s="31">
        <f t="shared" si="1"/>
        <v>0</v>
      </c>
      <c r="BQ15" s="31">
        <f t="shared" si="1"/>
        <v>0</v>
      </c>
      <c r="BR15" s="31">
        <f t="shared" si="1"/>
        <v>0</v>
      </c>
      <c r="BS15" s="31">
        <f t="shared" si="1"/>
        <v>3.2741809263825417E-11</v>
      </c>
      <c r="BT15" s="31">
        <f t="shared" si="1"/>
        <v>-8.1854523159563541E-10</v>
      </c>
      <c r="BU15" s="31">
        <f t="shared" si="2"/>
        <v>1287.9999999999964</v>
      </c>
      <c r="BV15" s="31">
        <f t="shared" si="2"/>
        <v>0</v>
      </c>
      <c r="BW15" s="31">
        <f t="shared" si="2"/>
        <v>0</v>
      </c>
      <c r="BX15" s="31">
        <f t="shared" si="2"/>
        <v>0</v>
      </c>
      <c r="BY15" s="31">
        <f t="shared" si="2"/>
        <v>0</v>
      </c>
      <c r="BZ15" s="31">
        <f t="shared" si="2"/>
        <v>0</v>
      </c>
      <c r="CA15" s="31">
        <f t="shared" si="2"/>
        <v>1.0004441719502211E-11</v>
      </c>
      <c r="CB15" s="32">
        <f t="shared" si="2"/>
        <v>0</v>
      </c>
    </row>
    <row r="16" spans="1:80" x14ac:dyDescent="0.25">
      <c r="A16" s="34" t="s">
        <v>130</v>
      </c>
      <c r="B16" s="48">
        <f>SUMIFS(FastClose!$H$3:$H$20000,FastClose!$K$3:$K$20000,$A16,FastClose!$G$3:$G$20000,B$3,FastClose!$D$3:$D$20000,$A$3)</f>
        <v>2697917.9500000011</v>
      </c>
      <c r="C16" s="27">
        <f>SUMIFS(FastClose!$H$3:$H$20000,FastClose!$K$3:$K$20000,$A16,FastClose!$G$3:$G$20000,C$3,FastClose!$D$3:$D$20000,$A$3)</f>
        <v>7749054.6100000273</v>
      </c>
      <c r="D16" s="27">
        <f>SUMIFS(FastClose!$H$3:$H$20000,FastClose!$K$3:$K$20000,$A16,FastClose!$G$3:$G$20000,D$3,FastClose!$D$3:$D$20000,$A$3)</f>
        <v>3694233.1100000078</v>
      </c>
      <c r="E16" s="27">
        <f>SUMIFS(FastClose!$H$3:$H$20000,FastClose!$K$3:$K$20000,$A16,FastClose!$G$3:$G$20000,E$3,FastClose!$D$3:$D$20000,$A$3)</f>
        <v>2221824.69</v>
      </c>
      <c r="F16" s="27">
        <f>SUMIFS(FastClose!$H$3:$H$20000,FastClose!$K$3:$K$20000,$A16,FastClose!$G$3:$G$20000,F$3,FastClose!$D$3:$D$20000,$A$3)</f>
        <v>1240121.9400000004</v>
      </c>
      <c r="G16" s="27">
        <f>SUMIFS(FastClose!$H$3:$H$20000,FastClose!$K$3:$K$20000,$A16,FastClose!$G$3:$G$20000,G$3,FastClose!$D$3:$D$20000,$A$3)</f>
        <v>884398.23999999964</v>
      </c>
      <c r="H16" s="27">
        <f>SUMIFS(FastClose!$H$3:$H$20000,FastClose!$K$3:$K$20000,$A16,FastClose!$G$3:$G$20000,H$3,FastClose!$D$3:$D$20000,$A$3)</f>
        <v>172248.35000000003</v>
      </c>
      <c r="I16" s="27">
        <f>SUMIFS(FastClose!$H$3:$H$20000,FastClose!$K$3:$K$20000,$A16,FastClose!$G$3:$G$20000,I$3,FastClose!$D$3:$D$20000,$A$3)</f>
        <v>485831.86</v>
      </c>
      <c r="J16" s="27">
        <f>SUMIFS(FastClose!$H$3:$H$20000,FastClose!$K$3:$K$20000,$A16,FastClose!$G$3:$G$20000,J$3,FastClose!$D$3:$D$20000,$A$3)</f>
        <v>29037.240000000034</v>
      </c>
      <c r="K16" s="27">
        <f>SUMIFS(FastClose!$H$3:$H$20000,FastClose!$K$3:$K$20000,$A16,FastClose!$G$3:$G$20000,K$3,FastClose!$D$3:$D$20000,$A$3)</f>
        <v>477107.35999999766</v>
      </c>
      <c r="L16" s="27">
        <f>SUMIFS(FastClose!$H$3:$H$20000,FastClose!$K$3:$K$20000,$A16,FastClose!$G$3:$G$20000,L$3,FastClose!$D$3:$D$20000,$A$3)</f>
        <v>120258.5</v>
      </c>
      <c r="M16" s="27">
        <f>SUMIFS(FastClose!$H$3:$H$20000,FastClose!$K$3:$K$20000,$A16,FastClose!$G$3:$G$20000,M$3,FastClose!$D$3:$D$20000,$A$3)</f>
        <v>6072.1799999999985</v>
      </c>
      <c r="N16" s="27">
        <f>SUMIFS(FastClose!$H$3:$H$20000,FastClose!$K$3:$K$20000,$A16,FastClose!$G$3:$G$20000,N$3,FastClose!$D$3:$D$20000,$A$3)</f>
        <v>273819.94999999984</v>
      </c>
      <c r="O16" s="27">
        <f>SUMIFS(FastClose!$H$3:$H$20000,FastClose!$K$3:$K$20000,$A16,FastClose!$G$3:$G$20000,O$3,FastClose!$D$3:$D$20000,$A$3)</f>
        <v>-133182.65000000002</v>
      </c>
      <c r="P16" s="27">
        <f>SUMIFS(FastClose!$H$3:$H$20000,FastClose!$K$3:$K$20000,$A16,FastClose!$G$3:$G$20000,P$3,FastClose!$D$3:$D$20000,$A$3)</f>
        <v>1394</v>
      </c>
      <c r="Q16" s="27">
        <f>SUMIFS(FastClose!$H$3:$H$20000,FastClose!$K$3:$K$20000,$A16,FastClose!$G$3:$G$20000,Q$3,FastClose!$D$3:$D$20000,$A$3)</f>
        <v>-7884</v>
      </c>
      <c r="R16" s="27">
        <f>SUMIFS(FastClose!$H$3:$H$20000,FastClose!$K$3:$K$20000,$A16,FastClose!$G$3:$G$20000,R$3,FastClose!$D$3:$D$20000,$A$3)</f>
        <v>-41208.639999999999</v>
      </c>
      <c r="S16" s="27">
        <f>SUMIFS(FastClose!$H$3:$H$20000,FastClose!$K$3:$K$20000,$A16,FastClose!$G$3:$G$20000,S$3,FastClose!$D$3:$D$20000,$A$3)</f>
        <v>-8168.8499999999931</v>
      </c>
      <c r="T16" s="27">
        <f>SUMIFS(FastClose!$H$3:$H$20000,FastClose!$K$3:$K$20000,$A16,FastClose!$G$3:$G$20000,T$3,FastClose!$D$3:$D$20000,$A$3)</f>
        <v>-21946.33</v>
      </c>
      <c r="U16" s="27">
        <f>SUMIFS(FastClose!$H$3:$H$20000,FastClose!$K$3:$K$20000,$A16,FastClose!$G$3:$G$20000,U$3,FastClose!$D$3:$D$20000,$A$3)</f>
        <v>0</v>
      </c>
      <c r="V16" s="27">
        <f>SUMIFS(FastClose!$H$3:$H$20000,FastClose!$K$3:$K$20000,$A16,FastClose!$G$3:$G$20000,V$3,FastClose!$D$3:$D$20000,$A$3)</f>
        <v>-226.91999999999814</v>
      </c>
      <c r="W16" s="27">
        <f>SUMIFS(FastClose!$H$3:$H$20000,FastClose!$K$3:$K$20000,$A16,FastClose!$G$3:$G$20000,W$3,FastClose!$D$3:$D$20000,$A$3)</f>
        <v>0</v>
      </c>
      <c r="X16" s="27">
        <f>SUMIFS(FastClose!$H$3:$H$20000,FastClose!$K$3:$K$20000,$A16,FastClose!$G$3:$G$20000,X$3,FastClose!$D$3:$D$20000,$A$3)</f>
        <v>0</v>
      </c>
      <c r="Y16" s="27">
        <f>SUMIFS(FastClose!$H$3:$H$20000,FastClose!$K$3:$K$20000,$A16,FastClose!$G$3:$G$20000,Y$3,FastClose!$D$3:$D$20000,$A$3)</f>
        <v>8780</v>
      </c>
      <c r="Z16" s="28">
        <f>SUMIFS(FastClose!$H$3:$H$20000,FastClose!$K$3:$K$20000,$A16,FastClose!$G$3:$G$20000,Z$3,FastClose!$D$3:$D$20000,$A$3)</f>
        <v>68298.139999999985</v>
      </c>
      <c r="AB16" s="34" t="s">
        <v>130</v>
      </c>
      <c r="AC16" s="48">
        <f>SUMIFS(BISDATA!$L$3:$L$20000,BISDATA!$A$3:$A$20000,$AB16,BISDATA!$M$3:$M$20000,AC$4,BISDATA!$I$3:$I$20000,$AB$3)</f>
        <v>2697917.9499999997</v>
      </c>
      <c r="AD16" s="27">
        <f>SUMIFS(BISDATA!$L$3:$L$20000,BISDATA!$A$3:$A$20000,$AB16,BISDATA!$M$3:$M$20000,AD$4,BISDATA!$I$3:$I$20000,$AB$3)</f>
        <v>7749054.6100000115</v>
      </c>
      <c r="AE16" s="27">
        <f>SUMIFS(BISDATA!$L$3:$L$20000,BISDATA!$A$3:$A$20000,$AB16,BISDATA!$M$3:$M$20000,AE$4,BISDATA!$I$3:$I$20000,$AB$3)</f>
        <v>3781185.2400000026</v>
      </c>
      <c r="AF16" s="27">
        <f>SUMIFS(BISDATA!$L$3:$L$20000,BISDATA!$A$3:$A$20000,$AB16,BISDATA!$M$3:$M$20000,AF$4,BISDATA!$I$3:$I$20000,$AB$3)</f>
        <v>2183923.46</v>
      </c>
      <c r="AG16" s="27">
        <f>SUMIFS(BISDATA!$L$3:$L$20000,BISDATA!$A$3:$A$20000,$AB16,BISDATA!$M$3:$M$20000,AG$4,BISDATA!$I$3:$I$20000,$AB$3)</f>
        <v>1312578.9400000004</v>
      </c>
      <c r="AH16" s="27">
        <f>SUMIFS(BISDATA!$L$3:$L$20000,BISDATA!$A$3:$A$20000,$AB16,BISDATA!$M$3:$M$20000,AH$4,BISDATA!$I$3:$I$20000,$AB$3)</f>
        <v>811941.23999999883</v>
      </c>
      <c r="AI16" s="27">
        <f>SUMIFS(BISDATA!$L$3:$L$20000,BISDATA!$A$3:$A$20000,$AB16,BISDATA!$M$3:$M$20000,AI$4,BISDATA!$I$3:$I$20000,$AB$3)</f>
        <v>172248.34999999995</v>
      </c>
      <c r="AJ16" s="27">
        <f>SUMIFS(BISDATA!$L$3:$L$20000,BISDATA!$A$3:$A$20000,$AB16,BISDATA!$M$3:$M$20000,AJ$4,BISDATA!$I$3:$I$20000,$AB$3)</f>
        <v>485831.86</v>
      </c>
      <c r="AK16" s="27">
        <f>SUMIFS(BISDATA!$L$3:$L$20000,BISDATA!$A$3:$A$20000,$AB16,BISDATA!$M$3:$M$20000,AK$4,BISDATA!$I$3:$I$20000,$AB$3)</f>
        <v>29037.239999999991</v>
      </c>
      <c r="AL16" s="27">
        <f>SUMIFS(BISDATA!$L$3:$L$20000,BISDATA!$A$3:$A$20000,$AB16,BISDATA!$M$3:$M$20000,AL$4,BISDATA!$I$3:$I$20000,$AB$3)</f>
        <v>3231004.18</v>
      </c>
      <c r="AM16" s="27">
        <f>SUMIFS(BISDATA!$L$3:$L$20000,BISDATA!$A$3:$A$20000,$AB16,BISDATA!$M$3:$M$20000,AM$4,BISDATA!$I$3:$I$20000,$AB$3)</f>
        <v>120258.5</v>
      </c>
      <c r="AN16" s="27">
        <f>SUMIFS(BISDATA!$L$3:$L$20000,BISDATA!$A$3:$A$20000,$AB16,BISDATA!$M$3:$M$20000,AN$4,BISDATA!$I$3:$I$20000,$AB$3)</f>
        <v>6072.1799999999885</v>
      </c>
      <c r="AO16" s="27">
        <f>SUMIFS(BISDATA!$L$3:$L$20000,BISDATA!$A$3:$A$20000,$AB16,BISDATA!$M$3:$M$20000,AO$4,BISDATA!$I$3:$I$20000,$AB$3)</f>
        <v>273819.95000000007</v>
      </c>
      <c r="AP16" s="27">
        <f>SUMIFS(BISDATA!$L$3:$L$20000,BISDATA!$A$3:$A$20000,$AB16,BISDATA!$M$3:$M$20000,AP$4,BISDATA!$I$3:$I$20000,$AB$3)</f>
        <v>-133182.65000000002</v>
      </c>
      <c r="AQ16" s="27">
        <f>SUMIFS(BISDATA!$L$3:$L$20000,BISDATA!$A$3:$A$20000,$AB16,BISDATA!$M$3:$M$20000,AQ$4,BISDATA!$I$3:$I$20000,$AB$3)</f>
        <v>1394</v>
      </c>
      <c r="AR16" s="27">
        <f>SUMIFS(BISDATA!$L$3:$L$20000,BISDATA!$A$3:$A$20000,$AB16,BISDATA!$M$3:$M$20000,AR$4,BISDATA!$I$3:$I$20000,$AB$3)</f>
        <v>-7884</v>
      </c>
      <c r="AS16" s="27">
        <f>SUMIFS(BISDATA!$L$3:$L$20000,BISDATA!$A$3:$A$20000,$AB16,BISDATA!$M$3:$M$20000,AS$4,BISDATA!$I$3:$I$20000,$AB$3)</f>
        <v>-41208.639999999999</v>
      </c>
      <c r="AT16" s="27">
        <f>SUMIFS(BISDATA!$L$3:$L$20000,BISDATA!$A$3:$A$20000,$AB16,BISDATA!$M$3:$M$20000,AT$4,BISDATA!$I$3:$I$20000,$AB$3)</f>
        <v>-8168.849999999893</v>
      </c>
      <c r="AU16" s="27">
        <f>SUMIFS(BISDATA!$L$3:$L$20000,BISDATA!$A$3:$A$20000,$AB16,BISDATA!$M$3:$M$20000,AU$4,BISDATA!$I$3:$I$20000,$AB$3)</f>
        <v>-21946.329999999998</v>
      </c>
      <c r="AV16" s="27">
        <f>SUMIFS(BISDATA!$L$3:$L$20000,BISDATA!$A$3:$A$20000,$AB16,BISDATA!$M$3:$M$20000,AV$4,BISDATA!$I$3:$I$20000,$AB$3)</f>
        <v>0</v>
      </c>
      <c r="AW16" s="27">
        <f>SUMIFS(BISDATA!$L$3:$L$20000,BISDATA!$A$3:$A$20000,$AB16,BISDATA!$M$3:$M$20000,AW$4,BISDATA!$I$3:$I$20000,$AB$3)</f>
        <v>-226.91999999994914</v>
      </c>
      <c r="AX16" s="27">
        <f>SUMIFS(BISDATA!$L$3:$L$20000,BISDATA!$A$3:$A$20000,$AB16,BISDATA!$M$3:$M$20000,AX$4,BISDATA!$I$3:$I$20000,$AB$3)</f>
        <v>0</v>
      </c>
      <c r="AY16" s="27">
        <f>SUMIFS(BISDATA!$L$3:$L$20000,BISDATA!$A$3:$A$20000,$AB16,BISDATA!$M$3:$M$20000,AY$4,BISDATA!$I$3:$I$20000,$AB$3)</f>
        <v>0</v>
      </c>
      <c r="AZ16" s="27">
        <f>SUMIFS(BISDATA!$L$3:$L$20000,BISDATA!$A$3:$A$20000,$AB16,BISDATA!$M$3:$M$20000,AZ$4,BISDATA!$I$3:$I$20000,$AB$3)</f>
        <v>8779.9999999999982</v>
      </c>
      <c r="BA16" s="28">
        <f>SUMIFS(BISDATA!$L$3:$L$20000,BISDATA!$A$3:$A$20000,$AB16,BISDATA!$M$3:$M$20000,BA$4,BISDATA!$I$3:$I$20000,$AB$3)</f>
        <v>68298.139999999898</v>
      </c>
      <c r="BB16" s="58"/>
      <c r="BC16" s="34" t="s">
        <v>130</v>
      </c>
      <c r="BD16" s="48">
        <f t="shared" si="3"/>
        <v>0</v>
      </c>
      <c r="BE16" s="27">
        <f t="shared" si="1"/>
        <v>-1.5832483768463135E-8</v>
      </c>
      <c r="BF16" s="27">
        <f t="shared" si="1"/>
        <v>86952.129999994766</v>
      </c>
      <c r="BG16" s="27">
        <f t="shared" si="1"/>
        <v>-37901.229999999981</v>
      </c>
      <c r="BH16" s="27">
        <f t="shared" si="1"/>
        <v>72457</v>
      </c>
      <c r="BI16" s="27">
        <f t="shared" si="1"/>
        <v>-72457.000000000815</v>
      </c>
      <c r="BJ16" s="27">
        <f t="shared" si="1"/>
        <v>0</v>
      </c>
      <c r="BK16" s="27">
        <f t="shared" si="1"/>
        <v>0</v>
      </c>
      <c r="BL16" s="27">
        <f t="shared" si="1"/>
        <v>-4.3655745685100555E-11</v>
      </c>
      <c r="BM16" s="27">
        <f t="shared" si="1"/>
        <v>2753896.8200000026</v>
      </c>
      <c r="BN16" s="27">
        <f t="shared" si="1"/>
        <v>0</v>
      </c>
      <c r="BO16" s="27">
        <f t="shared" si="1"/>
        <v>-1.0004441719502211E-11</v>
      </c>
      <c r="BP16" s="27">
        <f t="shared" si="1"/>
        <v>0</v>
      </c>
      <c r="BQ16" s="27">
        <f t="shared" si="1"/>
        <v>0</v>
      </c>
      <c r="BR16" s="27">
        <f t="shared" si="1"/>
        <v>0</v>
      </c>
      <c r="BS16" s="27">
        <f t="shared" si="1"/>
        <v>0</v>
      </c>
      <c r="BT16" s="27">
        <f t="shared" si="1"/>
        <v>0</v>
      </c>
      <c r="BU16" s="27">
        <f t="shared" si="2"/>
        <v>1.0004441719502211E-10</v>
      </c>
      <c r="BV16" s="27">
        <f t="shared" si="2"/>
        <v>0</v>
      </c>
      <c r="BW16" s="27">
        <f t="shared" si="2"/>
        <v>0</v>
      </c>
      <c r="BX16" s="27">
        <f t="shared" si="2"/>
        <v>4.8999027058016509E-11</v>
      </c>
      <c r="BY16" s="27">
        <f t="shared" si="2"/>
        <v>0</v>
      </c>
      <c r="BZ16" s="27">
        <f t="shared" si="2"/>
        <v>0</v>
      </c>
      <c r="CA16" s="27">
        <f t="shared" si="2"/>
        <v>0</v>
      </c>
      <c r="CB16" s="28">
        <f t="shared" si="2"/>
        <v>0</v>
      </c>
    </row>
    <row r="17" spans="1:80" x14ac:dyDescent="0.25">
      <c r="A17" s="35" t="s">
        <v>135</v>
      </c>
      <c r="B17" s="46">
        <f>SUMIFS(FastClose!$H$3:$H$20000,FastClose!$K$3:$K$20000,$A17,FastClose!$G$3:$G$20000,B$3,FastClose!$D$3:$D$20000,$A$3)</f>
        <v>0</v>
      </c>
      <c r="C17" s="29">
        <f>SUMIFS(FastClose!$H$3:$H$20000,FastClose!$K$3:$K$20000,$A17,FastClose!$G$3:$G$20000,C$3,FastClose!$D$3:$D$20000,$A$3)</f>
        <v>0</v>
      </c>
      <c r="D17" s="29">
        <f>SUMIFS(FastClose!$H$3:$H$20000,FastClose!$K$3:$K$20000,$A17,FastClose!$G$3:$G$20000,D$3,FastClose!$D$3:$D$20000,$A$3)</f>
        <v>0</v>
      </c>
      <c r="E17" s="29">
        <f>SUMIFS(FastClose!$H$3:$H$20000,FastClose!$K$3:$K$20000,$A17,FastClose!$G$3:$G$20000,E$3,FastClose!$D$3:$D$20000,$A$3)</f>
        <v>0</v>
      </c>
      <c r="F17" s="29">
        <f>SUMIFS(FastClose!$H$3:$H$20000,FastClose!$K$3:$K$20000,$A17,FastClose!$G$3:$G$20000,F$3,FastClose!$D$3:$D$20000,$A$3)</f>
        <v>0</v>
      </c>
      <c r="G17" s="29">
        <f>SUMIFS(FastClose!$H$3:$H$20000,FastClose!$K$3:$K$20000,$A17,FastClose!$G$3:$G$20000,G$3,FastClose!$D$3:$D$20000,$A$3)</f>
        <v>0</v>
      </c>
      <c r="H17" s="29">
        <f>SUMIFS(FastClose!$H$3:$H$20000,FastClose!$K$3:$K$20000,$A17,FastClose!$G$3:$G$20000,H$3,FastClose!$D$3:$D$20000,$A$3)</f>
        <v>0</v>
      </c>
      <c r="I17" s="29">
        <f>SUMIFS(FastClose!$H$3:$H$20000,FastClose!$K$3:$K$20000,$A17,FastClose!$G$3:$G$20000,I$3,FastClose!$D$3:$D$20000,$A$3)</f>
        <v>0</v>
      </c>
      <c r="J17" s="29">
        <f>SUMIFS(FastClose!$H$3:$H$20000,FastClose!$K$3:$K$20000,$A17,FastClose!$G$3:$G$20000,J$3,FastClose!$D$3:$D$20000,$A$3)</f>
        <v>0</v>
      </c>
      <c r="K17" s="29">
        <f>SUMIFS(FastClose!$H$3:$H$20000,FastClose!$K$3:$K$20000,$A17,FastClose!$G$3:$G$20000,K$3,FastClose!$D$3:$D$20000,$A$3)</f>
        <v>0</v>
      </c>
      <c r="L17" s="29">
        <f>SUMIFS(FastClose!$H$3:$H$20000,FastClose!$K$3:$K$20000,$A17,FastClose!$G$3:$G$20000,L$3,FastClose!$D$3:$D$20000,$A$3)</f>
        <v>0</v>
      </c>
      <c r="M17" s="29">
        <f>SUMIFS(FastClose!$H$3:$H$20000,FastClose!$K$3:$K$20000,$A17,FastClose!$G$3:$G$20000,M$3,FastClose!$D$3:$D$20000,$A$3)</f>
        <v>0</v>
      </c>
      <c r="N17" s="29">
        <f>SUMIFS(FastClose!$H$3:$H$20000,FastClose!$K$3:$K$20000,$A17,FastClose!$G$3:$G$20000,N$3,FastClose!$D$3:$D$20000,$A$3)</f>
        <v>0</v>
      </c>
      <c r="O17" s="29">
        <f>SUMIFS(FastClose!$H$3:$H$20000,FastClose!$K$3:$K$20000,$A17,FastClose!$G$3:$G$20000,O$3,FastClose!$D$3:$D$20000,$A$3)</f>
        <v>48773</v>
      </c>
      <c r="P17" s="29">
        <f>SUMIFS(FastClose!$H$3:$H$20000,FastClose!$K$3:$K$20000,$A17,FastClose!$G$3:$G$20000,P$3,FastClose!$D$3:$D$20000,$A$3)</f>
        <v>-11577.66</v>
      </c>
      <c r="Q17" s="29">
        <f>SUMIFS(FastClose!$H$3:$H$20000,FastClose!$K$3:$K$20000,$A17,FastClose!$G$3:$G$20000,Q$3,FastClose!$D$3:$D$20000,$A$3)</f>
        <v>-18000.59</v>
      </c>
      <c r="R17" s="29">
        <f>SUMIFS(FastClose!$H$3:$H$20000,FastClose!$K$3:$K$20000,$A17,FastClose!$G$3:$G$20000,R$3,FastClose!$D$3:$D$20000,$A$3)</f>
        <v>10056</v>
      </c>
      <c r="S17" s="29">
        <f>SUMIFS(FastClose!$H$3:$H$20000,FastClose!$K$3:$K$20000,$A17,FastClose!$G$3:$G$20000,S$3,FastClose!$D$3:$D$20000,$A$3)</f>
        <v>0</v>
      </c>
      <c r="T17" s="29">
        <f>SUMIFS(FastClose!$H$3:$H$20000,FastClose!$K$3:$K$20000,$A17,FastClose!$G$3:$G$20000,T$3,FastClose!$D$3:$D$20000,$A$3)</f>
        <v>1288</v>
      </c>
      <c r="U17" s="29">
        <f>SUMIFS(FastClose!$H$3:$H$20000,FastClose!$K$3:$K$20000,$A17,FastClose!$G$3:$G$20000,U$3,FastClose!$D$3:$D$20000,$A$3)</f>
        <v>3492</v>
      </c>
      <c r="V17" s="29">
        <f>SUMIFS(FastClose!$H$3:$H$20000,FastClose!$K$3:$K$20000,$A17,FastClose!$G$3:$G$20000,V$3,FastClose!$D$3:$D$20000,$A$3)</f>
        <v>578.6</v>
      </c>
      <c r="W17" s="29">
        <f>SUMIFS(FastClose!$H$3:$H$20000,FastClose!$K$3:$K$20000,$A17,FastClose!$G$3:$G$20000,W$3,FastClose!$D$3:$D$20000,$A$3)</f>
        <v>-26388.09</v>
      </c>
      <c r="X17" s="29">
        <f>SUMIFS(FastClose!$H$3:$H$20000,FastClose!$K$3:$K$20000,$A17,FastClose!$G$3:$G$20000,X$3,FastClose!$D$3:$D$20000,$A$3)</f>
        <v>-56942</v>
      </c>
      <c r="Y17" s="29">
        <f>SUMIFS(FastClose!$H$3:$H$20000,FastClose!$K$3:$K$20000,$A17,FastClose!$G$3:$G$20000,Y$3,FastClose!$D$3:$D$20000,$A$3)</f>
        <v>0</v>
      </c>
      <c r="Z17" s="30">
        <f>SUMIFS(FastClose!$H$3:$H$20000,FastClose!$K$3:$K$20000,$A17,FastClose!$G$3:$G$20000,Z$3,FastClose!$D$3:$D$20000,$A$3)</f>
        <v>69333.670000000013</v>
      </c>
      <c r="AB17" s="35" t="s">
        <v>135</v>
      </c>
      <c r="AC17" s="46">
        <f>SUMIFS(BISDATA!$L$3:$L$20000,BISDATA!$A$3:$A$20000,$AB17,BISDATA!$M$3:$M$20000,AC$4,BISDATA!$I$3:$I$20000,$AB$3)</f>
        <v>0</v>
      </c>
      <c r="AD17" s="29">
        <f>SUMIFS(BISDATA!$L$3:$L$20000,BISDATA!$A$3:$A$20000,$AB17,BISDATA!$M$3:$M$20000,AD$4,BISDATA!$I$3:$I$20000,$AB$3)</f>
        <v>0</v>
      </c>
      <c r="AE17" s="29">
        <f>SUMIFS(BISDATA!$L$3:$L$20000,BISDATA!$A$3:$A$20000,$AB17,BISDATA!$M$3:$M$20000,AE$4,BISDATA!$I$3:$I$20000,$AB$3)</f>
        <v>0</v>
      </c>
      <c r="AF17" s="29">
        <f>SUMIFS(BISDATA!$L$3:$L$20000,BISDATA!$A$3:$A$20000,$AB17,BISDATA!$M$3:$M$20000,AF$4,BISDATA!$I$3:$I$20000,$AB$3)</f>
        <v>0</v>
      </c>
      <c r="AG17" s="29">
        <f>SUMIFS(BISDATA!$L$3:$L$20000,BISDATA!$A$3:$A$20000,$AB17,BISDATA!$M$3:$M$20000,AG$4,BISDATA!$I$3:$I$20000,$AB$3)</f>
        <v>0</v>
      </c>
      <c r="AH17" s="29">
        <f>SUMIFS(BISDATA!$L$3:$L$20000,BISDATA!$A$3:$A$20000,$AB17,BISDATA!$M$3:$M$20000,AH$4,BISDATA!$I$3:$I$20000,$AB$3)</f>
        <v>0</v>
      </c>
      <c r="AI17" s="29">
        <f>SUMIFS(BISDATA!$L$3:$L$20000,BISDATA!$A$3:$A$20000,$AB17,BISDATA!$M$3:$M$20000,AI$4,BISDATA!$I$3:$I$20000,$AB$3)</f>
        <v>0</v>
      </c>
      <c r="AJ17" s="29">
        <f>SUMIFS(BISDATA!$L$3:$L$20000,BISDATA!$A$3:$A$20000,$AB17,BISDATA!$M$3:$M$20000,AJ$4,BISDATA!$I$3:$I$20000,$AB$3)</f>
        <v>0</v>
      </c>
      <c r="AK17" s="29">
        <f>SUMIFS(BISDATA!$L$3:$L$20000,BISDATA!$A$3:$A$20000,$AB17,BISDATA!$M$3:$M$20000,AK$4,BISDATA!$I$3:$I$20000,$AB$3)</f>
        <v>0</v>
      </c>
      <c r="AL17" s="29">
        <f>SUMIFS(BISDATA!$L$3:$L$20000,BISDATA!$A$3:$A$20000,$AB17,BISDATA!$M$3:$M$20000,AL$4,BISDATA!$I$3:$I$20000,$AB$3)</f>
        <v>0</v>
      </c>
      <c r="AM17" s="29">
        <f>SUMIFS(BISDATA!$L$3:$L$20000,BISDATA!$A$3:$A$20000,$AB17,BISDATA!$M$3:$M$20000,AM$4,BISDATA!$I$3:$I$20000,$AB$3)</f>
        <v>0</v>
      </c>
      <c r="AN17" s="29">
        <f>SUMIFS(BISDATA!$L$3:$L$20000,BISDATA!$A$3:$A$20000,$AB17,BISDATA!$M$3:$M$20000,AN$4,BISDATA!$I$3:$I$20000,$AB$3)</f>
        <v>0</v>
      </c>
      <c r="AO17" s="29">
        <f>SUMIFS(BISDATA!$L$3:$L$20000,BISDATA!$A$3:$A$20000,$AB17,BISDATA!$M$3:$M$20000,AO$4,BISDATA!$I$3:$I$20000,$AB$3)</f>
        <v>0</v>
      </c>
      <c r="AP17" s="29">
        <f>SUMIFS(BISDATA!$L$3:$L$20000,BISDATA!$A$3:$A$20000,$AB17,BISDATA!$M$3:$M$20000,AP$4,BISDATA!$I$3:$I$20000,$AB$3)</f>
        <v>48773</v>
      </c>
      <c r="AQ17" s="29">
        <f>SUMIFS(BISDATA!$L$3:$L$20000,BISDATA!$A$3:$A$20000,$AB17,BISDATA!$M$3:$M$20000,AQ$4,BISDATA!$I$3:$I$20000,$AB$3)</f>
        <v>-11577.660000000003</v>
      </c>
      <c r="AR17" s="29">
        <f>SUMIFS(BISDATA!$L$3:$L$20000,BISDATA!$A$3:$A$20000,$AB17,BISDATA!$M$3:$M$20000,AR$4,BISDATA!$I$3:$I$20000,$AB$3)</f>
        <v>-18000.589999999967</v>
      </c>
      <c r="AS17" s="29">
        <f>SUMIFS(BISDATA!$L$3:$L$20000,BISDATA!$A$3:$A$20000,$AB17,BISDATA!$M$3:$M$20000,AS$4,BISDATA!$I$3:$I$20000,$AB$3)</f>
        <v>10056</v>
      </c>
      <c r="AT17" s="29">
        <f>SUMIFS(BISDATA!$L$3:$L$20000,BISDATA!$A$3:$A$20000,$AB17,BISDATA!$M$3:$M$20000,AT$4,BISDATA!$I$3:$I$20000,$AB$3)</f>
        <v>0</v>
      </c>
      <c r="AU17" s="29">
        <f>SUMIFS(BISDATA!$L$3:$L$20000,BISDATA!$A$3:$A$20000,$AB17,BISDATA!$M$3:$M$20000,AU$4,BISDATA!$I$3:$I$20000,$AB$3)</f>
        <v>1288</v>
      </c>
      <c r="AV17" s="29">
        <f>SUMIFS(BISDATA!$L$3:$L$20000,BISDATA!$A$3:$A$20000,$AB17,BISDATA!$M$3:$M$20000,AV$4,BISDATA!$I$3:$I$20000,$AB$3)</f>
        <v>3492</v>
      </c>
      <c r="AW17" s="29">
        <f>SUMIFS(BISDATA!$L$3:$L$20000,BISDATA!$A$3:$A$20000,$AB17,BISDATA!$M$3:$M$20000,AW$4,BISDATA!$I$3:$I$20000,$AB$3)</f>
        <v>578.59999999999991</v>
      </c>
      <c r="AX17" s="29">
        <f>SUMIFS(BISDATA!$L$3:$L$20000,BISDATA!$A$3:$A$20000,$AB17,BISDATA!$M$3:$M$20000,AX$4,BISDATA!$I$3:$I$20000,$AB$3)</f>
        <v>-26388.089999999953</v>
      </c>
      <c r="AY17" s="29">
        <f>SUMIFS(BISDATA!$L$3:$L$20000,BISDATA!$A$3:$A$20000,$AB17,BISDATA!$M$3:$M$20000,AY$4,BISDATA!$I$3:$I$20000,$AB$3)</f>
        <v>-56942</v>
      </c>
      <c r="AZ17" s="29">
        <f>SUMIFS(BISDATA!$L$3:$L$20000,BISDATA!$A$3:$A$20000,$AB17,BISDATA!$M$3:$M$20000,AZ$4,BISDATA!$I$3:$I$20000,$AB$3)</f>
        <v>0</v>
      </c>
      <c r="BA17" s="30">
        <f>SUMIFS(BISDATA!$L$3:$L$20000,BISDATA!$A$3:$A$20000,$AB17,BISDATA!$M$3:$M$20000,BA$4,BISDATA!$I$3:$I$20000,$AB$3)</f>
        <v>69333.669999999984</v>
      </c>
      <c r="BB17" s="58"/>
      <c r="BC17" s="35" t="s">
        <v>135</v>
      </c>
      <c r="BD17" s="46">
        <f t="shared" si="3"/>
        <v>0</v>
      </c>
      <c r="BE17" s="29">
        <f t="shared" si="1"/>
        <v>0</v>
      </c>
      <c r="BF17" s="29">
        <f t="shared" si="1"/>
        <v>0</v>
      </c>
      <c r="BG17" s="29">
        <f t="shared" si="1"/>
        <v>0</v>
      </c>
      <c r="BH17" s="29">
        <f t="shared" si="1"/>
        <v>0</v>
      </c>
      <c r="BI17" s="29">
        <f t="shared" si="1"/>
        <v>0</v>
      </c>
      <c r="BJ17" s="29">
        <f t="shared" si="1"/>
        <v>0</v>
      </c>
      <c r="BK17" s="29">
        <f t="shared" si="1"/>
        <v>0</v>
      </c>
      <c r="BL17" s="29">
        <f t="shared" si="1"/>
        <v>0</v>
      </c>
      <c r="BM17" s="29">
        <f t="shared" si="1"/>
        <v>0</v>
      </c>
      <c r="BN17" s="29">
        <f t="shared" si="1"/>
        <v>0</v>
      </c>
      <c r="BO17" s="29">
        <f t="shared" si="1"/>
        <v>0</v>
      </c>
      <c r="BP17" s="29">
        <f t="shared" si="1"/>
        <v>0</v>
      </c>
      <c r="BQ17" s="29">
        <f t="shared" si="1"/>
        <v>0</v>
      </c>
      <c r="BR17" s="29">
        <f t="shared" si="1"/>
        <v>0</v>
      </c>
      <c r="BS17" s="29">
        <f t="shared" si="1"/>
        <v>3.2741809263825417E-11</v>
      </c>
      <c r="BT17" s="29">
        <f t="shared" si="1"/>
        <v>0</v>
      </c>
      <c r="BU17" s="29">
        <f t="shared" si="2"/>
        <v>0</v>
      </c>
      <c r="BV17" s="29">
        <f t="shared" si="2"/>
        <v>0</v>
      </c>
      <c r="BW17" s="29">
        <f t="shared" si="2"/>
        <v>0</v>
      </c>
      <c r="BX17" s="29">
        <f t="shared" si="2"/>
        <v>0</v>
      </c>
      <c r="BY17" s="29">
        <f t="shared" si="2"/>
        <v>4.7293724492192268E-11</v>
      </c>
      <c r="BZ17" s="29">
        <f t="shared" si="2"/>
        <v>0</v>
      </c>
      <c r="CA17" s="29">
        <f t="shared" si="2"/>
        <v>0</v>
      </c>
      <c r="CB17" s="30">
        <f t="shared" si="2"/>
        <v>0</v>
      </c>
    </row>
    <row r="18" spans="1:80" x14ac:dyDescent="0.25">
      <c r="A18" s="35" t="s">
        <v>163</v>
      </c>
      <c r="B18" s="46">
        <f>SUMIFS(FastClose!$H$3:$H$20000,FastClose!$K$3:$K$20000,$A18,FastClose!$G$3:$G$20000,B$3,FastClose!$D$3:$D$20000,$A$3)</f>
        <v>0</v>
      </c>
      <c r="C18" s="29">
        <f>SUMIFS(FastClose!$H$3:$H$20000,FastClose!$K$3:$K$20000,$A18,FastClose!$G$3:$G$20000,C$3,FastClose!$D$3:$D$20000,$A$3)</f>
        <v>0</v>
      </c>
      <c r="D18" s="29">
        <f>SUMIFS(FastClose!$H$3:$H$20000,FastClose!$K$3:$K$20000,$A18,FastClose!$G$3:$G$20000,D$3,FastClose!$D$3:$D$20000,$A$3)</f>
        <v>0</v>
      </c>
      <c r="E18" s="29">
        <f>SUMIFS(FastClose!$H$3:$H$20000,FastClose!$K$3:$K$20000,$A18,FastClose!$G$3:$G$20000,E$3,FastClose!$D$3:$D$20000,$A$3)</f>
        <v>0</v>
      </c>
      <c r="F18" s="29">
        <f>SUMIFS(FastClose!$H$3:$H$20000,FastClose!$K$3:$K$20000,$A18,FastClose!$G$3:$G$20000,F$3,FastClose!$D$3:$D$20000,$A$3)</f>
        <v>0</v>
      </c>
      <c r="G18" s="29">
        <f>SUMIFS(FastClose!$H$3:$H$20000,FastClose!$K$3:$K$20000,$A18,FastClose!$G$3:$G$20000,G$3,FastClose!$D$3:$D$20000,$A$3)</f>
        <v>0</v>
      </c>
      <c r="H18" s="29">
        <f>SUMIFS(FastClose!$H$3:$H$20000,FastClose!$K$3:$K$20000,$A18,FastClose!$G$3:$G$20000,H$3,FastClose!$D$3:$D$20000,$A$3)</f>
        <v>0</v>
      </c>
      <c r="I18" s="29">
        <f>SUMIFS(FastClose!$H$3:$H$20000,FastClose!$K$3:$K$20000,$A18,FastClose!$G$3:$G$20000,I$3,FastClose!$D$3:$D$20000,$A$3)</f>
        <v>0</v>
      </c>
      <c r="J18" s="29">
        <f>SUMIFS(FastClose!$H$3:$H$20000,FastClose!$K$3:$K$20000,$A18,FastClose!$G$3:$G$20000,J$3,FastClose!$D$3:$D$20000,$A$3)</f>
        <v>0</v>
      </c>
      <c r="K18" s="29">
        <f>SUMIFS(FastClose!$H$3:$H$20000,FastClose!$K$3:$K$20000,$A18,FastClose!$G$3:$G$20000,K$3,FastClose!$D$3:$D$20000,$A$3)</f>
        <v>0</v>
      </c>
      <c r="L18" s="29">
        <f>SUMIFS(FastClose!$H$3:$H$20000,FastClose!$K$3:$K$20000,$A18,FastClose!$G$3:$G$20000,L$3,FastClose!$D$3:$D$20000,$A$3)</f>
        <v>0</v>
      </c>
      <c r="M18" s="29">
        <f>SUMIFS(FastClose!$H$3:$H$20000,FastClose!$K$3:$K$20000,$A18,FastClose!$G$3:$G$20000,M$3,FastClose!$D$3:$D$20000,$A$3)</f>
        <v>0</v>
      </c>
      <c r="N18" s="29">
        <f>SUMIFS(FastClose!$H$3:$H$20000,FastClose!$K$3:$K$20000,$A18,FastClose!$G$3:$G$20000,N$3,FastClose!$D$3:$D$20000,$A$3)</f>
        <v>0</v>
      </c>
      <c r="O18" s="29">
        <f>SUMIFS(FastClose!$H$3:$H$20000,FastClose!$K$3:$K$20000,$A18,FastClose!$G$3:$G$20000,O$3,FastClose!$D$3:$D$20000,$A$3)</f>
        <v>0</v>
      </c>
      <c r="P18" s="29">
        <f>SUMIFS(FastClose!$H$3:$H$20000,FastClose!$K$3:$K$20000,$A18,FastClose!$G$3:$G$20000,P$3,FastClose!$D$3:$D$20000,$A$3)</f>
        <v>0</v>
      </c>
      <c r="Q18" s="29">
        <f>SUMIFS(FastClose!$H$3:$H$20000,FastClose!$K$3:$K$20000,$A18,FastClose!$G$3:$G$20000,Q$3,FastClose!$D$3:$D$20000,$A$3)</f>
        <v>0</v>
      </c>
      <c r="R18" s="29">
        <f>SUMIFS(FastClose!$H$3:$H$20000,FastClose!$K$3:$K$20000,$A18,FastClose!$G$3:$G$20000,R$3,FastClose!$D$3:$D$20000,$A$3)</f>
        <v>0</v>
      </c>
      <c r="S18" s="29">
        <f>SUMIFS(FastClose!$H$3:$H$20000,FastClose!$K$3:$K$20000,$A18,FastClose!$G$3:$G$20000,S$3,FastClose!$D$3:$D$20000,$A$3)</f>
        <v>0</v>
      </c>
      <c r="T18" s="29">
        <f>SUMIFS(FastClose!$H$3:$H$20000,FastClose!$K$3:$K$20000,$A18,FastClose!$G$3:$G$20000,T$3,FastClose!$D$3:$D$20000,$A$3)</f>
        <v>0</v>
      </c>
      <c r="U18" s="29">
        <f>SUMIFS(FastClose!$H$3:$H$20000,FastClose!$K$3:$K$20000,$A18,FastClose!$G$3:$G$20000,U$3,FastClose!$D$3:$D$20000,$A$3)</f>
        <v>0</v>
      </c>
      <c r="V18" s="29">
        <f>SUMIFS(FastClose!$H$3:$H$20000,FastClose!$K$3:$K$20000,$A18,FastClose!$G$3:$G$20000,V$3,FastClose!$D$3:$D$20000,$A$3)</f>
        <v>0</v>
      </c>
      <c r="W18" s="29">
        <f>SUMIFS(FastClose!$H$3:$H$20000,FastClose!$K$3:$K$20000,$A18,FastClose!$G$3:$G$20000,W$3,FastClose!$D$3:$D$20000,$A$3)</f>
        <v>0</v>
      </c>
      <c r="X18" s="29">
        <f>SUMIFS(FastClose!$H$3:$H$20000,FastClose!$K$3:$K$20000,$A18,FastClose!$G$3:$G$20000,X$3,FastClose!$D$3:$D$20000,$A$3)</f>
        <v>0</v>
      </c>
      <c r="Y18" s="29">
        <f>SUMIFS(FastClose!$H$3:$H$20000,FastClose!$K$3:$K$20000,$A18,FastClose!$G$3:$G$20000,Y$3,FastClose!$D$3:$D$20000,$A$3)</f>
        <v>0</v>
      </c>
      <c r="Z18" s="30">
        <f>SUMIFS(FastClose!$H$3:$H$20000,FastClose!$K$3:$K$20000,$A18,FastClose!$G$3:$G$20000,Z$3,FastClose!$D$3:$D$20000,$A$3)</f>
        <v>0</v>
      </c>
      <c r="AB18" s="35" t="s">
        <v>163</v>
      </c>
      <c r="AC18" s="46">
        <f>SUMIFS(BISDATA!$L$3:$L$20000,BISDATA!$A$3:$A$20000,$AB18,BISDATA!$M$3:$M$20000,AC$4,BISDATA!$I$3:$I$20000,$AB$3)</f>
        <v>0</v>
      </c>
      <c r="AD18" s="29">
        <f>SUMIFS(BISDATA!$L$3:$L$20000,BISDATA!$A$3:$A$20000,$AB18,BISDATA!$M$3:$M$20000,AD$4,BISDATA!$I$3:$I$20000,$AB$3)</f>
        <v>0</v>
      </c>
      <c r="AE18" s="29">
        <f>SUMIFS(BISDATA!$L$3:$L$20000,BISDATA!$A$3:$A$20000,$AB18,BISDATA!$M$3:$M$20000,AE$4,BISDATA!$I$3:$I$20000,$AB$3)</f>
        <v>0</v>
      </c>
      <c r="AF18" s="29">
        <f>SUMIFS(BISDATA!$L$3:$L$20000,BISDATA!$A$3:$A$20000,$AB18,BISDATA!$M$3:$M$20000,AF$4,BISDATA!$I$3:$I$20000,$AB$3)</f>
        <v>0</v>
      </c>
      <c r="AG18" s="29">
        <f>SUMIFS(BISDATA!$L$3:$L$20000,BISDATA!$A$3:$A$20000,$AB18,BISDATA!$M$3:$M$20000,AG$4,BISDATA!$I$3:$I$20000,$AB$3)</f>
        <v>0</v>
      </c>
      <c r="AH18" s="29">
        <f>SUMIFS(BISDATA!$L$3:$L$20000,BISDATA!$A$3:$A$20000,$AB18,BISDATA!$M$3:$M$20000,AH$4,BISDATA!$I$3:$I$20000,$AB$3)</f>
        <v>0</v>
      </c>
      <c r="AI18" s="29">
        <f>SUMIFS(BISDATA!$L$3:$L$20000,BISDATA!$A$3:$A$20000,$AB18,BISDATA!$M$3:$M$20000,AI$4,BISDATA!$I$3:$I$20000,$AB$3)</f>
        <v>0</v>
      </c>
      <c r="AJ18" s="29">
        <f>SUMIFS(BISDATA!$L$3:$L$20000,BISDATA!$A$3:$A$20000,$AB18,BISDATA!$M$3:$M$20000,AJ$4,BISDATA!$I$3:$I$20000,$AB$3)</f>
        <v>0</v>
      </c>
      <c r="AK18" s="29">
        <f>SUMIFS(BISDATA!$L$3:$L$20000,BISDATA!$A$3:$A$20000,$AB18,BISDATA!$M$3:$M$20000,AK$4,BISDATA!$I$3:$I$20000,$AB$3)</f>
        <v>0</v>
      </c>
      <c r="AL18" s="29">
        <f>SUMIFS(BISDATA!$L$3:$L$20000,BISDATA!$A$3:$A$20000,$AB18,BISDATA!$M$3:$M$20000,AL$4,BISDATA!$I$3:$I$20000,$AB$3)</f>
        <v>0</v>
      </c>
      <c r="AM18" s="29">
        <f>SUMIFS(BISDATA!$L$3:$L$20000,BISDATA!$A$3:$A$20000,$AB18,BISDATA!$M$3:$M$20000,AM$4,BISDATA!$I$3:$I$20000,$AB$3)</f>
        <v>0</v>
      </c>
      <c r="AN18" s="29">
        <f>SUMIFS(BISDATA!$L$3:$L$20000,BISDATA!$A$3:$A$20000,$AB18,BISDATA!$M$3:$M$20000,AN$4,BISDATA!$I$3:$I$20000,$AB$3)</f>
        <v>0</v>
      </c>
      <c r="AO18" s="29">
        <f>SUMIFS(BISDATA!$L$3:$L$20000,BISDATA!$A$3:$A$20000,$AB18,BISDATA!$M$3:$M$20000,AO$4,BISDATA!$I$3:$I$20000,$AB$3)</f>
        <v>0</v>
      </c>
      <c r="AP18" s="29">
        <f>SUMIFS(BISDATA!$L$3:$L$20000,BISDATA!$A$3:$A$20000,$AB18,BISDATA!$M$3:$M$20000,AP$4,BISDATA!$I$3:$I$20000,$AB$3)</f>
        <v>0</v>
      </c>
      <c r="AQ18" s="29">
        <f>SUMIFS(BISDATA!$L$3:$L$20000,BISDATA!$A$3:$A$20000,$AB18,BISDATA!$M$3:$M$20000,AQ$4,BISDATA!$I$3:$I$20000,$AB$3)</f>
        <v>0</v>
      </c>
      <c r="AR18" s="29">
        <f>SUMIFS(BISDATA!$L$3:$L$20000,BISDATA!$A$3:$A$20000,$AB18,BISDATA!$M$3:$M$20000,AR$4,BISDATA!$I$3:$I$20000,$AB$3)</f>
        <v>0</v>
      </c>
      <c r="AS18" s="29">
        <f>SUMIFS(BISDATA!$L$3:$L$20000,BISDATA!$A$3:$A$20000,$AB18,BISDATA!$M$3:$M$20000,AS$4,BISDATA!$I$3:$I$20000,$AB$3)</f>
        <v>0</v>
      </c>
      <c r="AT18" s="29">
        <f>SUMIFS(BISDATA!$L$3:$L$20000,BISDATA!$A$3:$A$20000,$AB18,BISDATA!$M$3:$M$20000,AT$4,BISDATA!$I$3:$I$20000,$AB$3)</f>
        <v>0</v>
      </c>
      <c r="AU18" s="29">
        <f>SUMIFS(BISDATA!$L$3:$L$20000,BISDATA!$A$3:$A$20000,$AB18,BISDATA!$M$3:$M$20000,AU$4,BISDATA!$I$3:$I$20000,$AB$3)</f>
        <v>0</v>
      </c>
      <c r="AV18" s="29">
        <f>SUMIFS(BISDATA!$L$3:$L$20000,BISDATA!$A$3:$A$20000,$AB18,BISDATA!$M$3:$M$20000,AV$4,BISDATA!$I$3:$I$20000,$AB$3)</f>
        <v>0</v>
      </c>
      <c r="AW18" s="29">
        <f>SUMIFS(BISDATA!$L$3:$L$20000,BISDATA!$A$3:$A$20000,$AB18,BISDATA!$M$3:$M$20000,AW$4,BISDATA!$I$3:$I$20000,$AB$3)</f>
        <v>0</v>
      </c>
      <c r="AX18" s="29">
        <f>SUMIFS(BISDATA!$L$3:$L$20000,BISDATA!$A$3:$A$20000,$AB18,BISDATA!$M$3:$M$20000,AX$4,BISDATA!$I$3:$I$20000,$AB$3)</f>
        <v>0</v>
      </c>
      <c r="AY18" s="29">
        <f>SUMIFS(BISDATA!$L$3:$L$20000,BISDATA!$A$3:$A$20000,$AB18,BISDATA!$M$3:$M$20000,AY$4,BISDATA!$I$3:$I$20000,$AB$3)</f>
        <v>0</v>
      </c>
      <c r="AZ18" s="29">
        <f>SUMIFS(BISDATA!$L$3:$L$20000,BISDATA!$A$3:$A$20000,$AB18,BISDATA!$M$3:$M$20000,AZ$4,BISDATA!$I$3:$I$20000,$AB$3)</f>
        <v>0</v>
      </c>
      <c r="BA18" s="30">
        <f>SUMIFS(BISDATA!$L$3:$L$20000,BISDATA!$A$3:$A$20000,$AB18,BISDATA!$M$3:$M$20000,BA$4,BISDATA!$I$3:$I$20000,$AB$3)</f>
        <v>0</v>
      </c>
      <c r="BB18" s="58"/>
      <c r="BC18" s="35" t="s">
        <v>163</v>
      </c>
      <c r="BD18" s="46">
        <f t="shared" si="3"/>
        <v>0</v>
      </c>
      <c r="BE18" s="29">
        <f t="shared" si="1"/>
        <v>0</v>
      </c>
      <c r="BF18" s="29">
        <f t="shared" si="1"/>
        <v>0</v>
      </c>
      <c r="BG18" s="29">
        <f t="shared" si="1"/>
        <v>0</v>
      </c>
      <c r="BH18" s="29">
        <f t="shared" si="1"/>
        <v>0</v>
      </c>
      <c r="BI18" s="29">
        <f t="shared" si="1"/>
        <v>0</v>
      </c>
      <c r="BJ18" s="29">
        <f t="shared" si="1"/>
        <v>0</v>
      </c>
      <c r="BK18" s="29">
        <f t="shared" si="1"/>
        <v>0</v>
      </c>
      <c r="BL18" s="29">
        <f t="shared" si="1"/>
        <v>0</v>
      </c>
      <c r="BM18" s="29">
        <f t="shared" si="1"/>
        <v>0</v>
      </c>
      <c r="BN18" s="29">
        <f t="shared" si="1"/>
        <v>0</v>
      </c>
      <c r="BO18" s="29">
        <f t="shared" si="1"/>
        <v>0</v>
      </c>
      <c r="BP18" s="29">
        <f t="shared" si="1"/>
        <v>0</v>
      </c>
      <c r="BQ18" s="29">
        <f t="shared" si="1"/>
        <v>0</v>
      </c>
      <c r="BR18" s="29">
        <f t="shared" si="1"/>
        <v>0</v>
      </c>
      <c r="BS18" s="29">
        <f t="shared" si="1"/>
        <v>0</v>
      </c>
      <c r="BT18" s="29">
        <f t="shared" si="1"/>
        <v>0</v>
      </c>
      <c r="BU18" s="29">
        <f t="shared" si="2"/>
        <v>0</v>
      </c>
      <c r="BV18" s="29">
        <f t="shared" si="2"/>
        <v>0</v>
      </c>
      <c r="BW18" s="29">
        <f t="shared" si="2"/>
        <v>0</v>
      </c>
      <c r="BX18" s="29">
        <f t="shared" si="2"/>
        <v>0</v>
      </c>
      <c r="BY18" s="29">
        <f t="shared" si="2"/>
        <v>0</v>
      </c>
      <c r="BZ18" s="29">
        <f t="shared" si="2"/>
        <v>0</v>
      </c>
      <c r="CA18" s="29">
        <f t="shared" si="2"/>
        <v>0</v>
      </c>
      <c r="CB18" s="30">
        <f t="shared" si="2"/>
        <v>0</v>
      </c>
    </row>
    <row r="19" spans="1:80" x14ac:dyDescent="0.25">
      <c r="A19" s="35" t="s">
        <v>168</v>
      </c>
      <c r="B19" s="46">
        <f>SUMIFS(FastClose!$H$3:$H$20000,FastClose!$K$3:$K$20000,$A19,FastClose!$G$3:$G$20000,B$3,FastClose!$D$3:$D$20000,$A$3)</f>
        <v>0</v>
      </c>
      <c r="C19" s="29">
        <f>SUMIFS(FastClose!$H$3:$H$20000,FastClose!$K$3:$K$20000,$A19,FastClose!$G$3:$G$20000,C$3,FastClose!$D$3:$D$20000,$A$3)</f>
        <v>0</v>
      </c>
      <c r="D19" s="29">
        <f>SUMIFS(FastClose!$H$3:$H$20000,FastClose!$K$3:$K$20000,$A19,FastClose!$G$3:$G$20000,D$3,FastClose!$D$3:$D$20000,$A$3)</f>
        <v>0</v>
      </c>
      <c r="E19" s="29">
        <f>SUMIFS(FastClose!$H$3:$H$20000,FastClose!$K$3:$K$20000,$A19,FastClose!$G$3:$G$20000,E$3,FastClose!$D$3:$D$20000,$A$3)</f>
        <v>0</v>
      </c>
      <c r="F19" s="29">
        <f>SUMIFS(FastClose!$H$3:$H$20000,FastClose!$K$3:$K$20000,$A19,FastClose!$G$3:$G$20000,F$3,FastClose!$D$3:$D$20000,$A$3)</f>
        <v>0</v>
      </c>
      <c r="G19" s="29">
        <f>SUMIFS(FastClose!$H$3:$H$20000,FastClose!$K$3:$K$20000,$A19,FastClose!$G$3:$G$20000,G$3,FastClose!$D$3:$D$20000,$A$3)</f>
        <v>0</v>
      </c>
      <c r="H19" s="29">
        <f>SUMIFS(FastClose!$H$3:$H$20000,FastClose!$K$3:$K$20000,$A19,FastClose!$G$3:$G$20000,H$3,FastClose!$D$3:$D$20000,$A$3)</f>
        <v>0</v>
      </c>
      <c r="I19" s="29">
        <f>SUMIFS(FastClose!$H$3:$H$20000,FastClose!$K$3:$K$20000,$A19,FastClose!$G$3:$G$20000,I$3,FastClose!$D$3:$D$20000,$A$3)</f>
        <v>0</v>
      </c>
      <c r="J19" s="29">
        <f>SUMIFS(FastClose!$H$3:$H$20000,FastClose!$K$3:$K$20000,$A19,FastClose!$G$3:$G$20000,J$3,FastClose!$D$3:$D$20000,$A$3)</f>
        <v>0</v>
      </c>
      <c r="K19" s="29">
        <f>SUMIFS(FastClose!$H$3:$H$20000,FastClose!$K$3:$K$20000,$A19,FastClose!$G$3:$G$20000,K$3,FastClose!$D$3:$D$20000,$A$3)</f>
        <v>0</v>
      </c>
      <c r="L19" s="29">
        <f>SUMIFS(FastClose!$H$3:$H$20000,FastClose!$K$3:$K$20000,$A19,FastClose!$G$3:$G$20000,L$3,FastClose!$D$3:$D$20000,$A$3)</f>
        <v>0</v>
      </c>
      <c r="M19" s="29">
        <f>SUMIFS(FastClose!$H$3:$H$20000,FastClose!$K$3:$K$20000,$A19,FastClose!$G$3:$G$20000,M$3,FastClose!$D$3:$D$20000,$A$3)</f>
        <v>0</v>
      </c>
      <c r="N19" s="29">
        <f>SUMIFS(FastClose!$H$3:$H$20000,FastClose!$K$3:$K$20000,$A19,FastClose!$G$3:$G$20000,N$3,FastClose!$D$3:$D$20000,$A$3)</f>
        <v>0</v>
      </c>
      <c r="O19" s="29">
        <f>SUMIFS(FastClose!$H$3:$H$20000,FastClose!$K$3:$K$20000,$A19,FastClose!$G$3:$G$20000,O$3,FastClose!$D$3:$D$20000,$A$3)</f>
        <v>0</v>
      </c>
      <c r="P19" s="29">
        <f>SUMIFS(FastClose!$H$3:$H$20000,FastClose!$K$3:$K$20000,$A19,FastClose!$G$3:$G$20000,P$3,FastClose!$D$3:$D$20000,$A$3)</f>
        <v>0</v>
      </c>
      <c r="Q19" s="29">
        <f>SUMIFS(FastClose!$H$3:$H$20000,FastClose!$K$3:$K$20000,$A19,FastClose!$G$3:$G$20000,Q$3,FastClose!$D$3:$D$20000,$A$3)</f>
        <v>0</v>
      </c>
      <c r="R19" s="29">
        <f>SUMIFS(FastClose!$H$3:$H$20000,FastClose!$K$3:$K$20000,$A19,FastClose!$G$3:$G$20000,R$3,FastClose!$D$3:$D$20000,$A$3)</f>
        <v>0</v>
      </c>
      <c r="S19" s="29">
        <f>SUMIFS(FastClose!$H$3:$H$20000,FastClose!$K$3:$K$20000,$A19,FastClose!$G$3:$G$20000,S$3,FastClose!$D$3:$D$20000,$A$3)</f>
        <v>0</v>
      </c>
      <c r="T19" s="29">
        <f>SUMIFS(FastClose!$H$3:$H$20000,FastClose!$K$3:$K$20000,$A19,FastClose!$G$3:$G$20000,T$3,FastClose!$D$3:$D$20000,$A$3)</f>
        <v>0</v>
      </c>
      <c r="U19" s="29">
        <f>SUMIFS(FastClose!$H$3:$H$20000,FastClose!$K$3:$K$20000,$A19,FastClose!$G$3:$G$20000,U$3,FastClose!$D$3:$D$20000,$A$3)</f>
        <v>0</v>
      </c>
      <c r="V19" s="29">
        <f>SUMIFS(FastClose!$H$3:$H$20000,FastClose!$K$3:$K$20000,$A19,FastClose!$G$3:$G$20000,V$3,FastClose!$D$3:$D$20000,$A$3)</f>
        <v>0</v>
      </c>
      <c r="W19" s="29">
        <f>SUMIFS(FastClose!$H$3:$H$20000,FastClose!$K$3:$K$20000,$A19,FastClose!$G$3:$G$20000,W$3,FastClose!$D$3:$D$20000,$A$3)</f>
        <v>0</v>
      </c>
      <c r="X19" s="29">
        <f>SUMIFS(FastClose!$H$3:$H$20000,FastClose!$K$3:$K$20000,$A19,FastClose!$G$3:$G$20000,X$3,FastClose!$D$3:$D$20000,$A$3)</f>
        <v>0</v>
      </c>
      <c r="Y19" s="29">
        <f>SUMIFS(FastClose!$H$3:$H$20000,FastClose!$K$3:$K$20000,$A19,FastClose!$G$3:$G$20000,Y$3,FastClose!$D$3:$D$20000,$A$3)</f>
        <v>0</v>
      </c>
      <c r="Z19" s="30">
        <f>SUMIFS(FastClose!$H$3:$H$20000,FastClose!$K$3:$K$20000,$A19,FastClose!$G$3:$G$20000,Z$3,FastClose!$D$3:$D$20000,$A$3)</f>
        <v>0</v>
      </c>
      <c r="AB19" s="35" t="s">
        <v>168</v>
      </c>
      <c r="AC19" s="46">
        <f>SUMIFS(BISDATA!$L$3:$L$20000,BISDATA!$A$3:$A$20000,$AB19,BISDATA!$M$3:$M$20000,AC$4,BISDATA!$I$3:$I$20000,$AB$3)</f>
        <v>0</v>
      </c>
      <c r="AD19" s="29">
        <f>SUMIFS(BISDATA!$L$3:$L$20000,BISDATA!$A$3:$A$20000,$AB19,BISDATA!$M$3:$M$20000,AD$4,BISDATA!$I$3:$I$20000,$AB$3)</f>
        <v>0</v>
      </c>
      <c r="AE19" s="29">
        <f>SUMIFS(BISDATA!$L$3:$L$20000,BISDATA!$A$3:$A$20000,$AB19,BISDATA!$M$3:$M$20000,AE$4,BISDATA!$I$3:$I$20000,$AB$3)</f>
        <v>0</v>
      </c>
      <c r="AF19" s="29">
        <f>SUMIFS(BISDATA!$L$3:$L$20000,BISDATA!$A$3:$A$20000,$AB19,BISDATA!$M$3:$M$20000,AF$4,BISDATA!$I$3:$I$20000,$AB$3)</f>
        <v>0</v>
      </c>
      <c r="AG19" s="29">
        <f>SUMIFS(BISDATA!$L$3:$L$20000,BISDATA!$A$3:$A$20000,$AB19,BISDATA!$M$3:$M$20000,AG$4,BISDATA!$I$3:$I$20000,$AB$3)</f>
        <v>0</v>
      </c>
      <c r="AH19" s="29">
        <f>SUMIFS(BISDATA!$L$3:$L$20000,BISDATA!$A$3:$A$20000,$AB19,BISDATA!$M$3:$M$20000,AH$4,BISDATA!$I$3:$I$20000,$AB$3)</f>
        <v>0</v>
      </c>
      <c r="AI19" s="29">
        <f>SUMIFS(BISDATA!$L$3:$L$20000,BISDATA!$A$3:$A$20000,$AB19,BISDATA!$M$3:$M$20000,AI$4,BISDATA!$I$3:$I$20000,$AB$3)</f>
        <v>0</v>
      </c>
      <c r="AJ19" s="29">
        <f>SUMIFS(BISDATA!$L$3:$L$20000,BISDATA!$A$3:$A$20000,$AB19,BISDATA!$M$3:$M$20000,AJ$4,BISDATA!$I$3:$I$20000,$AB$3)</f>
        <v>0</v>
      </c>
      <c r="AK19" s="29">
        <f>SUMIFS(BISDATA!$L$3:$L$20000,BISDATA!$A$3:$A$20000,$AB19,BISDATA!$M$3:$M$20000,AK$4,BISDATA!$I$3:$I$20000,$AB$3)</f>
        <v>0</v>
      </c>
      <c r="AL19" s="29">
        <f>SUMIFS(BISDATA!$L$3:$L$20000,BISDATA!$A$3:$A$20000,$AB19,BISDATA!$M$3:$M$20000,AL$4,BISDATA!$I$3:$I$20000,$AB$3)</f>
        <v>0</v>
      </c>
      <c r="AM19" s="29">
        <f>SUMIFS(BISDATA!$L$3:$L$20000,BISDATA!$A$3:$A$20000,$AB19,BISDATA!$M$3:$M$20000,AM$4,BISDATA!$I$3:$I$20000,$AB$3)</f>
        <v>0</v>
      </c>
      <c r="AN19" s="29">
        <f>SUMIFS(BISDATA!$L$3:$L$20000,BISDATA!$A$3:$A$20000,$AB19,BISDATA!$M$3:$M$20000,AN$4,BISDATA!$I$3:$I$20000,$AB$3)</f>
        <v>0</v>
      </c>
      <c r="AO19" s="29">
        <f>SUMIFS(BISDATA!$L$3:$L$20000,BISDATA!$A$3:$A$20000,$AB19,BISDATA!$M$3:$M$20000,AO$4,BISDATA!$I$3:$I$20000,$AB$3)</f>
        <v>0</v>
      </c>
      <c r="AP19" s="29">
        <f>SUMIFS(BISDATA!$L$3:$L$20000,BISDATA!$A$3:$A$20000,$AB19,BISDATA!$M$3:$M$20000,AP$4,BISDATA!$I$3:$I$20000,$AB$3)</f>
        <v>0</v>
      </c>
      <c r="AQ19" s="29">
        <f>SUMIFS(BISDATA!$L$3:$L$20000,BISDATA!$A$3:$A$20000,$AB19,BISDATA!$M$3:$M$20000,AQ$4,BISDATA!$I$3:$I$20000,$AB$3)</f>
        <v>0</v>
      </c>
      <c r="AR19" s="29">
        <f>SUMIFS(BISDATA!$L$3:$L$20000,BISDATA!$A$3:$A$20000,$AB19,BISDATA!$M$3:$M$20000,AR$4,BISDATA!$I$3:$I$20000,$AB$3)</f>
        <v>0</v>
      </c>
      <c r="AS19" s="29">
        <f>SUMIFS(BISDATA!$L$3:$L$20000,BISDATA!$A$3:$A$20000,$AB19,BISDATA!$M$3:$M$20000,AS$4,BISDATA!$I$3:$I$20000,$AB$3)</f>
        <v>0</v>
      </c>
      <c r="AT19" s="29">
        <f>SUMIFS(BISDATA!$L$3:$L$20000,BISDATA!$A$3:$A$20000,$AB19,BISDATA!$M$3:$M$20000,AT$4,BISDATA!$I$3:$I$20000,$AB$3)</f>
        <v>0</v>
      </c>
      <c r="AU19" s="29">
        <f>SUMIFS(BISDATA!$L$3:$L$20000,BISDATA!$A$3:$A$20000,$AB19,BISDATA!$M$3:$M$20000,AU$4,BISDATA!$I$3:$I$20000,$AB$3)</f>
        <v>0</v>
      </c>
      <c r="AV19" s="29">
        <f>SUMIFS(BISDATA!$L$3:$L$20000,BISDATA!$A$3:$A$20000,$AB19,BISDATA!$M$3:$M$20000,AV$4,BISDATA!$I$3:$I$20000,$AB$3)</f>
        <v>0</v>
      </c>
      <c r="AW19" s="29">
        <f>SUMIFS(BISDATA!$L$3:$L$20000,BISDATA!$A$3:$A$20000,$AB19,BISDATA!$M$3:$M$20000,AW$4,BISDATA!$I$3:$I$20000,$AB$3)</f>
        <v>0</v>
      </c>
      <c r="AX19" s="29">
        <f>SUMIFS(BISDATA!$L$3:$L$20000,BISDATA!$A$3:$A$20000,$AB19,BISDATA!$M$3:$M$20000,AX$4,BISDATA!$I$3:$I$20000,$AB$3)</f>
        <v>0</v>
      </c>
      <c r="AY19" s="29">
        <f>SUMIFS(BISDATA!$L$3:$L$20000,BISDATA!$A$3:$A$20000,$AB19,BISDATA!$M$3:$M$20000,AY$4,BISDATA!$I$3:$I$20000,$AB$3)</f>
        <v>0</v>
      </c>
      <c r="AZ19" s="29">
        <f>SUMIFS(BISDATA!$L$3:$L$20000,BISDATA!$A$3:$A$20000,$AB19,BISDATA!$M$3:$M$20000,AZ$4,BISDATA!$I$3:$I$20000,$AB$3)</f>
        <v>0</v>
      </c>
      <c r="BA19" s="30">
        <f>SUMIFS(BISDATA!$L$3:$L$20000,BISDATA!$A$3:$A$20000,$AB19,BISDATA!$M$3:$M$20000,BA$4,BISDATA!$I$3:$I$20000,$AB$3)</f>
        <v>0</v>
      </c>
      <c r="BB19" s="58"/>
      <c r="BC19" s="35" t="s">
        <v>168</v>
      </c>
      <c r="BD19" s="46">
        <f t="shared" si="3"/>
        <v>0</v>
      </c>
      <c r="BE19" s="29">
        <f t="shared" si="1"/>
        <v>0</v>
      </c>
      <c r="BF19" s="29">
        <f t="shared" si="1"/>
        <v>0</v>
      </c>
      <c r="BG19" s="29">
        <f t="shared" si="1"/>
        <v>0</v>
      </c>
      <c r="BH19" s="29">
        <f t="shared" si="1"/>
        <v>0</v>
      </c>
      <c r="BI19" s="29">
        <f t="shared" si="1"/>
        <v>0</v>
      </c>
      <c r="BJ19" s="29">
        <f t="shared" si="1"/>
        <v>0</v>
      </c>
      <c r="BK19" s="29">
        <f t="shared" si="1"/>
        <v>0</v>
      </c>
      <c r="BL19" s="29">
        <f t="shared" si="1"/>
        <v>0</v>
      </c>
      <c r="BM19" s="29">
        <f t="shared" si="1"/>
        <v>0</v>
      </c>
      <c r="BN19" s="29">
        <f t="shared" si="1"/>
        <v>0</v>
      </c>
      <c r="BO19" s="29">
        <f t="shared" si="1"/>
        <v>0</v>
      </c>
      <c r="BP19" s="29">
        <f t="shared" si="1"/>
        <v>0</v>
      </c>
      <c r="BQ19" s="29">
        <f t="shared" si="1"/>
        <v>0</v>
      </c>
      <c r="BR19" s="29">
        <f t="shared" si="1"/>
        <v>0</v>
      </c>
      <c r="BS19" s="29">
        <f t="shared" si="1"/>
        <v>0</v>
      </c>
      <c r="BT19" s="29">
        <f t="shared" si="1"/>
        <v>0</v>
      </c>
      <c r="BU19" s="29">
        <f t="shared" si="2"/>
        <v>0</v>
      </c>
      <c r="BV19" s="29">
        <f t="shared" si="2"/>
        <v>0</v>
      </c>
      <c r="BW19" s="29">
        <f t="shared" si="2"/>
        <v>0</v>
      </c>
      <c r="BX19" s="29">
        <f t="shared" si="2"/>
        <v>0</v>
      </c>
      <c r="BY19" s="29">
        <f t="shared" si="2"/>
        <v>0</v>
      </c>
      <c r="BZ19" s="29">
        <f t="shared" si="2"/>
        <v>0</v>
      </c>
      <c r="CA19" s="29">
        <f t="shared" si="2"/>
        <v>0</v>
      </c>
      <c r="CB19" s="30">
        <f t="shared" si="2"/>
        <v>0</v>
      </c>
    </row>
    <row r="20" spans="1:80" x14ac:dyDescent="0.25">
      <c r="A20" s="36" t="s">
        <v>160</v>
      </c>
      <c r="B20" s="47">
        <f>SUMIFS(FastClose!$H$3:$H$20000,FastClose!$K$3:$K$20000,$A20,FastClose!$G$3:$G$20000,B$3,FastClose!$D$3:$D$20000,$A$3)</f>
        <v>0</v>
      </c>
      <c r="C20" s="31">
        <f>SUMIFS(FastClose!$H$3:$H$20000,FastClose!$K$3:$K$20000,$A20,FastClose!$G$3:$G$20000,C$3,FastClose!$D$3:$D$20000,$A$3)</f>
        <v>0</v>
      </c>
      <c r="D20" s="31">
        <f>SUMIFS(FastClose!$H$3:$H$20000,FastClose!$K$3:$K$20000,$A20,FastClose!$G$3:$G$20000,D$3,FastClose!$D$3:$D$20000,$A$3)</f>
        <v>0</v>
      </c>
      <c r="E20" s="31">
        <f>SUMIFS(FastClose!$H$3:$H$20000,FastClose!$K$3:$K$20000,$A20,FastClose!$G$3:$G$20000,E$3,FastClose!$D$3:$D$20000,$A$3)</f>
        <v>0</v>
      </c>
      <c r="F20" s="31">
        <f>SUMIFS(FastClose!$H$3:$H$20000,FastClose!$K$3:$K$20000,$A20,FastClose!$G$3:$G$20000,F$3,FastClose!$D$3:$D$20000,$A$3)</f>
        <v>0</v>
      </c>
      <c r="G20" s="31">
        <f>SUMIFS(FastClose!$H$3:$H$20000,FastClose!$K$3:$K$20000,$A20,FastClose!$G$3:$G$20000,G$3,FastClose!$D$3:$D$20000,$A$3)</f>
        <v>0</v>
      </c>
      <c r="H20" s="31">
        <f>SUMIFS(FastClose!$H$3:$H$20000,FastClose!$K$3:$K$20000,$A20,FastClose!$G$3:$G$20000,H$3,FastClose!$D$3:$D$20000,$A$3)</f>
        <v>0</v>
      </c>
      <c r="I20" s="31">
        <f>SUMIFS(FastClose!$H$3:$H$20000,FastClose!$K$3:$K$20000,$A20,FastClose!$G$3:$G$20000,I$3,FastClose!$D$3:$D$20000,$A$3)</f>
        <v>0</v>
      </c>
      <c r="J20" s="31">
        <f>SUMIFS(FastClose!$H$3:$H$20000,FastClose!$K$3:$K$20000,$A20,FastClose!$G$3:$G$20000,J$3,FastClose!$D$3:$D$20000,$A$3)</f>
        <v>0</v>
      </c>
      <c r="K20" s="31">
        <f>SUMIFS(FastClose!$H$3:$H$20000,FastClose!$K$3:$K$20000,$A20,FastClose!$G$3:$G$20000,K$3,FastClose!$D$3:$D$20000,$A$3)</f>
        <v>0</v>
      </c>
      <c r="L20" s="31">
        <f>SUMIFS(FastClose!$H$3:$H$20000,FastClose!$K$3:$K$20000,$A20,FastClose!$G$3:$G$20000,L$3,FastClose!$D$3:$D$20000,$A$3)</f>
        <v>0</v>
      </c>
      <c r="M20" s="31">
        <f>SUMIFS(FastClose!$H$3:$H$20000,FastClose!$K$3:$K$20000,$A20,FastClose!$G$3:$G$20000,M$3,FastClose!$D$3:$D$20000,$A$3)</f>
        <v>0</v>
      </c>
      <c r="N20" s="31">
        <f>SUMIFS(FastClose!$H$3:$H$20000,FastClose!$K$3:$K$20000,$A20,FastClose!$G$3:$G$20000,N$3,FastClose!$D$3:$D$20000,$A$3)</f>
        <v>0</v>
      </c>
      <c r="O20" s="31">
        <f>SUMIFS(FastClose!$H$3:$H$20000,FastClose!$K$3:$K$20000,$A20,FastClose!$G$3:$G$20000,O$3,FastClose!$D$3:$D$20000,$A$3)</f>
        <v>0</v>
      </c>
      <c r="P20" s="31">
        <f>SUMIFS(FastClose!$H$3:$H$20000,FastClose!$K$3:$K$20000,$A20,FastClose!$G$3:$G$20000,P$3,FastClose!$D$3:$D$20000,$A$3)</f>
        <v>0</v>
      </c>
      <c r="Q20" s="31">
        <f>SUMIFS(FastClose!$H$3:$H$20000,FastClose!$K$3:$K$20000,$A20,FastClose!$G$3:$G$20000,Q$3,FastClose!$D$3:$D$20000,$A$3)</f>
        <v>0</v>
      </c>
      <c r="R20" s="31">
        <f>SUMIFS(FastClose!$H$3:$H$20000,FastClose!$K$3:$K$20000,$A20,FastClose!$G$3:$G$20000,R$3,FastClose!$D$3:$D$20000,$A$3)</f>
        <v>0</v>
      </c>
      <c r="S20" s="31">
        <f>SUMIFS(FastClose!$H$3:$H$20000,FastClose!$K$3:$K$20000,$A20,FastClose!$G$3:$G$20000,S$3,FastClose!$D$3:$D$20000,$A$3)</f>
        <v>0</v>
      </c>
      <c r="T20" s="31">
        <f>SUMIFS(FastClose!$H$3:$H$20000,FastClose!$K$3:$K$20000,$A20,FastClose!$G$3:$G$20000,T$3,FastClose!$D$3:$D$20000,$A$3)</f>
        <v>0</v>
      </c>
      <c r="U20" s="31">
        <f>SUMIFS(FastClose!$H$3:$H$20000,FastClose!$K$3:$K$20000,$A20,FastClose!$G$3:$G$20000,U$3,FastClose!$D$3:$D$20000,$A$3)</f>
        <v>0</v>
      </c>
      <c r="V20" s="31">
        <f>SUMIFS(FastClose!$H$3:$H$20000,FastClose!$K$3:$K$20000,$A20,FastClose!$G$3:$G$20000,V$3,FastClose!$D$3:$D$20000,$A$3)</f>
        <v>0</v>
      </c>
      <c r="W20" s="31">
        <f>SUMIFS(FastClose!$H$3:$H$20000,FastClose!$K$3:$K$20000,$A20,FastClose!$G$3:$G$20000,W$3,FastClose!$D$3:$D$20000,$A$3)</f>
        <v>0</v>
      </c>
      <c r="X20" s="31">
        <f>SUMIFS(FastClose!$H$3:$H$20000,FastClose!$K$3:$K$20000,$A20,FastClose!$G$3:$G$20000,X$3,FastClose!$D$3:$D$20000,$A$3)</f>
        <v>0</v>
      </c>
      <c r="Y20" s="31">
        <f>SUMIFS(FastClose!$H$3:$H$20000,FastClose!$K$3:$K$20000,$A20,FastClose!$G$3:$G$20000,Y$3,FastClose!$D$3:$D$20000,$A$3)</f>
        <v>0</v>
      </c>
      <c r="Z20" s="32">
        <f>SUMIFS(FastClose!$H$3:$H$20000,FastClose!$K$3:$K$20000,$A20,FastClose!$G$3:$G$20000,Z$3,FastClose!$D$3:$D$20000,$A$3)</f>
        <v>-692.61</v>
      </c>
      <c r="AB20" s="36" t="s">
        <v>160</v>
      </c>
      <c r="AC20" s="47">
        <f>SUMIFS(BISDATA!$L$3:$L$20000,BISDATA!$A$3:$A$20000,$AB20,BISDATA!$M$3:$M$20000,AC$4,BISDATA!$I$3:$I$20000,$AB$3)</f>
        <v>0</v>
      </c>
      <c r="AD20" s="31">
        <f>SUMIFS(BISDATA!$L$3:$L$20000,BISDATA!$A$3:$A$20000,$AB20,BISDATA!$M$3:$M$20000,AD$4,BISDATA!$I$3:$I$20000,$AB$3)</f>
        <v>0</v>
      </c>
      <c r="AE20" s="31">
        <f>SUMIFS(BISDATA!$L$3:$L$20000,BISDATA!$A$3:$A$20000,$AB20,BISDATA!$M$3:$M$20000,AE$4,BISDATA!$I$3:$I$20000,$AB$3)</f>
        <v>0</v>
      </c>
      <c r="AF20" s="31">
        <f>SUMIFS(BISDATA!$L$3:$L$20000,BISDATA!$A$3:$A$20000,$AB20,BISDATA!$M$3:$M$20000,AF$4,BISDATA!$I$3:$I$20000,$AB$3)</f>
        <v>0</v>
      </c>
      <c r="AG20" s="31">
        <f>SUMIFS(BISDATA!$L$3:$L$20000,BISDATA!$A$3:$A$20000,$AB20,BISDATA!$M$3:$M$20000,AG$4,BISDATA!$I$3:$I$20000,$AB$3)</f>
        <v>0</v>
      </c>
      <c r="AH20" s="31">
        <f>SUMIFS(BISDATA!$L$3:$L$20000,BISDATA!$A$3:$A$20000,$AB20,BISDATA!$M$3:$M$20000,AH$4,BISDATA!$I$3:$I$20000,$AB$3)</f>
        <v>0</v>
      </c>
      <c r="AI20" s="31">
        <f>SUMIFS(BISDATA!$L$3:$L$20000,BISDATA!$A$3:$A$20000,$AB20,BISDATA!$M$3:$M$20000,AI$4,BISDATA!$I$3:$I$20000,$AB$3)</f>
        <v>0</v>
      </c>
      <c r="AJ20" s="31">
        <f>SUMIFS(BISDATA!$L$3:$L$20000,BISDATA!$A$3:$A$20000,$AB20,BISDATA!$M$3:$M$20000,AJ$4,BISDATA!$I$3:$I$20000,$AB$3)</f>
        <v>0</v>
      </c>
      <c r="AK20" s="31">
        <f>SUMIFS(BISDATA!$L$3:$L$20000,BISDATA!$A$3:$A$20000,$AB20,BISDATA!$M$3:$M$20000,AK$4,BISDATA!$I$3:$I$20000,$AB$3)</f>
        <v>0</v>
      </c>
      <c r="AL20" s="31">
        <f>SUMIFS(BISDATA!$L$3:$L$20000,BISDATA!$A$3:$A$20000,$AB20,BISDATA!$M$3:$M$20000,AL$4,BISDATA!$I$3:$I$20000,$AB$3)</f>
        <v>0</v>
      </c>
      <c r="AM20" s="31">
        <f>SUMIFS(BISDATA!$L$3:$L$20000,BISDATA!$A$3:$A$20000,$AB20,BISDATA!$M$3:$M$20000,AM$4,BISDATA!$I$3:$I$20000,$AB$3)</f>
        <v>0</v>
      </c>
      <c r="AN20" s="31">
        <f>SUMIFS(BISDATA!$L$3:$L$20000,BISDATA!$A$3:$A$20000,$AB20,BISDATA!$M$3:$M$20000,AN$4,BISDATA!$I$3:$I$20000,$AB$3)</f>
        <v>0</v>
      </c>
      <c r="AO20" s="31">
        <f>SUMIFS(BISDATA!$L$3:$L$20000,BISDATA!$A$3:$A$20000,$AB20,BISDATA!$M$3:$M$20000,AO$4,BISDATA!$I$3:$I$20000,$AB$3)</f>
        <v>0</v>
      </c>
      <c r="AP20" s="31">
        <f>SUMIFS(BISDATA!$L$3:$L$20000,BISDATA!$A$3:$A$20000,$AB20,BISDATA!$M$3:$M$20000,AP$4,BISDATA!$I$3:$I$20000,$AB$3)</f>
        <v>0</v>
      </c>
      <c r="AQ20" s="31">
        <f>SUMIFS(BISDATA!$L$3:$L$20000,BISDATA!$A$3:$A$20000,$AB20,BISDATA!$M$3:$M$20000,AQ$4,BISDATA!$I$3:$I$20000,$AB$3)</f>
        <v>0</v>
      </c>
      <c r="AR20" s="31">
        <f>SUMIFS(BISDATA!$L$3:$L$20000,BISDATA!$A$3:$A$20000,$AB20,BISDATA!$M$3:$M$20000,AR$4,BISDATA!$I$3:$I$20000,$AB$3)</f>
        <v>0</v>
      </c>
      <c r="AS20" s="31">
        <f>SUMIFS(BISDATA!$L$3:$L$20000,BISDATA!$A$3:$A$20000,$AB20,BISDATA!$M$3:$M$20000,AS$4,BISDATA!$I$3:$I$20000,$AB$3)</f>
        <v>0</v>
      </c>
      <c r="AT20" s="31">
        <f>SUMIFS(BISDATA!$L$3:$L$20000,BISDATA!$A$3:$A$20000,$AB20,BISDATA!$M$3:$M$20000,AT$4,BISDATA!$I$3:$I$20000,$AB$3)</f>
        <v>0</v>
      </c>
      <c r="AU20" s="31">
        <f>SUMIFS(BISDATA!$L$3:$L$20000,BISDATA!$A$3:$A$20000,$AB20,BISDATA!$M$3:$M$20000,AU$4,BISDATA!$I$3:$I$20000,$AB$3)</f>
        <v>0</v>
      </c>
      <c r="AV20" s="31">
        <f>SUMIFS(BISDATA!$L$3:$L$20000,BISDATA!$A$3:$A$20000,$AB20,BISDATA!$M$3:$M$20000,AV$4,BISDATA!$I$3:$I$20000,$AB$3)</f>
        <v>0</v>
      </c>
      <c r="AW20" s="31">
        <f>SUMIFS(BISDATA!$L$3:$L$20000,BISDATA!$A$3:$A$20000,$AB20,BISDATA!$M$3:$M$20000,AW$4,BISDATA!$I$3:$I$20000,$AB$3)</f>
        <v>0</v>
      </c>
      <c r="AX20" s="31">
        <f>SUMIFS(BISDATA!$L$3:$L$20000,BISDATA!$A$3:$A$20000,$AB20,BISDATA!$M$3:$M$20000,AX$4,BISDATA!$I$3:$I$20000,$AB$3)</f>
        <v>0</v>
      </c>
      <c r="AY20" s="31">
        <f>SUMIFS(BISDATA!$L$3:$L$20000,BISDATA!$A$3:$A$20000,$AB20,BISDATA!$M$3:$M$20000,AY$4,BISDATA!$I$3:$I$20000,$AB$3)</f>
        <v>0</v>
      </c>
      <c r="AZ20" s="31">
        <f>SUMIFS(BISDATA!$L$3:$L$20000,BISDATA!$A$3:$A$20000,$AB20,BISDATA!$M$3:$M$20000,AZ$4,BISDATA!$I$3:$I$20000,$AB$3)</f>
        <v>0</v>
      </c>
      <c r="BA20" s="32">
        <f>SUMIFS(BISDATA!$L$3:$L$20000,BISDATA!$A$3:$A$20000,$AB20,BISDATA!$M$3:$M$20000,BA$4,BISDATA!$I$3:$I$20000,$AB$3)</f>
        <v>-692.61000000000024</v>
      </c>
      <c r="BB20" s="58"/>
      <c r="BC20" s="36" t="s">
        <v>160</v>
      </c>
      <c r="BD20" s="47">
        <f t="shared" si="3"/>
        <v>0</v>
      </c>
      <c r="BE20" s="31">
        <f t="shared" si="1"/>
        <v>0</v>
      </c>
      <c r="BF20" s="31">
        <f t="shared" si="1"/>
        <v>0</v>
      </c>
      <c r="BG20" s="31">
        <f t="shared" si="1"/>
        <v>0</v>
      </c>
      <c r="BH20" s="31">
        <f t="shared" si="1"/>
        <v>0</v>
      </c>
      <c r="BI20" s="31">
        <f t="shared" si="1"/>
        <v>0</v>
      </c>
      <c r="BJ20" s="31">
        <f t="shared" si="1"/>
        <v>0</v>
      </c>
      <c r="BK20" s="31">
        <f t="shared" si="1"/>
        <v>0</v>
      </c>
      <c r="BL20" s="31">
        <f t="shared" si="1"/>
        <v>0</v>
      </c>
      <c r="BM20" s="31">
        <f t="shared" si="1"/>
        <v>0</v>
      </c>
      <c r="BN20" s="31">
        <f t="shared" si="1"/>
        <v>0</v>
      </c>
      <c r="BO20" s="31">
        <f t="shared" si="1"/>
        <v>0</v>
      </c>
      <c r="BP20" s="31">
        <f t="shared" si="1"/>
        <v>0</v>
      </c>
      <c r="BQ20" s="31">
        <f t="shared" si="1"/>
        <v>0</v>
      </c>
      <c r="BR20" s="31">
        <f t="shared" si="1"/>
        <v>0</v>
      </c>
      <c r="BS20" s="31">
        <f t="shared" si="1"/>
        <v>0</v>
      </c>
      <c r="BT20" s="31">
        <f t="shared" ref="BT20:BT30" si="4">AS20-R20</f>
        <v>0</v>
      </c>
      <c r="BU20" s="31">
        <f t="shared" si="2"/>
        <v>0</v>
      </c>
      <c r="BV20" s="31">
        <f t="shared" si="2"/>
        <v>0</v>
      </c>
      <c r="BW20" s="31">
        <f t="shared" si="2"/>
        <v>0</v>
      </c>
      <c r="BX20" s="31">
        <f t="shared" si="2"/>
        <v>0</v>
      </c>
      <c r="BY20" s="31">
        <f t="shared" si="2"/>
        <v>0</v>
      </c>
      <c r="BZ20" s="31">
        <f t="shared" si="2"/>
        <v>0</v>
      </c>
      <c r="CA20" s="31">
        <f t="shared" si="2"/>
        <v>0</v>
      </c>
      <c r="CB20" s="32">
        <f t="shared" si="2"/>
        <v>0</v>
      </c>
    </row>
    <row r="21" spans="1:80" x14ac:dyDescent="0.25">
      <c r="A21" s="34" t="s">
        <v>123</v>
      </c>
      <c r="B21" s="48">
        <f>SUMIFS(FastClose!$H$3:$H$20000,FastClose!$K$3:$K$20000,$A21,FastClose!$G$3:$G$20000,B$3,FastClose!$D$3:$D$20000,$A$3)</f>
        <v>1773868.7899999998</v>
      </c>
      <c r="C21" s="27">
        <f>SUMIFS(FastClose!$H$3:$H$20000,FastClose!$K$3:$K$20000,$A21,FastClose!$G$3:$G$20000,C$3,FastClose!$D$3:$D$20000,$A$3)</f>
        <v>5412386.3100000033</v>
      </c>
      <c r="D21" s="27">
        <f>SUMIFS(FastClose!$H$3:$H$20000,FastClose!$K$3:$K$20000,$A21,FastClose!$G$3:$G$20000,D$3,FastClose!$D$3:$D$20000,$A$3)</f>
        <v>1933234.989999997</v>
      </c>
      <c r="E21" s="27">
        <f>SUMIFS(FastClose!$H$3:$H$20000,FastClose!$K$3:$K$20000,$A21,FastClose!$G$3:$G$20000,E$3,FastClose!$D$3:$D$20000,$A$3)</f>
        <v>1148935.8400000003</v>
      </c>
      <c r="F21" s="27">
        <f>SUMIFS(FastClose!$H$3:$H$20000,FastClose!$K$3:$K$20000,$A21,FastClose!$G$3:$G$20000,F$3,FastClose!$D$3:$D$20000,$A$3)</f>
        <v>627576.56000000006</v>
      </c>
      <c r="G21" s="27">
        <f>SUMIFS(FastClose!$H$3:$H$20000,FastClose!$K$3:$K$20000,$A21,FastClose!$G$3:$G$20000,G$3,FastClose!$D$3:$D$20000,$A$3)</f>
        <v>124333.83999999998</v>
      </c>
      <c r="H21" s="27">
        <f>SUMIFS(FastClose!$H$3:$H$20000,FastClose!$K$3:$K$20000,$A21,FastClose!$G$3:$G$20000,H$3,FastClose!$D$3:$D$20000,$A$3)</f>
        <v>116513.67</v>
      </c>
      <c r="I21" s="27">
        <f>SUMIFS(FastClose!$H$3:$H$20000,FastClose!$K$3:$K$20000,$A21,FastClose!$G$3:$G$20000,I$3,FastClose!$D$3:$D$20000,$A$3)</f>
        <v>65966.23</v>
      </c>
      <c r="J21" s="27">
        <f>SUMIFS(FastClose!$H$3:$H$20000,FastClose!$K$3:$K$20000,$A21,FastClose!$G$3:$G$20000,J$3,FastClose!$D$3:$D$20000,$A$3)</f>
        <v>484794.55999999988</v>
      </c>
      <c r="K21" s="27">
        <f>SUMIFS(FastClose!$H$3:$H$20000,FastClose!$K$3:$K$20000,$A21,FastClose!$G$3:$G$20000,K$3,FastClose!$D$3:$D$20000,$A$3)</f>
        <v>53625.289999999994</v>
      </c>
      <c r="L21" s="27">
        <f>SUMIFS(FastClose!$H$3:$H$20000,FastClose!$K$3:$K$20000,$A21,FastClose!$G$3:$G$20000,L$3,FastClose!$D$3:$D$20000,$A$3)</f>
        <v>32755.989999999998</v>
      </c>
      <c r="M21" s="27">
        <f>SUMIFS(FastClose!$H$3:$H$20000,FastClose!$K$3:$K$20000,$A21,FastClose!$G$3:$G$20000,M$3,FastClose!$D$3:$D$20000,$A$3)</f>
        <v>372.52999999998576</v>
      </c>
      <c r="N21" s="27">
        <f>SUMIFS(FastClose!$H$3:$H$20000,FastClose!$K$3:$K$20000,$A21,FastClose!$G$3:$G$20000,N$3,FastClose!$D$3:$D$20000,$A$3)</f>
        <v>13271.749999999998</v>
      </c>
      <c r="O21" s="27">
        <f>SUMIFS(FastClose!$H$3:$H$20000,FastClose!$K$3:$K$20000,$A21,FastClose!$G$3:$G$20000,O$3,FastClose!$D$3:$D$20000,$A$3)</f>
        <v>104643.98</v>
      </c>
      <c r="P21" s="27">
        <f>SUMIFS(FastClose!$H$3:$H$20000,FastClose!$K$3:$K$20000,$A21,FastClose!$G$3:$G$20000,P$3,FastClose!$D$3:$D$20000,$A$3)</f>
        <v>6774.0900000000029</v>
      </c>
      <c r="Q21" s="27">
        <f>SUMIFS(FastClose!$H$3:$H$20000,FastClose!$K$3:$K$20000,$A21,FastClose!$G$3:$G$20000,Q$3,FastClose!$D$3:$D$20000,$A$3)</f>
        <v>333658.72000000003</v>
      </c>
      <c r="R21" s="27">
        <f>SUMIFS(FastClose!$H$3:$H$20000,FastClose!$K$3:$K$20000,$A21,FastClose!$G$3:$G$20000,R$3,FastClose!$D$3:$D$20000,$A$3)</f>
        <v>37638.550000000003</v>
      </c>
      <c r="S21" s="27">
        <f>SUMIFS(FastClose!$H$3:$H$20000,FastClose!$K$3:$K$20000,$A21,FastClose!$G$3:$G$20000,S$3,FastClose!$D$3:$D$20000,$A$3)</f>
        <v>-15458.81</v>
      </c>
      <c r="T21" s="27">
        <f>SUMIFS(FastClose!$H$3:$H$20000,FastClose!$K$3:$K$20000,$A21,FastClose!$G$3:$G$20000,T$3,FastClose!$D$3:$D$20000,$A$3)</f>
        <v>11302.109999999999</v>
      </c>
      <c r="U21" s="27">
        <f>SUMIFS(FastClose!$H$3:$H$20000,FastClose!$K$3:$K$20000,$A21,FastClose!$G$3:$G$20000,U$3,FastClose!$D$3:$D$20000,$A$3)</f>
        <v>8444.6899999999987</v>
      </c>
      <c r="V21" s="27">
        <f>SUMIFS(FastClose!$H$3:$H$20000,FastClose!$K$3:$K$20000,$A21,FastClose!$G$3:$G$20000,V$3,FastClose!$D$3:$D$20000,$A$3)</f>
        <v>-25309.78</v>
      </c>
      <c r="W21" s="27">
        <f>SUMIFS(FastClose!$H$3:$H$20000,FastClose!$K$3:$K$20000,$A21,FastClose!$G$3:$G$20000,W$3,FastClose!$D$3:$D$20000,$A$3)</f>
        <v>-2695.92</v>
      </c>
      <c r="X21" s="27">
        <f>SUMIFS(FastClose!$H$3:$H$20000,FastClose!$K$3:$K$20000,$A21,FastClose!$G$3:$G$20000,X$3,FastClose!$D$3:$D$20000,$A$3)</f>
        <v>4674.2100000000009</v>
      </c>
      <c r="Y21" s="27">
        <f>SUMIFS(FastClose!$H$3:$H$20000,FastClose!$K$3:$K$20000,$A21,FastClose!$G$3:$G$20000,Y$3,FastClose!$D$3:$D$20000,$A$3)</f>
        <v>-5694.2300000000005</v>
      </c>
      <c r="Z21" s="28">
        <f>SUMIFS(FastClose!$H$3:$H$20000,FastClose!$K$3:$K$20000,$A21,FastClose!$G$3:$G$20000,Z$3,FastClose!$D$3:$D$20000,$A$3)</f>
        <v>52976.219999999994</v>
      </c>
      <c r="AB21" s="34" t="s">
        <v>123</v>
      </c>
      <c r="AC21" s="48">
        <f>SUMIFS(BISDATA!$L$3:$L$20000,BISDATA!$A$3:$A$20000,$AB21,BISDATA!$M$3:$M$20000,AC$4,BISDATA!$I$3:$I$20000,$AB$3)</f>
        <v>1773868.7900000003</v>
      </c>
      <c r="AD21" s="27">
        <f>SUMIFS(BISDATA!$L$3:$L$20000,BISDATA!$A$3:$A$20000,$AB21,BISDATA!$M$3:$M$20000,AD$4,BISDATA!$I$3:$I$20000,$AB$3)</f>
        <v>5415386.3100000089</v>
      </c>
      <c r="AE21" s="27">
        <f>SUMIFS(BISDATA!$L$3:$L$20000,BISDATA!$A$3:$A$20000,$AB21,BISDATA!$M$3:$M$20000,AE$4,BISDATA!$I$3:$I$20000,$AB$3)</f>
        <v>1933234.9899999944</v>
      </c>
      <c r="AF21" s="27">
        <f>SUMIFS(BISDATA!$L$3:$L$20000,BISDATA!$A$3:$A$20000,$AB21,BISDATA!$M$3:$M$20000,AF$4,BISDATA!$I$3:$I$20000,$AB$3)</f>
        <v>1150001.8400000008</v>
      </c>
      <c r="AG21" s="27">
        <f>SUMIFS(BISDATA!$L$3:$L$20000,BISDATA!$A$3:$A$20000,$AB21,BISDATA!$M$3:$M$20000,AG$4,BISDATA!$I$3:$I$20000,$AB$3)</f>
        <v>669050.00000000058</v>
      </c>
      <c r="AH21" s="27">
        <f>SUMIFS(BISDATA!$L$3:$L$20000,BISDATA!$A$3:$A$20000,$AB21,BISDATA!$M$3:$M$20000,AH$4,BISDATA!$I$3:$I$20000,$AB$3)</f>
        <v>124333.84</v>
      </c>
      <c r="AI21" s="27">
        <f>SUMIFS(BISDATA!$L$3:$L$20000,BISDATA!$A$3:$A$20000,$AB21,BISDATA!$M$3:$M$20000,AI$4,BISDATA!$I$3:$I$20000,$AB$3)</f>
        <v>114810.91999999998</v>
      </c>
      <c r="AJ21" s="27">
        <f>SUMIFS(BISDATA!$L$3:$L$20000,BISDATA!$A$3:$A$20000,$AB21,BISDATA!$M$3:$M$20000,AJ$4,BISDATA!$I$3:$I$20000,$AB$3)</f>
        <v>61425.559999999954</v>
      </c>
      <c r="AK21" s="27">
        <f>SUMIFS(BISDATA!$L$3:$L$20000,BISDATA!$A$3:$A$20000,$AB21,BISDATA!$M$3:$M$20000,AK$4,BISDATA!$I$3:$I$20000,$AB$3)</f>
        <v>484794.55999999988</v>
      </c>
      <c r="AL21" s="27">
        <f>SUMIFS(BISDATA!$L$3:$L$20000,BISDATA!$A$3:$A$20000,$AB21,BISDATA!$M$3:$M$20000,AL$4,BISDATA!$I$3:$I$20000,$AB$3)</f>
        <v>53625.290000000015</v>
      </c>
      <c r="AM21" s="27">
        <f>SUMIFS(BISDATA!$L$3:$L$20000,BISDATA!$A$3:$A$20000,$AB21,BISDATA!$M$3:$M$20000,AM$4,BISDATA!$I$3:$I$20000,$AB$3)</f>
        <v>32755.989999999998</v>
      </c>
      <c r="AN21" s="27">
        <f>SUMIFS(BISDATA!$L$3:$L$20000,BISDATA!$A$3:$A$20000,$AB21,BISDATA!$M$3:$M$20000,AN$4,BISDATA!$I$3:$I$20000,$AB$3)</f>
        <v>372.53000000000577</v>
      </c>
      <c r="AO21" s="27">
        <f>SUMIFS(BISDATA!$L$3:$L$20000,BISDATA!$A$3:$A$20000,$AB21,BISDATA!$M$3:$M$20000,AO$4,BISDATA!$I$3:$I$20000,$AB$3)</f>
        <v>10271.749999999973</v>
      </c>
      <c r="AP21" s="27">
        <f>SUMIFS(BISDATA!$L$3:$L$20000,BISDATA!$A$3:$A$20000,$AB21,BISDATA!$M$3:$M$20000,AP$4,BISDATA!$I$3:$I$20000,$AB$3)</f>
        <v>104643.97999999998</v>
      </c>
      <c r="AQ21" s="27">
        <f>SUMIFS(BISDATA!$L$3:$L$20000,BISDATA!$A$3:$A$20000,$AB21,BISDATA!$M$3:$M$20000,AQ$4,BISDATA!$I$3:$I$20000,$AB$3)</f>
        <v>6774.0900000000265</v>
      </c>
      <c r="AR21" s="27">
        <f>SUMIFS(BISDATA!$L$3:$L$20000,BISDATA!$A$3:$A$20000,$AB21,BISDATA!$M$3:$M$20000,AR$4,BISDATA!$I$3:$I$20000,$AB$3)</f>
        <v>333658.71999999997</v>
      </c>
      <c r="AS21" s="27">
        <f>SUMIFS(BISDATA!$L$3:$L$20000,BISDATA!$A$3:$A$20000,$AB21,BISDATA!$M$3:$M$20000,AS$4,BISDATA!$I$3:$I$20000,$AB$3)</f>
        <v>37638.550000000003</v>
      </c>
      <c r="AT21" s="27">
        <f>SUMIFS(BISDATA!$L$3:$L$20000,BISDATA!$A$3:$A$20000,$AB21,BISDATA!$M$3:$M$20000,AT$4,BISDATA!$I$3:$I$20000,$AB$3)</f>
        <v>-15458.809999999998</v>
      </c>
      <c r="AU21" s="27">
        <f>SUMIFS(BISDATA!$L$3:$L$20000,BISDATA!$A$3:$A$20000,$AB21,BISDATA!$M$3:$M$20000,AU$4,BISDATA!$I$3:$I$20000,$AB$3)</f>
        <v>11302.11000000003</v>
      </c>
      <c r="AV21" s="27">
        <f>SUMIFS(BISDATA!$L$3:$L$20000,BISDATA!$A$3:$A$20000,$AB21,BISDATA!$M$3:$M$20000,AV$4,BISDATA!$I$3:$I$20000,$AB$3)</f>
        <v>8423.0499999999993</v>
      </c>
      <c r="AW21" s="27">
        <f>SUMIFS(BISDATA!$L$3:$L$20000,BISDATA!$A$3:$A$20000,$AB21,BISDATA!$M$3:$M$20000,AW$4,BISDATA!$I$3:$I$20000,$AB$3)</f>
        <v>-25309.780000000006</v>
      </c>
      <c r="AX21" s="27">
        <f>SUMIFS(BISDATA!$L$3:$L$20000,BISDATA!$A$3:$A$20000,$AB21,BISDATA!$M$3:$M$20000,AX$4,BISDATA!$I$3:$I$20000,$AB$3)</f>
        <v>-2695.92</v>
      </c>
      <c r="AY21" s="27">
        <f>SUMIFS(BISDATA!$L$3:$L$20000,BISDATA!$A$3:$A$20000,$AB21,BISDATA!$M$3:$M$20000,AY$4,BISDATA!$I$3:$I$20000,$AB$3)</f>
        <v>4674.2100000000009</v>
      </c>
      <c r="AZ21" s="27">
        <f>SUMIFS(BISDATA!$L$3:$L$20000,BISDATA!$A$3:$A$20000,$AB21,BISDATA!$M$3:$M$20000,AZ$4,BISDATA!$I$3:$I$20000,$AB$3)</f>
        <v>-5694.2300000000005</v>
      </c>
      <c r="BA21" s="28">
        <f>SUMIFS(BISDATA!$L$3:$L$20000,BISDATA!$A$3:$A$20000,$AB21,BISDATA!$M$3:$M$20000,BA$4,BISDATA!$I$3:$I$20000,$AB$3)</f>
        <v>52976.22</v>
      </c>
      <c r="BB21" s="58"/>
      <c r="BC21" s="34" t="s">
        <v>123</v>
      </c>
      <c r="BD21" s="48">
        <f t="shared" si="3"/>
        <v>0</v>
      </c>
      <c r="BE21" s="27">
        <f t="shared" si="3"/>
        <v>3000.0000000055879</v>
      </c>
      <c r="BF21" s="27">
        <f t="shared" si="3"/>
        <v>-2.5611370801925659E-9</v>
      </c>
      <c r="BG21" s="27">
        <f t="shared" si="3"/>
        <v>1066.0000000004657</v>
      </c>
      <c r="BH21" s="27">
        <f t="shared" si="3"/>
        <v>41473.440000000526</v>
      </c>
      <c r="BI21" s="27">
        <f t="shared" si="3"/>
        <v>0</v>
      </c>
      <c r="BJ21" s="27">
        <f t="shared" si="3"/>
        <v>-1702.7500000000146</v>
      </c>
      <c r="BK21" s="27">
        <f t="shared" si="3"/>
        <v>-4540.6700000000419</v>
      </c>
      <c r="BL21" s="27">
        <f t="shared" si="3"/>
        <v>0</v>
      </c>
      <c r="BM21" s="27">
        <f t="shared" si="3"/>
        <v>0</v>
      </c>
      <c r="BN21" s="27">
        <f t="shared" si="3"/>
        <v>0</v>
      </c>
      <c r="BO21" s="27">
        <f t="shared" si="3"/>
        <v>2.0008883439004421E-11</v>
      </c>
      <c r="BP21" s="27">
        <f t="shared" si="3"/>
        <v>-3000.0000000000255</v>
      </c>
      <c r="BQ21" s="27">
        <f t="shared" si="3"/>
        <v>0</v>
      </c>
      <c r="BR21" s="27">
        <f t="shared" si="3"/>
        <v>2.3646862246096134E-11</v>
      </c>
      <c r="BS21" s="27">
        <f t="shared" si="3"/>
        <v>0</v>
      </c>
      <c r="BT21" s="27">
        <f t="shared" si="4"/>
        <v>0</v>
      </c>
      <c r="BU21" s="27">
        <f t="shared" si="2"/>
        <v>0</v>
      </c>
      <c r="BV21" s="27">
        <f t="shared" si="2"/>
        <v>3.092281986027956E-11</v>
      </c>
      <c r="BW21" s="27">
        <f t="shared" si="2"/>
        <v>-21.639999999999418</v>
      </c>
      <c r="BX21" s="27">
        <f t="shared" si="2"/>
        <v>0</v>
      </c>
      <c r="BY21" s="27">
        <f t="shared" si="2"/>
        <v>0</v>
      </c>
      <c r="BZ21" s="27">
        <f t="shared" si="2"/>
        <v>0</v>
      </c>
      <c r="CA21" s="27">
        <f t="shared" si="2"/>
        <v>0</v>
      </c>
      <c r="CB21" s="28">
        <f t="shared" si="2"/>
        <v>0</v>
      </c>
    </row>
    <row r="22" spans="1:80" x14ac:dyDescent="0.25">
      <c r="A22" s="35" t="s">
        <v>116</v>
      </c>
      <c r="B22" s="46">
        <f>SUMIFS(FastClose!$H$3:$H$20000,FastClose!$K$3:$K$20000,$A22,FastClose!$G$3:$G$20000,B$3,FastClose!$D$3:$D$20000,$A$3)</f>
        <v>0</v>
      </c>
      <c r="C22" s="29">
        <f>SUMIFS(FastClose!$H$3:$H$20000,FastClose!$K$3:$K$20000,$A22,FastClose!$G$3:$G$20000,C$3,FastClose!$D$3:$D$20000,$A$3)</f>
        <v>36282.599999999991</v>
      </c>
      <c r="D22" s="29">
        <f>SUMIFS(FastClose!$H$3:$H$20000,FastClose!$K$3:$K$20000,$A22,FastClose!$G$3:$G$20000,D$3,FastClose!$D$3:$D$20000,$A$3)</f>
        <v>30046.97</v>
      </c>
      <c r="E22" s="29">
        <f>SUMIFS(FastClose!$H$3:$H$20000,FastClose!$K$3:$K$20000,$A22,FastClose!$G$3:$G$20000,E$3,FastClose!$D$3:$D$20000,$A$3)</f>
        <v>38119.089999999997</v>
      </c>
      <c r="F22" s="29">
        <f>SUMIFS(FastClose!$H$3:$H$20000,FastClose!$K$3:$K$20000,$A22,FastClose!$G$3:$G$20000,F$3,FastClose!$D$3:$D$20000,$A$3)</f>
        <v>0</v>
      </c>
      <c r="G22" s="29">
        <f>SUMIFS(FastClose!$H$3:$H$20000,FastClose!$K$3:$K$20000,$A22,FastClose!$G$3:$G$20000,G$3,FastClose!$D$3:$D$20000,$A$3)</f>
        <v>8039.42</v>
      </c>
      <c r="H22" s="29">
        <f>SUMIFS(FastClose!$H$3:$H$20000,FastClose!$K$3:$K$20000,$A22,FastClose!$G$3:$G$20000,H$3,FastClose!$D$3:$D$20000,$A$3)</f>
        <v>0</v>
      </c>
      <c r="I22" s="29">
        <f>SUMIFS(FastClose!$H$3:$H$20000,FastClose!$K$3:$K$20000,$A22,FastClose!$G$3:$G$20000,I$3,FastClose!$D$3:$D$20000,$A$3)</f>
        <v>0</v>
      </c>
      <c r="J22" s="29">
        <f>SUMIFS(FastClose!$H$3:$H$20000,FastClose!$K$3:$K$20000,$A22,FastClose!$G$3:$G$20000,J$3,FastClose!$D$3:$D$20000,$A$3)</f>
        <v>0</v>
      </c>
      <c r="K22" s="29">
        <f>SUMIFS(FastClose!$H$3:$H$20000,FastClose!$K$3:$K$20000,$A22,FastClose!$G$3:$G$20000,K$3,FastClose!$D$3:$D$20000,$A$3)</f>
        <v>0</v>
      </c>
      <c r="L22" s="29">
        <f>SUMIFS(FastClose!$H$3:$H$20000,FastClose!$K$3:$K$20000,$A22,FastClose!$G$3:$G$20000,L$3,FastClose!$D$3:$D$20000,$A$3)</f>
        <v>0</v>
      </c>
      <c r="M22" s="29">
        <f>SUMIFS(FastClose!$H$3:$H$20000,FastClose!$K$3:$K$20000,$A22,FastClose!$G$3:$G$20000,M$3,FastClose!$D$3:$D$20000,$A$3)</f>
        <v>0</v>
      </c>
      <c r="N22" s="29">
        <f>SUMIFS(FastClose!$H$3:$H$20000,FastClose!$K$3:$K$20000,$A22,FastClose!$G$3:$G$20000,N$3,FastClose!$D$3:$D$20000,$A$3)</f>
        <v>0</v>
      </c>
      <c r="O22" s="29">
        <f>SUMIFS(FastClose!$H$3:$H$20000,FastClose!$K$3:$K$20000,$A22,FastClose!$G$3:$G$20000,O$3,FastClose!$D$3:$D$20000,$A$3)</f>
        <v>-15.82</v>
      </c>
      <c r="P22" s="29">
        <f>SUMIFS(FastClose!$H$3:$H$20000,FastClose!$K$3:$K$20000,$A22,FastClose!$G$3:$G$20000,P$3,FastClose!$D$3:$D$20000,$A$3)</f>
        <v>0</v>
      </c>
      <c r="Q22" s="29">
        <f>SUMIFS(FastClose!$H$3:$H$20000,FastClose!$K$3:$K$20000,$A22,FastClose!$G$3:$G$20000,Q$3,FastClose!$D$3:$D$20000,$A$3)</f>
        <v>0</v>
      </c>
      <c r="R22" s="29">
        <f>SUMIFS(FastClose!$H$3:$H$20000,FastClose!$K$3:$K$20000,$A22,FastClose!$G$3:$G$20000,R$3,FastClose!$D$3:$D$20000,$A$3)</f>
        <v>-19165.98</v>
      </c>
      <c r="S22" s="29">
        <f>SUMIFS(FastClose!$H$3:$H$20000,FastClose!$K$3:$K$20000,$A22,FastClose!$G$3:$G$20000,S$3,FastClose!$D$3:$D$20000,$A$3)</f>
        <v>0</v>
      </c>
      <c r="T22" s="29">
        <f>SUMIFS(FastClose!$H$3:$H$20000,FastClose!$K$3:$K$20000,$A22,FastClose!$G$3:$G$20000,T$3,FastClose!$D$3:$D$20000,$A$3)</f>
        <v>0</v>
      </c>
      <c r="U22" s="29">
        <f>SUMIFS(FastClose!$H$3:$H$20000,FastClose!$K$3:$K$20000,$A22,FastClose!$G$3:$G$20000,U$3,FastClose!$D$3:$D$20000,$A$3)</f>
        <v>0</v>
      </c>
      <c r="V22" s="29">
        <f>SUMIFS(FastClose!$H$3:$H$20000,FastClose!$K$3:$K$20000,$A22,FastClose!$G$3:$G$20000,V$3,FastClose!$D$3:$D$20000,$A$3)</f>
        <v>0</v>
      </c>
      <c r="W22" s="29">
        <f>SUMIFS(FastClose!$H$3:$H$20000,FastClose!$K$3:$K$20000,$A22,FastClose!$G$3:$G$20000,W$3,FastClose!$D$3:$D$20000,$A$3)</f>
        <v>0</v>
      </c>
      <c r="X22" s="29">
        <f>SUMIFS(FastClose!$H$3:$H$20000,FastClose!$K$3:$K$20000,$A22,FastClose!$G$3:$G$20000,X$3,FastClose!$D$3:$D$20000,$A$3)</f>
        <v>0</v>
      </c>
      <c r="Y22" s="29">
        <f>SUMIFS(FastClose!$H$3:$H$20000,FastClose!$K$3:$K$20000,$A22,FastClose!$G$3:$G$20000,Y$3,FastClose!$D$3:$D$20000,$A$3)</f>
        <v>0</v>
      </c>
      <c r="Z22" s="30">
        <f>SUMIFS(FastClose!$H$3:$H$20000,FastClose!$K$3:$K$20000,$A22,FastClose!$G$3:$G$20000,Z$3,FastClose!$D$3:$D$20000,$A$3)</f>
        <v>-38989.61</v>
      </c>
      <c r="AB22" s="35" t="s">
        <v>116</v>
      </c>
      <c r="AC22" s="46">
        <f>SUMIFS(BISDATA!$L$3:$L$20000,BISDATA!$A$3:$A$20000,$AB22,BISDATA!$M$3:$M$20000,AC$4,BISDATA!$I$3:$I$20000,$AB$3)</f>
        <v>0</v>
      </c>
      <c r="AD22" s="29">
        <f>SUMIFS(BISDATA!$L$3:$L$20000,BISDATA!$A$3:$A$20000,$AB22,BISDATA!$M$3:$M$20000,AD$4,BISDATA!$I$3:$I$20000,$AB$3)</f>
        <v>36282.599999999984</v>
      </c>
      <c r="AE22" s="29">
        <f>SUMIFS(BISDATA!$L$3:$L$20000,BISDATA!$A$3:$A$20000,$AB22,BISDATA!$M$3:$M$20000,AE$4,BISDATA!$I$3:$I$20000,$AB$3)</f>
        <v>30046.97</v>
      </c>
      <c r="AF22" s="29">
        <f>SUMIFS(BISDATA!$L$3:$L$20000,BISDATA!$A$3:$A$20000,$AB22,BISDATA!$M$3:$M$20000,AF$4,BISDATA!$I$3:$I$20000,$AB$3)</f>
        <v>38119.090000000004</v>
      </c>
      <c r="AG22" s="29">
        <f>SUMIFS(BISDATA!$L$3:$L$20000,BISDATA!$A$3:$A$20000,$AB22,BISDATA!$M$3:$M$20000,AG$4,BISDATA!$I$3:$I$20000,$AB$3)</f>
        <v>0</v>
      </c>
      <c r="AH22" s="29">
        <f>SUMIFS(BISDATA!$L$3:$L$20000,BISDATA!$A$3:$A$20000,$AB22,BISDATA!$M$3:$M$20000,AH$4,BISDATA!$I$3:$I$20000,$AB$3)</f>
        <v>8039.42</v>
      </c>
      <c r="AI22" s="29">
        <f>SUMIFS(BISDATA!$L$3:$L$20000,BISDATA!$A$3:$A$20000,$AB22,BISDATA!$M$3:$M$20000,AI$4,BISDATA!$I$3:$I$20000,$AB$3)</f>
        <v>0</v>
      </c>
      <c r="AJ22" s="29">
        <f>SUMIFS(BISDATA!$L$3:$L$20000,BISDATA!$A$3:$A$20000,$AB22,BISDATA!$M$3:$M$20000,AJ$4,BISDATA!$I$3:$I$20000,$AB$3)</f>
        <v>0</v>
      </c>
      <c r="AK22" s="29">
        <f>SUMIFS(BISDATA!$L$3:$L$20000,BISDATA!$A$3:$A$20000,$AB22,BISDATA!$M$3:$M$20000,AK$4,BISDATA!$I$3:$I$20000,$AB$3)</f>
        <v>0</v>
      </c>
      <c r="AL22" s="29">
        <f>SUMIFS(BISDATA!$L$3:$L$20000,BISDATA!$A$3:$A$20000,$AB22,BISDATA!$M$3:$M$20000,AL$4,BISDATA!$I$3:$I$20000,$AB$3)</f>
        <v>0</v>
      </c>
      <c r="AM22" s="29">
        <f>SUMIFS(BISDATA!$L$3:$L$20000,BISDATA!$A$3:$A$20000,$AB22,BISDATA!$M$3:$M$20000,AM$4,BISDATA!$I$3:$I$20000,$AB$3)</f>
        <v>0</v>
      </c>
      <c r="AN22" s="29">
        <f>SUMIFS(BISDATA!$L$3:$L$20000,BISDATA!$A$3:$A$20000,$AB22,BISDATA!$M$3:$M$20000,AN$4,BISDATA!$I$3:$I$20000,$AB$3)</f>
        <v>0</v>
      </c>
      <c r="AO22" s="29">
        <f>SUMIFS(BISDATA!$L$3:$L$20000,BISDATA!$A$3:$A$20000,$AB22,BISDATA!$M$3:$M$20000,AO$4,BISDATA!$I$3:$I$20000,$AB$3)</f>
        <v>0</v>
      </c>
      <c r="AP22" s="29">
        <f>SUMIFS(BISDATA!$L$3:$L$20000,BISDATA!$A$3:$A$20000,$AB22,BISDATA!$M$3:$M$20000,AP$4,BISDATA!$I$3:$I$20000,$AB$3)</f>
        <v>-15.820000000001073</v>
      </c>
      <c r="AQ22" s="29">
        <f>SUMIFS(BISDATA!$L$3:$L$20000,BISDATA!$A$3:$A$20000,$AB22,BISDATA!$M$3:$M$20000,AQ$4,BISDATA!$I$3:$I$20000,$AB$3)</f>
        <v>0</v>
      </c>
      <c r="AR22" s="29">
        <f>SUMIFS(BISDATA!$L$3:$L$20000,BISDATA!$A$3:$A$20000,$AB22,BISDATA!$M$3:$M$20000,AR$4,BISDATA!$I$3:$I$20000,$AB$3)</f>
        <v>0</v>
      </c>
      <c r="AS22" s="29">
        <f>SUMIFS(BISDATA!$L$3:$L$20000,BISDATA!$A$3:$A$20000,$AB22,BISDATA!$M$3:$M$20000,AS$4,BISDATA!$I$3:$I$20000,$AB$3)</f>
        <v>-19165.980000000003</v>
      </c>
      <c r="AT22" s="29">
        <f>SUMIFS(BISDATA!$L$3:$L$20000,BISDATA!$A$3:$A$20000,$AB22,BISDATA!$M$3:$M$20000,AT$4,BISDATA!$I$3:$I$20000,$AB$3)</f>
        <v>0</v>
      </c>
      <c r="AU22" s="29">
        <f>SUMIFS(BISDATA!$L$3:$L$20000,BISDATA!$A$3:$A$20000,$AB22,BISDATA!$M$3:$M$20000,AU$4,BISDATA!$I$3:$I$20000,$AB$3)</f>
        <v>0</v>
      </c>
      <c r="AV22" s="29">
        <f>SUMIFS(BISDATA!$L$3:$L$20000,BISDATA!$A$3:$A$20000,$AB22,BISDATA!$M$3:$M$20000,AV$4,BISDATA!$I$3:$I$20000,$AB$3)</f>
        <v>0</v>
      </c>
      <c r="AW22" s="29">
        <f>SUMIFS(BISDATA!$L$3:$L$20000,BISDATA!$A$3:$A$20000,$AB22,BISDATA!$M$3:$M$20000,AW$4,BISDATA!$I$3:$I$20000,$AB$3)</f>
        <v>0</v>
      </c>
      <c r="AX22" s="29">
        <f>SUMIFS(BISDATA!$L$3:$L$20000,BISDATA!$A$3:$A$20000,$AB22,BISDATA!$M$3:$M$20000,AX$4,BISDATA!$I$3:$I$20000,$AB$3)</f>
        <v>0</v>
      </c>
      <c r="AY22" s="29">
        <f>SUMIFS(BISDATA!$L$3:$L$20000,BISDATA!$A$3:$A$20000,$AB22,BISDATA!$M$3:$M$20000,AY$4,BISDATA!$I$3:$I$20000,$AB$3)</f>
        <v>0</v>
      </c>
      <c r="AZ22" s="29">
        <f>SUMIFS(BISDATA!$L$3:$L$20000,BISDATA!$A$3:$A$20000,$AB22,BISDATA!$M$3:$M$20000,AZ$4,BISDATA!$I$3:$I$20000,$AB$3)</f>
        <v>0</v>
      </c>
      <c r="BA22" s="30">
        <f>SUMIFS(BISDATA!$L$3:$L$20000,BISDATA!$A$3:$A$20000,$AB22,BISDATA!$M$3:$M$20000,BA$4,BISDATA!$I$3:$I$20000,$AB$3)</f>
        <v>-38989.610000000008</v>
      </c>
      <c r="BB22" s="58"/>
      <c r="BC22" s="35" t="s">
        <v>116</v>
      </c>
      <c r="BD22" s="46">
        <f t="shared" si="3"/>
        <v>0</v>
      </c>
      <c r="BE22" s="29">
        <f t="shared" si="3"/>
        <v>0</v>
      </c>
      <c r="BF22" s="29">
        <f t="shared" si="3"/>
        <v>0</v>
      </c>
      <c r="BG22" s="29">
        <f t="shared" si="3"/>
        <v>0</v>
      </c>
      <c r="BH22" s="29">
        <f t="shared" si="3"/>
        <v>0</v>
      </c>
      <c r="BI22" s="29">
        <f t="shared" si="3"/>
        <v>0</v>
      </c>
      <c r="BJ22" s="29">
        <f t="shared" si="3"/>
        <v>0</v>
      </c>
      <c r="BK22" s="29">
        <f t="shared" si="3"/>
        <v>0</v>
      </c>
      <c r="BL22" s="29">
        <f t="shared" si="3"/>
        <v>0</v>
      </c>
      <c r="BM22" s="29">
        <f t="shared" si="3"/>
        <v>0</v>
      </c>
      <c r="BN22" s="29">
        <f t="shared" si="3"/>
        <v>0</v>
      </c>
      <c r="BO22" s="29">
        <f t="shared" si="3"/>
        <v>0</v>
      </c>
      <c r="BP22" s="29">
        <f t="shared" si="3"/>
        <v>0</v>
      </c>
      <c r="BQ22" s="29">
        <f t="shared" si="3"/>
        <v>-1.0729195309977513E-12</v>
      </c>
      <c r="BR22" s="29">
        <f t="shared" si="3"/>
        <v>0</v>
      </c>
      <c r="BS22" s="29">
        <f t="shared" si="3"/>
        <v>0</v>
      </c>
      <c r="BT22" s="29">
        <f t="shared" si="4"/>
        <v>0</v>
      </c>
      <c r="BU22" s="29">
        <f t="shared" si="2"/>
        <v>0</v>
      </c>
      <c r="BV22" s="29">
        <f t="shared" si="2"/>
        <v>0</v>
      </c>
      <c r="BW22" s="29">
        <f t="shared" si="2"/>
        <v>0</v>
      </c>
      <c r="BX22" s="29">
        <f t="shared" si="2"/>
        <v>0</v>
      </c>
      <c r="BY22" s="29">
        <f t="shared" si="2"/>
        <v>0</v>
      </c>
      <c r="BZ22" s="29">
        <f t="shared" si="2"/>
        <v>0</v>
      </c>
      <c r="CA22" s="29">
        <f t="shared" si="2"/>
        <v>0</v>
      </c>
      <c r="CB22" s="30">
        <f t="shared" si="2"/>
        <v>0</v>
      </c>
    </row>
    <row r="23" spans="1:80" x14ac:dyDescent="0.25">
      <c r="A23" s="36" t="s">
        <v>199</v>
      </c>
      <c r="B23" s="47">
        <f>SUMIFS(FastClose!$H$3:$H$20000,FastClose!$K$3:$K$20000,$A23,FastClose!$G$3:$G$20000,B$3,FastClose!$D$3:$D$20000,$A$3)</f>
        <v>326180.98</v>
      </c>
      <c r="C23" s="31">
        <f>SUMIFS(FastClose!$H$3:$H$20000,FastClose!$K$3:$K$20000,$A23,FastClose!$G$3:$G$20000,C$3,FastClose!$D$3:$D$20000,$A$3)</f>
        <v>2473861.0399999809</v>
      </c>
      <c r="D23" s="31">
        <f>SUMIFS(FastClose!$H$3:$H$20000,FastClose!$K$3:$K$20000,$A23,FastClose!$G$3:$G$20000,D$3,FastClose!$D$3:$D$20000,$A$3)</f>
        <v>756715.2799999998</v>
      </c>
      <c r="E23" s="31">
        <f>SUMIFS(FastClose!$H$3:$H$20000,FastClose!$K$3:$K$20000,$A23,FastClose!$G$3:$G$20000,E$3,FastClose!$D$3:$D$20000,$A$3)</f>
        <v>184708.60000000003</v>
      </c>
      <c r="F23" s="31">
        <f>SUMIFS(FastClose!$H$3:$H$20000,FastClose!$K$3:$K$20000,$A23,FastClose!$G$3:$G$20000,F$3,FastClose!$D$3:$D$20000,$A$3)</f>
        <v>92593.560000000027</v>
      </c>
      <c r="G23" s="31">
        <f>SUMIFS(FastClose!$H$3:$H$20000,FastClose!$K$3:$K$20000,$A23,FastClose!$G$3:$G$20000,G$3,FastClose!$D$3:$D$20000,$A$3)</f>
        <v>50170.969999999987</v>
      </c>
      <c r="H23" s="31">
        <f>SUMIFS(FastClose!$H$3:$H$20000,FastClose!$K$3:$K$20000,$A23,FastClose!$G$3:$G$20000,H$3,FastClose!$D$3:$D$20000,$A$3)</f>
        <v>40469.720000000052</v>
      </c>
      <c r="I23" s="31">
        <f>SUMIFS(FastClose!$H$3:$H$20000,FastClose!$K$3:$K$20000,$A23,FastClose!$G$3:$G$20000,I$3,FastClose!$D$3:$D$20000,$A$3)</f>
        <v>47577.51999999999</v>
      </c>
      <c r="J23" s="31">
        <f>SUMIFS(FastClose!$H$3:$H$20000,FastClose!$K$3:$K$20000,$A23,FastClose!$G$3:$G$20000,J$3,FastClose!$D$3:$D$20000,$A$3)</f>
        <v>43404.57999999998</v>
      </c>
      <c r="K23" s="31">
        <f>SUMIFS(FastClose!$H$3:$H$20000,FastClose!$K$3:$K$20000,$A23,FastClose!$G$3:$G$20000,K$3,FastClose!$D$3:$D$20000,$A$3)</f>
        <v>17310.570000000007</v>
      </c>
      <c r="L23" s="31">
        <f>SUMIFS(FastClose!$H$3:$H$20000,FastClose!$K$3:$K$20000,$A23,FastClose!$G$3:$G$20000,L$3,FastClose!$D$3:$D$20000,$A$3)</f>
        <v>19544.769999999982</v>
      </c>
      <c r="M23" s="31">
        <f>SUMIFS(FastClose!$H$3:$H$20000,FastClose!$K$3:$K$20000,$A23,FastClose!$G$3:$G$20000,M$3,FastClose!$D$3:$D$20000,$A$3)</f>
        <v>-15920.109999999995</v>
      </c>
      <c r="N23" s="31">
        <f>SUMIFS(FastClose!$H$3:$H$20000,FastClose!$K$3:$K$20000,$A23,FastClose!$G$3:$G$20000,N$3,FastClose!$D$3:$D$20000,$A$3)</f>
        <v>2831.8099999999986</v>
      </c>
      <c r="O23" s="31">
        <f>SUMIFS(FastClose!$H$3:$H$20000,FastClose!$K$3:$K$20000,$A23,FastClose!$G$3:$G$20000,O$3,FastClose!$D$3:$D$20000,$A$3)</f>
        <v>2169.5500000000002</v>
      </c>
      <c r="P23" s="31">
        <f>SUMIFS(FastClose!$H$3:$H$20000,FastClose!$K$3:$K$20000,$A23,FastClose!$G$3:$G$20000,P$3,FastClose!$D$3:$D$20000,$A$3)</f>
        <v>9781.36</v>
      </c>
      <c r="Q23" s="31">
        <f>SUMIFS(FastClose!$H$3:$H$20000,FastClose!$K$3:$K$20000,$A23,FastClose!$G$3:$G$20000,Q$3,FastClose!$D$3:$D$20000,$A$3)</f>
        <v>1113.46</v>
      </c>
      <c r="R23" s="31">
        <f>SUMIFS(FastClose!$H$3:$H$20000,FastClose!$K$3:$K$20000,$A23,FastClose!$G$3:$G$20000,R$3,FastClose!$D$3:$D$20000,$A$3)</f>
        <v>-431.36999999999989</v>
      </c>
      <c r="S23" s="31">
        <f>SUMIFS(FastClose!$H$3:$H$20000,FastClose!$K$3:$K$20000,$A23,FastClose!$G$3:$G$20000,S$3,FastClose!$D$3:$D$20000,$A$3)</f>
        <v>-1492.9499999999998</v>
      </c>
      <c r="T23" s="31">
        <f>SUMIFS(FastClose!$H$3:$H$20000,FastClose!$K$3:$K$20000,$A23,FastClose!$G$3:$G$20000,T$3,FastClose!$D$3:$D$20000,$A$3)</f>
        <v>358.99000000000012</v>
      </c>
      <c r="U23" s="31">
        <f>SUMIFS(FastClose!$H$3:$H$20000,FastClose!$K$3:$K$20000,$A23,FastClose!$G$3:$G$20000,U$3,FastClose!$D$3:$D$20000,$A$3)</f>
        <v>-215.88000000000002</v>
      </c>
      <c r="V23" s="31">
        <f>SUMIFS(FastClose!$H$3:$H$20000,FastClose!$K$3:$K$20000,$A23,FastClose!$G$3:$G$20000,V$3,FastClose!$D$3:$D$20000,$A$3)</f>
        <v>126.37</v>
      </c>
      <c r="W23" s="31">
        <f>SUMIFS(FastClose!$H$3:$H$20000,FastClose!$K$3:$K$20000,$A23,FastClose!$G$3:$G$20000,W$3,FastClose!$D$3:$D$20000,$A$3)</f>
        <v>0</v>
      </c>
      <c r="X23" s="31">
        <f>SUMIFS(FastClose!$H$3:$H$20000,FastClose!$K$3:$K$20000,$A23,FastClose!$G$3:$G$20000,X$3,FastClose!$D$3:$D$20000,$A$3)</f>
        <v>2702.3500000000004</v>
      </c>
      <c r="Y23" s="31">
        <f>SUMIFS(FastClose!$H$3:$H$20000,FastClose!$K$3:$K$20000,$A23,FastClose!$G$3:$G$20000,Y$3,FastClose!$D$3:$D$20000,$A$3)</f>
        <v>866.06999999999948</v>
      </c>
      <c r="Z23" s="32">
        <f>SUMIFS(FastClose!$H$3:$H$20000,FastClose!$K$3:$K$20000,$A23,FastClose!$G$3:$G$20000,Z$3,FastClose!$D$3:$D$20000,$A$3)</f>
        <v>-53.660000000000764</v>
      </c>
      <c r="AB23" s="36" t="s">
        <v>199</v>
      </c>
      <c r="AC23" s="47">
        <f>SUMIFS(BISDATA!$L$3:$L$20000,BISDATA!$A$3:$A$20000,$AB23,BISDATA!$M$3:$M$20000,AC$4,BISDATA!$I$3:$I$20000,$AB$3)</f>
        <v>344900.98000000132</v>
      </c>
      <c r="AD23" s="31">
        <f>SUMIFS(BISDATA!$L$3:$L$20000,BISDATA!$A$3:$A$20000,$AB23,BISDATA!$M$3:$M$20000,AD$4,BISDATA!$I$3:$I$20000,$AB$3)</f>
        <v>2456457.0399999996</v>
      </c>
      <c r="AE23" s="31">
        <f>SUMIFS(BISDATA!$L$3:$L$20000,BISDATA!$A$3:$A$20000,$AB23,BISDATA!$M$3:$M$20000,AE$4,BISDATA!$I$3:$I$20000,$AB$3)</f>
        <v>755399.28000000014</v>
      </c>
      <c r="AF23" s="31">
        <f>SUMIFS(BISDATA!$L$3:$L$20000,BISDATA!$A$3:$A$20000,$AB23,BISDATA!$M$3:$M$20000,AF$4,BISDATA!$I$3:$I$20000,$AB$3)</f>
        <v>184708.60000000056</v>
      </c>
      <c r="AG23" s="31">
        <f>SUMIFS(BISDATA!$L$3:$L$20000,BISDATA!$A$3:$A$20000,$AB23,BISDATA!$M$3:$M$20000,AG$4,BISDATA!$I$3:$I$20000,$AB$3)</f>
        <v>92593.56</v>
      </c>
      <c r="AH23" s="31">
        <f>SUMIFS(BISDATA!$L$3:$L$20000,BISDATA!$A$3:$A$20000,$AB23,BISDATA!$M$3:$M$20000,AH$4,BISDATA!$I$3:$I$20000,$AB$3)</f>
        <v>50170.970000000263</v>
      </c>
      <c r="AI23" s="31">
        <f>SUMIFS(BISDATA!$L$3:$L$20000,BISDATA!$A$3:$A$20000,$AB23,BISDATA!$M$3:$M$20000,AI$4,BISDATA!$I$3:$I$20000,$AB$3)</f>
        <v>40469.719999999987</v>
      </c>
      <c r="AJ23" s="31">
        <f>SUMIFS(BISDATA!$L$3:$L$20000,BISDATA!$A$3:$A$20000,$AB23,BISDATA!$M$3:$M$20000,AJ$4,BISDATA!$I$3:$I$20000,$AB$3)</f>
        <v>47577.519999999953</v>
      </c>
      <c r="AK23" s="31">
        <f>SUMIFS(BISDATA!$L$3:$L$20000,BISDATA!$A$3:$A$20000,$AB23,BISDATA!$M$3:$M$20000,AK$4,BISDATA!$I$3:$I$20000,$AB$3)</f>
        <v>43404.580000000024</v>
      </c>
      <c r="AL23" s="31">
        <f>SUMIFS(BISDATA!$L$3:$L$20000,BISDATA!$A$3:$A$20000,$AB23,BISDATA!$M$3:$M$20000,AL$4,BISDATA!$I$3:$I$20000,$AB$3)</f>
        <v>17310.57</v>
      </c>
      <c r="AM23" s="31">
        <f>SUMIFS(BISDATA!$L$3:$L$20000,BISDATA!$A$3:$A$20000,$AB23,BISDATA!$M$3:$M$20000,AM$4,BISDATA!$I$3:$I$20000,$AB$3)</f>
        <v>19544.77</v>
      </c>
      <c r="AN23" s="31">
        <f>SUMIFS(BISDATA!$L$3:$L$20000,BISDATA!$A$3:$A$20000,$AB23,BISDATA!$M$3:$M$20000,AN$4,BISDATA!$I$3:$I$20000,$AB$3)</f>
        <v>-15920.109999999991</v>
      </c>
      <c r="AO23" s="31">
        <f>SUMIFS(BISDATA!$L$3:$L$20000,BISDATA!$A$3:$A$20000,$AB23,BISDATA!$M$3:$M$20000,AO$4,BISDATA!$I$3:$I$20000,$AB$3)</f>
        <v>2831.8099999999968</v>
      </c>
      <c r="AP23" s="31">
        <f>SUMIFS(BISDATA!$L$3:$L$20000,BISDATA!$A$3:$A$20000,$AB23,BISDATA!$M$3:$M$20000,AP$4,BISDATA!$I$3:$I$20000,$AB$3)</f>
        <v>2169.5499999999997</v>
      </c>
      <c r="AQ23" s="31">
        <f>SUMIFS(BISDATA!$L$3:$L$20000,BISDATA!$A$3:$A$20000,$AB23,BISDATA!$M$3:$M$20000,AQ$4,BISDATA!$I$3:$I$20000,$AB$3)</f>
        <v>9781.3599999999969</v>
      </c>
      <c r="AR23" s="31">
        <f>SUMIFS(BISDATA!$L$3:$L$20000,BISDATA!$A$3:$A$20000,$AB23,BISDATA!$M$3:$M$20000,AR$4,BISDATA!$I$3:$I$20000,$AB$3)</f>
        <v>1113.46</v>
      </c>
      <c r="AS23" s="31">
        <f>SUMIFS(BISDATA!$L$3:$L$20000,BISDATA!$A$3:$A$20000,$AB23,BISDATA!$M$3:$M$20000,AS$4,BISDATA!$I$3:$I$20000,$AB$3)</f>
        <v>-431.36999999999966</v>
      </c>
      <c r="AT23" s="31">
        <f>SUMIFS(BISDATA!$L$3:$L$20000,BISDATA!$A$3:$A$20000,$AB23,BISDATA!$M$3:$M$20000,AT$4,BISDATA!$I$3:$I$20000,$AB$3)</f>
        <v>-1492.9499999999996</v>
      </c>
      <c r="AU23" s="31">
        <f>SUMIFS(BISDATA!$L$3:$L$20000,BISDATA!$A$3:$A$20000,$AB23,BISDATA!$M$3:$M$20000,AU$4,BISDATA!$I$3:$I$20000,$AB$3)</f>
        <v>358.98999999999955</v>
      </c>
      <c r="AV23" s="31">
        <f>SUMIFS(BISDATA!$L$3:$L$20000,BISDATA!$A$3:$A$20000,$AB23,BISDATA!$M$3:$M$20000,AV$4,BISDATA!$I$3:$I$20000,$AB$3)</f>
        <v>-215.88000000000011</v>
      </c>
      <c r="AW23" s="31">
        <f>SUMIFS(BISDATA!$L$3:$L$20000,BISDATA!$A$3:$A$20000,$AB23,BISDATA!$M$3:$M$20000,AW$4,BISDATA!$I$3:$I$20000,$AB$3)</f>
        <v>126.37000000000003</v>
      </c>
      <c r="AX23" s="31">
        <f>SUMIFS(BISDATA!$L$3:$L$20000,BISDATA!$A$3:$A$20000,$AB23,BISDATA!$M$3:$M$20000,AX$4,BISDATA!$I$3:$I$20000,$AB$3)</f>
        <v>0</v>
      </c>
      <c r="AY23" s="31">
        <f>SUMIFS(BISDATA!$L$3:$L$20000,BISDATA!$A$3:$A$20000,$AB23,BISDATA!$M$3:$M$20000,AY$4,BISDATA!$I$3:$I$20000,$AB$3)</f>
        <v>2702.3499999999995</v>
      </c>
      <c r="AZ23" s="31">
        <f>SUMIFS(BISDATA!$L$3:$L$20000,BISDATA!$A$3:$A$20000,$AB23,BISDATA!$M$3:$M$20000,AZ$4,BISDATA!$I$3:$I$20000,$AB$3)</f>
        <v>866.07000000000016</v>
      </c>
      <c r="BA23" s="32">
        <f>SUMIFS(BISDATA!$L$3:$L$20000,BISDATA!$A$3:$A$20000,$AB23,BISDATA!$M$3:$M$20000,BA$4,BISDATA!$I$3:$I$20000,$AB$3)</f>
        <v>-53.660000000000991</v>
      </c>
      <c r="BB23" s="58"/>
      <c r="BC23" s="36" t="s">
        <v>199</v>
      </c>
      <c r="BD23" s="47">
        <f t="shared" si="3"/>
        <v>18720.000000001339</v>
      </c>
      <c r="BE23" s="31">
        <f t="shared" si="3"/>
        <v>-17403.999999981374</v>
      </c>
      <c r="BF23" s="31">
        <f t="shared" si="3"/>
        <v>-1315.9999999996508</v>
      </c>
      <c r="BG23" s="31">
        <f t="shared" si="3"/>
        <v>5.2386894822120667E-10</v>
      </c>
      <c r="BH23" s="31">
        <f t="shared" si="3"/>
        <v>0</v>
      </c>
      <c r="BI23" s="31">
        <f t="shared" si="3"/>
        <v>2.7648638933897018E-10</v>
      </c>
      <c r="BJ23" s="31">
        <f t="shared" si="3"/>
        <v>-6.5483618527650833E-11</v>
      </c>
      <c r="BK23" s="31">
        <f t="shared" si="3"/>
        <v>0</v>
      </c>
      <c r="BL23" s="31">
        <f t="shared" si="3"/>
        <v>0</v>
      </c>
      <c r="BM23" s="31">
        <f t="shared" si="3"/>
        <v>0</v>
      </c>
      <c r="BN23" s="31">
        <f t="shared" si="3"/>
        <v>0</v>
      </c>
      <c r="BO23" s="31">
        <f t="shared" si="3"/>
        <v>0</v>
      </c>
      <c r="BP23" s="31">
        <f t="shared" si="3"/>
        <v>0</v>
      </c>
      <c r="BQ23" s="31">
        <f t="shared" si="3"/>
        <v>0</v>
      </c>
      <c r="BR23" s="31">
        <f t="shared" si="3"/>
        <v>0</v>
      </c>
      <c r="BS23" s="31">
        <f t="shared" si="3"/>
        <v>0</v>
      </c>
      <c r="BT23" s="31">
        <f t="shared" si="4"/>
        <v>0</v>
      </c>
      <c r="BU23" s="31">
        <f t="shared" si="2"/>
        <v>0</v>
      </c>
      <c r="BV23" s="31">
        <f t="shared" si="2"/>
        <v>-5.6843418860808015E-13</v>
      </c>
      <c r="BW23" s="31">
        <f t="shared" si="2"/>
        <v>0</v>
      </c>
      <c r="BX23" s="31">
        <f t="shared" si="2"/>
        <v>0</v>
      </c>
      <c r="BY23" s="31">
        <f t="shared" si="2"/>
        <v>0</v>
      </c>
      <c r="BZ23" s="31">
        <f t="shared" si="2"/>
        <v>0</v>
      </c>
      <c r="CA23" s="31">
        <f t="shared" si="2"/>
        <v>0</v>
      </c>
      <c r="CB23" s="32">
        <f t="shared" si="2"/>
        <v>-2.2737367544323206E-13</v>
      </c>
    </row>
    <row r="24" spans="1:80" x14ac:dyDescent="0.25">
      <c r="A24" s="34" t="s">
        <v>72</v>
      </c>
      <c r="B24" s="48">
        <f>SUMIFS(FastClose!$H$3:$H$20000,FastClose!$K$3:$K$20000,$A24,FastClose!$G$3:$G$20000,B$3,FastClose!$D$3:$D$20000,$A$3)</f>
        <v>2386500.3499999996</v>
      </c>
      <c r="C24" s="27">
        <f>SUMIFS(FastClose!$H$3:$H$20000,FastClose!$K$3:$K$20000,$A24,FastClose!$G$3:$G$20000,C$3,FastClose!$D$3:$D$20000,$A$3)</f>
        <v>5584329.1600000095</v>
      </c>
      <c r="D24" s="27">
        <f>SUMIFS(FastClose!$H$3:$H$20000,FastClose!$K$3:$K$20000,$A24,FastClose!$G$3:$G$20000,D$3,FastClose!$D$3:$D$20000,$A$3)</f>
        <v>3181082.310000001</v>
      </c>
      <c r="E24" s="27">
        <f>SUMIFS(FastClose!$H$3:$H$20000,FastClose!$K$3:$K$20000,$A24,FastClose!$G$3:$G$20000,E$3,FastClose!$D$3:$D$20000,$A$3)</f>
        <v>873480.76000000013</v>
      </c>
      <c r="F24" s="27">
        <f>SUMIFS(FastClose!$H$3:$H$20000,FastClose!$K$3:$K$20000,$A24,FastClose!$G$3:$G$20000,F$3,FastClose!$D$3:$D$20000,$A$3)</f>
        <v>450366.85</v>
      </c>
      <c r="G24" s="27">
        <f>SUMIFS(FastClose!$H$3:$H$20000,FastClose!$K$3:$K$20000,$A24,FastClose!$G$3:$G$20000,G$3,FastClose!$D$3:$D$20000,$A$3)</f>
        <v>311695.42000000004</v>
      </c>
      <c r="H24" s="27">
        <f>SUMIFS(FastClose!$H$3:$H$20000,FastClose!$K$3:$K$20000,$A24,FastClose!$G$3:$G$20000,H$3,FastClose!$D$3:$D$20000,$A$3)</f>
        <v>170471.88</v>
      </c>
      <c r="I24" s="27">
        <f>SUMIFS(FastClose!$H$3:$H$20000,FastClose!$K$3:$K$20000,$A24,FastClose!$G$3:$G$20000,I$3,FastClose!$D$3:$D$20000,$A$3)</f>
        <v>88888.53999999995</v>
      </c>
      <c r="J24" s="27">
        <f>SUMIFS(FastClose!$H$3:$H$20000,FastClose!$K$3:$K$20000,$A24,FastClose!$G$3:$G$20000,J$3,FastClose!$D$3:$D$20000,$A$3)</f>
        <v>279289.03000000026</v>
      </c>
      <c r="K24" s="27">
        <f>SUMIFS(FastClose!$H$3:$H$20000,FastClose!$K$3:$K$20000,$A24,FastClose!$G$3:$G$20000,K$3,FastClose!$D$3:$D$20000,$A$3)</f>
        <v>49176.51</v>
      </c>
      <c r="L24" s="27">
        <f>SUMIFS(FastClose!$H$3:$H$20000,FastClose!$K$3:$K$20000,$A24,FastClose!$G$3:$G$20000,L$3,FastClose!$D$3:$D$20000,$A$3)</f>
        <v>164251.78</v>
      </c>
      <c r="M24" s="27">
        <f>SUMIFS(FastClose!$H$3:$H$20000,FastClose!$K$3:$K$20000,$A24,FastClose!$G$3:$G$20000,M$3,FastClose!$D$3:$D$20000,$A$3)</f>
        <v>17816.8</v>
      </c>
      <c r="N24" s="27">
        <f>SUMIFS(FastClose!$H$3:$H$20000,FastClose!$K$3:$K$20000,$A24,FastClose!$G$3:$G$20000,N$3,FastClose!$D$3:$D$20000,$A$3)</f>
        <v>16560.440000000024</v>
      </c>
      <c r="O24" s="27">
        <f>SUMIFS(FastClose!$H$3:$H$20000,FastClose!$K$3:$K$20000,$A24,FastClose!$G$3:$G$20000,O$3,FastClose!$D$3:$D$20000,$A$3)</f>
        <v>20857.05</v>
      </c>
      <c r="P24" s="27">
        <f>SUMIFS(FastClose!$H$3:$H$20000,FastClose!$K$3:$K$20000,$A24,FastClose!$G$3:$G$20000,P$3,FastClose!$D$3:$D$20000,$A$3)</f>
        <v>36301.67</v>
      </c>
      <c r="Q24" s="27">
        <f>SUMIFS(FastClose!$H$3:$H$20000,FastClose!$K$3:$K$20000,$A24,FastClose!$G$3:$G$20000,Q$3,FastClose!$D$3:$D$20000,$A$3)</f>
        <v>78065.649999999994</v>
      </c>
      <c r="R24" s="27">
        <f>SUMIFS(FastClose!$H$3:$H$20000,FastClose!$K$3:$K$20000,$A24,FastClose!$G$3:$G$20000,R$3,FastClose!$D$3:$D$20000,$A$3)</f>
        <v>0</v>
      </c>
      <c r="S24" s="27">
        <f>SUMIFS(FastClose!$H$3:$H$20000,FastClose!$K$3:$K$20000,$A24,FastClose!$G$3:$G$20000,S$3,FastClose!$D$3:$D$20000,$A$3)</f>
        <v>30967</v>
      </c>
      <c r="T24" s="27">
        <f>SUMIFS(FastClose!$H$3:$H$20000,FastClose!$K$3:$K$20000,$A24,FastClose!$G$3:$G$20000,T$3,FastClose!$D$3:$D$20000,$A$3)</f>
        <v>66301.290000000008</v>
      </c>
      <c r="U24" s="27">
        <f>SUMIFS(FastClose!$H$3:$H$20000,FastClose!$K$3:$K$20000,$A24,FastClose!$G$3:$G$20000,U$3,FastClose!$D$3:$D$20000,$A$3)</f>
        <v>-26488.68</v>
      </c>
      <c r="V24" s="27">
        <f>SUMIFS(FastClose!$H$3:$H$20000,FastClose!$K$3:$K$20000,$A24,FastClose!$G$3:$G$20000,V$3,FastClose!$D$3:$D$20000,$A$3)</f>
        <v>-48736</v>
      </c>
      <c r="W24" s="27">
        <f>SUMIFS(FastClose!$H$3:$H$20000,FastClose!$K$3:$K$20000,$A24,FastClose!$G$3:$G$20000,W$3,FastClose!$D$3:$D$20000,$A$3)</f>
        <v>28237.74</v>
      </c>
      <c r="X24" s="27">
        <f>SUMIFS(FastClose!$H$3:$H$20000,FastClose!$K$3:$K$20000,$A24,FastClose!$G$3:$G$20000,X$3,FastClose!$D$3:$D$20000,$A$3)</f>
        <v>-38177.64</v>
      </c>
      <c r="Y24" s="27">
        <f>SUMIFS(FastClose!$H$3:$H$20000,FastClose!$K$3:$K$20000,$A24,FastClose!$G$3:$G$20000,Y$3,FastClose!$D$3:$D$20000,$A$3)</f>
        <v>85773.47</v>
      </c>
      <c r="Z24" s="28">
        <f>SUMIFS(FastClose!$H$3:$H$20000,FastClose!$K$3:$K$20000,$A24,FastClose!$G$3:$G$20000,Z$3,FastClose!$D$3:$D$20000,$A$3)</f>
        <v>-128008.56</v>
      </c>
      <c r="AB24" s="34" t="s">
        <v>72</v>
      </c>
      <c r="AC24" s="48">
        <f>SUMIFS(BISDATA!$L$3:$L$20000,BISDATA!$A$3:$A$20000,$AB24,BISDATA!$M$3:$M$20000,AC$4,BISDATA!$I$3:$I$20000,$AB$3)</f>
        <v>2406157.3500000006</v>
      </c>
      <c r="AD24" s="27">
        <f>SUMIFS(BISDATA!$L$3:$L$20000,BISDATA!$A$3:$A$20000,$AB24,BISDATA!$M$3:$M$20000,AD$4,BISDATA!$I$3:$I$20000,$AB$3)</f>
        <v>5564672.1600000039</v>
      </c>
      <c r="AE24" s="27">
        <f>SUMIFS(BISDATA!$L$3:$L$20000,BISDATA!$A$3:$A$20000,$AB24,BISDATA!$M$3:$M$20000,AE$4,BISDATA!$I$3:$I$20000,$AB$3)</f>
        <v>3181082.3100000005</v>
      </c>
      <c r="AF24" s="27">
        <f>SUMIFS(BISDATA!$L$3:$L$20000,BISDATA!$A$3:$A$20000,$AB24,BISDATA!$M$3:$M$20000,AF$4,BISDATA!$I$3:$I$20000,$AB$3)</f>
        <v>873480.75999999978</v>
      </c>
      <c r="AG24" s="27">
        <f>SUMIFS(BISDATA!$L$3:$L$20000,BISDATA!$A$3:$A$20000,$AB24,BISDATA!$M$3:$M$20000,AG$4,BISDATA!$I$3:$I$20000,$AB$3)</f>
        <v>450366.85</v>
      </c>
      <c r="AH24" s="27">
        <f>SUMIFS(BISDATA!$L$3:$L$20000,BISDATA!$A$3:$A$20000,$AB24,BISDATA!$M$3:$M$20000,AH$4,BISDATA!$I$3:$I$20000,$AB$3)</f>
        <v>311695.41999999993</v>
      </c>
      <c r="AI24" s="27">
        <f>SUMIFS(BISDATA!$L$3:$L$20000,BISDATA!$A$3:$A$20000,$AB24,BISDATA!$M$3:$M$20000,AI$4,BISDATA!$I$3:$I$20000,$AB$3)</f>
        <v>170471.88</v>
      </c>
      <c r="AJ24" s="27">
        <f>SUMIFS(BISDATA!$L$3:$L$20000,BISDATA!$A$3:$A$20000,$AB24,BISDATA!$M$3:$M$20000,AJ$4,BISDATA!$I$3:$I$20000,$AB$3)</f>
        <v>88888.539999999964</v>
      </c>
      <c r="AK24" s="27">
        <f>SUMIFS(BISDATA!$L$3:$L$20000,BISDATA!$A$3:$A$20000,$AB24,BISDATA!$M$3:$M$20000,AK$4,BISDATA!$I$3:$I$20000,$AB$3)</f>
        <v>279289.03000000003</v>
      </c>
      <c r="AL24" s="27">
        <f>SUMIFS(BISDATA!$L$3:$L$20000,BISDATA!$A$3:$A$20000,$AB24,BISDATA!$M$3:$M$20000,AL$4,BISDATA!$I$3:$I$20000,$AB$3)</f>
        <v>49176.509999999987</v>
      </c>
      <c r="AM24" s="27">
        <f>SUMIFS(BISDATA!$L$3:$L$20000,BISDATA!$A$3:$A$20000,$AB24,BISDATA!$M$3:$M$20000,AM$4,BISDATA!$I$3:$I$20000,$AB$3)</f>
        <v>164251.78000000003</v>
      </c>
      <c r="AN24" s="27">
        <f>SUMIFS(BISDATA!$L$3:$L$20000,BISDATA!$A$3:$A$20000,$AB24,BISDATA!$M$3:$M$20000,AN$4,BISDATA!$I$3:$I$20000,$AB$3)</f>
        <v>17816.800000000007</v>
      </c>
      <c r="AO24" s="27">
        <f>SUMIFS(BISDATA!$L$3:$L$20000,BISDATA!$A$3:$A$20000,$AB24,BISDATA!$M$3:$M$20000,AO$4,BISDATA!$I$3:$I$20000,$AB$3)</f>
        <v>16560.439999999897</v>
      </c>
      <c r="AP24" s="27">
        <f>SUMIFS(BISDATA!$L$3:$L$20000,BISDATA!$A$3:$A$20000,$AB24,BISDATA!$M$3:$M$20000,AP$4,BISDATA!$I$3:$I$20000,$AB$3)</f>
        <v>20857.05000000001</v>
      </c>
      <c r="AQ24" s="27">
        <f>SUMIFS(BISDATA!$L$3:$L$20000,BISDATA!$A$3:$A$20000,$AB24,BISDATA!$M$3:$M$20000,AQ$4,BISDATA!$I$3:$I$20000,$AB$3)</f>
        <v>36301.669999999991</v>
      </c>
      <c r="AR24" s="27">
        <f>SUMIFS(BISDATA!$L$3:$L$20000,BISDATA!$A$3:$A$20000,$AB24,BISDATA!$M$3:$M$20000,AR$4,BISDATA!$I$3:$I$20000,$AB$3)</f>
        <v>78065.649999999994</v>
      </c>
      <c r="AS24" s="27">
        <f>SUMIFS(BISDATA!$L$3:$L$20000,BISDATA!$A$3:$A$20000,$AB24,BISDATA!$M$3:$M$20000,AS$4,BISDATA!$I$3:$I$20000,$AB$3)</f>
        <v>0</v>
      </c>
      <c r="AT24" s="27">
        <f>SUMIFS(BISDATA!$L$3:$L$20000,BISDATA!$A$3:$A$20000,$AB24,BISDATA!$M$3:$M$20000,AT$4,BISDATA!$I$3:$I$20000,$AB$3)</f>
        <v>32255</v>
      </c>
      <c r="AU24" s="27">
        <f>SUMIFS(BISDATA!$L$3:$L$20000,BISDATA!$A$3:$A$20000,$AB24,BISDATA!$M$3:$M$20000,AU$4,BISDATA!$I$3:$I$20000,$AB$3)</f>
        <v>66301.290000000008</v>
      </c>
      <c r="AV24" s="27">
        <f>SUMIFS(BISDATA!$L$3:$L$20000,BISDATA!$A$3:$A$20000,$AB24,BISDATA!$M$3:$M$20000,AV$4,BISDATA!$I$3:$I$20000,$AB$3)</f>
        <v>-26488.680000000051</v>
      </c>
      <c r="AW24" s="27">
        <f>SUMIFS(BISDATA!$L$3:$L$20000,BISDATA!$A$3:$A$20000,$AB24,BISDATA!$M$3:$M$20000,AW$4,BISDATA!$I$3:$I$20000,$AB$3)</f>
        <v>-48736</v>
      </c>
      <c r="AX24" s="27">
        <f>SUMIFS(BISDATA!$L$3:$L$20000,BISDATA!$A$3:$A$20000,$AB24,BISDATA!$M$3:$M$20000,AX$4,BISDATA!$I$3:$I$20000,$AB$3)</f>
        <v>38685.740000000005</v>
      </c>
      <c r="AY24" s="27">
        <f>SUMIFS(BISDATA!$L$3:$L$20000,BISDATA!$A$3:$A$20000,$AB24,BISDATA!$M$3:$M$20000,AY$4,BISDATA!$I$3:$I$20000,$AB$3)</f>
        <v>0</v>
      </c>
      <c r="AZ24" s="27">
        <f>SUMIFS(BISDATA!$L$3:$L$20000,BISDATA!$A$3:$A$20000,$AB24,BISDATA!$M$3:$M$20000,AZ$4,BISDATA!$I$3:$I$20000,$AB$3)</f>
        <v>85773.47</v>
      </c>
      <c r="BA24" s="28">
        <f>SUMIFS(BISDATA!$L$3:$L$20000,BISDATA!$A$3:$A$20000,$AB24,BISDATA!$M$3:$M$20000,BA$4,BISDATA!$I$3:$I$20000,$AB$3)</f>
        <v>-128008.56</v>
      </c>
      <c r="BB24" s="58"/>
      <c r="BC24" s="34" t="s">
        <v>72</v>
      </c>
      <c r="BD24" s="48">
        <f t="shared" si="3"/>
        <v>19657.000000000931</v>
      </c>
      <c r="BE24" s="27">
        <f t="shared" si="3"/>
        <v>-19657.000000005588</v>
      </c>
      <c r="BF24" s="27">
        <f t="shared" si="3"/>
        <v>0</v>
      </c>
      <c r="BG24" s="27">
        <f t="shared" si="3"/>
        <v>0</v>
      </c>
      <c r="BH24" s="27">
        <f t="shared" si="3"/>
        <v>0</v>
      </c>
      <c r="BI24" s="27">
        <f t="shared" si="3"/>
        <v>0</v>
      </c>
      <c r="BJ24" s="27">
        <f t="shared" si="3"/>
        <v>0</v>
      </c>
      <c r="BK24" s="27">
        <f t="shared" si="3"/>
        <v>0</v>
      </c>
      <c r="BL24" s="27">
        <f t="shared" si="3"/>
        <v>0</v>
      </c>
      <c r="BM24" s="27">
        <f t="shared" si="3"/>
        <v>0</v>
      </c>
      <c r="BN24" s="27">
        <f t="shared" si="3"/>
        <v>0</v>
      </c>
      <c r="BO24" s="27">
        <f t="shared" si="3"/>
        <v>0</v>
      </c>
      <c r="BP24" s="27">
        <f t="shared" si="3"/>
        <v>-1.2732925824820995E-10</v>
      </c>
      <c r="BQ24" s="27">
        <f t="shared" si="3"/>
        <v>0</v>
      </c>
      <c r="BR24" s="27">
        <f t="shared" si="3"/>
        <v>0</v>
      </c>
      <c r="BS24" s="27">
        <f t="shared" si="3"/>
        <v>0</v>
      </c>
      <c r="BT24" s="27">
        <f t="shared" si="4"/>
        <v>0</v>
      </c>
      <c r="BU24" s="27">
        <f t="shared" si="2"/>
        <v>1288</v>
      </c>
      <c r="BV24" s="27">
        <f t="shared" si="2"/>
        <v>0</v>
      </c>
      <c r="BW24" s="27">
        <f t="shared" si="2"/>
        <v>-5.0931703299283981E-11</v>
      </c>
      <c r="BX24" s="27">
        <f t="shared" si="2"/>
        <v>0</v>
      </c>
      <c r="BY24" s="27">
        <f t="shared" si="2"/>
        <v>10448.000000000004</v>
      </c>
      <c r="BZ24" s="27">
        <f t="shared" si="2"/>
        <v>38177.64</v>
      </c>
      <c r="CA24" s="27">
        <f t="shared" si="2"/>
        <v>0</v>
      </c>
      <c r="CB24" s="28">
        <f t="shared" si="2"/>
        <v>0</v>
      </c>
    </row>
    <row r="25" spans="1:80" x14ac:dyDescent="0.25">
      <c r="A25" s="35" t="s">
        <v>91</v>
      </c>
      <c r="B25" s="46">
        <f>SUMIFS(FastClose!$H$3:$H$20000,FastClose!$K$3:$K$20000,$A25,FastClose!$G$3:$G$20000,B$3,FastClose!$D$3:$D$20000,$A$3)</f>
        <v>157686</v>
      </c>
      <c r="C25" s="29">
        <f>SUMIFS(FastClose!$H$3:$H$20000,FastClose!$K$3:$K$20000,$A25,FastClose!$G$3:$G$20000,C$3,FastClose!$D$3:$D$20000,$A$3)</f>
        <v>396075.01999999973</v>
      </c>
      <c r="D25" s="29">
        <f>SUMIFS(FastClose!$H$3:$H$20000,FastClose!$K$3:$K$20000,$A25,FastClose!$G$3:$G$20000,D$3,FastClose!$D$3:$D$20000,$A$3)</f>
        <v>459692.87999999995</v>
      </c>
      <c r="E25" s="29">
        <f>SUMIFS(FastClose!$H$3:$H$20000,FastClose!$K$3:$K$20000,$A25,FastClose!$G$3:$G$20000,E$3,FastClose!$D$3:$D$20000,$A$3)</f>
        <v>29607.760000000002</v>
      </c>
      <c r="F25" s="29">
        <f>SUMIFS(FastClose!$H$3:$H$20000,FastClose!$K$3:$K$20000,$A25,FastClose!$G$3:$G$20000,F$3,FastClose!$D$3:$D$20000,$A$3)</f>
        <v>54662.15</v>
      </c>
      <c r="G25" s="29">
        <f>SUMIFS(FastClose!$H$3:$H$20000,FastClose!$K$3:$K$20000,$A25,FastClose!$G$3:$G$20000,G$3,FastClose!$D$3:$D$20000,$A$3)</f>
        <v>22694.559999999998</v>
      </c>
      <c r="H25" s="29">
        <f>SUMIFS(FastClose!$H$3:$H$20000,FastClose!$K$3:$K$20000,$A25,FastClose!$G$3:$G$20000,H$3,FastClose!$D$3:$D$20000,$A$3)</f>
        <v>51732.56</v>
      </c>
      <c r="I25" s="29">
        <f>SUMIFS(FastClose!$H$3:$H$20000,FastClose!$K$3:$K$20000,$A25,FastClose!$G$3:$G$20000,I$3,FastClose!$D$3:$D$20000,$A$3)</f>
        <v>-42665.39</v>
      </c>
      <c r="J25" s="29">
        <f>SUMIFS(FastClose!$H$3:$H$20000,FastClose!$K$3:$K$20000,$A25,FastClose!$G$3:$G$20000,J$3,FastClose!$D$3:$D$20000,$A$3)</f>
        <v>-5816.9999999999964</v>
      </c>
      <c r="K25" s="29">
        <f>SUMIFS(FastClose!$H$3:$H$20000,FastClose!$K$3:$K$20000,$A25,FastClose!$G$3:$G$20000,K$3,FastClose!$D$3:$D$20000,$A$3)</f>
        <v>6063.3099999999995</v>
      </c>
      <c r="L25" s="29">
        <f>SUMIFS(FastClose!$H$3:$H$20000,FastClose!$K$3:$K$20000,$A25,FastClose!$G$3:$G$20000,L$3,FastClose!$D$3:$D$20000,$A$3)</f>
        <v>-84897</v>
      </c>
      <c r="M25" s="29">
        <f>SUMIFS(FastClose!$H$3:$H$20000,FastClose!$K$3:$K$20000,$A25,FastClose!$G$3:$G$20000,M$3,FastClose!$D$3:$D$20000,$A$3)</f>
        <v>-55799.580000000016</v>
      </c>
      <c r="N25" s="29">
        <f>SUMIFS(FastClose!$H$3:$H$20000,FastClose!$K$3:$K$20000,$A25,FastClose!$G$3:$G$20000,N$3,FastClose!$D$3:$D$20000,$A$3)</f>
        <v>0</v>
      </c>
      <c r="O25" s="29">
        <f>SUMIFS(FastClose!$H$3:$H$20000,FastClose!$K$3:$K$20000,$A25,FastClose!$G$3:$G$20000,O$3,FastClose!$D$3:$D$20000,$A$3)</f>
        <v>0</v>
      </c>
      <c r="P25" s="29">
        <f>SUMIFS(FastClose!$H$3:$H$20000,FastClose!$K$3:$K$20000,$A25,FastClose!$G$3:$G$20000,P$3,FastClose!$D$3:$D$20000,$A$3)</f>
        <v>0</v>
      </c>
      <c r="Q25" s="29">
        <f>SUMIFS(FastClose!$H$3:$H$20000,FastClose!$K$3:$K$20000,$A25,FastClose!$G$3:$G$20000,Q$3,FastClose!$D$3:$D$20000,$A$3)</f>
        <v>33.610000000000014</v>
      </c>
      <c r="R25" s="29">
        <f>SUMIFS(FastClose!$H$3:$H$20000,FastClose!$K$3:$K$20000,$A25,FastClose!$G$3:$G$20000,R$3,FastClose!$D$3:$D$20000,$A$3)</f>
        <v>-52.25</v>
      </c>
      <c r="S25" s="29">
        <f>SUMIFS(FastClose!$H$3:$H$20000,FastClose!$K$3:$K$20000,$A25,FastClose!$G$3:$G$20000,S$3,FastClose!$D$3:$D$20000,$A$3)</f>
        <v>33.909999999999997</v>
      </c>
      <c r="T25" s="29">
        <f>SUMIFS(FastClose!$H$3:$H$20000,FastClose!$K$3:$K$20000,$A25,FastClose!$G$3:$G$20000,T$3,FastClose!$D$3:$D$20000,$A$3)</f>
        <v>-688</v>
      </c>
      <c r="U25" s="29">
        <f>SUMIFS(FastClose!$H$3:$H$20000,FastClose!$K$3:$K$20000,$A25,FastClose!$G$3:$G$20000,U$3,FastClose!$D$3:$D$20000,$A$3)</f>
        <v>0</v>
      </c>
      <c r="V25" s="29">
        <f>SUMIFS(FastClose!$H$3:$H$20000,FastClose!$K$3:$K$20000,$A25,FastClose!$G$3:$G$20000,V$3,FastClose!$D$3:$D$20000,$A$3)</f>
        <v>-2954.69</v>
      </c>
      <c r="W25" s="29">
        <f>SUMIFS(FastClose!$H$3:$H$20000,FastClose!$K$3:$K$20000,$A25,FastClose!$G$3:$G$20000,W$3,FastClose!$D$3:$D$20000,$A$3)</f>
        <v>-613</v>
      </c>
      <c r="X25" s="29">
        <f>SUMIFS(FastClose!$H$3:$H$20000,FastClose!$K$3:$K$20000,$A25,FastClose!$G$3:$G$20000,X$3,FastClose!$D$3:$D$20000,$A$3)</f>
        <v>0</v>
      </c>
      <c r="Y25" s="29">
        <f>SUMIFS(FastClose!$H$3:$H$20000,FastClose!$K$3:$K$20000,$A25,FastClose!$G$3:$G$20000,Y$3,FastClose!$D$3:$D$20000,$A$3)</f>
        <v>-513.17999999999995</v>
      </c>
      <c r="Z25" s="30">
        <f>SUMIFS(FastClose!$H$3:$H$20000,FastClose!$K$3:$K$20000,$A25,FastClose!$G$3:$G$20000,Z$3,FastClose!$D$3:$D$20000,$A$3)</f>
        <v>32353.79</v>
      </c>
      <c r="AB25" s="35" t="s">
        <v>91</v>
      </c>
      <c r="AC25" s="46">
        <f>SUMIFS(BISDATA!$L$3:$L$20000,BISDATA!$A$3:$A$20000,$AB25,BISDATA!$M$3:$M$20000,AC$4,BISDATA!$I$3:$I$20000,$AB$3)</f>
        <v>157686.00000000003</v>
      </c>
      <c r="AD25" s="29">
        <f>SUMIFS(BISDATA!$L$3:$L$20000,BISDATA!$A$3:$A$20000,$AB25,BISDATA!$M$3:$M$20000,AD$4,BISDATA!$I$3:$I$20000,$AB$3)</f>
        <v>396075.02000000037</v>
      </c>
      <c r="AE25" s="29">
        <f>SUMIFS(BISDATA!$L$3:$L$20000,BISDATA!$A$3:$A$20000,$AB25,BISDATA!$M$3:$M$20000,AE$4,BISDATA!$I$3:$I$20000,$AB$3)</f>
        <v>459692.87999999989</v>
      </c>
      <c r="AF25" s="29">
        <f>SUMIFS(BISDATA!$L$3:$L$20000,BISDATA!$A$3:$A$20000,$AB25,BISDATA!$M$3:$M$20000,AF$4,BISDATA!$I$3:$I$20000,$AB$3)</f>
        <v>29607.760000000002</v>
      </c>
      <c r="AG25" s="29">
        <f>SUMIFS(BISDATA!$L$3:$L$20000,BISDATA!$A$3:$A$20000,$AB25,BISDATA!$M$3:$M$20000,AG$4,BISDATA!$I$3:$I$20000,$AB$3)</f>
        <v>54662.14999999998</v>
      </c>
      <c r="AH25" s="29">
        <f>SUMIFS(BISDATA!$L$3:$L$20000,BISDATA!$A$3:$A$20000,$AB25,BISDATA!$M$3:$M$20000,AH$4,BISDATA!$I$3:$I$20000,$AB$3)</f>
        <v>22694.559999999998</v>
      </c>
      <c r="AI25" s="29">
        <f>SUMIFS(BISDATA!$L$3:$L$20000,BISDATA!$A$3:$A$20000,$AB25,BISDATA!$M$3:$M$20000,AI$4,BISDATA!$I$3:$I$20000,$AB$3)</f>
        <v>51732.559999999983</v>
      </c>
      <c r="AJ25" s="29">
        <f>SUMIFS(BISDATA!$L$3:$L$20000,BISDATA!$A$3:$A$20000,$AB25,BISDATA!$M$3:$M$20000,AJ$4,BISDATA!$I$3:$I$20000,$AB$3)</f>
        <v>-42665.39</v>
      </c>
      <c r="AK25" s="29">
        <f>SUMIFS(BISDATA!$L$3:$L$20000,BISDATA!$A$3:$A$20000,$AB25,BISDATA!$M$3:$M$20000,AK$4,BISDATA!$I$3:$I$20000,$AB$3)</f>
        <v>-5817.0000000000009</v>
      </c>
      <c r="AL25" s="29">
        <f>SUMIFS(BISDATA!$L$3:$L$20000,BISDATA!$A$3:$A$20000,$AB25,BISDATA!$M$3:$M$20000,AL$4,BISDATA!$I$3:$I$20000,$AB$3)</f>
        <v>6063.3099999999995</v>
      </c>
      <c r="AM25" s="29">
        <f>SUMIFS(BISDATA!$L$3:$L$20000,BISDATA!$A$3:$A$20000,$AB25,BISDATA!$M$3:$M$20000,AM$4,BISDATA!$I$3:$I$20000,$AB$3)</f>
        <v>-84897</v>
      </c>
      <c r="AN25" s="29">
        <f>SUMIFS(BISDATA!$L$3:$L$20000,BISDATA!$A$3:$A$20000,$AB25,BISDATA!$M$3:$M$20000,AN$4,BISDATA!$I$3:$I$20000,$AB$3)</f>
        <v>-55799.579999999987</v>
      </c>
      <c r="AO25" s="29">
        <f>SUMIFS(BISDATA!$L$3:$L$20000,BISDATA!$A$3:$A$20000,$AB25,BISDATA!$M$3:$M$20000,AO$4,BISDATA!$I$3:$I$20000,$AB$3)</f>
        <v>0</v>
      </c>
      <c r="AP25" s="29">
        <f>SUMIFS(BISDATA!$L$3:$L$20000,BISDATA!$A$3:$A$20000,$AB25,BISDATA!$M$3:$M$20000,AP$4,BISDATA!$I$3:$I$20000,$AB$3)</f>
        <v>0</v>
      </c>
      <c r="AQ25" s="29">
        <f>SUMIFS(BISDATA!$L$3:$L$20000,BISDATA!$A$3:$A$20000,$AB25,BISDATA!$M$3:$M$20000,AQ$4,BISDATA!$I$3:$I$20000,$AB$3)</f>
        <v>0</v>
      </c>
      <c r="AR25" s="29">
        <f>SUMIFS(BISDATA!$L$3:$L$20000,BISDATA!$A$3:$A$20000,$AB25,BISDATA!$M$3:$M$20000,AR$4,BISDATA!$I$3:$I$20000,$AB$3)</f>
        <v>33.610000000000014</v>
      </c>
      <c r="AS25" s="29">
        <f>SUMIFS(BISDATA!$L$3:$L$20000,BISDATA!$A$3:$A$20000,$AB25,BISDATA!$M$3:$M$20000,AS$4,BISDATA!$I$3:$I$20000,$AB$3)</f>
        <v>-52.25</v>
      </c>
      <c r="AT25" s="29">
        <f>SUMIFS(BISDATA!$L$3:$L$20000,BISDATA!$A$3:$A$20000,$AB25,BISDATA!$M$3:$M$20000,AT$4,BISDATA!$I$3:$I$20000,$AB$3)</f>
        <v>33.9100000000008</v>
      </c>
      <c r="AU25" s="29">
        <f>SUMIFS(BISDATA!$L$3:$L$20000,BISDATA!$A$3:$A$20000,$AB25,BISDATA!$M$3:$M$20000,AU$4,BISDATA!$I$3:$I$20000,$AB$3)</f>
        <v>-688</v>
      </c>
      <c r="AV25" s="29">
        <f>SUMIFS(BISDATA!$L$3:$L$20000,BISDATA!$A$3:$A$20000,$AB25,BISDATA!$M$3:$M$20000,AV$4,BISDATA!$I$3:$I$20000,$AB$3)</f>
        <v>0</v>
      </c>
      <c r="AW25" s="29">
        <f>SUMIFS(BISDATA!$L$3:$L$20000,BISDATA!$A$3:$A$20000,$AB25,BISDATA!$M$3:$M$20000,AW$4,BISDATA!$I$3:$I$20000,$AB$3)</f>
        <v>-2954.69</v>
      </c>
      <c r="AX25" s="29">
        <f>SUMIFS(BISDATA!$L$3:$L$20000,BISDATA!$A$3:$A$20000,$AB25,BISDATA!$M$3:$M$20000,AX$4,BISDATA!$I$3:$I$20000,$AB$3)</f>
        <v>-612.99999999999989</v>
      </c>
      <c r="AY25" s="29">
        <f>SUMIFS(BISDATA!$L$3:$L$20000,BISDATA!$A$3:$A$20000,$AB25,BISDATA!$M$3:$M$20000,AY$4,BISDATA!$I$3:$I$20000,$AB$3)</f>
        <v>0</v>
      </c>
      <c r="AZ25" s="29">
        <f>SUMIFS(BISDATA!$L$3:$L$20000,BISDATA!$A$3:$A$20000,$AB25,BISDATA!$M$3:$M$20000,AZ$4,BISDATA!$I$3:$I$20000,$AB$3)</f>
        <v>-513.17999999999984</v>
      </c>
      <c r="BA25" s="30">
        <f>SUMIFS(BISDATA!$L$3:$L$20000,BISDATA!$A$3:$A$20000,$AB25,BISDATA!$M$3:$M$20000,BA$4,BISDATA!$I$3:$I$20000,$AB$3)</f>
        <v>32353.79</v>
      </c>
      <c r="BB25" s="58"/>
      <c r="BC25" s="35" t="s">
        <v>91</v>
      </c>
      <c r="BD25" s="46">
        <f t="shared" si="3"/>
        <v>0</v>
      </c>
      <c r="BE25" s="29">
        <f t="shared" si="3"/>
        <v>6.4028427004814148E-10</v>
      </c>
      <c r="BF25" s="29">
        <f t="shared" si="3"/>
        <v>0</v>
      </c>
      <c r="BG25" s="29">
        <f t="shared" si="3"/>
        <v>0</v>
      </c>
      <c r="BH25" s="29">
        <f t="shared" si="3"/>
        <v>0</v>
      </c>
      <c r="BI25" s="29">
        <f t="shared" si="3"/>
        <v>0</v>
      </c>
      <c r="BJ25" s="29">
        <f t="shared" si="3"/>
        <v>0</v>
      </c>
      <c r="BK25" s="29">
        <f t="shared" si="3"/>
        <v>0</v>
      </c>
      <c r="BL25" s="29">
        <f t="shared" si="3"/>
        <v>0</v>
      </c>
      <c r="BM25" s="29">
        <f t="shared" si="3"/>
        <v>0</v>
      </c>
      <c r="BN25" s="29">
        <f t="shared" si="3"/>
        <v>0</v>
      </c>
      <c r="BO25" s="29">
        <f t="shared" si="3"/>
        <v>0</v>
      </c>
      <c r="BP25" s="29">
        <f t="shared" si="3"/>
        <v>0</v>
      </c>
      <c r="BQ25" s="29">
        <f t="shared" si="3"/>
        <v>0</v>
      </c>
      <c r="BR25" s="29">
        <f t="shared" si="3"/>
        <v>0</v>
      </c>
      <c r="BS25" s="29">
        <f t="shared" si="3"/>
        <v>0</v>
      </c>
      <c r="BT25" s="29">
        <f t="shared" si="4"/>
        <v>0</v>
      </c>
      <c r="BU25" s="29">
        <f t="shared" si="2"/>
        <v>8.0291329140891321E-13</v>
      </c>
      <c r="BV25" s="29">
        <f t="shared" si="2"/>
        <v>0</v>
      </c>
      <c r="BW25" s="29">
        <f t="shared" si="2"/>
        <v>0</v>
      </c>
      <c r="BX25" s="29">
        <f t="shared" si="2"/>
        <v>0</v>
      </c>
      <c r="BY25" s="29">
        <f t="shared" si="2"/>
        <v>0</v>
      </c>
      <c r="BZ25" s="29">
        <f t="shared" si="2"/>
        <v>0</v>
      </c>
      <c r="CA25" s="29">
        <f t="shared" si="2"/>
        <v>0</v>
      </c>
      <c r="CB25" s="30">
        <f t="shared" si="2"/>
        <v>0</v>
      </c>
    </row>
    <row r="26" spans="1:80" x14ac:dyDescent="0.25">
      <c r="A26" s="35" t="s">
        <v>171</v>
      </c>
      <c r="B26" s="46">
        <f>SUMIFS(FastClose!$H$3:$H$20000,FastClose!$K$3:$K$20000,$A26,FastClose!$G$3:$G$20000,B$3,FastClose!$D$3:$D$20000,$A$3)</f>
        <v>0</v>
      </c>
      <c r="C26" s="29">
        <f>SUMIFS(FastClose!$H$3:$H$20000,FastClose!$K$3:$K$20000,$A26,FastClose!$G$3:$G$20000,C$3,FastClose!$D$3:$D$20000,$A$3)</f>
        <v>0</v>
      </c>
      <c r="D26" s="29">
        <f>SUMIFS(FastClose!$H$3:$H$20000,FastClose!$K$3:$K$20000,$A26,FastClose!$G$3:$G$20000,D$3,FastClose!$D$3:$D$20000,$A$3)</f>
        <v>0</v>
      </c>
      <c r="E26" s="29">
        <f>SUMIFS(FastClose!$H$3:$H$20000,FastClose!$K$3:$K$20000,$A26,FastClose!$G$3:$G$20000,E$3,FastClose!$D$3:$D$20000,$A$3)</f>
        <v>0</v>
      </c>
      <c r="F26" s="29">
        <f>SUMIFS(FastClose!$H$3:$H$20000,FastClose!$K$3:$K$20000,$A26,FastClose!$G$3:$G$20000,F$3,FastClose!$D$3:$D$20000,$A$3)</f>
        <v>0</v>
      </c>
      <c r="G26" s="29">
        <f>SUMIFS(FastClose!$H$3:$H$20000,FastClose!$K$3:$K$20000,$A26,FastClose!$G$3:$G$20000,G$3,FastClose!$D$3:$D$20000,$A$3)</f>
        <v>0</v>
      </c>
      <c r="H26" s="29">
        <f>SUMIFS(FastClose!$H$3:$H$20000,FastClose!$K$3:$K$20000,$A26,FastClose!$G$3:$G$20000,H$3,FastClose!$D$3:$D$20000,$A$3)</f>
        <v>0</v>
      </c>
      <c r="I26" s="29">
        <f>SUMIFS(FastClose!$H$3:$H$20000,FastClose!$K$3:$K$20000,$A26,FastClose!$G$3:$G$20000,I$3,FastClose!$D$3:$D$20000,$A$3)</f>
        <v>0</v>
      </c>
      <c r="J26" s="29">
        <f>SUMIFS(FastClose!$H$3:$H$20000,FastClose!$K$3:$K$20000,$A26,FastClose!$G$3:$G$20000,J$3,FastClose!$D$3:$D$20000,$A$3)</f>
        <v>0</v>
      </c>
      <c r="K26" s="29">
        <f>SUMIFS(FastClose!$H$3:$H$20000,FastClose!$K$3:$K$20000,$A26,FastClose!$G$3:$G$20000,K$3,FastClose!$D$3:$D$20000,$A$3)</f>
        <v>0</v>
      </c>
      <c r="L26" s="29">
        <f>SUMIFS(FastClose!$H$3:$H$20000,FastClose!$K$3:$K$20000,$A26,FastClose!$G$3:$G$20000,L$3,FastClose!$D$3:$D$20000,$A$3)</f>
        <v>0</v>
      </c>
      <c r="M26" s="29">
        <f>SUMIFS(FastClose!$H$3:$H$20000,FastClose!$K$3:$K$20000,$A26,FastClose!$G$3:$G$20000,M$3,FastClose!$D$3:$D$20000,$A$3)</f>
        <v>0</v>
      </c>
      <c r="N26" s="29">
        <f>SUMIFS(FastClose!$H$3:$H$20000,FastClose!$K$3:$K$20000,$A26,FastClose!$G$3:$G$20000,N$3,FastClose!$D$3:$D$20000,$A$3)</f>
        <v>0</v>
      </c>
      <c r="O26" s="29">
        <f>SUMIFS(FastClose!$H$3:$H$20000,FastClose!$K$3:$K$20000,$A26,FastClose!$G$3:$G$20000,O$3,FastClose!$D$3:$D$20000,$A$3)</f>
        <v>0</v>
      </c>
      <c r="P26" s="29">
        <f>SUMIFS(FastClose!$H$3:$H$20000,FastClose!$K$3:$K$20000,$A26,FastClose!$G$3:$G$20000,P$3,FastClose!$D$3:$D$20000,$A$3)</f>
        <v>0</v>
      </c>
      <c r="Q26" s="29">
        <f>SUMIFS(FastClose!$H$3:$H$20000,FastClose!$K$3:$K$20000,$A26,FastClose!$G$3:$G$20000,Q$3,FastClose!$D$3:$D$20000,$A$3)</f>
        <v>0</v>
      </c>
      <c r="R26" s="29">
        <f>SUMIFS(FastClose!$H$3:$H$20000,FastClose!$K$3:$K$20000,$A26,FastClose!$G$3:$G$20000,R$3,FastClose!$D$3:$D$20000,$A$3)</f>
        <v>0</v>
      </c>
      <c r="S26" s="29">
        <f>SUMIFS(FastClose!$H$3:$H$20000,FastClose!$K$3:$K$20000,$A26,FastClose!$G$3:$G$20000,S$3,FastClose!$D$3:$D$20000,$A$3)</f>
        <v>0</v>
      </c>
      <c r="T26" s="29">
        <f>SUMIFS(FastClose!$H$3:$H$20000,FastClose!$K$3:$K$20000,$A26,FastClose!$G$3:$G$20000,T$3,FastClose!$D$3:$D$20000,$A$3)</f>
        <v>0</v>
      </c>
      <c r="U26" s="29">
        <f>SUMIFS(FastClose!$H$3:$H$20000,FastClose!$K$3:$K$20000,$A26,FastClose!$G$3:$G$20000,U$3,FastClose!$D$3:$D$20000,$A$3)</f>
        <v>0</v>
      </c>
      <c r="V26" s="29">
        <f>SUMIFS(FastClose!$H$3:$H$20000,FastClose!$K$3:$K$20000,$A26,FastClose!$G$3:$G$20000,V$3,FastClose!$D$3:$D$20000,$A$3)</f>
        <v>0</v>
      </c>
      <c r="W26" s="29">
        <f>SUMIFS(FastClose!$H$3:$H$20000,FastClose!$K$3:$K$20000,$A26,FastClose!$G$3:$G$20000,W$3,FastClose!$D$3:$D$20000,$A$3)</f>
        <v>0</v>
      </c>
      <c r="X26" s="29">
        <f>SUMIFS(FastClose!$H$3:$H$20000,FastClose!$K$3:$K$20000,$A26,FastClose!$G$3:$G$20000,X$3,FastClose!$D$3:$D$20000,$A$3)</f>
        <v>0</v>
      </c>
      <c r="Y26" s="29">
        <f>SUMIFS(FastClose!$H$3:$H$20000,FastClose!$K$3:$K$20000,$A26,FastClose!$G$3:$G$20000,Y$3,FastClose!$D$3:$D$20000,$A$3)</f>
        <v>0</v>
      </c>
      <c r="Z26" s="30">
        <f>SUMIFS(FastClose!$H$3:$H$20000,FastClose!$K$3:$K$20000,$A26,FastClose!$G$3:$G$20000,Z$3,FastClose!$D$3:$D$20000,$A$3)</f>
        <v>0</v>
      </c>
      <c r="AB26" s="35" t="s">
        <v>171</v>
      </c>
      <c r="AC26" s="46">
        <f>SUMIFS(BISDATA!$L$3:$L$20000,BISDATA!$A$3:$A$20000,$AB26,BISDATA!$M$3:$M$20000,AC$4,BISDATA!$I$3:$I$20000,$AB$3)</f>
        <v>0</v>
      </c>
      <c r="AD26" s="29">
        <f>SUMIFS(BISDATA!$L$3:$L$20000,BISDATA!$A$3:$A$20000,$AB26,BISDATA!$M$3:$M$20000,AD$4,BISDATA!$I$3:$I$20000,$AB$3)</f>
        <v>0</v>
      </c>
      <c r="AE26" s="29">
        <f>SUMIFS(BISDATA!$L$3:$L$20000,BISDATA!$A$3:$A$20000,$AB26,BISDATA!$M$3:$M$20000,AE$4,BISDATA!$I$3:$I$20000,$AB$3)</f>
        <v>0</v>
      </c>
      <c r="AF26" s="29">
        <f>SUMIFS(BISDATA!$L$3:$L$20000,BISDATA!$A$3:$A$20000,$AB26,BISDATA!$M$3:$M$20000,AF$4,BISDATA!$I$3:$I$20000,$AB$3)</f>
        <v>0</v>
      </c>
      <c r="AG26" s="29">
        <f>SUMIFS(BISDATA!$L$3:$L$20000,BISDATA!$A$3:$A$20000,$AB26,BISDATA!$M$3:$M$20000,AG$4,BISDATA!$I$3:$I$20000,$AB$3)</f>
        <v>0</v>
      </c>
      <c r="AH26" s="29">
        <f>SUMIFS(BISDATA!$L$3:$L$20000,BISDATA!$A$3:$A$20000,$AB26,BISDATA!$M$3:$M$20000,AH$4,BISDATA!$I$3:$I$20000,$AB$3)</f>
        <v>0</v>
      </c>
      <c r="AI26" s="29">
        <f>SUMIFS(BISDATA!$L$3:$L$20000,BISDATA!$A$3:$A$20000,$AB26,BISDATA!$M$3:$M$20000,AI$4,BISDATA!$I$3:$I$20000,$AB$3)</f>
        <v>0</v>
      </c>
      <c r="AJ26" s="29">
        <f>SUMIFS(BISDATA!$L$3:$L$20000,BISDATA!$A$3:$A$20000,$AB26,BISDATA!$M$3:$M$20000,AJ$4,BISDATA!$I$3:$I$20000,$AB$3)</f>
        <v>0</v>
      </c>
      <c r="AK26" s="29">
        <f>SUMIFS(BISDATA!$L$3:$L$20000,BISDATA!$A$3:$A$20000,$AB26,BISDATA!$M$3:$M$20000,AK$4,BISDATA!$I$3:$I$20000,$AB$3)</f>
        <v>0</v>
      </c>
      <c r="AL26" s="29">
        <f>SUMIFS(BISDATA!$L$3:$L$20000,BISDATA!$A$3:$A$20000,$AB26,BISDATA!$M$3:$M$20000,AL$4,BISDATA!$I$3:$I$20000,$AB$3)</f>
        <v>0</v>
      </c>
      <c r="AM26" s="29">
        <f>SUMIFS(BISDATA!$L$3:$L$20000,BISDATA!$A$3:$A$20000,$AB26,BISDATA!$M$3:$M$20000,AM$4,BISDATA!$I$3:$I$20000,$AB$3)</f>
        <v>0</v>
      </c>
      <c r="AN26" s="29">
        <f>SUMIFS(BISDATA!$L$3:$L$20000,BISDATA!$A$3:$A$20000,$AB26,BISDATA!$M$3:$M$20000,AN$4,BISDATA!$I$3:$I$20000,$AB$3)</f>
        <v>0</v>
      </c>
      <c r="AO26" s="29">
        <f>SUMIFS(BISDATA!$L$3:$L$20000,BISDATA!$A$3:$A$20000,$AB26,BISDATA!$M$3:$M$20000,AO$4,BISDATA!$I$3:$I$20000,$AB$3)</f>
        <v>0</v>
      </c>
      <c r="AP26" s="29">
        <f>SUMIFS(BISDATA!$L$3:$L$20000,BISDATA!$A$3:$A$20000,$AB26,BISDATA!$M$3:$M$20000,AP$4,BISDATA!$I$3:$I$20000,$AB$3)</f>
        <v>0</v>
      </c>
      <c r="AQ26" s="29">
        <f>SUMIFS(BISDATA!$L$3:$L$20000,BISDATA!$A$3:$A$20000,$AB26,BISDATA!$M$3:$M$20000,AQ$4,BISDATA!$I$3:$I$20000,$AB$3)</f>
        <v>0</v>
      </c>
      <c r="AR26" s="29">
        <f>SUMIFS(BISDATA!$L$3:$L$20000,BISDATA!$A$3:$A$20000,$AB26,BISDATA!$M$3:$M$20000,AR$4,BISDATA!$I$3:$I$20000,$AB$3)</f>
        <v>0</v>
      </c>
      <c r="AS26" s="29">
        <f>SUMIFS(BISDATA!$L$3:$L$20000,BISDATA!$A$3:$A$20000,$AB26,BISDATA!$M$3:$M$20000,AS$4,BISDATA!$I$3:$I$20000,$AB$3)</f>
        <v>0</v>
      </c>
      <c r="AT26" s="29">
        <f>SUMIFS(BISDATA!$L$3:$L$20000,BISDATA!$A$3:$A$20000,$AB26,BISDATA!$M$3:$M$20000,AT$4,BISDATA!$I$3:$I$20000,$AB$3)</f>
        <v>0</v>
      </c>
      <c r="AU26" s="29">
        <f>SUMIFS(BISDATA!$L$3:$L$20000,BISDATA!$A$3:$A$20000,$AB26,BISDATA!$M$3:$M$20000,AU$4,BISDATA!$I$3:$I$20000,$AB$3)</f>
        <v>0</v>
      </c>
      <c r="AV26" s="29">
        <f>SUMIFS(BISDATA!$L$3:$L$20000,BISDATA!$A$3:$A$20000,$AB26,BISDATA!$M$3:$M$20000,AV$4,BISDATA!$I$3:$I$20000,$AB$3)</f>
        <v>0</v>
      </c>
      <c r="AW26" s="29">
        <f>SUMIFS(BISDATA!$L$3:$L$20000,BISDATA!$A$3:$A$20000,$AB26,BISDATA!$M$3:$M$20000,AW$4,BISDATA!$I$3:$I$20000,$AB$3)</f>
        <v>0</v>
      </c>
      <c r="AX26" s="29">
        <f>SUMIFS(BISDATA!$L$3:$L$20000,BISDATA!$A$3:$A$20000,$AB26,BISDATA!$M$3:$M$20000,AX$4,BISDATA!$I$3:$I$20000,$AB$3)</f>
        <v>0</v>
      </c>
      <c r="AY26" s="29">
        <f>SUMIFS(BISDATA!$L$3:$L$20000,BISDATA!$A$3:$A$20000,$AB26,BISDATA!$M$3:$M$20000,AY$4,BISDATA!$I$3:$I$20000,$AB$3)</f>
        <v>0</v>
      </c>
      <c r="AZ26" s="29">
        <f>SUMIFS(BISDATA!$L$3:$L$20000,BISDATA!$A$3:$A$20000,$AB26,BISDATA!$M$3:$M$20000,AZ$4,BISDATA!$I$3:$I$20000,$AB$3)</f>
        <v>0</v>
      </c>
      <c r="BA26" s="30">
        <f>SUMIFS(BISDATA!$L$3:$L$20000,BISDATA!$A$3:$A$20000,$AB26,BISDATA!$M$3:$M$20000,BA$4,BISDATA!$I$3:$I$20000,$AB$3)</f>
        <v>0</v>
      </c>
      <c r="BB26" s="58"/>
      <c r="BC26" s="35" t="s">
        <v>171</v>
      </c>
      <c r="BD26" s="46">
        <f t="shared" si="3"/>
        <v>0</v>
      </c>
      <c r="BE26" s="29">
        <f t="shared" si="3"/>
        <v>0</v>
      </c>
      <c r="BF26" s="29">
        <f t="shared" si="3"/>
        <v>0</v>
      </c>
      <c r="BG26" s="29">
        <f t="shared" si="3"/>
        <v>0</v>
      </c>
      <c r="BH26" s="29">
        <f t="shared" si="3"/>
        <v>0</v>
      </c>
      <c r="BI26" s="29">
        <f t="shared" si="3"/>
        <v>0</v>
      </c>
      <c r="BJ26" s="29">
        <f t="shared" si="3"/>
        <v>0</v>
      </c>
      <c r="BK26" s="29">
        <f t="shared" si="3"/>
        <v>0</v>
      </c>
      <c r="BL26" s="29">
        <f t="shared" si="3"/>
        <v>0</v>
      </c>
      <c r="BM26" s="29">
        <f t="shared" si="3"/>
        <v>0</v>
      </c>
      <c r="BN26" s="29">
        <f t="shared" si="3"/>
        <v>0</v>
      </c>
      <c r="BO26" s="29">
        <f t="shared" si="3"/>
        <v>0</v>
      </c>
      <c r="BP26" s="29">
        <f t="shared" si="3"/>
        <v>0</v>
      </c>
      <c r="BQ26" s="29">
        <f t="shared" si="3"/>
        <v>0</v>
      </c>
      <c r="BR26" s="29">
        <f t="shared" si="3"/>
        <v>0</v>
      </c>
      <c r="BS26" s="29">
        <f t="shared" si="3"/>
        <v>0</v>
      </c>
      <c r="BT26" s="29">
        <f t="shared" si="4"/>
        <v>0</v>
      </c>
      <c r="BU26" s="29">
        <f t="shared" si="2"/>
        <v>0</v>
      </c>
      <c r="BV26" s="29">
        <f t="shared" si="2"/>
        <v>0</v>
      </c>
      <c r="BW26" s="29">
        <f t="shared" si="2"/>
        <v>0</v>
      </c>
      <c r="BX26" s="29">
        <f t="shared" si="2"/>
        <v>0</v>
      </c>
      <c r="BY26" s="29">
        <f t="shared" si="2"/>
        <v>0</v>
      </c>
      <c r="BZ26" s="29">
        <f t="shared" si="2"/>
        <v>0</v>
      </c>
      <c r="CA26" s="29">
        <f t="shared" si="2"/>
        <v>0</v>
      </c>
      <c r="CB26" s="30">
        <f t="shared" si="2"/>
        <v>0</v>
      </c>
    </row>
    <row r="27" spans="1:80" x14ac:dyDescent="0.25">
      <c r="A27" s="35" t="s">
        <v>25</v>
      </c>
      <c r="B27" s="46">
        <f>SUMIFS(FastClose!$H$3:$H$20000,FastClose!$K$3:$K$20000,$A27,FastClose!$G$3:$G$20000,B$3,FastClose!$D$3:$D$20000,$A$3)</f>
        <v>0</v>
      </c>
      <c r="C27" s="29">
        <f>SUMIFS(FastClose!$H$3:$H$20000,FastClose!$K$3:$K$20000,$A27,FastClose!$G$3:$G$20000,C$3,FastClose!$D$3:$D$20000,$A$3)</f>
        <v>0</v>
      </c>
      <c r="D27" s="29">
        <f>SUMIFS(FastClose!$H$3:$H$20000,FastClose!$K$3:$K$20000,$A27,FastClose!$G$3:$G$20000,D$3,FastClose!$D$3:$D$20000,$A$3)</f>
        <v>0</v>
      </c>
      <c r="E27" s="29">
        <f>SUMIFS(FastClose!$H$3:$H$20000,FastClose!$K$3:$K$20000,$A27,FastClose!$G$3:$G$20000,E$3,FastClose!$D$3:$D$20000,$A$3)</f>
        <v>0</v>
      </c>
      <c r="F27" s="29">
        <f>SUMIFS(FastClose!$H$3:$H$20000,FastClose!$K$3:$K$20000,$A27,FastClose!$G$3:$G$20000,F$3,FastClose!$D$3:$D$20000,$A$3)</f>
        <v>0</v>
      </c>
      <c r="G27" s="29">
        <f>SUMIFS(FastClose!$H$3:$H$20000,FastClose!$K$3:$K$20000,$A27,FastClose!$G$3:$G$20000,G$3,FastClose!$D$3:$D$20000,$A$3)</f>
        <v>0</v>
      </c>
      <c r="H27" s="29">
        <f>SUMIFS(FastClose!$H$3:$H$20000,FastClose!$K$3:$K$20000,$A27,FastClose!$G$3:$G$20000,H$3,FastClose!$D$3:$D$20000,$A$3)</f>
        <v>0</v>
      </c>
      <c r="I27" s="29">
        <f>SUMIFS(FastClose!$H$3:$H$20000,FastClose!$K$3:$K$20000,$A27,FastClose!$G$3:$G$20000,I$3,FastClose!$D$3:$D$20000,$A$3)</f>
        <v>0</v>
      </c>
      <c r="J27" s="29">
        <f>SUMIFS(FastClose!$H$3:$H$20000,FastClose!$K$3:$K$20000,$A27,FastClose!$G$3:$G$20000,J$3,FastClose!$D$3:$D$20000,$A$3)</f>
        <v>0</v>
      </c>
      <c r="K27" s="29">
        <f>SUMIFS(FastClose!$H$3:$H$20000,FastClose!$K$3:$K$20000,$A27,FastClose!$G$3:$G$20000,K$3,FastClose!$D$3:$D$20000,$A$3)</f>
        <v>0</v>
      </c>
      <c r="L27" s="29">
        <f>SUMIFS(FastClose!$H$3:$H$20000,FastClose!$K$3:$K$20000,$A27,FastClose!$G$3:$G$20000,L$3,FastClose!$D$3:$D$20000,$A$3)</f>
        <v>0</v>
      </c>
      <c r="M27" s="29">
        <f>SUMIFS(FastClose!$H$3:$H$20000,FastClose!$K$3:$K$20000,$A27,FastClose!$G$3:$G$20000,M$3,FastClose!$D$3:$D$20000,$A$3)</f>
        <v>0</v>
      </c>
      <c r="N27" s="29">
        <f>SUMIFS(FastClose!$H$3:$H$20000,FastClose!$K$3:$K$20000,$A27,FastClose!$G$3:$G$20000,N$3,FastClose!$D$3:$D$20000,$A$3)</f>
        <v>0</v>
      </c>
      <c r="O27" s="29">
        <f>SUMIFS(FastClose!$H$3:$H$20000,FastClose!$K$3:$K$20000,$A27,FastClose!$G$3:$G$20000,O$3,FastClose!$D$3:$D$20000,$A$3)</f>
        <v>0</v>
      </c>
      <c r="P27" s="29">
        <f>SUMIFS(FastClose!$H$3:$H$20000,FastClose!$K$3:$K$20000,$A27,FastClose!$G$3:$G$20000,P$3,FastClose!$D$3:$D$20000,$A$3)</f>
        <v>0</v>
      </c>
      <c r="Q27" s="29">
        <f>SUMIFS(FastClose!$H$3:$H$20000,FastClose!$K$3:$K$20000,$A27,FastClose!$G$3:$G$20000,Q$3,FastClose!$D$3:$D$20000,$A$3)</f>
        <v>0</v>
      </c>
      <c r="R27" s="29">
        <f>SUMIFS(FastClose!$H$3:$H$20000,FastClose!$K$3:$K$20000,$A27,FastClose!$G$3:$G$20000,R$3,FastClose!$D$3:$D$20000,$A$3)</f>
        <v>0</v>
      </c>
      <c r="S27" s="29">
        <f>SUMIFS(FastClose!$H$3:$H$20000,FastClose!$K$3:$K$20000,$A27,FastClose!$G$3:$G$20000,S$3,FastClose!$D$3:$D$20000,$A$3)</f>
        <v>0</v>
      </c>
      <c r="T27" s="29">
        <f>SUMIFS(FastClose!$H$3:$H$20000,FastClose!$K$3:$K$20000,$A27,FastClose!$G$3:$G$20000,T$3,FastClose!$D$3:$D$20000,$A$3)</f>
        <v>0</v>
      </c>
      <c r="U27" s="29">
        <f>SUMIFS(FastClose!$H$3:$H$20000,FastClose!$K$3:$K$20000,$A27,FastClose!$G$3:$G$20000,U$3,FastClose!$D$3:$D$20000,$A$3)</f>
        <v>0</v>
      </c>
      <c r="V27" s="29">
        <f>SUMIFS(FastClose!$H$3:$H$20000,FastClose!$K$3:$K$20000,$A27,FastClose!$G$3:$G$20000,V$3,FastClose!$D$3:$D$20000,$A$3)</f>
        <v>0</v>
      </c>
      <c r="W27" s="29">
        <f>SUMIFS(FastClose!$H$3:$H$20000,FastClose!$K$3:$K$20000,$A27,FastClose!$G$3:$G$20000,W$3,FastClose!$D$3:$D$20000,$A$3)</f>
        <v>0</v>
      </c>
      <c r="X27" s="29">
        <f>SUMIFS(FastClose!$H$3:$H$20000,FastClose!$K$3:$K$20000,$A27,FastClose!$G$3:$G$20000,X$3,FastClose!$D$3:$D$20000,$A$3)</f>
        <v>0</v>
      </c>
      <c r="Y27" s="29">
        <f>SUMIFS(FastClose!$H$3:$H$20000,FastClose!$K$3:$K$20000,$A27,FastClose!$G$3:$G$20000,Y$3,FastClose!$D$3:$D$20000,$A$3)</f>
        <v>0</v>
      </c>
      <c r="Z27" s="30">
        <f>SUMIFS(FastClose!$H$3:$H$20000,FastClose!$K$3:$K$20000,$A27,FastClose!$G$3:$G$20000,Z$3,FastClose!$D$3:$D$20000,$A$3)</f>
        <v>0</v>
      </c>
      <c r="AB27" s="35" t="s">
        <v>25</v>
      </c>
      <c r="AC27" s="46">
        <f>SUMIFS(BISDATA!$L$3:$L$20000,BISDATA!$A$3:$A$20000,$AB27,BISDATA!$M$3:$M$20000,AC$4,BISDATA!$I$3:$I$20000,$AB$3)</f>
        <v>0</v>
      </c>
      <c r="AD27" s="29">
        <f>SUMIFS(BISDATA!$L$3:$L$20000,BISDATA!$A$3:$A$20000,$AB27,BISDATA!$M$3:$M$20000,AD$4,BISDATA!$I$3:$I$20000,$AB$3)</f>
        <v>0</v>
      </c>
      <c r="AE27" s="29">
        <f>SUMIFS(BISDATA!$L$3:$L$20000,BISDATA!$A$3:$A$20000,$AB27,BISDATA!$M$3:$M$20000,AE$4,BISDATA!$I$3:$I$20000,$AB$3)</f>
        <v>0</v>
      </c>
      <c r="AF27" s="29">
        <f>SUMIFS(BISDATA!$L$3:$L$20000,BISDATA!$A$3:$A$20000,$AB27,BISDATA!$M$3:$M$20000,AF$4,BISDATA!$I$3:$I$20000,$AB$3)</f>
        <v>0</v>
      </c>
      <c r="AG27" s="29">
        <f>SUMIFS(BISDATA!$L$3:$L$20000,BISDATA!$A$3:$A$20000,$AB27,BISDATA!$M$3:$M$20000,AG$4,BISDATA!$I$3:$I$20000,$AB$3)</f>
        <v>0</v>
      </c>
      <c r="AH27" s="29">
        <f>SUMIFS(BISDATA!$L$3:$L$20000,BISDATA!$A$3:$A$20000,$AB27,BISDATA!$M$3:$M$20000,AH$4,BISDATA!$I$3:$I$20000,$AB$3)</f>
        <v>0</v>
      </c>
      <c r="AI27" s="29">
        <f>SUMIFS(BISDATA!$L$3:$L$20000,BISDATA!$A$3:$A$20000,$AB27,BISDATA!$M$3:$M$20000,AI$4,BISDATA!$I$3:$I$20000,$AB$3)</f>
        <v>0</v>
      </c>
      <c r="AJ27" s="29">
        <f>SUMIFS(BISDATA!$L$3:$L$20000,BISDATA!$A$3:$A$20000,$AB27,BISDATA!$M$3:$M$20000,AJ$4,BISDATA!$I$3:$I$20000,$AB$3)</f>
        <v>0</v>
      </c>
      <c r="AK27" s="29">
        <f>SUMIFS(BISDATA!$L$3:$L$20000,BISDATA!$A$3:$A$20000,$AB27,BISDATA!$M$3:$M$20000,AK$4,BISDATA!$I$3:$I$20000,$AB$3)</f>
        <v>0</v>
      </c>
      <c r="AL27" s="29">
        <f>SUMIFS(BISDATA!$L$3:$L$20000,BISDATA!$A$3:$A$20000,$AB27,BISDATA!$M$3:$M$20000,AL$4,BISDATA!$I$3:$I$20000,$AB$3)</f>
        <v>0</v>
      </c>
      <c r="AM27" s="29">
        <f>SUMIFS(BISDATA!$L$3:$L$20000,BISDATA!$A$3:$A$20000,$AB27,BISDATA!$M$3:$M$20000,AM$4,BISDATA!$I$3:$I$20000,$AB$3)</f>
        <v>0</v>
      </c>
      <c r="AN27" s="29">
        <f>SUMIFS(BISDATA!$L$3:$L$20000,BISDATA!$A$3:$A$20000,$AB27,BISDATA!$M$3:$M$20000,AN$4,BISDATA!$I$3:$I$20000,$AB$3)</f>
        <v>0</v>
      </c>
      <c r="AO27" s="29">
        <f>SUMIFS(BISDATA!$L$3:$L$20000,BISDATA!$A$3:$A$20000,$AB27,BISDATA!$M$3:$M$20000,AO$4,BISDATA!$I$3:$I$20000,$AB$3)</f>
        <v>0</v>
      </c>
      <c r="AP27" s="29">
        <f>SUMIFS(BISDATA!$L$3:$L$20000,BISDATA!$A$3:$A$20000,$AB27,BISDATA!$M$3:$M$20000,AP$4,BISDATA!$I$3:$I$20000,$AB$3)</f>
        <v>0</v>
      </c>
      <c r="AQ27" s="29">
        <f>SUMIFS(BISDATA!$L$3:$L$20000,BISDATA!$A$3:$A$20000,$AB27,BISDATA!$M$3:$M$20000,AQ$4,BISDATA!$I$3:$I$20000,$AB$3)</f>
        <v>0</v>
      </c>
      <c r="AR27" s="29">
        <f>SUMIFS(BISDATA!$L$3:$L$20000,BISDATA!$A$3:$A$20000,$AB27,BISDATA!$M$3:$M$20000,AR$4,BISDATA!$I$3:$I$20000,$AB$3)</f>
        <v>0</v>
      </c>
      <c r="AS27" s="29">
        <f>SUMIFS(BISDATA!$L$3:$L$20000,BISDATA!$A$3:$A$20000,$AB27,BISDATA!$M$3:$M$20000,AS$4,BISDATA!$I$3:$I$20000,$AB$3)</f>
        <v>0</v>
      </c>
      <c r="AT27" s="29">
        <f>SUMIFS(BISDATA!$L$3:$L$20000,BISDATA!$A$3:$A$20000,$AB27,BISDATA!$M$3:$M$20000,AT$4,BISDATA!$I$3:$I$20000,$AB$3)</f>
        <v>0</v>
      </c>
      <c r="AU27" s="29">
        <f>SUMIFS(BISDATA!$L$3:$L$20000,BISDATA!$A$3:$A$20000,$AB27,BISDATA!$M$3:$M$20000,AU$4,BISDATA!$I$3:$I$20000,$AB$3)</f>
        <v>0</v>
      </c>
      <c r="AV27" s="29">
        <f>SUMIFS(BISDATA!$L$3:$L$20000,BISDATA!$A$3:$A$20000,$AB27,BISDATA!$M$3:$M$20000,AV$4,BISDATA!$I$3:$I$20000,$AB$3)</f>
        <v>0</v>
      </c>
      <c r="AW27" s="29">
        <f>SUMIFS(BISDATA!$L$3:$L$20000,BISDATA!$A$3:$A$20000,$AB27,BISDATA!$M$3:$M$20000,AW$4,BISDATA!$I$3:$I$20000,$AB$3)</f>
        <v>0</v>
      </c>
      <c r="AX27" s="29">
        <f>SUMIFS(BISDATA!$L$3:$L$20000,BISDATA!$A$3:$A$20000,$AB27,BISDATA!$M$3:$M$20000,AX$4,BISDATA!$I$3:$I$20000,$AB$3)</f>
        <v>0</v>
      </c>
      <c r="AY27" s="29">
        <f>SUMIFS(BISDATA!$L$3:$L$20000,BISDATA!$A$3:$A$20000,$AB27,BISDATA!$M$3:$M$20000,AY$4,BISDATA!$I$3:$I$20000,$AB$3)</f>
        <v>0</v>
      </c>
      <c r="AZ27" s="29">
        <f>SUMIFS(BISDATA!$L$3:$L$20000,BISDATA!$A$3:$A$20000,$AB27,BISDATA!$M$3:$M$20000,AZ$4,BISDATA!$I$3:$I$20000,$AB$3)</f>
        <v>0</v>
      </c>
      <c r="BA27" s="30">
        <f>SUMIFS(BISDATA!$L$3:$L$20000,BISDATA!$A$3:$A$20000,$AB27,BISDATA!$M$3:$M$20000,BA$4,BISDATA!$I$3:$I$20000,$AB$3)</f>
        <v>0</v>
      </c>
      <c r="BB27" s="58"/>
      <c r="BC27" s="35" t="s">
        <v>25</v>
      </c>
      <c r="BD27" s="46">
        <f t="shared" si="3"/>
        <v>0</v>
      </c>
      <c r="BE27" s="29">
        <f t="shared" si="3"/>
        <v>0</v>
      </c>
      <c r="BF27" s="29">
        <f t="shared" si="3"/>
        <v>0</v>
      </c>
      <c r="BG27" s="29">
        <f t="shared" si="3"/>
        <v>0</v>
      </c>
      <c r="BH27" s="29">
        <f t="shared" si="3"/>
        <v>0</v>
      </c>
      <c r="BI27" s="29">
        <f t="shared" si="3"/>
        <v>0</v>
      </c>
      <c r="BJ27" s="29">
        <f t="shared" si="3"/>
        <v>0</v>
      </c>
      <c r="BK27" s="29">
        <f t="shared" si="3"/>
        <v>0</v>
      </c>
      <c r="BL27" s="29">
        <f t="shared" si="3"/>
        <v>0</v>
      </c>
      <c r="BM27" s="29">
        <f t="shared" si="3"/>
        <v>0</v>
      </c>
      <c r="BN27" s="29">
        <f t="shared" si="3"/>
        <v>0</v>
      </c>
      <c r="BO27" s="29">
        <f t="shared" si="3"/>
        <v>0</v>
      </c>
      <c r="BP27" s="29">
        <f t="shared" si="3"/>
        <v>0</v>
      </c>
      <c r="BQ27" s="29">
        <f t="shared" si="3"/>
        <v>0</v>
      </c>
      <c r="BR27" s="29">
        <f t="shared" si="3"/>
        <v>0</v>
      </c>
      <c r="BS27" s="29">
        <f t="shared" si="3"/>
        <v>0</v>
      </c>
      <c r="BT27" s="29">
        <f t="shared" si="4"/>
        <v>0</v>
      </c>
      <c r="BU27" s="29">
        <f t="shared" si="2"/>
        <v>0</v>
      </c>
      <c r="BV27" s="29">
        <f t="shared" si="2"/>
        <v>0</v>
      </c>
      <c r="BW27" s="29">
        <f t="shared" si="2"/>
        <v>0</v>
      </c>
      <c r="BX27" s="29">
        <f t="shared" si="2"/>
        <v>0</v>
      </c>
      <c r="BY27" s="29">
        <f t="shared" si="2"/>
        <v>0</v>
      </c>
      <c r="BZ27" s="29">
        <f t="shared" si="2"/>
        <v>0</v>
      </c>
      <c r="CA27" s="29">
        <f t="shared" si="2"/>
        <v>0</v>
      </c>
      <c r="CB27" s="30">
        <f t="shared" si="2"/>
        <v>0</v>
      </c>
    </row>
    <row r="28" spans="1:80" x14ac:dyDescent="0.25">
      <c r="A28" s="35" t="s">
        <v>156</v>
      </c>
      <c r="B28" s="46">
        <f>SUMIFS(FastClose!$H$3:$H$20000,FastClose!$K$3:$K$20000,$A28,FastClose!$G$3:$G$20000,B$3,FastClose!$D$3:$D$20000,$A$3)</f>
        <v>0</v>
      </c>
      <c r="C28" s="29">
        <f>SUMIFS(FastClose!$H$3:$H$20000,FastClose!$K$3:$K$20000,$A28,FastClose!$G$3:$G$20000,C$3,FastClose!$D$3:$D$20000,$A$3)</f>
        <v>11145</v>
      </c>
      <c r="D28" s="29">
        <f>SUMIFS(FastClose!$H$3:$H$20000,FastClose!$K$3:$K$20000,$A28,FastClose!$G$3:$G$20000,D$3,FastClose!$D$3:$D$20000,$A$3)</f>
        <v>0</v>
      </c>
      <c r="E28" s="29">
        <f>SUMIFS(FastClose!$H$3:$H$20000,FastClose!$K$3:$K$20000,$A28,FastClose!$G$3:$G$20000,E$3,FastClose!$D$3:$D$20000,$A$3)</f>
        <v>4716</v>
      </c>
      <c r="F28" s="29">
        <f>SUMIFS(FastClose!$H$3:$H$20000,FastClose!$K$3:$K$20000,$A28,FastClose!$G$3:$G$20000,F$3,FastClose!$D$3:$D$20000,$A$3)</f>
        <v>0</v>
      </c>
      <c r="G28" s="29">
        <f>SUMIFS(FastClose!$H$3:$H$20000,FastClose!$K$3:$K$20000,$A28,FastClose!$G$3:$G$20000,G$3,FastClose!$D$3:$D$20000,$A$3)</f>
        <v>0</v>
      </c>
      <c r="H28" s="29">
        <f>SUMIFS(FastClose!$H$3:$H$20000,FastClose!$K$3:$K$20000,$A28,FastClose!$G$3:$G$20000,H$3,FastClose!$D$3:$D$20000,$A$3)</f>
        <v>0</v>
      </c>
      <c r="I28" s="29">
        <f>SUMIFS(FastClose!$H$3:$H$20000,FastClose!$K$3:$K$20000,$A28,FastClose!$G$3:$G$20000,I$3,FastClose!$D$3:$D$20000,$A$3)</f>
        <v>0</v>
      </c>
      <c r="J28" s="29">
        <f>SUMIFS(FastClose!$H$3:$H$20000,FastClose!$K$3:$K$20000,$A28,FastClose!$G$3:$G$20000,J$3,FastClose!$D$3:$D$20000,$A$3)</f>
        <v>0</v>
      </c>
      <c r="K28" s="29">
        <f>SUMIFS(FastClose!$H$3:$H$20000,FastClose!$K$3:$K$20000,$A28,FastClose!$G$3:$G$20000,K$3,FastClose!$D$3:$D$20000,$A$3)</f>
        <v>0</v>
      </c>
      <c r="L28" s="29">
        <f>SUMIFS(FastClose!$H$3:$H$20000,FastClose!$K$3:$K$20000,$A28,FastClose!$G$3:$G$20000,L$3,FastClose!$D$3:$D$20000,$A$3)</f>
        <v>0</v>
      </c>
      <c r="M28" s="29">
        <f>SUMIFS(FastClose!$H$3:$H$20000,FastClose!$K$3:$K$20000,$A28,FastClose!$G$3:$G$20000,M$3,FastClose!$D$3:$D$20000,$A$3)</f>
        <v>0</v>
      </c>
      <c r="N28" s="29">
        <f>SUMIFS(FastClose!$H$3:$H$20000,FastClose!$K$3:$K$20000,$A28,FastClose!$G$3:$G$20000,N$3,FastClose!$D$3:$D$20000,$A$3)</f>
        <v>0</v>
      </c>
      <c r="O28" s="29">
        <f>SUMIFS(FastClose!$H$3:$H$20000,FastClose!$K$3:$K$20000,$A28,FastClose!$G$3:$G$20000,O$3,FastClose!$D$3:$D$20000,$A$3)</f>
        <v>0</v>
      </c>
      <c r="P28" s="29">
        <f>SUMIFS(FastClose!$H$3:$H$20000,FastClose!$K$3:$K$20000,$A28,FastClose!$G$3:$G$20000,P$3,FastClose!$D$3:$D$20000,$A$3)</f>
        <v>0</v>
      </c>
      <c r="Q28" s="29">
        <f>SUMIFS(FastClose!$H$3:$H$20000,FastClose!$K$3:$K$20000,$A28,FastClose!$G$3:$G$20000,Q$3,FastClose!$D$3:$D$20000,$A$3)</f>
        <v>0</v>
      </c>
      <c r="R28" s="29">
        <f>SUMIFS(FastClose!$H$3:$H$20000,FastClose!$K$3:$K$20000,$A28,FastClose!$G$3:$G$20000,R$3,FastClose!$D$3:$D$20000,$A$3)</f>
        <v>0</v>
      </c>
      <c r="S28" s="29">
        <f>SUMIFS(FastClose!$H$3:$H$20000,FastClose!$K$3:$K$20000,$A28,FastClose!$G$3:$G$20000,S$3,FastClose!$D$3:$D$20000,$A$3)</f>
        <v>0</v>
      </c>
      <c r="T28" s="29">
        <f>SUMIFS(FastClose!$H$3:$H$20000,FastClose!$K$3:$K$20000,$A28,FastClose!$G$3:$G$20000,T$3,FastClose!$D$3:$D$20000,$A$3)</f>
        <v>0</v>
      </c>
      <c r="U28" s="29">
        <f>SUMIFS(FastClose!$H$3:$H$20000,FastClose!$K$3:$K$20000,$A28,FastClose!$G$3:$G$20000,U$3,FastClose!$D$3:$D$20000,$A$3)</f>
        <v>0</v>
      </c>
      <c r="V28" s="29">
        <f>SUMIFS(FastClose!$H$3:$H$20000,FastClose!$K$3:$K$20000,$A28,FastClose!$G$3:$G$20000,V$3,FastClose!$D$3:$D$20000,$A$3)</f>
        <v>0</v>
      </c>
      <c r="W28" s="29">
        <f>SUMIFS(FastClose!$H$3:$H$20000,FastClose!$K$3:$K$20000,$A28,FastClose!$G$3:$G$20000,W$3,FastClose!$D$3:$D$20000,$A$3)</f>
        <v>0</v>
      </c>
      <c r="X28" s="29">
        <f>SUMIFS(FastClose!$H$3:$H$20000,FastClose!$K$3:$K$20000,$A28,FastClose!$G$3:$G$20000,X$3,FastClose!$D$3:$D$20000,$A$3)</f>
        <v>0</v>
      </c>
      <c r="Y28" s="29">
        <f>SUMIFS(FastClose!$H$3:$H$20000,FastClose!$K$3:$K$20000,$A28,FastClose!$G$3:$G$20000,Y$3,FastClose!$D$3:$D$20000,$A$3)</f>
        <v>0</v>
      </c>
      <c r="Z28" s="30">
        <f>SUMIFS(FastClose!$H$3:$H$20000,FastClose!$K$3:$K$20000,$A28,FastClose!$G$3:$G$20000,Z$3,FastClose!$D$3:$D$20000,$A$3)</f>
        <v>0</v>
      </c>
      <c r="AB28" s="35" t="s">
        <v>156</v>
      </c>
      <c r="AC28" s="46">
        <f>SUMIFS(BISDATA!$L$3:$L$20000,BISDATA!$A$3:$A$20000,$AB28,BISDATA!$M$3:$M$20000,AC$4,BISDATA!$I$3:$I$20000,$AB$3)</f>
        <v>0</v>
      </c>
      <c r="AD28" s="29">
        <f>SUMIFS(BISDATA!$L$3:$L$20000,BISDATA!$A$3:$A$20000,$AB28,BISDATA!$M$3:$M$20000,AD$4,BISDATA!$I$3:$I$20000,$AB$3)</f>
        <v>11145</v>
      </c>
      <c r="AE28" s="29">
        <f>SUMIFS(BISDATA!$L$3:$L$20000,BISDATA!$A$3:$A$20000,$AB28,BISDATA!$M$3:$M$20000,AE$4,BISDATA!$I$3:$I$20000,$AB$3)</f>
        <v>0</v>
      </c>
      <c r="AF28" s="29">
        <f>SUMIFS(BISDATA!$L$3:$L$20000,BISDATA!$A$3:$A$20000,$AB28,BISDATA!$M$3:$M$20000,AF$4,BISDATA!$I$3:$I$20000,$AB$3)</f>
        <v>4716.0000000000009</v>
      </c>
      <c r="AG28" s="29">
        <f>SUMIFS(BISDATA!$L$3:$L$20000,BISDATA!$A$3:$A$20000,$AB28,BISDATA!$M$3:$M$20000,AG$4,BISDATA!$I$3:$I$20000,$AB$3)</f>
        <v>0</v>
      </c>
      <c r="AH28" s="29">
        <f>SUMIFS(BISDATA!$L$3:$L$20000,BISDATA!$A$3:$A$20000,$AB28,BISDATA!$M$3:$M$20000,AH$4,BISDATA!$I$3:$I$20000,$AB$3)</f>
        <v>0</v>
      </c>
      <c r="AI28" s="29">
        <f>SUMIFS(BISDATA!$L$3:$L$20000,BISDATA!$A$3:$A$20000,$AB28,BISDATA!$M$3:$M$20000,AI$4,BISDATA!$I$3:$I$20000,$AB$3)</f>
        <v>0</v>
      </c>
      <c r="AJ28" s="29">
        <f>SUMIFS(BISDATA!$L$3:$L$20000,BISDATA!$A$3:$A$20000,$AB28,BISDATA!$M$3:$M$20000,AJ$4,BISDATA!$I$3:$I$20000,$AB$3)</f>
        <v>0</v>
      </c>
      <c r="AK28" s="29">
        <f>SUMIFS(BISDATA!$L$3:$L$20000,BISDATA!$A$3:$A$20000,$AB28,BISDATA!$M$3:$M$20000,AK$4,BISDATA!$I$3:$I$20000,$AB$3)</f>
        <v>0</v>
      </c>
      <c r="AL28" s="29">
        <f>SUMIFS(BISDATA!$L$3:$L$20000,BISDATA!$A$3:$A$20000,$AB28,BISDATA!$M$3:$M$20000,AL$4,BISDATA!$I$3:$I$20000,$AB$3)</f>
        <v>0</v>
      </c>
      <c r="AM28" s="29">
        <f>SUMIFS(BISDATA!$L$3:$L$20000,BISDATA!$A$3:$A$20000,$AB28,BISDATA!$M$3:$M$20000,AM$4,BISDATA!$I$3:$I$20000,$AB$3)</f>
        <v>0</v>
      </c>
      <c r="AN28" s="29">
        <f>SUMIFS(BISDATA!$L$3:$L$20000,BISDATA!$A$3:$A$20000,$AB28,BISDATA!$M$3:$M$20000,AN$4,BISDATA!$I$3:$I$20000,$AB$3)</f>
        <v>0</v>
      </c>
      <c r="AO28" s="29">
        <f>SUMIFS(BISDATA!$L$3:$L$20000,BISDATA!$A$3:$A$20000,$AB28,BISDATA!$M$3:$M$20000,AO$4,BISDATA!$I$3:$I$20000,$AB$3)</f>
        <v>0</v>
      </c>
      <c r="AP28" s="29">
        <f>SUMIFS(BISDATA!$L$3:$L$20000,BISDATA!$A$3:$A$20000,$AB28,BISDATA!$M$3:$M$20000,AP$4,BISDATA!$I$3:$I$20000,$AB$3)</f>
        <v>0</v>
      </c>
      <c r="AQ28" s="29">
        <f>SUMIFS(BISDATA!$L$3:$L$20000,BISDATA!$A$3:$A$20000,$AB28,BISDATA!$M$3:$M$20000,AQ$4,BISDATA!$I$3:$I$20000,$AB$3)</f>
        <v>0</v>
      </c>
      <c r="AR28" s="29">
        <f>SUMIFS(BISDATA!$L$3:$L$20000,BISDATA!$A$3:$A$20000,$AB28,BISDATA!$M$3:$M$20000,AR$4,BISDATA!$I$3:$I$20000,$AB$3)</f>
        <v>0</v>
      </c>
      <c r="AS28" s="29">
        <f>SUMIFS(BISDATA!$L$3:$L$20000,BISDATA!$A$3:$A$20000,$AB28,BISDATA!$M$3:$M$20000,AS$4,BISDATA!$I$3:$I$20000,$AB$3)</f>
        <v>0</v>
      </c>
      <c r="AT28" s="29">
        <f>SUMIFS(BISDATA!$L$3:$L$20000,BISDATA!$A$3:$A$20000,$AB28,BISDATA!$M$3:$M$20000,AT$4,BISDATA!$I$3:$I$20000,$AB$3)</f>
        <v>0</v>
      </c>
      <c r="AU28" s="29">
        <f>SUMIFS(BISDATA!$L$3:$L$20000,BISDATA!$A$3:$A$20000,$AB28,BISDATA!$M$3:$M$20000,AU$4,BISDATA!$I$3:$I$20000,$AB$3)</f>
        <v>0</v>
      </c>
      <c r="AV28" s="29">
        <f>SUMIFS(BISDATA!$L$3:$L$20000,BISDATA!$A$3:$A$20000,$AB28,BISDATA!$M$3:$M$20000,AV$4,BISDATA!$I$3:$I$20000,$AB$3)</f>
        <v>0</v>
      </c>
      <c r="AW28" s="29">
        <f>SUMIFS(BISDATA!$L$3:$L$20000,BISDATA!$A$3:$A$20000,$AB28,BISDATA!$M$3:$M$20000,AW$4,BISDATA!$I$3:$I$20000,$AB$3)</f>
        <v>0</v>
      </c>
      <c r="AX28" s="29">
        <f>SUMIFS(BISDATA!$L$3:$L$20000,BISDATA!$A$3:$A$20000,$AB28,BISDATA!$M$3:$M$20000,AX$4,BISDATA!$I$3:$I$20000,$AB$3)</f>
        <v>0</v>
      </c>
      <c r="AY28" s="29">
        <f>SUMIFS(BISDATA!$L$3:$L$20000,BISDATA!$A$3:$A$20000,$AB28,BISDATA!$M$3:$M$20000,AY$4,BISDATA!$I$3:$I$20000,$AB$3)</f>
        <v>0</v>
      </c>
      <c r="AZ28" s="29">
        <f>SUMIFS(BISDATA!$L$3:$L$20000,BISDATA!$A$3:$A$20000,$AB28,BISDATA!$M$3:$M$20000,AZ$4,BISDATA!$I$3:$I$20000,$AB$3)</f>
        <v>0</v>
      </c>
      <c r="BA28" s="30">
        <f>SUMIFS(BISDATA!$L$3:$L$20000,BISDATA!$A$3:$A$20000,$AB28,BISDATA!$M$3:$M$20000,BA$4,BISDATA!$I$3:$I$20000,$AB$3)</f>
        <v>0</v>
      </c>
      <c r="BB28" s="58"/>
      <c r="BC28" s="35" t="s">
        <v>156</v>
      </c>
      <c r="BD28" s="46">
        <f t="shared" si="3"/>
        <v>0</v>
      </c>
      <c r="BE28" s="29">
        <f t="shared" si="3"/>
        <v>0</v>
      </c>
      <c r="BF28" s="29">
        <f t="shared" si="3"/>
        <v>0</v>
      </c>
      <c r="BG28" s="29">
        <f t="shared" si="3"/>
        <v>0</v>
      </c>
      <c r="BH28" s="29">
        <f t="shared" si="3"/>
        <v>0</v>
      </c>
      <c r="BI28" s="29">
        <f t="shared" si="3"/>
        <v>0</v>
      </c>
      <c r="BJ28" s="29">
        <f t="shared" si="3"/>
        <v>0</v>
      </c>
      <c r="BK28" s="29">
        <f t="shared" si="3"/>
        <v>0</v>
      </c>
      <c r="BL28" s="29">
        <f t="shared" si="3"/>
        <v>0</v>
      </c>
      <c r="BM28" s="29">
        <f t="shared" si="3"/>
        <v>0</v>
      </c>
      <c r="BN28" s="29">
        <f t="shared" si="3"/>
        <v>0</v>
      </c>
      <c r="BO28" s="29">
        <f t="shared" si="3"/>
        <v>0</v>
      </c>
      <c r="BP28" s="29">
        <f t="shared" si="3"/>
        <v>0</v>
      </c>
      <c r="BQ28" s="29">
        <f t="shared" si="3"/>
        <v>0</v>
      </c>
      <c r="BR28" s="29">
        <f t="shared" si="3"/>
        <v>0</v>
      </c>
      <c r="BS28" s="29">
        <f t="shared" si="3"/>
        <v>0</v>
      </c>
      <c r="BT28" s="29">
        <f t="shared" si="4"/>
        <v>0</v>
      </c>
      <c r="BU28" s="29">
        <f t="shared" si="2"/>
        <v>0</v>
      </c>
      <c r="BV28" s="29">
        <f t="shared" si="2"/>
        <v>0</v>
      </c>
      <c r="BW28" s="29">
        <f t="shared" si="2"/>
        <v>0</v>
      </c>
      <c r="BX28" s="29">
        <f t="shared" si="2"/>
        <v>0</v>
      </c>
      <c r="BY28" s="29">
        <f t="shared" si="2"/>
        <v>0</v>
      </c>
      <c r="BZ28" s="29">
        <f t="shared" si="2"/>
        <v>0</v>
      </c>
      <c r="CA28" s="29">
        <f t="shared" si="2"/>
        <v>0</v>
      </c>
      <c r="CB28" s="30">
        <f t="shared" si="2"/>
        <v>0</v>
      </c>
    </row>
    <row r="29" spans="1:80" x14ac:dyDescent="0.25">
      <c r="A29" s="36" t="s">
        <v>67</v>
      </c>
      <c r="B29" s="47">
        <f>SUMIFS(FastClose!$H$3:$H$20000,FastClose!$K$3:$K$20000,$A29,FastClose!$G$3:$G$20000,B$3,FastClose!$D$3:$D$20000,$A$3)</f>
        <v>0</v>
      </c>
      <c r="C29" s="31">
        <f>SUMIFS(FastClose!$H$3:$H$20000,FastClose!$K$3:$K$20000,$A29,FastClose!$G$3:$G$20000,C$3,FastClose!$D$3:$D$20000,$A$3)</f>
        <v>0</v>
      </c>
      <c r="D29" s="31">
        <f>SUMIFS(FastClose!$H$3:$H$20000,FastClose!$K$3:$K$20000,$A29,FastClose!$G$3:$G$20000,D$3,FastClose!$D$3:$D$20000,$A$3)</f>
        <v>0</v>
      </c>
      <c r="E29" s="31">
        <f>SUMIFS(FastClose!$H$3:$H$20000,FastClose!$K$3:$K$20000,$A29,FastClose!$G$3:$G$20000,E$3,FastClose!$D$3:$D$20000,$A$3)</f>
        <v>0</v>
      </c>
      <c r="F29" s="31">
        <f>SUMIFS(FastClose!$H$3:$H$20000,FastClose!$K$3:$K$20000,$A29,FastClose!$G$3:$G$20000,F$3,FastClose!$D$3:$D$20000,$A$3)</f>
        <v>0</v>
      </c>
      <c r="G29" s="31">
        <f>SUMIFS(FastClose!$H$3:$H$20000,FastClose!$K$3:$K$20000,$A29,FastClose!$G$3:$G$20000,G$3,FastClose!$D$3:$D$20000,$A$3)</f>
        <v>0</v>
      </c>
      <c r="H29" s="31">
        <f>SUMIFS(FastClose!$H$3:$H$20000,FastClose!$K$3:$K$20000,$A29,FastClose!$G$3:$G$20000,H$3,FastClose!$D$3:$D$20000,$A$3)</f>
        <v>0</v>
      </c>
      <c r="I29" s="31">
        <f>SUMIFS(FastClose!$H$3:$H$20000,FastClose!$K$3:$K$20000,$A29,FastClose!$G$3:$G$20000,I$3,FastClose!$D$3:$D$20000,$A$3)</f>
        <v>0</v>
      </c>
      <c r="J29" s="31">
        <f>SUMIFS(FastClose!$H$3:$H$20000,FastClose!$K$3:$K$20000,$A29,FastClose!$G$3:$G$20000,J$3,FastClose!$D$3:$D$20000,$A$3)</f>
        <v>0</v>
      </c>
      <c r="K29" s="31">
        <f>SUMIFS(FastClose!$H$3:$H$20000,FastClose!$K$3:$K$20000,$A29,FastClose!$G$3:$G$20000,K$3,FastClose!$D$3:$D$20000,$A$3)</f>
        <v>0</v>
      </c>
      <c r="L29" s="31">
        <f>SUMIFS(FastClose!$H$3:$H$20000,FastClose!$K$3:$K$20000,$A29,FastClose!$G$3:$G$20000,L$3,FastClose!$D$3:$D$20000,$A$3)</f>
        <v>0</v>
      </c>
      <c r="M29" s="31">
        <f>SUMIFS(FastClose!$H$3:$H$20000,FastClose!$K$3:$K$20000,$A29,FastClose!$G$3:$G$20000,M$3,FastClose!$D$3:$D$20000,$A$3)</f>
        <v>0</v>
      </c>
      <c r="N29" s="31">
        <f>SUMIFS(FastClose!$H$3:$H$20000,FastClose!$K$3:$K$20000,$A29,FastClose!$G$3:$G$20000,N$3,FastClose!$D$3:$D$20000,$A$3)</f>
        <v>0</v>
      </c>
      <c r="O29" s="31">
        <f>SUMIFS(FastClose!$H$3:$H$20000,FastClose!$K$3:$K$20000,$A29,FastClose!$G$3:$G$20000,O$3,FastClose!$D$3:$D$20000,$A$3)</f>
        <v>0</v>
      </c>
      <c r="P29" s="31">
        <f>SUMIFS(FastClose!$H$3:$H$20000,FastClose!$K$3:$K$20000,$A29,FastClose!$G$3:$G$20000,P$3,FastClose!$D$3:$D$20000,$A$3)</f>
        <v>0</v>
      </c>
      <c r="Q29" s="31">
        <f>SUMIFS(FastClose!$H$3:$H$20000,FastClose!$K$3:$K$20000,$A29,FastClose!$G$3:$G$20000,Q$3,FastClose!$D$3:$D$20000,$A$3)</f>
        <v>0</v>
      </c>
      <c r="R29" s="31">
        <f>SUMIFS(FastClose!$H$3:$H$20000,FastClose!$K$3:$K$20000,$A29,FastClose!$G$3:$G$20000,R$3,FastClose!$D$3:$D$20000,$A$3)</f>
        <v>0</v>
      </c>
      <c r="S29" s="31">
        <f>SUMIFS(FastClose!$H$3:$H$20000,FastClose!$K$3:$K$20000,$A29,FastClose!$G$3:$G$20000,S$3,FastClose!$D$3:$D$20000,$A$3)</f>
        <v>0</v>
      </c>
      <c r="T29" s="31">
        <f>SUMIFS(FastClose!$H$3:$H$20000,FastClose!$K$3:$K$20000,$A29,FastClose!$G$3:$G$20000,T$3,FastClose!$D$3:$D$20000,$A$3)</f>
        <v>0</v>
      </c>
      <c r="U29" s="31">
        <f>SUMIFS(FastClose!$H$3:$H$20000,FastClose!$K$3:$K$20000,$A29,FastClose!$G$3:$G$20000,U$3,FastClose!$D$3:$D$20000,$A$3)</f>
        <v>0</v>
      </c>
      <c r="V29" s="31">
        <f>SUMIFS(FastClose!$H$3:$H$20000,FastClose!$K$3:$K$20000,$A29,FastClose!$G$3:$G$20000,V$3,FastClose!$D$3:$D$20000,$A$3)</f>
        <v>0</v>
      </c>
      <c r="W29" s="31">
        <f>SUMIFS(FastClose!$H$3:$H$20000,FastClose!$K$3:$K$20000,$A29,FastClose!$G$3:$G$20000,W$3,FastClose!$D$3:$D$20000,$A$3)</f>
        <v>0</v>
      </c>
      <c r="X29" s="31">
        <f>SUMIFS(FastClose!$H$3:$H$20000,FastClose!$K$3:$K$20000,$A29,FastClose!$G$3:$G$20000,X$3,FastClose!$D$3:$D$20000,$A$3)</f>
        <v>0</v>
      </c>
      <c r="Y29" s="31">
        <f>SUMIFS(FastClose!$H$3:$H$20000,FastClose!$K$3:$K$20000,$A29,FastClose!$G$3:$G$20000,Y$3,FastClose!$D$3:$D$20000,$A$3)</f>
        <v>0</v>
      </c>
      <c r="Z29" s="32">
        <f>SUMIFS(FastClose!$H$3:$H$20000,FastClose!$K$3:$K$20000,$A29,FastClose!$G$3:$G$20000,Z$3,FastClose!$D$3:$D$20000,$A$3)</f>
        <v>0</v>
      </c>
      <c r="AB29" s="36" t="s">
        <v>67</v>
      </c>
      <c r="AC29" s="47">
        <f>SUMIFS(BISDATA!$L$3:$L$20000,BISDATA!$A$3:$A$20000,$AB29,BISDATA!$M$3:$M$20000,AC$4,BISDATA!$I$3:$I$20000,$AB$3)</f>
        <v>0</v>
      </c>
      <c r="AD29" s="31">
        <f>SUMIFS(BISDATA!$L$3:$L$20000,BISDATA!$A$3:$A$20000,$AB29,BISDATA!$M$3:$M$20000,AD$4,BISDATA!$I$3:$I$20000,$AB$3)</f>
        <v>0</v>
      </c>
      <c r="AE29" s="31">
        <f>SUMIFS(BISDATA!$L$3:$L$20000,BISDATA!$A$3:$A$20000,$AB29,BISDATA!$M$3:$M$20000,AE$4,BISDATA!$I$3:$I$20000,$AB$3)</f>
        <v>0</v>
      </c>
      <c r="AF29" s="31">
        <f>SUMIFS(BISDATA!$L$3:$L$20000,BISDATA!$A$3:$A$20000,$AB29,BISDATA!$M$3:$M$20000,AF$4,BISDATA!$I$3:$I$20000,$AB$3)</f>
        <v>0</v>
      </c>
      <c r="AG29" s="31">
        <f>SUMIFS(BISDATA!$L$3:$L$20000,BISDATA!$A$3:$A$20000,$AB29,BISDATA!$M$3:$M$20000,AG$4,BISDATA!$I$3:$I$20000,$AB$3)</f>
        <v>0</v>
      </c>
      <c r="AH29" s="31">
        <f>SUMIFS(BISDATA!$L$3:$L$20000,BISDATA!$A$3:$A$20000,$AB29,BISDATA!$M$3:$M$20000,AH$4,BISDATA!$I$3:$I$20000,$AB$3)</f>
        <v>0</v>
      </c>
      <c r="AI29" s="31">
        <f>SUMIFS(BISDATA!$L$3:$L$20000,BISDATA!$A$3:$A$20000,$AB29,BISDATA!$M$3:$M$20000,AI$4,BISDATA!$I$3:$I$20000,$AB$3)</f>
        <v>0</v>
      </c>
      <c r="AJ29" s="31">
        <f>SUMIFS(BISDATA!$L$3:$L$20000,BISDATA!$A$3:$A$20000,$AB29,BISDATA!$M$3:$M$20000,AJ$4,BISDATA!$I$3:$I$20000,$AB$3)</f>
        <v>0</v>
      </c>
      <c r="AK29" s="31">
        <f>SUMIFS(BISDATA!$L$3:$L$20000,BISDATA!$A$3:$A$20000,$AB29,BISDATA!$M$3:$M$20000,AK$4,BISDATA!$I$3:$I$20000,$AB$3)</f>
        <v>0</v>
      </c>
      <c r="AL29" s="31">
        <f>SUMIFS(BISDATA!$L$3:$L$20000,BISDATA!$A$3:$A$20000,$AB29,BISDATA!$M$3:$M$20000,AL$4,BISDATA!$I$3:$I$20000,$AB$3)</f>
        <v>0</v>
      </c>
      <c r="AM29" s="31">
        <f>SUMIFS(BISDATA!$L$3:$L$20000,BISDATA!$A$3:$A$20000,$AB29,BISDATA!$M$3:$M$20000,AM$4,BISDATA!$I$3:$I$20000,$AB$3)</f>
        <v>0</v>
      </c>
      <c r="AN29" s="31">
        <f>SUMIFS(BISDATA!$L$3:$L$20000,BISDATA!$A$3:$A$20000,$AB29,BISDATA!$M$3:$M$20000,AN$4,BISDATA!$I$3:$I$20000,$AB$3)</f>
        <v>0</v>
      </c>
      <c r="AO29" s="31">
        <f>SUMIFS(BISDATA!$L$3:$L$20000,BISDATA!$A$3:$A$20000,$AB29,BISDATA!$M$3:$M$20000,AO$4,BISDATA!$I$3:$I$20000,$AB$3)</f>
        <v>0</v>
      </c>
      <c r="AP29" s="31">
        <f>SUMIFS(BISDATA!$L$3:$L$20000,BISDATA!$A$3:$A$20000,$AB29,BISDATA!$M$3:$M$20000,AP$4,BISDATA!$I$3:$I$20000,$AB$3)</f>
        <v>0</v>
      </c>
      <c r="AQ29" s="31">
        <f>SUMIFS(BISDATA!$L$3:$L$20000,BISDATA!$A$3:$A$20000,$AB29,BISDATA!$M$3:$M$20000,AQ$4,BISDATA!$I$3:$I$20000,$AB$3)</f>
        <v>0</v>
      </c>
      <c r="AR29" s="31">
        <f>SUMIFS(BISDATA!$L$3:$L$20000,BISDATA!$A$3:$A$20000,$AB29,BISDATA!$M$3:$M$20000,AR$4,BISDATA!$I$3:$I$20000,$AB$3)</f>
        <v>0</v>
      </c>
      <c r="AS29" s="31">
        <f>SUMIFS(BISDATA!$L$3:$L$20000,BISDATA!$A$3:$A$20000,$AB29,BISDATA!$M$3:$M$20000,AS$4,BISDATA!$I$3:$I$20000,$AB$3)</f>
        <v>0</v>
      </c>
      <c r="AT29" s="31">
        <f>SUMIFS(BISDATA!$L$3:$L$20000,BISDATA!$A$3:$A$20000,$AB29,BISDATA!$M$3:$M$20000,AT$4,BISDATA!$I$3:$I$20000,$AB$3)</f>
        <v>0</v>
      </c>
      <c r="AU29" s="31">
        <f>SUMIFS(BISDATA!$L$3:$L$20000,BISDATA!$A$3:$A$20000,$AB29,BISDATA!$M$3:$M$20000,AU$4,BISDATA!$I$3:$I$20000,$AB$3)</f>
        <v>0</v>
      </c>
      <c r="AV29" s="31">
        <f>SUMIFS(BISDATA!$L$3:$L$20000,BISDATA!$A$3:$A$20000,$AB29,BISDATA!$M$3:$M$20000,AV$4,BISDATA!$I$3:$I$20000,$AB$3)</f>
        <v>0</v>
      </c>
      <c r="AW29" s="31">
        <f>SUMIFS(BISDATA!$L$3:$L$20000,BISDATA!$A$3:$A$20000,$AB29,BISDATA!$M$3:$M$20000,AW$4,BISDATA!$I$3:$I$20000,$AB$3)</f>
        <v>0</v>
      </c>
      <c r="AX29" s="31">
        <f>SUMIFS(BISDATA!$L$3:$L$20000,BISDATA!$A$3:$A$20000,$AB29,BISDATA!$M$3:$M$20000,AX$4,BISDATA!$I$3:$I$20000,$AB$3)</f>
        <v>0</v>
      </c>
      <c r="AY29" s="31">
        <f>SUMIFS(BISDATA!$L$3:$L$20000,BISDATA!$A$3:$A$20000,$AB29,BISDATA!$M$3:$M$20000,AY$4,BISDATA!$I$3:$I$20000,$AB$3)</f>
        <v>0</v>
      </c>
      <c r="AZ29" s="31">
        <f>SUMIFS(BISDATA!$L$3:$L$20000,BISDATA!$A$3:$A$20000,$AB29,BISDATA!$M$3:$M$20000,AZ$4,BISDATA!$I$3:$I$20000,$AB$3)</f>
        <v>0</v>
      </c>
      <c r="BA29" s="32">
        <f>SUMIFS(BISDATA!$L$3:$L$20000,BISDATA!$A$3:$A$20000,$AB29,BISDATA!$M$3:$M$20000,BA$4,BISDATA!$I$3:$I$20000,$AB$3)</f>
        <v>0</v>
      </c>
      <c r="BB29" s="58"/>
      <c r="BC29" s="36" t="s">
        <v>67</v>
      </c>
      <c r="BD29" s="47">
        <f t="shared" si="3"/>
        <v>0</v>
      </c>
      <c r="BE29" s="31">
        <f t="shared" si="3"/>
        <v>0</v>
      </c>
      <c r="BF29" s="31">
        <f t="shared" si="3"/>
        <v>0</v>
      </c>
      <c r="BG29" s="31">
        <f t="shared" si="3"/>
        <v>0</v>
      </c>
      <c r="BH29" s="31">
        <f t="shared" si="3"/>
        <v>0</v>
      </c>
      <c r="BI29" s="31">
        <f t="shared" si="3"/>
        <v>0</v>
      </c>
      <c r="BJ29" s="31">
        <f t="shared" si="3"/>
        <v>0</v>
      </c>
      <c r="BK29" s="31">
        <f t="shared" si="3"/>
        <v>0</v>
      </c>
      <c r="BL29" s="31">
        <f t="shared" si="3"/>
        <v>0</v>
      </c>
      <c r="BM29" s="31">
        <f t="shared" si="3"/>
        <v>0</v>
      </c>
      <c r="BN29" s="31">
        <f t="shared" si="3"/>
        <v>0</v>
      </c>
      <c r="BO29" s="31">
        <f t="shared" si="3"/>
        <v>0</v>
      </c>
      <c r="BP29" s="31">
        <f t="shared" si="3"/>
        <v>0</v>
      </c>
      <c r="BQ29" s="31">
        <f t="shared" si="3"/>
        <v>0</v>
      </c>
      <c r="BR29" s="31">
        <f t="shared" si="3"/>
        <v>0</v>
      </c>
      <c r="BS29" s="31">
        <f t="shared" si="3"/>
        <v>0</v>
      </c>
      <c r="BT29" s="31">
        <f t="shared" si="4"/>
        <v>0</v>
      </c>
      <c r="BU29" s="31">
        <f t="shared" si="2"/>
        <v>0</v>
      </c>
      <c r="BV29" s="31">
        <f t="shared" si="2"/>
        <v>0</v>
      </c>
      <c r="BW29" s="31">
        <f t="shared" si="2"/>
        <v>0</v>
      </c>
      <c r="BX29" s="31">
        <f t="shared" si="2"/>
        <v>0</v>
      </c>
      <c r="BY29" s="31">
        <f t="shared" si="2"/>
        <v>0</v>
      </c>
      <c r="BZ29" s="31">
        <f t="shared" si="2"/>
        <v>0</v>
      </c>
      <c r="CA29" s="31">
        <f t="shared" si="2"/>
        <v>0</v>
      </c>
      <c r="CB29" s="32">
        <f t="shared" si="2"/>
        <v>0</v>
      </c>
    </row>
    <row r="30" spans="1:80" x14ac:dyDescent="0.25">
      <c r="A30" s="36" t="s">
        <v>301</v>
      </c>
      <c r="B30" s="49">
        <f>SUMIFS(FastClose!$H$3:$H$20000,FastClose!$K$3:$K$20000,$A30,FastClose!$G$3:$G$20000,B$3,FastClose!$D$3:$D$20000,$A$3)</f>
        <v>9669696.2699999996</v>
      </c>
      <c r="C30" s="50">
        <f>SUMIFS(FastClose!$H$3:$H$20000,FastClose!$K$3:$K$20000,$A30,FastClose!$G$3:$G$20000,C$3,FastClose!$D$3:$D$20000,$A$3)</f>
        <v>40577239.519999996</v>
      </c>
      <c r="D30" s="50">
        <f>SUMIFS(FastClose!$H$3:$H$20000,FastClose!$K$3:$K$20000,$A30,FastClose!$G$3:$G$20000,D$3,FastClose!$D$3:$D$20000,$A$3)</f>
        <v>26416826.68999999</v>
      </c>
      <c r="E30" s="50">
        <f>SUMIFS(FastClose!$H$3:$H$20000,FastClose!$K$3:$K$20000,$A30,FastClose!$G$3:$G$20000,E$3,FastClose!$D$3:$D$20000,$A$3)</f>
        <v>19229198.329999987</v>
      </c>
      <c r="F30" s="50">
        <f>SUMIFS(FastClose!$H$3:$H$20000,FastClose!$K$3:$K$20000,$A30,FastClose!$G$3:$G$20000,F$3,FastClose!$D$3:$D$20000,$A$3)</f>
        <v>14615894.9</v>
      </c>
      <c r="G30" s="50">
        <f>SUMIFS(FastClose!$H$3:$H$20000,FastClose!$K$3:$K$20000,$A30,FastClose!$G$3:$G$20000,G$3,FastClose!$D$3:$D$20000,$A$3)</f>
        <v>11449096.490000011</v>
      </c>
      <c r="H30" s="50">
        <f>SUMIFS(FastClose!$H$3:$H$20000,FastClose!$K$3:$K$20000,$A30,FastClose!$G$3:$G$20000,H$3,FastClose!$D$3:$D$20000,$A$3)</f>
        <v>3322968.0200000019</v>
      </c>
      <c r="I30" s="50">
        <f>SUMIFS(FastClose!$H$3:$H$20000,FastClose!$K$3:$K$20000,$A30,FastClose!$G$3:$G$20000,I$3,FastClose!$D$3:$D$20000,$A$3)</f>
        <v>5897514.7700000005</v>
      </c>
      <c r="J30" s="50">
        <f>SUMIFS(FastClose!$H$3:$H$20000,FastClose!$K$3:$K$20000,$A30,FastClose!$G$3:$G$20000,J$3,FastClose!$D$3:$D$20000,$A$3)</f>
        <v>2656536.1500000004</v>
      </c>
      <c r="K30" s="50">
        <f>SUMIFS(FastClose!$H$3:$H$20000,FastClose!$K$3:$K$20000,$A30,FastClose!$G$3:$G$20000,K$3,FastClose!$D$3:$D$20000,$A$3)</f>
        <v>1863638.6</v>
      </c>
      <c r="L30" s="50">
        <f>SUMIFS(FastClose!$H$3:$H$20000,FastClose!$K$3:$K$20000,$A30,FastClose!$G$3:$G$20000,L$3,FastClose!$D$3:$D$20000,$A$3)</f>
        <v>2108376.6800000006</v>
      </c>
      <c r="M30" s="50">
        <f>SUMIFS(FastClose!$H$3:$H$20000,FastClose!$K$3:$K$20000,$A30,FastClose!$G$3:$G$20000,M$3,FastClose!$D$3:$D$20000,$A$3)</f>
        <v>1427639.5999999999</v>
      </c>
      <c r="N30" s="50">
        <f>SUMIFS(FastClose!$H$3:$H$20000,FastClose!$K$3:$K$20000,$A30,FastClose!$G$3:$G$20000,N$3,FastClose!$D$3:$D$20000,$A$3)</f>
        <v>2195242.6800000002</v>
      </c>
      <c r="O30" s="50">
        <f>SUMIFS(FastClose!$H$3:$H$20000,FastClose!$K$3:$K$20000,$A30,FastClose!$G$3:$G$20000,O$3,FastClose!$D$3:$D$20000,$A$3)</f>
        <v>1070481.9999999998</v>
      </c>
      <c r="P30" s="50">
        <f>SUMIFS(FastClose!$H$3:$H$20000,FastClose!$K$3:$K$20000,$A30,FastClose!$G$3:$G$20000,P$3,FastClose!$D$3:$D$20000,$A$3)</f>
        <v>1662384.4999999995</v>
      </c>
      <c r="Q30" s="50">
        <f>SUMIFS(FastClose!$H$3:$H$20000,FastClose!$K$3:$K$20000,$A30,FastClose!$G$3:$G$20000,Q$3,FastClose!$D$3:$D$20000,$A$3)</f>
        <v>1559680.8399999999</v>
      </c>
      <c r="R30" s="50">
        <f>SUMIFS(FastClose!$H$3:$H$20000,FastClose!$K$3:$K$20000,$A30,FastClose!$G$3:$G$20000,R$3,FastClose!$D$3:$D$20000,$A$3)</f>
        <v>1422905.6100000003</v>
      </c>
      <c r="S30" s="50">
        <f>SUMIFS(FastClose!$H$3:$H$20000,FastClose!$K$3:$K$20000,$A30,FastClose!$G$3:$G$20000,S$3,FastClose!$D$3:$D$20000,$A$3)</f>
        <v>855206.31</v>
      </c>
      <c r="T30" s="50">
        <f>SUMIFS(FastClose!$H$3:$H$20000,FastClose!$K$3:$K$20000,$A30,FastClose!$G$3:$G$20000,T$3,FastClose!$D$3:$D$20000,$A$3)</f>
        <v>603453.72</v>
      </c>
      <c r="U30" s="50">
        <f>SUMIFS(FastClose!$H$3:$H$20000,FastClose!$K$3:$K$20000,$A30,FastClose!$G$3:$G$20000,U$3,FastClose!$D$3:$D$20000,$A$3)</f>
        <v>1461131.9500000002</v>
      </c>
      <c r="V30" s="50">
        <f>SUMIFS(FastClose!$H$3:$H$20000,FastClose!$K$3:$K$20000,$A30,FastClose!$G$3:$G$20000,V$3,FastClose!$D$3:$D$20000,$A$3)</f>
        <v>155834.03</v>
      </c>
      <c r="W30" s="50">
        <f>SUMIFS(FastClose!$H$3:$H$20000,FastClose!$K$3:$K$20000,$A30,FastClose!$G$3:$G$20000,W$3,FastClose!$D$3:$D$20000,$A$3)</f>
        <v>768420.35</v>
      </c>
      <c r="X30" s="50">
        <f>SUMIFS(FastClose!$H$3:$H$20000,FastClose!$K$3:$K$20000,$A30,FastClose!$G$3:$G$20000,X$3,FastClose!$D$3:$D$20000,$A$3)</f>
        <v>173532.63</v>
      </c>
      <c r="Y30" s="50">
        <f>SUMIFS(FastClose!$H$3:$H$20000,FastClose!$K$3:$K$20000,$A30,FastClose!$G$3:$G$20000,Y$3,FastClose!$D$3:$D$20000,$A$3)</f>
        <v>-68367.320000000007</v>
      </c>
      <c r="Z30" s="51">
        <f>SUMIFS(FastClose!$H$3:$H$20000,FastClose!$K$3:$K$20000,$A30,FastClose!$G$3:$G$20000,Z$3,FastClose!$D$3:$D$20000,$A$3)</f>
        <v>1896079.2900000005</v>
      </c>
      <c r="AB30" s="36" t="s">
        <v>301</v>
      </c>
      <c r="AC30" s="49">
        <f>SUMIFS(BISDATA!$L$3:$L$20000,BISDATA!$A$3:$A$20000,$AB30,BISDATA!$M$3:$M$20000,AC$4,BISDATA!$I$3:$I$20000,$AB$3)</f>
        <v>9597301.8399999961</v>
      </c>
      <c r="AD30" s="50">
        <f>SUMIFS(BISDATA!$L$3:$L$20000,BISDATA!$A$3:$A$20000,$AB30,BISDATA!$M$3:$M$20000,AD$4,BISDATA!$I$3:$I$20000,$AB$3)</f>
        <v>40024407.070000038</v>
      </c>
      <c r="AE30" s="50">
        <f>SUMIFS(BISDATA!$L$3:$L$20000,BISDATA!$A$3:$A$20000,$AB30,BISDATA!$M$3:$M$20000,AE$4,BISDATA!$I$3:$I$20000,$AB$3)</f>
        <v>25436575.129999977</v>
      </c>
      <c r="AF30" s="50">
        <f>SUMIFS(BISDATA!$L$3:$L$20000,BISDATA!$A$3:$A$20000,$AB30,BISDATA!$M$3:$M$20000,AF$4,BISDATA!$I$3:$I$20000,$AB$3)</f>
        <v>16876167.329999983</v>
      </c>
      <c r="AG30" s="50">
        <f>SUMIFS(BISDATA!$L$3:$L$20000,BISDATA!$A$3:$A$20000,$AB30,BISDATA!$M$3:$M$20000,AG$4,BISDATA!$I$3:$I$20000,$AB$3)</f>
        <v>13274736.940000007</v>
      </c>
      <c r="AH30" s="50">
        <f>SUMIFS(BISDATA!$L$3:$L$20000,BISDATA!$A$3:$A$20000,$AB30,BISDATA!$M$3:$M$20000,AH$4,BISDATA!$I$3:$I$20000,$AB$3)</f>
        <v>10757230.950000003</v>
      </c>
      <c r="AI30" s="50">
        <f>SUMIFS(BISDATA!$L$3:$L$20000,BISDATA!$A$3:$A$20000,$AB30,BISDATA!$M$3:$M$20000,AI$4,BISDATA!$I$3:$I$20000,$AB$3)</f>
        <v>3109524.100000001</v>
      </c>
      <c r="AJ30" s="50">
        <f>SUMIFS(BISDATA!$L$3:$L$20000,BISDATA!$A$3:$A$20000,$AB30,BISDATA!$M$3:$M$20000,AJ$4,BISDATA!$I$3:$I$20000,$AB$3)</f>
        <v>4787368.0099999979</v>
      </c>
      <c r="AK30" s="50">
        <f>SUMIFS(BISDATA!$L$3:$L$20000,BISDATA!$A$3:$A$20000,$AB30,BISDATA!$M$3:$M$20000,AK$4,BISDATA!$I$3:$I$20000,$AB$3)</f>
        <v>2591416.9300000002</v>
      </c>
      <c r="AL30" s="50">
        <f>SUMIFS(BISDATA!$L$3:$L$20000,BISDATA!$A$3:$A$20000,$AB30,BISDATA!$M$3:$M$20000,AL$4,BISDATA!$I$3:$I$20000,$AB$3)</f>
        <v>1741881.190000002</v>
      </c>
      <c r="AM30" s="50">
        <f>SUMIFS(BISDATA!$L$3:$L$20000,BISDATA!$A$3:$A$20000,$AB30,BISDATA!$M$3:$M$20000,AM$4,BISDATA!$I$3:$I$20000,$AB$3)</f>
        <v>1735984.5900000008</v>
      </c>
      <c r="AN30" s="50">
        <f>SUMIFS(BISDATA!$L$3:$L$20000,BISDATA!$A$3:$A$20000,$AB30,BISDATA!$M$3:$M$20000,AN$4,BISDATA!$I$3:$I$20000,$AB$3)</f>
        <v>757393.09000000008</v>
      </c>
      <c r="AO30" s="50">
        <f>SUMIFS(BISDATA!$L$3:$L$20000,BISDATA!$A$3:$A$20000,$AB30,BISDATA!$M$3:$M$20000,AO$4,BISDATA!$I$3:$I$20000,$AB$3)</f>
        <v>2108828.3400000003</v>
      </c>
      <c r="AP30" s="50">
        <f>SUMIFS(BISDATA!$L$3:$L$20000,BISDATA!$A$3:$A$20000,$AB30,BISDATA!$M$3:$M$20000,AP$4,BISDATA!$I$3:$I$20000,$AB$3)</f>
        <v>848978.5</v>
      </c>
      <c r="AQ30" s="50">
        <f>SUMIFS(BISDATA!$L$3:$L$20000,BISDATA!$A$3:$A$20000,$AB30,BISDATA!$M$3:$M$20000,AQ$4,BISDATA!$I$3:$I$20000,$AB$3)</f>
        <v>1207122.3899999997</v>
      </c>
      <c r="AR30" s="50">
        <f>SUMIFS(BISDATA!$L$3:$L$20000,BISDATA!$A$3:$A$20000,$AB30,BISDATA!$M$3:$M$20000,AR$4,BISDATA!$I$3:$I$20000,$AB$3)</f>
        <v>1422508.8200000003</v>
      </c>
      <c r="AS30" s="50">
        <f>SUMIFS(BISDATA!$L$3:$L$20000,BISDATA!$A$3:$A$20000,$AB30,BISDATA!$M$3:$M$20000,AS$4,BISDATA!$I$3:$I$20000,$AB$3)</f>
        <v>1199418.3800000004</v>
      </c>
      <c r="AT30" s="50">
        <f>SUMIFS(BISDATA!$L$3:$L$20000,BISDATA!$A$3:$A$20000,$AB30,BISDATA!$M$3:$M$20000,AT$4,BISDATA!$I$3:$I$20000,$AB$3)</f>
        <v>841062.66999999993</v>
      </c>
      <c r="AU30" s="50">
        <f>SUMIFS(BISDATA!$L$3:$L$20000,BISDATA!$A$3:$A$20000,$AB30,BISDATA!$M$3:$M$20000,AU$4,BISDATA!$I$3:$I$20000,$AB$3)</f>
        <v>531145.57000000007</v>
      </c>
      <c r="AV30" s="50">
        <f>SUMIFS(BISDATA!$L$3:$L$20000,BISDATA!$A$3:$A$20000,$AB30,BISDATA!$M$3:$M$20000,AV$4,BISDATA!$I$3:$I$20000,$AB$3)</f>
        <v>1408100.5300000031</v>
      </c>
      <c r="AW30" s="50">
        <f>SUMIFS(BISDATA!$L$3:$L$20000,BISDATA!$A$3:$A$20000,$AB30,BISDATA!$M$3:$M$20000,AW$4,BISDATA!$I$3:$I$20000,$AB$3)</f>
        <v>155773.15000000002</v>
      </c>
      <c r="AX30" s="50">
        <f>SUMIFS(BISDATA!$L$3:$L$20000,BISDATA!$A$3:$A$20000,$AB30,BISDATA!$M$3:$M$20000,AX$4,BISDATA!$I$3:$I$20000,$AB$3)</f>
        <v>768451.71</v>
      </c>
      <c r="AY30" s="50">
        <f>SUMIFS(BISDATA!$L$3:$L$20000,BISDATA!$A$3:$A$20000,$AB30,BISDATA!$M$3:$M$20000,AY$4,BISDATA!$I$3:$I$20000,$AB$3)</f>
        <v>173532.63000000006</v>
      </c>
      <c r="AZ30" s="50">
        <f>SUMIFS(BISDATA!$L$3:$L$20000,BISDATA!$A$3:$A$20000,$AB30,BISDATA!$M$3:$M$20000,AZ$4,BISDATA!$I$3:$I$20000,$AB$3)</f>
        <v>-68367.320000000036</v>
      </c>
      <c r="BA30" s="51">
        <f>SUMIFS(BISDATA!$L$3:$L$20000,BISDATA!$A$3:$A$20000,$AB30,BISDATA!$M$3:$M$20000,BA$4,BISDATA!$I$3:$I$20000,$AB$3)</f>
        <v>1878930.7900000005</v>
      </c>
      <c r="BB30" s="58"/>
      <c r="BC30" s="36" t="s">
        <v>301</v>
      </c>
      <c r="BD30" s="49">
        <f t="shared" si="3"/>
        <v>-72394.430000003427</v>
      </c>
      <c r="BE30" s="50">
        <f t="shared" si="3"/>
        <v>-552832.44999995828</v>
      </c>
      <c r="BF30" s="50">
        <f t="shared" si="3"/>
        <v>-980251.56000001356</v>
      </c>
      <c r="BG30" s="50">
        <f t="shared" si="3"/>
        <v>-2353031.0000000037</v>
      </c>
      <c r="BH30" s="50">
        <f t="shared" si="3"/>
        <v>-1341157.9599999934</v>
      </c>
      <c r="BI30" s="50">
        <f t="shared" si="3"/>
        <v>-691865.54000000842</v>
      </c>
      <c r="BJ30" s="50">
        <f t="shared" si="3"/>
        <v>-213443.92000000086</v>
      </c>
      <c r="BK30" s="50">
        <f t="shared" si="3"/>
        <v>-1110146.7600000026</v>
      </c>
      <c r="BL30" s="50">
        <f t="shared" si="3"/>
        <v>-65119.220000000205</v>
      </c>
      <c r="BM30" s="50">
        <f t="shared" si="3"/>
        <v>-121757.40999999805</v>
      </c>
      <c r="BN30" s="50">
        <f t="shared" si="3"/>
        <v>-372392.08999999985</v>
      </c>
      <c r="BO30" s="50">
        <f t="shared" si="3"/>
        <v>-670246.50999999978</v>
      </c>
      <c r="BP30" s="50">
        <f t="shared" si="3"/>
        <v>-86414.339999999851</v>
      </c>
      <c r="BQ30" s="50">
        <f t="shared" si="3"/>
        <v>-221503.49999999977</v>
      </c>
      <c r="BR30" s="50">
        <f t="shared" si="3"/>
        <v>-455262.10999999987</v>
      </c>
      <c r="BS30" s="50">
        <f t="shared" si="3"/>
        <v>-137172.01999999955</v>
      </c>
      <c r="BT30" s="50">
        <f t="shared" si="4"/>
        <v>-223487.22999999998</v>
      </c>
      <c r="BU30" s="50">
        <f t="shared" si="2"/>
        <v>-14143.64000000013</v>
      </c>
      <c r="BV30" s="50">
        <f t="shared" si="2"/>
        <v>-72308.149999999907</v>
      </c>
      <c r="BW30" s="50">
        <f t="shared" si="2"/>
        <v>-53031.419999997132</v>
      </c>
      <c r="BX30" s="50">
        <f t="shared" si="2"/>
        <v>-60.879999999975553</v>
      </c>
      <c r="BY30" s="50">
        <f t="shared" si="2"/>
        <v>31.35999999998603</v>
      </c>
      <c r="BZ30" s="50">
        <f t="shared" si="2"/>
        <v>0</v>
      </c>
      <c r="CA30" s="50">
        <f t="shared" si="2"/>
        <v>0</v>
      </c>
      <c r="CB30" s="51">
        <f t="shared" si="2"/>
        <v>-17148.5</v>
      </c>
    </row>
    <row r="31" spans="1:80" x14ac:dyDescent="0.25">
      <c r="A31" s="23"/>
      <c r="AB31" s="58"/>
      <c r="AC31" s="58"/>
      <c r="AD31" s="58"/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58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8"/>
      <c r="BH31" s="58"/>
      <c r="BI31" s="58"/>
      <c r="BJ31" s="58"/>
      <c r="BK31" s="58"/>
      <c r="BL31" s="58"/>
      <c r="BM31" s="58"/>
      <c r="BN31" s="58"/>
      <c r="BO31" s="58"/>
      <c r="BP31" s="58"/>
      <c r="BQ31" s="58"/>
      <c r="BR31" s="58"/>
      <c r="BS31" s="58"/>
      <c r="BT31" s="58"/>
      <c r="BU31" s="58"/>
      <c r="BV31" s="58"/>
      <c r="BW31" s="58"/>
      <c r="BX31" s="58"/>
      <c r="BY31" s="58"/>
      <c r="BZ31" s="58"/>
      <c r="CA31" s="58"/>
      <c r="CB31" s="58"/>
    </row>
    <row r="32" spans="1:80" x14ac:dyDescent="0.25">
      <c r="A32" t="s">
        <v>373</v>
      </c>
      <c r="B32" s="37">
        <f>SUM(B5:Z30)</f>
        <v>398051457.84999973</v>
      </c>
      <c r="AB32" s="58" t="s">
        <v>373</v>
      </c>
      <c r="AC32" s="37">
        <f>SUM(AC5:BA30)</f>
        <v>392529232.14000052</v>
      </c>
      <c r="AD32" s="58"/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58"/>
      <c r="BK32" s="58"/>
      <c r="BL32" s="58"/>
      <c r="BM32" s="58"/>
      <c r="BN32" s="58"/>
      <c r="BO32" s="58"/>
      <c r="BP32" s="58"/>
      <c r="BQ32" s="58"/>
      <c r="BR32" s="58"/>
      <c r="BS32" s="58"/>
      <c r="BT32" s="58"/>
      <c r="BU32" s="58"/>
      <c r="BV32" s="58"/>
      <c r="BW32" s="58"/>
      <c r="BX32" s="58"/>
      <c r="BY32" s="58"/>
      <c r="BZ32" s="58"/>
      <c r="CA32" s="58"/>
      <c r="CB32" s="58"/>
    </row>
    <row r="33" spans="1:80" x14ac:dyDescent="0.25">
      <c r="A33" t="s">
        <v>374</v>
      </c>
      <c r="B33" s="41">
        <f>SUM(Paid!C4:C29)</f>
        <v>398051457.84999967</v>
      </c>
      <c r="AB33" s="58" t="s">
        <v>374</v>
      </c>
      <c r="AC33" s="41">
        <f>SUMIFS(BISDATA!$L$3:$L$20000,BISDATA!$I$3:$I$20000,$AB$3)</f>
        <v>402466527.41000074</v>
      </c>
      <c r="AD33" s="58"/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8"/>
      <c r="BH33" s="58"/>
      <c r="BI33" s="58"/>
      <c r="BJ33" s="58"/>
      <c r="BK33" s="58"/>
      <c r="BL33" s="58"/>
      <c r="BM33" s="58"/>
      <c r="BN33" s="58"/>
      <c r="BO33" s="58"/>
      <c r="BP33" s="58"/>
      <c r="BQ33" s="58"/>
      <c r="BR33" s="58"/>
      <c r="BS33" s="58"/>
      <c r="BT33" s="58"/>
      <c r="BU33" s="58"/>
      <c r="BV33" s="58"/>
      <c r="BW33" s="58"/>
      <c r="BX33" s="58"/>
      <c r="BY33" s="58"/>
      <c r="BZ33" s="58"/>
      <c r="CA33" s="58"/>
      <c r="CB33" s="58"/>
    </row>
    <row r="34" spans="1:80" x14ac:dyDescent="0.25">
      <c r="A34" t="s">
        <v>375</v>
      </c>
      <c r="B34" s="39" t="b">
        <f>ROUND(B33,2)-ROUND(B32,2)=0</f>
        <v>1</v>
      </c>
      <c r="AB34" s="58" t="s">
        <v>375</v>
      </c>
      <c r="AC34" s="39" t="b">
        <f>ROUND(AC33,2)-ROUND(AC32,2)=0</f>
        <v>0</v>
      </c>
      <c r="AD34" s="58"/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58"/>
      <c r="BJ34" s="58"/>
      <c r="BK34" s="58"/>
      <c r="BL34" s="58"/>
      <c r="BM34" s="58"/>
      <c r="BN34" s="58"/>
      <c r="BO34" s="58"/>
      <c r="BP34" s="58"/>
      <c r="BQ34" s="58"/>
      <c r="BR34" s="58"/>
      <c r="BS34" s="58"/>
      <c r="BT34" s="58"/>
      <c r="BU34" s="58"/>
      <c r="BV34" s="58"/>
      <c r="BW34" s="58"/>
      <c r="BX34" s="58"/>
      <c r="BY34" s="58"/>
      <c r="BZ34" s="58"/>
      <c r="CA34" s="58"/>
      <c r="CB34" s="58"/>
    </row>
    <row r="35" spans="1:80" x14ac:dyDescent="0.25">
      <c r="A35" s="2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</row>
    <row r="36" spans="1:80" x14ac:dyDescent="0.25">
      <c r="A36" s="23"/>
    </row>
    <row r="37" spans="1:80" x14ac:dyDescent="0.25">
      <c r="A37" s="23"/>
    </row>
    <row r="38" spans="1:80" x14ac:dyDescent="0.25">
      <c r="A38" s="23"/>
    </row>
    <row r="39" spans="1:80" x14ac:dyDescent="0.25">
      <c r="A39" s="23"/>
    </row>
  </sheetData>
  <sortState ref="C6:C33">
    <sortCondition descending="1" ref="C6:C33"/>
  </sortState>
  <conditionalFormatting sqref="B34">
    <cfRule type="cellIs" dxfId="49" priority="6" stopIfTrue="1" operator="equal">
      <formula>FALSE</formula>
    </cfRule>
  </conditionalFormatting>
  <conditionalFormatting sqref="B34">
    <cfRule type="cellIs" dxfId="48" priority="5" stopIfTrue="1" operator="equal">
      <formula>TRUE</formula>
    </cfRule>
  </conditionalFormatting>
  <conditionalFormatting sqref="AC34">
    <cfRule type="cellIs" dxfId="47" priority="2" stopIfTrue="1" operator="equal">
      <formula>FALSE</formula>
    </cfRule>
  </conditionalFormatting>
  <conditionalFormatting sqref="AC34">
    <cfRule type="cellIs" dxfId="46" priority="1" stopIfTrue="1" operator="equal">
      <formula>TRUE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5"/>
  </sheetPr>
  <dimension ref="A1:CB39"/>
  <sheetViews>
    <sheetView showGridLines="0" zoomScale="80" zoomScaleNormal="80" workbookViewId="0"/>
  </sheetViews>
  <sheetFormatPr defaultRowHeight="15" x14ac:dyDescent="0.25"/>
  <cols>
    <col min="1" max="1" width="10.42578125" customWidth="1"/>
    <col min="2" max="2" width="12.5703125" bestFit="1" customWidth="1"/>
    <col min="3" max="3" width="11.5703125" customWidth="1"/>
    <col min="4" max="4" width="11.5703125" bestFit="1" customWidth="1"/>
    <col min="5" max="8" width="10.5703125" customWidth="1"/>
    <col min="9" max="10" width="10.5703125" bestFit="1" customWidth="1"/>
    <col min="11" max="11" width="9" bestFit="1" customWidth="1"/>
    <col min="12" max="12" width="10.5703125" bestFit="1" customWidth="1"/>
    <col min="13" max="13" width="9" bestFit="1" customWidth="1"/>
    <col min="14" max="14" width="10.5703125" bestFit="1" customWidth="1"/>
    <col min="15" max="15" width="9.7109375" bestFit="1" customWidth="1"/>
    <col min="16" max="16" width="9" bestFit="1" customWidth="1"/>
    <col min="17" max="20" width="9" customWidth="1"/>
    <col min="21" max="21" width="8.7109375" bestFit="1" customWidth="1"/>
    <col min="22" max="22" width="9" customWidth="1"/>
    <col min="23" max="23" width="9" bestFit="1" customWidth="1"/>
    <col min="24" max="24" width="8.7109375" bestFit="1" customWidth="1"/>
    <col min="25" max="25" width="9" bestFit="1" customWidth="1"/>
    <col min="26" max="26" width="9.7109375" bestFit="1" customWidth="1"/>
    <col min="29" max="31" width="12.5703125" bestFit="1" customWidth="1"/>
    <col min="32" max="34" width="11.5703125" bestFit="1" customWidth="1"/>
    <col min="35" max="46" width="10.5703125" bestFit="1" customWidth="1"/>
    <col min="47" max="52" width="9" customWidth="1"/>
    <col min="53" max="53" width="10.5703125" bestFit="1" customWidth="1"/>
    <col min="56" max="57" width="12.28515625" bestFit="1" customWidth="1"/>
    <col min="58" max="58" width="11.5703125" bestFit="1" customWidth="1"/>
    <col min="59" max="61" width="11.28515625" bestFit="1" customWidth="1"/>
    <col min="62" max="66" width="10.5703125" bestFit="1" customWidth="1"/>
    <col min="67" max="67" width="9.7109375" bestFit="1" customWidth="1"/>
    <col min="68" max="68" width="9" bestFit="1" customWidth="1"/>
    <col min="69" max="69" width="9.7109375" bestFit="1" customWidth="1"/>
    <col min="70" max="79" width="9" bestFit="1" customWidth="1"/>
    <col min="80" max="80" width="10.5703125" bestFit="1" customWidth="1"/>
  </cols>
  <sheetData>
    <row r="1" spans="1:80" x14ac:dyDescent="0.25">
      <c r="A1" t="s">
        <v>398</v>
      </c>
    </row>
    <row r="2" spans="1:80" s="52" customFormat="1" x14ac:dyDescent="0.25">
      <c r="A2" s="21" t="s">
        <v>394</v>
      </c>
      <c r="AB2" s="21" t="s">
        <v>950</v>
      </c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58"/>
      <c r="AR2" s="58"/>
      <c r="AS2" s="58"/>
      <c r="AT2" s="58"/>
      <c r="AU2" s="58"/>
      <c r="AV2" s="58"/>
      <c r="AW2" s="58"/>
      <c r="AX2" s="58"/>
      <c r="AY2" s="58"/>
      <c r="AZ2" s="58"/>
      <c r="BA2" s="58"/>
      <c r="BB2" s="58"/>
      <c r="BC2" s="21" t="s">
        <v>951</v>
      </c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</row>
    <row r="3" spans="1:80" x14ac:dyDescent="0.25">
      <c r="A3" s="44" t="s">
        <v>1</v>
      </c>
      <c r="B3" s="43" t="s">
        <v>308</v>
      </c>
      <c r="C3" s="43" t="s">
        <v>333</v>
      </c>
      <c r="D3" s="43" t="s">
        <v>334</v>
      </c>
      <c r="E3" s="43" t="s">
        <v>331</v>
      </c>
      <c r="F3" s="43" t="s">
        <v>329</v>
      </c>
      <c r="G3" s="43" t="s">
        <v>327</v>
      </c>
      <c r="H3" s="43" t="s">
        <v>325</v>
      </c>
      <c r="I3" s="43" t="s">
        <v>323</v>
      </c>
      <c r="J3" s="43" t="s">
        <v>321</v>
      </c>
      <c r="K3" s="43" t="s">
        <v>319</v>
      </c>
      <c r="L3" s="43" t="s">
        <v>317</v>
      </c>
      <c r="M3" s="43" t="s">
        <v>340</v>
      </c>
      <c r="N3" s="43" t="s">
        <v>341</v>
      </c>
      <c r="O3" s="43" t="s">
        <v>315</v>
      </c>
      <c r="P3" s="43" t="s">
        <v>358</v>
      </c>
      <c r="Q3" s="43" t="s">
        <v>313</v>
      </c>
      <c r="R3" s="43" t="s">
        <v>348</v>
      </c>
      <c r="S3" s="43" t="s">
        <v>353</v>
      </c>
      <c r="T3" s="43" t="s">
        <v>356</v>
      </c>
      <c r="U3" s="43" t="s">
        <v>338</v>
      </c>
      <c r="V3" s="43" t="s">
        <v>364</v>
      </c>
      <c r="W3" s="43" t="s">
        <v>355</v>
      </c>
      <c r="X3" s="43" t="s">
        <v>360</v>
      </c>
      <c r="Y3" s="43" t="s">
        <v>351</v>
      </c>
      <c r="Z3" s="43" t="s">
        <v>311</v>
      </c>
      <c r="AB3" s="44" t="s">
        <v>1</v>
      </c>
      <c r="AC3" s="72" t="s">
        <v>308</v>
      </c>
      <c r="AD3" s="72" t="s">
        <v>333</v>
      </c>
      <c r="AE3" s="72" t="s">
        <v>334</v>
      </c>
      <c r="AF3" s="72" t="s">
        <v>331</v>
      </c>
      <c r="AG3" s="72" t="s">
        <v>329</v>
      </c>
      <c r="AH3" s="72" t="s">
        <v>327</v>
      </c>
      <c r="AI3" s="72" t="s">
        <v>325</v>
      </c>
      <c r="AJ3" s="72" t="s">
        <v>323</v>
      </c>
      <c r="AK3" s="72" t="s">
        <v>321</v>
      </c>
      <c r="AL3" s="72" t="s">
        <v>319</v>
      </c>
      <c r="AM3" s="72" t="s">
        <v>317</v>
      </c>
      <c r="AN3" s="72" t="s">
        <v>340</v>
      </c>
      <c r="AO3" s="72" t="s">
        <v>341</v>
      </c>
      <c r="AP3" s="72" t="s">
        <v>315</v>
      </c>
      <c r="AQ3" s="72" t="s">
        <v>358</v>
      </c>
      <c r="AR3" s="72" t="s">
        <v>313</v>
      </c>
      <c r="AS3" s="72" t="s">
        <v>348</v>
      </c>
      <c r="AT3" s="72" t="s">
        <v>353</v>
      </c>
      <c r="AU3" s="72" t="s">
        <v>356</v>
      </c>
      <c r="AV3" s="72" t="s">
        <v>338</v>
      </c>
      <c r="AW3" s="72" t="s">
        <v>364</v>
      </c>
      <c r="AX3" s="72" t="s">
        <v>355</v>
      </c>
      <c r="AY3" s="72" t="s">
        <v>360</v>
      </c>
      <c r="AZ3" s="72" t="s">
        <v>351</v>
      </c>
      <c r="BA3" s="72" t="s">
        <v>311</v>
      </c>
      <c r="BB3" s="58"/>
      <c r="BC3" s="44" t="s">
        <v>406</v>
      </c>
      <c r="BD3" s="72" t="s">
        <v>308</v>
      </c>
      <c r="BE3" s="72" t="s">
        <v>333</v>
      </c>
      <c r="BF3" s="72" t="s">
        <v>334</v>
      </c>
      <c r="BG3" s="72" t="s">
        <v>331</v>
      </c>
      <c r="BH3" s="72" t="s">
        <v>329</v>
      </c>
      <c r="BI3" s="72" t="s">
        <v>327</v>
      </c>
      <c r="BJ3" s="72" t="s">
        <v>325</v>
      </c>
      <c r="BK3" s="72" t="s">
        <v>323</v>
      </c>
      <c r="BL3" s="72" t="s">
        <v>321</v>
      </c>
      <c r="BM3" s="72" t="s">
        <v>319</v>
      </c>
      <c r="BN3" s="72" t="s">
        <v>317</v>
      </c>
      <c r="BO3" s="72" t="s">
        <v>340</v>
      </c>
      <c r="BP3" s="72" t="s">
        <v>341</v>
      </c>
      <c r="BQ3" s="72" t="s">
        <v>315</v>
      </c>
      <c r="BR3" s="72" t="s">
        <v>358</v>
      </c>
      <c r="BS3" s="72" t="s">
        <v>313</v>
      </c>
      <c r="BT3" s="72" t="s">
        <v>348</v>
      </c>
      <c r="BU3" s="72" t="s">
        <v>353</v>
      </c>
      <c r="BV3" s="72" t="s">
        <v>356</v>
      </c>
      <c r="BW3" s="72" t="s">
        <v>338</v>
      </c>
      <c r="BX3" s="72" t="s">
        <v>364</v>
      </c>
      <c r="BY3" s="72" t="s">
        <v>355</v>
      </c>
      <c r="BZ3" s="72" t="s">
        <v>360</v>
      </c>
      <c r="CA3" s="72" t="s">
        <v>351</v>
      </c>
      <c r="CB3" s="72" t="s">
        <v>311</v>
      </c>
    </row>
    <row r="4" spans="1:80" x14ac:dyDescent="0.25">
      <c r="A4" s="21" t="s">
        <v>23</v>
      </c>
      <c r="B4" s="42">
        <f>'O-Lag'!B4</f>
        <v>201801</v>
      </c>
      <c r="C4" s="42">
        <f>'O-Lag'!C4</f>
        <v>201712</v>
      </c>
      <c r="D4" s="42">
        <f>'O-Lag'!D4</f>
        <v>201711</v>
      </c>
      <c r="E4" s="42" t="str">
        <f>'O-Lag'!E4</f>
        <v>201710</v>
      </c>
      <c r="F4" s="42" t="str">
        <f>'O-Lag'!F4</f>
        <v>201709</v>
      </c>
      <c r="G4" s="42" t="str">
        <f>'O-Lag'!G4</f>
        <v>201708</v>
      </c>
      <c r="H4" s="42" t="str">
        <f>'O-Lag'!H4</f>
        <v>201707</v>
      </c>
      <c r="I4" s="42" t="str">
        <f>'O-Lag'!I4</f>
        <v>201706</v>
      </c>
      <c r="J4" s="42" t="str">
        <f>'O-Lag'!J4</f>
        <v>201705</v>
      </c>
      <c r="K4" s="42" t="str">
        <f>'O-Lag'!K4</f>
        <v>201704</v>
      </c>
      <c r="L4" s="42" t="str">
        <f>'O-Lag'!L4</f>
        <v>201703</v>
      </c>
      <c r="M4" s="42" t="str">
        <f>'O-Lag'!M4</f>
        <v>201702</v>
      </c>
      <c r="N4" s="42" t="str">
        <f>'O-Lag'!N4</f>
        <v>201701</v>
      </c>
      <c r="O4" s="42" t="str">
        <f>'O-Lag'!O4</f>
        <v>201612</v>
      </c>
      <c r="P4" s="42" t="str">
        <f>'O-Lag'!P4</f>
        <v>201611</v>
      </c>
      <c r="Q4" s="42" t="str">
        <f>'O-Lag'!Q4</f>
        <v>201610</v>
      </c>
      <c r="R4" s="42" t="str">
        <f>'O-Lag'!R4</f>
        <v>201609</v>
      </c>
      <c r="S4" s="42" t="str">
        <f>'O-Lag'!S4</f>
        <v>201608</v>
      </c>
      <c r="T4" s="42" t="str">
        <f>'O-Lag'!T4</f>
        <v>201607</v>
      </c>
      <c r="U4" s="42" t="str">
        <f>'O-Lag'!U4</f>
        <v>201606</v>
      </c>
      <c r="V4" s="42" t="str">
        <f>'O-Lag'!V4</f>
        <v>201605</v>
      </c>
      <c r="W4" s="42" t="str">
        <f>'O-Lag'!W4</f>
        <v>201604</v>
      </c>
      <c r="X4" s="42" t="str">
        <f>'O-Lag'!X4</f>
        <v>201603</v>
      </c>
      <c r="Y4" s="42" t="str">
        <f>'O-Lag'!Y4</f>
        <v>201602</v>
      </c>
      <c r="Z4" s="42" t="str">
        <f>'O-Lag'!Z4</f>
        <v>201601</v>
      </c>
      <c r="AB4" s="21" t="s">
        <v>23</v>
      </c>
      <c r="AC4" s="74">
        <f>B4</f>
        <v>201801</v>
      </c>
      <c r="AD4" s="74">
        <f t="shared" ref="AD4:BA4" si="0">C4</f>
        <v>201712</v>
      </c>
      <c r="AE4" s="74">
        <f t="shared" si="0"/>
        <v>201711</v>
      </c>
      <c r="AF4" s="74" t="str">
        <f t="shared" si="0"/>
        <v>201710</v>
      </c>
      <c r="AG4" s="74" t="str">
        <f t="shared" si="0"/>
        <v>201709</v>
      </c>
      <c r="AH4" s="74" t="str">
        <f t="shared" si="0"/>
        <v>201708</v>
      </c>
      <c r="AI4" s="74" t="str">
        <f t="shared" si="0"/>
        <v>201707</v>
      </c>
      <c r="AJ4" s="74" t="str">
        <f t="shared" si="0"/>
        <v>201706</v>
      </c>
      <c r="AK4" s="74" t="str">
        <f t="shared" si="0"/>
        <v>201705</v>
      </c>
      <c r="AL4" s="74" t="str">
        <f t="shared" si="0"/>
        <v>201704</v>
      </c>
      <c r="AM4" s="74" t="str">
        <f t="shared" si="0"/>
        <v>201703</v>
      </c>
      <c r="AN4" s="74" t="str">
        <f t="shared" si="0"/>
        <v>201702</v>
      </c>
      <c r="AO4" s="74" t="str">
        <f t="shared" si="0"/>
        <v>201701</v>
      </c>
      <c r="AP4" s="74" t="str">
        <f t="shared" si="0"/>
        <v>201612</v>
      </c>
      <c r="AQ4" s="74" t="str">
        <f t="shared" si="0"/>
        <v>201611</v>
      </c>
      <c r="AR4" s="74" t="str">
        <f t="shared" si="0"/>
        <v>201610</v>
      </c>
      <c r="AS4" s="74" t="str">
        <f t="shared" si="0"/>
        <v>201609</v>
      </c>
      <c r="AT4" s="74" t="str">
        <f t="shared" si="0"/>
        <v>201608</v>
      </c>
      <c r="AU4" s="74" t="str">
        <f t="shared" si="0"/>
        <v>201607</v>
      </c>
      <c r="AV4" s="74" t="str">
        <f t="shared" si="0"/>
        <v>201606</v>
      </c>
      <c r="AW4" s="74" t="str">
        <f t="shared" si="0"/>
        <v>201605</v>
      </c>
      <c r="AX4" s="74" t="str">
        <f t="shared" si="0"/>
        <v>201604</v>
      </c>
      <c r="AY4" s="74" t="str">
        <f t="shared" si="0"/>
        <v>201603</v>
      </c>
      <c r="AZ4" s="74" t="str">
        <f t="shared" si="0"/>
        <v>201602</v>
      </c>
      <c r="BA4" s="74" t="str">
        <f t="shared" si="0"/>
        <v>201601</v>
      </c>
      <c r="BB4" s="58"/>
      <c r="BC4" s="21" t="s">
        <v>23</v>
      </c>
      <c r="BD4" s="73" t="s">
        <v>4</v>
      </c>
      <c r="BE4" s="73" t="s">
        <v>335</v>
      </c>
      <c r="BF4" s="73" t="s">
        <v>332</v>
      </c>
      <c r="BG4" s="73" t="s">
        <v>330</v>
      </c>
      <c r="BH4" s="73" t="s">
        <v>328</v>
      </c>
      <c r="BI4" s="73" t="s">
        <v>326</v>
      </c>
      <c r="BJ4" s="73" t="s">
        <v>324</v>
      </c>
      <c r="BK4" s="73" t="s">
        <v>322</v>
      </c>
      <c r="BL4" s="73" t="s">
        <v>320</v>
      </c>
      <c r="BM4" s="73" t="s">
        <v>318</v>
      </c>
      <c r="BN4" s="73" t="s">
        <v>316</v>
      </c>
      <c r="BO4" s="73" t="s">
        <v>342</v>
      </c>
      <c r="BP4" s="73" t="s">
        <v>339</v>
      </c>
      <c r="BQ4" s="73" t="s">
        <v>314</v>
      </c>
      <c r="BR4" s="73" t="s">
        <v>357</v>
      </c>
      <c r="BS4" s="73" t="s">
        <v>312</v>
      </c>
      <c r="BT4" s="73" t="s">
        <v>361</v>
      </c>
      <c r="BU4" s="73" t="s">
        <v>347</v>
      </c>
      <c r="BV4" s="73" t="s">
        <v>352</v>
      </c>
      <c r="BW4" s="73" t="s">
        <v>337</v>
      </c>
      <c r="BX4" s="73" t="s">
        <v>366</v>
      </c>
      <c r="BY4" s="73" t="s">
        <v>354</v>
      </c>
      <c r="BZ4" s="73" t="s">
        <v>359</v>
      </c>
      <c r="CA4" s="73" t="s">
        <v>350</v>
      </c>
      <c r="CB4" s="73" t="s">
        <v>349</v>
      </c>
    </row>
    <row r="5" spans="1:80" x14ac:dyDescent="0.25">
      <c r="A5" s="34" t="s">
        <v>95</v>
      </c>
      <c r="B5" s="45">
        <f>SUMIFS(FastClose!$H$3:$H$20000,FastClose!$K$3:$K$20000,$A5,FastClose!$G$3:$G$20000,B$3,FastClose!$D$3:$D$20000,$A$3)</f>
        <v>1733019.91</v>
      </c>
      <c r="C5" s="27">
        <f>SUMIFS(FastClose!$H$3:$H$20000,FastClose!$K$3:$K$20000,$A5,FastClose!$G$3:$G$20000,C$3,FastClose!$D$3:$D$20000,$A$3)</f>
        <v>320279.7</v>
      </c>
      <c r="D5" s="27">
        <f>SUMIFS(FastClose!$H$3:$H$20000,FastClose!$K$3:$K$20000,$A5,FastClose!$G$3:$G$20000,D$3,FastClose!$D$3:$D$20000,$A$3)</f>
        <v>38963.89</v>
      </c>
      <c r="E5" s="27">
        <f>SUMIFS(FastClose!$H$3:$H$20000,FastClose!$K$3:$K$20000,$A5,FastClose!$G$3:$G$20000,E$3,FastClose!$D$3:$D$20000,$A$3)</f>
        <v>27560.61</v>
      </c>
      <c r="F5" s="27">
        <f>SUMIFS(FastClose!$H$3:$H$20000,FastClose!$K$3:$K$20000,$A5,FastClose!$G$3:$G$20000,F$3,FastClose!$D$3:$D$20000,$A$3)</f>
        <v>32023.7</v>
      </c>
      <c r="G5" s="27">
        <f>SUMIFS(FastClose!$H$3:$H$20000,FastClose!$K$3:$K$20000,$A5,FastClose!$G$3:$G$20000,G$3,FastClose!$D$3:$D$20000,$A$3)</f>
        <v>4102.95</v>
      </c>
      <c r="H5" s="27">
        <f>SUMIFS(FastClose!$H$3:$H$20000,FastClose!$K$3:$K$20000,$A5,FastClose!$G$3:$G$20000,H$3,FastClose!$D$3:$D$20000,$A$3)</f>
        <v>46511.77</v>
      </c>
      <c r="I5" s="27">
        <f>SUMIFS(FastClose!$H$3:$H$20000,FastClose!$K$3:$K$20000,$A5,FastClose!$G$3:$G$20000,I$3,FastClose!$D$3:$D$20000,$A$3)</f>
        <v>6002.5400000000009</v>
      </c>
      <c r="J5" s="27">
        <f>SUMIFS(FastClose!$H$3:$H$20000,FastClose!$K$3:$K$20000,$A5,FastClose!$G$3:$G$20000,J$3,FastClose!$D$3:$D$20000,$A$3)</f>
        <v>1153.9100000000001</v>
      </c>
      <c r="K5" s="27">
        <f>SUMIFS(FastClose!$H$3:$H$20000,FastClose!$K$3:$K$20000,$A5,FastClose!$G$3:$G$20000,K$3,FastClose!$D$3:$D$20000,$A$3)</f>
        <v>483.98</v>
      </c>
      <c r="L5" s="27">
        <f>SUMIFS(FastClose!$H$3:$H$20000,FastClose!$K$3:$K$20000,$A5,FastClose!$G$3:$G$20000,L$3,FastClose!$D$3:$D$20000,$A$3)</f>
        <v>-3066.49</v>
      </c>
      <c r="M5" s="27">
        <f>SUMIFS(FastClose!$H$3:$H$20000,FastClose!$K$3:$K$20000,$A5,FastClose!$G$3:$G$20000,M$3,FastClose!$D$3:$D$20000,$A$3)</f>
        <v>0</v>
      </c>
      <c r="N5" s="27">
        <f>SUMIFS(FastClose!$H$3:$H$20000,FastClose!$K$3:$K$20000,$A5,FastClose!$G$3:$G$20000,N$3,FastClose!$D$3:$D$20000,$A$3)</f>
        <v>2790.92</v>
      </c>
      <c r="O5" s="27">
        <f>SUMIFS(FastClose!$H$3:$H$20000,FastClose!$K$3:$K$20000,$A5,FastClose!$G$3:$G$20000,O$3,FastClose!$D$3:$D$20000,$A$3)</f>
        <v>0</v>
      </c>
      <c r="P5" s="27">
        <f>SUMIFS(FastClose!$H$3:$H$20000,FastClose!$K$3:$K$20000,$A5,FastClose!$G$3:$G$20000,P$3,FastClose!$D$3:$D$20000,$A$3)</f>
        <v>0</v>
      </c>
      <c r="Q5" s="27">
        <f>SUMIFS(FastClose!$H$3:$H$20000,FastClose!$K$3:$K$20000,$A5,FastClose!$G$3:$G$20000,Q$3,FastClose!$D$3:$D$20000,$A$3)</f>
        <v>0</v>
      </c>
      <c r="R5" s="27">
        <f>SUMIFS(FastClose!$H$3:$H$20000,FastClose!$K$3:$K$20000,$A5,FastClose!$G$3:$G$20000,R$3,FastClose!$D$3:$D$20000,$A$3)</f>
        <v>0</v>
      </c>
      <c r="S5" s="27">
        <f>SUMIFS(FastClose!$H$3:$H$20000,FastClose!$K$3:$K$20000,$A5,FastClose!$G$3:$G$20000,S$3,FastClose!$D$3:$D$20000,$A$3)</f>
        <v>0</v>
      </c>
      <c r="T5" s="27">
        <f>SUMIFS(FastClose!$H$3:$H$20000,FastClose!$K$3:$K$20000,$A5,FastClose!$G$3:$G$20000,T$3,FastClose!$D$3:$D$20000,$A$3)</f>
        <v>0</v>
      </c>
      <c r="U5" s="27">
        <f>SUMIFS(FastClose!$H$3:$H$20000,FastClose!$K$3:$K$20000,$A5,FastClose!$G$3:$G$20000,U$3,FastClose!$D$3:$D$20000,$A$3)</f>
        <v>0</v>
      </c>
      <c r="V5" s="27">
        <f>SUMIFS(FastClose!$H$3:$H$20000,FastClose!$K$3:$K$20000,$A5,FastClose!$G$3:$G$20000,V$3,FastClose!$D$3:$D$20000,$A$3)</f>
        <v>0</v>
      </c>
      <c r="W5" s="27">
        <f>SUMIFS(FastClose!$H$3:$H$20000,FastClose!$K$3:$K$20000,$A5,FastClose!$G$3:$G$20000,W$3,FastClose!$D$3:$D$20000,$A$3)</f>
        <v>0</v>
      </c>
      <c r="X5" s="27">
        <f>SUMIFS(FastClose!$H$3:$H$20000,FastClose!$K$3:$K$20000,$A5,FastClose!$G$3:$G$20000,X$3,FastClose!$D$3:$D$20000,$A$3)</f>
        <v>0</v>
      </c>
      <c r="Y5" s="27">
        <f>SUMIFS(FastClose!$H$3:$H$20000,FastClose!$K$3:$K$20000,$A5,FastClose!$G$3:$G$20000,Y$3,FastClose!$D$3:$D$20000,$A$3)</f>
        <v>0</v>
      </c>
      <c r="Z5" s="28">
        <f>SUMIFS(FastClose!$H$3:$H$20000,FastClose!$K$3:$K$20000,$A5,FastClose!$G$3:$G$20000,Z$3,FastClose!$D$3:$D$20000,$A$3)</f>
        <v>0</v>
      </c>
      <c r="AB5" s="34" t="s">
        <v>95</v>
      </c>
      <c r="AC5" s="45">
        <f>SUMIFS(BISDATA!$L$3:$L$20000,BISDATA!$A$3:$A$20000,$AB5,BISDATA!$M$3:$M$20000,AC$4,BISDATA!$I$3:$I$20000,$AB$3)</f>
        <v>1733019.9100000006</v>
      </c>
      <c r="AD5" s="27">
        <f>SUMIFS(BISDATA!$L$3:$L$20000,BISDATA!$A$3:$A$20000,$AB5,BISDATA!$M$3:$M$20000,AD$4,BISDATA!$I$3:$I$20000,$AB$3)</f>
        <v>320279.69999999995</v>
      </c>
      <c r="AE5" s="27">
        <f>SUMIFS(BISDATA!$L$3:$L$20000,BISDATA!$A$3:$A$20000,$AB5,BISDATA!$M$3:$M$20000,AE$4,BISDATA!$I$3:$I$20000,$AB$3)</f>
        <v>38963.89</v>
      </c>
      <c r="AF5" s="27">
        <f>SUMIFS(BISDATA!$L$3:$L$20000,BISDATA!$A$3:$A$20000,$AB5,BISDATA!$M$3:$M$20000,AF$4,BISDATA!$I$3:$I$20000,$AB$3)</f>
        <v>27560.61</v>
      </c>
      <c r="AG5" s="27">
        <f>SUMIFS(BISDATA!$L$3:$L$20000,BISDATA!$A$3:$A$20000,$AB5,BISDATA!$M$3:$M$20000,AG$4,BISDATA!$I$3:$I$20000,$AB$3)</f>
        <v>32023.700000000004</v>
      </c>
      <c r="AH5" s="27">
        <f>SUMIFS(BISDATA!$L$3:$L$20000,BISDATA!$A$3:$A$20000,$AB5,BISDATA!$M$3:$M$20000,AH$4,BISDATA!$I$3:$I$20000,$AB$3)</f>
        <v>4102.9500000000007</v>
      </c>
      <c r="AI5" s="27">
        <f>SUMIFS(BISDATA!$L$3:$L$20000,BISDATA!$A$3:$A$20000,$AB5,BISDATA!$M$3:$M$20000,AI$4,BISDATA!$I$3:$I$20000,$AB$3)</f>
        <v>46511.77</v>
      </c>
      <c r="AJ5" s="27">
        <f>SUMIFS(BISDATA!$L$3:$L$20000,BISDATA!$A$3:$A$20000,$AB5,BISDATA!$M$3:$M$20000,AJ$4,BISDATA!$I$3:$I$20000,$AB$3)</f>
        <v>6002.54</v>
      </c>
      <c r="AK5" s="27">
        <f>SUMIFS(BISDATA!$L$3:$L$20000,BISDATA!$A$3:$A$20000,$AB5,BISDATA!$M$3:$M$20000,AK$4,BISDATA!$I$3:$I$20000,$AB$3)</f>
        <v>1153.9100000000001</v>
      </c>
      <c r="AL5" s="27">
        <f>SUMIFS(BISDATA!$L$3:$L$20000,BISDATA!$A$3:$A$20000,$AB5,BISDATA!$M$3:$M$20000,AL$4,BISDATA!$I$3:$I$20000,$AB$3)</f>
        <v>483.98</v>
      </c>
      <c r="AM5" s="27">
        <f>SUMIFS(BISDATA!$L$3:$L$20000,BISDATA!$A$3:$A$20000,$AB5,BISDATA!$M$3:$M$20000,AM$4,BISDATA!$I$3:$I$20000,$AB$3)</f>
        <v>-3066.4899999999989</v>
      </c>
      <c r="AN5" s="27">
        <f>SUMIFS(BISDATA!$L$3:$L$20000,BISDATA!$A$3:$A$20000,$AB5,BISDATA!$M$3:$M$20000,AN$4,BISDATA!$I$3:$I$20000,$AB$3)</f>
        <v>0</v>
      </c>
      <c r="AO5" s="27">
        <f>SUMIFS(BISDATA!$L$3:$L$20000,BISDATA!$A$3:$A$20000,$AB5,BISDATA!$M$3:$M$20000,AO$4,BISDATA!$I$3:$I$20000,$AB$3)</f>
        <v>2790.92</v>
      </c>
      <c r="AP5" s="27">
        <f>SUMIFS(BISDATA!$L$3:$L$20000,BISDATA!$A$3:$A$20000,$AB5,BISDATA!$M$3:$M$20000,AP$4,BISDATA!$I$3:$I$20000,$AB$3)</f>
        <v>0</v>
      </c>
      <c r="AQ5" s="27">
        <f>SUMIFS(BISDATA!$L$3:$L$20000,BISDATA!$A$3:$A$20000,$AB5,BISDATA!$M$3:$M$20000,AQ$4,BISDATA!$I$3:$I$20000,$AB$3)</f>
        <v>0</v>
      </c>
      <c r="AR5" s="27">
        <f>SUMIFS(BISDATA!$L$3:$L$20000,BISDATA!$A$3:$A$20000,$AB5,BISDATA!$M$3:$M$20000,AR$4,BISDATA!$I$3:$I$20000,$AB$3)</f>
        <v>0</v>
      </c>
      <c r="AS5" s="27">
        <f>SUMIFS(BISDATA!$L$3:$L$20000,BISDATA!$A$3:$A$20000,$AB5,BISDATA!$M$3:$M$20000,AS$4,BISDATA!$I$3:$I$20000,$AB$3)</f>
        <v>0</v>
      </c>
      <c r="AT5" s="27">
        <f>SUMIFS(BISDATA!$L$3:$L$20000,BISDATA!$A$3:$A$20000,$AB5,BISDATA!$M$3:$M$20000,AT$4,BISDATA!$I$3:$I$20000,$AB$3)</f>
        <v>0</v>
      </c>
      <c r="AU5" s="27">
        <f>SUMIFS(BISDATA!$L$3:$L$20000,BISDATA!$A$3:$A$20000,$AB5,BISDATA!$M$3:$M$20000,AU$4,BISDATA!$I$3:$I$20000,$AB$3)</f>
        <v>0</v>
      </c>
      <c r="AV5" s="27">
        <f>SUMIFS(BISDATA!$L$3:$L$20000,BISDATA!$A$3:$A$20000,$AB5,BISDATA!$M$3:$M$20000,AV$4,BISDATA!$I$3:$I$20000,$AB$3)</f>
        <v>0</v>
      </c>
      <c r="AW5" s="27">
        <f>SUMIFS(BISDATA!$L$3:$L$20000,BISDATA!$A$3:$A$20000,$AB5,BISDATA!$M$3:$M$20000,AW$4,BISDATA!$I$3:$I$20000,$AB$3)</f>
        <v>0</v>
      </c>
      <c r="AX5" s="27">
        <f>SUMIFS(BISDATA!$L$3:$L$20000,BISDATA!$A$3:$A$20000,$AB5,BISDATA!$M$3:$M$20000,AX$4,BISDATA!$I$3:$I$20000,$AB$3)</f>
        <v>0</v>
      </c>
      <c r="AY5" s="27">
        <f>SUMIFS(BISDATA!$L$3:$L$20000,BISDATA!$A$3:$A$20000,$AB5,BISDATA!$M$3:$M$20000,AY$4,BISDATA!$I$3:$I$20000,$AB$3)</f>
        <v>0</v>
      </c>
      <c r="AZ5" s="27">
        <f>SUMIFS(BISDATA!$L$3:$L$20000,BISDATA!$A$3:$A$20000,$AB5,BISDATA!$M$3:$M$20000,AZ$4,BISDATA!$I$3:$I$20000,$AB$3)</f>
        <v>0</v>
      </c>
      <c r="BA5" s="28">
        <f>SUMIFS(BISDATA!$L$3:$L$20000,BISDATA!$A$3:$A$20000,$AB5,BISDATA!$M$3:$M$20000,BA$4,BISDATA!$I$3:$I$20000,$AB$3)</f>
        <v>0</v>
      </c>
      <c r="BB5" s="58"/>
      <c r="BC5" s="34" t="s">
        <v>95</v>
      </c>
      <c r="BD5" s="45">
        <f>AC5-B5</f>
        <v>0</v>
      </c>
      <c r="BE5" s="27">
        <f t="shared" ref="BE5:BT20" si="1">AD5-C5</f>
        <v>0</v>
      </c>
      <c r="BF5" s="27">
        <f t="shared" si="1"/>
        <v>0</v>
      </c>
      <c r="BG5" s="27">
        <f t="shared" si="1"/>
        <v>0</v>
      </c>
      <c r="BH5" s="27">
        <f t="shared" si="1"/>
        <v>0</v>
      </c>
      <c r="BI5" s="27">
        <f t="shared" si="1"/>
        <v>0</v>
      </c>
      <c r="BJ5" s="27">
        <f t="shared" si="1"/>
        <v>0</v>
      </c>
      <c r="BK5" s="27">
        <f t="shared" si="1"/>
        <v>0</v>
      </c>
      <c r="BL5" s="27">
        <f t="shared" si="1"/>
        <v>0</v>
      </c>
      <c r="BM5" s="27">
        <f t="shared" si="1"/>
        <v>0</v>
      </c>
      <c r="BN5" s="27">
        <f t="shared" si="1"/>
        <v>0</v>
      </c>
      <c r="BO5" s="27">
        <f t="shared" si="1"/>
        <v>0</v>
      </c>
      <c r="BP5" s="27">
        <f t="shared" si="1"/>
        <v>0</v>
      </c>
      <c r="BQ5" s="27">
        <f t="shared" si="1"/>
        <v>0</v>
      </c>
      <c r="BR5" s="27">
        <f t="shared" si="1"/>
        <v>0</v>
      </c>
      <c r="BS5" s="27">
        <f t="shared" si="1"/>
        <v>0</v>
      </c>
      <c r="BT5" s="27">
        <f t="shared" si="1"/>
        <v>0</v>
      </c>
      <c r="BU5" s="27">
        <f t="shared" ref="BU5:CB30" si="2">AT5-S5</f>
        <v>0</v>
      </c>
      <c r="BV5" s="27">
        <f t="shared" si="2"/>
        <v>0</v>
      </c>
      <c r="BW5" s="27">
        <f t="shared" si="2"/>
        <v>0</v>
      </c>
      <c r="BX5" s="27">
        <f t="shared" si="2"/>
        <v>0</v>
      </c>
      <c r="BY5" s="27">
        <f t="shared" si="2"/>
        <v>0</v>
      </c>
      <c r="BZ5" s="27">
        <f t="shared" si="2"/>
        <v>0</v>
      </c>
      <c r="CA5" s="27">
        <f t="shared" si="2"/>
        <v>0</v>
      </c>
      <c r="CB5" s="28">
        <f t="shared" si="2"/>
        <v>0</v>
      </c>
    </row>
    <row r="6" spans="1:80" x14ac:dyDescent="0.25">
      <c r="A6" s="35" t="s">
        <v>176</v>
      </c>
      <c r="B6" s="46">
        <f>SUMIFS(FastClose!$H$3:$H$20000,FastClose!$K$3:$K$20000,$A6,FastClose!$G$3:$G$20000,B$3,FastClose!$D$3:$D$20000,$A$3)</f>
        <v>30001409.279999934</v>
      </c>
      <c r="C6" s="29">
        <f>SUMIFS(FastClose!$H$3:$H$20000,FastClose!$K$3:$K$20000,$A6,FastClose!$G$3:$G$20000,C$3,FastClose!$D$3:$D$20000,$A$3)</f>
        <v>35629326.079999879</v>
      </c>
      <c r="D6" s="29">
        <f>SUMIFS(FastClose!$H$3:$H$20000,FastClose!$K$3:$K$20000,$A6,FastClose!$G$3:$G$20000,D$3,FastClose!$D$3:$D$20000,$A$3)</f>
        <v>5230125.6099999985</v>
      </c>
      <c r="E6" s="29">
        <f>SUMIFS(FastClose!$H$3:$H$20000,FastClose!$K$3:$K$20000,$A6,FastClose!$G$3:$G$20000,E$3,FastClose!$D$3:$D$20000,$A$3)</f>
        <v>2985943.6100000003</v>
      </c>
      <c r="F6" s="29">
        <f>SUMIFS(FastClose!$H$3:$H$20000,FastClose!$K$3:$K$20000,$A6,FastClose!$G$3:$G$20000,F$3,FastClose!$D$3:$D$20000,$A$3)</f>
        <v>1666163.9899999986</v>
      </c>
      <c r="G6" s="29">
        <f>SUMIFS(FastClose!$H$3:$H$20000,FastClose!$K$3:$K$20000,$A6,FastClose!$G$3:$G$20000,G$3,FastClose!$D$3:$D$20000,$A$3)</f>
        <v>608687.97</v>
      </c>
      <c r="H6" s="29">
        <f>SUMIFS(FastClose!$H$3:$H$20000,FastClose!$K$3:$K$20000,$A6,FastClose!$G$3:$G$20000,H$3,FastClose!$D$3:$D$20000,$A$3)</f>
        <v>398481.89999999985</v>
      </c>
      <c r="I6" s="29">
        <f>SUMIFS(FastClose!$H$3:$H$20000,FastClose!$K$3:$K$20000,$A6,FastClose!$G$3:$G$20000,I$3,FastClose!$D$3:$D$20000,$A$3)</f>
        <v>336727.40999999992</v>
      </c>
      <c r="J6" s="29">
        <f>SUMIFS(FastClose!$H$3:$H$20000,FastClose!$K$3:$K$20000,$A6,FastClose!$G$3:$G$20000,J$3,FastClose!$D$3:$D$20000,$A$3)</f>
        <v>126476.93999999994</v>
      </c>
      <c r="K6" s="29">
        <f>SUMIFS(FastClose!$H$3:$H$20000,FastClose!$K$3:$K$20000,$A6,FastClose!$G$3:$G$20000,K$3,FastClose!$D$3:$D$20000,$A$3)</f>
        <v>156539.59</v>
      </c>
      <c r="L6" s="29">
        <f>SUMIFS(FastClose!$H$3:$H$20000,FastClose!$K$3:$K$20000,$A6,FastClose!$G$3:$G$20000,L$3,FastClose!$D$3:$D$20000,$A$3)</f>
        <v>105220.22999999998</v>
      </c>
      <c r="M6" s="29">
        <f>SUMIFS(FastClose!$H$3:$H$20000,FastClose!$K$3:$K$20000,$A6,FastClose!$G$3:$G$20000,M$3,FastClose!$D$3:$D$20000,$A$3)</f>
        <v>185158.55999999994</v>
      </c>
      <c r="N6" s="29">
        <f>SUMIFS(FastClose!$H$3:$H$20000,FastClose!$K$3:$K$20000,$A6,FastClose!$G$3:$G$20000,N$3,FastClose!$D$3:$D$20000,$A$3)</f>
        <v>26746.339999999989</v>
      </c>
      <c r="O6" s="29">
        <f>SUMIFS(FastClose!$H$3:$H$20000,FastClose!$K$3:$K$20000,$A6,FastClose!$G$3:$G$20000,O$3,FastClose!$D$3:$D$20000,$A$3)</f>
        <v>-29809.859999999968</v>
      </c>
      <c r="P6" s="29">
        <f>SUMIFS(FastClose!$H$3:$H$20000,FastClose!$K$3:$K$20000,$A6,FastClose!$G$3:$G$20000,P$3,FastClose!$D$3:$D$20000,$A$3)</f>
        <v>-13926.689999999999</v>
      </c>
      <c r="Q6" s="29">
        <f>SUMIFS(FastClose!$H$3:$H$20000,FastClose!$K$3:$K$20000,$A6,FastClose!$G$3:$G$20000,Q$3,FastClose!$D$3:$D$20000,$A$3)</f>
        <v>21662.929999999997</v>
      </c>
      <c r="R6" s="29">
        <f>SUMIFS(FastClose!$H$3:$H$20000,FastClose!$K$3:$K$20000,$A6,FastClose!$G$3:$G$20000,R$3,FastClose!$D$3:$D$20000,$A$3)</f>
        <v>5598.239999999998</v>
      </c>
      <c r="S6" s="29">
        <f>SUMIFS(FastClose!$H$3:$H$20000,FastClose!$K$3:$K$20000,$A6,FastClose!$G$3:$G$20000,S$3,FastClose!$D$3:$D$20000,$A$3)</f>
        <v>-5336.6499999999978</v>
      </c>
      <c r="T6" s="29">
        <f>SUMIFS(FastClose!$H$3:$H$20000,FastClose!$K$3:$K$20000,$A6,FastClose!$G$3:$G$20000,T$3,FastClose!$D$3:$D$20000,$A$3)</f>
        <v>-6955.6300000000028</v>
      </c>
      <c r="U6" s="29">
        <f>SUMIFS(FastClose!$H$3:$H$20000,FastClose!$K$3:$K$20000,$A6,FastClose!$G$3:$G$20000,U$3,FastClose!$D$3:$D$20000,$A$3)</f>
        <v>-15827.059999999998</v>
      </c>
      <c r="V6" s="29">
        <f>SUMIFS(FastClose!$H$3:$H$20000,FastClose!$K$3:$K$20000,$A6,FastClose!$G$3:$G$20000,V$3,FastClose!$D$3:$D$20000,$A$3)</f>
        <v>12167.480000000003</v>
      </c>
      <c r="W6" s="29">
        <f>SUMIFS(FastClose!$H$3:$H$20000,FastClose!$K$3:$K$20000,$A6,FastClose!$G$3:$G$20000,W$3,FastClose!$D$3:$D$20000,$A$3)</f>
        <v>3903.0400000000004</v>
      </c>
      <c r="X6" s="29">
        <f>SUMIFS(FastClose!$H$3:$H$20000,FastClose!$K$3:$K$20000,$A6,FastClose!$G$3:$G$20000,X$3,FastClose!$D$3:$D$20000,$A$3)</f>
        <v>12978.489999999998</v>
      </c>
      <c r="Y6" s="29">
        <f>SUMIFS(FastClose!$H$3:$H$20000,FastClose!$K$3:$K$20000,$A6,FastClose!$G$3:$G$20000,Y$3,FastClose!$D$3:$D$20000,$A$3)</f>
        <v>28966</v>
      </c>
      <c r="Z6" s="30">
        <f>SUMIFS(FastClose!$H$3:$H$20000,FastClose!$K$3:$K$20000,$A6,FastClose!$G$3:$G$20000,Z$3,FastClose!$D$3:$D$20000,$A$3)</f>
        <v>20279.080000000005</v>
      </c>
      <c r="AB6" s="35" t="s">
        <v>176</v>
      </c>
      <c r="AC6" s="46">
        <f>SUMIFS(BISDATA!$L$3:$L$20000,BISDATA!$A$3:$A$20000,$AB6,BISDATA!$M$3:$M$20000,AC$4,BISDATA!$I$3:$I$20000,$AB$3)</f>
        <v>30001409.280000966</v>
      </c>
      <c r="AD6" s="29">
        <f>SUMIFS(BISDATA!$L$3:$L$20000,BISDATA!$A$3:$A$20000,$AB6,BISDATA!$M$3:$M$20000,AD$4,BISDATA!$I$3:$I$20000,$AB$3)</f>
        <v>35629665.840000793</v>
      </c>
      <c r="AE6" s="29">
        <f>SUMIFS(BISDATA!$L$3:$L$20000,BISDATA!$A$3:$A$20000,$AB6,BISDATA!$M$3:$M$20000,AE$4,BISDATA!$I$3:$I$20000,$AB$3)</f>
        <v>5230424.3599999836</v>
      </c>
      <c r="AF6" s="29">
        <f>SUMIFS(BISDATA!$L$3:$L$20000,BISDATA!$A$3:$A$20000,$AB6,BISDATA!$M$3:$M$20000,AF$4,BISDATA!$I$3:$I$20000,$AB$3)</f>
        <v>2986848.9399999976</v>
      </c>
      <c r="AG6" s="29">
        <f>SUMIFS(BISDATA!$L$3:$L$20000,BISDATA!$A$3:$A$20000,$AB6,BISDATA!$M$3:$M$20000,AG$4,BISDATA!$I$3:$I$20000,$AB$3)</f>
        <v>1666163.9899999991</v>
      </c>
      <c r="AH6" s="29">
        <f>SUMIFS(BISDATA!$L$3:$L$20000,BISDATA!$A$3:$A$20000,$AB6,BISDATA!$M$3:$M$20000,AH$4,BISDATA!$I$3:$I$20000,$AB$3)</f>
        <v>608687.96999999951</v>
      </c>
      <c r="AI6" s="29">
        <f>SUMIFS(BISDATA!$L$3:$L$20000,BISDATA!$A$3:$A$20000,$AB6,BISDATA!$M$3:$M$20000,AI$4,BISDATA!$I$3:$I$20000,$AB$3)</f>
        <v>398481.89999999967</v>
      </c>
      <c r="AJ6" s="29">
        <f>SUMIFS(BISDATA!$L$3:$L$20000,BISDATA!$A$3:$A$20000,$AB6,BISDATA!$M$3:$M$20000,AJ$4,BISDATA!$I$3:$I$20000,$AB$3)</f>
        <v>336727.40999999992</v>
      </c>
      <c r="AK6" s="29">
        <f>SUMIFS(BISDATA!$L$3:$L$20000,BISDATA!$A$3:$A$20000,$AB6,BISDATA!$M$3:$M$20000,AK$4,BISDATA!$I$3:$I$20000,$AB$3)</f>
        <v>126476.94000000012</v>
      </c>
      <c r="AL6" s="29">
        <f>SUMIFS(BISDATA!$L$3:$L$20000,BISDATA!$A$3:$A$20000,$AB6,BISDATA!$M$3:$M$20000,AL$4,BISDATA!$I$3:$I$20000,$AB$3)</f>
        <v>156539.59000000003</v>
      </c>
      <c r="AM6" s="29">
        <f>SUMIFS(BISDATA!$L$3:$L$20000,BISDATA!$A$3:$A$20000,$AB6,BISDATA!$M$3:$M$20000,AM$4,BISDATA!$I$3:$I$20000,$AB$3)</f>
        <v>105220.22999999997</v>
      </c>
      <c r="AN6" s="29">
        <f>SUMIFS(BISDATA!$L$3:$L$20000,BISDATA!$A$3:$A$20000,$AB6,BISDATA!$M$3:$M$20000,AN$4,BISDATA!$I$3:$I$20000,$AB$3)</f>
        <v>185158.55999999991</v>
      </c>
      <c r="AO6" s="29">
        <f>SUMIFS(BISDATA!$L$3:$L$20000,BISDATA!$A$3:$A$20000,$AB6,BISDATA!$M$3:$M$20000,AO$4,BISDATA!$I$3:$I$20000,$AB$3)</f>
        <v>26746.339999999989</v>
      </c>
      <c r="AP6" s="29">
        <f>SUMIFS(BISDATA!$L$3:$L$20000,BISDATA!$A$3:$A$20000,$AB6,BISDATA!$M$3:$M$20000,AP$4,BISDATA!$I$3:$I$20000,$AB$3)</f>
        <v>-29809.859999999971</v>
      </c>
      <c r="AQ6" s="29">
        <f>SUMIFS(BISDATA!$L$3:$L$20000,BISDATA!$A$3:$A$20000,$AB6,BISDATA!$M$3:$M$20000,AQ$4,BISDATA!$I$3:$I$20000,$AB$3)</f>
        <v>-13926.689999999995</v>
      </c>
      <c r="AR6" s="29">
        <f>SUMIFS(BISDATA!$L$3:$L$20000,BISDATA!$A$3:$A$20000,$AB6,BISDATA!$M$3:$M$20000,AR$4,BISDATA!$I$3:$I$20000,$AB$3)</f>
        <v>21662.929999999978</v>
      </c>
      <c r="AS6" s="29">
        <f>SUMIFS(BISDATA!$L$3:$L$20000,BISDATA!$A$3:$A$20000,$AB6,BISDATA!$M$3:$M$20000,AS$4,BISDATA!$I$3:$I$20000,$AB$3)</f>
        <v>5598.2400000000007</v>
      </c>
      <c r="AT6" s="29">
        <f>SUMIFS(BISDATA!$L$3:$L$20000,BISDATA!$A$3:$A$20000,$AB6,BISDATA!$M$3:$M$20000,AT$4,BISDATA!$I$3:$I$20000,$AB$3)</f>
        <v>-5336.649999999966</v>
      </c>
      <c r="AU6" s="29">
        <f>SUMIFS(BISDATA!$L$3:$L$20000,BISDATA!$A$3:$A$20000,$AB6,BISDATA!$M$3:$M$20000,AU$4,BISDATA!$I$3:$I$20000,$AB$3)</f>
        <v>-6955.6299999999883</v>
      </c>
      <c r="AV6" s="29">
        <f>SUMIFS(BISDATA!$L$3:$L$20000,BISDATA!$A$3:$A$20000,$AB6,BISDATA!$M$3:$M$20000,AV$4,BISDATA!$I$3:$I$20000,$AB$3)</f>
        <v>-15827.059999999994</v>
      </c>
      <c r="AW6" s="29">
        <f>SUMIFS(BISDATA!$L$3:$L$20000,BISDATA!$A$3:$A$20000,$AB6,BISDATA!$M$3:$M$20000,AW$4,BISDATA!$I$3:$I$20000,$AB$3)</f>
        <v>12167.480000000003</v>
      </c>
      <c r="AX6" s="29">
        <f>SUMIFS(BISDATA!$L$3:$L$20000,BISDATA!$A$3:$A$20000,$AB6,BISDATA!$M$3:$M$20000,AX$4,BISDATA!$I$3:$I$20000,$AB$3)</f>
        <v>3903.0400000000036</v>
      </c>
      <c r="AY6" s="29">
        <f>SUMIFS(BISDATA!$L$3:$L$20000,BISDATA!$A$3:$A$20000,$AB6,BISDATA!$M$3:$M$20000,AY$4,BISDATA!$I$3:$I$20000,$AB$3)</f>
        <v>12978.49</v>
      </c>
      <c r="AZ6" s="29">
        <f>SUMIFS(BISDATA!$L$3:$L$20000,BISDATA!$A$3:$A$20000,$AB6,BISDATA!$M$3:$M$20000,AZ$4,BISDATA!$I$3:$I$20000,$AB$3)</f>
        <v>28965.999999999996</v>
      </c>
      <c r="BA6" s="30">
        <f>SUMIFS(BISDATA!$L$3:$L$20000,BISDATA!$A$3:$A$20000,$AB6,BISDATA!$M$3:$M$20000,BA$4,BISDATA!$I$3:$I$20000,$AB$3)</f>
        <v>34944.879999999997</v>
      </c>
      <c r="BB6" s="58"/>
      <c r="BC6" s="35" t="s">
        <v>176</v>
      </c>
      <c r="BD6" s="46">
        <f t="shared" ref="BD6:BS30" si="3">AC6-B6</f>
        <v>1.0319054126739502E-6</v>
      </c>
      <c r="BE6" s="29">
        <f t="shared" si="1"/>
        <v>339.76000091433525</v>
      </c>
      <c r="BF6" s="29">
        <f t="shared" si="1"/>
        <v>298.74999998509884</v>
      </c>
      <c r="BG6" s="29">
        <f t="shared" si="1"/>
        <v>905.32999999728054</v>
      </c>
      <c r="BH6" s="29">
        <f t="shared" si="1"/>
        <v>0</v>
      </c>
      <c r="BI6" s="29">
        <f t="shared" si="1"/>
        <v>0</v>
      </c>
      <c r="BJ6" s="29">
        <f t="shared" si="1"/>
        <v>0</v>
      </c>
      <c r="BK6" s="29">
        <f t="shared" si="1"/>
        <v>0</v>
      </c>
      <c r="BL6" s="29">
        <f t="shared" si="1"/>
        <v>1.7462298274040222E-10</v>
      </c>
      <c r="BM6" s="29">
        <f t="shared" si="1"/>
        <v>0</v>
      </c>
      <c r="BN6" s="29">
        <f t="shared" si="1"/>
        <v>0</v>
      </c>
      <c r="BO6" s="29">
        <f t="shared" si="1"/>
        <v>0</v>
      </c>
      <c r="BP6" s="29">
        <f t="shared" si="1"/>
        <v>0</v>
      </c>
      <c r="BQ6" s="29">
        <f t="shared" si="1"/>
        <v>0</v>
      </c>
      <c r="BR6" s="29">
        <f t="shared" si="1"/>
        <v>0</v>
      </c>
      <c r="BS6" s="29">
        <f t="shared" si="1"/>
        <v>0</v>
      </c>
      <c r="BT6" s="29">
        <f t="shared" si="1"/>
        <v>0</v>
      </c>
      <c r="BU6" s="29">
        <f t="shared" si="2"/>
        <v>3.1832314562052488E-11</v>
      </c>
      <c r="BV6" s="29">
        <f t="shared" si="2"/>
        <v>1.4551915228366852E-11</v>
      </c>
      <c r="BW6" s="29">
        <f t="shared" si="2"/>
        <v>0</v>
      </c>
      <c r="BX6" s="29">
        <f t="shared" si="2"/>
        <v>0</v>
      </c>
      <c r="BY6" s="29">
        <f t="shared" si="2"/>
        <v>0</v>
      </c>
      <c r="BZ6" s="29">
        <f t="shared" si="2"/>
        <v>0</v>
      </c>
      <c r="CA6" s="29">
        <f t="shared" si="2"/>
        <v>0</v>
      </c>
      <c r="CB6" s="30">
        <f t="shared" si="2"/>
        <v>14665.799999999992</v>
      </c>
    </row>
    <row r="7" spans="1:80" x14ac:dyDescent="0.25">
      <c r="A7" s="36" t="s">
        <v>51</v>
      </c>
      <c r="B7" s="47">
        <f>SUMIFS(FastClose!$H$3:$H$20000,FastClose!$K$3:$K$20000,$A7,FastClose!$G$3:$G$20000,B$3,FastClose!$D$3:$D$20000,$A$3)</f>
        <v>772579.31999999948</v>
      </c>
      <c r="C7" s="31">
        <f>SUMIFS(FastClose!$H$3:$H$20000,FastClose!$K$3:$K$20000,$A7,FastClose!$G$3:$G$20000,C$3,FastClose!$D$3:$D$20000,$A$3)</f>
        <v>1818359.6200000006</v>
      </c>
      <c r="D7" s="31">
        <f>SUMIFS(FastClose!$H$3:$H$20000,FastClose!$K$3:$K$20000,$A7,FastClose!$G$3:$G$20000,D$3,FastClose!$D$3:$D$20000,$A$3)</f>
        <v>245066.09</v>
      </c>
      <c r="E7" s="31">
        <f>SUMIFS(FastClose!$H$3:$H$20000,FastClose!$K$3:$K$20000,$A7,FastClose!$G$3:$G$20000,E$3,FastClose!$D$3:$D$20000,$A$3)</f>
        <v>152009.45999999996</v>
      </c>
      <c r="F7" s="31">
        <f>SUMIFS(FastClose!$H$3:$H$20000,FastClose!$K$3:$K$20000,$A7,FastClose!$G$3:$G$20000,F$3,FastClose!$D$3:$D$20000,$A$3)</f>
        <v>115613.06999999999</v>
      </c>
      <c r="G7" s="31">
        <f>SUMIFS(FastClose!$H$3:$H$20000,FastClose!$K$3:$K$20000,$A7,FastClose!$G$3:$G$20000,G$3,FastClose!$D$3:$D$20000,$A$3)</f>
        <v>93489.14</v>
      </c>
      <c r="H7" s="31">
        <f>SUMIFS(FastClose!$H$3:$H$20000,FastClose!$K$3:$K$20000,$A7,FastClose!$G$3:$G$20000,H$3,FastClose!$D$3:$D$20000,$A$3)</f>
        <v>16115.36</v>
      </c>
      <c r="I7" s="31">
        <f>SUMIFS(FastClose!$H$3:$H$20000,FastClose!$K$3:$K$20000,$A7,FastClose!$G$3:$G$20000,I$3,FastClose!$D$3:$D$20000,$A$3)</f>
        <v>-15697.029999999999</v>
      </c>
      <c r="J7" s="31">
        <f>SUMIFS(FastClose!$H$3:$H$20000,FastClose!$K$3:$K$20000,$A7,FastClose!$G$3:$G$20000,J$3,FastClose!$D$3:$D$20000,$A$3)</f>
        <v>-12839.49</v>
      </c>
      <c r="K7" s="31">
        <f>SUMIFS(FastClose!$H$3:$H$20000,FastClose!$K$3:$K$20000,$A7,FastClose!$G$3:$G$20000,K$3,FastClose!$D$3:$D$20000,$A$3)</f>
        <v>1463.48</v>
      </c>
      <c r="L7" s="31">
        <f>SUMIFS(FastClose!$H$3:$H$20000,FastClose!$K$3:$K$20000,$A7,FastClose!$G$3:$G$20000,L$3,FastClose!$D$3:$D$20000,$A$3)</f>
        <v>32912.269999999997</v>
      </c>
      <c r="M7" s="31">
        <f>SUMIFS(FastClose!$H$3:$H$20000,FastClose!$K$3:$K$20000,$A7,FastClose!$G$3:$G$20000,M$3,FastClose!$D$3:$D$20000,$A$3)</f>
        <v>2174.9299999999994</v>
      </c>
      <c r="N7" s="31">
        <f>SUMIFS(FastClose!$H$3:$H$20000,FastClose!$K$3:$K$20000,$A7,FastClose!$G$3:$G$20000,N$3,FastClose!$D$3:$D$20000,$A$3)</f>
        <v>-2247.29</v>
      </c>
      <c r="O7" s="31">
        <f>SUMIFS(FastClose!$H$3:$H$20000,FastClose!$K$3:$K$20000,$A7,FastClose!$G$3:$G$20000,O$3,FastClose!$D$3:$D$20000,$A$3)</f>
        <v>4012.3399999999992</v>
      </c>
      <c r="P7" s="31">
        <f>SUMIFS(FastClose!$H$3:$H$20000,FastClose!$K$3:$K$20000,$A7,FastClose!$G$3:$G$20000,P$3,FastClose!$D$3:$D$20000,$A$3)</f>
        <v>0</v>
      </c>
      <c r="Q7" s="31">
        <f>SUMIFS(FastClose!$H$3:$H$20000,FastClose!$K$3:$K$20000,$A7,FastClose!$G$3:$G$20000,Q$3,FastClose!$D$3:$D$20000,$A$3)</f>
        <v>-8735.9</v>
      </c>
      <c r="R7" s="31">
        <f>SUMIFS(FastClose!$H$3:$H$20000,FastClose!$K$3:$K$20000,$A7,FastClose!$G$3:$G$20000,R$3,FastClose!$D$3:$D$20000,$A$3)</f>
        <v>-591.29999999999995</v>
      </c>
      <c r="S7" s="31">
        <f>SUMIFS(FastClose!$H$3:$H$20000,FastClose!$K$3:$K$20000,$A7,FastClose!$G$3:$G$20000,S$3,FastClose!$D$3:$D$20000,$A$3)</f>
        <v>-520.07999999999993</v>
      </c>
      <c r="T7" s="31">
        <f>SUMIFS(FastClose!$H$3:$H$20000,FastClose!$K$3:$K$20000,$A7,FastClose!$G$3:$G$20000,T$3,FastClose!$D$3:$D$20000,$A$3)</f>
        <v>944.65000000000009</v>
      </c>
      <c r="U7" s="31">
        <f>SUMIFS(FastClose!$H$3:$H$20000,FastClose!$K$3:$K$20000,$A7,FastClose!$G$3:$G$20000,U$3,FastClose!$D$3:$D$20000,$A$3)</f>
        <v>-300</v>
      </c>
      <c r="V7" s="31">
        <f>SUMIFS(FastClose!$H$3:$H$20000,FastClose!$K$3:$K$20000,$A7,FastClose!$G$3:$G$20000,V$3,FastClose!$D$3:$D$20000,$A$3)</f>
        <v>0</v>
      </c>
      <c r="W7" s="31">
        <f>SUMIFS(FastClose!$H$3:$H$20000,FastClose!$K$3:$K$20000,$A7,FastClose!$G$3:$G$20000,W$3,FastClose!$D$3:$D$20000,$A$3)</f>
        <v>0</v>
      </c>
      <c r="X7" s="31">
        <f>SUMIFS(FastClose!$H$3:$H$20000,FastClose!$K$3:$K$20000,$A7,FastClose!$G$3:$G$20000,X$3,FastClose!$D$3:$D$20000,$A$3)</f>
        <v>0</v>
      </c>
      <c r="Y7" s="31">
        <f>SUMIFS(FastClose!$H$3:$H$20000,FastClose!$K$3:$K$20000,$A7,FastClose!$G$3:$G$20000,Y$3,FastClose!$D$3:$D$20000,$A$3)</f>
        <v>0</v>
      </c>
      <c r="Z7" s="32">
        <f>SUMIFS(FastClose!$H$3:$H$20000,FastClose!$K$3:$K$20000,$A7,FastClose!$G$3:$G$20000,Z$3,FastClose!$D$3:$D$20000,$A$3)</f>
        <v>-391.89</v>
      </c>
      <c r="AB7" s="36" t="s">
        <v>51</v>
      </c>
      <c r="AC7" s="47">
        <f>SUMIFS(BISDATA!$L$3:$L$20000,BISDATA!$A$3:$A$20000,$AB7,BISDATA!$M$3:$M$20000,AC$4,BISDATA!$I$3:$I$20000,$AB$3)</f>
        <v>772579.32000000041</v>
      </c>
      <c r="AD7" s="31">
        <f>SUMIFS(BISDATA!$L$3:$L$20000,BISDATA!$A$3:$A$20000,$AB7,BISDATA!$M$3:$M$20000,AD$4,BISDATA!$I$3:$I$20000,$AB$3)</f>
        <v>1818359.620000001</v>
      </c>
      <c r="AE7" s="31">
        <f>SUMIFS(BISDATA!$L$3:$L$20000,BISDATA!$A$3:$A$20000,$AB7,BISDATA!$M$3:$M$20000,AE$4,BISDATA!$I$3:$I$20000,$AB$3)</f>
        <v>245066.09</v>
      </c>
      <c r="AF7" s="31">
        <f>SUMIFS(BISDATA!$L$3:$L$20000,BISDATA!$A$3:$A$20000,$AB7,BISDATA!$M$3:$M$20000,AF$4,BISDATA!$I$3:$I$20000,$AB$3)</f>
        <v>152009.46000000005</v>
      </c>
      <c r="AG7" s="31">
        <f>SUMIFS(BISDATA!$L$3:$L$20000,BISDATA!$A$3:$A$20000,$AB7,BISDATA!$M$3:$M$20000,AG$4,BISDATA!$I$3:$I$20000,$AB$3)</f>
        <v>115613.06999999995</v>
      </c>
      <c r="AH7" s="31">
        <f>SUMIFS(BISDATA!$L$3:$L$20000,BISDATA!$A$3:$A$20000,$AB7,BISDATA!$M$3:$M$20000,AH$4,BISDATA!$I$3:$I$20000,$AB$3)</f>
        <v>93489.14</v>
      </c>
      <c r="AI7" s="31">
        <f>SUMIFS(BISDATA!$L$3:$L$20000,BISDATA!$A$3:$A$20000,$AB7,BISDATA!$M$3:$M$20000,AI$4,BISDATA!$I$3:$I$20000,$AB$3)</f>
        <v>16115.359999999999</v>
      </c>
      <c r="AJ7" s="31">
        <f>SUMIFS(BISDATA!$L$3:$L$20000,BISDATA!$A$3:$A$20000,$AB7,BISDATA!$M$3:$M$20000,AJ$4,BISDATA!$I$3:$I$20000,$AB$3)</f>
        <v>-15697.030000000002</v>
      </c>
      <c r="AK7" s="31">
        <f>SUMIFS(BISDATA!$L$3:$L$20000,BISDATA!$A$3:$A$20000,$AB7,BISDATA!$M$3:$M$20000,AK$4,BISDATA!$I$3:$I$20000,$AB$3)</f>
        <v>-12839.490000000002</v>
      </c>
      <c r="AL7" s="31">
        <f>SUMIFS(BISDATA!$L$3:$L$20000,BISDATA!$A$3:$A$20000,$AB7,BISDATA!$M$3:$M$20000,AL$4,BISDATA!$I$3:$I$20000,$AB$3)</f>
        <v>1463.48</v>
      </c>
      <c r="AM7" s="31">
        <f>SUMIFS(BISDATA!$L$3:$L$20000,BISDATA!$A$3:$A$20000,$AB7,BISDATA!$M$3:$M$20000,AM$4,BISDATA!$I$3:$I$20000,$AB$3)</f>
        <v>32912.269999999997</v>
      </c>
      <c r="AN7" s="31">
        <f>SUMIFS(BISDATA!$L$3:$L$20000,BISDATA!$A$3:$A$20000,$AB7,BISDATA!$M$3:$M$20000,AN$4,BISDATA!$I$3:$I$20000,$AB$3)</f>
        <v>2174.9299999999994</v>
      </c>
      <c r="AO7" s="31">
        <f>SUMIFS(BISDATA!$L$3:$L$20000,BISDATA!$A$3:$A$20000,$AB7,BISDATA!$M$3:$M$20000,AO$4,BISDATA!$I$3:$I$20000,$AB$3)</f>
        <v>-2247.2900000000031</v>
      </c>
      <c r="AP7" s="31">
        <f>SUMIFS(BISDATA!$L$3:$L$20000,BISDATA!$A$3:$A$20000,$AB7,BISDATA!$M$3:$M$20000,AP$4,BISDATA!$I$3:$I$20000,$AB$3)</f>
        <v>4012.3399999999965</v>
      </c>
      <c r="AQ7" s="31">
        <f>SUMIFS(BISDATA!$L$3:$L$20000,BISDATA!$A$3:$A$20000,$AB7,BISDATA!$M$3:$M$20000,AQ$4,BISDATA!$I$3:$I$20000,$AB$3)</f>
        <v>0</v>
      </c>
      <c r="AR7" s="31">
        <f>SUMIFS(BISDATA!$L$3:$L$20000,BISDATA!$A$3:$A$20000,$AB7,BISDATA!$M$3:$M$20000,AR$4,BISDATA!$I$3:$I$20000,$AB$3)</f>
        <v>-8735.9000000000015</v>
      </c>
      <c r="AS7" s="31">
        <f>SUMIFS(BISDATA!$L$3:$L$20000,BISDATA!$A$3:$A$20000,$AB7,BISDATA!$M$3:$M$20000,AS$4,BISDATA!$I$3:$I$20000,$AB$3)</f>
        <v>-591.29999999999927</v>
      </c>
      <c r="AT7" s="31">
        <f>SUMIFS(BISDATA!$L$3:$L$20000,BISDATA!$A$3:$A$20000,$AB7,BISDATA!$M$3:$M$20000,AT$4,BISDATA!$I$3:$I$20000,$AB$3)</f>
        <v>-520.08000000000368</v>
      </c>
      <c r="AU7" s="31">
        <f>SUMIFS(BISDATA!$L$3:$L$20000,BISDATA!$A$3:$A$20000,$AB7,BISDATA!$M$3:$M$20000,AU$4,BISDATA!$I$3:$I$20000,$AB$3)</f>
        <v>944.65000000000055</v>
      </c>
      <c r="AV7" s="31">
        <f>SUMIFS(BISDATA!$L$3:$L$20000,BISDATA!$A$3:$A$20000,$AB7,BISDATA!$M$3:$M$20000,AV$4,BISDATA!$I$3:$I$20000,$AB$3)</f>
        <v>-300</v>
      </c>
      <c r="AW7" s="31">
        <f>SUMIFS(BISDATA!$L$3:$L$20000,BISDATA!$A$3:$A$20000,$AB7,BISDATA!$M$3:$M$20000,AW$4,BISDATA!$I$3:$I$20000,$AB$3)</f>
        <v>0</v>
      </c>
      <c r="AX7" s="31">
        <f>SUMIFS(BISDATA!$L$3:$L$20000,BISDATA!$A$3:$A$20000,$AB7,BISDATA!$M$3:$M$20000,AX$4,BISDATA!$I$3:$I$20000,$AB$3)</f>
        <v>0</v>
      </c>
      <c r="AY7" s="31">
        <f>SUMIFS(BISDATA!$L$3:$L$20000,BISDATA!$A$3:$A$20000,$AB7,BISDATA!$M$3:$M$20000,AY$4,BISDATA!$I$3:$I$20000,$AB$3)</f>
        <v>0</v>
      </c>
      <c r="AZ7" s="31">
        <f>SUMIFS(BISDATA!$L$3:$L$20000,BISDATA!$A$3:$A$20000,$AB7,BISDATA!$M$3:$M$20000,AZ$4,BISDATA!$I$3:$I$20000,$AB$3)</f>
        <v>0</v>
      </c>
      <c r="BA7" s="32">
        <f>SUMIFS(BISDATA!$L$3:$L$20000,BISDATA!$A$3:$A$20000,$AB7,BISDATA!$M$3:$M$20000,BA$4,BISDATA!$I$3:$I$20000,$AB$3)</f>
        <v>-391.89</v>
      </c>
      <c r="BB7" s="58"/>
      <c r="BC7" s="36" t="s">
        <v>51</v>
      </c>
      <c r="BD7" s="47">
        <f t="shared" si="3"/>
        <v>9.3132257461547852E-10</v>
      </c>
      <c r="BE7" s="31">
        <f t="shared" si="1"/>
        <v>0</v>
      </c>
      <c r="BF7" s="31">
        <f t="shared" si="1"/>
        <v>0</v>
      </c>
      <c r="BG7" s="31">
        <f t="shared" si="1"/>
        <v>0</v>
      </c>
      <c r="BH7" s="31">
        <f t="shared" si="1"/>
        <v>0</v>
      </c>
      <c r="BI7" s="31">
        <f t="shared" si="1"/>
        <v>0</v>
      </c>
      <c r="BJ7" s="31">
        <f t="shared" si="1"/>
        <v>0</v>
      </c>
      <c r="BK7" s="31">
        <f t="shared" si="1"/>
        <v>0</v>
      </c>
      <c r="BL7" s="31">
        <f t="shared" si="1"/>
        <v>0</v>
      </c>
      <c r="BM7" s="31">
        <f t="shared" si="1"/>
        <v>0</v>
      </c>
      <c r="BN7" s="31">
        <f t="shared" si="1"/>
        <v>0</v>
      </c>
      <c r="BO7" s="31">
        <f t="shared" si="1"/>
        <v>0</v>
      </c>
      <c r="BP7" s="31">
        <f t="shared" si="1"/>
        <v>0</v>
      </c>
      <c r="BQ7" s="31">
        <f t="shared" si="1"/>
        <v>0</v>
      </c>
      <c r="BR7" s="31">
        <f t="shared" si="1"/>
        <v>0</v>
      </c>
      <c r="BS7" s="31">
        <f t="shared" si="1"/>
        <v>0</v>
      </c>
      <c r="BT7" s="31">
        <f t="shared" si="1"/>
        <v>0</v>
      </c>
      <c r="BU7" s="31">
        <f t="shared" si="2"/>
        <v>-3.751665644813329E-12</v>
      </c>
      <c r="BV7" s="31">
        <f t="shared" si="2"/>
        <v>0</v>
      </c>
      <c r="BW7" s="31">
        <f t="shared" si="2"/>
        <v>0</v>
      </c>
      <c r="BX7" s="31">
        <f t="shared" si="2"/>
        <v>0</v>
      </c>
      <c r="BY7" s="31">
        <f t="shared" si="2"/>
        <v>0</v>
      </c>
      <c r="BZ7" s="31">
        <f t="shared" si="2"/>
        <v>0</v>
      </c>
      <c r="CA7" s="31">
        <f t="shared" si="2"/>
        <v>0</v>
      </c>
      <c r="CB7" s="32">
        <f t="shared" si="2"/>
        <v>0</v>
      </c>
    </row>
    <row r="8" spans="1:80" x14ac:dyDescent="0.25">
      <c r="A8" s="34" t="s">
        <v>149</v>
      </c>
      <c r="B8" s="48">
        <f>SUMIFS(FastClose!$H$3:$H$20000,FastClose!$K$3:$K$20000,$A8,FastClose!$G$3:$G$20000,B$3,FastClose!$D$3:$D$20000,$A$3)</f>
        <v>2734694.1700000027</v>
      </c>
      <c r="C8" s="27">
        <f>SUMIFS(FastClose!$H$3:$H$20000,FastClose!$K$3:$K$20000,$A8,FastClose!$G$3:$G$20000,C$3,FastClose!$D$3:$D$20000,$A$3)</f>
        <v>2536782.6900000013</v>
      </c>
      <c r="D8" s="27">
        <f>SUMIFS(FastClose!$H$3:$H$20000,FastClose!$K$3:$K$20000,$A8,FastClose!$G$3:$G$20000,D$3,FastClose!$D$3:$D$20000,$A$3)</f>
        <v>443961.94999999984</v>
      </c>
      <c r="E8" s="27">
        <f>SUMIFS(FastClose!$H$3:$H$20000,FastClose!$K$3:$K$20000,$A8,FastClose!$G$3:$G$20000,E$3,FastClose!$D$3:$D$20000,$A$3)</f>
        <v>166138.36000000002</v>
      </c>
      <c r="F8" s="27">
        <f>SUMIFS(FastClose!$H$3:$H$20000,FastClose!$K$3:$K$20000,$A8,FastClose!$G$3:$G$20000,F$3,FastClose!$D$3:$D$20000,$A$3)</f>
        <v>268667.26</v>
      </c>
      <c r="G8" s="27">
        <f>SUMIFS(FastClose!$H$3:$H$20000,FastClose!$K$3:$K$20000,$A8,FastClose!$G$3:$G$20000,G$3,FastClose!$D$3:$D$20000,$A$3)</f>
        <v>75471.170000000042</v>
      </c>
      <c r="H8" s="27">
        <f>SUMIFS(FastClose!$H$3:$H$20000,FastClose!$K$3:$K$20000,$A8,FastClose!$G$3:$G$20000,H$3,FastClose!$D$3:$D$20000,$A$3)</f>
        <v>70781.75</v>
      </c>
      <c r="I8" s="27">
        <f>SUMIFS(FastClose!$H$3:$H$20000,FastClose!$K$3:$K$20000,$A8,FastClose!$G$3:$G$20000,I$3,FastClose!$D$3:$D$20000,$A$3)</f>
        <v>58421.050000000047</v>
      </c>
      <c r="J8" s="27">
        <f>SUMIFS(FastClose!$H$3:$H$20000,FastClose!$K$3:$K$20000,$A8,FastClose!$G$3:$G$20000,J$3,FastClose!$D$3:$D$20000,$A$3)</f>
        <v>-4983.2299999999996</v>
      </c>
      <c r="K8" s="27">
        <f>SUMIFS(FastClose!$H$3:$H$20000,FastClose!$K$3:$K$20000,$A8,FastClose!$G$3:$G$20000,K$3,FastClose!$D$3:$D$20000,$A$3)</f>
        <v>8211.4000000000015</v>
      </c>
      <c r="L8" s="27">
        <f>SUMIFS(FastClose!$H$3:$H$20000,FastClose!$K$3:$K$20000,$A8,FastClose!$G$3:$G$20000,L$3,FastClose!$D$3:$D$20000,$A$3)</f>
        <v>13999.91</v>
      </c>
      <c r="M8" s="27">
        <f>SUMIFS(FastClose!$H$3:$H$20000,FastClose!$K$3:$K$20000,$A8,FastClose!$G$3:$G$20000,M$3,FastClose!$D$3:$D$20000,$A$3)</f>
        <v>27116.16</v>
      </c>
      <c r="N8" s="27">
        <f>SUMIFS(FastClose!$H$3:$H$20000,FastClose!$K$3:$K$20000,$A8,FastClose!$G$3:$G$20000,N$3,FastClose!$D$3:$D$20000,$A$3)</f>
        <v>1195.0900000000001</v>
      </c>
      <c r="O8" s="27">
        <f>SUMIFS(FastClose!$H$3:$H$20000,FastClose!$K$3:$K$20000,$A8,FastClose!$G$3:$G$20000,O$3,FastClose!$D$3:$D$20000,$A$3)</f>
        <v>18955.139999999996</v>
      </c>
      <c r="P8" s="27">
        <f>SUMIFS(FastClose!$H$3:$H$20000,FastClose!$K$3:$K$20000,$A8,FastClose!$G$3:$G$20000,P$3,FastClose!$D$3:$D$20000,$A$3)</f>
        <v>-413.98</v>
      </c>
      <c r="Q8" s="27">
        <f>SUMIFS(FastClose!$H$3:$H$20000,FastClose!$K$3:$K$20000,$A8,FastClose!$G$3:$G$20000,Q$3,FastClose!$D$3:$D$20000,$A$3)</f>
        <v>45909.19999999999</v>
      </c>
      <c r="R8" s="27">
        <f>SUMIFS(FastClose!$H$3:$H$20000,FastClose!$K$3:$K$20000,$A8,FastClose!$G$3:$G$20000,R$3,FastClose!$D$3:$D$20000,$A$3)</f>
        <v>3922.44</v>
      </c>
      <c r="S8" s="27">
        <f>SUMIFS(FastClose!$H$3:$H$20000,FastClose!$K$3:$K$20000,$A8,FastClose!$G$3:$G$20000,S$3,FastClose!$D$3:$D$20000,$A$3)</f>
        <v>-1115.2400000000002</v>
      </c>
      <c r="T8" s="27">
        <f>SUMIFS(FastClose!$H$3:$H$20000,FastClose!$K$3:$K$20000,$A8,FastClose!$G$3:$G$20000,T$3,FastClose!$D$3:$D$20000,$A$3)</f>
        <v>403.59</v>
      </c>
      <c r="U8" s="27">
        <f>SUMIFS(FastClose!$H$3:$H$20000,FastClose!$K$3:$K$20000,$A8,FastClose!$G$3:$G$20000,U$3,FastClose!$D$3:$D$20000,$A$3)</f>
        <v>5371.3899999999994</v>
      </c>
      <c r="V8" s="27">
        <f>SUMIFS(FastClose!$H$3:$H$20000,FastClose!$K$3:$K$20000,$A8,FastClose!$G$3:$G$20000,V$3,FastClose!$D$3:$D$20000,$A$3)</f>
        <v>-6886.8399999999992</v>
      </c>
      <c r="W8" s="27">
        <f>SUMIFS(FastClose!$H$3:$H$20000,FastClose!$K$3:$K$20000,$A8,FastClose!$G$3:$G$20000,W$3,FastClose!$D$3:$D$20000,$A$3)</f>
        <v>157.51</v>
      </c>
      <c r="X8" s="27">
        <f>SUMIFS(FastClose!$H$3:$H$20000,FastClose!$K$3:$K$20000,$A8,FastClose!$G$3:$G$20000,X$3,FastClose!$D$3:$D$20000,$A$3)</f>
        <v>-11713.73</v>
      </c>
      <c r="Y8" s="27">
        <f>SUMIFS(FastClose!$H$3:$H$20000,FastClose!$K$3:$K$20000,$A8,FastClose!$G$3:$G$20000,Y$3,FastClose!$D$3:$D$20000,$A$3)</f>
        <v>-3357.3</v>
      </c>
      <c r="Z8" s="28">
        <f>SUMIFS(FastClose!$H$3:$H$20000,FastClose!$K$3:$K$20000,$A8,FastClose!$G$3:$G$20000,Z$3,FastClose!$D$3:$D$20000,$A$3)</f>
        <v>-19629.800000000003</v>
      </c>
      <c r="AB8" s="34" t="s">
        <v>149</v>
      </c>
      <c r="AC8" s="48">
        <f>SUMIFS(BISDATA!$L$3:$L$20000,BISDATA!$A$3:$A$20000,$AB8,BISDATA!$M$3:$M$20000,AC$4,BISDATA!$I$3:$I$20000,$AB$3)</f>
        <v>2734694.1699999971</v>
      </c>
      <c r="AD8" s="27">
        <f>SUMIFS(BISDATA!$L$3:$L$20000,BISDATA!$A$3:$A$20000,$AB8,BISDATA!$M$3:$M$20000,AD$4,BISDATA!$I$3:$I$20000,$AB$3)</f>
        <v>2536782.6900000041</v>
      </c>
      <c r="AE8" s="27">
        <f>SUMIFS(BISDATA!$L$3:$L$20000,BISDATA!$A$3:$A$20000,$AB8,BISDATA!$M$3:$M$20000,AE$4,BISDATA!$I$3:$I$20000,$AB$3)</f>
        <v>443961.94999999995</v>
      </c>
      <c r="AF8" s="27">
        <f>SUMIFS(BISDATA!$L$3:$L$20000,BISDATA!$A$3:$A$20000,$AB8,BISDATA!$M$3:$M$20000,AF$4,BISDATA!$I$3:$I$20000,$AB$3)</f>
        <v>166138.35999999993</v>
      </c>
      <c r="AG8" s="27">
        <f>SUMIFS(BISDATA!$L$3:$L$20000,BISDATA!$A$3:$A$20000,$AB8,BISDATA!$M$3:$M$20000,AG$4,BISDATA!$I$3:$I$20000,$AB$3)</f>
        <v>268667.26000000018</v>
      </c>
      <c r="AH8" s="27">
        <f>SUMIFS(BISDATA!$L$3:$L$20000,BISDATA!$A$3:$A$20000,$AB8,BISDATA!$M$3:$M$20000,AH$4,BISDATA!$I$3:$I$20000,$AB$3)</f>
        <v>75471.170000000042</v>
      </c>
      <c r="AI8" s="27">
        <f>SUMIFS(BISDATA!$L$3:$L$20000,BISDATA!$A$3:$A$20000,$AB8,BISDATA!$M$3:$M$20000,AI$4,BISDATA!$I$3:$I$20000,$AB$3)</f>
        <v>70781.750000000015</v>
      </c>
      <c r="AJ8" s="27">
        <f>SUMIFS(BISDATA!$L$3:$L$20000,BISDATA!$A$3:$A$20000,$AB8,BISDATA!$M$3:$M$20000,AJ$4,BISDATA!$I$3:$I$20000,$AB$3)</f>
        <v>58421.050000000054</v>
      </c>
      <c r="AK8" s="27">
        <f>SUMIFS(BISDATA!$L$3:$L$20000,BISDATA!$A$3:$A$20000,$AB8,BISDATA!$M$3:$M$20000,AK$4,BISDATA!$I$3:$I$20000,$AB$3)</f>
        <v>-4983.2299999999996</v>
      </c>
      <c r="AL8" s="27">
        <f>SUMIFS(BISDATA!$L$3:$L$20000,BISDATA!$A$3:$A$20000,$AB8,BISDATA!$M$3:$M$20000,AL$4,BISDATA!$I$3:$I$20000,$AB$3)</f>
        <v>8211.4</v>
      </c>
      <c r="AM8" s="27">
        <f>SUMIFS(BISDATA!$L$3:$L$20000,BISDATA!$A$3:$A$20000,$AB8,BISDATA!$M$3:$M$20000,AM$4,BISDATA!$I$3:$I$20000,$AB$3)</f>
        <v>13999.909999999996</v>
      </c>
      <c r="AN8" s="27">
        <f>SUMIFS(BISDATA!$L$3:$L$20000,BISDATA!$A$3:$A$20000,$AB8,BISDATA!$M$3:$M$20000,AN$4,BISDATA!$I$3:$I$20000,$AB$3)</f>
        <v>27116.160000000007</v>
      </c>
      <c r="AO8" s="27">
        <f>SUMIFS(BISDATA!$L$3:$L$20000,BISDATA!$A$3:$A$20000,$AB8,BISDATA!$M$3:$M$20000,AO$4,BISDATA!$I$3:$I$20000,$AB$3)</f>
        <v>1195.0899999999992</v>
      </c>
      <c r="AP8" s="27">
        <f>SUMIFS(BISDATA!$L$3:$L$20000,BISDATA!$A$3:$A$20000,$AB8,BISDATA!$M$3:$M$20000,AP$4,BISDATA!$I$3:$I$20000,$AB$3)</f>
        <v>18955.14</v>
      </c>
      <c r="AQ8" s="27">
        <f>SUMIFS(BISDATA!$L$3:$L$20000,BISDATA!$A$3:$A$20000,$AB8,BISDATA!$M$3:$M$20000,AQ$4,BISDATA!$I$3:$I$20000,$AB$3)</f>
        <v>-413.9799999999999</v>
      </c>
      <c r="AR8" s="27">
        <f>SUMIFS(BISDATA!$L$3:$L$20000,BISDATA!$A$3:$A$20000,$AB8,BISDATA!$M$3:$M$20000,AR$4,BISDATA!$I$3:$I$20000,$AB$3)</f>
        <v>45909.19999999999</v>
      </c>
      <c r="AS8" s="27">
        <f>SUMIFS(BISDATA!$L$3:$L$20000,BISDATA!$A$3:$A$20000,$AB8,BISDATA!$M$3:$M$20000,AS$4,BISDATA!$I$3:$I$20000,$AB$3)</f>
        <v>3922.4399999999996</v>
      </c>
      <c r="AT8" s="27">
        <f>SUMIFS(BISDATA!$L$3:$L$20000,BISDATA!$A$3:$A$20000,$AB8,BISDATA!$M$3:$M$20000,AT$4,BISDATA!$I$3:$I$20000,$AB$3)</f>
        <v>-1115.2399999999989</v>
      </c>
      <c r="AU8" s="27">
        <f>SUMIFS(BISDATA!$L$3:$L$20000,BISDATA!$A$3:$A$20000,$AB8,BISDATA!$M$3:$M$20000,AU$4,BISDATA!$I$3:$I$20000,$AB$3)</f>
        <v>403.5900000000002</v>
      </c>
      <c r="AV8" s="27">
        <f>SUMIFS(BISDATA!$L$3:$L$20000,BISDATA!$A$3:$A$20000,$AB8,BISDATA!$M$3:$M$20000,AV$4,BISDATA!$I$3:$I$20000,$AB$3)</f>
        <v>5371.3900000000012</v>
      </c>
      <c r="AW8" s="27">
        <f>SUMIFS(BISDATA!$L$3:$L$20000,BISDATA!$A$3:$A$20000,$AB8,BISDATA!$M$3:$M$20000,AW$4,BISDATA!$I$3:$I$20000,$AB$3)</f>
        <v>-6886.8399999999983</v>
      </c>
      <c r="AX8" s="27">
        <f>SUMIFS(BISDATA!$L$3:$L$20000,BISDATA!$A$3:$A$20000,$AB8,BISDATA!$M$3:$M$20000,AX$4,BISDATA!$I$3:$I$20000,$AB$3)</f>
        <v>157.51</v>
      </c>
      <c r="AY8" s="27">
        <f>SUMIFS(BISDATA!$L$3:$L$20000,BISDATA!$A$3:$A$20000,$AB8,BISDATA!$M$3:$M$20000,AY$4,BISDATA!$I$3:$I$20000,$AB$3)</f>
        <v>-11713.73</v>
      </c>
      <c r="AZ8" s="27">
        <f>SUMIFS(BISDATA!$L$3:$L$20000,BISDATA!$A$3:$A$20000,$AB8,BISDATA!$M$3:$M$20000,AZ$4,BISDATA!$I$3:$I$20000,$AB$3)</f>
        <v>-3357.3</v>
      </c>
      <c r="BA8" s="28">
        <f>SUMIFS(BISDATA!$L$3:$L$20000,BISDATA!$A$3:$A$20000,$AB8,BISDATA!$M$3:$M$20000,BA$4,BISDATA!$I$3:$I$20000,$AB$3)</f>
        <v>-19629.799999999996</v>
      </c>
      <c r="BB8" s="58"/>
      <c r="BC8" s="34" t="s">
        <v>149</v>
      </c>
      <c r="BD8" s="48">
        <f t="shared" si="3"/>
        <v>-5.5879354476928711E-9</v>
      </c>
      <c r="BE8" s="27">
        <f t="shared" si="1"/>
        <v>0</v>
      </c>
      <c r="BF8" s="27">
        <f t="shared" si="1"/>
        <v>0</v>
      </c>
      <c r="BG8" s="27">
        <f t="shared" si="1"/>
        <v>0</v>
      </c>
      <c r="BH8" s="27">
        <f t="shared" si="1"/>
        <v>0</v>
      </c>
      <c r="BI8" s="27">
        <f t="shared" si="1"/>
        <v>0</v>
      </c>
      <c r="BJ8" s="27">
        <f t="shared" si="1"/>
        <v>0</v>
      </c>
      <c r="BK8" s="27">
        <f t="shared" si="1"/>
        <v>0</v>
      </c>
      <c r="BL8" s="27">
        <f t="shared" si="1"/>
        <v>0</v>
      </c>
      <c r="BM8" s="27">
        <f t="shared" si="1"/>
        <v>0</v>
      </c>
      <c r="BN8" s="27">
        <f t="shared" si="1"/>
        <v>0</v>
      </c>
      <c r="BO8" s="27">
        <f t="shared" si="1"/>
        <v>0</v>
      </c>
      <c r="BP8" s="27">
        <f t="shared" si="1"/>
        <v>0</v>
      </c>
      <c r="BQ8" s="27">
        <f t="shared" si="1"/>
        <v>0</v>
      </c>
      <c r="BR8" s="27">
        <f t="shared" si="1"/>
        <v>0</v>
      </c>
      <c r="BS8" s="27">
        <f t="shared" si="1"/>
        <v>0</v>
      </c>
      <c r="BT8" s="27">
        <f t="shared" si="1"/>
        <v>0</v>
      </c>
      <c r="BU8" s="27">
        <f t="shared" si="2"/>
        <v>0</v>
      </c>
      <c r="BV8" s="27">
        <f t="shared" si="2"/>
        <v>0</v>
      </c>
      <c r="BW8" s="27">
        <f t="shared" si="2"/>
        <v>0</v>
      </c>
      <c r="BX8" s="27">
        <f t="shared" si="2"/>
        <v>0</v>
      </c>
      <c r="BY8" s="27">
        <f t="shared" si="2"/>
        <v>0</v>
      </c>
      <c r="BZ8" s="27">
        <f t="shared" si="2"/>
        <v>0</v>
      </c>
      <c r="CA8" s="27">
        <f t="shared" si="2"/>
        <v>0</v>
      </c>
      <c r="CB8" s="28">
        <f t="shared" si="2"/>
        <v>0</v>
      </c>
    </row>
    <row r="9" spans="1:80" x14ac:dyDescent="0.25">
      <c r="A9" s="35" t="s">
        <v>219</v>
      </c>
      <c r="B9" s="46">
        <f>SUMIFS(FastClose!$H$3:$H$20000,FastClose!$K$3:$K$20000,$A9,FastClose!$G$3:$G$20000,B$3,FastClose!$D$3:$D$20000,$A$3)</f>
        <v>13977745.199999945</v>
      </c>
      <c r="C9" s="29">
        <f>SUMIFS(FastClose!$H$3:$H$20000,FastClose!$K$3:$K$20000,$A9,FastClose!$G$3:$G$20000,C$3,FastClose!$D$3:$D$20000,$A$3)</f>
        <v>21024766.849999852</v>
      </c>
      <c r="D9" s="29">
        <f>SUMIFS(FastClose!$H$3:$H$20000,FastClose!$K$3:$K$20000,$A9,FastClose!$G$3:$G$20000,D$3,FastClose!$D$3:$D$20000,$A$3)</f>
        <v>2984388.7399999951</v>
      </c>
      <c r="E9" s="29">
        <f>SUMIFS(FastClose!$H$3:$H$20000,FastClose!$K$3:$K$20000,$A9,FastClose!$G$3:$G$20000,E$3,FastClose!$D$3:$D$20000,$A$3)</f>
        <v>1511489.6799999981</v>
      </c>
      <c r="F9" s="29">
        <f>SUMIFS(FastClose!$H$3:$H$20000,FastClose!$K$3:$K$20000,$A9,FastClose!$G$3:$G$20000,F$3,FastClose!$D$3:$D$20000,$A$3)</f>
        <v>516963.14000000025</v>
      </c>
      <c r="G9" s="29">
        <f>SUMIFS(FastClose!$H$3:$H$20000,FastClose!$K$3:$K$20000,$A9,FastClose!$G$3:$G$20000,G$3,FastClose!$D$3:$D$20000,$A$3)</f>
        <v>823161.47999999952</v>
      </c>
      <c r="H9" s="29">
        <f>SUMIFS(FastClose!$H$3:$H$20000,FastClose!$K$3:$K$20000,$A9,FastClose!$G$3:$G$20000,H$3,FastClose!$D$3:$D$20000,$A$3)</f>
        <v>210888.18000000002</v>
      </c>
      <c r="I9" s="29">
        <f>SUMIFS(FastClose!$H$3:$H$20000,FastClose!$K$3:$K$20000,$A9,FastClose!$G$3:$G$20000,I$3,FastClose!$D$3:$D$20000,$A$3)</f>
        <v>202787.33999999988</v>
      </c>
      <c r="J9" s="29">
        <f>SUMIFS(FastClose!$H$3:$H$20000,FastClose!$K$3:$K$20000,$A9,FastClose!$G$3:$G$20000,J$3,FastClose!$D$3:$D$20000,$A$3)</f>
        <v>50761.930000000008</v>
      </c>
      <c r="K9" s="29">
        <f>SUMIFS(FastClose!$H$3:$H$20000,FastClose!$K$3:$K$20000,$A9,FastClose!$G$3:$G$20000,K$3,FastClose!$D$3:$D$20000,$A$3)</f>
        <v>13116.729999999989</v>
      </c>
      <c r="L9" s="29">
        <f>SUMIFS(FastClose!$H$3:$H$20000,FastClose!$K$3:$K$20000,$A9,FastClose!$G$3:$G$20000,L$3,FastClose!$D$3:$D$20000,$A$3)</f>
        <v>-2910.850000000014</v>
      </c>
      <c r="M9" s="29">
        <f>SUMIFS(FastClose!$H$3:$H$20000,FastClose!$K$3:$K$20000,$A9,FastClose!$G$3:$G$20000,M$3,FastClose!$D$3:$D$20000,$A$3)</f>
        <v>15147.539999999995</v>
      </c>
      <c r="N9" s="29">
        <f>SUMIFS(FastClose!$H$3:$H$20000,FastClose!$K$3:$K$20000,$A9,FastClose!$G$3:$G$20000,N$3,FastClose!$D$3:$D$20000,$A$3)</f>
        <v>-4500.3099999999986</v>
      </c>
      <c r="O9" s="29">
        <f>SUMIFS(FastClose!$H$3:$H$20000,FastClose!$K$3:$K$20000,$A9,FastClose!$G$3:$G$20000,O$3,FastClose!$D$3:$D$20000,$A$3)</f>
        <v>-7399.9199999999992</v>
      </c>
      <c r="P9" s="29">
        <f>SUMIFS(FastClose!$H$3:$H$20000,FastClose!$K$3:$K$20000,$A9,FastClose!$G$3:$G$20000,P$3,FastClose!$D$3:$D$20000,$A$3)</f>
        <v>21411.360000000004</v>
      </c>
      <c r="Q9" s="29">
        <f>SUMIFS(FastClose!$H$3:$H$20000,FastClose!$K$3:$K$20000,$A9,FastClose!$G$3:$G$20000,Q$3,FastClose!$D$3:$D$20000,$A$3)</f>
        <v>-17586.880000000008</v>
      </c>
      <c r="R9" s="29">
        <f>SUMIFS(FastClose!$H$3:$H$20000,FastClose!$K$3:$K$20000,$A9,FastClose!$G$3:$G$20000,R$3,FastClose!$D$3:$D$20000,$A$3)</f>
        <v>-11114.34</v>
      </c>
      <c r="S9" s="29">
        <f>SUMIFS(FastClose!$H$3:$H$20000,FastClose!$K$3:$K$20000,$A9,FastClose!$G$3:$G$20000,S$3,FastClose!$D$3:$D$20000,$A$3)</f>
        <v>-21603.900000000005</v>
      </c>
      <c r="T9" s="29">
        <f>SUMIFS(FastClose!$H$3:$H$20000,FastClose!$K$3:$K$20000,$A9,FastClose!$G$3:$G$20000,T$3,FastClose!$D$3:$D$20000,$A$3)</f>
        <v>-12219.239999999998</v>
      </c>
      <c r="U9" s="29">
        <f>SUMIFS(FastClose!$H$3:$H$20000,FastClose!$K$3:$K$20000,$A9,FastClose!$G$3:$G$20000,U$3,FastClose!$D$3:$D$20000,$A$3)</f>
        <v>11790.549999999997</v>
      </c>
      <c r="V9" s="29">
        <f>SUMIFS(FastClose!$H$3:$H$20000,FastClose!$K$3:$K$20000,$A9,FastClose!$G$3:$G$20000,V$3,FastClose!$D$3:$D$20000,$A$3)</f>
        <v>-4824.0700000000006</v>
      </c>
      <c r="W9" s="29">
        <f>SUMIFS(FastClose!$H$3:$H$20000,FastClose!$K$3:$K$20000,$A9,FastClose!$G$3:$G$20000,W$3,FastClose!$D$3:$D$20000,$A$3)</f>
        <v>-2767.5</v>
      </c>
      <c r="X9" s="29">
        <f>SUMIFS(FastClose!$H$3:$H$20000,FastClose!$K$3:$K$20000,$A9,FastClose!$G$3:$G$20000,X$3,FastClose!$D$3:$D$20000,$A$3)</f>
        <v>222078.51</v>
      </c>
      <c r="Y9" s="29">
        <f>SUMIFS(FastClose!$H$3:$H$20000,FastClose!$K$3:$K$20000,$A9,FastClose!$G$3:$G$20000,Y$3,FastClose!$D$3:$D$20000,$A$3)</f>
        <v>148723.26999999996</v>
      </c>
      <c r="Z9" s="30">
        <f>SUMIFS(FastClose!$H$3:$H$20000,FastClose!$K$3:$K$20000,$A9,FastClose!$G$3:$G$20000,Z$3,FastClose!$D$3:$D$20000,$A$3)</f>
        <v>176689.58000000002</v>
      </c>
      <c r="AB9" s="35" t="s">
        <v>219</v>
      </c>
      <c r="AC9" s="46">
        <f>SUMIFS(BISDATA!$L$3:$L$20000,BISDATA!$A$3:$A$20000,$AB9,BISDATA!$M$3:$M$20000,AC$4,BISDATA!$I$3:$I$20000,$AB$3)</f>
        <v>13985586.379999977</v>
      </c>
      <c r="AD9" s="29">
        <f>SUMIFS(BISDATA!$L$3:$L$20000,BISDATA!$A$3:$A$20000,$AB9,BISDATA!$M$3:$M$20000,AD$4,BISDATA!$I$3:$I$20000,$AB$3)</f>
        <v>21027351.290000129</v>
      </c>
      <c r="AE9" s="29">
        <f>SUMIFS(BISDATA!$L$3:$L$20000,BISDATA!$A$3:$A$20000,$AB9,BISDATA!$M$3:$M$20000,AE$4,BISDATA!$I$3:$I$20000,$AB$3)</f>
        <v>2984388.7400000007</v>
      </c>
      <c r="AF9" s="29">
        <f>SUMIFS(BISDATA!$L$3:$L$20000,BISDATA!$A$3:$A$20000,$AB9,BISDATA!$M$3:$M$20000,AF$4,BISDATA!$I$3:$I$20000,$AB$3)</f>
        <v>1511489.6800000016</v>
      </c>
      <c r="AG9" s="29">
        <f>SUMIFS(BISDATA!$L$3:$L$20000,BISDATA!$A$3:$A$20000,$AB9,BISDATA!$M$3:$M$20000,AG$4,BISDATA!$I$3:$I$20000,$AB$3)</f>
        <v>516963.14000000071</v>
      </c>
      <c r="AH9" s="29">
        <f>SUMIFS(BISDATA!$L$3:$L$20000,BISDATA!$A$3:$A$20000,$AB9,BISDATA!$M$3:$M$20000,AH$4,BISDATA!$I$3:$I$20000,$AB$3)</f>
        <v>823161.47999999928</v>
      </c>
      <c r="AI9" s="29">
        <f>SUMIFS(BISDATA!$L$3:$L$20000,BISDATA!$A$3:$A$20000,$AB9,BISDATA!$M$3:$M$20000,AI$4,BISDATA!$I$3:$I$20000,$AB$3)</f>
        <v>210888.18</v>
      </c>
      <c r="AJ9" s="29">
        <f>SUMIFS(BISDATA!$L$3:$L$20000,BISDATA!$A$3:$A$20000,$AB9,BISDATA!$M$3:$M$20000,AJ$4,BISDATA!$I$3:$I$20000,$AB$3)</f>
        <v>202787.34000000043</v>
      </c>
      <c r="AK9" s="29">
        <f>SUMIFS(BISDATA!$L$3:$L$20000,BISDATA!$A$3:$A$20000,$AB9,BISDATA!$M$3:$M$20000,AK$4,BISDATA!$I$3:$I$20000,$AB$3)</f>
        <v>50761.929999999942</v>
      </c>
      <c r="AL9" s="29">
        <f>SUMIFS(BISDATA!$L$3:$L$20000,BISDATA!$A$3:$A$20000,$AB9,BISDATA!$M$3:$M$20000,AL$4,BISDATA!$I$3:$I$20000,$AB$3)</f>
        <v>13116.730000000114</v>
      </c>
      <c r="AM9" s="29">
        <f>SUMIFS(BISDATA!$L$3:$L$20000,BISDATA!$A$3:$A$20000,$AB9,BISDATA!$M$3:$M$20000,AM$4,BISDATA!$I$3:$I$20000,$AB$3)</f>
        <v>-2910.8500000000176</v>
      </c>
      <c r="AN9" s="29">
        <f>SUMIFS(BISDATA!$L$3:$L$20000,BISDATA!$A$3:$A$20000,$AB9,BISDATA!$M$3:$M$20000,AN$4,BISDATA!$I$3:$I$20000,$AB$3)</f>
        <v>15147.539999999988</v>
      </c>
      <c r="AO9" s="29">
        <f>SUMIFS(BISDATA!$L$3:$L$20000,BISDATA!$A$3:$A$20000,$AB9,BISDATA!$M$3:$M$20000,AO$4,BISDATA!$I$3:$I$20000,$AB$3)</f>
        <v>-4500.3099999999831</v>
      </c>
      <c r="AP9" s="29">
        <f>SUMIFS(BISDATA!$L$3:$L$20000,BISDATA!$A$3:$A$20000,$AB9,BISDATA!$M$3:$M$20000,AP$4,BISDATA!$I$3:$I$20000,$AB$3)</f>
        <v>-7399.9199999999964</v>
      </c>
      <c r="AQ9" s="29">
        <f>SUMIFS(BISDATA!$L$3:$L$20000,BISDATA!$A$3:$A$20000,$AB9,BISDATA!$M$3:$M$20000,AQ$4,BISDATA!$I$3:$I$20000,$AB$3)</f>
        <v>21411.360000000001</v>
      </c>
      <c r="AR9" s="29">
        <f>SUMIFS(BISDATA!$L$3:$L$20000,BISDATA!$A$3:$A$20000,$AB9,BISDATA!$M$3:$M$20000,AR$4,BISDATA!$I$3:$I$20000,$AB$3)</f>
        <v>-17586.87999999999</v>
      </c>
      <c r="AS9" s="29">
        <f>SUMIFS(BISDATA!$L$3:$L$20000,BISDATA!$A$3:$A$20000,$AB9,BISDATA!$M$3:$M$20000,AS$4,BISDATA!$I$3:$I$20000,$AB$3)</f>
        <v>-15791.129999999994</v>
      </c>
      <c r="AT9" s="29">
        <f>SUMIFS(BISDATA!$L$3:$L$20000,BISDATA!$A$3:$A$20000,$AB9,BISDATA!$M$3:$M$20000,AT$4,BISDATA!$I$3:$I$20000,$AB$3)</f>
        <v>-21603.900000000005</v>
      </c>
      <c r="AU9" s="29">
        <f>SUMIFS(BISDATA!$L$3:$L$20000,BISDATA!$A$3:$A$20000,$AB9,BISDATA!$M$3:$M$20000,AU$4,BISDATA!$I$3:$I$20000,$AB$3)</f>
        <v>-12219.239999999994</v>
      </c>
      <c r="AV9" s="29">
        <f>SUMIFS(BISDATA!$L$3:$L$20000,BISDATA!$A$3:$A$20000,$AB9,BISDATA!$M$3:$M$20000,AV$4,BISDATA!$I$3:$I$20000,$AB$3)</f>
        <v>11790.55</v>
      </c>
      <c r="AW9" s="29">
        <f>SUMIFS(BISDATA!$L$3:$L$20000,BISDATA!$A$3:$A$20000,$AB9,BISDATA!$M$3:$M$20000,AW$4,BISDATA!$I$3:$I$20000,$AB$3)</f>
        <v>-4824.07</v>
      </c>
      <c r="AX9" s="29">
        <f>SUMIFS(BISDATA!$L$3:$L$20000,BISDATA!$A$3:$A$20000,$AB9,BISDATA!$M$3:$M$20000,AX$4,BISDATA!$I$3:$I$20000,$AB$3)</f>
        <v>-2767.4999999999968</v>
      </c>
      <c r="AY9" s="29">
        <f>SUMIFS(BISDATA!$L$3:$L$20000,BISDATA!$A$3:$A$20000,$AB9,BISDATA!$M$3:$M$20000,AY$4,BISDATA!$I$3:$I$20000,$AB$3)</f>
        <v>222078.50999999998</v>
      </c>
      <c r="AZ9" s="29">
        <f>SUMIFS(BISDATA!$L$3:$L$20000,BISDATA!$A$3:$A$20000,$AB9,BISDATA!$M$3:$M$20000,AZ$4,BISDATA!$I$3:$I$20000,$AB$3)</f>
        <v>148723.26999999993</v>
      </c>
      <c r="BA9" s="30">
        <f>SUMIFS(BISDATA!$L$3:$L$20000,BISDATA!$A$3:$A$20000,$AB9,BISDATA!$M$3:$M$20000,BA$4,BISDATA!$I$3:$I$20000,$AB$3)</f>
        <v>176689.58000000002</v>
      </c>
      <c r="BB9" s="58"/>
      <c r="BC9" s="35" t="s">
        <v>219</v>
      </c>
      <c r="BD9" s="46">
        <f t="shared" si="3"/>
        <v>7841.1800000313669</v>
      </c>
      <c r="BE9" s="29">
        <f t="shared" si="1"/>
        <v>2584.4400002770126</v>
      </c>
      <c r="BF9" s="29">
        <f t="shared" si="1"/>
        <v>5.5879354476928711E-9</v>
      </c>
      <c r="BG9" s="29">
        <f t="shared" si="1"/>
        <v>3.4924596548080444E-9</v>
      </c>
      <c r="BH9" s="29">
        <f t="shared" si="1"/>
        <v>4.6566128730773926E-10</v>
      </c>
      <c r="BI9" s="29">
        <f t="shared" si="1"/>
        <v>0</v>
      </c>
      <c r="BJ9" s="29">
        <f t="shared" si="1"/>
        <v>0</v>
      </c>
      <c r="BK9" s="29">
        <f t="shared" si="1"/>
        <v>5.5297277867794037E-10</v>
      </c>
      <c r="BL9" s="29">
        <f t="shared" si="1"/>
        <v>-6.5483618527650833E-11</v>
      </c>
      <c r="BM9" s="29">
        <f t="shared" si="1"/>
        <v>1.255102688446641E-10</v>
      </c>
      <c r="BN9" s="29">
        <f t="shared" si="1"/>
        <v>-3.637978807091713E-12</v>
      </c>
      <c r="BO9" s="29">
        <f t="shared" si="1"/>
        <v>0</v>
      </c>
      <c r="BP9" s="29">
        <f t="shared" si="1"/>
        <v>1.546140993013978E-11</v>
      </c>
      <c r="BQ9" s="29">
        <f t="shared" si="1"/>
        <v>0</v>
      </c>
      <c r="BR9" s="29">
        <f t="shared" si="1"/>
        <v>0</v>
      </c>
      <c r="BS9" s="29">
        <f t="shared" si="1"/>
        <v>0</v>
      </c>
      <c r="BT9" s="29">
        <f t="shared" si="1"/>
        <v>-4676.7899999999936</v>
      </c>
      <c r="BU9" s="29">
        <f t="shared" si="2"/>
        <v>0</v>
      </c>
      <c r="BV9" s="29">
        <f t="shared" si="2"/>
        <v>0</v>
      </c>
      <c r="BW9" s="29">
        <f t="shared" si="2"/>
        <v>0</v>
      </c>
      <c r="BX9" s="29">
        <f t="shared" si="2"/>
        <v>0</v>
      </c>
      <c r="BY9" s="29">
        <f t="shared" si="2"/>
        <v>0</v>
      </c>
      <c r="BZ9" s="29">
        <f t="shared" si="2"/>
        <v>0</v>
      </c>
      <c r="CA9" s="29">
        <f t="shared" si="2"/>
        <v>0</v>
      </c>
      <c r="CB9" s="30">
        <f t="shared" si="2"/>
        <v>0</v>
      </c>
    </row>
    <row r="10" spans="1:80" x14ac:dyDescent="0.25">
      <c r="A10" s="36" t="s">
        <v>65</v>
      </c>
      <c r="B10" s="47">
        <f>SUMIFS(FastClose!$H$3:$H$20000,FastClose!$K$3:$K$20000,$A10,FastClose!$G$3:$G$20000,B$3,FastClose!$D$3:$D$20000,$A$3)</f>
        <v>0</v>
      </c>
      <c r="C10" s="31">
        <f>SUMIFS(FastClose!$H$3:$H$20000,FastClose!$K$3:$K$20000,$A10,FastClose!$G$3:$G$20000,C$3,FastClose!$D$3:$D$20000,$A$3)</f>
        <v>0</v>
      </c>
      <c r="D10" s="31">
        <f>SUMIFS(FastClose!$H$3:$H$20000,FastClose!$K$3:$K$20000,$A10,FastClose!$G$3:$G$20000,D$3,FastClose!$D$3:$D$20000,$A$3)</f>
        <v>0</v>
      </c>
      <c r="E10" s="31">
        <f>SUMIFS(FastClose!$H$3:$H$20000,FastClose!$K$3:$K$20000,$A10,FastClose!$G$3:$G$20000,E$3,FastClose!$D$3:$D$20000,$A$3)</f>
        <v>0</v>
      </c>
      <c r="F10" s="31">
        <f>SUMIFS(FastClose!$H$3:$H$20000,FastClose!$K$3:$K$20000,$A10,FastClose!$G$3:$G$20000,F$3,FastClose!$D$3:$D$20000,$A$3)</f>
        <v>0</v>
      </c>
      <c r="G10" s="31">
        <f>SUMIFS(FastClose!$H$3:$H$20000,FastClose!$K$3:$K$20000,$A10,FastClose!$G$3:$G$20000,G$3,FastClose!$D$3:$D$20000,$A$3)</f>
        <v>0</v>
      </c>
      <c r="H10" s="31">
        <f>SUMIFS(FastClose!$H$3:$H$20000,FastClose!$K$3:$K$20000,$A10,FastClose!$G$3:$G$20000,H$3,FastClose!$D$3:$D$20000,$A$3)</f>
        <v>0</v>
      </c>
      <c r="I10" s="31">
        <f>SUMIFS(FastClose!$H$3:$H$20000,FastClose!$K$3:$K$20000,$A10,FastClose!$G$3:$G$20000,I$3,FastClose!$D$3:$D$20000,$A$3)</f>
        <v>0</v>
      </c>
      <c r="J10" s="31">
        <f>SUMIFS(FastClose!$H$3:$H$20000,FastClose!$K$3:$K$20000,$A10,FastClose!$G$3:$G$20000,J$3,FastClose!$D$3:$D$20000,$A$3)</f>
        <v>0</v>
      </c>
      <c r="K10" s="31">
        <f>SUMIFS(FastClose!$H$3:$H$20000,FastClose!$K$3:$K$20000,$A10,FastClose!$G$3:$G$20000,K$3,FastClose!$D$3:$D$20000,$A$3)</f>
        <v>0</v>
      </c>
      <c r="L10" s="31">
        <f>SUMIFS(FastClose!$H$3:$H$20000,FastClose!$K$3:$K$20000,$A10,FastClose!$G$3:$G$20000,L$3,FastClose!$D$3:$D$20000,$A$3)</f>
        <v>0</v>
      </c>
      <c r="M10" s="31">
        <f>SUMIFS(FastClose!$H$3:$H$20000,FastClose!$K$3:$K$20000,$A10,FastClose!$G$3:$G$20000,M$3,FastClose!$D$3:$D$20000,$A$3)</f>
        <v>0</v>
      </c>
      <c r="N10" s="31">
        <f>SUMIFS(FastClose!$H$3:$H$20000,FastClose!$K$3:$K$20000,$A10,FastClose!$G$3:$G$20000,N$3,FastClose!$D$3:$D$20000,$A$3)</f>
        <v>0</v>
      </c>
      <c r="O10" s="31">
        <f>SUMIFS(FastClose!$H$3:$H$20000,FastClose!$K$3:$K$20000,$A10,FastClose!$G$3:$G$20000,O$3,FastClose!$D$3:$D$20000,$A$3)</f>
        <v>0</v>
      </c>
      <c r="P10" s="31">
        <f>SUMIFS(FastClose!$H$3:$H$20000,FastClose!$K$3:$K$20000,$A10,FastClose!$G$3:$G$20000,P$3,FastClose!$D$3:$D$20000,$A$3)</f>
        <v>0</v>
      </c>
      <c r="Q10" s="31">
        <f>SUMIFS(FastClose!$H$3:$H$20000,FastClose!$K$3:$K$20000,$A10,FastClose!$G$3:$G$20000,Q$3,FastClose!$D$3:$D$20000,$A$3)</f>
        <v>0</v>
      </c>
      <c r="R10" s="31">
        <f>SUMIFS(FastClose!$H$3:$H$20000,FastClose!$K$3:$K$20000,$A10,FastClose!$G$3:$G$20000,R$3,FastClose!$D$3:$D$20000,$A$3)</f>
        <v>0</v>
      </c>
      <c r="S10" s="31">
        <f>SUMIFS(FastClose!$H$3:$H$20000,FastClose!$K$3:$K$20000,$A10,FastClose!$G$3:$G$20000,S$3,FastClose!$D$3:$D$20000,$A$3)</f>
        <v>0</v>
      </c>
      <c r="T10" s="31">
        <f>SUMIFS(FastClose!$H$3:$H$20000,FastClose!$K$3:$K$20000,$A10,FastClose!$G$3:$G$20000,T$3,FastClose!$D$3:$D$20000,$A$3)</f>
        <v>0</v>
      </c>
      <c r="U10" s="31">
        <f>SUMIFS(FastClose!$H$3:$H$20000,FastClose!$K$3:$K$20000,$A10,FastClose!$G$3:$G$20000,U$3,FastClose!$D$3:$D$20000,$A$3)</f>
        <v>0</v>
      </c>
      <c r="V10" s="31">
        <f>SUMIFS(FastClose!$H$3:$H$20000,FastClose!$K$3:$K$20000,$A10,FastClose!$G$3:$G$20000,V$3,FastClose!$D$3:$D$20000,$A$3)</f>
        <v>0</v>
      </c>
      <c r="W10" s="31">
        <f>SUMIFS(FastClose!$H$3:$H$20000,FastClose!$K$3:$K$20000,$A10,FastClose!$G$3:$G$20000,W$3,FastClose!$D$3:$D$20000,$A$3)</f>
        <v>0</v>
      </c>
      <c r="X10" s="31">
        <f>SUMIFS(FastClose!$H$3:$H$20000,FastClose!$K$3:$K$20000,$A10,FastClose!$G$3:$G$20000,X$3,FastClose!$D$3:$D$20000,$A$3)</f>
        <v>0</v>
      </c>
      <c r="Y10" s="31">
        <f>SUMIFS(FastClose!$H$3:$H$20000,FastClose!$K$3:$K$20000,$A10,FastClose!$G$3:$G$20000,Y$3,FastClose!$D$3:$D$20000,$A$3)</f>
        <v>0</v>
      </c>
      <c r="Z10" s="32">
        <f>SUMIFS(FastClose!$H$3:$H$20000,FastClose!$K$3:$K$20000,$A10,FastClose!$G$3:$G$20000,Z$3,FastClose!$D$3:$D$20000,$A$3)</f>
        <v>155018.52000000002</v>
      </c>
      <c r="AB10" s="36" t="s">
        <v>65</v>
      </c>
      <c r="AC10" s="47">
        <f>SUMIFS(BISDATA!$L$3:$L$20000,BISDATA!$A$3:$A$20000,$AB10,BISDATA!$M$3:$M$20000,AC$4,BISDATA!$I$3:$I$20000,$AB$3)</f>
        <v>0</v>
      </c>
      <c r="AD10" s="31">
        <f>SUMIFS(BISDATA!$L$3:$L$20000,BISDATA!$A$3:$A$20000,$AB10,BISDATA!$M$3:$M$20000,AD$4,BISDATA!$I$3:$I$20000,$AB$3)</f>
        <v>0</v>
      </c>
      <c r="AE10" s="31">
        <f>SUMIFS(BISDATA!$L$3:$L$20000,BISDATA!$A$3:$A$20000,$AB10,BISDATA!$M$3:$M$20000,AE$4,BISDATA!$I$3:$I$20000,$AB$3)</f>
        <v>0</v>
      </c>
      <c r="AF10" s="31">
        <f>SUMIFS(BISDATA!$L$3:$L$20000,BISDATA!$A$3:$A$20000,$AB10,BISDATA!$M$3:$M$20000,AF$4,BISDATA!$I$3:$I$20000,$AB$3)</f>
        <v>0</v>
      </c>
      <c r="AG10" s="31">
        <f>SUMIFS(BISDATA!$L$3:$L$20000,BISDATA!$A$3:$A$20000,$AB10,BISDATA!$M$3:$M$20000,AG$4,BISDATA!$I$3:$I$20000,$AB$3)</f>
        <v>0</v>
      </c>
      <c r="AH10" s="31">
        <f>SUMIFS(BISDATA!$L$3:$L$20000,BISDATA!$A$3:$A$20000,$AB10,BISDATA!$M$3:$M$20000,AH$4,BISDATA!$I$3:$I$20000,$AB$3)</f>
        <v>0</v>
      </c>
      <c r="AI10" s="31">
        <f>SUMIFS(BISDATA!$L$3:$L$20000,BISDATA!$A$3:$A$20000,$AB10,BISDATA!$M$3:$M$20000,AI$4,BISDATA!$I$3:$I$20000,$AB$3)</f>
        <v>0</v>
      </c>
      <c r="AJ10" s="31">
        <f>SUMIFS(BISDATA!$L$3:$L$20000,BISDATA!$A$3:$A$20000,$AB10,BISDATA!$M$3:$M$20000,AJ$4,BISDATA!$I$3:$I$20000,$AB$3)</f>
        <v>0</v>
      </c>
      <c r="AK10" s="31">
        <f>SUMIFS(BISDATA!$L$3:$L$20000,BISDATA!$A$3:$A$20000,$AB10,BISDATA!$M$3:$M$20000,AK$4,BISDATA!$I$3:$I$20000,$AB$3)</f>
        <v>0</v>
      </c>
      <c r="AL10" s="31">
        <f>SUMIFS(BISDATA!$L$3:$L$20000,BISDATA!$A$3:$A$20000,$AB10,BISDATA!$M$3:$M$20000,AL$4,BISDATA!$I$3:$I$20000,$AB$3)</f>
        <v>0</v>
      </c>
      <c r="AM10" s="31">
        <f>SUMIFS(BISDATA!$L$3:$L$20000,BISDATA!$A$3:$A$20000,$AB10,BISDATA!$M$3:$M$20000,AM$4,BISDATA!$I$3:$I$20000,$AB$3)</f>
        <v>0</v>
      </c>
      <c r="AN10" s="31">
        <f>SUMIFS(BISDATA!$L$3:$L$20000,BISDATA!$A$3:$A$20000,$AB10,BISDATA!$M$3:$M$20000,AN$4,BISDATA!$I$3:$I$20000,$AB$3)</f>
        <v>0</v>
      </c>
      <c r="AO10" s="31">
        <f>SUMIFS(BISDATA!$L$3:$L$20000,BISDATA!$A$3:$A$20000,$AB10,BISDATA!$M$3:$M$20000,AO$4,BISDATA!$I$3:$I$20000,$AB$3)</f>
        <v>0</v>
      </c>
      <c r="AP10" s="31">
        <f>SUMIFS(BISDATA!$L$3:$L$20000,BISDATA!$A$3:$A$20000,$AB10,BISDATA!$M$3:$M$20000,AP$4,BISDATA!$I$3:$I$20000,$AB$3)</f>
        <v>0</v>
      </c>
      <c r="AQ10" s="31">
        <f>SUMIFS(BISDATA!$L$3:$L$20000,BISDATA!$A$3:$A$20000,$AB10,BISDATA!$M$3:$M$20000,AQ$4,BISDATA!$I$3:$I$20000,$AB$3)</f>
        <v>0</v>
      </c>
      <c r="AR10" s="31">
        <f>SUMIFS(BISDATA!$L$3:$L$20000,BISDATA!$A$3:$A$20000,$AB10,BISDATA!$M$3:$M$20000,AR$4,BISDATA!$I$3:$I$20000,$AB$3)</f>
        <v>0</v>
      </c>
      <c r="AS10" s="31">
        <f>SUMIFS(BISDATA!$L$3:$L$20000,BISDATA!$A$3:$A$20000,$AB10,BISDATA!$M$3:$M$20000,AS$4,BISDATA!$I$3:$I$20000,$AB$3)</f>
        <v>0</v>
      </c>
      <c r="AT10" s="31">
        <f>SUMIFS(BISDATA!$L$3:$L$20000,BISDATA!$A$3:$A$20000,$AB10,BISDATA!$M$3:$M$20000,AT$4,BISDATA!$I$3:$I$20000,$AB$3)</f>
        <v>0</v>
      </c>
      <c r="AU10" s="31">
        <f>SUMIFS(BISDATA!$L$3:$L$20000,BISDATA!$A$3:$A$20000,$AB10,BISDATA!$M$3:$M$20000,AU$4,BISDATA!$I$3:$I$20000,$AB$3)</f>
        <v>0</v>
      </c>
      <c r="AV10" s="31">
        <f>SUMIFS(BISDATA!$L$3:$L$20000,BISDATA!$A$3:$A$20000,$AB10,BISDATA!$M$3:$M$20000,AV$4,BISDATA!$I$3:$I$20000,$AB$3)</f>
        <v>0</v>
      </c>
      <c r="AW10" s="31">
        <f>SUMIFS(BISDATA!$L$3:$L$20000,BISDATA!$A$3:$A$20000,$AB10,BISDATA!$M$3:$M$20000,AW$4,BISDATA!$I$3:$I$20000,$AB$3)</f>
        <v>0</v>
      </c>
      <c r="AX10" s="31">
        <f>SUMIFS(BISDATA!$L$3:$L$20000,BISDATA!$A$3:$A$20000,$AB10,BISDATA!$M$3:$M$20000,AX$4,BISDATA!$I$3:$I$20000,$AB$3)</f>
        <v>0</v>
      </c>
      <c r="AY10" s="31">
        <f>SUMIFS(BISDATA!$L$3:$L$20000,BISDATA!$A$3:$A$20000,$AB10,BISDATA!$M$3:$M$20000,AY$4,BISDATA!$I$3:$I$20000,$AB$3)</f>
        <v>0</v>
      </c>
      <c r="AZ10" s="31">
        <f>SUMIFS(BISDATA!$L$3:$L$20000,BISDATA!$A$3:$A$20000,$AB10,BISDATA!$M$3:$M$20000,AZ$4,BISDATA!$I$3:$I$20000,$AB$3)</f>
        <v>0</v>
      </c>
      <c r="BA10" s="32">
        <f>SUMIFS(BISDATA!$L$3:$L$20000,BISDATA!$A$3:$A$20000,$AB10,BISDATA!$M$3:$M$20000,BA$4,BISDATA!$I$3:$I$20000,$AB$3)</f>
        <v>155018.51999999996</v>
      </c>
      <c r="BB10" s="58"/>
      <c r="BC10" s="36" t="s">
        <v>65</v>
      </c>
      <c r="BD10" s="47">
        <f t="shared" si="3"/>
        <v>0</v>
      </c>
      <c r="BE10" s="31">
        <f t="shared" si="1"/>
        <v>0</v>
      </c>
      <c r="BF10" s="31">
        <f t="shared" si="1"/>
        <v>0</v>
      </c>
      <c r="BG10" s="31">
        <f t="shared" si="1"/>
        <v>0</v>
      </c>
      <c r="BH10" s="31">
        <f t="shared" si="1"/>
        <v>0</v>
      </c>
      <c r="BI10" s="31">
        <f t="shared" si="1"/>
        <v>0</v>
      </c>
      <c r="BJ10" s="31">
        <f t="shared" si="1"/>
        <v>0</v>
      </c>
      <c r="BK10" s="31">
        <f t="shared" si="1"/>
        <v>0</v>
      </c>
      <c r="BL10" s="31">
        <f t="shared" si="1"/>
        <v>0</v>
      </c>
      <c r="BM10" s="31">
        <f t="shared" si="1"/>
        <v>0</v>
      </c>
      <c r="BN10" s="31">
        <f t="shared" si="1"/>
        <v>0</v>
      </c>
      <c r="BO10" s="31">
        <f t="shared" si="1"/>
        <v>0</v>
      </c>
      <c r="BP10" s="31">
        <f t="shared" si="1"/>
        <v>0</v>
      </c>
      <c r="BQ10" s="31">
        <f t="shared" si="1"/>
        <v>0</v>
      </c>
      <c r="BR10" s="31">
        <f t="shared" si="1"/>
        <v>0</v>
      </c>
      <c r="BS10" s="31">
        <f t="shared" si="1"/>
        <v>0</v>
      </c>
      <c r="BT10" s="31">
        <f t="shared" si="1"/>
        <v>0</v>
      </c>
      <c r="BU10" s="31">
        <f t="shared" si="2"/>
        <v>0</v>
      </c>
      <c r="BV10" s="31">
        <f t="shared" si="2"/>
        <v>0</v>
      </c>
      <c r="BW10" s="31">
        <f t="shared" si="2"/>
        <v>0</v>
      </c>
      <c r="BX10" s="31">
        <f t="shared" si="2"/>
        <v>0</v>
      </c>
      <c r="BY10" s="31">
        <f t="shared" si="2"/>
        <v>0</v>
      </c>
      <c r="BZ10" s="31">
        <f t="shared" si="2"/>
        <v>0</v>
      </c>
      <c r="CA10" s="31">
        <f t="shared" si="2"/>
        <v>0</v>
      </c>
      <c r="CB10" s="32">
        <f t="shared" si="2"/>
        <v>0</v>
      </c>
    </row>
    <row r="11" spans="1:80" x14ac:dyDescent="0.25">
      <c r="A11" s="34" t="s">
        <v>100</v>
      </c>
      <c r="B11" s="48">
        <f>SUMIFS(FastClose!$H$3:$H$20000,FastClose!$K$3:$K$20000,$A11,FastClose!$G$3:$G$20000,B$3,FastClose!$D$3:$D$20000,$A$3)</f>
        <v>3871259.2100000009</v>
      </c>
      <c r="C11" s="27">
        <f>SUMIFS(FastClose!$H$3:$H$20000,FastClose!$K$3:$K$20000,$A11,FastClose!$G$3:$G$20000,C$3,FastClose!$D$3:$D$20000,$A$3)</f>
        <v>4172995.5599999991</v>
      </c>
      <c r="D11" s="27">
        <f>SUMIFS(FastClose!$H$3:$H$20000,FastClose!$K$3:$K$20000,$A11,FastClose!$G$3:$G$20000,D$3,FastClose!$D$3:$D$20000,$A$3)</f>
        <v>605008.20000000007</v>
      </c>
      <c r="E11" s="27">
        <f>SUMIFS(FastClose!$H$3:$H$20000,FastClose!$K$3:$K$20000,$A11,FastClose!$G$3:$G$20000,E$3,FastClose!$D$3:$D$20000,$A$3)</f>
        <v>343543.87999999995</v>
      </c>
      <c r="F11" s="27">
        <f>SUMIFS(FastClose!$H$3:$H$20000,FastClose!$K$3:$K$20000,$A11,FastClose!$G$3:$G$20000,F$3,FastClose!$D$3:$D$20000,$A$3)</f>
        <v>304949.39</v>
      </c>
      <c r="G11" s="27">
        <f>SUMIFS(FastClose!$H$3:$H$20000,FastClose!$K$3:$K$20000,$A11,FastClose!$G$3:$G$20000,G$3,FastClose!$D$3:$D$20000,$A$3)</f>
        <v>121731.06999999998</v>
      </c>
      <c r="H11" s="27">
        <f>SUMIFS(FastClose!$H$3:$H$20000,FastClose!$K$3:$K$20000,$A11,FastClose!$G$3:$G$20000,H$3,FastClose!$D$3:$D$20000,$A$3)</f>
        <v>53129.16</v>
      </c>
      <c r="I11" s="27">
        <f>SUMIFS(FastClose!$H$3:$H$20000,FastClose!$K$3:$K$20000,$A11,FastClose!$G$3:$G$20000,I$3,FastClose!$D$3:$D$20000,$A$3)</f>
        <v>72252.179999999993</v>
      </c>
      <c r="J11" s="27">
        <f>SUMIFS(FastClose!$H$3:$H$20000,FastClose!$K$3:$K$20000,$A11,FastClose!$G$3:$G$20000,J$3,FastClose!$D$3:$D$20000,$A$3)</f>
        <v>35490.080000000002</v>
      </c>
      <c r="K11" s="27">
        <f>SUMIFS(FastClose!$H$3:$H$20000,FastClose!$K$3:$K$20000,$A11,FastClose!$G$3:$G$20000,K$3,FastClose!$D$3:$D$20000,$A$3)</f>
        <v>11292.63</v>
      </c>
      <c r="L11" s="27">
        <f>SUMIFS(FastClose!$H$3:$H$20000,FastClose!$K$3:$K$20000,$A11,FastClose!$G$3:$G$20000,L$3,FastClose!$D$3:$D$20000,$A$3)</f>
        <v>22865.180000000008</v>
      </c>
      <c r="M11" s="27">
        <f>SUMIFS(FastClose!$H$3:$H$20000,FastClose!$K$3:$K$20000,$A11,FastClose!$G$3:$G$20000,M$3,FastClose!$D$3:$D$20000,$A$3)</f>
        <v>-23855.219999999998</v>
      </c>
      <c r="N11" s="27">
        <f>SUMIFS(FastClose!$H$3:$H$20000,FastClose!$K$3:$K$20000,$A11,FastClose!$G$3:$G$20000,N$3,FastClose!$D$3:$D$20000,$A$3)</f>
        <v>-3584.0000000000009</v>
      </c>
      <c r="O11" s="27">
        <f>SUMIFS(FastClose!$H$3:$H$20000,FastClose!$K$3:$K$20000,$A11,FastClose!$G$3:$G$20000,O$3,FastClose!$D$3:$D$20000,$A$3)</f>
        <v>-6568.91</v>
      </c>
      <c r="P11" s="27">
        <f>SUMIFS(FastClose!$H$3:$H$20000,FastClose!$K$3:$K$20000,$A11,FastClose!$G$3:$G$20000,P$3,FastClose!$D$3:$D$20000,$A$3)</f>
        <v>11661.42</v>
      </c>
      <c r="Q11" s="27">
        <f>SUMIFS(FastClose!$H$3:$H$20000,FastClose!$K$3:$K$20000,$A11,FastClose!$G$3:$G$20000,Q$3,FastClose!$D$3:$D$20000,$A$3)</f>
        <v>-8660.16</v>
      </c>
      <c r="R11" s="27">
        <f>SUMIFS(FastClose!$H$3:$H$20000,FastClose!$K$3:$K$20000,$A11,FastClose!$G$3:$G$20000,R$3,FastClose!$D$3:$D$20000,$A$3)</f>
        <v>-266.63000000000147</v>
      </c>
      <c r="S11" s="27">
        <f>SUMIFS(FastClose!$H$3:$H$20000,FastClose!$K$3:$K$20000,$A11,FastClose!$G$3:$G$20000,S$3,FastClose!$D$3:$D$20000,$A$3)</f>
        <v>3526.28</v>
      </c>
      <c r="T11" s="27">
        <f>SUMIFS(FastClose!$H$3:$H$20000,FastClose!$K$3:$K$20000,$A11,FastClose!$G$3:$G$20000,T$3,FastClose!$D$3:$D$20000,$A$3)</f>
        <v>1407.5300000000002</v>
      </c>
      <c r="U11" s="27">
        <f>SUMIFS(FastClose!$H$3:$H$20000,FastClose!$K$3:$K$20000,$A11,FastClose!$G$3:$G$20000,U$3,FastClose!$D$3:$D$20000,$A$3)</f>
        <v>2731.55</v>
      </c>
      <c r="V11" s="27">
        <f>SUMIFS(FastClose!$H$3:$H$20000,FastClose!$K$3:$K$20000,$A11,FastClose!$G$3:$G$20000,V$3,FastClose!$D$3:$D$20000,$A$3)</f>
        <v>320.67</v>
      </c>
      <c r="W11" s="27">
        <f>SUMIFS(FastClose!$H$3:$H$20000,FastClose!$K$3:$K$20000,$A11,FastClose!$G$3:$G$20000,W$3,FastClose!$D$3:$D$20000,$A$3)</f>
        <v>1801.8899999999999</v>
      </c>
      <c r="X11" s="27">
        <f>SUMIFS(FastClose!$H$3:$H$20000,FastClose!$K$3:$K$20000,$A11,FastClose!$G$3:$G$20000,X$3,FastClose!$D$3:$D$20000,$A$3)</f>
        <v>1882.3700000000003</v>
      </c>
      <c r="Y11" s="27">
        <f>SUMIFS(FastClose!$H$3:$H$20000,FastClose!$K$3:$K$20000,$A11,FastClose!$G$3:$G$20000,Y$3,FastClose!$D$3:$D$20000,$A$3)</f>
        <v>469.83000000000004</v>
      </c>
      <c r="Z11" s="28">
        <f>SUMIFS(FastClose!$H$3:$H$20000,FastClose!$K$3:$K$20000,$A11,FastClose!$G$3:$G$20000,Z$3,FastClose!$D$3:$D$20000,$A$3)</f>
        <v>1932.6399999999999</v>
      </c>
      <c r="AB11" s="34" t="s">
        <v>100</v>
      </c>
      <c r="AC11" s="48">
        <f>SUMIFS(BISDATA!$L$3:$L$20000,BISDATA!$A$3:$A$20000,$AB11,BISDATA!$M$3:$M$20000,AC$4,BISDATA!$I$3:$I$20000,$AB$3)</f>
        <v>3871259.2099999967</v>
      </c>
      <c r="AD11" s="27">
        <f>SUMIFS(BISDATA!$L$3:$L$20000,BISDATA!$A$3:$A$20000,$AB11,BISDATA!$M$3:$M$20000,AD$4,BISDATA!$I$3:$I$20000,$AB$3)</f>
        <v>4172995.559999994</v>
      </c>
      <c r="AE11" s="27">
        <f>SUMIFS(BISDATA!$L$3:$L$20000,BISDATA!$A$3:$A$20000,$AB11,BISDATA!$M$3:$M$20000,AE$4,BISDATA!$I$3:$I$20000,$AB$3)</f>
        <v>605008.19999999972</v>
      </c>
      <c r="AF11" s="27">
        <f>SUMIFS(BISDATA!$L$3:$L$20000,BISDATA!$A$3:$A$20000,$AB11,BISDATA!$M$3:$M$20000,AF$4,BISDATA!$I$3:$I$20000,$AB$3)</f>
        <v>343543.88</v>
      </c>
      <c r="AG11" s="27">
        <f>SUMIFS(BISDATA!$L$3:$L$20000,BISDATA!$A$3:$A$20000,$AB11,BISDATA!$M$3:$M$20000,AG$4,BISDATA!$I$3:$I$20000,$AB$3)</f>
        <v>304949.39</v>
      </c>
      <c r="AH11" s="27">
        <f>SUMIFS(BISDATA!$L$3:$L$20000,BISDATA!$A$3:$A$20000,$AB11,BISDATA!$M$3:$M$20000,AH$4,BISDATA!$I$3:$I$20000,$AB$3)</f>
        <v>121731.07</v>
      </c>
      <c r="AI11" s="27">
        <f>SUMIFS(BISDATA!$L$3:$L$20000,BISDATA!$A$3:$A$20000,$AB11,BISDATA!$M$3:$M$20000,AI$4,BISDATA!$I$3:$I$20000,$AB$3)</f>
        <v>53129.159999999982</v>
      </c>
      <c r="AJ11" s="27">
        <f>SUMIFS(BISDATA!$L$3:$L$20000,BISDATA!$A$3:$A$20000,$AB11,BISDATA!$M$3:$M$20000,AJ$4,BISDATA!$I$3:$I$20000,$AB$3)</f>
        <v>72252.180000000008</v>
      </c>
      <c r="AK11" s="27">
        <f>SUMIFS(BISDATA!$L$3:$L$20000,BISDATA!$A$3:$A$20000,$AB11,BISDATA!$M$3:$M$20000,AK$4,BISDATA!$I$3:$I$20000,$AB$3)</f>
        <v>35490.079999999994</v>
      </c>
      <c r="AL11" s="27">
        <f>SUMIFS(BISDATA!$L$3:$L$20000,BISDATA!$A$3:$A$20000,$AB11,BISDATA!$M$3:$M$20000,AL$4,BISDATA!$I$3:$I$20000,$AB$3)</f>
        <v>11292.63</v>
      </c>
      <c r="AM11" s="27">
        <f>SUMIFS(BISDATA!$L$3:$L$20000,BISDATA!$A$3:$A$20000,$AB11,BISDATA!$M$3:$M$20000,AM$4,BISDATA!$I$3:$I$20000,$AB$3)</f>
        <v>22865.180000000008</v>
      </c>
      <c r="AN11" s="27">
        <f>SUMIFS(BISDATA!$L$3:$L$20000,BISDATA!$A$3:$A$20000,$AB11,BISDATA!$M$3:$M$20000,AN$4,BISDATA!$I$3:$I$20000,$AB$3)</f>
        <v>-23855.219999999998</v>
      </c>
      <c r="AO11" s="27">
        <f>SUMIFS(BISDATA!$L$3:$L$20000,BISDATA!$A$3:$A$20000,$AB11,BISDATA!$M$3:$M$20000,AO$4,BISDATA!$I$3:$I$20000,$AB$3)</f>
        <v>-3584.0000000000041</v>
      </c>
      <c r="AP11" s="27">
        <f>SUMIFS(BISDATA!$L$3:$L$20000,BISDATA!$A$3:$A$20000,$AB11,BISDATA!$M$3:$M$20000,AP$4,BISDATA!$I$3:$I$20000,$AB$3)</f>
        <v>-6568.91</v>
      </c>
      <c r="AQ11" s="27">
        <f>SUMIFS(BISDATA!$L$3:$L$20000,BISDATA!$A$3:$A$20000,$AB11,BISDATA!$M$3:$M$20000,AQ$4,BISDATA!$I$3:$I$20000,$AB$3)</f>
        <v>11661.419999999998</v>
      </c>
      <c r="AR11" s="27">
        <f>SUMIFS(BISDATA!$L$3:$L$20000,BISDATA!$A$3:$A$20000,$AB11,BISDATA!$M$3:$M$20000,AR$4,BISDATA!$I$3:$I$20000,$AB$3)</f>
        <v>-8660.16</v>
      </c>
      <c r="AS11" s="27">
        <f>SUMIFS(BISDATA!$L$3:$L$20000,BISDATA!$A$3:$A$20000,$AB11,BISDATA!$M$3:$M$20000,AS$4,BISDATA!$I$3:$I$20000,$AB$3)</f>
        <v>-266.62999999999943</v>
      </c>
      <c r="AT11" s="27">
        <f>SUMIFS(BISDATA!$L$3:$L$20000,BISDATA!$A$3:$A$20000,$AB11,BISDATA!$M$3:$M$20000,AT$4,BISDATA!$I$3:$I$20000,$AB$3)</f>
        <v>3526.2800000000016</v>
      </c>
      <c r="AU11" s="27">
        <f>SUMIFS(BISDATA!$L$3:$L$20000,BISDATA!$A$3:$A$20000,$AB11,BISDATA!$M$3:$M$20000,AU$4,BISDATA!$I$3:$I$20000,$AB$3)</f>
        <v>1407.5300000000002</v>
      </c>
      <c r="AV11" s="27">
        <f>SUMIFS(BISDATA!$L$3:$L$20000,BISDATA!$A$3:$A$20000,$AB11,BISDATA!$M$3:$M$20000,AV$4,BISDATA!$I$3:$I$20000,$AB$3)</f>
        <v>2731.5499999999997</v>
      </c>
      <c r="AW11" s="27">
        <f>SUMIFS(BISDATA!$L$3:$L$20000,BISDATA!$A$3:$A$20000,$AB11,BISDATA!$M$3:$M$20000,AW$4,BISDATA!$I$3:$I$20000,$AB$3)</f>
        <v>320.67</v>
      </c>
      <c r="AX11" s="27">
        <f>SUMIFS(BISDATA!$L$3:$L$20000,BISDATA!$A$3:$A$20000,$AB11,BISDATA!$M$3:$M$20000,AX$4,BISDATA!$I$3:$I$20000,$AB$3)</f>
        <v>1801.8899999999994</v>
      </c>
      <c r="AY11" s="27">
        <f>SUMIFS(BISDATA!$L$3:$L$20000,BISDATA!$A$3:$A$20000,$AB11,BISDATA!$M$3:$M$20000,AY$4,BISDATA!$I$3:$I$20000,$AB$3)</f>
        <v>1882.37</v>
      </c>
      <c r="AZ11" s="27">
        <f>SUMIFS(BISDATA!$L$3:$L$20000,BISDATA!$A$3:$A$20000,$AB11,BISDATA!$M$3:$M$20000,AZ$4,BISDATA!$I$3:$I$20000,$AB$3)</f>
        <v>469.83000000000027</v>
      </c>
      <c r="BA11" s="28">
        <f>SUMIFS(BISDATA!$L$3:$L$20000,BISDATA!$A$3:$A$20000,$AB11,BISDATA!$M$3:$M$20000,BA$4,BISDATA!$I$3:$I$20000,$AB$3)</f>
        <v>1932.6399999999969</v>
      </c>
      <c r="BB11" s="58"/>
      <c r="BC11" s="34" t="s">
        <v>100</v>
      </c>
      <c r="BD11" s="48">
        <f t="shared" si="3"/>
        <v>-4.1909515857696533E-9</v>
      </c>
      <c r="BE11" s="27">
        <f t="shared" si="1"/>
        <v>-5.1222741603851318E-9</v>
      </c>
      <c r="BF11" s="27">
        <f t="shared" si="1"/>
        <v>0</v>
      </c>
      <c r="BG11" s="27">
        <f t="shared" si="1"/>
        <v>0</v>
      </c>
      <c r="BH11" s="27">
        <f t="shared" si="1"/>
        <v>0</v>
      </c>
      <c r="BI11" s="27">
        <f t="shared" si="1"/>
        <v>0</v>
      </c>
      <c r="BJ11" s="27">
        <f t="shared" si="1"/>
        <v>0</v>
      </c>
      <c r="BK11" s="27">
        <f t="shared" si="1"/>
        <v>0</v>
      </c>
      <c r="BL11" s="27">
        <f t="shared" si="1"/>
        <v>0</v>
      </c>
      <c r="BM11" s="27">
        <f t="shared" si="1"/>
        <v>0</v>
      </c>
      <c r="BN11" s="27">
        <f t="shared" si="1"/>
        <v>0</v>
      </c>
      <c r="BO11" s="27">
        <f t="shared" si="1"/>
        <v>0</v>
      </c>
      <c r="BP11" s="27">
        <f t="shared" si="1"/>
        <v>0</v>
      </c>
      <c r="BQ11" s="27">
        <f t="shared" si="1"/>
        <v>0</v>
      </c>
      <c r="BR11" s="27">
        <f t="shared" si="1"/>
        <v>0</v>
      </c>
      <c r="BS11" s="27">
        <f t="shared" si="1"/>
        <v>0</v>
      </c>
      <c r="BT11" s="27">
        <f t="shared" si="1"/>
        <v>2.0463630789890885E-12</v>
      </c>
      <c r="BU11" s="27">
        <f t="shared" si="2"/>
        <v>0</v>
      </c>
      <c r="BV11" s="27">
        <f t="shared" si="2"/>
        <v>0</v>
      </c>
      <c r="BW11" s="27">
        <f t="shared" si="2"/>
        <v>0</v>
      </c>
      <c r="BX11" s="27">
        <f t="shared" si="2"/>
        <v>0</v>
      </c>
      <c r="BY11" s="27">
        <f t="shared" si="2"/>
        <v>0</v>
      </c>
      <c r="BZ11" s="27">
        <f t="shared" si="2"/>
        <v>0</v>
      </c>
      <c r="CA11" s="27">
        <f t="shared" si="2"/>
        <v>0</v>
      </c>
      <c r="CB11" s="28">
        <f t="shared" si="2"/>
        <v>-2.9558577807620168E-12</v>
      </c>
    </row>
    <row r="12" spans="1:80" x14ac:dyDescent="0.25">
      <c r="A12" s="35" t="s">
        <v>185</v>
      </c>
      <c r="B12" s="46">
        <f>SUMIFS(FastClose!$H$3:$H$20000,FastClose!$K$3:$K$20000,$A12,FastClose!$G$3:$G$20000,B$3,FastClose!$D$3:$D$20000,$A$3)</f>
        <v>6251683.9200000037</v>
      </c>
      <c r="C12" s="29">
        <f>SUMIFS(FastClose!$H$3:$H$20000,FastClose!$K$3:$K$20000,$A12,FastClose!$G$3:$G$20000,C$3,FastClose!$D$3:$D$20000,$A$3)</f>
        <v>11606413.990000008</v>
      </c>
      <c r="D12" s="29">
        <f>SUMIFS(FastClose!$H$3:$H$20000,FastClose!$K$3:$K$20000,$A12,FastClose!$G$3:$G$20000,D$3,FastClose!$D$3:$D$20000,$A$3)</f>
        <v>1781552.3099999996</v>
      </c>
      <c r="E12" s="29">
        <f>SUMIFS(FastClose!$H$3:$H$20000,FastClose!$K$3:$K$20000,$A12,FastClose!$G$3:$G$20000,E$3,FastClose!$D$3:$D$20000,$A$3)</f>
        <v>752847.45000000019</v>
      </c>
      <c r="F12" s="29">
        <f>SUMIFS(FastClose!$H$3:$H$20000,FastClose!$K$3:$K$20000,$A12,FastClose!$G$3:$G$20000,F$3,FastClose!$D$3:$D$20000,$A$3)</f>
        <v>405234.1100000001</v>
      </c>
      <c r="G12" s="29">
        <f>SUMIFS(FastClose!$H$3:$H$20000,FastClose!$K$3:$K$20000,$A12,FastClose!$G$3:$G$20000,G$3,FastClose!$D$3:$D$20000,$A$3)</f>
        <v>154780.45000000001</v>
      </c>
      <c r="H12" s="29">
        <f>SUMIFS(FastClose!$H$3:$H$20000,FastClose!$K$3:$K$20000,$A12,FastClose!$G$3:$G$20000,H$3,FastClose!$D$3:$D$20000,$A$3)</f>
        <v>120523.91</v>
      </c>
      <c r="I12" s="29">
        <f>SUMIFS(FastClose!$H$3:$H$20000,FastClose!$K$3:$K$20000,$A12,FastClose!$G$3:$G$20000,I$3,FastClose!$D$3:$D$20000,$A$3)</f>
        <v>-32275.789999999972</v>
      </c>
      <c r="J12" s="29">
        <f>SUMIFS(FastClose!$H$3:$H$20000,FastClose!$K$3:$K$20000,$A12,FastClose!$G$3:$G$20000,J$3,FastClose!$D$3:$D$20000,$A$3)</f>
        <v>66562.51999999999</v>
      </c>
      <c r="K12" s="29">
        <f>SUMIFS(FastClose!$H$3:$H$20000,FastClose!$K$3:$K$20000,$A12,FastClose!$G$3:$G$20000,K$3,FastClose!$D$3:$D$20000,$A$3)</f>
        <v>29086.829999999994</v>
      </c>
      <c r="L12" s="29">
        <f>SUMIFS(FastClose!$H$3:$H$20000,FastClose!$K$3:$K$20000,$A12,FastClose!$G$3:$G$20000,L$3,FastClose!$D$3:$D$20000,$A$3)</f>
        <v>57018.840000000011</v>
      </c>
      <c r="M12" s="29">
        <f>SUMIFS(FastClose!$H$3:$H$20000,FastClose!$K$3:$K$20000,$A12,FastClose!$G$3:$G$20000,M$3,FastClose!$D$3:$D$20000,$A$3)</f>
        <v>31309.659999999996</v>
      </c>
      <c r="N12" s="29">
        <f>SUMIFS(FastClose!$H$3:$H$20000,FastClose!$K$3:$K$20000,$A12,FastClose!$G$3:$G$20000,N$3,FastClose!$D$3:$D$20000,$A$3)</f>
        <v>31261.72</v>
      </c>
      <c r="O12" s="29">
        <f>SUMIFS(FastClose!$H$3:$H$20000,FastClose!$K$3:$K$20000,$A12,FastClose!$G$3:$G$20000,O$3,FastClose!$D$3:$D$20000,$A$3)</f>
        <v>-20065.509999999995</v>
      </c>
      <c r="P12" s="29">
        <f>SUMIFS(FastClose!$H$3:$H$20000,FastClose!$K$3:$K$20000,$A12,FastClose!$G$3:$G$20000,P$3,FastClose!$D$3:$D$20000,$A$3)</f>
        <v>7997.3799999999983</v>
      </c>
      <c r="Q12" s="29">
        <f>SUMIFS(FastClose!$H$3:$H$20000,FastClose!$K$3:$K$20000,$A12,FastClose!$G$3:$G$20000,Q$3,FastClose!$D$3:$D$20000,$A$3)</f>
        <v>-548.79000000000065</v>
      </c>
      <c r="R12" s="29">
        <f>SUMIFS(FastClose!$H$3:$H$20000,FastClose!$K$3:$K$20000,$A12,FastClose!$G$3:$G$20000,R$3,FastClose!$D$3:$D$20000,$A$3)</f>
        <v>-483.59000000000015</v>
      </c>
      <c r="S12" s="29">
        <f>SUMIFS(FastClose!$H$3:$H$20000,FastClose!$K$3:$K$20000,$A12,FastClose!$G$3:$G$20000,S$3,FastClose!$D$3:$D$20000,$A$3)</f>
        <v>-683.65</v>
      </c>
      <c r="T12" s="29">
        <f>SUMIFS(FastClose!$H$3:$H$20000,FastClose!$K$3:$K$20000,$A12,FastClose!$G$3:$G$20000,T$3,FastClose!$D$3:$D$20000,$A$3)</f>
        <v>1228.0399999999988</v>
      </c>
      <c r="U12" s="29">
        <f>SUMIFS(FastClose!$H$3:$H$20000,FastClose!$K$3:$K$20000,$A12,FastClose!$G$3:$G$20000,U$3,FastClose!$D$3:$D$20000,$A$3)</f>
        <v>-2953.26</v>
      </c>
      <c r="V12" s="29">
        <f>SUMIFS(FastClose!$H$3:$H$20000,FastClose!$K$3:$K$20000,$A12,FastClose!$G$3:$G$20000,V$3,FastClose!$D$3:$D$20000,$A$3)</f>
        <v>-671.18000000000006</v>
      </c>
      <c r="W12" s="29">
        <f>SUMIFS(FastClose!$H$3:$H$20000,FastClose!$K$3:$K$20000,$A12,FastClose!$G$3:$G$20000,W$3,FastClose!$D$3:$D$20000,$A$3)</f>
        <v>-603.98999999999933</v>
      </c>
      <c r="X12" s="29">
        <f>SUMIFS(FastClose!$H$3:$H$20000,FastClose!$K$3:$K$20000,$A12,FastClose!$G$3:$G$20000,X$3,FastClose!$D$3:$D$20000,$A$3)</f>
        <v>3584.14</v>
      </c>
      <c r="Y12" s="29">
        <f>SUMIFS(FastClose!$H$3:$H$20000,FastClose!$K$3:$K$20000,$A12,FastClose!$G$3:$G$20000,Y$3,FastClose!$D$3:$D$20000,$A$3)</f>
        <v>1634.5900000000001</v>
      </c>
      <c r="Z12" s="30">
        <f>SUMIFS(FastClose!$H$3:$H$20000,FastClose!$K$3:$K$20000,$A12,FastClose!$G$3:$G$20000,Z$3,FastClose!$D$3:$D$20000,$A$3)</f>
        <v>-14666.85</v>
      </c>
      <c r="AB12" s="35" t="s">
        <v>185</v>
      </c>
      <c r="AC12" s="46">
        <f>SUMIFS(BISDATA!$L$3:$L$20000,BISDATA!$A$3:$A$20000,$AB12,BISDATA!$M$3:$M$20000,AC$4,BISDATA!$I$3:$I$20000,$AB$3)</f>
        <v>6252868.9700000081</v>
      </c>
      <c r="AD12" s="29">
        <f>SUMIFS(BISDATA!$L$3:$L$20000,BISDATA!$A$3:$A$20000,$AB12,BISDATA!$M$3:$M$20000,AD$4,BISDATA!$I$3:$I$20000,$AB$3)</f>
        <v>11606413.989999976</v>
      </c>
      <c r="AE12" s="29">
        <f>SUMIFS(BISDATA!$L$3:$L$20000,BISDATA!$A$3:$A$20000,$AB12,BISDATA!$M$3:$M$20000,AE$4,BISDATA!$I$3:$I$20000,$AB$3)</f>
        <v>1781552.3100000005</v>
      </c>
      <c r="AF12" s="29">
        <f>SUMIFS(BISDATA!$L$3:$L$20000,BISDATA!$A$3:$A$20000,$AB12,BISDATA!$M$3:$M$20000,AF$4,BISDATA!$I$3:$I$20000,$AB$3)</f>
        <v>752847.44999999937</v>
      </c>
      <c r="AG12" s="29">
        <f>SUMIFS(BISDATA!$L$3:$L$20000,BISDATA!$A$3:$A$20000,$AB12,BISDATA!$M$3:$M$20000,AG$4,BISDATA!$I$3:$I$20000,$AB$3)</f>
        <v>405234.10999999975</v>
      </c>
      <c r="AH12" s="29">
        <f>SUMIFS(BISDATA!$L$3:$L$20000,BISDATA!$A$3:$A$20000,$AB12,BISDATA!$M$3:$M$20000,AH$4,BISDATA!$I$3:$I$20000,$AB$3)</f>
        <v>154780.44999999995</v>
      </c>
      <c r="AI12" s="29">
        <f>SUMIFS(BISDATA!$L$3:$L$20000,BISDATA!$A$3:$A$20000,$AB12,BISDATA!$M$3:$M$20000,AI$4,BISDATA!$I$3:$I$20000,$AB$3)</f>
        <v>120523.90999999999</v>
      </c>
      <c r="AJ12" s="29">
        <f>SUMIFS(BISDATA!$L$3:$L$20000,BISDATA!$A$3:$A$20000,$AB12,BISDATA!$M$3:$M$20000,AJ$4,BISDATA!$I$3:$I$20000,$AB$3)</f>
        <v>-32275.789999999994</v>
      </c>
      <c r="AK12" s="29">
        <f>SUMIFS(BISDATA!$L$3:$L$20000,BISDATA!$A$3:$A$20000,$AB12,BISDATA!$M$3:$M$20000,AK$4,BISDATA!$I$3:$I$20000,$AB$3)</f>
        <v>66562.520000000048</v>
      </c>
      <c r="AL12" s="29">
        <f>SUMIFS(BISDATA!$L$3:$L$20000,BISDATA!$A$3:$A$20000,$AB12,BISDATA!$M$3:$M$20000,AL$4,BISDATA!$I$3:$I$20000,$AB$3)</f>
        <v>29086.829999999991</v>
      </c>
      <c r="AM12" s="29">
        <f>SUMIFS(BISDATA!$L$3:$L$20000,BISDATA!$A$3:$A$20000,$AB12,BISDATA!$M$3:$M$20000,AM$4,BISDATA!$I$3:$I$20000,$AB$3)</f>
        <v>57018.84</v>
      </c>
      <c r="AN12" s="29">
        <f>SUMIFS(BISDATA!$L$3:$L$20000,BISDATA!$A$3:$A$20000,$AB12,BISDATA!$M$3:$M$20000,AN$4,BISDATA!$I$3:$I$20000,$AB$3)</f>
        <v>31309.659999999996</v>
      </c>
      <c r="AO12" s="29">
        <f>SUMIFS(BISDATA!$L$3:$L$20000,BISDATA!$A$3:$A$20000,$AB12,BISDATA!$M$3:$M$20000,AO$4,BISDATA!$I$3:$I$20000,$AB$3)</f>
        <v>31261.719999999998</v>
      </c>
      <c r="AP12" s="29">
        <f>SUMIFS(BISDATA!$L$3:$L$20000,BISDATA!$A$3:$A$20000,$AB12,BISDATA!$M$3:$M$20000,AP$4,BISDATA!$I$3:$I$20000,$AB$3)</f>
        <v>-20065.509999999995</v>
      </c>
      <c r="AQ12" s="29">
        <f>SUMIFS(BISDATA!$L$3:$L$20000,BISDATA!$A$3:$A$20000,$AB12,BISDATA!$M$3:$M$20000,AQ$4,BISDATA!$I$3:$I$20000,$AB$3)</f>
        <v>7997.3799999999974</v>
      </c>
      <c r="AR12" s="29">
        <f>SUMIFS(BISDATA!$L$3:$L$20000,BISDATA!$A$3:$A$20000,$AB12,BISDATA!$M$3:$M$20000,AR$4,BISDATA!$I$3:$I$20000,$AB$3)</f>
        <v>-548.79000000000269</v>
      </c>
      <c r="AS12" s="29">
        <f>SUMIFS(BISDATA!$L$3:$L$20000,BISDATA!$A$3:$A$20000,$AB12,BISDATA!$M$3:$M$20000,AS$4,BISDATA!$I$3:$I$20000,$AB$3)</f>
        <v>-483.58999999999787</v>
      </c>
      <c r="AT12" s="29">
        <f>SUMIFS(BISDATA!$L$3:$L$20000,BISDATA!$A$3:$A$20000,$AB12,BISDATA!$M$3:$M$20000,AT$4,BISDATA!$I$3:$I$20000,$AB$3)</f>
        <v>-683.64999999999895</v>
      </c>
      <c r="AU12" s="29">
        <f>SUMIFS(BISDATA!$L$3:$L$20000,BISDATA!$A$3:$A$20000,$AB12,BISDATA!$M$3:$M$20000,AU$4,BISDATA!$I$3:$I$20000,$AB$3)</f>
        <v>1228.0399999999995</v>
      </c>
      <c r="AV12" s="29">
        <f>SUMIFS(BISDATA!$L$3:$L$20000,BISDATA!$A$3:$A$20000,$AB12,BISDATA!$M$3:$M$20000,AV$4,BISDATA!$I$3:$I$20000,$AB$3)</f>
        <v>-2953.2599999999998</v>
      </c>
      <c r="AW12" s="29">
        <f>SUMIFS(BISDATA!$L$3:$L$20000,BISDATA!$A$3:$A$20000,$AB12,BISDATA!$M$3:$M$20000,AW$4,BISDATA!$I$3:$I$20000,$AB$3)</f>
        <v>-671.1800000000004</v>
      </c>
      <c r="AX12" s="29">
        <f>SUMIFS(BISDATA!$L$3:$L$20000,BISDATA!$A$3:$A$20000,$AB12,BISDATA!$M$3:$M$20000,AX$4,BISDATA!$I$3:$I$20000,$AB$3)</f>
        <v>-603.98999999999978</v>
      </c>
      <c r="AY12" s="29">
        <f>SUMIFS(BISDATA!$L$3:$L$20000,BISDATA!$A$3:$A$20000,$AB12,BISDATA!$M$3:$M$20000,AY$4,BISDATA!$I$3:$I$20000,$AB$3)</f>
        <v>3584.139999999999</v>
      </c>
      <c r="AZ12" s="29">
        <f>SUMIFS(BISDATA!$L$3:$L$20000,BISDATA!$A$3:$A$20000,$AB12,BISDATA!$M$3:$M$20000,AZ$4,BISDATA!$I$3:$I$20000,$AB$3)</f>
        <v>1634.5899999999988</v>
      </c>
      <c r="BA12" s="30">
        <f>SUMIFS(BISDATA!$L$3:$L$20000,BISDATA!$A$3:$A$20000,$AB12,BISDATA!$M$3:$M$20000,BA$4,BISDATA!$I$3:$I$20000,$AB$3)</f>
        <v>-14666.849999999997</v>
      </c>
      <c r="BB12" s="58"/>
      <c r="BC12" s="35" t="s">
        <v>185</v>
      </c>
      <c r="BD12" s="46">
        <f t="shared" si="3"/>
        <v>1185.0500000044703</v>
      </c>
      <c r="BE12" s="29">
        <f t="shared" si="1"/>
        <v>-3.166496753692627E-8</v>
      </c>
      <c r="BF12" s="29">
        <f t="shared" si="1"/>
        <v>0</v>
      </c>
      <c r="BG12" s="29">
        <f t="shared" si="1"/>
        <v>0</v>
      </c>
      <c r="BH12" s="29">
        <f t="shared" si="1"/>
        <v>0</v>
      </c>
      <c r="BI12" s="29">
        <f t="shared" si="1"/>
        <v>0</v>
      </c>
      <c r="BJ12" s="29">
        <f t="shared" si="1"/>
        <v>0</v>
      </c>
      <c r="BK12" s="29">
        <f t="shared" si="1"/>
        <v>0</v>
      </c>
      <c r="BL12" s="29">
        <f t="shared" si="1"/>
        <v>0</v>
      </c>
      <c r="BM12" s="29">
        <f t="shared" si="1"/>
        <v>0</v>
      </c>
      <c r="BN12" s="29">
        <f t="shared" si="1"/>
        <v>0</v>
      </c>
      <c r="BO12" s="29">
        <f t="shared" si="1"/>
        <v>0</v>
      </c>
      <c r="BP12" s="29">
        <f t="shared" si="1"/>
        <v>0</v>
      </c>
      <c r="BQ12" s="29">
        <f t="shared" si="1"/>
        <v>0</v>
      </c>
      <c r="BR12" s="29">
        <f t="shared" si="1"/>
        <v>0</v>
      </c>
      <c r="BS12" s="29">
        <f t="shared" si="1"/>
        <v>-2.0463630789890885E-12</v>
      </c>
      <c r="BT12" s="29">
        <f t="shared" si="1"/>
        <v>2.2737367544323206E-12</v>
      </c>
      <c r="BU12" s="29">
        <f t="shared" si="2"/>
        <v>1.0231815394945443E-12</v>
      </c>
      <c r="BV12" s="29">
        <f t="shared" si="2"/>
        <v>0</v>
      </c>
      <c r="BW12" s="29">
        <f t="shared" si="2"/>
        <v>0</v>
      </c>
      <c r="BX12" s="29">
        <f t="shared" si="2"/>
        <v>0</v>
      </c>
      <c r="BY12" s="29">
        <f t="shared" si="2"/>
        <v>0</v>
      </c>
      <c r="BZ12" s="29">
        <f t="shared" si="2"/>
        <v>0</v>
      </c>
      <c r="CA12" s="29">
        <f t="shared" si="2"/>
        <v>0</v>
      </c>
      <c r="CB12" s="30">
        <f t="shared" si="2"/>
        <v>0</v>
      </c>
    </row>
    <row r="13" spans="1:80" x14ac:dyDescent="0.25">
      <c r="A13" s="36" t="s">
        <v>57</v>
      </c>
      <c r="B13" s="47">
        <f>SUMIFS(FastClose!$H$3:$H$20000,FastClose!$K$3:$K$20000,$A13,FastClose!$G$3:$G$20000,B$3,FastClose!$D$3:$D$20000,$A$3)</f>
        <v>143375.83999999997</v>
      </c>
      <c r="C13" s="31">
        <f>SUMIFS(FastClose!$H$3:$H$20000,FastClose!$K$3:$K$20000,$A13,FastClose!$G$3:$G$20000,C$3,FastClose!$D$3:$D$20000,$A$3)</f>
        <v>193791.17000000004</v>
      </c>
      <c r="D13" s="31">
        <f>SUMIFS(FastClose!$H$3:$H$20000,FastClose!$K$3:$K$20000,$A13,FastClose!$G$3:$G$20000,D$3,FastClose!$D$3:$D$20000,$A$3)</f>
        <v>115790.9</v>
      </c>
      <c r="E13" s="31">
        <f>SUMIFS(FastClose!$H$3:$H$20000,FastClose!$K$3:$K$20000,$A13,FastClose!$G$3:$G$20000,E$3,FastClose!$D$3:$D$20000,$A$3)</f>
        <v>2095.69</v>
      </c>
      <c r="F13" s="31">
        <f>SUMIFS(FastClose!$H$3:$H$20000,FastClose!$K$3:$K$20000,$A13,FastClose!$G$3:$G$20000,F$3,FastClose!$D$3:$D$20000,$A$3)</f>
        <v>26152.190000000002</v>
      </c>
      <c r="G13" s="31">
        <f>SUMIFS(FastClose!$H$3:$H$20000,FastClose!$K$3:$K$20000,$A13,FastClose!$G$3:$G$20000,G$3,FastClose!$D$3:$D$20000,$A$3)</f>
        <v>39.49</v>
      </c>
      <c r="H13" s="31">
        <f>SUMIFS(FastClose!$H$3:$H$20000,FastClose!$K$3:$K$20000,$A13,FastClose!$G$3:$G$20000,H$3,FastClose!$D$3:$D$20000,$A$3)</f>
        <v>-4888.62</v>
      </c>
      <c r="I13" s="31">
        <f>SUMIFS(FastClose!$H$3:$H$20000,FastClose!$K$3:$K$20000,$A13,FastClose!$G$3:$G$20000,I$3,FastClose!$D$3:$D$20000,$A$3)</f>
        <v>0</v>
      </c>
      <c r="J13" s="31">
        <f>SUMIFS(FastClose!$H$3:$H$20000,FastClose!$K$3:$K$20000,$A13,FastClose!$G$3:$G$20000,J$3,FastClose!$D$3:$D$20000,$A$3)</f>
        <v>-1325</v>
      </c>
      <c r="K13" s="31">
        <f>SUMIFS(FastClose!$H$3:$H$20000,FastClose!$K$3:$K$20000,$A13,FastClose!$G$3:$G$20000,K$3,FastClose!$D$3:$D$20000,$A$3)</f>
        <v>157.69</v>
      </c>
      <c r="L13" s="31">
        <f>SUMIFS(FastClose!$H$3:$H$20000,FastClose!$K$3:$K$20000,$A13,FastClose!$G$3:$G$20000,L$3,FastClose!$D$3:$D$20000,$A$3)</f>
        <v>0</v>
      </c>
      <c r="M13" s="31">
        <f>SUMIFS(FastClose!$H$3:$H$20000,FastClose!$K$3:$K$20000,$A13,FastClose!$G$3:$G$20000,M$3,FastClose!$D$3:$D$20000,$A$3)</f>
        <v>272.68</v>
      </c>
      <c r="N13" s="31">
        <f>SUMIFS(FastClose!$H$3:$H$20000,FastClose!$K$3:$K$20000,$A13,FastClose!$G$3:$G$20000,N$3,FastClose!$D$3:$D$20000,$A$3)</f>
        <v>274.26</v>
      </c>
      <c r="O13" s="31">
        <f>SUMIFS(FastClose!$H$3:$H$20000,FastClose!$K$3:$K$20000,$A13,FastClose!$G$3:$G$20000,O$3,FastClose!$D$3:$D$20000,$A$3)</f>
        <v>1052.93</v>
      </c>
      <c r="P13" s="31">
        <f>SUMIFS(FastClose!$H$3:$H$20000,FastClose!$K$3:$K$20000,$A13,FastClose!$G$3:$G$20000,P$3,FastClose!$D$3:$D$20000,$A$3)</f>
        <v>1856.3500000000001</v>
      </c>
      <c r="Q13" s="31">
        <f>SUMIFS(FastClose!$H$3:$H$20000,FastClose!$K$3:$K$20000,$A13,FastClose!$G$3:$G$20000,Q$3,FastClose!$D$3:$D$20000,$A$3)</f>
        <v>0</v>
      </c>
      <c r="R13" s="31">
        <f>SUMIFS(FastClose!$H$3:$H$20000,FastClose!$K$3:$K$20000,$A13,FastClose!$G$3:$G$20000,R$3,FastClose!$D$3:$D$20000,$A$3)</f>
        <v>-580.37</v>
      </c>
      <c r="S13" s="31">
        <f>SUMIFS(FastClose!$H$3:$H$20000,FastClose!$K$3:$K$20000,$A13,FastClose!$G$3:$G$20000,S$3,FastClose!$D$3:$D$20000,$A$3)</f>
        <v>-203.64</v>
      </c>
      <c r="T13" s="31">
        <f>SUMIFS(FastClose!$H$3:$H$20000,FastClose!$K$3:$K$20000,$A13,FastClose!$G$3:$G$20000,T$3,FastClose!$D$3:$D$20000,$A$3)</f>
        <v>264</v>
      </c>
      <c r="U13" s="31">
        <f>SUMIFS(FastClose!$H$3:$H$20000,FastClose!$K$3:$K$20000,$A13,FastClose!$G$3:$G$20000,U$3,FastClose!$D$3:$D$20000,$A$3)</f>
        <v>0</v>
      </c>
      <c r="V13" s="31">
        <f>SUMIFS(FastClose!$H$3:$H$20000,FastClose!$K$3:$K$20000,$A13,FastClose!$G$3:$G$20000,V$3,FastClose!$D$3:$D$20000,$A$3)</f>
        <v>1203.3699999999999</v>
      </c>
      <c r="W13" s="31">
        <f>SUMIFS(FastClose!$H$3:$H$20000,FastClose!$K$3:$K$20000,$A13,FastClose!$G$3:$G$20000,W$3,FastClose!$D$3:$D$20000,$A$3)</f>
        <v>0</v>
      </c>
      <c r="X13" s="31">
        <f>SUMIFS(FastClose!$H$3:$H$20000,FastClose!$K$3:$K$20000,$A13,FastClose!$G$3:$G$20000,X$3,FastClose!$D$3:$D$20000,$A$3)</f>
        <v>183.95</v>
      </c>
      <c r="Y13" s="31">
        <f>SUMIFS(FastClose!$H$3:$H$20000,FastClose!$K$3:$K$20000,$A13,FastClose!$G$3:$G$20000,Y$3,FastClose!$D$3:$D$20000,$A$3)</f>
        <v>0</v>
      </c>
      <c r="Z13" s="32">
        <f>SUMIFS(FastClose!$H$3:$H$20000,FastClose!$K$3:$K$20000,$A13,FastClose!$G$3:$G$20000,Z$3,FastClose!$D$3:$D$20000,$A$3)</f>
        <v>-10390.859999999999</v>
      </c>
      <c r="AB13" s="36" t="s">
        <v>57</v>
      </c>
      <c r="AC13" s="47">
        <f>SUMIFS(BISDATA!$L$3:$L$20000,BISDATA!$A$3:$A$20000,$AB13,BISDATA!$M$3:$M$20000,AC$4,BISDATA!$I$3:$I$20000,$AB$3)</f>
        <v>143375.83999999997</v>
      </c>
      <c r="AD13" s="31">
        <f>SUMIFS(BISDATA!$L$3:$L$20000,BISDATA!$A$3:$A$20000,$AB13,BISDATA!$M$3:$M$20000,AD$4,BISDATA!$I$3:$I$20000,$AB$3)</f>
        <v>193791.1700000001</v>
      </c>
      <c r="AE13" s="31">
        <f>SUMIFS(BISDATA!$L$3:$L$20000,BISDATA!$A$3:$A$20000,$AB13,BISDATA!$M$3:$M$20000,AE$4,BISDATA!$I$3:$I$20000,$AB$3)</f>
        <v>115790.90000000005</v>
      </c>
      <c r="AF13" s="31">
        <f>SUMIFS(BISDATA!$L$3:$L$20000,BISDATA!$A$3:$A$20000,$AB13,BISDATA!$M$3:$M$20000,AF$4,BISDATA!$I$3:$I$20000,$AB$3)</f>
        <v>2095.69</v>
      </c>
      <c r="AG13" s="31">
        <f>SUMIFS(BISDATA!$L$3:$L$20000,BISDATA!$A$3:$A$20000,$AB13,BISDATA!$M$3:$M$20000,AG$4,BISDATA!$I$3:$I$20000,$AB$3)</f>
        <v>26152.190000000002</v>
      </c>
      <c r="AH13" s="31">
        <f>SUMIFS(BISDATA!$L$3:$L$20000,BISDATA!$A$3:$A$20000,$AB13,BISDATA!$M$3:$M$20000,AH$4,BISDATA!$I$3:$I$20000,$AB$3)</f>
        <v>39.489999999999782</v>
      </c>
      <c r="AI13" s="31">
        <f>SUMIFS(BISDATA!$L$3:$L$20000,BISDATA!$A$3:$A$20000,$AB13,BISDATA!$M$3:$M$20000,AI$4,BISDATA!$I$3:$I$20000,$AB$3)</f>
        <v>-4888.62</v>
      </c>
      <c r="AJ13" s="31">
        <f>SUMIFS(BISDATA!$L$3:$L$20000,BISDATA!$A$3:$A$20000,$AB13,BISDATA!$M$3:$M$20000,AJ$4,BISDATA!$I$3:$I$20000,$AB$3)</f>
        <v>0</v>
      </c>
      <c r="AK13" s="31">
        <f>SUMIFS(BISDATA!$L$3:$L$20000,BISDATA!$A$3:$A$20000,$AB13,BISDATA!$M$3:$M$20000,AK$4,BISDATA!$I$3:$I$20000,$AB$3)</f>
        <v>-1325</v>
      </c>
      <c r="AL13" s="31">
        <f>SUMIFS(BISDATA!$L$3:$L$20000,BISDATA!$A$3:$A$20000,$AB13,BISDATA!$M$3:$M$20000,AL$4,BISDATA!$I$3:$I$20000,$AB$3)</f>
        <v>157.69</v>
      </c>
      <c r="AM13" s="31">
        <f>SUMIFS(BISDATA!$L$3:$L$20000,BISDATA!$A$3:$A$20000,$AB13,BISDATA!$M$3:$M$20000,AM$4,BISDATA!$I$3:$I$20000,$AB$3)</f>
        <v>0</v>
      </c>
      <c r="AN13" s="31">
        <f>SUMIFS(BISDATA!$L$3:$L$20000,BISDATA!$A$3:$A$20000,$AB13,BISDATA!$M$3:$M$20000,AN$4,BISDATA!$I$3:$I$20000,$AB$3)</f>
        <v>272.68</v>
      </c>
      <c r="AO13" s="31">
        <f>SUMIFS(BISDATA!$L$3:$L$20000,BISDATA!$A$3:$A$20000,$AB13,BISDATA!$M$3:$M$20000,AO$4,BISDATA!$I$3:$I$20000,$AB$3)</f>
        <v>274.26</v>
      </c>
      <c r="AP13" s="31">
        <f>SUMIFS(BISDATA!$L$3:$L$20000,BISDATA!$A$3:$A$20000,$AB13,BISDATA!$M$3:$M$20000,AP$4,BISDATA!$I$3:$I$20000,$AB$3)</f>
        <v>1052.93</v>
      </c>
      <c r="AQ13" s="31">
        <f>SUMIFS(BISDATA!$L$3:$L$20000,BISDATA!$A$3:$A$20000,$AB13,BISDATA!$M$3:$M$20000,AQ$4,BISDATA!$I$3:$I$20000,$AB$3)</f>
        <v>1856.3500000000001</v>
      </c>
      <c r="AR13" s="31">
        <f>SUMIFS(BISDATA!$L$3:$L$20000,BISDATA!$A$3:$A$20000,$AB13,BISDATA!$M$3:$M$20000,AR$4,BISDATA!$I$3:$I$20000,$AB$3)</f>
        <v>0</v>
      </c>
      <c r="AS13" s="31">
        <f>SUMIFS(BISDATA!$L$3:$L$20000,BISDATA!$A$3:$A$20000,$AB13,BISDATA!$M$3:$M$20000,AS$4,BISDATA!$I$3:$I$20000,$AB$3)</f>
        <v>-580.36999999999989</v>
      </c>
      <c r="AT13" s="31">
        <f>SUMIFS(BISDATA!$L$3:$L$20000,BISDATA!$A$3:$A$20000,$AB13,BISDATA!$M$3:$M$20000,AT$4,BISDATA!$I$3:$I$20000,$AB$3)</f>
        <v>-203.63999999999987</v>
      </c>
      <c r="AU13" s="31">
        <f>SUMIFS(BISDATA!$L$3:$L$20000,BISDATA!$A$3:$A$20000,$AB13,BISDATA!$M$3:$M$20000,AU$4,BISDATA!$I$3:$I$20000,$AB$3)</f>
        <v>264</v>
      </c>
      <c r="AV13" s="31">
        <f>SUMIFS(BISDATA!$L$3:$L$20000,BISDATA!$A$3:$A$20000,$AB13,BISDATA!$M$3:$M$20000,AV$4,BISDATA!$I$3:$I$20000,$AB$3)</f>
        <v>0</v>
      </c>
      <c r="AW13" s="31">
        <f>SUMIFS(BISDATA!$L$3:$L$20000,BISDATA!$A$3:$A$20000,$AB13,BISDATA!$M$3:$M$20000,AW$4,BISDATA!$I$3:$I$20000,$AB$3)</f>
        <v>1203.3699999999999</v>
      </c>
      <c r="AX13" s="31">
        <f>SUMIFS(BISDATA!$L$3:$L$20000,BISDATA!$A$3:$A$20000,$AB13,BISDATA!$M$3:$M$20000,AX$4,BISDATA!$I$3:$I$20000,$AB$3)</f>
        <v>0</v>
      </c>
      <c r="AY13" s="31">
        <f>SUMIFS(BISDATA!$L$3:$L$20000,BISDATA!$A$3:$A$20000,$AB13,BISDATA!$M$3:$M$20000,AY$4,BISDATA!$I$3:$I$20000,$AB$3)</f>
        <v>183.95</v>
      </c>
      <c r="AZ13" s="31">
        <f>SUMIFS(BISDATA!$L$3:$L$20000,BISDATA!$A$3:$A$20000,$AB13,BISDATA!$M$3:$M$20000,AZ$4,BISDATA!$I$3:$I$20000,$AB$3)</f>
        <v>0</v>
      </c>
      <c r="BA13" s="32">
        <f>SUMIFS(BISDATA!$L$3:$L$20000,BISDATA!$A$3:$A$20000,$AB13,BISDATA!$M$3:$M$20000,BA$4,BISDATA!$I$3:$I$20000,$AB$3)</f>
        <v>-10390.859999999999</v>
      </c>
      <c r="BB13" s="58"/>
      <c r="BC13" s="36" t="s">
        <v>57</v>
      </c>
      <c r="BD13" s="47">
        <f t="shared" si="3"/>
        <v>0</v>
      </c>
      <c r="BE13" s="31">
        <f t="shared" si="1"/>
        <v>0</v>
      </c>
      <c r="BF13" s="31">
        <f t="shared" si="1"/>
        <v>0</v>
      </c>
      <c r="BG13" s="31">
        <f t="shared" si="1"/>
        <v>0</v>
      </c>
      <c r="BH13" s="31">
        <f t="shared" si="1"/>
        <v>0</v>
      </c>
      <c r="BI13" s="31">
        <f t="shared" si="1"/>
        <v>-2.2026824808563106E-13</v>
      </c>
      <c r="BJ13" s="31">
        <f t="shared" si="1"/>
        <v>0</v>
      </c>
      <c r="BK13" s="31">
        <f t="shared" si="1"/>
        <v>0</v>
      </c>
      <c r="BL13" s="31">
        <f t="shared" si="1"/>
        <v>0</v>
      </c>
      <c r="BM13" s="31">
        <f t="shared" si="1"/>
        <v>0</v>
      </c>
      <c r="BN13" s="31">
        <f t="shared" si="1"/>
        <v>0</v>
      </c>
      <c r="BO13" s="31">
        <f t="shared" si="1"/>
        <v>0</v>
      </c>
      <c r="BP13" s="31">
        <f t="shared" si="1"/>
        <v>0</v>
      </c>
      <c r="BQ13" s="31">
        <f t="shared" si="1"/>
        <v>0</v>
      </c>
      <c r="BR13" s="31">
        <f t="shared" si="1"/>
        <v>0</v>
      </c>
      <c r="BS13" s="31">
        <f t="shared" si="1"/>
        <v>0</v>
      </c>
      <c r="BT13" s="31">
        <f t="shared" si="1"/>
        <v>0</v>
      </c>
      <c r="BU13" s="31">
        <f t="shared" si="2"/>
        <v>0</v>
      </c>
      <c r="BV13" s="31">
        <f t="shared" si="2"/>
        <v>0</v>
      </c>
      <c r="BW13" s="31">
        <f t="shared" si="2"/>
        <v>0</v>
      </c>
      <c r="BX13" s="31">
        <f t="shared" si="2"/>
        <v>0</v>
      </c>
      <c r="BY13" s="31">
        <f t="shared" si="2"/>
        <v>0</v>
      </c>
      <c r="BZ13" s="31">
        <f t="shared" si="2"/>
        <v>0</v>
      </c>
      <c r="CA13" s="31">
        <f t="shared" si="2"/>
        <v>0</v>
      </c>
      <c r="CB13" s="32">
        <f t="shared" si="2"/>
        <v>0</v>
      </c>
    </row>
    <row r="14" spans="1:80" x14ac:dyDescent="0.25">
      <c r="A14" s="34" t="s">
        <v>138</v>
      </c>
      <c r="B14" s="48">
        <f>SUMIFS(FastClose!$H$3:$H$20000,FastClose!$K$3:$K$20000,$A14,FastClose!$G$3:$G$20000,B$3,FastClose!$D$3:$D$20000,$A$3)</f>
        <v>4298365.6799999988</v>
      </c>
      <c r="C14" s="27">
        <f>SUMIFS(FastClose!$H$3:$H$20000,FastClose!$K$3:$K$20000,$A14,FastClose!$G$3:$G$20000,C$3,FastClose!$D$3:$D$20000,$A$3)</f>
        <v>4439513.5400000019</v>
      </c>
      <c r="D14" s="27">
        <f>SUMIFS(FastClose!$H$3:$H$20000,FastClose!$K$3:$K$20000,$A14,FastClose!$G$3:$G$20000,D$3,FastClose!$D$3:$D$20000,$A$3)</f>
        <v>767084.5199999999</v>
      </c>
      <c r="E14" s="27">
        <f>SUMIFS(FastClose!$H$3:$H$20000,FastClose!$K$3:$K$20000,$A14,FastClose!$G$3:$G$20000,E$3,FastClose!$D$3:$D$20000,$A$3)</f>
        <v>480169.02999999991</v>
      </c>
      <c r="F14" s="27">
        <f>SUMIFS(FastClose!$H$3:$H$20000,FastClose!$K$3:$K$20000,$A14,FastClose!$G$3:$G$20000,F$3,FastClose!$D$3:$D$20000,$A$3)</f>
        <v>332519.63999999996</v>
      </c>
      <c r="G14" s="27">
        <f>SUMIFS(FastClose!$H$3:$H$20000,FastClose!$K$3:$K$20000,$A14,FastClose!$G$3:$G$20000,G$3,FastClose!$D$3:$D$20000,$A$3)</f>
        <v>208095.56000000003</v>
      </c>
      <c r="H14" s="27">
        <f>SUMIFS(FastClose!$H$3:$H$20000,FastClose!$K$3:$K$20000,$A14,FastClose!$G$3:$G$20000,H$3,FastClose!$D$3:$D$20000,$A$3)</f>
        <v>125303.85</v>
      </c>
      <c r="I14" s="27">
        <f>SUMIFS(FastClose!$H$3:$H$20000,FastClose!$K$3:$K$20000,$A14,FastClose!$G$3:$G$20000,I$3,FastClose!$D$3:$D$20000,$A$3)</f>
        <v>44183.39</v>
      </c>
      <c r="J14" s="27">
        <f>SUMIFS(FastClose!$H$3:$H$20000,FastClose!$K$3:$K$20000,$A14,FastClose!$G$3:$G$20000,J$3,FastClose!$D$3:$D$20000,$A$3)</f>
        <v>110408.13</v>
      </c>
      <c r="K14" s="27">
        <f>SUMIFS(FastClose!$H$3:$H$20000,FastClose!$K$3:$K$20000,$A14,FastClose!$G$3:$G$20000,K$3,FastClose!$D$3:$D$20000,$A$3)</f>
        <v>15151.3</v>
      </c>
      <c r="L14" s="27">
        <f>SUMIFS(FastClose!$H$3:$H$20000,FastClose!$K$3:$K$20000,$A14,FastClose!$G$3:$G$20000,L$3,FastClose!$D$3:$D$20000,$A$3)</f>
        <v>59652.430000000008</v>
      </c>
      <c r="M14" s="27">
        <f>SUMIFS(FastClose!$H$3:$H$20000,FastClose!$K$3:$K$20000,$A14,FastClose!$G$3:$G$20000,M$3,FastClose!$D$3:$D$20000,$A$3)</f>
        <v>10009.099999999999</v>
      </c>
      <c r="N14" s="27">
        <f>SUMIFS(FastClose!$H$3:$H$20000,FastClose!$K$3:$K$20000,$A14,FastClose!$G$3:$G$20000,N$3,FastClose!$D$3:$D$20000,$A$3)</f>
        <v>35820.15</v>
      </c>
      <c r="O14" s="27">
        <f>SUMIFS(FastClose!$H$3:$H$20000,FastClose!$K$3:$K$20000,$A14,FastClose!$G$3:$G$20000,O$3,FastClose!$D$3:$D$20000,$A$3)</f>
        <v>-13925.470000000001</v>
      </c>
      <c r="P14" s="27">
        <f>SUMIFS(FastClose!$H$3:$H$20000,FastClose!$K$3:$K$20000,$A14,FastClose!$G$3:$G$20000,P$3,FastClose!$D$3:$D$20000,$A$3)</f>
        <v>20892.650000000001</v>
      </c>
      <c r="Q14" s="27">
        <f>SUMIFS(FastClose!$H$3:$H$20000,FastClose!$K$3:$K$20000,$A14,FastClose!$G$3:$G$20000,Q$3,FastClose!$D$3:$D$20000,$A$3)</f>
        <v>6326.23</v>
      </c>
      <c r="R14" s="27">
        <f>SUMIFS(FastClose!$H$3:$H$20000,FastClose!$K$3:$K$20000,$A14,FastClose!$G$3:$G$20000,R$3,FastClose!$D$3:$D$20000,$A$3)</f>
        <v>7630.3500000000022</v>
      </c>
      <c r="S14" s="27">
        <f>SUMIFS(FastClose!$H$3:$H$20000,FastClose!$K$3:$K$20000,$A14,FastClose!$G$3:$G$20000,S$3,FastClose!$D$3:$D$20000,$A$3)</f>
        <v>10905.21</v>
      </c>
      <c r="T14" s="27">
        <f>SUMIFS(FastClose!$H$3:$H$20000,FastClose!$K$3:$K$20000,$A14,FastClose!$G$3:$G$20000,T$3,FastClose!$D$3:$D$20000,$A$3)</f>
        <v>-2817.4999999999995</v>
      </c>
      <c r="U14" s="27">
        <f>SUMIFS(FastClose!$H$3:$H$20000,FastClose!$K$3:$K$20000,$A14,FastClose!$G$3:$G$20000,U$3,FastClose!$D$3:$D$20000,$A$3)</f>
        <v>1747.3899999999999</v>
      </c>
      <c r="V14" s="27">
        <f>SUMIFS(FastClose!$H$3:$H$20000,FastClose!$K$3:$K$20000,$A14,FastClose!$G$3:$G$20000,V$3,FastClose!$D$3:$D$20000,$A$3)</f>
        <v>9065.74</v>
      </c>
      <c r="W14" s="27">
        <f>SUMIFS(FastClose!$H$3:$H$20000,FastClose!$K$3:$K$20000,$A14,FastClose!$G$3:$G$20000,W$3,FastClose!$D$3:$D$20000,$A$3)</f>
        <v>20855.34</v>
      </c>
      <c r="X14" s="27">
        <f>SUMIFS(FastClose!$H$3:$H$20000,FastClose!$K$3:$K$20000,$A14,FastClose!$G$3:$G$20000,X$3,FastClose!$D$3:$D$20000,$A$3)</f>
        <v>3679.2900000000004</v>
      </c>
      <c r="Y14" s="27">
        <f>SUMIFS(FastClose!$H$3:$H$20000,FastClose!$K$3:$K$20000,$A14,FastClose!$G$3:$G$20000,Y$3,FastClose!$D$3:$D$20000,$A$3)</f>
        <v>790.2</v>
      </c>
      <c r="Z14" s="28">
        <f>SUMIFS(FastClose!$H$3:$H$20000,FastClose!$K$3:$K$20000,$A14,FastClose!$G$3:$G$20000,Z$3,FastClose!$D$3:$D$20000,$A$3)</f>
        <v>27507.18</v>
      </c>
      <c r="AB14" s="34" t="s">
        <v>138</v>
      </c>
      <c r="AC14" s="48">
        <f>SUMIFS(BISDATA!$L$3:$L$20000,BISDATA!$A$3:$A$20000,$AB14,BISDATA!$M$3:$M$20000,AC$4,BISDATA!$I$3:$I$20000,$AB$3)</f>
        <v>4298365.6799999978</v>
      </c>
      <c r="AD14" s="27">
        <f>SUMIFS(BISDATA!$L$3:$L$20000,BISDATA!$A$3:$A$20000,$AB14,BISDATA!$M$3:$M$20000,AD$4,BISDATA!$I$3:$I$20000,$AB$3)</f>
        <v>4439513.54</v>
      </c>
      <c r="AE14" s="27">
        <f>SUMIFS(BISDATA!$L$3:$L$20000,BISDATA!$A$3:$A$20000,$AB14,BISDATA!$M$3:$M$20000,AE$4,BISDATA!$I$3:$I$20000,$AB$3)</f>
        <v>767084.52</v>
      </c>
      <c r="AF14" s="27">
        <f>SUMIFS(BISDATA!$L$3:$L$20000,BISDATA!$A$3:$A$20000,$AB14,BISDATA!$M$3:$M$20000,AF$4,BISDATA!$I$3:$I$20000,$AB$3)</f>
        <v>480169.0299999998</v>
      </c>
      <c r="AG14" s="27">
        <f>SUMIFS(BISDATA!$L$3:$L$20000,BISDATA!$A$3:$A$20000,$AB14,BISDATA!$M$3:$M$20000,AG$4,BISDATA!$I$3:$I$20000,$AB$3)</f>
        <v>332519.63999999996</v>
      </c>
      <c r="AH14" s="27">
        <f>SUMIFS(BISDATA!$L$3:$L$20000,BISDATA!$A$3:$A$20000,$AB14,BISDATA!$M$3:$M$20000,AH$4,BISDATA!$I$3:$I$20000,$AB$3)</f>
        <v>208095.55999999994</v>
      </c>
      <c r="AI14" s="27">
        <f>SUMIFS(BISDATA!$L$3:$L$20000,BISDATA!$A$3:$A$20000,$AB14,BISDATA!$M$3:$M$20000,AI$4,BISDATA!$I$3:$I$20000,$AB$3)</f>
        <v>125303.85000000002</v>
      </c>
      <c r="AJ14" s="27">
        <f>SUMIFS(BISDATA!$L$3:$L$20000,BISDATA!$A$3:$A$20000,$AB14,BISDATA!$M$3:$M$20000,AJ$4,BISDATA!$I$3:$I$20000,$AB$3)</f>
        <v>44183.39</v>
      </c>
      <c r="AK14" s="27">
        <f>SUMIFS(BISDATA!$L$3:$L$20000,BISDATA!$A$3:$A$20000,$AB14,BISDATA!$M$3:$M$20000,AK$4,BISDATA!$I$3:$I$20000,$AB$3)</f>
        <v>110408.12999999999</v>
      </c>
      <c r="AL14" s="27">
        <f>SUMIFS(BISDATA!$L$3:$L$20000,BISDATA!$A$3:$A$20000,$AB14,BISDATA!$M$3:$M$20000,AL$4,BISDATA!$I$3:$I$20000,$AB$3)</f>
        <v>15151.3</v>
      </c>
      <c r="AM14" s="27">
        <f>SUMIFS(BISDATA!$L$3:$L$20000,BISDATA!$A$3:$A$20000,$AB14,BISDATA!$M$3:$M$20000,AM$4,BISDATA!$I$3:$I$20000,$AB$3)</f>
        <v>59652.429999999993</v>
      </c>
      <c r="AN14" s="27">
        <f>SUMIFS(BISDATA!$L$3:$L$20000,BISDATA!$A$3:$A$20000,$AB14,BISDATA!$M$3:$M$20000,AN$4,BISDATA!$I$3:$I$20000,$AB$3)</f>
        <v>10009.100000000002</v>
      </c>
      <c r="AO14" s="27">
        <f>SUMIFS(BISDATA!$L$3:$L$20000,BISDATA!$A$3:$A$20000,$AB14,BISDATA!$M$3:$M$20000,AO$4,BISDATA!$I$3:$I$20000,$AB$3)</f>
        <v>35820.15</v>
      </c>
      <c r="AP14" s="27">
        <f>SUMIFS(BISDATA!$L$3:$L$20000,BISDATA!$A$3:$A$20000,$AB14,BISDATA!$M$3:$M$20000,AP$4,BISDATA!$I$3:$I$20000,$AB$3)</f>
        <v>-13935.449999999997</v>
      </c>
      <c r="AQ14" s="27">
        <f>SUMIFS(BISDATA!$L$3:$L$20000,BISDATA!$A$3:$A$20000,$AB14,BISDATA!$M$3:$M$20000,AQ$4,BISDATA!$I$3:$I$20000,$AB$3)</f>
        <v>19373.7</v>
      </c>
      <c r="AR14" s="27">
        <f>SUMIFS(BISDATA!$L$3:$L$20000,BISDATA!$A$3:$A$20000,$AB14,BISDATA!$M$3:$M$20000,AR$4,BISDATA!$I$3:$I$20000,$AB$3)</f>
        <v>6326.2300000000068</v>
      </c>
      <c r="AS14" s="27">
        <f>SUMIFS(BISDATA!$L$3:$L$20000,BISDATA!$A$3:$A$20000,$AB14,BISDATA!$M$3:$M$20000,AS$4,BISDATA!$I$3:$I$20000,$AB$3)</f>
        <v>16165.13</v>
      </c>
      <c r="AT14" s="27">
        <f>SUMIFS(BISDATA!$L$3:$L$20000,BISDATA!$A$3:$A$20000,$AB14,BISDATA!$M$3:$M$20000,AT$4,BISDATA!$I$3:$I$20000,$AB$3)</f>
        <v>10905.21</v>
      </c>
      <c r="AU14" s="27">
        <f>SUMIFS(BISDATA!$L$3:$L$20000,BISDATA!$A$3:$A$20000,$AB14,BISDATA!$M$3:$M$20000,AU$4,BISDATA!$I$3:$I$20000,$AB$3)</f>
        <v>-2817.4999999999995</v>
      </c>
      <c r="AV14" s="27">
        <f>SUMIFS(BISDATA!$L$3:$L$20000,BISDATA!$A$3:$A$20000,$AB14,BISDATA!$M$3:$M$20000,AV$4,BISDATA!$I$3:$I$20000,$AB$3)</f>
        <v>1731.3699999999997</v>
      </c>
      <c r="AW14" s="27">
        <f>SUMIFS(BISDATA!$L$3:$L$20000,BISDATA!$A$3:$A$20000,$AB14,BISDATA!$M$3:$M$20000,AW$4,BISDATA!$I$3:$I$20000,$AB$3)</f>
        <v>9065.74</v>
      </c>
      <c r="AX14" s="27">
        <f>SUMIFS(BISDATA!$L$3:$L$20000,BISDATA!$A$3:$A$20000,$AB14,BISDATA!$M$3:$M$20000,AX$4,BISDATA!$I$3:$I$20000,$AB$3)</f>
        <v>20855.340000000004</v>
      </c>
      <c r="AY14" s="27">
        <f>SUMIFS(BISDATA!$L$3:$L$20000,BISDATA!$A$3:$A$20000,$AB14,BISDATA!$M$3:$M$20000,AY$4,BISDATA!$I$3:$I$20000,$AB$3)</f>
        <v>3679.29</v>
      </c>
      <c r="AZ14" s="27">
        <f>SUMIFS(BISDATA!$L$3:$L$20000,BISDATA!$A$3:$A$20000,$AB14,BISDATA!$M$3:$M$20000,AZ$4,BISDATA!$I$3:$I$20000,$AB$3)</f>
        <v>790.2</v>
      </c>
      <c r="BA14" s="28">
        <f>SUMIFS(BISDATA!$L$3:$L$20000,BISDATA!$A$3:$A$20000,$AB14,BISDATA!$M$3:$M$20000,BA$4,BISDATA!$I$3:$I$20000,$AB$3)</f>
        <v>27507.18</v>
      </c>
      <c r="BB14" s="58"/>
      <c r="BC14" s="34" t="s">
        <v>138</v>
      </c>
      <c r="BD14" s="48">
        <f t="shared" si="3"/>
        <v>0</v>
      </c>
      <c r="BE14" s="27">
        <f t="shared" si="1"/>
        <v>0</v>
      </c>
      <c r="BF14" s="27">
        <f t="shared" si="1"/>
        <v>0</v>
      </c>
      <c r="BG14" s="27">
        <f t="shared" si="1"/>
        <v>0</v>
      </c>
      <c r="BH14" s="27">
        <f t="shared" si="1"/>
        <v>0</v>
      </c>
      <c r="BI14" s="27">
        <f t="shared" si="1"/>
        <v>0</v>
      </c>
      <c r="BJ14" s="27">
        <f t="shared" si="1"/>
        <v>0</v>
      </c>
      <c r="BK14" s="27">
        <f t="shared" si="1"/>
        <v>0</v>
      </c>
      <c r="BL14" s="27">
        <f t="shared" si="1"/>
        <v>0</v>
      </c>
      <c r="BM14" s="27">
        <f t="shared" si="1"/>
        <v>0</v>
      </c>
      <c r="BN14" s="27">
        <f t="shared" si="1"/>
        <v>0</v>
      </c>
      <c r="BO14" s="27">
        <f t="shared" si="1"/>
        <v>0</v>
      </c>
      <c r="BP14" s="27">
        <f t="shared" si="1"/>
        <v>0</v>
      </c>
      <c r="BQ14" s="27">
        <f t="shared" si="1"/>
        <v>-9.9799999999959255</v>
      </c>
      <c r="BR14" s="27">
        <f t="shared" si="1"/>
        <v>-1518.9500000000007</v>
      </c>
      <c r="BS14" s="27">
        <f t="shared" si="1"/>
        <v>7.2759576141834259E-12</v>
      </c>
      <c r="BT14" s="27">
        <f t="shared" si="1"/>
        <v>8534.779999999997</v>
      </c>
      <c r="BU14" s="27">
        <f t="shared" si="2"/>
        <v>0</v>
      </c>
      <c r="BV14" s="27">
        <f t="shared" si="2"/>
        <v>0</v>
      </c>
      <c r="BW14" s="27">
        <f t="shared" si="2"/>
        <v>-16.020000000000209</v>
      </c>
      <c r="BX14" s="27">
        <f t="shared" si="2"/>
        <v>0</v>
      </c>
      <c r="BY14" s="27">
        <f t="shared" si="2"/>
        <v>0</v>
      </c>
      <c r="BZ14" s="27">
        <f t="shared" si="2"/>
        <v>0</v>
      </c>
      <c r="CA14" s="27">
        <f t="shared" si="2"/>
        <v>0</v>
      </c>
      <c r="CB14" s="28">
        <f t="shared" si="2"/>
        <v>0</v>
      </c>
    </row>
    <row r="15" spans="1:80" x14ac:dyDescent="0.25">
      <c r="A15" s="36" t="s">
        <v>211</v>
      </c>
      <c r="B15" s="47">
        <f>SUMIFS(FastClose!$H$3:$H$20000,FastClose!$K$3:$K$20000,$A15,FastClose!$G$3:$G$20000,B$3,FastClose!$D$3:$D$20000,$A$3)</f>
        <v>1177581.94</v>
      </c>
      <c r="C15" s="31">
        <f>SUMIFS(FastClose!$H$3:$H$20000,FastClose!$K$3:$K$20000,$A15,FastClose!$G$3:$G$20000,C$3,FastClose!$D$3:$D$20000,$A$3)</f>
        <v>2289823.1600000006</v>
      </c>
      <c r="D15" s="31">
        <f>SUMIFS(FastClose!$H$3:$H$20000,FastClose!$K$3:$K$20000,$A15,FastClose!$G$3:$G$20000,D$3,FastClose!$D$3:$D$20000,$A$3)</f>
        <v>565587.8600000001</v>
      </c>
      <c r="E15" s="31">
        <f>SUMIFS(FastClose!$H$3:$H$20000,FastClose!$K$3:$K$20000,$A15,FastClose!$G$3:$G$20000,E$3,FastClose!$D$3:$D$20000,$A$3)</f>
        <v>298191.01</v>
      </c>
      <c r="F15" s="31">
        <f>SUMIFS(FastClose!$H$3:$H$20000,FastClose!$K$3:$K$20000,$A15,FastClose!$G$3:$G$20000,F$3,FastClose!$D$3:$D$20000,$A$3)</f>
        <v>14888.95</v>
      </c>
      <c r="G15" s="31">
        <f>SUMIFS(FastClose!$H$3:$H$20000,FastClose!$K$3:$K$20000,$A15,FastClose!$G$3:$G$20000,G$3,FastClose!$D$3:$D$20000,$A$3)</f>
        <v>36796.710000000014</v>
      </c>
      <c r="H15" s="31">
        <f>SUMIFS(FastClose!$H$3:$H$20000,FastClose!$K$3:$K$20000,$A15,FastClose!$G$3:$G$20000,H$3,FastClose!$D$3:$D$20000,$A$3)</f>
        <v>6131.5199999999986</v>
      </c>
      <c r="I15" s="31">
        <f>SUMIFS(FastClose!$H$3:$H$20000,FastClose!$K$3:$K$20000,$A15,FastClose!$G$3:$G$20000,I$3,FastClose!$D$3:$D$20000,$A$3)</f>
        <v>-1048.4000000000001</v>
      </c>
      <c r="J15" s="31">
        <f>SUMIFS(FastClose!$H$3:$H$20000,FastClose!$K$3:$K$20000,$A15,FastClose!$G$3:$G$20000,J$3,FastClose!$D$3:$D$20000,$A$3)</f>
        <v>-16799.22</v>
      </c>
      <c r="K15" s="31">
        <f>SUMIFS(FastClose!$H$3:$H$20000,FastClose!$K$3:$K$20000,$A15,FastClose!$G$3:$G$20000,K$3,FastClose!$D$3:$D$20000,$A$3)</f>
        <v>27503.61</v>
      </c>
      <c r="L15" s="31">
        <f>SUMIFS(FastClose!$H$3:$H$20000,FastClose!$K$3:$K$20000,$A15,FastClose!$G$3:$G$20000,L$3,FastClose!$D$3:$D$20000,$A$3)</f>
        <v>-2814.84</v>
      </c>
      <c r="M15" s="31">
        <f>SUMIFS(FastClose!$H$3:$H$20000,FastClose!$K$3:$K$20000,$A15,FastClose!$G$3:$G$20000,M$3,FastClose!$D$3:$D$20000,$A$3)</f>
        <v>5434.63</v>
      </c>
      <c r="N15" s="31">
        <f>SUMIFS(FastClose!$H$3:$H$20000,FastClose!$K$3:$K$20000,$A15,FastClose!$G$3:$G$20000,N$3,FastClose!$D$3:$D$20000,$A$3)</f>
        <v>13144.25</v>
      </c>
      <c r="O15" s="31">
        <f>SUMIFS(FastClose!$H$3:$H$20000,FastClose!$K$3:$K$20000,$A15,FastClose!$G$3:$G$20000,O$3,FastClose!$D$3:$D$20000,$A$3)</f>
        <v>-8288.6400000000012</v>
      </c>
      <c r="P15" s="31">
        <f>SUMIFS(FastClose!$H$3:$H$20000,FastClose!$K$3:$K$20000,$A15,FastClose!$G$3:$G$20000,P$3,FastClose!$D$3:$D$20000,$A$3)</f>
        <v>-4930.7199999999993</v>
      </c>
      <c r="Q15" s="31">
        <f>SUMIFS(FastClose!$H$3:$H$20000,FastClose!$K$3:$K$20000,$A15,FastClose!$G$3:$G$20000,Q$3,FastClose!$D$3:$D$20000,$A$3)</f>
        <v>197170.59</v>
      </c>
      <c r="R15" s="31">
        <f>SUMIFS(FastClose!$H$3:$H$20000,FastClose!$K$3:$K$20000,$A15,FastClose!$G$3:$G$20000,R$3,FastClose!$D$3:$D$20000,$A$3)</f>
        <v>-1011.0300000000002</v>
      </c>
      <c r="S15" s="31">
        <f>SUMIFS(FastClose!$H$3:$H$20000,FastClose!$K$3:$K$20000,$A15,FastClose!$G$3:$G$20000,S$3,FastClose!$D$3:$D$20000,$A$3)</f>
        <v>-295.28000000000043</v>
      </c>
      <c r="T15" s="31">
        <f>SUMIFS(FastClose!$H$3:$H$20000,FastClose!$K$3:$K$20000,$A15,FastClose!$G$3:$G$20000,T$3,FastClose!$D$3:$D$20000,$A$3)</f>
        <v>55126.14</v>
      </c>
      <c r="U15" s="31">
        <f>SUMIFS(FastClose!$H$3:$H$20000,FastClose!$K$3:$K$20000,$A15,FastClose!$G$3:$G$20000,U$3,FastClose!$D$3:$D$20000,$A$3)</f>
        <v>4114.7299999999996</v>
      </c>
      <c r="V15" s="31">
        <f>SUMIFS(FastClose!$H$3:$H$20000,FastClose!$K$3:$K$20000,$A15,FastClose!$G$3:$G$20000,V$3,FastClose!$D$3:$D$20000,$A$3)</f>
        <v>-1188.3600000000001</v>
      </c>
      <c r="W15" s="31">
        <f>SUMIFS(FastClose!$H$3:$H$20000,FastClose!$K$3:$K$20000,$A15,FastClose!$G$3:$G$20000,W$3,FastClose!$D$3:$D$20000,$A$3)</f>
        <v>4739.4800000000005</v>
      </c>
      <c r="X15" s="31">
        <f>SUMIFS(FastClose!$H$3:$H$20000,FastClose!$K$3:$K$20000,$A15,FastClose!$G$3:$G$20000,X$3,FastClose!$D$3:$D$20000,$A$3)</f>
        <v>-7165.9199999999992</v>
      </c>
      <c r="Y15" s="31">
        <f>SUMIFS(FastClose!$H$3:$H$20000,FastClose!$K$3:$K$20000,$A15,FastClose!$G$3:$G$20000,Y$3,FastClose!$D$3:$D$20000,$A$3)</f>
        <v>2177.7400000000002</v>
      </c>
      <c r="Z15" s="32">
        <f>SUMIFS(FastClose!$H$3:$H$20000,FastClose!$K$3:$K$20000,$A15,FastClose!$G$3:$G$20000,Z$3,FastClose!$D$3:$D$20000,$A$3)</f>
        <v>-7952.15</v>
      </c>
      <c r="AB15" s="36" t="s">
        <v>211</v>
      </c>
      <c r="AC15" s="47">
        <f>SUMIFS(BISDATA!$L$3:$L$20000,BISDATA!$A$3:$A$20000,$AB15,BISDATA!$M$3:$M$20000,AC$4,BISDATA!$I$3:$I$20000,$AB$3)</f>
        <v>1177581.9400000002</v>
      </c>
      <c r="AD15" s="31">
        <f>SUMIFS(BISDATA!$L$3:$L$20000,BISDATA!$A$3:$A$20000,$AB15,BISDATA!$M$3:$M$20000,AD$4,BISDATA!$I$3:$I$20000,$AB$3)</f>
        <v>2289823.1600000025</v>
      </c>
      <c r="AE15" s="31">
        <f>SUMIFS(BISDATA!$L$3:$L$20000,BISDATA!$A$3:$A$20000,$AB15,BISDATA!$M$3:$M$20000,AE$4,BISDATA!$I$3:$I$20000,$AB$3)</f>
        <v>565587.86000000034</v>
      </c>
      <c r="AF15" s="31">
        <f>SUMIFS(BISDATA!$L$3:$L$20000,BISDATA!$A$3:$A$20000,$AB15,BISDATA!$M$3:$M$20000,AF$4,BISDATA!$I$3:$I$20000,$AB$3)</f>
        <v>298191.01000000007</v>
      </c>
      <c r="AG15" s="31">
        <f>SUMIFS(BISDATA!$L$3:$L$20000,BISDATA!$A$3:$A$20000,$AB15,BISDATA!$M$3:$M$20000,AG$4,BISDATA!$I$3:$I$20000,$AB$3)</f>
        <v>14888.949999999995</v>
      </c>
      <c r="AH15" s="31">
        <f>SUMIFS(BISDATA!$L$3:$L$20000,BISDATA!$A$3:$A$20000,$AB15,BISDATA!$M$3:$M$20000,AH$4,BISDATA!$I$3:$I$20000,$AB$3)</f>
        <v>36796.710000000014</v>
      </c>
      <c r="AI15" s="31">
        <f>SUMIFS(BISDATA!$L$3:$L$20000,BISDATA!$A$3:$A$20000,$AB15,BISDATA!$M$3:$M$20000,AI$4,BISDATA!$I$3:$I$20000,$AB$3)</f>
        <v>6131.5199999999995</v>
      </c>
      <c r="AJ15" s="31">
        <f>SUMIFS(BISDATA!$L$3:$L$20000,BISDATA!$A$3:$A$20000,$AB15,BISDATA!$M$3:$M$20000,AJ$4,BISDATA!$I$3:$I$20000,$AB$3)</f>
        <v>-1048.3999999999987</v>
      </c>
      <c r="AK15" s="31">
        <f>SUMIFS(BISDATA!$L$3:$L$20000,BISDATA!$A$3:$A$20000,$AB15,BISDATA!$M$3:$M$20000,AK$4,BISDATA!$I$3:$I$20000,$AB$3)</f>
        <v>-16799.220000000005</v>
      </c>
      <c r="AL15" s="31">
        <f>SUMIFS(BISDATA!$L$3:$L$20000,BISDATA!$A$3:$A$20000,$AB15,BISDATA!$M$3:$M$20000,AL$4,BISDATA!$I$3:$I$20000,$AB$3)</f>
        <v>27503.61</v>
      </c>
      <c r="AM15" s="31">
        <f>SUMIFS(BISDATA!$L$3:$L$20000,BISDATA!$A$3:$A$20000,$AB15,BISDATA!$M$3:$M$20000,AM$4,BISDATA!$I$3:$I$20000,$AB$3)</f>
        <v>-2814.8399999999992</v>
      </c>
      <c r="AN15" s="31">
        <f>SUMIFS(BISDATA!$L$3:$L$20000,BISDATA!$A$3:$A$20000,$AB15,BISDATA!$M$3:$M$20000,AN$4,BISDATA!$I$3:$I$20000,$AB$3)</f>
        <v>5434.630000000001</v>
      </c>
      <c r="AO15" s="31">
        <f>SUMIFS(BISDATA!$L$3:$L$20000,BISDATA!$A$3:$A$20000,$AB15,BISDATA!$M$3:$M$20000,AO$4,BISDATA!$I$3:$I$20000,$AB$3)</f>
        <v>13144.250000000005</v>
      </c>
      <c r="AP15" s="31">
        <f>SUMIFS(BISDATA!$L$3:$L$20000,BISDATA!$A$3:$A$20000,$AB15,BISDATA!$M$3:$M$20000,AP$4,BISDATA!$I$3:$I$20000,$AB$3)</f>
        <v>-8288.6399999999976</v>
      </c>
      <c r="AQ15" s="31">
        <f>SUMIFS(BISDATA!$L$3:$L$20000,BISDATA!$A$3:$A$20000,$AB15,BISDATA!$M$3:$M$20000,AQ$4,BISDATA!$I$3:$I$20000,$AB$3)</f>
        <v>-4930.7199999999984</v>
      </c>
      <c r="AR15" s="31">
        <f>SUMIFS(BISDATA!$L$3:$L$20000,BISDATA!$A$3:$A$20000,$AB15,BISDATA!$M$3:$M$20000,AR$4,BISDATA!$I$3:$I$20000,$AB$3)</f>
        <v>197170.58999999994</v>
      </c>
      <c r="AS15" s="31">
        <f>SUMIFS(BISDATA!$L$3:$L$20000,BISDATA!$A$3:$A$20000,$AB15,BISDATA!$M$3:$M$20000,AS$4,BISDATA!$I$3:$I$20000,$AB$3)</f>
        <v>-1011.0300000000007</v>
      </c>
      <c r="AT15" s="31">
        <f>SUMIFS(BISDATA!$L$3:$L$20000,BISDATA!$A$3:$A$20000,$AB15,BISDATA!$M$3:$M$20000,AT$4,BISDATA!$I$3:$I$20000,$AB$3)</f>
        <v>-295.28000000000117</v>
      </c>
      <c r="AU15" s="31">
        <f>SUMIFS(BISDATA!$L$3:$L$20000,BISDATA!$A$3:$A$20000,$AB15,BISDATA!$M$3:$M$20000,AU$4,BISDATA!$I$3:$I$20000,$AB$3)</f>
        <v>55126.139999999992</v>
      </c>
      <c r="AV15" s="31">
        <f>SUMIFS(BISDATA!$L$3:$L$20000,BISDATA!$A$3:$A$20000,$AB15,BISDATA!$M$3:$M$20000,AV$4,BISDATA!$I$3:$I$20000,$AB$3)</f>
        <v>4114.7299999999996</v>
      </c>
      <c r="AW15" s="31">
        <f>SUMIFS(BISDATA!$L$3:$L$20000,BISDATA!$A$3:$A$20000,$AB15,BISDATA!$M$3:$M$20000,AW$4,BISDATA!$I$3:$I$20000,$AB$3)</f>
        <v>-1188.3600000000001</v>
      </c>
      <c r="AX15" s="31">
        <f>SUMIFS(BISDATA!$L$3:$L$20000,BISDATA!$A$3:$A$20000,$AB15,BISDATA!$M$3:$M$20000,AX$4,BISDATA!$I$3:$I$20000,$AB$3)</f>
        <v>4739.4800000000005</v>
      </c>
      <c r="AY15" s="31">
        <f>SUMIFS(BISDATA!$L$3:$L$20000,BISDATA!$A$3:$A$20000,$AB15,BISDATA!$M$3:$M$20000,AY$4,BISDATA!$I$3:$I$20000,$AB$3)</f>
        <v>-7165.9200000000046</v>
      </c>
      <c r="AZ15" s="31">
        <f>SUMIFS(BISDATA!$L$3:$L$20000,BISDATA!$A$3:$A$20000,$AB15,BISDATA!$M$3:$M$20000,AZ$4,BISDATA!$I$3:$I$20000,$AB$3)</f>
        <v>2177.7400000000002</v>
      </c>
      <c r="BA15" s="32">
        <f>SUMIFS(BISDATA!$L$3:$L$20000,BISDATA!$A$3:$A$20000,$AB15,BISDATA!$M$3:$M$20000,BA$4,BISDATA!$I$3:$I$20000,$AB$3)</f>
        <v>-7952.15</v>
      </c>
      <c r="BB15" s="58"/>
      <c r="BC15" s="36" t="s">
        <v>211</v>
      </c>
      <c r="BD15" s="47">
        <f t="shared" si="3"/>
        <v>0</v>
      </c>
      <c r="BE15" s="31">
        <f t="shared" si="1"/>
        <v>0</v>
      </c>
      <c r="BF15" s="31">
        <f t="shared" si="1"/>
        <v>0</v>
      </c>
      <c r="BG15" s="31">
        <f t="shared" si="1"/>
        <v>0</v>
      </c>
      <c r="BH15" s="31">
        <f t="shared" si="1"/>
        <v>0</v>
      </c>
      <c r="BI15" s="31">
        <f t="shared" si="1"/>
        <v>0</v>
      </c>
      <c r="BJ15" s="31">
        <f t="shared" si="1"/>
        <v>0</v>
      </c>
      <c r="BK15" s="31">
        <f t="shared" si="1"/>
        <v>0</v>
      </c>
      <c r="BL15" s="31">
        <f t="shared" si="1"/>
        <v>0</v>
      </c>
      <c r="BM15" s="31">
        <f t="shared" si="1"/>
        <v>0</v>
      </c>
      <c r="BN15" s="31">
        <f t="shared" si="1"/>
        <v>0</v>
      </c>
      <c r="BO15" s="31">
        <f t="shared" si="1"/>
        <v>0</v>
      </c>
      <c r="BP15" s="31">
        <f t="shared" si="1"/>
        <v>0</v>
      </c>
      <c r="BQ15" s="31">
        <f t="shared" si="1"/>
        <v>0</v>
      </c>
      <c r="BR15" s="31">
        <f t="shared" si="1"/>
        <v>0</v>
      </c>
      <c r="BS15" s="31">
        <f t="shared" si="1"/>
        <v>0</v>
      </c>
      <c r="BT15" s="31">
        <f t="shared" si="1"/>
        <v>0</v>
      </c>
      <c r="BU15" s="31">
        <f t="shared" si="2"/>
        <v>-7.3896444519050419E-13</v>
      </c>
      <c r="BV15" s="31">
        <f t="shared" si="2"/>
        <v>0</v>
      </c>
      <c r="BW15" s="31">
        <f t="shared" si="2"/>
        <v>0</v>
      </c>
      <c r="BX15" s="31">
        <f t="shared" si="2"/>
        <v>0</v>
      </c>
      <c r="BY15" s="31">
        <f t="shared" si="2"/>
        <v>0</v>
      </c>
      <c r="BZ15" s="31">
        <f t="shared" si="2"/>
        <v>0</v>
      </c>
      <c r="CA15" s="31">
        <f t="shared" si="2"/>
        <v>0</v>
      </c>
      <c r="CB15" s="32">
        <f t="shared" si="2"/>
        <v>0</v>
      </c>
    </row>
    <row r="16" spans="1:80" x14ac:dyDescent="0.25">
      <c r="A16" s="34" t="s">
        <v>130</v>
      </c>
      <c r="B16" s="48">
        <f>SUMIFS(FastClose!$H$3:$H$20000,FastClose!$K$3:$K$20000,$A16,FastClose!$G$3:$G$20000,B$3,FastClose!$D$3:$D$20000,$A$3)</f>
        <v>8038158.9200000009</v>
      </c>
      <c r="C16" s="27">
        <f>SUMIFS(FastClose!$H$3:$H$20000,FastClose!$K$3:$K$20000,$A16,FastClose!$G$3:$G$20000,C$3,FastClose!$D$3:$D$20000,$A$3)</f>
        <v>7665443.9899999807</v>
      </c>
      <c r="D16" s="27">
        <f>SUMIFS(FastClose!$H$3:$H$20000,FastClose!$K$3:$K$20000,$A16,FastClose!$G$3:$G$20000,D$3,FastClose!$D$3:$D$20000,$A$3)</f>
        <v>1831191.9200000011</v>
      </c>
      <c r="E16" s="27">
        <f>SUMIFS(FastClose!$H$3:$H$20000,FastClose!$K$3:$K$20000,$A16,FastClose!$G$3:$G$20000,E$3,FastClose!$D$3:$D$20000,$A$3)</f>
        <v>854305.84999999974</v>
      </c>
      <c r="F16" s="27">
        <f>SUMIFS(FastClose!$H$3:$H$20000,FastClose!$K$3:$K$20000,$A16,FastClose!$G$3:$G$20000,F$3,FastClose!$D$3:$D$20000,$A$3)</f>
        <v>458183.24999999977</v>
      </c>
      <c r="G16" s="27">
        <f>SUMIFS(FastClose!$H$3:$H$20000,FastClose!$K$3:$K$20000,$A16,FastClose!$G$3:$G$20000,G$3,FastClose!$D$3:$D$20000,$A$3)</f>
        <v>260208.67000000013</v>
      </c>
      <c r="H16" s="27">
        <f>SUMIFS(FastClose!$H$3:$H$20000,FastClose!$K$3:$K$20000,$A16,FastClose!$G$3:$G$20000,H$3,FastClose!$D$3:$D$20000,$A$3)</f>
        <v>410589.92999999964</v>
      </c>
      <c r="I16" s="27">
        <f>SUMIFS(FastClose!$H$3:$H$20000,FastClose!$K$3:$K$20000,$A16,FastClose!$G$3:$G$20000,I$3,FastClose!$D$3:$D$20000,$A$3)</f>
        <v>47776.189999999995</v>
      </c>
      <c r="J16" s="27">
        <f>SUMIFS(FastClose!$H$3:$H$20000,FastClose!$K$3:$K$20000,$A16,FastClose!$G$3:$G$20000,J$3,FastClose!$D$3:$D$20000,$A$3)</f>
        <v>-11136.999999999995</v>
      </c>
      <c r="K16" s="27">
        <f>SUMIFS(FastClose!$H$3:$H$20000,FastClose!$K$3:$K$20000,$A16,FastClose!$G$3:$G$20000,K$3,FastClose!$D$3:$D$20000,$A$3)</f>
        <v>58536.24</v>
      </c>
      <c r="L16" s="27">
        <f>SUMIFS(FastClose!$H$3:$H$20000,FastClose!$K$3:$K$20000,$A16,FastClose!$G$3:$G$20000,L$3,FastClose!$D$3:$D$20000,$A$3)</f>
        <v>187569.07999999996</v>
      </c>
      <c r="M16" s="27">
        <f>SUMIFS(FastClose!$H$3:$H$20000,FastClose!$K$3:$K$20000,$A16,FastClose!$G$3:$G$20000,M$3,FastClose!$D$3:$D$20000,$A$3)</f>
        <v>37773.070000000007</v>
      </c>
      <c r="N16" s="27">
        <f>SUMIFS(FastClose!$H$3:$H$20000,FastClose!$K$3:$K$20000,$A16,FastClose!$G$3:$G$20000,N$3,FastClose!$D$3:$D$20000,$A$3)</f>
        <v>1147.93</v>
      </c>
      <c r="O16" s="27">
        <f>SUMIFS(FastClose!$H$3:$H$20000,FastClose!$K$3:$K$20000,$A16,FastClose!$G$3:$G$20000,O$3,FastClose!$D$3:$D$20000,$A$3)</f>
        <v>33685.15</v>
      </c>
      <c r="P16" s="27">
        <f>SUMIFS(FastClose!$H$3:$H$20000,FastClose!$K$3:$K$20000,$A16,FastClose!$G$3:$G$20000,P$3,FastClose!$D$3:$D$20000,$A$3)</f>
        <v>-125916.51</v>
      </c>
      <c r="Q16" s="27">
        <f>SUMIFS(FastClose!$H$3:$H$20000,FastClose!$K$3:$K$20000,$A16,FastClose!$G$3:$G$20000,Q$3,FastClose!$D$3:$D$20000,$A$3)</f>
        <v>-5995.03</v>
      </c>
      <c r="R16" s="27">
        <f>SUMIFS(FastClose!$H$3:$H$20000,FastClose!$K$3:$K$20000,$A16,FastClose!$G$3:$G$20000,R$3,FastClose!$D$3:$D$20000,$A$3)</f>
        <v>18617.879999999997</v>
      </c>
      <c r="S16" s="27">
        <f>SUMIFS(FastClose!$H$3:$H$20000,FastClose!$K$3:$K$20000,$A16,FastClose!$G$3:$G$20000,S$3,FastClose!$D$3:$D$20000,$A$3)</f>
        <v>-112.85000000000029</v>
      </c>
      <c r="T16" s="27">
        <f>SUMIFS(FastClose!$H$3:$H$20000,FastClose!$K$3:$K$20000,$A16,FastClose!$G$3:$G$20000,T$3,FastClose!$D$3:$D$20000,$A$3)</f>
        <v>77768.14</v>
      </c>
      <c r="U16" s="27">
        <f>SUMIFS(FastClose!$H$3:$H$20000,FastClose!$K$3:$K$20000,$A16,FastClose!$G$3:$G$20000,U$3,FastClose!$D$3:$D$20000,$A$3)</f>
        <v>25453.9</v>
      </c>
      <c r="V16" s="27">
        <f>SUMIFS(FastClose!$H$3:$H$20000,FastClose!$K$3:$K$20000,$A16,FastClose!$G$3:$G$20000,V$3,FastClose!$D$3:$D$20000,$A$3)</f>
        <v>16337.56</v>
      </c>
      <c r="W16" s="27">
        <f>SUMIFS(FastClose!$H$3:$H$20000,FastClose!$K$3:$K$20000,$A16,FastClose!$G$3:$G$20000,W$3,FastClose!$D$3:$D$20000,$A$3)</f>
        <v>-5614.11</v>
      </c>
      <c r="X16" s="27">
        <f>SUMIFS(FastClose!$H$3:$H$20000,FastClose!$K$3:$K$20000,$A16,FastClose!$G$3:$G$20000,X$3,FastClose!$D$3:$D$20000,$A$3)</f>
        <v>-50671.30999999999</v>
      </c>
      <c r="Y16" s="27">
        <f>SUMIFS(FastClose!$H$3:$H$20000,FastClose!$K$3:$K$20000,$A16,FastClose!$G$3:$G$20000,Y$3,FastClose!$D$3:$D$20000,$A$3)</f>
        <v>-5904.0199999999977</v>
      </c>
      <c r="Z16" s="28">
        <f>SUMIFS(FastClose!$H$3:$H$20000,FastClose!$K$3:$K$20000,$A16,FastClose!$G$3:$G$20000,Z$3,FastClose!$D$3:$D$20000,$A$3)</f>
        <v>4690.3900000000031</v>
      </c>
      <c r="AB16" s="34" t="s">
        <v>130</v>
      </c>
      <c r="AC16" s="48">
        <f>SUMIFS(BISDATA!$L$3:$L$20000,BISDATA!$A$3:$A$20000,$AB16,BISDATA!$M$3:$M$20000,AC$4,BISDATA!$I$3:$I$20000,$AB$3)</f>
        <v>8038158.92000004</v>
      </c>
      <c r="AD16" s="27">
        <f>SUMIFS(BISDATA!$L$3:$L$20000,BISDATA!$A$3:$A$20000,$AB16,BISDATA!$M$3:$M$20000,AD$4,BISDATA!$I$3:$I$20000,$AB$3)</f>
        <v>7665443.9900000365</v>
      </c>
      <c r="AE16" s="27">
        <f>SUMIFS(BISDATA!$L$3:$L$20000,BISDATA!$A$3:$A$20000,$AB16,BISDATA!$M$3:$M$20000,AE$4,BISDATA!$I$3:$I$20000,$AB$3)</f>
        <v>1831191.9200000004</v>
      </c>
      <c r="AF16" s="27">
        <f>SUMIFS(BISDATA!$L$3:$L$20000,BISDATA!$A$3:$A$20000,$AB16,BISDATA!$M$3:$M$20000,AF$4,BISDATA!$I$3:$I$20000,$AB$3)</f>
        <v>854305.85000000207</v>
      </c>
      <c r="AG16" s="27">
        <f>SUMIFS(BISDATA!$L$3:$L$20000,BISDATA!$A$3:$A$20000,$AB16,BISDATA!$M$3:$M$20000,AG$4,BISDATA!$I$3:$I$20000,$AB$3)</f>
        <v>458183.24999999942</v>
      </c>
      <c r="AH16" s="27">
        <f>SUMIFS(BISDATA!$L$3:$L$20000,BISDATA!$A$3:$A$20000,$AB16,BISDATA!$M$3:$M$20000,AH$4,BISDATA!$I$3:$I$20000,$AB$3)</f>
        <v>260208.67000000013</v>
      </c>
      <c r="AI16" s="27">
        <f>SUMIFS(BISDATA!$L$3:$L$20000,BISDATA!$A$3:$A$20000,$AB16,BISDATA!$M$3:$M$20000,AI$4,BISDATA!$I$3:$I$20000,$AB$3)</f>
        <v>410589.93000000005</v>
      </c>
      <c r="AJ16" s="27">
        <f>SUMIFS(BISDATA!$L$3:$L$20000,BISDATA!$A$3:$A$20000,$AB16,BISDATA!$M$3:$M$20000,AJ$4,BISDATA!$I$3:$I$20000,$AB$3)</f>
        <v>47776.189999999995</v>
      </c>
      <c r="AK16" s="27">
        <f>SUMIFS(BISDATA!$L$3:$L$20000,BISDATA!$A$3:$A$20000,$AB16,BISDATA!$M$3:$M$20000,AK$4,BISDATA!$I$3:$I$20000,$AB$3)</f>
        <v>-11137.000000000011</v>
      </c>
      <c r="AL16" s="27">
        <f>SUMIFS(BISDATA!$L$3:$L$20000,BISDATA!$A$3:$A$20000,$AB16,BISDATA!$M$3:$M$20000,AL$4,BISDATA!$I$3:$I$20000,$AB$3)</f>
        <v>58536.239999999991</v>
      </c>
      <c r="AM16" s="27">
        <f>SUMIFS(BISDATA!$L$3:$L$20000,BISDATA!$A$3:$A$20000,$AB16,BISDATA!$M$3:$M$20000,AM$4,BISDATA!$I$3:$I$20000,$AB$3)</f>
        <v>187569.07999999981</v>
      </c>
      <c r="AN16" s="27">
        <f>SUMIFS(BISDATA!$L$3:$L$20000,BISDATA!$A$3:$A$20000,$AB16,BISDATA!$M$3:$M$20000,AN$4,BISDATA!$I$3:$I$20000,$AB$3)</f>
        <v>37773.069999999992</v>
      </c>
      <c r="AO16" s="27">
        <f>SUMIFS(BISDATA!$L$3:$L$20000,BISDATA!$A$3:$A$20000,$AB16,BISDATA!$M$3:$M$20000,AO$4,BISDATA!$I$3:$I$20000,$AB$3)</f>
        <v>1147.9299999999957</v>
      </c>
      <c r="AP16" s="27">
        <f>SUMIFS(BISDATA!$L$3:$L$20000,BISDATA!$A$3:$A$20000,$AB16,BISDATA!$M$3:$M$20000,AP$4,BISDATA!$I$3:$I$20000,$AB$3)</f>
        <v>33685.150000000009</v>
      </c>
      <c r="AQ16" s="27">
        <f>SUMIFS(BISDATA!$L$3:$L$20000,BISDATA!$A$3:$A$20000,$AB16,BISDATA!$M$3:$M$20000,AQ$4,BISDATA!$I$3:$I$20000,$AB$3)</f>
        <v>-125916.51</v>
      </c>
      <c r="AR16" s="27">
        <f>SUMIFS(BISDATA!$L$3:$L$20000,BISDATA!$A$3:$A$20000,$AB16,BISDATA!$M$3:$M$20000,AR$4,BISDATA!$I$3:$I$20000,$AB$3)</f>
        <v>-5995.0299999999988</v>
      </c>
      <c r="AS16" s="27">
        <f>SUMIFS(BISDATA!$L$3:$L$20000,BISDATA!$A$3:$A$20000,$AB16,BISDATA!$M$3:$M$20000,AS$4,BISDATA!$I$3:$I$20000,$AB$3)</f>
        <v>18617.87999999999</v>
      </c>
      <c r="AT16" s="27">
        <f>SUMIFS(BISDATA!$L$3:$L$20000,BISDATA!$A$3:$A$20000,$AB16,BISDATA!$M$3:$M$20000,AT$4,BISDATA!$I$3:$I$20000,$AB$3)</f>
        <v>-112.85000000001733</v>
      </c>
      <c r="AU16" s="27">
        <f>SUMIFS(BISDATA!$L$3:$L$20000,BISDATA!$A$3:$A$20000,$AB16,BISDATA!$M$3:$M$20000,AU$4,BISDATA!$I$3:$I$20000,$AB$3)</f>
        <v>77768.140000000043</v>
      </c>
      <c r="AV16" s="27">
        <f>SUMIFS(BISDATA!$L$3:$L$20000,BISDATA!$A$3:$A$20000,$AB16,BISDATA!$M$3:$M$20000,AV$4,BISDATA!$I$3:$I$20000,$AB$3)</f>
        <v>25453.9</v>
      </c>
      <c r="AW16" s="27">
        <f>SUMIFS(BISDATA!$L$3:$L$20000,BISDATA!$A$3:$A$20000,$AB16,BISDATA!$M$3:$M$20000,AW$4,BISDATA!$I$3:$I$20000,$AB$3)</f>
        <v>16337.559999999998</v>
      </c>
      <c r="AX16" s="27">
        <f>SUMIFS(BISDATA!$L$3:$L$20000,BISDATA!$A$3:$A$20000,$AB16,BISDATA!$M$3:$M$20000,AX$4,BISDATA!$I$3:$I$20000,$AB$3)</f>
        <v>-5614.1100000000006</v>
      </c>
      <c r="AY16" s="27">
        <f>SUMIFS(BISDATA!$L$3:$L$20000,BISDATA!$A$3:$A$20000,$AB16,BISDATA!$M$3:$M$20000,AY$4,BISDATA!$I$3:$I$20000,$AB$3)</f>
        <v>-50671.30999999999</v>
      </c>
      <c r="AZ16" s="27">
        <f>SUMIFS(BISDATA!$L$3:$L$20000,BISDATA!$A$3:$A$20000,$AB16,BISDATA!$M$3:$M$20000,AZ$4,BISDATA!$I$3:$I$20000,$AB$3)</f>
        <v>-5904.0199999999968</v>
      </c>
      <c r="BA16" s="28">
        <f>SUMIFS(BISDATA!$L$3:$L$20000,BISDATA!$A$3:$A$20000,$AB16,BISDATA!$M$3:$M$20000,BA$4,BISDATA!$I$3:$I$20000,$AB$3)</f>
        <v>4690.3899999999994</v>
      </c>
      <c r="BB16" s="58"/>
      <c r="BC16" s="34" t="s">
        <v>130</v>
      </c>
      <c r="BD16" s="48">
        <f t="shared" si="3"/>
        <v>3.9115548133850098E-8</v>
      </c>
      <c r="BE16" s="27">
        <f t="shared" si="1"/>
        <v>5.5879354476928711E-8</v>
      </c>
      <c r="BF16" s="27">
        <f t="shared" si="1"/>
        <v>0</v>
      </c>
      <c r="BG16" s="27">
        <f t="shared" si="1"/>
        <v>2.3283064365386963E-9</v>
      </c>
      <c r="BH16" s="27">
        <f t="shared" si="1"/>
        <v>0</v>
      </c>
      <c r="BI16" s="27">
        <f t="shared" si="1"/>
        <v>0</v>
      </c>
      <c r="BJ16" s="27">
        <f t="shared" si="1"/>
        <v>0</v>
      </c>
      <c r="BK16" s="27">
        <f t="shared" si="1"/>
        <v>0</v>
      </c>
      <c r="BL16" s="27">
        <f t="shared" si="1"/>
        <v>-1.6370904631912708E-11</v>
      </c>
      <c r="BM16" s="27">
        <f t="shared" si="1"/>
        <v>0</v>
      </c>
      <c r="BN16" s="27">
        <f t="shared" si="1"/>
        <v>0</v>
      </c>
      <c r="BO16" s="27">
        <f t="shared" si="1"/>
        <v>0</v>
      </c>
      <c r="BP16" s="27">
        <f t="shared" si="1"/>
        <v>-4.3200998334214091E-12</v>
      </c>
      <c r="BQ16" s="27">
        <f t="shared" si="1"/>
        <v>0</v>
      </c>
      <c r="BR16" s="27">
        <f t="shared" si="1"/>
        <v>0</v>
      </c>
      <c r="BS16" s="27">
        <f t="shared" si="1"/>
        <v>0</v>
      </c>
      <c r="BT16" s="27">
        <f t="shared" si="1"/>
        <v>0</v>
      </c>
      <c r="BU16" s="27">
        <f t="shared" si="2"/>
        <v>-1.7038814803527202E-11</v>
      </c>
      <c r="BV16" s="27">
        <f t="shared" si="2"/>
        <v>0</v>
      </c>
      <c r="BW16" s="27">
        <f t="shared" si="2"/>
        <v>0</v>
      </c>
      <c r="BX16" s="27">
        <f t="shared" si="2"/>
        <v>0</v>
      </c>
      <c r="BY16" s="27">
        <f t="shared" si="2"/>
        <v>0</v>
      </c>
      <c r="BZ16" s="27">
        <f t="shared" si="2"/>
        <v>0</v>
      </c>
      <c r="CA16" s="27">
        <f t="shared" si="2"/>
        <v>0</v>
      </c>
      <c r="CB16" s="28">
        <f t="shared" si="2"/>
        <v>0</v>
      </c>
    </row>
    <row r="17" spans="1:80" x14ac:dyDescent="0.25">
      <c r="A17" s="35" t="s">
        <v>135</v>
      </c>
      <c r="B17" s="46">
        <f>SUMIFS(FastClose!$H$3:$H$20000,FastClose!$K$3:$K$20000,$A17,FastClose!$G$3:$G$20000,B$3,FastClose!$D$3:$D$20000,$A$3)</f>
        <v>0</v>
      </c>
      <c r="C17" s="29">
        <f>SUMIFS(FastClose!$H$3:$H$20000,FastClose!$K$3:$K$20000,$A17,FastClose!$G$3:$G$20000,C$3,FastClose!$D$3:$D$20000,$A$3)</f>
        <v>3157</v>
      </c>
      <c r="D17" s="29">
        <f>SUMIFS(FastClose!$H$3:$H$20000,FastClose!$K$3:$K$20000,$A17,FastClose!$G$3:$G$20000,D$3,FastClose!$D$3:$D$20000,$A$3)</f>
        <v>0</v>
      </c>
      <c r="E17" s="29">
        <f>SUMIFS(FastClose!$H$3:$H$20000,FastClose!$K$3:$K$20000,$A17,FastClose!$G$3:$G$20000,E$3,FastClose!$D$3:$D$20000,$A$3)</f>
        <v>0</v>
      </c>
      <c r="F17" s="29">
        <f>SUMIFS(FastClose!$H$3:$H$20000,FastClose!$K$3:$K$20000,$A17,FastClose!$G$3:$G$20000,F$3,FastClose!$D$3:$D$20000,$A$3)</f>
        <v>0</v>
      </c>
      <c r="G17" s="29">
        <f>SUMIFS(FastClose!$H$3:$H$20000,FastClose!$K$3:$K$20000,$A17,FastClose!$G$3:$G$20000,G$3,FastClose!$D$3:$D$20000,$A$3)</f>
        <v>0</v>
      </c>
      <c r="H17" s="29">
        <f>SUMIFS(FastClose!$H$3:$H$20000,FastClose!$K$3:$K$20000,$A17,FastClose!$G$3:$G$20000,H$3,FastClose!$D$3:$D$20000,$A$3)</f>
        <v>0</v>
      </c>
      <c r="I17" s="29">
        <f>SUMIFS(FastClose!$H$3:$H$20000,FastClose!$K$3:$K$20000,$A17,FastClose!$G$3:$G$20000,I$3,FastClose!$D$3:$D$20000,$A$3)</f>
        <v>0</v>
      </c>
      <c r="J17" s="29">
        <f>SUMIFS(FastClose!$H$3:$H$20000,FastClose!$K$3:$K$20000,$A17,FastClose!$G$3:$G$20000,J$3,FastClose!$D$3:$D$20000,$A$3)</f>
        <v>0</v>
      </c>
      <c r="K17" s="29">
        <f>SUMIFS(FastClose!$H$3:$H$20000,FastClose!$K$3:$K$20000,$A17,FastClose!$G$3:$G$20000,K$3,FastClose!$D$3:$D$20000,$A$3)</f>
        <v>0</v>
      </c>
      <c r="L17" s="29">
        <f>SUMIFS(FastClose!$H$3:$H$20000,FastClose!$K$3:$K$20000,$A17,FastClose!$G$3:$G$20000,L$3,FastClose!$D$3:$D$20000,$A$3)</f>
        <v>0</v>
      </c>
      <c r="M17" s="29">
        <f>SUMIFS(FastClose!$H$3:$H$20000,FastClose!$K$3:$K$20000,$A17,FastClose!$G$3:$G$20000,M$3,FastClose!$D$3:$D$20000,$A$3)</f>
        <v>0</v>
      </c>
      <c r="N17" s="29">
        <f>SUMIFS(FastClose!$H$3:$H$20000,FastClose!$K$3:$K$20000,$A17,FastClose!$G$3:$G$20000,N$3,FastClose!$D$3:$D$20000,$A$3)</f>
        <v>0</v>
      </c>
      <c r="O17" s="29">
        <f>SUMIFS(FastClose!$H$3:$H$20000,FastClose!$K$3:$K$20000,$A17,FastClose!$G$3:$G$20000,O$3,FastClose!$D$3:$D$20000,$A$3)</f>
        <v>-6466.91</v>
      </c>
      <c r="P17" s="29">
        <f>SUMIFS(FastClose!$H$3:$H$20000,FastClose!$K$3:$K$20000,$A17,FastClose!$G$3:$G$20000,P$3,FastClose!$D$3:$D$20000,$A$3)</f>
        <v>6389.5999999999985</v>
      </c>
      <c r="Q17" s="29">
        <f>SUMIFS(FastClose!$H$3:$H$20000,FastClose!$K$3:$K$20000,$A17,FastClose!$G$3:$G$20000,Q$3,FastClose!$D$3:$D$20000,$A$3)</f>
        <v>9745.11</v>
      </c>
      <c r="R17" s="29">
        <f>SUMIFS(FastClose!$H$3:$H$20000,FastClose!$K$3:$K$20000,$A17,FastClose!$G$3:$G$20000,R$3,FastClose!$D$3:$D$20000,$A$3)</f>
        <v>-2675.43</v>
      </c>
      <c r="S17" s="29">
        <f>SUMIFS(FastClose!$H$3:$H$20000,FastClose!$K$3:$K$20000,$A17,FastClose!$G$3:$G$20000,S$3,FastClose!$D$3:$D$20000,$A$3)</f>
        <v>-19063.510000000002</v>
      </c>
      <c r="T17" s="29">
        <f>SUMIFS(FastClose!$H$3:$H$20000,FastClose!$K$3:$K$20000,$A17,FastClose!$G$3:$G$20000,T$3,FastClose!$D$3:$D$20000,$A$3)</f>
        <v>-66.199999999999875</v>
      </c>
      <c r="U17" s="29">
        <f>SUMIFS(FastClose!$H$3:$H$20000,FastClose!$K$3:$K$20000,$A17,FastClose!$G$3:$G$20000,U$3,FastClose!$D$3:$D$20000,$A$3)</f>
        <v>3725.58</v>
      </c>
      <c r="V17" s="29">
        <f>SUMIFS(FastClose!$H$3:$H$20000,FastClose!$K$3:$K$20000,$A17,FastClose!$G$3:$G$20000,V$3,FastClose!$D$3:$D$20000,$A$3)</f>
        <v>9571.6899999999987</v>
      </c>
      <c r="W17" s="29">
        <f>SUMIFS(FastClose!$H$3:$H$20000,FastClose!$K$3:$K$20000,$A17,FastClose!$G$3:$G$20000,W$3,FastClose!$D$3:$D$20000,$A$3)</f>
        <v>71.25</v>
      </c>
      <c r="X17" s="29">
        <f>SUMIFS(FastClose!$H$3:$H$20000,FastClose!$K$3:$K$20000,$A17,FastClose!$G$3:$G$20000,X$3,FastClose!$D$3:$D$20000,$A$3)</f>
        <v>-1335.4900000000002</v>
      </c>
      <c r="Y17" s="29">
        <f>SUMIFS(FastClose!$H$3:$H$20000,FastClose!$K$3:$K$20000,$A17,FastClose!$G$3:$G$20000,Y$3,FastClose!$D$3:$D$20000,$A$3)</f>
        <v>-277.71999999999997</v>
      </c>
      <c r="Z17" s="30">
        <f>SUMIFS(FastClose!$H$3:$H$20000,FastClose!$K$3:$K$20000,$A17,FastClose!$G$3:$G$20000,Z$3,FastClose!$D$3:$D$20000,$A$3)</f>
        <v>-139.08000000000004</v>
      </c>
      <c r="AB17" s="35" t="s">
        <v>135</v>
      </c>
      <c r="AC17" s="46">
        <f>SUMIFS(BISDATA!$L$3:$L$20000,BISDATA!$A$3:$A$20000,$AB17,BISDATA!$M$3:$M$20000,AC$4,BISDATA!$I$3:$I$20000,$AB$3)</f>
        <v>0</v>
      </c>
      <c r="AD17" s="29">
        <f>SUMIFS(BISDATA!$L$3:$L$20000,BISDATA!$A$3:$A$20000,$AB17,BISDATA!$M$3:$M$20000,AD$4,BISDATA!$I$3:$I$20000,$AB$3)</f>
        <v>3157</v>
      </c>
      <c r="AE17" s="29">
        <f>SUMIFS(BISDATA!$L$3:$L$20000,BISDATA!$A$3:$A$20000,$AB17,BISDATA!$M$3:$M$20000,AE$4,BISDATA!$I$3:$I$20000,$AB$3)</f>
        <v>0</v>
      </c>
      <c r="AF17" s="29">
        <f>SUMIFS(BISDATA!$L$3:$L$20000,BISDATA!$A$3:$A$20000,$AB17,BISDATA!$M$3:$M$20000,AF$4,BISDATA!$I$3:$I$20000,$AB$3)</f>
        <v>0</v>
      </c>
      <c r="AG17" s="29">
        <f>SUMIFS(BISDATA!$L$3:$L$20000,BISDATA!$A$3:$A$20000,$AB17,BISDATA!$M$3:$M$20000,AG$4,BISDATA!$I$3:$I$20000,$AB$3)</f>
        <v>0</v>
      </c>
      <c r="AH17" s="29">
        <f>SUMIFS(BISDATA!$L$3:$L$20000,BISDATA!$A$3:$A$20000,$AB17,BISDATA!$M$3:$M$20000,AH$4,BISDATA!$I$3:$I$20000,$AB$3)</f>
        <v>0</v>
      </c>
      <c r="AI17" s="29">
        <f>SUMIFS(BISDATA!$L$3:$L$20000,BISDATA!$A$3:$A$20000,$AB17,BISDATA!$M$3:$M$20000,AI$4,BISDATA!$I$3:$I$20000,$AB$3)</f>
        <v>0</v>
      </c>
      <c r="AJ17" s="29">
        <f>SUMIFS(BISDATA!$L$3:$L$20000,BISDATA!$A$3:$A$20000,$AB17,BISDATA!$M$3:$M$20000,AJ$4,BISDATA!$I$3:$I$20000,$AB$3)</f>
        <v>0</v>
      </c>
      <c r="AK17" s="29">
        <f>SUMIFS(BISDATA!$L$3:$L$20000,BISDATA!$A$3:$A$20000,$AB17,BISDATA!$M$3:$M$20000,AK$4,BISDATA!$I$3:$I$20000,$AB$3)</f>
        <v>0</v>
      </c>
      <c r="AL17" s="29">
        <f>SUMIFS(BISDATA!$L$3:$L$20000,BISDATA!$A$3:$A$20000,$AB17,BISDATA!$M$3:$M$20000,AL$4,BISDATA!$I$3:$I$20000,$AB$3)</f>
        <v>0</v>
      </c>
      <c r="AM17" s="29">
        <f>SUMIFS(BISDATA!$L$3:$L$20000,BISDATA!$A$3:$A$20000,$AB17,BISDATA!$M$3:$M$20000,AM$4,BISDATA!$I$3:$I$20000,$AB$3)</f>
        <v>0</v>
      </c>
      <c r="AN17" s="29">
        <f>SUMIFS(BISDATA!$L$3:$L$20000,BISDATA!$A$3:$A$20000,$AB17,BISDATA!$M$3:$M$20000,AN$4,BISDATA!$I$3:$I$20000,$AB$3)</f>
        <v>0</v>
      </c>
      <c r="AO17" s="29">
        <f>SUMIFS(BISDATA!$L$3:$L$20000,BISDATA!$A$3:$A$20000,$AB17,BISDATA!$M$3:$M$20000,AO$4,BISDATA!$I$3:$I$20000,$AB$3)</f>
        <v>0</v>
      </c>
      <c r="AP17" s="29">
        <f>SUMIFS(BISDATA!$L$3:$L$20000,BISDATA!$A$3:$A$20000,$AB17,BISDATA!$M$3:$M$20000,AP$4,BISDATA!$I$3:$I$20000,$AB$3)</f>
        <v>-6466.9099999999989</v>
      </c>
      <c r="AQ17" s="29">
        <f>SUMIFS(BISDATA!$L$3:$L$20000,BISDATA!$A$3:$A$20000,$AB17,BISDATA!$M$3:$M$20000,AQ$4,BISDATA!$I$3:$I$20000,$AB$3)</f>
        <v>6389.6</v>
      </c>
      <c r="AR17" s="29">
        <f>SUMIFS(BISDATA!$L$3:$L$20000,BISDATA!$A$3:$A$20000,$AB17,BISDATA!$M$3:$M$20000,AR$4,BISDATA!$I$3:$I$20000,$AB$3)</f>
        <v>9745.1099999999988</v>
      </c>
      <c r="AS17" s="29">
        <f>SUMIFS(BISDATA!$L$3:$L$20000,BISDATA!$A$3:$A$20000,$AB17,BISDATA!$M$3:$M$20000,AS$4,BISDATA!$I$3:$I$20000,$AB$3)</f>
        <v>-2675.43</v>
      </c>
      <c r="AT17" s="29">
        <f>SUMIFS(BISDATA!$L$3:$L$20000,BISDATA!$A$3:$A$20000,$AB17,BISDATA!$M$3:$M$20000,AT$4,BISDATA!$I$3:$I$20000,$AB$3)</f>
        <v>-19063.510000000002</v>
      </c>
      <c r="AU17" s="29">
        <f>SUMIFS(BISDATA!$L$3:$L$20000,BISDATA!$A$3:$A$20000,$AB17,BISDATA!$M$3:$M$20000,AU$4,BISDATA!$I$3:$I$20000,$AB$3)</f>
        <v>-66.199999999999477</v>
      </c>
      <c r="AV17" s="29">
        <f>SUMIFS(BISDATA!$L$3:$L$20000,BISDATA!$A$3:$A$20000,$AB17,BISDATA!$M$3:$M$20000,AV$4,BISDATA!$I$3:$I$20000,$AB$3)</f>
        <v>3725.5800000000004</v>
      </c>
      <c r="AW17" s="29">
        <f>SUMIFS(BISDATA!$L$3:$L$20000,BISDATA!$A$3:$A$20000,$AB17,BISDATA!$M$3:$M$20000,AW$4,BISDATA!$I$3:$I$20000,$AB$3)</f>
        <v>9571.6899999999969</v>
      </c>
      <c r="AX17" s="29">
        <f>SUMIFS(BISDATA!$L$3:$L$20000,BISDATA!$A$3:$A$20000,$AB17,BISDATA!$M$3:$M$20000,AX$4,BISDATA!$I$3:$I$20000,$AB$3)</f>
        <v>71.25</v>
      </c>
      <c r="AY17" s="29">
        <f>SUMIFS(BISDATA!$L$3:$L$20000,BISDATA!$A$3:$A$20000,$AB17,BISDATA!$M$3:$M$20000,AY$4,BISDATA!$I$3:$I$20000,$AB$3)</f>
        <v>-1335.4900000000007</v>
      </c>
      <c r="AZ17" s="29">
        <f>SUMIFS(BISDATA!$L$3:$L$20000,BISDATA!$A$3:$A$20000,$AB17,BISDATA!$M$3:$M$20000,AZ$4,BISDATA!$I$3:$I$20000,$AB$3)</f>
        <v>-277.71999999999997</v>
      </c>
      <c r="BA17" s="30">
        <f>SUMIFS(BISDATA!$L$3:$L$20000,BISDATA!$A$3:$A$20000,$AB17,BISDATA!$M$3:$M$20000,BA$4,BISDATA!$I$3:$I$20000,$AB$3)</f>
        <v>-139.08000000000038</v>
      </c>
      <c r="BB17" s="58"/>
      <c r="BC17" s="35" t="s">
        <v>135</v>
      </c>
      <c r="BD17" s="46">
        <f t="shared" si="3"/>
        <v>0</v>
      </c>
      <c r="BE17" s="29">
        <f t="shared" si="1"/>
        <v>0</v>
      </c>
      <c r="BF17" s="29">
        <f t="shared" si="1"/>
        <v>0</v>
      </c>
      <c r="BG17" s="29">
        <f t="shared" si="1"/>
        <v>0</v>
      </c>
      <c r="BH17" s="29">
        <f t="shared" si="1"/>
        <v>0</v>
      </c>
      <c r="BI17" s="29">
        <f t="shared" si="1"/>
        <v>0</v>
      </c>
      <c r="BJ17" s="29">
        <f t="shared" si="1"/>
        <v>0</v>
      </c>
      <c r="BK17" s="29">
        <f t="shared" si="1"/>
        <v>0</v>
      </c>
      <c r="BL17" s="29">
        <f t="shared" si="1"/>
        <v>0</v>
      </c>
      <c r="BM17" s="29">
        <f t="shared" si="1"/>
        <v>0</v>
      </c>
      <c r="BN17" s="29">
        <f t="shared" si="1"/>
        <v>0</v>
      </c>
      <c r="BO17" s="29">
        <f t="shared" si="1"/>
        <v>0</v>
      </c>
      <c r="BP17" s="29">
        <f t="shared" si="1"/>
        <v>0</v>
      </c>
      <c r="BQ17" s="29">
        <f t="shared" si="1"/>
        <v>0</v>
      </c>
      <c r="BR17" s="29">
        <f t="shared" si="1"/>
        <v>0</v>
      </c>
      <c r="BS17" s="29">
        <f t="shared" si="1"/>
        <v>0</v>
      </c>
      <c r="BT17" s="29">
        <f t="shared" si="1"/>
        <v>0</v>
      </c>
      <c r="BU17" s="29">
        <f t="shared" si="2"/>
        <v>0</v>
      </c>
      <c r="BV17" s="29">
        <f t="shared" si="2"/>
        <v>3.979039320256561E-13</v>
      </c>
      <c r="BW17" s="29">
        <f t="shared" si="2"/>
        <v>0</v>
      </c>
      <c r="BX17" s="29">
        <f t="shared" si="2"/>
        <v>0</v>
      </c>
      <c r="BY17" s="29">
        <f t="shared" si="2"/>
        <v>0</v>
      </c>
      <c r="BZ17" s="29">
        <f t="shared" si="2"/>
        <v>0</v>
      </c>
      <c r="CA17" s="29">
        <f t="shared" si="2"/>
        <v>0</v>
      </c>
      <c r="CB17" s="30">
        <f t="shared" si="2"/>
        <v>-3.4106051316484809E-13</v>
      </c>
    </row>
    <row r="18" spans="1:80" x14ac:dyDescent="0.25">
      <c r="A18" s="35" t="s">
        <v>163</v>
      </c>
      <c r="B18" s="46">
        <f>SUMIFS(FastClose!$H$3:$H$20000,FastClose!$K$3:$K$20000,$A18,FastClose!$G$3:$G$20000,B$3,FastClose!$D$3:$D$20000,$A$3)</f>
        <v>0</v>
      </c>
      <c r="C18" s="29">
        <f>SUMIFS(FastClose!$H$3:$H$20000,FastClose!$K$3:$K$20000,$A18,FastClose!$G$3:$G$20000,C$3,FastClose!$D$3:$D$20000,$A$3)</f>
        <v>0</v>
      </c>
      <c r="D18" s="29">
        <f>SUMIFS(FastClose!$H$3:$H$20000,FastClose!$K$3:$K$20000,$A18,FastClose!$G$3:$G$20000,D$3,FastClose!$D$3:$D$20000,$A$3)</f>
        <v>0</v>
      </c>
      <c r="E18" s="29">
        <f>SUMIFS(FastClose!$H$3:$H$20000,FastClose!$K$3:$K$20000,$A18,FastClose!$G$3:$G$20000,E$3,FastClose!$D$3:$D$20000,$A$3)</f>
        <v>0</v>
      </c>
      <c r="F18" s="29">
        <f>SUMIFS(FastClose!$H$3:$H$20000,FastClose!$K$3:$K$20000,$A18,FastClose!$G$3:$G$20000,F$3,FastClose!$D$3:$D$20000,$A$3)</f>
        <v>0</v>
      </c>
      <c r="G18" s="29">
        <f>SUMIFS(FastClose!$H$3:$H$20000,FastClose!$K$3:$K$20000,$A18,FastClose!$G$3:$G$20000,G$3,FastClose!$D$3:$D$20000,$A$3)</f>
        <v>0</v>
      </c>
      <c r="H18" s="29">
        <f>SUMIFS(FastClose!$H$3:$H$20000,FastClose!$K$3:$K$20000,$A18,FastClose!$G$3:$G$20000,H$3,FastClose!$D$3:$D$20000,$A$3)</f>
        <v>0</v>
      </c>
      <c r="I18" s="29">
        <f>SUMIFS(FastClose!$H$3:$H$20000,FastClose!$K$3:$K$20000,$A18,FastClose!$G$3:$G$20000,I$3,FastClose!$D$3:$D$20000,$A$3)</f>
        <v>0</v>
      </c>
      <c r="J18" s="29">
        <f>SUMIFS(FastClose!$H$3:$H$20000,FastClose!$K$3:$K$20000,$A18,FastClose!$G$3:$G$20000,J$3,FastClose!$D$3:$D$20000,$A$3)</f>
        <v>0</v>
      </c>
      <c r="K18" s="29">
        <f>SUMIFS(FastClose!$H$3:$H$20000,FastClose!$K$3:$K$20000,$A18,FastClose!$G$3:$G$20000,K$3,FastClose!$D$3:$D$20000,$A$3)</f>
        <v>0</v>
      </c>
      <c r="L18" s="29">
        <f>SUMIFS(FastClose!$H$3:$H$20000,FastClose!$K$3:$K$20000,$A18,FastClose!$G$3:$G$20000,L$3,FastClose!$D$3:$D$20000,$A$3)</f>
        <v>0</v>
      </c>
      <c r="M18" s="29">
        <f>SUMIFS(FastClose!$H$3:$H$20000,FastClose!$K$3:$K$20000,$A18,FastClose!$G$3:$G$20000,M$3,FastClose!$D$3:$D$20000,$A$3)</f>
        <v>0</v>
      </c>
      <c r="N18" s="29">
        <f>SUMIFS(FastClose!$H$3:$H$20000,FastClose!$K$3:$K$20000,$A18,FastClose!$G$3:$G$20000,N$3,FastClose!$D$3:$D$20000,$A$3)</f>
        <v>0</v>
      </c>
      <c r="O18" s="29">
        <f>SUMIFS(FastClose!$H$3:$H$20000,FastClose!$K$3:$K$20000,$A18,FastClose!$G$3:$G$20000,O$3,FastClose!$D$3:$D$20000,$A$3)</f>
        <v>0</v>
      </c>
      <c r="P18" s="29">
        <f>SUMIFS(FastClose!$H$3:$H$20000,FastClose!$K$3:$K$20000,$A18,FastClose!$G$3:$G$20000,P$3,FastClose!$D$3:$D$20000,$A$3)</f>
        <v>0</v>
      </c>
      <c r="Q18" s="29">
        <f>SUMIFS(FastClose!$H$3:$H$20000,FastClose!$K$3:$K$20000,$A18,FastClose!$G$3:$G$20000,Q$3,FastClose!$D$3:$D$20000,$A$3)</f>
        <v>0</v>
      </c>
      <c r="R18" s="29">
        <f>SUMIFS(FastClose!$H$3:$H$20000,FastClose!$K$3:$K$20000,$A18,FastClose!$G$3:$G$20000,R$3,FastClose!$D$3:$D$20000,$A$3)</f>
        <v>0</v>
      </c>
      <c r="S18" s="29">
        <f>SUMIFS(FastClose!$H$3:$H$20000,FastClose!$K$3:$K$20000,$A18,FastClose!$G$3:$G$20000,S$3,FastClose!$D$3:$D$20000,$A$3)</f>
        <v>0</v>
      </c>
      <c r="T18" s="29">
        <f>SUMIFS(FastClose!$H$3:$H$20000,FastClose!$K$3:$K$20000,$A18,FastClose!$G$3:$G$20000,T$3,FastClose!$D$3:$D$20000,$A$3)</f>
        <v>0</v>
      </c>
      <c r="U18" s="29">
        <f>SUMIFS(FastClose!$H$3:$H$20000,FastClose!$K$3:$K$20000,$A18,FastClose!$G$3:$G$20000,U$3,FastClose!$D$3:$D$20000,$A$3)</f>
        <v>0</v>
      </c>
      <c r="V18" s="29">
        <f>SUMIFS(FastClose!$H$3:$H$20000,FastClose!$K$3:$K$20000,$A18,FastClose!$G$3:$G$20000,V$3,FastClose!$D$3:$D$20000,$A$3)</f>
        <v>0</v>
      </c>
      <c r="W18" s="29">
        <f>SUMIFS(FastClose!$H$3:$H$20000,FastClose!$K$3:$K$20000,$A18,FastClose!$G$3:$G$20000,W$3,FastClose!$D$3:$D$20000,$A$3)</f>
        <v>0</v>
      </c>
      <c r="X18" s="29">
        <f>SUMIFS(FastClose!$H$3:$H$20000,FastClose!$K$3:$K$20000,$A18,FastClose!$G$3:$G$20000,X$3,FastClose!$D$3:$D$20000,$A$3)</f>
        <v>0</v>
      </c>
      <c r="Y18" s="29">
        <f>SUMIFS(FastClose!$H$3:$H$20000,FastClose!$K$3:$K$20000,$A18,FastClose!$G$3:$G$20000,Y$3,FastClose!$D$3:$D$20000,$A$3)</f>
        <v>0</v>
      </c>
      <c r="Z18" s="30">
        <f>SUMIFS(FastClose!$H$3:$H$20000,FastClose!$K$3:$K$20000,$A18,FastClose!$G$3:$G$20000,Z$3,FastClose!$D$3:$D$20000,$A$3)</f>
        <v>428.59999999999997</v>
      </c>
      <c r="AB18" s="35" t="s">
        <v>163</v>
      </c>
      <c r="AC18" s="46">
        <f>SUMIFS(BISDATA!$L$3:$L$20000,BISDATA!$A$3:$A$20000,$AB18,BISDATA!$M$3:$M$20000,AC$4,BISDATA!$I$3:$I$20000,$AB$3)</f>
        <v>0</v>
      </c>
      <c r="AD18" s="29">
        <f>SUMIFS(BISDATA!$L$3:$L$20000,BISDATA!$A$3:$A$20000,$AB18,BISDATA!$M$3:$M$20000,AD$4,BISDATA!$I$3:$I$20000,$AB$3)</f>
        <v>0</v>
      </c>
      <c r="AE18" s="29">
        <f>SUMIFS(BISDATA!$L$3:$L$20000,BISDATA!$A$3:$A$20000,$AB18,BISDATA!$M$3:$M$20000,AE$4,BISDATA!$I$3:$I$20000,$AB$3)</f>
        <v>0</v>
      </c>
      <c r="AF18" s="29">
        <f>SUMIFS(BISDATA!$L$3:$L$20000,BISDATA!$A$3:$A$20000,$AB18,BISDATA!$M$3:$M$20000,AF$4,BISDATA!$I$3:$I$20000,$AB$3)</f>
        <v>0</v>
      </c>
      <c r="AG18" s="29">
        <f>SUMIFS(BISDATA!$L$3:$L$20000,BISDATA!$A$3:$A$20000,$AB18,BISDATA!$M$3:$M$20000,AG$4,BISDATA!$I$3:$I$20000,$AB$3)</f>
        <v>0</v>
      </c>
      <c r="AH18" s="29">
        <f>SUMIFS(BISDATA!$L$3:$L$20000,BISDATA!$A$3:$A$20000,$AB18,BISDATA!$M$3:$M$20000,AH$4,BISDATA!$I$3:$I$20000,$AB$3)</f>
        <v>0</v>
      </c>
      <c r="AI18" s="29">
        <f>SUMIFS(BISDATA!$L$3:$L$20000,BISDATA!$A$3:$A$20000,$AB18,BISDATA!$M$3:$M$20000,AI$4,BISDATA!$I$3:$I$20000,$AB$3)</f>
        <v>0</v>
      </c>
      <c r="AJ18" s="29">
        <f>SUMIFS(BISDATA!$L$3:$L$20000,BISDATA!$A$3:$A$20000,$AB18,BISDATA!$M$3:$M$20000,AJ$4,BISDATA!$I$3:$I$20000,$AB$3)</f>
        <v>0</v>
      </c>
      <c r="AK18" s="29">
        <f>SUMIFS(BISDATA!$L$3:$L$20000,BISDATA!$A$3:$A$20000,$AB18,BISDATA!$M$3:$M$20000,AK$4,BISDATA!$I$3:$I$20000,$AB$3)</f>
        <v>0</v>
      </c>
      <c r="AL18" s="29">
        <f>SUMIFS(BISDATA!$L$3:$L$20000,BISDATA!$A$3:$A$20000,$AB18,BISDATA!$M$3:$M$20000,AL$4,BISDATA!$I$3:$I$20000,$AB$3)</f>
        <v>0</v>
      </c>
      <c r="AM18" s="29">
        <f>SUMIFS(BISDATA!$L$3:$L$20000,BISDATA!$A$3:$A$20000,$AB18,BISDATA!$M$3:$M$20000,AM$4,BISDATA!$I$3:$I$20000,$AB$3)</f>
        <v>0</v>
      </c>
      <c r="AN18" s="29">
        <f>SUMIFS(BISDATA!$L$3:$L$20000,BISDATA!$A$3:$A$20000,$AB18,BISDATA!$M$3:$M$20000,AN$4,BISDATA!$I$3:$I$20000,$AB$3)</f>
        <v>0</v>
      </c>
      <c r="AO18" s="29">
        <f>SUMIFS(BISDATA!$L$3:$L$20000,BISDATA!$A$3:$A$20000,$AB18,BISDATA!$M$3:$M$20000,AO$4,BISDATA!$I$3:$I$20000,$AB$3)</f>
        <v>0</v>
      </c>
      <c r="AP18" s="29">
        <f>SUMIFS(BISDATA!$L$3:$L$20000,BISDATA!$A$3:$A$20000,$AB18,BISDATA!$M$3:$M$20000,AP$4,BISDATA!$I$3:$I$20000,$AB$3)</f>
        <v>0</v>
      </c>
      <c r="AQ18" s="29">
        <f>SUMIFS(BISDATA!$L$3:$L$20000,BISDATA!$A$3:$A$20000,$AB18,BISDATA!$M$3:$M$20000,AQ$4,BISDATA!$I$3:$I$20000,$AB$3)</f>
        <v>0</v>
      </c>
      <c r="AR18" s="29">
        <f>SUMIFS(BISDATA!$L$3:$L$20000,BISDATA!$A$3:$A$20000,$AB18,BISDATA!$M$3:$M$20000,AR$4,BISDATA!$I$3:$I$20000,$AB$3)</f>
        <v>0</v>
      </c>
      <c r="AS18" s="29">
        <f>SUMIFS(BISDATA!$L$3:$L$20000,BISDATA!$A$3:$A$20000,$AB18,BISDATA!$M$3:$M$20000,AS$4,BISDATA!$I$3:$I$20000,$AB$3)</f>
        <v>0</v>
      </c>
      <c r="AT18" s="29">
        <f>SUMIFS(BISDATA!$L$3:$L$20000,BISDATA!$A$3:$A$20000,$AB18,BISDATA!$M$3:$M$20000,AT$4,BISDATA!$I$3:$I$20000,$AB$3)</f>
        <v>0</v>
      </c>
      <c r="AU18" s="29">
        <f>SUMIFS(BISDATA!$L$3:$L$20000,BISDATA!$A$3:$A$20000,$AB18,BISDATA!$M$3:$M$20000,AU$4,BISDATA!$I$3:$I$20000,$AB$3)</f>
        <v>0</v>
      </c>
      <c r="AV18" s="29">
        <f>SUMIFS(BISDATA!$L$3:$L$20000,BISDATA!$A$3:$A$20000,$AB18,BISDATA!$M$3:$M$20000,AV$4,BISDATA!$I$3:$I$20000,$AB$3)</f>
        <v>0</v>
      </c>
      <c r="AW18" s="29">
        <f>SUMIFS(BISDATA!$L$3:$L$20000,BISDATA!$A$3:$A$20000,$AB18,BISDATA!$M$3:$M$20000,AW$4,BISDATA!$I$3:$I$20000,$AB$3)</f>
        <v>0</v>
      </c>
      <c r="AX18" s="29">
        <f>SUMIFS(BISDATA!$L$3:$L$20000,BISDATA!$A$3:$A$20000,$AB18,BISDATA!$M$3:$M$20000,AX$4,BISDATA!$I$3:$I$20000,$AB$3)</f>
        <v>0</v>
      </c>
      <c r="AY18" s="29">
        <f>SUMIFS(BISDATA!$L$3:$L$20000,BISDATA!$A$3:$A$20000,$AB18,BISDATA!$M$3:$M$20000,AY$4,BISDATA!$I$3:$I$20000,$AB$3)</f>
        <v>0</v>
      </c>
      <c r="AZ18" s="29">
        <f>SUMIFS(BISDATA!$L$3:$L$20000,BISDATA!$A$3:$A$20000,$AB18,BISDATA!$M$3:$M$20000,AZ$4,BISDATA!$I$3:$I$20000,$AB$3)</f>
        <v>0</v>
      </c>
      <c r="BA18" s="30">
        <f>SUMIFS(BISDATA!$L$3:$L$20000,BISDATA!$A$3:$A$20000,$AB18,BISDATA!$M$3:$M$20000,BA$4,BISDATA!$I$3:$I$20000,$AB$3)</f>
        <v>428.59999999999985</v>
      </c>
      <c r="BB18" s="58"/>
      <c r="BC18" s="35" t="s">
        <v>163</v>
      </c>
      <c r="BD18" s="46">
        <f t="shared" si="3"/>
        <v>0</v>
      </c>
      <c r="BE18" s="29">
        <f t="shared" si="1"/>
        <v>0</v>
      </c>
      <c r="BF18" s="29">
        <f t="shared" si="1"/>
        <v>0</v>
      </c>
      <c r="BG18" s="29">
        <f t="shared" si="1"/>
        <v>0</v>
      </c>
      <c r="BH18" s="29">
        <f t="shared" si="1"/>
        <v>0</v>
      </c>
      <c r="BI18" s="29">
        <f t="shared" si="1"/>
        <v>0</v>
      </c>
      <c r="BJ18" s="29">
        <f t="shared" si="1"/>
        <v>0</v>
      </c>
      <c r="BK18" s="29">
        <f t="shared" si="1"/>
        <v>0</v>
      </c>
      <c r="BL18" s="29">
        <f t="shared" si="1"/>
        <v>0</v>
      </c>
      <c r="BM18" s="29">
        <f t="shared" si="1"/>
        <v>0</v>
      </c>
      <c r="BN18" s="29">
        <f t="shared" si="1"/>
        <v>0</v>
      </c>
      <c r="BO18" s="29">
        <f t="shared" si="1"/>
        <v>0</v>
      </c>
      <c r="BP18" s="29">
        <f t="shared" si="1"/>
        <v>0</v>
      </c>
      <c r="BQ18" s="29">
        <f t="shared" si="1"/>
        <v>0</v>
      </c>
      <c r="BR18" s="29">
        <f t="shared" si="1"/>
        <v>0</v>
      </c>
      <c r="BS18" s="29">
        <f t="shared" si="1"/>
        <v>0</v>
      </c>
      <c r="BT18" s="29">
        <f t="shared" si="1"/>
        <v>0</v>
      </c>
      <c r="BU18" s="29">
        <f t="shared" si="2"/>
        <v>0</v>
      </c>
      <c r="BV18" s="29">
        <f t="shared" si="2"/>
        <v>0</v>
      </c>
      <c r="BW18" s="29">
        <f t="shared" si="2"/>
        <v>0</v>
      </c>
      <c r="BX18" s="29">
        <f t="shared" si="2"/>
        <v>0</v>
      </c>
      <c r="BY18" s="29">
        <f t="shared" si="2"/>
        <v>0</v>
      </c>
      <c r="BZ18" s="29">
        <f t="shared" si="2"/>
        <v>0</v>
      </c>
      <c r="CA18" s="29">
        <f t="shared" si="2"/>
        <v>0</v>
      </c>
      <c r="CB18" s="30">
        <f t="shared" si="2"/>
        <v>0</v>
      </c>
    </row>
    <row r="19" spans="1:80" x14ac:dyDescent="0.25">
      <c r="A19" s="35" t="s">
        <v>168</v>
      </c>
      <c r="B19" s="46">
        <f>SUMIFS(FastClose!$H$3:$H$20000,FastClose!$K$3:$K$20000,$A19,FastClose!$G$3:$G$20000,B$3,FastClose!$D$3:$D$20000,$A$3)</f>
        <v>0</v>
      </c>
      <c r="C19" s="29">
        <f>SUMIFS(FastClose!$H$3:$H$20000,FastClose!$K$3:$K$20000,$A19,FastClose!$G$3:$G$20000,C$3,FastClose!$D$3:$D$20000,$A$3)</f>
        <v>0</v>
      </c>
      <c r="D19" s="29">
        <f>SUMIFS(FastClose!$H$3:$H$20000,FastClose!$K$3:$K$20000,$A19,FastClose!$G$3:$G$20000,D$3,FastClose!$D$3:$D$20000,$A$3)</f>
        <v>0</v>
      </c>
      <c r="E19" s="29">
        <f>SUMIFS(FastClose!$H$3:$H$20000,FastClose!$K$3:$K$20000,$A19,FastClose!$G$3:$G$20000,E$3,FastClose!$D$3:$D$20000,$A$3)</f>
        <v>0</v>
      </c>
      <c r="F19" s="29">
        <f>SUMIFS(FastClose!$H$3:$H$20000,FastClose!$K$3:$K$20000,$A19,FastClose!$G$3:$G$20000,F$3,FastClose!$D$3:$D$20000,$A$3)</f>
        <v>0</v>
      </c>
      <c r="G19" s="29">
        <f>SUMIFS(FastClose!$H$3:$H$20000,FastClose!$K$3:$K$20000,$A19,FastClose!$G$3:$G$20000,G$3,FastClose!$D$3:$D$20000,$A$3)</f>
        <v>0</v>
      </c>
      <c r="H19" s="29">
        <f>SUMIFS(FastClose!$H$3:$H$20000,FastClose!$K$3:$K$20000,$A19,FastClose!$G$3:$G$20000,H$3,FastClose!$D$3:$D$20000,$A$3)</f>
        <v>0</v>
      </c>
      <c r="I19" s="29">
        <f>SUMIFS(FastClose!$H$3:$H$20000,FastClose!$K$3:$K$20000,$A19,FastClose!$G$3:$G$20000,I$3,FastClose!$D$3:$D$20000,$A$3)</f>
        <v>0</v>
      </c>
      <c r="J19" s="29">
        <f>SUMIFS(FastClose!$H$3:$H$20000,FastClose!$K$3:$K$20000,$A19,FastClose!$G$3:$G$20000,J$3,FastClose!$D$3:$D$20000,$A$3)</f>
        <v>0</v>
      </c>
      <c r="K19" s="29">
        <f>SUMIFS(FastClose!$H$3:$H$20000,FastClose!$K$3:$K$20000,$A19,FastClose!$G$3:$G$20000,K$3,FastClose!$D$3:$D$20000,$A$3)</f>
        <v>0</v>
      </c>
      <c r="L19" s="29">
        <f>SUMIFS(FastClose!$H$3:$H$20000,FastClose!$K$3:$K$20000,$A19,FastClose!$G$3:$G$20000,L$3,FastClose!$D$3:$D$20000,$A$3)</f>
        <v>0</v>
      </c>
      <c r="M19" s="29">
        <f>SUMIFS(FastClose!$H$3:$H$20000,FastClose!$K$3:$K$20000,$A19,FastClose!$G$3:$G$20000,M$3,FastClose!$D$3:$D$20000,$A$3)</f>
        <v>0</v>
      </c>
      <c r="N19" s="29">
        <f>SUMIFS(FastClose!$H$3:$H$20000,FastClose!$K$3:$K$20000,$A19,FastClose!$G$3:$G$20000,N$3,FastClose!$D$3:$D$20000,$A$3)</f>
        <v>0</v>
      </c>
      <c r="O19" s="29">
        <f>SUMIFS(FastClose!$H$3:$H$20000,FastClose!$K$3:$K$20000,$A19,FastClose!$G$3:$G$20000,O$3,FastClose!$D$3:$D$20000,$A$3)</f>
        <v>0</v>
      </c>
      <c r="P19" s="29">
        <f>SUMIFS(FastClose!$H$3:$H$20000,FastClose!$K$3:$K$20000,$A19,FastClose!$G$3:$G$20000,P$3,FastClose!$D$3:$D$20000,$A$3)</f>
        <v>0</v>
      </c>
      <c r="Q19" s="29">
        <f>SUMIFS(FastClose!$H$3:$H$20000,FastClose!$K$3:$K$20000,$A19,FastClose!$G$3:$G$20000,Q$3,FastClose!$D$3:$D$20000,$A$3)</f>
        <v>0</v>
      </c>
      <c r="R19" s="29">
        <f>SUMIFS(FastClose!$H$3:$H$20000,FastClose!$K$3:$K$20000,$A19,FastClose!$G$3:$G$20000,R$3,FastClose!$D$3:$D$20000,$A$3)</f>
        <v>0</v>
      </c>
      <c r="S19" s="29">
        <f>SUMIFS(FastClose!$H$3:$H$20000,FastClose!$K$3:$K$20000,$A19,FastClose!$G$3:$G$20000,S$3,FastClose!$D$3:$D$20000,$A$3)</f>
        <v>0</v>
      </c>
      <c r="T19" s="29">
        <f>SUMIFS(FastClose!$H$3:$H$20000,FastClose!$K$3:$K$20000,$A19,FastClose!$G$3:$G$20000,T$3,FastClose!$D$3:$D$20000,$A$3)</f>
        <v>0</v>
      </c>
      <c r="U19" s="29">
        <f>SUMIFS(FastClose!$H$3:$H$20000,FastClose!$K$3:$K$20000,$A19,FastClose!$G$3:$G$20000,U$3,FastClose!$D$3:$D$20000,$A$3)</f>
        <v>0</v>
      </c>
      <c r="V19" s="29">
        <f>SUMIFS(FastClose!$H$3:$H$20000,FastClose!$K$3:$K$20000,$A19,FastClose!$G$3:$G$20000,V$3,FastClose!$D$3:$D$20000,$A$3)</f>
        <v>0</v>
      </c>
      <c r="W19" s="29">
        <f>SUMIFS(FastClose!$H$3:$H$20000,FastClose!$K$3:$K$20000,$A19,FastClose!$G$3:$G$20000,W$3,FastClose!$D$3:$D$20000,$A$3)</f>
        <v>0</v>
      </c>
      <c r="X19" s="29">
        <f>SUMIFS(FastClose!$H$3:$H$20000,FastClose!$K$3:$K$20000,$A19,FastClose!$G$3:$G$20000,X$3,FastClose!$D$3:$D$20000,$A$3)</f>
        <v>0</v>
      </c>
      <c r="Y19" s="29">
        <f>SUMIFS(FastClose!$H$3:$H$20000,FastClose!$K$3:$K$20000,$A19,FastClose!$G$3:$G$20000,Y$3,FastClose!$D$3:$D$20000,$A$3)</f>
        <v>0</v>
      </c>
      <c r="Z19" s="30">
        <f>SUMIFS(FastClose!$H$3:$H$20000,FastClose!$K$3:$K$20000,$A19,FastClose!$G$3:$G$20000,Z$3,FastClose!$D$3:$D$20000,$A$3)</f>
        <v>0</v>
      </c>
      <c r="AB19" s="35" t="s">
        <v>168</v>
      </c>
      <c r="AC19" s="46">
        <f>SUMIFS(BISDATA!$L$3:$L$20000,BISDATA!$A$3:$A$20000,$AB19,BISDATA!$M$3:$M$20000,AC$4,BISDATA!$I$3:$I$20000,$AB$3)</f>
        <v>0</v>
      </c>
      <c r="AD19" s="29">
        <f>SUMIFS(BISDATA!$L$3:$L$20000,BISDATA!$A$3:$A$20000,$AB19,BISDATA!$M$3:$M$20000,AD$4,BISDATA!$I$3:$I$20000,$AB$3)</f>
        <v>0</v>
      </c>
      <c r="AE19" s="29">
        <f>SUMIFS(BISDATA!$L$3:$L$20000,BISDATA!$A$3:$A$20000,$AB19,BISDATA!$M$3:$M$20000,AE$4,BISDATA!$I$3:$I$20000,$AB$3)</f>
        <v>0</v>
      </c>
      <c r="AF19" s="29">
        <f>SUMIFS(BISDATA!$L$3:$L$20000,BISDATA!$A$3:$A$20000,$AB19,BISDATA!$M$3:$M$20000,AF$4,BISDATA!$I$3:$I$20000,$AB$3)</f>
        <v>0</v>
      </c>
      <c r="AG19" s="29">
        <f>SUMIFS(BISDATA!$L$3:$L$20000,BISDATA!$A$3:$A$20000,$AB19,BISDATA!$M$3:$M$20000,AG$4,BISDATA!$I$3:$I$20000,$AB$3)</f>
        <v>0</v>
      </c>
      <c r="AH19" s="29">
        <f>SUMIFS(BISDATA!$L$3:$L$20000,BISDATA!$A$3:$A$20000,$AB19,BISDATA!$M$3:$M$20000,AH$4,BISDATA!$I$3:$I$20000,$AB$3)</f>
        <v>0</v>
      </c>
      <c r="AI19" s="29">
        <f>SUMIFS(BISDATA!$L$3:$L$20000,BISDATA!$A$3:$A$20000,$AB19,BISDATA!$M$3:$M$20000,AI$4,BISDATA!$I$3:$I$20000,$AB$3)</f>
        <v>0</v>
      </c>
      <c r="AJ19" s="29">
        <f>SUMIFS(BISDATA!$L$3:$L$20000,BISDATA!$A$3:$A$20000,$AB19,BISDATA!$M$3:$M$20000,AJ$4,BISDATA!$I$3:$I$20000,$AB$3)</f>
        <v>0</v>
      </c>
      <c r="AK19" s="29">
        <f>SUMIFS(BISDATA!$L$3:$L$20000,BISDATA!$A$3:$A$20000,$AB19,BISDATA!$M$3:$M$20000,AK$4,BISDATA!$I$3:$I$20000,$AB$3)</f>
        <v>0</v>
      </c>
      <c r="AL19" s="29">
        <f>SUMIFS(BISDATA!$L$3:$L$20000,BISDATA!$A$3:$A$20000,$AB19,BISDATA!$M$3:$M$20000,AL$4,BISDATA!$I$3:$I$20000,$AB$3)</f>
        <v>0</v>
      </c>
      <c r="AM19" s="29">
        <f>SUMIFS(BISDATA!$L$3:$L$20000,BISDATA!$A$3:$A$20000,$AB19,BISDATA!$M$3:$M$20000,AM$4,BISDATA!$I$3:$I$20000,$AB$3)</f>
        <v>0</v>
      </c>
      <c r="AN19" s="29">
        <f>SUMIFS(BISDATA!$L$3:$L$20000,BISDATA!$A$3:$A$20000,$AB19,BISDATA!$M$3:$M$20000,AN$4,BISDATA!$I$3:$I$20000,$AB$3)</f>
        <v>0</v>
      </c>
      <c r="AO19" s="29">
        <f>SUMIFS(BISDATA!$L$3:$L$20000,BISDATA!$A$3:$A$20000,$AB19,BISDATA!$M$3:$M$20000,AO$4,BISDATA!$I$3:$I$20000,$AB$3)</f>
        <v>0</v>
      </c>
      <c r="AP19" s="29">
        <f>SUMIFS(BISDATA!$L$3:$L$20000,BISDATA!$A$3:$A$20000,$AB19,BISDATA!$M$3:$M$20000,AP$4,BISDATA!$I$3:$I$20000,$AB$3)</f>
        <v>0</v>
      </c>
      <c r="AQ19" s="29">
        <f>SUMIFS(BISDATA!$L$3:$L$20000,BISDATA!$A$3:$A$20000,$AB19,BISDATA!$M$3:$M$20000,AQ$4,BISDATA!$I$3:$I$20000,$AB$3)</f>
        <v>0</v>
      </c>
      <c r="AR19" s="29">
        <f>SUMIFS(BISDATA!$L$3:$L$20000,BISDATA!$A$3:$A$20000,$AB19,BISDATA!$M$3:$M$20000,AR$4,BISDATA!$I$3:$I$20000,$AB$3)</f>
        <v>0</v>
      </c>
      <c r="AS19" s="29">
        <f>SUMIFS(BISDATA!$L$3:$L$20000,BISDATA!$A$3:$A$20000,$AB19,BISDATA!$M$3:$M$20000,AS$4,BISDATA!$I$3:$I$20000,$AB$3)</f>
        <v>0</v>
      </c>
      <c r="AT19" s="29">
        <f>SUMIFS(BISDATA!$L$3:$L$20000,BISDATA!$A$3:$A$20000,$AB19,BISDATA!$M$3:$M$20000,AT$4,BISDATA!$I$3:$I$20000,$AB$3)</f>
        <v>0</v>
      </c>
      <c r="AU19" s="29">
        <f>SUMIFS(BISDATA!$L$3:$L$20000,BISDATA!$A$3:$A$20000,$AB19,BISDATA!$M$3:$M$20000,AU$4,BISDATA!$I$3:$I$20000,$AB$3)</f>
        <v>0</v>
      </c>
      <c r="AV19" s="29">
        <f>SUMIFS(BISDATA!$L$3:$L$20000,BISDATA!$A$3:$A$20000,$AB19,BISDATA!$M$3:$M$20000,AV$4,BISDATA!$I$3:$I$20000,$AB$3)</f>
        <v>0</v>
      </c>
      <c r="AW19" s="29">
        <f>SUMIFS(BISDATA!$L$3:$L$20000,BISDATA!$A$3:$A$20000,$AB19,BISDATA!$M$3:$M$20000,AW$4,BISDATA!$I$3:$I$20000,$AB$3)</f>
        <v>0</v>
      </c>
      <c r="AX19" s="29">
        <f>SUMIFS(BISDATA!$L$3:$L$20000,BISDATA!$A$3:$A$20000,$AB19,BISDATA!$M$3:$M$20000,AX$4,BISDATA!$I$3:$I$20000,$AB$3)</f>
        <v>0</v>
      </c>
      <c r="AY19" s="29">
        <f>SUMIFS(BISDATA!$L$3:$L$20000,BISDATA!$A$3:$A$20000,$AB19,BISDATA!$M$3:$M$20000,AY$4,BISDATA!$I$3:$I$20000,$AB$3)</f>
        <v>0</v>
      </c>
      <c r="AZ19" s="29">
        <f>SUMIFS(BISDATA!$L$3:$L$20000,BISDATA!$A$3:$A$20000,$AB19,BISDATA!$M$3:$M$20000,AZ$4,BISDATA!$I$3:$I$20000,$AB$3)</f>
        <v>0</v>
      </c>
      <c r="BA19" s="30">
        <f>SUMIFS(BISDATA!$L$3:$L$20000,BISDATA!$A$3:$A$20000,$AB19,BISDATA!$M$3:$M$20000,BA$4,BISDATA!$I$3:$I$20000,$AB$3)</f>
        <v>0</v>
      </c>
      <c r="BB19" s="58"/>
      <c r="BC19" s="35" t="s">
        <v>168</v>
      </c>
      <c r="BD19" s="46">
        <f t="shared" si="3"/>
        <v>0</v>
      </c>
      <c r="BE19" s="29">
        <f t="shared" si="1"/>
        <v>0</v>
      </c>
      <c r="BF19" s="29">
        <f t="shared" si="1"/>
        <v>0</v>
      </c>
      <c r="BG19" s="29">
        <f t="shared" si="1"/>
        <v>0</v>
      </c>
      <c r="BH19" s="29">
        <f t="shared" si="1"/>
        <v>0</v>
      </c>
      <c r="BI19" s="29">
        <f t="shared" si="1"/>
        <v>0</v>
      </c>
      <c r="BJ19" s="29">
        <f t="shared" si="1"/>
        <v>0</v>
      </c>
      <c r="BK19" s="29">
        <f t="shared" si="1"/>
        <v>0</v>
      </c>
      <c r="BL19" s="29">
        <f t="shared" si="1"/>
        <v>0</v>
      </c>
      <c r="BM19" s="29">
        <f t="shared" si="1"/>
        <v>0</v>
      </c>
      <c r="BN19" s="29">
        <f t="shared" si="1"/>
        <v>0</v>
      </c>
      <c r="BO19" s="29">
        <f t="shared" si="1"/>
        <v>0</v>
      </c>
      <c r="BP19" s="29">
        <f t="shared" si="1"/>
        <v>0</v>
      </c>
      <c r="BQ19" s="29">
        <f t="shared" si="1"/>
        <v>0</v>
      </c>
      <c r="BR19" s="29">
        <f t="shared" si="1"/>
        <v>0</v>
      </c>
      <c r="BS19" s="29">
        <f t="shared" si="1"/>
        <v>0</v>
      </c>
      <c r="BT19" s="29">
        <f t="shared" si="1"/>
        <v>0</v>
      </c>
      <c r="BU19" s="29">
        <f t="shared" si="2"/>
        <v>0</v>
      </c>
      <c r="BV19" s="29">
        <f t="shared" si="2"/>
        <v>0</v>
      </c>
      <c r="BW19" s="29">
        <f t="shared" si="2"/>
        <v>0</v>
      </c>
      <c r="BX19" s="29">
        <f t="shared" si="2"/>
        <v>0</v>
      </c>
      <c r="BY19" s="29">
        <f t="shared" si="2"/>
        <v>0</v>
      </c>
      <c r="BZ19" s="29">
        <f t="shared" si="2"/>
        <v>0</v>
      </c>
      <c r="CA19" s="29">
        <f t="shared" si="2"/>
        <v>0</v>
      </c>
      <c r="CB19" s="30">
        <f t="shared" si="2"/>
        <v>0</v>
      </c>
    </row>
    <row r="20" spans="1:80" x14ac:dyDescent="0.25">
      <c r="A20" s="36" t="s">
        <v>160</v>
      </c>
      <c r="B20" s="47">
        <f>SUMIFS(FastClose!$H$3:$H$20000,FastClose!$K$3:$K$20000,$A20,FastClose!$G$3:$G$20000,B$3,FastClose!$D$3:$D$20000,$A$3)</f>
        <v>0</v>
      </c>
      <c r="C20" s="31">
        <f>SUMIFS(FastClose!$H$3:$H$20000,FastClose!$K$3:$K$20000,$A20,FastClose!$G$3:$G$20000,C$3,FastClose!$D$3:$D$20000,$A$3)</f>
        <v>0</v>
      </c>
      <c r="D20" s="31">
        <f>SUMIFS(FastClose!$H$3:$H$20000,FastClose!$K$3:$K$20000,$A20,FastClose!$G$3:$G$20000,D$3,FastClose!$D$3:$D$20000,$A$3)</f>
        <v>0</v>
      </c>
      <c r="E20" s="31">
        <f>SUMIFS(FastClose!$H$3:$H$20000,FastClose!$K$3:$K$20000,$A20,FastClose!$G$3:$G$20000,E$3,FastClose!$D$3:$D$20000,$A$3)</f>
        <v>0</v>
      </c>
      <c r="F20" s="31">
        <f>SUMIFS(FastClose!$H$3:$H$20000,FastClose!$K$3:$K$20000,$A20,FastClose!$G$3:$G$20000,F$3,FastClose!$D$3:$D$20000,$A$3)</f>
        <v>0</v>
      </c>
      <c r="G20" s="31">
        <f>SUMIFS(FastClose!$H$3:$H$20000,FastClose!$K$3:$K$20000,$A20,FastClose!$G$3:$G$20000,G$3,FastClose!$D$3:$D$20000,$A$3)</f>
        <v>0</v>
      </c>
      <c r="H20" s="31">
        <f>SUMIFS(FastClose!$H$3:$H$20000,FastClose!$K$3:$K$20000,$A20,FastClose!$G$3:$G$20000,H$3,FastClose!$D$3:$D$20000,$A$3)</f>
        <v>0</v>
      </c>
      <c r="I20" s="31">
        <f>SUMIFS(FastClose!$H$3:$H$20000,FastClose!$K$3:$K$20000,$A20,FastClose!$G$3:$G$20000,I$3,FastClose!$D$3:$D$20000,$A$3)</f>
        <v>0</v>
      </c>
      <c r="J20" s="31">
        <f>SUMIFS(FastClose!$H$3:$H$20000,FastClose!$K$3:$K$20000,$A20,FastClose!$G$3:$G$20000,J$3,FastClose!$D$3:$D$20000,$A$3)</f>
        <v>0</v>
      </c>
      <c r="K20" s="31">
        <f>SUMIFS(FastClose!$H$3:$H$20000,FastClose!$K$3:$K$20000,$A20,FastClose!$G$3:$G$20000,K$3,FastClose!$D$3:$D$20000,$A$3)</f>
        <v>0</v>
      </c>
      <c r="L20" s="31">
        <f>SUMIFS(FastClose!$H$3:$H$20000,FastClose!$K$3:$K$20000,$A20,FastClose!$G$3:$G$20000,L$3,FastClose!$D$3:$D$20000,$A$3)</f>
        <v>0</v>
      </c>
      <c r="M20" s="31">
        <f>SUMIFS(FastClose!$H$3:$H$20000,FastClose!$K$3:$K$20000,$A20,FastClose!$G$3:$G$20000,M$3,FastClose!$D$3:$D$20000,$A$3)</f>
        <v>0</v>
      </c>
      <c r="N20" s="31">
        <f>SUMIFS(FastClose!$H$3:$H$20000,FastClose!$K$3:$K$20000,$A20,FastClose!$G$3:$G$20000,N$3,FastClose!$D$3:$D$20000,$A$3)</f>
        <v>0</v>
      </c>
      <c r="O20" s="31">
        <f>SUMIFS(FastClose!$H$3:$H$20000,FastClose!$K$3:$K$20000,$A20,FastClose!$G$3:$G$20000,O$3,FastClose!$D$3:$D$20000,$A$3)</f>
        <v>0</v>
      </c>
      <c r="P20" s="31">
        <f>SUMIFS(FastClose!$H$3:$H$20000,FastClose!$K$3:$K$20000,$A20,FastClose!$G$3:$G$20000,P$3,FastClose!$D$3:$D$20000,$A$3)</f>
        <v>0</v>
      </c>
      <c r="Q20" s="31">
        <f>SUMIFS(FastClose!$H$3:$H$20000,FastClose!$K$3:$K$20000,$A20,FastClose!$G$3:$G$20000,Q$3,FastClose!$D$3:$D$20000,$A$3)</f>
        <v>0</v>
      </c>
      <c r="R20" s="31">
        <f>SUMIFS(FastClose!$H$3:$H$20000,FastClose!$K$3:$K$20000,$A20,FastClose!$G$3:$G$20000,R$3,FastClose!$D$3:$D$20000,$A$3)</f>
        <v>0</v>
      </c>
      <c r="S20" s="31">
        <f>SUMIFS(FastClose!$H$3:$H$20000,FastClose!$K$3:$K$20000,$A20,FastClose!$G$3:$G$20000,S$3,FastClose!$D$3:$D$20000,$A$3)</f>
        <v>0</v>
      </c>
      <c r="T20" s="31">
        <f>SUMIFS(FastClose!$H$3:$H$20000,FastClose!$K$3:$K$20000,$A20,FastClose!$G$3:$G$20000,T$3,FastClose!$D$3:$D$20000,$A$3)</f>
        <v>0</v>
      </c>
      <c r="U20" s="31">
        <f>SUMIFS(FastClose!$H$3:$H$20000,FastClose!$K$3:$K$20000,$A20,FastClose!$G$3:$G$20000,U$3,FastClose!$D$3:$D$20000,$A$3)</f>
        <v>0</v>
      </c>
      <c r="V20" s="31">
        <f>SUMIFS(FastClose!$H$3:$H$20000,FastClose!$K$3:$K$20000,$A20,FastClose!$G$3:$G$20000,V$3,FastClose!$D$3:$D$20000,$A$3)</f>
        <v>0</v>
      </c>
      <c r="W20" s="31">
        <f>SUMIFS(FastClose!$H$3:$H$20000,FastClose!$K$3:$K$20000,$A20,FastClose!$G$3:$G$20000,W$3,FastClose!$D$3:$D$20000,$A$3)</f>
        <v>0</v>
      </c>
      <c r="X20" s="31">
        <f>SUMIFS(FastClose!$H$3:$H$20000,FastClose!$K$3:$K$20000,$A20,FastClose!$G$3:$G$20000,X$3,FastClose!$D$3:$D$20000,$A$3)</f>
        <v>0</v>
      </c>
      <c r="Y20" s="31">
        <f>SUMIFS(FastClose!$H$3:$H$20000,FastClose!$K$3:$K$20000,$A20,FastClose!$G$3:$G$20000,Y$3,FastClose!$D$3:$D$20000,$A$3)</f>
        <v>0</v>
      </c>
      <c r="Z20" s="32">
        <f>SUMIFS(FastClose!$H$3:$H$20000,FastClose!$K$3:$K$20000,$A20,FastClose!$G$3:$G$20000,Z$3,FastClose!$D$3:$D$20000,$A$3)</f>
        <v>-2090.54</v>
      </c>
      <c r="AB20" s="36" t="s">
        <v>160</v>
      </c>
      <c r="AC20" s="47">
        <f>SUMIFS(BISDATA!$L$3:$L$20000,BISDATA!$A$3:$A$20000,$AB20,BISDATA!$M$3:$M$20000,AC$4,BISDATA!$I$3:$I$20000,$AB$3)</f>
        <v>0</v>
      </c>
      <c r="AD20" s="31">
        <f>SUMIFS(BISDATA!$L$3:$L$20000,BISDATA!$A$3:$A$20000,$AB20,BISDATA!$M$3:$M$20000,AD$4,BISDATA!$I$3:$I$20000,$AB$3)</f>
        <v>0</v>
      </c>
      <c r="AE20" s="31">
        <f>SUMIFS(BISDATA!$L$3:$L$20000,BISDATA!$A$3:$A$20000,$AB20,BISDATA!$M$3:$M$20000,AE$4,BISDATA!$I$3:$I$20000,$AB$3)</f>
        <v>0</v>
      </c>
      <c r="AF20" s="31">
        <f>SUMIFS(BISDATA!$L$3:$L$20000,BISDATA!$A$3:$A$20000,$AB20,BISDATA!$M$3:$M$20000,AF$4,BISDATA!$I$3:$I$20000,$AB$3)</f>
        <v>0</v>
      </c>
      <c r="AG20" s="31">
        <f>SUMIFS(BISDATA!$L$3:$L$20000,BISDATA!$A$3:$A$20000,$AB20,BISDATA!$M$3:$M$20000,AG$4,BISDATA!$I$3:$I$20000,$AB$3)</f>
        <v>0</v>
      </c>
      <c r="AH20" s="31">
        <f>SUMIFS(BISDATA!$L$3:$L$20000,BISDATA!$A$3:$A$20000,$AB20,BISDATA!$M$3:$M$20000,AH$4,BISDATA!$I$3:$I$20000,$AB$3)</f>
        <v>0</v>
      </c>
      <c r="AI20" s="31">
        <f>SUMIFS(BISDATA!$L$3:$L$20000,BISDATA!$A$3:$A$20000,$AB20,BISDATA!$M$3:$M$20000,AI$4,BISDATA!$I$3:$I$20000,$AB$3)</f>
        <v>0</v>
      </c>
      <c r="AJ20" s="31">
        <f>SUMIFS(BISDATA!$L$3:$L$20000,BISDATA!$A$3:$A$20000,$AB20,BISDATA!$M$3:$M$20000,AJ$4,BISDATA!$I$3:$I$20000,$AB$3)</f>
        <v>0</v>
      </c>
      <c r="AK20" s="31">
        <f>SUMIFS(BISDATA!$L$3:$L$20000,BISDATA!$A$3:$A$20000,$AB20,BISDATA!$M$3:$M$20000,AK$4,BISDATA!$I$3:$I$20000,$AB$3)</f>
        <v>0</v>
      </c>
      <c r="AL20" s="31">
        <f>SUMIFS(BISDATA!$L$3:$L$20000,BISDATA!$A$3:$A$20000,$AB20,BISDATA!$M$3:$M$20000,AL$4,BISDATA!$I$3:$I$20000,$AB$3)</f>
        <v>0</v>
      </c>
      <c r="AM20" s="31">
        <f>SUMIFS(BISDATA!$L$3:$L$20000,BISDATA!$A$3:$A$20000,$AB20,BISDATA!$M$3:$M$20000,AM$4,BISDATA!$I$3:$I$20000,$AB$3)</f>
        <v>0</v>
      </c>
      <c r="AN20" s="31">
        <f>SUMIFS(BISDATA!$L$3:$L$20000,BISDATA!$A$3:$A$20000,$AB20,BISDATA!$M$3:$M$20000,AN$4,BISDATA!$I$3:$I$20000,$AB$3)</f>
        <v>0</v>
      </c>
      <c r="AO20" s="31">
        <f>SUMIFS(BISDATA!$L$3:$L$20000,BISDATA!$A$3:$A$20000,$AB20,BISDATA!$M$3:$M$20000,AO$4,BISDATA!$I$3:$I$20000,$AB$3)</f>
        <v>0</v>
      </c>
      <c r="AP20" s="31">
        <f>SUMIFS(BISDATA!$L$3:$L$20000,BISDATA!$A$3:$A$20000,$AB20,BISDATA!$M$3:$M$20000,AP$4,BISDATA!$I$3:$I$20000,$AB$3)</f>
        <v>0</v>
      </c>
      <c r="AQ20" s="31">
        <f>SUMIFS(BISDATA!$L$3:$L$20000,BISDATA!$A$3:$A$20000,$AB20,BISDATA!$M$3:$M$20000,AQ$4,BISDATA!$I$3:$I$20000,$AB$3)</f>
        <v>0</v>
      </c>
      <c r="AR20" s="31">
        <f>SUMIFS(BISDATA!$L$3:$L$20000,BISDATA!$A$3:$A$20000,$AB20,BISDATA!$M$3:$M$20000,AR$4,BISDATA!$I$3:$I$20000,$AB$3)</f>
        <v>0</v>
      </c>
      <c r="AS20" s="31">
        <f>SUMIFS(BISDATA!$L$3:$L$20000,BISDATA!$A$3:$A$20000,$AB20,BISDATA!$M$3:$M$20000,AS$4,BISDATA!$I$3:$I$20000,$AB$3)</f>
        <v>0</v>
      </c>
      <c r="AT20" s="31">
        <f>SUMIFS(BISDATA!$L$3:$L$20000,BISDATA!$A$3:$A$20000,$AB20,BISDATA!$M$3:$M$20000,AT$4,BISDATA!$I$3:$I$20000,$AB$3)</f>
        <v>0</v>
      </c>
      <c r="AU20" s="31">
        <f>SUMIFS(BISDATA!$L$3:$L$20000,BISDATA!$A$3:$A$20000,$AB20,BISDATA!$M$3:$M$20000,AU$4,BISDATA!$I$3:$I$20000,$AB$3)</f>
        <v>0</v>
      </c>
      <c r="AV20" s="31">
        <f>SUMIFS(BISDATA!$L$3:$L$20000,BISDATA!$A$3:$A$20000,$AB20,BISDATA!$M$3:$M$20000,AV$4,BISDATA!$I$3:$I$20000,$AB$3)</f>
        <v>0</v>
      </c>
      <c r="AW20" s="31">
        <f>SUMIFS(BISDATA!$L$3:$L$20000,BISDATA!$A$3:$A$20000,$AB20,BISDATA!$M$3:$M$20000,AW$4,BISDATA!$I$3:$I$20000,$AB$3)</f>
        <v>0</v>
      </c>
      <c r="AX20" s="31">
        <f>SUMIFS(BISDATA!$L$3:$L$20000,BISDATA!$A$3:$A$20000,$AB20,BISDATA!$M$3:$M$20000,AX$4,BISDATA!$I$3:$I$20000,$AB$3)</f>
        <v>0</v>
      </c>
      <c r="AY20" s="31">
        <f>SUMIFS(BISDATA!$L$3:$L$20000,BISDATA!$A$3:$A$20000,$AB20,BISDATA!$M$3:$M$20000,AY$4,BISDATA!$I$3:$I$20000,$AB$3)</f>
        <v>0</v>
      </c>
      <c r="AZ20" s="31">
        <f>SUMIFS(BISDATA!$L$3:$L$20000,BISDATA!$A$3:$A$20000,$AB20,BISDATA!$M$3:$M$20000,AZ$4,BISDATA!$I$3:$I$20000,$AB$3)</f>
        <v>0</v>
      </c>
      <c r="BA20" s="32">
        <f>SUMIFS(BISDATA!$L$3:$L$20000,BISDATA!$A$3:$A$20000,$AB20,BISDATA!$M$3:$M$20000,BA$4,BISDATA!$I$3:$I$20000,$AB$3)</f>
        <v>-2090.5399999999945</v>
      </c>
      <c r="BB20" s="58"/>
      <c r="BC20" s="36" t="s">
        <v>160</v>
      </c>
      <c r="BD20" s="47">
        <f t="shared" si="3"/>
        <v>0</v>
      </c>
      <c r="BE20" s="31">
        <f t="shared" si="1"/>
        <v>0</v>
      </c>
      <c r="BF20" s="31">
        <f t="shared" si="1"/>
        <v>0</v>
      </c>
      <c r="BG20" s="31">
        <f t="shared" si="1"/>
        <v>0</v>
      </c>
      <c r="BH20" s="31">
        <f t="shared" si="1"/>
        <v>0</v>
      </c>
      <c r="BI20" s="31">
        <f t="shared" si="1"/>
        <v>0</v>
      </c>
      <c r="BJ20" s="31">
        <f t="shared" si="1"/>
        <v>0</v>
      </c>
      <c r="BK20" s="31">
        <f t="shared" si="1"/>
        <v>0</v>
      </c>
      <c r="BL20" s="31">
        <f t="shared" si="1"/>
        <v>0</v>
      </c>
      <c r="BM20" s="31">
        <f t="shared" si="1"/>
        <v>0</v>
      </c>
      <c r="BN20" s="31">
        <f t="shared" si="1"/>
        <v>0</v>
      </c>
      <c r="BO20" s="31">
        <f t="shared" si="1"/>
        <v>0</v>
      </c>
      <c r="BP20" s="31">
        <f t="shared" si="1"/>
        <v>0</v>
      </c>
      <c r="BQ20" s="31">
        <f t="shared" si="1"/>
        <v>0</v>
      </c>
      <c r="BR20" s="31">
        <f t="shared" si="1"/>
        <v>0</v>
      </c>
      <c r="BS20" s="31">
        <f t="shared" si="1"/>
        <v>0</v>
      </c>
      <c r="BT20" s="31">
        <f t="shared" ref="BT20:BT30" si="4">AS20-R20</f>
        <v>0</v>
      </c>
      <c r="BU20" s="31">
        <f t="shared" si="2"/>
        <v>0</v>
      </c>
      <c r="BV20" s="31">
        <f t="shared" si="2"/>
        <v>0</v>
      </c>
      <c r="BW20" s="31">
        <f t="shared" si="2"/>
        <v>0</v>
      </c>
      <c r="BX20" s="31">
        <f t="shared" si="2"/>
        <v>0</v>
      </c>
      <c r="BY20" s="31">
        <f t="shared" si="2"/>
        <v>0</v>
      </c>
      <c r="BZ20" s="31">
        <f t="shared" si="2"/>
        <v>0</v>
      </c>
      <c r="CA20" s="31">
        <f t="shared" si="2"/>
        <v>0</v>
      </c>
      <c r="CB20" s="32">
        <f t="shared" si="2"/>
        <v>5.4569682106375694E-12</v>
      </c>
    </row>
    <row r="21" spans="1:80" x14ac:dyDescent="0.25">
      <c r="A21" s="34" t="s">
        <v>123</v>
      </c>
      <c r="B21" s="48">
        <f>SUMIFS(FastClose!$H$3:$H$20000,FastClose!$K$3:$K$20000,$A21,FastClose!$G$3:$G$20000,B$3,FastClose!$D$3:$D$20000,$A$3)</f>
        <v>762115.55999999691</v>
      </c>
      <c r="C21" s="27">
        <f>SUMIFS(FastClose!$H$3:$H$20000,FastClose!$K$3:$K$20000,$A21,FastClose!$G$3:$G$20000,C$3,FastClose!$D$3:$D$20000,$A$3)</f>
        <v>1362831.0899999826</v>
      </c>
      <c r="D21" s="27">
        <f>SUMIFS(FastClose!$H$3:$H$20000,FastClose!$K$3:$K$20000,$A21,FastClose!$G$3:$G$20000,D$3,FastClose!$D$3:$D$20000,$A$3)</f>
        <v>463983.04999999917</v>
      </c>
      <c r="E21" s="27">
        <f>SUMIFS(FastClose!$H$3:$H$20000,FastClose!$K$3:$K$20000,$A21,FastClose!$G$3:$G$20000,E$3,FastClose!$D$3:$D$20000,$A$3)</f>
        <v>232840.22000000006</v>
      </c>
      <c r="F21" s="27">
        <f>SUMIFS(FastClose!$H$3:$H$20000,FastClose!$K$3:$K$20000,$A21,FastClose!$G$3:$G$20000,F$3,FastClose!$D$3:$D$20000,$A$3)</f>
        <v>130639.30999999998</v>
      </c>
      <c r="G21" s="27">
        <f>SUMIFS(FastClose!$H$3:$H$20000,FastClose!$K$3:$K$20000,$A21,FastClose!$G$3:$G$20000,G$3,FastClose!$D$3:$D$20000,$A$3)</f>
        <v>55760.789999999979</v>
      </c>
      <c r="H21" s="27">
        <f>SUMIFS(FastClose!$H$3:$H$20000,FastClose!$K$3:$K$20000,$A21,FastClose!$G$3:$G$20000,H$3,FastClose!$D$3:$D$20000,$A$3)</f>
        <v>28134.97</v>
      </c>
      <c r="I21" s="27">
        <f>SUMIFS(FastClose!$H$3:$H$20000,FastClose!$K$3:$K$20000,$A21,FastClose!$G$3:$G$20000,I$3,FastClose!$D$3:$D$20000,$A$3)</f>
        <v>16458.910000000003</v>
      </c>
      <c r="J21" s="27">
        <f>SUMIFS(FastClose!$H$3:$H$20000,FastClose!$K$3:$K$20000,$A21,FastClose!$G$3:$G$20000,J$3,FastClose!$D$3:$D$20000,$A$3)</f>
        <v>18315.020000000008</v>
      </c>
      <c r="K21" s="27">
        <f>SUMIFS(FastClose!$H$3:$H$20000,FastClose!$K$3:$K$20000,$A21,FastClose!$G$3:$G$20000,K$3,FastClose!$D$3:$D$20000,$A$3)</f>
        <v>1317.0799999999992</v>
      </c>
      <c r="L21" s="27">
        <f>SUMIFS(FastClose!$H$3:$H$20000,FastClose!$K$3:$K$20000,$A21,FastClose!$G$3:$G$20000,L$3,FastClose!$D$3:$D$20000,$A$3)</f>
        <v>15012.370000000003</v>
      </c>
      <c r="M21" s="27">
        <f>SUMIFS(FastClose!$H$3:$H$20000,FastClose!$K$3:$K$20000,$A21,FastClose!$G$3:$G$20000,M$3,FastClose!$D$3:$D$20000,$A$3)</f>
        <v>7675.81</v>
      </c>
      <c r="N21" s="27">
        <f>SUMIFS(FastClose!$H$3:$H$20000,FastClose!$K$3:$K$20000,$A21,FastClose!$G$3:$G$20000,N$3,FastClose!$D$3:$D$20000,$A$3)</f>
        <v>9029.5199999999968</v>
      </c>
      <c r="O21" s="27">
        <f>SUMIFS(FastClose!$H$3:$H$20000,FastClose!$K$3:$K$20000,$A21,FastClose!$G$3:$G$20000,O$3,FastClose!$D$3:$D$20000,$A$3)</f>
        <v>-19994.860000000004</v>
      </c>
      <c r="P21" s="27">
        <f>SUMIFS(FastClose!$H$3:$H$20000,FastClose!$K$3:$K$20000,$A21,FastClose!$G$3:$G$20000,P$3,FastClose!$D$3:$D$20000,$A$3)</f>
        <v>-4947.7300000000005</v>
      </c>
      <c r="Q21" s="27">
        <f>SUMIFS(FastClose!$H$3:$H$20000,FastClose!$K$3:$K$20000,$A21,FastClose!$G$3:$G$20000,Q$3,FastClose!$D$3:$D$20000,$A$3)</f>
        <v>4844.43</v>
      </c>
      <c r="R21" s="27">
        <f>SUMIFS(FastClose!$H$3:$H$20000,FastClose!$K$3:$K$20000,$A21,FastClose!$G$3:$G$20000,R$3,FastClose!$D$3:$D$20000,$A$3)</f>
        <v>-431.23000000000013</v>
      </c>
      <c r="S21" s="27">
        <f>SUMIFS(FastClose!$H$3:$H$20000,FastClose!$K$3:$K$20000,$A21,FastClose!$G$3:$G$20000,S$3,FastClose!$D$3:$D$20000,$A$3)</f>
        <v>367.43999999999977</v>
      </c>
      <c r="T21" s="27">
        <f>SUMIFS(FastClose!$H$3:$H$20000,FastClose!$K$3:$K$20000,$A21,FastClose!$G$3:$G$20000,T$3,FastClose!$D$3:$D$20000,$A$3)</f>
        <v>558.04</v>
      </c>
      <c r="U21" s="27">
        <f>SUMIFS(FastClose!$H$3:$H$20000,FastClose!$K$3:$K$20000,$A21,FastClose!$G$3:$G$20000,U$3,FastClose!$D$3:$D$20000,$A$3)</f>
        <v>-4343.17</v>
      </c>
      <c r="V21" s="27">
        <f>SUMIFS(FastClose!$H$3:$H$20000,FastClose!$K$3:$K$20000,$A21,FastClose!$G$3:$G$20000,V$3,FastClose!$D$3:$D$20000,$A$3)</f>
        <v>1203.6499999999999</v>
      </c>
      <c r="W21" s="27">
        <f>SUMIFS(FastClose!$H$3:$H$20000,FastClose!$K$3:$K$20000,$A21,FastClose!$G$3:$G$20000,W$3,FastClose!$D$3:$D$20000,$A$3)</f>
        <v>-891.72</v>
      </c>
      <c r="X21" s="27">
        <f>SUMIFS(FastClose!$H$3:$H$20000,FastClose!$K$3:$K$20000,$A21,FastClose!$G$3:$G$20000,X$3,FastClose!$D$3:$D$20000,$A$3)</f>
        <v>2314.3299999999995</v>
      </c>
      <c r="Y21" s="27">
        <f>SUMIFS(FastClose!$H$3:$H$20000,FastClose!$K$3:$K$20000,$A21,FastClose!$G$3:$G$20000,Y$3,FastClose!$D$3:$D$20000,$A$3)</f>
        <v>8050.33</v>
      </c>
      <c r="Z21" s="28">
        <f>SUMIFS(FastClose!$H$3:$H$20000,FastClose!$K$3:$K$20000,$A21,FastClose!$G$3:$G$20000,Z$3,FastClose!$D$3:$D$20000,$A$3)</f>
        <v>-18098.349999999999</v>
      </c>
      <c r="AB21" s="34" t="s">
        <v>123</v>
      </c>
      <c r="AC21" s="48">
        <f>SUMIFS(BISDATA!$L$3:$L$20000,BISDATA!$A$3:$A$20000,$AB21,BISDATA!$M$3:$M$20000,AC$4,BISDATA!$I$3:$I$20000,$AB$3)</f>
        <v>762115.56</v>
      </c>
      <c r="AD21" s="27">
        <f>SUMIFS(BISDATA!$L$3:$L$20000,BISDATA!$A$3:$A$20000,$AB21,BISDATA!$M$3:$M$20000,AD$4,BISDATA!$I$3:$I$20000,$AB$3)</f>
        <v>1362831.0900000075</v>
      </c>
      <c r="AE21" s="27">
        <f>SUMIFS(BISDATA!$L$3:$L$20000,BISDATA!$A$3:$A$20000,$AB21,BISDATA!$M$3:$M$20000,AE$4,BISDATA!$I$3:$I$20000,$AB$3)</f>
        <v>463983.05000000016</v>
      </c>
      <c r="AF21" s="27">
        <f>SUMIFS(BISDATA!$L$3:$L$20000,BISDATA!$A$3:$A$20000,$AB21,BISDATA!$M$3:$M$20000,AF$4,BISDATA!$I$3:$I$20000,$AB$3)</f>
        <v>233860.63000000038</v>
      </c>
      <c r="AG21" s="27">
        <f>SUMIFS(BISDATA!$L$3:$L$20000,BISDATA!$A$3:$A$20000,$AB21,BISDATA!$M$3:$M$20000,AG$4,BISDATA!$I$3:$I$20000,$AB$3)</f>
        <v>130639.31000000008</v>
      </c>
      <c r="AH21" s="27">
        <f>SUMIFS(BISDATA!$L$3:$L$20000,BISDATA!$A$3:$A$20000,$AB21,BISDATA!$M$3:$M$20000,AH$4,BISDATA!$I$3:$I$20000,$AB$3)</f>
        <v>55760.880000000012</v>
      </c>
      <c r="AI21" s="27">
        <f>SUMIFS(BISDATA!$L$3:$L$20000,BISDATA!$A$3:$A$20000,$AB21,BISDATA!$M$3:$M$20000,AI$4,BISDATA!$I$3:$I$20000,$AB$3)</f>
        <v>28135.03</v>
      </c>
      <c r="AJ21" s="27">
        <f>SUMIFS(BISDATA!$L$3:$L$20000,BISDATA!$A$3:$A$20000,$AB21,BISDATA!$M$3:$M$20000,AJ$4,BISDATA!$I$3:$I$20000,$AB$3)</f>
        <v>16458.909999999985</v>
      </c>
      <c r="AK21" s="27">
        <f>SUMIFS(BISDATA!$L$3:$L$20000,BISDATA!$A$3:$A$20000,$AB21,BISDATA!$M$3:$M$20000,AK$4,BISDATA!$I$3:$I$20000,$AB$3)</f>
        <v>18315.020000000004</v>
      </c>
      <c r="AL21" s="27">
        <f>SUMIFS(BISDATA!$L$3:$L$20000,BISDATA!$A$3:$A$20000,$AB21,BISDATA!$M$3:$M$20000,AL$4,BISDATA!$I$3:$I$20000,$AB$3)</f>
        <v>1317.079999999999</v>
      </c>
      <c r="AM21" s="27">
        <f>SUMIFS(BISDATA!$L$3:$L$20000,BISDATA!$A$3:$A$20000,$AB21,BISDATA!$M$3:$M$20000,AM$4,BISDATA!$I$3:$I$20000,$AB$3)</f>
        <v>15012.370000000012</v>
      </c>
      <c r="AN21" s="27">
        <f>SUMIFS(BISDATA!$L$3:$L$20000,BISDATA!$A$3:$A$20000,$AB21,BISDATA!$M$3:$M$20000,AN$4,BISDATA!$I$3:$I$20000,$AB$3)</f>
        <v>7675.8100000000031</v>
      </c>
      <c r="AO21" s="27">
        <f>SUMIFS(BISDATA!$L$3:$L$20000,BISDATA!$A$3:$A$20000,$AB21,BISDATA!$M$3:$M$20000,AO$4,BISDATA!$I$3:$I$20000,$AB$3)</f>
        <v>9029.5200000000114</v>
      </c>
      <c r="AP21" s="27">
        <f>SUMIFS(BISDATA!$L$3:$L$20000,BISDATA!$A$3:$A$20000,$AB21,BISDATA!$M$3:$M$20000,AP$4,BISDATA!$I$3:$I$20000,$AB$3)</f>
        <v>-19994.86</v>
      </c>
      <c r="AQ21" s="27">
        <f>SUMIFS(BISDATA!$L$3:$L$20000,BISDATA!$A$3:$A$20000,$AB21,BISDATA!$M$3:$M$20000,AQ$4,BISDATA!$I$3:$I$20000,$AB$3)</f>
        <v>-4947.7300000000014</v>
      </c>
      <c r="AR21" s="27">
        <f>SUMIFS(BISDATA!$L$3:$L$20000,BISDATA!$A$3:$A$20000,$AB21,BISDATA!$M$3:$M$20000,AR$4,BISDATA!$I$3:$I$20000,$AB$3)</f>
        <v>4844.43</v>
      </c>
      <c r="AS21" s="27">
        <f>SUMIFS(BISDATA!$L$3:$L$20000,BISDATA!$A$3:$A$20000,$AB21,BISDATA!$M$3:$M$20000,AS$4,BISDATA!$I$3:$I$20000,$AB$3)</f>
        <v>-431.2299999999999</v>
      </c>
      <c r="AT21" s="27">
        <f>SUMIFS(BISDATA!$L$3:$L$20000,BISDATA!$A$3:$A$20000,$AB21,BISDATA!$M$3:$M$20000,AT$4,BISDATA!$I$3:$I$20000,$AB$3)</f>
        <v>-21.359999999999729</v>
      </c>
      <c r="AU21" s="27">
        <f>SUMIFS(BISDATA!$L$3:$L$20000,BISDATA!$A$3:$A$20000,$AB21,BISDATA!$M$3:$M$20000,AU$4,BISDATA!$I$3:$I$20000,$AB$3)</f>
        <v>558.03999999999985</v>
      </c>
      <c r="AV21" s="27">
        <f>SUMIFS(BISDATA!$L$3:$L$20000,BISDATA!$A$3:$A$20000,$AB21,BISDATA!$M$3:$M$20000,AV$4,BISDATA!$I$3:$I$20000,$AB$3)</f>
        <v>-4343.17</v>
      </c>
      <c r="AW21" s="27">
        <f>SUMIFS(BISDATA!$L$3:$L$20000,BISDATA!$A$3:$A$20000,$AB21,BISDATA!$M$3:$M$20000,AW$4,BISDATA!$I$3:$I$20000,$AB$3)</f>
        <v>1203.6500000000019</v>
      </c>
      <c r="AX21" s="27">
        <f>SUMIFS(BISDATA!$L$3:$L$20000,BISDATA!$A$3:$A$20000,$AB21,BISDATA!$M$3:$M$20000,AX$4,BISDATA!$I$3:$I$20000,$AB$3)</f>
        <v>-891.72000000000048</v>
      </c>
      <c r="AY21" s="27">
        <f>SUMIFS(BISDATA!$L$3:$L$20000,BISDATA!$A$3:$A$20000,$AB21,BISDATA!$M$3:$M$20000,AY$4,BISDATA!$I$3:$I$20000,$AB$3)</f>
        <v>2314.33</v>
      </c>
      <c r="AZ21" s="27">
        <f>SUMIFS(BISDATA!$L$3:$L$20000,BISDATA!$A$3:$A$20000,$AB21,BISDATA!$M$3:$M$20000,AZ$4,BISDATA!$I$3:$I$20000,$AB$3)</f>
        <v>8050.3299999999981</v>
      </c>
      <c r="BA21" s="28">
        <f>SUMIFS(BISDATA!$L$3:$L$20000,BISDATA!$A$3:$A$20000,$AB21,BISDATA!$M$3:$M$20000,BA$4,BISDATA!$I$3:$I$20000,$AB$3)</f>
        <v>-17116.099999999999</v>
      </c>
      <c r="BB21" s="58"/>
      <c r="BC21" s="34" t="s">
        <v>123</v>
      </c>
      <c r="BD21" s="48">
        <f t="shared" si="3"/>
        <v>3.14321368932724E-9</v>
      </c>
      <c r="BE21" s="27">
        <f t="shared" si="3"/>
        <v>2.491287887096405E-8</v>
      </c>
      <c r="BF21" s="27">
        <f t="shared" si="3"/>
        <v>9.8953023552894592E-10</v>
      </c>
      <c r="BG21" s="27">
        <f t="shared" si="3"/>
        <v>1020.4100000003236</v>
      </c>
      <c r="BH21" s="27">
        <f t="shared" si="3"/>
        <v>0</v>
      </c>
      <c r="BI21" s="27">
        <f t="shared" si="3"/>
        <v>9.0000000032887328E-2</v>
      </c>
      <c r="BJ21" s="27">
        <f t="shared" si="3"/>
        <v>5.9999999997671694E-2</v>
      </c>
      <c r="BK21" s="27">
        <f t="shared" si="3"/>
        <v>0</v>
      </c>
      <c r="BL21" s="27">
        <f t="shared" si="3"/>
        <v>0</v>
      </c>
      <c r="BM21" s="27">
        <f t="shared" si="3"/>
        <v>0</v>
      </c>
      <c r="BN21" s="27">
        <f t="shared" si="3"/>
        <v>0</v>
      </c>
      <c r="BO21" s="27">
        <f t="shared" si="3"/>
        <v>0</v>
      </c>
      <c r="BP21" s="27">
        <f t="shared" si="3"/>
        <v>1.4551915228366852E-11</v>
      </c>
      <c r="BQ21" s="27">
        <f t="shared" si="3"/>
        <v>0</v>
      </c>
      <c r="BR21" s="27">
        <f t="shared" si="3"/>
        <v>0</v>
      </c>
      <c r="BS21" s="27">
        <f t="shared" si="3"/>
        <v>0</v>
      </c>
      <c r="BT21" s="27">
        <f t="shared" si="4"/>
        <v>0</v>
      </c>
      <c r="BU21" s="27">
        <f t="shared" si="2"/>
        <v>-388.7999999999995</v>
      </c>
      <c r="BV21" s="27">
        <f t="shared" si="2"/>
        <v>0</v>
      </c>
      <c r="BW21" s="27">
        <f t="shared" si="2"/>
        <v>0</v>
      </c>
      <c r="BX21" s="27">
        <f t="shared" si="2"/>
        <v>2.0463630789890885E-12</v>
      </c>
      <c r="BY21" s="27">
        <f t="shared" si="2"/>
        <v>0</v>
      </c>
      <c r="BZ21" s="27">
        <f t="shared" si="2"/>
        <v>0</v>
      </c>
      <c r="CA21" s="27">
        <f t="shared" si="2"/>
        <v>0</v>
      </c>
      <c r="CB21" s="28">
        <f t="shared" si="2"/>
        <v>982.25</v>
      </c>
    </row>
    <row r="22" spans="1:80" x14ac:dyDescent="0.25">
      <c r="A22" s="35" t="s">
        <v>116</v>
      </c>
      <c r="B22" s="46">
        <f>SUMIFS(FastClose!$H$3:$H$20000,FastClose!$K$3:$K$20000,$A22,FastClose!$G$3:$G$20000,B$3,FastClose!$D$3:$D$20000,$A$3)</f>
        <v>3210.13</v>
      </c>
      <c r="C22" s="29">
        <f>SUMIFS(FastClose!$H$3:$H$20000,FastClose!$K$3:$K$20000,$A22,FastClose!$G$3:$G$20000,C$3,FastClose!$D$3:$D$20000,$A$3)</f>
        <v>28471.560000000005</v>
      </c>
      <c r="D22" s="29">
        <f>SUMIFS(FastClose!$H$3:$H$20000,FastClose!$K$3:$K$20000,$A22,FastClose!$G$3:$G$20000,D$3,FastClose!$D$3:$D$20000,$A$3)</f>
        <v>2111.0200000000004</v>
      </c>
      <c r="E22" s="29">
        <f>SUMIFS(FastClose!$H$3:$H$20000,FastClose!$K$3:$K$20000,$A22,FastClose!$G$3:$G$20000,E$3,FastClose!$D$3:$D$20000,$A$3)</f>
        <v>2961.49</v>
      </c>
      <c r="F22" s="29">
        <f>SUMIFS(FastClose!$H$3:$H$20000,FastClose!$K$3:$K$20000,$A22,FastClose!$G$3:$G$20000,F$3,FastClose!$D$3:$D$20000,$A$3)</f>
        <v>134.47</v>
      </c>
      <c r="G22" s="29">
        <f>SUMIFS(FastClose!$H$3:$H$20000,FastClose!$K$3:$K$20000,$A22,FastClose!$G$3:$G$20000,G$3,FastClose!$D$3:$D$20000,$A$3)</f>
        <v>44.4</v>
      </c>
      <c r="H22" s="29">
        <f>SUMIFS(FastClose!$H$3:$H$20000,FastClose!$K$3:$K$20000,$A22,FastClose!$G$3:$G$20000,H$3,FastClose!$D$3:$D$20000,$A$3)</f>
        <v>34.15</v>
      </c>
      <c r="I22" s="29">
        <f>SUMIFS(FastClose!$H$3:$H$20000,FastClose!$K$3:$K$20000,$A22,FastClose!$G$3:$G$20000,I$3,FastClose!$D$3:$D$20000,$A$3)</f>
        <v>0</v>
      </c>
      <c r="J22" s="29">
        <f>SUMIFS(FastClose!$H$3:$H$20000,FastClose!$K$3:$K$20000,$A22,FastClose!$G$3:$G$20000,J$3,FastClose!$D$3:$D$20000,$A$3)</f>
        <v>0</v>
      </c>
      <c r="K22" s="29">
        <f>SUMIFS(FastClose!$H$3:$H$20000,FastClose!$K$3:$K$20000,$A22,FastClose!$G$3:$G$20000,K$3,FastClose!$D$3:$D$20000,$A$3)</f>
        <v>0</v>
      </c>
      <c r="L22" s="29">
        <f>SUMIFS(FastClose!$H$3:$H$20000,FastClose!$K$3:$K$20000,$A22,FastClose!$G$3:$G$20000,L$3,FastClose!$D$3:$D$20000,$A$3)</f>
        <v>0</v>
      </c>
      <c r="M22" s="29">
        <f>SUMIFS(FastClose!$H$3:$H$20000,FastClose!$K$3:$K$20000,$A22,FastClose!$G$3:$G$20000,M$3,FastClose!$D$3:$D$20000,$A$3)</f>
        <v>-2083.96</v>
      </c>
      <c r="N22" s="29">
        <f>SUMIFS(FastClose!$H$3:$H$20000,FastClose!$K$3:$K$20000,$A22,FastClose!$G$3:$G$20000,N$3,FastClose!$D$3:$D$20000,$A$3)</f>
        <v>-15.62</v>
      </c>
      <c r="O22" s="29">
        <f>SUMIFS(FastClose!$H$3:$H$20000,FastClose!$K$3:$K$20000,$A22,FastClose!$G$3:$G$20000,O$3,FastClose!$D$3:$D$20000,$A$3)</f>
        <v>-2019.03</v>
      </c>
      <c r="P22" s="29">
        <f>SUMIFS(FastClose!$H$3:$H$20000,FastClose!$K$3:$K$20000,$A22,FastClose!$G$3:$G$20000,P$3,FastClose!$D$3:$D$20000,$A$3)</f>
        <v>125.29999999999998</v>
      </c>
      <c r="Q22" s="29">
        <f>SUMIFS(FastClose!$H$3:$H$20000,FastClose!$K$3:$K$20000,$A22,FastClose!$G$3:$G$20000,Q$3,FastClose!$D$3:$D$20000,$A$3)</f>
        <v>1299.21</v>
      </c>
      <c r="R22" s="29">
        <f>SUMIFS(FastClose!$H$3:$H$20000,FastClose!$K$3:$K$20000,$A22,FastClose!$G$3:$G$20000,R$3,FastClose!$D$3:$D$20000,$A$3)</f>
        <v>2135.9899999999998</v>
      </c>
      <c r="S22" s="29">
        <f>SUMIFS(FastClose!$H$3:$H$20000,FastClose!$K$3:$K$20000,$A22,FastClose!$G$3:$G$20000,S$3,FastClose!$D$3:$D$20000,$A$3)</f>
        <v>0</v>
      </c>
      <c r="T22" s="29">
        <f>SUMIFS(FastClose!$H$3:$H$20000,FastClose!$K$3:$K$20000,$A22,FastClose!$G$3:$G$20000,T$3,FastClose!$D$3:$D$20000,$A$3)</f>
        <v>-1741.61</v>
      </c>
      <c r="U22" s="29">
        <f>SUMIFS(FastClose!$H$3:$H$20000,FastClose!$K$3:$K$20000,$A22,FastClose!$G$3:$G$20000,U$3,FastClose!$D$3:$D$20000,$A$3)</f>
        <v>-1765</v>
      </c>
      <c r="V22" s="29">
        <f>SUMIFS(FastClose!$H$3:$H$20000,FastClose!$K$3:$K$20000,$A22,FastClose!$G$3:$G$20000,V$3,FastClose!$D$3:$D$20000,$A$3)</f>
        <v>-44.52</v>
      </c>
      <c r="W22" s="29">
        <f>SUMIFS(FastClose!$H$3:$H$20000,FastClose!$K$3:$K$20000,$A22,FastClose!$G$3:$G$20000,W$3,FastClose!$D$3:$D$20000,$A$3)</f>
        <v>0</v>
      </c>
      <c r="X22" s="29">
        <f>SUMIFS(FastClose!$H$3:$H$20000,FastClose!$K$3:$K$20000,$A22,FastClose!$G$3:$G$20000,X$3,FastClose!$D$3:$D$20000,$A$3)</f>
        <v>0</v>
      </c>
      <c r="Y22" s="29">
        <f>SUMIFS(FastClose!$H$3:$H$20000,FastClose!$K$3:$K$20000,$A22,FastClose!$G$3:$G$20000,Y$3,FastClose!$D$3:$D$20000,$A$3)</f>
        <v>0</v>
      </c>
      <c r="Z22" s="30">
        <f>SUMIFS(FastClose!$H$3:$H$20000,FastClose!$K$3:$K$20000,$A22,FastClose!$G$3:$G$20000,Z$3,FastClose!$D$3:$D$20000,$A$3)</f>
        <v>6907.5700000000006</v>
      </c>
      <c r="AB22" s="35" t="s">
        <v>116</v>
      </c>
      <c r="AC22" s="46">
        <f>SUMIFS(BISDATA!$L$3:$L$20000,BISDATA!$A$3:$A$20000,$AB22,BISDATA!$M$3:$M$20000,AC$4,BISDATA!$I$3:$I$20000,$AB$3)</f>
        <v>3210.13</v>
      </c>
      <c r="AD22" s="29">
        <f>SUMIFS(BISDATA!$L$3:$L$20000,BISDATA!$A$3:$A$20000,$AB22,BISDATA!$M$3:$M$20000,AD$4,BISDATA!$I$3:$I$20000,$AB$3)</f>
        <v>28471.56</v>
      </c>
      <c r="AE22" s="29">
        <f>SUMIFS(BISDATA!$L$3:$L$20000,BISDATA!$A$3:$A$20000,$AB22,BISDATA!$M$3:$M$20000,AE$4,BISDATA!$I$3:$I$20000,$AB$3)</f>
        <v>2111.0200000000004</v>
      </c>
      <c r="AF22" s="29">
        <f>SUMIFS(BISDATA!$L$3:$L$20000,BISDATA!$A$3:$A$20000,$AB22,BISDATA!$M$3:$M$20000,AF$4,BISDATA!$I$3:$I$20000,$AB$3)</f>
        <v>2961.4900000000002</v>
      </c>
      <c r="AG22" s="29">
        <f>SUMIFS(BISDATA!$L$3:$L$20000,BISDATA!$A$3:$A$20000,$AB22,BISDATA!$M$3:$M$20000,AG$4,BISDATA!$I$3:$I$20000,$AB$3)</f>
        <v>134.47</v>
      </c>
      <c r="AH22" s="29">
        <f>SUMIFS(BISDATA!$L$3:$L$20000,BISDATA!$A$3:$A$20000,$AB22,BISDATA!$M$3:$M$20000,AH$4,BISDATA!$I$3:$I$20000,$AB$3)</f>
        <v>44.399999999999991</v>
      </c>
      <c r="AI22" s="29">
        <f>SUMIFS(BISDATA!$L$3:$L$20000,BISDATA!$A$3:$A$20000,$AB22,BISDATA!$M$3:$M$20000,AI$4,BISDATA!$I$3:$I$20000,$AB$3)</f>
        <v>34.149999999999977</v>
      </c>
      <c r="AJ22" s="29">
        <f>SUMIFS(BISDATA!$L$3:$L$20000,BISDATA!$A$3:$A$20000,$AB22,BISDATA!$M$3:$M$20000,AJ$4,BISDATA!$I$3:$I$20000,$AB$3)</f>
        <v>0</v>
      </c>
      <c r="AK22" s="29">
        <f>SUMIFS(BISDATA!$L$3:$L$20000,BISDATA!$A$3:$A$20000,$AB22,BISDATA!$M$3:$M$20000,AK$4,BISDATA!$I$3:$I$20000,$AB$3)</f>
        <v>0</v>
      </c>
      <c r="AL22" s="29">
        <f>SUMIFS(BISDATA!$L$3:$L$20000,BISDATA!$A$3:$A$20000,$AB22,BISDATA!$M$3:$M$20000,AL$4,BISDATA!$I$3:$I$20000,$AB$3)</f>
        <v>0</v>
      </c>
      <c r="AM22" s="29">
        <f>SUMIFS(BISDATA!$L$3:$L$20000,BISDATA!$A$3:$A$20000,$AB22,BISDATA!$M$3:$M$20000,AM$4,BISDATA!$I$3:$I$20000,$AB$3)</f>
        <v>0</v>
      </c>
      <c r="AN22" s="29">
        <f>SUMIFS(BISDATA!$L$3:$L$20000,BISDATA!$A$3:$A$20000,$AB22,BISDATA!$M$3:$M$20000,AN$4,BISDATA!$I$3:$I$20000,$AB$3)</f>
        <v>-2083.9599999999991</v>
      </c>
      <c r="AO22" s="29">
        <f>SUMIFS(BISDATA!$L$3:$L$20000,BISDATA!$A$3:$A$20000,$AB22,BISDATA!$M$3:$M$20000,AO$4,BISDATA!$I$3:$I$20000,$AB$3)</f>
        <v>-15.619999999999919</v>
      </c>
      <c r="AP22" s="29">
        <f>SUMIFS(BISDATA!$L$3:$L$20000,BISDATA!$A$3:$A$20000,$AB22,BISDATA!$M$3:$M$20000,AP$4,BISDATA!$I$3:$I$20000,$AB$3)</f>
        <v>-2019.0300000000002</v>
      </c>
      <c r="AQ22" s="29">
        <f>SUMIFS(BISDATA!$L$3:$L$20000,BISDATA!$A$3:$A$20000,$AB22,BISDATA!$M$3:$M$20000,AQ$4,BISDATA!$I$3:$I$20000,$AB$3)</f>
        <v>125.30000000000001</v>
      </c>
      <c r="AR22" s="29">
        <f>SUMIFS(BISDATA!$L$3:$L$20000,BISDATA!$A$3:$A$20000,$AB22,BISDATA!$M$3:$M$20000,AR$4,BISDATA!$I$3:$I$20000,$AB$3)</f>
        <v>1299.21</v>
      </c>
      <c r="AS22" s="29">
        <f>SUMIFS(BISDATA!$L$3:$L$20000,BISDATA!$A$3:$A$20000,$AB22,BISDATA!$M$3:$M$20000,AS$4,BISDATA!$I$3:$I$20000,$AB$3)</f>
        <v>2135.9899999999998</v>
      </c>
      <c r="AT22" s="29">
        <f>SUMIFS(BISDATA!$L$3:$L$20000,BISDATA!$A$3:$A$20000,$AB22,BISDATA!$M$3:$M$20000,AT$4,BISDATA!$I$3:$I$20000,$AB$3)</f>
        <v>0</v>
      </c>
      <c r="AU22" s="29">
        <f>SUMIFS(BISDATA!$L$3:$L$20000,BISDATA!$A$3:$A$20000,$AB22,BISDATA!$M$3:$M$20000,AU$4,BISDATA!$I$3:$I$20000,$AB$3)</f>
        <v>-1741.61</v>
      </c>
      <c r="AV22" s="29">
        <f>SUMIFS(BISDATA!$L$3:$L$20000,BISDATA!$A$3:$A$20000,$AB22,BISDATA!$M$3:$M$20000,AV$4,BISDATA!$I$3:$I$20000,$AB$3)</f>
        <v>-1765</v>
      </c>
      <c r="AW22" s="29">
        <f>SUMIFS(BISDATA!$L$3:$L$20000,BISDATA!$A$3:$A$20000,$AB22,BISDATA!$M$3:$M$20000,AW$4,BISDATA!$I$3:$I$20000,$AB$3)</f>
        <v>-44.519999999999996</v>
      </c>
      <c r="AX22" s="29">
        <f>SUMIFS(BISDATA!$L$3:$L$20000,BISDATA!$A$3:$A$20000,$AB22,BISDATA!$M$3:$M$20000,AX$4,BISDATA!$I$3:$I$20000,$AB$3)</f>
        <v>0</v>
      </c>
      <c r="AY22" s="29">
        <f>SUMIFS(BISDATA!$L$3:$L$20000,BISDATA!$A$3:$A$20000,$AB22,BISDATA!$M$3:$M$20000,AY$4,BISDATA!$I$3:$I$20000,$AB$3)</f>
        <v>0</v>
      </c>
      <c r="AZ22" s="29">
        <f>SUMIFS(BISDATA!$L$3:$L$20000,BISDATA!$A$3:$A$20000,$AB22,BISDATA!$M$3:$M$20000,AZ$4,BISDATA!$I$3:$I$20000,$AB$3)</f>
        <v>0</v>
      </c>
      <c r="BA22" s="30">
        <f>SUMIFS(BISDATA!$L$3:$L$20000,BISDATA!$A$3:$A$20000,$AB22,BISDATA!$M$3:$M$20000,BA$4,BISDATA!$I$3:$I$20000,$AB$3)</f>
        <v>6907.57</v>
      </c>
      <c r="BB22" s="58"/>
      <c r="BC22" s="35" t="s">
        <v>116</v>
      </c>
      <c r="BD22" s="46">
        <f t="shared" si="3"/>
        <v>0</v>
      </c>
      <c r="BE22" s="29">
        <f t="shared" si="3"/>
        <v>0</v>
      </c>
      <c r="BF22" s="29">
        <f t="shared" si="3"/>
        <v>0</v>
      </c>
      <c r="BG22" s="29">
        <f t="shared" si="3"/>
        <v>0</v>
      </c>
      <c r="BH22" s="29">
        <f t="shared" si="3"/>
        <v>0</v>
      </c>
      <c r="BI22" s="29">
        <f t="shared" si="3"/>
        <v>0</v>
      </c>
      <c r="BJ22" s="29">
        <f t="shared" si="3"/>
        <v>0</v>
      </c>
      <c r="BK22" s="29">
        <f t="shared" si="3"/>
        <v>0</v>
      </c>
      <c r="BL22" s="29">
        <f t="shared" si="3"/>
        <v>0</v>
      </c>
      <c r="BM22" s="29">
        <f t="shared" si="3"/>
        <v>0</v>
      </c>
      <c r="BN22" s="29">
        <f t="shared" si="3"/>
        <v>0</v>
      </c>
      <c r="BO22" s="29">
        <f t="shared" si="3"/>
        <v>0</v>
      </c>
      <c r="BP22" s="29">
        <f t="shared" si="3"/>
        <v>7.9936057773011271E-14</v>
      </c>
      <c r="BQ22" s="29">
        <f t="shared" si="3"/>
        <v>0</v>
      </c>
      <c r="BR22" s="29">
        <f t="shared" si="3"/>
        <v>0</v>
      </c>
      <c r="BS22" s="29">
        <f t="shared" si="3"/>
        <v>0</v>
      </c>
      <c r="BT22" s="29">
        <f t="shared" si="4"/>
        <v>0</v>
      </c>
      <c r="BU22" s="29">
        <f t="shared" si="2"/>
        <v>0</v>
      </c>
      <c r="BV22" s="29">
        <f t="shared" si="2"/>
        <v>0</v>
      </c>
      <c r="BW22" s="29">
        <f t="shared" si="2"/>
        <v>0</v>
      </c>
      <c r="BX22" s="29">
        <f t="shared" si="2"/>
        <v>0</v>
      </c>
      <c r="BY22" s="29">
        <f t="shared" si="2"/>
        <v>0</v>
      </c>
      <c r="BZ22" s="29">
        <f t="shared" si="2"/>
        <v>0</v>
      </c>
      <c r="CA22" s="29">
        <f t="shared" si="2"/>
        <v>0</v>
      </c>
      <c r="CB22" s="30">
        <f t="shared" si="2"/>
        <v>0</v>
      </c>
    </row>
    <row r="23" spans="1:80" x14ac:dyDescent="0.25">
      <c r="A23" s="36" t="s">
        <v>199</v>
      </c>
      <c r="B23" s="47">
        <f>SUMIFS(FastClose!$H$3:$H$20000,FastClose!$K$3:$K$20000,$A23,FastClose!$G$3:$G$20000,B$3,FastClose!$D$3:$D$20000,$A$3)</f>
        <v>414626.82000000076</v>
      </c>
      <c r="C23" s="31">
        <f>SUMIFS(FastClose!$H$3:$H$20000,FastClose!$K$3:$K$20000,$A23,FastClose!$G$3:$G$20000,C$3,FastClose!$D$3:$D$20000,$A$3)</f>
        <v>3014648.1000002311</v>
      </c>
      <c r="D23" s="31">
        <f>SUMIFS(FastClose!$H$3:$H$20000,FastClose!$K$3:$K$20000,$A23,FastClose!$G$3:$G$20000,D$3,FastClose!$D$3:$D$20000,$A$3)</f>
        <v>580619.59999999846</v>
      </c>
      <c r="E23" s="31">
        <f>SUMIFS(FastClose!$H$3:$H$20000,FastClose!$K$3:$K$20000,$A23,FastClose!$G$3:$G$20000,E$3,FastClose!$D$3:$D$20000,$A$3)</f>
        <v>160325.03999999963</v>
      </c>
      <c r="F23" s="31">
        <f>SUMIFS(FastClose!$H$3:$H$20000,FastClose!$K$3:$K$20000,$A23,FastClose!$G$3:$G$20000,F$3,FastClose!$D$3:$D$20000,$A$3)</f>
        <v>61306.070000000094</v>
      </c>
      <c r="G23" s="31">
        <f>SUMIFS(FastClose!$H$3:$H$20000,FastClose!$K$3:$K$20000,$A23,FastClose!$G$3:$G$20000,G$3,FastClose!$D$3:$D$20000,$A$3)</f>
        <v>47381.010000000017</v>
      </c>
      <c r="H23" s="31">
        <f>SUMIFS(FastClose!$H$3:$H$20000,FastClose!$K$3:$K$20000,$A23,FastClose!$G$3:$G$20000,H$3,FastClose!$D$3:$D$20000,$A$3)</f>
        <v>27664.009999999984</v>
      </c>
      <c r="I23" s="31">
        <f>SUMIFS(FastClose!$H$3:$H$20000,FastClose!$K$3:$K$20000,$A23,FastClose!$G$3:$G$20000,I$3,FastClose!$D$3:$D$20000,$A$3)</f>
        <v>25307.760000000009</v>
      </c>
      <c r="J23" s="31">
        <f>SUMIFS(FastClose!$H$3:$H$20000,FastClose!$K$3:$K$20000,$A23,FastClose!$G$3:$G$20000,J$3,FastClose!$D$3:$D$20000,$A$3)</f>
        <v>10733.189999999993</v>
      </c>
      <c r="K23" s="31">
        <f>SUMIFS(FastClose!$H$3:$H$20000,FastClose!$K$3:$K$20000,$A23,FastClose!$G$3:$G$20000,K$3,FastClose!$D$3:$D$20000,$A$3)</f>
        <v>8189.2300000000014</v>
      </c>
      <c r="L23" s="31">
        <f>SUMIFS(FastClose!$H$3:$H$20000,FastClose!$K$3:$K$20000,$A23,FastClose!$G$3:$G$20000,L$3,FastClose!$D$3:$D$20000,$A$3)</f>
        <v>6592.8600000000042</v>
      </c>
      <c r="M23" s="31">
        <f>SUMIFS(FastClose!$H$3:$H$20000,FastClose!$K$3:$K$20000,$A23,FastClose!$G$3:$G$20000,M$3,FastClose!$D$3:$D$20000,$A$3)</f>
        <v>4504.66</v>
      </c>
      <c r="N23" s="31">
        <f>SUMIFS(FastClose!$H$3:$H$20000,FastClose!$K$3:$K$20000,$A23,FastClose!$G$3:$G$20000,N$3,FastClose!$D$3:$D$20000,$A$3)</f>
        <v>1105.3300000000033</v>
      </c>
      <c r="O23" s="31">
        <f>SUMIFS(FastClose!$H$3:$H$20000,FastClose!$K$3:$K$20000,$A23,FastClose!$G$3:$G$20000,O$3,FastClose!$D$3:$D$20000,$A$3)</f>
        <v>-1337.6099999999983</v>
      </c>
      <c r="P23" s="31">
        <f>SUMIFS(FastClose!$H$3:$H$20000,FastClose!$K$3:$K$20000,$A23,FastClose!$G$3:$G$20000,P$3,FastClose!$D$3:$D$20000,$A$3)</f>
        <v>-1387.3500000000001</v>
      </c>
      <c r="Q23" s="31">
        <f>SUMIFS(FastClose!$H$3:$H$20000,FastClose!$K$3:$K$20000,$A23,FastClose!$G$3:$G$20000,Q$3,FastClose!$D$3:$D$20000,$A$3)</f>
        <v>-394.77000000000038</v>
      </c>
      <c r="R23" s="31">
        <f>SUMIFS(FastClose!$H$3:$H$20000,FastClose!$K$3:$K$20000,$A23,FastClose!$G$3:$G$20000,R$3,FastClose!$D$3:$D$20000,$A$3)</f>
        <v>-2209.75</v>
      </c>
      <c r="S23" s="31">
        <f>SUMIFS(FastClose!$H$3:$H$20000,FastClose!$K$3:$K$20000,$A23,FastClose!$G$3:$G$20000,S$3,FastClose!$D$3:$D$20000,$A$3)</f>
        <v>1984.4799999999987</v>
      </c>
      <c r="T23" s="31">
        <f>SUMIFS(FastClose!$H$3:$H$20000,FastClose!$K$3:$K$20000,$A23,FastClose!$G$3:$G$20000,T$3,FastClose!$D$3:$D$20000,$A$3)</f>
        <v>226.81000000000074</v>
      </c>
      <c r="U23" s="31">
        <f>SUMIFS(FastClose!$H$3:$H$20000,FastClose!$K$3:$K$20000,$A23,FastClose!$G$3:$G$20000,U$3,FastClose!$D$3:$D$20000,$A$3)</f>
        <v>-456.91</v>
      </c>
      <c r="V23" s="31">
        <f>SUMIFS(FastClose!$H$3:$H$20000,FastClose!$K$3:$K$20000,$A23,FastClose!$G$3:$G$20000,V$3,FastClose!$D$3:$D$20000,$A$3)</f>
        <v>-1184.0899999999999</v>
      </c>
      <c r="W23" s="31">
        <f>SUMIFS(FastClose!$H$3:$H$20000,FastClose!$K$3:$K$20000,$A23,FastClose!$G$3:$G$20000,W$3,FastClose!$D$3:$D$20000,$A$3)</f>
        <v>-1030.44</v>
      </c>
      <c r="X23" s="31">
        <f>SUMIFS(FastClose!$H$3:$H$20000,FastClose!$K$3:$K$20000,$A23,FastClose!$G$3:$G$20000,X$3,FastClose!$D$3:$D$20000,$A$3)</f>
        <v>1433.46</v>
      </c>
      <c r="Y23" s="31">
        <f>SUMIFS(FastClose!$H$3:$H$20000,FastClose!$K$3:$K$20000,$A23,FastClose!$G$3:$G$20000,Y$3,FastClose!$D$3:$D$20000,$A$3)</f>
        <v>-554.11999999999989</v>
      </c>
      <c r="Z23" s="32">
        <f>SUMIFS(FastClose!$H$3:$H$20000,FastClose!$K$3:$K$20000,$A23,FastClose!$G$3:$G$20000,Z$3,FastClose!$D$3:$D$20000,$A$3)</f>
        <v>-5182.4199999999992</v>
      </c>
      <c r="AB23" s="36" t="s">
        <v>199</v>
      </c>
      <c r="AC23" s="47">
        <f>SUMIFS(BISDATA!$L$3:$L$20000,BISDATA!$A$3:$A$20000,$AB23,BISDATA!$M$3:$M$20000,AC$4,BISDATA!$I$3:$I$20000,$AB$3)</f>
        <v>414626.81999999849</v>
      </c>
      <c r="AD23" s="31">
        <f>SUMIFS(BISDATA!$L$3:$L$20000,BISDATA!$A$3:$A$20000,$AB23,BISDATA!$M$3:$M$20000,AD$4,BISDATA!$I$3:$I$20000,$AB$3)</f>
        <v>3014648.1000002688</v>
      </c>
      <c r="AE23" s="31">
        <f>SUMIFS(BISDATA!$L$3:$L$20000,BISDATA!$A$3:$A$20000,$AB23,BISDATA!$M$3:$M$20000,AE$4,BISDATA!$I$3:$I$20000,$AB$3)</f>
        <v>580619.59999999811</v>
      </c>
      <c r="AF23" s="31">
        <f>SUMIFS(BISDATA!$L$3:$L$20000,BISDATA!$A$3:$A$20000,$AB23,BISDATA!$M$3:$M$20000,AF$4,BISDATA!$I$3:$I$20000,$AB$3)</f>
        <v>160325.03999999905</v>
      </c>
      <c r="AG23" s="31">
        <f>SUMIFS(BISDATA!$L$3:$L$20000,BISDATA!$A$3:$A$20000,$AB23,BISDATA!$M$3:$M$20000,AG$4,BISDATA!$I$3:$I$20000,$AB$3)</f>
        <v>61306.070000000036</v>
      </c>
      <c r="AH23" s="31">
        <f>SUMIFS(BISDATA!$L$3:$L$20000,BISDATA!$A$3:$A$20000,$AB23,BISDATA!$M$3:$M$20000,AH$4,BISDATA!$I$3:$I$20000,$AB$3)</f>
        <v>47381.009999999973</v>
      </c>
      <c r="AI23" s="31">
        <f>SUMIFS(BISDATA!$L$3:$L$20000,BISDATA!$A$3:$A$20000,$AB23,BISDATA!$M$3:$M$20000,AI$4,BISDATA!$I$3:$I$20000,$AB$3)</f>
        <v>27664.010000000031</v>
      </c>
      <c r="AJ23" s="31">
        <f>SUMIFS(BISDATA!$L$3:$L$20000,BISDATA!$A$3:$A$20000,$AB23,BISDATA!$M$3:$M$20000,AJ$4,BISDATA!$I$3:$I$20000,$AB$3)</f>
        <v>25307.760000000006</v>
      </c>
      <c r="AK23" s="31">
        <f>SUMIFS(BISDATA!$L$3:$L$20000,BISDATA!$A$3:$A$20000,$AB23,BISDATA!$M$3:$M$20000,AK$4,BISDATA!$I$3:$I$20000,$AB$3)</f>
        <v>10733.19</v>
      </c>
      <c r="AL23" s="31">
        <f>SUMIFS(BISDATA!$L$3:$L$20000,BISDATA!$A$3:$A$20000,$AB23,BISDATA!$M$3:$M$20000,AL$4,BISDATA!$I$3:$I$20000,$AB$3)</f>
        <v>8189.2300000000005</v>
      </c>
      <c r="AM23" s="31">
        <f>SUMIFS(BISDATA!$L$3:$L$20000,BISDATA!$A$3:$A$20000,$AB23,BISDATA!$M$3:$M$20000,AM$4,BISDATA!$I$3:$I$20000,$AB$3)</f>
        <v>6592.8600000000042</v>
      </c>
      <c r="AN23" s="31">
        <f>SUMIFS(BISDATA!$L$3:$L$20000,BISDATA!$A$3:$A$20000,$AB23,BISDATA!$M$3:$M$20000,AN$4,BISDATA!$I$3:$I$20000,$AB$3)</f>
        <v>4504.66</v>
      </c>
      <c r="AO23" s="31">
        <f>SUMIFS(BISDATA!$L$3:$L$20000,BISDATA!$A$3:$A$20000,$AB23,BISDATA!$M$3:$M$20000,AO$4,BISDATA!$I$3:$I$20000,$AB$3)</f>
        <v>1105.3300000000077</v>
      </c>
      <c r="AP23" s="31">
        <f>SUMIFS(BISDATA!$L$3:$L$20000,BISDATA!$A$3:$A$20000,$AB23,BISDATA!$M$3:$M$20000,AP$4,BISDATA!$I$3:$I$20000,$AB$3)</f>
        <v>-1337.6099999999983</v>
      </c>
      <c r="AQ23" s="31">
        <f>SUMIFS(BISDATA!$L$3:$L$20000,BISDATA!$A$3:$A$20000,$AB23,BISDATA!$M$3:$M$20000,AQ$4,BISDATA!$I$3:$I$20000,$AB$3)</f>
        <v>-1387.35</v>
      </c>
      <c r="AR23" s="31">
        <f>SUMIFS(BISDATA!$L$3:$L$20000,BISDATA!$A$3:$A$20000,$AB23,BISDATA!$M$3:$M$20000,AR$4,BISDATA!$I$3:$I$20000,$AB$3)</f>
        <v>-394.7699999999997</v>
      </c>
      <c r="AS23" s="31">
        <f>SUMIFS(BISDATA!$L$3:$L$20000,BISDATA!$A$3:$A$20000,$AB23,BISDATA!$M$3:$M$20000,AS$4,BISDATA!$I$3:$I$20000,$AB$3)</f>
        <v>-1455.3099999999995</v>
      </c>
      <c r="AT23" s="31">
        <f>SUMIFS(BISDATA!$L$3:$L$20000,BISDATA!$A$3:$A$20000,$AB23,BISDATA!$M$3:$M$20000,AT$4,BISDATA!$I$3:$I$20000,$AB$3)</f>
        <v>1984.4799999999996</v>
      </c>
      <c r="AU23" s="31">
        <f>SUMIFS(BISDATA!$L$3:$L$20000,BISDATA!$A$3:$A$20000,$AB23,BISDATA!$M$3:$M$20000,AU$4,BISDATA!$I$3:$I$20000,$AB$3)</f>
        <v>226.80999999999986</v>
      </c>
      <c r="AV23" s="31">
        <f>SUMIFS(BISDATA!$L$3:$L$20000,BISDATA!$A$3:$A$20000,$AB23,BISDATA!$M$3:$M$20000,AV$4,BISDATA!$I$3:$I$20000,$AB$3)</f>
        <v>-456.91000000000014</v>
      </c>
      <c r="AW23" s="31">
        <f>SUMIFS(BISDATA!$L$3:$L$20000,BISDATA!$A$3:$A$20000,$AB23,BISDATA!$M$3:$M$20000,AW$4,BISDATA!$I$3:$I$20000,$AB$3)</f>
        <v>-1184.0899999999997</v>
      </c>
      <c r="AX23" s="31">
        <f>SUMIFS(BISDATA!$L$3:$L$20000,BISDATA!$A$3:$A$20000,$AB23,BISDATA!$M$3:$M$20000,AX$4,BISDATA!$I$3:$I$20000,$AB$3)</f>
        <v>-1030.4399999999994</v>
      </c>
      <c r="AY23" s="31">
        <f>SUMIFS(BISDATA!$L$3:$L$20000,BISDATA!$A$3:$A$20000,$AB23,BISDATA!$M$3:$M$20000,AY$4,BISDATA!$I$3:$I$20000,$AB$3)</f>
        <v>1433.4600000000003</v>
      </c>
      <c r="AZ23" s="31">
        <f>SUMIFS(BISDATA!$L$3:$L$20000,BISDATA!$A$3:$A$20000,$AB23,BISDATA!$M$3:$M$20000,AZ$4,BISDATA!$I$3:$I$20000,$AB$3)</f>
        <v>-554.12000000000035</v>
      </c>
      <c r="BA23" s="32">
        <f>SUMIFS(BISDATA!$L$3:$L$20000,BISDATA!$A$3:$A$20000,$AB23,BISDATA!$M$3:$M$20000,BA$4,BISDATA!$I$3:$I$20000,$AB$3)</f>
        <v>-5182.42</v>
      </c>
      <c r="BB23" s="58"/>
      <c r="BC23" s="36" t="s">
        <v>199</v>
      </c>
      <c r="BD23" s="47">
        <f t="shared" si="3"/>
        <v>-2.2700987756252289E-9</v>
      </c>
      <c r="BE23" s="31">
        <f t="shared" si="3"/>
        <v>3.771856427192688E-8</v>
      </c>
      <c r="BF23" s="31">
        <f t="shared" si="3"/>
        <v>0</v>
      </c>
      <c r="BG23" s="31">
        <f t="shared" si="3"/>
        <v>-5.8207660913467407E-10</v>
      </c>
      <c r="BH23" s="31">
        <f t="shared" si="3"/>
        <v>-5.8207660913467407E-11</v>
      </c>
      <c r="BI23" s="31">
        <f t="shared" si="3"/>
        <v>0</v>
      </c>
      <c r="BJ23" s="31">
        <f t="shared" si="3"/>
        <v>4.7293724492192268E-11</v>
      </c>
      <c r="BK23" s="31">
        <f t="shared" si="3"/>
        <v>0</v>
      </c>
      <c r="BL23" s="31">
        <f t="shared" si="3"/>
        <v>0</v>
      </c>
      <c r="BM23" s="31">
        <f t="shared" si="3"/>
        <v>0</v>
      </c>
      <c r="BN23" s="31">
        <f t="shared" si="3"/>
        <v>0</v>
      </c>
      <c r="BO23" s="31">
        <f t="shared" si="3"/>
        <v>0</v>
      </c>
      <c r="BP23" s="31">
        <f t="shared" si="3"/>
        <v>4.3200998334214091E-12</v>
      </c>
      <c r="BQ23" s="31">
        <f t="shared" si="3"/>
        <v>0</v>
      </c>
      <c r="BR23" s="31">
        <f t="shared" si="3"/>
        <v>0</v>
      </c>
      <c r="BS23" s="31">
        <f t="shared" si="3"/>
        <v>6.8212102632969618E-13</v>
      </c>
      <c r="BT23" s="31">
        <f t="shared" si="4"/>
        <v>754.44000000000051</v>
      </c>
      <c r="BU23" s="31">
        <f t="shared" si="2"/>
        <v>0</v>
      </c>
      <c r="BV23" s="31">
        <f t="shared" si="2"/>
        <v>-8.8107299234252423E-13</v>
      </c>
      <c r="BW23" s="31">
        <f t="shared" si="2"/>
        <v>0</v>
      </c>
      <c r="BX23" s="31">
        <f t="shared" si="2"/>
        <v>0</v>
      </c>
      <c r="BY23" s="31">
        <f t="shared" si="2"/>
        <v>0</v>
      </c>
      <c r="BZ23" s="31">
        <f t="shared" si="2"/>
        <v>0</v>
      </c>
      <c r="CA23" s="31">
        <f t="shared" si="2"/>
        <v>0</v>
      </c>
      <c r="CB23" s="32">
        <f t="shared" si="2"/>
        <v>0</v>
      </c>
    </row>
    <row r="24" spans="1:80" x14ac:dyDescent="0.25">
      <c r="A24" s="34" t="s">
        <v>72</v>
      </c>
      <c r="B24" s="48">
        <f>SUMIFS(FastClose!$H$3:$H$20000,FastClose!$K$3:$K$20000,$A24,FastClose!$G$3:$G$20000,B$3,FastClose!$D$3:$D$20000,$A$3)</f>
        <v>7704884.5499999989</v>
      </c>
      <c r="C24" s="27">
        <f>SUMIFS(FastClose!$H$3:$H$20000,FastClose!$K$3:$K$20000,$A24,FastClose!$G$3:$G$20000,C$3,FastClose!$D$3:$D$20000,$A$3)</f>
        <v>7844141.450000003</v>
      </c>
      <c r="D24" s="27">
        <f>SUMIFS(FastClose!$H$3:$H$20000,FastClose!$K$3:$K$20000,$A24,FastClose!$G$3:$G$20000,D$3,FastClose!$D$3:$D$20000,$A$3)</f>
        <v>1718744.81</v>
      </c>
      <c r="E24" s="27">
        <f>SUMIFS(FastClose!$H$3:$H$20000,FastClose!$K$3:$K$20000,$A24,FastClose!$G$3:$G$20000,E$3,FastClose!$D$3:$D$20000,$A$3)</f>
        <v>533985.26</v>
      </c>
      <c r="F24" s="27">
        <f>SUMIFS(FastClose!$H$3:$H$20000,FastClose!$K$3:$K$20000,$A24,FastClose!$G$3:$G$20000,F$3,FastClose!$D$3:$D$20000,$A$3)</f>
        <v>318323.12999999995</v>
      </c>
      <c r="G24" s="27">
        <f>SUMIFS(FastClose!$H$3:$H$20000,FastClose!$K$3:$K$20000,$A24,FastClose!$G$3:$G$20000,G$3,FastClose!$D$3:$D$20000,$A$3)</f>
        <v>300345.52</v>
      </c>
      <c r="H24" s="27">
        <f>SUMIFS(FastClose!$H$3:$H$20000,FastClose!$K$3:$K$20000,$A24,FastClose!$G$3:$G$20000,H$3,FastClose!$D$3:$D$20000,$A$3)</f>
        <v>38168.799999999996</v>
      </c>
      <c r="I24" s="27">
        <f>SUMIFS(FastClose!$H$3:$H$20000,FastClose!$K$3:$K$20000,$A24,FastClose!$G$3:$G$20000,I$3,FastClose!$D$3:$D$20000,$A$3)</f>
        <v>161017.29000000004</v>
      </c>
      <c r="J24" s="27">
        <f>SUMIFS(FastClose!$H$3:$H$20000,FastClose!$K$3:$K$20000,$A24,FastClose!$G$3:$G$20000,J$3,FastClose!$D$3:$D$20000,$A$3)</f>
        <v>40523.869999999995</v>
      </c>
      <c r="K24" s="27">
        <f>SUMIFS(FastClose!$H$3:$H$20000,FastClose!$K$3:$K$20000,$A24,FastClose!$G$3:$G$20000,K$3,FastClose!$D$3:$D$20000,$A$3)</f>
        <v>40920.080000000002</v>
      </c>
      <c r="L24" s="27">
        <f>SUMIFS(FastClose!$H$3:$H$20000,FastClose!$K$3:$K$20000,$A24,FastClose!$G$3:$G$20000,L$3,FastClose!$D$3:$D$20000,$A$3)</f>
        <v>1115.08</v>
      </c>
      <c r="M24" s="27">
        <f>SUMIFS(FastClose!$H$3:$H$20000,FastClose!$K$3:$K$20000,$A24,FastClose!$G$3:$G$20000,M$3,FastClose!$D$3:$D$20000,$A$3)</f>
        <v>10752.340000000002</v>
      </c>
      <c r="N24" s="27">
        <f>SUMIFS(FastClose!$H$3:$H$20000,FastClose!$K$3:$K$20000,$A24,FastClose!$G$3:$G$20000,N$3,FastClose!$D$3:$D$20000,$A$3)</f>
        <v>-22620.36</v>
      </c>
      <c r="O24" s="27">
        <f>SUMIFS(FastClose!$H$3:$H$20000,FastClose!$K$3:$K$20000,$A24,FastClose!$G$3:$G$20000,O$3,FastClose!$D$3:$D$20000,$A$3)</f>
        <v>-7254.8899999999994</v>
      </c>
      <c r="P24" s="27">
        <f>SUMIFS(FastClose!$H$3:$H$20000,FastClose!$K$3:$K$20000,$A24,FastClose!$G$3:$G$20000,P$3,FastClose!$D$3:$D$20000,$A$3)</f>
        <v>1065.5500000000002</v>
      </c>
      <c r="Q24" s="27">
        <f>SUMIFS(FastClose!$H$3:$H$20000,FastClose!$K$3:$K$20000,$A24,FastClose!$G$3:$G$20000,Q$3,FastClose!$D$3:$D$20000,$A$3)</f>
        <v>11305.880000000001</v>
      </c>
      <c r="R24" s="27">
        <f>SUMIFS(FastClose!$H$3:$H$20000,FastClose!$K$3:$K$20000,$A24,FastClose!$G$3:$G$20000,R$3,FastClose!$D$3:$D$20000,$A$3)</f>
        <v>10567.34</v>
      </c>
      <c r="S24" s="27">
        <f>SUMIFS(FastClose!$H$3:$H$20000,FastClose!$K$3:$K$20000,$A24,FastClose!$G$3:$G$20000,S$3,FastClose!$D$3:$D$20000,$A$3)</f>
        <v>10987.980000000001</v>
      </c>
      <c r="T24" s="27">
        <f>SUMIFS(FastClose!$H$3:$H$20000,FastClose!$K$3:$K$20000,$A24,FastClose!$G$3:$G$20000,T$3,FastClose!$D$3:$D$20000,$A$3)</f>
        <v>-2790.88</v>
      </c>
      <c r="U24" s="27">
        <f>SUMIFS(FastClose!$H$3:$H$20000,FastClose!$K$3:$K$20000,$A24,FastClose!$G$3:$G$20000,U$3,FastClose!$D$3:$D$20000,$A$3)</f>
        <v>-1107.3500000000006</v>
      </c>
      <c r="V24" s="27">
        <f>SUMIFS(FastClose!$H$3:$H$20000,FastClose!$K$3:$K$20000,$A24,FastClose!$G$3:$G$20000,V$3,FastClose!$D$3:$D$20000,$A$3)</f>
        <v>2056.9000000000005</v>
      </c>
      <c r="W24" s="27">
        <f>SUMIFS(FastClose!$H$3:$H$20000,FastClose!$K$3:$K$20000,$A24,FastClose!$G$3:$G$20000,W$3,FastClose!$D$3:$D$20000,$A$3)</f>
        <v>-1736.3100000000002</v>
      </c>
      <c r="X24" s="27">
        <f>SUMIFS(FastClose!$H$3:$H$20000,FastClose!$K$3:$K$20000,$A24,FastClose!$G$3:$G$20000,X$3,FastClose!$D$3:$D$20000,$A$3)</f>
        <v>7433.68</v>
      </c>
      <c r="Y24" s="27">
        <f>SUMIFS(FastClose!$H$3:$H$20000,FastClose!$K$3:$K$20000,$A24,FastClose!$G$3:$G$20000,Y$3,FastClose!$D$3:$D$20000,$A$3)</f>
        <v>31838.519999999997</v>
      </c>
      <c r="Z24" s="28">
        <f>SUMIFS(FastClose!$H$3:$H$20000,FastClose!$K$3:$K$20000,$A24,FastClose!$G$3:$G$20000,Z$3,FastClose!$D$3:$D$20000,$A$3)</f>
        <v>22656.86</v>
      </c>
      <c r="AB24" s="34" t="s">
        <v>72</v>
      </c>
      <c r="AC24" s="48">
        <f>SUMIFS(BISDATA!$L$3:$L$20000,BISDATA!$A$3:$A$20000,$AB24,BISDATA!$M$3:$M$20000,AC$4,BISDATA!$I$3:$I$20000,$AB$3)</f>
        <v>7704884.5499999877</v>
      </c>
      <c r="AD24" s="27">
        <f>SUMIFS(BISDATA!$L$3:$L$20000,BISDATA!$A$3:$A$20000,$AB24,BISDATA!$M$3:$M$20000,AD$4,BISDATA!$I$3:$I$20000,$AB$3)</f>
        <v>7844141.4500000067</v>
      </c>
      <c r="AE24" s="27">
        <f>SUMIFS(BISDATA!$L$3:$L$20000,BISDATA!$A$3:$A$20000,$AB24,BISDATA!$M$3:$M$20000,AE$4,BISDATA!$I$3:$I$20000,$AB$3)</f>
        <v>1718744.81</v>
      </c>
      <c r="AF24" s="27">
        <f>SUMIFS(BISDATA!$L$3:$L$20000,BISDATA!$A$3:$A$20000,$AB24,BISDATA!$M$3:$M$20000,AF$4,BISDATA!$I$3:$I$20000,$AB$3)</f>
        <v>533985.26000000013</v>
      </c>
      <c r="AG24" s="27">
        <f>SUMIFS(BISDATA!$L$3:$L$20000,BISDATA!$A$3:$A$20000,$AB24,BISDATA!$M$3:$M$20000,AG$4,BISDATA!$I$3:$I$20000,$AB$3)</f>
        <v>318323.12999999989</v>
      </c>
      <c r="AH24" s="27">
        <f>SUMIFS(BISDATA!$L$3:$L$20000,BISDATA!$A$3:$A$20000,$AB24,BISDATA!$M$3:$M$20000,AH$4,BISDATA!$I$3:$I$20000,$AB$3)</f>
        <v>300345.52</v>
      </c>
      <c r="AI24" s="27">
        <f>SUMIFS(BISDATA!$L$3:$L$20000,BISDATA!$A$3:$A$20000,$AB24,BISDATA!$M$3:$M$20000,AI$4,BISDATA!$I$3:$I$20000,$AB$3)</f>
        <v>38168.80000000001</v>
      </c>
      <c r="AJ24" s="27">
        <f>SUMIFS(BISDATA!$L$3:$L$20000,BISDATA!$A$3:$A$20000,$AB24,BISDATA!$M$3:$M$20000,AJ$4,BISDATA!$I$3:$I$20000,$AB$3)</f>
        <v>161017.29</v>
      </c>
      <c r="AK24" s="27">
        <f>SUMIFS(BISDATA!$L$3:$L$20000,BISDATA!$A$3:$A$20000,$AB24,BISDATA!$M$3:$M$20000,AK$4,BISDATA!$I$3:$I$20000,$AB$3)</f>
        <v>40523.869999999995</v>
      </c>
      <c r="AL24" s="27">
        <f>SUMIFS(BISDATA!$L$3:$L$20000,BISDATA!$A$3:$A$20000,$AB24,BISDATA!$M$3:$M$20000,AL$4,BISDATA!$I$3:$I$20000,$AB$3)</f>
        <v>40920.080000000002</v>
      </c>
      <c r="AM24" s="27">
        <f>SUMIFS(BISDATA!$L$3:$L$20000,BISDATA!$A$3:$A$20000,$AB24,BISDATA!$M$3:$M$20000,AM$4,BISDATA!$I$3:$I$20000,$AB$3)</f>
        <v>1115.0800000000054</v>
      </c>
      <c r="AN24" s="27">
        <f>SUMIFS(BISDATA!$L$3:$L$20000,BISDATA!$A$3:$A$20000,$AB24,BISDATA!$M$3:$M$20000,AN$4,BISDATA!$I$3:$I$20000,$AB$3)</f>
        <v>10752.340000000002</v>
      </c>
      <c r="AO24" s="27">
        <f>SUMIFS(BISDATA!$L$3:$L$20000,BISDATA!$A$3:$A$20000,$AB24,BISDATA!$M$3:$M$20000,AO$4,BISDATA!$I$3:$I$20000,$AB$3)</f>
        <v>-22620.359999999993</v>
      </c>
      <c r="AP24" s="27">
        <f>SUMIFS(BISDATA!$L$3:$L$20000,BISDATA!$A$3:$A$20000,$AB24,BISDATA!$M$3:$M$20000,AP$4,BISDATA!$I$3:$I$20000,$AB$3)</f>
        <v>-7244.9099999999953</v>
      </c>
      <c r="AQ24" s="27">
        <f>SUMIFS(BISDATA!$L$3:$L$20000,BISDATA!$A$3:$A$20000,$AB24,BISDATA!$M$3:$M$20000,AQ$4,BISDATA!$I$3:$I$20000,$AB$3)</f>
        <v>2584.5</v>
      </c>
      <c r="AR24" s="27">
        <f>SUMIFS(BISDATA!$L$3:$L$20000,BISDATA!$A$3:$A$20000,$AB24,BISDATA!$M$3:$M$20000,AR$4,BISDATA!$I$3:$I$20000,$AB$3)</f>
        <v>12835.880000000001</v>
      </c>
      <c r="AS24" s="27">
        <f>SUMIFS(BISDATA!$L$3:$L$20000,BISDATA!$A$3:$A$20000,$AB24,BISDATA!$M$3:$M$20000,AS$4,BISDATA!$I$3:$I$20000,$AB$3)</f>
        <v>2032.5599999999986</v>
      </c>
      <c r="AT24" s="27">
        <f>SUMIFS(BISDATA!$L$3:$L$20000,BISDATA!$A$3:$A$20000,$AB24,BISDATA!$M$3:$M$20000,AT$4,BISDATA!$I$3:$I$20000,$AB$3)</f>
        <v>10987.98</v>
      </c>
      <c r="AU24" s="27">
        <f>SUMIFS(BISDATA!$L$3:$L$20000,BISDATA!$A$3:$A$20000,$AB24,BISDATA!$M$3:$M$20000,AU$4,BISDATA!$I$3:$I$20000,$AB$3)</f>
        <v>-2790.88</v>
      </c>
      <c r="AV24" s="27">
        <f>SUMIFS(BISDATA!$L$3:$L$20000,BISDATA!$A$3:$A$20000,$AB24,BISDATA!$M$3:$M$20000,AV$4,BISDATA!$I$3:$I$20000,$AB$3)</f>
        <v>-1091.3300000000002</v>
      </c>
      <c r="AW24" s="27">
        <f>SUMIFS(BISDATA!$L$3:$L$20000,BISDATA!$A$3:$A$20000,$AB24,BISDATA!$M$3:$M$20000,AW$4,BISDATA!$I$3:$I$20000,$AB$3)</f>
        <v>2056.9</v>
      </c>
      <c r="AX24" s="27">
        <f>SUMIFS(BISDATA!$L$3:$L$20000,BISDATA!$A$3:$A$20000,$AB24,BISDATA!$M$3:$M$20000,AX$4,BISDATA!$I$3:$I$20000,$AB$3)</f>
        <v>-1736.31</v>
      </c>
      <c r="AY24" s="27">
        <f>SUMIFS(BISDATA!$L$3:$L$20000,BISDATA!$A$3:$A$20000,$AB24,BISDATA!$M$3:$M$20000,AY$4,BISDATA!$I$3:$I$20000,$AB$3)</f>
        <v>7433.6799999999994</v>
      </c>
      <c r="AZ24" s="27">
        <f>SUMIFS(BISDATA!$L$3:$L$20000,BISDATA!$A$3:$A$20000,$AB24,BISDATA!$M$3:$M$20000,AZ$4,BISDATA!$I$3:$I$20000,$AB$3)</f>
        <v>31838.519999999993</v>
      </c>
      <c r="BA24" s="28">
        <f>SUMIFS(BISDATA!$L$3:$L$20000,BISDATA!$A$3:$A$20000,$AB24,BISDATA!$M$3:$M$20000,BA$4,BISDATA!$I$3:$I$20000,$AB$3)</f>
        <v>22656.859999999993</v>
      </c>
      <c r="BB24" s="58"/>
      <c r="BC24" s="34" t="s">
        <v>72</v>
      </c>
      <c r="BD24" s="48">
        <f t="shared" si="3"/>
        <v>-1.1175870895385742E-8</v>
      </c>
      <c r="BE24" s="27">
        <f t="shared" si="3"/>
        <v>0</v>
      </c>
      <c r="BF24" s="27">
        <f t="shared" si="3"/>
        <v>0</v>
      </c>
      <c r="BG24" s="27">
        <f t="shared" si="3"/>
        <v>0</v>
      </c>
      <c r="BH24" s="27">
        <f t="shared" si="3"/>
        <v>0</v>
      </c>
      <c r="BI24" s="27">
        <f t="shared" si="3"/>
        <v>0</v>
      </c>
      <c r="BJ24" s="27">
        <f t="shared" si="3"/>
        <v>0</v>
      </c>
      <c r="BK24" s="27">
        <f t="shared" si="3"/>
        <v>0</v>
      </c>
      <c r="BL24" s="27">
        <f t="shared" si="3"/>
        <v>0</v>
      </c>
      <c r="BM24" s="27">
        <f t="shared" si="3"/>
        <v>0</v>
      </c>
      <c r="BN24" s="27">
        <f t="shared" si="3"/>
        <v>5.4569682106375694E-12</v>
      </c>
      <c r="BO24" s="27">
        <f t="shared" si="3"/>
        <v>0</v>
      </c>
      <c r="BP24" s="27">
        <f t="shared" si="3"/>
        <v>0</v>
      </c>
      <c r="BQ24" s="27">
        <f t="shared" si="3"/>
        <v>9.9800000000041109</v>
      </c>
      <c r="BR24" s="27">
        <f t="shared" si="3"/>
        <v>1518.9499999999998</v>
      </c>
      <c r="BS24" s="27">
        <f t="shared" si="3"/>
        <v>1530</v>
      </c>
      <c r="BT24" s="27">
        <f t="shared" si="4"/>
        <v>-8534.7800000000025</v>
      </c>
      <c r="BU24" s="27">
        <f t="shared" si="2"/>
        <v>0</v>
      </c>
      <c r="BV24" s="27">
        <f t="shared" si="2"/>
        <v>0</v>
      </c>
      <c r="BW24" s="27">
        <f t="shared" si="2"/>
        <v>16.020000000000437</v>
      </c>
      <c r="BX24" s="27">
        <f t="shared" si="2"/>
        <v>0</v>
      </c>
      <c r="BY24" s="27">
        <f t="shared" si="2"/>
        <v>0</v>
      </c>
      <c r="BZ24" s="27">
        <f t="shared" si="2"/>
        <v>0</v>
      </c>
      <c r="CA24" s="27">
        <f t="shared" si="2"/>
        <v>0</v>
      </c>
      <c r="CB24" s="28">
        <f t="shared" si="2"/>
        <v>0</v>
      </c>
    </row>
    <row r="25" spans="1:80" x14ac:dyDescent="0.25">
      <c r="A25" s="35" t="s">
        <v>91</v>
      </c>
      <c r="B25" s="46">
        <f>SUMIFS(FastClose!$H$3:$H$20000,FastClose!$K$3:$K$20000,$A25,FastClose!$G$3:$G$20000,B$3,FastClose!$D$3:$D$20000,$A$3)</f>
        <v>674482.16</v>
      </c>
      <c r="C25" s="29">
        <f>SUMIFS(FastClose!$H$3:$H$20000,FastClose!$K$3:$K$20000,$A25,FastClose!$G$3:$G$20000,C$3,FastClose!$D$3:$D$20000,$A$3)</f>
        <v>686324.82</v>
      </c>
      <c r="D25" s="29">
        <f>SUMIFS(FastClose!$H$3:$H$20000,FastClose!$K$3:$K$20000,$A25,FastClose!$G$3:$G$20000,D$3,FastClose!$D$3:$D$20000,$A$3)</f>
        <v>118962.13000000002</v>
      </c>
      <c r="E25" s="29">
        <f>SUMIFS(FastClose!$H$3:$H$20000,FastClose!$K$3:$K$20000,$A25,FastClose!$G$3:$G$20000,E$3,FastClose!$D$3:$D$20000,$A$3)</f>
        <v>64892.119999999995</v>
      </c>
      <c r="F25" s="29">
        <f>SUMIFS(FastClose!$H$3:$H$20000,FastClose!$K$3:$K$20000,$A25,FastClose!$G$3:$G$20000,F$3,FastClose!$D$3:$D$20000,$A$3)</f>
        <v>32805.299999999988</v>
      </c>
      <c r="G25" s="29">
        <f>SUMIFS(FastClose!$H$3:$H$20000,FastClose!$K$3:$K$20000,$A25,FastClose!$G$3:$G$20000,G$3,FastClose!$D$3:$D$20000,$A$3)</f>
        <v>18445.86</v>
      </c>
      <c r="H25" s="29">
        <f>SUMIFS(FastClose!$H$3:$H$20000,FastClose!$K$3:$K$20000,$A25,FastClose!$G$3:$G$20000,H$3,FastClose!$D$3:$D$20000,$A$3)</f>
        <v>4546.130000000001</v>
      </c>
      <c r="I25" s="29">
        <f>SUMIFS(FastClose!$H$3:$H$20000,FastClose!$K$3:$K$20000,$A25,FastClose!$G$3:$G$20000,I$3,FastClose!$D$3:$D$20000,$A$3)</f>
        <v>-1979.88</v>
      </c>
      <c r="J25" s="29">
        <f>SUMIFS(FastClose!$H$3:$H$20000,FastClose!$K$3:$K$20000,$A25,FastClose!$G$3:$G$20000,J$3,FastClose!$D$3:$D$20000,$A$3)</f>
        <v>-6839.54</v>
      </c>
      <c r="K25" s="29">
        <f>SUMIFS(FastClose!$H$3:$H$20000,FastClose!$K$3:$K$20000,$A25,FastClose!$G$3:$G$20000,K$3,FastClose!$D$3:$D$20000,$A$3)</f>
        <v>6242.25</v>
      </c>
      <c r="L25" s="29">
        <f>SUMIFS(FastClose!$H$3:$H$20000,FastClose!$K$3:$K$20000,$A25,FastClose!$G$3:$G$20000,L$3,FastClose!$D$3:$D$20000,$A$3)</f>
        <v>561.41000000000008</v>
      </c>
      <c r="M25" s="29">
        <f>SUMIFS(FastClose!$H$3:$H$20000,FastClose!$K$3:$K$20000,$A25,FastClose!$G$3:$G$20000,M$3,FastClose!$D$3:$D$20000,$A$3)</f>
        <v>877.54</v>
      </c>
      <c r="N25" s="29">
        <f>SUMIFS(FastClose!$H$3:$H$20000,FastClose!$K$3:$K$20000,$A25,FastClose!$G$3:$G$20000,N$3,FastClose!$D$3:$D$20000,$A$3)</f>
        <v>4893.62</v>
      </c>
      <c r="O25" s="29">
        <f>SUMIFS(FastClose!$H$3:$H$20000,FastClose!$K$3:$K$20000,$A25,FastClose!$G$3:$G$20000,O$3,FastClose!$D$3:$D$20000,$A$3)</f>
        <v>-4076.52</v>
      </c>
      <c r="P25" s="29">
        <f>SUMIFS(FastClose!$H$3:$H$20000,FastClose!$K$3:$K$20000,$A25,FastClose!$G$3:$G$20000,P$3,FastClose!$D$3:$D$20000,$A$3)</f>
        <v>4013.6399999999994</v>
      </c>
      <c r="Q25" s="29">
        <f>SUMIFS(FastClose!$H$3:$H$20000,FastClose!$K$3:$K$20000,$A25,FastClose!$G$3:$G$20000,Q$3,FastClose!$D$3:$D$20000,$A$3)</f>
        <v>-367.47</v>
      </c>
      <c r="R25" s="29">
        <f>SUMIFS(FastClose!$H$3:$H$20000,FastClose!$K$3:$K$20000,$A25,FastClose!$G$3:$G$20000,R$3,FastClose!$D$3:$D$20000,$A$3)</f>
        <v>2148.19</v>
      </c>
      <c r="S25" s="29">
        <f>SUMIFS(FastClose!$H$3:$H$20000,FastClose!$K$3:$K$20000,$A25,FastClose!$G$3:$G$20000,S$3,FastClose!$D$3:$D$20000,$A$3)</f>
        <v>-3516.3</v>
      </c>
      <c r="T25" s="29">
        <f>SUMIFS(FastClose!$H$3:$H$20000,FastClose!$K$3:$K$20000,$A25,FastClose!$G$3:$G$20000,T$3,FastClose!$D$3:$D$20000,$A$3)</f>
        <v>-2159.0300000000002</v>
      </c>
      <c r="U25" s="29">
        <f>SUMIFS(FastClose!$H$3:$H$20000,FastClose!$K$3:$K$20000,$A25,FastClose!$G$3:$G$20000,U$3,FastClose!$D$3:$D$20000,$A$3)</f>
        <v>-711.06999999999994</v>
      </c>
      <c r="V25" s="29">
        <f>SUMIFS(FastClose!$H$3:$H$20000,FastClose!$K$3:$K$20000,$A25,FastClose!$G$3:$G$20000,V$3,FastClose!$D$3:$D$20000,$A$3)</f>
        <v>0</v>
      </c>
      <c r="W25" s="29">
        <f>SUMIFS(FastClose!$H$3:$H$20000,FastClose!$K$3:$K$20000,$A25,FastClose!$G$3:$G$20000,W$3,FastClose!$D$3:$D$20000,$A$3)</f>
        <v>0</v>
      </c>
      <c r="X25" s="29">
        <f>SUMIFS(FastClose!$H$3:$H$20000,FastClose!$K$3:$K$20000,$A25,FastClose!$G$3:$G$20000,X$3,FastClose!$D$3:$D$20000,$A$3)</f>
        <v>250</v>
      </c>
      <c r="Y25" s="29">
        <f>SUMIFS(FastClose!$H$3:$H$20000,FastClose!$K$3:$K$20000,$A25,FastClose!$G$3:$G$20000,Y$3,FastClose!$D$3:$D$20000,$A$3)</f>
        <v>0</v>
      </c>
      <c r="Z25" s="30">
        <f>SUMIFS(FastClose!$H$3:$H$20000,FastClose!$K$3:$K$20000,$A25,FastClose!$G$3:$G$20000,Z$3,FastClose!$D$3:$D$20000,$A$3)</f>
        <v>-8040.19</v>
      </c>
      <c r="AB25" s="35" t="s">
        <v>91</v>
      </c>
      <c r="AC25" s="46">
        <f>SUMIFS(BISDATA!$L$3:$L$20000,BISDATA!$A$3:$A$20000,$AB25,BISDATA!$M$3:$M$20000,AC$4,BISDATA!$I$3:$I$20000,$AB$3)</f>
        <v>674482.16000000015</v>
      </c>
      <c r="AD25" s="29">
        <f>SUMIFS(BISDATA!$L$3:$L$20000,BISDATA!$A$3:$A$20000,$AB25,BISDATA!$M$3:$M$20000,AD$4,BISDATA!$I$3:$I$20000,$AB$3)</f>
        <v>686324.8199999996</v>
      </c>
      <c r="AE25" s="29">
        <f>SUMIFS(BISDATA!$L$3:$L$20000,BISDATA!$A$3:$A$20000,$AB25,BISDATA!$M$3:$M$20000,AE$4,BISDATA!$I$3:$I$20000,$AB$3)</f>
        <v>118962.13000000005</v>
      </c>
      <c r="AF25" s="29">
        <f>SUMIFS(BISDATA!$L$3:$L$20000,BISDATA!$A$3:$A$20000,$AB25,BISDATA!$M$3:$M$20000,AF$4,BISDATA!$I$3:$I$20000,$AB$3)</f>
        <v>64892.119999999981</v>
      </c>
      <c r="AG25" s="29">
        <f>SUMIFS(BISDATA!$L$3:$L$20000,BISDATA!$A$3:$A$20000,$AB25,BISDATA!$M$3:$M$20000,AG$4,BISDATA!$I$3:$I$20000,$AB$3)</f>
        <v>32805.299999999974</v>
      </c>
      <c r="AH25" s="29">
        <f>SUMIFS(BISDATA!$L$3:$L$20000,BISDATA!$A$3:$A$20000,$AB25,BISDATA!$M$3:$M$20000,AH$4,BISDATA!$I$3:$I$20000,$AB$3)</f>
        <v>18445.859999999997</v>
      </c>
      <c r="AI25" s="29">
        <f>SUMIFS(BISDATA!$L$3:$L$20000,BISDATA!$A$3:$A$20000,$AB25,BISDATA!$M$3:$M$20000,AI$4,BISDATA!$I$3:$I$20000,$AB$3)</f>
        <v>4546.1300000000019</v>
      </c>
      <c r="AJ25" s="29">
        <f>SUMIFS(BISDATA!$L$3:$L$20000,BISDATA!$A$3:$A$20000,$AB25,BISDATA!$M$3:$M$20000,AJ$4,BISDATA!$I$3:$I$20000,$AB$3)</f>
        <v>-1979.8799999999997</v>
      </c>
      <c r="AK25" s="29">
        <f>SUMIFS(BISDATA!$L$3:$L$20000,BISDATA!$A$3:$A$20000,$AB25,BISDATA!$M$3:$M$20000,AK$4,BISDATA!$I$3:$I$20000,$AB$3)</f>
        <v>-6839.54</v>
      </c>
      <c r="AL25" s="29">
        <f>SUMIFS(BISDATA!$L$3:$L$20000,BISDATA!$A$3:$A$20000,$AB25,BISDATA!$M$3:$M$20000,AL$4,BISDATA!$I$3:$I$20000,$AB$3)</f>
        <v>6242.2500000000009</v>
      </c>
      <c r="AM25" s="29">
        <f>SUMIFS(BISDATA!$L$3:$L$20000,BISDATA!$A$3:$A$20000,$AB25,BISDATA!$M$3:$M$20000,AM$4,BISDATA!$I$3:$I$20000,$AB$3)</f>
        <v>561.4100000000002</v>
      </c>
      <c r="AN25" s="29">
        <f>SUMIFS(BISDATA!$L$3:$L$20000,BISDATA!$A$3:$A$20000,$AB25,BISDATA!$M$3:$M$20000,AN$4,BISDATA!$I$3:$I$20000,$AB$3)</f>
        <v>877.54</v>
      </c>
      <c r="AO25" s="29">
        <f>SUMIFS(BISDATA!$L$3:$L$20000,BISDATA!$A$3:$A$20000,$AB25,BISDATA!$M$3:$M$20000,AO$4,BISDATA!$I$3:$I$20000,$AB$3)</f>
        <v>4893.6200000000008</v>
      </c>
      <c r="AP25" s="29">
        <f>SUMIFS(BISDATA!$L$3:$L$20000,BISDATA!$A$3:$A$20000,$AB25,BISDATA!$M$3:$M$20000,AP$4,BISDATA!$I$3:$I$20000,$AB$3)</f>
        <v>-4076.5199999999995</v>
      </c>
      <c r="AQ25" s="29">
        <f>SUMIFS(BISDATA!$L$3:$L$20000,BISDATA!$A$3:$A$20000,$AB25,BISDATA!$M$3:$M$20000,AQ$4,BISDATA!$I$3:$I$20000,$AB$3)</f>
        <v>4013.639999999999</v>
      </c>
      <c r="AR25" s="29">
        <f>SUMIFS(BISDATA!$L$3:$L$20000,BISDATA!$A$3:$A$20000,$AB25,BISDATA!$M$3:$M$20000,AR$4,BISDATA!$I$3:$I$20000,$AB$3)</f>
        <v>-367.47</v>
      </c>
      <c r="AS25" s="29">
        <f>SUMIFS(BISDATA!$L$3:$L$20000,BISDATA!$A$3:$A$20000,$AB25,BISDATA!$M$3:$M$20000,AS$4,BISDATA!$I$3:$I$20000,$AB$3)</f>
        <v>2148.1899999999996</v>
      </c>
      <c r="AT25" s="29">
        <f>SUMIFS(BISDATA!$L$3:$L$20000,BISDATA!$A$3:$A$20000,$AB25,BISDATA!$M$3:$M$20000,AT$4,BISDATA!$I$3:$I$20000,$AB$3)</f>
        <v>-3516.3</v>
      </c>
      <c r="AU25" s="29">
        <f>SUMIFS(BISDATA!$L$3:$L$20000,BISDATA!$A$3:$A$20000,$AB25,BISDATA!$M$3:$M$20000,AU$4,BISDATA!$I$3:$I$20000,$AB$3)</f>
        <v>-2159.0300000000002</v>
      </c>
      <c r="AV25" s="29">
        <f>SUMIFS(BISDATA!$L$3:$L$20000,BISDATA!$A$3:$A$20000,$AB25,BISDATA!$M$3:$M$20000,AV$4,BISDATA!$I$3:$I$20000,$AB$3)</f>
        <v>-711.06999999999982</v>
      </c>
      <c r="AW25" s="29">
        <f>SUMIFS(BISDATA!$L$3:$L$20000,BISDATA!$A$3:$A$20000,$AB25,BISDATA!$M$3:$M$20000,AW$4,BISDATA!$I$3:$I$20000,$AB$3)</f>
        <v>0</v>
      </c>
      <c r="AX25" s="29">
        <f>SUMIFS(BISDATA!$L$3:$L$20000,BISDATA!$A$3:$A$20000,$AB25,BISDATA!$M$3:$M$20000,AX$4,BISDATA!$I$3:$I$20000,$AB$3)</f>
        <v>0</v>
      </c>
      <c r="AY25" s="29">
        <f>SUMIFS(BISDATA!$L$3:$L$20000,BISDATA!$A$3:$A$20000,$AB25,BISDATA!$M$3:$M$20000,AY$4,BISDATA!$I$3:$I$20000,$AB$3)</f>
        <v>250</v>
      </c>
      <c r="AZ25" s="29">
        <f>SUMIFS(BISDATA!$L$3:$L$20000,BISDATA!$A$3:$A$20000,$AB25,BISDATA!$M$3:$M$20000,AZ$4,BISDATA!$I$3:$I$20000,$AB$3)</f>
        <v>0</v>
      </c>
      <c r="BA25" s="30">
        <f>SUMIFS(BISDATA!$L$3:$L$20000,BISDATA!$A$3:$A$20000,$AB25,BISDATA!$M$3:$M$20000,BA$4,BISDATA!$I$3:$I$20000,$AB$3)</f>
        <v>-8040.19</v>
      </c>
      <c r="BB25" s="58"/>
      <c r="BC25" s="35" t="s">
        <v>91</v>
      </c>
      <c r="BD25" s="46">
        <f t="shared" si="3"/>
        <v>0</v>
      </c>
      <c r="BE25" s="29">
        <f t="shared" si="3"/>
        <v>0</v>
      </c>
      <c r="BF25" s="29">
        <f t="shared" si="3"/>
        <v>0</v>
      </c>
      <c r="BG25" s="29">
        <f t="shared" si="3"/>
        <v>0</v>
      </c>
      <c r="BH25" s="29">
        <f t="shared" si="3"/>
        <v>0</v>
      </c>
      <c r="BI25" s="29">
        <f t="shared" si="3"/>
        <v>0</v>
      </c>
      <c r="BJ25" s="29">
        <f t="shared" si="3"/>
        <v>0</v>
      </c>
      <c r="BK25" s="29">
        <f t="shared" si="3"/>
        <v>0</v>
      </c>
      <c r="BL25" s="29">
        <f t="shared" si="3"/>
        <v>0</v>
      </c>
      <c r="BM25" s="29">
        <f t="shared" si="3"/>
        <v>0</v>
      </c>
      <c r="BN25" s="29">
        <f t="shared" si="3"/>
        <v>0</v>
      </c>
      <c r="BO25" s="29">
        <f t="shared" si="3"/>
        <v>0</v>
      </c>
      <c r="BP25" s="29">
        <f t="shared" si="3"/>
        <v>0</v>
      </c>
      <c r="BQ25" s="29">
        <f t="shared" si="3"/>
        <v>0</v>
      </c>
      <c r="BR25" s="29">
        <f t="shared" si="3"/>
        <v>0</v>
      </c>
      <c r="BS25" s="29">
        <f t="shared" si="3"/>
        <v>0</v>
      </c>
      <c r="BT25" s="29">
        <f t="shared" si="4"/>
        <v>0</v>
      </c>
      <c r="BU25" s="29">
        <f t="shared" si="2"/>
        <v>0</v>
      </c>
      <c r="BV25" s="29">
        <f t="shared" si="2"/>
        <v>0</v>
      </c>
      <c r="BW25" s="29">
        <f t="shared" si="2"/>
        <v>0</v>
      </c>
      <c r="BX25" s="29">
        <f t="shared" si="2"/>
        <v>0</v>
      </c>
      <c r="BY25" s="29">
        <f t="shared" si="2"/>
        <v>0</v>
      </c>
      <c r="BZ25" s="29">
        <f t="shared" si="2"/>
        <v>0</v>
      </c>
      <c r="CA25" s="29">
        <f t="shared" si="2"/>
        <v>0</v>
      </c>
      <c r="CB25" s="30">
        <f t="shared" si="2"/>
        <v>0</v>
      </c>
    </row>
    <row r="26" spans="1:80" x14ac:dyDescent="0.25">
      <c r="A26" s="35" t="s">
        <v>171</v>
      </c>
      <c r="B26" s="46">
        <f>SUMIFS(FastClose!$H$3:$H$20000,FastClose!$K$3:$K$20000,$A26,FastClose!$G$3:$G$20000,B$3,FastClose!$D$3:$D$20000,$A$3)</f>
        <v>0</v>
      </c>
      <c r="C26" s="29">
        <f>SUMIFS(FastClose!$H$3:$H$20000,FastClose!$K$3:$K$20000,$A26,FastClose!$G$3:$G$20000,C$3,FastClose!$D$3:$D$20000,$A$3)</f>
        <v>0</v>
      </c>
      <c r="D26" s="29">
        <f>SUMIFS(FastClose!$H$3:$H$20000,FastClose!$K$3:$K$20000,$A26,FastClose!$G$3:$G$20000,D$3,FastClose!$D$3:$D$20000,$A$3)</f>
        <v>0</v>
      </c>
      <c r="E26" s="29">
        <f>SUMIFS(FastClose!$H$3:$H$20000,FastClose!$K$3:$K$20000,$A26,FastClose!$G$3:$G$20000,E$3,FastClose!$D$3:$D$20000,$A$3)</f>
        <v>0</v>
      </c>
      <c r="F26" s="29">
        <f>SUMIFS(FastClose!$H$3:$H$20000,FastClose!$K$3:$K$20000,$A26,FastClose!$G$3:$G$20000,F$3,FastClose!$D$3:$D$20000,$A$3)</f>
        <v>0</v>
      </c>
      <c r="G26" s="29">
        <f>SUMIFS(FastClose!$H$3:$H$20000,FastClose!$K$3:$K$20000,$A26,FastClose!$G$3:$G$20000,G$3,FastClose!$D$3:$D$20000,$A$3)</f>
        <v>0</v>
      </c>
      <c r="H26" s="29">
        <f>SUMIFS(FastClose!$H$3:$H$20000,FastClose!$K$3:$K$20000,$A26,FastClose!$G$3:$G$20000,H$3,FastClose!$D$3:$D$20000,$A$3)</f>
        <v>0</v>
      </c>
      <c r="I26" s="29">
        <f>SUMIFS(FastClose!$H$3:$H$20000,FastClose!$K$3:$K$20000,$A26,FastClose!$G$3:$G$20000,I$3,FastClose!$D$3:$D$20000,$A$3)</f>
        <v>0</v>
      </c>
      <c r="J26" s="29">
        <f>SUMIFS(FastClose!$H$3:$H$20000,FastClose!$K$3:$K$20000,$A26,FastClose!$G$3:$G$20000,J$3,FastClose!$D$3:$D$20000,$A$3)</f>
        <v>0</v>
      </c>
      <c r="K26" s="29">
        <f>SUMIFS(FastClose!$H$3:$H$20000,FastClose!$K$3:$K$20000,$A26,FastClose!$G$3:$G$20000,K$3,FastClose!$D$3:$D$20000,$A$3)</f>
        <v>0</v>
      </c>
      <c r="L26" s="29">
        <f>SUMIFS(FastClose!$H$3:$H$20000,FastClose!$K$3:$K$20000,$A26,FastClose!$G$3:$G$20000,L$3,FastClose!$D$3:$D$20000,$A$3)</f>
        <v>0</v>
      </c>
      <c r="M26" s="29">
        <f>SUMIFS(FastClose!$H$3:$H$20000,FastClose!$K$3:$K$20000,$A26,FastClose!$G$3:$G$20000,M$3,FastClose!$D$3:$D$20000,$A$3)</f>
        <v>0</v>
      </c>
      <c r="N26" s="29">
        <f>SUMIFS(FastClose!$H$3:$H$20000,FastClose!$K$3:$K$20000,$A26,FastClose!$G$3:$G$20000,N$3,FastClose!$D$3:$D$20000,$A$3)</f>
        <v>0</v>
      </c>
      <c r="O26" s="29">
        <f>SUMIFS(FastClose!$H$3:$H$20000,FastClose!$K$3:$K$20000,$A26,FastClose!$G$3:$G$20000,O$3,FastClose!$D$3:$D$20000,$A$3)</f>
        <v>0</v>
      </c>
      <c r="P26" s="29">
        <f>SUMIFS(FastClose!$H$3:$H$20000,FastClose!$K$3:$K$20000,$A26,FastClose!$G$3:$G$20000,P$3,FastClose!$D$3:$D$20000,$A$3)</f>
        <v>0</v>
      </c>
      <c r="Q26" s="29">
        <f>SUMIFS(FastClose!$H$3:$H$20000,FastClose!$K$3:$K$20000,$A26,FastClose!$G$3:$G$20000,Q$3,FastClose!$D$3:$D$20000,$A$3)</f>
        <v>0</v>
      </c>
      <c r="R26" s="29">
        <f>SUMIFS(FastClose!$H$3:$H$20000,FastClose!$K$3:$K$20000,$A26,FastClose!$G$3:$G$20000,R$3,FastClose!$D$3:$D$20000,$A$3)</f>
        <v>0</v>
      </c>
      <c r="S26" s="29">
        <f>SUMIFS(FastClose!$H$3:$H$20000,FastClose!$K$3:$K$20000,$A26,FastClose!$G$3:$G$20000,S$3,FastClose!$D$3:$D$20000,$A$3)</f>
        <v>0</v>
      </c>
      <c r="T26" s="29">
        <f>SUMIFS(FastClose!$H$3:$H$20000,FastClose!$K$3:$K$20000,$A26,FastClose!$G$3:$G$20000,T$3,FastClose!$D$3:$D$20000,$A$3)</f>
        <v>0</v>
      </c>
      <c r="U26" s="29">
        <f>SUMIFS(FastClose!$H$3:$H$20000,FastClose!$K$3:$K$20000,$A26,FastClose!$G$3:$G$20000,U$3,FastClose!$D$3:$D$20000,$A$3)</f>
        <v>0</v>
      </c>
      <c r="V26" s="29">
        <f>SUMIFS(FastClose!$H$3:$H$20000,FastClose!$K$3:$K$20000,$A26,FastClose!$G$3:$G$20000,V$3,FastClose!$D$3:$D$20000,$A$3)</f>
        <v>0</v>
      </c>
      <c r="W26" s="29">
        <f>SUMIFS(FastClose!$H$3:$H$20000,FastClose!$K$3:$K$20000,$A26,FastClose!$G$3:$G$20000,W$3,FastClose!$D$3:$D$20000,$A$3)</f>
        <v>0</v>
      </c>
      <c r="X26" s="29">
        <f>SUMIFS(FastClose!$H$3:$H$20000,FastClose!$K$3:$K$20000,$A26,FastClose!$G$3:$G$20000,X$3,FastClose!$D$3:$D$20000,$A$3)</f>
        <v>0</v>
      </c>
      <c r="Y26" s="29">
        <f>SUMIFS(FastClose!$H$3:$H$20000,FastClose!$K$3:$K$20000,$A26,FastClose!$G$3:$G$20000,Y$3,FastClose!$D$3:$D$20000,$A$3)</f>
        <v>0</v>
      </c>
      <c r="Z26" s="30">
        <f>SUMIFS(FastClose!$H$3:$H$20000,FastClose!$K$3:$K$20000,$A26,FastClose!$G$3:$G$20000,Z$3,FastClose!$D$3:$D$20000,$A$3)</f>
        <v>0</v>
      </c>
      <c r="AB26" s="35" t="s">
        <v>171</v>
      </c>
      <c r="AC26" s="46">
        <f>SUMIFS(BISDATA!$L$3:$L$20000,BISDATA!$A$3:$A$20000,$AB26,BISDATA!$M$3:$M$20000,AC$4,BISDATA!$I$3:$I$20000,$AB$3)</f>
        <v>0</v>
      </c>
      <c r="AD26" s="29">
        <f>SUMIFS(BISDATA!$L$3:$L$20000,BISDATA!$A$3:$A$20000,$AB26,BISDATA!$M$3:$M$20000,AD$4,BISDATA!$I$3:$I$20000,$AB$3)</f>
        <v>0</v>
      </c>
      <c r="AE26" s="29">
        <f>SUMIFS(BISDATA!$L$3:$L$20000,BISDATA!$A$3:$A$20000,$AB26,BISDATA!$M$3:$M$20000,AE$4,BISDATA!$I$3:$I$20000,$AB$3)</f>
        <v>0</v>
      </c>
      <c r="AF26" s="29">
        <f>SUMIFS(BISDATA!$L$3:$L$20000,BISDATA!$A$3:$A$20000,$AB26,BISDATA!$M$3:$M$20000,AF$4,BISDATA!$I$3:$I$20000,$AB$3)</f>
        <v>0</v>
      </c>
      <c r="AG26" s="29">
        <f>SUMIFS(BISDATA!$L$3:$L$20000,BISDATA!$A$3:$A$20000,$AB26,BISDATA!$M$3:$M$20000,AG$4,BISDATA!$I$3:$I$20000,$AB$3)</f>
        <v>0</v>
      </c>
      <c r="AH26" s="29">
        <f>SUMIFS(BISDATA!$L$3:$L$20000,BISDATA!$A$3:$A$20000,$AB26,BISDATA!$M$3:$M$20000,AH$4,BISDATA!$I$3:$I$20000,$AB$3)</f>
        <v>0</v>
      </c>
      <c r="AI26" s="29">
        <f>SUMIFS(BISDATA!$L$3:$L$20000,BISDATA!$A$3:$A$20000,$AB26,BISDATA!$M$3:$M$20000,AI$4,BISDATA!$I$3:$I$20000,$AB$3)</f>
        <v>0</v>
      </c>
      <c r="AJ26" s="29">
        <f>SUMIFS(BISDATA!$L$3:$L$20000,BISDATA!$A$3:$A$20000,$AB26,BISDATA!$M$3:$M$20000,AJ$4,BISDATA!$I$3:$I$20000,$AB$3)</f>
        <v>0</v>
      </c>
      <c r="AK26" s="29">
        <f>SUMIFS(BISDATA!$L$3:$L$20000,BISDATA!$A$3:$A$20000,$AB26,BISDATA!$M$3:$M$20000,AK$4,BISDATA!$I$3:$I$20000,$AB$3)</f>
        <v>0</v>
      </c>
      <c r="AL26" s="29">
        <f>SUMIFS(BISDATA!$L$3:$L$20000,BISDATA!$A$3:$A$20000,$AB26,BISDATA!$M$3:$M$20000,AL$4,BISDATA!$I$3:$I$20000,$AB$3)</f>
        <v>0</v>
      </c>
      <c r="AM26" s="29">
        <f>SUMIFS(BISDATA!$L$3:$L$20000,BISDATA!$A$3:$A$20000,$AB26,BISDATA!$M$3:$M$20000,AM$4,BISDATA!$I$3:$I$20000,$AB$3)</f>
        <v>0</v>
      </c>
      <c r="AN26" s="29">
        <f>SUMIFS(BISDATA!$L$3:$L$20000,BISDATA!$A$3:$A$20000,$AB26,BISDATA!$M$3:$M$20000,AN$4,BISDATA!$I$3:$I$20000,$AB$3)</f>
        <v>0</v>
      </c>
      <c r="AO26" s="29">
        <f>SUMIFS(BISDATA!$L$3:$L$20000,BISDATA!$A$3:$A$20000,$AB26,BISDATA!$M$3:$M$20000,AO$4,BISDATA!$I$3:$I$20000,$AB$3)</f>
        <v>0</v>
      </c>
      <c r="AP26" s="29">
        <f>SUMIFS(BISDATA!$L$3:$L$20000,BISDATA!$A$3:$A$20000,$AB26,BISDATA!$M$3:$M$20000,AP$4,BISDATA!$I$3:$I$20000,$AB$3)</f>
        <v>0</v>
      </c>
      <c r="AQ26" s="29">
        <f>SUMIFS(BISDATA!$L$3:$L$20000,BISDATA!$A$3:$A$20000,$AB26,BISDATA!$M$3:$M$20000,AQ$4,BISDATA!$I$3:$I$20000,$AB$3)</f>
        <v>0</v>
      </c>
      <c r="AR26" s="29">
        <f>SUMIFS(BISDATA!$L$3:$L$20000,BISDATA!$A$3:$A$20000,$AB26,BISDATA!$M$3:$M$20000,AR$4,BISDATA!$I$3:$I$20000,$AB$3)</f>
        <v>0</v>
      </c>
      <c r="AS26" s="29">
        <f>SUMIFS(BISDATA!$L$3:$L$20000,BISDATA!$A$3:$A$20000,$AB26,BISDATA!$M$3:$M$20000,AS$4,BISDATA!$I$3:$I$20000,$AB$3)</f>
        <v>0</v>
      </c>
      <c r="AT26" s="29">
        <f>SUMIFS(BISDATA!$L$3:$L$20000,BISDATA!$A$3:$A$20000,$AB26,BISDATA!$M$3:$M$20000,AT$4,BISDATA!$I$3:$I$20000,$AB$3)</f>
        <v>0</v>
      </c>
      <c r="AU26" s="29">
        <f>SUMIFS(BISDATA!$L$3:$L$20000,BISDATA!$A$3:$A$20000,$AB26,BISDATA!$M$3:$M$20000,AU$4,BISDATA!$I$3:$I$20000,$AB$3)</f>
        <v>0</v>
      </c>
      <c r="AV26" s="29">
        <f>SUMIFS(BISDATA!$L$3:$L$20000,BISDATA!$A$3:$A$20000,$AB26,BISDATA!$M$3:$M$20000,AV$4,BISDATA!$I$3:$I$20000,$AB$3)</f>
        <v>0</v>
      </c>
      <c r="AW26" s="29">
        <f>SUMIFS(BISDATA!$L$3:$L$20000,BISDATA!$A$3:$A$20000,$AB26,BISDATA!$M$3:$M$20000,AW$4,BISDATA!$I$3:$I$20000,$AB$3)</f>
        <v>0</v>
      </c>
      <c r="AX26" s="29">
        <f>SUMIFS(BISDATA!$L$3:$L$20000,BISDATA!$A$3:$A$20000,$AB26,BISDATA!$M$3:$M$20000,AX$4,BISDATA!$I$3:$I$20000,$AB$3)</f>
        <v>0</v>
      </c>
      <c r="AY26" s="29">
        <f>SUMIFS(BISDATA!$L$3:$L$20000,BISDATA!$A$3:$A$20000,$AB26,BISDATA!$M$3:$M$20000,AY$4,BISDATA!$I$3:$I$20000,$AB$3)</f>
        <v>0</v>
      </c>
      <c r="AZ26" s="29">
        <f>SUMIFS(BISDATA!$L$3:$L$20000,BISDATA!$A$3:$A$20000,$AB26,BISDATA!$M$3:$M$20000,AZ$4,BISDATA!$I$3:$I$20000,$AB$3)</f>
        <v>0</v>
      </c>
      <c r="BA26" s="30">
        <f>SUMIFS(BISDATA!$L$3:$L$20000,BISDATA!$A$3:$A$20000,$AB26,BISDATA!$M$3:$M$20000,BA$4,BISDATA!$I$3:$I$20000,$AB$3)</f>
        <v>0</v>
      </c>
      <c r="BB26" s="58"/>
      <c r="BC26" s="35" t="s">
        <v>171</v>
      </c>
      <c r="BD26" s="46">
        <f t="shared" si="3"/>
        <v>0</v>
      </c>
      <c r="BE26" s="29">
        <f t="shared" si="3"/>
        <v>0</v>
      </c>
      <c r="BF26" s="29">
        <f t="shared" si="3"/>
        <v>0</v>
      </c>
      <c r="BG26" s="29">
        <f t="shared" si="3"/>
        <v>0</v>
      </c>
      <c r="BH26" s="29">
        <f t="shared" si="3"/>
        <v>0</v>
      </c>
      <c r="BI26" s="29">
        <f t="shared" si="3"/>
        <v>0</v>
      </c>
      <c r="BJ26" s="29">
        <f t="shared" si="3"/>
        <v>0</v>
      </c>
      <c r="BK26" s="29">
        <f t="shared" si="3"/>
        <v>0</v>
      </c>
      <c r="BL26" s="29">
        <f t="shared" si="3"/>
        <v>0</v>
      </c>
      <c r="BM26" s="29">
        <f t="shared" si="3"/>
        <v>0</v>
      </c>
      <c r="BN26" s="29">
        <f t="shared" si="3"/>
        <v>0</v>
      </c>
      <c r="BO26" s="29">
        <f t="shared" si="3"/>
        <v>0</v>
      </c>
      <c r="BP26" s="29">
        <f t="shared" si="3"/>
        <v>0</v>
      </c>
      <c r="BQ26" s="29">
        <f t="shared" si="3"/>
        <v>0</v>
      </c>
      <c r="BR26" s="29">
        <f t="shared" si="3"/>
        <v>0</v>
      </c>
      <c r="BS26" s="29">
        <f t="shared" si="3"/>
        <v>0</v>
      </c>
      <c r="BT26" s="29">
        <f t="shared" si="4"/>
        <v>0</v>
      </c>
      <c r="BU26" s="29">
        <f t="shared" si="2"/>
        <v>0</v>
      </c>
      <c r="BV26" s="29">
        <f t="shared" si="2"/>
        <v>0</v>
      </c>
      <c r="BW26" s="29">
        <f t="shared" si="2"/>
        <v>0</v>
      </c>
      <c r="BX26" s="29">
        <f t="shared" si="2"/>
        <v>0</v>
      </c>
      <c r="BY26" s="29">
        <f t="shared" si="2"/>
        <v>0</v>
      </c>
      <c r="BZ26" s="29">
        <f t="shared" si="2"/>
        <v>0</v>
      </c>
      <c r="CA26" s="29">
        <f t="shared" si="2"/>
        <v>0</v>
      </c>
      <c r="CB26" s="30">
        <f t="shared" si="2"/>
        <v>0</v>
      </c>
    </row>
    <row r="27" spans="1:80" x14ac:dyDescent="0.25">
      <c r="A27" s="35" t="s">
        <v>25</v>
      </c>
      <c r="B27" s="46">
        <f>SUMIFS(FastClose!$H$3:$H$20000,FastClose!$K$3:$K$20000,$A27,FastClose!$G$3:$G$20000,B$3,FastClose!$D$3:$D$20000,$A$3)</f>
        <v>0</v>
      </c>
      <c r="C27" s="29">
        <f>SUMIFS(FastClose!$H$3:$H$20000,FastClose!$K$3:$K$20000,$A27,FastClose!$G$3:$G$20000,C$3,FastClose!$D$3:$D$20000,$A$3)</f>
        <v>0</v>
      </c>
      <c r="D27" s="29">
        <f>SUMIFS(FastClose!$H$3:$H$20000,FastClose!$K$3:$K$20000,$A27,FastClose!$G$3:$G$20000,D$3,FastClose!$D$3:$D$20000,$A$3)</f>
        <v>0</v>
      </c>
      <c r="E27" s="29">
        <f>SUMIFS(FastClose!$H$3:$H$20000,FastClose!$K$3:$K$20000,$A27,FastClose!$G$3:$G$20000,E$3,FastClose!$D$3:$D$20000,$A$3)</f>
        <v>0</v>
      </c>
      <c r="F27" s="29">
        <f>SUMIFS(FastClose!$H$3:$H$20000,FastClose!$K$3:$K$20000,$A27,FastClose!$G$3:$G$20000,F$3,FastClose!$D$3:$D$20000,$A$3)</f>
        <v>0</v>
      </c>
      <c r="G27" s="29">
        <f>SUMIFS(FastClose!$H$3:$H$20000,FastClose!$K$3:$K$20000,$A27,FastClose!$G$3:$G$20000,G$3,FastClose!$D$3:$D$20000,$A$3)</f>
        <v>0</v>
      </c>
      <c r="H27" s="29">
        <f>SUMIFS(FastClose!$H$3:$H$20000,FastClose!$K$3:$K$20000,$A27,FastClose!$G$3:$G$20000,H$3,FastClose!$D$3:$D$20000,$A$3)</f>
        <v>0</v>
      </c>
      <c r="I27" s="29">
        <f>SUMIFS(FastClose!$H$3:$H$20000,FastClose!$K$3:$K$20000,$A27,FastClose!$G$3:$G$20000,I$3,FastClose!$D$3:$D$20000,$A$3)</f>
        <v>0</v>
      </c>
      <c r="J27" s="29">
        <f>SUMIFS(FastClose!$H$3:$H$20000,FastClose!$K$3:$K$20000,$A27,FastClose!$G$3:$G$20000,J$3,FastClose!$D$3:$D$20000,$A$3)</f>
        <v>0</v>
      </c>
      <c r="K27" s="29">
        <f>SUMIFS(FastClose!$H$3:$H$20000,FastClose!$K$3:$K$20000,$A27,FastClose!$G$3:$G$20000,K$3,FastClose!$D$3:$D$20000,$A$3)</f>
        <v>0</v>
      </c>
      <c r="L27" s="29">
        <f>SUMIFS(FastClose!$H$3:$H$20000,FastClose!$K$3:$K$20000,$A27,FastClose!$G$3:$G$20000,L$3,FastClose!$D$3:$D$20000,$A$3)</f>
        <v>0</v>
      </c>
      <c r="M27" s="29">
        <f>SUMIFS(FastClose!$H$3:$H$20000,FastClose!$K$3:$K$20000,$A27,FastClose!$G$3:$G$20000,M$3,FastClose!$D$3:$D$20000,$A$3)</f>
        <v>0</v>
      </c>
      <c r="N27" s="29">
        <f>SUMIFS(FastClose!$H$3:$H$20000,FastClose!$K$3:$K$20000,$A27,FastClose!$G$3:$G$20000,N$3,FastClose!$D$3:$D$20000,$A$3)</f>
        <v>0</v>
      </c>
      <c r="O27" s="29">
        <f>SUMIFS(FastClose!$H$3:$H$20000,FastClose!$K$3:$K$20000,$A27,FastClose!$G$3:$G$20000,O$3,FastClose!$D$3:$D$20000,$A$3)</f>
        <v>0</v>
      </c>
      <c r="P27" s="29">
        <f>SUMIFS(FastClose!$H$3:$H$20000,FastClose!$K$3:$K$20000,$A27,FastClose!$G$3:$G$20000,P$3,FastClose!$D$3:$D$20000,$A$3)</f>
        <v>0</v>
      </c>
      <c r="Q27" s="29">
        <f>SUMIFS(FastClose!$H$3:$H$20000,FastClose!$K$3:$K$20000,$A27,FastClose!$G$3:$G$20000,Q$3,FastClose!$D$3:$D$20000,$A$3)</f>
        <v>0</v>
      </c>
      <c r="R27" s="29">
        <f>SUMIFS(FastClose!$H$3:$H$20000,FastClose!$K$3:$K$20000,$A27,FastClose!$G$3:$G$20000,R$3,FastClose!$D$3:$D$20000,$A$3)</f>
        <v>0</v>
      </c>
      <c r="S27" s="29">
        <f>SUMIFS(FastClose!$H$3:$H$20000,FastClose!$K$3:$K$20000,$A27,FastClose!$G$3:$G$20000,S$3,FastClose!$D$3:$D$20000,$A$3)</f>
        <v>0</v>
      </c>
      <c r="T27" s="29">
        <f>SUMIFS(FastClose!$H$3:$H$20000,FastClose!$K$3:$K$20000,$A27,FastClose!$G$3:$G$20000,T$3,FastClose!$D$3:$D$20000,$A$3)</f>
        <v>0</v>
      </c>
      <c r="U27" s="29">
        <f>SUMIFS(FastClose!$H$3:$H$20000,FastClose!$K$3:$K$20000,$A27,FastClose!$G$3:$G$20000,U$3,FastClose!$D$3:$D$20000,$A$3)</f>
        <v>0</v>
      </c>
      <c r="V27" s="29">
        <f>SUMIFS(FastClose!$H$3:$H$20000,FastClose!$K$3:$K$20000,$A27,FastClose!$G$3:$G$20000,V$3,FastClose!$D$3:$D$20000,$A$3)</f>
        <v>0</v>
      </c>
      <c r="W27" s="29">
        <f>SUMIFS(FastClose!$H$3:$H$20000,FastClose!$K$3:$K$20000,$A27,FastClose!$G$3:$G$20000,W$3,FastClose!$D$3:$D$20000,$A$3)</f>
        <v>0</v>
      </c>
      <c r="X27" s="29">
        <f>SUMIFS(FastClose!$H$3:$H$20000,FastClose!$K$3:$K$20000,$A27,FastClose!$G$3:$G$20000,X$3,FastClose!$D$3:$D$20000,$A$3)</f>
        <v>0</v>
      </c>
      <c r="Y27" s="29">
        <f>SUMIFS(FastClose!$H$3:$H$20000,FastClose!$K$3:$K$20000,$A27,FastClose!$G$3:$G$20000,Y$3,FastClose!$D$3:$D$20000,$A$3)</f>
        <v>0</v>
      </c>
      <c r="Z27" s="30">
        <f>SUMIFS(FastClose!$H$3:$H$20000,FastClose!$K$3:$K$20000,$A27,FastClose!$G$3:$G$20000,Z$3,FastClose!$D$3:$D$20000,$A$3)</f>
        <v>0</v>
      </c>
      <c r="AB27" s="35" t="s">
        <v>25</v>
      </c>
      <c r="AC27" s="46">
        <f>SUMIFS(BISDATA!$L$3:$L$20000,BISDATA!$A$3:$A$20000,$AB27,BISDATA!$M$3:$M$20000,AC$4,BISDATA!$I$3:$I$20000,$AB$3)</f>
        <v>0</v>
      </c>
      <c r="AD27" s="29">
        <f>SUMIFS(BISDATA!$L$3:$L$20000,BISDATA!$A$3:$A$20000,$AB27,BISDATA!$M$3:$M$20000,AD$4,BISDATA!$I$3:$I$20000,$AB$3)</f>
        <v>0</v>
      </c>
      <c r="AE27" s="29">
        <f>SUMIFS(BISDATA!$L$3:$L$20000,BISDATA!$A$3:$A$20000,$AB27,BISDATA!$M$3:$M$20000,AE$4,BISDATA!$I$3:$I$20000,$AB$3)</f>
        <v>0</v>
      </c>
      <c r="AF27" s="29">
        <f>SUMIFS(BISDATA!$L$3:$L$20000,BISDATA!$A$3:$A$20000,$AB27,BISDATA!$M$3:$M$20000,AF$4,BISDATA!$I$3:$I$20000,$AB$3)</f>
        <v>0</v>
      </c>
      <c r="AG27" s="29">
        <f>SUMIFS(BISDATA!$L$3:$L$20000,BISDATA!$A$3:$A$20000,$AB27,BISDATA!$M$3:$M$20000,AG$4,BISDATA!$I$3:$I$20000,$AB$3)</f>
        <v>0</v>
      </c>
      <c r="AH27" s="29">
        <f>SUMIFS(BISDATA!$L$3:$L$20000,BISDATA!$A$3:$A$20000,$AB27,BISDATA!$M$3:$M$20000,AH$4,BISDATA!$I$3:$I$20000,$AB$3)</f>
        <v>0</v>
      </c>
      <c r="AI27" s="29">
        <f>SUMIFS(BISDATA!$L$3:$L$20000,BISDATA!$A$3:$A$20000,$AB27,BISDATA!$M$3:$M$20000,AI$4,BISDATA!$I$3:$I$20000,$AB$3)</f>
        <v>0</v>
      </c>
      <c r="AJ27" s="29">
        <f>SUMIFS(BISDATA!$L$3:$L$20000,BISDATA!$A$3:$A$20000,$AB27,BISDATA!$M$3:$M$20000,AJ$4,BISDATA!$I$3:$I$20000,$AB$3)</f>
        <v>0</v>
      </c>
      <c r="AK27" s="29">
        <f>SUMIFS(BISDATA!$L$3:$L$20000,BISDATA!$A$3:$A$20000,$AB27,BISDATA!$M$3:$M$20000,AK$4,BISDATA!$I$3:$I$20000,$AB$3)</f>
        <v>0</v>
      </c>
      <c r="AL27" s="29">
        <f>SUMIFS(BISDATA!$L$3:$L$20000,BISDATA!$A$3:$A$20000,$AB27,BISDATA!$M$3:$M$20000,AL$4,BISDATA!$I$3:$I$20000,$AB$3)</f>
        <v>0</v>
      </c>
      <c r="AM27" s="29">
        <f>SUMIFS(BISDATA!$L$3:$L$20000,BISDATA!$A$3:$A$20000,$AB27,BISDATA!$M$3:$M$20000,AM$4,BISDATA!$I$3:$I$20000,$AB$3)</f>
        <v>0</v>
      </c>
      <c r="AN27" s="29">
        <f>SUMIFS(BISDATA!$L$3:$L$20000,BISDATA!$A$3:$A$20000,$AB27,BISDATA!$M$3:$M$20000,AN$4,BISDATA!$I$3:$I$20000,$AB$3)</f>
        <v>0</v>
      </c>
      <c r="AO27" s="29">
        <f>SUMIFS(BISDATA!$L$3:$L$20000,BISDATA!$A$3:$A$20000,$AB27,BISDATA!$M$3:$M$20000,AO$4,BISDATA!$I$3:$I$20000,$AB$3)</f>
        <v>0</v>
      </c>
      <c r="AP27" s="29">
        <f>SUMIFS(BISDATA!$L$3:$L$20000,BISDATA!$A$3:$A$20000,$AB27,BISDATA!$M$3:$M$20000,AP$4,BISDATA!$I$3:$I$20000,$AB$3)</f>
        <v>0</v>
      </c>
      <c r="AQ27" s="29">
        <f>SUMIFS(BISDATA!$L$3:$L$20000,BISDATA!$A$3:$A$20000,$AB27,BISDATA!$M$3:$M$20000,AQ$4,BISDATA!$I$3:$I$20000,$AB$3)</f>
        <v>0</v>
      </c>
      <c r="AR27" s="29">
        <f>SUMIFS(BISDATA!$L$3:$L$20000,BISDATA!$A$3:$A$20000,$AB27,BISDATA!$M$3:$M$20000,AR$4,BISDATA!$I$3:$I$20000,$AB$3)</f>
        <v>0</v>
      </c>
      <c r="AS27" s="29">
        <f>SUMIFS(BISDATA!$L$3:$L$20000,BISDATA!$A$3:$A$20000,$AB27,BISDATA!$M$3:$M$20000,AS$4,BISDATA!$I$3:$I$20000,$AB$3)</f>
        <v>0</v>
      </c>
      <c r="AT27" s="29">
        <f>SUMIFS(BISDATA!$L$3:$L$20000,BISDATA!$A$3:$A$20000,$AB27,BISDATA!$M$3:$M$20000,AT$4,BISDATA!$I$3:$I$20000,$AB$3)</f>
        <v>0</v>
      </c>
      <c r="AU27" s="29">
        <f>SUMIFS(BISDATA!$L$3:$L$20000,BISDATA!$A$3:$A$20000,$AB27,BISDATA!$M$3:$M$20000,AU$4,BISDATA!$I$3:$I$20000,$AB$3)</f>
        <v>0</v>
      </c>
      <c r="AV27" s="29">
        <f>SUMIFS(BISDATA!$L$3:$L$20000,BISDATA!$A$3:$A$20000,$AB27,BISDATA!$M$3:$M$20000,AV$4,BISDATA!$I$3:$I$20000,$AB$3)</f>
        <v>0</v>
      </c>
      <c r="AW27" s="29">
        <f>SUMIFS(BISDATA!$L$3:$L$20000,BISDATA!$A$3:$A$20000,$AB27,BISDATA!$M$3:$M$20000,AW$4,BISDATA!$I$3:$I$20000,$AB$3)</f>
        <v>0</v>
      </c>
      <c r="AX27" s="29">
        <f>SUMIFS(BISDATA!$L$3:$L$20000,BISDATA!$A$3:$A$20000,$AB27,BISDATA!$M$3:$M$20000,AX$4,BISDATA!$I$3:$I$20000,$AB$3)</f>
        <v>0</v>
      </c>
      <c r="AY27" s="29">
        <f>SUMIFS(BISDATA!$L$3:$L$20000,BISDATA!$A$3:$A$20000,$AB27,BISDATA!$M$3:$M$20000,AY$4,BISDATA!$I$3:$I$20000,$AB$3)</f>
        <v>0</v>
      </c>
      <c r="AZ27" s="29">
        <f>SUMIFS(BISDATA!$L$3:$L$20000,BISDATA!$A$3:$A$20000,$AB27,BISDATA!$M$3:$M$20000,AZ$4,BISDATA!$I$3:$I$20000,$AB$3)</f>
        <v>0</v>
      </c>
      <c r="BA27" s="30">
        <f>SUMIFS(BISDATA!$L$3:$L$20000,BISDATA!$A$3:$A$20000,$AB27,BISDATA!$M$3:$M$20000,BA$4,BISDATA!$I$3:$I$20000,$AB$3)</f>
        <v>0</v>
      </c>
      <c r="BB27" s="58"/>
      <c r="BC27" s="35" t="s">
        <v>25</v>
      </c>
      <c r="BD27" s="46">
        <f t="shared" si="3"/>
        <v>0</v>
      </c>
      <c r="BE27" s="29">
        <f t="shared" si="3"/>
        <v>0</v>
      </c>
      <c r="BF27" s="29">
        <f t="shared" si="3"/>
        <v>0</v>
      </c>
      <c r="BG27" s="29">
        <f t="shared" si="3"/>
        <v>0</v>
      </c>
      <c r="BH27" s="29">
        <f t="shared" si="3"/>
        <v>0</v>
      </c>
      <c r="BI27" s="29">
        <f t="shared" si="3"/>
        <v>0</v>
      </c>
      <c r="BJ27" s="29">
        <f t="shared" si="3"/>
        <v>0</v>
      </c>
      <c r="BK27" s="29">
        <f t="shared" si="3"/>
        <v>0</v>
      </c>
      <c r="BL27" s="29">
        <f t="shared" si="3"/>
        <v>0</v>
      </c>
      <c r="BM27" s="29">
        <f t="shared" si="3"/>
        <v>0</v>
      </c>
      <c r="BN27" s="29">
        <f t="shared" si="3"/>
        <v>0</v>
      </c>
      <c r="BO27" s="29">
        <f t="shared" si="3"/>
        <v>0</v>
      </c>
      <c r="BP27" s="29">
        <f t="shared" si="3"/>
        <v>0</v>
      </c>
      <c r="BQ27" s="29">
        <f t="shared" si="3"/>
        <v>0</v>
      </c>
      <c r="BR27" s="29">
        <f t="shared" si="3"/>
        <v>0</v>
      </c>
      <c r="BS27" s="29">
        <f t="shared" si="3"/>
        <v>0</v>
      </c>
      <c r="BT27" s="29">
        <f t="shared" si="4"/>
        <v>0</v>
      </c>
      <c r="BU27" s="29">
        <f t="shared" si="2"/>
        <v>0</v>
      </c>
      <c r="BV27" s="29">
        <f t="shared" si="2"/>
        <v>0</v>
      </c>
      <c r="BW27" s="29">
        <f t="shared" si="2"/>
        <v>0</v>
      </c>
      <c r="BX27" s="29">
        <f t="shared" si="2"/>
        <v>0</v>
      </c>
      <c r="BY27" s="29">
        <f t="shared" si="2"/>
        <v>0</v>
      </c>
      <c r="BZ27" s="29">
        <f t="shared" si="2"/>
        <v>0</v>
      </c>
      <c r="CA27" s="29">
        <f t="shared" si="2"/>
        <v>0</v>
      </c>
      <c r="CB27" s="30">
        <f t="shared" si="2"/>
        <v>0</v>
      </c>
    </row>
    <row r="28" spans="1:80" x14ac:dyDescent="0.25">
      <c r="A28" s="35" t="s">
        <v>156</v>
      </c>
      <c r="B28" s="46">
        <f>SUMIFS(FastClose!$H$3:$H$20000,FastClose!$K$3:$K$20000,$A28,FastClose!$G$3:$G$20000,B$3,FastClose!$D$3:$D$20000,$A$3)</f>
        <v>0</v>
      </c>
      <c r="C28" s="29">
        <f>SUMIFS(FastClose!$H$3:$H$20000,FastClose!$K$3:$K$20000,$A28,FastClose!$G$3:$G$20000,C$3,FastClose!$D$3:$D$20000,$A$3)</f>
        <v>0</v>
      </c>
      <c r="D28" s="29">
        <f>SUMIFS(FastClose!$H$3:$H$20000,FastClose!$K$3:$K$20000,$A28,FastClose!$G$3:$G$20000,D$3,FastClose!$D$3:$D$20000,$A$3)</f>
        <v>759.88</v>
      </c>
      <c r="E28" s="29">
        <f>SUMIFS(FastClose!$H$3:$H$20000,FastClose!$K$3:$K$20000,$A28,FastClose!$G$3:$G$20000,E$3,FastClose!$D$3:$D$20000,$A$3)</f>
        <v>0</v>
      </c>
      <c r="F28" s="29">
        <f>SUMIFS(FastClose!$H$3:$H$20000,FastClose!$K$3:$K$20000,$A28,FastClose!$G$3:$G$20000,F$3,FastClose!$D$3:$D$20000,$A$3)</f>
        <v>0</v>
      </c>
      <c r="G28" s="29">
        <f>SUMIFS(FastClose!$H$3:$H$20000,FastClose!$K$3:$K$20000,$A28,FastClose!$G$3:$G$20000,G$3,FastClose!$D$3:$D$20000,$A$3)</f>
        <v>0</v>
      </c>
      <c r="H28" s="29">
        <f>SUMIFS(FastClose!$H$3:$H$20000,FastClose!$K$3:$K$20000,$A28,FastClose!$G$3:$G$20000,H$3,FastClose!$D$3:$D$20000,$A$3)</f>
        <v>26.48</v>
      </c>
      <c r="I28" s="29">
        <f>SUMIFS(FastClose!$H$3:$H$20000,FastClose!$K$3:$K$20000,$A28,FastClose!$G$3:$G$20000,I$3,FastClose!$D$3:$D$20000,$A$3)</f>
        <v>0</v>
      </c>
      <c r="J28" s="29">
        <f>SUMIFS(FastClose!$H$3:$H$20000,FastClose!$K$3:$K$20000,$A28,FastClose!$G$3:$G$20000,J$3,FastClose!$D$3:$D$20000,$A$3)</f>
        <v>0</v>
      </c>
      <c r="K28" s="29">
        <f>SUMIFS(FastClose!$H$3:$H$20000,FastClose!$K$3:$K$20000,$A28,FastClose!$G$3:$G$20000,K$3,FastClose!$D$3:$D$20000,$A$3)</f>
        <v>0</v>
      </c>
      <c r="L28" s="29">
        <f>SUMIFS(FastClose!$H$3:$H$20000,FastClose!$K$3:$K$20000,$A28,FastClose!$G$3:$G$20000,L$3,FastClose!$D$3:$D$20000,$A$3)</f>
        <v>0</v>
      </c>
      <c r="M28" s="29">
        <f>SUMIFS(FastClose!$H$3:$H$20000,FastClose!$K$3:$K$20000,$A28,FastClose!$G$3:$G$20000,M$3,FastClose!$D$3:$D$20000,$A$3)</f>
        <v>0</v>
      </c>
      <c r="N28" s="29">
        <f>SUMIFS(FastClose!$H$3:$H$20000,FastClose!$K$3:$K$20000,$A28,FastClose!$G$3:$G$20000,N$3,FastClose!$D$3:$D$20000,$A$3)</f>
        <v>0</v>
      </c>
      <c r="O28" s="29">
        <f>SUMIFS(FastClose!$H$3:$H$20000,FastClose!$K$3:$K$20000,$A28,FastClose!$G$3:$G$20000,O$3,FastClose!$D$3:$D$20000,$A$3)</f>
        <v>0</v>
      </c>
      <c r="P28" s="29">
        <f>SUMIFS(FastClose!$H$3:$H$20000,FastClose!$K$3:$K$20000,$A28,FastClose!$G$3:$G$20000,P$3,FastClose!$D$3:$D$20000,$A$3)</f>
        <v>0</v>
      </c>
      <c r="Q28" s="29">
        <f>SUMIFS(FastClose!$H$3:$H$20000,FastClose!$K$3:$K$20000,$A28,FastClose!$G$3:$G$20000,Q$3,FastClose!$D$3:$D$20000,$A$3)</f>
        <v>0</v>
      </c>
      <c r="R28" s="29">
        <f>SUMIFS(FastClose!$H$3:$H$20000,FastClose!$K$3:$K$20000,$A28,FastClose!$G$3:$G$20000,R$3,FastClose!$D$3:$D$20000,$A$3)</f>
        <v>0</v>
      </c>
      <c r="S28" s="29">
        <f>SUMIFS(FastClose!$H$3:$H$20000,FastClose!$K$3:$K$20000,$A28,FastClose!$G$3:$G$20000,S$3,FastClose!$D$3:$D$20000,$A$3)</f>
        <v>0</v>
      </c>
      <c r="T28" s="29">
        <f>SUMIFS(FastClose!$H$3:$H$20000,FastClose!$K$3:$K$20000,$A28,FastClose!$G$3:$G$20000,T$3,FastClose!$D$3:$D$20000,$A$3)</f>
        <v>0</v>
      </c>
      <c r="U28" s="29">
        <f>SUMIFS(FastClose!$H$3:$H$20000,FastClose!$K$3:$K$20000,$A28,FastClose!$G$3:$G$20000,U$3,FastClose!$D$3:$D$20000,$A$3)</f>
        <v>0</v>
      </c>
      <c r="V28" s="29">
        <f>SUMIFS(FastClose!$H$3:$H$20000,FastClose!$K$3:$K$20000,$A28,FastClose!$G$3:$G$20000,V$3,FastClose!$D$3:$D$20000,$A$3)</f>
        <v>0</v>
      </c>
      <c r="W28" s="29">
        <f>SUMIFS(FastClose!$H$3:$H$20000,FastClose!$K$3:$K$20000,$A28,FastClose!$G$3:$G$20000,W$3,FastClose!$D$3:$D$20000,$A$3)</f>
        <v>0</v>
      </c>
      <c r="X28" s="29">
        <f>SUMIFS(FastClose!$H$3:$H$20000,FastClose!$K$3:$K$20000,$A28,FastClose!$G$3:$G$20000,X$3,FastClose!$D$3:$D$20000,$A$3)</f>
        <v>0</v>
      </c>
      <c r="Y28" s="29">
        <f>SUMIFS(FastClose!$H$3:$H$20000,FastClose!$K$3:$K$20000,$A28,FastClose!$G$3:$G$20000,Y$3,FastClose!$D$3:$D$20000,$A$3)</f>
        <v>0</v>
      </c>
      <c r="Z28" s="30">
        <f>SUMIFS(FastClose!$H$3:$H$20000,FastClose!$K$3:$K$20000,$A28,FastClose!$G$3:$G$20000,Z$3,FastClose!$D$3:$D$20000,$A$3)</f>
        <v>0</v>
      </c>
      <c r="AB28" s="35" t="s">
        <v>156</v>
      </c>
      <c r="AC28" s="46">
        <f>SUMIFS(BISDATA!$L$3:$L$20000,BISDATA!$A$3:$A$20000,$AB28,BISDATA!$M$3:$M$20000,AC$4,BISDATA!$I$3:$I$20000,$AB$3)</f>
        <v>0</v>
      </c>
      <c r="AD28" s="29">
        <f>SUMIFS(BISDATA!$L$3:$L$20000,BISDATA!$A$3:$A$20000,$AB28,BISDATA!$M$3:$M$20000,AD$4,BISDATA!$I$3:$I$20000,$AB$3)</f>
        <v>0</v>
      </c>
      <c r="AE28" s="29">
        <f>SUMIFS(BISDATA!$L$3:$L$20000,BISDATA!$A$3:$A$20000,$AB28,BISDATA!$M$3:$M$20000,AE$4,BISDATA!$I$3:$I$20000,$AB$3)</f>
        <v>759.88</v>
      </c>
      <c r="AF28" s="29">
        <f>SUMIFS(BISDATA!$L$3:$L$20000,BISDATA!$A$3:$A$20000,$AB28,BISDATA!$M$3:$M$20000,AF$4,BISDATA!$I$3:$I$20000,$AB$3)</f>
        <v>0</v>
      </c>
      <c r="AG28" s="29">
        <f>SUMIFS(BISDATA!$L$3:$L$20000,BISDATA!$A$3:$A$20000,$AB28,BISDATA!$M$3:$M$20000,AG$4,BISDATA!$I$3:$I$20000,$AB$3)</f>
        <v>0</v>
      </c>
      <c r="AH28" s="29">
        <f>SUMIFS(BISDATA!$L$3:$L$20000,BISDATA!$A$3:$A$20000,$AB28,BISDATA!$M$3:$M$20000,AH$4,BISDATA!$I$3:$I$20000,$AB$3)</f>
        <v>0</v>
      </c>
      <c r="AI28" s="29">
        <f>SUMIFS(BISDATA!$L$3:$L$20000,BISDATA!$A$3:$A$20000,$AB28,BISDATA!$M$3:$M$20000,AI$4,BISDATA!$I$3:$I$20000,$AB$3)</f>
        <v>26.479999999999997</v>
      </c>
      <c r="AJ28" s="29">
        <f>SUMIFS(BISDATA!$L$3:$L$20000,BISDATA!$A$3:$A$20000,$AB28,BISDATA!$M$3:$M$20000,AJ$4,BISDATA!$I$3:$I$20000,$AB$3)</f>
        <v>0</v>
      </c>
      <c r="AK28" s="29">
        <f>SUMIFS(BISDATA!$L$3:$L$20000,BISDATA!$A$3:$A$20000,$AB28,BISDATA!$M$3:$M$20000,AK$4,BISDATA!$I$3:$I$20000,$AB$3)</f>
        <v>0</v>
      </c>
      <c r="AL28" s="29">
        <f>SUMIFS(BISDATA!$L$3:$L$20000,BISDATA!$A$3:$A$20000,$AB28,BISDATA!$M$3:$M$20000,AL$4,BISDATA!$I$3:$I$20000,$AB$3)</f>
        <v>0</v>
      </c>
      <c r="AM28" s="29">
        <f>SUMIFS(BISDATA!$L$3:$L$20000,BISDATA!$A$3:$A$20000,$AB28,BISDATA!$M$3:$M$20000,AM$4,BISDATA!$I$3:$I$20000,$AB$3)</f>
        <v>0</v>
      </c>
      <c r="AN28" s="29">
        <f>SUMIFS(BISDATA!$L$3:$L$20000,BISDATA!$A$3:$A$20000,$AB28,BISDATA!$M$3:$M$20000,AN$4,BISDATA!$I$3:$I$20000,$AB$3)</f>
        <v>0</v>
      </c>
      <c r="AO28" s="29">
        <f>SUMIFS(BISDATA!$L$3:$L$20000,BISDATA!$A$3:$A$20000,$AB28,BISDATA!$M$3:$M$20000,AO$4,BISDATA!$I$3:$I$20000,$AB$3)</f>
        <v>0</v>
      </c>
      <c r="AP28" s="29">
        <f>SUMIFS(BISDATA!$L$3:$L$20000,BISDATA!$A$3:$A$20000,$AB28,BISDATA!$M$3:$M$20000,AP$4,BISDATA!$I$3:$I$20000,$AB$3)</f>
        <v>0</v>
      </c>
      <c r="AQ28" s="29">
        <f>SUMIFS(BISDATA!$L$3:$L$20000,BISDATA!$A$3:$A$20000,$AB28,BISDATA!$M$3:$M$20000,AQ$4,BISDATA!$I$3:$I$20000,$AB$3)</f>
        <v>0</v>
      </c>
      <c r="AR28" s="29">
        <f>SUMIFS(BISDATA!$L$3:$L$20000,BISDATA!$A$3:$A$20000,$AB28,BISDATA!$M$3:$M$20000,AR$4,BISDATA!$I$3:$I$20000,$AB$3)</f>
        <v>0</v>
      </c>
      <c r="AS28" s="29">
        <f>SUMIFS(BISDATA!$L$3:$L$20000,BISDATA!$A$3:$A$20000,$AB28,BISDATA!$M$3:$M$20000,AS$4,BISDATA!$I$3:$I$20000,$AB$3)</f>
        <v>0</v>
      </c>
      <c r="AT28" s="29">
        <f>SUMIFS(BISDATA!$L$3:$L$20000,BISDATA!$A$3:$A$20000,$AB28,BISDATA!$M$3:$M$20000,AT$4,BISDATA!$I$3:$I$20000,$AB$3)</f>
        <v>0</v>
      </c>
      <c r="AU28" s="29">
        <f>SUMIFS(BISDATA!$L$3:$L$20000,BISDATA!$A$3:$A$20000,$AB28,BISDATA!$M$3:$M$20000,AU$4,BISDATA!$I$3:$I$20000,$AB$3)</f>
        <v>0</v>
      </c>
      <c r="AV28" s="29">
        <f>SUMIFS(BISDATA!$L$3:$L$20000,BISDATA!$A$3:$A$20000,$AB28,BISDATA!$M$3:$M$20000,AV$4,BISDATA!$I$3:$I$20000,$AB$3)</f>
        <v>0</v>
      </c>
      <c r="AW28" s="29">
        <f>SUMIFS(BISDATA!$L$3:$L$20000,BISDATA!$A$3:$A$20000,$AB28,BISDATA!$M$3:$M$20000,AW$4,BISDATA!$I$3:$I$20000,$AB$3)</f>
        <v>0</v>
      </c>
      <c r="AX28" s="29">
        <f>SUMIFS(BISDATA!$L$3:$L$20000,BISDATA!$A$3:$A$20000,$AB28,BISDATA!$M$3:$M$20000,AX$4,BISDATA!$I$3:$I$20000,$AB$3)</f>
        <v>0</v>
      </c>
      <c r="AY28" s="29">
        <f>SUMIFS(BISDATA!$L$3:$L$20000,BISDATA!$A$3:$A$20000,$AB28,BISDATA!$M$3:$M$20000,AY$4,BISDATA!$I$3:$I$20000,$AB$3)</f>
        <v>0</v>
      </c>
      <c r="AZ28" s="29">
        <f>SUMIFS(BISDATA!$L$3:$L$20000,BISDATA!$A$3:$A$20000,$AB28,BISDATA!$M$3:$M$20000,AZ$4,BISDATA!$I$3:$I$20000,$AB$3)</f>
        <v>0</v>
      </c>
      <c r="BA28" s="30">
        <f>SUMIFS(BISDATA!$L$3:$L$20000,BISDATA!$A$3:$A$20000,$AB28,BISDATA!$M$3:$M$20000,BA$4,BISDATA!$I$3:$I$20000,$AB$3)</f>
        <v>0</v>
      </c>
      <c r="BB28" s="58"/>
      <c r="BC28" s="35" t="s">
        <v>156</v>
      </c>
      <c r="BD28" s="46">
        <f t="shared" si="3"/>
        <v>0</v>
      </c>
      <c r="BE28" s="29">
        <f t="shared" si="3"/>
        <v>0</v>
      </c>
      <c r="BF28" s="29">
        <f t="shared" si="3"/>
        <v>0</v>
      </c>
      <c r="BG28" s="29">
        <f t="shared" si="3"/>
        <v>0</v>
      </c>
      <c r="BH28" s="29">
        <f t="shared" si="3"/>
        <v>0</v>
      </c>
      <c r="BI28" s="29">
        <f t="shared" si="3"/>
        <v>0</v>
      </c>
      <c r="BJ28" s="29">
        <f t="shared" si="3"/>
        <v>0</v>
      </c>
      <c r="BK28" s="29">
        <f t="shared" si="3"/>
        <v>0</v>
      </c>
      <c r="BL28" s="29">
        <f t="shared" si="3"/>
        <v>0</v>
      </c>
      <c r="BM28" s="29">
        <f t="shared" si="3"/>
        <v>0</v>
      </c>
      <c r="BN28" s="29">
        <f t="shared" si="3"/>
        <v>0</v>
      </c>
      <c r="BO28" s="29">
        <f t="shared" si="3"/>
        <v>0</v>
      </c>
      <c r="BP28" s="29">
        <f t="shared" si="3"/>
        <v>0</v>
      </c>
      <c r="BQ28" s="29">
        <f t="shared" si="3"/>
        <v>0</v>
      </c>
      <c r="BR28" s="29">
        <f t="shared" si="3"/>
        <v>0</v>
      </c>
      <c r="BS28" s="29">
        <f t="shared" si="3"/>
        <v>0</v>
      </c>
      <c r="BT28" s="29">
        <f t="shared" si="4"/>
        <v>0</v>
      </c>
      <c r="BU28" s="29">
        <f t="shared" si="2"/>
        <v>0</v>
      </c>
      <c r="BV28" s="29">
        <f t="shared" si="2"/>
        <v>0</v>
      </c>
      <c r="BW28" s="29">
        <f t="shared" si="2"/>
        <v>0</v>
      </c>
      <c r="BX28" s="29">
        <f t="shared" si="2"/>
        <v>0</v>
      </c>
      <c r="BY28" s="29">
        <f t="shared" si="2"/>
        <v>0</v>
      </c>
      <c r="BZ28" s="29">
        <f t="shared" si="2"/>
        <v>0</v>
      </c>
      <c r="CA28" s="29">
        <f t="shared" si="2"/>
        <v>0</v>
      </c>
      <c r="CB28" s="30">
        <f t="shared" si="2"/>
        <v>0</v>
      </c>
    </row>
    <row r="29" spans="1:80" x14ac:dyDescent="0.25">
      <c r="A29" s="36" t="s">
        <v>67</v>
      </c>
      <c r="B29" s="47">
        <f>SUMIFS(FastClose!$H$3:$H$20000,FastClose!$K$3:$K$20000,$A29,FastClose!$G$3:$G$20000,B$3,FastClose!$D$3:$D$20000,$A$3)</f>
        <v>0</v>
      </c>
      <c r="C29" s="31">
        <f>SUMIFS(FastClose!$H$3:$H$20000,FastClose!$K$3:$K$20000,$A29,FastClose!$G$3:$G$20000,C$3,FastClose!$D$3:$D$20000,$A$3)</f>
        <v>0</v>
      </c>
      <c r="D29" s="31">
        <f>SUMIFS(FastClose!$H$3:$H$20000,FastClose!$K$3:$K$20000,$A29,FastClose!$G$3:$G$20000,D$3,FastClose!$D$3:$D$20000,$A$3)</f>
        <v>0</v>
      </c>
      <c r="E29" s="31">
        <f>SUMIFS(FastClose!$H$3:$H$20000,FastClose!$K$3:$K$20000,$A29,FastClose!$G$3:$G$20000,E$3,FastClose!$D$3:$D$20000,$A$3)</f>
        <v>0</v>
      </c>
      <c r="F29" s="31">
        <f>SUMIFS(FastClose!$H$3:$H$20000,FastClose!$K$3:$K$20000,$A29,FastClose!$G$3:$G$20000,F$3,FastClose!$D$3:$D$20000,$A$3)</f>
        <v>0</v>
      </c>
      <c r="G29" s="31">
        <f>SUMIFS(FastClose!$H$3:$H$20000,FastClose!$K$3:$K$20000,$A29,FastClose!$G$3:$G$20000,G$3,FastClose!$D$3:$D$20000,$A$3)</f>
        <v>0</v>
      </c>
      <c r="H29" s="31">
        <f>SUMIFS(FastClose!$H$3:$H$20000,FastClose!$K$3:$K$20000,$A29,FastClose!$G$3:$G$20000,H$3,FastClose!$D$3:$D$20000,$A$3)</f>
        <v>0</v>
      </c>
      <c r="I29" s="31">
        <f>SUMIFS(FastClose!$H$3:$H$20000,FastClose!$K$3:$K$20000,$A29,FastClose!$G$3:$G$20000,I$3,FastClose!$D$3:$D$20000,$A$3)</f>
        <v>0</v>
      </c>
      <c r="J29" s="31">
        <f>SUMIFS(FastClose!$H$3:$H$20000,FastClose!$K$3:$K$20000,$A29,FastClose!$G$3:$G$20000,J$3,FastClose!$D$3:$D$20000,$A$3)</f>
        <v>0</v>
      </c>
      <c r="K29" s="31">
        <f>SUMIFS(FastClose!$H$3:$H$20000,FastClose!$K$3:$K$20000,$A29,FastClose!$G$3:$G$20000,K$3,FastClose!$D$3:$D$20000,$A$3)</f>
        <v>0</v>
      </c>
      <c r="L29" s="31">
        <f>SUMIFS(FastClose!$H$3:$H$20000,FastClose!$K$3:$K$20000,$A29,FastClose!$G$3:$G$20000,L$3,FastClose!$D$3:$D$20000,$A$3)</f>
        <v>0</v>
      </c>
      <c r="M29" s="31">
        <f>SUMIFS(FastClose!$H$3:$H$20000,FastClose!$K$3:$K$20000,$A29,FastClose!$G$3:$G$20000,M$3,FastClose!$D$3:$D$20000,$A$3)</f>
        <v>0</v>
      </c>
      <c r="N29" s="31">
        <f>SUMIFS(FastClose!$H$3:$H$20000,FastClose!$K$3:$K$20000,$A29,FastClose!$G$3:$G$20000,N$3,FastClose!$D$3:$D$20000,$A$3)</f>
        <v>0</v>
      </c>
      <c r="O29" s="31">
        <f>SUMIFS(FastClose!$H$3:$H$20000,FastClose!$K$3:$K$20000,$A29,FastClose!$G$3:$G$20000,O$3,FastClose!$D$3:$D$20000,$A$3)</f>
        <v>0</v>
      </c>
      <c r="P29" s="31">
        <f>SUMIFS(FastClose!$H$3:$H$20000,FastClose!$K$3:$K$20000,$A29,FastClose!$G$3:$G$20000,P$3,FastClose!$D$3:$D$20000,$A$3)</f>
        <v>0</v>
      </c>
      <c r="Q29" s="31">
        <f>SUMIFS(FastClose!$H$3:$H$20000,FastClose!$K$3:$K$20000,$A29,FastClose!$G$3:$G$20000,Q$3,FastClose!$D$3:$D$20000,$A$3)</f>
        <v>0</v>
      </c>
      <c r="R29" s="31">
        <f>SUMIFS(FastClose!$H$3:$H$20000,FastClose!$K$3:$K$20000,$A29,FastClose!$G$3:$G$20000,R$3,FastClose!$D$3:$D$20000,$A$3)</f>
        <v>0</v>
      </c>
      <c r="S29" s="31">
        <f>SUMIFS(FastClose!$H$3:$H$20000,FastClose!$K$3:$K$20000,$A29,FastClose!$G$3:$G$20000,S$3,FastClose!$D$3:$D$20000,$A$3)</f>
        <v>0</v>
      </c>
      <c r="T29" s="31">
        <f>SUMIFS(FastClose!$H$3:$H$20000,FastClose!$K$3:$K$20000,$A29,FastClose!$G$3:$G$20000,T$3,FastClose!$D$3:$D$20000,$A$3)</f>
        <v>0</v>
      </c>
      <c r="U29" s="31">
        <f>SUMIFS(FastClose!$H$3:$H$20000,FastClose!$K$3:$K$20000,$A29,FastClose!$G$3:$G$20000,U$3,FastClose!$D$3:$D$20000,$A$3)</f>
        <v>0</v>
      </c>
      <c r="V29" s="31">
        <f>SUMIFS(FastClose!$H$3:$H$20000,FastClose!$K$3:$K$20000,$A29,FastClose!$G$3:$G$20000,V$3,FastClose!$D$3:$D$20000,$A$3)</f>
        <v>0</v>
      </c>
      <c r="W29" s="31">
        <f>SUMIFS(FastClose!$H$3:$H$20000,FastClose!$K$3:$K$20000,$A29,FastClose!$G$3:$G$20000,W$3,FastClose!$D$3:$D$20000,$A$3)</f>
        <v>0</v>
      </c>
      <c r="X29" s="31">
        <f>SUMIFS(FastClose!$H$3:$H$20000,FastClose!$K$3:$K$20000,$A29,FastClose!$G$3:$G$20000,X$3,FastClose!$D$3:$D$20000,$A$3)</f>
        <v>0</v>
      </c>
      <c r="Y29" s="31">
        <f>SUMIFS(FastClose!$H$3:$H$20000,FastClose!$K$3:$K$20000,$A29,FastClose!$G$3:$G$20000,Y$3,FastClose!$D$3:$D$20000,$A$3)</f>
        <v>0</v>
      </c>
      <c r="Z29" s="32">
        <f>SUMIFS(FastClose!$H$3:$H$20000,FastClose!$K$3:$K$20000,$A29,FastClose!$G$3:$G$20000,Z$3,FastClose!$D$3:$D$20000,$A$3)</f>
        <v>0</v>
      </c>
      <c r="AB29" s="36" t="s">
        <v>67</v>
      </c>
      <c r="AC29" s="47">
        <f>SUMIFS(BISDATA!$L$3:$L$20000,BISDATA!$A$3:$A$20000,$AB29,BISDATA!$M$3:$M$20000,AC$4,BISDATA!$I$3:$I$20000,$AB$3)</f>
        <v>0</v>
      </c>
      <c r="AD29" s="31">
        <f>SUMIFS(BISDATA!$L$3:$L$20000,BISDATA!$A$3:$A$20000,$AB29,BISDATA!$M$3:$M$20000,AD$4,BISDATA!$I$3:$I$20000,$AB$3)</f>
        <v>0</v>
      </c>
      <c r="AE29" s="31">
        <f>SUMIFS(BISDATA!$L$3:$L$20000,BISDATA!$A$3:$A$20000,$AB29,BISDATA!$M$3:$M$20000,AE$4,BISDATA!$I$3:$I$20000,$AB$3)</f>
        <v>0</v>
      </c>
      <c r="AF29" s="31">
        <f>SUMIFS(BISDATA!$L$3:$L$20000,BISDATA!$A$3:$A$20000,$AB29,BISDATA!$M$3:$M$20000,AF$4,BISDATA!$I$3:$I$20000,$AB$3)</f>
        <v>0</v>
      </c>
      <c r="AG29" s="31">
        <f>SUMIFS(BISDATA!$L$3:$L$20000,BISDATA!$A$3:$A$20000,$AB29,BISDATA!$M$3:$M$20000,AG$4,BISDATA!$I$3:$I$20000,$AB$3)</f>
        <v>0</v>
      </c>
      <c r="AH29" s="31">
        <f>SUMIFS(BISDATA!$L$3:$L$20000,BISDATA!$A$3:$A$20000,$AB29,BISDATA!$M$3:$M$20000,AH$4,BISDATA!$I$3:$I$20000,$AB$3)</f>
        <v>0</v>
      </c>
      <c r="AI29" s="31">
        <f>SUMIFS(BISDATA!$L$3:$L$20000,BISDATA!$A$3:$A$20000,$AB29,BISDATA!$M$3:$M$20000,AI$4,BISDATA!$I$3:$I$20000,$AB$3)</f>
        <v>0</v>
      </c>
      <c r="AJ29" s="31">
        <f>SUMIFS(BISDATA!$L$3:$L$20000,BISDATA!$A$3:$A$20000,$AB29,BISDATA!$M$3:$M$20000,AJ$4,BISDATA!$I$3:$I$20000,$AB$3)</f>
        <v>0</v>
      </c>
      <c r="AK29" s="31">
        <f>SUMIFS(BISDATA!$L$3:$L$20000,BISDATA!$A$3:$A$20000,$AB29,BISDATA!$M$3:$M$20000,AK$4,BISDATA!$I$3:$I$20000,$AB$3)</f>
        <v>0</v>
      </c>
      <c r="AL29" s="31">
        <f>SUMIFS(BISDATA!$L$3:$L$20000,BISDATA!$A$3:$A$20000,$AB29,BISDATA!$M$3:$M$20000,AL$4,BISDATA!$I$3:$I$20000,$AB$3)</f>
        <v>0</v>
      </c>
      <c r="AM29" s="31">
        <f>SUMIFS(BISDATA!$L$3:$L$20000,BISDATA!$A$3:$A$20000,$AB29,BISDATA!$M$3:$M$20000,AM$4,BISDATA!$I$3:$I$20000,$AB$3)</f>
        <v>0</v>
      </c>
      <c r="AN29" s="31">
        <f>SUMIFS(BISDATA!$L$3:$L$20000,BISDATA!$A$3:$A$20000,$AB29,BISDATA!$M$3:$M$20000,AN$4,BISDATA!$I$3:$I$20000,$AB$3)</f>
        <v>0</v>
      </c>
      <c r="AO29" s="31">
        <f>SUMIFS(BISDATA!$L$3:$L$20000,BISDATA!$A$3:$A$20000,$AB29,BISDATA!$M$3:$M$20000,AO$4,BISDATA!$I$3:$I$20000,$AB$3)</f>
        <v>0</v>
      </c>
      <c r="AP29" s="31">
        <f>SUMIFS(BISDATA!$L$3:$L$20000,BISDATA!$A$3:$A$20000,$AB29,BISDATA!$M$3:$M$20000,AP$4,BISDATA!$I$3:$I$20000,$AB$3)</f>
        <v>0</v>
      </c>
      <c r="AQ29" s="31">
        <f>SUMIFS(BISDATA!$L$3:$L$20000,BISDATA!$A$3:$A$20000,$AB29,BISDATA!$M$3:$M$20000,AQ$4,BISDATA!$I$3:$I$20000,$AB$3)</f>
        <v>0</v>
      </c>
      <c r="AR29" s="31">
        <f>SUMIFS(BISDATA!$L$3:$L$20000,BISDATA!$A$3:$A$20000,$AB29,BISDATA!$M$3:$M$20000,AR$4,BISDATA!$I$3:$I$20000,$AB$3)</f>
        <v>0</v>
      </c>
      <c r="AS29" s="31">
        <f>SUMIFS(BISDATA!$L$3:$L$20000,BISDATA!$A$3:$A$20000,$AB29,BISDATA!$M$3:$M$20000,AS$4,BISDATA!$I$3:$I$20000,$AB$3)</f>
        <v>0</v>
      </c>
      <c r="AT29" s="31">
        <f>SUMIFS(BISDATA!$L$3:$L$20000,BISDATA!$A$3:$A$20000,$AB29,BISDATA!$M$3:$M$20000,AT$4,BISDATA!$I$3:$I$20000,$AB$3)</f>
        <v>0</v>
      </c>
      <c r="AU29" s="31">
        <f>SUMIFS(BISDATA!$L$3:$L$20000,BISDATA!$A$3:$A$20000,$AB29,BISDATA!$M$3:$M$20000,AU$4,BISDATA!$I$3:$I$20000,$AB$3)</f>
        <v>0</v>
      </c>
      <c r="AV29" s="31">
        <f>SUMIFS(BISDATA!$L$3:$L$20000,BISDATA!$A$3:$A$20000,$AB29,BISDATA!$M$3:$M$20000,AV$4,BISDATA!$I$3:$I$20000,$AB$3)</f>
        <v>0</v>
      </c>
      <c r="AW29" s="31">
        <f>SUMIFS(BISDATA!$L$3:$L$20000,BISDATA!$A$3:$A$20000,$AB29,BISDATA!$M$3:$M$20000,AW$4,BISDATA!$I$3:$I$20000,$AB$3)</f>
        <v>0</v>
      </c>
      <c r="AX29" s="31">
        <f>SUMIFS(BISDATA!$L$3:$L$20000,BISDATA!$A$3:$A$20000,$AB29,BISDATA!$M$3:$M$20000,AX$4,BISDATA!$I$3:$I$20000,$AB$3)</f>
        <v>0</v>
      </c>
      <c r="AY29" s="31">
        <f>SUMIFS(BISDATA!$L$3:$L$20000,BISDATA!$A$3:$A$20000,$AB29,BISDATA!$M$3:$M$20000,AY$4,BISDATA!$I$3:$I$20000,$AB$3)</f>
        <v>0</v>
      </c>
      <c r="AZ29" s="31">
        <f>SUMIFS(BISDATA!$L$3:$L$20000,BISDATA!$A$3:$A$20000,$AB29,BISDATA!$M$3:$M$20000,AZ$4,BISDATA!$I$3:$I$20000,$AB$3)</f>
        <v>0</v>
      </c>
      <c r="BA29" s="32">
        <f>SUMIFS(BISDATA!$L$3:$L$20000,BISDATA!$A$3:$A$20000,$AB29,BISDATA!$M$3:$M$20000,BA$4,BISDATA!$I$3:$I$20000,$AB$3)</f>
        <v>0</v>
      </c>
      <c r="BB29" s="58"/>
      <c r="BC29" s="36" t="s">
        <v>67</v>
      </c>
      <c r="BD29" s="47">
        <f t="shared" si="3"/>
        <v>0</v>
      </c>
      <c r="BE29" s="31">
        <f t="shared" si="3"/>
        <v>0</v>
      </c>
      <c r="BF29" s="31">
        <f t="shared" si="3"/>
        <v>0</v>
      </c>
      <c r="BG29" s="31">
        <f t="shared" si="3"/>
        <v>0</v>
      </c>
      <c r="BH29" s="31">
        <f t="shared" si="3"/>
        <v>0</v>
      </c>
      <c r="BI29" s="31">
        <f t="shared" si="3"/>
        <v>0</v>
      </c>
      <c r="BJ29" s="31">
        <f t="shared" si="3"/>
        <v>0</v>
      </c>
      <c r="BK29" s="31">
        <f t="shared" si="3"/>
        <v>0</v>
      </c>
      <c r="BL29" s="31">
        <f t="shared" si="3"/>
        <v>0</v>
      </c>
      <c r="BM29" s="31">
        <f t="shared" si="3"/>
        <v>0</v>
      </c>
      <c r="BN29" s="31">
        <f t="shared" si="3"/>
        <v>0</v>
      </c>
      <c r="BO29" s="31">
        <f t="shared" si="3"/>
        <v>0</v>
      </c>
      <c r="BP29" s="31">
        <f t="shared" si="3"/>
        <v>0</v>
      </c>
      <c r="BQ29" s="31">
        <f t="shared" si="3"/>
        <v>0</v>
      </c>
      <c r="BR29" s="31">
        <f t="shared" si="3"/>
        <v>0</v>
      </c>
      <c r="BS29" s="31">
        <f t="shared" si="3"/>
        <v>0</v>
      </c>
      <c r="BT29" s="31">
        <f t="shared" si="4"/>
        <v>0</v>
      </c>
      <c r="BU29" s="31">
        <f t="shared" si="2"/>
        <v>0</v>
      </c>
      <c r="BV29" s="31">
        <f t="shared" si="2"/>
        <v>0</v>
      </c>
      <c r="BW29" s="31">
        <f t="shared" si="2"/>
        <v>0</v>
      </c>
      <c r="BX29" s="31">
        <f t="shared" si="2"/>
        <v>0</v>
      </c>
      <c r="BY29" s="31">
        <f t="shared" si="2"/>
        <v>0</v>
      </c>
      <c r="BZ29" s="31">
        <f t="shared" si="2"/>
        <v>0</v>
      </c>
      <c r="CA29" s="31">
        <f t="shared" si="2"/>
        <v>0</v>
      </c>
      <c r="CB29" s="32">
        <f t="shared" si="2"/>
        <v>0</v>
      </c>
    </row>
    <row r="30" spans="1:80" x14ac:dyDescent="0.25">
      <c r="A30" s="36" t="s">
        <v>301</v>
      </c>
      <c r="B30" s="49">
        <f>SUMIFS(FastClose!$H$3:$H$20000,FastClose!$K$3:$K$20000,$A30,FastClose!$G$3:$G$20000,B$3,FastClose!$D$3:$D$20000,$A$3)</f>
        <v>29409728.009999976</v>
      </c>
      <c r="C30" s="50">
        <f>SUMIFS(FastClose!$H$3:$H$20000,FastClose!$K$3:$K$20000,$A30,FastClose!$G$3:$G$20000,C$3,FastClose!$D$3:$D$20000,$A$3)</f>
        <v>64991911.999999955</v>
      </c>
      <c r="D30" s="50">
        <f>SUMIFS(FastClose!$H$3:$H$20000,FastClose!$K$3:$K$20000,$A30,FastClose!$G$3:$G$20000,D$3,FastClose!$D$3:$D$20000,$A$3)</f>
        <v>15881070.089999998</v>
      </c>
      <c r="E30" s="50">
        <f>SUMIFS(FastClose!$H$3:$H$20000,FastClose!$K$3:$K$20000,$A30,FastClose!$G$3:$G$20000,E$3,FastClose!$D$3:$D$20000,$A$3)</f>
        <v>7333919.9700000118</v>
      </c>
      <c r="F30" s="50">
        <f>SUMIFS(FastClose!$H$3:$H$20000,FastClose!$K$3:$K$20000,$A30,FastClose!$G$3:$G$20000,F$3,FastClose!$D$3:$D$20000,$A$3)</f>
        <v>4206186.6000000024</v>
      </c>
      <c r="G30" s="50">
        <f>SUMIFS(FastClose!$H$3:$H$20000,FastClose!$K$3:$K$20000,$A30,FastClose!$G$3:$G$20000,G$3,FastClose!$D$3:$D$20000,$A$3)</f>
        <v>2314322.6499999994</v>
      </c>
      <c r="H30" s="50">
        <f>SUMIFS(FastClose!$H$3:$H$20000,FastClose!$K$3:$K$20000,$A30,FastClose!$G$3:$G$20000,H$3,FastClose!$D$3:$D$20000,$A$3)</f>
        <v>1856761.7799999998</v>
      </c>
      <c r="I30" s="50">
        <f>SUMIFS(FastClose!$H$3:$H$20000,FastClose!$K$3:$K$20000,$A30,FastClose!$G$3:$G$20000,I$3,FastClose!$D$3:$D$20000,$A$3)</f>
        <v>1375757.7100000002</v>
      </c>
      <c r="J30" s="50">
        <f>SUMIFS(FastClose!$H$3:$H$20000,FastClose!$K$3:$K$20000,$A30,FastClose!$G$3:$G$20000,J$3,FastClose!$D$3:$D$20000,$A$3)</f>
        <v>1037209.07</v>
      </c>
      <c r="K30" s="50">
        <f>SUMIFS(FastClose!$H$3:$H$20000,FastClose!$K$3:$K$20000,$A30,FastClose!$G$3:$G$20000,K$3,FastClose!$D$3:$D$20000,$A$3)</f>
        <v>389601.51</v>
      </c>
      <c r="L30" s="50">
        <f>SUMIFS(FastClose!$H$3:$H$20000,FastClose!$K$3:$K$20000,$A30,FastClose!$G$3:$G$20000,L$3,FastClose!$D$3:$D$20000,$A$3)</f>
        <v>390912.12000000005</v>
      </c>
      <c r="M30" s="50">
        <f>SUMIFS(FastClose!$H$3:$H$20000,FastClose!$K$3:$K$20000,$A30,FastClose!$G$3:$G$20000,M$3,FastClose!$D$3:$D$20000,$A$3)</f>
        <v>440933</v>
      </c>
      <c r="N30" s="50">
        <f>SUMIFS(FastClose!$H$3:$H$20000,FastClose!$K$3:$K$20000,$A30,FastClose!$G$3:$G$20000,N$3,FastClose!$D$3:$D$20000,$A$3)</f>
        <v>263349.90000000002</v>
      </c>
      <c r="O30" s="50">
        <f>SUMIFS(FastClose!$H$3:$H$20000,FastClose!$K$3:$K$20000,$A30,FastClose!$G$3:$G$20000,O$3,FastClose!$D$3:$D$20000,$A$3)</f>
        <v>286650.08</v>
      </c>
      <c r="P30" s="50">
        <f>SUMIFS(FastClose!$H$3:$H$20000,FastClose!$K$3:$K$20000,$A30,FastClose!$G$3:$G$20000,P$3,FastClose!$D$3:$D$20000,$A$3)</f>
        <v>349705.01</v>
      </c>
      <c r="Q30" s="50">
        <f>SUMIFS(FastClose!$H$3:$H$20000,FastClose!$K$3:$K$20000,$A30,FastClose!$G$3:$G$20000,Q$3,FastClose!$D$3:$D$20000,$A$3)</f>
        <v>173335.09000000003</v>
      </c>
      <c r="R30" s="50">
        <f>SUMIFS(FastClose!$H$3:$H$20000,FastClose!$K$3:$K$20000,$A30,FastClose!$G$3:$G$20000,R$3,FastClose!$D$3:$D$20000,$A$3)</f>
        <v>117511.62000000001</v>
      </c>
      <c r="S30" s="50">
        <f>SUMIFS(FastClose!$H$3:$H$20000,FastClose!$K$3:$K$20000,$A30,FastClose!$G$3:$G$20000,S$3,FastClose!$D$3:$D$20000,$A$3)</f>
        <v>123586.67</v>
      </c>
      <c r="T30" s="50">
        <f>SUMIFS(FastClose!$H$3:$H$20000,FastClose!$K$3:$K$20000,$A30,FastClose!$G$3:$G$20000,T$3,FastClose!$D$3:$D$20000,$A$3)</f>
        <v>53295.819999999992</v>
      </c>
      <c r="U30" s="50">
        <f>SUMIFS(FastClose!$H$3:$H$20000,FastClose!$K$3:$K$20000,$A30,FastClose!$G$3:$G$20000,U$3,FastClose!$D$3:$D$20000,$A$3)</f>
        <v>130563.69</v>
      </c>
      <c r="V30" s="50">
        <f>SUMIFS(FastClose!$H$3:$H$20000,FastClose!$K$3:$K$20000,$A30,FastClose!$G$3:$G$20000,V$3,FastClose!$D$3:$D$20000,$A$3)</f>
        <v>27912.159999999989</v>
      </c>
      <c r="W30" s="50">
        <f>SUMIFS(FastClose!$H$3:$H$20000,FastClose!$K$3:$K$20000,$A30,FastClose!$G$3:$G$20000,W$3,FastClose!$D$3:$D$20000,$A$3)</f>
        <v>2257.1500000000015</v>
      </c>
      <c r="X30" s="50">
        <f>SUMIFS(FastClose!$H$3:$H$20000,FastClose!$K$3:$K$20000,$A30,FastClose!$G$3:$G$20000,X$3,FastClose!$D$3:$D$20000,$A$3)</f>
        <v>110809.59000000001</v>
      </c>
      <c r="Y30" s="50">
        <f>SUMIFS(FastClose!$H$3:$H$20000,FastClose!$K$3:$K$20000,$A30,FastClose!$G$3:$G$20000,Y$3,FastClose!$D$3:$D$20000,$A$3)</f>
        <v>61834.429999999993</v>
      </c>
      <c r="Z30" s="51">
        <f>SUMIFS(FastClose!$H$3:$H$20000,FastClose!$K$3:$K$20000,$A30,FastClose!$G$3:$G$20000,Z$3,FastClose!$D$3:$D$20000,$A$3)</f>
        <v>565323.1399999999</v>
      </c>
      <c r="AB30" s="36" t="s">
        <v>301</v>
      </c>
      <c r="AC30" s="49">
        <f>SUMIFS(BISDATA!$L$3:$L$20000,BISDATA!$A$3:$A$20000,$AB30,BISDATA!$M$3:$M$20000,AC$4,BISDATA!$I$3:$I$20000,$AB$3)</f>
        <v>28623693.020000197</v>
      </c>
      <c r="AD30" s="50">
        <f>SUMIFS(BISDATA!$L$3:$L$20000,BISDATA!$A$3:$A$20000,$AB30,BISDATA!$M$3:$M$20000,AD$4,BISDATA!$I$3:$I$20000,$AB$3)</f>
        <v>61633200.530000433</v>
      </c>
      <c r="AE30" s="50">
        <f>SUMIFS(BISDATA!$L$3:$L$20000,BISDATA!$A$3:$A$20000,$AB30,BISDATA!$M$3:$M$20000,AE$4,BISDATA!$I$3:$I$20000,$AB$3)</f>
        <v>14325950.099999979</v>
      </c>
      <c r="AF30" s="50">
        <f>SUMIFS(BISDATA!$L$3:$L$20000,BISDATA!$A$3:$A$20000,$AB30,BISDATA!$M$3:$M$20000,AF$4,BISDATA!$I$3:$I$20000,$AB$3)</f>
        <v>6648776.2200000109</v>
      </c>
      <c r="AG30" s="50">
        <f>SUMIFS(BISDATA!$L$3:$L$20000,BISDATA!$A$3:$A$20000,$AB30,BISDATA!$M$3:$M$20000,AG$4,BISDATA!$I$3:$I$20000,$AB$3)</f>
        <v>3633957.8900000006</v>
      </c>
      <c r="AH30" s="50">
        <f>SUMIFS(BISDATA!$L$3:$L$20000,BISDATA!$A$3:$A$20000,$AB30,BISDATA!$M$3:$M$20000,AH$4,BISDATA!$I$3:$I$20000,$AB$3)</f>
        <v>2221564.9600000009</v>
      </c>
      <c r="AI30" s="50">
        <f>SUMIFS(BISDATA!$L$3:$L$20000,BISDATA!$A$3:$A$20000,$AB30,BISDATA!$M$3:$M$20000,AI$4,BISDATA!$I$3:$I$20000,$AB$3)</f>
        <v>1592948.7100000002</v>
      </c>
      <c r="AJ30" s="50">
        <f>SUMIFS(BISDATA!$L$3:$L$20000,BISDATA!$A$3:$A$20000,$AB30,BISDATA!$M$3:$M$20000,AJ$4,BISDATA!$I$3:$I$20000,$AB$3)</f>
        <v>1197226.1199999996</v>
      </c>
      <c r="AK30" s="50">
        <f>SUMIFS(BISDATA!$L$3:$L$20000,BISDATA!$A$3:$A$20000,$AB30,BISDATA!$M$3:$M$20000,AK$4,BISDATA!$I$3:$I$20000,$AB$3)</f>
        <v>932815.74999999988</v>
      </c>
      <c r="AL30" s="50">
        <f>SUMIFS(BISDATA!$L$3:$L$20000,BISDATA!$A$3:$A$20000,$AB30,BISDATA!$M$3:$M$20000,AL$4,BISDATA!$I$3:$I$20000,$AB$3)</f>
        <v>377621.04000000004</v>
      </c>
      <c r="AM30" s="50">
        <f>SUMIFS(BISDATA!$L$3:$L$20000,BISDATA!$A$3:$A$20000,$AB30,BISDATA!$M$3:$M$20000,AM$4,BISDATA!$I$3:$I$20000,$AB$3)</f>
        <v>374096.6500000002</v>
      </c>
      <c r="AN30" s="50">
        <f>SUMIFS(BISDATA!$L$3:$L$20000,BISDATA!$A$3:$A$20000,$AB30,BISDATA!$M$3:$M$20000,AN$4,BISDATA!$I$3:$I$20000,$AB$3)</f>
        <v>356887.26</v>
      </c>
      <c r="AO30" s="50">
        <f>SUMIFS(BISDATA!$L$3:$L$20000,BISDATA!$A$3:$A$20000,$AB30,BISDATA!$M$3:$M$20000,AO$4,BISDATA!$I$3:$I$20000,$AB$3)</f>
        <v>251932.04000000007</v>
      </c>
      <c r="AP30" s="50">
        <f>SUMIFS(BISDATA!$L$3:$L$20000,BISDATA!$A$3:$A$20000,$AB30,BISDATA!$M$3:$M$20000,AP$4,BISDATA!$I$3:$I$20000,$AB$3)</f>
        <v>196733.78000000009</v>
      </c>
      <c r="AQ30" s="50">
        <f>SUMIFS(BISDATA!$L$3:$L$20000,BISDATA!$A$3:$A$20000,$AB30,BISDATA!$M$3:$M$20000,AQ$4,BISDATA!$I$3:$I$20000,$AB$3)</f>
        <v>337823.30000000016</v>
      </c>
      <c r="AR30" s="50">
        <f>SUMIFS(BISDATA!$L$3:$L$20000,BISDATA!$A$3:$A$20000,$AB30,BISDATA!$M$3:$M$20000,AR$4,BISDATA!$I$3:$I$20000,$AB$3)</f>
        <v>180298.87</v>
      </c>
      <c r="AS30" s="50">
        <f>SUMIFS(BISDATA!$L$3:$L$20000,BISDATA!$A$3:$A$20000,$AB30,BISDATA!$M$3:$M$20000,AS$4,BISDATA!$I$3:$I$20000,$AB$3)</f>
        <v>99814.790000000008</v>
      </c>
      <c r="AT30" s="50">
        <f>SUMIFS(BISDATA!$L$3:$L$20000,BISDATA!$A$3:$A$20000,$AB30,BISDATA!$M$3:$M$20000,AT$4,BISDATA!$I$3:$I$20000,$AB$3)</f>
        <v>106264.86000000002</v>
      </c>
      <c r="AU30" s="50">
        <f>SUMIFS(BISDATA!$L$3:$L$20000,BISDATA!$A$3:$A$20000,$AB30,BISDATA!$M$3:$M$20000,AU$4,BISDATA!$I$3:$I$20000,$AB$3)</f>
        <v>51504.240000000005</v>
      </c>
      <c r="AV30" s="50">
        <f>SUMIFS(BISDATA!$L$3:$L$20000,BISDATA!$A$3:$A$20000,$AB30,BISDATA!$M$3:$M$20000,AV$4,BISDATA!$I$3:$I$20000,$AB$3)</f>
        <v>130329.46999999997</v>
      </c>
      <c r="AW30" s="50">
        <f>SUMIFS(BISDATA!$L$3:$L$20000,BISDATA!$A$3:$A$20000,$AB30,BISDATA!$M$3:$M$20000,AW$4,BISDATA!$I$3:$I$20000,$AB$3)</f>
        <v>25255.63</v>
      </c>
      <c r="AX30" s="50">
        <f>SUMIFS(BISDATA!$L$3:$L$20000,BISDATA!$A$3:$A$20000,$AB30,BISDATA!$M$3:$M$20000,AX$4,BISDATA!$I$3:$I$20000,$AB$3)</f>
        <v>1956.0100000000139</v>
      </c>
      <c r="AY30" s="50">
        <f>SUMIFS(BISDATA!$L$3:$L$20000,BISDATA!$A$3:$A$20000,$AB30,BISDATA!$M$3:$M$20000,AY$4,BISDATA!$I$3:$I$20000,$AB$3)</f>
        <v>110575.36999999995</v>
      </c>
      <c r="AZ30" s="50">
        <f>SUMIFS(BISDATA!$L$3:$L$20000,BISDATA!$A$3:$A$20000,$AB30,BISDATA!$M$3:$M$20000,AZ$4,BISDATA!$I$3:$I$20000,$AB$3)</f>
        <v>60363.87</v>
      </c>
      <c r="BA30" s="51">
        <f>SUMIFS(BISDATA!$L$3:$L$20000,BISDATA!$A$3:$A$20000,$AB30,BISDATA!$M$3:$M$20000,BA$4,BISDATA!$I$3:$I$20000,$AB$3)</f>
        <v>565864.98</v>
      </c>
      <c r="BB30" s="58"/>
      <c r="BC30" s="36" t="s">
        <v>301</v>
      </c>
      <c r="BD30" s="49">
        <f t="shared" si="3"/>
        <v>-786034.98999977857</v>
      </c>
      <c r="BE30" s="50">
        <f t="shared" si="3"/>
        <v>-3358711.469999522</v>
      </c>
      <c r="BF30" s="50">
        <f t="shared" si="3"/>
        <v>-1555119.9900000188</v>
      </c>
      <c r="BG30" s="50">
        <f t="shared" si="3"/>
        <v>-685143.75000000093</v>
      </c>
      <c r="BH30" s="50">
        <f t="shared" si="3"/>
        <v>-572228.71000000183</v>
      </c>
      <c r="BI30" s="50">
        <f t="shared" si="3"/>
        <v>-92757.689999998547</v>
      </c>
      <c r="BJ30" s="50">
        <f t="shared" si="3"/>
        <v>-263813.0699999996</v>
      </c>
      <c r="BK30" s="50">
        <f t="shared" si="3"/>
        <v>-178531.59000000055</v>
      </c>
      <c r="BL30" s="50">
        <f t="shared" si="3"/>
        <v>-104393.32000000007</v>
      </c>
      <c r="BM30" s="50">
        <f t="shared" si="3"/>
        <v>-11980.469999999972</v>
      </c>
      <c r="BN30" s="50">
        <f t="shared" si="3"/>
        <v>-16815.469999999856</v>
      </c>
      <c r="BO30" s="50">
        <f t="shared" si="3"/>
        <v>-84045.739999999991</v>
      </c>
      <c r="BP30" s="50">
        <f t="shared" si="3"/>
        <v>-11417.859999999957</v>
      </c>
      <c r="BQ30" s="50">
        <f t="shared" si="3"/>
        <v>-89916.29999999993</v>
      </c>
      <c r="BR30" s="50">
        <f t="shared" si="3"/>
        <v>-11881.709999999846</v>
      </c>
      <c r="BS30" s="50">
        <f t="shared" si="3"/>
        <v>6963.7799999999697</v>
      </c>
      <c r="BT30" s="50">
        <f t="shared" si="4"/>
        <v>-17696.830000000002</v>
      </c>
      <c r="BU30" s="50">
        <f t="shared" si="2"/>
        <v>-17321.809999999983</v>
      </c>
      <c r="BV30" s="50">
        <f t="shared" si="2"/>
        <v>-1791.5799999999872</v>
      </c>
      <c r="BW30" s="50">
        <f t="shared" si="2"/>
        <v>-234.22000000003027</v>
      </c>
      <c r="BX30" s="50">
        <f t="shared" si="2"/>
        <v>-2656.5299999999879</v>
      </c>
      <c r="BY30" s="50">
        <f t="shared" si="2"/>
        <v>-301.13999999998759</v>
      </c>
      <c r="BZ30" s="50">
        <f t="shared" si="2"/>
        <v>-234.22000000005937</v>
      </c>
      <c r="CA30" s="50">
        <f t="shared" si="2"/>
        <v>-1470.5599999999904</v>
      </c>
      <c r="CB30" s="51">
        <f t="shared" si="2"/>
        <v>541.84000000008382</v>
      </c>
    </row>
    <row r="31" spans="1:80" x14ac:dyDescent="0.25">
      <c r="A31" s="23"/>
      <c r="AB31" s="58"/>
      <c r="AC31" s="58"/>
      <c r="AD31" s="58"/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58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8"/>
      <c r="BH31" s="58"/>
      <c r="BI31" s="58"/>
      <c r="BJ31" s="58"/>
      <c r="BK31" s="58"/>
      <c r="BL31" s="58"/>
      <c r="BM31" s="58"/>
      <c r="BN31" s="58"/>
      <c r="BO31" s="58"/>
      <c r="BP31" s="58"/>
      <c r="BQ31" s="58"/>
      <c r="BR31" s="58"/>
      <c r="BS31" s="58"/>
      <c r="BT31" s="58"/>
      <c r="BU31" s="58"/>
      <c r="BV31" s="58"/>
      <c r="BW31" s="58"/>
      <c r="BX31" s="58"/>
      <c r="BY31" s="58"/>
      <c r="BZ31" s="58"/>
      <c r="CA31" s="58"/>
      <c r="CB31" s="58"/>
    </row>
    <row r="32" spans="1:80" x14ac:dyDescent="0.25">
      <c r="A32" t="s">
        <v>373</v>
      </c>
      <c r="B32" s="37">
        <f>SUM(B5:Z30)</f>
        <v>357840866.52999967</v>
      </c>
      <c r="AB32" s="58" t="s">
        <v>373</v>
      </c>
      <c r="AC32" s="37">
        <f>SUM(AC5:BA30)</f>
        <v>350010915.10000288</v>
      </c>
      <c r="AD32" s="58"/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58"/>
      <c r="BK32" s="58"/>
      <c r="BL32" s="58"/>
      <c r="BM32" s="58"/>
      <c r="BN32" s="58"/>
      <c r="BO32" s="58"/>
      <c r="BP32" s="58"/>
      <c r="BQ32" s="58"/>
      <c r="BR32" s="58"/>
      <c r="BS32" s="58"/>
      <c r="BT32" s="58"/>
      <c r="BU32" s="58"/>
      <c r="BV32" s="58"/>
      <c r="BW32" s="58"/>
      <c r="BX32" s="58"/>
      <c r="BY32" s="58"/>
      <c r="BZ32" s="58"/>
      <c r="CA32" s="58"/>
      <c r="CB32" s="58"/>
    </row>
    <row r="33" spans="1:80" x14ac:dyDescent="0.25">
      <c r="A33" t="s">
        <v>374</v>
      </c>
      <c r="B33" s="41">
        <f>SUM(Paid!D4:D29)</f>
        <v>357840866.52999979</v>
      </c>
      <c r="AB33" s="58" t="s">
        <v>374</v>
      </c>
      <c r="AC33" s="41">
        <f>SUMIFS(BISDATA!$L$3:$L$20000,BISDATA!$I$3:$I$20000,$AB$3)</f>
        <v>357928335.99000305</v>
      </c>
      <c r="AD33" s="37">
        <f>AC33-AC32</f>
        <v>7917420.8900001645</v>
      </c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8"/>
      <c r="BH33" s="58"/>
      <c r="BI33" s="58"/>
      <c r="BJ33" s="58"/>
      <c r="BK33" s="58"/>
      <c r="BL33" s="58"/>
      <c r="BM33" s="58"/>
      <c r="BN33" s="58"/>
      <c r="BO33" s="58"/>
      <c r="BP33" s="58"/>
      <c r="BQ33" s="58"/>
      <c r="BR33" s="58"/>
      <c r="BS33" s="58"/>
      <c r="BT33" s="58"/>
      <c r="BU33" s="58"/>
      <c r="BV33" s="58"/>
      <c r="BW33" s="58"/>
      <c r="BX33" s="58"/>
      <c r="BY33" s="58"/>
      <c r="BZ33" s="58"/>
      <c r="CA33" s="58"/>
      <c r="CB33" s="58"/>
    </row>
    <row r="34" spans="1:80" x14ac:dyDescent="0.25">
      <c r="A34" t="s">
        <v>375</v>
      </c>
      <c r="B34" s="39" t="b">
        <f>ROUND(B33,2)-ROUND(B32,2)=0</f>
        <v>1</v>
      </c>
      <c r="AB34" s="58" t="s">
        <v>375</v>
      </c>
      <c r="AC34" s="39" t="b">
        <f>ROUND(AC33,2)-ROUND(AC32,2)=0</f>
        <v>0</v>
      </c>
      <c r="AD34" s="76">
        <f>SUMIFS(BISDATA!$L$3:$L$20000,BISDATA!$M$3:$M$20000,"190001",BISDATA!$I$3:$I$20000,$AB$3)</f>
        <v>0</v>
      </c>
      <c r="AE34" s="78" t="s">
        <v>955</v>
      </c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58"/>
      <c r="BJ34" s="58"/>
      <c r="BK34" s="58"/>
      <c r="BL34" s="58"/>
      <c r="BM34" s="58"/>
      <c r="BN34" s="58"/>
      <c r="BO34" s="58"/>
      <c r="BP34" s="58"/>
      <c r="BQ34" s="58"/>
      <c r="BR34" s="58"/>
      <c r="BS34" s="58"/>
      <c r="BT34" s="58"/>
      <c r="BU34" s="58"/>
      <c r="BV34" s="58"/>
      <c r="BW34" s="58"/>
      <c r="BX34" s="58"/>
      <c r="BY34" s="58"/>
      <c r="BZ34" s="58"/>
      <c r="CA34" s="58"/>
      <c r="CB34" s="58"/>
    </row>
    <row r="35" spans="1:80" x14ac:dyDescent="0.25">
      <c r="A35" s="2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</row>
    <row r="36" spans="1:80" x14ac:dyDescent="0.25">
      <c r="A36" s="23"/>
    </row>
    <row r="37" spans="1:80" x14ac:dyDescent="0.25">
      <c r="A37" s="23"/>
    </row>
    <row r="38" spans="1:80" x14ac:dyDescent="0.25">
      <c r="A38" s="23"/>
    </row>
    <row r="39" spans="1:80" x14ac:dyDescent="0.25">
      <c r="A39" s="23"/>
    </row>
  </sheetData>
  <conditionalFormatting sqref="B34">
    <cfRule type="cellIs" dxfId="45" priority="6" stopIfTrue="1" operator="equal">
      <formula>FALSE</formula>
    </cfRule>
  </conditionalFormatting>
  <conditionalFormatting sqref="B34">
    <cfRule type="cellIs" dxfId="44" priority="5" stopIfTrue="1" operator="equal">
      <formula>TRUE</formula>
    </cfRule>
  </conditionalFormatting>
  <conditionalFormatting sqref="AC34">
    <cfRule type="cellIs" dxfId="43" priority="2" stopIfTrue="1" operator="equal">
      <formula>FALSE</formula>
    </cfRule>
  </conditionalFormatting>
  <conditionalFormatting sqref="AC34">
    <cfRule type="cellIs" dxfId="42" priority="1" stopIfTrue="1" operator="equal">
      <formula>TRUE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5"/>
  </sheetPr>
  <dimension ref="A1:CB39"/>
  <sheetViews>
    <sheetView showGridLines="0" zoomScale="80" zoomScaleNormal="80" workbookViewId="0"/>
  </sheetViews>
  <sheetFormatPr defaultRowHeight="15" x14ac:dyDescent="0.25"/>
  <cols>
    <col min="1" max="1" width="10.42578125" customWidth="1"/>
    <col min="2" max="2" width="12.5703125" customWidth="1"/>
    <col min="3" max="3" width="11.5703125" customWidth="1"/>
    <col min="4" max="8" width="10.5703125" customWidth="1"/>
    <col min="9" max="14" width="9" customWidth="1"/>
    <col min="15" max="15" width="9.7109375" customWidth="1"/>
    <col min="16" max="20" width="9" customWidth="1"/>
    <col min="21" max="21" width="8.7109375" customWidth="1"/>
    <col min="22" max="22" width="9" customWidth="1"/>
    <col min="23" max="23" width="8" customWidth="1"/>
    <col min="24" max="24" width="8.7109375" customWidth="1"/>
    <col min="25" max="25" width="9" customWidth="1"/>
    <col min="26" max="26" width="9.7109375" customWidth="1"/>
    <col min="29" max="30" width="12.5703125" bestFit="1" customWidth="1"/>
    <col min="31" max="32" width="11.5703125" bestFit="1" customWidth="1"/>
    <col min="33" max="41" width="10.5703125" bestFit="1" customWidth="1"/>
    <col min="42" max="52" width="9" bestFit="1" customWidth="1"/>
    <col min="53" max="53" width="10.5703125" bestFit="1" customWidth="1"/>
    <col min="56" max="57" width="12.28515625" bestFit="1" customWidth="1"/>
    <col min="58" max="58" width="11.5703125" bestFit="1" customWidth="1"/>
    <col min="59" max="61" width="11.28515625" bestFit="1" customWidth="1"/>
    <col min="62" max="65" width="10.5703125" bestFit="1" customWidth="1"/>
    <col min="66" max="69" width="9.7109375" bestFit="1" customWidth="1"/>
    <col min="70" max="79" width="9" bestFit="1" customWidth="1"/>
    <col min="80" max="80" width="10.5703125" bestFit="1" customWidth="1"/>
  </cols>
  <sheetData>
    <row r="1" spans="1:80" x14ac:dyDescent="0.25">
      <c r="A1" t="s">
        <v>430</v>
      </c>
    </row>
    <row r="2" spans="1:80" s="52" customFormat="1" x14ac:dyDescent="0.25">
      <c r="A2" s="21" t="s">
        <v>394</v>
      </c>
      <c r="AB2" s="21" t="s">
        <v>950</v>
      </c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58"/>
      <c r="AR2" s="58"/>
      <c r="AS2" s="58"/>
      <c r="AT2" s="58"/>
      <c r="AU2" s="58"/>
      <c r="AV2" s="58"/>
      <c r="AW2" s="58"/>
      <c r="AX2" s="58"/>
      <c r="AY2" s="58"/>
      <c r="AZ2" s="58"/>
      <c r="BA2" s="58"/>
      <c r="BB2" s="58"/>
      <c r="BC2" s="21" t="s">
        <v>951</v>
      </c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</row>
    <row r="3" spans="1:80" x14ac:dyDescent="0.25">
      <c r="A3" s="44" t="s">
        <v>2</v>
      </c>
      <c r="B3" s="43" t="s">
        <v>308</v>
      </c>
      <c r="C3" s="43" t="s">
        <v>333</v>
      </c>
      <c r="D3" s="43" t="s">
        <v>334</v>
      </c>
      <c r="E3" s="43" t="s">
        <v>331</v>
      </c>
      <c r="F3" s="43" t="s">
        <v>329</v>
      </c>
      <c r="G3" s="43" t="s">
        <v>327</v>
      </c>
      <c r="H3" s="43" t="s">
        <v>325</v>
      </c>
      <c r="I3" s="43" t="s">
        <v>323</v>
      </c>
      <c r="J3" s="43" t="s">
        <v>321</v>
      </c>
      <c r="K3" s="43" t="s">
        <v>319</v>
      </c>
      <c r="L3" s="43" t="s">
        <v>317</v>
      </c>
      <c r="M3" s="43" t="s">
        <v>340</v>
      </c>
      <c r="N3" s="43" t="s">
        <v>341</v>
      </c>
      <c r="O3" s="43" t="s">
        <v>315</v>
      </c>
      <c r="P3" s="43" t="s">
        <v>358</v>
      </c>
      <c r="Q3" s="43" t="s">
        <v>313</v>
      </c>
      <c r="R3" s="43" t="s">
        <v>348</v>
      </c>
      <c r="S3" s="43" t="s">
        <v>353</v>
      </c>
      <c r="T3" s="43" t="s">
        <v>356</v>
      </c>
      <c r="U3" s="43" t="s">
        <v>338</v>
      </c>
      <c r="V3" s="43" t="s">
        <v>364</v>
      </c>
      <c r="W3" s="43" t="s">
        <v>355</v>
      </c>
      <c r="X3" s="43" t="s">
        <v>360</v>
      </c>
      <c r="Y3" s="43" t="s">
        <v>351</v>
      </c>
      <c r="Z3" s="43" t="s">
        <v>311</v>
      </c>
      <c r="AB3" s="44" t="s">
        <v>2</v>
      </c>
      <c r="AC3" s="72" t="s">
        <v>308</v>
      </c>
      <c r="AD3" s="72" t="s">
        <v>333</v>
      </c>
      <c r="AE3" s="72" t="s">
        <v>334</v>
      </c>
      <c r="AF3" s="72" t="s">
        <v>331</v>
      </c>
      <c r="AG3" s="72" t="s">
        <v>329</v>
      </c>
      <c r="AH3" s="72" t="s">
        <v>327</v>
      </c>
      <c r="AI3" s="72" t="s">
        <v>325</v>
      </c>
      <c r="AJ3" s="72" t="s">
        <v>323</v>
      </c>
      <c r="AK3" s="72" t="s">
        <v>321</v>
      </c>
      <c r="AL3" s="72" t="s">
        <v>319</v>
      </c>
      <c r="AM3" s="72" t="s">
        <v>317</v>
      </c>
      <c r="AN3" s="72" t="s">
        <v>340</v>
      </c>
      <c r="AO3" s="72" t="s">
        <v>341</v>
      </c>
      <c r="AP3" s="72" t="s">
        <v>315</v>
      </c>
      <c r="AQ3" s="72" t="s">
        <v>358</v>
      </c>
      <c r="AR3" s="72" t="s">
        <v>313</v>
      </c>
      <c r="AS3" s="72" t="s">
        <v>348</v>
      </c>
      <c r="AT3" s="72" t="s">
        <v>353</v>
      </c>
      <c r="AU3" s="72" t="s">
        <v>356</v>
      </c>
      <c r="AV3" s="72" t="s">
        <v>338</v>
      </c>
      <c r="AW3" s="72" t="s">
        <v>364</v>
      </c>
      <c r="AX3" s="72" t="s">
        <v>355</v>
      </c>
      <c r="AY3" s="72" t="s">
        <v>360</v>
      </c>
      <c r="AZ3" s="72" t="s">
        <v>351</v>
      </c>
      <c r="BA3" s="72" t="s">
        <v>311</v>
      </c>
      <c r="BB3" s="58"/>
      <c r="BC3" s="75" t="s">
        <v>2</v>
      </c>
      <c r="BD3" s="72" t="s">
        <v>308</v>
      </c>
      <c r="BE3" s="72" t="s">
        <v>333</v>
      </c>
      <c r="BF3" s="72" t="s">
        <v>334</v>
      </c>
      <c r="BG3" s="72" t="s">
        <v>331</v>
      </c>
      <c r="BH3" s="72" t="s">
        <v>329</v>
      </c>
      <c r="BI3" s="72" t="s">
        <v>327</v>
      </c>
      <c r="BJ3" s="72" t="s">
        <v>325</v>
      </c>
      <c r="BK3" s="72" t="s">
        <v>323</v>
      </c>
      <c r="BL3" s="72" t="s">
        <v>321</v>
      </c>
      <c r="BM3" s="72" t="s">
        <v>319</v>
      </c>
      <c r="BN3" s="72" t="s">
        <v>317</v>
      </c>
      <c r="BO3" s="72" t="s">
        <v>340</v>
      </c>
      <c r="BP3" s="72" t="s">
        <v>341</v>
      </c>
      <c r="BQ3" s="72" t="s">
        <v>315</v>
      </c>
      <c r="BR3" s="72" t="s">
        <v>358</v>
      </c>
      <c r="BS3" s="72" t="s">
        <v>313</v>
      </c>
      <c r="BT3" s="72" t="s">
        <v>348</v>
      </c>
      <c r="BU3" s="72" t="s">
        <v>353</v>
      </c>
      <c r="BV3" s="72" t="s">
        <v>356</v>
      </c>
      <c r="BW3" s="72" t="s">
        <v>338</v>
      </c>
      <c r="BX3" s="72" t="s">
        <v>364</v>
      </c>
      <c r="BY3" s="72" t="s">
        <v>355</v>
      </c>
      <c r="BZ3" s="72" t="s">
        <v>360</v>
      </c>
      <c r="CA3" s="72" t="s">
        <v>351</v>
      </c>
      <c r="CB3" s="72" t="s">
        <v>311</v>
      </c>
    </row>
    <row r="4" spans="1:80" x14ac:dyDescent="0.25">
      <c r="A4" s="21" t="s">
        <v>23</v>
      </c>
      <c r="B4" s="42">
        <f>'O-Lag'!B4</f>
        <v>201801</v>
      </c>
      <c r="C4" s="42">
        <f>'O-Lag'!C4</f>
        <v>201712</v>
      </c>
      <c r="D4" s="42">
        <f>'O-Lag'!D4</f>
        <v>201711</v>
      </c>
      <c r="E4" s="42" t="str">
        <f>'O-Lag'!E4</f>
        <v>201710</v>
      </c>
      <c r="F4" s="42" t="str">
        <f>'O-Lag'!F4</f>
        <v>201709</v>
      </c>
      <c r="G4" s="42" t="str">
        <f>'O-Lag'!G4</f>
        <v>201708</v>
      </c>
      <c r="H4" s="42" t="str">
        <f>'O-Lag'!H4</f>
        <v>201707</v>
      </c>
      <c r="I4" s="42" t="str">
        <f>'O-Lag'!I4</f>
        <v>201706</v>
      </c>
      <c r="J4" s="42" t="str">
        <f>'O-Lag'!J4</f>
        <v>201705</v>
      </c>
      <c r="K4" s="42" t="str">
        <f>'O-Lag'!K4</f>
        <v>201704</v>
      </c>
      <c r="L4" s="42" t="str">
        <f>'O-Lag'!L4</f>
        <v>201703</v>
      </c>
      <c r="M4" s="42" t="str">
        <f>'O-Lag'!M4</f>
        <v>201702</v>
      </c>
      <c r="N4" s="42" t="str">
        <f>'O-Lag'!N4</f>
        <v>201701</v>
      </c>
      <c r="O4" s="42" t="str">
        <f>'O-Lag'!O4</f>
        <v>201612</v>
      </c>
      <c r="P4" s="42" t="str">
        <f>'O-Lag'!P4</f>
        <v>201611</v>
      </c>
      <c r="Q4" s="42" t="str">
        <f>'O-Lag'!Q4</f>
        <v>201610</v>
      </c>
      <c r="R4" s="42" t="str">
        <f>'O-Lag'!R4</f>
        <v>201609</v>
      </c>
      <c r="S4" s="42" t="str">
        <f>'O-Lag'!S4</f>
        <v>201608</v>
      </c>
      <c r="T4" s="42" t="str">
        <f>'O-Lag'!T4</f>
        <v>201607</v>
      </c>
      <c r="U4" s="42" t="str">
        <f>'O-Lag'!U4</f>
        <v>201606</v>
      </c>
      <c r="V4" s="42" t="str">
        <f>'O-Lag'!V4</f>
        <v>201605</v>
      </c>
      <c r="W4" s="42" t="str">
        <f>'O-Lag'!W4</f>
        <v>201604</v>
      </c>
      <c r="X4" s="42" t="str">
        <f>'O-Lag'!X4</f>
        <v>201603</v>
      </c>
      <c r="Y4" s="42" t="str">
        <f>'O-Lag'!Y4</f>
        <v>201602</v>
      </c>
      <c r="Z4" s="42" t="str">
        <f>'O-Lag'!Z4</f>
        <v>201601</v>
      </c>
      <c r="AB4" s="21" t="s">
        <v>23</v>
      </c>
      <c r="AC4" s="74">
        <f>B4</f>
        <v>201801</v>
      </c>
      <c r="AD4" s="74">
        <f t="shared" ref="AD4:BA4" si="0">C4</f>
        <v>201712</v>
      </c>
      <c r="AE4" s="74">
        <f t="shared" si="0"/>
        <v>201711</v>
      </c>
      <c r="AF4" s="74" t="str">
        <f t="shared" si="0"/>
        <v>201710</v>
      </c>
      <c r="AG4" s="74" t="str">
        <f t="shared" si="0"/>
        <v>201709</v>
      </c>
      <c r="AH4" s="74" t="str">
        <f t="shared" si="0"/>
        <v>201708</v>
      </c>
      <c r="AI4" s="74" t="str">
        <f t="shared" si="0"/>
        <v>201707</v>
      </c>
      <c r="AJ4" s="74" t="str">
        <f t="shared" si="0"/>
        <v>201706</v>
      </c>
      <c r="AK4" s="74" t="str">
        <f t="shared" si="0"/>
        <v>201705</v>
      </c>
      <c r="AL4" s="74" t="str">
        <f t="shared" si="0"/>
        <v>201704</v>
      </c>
      <c r="AM4" s="74" t="str">
        <f t="shared" si="0"/>
        <v>201703</v>
      </c>
      <c r="AN4" s="74" t="str">
        <f t="shared" si="0"/>
        <v>201702</v>
      </c>
      <c r="AO4" s="74" t="str">
        <f t="shared" si="0"/>
        <v>201701</v>
      </c>
      <c r="AP4" s="74" t="str">
        <f t="shared" si="0"/>
        <v>201612</v>
      </c>
      <c r="AQ4" s="74" t="str">
        <f t="shared" si="0"/>
        <v>201611</v>
      </c>
      <c r="AR4" s="74" t="str">
        <f t="shared" si="0"/>
        <v>201610</v>
      </c>
      <c r="AS4" s="74" t="str">
        <f t="shared" si="0"/>
        <v>201609</v>
      </c>
      <c r="AT4" s="74" t="str">
        <f t="shared" si="0"/>
        <v>201608</v>
      </c>
      <c r="AU4" s="74" t="str">
        <f t="shared" si="0"/>
        <v>201607</v>
      </c>
      <c r="AV4" s="74" t="str">
        <f t="shared" si="0"/>
        <v>201606</v>
      </c>
      <c r="AW4" s="74" t="str">
        <f t="shared" si="0"/>
        <v>201605</v>
      </c>
      <c r="AX4" s="74" t="str">
        <f t="shared" si="0"/>
        <v>201604</v>
      </c>
      <c r="AY4" s="74" t="str">
        <f t="shared" si="0"/>
        <v>201603</v>
      </c>
      <c r="AZ4" s="74" t="str">
        <f t="shared" si="0"/>
        <v>201602</v>
      </c>
      <c r="BA4" s="74" t="str">
        <f t="shared" si="0"/>
        <v>201601</v>
      </c>
      <c r="BB4" s="58"/>
      <c r="BC4" s="21" t="s">
        <v>23</v>
      </c>
      <c r="BD4" s="73" t="s">
        <v>4</v>
      </c>
      <c r="BE4" s="73" t="s">
        <v>335</v>
      </c>
      <c r="BF4" s="73" t="s">
        <v>332</v>
      </c>
      <c r="BG4" s="73" t="s">
        <v>330</v>
      </c>
      <c r="BH4" s="73" t="s">
        <v>328</v>
      </c>
      <c r="BI4" s="73" t="s">
        <v>326</v>
      </c>
      <c r="BJ4" s="73" t="s">
        <v>324</v>
      </c>
      <c r="BK4" s="73" t="s">
        <v>322</v>
      </c>
      <c r="BL4" s="73" t="s">
        <v>320</v>
      </c>
      <c r="BM4" s="73" t="s">
        <v>318</v>
      </c>
      <c r="BN4" s="73" t="s">
        <v>316</v>
      </c>
      <c r="BO4" s="73" t="s">
        <v>342</v>
      </c>
      <c r="BP4" s="73" t="s">
        <v>339</v>
      </c>
      <c r="BQ4" s="73" t="s">
        <v>314</v>
      </c>
      <c r="BR4" s="73" t="s">
        <v>357</v>
      </c>
      <c r="BS4" s="73" t="s">
        <v>312</v>
      </c>
      <c r="BT4" s="73" t="s">
        <v>361</v>
      </c>
      <c r="BU4" s="73" t="s">
        <v>347</v>
      </c>
      <c r="BV4" s="73" t="s">
        <v>352</v>
      </c>
      <c r="BW4" s="73" t="s">
        <v>337</v>
      </c>
      <c r="BX4" s="73" t="s">
        <v>366</v>
      </c>
      <c r="BY4" s="73" t="s">
        <v>354</v>
      </c>
      <c r="BZ4" s="73" t="s">
        <v>359</v>
      </c>
      <c r="CA4" s="73" t="s">
        <v>350</v>
      </c>
      <c r="CB4" s="73" t="s">
        <v>349</v>
      </c>
    </row>
    <row r="5" spans="1:80" x14ac:dyDescent="0.25">
      <c r="A5" s="34" t="s">
        <v>95</v>
      </c>
      <c r="B5" s="45">
        <f>SUMIFS(FastClose!$H$3:$H$20000,FastClose!$K$3:$K$20000,$A5,FastClose!$G$3:$G$20000,B$3,FastClose!$D$3:$D$20000,$A$3)</f>
        <v>72485.359999999942</v>
      </c>
      <c r="C5" s="27">
        <f>SUMIFS(FastClose!$H$3:$H$20000,FastClose!$K$3:$K$20000,$A5,FastClose!$G$3:$G$20000,C$3,FastClose!$D$3:$D$20000,$A$3)</f>
        <v>58583.340000000018</v>
      </c>
      <c r="D5" s="27">
        <f>SUMIFS(FastClose!$H$3:$H$20000,FastClose!$K$3:$K$20000,$A5,FastClose!$G$3:$G$20000,D$3,FastClose!$D$3:$D$20000,$A$3)</f>
        <v>25630.510000000009</v>
      </c>
      <c r="E5" s="27">
        <f>SUMIFS(FastClose!$H$3:$H$20000,FastClose!$K$3:$K$20000,$A5,FastClose!$G$3:$G$20000,E$3,FastClose!$D$3:$D$20000,$A$3)</f>
        <v>23645.09</v>
      </c>
      <c r="F5" s="27">
        <f>SUMIFS(FastClose!$H$3:$H$20000,FastClose!$K$3:$K$20000,$A5,FastClose!$G$3:$G$20000,F$3,FastClose!$D$3:$D$20000,$A$3)</f>
        <v>12975.03</v>
      </c>
      <c r="G5" s="27">
        <f>SUMIFS(FastClose!$H$3:$H$20000,FastClose!$K$3:$K$20000,$A5,FastClose!$G$3:$G$20000,G$3,FastClose!$D$3:$D$20000,$A$3)</f>
        <v>8808.0999999999985</v>
      </c>
      <c r="H5" s="27">
        <f>SUMIFS(FastClose!$H$3:$H$20000,FastClose!$K$3:$K$20000,$A5,FastClose!$G$3:$G$20000,H$3,FastClose!$D$3:$D$20000,$A$3)</f>
        <v>5440.06</v>
      </c>
      <c r="I5" s="27">
        <f>SUMIFS(FastClose!$H$3:$H$20000,FastClose!$K$3:$K$20000,$A5,FastClose!$G$3:$G$20000,I$3,FastClose!$D$3:$D$20000,$A$3)</f>
        <v>200.48</v>
      </c>
      <c r="J5" s="27">
        <f>SUMIFS(FastClose!$H$3:$H$20000,FastClose!$K$3:$K$20000,$A5,FastClose!$G$3:$G$20000,J$3,FastClose!$D$3:$D$20000,$A$3)</f>
        <v>736.81000000000006</v>
      </c>
      <c r="K5" s="27">
        <f>SUMIFS(FastClose!$H$3:$H$20000,FastClose!$K$3:$K$20000,$A5,FastClose!$G$3:$G$20000,K$3,FastClose!$D$3:$D$20000,$A$3)</f>
        <v>95.449999999999989</v>
      </c>
      <c r="L5" s="27">
        <f>SUMIFS(FastClose!$H$3:$H$20000,FastClose!$K$3:$K$20000,$A5,FastClose!$G$3:$G$20000,L$3,FastClose!$D$3:$D$20000,$A$3)</f>
        <v>656.17</v>
      </c>
      <c r="M5" s="27">
        <f>SUMIFS(FastClose!$H$3:$H$20000,FastClose!$K$3:$K$20000,$A5,FastClose!$G$3:$G$20000,M$3,FastClose!$D$3:$D$20000,$A$3)</f>
        <v>1308.3400000000001</v>
      </c>
      <c r="N5" s="27">
        <f>SUMIFS(FastClose!$H$3:$H$20000,FastClose!$K$3:$K$20000,$A5,FastClose!$G$3:$G$20000,N$3,FastClose!$D$3:$D$20000,$A$3)</f>
        <v>875.64999999999986</v>
      </c>
      <c r="O5" s="27">
        <f>SUMIFS(FastClose!$H$3:$H$20000,FastClose!$K$3:$K$20000,$A5,FastClose!$G$3:$G$20000,O$3,FastClose!$D$3:$D$20000,$A$3)</f>
        <v>0</v>
      </c>
      <c r="P5" s="27">
        <f>SUMIFS(FastClose!$H$3:$H$20000,FastClose!$K$3:$K$20000,$A5,FastClose!$G$3:$G$20000,P$3,FastClose!$D$3:$D$20000,$A$3)</f>
        <v>0</v>
      </c>
      <c r="Q5" s="27">
        <f>SUMIFS(FastClose!$H$3:$H$20000,FastClose!$K$3:$K$20000,$A5,FastClose!$G$3:$G$20000,Q$3,FastClose!$D$3:$D$20000,$A$3)</f>
        <v>0</v>
      </c>
      <c r="R5" s="27">
        <f>SUMIFS(FastClose!$H$3:$H$20000,FastClose!$K$3:$K$20000,$A5,FastClose!$G$3:$G$20000,R$3,FastClose!$D$3:$D$20000,$A$3)</f>
        <v>0</v>
      </c>
      <c r="S5" s="27">
        <f>SUMIFS(FastClose!$H$3:$H$20000,FastClose!$K$3:$K$20000,$A5,FastClose!$G$3:$G$20000,S$3,FastClose!$D$3:$D$20000,$A$3)</f>
        <v>0</v>
      </c>
      <c r="T5" s="27">
        <f>SUMIFS(FastClose!$H$3:$H$20000,FastClose!$K$3:$K$20000,$A5,FastClose!$G$3:$G$20000,T$3,FastClose!$D$3:$D$20000,$A$3)</f>
        <v>0</v>
      </c>
      <c r="U5" s="27">
        <f>SUMIFS(FastClose!$H$3:$H$20000,FastClose!$K$3:$K$20000,$A5,FastClose!$G$3:$G$20000,U$3,FastClose!$D$3:$D$20000,$A$3)</f>
        <v>0</v>
      </c>
      <c r="V5" s="27">
        <f>SUMIFS(FastClose!$H$3:$H$20000,FastClose!$K$3:$K$20000,$A5,FastClose!$G$3:$G$20000,V$3,FastClose!$D$3:$D$20000,$A$3)</f>
        <v>0</v>
      </c>
      <c r="W5" s="27">
        <f>SUMIFS(FastClose!$H$3:$H$20000,FastClose!$K$3:$K$20000,$A5,FastClose!$G$3:$G$20000,W$3,FastClose!$D$3:$D$20000,$A$3)</f>
        <v>0</v>
      </c>
      <c r="X5" s="27">
        <f>SUMIFS(FastClose!$H$3:$H$20000,FastClose!$K$3:$K$20000,$A5,FastClose!$G$3:$G$20000,X$3,FastClose!$D$3:$D$20000,$A$3)</f>
        <v>0</v>
      </c>
      <c r="Y5" s="27">
        <f>SUMIFS(FastClose!$H$3:$H$20000,FastClose!$K$3:$K$20000,$A5,FastClose!$G$3:$G$20000,Y$3,FastClose!$D$3:$D$20000,$A$3)</f>
        <v>0</v>
      </c>
      <c r="Z5" s="28">
        <f>SUMIFS(FastClose!$H$3:$H$20000,FastClose!$K$3:$K$20000,$A5,FastClose!$G$3:$G$20000,Z$3,FastClose!$D$3:$D$20000,$A$3)</f>
        <v>0</v>
      </c>
      <c r="AB5" s="34" t="s">
        <v>95</v>
      </c>
      <c r="AC5" s="45">
        <f>SUMIFS(BISDATA!$L$3:$L$20000,BISDATA!$A$3:$A$20000,$AB5,BISDATA!$M$3:$M$20000,AC$4,BISDATA!$I$3:$I$20000,$AB$3)</f>
        <v>72485.359999999928</v>
      </c>
      <c r="AD5" s="27">
        <f>SUMIFS(BISDATA!$L$3:$L$20000,BISDATA!$A$3:$A$20000,$AB5,BISDATA!$M$3:$M$20000,AD$4,BISDATA!$I$3:$I$20000,$AB$3)</f>
        <v>58583.340000000033</v>
      </c>
      <c r="AE5" s="27">
        <f>SUMIFS(BISDATA!$L$3:$L$20000,BISDATA!$A$3:$A$20000,$AB5,BISDATA!$M$3:$M$20000,AE$4,BISDATA!$I$3:$I$20000,$AB$3)</f>
        <v>25630.509999999991</v>
      </c>
      <c r="AF5" s="27">
        <f>SUMIFS(BISDATA!$L$3:$L$20000,BISDATA!$A$3:$A$20000,$AB5,BISDATA!$M$3:$M$20000,AF$4,BISDATA!$I$3:$I$20000,$AB$3)</f>
        <v>23645.09</v>
      </c>
      <c r="AG5" s="27">
        <f>SUMIFS(BISDATA!$L$3:$L$20000,BISDATA!$A$3:$A$20000,$AB5,BISDATA!$M$3:$M$20000,AG$4,BISDATA!$I$3:$I$20000,$AB$3)</f>
        <v>12975.029999999999</v>
      </c>
      <c r="AH5" s="27">
        <f>SUMIFS(BISDATA!$L$3:$L$20000,BISDATA!$A$3:$A$20000,$AB5,BISDATA!$M$3:$M$20000,AH$4,BISDATA!$I$3:$I$20000,$AB$3)</f>
        <v>8808.0999999999985</v>
      </c>
      <c r="AI5" s="27">
        <f>SUMIFS(BISDATA!$L$3:$L$20000,BISDATA!$A$3:$A$20000,$AB5,BISDATA!$M$3:$M$20000,AI$4,BISDATA!$I$3:$I$20000,$AB$3)</f>
        <v>5440.06</v>
      </c>
      <c r="AJ5" s="27">
        <f>SUMIFS(BISDATA!$L$3:$L$20000,BISDATA!$A$3:$A$20000,$AB5,BISDATA!$M$3:$M$20000,AJ$4,BISDATA!$I$3:$I$20000,$AB$3)</f>
        <v>200.48000000000002</v>
      </c>
      <c r="AK5" s="27">
        <f>SUMIFS(BISDATA!$L$3:$L$20000,BISDATA!$A$3:$A$20000,$AB5,BISDATA!$M$3:$M$20000,AK$4,BISDATA!$I$3:$I$20000,$AB$3)</f>
        <v>736.81000000000017</v>
      </c>
      <c r="AL5" s="27">
        <f>SUMIFS(BISDATA!$L$3:$L$20000,BISDATA!$A$3:$A$20000,$AB5,BISDATA!$M$3:$M$20000,AL$4,BISDATA!$I$3:$I$20000,$AB$3)</f>
        <v>95.45</v>
      </c>
      <c r="AM5" s="27">
        <f>SUMIFS(BISDATA!$L$3:$L$20000,BISDATA!$A$3:$A$20000,$AB5,BISDATA!$M$3:$M$20000,AM$4,BISDATA!$I$3:$I$20000,$AB$3)</f>
        <v>656.17000000000007</v>
      </c>
      <c r="AN5" s="27">
        <f>SUMIFS(BISDATA!$L$3:$L$20000,BISDATA!$A$3:$A$20000,$AB5,BISDATA!$M$3:$M$20000,AN$4,BISDATA!$I$3:$I$20000,$AB$3)</f>
        <v>1308.3400000000001</v>
      </c>
      <c r="AO5" s="27">
        <f>SUMIFS(BISDATA!$L$3:$L$20000,BISDATA!$A$3:$A$20000,$AB5,BISDATA!$M$3:$M$20000,AO$4,BISDATA!$I$3:$I$20000,$AB$3)</f>
        <v>875.64999999999986</v>
      </c>
      <c r="AP5" s="27">
        <f>SUMIFS(BISDATA!$L$3:$L$20000,BISDATA!$A$3:$A$20000,$AB5,BISDATA!$M$3:$M$20000,AP$4,BISDATA!$I$3:$I$20000,$AB$3)</f>
        <v>0</v>
      </c>
      <c r="AQ5" s="27">
        <f>SUMIFS(BISDATA!$L$3:$L$20000,BISDATA!$A$3:$A$20000,$AB5,BISDATA!$M$3:$M$20000,AQ$4,BISDATA!$I$3:$I$20000,$AB$3)</f>
        <v>0</v>
      </c>
      <c r="AR5" s="27">
        <f>SUMIFS(BISDATA!$L$3:$L$20000,BISDATA!$A$3:$A$20000,$AB5,BISDATA!$M$3:$M$20000,AR$4,BISDATA!$I$3:$I$20000,$AB$3)</f>
        <v>0</v>
      </c>
      <c r="AS5" s="27">
        <f>SUMIFS(BISDATA!$L$3:$L$20000,BISDATA!$A$3:$A$20000,$AB5,BISDATA!$M$3:$M$20000,AS$4,BISDATA!$I$3:$I$20000,$AB$3)</f>
        <v>0</v>
      </c>
      <c r="AT5" s="27">
        <f>SUMIFS(BISDATA!$L$3:$L$20000,BISDATA!$A$3:$A$20000,$AB5,BISDATA!$M$3:$M$20000,AT$4,BISDATA!$I$3:$I$20000,$AB$3)</f>
        <v>0</v>
      </c>
      <c r="AU5" s="27">
        <f>SUMIFS(BISDATA!$L$3:$L$20000,BISDATA!$A$3:$A$20000,$AB5,BISDATA!$M$3:$M$20000,AU$4,BISDATA!$I$3:$I$20000,$AB$3)</f>
        <v>0</v>
      </c>
      <c r="AV5" s="27">
        <f>SUMIFS(BISDATA!$L$3:$L$20000,BISDATA!$A$3:$A$20000,$AB5,BISDATA!$M$3:$M$20000,AV$4,BISDATA!$I$3:$I$20000,$AB$3)</f>
        <v>0</v>
      </c>
      <c r="AW5" s="27">
        <f>SUMIFS(BISDATA!$L$3:$L$20000,BISDATA!$A$3:$A$20000,$AB5,BISDATA!$M$3:$M$20000,AW$4,BISDATA!$I$3:$I$20000,$AB$3)</f>
        <v>0</v>
      </c>
      <c r="AX5" s="27">
        <f>SUMIFS(BISDATA!$L$3:$L$20000,BISDATA!$A$3:$A$20000,$AB5,BISDATA!$M$3:$M$20000,AX$4,BISDATA!$I$3:$I$20000,$AB$3)</f>
        <v>0</v>
      </c>
      <c r="AY5" s="27">
        <f>SUMIFS(BISDATA!$L$3:$L$20000,BISDATA!$A$3:$A$20000,$AB5,BISDATA!$M$3:$M$20000,AY$4,BISDATA!$I$3:$I$20000,$AB$3)</f>
        <v>0</v>
      </c>
      <c r="AZ5" s="27">
        <f>SUMIFS(BISDATA!$L$3:$L$20000,BISDATA!$A$3:$A$20000,$AB5,BISDATA!$M$3:$M$20000,AZ$4,BISDATA!$I$3:$I$20000,$AB$3)</f>
        <v>0</v>
      </c>
      <c r="BA5" s="28">
        <f>SUMIFS(BISDATA!$L$3:$L$20000,BISDATA!$A$3:$A$20000,$AB5,BISDATA!$M$3:$M$20000,BA$4,BISDATA!$I$3:$I$20000,$AB$3)</f>
        <v>0</v>
      </c>
      <c r="BB5" s="58"/>
      <c r="BC5" s="34" t="s">
        <v>95</v>
      </c>
      <c r="BD5" s="45">
        <f>AC5-B5</f>
        <v>0</v>
      </c>
      <c r="BE5" s="27">
        <f t="shared" ref="BE5:BT20" si="1">AD5-C5</f>
        <v>0</v>
      </c>
      <c r="BF5" s="27">
        <f t="shared" si="1"/>
        <v>0</v>
      </c>
      <c r="BG5" s="27">
        <f t="shared" si="1"/>
        <v>0</v>
      </c>
      <c r="BH5" s="27">
        <f t="shared" si="1"/>
        <v>0</v>
      </c>
      <c r="BI5" s="27">
        <f t="shared" si="1"/>
        <v>0</v>
      </c>
      <c r="BJ5" s="27">
        <f t="shared" si="1"/>
        <v>0</v>
      </c>
      <c r="BK5" s="27">
        <f t="shared" si="1"/>
        <v>0</v>
      </c>
      <c r="BL5" s="27">
        <f t="shared" si="1"/>
        <v>0</v>
      </c>
      <c r="BM5" s="27">
        <f t="shared" si="1"/>
        <v>0</v>
      </c>
      <c r="BN5" s="27">
        <f t="shared" si="1"/>
        <v>0</v>
      </c>
      <c r="BO5" s="27">
        <f t="shared" si="1"/>
        <v>0</v>
      </c>
      <c r="BP5" s="27">
        <f t="shared" si="1"/>
        <v>0</v>
      </c>
      <c r="BQ5" s="27">
        <f t="shared" si="1"/>
        <v>0</v>
      </c>
      <c r="BR5" s="27">
        <f t="shared" si="1"/>
        <v>0</v>
      </c>
      <c r="BS5" s="27">
        <f t="shared" si="1"/>
        <v>0</v>
      </c>
      <c r="BT5" s="27">
        <f t="shared" si="1"/>
        <v>0</v>
      </c>
      <c r="BU5" s="27">
        <f t="shared" ref="BU5:CB30" si="2">AT5-S5</f>
        <v>0</v>
      </c>
      <c r="BV5" s="27">
        <f t="shared" si="2"/>
        <v>0</v>
      </c>
      <c r="BW5" s="27">
        <f t="shared" si="2"/>
        <v>0</v>
      </c>
      <c r="BX5" s="27">
        <f t="shared" si="2"/>
        <v>0</v>
      </c>
      <c r="BY5" s="27">
        <f t="shared" si="2"/>
        <v>0</v>
      </c>
      <c r="BZ5" s="27">
        <f t="shared" si="2"/>
        <v>0</v>
      </c>
      <c r="CA5" s="27">
        <f t="shared" si="2"/>
        <v>0</v>
      </c>
      <c r="CB5" s="28">
        <f t="shared" si="2"/>
        <v>0</v>
      </c>
    </row>
    <row r="6" spans="1:80" x14ac:dyDescent="0.25">
      <c r="A6" s="35" t="s">
        <v>176</v>
      </c>
      <c r="B6" s="46">
        <f>SUMIFS(FastClose!$H$3:$H$20000,FastClose!$K$3:$K$20000,$A6,FastClose!$G$3:$G$20000,B$3,FastClose!$D$3:$D$20000,$A$3)</f>
        <v>29011667.429998804</v>
      </c>
      <c r="C6" s="29">
        <f>SUMIFS(FastClose!$H$3:$H$20000,FastClose!$K$3:$K$20000,$A6,FastClose!$G$3:$G$20000,C$3,FastClose!$D$3:$D$20000,$A$3)</f>
        <v>24788785.55999871</v>
      </c>
      <c r="D6" s="29">
        <f>SUMIFS(FastClose!$H$3:$H$20000,FastClose!$K$3:$K$20000,$A6,FastClose!$G$3:$G$20000,D$3,FastClose!$D$3:$D$20000,$A$3)</f>
        <v>5647904.2999999905</v>
      </c>
      <c r="E6" s="29">
        <f>SUMIFS(FastClose!$H$3:$H$20000,FastClose!$K$3:$K$20000,$A6,FastClose!$G$3:$G$20000,E$3,FastClose!$D$3:$D$20000,$A$3)</f>
        <v>2890831.9399999748</v>
      </c>
      <c r="F6" s="29">
        <f>SUMIFS(FastClose!$H$3:$H$20000,FastClose!$K$3:$K$20000,$A6,FastClose!$G$3:$G$20000,F$3,FastClose!$D$3:$D$20000,$A$3)</f>
        <v>1629275.4499999685</v>
      </c>
      <c r="G6" s="29">
        <f>SUMIFS(FastClose!$H$3:$H$20000,FastClose!$K$3:$K$20000,$A6,FastClose!$G$3:$G$20000,G$3,FastClose!$D$3:$D$20000,$A$3)</f>
        <v>1259424.790000014</v>
      </c>
      <c r="H6" s="29">
        <f>SUMIFS(FastClose!$H$3:$H$20000,FastClose!$K$3:$K$20000,$A6,FastClose!$G$3:$G$20000,H$3,FastClose!$D$3:$D$20000,$A$3)</f>
        <v>680482.04999999853</v>
      </c>
      <c r="I6" s="29">
        <f>SUMIFS(FastClose!$H$3:$H$20000,FastClose!$K$3:$K$20000,$A6,FastClose!$G$3:$G$20000,I$3,FastClose!$D$3:$D$20000,$A$3)</f>
        <v>668300.76999999979</v>
      </c>
      <c r="J6" s="29">
        <f>SUMIFS(FastClose!$H$3:$H$20000,FastClose!$K$3:$K$20000,$A6,FastClose!$G$3:$G$20000,J$3,FastClose!$D$3:$D$20000,$A$3)</f>
        <v>603807.18000000028</v>
      </c>
      <c r="K6" s="29">
        <f>SUMIFS(FastClose!$H$3:$H$20000,FastClose!$K$3:$K$20000,$A6,FastClose!$G$3:$G$20000,K$3,FastClose!$D$3:$D$20000,$A$3)</f>
        <v>533961.13999999908</v>
      </c>
      <c r="L6" s="29">
        <f>SUMIFS(FastClose!$H$3:$H$20000,FastClose!$K$3:$K$20000,$A6,FastClose!$G$3:$G$20000,L$3,FastClose!$D$3:$D$20000,$A$3)</f>
        <v>640163.02000000025</v>
      </c>
      <c r="M6" s="29">
        <f>SUMIFS(FastClose!$H$3:$H$20000,FastClose!$K$3:$K$20000,$A6,FastClose!$G$3:$G$20000,M$3,FastClose!$D$3:$D$20000,$A$3)</f>
        <v>506452.74999999983</v>
      </c>
      <c r="N6" s="29">
        <f>SUMIFS(FastClose!$H$3:$H$20000,FastClose!$K$3:$K$20000,$A6,FastClose!$G$3:$G$20000,N$3,FastClose!$D$3:$D$20000,$A$3)</f>
        <v>422959.78999999934</v>
      </c>
      <c r="O6" s="29">
        <f>SUMIFS(FastClose!$H$3:$H$20000,FastClose!$K$3:$K$20000,$A6,FastClose!$G$3:$G$20000,O$3,FastClose!$D$3:$D$20000,$A$3)</f>
        <v>-42134.369999999966</v>
      </c>
      <c r="P6" s="29">
        <f>SUMIFS(FastClose!$H$3:$H$20000,FastClose!$K$3:$K$20000,$A6,FastClose!$G$3:$G$20000,P$3,FastClose!$D$3:$D$20000,$A$3)</f>
        <v>-83637.340000000346</v>
      </c>
      <c r="Q6" s="29">
        <f>SUMIFS(FastClose!$H$3:$H$20000,FastClose!$K$3:$K$20000,$A6,FastClose!$G$3:$G$20000,Q$3,FastClose!$D$3:$D$20000,$A$3)</f>
        <v>-74989.430000000022</v>
      </c>
      <c r="R6" s="29">
        <f>SUMIFS(FastClose!$H$3:$H$20000,FastClose!$K$3:$K$20000,$A6,FastClose!$G$3:$G$20000,R$3,FastClose!$D$3:$D$20000,$A$3)</f>
        <v>-13000.080000000064</v>
      </c>
      <c r="S6" s="29">
        <f>SUMIFS(FastClose!$H$3:$H$20000,FastClose!$K$3:$K$20000,$A6,FastClose!$G$3:$G$20000,S$3,FastClose!$D$3:$D$20000,$A$3)</f>
        <v>-5776.4500000000044</v>
      </c>
      <c r="T6" s="29">
        <f>SUMIFS(FastClose!$H$3:$H$20000,FastClose!$K$3:$K$20000,$A6,FastClose!$G$3:$G$20000,T$3,FastClose!$D$3:$D$20000,$A$3)</f>
        <v>-13783.809999999994</v>
      </c>
      <c r="U6" s="29">
        <f>SUMIFS(FastClose!$H$3:$H$20000,FastClose!$K$3:$K$20000,$A6,FastClose!$G$3:$G$20000,U$3,FastClose!$D$3:$D$20000,$A$3)</f>
        <v>-12363.17</v>
      </c>
      <c r="V6" s="29">
        <f>SUMIFS(FastClose!$H$3:$H$20000,FastClose!$K$3:$K$20000,$A6,FastClose!$G$3:$G$20000,V$3,FastClose!$D$3:$D$20000,$A$3)</f>
        <v>3559.1900000000028</v>
      </c>
      <c r="W6" s="29">
        <f>SUMIFS(FastClose!$H$3:$H$20000,FastClose!$K$3:$K$20000,$A6,FastClose!$G$3:$G$20000,W$3,FastClose!$D$3:$D$20000,$A$3)</f>
        <v>-1472.2800000000004</v>
      </c>
      <c r="X6" s="29">
        <f>SUMIFS(FastClose!$H$3:$H$20000,FastClose!$K$3:$K$20000,$A6,FastClose!$G$3:$G$20000,X$3,FastClose!$D$3:$D$20000,$A$3)</f>
        <v>-1267.169999999998</v>
      </c>
      <c r="Y6" s="29">
        <f>SUMIFS(FastClose!$H$3:$H$20000,FastClose!$K$3:$K$20000,$A6,FastClose!$G$3:$G$20000,Y$3,FastClose!$D$3:$D$20000,$A$3)</f>
        <v>19296.160000000007</v>
      </c>
      <c r="Z6" s="30">
        <f>SUMIFS(FastClose!$H$3:$H$20000,FastClose!$K$3:$K$20000,$A6,FastClose!$G$3:$G$20000,Z$3,FastClose!$D$3:$D$20000,$A$3)</f>
        <v>112197.60999999997</v>
      </c>
      <c r="AB6" s="35" t="s">
        <v>176</v>
      </c>
      <c r="AC6" s="46">
        <f>SUMIFS(BISDATA!$L$3:$L$20000,BISDATA!$A$3:$A$20000,$AB6,BISDATA!$M$3:$M$20000,AC$4,BISDATA!$I$3:$I$20000,$AB$3)</f>
        <v>29011667.429996181</v>
      </c>
      <c r="AD6" s="29">
        <f>SUMIFS(BISDATA!$L$3:$L$20000,BISDATA!$A$3:$A$20000,$AB6,BISDATA!$M$3:$M$20000,AD$4,BISDATA!$I$3:$I$20000,$AB$3)</f>
        <v>24789163.089997813</v>
      </c>
      <c r="AE6" s="29">
        <f>SUMIFS(BISDATA!$L$3:$L$20000,BISDATA!$A$3:$A$20000,$AB6,BISDATA!$M$3:$M$20000,AE$4,BISDATA!$I$3:$I$20000,$AB$3)</f>
        <v>5647941.5699999109</v>
      </c>
      <c r="AF6" s="29">
        <f>SUMIFS(BISDATA!$L$3:$L$20000,BISDATA!$A$3:$A$20000,$AB6,BISDATA!$M$3:$M$20000,AF$4,BISDATA!$I$3:$I$20000,$AB$3)</f>
        <v>2890831.9400000446</v>
      </c>
      <c r="AG6" s="29">
        <f>SUMIFS(BISDATA!$L$3:$L$20000,BISDATA!$A$3:$A$20000,$AB6,BISDATA!$M$3:$M$20000,AG$4,BISDATA!$I$3:$I$20000,$AB$3)</f>
        <v>1629258.6500000735</v>
      </c>
      <c r="AH6" s="29">
        <f>SUMIFS(BISDATA!$L$3:$L$20000,BISDATA!$A$3:$A$20000,$AB6,BISDATA!$M$3:$M$20000,AH$4,BISDATA!$I$3:$I$20000,$AB$3)</f>
        <v>1259380.7899999705</v>
      </c>
      <c r="AI6" s="29">
        <f>SUMIFS(BISDATA!$L$3:$L$20000,BISDATA!$A$3:$A$20000,$AB6,BISDATA!$M$3:$M$20000,AI$4,BISDATA!$I$3:$I$20000,$AB$3)</f>
        <v>677110.19999999634</v>
      </c>
      <c r="AJ6" s="29">
        <f>SUMIFS(BISDATA!$L$3:$L$20000,BISDATA!$A$3:$A$20000,$AB6,BISDATA!$M$3:$M$20000,AJ$4,BISDATA!$I$3:$I$20000,$AB$3)</f>
        <v>668335.34999999823</v>
      </c>
      <c r="AK6" s="29">
        <f>SUMIFS(BISDATA!$L$3:$L$20000,BISDATA!$A$3:$A$20000,$AB6,BISDATA!$M$3:$M$20000,AK$4,BISDATA!$I$3:$I$20000,$AB$3)</f>
        <v>603662.91999999853</v>
      </c>
      <c r="AL6" s="29">
        <f>SUMIFS(BISDATA!$L$3:$L$20000,BISDATA!$A$3:$A$20000,$AB6,BISDATA!$M$3:$M$20000,AL$4,BISDATA!$I$3:$I$20000,$AB$3)</f>
        <v>533961.14000000141</v>
      </c>
      <c r="AM6" s="29">
        <f>SUMIFS(BISDATA!$L$3:$L$20000,BISDATA!$A$3:$A$20000,$AB6,BISDATA!$M$3:$M$20000,AM$4,BISDATA!$I$3:$I$20000,$AB$3)</f>
        <v>640160.44000000251</v>
      </c>
      <c r="AN6" s="29">
        <f>SUMIFS(BISDATA!$L$3:$L$20000,BISDATA!$A$3:$A$20000,$AB6,BISDATA!$M$3:$M$20000,AN$4,BISDATA!$I$3:$I$20000,$AB$3)</f>
        <v>506438.049999999</v>
      </c>
      <c r="AO6" s="29">
        <f>SUMIFS(BISDATA!$L$3:$L$20000,BISDATA!$A$3:$A$20000,$AB6,BISDATA!$M$3:$M$20000,AO$4,BISDATA!$I$3:$I$20000,$AB$3)</f>
        <v>422959.78999999759</v>
      </c>
      <c r="AP6" s="29">
        <f>SUMIFS(BISDATA!$L$3:$L$20000,BISDATA!$A$3:$A$20000,$AB6,BISDATA!$M$3:$M$20000,AP$4,BISDATA!$I$3:$I$20000,$AB$3)</f>
        <v>-42433.110000000022</v>
      </c>
      <c r="AQ6" s="29">
        <f>SUMIFS(BISDATA!$L$3:$L$20000,BISDATA!$A$3:$A$20000,$AB6,BISDATA!$M$3:$M$20000,AQ$4,BISDATA!$I$3:$I$20000,$AB$3)</f>
        <v>-83637.3400000002</v>
      </c>
      <c r="AR6" s="29">
        <f>SUMIFS(BISDATA!$L$3:$L$20000,BISDATA!$A$3:$A$20000,$AB6,BISDATA!$M$3:$M$20000,AR$4,BISDATA!$I$3:$I$20000,$AB$3)</f>
        <v>-74989.430000000124</v>
      </c>
      <c r="AS6" s="29">
        <f>SUMIFS(BISDATA!$L$3:$L$20000,BISDATA!$A$3:$A$20000,$AB6,BISDATA!$M$3:$M$20000,AS$4,BISDATA!$I$3:$I$20000,$AB$3)</f>
        <v>-13000.080000000062</v>
      </c>
      <c r="AT6" s="29">
        <f>SUMIFS(BISDATA!$L$3:$L$20000,BISDATA!$A$3:$A$20000,$AB6,BISDATA!$M$3:$M$20000,AT$4,BISDATA!$I$3:$I$20000,$AB$3)</f>
        <v>-6638.4800000000023</v>
      </c>
      <c r="AU6" s="29">
        <f>SUMIFS(BISDATA!$L$3:$L$20000,BISDATA!$A$3:$A$20000,$AB6,BISDATA!$M$3:$M$20000,AU$4,BISDATA!$I$3:$I$20000,$AB$3)</f>
        <v>-13783.809999999998</v>
      </c>
      <c r="AV6" s="29">
        <f>SUMIFS(BISDATA!$L$3:$L$20000,BISDATA!$A$3:$A$20000,$AB6,BISDATA!$M$3:$M$20000,AV$4,BISDATA!$I$3:$I$20000,$AB$3)</f>
        <v>-12363.170000000018</v>
      </c>
      <c r="AW6" s="29">
        <f>SUMIFS(BISDATA!$L$3:$L$20000,BISDATA!$A$3:$A$20000,$AB6,BISDATA!$M$3:$M$20000,AW$4,BISDATA!$I$3:$I$20000,$AB$3)</f>
        <v>3559.1899999999919</v>
      </c>
      <c r="AX6" s="29">
        <f>SUMIFS(BISDATA!$L$3:$L$20000,BISDATA!$A$3:$A$20000,$AB6,BISDATA!$M$3:$M$20000,AX$4,BISDATA!$I$3:$I$20000,$AB$3)</f>
        <v>-1472.2799999999988</v>
      </c>
      <c r="AY6" s="29">
        <f>SUMIFS(BISDATA!$L$3:$L$20000,BISDATA!$A$3:$A$20000,$AB6,BISDATA!$M$3:$M$20000,AY$4,BISDATA!$I$3:$I$20000,$AB$3)</f>
        <v>-1267.1699999999958</v>
      </c>
      <c r="AZ6" s="29">
        <f>SUMIFS(BISDATA!$L$3:$L$20000,BISDATA!$A$3:$A$20000,$AB6,BISDATA!$M$3:$M$20000,AZ$4,BISDATA!$I$3:$I$20000,$AB$3)</f>
        <v>19296.160000000003</v>
      </c>
      <c r="BA6" s="30">
        <f>SUMIFS(BISDATA!$L$3:$L$20000,BISDATA!$A$3:$A$20000,$AB6,BISDATA!$M$3:$M$20000,BA$4,BISDATA!$I$3:$I$20000,$AB$3)</f>
        <v>112197.60999999999</v>
      </c>
      <c r="BB6" s="58"/>
      <c r="BC6" s="35" t="s">
        <v>176</v>
      </c>
      <c r="BD6" s="46">
        <f t="shared" ref="BD6:BS30" si="3">AC6-B6</f>
        <v>-2.6226043701171875E-6</v>
      </c>
      <c r="BE6" s="29">
        <f t="shared" si="1"/>
        <v>377.52999910339713</v>
      </c>
      <c r="BF6" s="29">
        <f t="shared" si="1"/>
        <v>37.269999920390546</v>
      </c>
      <c r="BG6" s="29">
        <f t="shared" si="1"/>
        <v>6.9849193096160889E-8</v>
      </c>
      <c r="BH6" s="29">
        <f t="shared" si="1"/>
        <v>-16.799999895039946</v>
      </c>
      <c r="BI6" s="29">
        <f t="shared" si="1"/>
        <v>-44.00000004353933</v>
      </c>
      <c r="BJ6" s="29">
        <f t="shared" si="1"/>
        <v>-3371.8500000021886</v>
      </c>
      <c r="BK6" s="29">
        <f t="shared" si="1"/>
        <v>34.579999998444691</v>
      </c>
      <c r="BL6" s="29">
        <f t="shared" si="1"/>
        <v>-144.26000000175554</v>
      </c>
      <c r="BM6" s="29">
        <f t="shared" si="1"/>
        <v>2.3283064365386963E-9</v>
      </c>
      <c r="BN6" s="29">
        <f t="shared" si="1"/>
        <v>-2.5799999977461994</v>
      </c>
      <c r="BO6" s="29">
        <f t="shared" si="1"/>
        <v>-14.700000000826549</v>
      </c>
      <c r="BP6" s="29">
        <f t="shared" si="1"/>
        <v>-1.7462298274040222E-9</v>
      </c>
      <c r="BQ6" s="29">
        <f t="shared" si="1"/>
        <v>-298.74000000005617</v>
      </c>
      <c r="BR6" s="29">
        <f t="shared" si="1"/>
        <v>1.4551915228366852E-10</v>
      </c>
      <c r="BS6" s="29">
        <f t="shared" si="1"/>
        <v>0</v>
      </c>
      <c r="BT6" s="29">
        <f t="shared" si="1"/>
        <v>0</v>
      </c>
      <c r="BU6" s="29">
        <f t="shared" si="2"/>
        <v>-862.02999999999793</v>
      </c>
      <c r="BV6" s="29">
        <f t="shared" si="2"/>
        <v>0</v>
      </c>
      <c r="BW6" s="29">
        <f t="shared" si="2"/>
        <v>-1.8189894035458565E-11</v>
      </c>
      <c r="BX6" s="29">
        <f t="shared" si="2"/>
        <v>-1.0913936421275139E-11</v>
      </c>
      <c r="BY6" s="29">
        <f t="shared" si="2"/>
        <v>0</v>
      </c>
      <c r="BZ6" s="29">
        <f t="shared" si="2"/>
        <v>2.2737367544323206E-12</v>
      </c>
      <c r="CA6" s="29">
        <f t="shared" si="2"/>
        <v>0</v>
      </c>
      <c r="CB6" s="30">
        <f t="shared" si="2"/>
        <v>0</v>
      </c>
    </row>
    <row r="7" spans="1:80" x14ac:dyDescent="0.25">
      <c r="A7" s="36" t="s">
        <v>51</v>
      </c>
      <c r="B7" s="47">
        <f>SUMIFS(FastClose!$H$3:$H$20000,FastClose!$K$3:$K$20000,$A7,FastClose!$G$3:$G$20000,B$3,FastClose!$D$3:$D$20000,$A$3)</f>
        <v>531850.98000000324</v>
      </c>
      <c r="C7" s="31">
        <f>SUMIFS(FastClose!$H$3:$H$20000,FastClose!$K$3:$K$20000,$A7,FastClose!$G$3:$G$20000,C$3,FastClose!$D$3:$D$20000,$A$3)</f>
        <v>820971.26000000129</v>
      </c>
      <c r="D7" s="31">
        <f>SUMIFS(FastClose!$H$3:$H$20000,FastClose!$K$3:$K$20000,$A7,FastClose!$G$3:$G$20000,D$3,FastClose!$D$3:$D$20000,$A$3)</f>
        <v>140714.06</v>
      </c>
      <c r="E7" s="31">
        <f>SUMIFS(FastClose!$H$3:$H$20000,FastClose!$K$3:$K$20000,$A7,FastClose!$G$3:$G$20000,E$3,FastClose!$D$3:$D$20000,$A$3)</f>
        <v>42101.7</v>
      </c>
      <c r="F7" s="31">
        <f>SUMIFS(FastClose!$H$3:$H$20000,FastClose!$K$3:$K$20000,$A7,FastClose!$G$3:$G$20000,F$3,FastClose!$D$3:$D$20000,$A$3)</f>
        <v>32451.860000000026</v>
      </c>
      <c r="G7" s="31">
        <f>SUMIFS(FastClose!$H$3:$H$20000,FastClose!$K$3:$K$20000,$A7,FastClose!$G$3:$G$20000,G$3,FastClose!$D$3:$D$20000,$A$3)</f>
        <v>25430.690000000002</v>
      </c>
      <c r="H7" s="31">
        <f>SUMIFS(FastClose!$H$3:$H$20000,FastClose!$K$3:$K$20000,$A7,FastClose!$G$3:$G$20000,H$3,FastClose!$D$3:$D$20000,$A$3)</f>
        <v>17537.68</v>
      </c>
      <c r="I7" s="31">
        <f>SUMIFS(FastClose!$H$3:$H$20000,FastClose!$K$3:$K$20000,$A7,FastClose!$G$3:$G$20000,I$3,FastClose!$D$3:$D$20000,$A$3)</f>
        <v>9113.7199999999993</v>
      </c>
      <c r="J7" s="31">
        <f>SUMIFS(FastClose!$H$3:$H$20000,FastClose!$K$3:$K$20000,$A7,FastClose!$G$3:$G$20000,J$3,FastClose!$D$3:$D$20000,$A$3)</f>
        <v>2308.0999999999995</v>
      </c>
      <c r="K7" s="31">
        <f>SUMIFS(FastClose!$H$3:$H$20000,FastClose!$K$3:$K$20000,$A7,FastClose!$G$3:$G$20000,K$3,FastClose!$D$3:$D$20000,$A$3)</f>
        <v>2923.5700000000006</v>
      </c>
      <c r="L7" s="31">
        <f>SUMIFS(FastClose!$H$3:$H$20000,FastClose!$K$3:$K$20000,$A7,FastClose!$G$3:$G$20000,L$3,FastClose!$D$3:$D$20000,$A$3)</f>
        <v>3103.1</v>
      </c>
      <c r="M7" s="31">
        <f>SUMIFS(FastClose!$H$3:$H$20000,FastClose!$K$3:$K$20000,$A7,FastClose!$G$3:$G$20000,M$3,FastClose!$D$3:$D$20000,$A$3)</f>
        <v>189.26000000000056</v>
      </c>
      <c r="N7" s="31">
        <f>SUMIFS(FastClose!$H$3:$H$20000,FastClose!$K$3:$K$20000,$A7,FastClose!$G$3:$G$20000,N$3,FastClose!$D$3:$D$20000,$A$3)</f>
        <v>2263.5999999999995</v>
      </c>
      <c r="O7" s="31">
        <f>SUMIFS(FastClose!$H$3:$H$20000,FastClose!$K$3:$K$20000,$A7,FastClose!$G$3:$G$20000,O$3,FastClose!$D$3:$D$20000,$A$3)</f>
        <v>-1012.1899999999996</v>
      </c>
      <c r="P7" s="31">
        <f>SUMIFS(FastClose!$H$3:$H$20000,FastClose!$K$3:$K$20000,$A7,FastClose!$G$3:$G$20000,P$3,FastClose!$D$3:$D$20000,$A$3)</f>
        <v>-2851.46</v>
      </c>
      <c r="Q7" s="31">
        <f>SUMIFS(FastClose!$H$3:$H$20000,FastClose!$K$3:$K$20000,$A7,FastClose!$G$3:$G$20000,Q$3,FastClose!$D$3:$D$20000,$A$3)</f>
        <v>344.96000000000004</v>
      </c>
      <c r="R7" s="31">
        <f>SUMIFS(FastClose!$H$3:$H$20000,FastClose!$K$3:$K$20000,$A7,FastClose!$G$3:$G$20000,R$3,FastClose!$D$3:$D$20000,$A$3)</f>
        <v>877.92</v>
      </c>
      <c r="S7" s="31">
        <f>SUMIFS(FastClose!$H$3:$H$20000,FastClose!$K$3:$K$20000,$A7,FastClose!$G$3:$G$20000,S$3,FastClose!$D$3:$D$20000,$A$3)</f>
        <v>-853.83</v>
      </c>
      <c r="T7" s="31">
        <f>SUMIFS(FastClose!$H$3:$H$20000,FastClose!$K$3:$K$20000,$A7,FastClose!$G$3:$G$20000,T$3,FastClose!$D$3:$D$20000,$A$3)</f>
        <v>-48.830000000000041</v>
      </c>
      <c r="U7" s="31">
        <f>SUMIFS(FastClose!$H$3:$H$20000,FastClose!$K$3:$K$20000,$A7,FastClose!$G$3:$G$20000,U$3,FastClose!$D$3:$D$20000,$A$3)</f>
        <v>-678.88</v>
      </c>
      <c r="V7" s="31">
        <f>SUMIFS(FastClose!$H$3:$H$20000,FastClose!$K$3:$K$20000,$A7,FastClose!$G$3:$G$20000,V$3,FastClose!$D$3:$D$20000,$A$3)</f>
        <v>902.88</v>
      </c>
      <c r="W7" s="31">
        <f>SUMIFS(FastClose!$H$3:$H$20000,FastClose!$K$3:$K$20000,$A7,FastClose!$G$3:$G$20000,W$3,FastClose!$D$3:$D$20000,$A$3)</f>
        <v>259.84000000000003</v>
      </c>
      <c r="X7" s="31">
        <f>SUMIFS(FastClose!$H$3:$H$20000,FastClose!$K$3:$K$20000,$A7,FastClose!$G$3:$G$20000,X$3,FastClose!$D$3:$D$20000,$A$3)</f>
        <v>1597.58</v>
      </c>
      <c r="Y7" s="31">
        <f>SUMIFS(FastClose!$H$3:$H$20000,FastClose!$K$3:$K$20000,$A7,FastClose!$G$3:$G$20000,Y$3,FastClose!$D$3:$D$20000,$A$3)</f>
        <v>-669.57999999999993</v>
      </c>
      <c r="Z7" s="32">
        <f>SUMIFS(FastClose!$H$3:$H$20000,FastClose!$K$3:$K$20000,$A7,FastClose!$G$3:$G$20000,Z$3,FastClose!$D$3:$D$20000,$A$3)</f>
        <v>1606.37</v>
      </c>
      <c r="AB7" s="36" t="s">
        <v>51</v>
      </c>
      <c r="AC7" s="47">
        <f>SUMIFS(BISDATA!$L$3:$L$20000,BISDATA!$A$3:$A$20000,$AB7,BISDATA!$M$3:$M$20000,AC$4,BISDATA!$I$3:$I$20000,$AB$3)</f>
        <v>531850.98000000766</v>
      </c>
      <c r="AD7" s="31">
        <f>SUMIFS(BISDATA!$L$3:$L$20000,BISDATA!$A$3:$A$20000,$AB7,BISDATA!$M$3:$M$20000,AD$4,BISDATA!$I$3:$I$20000,$AB$3)</f>
        <v>821402.96000000415</v>
      </c>
      <c r="AE7" s="31">
        <f>SUMIFS(BISDATA!$L$3:$L$20000,BISDATA!$A$3:$A$20000,$AB7,BISDATA!$M$3:$M$20000,AE$4,BISDATA!$I$3:$I$20000,$AB$3)</f>
        <v>140714.06000000035</v>
      </c>
      <c r="AF7" s="31">
        <f>SUMIFS(BISDATA!$L$3:$L$20000,BISDATA!$A$3:$A$20000,$AB7,BISDATA!$M$3:$M$20000,AF$4,BISDATA!$I$3:$I$20000,$AB$3)</f>
        <v>42101.700000000033</v>
      </c>
      <c r="AG7" s="31">
        <f>SUMIFS(BISDATA!$L$3:$L$20000,BISDATA!$A$3:$A$20000,$AB7,BISDATA!$M$3:$M$20000,AG$4,BISDATA!$I$3:$I$20000,$AB$3)</f>
        <v>32451.860000000011</v>
      </c>
      <c r="AH7" s="31">
        <f>SUMIFS(BISDATA!$L$3:$L$20000,BISDATA!$A$3:$A$20000,$AB7,BISDATA!$M$3:$M$20000,AH$4,BISDATA!$I$3:$I$20000,$AB$3)</f>
        <v>25445.689999999995</v>
      </c>
      <c r="AI7" s="31">
        <f>SUMIFS(BISDATA!$L$3:$L$20000,BISDATA!$A$3:$A$20000,$AB7,BISDATA!$M$3:$M$20000,AI$4,BISDATA!$I$3:$I$20000,$AB$3)</f>
        <v>17537.680000000008</v>
      </c>
      <c r="AJ7" s="31">
        <f>SUMIFS(BISDATA!$L$3:$L$20000,BISDATA!$A$3:$A$20000,$AB7,BISDATA!$M$3:$M$20000,AJ$4,BISDATA!$I$3:$I$20000,$AB$3)</f>
        <v>9113.7199999999957</v>
      </c>
      <c r="AK7" s="31">
        <f>SUMIFS(BISDATA!$L$3:$L$20000,BISDATA!$A$3:$A$20000,$AB7,BISDATA!$M$3:$M$20000,AK$4,BISDATA!$I$3:$I$20000,$AB$3)</f>
        <v>2308.1</v>
      </c>
      <c r="AL7" s="31">
        <f>SUMIFS(BISDATA!$L$3:$L$20000,BISDATA!$A$3:$A$20000,$AB7,BISDATA!$M$3:$M$20000,AL$4,BISDATA!$I$3:$I$20000,$AB$3)</f>
        <v>2923.57</v>
      </c>
      <c r="AM7" s="31">
        <f>SUMIFS(BISDATA!$L$3:$L$20000,BISDATA!$A$3:$A$20000,$AB7,BISDATA!$M$3:$M$20000,AM$4,BISDATA!$I$3:$I$20000,$AB$3)</f>
        <v>3103.1000000000008</v>
      </c>
      <c r="AN7" s="31">
        <f>SUMIFS(BISDATA!$L$3:$L$20000,BISDATA!$A$3:$A$20000,$AB7,BISDATA!$M$3:$M$20000,AN$4,BISDATA!$I$3:$I$20000,$AB$3)</f>
        <v>189.25999999999988</v>
      </c>
      <c r="AO7" s="31">
        <f>SUMIFS(BISDATA!$L$3:$L$20000,BISDATA!$A$3:$A$20000,$AB7,BISDATA!$M$3:$M$20000,AO$4,BISDATA!$I$3:$I$20000,$AB$3)</f>
        <v>2263.6</v>
      </c>
      <c r="AP7" s="31">
        <f>SUMIFS(BISDATA!$L$3:$L$20000,BISDATA!$A$3:$A$20000,$AB7,BISDATA!$M$3:$M$20000,AP$4,BISDATA!$I$3:$I$20000,$AB$3)</f>
        <v>-1012.1899999999994</v>
      </c>
      <c r="AQ7" s="31">
        <f>SUMIFS(BISDATA!$L$3:$L$20000,BISDATA!$A$3:$A$20000,$AB7,BISDATA!$M$3:$M$20000,AQ$4,BISDATA!$I$3:$I$20000,$AB$3)</f>
        <v>-2851.46</v>
      </c>
      <c r="AR7" s="31">
        <f>SUMIFS(BISDATA!$L$3:$L$20000,BISDATA!$A$3:$A$20000,$AB7,BISDATA!$M$3:$M$20000,AR$4,BISDATA!$I$3:$I$20000,$AB$3)</f>
        <v>344.96000000000009</v>
      </c>
      <c r="AS7" s="31">
        <f>SUMIFS(BISDATA!$L$3:$L$20000,BISDATA!$A$3:$A$20000,$AB7,BISDATA!$M$3:$M$20000,AS$4,BISDATA!$I$3:$I$20000,$AB$3)</f>
        <v>877.92</v>
      </c>
      <c r="AT7" s="31">
        <f>SUMIFS(BISDATA!$L$3:$L$20000,BISDATA!$A$3:$A$20000,$AB7,BISDATA!$M$3:$M$20000,AT$4,BISDATA!$I$3:$I$20000,$AB$3)</f>
        <v>-853.83</v>
      </c>
      <c r="AU7" s="31">
        <f>SUMIFS(BISDATA!$L$3:$L$20000,BISDATA!$A$3:$A$20000,$AB7,BISDATA!$M$3:$M$20000,AU$4,BISDATA!$I$3:$I$20000,$AB$3)</f>
        <v>-48.829999999999956</v>
      </c>
      <c r="AV7" s="31">
        <f>SUMIFS(BISDATA!$L$3:$L$20000,BISDATA!$A$3:$A$20000,$AB7,BISDATA!$M$3:$M$20000,AV$4,BISDATA!$I$3:$I$20000,$AB$3)</f>
        <v>-678.88000000000011</v>
      </c>
      <c r="AW7" s="31">
        <f>SUMIFS(BISDATA!$L$3:$L$20000,BISDATA!$A$3:$A$20000,$AB7,BISDATA!$M$3:$M$20000,AW$4,BISDATA!$I$3:$I$20000,$AB$3)</f>
        <v>902.88</v>
      </c>
      <c r="AX7" s="31">
        <f>SUMIFS(BISDATA!$L$3:$L$20000,BISDATA!$A$3:$A$20000,$AB7,BISDATA!$M$3:$M$20000,AX$4,BISDATA!$I$3:$I$20000,$AB$3)</f>
        <v>259.84000000000003</v>
      </c>
      <c r="AY7" s="31">
        <f>SUMIFS(BISDATA!$L$3:$L$20000,BISDATA!$A$3:$A$20000,$AB7,BISDATA!$M$3:$M$20000,AY$4,BISDATA!$I$3:$I$20000,$AB$3)</f>
        <v>1597.58</v>
      </c>
      <c r="AZ7" s="31">
        <f>SUMIFS(BISDATA!$L$3:$L$20000,BISDATA!$A$3:$A$20000,$AB7,BISDATA!$M$3:$M$20000,AZ$4,BISDATA!$I$3:$I$20000,$AB$3)</f>
        <v>-669.58</v>
      </c>
      <c r="BA7" s="32">
        <f>SUMIFS(BISDATA!$L$3:$L$20000,BISDATA!$A$3:$A$20000,$AB7,BISDATA!$M$3:$M$20000,BA$4,BISDATA!$I$3:$I$20000,$AB$3)</f>
        <v>1606.3700000000003</v>
      </c>
      <c r="BB7" s="58"/>
      <c r="BC7" s="36" t="s">
        <v>51</v>
      </c>
      <c r="BD7" s="47">
        <f t="shared" si="3"/>
        <v>4.4237822294235229E-9</v>
      </c>
      <c r="BE7" s="31">
        <f t="shared" si="1"/>
        <v>431.70000000286382</v>
      </c>
      <c r="BF7" s="31">
        <f t="shared" si="1"/>
        <v>3.4924596548080444E-10</v>
      </c>
      <c r="BG7" s="31">
        <f t="shared" si="1"/>
        <v>0</v>
      </c>
      <c r="BH7" s="31">
        <f t="shared" si="1"/>
        <v>0</v>
      </c>
      <c r="BI7" s="31">
        <f t="shared" si="1"/>
        <v>14.999999999992724</v>
      </c>
      <c r="BJ7" s="31">
        <f t="shared" si="1"/>
        <v>0</v>
      </c>
      <c r="BK7" s="31">
        <f t="shared" si="1"/>
        <v>0</v>
      </c>
      <c r="BL7" s="31">
        <f t="shared" si="1"/>
        <v>0</v>
      </c>
      <c r="BM7" s="31">
        <f t="shared" si="1"/>
        <v>0</v>
      </c>
      <c r="BN7" s="31">
        <f t="shared" si="1"/>
        <v>0</v>
      </c>
      <c r="BO7" s="31">
        <f t="shared" si="1"/>
        <v>-6.8212102632969618E-13</v>
      </c>
      <c r="BP7" s="31">
        <f t="shared" si="1"/>
        <v>0</v>
      </c>
      <c r="BQ7" s="31">
        <f t="shared" si="1"/>
        <v>0</v>
      </c>
      <c r="BR7" s="31">
        <f t="shared" si="1"/>
        <v>0</v>
      </c>
      <c r="BS7" s="31">
        <f t="shared" si="1"/>
        <v>0</v>
      </c>
      <c r="BT7" s="31">
        <f t="shared" si="1"/>
        <v>0</v>
      </c>
      <c r="BU7" s="31">
        <f t="shared" si="2"/>
        <v>0</v>
      </c>
      <c r="BV7" s="31">
        <f t="shared" si="2"/>
        <v>8.5265128291212022E-14</v>
      </c>
      <c r="BW7" s="31">
        <f t="shared" si="2"/>
        <v>0</v>
      </c>
      <c r="BX7" s="31">
        <f t="shared" si="2"/>
        <v>0</v>
      </c>
      <c r="BY7" s="31">
        <f t="shared" si="2"/>
        <v>0</v>
      </c>
      <c r="BZ7" s="31">
        <f t="shared" si="2"/>
        <v>0</v>
      </c>
      <c r="CA7" s="31">
        <f t="shared" si="2"/>
        <v>0</v>
      </c>
      <c r="CB7" s="32">
        <f t="shared" si="2"/>
        <v>0</v>
      </c>
    </row>
    <row r="8" spans="1:80" x14ac:dyDescent="0.25">
      <c r="A8" s="34" t="s">
        <v>149</v>
      </c>
      <c r="B8" s="48">
        <f>SUMIFS(FastClose!$H$3:$H$20000,FastClose!$K$3:$K$20000,$A8,FastClose!$G$3:$G$20000,B$3,FastClose!$D$3:$D$20000,$A$3)</f>
        <v>271842.17999999941</v>
      </c>
      <c r="C8" s="27">
        <f>SUMIFS(FastClose!$H$3:$H$20000,FastClose!$K$3:$K$20000,$A8,FastClose!$G$3:$G$20000,C$3,FastClose!$D$3:$D$20000,$A$3)</f>
        <v>539995.70000000286</v>
      </c>
      <c r="D8" s="27">
        <f>SUMIFS(FastClose!$H$3:$H$20000,FastClose!$K$3:$K$20000,$A8,FastClose!$G$3:$G$20000,D$3,FastClose!$D$3:$D$20000,$A$3)</f>
        <v>246343.12999999954</v>
      </c>
      <c r="E8" s="27">
        <f>SUMIFS(FastClose!$H$3:$H$20000,FastClose!$K$3:$K$20000,$A8,FastClose!$G$3:$G$20000,E$3,FastClose!$D$3:$D$20000,$A$3)</f>
        <v>202913.83999999962</v>
      </c>
      <c r="F8" s="27">
        <f>SUMIFS(FastClose!$H$3:$H$20000,FastClose!$K$3:$K$20000,$A8,FastClose!$G$3:$G$20000,F$3,FastClose!$D$3:$D$20000,$A$3)</f>
        <v>70062.63</v>
      </c>
      <c r="G8" s="27">
        <f>SUMIFS(FastClose!$H$3:$H$20000,FastClose!$K$3:$K$20000,$A8,FastClose!$G$3:$G$20000,G$3,FastClose!$D$3:$D$20000,$A$3)</f>
        <v>42683.079999999987</v>
      </c>
      <c r="H8" s="27">
        <f>SUMIFS(FastClose!$H$3:$H$20000,FastClose!$K$3:$K$20000,$A8,FastClose!$G$3:$G$20000,H$3,FastClose!$D$3:$D$20000,$A$3)</f>
        <v>21959.739999999998</v>
      </c>
      <c r="I8" s="27">
        <f>SUMIFS(FastClose!$H$3:$H$20000,FastClose!$K$3:$K$20000,$A8,FastClose!$G$3:$G$20000,I$3,FastClose!$D$3:$D$20000,$A$3)</f>
        <v>11487.82</v>
      </c>
      <c r="J8" s="27">
        <f>SUMIFS(FastClose!$H$3:$H$20000,FastClose!$K$3:$K$20000,$A8,FastClose!$G$3:$G$20000,J$3,FastClose!$D$3:$D$20000,$A$3)</f>
        <v>4041.0800000000008</v>
      </c>
      <c r="K8" s="27">
        <f>SUMIFS(FastClose!$H$3:$H$20000,FastClose!$K$3:$K$20000,$A8,FastClose!$G$3:$G$20000,K$3,FastClose!$D$3:$D$20000,$A$3)</f>
        <v>3778.6899999999978</v>
      </c>
      <c r="L8" s="27">
        <f>SUMIFS(FastClose!$H$3:$H$20000,FastClose!$K$3:$K$20000,$A8,FastClose!$G$3:$G$20000,L$3,FastClose!$D$3:$D$20000,$A$3)</f>
        <v>49594.909999999923</v>
      </c>
      <c r="M8" s="27">
        <f>SUMIFS(FastClose!$H$3:$H$20000,FastClose!$K$3:$K$20000,$A8,FastClose!$G$3:$G$20000,M$3,FastClose!$D$3:$D$20000,$A$3)</f>
        <v>36658.509999999958</v>
      </c>
      <c r="N8" s="27">
        <f>SUMIFS(FastClose!$H$3:$H$20000,FastClose!$K$3:$K$20000,$A8,FastClose!$G$3:$G$20000,N$3,FastClose!$D$3:$D$20000,$A$3)</f>
        <v>7106.8999999999987</v>
      </c>
      <c r="O8" s="27">
        <f>SUMIFS(FastClose!$H$3:$H$20000,FastClose!$K$3:$K$20000,$A8,FastClose!$G$3:$G$20000,O$3,FastClose!$D$3:$D$20000,$A$3)</f>
        <v>9050.1499999999978</v>
      </c>
      <c r="P8" s="27">
        <f>SUMIFS(FastClose!$H$3:$H$20000,FastClose!$K$3:$K$20000,$A8,FastClose!$G$3:$G$20000,P$3,FastClose!$D$3:$D$20000,$A$3)</f>
        <v>350.2800000000002</v>
      </c>
      <c r="Q8" s="27">
        <f>SUMIFS(FastClose!$H$3:$H$20000,FastClose!$K$3:$K$20000,$A8,FastClose!$G$3:$G$20000,Q$3,FastClose!$D$3:$D$20000,$A$3)</f>
        <v>2983.48</v>
      </c>
      <c r="R8" s="27">
        <f>SUMIFS(FastClose!$H$3:$H$20000,FastClose!$K$3:$K$20000,$A8,FastClose!$G$3:$G$20000,R$3,FastClose!$D$3:$D$20000,$A$3)</f>
        <v>-2438.6</v>
      </c>
      <c r="S8" s="27">
        <f>SUMIFS(FastClose!$H$3:$H$20000,FastClose!$K$3:$K$20000,$A8,FastClose!$G$3:$G$20000,S$3,FastClose!$D$3:$D$20000,$A$3)</f>
        <v>10660.570000000002</v>
      </c>
      <c r="T8" s="27">
        <f>SUMIFS(FastClose!$H$3:$H$20000,FastClose!$K$3:$K$20000,$A8,FastClose!$G$3:$G$20000,T$3,FastClose!$D$3:$D$20000,$A$3)</f>
        <v>5853.2000000000016</v>
      </c>
      <c r="U8" s="27">
        <f>SUMIFS(FastClose!$H$3:$H$20000,FastClose!$K$3:$K$20000,$A8,FastClose!$G$3:$G$20000,U$3,FastClose!$D$3:$D$20000,$A$3)</f>
        <v>3784.17</v>
      </c>
      <c r="V8" s="27">
        <f>SUMIFS(FastClose!$H$3:$H$20000,FastClose!$K$3:$K$20000,$A8,FastClose!$G$3:$G$20000,V$3,FastClose!$D$3:$D$20000,$A$3)</f>
        <v>4041.5699999999993</v>
      </c>
      <c r="W8" s="27">
        <f>SUMIFS(FastClose!$H$3:$H$20000,FastClose!$K$3:$K$20000,$A8,FastClose!$G$3:$G$20000,W$3,FastClose!$D$3:$D$20000,$A$3)</f>
        <v>1759.0699999999997</v>
      </c>
      <c r="X8" s="27">
        <f>SUMIFS(FastClose!$H$3:$H$20000,FastClose!$K$3:$K$20000,$A8,FastClose!$G$3:$G$20000,X$3,FastClose!$D$3:$D$20000,$A$3)</f>
        <v>1772.1</v>
      </c>
      <c r="Y8" s="27">
        <f>SUMIFS(FastClose!$H$3:$H$20000,FastClose!$K$3:$K$20000,$A8,FastClose!$G$3:$G$20000,Y$3,FastClose!$D$3:$D$20000,$A$3)</f>
        <v>2521.7799999999997</v>
      </c>
      <c r="Z8" s="28">
        <f>SUMIFS(FastClose!$H$3:$H$20000,FastClose!$K$3:$K$20000,$A8,FastClose!$G$3:$G$20000,Z$3,FastClose!$D$3:$D$20000,$A$3)</f>
        <v>16085.119999999999</v>
      </c>
      <c r="AB8" s="34" t="s">
        <v>149</v>
      </c>
      <c r="AC8" s="48">
        <f>SUMIFS(BISDATA!$L$3:$L$20000,BISDATA!$A$3:$A$20000,$AB8,BISDATA!$M$3:$M$20000,AC$4,BISDATA!$I$3:$I$20000,$AB$3)</f>
        <v>272024.53000000009</v>
      </c>
      <c r="AD8" s="27">
        <f>SUMIFS(BISDATA!$L$3:$L$20000,BISDATA!$A$3:$A$20000,$AB8,BISDATA!$M$3:$M$20000,AD$4,BISDATA!$I$3:$I$20000,$AB$3)</f>
        <v>538744.05000000168</v>
      </c>
      <c r="AE8" s="27">
        <f>SUMIFS(BISDATA!$L$3:$L$20000,BISDATA!$A$3:$A$20000,$AB8,BISDATA!$M$3:$M$20000,AE$4,BISDATA!$I$3:$I$20000,$AB$3)</f>
        <v>246343.12999999939</v>
      </c>
      <c r="AF8" s="27">
        <f>SUMIFS(BISDATA!$L$3:$L$20000,BISDATA!$A$3:$A$20000,$AB8,BISDATA!$M$3:$M$20000,AF$4,BISDATA!$I$3:$I$20000,$AB$3)</f>
        <v>202913.84000000017</v>
      </c>
      <c r="AG8" s="27">
        <f>SUMIFS(BISDATA!$L$3:$L$20000,BISDATA!$A$3:$A$20000,$AB8,BISDATA!$M$3:$M$20000,AG$4,BISDATA!$I$3:$I$20000,$AB$3)</f>
        <v>70062.629999999946</v>
      </c>
      <c r="AH8" s="27">
        <f>SUMIFS(BISDATA!$L$3:$L$20000,BISDATA!$A$3:$A$20000,$AB8,BISDATA!$M$3:$M$20000,AH$4,BISDATA!$I$3:$I$20000,$AB$3)</f>
        <v>42683.080000000045</v>
      </c>
      <c r="AI8" s="27">
        <f>SUMIFS(BISDATA!$L$3:$L$20000,BISDATA!$A$3:$A$20000,$AB8,BISDATA!$M$3:$M$20000,AI$4,BISDATA!$I$3:$I$20000,$AB$3)</f>
        <v>21959.739999999998</v>
      </c>
      <c r="AJ8" s="27">
        <f>SUMIFS(BISDATA!$L$3:$L$20000,BISDATA!$A$3:$A$20000,$AB8,BISDATA!$M$3:$M$20000,AJ$4,BISDATA!$I$3:$I$20000,$AB$3)</f>
        <v>11487.819999999998</v>
      </c>
      <c r="AK8" s="27">
        <f>SUMIFS(BISDATA!$L$3:$L$20000,BISDATA!$A$3:$A$20000,$AB8,BISDATA!$M$3:$M$20000,AK$4,BISDATA!$I$3:$I$20000,$AB$3)</f>
        <v>4041.0799999999995</v>
      </c>
      <c r="AL8" s="27">
        <f>SUMIFS(BISDATA!$L$3:$L$20000,BISDATA!$A$3:$A$20000,$AB8,BISDATA!$M$3:$M$20000,AL$4,BISDATA!$I$3:$I$20000,$AB$3)</f>
        <v>3778.6899999999946</v>
      </c>
      <c r="AM8" s="27">
        <f>SUMIFS(BISDATA!$L$3:$L$20000,BISDATA!$A$3:$A$20000,$AB8,BISDATA!$M$3:$M$20000,AM$4,BISDATA!$I$3:$I$20000,$AB$3)</f>
        <v>49594.909999999931</v>
      </c>
      <c r="AN8" s="27">
        <f>SUMIFS(BISDATA!$L$3:$L$20000,BISDATA!$A$3:$A$20000,$AB8,BISDATA!$M$3:$M$20000,AN$4,BISDATA!$I$3:$I$20000,$AB$3)</f>
        <v>36658.509999999987</v>
      </c>
      <c r="AO8" s="27">
        <f>SUMIFS(BISDATA!$L$3:$L$20000,BISDATA!$A$3:$A$20000,$AB8,BISDATA!$M$3:$M$20000,AO$4,BISDATA!$I$3:$I$20000,$AB$3)</f>
        <v>7106.8999999999987</v>
      </c>
      <c r="AP8" s="27">
        <f>SUMIFS(BISDATA!$L$3:$L$20000,BISDATA!$A$3:$A$20000,$AB8,BISDATA!$M$3:$M$20000,AP$4,BISDATA!$I$3:$I$20000,$AB$3)</f>
        <v>9050.15</v>
      </c>
      <c r="AQ8" s="27">
        <f>SUMIFS(BISDATA!$L$3:$L$20000,BISDATA!$A$3:$A$20000,$AB8,BISDATA!$M$3:$M$20000,AQ$4,BISDATA!$I$3:$I$20000,$AB$3)</f>
        <v>350.28000000000009</v>
      </c>
      <c r="AR8" s="27">
        <f>SUMIFS(BISDATA!$L$3:$L$20000,BISDATA!$A$3:$A$20000,$AB8,BISDATA!$M$3:$M$20000,AR$4,BISDATA!$I$3:$I$20000,$AB$3)</f>
        <v>2983.48</v>
      </c>
      <c r="AS8" s="27">
        <f>SUMIFS(BISDATA!$L$3:$L$20000,BISDATA!$A$3:$A$20000,$AB8,BISDATA!$M$3:$M$20000,AS$4,BISDATA!$I$3:$I$20000,$AB$3)</f>
        <v>-2438.5999999999995</v>
      </c>
      <c r="AT8" s="27">
        <f>SUMIFS(BISDATA!$L$3:$L$20000,BISDATA!$A$3:$A$20000,$AB8,BISDATA!$M$3:$M$20000,AT$4,BISDATA!$I$3:$I$20000,$AB$3)</f>
        <v>10660.570000000002</v>
      </c>
      <c r="AU8" s="27">
        <f>SUMIFS(BISDATA!$L$3:$L$20000,BISDATA!$A$3:$A$20000,$AB8,BISDATA!$M$3:$M$20000,AU$4,BISDATA!$I$3:$I$20000,$AB$3)</f>
        <v>5853.2000000000016</v>
      </c>
      <c r="AV8" s="27">
        <f>SUMIFS(BISDATA!$L$3:$L$20000,BISDATA!$A$3:$A$20000,$AB8,BISDATA!$M$3:$M$20000,AV$4,BISDATA!$I$3:$I$20000,$AB$3)</f>
        <v>3748.1700000000005</v>
      </c>
      <c r="AW8" s="27">
        <f>SUMIFS(BISDATA!$L$3:$L$20000,BISDATA!$A$3:$A$20000,$AB8,BISDATA!$M$3:$M$20000,AW$4,BISDATA!$I$3:$I$20000,$AB$3)</f>
        <v>4041.57</v>
      </c>
      <c r="AX8" s="27">
        <f>SUMIFS(BISDATA!$L$3:$L$20000,BISDATA!$A$3:$A$20000,$AB8,BISDATA!$M$3:$M$20000,AX$4,BISDATA!$I$3:$I$20000,$AB$3)</f>
        <v>1759.0700000000002</v>
      </c>
      <c r="AY8" s="27">
        <f>SUMIFS(BISDATA!$L$3:$L$20000,BISDATA!$A$3:$A$20000,$AB8,BISDATA!$M$3:$M$20000,AY$4,BISDATA!$I$3:$I$20000,$AB$3)</f>
        <v>1772.0999999999997</v>
      </c>
      <c r="AZ8" s="27">
        <f>SUMIFS(BISDATA!$L$3:$L$20000,BISDATA!$A$3:$A$20000,$AB8,BISDATA!$M$3:$M$20000,AZ$4,BISDATA!$I$3:$I$20000,$AB$3)</f>
        <v>2521.7800000000002</v>
      </c>
      <c r="BA8" s="28">
        <f>SUMIFS(BISDATA!$L$3:$L$20000,BISDATA!$A$3:$A$20000,$AB8,BISDATA!$M$3:$M$20000,BA$4,BISDATA!$I$3:$I$20000,$AB$3)</f>
        <v>16045.12</v>
      </c>
      <c r="BB8" s="58"/>
      <c r="BC8" s="34" t="s">
        <v>149</v>
      </c>
      <c r="BD8" s="48">
        <f t="shared" si="3"/>
        <v>182.35000000067521</v>
      </c>
      <c r="BE8" s="27">
        <f t="shared" si="1"/>
        <v>-1251.6500000011874</v>
      </c>
      <c r="BF8" s="27">
        <f t="shared" si="1"/>
        <v>0</v>
      </c>
      <c r="BG8" s="27">
        <f t="shared" si="1"/>
        <v>5.5297277867794037E-10</v>
      </c>
      <c r="BH8" s="27">
        <f t="shared" si="1"/>
        <v>0</v>
      </c>
      <c r="BI8" s="27">
        <f t="shared" si="1"/>
        <v>5.8207660913467407E-11</v>
      </c>
      <c r="BJ8" s="27">
        <f t="shared" si="1"/>
        <v>0</v>
      </c>
      <c r="BK8" s="27">
        <f t="shared" si="1"/>
        <v>0</v>
      </c>
      <c r="BL8" s="27">
        <f t="shared" si="1"/>
        <v>0</v>
      </c>
      <c r="BM8" s="27">
        <f t="shared" si="1"/>
        <v>0</v>
      </c>
      <c r="BN8" s="27">
        <f t="shared" si="1"/>
        <v>0</v>
      </c>
      <c r="BO8" s="27">
        <f t="shared" si="1"/>
        <v>0</v>
      </c>
      <c r="BP8" s="27">
        <f t="shared" si="1"/>
        <v>0</v>
      </c>
      <c r="BQ8" s="27">
        <f t="shared" si="1"/>
        <v>0</v>
      </c>
      <c r="BR8" s="27">
        <f t="shared" si="1"/>
        <v>0</v>
      </c>
      <c r="BS8" s="27">
        <f t="shared" si="1"/>
        <v>0</v>
      </c>
      <c r="BT8" s="27">
        <f t="shared" si="1"/>
        <v>0</v>
      </c>
      <c r="BU8" s="27">
        <f t="shared" si="2"/>
        <v>0</v>
      </c>
      <c r="BV8" s="27">
        <f t="shared" si="2"/>
        <v>0</v>
      </c>
      <c r="BW8" s="27">
        <f t="shared" si="2"/>
        <v>-35.999999999999545</v>
      </c>
      <c r="BX8" s="27">
        <f t="shared" si="2"/>
        <v>0</v>
      </c>
      <c r="BY8" s="27">
        <f t="shared" si="2"/>
        <v>0</v>
      </c>
      <c r="BZ8" s="27">
        <f t="shared" si="2"/>
        <v>0</v>
      </c>
      <c r="CA8" s="27">
        <f t="shared" si="2"/>
        <v>0</v>
      </c>
      <c r="CB8" s="28">
        <f t="shared" si="2"/>
        <v>-39.999999999998181</v>
      </c>
    </row>
    <row r="9" spans="1:80" x14ac:dyDescent="0.25">
      <c r="A9" s="35" t="s">
        <v>219</v>
      </c>
      <c r="B9" s="46">
        <f>SUMIFS(FastClose!$H$3:$H$20000,FastClose!$K$3:$K$20000,$A9,FastClose!$G$3:$G$20000,B$3,FastClose!$D$3:$D$20000,$A$3)</f>
        <v>15696889.00999698</v>
      </c>
      <c r="C9" s="29">
        <f>SUMIFS(FastClose!$H$3:$H$20000,FastClose!$K$3:$K$20000,$A9,FastClose!$G$3:$G$20000,C$3,FastClose!$D$3:$D$20000,$A$3)</f>
        <v>12617830.129998855</v>
      </c>
      <c r="D9" s="29">
        <f>SUMIFS(FastClose!$H$3:$H$20000,FastClose!$K$3:$K$20000,$A9,FastClose!$G$3:$G$20000,D$3,FastClose!$D$3:$D$20000,$A$3)</f>
        <v>2449342.8200000008</v>
      </c>
      <c r="E9" s="29">
        <f>SUMIFS(FastClose!$H$3:$H$20000,FastClose!$K$3:$K$20000,$A9,FastClose!$G$3:$G$20000,E$3,FastClose!$D$3:$D$20000,$A$3)</f>
        <v>1366837.8100000049</v>
      </c>
      <c r="F9" s="29">
        <f>SUMIFS(FastClose!$H$3:$H$20000,FastClose!$K$3:$K$20000,$A9,FastClose!$G$3:$G$20000,F$3,FastClose!$D$3:$D$20000,$A$3)</f>
        <v>867256.60999999952</v>
      </c>
      <c r="G9" s="29">
        <f>SUMIFS(FastClose!$H$3:$H$20000,FastClose!$K$3:$K$20000,$A9,FastClose!$G$3:$G$20000,G$3,FastClose!$D$3:$D$20000,$A$3)</f>
        <v>514103.78999999829</v>
      </c>
      <c r="H9" s="29">
        <f>SUMIFS(FastClose!$H$3:$H$20000,FastClose!$K$3:$K$20000,$A9,FastClose!$G$3:$G$20000,H$3,FastClose!$D$3:$D$20000,$A$3)</f>
        <v>281190.97000000114</v>
      </c>
      <c r="I9" s="29">
        <f>SUMIFS(FastClose!$H$3:$H$20000,FastClose!$K$3:$K$20000,$A9,FastClose!$G$3:$G$20000,I$3,FastClose!$D$3:$D$20000,$A$3)</f>
        <v>274866.32000000018</v>
      </c>
      <c r="J9" s="29">
        <f>SUMIFS(FastClose!$H$3:$H$20000,FastClose!$K$3:$K$20000,$A9,FastClose!$G$3:$G$20000,J$3,FastClose!$D$3:$D$20000,$A$3)</f>
        <v>93395.470000000016</v>
      </c>
      <c r="K9" s="29">
        <f>SUMIFS(FastClose!$H$3:$H$20000,FastClose!$K$3:$K$20000,$A9,FastClose!$G$3:$G$20000,K$3,FastClose!$D$3:$D$20000,$A$3)</f>
        <v>77780.780000000203</v>
      </c>
      <c r="L9" s="29">
        <f>SUMIFS(FastClose!$H$3:$H$20000,FastClose!$K$3:$K$20000,$A9,FastClose!$G$3:$G$20000,L$3,FastClose!$D$3:$D$20000,$A$3)</f>
        <v>57676.340000000018</v>
      </c>
      <c r="M9" s="29">
        <f>SUMIFS(FastClose!$H$3:$H$20000,FastClose!$K$3:$K$20000,$A9,FastClose!$G$3:$G$20000,M$3,FastClose!$D$3:$D$20000,$A$3)</f>
        <v>50284.449999999932</v>
      </c>
      <c r="N9" s="29">
        <f>SUMIFS(FastClose!$H$3:$H$20000,FastClose!$K$3:$K$20000,$A9,FastClose!$G$3:$G$20000,N$3,FastClose!$D$3:$D$20000,$A$3)</f>
        <v>21347.070000000007</v>
      </c>
      <c r="O9" s="29">
        <f>SUMIFS(FastClose!$H$3:$H$20000,FastClose!$K$3:$K$20000,$A9,FastClose!$G$3:$G$20000,O$3,FastClose!$D$3:$D$20000,$A$3)</f>
        <v>-11270.42</v>
      </c>
      <c r="P9" s="29">
        <f>SUMIFS(FastClose!$H$3:$H$20000,FastClose!$K$3:$K$20000,$A9,FastClose!$G$3:$G$20000,P$3,FastClose!$D$3:$D$20000,$A$3)</f>
        <v>-16679.930000000004</v>
      </c>
      <c r="Q9" s="29">
        <f>SUMIFS(FastClose!$H$3:$H$20000,FastClose!$K$3:$K$20000,$A9,FastClose!$G$3:$G$20000,Q$3,FastClose!$D$3:$D$20000,$A$3)</f>
        <v>-5188.3900000000085</v>
      </c>
      <c r="R9" s="29">
        <f>SUMIFS(FastClose!$H$3:$H$20000,FastClose!$K$3:$K$20000,$A9,FastClose!$G$3:$G$20000,R$3,FastClose!$D$3:$D$20000,$A$3)</f>
        <v>-5500.1900000000005</v>
      </c>
      <c r="S9" s="29">
        <f>SUMIFS(FastClose!$H$3:$H$20000,FastClose!$K$3:$K$20000,$A9,FastClose!$G$3:$G$20000,S$3,FastClose!$D$3:$D$20000,$A$3)</f>
        <v>-20134.589999999997</v>
      </c>
      <c r="T9" s="29">
        <f>SUMIFS(FastClose!$H$3:$H$20000,FastClose!$K$3:$K$20000,$A9,FastClose!$G$3:$G$20000,T$3,FastClose!$D$3:$D$20000,$A$3)</f>
        <v>-6632.5800000000054</v>
      </c>
      <c r="U9" s="29">
        <f>SUMIFS(FastClose!$H$3:$H$20000,FastClose!$K$3:$K$20000,$A9,FastClose!$G$3:$G$20000,U$3,FastClose!$D$3:$D$20000,$A$3)</f>
        <v>8716.0300000000007</v>
      </c>
      <c r="V9" s="29">
        <f>SUMIFS(FastClose!$H$3:$H$20000,FastClose!$K$3:$K$20000,$A9,FastClose!$G$3:$G$20000,V$3,FastClose!$D$3:$D$20000,$A$3)</f>
        <v>4005.89</v>
      </c>
      <c r="W9" s="29">
        <f>SUMIFS(FastClose!$H$3:$H$20000,FastClose!$K$3:$K$20000,$A9,FastClose!$G$3:$G$20000,W$3,FastClose!$D$3:$D$20000,$A$3)</f>
        <v>1933.0399999999997</v>
      </c>
      <c r="X9" s="29">
        <f>SUMIFS(FastClose!$H$3:$H$20000,FastClose!$K$3:$K$20000,$A9,FastClose!$G$3:$G$20000,X$3,FastClose!$D$3:$D$20000,$A$3)</f>
        <v>15967.52</v>
      </c>
      <c r="Y9" s="29">
        <f>SUMIFS(FastClose!$H$3:$H$20000,FastClose!$K$3:$K$20000,$A9,FastClose!$G$3:$G$20000,Y$3,FastClose!$D$3:$D$20000,$A$3)</f>
        <v>220.36999999999949</v>
      </c>
      <c r="Z9" s="30">
        <f>SUMIFS(FastClose!$H$3:$H$20000,FastClose!$K$3:$K$20000,$A9,FastClose!$G$3:$G$20000,Z$3,FastClose!$D$3:$D$20000,$A$3)</f>
        <v>5820.3000000000011</v>
      </c>
      <c r="AB9" s="35" t="s">
        <v>219</v>
      </c>
      <c r="AC9" s="46">
        <f>SUMIFS(BISDATA!$L$3:$L$20000,BISDATA!$A$3:$A$20000,$AB9,BISDATA!$M$3:$M$20000,AC$4,BISDATA!$I$3:$I$20000,$AB$3)</f>
        <v>15708002.959993448</v>
      </c>
      <c r="AD9" s="29">
        <f>SUMIFS(BISDATA!$L$3:$L$20000,BISDATA!$A$3:$A$20000,$AB9,BISDATA!$M$3:$M$20000,AD$4,BISDATA!$I$3:$I$20000,$AB$3)</f>
        <v>12618708.219996592</v>
      </c>
      <c r="AE9" s="29">
        <f>SUMIFS(BISDATA!$L$3:$L$20000,BISDATA!$A$3:$A$20000,$AB9,BISDATA!$M$3:$M$20000,AE$4,BISDATA!$I$3:$I$20000,$AB$3)</f>
        <v>2452463.9100000053</v>
      </c>
      <c r="AF9" s="29">
        <f>SUMIFS(BISDATA!$L$3:$L$20000,BISDATA!$A$3:$A$20000,$AB9,BISDATA!$M$3:$M$20000,AF$4,BISDATA!$I$3:$I$20000,$AB$3)</f>
        <v>1370412.7100000614</v>
      </c>
      <c r="AG9" s="29">
        <f>SUMIFS(BISDATA!$L$3:$L$20000,BISDATA!$A$3:$A$20000,$AB9,BISDATA!$M$3:$M$20000,AG$4,BISDATA!$I$3:$I$20000,$AB$3)</f>
        <v>866896.87000000302</v>
      </c>
      <c r="AH9" s="29">
        <f>SUMIFS(BISDATA!$L$3:$L$20000,BISDATA!$A$3:$A$20000,$AB9,BISDATA!$M$3:$M$20000,AH$4,BISDATA!$I$3:$I$20000,$AB$3)</f>
        <v>514241.78999999783</v>
      </c>
      <c r="AI9" s="29">
        <f>SUMIFS(BISDATA!$L$3:$L$20000,BISDATA!$A$3:$A$20000,$AB9,BISDATA!$M$3:$M$20000,AI$4,BISDATA!$I$3:$I$20000,$AB$3)</f>
        <v>282990.97000000015</v>
      </c>
      <c r="AJ9" s="29">
        <f>SUMIFS(BISDATA!$L$3:$L$20000,BISDATA!$A$3:$A$20000,$AB9,BISDATA!$M$3:$M$20000,AJ$4,BISDATA!$I$3:$I$20000,$AB$3)</f>
        <v>274866.3200000021</v>
      </c>
      <c r="AK9" s="29">
        <f>SUMIFS(BISDATA!$L$3:$L$20000,BISDATA!$A$3:$A$20000,$AB9,BISDATA!$M$3:$M$20000,AK$4,BISDATA!$I$3:$I$20000,$AB$3)</f>
        <v>93588.719999999928</v>
      </c>
      <c r="AL9" s="29">
        <f>SUMIFS(BISDATA!$L$3:$L$20000,BISDATA!$A$3:$A$20000,$AB9,BISDATA!$M$3:$M$20000,AL$4,BISDATA!$I$3:$I$20000,$AB$3)</f>
        <v>77804.659999999887</v>
      </c>
      <c r="AM9" s="29">
        <f>SUMIFS(BISDATA!$L$3:$L$20000,BISDATA!$A$3:$A$20000,$AB9,BISDATA!$M$3:$M$20000,AM$4,BISDATA!$I$3:$I$20000,$AB$3)</f>
        <v>57676.339999999946</v>
      </c>
      <c r="AN9" s="29">
        <f>SUMIFS(BISDATA!$L$3:$L$20000,BISDATA!$A$3:$A$20000,$AB9,BISDATA!$M$3:$M$20000,AN$4,BISDATA!$I$3:$I$20000,$AB$3)</f>
        <v>50284.449999999961</v>
      </c>
      <c r="AO9" s="29">
        <f>SUMIFS(BISDATA!$L$3:$L$20000,BISDATA!$A$3:$A$20000,$AB9,BISDATA!$M$3:$M$20000,AO$4,BISDATA!$I$3:$I$20000,$AB$3)</f>
        <v>21347.070000000043</v>
      </c>
      <c r="AP9" s="29">
        <f>SUMIFS(BISDATA!$L$3:$L$20000,BISDATA!$A$3:$A$20000,$AB9,BISDATA!$M$3:$M$20000,AP$4,BISDATA!$I$3:$I$20000,$AB$3)</f>
        <v>-11270.419999999982</v>
      </c>
      <c r="AQ9" s="29">
        <f>SUMIFS(BISDATA!$L$3:$L$20000,BISDATA!$A$3:$A$20000,$AB9,BISDATA!$M$3:$M$20000,AQ$4,BISDATA!$I$3:$I$20000,$AB$3)</f>
        <v>-16679.93</v>
      </c>
      <c r="AR9" s="29">
        <f>SUMIFS(BISDATA!$L$3:$L$20000,BISDATA!$A$3:$A$20000,$AB9,BISDATA!$M$3:$M$20000,AR$4,BISDATA!$I$3:$I$20000,$AB$3)</f>
        <v>-5188.3900000000021</v>
      </c>
      <c r="AS9" s="29">
        <f>SUMIFS(BISDATA!$L$3:$L$20000,BISDATA!$A$3:$A$20000,$AB9,BISDATA!$M$3:$M$20000,AS$4,BISDATA!$I$3:$I$20000,$AB$3)</f>
        <v>-5500.1900000000032</v>
      </c>
      <c r="AT9" s="29">
        <f>SUMIFS(BISDATA!$L$3:$L$20000,BISDATA!$A$3:$A$20000,$AB9,BISDATA!$M$3:$M$20000,AT$4,BISDATA!$I$3:$I$20000,$AB$3)</f>
        <v>-20027.890000000036</v>
      </c>
      <c r="AU9" s="29">
        <f>SUMIFS(BISDATA!$L$3:$L$20000,BISDATA!$A$3:$A$20000,$AB9,BISDATA!$M$3:$M$20000,AU$4,BISDATA!$I$3:$I$20000,$AB$3)</f>
        <v>-6632.5800000000008</v>
      </c>
      <c r="AV9" s="29">
        <f>SUMIFS(BISDATA!$L$3:$L$20000,BISDATA!$A$3:$A$20000,$AB9,BISDATA!$M$3:$M$20000,AV$4,BISDATA!$I$3:$I$20000,$AB$3)</f>
        <v>8716.0299999999934</v>
      </c>
      <c r="AW9" s="29">
        <f>SUMIFS(BISDATA!$L$3:$L$20000,BISDATA!$A$3:$A$20000,$AB9,BISDATA!$M$3:$M$20000,AW$4,BISDATA!$I$3:$I$20000,$AB$3)</f>
        <v>3989.09</v>
      </c>
      <c r="AX9" s="29">
        <f>SUMIFS(BISDATA!$L$3:$L$20000,BISDATA!$A$3:$A$20000,$AB9,BISDATA!$M$3:$M$20000,AX$4,BISDATA!$I$3:$I$20000,$AB$3)</f>
        <v>1933.0400000000006</v>
      </c>
      <c r="AY9" s="29">
        <f>SUMIFS(BISDATA!$L$3:$L$20000,BISDATA!$A$3:$A$20000,$AB9,BISDATA!$M$3:$M$20000,AY$4,BISDATA!$I$3:$I$20000,$AB$3)</f>
        <v>15967.519999999991</v>
      </c>
      <c r="AZ9" s="29">
        <f>SUMIFS(BISDATA!$L$3:$L$20000,BISDATA!$A$3:$A$20000,$AB9,BISDATA!$M$3:$M$20000,AZ$4,BISDATA!$I$3:$I$20000,$AB$3)</f>
        <v>220.37000000000035</v>
      </c>
      <c r="BA9" s="30">
        <f>SUMIFS(BISDATA!$L$3:$L$20000,BISDATA!$A$3:$A$20000,$AB9,BISDATA!$M$3:$M$20000,BA$4,BISDATA!$I$3:$I$20000,$AB$3)</f>
        <v>5820.2999999999975</v>
      </c>
      <c r="BB9" s="58"/>
      <c r="BC9" s="35" t="s">
        <v>219</v>
      </c>
      <c r="BD9" s="46">
        <f t="shared" si="3"/>
        <v>11113.94999646768</v>
      </c>
      <c r="BE9" s="29">
        <f t="shared" si="1"/>
        <v>878.08999773673713</v>
      </c>
      <c r="BF9" s="29">
        <f t="shared" si="1"/>
        <v>3121.0900000045076</v>
      </c>
      <c r="BG9" s="29">
        <f t="shared" si="1"/>
        <v>3574.9000000564847</v>
      </c>
      <c r="BH9" s="29">
        <f t="shared" si="1"/>
        <v>-359.73999999649823</v>
      </c>
      <c r="BI9" s="29">
        <f t="shared" si="1"/>
        <v>137.99999999953434</v>
      </c>
      <c r="BJ9" s="29">
        <f t="shared" si="1"/>
        <v>1799.9999999990105</v>
      </c>
      <c r="BK9" s="29">
        <f t="shared" si="1"/>
        <v>1.9208528101444244E-9</v>
      </c>
      <c r="BL9" s="29">
        <f t="shared" si="1"/>
        <v>193.24999999991269</v>
      </c>
      <c r="BM9" s="29">
        <f t="shared" si="1"/>
        <v>23.879999999684514</v>
      </c>
      <c r="BN9" s="29">
        <f t="shared" si="1"/>
        <v>-7.2759576141834259E-11</v>
      </c>
      <c r="BO9" s="29">
        <f t="shared" si="1"/>
        <v>0</v>
      </c>
      <c r="BP9" s="29">
        <f t="shared" si="1"/>
        <v>3.637978807091713E-11</v>
      </c>
      <c r="BQ9" s="29">
        <f t="shared" si="1"/>
        <v>1.8189894035458565E-11</v>
      </c>
      <c r="BR9" s="29">
        <f t="shared" si="1"/>
        <v>0</v>
      </c>
      <c r="BS9" s="29">
        <f t="shared" si="1"/>
        <v>0</v>
      </c>
      <c r="BT9" s="29">
        <f t="shared" si="1"/>
        <v>0</v>
      </c>
      <c r="BU9" s="29">
        <f t="shared" si="2"/>
        <v>106.69999999996071</v>
      </c>
      <c r="BV9" s="29">
        <f t="shared" si="2"/>
        <v>0</v>
      </c>
      <c r="BW9" s="29">
        <f t="shared" si="2"/>
        <v>0</v>
      </c>
      <c r="BX9" s="29">
        <f t="shared" si="2"/>
        <v>-16.799999999999727</v>
      </c>
      <c r="BY9" s="29">
        <f t="shared" si="2"/>
        <v>0</v>
      </c>
      <c r="BZ9" s="29">
        <f t="shared" si="2"/>
        <v>0</v>
      </c>
      <c r="CA9" s="29">
        <f t="shared" si="2"/>
        <v>8.5265128291212022E-13</v>
      </c>
      <c r="CB9" s="30">
        <f t="shared" si="2"/>
        <v>0</v>
      </c>
    </row>
    <row r="10" spans="1:80" x14ac:dyDescent="0.25">
      <c r="A10" s="36" t="s">
        <v>65</v>
      </c>
      <c r="B10" s="47">
        <f>SUMIFS(FastClose!$H$3:$H$20000,FastClose!$K$3:$K$20000,$A10,FastClose!$G$3:$G$20000,B$3,FastClose!$D$3:$D$20000,$A$3)</f>
        <v>0</v>
      </c>
      <c r="C10" s="31">
        <f>SUMIFS(FastClose!$H$3:$H$20000,FastClose!$K$3:$K$20000,$A10,FastClose!$G$3:$G$20000,C$3,FastClose!$D$3:$D$20000,$A$3)</f>
        <v>0</v>
      </c>
      <c r="D10" s="31">
        <f>SUMIFS(FastClose!$H$3:$H$20000,FastClose!$K$3:$K$20000,$A10,FastClose!$G$3:$G$20000,D$3,FastClose!$D$3:$D$20000,$A$3)</f>
        <v>0</v>
      </c>
      <c r="E10" s="31">
        <f>SUMIFS(FastClose!$H$3:$H$20000,FastClose!$K$3:$K$20000,$A10,FastClose!$G$3:$G$20000,E$3,FastClose!$D$3:$D$20000,$A$3)</f>
        <v>0</v>
      </c>
      <c r="F10" s="31">
        <f>SUMIFS(FastClose!$H$3:$H$20000,FastClose!$K$3:$K$20000,$A10,FastClose!$G$3:$G$20000,F$3,FastClose!$D$3:$D$20000,$A$3)</f>
        <v>0</v>
      </c>
      <c r="G10" s="31">
        <f>SUMIFS(FastClose!$H$3:$H$20000,FastClose!$K$3:$K$20000,$A10,FastClose!$G$3:$G$20000,G$3,FastClose!$D$3:$D$20000,$A$3)</f>
        <v>0</v>
      </c>
      <c r="H10" s="31">
        <f>SUMIFS(FastClose!$H$3:$H$20000,FastClose!$K$3:$K$20000,$A10,FastClose!$G$3:$G$20000,H$3,FastClose!$D$3:$D$20000,$A$3)</f>
        <v>0</v>
      </c>
      <c r="I10" s="31">
        <f>SUMIFS(FastClose!$H$3:$H$20000,FastClose!$K$3:$K$20000,$A10,FastClose!$G$3:$G$20000,I$3,FastClose!$D$3:$D$20000,$A$3)</f>
        <v>0</v>
      </c>
      <c r="J10" s="31">
        <f>SUMIFS(FastClose!$H$3:$H$20000,FastClose!$K$3:$K$20000,$A10,FastClose!$G$3:$G$20000,J$3,FastClose!$D$3:$D$20000,$A$3)</f>
        <v>0</v>
      </c>
      <c r="K10" s="31">
        <f>SUMIFS(FastClose!$H$3:$H$20000,FastClose!$K$3:$K$20000,$A10,FastClose!$G$3:$G$20000,K$3,FastClose!$D$3:$D$20000,$A$3)</f>
        <v>0</v>
      </c>
      <c r="L10" s="31">
        <f>SUMIFS(FastClose!$H$3:$H$20000,FastClose!$K$3:$K$20000,$A10,FastClose!$G$3:$G$20000,L$3,FastClose!$D$3:$D$20000,$A$3)</f>
        <v>0</v>
      </c>
      <c r="M10" s="31">
        <f>SUMIFS(FastClose!$H$3:$H$20000,FastClose!$K$3:$K$20000,$A10,FastClose!$G$3:$G$20000,M$3,FastClose!$D$3:$D$20000,$A$3)</f>
        <v>0</v>
      </c>
      <c r="N10" s="31">
        <f>SUMIFS(FastClose!$H$3:$H$20000,FastClose!$K$3:$K$20000,$A10,FastClose!$G$3:$G$20000,N$3,FastClose!$D$3:$D$20000,$A$3)</f>
        <v>0</v>
      </c>
      <c r="O10" s="31">
        <f>SUMIFS(FastClose!$H$3:$H$20000,FastClose!$K$3:$K$20000,$A10,FastClose!$G$3:$G$20000,O$3,FastClose!$D$3:$D$20000,$A$3)</f>
        <v>0</v>
      </c>
      <c r="P10" s="31">
        <f>SUMIFS(FastClose!$H$3:$H$20000,FastClose!$K$3:$K$20000,$A10,FastClose!$G$3:$G$20000,P$3,FastClose!$D$3:$D$20000,$A$3)</f>
        <v>0</v>
      </c>
      <c r="Q10" s="31">
        <f>SUMIFS(FastClose!$H$3:$H$20000,FastClose!$K$3:$K$20000,$A10,FastClose!$G$3:$G$20000,Q$3,FastClose!$D$3:$D$20000,$A$3)</f>
        <v>0</v>
      </c>
      <c r="R10" s="31">
        <f>SUMIFS(FastClose!$H$3:$H$20000,FastClose!$K$3:$K$20000,$A10,FastClose!$G$3:$G$20000,R$3,FastClose!$D$3:$D$20000,$A$3)</f>
        <v>0</v>
      </c>
      <c r="S10" s="31">
        <f>SUMIFS(FastClose!$H$3:$H$20000,FastClose!$K$3:$K$20000,$A10,FastClose!$G$3:$G$20000,S$3,FastClose!$D$3:$D$20000,$A$3)</f>
        <v>0</v>
      </c>
      <c r="T10" s="31">
        <f>SUMIFS(FastClose!$H$3:$H$20000,FastClose!$K$3:$K$20000,$A10,FastClose!$G$3:$G$20000,T$3,FastClose!$D$3:$D$20000,$A$3)</f>
        <v>0</v>
      </c>
      <c r="U10" s="31">
        <f>SUMIFS(FastClose!$H$3:$H$20000,FastClose!$K$3:$K$20000,$A10,FastClose!$G$3:$G$20000,U$3,FastClose!$D$3:$D$20000,$A$3)</f>
        <v>0</v>
      </c>
      <c r="V10" s="31">
        <f>SUMIFS(FastClose!$H$3:$H$20000,FastClose!$K$3:$K$20000,$A10,FastClose!$G$3:$G$20000,V$3,FastClose!$D$3:$D$20000,$A$3)</f>
        <v>0</v>
      </c>
      <c r="W10" s="31">
        <f>SUMIFS(FastClose!$H$3:$H$20000,FastClose!$K$3:$K$20000,$A10,FastClose!$G$3:$G$20000,W$3,FastClose!$D$3:$D$20000,$A$3)</f>
        <v>0</v>
      </c>
      <c r="X10" s="31">
        <f>SUMIFS(FastClose!$H$3:$H$20000,FastClose!$K$3:$K$20000,$A10,FastClose!$G$3:$G$20000,X$3,FastClose!$D$3:$D$20000,$A$3)</f>
        <v>0</v>
      </c>
      <c r="Y10" s="31">
        <f>SUMIFS(FastClose!$H$3:$H$20000,FastClose!$K$3:$K$20000,$A10,FastClose!$G$3:$G$20000,Y$3,FastClose!$D$3:$D$20000,$A$3)</f>
        <v>0</v>
      </c>
      <c r="Z10" s="32">
        <f>SUMIFS(FastClose!$H$3:$H$20000,FastClose!$K$3:$K$20000,$A10,FastClose!$G$3:$G$20000,Z$3,FastClose!$D$3:$D$20000,$A$3)</f>
        <v>4343.4299999999994</v>
      </c>
      <c r="AB10" s="36" t="s">
        <v>65</v>
      </c>
      <c r="AC10" s="47">
        <f>SUMIFS(BISDATA!$L$3:$L$20000,BISDATA!$A$3:$A$20000,$AB10,BISDATA!$M$3:$M$20000,AC$4,BISDATA!$I$3:$I$20000,$AB$3)</f>
        <v>0</v>
      </c>
      <c r="AD10" s="31">
        <f>SUMIFS(BISDATA!$L$3:$L$20000,BISDATA!$A$3:$A$20000,$AB10,BISDATA!$M$3:$M$20000,AD$4,BISDATA!$I$3:$I$20000,$AB$3)</f>
        <v>0</v>
      </c>
      <c r="AE10" s="31">
        <f>SUMIFS(BISDATA!$L$3:$L$20000,BISDATA!$A$3:$A$20000,$AB10,BISDATA!$M$3:$M$20000,AE$4,BISDATA!$I$3:$I$20000,$AB$3)</f>
        <v>0</v>
      </c>
      <c r="AF10" s="31">
        <f>SUMIFS(BISDATA!$L$3:$L$20000,BISDATA!$A$3:$A$20000,$AB10,BISDATA!$M$3:$M$20000,AF$4,BISDATA!$I$3:$I$20000,$AB$3)</f>
        <v>0</v>
      </c>
      <c r="AG10" s="31">
        <f>SUMIFS(BISDATA!$L$3:$L$20000,BISDATA!$A$3:$A$20000,$AB10,BISDATA!$M$3:$M$20000,AG$4,BISDATA!$I$3:$I$20000,$AB$3)</f>
        <v>0</v>
      </c>
      <c r="AH10" s="31">
        <f>SUMIFS(BISDATA!$L$3:$L$20000,BISDATA!$A$3:$A$20000,$AB10,BISDATA!$M$3:$M$20000,AH$4,BISDATA!$I$3:$I$20000,$AB$3)</f>
        <v>0</v>
      </c>
      <c r="AI10" s="31">
        <f>SUMIFS(BISDATA!$L$3:$L$20000,BISDATA!$A$3:$A$20000,$AB10,BISDATA!$M$3:$M$20000,AI$4,BISDATA!$I$3:$I$20000,$AB$3)</f>
        <v>0</v>
      </c>
      <c r="AJ10" s="31">
        <f>SUMIFS(BISDATA!$L$3:$L$20000,BISDATA!$A$3:$A$20000,$AB10,BISDATA!$M$3:$M$20000,AJ$4,BISDATA!$I$3:$I$20000,$AB$3)</f>
        <v>0</v>
      </c>
      <c r="AK10" s="31">
        <f>SUMIFS(BISDATA!$L$3:$L$20000,BISDATA!$A$3:$A$20000,$AB10,BISDATA!$M$3:$M$20000,AK$4,BISDATA!$I$3:$I$20000,$AB$3)</f>
        <v>0</v>
      </c>
      <c r="AL10" s="31">
        <f>SUMIFS(BISDATA!$L$3:$L$20000,BISDATA!$A$3:$A$20000,$AB10,BISDATA!$M$3:$M$20000,AL$4,BISDATA!$I$3:$I$20000,$AB$3)</f>
        <v>0</v>
      </c>
      <c r="AM10" s="31">
        <f>SUMIFS(BISDATA!$L$3:$L$20000,BISDATA!$A$3:$A$20000,$AB10,BISDATA!$M$3:$M$20000,AM$4,BISDATA!$I$3:$I$20000,$AB$3)</f>
        <v>0</v>
      </c>
      <c r="AN10" s="31">
        <f>SUMIFS(BISDATA!$L$3:$L$20000,BISDATA!$A$3:$A$20000,$AB10,BISDATA!$M$3:$M$20000,AN$4,BISDATA!$I$3:$I$20000,$AB$3)</f>
        <v>0</v>
      </c>
      <c r="AO10" s="31">
        <f>SUMIFS(BISDATA!$L$3:$L$20000,BISDATA!$A$3:$A$20000,$AB10,BISDATA!$M$3:$M$20000,AO$4,BISDATA!$I$3:$I$20000,$AB$3)</f>
        <v>0</v>
      </c>
      <c r="AP10" s="31">
        <f>SUMIFS(BISDATA!$L$3:$L$20000,BISDATA!$A$3:$A$20000,$AB10,BISDATA!$M$3:$M$20000,AP$4,BISDATA!$I$3:$I$20000,$AB$3)</f>
        <v>0</v>
      </c>
      <c r="AQ10" s="31">
        <f>SUMIFS(BISDATA!$L$3:$L$20000,BISDATA!$A$3:$A$20000,$AB10,BISDATA!$M$3:$M$20000,AQ$4,BISDATA!$I$3:$I$20000,$AB$3)</f>
        <v>0</v>
      </c>
      <c r="AR10" s="31">
        <f>SUMIFS(BISDATA!$L$3:$L$20000,BISDATA!$A$3:$A$20000,$AB10,BISDATA!$M$3:$M$20000,AR$4,BISDATA!$I$3:$I$20000,$AB$3)</f>
        <v>0</v>
      </c>
      <c r="AS10" s="31">
        <f>SUMIFS(BISDATA!$L$3:$L$20000,BISDATA!$A$3:$A$20000,$AB10,BISDATA!$M$3:$M$20000,AS$4,BISDATA!$I$3:$I$20000,$AB$3)</f>
        <v>0</v>
      </c>
      <c r="AT10" s="31">
        <f>SUMIFS(BISDATA!$L$3:$L$20000,BISDATA!$A$3:$A$20000,$AB10,BISDATA!$M$3:$M$20000,AT$4,BISDATA!$I$3:$I$20000,$AB$3)</f>
        <v>0</v>
      </c>
      <c r="AU10" s="31">
        <f>SUMIFS(BISDATA!$L$3:$L$20000,BISDATA!$A$3:$A$20000,$AB10,BISDATA!$M$3:$M$20000,AU$4,BISDATA!$I$3:$I$20000,$AB$3)</f>
        <v>0</v>
      </c>
      <c r="AV10" s="31">
        <f>SUMIFS(BISDATA!$L$3:$L$20000,BISDATA!$A$3:$A$20000,$AB10,BISDATA!$M$3:$M$20000,AV$4,BISDATA!$I$3:$I$20000,$AB$3)</f>
        <v>0</v>
      </c>
      <c r="AW10" s="31">
        <f>SUMIFS(BISDATA!$L$3:$L$20000,BISDATA!$A$3:$A$20000,$AB10,BISDATA!$M$3:$M$20000,AW$4,BISDATA!$I$3:$I$20000,$AB$3)</f>
        <v>0</v>
      </c>
      <c r="AX10" s="31">
        <f>SUMIFS(BISDATA!$L$3:$L$20000,BISDATA!$A$3:$A$20000,$AB10,BISDATA!$M$3:$M$20000,AX$4,BISDATA!$I$3:$I$20000,$AB$3)</f>
        <v>0</v>
      </c>
      <c r="AY10" s="31">
        <f>SUMIFS(BISDATA!$L$3:$L$20000,BISDATA!$A$3:$A$20000,$AB10,BISDATA!$M$3:$M$20000,AY$4,BISDATA!$I$3:$I$20000,$AB$3)</f>
        <v>0</v>
      </c>
      <c r="AZ10" s="31">
        <f>SUMIFS(BISDATA!$L$3:$L$20000,BISDATA!$A$3:$A$20000,$AB10,BISDATA!$M$3:$M$20000,AZ$4,BISDATA!$I$3:$I$20000,$AB$3)</f>
        <v>0</v>
      </c>
      <c r="BA10" s="32">
        <f>SUMIFS(BISDATA!$L$3:$L$20000,BISDATA!$A$3:$A$20000,$AB10,BISDATA!$M$3:$M$20000,BA$4,BISDATA!$I$3:$I$20000,$AB$3)</f>
        <v>4343.43</v>
      </c>
      <c r="BB10" s="58"/>
      <c r="BC10" s="36" t="s">
        <v>65</v>
      </c>
      <c r="BD10" s="47">
        <f t="shared" si="3"/>
        <v>0</v>
      </c>
      <c r="BE10" s="31">
        <f t="shared" si="1"/>
        <v>0</v>
      </c>
      <c r="BF10" s="31">
        <f t="shared" si="1"/>
        <v>0</v>
      </c>
      <c r="BG10" s="31">
        <f t="shared" si="1"/>
        <v>0</v>
      </c>
      <c r="BH10" s="31">
        <f t="shared" si="1"/>
        <v>0</v>
      </c>
      <c r="BI10" s="31">
        <f t="shared" si="1"/>
        <v>0</v>
      </c>
      <c r="BJ10" s="31">
        <f t="shared" si="1"/>
        <v>0</v>
      </c>
      <c r="BK10" s="31">
        <f t="shared" si="1"/>
        <v>0</v>
      </c>
      <c r="BL10" s="31">
        <f t="shared" si="1"/>
        <v>0</v>
      </c>
      <c r="BM10" s="31">
        <f t="shared" si="1"/>
        <v>0</v>
      </c>
      <c r="BN10" s="31">
        <f t="shared" si="1"/>
        <v>0</v>
      </c>
      <c r="BO10" s="31">
        <f t="shared" si="1"/>
        <v>0</v>
      </c>
      <c r="BP10" s="31">
        <f t="shared" si="1"/>
        <v>0</v>
      </c>
      <c r="BQ10" s="31">
        <f t="shared" si="1"/>
        <v>0</v>
      </c>
      <c r="BR10" s="31">
        <f t="shared" si="1"/>
        <v>0</v>
      </c>
      <c r="BS10" s="31">
        <f t="shared" si="1"/>
        <v>0</v>
      </c>
      <c r="BT10" s="31">
        <f t="shared" si="1"/>
        <v>0</v>
      </c>
      <c r="BU10" s="31">
        <f t="shared" si="2"/>
        <v>0</v>
      </c>
      <c r="BV10" s="31">
        <f t="shared" si="2"/>
        <v>0</v>
      </c>
      <c r="BW10" s="31">
        <f t="shared" si="2"/>
        <v>0</v>
      </c>
      <c r="BX10" s="31">
        <f t="shared" si="2"/>
        <v>0</v>
      </c>
      <c r="BY10" s="31">
        <f t="shared" si="2"/>
        <v>0</v>
      </c>
      <c r="BZ10" s="31">
        <f t="shared" si="2"/>
        <v>0</v>
      </c>
      <c r="CA10" s="31">
        <f t="shared" si="2"/>
        <v>0</v>
      </c>
      <c r="CB10" s="32">
        <f t="shared" si="2"/>
        <v>0</v>
      </c>
    </row>
    <row r="11" spans="1:80" x14ac:dyDescent="0.25">
      <c r="A11" s="34" t="s">
        <v>100</v>
      </c>
      <c r="B11" s="48">
        <f>SUMIFS(FastClose!$H$3:$H$20000,FastClose!$K$3:$K$20000,$A11,FastClose!$G$3:$G$20000,B$3,FastClose!$D$3:$D$20000,$A$3)</f>
        <v>322962.6199999993</v>
      </c>
      <c r="C11" s="27">
        <f>SUMIFS(FastClose!$H$3:$H$20000,FastClose!$K$3:$K$20000,$A11,FastClose!$G$3:$G$20000,C$3,FastClose!$D$3:$D$20000,$A$3)</f>
        <v>566648.25999999791</v>
      </c>
      <c r="D11" s="27">
        <f>SUMIFS(FastClose!$H$3:$H$20000,FastClose!$K$3:$K$20000,$A11,FastClose!$G$3:$G$20000,D$3,FastClose!$D$3:$D$20000,$A$3)</f>
        <v>343704.71999999898</v>
      </c>
      <c r="E11" s="27">
        <f>SUMIFS(FastClose!$H$3:$H$20000,FastClose!$K$3:$K$20000,$A11,FastClose!$G$3:$G$20000,E$3,FastClose!$D$3:$D$20000,$A$3)</f>
        <v>200460.47999999995</v>
      </c>
      <c r="F11" s="27">
        <f>SUMIFS(FastClose!$H$3:$H$20000,FastClose!$K$3:$K$20000,$A11,FastClose!$G$3:$G$20000,F$3,FastClose!$D$3:$D$20000,$A$3)</f>
        <v>105834.42000000004</v>
      </c>
      <c r="G11" s="27">
        <f>SUMIFS(FastClose!$H$3:$H$20000,FastClose!$K$3:$K$20000,$A11,FastClose!$G$3:$G$20000,G$3,FastClose!$D$3:$D$20000,$A$3)</f>
        <v>45613.99</v>
      </c>
      <c r="H11" s="27">
        <f>SUMIFS(FastClose!$H$3:$H$20000,FastClose!$K$3:$K$20000,$A11,FastClose!$G$3:$G$20000,H$3,FastClose!$D$3:$D$20000,$A$3)</f>
        <v>42784.80000000001</v>
      </c>
      <c r="I11" s="27">
        <f>SUMIFS(FastClose!$H$3:$H$20000,FastClose!$K$3:$K$20000,$A11,FastClose!$G$3:$G$20000,I$3,FastClose!$D$3:$D$20000,$A$3)</f>
        <v>18970.310000000001</v>
      </c>
      <c r="J11" s="27">
        <f>SUMIFS(FastClose!$H$3:$H$20000,FastClose!$K$3:$K$20000,$A11,FastClose!$G$3:$G$20000,J$3,FastClose!$D$3:$D$20000,$A$3)</f>
        <v>58007.889999999985</v>
      </c>
      <c r="K11" s="27">
        <f>SUMIFS(FastClose!$H$3:$H$20000,FastClose!$K$3:$K$20000,$A11,FastClose!$G$3:$G$20000,K$3,FastClose!$D$3:$D$20000,$A$3)</f>
        <v>51272.500000000007</v>
      </c>
      <c r="L11" s="27">
        <f>SUMIFS(FastClose!$H$3:$H$20000,FastClose!$K$3:$K$20000,$A11,FastClose!$G$3:$G$20000,L$3,FastClose!$D$3:$D$20000,$A$3)</f>
        <v>8595.0799999999981</v>
      </c>
      <c r="M11" s="27">
        <f>SUMIFS(FastClose!$H$3:$H$20000,FastClose!$K$3:$K$20000,$A11,FastClose!$G$3:$G$20000,M$3,FastClose!$D$3:$D$20000,$A$3)</f>
        <v>8404.98</v>
      </c>
      <c r="N11" s="27">
        <f>SUMIFS(FastClose!$H$3:$H$20000,FastClose!$K$3:$K$20000,$A11,FastClose!$G$3:$G$20000,N$3,FastClose!$D$3:$D$20000,$A$3)</f>
        <v>667.61000000000649</v>
      </c>
      <c r="O11" s="27">
        <f>SUMIFS(FastClose!$H$3:$H$20000,FastClose!$K$3:$K$20000,$A11,FastClose!$G$3:$G$20000,O$3,FastClose!$D$3:$D$20000,$A$3)</f>
        <v>23834.570000000003</v>
      </c>
      <c r="P11" s="27">
        <f>SUMIFS(FastClose!$H$3:$H$20000,FastClose!$K$3:$K$20000,$A11,FastClose!$G$3:$G$20000,P$3,FastClose!$D$3:$D$20000,$A$3)</f>
        <v>2774.2000000000021</v>
      </c>
      <c r="Q11" s="27">
        <f>SUMIFS(FastClose!$H$3:$H$20000,FastClose!$K$3:$K$20000,$A11,FastClose!$G$3:$G$20000,Q$3,FastClose!$D$3:$D$20000,$A$3)</f>
        <v>3890.7300000000014</v>
      </c>
      <c r="R11" s="27">
        <f>SUMIFS(FastClose!$H$3:$H$20000,FastClose!$K$3:$K$20000,$A11,FastClose!$G$3:$G$20000,R$3,FastClose!$D$3:$D$20000,$A$3)</f>
        <v>11661.549999999997</v>
      </c>
      <c r="S11" s="27">
        <f>SUMIFS(FastClose!$H$3:$H$20000,FastClose!$K$3:$K$20000,$A11,FastClose!$G$3:$G$20000,S$3,FastClose!$D$3:$D$20000,$A$3)</f>
        <v>-647.01000000000022</v>
      </c>
      <c r="T11" s="27">
        <f>SUMIFS(FastClose!$H$3:$H$20000,FastClose!$K$3:$K$20000,$A11,FastClose!$G$3:$G$20000,T$3,FastClose!$D$3:$D$20000,$A$3)</f>
        <v>6033.41</v>
      </c>
      <c r="U11" s="27">
        <f>SUMIFS(FastClose!$H$3:$H$20000,FastClose!$K$3:$K$20000,$A11,FastClose!$G$3:$G$20000,U$3,FastClose!$D$3:$D$20000,$A$3)</f>
        <v>-491.94999999999948</v>
      </c>
      <c r="V11" s="27">
        <f>SUMIFS(FastClose!$H$3:$H$20000,FastClose!$K$3:$K$20000,$A11,FastClose!$G$3:$G$20000,V$3,FastClose!$D$3:$D$20000,$A$3)</f>
        <v>-1876.1100000000015</v>
      </c>
      <c r="W11" s="27">
        <f>SUMIFS(FastClose!$H$3:$H$20000,FastClose!$K$3:$K$20000,$A11,FastClose!$G$3:$G$20000,W$3,FastClose!$D$3:$D$20000,$A$3)</f>
        <v>5701.03</v>
      </c>
      <c r="X11" s="27">
        <f>SUMIFS(FastClose!$H$3:$H$20000,FastClose!$K$3:$K$20000,$A11,FastClose!$G$3:$G$20000,X$3,FastClose!$D$3:$D$20000,$A$3)</f>
        <v>9102.58</v>
      </c>
      <c r="Y11" s="27">
        <f>SUMIFS(FastClose!$H$3:$H$20000,FastClose!$K$3:$K$20000,$A11,FastClose!$G$3:$G$20000,Y$3,FastClose!$D$3:$D$20000,$A$3)</f>
        <v>12202.85</v>
      </c>
      <c r="Z11" s="28">
        <f>SUMIFS(FastClose!$H$3:$H$20000,FastClose!$K$3:$K$20000,$A11,FastClose!$G$3:$G$20000,Z$3,FastClose!$D$3:$D$20000,$A$3)</f>
        <v>34431.26</v>
      </c>
      <c r="AB11" s="34" t="s">
        <v>100</v>
      </c>
      <c r="AC11" s="48">
        <f>SUMIFS(BISDATA!$L$3:$L$20000,BISDATA!$A$3:$A$20000,$AB11,BISDATA!$M$3:$M$20000,AC$4,BISDATA!$I$3:$I$20000,$AB$3)</f>
        <v>322879.61999999959</v>
      </c>
      <c r="AD11" s="27">
        <f>SUMIFS(BISDATA!$L$3:$L$20000,BISDATA!$A$3:$A$20000,$AB11,BISDATA!$M$3:$M$20000,AD$4,BISDATA!$I$3:$I$20000,$AB$3)</f>
        <v>566648.2599999985</v>
      </c>
      <c r="AE11" s="27">
        <f>SUMIFS(BISDATA!$L$3:$L$20000,BISDATA!$A$3:$A$20000,$AB11,BISDATA!$M$3:$M$20000,AE$4,BISDATA!$I$3:$I$20000,$AB$3)</f>
        <v>343704.71999999846</v>
      </c>
      <c r="AF11" s="27">
        <f>SUMIFS(BISDATA!$L$3:$L$20000,BISDATA!$A$3:$A$20000,$AB11,BISDATA!$M$3:$M$20000,AF$4,BISDATA!$I$3:$I$20000,$AB$3)</f>
        <v>200436.48000000001</v>
      </c>
      <c r="AG11" s="27">
        <f>SUMIFS(BISDATA!$L$3:$L$20000,BISDATA!$A$3:$A$20000,$AB11,BISDATA!$M$3:$M$20000,AG$4,BISDATA!$I$3:$I$20000,$AB$3)</f>
        <v>105834.42</v>
      </c>
      <c r="AH11" s="27">
        <f>SUMIFS(BISDATA!$L$3:$L$20000,BISDATA!$A$3:$A$20000,$AB11,BISDATA!$M$3:$M$20000,AH$4,BISDATA!$I$3:$I$20000,$AB$3)</f>
        <v>45596.17</v>
      </c>
      <c r="AI11" s="27">
        <f>SUMIFS(BISDATA!$L$3:$L$20000,BISDATA!$A$3:$A$20000,$AB11,BISDATA!$M$3:$M$20000,AI$4,BISDATA!$I$3:$I$20000,$AB$3)</f>
        <v>42784.800000000003</v>
      </c>
      <c r="AJ11" s="27">
        <f>SUMIFS(BISDATA!$L$3:$L$20000,BISDATA!$A$3:$A$20000,$AB11,BISDATA!$M$3:$M$20000,AJ$4,BISDATA!$I$3:$I$20000,$AB$3)</f>
        <v>18970.310000000001</v>
      </c>
      <c r="AK11" s="27">
        <f>SUMIFS(BISDATA!$L$3:$L$20000,BISDATA!$A$3:$A$20000,$AB11,BISDATA!$M$3:$M$20000,AK$4,BISDATA!$I$3:$I$20000,$AB$3)</f>
        <v>58007.89</v>
      </c>
      <c r="AL11" s="27">
        <f>SUMIFS(BISDATA!$L$3:$L$20000,BISDATA!$A$3:$A$20000,$AB11,BISDATA!$M$3:$M$20000,AL$4,BISDATA!$I$3:$I$20000,$AB$3)</f>
        <v>51248.500000000022</v>
      </c>
      <c r="AM11" s="27">
        <f>SUMIFS(BISDATA!$L$3:$L$20000,BISDATA!$A$3:$A$20000,$AB11,BISDATA!$M$3:$M$20000,AM$4,BISDATA!$I$3:$I$20000,$AB$3)</f>
        <v>8571.0799999999981</v>
      </c>
      <c r="AN11" s="27">
        <f>SUMIFS(BISDATA!$L$3:$L$20000,BISDATA!$A$3:$A$20000,$AB11,BISDATA!$M$3:$M$20000,AN$4,BISDATA!$I$3:$I$20000,$AB$3)</f>
        <v>8404.98</v>
      </c>
      <c r="AO11" s="27">
        <f>SUMIFS(BISDATA!$L$3:$L$20000,BISDATA!$A$3:$A$20000,$AB11,BISDATA!$M$3:$M$20000,AO$4,BISDATA!$I$3:$I$20000,$AB$3)</f>
        <v>667.61000000000115</v>
      </c>
      <c r="AP11" s="27">
        <f>SUMIFS(BISDATA!$L$3:$L$20000,BISDATA!$A$3:$A$20000,$AB11,BISDATA!$M$3:$M$20000,AP$4,BISDATA!$I$3:$I$20000,$AB$3)</f>
        <v>23834.569999999996</v>
      </c>
      <c r="AQ11" s="27">
        <f>SUMIFS(BISDATA!$L$3:$L$20000,BISDATA!$A$3:$A$20000,$AB11,BISDATA!$M$3:$M$20000,AQ$4,BISDATA!$I$3:$I$20000,$AB$3)</f>
        <v>2732.1999999999975</v>
      </c>
      <c r="AR11" s="27">
        <f>SUMIFS(BISDATA!$L$3:$L$20000,BISDATA!$A$3:$A$20000,$AB11,BISDATA!$M$3:$M$20000,AR$4,BISDATA!$I$3:$I$20000,$AB$3)</f>
        <v>3890.73</v>
      </c>
      <c r="AS11" s="27">
        <f>SUMIFS(BISDATA!$L$3:$L$20000,BISDATA!$A$3:$A$20000,$AB11,BISDATA!$M$3:$M$20000,AS$4,BISDATA!$I$3:$I$20000,$AB$3)</f>
        <v>11661.550000000003</v>
      </c>
      <c r="AT11" s="27">
        <f>SUMIFS(BISDATA!$L$3:$L$20000,BISDATA!$A$3:$A$20000,$AB11,BISDATA!$M$3:$M$20000,AT$4,BISDATA!$I$3:$I$20000,$AB$3)</f>
        <v>-647.01000000000022</v>
      </c>
      <c r="AU11" s="27">
        <f>SUMIFS(BISDATA!$L$3:$L$20000,BISDATA!$A$3:$A$20000,$AB11,BISDATA!$M$3:$M$20000,AU$4,BISDATA!$I$3:$I$20000,$AB$3)</f>
        <v>6033.41</v>
      </c>
      <c r="AV11" s="27">
        <f>SUMIFS(BISDATA!$L$3:$L$20000,BISDATA!$A$3:$A$20000,$AB11,BISDATA!$M$3:$M$20000,AV$4,BISDATA!$I$3:$I$20000,$AB$3)</f>
        <v>-491.94999999999914</v>
      </c>
      <c r="AW11" s="27">
        <f>SUMIFS(BISDATA!$L$3:$L$20000,BISDATA!$A$3:$A$20000,$AB11,BISDATA!$M$3:$M$20000,AW$4,BISDATA!$I$3:$I$20000,$AB$3)</f>
        <v>-1876.1099999999992</v>
      </c>
      <c r="AX11" s="27">
        <f>SUMIFS(BISDATA!$L$3:$L$20000,BISDATA!$A$3:$A$20000,$AB11,BISDATA!$M$3:$M$20000,AX$4,BISDATA!$I$3:$I$20000,$AB$3)</f>
        <v>5665.0300000000007</v>
      </c>
      <c r="AY11" s="27">
        <f>SUMIFS(BISDATA!$L$3:$L$20000,BISDATA!$A$3:$A$20000,$AB11,BISDATA!$M$3:$M$20000,AY$4,BISDATA!$I$3:$I$20000,$AB$3)</f>
        <v>9190.68</v>
      </c>
      <c r="AZ11" s="27">
        <f>SUMIFS(BISDATA!$L$3:$L$20000,BISDATA!$A$3:$A$20000,$AB11,BISDATA!$M$3:$M$20000,AZ$4,BISDATA!$I$3:$I$20000,$AB$3)</f>
        <v>12178.850000000002</v>
      </c>
      <c r="BA11" s="28">
        <f>SUMIFS(BISDATA!$L$3:$L$20000,BISDATA!$A$3:$A$20000,$AB11,BISDATA!$M$3:$M$20000,BA$4,BISDATA!$I$3:$I$20000,$AB$3)</f>
        <v>34270.979999999996</v>
      </c>
      <c r="BB11" s="58"/>
      <c r="BC11" s="34" t="s">
        <v>100</v>
      </c>
      <c r="BD11" s="48">
        <f t="shared" si="3"/>
        <v>-82.999999999708962</v>
      </c>
      <c r="BE11" s="27">
        <f t="shared" si="1"/>
        <v>0</v>
      </c>
      <c r="BF11" s="27">
        <f t="shared" si="1"/>
        <v>-5.2386894822120667E-10</v>
      </c>
      <c r="BG11" s="27">
        <f t="shared" si="1"/>
        <v>-23.999999999941792</v>
      </c>
      <c r="BH11" s="27">
        <f t="shared" si="1"/>
        <v>0</v>
      </c>
      <c r="BI11" s="27">
        <f t="shared" si="1"/>
        <v>-17.819999999999709</v>
      </c>
      <c r="BJ11" s="27">
        <f t="shared" si="1"/>
        <v>0</v>
      </c>
      <c r="BK11" s="27">
        <f t="shared" si="1"/>
        <v>0</v>
      </c>
      <c r="BL11" s="27">
        <f t="shared" si="1"/>
        <v>0</v>
      </c>
      <c r="BM11" s="27">
        <f t="shared" si="1"/>
        <v>-23.999999999985448</v>
      </c>
      <c r="BN11" s="27">
        <f t="shared" si="1"/>
        <v>-24</v>
      </c>
      <c r="BO11" s="27">
        <f t="shared" si="1"/>
        <v>0</v>
      </c>
      <c r="BP11" s="27">
        <f t="shared" si="1"/>
        <v>-5.3432813729159534E-12</v>
      </c>
      <c r="BQ11" s="27">
        <f t="shared" si="1"/>
        <v>0</v>
      </c>
      <c r="BR11" s="27">
        <f t="shared" si="1"/>
        <v>-42.000000000004547</v>
      </c>
      <c r="BS11" s="27">
        <f t="shared" si="1"/>
        <v>0</v>
      </c>
      <c r="BT11" s="27">
        <f t="shared" si="1"/>
        <v>0</v>
      </c>
      <c r="BU11" s="27">
        <f t="shared" si="2"/>
        <v>0</v>
      </c>
      <c r="BV11" s="27">
        <f t="shared" si="2"/>
        <v>0</v>
      </c>
      <c r="BW11" s="27">
        <f t="shared" si="2"/>
        <v>0</v>
      </c>
      <c r="BX11" s="27">
        <f t="shared" si="2"/>
        <v>2.2737367544323206E-12</v>
      </c>
      <c r="BY11" s="27">
        <f t="shared" si="2"/>
        <v>-35.999999999999091</v>
      </c>
      <c r="BZ11" s="27">
        <f t="shared" si="2"/>
        <v>88.100000000000364</v>
      </c>
      <c r="CA11" s="27">
        <f t="shared" si="2"/>
        <v>-23.999999999998181</v>
      </c>
      <c r="CB11" s="28">
        <f t="shared" si="2"/>
        <v>-160.28000000000611</v>
      </c>
    </row>
    <row r="12" spans="1:80" x14ac:dyDescent="0.25">
      <c r="A12" s="35" t="s">
        <v>185</v>
      </c>
      <c r="B12" s="46">
        <f>SUMIFS(FastClose!$H$3:$H$20000,FastClose!$K$3:$K$20000,$A12,FastClose!$G$3:$G$20000,B$3,FastClose!$D$3:$D$20000,$A$3)</f>
        <v>7201542.0500000976</v>
      </c>
      <c r="C12" s="29">
        <f>SUMIFS(FastClose!$H$3:$H$20000,FastClose!$K$3:$K$20000,$A12,FastClose!$G$3:$G$20000,C$3,FastClose!$D$3:$D$20000,$A$3)</f>
        <v>7746934.3200000254</v>
      </c>
      <c r="D12" s="29">
        <f>SUMIFS(FastClose!$H$3:$H$20000,FastClose!$K$3:$K$20000,$A12,FastClose!$G$3:$G$20000,D$3,FastClose!$D$3:$D$20000,$A$3)</f>
        <v>1291753.4100000011</v>
      </c>
      <c r="E12" s="29">
        <f>SUMIFS(FastClose!$H$3:$H$20000,FastClose!$K$3:$K$20000,$A12,FastClose!$G$3:$G$20000,E$3,FastClose!$D$3:$D$20000,$A$3)</f>
        <v>676190</v>
      </c>
      <c r="F12" s="29">
        <f>SUMIFS(FastClose!$H$3:$H$20000,FastClose!$K$3:$K$20000,$A12,FastClose!$G$3:$G$20000,F$3,FastClose!$D$3:$D$20000,$A$3)</f>
        <v>283184.36999999994</v>
      </c>
      <c r="G12" s="29">
        <f>SUMIFS(FastClose!$H$3:$H$20000,FastClose!$K$3:$K$20000,$A12,FastClose!$G$3:$G$20000,G$3,FastClose!$D$3:$D$20000,$A$3)</f>
        <v>182089.33000000013</v>
      </c>
      <c r="H12" s="29">
        <f>SUMIFS(FastClose!$H$3:$H$20000,FastClose!$K$3:$K$20000,$A12,FastClose!$G$3:$G$20000,H$3,FastClose!$D$3:$D$20000,$A$3)</f>
        <v>82727.710000000036</v>
      </c>
      <c r="I12" s="29">
        <f>SUMIFS(FastClose!$H$3:$H$20000,FastClose!$K$3:$K$20000,$A12,FastClose!$G$3:$G$20000,I$3,FastClose!$D$3:$D$20000,$A$3)</f>
        <v>56592.340000000026</v>
      </c>
      <c r="J12" s="29">
        <f>SUMIFS(FastClose!$H$3:$H$20000,FastClose!$K$3:$K$20000,$A12,FastClose!$G$3:$G$20000,J$3,FastClose!$D$3:$D$20000,$A$3)</f>
        <v>57895.650000000009</v>
      </c>
      <c r="K12" s="29">
        <f>SUMIFS(FastClose!$H$3:$H$20000,FastClose!$K$3:$K$20000,$A12,FastClose!$G$3:$G$20000,K$3,FastClose!$D$3:$D$20000,$A$3)</f>
        <v>35133.860000000008</v>
      </c>
      <c r="L12" s="29">
        <f>SUMIFS(FastClose!$H$3:$H$20000,FastClose!$K$3:$K$20000,$A12,FastClose!$G$3:$G$20000,L$3,FastClose!$D$3:$D$20000,$A$3)</f>
        <v>40694.100000000006</v>
      </c>
      <c r="M12" s="29">
        <f>SUMIFS(FastClose!$H$3:$H$20000,FastClose!$K$3:$K$20000,$A12,FastClose!$G$3:$G$20000,M$3,FastClose!$D$3:$D$20000,$A$3)</f>
        <v>30548.940000000002</v>
      </c>
      <c r="N12" s="29">
        <f>SUMIFS(FastClose!$H$3:$H$20000,FastClose!$K$3:$K$20000,$A12,FastClose!$G$3:$G$20000,N$3,FastClose!$D$3:$D$20000,$A$3)</f>
        <v>16801.099999999999</v>
      </c>
      <c r="O12" s="29">
        <f>SUMIFS(FastClose!$H$3:$H$20000,FastClose!$K$3:$K$20000,$A12,FastClose!$G$3:$G$20000,O$3,FastClose!$D$3:$D$20000,$A$3)</f>
        <v>-6951.3699999999981</v>
      </c>
      <c r="P12" s="29">
        <f>SUMIFS(FastClose!$H$3:$H$20000,FastClose!$K$3:$K$20000,$A12,FastClose!$G$3:$G$20000,P$3,FastClose!$D$3:$D$20000,$A$3)</f>
        <v>875.80999999999972</v>
      </c>
      <c r="Q12" s="29">
        <f>SUMIFS(FastClose!$H$3:$H$20000,FastClose!$K$3:$K$20000,$A12,FastClose!$G$3:$G$20000,Q$3,FastClose!$D$3:$D$20000,$A$3)</f>
        <v>-3107.4699999999993</v>
      </c>
      <c r="R12" s="29">
        <f>SUMIFS(FastClose!$H$3:$H$20000,FastClose!$K$3:$K$20000,$A12,FastClose!$G$3:$G$20000,R$3,FastClose!$D$3:$D$20000,$A$3)</f>
        <v>460.70999999999867</v>
      </c>
      <c r="S12" s="29">
        <f>SUMIFS(FastClose!$H$3:$H$20000,FastClose!$K$3:$K$20000,$A12,FastClose!$G$3:$G$20000,S$3,FastClose!$D$3:$D$20000,$A$3)</f>
        <v>6409.2099999999991</v>
      </c>
      <c r="T12" s="29">
        <f>SUMIFS(FastClose!$H$3:$H$20000,FastClose!$K$3:$K$20000,$A12,FastClose!$G$3:$G$20000,T$3,FastClose!$D$3:$D$20000,$A$3)</f>
        <v>-810.01000000000022</v>
      </c>
      <c r="U12" s="29">
        <f>SUMIFS(FastClose!$H$3:$H$20000,FastClose!$K$3:$K$20000,$A12,FastClose!$G$3:$G$20000,U$3,FastClose!$D$3:$D$20000,$A$3)</f>
        <v>-3859.75</v>
      </c>
      <c r="V12" s="29">
        <f>SUMIFS(FastClose!$H$3:$H$20000,FastClose!$K$3:$K$20000,$A12,FastClose!$G$3:$G$20000,V$3,FastClose!$D$3:$D$20000,$A$3)</f>
        <v>-243.01000000000016</v>
      </c>
      <c r="W12" s="29">
        <f>SUMIFS(FastClose!$H$3:$H$20000,FastClose!$K$3:$K$20000,$A12,FastClose!$G$3:$G$20000,W$3,FastClose!$D$3:$D$20000,$A$3)</f>
        <v>2232.9199999999996</v>
      </c>
      <c r="X12" s="29">
        <f>SUMIFS(FastClose!$H$3:$H$20000,FastClose!$K$3:$K$20000,$A12,FastClose!$G$3:$G$20000,X$3,FastClose!$D$3:$D$20000,$A$3)</f>
        <v>-1952.0300000000002</v>
      </c>
      <c r="Y12" s="29">
        <f>SUMIFS(FastClose!$H$3:$H$20000,FastClose!$K$3:$K$20000,$A12,FastClose!$G$3:$G$20000,Y$3,FastClose!$D$3:$D$20000,$A$3)</f>
        <v>3162.8599999999997</v>
      </c>
      <c r="Z12" s="30">
        <f>SUMIFS(FastClose!$H$3:$H$20000,FastClose!$K$3:$K$20000,$A12,FastClose!$G$3:$G$20000,Z$3,FastClose!$D$3:$D$20000,$A$3)</f>
        <v>4537.5100000000011</v>
      </c>
      <c r="AB12" s="35" t="s">
        <v>185</v>
      </c>
      <c r="AC12" s="46">
        <f>SUMIFS(BISDATA!$L$3:$L$20000,BISDATA!$A$3:$A$20000,$AB12,BISDATA!$M$3:$M$20000,AC$4,BISDATA!$I$3:$I$20000,$AB$3)</f>
        <v>7203527.2400000887</v>
      </c>
      <c r="AD12" s="29">
        <f>SUMIFS(BISDATA!$L$3:$L$20000,BISDATA!$A$3:$A$20000,$AB12,BISDATA!$M$3:$M$20000,AD$4,BISDATA!$I$3:$I$20000,$AB$3)</f>
        <v>7742864.6199999331</v>
      </c>
      <c r="AE12" s="29">
        <f>SUMIFS(BISDATA!$L$3:$L$20000,BISDATA!$A$3:$A$20000,$AB12,BISDATA!$M$3:$M$20000,AE$4,BISDATA!$I$3:$I$20000,$AB$3)</f>
        <v>1288076.050000001</v>
      </c>
      <c r="AF12" s="29">
        <f>SUMIFS(BISDATA!$L$3:$L$20000,BISDATA!$A$3:$A$20000,$AB12,BISDATA!$M$3:$M$20000,AF$4,BISDATA!$I$3:$I$20000,$AB$3)</f>
        <v>676485.56000000064</v>
      </c>
      <c r="AG12" s="29">
        <f>SUMIFS(BISDATA!$L$3:$L$20000,BISDATA!$A$3:$A$20000,$AB12,BISDATA!$M$3:$M$20000,AG$4,BISDATA!$I$3:$I$20000,$AB$3)</f>
        <v>283196.37000000011</v>
      </c>
      <c r="AH12" s="29">
        <f>SUMIFS(BISDATA!$L$3:$L$20000,BISDATA!$A$3:$A$20000,$AB12,BISDATA!$M$3:$M$20000,AH$4,BISDATA!$I$3:$I$20000,$AB$3)</f>
        <v>182076.76999999987</v>
      </c>
      <c r="AI12" s="29">
        <f>SUMIFS(BISDATA!$L$3:$L$20000,BISDATA!$A$3:$A$20000,$AB12,BISDATA!$M$3:$M$20000,AI$4,BISDATA!$I$3:$I$20000,$AB$3)</f>
        <v>82886.019999999917</v>
      </c>
      <c r="AJ12" s="29">
        <f>SUMIFS(BISDATA!$L$3:$L$20000,BISDATA!$A$3:$A$20000,$AB12,BISDATA!$M$3:$M$20000,AJ$4,BISDATA!$I$3:$I$20000,$AB$3)</f>
        <v>56592.339999999946</v>
      </c>
      <c r="AK12" s="29">
        <f>SUMIFS(BISDATA!$L$3:$L$20000,BISDATA!$A$3:$A$20000,$AB12,BISDATA!$M$3:$M$20000,AK$4,BISDATA!$I$3:$I$20000,$AB$3)</f>
        <v>57895.650000000016</v>
      </c>
      <c r="AL12" s="29">
        <f>SUMIFS(BISDATA!$L$3:$L$20000,BISDATA!$A$3:$A$20000,$AB12,BISDATA!$M$3:$M$20000,AL$4,BISDATA!$I$3:$I$20000,$AB$3)</f>
        <v>35133.86</v>
      </c>
      <c r="AM12" s="29">
        <f>SUMIFS(BISDATA!$L$3:$L$20000,BISDATA!$A$3:$A$20000,$AB12,BISDATA!$M$3:$M$20000,AM$4,BISDATA!$I$3:$I$20000,$AB$3)</f>
        <v>40694.099999999984</v>
      </c>
      <c r="AN12" s="29">
        <f>SUMIFS(BISDATA!$L$3:$L$20000,BISDATA!$A$3:$A$20000,$AB12,BISDATA!$M$3:$M$20000,AN$4,BISDATA!$I$3:$I$20000,$AB$3)</f>
        <v>30002.940000000002</v>
      </c>
      <c r="AO12" s="29">
        <f>SUMIFS(BISDATA!$L$3:$L$20000,BISDATA!$A$3:$A$20000,$AB12,BISDATA!$M$3:$M$20000,AO$4,BISDATA!$I$3:$I$20000,$AB$3)</f>
        <v>16801.099999999999</v>
      </c>
      <c r="AP12" s="29">
        <f>SUMIFS(BISDATA!$L$3:$L$20000,BISDATA!$A$3:$A$20000,$AB12,BISDATA!$M$3:$M$20000,AP$4,BISDATA!$I$3:$I$20000,$AB$3)</f>
        <v>-6951.369999999999</v>
      </c>
      <c r="AQ12" s="29">
        <f>SUMIFS(BISDATA!$L$3:$L$20000,BISDATA!$A$3:$A$20000,$AB12,BISDATA!$M$3:$M$20000,AQ$4,BISDATA!$I$3:$I$20000,$AB$3)</f>
        <v>875.8099999999996</v>
      </c>
      <c r="AR12" s="29">
        <f>SUMIFS(BISDATA!$L$3:$L$20000,BISDATA!$A$3:$A$20000,$AB12,BISDATA!$M$3:$M$20000,AR$4,BISDATA!$I$3:$I$20000,$AB$3)</f>
        <v>-3107.4700000000003</v>
      </c>
      <c r="AS12" s="29">
        <f>SUMIFS(BISDATA!$L$3:$L$20000,BISDATA!$A$3:$A$20000,$AB12,BISDATA!$M$3:$M$20000,AS$4,BISDATA!$I$3:$I$20000,$AB$3)</f>
        <v>460.71000000000004</v>
      </c>
      <c r="AT12" s="29">
        <f>SUMIFS(BISDATA!$L$3:$L$20000,BISDATA!$A$3:$A$20000,$AB12,BISDATA!$M$3:$M$20000,AT$4,BISDATA!$I$3:$I$20000,$AB$3)</f>
        <v>6409.2099999999982</v>
      </c>
      <c r="AU12" s="29">
        <f>SUMIFS(BISDATA!$L$3:$L$20000,BISDATA!$A$3:$A$20000,$AB12,BISDATA!$M$3:$M$20000,AU$4,BISDATA!$I$3:$I$20000,$AB$3)</f>
        <v>-810.01000000000067</v>
      </c>
      <c r="AV12" s="29">
        <f>SUMIFS(BISDATA!$L$3:$L$20000,BISDATA!$A$3:$A$20000,$AB12,BISDATA!$M$3:$M$20000,AV$4,BISDATA!$I$3:$I$20000,$AB$3)</f>
        <v>-3859.7500000000009</v>
      </c>
      <c r="AW12" s="29">
        <f>SUMIFS(BISDATA!$L$3:$L$20000,BISDATA!$A$3:$A$20000,$AB12,BISDATA!$M$3:$M$20000,AW$4,BISDATA!$I$3:$I$20000,$AB$3)</f>
        <v>-243.0100000000001</v>
      </c>
      <c r="AX12" s="29">
        <f>SUMIFS(BISDATA!$L$3:$L$20000,BISDATA!$A$3:$A$20000,$AB12,BISDATA!$M$3:$M$20000,AX$4,BISDATA!$I$3:$I$20000,$AB$3)</f>
        <v>2232.9199999999996</v>
      </c>
      <c r="AY12" s="29">
        <f>SUMIFS(BISDATA!$L$3:$L$20000,BISDATA!$A$3:$A$20000,$AB12,BISDATA!$M$3:$M$20000,AY$4,BISDATA!$I$3:$I$20000,$AB$3)</f>
        <v>-1952.0300000000002</v>
      </c>
      <c r="AZ12" s="29">
        <f>SUMIFS(BISDATA!$L$3:$L$20000,BISDATA!$A$3:$A$20000,$AB12,BISDATA!$M$3:$M$20000,AZ$4,BISDATA!$I$3:$I$20000,$AB$3)</f>
        <v>3162.8600000000006</v>
      </c>
      <c r="BA12" s="30">
        <f>SUMIFS(BISDATA!$L$3:$L$20000,BISDATA!$A$3:$A$20000,$AB12,BISDATA!$M$3:$M$20000,BA$4,BISDATA!$I$3:$I$20000,$AB$3)</f>
        <v>4537.5100000000011</v>
      </c>
      <c r="BB12" s="58"/>
      <c r="BC12" s="35" t="s">
        <v>185</v>
      </c>
      <c r="BD12" s="46">
        <f t="shared" si="3"/>
        <v>1985.1899999910966</v>
      </c>
      <c r="BE12" s="29">
        <f t="shared" si="1"/>
        <v>-4069.7000000923872</v>
      </c>
      <c r="BF12" s="29">
        <f t="shared" si="1"/>
        <v>-3677.3600000001024</v>
      </c>
      <c r="BG12" s="29">
        <f t="shared" si="1"/>
        <v>295.56000000063796</v>
      </c>
      <c r="BH12" s="29">
        <f t="shared" si="1"/>
        <v>12.000000000174623</v>
      </c>
      <c r="BI12" s="29">
        <f t="shared" si="1"/>
        <v>-12.560000000259606</v>
      </c>
      <c r="BJ12" s="29">
        <f t="shared" si="1"/>
        <v>158.30999999988126</v>
      </c>
      <c r="BK12" s="29">
        <f t="shared" si="1"/>
        <v>-8.0035533756017685E-11</v>
      </c>
      <c r="BL12" s="29">
        <f t="shared" si="1"/>
        <v>0</v>
      </c>
      <c r="BM12" s="29">
        <f t="shared" si="1"/>
        <v>0</v>
      </c>
      <c r="BN12" s="29">
        <f t="shared" si="1"/>
        <v>0</v>
      </c>
      <c r="BO12" s="29">
        <f t="shared" si="1"/>
        <v>-546</v>
      </c>
      <c r="BP12" s="29">
        <f t="shared" si="1"/>
        <v>0</v>
      </c>
      <c r="BQ12" s="29">
        <f t="shared" si="1"/>
        <v>0</v>
      </c>
      <c r="BR12" s="29">
        <f t="shared" si="1"/>
        <v>0</v>
      </c>
      <c r="BS12" s="29">
        <f t="shared" si="1"/>
        <v>0</v>
      </c>
      <c r="BT12" s="29">
        <f t="shared" si="1"/>
        <v>1.3642420526593924E-12</v>
      </c>
      <c r="BU12" s="29">
        <f t="shared" si="2"/>
        <v>0</v>
      </c>
      <c r="BV12" s="29">
        <f t="shared" si="2"/>
        <v>0</v>
      </c>
      <c r="BW12" s="29">
        <f t="shared" si="2"/>
        <v>0</v>
      </c>
      <c r="BX12" s="29">
        <f t="shared" si="2"/>
        <v>0</v>
      </c>
      <c r="BY12" s="29">
        <f t="shared" si="2"/>
        <v>0</v>
      </c>
      <c r="BZ12" s="29">
        <f t="shared" si="2"/>
        <v>0</v>
      </c>
      <c r="CA12" s="29">
        <f t="shared" si="2"/>
        <v>0</v>
      </c>
      <c r="CB12" s="30">
        <f t="shared" si="2"/>
        <v>0</v>
      </c>
    </row>
    <row r="13" spans="1:80" x14ac:dyDescent="0.25">
      <c r="A13" s="36" t="s">
        <v>57</v>
      </c>
      <c r="B13" s="47">
        <f>SUMIFS(FastClose!$H$3:$H$20000,FastClose!$K$3:$K$20000,$A13,FastClose!$G$3:$G$20000,B$3,FastClose!$D$3:$D$20000,$A$3)</f>
        <v>160985</v>
      </c>
      <c r="C13" s="31">
        <f>SUMIFS(FastClose!$H$3:$H$20000,FastClose!$K$3:$K$20000,$A13,FastClose!$G$3:$G$20000,C$3,FastClose!$D$3:$D$20000,$A$3)</f>
        <v>113756.05000000002</v>
      </c>
      <c r="D13" s="31">
        <f>SUMIFS(FastClose!$H$3:$H$20000,FastClose!$K$3:$K$20000,$A13,FastClose!$G$3:$G$20000,D$3,FastClose!$D$3:$D$20000,$A$3)</f>
        <v>20978.940000000002</v>
      </c>
      <c r="E13" s="31">
        <f>SUMIFS(FastClose!$H$3:$H$20000,FastClose!$K$3:$K$20000,$A13,FastClose!$G$3:$G$20000,E$3,FastClose!$D$3:$D$20000,$A$3)</f>
        <v>7519.2600000000011</v>
      </c>
      <c r="F13" s="31">
        <f>SUMIFS(FastClose!$H$3:$H$20000,FastClose!$K$3:$K$20000,$A13,FastClose!$G$3:$G$20000,F$3,FastClose!$D$3:$D$20000,$A$3)</f>
        <v>1649.95</v>
      </c>
      <c r="G13" s="31">
        <f>SUMIFS(FastClose!$H$3:$H$20000,FastClose!$K$3:$K$20000,$A13,FastClose!$G$3:$G$20000,G$3,FastClose!$D$3:$D$20000,$A$3)</f>
        <v>3111.78</v>
      </c>
      <c r="H13" s="31">
        <f>SUMIFS(FastClose!$H$3:$H$20000,FastClose!$K$3:$K$20000,$A13,FastClose!$G$3:$G$20000,H$3,FastClose!$D$3:$D$20000,$A$3)</f>
        <v>584.54999999999995</v>
      </c>
      <c r="I13" s="31">
        <f>SUMIFS(FastClose!$H$3:$H$20000,FastClose!$K$3:$K$20000,$A13,FastClose!$G$3:$G$20000,I$3,FastClose!$D$3:$D$20000,$A$3)</f>
        <v>604.6099999999999</v>
      </c>
      <c r="J13" s="31">
        <f>SUMIFS(FastClose!$H$3:$H$20000,FastClose!$K$3:$K$20000,$A13,FastClose!$G$3:$G$20000,J$3,FastClose!$D$3:$D$20000,$A$3)</f>
        <v>-200.48999999999998</v>
      </c>
      <c r="K13" s="31">
        <f>SUMIFS(FastClose!$H$3:$H$20000,FastClose!$K$3:$K$20000,$A13,FastClose!$G$3:$G$20000,K$3,FastClose!$D$3:$D$20000,$A$3)</f>
        <v>423.33999999999992</v>
      </c>
      <c r="L13" s="31">
        <f>SUMIFS(FastClose!$H$3:$H$20000,FastClose!$K$3:$K$20000,$A13,FastClose!$G$3:$G$20000,L$3,FastClose!$D$3:$D$20000,$A$3)</f>
        <v>-53.099999999999994</v>
      </c>
      <c r="M13" s="31">
        <f>SUMIFS(FastClose!$H$3:$H$20000,FastClose!$K$3:$K$20000,$A13,FastClose!$G$3:$G$20000,M$3,FastClose!$D$3:$D$20000,$A$3)</f>
        <v>393.88</v>
      </c>
      <c r="N13" s="31">
        <f>SUMIFS(FastClose!$H$3:$H$20000,FastClose!$K$3:$K$20000,$A13,FastClose!$G$3:$G$20000,N$3,FastClose!$D$3:$D$20000,$A$3)</f>
        <v>1150.81</v>
      </c>
      <c r="O13" s="31">
        <f>SUMIFS(FastClose!$H$3:$H$20000,FastClose!$K$3:$K$20000,$A13,FastClose!$G$3:$G$20000,O$3,FastClose!$D$3:$D$20000,$A$3)</f>
        <v>190.75</v>
      </c>
      <c r="P13" s="31">
        <f>SUMIFS(FastClose!$H$3:$H$20000,FastClose!$K$3:$K$20000,$A13,FastClose!$G$3:$G$20000,P$3,FastClose!$D$3:$D$20000,$A$3)</f>
        <v>-902.03</v>
      </c>
      <c r="Q13" s="31">
        <f>SUMIFS(FastClose!$H$3:$H$20000,FastClose!$K$3:$K$20000,$A13,FastClose!$G$3:$G$20000,Q$3,FastClose!$D$3:$D$20000,$A$3)</f>
        <v>148.43</v>
      </c>
      <c r="R13" s="31">
        <f>SUMIFS(FastClose!$H$3:$H$20000,FastClose!$K$3:$K$20000,$A13,FastClose!$G$3:$G$20000,R$3,FastClose!$D$3:$D$20000,$A$3)</f>
        <v>156.93</v>
      </c>
      <c r="S13" s="31">
        <f>SUMIFS(FastClose!$H$3:$H$20000,FastClose!$K$3:$K$20000,$A13,FastClose!$G$3:$G$20000,S$3,FastClose!$D$3:$D$20000,$A$3)</f>
        <v>-4676.33</v>
      </c>
      <c r="T13" s="31">
        <f>SUMIFS(FastClose!$H$3:$H$20000,FastClose!$K$3:$K$20000,$A13,FastClose!$G$3:$G$20000,T$3,FastClose!$D$3:$D$20000,$A$3)</f>
        <v>11.990000000000009</v>
      </c>
      <c r="U13" s="31">
        <f>SUMIFS(FastClose!$H$3:$H$20000,FastClose!$K$3:$K$20000,$A13,FastClose!$G$3:$G$20000,U$3,FastClose!$D$3:$D$20000,$A$3)</f>
        <v>169.79</v>
      </c>
      <c r="V13" s="31">
        <f>SUMIFS(FastClose!$H$3:$H$20000,FastClose!$K$3:$K$20000,$A13,FastClose!$G$3:$G$20000,V$3,FastClose!$D$3:$D$20000,$A$3)</f>
        <v>273.29000000000002</v>
      </c>
      <c r="W13" s="31">
        <f>SUMIFS(FastClose!$H$3:$H$20000,FastClose!$K$3:$K$20000,$A13,FastClose!$G$3:$G$20000,W$3,FastClose!$D$3:$D$20000,$A$3)</f>
        <v>0</v>
      </c>
      <c r="X13" s="31">
        <f>SUMIFS(FastClose!$H$3:$H$20000,FastClose!$K$3:$K$20000,$A13,FastClose!$G$3:$G$20000,X$3,FastClose!$D$3:$D$20000,$A$3)</f>
        <v>45</v>
      </c>
      <c r="Y13" s="31">
        <f>SUMIFS(FastClose!$H$3:$H$20000,FastClose!$K$3:$K$20000,$A13,FastClose!$G$3:$G$20000,Y$3,FastClose!$D$3:$D$20000,$A$3)</f>
        <v>-108.51999999999998</v>
      </c>
      <c r="Z13" s="32">
        <f>SUMIFS(FastClose!$H$3:$H$20000,FastClose!$K$3:$K$20000,$A13,FastClose!$G$3:$G$20000,Z$3,FastClose!$D$3:$D$20000,$A$3)</f>
        <v>-501.45</v>
      </c>
      <c r="AB13" s="36" t="s">
        <v>57</v>
      </c>
      <c r="AC13" s="47">
        <f>SUMIFS(BISDATA!$L$3:$L$20000,BISDATA!$A$3:$A$20000,$AB13,BISDATA!$M$3:$M$20000,AC$4,BISDATA!$I$3:$I$20000,$AB$3)</f>
        <v>160984.99999999994</v>
      </c>
      <c r="AD13" s="31">
        <f>SUMIFS(BISDATA!$L$3:$L$20000,BISDATA!$A$3:$A$20000,$AB13,BISDATA!$M$3:$M$20000,AD$4,BISDATA!$I$3:$I$20000,$AB$3)</f>
        <v>113756.04999999996</v>
      </c>
      <c r="AE13" s="31">
        <f>SUMIFS(BISDATA!$L$3:$L$20000,BISDATA!$A$3:$A$20000,$AB13,BISDATA!$M$3:$M$20000,AE$4,BISDATA!$I$3:$I$20000,$AB$3)</f>
        <v>20978.939999999995</v>
      </c>
      <c r="AF13" s="31">
        <f>SUMIFS(BISDATA!$L$3:$L$20000,BISDATA!$A$3:$A$20000,$AB13,BISDATA!$M$3:$M$20000,AF$4,BISDATA!$I$3:$I$20000,$AB$3)</f>
        <v>7519.26</v>
      </c>
      <c r="AG13" s="31">
        <f>SUMIFS(BISDATA!$L$3:$L$20000,BISDATA!$A$3:$A$20000,$AB13,BISDATA!$M$3:$M$20000,AG$4,BISDATA!$I$3:$I$20000,$AB$3)</f>
        <v>1649.9499999999996</v>
      </c>
      <c r="AH13" s="31">
        <f>SUMIFS(BISDATA!$L$3:$L$20000,BISDATA!$A$3:$A$20000,$AB13,BISDATA!$M$3:$M$20000,AH$4,BISDATA!$I$3:$I$20000,$AB$3)</f>
        <v>3111.78</v>
      </c>
      <c r="AI13" s="31">
        <f>SUMIFS(BISDATA!$L$3:$L$20000,BISDATA!$A$3:$A$20000,$AB13,BISDATA!$M$3:$M$20000,AI$4,BISDATA!$I$3:$I$20000,$AB$3)</f>
        <v>584.55000000000007</v>
      </c>
      <c r="AJ13" s="31">
        <f>SUMIFS(BISDATA!$L$3:$L$20000,BISDATA!$A$3:$A$20000,$AB13,BISDATA!$M$3:$M$20000,AJ$4,BISDATA!$I$3:$I$20000,$AB$3)</f>
        <v>604.61</v>
      </c>
      <c r="AK13" s="31">
        <f>SUMIFS(BISDATA!$L$3:$L$20000,BISDATA!$A$3:$A$20000,$AB13,BISDATA!$M$3:$M$20000,AK$4,BISDATA!$I$3:$I$20000,$AB$3)</f>
        <v>-200.49</v>
      </c>
      <c r="AL13" s="31">
        <f>SUMIFS(BISDATA!$L$3:$L$20000,BISDATA!$A$3:$A$20000,$AB13,BISDATA!$M$3:$M$20000,AL$4,BISDATA!$I$3:$I$20000,$AB$3)</f>
        <v>423.34000000000003</v>
      </c>
      <c r="AM13" s="31">
        <f>SUMIFS(BISDATA!$L$3:$L$20000,BISDATA!$A$3:$A$20000,$AB13,BISDATA!$M$3:$M$20000,AM$4,BISDATA!$I$3:$I$20000,$AB$3)</f>
        <v>-53.099999999999994</v>
      </c>
      <c r="AN13" s="31">
        <f>SUMIFS(BISDATA!$L$3:$L$20000,BISDATA!$A$3:$A$20000,$AB13,BISDATA!$M$3:$M$20000,AN$4,BISDATA!$I$3:$I$20000,$AB$3)</f>
        <v>393.88</v>
      </c>
      <c r="AO13" s="31">
        <f>SUMIFS(BISDATA!$L$3:$L$20000,BISDATA!$A$3:$A$20000,$AB13,BISDATA!$M$3:$M$20000,AO$4,BISDATA!$I$3:$I$20000,$AB$3)</f>
        <v>1150.81</v>
      </c>
      <c r="AP13" s="31">
        <f>SUMIFS(BISDATA!$L$3:$L$20000,BISDATA!$A$3:$A$20000,$AB13,BISDATA!$M$3:$M$20000,AP$4,BISDATA!$I$3:$I$20000,$AB$3)</f>
        <v>190.75</v>
      </c>
      <c r="AQ13" s="31">
        <f>SUMIFS(BISDATA!$L$3:$L$20000,BISDATA!$A$3:$A$20000,$AB13,BISDATA!$M$3:$M$20000,AQ$4,BISDATA!$I$3:$I$20000,$AB$3)</f>
        <v>-902.03</v>
      </c>
      <c r="AR13" s="31">
        <f>SUMIFS(BISDATA!$L$3:$L$20000,BISDATA!$A$3:$A$20000,$AB13,BISDATA!$M$3:$M$20000,AR$4,BISDATA!$I$3:$I$20000,$AB$3)</f>
        <v>148.43</v>
      </c>
      <c r="AS13" s="31">
        <f>SUMIFS(BISDATA!$L$3:$L$20000,BISDATA!$A$3:$A$20000,$AB13,BISDATA!$M$3:$M$20000,AS$4,BISDATA!$I$3:$I$20000,$AB$3)</f>
        <v>156.93</v>
      </c>
      <c r="AT13" s="31">
        <f>SUMIFS(BISDATA!$L$3:$L$20000,BISDATA!$A$3:$A$20000,$AB13,BISDATA!$M$3:$M$20000,AT$4,BISDATA!$I$3:$I$20000,$AB$3)</f>
        <v>-4676.33</v>
      </c>
      <c r="AU13" s="31">
        <f>SUMIFS(BISDATA!$L$3:$L$20000,BISDATA!$A$3:$A$20000,$AB13,BISDATA!$M$3:$M$20000,AU$4,BISDATA!$I$3:$I$20000,$AB$3)</f>
        <v>11.989999999999981</v>
      </c>
      <c r="AV13" s="31">
        <f>SUMIFS(BISDATA!$L$3:$L$20000,BISDATA!$A$3:$A$20000,$AB13,BISDATA!$M$3:$M$20000,AV$4,BISDATA!$I$3:$I$20000,$AB$3)</f>
        <v>169.79000000000002</v>
      </c>
      <c r="AW13" s="31">
        <f>SUMIFS(BISDATA!$L$3:$L$20000,BISDATA!$A$3:$A$20000,$AB13,BISDATA!$M$3:$M$20000,AW$4,BISDATA!$I$3:$I$20000,$AB$3)</f>
        <v>273.29000000000002</v>
      </c>
      <c r="AX13" s="31">
        <f>SUMIFS(BISDATA!$L$3:$L$20000,BISDATA!$A$3:$A$20000,$AB13,BISDATA!$M$3:$M$20000,AX$4,BISDATA!$I$3:$I$20000,$AB$3)</f>
        <v>0</v>
      </c>
      <c r="AY13" s="31">
        <f>SUMIFS(BISDATA!$L$3:$L$20000,BISDATA!$A$3:$A$20000,$AB13,BISDATA!$M$3:$M$20000,AY$4,BISDATA!$I$3:$I$20000,$AB$3)</f>
        <v>45</v>
      </c>
      <c r="AZ13" s="31">
        <f>SUMIFS(BISDATA!$L$3:$L$20000,BISDATA!$A$3:$A$20000,$AB13,BISDATA!$M$3:$M$20000,AZ$4,BISDATA!$I$3:$I$20000,$AB$3)</f>
        <v>-108.52000000000001</v>
      </c>
      <c r="BA13" s="32">
        <f>SUMIFS(BISDATA!$L$3:$L$20000,BISDATA!$A$3:$A$20000,$AB13,BISDATA!$M$3:$M$20000,BA$4,BISDATA!$I$3:$I$20000,$AB$3)</f>
        <v>-501.44999999999987</v>
      </c>
      <c r="BB13" s="58"/>
      <c r="BC13" s="36" t="s">
        <v>57</v>
      </c>
      <c r="BD13" s="47">
        <f t="shared" si="3"/>
        <v>0</v>
      </c>
      <c r="BE13" s="31">
        <f t="shared" si="1"/>
        <v>0</v>
      </c>
      <c r="BF13" s="31">
        <f t="shared" si="1"/>
        <v>0</v>
      </c>
      <c r="BG13" s="31">
        <f t="shared" si="1"/>
        <v>0</v>
      </c>
      <c r="BH13" s="31">
        <f t="shared" si="1"/>
        <v>0</v>
      </c>
      <c r="BI13" s="31">
        <f t="shared" si="1"/>
        <v>0</v>
      </c>
      <c r="BJ13" s="31">
        <f t="shared" si="1"/>
        <v>0</v>
      </c>
      <c r="BK13" s="31">
        <f t="shared" si="1"/>
        <v>0</v>
      </c>
      <c r="BL13" s="31">
        <f t="shared" si="1"/>
        <v>0</v>
      </c>
      <c r="BM13" s="31">
        <f t="shared" si="1"/>
        <v>0</v>
      </c>
      <c r="BN13" s="31">
        <f t="shared" si="1"/>
        <v>0</v>
      </c>
      <c r="BO13" s="31">
        <f t="shared" si="1"/>
        <v>0</v>
      </c>
      <c r="BP13" s="31">
        <f t="shared" si="1"/>
        <v>0</v>
      </c>
      <c r="BQ13" s="31">
        <f t="shared" si="1"/>
        <v>0</v>
      </c>
      <c r="BR13" s="31">
        <f t="shared" si="1"/>
        <v>0</v>
      </c>
      <c r="BS13" s="31">
        <f t="shared" si="1"/>
        <v>0</v>
      </c>
      <c r="BT13" s="31">
        <f t="shared" si="1"/>
        <v>0</v>
      </c>
      <c r="BU13" s="31">
        <f t="shared" si="2"/>
        <v>0</v>
      </c>
      <c r="BV13" s="31">
        <f t="shared" si="2"/>
        <v>-2.8421709430404007E-14</v>
      </c>
      <c r="BW13" s="31">
        <f t="shared" si="2"/>
        <v>0</v>
      </c>
      <c r="BX13" s="31">
        <f t="shared" si="2"/>
        <v>0</v>
      </c>
      <c r="BY13" s="31">
        <f t="shared" si="2"/>
        <v>0</v>
      </c>
      <c r="BZ13" s="31">
        <f t="shared" si="2"/>
        <v>0</v>
      </c>
      <c r="CA13" s="31">
        <f t="shared" si="2"/>
        <v>0</v>
      </c>
      <c r="CB13" s="32">
        <f t="shared" si="2"/>
        <v>0</v>
      </c>
    </row>
    <row r="14" spans="1:80" x14ac:dyDescent="0.25">
      <c r="A14" s="34" t="s">
        <v>138</v>
      </c>
      <c r="B14" s="48">
        <f>SUMIFS(FastClose!$H$3:$H$20000,FastClose!$K$3:$K$20000,$A14,FastClose!$G$3:$G$20000,B$3,FastClose!$D$3:$D$20000,$A$3)</f>
        <v>472032.37999999936</v>
      </c>
      <c r="C14" s="27">
        <f>SUMIFS(FastClose!$H$3:$H$20000,FastClose!$K$3:$K$20000,$A14,FastClose!$G$3:$G$20000,C$3,FastClose!$D$3:$D$20000,$A$3)</f>
        <v>809332.30999999912</v>
      </c>
      <c r="D14" s="27">
        <f>SUMIFS(FastClose!$H$3:$H$20000,FastClose!$K$3:$K$20000,$A14,FastClose!$G$3:$G$20000,D$3,FastClose!$D$3:$D$20000,$A$3)</f>
        <v>490312.73999999906</v>
      </c>
      <c r="E14" s="27">
        <f>SUMIFS(FastClose!$H$3:$H$20000,FastClose!$K$3:$K$20000,$A14,FastClose!$G$3:$G$20000,E$3,FastClose!$D$3:$D$20000,$A$3)</f>
        <v>266199.88999999978</v>
      </c>
      <c r="F14" s="27">
        <f>SUMIFS(FastClose!$H$3:$H$20000,FastClose!$K$3:$K$20000,$A14,FastClose!$G$3:$G$20000,F$3,FastClose!$D$3:$D$20000,$A$3)</f>
        <v>186384.16000000015</v>
      </c>
      <c r="G14" s="27">
        <f>SUMIFS(FastClose!$H$3:$H$20000,FastClose!$K$3:$K$20000,$A14,FastClose!$G$3:$G$20000,G$3,FastClose!$D$3:$D$20000,$A$3)</f>
        <v>75703.839999999997</v>
      </c>
      <c r="H14" s="27">
        <f>SUMIFS(FastClose!$H$3:$H$20000,FastClose!$K$3:$K$20000,$A14,FastClose!$G$3:$G$20000,H$3,FastClose!$D$3:$D$20000,$A$3)</f>
        <v>56442.460000000006</v>
      </c>
      <c r="I14" s="27">
        <f>SUMIFS(FastClose!$H$3:$H$20000,FastClose!$K$3:$K$20000,$A14,FastClose!$G$3:$G$20000,I$3,FastClose!$D$3:$D$20000,$A$3)</f>
        <v>47942.609999999993</v>
      </c>
      <c r="J14" s="27">
        <f>SUMIFS(FastClose!$H$3:$H$20000,FastClose!$K$3:$K$20000,$A14,FastClose!$G$3:$G$20000,J$3,FastClose!$D$3:$D$20000,$A$3)</f>
        <v>24542.79</v>
      </c>
      <c r="K14" s="27">
        <f>SUMIFS(FastClose!$H$3:$H$20000,FastClose!$K$3:$K$20000,$A14,FastClose!$G$3:$G$20000,K$3,FastClose!$D$3:$D$20000,$A$3)</f>
        <v>42695.7</v>
      </c>
      <c r="L14" s="27">
        <f>SUMIFS(FastClose!$H$3:$H$20000,FastClose!$K$3:$K$20000,$A14,FastClose!$G$3:$G$20000,L$3,FastClose!$D$3:$D$20000,$A$3)</f>
        <v>19916.119999999995</v>
      </c>
      <c r="M14" s="27">
        <f>SUMIFS(FastClose!$H$3:$H$20000,FastClose!$K$3:$K$20000,$A14,FastClose!$G$3:$G$20000,M$3,FastClose!$D$3:$D$20000,$A$3)</f>
        <v>15194.53</v>
      </c>
      <c r="N14" s="27">
        <f>SUMIFS(FastClose!$H$3:$H$20000,FastClose!$K$3:$K$20000,$A14,FastClose!$G$3:$G$20000,N$3,FastClose!$D$3:$D$20000,$A$3)</f>
        <v>12505.420000000002</v>
      </c>
      <c r="O14" s="27">
        <f>SUMIFS(FastClose!$H$3:$H$20000,FastClose!$K$3:$K$20000,$A14,FastClose!$G$3:$G$20000,O$3,FastClose!$D$3:$D$20000,$A$3)</f>
        <v>13504.560000000001</v>
      </c>
      <c r="P14" s="27">
        <f>SUMIFS(FastClose!$H$3:$H$20000,FastClose!$K$3:$K$20000,$A14,FastClose!$G$3:$G$20000,P$3,FastClose!$D$3:$D$20000,$A$3)</f>
        <v>2189.59</v>
      </c>
      <c r="Q14" s="27">
        <f>SUMIFS(FastClose!$H$3:$H$20000,FastClose!$K$3:$K$20000,$A14,FastClose!$G$3:$G$20000,Q$3,FastClose!$D$3:$D$20000,$A$3)</f>
        <v>4562.67</v>
      </c>
      <c r="R14" s="27">
        <f>SUMIFS(FastClose!$H$3:$H$20000,FastClose!$K$3:$K$20000,$A14,FastClose!$G$3:$G$20000,R$3,FastClose!$D$3:$D$20000,$A$3)</f>
        <v>9523.8199999999979</v>
      </c>
      <c r="S14" s="27">
        <f>SUMIFS(FastClose!$H$3:$H$20000,FastClose!$K$3:$K$20000,$A14,FastClose!$G$3:$G$20000,S$3,FastClose!$D$3:$D$20000,$A$3)</f>
        <v>4156.4799999999996</v>
      </c>
      <c r="T14" s="27">
        <f>SUMIFS(FastClose!$H$3:$H$20000,FastClose!$K$3:$K$20000,$A14,FastClose!$G$3:$G$20000,T$3,FastClose!$D$3:$D$20000,$A$3)</f>
        <v>3765.3800000000006</v>
      </c>
      <c r="U14" s="27">
        <f>SUMIFS(FastClose!$H$3:$H$20000,FastClose!$K$3:$K$20000,$A14,FastClose!$G$3:$G$20000,U$3,FastClose!$D$3:$D$20000,$A$3)</f>
        <v>-573.32000000000107</v>
      </c>
      <c r="V14" s="27">
        <f>SUMIFS(FastClose!$H$3:$H$20000,FastClose!$K$3:$K$20000,$A14,FastClose!$G$3:$G$20000,V$3,FastClose!$D$3:$D$20000,$A$3)</f>
        <v>9783.7599999999984</v>
      </c>
      <c r="W14" s="27">
        <f>SUMIFS(FastClose!$H$3:$H$20000,FastClose!$K$3:$K$20000,$A14,FastClose!$G$3:$G$20000,W$3,FastClose!$D$3:$D$20000,$A$3)</f>
        <v>4191.47</v>
      </c>
      <c r="X14" s="27">
        <f>SUMIFS(FastClose!$H$3:$H$20000,FastClose!$K$3:$K$20000,$A14,FastClose!$G$3:$G$20000,X$3,FastClose!$D$3:$D$20000,$A$3)</f>
        <v>6169.9299999999994</v>
      </c>
      <c r="Y14" s="27">
        <f>SUMIFS(FastClose!$H$3:$H$20000,FastClose!$K$3:$K$20000,$A14,FastClose!$G$3:$G$20000,Y$3,FastClose!$D$3:$D$20000,$A$3)</f>
        <v>5397.41</v>
      </c>
      <c r="Z14" s="28">
        <f>SUMIFS(FastClose!$H$3:$H$20000,FastClose!$K$3:$K$20000,$A14,FastClose!$G$3:$G$20000,Z$3,FastClose!$D$3:$D$20000,$A$3)</f>
        <v>24738.44</v>
      </c>
      <c r="AB14" s="34" t="s">
        <v>138</v>
      </c>
      <c r="AC14" s="48">
        <f>SUMIFS(BISDATA!$L$3:$L$20000,BISDATA!$A$3:$A$20000,$AB14,BISDATA!$M$3:$M$20000,AC$4,BISDATA!$I$3:$I$20000,$AB$3)</f>
        <v>471978.1199999993</v>
      </c>
      <c r="AD14" s="27">
        <f>SUMIFS(BISDATA!$L$3:$L$20000,BISDATA!$A$3:$A$20000,$AB14,BISDATA!$M$3:$M$20000,AD$4,BISDATA!$I$3:$I$20000,$AB$3)</f>
        <v>809325.94999999937</v>
      </c>
      <c r="AE14" s="27">
        <f>SUMIFS(BISDATA!$L$3:$L$20000,BISDATA!$A$3:$A$20000,$AB14,BISDATA!$M$3:$M$20000,AE$4,BISDATA!$I$3:$I$20000,$AB$3)</f>
        <v>490039.75999999919</v>
      </c>
      <c r="AF14" s="27">
        <f>SUMIFS(BISDATA!$L$3:$L$20000,BISDATA!$A$3:$A$20000,$AB14,BISDATA!$M$3:$M$20000,AF$4,BISDATA!$I$3:$I$20000,$AB$3)</f>
        <v>266055.10000000003</v>
      </c>
      <c r="AG14" s="27">
        <f>SUMIFS(BISDATA!$L$3:$L$20000,BISDATA!$A$3:$A$20000,$AB14,BISDATA!$M$3:$M$20000,AG$4,BISDATA!$I$3:$I$20000,$AB$3)</f>
        <v>186380.43999999989</v>
      </c>
      <c r="AH14" s="27">
        <f>SUMIFS(BISDATA!$L$3:$L$20000,BISDATA!$A$3:$A$20000,$AB14,BISDATA!$M$3:$M$20000,AH$4,BISDATA!$I$3:$I$20000,$AB$3)</f>
        <v>75681.700000000012</v>
      </c>
      <c r="AI14" s="27">
        <f>SUMIFS(BISDATA!$L$3:$L$20000,BISDATA!$A$3:$A$20000,$AB14,BISDATA!$M$3:$M$20000,AI$4,BISDATA!$I$3:$I$20000,$AB$3)</f>
        <v>56442.459999999992</v>
      </c>
      <c r="AJ14" s="27">
        <f>SUMIFS(BISDATA!$L$3:$L$20000,BISDATA!$A$3:$A$20000,$AB14,BISDATA!$M$3:$M$20000,AJ$4,BISDATA!$I$3:$I$20000,$AB$3)</f>
        <v>47942.609999999993</v>
      </c>
      <c r="AK14" s="27">
        <f>SUMIFS(BISDATA!$L$3:$L$20000,BISDATA!$A$3:$A$20000,$AB14,BISDATA!$M$3:$M$20000,AK$4,BISDATA!$I$3:$I$20000,$AB$3)</f>
        <v>24542.790000000005</v>
      </c>
      <c r="AL14" s="27">
        <f>SUMIFS(BISDATA!$L$3:$L$20000,BISDATA!$A$3:$A$20000,$AB14,BISDATA!$M$3:$M$20000,AL$4,BISDATA!$I$3:$I$20000,$AB$3)</f>
        <v>42695.700000000004</v>
      </c>
      <c r="AM14" s="27">
        <f>SUMIFS(BISDATA!$L$3:$L$20000,BISDATA!$A$3:$A$20000,$AB14,BISDATA!$M$3:$M$20000,AM$4,BISDATA!$I$3:$I$20000,$AB$3)</f>
        <v>19916.119999999995</v>
      </c>
      <c r="AN14" s="27">
        <f>SUMIFS(BISDATA!$L$3:$L$20000,BISDATA!$A$3:$A$20000,$AB14,BISDATA!$M$3:$M$20000,AN$4,BISDATA!$I$3:$I$20000,$AB$3)</f>
        <v>15176.71</v>
      </c>
      <c r="AO14" s="27">
        <f>SUMIFS(BISDATA!$L$3:$L$20000,BISDATA!$A$3:$A$20000,$AB14,BISDATA!$M$3:$M$20000,AO$4,BISDATA!$I$3:$I$20000,$AB$3)</f>
        <v>12487.42</v>
      </c>
      <c r="AP14" s="27">
        <f>SUMIFS(BISDATA!$L$3:$L$20000,BISDATA!$A$3:$A$20000,$AB14,BISDATA!$M$3:$M$20000,AP$4,BISDATA!$I$3:$I$20000,$AB$3)</f>
        <v>13062.089999999998</v>
      </c>
      <c r="AQ14" s="27">
        <f>SUMIFS(BISDATA!$L$3:$L$20000,BISDATA!$A$3:$A$20000,$AB14,BISDATA!$M$3:$M$20000,AQ$4,BISDATA!$I$3:$I$20000,$AB$3)</f>
        <v>2290.3200000000002</v>
      </c>
      <c r="AR14" s="27">
        <f>SUMIFS(BISDATA!$L$3:$L$20000,BISDATA!$A$3:$A$20000,$AB14,BISDATA!$M$3:$M$20000,AR$4,BISDATA!$I$3:$I$20000,$AB$3)</f>
        <v>4334.03</v>
      </c>
      <c r="AS14" s="27">
        <f>SUMIFS(BISDATA!$L$3:$L$20000,BISDATA!$A$3:$A$20000,$AB14,BISDATA!$M$3:$M$20000,AS$4,BISDATA!$I$3:$I$20000,$AB$3)</f>
        <v>9523.82</v>
      </c>
      <c r="AT14" s="27">
        <f>SUMIFS(BISDATA!$L$3:$L$20000,BISDATA!$A$3:$A$20000,$AB14,BISDATA!$M$3:$M$20000,AT$4,BISDATA!$I$3:$I$20000,$AB$3)</f>
        <v>3109.74</v>
      </c>
      <c r="AU14" s="27">
        <f>SUMIFS(BISDATA!$L$3:$L$20000,BISDATA!$A$3:$A$20000,$AB14,BISDATA!$M$3:$M$20000,AU$4,BISDATA!$I$3:$I$20000,$AB$3)</f>
        <v>3868.8599999999997</v>
      </c>
      <c r="AV14" s="27">
        <f>SUMIFS(BISDATA!$L$3:$L$20000,BISDATA!$A$3:$A$20000,$AB14,BISDATA!$M$3:$M$20000,AV$4,BISDATA!$I$3:$I$20000,$AB$3)</f>
        <v>-555.24999999999818</v>
      </c>
      <c r="AW14" s="27">
        <f>SUMIFS(BISDATA!$L$3:$L$20000,BISDATA!$A$3:$A$20000,$AB14,BISDATA!$M$3:$M$20000,AW$4,BISDATA!$I$3:$I$20000,$AB$3)</f>
        <v>9783.760000000002</v>
      </c>
      <c r="AX14" s="27">
        <f>SUMIFS(BISDATA!$L$3:$L$20000,BISDATA!$A$3:$A$20000,$AB14,BISDATA!$M$3:$M$20000,AX$4,BISDATA!$I$3:$I$20000,$AB$3)</f>
        <v>4397.0600000000004</v>
      </c>
      <c r="AY14" s="27">
        <f>SUMIFS(BISDATA!$L$3:$L$20000,BISDATA!$A$3:$A$20000,$AB14,BISDATA!$M$3:$M$20000,AY$4,BISDATA!$I$3:$I$20000,$AB$3)</f>
        <v>6187.56</v>
      </c>
      <c r="AZ14" s="27">
        <f>SUMIFS(BISDATA!$L$3:$L$20000,BISDATA!$A$3:$A$20000,$AB14,BISDATA!$M$3:$M$20000,AZ$4,BISDATA!$I$3:$I$20000,$AB$3)</f>
        <v>5397.4100000000008</v>
      </c>
      <c r="BA14" s="28">
        <f>SUMIFS(BISDATA!$L$3:$L$20000,BISDATA!$A$3:$A$20000,$AB14,BISDATA!$M$3:$M$20000,BA$4,BISDATA!$I$3:$I$20000,$AB$3)</f>
        <v>24628.060000000005</v>
      </c>
      <c r="BB14" s="58"/>
      <c r="BC14" s="34" t="s">
        <v>138</v>
      </c>
      <c r="BD14" s="48">
        <f t="shared" si="3"/>
        <v>-54.260000000067521</v>
      </c>
      <c r="BE14" s="27">
        <f t="shared" si="1"/>
        <v>-6.3599999997531995</v>
      </c>
      <c r="BF14" s="27">
        <f t="shared" si="1"/>
        <v>-272.97999999986496</v>
      </c>
      <c r="BG14" s="27">
        <f t="shared" si="1"/>
        <v>-144.78999999974621</v>
      </c>
      <c r="BH14" s="27">
        <f t="shared" si="1"/>
        <v>-3.7200000002630986</v>
      </c>
      <c r="BI14" s="27">
        <f t="shared" si="1"/>
        <v>-22.139999999984866</v>
      </c>
      <c r="BJ14" s="27">
        <f t="shared" si="1"/>
        <v>0</v>
      </c>
      <c r="BK14" s="27">
        <f t="shared" si="1"/>
        <v>0</v>
      </c>
      <c r="BL14" s="27">
        <f t="shared" si="1"/>
        <v>0</v>
      </c>
      <c r="BM14" s="27">
        <f t="shared" si="1"/>
        <v>0</v>
      </c>
      <c r="BN14" s="27">
        <f t="shared" si="1"/>
        <v>0</v>
      </c>
      <c r="BO14" s="27">
        <f t="shared" si="1"/>
        <v>-17.820000000001528</v>
      </c>
      <c r="BP14" s="27">
        <f t="shared" si="1"/>
        <v>-18.000000000001819</v>
      </c>
      <c r="BQ14" s="27">
        <f t="shared" si="1"/>
        <v>-442.47000000000298</v>
      </c>
      <c r="BR14" s="27">
        <f t="shared" si="1"/>
        <v>100.73000000000002</v>
      </c>
      <c r="BS14" s="27">
        <f t="shared" si="1"/>
        <v>-228.64000000000033</v>
      </c>
      <c r="BT14" s="27">
        <f t="shared" si="1"/>
        <v>0</v>
      </c>
      <c r="BU14" s="27">
        <f t="shared" si="2"/>
        <v>-1046.7399999999998</v>
      </c>
      <c r="BV14" s="27">
        <f t="shared" si="2"/>
        <v>103.47999999999911</v>
      </c>
      <c r="BW14" s="27">
        <f t="shared" si="2"/>
        <v>18.070000000002892</v>
      </c>
      <c r="BX14" s="27">
        <f t="shared" si="2"/>
        <v>0</v>
      </c>
      <c r="BY14" s="27">
        <f t="shared" si="2"/>
        <v>205.59000000000015</v>
      </c>
      <c r="BZ14" s="27">
        <f t="shared" si="2"/>
        <v>17.630000000001019</v>
      </c>
      <c r="CA14" s="27">
        <f t="shared" si="2"/>
        <v>0</v>
      </c>
      <c r="CB14" s="28">
        <f t="shared" si="2"/>
        <v>-110.37999999999374</v>
      </c>
    </row>
    <row r="15" spans="1:80" x14ac:dyDescent="0.25">
      <c r="A15" s="36" t="s">
        <v>211</v>
      </c>
      <c r="B15" s="47">
        <f>SUMIFS(FastClose!$H$3:$H$20000,FastClose!$K$3:$K$20000,$A15,FastClose!$G$3:$G$20000,B$3,FastClose!$D$3:$D$20000,$A$3)</f>
        <v>1276872.4300000002</v>
      </c>
      <c r="C15" s="31">
        <f>SUMIFS(FastClose!$H$3:$H$20000,FastClose!$K$3:$K$20000,$A15,FastClose!$G$3:$G$20000,C$3,FastClose!$D$3:$D$20000,$A$3)</f>
        <v>1480123.5800000019</v>
      </c>
      <c r="D15" s="31">
        <f>SUMIFS(FastClose!$H$3:$H$20000,FastClose!$K$3:$K$20000,$A15,FastClose!$G$3:$G$20000,D$3,FastClose!$D$3:$D$20000,$A$3)</f>
        <v>291799.21000000008</v>
      </c>
      <c r="E15" s="31">
        <f>SUMIFS(FastClose!$H$3:$H$20000,FastClose!$K$3:$K$20000,$A15,FastClose!$G$3:$G$20000,E$3,FastClose!$D$3:$D$20000,$A$3)</f>
        <v>133428.02999999997</v>
      </c>
      <c r="F15" s="31">
        <f>SUMIFS(FastClose!$H$3:$H$20000,FastClose!$K$3:$K$20000,$A15,FastClose!$G$3:$G$20000,F$3,FastClose!$D$3:$D$20000,$A$3)</f>
        <v>82500.149999999965</v>
      </c>
      <c r="G15" s="31">
        <f>SUMIFS(FastClose!$H$3:$H$20000,FastClose!$K$3:$K$20000,$A15,FastClose!$G$3:$G$20000,G$3,FastClose!$D$3:$D$20000,$A$3)</f>
        <v>50337.68</v>
      </c>
      <c r="H15" s="31">
        <f>SUMIFS(FastClose!$H$3:$H$20000,FastClose!$K$3:$K$20000,$A15,FastClose!$G$3:$G$20000,H$3,FastClose!$D$3:$D$20000,$A$3)</f>
        <v>30835.28999999999</v>
      </c>
      <c r="I15" s="31">
        <f>SUMIFS(FastClose!$H$3:$H$20000,FastClose!$K$3:$K$20000,$A15,FastClose!$G$3:$G$20000,I$3,FastClose!$D$3:$D$20000,$A$3)</f>
        <v>8175.3399999999992</v>
      </c>
      <c r="J15" s="31">
        <f>SUMIFS(FastClose!$H$3:$H$20000,FastClose!$K$3:$K$20000,$A15,FastClose!$G$3:$G$20000,J$3,FastClose!$D$3:$D$20000,$A$3)</f>
        <v>9667.8899999999958</v>
      </c>
      <c r="K15" s="31">
        <f>SUMIFS(FastClose!$H$3:$H$20000,FastClose!$K$3:$K$20000,$A15,FastClose!$G$3:$G$20000,K$3,FastClose!$D$3:$D$20000,$A$3)</f>
        <v>2870.7100000000005</v>
      </c>
      <c r="L15" s="31">
        <f>SUMIFS(FastClose!$H$3:$H$20000,FastClose!$K$3:$K$20000,$A15,FastClose!$G$3:$G$20000,L$3,FastClose!$D$3:$D$20000,$A$3)</f>
        <v>2543.2800000000002</v>
      </c>
      <c r="M15" s="31">
        <f>SUMIFS(FastClose!$H$3:$H$20000,FastClose!$K$3:$K$20000,$A15,FastClose!$G$3:$G$20000,M$3,FastClose!$D$3:$D$20000,$A$3)</f>
        <v>6537.0399999999981</v>
      </c>
      <c r="N15" s="31">
        <f>SUMIFS(FastClose!$H$3:$H$20000,FastClose!$K$3:$K$20000,$A15,FastClose!$G$3:$G$20000,N$3,FastClose!$D$3:$D$20000,$A$3)</f>
        <v>3471.5</v>
      </c>
      <c r="O15" s="31">
        <f>SUMIFS(FastClose!$H$3:$H$20000,FastClose!$K$3:$K$20000,$A15,FastClose!$G$3:$G$20000,O$3,FastClose!$D$3:$D$20000,$A$3)</f>
        <v>-3375.0699999999993</v>
      </c>
      <c r="P15" s="31">
        <f>SUMIFS(FastClose!$H$3:$H$20000,FastClose!$K$3:$K$20000,$A15,FastClose!$G$3:$G$20000,P$3,FastClose!$D$3:$D$20000,$A$3)</f>
        <v>-5656.6</v>
      </c>
      <c r="Q15" s="31">
        <f>SUMIFS(FastClose!$H$3:$H$20000,FastClose!$K$3:$K$20000,$A15,FastClose!$G$3:$G$20000,Q$3,FastClose!$D$3:$D$20000,$A$3)</f>
        <v>-2806.01</v>
      </c>
      <c r="R15" s="31">
        <f>SUMIFS(FastClose!$H$3:$H$20000,FastClose!$K$3:$K$20000,$A15,FastClose!$G$3:$G$20000,R$3,FastClose!$D$3:$D$20000,$A$3)</f>
        <v>2517.13</v>
      </c>
      <c r="S15" s="31">
        <f>SUMIFS(FastClose!$H$3:$H$20000,FastClose!$K$3:$K$20000,$A15,FastClose!$G$3:$G$20000,S$3,FastClose!$D$3:$D$20000,$A$3)</f>
        <v>-1784.99</v>
      </c>
      <c r="T15" s="31">
        <f>SUMIFS(FastClose!$H$3:$H$20000,FastClose!$K$3:$K$20000,$A15,FastClose!$G$3:$G$20000,T$3,FastClose!$D$3:$D$20000,$A$3)</f>
        <v>-4261.420000000001</v>
      </c>
      <c r="U15" s="31">
        <f>SUMIFS(FastClose!$H$3:$H$20000,FastClose!$K$3:$K$20000,$A15,FastClose!$G$3:$G$20000,U$3,FastClose!$D$3:$D$20000,$A$3)</f>
        <v>-2064.96</v>
      </c>
      <c r="V15" s="31">
        <f>SUMIFS(FastClose!$H$3:$H$20000,FastClose!$K$3:$K$20000,$A15,FastClose!$G$3:$G$20000,V$3,FastClose!$D$3:$D$20000,$A$3)</f>
        <v>81.900000000000034</v>
      </c>
      <c r="W15" s="31">
        <f>SUMIFS(FastClose!$H$3:$H$20000,FastClose!$K$3:$K$20000,$A15,FastClose!$G$3:$G$20000,W$3,FastClose!$D$3:$D$20000,$A$3)</f>
        <v>-1253.04</v>
      </c>
      <c r="X15" s="31">
        <f>SUMIFS(FastClose!$H$3:$H$20000,FastClose!$K$3:$K$20000,$A15,FastClose!$G$3:$G$20000,X$3,FastClose!$D$3:$D$20000,$A$3)</f>
        <v>-3449.61</v>
      </c>
      <c r="Y15" s="31">
        <f>SUMIFS(FastClose!$H$3:$H$20000,FastClose!$K$3:$K$20000,$A15,FastClose!$G$3:$G$20000,Y$3,FastClose!$D$3:$D$20000,$A$3)</f>
        <v>1392.5</v>
      </c>
      <c r="Z15" s="32">
        <f>SUMIFS(FastClose!$H$3:$H$20000,FastClose!$K$3:$K$20000,$A15,FastClose!$G$3:$G$20000,Z$3,FastClose!$D$3:$D$20000,$A$3)</f>
        <v>-1516.31</v>
      </c>
      <c r="AB15" s="36" t="s">
        <v>211</v>
      </c>
      <c r="AC15" s="47">
        <f>SUMIFS(BISDATA!$L$3:$L$20000,BISDATA!$A$3:$A$20000,$AB15,BISDATA!$M$3:$M$20000,AC$4,BISDATA!$I$3:$I$20000,$AB$3)</f>
        <v>1276516.2600000042</v>
      </c>
      <c r="AD15" s="31">
        <f>SUMIFS(BISDATA!$L$3:$L$20000,BISDATA!$A$3:$A$20000,$AB15,BISDATA!$M$3:$M$20000,AD$4,BISDATA!$I$3:$I$20000,$AB$3)</f>
        <v>1480123.5799999961</v>
      </c>
      <c r="AE15" s="31">
        <f>SUMIFS(BISDATA!$L$3:$L$20000,BISDATA!$A$3:$A$20000,$AB15,BISDATA!$M$3:$M$20000,AE$4,BISDATA!$I$3:$I$20000,$AB$3)</f>
        <v>291799.20999999973</v>
      </c>
      <c r="AF15" s="31">
        <f>SUMIFS(BISDATA!$L$3:$L$20000,BISDATA!$A$3:$A$20000,$AB15,BISDATA!$M$3:$M$20000,AF$4,BISDATA!$I$3:$I$20000,$AB$3)</f>
        <v>134233.32999999999</v>
      </c>
      <c r="AG15" s="31">
        <f>SUMIFS(BISDATA!$L$3:$L$20000,BISDATA!$A$3:$A$20000,$AB15,BISDATA!$M$3:$M$20000,AG$4,BISDATA!$I$3:$I$20000,$AB$3)</f>
        <v>82500.149999999965</v>
      </c>
      <c r="AH15" s="31">
        <f>SUMIFS(BISDATA!$L$3:$L$20000,BISDATA!$A$3:$A$20000,$AB15,BISDATA!$M$3:$M$20000,AH$4,BISDATA!$I$3:$I$20000,$AB$3)</f>
        <v>50351.969999999943</v>
      </c>
      <c r="AI15" s="31">
        <f>SUMIFS(BISDATA!$L$3:$L$20000,BISDATA!$A$3:$A$20000,$AB15,BISDATA!$M$3:$M$20000,AI$4,BISDATA!$I$3:$I$20000,$AB$3)</f>
        <v>30835.290000000008</v>
      </c>
      <c r="AJ15" s="31">
        <f>SUMIFS(BISDATA!$L$3:$L$20000,BISDATA!$A$3:$A$20000,$AB15,BISDATA!$M$3:$M$20000,AJ$4,BISDATA!$I$3:$I$20000,$AB$3)</f>
        <v>8175.3400000000011</v>
      </c>
      <c r="AK15" s="31">
        <f>SUMIFS(BISDATA!$L$3:$L$20000,BISDATA!$A$3:$A$20000,$AB15,BISDATA!$M$3:$M$20000,AK$4,BISDATA!$I$3:$I$20000,$AB$3)</f>
        <v>9667.8899999999976</v>
      </c>
      <c r="AL15" s="31">
        <f>SUMIFS(BISDATA!$L$3:$L$20000,BISDATA!$A$3:$A$20000,$AB15,BISDATA!$M$3:$M$20000,AL$4,BISDATA!$I$3:$I$20000,$AB$3)</f>
        <v>2870.7100000000009</v>
      </c>
      <c r="AM15" s="31">
        <f>SUMIFS(BISDATA!$L$3:$L$20000,BISDATA!$A$3:$A$20000,$AB15,BISDATA!$M$3:$M$20000,AM$4,BISDATA!$I$3:$I$20000,$AB$3)</f>
        <v>2543.2800000000007</v>
      </c>
      <c r="AN15" s="31">
        <f>SUMIFS(BISDATA!$L$3:$L$20000,BISDATA!$A$3:$A$20000,$AB15,BISDATA!$M$3:$M$20000,AN$4,BISDATA!$I$3:$I$20000,$AB$3)</f>
        <v>6537.0400000000009</v>
      </c>
      <c r="AO15" s="31">
        <f>SUMIFS(BISDATA!$L$3:$L$20000,BISDATA!$A$3:$A$20000,$AB15,BISDATA!$M$3:$M$20000,AO$4,BISDATA!$I$3:$I$20000,$AB$3)</f>
        <v>3471.4999999999986</v>
      </c>
      <c r="AP15" s="31">
        <f>SUMIFS(BISDATA!$L$3:$L$20000,BISDATA!$A$3:$A$20000,$AB15,BISDATA!$M$3:$M$20000,AP$4,BISDATA!$I$3:$I$20000,$AB$3)</f>
        <v>-3375.07</v>
      </c>
      <c r="AQ15" s="31">
        <f>SUMIFS(BISDATA!$L$3:$L$20000,BISDATA!$A$3:$A$20000,$AB15,BISDATA!$M$3:$M$20000,AQ$4,BISDATA!$I$3:$I$20000,$AB$3)</f>
        <v>-5656.5999999999985</v>
      </c>
      <c r="AR15" s="31">
        <f>SUMIFS(BISDATA!$L$3:$L$20000,BISDATA!$A$3:$A$20000,$AB15,BISDATA!$M$3:$M$20000,AR$4,BISDATA!$I$3:$I$20000,$AB$3)</f>
        <v>-2806.01</v>
      </c>
      <c r="AS15" s="31">
        <f>SUMIFS(BISDATA!$L$3:$L$20000,BISDATA!$A$3:$A$20000,$AB15,BISDATA!$M$3:$M$20000,AS$4,BISDATA!$I$3:$I$20000,$AB$3)</f>
        <v>2517.1299999999997</v>
      </c>
      <c r="AT15" s="31">
        <f>SUMIFS(BISDATA!$L$3:$L$20000,BISDATA!$A$3:$A$20000,$AB15,BISDATA!$M$3:$M$20000,AT$4,BISDATA!$I$3:$I$20000,$AB$3)</f>
        <v>-1784.9899999999996</v>
      </c>
      <c r="AU15" s="31">
        <f>SUMIFS(BISDATA!$L$3:$L$20000,BISDATA!$A$3:$A$20000,$AB15,BISDATA!$M$3:$M$20000,AU$4,BISDATA!$I$3:$I$20000,$AB$3)</f>
        <v>-4261.4199999999992</v>
      </c>
      <c r="AV15" s="31">
        <f>SUMIFS(BISDATA!$L$3:$L$20000,BISDATA!$A$3:$A$20000,$AB15,BISDATA!$M$3:$M$20000,AV$4,BISDATA!$I$3:$I$20000,$AB$3)</f>
        <v>-2064.9600000000005</v>
      </c>
      <c r="AW15" s="31">
        <f>SUMIFS(BISDATA!$L$3:$L$20000,BISDATA!$A$3:$A$20000,$AB15,BISDATA!$M$3:$M$20000,AW$4,BISDATA!$I$3:$I$20000,$AB$3)</f>
        <v>81.90000000000002</v>
      </c>
      <c r="AX15" s="31">
        <f>SUMIFS(BISDATA!$L$3:$L$20000,BISDATA!$A$3:$A$20000,$AB15,BISDATA!$M$3:$M$20000,AX$4,BISDATA!$I$3:$I$20000,$AB$3)</f>
        <v>-1253.04</v>
      </c>
      <c r="AY15" s="31">
        <f>SUMIFS(BISDATA!$L$3:$L$20000,BISDATA!$A$3:$A$20000,$AB15,BISDATA!$M$3:$M$20000,AY$4,BISDATA!$I$3:$I$20000,$AB$3)</f>
        <v>-3449.6100000000006</v>
      </c>
      <c r="AZ15" s="31">
        <f>SUMIFS(BISDATA!$L$3:$L$20000,BISDATA!$A$3:$A$20000,$AB15,BISDATA!$M$3:$M$20000,AZ$4,BISDATA!$I$3:$I$20000,$AB$3)</f>
        <v>1392.5</v>
      </c>
      <c r="BA15" s="32">
        <f>SUMIFS(BISDATA!$L$3:$L$20000,BISDATA!$A$3:$A$20000,$AB15,BISDATA!$M$3:$M$20000,BA$4,BISDATA!$I$3:$I$20000,$AB$3)</f>
        <v>-1516.3100000000006</v>
      </c>
      <c r="BB15" s="58"/>
      <c r="BC15" s="36" t="s">
        <v>211</v>
      </c>
      <c r="BD15" s="47">
        <f t="shared" si="3"/>
        <v>-356.16999999596737</v>
      </c>
      <c r="BE15" s="31">
        <f t="shared" si="1"/>
        <v>-5.8207660913467407E-9</v>
      </c>
      <c r="BF15" s="31">
        <f t="shared" si="1"/>
        <v>0</v>
      </c>
      <c r="BG15" s="31">
        <f t="shared" si="1"/>
        <v>805.30000000001746</v>
      </c>
      <c r="BH15" s="31">
        <f t="shared" si="1"/>
        <v>0</v>
      </c>
      <c r="BI15" s="31">
        <f t="shared" si="1"/>
        <v>14.289999999942665</v>
      </c>
      <c r="BJ15" s="31">
        <f t="shared" si="1"/>
        <v>0</v>
      </c>
      <c r="BK15" s="31">
        <f t="shared" si="1"/>
        <v>0</v>
      </c>
      <c r="BL15" s="31">
        <f t="shared" si="1"/>
        <v>0</v>
      </c>
      <c r="BM15" s="31">
        <f t="shared" si="1"/>
        <v>0</v>
      </c>
      <c r="BN15" s="31">
        <f t="shared" si="1"/>
        <v>0</v>
      </c>
      <c r="BO15" s="31">
        <f t="shared" si="1"/>
        <v>0</v>
      </c>
      <c r="BP15" s="31">
        <f t="shared" si="1"/>
        <v>0</v>
      </c>
      <c r="BQ15" s="31">
        <f t="shared" si="1"/>
        <v>0</v>
      </c>
      <c r="BR15" s="31">
        <f t="shared" si="1"/>
        <v>0</v>
      </c>
      <c r="BS15" s="31">
        <f t="shared" si="1"/>
        <v>0</v>
      </c>
      <c r="BT15" s="31">
        <f t="shared" si="1"/>
        <v>0</v>
      </c>
      <c r="BU15" s="31">
        <f t="shared" si="2"/>
        <v>0</v>
      </c>
      <c r="BV15" s="31">
        <f t="shared" si="2"/>
        <v>0</v>
      </c>
      <c r="BW15" s="31">
        <f t="shared" si="2"/>
        <v>0</v>
      </c>
      <c r="BX15" s="31">
        <f t="shared" si="2"/>
        <v>0</v>
      </c>
      <c r="BY15" s="31">
        <f t="shared" si="2"/>
        <v>0</v>
      </c>
      <c r="BZ15" s="31">
        <f t="shared" si="2"/>
        <v>0</v>
      </c>
      <c r="CA15" s="31">
        <f t="shared" si="2"/>
        <v>0</v>
      </c>
      <c r="CB15" s="32">
        <f t="shared" si="2"/>
        <v>0</v>
      </c>
    </row>
    <row r="16" spans="1:80" x14ac:dyDescent="0.25">
      <c r="A16" s="34" t="s">
        <v>130</v>
      </c>
      <c r="B16" s="48">
        <f>SUMIFS(FastClose!$H$3:$H$20000,FastClose!$K$3:$K$20000,$A16,FastClose!$G$3:$G$20000,B$3,FastClose!$D$3:$D$20000,$A$3)</f>
        <v>1198474.0100000252</v>
      </c>
      <c r="C16" s="27">
        <f>SUMIFS(FastClose!$H$3:$H$20000,FastClose!$K$3:$K$20000,$A16,FastClose!$G$3:$G$20000,C$3,FastClose!$D$3:$D$20000,$A$3)</f>
        <v>2166075.9299999885</v>
      </c>
      <c r="D16" s="27">
        <f>SUMIFS(FastClose!$H$3:$H$20000,FastClose!$K$3:$K$20000,$A16,FastClose!$G$3:$G$20000,D$3,FastClose!$D$3:$D$20000,$A$3)</f>
        <v>833339.27000000665</v>
      </c>
      <c r="E16" s="27">
        <f>SUMIFS(FastClose!$H$3:$H$20000,FastClose!$K$3:$K$20000,$A16,FastClose!$G$3:$G$20000,E$3,FastClose!$D$3:$D$20000,$A$3)</f>
        <v>639109.3100000018</v>
      </c>
      <c r="F16" s="27">
        <f>SUMIFS(FastClose!$H$3:$H$20000,FastClose!$K$3:$K$20000,$A16,FastClose!$G$3:$G$20000,F$3,FastClose!$D$3:$D$20000,$A$3)</f>
        <v>350899.12999999977</v>
      </c>
      <c r="G16" s="27">
        <f>SUMIFS(FastClose!$H$3:$H$20000,FastClose!$K$3:$K$20000,$A16,FastClose!$G$3:$G$20000,G$3,FastClose!$D$3:$D$20000,$A$3)</f>
        <v>97983.479999999981</v>
      </c>
      <c r="H16" s="27">
        <f>SUMIFS(FastClose!$H$3:$H$20000,FastClose!$K$3:$K$20000,$A16,FastClose!$G$3:$G$20000,H$3,FastClose!$D$3:$D$20000,$A$3)</f>
        <v>75129.17</v>
      </c>
      <c r="I16" s="27">
        <f>SUMIFS(FastClose!$H$3:$H$20000,FastClose!$K$3:$K$20000,$A16,FastClose!$G$3:$G$20000,I$3,FastClose!$D$3:$D$20000,$A$3)</f>
        <v>60374.079999999987</v>
      </c>
      <c r="J16" s="27">
        <f>SUMIFS(FastClose!$H$3:$H$20000,FastClose!$K$3:$K$20000,$A16,FastClose!$G$3:$G$20000,J$3,FastClose!$D$3:$D$20000,$A$3)</f>
        <v>73894.370000000054</v>
      </c>
      <c r="K16" s="27">
        <f>SUMIFS(FastClose!$H$3:$H$20000,FastClose!$K$3:$K$20000,$A16,FastClose!$G$3:$G$20000,K$3,FastClose!$D$3:$D$20000,$A$3)</f>
        <v>50112.559999999983</v>
      </c>
      <c r="L16" s="27">
        <f>SUMIFS(FastClose!$H$3:$H$20000,FastClose!$K$3:$K$20000,$A16,FastClose!$G$3:$G$20000,L$3,FastClose!$D$3:$D$20000,$A$3)</f>
        <v>15267.369999999997</v>
      </c>
      <c r="M16" s="27">
        <f>SUMIFS(FastClose!$H$3:$H$20000,FastClose!$K$3:$K$20000,$A16,FastClose!$G$3:$G$20000,M$3,FastClose!$D$3:$D$20000,$A$3)</f>
        <v>9203.51</v>
      </c>
      <c r="N16" s="27">
        <f>SUMIFS(FastClose!$H$3:$H$20000,FastClose!$K$3:$K$20000,$A16,FastClose!$G$3:$G$20000,N$3,FastClose!$D$3:$D$20000,$A$3)</f>
        <v>6453.7100000000019</v>
      </c>
      <c r="O16" s="27">
        <f>SUMIFS(FastClose!$H$3:$H$20000,FastClose!$K$3:$K$20000,$A16,FastClose!$G$3:$G$20000,O$3,FastClose!$D$3:$D$20000,$A$3)</f>
        <v>1142.9099999999996</v>
      </c>
      <c r="P16" s="27">
        <f>SUMIFS(FastClose!$H$3:$H$20000,FastClose!$K$3:$K$20000,$A16,FastClose!$G$3:$G$20000,P$3,FastClose!$D$3:$D$20000,$A$3)</f>
        <v>6708.1899999999987</v>
      </c>
      <c r="Q16" s="27">
        <f>SUMIFS(FastClose!$H$3:$H$20000,FastClose!$K$3:$K$20000,$A16,FastClose!$G$3:$G$20000,Q$3,FastClose!$D$3:$D$20000,$A$3)</f>
        <v>3120.6500000000024</v>
      </c>
      <c r="R16" s="27">
        <f>SUMIFS(FastClose!$H$3:$H$20000,FastClose!$K$3:$K$20000,$A16,FastClose!$G$3:$G$20000,R$3,FastClose!$D$3:$D$20000,$A$3)</f>
        <v>6755.6900000000014</v>
      </c>
      <c r="S16" s="27">
        <f>SUMIFS(FastClose!$H$3:$H$20000,FastClose!$K$3:$K$20000,$A16,FastClose!$G$3:$G$20000,S$3,FastClose!$D$3:$D$20000,$A$3)</f>
        <v>11282.419999999998</v>
      </c>
      <c r="T16" s="27">
        <f>SUMIFS(FastClose!$H$3:$H$20000,FastClose!$K$3:$K$20000,$A16,FastClose!$G$3:$G$20000,T$3,FastClose!$D$3:$D$20000,$A$3)</f>
        <v>775.17</v>
      </c>
      <c r="U16" s="27">
        <f>SUMIFS(FastClose!$H$3:$H$20000,FastClose!$K$3:$K$20000,$A16,FastClose!$G$3:$G$20000,U$3,FastClose!$D$3:$D$20000,$A$3)</f>
        <v>706.97000000000025</v>
      </c>
      <c r="V16" s="27">
        <f>SUMIFS(FastClose!$H$3:$H$20000,FastClose!$K$3:$K$20000,$A16,FastClose!$G$3:$G$20000,V$3,FastClose!$D$3:$D$20000,$A$3)</f>
        <v>806.32999999999981</v>
      </c>
      <c r="W16" s="27">
        <f>SUMIFS(FastClose!$H$3:$H$20000,FastClose!$K$3:$K$20000,$A16,FastClose!$G$3:$G$20000,W$3,FastClose!$D$3:$D$20000,$A$3)</f>
        <v>7018.29</v>
      </c>
      <c r="X16" s="27">
        <f>SUMIFS(FastClose!$H$3:$H$20000,FastClose!$K$3:$K$20000,$A16,FastClose!$G$3:$G$20000,X$3,FastClose!$D$3:$D$20000,$A$3)</f>
        <v>4367.8500000000004</v>
      </c>
      <c r="Y16" s="27">
        <f>SUMIFS(FastClose!$H$3:$H$20000,FastClose!$K$3:$K$20000,$A16,FastClose!$G$3:$G$20000,Y$3,FastClose!$D$3:$D$20000,$A$3)</f>
        <v>2128.37</v>
      </c>
      <c r="Z16" s="28">
        <f>SUMIFS(FastClose!$H$3:$H$20000,FastClose!$K$3:$K$20000,$A16,FastClose!$G$3:$G$20000,Z$3,FastClose!$D$3:$D$20000,$A$3)</f>
        <v>9296.9700000000012</v>
      </c>
      <c r="AB16" s="34" t="s">
        <v>130</v>
      </c>
      <c r="AC16" s="48">
        <f>SUMIFS(BISDATA!$L$3:$L$20000,BISDATA!$A$3:$A$20000,$AB16,BISDATA!$M$3:$M$20000,AC$4,BISDATA!$I$3:$I$20000,$AB$3)</f>
        <v>1198615.3600000474</v>
      </c>
      <c r="AD16" s="27">
        <f>SUMIFS(BISDATA!$L$3:$L$20000,BISDATA!$A$3:$A$20000,$AB16,BISDATA!$M$3:$M$20000,AD$4,BISDATA!$I$3:$I$20000,$AB$3)</f>
        <v>2166294.2800000021</v>
      </c>
      <c r="AE16" s="27">
        <f>SUMIFS(BISDATA!$L$3:$L$20000,BISDATA!$A$3:$A$20000,$AB16,BISDATA!$M$3:$M$20000,AE$4,BISDATA!$I$3:$I$20000,$AB$3)</f>
        <v>833065.27000001003</v>
      </c>
      <c r="AF16" s="27">
        <f>SUMIFS(BISDATA!$L$3:$L$20000,BISDATA!$A$3:$A$20000,$AB16,BISDATA!$M$3:$M$20000,AF$4,BISDATA!$I$3:$I$20000,$AB$3)</f>
        <v>638287.66000000166</v>
      </c>
      <c r="AG16" s="27">
        <f>SUMIFS(BISDATA!$L$3:$L$20000,BISDATA!$A$3:$A$20000,$AB16,BISDATA!$M$3:$M$20000,AG$4,BISDATA!$I$3:$I$20000,$AB$3)</f>
        <v>350512.15999999992</v>
      </c>
      <c r="AH16" s="27">
        <f>SUMIFS(BISDATA!$L$3:$L$20000,BISDATA!$A$3:$A$20000,$AB16,BISDATA!$M$3:$M$20000,AH$4,BISDATA!$I$3:$I$20000,$AB$3)</f>
        <v>97983.47999999985</v>
      </c>
      <c r="AI16" s="27">
        <f>SUMIFS(BISDATA!$L$3:$L$20000,BISDATA!$A$3:$A$20000,$AB16,BISDATA!$M$3:$M$20000,AI$4,BISDATA!$I$3:$I$20000,$AB$3)</f>
        <v>75129.169999999867</v>
      </c>
      <c r="AJ16" s="27">
        <f>SUMIFS(BISDATA!$L$3:$L$20000,BISDATA!$A$3:$A$20000,$AB16,BISDATA!$M$3:$M$20000,AJ$4,BISDATA!$I$3:$I$20000,$AB$3)</f>
        <v>60351.939999999937</v>
      </c>
      <c r="AK16" s="27">
        <f>SUMIFS(BISDATA!$L$3:$L$20000,BISDATA!$A$3:$A$20000,$AB16,BISDATA!$M$3:$M$20000,AK$4,BISDATA!$I$3:$I$20000,$AB$3)</f>
        <v>73894.369999999981</v>
      </c>
      <c r="AL16" s="27">
        <f>SUMIFS(BISDATA!$L$3:$L$20000,BISDATA!$A$3:$A$20000,$AB16,BISDATA!$M$3:$M$20000,AL$4,BISDATA!$I$3:$I$20000,$AB$3)</f>
        <v>50003.890000000007</v>
      </c>
      <c r="AM16" s="27">
        <f>SUMIFS(BISDATA!$L$3:$L$20000,BISDATA!$A$3:$A$20000,$AB16,BISDATA!$M$3:$M$20000,AM$4,BISDATA!$I$3:$I$20000,$AB$3)</f>
        <v>15267.37</v>
      </c>
      <c r="AN16" s="27">
        <f>SUMIFS(BISDATA!$L$3:$L$20000,BISDATA!$A$3:$A$20000,$AB16,BISDATA!$M$3:$M$20000,AN$4,BISDATA!$I$3:$I$20000,$AB$3)</f>
        <v>9203.5099999999984</v>
      </c>
      <c r="AO16" s="27">
        <f>SUMIFS(BISDATA!$L$3:$L$20000,BISDATA!$A$3:$A$20000,$AB16,BISDATA!$M$3:$M$20000,AO$4,BISDATA!$I$3:$I$20000,$AB$3)</f>
        <v>6453.71</v>
      </c>
      <c r="AP16" s="27">
        <f>SUMIFS(BISDATA!$L$3:$L$20000,BISDATA!$A$3:$A$20000,$AB16,BISDATA!$M$3:$M$20000,AP$4,BISDATA!$I$3:$I$20000,$AB$3)</f>
        <v>1124.9100000000003</v>
      </c>
      <c r="AQ16" s="27">
        <f>SUMIFS(BISDATA!$L$3:$L$20000,BISDATA!$A$3:$A$20000,$AB16,BISDATA!$M$3:$M$20000,AQ$4,BISDATA!$I$3:$I$20000,$AB$3)</f>
        <v>6708.1900000000014</v>
      </c>
      <c r="AR16" s="27">
        <f>SUMIFS(BISDATA!$L$3:$L$20000,BISDATA!$A$3:$A$20000,$AB16,BISDATA!$M$3:$M$20000,AR$4,BISDATA!$I$3:$I$20000,$AB$3)</f>
        <v>3096.6500000000005</v>
      </c>
      <c r="AS16" s="27">
        <f>SUMIFS(BISDATA!$L$3:$L$20000,BISDATA!$A$3:$A$20000,$AB16,BISDATA!$M$3:$M$20000,AS$4,BISDATA!$I$3:$I$20000,$AB$3)</f>
        <v>6755.6900000000005</v>
      </c>
      <c r="AT16" s="27">
        <f>SUMIFS(BISDATA!$L$3:$L$20000,BISDATA!$A$3:$A$20000,$AB16,BISDATA!$M$3:$M$20000,AT$4,BISDATA!$I$3:$I$20000,$AB$3)</f>
        <v>11282.420000000002</v>
      </c>
      <c r="AU16" s="27">
        <f>SUMIFS(BISDATA!$L$3:$L$20000,BISDATA!$A$3:$A$20000,$AB16,BISDATA!$M$3:$M$20000,AU$4,BISDATA!$I$3:$I$20000,$AB$3)</f>
        <v>751.1700000000003</v>
      </c>
      <c r="AV16" s="27">
        <f>SUMIFS(BISDATA!$L$3:$L$20000,BISDATA!$A$3:$A$20000,$AB16,BISDATA!$M$3:$M$20000,AV$4,BISDATA!$I$3:$I$20000,$AB$3)</f>
        <v>684.82999999999981</v>
      </c>
      <c r="AW16" s="27">
        <f>SUMIFS(BISDATA!$L$3:$L$20000,BISDATA!$A$3:$A$20000,$AB16,BISDATA!$M$3:$M$20000,AW$4,BISDATA!$I$3:$I$20000,$AB$3)</f>
        <v>622.3299999999997</v>
      </c>
      <c r="AX16" s="27">
        <f>SUMIFS(BISDATA!$L$3:$L$20000,BISDATA!$A$3:$A$20000,$AB16,BISDATA!$M$3:$M$20000,AX$4,BISDATA!$I$3:$I$20000,$AB$3)</f>
        <v>6338.2900000000027</v>
      </c>
      <c r="AY16" s="27">
        <f>SUMIFS(BISDATA!$L$3:$L$20000,BISDATA!$A$3:$A$20000,$AB16,BISDATA!$M$3:$M$20000,AY$4,BISDATA!$I$3:$I$20000,$AB$3)</f>
        <v>4367.8500000000004</v>
      </c>
      <c r="AZ16" s="27">
        <f>SUMIFS(BISDATA!$L$3:$L$20000,BISDATA!$A$3:$A$20000,$AB16,BISDATA!$M$3:$M$20000,AZ$4,BISDATA!$I$3:$I$20000,$AB$3)</f>
        <v>2128.3700000000003</v>
      </c>
      <c r="BA16" s="28">
        <f>SUMIFS(BISDATA!$L$3:$L$20000,BISDATA!$A$3:$A$20000,$AB16,BISDATA!$M$3:$M$20000,BA$4,BISDATA!$I$3:$I$20000,$AB$3)</f>
        <v>9256.9700000000012</v>
      </c>
      <c r="BB16" s="58"/>
      <c r="BC16" s="34" t="s">
        <v>130</v>
      </c>
      <c r="BD16" s="48">
        <f t="shared" si="3"/>
        <v>141.35000002221204</v>
      </c>
      <c r="BE16" s="27">
        <f t="shared" si="1"/>
        <v>218.35000001359731</v>
      </c>
      <c r="BF16" s="27">
        <f t="shared" si="1"/>
        <v>-273.99999999662396</v>
      </c>
      <c r="BG16" s="27">
        <f t="shared" si="1"/>
        <v>-821.6500000001397</v>
      </c>
      <c r="BH16" s="27">
        <f t="shared" si="1"/>
        <v>-386.96999999985565</v>
      </c>
      <c r="BI16" s="27">
        <f t="shared" si="1"/>
        <v>-1.3096723705530167E-10</v>
      </c>
      <c r="BJ16" s="27">
        <f t="shared" si="1"/>
        <v>-1.3096723705530167E-10</v>
      </c>
      <c r="BK16" s="27">
        <f t="shared" si="1"/>
        <v>-22.14000000005035</v>
      </c>
      <c r="BL16" s="27">
        <f t="shared" si="1"/>
        <v>0</v>
      </c>
      <c r="BM16" s="27">
        <f t="shared" si="1"/>
        <v>-108.66999999997643</v>
      </c>
      <c r="BN16" s="27">
        <f t="shared" si="1"/>
        <v>0</v>
      </c>
      <c r="BO16" s="27">
        <f t="shared" si="1"/>
        <v>0</v>
      </c>
      <c r="BP16" s="27">
        <f t="shared" si="1"/>
        <v>0</v>
      </c>
      <c r="BQ16" s="27">
        <f t="shared" si="1"/>
        <v>-17.999999999999318</v>
      </c>
      <c r="BR16" s="27">
        <f t="shared" si="1"/>
        <v>0</v>
      </c>
      <c r="BS16" s="27">
        <f t="shared" si="1"/>
        <v>-24.000000000001819</v>
      </c>
      <c r="BT16" s="27">
        <f t="shared" si="1"/>
        <v>0</v>
      </c>
      <c r="BU16" s="27">
        <f t="shared" si="2"/>
        <v>0</v>
      </c>
      <c r="BV16" s="27">
        <f t="shared" si="2"/>
        <v>-23.999999999999659</v>
      </c>
      <c r="BW16" s="27">
        <f t="shared" si="2"/>
        <v>-22.140000000000441</v>
      </c>
      <c r="BX16" s="27">
        <f t="shared" si="2"/>
        <v>-184.00000000000011</v>
      </c>
      <c r="BY16" s="27">
        <f t="shared" si="2"/>
        <v>-679.99999999999727</v>
      </c>
      <c r="BZ16" s="27">
        <f t="shared" si="2"/>
        <v>0</v>
      </c>
      <c r="CA16" s="27">
        <f t="shared" si="2"/>
        <v>0</v>
      </c>
      <c r="CB16" s="28">
        <f t="shared" si="2"/>
        <v>-40</v>
      </c>
    </row>
    <row r="17" spans="1:80" x14ac:dyDescent="0.25">
      <c r="A17" s="35" t="s">
        <v>135</v>
      </c>
      <c r="B17" s="46">
        <f>SUMIFS(FastClose!$H$3:$H$20000,FastClose!$K$3:$K$20000,$A17,FastClose!$G$3:$G$20000,B$3,FastClose!$D$3:$D$20000,$A$3)</f>
        <v>0</v>
      </c>
      <c r="C17" s="29">
        <f>SUMIFS(FastClose!$H$3:$H$20000,FastClose!$K$3:$K$20000,$A17,FastClose!$G$3:$G$20000,C$3,FastClose!$D$3:$D$20000,$A$3)</f>
        <v>0</v>
      </c>
      <c r="D17" s="29">
        <f>SUMIFS(FastClose!$H$3:$H$20000,FastClose!$K$3:$K$20000,$A17,FastClose!$G$3:$G$20000,D$3,FastClose!$D$3:$D$20000,$A$3)</f>
        <v>0</v>
      </c>
      <c r="E17" s="29">
        <f>SUMIFS(FastClose!$H$3:$H$20000,FastClose!$K$3:$K$20000,$A17,FastClose!$G$3:$G$20000,E$3,FastClose!$D$3:$D$20000,$A$3)</f>
        <v>0</v>
      </c>
      <c r="F17" s="29">
        <f>SUMIFS(FastClose!$H$3:$H$20000,FastClose!$K$3:$K$20000,$A17,FastClose!$G$3:$G$20000,F$3,FastClose!$D$3:$D$20000,$A$3)</f>
        <v>0</v>
      </c>
      <c r="G17" s="29">
        <f>SUMIFS(FastClose!$H$3:$H$20000,FastClose!$K$3:$K$20000,$A17,FastClose!$G$3:$G$20000,G$3,FastClose!$D$3:$D$20000,$A$3)</f>
        <v>0</v>
      </c>
      <c r="H17" s="29">
        <f>SUMIFS(FastClose!$H$3:$H$20000,FastClose!$K$3:$K$20000,$A17,FastClose!$G$3:$G$20000,H$3,FastClose!$D$3:$D$20000,$A$3)</f>
        <v>0</v>
      </c>
      <c r="I17" s="29">
        <f>SUMIFS(FastClose!$H$3:$H$20000,FastClose!$K$3:$K$20000,$A17,FastClose!$G$3:$G$20000,I$3,FastClose!$D$3:$D$20000,$A$3)</f>
        <v>0</v>
      </c>
      <c r="J17" s="29">
        <f>SUMIFS(FastClose!$H$3:$H$20000,FastClose!$K$3:$K$20000,$A17,FastClose!$G$3:$G$20000,J$3,FastClose!$D$3:$D$20000,$A$3)</f>
        <v>0</v>
      </c>
      <c r="K17" s="29">
        <f>SUMIFS(FastClose!$H$3:$H$20000,FastClose!$K$3:$K$20000,$A17,FastClose!$G$3:$G$20000,K$3,FastClose!$D$3:$D$20000,$A$3)</f>
        <v>0</v>
      </c>
      <c r="L17" s="29">
        <f>SUMIFS(FastClose!$H$3:$H$20000,FastClose!$K$3:$K$20000,$A17,FastClose!$G$3:$G$20000,L$3,FastClose!$D$3:$D$20000,$A$3)</f>
        <v>0</v>
      </c>
      <c r="M17" s="29">
        <f>SUMIFS(FastClose!$H$3:$H$20000,FastClose!$K$3:$K$20000,$A17,FastClose!$G$3:$G$20000,M$3,FastClose!$D$3:$D$20000,$A$3)</f>
        <v>0</v>
      </c>
      <c r="N17" s="29">
        <f>SUMIFS(FastClose!$H$3:$H$20000,FastClose!$K$3:$K$20000,$A17,FastClose!$G$3:$G$20000,N$3,FastClose!$D$3:$D$20000,$A$3)</f>
        <v>0</v>
      </c>
      <c r="O17" s="29">
        <f>SUMIFS(FastClose!$H$3:$H$20000,FastClose!$K$3:$K$20000,$A17,FastClose!$G$3:$G$20000,O$3,FastClose!$D$3:$D$20000,$A$3)</f>
        <v>1995.4499999999998</v>
      </c>
      <c r="P17" s="29">
        <f>SUMIFS(FastClose!$H$3:$H$20000,FastClose!$K$3:$K$20000,$A17,FastClose!$G$3:$G$20000,P$3,FastClose!$D$3:$D$20000,$A$3)</f>
        <v>4231.7199999999993</v>
      </c>
      <c r="Q17" s="29">
        <f>SUMIFS(FastClose!$H$3:$H$20000,FastClose!$K$3:$K$20000,$A17,FastClose!$G$3:$G$20000,Q$3,FastClose!$D$3:$D$20000,$A$3)</f>
        <v>14864.789999999994</v>
      </c>
      <c r="R17" s="29">
        <f>SUMIFS(FastClose!$H$3:$H$20000,FastClose!$K$3:$K$20000,$A17,FastClose!$G$3:$G$20000,R$3,FastClose!$D$3:$D$20000,$A$3)</f>
        <v>13912.19</v>
      </c>
      <c r="S17" s="29">
        <f>SUMIFS(FastClose!$H$3:$H$20000,FastClose!$K$3:$K$20000,$A17,FastClose!$G$3:$G$20000,S$3,FastClose!$D$3:$D$20000,$A$3)</f>
        <v>490.80000000000024</v>
      </c>
      <c r="T17" s="29">
        <f>SUMIFS(FastClose!$H$3:$H$20000,FastClose!$K$3:$K$20000,$A17,FastClose!$G$3:$G$20000,T$3,FastClose!$D$3:$D$20000,$A$3)</f>
        <v>-1682.3100000000002</v>
      </c>
      <c r="U17" s="29">
        <f>SUMIFS(FastClose!$H$3:$H$20000,FastClose!$K$3:$K$20000,$A17,FastClose!$G$3:$G$20000,U$3,FastClose!$D$3:$D$20000,$A$3)</f>
        <v>-2156.1400000000012</v>
      </c>
      <c r="V17" s="29">
        <f>SUMIFS(FastClose!$H$3:$H$20000,FastClose!$K$3:$K$20000,$A17,FastClose!$G$3:$G$20000,V$3,FastClose!$D$3:$D$20000,$A$3)</f>
        <v>1814.87</v>
      </c>
      <c r="W17" s="29">
        <f>SUMIFS(FastClose!$H$3:$H$20000,FastClose!$K$3:$K$20000,$A17,FastClose!$G$3:$G$20000,W$3,FastClose!$D$3:$D$20000,$A$3)</f>
        <v>1712.5899999999997</v>
      </c>
      <c r="X17" s="29">
        <f>SUMIFS(FastClose!$H$3:$H$20000,FastClose!$K$3:$K$20000,$A17,FastClose!$G$3:$G$20000,X$3,FastClose!$D$3:$D$20000,$A$3)</f>
        <v>2331.04</v>
      </c>
      <c r="Y17" s="29">
        <f>SUMIFS(FastClose!$H$3:$H$20000,FastClose!$K$3:$K$20000,$A17,FastClose!$G$3:$G$20000,Y$3,FastClose!$D$3:$D$20000,$A$3)</f>
        <v>1047.4000000000001</v>
      </c>
      <c r="Z17" s="30">
        <f>SUMIFS(FastClose!$H$3:$H$20000,FastClose!$K$3:$K$20000,$A17,FastClose!$G$3:$G$20000,Z$3,FastClose!$D$3:$D$20000,$A$3)</f>
        <v>14888.23</v>
      </c>
      <c r="AB17" s="35" t="s">
        <v>135</v>
      </c>
      <c r="AC17" s="46">
        <f>SUMIFS(BISDATA!$L$3:$L$20000,BISDATA!$A$3:$A$20000,$AB17,BISDATA!$M$3:$M$20000,AC$4,BISDATA!$I$3:$I$20000,$AB$3)</f>
        <v>0</v>
      </c>
      <c r="AD17" s="29">
        <f>SUMIFS(BISDATA!$L$3:$L$20000,BISDATA!$A$3:$A$20000,$AB17,BISDATA!$M$3:$M$20000,AD$4,BISDATA!$I$3:$I$20000,$AB$3)</f>
        <v>0</v>
      </c>
      <c r="AE17" s="29">
        <f>SUMIFS(BISDATA!$L$3:$L$20000,BISDATA!$A$3:$A$20000,$AB17,BISDATA!$M$3:$M$20000,AE$4,BISDATA!$I$3:$I$20000,$AB$3)</f>
        <v>0</v>
      </c>
      <c r="AF17" s="29">
        <f>SUMIFS(BISDATA!$L$3:$L$20000,BISDATA!$A$3:$A$20000,$AB17,BISDATA!$M$3:$M$20000,AF$4,BISDATA!$I$3:$I$20000,$AB$3)</f>
        <v>0</v>
      </c>
      <c r="AG17" s="29">
        <f>SUMIFS(BISDATA!$L$3:$L$20000,BISDATA!$A$3:$A$20000,$AB17,BISDATA!$M$3:$M$20000,AG$4,BISDATA!$I$3:$I$20000,$AB$3)</f>
        <v>0</v>
      </c>
      <c r="AH17" s="29">
        <f>SUMIFS(BISDATA!$L$3:$L$20000,BISDATA!$A$3:$A$20000,$AB17,BISDATA!$M$3:$M$20000,AH$4,BISDATA!$I$3:$I$20000,$AB$3)</f>
        <v>0</v>
      </c>
      <c r="AI17" s="29">
        <f>SUMIFS(BISDATA!$L$3:$L$20000,BISDATA!$A$3:$A$20000,$AB17,BISDATA!$M$3:$M$20000,AI$4,BISDATA!$I$3:$I$20000,$AB$3)</f>
        <v>0</v>
      </c>
      <c r="AJ17" s="29">
        <f>SUMIFS(BISDATA!$L$3:$L$20000,BISDATA!$A$3:$A$20000,$AB17,BISDATA!$M$3:$M$20000,AJ$4,BISDATA!$I$3:$I$20000,$AB$3)</f>
        <v>0</v>
      </c>
      <c r="AK17" s="29">
        <f>SUMIFS(BISDATA!$L$3:$L$20000,BISDATA!$A$3:$A$20000,$AB17,BISDATA!$M$3:$M$20000,AK$4,BISDATA!$I$3:$I$20000,$AB$3)</f>
        <v>0</v>
      </c>
      <c r="AL17" s="29">
        <f>SUMIFS(BISDATA!$L$3:$L$20000,BISDATA!$A$3:$A$20000,$AB17,BISDATA!$M$3:$M$20000,AL$4,BISDATA!$I$3:$I$20000,$AB$3)</f>
        <v>0</v>
      </c>
      <c r="AM17" s="29">
        <f>SUMIFS(BISDATA!$L$3:$L$20000,BISDATA!$A$3:$A$20000,$AB17,BISDATA!$M$3:$M$20000,AM$4,BISDATA!$I$3:$I$20000,$AB$3)</f>
        <v>0</v>
      </c>
      <c r="AN17" s="29">
        <f>SUMIFS(BISDATA!$L$3:$L$20000,BISDATA!$A$3:$A$20000,$AB17,BISDATA!$M$3:$M$20000,AN$4,BISDATA!$I$3:$I$20000,$AB$3)</f>
        <v>0</v>
      </c>
      <c r="AO17" s="29">
        <f>SUMIFS(BISDATA!$L$3:$L$20000,BISDATA!$A$3:$A$20000,$AB17,BISDATA!$M$3:$M$20000,AO$4,BISDATA!$I$3:$I$20000,$AB$3)</f>
        <v>0</v>
      </c>
      <c r="AP17" s="29">
        <f>SUMIFS(BISDATA!$L$3:$L$20000,BISDATA!$A$3:$A$20000,$AB17,BISDATA!$M$3:$M$20000,AP$4,BISDATA!$I$3:$I$20000,$AB$3)</f>
        <v>1995.45</v>
      </c>
      <c r="AQ17" s="29">
        <f>SUMIFS(BISDATA!$L$3:$L$20000,BISDATA!$A$3:$A$20000,$AB17,BISDATA!$M$3:$M$20000,AQ$4,BISDATA!$I$3:$I$20000,$AB$3)</f>
        <v>4231.72</v>
      </c>
      <c r="AR17" s="29">
        <f>SUMIFS(BISDATA!$L$3:$L$20000,BISDATA!$A$3:$A$20000,$AB17,BISDATA!$M$3:$M$20000,AR$4,BISDATA!$I$3:$I$20000,$AB$3)</f>
        <v>14864.78999999999</v>
      </c>
      <c r="AS17" s="29">
        <f>SUMIFS(BISDATA!$L$3:$L$20000,BISDATA!$A$3:$A$20000,$AB17,BISDATA!$M$3:$M$20000,AS$4,BISDATA!$I$3:$I$20000,$AB$3)</f>
        <v>13912.190000000002</v>
      </c>
      <c r="AT17" s="29">
        <f>SUMIFS(BISDATA!$L$3:$L$20000,BISDATA!$A$3:$A$20000,$AB17,BISDATA!$M$3:$M$20000,AT$4,BISDATA!$I$3:$I$20000,$AB$3)</f>
        <v>490.80000000000007</v>
      </c>
      <c r="AU17" s="29">
        <f>SUMIFS(BISDATA!$L$3:$L$20000,BISDATA!$A$3:$A$20000,$AB17,BISDATA!$M$3:$M$20000,AU$4,BISDATA!$I$3:$I$20000,$AB$3)</f>
        <v>-1704.4499999999996</v>
      </c>
      <c r="AV17" s="29">
        <f>SUMIFS(BISDATA!$L$3:$L$20000,BISDATA!$A$3:$A$20000,$AB17,BISDATA!$M$3:$M$20000,AV$4,BISDATA!$I$3:$I$20000,$AB$3)</f>
        <v>-2156.14</v>
      </c>
      <c r="AW17" s="29">
        <f>SUMIFS(BISDATA!$L$3:$L$20000,BISDATA!$A$3:$A$20000,$AB17,BISDATA!$M$3:$M$20000,AW$4,BISDATA!$I$3:$I$20000,$AB$3)</f>
        <v>1814.87</v>
      </c>
      <c r="AX17" s="29">
        <f>SUMIFS(BISDATA!$L$3:$L$20000,BISDATA!$A$3:$A$20000,$AB17,BISDATA!$M$3:$M$20000,AX$4,BISDATA!$I$3:$I$20000,$AB$3)</f>
        <v>1712.59</v>
      </c>
      <c r="AY17" s="29">
        <f>SUMIFS(BISDATA!$L$3:$L$20000,BISDATA!$A$3:$A$20000,$AB17,BISDATA!$M$3:$M$20000,AY$4,BISDATA!$I$3:$I$20000,$AB$3)</f>
        <v>2331.0400000000004</v>
      </c>
      <c r="AZ17" s="29">
        <f>SUMIFS(BISDATA!$L$3:$L$20000,BISDATA!$A$3:$A$20000,$AB17,BISDATA!$M$3:$M$20000,AZ$4,BISDATA!$I$3:$I$20000,$AB$3)</f>
        <v>1047.3999999999999</v>
      </c>
      <c r="BA17" s="30">
        <f>SUMIFS(BISDATA!$L$3:$L$20000,BISDATA!$A$3:$A$20000,$AB17,BISDATA!$M$3:$M$20000,BA$4,BISDATA!$I$3:$I$20000,$AB$3)</f>
        <v>14888.23</v>
      </c>
      <c r="BB17" s="58"/>
      <c r="BC17" s="35" t="s">
        <v>135</v>
      </c>
      <c r="BD17" s="46">
        <f t="shared" si="3"/>
        <v>0</v>
      </c>
      <c r="BE17" s="29">
        <f t="shared" si="1"/>
        <v>0</v>
      </c>
      <c r="BF17" s="29">
        <f t="shared" si="1"/>
        <v>0</v>
      </c>
      <c r="BG17" s="29">
        <f t="shared" si="1"/>
        <v>0</v>
      </c>
      <c r="BH17" s="29">
        <f t="shared" si="1"/>
        <v>0</v>
      </c>
      <c r="BI17" s="29">
        <f t="shared" si="1"/>
        <v>0</v>
      </c>
      <c r="BJ17" s="29">
        <f t="shared" si="1"/>
        <v>0</v>
      </c>
      <c r="BK17" s="29">
        <f t="shared" si="1"/>
        <v>0</v>
      </c>
      <c r="BL17" s="29">
        <f t="shared" si="1"/>
        <v>0</v>
      </c>
      <c r="BM17" s="29">
        <f t="shared" si="1"/>
        <v>0</v>
      </c>
      <c r="BN17" s="29">
        <f t="shared" si="1"/>
        <v>0</v>
      </c>
      <c r="BO17" s="29">
        <f t="shared" si="1"/>
        <v>0</v>
      </c>
      <c r="BP17" s="29">
        <f t="shared" si="1"/>
        <v>0</v>
      </c>
      <c r="BQ17" s="29">
        <f t="shared" si="1"/>
        <v>0</v>
      </c>
      <c r="BR17" s="29">
        <f t="shared" si="1"/>
        <v>0</v>
      </c>
      <c r="BS17" s="29">
        <f t="shared" si="1"/>
        <v>0</v>
      </c>
      <c r="BT17" s="29">
        <f t="shared" si="1"/>
        <v>0</v>
      </c>
      <c r="BU17" s="29">
        <f t="shared" si="2"/>
        <v>0</v>
      </c>
      <c r="BV17" s="29">
        <f t="shared" si="2"/>
        <v>-22.139999999999418</v>
      </c>
      <c r="BW17" s="29">
        <f t="shared" si="2"/>
        <v>0</v>
      </c>
      <c r="BX17" s="29">
        <f t="shared" si="2"/>
        <v>0</v>
      </c>
      <c r="BY17" s="29">
        <f t="shared" si="2"/>
        <v>0</v>
      </c>
      <c r="BZ17" s="29">
        <f t="shared" si="2"/>
        <v>0</v>
      </c>
      <c r="CA17" s="29">
        <f t="shared" si="2"/>
        <v>0</v>
      </c>
      <c r="CB17" s="30">
        <f t="shared" si="2"/>
        <v>0</v>
      </c>
    </row>
    <row r="18" spans="1:80" x14ac:dyDescent="0.25">
      <c r="A18" s="35" t="s">
        <v>163</v>
      </c>
      <c r="B18" s="46">
        <f>SUMIFS(FastClose!$H$3:$H$20000,FastClose!$K$3:$K$20000,$A18,FastClose!$G$3:$G$20000,B$3,FastClose!$D$3:$D$20000,$A$3)</f>
        <v>0</v>
      </c>
      <c r="C18" s="29">
        <f>SUMIFS(FastClose!$H$3:$H$20000,FastClose!$K$3:$K$20000,$A18,FastClose!$G$3:$G$20000,C$3,FastClose!$D$3:$D$20000,$A$3)</f>
        <v>0</v>
      </c>
      <c r="D18" s="29">
        <f>SUMIFS(FastClose!$H$3:$H$20000,FastClose!$K$3:$K$20000,$A18,FastClose!$G$3:$G$20000,D$3,FastClose!$D$3:$D$20000,$A$3)</f>
        <v>0</v>
      </c>
      <c r="E18" s="29">
        <f>SUMIFS(FastClose!$H$3:$H$20000,FastClose!$K$3:$K$20000,$A18,FastClose!$G$3:$G$20000,E$3,FastClose!$D$3:$D$20000,$A$3)</f>
        <v>0</v>
      </c>
      <c r="F18" s="29">
        <f>SUMIFS(FastClose!$H$3:$H$20000,FastClose!$K$3:$K$20000,$A18,FastClose!$G$3:$G$20000,F$3,FastClose!$D$3:$D$20000,$A$3)</f>
        <v>0</v>
      </c>
      <c r="G18" s="29">
        <f>SUMIFS(FastClose!$H$3:$H$20000,FastClose!$K$3:$K$20000,$A18,FastClose!$G$3:$G$20000,G$3,FastClose!$D$3:$D$20000,$A$3)</f>
        <v>0</v>
      </c>
      <c r="H18" s="29">
        <f>SUMIFS(FastClose!$H$3:$H$20000,FastClose!$K$3:$K$20000,$A18,FastClose!$G$3:$G$20000,H$3,FastClose!$D$3:$D$20000,$A$3)</f>
        <v>0</v>
      </c>
      <c r="I18" s="29">
        <f>SUMIFS(FastClose!$H$3:$H$20000,FastClose!$K$3:$K$20000,$A18,FastClose!$G$3:$G$20000,I$3,FastClose!$D$3:$D$20000,$A$3)</f>
        <v>0</v>
      </c>
      <c r="J18" s="29">
        <f>SUMIFS(FastClose!$H$3:$H$20000,FastClose!$K$3:$K$20000,$A18,FastClose!$G$3:$G$20000,J$3,FastClose!$D$3:$D$20000,$A$3)</f>
        <v>0</v>
      </c>
      <c r="K18" s="29">
        <f>SUMIFS(FastClose!$H$3:$H$20000,FastClose!$K$3:$K$20000,$A18,FastClose!$G$3:$G$20000,K$3,FastClose!$D$3:$D$20000,$A$3)</f>
        <v>0</v>
      </c>
      <c r="L18" s="29">
        <f>SUMIFS(FastClose!$H$3:$H$20000,FastClose!$K$3:$K$20000,$A18,FastClose!$G$3:$G$20000,L$3,FastClose!$D$3:$D$20000,$A$3)</f>
        <v>0</v>
      </c>
      <c r="M18" s="29">
        <f>SUMIFS(FastClose!$H$3:$H$20000,FastClose!$K$3:$K$20000,$A18,FastClose!$G$3:$G$20000,M$3,FastClose!$D$3:$D$20000,$A$3)</f>
        <v>0</v>
      </c>
      <c r="N18" s="29">
        <f>SUMIFS(FastClose!$H$3:$H$20000,FastClose!$K$3:$K$20000,$A18,FastClose!$G$3:$G$20000,N$3,FastClose!$D$3:$D$20000,$A$3)</f>
        <v>0</v>
      </c>
      <c r="O18" s="29">
        <f>SUMIFS(FastClose!$H$3:$H$20000,FastClose!$K$3:$K$20000,$A18,FastClose!$G$3:$G$20000,O$3,FastClose!$D$3:$D$20000,$A$3)</f>
        <v>0</v>
      </c>
      <c r="P18" s="29">
        <f>SUMIFS(FastClose!$H$3:$H$20000,FastClose!$K$3:$K$20000,$A18,FastClose!$G$3:$G$20000,P$3,FastClose!$D$3:$D$20000,$A$3)</f>
        <v>0</v>
      </c>
      <c r="Q18" s="29">
        <f>SUMIFS(FastClose!$H$3:$H$20000,FastClose!$K$3:$K$20000,$A18,FastClose!$G$3:$G$20000,Q$3,FastClose!$D$3:$D$20000,$A$3)</f>
        <v>0</v>
      </c>
      <c r="R18" s="29">
        <f>SUMIFS(FastClose!$H$3:$H$20000,FastClose!$K$3:$K$20000,$A18,FastClose!$G$3:$G$20000,R$3,FastClose!$D$3:$D$20000,$A$3)</f>
        <v>0</v>
      </c>
      <c r="S18" s="29">
        <f>SUMIFS(FastClose!$H$3:$H$20000,FastClose!$K$3:$K$20000,$A18,FastClose!$G$3:$G$20000,S$3,FastClose!$D$3:$D$20000,$A$3)</f>
        <v>0</v>
      </c>
      <c r="T18" s="29">
        <f>SUMIFS(FastClose!$H$3:$H$20000,FastClose!$K$3:$K$20000,$A18,FastClose!$G$3:$G$20000,T$3,FastClose!$D$3:$D$20000,$A$3)</f>
        <v>0</v>
      </c>
      <c r="U18" s="29">
        <f>SUMIFS(FastClose!$H$3:$H$20000,FastClose!$K$3:$K$20000,$A18,FastClose!$G$3:$G$20000,U$3,FastClose!$D$3:$D$20000,$A$3)</f>
        <v>0</v>
      </c>
      <c r="V18" s="29">
        <f>SUMIFS(FastClose!$H$3:$H$20000,FastClose!$K$3:$K$20000,$A18,FastClose!$G$3:$G$20000,V$3,FastClose!$D$3:$D$20000,$A$3)</f>
        <v>0</v>
      </c>
      <c r="W18" s="29">
        <f>SUMIFS(FastClose!$H$3:$H$20000,FastClose!$K$3:$K$20000,$A18,FastClose!$G$3:$G$20000,W$3,FastClose!$D$3:$D$20000,$A$3)</f>
        <v>0</v>
      </c>
      <c r="X18" s="29">
        <f>SUMIFS(FastClose!$H$3:$H$20000,FastClose!$K$3:$K$20000,$A18,FastClose!$G$3:$G$20000,X$3,FastClose!$D$3:$D$20000,$A$3)</f>
        <v>0</v>
      </c>
      <c r="Y18" s="29">
        <f>SUMIFS(FastClose!$H$3:$H$20000,FastClose!$K$3:$K$20000,$A18,FastClose!$G$3:$G$20000,Y$3,FastClose!$D$3:$D$20000,$A$3)</f>
        <v>0</v>
      </c>
      <c r="Z18" s="30">
        <f>SUMIFS(FastClose!$H$3:$H$20000,FastClose!$K$3:$K$20000,$A18,FastClose!$G$3:$G$20000,Z$3,FastClose!$D$3:$D$20000,$A$3)</f>
        <v>-1636.74</v>
      </c>
      <c r="AB18" s="35" t="s">
        <v>163</v>
      </c>
      <c r="AC18" s="46">
        <f>SUMIFS(BISDATA!$L$3:$L$20000,BISDATA!$A$3:$A$20000,$AB18,BISDATA!$M$3:$M$20000,AC$4,BISDATA!$I$3:$I$20000,$AB$3)</f>
        <v>0</v>
      </c>
      <c r="AD18" s="29">
        <f>SUMIFS(BISDATA!$L$3:$L$20000,BISDATA!$A$3:$A$20000,$AB18,BISDATA!$M$3:$M$20000,AD$4,BISDATA!$I$3:$I$20000,$AB$3)</f>
        <v>0</v>
      </c>
      <c r="AE18" s="29">
        <f>SUMIFS(BISDATA!$L$3:$L$20000,BISDATA!$A$3:$A$20000,$AB18,BISDATA!$M$3:$M$20000,AE$4,BISDATA!$I$3:$I$20000,$AB$3)</f>
        <v>0</v>
      </c>
      <c r="AF18" s="29">
        <f>SUMIFS(BISDATA!$L$3:$L$20000,BISDATA!$A$3:$A$20000,$AB18,BISDATA!$M$3:$M$20000,AF$4,BISDATA!$I$3:$I$20000,$AB$3)</f>
        <v>0</v>
      </c>
      <c r="AG18" s="29">
        <f>SUMIFS(BISDATA!$L$3:$L$20000,BISDATA!$A$3:$A$20000,$AB18,BISDATA!$M$3:$M$20000,AG$4,BISDATA!$I$3:$I$20000,$AB$3)</f>
        <v>0</v>
      </c>
      <c r="AH18" s="29">
        <f>SUMIFS(BISDATA!$L$3:$L$20000,BISDATA!$A$3:$A$20000,$AB18,BISDATA!$M$3:$M$20000,AH$4,BISDATA!$I$3:$I$20000,$AB$3)</f>
        <v>0</v>
      </c>
      <c r="AI18" s="29">
        <f>SUMIFS(BISDATA!$L$3:$L$20000,BISDATA!$A$3:$A$20000,$AB18,BISDATA!$M$3:$M$20000,AI$4,BISDATA!$I$3:$I$20000,$AB$3)</f>
        <v>0</v>
      </c>
      <c r="AJ18" s="29">
        <f>SUMIFS(BISDATA!$L$3:$L$20000,BISDATA!$A$3:$A$20000,$AB18,BISDATA!$M$3:$M$20000,AJ$4,BISDATA!$I$3:$I$20000,$AB$3)</f>
        <v>0</v>
      </c>
      <c r="AK18" s="29">
        <f>SUMIFS(BISDATA!$L$3:$L$20000,BISDATA!$A$3:$A$20000,$AB18,BISDATA!$M$3:$M$20000,AK$4,BISDATA!$I$3:$I$20000,$AB$3)</f>
        <v>0</v>
      </c>
      <c r="AL18" s="29">
        <f>SUMIFS(BISDATA!$L$3:$L$20000,BISDATA!$A$3:$A$20000,$AB18,BISDATA!$M$3:$M$20000,AL$4,BISDATA!$I$3:$I$20000,$AB$3)</f>
        <v>0</v>
      </c>
      <c r="AM18" s="29">
        <f>SUMIFS(BISDATA!$L$3:$L$20000,BISDATA!$A$3:$A$20000,$AB18,BISDATA!$M$3:$M$20000,AM$4,BISDATA!$I$3:$I$20000,$AB$3)</f>
        <v>0</v>
      </c>
      <c r="AN18" s="29">
        <f>SUMIFS(BISDATA!$L$3:$L$20000,BISDATA!$A$3:$A$20000,$AB18,BISDATA!$M$3:$M$20000,AN$4,BISDATA!$I$3:$I$20000,$AB$3)</f>
        <v>0</v>
      </c>
      <c r="AO18" s="29">
        <f>SUMIFS(BISDATA!$L$3:$L$20000,BISDATA!$A$3:$A$20000,$AB18,BISDATA!$M$3:$M$20000,AO$4,BISDATA!$I$3:$I$20000,$AB$3)</f>
        <v>0</v>
      </c>
      <c r="AP18" s="29">
        <f>SUMIFS(BISDATA!$L$3:$L$20000,BISDATA!$A$3:$A$20000,$AB18,BISDATA!$M$3:$M$20000,AP$4,BISDATA!$I$3:$I$20000,$AB$3)</f>
        <v>0</v>
      </c>
      <c r="AQ18" s="29">
        <f>SUMIFS(BISDATA!$L$3:$L$20000,BISDATA!$A$3:$A$20000,$AB18,BISDATA!$M$3:$M$20000,AQ$4,BISDATA!$I$3:$I$20000,$AB$3)</f>
        <v>0</v>
      </c>
      <c r="AR18" s="29">
        <f>SUMIFS(BISDATA!$L$3:$L$20000,BISDATA!$A$3:$A$20000,$AB18,BISDATA!$M$3:$M$20000,AR$4,BISDATA!$I$3:$I$20000,$AB$3)</f>
        <v>0</v>
      </c>
      <c r="AS18" s="29">
        <f>SUMIFS(BISDATA!$L$3:$L$20000,BISDATA!$A$3:$A$20000,$AB18,BISDATA!$M$3:$M$20000,AS$4,BISDATA!$I$3:$I$20000,$AB$3)</f>
        <v>0</v>
      </c>
      <c r="AT18" s="29">
        <f>SUMIFS(BISDATA!$L$3:$L$20000,BISDATA!$A$3:$A$20000,$AB18,BISDATA!$M$3:$M$20000,AT$4,BISDATA!$I$3:$I$20000,$AB$3)</f>
        <v>0</v>
      </c>
      <c r="AU18" s="29">
        <f>SUMIFS(BISDATA!$L$3:$L$20000,BISDATA!$A$3:$A$20000,$AB18,BISDATA!$M$3:$M$20000,AU$4,BISDATA!$I$3:$I$20000,$AB$3)</f>
        <v>0</v>
      </c>
      <c r="AV18" s="29">
        <f>SUMIFS(BISDATA!$L$3:$L$20000,BISDATA!$A$3:$A$20000,$AB18,BISDATA!$M$3:$M$20000,AV$4,BISDATA!$I$3:$I$20000,$AB$3)</f>
        <v>0</v>
      </c>
      <c r="AW18" s="29">
        <f>SUMIFS(BISDATA!$L$3:$L$20000,BISDATA!$A$3:$A$20000,$AB18,BISDATA!$M$3:$M$20000,AW$4,BISDATA!$I$3:$I$20000,$AB$3)</f>
        <v>0</v>
      </c>
      <c r="AX18" s="29">
        <f>SUMIFS(BISDATA!$L$3:$L$20000,BISDATA!$A$3:$A$20000,$AB18,BISDATA!$M$3:$M$20000,AX$4,BISDATA!$I$3:$I$20000,$AB$3)</f>
        <v>0</v>
      </c>
      <c r="AY18" s="29">
        <f>SUMIFS(BISDATA!$L$3:$L$20000,BISDATA!$A$3:$A$20000,$AB18,BISDATA!$M$3:$M$20000,AY$4,BISDATA!$I$3:$I$20000,$AB$3)</f>
        <v>0</v>
      </c>
      <c r="AZ18" s="29">
        <f>SUMIFS(BISDATA!$L$3:$L$20000,BISDATA!$A$3:$A$20000,$AB18,BISDATA!$M$3:$M$20000,AZ$4,BISDATA!$I$3:$I$20000,$AB$3)</f>
        <v>0</v>
      </c>
      <c r="BA18" s="30">
        <f>SUMIFS(BISDATA!$L$3:$L$20000,BISDATA!$A$3:$A$20000,$AB18,BISDATA!$M$3:$M$20000,BA$4,BISDATA!$I$3:$I$20000,$AB$3)</f>
        <v>-1636.74</v>
      </c>
      <c r="BB18" s="58"/>
      <c r="BC18" s="35" t="s">
        <v>163</v>
      </c>
      <c r="BD18" s="46">
        <f t="shared" si="3"/>
        <v>0</v>
      </c>
      <c r="BE18" s="29">
        <f t="shared" si="1"/>
        <v>0</v>
      </c>
      <c r="BF18" s="29">
        <f t="shared" si="1"/>
        <v>0</v>
      </c>
      <c r="BG18" s="29">
        <f t="shared" si="1"/>
        <v>0</v>
      </c>
      <c r="BH18" s="29">
        <f t="shared" si="1"/>
        <v>0</v>
      </c>
      <c r="BI18" s="29">
        <f t="shared" si="1"/>
        <v>0</v>
      </c>
      <c r="BJ18" s="29">
        <f t="shared" si="1"/>
        <v>0</v>
      </c>
      <c r="BK18" s="29">
        <f t="shared" si="1"/>
        <v>0</v>
      </c>
      <c r="BL18" s="29">
        <f t="shared" si="1"/>
        <v>0</v>
      </c>
      <c r="BM18" s="29">
        <f t="shared" si="1"/>
        <v>0</v>
      </c>
      <c r="BN18" s="29">
        <f t="shared" si="1"/>
        <v>0</v>
      </c>
      <c r="BO18" s="29">
        <f t="shared" si="1"/>
        <v>0</v>
      </c>
      <c r="BP18" s="29">
        <f t="shared" si="1"/>
        <v>0</v>
      </c>
      <c r="BQ18" s="29">
        <f t="shared" si="1"/>
        <v>0</v>
      </c>
      <c r="BR18" s="29">
        <f t="shared" si="1"/>
        <v>0</v>
      </c>
      <c r="BS18" s="29">
        <f t="shared" si="1"/>
        <v>0</v>
      </c>
      <c r="BT18" s="29">
        <f t="shared" si="1"/>
        <v>0</v>
      </c>
      <c r="BU18" s="29">
        <f t="shared" si="2"/>
        <v>0</v>
      </c>
      <c r="BV18" s="29">
        <f t="shared" si="2"/>
        <v>0</v>
      </c>
      <c r="BW18" s="29">
        <f t="shared" si="2"/>
        <v>0</v>
      </c>
      <c r="BX18" s="29">
        <f t="shared" si="2"/>
        <v>0</v>
      </c>
      <c r="BY18" s="29">
        <f t="shared" si="2"/>
        <v>0</v>
      </c>
      <c r="BZ18" s="29">
        <f t="shared" si="2"/>
        <v>0</v>
      </c>
      <c r="CA18" s="29">
        <f t="shared" si="2"/>
        <v>0</v>
      </c>
      <c r="CB18" s="30">
        <f t="shared" si="2"/>
        <v>0</v>
      </c>
    </row>
    <row r="19" spans="1:80" x14ac:dyDescent="0.25">
      <c r="A19" s="35" t="s">
        <v>168</v>
      </c>
      <c r="B19" s="46">
        <f>SUMIFS(FastClose!$H$3:$H$20000,FastClose!$K$3:$K$20000,$A19,FastClose!$G$3:$G$20000,B$3,FastClose!$D$3:$D$20000,$A$3)</f>
        <v>0</v>
      </c>
      <c r="C19" s="29">
        <f>SUMIFS(FastClose!$H$3:$H$20000,FastClose!$K$3:$K$20000,$A19,FastClose!$G$3:$G$20000,C$3,FastClose!$D$3:$D$20000,$A$3)</f>
        <v>0</v>
      </c>
      <c r="D19" s="29">
        <f>SUMIFS(FastClose!$H$3:$H$20000,FastClose!$K$3:$K$20000,$A19,FastClose!$G$3:$G$20000,D$3,FastClose!$D$3:$D$20000,$A$3)</f>
        <v>0</v>
      </c>
      <c r="E19" s="29">
        <f>SUMIFS(FastClose!$H$3:$H$20000,FastClose!$K$3:$K$20000,$A19,FastClose!$G$3:$G$20000,E$3,FastClose!$D$3:$D$20000,$A$3)</f>
        <v>0</v>
      </c>
      <c r="F19" s="29">
        <f>SUMIFS(FastClose!$H$3:$H$20000,FastClose!$K$3:$K$20000,$A19,FastClose!$G$3:$G$20000,F$3,FastClose!$D$3:$D$20000,$A$3)</f>
        <v>0</v>
      </c>
      <c r="G19" s="29">
        <f>SUMIFS(FastClose!$H$3:$H$20000,FastClose!$K$3:$K$20000,$A19,FastClose!$G$3:$G$20000,G$3,FastClose!$D$3:$D$20000,$A$3)</f>
        <v>0</v>
      </c>
      <c r="H19" s="29">
        <f>SUMIFS(FastClose!$H$3:$H$20000,FastClose!$K$3:$K$20000,$A19,FastClose!$G$3:$G$20000,H$3,FastClose!$D$3:$D$20000,$A$3)</f>
        <v>0</v>
      </c>
      <c r="I19" s="29">
        <f>SUMIFS(FastClose!$H$3:$H$20000,FastClose!$K$3:$K$20000,$A19,FastClose!$G$3:$G$20000,I$3,FastClose!$D$3:$D$20000,$A$3)</f>
        <v>0</v>
      </c>
      <c r="J19" s="29">
        <f>SUMIFS(FastClose!$H$3:$H$20000,FastClose!$K$3:$K$20000,$A19,FastClose!$G$3:$G$20000,J$3,FastClose!$D$3:$D$20000,$A$3)</f>
        <v>0</v>
      </c>
      <c r="K19" s="29">
        <f>SUMIFS(FastClose!$H$3:$H$20000,FastClose!$K$3:$K$20000,$A19,FastClose!$G$3:$G$20000,K$3,FastClose!$D$3:$D$20000,$A$3)</f>
        <v>0</v>
      </c>
      <c r="L19" s="29">
        <f>SUMIFS(FastClose!$H$3:$H$20000,FastClose!$K$3:$K$20000,$A19,FastClose!$G$3:$G$20000,L$3,FastClose!$D$3:$D$20000,$A$3)</f>
        <v>0</v>
      </c>
      <c r="M19" s="29">
        <f>SUMIFS(FastClose!$H$3:$H$20000,FastClose!$K$3:$K$20000,$A19,FastClose!$G$3:$G$20000,M$3,FastClose!$D$3:$D$20000,$A$3)</f>
        <v>0</v>
      </c>
      <c r="N19" s="29">
        <f>SUMIFS(FastClose!$H$3:$H$20000,FastClose!$K$3:$K$20000,$A19,FastClose!$G$3:$G$20000,N$3,FastClose!$D$3:$D$20000,$A$3)</f>
        <v>0</v>
      </c>
      <c r="O19" s="29">
        <f>SUMIFS(FastClose!$H$3:$H$20000,FastClose!$K$3:$K$20000,$A19,FastClose!$G$3:$G$20000,O$3,FastClose!$D$3:$D$20000,$A$3)</f>
        <v>0</v>
      </c>
      <c r="P19" s="29">
        <f>SUMIFS(FastClose!$H$3:$H$20000,FastClose!$K$3:$K$20000,$A19,FastClose!$G$3:$G$20000,P$3,FastClose!$D$3:$D$20000,$A$3)</f>
        <v>0</v>
      </c>
      <c r="Q19" s="29">
        <f>SUMIFS(FastClose!$H$3:$H$20000,FastClose!$K$3:$K$20000,$A19,FastClose!$G$3:$G$20000,Q$3,FastClose!$D$3:$D$20000,$A$3)</f>
        <v>0</v>
      </c>
      <c r="R19" s="29">
        <f>SUMIFS(FastClose!$H$3:$H$20000,FastClose!$K$3:$K$20000,$A19,FastClose!$G$3:$G$20000,R$3,FastClose!$D$3:$D$20000,$A$3)</f>
        <v>0</v>
      </c>
      <c r="S19" s="29">
        <f>SUMIFS(FastClose!$H$3:$H$20000,FastClose!$K$3:$K$20000,$A19,FastClose!$G$3:$G$20000,S$3,FastClose!$D$3:$D$20000,$A$3)</f>
        <v>0</v>
      </c>
      <c r="T19" s="29">
        <f>SUMIFS(FastClose!$H$3:$H$20000,FastClose!$K$3:$K$20000,$A19,FastClose!$G$3:$G$20000,T$3,FastClose!$D$3:$D$20000,$A$3)</f>
        <v>0</v>
      </c>
      <c r="U19" s="29">
        <f>SUMIFS(FastClose!$H$3:$H$20000,FastClose!$K$3:$K$20000,$A19,FastClose!$G$3:$G$20000,U$3,FastClose!$D$3:$D$20000,$A$3)</f>
        <v>0</v>
      </c>
      <c r="V19" s="29">
        <f>SUMIFS(FastClose!$H$3:$H$20000,FastClose!$K$3:$K$20000,$A19,FastClose!$G$3:$G$20000,V$3,FastClose!$D$3:$D$20000,$A$3)</f>
        <v>0</v>
      </c>
      <c r="W19" s="29">
        <f>SUMIFS(FastClose!$H$3:$H$20000,FastClose!$K$3:$K$20000,$A19,FastClose!$G$3:$G$20000,W$3,FastClose!$D$3:$D$20000,$A$3)</f>
        <v>0</v>
      </c>
      <c r="X19" s="29">
        <f>SUMIFS(FastClose!$H$3:$H$20000,FastClose!$K$3:$K$20000,$A19,FastClose!$G$3:$G$20000,X$3,FastClose!$D$3:$D$20000,$A$3)</f>
        <v>0</v>
      </c>
      <c r="Y19" s="29">
        <f>SUMIFS(FastClose!$H$3:$H$20000,FastClose!$K$3:$K$20000,$A19,FastClose!$G$3:$G$20000,Y$3,FastClose!$D$3:$D$20000,$A$3)</f>
        <v>0</v>
      </c>
      <c r="Z19" s="30">
        <f>SUMIFS(FastClose!$H$3:$H$20000,FastClose!$K$3:$K$20000,$A19,FastClose!$G$3:$G$20000,Z$3,FastClose!$D$3:$D$20000,$A$3)</f>
        <v>-369.41</v>
      </c>
      <c r="AB19" s="35" t="s">
        <v>168</v>
      </c>
      <c r="AC19" s="46">
        <f>SUMIFS(BISDATA!$L$3:$L$20000,BISDATA!$A$3:$A$20000,$AB19,BISDATA!$M$3:$M$20000,AC$4,BISDATA!$I$3:$I$20000,$AB$3)</f>
        <v>0</v>
      </c>
      <c r="AD19" s="29">
        <f>SUMIFS(BISDATA!$L$3:$L$20000,BISDATA!$A$3:$A$20000,$AB19,BISDATA!$M$3:$M$20000,AD$4,BISDATA!$I$3:$I$20000,$AB$3)</f>
        <v>0</v>
      </c>
      <c r="AE19" s="29">
        <f>SUMIFS(BISDATA!$L$3:$L$20000,BISDATA!$A$3:$A$20000,$AB19,BISDATA!$M$3:$M$20000,AE$4,BISDATA!$I$3:$I$20000,$AB$3)</f>
        <v>0</v>
      </c>
      <c r="AF19" s="29">
        <f>SUMIFS(BISDATA!$L$3:$L$20000,BISDATA!$A$3:$A$20000,$AB19,BISDATA!$M$3:$M$20000,AF$4,BISDATA!$I$3:$I$20000,$AB$3)</f>
        <v>0</v>
      </c>
      <c r="AG19" s="29">
        <f>SUMIFS(BISDATA!$L$3:$L$20000,BISDATA!$A$3:$A$20000,$AB19,BISDATA!$M$3:$M$20000,AG$4,BISDATA!$I$3:$I$20000,$AB$3)</f>
        <v>0</v>
      </c>
      <c r="AH19" s="29">
        <f>SUMIFS(BISDATA!$L$3:$L$20000,BISDATA!$A$3:$A$20000,$AB19,BISDATA!$M$3:$M$20000,AH$4,BISDATA!$I$3:$I$20000,$AB$3)</f>
        <v>0</v>
      </c>
      <c r="AI19" s="29">
        <f>SUMIFS(BISDATA!$L$3:$L$20000,BISDATA!$A$3:$A$20000,$AB19,BISDATA!$M$3:$M$20000,AI$4,BISDATA!$I$3:$I$20000,$AB$3)</f>
        <v>0</v>
      </c>
      <c r="AJ19" s="29">
        <f>SUMIFS(BISDATA!$L$3:$L$20000,BISDATA!$A$3:$A$20000,$AB19,BISDATA!$M$3:$M$20000,AJ$4,BISDATA!$I$3:$I$20000,$AB$3)</f>
        <v>0</v>
      </c>
      <c r="AK19" s="29">
        <f>SUMIFS(BISDATA!$L$3:$L$20000,BISDATA!$A$3:$A$20000,$AB19,BISDATA!$M$3:$M$20000,AK$4,BISDATA!$I$3:$I$20000,$AB$3)</f>
        <v>0</v>
      </c>
      <c r="AL19" s="29">
        <f>SUMIFS(BISDATA!$L$3:$L$20000,BISDATA!$A$3:$A$20000,$AB19,BISDATA!$M$3:$M$20000,AL$4,BISDATA!$I$3:$I$20000,$AB$3)</f>
        <v>0</v>
      </c>
      <c r="AM19" s="29">
        <f>SUMIFS(BISDATA!$L$3:$L$20000,BISDATA!$A$3:$A$20000,$AB19,BISDATA!$M$3:$M$20000,AM$4,BISDATA!$I$3:$I$20000,$AB$3)</f>
        <v>0</v>
      </c>
      <c r="AN19" s="29">
        <f>SUMIFS(BISDATA!$L$3:$L$20000,BISDATA!$A$3:$A$20000,$AB19,BISDATA!$M$3:$M$20000,AN$4,BISDATA!$I$3:$I$20000,$AB$3)</f>
        <v>0</v>
      </c>
      <c r="AO19" s="29">
        <f>SUMIFS(BISDATA!$L$3:$L$20000,BISDATA!$A$3:$A$20000,$AB19,BISDATA!$M$3:$M$20000,AO$4,BISDATA!$I$3:$I$20000,$AB$3)</f>
        <v>0</v>
      </c>
      <c r="AP19" s="29">
        <f>SUMIFS(BISDATA!$L$3:$L$20000,BISDATA!$A$3:$A$20000,$AB19,BISDATA!$M$3:$M$20000,AP$4,BISDATA!$I$3:$I$20000,$AB$3)</f>
        <v>0</v>
      </c>
      <c r="AQ19" s="29">
        <f>SUMIFS(BISDATA!$L$3:$L$20000,BISDATA!$A$3:$A$20000,$AB19,BISDATA!$M$3:$M$20000,AQ$4,BISDATA!$I$3:$I$20000,$AB$3)</f>
        <v>0</v>
      </c>
      <c r="AR19" s="29">
        <f>SUMIFS(BISDATA!$L$3:$L$20000,BISDATA!$A$3:$A$20000,$AB19,BISDATA!$M$3:$M$20000,AR$4,BISDATA!$I$3:$I$20000,$AB$3)</f>
        <v>0</v>
      </c>
      <c r="AS19" s="29">
        <f>SUMIFS(BISDATA!$L$3:$L$20000,BISDATA!$A$3:$A$20000,$AB19,BISDATA!$M$3:$M$20000,AS$4,BISDATA!$I$3:$I$20000,$AB$3)</f>
        <v>0</v>
      </c>
      <c r="AT19" s="29">
        <f>SUMIFS(BISDATA!$L$3:$L$20000,BISDATA!$A$3:$A$20000,$AB19,BISDATA!$M$3:$M$20000,AT$4,BISDATA!$I$3:$I$20000,$AB$3)</f>
        <v>0</v>
      </c>
      <c r="AU19" s="29">
        <f>SUMIFS(BISDATA!$L$3:$L$20000,BISDATA!$A$3:$A$20000,$AB19,BISDATA!$M$3:$M$20000,AU$4,BISDATA!$I$3:$I$20000,$AB$3)</f>
        <v>0</v>
      </c>
      <c r="AV19" s="29">
        <f>SUMIFS(BISDATA!$L$3:$L$20000,BISDATA!$A$3:$A$20000,$AB19,BISDATA!$M$3:$M$20000,AV$4,BISDATA!$I$3:$I$20000,$AB$3)</f>
        <v>0</v>
      </c>
      <c r="AW19" s="29">
        <f>SUMIFS(BISDATA!$L$3:$L$20000,BISDATA!$A$3:$A$20000,$AB19,BISDATA!$M$3:$M$20000,AW$4,BISDATA!$I$3:$I$20000,$AB$3)</f>
        <v>0</v>
      </c>
      <c r="AX19" s="29">
        <f>SUMIFS(BISDATA!$L$3:$L$20000,BISDATA!$A$3:$A$20000,$AB19,BISDATA!$M$3:$M$20000,AX$4,BISDATA!$I$3:$I$20000,$AB$3)</f>
        <v>0</v>
      </c>
      <c r="AY19" s="29">
        <f>SUMIFS(BISDATA!$L$3:$L$20000,BISDATA!$A$3:$A$20000,$AB19,BISDATA!$M$3:$M$20000,AY$4,BISDATA!$I$3:$I$20000,$AB$3)</f>
        <v>0</v>
      </c>
      <c r="AZ19" s="29">
        <f>SUMIFS(BISDATA!$L$3:$L$20000,BISDATA!$A$3:$A$20000,$AB19,BISDATA!$M$3:$M$20000,AZ$4,BISDATA!$I$3:$I$20000,$AB$3)</f>
        <v>0</v>
      </c>
      <c r="BA19" s="30">
        <f>SUMIFS(BISDATA!$L$3:$L$20000,BISDATA!$A$3:$A$20000,$AB19,BISDATA!$M$3:$M$20000,BA$4,BISDATA!$I$3:$I$20000,$AB$3)</f>
        <v>-369.41</v>
      </c>
      <c r="BB19" s="58"/>
      <c r="BC19" s="35" t="s">
        <v>168</v>
      </c>
      <c r="BD19" s="46">
        <f t="shared" si="3"/>
        <v>0</v>
      </c>
      <c r="BE19" s="29">
        <f t="shared" si="1"/>
        <v>0</v>
      </c>
      <c r="BF19" s="29">
        <f t="shared" si="1"/>
        <v>0</v>
      </c>
      <c r="BG19" s="29">
        <f t="shared" si="1"/>
        <v>0</v>
      </c>
      <c r="BH19" s="29">
        <f t="shared" si="1"/>
        <v>0</v>
      </c>
      <c r="BI19" s="29">
        <f t="shared" si="1"/>
        <v>0</v>
      </c>
      <c r="BJ19" s="29">
        <f t="shared" si="1"/>
        <v>0</v>
      </c>
      <c r="BK19" s="29">
        <f t="shared" si="1"/>
        <v>0</v>
      </c>
      <c r="BL19" s="29">
        <f t="shared" si="1"/>
        <v>0</v>
      </c>
      <c r="BM19" s="29">
        <f t="shared" si="1"/>
        <v>0</v>
      </c>
      <c r="BN19" s="29">
        <f t="shared" si="1"/>
        <v>0</v>
      </c>
      <c r="BO19" s="29">
        <f t="shared" si="1"/>
        <v>0</v>
      </c>
      <c r="BP19" s="29">
        <f t="shared" si="1"/>
        <v>0</v>
      </c>
      <c r="BQ19" s="29">
        <f t="shared" si="1"/>
        <v>0</v>
      </c>
      <c r="BR19" s="29">
        <f t="shared" si="1"/>
        <v>0</v>
      </c>
      <c r="BS19" s="29">
        <f t="shared" si="1"/>
        <v>0</v>
      </c>
      <c r="BT19" s="29">
        <f t="shared" si="1"/>
        <v>0</v>
      </c>
      <c r="BU19" s="29">
        <f t="shared" si="2"/>
        <v>0</v>
      </c>
      <c r="BV19" s="29">
        <f t="shared" si="2"/>
        <v>0</v>
      </c>
      <c r="BW19" s="29">
        <f t="shared" si="2"/>
        <v>0</v>
      </c>
      <c r="BX19" s="29">
        <f t="shared" si="2"/>
        <v>0</v>
      </c>
      <c r="BY19" s="29">
        <f t="shared" si="2"/>
        <v>0</v>
      </c>
      <c r="BZ19" s="29">
        <f t="shared" si="2"/>
        <v>0</v>
      </c>
      <c r="CA19" s="29">
        <f t="shared" si="2"/>
        <v>0</v>
      </c>
      <c r="CB19" s="30">
        <f t="shared" si="2"/>
        <v>0</v>
      </c>
    </row>
    <row r="20" spans="1:80" x14ac:dyDescent="0.25">
      <c r="A20" s="36" t="s">
        <v>160</v>
      </c>
      <c r="B20" s="47">
        <f>SUMIFS(FastClose!$H$3:$H$20000,FastClose!$K$3:$K$20000,$A20,FastClose!$G$3:$G$20000,B$3,FastClose!$D$3:$D$20000,$A$3)</f>
        <v>0</v>
      </c>
      <c r="C20" s="31">
        <f>SUMIFS(FastClose!$H$3:$H$20000,FastClose!$K$3:$K$20000,$A20,FastClose!$G$3:$G$20000,C$3,FastClose!$D$3:$D$20000,$A$3)</f>
        <v>0</v>
      </c>
      <c r="D20" s="31">
        <f>SUMIFS(FastClose!$H$3:$H$20000,FastClose!$K$3:$K$20000,$A20,FastClose!$G$3:$G$20000,D$3,FastClose!$D$3:$D$20000,$A$3)</f>
        <v>0</v>
      </c>
      <c r="E20" s="31">
        <f>SUMIFS(FastClose!$H$3:$H$20000,FastClose!$K$3:$K$20000,$A20,FastClose!$G$3:$G$20000,E$3,FastClose!$D$3:$D$20000,$A$3)</f>
        <v>0</v>
      </c>
      <c r="F20" s="31">
        <f>SUMIFS(FastClose!$H$3:$H$20000,FastClose!$K$3:$K$20000,$A20,FastClose!$G$3:$G$20000,F$3,FastClose!$D$3:$D$20000,$A$3)</f>
        <v>0</v>
      </c>
      <c r="G20" s="31">
        <f>SUMIFS(FastClose!$H$3:$H$20000,FastClose!$K$3:$K$20000,$A20,FastClose!$G$3:$G$20000,G$3,FastClose!$D$3:$D$20000,$A$3)</f>
        <v>0</v>
      </c>
      <c r="H20" s="31">
        <f>SUMIFS(FastClose!$H$3:$H$20000,FastClose!$K$3:$K$20000,$A20,FastClose!$G$3:$G$20000,H$3,FastClose!$D$3:$D$20000,$A$3)</f>
        <v>0</v>
      </c>
      <c r="I20" s="31">
        <f>SUMIFS(FastClose!$H$3:$H$20000,FastClose!$K$3:$K$20000,$A20,FastClose!$G$3:$G$20000,I$3,FastClose!$D$3:$D$20000,$A$3)</f>
        <v>0</v>
      </c>
      <c r="J20" s="31">
        <f>SUMIFS(FastClose!$H$3:$H$20000,FastClose!$K$3:$K$20000,$A20,FastClose!$G$3:$G$20000,J$3,FastClose!$D$3:$D$20000,$A$3)</f>
        <v>0</v>
      </c>
      <c r="K20" s="31">
        <f>SUMIFS(FastClose!$H$3:$H$20000,FastClose!$K$3:$K$20000,$A20,FastClose!$G$3:$G$20000,K$3,FastClose!$D$3:$D$20000,$A$3)</f>
        <v>0</v>
      </c>
      <c r="L20" s="31">
        <f>SUMIFS(FastClose!$H$3:$H$20000,FastClose!$K$3:$K$20000,$A20,FastClose!$G$3:$G$20000,L$3,FastClose!$D$3:$D$20000,$A$3)</f>
        <v>0</v>
      </c>
      <c r="M20" s="31">
        <f>SUMIFS(FastClose!$H$3:$H$20000,FastClose!$K$3:$K$20000,$A20,FastClose!$G$3:$G$20000,M$3,FastClose!$D$3:$D$20000,$A$3)</f>
        <v>0</v>
      </c>
      <c r="N20" s="31">
        <f>SUMIFS(FastClose!$H$3:$H$20000,FastClose!$K$3:$K$20000,$A20,FastClose!$G$3:$G$20000,N$3,FastClose!$D$3:$D$20000,$A$3)</f>
        <v>0</v>
      </c>
      <c r="O20" s="31">
        <f>SUMIFS(FastClose!$H$3:$H$20000,FastClose!$K$3:$K$20000,$A20,FastClose!$G$3:$G$20000,O$3,FastClose!$D$3:$D$20000,$A$3)</f>
        <v>0</v>
      </c>
      <c r="P20" s="31">
        <f>SUMIFS(FastClose!$H$3:$H$20000,FastClose!$K$3:$K$20000,$A20,FastClose!$G$3:$G$20000,P$3,FastClose!$D$3:$D$20000,$A$3)</f>
        <v>0</v>
      </c>
      <c r="Q20" s="31">
        <f>SUMIFS(FastClose!$H$3:$H$20000,FastClose!$K$3:$K$20000,$A20,FastClose!$G$3:$G$20000,Q$3,FastClose!$D$3:$D$20000,$A$3)</f>
        <v>0</v>
      </c>
      <c r="R20" s="31">
        <f>SUMIFS(FastClose!$H$3:$H$20000,FastClose!$K$3:$K$20000,$A20,FastClose!$G$3:$G$20000,R$3,FastClose!$D$3:$D$20000,$A$3)</f>
        <v>0</v>
      </c>
      <c r="S20" s="31">
        <f>SUMIFS(FastClose!$H$3:$H$20000,FastClose!$K$3:$K$20000,$A20,FastClose!$G$3:$G$20000,S$3,FastClose!$D$3:$D$20000,$A$3)</f>
        <v>0</v>
      </c>
      <c r="T20" s="31">
        <f>SUMIFS(FastClose!$H$3:$H$20000,FastClose!$K$3:$K$20000,$A20,FastClose!$G$3:$G$20000,T$3,FastClose!$D$3:$D$20000,$A$3)</f>
        <v>0</v>
      </c>
      <c r="U20" s="31">
        <f>SUMIFS(FastClose!$H$3:$H$20000,FastClose!$K$3:$K$20000,$A20,FastClose!$G$3:$G$20000,U$3,FastClose!$D$3:$D$20000,$A$3)</f>
        <v>0</v>
      </c>
      <c r="V20" s="31">
        <f>SUMIFS(FastClose!$H$3:$H$20000,FastClose!$K$3:$K$20000,$A20,FastClose!$G$3:$G$20000,V$3,FastClose!$D$3:$D$20000,$A$3)</f>
        <v>0</v>
      </c>
      <c r="W20" s="31">
        <f>SUMIFS(FastClose!$H$3:$H$20000,FastClose!$K$3:$K$20000,$A20,FastClose!$G$3:$G$20000,W$3,FastClose!$D$3:$D$20000,$A$3)</f>
        <v>0</v>
      </c>
      <c r="X20" s="31">
        <f>SUMIFS(FastClose!$H$3:$H$20000,FastClose!$K$3:$K$20000,$A20,FastClose!$G$3:$G$20000,X$3,FastClose!$D$3:$D$20000,$A$3)</f>
        <v>0</v>
      </c>
      <c r="Y20" s="31">
        <f>SUMIFS(FastClose!$H$3:$H$20000,FastClose!$K$3:$K$20000,$A20,FastClose!$G$3:$G$20000,Y$3,FastClose!$D$3:$D$20000,$A$3)</f>
        <v>0</v>
      </c>
      <c r="Z20" s="32">
        <f>SUMIFS(FastClose!$H$3:$H$20000,FastClose!$K$3:$K$20000,$A20,FastClose!$G$3:$G$20000,Z$3,FastClose!$D$3:$D$20000,$A$3)</f>
        <v>131.05000000000007</v>
      </c>
      <c r="AB20" s="36" t="s">
        <v>160</v>
      </c>
      <c r="AC20" s="47">
        <f>SUMIFS(BISDATA!$L$3:$L$20000,BISDATA!$A$3:$A$20000,$AB20,BISDATA!$M$3:$M$20000,AC$4,BISDATA!$I$3:$I$20000,$AB$3)</f>
        <v>0</v>
      </c>
      <c r="AD20" s="31">
        <f>SUMIFS(BISDATA!$L$3:$L$20000,BISDATA!$A$3:$A$20000,$AB20,BISDATA!$M$3:$M$20000,AD$4,BISDATA!$I$3:$I$20000,$AB$3)</f>
        <v>0</v>
      </c>
      <c r="AE20" s="31">
        <f>SUMIFS(BISDATA!$L$3:$L$20000,BISDATA!$A$3:$A$20000,$AB20,BISDATA!$M$3:$M$20000,AE$4,BISDATA!$I$3:$I$20000,$AB$3)</f>
        <v>0</v>
      </c>
      <c r="AF20" s="31">
        <f>SUMIFS(BISDATA!$L$3:$L$20000,BISDATA!$A$3:$A$20000,$AB20,BISDATA!$M$3:$M$20000,AF$4,BISDATA!$I$3:$I$20000,$AB$3)</f>
        <v>0</v>
      </c>
      <c r="AG20" s="31">
        <f>SUMIFS(BISDATA!$L$3:$L$20000,BISDATA!$A$3:$A$20000,$AB20,BISDATA!$M$3:$M$20000,AG$4,BISDATA!$I$3:$I$20000,$AB$3)</f>
        <v>0</v>
      </c>
      <c r="AH20" s="31">
        <f>SUMIFS(BISDATA!$L$3:$L$20000,BISDATA!$A$3:$A$20000,$AB20,BISDATA!$M$3:$M$20000,AH$4,BISDATA!$I$3:$I$20000,$AB$3)</f>
        <v>0</v>
      </c>
      <c r="AI20" s="31">
        <f>SUMIFS(BISDATA!$L$3:$L$20000,BISDATA!$A$3:$A$20000,$AB20,BISDATA!$M$3:$M$20000,AI$4,BISDATA!$I$3:$I$20000,$AB$3)</f>
        <v>0</v>
      </c>
      <c r="AJ20" s="31">
        <f>SUMIFS(BISDATA!$L$3:$L$20000,BISDATA!$A$3:$A$20000,$AB20,BISDATA!$M$3:$M$20000,AJ$4,BISDATA!$I$3:$I$20000,$AB$3)</f>
        <v>0</v>
      </c>
      <c r="AK20" s="31">
        <f>SUMIFS(BISDATA!$L$3:$L$20000,BISDATA!$A$3:$A$20000,$AB20,BISDATA!$M$3:$M$20000,AK$4,BISDATA!$I$3:$I$20000,$AB$3)</f>
        <v>0</v>
      </c>
      <c r="AL20" s="31">
        <f>SUMIFS(BISDATA!$L$3:$L$20000,BISDATA!$A$3:$A$20000,$AB20,BISDATA!$M$3:$M$20000,AL$4,BISDATA!$I$3:$I$20000,$AB$3)</f>
        <v>0</v>
      </c>
      <c r="AM20" s="31">
        <f>SUMIFS(BISDATA!$L$3:$L$20000,BISDATA!$A$3:$A$20000,$AB20,BISDATA!$M$3:$M$20000,AM$4,BISDATA!$I$3:$I$20000,$AB$3)</f>
        <v>0</v>
      </c>
      <c r="AN20" s="31">
        <f>SUMIFS(BISDATA!$L$3:$L$20000,BISDATA!$A$3:$A$20000,$AB20,BISDATA!$M$3:$M$20000,AN$4,BISDATA!$I$3:$I$20000,$AB$3)</f>
        <v>0</v>
      </c>
      <c r="AO20" s="31">
        <f>SUMIFS(BISDATA!$L$3:$L$20000,BISDATA!$A$3:$A$20000,$AB20,BISDATA!$M$3:$M$20000,AO$4,BISDATA!$I$3:$I$20000,$AB$3)</f>
        <v>0</v>
      </c>
      <c r="AP20" s="31">
        <f>SUMIFS(BISDATA!$L$3:$L$20000,BISDATA!$A$3:$A$20000,$AB20,BISDATA!$M$3:$M$20000,AP$4,BISDATA!$I$3:$I$20000,$AB$3)</f>
        <v>0</v>
      </c>
      <c r="AQ20" s="31">
        <f>SUMIFS(BISDATA!$L$3:$L$20000,BISDATA!$A$3:$A$20000,$AB20,BISDATA!$M$3:$M$20000,AQ$4,BISDATA!$I$3:$I$20000,$AB$3)</f>
        <v>0</v>
      </c>
      <c r="AR20" s="31">
        <f>SUMIFS(BISDATA!$L$3:$L$20000,BISDATA!$A$3:$A$20000,$AB20,BISDATA!$M$3:$M$20000,AR$4,BISDATA!$I$3:$I$20000,$AB$3)</f>
        <v>0</v>
      </c>
      <c r="AS20" s="31">
        <f>SUMIFS(BISDATA!$L$3:$L$20000,BISDATA!$A$3:$A$20000,$AB20,BISDATA!$M$3:$M$20000,AS$4,BISDATA!$I$3:$I$20000,$AB$3)</f>
        <v>0</v>
      </c>
      <c r="AT20" s="31">
        <f>SUMIFS(BISDATA!$L$3:$L$20000,BISDATA!$A$3:$A$20000,$AB20,BISDATA!$M$3:$M$20000,AT$4,BISDATA!$I$3:$I$20000,$AB$3)</f>
        <v>0</v>
      </c>
      <c r="AU20" s="31">
        <f>SUMIFS(BISDATA!$L$3:$L$20000,BISDATA!$A$3:$A$20000,$AB20,BISDATA!$M$3:$M$20000,AU$4,BISDATA!$I$3:$I$20000,$AB$3)</f>
        <v>0</v>
      </c>
      <c r="AV20" s="31">
        <f>SUMIFS(BISDATA!$L$3:$L$20000,BISDATA!$A$3:$A$20000,$AB20,BISDATA!$M$3:$M$20000,AV$4,BISDATA!$I$3:$I$20000,$AB$3)</f>
        <v>0</v>
      </c>
      <c r="AW20" s="31">
        <f>SUMIFS(BISDATA!$L$3:$L$20000,BISDATA!$A$3:$A$20000,$AB20,BISDATA!$M$3:$M$20000,AW$4,BISDATA!$I$3:$I$20000,$AB$3)</f>
        <v>0</v>
      </c>
      <c r="AX20" s="31">
        <f>SUMIFS(BISDATA!$L$3:$L$20000,BISDATA!$A$3:$A$20000,$AB20,BISDATA!$M$3:$M$20000,AX$4,BISDATA!$I$3:$I$20000,$AB$3)</f>
        <v>0</v>
      </c>
      <c r="AY20" s="31">
        <f>SUMIFS(BISDATA!$L$3:$L$20000,BISDATA!$A$3:$A$20000,$AB20,BISDATA!$M$3:$M$20000,AY$4,BISDATA!$I$3:$I$20000,$AB$3)</f>
        <v>0</v>
      </c>
      <c r="AZ20" s="31">
        <f>SUMIFS(BISDATA!$L$3:$L$20000,BISDATA!$A$3:$A$20000,$AB20,BISDATA!$M$3:$M$20000,AZ$4,BISDATA!$I$3:$I$20000,$AB$3)</f>
        <v>0</v>
      </c>
      <c r="BA20" s="32">
        <f>SUMIFS(BISDATA!$L$3:$L$20000,BISDATA!$A$3:$A$20000,$AB20,BISDATA!$M$3:$M$20000,BA$4,BISDATA!$I$3:$I$20000,$AB$3)</f>
        <v>131.05000000000007</v>
      </c>
      <c r="BB20" s="58"/>
      <c r="BC20" s="36" t="s">
        <v>160</v>
      </c>
      <c r="BD20" s="47">
        <f t="shared" si="3"/>
        <v>0</v>
      </c>
      <c r="BE20" s="31">
        <f t="shared" si="1"/>
        <v>0</v>
      </c>
      <c r="BF20" s="31">
        <f t="shared" si="1"/>
        <v>0</v>
      </c>
      <c r="BG20" s="31">
        <f t="shared" si="1"/>
        <v>0</v>
      </c>
      <c r="BH20" s="31">
        <f t="shared" si="1"/>
        <v>0</v>
      </c>
      <c r="BI20" s="31">
        <f t="shared" si="1"/>
        <v>0</v>
      </c>
      <c r="BJ20" s="31">
        <f t="shared" si="1"/>
        <v>0</v>
      </c>
      <c r="BK20" s="31">
        <f t="shared" si="1"/>
        <v>0</v>
      </c>
      <c r="BL20" s="31">
        <f t="shared" si="1"/>
        <v>0</v>
      </c>
      <c r="BM20" s="31">
        <f t="shared" si="1"/>
        <v>0</v>
      </c>
      <c r="BN20" s="31">
        <f t="shared" si="1"/>
        <v>0</v>
      </c>
      <c r="BO20" s="31">
        <f t="shared" si="1"/>
        <v>0</v>
      </c>
      <c r="BP20" s="31">
        <f t="shared" si="1"/>
        <v>0</v>
      </c>
      <c r="BQ20" s="31">
        <f t="shared" si="1"/>
        <v>0</v>
      </c>
      <c r="BR20" s="31">
        <f t="shared" si="1"/>
        <v>0</v>
      </c>
      <c r="BS20" s="31">
        <f t="shared" si="1"/>
        <v>0</v>
      </c>
      <c r="BT20" s="31">
        <f t="shared" ref="BT20:BT30" si="4">AS20-R20</f>
        <v>0</v>
      </c>
      <c r="BU20" s="31">
        <f t="shared" si="2"/>
        <v>0</v>
      </c>
      <c r="BV20" s="31">
        <f t="shared" si="2"/>
        <v>0</v>
      </c>
      <c r="BW20" s="31">
        <f t="shared" si="2"/>
        <v>0</v>
      </c>
      <c r="BX20" s="31">
        <f t="shared" si="2"/>
        <v>0</v>
      </c>
      <c r="BY20" s="31">
        <f t="shared" si="2"/>
        <v>0</v>
      </c>
      <c r="BZ20" s="31">
        <f t="shared" si="2"/>
        <v>0</v>
      </c>
      <c r="CA20" s="31">
        <f t="shared" si="2"/>
        <v>0</v>
      </c>
      <c r="CB20" s="32">
        <f t="shared" si="2"/>
        <v>0</v>
      </c>
    </row>
    <row r="21" spans="1:80" x14ac:dyDescent="0.25">
      <c r="A21" s="34" t="s">
        <v>123</v>
      </c>
      <c r="B21" s="48">
        <f>SUMIFS(FastClose!$H$3:$H$20000,FastClose!$K$3:$K$20000,$A21,FastClose!$G$3:$G$20000,B$3,FastClose!$D$3:$D$20000,$A$3)</f>
        <v>99250.810000000129</v>
      </c>
      <c r="C21" s="27">
        <f>SUMIFS(FastClose!$H$3:$H$20000,FastClose!$K$3:$K$20000,$A21,FastClose!$G$3:$G$20000,C$3,FastClose!$D$3:$D$20000,$A$3)</f>
        <v>258602.36000000103</v>
      </c>
      <c r="D21" s="27">
        <f>SUMIFS(FastClose!$H$3:$H$20000,FastClose!$K$3:$K$20000,$A21,FastClose!$G$3:$G$20000,D$3,FastClose!$D$3:$D$20000,$A$3)</f>
        <v>123156.85999999997</v>
      </c>
      <c r="E21" s="27">
        <f>SUMIFS(FastClose!$H$3:$H$20000,FastClose!$K$3:$K$20000,$A21,FastClose!$G$3:$G$20000,E$3,FastClose!$D$3:$D$20000,$A$3)</f>
        <v>53948.149999999958</v>
      </c>
      <c r="F21" s="27">
        <f>SUMIFS(FastClose!$H$3:$H$20000,FastClose!$K$3:$K$20000,$A21,FastClose!$G$3:$G$20000,F$3,FastClose!$D$3:$D$20000,$A$3)</f>
        <v>62130.399999999958</v>
      </c>
      <c r="G21" s="27">
        <f>SUMIFS(FastClose!$H$3:$H$20000,FastClose!$K$3:$K$20000,$A21,FastClose!$G$3:$G$20000,G$3,FastClose!$D$3:$D$20000,$A$3)</f>
        <v>30312.67</v>
      </c>
      <c r="H21" s="27">
        <f>SUMIFS(FastClose!$H$3:$H$20000,FastClose!$K$3:$K$20000,$A21,FastClose!$G$3:$G$20000,H$3,FastClose!$D$3:$D$20000,$A$3)</f>
        <v>42012.21</v>
      </c>
      <c r="I21" s="27">
        <f>SUMIFS(FastClose!$H$3:$H$20000,FastClose!$K$3:$K$20000,$A21,FastClose!$G$3:$G$20000,I$3,FastClose!$D$3:$D$20000,$A$3)</f>
        <v>58670.14</v>
      </c>
      <c r="J21" s="27">
        <f>SUMIFS(FastClose!$H$3:$H$20000,FastClose!$K$3:$K$20000,$A21,FastClose!$G$3:$G$20000,J$3,FastClose!$D$3:$D$20000,$A$3)</f>
        <v>44321.55000000017</v>
      </c>
      <c r="K21" s="27">
        <f>SUMIFS(FastClose!$H$3:$H$20000,FastClose!$K$3:$K$20000,$A21,FastClose!$G$3:$G$20000,K$3,FastClose!$D$3:$D$20000,$A$3)</f>
        <v>15822.459999999994</v>
      </c>
      <c r="L21" s="27">
        <f>SUMIFS(FastClose!$H$3:$H$20000,FastClose!$K$3:$K$20000,$A21,FastClose!$G$3:$G$20000,L$3,FastClose!$D$3:$D$20000,$A$3)</f>
        <v>3685.7299999999996</v>
      </c>
      <c r="M21" s="27">
        <f>SUMIFS(FastClose!$H$3:$H$20000,FastClose!$K$3:$K$20000,$A21,FastClose!$G$3:$G$20000,M$3,FastClose!$D$3:$D$20000,$A$3)</f>
        <v>6644.24</v>
      </c>
      <c r="N21" s="27">
        <f>SUMIFS(FastClose!$H$3:$H$20000,FastClose!$K$3:$K$20000,$A21,FastClose!$G$3:$G$20000,N$3,FastClose!$D$3:$D$20000,$A$3)</f>
        <v>2326.2199999999998</v>
      </c>
      <c r="O21" s="27">
        <f>SUMIFS(FastClose!$H$3:$H$20000,FastClose!$K$3:$K$20000,$A21,FastClose!$G$3:$G$20000,O$3,FastClose!$D$3:$D$20000,$A$3)</f>
        <v>18670.810000000001</v>
      </c>
      <c r="P21" s="27">
        <f>SUMIFS(FastClose!$H$3:$H$20000,FastClose!$K$3:$K$20000,$A21,FastClose!$G$3:$G$20000,P$3,FastClose!$D$3:$D$20000,$A$3)</f>
        <v>2289.69</v>
      </c>
      <c r="Q21" s="27">
        <f>SUMIFS(FastClose!$H$3:$H$20000,FastClose!$K$3:$K$20000,$A21,FastClose!$G$3:$G$20000,Q$3,FastClose!$D$3:$D$20000,$A$3)</f>
        <v>199.35999999999996</v>
      </c>
      <c r="R21" s="27">
        <f>SUMIFS(FastClose!$H$3:$H$20000,FastClose!$K$3:$K$20000,$A21,FastClose!$G$3:$G$20000,R$3,FastClose!$D$3:$D$20000,$A$3)</f>
        <v>1232.54</v>
      </c>
      <c r="S21" s="27">
        <f>SUMIFS(FastClose!$H$3:$H$20000,FastClose!$K$3:$K$20000,$A21,FastClose!$G$3:$G$20000,S$3,FastClose!$D$3:$D$20000,$A$3)</f>
        <v>1669.73</v>
      </c>
      <c r="T21" s="27">
        <f>SUMIFS(FastClose!$H$3:$H$20000,FastClose!$K$3:$K$20000,$A21,FastClose!$G$3:$G$20000,T$3,FastClose!$D$3:$D$20000,$A$3)</f>
        <v>1628.05</v>
      </c>
      <c r="U21" s="27">
        <f>SUMIFS(FastClose!$H$3:$H$20000,FastClose!$K$3:$K$20000,$A21,FastClose!$G$3:$G$20000,U$3,FastClose!$D$3:$D$20000,$A$3)</f>
        <v>2396.9699999999998</v>
      </c>
      <c r="V21" s="27">
        <f>SUMIFS(FastClose!$H$3:$H$20000,FastClose!$K$3:$K$20000,$A21,FastClose!$G$3:$G$20000,V$3,FastClose!$D$3:$D$20000,$A$3)</f>
        <v>5044.9300000000012</v>
      </c>
      <c r="W21" s="27">
        <f>SUMIFS(FastClose!$H$3:$H$20000,FastClose!$K$3:$K$20000,$A21,FastClose!$G$3:$G$20000,W$3,FastClose!$D$3:$D$20000,$A$3)</f>
        <v>794.91000000000008</v>
      </c>
      <c r="X21" s="27">
        <f>SUMIFS(FastClose!$H$3:$H$20000,FastClose!$K$3:$K$20000,$A21,FastClose!$G$3:$G$20000,X$3,FastClose!$D$3:$D$20000,$A$3)</f>
        <v>1212.19</v>
      </c>
      <c r="Y21" s="27">
        <f>SUMIFS(FastClose!$H$3:$H$20000,FastClose!$K$3:$K$20000,$A21,FastClose!$G$3:$G$20000,Y$3,FastClose!$D$3:$D$20000,$A$3)</f>
        <v>5628.53</v>
      </c>
      <c r="Z21" s="28">
        <f>SUMIFS(FastClose!$H$3:$H$20000,FastClose!$K$3:$K$20000,$A21,FastClose!$G$3:$G$20000,Z$3,FastClose!$D$3:$D$20000,$A$3)</f>
        <v>-3057.45</v>
      </c>
      <c r="AB21" s="34" t="s">
        <v>123</v>
      </c>
      <c r="AC21" s="48">
        <f>SUMIFS(BISDATA!$L$3:$L$20000,BISDATA!$A$3:$A$20000,$AB21,BISDATA!$M$3:$M$20000,AC$4,BISDATA!$I$3:$I$20000,$AB$3)</f>
        <v>99250.810000000143</v>
      </c>
      <c r="AD21" s="27">
        <f>SUMIFS(BISDATA!$L$3:$L$20000,BISDATA!$A$3:$A$20000,$AB21,BISDATA!$M$3:$M$20000,AD$4,BISDATA!$I$3:$I$20000,$AB$3)</f>
        <v>258602.36000000034</v>
      </c>
      <c r="AE21" s="27">
        <f>SUMIFS(BISDATA!$L$3:$L$20000,BISDATA!$A$3:$A$20000,$AB21,BISDATA!$M$3:$M$20000,AE$4,BISDATA!$I$3:$I$20000,$AB$3)</f>
        <v>123156.85999999991</v>
      </c>
      <c r="AF21" s="27">
        <f>SUMIFS(BISDATA!$L$3:$L$20000,BISDATA!$A$3:$A$20000,$AB21,BISDATA!$M$3:$M$20000,AF$4,BISDATA!$I$3:$I$20000,$AB$3)</f>
        <v>53948.15</v>
      </c>
      <c r="AG21" s="27">
        <f>SUMIFS(BISDATA!$L$3:$L$20000,BISDATA!$A$3:$A$20000,$AB21,BISDATA!$M$3:$M$20000,AG$4,BISDATA!$I$3:$I$20000,$AB$3)</f>
        <v>62130.400000000009</v>
      </c>
      <c r="AH21" s="27">
        <f>SUMIFS(BISDATA!$L$3:$L$20000,BISDATA!$A$3:$A$20000,$AB21,BISDATA!$M$3:$M$20000,AH$4,BISDATA!$I$3:$I$20000,$AB$3)</f>
        <v>30312.670000000067</v>
      </c>
      <c r="AI21" s="27">
        <f>SUMIFS(BISDATA!$L$3:$L$20000,BISDATA!$A$3:$A$20000,$AB21,BISDATA!$M$3:$M$20000,AI$4,BISDATA!$I$3:$I$20000,$AB$3)</f>
        <v>42012.209999999985</v>
      </c>
      <c r="AJ21" s="27">
        <f>SUMIFS(BISDATA!$L$3:$L$20000,BISDATA!$A$3:$A$20000,$AB21,BISDATA!$M$3:$M$20000,AJ$4,BISDATA!$I$3:$I$20000,$AB$3)</f>
        <v>58670.139999999978</v>
      </c>
      <c r="AK21" s="27">
        <f>SUMIFS(BISDATA!$L$3:$L$20000,BISDATA!$A$3:$A$20000,$AB21,BISDATA!$M$3:$M$20000,AK$4,BISDATA!$I$3:$I$20000,$AB$3)</f>
        <v>44321.550000000017</v>
      </c>
      <c r="AL21" s="27">
        <f>SUMIFS(BISDATA!$L$3:$L$20000,BISDATA!$A$3:$A$20000,$AB21,BISDATA!$M$3:$M$20000,AL$4,BISDATA!$I$3:$I$20000,$AB$3)</f>
        <v>15822.460000000012</v>
      </c>
      <c r="AM21" s="27">
        <f>SUMIFS(BISDATA!$L$3:$L$20000,BISDATA!$A$3:$A$20000,$AB21,BISDATA!$M$3:$M$20000,AM$4,BISDATA!$I$3:$I$20000,$AB$3)</f>
        <v>3685.7300000000005</v>
      </c>
      <c r="AN21" s="27">
        <f>SUMIFS(BISDATA!$L$3:$L$20000,BISDATA!$A$3:$A$20000,$AB21,BISDATA!$M$3:$M$20000,AN$4,BISDATA!$I$3:$I$20000,$AB$3)</f>
        <v>6644.2400000000007</v>
      </c>
      <c r="AO21" s="27">
        <f>SUMIFS(BISDATA!$L$3:$L$20000,BISDATA!$A$3:$A$20000,$AB21,BISDATA!$M$3:$M$20000,AO$4,BISDATA!$I$3:$I$20000,$AB$3)</f>
        <v>2326.2200000000003</v>
      </c>
      <c r="AP21" s="27">
        <f>SUMIFS(BISDATA!$L$3:$L$20000,BISDATA!$A$3:$A$20000,$AB21,BISDATA!$M$3:$M$20000,AP$4,BISDATA!$I$3:$I$20000,$AB$3)</f>
        <v>18670.810000000005</v>
      </c>
      <c r="AQ21" s="27">
        <f>SUMIFS(BISDATA!$L$3:$L$20000,BISDATA!$A$3:$A$20000,$AB21,BISDATA!$M$3:$M$20000,AQ$4,BISDATA!$I$3:$I$20000,$AB$3)</f>
        <v>2289.6900000000005</v>
      </c>
      <c r="AR21" s="27">
        <f>SUMIFS(BISDATA!$L$3:$L$20000,BISDATA!$A$3:$A$20000,$AB21,BISDATA!$M$3:$M$20000,AR$4,BISDATA!$I$3:$I$20000,$AB$3)</f>
        <v>199.36000000000016</v>
      </c>
      <c r="AS21" s="27">
        <f>SUMIFS(BISDATA!$L$3:$L$20000,BISDATA!$A$3:$A$20000,$AB21,BISDATA!$M$3:$M$20000,AS$4,BISDATA!$I$3:$I$20000,$AB$3)</f>
        <v>1232.5400000000004</v>
      </c>
      <c r="AT21" s="27">
        <f>SUMIFS(BISDATA!$L$3:$L$20000,BISDATA!$A$3:$A$20000,$AB21,BISDATA!$M$3:$M$20000,AT$4,BISDATA!$I$3:$I$20000,$AB$3)</f>
        <v>1669.7299999999993</v>
      </c>
      <c r="AU21" s="27">
        <f>SUMIFS(BISDATA!$L$3:$L$20000,BISDATA!$A$3:$A$20000,$AB21,BISDATA!$M$3:$M$20000,AU$4,BISDATA!$I$3:$I$20000,$AB$3)</f>
        <v>1628.049999999999</v>
      </c>
      <c r="AV21" s="27">
        <f>SUMIFS(BISDATA!$L$3:$L$20000,BISDATA!$A$3:$A$20000,$AB21,BISDATA!$M$3:$M$20000,AV$4,BISDATA!$I$3:$I$20000,$AB$3)</f>
        <v>2396.9700000000003</v>
      </c>
      <c r="AW21" s="27">
        <f>SUMIFS(BISDATA!$L$3:$L$20000,BISDATA!$A$3:$A$20000,$AB21,BISDATA!$M$3:$M$20000,AW$4,BISDATA!$I$3:$I$20000,$AB$3)</f>
        <v>5044.9299999999994</v>
      </c>
      <c r="AX21" s="27">
        <f>SUMIFS(BISDATA!$L$3:$L$20000,BISDATA!$A$3:$A$20000,$AB21,BISDATA!$M$3:$M$20000,AX$4,BISDATA!$I$3:$I$20000,$AB$3)</f>
        <v>794.9100000000002</v>
      </c>
      <c r="AY21" s="27">
        <f>SUMIFS(BISDATA!$L$3:$L$20000,BISDATA!$A$3:$A$20000,$AB21,BISDATA!$M$3:$M$20000,AY$4,BISDATA!$I$3:$I$20000,$AB$3)</f>
        <v>1212.1899999999996</v>
      </c>
      <c r="AZ21" s="27">
        <f>SUMIFS(BISDATA!$L$3:$L$20000,BISDATA!$A$3:$A$20000,$AB21,BISDATA!$M$3:$M$20000,AZ$4,BISDATA!$I$3:$I$20000,$AB$3)</f>
        <v>5628.5300000000016</v>
      </c>
      <c r="BA21" s="28">
        <f>SUMIFS(BISDATA!$L$3:$L$20000,BISDATA!$A$3:$A$20000,$AB21,BISDATA!$M$3:$M$20000,BA$4,BISDATA!$I$3:$I$20000,$AB$3)</f>
        <v>-3057.4500000000007</v>
      </c>
      <c r="BB21" s="58"/>
      <c r="BC21" s="34" t="s">
        <v>123</v>
      </c>
      <c r="BD21" s="48">
        <f t="shared" si="3"/>
        <v>0</v>
      </c>
      <c r="BE21" s="27">
        <f t="shared" si="3"/>
        <v>-6.9849193096160889E-10</v>
      </c>
      <c r="BF21" s="27">
        <f t="shared" si="3"/>
        <v>0</v>
      </c>
      <c r="BG21" s="27">
        <f t="shared" si="3"/>
        <v>0</v>
      </c>
      <c r="BH21" s="27">
        <f t="shared" si="3"/>
        <v>0</v>
      </c>
      <c r="BI21" s="27">
        <f t="shared" si="3"/>
        <v>6.9121597334742546E-11</v>
      </c>
      <c r="BJ21" s="27">
        <f t="shared" si="3"/>
        <v>0</v>
      </c>
      <c r="BK21" s="27">
        <f t="shared" si="3"/>
        <v>0</v>
      </c>
      <c r="BL21" s="27">
        <f t="shared" si="3"/>
        <v>-1.5279510989785194E-10</v>
      </c>
      <c r="BM21" s="27">
        <f t="shared" si="3"/>
        <v>1.8189894035458565E-11</v>
      </c>
      <c r="BN21" s="27">
        <f t="shared" si="3"/>
        <v>0</v>
      </c>
      <c r="BO21" s="27">
        <f t="shared" si="3"/>
        <v>0</v>
      </c>
      <c r="BP21" s="27">
        <f t="shared" si="3"/>
        <v>0</v>
      </c>
      <c r="BQ21" s="27">
        <f t="shared" si="3"/>
        <v>0</v>
      </c>
      <c r="BR21" s="27">
        <f t="shared" si="3"/>
        <v>0</v>
      </c>
      <c r="BS21" s="27">
        <f t="shared" si="3"/>
        <v>0</v>
      </c>
      <c r="BT21" s="27">
        <f t="shared" si="4"/>
        <v>0</v>
      </c>
      <c r="BU21" s="27">
        <f t="shared" si="2"/>
        <v>0</v>
      </c>
      <c r="BV21" s="27">
        <f t="shared" si="2"/>
        <v>0</v>
      </c>
      <c r="BW21" s="27">
        <f t="shared" si="2"/>
        <v>0</v>
      </c>
      <c r="BX21" s="27">
        <f t="shared" si="2"/>
        <v>0</v>
      </c>
      <c r="BY21" s="27">
        <f t="shared" si="2"/>
        <v>0</v>
      </c>
      <c r="BZ21" s="27">
        <f t="shared" si="2"/>
        <v>0</v>
      </c>
      <c r="CA21" s="27">
        <f t="shared" si="2"/>
        <v>0</v>
      </c>
      <c r="CB21" s="28">
        <f t="shared" si="2"/>
        <v>0</v>
      </c>
    </row>
    <row r="22" spans="1:80" x14ac:dyDescent="0.25">
      <c r="A22" s="35" t="s">
        <v>116</v>
      </c>
      <c r="B22" s="46">
        <f>SUMIFS(FastClose!$H$3:$H$20000,FastClose!$K$3:$K$20000,$A22,FastClose!$G$3:$G$20000,B$3,FastClose!$D$3:$D$20000,$A$3)</f>
        <v>2741.2899999999995</v>
      </c>
      <c r="C22" s="29">
        <f>SUMIFS(FastClose!$H$3:$H$20000,FastClose!$K$3:$K$20000,$A22,FastClose!$G$3:$G$20000,C$3,FastClose!$D$3:$D$20000,$A$3)</f>
        <v>6335.7900000000009</v>
      </c>
      <c r="D22" s="29">
        <f>SUMIFS(FastClose!$H$3:$H$20000,FastClose!$K$3:$K$20000,$A22,FastClose!$G$3:$G$20000,D$3,FastClose!$D$3:$D$20000,$A$3)</f>
        <v>87.1</v>
      </c>
      <c r="E22" s="29">
        <f>SUMIFS(FastClose!$H$3:$H$20000,FastClose!$K$3:$K$20000,$A22,FastClose!$G$3:$G$20000,E$3,FastClose!$D$3:$D$20000,$A$3)</f>
        <v>24.05</v>
      </c>
      <c r="F22" s="29">
        <f>SUMIFS(FastClose!$H$3:$H$20000,FastClose!$K$3:$K$20000,$A22,FastClose!$G$3:$G$20000,F$3,FastClose!$D$3:$D$20000,$A$3)</f>
        <v>219.95</v>
      </c>
      <c r="G22" s="29">
        <f>SUMIFS(FastClose!$H$3:$H$20000,FastClose!$K$3:$K$20000,$A22,FastClose!$G$3:$G$20000,G$3,FastClose!$D$3:$D$20000,$A$3)</f>
        <v>263.57</v>
      </c>
      <c r="H22" s="29">
        <f>SUMIFS(FastClose!$H$3:$H$20000,FastClose!$K$3:$K$20000,$A22,FastClose!$G$3:$G$20000,H$3,FastClose!$D$3:$D$20000,$A$3)</f>
        <v>0</v>
      </c>
      <c r="I22" s="29">
        <f>SUMIFS(FastClose!$H$3:$H$20000,FastClose!$K$3:$K$20000,$A22,FastClose!$G$3:$G$20000,I$3,FastClose!$D$3:$D$20000,$A$3)</f>
        <v>0</v>
      </c>
      <c r="J22" s="29">
        <f>SUMIFS(FastClose!$H$3:$H$20000,FastClose!$K$3:$K$20000,$A22,FastClose!$G$3:$G$20000,J$3,FastClose!$D$3:$D$20000,$A$3)</f>
        <v>0</v>
      </c>
      <c r="K22" s="29">
        <f>SUMIFS(FastClose!$H$3:$H$20000,FastClose!$K$3:$K$20000,$A22,FastClose!$G$3:$G$20000,K$3,FastClose!$D$3:$D$20000,$A$3)</f>
        <v>0</v>
      </c>
      <c r="L22" s="29">
        <f>SUMIFS(FastClose!$H$3:$H$20000,FastClose!$K$3:$K$20000,$A22,FastClose!$G$3:$G$20000,L$3,FastClose!$D$3:$D$20000,$A$3)</f>
        <v>87.1</v>
      </c>
      <c r="M22" s="29">
        <f>SUMIFS(FastClose!$H$3:$H$20000,FastClose!$K$3:$K$20000,$A22,FastClose!$G$3:$G$20000,M$3,FastClose!$D$3:$D$20000,$A$3)</f>
        <v>0</v>
      </c>
      <c r="N22" s="29">
        <f>SUMIFS(FastClose!$H$3:$H$20000,FastClose!$K$3:$K$20000,$A22,FastClose!$G$3:$G$20000,N$3,FastClose!$D$3:$D$20000,$A$3)</f>
        <v>25</v>
      </c>
      <c r="O22" s="29">
        <f>SUMIFS(FastClose!$H$3:$H$20000,FastClose!$K$3:$K$20000,$A22,FastClose!$G$3:$G$20000,O$3,FastClose!$D$3:$D$20000,$A$3)</f>
        <v>1151.1599999999999</v>
      </c>
      <c r="P22" s="29">
        <f>SUMIFS(FastClose!$H$3:$H$20000,FastClose!$K$3:$K$20000,$A22,FastClose!$G$3:$G$20000,P$3,FastClose!$D$3:$D$20000,$A$3)</f>
        <v>219.69</v>
      </c>
      <c r="Q22" s="29">
        <f>SUMIFS(FastClose!$H$3:$H$20000,FastClose!$K$3:$K$20000,$A22,FastClose!$G$3:$G$20000,Q$3,FastClose!$D$3:$D$20000,$A$3)</f>
        <v>88.66</v>
      </c>
      <c r="R22" s="29">
        <f>SUMIFS(FastClose!$H$3:$H$20000,FastClose!$K$3:$K$20000,$A22,FastClose!$G$3:$G$20000,R$3,FastClose!$D$3:$D$20000,$A$3)</f>
        <v>14.79</v>
      </c>
      <c r="S22" s="29">
        <f>SUMIFS(FastClose!$H$3:$H$20000,FastClose!$K$3:$K$20000,$A22,FastClose!$G$3:$G$20000,S$3,FastClose!$D$3:$D$20000,$A$3)</f>
        <v>224.84</v>
      </c>
      <c r="T22" s="29">
        <f>SUMIFS(FastClose!$H$3:$H$20000,FastClose!$K$3:$K$20000,$A22,FastClose!$G$3:$G$20000,T$3,FastClose!$D$3:$D$20000,$A$3)</f>
        <v>25</v>
      </c>
      <c r="U22" s="29">
        <f>SUMIFS(FastClose!$H$3:$H$20000,FastClose!$K$3:$K$20000,$A22,FastClose!$G$3:$G$20000,U$3,FastClose!$D$3:$D$20000,$A$3)</f>
        <v>0</v>
      </c>
      <c r="V22" s="29">
        <f>SUMIFS(FastClose!$H$3:$H$20000,FastClose!$K$3:$K$20000,$A22,FastClose!$G$3:$G$20000,V$3,FastClose!$D$3:$D$20000,$A$3)</f>
        <v>0</v>
      </c>
      <c r="W22" s="29">
        <f>SUMIFS(FastClose!$H$3:$H$20000,FastClose!$K$3:$K$20000,$A22,FastClose!$G$3:$G$20000,W$3,FastClose!$D$3:$D$20000,$A$3)</f>
        <v>0</v>
      </c>
      <c r="X22" s="29">
        <f>SUMIFS(FastClose!$H$3:$H$20000,FastClose!$K$3:$K$20000,$A22,FastClose!$G$3:$G$20000,X$3,FastClose!$D$3:$D$20000,$A$3)</f>
        <v>1054.3200000000002</v>
      </c>
      <c r="Y22" s="29">
        <f>SUMIFS(FastClose!$H$3:$H$20000,FastClose!$K$3:$K$20000,$A22,FastClose!$G$3:$G$20000,Y$3,FastClose!$D$3:$D$20000,$A$3)</f>
        <v>8.33</v>
      </c>
      <c r="Z22" s="30">
        <f>SUMIFS(FastClose!$H$3:$H$20000,FastClose!$K$3:$K$20000,$A22,FastClose!$G$3:$G$20000,Z$3,FastClose!$D$3:$D$20000,$A$3)</f>
        <v>1014.43</v>
      </c>
      <c r="AB22" s="35" t="s">
        <v>116</v>
      </c>
      <c r="AC22" s="46">
        <f>SUMIFS(BISDATA!$L$3:$L$20000,BISDATA!$A$3:$A$20000,$AB22,BISDATA!$M$3:$M$20000,AC$4,BISDATA!$I$3:$I$20000,$AB$3)</f>
        <v>2741.29</v>
      </c>
      <c r="AD22" s="29">
        <f>SUMIFS(BISDATA!$L$3:$L$20000,BISDATA!$A$3:$A$20000,$AB22,BISDATA!$M$3:$M$20000,AD$4,BISDATA!$I$3:$I$20000,$AB$3)</f>
        <v>6335.7900000000009</v>
      </c>
      <c r="AE22" s="29">
        <f>SUMIFS(BISDATA!$L$3:$L$20000,BISDATA!$A$3:$A$20000,$AB22,BISDATA!$M$3:$M$20000,AE$4,BISDATA!$I$3:$I$20000,$AB$3)</f>
        <v>87.1</v>
      </c>
      <c r="AF22" s="29">
        <f>SUMIFS(BISDATA!$L$3:$L$20000,BISDATA!$A$3:$A$20000,$AB22,BISDATA!$M$3:$M$20000,AF$4,BISDATA!$I$3:$I$20000,$AB$3)</f>
        <v>24.05</v>
      </c>
      <c r="AG22" s="29">
        <f>SUMIFS(BISDATA!$L$3:$L$20000,BISDATA!$A$3:$A$20000,$AB22,BISDATA!$M$3:$M$20000,AG$4,BISDATA!$I$3:$I$20000,$AB$3)</f>
        <v>219.95</v>
      </c>
      <c r="AH22" s="29">
        <f>SUMIFS(BISDATA!$L$3:$L$20000,BISDATA!$A$3:$A$20000,$AB22,BISDATA!$M$3:$M$20000,AH$4,BISDATA!$I$3:$I$20000,$AB$3)</f>
        <v>263.57</v>
      </c>
      <c r="AI22" s="29">
        <f>SUMIFS(BISDATA!$L$3:$L$20000,BISDATA!$A$3:$A$20000,$AB22,BISDATA!$M$3:$M$20000,AI$4,BISDATA!$I$3:$I$20000,$AB$3)</f>
        <v>0</v>
      </c>
      <c r="AJ22" s="29">
        <f>SUMIFS(BISDATA!$L$3:$L$20000,BISDATA!$A$3:$A$20000,$AB22,BISDATA!$M$3:$M$20000,AJ$4,BISDATA!$I$3:$I$20000,$AB$3)</f>
        <v>0</v>
      </c>
      <c r="AK22" s="29">
        <f>SUMIFS(BISDATA!$L$3:$L$20000,BISDATA!$A$3:$A$20000,$AB22,BISDATA!$M$3:$M$20000,AK$4,BISDATA!$I$3:$I$20000,$AB$3)</f>
        <v>0</v>
      </c>
      <c r="AL22" s="29">
        <f>SUMIFS(BISDATA!$L$3:$L$20000,BISDATA!$A$3:$A$20000,$AB22,BISDATA!$M$3:$M$20000,AL$4,BISDATA!$I$3:$I$20000,$AB$3)</f>
        <v>0</v>
      </c>
      <c r="AM22" s="29">
        <f>SUMIFS(BISDATA!$L$3:$L$20000,BISDATA!$A$3:$A$20000,$AB22,BISDATA!$M$3:$M$20000,AM$4,BISDATA!$I$3:$I$20000,$AB$3)</f>
        <v>87.1</v>
      </c>
      <c r="AN22" s="29">
        <f>SUMIFS(BISDATA!$L$3:$L$20000,BISDATA!$A$3:$A$20000,$AB22,BISDATA!$M$3:$M$20000,AN$4,BISDATA!$I$3:$I$20000,$AB$3)</f>
        <v>0</v>
      </c>
      <c r="AO22" s="29">
        <f>SUMIFS(BISDATA!$L$3:$L$20000,BISDATA!$A$3:$A$20000,$AB22,BISDATA!$M$3:$M$20000,AO$4,BISDATA!$I$3:$I$20000,$AB$3)</f>
        <v>25</v>
      </c>
      <c r="AP22" s="29">
        <f>SUMIFS(BISDATA!$L$3:$L$20000,BISDATA!$A$3:$A$20000,$AB22,BISDATA!$M$3:$M$20000,AP$4,BISDATA!$I$3:$I$20000,$AB$3)</f>
        <v>1151.1600000000008</v>
      </c>
      <c r="AQ22" s="29">
        <f>SUMIFS(BISDATA!$L$3:$L$20000,BISDATA!$A$3:$A$20000,$AB22,BISDATA!$M$3:$M$20000,AQ$4,BISDATA!$I$3:$I$20000,$AB$3)</f>
        <v>219.69000000000017</v>
      </c>
      <c r="AR22" s="29">
        <f>SUMIFS(BISDATA!$L$3:$L$20000,BISDATA!$A$3:$A$20000,$AB22,BISDATA!$M$3:$M$20000,AR$4,BISDATA!$I$3:$I$20000,$AB$3)</f>
        <v>88.660000000000224</v>
      </c>
      <c r="AS22" s="29">
        <f>SUMIFS(BISDATA!$L$3:$L$20000,BISDATA!$A$3:$A$20000,$AB22,BISDATA!$M$3:$M$20000,AS$4,BISDATA!$I$3:$I$20000,$AB$3)</f>
        <v>14.790000000000003</v>
      </c>
      <c r="AT22" s="29">
        <f>SUMIFS(BISDATA!$L$3:$L$20000,BISDATA!$A$3:$A$20000,$AB22,BISDATA!$M$3:$M$20000,AT$4,BISDATA!$I$3:$I$20000,$AB$3)</f>
        <v>224.84</v>
      </c>
      <c r="AU22" s="29">
        <f>SUMIFS(BISDATA!$L$3:$L$20000,BISDATA!$A$3:$A$20000,$AB22,BISDATA!$M$3:$M$20000,AU$4,BISDATA!$I$3:$I$20000,$AB$3)</f>
        <v>24.999999999999989</v>
      </c>
      <c r="AV22" s="29">
        <f>SUMIFS(BISDATA!$L$3:$L$20000,BISDATA!$A$3:$A$20000,$AB22,BISDATA!$M$3:$M$20000,AV$4,BISDATA!$I$3:$I$20000,$AB$3)</f>
        <v>0</v>
      </c>
      <c r="AW22" s="29">
        <f>SUMIFS(BISDATA!$L$3:$L$20000,BISDATA!$A$3:$A$20000,$AB22,BISDATA!$M$3:$M$20000,AW$4,BISDATA!$I$3:$I$20000,$AB$3)</f>
        <v>0</v>
      </c>
      <c r="AX22" s="29">
        <f>SUMIFS(BISDATA!$L$3:$L$20000,BISDATA!$A$3:$A$20000,$AB22,BISDATA!$M$3:$M$20000,AX$4,BISDATA!$I$3:$I$20000,$AB$3)</f>
        <v>0</v>
      </c>
      <c r="AY22" s="29">
        <f>SUMIFS(BISDATA!$L$3:$L$20000,BISDATA!$A$3:$A$20000,$AB22,BISDATA!$M$3:$M$20000,AY$4,BISDATA!$I$3:$I$20000,$AB$3)</f>
        <v>1054.3200000000004</v>
      </c>
      <c r="AZ22" s="29">
        <f>SUMIFS(BISDATA!$L$3:$L$20000,BISDATA!$A$3:$A$20000,$AB22,BISDATA!$M$3:$M$20000,AZ$4,BISDATA!$I$3:$I$20000,$AB$3)</f>
        <v>8.33</v>
      </c>
      <c r="BA22" s="30">
        <f>SUMIFS(BISDATA!$L$3:$L$20000,BISDATA!$A$3:$A$20000,$AB22,BISDATA!$M$3:$M$20000,BA$4,BISDATA!$I$3:$I$20000,$AB$3)</f>
        <v>1014.4300000000001</v>
      </c>
      <c r="BB22" s="58"/>
      <c r="BC22" s="35" t="s">
        <v>116</v>
      </c>
      <c r="BD22" s="46">
        <f t="shared" si="3"/>
        <v>0</v>
      </c>
      <c r="BE22" s="29">
        <f t="shared" si="3"/>
        <v>0</v>
      </c>
      <c r="BF22" s="29">
        <f t="shared" si="3"/>
        <v>0</v>
      </c>
      <c r="BG22" s="29">
        <f t="shared" si="3"/>
        <v>0</v>
      </c>
      <c r="BH22" s="29">
        <f t="shared" si="3"/>
        <v>0</v>
      </c>
      <c r="BI22" s="29">
        <f t="shared" si="3"/>
        <v>0</v>
      </c>
      <c r="BJ22" s="29">
        <f t="shared" si="3"/>
        <v>0</v>
      </c>
      <c r="BK22" s="29">
        <f t="shared" si="3"/>
        <v>0</v>
      </c>
      <c r="BL22" s="29">
        <f t="shared" si="3"/>
        <v>0</v>
      </c>
      <c r="BM22" s="29">
        <f t="shared" si="3"/>
        <v>0</v>
      </c>
      <c r="BN22" s="29">
        <f t="shared" si="3"/>
        <v>0</v>
      </c>
      <c r="BO22" s="29">
        <f t="shared" si="3"/>
        <v>0</v>
      </c>
      <c r="BP22" s="29">
        <f t="shared" si="3"/>
        <v>0</v>
      </c>
      <c r="BQ22" s="29">
        <f t="shared" si="3"/>
        <v>0</v>
      </c>
      <c r="BR22" s="29">
        <f t="shared" si="3"/>
        <v>0</v>
      </c>
      <c r="BS22" s="29">
        <f t="shared" si="3"/>
        <v>2.2737367544323206E-13</v>
      </c>
      <c r="BT22" s="29">
        <f t="shared" si="4"/>
        <v>0</v>
      </c>
      <c r="BU22" s="29">
        <f t="shared" si="2"/>
        <v>0</v>
      </c>
      <c r="BV22" s="29">
        <f t="shared" si="2"/>
        <v>0</v>
      </c>
      <c r="BW22" s="29">
        <f t="shared" si="2"/>
        <v>0</v>
      </c>
      <c r="BX22" s="29">
        <f t="shared" si="2"/>
        <v>0</v>
      </c>
      <c r="BY22" s="29">
        <f t="shared" si="2"/>
        <v>0</v>
      </c>
      <c r="BZ22" s="29">
        <f t="shared" si="2"/>
        <v>0</v>
      </c>
      <c r="CA22" s="29">
        <f t="shared" si="2"/>
        <v>0</v>
      </c>
      <c r="CB22" s="30">
        <f t="shared" si="2"/>
        <v>0</v>
      </c>
    </row>
    <row r="23" spans="1:80" x14ac:dyDescent="0.25">
      <c r="A23" s="36" t="s">
        <v>199</v>
      </c>
      <c r="B23" s="47">
        <f>SUMIFS(FastClose!$H$3:$H$20000,FastClose!$K$3:$K$20000,$A23,FastClose!$G$3:$G$20000,B$3,FastClose!$D$3:$D$20000,$A$3)</f>
        <v>6306485.5700005442</v>
      </c>
      <c r="C23" s="31">
        <f>SUMIFS(FastClose!$H$3:$H$20000,FastClose!$K$3:$K$20000,$A23,FastClose!$G$3:$G$20000,C$3,FastClose!$D$3:$D$20000,$A$3)</f>
        <v>6216724.0799991172</v>
      </c>
      <c r="D23" s="31">
        <f>SUMIFS(FastClose!$H$3:$H$20000,FastClose!$K$3:$K$20000,$A23,FastClose!$G$3:$G$20000,D$3,FastClose!$D$3:$D$20000,$A$3)</f>
        <v>1201776.9400000172</v>
      </c>
      <c r="E23" s="31">
        <f>SUMIFS(FastClose!$H$3:$H$20000,FastClose!$K$3:$K$20000,$A23,FastClose!$G$3:$G$20000,E$3,FastClose!$D$3:$D$20000,$A$3)</f>
        <v>331271.95000000577</v>
      </c>
      <c r="F23" s="31">
        <f>SUMIFS(FastClose!$H$3:$H$20000,FastClose!$K$3:$K$20000,$A23,FastClose!$G$3:$G$20000,F$3,FastClose!$D$3:$D$20000,$A$3)</f>
        <v>176874.05999999962</v>
      </c>
      <c r="G23" s="31">
        <f>SUMIFS(FastClose!$H$3:$H$20000,FastClose!$K$3:$K$20000,$A23,FastClose!$G$3:$G$20000,G$3,FastClose!$D$3:$D$20000,$A$3)</f>
        <v>119259.66999999995</v>
      </c>
      <c r="H23" s="31">
        <f>SUMIFS(FastClose!$H$3:$H$20000,FastClose!$K$3:$K$20000,$A23,FastClose!$G$3:$G$20000,H$3,FastClose!$D$3:$D$20000,$A$3)</f>
        <v>66676.789999999877</v>
      </c>
      <c r="I23" s="31">
        <f>SUMIFS(FastClose!$H$3:$H$20000,FastClose!$K$3:$K$20000,$A23,FastClose!$G$3:$G$20000,I$3,FastClose!$D$3:$D$20000,$A$3)</f>
        <v>61884.959999999846</v>
      </c>
      <c r="J23" s="31">
        <f>SUMIFS(FastClose!$H$3:$H$20000,FastClose!$K$3:$K$20000,$A23,FastClose!$G$3:$G$20000,J$3,FastClose!$D$3:$D$20000,$A$3)</f>
        <v>51417.919999999867</v>
      </c>
      <c r="K23" s="31">
        <f>SUMIFS(FastClose!$H$3:$H$20000,FastClose!$K$3:$K$20000,$A23,FastClose!$G$3:$G$20000,K$3,FastClose!$D$3:$D$20000,$A$3)</f>
        <v>32411.109999999957</v>
      </c>
      <c r="L23" s="31">
        <f>SUMIFS(FastClose!$H$3:$H$20000,FastClose!$K$3:$K$20000,$A23,FastClose!$G$3:$G$20000,L$3,FastClose!$D$3:$D$20000,$A$3)</f>
        <v>35822.189999999966</v>
      </c>
      <c r="M23" s="31">
        <f>SUMIFS(FastClose!$H$3:$H$20000,FastClose!$K$3:$K$20000,$A23,FastClose!$G$3:$G$20000,M$3,FastClose!$D$3:$D$20000,$A$3)</f>
        <v>34632.700000000004</v>
      </c>
      <c r="N23" s="31">
        <f>SUMIFS(FastClose!$H$3:$H$20000,FastClose!$K$3:$K$20000,$A23,FastClose!$G$3:$G$20000,N$3,FastClose!$D$3:$D$20000,$A$3)</f>
        <v>25877.130000000107</v>
      </c>
      <c r="O23" s="31">
        <f>SUMIFS(FastClose!$H$3:$H$20000,FastClose!$K$3:$K$20000,$A23,FastClose!$G$3:$G$20000,O$3,FastClose!$D$3:$D$20000,$A$3)</f>
        <v>4581.79</v>
      </c>
      <c r="P23" s="31">
        <f>SUMIFS(FastClose!$H$3:$H$20000,FastClose!$K$3:$K$20000,$A23,FastClose!$G$3:$G$20000,P$3,FastClose!$D$3:$D$20000,$A$3)</f>
        <v>1271.7199999999973</v>
      </c>
      <c r="Q23" s="31">
        <f>SUMIFS(FastClose!$H$3:$H$20000,FastClose!$K$3:$K$20000,$A23,FastClose!$G$3:$G$20000,Q$3,FastClose!$D$3:$D$20000,$A$3)</f>
        <v>-123.54000000000033</v>
      </c>
      <c r="R23" s="31">
        <f>SUMIFS(FastClose!$H$3:$H$20000,FastClose!$K$3:$K$20000,$A23,FastClose!$G$3:$G$20000,R$3,FastClose!$D$3:$D$20000,$A$3)</f>
        <v>-2420.3199999999997</v>
      </c>
      <c r="S23" s="31">
        <f>SUMIFS(FastClose!$H$3:$H$20000,FastClose!$K$3:$K$20000,$A23,FastClose!$G$3:$G$20000,S$3,FastClose!$D$3:$D$20000,$A$3)</f>
        <v>-4428.3399999999983</v>
      </c>
      <c r="T23" s="31">
        <f>SUMIFS(FastClose!$H$3:$H$20000,FastClose!$K$3:$K$20000,$A23,FastClose!$G$3:$G$20000,T$3,FastClose!$D$3:$D$20000,$A$3)</f>
        <v>-747.26</v>
      </c>
      <c r="U23" s="31">
        <f>SUMIFS(FastClose!$H$3:$H$20000,FastClose!$K$3:$K$20000,$A23,FastClose!$G$3:$G$20000,U$3,FastClose!$D$3:$D$20000,$A$3)</f>
        <v>-6177.0399999999945</v>
      </c>
      <c r="V23" s="31">
        <f>SUMIFS(FastClose!$H$3:$H$20000,FastClose!$K$3:$K$20000,$A23,FastClose!$G$3:$G$20000,V$3,FastClose!$D$3:$D$20000,$A$3)</f>
        <v>-9368.0499999999975</v>
      </c>
      <c r="W23" s="31">
        <f>SUMIFS(FastClose!$H$3:$H$20000,FastClose!$K$3:$K$20000,$A23,FastClose!$G$3:$G$20000,W$3,FastClose!$D$3:$D$20000,$A$3)</f>
        <v>-6954.4999999999973</v>
      </c>
      <c r="X23" s="31">
        <f>SUMIFS(FastClose!$H$3:$H$20000,FastClose!$K$3:$K$20000,$A23,FastClose!$G$3:$G$20000,X$3,FastClose!$D$3:$D$20000,$A$3)</f>
        <v>-1442.7599999999998</v>
      </c>
      <c r="Y23" s="31">
        <f>SUMIFS(FastClose!$H$3:$H$20000,FastClose!$K$3:$K$20000,$A23,FastClose!$G$3:$G$20000,Y$3,FastClose!$D$3:$D$20000,$A$3)</f>
        <v>-2093.2500000000005</v>
      </c>
      <c r="Z23" s="32">
        <f>SUMIFS(FastClose!$H$3:$H$20000,FastClose!$K$3:$K$20000,$A23,FastClose!$G$3:$G$20000,Z$3,FastClose!$D$3:$D$20000,$A$3)</f>
        <v>-7088.42</v>
      </c>
      <c r="AB23" s="36" t="s">
        <v>199</v>
      </c>
      <c r="AC23" s="47">
        <f>SUMIFS(BISDATA!$L$3:$L$20000,BISDATA!$A$3:$A$20000,$AB23,BISDATA!$M$3:$M$20000,AC$4,BISDATA!$I$3:$I$20000,$AB$3)</f>
        <v>6306485.5700001083</v>
      </c>
      <c r="AD23" s="31">
        <f>SUMIFS(BISDATA!$L$3:$L$20000,BISDATA!$A$3:$A$20000,$AB23,BISDATA!$M$3:$M$20000,AD$4,BISDATA!$I$3:$I$20000,$AB$3)</f>
        <v>6216724.0799984923</v>
      </c>
      <c r="AE23" s="31">
        <f>SUMIFS(BISDATA!$L$3:$L$20000,BISDATA!$A$3:$A$20000,$AB23,BISDATA!$M$3:$M$20000,AE$4,BISDATA!$I$3:$I$20000,$AB$3)</f>
        <v>1201776.9400000589</v>
      </c>
      <c r="AF23" s="31">
        <f>SUMIFS(BISDATA!$L$3:$L$20000,BISDATA!$A$3:$A$20000,$AB23,BISDATA!$M$3:$M$20000,AF$4,BISDATA!$I$3:$I$20000,$AB$3)</f>
        <v>331271.95000000123</v>
      </c>
      <c r="AG23" s="31">
        <f>SUMIFS(BISDATA!$L$3:$L$20000,BISDATA!$A$3:$A$20000,$AB23,BISDATA!$M$3:$M$20000,AG$4,BISDATA!$I$3:$I$20000,$AB$3)</f>
        <v>176874.06000000276</v>
      </c>
      <c r="AH23" s="31">
        <f>SUMIFS(BISDATA!$L$3:$L$20000,BISDATA!$A$3:$A$20000,$AB23,BISDATA!$M$3:$M$20000,AH$4,BISDATA!$I$3:$I$20000,$AB$3)</f>
        <v>119259.67000000067</v>
      </c>
      <c r="AI23" s="31">
        <f>SUMIFS(BISDATA!$L$3:$L$20000,BISDATA!$A$3:$A$20000,$AB23,BISDATA!$M$3:$M$20000,AI$4,BISDATA!$I$3:$I$20000,$AB$3)</f>
        <v>66676.789999999979</v>
      </c>
      <c r="AJ23" s="31">
        <f>SUMIFS(BISDATA!$L$3:$L$20000,BISDATA!$A$3:$A$20000,$AB23,BISDATA!$M$3:$M$20000,AJ$4,BISDATA!$I$3:$I$20000,$AB$3)</f>
        <v>61884.95999999981</v>
      </c>
      <c r="AK23" s="31">
        <f>SUMIFS(BISDATA!$L$3:$L$20000,BISDATA!$A$3:$A$20000,$AB23,BISDATA!$M$3:$M$20000,AK$4,BISDATA!$I$3:$I$20000,$AB$3)</f>
        <v>51417.920000000035</v>
      </c>
      <c r="AL23" s="31">
        <f>SUMIFS(BISDATA!$L$3:$L$20000,BISDATA!$A$3:$A$20000,$AB23,BISDATA!$M$3:$M$20000,AL$4,BISDATA!$I$3:$I$20000,$AB$3)</f>
        <v>32411.10999999999</v>
      </c>
      <c r="AM23" s="31">
        <f>SUMIFS(BISDATA!$L$3:$L$20000,BISDATA!$A$3:$A$20000,$AB23,BISDATA!$M$3:$M$20000,AM$4,BISDATA!$I$3:$I$20000,$AB$3)</f>
        <v>35822.189999999835</v>
      </c>
      <c r="AN23" s="31">
        <f>SUMIFS(BISDATA!$L$3:$L$20000,BISDATA!$A$3:$A$20000,$AB23,BISDATA!$M$3:$M$20000,AN$4,BISDATA!$I$3:$I$20000,$AB$3)</f>
        <v>34632.700000000026</v>
      </c>
      <c r="AO23" s="31">
        <f>SUMIFS(BISDATA!$L$3:$L$20000,BISDATA!$A$3:$A$20000,$AB23,BISDATA!$M$3:$M$20000,AO$4,BISDATA!$I$3:$I$20000,$AB$3)</f>
        <v>25877.129999999972</v>
      </c>
      <c r="AP23" s="31">
        <f>SUMIFS(BISDATA!$L$3:$L$20000,BISDATA!$A$3:$A$20000,$AB23,BISDATA!$M$3:$M$20000,AP$4,BISDATA!$I$3:$I$20000,$AB$3)</f>
        <v>4581.7900000000009</v>
      </c>
      <c r="AQ23" s="31">
        <f>SUMIFS(BISDATA!$L$3:$L$20000,BISDATA!$A$3:$A$20000,$AB23,BISDATA!$M$3:$M$20000,AQ$4,BISDATA!$I$3:$I$20000,$AB$3)</f>
        <v>1271.7200000000003</v>
      </c>
      <c r="AR23" s="31">
        <f>SUMIFS(BISDATA!$L$3:$L$20000,BISDATA!$A$3:$A$20000,$AB23,BISDATA!$M$3:$M$20000,AR$4,BISDATA!$I$3:$I$20000,$AB$3)</f>
        <v>-123.53999999999976</v>
      </c>
      <c r="AS23" s="31">
        <f>SUMIFS(BISDATA!$L$3:$L$20000,BISDATA!$A$3:$A$20000,$AB23,BISDATA!$M$3:$M$20000,AS$4,BISDATA!$I$3:$I$20000,$AB$3)</f>
        <v>-2420.3200000000006</v>
      </c>
      <c r="AT23" s="31">
        <f>SUMIFS(BISDATA!$L$3:$L$20000,BISDATA!$A$3:$A$20000,$AB23,BISDATA!$M$3:$M$20000,AT$4,BISDATA!$I$3:$I$20000,$AB$3)</f>
        <v>-4428.3399999999892</v>
      </c>
      <c r="AU23" s="31">
        <f>SUMIFS(BISDATA!$L$3:$L$20000,BISDATA!$A$3:$A$20000,$AB23,BISDATA!$M$3:$M$20000,AU$4,BISDATA!$I$3:$I$20000,$AB$3)</f>
        <v>-747.26000000000124</v>
      </c>
      <c r="AV23" s="31">
        <f>SUMIFS(BISDATA!$L$3:$L$20000,BISDATA!$A$3:$A$20000,$AB23,BISDATA!$M$3:$M$20000,AV$4,BISDATA!$I$3:$I$20000,$AB$3)</f>
        <v>-6177.04</v>
      </c>
      <c r="AW23" s="31">
        <f>SUMIFS(BISDATA!$L$3:$L$20000,BISDATA!$A$3:$A$20000,$AB23,BISDATA!$M$3:$M$20000,AW$4,BISDATA!$I$3:$I$20000,$AB$3)</f>
        <v>-9368.0500000000029</v>
      </c>
      <c r="AX23" s="31">
        <f>SUMIFS(BISDATA!$L$3:$L$20000,BISDATA!$A$3:$A$20000,$AB23,BISDATA!$M$3:$M$20000,AX$4,BISDATA!$I$3:$I$20000,$AB$3)</f>
        <v>-6954.5</v>
      </c>
      <c r="AY23" s="31">
        <f>SUMIFS(BISDATA!$L$3:$L$20000,BISDATA!$A$3:$A$20000,$AB23,BISDATA!$M$3:$M$20000,AY$4,BISDATA!$I$3:$I$20000,$AB$3)</f>
        <v>-1442.7599999999998</v>
      </c>
      <c r="AZ23" s="31">
        <f>SUMIFS(BISDATA!$L$3:$L$20000,BISDATA!$A$3:$A$20000,$AB23,BISDATA!$M$3:$M$20000,AZ$4,BISDATA!$I$3:$I$20000,$AB$3)</f>
        <v>-2093.2499999999964</v>
      </c>
      <c r="BA23" s="32">
        <f>SUMIFS(BISDATA!$L$3:$L$20000,BISDATA!$A$3:$A$20000,$AB23,BISDATA!$M$3:$M$20000,BA$4,BISDATA!$I$3:$I$20000,$AB$3)</f>
        <v>-7088.420000000001</v>
      </c>
      <c r="BB23" s="58"/>
      <c r="BC23" s="36" t="s">
        <v>199</v>
      </c>
      <c r="BD23" s="47">
        <f t="shared" si="3"/>
        <v>-4.3585896492004395E-7</v>
      </c>
      <c r="BE23" s="31">
        <f t="shared" si="3"/>
        <v>-6.2491744756698608E-7</v>
      </c>
      <c r="BF23" s="31">
        <f t="shared" si="3"/>
        <v>4.1676685214042664E-8</v>
      </c>
      <c r="BG23" s="31">
        <f t="shared" si="3"/>
        <v>-4.5401975512504578E-9</v>
      </c>
      <c r="BH23" s="31">
        <f t="shared" si="3"/>
        <v>3.14321368932724E-9</v>
      </c>
      <c r="BI23" s="31">
        <f t="shared" si="3"/>
        <v>7.1304384618997574E-10</v>
      </c>
      <c r="BJ23" s="31">
        <f t="shared" si="3"/>
        <v>0</v>
      </c>
      <c r="BK23" s="31">
        <f t="shared" si="3"/>
        <v>0</v>
      </c>
      <c r="BL23" s="31">
        <f t="shared" si="3"/>
        <v>1.673470251262188E-10</v>
      </c>
      <c r="BM23" s="31">
        <f t="shared" si="3"/>
        <v>3.2741809263825417E-11</v>
      </c>
      <c r="BN23" s="31">
        <f t="shared" si="3"/>
        <v>-1.3096723705530167E-10</v>
      </c>
      <c r="BO23" s="31">
        <f t="shared" si="3"/>
        <v>0</v>
      </c>
      <c r="BP23" s="31">
        <f t="shared" si="3"/>
        <v>-1.3460521586239338E-10</v>
      </c>
      <c r="BQ23" s="31">
        <f t="shared" si="3"/>
        <v>0</v>
      </c>
      <c r="BR23" s="31">
        <f t="shared" si="3"/>
        <v>2.9558577807620168E-12</v>
      </c>
      <c r="BS23" s="31">
        <f t="shared" si="3"/>
        <v>5.6843418860808015E-13</v>
      </c>
      <c r="BT23" s="31">
        <f t="shared" si="4"/>
        <v>0</v>
      </c>
      <c r="BU23" s="31">
        <f t="shared" si="2"/>
        <v>9.0949470177292824E-12</v>
      </c>
      <c r="BV23" s="31">
        <f t="shared" si="2"/>
        <v>-1.2505552149377763E-12</v>
      </c>
      <c r="BW23" s="31">
        <f t="shared" si="2"/>
        <v>0</v>
      </c>
      <c r="BX23" s="31">
        <f t="shared" si="2"/>
        <v>0</v>
      </c>
      <c r="BY23" s="31">
        <f t="shared" si="2"/>
        <v>0</v>
      </c>
      <c r="BZ23" s="31">
        <f t="shared" si="2"/>
        <v>0</v>
      </c>
      <c r="CA23" s="31">
        <f t="shared" si="2"/>
        <v>4.0927261579781771E-12</v>
      </c>
      <c r="CB23" s="32">
        <f t="shared" si="2"/>
        <v>0</v>
      </c>
    </row>
    <row r="24" spans="1:80" x14ac:dyDescent="0.25">
      <c r="A24" s="34" t="s">
        <v>72</v>
      </c>
      <c r="B24" s="48">
        <f>SUMIFS(FastClose!$H$3:$H$20000,FastClose!$K$3:$K$20000,$A24,FastClose!$G$3:$G$20000,B$3,FastClose!$D$3:$D$20000,$A$3)</f>
        <v>4113018.3500000592</v>
      </c>
      <c r="C24" s="27">
        <f>SUMIFS(FastClose!$H$3:$H$20000,FastClose!$K$3:$K$20000,$A24,FastClose!$G$3:$G$20000,C$3,FastClose!$D$3:$D$20000,$A$3)</f>
        <v>3083875.0600000257</v>
      </c>
      <c r="D24" s="27">
        <f>SUMIFS(FastClose!$H$3:$H$20000,FastClose!$K$3:$K$20000,$A24,FastClose!$G$3:$G$20000,D$3,FastClose!$D$3:$D$20000,$A$3)</f>
        <v>886870.69000000134</v>
      </c>
      <c r="E24" s="27">
        <f>SUMIFS(FastClose!$H$3:$H$20000,FastClose!$K$3:$K$20000,$A24,FastClose!$G$3:$G$20000,E$3,FastClose!$D$3:$D$20000,$A$3)</f>
        <v>494842.95999999985</v>
      </c>
      <c r="F24" s="27">
        <f>SUMIFS(FastClose!$H$3:$H$20000,FastClose!$K$3:$K$20000,$A24,FastClose!$G$3:$G$20000,F$3,FastClose!$D$3:$D$20000,$A$3)</f>
        <v>184506.77999999988</v>
      </c>
      <c r="G24" s="27">
        <f>SUMIFS(FastClose!$H$3:$H$20000,FastClose!$K$3:$K$20000,$A24,FastClose!$G$3:$G$20000,G$3,FastClose!$D$3:$D$20000,$A$3)</f>
        <v>125216.20000000006</v>
      </c>
      <c r="H24" s="27">
        <f>SUMIFS(FastClose!$H$3:$H$20000,FastClose!$K$3:$K$20000,$A24,FastClose!$G$3:$G$20000,H$3,FastClose!$D$3:$D$20000,$A$3)</f>
        <v>52597.069999999985</v>
      </c>
      <c r="I24" s="27">
        <f>SUMIFS(FastClose!$H$3:$H$20000,FastClose!$K$3:$K$20000,$A24,FastClose!$G$3:$G$20000,I$3,FastClose!$D$3:$D$20000,$A$3)</f>
        <v>50652.740000000034</v>
      </c>
      <c r="J24" s="27">
        <f>SUMIFS(FastClose!$H$3:$H$20000,FastClose!$K$3:$K$20000,$A24,FastClose!$G$3:$G$20000,J$3,FastClose!$D$3:$D$20000,$A$3)</f>
        <v>26890.76</v>
      </c>
      <c r="K24" s="27">
        <f>SUMIFS(FastClose!$H$3:$H$20000,FastClose!$K$3:$K$20000,$A24,FastClose!$G$3:$G$20000,K$3,FastClose!$D$3:$D$20000,$A$3)</f>
        <v>16840.800000000032</v>
      </c>
      <c r="L24" s="27">
        <f>SUMIFS(FastClose!$H$3:$H$20000,FastClose!$K$3:$K$20000,$A24,FastClose!$G$3:$G$20000,L$3,FastClose!$D$3:$D$20000,$A$3)</f>
        <v>50919.62000000001</v>
      </c>
      <c r="M24" s="27">
        <f>SUMIFS(FastClose!$H$3:$H$20000,FastClose!$K$3:$K$20000,$A24,FastClose!$G$3:$G$20000,M$3,FastClose!$D$3:$D$20000,$A$3)</f>
        <v>23179.579999999994</v>
      </c>
      <c r="N24" s="27">
        <f>SUMIFS(FastClose!$H$3:$H$20000,FastClose!$K$3:$K$20000,$A24,FastClose!$G$3:$G$20000,N$3,FastClose!$D$3:$D$20000,$A$3)</f>
        <v>31415.690000000002</v>
      </c>
      <c r="O24" s="27">
        <f>SUMIFS(FastClose!$H$3:$H$20000,FastClose!$K$3:$K$20000,$A24,FastClose!$G$3:$G$20000,O$3,FastClose!$D$3:$D$20000,$A$3)</f>
        <v>-8494.5900000000074</v>
      </c>
      <c r="P24" s="27">
        <f>SUMIFS(FastClose!$H$3:$H$20000,FastClose!$K$3:$K$20000,$A24,FastClose!$G$3:$G$20000,P$3,FastClose!$D$3:$D$20000,$A$3)</f>
        <v>240.97000000000025</v>
      </c>
      <c r="Q24" s="27">
        <f>SUMIFS(FastClose!$H$3:$H$20000,FastClose!$K$3:$K$20000,$A24,FastClose!$G$3:$G$20000,Q$3,FastClose!$D$3:$D$20000,$A$3)</f>
        <v>1922.8300000000006</v>
      </c>
      <c r="R24" s="27">
        <f>SUMIFS(FastClose!$H$3:$H$20000,FastClose!$K$3:$K$20000,$A24,FastClose!$G$3:$G$20000,R$3,FastClose!$D$3:$D$20000,$A$3)</f>
        <v>1051.2700000000002</v>
      </c>
      <c r="S24" s="27">
        <f>SUMIFS(FastClose!$H$3:$H$20000,FastClose!$K$3:$K$20000,$A24,FastClose!$G$3:$G$20000,S$3,FastClose!$D$3:$D$20000,$A$3)</f>
        <v>-1304.4400000000005</v>
      </c>
      <c r="T24" s="27">
        <f>SUMIFS(FastClose!$H$3:$H$20000,FastClose!$K$3:$K$20000,$A24,FastClose!$G$3:$G$20000,T$3,FastClose!$D$3:$D$20000,$A$3)</f>
        <v>1747.4099999999994</v>
      </c>
      <c r="U24" s="27">
        <f>SUMIFS(FastClose!$H$3:$H$20000,FastClose!$K$3:$K$20000,$A24,FastClose!$G$3:$G$20000,U$3,FastClose!$D$3:$D$20000,$A$3)</f>
        <v>2513.9100000000003</v>
      </c>
      <c r="V24" s="27">
        <f>SUMIFS(FastClose!$H$3:$H$20000,FastClose!$K$3:$K$20000,$A24,FastClose!$G$3:$G$20000,V$3,FastClose!$D$3:$D$20000,$A$3)</f>
        <v>15040.8</v>
      </c>
      <c r="W24" s="27">
        <f>SUMIFS(FastClose!$H$3:$H$20000,FastClose!$K$3:$K$20000,$A24,FastClose!$G$3:$G$20000,W$3,FastClose!$D$3:$D$20000,$A$3)</f>
        <v>1234.9700000000012</v>
      </c>
      <c r="X24" s="27">
        <f>SUMIFS(FastClose!$H$3:$H$20000,FastClose!$K$3:$K$20000,$A24,FastClose!$G$3:$G$20000,X$3,FastClose!$D$3:$D$20000,$A$3)</f>
        <v>1211.0999999999999</v>
      </c>
      <c r="Y24" s="27">
        <f>SUMIFS(FastClose!$H$3:$H$20000,FastClose!$K$3:$K$20000,$A24,FastClose!$G$3:$G$20000,Y$3,FastClose!$D$3:$D$20000,$A$3)</f>
        <v>2687.85</v>
      </c>
      <c r="Z24" s="28">
        <f>SUMIFS(FastClose!$H$3:$H$20000,FastClose!$K$3:$K$20000,$A24,FastClose!$G$3:$G$20000,Z$3,FastClose!$D$3:$D$20000,$A$3)</f>
        <v>-419.96000000000015</v>
      </c>
      <c r="AB24" s="34" t="s">
        <v>72</v>
      </c>
      <c r="AC24" s="48">
        <f>SUMIFS(BISDATA!$L$3:$L$20000,BISDATA!$A$3:$A$20000,$AB24,BISDATA!$M$3:$M$20000,AC$4,BISDATA!$I$3:$I$20000,$AB$3)</f>
        <v>4113019.2099998025</v>
      </c>
      <c r="AD24" s="27">
        <f>SUMIFS(BISDATA!$L$3:$L$20000,BISDATA!$A$3:$A$20000,$AB24,BISDATA!$M$3:$M$20000,AD$4,BISDATA!$I$3:$I$20000,$AB$3)</f>
        <v>3082489.1199999759</v>
      </c>
      <c r="AE24" s="27">
        <f>SUMIFS(BISDATA!$L$3:$L$20000,BISDATA!$A$3:$A$20000,$AB24,BISDATA!$M$3:$M$20000,AE$4,BISDATA!$I$3:$I$20000,$AB$3)</f>
        <v>886754.27000000142</v>
      </c>
      <c r="AF24" s="27">
        <f>SUMIFS(BISDATA!$L$3:$L$20000,BISDATA!$A$3:$A$20000,$AB24,BISDATA!$M$3:$M$20000,AF$4,BISDATA!$I$3:$I$20000,$AB$3)</f>
        <v>494842.95999999985</v>
      </c>
      <c r="AG24" s="27">
        <f>SUMIFS(BISDATA!$L$3:$L$20000,BISDATA!$A$3:$A$20000,$AB24,BISDATA!$M$3:$M$20000,AG$4,BISDATA!$I$3:$I$20000,$AB$3)</f>
        <v>184513.97999999998</v>
      </c>
      <c r="AH24" s="27">
        <f>SUMIFS(BISDATA!$L$3:$L$20000,BISDATA!$A$3:$A$20000,$AB24,BISDATA!$M$3:$M$20000,AH$4,BISDATA!$I$3:$I$20000,$AB$3)</f>
        <v>125198.37999999987</v>
      </c>
      <c r="AI24" s="27">
        <f>SUMIFS(BISDATA!$L$3:$L$20000,BISDATA!$A$3:$A$20000,$AB24,BISDATA!$M$3:$M$20000,AI$4,BISDATA!$I$3:$I$20000,$AB$3)</f>
        <v>52597.070000000007</v>
      </c>
      <c r="AJ24" s="27">
        <f>SUMIFS(BISDATA!$L$3:$L$20000,BISDATA!$A$3:$A$20000,$AB24,BISDATA!$M$3:$M$20000,AJ$4,BISDATA!$I$3:$I$20000,$AB$3)</f>
        <v>50251.639999999963</v>
      </c>
      <c r="AK24" s="27">
        <f>SUMIFS(BISDATA!$L$3:$L$20000,BISDATA!$A$3:$A$20000,$AB24,BISDATA!$M$3:$M$20000,AK$4,BISDATA!$I$3:$I$20000,$AB$3)</f>
        <v>26890.76</v>
      </c>
      <c r="AL24" s="27">
        <f>SUMIFS(BISDATA!$L$3:$L$20000,BISDATA!$A$3:$A$20000,$AB24,BISDATA!$M$3:$M$20000,AL$4,BISDATA!$I$3:$I$20000,$AB$3)</f>
        <v>16840.800000000036</v>
      </c>
      <c r="AM24" s="27">
        <f>SUMIFS(BISDATA!$L$3:$L$20000,BISDATA!$A$3:$A$20000,$AB24,BISDATA!$M$3:$M$20000,AM$4,BISDATA!$I$3:$I$20000,$AB$3)</f>
        <v>50919.619999999981</v>
      </c>
      <c r="AN24" s="27">
        <f>SUMIFS(BISDATA!$L$3:$L$20000,BISDATA!$A$3:$A$20000,$AB24,BISDATA!$M$3:$M$20000,AN$4,BISDATA!$I$3:$I$20000,$AB$3)</f>
        <v>23179.579999999998</v>
      </c>
      <c r="AO24" s="27">
        <f>SUMIFS(BISDATA!$L$3:$L$20000,BISDATA!$A$3:$A$20000,$AB24,BISDATA!$M$3:$M$20000,AO$4,BISDATA!$I$3:$I$20000,$AB$3)</f>
        <v>31415.689999999995</v>
      </c>
      <c r="AP24" s="27">
        <f>SUMIFS(BISDATA!$L$3:$L$20000,BISDATA!$A$3:$A$20000,$AB24,BISDATA!$M$3:$M$20000,AP$4,BISDATA!$I$3:$I$20000,$AB$3)</f>
        <v>-8052.1199999999963</v>
      </c>
      <c r="AQ24" s="27">
        <f>SUMIFS(BISDATA!$L$3:$L$20000,BISDATA!$A$3:$A$20000,$AB24,BISDATA!$M$3:$M$20000,AQ$4,BISDATA!$I$3:$I$20000,$AB$3)</f>
        <v>140.23999999999796</v>
      </c>
      <c r="AR24" s="27">
        <f>SUMIFS(BISDATA!$L$3:$L$20000,BISDATA!$A$3:$A$20000,$AB24,BISDATA!$M$3:$M$20000,AR$4,BISDATA!$I$3:$I$20000,$AB$3)</f>
        <v>2129.3300000000004</v>
      </c>
      <c r="AS24" s="27">
        <f>SUMIFS(BISDATA!$L$3:$L$20000,BISDATA!$A$3:$A$20000,$AB24,BISDATA!$M$3:$M$20000,AS$4,BISDATA!$I$3:$I$20000,$AB$3)</f>
        <v>1051.27</v>
      </c>
      <c r="AT24" s="27">
        <f>SUMIFS(BISDATA!$L$3:$L$20000,BISDATA!$A$3:$A$20000,$AB24,BISDATA!$M$3:$M$20000,AT$4,BISDATA!$I$3:$I$20000,$AB$3)</f>
        <v>-301.97999999999968</v>
      </c>
      <c r="AU24" s="27">
        <f>SUMIFS(BISDATA!$L$3:$L$20000,BISDATA!$A$3:$A$20000,$AB24,BISDATA!$M$3:$M$20000,AU$4,BISDATA!$I$3:$I$20000,$AB$3)</f>
        <v>1873.7799999999993</v>
      </c>
      <c r="AV24" s="27">
        <f>SUMIFS(BISDATA!$L$3:$L$20000,BISDATA!$A$3:$A$20000,$AB24,BISDATA!$M$3:$M$20000,AV$4,BISDATA!$I$3:$I$20000,$AB$3)</f>
        <v>2495.84</v>
      </c>
      <c r="AW24" s="27">
        <f>SUMIFS(BISDATA!$L$3:$L$20000,BISDATA!$A$3:$A$20000,$AB24,BISDATA!$M$3:$M$20000,AW$4,BISDATA!$I$3:$I$20000,$AB$3)</f>
        <v>15022.8</v>
      </c>
      <c r="AX24" s="27">
        <f>SUMIFS(BISDATA!$L$3:$L$20000,BISDATA!$A$3:$A$20000,$AB24,BISDATA!$M$3:$M$20000,AX$4,BISDATA!$I$3:$I$20000,$AB$3)</f>
        <v>1011.3800000000006</v>
      </c>
      <c r="AY24" s="27">
        <f>SUMIFS(BISDATA!$L$3:$L$20000,BISDATA!$A$3:$A$20000,$AB24,BISDATA!$M$3:$M$20000,AY$4,BISDATA!$I$3:$I$20000,$AB$3)</f>
        <v>1193.4699999999998</v>
      </c>
      <c r="AZ24" s="27">
        <f>SUMIFS(BISDATA!$L$3:$L$20000,BISDATA!$A$3:$A$20000,$AB24,BISDATA!$M$3:$M$20000,AZ$4,BISDATA!$I$3:$I$20000,$AB$3)</f>
        <v>2687.85</v>
      </c>
      <c r="BA24" s="28">
        <f>SUMIFS(BISDATA!$L$3:$L$20000,BISDATA!$A$3:$A$20000,$AB24,BISDATA!$M$3:$M$20000,BA$4,BISDATA!$I$3:$I$20000,$AB$3)</f>
        <v>-363.58000000000004</v>
      </c>
      <c r="BB24" s="58"/>
      <c r="BC24" s="34" t="s">
        <v>72</v>
      </c>
      <c r="BD24" s="48">
        <f t="shared" si="3"/>
        <v>0.85999974329024553</v>
      </c>
      <c r="BE24" s="27">
        <f t="shared" si="3"/>
        <v>-1385.9400000497699</v>
      </c>
      <c r="BF24" s="27">
        <f t="shared" si="3"/>
        <v>-116.41999999992549</v>
      </c>
      <c r="BG24" s="27">
        <f t="shared" si="3"/>
        <v>0</v>
      </c>
      <c r="BH24" s="27">
        <f t="shared" si="3"/>
        <v>7.200000000098953</v>
      </c>
      <c r="BI24" s="27">
        <f t="shared" si="3"/>
        <v>-17.820000000181608</v>
      </c>
      <c r="BJ24" s="27">
        <f t="shared" si="3"/>
        <v>0</v>
      </c>
      <c r="BK24" s="27">
        <f t="shared" si="3"/>
        <v>-401.1000000000713</v>
      </c>
      <c r="BL24" s="27">
        <f t="shared" si="3"/>
        <v>0</v>
      </c>
      <c r="BM24" s="27">
        <f t="shared" si="3"/>
        <v>0</v>
      </c>
      <c r="BN24" s="27">
        <f t="shared" si="3"/>
        <v>0</v>
      </c>
      <c r="BO24" s="27">
        <f t="shared" si="3"/>
        <v>0</v>
      </c>
      <c r="BP24" s="27">
        <f t="shared" si="3"/>
        <v>0</v>
      </c>
      <c r="BQ24" s="27">
        <f t="shared" si="3"/>
        <v>442.47000000001117</v>
      </c>
      <c r="BR24" s="27">
        <f t="shared" si="3"/>
        <v>-100.73000000000229</v>
      </c>
      <c r="BS24" s="27">
        <f t="shared" si="3"/>
        <v>206.49999999999977</v>
      </c>
      <c r="BT24" s="27">
        <f t="shared" si="4"/>
        <v>0</v>
      </c>
      <c r="BU24" s="27">
        <f t="shared" si="2"/>
        <v>1002.4600000000008</v>
      </c>
      <c r="BV24" s="27">
        <f t="shared" si="2"/>
        <v>126.36999999999989</v>
      </c>
      <c r="BW24" s="27">
        <f t="shared" si="2"/>
        <v>-18.070000000000164</v>
      </c>
      <c r="BX24" s="27">
        <f t="shared" si="2"/>
        <v>-18</v>
      </c>
      <c r="BY24" s="27">
        <f t="shared" si="2"/>
        <v>-223.5900000000006</v>
      </c>
      <c r="BZ24" s="27">
        <f t="shared" si="2"/>
        <v>-17.630000000000109</v>
      </c>
      <c r="CA24" s="27">
        <f t="shared" si="2"/>
        <v>0</v>
      </c>
      <c r="CB24" s="28">
        <f t="shared" si="2"/>
        <v>56.380000000000109</v>
      </c>
    </row>
    <row r="25" spans="1:80" x14ac:dyDescent="0.25">
      <c r="A25" s="35" t="s">
        <v>91</v>
      </c>
      <c r="B25" s="46">
        <f>SUMIFS(FastClose!$H$3:$H$20000,FastClose!$K$3:$K$20000,$A25,FastClose!$G$3:$G$20000,B$3,FastClose!$D$3:$D$20000,$A$3)</f>
        <v>73113.009999999966</v>
      </c>
      <c r="C25" s="29">
        <f>SUMIFS(FastClose!$H$3:$H$20000,FastClose!$K$3:$K$20000,$A25,FastClose!$G$3:$G$20000,C$3,FastClose!$D$3:$D$20000,$A$3)</f>
        <v>95707.289999999964</v>
      </c>
      <c r="D25" s="29">
        <f>SUMIFS(FastClose!$H$3:$H$20000,FastClose!$K$3:$K$20000,$A25,FastClose!$G$3:$G$20000,D$3,FastClose!$D$3:$D$20000,$A$3)</f>
        <v>46732.180000000022</v>
      </c>
      <c r="E25" s="29">
        <f>SUMIFS(FastClose!$H$3:$H$20000,FastClose!$K$3:$K$20000,$A25,FastClose!$G$3:$G$20000,E$3,FastClose!$D$3:$D$20000,$A$3)</f>
        <v>33856.239999999991</v>
      </c>
      <c r="F25" s="29">
        <f>SUMIFS(FastClose!$H$3:$H$20000,FastClose!$K$3:$K$20000,$A25,FastClose!$G$3:$G$20000,F$3,FastClose!$D$3:$D$20000,$A$3)</f>
        <v>23034.730000000003</v>
      </c>
      <c r="G25" s="29">
        <f>SUMIFS(FastClose!$H$3:$H$20000,FastClose!$K$3:$K$20000,$A25,FastClose!$G$3:$G$20000,G$3,FastClose!$D$3:$D$20000,$A$3)</f>
        <v>14653.279999999999</v>
      </c>
      <c r="H25" s="29">
        <f>SUMIFS(FastClose!$H$3:$H$20000,FastClose!$K$3:$K$20000,$A25,FastClose!$G$3:$G$20000,H$3,FastClose!$D$3:$D$20000,$A$3)</f>
        <v>6558.0000000000009</v>
      </c>
      <c r="I25" s="29">
        <f>SUMIFS(FastClose!$H$3:$H$20000,FastClose!$K$3:$K$20000,$A25,FastClose!$G$3:$G$20000,I$3,FastClose!$D$3:$D$20000,$A$3)</f>
        <v>10569.24</v>
      </c>
      <c r="J25" s="29">
        <f>SUMIFS(FastClose!$H$3:$H$20000,FastClose!$K$3:$K$20000,$A25,FastClose!$G$3:$G$20000,J$3,FastClose!$D$3:$D$20000,$A$3)</f>
        <v>4007.5099999999989</v>
      </c>
      <c r="K25" s="29">
        <f>SUMIFS(FastClose!$H$3:$H$20000,FastClose!$K$3:$K$20000,$A25,FastClose!$G$3:$G$20000,K$3,FastClose!$D$3:$D$20000,$A$3)</f>
        <v>2892.0300000000007</v>
      </c>
      <c r="L25" s="29">
        <f>SUMIFS(FastClose!$H$3:$H$20000,FastClose!$K$3:$K$20000,$A25,FastClose!$G$3:$G$20000,L$3,FastClose!$D$3:$D$20000,$A$3)</f>
        <v>1888.3899999999999</v>
      </c>
      <c r="M25" s="29">
        <f>SUMIFS(FastClose!$H$3:$H$20000,FastClose!$K$3:$K$20000,$A25,FastClose!$G$3:$G$20000,M$3,FastClose!$D$3:$D$20000,$A$3)</f>
        <v>172.95</v>
      </c>
      <c r="N25" s="29">
        <f>SUMIFS(FastClose!$H$3:$H$20000,FastClose!$K$3:$K$20000,$A25,FastClose!$G$3:$G$20000,N$3,FastClose!$D$3:$D$20000,$A$3)</f>
        <v>420.15</v>
      </c>
      <c r="O25" s="29">
        <f>SUMIFS(FastClose!$H$3:$H$20000,FastClose!$K$3:$K$20000,$A25,FastClose!$G$3:$G$20000,O$3,FastClose!$D$3:$D$20000,$A$3)</f>
        <v>-469.68</v>
      </c>
      <c r="P25" s="29">
        <f>SUMIFS(FastClose!$H$3:$H$20000,FastClose!$K$3:$K$20000,$A25,FastClose!$G$3:$G$20000,P$3,FastClose!$D$3:$D$20000,$A$3)</f>
        <v>211.74999999999997</v>
      </c>
      <c r="Q25" s="29">
        <f>SUMIFS(FastClose!$H$3:$H$20000,FastClose!$K$3:$K$20000,$A25,FastClose!$G$3:$G$20000,Q$3,FastClose!$D$3:$D$20000,$A$3)</f>
        <v>3932.67</v>
      </c>
      <c r="R25" s="29">
        <f>SUMIFS(FastClose!$H$3:$H$20000,FastClose!$K$3:$K$20000,$A25,FastClose!$G$3:$G$20000,R$3,FastClose!$D$3:$D$20000,$A$3)</f>
        <v>386.2</v>
      </c>
      <c r="S25" s="29">
        <f>SUMIFS(FastClose!$H$3:$H$20000,FastClose!$K$3:$K$20000,$A25,FastClose!$G$3:$G$20000,S$3,FastClose!$D$3:$D$20000,$A$3)</f>
        <v>2145.83</v>
      </c>
      <c r="T25" s="29">
        <f>SUMIFS(FastClose!$H$3:$H$20000,FastClose!$K$3:$K$20000,$A25,FastClose!$G$3:$G$20000,T$3,FastClose!$D$3:$D$20000,$A$3)</f>
        <v>262.06000000000006</v>
      </c>
      <c r="U25" s="29">
        <f>SUMIFS(FastClose!$H$3:$H$20000,FastClose!$K$3:$K$20000,$A25,FastClose!$G$3:$G$20000,U$3,FastClose!$D$3:$D$20000,$A$3)</f>
        <v>231.63</v>
      </c>
      <c r="V25" s="29">
        <f>SUMIFS(FastClose!$H$3:$H$20000,FastClose!$K$3:$K$20000,$A25,FastClose!$G$3:$G$20000,V$3,FastClose!$D$3:$D$20000,$A$3)</f>
        <v>229.64</v>
      </c>
      <c r="W25" s="29">
        <f>SUMIFS(FastClose!$H$3:$H$20000,FastClose!$K$3:$K$20000,$A25,FastClose!$G$3:$G$20000,W$3,FastClose!$D$3:$D$20000,$A$3)</f>
        <v>51.569999999999993</v>
      </c>
      <c r="X25" s="29">
        <f>SUMIFS(FastClose!$H$3:$H$20000,FastClose!$K$3:$K$20000,$A25,FastClose!$G$3:$G$20000,X$3,FastClose!$D$3:$D$20000,$A$3)</f>
        <v>1163.18</v>
      </c>
      <c r="Y25" s="29">
        <f>SUMIFS(FastClose!$H$3:$H$20000,FastClose!$K$3:$K$20000,$A25,FastClose!$G$3:$G$20000,Y$3,FastClose!$D$3:$D$20000,$A$3)</f>
        <v>45.61999999999999</v>
      </c>
      <c r="Z25" s="30">
        <f>SUMIFS(FastClose!$H$3:$H$20000,FastClose!$K$3:$K$20000,$A25,FastClose!$G$3:$G$20000,Z$3,FastClose!$D$3:$D$20000,$A$3)</f>
        <v>770.28</v>
      </c>
      <c r="AB25" s="35" t="s">
        <v>91</v>
      </c>
      <c r="AC25" s="46">
        <f>SUMIFS(BISDATA!$L$3:$L$20000,BISDATA!$A$3:$A$20000,$AB25,BISDATA!$M$3:$M$20000,AC$4,BISDATA!$I$3:$I$20000,$AB$3)</f>
        <v>72948.009999999995</v>
      </c>
      <c r="AD25" s="29">
        <f>SUMIFS(BISDATA!$L$3:$L$20000,BISDATA!$A$3:$A$20000,$AB25,BISDATA!$M$3:$M$20000,AD$4,BISDATA!$I$3:$I$20000,$AB$3)</f>
        <v>95707.289999999979</v>
      </c>
      <c r="AE25" s="29">
        <f>SUMIFS(BISDATA!$L$3:$L$20000,BISDATA!$A$3:$A$20000,$AB25,BISDATA!$M$3:$M$20000,AE$4,BISDATA!$I$3:$I$20000,$AB$3)</f>
        <v>46732.180000000008</v>
      </c>
      <c r="AF25" s="29">
        <f>SUMIFS(BISDATA!$L$3:$L$20000,BISDATA!$A$3:$A$20000,$AB25,BISDATA!$M$3:$M$20000,AF$4,BISDATA!$I$3:$I$20000,$AB$3)</f>
        <v>33856.239999999983</v>
      </c>
      <c r="AG25" s="29">
        <f>SUMIFS(BISDATA!$L$3:$L$20000,BISDATA!$A$3:$A$20000,$AB25,BISDATA!$M$3:$M$20000,AG$4,BISDATA!$I$3:$I$20000,$AB$3)</f>
        <v>23034.729999999996</v>
      </c>
      <c r="AH25" s="29">
        <f>SUMIFS(BISDATA!$L$3:$L$20000,BISDATA!$A$3:$A$20000,$AB25,BISDATA!$M$3:$M$20000,AH$4,BISDATA!$I$3:$I$20000,$AB$3)</f>
        <v>14653.28</v>
      </c>
      <c r="AI25" s="29">
        <f>SUMIFS(BISDATA!$L$3:$L$20000,BISDATA!$A$3:$A$20000,$AB25,BISDATA!$M$3:$M$20000,AI$4,BISDATA!$I$3:$I$20000,$AB$3)</f>
        <v>6558</v>
      </c>
      <c r="AJ25" s="29">
        <f>SUMIFS(BISDATA!$L$3:$L$20000,BISDATA!$A$3:$A$20000,$AB25,BISDATA!$M$3:$M$20000,AJ$4,BISDATA!$I$3:$I$20000,$AB$3)</f>
        <v>10569.240000000002</v>
      </c>
      <c r="AK25" s="29">
        <f>SUMIFS(BISDATA!$L$3:$L$20000,BISDATA!$A$3:$A$20000,$AB25,BISDATA!$M$3:$M$20000,AK$4,BISDATA!$I$3:$I$20000,$AB$3)</f>
        <v>4007.5100000000007</v>
      </c>
      <c r="AL25" s="29">
        <f>SUMIFS(BISDATA!$L$3:$L$20000,BISDATA!$A$3:$A$20000,$AB25,BISDATA!$M$3:$M$20000,AL$4,BISDATA!$I$3:$I$20000,$AB$3)</f>
        <v>2892.03</v>
      </c>
      <c r="AM25" s="29">
        <f>SUMIFS(BISDATA!$L$3:$L$20000,BISDATA!$A$3:$A$20000,$AB25,BISDATA!$M$3:$M$20000,AM$4,BISDATA!$I$3:$I$20000,$AB$3)</f>
        <v>1888.39</v>
      </c>
      <c r="AN25" s="29">
        <f>SUMIFS(BISDATA!$L$3:$L$20000,BISDATA!$A$3:$A$20000,$AB25,BISDATA!$M$3:$M$20000,AN$4,BISDATA!$I$3:$I$20000,$AB$3)</f>
        <v>172.95</v>
      </c>
      <c r="AO25" s="29">
        <f>SUMIFS(BISDATA!$L$3:$L$20000,BISDATA!$A$3:$A$20000,$AB25,BISDATA!$M$3:$M$20000,AO$4,BISDATA!$I$3:$I$20000,$AB$3)</f>
        <v>420.15</v>
      </c>
      <c r="AP25" s="29">
        <f>SUMIFS(BISDATA!$L$3:$L$20000,BISDATA!$A$3:$A$20000,$AB25,BISDATA!$M$3:$M$20000,AP$4,BISDATA!$I$3:$I$20000,$AB$3)</f>
        <v>-469.68000000000006</v>
      </c>
      <c r="AQ25" s="29">
        <f>SUMIFS(BISDATA!$L$3:$L$20000,BISDATA!$A$3:$A$20000,$AB25,BISDATA!$M$3:$M$20000,AQ$4,BISDATA!$I$3:$I$20000,$AB$3)</f>
        <v>211.75</v>
      </c>
      <c r="AR25" s="29">
        <f>SUMIFS(BISDATA!$L$3:$L$20000,BISDATA!$A$3:$A$20000,$AB25,BISDATA!$M$3:$M$20000,AR$4,BISDATA!$I$3:$I$20000,$AB$3)</f>
        <v>3914.6699999999996</v>
      </c>
      <c r="AS25" s="29">
        <f>SUMIFS(BISDATA!$L$3:$L$20000,BISDATA!$A$3:$A$20000,$AB25,BISDATA!$M$3:$M$20000,AS$4,BISDATA!$I$3:$I$20000,$AB$3)</f>
        <v>386.20000000000005</v>
      </c>
      <c r="AT25" s="29">
        <f>SUMIFS(BISDATA!$L$3:$L$20000,BISDATA!$A$3:$A$20000,$AB25,BISDATA!$M$3:$M$20000,AT$4,BISDATA!$I$3:$I$20000,$AB$3)</f>
        <v>2145.83</v>
      </c>
      <c r="AU25" s="29">
        <f>SUMIFS(BISDATA!$L$3:$L$20000,BISDATA!$A$3:$A$20000,$AB25,BISDATA!$M$3:$M$20000,AU$4,BISDATA!$I$3:$I$20000,$AB$3)</f>
        <v>262.06</v>
      </c>
      <c r="AV25" s="29">
        <f>SUMIFS(BISDATA!$L$3:$L$20000,BISDATA!$A$3:$A$20000,$AB25,BISDATA!$M$3:$M$20000,AV$4,BISDATA!$I$3:$I$20000,$AB$3)</f>
        <v>231.63</v>
      </c>
      <c r="AW25" s="29">
        <f>SUMIFS(BISDATA!$L$3:$L$20000,BISDATA!$A$3:$A$20000,$AB25,BISDATA!$M$3:$M$20000,AW$4,BISDATA!$I$3:$I$20000,$AB$3)</f>
        <v>229.64</v>
      </c>
      <c r="AX25" s="29">
        <f>SUMIFS(BISDATA!$L$3:$L$20000,BISDATA!$A$3:$A$20000,$AB25,BISDATA!$M$3:$M$20000,AX$4,BISDATA!$I$3:$I$20000,$AB$3)</f>
        <v>51.569999999999979</v>
      </c>
      <c r="AY25" s="29">
        <f>SUMIFS(BISDATA!$L$3:$L$20000,BISDATA!$A$3:$A$20000,$AB25,BISDATA!$M$3:$M$20000,AY$4,BISDATA!$I$3:$I$20000,$AB$3)</f>
        <v>1163.18</v>
      </c>
      <c r="AZ25" s="29">
        <f>SUMIFS(BISDATA!$L$3:$L$20000,BISDATA!$A$3:$A$20000,$AB25,BISDATA!$M$3:$M$20000,AZ$4,BISDATA!$I$3:$I$20000,$AB$3)</f>
        <v>45.61999999999999</v>
      </c>
      <c r="BA25" s="30">
        <f>SUMIFS(BISDATA!$L$3:$L$20000,BISDATA!$A$3:$A$20000,$AB25,BISDATA!$M$3:$M$20000,BA$4,BISDATA!$I$3:$I$20000,$AB$3)</f>
        <v>770.28</v>
      </c>
      <c r="BB25" s="58"/>
      <c r="BC25" s="35" t="s">
        <v>91</v>
      </c>
      <c r="BD25" s="46">
        <f t="shared" si="3"/>
        <v>-164.9999999999709</v>
      </c>
      <c r="BE25" s="29">
        <f t="shared" si="3"/>
        <v>0</v>
      </c>
      <c r="BF25" s="29">
        <f t="shared" si="3"/>
        <v>0</v>
      </c>
      <c r="BG25" s="29">
        <f t="shared" si="3"/>
        <v>0</v>
      </c>
      <c r="BH25" s="29">
        <f t="shared" si="3"/>
        <v>0</v>
      </c>
      <c r="BI25" s="29">
        <f t="shared" si="3"/>
        <v>0</v>
      </c>
      <c r="BJ25" s="29">
        <f t="shared" si="3"/>
        <v>0</v>
      </c>
      <c r="BK25" s="29">
        <f t="shared" si="3"/>
        <v>0</v>
      </c>
      <c r="BL25" s="29">
        <f t="shared" si="3"/>
        <v>0</v>
      </c>
      <c r="BM25" s="29">
        <f t="shared" si="3"/>
        <v>0</v>
      </c>
      <c r="BN25" s="29">
        <f t="shared" si="3"/>
        <v>0</v>
      </c>
      <c r="BO25" s="29">
        <f t="shared" si="3"/>
        <v>0</v>
      </c>
      <c r="BP25" s="29">
        <f t="shared" si="3"/>
        <v>0</v>
      </c>
      <c r="BQ25" s="29">
        <f t="shared" si="3"/>
        <v>0</v>
      </c>
      <c r="BR25" s="29">
        <f t="shared" si="3"/>
        <v>0</v>
      </c>
      <c r="BS25" s="29">
        <f t="shared" si="3"/>
        <v>-18.000000000000455</v>
      </c>
      <c r="BT25" s="29">
        <f t="shared" si="4"/>
        <v>0</v>
      </c>
      <c r="BU25" s="29">
        <f t="shared" si="2"/>
        <v>0</v>
      </c>
      <c r="BV25" s="29">
        <f t="shared" si="2"/>
        <v>0</v>
      </c>
      <c r="BW25" s="29">
        <f t="shared" si="2"/>
        <v>0</v>
      </c>
      <c r="BX25" s="29">
        <f t="shared" si="2"/>
        <v>0</v>
      </c>
      <c r="BY25" s="29">
        <f t="shared" si="2"/>
        <v>0</v>
      </c>
      <c r="BZ25" s="29">
        <f t="shared" si="2"/>
        <v>0</v>
      </c>
      <c r="CA25" s="29">
        <f t="shared" si="2"/>
        <v>0</v>
      </c>
      <c r="CB25" s="30">
        <f t="shared" si="2"/>
        <v>0</v>
      </c>
    </row>
    <row r="26" spans="1:80" x14ac:dyDescent="0.25">
      <c r="A26" s="35" t="s">
        <v>171</v>
      </c>
      <c r="B26" s="46">
        <f>SUMIFS(FastClose!$H$3:$H$20000,FastClose!$K$3:$K$20000,$A26,FastClose!$G$3:$G$20000,B$3,FastClose!$D$3:$D$20000,$A$3)</f>
        <v>13693097.769997997</v>
      </c>
      <c r="C26" s="29">
        <f>SUMIFS(FastClose!$H$3:$H$20000,FastClose!$K$3:$K$20000,$A26,FastClose!$G$3:$G$20000,C$3,FastClose!$D$3:$D$20000,$A$3)</f>
        <v>9540485.7399991173</v>
      </c>
      <c r="D26" s="29">
        <f>SUMIFS(FastClose!$H$3:$H$20000,FastClose!$K$3:$K$20000,$A26,FastClose!$G$3:$G$20000,D$3,FastClose!$D$3:$D$20000,$A$3)</f>
        <v>3019710.6699999683</v>
      </c>
      <c r="E26" s="29">
        <f>SUMIFS(FastClose!$H$3:$H$20000,FastClose!$K$3:$K$20000,$A26,FastClose!$G$3:$G$20000,E$3,FastClose!$D$3:$D$20000,$A$3)</f>
        <v>1509925.7200000098</v>
      </c>
      <c r="F26" s="29">
        <f>SUMIFS(FastClose!$H$3:$H$20000,FastClose!$K$3:$K$20000,$A26,FastClose!$G$3:$G$20000,F$3,FastClose!$D$3:$D$20000,$A$3)</f>
        <v>811503.60000000347</v>
      </c>
      <c r="G26" s="29">
        <f>SUMIFS(FastClose!$H$3:$H$20000,FastClose!$K$3:$K$20000,$A26,FastClose!$G$3:$G$20000,G$3,FastClose!$D$3:$D$20000,$A$3)</f>
        <v>592313.85000000114</v>
      </c>
      <c r="H26" s="29">
        <f>SUMIFS(FastClose!$H$3:$H$20000,FastClose!$K$3:$K$20000,$A26,FastClose!$G$3:$G$20000,H$3,FastClose!$D$3:$D$20000,$A$3)</f>
        <v>366305.07000000257</v>
      </c>
      <c r="I26" s="29">
        <f>SUMIFS(FastClose!$H$3:$H$20000,FastClose!$K$3:$K$20000,$A26,FastClose!$G$3:$G$20000,I$3,FastClose!$D$3:$D$20000,$A$3)</f>
        <v>324240.38999999978</v>
      </c>
      <c r="J26" s="29">
        <f>SUMIFS(FastClose!$H$3:$H$20000,FastClose!$K$3:$K$20000,$A26,FastClose!$G$3:$G$20000,J$3,FastClose!$D$3:$D$20000,$A$3)</f>
        <v>386415.37000000069</v>
      </c>
      <c r="K26" s="29">
        <f>SUMIFS(FastClose!$H$3:$H$20000,FastClose!$K$3:$K$20000,$A26,FastClose!$G$3:$G$20000,K$3,FastClose!$D$3:$D$20000,$A$3)</f>
        <v>258309.13999999969</v>
      </c>
      <c r="L26" s="29">
        <f>SUMIFS(FastClose!$H$3:$H$20000,FastClose!$K$3:$K$20000,$A26,FastClose!$G$3:$G$20000,L$3,FastClose!$D$3:$D$20000,$A$3)</f>
        <v>170105.59000000087</v>
      </c>
      <c r="M26" s="29">
        <f>SUMIFS(FastClose!$H$3:$H$20000,FastClose!$K$3:$K$20000,$A26,FastClose!$G$3:$G$20000,M$3,FastClose!$D$3:$D$20000,$A$3)</f>
        <v>203189.23999999996</v>
      </c>
      <c r="N26" s="29">
        <f>SUMIFS(FastClose!$H$3:$H$20000,FastClose!$K$3:$K$20000,$A26,FastClose!$G$3:$G$20000,N$3,FastClose!$D$3:$D$20000,$A$3)</f>
        <v>187662.13000000027</v>
      </c>
      <c r="O26" s="29">
        <f>SUMIFS(FastClose!$H$3:$H$20000,FastClose!$K$3:$K$20000,$A26,FastClose!$G$3:$G$20000,O$3,FastClose!$D$3:$D$20000,$A$3)</f>
        <v>123484.66</v>
      </c>
      <c r="P26" s="29">
        <f>SUMIFS(FastClose!$H$3:$H$20000,FastClose!$K$3:$K$20000,$A26,FastClose!$G$3:$G$20000,P$3,FastClose!$D$3:$D$20000,$A$3)</f>
        <v>90778.72</v>
      </c>
      <c r="Q26" s="29">
        <f>SUMIFS(FastClose!$H$3:$H$20000,FastClose!$K$3:$K$20000,$A26,FastClose!$G$3:$G$20000,Q$3,FastClose!$D$3:$D$20000,$A$3)</f>
        <v>100039.00000000004</v>
      </c>
      <c r="R26" s="29">
        <f>SUMIFS(FastClose!$H$3:$H$20000,FastClose!$K$3:$K$20000,$A26,FastClose!$G$3:$G$20000,R$3,FastClose!$D$3:$D$20000,$A$3)</f>
        <v>77982.480000000025</v>
      </c>
      <c r="S26" s="29">
        <f>SUMIFS(FastClose!$H$3:$H$20000,FastClose!$K$3:$K$20000,$A26,FastClose!$G$3:$G$20000,S$3,FastClose!$D$3:$D$20000,$A$3)</f>
        <v>31419.530000000006</v>
      </c>
      <c r="T26" s="29">
        <f>SUMIFS(FastClose!$H$3:$H$20000,FastClose!$K$3:$K$20000,$A26,FastClose!$G$3:$G$20000,T$3,FastClose!$D$3:$D$20000,$A$3)</f>
        <v>21575.80999999999</v>
      </c>
      <c r="U26" s="29">
        <f>SUMIFS(FastClose!$H$3:$H$20000,FastClose!$K$3:$K$20000,$A26,FastClose!$G$3:$G$20000,U$3,FastClose!$D$3:$D$20000,$A$3)</f>
        <v>-7316.8999999999814</v>
      </c>
      <c r="V26" s="29">
        <f>SUMIFS(FastClose!$H$3:$H$20000,FastClose!$K$3:$K$20000,$A26,FastClose!$G$3:$G$20000,V$3,FastClose!$D$3:$D$20000,$A$3)</f>
        <v>-15007.130000000003</v>
      </c>
      <c r="W26" s="29">
        <f>SUMIFS(FastClose!$H$3:$H$20000,FastClose!$K$3:$K$20000,$A26,FastClose!$G$3:$G$20000,W$3,FastClose!$D$3:$D$20000,$A$3)</f>
        <v>69668.840000000011</v>
      </c>
      <c r="X26" s="29">
        <f>SUMIFS(FastClose!$H$3:$H$20000,FastClose!$K$3:$K$20000,$A26,FastClose!$G$3:$G$20000,X$3,FastClose!$D$3:$D$20000,$A$3)</f>
        <v>2175.9100000000089</v>
      </c>
      <c r="Y26" s="29">
        <f>SUMIFS(FastClose!$H$3:$H$20000,FastClose!$K$3:$K$20000,$A26,FastClose!$G$3:$G$20000,Y$3,FastClose!$D$3:$D$20000,$A$3)</f>
        <v>6298.6500000000024</v>
      </c>
      <c r="Z26" s="30">
        <f>SUMIFS(FastClose!$H$3:$H$20000,FastClose!$K$3:$K$20000,$A26,FastClose!$G$3:$G$20000,Z$3,FastClose!$D$3:$D$20000,$A$3)</f>
        <v>-91140.07</v>
      </c>
      <c r="AB26" s="35" t="s">
        <v>171</v>
      </c>
      <c r="AC26" s="46">
        <f>SUMIFS(BISDATA!$L$3:$L$20000,BISDATA!$A$3:$A$20000,$AB26,BISDATA!$M$3:$M$20000,AC$4,BISDATA!$I$3:$I$20000,$AB$3)</f>
        <v>13693275.959999707</v>
      </c>
      <c r="AD26" s="29">
        <f>SUMIFS(BISDATA!$L$3:$L$20000,BISDATA!$A$3:$A$20000,$AB26,BISDATA!$M$3:$M$20000,AD$4,BISDATA!$I$3:$I$20000,$AB$3)</f>
        <v>9545730.0899998285</v>
      </c>
      <c r="AE26" s="29">
        <f>SUMIFS(BISDATA!$L$3:$L$20000,BISDATA!$A$3:$A$20000,$AB26,BISDATA!$M$3:$M$20000,AE$4,BISDATA!$I$3:$I$20000,$AB$3)</f>
        <v>3023053.419999999</v>
      </c>
      <c r="AF26" s="29">
        <f>SUMIFS(BISDATA!$L$3:$L$20000,BISDATA!$A$3:$A$20000,$AB26,BISDATA!$M$3:$M$20000,AF$4,BISDATA!$I$3:$I$20000,$AB$3)</f>
        <v>1511438.4100000081</v>
      </c>
      <c r="AG26" s="29">
        <f>SUMIFS(BISDATA!$L$3:$L$20000,BISDATA!$A$3:$A$20000,$AB26,BISDATA!$M$3:$M$20000,AG$4,BISDATA!$I$3:$I$20000,$AB$3)</f>
        <v>812835.7500000021</v>
      </c>
      <c r="AH26" s="29">
        <f>SUMIFS(BISDATA!$L$3:$L$20000,BISDATA!$A$3:$A$20000,$AB26,BISDATA!$M$3:$M$20000,AH$4,BISDATA!$I$3:$I$20000,$AB$3)</f>
        <v>593159.77999999933</v>
      </c>
      <c r="AI26" s="29">
        <f>SUMIFS(BISDATA!$L$3:$L$20000,BISDATA!$A$3:$A$20000,$AB26,BISDATA!$M$3:$M$20000,AI$4,BISDATA!$I$3:$I$20000,$AB$3)</f>
        <v>366854.96999999951</v>
      </c>
      <c r="AJ26" s="29">
        <f>SUMIFS(BISDATA!$L$3:$L$20000,BISDATA!$A$3:$A$20000,$AB26,BISDATA!$M$3:$M$20000,AJ$4,BISDATA!$I$3:$I$20000,$AB$3)</f>
        <v>324898.77999999956</v>
      </c>
      <c r="AK26" s="29">
        <f>SUMIFS(BISDATA!$L$3:$L$20000,BISDATA!$A$3:$A$20000,$AB26,BISDATA!$M$3:$M$20000,AK$4,BISDATA!$I$3:$I$20000,$AB$3)</f>
        <v>432656.24999999953</v>
      </c>
      <c r="AL26" s="29">
        <f>SUMIFS(BISDATA!$L$3:$L$20000,BISDATA!$A$3:$A$20000,$AB26,BISDATA!$M$3:$M$20000,AL$4,BISDATA!$I$3:$I$20000,$AB$3)</f>
        <v>258458.62999999974</v>
      </c>
      <c r="AM26" s="29">
        <f>SUMIFS(BISDATA!$L$3:$L$20000,BISDATA!$A$3:$A$20000,$AB26,BISDATA!$M$3:$M$20000,AM$4,BISDATA!$I$3:$I$20000,$AB$3)</f>
        <v>170840.78999999975</v>
      </c>
      <c r="AN26" s="29">
        <f>SUMIFS(BISDATA!$L$3:$L$20000,BISDATA!$A$3:$A$20000,$AB26,BISDATA!$M$3:$M$20000,AN$4,BISDATA!$I$3:$I$20000,$AB$3)</f>
        <v>203512.36000000022</v>
      </c>
      <c r="AO26" s="29">
        <f>SUMIFS(BISDATA!$L$3:$L$20000,BISDATA!$A$3:$A$20000,$AB26,BISDATA!$M$3:$M$20000,AO$4,BISDATA!$I$3:$I$20000,$AB$3)</f>
        <v>187829.99999999994</v>
      </c>
      <c r="AP26" s="29">
        <f>SUMIFS(BISDATA!$L$3:$L$20000,BISDATA!$A$3:$A$20000,$AB26,BISDATA!$M$3:$M$20000,AP$4,BISDATA!$I$3:$I$20000,$AB$3)</f>
        <v>123585.85999999993</v>
      </c>
      <c r="AQ26" s="29">
        <f>SUMIFS(BISDATA!$L$3:$L$20000,BISDATA!$A$3:$A$20000,$AB26,BISDATA!$M$3:$M$20000,AQ$4,BISDATA!$I$3:$I$20000,$AB$3)</f>
        <v>90778.719999999972</v>
      </c>
      <c r="AR26" s="29">
        <f>SUMIFS(BISDATA!$L$3:$L$20000,BISDATA!$A$3:$A$20000,$AB26,BISDATA!$M$3:$M$20000,AR$4,BISDATA!$I$3:$I$20000,$AB$3)</f>
        <v>100158.15999999997</v>
      </c>
      <c r="AS26" s="29">
        <f>SUMIFS(BISDATA!$L$3:$L$20000,BISDATA!$A$3:$A$20000,$AB26,BISDATA!$M$3:$M$20000,AS$4,BISDATA!$I$3:$I$20000,$AB$3)</f>
        <v>78378.659999999916</v>
      </c>
      <c r="AT26" s="29">
        <f>SUMIFS(BISDATA!$L$3:$L$20000,BISDATA!$A$3:$A$20000,$AB26,BISDATA!$M$3:$M$20000,AT$4,BISDATA!$I$3:$I$20000,$AB$3)</f>
        <v>30461.859999999993</v>
      </c>
      <c r="AU26" s="29">
        <f>SUMIFS(BISDATA!$L$3:$L$20000,BISDATA!$A$3:$A$20000,$AB26,BISDATA!$M$3:$M$20000,AU$4,BISDATA!$I$3:$I$20000,$AB$3)</f>
        <v>21684.819999999992</v>
      </c>
      <c r="AV26" s="29">
        <f>SUMIFS(BISDATA!$L$3:$L$20000,BISDATA!$A$3:$A$20000,$AB26,BISDATA!$M$3:$M$20000,AV$4,BISDATA!$I$3:$I$20000,$AB$3)</f>
        <v>-7316.9000000000051</v>
      </c>
      <c r="AW26" s="29">
        <f>SUMIFS(BISDATA!$L$3:$L$20000,BISDATA!$A$3:$A$20000,$AB26,BISDATA!$M$3:$M$20000,AW$4,BISDATA!$I$3:$I$20000,$AB$3)</f>
        <v>-15040.219999999998</v>
      </c>
      <c r="AX26" s="29">
        <f>SUMIFS(BISDATA!$L$3:$L$20000,BISDATA!$A$3:$A$20000,$AB26,BISDATA!$M$3:$M$20000,AX$4,BISDATA!$I$3:$I$20000,$AB$3)</f>
        <v>69668.840000000011</v>
      </c>
      <c r="AY26" s="29">
        <f>SUMIFS(BISDATA!$L$3:$L$20000,BISDATA!$A$3:$A$20000,$AB26,BISDATA!$M$3:$M$20000,AY$4,BISDATA!$I$3:$I$20000,$AB$3)</f>
        <v>2175.9100000000035</v>
      </c>
      <c r="AZ26" s="29">
        <f>SUMIFS(BISDATA!$L$3:$L$20000,BISDATA!$A$3:$A$20000,$AB26,BISDATA!$M$3:$M$20000,AZ$4,BISDATA!$I$3:$I$20000,$AB$3)</f>
        <v>6298.6500000000015</v>
      </c>
      <c r="BA26" s="30">
        <f>SUMIFS(BISDATA!$L$3:$L$20000,BISDATA!$A$3:$A$20000,$AB26,BISDATA!$M$3:$M$20000,BA$4,BISDATA!$I$3:$I$20000,$AB$3)</f>
        <v>-91140.069999999861</v>
      </c>
      <c r="BB26" s="58"/>
      <c r="BC26" s="35" t="s">
        <v>171</v>
      </c>
      <c r="BD26" s="46">
        <f t="shared" si="3"/>
        <v>178.19000170938671</v>
      </c>
      <c r="BE26" s="29">
        <f t="shared" si="3"/>
        <v>5244.3500007111579</v>
      </c>
      <c r="BF26" s="29">
        <f t="shared" si="3"/>
        <v>3342.7500000307336</v>
      </c>
      <c r="BG26" s="29">
        <f t="shared" si="3"/>
        <v>1512.6899999983143</v>
      </c>
      <c r="BH26" s="29">
        <f t="shared" si="3"/>
        <v>1332.1499999986263</v>
      </c>
      <c r="BI26" s="29">
        <f t="shared" si="3"/>
        <v>845.92999999818858</v>
      </c>
      <c r="BJ26" s="29">
        <f t="shared" si="3"/>
        <v>549.89999999693828</v>
      </c>
      <c r="BK26" s="29">
        <f t="shared" si="3"/>
        <v>658.38999999978114</v>
      </c>
      <c r="BL26" s="29">
        <f t="shared" si="3"/>
        <v>46240.879999998841</v>
      </c>
      <c r="BM26" s="29">
        <f t="shared" si="3"/>
        <v>149.49000000004889</v>
      </c>
      <c r="BN26" s="29">
        <f t="shared" si="3"/>
        <v>735.19999999887659</v>
      </c>
      <c r="BO26" s="29">
        <f t="shared" si="3"/>
        <v>323.12000000025728</v>
      </c>
      <c r="BP26" s="29">
        <f t="shared" si="3"/>
        <v>167.8699999996752</v>
      </c>
      <c r="BQ26" s="29">
        <f t="shared" si="3"/>
        <v>101.19999999992433</v>
      </c>
      <c r="BR26" s="29">
        <f t="shared" si="3"/>
        <v>0</v>
      </c>
      <c r="BS26" s="29">
        <f t="shared" si="3"/>
        <v>119.15999999993073</v>
      </c>
      <c r="BT26" s="29">
        <f t="shared" si="4"/>
        <v>396.17999999989115</v>
      </c>
      <c r="BU26" s="29">
        <f t="shared" si="2"/>
        <v>-957.67000000001281</v>
      </c>
      <c r="BV26" s="29">
        <f t="shared" si="2"/>
        <v>109.01000000000204</v>
      </c>
      <c r="BW26" s="29">
        <f t="shared" si="2"/>
        <v>-2.3646862246096134E-11</v>
      </c>
      <c r="BX26" s="29">
        <f t="shared" si="2"/>
        <v>-33.089999999994689</v>
      </c>
      <c r="BY26" s="29">
        <f t="shared" si="2"/>
        <v>0</v>
      </c>
      <c r="BZ26" s="29">
        <f t="shared" si="2"/>
        <v>-5.4569682106375694E-12</v>
      </c>
      <c r="CA26" s="29">
        <f t="shared" si="2"/>
        <v>0</v>
      </c>
      <c r="CB26" s="30">
        <f t="shared" si="2"/>
        <v>1.4551915228366852E-10</v>
      </c>
    </row>
    <row r="27" spans="1:80" x14ac:dyDescent="0.25">
      <c r="A27" s="35" t="s">
        <v>25</v>
      </c>
      <c r="B27" s="46">
        <f>SUMIFS(FastClose!$H$3:$H$20000,FastClose!$K$3:$K$20000,$A27,FastClose!$G$3:$G$20000,B$3,FastClose!$D$3:$D$20000,$A$3)</f>
        <v>0</v>
      </c>
      <c r="C27" s="29">
        <f>SUMIFS(FastClose!$H$3:$H$20000,FastClose!$K$3:$K$20000,$A27,FastClose!$G$3:$G$20000,C$3,FastClose!$D$3:$D$20000,$A$3)</f>
        <v>0</v>
      </c>
      <c r="D27" s="29">
        <f>SUMIFS(FastClose!$H$3:$H$20000,FastClose!$K$3:$K$20000,$A27,FastClose!$G$3:$G$20000,D$3,FastClose!$D$3:$D$20000,$A$3)</f>
        <v>0</v>
      </c>
      <c r="E27" s="29">
        <f>SUMIFS(FastClose!$H$3:$H$20000,FastClose!$K$3:$K$20000,$A27,FastClose!$G$3:$G$20000,E$3,FastClose!$D$3:$D$20000,$A$3)</f>
        <v>0</v>
      </c>
      <c r="F27" s="29">
        <f>SUMIFS(FastClose!$H$3:$H$20000,FastClose!$K$3:$K$20000,$A27,FastClose!$G$3:$G$20000,F$3,FastClose!$D$3:$D$20000,$A$3)</f>
        <v>0</v>
      </c>
      <c r="G27" s="29">
        <f>SUMIFS(FastClose!$H$3:$H$20000,FastClose!$K$3:$K$20000,$A27,FastClose!$G$3:$G$20000,G$3,FastClose!$D$3:$D$20000,$A$3)</f>
        <v>0</v>
      </c>
      <c r="H27" s="29">
        <f>SUMIFS(FastClose!$H$3:$H$20000,FastClose!$K$3:$K$20000,$A27,FastClose!$G$3:$G$20000,H$3,FastClose!$D$3:$D$20000,$A$3)</f>
        <v>0</v>
      </c>
      <c r="I27" s="29">
        <f>SUMIFS(FastClose!$H$3:$H$20000,FastClose!$K$3:$K$20000,$A27,FastClose!$G$3:$G$20000,I$3,FastClose!$D$3:$D$20000,$A$3)</f>
        <v>0</v>
      </c>
      <c r="J27" s="29">
        <f>SUMIFS(FastClose!$H$3:$H$20000,FastClose!$K$3:$K$20000,$A27,FastClose!$G$3:$G$20000,J$3,FastClose!$D$3:$D$20000,$A$3)</f>
        <v>0</v>
      </c>
      <c r="K27" s="29">
        <f>SUMIFS(FastClose!$H$3:$H$20000,FastClose!$K$3:$K$20000,$A27,FastClose!$G$3:$G$20000,K$3,FastClose!$D$3:$D$20000,$A$3)</f>
        <v>0</v>
      </c>
      <c r="L27" s="29">
        <f>SUMIFS(FastClose!$H$3:$H$20000,FastClose!$K$3:$K$20000,$A27,FastClose!$G$3:$G$20000,L$3,FastClose!$D$3:$D$20000,$A$3)</f>
        <v>0</v>
      </c>
      <c r="M27" s="29">
        <f>SUMIFS(FastClose!$H$3:$H$20000,FastClose!$K$3:$K$20000,$A27,FastClose!$G$3:$G$20000,M$3,FastClose!$D$3:$D$20000,$A$3)</f>
        <v>0</v>
      </c>
      <c r="N27" s="29">
        <f>SUMIFS(FastClose!$H$3:$H$20000,FastClose!$K$3:$K$20000,$A27,FastClose!$G$3:$G$20000,N$3,FastClose!$D$3:$D$20000,$A$3)</f>
        <v>0</v>
      </c>
      <c r="O27" s="29">
        <f>SUMIFS(FastClose!$H$3:$H$20000,FastClose!$K$3:$K$20000,$A27,FastClose!$G$3:$G$20000,O$3,FastClose!$D$3:$D$20000,$A$3)</f>
        <v>0</v>
      </c>
      <c r="P27" s="29">
        <f>SUMIFS(FastClose!$H$3:$H$20000,FastClose!$K$3:$K$20000,$A27,FastClose!$G$3:$G$20000,P$3,FastClose!$D$3:$D$20000,$A$3)</f>
        <v>0</v>
      </c>
      <c r="Q27" s="29">
        <f>SUMIFS(FastClose!$H$3:$H$20000,FastClose!$K$3:$K$20000,$A27,FastClose!$G$3:$G$20000,Q$3,FastClose!$D$3:$D$20000,$A$3)</f>
        <v>0</v>
      </c>
      <c r="R27" s="29">
        <f>SUMIFS(FastClose!$H$3:$H$20000,FastClose!$K$3:$K$20000,$A27,FastClose!$G$3:$G$20000,R$3,FastClose!$D$3:$D$20000,$A$3)</f>
        <v>0</v>
      </c>
      <c r="S27" s="29">
        <f>SUMIFS(FastClose!$H$3:$H$20000,FastClose!$K$3:$K$20000,$A27,FastClose!$G$3:$G$20000,S$3,FastClose!$D$3:$D$20000,$A$3)</f>
        <v>0</v>
      </c>
      <c r="T27" s="29">
        <f>SUMIFS(FastClose!$H$3:$H$20000,FastClose!$K$3:$K$20000,$A27,FastClose!$G$3:$G$20000,T$3,FastClose!$D$3:$D$20000,$A$3)</f>
        <v>0</v>
      </c>
      <c r="U27" s="29">
        <f>SUMIFS(FastClose!$H$3:$H$20000,FastClose!$K$3:$K$20000,$A27,FastClose!$G$3:$G$20000,U$3,FastClose!$D$3:$D$20000,$A$3)</f>
        <v>0</v>
      </c>
      <c r="V27" s="29">
        <f>SUMIFS(FastClose!$H$3:$H$20000,FastClose!$K$3:$K$20000,$A27,FastClose!$G$3:$G$20000,V$3,FastClose!$D$3:$D$20000,$A$3)</f>
        <v>0</v>
      </c>
      <c r="W27" s="29">
        <f>SUMIFS(FastClose!$H$3:$H$20000,FastClose!$K$3:$K$20000,$A27,FastClose!$G$3:$G$20000,W$3,FastClose!$D$3:$D$20000,$A$3)</f>
        <v>0</v>
      </c>
      <c r="X27" s="29">
        <f>SUMIFS(FastClose!$H$3:$H$20000,FastClose!$K$3:$K$20000,$A27,FastClose!$G$3:$G$20000,X$3,FastClose!$D$3:$D$20000,$A$3)</f>
        <v>0</v>
      </c>
      <c r="Y27" s="29">
        <f>SUMIFS(FastClose!$H$3:$H$20000,FastClose!$K$3:$K$20000,$A27,FastClose!$G$3:$G$20000,Y$3,FastClose!$D$3:$D$20000,$A$3)</f>
        <v>0</v>
      </c>
      <c r="Z27" s="30">
        <f>SUMIFS(FastClose!$H$3:$H$20000,FastClose!$K$3:$K$20000,$A27,FastClose!$G$3:$G$20000,Z$3,FastClose!$D$3:$D$20000,$A$3)</f>
        <v>0</v>
      </c>
      <c r="AB27" s="35" t="s">
        <v>25</v>
      </c>
      <c r="AC27" s="46">
        <f>SUMIFS(BISDATA!$L$3:$L$20000,BISDATA!$A$3:$A$20000,$AB27,BISDATA!$M$3:$M$20000,AC$4,BISDATA!$I$3:$I$20000,$AB$3)</f>
        <v>0</v>
      </c>
      <c r="AD27" s="29">
        <f>SUMIFS(BISDATA!$L$3:$L$20000,BISDATA!$A$3:$A$20000,$AB27,BISDATA!$M$3:$M$20000,AD$4,BISDATA!$I$3:$I$20000,$AB$3)</f>
        <v>0</v>
      </c>
      <c r="AE27" s="29">
        <f>SUMIFS(BISDATA!$L$3:$L$20000,BISDATA!$A$3:$A$20000,$AB27,BISDATA!$M$3:$M$20000,AE$4,BISDATA!$I$3:$I$20000,$AB$3)</f>
        <v>0</v>
      </c>
      <c r="AF27" s="29">
        <f>SUMIFS(BISDATA!$L$3:$L$20000,BISDATA!$A$3:$A$20000,$AB27,BISDATA!$M$3:$M$20000,AF$4,BISDATA!$I$3:$I$20000,$AB$3)</f>
        <v>0</v>
      </c>
      <c r="AG27" s="29">
        <f>SUMIFS(BISDATA!$L$3:$L$20000,BISDATA!$A$3:$A$20000,$AB27,BISDATA!$M$3:$M$20000,AG$4,BISDATA!$I$3:$I$20000,$AB$3)</f>
        <v>0</v>
      </c>
      <c r="AH27" s="29">
        <f>SUMIFS(BISDATA!$L$3:$L$20000,BISDATA!$A$3:$A$20000,$AB27,BISDATA!$M$3:$M$20000,AH$4,BISDATA!$I$3:$I$20000,$AB$3)</f>
        <v>0</v>
      </c>
      <c r="AI27" s="29">
        <f>SUMIFS(BISDATA!$L$3:$L$20000,BISDATA!$A$3:$A$20000,$AB27,BISDATA!$M$3:$M$20000,AI$4,BISDATA!$I$3:$I$20000,$AB$3)</f>
        <v>0</v>
      </c>
      <c r="AJ27" s="29">
        <f>SUMIFS(BISDATA!$L$3:$L$20000,BISDATA!$A$3:$A$20000,$AB27,BISDATA!$M$3:$M$20000,AJ$4,BISDATA!$I$3:$I$20000,$AB$3)</f>
        <v>0</v>
      </c>
      <c r="AK27" s="29">
        <f>SUMIFS(BISDATA!$L$3:$L$20000,BISDATA!$A$3:$A$20000,$AB27,BISDATA!$M$3:$M$20000,AK$4,BISDATA!$I$3:$I$20000,$AB$3)</f>
        <v>0</v>
      </c>
      <c r="AL27" s="29">
        <f>SUMIFS(BISDATA!$L$3:$L$20000,BISDATA!$A$3:$A$20000,$AB27,BISDATA!$M$3:$M$20000,AL$4,BISDATA!$I$3:$I$20000,$AB$3)</f>
        <v>0</v>
      </c>
      <c r="AM27" s="29">
        <f>SUMIFS(BISDATA!$L$3:$L$20000,BISDATA!$A$3:$A$20000,$AB27,BISDATA!$M$3:$M$20000,AM$4,BISDATA!$I$3:$I$20000,$AB$3)</f>
        <v>0</v>
      </c>
      <c r="AN27" s="29">
        <f>SUMIFS(BISDATA!$L$3:$L$20000,BISDATA!$A$3:$A$20000,$AB27,BISDATA!$M$3:$M$20000,AN$4,BISDATA!$I$3:$I$20000,$AB$3)</f>
        <v>0</v>
      </c>
      <c r="AO27" s="29">
        <f>SUMIFS(BISDATA!$L$3:$L$20000,BISDATA!$A$3:$A$20000,$AB27,BISDATA!$M$3:$M$20000,AO$4,BISDATA!$I$3:$I$20000,$AB$3)</f>
        <v>0</v>
      </c>
      <c r="AP27" s="29">
        <f>SUMIFS(BISDATA!$L$3:$L$20000,BISDATA!$A$3:$A$20000,$AB27,BISDATA!$M$3:$M$20000,AP$4,BISDATA!$I$3:$I$20000,$AB$3)</f>
        <v>0</v>
      </c>
      <c r="AQ27" s="29">
        <f>SUMIFS(BISDATA!$L$3:$L$20000,BISDATA!$A$3:$A$20000,$AB27,BISDATA!$M$3:$M$20000,AQ$4,BISDATA!$I$3:$I$20000,$AB$3)</f>
        <v>0</v>
      </c>
      <c r="AR27" s="29">
        <f>SUMIFS(BISDATA!$L$3:$L$20000,BISDATA!$A$3:$A$20000,$AB27,BISDATA!$M$3:$M$20000,AR$4,BISDATA!$I$3:$I$20000,$AB$3)</f>
        <v>0</v>
      </c>
      <c r="AS27" s="29">
        <f>SUMIFS(BISDATA!$L$3:$L$20000,BISDATA!$A$3:$A$20000,$AB27,BISDATA!$M$3:$M$20000,AS$4,BISDATA!$I$3:$I$20000,$AB$3)</f>
        <v>0</v>
      </c>
      <c r="AT27" s="29">
        <f>SUMIFS(BISDATA!$L$3:$L$20000,BISDATA!$A$3:$A$20000,$AB27,BISDATA!$M$3:$M$20000,AT$4,BISDATA!$I$3:$I$20000,$AB$3)</f>
        <v>0</v>
      </c>
      <c r="AU27" s="29">
        <f>SUMIFS(BISDATA!$L$3:$L$20000,BISDATA!$A$3:$A$20000,$AB27,BISDATA!$M$3:$M$20000,AU$4,BISDATA!$I$3:$I$20000,$AB$3)</f>
        <v>0</v>
      </c>
      <c r="AV27" s="29">
        <f>SUMIFS(BISDATA!$L$3:$L$20000,BISDATA!$A$3:$A$20000,$AB27,BISDATA!$M$3:$M$20000,AV$4,BISDATA!$I$3:$I$20000,$AB$3)</f>
        <v>0</v>
      </c>
      <c r="AW27" s="29">
        <f>SUMIFS(BISDATA!$L$3:$L$20000,BISDATA!$A$3:$A$20000,$AB27,BISDATA!$M$3:$M$20000,AW$4,BISDATA!$I$3:$I$20000,$AB$3)</f>
        <v>0</v>
      </c>
      <c r="AX27" s="29">
        <f>SUMIFS(BISDATA!$L$3:$L$20000,BISDATA!$A$3:$A$20000,$AB27,BISDATA!$M$3:$M$20000,AX$4,BISDATA!$I$3:$I$20000,$AB$3)</f>
        <v>0</v>
      </c>
      <c r="AY27" s="29">
        <f>SUMIFS(BISDATA!$L$3:$L$20000,BISDATA!$A$3:$A$20000,$AB27,BISDATA!$M$3:$M$20000,AY$4,BISDATA!$I$3:$I$20000,$AB$3)</f>
        <v>0</v>
      </c>
      <c r="AZ27" s="29">
        <f>SUMIFS(BISDATA!$L$3:$L$20000,BISDATA!$A$3:$A$20000,$AB27,BISDATA!$M$3:$M$20000,AZ$4,BISDATA!$I$3:$I$20000,$AB$3)</f>
        <v>0</v>
      </c>
      <c r="BA27" s="30">
        <f>SUMIFS(BISDATA!$L$3:$L$20000,BISDATA!$A$3:$A$20000,$AB27,BISDATA!$M$3:$M$20000,BA$4,BISDATA!$I$3:$I$20000,$AB$3)</f>
        <v>0</v>
      </c>
      <c r="BB27" s="58"/>
      <c r="BC27" s="35" t="s">
        <v>25</v>
      </c>
      <c r="BD27" s="46">
        <f t="shared" si="3"/>
        <v>0</v>
      </c>
      <c r="BE27" s="29">
        <f t="shared" si="3"/>
        <v>0</v>
      </c>
      <c r="BF27" s="29">
        <f t="shared" si="3"/>
        <v>0</v>
      </c>
      <c r="BG27" s="29">
        <f t="shared" si="3"/>
        <v>0</v>
      </c>
      <c r="BH27" s="29">
        <f t="shared" si="3"/>
        <v>0</v>
      </c>
      <c r="BI27" s="29">
        <f t="shared" si="3"/>
        <v>0</v>
      </c>
      <c r="BJ27" s="29">
        <f t="shared" si="3"/>
        <v>0</v>
      </c>
      <c r="BK27" s="29">
        <f t="shared" si="3"/>
        <v>0</v>
      </c>
      <c r="BL27" s="29">
        <f t="shared" si="3"/>
        <v>0</v>
      </c>
      <c r="BM27" s="29">
        <f t="shared" si="3"/>
        <v>0</v>
      </c>
      <c r="BN27" s="29">
        <f t="shared" si="3"/>
        <v>0</v>
      </c>
      <c r="BO27" s="29">
        <f t="shared" si="3"/>
        <v>0</v>
      </c>
      <c r="BP27" s="29">
        <f t="shared" si="3"/>
        <v>0</v>
      </c>
      <c r="BQ27" s="29">
        <f t="shared" si="3"/>
        <v>0</v>
      </c>
      <c r="BR27" s="29">
        <f t="shared" si="3"/>
        <v>0</v>
      </c>
      <c r="BS27" s="29">
        <f t="shared" si="3"/>
        <v>0</v>
      </c>
      <c r="BT27" s="29">
        <f t="shared" si="4"/>
        <v>0</v>
      </c>
      <c r="BU27" s="29">
        <f t="shared" si="2"/>
        <v>0</v>
      </c>
      <c r="BV27" s="29">
        <f t="shared" si="2"/>
        <v>0</v>
      </c>
      <c r="BW27" s="29">
        <f t="shared" si="2"/>
        <v>0</v>
      </c>
      <c r="BX27" s="29">
        <f t="shared" si="2"/>
        <v>0</v>
      </c>
      <c r="BY27" s="29">
        <f t="shared" si="2"/>
        <v>0</v>
      </c>
      <c r="BZ27" s="29">
        <f t="shared" si="2"/>
        <v>0</v>
      </c>
      <c r="CA27" s="29">
        <f t="shared" si="2"/>
        <v>0</v>
      </c>
      <c r="CB27" s="30">
        <f t="shared" si="2"/>
        <v>0</v>
      </c>
    </row>
    <row r="28" spans="1:80" x14ac:dyDescent="0.25">
      <c r="A28" s="35" t="s">
        <v>156</v>
      </c>
      <c r="B28" s="46">
        <f>SUMIFS(FastClose!$H$3:$H$20000,FastClose!$K$3:$K$20000,$A28,FastClose!$G$3:$G$20000,B$3,FastClose!$D$3:$D$20000,$A$3)</f>
        <v>5437.3199999999988</v>
      </c>
      <c r="C28" s="29">
        <f>SUMIFS(FastClose!$H$3:$H$20000,FastClose!$K$3:$K$20000,$A28,FastClose!$G$3:$G$20000,C$3,FastClose!$D$3:$D$20000,$A$3)</f>
        <v>5216.7700000000004</v>
      </c>
      <c r="D28" s="29">
        <f>SUMIFS(FastClose!$H$3:$H$20000,FastClose!$K$3:$K$20000,$A28,FastClose!$G$3:$G$20000,D$3,FastClose!$D$3:$D$20000,$A$3)</f>
        <v>2233.6799999999998</v>
      </c>
      <c r="E28" s="29">
        <f>SUMIFS(FastClose!$H$3:$H$20000,FastClose!$K$3:$K$20000,$A28,FastClose!$G$3:$G$20000,E$3,FastClose!$D$3:$D$20000,$A$3)</f>
        <v>377.94</v>
      </c>
      <c r="F28" s="29">
        <f>SUMIFS(FastClose!$H$3:$H$20000,FastClose!$K$3:$K$20000,$A28,FastClose!$G$3:$G$20000,F$3,FastClose!$D$3:$D$20000,$A$3)</f>
        <v>904.77</v>
      </c>
      <c r="G28" s="29">
        <f>SUMIFS(FastClose!$H$3:$H$20000,FastClose!$K$3:$K$20000,$A28,FastClose!$G$3:$G$20000,G$3,FastClose!$D$3:$D$20000,$A$3)</f>
        <v>8548.92</v>
      </c>
      <c r="H28" s="29">
        <f>SUMIFS(FastClose!$H$3:$H$20000,FastClose!$K$3:$K$20000,$A28,FastClose!$G$3:$G$20000,H$3,FastClose!$D$3:$D$20000,$A$3)</f>
        <v>0</v>
      </c>
      <c r="I28" s="29">
        <f>SUMIFS(FastClose!$H$3:$H$20000,FastClose!$K$3:$K$20000,$A28,FastClose!$G$3:$G$20000,I$3,FastClose!$D$3:$D$20000,$A$3)</f>
        <v>238.22</v>
      </c>
      <c r="J28" s="29">
        <f>SUMIFS(FastClose!$H$3:$H$20000,FastClose!$K$3:$K$20000,$A28,FastClose!$G$3:$G$20000,J$3,FastClose!$D$3:$D$20000,$A$3)</f>
        <v>168.98</v>
      </c>
      <c r="K28" s="29">
        <f>SUMIFS(FastClose!$H$3:$H$20000,FastClose!$K$3:$K$20000,$A28,FastClose!$G$3:$G$20000,K$3,FastClose!$D$3:$D$20000,$A$3)</f>
        <v>6703</v>
      </c>
      <c r="L28" s="29">
        <f>SUMIFS(FastClose!$H$3:$H$20000,FastClose!$K$3:$K$20000,$A28,FastClose!$G$3:$G$20000,L$3,FastClose!$D$3:$D$20000,$A$3)</f>
        <v>0</v>
      </c>
      <c r="M28" s="29">
        <f>SUMIFS(FastClose!$H$3:$H$20000,FastClose!$K$3:$K$20000,$A28,FastClose!$G$3:$G$20000,M$3,FastClose!$D$3:$D$20000,$A$3)</f>
        <v>248</v>
      </c>
      <c r="N28" s="29">
        <f>SUMIFS(FastClose!$H$3:$H$20000,FastClose!$K$3:$K$20000,$A28,FastClose!$G$3:$G$20000,N$3,FastClose!$D$3:$D$20000,$A$3)</f>
        <v>147.76999999999998</v>
      </c>
      <c r="O28" s="29">
        <f>SUMIFS(FastClose!$H$3:$H$20000,FastClose!$K$3:$K$20000,$A28,FastClose!$G$3:$G$20000,O$3,FastClose!$D$3:$D$20000,$A$3)</f>
        <v>-125.00999999999999</v>
      </c>
      <c r="P28" s="29">
        <f>SUMIFS(FastClose!$H$3:$H$20000,FastClose!$K$3:$K$20000,$A28,FastClose!$G$3:$G$20000,P$3,FastClose!$D$3:$D$20000,$A$3)</f>
        <v>0</v>
      </c>
      <c r="Q28" s="29">
        <f>SUMIFS(FastClose!$H$3:$H$20000,FastClose!$K$3:$K$20000,$A28,FastClose!$G$3:$G$20000,Q$3,FastClose!$D$3:$D$20000,$A$3)</f>
        <v>0</v>
      </c>
      <c r="R28" s="29">
        <f>SUMIFS(FastClose!$H$3:$H$20000,FastClose!$K$3:$K$20000,$A28,FastClose!$G$3:$G$20000,R$3,FastClose!$D$3:$D$20000,$A$3)</f>
        <v>0</v>
      </c>
      <c r="S28" s="29">
        <f>SUMIFS(FastClose!$H$3:$H$20000,FastClose!$K$3:$K$20000,$A28,FastClose!$G$3:$G$20000,S$3,FastClose!$D$3:$D$20000,$A$3)</f>
        <v>0</v>
      </c>
      <c r="T28" s="29">
        <f>SUMIFS(FastClose!$H$3:$H$20000,FastClose!$K$3:$K$20000,$A28,FastClose!$G$3:$G$20000,T$3,FastClose!$D$3:$D$20000,$A$3)</f>
        <v>0</v>
      </c>
      <c r="U28" s="29">
        <f>SUMIFS(FastClose!$H$3:$H$20000,FastClose!$K$3:$K$20000,$A28,FastClose!$G$3:$G$20000,U$3,FastClose!$D$3:$D$20000,$A$3)</f>
        <v>0</v>
      </c>
      <c r="V28" s="29">
        <f>SUMIFS(FastClose!$H$3:$H$20000,FastClose!$K$3:$K$20000,$A28,FastClose!$G$3:$G$20000,V$3,FastClose!$D$3:$D$20000,$A$3)</f>
        <v>0</v>
      </c>
      <c r="W28" s="29">
        <f>SUMIFS(FastClose!$H$3:$H$20000,FastClose!$K$3:$K$20000,$A28,FastClose!$G$3:$G$20000,W$3,FastClose!$D$3:$D$20000,$A$3)</f>
        <v>0</v>
      </c>
      <c r="X28" s="29">
        <f>SUMIFS(FastClose!$H$3:$H$20000,FastClose!$K$3:$K$20000,$A28,FastClose!$G$3:$G$20000,X$3,FastClose!$D$3:$D$20000,$A$3)</f>
        <v>0</v>
      </c>
      <c r="Y28" s="29">
        <f>SUMIFS(FastClose!$H$3:$H$20000,FastClose!$K$3:$K$20000,$A28,FastClose!$G$3:$G$20000,Y$3,FastClose!$D$3:$D$20000,$A$3)</f>
        <v>0</v>
      </c>
      <c r="Z28" s="30">
        <f>SUMIFS(FastClose!$H$3:$H$20000,FastClose!$K$3:$K$20000,$A28,FastClose!$G$3:$G$20000,Z$3,FastClose!$D$3:$D$20000,$A$3)</f>
        <v>45.32</v>
      </c>
      <c r="AB28" s="35" t="s">
        <v>156</v>
      </c>
      <c r="AC28" s="46">
        <f>SUMIFS(BISDATA!$L$3:$L$20000,BISDATA!$A$3:$A$20000,$AB28,BISDATA!$M$3:$M$20000,AC$4,BISDATA!$I$3:$I$20000,$AB$3)</f>
        <v>5437.32</v>
      </c>
      <c r="AD28" s="29">
        <f>SUMIFS(BISDATA!$L$3:$L$20000,BISDATA!$A$3:$A$20000,$AB28,BISDATA!$M$3:$M$20000,AD$4,BISDATA!$I$3:$I$20000,$AB$3)</f>
        <v>5195.7699999999995</v>
      </c>
      <c r="AE28" s="29">
        <f>SUMIFS(BISDATA!$L$3:$L$20000,BISDATA!$A$3:$A$20000,$AB28,BISDATA!$M$3:$M$20000,AE$4,BISDATA!$I$3:$I$20000,$AB$3)</f>
        <v>2233.6799999999998</v>
      </c>
      <c r="AF28" s="29">
        <f>SUMIFS(BISDATA!$L$3:$L$20000,BISDATA!$A$3:$A$20000,$AB28,BISDATA!$M$3:$M$20000,AF$4,BISDATA!$I$3:$I$20000,$AB$3)</f>
        <v>377.94</v>
      </c>
      <c r="AG28" s="29">
        <f>SUMIFS(BISDATA!$L$3:$L$20000,BISDATA!$A$3:$A$20000,$AB28,BISDATA!$M$3:$M$20000,AG$4,BISDATA!$I$3:$I$20000,$AB$3)</f>
        <v>904.76999999999987</v>
      </c>
      <c r="AH28" s="29">
        <f>SUMIFS(BISDATA!$L$3:$L$20000,BISDATA!$A$3:$A$20000,$AB28,BISDATA!$M$3:$M$20000,AH$4,BISDATA!$I$3:$I$20000,$AB$3)</f>
        <v>8548.9199999999983</v>
      </c>
      <c r="AI28" s="29">
        <f>SUMIFS(BISDATA!$L$3:$L$20000,BISDATA!$A$3:$A$20000,$AB28,BISDATA!$M$3:$M$20000,AI$4,BISDATA!$I$3:$I$20000,$AB$3)</f>
        <v>0</v>
      </c>
      <c r="AJ28" s="29">
        <f>SUMIFS(BISDATA!$L$3:$L$20000,BISDATA!$A$3:$A$20000,$AB28,BISDATA!$M$3:$M$20000,AJ$4,BISDATA!$I$3:$I$20000,$AB$3)</f>
        <v>238.22</v>
      </c>
      <c r="AK28" s="29">
        <f>SUMIFS(BISDATA!$L$3:$L$20000,BISDATA!$A$3:$A$20000,$AB28,BISDATA!$M$3:$M$20000,AK$4,BISDATA!$I$3:$I$20000,$AB$3)</f>
        <v>168.98</v>
      </c>
      <c r="AL28" s="29">
        <f>SUMIFS(BISDATA!$L$3:$L$20000,BISDATA!$A$3:$A$20000,$AB28,BISDATA!$M$3:$M$20000,AL$4,BISDATA!$I$3:$I$20000,$AB$3)</f>
        <v>6703</v>
      </c>
      <c r="AM28" s="29">
        <f>SUMIFS(BISDATA!$L$3:$L$20000,BISDATA!$A$3:$A$20000,$AB28,BISDATA!$M$3:$M$20000,AM$4,BISDATA!$I$3:$I$20000,$AB$3)</f>
        <v>0</v>
      </c>
      <c r="AN28" s="29">
        <f>SUMIFS(BISDATA!$L$3:$L$20000,BISDATA!$A$3:$A$20000,$AB28,BISDATA!$M$3:$M$20000,AN$4,BISDATA!$I$3:$I$20000,$AB$3)</f>
        <v>248</v>
      </c>
      <c r="AO28" s="29">
        <f>SUMIFS(BISDATA!$L$3:$L$20000,BISDATA!$A$3:$A$20000,$AB28,BISDATA!$M$3:$M$20000,AO$4,BISDATA!$I$3:$I$20000,$AB$3)</f>
        <v>147.76999999999998</v>
      </c>
      <c r="AP28" s="29">
        <f>SUMIFS(BISDATA!$L$3:$L$20000,BISDATA!$A$3:$A$20000,$AB28,BISDATA!$M$3:$M$20000,AP$4,BISDATA!$I$3:$I$20000,$AB$3)</f>
        <v>-125.00999999999999</v>
      </c>
      <c r="AQ28" s="29">
        <f>SUMIFS(BISDATA!$L$3:$L$20000,BISDATA!$A$3:$A$20000,$AB28,BISDATA!$M$3:$M$20000,AQ$4,BISDATA!$I$3:$I$20000,$AB$3)</f>
        <v>0</v>
      </c>
      <c r="AR28" s="29">
        <f>SUMIFS(BISDATA!$L$3:$L$20000,BISDATA!$A$3:$A$20000,$AB28,BISDATA!$M$3:$M$20000,AR$4,BISDATA!$I$3:$I$20000,$AB$3)</f>
        <v>0</v>
      </c>
      <c r="AS28" s="29">
        <f>SUMIFS(BISDATA!$L$3:$L$20000,BISDATA!$A$3:$A$20000,$AB28,BISDATA!$M$3:$M$20000,AS$4,BISDATA!$I$3:$I$20000,$AB$3)</f>
        <v>0</v>
      </c>
      <c r="AT28" s="29">
        <f>SUMIFS(BISDATA!$L$3:$L$20000,BISDATA!$A$3:$A$20000,$AB28,BISDATA!$M$3:$M$20000,AT$4,BISDATA!$I$3:$I$20000,$AB$3)</f>
        <v>0</v>
      </c>
      <c r="AU28" s="29">
        <f>SUMIFS(BISDATA!$L$3:$L$20000,BISDATA!$A$3:$A$20000,$AB28,BISDATA!$M$3:$M$20000,AU$4,BISDATA!$I$3:$I$20000,$AB$3)</f>
        <v>0</v>
      </c>
      <c r="AV28" s="29">
        <f>SUMIFS(BISDATA!$L$3:$L$20000,BISDATA!$A$3:$A$20000,$AB28,BISDATA!$M$3:$M$20000,AV$4,BISDATA!$I$3:$I$20000,$AB$3)</f>
        <v>0</v>
      </c>
      <c r="AW28" s="29">
        <f>SUMIFS(BISDATA!$L$3:$L$20000,BISDATA!$A$3:$A$20000,$AB28,BISDATA!$M$3:$M$20000,AW$4,BISDATA!$I$3:$I$20000,$AB$3)</f>
        <v>0</v>
      </c>
      <c r="AX28" s="29">
        <f>SUMIFS(BISDATA!$L$3:$L$20000,BISDATA!$A$3:$A$20000,$AB28,BISDATA!$M$3:$M$20000,AX$4,BISDATA!$I$3:$I$20000,$AB$3)</f>
        <v>0</v>
      </c>
      <c r="AY28" s="29">
        <f>SUMIFS(BISDATA!$L$3:$L$20000,BISDATA!$A$3:$A$20000,$AB28,BISDATA!$M$3:$M$20000,AY$4,BISDATA!$I$3:$I$20000,$AB$3)</f>
        <v>0</v>
      </c>
      <c r="AZ28" s="29">
        <f>SUMIFS(BISDATA!$L$3:$L$20000,BISDATA!$A$3:$A$20000,$AB28,BISDATA!$M$3:$M$20000,AZ$4,BISDATA!$I$3:$I$20000,$AB$3)</f>
        <v>0</v>
      </c>
      <c r="BA28" s="30">
        <f>SUMIFS(BISDATA!$L$3:$L$20000,BISDATA!$A$3:$A$20000,$AB28,BISDATA!$M$3:$M$20000,BA$4,BISDATA!$I$3:$I$20000,$AB$3)</f>
        <v>45.32</v>
      </c>
      <c r="BB28" s="58"/>
      <c r="BC28" s="35" t="s">
        <v>156</v>
      </c>
      <c r="BD28" s="46">
        <f t="shared" si="3"/>
        <v>0</v>
      </c>
      <c r="BE28" s="29">
        <f t="shared" si="3"/>
        <v>-21.000000000000909</v>
      </c>
      <c r="BF28" s="29">
        <f t="shared" si="3"/>
        <v>0</v>
      </c>
      <c r="BG28" s="29">
        <f t="shared" si="3"/>
        <v>0</v>
      </c>
      <c r="BH28" s="29">
        <f t="shared" si="3"/>
        <v>0</v>
      </c>
      <c r="BI28" s="29">
        <f t="shared" si="3"/>
        <v>0</v>
      </c>
      <c r="BJ28" s="29">
        <f t="shared" si="3"/>
        <v>0</v>
      </c>
      <c r="BK28" s="29">
        <f t="shared" si="3"/>
        <v>0</v>
      </c>
      <c r="BL28" s="29">
        <f t="shared" si="3"/>
        <v>0</v>
      </c>
      <c r="BM28" s="29">
        <f t="shared" si="3"/>
        <v>0</v>
      </c>
      <c r="BN28" s="29">
        <f t="shared" si="3"/>
        <v>0</v>
      </c>
      <c r="BO28" s="29">
        <f t="shared" si="3"/>
        <v>0</v>
      </c>
      <c r="BP28" s="29">
        <f t="shared" si="3"/>
        <v>0</v>
      </c>
      <c r="BQ28" s="29">
        <f t="shared" si="3"/>
        <v>0</v>
      </c>
      <c r="BR28" s="29">
        <f t="shared" si="3"/>
        <v>0</v>
      </c>
      <c r="BS28" s="29">
        <f t="shared" si="3"/>
        <v>0</v>
      </c>
      <c r="BT28" s="29">
        <f t="shared" si="4"/>
        <v>0</v>
      </c>
      <c r="BU28" s="29">
        <f t="shared" si="2"/>
        <v>0</v>
      </c>
      <c r="BV28" s="29">
        <f t="shared" si="2"/>
        <v>0</v>
      </c>
      <c r="BW28" s="29">
        <f t="shared" si="2"/>
        <v>0</v>
      </c>
      <c r="BX28" s="29">
        <f t="shared" si="2"/>
        <v>0</v>
      </c>
      <c r="BY28" s="29">
        <f t="shared" si="2"/>
        <v>0</v>
      </c>
      <c r="BZ28" s="29">
        <f t="shared" si="2"/>
        <v>0</v>
      </c>
      <c r="CA28" s="29">
        <f t="shared" si="2"/>
        <v>0</v>
      </c>
      <c r="CB28" s="30">
        <f t="shared" si="2"/>
        <v>0</v>
      </c>
    </row>
    <row r="29" spans="1:80" x14ac:dyDescent="0.25">
      <c r="A29" s="36" t="s">
        <v>67</v>
      </c>
      <c r="B29" s="47">
        <f>SUMIFS(FastClose!$H$3:$H$20000,FastClose!$K$3:$K$20000,$A29,FastClose!$G$3:$G$20000,B$3,FastClose!$D$3:$D$20000,$A$3)</f>
        <v>0</v>
      </c>
      <c r="C29" s="31">
        <f>SUMIFS(FastClose!$H$3:$H$20000,FastClose!$K$3:$K$20000,$A29,FastClose!$G$3:$G$20000,C$3,FastClose!$D$3:$D$20000,$A$3)</f>
        <v>0</v>
      </c>
      <c r="D29" s="31">
        <f>SUMIFS(FastClose!$H$3:$H$20000,FastClose!$K$3:$K$20000,$A29,FastClose!$G$3:$G$20000,D$3,FastClose!$D$3:$D$20000,$A$3)</f>
        <v>0</v>
      </c>
      <c r="E29" s="31">
        <f>SUMIFS(FastClose!$H$3:$H$20000,FastClose!$K$3:$K$20000,$A29,FastClose!$G$3:$G$20000,E$3,FastClose!$D$3:$D$20000,$A$3)</f>
        <v>0</v>
      </c>
      <c r="F29" s="31">
        <f>SUMIFS(FastClose!$H$3:$H$20000,FastClose!$K$3:$K$20000,$A29,FastClose!$G$3:$G$20000,F$3,FastClose!$D$3:$D$20000,$A$3)</f>
        <v>0</v>
      </c>
      <c r="G29" s="31">
        <f>SUMIFS(FastClose!$H$3:$H$20000,FastClose!$K$3:$K$20000,$A29,FastClose!$G$3:$G$20000,G$3,FastClose!$D$3:$D$20000,$A$3)</f>
        <v>0</v>
      </c>
      <c r="H29" s="31">
        <f>SUMIFS(FastClose!$H$3:$H$20000,FastClose!$K$3:$K$20000,$A29,FastClose!$G$3:$G$20000,H$3,FastClose!$D$3:$D$20000,$A$3)</f>
        <v>0</v>
      </c>
      <c r="I29" s="31">
        <f>SUMIFS(FastClose!$H$3:$H$20000,FastClose!$K$3:$K$20000,$A29,FastClose!$G$3:$G$20000,I$3,FastClose!$D$3:$D$20000,$A$3)</f>
        <v>0</v>
      </c>
      <c r="J29" s="31">
        <f>SUMIFS(FastClose!$H$3:$H$20000,FastClose!$K$3:$K$20000,$A29,FastClose!$G$3:$G$20000,J$3,FastClose!$D$3:$D$20000,$A$3)</f>
        <v>0</v>
      </c>
      <c r="K29" s="31">
        <f>SUMIFS(FastClose!$H$3:$H$20000,FastClose!$K$3:$K$20000,$A29,FastClose!$G$3:$G$20000,K$3,FastClose!$D$3:$D$20000,$A$3)</f>
        <v>0</v>
      </c>
      <c r="L29" s="31">
        <f>SUMIFS(FastClose!$H$3:$H$20000,FastClose!$K$3:$K$20000,$A29,FastClose!$G$3:$G$20000,L$3,FastClose!$D$3:$D$20000,$A$3)</f>
        <v>0</v>
      </c>
      <c r="M29" s="31">
        <f>SUMIFS(FastClose!$H$3:$H$20000,FastClose!$K$3:$K$20000,$A29,FastClose!$G$3:$G$20000,M$3,FastClose!$D$3:$D$20000,$A$3)</f>
        <v>0</v>
      </c>
      <c r="N29" s="31">
        <f>SUMIFS(FastClose!$H$3:$H$20000,FastClose!$K$3:$K$20000,$A29,FastClose!$G$3:$G$20000,N$3,FastClose!$D$3:$D$20000,$A$3)</f>
        <v>0</v>
      </c>
      <c r="O29" s="31">
        <f>SUMIFS(FastClose!$H$3:$H$20000,FastClose!$K$3:$K$20000,$A29,FastClose!$G$3:$G$20000,O$3,FastClose!$D$3:$D$20000,$A$3)</f>
        <v>0</v>
      </c>
      <c r="P29" s="31">
        <f>SUMIFS(FastClose!$H$3:$H$20000,FastClose!$K$3:$K$20000,$A29,FastClose!$G$3:$G$20000,P$3,FastClose!$D$3:$D$20000,$A$3)</f>
        <v>0</v>
      </c>
      <c r="Q29" s="31">
        <f>SUMIFS(FastClose!$H$3:$H$20000,FastClose!$K$3:$K$20000,$A29,FastClose!$G$3:$G$20000,Q$3,FastClose!$D$3:$D$20000,$A$3)</f>
        <v>0</v>
      </c>
      <c r="R29" s="31">
        <f>SUMIFS(FastClose!$H$3:$H$20000,FastClose!$K$3:$K$20000,$A29,FastClose!$G$3:$G$20000,R$3,FastClose!$D$3:$D$20000,$A$3)</f>
        <v>0</v>
      </c>
      <c r="S29" s="31">
        <f>SUMIFS(FastClose!$H$3:$H$20000,FastClose!$K$3:$K$20000,$A29,FastClose!$G$3:$G$20000,S$3,FastClose!$D$3:$D$20000,$A$3)</f>
        <v>0</v>
      </c>
      <c r="T29" s="31">
        <f>SUMIFS(FastClose!$H$3:$H$20000,FastClose!$K$3:$K$20000,$A29,FastClose!$G$3:$G$20000,T$3,FastClose!$D$3:$D$20000,$A$3)</f>
        <v>0</v>
      </c>
      <c r="U29" s="31">
        <f>SUMIFS(FastClose!$H$3:$H$20000,FastClose!$K$3:$K$20000,$A29,FastClose!$G$3:$G$20000,U$3,FastClose!$D$3:$D$20000,$A$3)</f>
        <v>0</v>
      </c>
      <c r="V29" s="31">
        <f>SUMIFS(FastClose!$H$3:$H$20000,FastClose!$K$3:$K$20000,$A29,FastClose!$G$3:$G$20000,V$3,FastClose!$D$3:$D$20000,$A$3)</f>
        <v>0</v>
      </c>
      <c r="W29" s="31">
        <f>SUMIFS(FastClose!$H$3:$H$20000,FastClose!$K$3:$K$20000,$A29,FastClose!$G$3:$G$20000,W$3,FastClose!$D$3:$D$20000,$A$3)</f>
        <v>0</v>
      </c>
      <c r="X29" s="31">
        <f>SUMIFS(FastClose!$H$3:$H$20000,FastClose!$K$3:$K$20000,$A29,FastClose!$G$3:$G$20000,X$3,FastClose!$D$3:$D$20000,$A$3)</f>
        <v>0</v>
      </c>
      <c r="Y29" s="31">
        <f>SUMIFS(FastClose!$H$3:$H$20000,FastClose!$K$3:$K$20000,$A29,FastClose!$G$3:$G$20000,Y$3,FastClose!$D$3:$D$20000,$A$3)</f>
        <v>0</v>
      </c>
      <c r="Z29" s="32">
        <f>SUMIFS(FastClose!$H$3:$H$20000,FastClose!$K$3:$K$20000,$A29,FastClose!$G$3:$G$20000,Z$3,FastClose!$D$3:$D$20000,$A$3)</f>
        <v>0</v>
      </c>
      <c r="AB29" s="36" t="s">
        <v>67</v>
      </c>
      <c r="AC29" s="47">
        <f>SUMIFS(BISDATA!$L$3:$L$20000,BISDATA!$A$3:$A$20000,$AB29,BISDATA!$M$3:$M$20000,AC$4,BISDATA!$I$3:$I$20000,$AB$3)</f>
        <v>0</v>
      </c>
      <c r="AD29" s="31">
        <f>SUMIFS(BISDATA!$L$3:$L$20000,BISDATA!$A$3:$A$20000,$AB29,BISDATA!$M$3:$M$20000,AD$4,BISDATA!$I$3:$I$20000,$AB$3)</f>
        <v>0</v>
      </c>
      <c r="AE29" s="31">
        <f>SUMIFS(BISDATA!$L$3:$L$20000,BISDATA!$A$3:$A$20000,$AB29,BISDATA!$M$3:$M$20000,AE$4,BISDATA!$I$3:$I$20000,$AB$3)</f>
        <v>0</v>
      </c>
      <c r="AF29" s="31">
        <f>SUMIFS(BISDATA!$L$3:$L$20000,BISDATA!$A$3:$A$20000,$AB29,BISDATA!$M$3:$M$20000,AF$4,BISDATA!$I$3:$I$20000,$AB$3)</f>
        <v>0</v>
      </c>
      <c r="AG29" s="31">
        <f>SUMIFS(BISDATA!$L$3:$L$20000,BISDATA!$A$3:$A$20000,$AB29,BISDATA!$M$3:$M$20000,AG$4,BISDATA!$I$3:$I$20000,$AB$3)</f>
        <v>0</v>
      </c>
      <c r="AH29" s="31">
        <f>SUMIFS(BISDATA!$L$3:$L$20000,BISDATA!$A$3:$A$20000,$AB29,BISDATA!$M$3:$M$20000,AH$4,BISDATA!$I$3:$I$20000,$AB$3)</f>
        <v>0</v>
      </c>
      <c r="AI29" s="31">
        <f>SUMIFS(BISDATA!$L$3:$L$20000,BISDATA!$A$3:$A$20000,$AB29,BISDATA!$M$3:$M$20000,AI$4,BISDATA!$I$3:$I$20000,$AB$3)</f>
        <v>0</v>
      </c>
      <c r="AJ29" s="31">
        <f>SUMIFS(BISDATA!$L$3:$L$20000,BISDATA!$A$3:$A$20000,$AB29,BISDATA!$M$3:$M$20000,AJ$4,BISDATA!$I$3:$I$20000,$AB$3)</f>
        <v>0</v>
      </c>
      <c r="AK29" s="31">
        <f>SUMIFS(BISDATA!$L$3:$L$20000,BISDATA!$A$3:$A$20000,$AB29,BISDATA!$M$3:$M$20000,AK$4,BISDATA!$I$3:$I$20000,$AB$3)</f>
        <v>0</v>
      </c>
      <c r="AL29" s="31">
        <f>SUMIFS(BISDATA!$L$3:$L$20000,BISDATA!$A$3:$A$20000,$AB29,BISDATA!$M$3:$M$20000,AL$4,BISDATA!$I$3:$I$20000,$AB$3)</f>
        <v>0</v>
      </c>
      <c r="AM29" s="31">
        <f>SUMIFS(BISDATA!$L$3:$L$20000,BISDATA!$A$3:$A$20000,$AB29,BISDATA!$M$3:$M$20000,AM$4,BISDATA!$I$3:$I$20000,$AB$3)</f>
        <v>0</v>
      </c>
      <c r="AN29" s="31">
        <f>SUMIFS(BISDATA!$L$3:$L$20000,BISDATA!$A$3:$A$20000,$AB29,BISDATA!$M$3:$M$20000,AN$4,BISDATA!$I$3:$I$20000,$AB$3)</f>
        <v>0</v>
      </c>
      <c r="AO29" s="31">
        <f>SUMIFS(BISDATA!$L$3:$L$20000,BISDATA!$A$3:$A$20000,$AB29,BISDATA!$M$3:$M$20000,AO$4,BISDATA!$I$3:$I$20000,$AB$3)</f>
        <v>0</v>
      </c>
      <c r="AP29" s="31">
        <f>SUMIFS(BISDATA!$L$3:$L$20000,BISDATA!$A$3:$A$20000,$AB29,BISDATA!$M$3:$M$20000,AP$4,BISDATA!$I$3:$I$20000,$AB$3)</f>
        <v>0</v>
      </c>
      <c r="AQ29" s="31">
        <f>SUMIFS(BISDATA!$L$3:$L$20000,BISDATA!$A$3:$A$20000,$AB29,BISDATA!$M$3:$M$20000,AQ$4,BISDATA!$I$3:$I$20000,$AB$3)</f>
        <v>0</v>
      </c>
      <c r="AR29" s="31">
        <f>SUMIFS(BISDATA!$L$3:$L$20000,BISDATA!$A$3:$A$20000,$AB29,BISDATA!$M$3:$M$20000,AR$4,BISDATA!$I$3:$I$20000,$AB$3)</f>
        <v>0</v>
      </c>
      <c r="AS29" s="31">
        <f>SUMIFS(BISDATA!$L$3:$L$20000,BISDATA!$A$3:$A$20000,$AB29,BISDATA!$M$3:$M$20000,AS$4,BISDATA!$I$3:$I$20000,$AB$3)</f>
        <v>0</v>
      </c>
      <c r="AT29" s="31">
        <f>SUMIFS(BISDATA!$L$3:$L$20000,BISDATA!$A$3:$A$20000,$AB29,BISDATA!$M$3:$M$20000,AT$4,BISDATA!$I$3:$I$20000,$AB$3)</f>
        <v>0</v>
      </c>
      <c r="AU29" s="31">
        <f>SUMIFS(BISDATA!$L$3:$L$20000,BISDATA!$A$3:$A$20000,$AB29,BISDATA!$M$3:$M$20000,AU$4,BISDATA!$I$3:$I$20000,$AB$3)</f>
        <v>0</v>
      </c>
      <c r="AV29" s="31">
        <f>SUMIFS(BISDATA!$L$3:$L$20000,BISDATA!$A$3:$A$20000,$AB29,BISDATA!$M$3:$M$20000,AV$4,BISDATA!$I$3:$I$20000,$AB$3)</f>
        <v>0</v>
      </c>
      <c r="AW29" s="31">
        <f>SUMIFS(BISDATA!$L$3:$L$20000,BISDATA!$A$3:$A$20000,$AB29,BISDATA!$M$3:$M$20000,AW$4,BISDATA!$I$3:$I$20000,$AB$3)</f>
        <v>0</v>
      </c>
      <c r="AX29" s="31">
        <f>SUMIFS(BISDATA!$L$3:$L$20000,BISDATA!$A$3:$A$20000,$AB29,BISDATA!$M$3:$M$20000,AX$4,BISDATA!$I$3:$I$20000,$AB$3)</f>
        <v>0</v>
      </c>
      <c r="AY29" s="31">
        <f>SUMIFS(BISDATA!$L$3:$L$20000,BISDATA!$A$3:$A$20000,$AB29,BISDATA!$M$3:$M$20000,AY$4,BISDATA!$I$3:$I$20000,$AB$3)</f>
        <v>0</v>
      </c>
      <c r="AZ29" s="31">
        <f>SUMIFS(BISDATA!$L$3:$L$20000,BISDATA!$A$3:$A$20000,$AB29,BISDATA!$M$3:$M$20000,AZ$4,BISDATA!$I$3:$I$20000,$AB$3)</f>
        <v>0</v>
      </c>
      <c r="BA29" s="32">
        <f>SUMIFS(BISDATA!$L$3:$L$20000,BISDATA!$A$3:$A$20000,$AB29,BISDATA!$M$3:$M$20000,BA$4,BISDATA!$I$3:$I$20000,$AB$3)</f>
        <v>0</v>
      </c>
      <c r="BB29" s="58"/>
      <c r="BC29" s="36" t="s">
        <v>67</v>
      </c>
      <c r="BD29" s="47">
        <f t="shared" si="3"/>
        <v>0</v>
      </c>
      <c r="BE29" s="31">
        <f t="shared" si="3"/>
        <v>0</v>
      </c>
      <c r="BF29" s="31">
        <f t="shared" si="3"/>
        <v>0</v>
      </c>
      <c r="BG29" s="31">
        <f t="shared" si="3"/>
        <v>0</v>
      </c>
      <c r="BH29" s="31">
        <f t="shared" si="3"/>
        <v>0</v>
      </c>
      <c r="BI29" s="31">
        <f t="shared" si="3"/>
        <v>0</v>
      </c>
      <c r="BJ29" s="31">
        <f t="shared" si="3"/>
        <v>0</v>
      </c>
      <c r="BK29" s="31">
        <f t="shared" si="3"/>
        <v>0</v>
      </c>
      <c r="BL29" s="31">
        <f t="shared" si="3"/>
        <v>0</v>
      </c>
      <c r="BM29" s="31">
        <f t="shared" si="3"/>
        <v>0</v>
      </c>
      <c r="BN29" s="31">
        <f t="shared" si="3"/>
        <v>0</v>
      </c>
      <c r="BO29" s="31">
        <f t="shared" si="3"/>
        <v>0</v>
      </c>
      <c r="BP29" s="31">
        <f t="shared" si="3"/>
        <v>0</v>
      </c>
      <c r="BQ29" s="31">
        <f t="shared" si="3"/>
        <v>0</v>
      </c>
      <c r="BR29" s="31">
        <f t="shared" si="3"/>
        <v>0</v>
      </c>
      <c r="BS29" s="31">
        <f t="shared" si="3"/>
        <v>0</v>
      </c>
      <c r="BT29" s="31">
        <f t="shared" si="4"/>
        <v>0</v>
      </c>
      <c r="BU29" s="31">
        <f t="shared" si="2"/>
        <v>0</v>
      </c>
      <c r="BV29" s="31">
        <f t="shared" si="2"/>
        <v>0</v>
      </c>
      <c r="BW29" s="31">
        <f t="shared" si="2"/>
        <v>0</v>
      </c>
      <c r="BX29" s="31">
        <f t="shared" si="2"/>
        <v>0</v>
      </c>
      <c r="BY29" s="31">
        <f t="shared" si="2"/>
        <v>0</v>
      </c>
      <c r="BZ29" s="31">
        <f t="shared" si="2"/>
        <v>0</v>
      </c>
      <c r="CA29" s="31">
        <f t="shared" si="2"/>
        <v>0</v>
      </c>
      <c r="CB29" s="32">
        <f t="shared" si="2"/>
        <v>0</v>
      </c>
    </row>
    <row r="30" spans="1:80" x14ac:dyDescent="0.25">
      <c r="A30" s="36" t="s">
        <v>301</v>
      </c>
      <c r="B30" s="49">
        <f>SUMIFS(FastClose!$H$3:$H$20000,FastClose!$K$3:$K$20000,$A30,FastClose!$G$3:$G$20000,B$3,FastClose!$D$3:$D$20000,$A$3)</f>
        <v>30526264.029998921</v>
      </c>
      <c r="C30" s="50">
        <f>SUMIFS(FastClose!$H$3:$H$20000,FastClose!$K$3:$K$20000,$A30,FastClose!$G$3:$G$20000,C$3,FastClose!$D$3:$D$20000,$A$3)</f>
        <v>41372791.609998018</v>
      </c>
      <c r="D30" s="50">
        <f>SUMIFS(FastClose!$H$3:$H$20000,FastClose!$K$3:$K$20000,$A30,FastClose!$G$3:$G$20000,D$3,FastClose!$D$3:$D$20000,$A$3)</f>
        <v>9888782.4799999148</v>
      </c>
      <c r="E30" s="50">
        <f>SUMIFS(FastClose!$H$3:$H$20000,FastClose!$K$3:$K$20000,$A30,FastClose!$G$3:$G$20000,E$3,FastClose!$D$3:$D$20000,$A$3)</f>
        <v>4137265.8700000076</v>
      </c>
      <c r="F30" s="50">
        <f>SUMIFS(FastClose!$H$3:$H$20000,FastClose!$K$3:$K$20000,$A30,FastClose!$G$3:$G$20000,F$3,FastClose!$D$3:$D$20000,$A$3)</f>
        <v>2113225.3900000066</v>
      </c>
      <c r="G30" s="50">
        <f>SUMIFS(FastClose!$H$3:$H$20000,FastClose!$K$3:$K$20000,$A30,FastClose!$G$3:$G$20000,G$3,FastClose!$D$3:$D$20000,$A$3)</f>
        <v>1593855.0300000026</v>
      </c>
      <c r="H30" s="50">
        <f>SUMIFS(FastClose!$H$3:$H$20000,FastClose!$K$3:$K$20000,$A30,FastClose!$G$3:$G$20000,H$3,FastClose!$D$3:$D$20000,$A$3)</f>
        <v>949754.55000000109</v>
      </c>
      <c r="I30" s="50">
        <f>SUMIFS(FastClose!$H$3:$H$20000,FastClose!$K$3:$K$20000,$A30,FastClose!$G$3:$G$20000,I$3,FastClose!$D$3:$D$20000,$A$3)</f>
        <v>698207.90000000026</v>
      </c>
      <c r="J30" s="50">
        <f>SUMIFS(FastClose!$H$3:$H$20000,FastClose!$K$3:$K$20000,$A30,FastClose!$G$3:$G$20000,J$3,FastClose!$D$3:$D$20000,$A$3)</f>
        <v>513149.28000000038</v>
      </c>
      <c r="K30" s="50">
        <f>SUMIFS(FastClose!$H$3:$H$20000,FastClose!$K$3:$K$20000,$A30,FastClose!$G$3:$G$20000,K$3,FastClose!$D$3:$D$20000,$A$3)</f>
        <v>330501.71999999997</v>
      </c>
      <c r="L30" s="50">
        <f>SUMIFS(FastClose!$H$3:$H$20000,FastClose!$K$3:$K$20000,$A30,FastClose!$G$3:$G$20000,L$3,FastClose!$D$3:$D$20000,$A$3)</f>
        <v>466183.90000000061</v>
      </c>
      <c r="M30" s="50">
        <f>SUMIFS(FastClose!$H$3:$H$20000,FastClose!$K$3:$K$20000,$A30,FastClose!$G$3:$G$20000,M$3,FastClose!$D$3:$D$20000,$A$3)</f>
        <v>255025.08999999997</v>
      </c>
      <c r="N30" s="50">
        <f>SUMIFS(FastClose!$H$3:$H$20000,FastClose!$K$3:$K$20000,$A30,FastClose!$G$3:$G$20000,N$3,FastClose!$D$3:$D$20000,$A$3)</f>
        <v>235212.12999999992</v>
      </c>
      <c r="O30" s="50">
        <f>SUMIFS(FastClose!$H$3:$H$20000,FastClose!$K$3:$K$20000,$A30,FastClose!$G$3:$G$20000,O$3,FastClose!$D$3:$D$20000,$A$3)</f>
        <v>166981.05000000005</v>
      </c>
      <c r="P30" s="50">
        <f>SUMIFS(FastClose!$H$3:$H$20000,FastClose!$K$3:$K$20000,$A30,FastClose!$G$3:$G$20000,P$3,FastClose!$D$3:$D$20000,$A$3)</f>
        <v>225426.47999999998</v>
      </c>
      <c r="Q30" s="50">
        <f>SUMIFS(FastClose!$H$3:$H$20000,FastClose!$K$3:$K$20000,$A30,FastClose!$G$3:$G$20000,Q$3,FastClose!$D$3:$D$20000,$A$3)</f>
        <v>202082.49000000002</v>
      </c>
      <c r="R30" s="50">
        <f>SUMIFS(FastClose!$H$3:$H$20000,FastClose!$K$3:$K$20000,$A30,FastClose!$G$3:$G$20000,R$3,FastClose!$D$3:$D$20000,$A$3)</f>
        <v>197613.67999999996</v>
      </c>
      <c r="S30" s="50">
        <f>SUMIFS(FastClose!$H$3:$H$20000,FastClose!$K$3:$K$20000,$A30,FastClose!$G$3:$G$20000,S$3,FastClose!$D$3:$D$20000,$A$3)</f>
        <v>49587.229999999996</v>
      </c>
      <c r="T30" s="50">
        <f>SUMIFS(FastClose!$H$3:$H$20000,FastClose!$K$3:$K$20000,$A30,FastClose!$G$3:$G$20000,T$3,FastClose!$D$3:$D$20000,$A$3)</f>
        <v>198501.96999999994</v>
      </c>
      <c r="U30" s="50">
        <f>SUMIFS(FastClose!$H$3:$H$20000,FastClose!$K$3:$K$20000,$A30,FastClose!$G$3:$G$20000,U$3,FastClose!$D$3:$D$20000,$A$3)</f>
        <v>71010.8</v>
      </c>
      <c r="V30" s="50">
        <f>SUMIFS(FastClose!$H$3:$H$20000,FastClose!$K$3:$K$20000,$A30,FastClose!$G$3:$G$20000,V$3,FastClose!$D$3:$D$20000,$A$3)</f>
        <v>54868.340000000011</v>
      </c>
      <c r="W30" s="50">
        <f>SUMIFS(FastClose!$H$3:$H$20000,FastClose!$K$3:$K$20000,$A30,FastClose!$G$3:$G$20000,W$3,FastClose!$D$3:$D$20000,$A$3)</f>
        <v>55215.229999999981</v>
      </c>
      <c r="X30" s="50">
        <f>SUMIFS(FastClose!$H$3:$H$20000,FastClose!$K$3:$K$20000,$A30,FastClose!$G$3:$G$20000,X$3,FastClose!$D$3:$D$20000,$A$3)</f>
        <v>54493.670000000013</v>
      </c>
      <c r="Y30" s="50">
        <f>SUMIFS(FastClose!$H$3:$H$20000,FastClose!$K$3:$K$20000,$A30,FastClose!$G$3:$G$20000,Y$3,FastClose!$D$3:$D$20000,$A$3)</f>
        <v>10575.850000000004</v>
      </c>
      <c r="Z30" s="51">
        <f>SUMIFS(FastClose!$H$3:$H$20000,FastClose!$K$3:$K$20000,$A30,FastClose!$G$3:$G$20000,Z$3,FastClose!$D$3:$D$20000,$A$3)</f>
        <v>525921.44999999995</v>
      </c>
      <c r="AB30" s="36" t="s">
        <v>301</v>
      </c>
      <c r="AC30" s="49">
        <f>SUMIFS(BISDATA!$L$3:$L$20000,BISDATA!$A$3:$A$20000,$AB30,BISDATA!$M$3:$M$20000,AC$4,BISDATA!$I$3:$I$20000,$AB$3)</f>
        <v>29667308.169997327</v>
      </c>
      <c r="AD30" s="50">
        <f>SUMIFS(BISDATA!$L$3:$L$20000,BISDATA!$A$3:$A$20000,$AB30,BISDATA!$M$3:$M$20000,AD$4,BISDATA!$I$3:$I$20000,$AB$3)</f>
        <v>39658806.259995893</v>
      </c>
      <c r="AE30" s="50">
        <f>SUMIFS(BISDATA!$L$3:$L$20000,BISDATA!$A$3:$A$20000,$AB30,BISDATA!$M$3:$M$20000,AE$4,BISDATA!$I$3:$I$20000,$AB$3)</f>
        <v>9442747.1699996926</v>
      </c>
      <c r="AF30" s="50">
        <f>SUMIFS(BISDATA!$L$3:$L$20000,BISDATA!$A$3:$A$20000,$AB30,BISDATA!$M$3:$M$20000,AF$4,BISDATA!$I$3:$I$20000,$AB$3)</f>
        <v>3692681.2200000114</v>
      </c>
      <c r="AG30" s="50">
        <f>SUMIFS(BISDATA!$L$3:$L$20000,BISDATA!$A$3:$A$20000,$AB30,BISDATA!$M$3:$M$20000,AG$4,BISDATA!$I$3:$I$20000,$AB$3)</f>
        <v>1881616.2200000142</v>
      </c>
      <c r="AH30" s="50">
        <f>SUMIFS(BISDATA!$L$3:$L$20000,BISDATA!$A$3:$A$20000,$AB30,BISDATA!$M$3:$M$20000,AH$4,BISDATA!$I$3:$I$20000,$AB$3)</f>
        <v>1497556.4000000013</v>
      </c>
      <c r="AI30" s="50">
        <f>SUMIFS(BISDATA!$L$3:$L$20000,BISDATA!$A$3:$A$20000,$AB30,BISDATA!$M$3:$M$20000,AI$4,BISDATA!$I$3:$I$20000,$AB$3)</f>
        <v>914183.98000000371</v>
      </c>
      <c r="AJ30" s="50">
        <f>SUMIFS(BISDATA!$L$3:$L$20000,BISDATA!$A$3:$A$20000,$AB30,BISDATA!$M$3:$M$20000,AJ$4,BISDATA!$I$3:$I$20000,$AB$3)</f>
        <v>660959.70999999973</v>
      </c>
      <c r="AK30" s="50">
        <f>SUMIFS(BISDATA!$L$3:$L$20000,BISDATA!$A$3:$A$20000,$AB30,BISDATA!$M$3:$M$20000,AK$4,BISDATA!$I$3:$I$20000,$AB$3)</f>
        <v>481311.64000000013</v>
      </c>
      <c r="AL30" s="50">
        <f>SUMIFS(BISDATA!$L$3:$L$20000,BISDATA!$A$3:$A$20000,$AB30,BISDATA!$M$3:$M$20000,AL$4,BISDATA!$I$3:$I$20000,$AB$3)</f>
        <v>309484.31999999966</v>
      </c>
      <c r="AM30" s="50">
        <f>SUMIFS(BISDATA!$L$3:$L$20000,BISDATA!$A$3:$A$20000,$AB30,BISDATA!$M$3:$M$20000,AM$4,BISDATA!$I$3:$I$20000,$AB$3)</f>
        <v>456876.7200000005</v>
      </c>
      <c r="AN30" s="50">
        <f>SUMIFS(BISDATA!$L$3:$L$20000,BISDATA!$A$3:$A$20000,$AB30,BISDATA!$M$3:$M$20000,AN$4,BISDATA!$I$3:$I$20000,$AB$3)</f>
        <v>247782.14999999932</v>
      </c>
      <c r="AO30" s="50">
        <f>SUMIFS(BISDATA!$L$3:$L$20000,BISDATA!$A$3:$A$20000,$AB30,BISDATA!$M$3:$M$20000,AO$4,BISDATA!$I$3:$I$20000,$AB$3)</f>
        <v>228148.94999999955</v>
      </c>
      <c r="AP30" s="50">
        <f>SUMIFS(BISDATA!$L$3:$L$20000,BISDATA!$A$3:$A$20000,$AB30,BISDATA!$M$3:$M$20000,AP$4,BISDATA!$I$3:$I$20000,$AB$3)</f>
        <v>161819.51</v>
      </c>
      <c r="AQ30" s="50">
        <f>SUMIFS(BISDATA!$L$3:$L$20000,BISDATA!$A$3:$A$20000,$AB30,BISDATA!$M$3:$M$20000,AQ$4,BISDATA!$I$3:$I$20000,$AB$3)</f>
        <v>209346.69999999992</v>
      </c>
      <c r="AR30" s="50">
        <f>SUMIFS(BISDATA!$L$3:$L$20000,BISDATA!$A$3:$A$20000,$AB30,BISDATA!$M$3:$M$20000,AR$4,BISDATA!$I$3:$I$20000,$AB$3)</f>
        <v>200028.8900000001</v>
      </c>
      <c r="AS30" s="50">
        <f>SUMIFS(BISDATA!$L$3:$L$20000,BISDATA!$A$3:$A$20000,$AB30,BISDATA!$M$3:$M$20000,AS$4,BISDATA!$I$3:$I$20000,$AB$3)</f>
        <v>165030.00000000003</v>
      </c>
      <c r="AT30" s="50">
        <f>SUMIFS(BISDATA!$L$3:$L$20000,BISDATA!$A$3:$A$20000,$AB30,BISDATA!$M$3:$M$20000,AT$4,BISDATA!$I$3:$I$20000,$AB$3)</f>
        <v>44196.28</v>
      </c>
      <c r="AU30" s="50">
        <f>SUMIFS(BISDATA!$L$3:$L$20000,BISDATA!$A$3:$A$20000,$AB30,BISDATA!$M$3:$M$20000,AU$4,BISDATA!$I$3:$I$20000,$AB$3)</f>
        <v>191984.28999999992</v>
      </c>
      <c r="AV30" s="50">
        <f>SUMIFS(BISDATA!$L$3:$L$20000,BISDATA!$A$3:$A$20000,$AB30,BISDATA!$M$3:$M$20000,AV$4,BISDATA!$I$3:$I$20000,$AB$3)</f>
        <v>69312.440000000017</v>
      </c>
      <c r="AW30" s="50">
        <f>SUMIFS(BISDATA!$L$3:$L$20000,BISDATA!$A$3:$A$20000,$AB30,BISDATA!$M$3:$M$20000,AW$4,BISDATA!$I$3:$I$20000,$AB$3)</f>
        <v>15522.660000000002</v>
      </c>
      <c r="AX30" s="50">
        <f>SUMIFS(BISDATA!$L$3:$L$20000,BISDATA!$A$3:$A$20000,$AB30,BISDATA!$M$3:$M$20000,AX$4,BISDATA!$I$3:$I$20000,$AB$3)</f>
        <v>19279.379999999997</v>
      </c>
      <c r="AY30" s="50">
        <f>SUMIFS(BISDATA!$L$3:$L$20000,BISDATA!$A$3:$A$20000,$AB30,BISDATA!$M$3:$M$20000,AY$4,BISDATA!$I$3:$I$20000,$AB$3)</f>
        <v>54466.95</v>
      </c>
      <c r="AZ30" s="50">
        <f>SUMIFS(BISDATA!$L$3:$L$20000,BISDATA!$A$3:$A$20000,$AB30,BISDATA!$M$3:$M$20000,AZ$4,BISDATA!$I$3:$I$20000,$AB$3)</f>
        <v>7549.5100000000011</v>
      </c>
      <c r="BA30" s="51">
        <f>SUMIFS(BISDATA!$L$3:$L$20000,BISDATA!$A$3:$A$20000,$AB30,BISDATA!$M$3:$M$20000,BA$4,BISDATA!$I$3:$I$20000,$AB$3)</f>
        <v>525882.27</v>
      </c>
      <c r="BB30" s="58"/>
      <c r="BC30" s="36" t="s">
        <v>301</v>
      </c>
      <c r="BD30" s="49">
        <f t="shared" si="3"/>
        <v>-858955.86000159383</v>
      </c>
      <c r="BE30" s="50">
        <f t="shared" si="3"/>
        <v>-1713985.3500021249</v>
      </c>
      <c r="BF30" s="50">
        <f t="shared" si="3"/>
        <v>-446035.31000022218</v>
      </c>
      <c r="BG30" s="50">
        <f t="shared" si="3"/>
        <v>-444584.64999999618</v>
      </c>
      <c r="BH30" s="50">
        <f t="shared" si="3"/>
        <v>-231609.16999999247</v>
      </c>
      <c r="BI30" s="50">
        <f t="shared" si="3"/>
        <v>-96298.630000001285</v>
      </c>
      <c r="BJ30" s="50">
        <f t="shared" si="3"/>
        <v>-35570.569999997388</v>
      </c>
      <c r="BK30" s="50">
        <f t="shared" si="3"/>
        <v>-37248.190000000526</v>
      </c>
      <c r="BL30" s="50">
        <f t="shared" si="3"/>
        <v>-31837.640000000247</v>
      </c>
      <c r="BM30" s="50">
        <f t="shared" si="3"/>
        <v>-21017.400000000314</v>
      </c>
      <c r="BN30" s="50">
        <f t="shared" si="3"/>
        <v>-9307.1800000001094</v>
      </c>
      <c r="BO30" s="50">
        <f t="shared" si="3"/>
        <v>-7242.9400000006426</v>
      </c>
      <c r="BP30" s="50">
        <f t="shared" si="3"/>
        <v>-7063.1800000003714</v>
      </c>
      <c r="BQ30" s="50">
        <f t="shared" si="3"/>
        <v>-5161.5400000000373</v>
      </c>
      <c r="BR30" s="50">
        <f t="shared" si="3"/>
        <v>-16079.780000000057</v>
      </c>
      <c r="BS30" s="50">
        <f t="shared" si="3"/>
        <v>-2053.5999999999185</v>
      </c>
      <c r="BT30" s="50">
        <f t="shared" si="4"/>
        <v>-32583.679999999935</v>
      </c>
      <c r="BU30" s="50">
        <f t="shared" si="2"/>
        <v>-5390.9499999999971</v>
      </c>
      <c r="BV30" s="50">
        <f t="shared" si="2"/>
        <v>-6517.6800000000221</v>
      </c>
      <c r="BW30" s="50">
        <f t="shared" si="2"/>
        <v>-1698.359999999986</v>
      </c>
      <c r="BX30" s="50">
        <f t="shared" si="2"/>
        <v>-39345.680000000008</v>
      </c>
      <c r="BY30" s="50">
        <f t="shared" si="2"/>
        <v>-35935.849999999984</v>
      </c>
      <c r="BZ30" s="50">
        <f t="shared" si="2"/>
        <v>-26.720000000015716</v>
      </c>
      <c r="CA30" s="50">
        <f t="shared" si="2"/>
        <v>-3026.3400000000029</v>
      </c>
      <c r="CB30" s="51">
        <f t="shared" si="2"/>
        <v>-39.179999999934807</v>
      </c>
    </row>
    <row r="31" spans="1:80" x14ac:dyDescent="0.25">
      <c r="A31" s="23"/>
      <c r="AB31" s="58"/>
      <c r="AC31" s="58"/>
      <c r="AD31" s="58"/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58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8"/>
      <c r="BH31" s="58"/>
      <c r="BI31" s="58"/>
      <c r="BJ31" s="58"/>
      <c r="BK31" s="58"/>
      <c r="BL31" s="58"/>
      <c r="BM31" s="58"/>
      <c r="BN31" s="58"/>
      <c r="BO31" s="58"/>
      <c r="BP31" s="58"/>
      <c r="BQ31" s="58"/>
      <c r="BR31" s="58"/>
      <c r="BS31" s="58"/>
      <c r="BT31" s="58"/>
      <c r="BU31" s="58"/>
      <c r="BV31" s="58"/>
      <c r="BW31" s="58"/>
      <c r="BX31" s="58"/>
      <c r="BY31" s="58"/>
      <c r="BZ31" s="58"/>
      <c r="CA31" s="58"/>
      <c r="CB31" s="58"/>
    </row>
    <row r="32" spans="1:80" x14ac:dyDescent="0.25">
      <c r="A32" t="s">
        <v>373</v>
      </c>
      <c r="B32" s="37">
        <f>SUM(B5:Z30)</f>
        <v>289811509.7999872</v>
      </c>
      <c r="AB32" s="58" t="s">
        <v>373</v>
      </c>
      <c r="AC32" s="37">
        <f>SUM(AC5:BA30)</f>
        <v>285788889.19997501</v>
      </c>
      <c r="AD32" s="58"/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58"/>
      <c r="BK32" s="58"/>
      <c r="BL32" s="58"/>
      <c r="BM32" s="58"/>
      <c r="BN32" s="58"/>
      <c r="BO32" s="58"/>
      <c r="BP32" s="58"/>
      <c r="BQ32" s="58"/>
      <c r="BR32" s="58"/>
      <c r="BS32" s="58"/>
      <c r="BT32" s="58"/>
      <c r="BU32" s="58"/>
      <c r="BV32" s="58"/>
      <c r="BW32" s="58"/>
      <c r="BX32" s="58"/>
      <c r="BY32" s="58"/>
      <c r="BZ32" s="58"/>
      <c r="CA32" s="58"/>
      <c r="CB32" s="58"/>
    </row>
    <row r="33" spans="1:80" x14ac:dyDescent="0.25">
      <c r="A33" t="s">
        <v>374</v>
      </c>
      <c r="B33" s="41">
        <f>SUM(Paid!E4:E29)</f>
        <v>289811509.7999872</v>
      </c>
      <c r="AB33" s="58" t="s">
        <v>374</v>
      </c>
      <c r="AC33" s="41">
        <f>SUMIFS(BISDATA!$L$3:$L$20000,BISDATA!$I$3:$I$20000,$AB$3)</f>
        <v>289858417.52997476</v>
      </c>
      <c r="AD33" s="37">
        <f>AC33-AC32</f>
        <v>4069528.3299997449</v>
      </c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8"/>
      <c r="BH33" s="58"/>
      <c r="BI33" s="58"/>
      <c r="BJ33" s="58"/>
      <c r="BK33" s="58"/>
      <c r="BL33" s="58"/>
      <c r="BM33" s="58"/>
      <c r="BN33" s="58"/>
      <c r="BO33" s="58"/>
      <c r="BP33" s="58"/>
      <c r="BQ33" s="58"/>
      <c r="BR33" s="58"/>
      <c r="BS33" s="58"/>
      <c r="BT33" s="58"/>
      <c r="BU33" s="58"/>
      <c r="BV33" s="58"/>
      <c r="BW33" s="58"/>
      <c r="BX33" s="58"/>
      <c r="BY33" s="58"/>
      <c r="BZ33" s="58"/>
      <c r="CA33" s="58"/>
      <c r="CB33" s="58"/>
    </row>
    <row r="34" spans="1:80" x14ac:dyDescent="0.25">
      <c r="A34" t="s">
        <v>375</v>
      </c>
      <c r="B34" s="39" t="b">
        <f>ROUND(B33,2)-ROUND(B32,2)=0</f>
        <v>1</v>
      </c>
      <c r="AB34" s="58" t="s">
        <v>375</v>
      </c>
      <c r="AC34" s="39" t="b">
        <f>ROUND(AC33,2)-ROUND(AC32,2)=0</f>
        <v>0</v>
      </c>
      <c r="AD34" s="76">
        <f>SUMIFS(BISDATA!$L$3:$L$20000,BISDATA!$M$3:$M$20000,"190001",BISDATA!$I$3:$I$20000,$AB$3)</f>
        <v>0</v>
      </c>
      <c r="AE34" s="78" t="s">
        <v>955</v>
      </c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58"/>
      <c r="BJ34" s="58"/>
      <c r="BK34" s="58"/>
      <c r="BL34" s="58"/>
      <c r="BM34" s="58"/>
      <c r="BN34" s="58"/>
      <c r="BO34" s="58"/>
      <c r="BP34" s="58"/>
      <c r="BQ34" s="58"/>
      <c r="BR34" s="58"/>
      <c r="BS34" s="58"/>
      <c r="BT34" s="58"/>
      <c r="BU34" s="58"/>
      <c r="BV34" s="58"/>
      <c r="BW34" s="58"/>
      <c r="BX34" s="58"/>
      <c r="BY34" s="58"/>
      <c r="BZ34" s="58"/>
      <c r="CA34" s="58"/>
      <c r="CB34" s="58"/>
    </row>
    <row r="35" spans="1:80" x14ac:dyDescent="0.25">
      <c r="A35" s="2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D35" s="79">
        <f>AD33/AC33</f>
        <v>1.4039710713520706E-2</v>
      </c>
    </row>
    <row r="36" spans="1:80" x14ac:dyDescent="0.25">
      <c r="A36" s="2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</row>
    <row r="37" spans="1:80" x14ac:dyDescent="0.25">
      <c r="A37" s="23"/>
    </row>
    <row r="38" spans="1:80" x14ac:dyDescent="0.25">
      <c r="A38" s="23"/>
    </row>
    <row r="39" spans="1:80" x14ac:dyDescent="0.25">
      <c r="A39" s="23"/>
    </row>
  </sheetData>
  <conditionalFormatting sqref="B34">
    <cfRule type="cellIs" dxfId="41" priority="6" stopIfTrue="1" operator="equal">
      <formula>FALSE</formula>
    </cfRule>
  </conditionalFormatting>
  <conditionalFormatting sqref="B34">
    <cfRule type="cellIs" dxfId="40" priority="5" stopIfTrue="1" operator="equal">
      <formula>TRUE</formula>
    </cfRule>
  </conditionalFormatting>
  <conditionalFormatting sqref="AC34">
    <cfRule type="cellIs" dxfId="39" priority="2" stopIfTrue="1" operator="equal">
      <formula>FALSE</formula>
    </cfRule>
  </conditionalFormatting>
  <conditionalFormatting sqref="AC34">
    <cfRule type="cellIs" dxfId="38" priority="1" stopIfTrue="1" operator="equal">
      <formula>TRUE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5"/>
  </sheetPr>
  <dimension ref="A1:CB39"/>
  <sheetViews>
    <sheetView showGridLines="0" zoomScale="80" zoomScaleNormal="80" workbookViewId="0"/>
  </sheetViews>
  <sheetFormatPr defaultRowHeight="15" x14ac:dyDescent="0.25"/>
  <cols>
    <col min="1" max="1" width="10.42578125" customWidth="1"/>
    <col min="2" max="3" width="11.5703125" bestFit="1" customWidth="1"/>
    <col min="4" max="5" width="10.5703125" customWidth="1"/>
    <col min="6" max="8" width="9" bestFit="1" customWidth="1"/>
    <col min="9" max="12" width="9" customWidth="1"/>
    <col min="13" max="14" width="8.7109375" bestFit="1" customWidth="1"/>
    <col min="15" max="20" width="8" bestFit="1" customWidth="1"/>
    <col min="21" max="21" width="8.7109375" customWidth="1"/>
    <col min="22" max="22" width="8.7109375" bestFit="1" customWidth="1"/>
    <col min="23" max="23" width="8" customWidth="1"/>
    <col min="24" max="25" width="8" bestFit="1" customWidth="1"/>
    <col min="26" max="26" width="9" bestFit="1" customWidth="1"/>
    <col min="29" max="30" width="11.5703125" bestFit="1" customWidth="1"/>
    <col min="31" max="35" width="10.5703125" bestFit="1" customWidth="1"/>
    <col min="36" max="47" width="9" bestFit="1" customWidth="1"/>
    <col min="48" max="52" width="8" bestFit="1" customWidth="1"/>
    <col min="53" max="53" width="9" bestFit="1" customWidth="1"/>
    <col min="56" max="57" width="11.5703125" bestFit="1" customWidth="1"/>
    <col min="58" max="59" width="11.28515625" bestFit="1" customWidth="1"/>
    <col min="60" max="61" width="10.5703125" bestFit="1" customWidth="1"/>
    <col min="62" max="66" width="9.7109375" bestFit="1" customWidth="1"/>
    <col min="67" max="75" width="9" bestFit="1" customWidth="1"/>
    <col min="76" max="79" width="8.7109375" bestFit="1" customWidth="1"/>
    <col min="80" max="80" width="9.7109375" bestFit="1" customWidth="1"/>
  </cols>
  <sheetData>
    <row r="1" spans="1:80" x14ac:dyDescent="0.25">
      <c r="A1" t="s">
        <v>431</v>
      </c>
    </row>
    <row r="2" spans="1:80" s="52" customFormat="1" x14ac:dyDescent="0.25">
      <c r="A2" s="21" t="s">
        <v>394</v>
      </c>
      <c r="AB2" s="21" t="s">
        <v>950</v>
      </c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58"/>
      <c r="AR2" s="58"/>
      <c r="AS2" s="58"/>
      <c r="AT2" s="58"/>
      <c r="AU2" s="58"/>
      <c r="AV2" s="58"/>
      <c r="AW2" s="58"/>
      <c r="AX2" s="58"/>
      <c r="AY2" s="58"/>
      <c r="AZ2" s="58"/>
      <c r="BA2" s="58"/>
      <c r="BB2" s="58"/>
      <c r="BC2" s="21" t="s">
        <v>951</v>
      </c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</row>
    <row r="3" spans="1:80" x14ac:dyDescent="0.25">
      <c r="A3" s="44" t="s">
        <v>3</v>
      </c>
      <c r="B3" s="43" t="s">
        <v>308</v>
      </c>
      <c r="C3" s="43" t="s">
        <v>333</v>
      </c>
      <c r="D3" s="43" t="s">
        <v>334</v>
      </c>
      <c r="E3" s="43" t="s">
        <v>331</v>
      </c>
      <c r="F3" s="43" t="s">
        <v>329</v>
      </c>
      <c r="G3" s="43" t="s">
        <v>327</v>
      </c>
      <c r="H3" s="43" t="s">
        <v>325</v>
      </c>
      <c r="I3" s="43" t="s">
        <v>323</v>
      </c>
      <c r="J3" s="43" t="s">
        <v>321</v>
      </c>
      <c r="K3" s="43" t="s">
        <v>319</v>
      </c>
      <c r="L3" s="43" t="s">
        <v>317</v>
      </c>
      <c r="M3" s="43" t="s">
        <v>340</v>
      </c>
      <c r="N3" s="43" t="s">
        <v>341</v>
      </c>
      <c r="O3" s="43" t="s">
        <v>315</v>
      </c>
      <c r="P3" s="43" t="s">
        <v>358</v>
      </c>
      <c r="Q3" s="43" t="s">
        <v>313</v>
      </c>
      <c r="R3" s="43" t="s">
        <v>348</v>
      </c>
      <c r="S3" s="43" t="s">
        <v>353</v>
      </c>
      <c r="T3" s="43" t="s">
        <v>356</v>
      </c>
      <c r="U3" s="43" t="s">
        <v>338</v>
      </c>
      <c r="V3" s="43" t="s">
        <v>364</v>
      </c>
      <c r="W3" s="43" t="s">
        <v>355</v>
      </c>
      <c r="X3" s="43" t="s">
        <v>360</v>
      </c>
      <c r="Y3" s="43" t="s">
        <v>351</v>
      </c>
      <c r="Z3" s="43" t="s">
        <v>311</v>
      </c>
      <c r="AB3" s="44" t="s">
        <v>3</v>
      </c>
      <c r="AC3" s="72" t="s">
        <v>308</v>
      </c>
      <c r="AD3" s="72" t="s">
        <v>333</v>
      </c>
      <c r="AE3" s="72" t="s">
        <v>334</v>
      </c>
      <c r="AF3" s="72" t="s">
        <v>331</v>
      </c>
      <c r="AG3" s="72" t="s">
        <v>329</v>
      </c>
      <c r="AH3" s="72" t="s">
        <v>327</v>
      </c>
      <c r="AI3" s="72" t="s">
        <v>325</v>
      </c>
      <c r="AJ3" s="72" t="s">
        <v>323</v>
      </c>
      <c r="AK3" s="72" t="s">
        <v>321</v>
      </c>
      <c r="AL3" s="72" t="s">
        <v>319</v>
      </c>
      <c r="AM3" s="72" t="s">
        <v>317</v>
      </c>
      <c r="AN3" s="72" t="s">
        <v>340</v>
      </c>
      <c r="AO3" s="72" t="s">
        <v>341</v>
      </c>
      <c r="AP3" s="72" t="s">
        <v>315</v>
      </c>
      <c r="AQ3" s="72" t="s">
        <v>358</v>
      </c>
      <c r="AR3" s="72" t="s">
        <v>313</v>
      </c>
      <c r="AS3" s="72" t="s">
        <v>348</v>
      </c>
      <c r="AT3" s="72" t="s">
        <v>353</v>
      </c>
      <c r="AU3" s="72" t="s">
        <v>356</v>
      </c>
      <c r="AV3" s="72" t="s">
        <v>338</v>
      </c>
      <c r="AW3" s="72" t="s">
        <v>364</v>
      </c>
      <c r="AX3" s="72" t="s">
        <v>355</v>
      </c>
      <c r="AY3" s="72" t="s">
        <v>360</v>
      </c>
      <c r="AZ3" s="72" t="s">
        <v>351</v>
      </c>
      <c r="BA3" s="72" t="s">
        <v>311</v>
      </c>
      <c r="BB3" s="58"/>
      <c r="BC3" s="75" t="s">
        <v>3</v>
      </c>
      <c r="BD3" s="72" t="s">
        <v>308</v>
      </c>
      <c r="BE3" s="72" t="s">
        <v>333</v>
      </c>
      <c r="BF3" s="72" t="s">
        <v>334</v>
      </c>
      <c r="BG3" s="72" t="s">
        <v>331</v>
      </c>
      <c r="BH3" s="72" t="s">
        <v>329</v>
      </c>
      <c r="BI3" s="72" t="s">
        <v>327</v>
      </c>
      <c r="BJ3" s="72" t="s">
        <v>325</v>
      </c>
      <c r="BK3" s="72" t="s">
        <v>323</v>
      </c>
      <c r="BL3" s="72" t="s">
        <v>321</v>
      </c>
      <c r="BM3" s="72" t="s">
        <v>319</v>
      </c>
      <c r="BN3" s="72" t="s">
        <v>317</v>
      </c>
      <c r="BO3" s="72" t="s">
        <v>340</v>
      </c>
      <c r="BP3" s="72" t="s">
        <v>341</v>
      </c>
      <c r="BQ3" s="72" t="s">
        <v>315</v>
      </c>
      <c r="BR3" s="72" t="s">
        <v>358</v>
      </c>
      <c r="BS3" s="72" t="s">
        <v>313</v>
      </c>
      <c r="BT3" s="72" t="s">
        <v>348</v>
      </c>
      <c r="BU3" s="72" t="s">
        <v>353</v>
      </c>
      <c r="BV3" s="72" t="s">
        <v>356</v>
      </c>
      <c r="BW3" s="72" t="s">
        <v>338</v>
      </c>
      <c r="BX3" s="72" t="s">
        <v>364</v>
      </c>
      <c r="BY3" s="72" t="s">
        <v>355</v>
      </c>
      <c r="BZ3" s="72" t="s">
        <v>360</v>
      </c>
      <c r="CA3" s="72" t="s">
        <v>351</v>
      </c>
      <c r="CB3" s="72" t="s">
        <v>311</v>
      </c>
    </row>
    <row r="4" spans="1:80" x14ac:dyDescent="0.25">
      <c r="A4" s="21" t="s">
        <v>23</v>
      </c>
      <c r="B4" s="42">
        <f>'O-Lag'!B4</f>
        <v>201801</v>
      </c>
      <c r="C4" s="42">
        <f>'O-Lag'!C4</f>
        <v>201712</v>
      </c>
      <c r="D4" s="42">
        <f>'O-Lag'!D4</f>
        <v>201711</v>
      </c>
      <c r="E4" s="42" t="str">
        <f>'O-Lag'!E4</f>
        <v>201710</v>
      </c>
      <c r="F4" s="42" t="str">
        <f>'O-Lag'!F4</f>
        <v>201709</v>
      </c>
      <c r="G4" s="42" t="str">
        <f>'O-Lag'!G4</f>
        <v>201708</v>
      </c>
      <c r="H4" s="42" t="str">
        <f>'O-Lag'!H4</f>
        <v>201707</v>
      </c>
      <c r="I4" s="42" t="str">
        <f>'O-Lag'!I4</f>
        <v>201706</v>
      </c>
      <c r="J4" s="42" t="str">
        <f>'O-Lag'!J4</f>
        <v>201705</v>
      </c>
      <c r="K4" s="42" t="str">
        <f>'O-Lag'!K4</f>
        <v>201704</v>
      </c>
      <c r="L4" s="42" t="str">
        <f>'O-Lag'!L4</f>
        <v>201703</v>
      </c>
      <c r="M4" s="42" t="str">
        <f>'O-Lag'!M4</f>
        <v>201702</v>
      </c>
      <c r="N4" s="42" t="str">
        <f>'O-Lag'!N4</f>
        <v>201701</v>
      </c>
      <c r="O4" s="42" t="str">
        <f>'O-Lag'!O4</f>
        <v>201612</v>
      </c>
      <c r="P4" s="42" t="str">
        <f>'O-Lag'!P4</f>
        <v>201611</v>
      </c>
      <c r="Q4" s="42" t="str">
        <f>'O-Lag'!Q4</f>
        <v>201610</v>
      </c>
      <c r="R4" s="42" t="str">
        <f>'O-Lag'!R4</f>
        <v>201609</v>
      </c>
      <c r="S4" s="42" t="str">
        <f>'O-Lag'!S4</f>
        <v>201608</v>
      </c>
      <c r="T4" s="42" t="str">
        <f>'O-Lag'!T4</f>
        <v>201607</v>
      </c>
      <c r="U4" s="42" t="str">
        <f>'O-Lag'!U4</f>
        <v>201606</v>
      </c>
      <c r="V4" s="42" t="str">
        <f>'O-Lag'!V4</f>
        <v>201605</v>
      </c>
      <c r="W4" s="42" t="str">
        <f>'O-Lag'!W4</f>
        <v>201604</v>
      </c>
      <c r="X4" s="42" t="str">
        <f>'O-Lag'!X4</f>
        <v>201603</v>
      </c>
      <c r="Y4" s="42" t="str">
        <f>'O-Lag'!Y4</f>
        <v>201602</v>
      </c>
      <c r="Z4" s="42" t="str">
        <f>'O-Lag'!Z4</f>
        <v>201601</v>
      </c>
      <c r="AB4" s="21" t="s">
        <v>23</v>
      </c>
      <c r="AC4" s="74">
        <f>B4</f>
        <v>201801</v>
      </c>
      <c r="AD4" s="74">
        <f t="shared" ref="AD4:BA4" si="0">C4</f>
        <v>201712</v>
      </c>
      <c r="AE4" s="74">
        <f t="shared" si="0"/>
        <v>201711</v>
      </c>
      <c r="AF4" s="74" t="str">
        <f t="shared" si="0"/>
        <v>201710</v>
      </c>
      <c r="AG4" s="74" t="str">
        <f t="shared" si="0"/>
        <v>201709</v>
      </c>
      <c r="AH4" s="74" t="str">
        <f t="shared" si="0"/>
        <v>201708</v>
      </c>
      <c r="AI4" s="74" t="str">
        <f t="shared" si="0"/>
        <v>201707</v>
      </c>
      <c r="AJ4" s="74" t="str">
        <f t="shared" si="0"/>
        <v>201706</v>
      </c>
      <c r="AK4" s="74" t="str">
        <f t="shared" si="0"/>
        <v>201705</v>
      </c>
      <c r="AL4" s="74" t="str">
        <f t="shared" si="0"/>
        <v>201704</v>
      </c>
      <c r="AM4" s="74" t="str">
        <f t="shared" si="0"/>
        <v>201703</v>
      </c>
      <c r="AN4" s="74" t="str">
        <f t="shared" si="0"/>
        <v>201702</v>
      </c>
      <c r="AO4" s="74" t="str">
        <f t="shared" si="0"/>
        <v>201701</v>
      </c>
      <c r="AP4" s="74" t="str">
        <f t="shared" si="0"/>
        <v>201612</v>
      </c>
      <c r="AQ4" s="74" t="str">
        <f t="shared" si="0"/>
        <v>201611</v>
      </c>
      <c r="AR4" s="74" t="str">
        <f t="shared" si="0"/>
        <v>201610</v>
      </c>
      <c r="AS4" s="74" t="str">
        <f t="shared" si="0"/>
        <v>201609</v>
      </c>
      <c r="AT4" s="74" t="str">
        <f t="shared" si="0"/>
        <v>201608</v>
      </c>
      <c r="AU4" s="74" t="str">
        <f t="shared" si="0"/>
        <v>201607</v>
      </c>
      <c r="AV4" s="74" t="str">
        <f t="shared" si="0"/>
        <v>201606</v>
      </c>
      <c r="AW4" s="74" t="str">
        <f t="shared" si="0"/>
        <v>201605</v>
      </c>
      <c r="AX4" s="74" t="str">
        <f t="shared" si="0"/>
        <v>201604</v>
      </c>
      <c r="AY4" s="74" t="str">
        <f t="shared" si="0"/>
        <v>201603</v>
      </c>
      <c r="AZ4" s="74" t="str">
        <f t="shared" si="0"/>
        <v>201602</v>
      </c>
      <c r="BA4" s="74" t="str">
        <f t="shared" si="0"/>
        <v>201601</v>
      </c>
      <c r="BB4" s="58"/>
      <c r="BC4" s="21" t="s">
        <v>23</v>
      </c>
      <c r="BD4" s="73" t="s">
        <v>4</v>
      </c>
      <c r="BE4" s="73" t="s">
        <v>335</v>
      </c>
      <c r="BF4" s="73" t="s">
        <v>332</v>
      </c>
      <c r="BG4" s="73" t="s">
        <v>330</v>
      </c>
      <c r="BH4" s="73" t="s">
        <v>328</v>
      </c>
      <c r="BI4" s="73" t="s">
        <v>326</v>
      </c>
      <c r="BJ4" s="73" t="s">
        <v>324</v>
      </c>
      <c r="BK4" s="73" t="s">
        <v>322</v>
      </c>
      <c r="BL4" s="73" t="s">
        <v>320</v>
      </c>
      <c r="BM4" s="73" t="s">
        <v>318</v>
      </c>
      <c r="BN4" s="73" t="s">
        <v>316</v>
      </c>
      <c r="BO4" s="73" t="s">
        <v>342</v>
      </c>
      <c r="BP4" s="73" t="s">
        <v>339</v>
      </c>
      <c r="BQ4" s="73" t="s">
        <v>314</v>
      </c>
      <c r="BR4" s="73" t="s">
        <v>357</v>
      </c>
      <c r="BS4" s="73" t="s">
        <v>312</v>
      </c>
      <c r="BT4" s="73" t="s">
        <v>361</v>
      </c>
      <c r="BU4" s="73" t="s">
        <v>347</v>
      </c>
      <c r="BV4" s="73" t="s">
        <v>352</v>
      </c>
      <c r="BW4" s="73" t="s">
        <v>337</v>
      </c>
      <c r="BX4" s="73" t="s">
        <v>366</v>
      </c>
      <c r="BY4" s="73" t="s">
        <v>354</v>
      </c>
      <c r="BZ4" s="73" t="s">
        <v>359</v>
      </c>
      <c r="CA4" s="73" t="s">
        <v>350</v>
      </c>
      <c r="CB4" s="73" t="s">
        <v>349</v>
      </c>
    </row>
    <row r="5" spans="1:80" x14ac:dyDescent="0.25">
      <c r="A5" s="34" t="s">
        <v>95</v>
      </c>
      <c r="B5" s="45">
        <f>SUMIFS(FastClose!$H$3:$H$20000,FastClose!$K$3:$K$20000,$A5,FastClose!$G$3:$G$20000,B$3,FastClose!$D$3:$D$20000,$A$3)</f>
        <v>34526.430000000008</v>
      </c>
      <c r="C5" s="27">
        <f>SUMIFS(FastClose!$H$3:$H$20000,FastClose!$K$3:$K$20000,$A5,FastClose!$G$3:$G$20000,C$3,FastClose!$D$3:$D$20000,$A$3)</f>
        <v>30427.879999999997</v>
      </c>
      <c r="D5" s="27">
        <f>SUMIFS(FastClose!$H$3:$H$20000,FastClose!$K$3:$K$20000,$A5,FastClose!$G$3:$G$20000,D$3,FastClose!$D$3:$D$20000,$A$3)</f>
        <v>13778.32</v>
      </c>
      <c r="E5" s="27">
        <f>SUMIFS(FastClose!$H$3:$H$20000,FastClose!$K$3:$K$20000,$A5,FastClose!$G$3:$G$20000,E$3,FastClose!$D$3:$D$20000,$A$3)</f>
        <v>7927.85</v>
      </c>
      <c r="F5" s="27">
        <f>SUMIFS(FastClose!$H$3:$H$20000,FastClose!$K$3:$K$20000,$A5,FastClose!$G$3:$G$20000,F$3,FastClose!$D$3:$D$20000,$A$3)</f>
        <v>3906.8799999999997</v>
      </c>
      <c r="G5" s="27">
        <f>SUMIFS(FastClose!$H$3:$H$20000,FastClose!$K$3:$K$20000,$A5,FastClose!$G$3:$G$20000,G$3,FastClose!$D$3:$D$20000,$A$3)</f>
        <v>712.6099999999999</v>
      </c>
      <c r="H5" s="27">
        <f>SUMIFS(FastClose!$H$3:$H$20000,FastClose!$K$3:$K$20000,$A5,FastClose!$G$3:$G$20000,H$3,FastClose!$D$3:$D$20000,$A$3)</f>
        <v>2523.75</v>
      </c>
      <c r="I5" s="27">
        <f>SUMIFS(FastClose!$H$3:$H$20000,FastClose!$K$3:$K$20000,$A5,FastClose!$G$3:$G$20000,I$3,FastClose!$D$3:$D$20000,$A$3)</f>
        <v>1480.9099999999999</v>
      </c>
      <c r="J5" s="27">
        <f>SUMIFS(FastClose!$H$3:$H$20000,FastClose!$K$3:$K$20000,$A5,FastClose!$G$3:$G$20000,J$3,FastClose!$D$3:$D$20000,$A$3)</f>
        <v>310.54000000000002</v>
      </c>
      <c r="K5" s="27">
        <f>SUMIFS(FastClose!$H$3:$H$20000,FastClose!$K$3:$K$20000,$A5,FastClose!$G$3:$G$20000,K$3,FastClose!$D$3:$D$20000,$A$3)</f>
        <v>-287.88</v>
      </c>
      <c r="L5" s="27">
        <f>SUMIFS(FastClose!$H$3:$H$20000,FastClose!$K$3:$K$20000,$A5,FastClose!$G$3:$G$20000,L$3,FastClose!$D$3:$D$20000,$A$3)</f>
        <v>0</v>
      </c>
      <c r="M5" s="27">
        <f>SUMIFS(FastClose!$H$3:$H$20000,FastClose!$K$3:$K$20000,$A5,FastClose!$G$3:$G$20000,M$3,FastClose!$D$3:$D$20000,$A$3)</f>
        <v>249.9</v>
      </c>
      <c r="N5" s="27">
        <f>SUMIFS(FastClose!$H$3:$H$20000,FastClose!$K$3:$K$20000,$A5,FastClose!$G$3:$G$20000,N$3,FastClose!$D$3:$D$20000,$A$3)</f>
        <v>-233.67000000000002</v>
      </c>
      <c r="O5" s="27">
        <f>SUMIFS(FastClose!$H$3:$H$20000,FastClose!$K$3:$K$20000,$A5,FastClose!$G$3:$G$20000,O$3,FastClose!$D$3:$D$20000,$A$3)</f>
        <v>0</v>
      </c>
      <c r="P5" s="27">
        <f>SUMIFS(FastClose!$H$3:$H$20000,FastClose!$K$3:$K$20000,$A5,FastClose!$G$3:$G$20000,P$3,FastClose!$D$3:$D$20000,$A$3)</f>
        <v>0</v>
      </c>
      <c r="Q5" s="27">
        <f>SUMIFS(FastClose!$H$3:$H$20000,FastClose!$K$3:$K$20000,$A5,FastClose!$G$3:$G$20000,Q$3,FastClose!$D$3:$D$20000,$A$3)</f>
        <v>0</v>
      </c>
      <c r="R5" s="27">
        <f>SUMIFS(FastClose!$H$3:$H$20000,FastClose!$K$3:$K$20000,$A5,FastClose!$G$3:$G$20000,R$3,FastClose!$D$3:$D$20000,$A$3)</f>
        <v>0</v>
      </c>
      <c r="S5" s="27">
        <f>SUMIFS(FastClose!$H$3:$H$20000,FastClose!$K$3:$K$20000,$A5,FastClose!$G$3:$G$20000,S$3,FastClose!$D$3:$D$20000,$A$3)</f>
        <v>0</v>
      </c>
      <c r="T5" s="27">
        <f>SUMIFS(FastClose!$H$3:$H$20000,FastClose!$K$3:$K$20000,$A5,FastClose!$G$3:$G$20000,T$3,FastClose!$D$3:$D$20000,$A$3)</f>
        <v>0</v>
      </c>
      <c r="U5" s="27">
        <f>SUMIFS(FastClose!$H$3:$H$20000,FastClose!$K$3:$K$20000,$A5,FastClose!$G$3:$G$20000,U$3,FastClose!$D$3:$D$20000,$A$3)</f>
        <v>0</v>
      </c>
      <c r="V5" s="27">
        <f>SUMIFS(FastClose!$H$3:$H$20000,FastClose!$K$3:$K$20000,$A5,FastClose!$G$3:$G$20000,V$3,FastClose!$D$3:$D$20000,$A$3)</f>
        <v>0</v>
      </c>
      <c r="W5" s="27">
        <f>SUMIFS(FastClose!$H$3:$H$20000,FastClose!$K$3:$K$20000,$A5,FastClose!$G$3:$G$20000,W$3,FastClose!$D$3:$D$20000,$A$3)</f>
        <v>0</v>
      </c>
      <c r="X5" s="27">
        <f>SUMIFS(FastClose!$H$3:$H$20000,FastClose!$K$3:$K$20000,$A5,FastClose!$G$3:$G$20000,X$3,FastClose!$D$3:$D$20000,$A$3)</f>
        <v>0</v>
      </c>
      <c r="Y5" s="27">
        <f>SUMIFS(FastClose!$H$3:$H$20000,FastClose!$K$3:$K$20000,$A5,FastClose!$G$3:$G$20000,Y$3,FastClose!$D$3:$D$20000,$A$3)</f>
        <v>0</v>
      </c>
      <c r="Z5" s="28">
        <f>SUMIFS(FastClose!$H$3:$H$20000,FastClose!$K$3:$K$20000,$A5,FastClose!$G$3:$G$20000,Z$3,FastClose!$D$3:$D$20000,$A$3)</f>
        <v>0</v>
      </c>
      <c r="AB5" s="34" t="s">
        <v>95</v>
      </c>
      <c r="AC5" s="45">
        <f>SUMIFS(BISDATA!$L$3:$L$20000,BISDATA!$A$3:$A$20000,$AB5,BISDATA!$M$3:$M$20000,AC$4,BISDATA!$I$3:$I$20000,$AB$3)</f>
        <v>34526.429999999978</v>
      </c>
      <c r="AD5" s="27">
        <f>SUMIFS(BISDATA!$L$3:$L$20000,BISDATA!$A$3:$A$20000,$AB5,BISDATA!$M$3:$M$20000,AD$4,BISDATA!$I$3:$I$20000,$AB$3)</f>
        <v>30427.880000000016</v>
      </c>
      <c r="AE5" s="27">
        <f>SUMIFS(BISDATA!$L$3:$L$20000,BISDATA!$A$3:$A$20000,$AB5,BISDATA!$M$3:$M$20000,AE$4,BISDATA!$I$3:$I$20000,$AB$3)</f>
        <v>13778.319999999996</v>
      </c>
      <c r="AF5" s="27">
        <f>SUMIFS(BISDATA!$L$3:$L$20000,BISDATA!$A$3:$A$20000,$AB5,BISDATA!$M$3:$M$20000,AF$4,BISDATA!$I$3:$I$20000,$AB$3)</f>
        <v>7927.85</v>
      </c>
      <c r="AG5" s="27">
        <f>SUMIFS(BISDATA!$L$3:$L$20000,BISDATA!$A$3:$A$20000,$AB5,BISDATA!$M$3:$M$20000,AG$4,BISDATA!$I$3:$I$20000,$AB$3)</f>
        <v>3906.8799999999997</v>
      </c>
      <c r="AH5" s="27">
        <f>SUMIFS(BISDATA!$L$3:$L$20000,BISDATA!$A$3:$A$20000,$AB5,BISDATA!$M$3:$M$20000,AH$4,BISDATA!$I$3:$I$20000,$AB$3)</f>
        <v>712.6099999999999</v>
      </c>
      <c r="AI5" s="27">
        <f>SUMIFS(BISDATA!$L$3:$L$20000,BISDATA!$A$3:$A$20000,$AB5,BISDATA!$M$3:$M$20000,AI$4,BISDATA!$I$3:$I$20000,$AB$3)</f>
        <v>2523.75</v>
      </c>
      <c r="AJ5" s="27">
        <f>SUMIFS(BISDATA!$L$3:$L$20000,BISDATA!$A$3:$A$20000,$AB5,BISDATA!$M$3:$M$20000,AJ$4,BISDATA!$I$3:$I$20000,$AB$3)</f>
        <v>1480.91</v>
      </c>
      <c r="AK5" s="27">
        <f>SUMIFS(BISDATA!$L$3:$L$20000,BISDATA!$A$3:$A$20000,$AB5,BISDATA!$M$3:$M$20000,AK$4,BISDATA!$I$3:$I$20000,$AB$3)</f>
        <v>310.54000000000008</v>
      </c>
      <c r="AL5" s="27">
        <f>SUMIFS(BISDATA!$L$3:$L$20000,BISDATA!$A$3:$A$20000,$AB5,BISDATA!$M$3:$M$20000,AL$4,BISDATA!$I$3:$I$20000,$AB$3)</f>
        <v>-287.88</v>
      </c>
      <c r="AM5" s="27">
        <f>SUMIFS(BISDATA!$L$3:$L$20000,BISDATA!$A$3:$A$20000,$AB5,BISDATA!$M$3:$M$20000,AM$4,BISDATA!$I$3:$I$20000,$AB$3)</f>
        <v>0</v>
      </c>
      <c r="AN5" s="27">
        <f>SUMIFS(BISDATA!$L$3:$L$20000,BISDATA!$A$3:$A$20000,$AB5,BISDATA!$M$3:$M$20000,AN$4,BISDATA!$I$3:$I$20000,$AB$3)</f>
        <v>249.90000000000003</v>
      </c>
      <c r="AO5" s="27">
        <f>SUMIFS(BISDATA!$L$3:$L$20000,BISDATA!$A$3:$A$20000,$AB5,BISDATA!$M$3:$M$20000,AO$4,BISDATA!$I$3:$I$20000,$AB$3)</f>
        <v>-233.67000000000002</v>
      </c>
      <c r="AP5" s="27">
        <f>SUMIFS(BISDATA!$L$3:$L$20000,BISDATA!$A$3:$A$20000,$AB5,BISDATA!$M$3:$M$20000,AP$4,BISDATA!$I$3:$I$20000,$AB$3)</f>
        <v>0</v>
      </c>
      <c r="AQ5" s="27">
        <f>SUMIFS(BISDATA!$L$3:$L$20000,BISDATA!$A$3:$A$20000,$AB5,BISDATA!$M$3:$M$20000,AQ$4,BISDATA!$I$3:$I$20000,$AB$3)</f>
        <v>0</v>
      </c>
      <c r="AR5" s="27">
        <f>SUMIFS(BISDATA!$L$3:$L$20000,BISDATA!$A$3:$A$20000,$AB5,BISDATA!$M$3:$M$20000,AR$4,BISDATA!$I$3:$I$20000,$AB$3)</f>
        <v>0</v>
      </c>
      <c r="AS5" s="27">
        <f>SUMIFS(BISDATA!$L$3:$L$20000,BISDATA!$A$3:$A$20000,$AB5,BISDATA!$M$3:$M$20000,AS$4,BISDATA!$I$3:$I$20000,$AB$3)</f>
        <v>0</v>
      </c>
      <c r="AT5" s="27">
        <f>SUMIFS(BISDATA!$L$3:$L$20000,BISDATA!$A$3:$A$20000,$AB5,BISDATA!$M$3:$M$20000,AT$4,BISDATA!$I$3:$I$20000,$AB$3)</f>
        <v>0</v>
      </c>
      <c r="AU5" s="27">
        <f>SUMIFS(BISDATA!$L$3:$L$20000,BISDATA!$A$3:$A$20000,$AB5,BISDATA!$M$3:$M$20000,AU$4,BISDATA!$I$3:$I$20000,$AB$3)</f>
        <v>0</v>
      </c>
      <c r="AV5" s="27">
        <f>SUMIFS(BISDATA!$L$3:$L$20000,BISDATA!$A$3:$A$20000,$AB5,BISDATA!$M$3:$M$20000,AV$4,BISDATA!$I$3:$I$20000,$AB$3)</f>
        <v>0</v>
      </c>
      <c r="AW5" s="27">
        <f>SUMIFS(BISDATA!$L$3:$L$20000,BISDATA!$A$3:$A$20000,$AB5,BISDATA!$M$3:$M$20000,AW$4,BISDATA!$I$3:$I$20000,$AB$3)</f>
        <v>0</v>
      </c>
      <c r="AX5" s="27">
        <f>SUMIFS(BISDATA!$L$3:$L$20000,BISDATA!$A$3:$A$20000,$AB5,BISDATA!$M$3:$M$20000,AX$4,BISDATA!$I$3:$I$20000,$AB$3)</f>
        <v>0</v>
      </c>
      <c r="AY5" s="27">
        <f>SUMIFS(BISDATA!$L$3:$L$20000,BISDATA!$A$3:$A$20000,$AB5,BISDATA!$M$3:$M$20000,AY$4,BISDATA!$I$3:$I$20000,$AB$3)</f>
        <v>0</v>
      </c>
      <c r="AZ5" s="27">
        <f>SUMIFS(BISDATA!$L$3:$L$20000,BISDATA!$A$3:$A$20000,$AB5,BISDATA!$M$3:$M$20000,AZ$4,BISDATA!$I$3:$I$20000,$AB$3)</f>
        <v>0</v>
      </c>
      <c r="BA5" s="28">
        <f>SUMIFS(BISDATA!$L$3:$L$20000,BISDATA!$A$3:$A$20000,$AB5,BISDATA!$M$3:$M$20000,BA$4,BISDATA!$I$3:$I$20000,$AB$3)</f>
        <v>0</v>
      </c>
      <c r="BB5" s="58"/>
      <c r="BC5" s="34" t="s">
        <v>95</v>
      </c>
      <c r="BD5" s="45">
        <f>AC5-B5</f>
        <v>0</v>
      </c>
      <c r="BE5" s="27">
        <f t="shared" ref="BE5:BT20" si="1">AD5-C5</f>
        <v>0</v>
      </c>
      <c r="BF5" s="27">
        <f t="shared" si="1"/>
        <v>0</v>
      </c>
      <c r="BG5" s="27">
        <f t="shared" si="1"/>
        <v>0</v>
      </c>
      <c r="BH5" s="27">
        <f t="shared" si="1"/>
        <v>0</v>
      </c>
      <c r="BI5" s="27">
        <f t="shared" si="1"/>
        <v>0</v>
      </c>
      <c r="BJ5" s="27">
        <f t="shared" si="1"/>
        <v>0</v>
      </c>
      <c r="BK5" s="27">
        <f t="shared" si="1"/>
        <v>0</v>
      </c>
      <c r="BL5" s="27">
        <f t="shared" si="1"/>
        <v>0</v>
      </c>
      <c r="BM5" s="27">
        <f t="shared" si="1"/>
        <v>0</v>
      </c>
      <c r="BN5" s="27">
        <f t="shared" si="1"/>
        <v>0</v>
      </c>
      <c r="BO5" s="27">
        <f t="shared" si="1"/>
        <v>0</v>
      </c>
      <c r="BP5" s="27">
        <f t="shared" si="1"/>
        <v>0</v>
      </c>
      <c r="BQ5" s="27">
        <f t="shared" si="1"/>
        <v>0</v>
      </c>
      <c r="BR5" s="27">
        <f t="shared" si="1"/>
        <v>0</v>
      </c>
      <c r="BS5" s="27">
        <f t="shared" si="1"/>
        <v>0</v>
      </c>
      <c r="BT5" s="27">
        <f t="shared" si="1"/>
        <v>0</v>
      </c>
      <c r="BU5" s="27">
        <f t="shared" ref="BU5:CB30" si="2">AT5-S5</f>
        <v>0</v>
      </c>
      <c r="BV5" s="27">
        <f t="shared" si="2"/>
        <v>0</v>
      </c>
      <c r="BW5" s="27">
        <f t="shared" si="2"/>
        <v>0</v>
      </c>
      <c r="BX5" s="27">
        <f t="shared" si="2"/>
        <v>0</v>
      </c>
      <c r="BY5" s="27">
        <f t="shared" si="2"/>
        <v>0</v>
      </c>
      <c r="BZ5" s="27">
        <f t="shared" si="2"/>
        <v>0</v>
      </c>
      <c r="CA5" s="27">
        <f t="shared" si="2"/>
        <v>0</v>
      </c>
      <c r="CB5" s="28">
        <f t="shared" si="2"/>
        <v>0</v>
      </c>
    </row>
    <row r="6" spans="1:80" x14ac:dyDescent="0.25">
      <c r="A6" s="35" t="s">
        <v>176</v>
      </c>
      <c r="B6" s="46">
        <f>SUMIFS(FastClose!$H$3:$H$20000,FastClose!$K$3:$K$20000,$A6,FastClose!$G$3:$G$20000,B$3,FastClose!$D$3:$D$20000,$A$3)</f>
        <v>8170318.4399999054</v>
      </c>
      <c r="C6" s="29">
        <f>SUMIFS(FastClose!$H$3:$H$20000,FastClose!$K$3:$K$20000,$A6,FastClose!$G$3:$G$20000,C$3,FastClose!$D$3:$D$20000,$A$3)</f>
        <v>7616003.8299998725</v>
      </c>
      <c r="D6" s="29">
        <f>SUMIFS(FastClose!$H$3:$H$20000,FastClose!$K$3:$K$20000,$A6,FastClose!$G$3:$G$20000,D$3,FastClose!$D$3:$D$20000,$A$3)</f>
        <v>1684950.5600000049</v>
      </c>
      <c r="E6" s="29">
        <f>SUMIFS(FastClose!$H$3:$H$20000,FastClose!$K$3:$K$20000,$A6,FastClose!$G$3:$G$20000,E$3,FastClose!$D$3:$D$20000,$A$3)</f>
        <v>843419.10999999859</v>
      </c>
      <c r="F6" s="29">
        <f>SUMIFS(FastClose!$H$3:$H$20000,FastClose!$K$3:$K$20000,$A6,FastClose!$G$3:$G$20000,F$3,FastClose!$D$3:$D$20000,$A$3)</f>
        <v>589123.6400000006</v>
      </c>
      <c r="G6" s="29">
        <f>SUMIFS(FastClose!$H$3:$H$20000,FastClose!$K$3:$K$20000,$A6,FastClose!$G$3:$G$20000,G$3,FastClose!$D$3:$D$20000,$A$3)</f>
        <v>261962.52000000008</v>
      </c>
      <c r="H6" s="29">
        <f>SUMIFS(FastClose!$H$3:$H$20000,FastClose!$K$3:$K$20000,$A6,FastClose!$G$3:$G$20000,H$3,FastClose!$D$3:$D$20000,$A$3)</f>
        <v>144135.8899999999</v>
      </c>
      <c r="I6" s="29">
        <f>SUMIFS(FastClose!$H$3:$H$20000,FastClose!$K$3:$K$20000,$A6,FastClose!$G$3:$G$20000,I$3,FastClose!$D$3:$D$20000,$A$3)</f>
        <v>64040.470000000045</v>
      </c>
      <c r="J6" s="29">
        <f>SUMIFS(FastClose!$H$3:$H$20000,FastClose!$K$3:$K$20000,$A6,FastClose!$G$3:$G$20000,J$3,FastClose!$D$3:$D$20000,$A$3)</f>
        <v>129396.56999999988</v>
      </c>
      <c r="K6" s="29">
        <f>SUMIFS(FastClose!$H$3:$H$20000,FastClose!$K$3:$K$20000,$A6,FastClose!$G$3:$G$20000,K$3,FastClose!$D$3:$D$20000,$A$3)</f>
        <v>44539.869999999988</v>
      </c>
      <c r="L6" s="29">
        <f>SUMIFS(FastClose!$H$3:$H$20000,FastClose!$K$3:$K$20000,$A6,FastClose!$G$3:$G$20000,L$3,FastClose!$D$3:$D$20000,$A$3)</f>
        <v>-32881.230000000003</v>
      </c>
      <c r="M6" s="29">
        <f>SUMIFS(FastClose!$H$3:$H$20000,FastClose!$K$3:$K$20000,$A6,FastClose!$G$3:$G$20000,M$3,FastClose!$D$3:$D$20000,$A$3)</f>
        <v>23111.129999999994</v>
      </c>
      <c r="N6" s="29">
        <f>SUMIFS(FastClose!$H$3:$H$20000,FastClose!$K$3:$K$20000,$A6,FastClose!$G$3:$G$20000,N$3,FastClose!$D$3:$D$20000,$A$3)</f>
        <v>10099.879999999979</v>
      </c>
      <c r="O6" s="29">
        <f>SUMIFS(FastClose!$H$3:$H$20000,FastClose!$K$3:$K$20000,$A6,FastClose!$G$3:$G$20000,O$3,FastClose!$D$3:$D$20000,$A$3)</f>
        <v>6276.3400000000147</v>
      </c>
      <c r="P6" s="29">
        <f>SUMIFS(FastClose!$H$3:$H$20000,FastClose!$K$3:$K$20000,$A6,FastClose!$G$3:$G$20000,P$3,FastClose!$D$3:$D$20000,$A$3)</f>
        <v>-14691.39</v>
      </c>
      <c r="Q6" s="29">
        <f>SUMIFS(FastClose!$H$3:$H$20000,FastClose!$K$3:$K$20000,$A6,FastClose!$G$3:$G$20000,Q$3,FastClose!$D$3:$D$20000,$A$3)</f>
        <v>-7168.76</v>
      </c>
      <c r="R6" s="29">
        <f>SUMIFS(FastClose!$H$3:$H$20000,FastClose!$K$3:$K$20000,$A6,FastClose!$G$3:$G$20000,R$3,FastClose!$D$3:$D$20000,$A$3)</f>
        <v>-406.16999999999803</v>
      </c>
      <c r="S6" s="29">
        <f>SUMIFS(FastClose!$H$3:$H$20000,FastClose!$K$3:$K$20000,$A6,FastClose!$G$3:$G$20000,S$3,FastClose!$D$3:$D$20000,$A$3)</f>
        <v>-4414.2700000000023</v>
      </c>
      <c r="T6" s="29">
        <f>SUMIFS(FastClose!$H$3:$H$20000,FastClose!$K$3:$K$20000,$A6,FastClose!$G$3:$G$20000,T$3,FastClose!$D$3:$D$20000,$A$3)</f>
        <v>-3627.5200000000018</v>
      </c>
      <c r="U6" s="29">
        <f>SUMIFS(FastClose!$H$3:$H$20000,FastClose!$K$3:$K$20000,$A6,FastClose!$G$3:$G$20000,U$3,FastClose!$D$3:$D$20000,$A$3)</f>
        <v>-5030.2199999999993</v>
      </c>
      <c r="V6" s="29">
        <f>SUMIFS(FastClose!$H$3:$H$20000,FastClose!$K$3:$K$20000,$A6,FastClose!$G$3:$G$20000,V$3,FastClose!$D$3:$D$20000,$A$3)</f>
        <v>-6731.1800000000039</v>
      </c>
      <c r="W6" s="29">
        <f>SUMIFS(FastClose!$H$3:$H$20000,FastClose!$K$3:$K$20000,$A6,FastClose!$G$3:$G$20000,W$3,FastClose!$D$3:$D$20000,$A$3)</f>
        <v>554.22999999999968</v>
      </c>
      <c r="X6" s="29">
        <f>SUMIFS(FastClose!$H$3:$H$20000,FastClose!$K$3:$K$20000,$A6,FastClose!$G$3:$G$20000,X$3,FastClose!$D$3:$D$20000,$A$3)</f>
        <v>1227.3000000000009</v>
      </c>
      <c r="Y6" s="29">
        <f>SUMIFS(FastClose!$H$3:$H$20000,FastClose!$K$3:$K$20000,$A6,FastClose!$G$3:$G$20000,Y$3,FastClose!$D$3:$D$20000,$A$3)</f>
        <v>1478.1700000000005</v>
      </c>
      <c r="Z6" s="30">
        <f>SUMIFS(FastClose!$H$3:$H$20000,FastClose!$K$3:$K$20000,$A6,FastClose!$G$3:$G$20000,Z$3,FastClose!$D$3:$D$20000,$A$3)</f>
        <v>23764.540000000008</v>
      </c>
      <c r="AB6" s="35" t="s">
        <v>176</v>
      </c>
      <c r="AC6" s="46">
        <f>SUMIFS(BISDATA!$L$3:$L$20000,BISDATA!$A$3:$A$20000,$AB6,BISDATA!$M$3:$M$20000,AC$4,BISDATA!$I$3:$I$20000,$AB$3)</f>
        <v>8170318.4399993783</v>
      </c>
      <c r="AD6" s="29">
        <f>SUMIFS(BISDATA!$L$3:$L$20000,BISDATA!$A$3:$A$20000,$AB6,BISDATA!$M$3:$M$20000,AD$4,BISDATA!$I$3:$I$20000,$AB$3)</f>
        <v>7616070.9999999907</v>
      </c>
      <c r="AE6" s="29">
        <f>SUMIFS(BISDATA!$L$3:$L$20000,BISDATA!$A$3:$A$20000,$AB6,BISDATA!$M$3:$M$20000,AE$4,BISDATA!$I$3:$I$20000,$AB$3)</f>
        <v>1684987.1500000183</v>
      </c>
      <c r="AF6" s="29">
        <f>SUMIFS(BISDATA!$L$3:$L$20000,BISDATA!$A$3:$A$20000,$AB6,BISDATA!$M$3:$M$20000,AF$4,BISDATA!$I$3:$I$20000,$AB$3)</f>
        <v>843419.11000000068</v>
      </c>
      <c r="AG6" s="29">
        <f>SUMIFS(BISDATA!$L$3:$L$20000,BISDATA!$A$3:$A$20000,$AB6,BISDATA!$M$3:$M$20000,AG$4,BISDATA!$I$3:$I$20000,$AB$3)</f>
        <v>589123.64000000083</v>
      </c>
      <c r="AH6" s="29">
        <f>SUMIFS(BISDATA!$L$3:$L$20000,BISDATA!$A$3:$A$20000,$AB6,BISDATA!$M$3:$M$20000,AH$4,BISDATA!$I$3:$I$20000,$AB$3)</f>
        <v>261962.52000000019</v>
      </c>
      <c r="AI6" s="29">
        <f>SUMIFS(BISDATA!$L$3:$L$20000,BISDATA!$A$3:$A$20000,$AB6,BISDATA!$M$3:$M$20000,AI$4,BISDATA!$I$3:$I$20000,$AB$3)</f>
        <v>144135.89000000007</v>
      </c>
      <c r="AJ6" s="29">
        <f>SUMIFS(BISDATA!$L$3:$L$20000,BISDATA!$A$3:$A$20000,$AB6,BISDATA!$M$3:$M$20000,AJ$4,BISDATA!$I$3:$I$20000,$AB$3)</f>
        <v>64040.469999999994</v>
      </c>
      <c r="AK6" s="29">
        <f>SUMIFS(BISDATA!$L$3:$L$20000,BISDATA!$A$3:$A$20000,$AB6,BISDATA!$M$3:$M$20000,AK$4,BISDATA!$I$3:$I$20000,$AB$3)</f>
        <v>129396.57000000008</v>
      </c>
      <c r="AL6" s="29">
        <f>SUMIFS(BISDATA!$L$3:$L$20000,BISDATA!$A$3:$A$20000,$AB6,BISDATA!$M$3:$M$20000,AL$4,BISDATA!$I$3:$I$20000,$AB$3)</f>
        <v>44539.869999999966</v>
      </c>
      <c r="AM6" s="29">
        <f>SUMIFS(BISDATA!$L$3:$L$20000,BISDATA!$A$3:$A$20000,$AB6,BISDATA!$M$3:$M$20000,AM$4,BISDATA!$I$3:$I$20000,$AB$3)</f>
        <v>-32881.230000000032</v>
      </c>
      <c r="AN6" s="29">
        <f>SUMIFS(BISDATA!$L$3:$L$20000,BISDATA!$A$3:$A$20000,$AB6,BISDATA!$M$3:$M$20000,AN$4,BISDATA!$I$3:$I$20000,$AB$3)</f>
        <v>24709.809999999983</v>
      </c>
      <c r="AO6" s="29">
        <f>SUMIFS(BISDATA!$L$3:$L$20000,BISDATA!$A$3:$A$20000,$AB6,BISDATA!$M$3:$M$20000,AO$4,BISDATA!$I$3:$I$20000,$AB$3)</f>
        <v>10099.879999999999</v>
      </c>
      <c r="AP6" s="29">
        <f>SUMIFS(BISDATA!$L$3:$L$20000,BISDATA!$A$3:$A$20000,$AB6,BISDATA!$M$3:$M$20000,AP$4,BISDATA!$I$3:$I$20000,$AB$3)</f>
        <v>6276.3400000000202</v>
      </c>
      <c r="AQ6" s="29">
        <f>SUMIFS(BISDATA!$L$3:$L$20000,BISDATA!$A$3:$A$20000,$AB6,BISDATA!$M$3:$M$20000,AQ$4,BISDATA!$I$3:$I$20000,$AB$3)</f>
        <v>-14691.39</v>
      </c>
      <c r="AR6" s="29">
        <f>SUMIFS(BISDATA!$L$3:$L$20000,BISDATA!$A$3:$A$20000,$AB6,BISDATA!$M$3:$M$20000,AR$4,BISDATA!$I$3:$I$20000,$AB$3)</f>
        <v>-7168.7599999999939</v>
      </c>
      <c r="AS6" s="29">
        <f>SUMIFS(BISDATA!$L$3:$L$20000,BISDATA!$A$3:$A$20000,$AB6,BISDATA!$M$3:$M$20000,AS$4,BISDATA!$I$3:$I$20000,$AB$3)</f>
        <v>-406.16999999999757</v>
      </c>
      <c r="AT6" s="29">
        <f>SUMIFS(BISDATA!$L$3:$L$20000,BISDATA!$A$3:$A$20000,$AB6,BISDATA!$M$3:$M$20000,AT$4,BISDATA!$I$3:$I$20000,$AB$3)</f>
        <v>-4414.2699999999995</v>
      </c>
      <c r="AU6" s="29">
        <f>SUMIFS(BISDATA!$L$3:$L$20000,BISDATA!$A$3:$A$20000,$AB6,BISDATA!$M$3:$M$20000,AU$4,BISDATA!$I$3:$I$20000,$AB$3)</f>
        <v>-3627.5200000000009</v>
      </c>
      <c r="AV6" s="29">
        <f>SUMIFS(BISDATA!$L$3:$L$20000,BISDATA!$A$3:$A$20000,$AB6,BISDATA!$M$3:$M$20000,AV$4,BISDATA!$I$3:$I$20000,$AB$3)</f>
        <v>-5030.2199999999993</v>
      </c>
      <c r="AW6" s="29">
        <f>SUMIFS(BISDATA!$L$3:$L$20000,BISDATA!$A$3:$A$20000,$AB6,BISDATA!$M$3:$M$20000,AW$4,BISDATA!$I$3:$I$20000,$AB$3)</f>
        <v>-6731.1799999999812</v>
      </c>
      <c r="AX6" s="29">
        <f>SUMIFS(BISDATA!$L$3:$L$20000,BISDATA!$A$3:$A$20000,$AB6,BISDATA!$M$3:$M$20000,AX$4,BISDATA!$I$3:$I$20000,$AB$3)</f>
        <v>554.23000000000013</v>
      </c>
      <c r="AY6" s="29">
        <f>SUMIFS(BISDATA!$L$3:$L$20000,BISDATA!$A$3:$A$20000,$AB6,BISDATA!$M$3:$M$20000,AY$4,BISDATA!$I$3:$I$20000,$AB$3)</f>
        <v>1227.3</v>
      </c>
      <c r="AZ6" s="29">
        <f>SUMIFS(BISDATA!$L$3:$L$20000,BISDATA!$A$3:$A$20000,$AB6,BISDATA!$M$3:$M$20000,AZ$4,BISDATA!$I$3:$I$20000,$AB$3)</f>
        <v>1478.1700000000012</v>
      </c>
      <c r="BA6" s="30">
        <f>SUMIFS(BISDATA!$L$3:$L$20000,BISDATA!$A$3:$A$20000,$AB6,BISDATA!$M$3:$M$20000,BA$4,BISDATA!$I$3:$I$20000,$AB$3)</f>
        <v>23764.540000000008</v>
      </c>
      <c r="BB6" s="58"/>
      <c r="BC6" s="35" t="s">
        <v>176</v>
      </c>
      <c r="BD6" s="46">
        <f t="shared" ref="BD6:BS30" si="3">AC6-B6</f>
        <v>-5.2712857723236084E-7</v>
      </c>
      <c r="BE6" s="29">
        <f t="shared" si="1"/>
        <v>67.170000118203461</v>
      </c>
      <c r="BF6" s="29">
        <f t="shared" si="1"/>
        <v>36.590000013355166</v>
      </c>
      <c r="BG6" s="29">
        <f t="shared" si="1"/>
        <v>2.0954757928848267E-9</v>
      </c>
      <c r="BH6" s="29">
        <f t="shared" si="1"/>
        <v>0</v>
      </c>
      <c r="BI6" s="29">
        <f t="shared" si="1"/>
        <v>0</v>
      </c>
      <c r="BJ6" s="29">
        <f t="shared" si="1"/>
        <v>0</v>
      </c>
      <c r="BK6" s="29">
        <f t="shared" si="1"/>
        <v>0</v>
      </c>
      <c r="BL6" s="29">
        <f t="shared" si="1"/>
        <v>2.0372681319713593E-10</v>
      </c>
      <c r="BM6" s="29">
        <f t="shared" si="1"/>
        <v>0</v>
      </c>
      <c r="BN6" s="29">
        <f t="shared" si="1"/>
        <v>0</v>
      </c>
      <c r="BO6" s="29">
        <f t="shared" si="1"/>
        <v>1598.6799999999894</v>
      </c>
      <c r="BP6" s="29">
        <f t="shared" si="1"/>
        <v>2.0008883439004421E-11</v>
      </c>
      <c r="BQ6" s="29">
        <f t="shared" si="1"/>
        <v>0</v>
      </c>
      <c r="BR6" s="29">
        <f t="shared" si="1"/>
        <v>0</v>
      </c>
      <c r="BS6" s="29">
        <f t="shared" si="1"/>
        <v>0</v>
      </c>
      <c r="BT6" s="29">
        <f t="shared" si="1"/>
        <v>4.5474735088646412E-13</v>
      </c>
      <c r="BU6" s="29">
        <f t="shared" si="2"/>
        <v>0</v>
      </c>
      <c r="BV6" s="29">
        <f t="shared" si="2"/>
        <v>0</v>
      </c>
      <c r="BW6" s="29">
        <f t="shared" si="2"/>
        <v>0</v>
      </c>
      <c r="BX6" s="29">
        <f t="shared" si="2"/>
        <v>2.2737367544323206E-11</v>
      </c>
      <c r="BY6" s="29">
        <f t="shared" si="2"/>
        <v>0</v>
      </c>
      <c r="BZ6" s="29">
        <f t="shared" si="2"/>
        <v>0</v>
      </c>
      <c r="CA6" s="29">
        <f t="shared" si="2"/>
        <v>0</v>
      </c>
      <c r="CB6" s="30">
        <f t="shared" si="2"/>
        <v>0</v>
      </c>
    </row>
    <row r="7" spans="1:80" x14ac:dyDescent="0.25">
      <c r="A7" s="36" t="s">
        <v>51</v>
      </c>
      <c r="B7" s="47">
        <f>SUMIFS(FastClose!$H$3:$H$20000,FastClose!$K$3:$K$20000,$A7,FastClose!$G$3:$G$20000,B$3,FastClose!$D$3:$D$20000,$A$3)</f>
        <v>78809.8</v>
      </c>
      <c r="C7" s="31">
        <f>SUMIFS(FastClose!$H$3:$H$20000,FastClose!$K$3:$K$20000,$A7,FastClose!$G$3:$G$20000,C$3,FastClose!$D$3:$D$20000,$A$3)</f>
        <v>262486.33000000019</v>
      </c>
      <c r="D7" s="31">
        <f>SUMIFS(FastClose!$H$3:$H$20000,FastClose!$K$3:$K$20000,$A7,FastClose!$G$3:$G$20000,D$3,FastClose!$D$3:$D$20000,$A$3)</f>
        <v>41286.189999999988</v>
      </c>
      <c r="E7" s="31">
        <f>SUMIFS(FastClose!$H$3:$H$20000,FastClose!$K$3:$K$20000,$A7,FastClose!$G$3:$G$20000,E$3,FastClose!$D$3:$D$20000,$A$3)</f>
        <v>21495.789999999986</v>
      </c>
      <c r="F7" s="31">
        <f>SUMIFS(FastClose!$H$3:$H$20000,FastClose!$K$3:$K$20000,$A7,FastClose!$G$3:$G$20000,F$3,FastClose!$D$3:$D$20000,$A$3)</f>
        <v>3462.9000000000015</v>
      </c>
      <c r="G7" s="31">
        <f>SUMIFS(FastClose!$H$3:$H$20000,FastClose!$K$3:$K$20000,$A7,FastClose!$G$3:$G$20000,G$3,FastClose!$D$3:$D$20000,$A$3)</f>
        <v>2019.95</v>
      </c>
      <c r="H7" s="31">
        <f>SUMIFS(FastClose!$H$3:$H$20000,FastClose!$K$3:$K$20000,$A7,FastClose!$G$3:$G$20000,H$3,FastClose!$D$3:$D$20000,$A$3)</f>
        <v>5080.2100000000009</v>
      </c>
      <c r="I7" s="31">
        <f>SUMIFS(FastClose!$H$3:$H$20000,FastClose!$K$3:$K$20000,$A7,FastClose!$G$3:$G$20000,I$3,FastClose!$D$3:$D$20000,$A$3)</f>
        <v>2315.87</v>
      </c>
      <c r="J7" s="31">
        <f>SUMIFS(FastClose!$H$3:$H$20000,FastClose!$K$3:$K$20000,$A7,FastClose!$G$3:$G$20000,J$3,FastClose!$D$3:$D$20000,$A$3)</f>
        <v>1666.2099999999998</v>
      </c>
      <c r="K7" s="31">
        <f>SUMIFS(FastClose!$H$3:$H$20000,FastClose!$K$3:$K$20000,$A7,FastClose!$G$3:$G$20000,K$3,FastClose!$D$3:$D$20000,$A$3)</f>
        <v>1043.23</v>
      </c>
      <c r="L7" s="31">
        <f>SUMIFS(FastClose!$H$3:$H$20000,FastClose!$K$3:$K$20000,$A7,FastClose!$G$3:$G$20000,L$3,FastClose!$D$3:$D$20000,$A$3)</f>
        <v>1905.1599999999999</v>
      </c>
      <c r="M7" s="31">
        <f>SUMIFS(FastClose!$H$3:$H$20000,FastClose!$K$3:$K$20000,$A7,FastClose!$G$3:$G$20000,M$3,FastClose!$D$3:$D$20000,$A$3)</f>
        <v>-270.29999999999995</v>
      </c>
      <c r="N7" s="31">
        <f>SUMIFS(FastClose!$H$3:$H$20000,FastClose!$K$3:$K$20000,$A7,FastClose!$G$3:$G$20000,N$3,FastClose!$D$3:$D$20000,$A$3)</f>
        <v>321.39</v>
      </c>
      <c r="O7" s="31">
        <f>SUMIFS(FastClose!$H$3:$H$20000,FastClose!$K$3:$K$20000,$A7,FastClose!$G$3:$G$20000,O$3,FastClose!$D$3:$D$20000,$A$3)</f>
        <v>1427.6200000000001</v>
      </c>
      <c r="P7" s="31">
        <f>SUMIFS(FastClose!$H$3:$H$20000,FastClose!$K$3:$K$20000,$A7,FastClose!$G$3:$G$20000,P$3,FastClose!$D$3:$D$20000,$A$3)</f>
        <v>1505.75</v>
      </c>
      <c r="Q7" s="31">
        <f>SUMIFS(FastClose!$H$3:$H$20000,FastClose!$K$3:$K$20000,$A7,FastClose!$G$3:$G$20000,Q$3,FastClose!$D$3:$D$20000,$A$3)</f>
        <v>0</v>
      </c>
      <c r="R7" s="31">
        <f>SUMIFS(FastClose!$H$3:$H$20000,FastClose!$K$3:$K$20000,$A7,FastClose!$G$3:$G$20000,R$3,FastClose!$D$3:$D$20000,$A$3)</f>
        <v>26.65</v>
      </c>
      <c r="S7" s="31">
        <f>SUMIFS(FastClose!$H$3:$H$20000,FastClose!$K$3:$K$20000,$A7,FastClose!$G$3:$G$20000,S$3,FastClose!$D$3:$D$20000,$A$3)</f>
        <v>19.75</v>
      </c>
      <c r="T7" s="31">
        <f>SUMIFS(FastClose!$H$3:$H$20000,FastClose!$K$3:$K$20000,$A7,FastClose!$G$3:$G$20000,T$3,FastClose!$D$3:$D$20000,$A$3)</f>
        <v>-90.5</v>
      </c>
      <c r="U7" s="31">
        <f>SUMIFS(FastClose!$H$3:$H$20000,FastClose!$K$3:$K$20000,$A7,FastClose!$G$3:$G$20000,U$3,FastClose!$D$3:$D$20000,$A$3)</f>
        <v>-18.159999999999997</v>
      </c>
      <c r="V7" s="31">
        <f>SUMIFS(FastClose!$H$3:$H$20000,FastClose!$K$3:$K$20000,$A7,FastClose!$G$3:$G$20000,V$3,FastClose!$D$3:$D$20000,$A$3)</f>
        <v>53.53</v>
      </c>
      <c r="W7" s="31">
        <f>SUMIFS(FastClose!$H$3:$H$20000,FastClose!$K$3:$K$20000,$A7,FastClose!$G$3:$G$20000,W$3,FastClose!$D$3:$D$20000,$A$3)</f>
        <v>0</v>
      </c>
      <c r="X7" s="31">
        <f>SUMIFS(FastClose!$H$3:$H$20000,FastClose!$K$3:$K$20000,$A7,FastClose!$G$3:$G$20000,X$3,FastClose!$D$3:$D$20000,$A$3)</f>
        <v>471.44</v>
      </c>
      <c r="Y7" s="31">
        <f>SUMIFS(FastClose!$H$3:$H$20000,FastClose!$K$3:$K$20000,$A7,FastClose!$G$3:$G$20000,Y$3,FastClose!$D$3:$D$20000,$A$3)</f>
        <v>-175.05</v>
      </c>
      <c r="Z7" s="32">
        <f>SUMIFS(FastClose!$H$3:$H$20000,FastClose!$K$3:$K$20000,$A7,FastClose!$G$3:$G$20000,Z$3,FastClose!$D$3:$D$20000,$A$3)</f>
        <v>-2872.0700000000006</v>
      </c>
      <c r="AB7" s="36" t="s">
        <v>51</v>
      </c>
      <c r="AC7" s="47">
        <f>SUMIFS(BISDATA!$L$3:$L$20000,BISDATA!$A$3:$A$20000,$AB7,BISDATA!$M$3:$M$20000,AC$4,BISDATA!$I$3:$I$20000,$AB$3)</f>
        <v>78809.800000000047</v>
      </c>
      <c r="AD7" s="31">
        <f>SUMIFS(BISDATA!$L$3:$L$20000,BISDATA!$A$3:$A$20000,$AB7,BISDATA!$M$3:$M$20000,AD$4,BISDATA!$I$3:$I$20000,$AB$3)</f>
        <v>262486.32999999996</v>
      </c>
      <c r="AE7" s="31">
        <f>SUMIFS(BISDATA!$L$3:$L$20000,BISDATA!$A$3:$A$20000,$AB7,BISDATA!$M$3:$M$20000,AE$4,BISDATA!$I$3:$I$20000,$AB$3)</f>
        <v>41286.189999999995</v>
      </c>
      <c r="AF7" s="31">
        <f>SUMIFS(BISDATA!$L$3:$L$20000,BISDATA!$A$3:$A$20000,$AB7,BISDATA!$M$3:$M$20000,AF$4,BISDATA!$I$3:$I$20000,$AB$3)</f>
        <v>21495.789999999979</v>
      </c>
      <c r="AG7" s="31">
        <f>SUMIFS(BISDATA!$L$3:$L$20000,BISDATA!$A$3:$A$20000,$AB7,BISDATA!$M$3:$M$20000,AG$4,BISDATA!$I$3:$I$20000,$AB$3)</f>
        <v>3462.9000000000015</v>
      </c>
      <c r="AH7" s="31">
        <f>SUMIFS(BISDATA!$L$3:$L$20000,BISDATA!$A$3:$A$20000,$AB7,BISDATA!$M$3:$M$20000,AH$4,BISDATA!$I$3:$I$20000,$AB$3)</f>
        <v>2019.9499999999998</v>
      </c>
      <c r="AI7" s="31">
        <f>SUMIFS(BISDATA!$L$3:$L$20000,BISDATA!$A$3:$A$20000,$AB7,BISDATA!$M$3:$M$20000,AI$4,BISDATA!$I$3:$I$20000,$AB$3)</f>
        <v>5080.2100000000028</v>
      </c>
      <c r="AJ7" s="31">
        <f>SUMIFS(BISDATA!$L$3:$L$20000,BISDATA!$A$3:$A$20000,$AB7,BISDATA!$M$3:$M$20000,AJ$4,BISDATA!$I$3:$I$20000,$AB$3)</f>
        <v>2315.8700000000003</v>
      </c>
      <c r="AK7" s="31">
        <f>SUMIFS(BISDATA!$L$3:$L$20000,BISDATA!$A$3:$A$20000,$AB7,BISDATA!$M$3:$M$20000,AK$4,BISDATA!$I$3:$I$20000,$AB$3)</f>
        <v>1666.2100000000007</v>
      </c>
      <c r="AL7" s="31">
        <f>SUMIFS(BISDATA!$L$3:$L$20000,BISDATA!$A$3:$A$20000,$AB7,BISDATA!$M$3:$M$20000,AL$4,BISDATA!$I$3:$I$20000,$AB$3)</f>
        <v>1043.2299999999998</v>
      </c>
      <c r="AM7" s="31">
        <f>SUMIFS(BISDATA!$L$3:$L$20000,BISDATA!$A$3:$A$20000,$AB7,BISDATA!$M$3:$M$20000,AM$4,BISDATA!$I$3:$I$20000,$AB$3)</f>
        <v>1905.16</v>
      </c>
      <c r="AN7" s="31">
        <f>SUMIFS(BISDATA!$L$3:$L$20000,BISDATA!$A$3:$A$20000,$AB7,BISDATA!$M$3:$M$20000,AN$4,BISDATA!$I$3:$I$20000,$AB$3)</f>
        <v>-270.3</v>
      </c>
      <c r="AO7" s="31">
        <f>SUMIFS(BISDATA!$L$3:$L$20000,BISDATA!$A$3:$A$20000,$AB7,BISDATA!$M$3:$M$20000,AO$4,BISDATA!$I$3:$I$20000,$AB$3)</f>
        <v>321.39000000000004</v>
      </c>
      <c r="AP7" s="31">
        <f>SUMIFS(BISDATA!$L$3:$L$20000,BISDATA!$A$3:$A$20000,$AB7,BISDATA!$M$3:$M$20000,AP$4,BISDATA!$I$3:$I$20000,$AB$3)</f>
        <v>1427.6199999999997</v>
      </c>
      <c r="AQ7" s="31">
        <f>SUMIFS(BISDATA!$L$3:$L$20000,BISDATA!$A$3:$A$20000,$AB7,BISDATA!$M$3:$M$20000,AQ$4,BISDATA!$I$3:$I$20000,$AB$3)</f>
        <v>1505.75</v>
      </c>
      <c r="AR7" s="31">
        <f>SUMIFS(BISDATA!$L$3:$L$20000,BISDATA!$A$3:$A$20000,$AB7,BISDATA!$M$3:$M$20000,AR$4,BISDATA!$I$3:$I$20000,$AB$3)</f>
        <v>0</v>
      </c>
      <c r="AS7" s="31">
        <f>SUMIFS(BISDATA!$L$3:$L$20000,BISDATA!$A$3:$A$20000,$AB7,BISDATA!$M$3:$M$20000,AS$4,BISDATA!$I$3:$I$20000,$AB$3)</f>
        <v>26.650000000000002</v>
      </c>
      <c r="AT7" s="31">
        <f>SUMIFS(BISDATA!$L$3:$L$20000,BISDATA!$A$3:$A$20000,$AB7,BISDATA!$M$3:$M$20000,AT$4,BISDATA!$I$3:$I$20000,$AB$3)</f>
        <v>19.75</v>
      </c>
      <c r="AU7" s="31">
        <f>SUMIFS(BISDATA!$L$3:$L$20000,BISDATA!$A$3:$A$20000,$AB7,BISDATA!$M$3:$M$20000,AU$4,BISDATA!$I$3:$I$20000,$AB$3)</f>
        <v>-90.500000000000043</v>
      </c>
      <c r="AV7" s="31">
        <f>SUMIFS(BISDATA!$L$3:$L$20000,BISDATA!$A$3:$A$20000,$AB7,BISDATA!$M$3:$M$20000,AV$4,BISDATA!$I$3:$I$20000,$AB$3)</f>
        <v>-18.160000000000025</v>
      </c>
      <c r="AW7" s="31">
        <f>SUMIFS(BISDATA!$L$3:$L$20000,BISDATA!$A$3:$A$20000,$AB7,BISDATA!$M$3:$M$20000,AW$4,BISDATA!$I$3:$I$20000,$AB$3)</f>
        <v>53.530000000000008</v>
      </c>
      <c r="AX7" s="31">
        <f>SUMIFS(BISDATA!$L$3:$L$20000,BISDATA!$A$3:$A$20000,$AB7,BISDATA!$M$3:$M$20000,AX$4,BISDATA!$I$3:$I$20000,$AB$3)</f>
        <v>5.3290705182007514E-15</v>
      </c>
      <c r="AY7" s="31">
        <f>SUMIFS(BISDATA!$L$3:$L$20000,BISDATA!$A$3:$A$20000,$AB7,BISDATA!$M$3:$M$20000,AY$4,BISDATA!$I$3:$I$20000,$AB$3)</f>
        <v>471.44</v>
      </c>
      <c r="AZ7" s="31">
        <f>SUMIFS(BISDATA!$L$3:$L$20000,BISDATA!$A$3:$A$20000,$AB7,BISDATA!$M$3:$M$20000,AZ$4,BISDATA!$I$3:$I$20000,$AB$3)</f>
        <v>-175.05</v>
      </c>
      <c r="BA7" s="32">
        <f>SUMIFS(BISDATA!$L$3:$L$20000,BISDATA!$A$3:$A$20000,$AB7,BISDATA!$M$3:$M$20000,BA$4,BISDATA!$I$3:$I$20000,$AB$3)</f>
        <v>-2872.0700000000006</v>
      </c>
      <c r="BB7" s="58"/>
      <c r="BC7" s="36" t="s">
        <v>51</v>
      </c>
      <c r="BD7" s="47">
        <f t="shared" si="3"/>
        <v>0</v>
      </c>
      <c r="BE7" s="31">
        <f t="shared" si="1"/>
        <v>0</v>
      </c>
      <c r="BF7" s="31">
        <f t="shared" si="1"/>
        <v>0</v>
      </c>
      <c r="BG7" s="31">
        <f t="shared" si="1"/>
        <v>0</v>
      </c>
      <c r="BH7" s="31">
        <f t="shared" si="1"/>
        <v>0</v>
      </c>
      <c r="BI7" s="31">
        <f t="shared" si="1"/>
        <v>0</v>
      </c>
      <c r="BJ7" s="31">
        <f t="shared" si="1"/>
        <v>0</v>
      </c>
      <c r="BK7" s="31">
        <f t="shared" si="1"/>
        <v>0</v>
      </c>
      <c r="BL7" s="31">
        <f t="shared" si="1"/>
        <v>0</v>
      </c>
      <c r="BM7" s="31">
        <f t="shared" si="1"/>
        <v>0</v>
      </c>
      <c r="BN7" s="31">
        <f t="shared" si="1"/>
        <v>0</v>
      </c>
      <c r="BO7" s="31">
        <f t="shared" si="1"/>
        <v>0</v>
      </c>
      <c r="BP7" s="31">
        <f t="shared" si="1"/>
        <v>0</v>
      </c>
      <c r="BQ7" s="31">
        <f t="shared" si="1"/>
        <v>0</v>
      </c>
      <c r="BR7" s="31">
        <f t="shared" si="1"/>
        <v>0</v>
      </c>
      <c r="BS7" s="31">
        <f t="shared" si="1"/>
        <v>0</v>
      </c>
      <c r="BT7" s="31">
        <f t="shared" si="1"/>
        <v>0</v>
      </c>
      <c r="BU7" s="31">
        <f t="shared" si="2"/>
        <v>0</v>
      </c>
      <c r="BV7" s="31">
        <f t="shared" si="2"/>
        <v>0</v>
      </c>
      <c r="BW7" s="31">
        <f t="shared" si="2"/>
        <v>-2.8421709430404007E-14</v>
      </c>
      <c r="BX7" s="31">
        <f t="shared" si="2"/>
        <v>0</v>
      </c>
      <c r="BY7" s="31">
        <f t="shared" si="2"/>
        <v>5.3290705182007514E-15</v>
      </c>
      <c r="BZ7" s="31">
        <f t="shared" si="2"/>
        <v>0</v>
      </c>
      <c r="CA7" s="31">
        <f t="shared" si="2"/>
        <v>0</v>
      </c>
      <c r="CB7" s="32">
        <f t="shared" si="2"/>
        <v>0</v>
      </c>
    </row>
    <row r="8" spans="1:80" x14ac:dyDescent="0.25">
      <c r="A8" s="34" t="s">
        <v>149</v>
      </c>
      <c r="B8" s="48">
        <f>SUMIFS(FastClose!$H$3:$H$20000,FastClose!$K$3:$K$20000,$A8,FastClose!$G$3:$G$20000,B$3,FastClose!$D$3:$D$20000,$A$3)</f>
        <v>250661.12999999971</v>
      </c>
      <c r="C8" s="27">
        <f>SUMIFS(FastClose!$H$3:$H$20000,FastClose!$K$3:$K$20000,$A8,FastClose!$G$3:$G$20000,C$3,FastClose!$D$3:$D$20000,$A$3)</f>
        <v>230700.5699999998</v>
      </c>
      <c r="D8" s="27">
        <f>SUMIFS(FastClose!$H$3:$H$20000,FastClose!$K$3:$K$20000,$A8,FastClose!$G$3:$G$20000,D$3,FastClose!$D$3:$D$20000,$A$3)</f>
        <v>140276.65000000011</v>
      </c>
      <c r="E8" s="27">
        <f>SUMIFS(FastClose!$H$3:$H$20000,FastClose!$K$3:$K$20000,$A8,FastClose!$G$3:$G$20000,E$3,FastClose!$D$3:$D$20000,$A$3)</f>
        <v>91592.38</v>
      </c>
      <c r="F8" s="27">
        <f>SUMIFS(FastClose!$H$3:$H$20000,FastClose!$K$3:$K$20000,$A8,FastClose!$G$3:$G$20000,F$3,FastClose!$D$3:$D$20000,$A$3)</f>
        <v>31763.799999999981</v>
      </c>
      <c r="G8" s="27">
        <f>SUMIFS(FastClose!$H$3:$H$20000,FastClose!$K$3:$K$20000,$A8,FastClose!$G$3:$G$20000,G$3,FastClose!$D$3:$D$20000,$A$3)</f>
        <v>28496.14</v>
      </c>
      <c r="H8" s="27">
        <f>SUMIFS(FastClose!$H$3:$H$20000,FastClose!$K$3:$K$20000,$A8,FastClose!$G$3:$G$20000,H$3,FastClose!$D$3:$D$20000,$A$3)</f>
        <v>5028.6600000000008</v>
      </c>
      <c r="I8" s="27">
        <f>SUMIFS(FastClose!$H$3:$H$20000,FastClose!$K$3:$K$20000,$A8,FastClose!$G$3:$G$20000,I$3,FastClose!$D$3:$D$20000,$A$3)</f>
        <v>8441.6300000000028</v>
      </c>
      <c r="J8" s="27">
        <f>SUMIFS(FastClose!$H$3:$H$20000,FastClose!$K$3:$K$20000,$A8,FastClose!$G$3:$G$20000,J$3,FastClose!$D$3:$D$20000,$A$3)</f>
        <v>4578.75</v>
      </c>
      <c r="K8" s="27">
        <f>SUMIFS(FastClose!$H$3:$H$20000,FastClose!$K$3:$K$20000,$A8,FastClose!$G$3:$G$20000,K$3,FastClose!$D$3:$D$20000,$A$3)</f>
        <v>-5543.11</v>
      </c>
      <c r="L8" s="27">
        <f>SUMIFS(FastClose!$H$3:$H$20000,FastClose!$K$3:$K$20000,$A8,FastClose!$G$3:$G$20000,L$3,FastClose!$D$3:$D$20000,$A$3)</f>
        <v>-1461.3200000000006</v>
      </c>
      <c r="M8" s="27">
        <f>SUMIFS(FastClose!$H$3:$H$20000,FastClose!$K$3:$K$20000,$A8,FastClose!$G$3:$G$20000,M$3,FastClose!$D$3:$D$20000,$A$3)</f>
        <v>-51.870000000000054</v>
      </c>
      <c r="N8" s="27">
        <f>SUMIFS(FastClose!$H$3:$H$20000,FastClose!$K$3:$K$20000,$A8,FastClose!$G$3:$G$20000,N$3,FastClose!$D$3:$D$20000,$A$3)</f>
        <v>-608.01</v>
      </c>
      <c r="O8" s="27">
        <f>SUMIFS(FastClose!$H$3:$H$20000,FastClose!$K$3:$K$20000,$A8,FastClose!$G$3:$G$20000,O$3,FastClose!$D$3:$D$20000,$A$3)</f>
        <v>4379.8599999999997</v>
      </c>
      <c r="P8" s="27">
        <f>SUMIFS(FastClose!$H$3:$H$20000,FastClose!$K$3:$K$20000,$A8,FastClose!$G$3:$G$20000,P$3,FastClose!$D$3:$D$20000,$A$3)</f>
        <v>4405.9800000000005</v>
      </c>
      <c r="Q8" s="27">
        <f>SUMIFS(FastClose!$H$3:$H$20000,FastClose!$K$3:$K$20000,$A8,FastClose!$G$3:$G$20000,Q$3,FastClose!$D$3:$D$20000,$A$3)</f>
        <v>1508.28</v>
      </c>
      <c r="R8" s="27">
        <f>SUMIFS(FastClose!$H$3:$H$20000,FastClose!$K$3:$K$20000,$A8,FastClose!$G$3:$G$20000,R$3,FastClose!$D$3:$D$20000,$A$3)</f>
        <v>654.54999999999995</v>
      </c>
      <c r="S8" s="27">
        <f>SUMIFS(FastClose!$H$3:$H$20000,FastClose!$K$3:$K$20000,$A8,FastClose!$G$3:$G$20000,S$3,FastClose!$D$3:$D$20000,$A$3)</f>
        <v>1299.57</v>
      </c>
      <c r="T8" s="27">
        <f>SUMIFS(FastClose!$H$3:$H$20000,FastClose!$K$3:$K$20000,$A8,FastClose!$G$3:$G$20000,T$3,FastClose!$D$3:$D$20000,$A$3)</f>
        <v>123.62</v>
      </c>
      <c r="U8" s="27">
        <f>SUMIFS(FastClose!$H$3:$H$20000,FastClose!$K$3:$K$20000,$A8,FastClose!$G$3:$G$20000,U$3,FastClose!$D$3:$D$20000,$A$3)</f>
        <v>-103.61000000000001</v>
      </c>
      <c r="V8" s="27">
        <f>SUMIFS(FastClose!$H$3:$H$20000,FastClose!$K$3:$K$20000,$A8,FastClose!$G$3:$G$20000,V$3,FastClose!$D$3:$D$20000,$A$3)</f>
        <v>-1153.68</v>
      </c>
      <c r="W8" s="27">
        <f>SUMIFS(FastClose!$H$3:$H$20000,FastClose!$K$3:$K$20000,$A8,FastClose!$G$3:$G$20000,W$3,FastClose!$D$3:$D$20000,$A$3)</f>
        <v>-185.7</v>
      </c>
      <c r="X8" s="27">
        <f>SUMIFS(FastClose!$H$3:$H$20000,FastClose!$K$3:$K$20000,$A8,FastClose!$G$3:$G$20000,X$3,FastClose!$D$3:$D$20000,$A$3)</f>
        <v>76.539999999999992</v>
      </c>
      <c r="Y8" s="27">
        <f>SUMIFS(FastClose!$H$3:$H$20000,FastClose!$K$3:$K$20000,$A8,FastClose!$G$3:$G$20000,Y$3,FastClose!$D$3:$D$20000,$A$3)</f>
        <v>-1203.9099999999999</v>
      </c>
      <c r="Z8" s="28">
        <f>SUMIFS(FastClose!$H$3:$H$20000,FastClose!$K$3:$K$20000,$A8,FastClose!$G$3:$G$20000,Z$3,FastClose!$D$3:$D$20000,$A$3)</f>
        <v>1738.4299999999996</v>
      </c>
      <c r="AB8" s="34" t="s">
        <v>149</v>
      </c>
      <c r="AC8" s="48">
        <f>SUMIFS(BISDATA!$L$3:$L$20000,BISDATA!$A$3:$A$20000,$AB8,BISDATA!$M$3:$M$20000,AC$4,BISDATA!$I$3:$I$20000,$AB$3)</f>
        <v>250765.12999999989</v>
      </c>
      <c r="AD8" s="27">
        <f>SUMIFS(BISDATA!$L$3:$L$20000,BISDATA!$A$3:$A$20000,$AB8,BISDATA!$M$3:$M$20000,AD$4,BISDATA!$I$3:$I$20000,$AB$3)</f>
        <v>230715.94999999981</v>
      </c>
      <c r="AE8" s="27">
        <f>SUMIFS(BISDATA!$L$3:$L$20000,BISDATA!$A$3:$A$20000,$AB8,BISDATA!$M$3:$M$20000,AE$4,BISDATA!$I$3:$I$20000,$AB$3)</f>
        <v>140358.15000000034</v>
      </c>
      <c r="AF8" s="27">
        <f>SUMIFS(BISDATA!$L$3:$L$20000,BISDATA!$A$3:$A$20000,$AB8,BISDATA!$M$3:$M$20000,AF$4,BISDATA!$I$3:$I$20000,$AB$3)</f>
        <v>91592.380000000077</v>
      </c>
      <c r="AG8" s="27">
        <f>SUMIFS(BISDATA!$L$3:$L$20000,BISDATA!$A$3:$A$20000,$AB8,BISDATA!$M$3:$M$20000,AG$4,BISDATA!$I$3:$I$20000,$AB$3)</f>
        <v>31763.799999999996</v>
      </c>
      <c r="AH8" s="27">
        <f>SUMIFS(BISDATA!$L$3:$L$20000,BISDATA!$A$3:$A$20000,$AB8,BISDATA!$M$3:$M$20000,AH$4,BISDATA!$I$3:$I$20000,$AB$3)</f>
        <v>28496.139999999981</v>
      </c>
      <c r="AI8" s="27">
        <f>SUMIFS(BISDATA!$L$3:$L$20000,BISDATA!$A$3:$A$20000,$AB8,BISDATA!$M$3:$M$20000,AI$4,BISDATA!$I$3:$I$20000,$AB$3)</f>
        <v>5028.66</v>
      </c>
      <c r="AJ8" s="27">
        <f>SUMIFS(BISDATA!$L$3:$L$20000,BISDATA!$A$3:$A$20000,$AB8,BISDATA!$M$3:$M$20000,AJ$4,BISDATA!$I$3:$I$20000,$AB$3)</f>
        <v>8441.6299999999974</v>
      </c>
      <c r="AK8" s="27">
        <f>SUMIFS(BISDATA!$L$3:$L$20000,BISDATA!$A$3:$A$20000,$AB8,BISDATA!$M$3:$M$20000,AK$4,BISDATA!$I$3:$I$20000,$AB$3)</f>
        <v>4578.7499999999982</v>
      </c>
      <c r="AL8" s="27">
        <f>SUMIFS(BISDATA!$L$3:$L$20000,BISDATA!$A$3:$A$20000,$AB8,BISDATA!$M$3:$M$20000,AL$4,BISDATA!$I$3:$I$20000,$AB$3)</f>
        <v>-5543.1099999999979</v>
      </c>
      <c r="AM8" s="27">
        <f>SUMIFS(BISDATA!$L$3:$L$20000,BISDATA!$A$3:$A$20000,$AB8,BISDATA!$M$3:$M$20000,AM$4,BISDATA!$I$3:$I$20000,$AB$3)</f>
        <v>-1461.3199999999997</v>
      </c>
      <c r="AN8" s="27">
        <f>SUMIFS(BISDATA!$L$3:$L$20000,BISDATA!$A$3:$A$20000,$AB8,BISDATA!$M$3:$M$20000,AN$4,BISDATA!$I$3:$I$20000,$AB$3)</f>
        <v>-51.869999999999983</v>
      </c>
      <c r="AO8" s="27">
        <f>SUMIFS(BISDATA!$L$3:$L$20000,BISDATA!$A$3:$A$20000,$AB8,BISDATA!$M$3:$M$20000,AO$4,BISDATA!$I$3:$I$20000,$AB$3)</f>
        <v>-608.01000000000022</v>
      </c>
      <c r="AP8" s="27">
        <f>SUMIFS(BISDATA!$L$3:$L$20000,BISDATA!$A$3:$A$20000,$AB8,BISDATA!$M$3:$M$20000,AP$4,BISDATA!$I$3:$I$20000,$AB$3)</f>
        <v>4379.8599999999997</v>
      </c>
      <c r="AQ8" s="27">
        <f>SUMIFS(BISDATA!$L$3:$L$20000,BISDATA!$A$3:$A$20000,$AB8,BISDATA!$M$3:$M$20000,AQ$4,BISDATA!$I$3:$I$20000,$AB$3)</f>
        <v>4405.9799999999996</v>
      </c>
      <c r="AR8" s="27">
        <f>SUMIFS(BISDATA!$L$3:$L$20000,BISDATA!$A$3:$A$20000,$AB8,BISDATA!$M$3:$M$20000,AR$4,BISDATA!$I$3:$I$20000,$AB$3)</f>
        <v>1508.2799999999993</v>
      </c>
      <c r="AS8" s="27">
        <f>SUMIFS(BISDATA!$L$3:$L$20000,BISDATA!$A$3:$A$20000,$AB8,BISDATA!$M$3:$M$20000,AS$4,BISDATA!$I$3:$I$20000,$AB$3)</f>
        <v>654.54999999999995</v>
      </c>
      <c r="AT8" s="27">
        <f>SUMIFS(BISDATA!$L$3:$L$20000,BISDATA!$A$3:$A$20000,$AB8,BISDATA!$M$3:$M$20000,AT$4,BISDATA!$I$3:$I$20000,$AB$3)</f>
        <v>1299.57</v>
      </c>
      <c r="AU8" s="27">
        <f>SUMIFS(BISDATA!$L$3:$L$20000,BISDATA!$A$3:$A$20000,$AB8,BISDATA!$M$3:$M$20000,AU$4,BISDATA!$I$3:$I$20000,$AB$3)</f>
        <v>123.62</v>
      </c>
      <c r="AV8" s="27">
        <f>SUMIFS(BISDATA!$L$3:$L$20000,BISDATA!$A$3:$A$20000,$AB8,BISDATA!$M$3:$M$20000,AV$4,BISDATA!$I$3:$I$20000,$AB$3)</f>
        <v>-103.60999999999999</v>
      </c>
      <c r="AW8" s="27">
        <f>SUMIFS(BISDATA!$L$3:$L$20000,BISDATA!$A$3:$A$20000,$AB8,BISDATA!$M$3:$M$20000,AW$4,BISDATA!$I$3:$I$20000,$AB$3)</f>
        <v>-1153.6800000000003</v>
      </c>
      <c r="AX8" s="27">
        <f>SUMIFS(BISDATA!$L$3:$L$20000,BISDATA!$A$3:$A$20000,$AB8,BISDATA!$M$3:$M$20000,AX$4,BISDATA!$I$3:$I$20000,$AB$3)</f>
        <v>-185.7</v>
      </c>
      <c r="AY8" s="27">
        <f>SUMIFS(BISDATA!$L$3:$L$20000,BISDATA!$A$3:$A$20000,$AB8,BISDATA!$M$3:$M$20000,AY$4,BISDATA!$I$3:$I$20000,$AB$3)</f>
        <v>76.539999999999992</v>
      </c>
      <c r="AZ8" s="27">
        <f>SUMIFS(BISDATA!$L$3:$L$20000,BISDATA!$A$3:$A$20000,$AB8,BISDATA!$M$3:$M$20000,AZ$4,BISDATA!$I$3:$I$20000,$AB$3)</f>
        <v>-1203.9099999999999</v>
      </c>
      <c r="BA8" s="28">
        <f>SUMIFS(BISDATA!$L$3:$L$20000,BISDATA!$A$3:$A$20000,$AB8,BISDATA!$M$3:$M$20000,BA$4,BISDATA!$I$3:$I$20000,$AB$3)</f>
        <v>1738.4299999999996</v>
      </c>
      <c r="BB8" s="58"/>
      <c r="BC8" s="34" t="s">
        <v>149</v>
      </c>
      <c r="BD8" s="48">
        <f t="shared" si="3"/>
        <v>104.00000000017462</v>
      </c>
      <c r="BE8" s="27">
        <f t="shared" si="1"/>
        <v>15.380000000004657</v>
      </c>
      <c r="BF8" s="27">
        <f t="shared" si="1"/>
        <v>81.500000000232831</v>
      </c>
      <c r="BG8" s="27">
        <f t="shared" si="1"/>
        <v>0</v>
      </c>
      <c r="BH8" s="27">
        <f t="shared" si="1"/>
        <v>0</v>
      </c>
      <c r="BI8" s="27">
        <f t="shared" si="1"/>
        <v>0</v>
      </c>
      <c r="BJ8" s="27">
        <f t="shared" si="1"/>
        <v>0</v>
      </c>
      <c r="BK8" s="27">
        <f t="shared" si="1"/>
        <v>0</v>
      </c>
      <c r="BL8" s="27">
        <f t="shared" si="1"/>
        <v>0</v>
      </c>
      <c r="BM8" s="27">
        <f t="shared" si="1"/>
        <v>0</v>
      </c>
      <c r="BN8" s="27">
        <f t="shared" si="1"/>
        <v>0</v>
      </c>
      <c r="BO8" s="27">
        <f t="shared" si="1"/>
        <v>7.1054273576010019E-14</v>
      </c>
      <c r="BP8" s="27">
        <f t="shared" si="1"/>
        <v>0</v>
      </c>
      <c r="BQ8" s="27">
        <f t="shared" si="1"/>
        <v>0</v>
      </c>
      <c r="BR8" s="27">
        <f t="shared" si="1"/>
        <v>0</v>
      </c>
      <c r="BS8" s="27">
        <f t="shared" si="1"/>
        <v>0</v>
      </c>
      <c r="BT8" s="27">
        <f t="shared" si="1"/>
        <v>0</v>
      </c>
      <c r="BU8" s="27">
        <f t="shared" si="2"/>
        <v>0</v>
      </c>
      <c r="BV8" s="27">
        <f t="shared" si="2"/>
        <v>0</v>
      </c>
      <c r="BW8" s="27">
        <f t="shared" si="2"/>
        <v>0</v>
      </c>
      <c r="BX8" s="27">
        <f t="shared" si="2"/>
        <v>0</v>
      </c>
      <c r="BY8" s="27">
        <f t="shared" si="2"/>
        <v>0</v>
      </c>
      <c r="BZ8" s="27">
        <f t="shared" si="2"/>
        <v>0</v>
      </c>
      <c r="CA8" s="27">
        <f t="shared" si="2"/>
        <v>0</v>
      </c>
      <c r="CB8" s="28">
        <f t="shared" si="2"/>
        <v>0</v>
      </c>
    </row>
    <row r="9" spans="1:80" x14ac:dyDescent="0.25">
      <c r="A9" s="35" t="s">
        <v>219</v>
      </c>
      <c r="B9" s="46">
        <f>SUMIFS(FastClose!$H$3:$H$20000,FastClose!$K$3:$K$20000,$A9,FastClose!$G$3:$G$20000,B$3,FastClose!$D$3:$D$20000,$A$3)</f>
        <v>3119465.4799999981</v>
      </c>
      <c r="C9" s="29">
        <f>SUMIFS(FastClose!$H$3:$H$20000,FastClose!$K$3:$K$20000,$A9,FastClose!$G$3:$G$20000,C$3,FastClose!$D$3:$D$20000,$A$3)</f>
        <v>3488264.6299999692</v>
      </c>
      <c r="D9" s="29">
        <f>SUMIFS(FastClose!$H$3:$H$20000,FastClose!$K$3:$K$20000,$A9,FastClose!$G$3:$G$20000,D$3,FastClose!$D$3:$D$20000,$A$3)</f>
        <v>859542.62</v>
      </c>
      <c r="E9" s="29">
        <f>SUMIFS(FastClose!$H$3:$H$20000,FastClose!$K$3:$K$20000,$A9,FastClose!$G$3:$G$20000,E$3,FastClose!$D$3:$D$20000,$A$3)</f>
        <v>452689.2500000014</v>
      </c>
      <c r="F9" s="29">
        <f>SUMIFS(FastClose!$H$3:$H$20000,FastClose!$K$3:$K$20000,$A9,FastClose!$G$3:$G$20000,F$3,FastClose!$D$3:$D$20000,$A$3)</f>
        <v>267890.02000000014</v>
      </c>
      <c r="G9" s="29">
        <f>SUMIFS(FastClose!$H$3:$H$20000,FastClose!$K$3:$K$20000,$A9,FastClose!$G$3:$G$20000,G$3,FastClose!$D$3:$D$20000,$A$3)</f>
        <v>120482.22999999997</v>
      </c>
      <c r="H9" s="29">
        <f>SUMIFS(FastClose!$H$3:$H$20000,FastClose!$K$3:$K$20000,$A9,FastClose!$G$3:$G$20000,H$3,FastClose!$D$3:$D$20000,$A$3)</f>
        <v>144944.70000000004</v>
      </c>
      <c r="I9" s="29">
        <f>SUMIFS(FastClose!$H$3:$H$20000,FastClose!$K$3:$K$20000,$A9,FastClose!$G$3:$G$20000,I$3,FastClose!$D$3:$D$20000,$A$3)</f>
        <v>89237.890000000014</v>
      </c>
      <c r="J9" s="29">
        <f>SUMIFS(FastClose!$H$3:$H$20000,FastClose!$K$3:$K$20000,$A9,FastClose!$G$3:$G$20000,J$3,FastClose!$D$3:$D$20000,$A$3)</f>
        <v>53822.700000000012</v>
      </c>
      <c r="K9" s="29">
        <f>SUMIFS(FastClose!$H$3:$H$20000,FastClose!$K$3:$K$20000,$A9,FastClose!$G$3:$G$20000,K$3,FastClose!$D$3:$D$20000,$A$3)</f>
        <v>12143.910000000002</v>
      </c>
      <c r="L9" s="29">
        <f>SUMIFS(FastClose!$H$3:$H$20000,FastClose!$K$3:$K$20000,$A9,FastClose!$G$3:$G$20000,L$3,FastClose!$D$3:$D$20000,$A$3)</f>
        <v>29439.489999999983</v>
      </c>
      <c r="M9" s="29">
        <f>SUMIFS(FastClose!$H$3:$H$20000,FastClose!$K$3:$K$20000,$A9,FastClose!$G$3:$G$20000,M$3,FastClose!$D$3:$D$20000,$A$3)</f>
        <v>28356.100000000017</v>
      </c>
      <c r="N9" s="29">
        <f>SUMIFS(FastClose!$H$3:$H$20000,FastClose!$K$3:$K$20000,$A9,FastClose!$G$3:$G$20000,N$3,FastClose!$D$3:$D$20000,$A$3)</f>
        <v>318.54000000000133</v>
      </c>
      <c r="O9" s="29">
        <f>SUMIFS(FastClose!$H$3:$H$20000,FastClose!$K$3:$K$20000,$A9,FastClose!$G$3:$G$20000,O$3,FastClose!$D$3:$D$20000,$A$3)</f>
        <v>981.39999999999623</v>
      </c>
      <c r="P9" s="29">
        <f>SUMIFS(FastClose!$H$3:$H$20000,FastClose!$K$3:$K$20000,$A9,FastClose!$G$3:$G$20000,P$3,FastClose!$D$3:$D$20000,$A$3)</f>
        <v>4732.7499999999991</v>
      </c>
      <c r="Q9" s="29">
        <f>SUMIFS(FastClose!$H$3:$H$20000,FastClose!$K$3:$K$20000,$A9,FastClose!$G$3:$G$20000,Q$3,FastClose!$D$3:$D$20000,$A$3)</f>
        <v>-5326.0299999999961</v>
      </c>
      <c r="R9" s="29">
        <f>SUMIFS(FastClose!$H$3:$H$20000,FastClose!$K$3:$K$20000,$A9,FastClose!$G$3:$G$20000,R$3,FastClose!$D$3:$D$20000,$A$3)</f>
        <v>12854.309999999998</v>
      </c>
      <c r="S9" s="29">
        <f>SUMIFS(FastClose!$H$3:$H$20000,FastClose!$K$3:$K$20000,$A9,FastClose!$G$3:$G$20000,S$3,FastClose!$D$3:$D$20000,$A$3)</f>
        <v>9658.6899999999987</v>
      </c>
      <c r="T9" s="29">
        <f>SUMIFS(FastClose!$H$3:$H$20000,FastClose!$K$3:$K$20000,$A9,FastClose!$G$3:$G$20000,T$3,FastClose!$D$3:$D$20000,$A$3)</f>
        <v>706.03</v>
      </c>
      <c r="U9" s="29">
        <f>SUMIFS(FastClose!$H$3:$H$20000,FastClose!$K$3:$K$20000,$A9,FastClose!$G$3:$G$20000,U$3,FastClose!$D$3:$D$20000,$A$3)</f>
        <v>-447.94999999999982</v>
      </c>
      <c r="V9" s="29">
        <f>SUMIFS(FastClose!$H$3:$H$20000,FastClose!$K$3:$K$20000,$A9,FastClose!$G$3:$G$20000,V$3,FastClose!$D$3:$D$20000,$A$3)</f>
        <v>191.31999999999996</v>
      </c>
      <c r="W9" s="29">
        <f>SUMIFS(FastClose!$H$3:$H$20000,FastClose!$K$3:$K$20000,$A9,FastClose!$G$3:$G$20000,W$3,FastClose!$D$3:$D$20000,$A$3)</f>
        <v>2830.1099999999997</v>
      </c>
      <c r="X9" s="29">
        <f>SUMIFS(FastClose!$H$3:$H$20000,FastClose!$K$3:$K$20000,$A9,FastClose!$G$3:$G$20000,X$3,FastClose!$D$3:$D$20000,$A$3)</f>
        <v>842.7</v>
      </c>
      <c r="Y9" s="29">
        <f>SUMIFS(FastClose!$H$3:$H$20000,FastClose!$K$3:$K$20000,$A9,FastClose!$G$3:$G$20000,Y$3,FastClose!$D$3:$D$20000,$A$3)</f>
        <v>247256.38999999996</v>
      </c>
      <c r="Z9" s="30">
        <f>SUMIFS(FastClose!$H$3:$H$20000,FastClose!$K$3:$K$20000,$A9,FastClose!$G$3:$G$20000,Z$3,FastClose!$D$3:$D$20000,$A$3)</f>
        <v>-4436.51</v>
      </c>
      <c r="AB9" s="35" t="s">
        <v>219</v>
      </c>
      <c r="AC9" s="46">
        <f>SUMIFS(BISDATA!$L$3:$L$20000,BISDATA!$A$3:$A$20000,$AB9,BISDATA!$M$3:$M$20000,AC$4,BISDATA!$I$3:$I$20000,$AB$3)</f>
        <v>3120233.7700001909</v>
      </c>
      <c r="AD9" s="29">
        <f>SUMIFS(BISDATA!$L$3:$L$20000,BISDATA!$A$3:$A$20000,$AB9,BISDATA!$M$3:$M$20000,AD$4,BISDATA!$I$3:$I$20000,$AB$3)</f>
        <v>3488877.8800000758</v>
      </c>
      <c r="AE9" s="29">
        <f>SUMIFS(BISDATA!$L$3:$L$20000,BISDATA!$A$3:$A$20000,$AB9,BISDATA!$M$3:$M$20000,AE$4,BISDATA!$I$3:$I$20000,$AB$3)</f>
        <v>859542.61999999767</v>
      </c>
      <c r="AF9" s="29">
        <f>SUMIFS(BISDATA!$L$3:$L$20000,BISDATA!$A$3:$A$20000,$AB9,BISDATA!$M$3:$M$20000,AF$4,BISDATA!$I$3:$I$20000,$AB$3)</f>
        <v>452824.25000000122</v>
      </c>
      <c r="AG9" s="29">
        <f>SUMIFS(BISDATA!$L$3:$L$20000,BISDATA!$A$3:$A$20000,$AB9,BISDATA!$M$3:$M$20000,AG$4,BISDATA!$I$3:$I$20000,$AB$3)</f>
        <v>268086.09000000037</v>
      </c>
      <c r="AH9" s="29">
        <f>SUMIFS(BISDATA!$L$3:$L$20000,BISDATA!$A$3:$A$20000,$AB9,BISDATA!$M$3:$M$20000,AH$4,BISDATA!$I$3:$I$20000,$AB$3)</f>
        <v>120482.23000000014</v>
      </c>
      <c r="AI9" s="29">
        <f>SUMIFS(BISDATA!$L$3:$L$20000,BISDATA!$A$3:$A$20000,$AB9,BISDATA!$M$3:$M$20000,AI$4,BISDATA!$I$3:$I$20000,$AB$3)</f>
        <v>144944.7000000001</v>
      </c>
      <c r="AJ9" s="29">
        <f>SUMIFS(BISDATA!$L$3:$L$20000,BISDATA!$A$3:$A$20000,$AB9,BISDATA!$M$3:$M$20000,AJ$4,BISDATA!$I$3:$I$20000,$AB$3)</f>
        <v>89237.889999999912</v>
      </c>
      <c r="AK9" s="29">
        <f>SUMIFS(BISDATA!$L$3:$L$20000,BISDATA!$A$3:$A$20000,$AB9,BISDATA!$M$3:$M$20000,AK$4,BISDATA!$I$3:$I$20000,$AB$3)</f>
        <v>53822.700000000055</v>
      </c>
      <c r="AL9" s="29">
        <f>SUMIFS(BISDATA!$L$3:$L$20000,BISDATA!$A$3:$A$20000,$AB9,BISDATA!$M$3:$M$20000,AL$4,BISDATA!$I$3:$I$20000,$AB$3)</f>
        <v>12143.91</v>
      </c>
      <c r="AM9" s="29">
        <f>SUMIFS(BISDATA!$L$3:$L$20000,BISDATA!$A$3:$A$20000,$AB9,BISDATA!$M$3:$M$20000,AM$4,BISDATA!$I$3:$I$20000,$AB$3)</f>
        <v>29439.490000000031</v>
      </c>
      <c r="AN9" s="29">
        <f>SUMIFS(BISDATA!$L$3:$L$20000,BISDATA!$A$3:$A$20000,$AB9,BISDATA!$M$3:$M$20000,AN$4,BISDATA!$I$3:$I$20000,$AB$3)</f>
        <v>28356.100000000002</v>
      </c>
      <c r="AO9" s="29">
        <f>SUMIFS(BISDATA!$L$3:$L$20000,BISDATA!$A$3:$A$20000,$AB9,BISDATA!$M$3:$M$20000,AO$4,BISDATA!$I$3:$I$20000,$AB$3)</f>
        <v>318.53999999999951</v>
      </c>
      <c r="AP9" s="29">
        <f>SUMIFS(BISDATA!$L$3:$L$20000,BISDATA!$A$3:$A$20000,$AB9,BISDATA!$M$3:$M$20000,AP$4,BISDATA!$I$3:$I$20000,$AB$3)</f>
        <v>980.35999999999819</v>
      </c>
      <c r="AQ9" s="29">
        <f>SUMIFS(BISDATA!$L$3:$L$20000,BISDATA!$A$3:$A$20000,$AB9,BISDATA!$M$3:$M$20000,AQ$4,BISDATA!$I$3:$I$20000,$AB$3)</f>
        <v>4732.7499999999973</v>
      </c>
      <c r="AR9" s="29">
        <f>SUMIFS(BISDATA!$L$3:$L$20000,BISDATA!$A$3:$A$20000,$AB9,BISDATA!$M$3:$M$20000,AR$4,BISDATA!$I$3:$I$20000,$AB$3)</f>
        <v>-5326.0300000000016</v>
      </c>
      <c r="AS9" s="29">
        <f>SUMIFS(BISDATA!$L$3:$L$20000,BISDATA!$A$3:$A$20000,$AB9,BISDATA!$M$3:$M$20000,AS$4,BISDATA!$I$3:$I$20000,$AB$3)</f>
        <v>12854.309999999994</v>
      </c>
      <c r="AT9" s="29">
        <f>SUMIFS(BISDATA!$L$3:$L$20000,BISDATA!$A$3:$A$20000,$AB9,BISDATA!$M$3:$M$20000,AT$4,BISDATA!$I$3:$I$20000,$AB$3)</f>
        <v>9665.0899999999947</v>
      </c>
      <c r="AU9" s="29">
        <f>SUMIFS(BISDATA!$L$3:$L$20000,BISDATA!$A$3:$A$20000,$AB9,BISDATA!$M$3:$M$20000,AU$4,BISDATA!$I$3:$I$20000,$AB$3)</f>
        <v>706.02999999999986</v>
      </c>
      <c r="AV9" s="29">
        <f>SUMIFS(BISDATA!$L$3:$L$20000,BISDATA!$A$3:$A$20000,$AB9,BISDATA!$M$3:$M$20000,AV$4,BISDATA!$I$3:$I$20000,$AB$3)</f>
        <v>-447.94999999999993</v>
      </c>
      <c r="AW9" s="29">
        <f>SUMIFS(BISDATA!$L$3:$L$20000,BISDATA!$A$3:$A$20000,$AB9,BISDATA!$M$3:$M$20000,AW$4,BISDATA!$I$3:$I$20000,$AB$3)</f>
        <v>191.32000000000011</v>
      </c>
      <c r="AX9" s="29">
        <f>SUMIFS(BISDATA!$L$3:$L$20000,BISDATA!$A$3:$A$20000,$AB9,BISDATA!$M$3:$M$20000,AX$4,BISDATA!$I$3:$I$20000,$AB$3)</f>
        <v>2830.11</v>
      </c>
      <c r="AY9" s="29">
        <f>SUMIFS(BISDATA!$L$3:$L$20000,BISDATA!$A$3:$A$20000,$AB9,BISDATA!$M$3:$M$20000,AY$4,BISDATA!$I$3:$I$20000,$AB$3)</f>
        <v>842.70000000000016</v>
      </c>
      <c r="AZ9" s="29">
        <f>SUMIFS(BISDATA!$L$3:$L$20000,BISDATA!$A$3:$A$20000,$AB9,BISDATA!$M$3:$M$20000,AZ$4,BISDATA!$I$3:$I$20000,$AB$3)</f>
        <v>247256.38999999984</v>
      </c>
      <c r="BA9" s="30">
        <f>SUMIFS(BISDATA!$L$3:$L$20000,BISDATA!$A$3:$A$20000,$AB9,BISDATA!$M$3:$M$20000,BA$4,BISDATA!$I$3:$I$20000,$AB$3)</f>
        <v>-2161.6200000000017</v>
      </c>
      <c r="BB9" s="58"/>
      <c r="BC9" s="35" t="s">
        <v>219</v>
      </c>
      <c r="BD9" s="46">
        <f t="shared" si="3"/>
        <v>768.29000019282103</v>
      </c>
      <c r="BE9" s="29">
        <f t="shared" si="1"/>
        <v>613.25000010663643</v>
      </c>
      <c r="BF9" s="29">
        <f t="shared" si="1"/>
        <v>-2.3283064365386963E-9</v>
      </c>
      <c r="BG9" s="29">
        <f t="shared" si="1"/>
        <v>134.99999999982538</v>
      </c>
      <c r="BH9" s="29">
        <f t="shared" si="1"/>
        <v>196.07000000023982</v>
      </c>
      <c r="BI9" s="29">
        <f t="shared" si="1"/>
        <v>1.7462298274040222E-10</v>
      </c>
      <c r="BJ9" s="29">
        <f t="shared" si="1"/>
        <v>0</v>
      </c>
      <c r="BK9" s="29">
        <f t="shared" si="1"/>
        <v>0</v>
      </c>
      <c r="BL9" s="29">
        <f t="shared" si="1"/>
        <v>0</v>
      </c>
      <c r="BM9" s="29">
        <f t="shared" si="1"/>
        <v>0</v>
      </c>
      <c r="BN9" s="29">
        <f t="shared" si="1"/>
        <v>4.7293724492192268E-11</v>
      </c>
      <c r="BO9" s="29">
        <f t="shared" si="1"/>
        <v>0</v>
      </c>
      <c r="BP9" s="29">
        <f t="shared" si="1"/>
        <v>-1.8189894035458565E-12</v>
      </c>
      <c r="BQ9" s="29">
        <f t="shared" si="1"/>
        <v>-1.0399999999980309</v>
      </c>
      <c r="BR9" s="29">
        <f t="shared" si="1"/>
        <v>0</v>
      </c>
      <c r="BS9" s="29">
        <f t="shared" si="1"/>
        <v>0</v>
      </c>
      <c r="BT9" s="29">
        <f t="shared" si="1"/>
        <v>0</v>
      </c>
      <c r="BU9" s="29">
        <f t="shared" si="2"/>
        <v>6.3999999999959982</v>
      </c>
      <c r="BV9" s="29">
        <f t="shared" si="2"/>
        <v>0</v>
      </c>
      <c r="BW9" s="29">
        <f t="shared" si="2"/>
        <v>0</v>
      </c>
      <c r="BX9" s="29">
        <f t="shared" si="2"/>
        <v>0</v>
      </c>
      <c r="BY9" s="29">
        <f t="shared" si="2"/>
        <v>0</v>
      </c>
      <c r="BZ9" s="29">
        <f t="shared" si="2"/>
        <v>0</v>
      </c>
      <c r="CA9" s="29">
        <f t="shared" si="2"/>
        <v>0</v>
      </c>
      <c r="CB9" s="30">
        <f t="shared" si="2"/>
        <v>2274.8899999999985</v>
      </c>
    </row>
    <row r="10" spans="1:80" x14ac:dyDescent="0.25">
      <c r="A10" s="36" t="s">
        <v>65</v>
      </c>
      <c r="B10" s="47">
        <f>SUMIFS(FastClose!$H$3:$H$20000,FastClose!$K$3:$K$20000,$A10,FastClose!$G$3:$G$20000,B$3,FastClose!$D$3:$D$20000,$A$3)</f>
        <v>0</v>
      </c>
      <c r="C10" s="31">
        <f>SUMIFS(FastClose!$H$3:$H$20000,FastClose!$K$3:$K$20000,$A10,FastClose!$G$3:$G$20000,C$3,FastClose!$D$3:$D$20000,$A$3)</f>
        <v>0</v>
      </c>
      <c r="D10" s="31">
        <f>SUMIFS(FastClose!$H$3:$H$20000,FastClose!$K$3:$K$20000,$A10,FastClose!$G$3:$G$20000,D$3,FastClose!$D$3:$D$20000,$A$3)</f>
        <v>0</v>
      </c>
      <c r="E10" s="31">
        <f>SUMIFS(FastClose!$H$3:$H$20000,FastClose!$K$3:$K$20000,$A10,FastClose!$G$3:$G$20000,E$3,FastClose!$D$3:$D$20000,$A$3)</f>
        <v>0</v>
      </c>
      <c r="F10" s="31">
        <f>SUMIFS(FastClose!$H$3:$H$20000,FastClose!$K$3:$K$20000,$A10,FastClose!$G$3:$G$20000,F$3,FastClose!$D$3:$D$20000,$A$3)</f>
        <v>0</v>
      </c>
      <c r="G10" s="31">
        <f>SUMIFS(FastClose!$H$3:$H$20000,FastClose!$K$3:$K$20000,$A10,FastClose!$G$3:$G$20000,G$3,FastClose!$D$3:$D$20000,$A$3)</f>
        <v>0</v>
      </c>
      <c r="H10" s="31">
        <f>SUMIFS(FastClose!$H$3:$H$20000,FastClose!$K$3:$K$20000,$A10,FastClose!$G$3:$G$20000,H$3,FastClose!$D$3:$D$20000,$A$3)</f>
        <v>0</v>
      </c>
      <c r="I10" s="31">
        <f>SUMIFS(FastClose!$H$3:$H$20000,FastClose!$K$3:$K$20000,$A10,FastClose!$G$3:$G$20000,I$3,FastClose!$D$3:$D$20000,$A$3)</f>
        <v>0</v>
      </c>
      <c r="J10" s="31">
        <f>SUMIFS(FastClose!$H$3:$H$20000,FastClose!$K$3:$K$20000,$A10,FastClose!$G$3:$G$20000,J$3,FastClose!$D$3:$D$20000,$A$3)</f>
        <v>0</v>
      </c>
      <c r="K10" s="31">
        <f>SUMIFS(FastClose!$H$3:$H$20000,FastClose!$K$3:$K$20000,$A10,FastClose!$G$3:$G$20000,K$3,FastClose!$D$3:$D$20000,$A$3)</f>
        <v>0</v>
      </c>
      <c r="L10" s="31">
        <f>SUMIFS(FastClose!$H$3:$H$20000,FastClose!$K$3:$K$20000,$A10,FastClose!$G$3:$G$20000,L$3,FastClose!$D$3:$D$20000,$A$3)</f>
        <v>0</v>
      </c>
      <c r="M10" s="31">
        <f>SUMIFS(FastClose!$H$3:$H$20000,FastClose!$K$3:$K$20000,$A10,FastClose!$G$3:$G$20000,M$3,FastClose!$D$3:$D$20000,$A$3)</f>
        <v>0</v>
      </c>
      <c r="N10" s="31">
        <f>SUMIFS(FastClose!$H$3:$H$20000,FastClose!$K$3:$K$20000,$A10,FastClose!$G$3:$G$20000,N$3,FastClose!$D$3:$D$20000,$A$3)</f>
        <v>0</v>
      </c>
      <c r="O10" s="31">
        <f>SUMIFS(FastClose!$H$3:$H$20000,FastClose!$K$3:$K$20000,$A10,FastClose!$G$3:$G$20000,O$3,FastClose!$D$3:$D$20000,$A$3)</f>
        <v>0</v>
      </c>
      <c r="P10" s="31">
        <f>SUMIFS(FastClose!$H$3:$H$20000,FastClose!$K$3:$K$20000,$A10,FastClose!$G$3:$G$20000,P$3,FastClose!$D$3:$D$20000,$A$3)</f>
        <v>0</v>
      </c>
      <c r="Q10" s="31">
        <f>SUMIFS(FastClose!$H$3:$H$20000,FastClose!$K$3:$K$20000,$A10,FastClose!$G$3:$G$20000,Q$3,FastClose!$D$3:$D$20000,$A$3)</f>
        <v>0</v>
      </c>
      <c r="R10" s="31">
        <f>SUMIFS(FastClose!$H$3:$H$20000,FastClose!$K$3:$K$20000,$A10,FastClose!$G$3:$G$20000,R$3,FastClose!$D$3:$D$20000,$A$3)</f>
        <v>0</v>
      </c>
      <c r="S10" s="31">
        <f>SUMIFS(FastClose!$H$3:$H$20000,FastClose!$K$3:$K$20000,$A10,FastClose!$G$3:$G$20000,S$3,FastClose!$D$3:$D$20000,$A$3)</f>
        <v>0</v>
      </c>
      <c r="T10" s="31">
        <f>SUMIFS(FastClose!$H$3:$H$20000,FastClose!$K$3:$K$20000,$A10,FastClose!$G$3:$G$20000,T$3,FastClose!$D$3:$D$20000,$A$3)</f>
        <v>0</v>
      </c>
      <c r="U10" s="31">
        <f>SUMIFS(FastClose!$H$3:$H$20000,FastClose!$K$3:$K$20000,$A10,FastClose!$G$3:$G$20000,U$3,FastClose!$D$3:$D$20000,$A$3)</f>
        <v>0</v>
      </c>
      <c r="V10" s="31">
        <f>SUMIFS(FastClose!$H$3:$H$20000,FastClose!$K$3:$K$20000,$A10,FastClose!$G$3:$G$20000,V$3,FastClose!$D$3:$D$20000,$A$3)</f>
        <v>0</v>
      </c>
      <c r="W10" s="31">
        <f>SUMIFS(FastClose!$H$3:$H$20000,FastClose!$K$3:$K$20000,$A10,FastClose!$G$3:$G$20000,W$3,FastClose!$D$3:$D$20000,$A$3)</f>
        <v>0</v>
      </c>
      <c r="X10" s="31">
        <f>SUMIFS(FastClose!$H$3:$H$20000,FastClose!$K$3:$K$20000,$A10,FastClose!$G$3:$G$20000,X$3,FastClose!$D$3:$D$20000,$A$3)</f>
        <v>0</v>
      </c>
      <c r="Y10" s="31">
        <f>SUMIFS(FastClose!$H$3:$H$20000,FastClose!$K$3:$K$20000,$A10,FastClose!$G$3:$G$20000,Y$3,FastClose!$D$3:$D$20000,$A$3)</f>
        <v>0</v>
      </c>
      <c r="Z10" s="32">
        <f>SUMIFS(FastClose!$H$3:$H$20000,FastClose!$K$3:$K$20000,$A10,FastClose!$G$3:$G$20000,Z$3,FastClose!$D$3:$D$20000,$A$3)</f>
        <v>-4350.630000000001</v>
      </c>
      <c r="AB10" s="36" t="s">
        <v>65</v>
      </c>
      <c r="AC10" s="47">
        <f>SUMIFS(BISDATA!$L$3:$L$20000,BISDATA!$A$3:$A$20000,$AB10,BISDATA!$M$3:$M$20000,AC$4,BISDATA!$I$3:$I$20000,$AB$3)</f>
        <v>0</v>
      </c>
      <c r="AD10" s="31">
        <f>SUMIFS(BISDATA!$L$3:$L$20000,BISDATA!$A$3:$A$20000,$AB10,BISDATA!$M$3:$M$20000,AD$4,BISDATA!$I$3:$I$20000,$AB$3)</f>
        <v>0</v>
      </c>
      <c r="AE10" s="31">
        <f>SUMIFS(BISDATA!$L$3:$L$20000,BISDATA!$A$3:$A$20000,$AB10,BISDATA!$M$3:$M$20000,AE$4,BISDATA!$I$3:$I$20000,$AB$3)</f>
        <v>0</v>
      </c>
      <c r="AF10" s="31">
        <f>SUMIFS(BISDATA!$L$3:$L$20000,BISDATA!$A$3:$A$20000,$AB10,BISDATA!$M$3:$M$20000,AF$4,BISDATA!$I$3:$I$20000,$AB$3)</f>
        <v>0</v>
      </c>
      <c r="AG10" s="31">
        <f>SUMIFS(BISDATA!$L$3:$L$20000,BISDATA!$A$3:$A$20000,$AB10,BISDATA!$M$3:$M$20000,AG$4,BISDATA!$I$3:$I$20000,$AB$3)</f>
        <v>0</v>
      </c>
      <c r="AH10" s="31">
        <f>SUMIFS(BISDATA!$L$3:$L$20000,BISDATA!$A$3:$A$20000,$AB10,BISDATA!$M$3:$M$20000,AH$4,BISDATA!$I$3:$I$20000,$AB$3)</f>
        <v>0</v>
      </c>
      <c r="AI10" s="31">
        <f>SUMIFS(BISDATA!$L$3:$L$20000,BISDATA!$A$3:$A$20000,$AB10,BISDATA!$M$3:$M$20000,AI$4,BISDATA!$I$3:$I$20000,$AB$3)</f>
        <v>0</v>
      </c>
      <c r="AJ10" s="31">
        <f>SUMIFS(BISDATA!$L$3:$L$20000,BISDATA!$A$3:$A$20000,$AB10,BISDATA!$M$3:$M$20000,AJ$4,BISDATA!$I$3:$I$20000,$AB$3)</f>
        <v>0</v>
      </c>
      <c r="AK10" s="31">
        <f>SUMIFS(BISDATA!$L$3:$L$20000,BISDATA!$A$3:$A$20000,$AB10,BISDATA!$M$3:$M$20000,AK$4,BISDATA!$I$3:$I$20000,$AB$3)</f>
        <v>0</v>
      </c>
      <c r="AL10" s="31">
        <f>SUMIFS(BISDATA!$L$3:$L$20000,BISDATA!$A$3:$A$20000,$AB10,BISDATA!$M$3:$M$20000,AL$4,BISDATA!$I$3:$I$20000,$AB$3)</f>
        <v>0</v>
      </c>
      <c r="AM10" s="31">
        <f>SUMIFS(BISDATA!$L$3:$L$20000,BISDATA!$A$3:$A$20000,$AB10,BISDATA!$M$3:$M$20000,AM$4,BISDATA!$I$3:$I$20000,$AB$3)</f>
        <v>0</v>
      </c>
      <c r="AN10" s="31">
        <f>SUMIFS(BISDATA!$L$3:$L$20000,BISDATA!$A$3:$A$20000,$AB10,BISDATA!$M$3:$M$20000,AN$4,BISDATA!$I$3:$I$20000,$AB$3)</f>
        <v>0</v>
      </c>
      <c r="AO10" s="31">
        <f>SUMIFS(BISDATA!$L$3:$L$20000,BISDATA!$A$3:$A$20000,$AB10,BISDATA!$M$3:$M$20000,AO$4,BISDATA!$I$3:$I$20000,$AB$3)</f>
        <v>0</v>
      </c>
      <c r="AP10" s="31">
        <f>SUMIFS(BISDATA!$L$3:$L$20000,BISDATA!$A$3:$A$20000,$AB10,BISDATA!$M$3:$M$20000,AP$4,BISDATA!$I$3:$I$20000,$AB$3)</f>
        <v>0</v>
      </c>
      <c r="AQ10" s="31">
        <f>SUMIFS(BISDATA!$L$3:$L$20000,BISDATA!$A$3:$A$20000,$AB10,BISDATA!$M$3:$M$20000,AQ$4,BISDATA!$I$3:$I$20000,$AB$3)</f>
        <v>0</v>
      </c>
      <c r="AR10" s="31">
        <f>SUMIFS(BISDATA!$L$3:$L$20000,BISDATA!$A$3:$A$20000,$AB10,BISDATA!$M$3:$M$20000,AR$4,BISDATA!$I$3:$I$20000,$AB$3)</f>
        <v>0</v>
      </c>
      <c r="AS10" s="31">
        <f>SUMIFS(BISDATA!$L$3:$L$20000,BISDATA!$A$3:$A$20000,$AB10,BISDATA!$M$3:$M$20000,AS$4,BISDATA!$I$3:$I$20000,$AB$3)</f>
        <v>0</v>
      </c>
      <c r="AT10" s="31">
        <f>SUMIFS(BISDATA!$L$3:$L$20000,BISDATA!$A$3:$A$20000,$AB10,BISDATA!$M$3:$M$20000,AT$4,BISDATA!$I$3:$I$20000,$AB$3)</f>
        <v>0</v>
      </c>
      <c r="AU10" s="31">
        <f>SUMIFS(BISDATA!$L$3:$L$20000,BISDATA!$A$3:$A$20000,$AB10,BISDATA!$M$3:$M$20000,AU$4,BISDATA!$I$3:$I$20000,$AB$3)</f>
        <v>0</v>
      </c>
      <c r="AV10" s="31">
        <f>SUMIFS(BISDATA!$L$3:$L$20000,BISDATA!$A$3:$A$20000,$AB10,BISDATA!$M$3:$M$20000,AV$4,BISDATA!$I$3:$I$20000,$AB$3)</f>
        <v>0</v>
      </c>
      <c r="AW10" s="31">
        <f>SUMIFS(BISDATA!$L$3:$L$20000,BISDATA!$A$3:$A$20000,$AB10,BISDATA!$M$3:$M$20000,AW$4,BISDATA!$I$3:$I$20000,$AB$3)</f>
        <v>0</v>
      </c>
      <c r="AX10" s="31">
        <f>SUMIFS(BISDATA!$L$3:$L$20000,BISDATA!$A$3:$A$20000,$AB10,BISDATA!$M$3:$M$20000,AX$4,BISDATA!$I$3:$I$20000,$AB$3)</f>
        <v>0</v>
      </c>
      <c r="AY10" s="31">
        <f>SUMIFS(BISDATA!$L$3:$L$20000,BISDATA!$A$3:$A$20000,$AB10,BISDATA!$M$3:$M$20000,AY$4,BISDATA!$I$3:$I$20000,$AB$3)</f>
        <v>0</v>
      </c>
      <c r="AZ10" s="31">
        <f>SUMIFS(BISDATA!$L$3:$L$20000,BISDATA!$A$3:$A$20000,$AB10,BISDATA!$M$3:$M$20000,AZ$4,BISDATA!$I$3:$I$20000,$AB$3)</f>
        <v>0</v>
      </c>
      <c r="BA10" s="32">
        <f>SUMIFS(BISDATA!$L$3:$L$20000,BISDATA!$A$3:$A$20000,$AB10,BISDATA!$M$3:$M$20000,BA$4,BISDATA!$I$3:$I$20000,$AB$3)</f>
        <v>-4350.63</v>
      </c>
      <c r="BB10" s="58"/>
      <c r="BC10" s="36" t="s">
        <v>65</v>
      </c>
      <c r="BD10" s="47">
        <f t="shared" si="3"/>
        <v>0</v>
      </c>
      <c r="BE10" s="31">
        <f t="shared" si="1"/>
        <v>0</v>
      </c>
      <c r="BF10" s="31">
        <f t="shared" si="1"/>
        <v>0</v>
      </c>
      <c r="BG10" s="31">
        <f t="shared" si="1"/>
        <v>0</v>
      </c>
      <c r="BH10" s="31">
        <f t="shared" si="1"/>
        <v>0</v>
      </c>
      <c r="BI10" s="31">
        <f t="shared" si="1"/>
        <v>0</v>
      </c>
      <c r="BJ10" s="31">
        <f t="shared" si="1"/>
        <v>0</v>
      </c>
      <c r="BK10" s="31">
        <f t="shared" si="1"/>
        <v>0</v>
      </c>
      <c r="BL10" s="31">
        <f t="shared" si="1"/>
        <v>0</v>
      </c>
      <c r="BM10" s="31">
        <f t="shared" si="1"/>
        <v>0</v>
      </c>
      <c r="BN10" s="31">
        <f t="shared" si="1"/>
        <v>0</v>
      </c>
      <c r="BO10" s="31">
        <f t="shared" si="1"/>
        <v>0</v>
      </c>
      <c r="BP10" s="31">
        <f t="shared" si="1"/>
        <v>0</v>
      </c>
      <c r="BQ10" s="31">
        <f t="shared" si="1"/>
        <v>0</v>
      </c>
      <c r="BR10" s="31">
        <f t="shared" si="1"/>
        <v>0</v>
      </c>
      <c r="BS10" s="31">
        <f t="shared" si="1"/>
        <v>0</v>
      </c>
      <c r="BT10" s="31">
        <f t="shared" si="1"/>
        <v>0</v>
      </c>
      <c r="BU10" s="31">
        <f t="shared" si="2"/>
        <v>0</v>
      </c>
      <c r="BV10" s="31">
        <f t="shared" si="2"/>
        <v>0</v>
      </c>
      <c r="BW10" s="31">
        <f t="shared" si="2"/>
        <v>0</v>
      </c>
      <c r="BX10" s="31">
        <f t="shared" si="2"/>
        <v>0</v>
      </c>
      <c r="BY10" s="31">
        <f t="shared" si="2"/>
        <v>0</v>
      </c>
      <c r="BZ10" s="31">
        <f t="shared" si="2"/>
        <v>0</v>
      </c>
      <c r="CA10" s="31">
        <f t="shared" si="2"/>
        <v>0</v>
      </c>
      <c r="CB10" s="32">
        <f t="shared" si="2"/>
        <v>0</v>
      </c>
    </row>
    <row r="11" spans="1:80" x14ac:dyDescent="0.25">
      <c r="A11" s="34" t="s">
        <v>100</v>
      </c>
      <c r="B11" s="48">
        <f>SUMIFS(FastClose!$H$3:$H$20000,FastClose!$K$3:$K$20000,$A11,FastClose!$G$3:$G$20000,B$3,FastClose!$D$3:$D$20000,$A$3)</f>
        <v>322653.73999999993</v>
      </c>
      <c r="C11" s="27">
        <f>SUMIFS(FastClose!$H$3:$H$20000,FastClose!$K$3:$K$20000,$A11,FastClose!$G$3:$G$20000,C$3,FastClose!$D$3:$D$20000,$A$3)</f>
        <v>341960.02000000014</v>
      </c>
      <c r="D11" s="27">
        <f>SUMIFS(FastClose!$H$3:$H$20000,FastClose!$K$3:$K$20000,$A11,FastClose!$G$3:$G$20000,D$3,FastClose!$D$3:$D$20000,$A$3)</f>
        <v>87900.679999999935</v>
      </c>
      <c r="E11" s="27">
        <f>SUMIFS(FastClose!$H$3:$H$20000,FastClose!$K$3:$K$20000,$A11,FastClose!$G$3:$G$20000,E$3,FastClose!$D$3:$D$20000,$A$3)</f>
        <v>102699.19</v>
      </c>
      <c r="F11" s="27">
        <f>SUMIFS(FastClose!$H$3:$H$20000,FastClose!$K$3:$K$20000,$A11,FastClose!$G$3:$G$20000,F$3,FastClose!$D$3:$D$20000,$A$3)</f>
        <v>30157.13</v>
      </c>
      <c r="G11" s="27">
        <f>SUMIFS(FastClose!$H$3:$H$20000,FastClose!$K$3:$K$20000,$A11,FastClose!$G$3:$G$20000,G$3,FastClose!$D$3:$D$20000,$A$3)</f>
        <v>32177.659999999996</v>
      </c>
      <c r="H11" s="27">
        <f>SUMIFS(FastClose!$H$3:$H$20000,FastClose!$K$3:$K$20000,$A11,FastClose!$G$3:$G$20000,H$3,FastClose!$D$3:$D$20000,$A$3)</f>
        <v>31170.379999999994</v>
      </c>
      <c r="I11" s="27">
        <f>SUMIFS(FastClose!$H$3:$H$20000,FastClose!$K$3:$K$20000,$A11,FastClose!$G$3:$G$20000,I$3,FastClose!$D$3:$D$20000,$A$3)</f>
        <v>7056.9400000000014</v>
      </c>
      <c r="J11" s="27">
        <f>SUMIFS(FastClose!$H$3:$H$20000,FastClose!$K$3:$K$20000,$A11,FastClose!$G$3:$G$20000,J$3,FastClose!$D$3:$D$20000,$A$3)</f>
        <v>-956.94</v>
      </c>
      <c r="K11" s="27">
        <f>SUMIFS(FastClose!$H$3:$H$20000,FastClose!$K$3:$K$20000,$A11,FastClose!$G$3:$G$20000,K$3,FastClose!$D$3:$D$20000,$A$3)</f>
        <v>-1154.2399999999998</v>
      </c>
      <c r="L11" s="27">
        <f>SUMIFS(FastClose!$H$3:$H$20000,FastClose!$K$3:$K$20000,$A11,FastClose!$G$3:$G$20000,L$3,FastClose!$D$3:$D$20000,$A$3)</f>
        <v>6797.68</v>
      </c>
      <c r="M11" s="27">
        <f>SUMIFS(FastClose!$H$3:$H$20000,FastClose!$K$3:$K$20000,$A11,FastClose!$G$3:$G$20000,M$3,FastClose!$D$3:$D$20000,$A$3)</f>
        <v>-2325.1099999999997</v>
      </c>
      <c r="N11" s="27">
        <f>SUMIFS(FastClose!$H$3:$H$20000,FastClose!$K$3:$K$20000,$A11,FastClose!$G$3:$G$20000,N$3,FastClose!$D$3:$D$20000,$A$3)</f>
        <v>2910.0899999999997</v>
      </c>
      <c r="O11" s="27">
        <f>SUMIFS(FastClose!$H$3:$H$20000,FastClose!$K$3:$K$20000,$A11,FastClose!$G$3:$G$20000,O$3,FastClose!$D$3:$D$20000,$A$3)</f>
        <v>3300.4900000000002</v>
      </c>
      <c r="P11" s="27">
        <f>SUMIFS(FastClose!$H$3:$H$20000,FastClose!$K$3:$K$20000,$A11,FastClose!$G$3:$G$20000,P$3,FastClose!$D$3:$D$20000,$A$3)</f>
        <v>4450.9099999999989</v>
      </c>
      <c r="Q11" s="27">
        <f>SUMIFS(FastClose!$H$3:$H$20000,FastClose!$K$3:$K$20000,$A11,FastClose!$G$3:$G$20000,Q$3,FastClose!$D$3:$D$20000,$A$3)</f>
        <v>-259.30999999999995</v>
      </c>
      <c r="R11" s="27">
        <f>SUMIFS(FastClose!$H$3:$H$20000,FastClose!$K$3:$K$20000,$A11,FastClose!$G$3:$G$20000,R$3,FastClose!$D$3:$D$20000,$A$3)</f>
        <v>-35.150000000000034</v>
      </c>
      <c r="S11" s="27">
        <f>SUMIFS(FastClose!$H$3:$H$20000,FastClose!$K$3:$K$20000,$A11,FastClose!$G$3:$G$20000,S$3,FastClose!$D$3:$D$20000,$A$3)</f>
        <v>-111.77000000000004</v>
      </c>
      <c r="T11" s="27">
        <f>SUMIFS(FastClose!$H$3:$H$20000,FastClose!$K$3:$K$20000,$A11,FastClose!$G$3:$G$20000,T$3,FastClose!$D$3:$D$20000,$A$3)</f>
        <v>-741.94000000000017</v>
      </c>
      <c r="U11" s="27">
        <f>SUMIFS(FastClose!$H$3:$H$20000,FastClose!$K$3:$K$20000,$A11,FastClose!$G$3:$G$20000,U$3,FastClose!$D$3:$D$20000,$A$3)</f>
        <v>714.31</v>
      </c>
      <c r="V11" s="27">
        <f>SUMIFS(FastClose!$H$3:$H$20000,FastClose!$K$3:$K$20000,$A11,FastClose!$G$3:$G$20000,V$3,FastClose!$D$3:$D$20000,$A$3)</f>
        <v>994.9899999999999</v>
      </c>
      <c r="W11" s="27">
        <f>SUMIFS(FastClose!$H$3:$H$20000,FastClose!$K$3:$K$20000,$A11,FastClose!$G$3:$G$20000,W$3,FastClose!$D$3:$D$20000,$A$3)</f>
        <v>896.3900000000001</v>
      </c>
      <c r="X11" s="27">
        <f>SUMIFS(FastClose!$H$3:$H$20000,FastClose!$K$3:$K$20000,$A11,FastClose!$G$3:$G$20000,X$3,FastClose!$D$3:$D$20000,$A$3)</f>
        <v>1071.7</v>
      </c>
      <c r="Y11" s="27">
        <f>SUMIFS(FastClose!$H$3:$H$20000,FastClose!$K$3:$K$20000,$A11,FastClose!$G$3:$G$20000,Y$3,FastClose!$D$3:$D$20000,$A$3)</f>
        <v>-815.6099999999999</v>
      </c>
      <c r="Z11" s="28">
        <f>SUMIFS(FastClose!$H$3:$H$20000,FastClose!$K$3:$K$20000,$A11,FastClose!$G$3:$G$20000,Z$3,FastClose!$D$3:$D$20000,$A$3)</f>
        <v>-795.80000000000041</v>
      </c>
      <c r="AB11" s="34" t="s">
        <v>100</v>
      </c>
      <c r="AC11" s="48">
        <f>SUMIFS(BISDATA!$L$3:$L$20000,BISDATA!$A$3:$A$20000,$AB11,BISDATA!$M$3:$M$20000,AC$4,BISDATA!$I$3:$I$20000,$AB$3)</f>
        <v>322612.52000000031</v>
      </c>
      <c r="AD11" s="27">
        <f>SUMIFS(BISDATA!$L$3:$L$20000,BISDATA!$A$3:$A$20000,$AB11,BISDATA!$M$3:$M$20000,AD$4,BISDATA!$I$3:$I$20000,$AB$3)</f>
        <v>341960.02000000048</v>
      </c>
      <c r="AE11" s="27">
        <f>SUMIFS(BISDATA!$L$3:$L$20000,BISDATA!$A$3:$A$20000,$AB11,BISDATA!$M$3:$M$20000,AE$4,BISDATA!$I$3:$I$20000,$AB$3)</f>
        <v>87900.679999999891</v>
      </c>
      <c r="AF11" s="27">
        <f>SUMIFS(BISDATA!$L$3:$L$20000,BISDATA!$A$3:$A$20000,$AB11,BISDATA!$M$3:$M$20000,AF$4,BISDATA!$I$3:$I$20000,$AB$3)</f>
        <v>102699.18999999993</v>
      </c>
      <c r="AG11" s="27">
        <f>SUMIFS(BISDATA!$L$3:$L$20000,BISDATA!$A$3:$A$20000,$AB11,BISDATA!$M$3:$M$20000,AG$4,BISDATA!$I$3:$I$20000,$AB$3)</f>
        <v>30157.129999999997</v>
      </c>
      <c r="AH11" s="27">
        <f>SUMIFS(BISDATA!$L$3:$L$20000,BISDATA!$A$3:$A$20000,$AB11,BISDATA!$M$3:$M$20000,AH$4,BISDATA!$I$3:$I$20000,$AB$3)</f>
        <v>32177.659999999993</v>
      </c>
      <c r="AI11" s="27">
        <f>SUMIFS(BISDATA!$L$3:$L$20000,BISDATA!$A$3:$A$20000,$AB11,BISDATA!$M$3:$M$20000,AI$4,BISDATA!$I$3:$I$20000,$AB$3)</f>
        <v>31170.380000000005</v>
      </c>
      <c r="AJ11" s="27">
        <f>SUMIFS(BISDATA!$L$3:$L$20000,BISDATA!$A$3:$A$20000,$AB11,BISDATA!$M$3:$M$20000,AJ$4,BISDATA!$I$3:$I$20000,$AB$3)</f>
        <v>7056.9400000000014</v>
      </c>
      <c r="AK11" s="27">
        <f>SUMIFS(BISDATA!$L$3:$L$20000,BISDATA!$A$3:$A$20000,$AB11,BISDATA!$M$3:$M$20000,AK$4,BISDATA!$I$3:$I$20000,$AB$3)</f>
        <v>-956.94000000000028</v>
      </c>
      <c r="AL11" s="27">
        <f>SUMIFS(BISDATA!$L$3:$L$20000,BISDATA!$A$3:$A$20000,$AB11,BISDATA!$M$3:$M$20000,AL$4,BISDATA!$I$3:$I$20000,$AB$3)</f>
        <v>-1154.2399999999998</v>
      </c>
      <c r="AM11" s="27">
        <f>SUMIFS(BISDATA!$L$3:$L$20000,BISDATA!$A$3:$A$20000,$AB11,BISDATA!$M$3:$M$20000,AM$4,BISDATA!$I$3:$I$20000,$AB$3)</f>
        <v>6797.6800000000012</v>
      </c>
      <c r="AN11" s="27">
        <f>SUMIFS(BISDATA!$L$3:$L$20000,BISDATA!$A$3:$A$20000,$AB11,BISDATA!$M$3:$M$20000,AN$4,BISDATA!$I$3:$I$20000,$AB$3)</f>
        <v>-2325.1099999999997</v>
      </c>
      <c r="AO11" s="27">
        <f>SUMIFS(BISDATA!$L$3:$L$20000,BISDATA!$A$3:$A$20000,$AB11,BISDATA!$M$3:$M$20000,AO$4,BISDATA!$I$3:$I$20000,$AB$3)</f>
        <v>2910.0899999999997</v>
      </c>
      <c r="AP11" s="27">
        <f>SUMIFS(BISDATA!$L$3:$L$20000,BISDATA!$A$3:$A$20000,$AB11,BISDATA!$M$3:$M$20000,AP$4,BISDATA!$I$3:$I$20000,$AB$3)</f>
        <v>3300.49</v>
      </c>
      <c r="AQ11" s="27">
        <f>SUMIFS(BISDATA!$L$3:$L$20000,BISDATA!$A$3:$A$20000,$AB11,BISDATA!$M$3:$M$20000,AQ$4,BISDATA!$I$3:$I$20000,$AB$3)</f>
        <v>4450.909999999998</v>
      </c>
      <c r="AR11" s="27">
        <f>SUMIFS(BISDATA!$L$3:$L$20000,BISDATA!$A$3:$A$20000,$AB11,BISDATA!$M$3:$M$20000,AR$4,BISDATA!$I$3:$I$20000,$AB$3)</f>
        <v>-259.30999999999995</v>
      </c>
      <c r="AS11" s="27">
        <f>SUMIFS(BISDATA!$L$3:$L$20000,BISDATA!$A$3:$A$20000,$AB11,BISDATA!$M$3:$M$20000,AS$4,BISDATA!$I$3:$I$20000,$AB$3)</f>
        <v>-35.150000000000063</v>
      </c>
      <c r="AT11" s="27">
        <f>SUMIFS(BISDATA!$L$3:$L$20000,BISDATA!$A$3:$A$20000,$AB11,BISDATA!$M$3:$M$20000,AT$4,BISDATA!$I$3:$I$20000,$AB$3)</f>
        <v>-111.76999999999992</v>
      </c>
      <c r="AU11" s="27">
        <f>SUMIFS(BISDATA!$L$3:$L$20000,BISDATA!$A$3:$A$20000,$AB11,BISDATA!$M$3:$M$20000,AU$4,BISDATA!$I$3:$I$20000,$AB$3)</f>
        <v>-741.9400000000004</v>
      </c>
      <c r="AV11" s="27">
        <f>SUMIFS(BISDATA!$L$3:$L$20000,BISDATA!$A$3:$A$20000,$AB11,BISDATA!$M$3:$M$20000,AV$4,BISDATA!$I$3:$I$20000,$AB$3)</f>
        <v>714.31</v>
      </c>
      <c r="AW11" s="27">
        <f>SUMIFS(BISDATA!$L$3:$L$20000,BISDATA!$A$3:$A$20000,$AB11,BISDATA!$M$3:$M$20000,AW$4,BISDATA!$I$3:$I$20000,$AB$3)</f>
        <v>994.99</v>
      </c>
      <c r="AX11" s="27">
        <f>SUMIFS(BISDATA!$L$3:$L$20000,BISDATA!$A$3:$A$20000,$AB11,BISDATA!$M$3:$M$20000,AX$4,BISDATA!$I$3:$I$20000,$AB$3)</f>
        <v>896.38999999999987</v>
      </c>
      <c r="AY11" s="27">
        <f>SUMIFS(BISDATA!$L$3:$L$20000,BISDATA!$A$3:$A$20000,$AB11,BISDATA!$M$3:$M$20000,AY$4,BISDATA!$I$3:$I$20000,$AB$3)</f>
        <v>1071.6999999999998</v>
      </c>
      <c r="AZ11" s="27">
        <f>SUMIFS(BISDATA!$L$3:$L$20000,BISDATA!$A$3:$A$20000,$AB11,BISDATA!$M$3:$M$20000,AZ$4,BISDATA!$I$3:$I$20000,$AB$3)</f>
        <v>-815.60999999999967</v>
      </c>
      <c r="BA11" s="28">
        <f>SUMIFS(BISDATA!$L$3:$L$20000,BISDATA!$A$3:$A$20000,$AB11,BISDATA!$M$3:$M$20000,BA$4,BISDATA!$I$3:$I$20000,$AB$3)</f>
        <v>-795.80000000000086</v>
      </c>
      <c r="BB11" s="58"/>
      <c r="BC11" s="34" t="s">
        <v>100</v>
      </c>
      <c r="BD11" s="48">
        <f t="shared" si="3"/>
        <v>-41.219999999622814</v>
      </c>
      <c r="BE11" s="27">
        <f t="shared" si="1"/>
        <v>0</v>
      </c>
      <c r="BF11" s="27">
        <f t="shared" si="1"/>
        <v>0</v>
      </c>
      <c r="BG11" s="27">
        <f t="shared" si="1"/>
        <v>0</v>
      </c>
      <c r="BH11" s="27">
        <f t="shared" si="1"/>
        <v>0</v>
      </c>
      <c r="BI11" s="27">
        <f t="shared" si="1"/>
        <v>0</v>
      </c>
      <c r="BJ11" s="27">
        <f t="shared" si="1"/>
        <v>0</v>
      </c>
      <c r="BK11" s="27">
        <f t="shared" si="1"/>
        <v>0</v>
      </c>
      <c r="BL11" s="27">
        <f t="shared" si="1"/>
        <v>0</v>
      </c>
      <c r="BM11" s="27">
        <f t="shared" si="1"/>
        <v>0</v>
      </c>
      <c r="BN11" s="27">
        <f t="shared" si="1"/>
        <v>0</v>
      </c>
      <c r="BO11" s="27">
        <f t="shared" si="1"/>
        <v>0</v>
      </c>
      <c r="BP11" s="27">
        <f t="shared" si="1"/>
        <v>0</v>
      </c>
      <c r="BQ11" s="27">
        <f t="shared" si="1"/>
        <v>0</v>
      </c>
      <c r="BR11" s="27">
        <f t="shared" si="1"/>
        <v>0</v>
      </c>
      <c r="BS11" s="27">
        <f t="shared" si="1"/>
        <v>0</v>
      </c>
      <c r="BT11" s="27">
        <f t="shared" si="1"/>
        <v>0</v>
      </c>
      <c r="BU11" s="27">
        <f t="shared" si="2"/>
        <v>1.1368683772161603E-13</v>
      </c>
      <c r="BV11" s="27">
        <f t="shared" si="2"/>
        <v>0</v>
      </c>
      <c r="BW11" s="27">
        <f t="shared" si="2"/>
        <v>0</v>
      </c>
      <c r="BX11" s="27">
        <f t="shared" si="2"/>
        <v>0</v>
      </c>
      <c r="BY11" s="27">
        <f t="shared" si="2"/>
        <v>0</v>
      </c>
      <c r="BZ11" s="27">
        <f t="shared" si="2"/>
        <v>0</v>
      </c>
      <c r="CA11" s="27">
        <f t="shared" si="2"/>
        <v>0</v>
      </c>
      <c r="CB11" s="28">
        <f t="shared" si="2"/>
        <v>0</v>
      </c>
    </row>
    <row r="12" spans="1:80" x14ac:dyDescent="0.25">
      <c r="A12" s="35" t="s">
        <v>185</v>
      </c>
      <c r="B12" s="46">
        <f>SUMIFS(FastClose!$H$3:$H$20000,FastClose!$K$3:$K$20000,$A12,FastClose!$G$3:$G$20000,B$3,FastClose!$D$3:$D$20000,$A$3)</f>
        <v>1394000.5500000017</v>
      </c>
      <c r="C12" s="29">
        <f>SUMIFS(FastClose!$H$3:$H$20000,FastClose!$K$3:$K$20000,$A12,FastClose!$G$3:$G$20000,C$3,FastClose!$D$3:$D$20000,$A$3)</f>
        <v>2095783.7899999996</v>
      </c>
      <c r="D12" s="29">
        <f>SUMIFS(FastClose!$H$3:$H$20000,FastClose!$K$3:$K$20000,$A12,FastClose!$G$3:$G$20000,D$3,FastClose!$D$3:$D$20000,$A$3)</f>
        <v>339335.70999999985</v>
      </c>
      <c r="E12" s="29">
        <f>SUMIFS(FastClose!$H$3:$H$20000,FastClose!$K$3:$K$20000,$A12,FastClose!$G$3:$G$20000,E$3,FastClose!$D$3:$D$20000,$A$3)</f>
        <v>231787.56000000006</v>
      </c>
      <c r="F12" s="29">
        <f>SUMIFS(FastClose!$H$3:$H$20000,FastClose!$K$3:$K$20000,$A12,FastClose!$G$3:$G$20000,F$3,FastClose!$D$3:$D$20000,$A$3)</f>
        <v>93392.31</v>
      </c>
      <c r="G12" s="29">
        <f>SUMIFS(FastClose!$H$3:$H$20000,FastClose!$K$3:$K$20000,$A12,FastClose!$G$3:$G$20000,G$3,FastClose!$D$3:$D$20000,$A$3)</f>
        <v>56891.600000000013</v>
      </c>
      <c r="H12" s="29">
        <f>SUMIFS(FastClose!$H$3:$H$20000,FastClose!$K$3:$K$20000,$A12,FastClose!$G$3:$G$20000,H$3,FastClose!$D$3:$D$20000,$A$3)</f>
        <v>47821.58</v>
      </c>
      <c r="I12" s="29">
        <f>SUMIFS(FastClose!$H$3:$H$20000,FastClose!$K$3:$K$20000,$A12,FastClose!$G$3:$G$20000,I$3,FastClose!$D$3:$D$20000,$A$3)</f>
        <v>27672.510000000006</v>
      </c>
      <c r="J12" s="29">
        <f>SUMIFS(FastClose!$H$3:$H$20000,FastClose!$K$3:$K$20000,$A12,FastClose!$G$3:$G$20000,J$3,FastClose!$D$3:$D$20000,$A$3)</f>
        <v>45427.98000000001</v>
      </c>
      <c r="K12" s="29">
        <f>SUMIFS(FastClose!$H$3:$H$20000,FastClose!$K$3:$K$20000,$A12,FastClose!$G$3:$G$20000,K$3,FastClose!$D$3:$D$20000,$A$3)</f>
        <v>10373.940000000002</v>
      </c>
      <c r="L12" s="29">
        <f>SUMIFS(FastClose!$H$3:$H$20000,FastClose!$K$3:$K$20000,$A12,FastClose!$G$3:$G$20000,L$3,FastClose!$D$3:$D$20000,$A$3)</f>
        <v>6165.6399999999994</v>
      </c>
      <c r="M12" s="29">
        <f>SUMIFS(FastClose!$H$3:$H$20000,FastClose!$K$3:$K$20000,$A12,FastClose!$G$3:$G$20000,M$3,FastClose!$D$3:$D$20000,$A$3)</f>
        <v>10588.22</v>
      </c>
      <c r="N12" s="29">
        <f>SUMIFS(FastClose!$H$3:$H$20000,FastClose!$K$3:$K$20000,$A12,FastClose!$G$3:$G$20000,N$3,FastClose!$D$3:$D$20000,$A$3)</f>
        <v>1176.7799999999984</v>
      </c>
      <c r="O12" s="29">
        <f>SUMIFS(FastClose!$H$3:$H$20000,FastClose!$K$3:$K$20000,$A12,FastClose!$G$3:$G$20000,O$3,FastClose!$D$3:$D$20000,$A$3)</f>
        <v>15453.949999999997</v>
      </c>
      <c r="P12" s="29">
        <f>SUMIFS(FastClose!$H$3:$H$20000,FastClose!$K$3:$K$20000,$A12,FastClose!$G$3:$G$20000,P$3,FastClose!$D$3:$D$20000,$A$3)</f>
        <v>-400.05000000000007</v>
      </c>
      <c r="Q12" s="29">
        <f>SUMIFS(FastClose!$H$3:$H$20000,FastClose!$K$3:$K$20000,$A12,FastClose!$G$3:$G$20000,Q$3,FastClose!$D$3:$D$20000,$A$3)</f>
        <v>-1752.98</v>
      </c>
      <c r="R12" s="29">
        <f>SUMIFS(FastClose!$H$3:$H$20000,FastClose!$K$3:$K$20000,$A12,FastClose!$G$3:$G$20000,R$3,FastClose!$D$3:$D$20000,$A$3)</f>
        <v>74.809999999999917</v>
      </c>
      <c r="S12" s="29">
        <f>SUMIFS(FastClose!$H$3:$H$20000,FastClose!$K$3:$K$20000,$A12,FastClose!$G$3:$G$20000,S$3,FastClose!$D$3:$D$20000,$A$3)</f>
        <v>-1641.2199999999998</v>
      </c>
      <c r="T12" s="29">
        <f>SUMIFS(FastClose!$H$3:$H$20000,FastClose!$K$3:$K$20000,$A12,FastClose!$G$3:$G$20000,T$3,FastClose!$D$3:$D$20000,$A$3)</f>
        <v>505.35000000000008</v>
      </c>
      <c r="U12" s="29">
        <f>SUMIFS(FastClose!$H$3:$H$20000,FastClose!$K$3:$K$20000,$A12,FastClose!$G$3:$G$20000,U$3,FastClose!$D$3:$D$20000,$A$3)</f>
        <v>-1502.6599999999999</v>
      </c>
      <c r="V12" s="29">
        <f>SUMIFS(FastClose!$H$3:$H$20000,FastClose!$K$3:$K$20000,$A12,FastClose!$G$3:$G$20000,V$3,FastClose!$D$3:$D$20000,$A$3)</f>
        <v>-236.46</v>
      </c>
      <c r="W12" s="29">
        <f>SUMIFS(FastClose!$H$3:$H$20000,FastClose!$K$3:$K$20000,$A12,FastClose!$G$3:$G$20000,W$3,FastClose!$D$3:$D$20000,$A$3)</f>
        <v>-11037.57</v>
      </c>
      <c r="X12" s="29">
        <f>SUMIFS(FastClose!$H$3:$H$20000,FastClose!$K$3:$K$20000,$A12,FastClose!$G$3:$G$20000,X$3,FastClose!$D$3:$D$20000,$A$3)</f>
        <v>155.01</v>
      </c>
      <c r="Y12" s="29">
        <f>SUMIFS(FastClose!$H$3:$H$20000,FastClose!$K$3:$K$20000,$A12,FastClose!$G$3:$G$20000,Y$3,FastClose!$D$3:$D$20000,$A$3)</f>
        <v>482.2</v>
      </c>
      <c r="Z12" s="30">
        <f>SUMIFS(FastClose!$H$3:$H$20000,FastClose!$K$3:$K$20000,$A12,FastClose!$G$3:$G$20000,Z$3,FastClose!$D$3:$D$20000,$A$3)</f>
        <v>108694.30000000002</v>
      </c>
      <c r="AB12" s="35" t="s">
        <v>185</v>
      </c>
      <c r="AC12" s="46">
        <f>SUMIFS(BISDATA!$L$3:$L$20000,BISDATA!$A$3:$A$20000,$AB12,BISDATA!$M$3:$M$20000,AC$4,BISDATA!$I$3:$I$20000,$AB$3)</f>
        <v>1395697.4800000009</v>
      </c>
      <c r="AD12" s="29">
        <f>SUMIFS(BISDATA!$L$3:$L$20000,BISDATA!$A$3:$A$20000,$AB12,BISDATA!$M$3:$M$20000,AD$4,BISDATA!$I$3:$I$20000,$AB$3)</f>
        <v>2095888.8599999854</v>
      </c>
      <c r="AE12" s="29">
        <f>SUMIFS(BISDATA!$L$3:$L$20000,BISDATA!$A$3:$A$20000,$AB12,BISDATA!$M$3:$M$20000,AE$4,BISDATA!$I$3:$I$20000,$AB$3)</f>
        <v>339586.21000000014</v>
      </c>
      <c r="AF12" s="29">
        <f>SUMIFS(BISDATA!$L$3:$L$20000,BISDATA!$A$3:$A$20000,$AB12,BISDATA!$M$3:$M$20000,AF$4,BISDATA!$I$3:$I$20000,$AB$3)</f>
        <v>232844.74000000005</v>
      </c>
      <c r="AG12" s="29">
        <f>SUMIFS(BISDATA!$L$3:$L$20000,BISDATA!$A$3:$A$20000,$AB12,BISDATA!$M$3:$M$20000,AG$4,BISDATA!$I$3:$I$20000,$AB$3)</f>
        <v>93392.309999999939</v>
      </c>
      <c r="AH12" s="29">
        <f>SUMIFS(BISDATA!$L$3:$L$20000,BISDATA!$A$3:$A$20000,$AB12,BISDATA!$M$3:$M$20000,AH$4,BISDATA!$I$3:$I$20000,$AB$3)</f>
        <v>56891.599999999991</v>
      </c>
      <c r="AI12" s="29">
        <f>SUMIFS(BISDATA!$L$3:$L$20000,BISDATA!$A$3:$A$20000,$AB12,BISDATA!$M$3:$M$20000,AI$4,BISDATA!$I$3:$I$20000,$AB$3)</f>
        <v>47821.579999999987</v>
      </c>
      <c r="AJ12" s="29">
        <f>SUMIFS(BISDATA!$L$3:$L$20000,BISDATA!$A$3:$A$20000,$AB12,BISDATA!$M$3:$M$20000,AJ$4,BISDATA!$I$3:$I$20000,$AB$3)</f>
        <v>27672.509999999991</v>
      </c>
      <c r="AK12" s="29">
        <f>SUMIFS(BISDATA!$L$3:$L$20000,BISDATA!$A$3:$A$20000,$AB12,BISDATA!$M$3:$M$20000,AK$4,BISDATA!$I$3:$I$20000,$AB$3)</f>
        <v>45427.98</v>
      </c>
      <c r="AL12" s="29">
        <f>SUMIFS(BISDATA!$L$3:$L$20000,BISDATA!$A$3:$A$20000,$AB12,BISDATA!$M$3:$M$20000,AL$4,BISDATA!$I$3:$I$20000,$AB$3)</f>
        <v>10460.970000000001</v>
      </c>
      <c r="AM12" s="29">
        <f>SUMIFS(BISDATA!$L$3:$L$20000,BISDATA!$A$3:$A$20000,$AB12,BISDATA!$M$3:$M$20000,AM$4,BISDATA!$I$3:$I$20000,$AB$3)</f>
        <v>6165.639999999994</v>
      </c>
      <c r="AN12" s="29">
        <f>SUMIFS(BISDATA!$L$3:$L$20000,BISDATA!$A$3:$A$20000,$AB12,BISDATA!$M$3:$M$20000,AN$4,BISDATA!$I$3:$I$20000,$AB$3)</f>
        <v>10588.219999999998</v>
      </c>
      <c r="AO12" s="29">
        <f>SUMIFS(BISDATA!$L$3:$L$20000,BISDATA!$A$3:$A$20000,$AB12,BISDATA!$M$3:$M$20000,AO$4,BISDATA!$I$3:$I$20000,$AB$3)</f>
        <v>1176.7800000000007</v>
      </c>
      <c r="AP12" s="29">
        <f>SUMIFS(BISDATA!$L$3:$L$20000,BISDATA!$A$3:$A$20000,$AB12,BISDATA!$M$3:$M$20000,AP$4,BISDATA!$I$3:$I$20000,$AB$3)</f>
        <v>15884.940000000002</v>
      </c>
      <c r="AQ12" s="29">
        <f>SUMIFS(BISDATA!$L$3:$L$20000,BISDATA!$A$3:$A$20000,$AB12,BISDATA!$M$3:$M$20000,AQ$4,BISDATA!$I$3:$I$20000,$AB$3)</f>
        <v>-400.05000000000018</v>
      </c>
      <c r="AR12" s="29">
        <f>SUMIFS(BISDATA!$L$3:$L$20000,BISDATA!$A$3:$A$20000,$AB12,BISDATA!$M$3:$M$20000,AR$4,BISDATA!$I$3:$I$20000,$AB$3)</f>
        <v>-1752.9799999999998</v>
      </c>
      <c r="AS12" s="29">
        <f>SUMIFS(BISDATA!$L$3:$L$20000,BISDATA!$A$3:$A$20000,$AB12,BISDATA!$M$3:$M$20000,AS$4,BISDATA!$I$3:$I$20000,$AB$3)</f>
        <v>74.809999999999974</v>
      </c>
      <c r="AT12" s="29">
        <f>SUMIFS(BISDATA!$L$3:$L$20000,BISDATA!$A$3:$A$20000,$AB12,BISDATA!$M$3:$M$20000,AT$4,BISDATA!$I$3:$I$20000,$AB$3)</f>
        <v>-1641.22</v>
      </c>
      <c r="AU12" s="29">
        <f>SUMIFS(BISDATA!$L$3:$L$20000,BISDATA!$A$3:$A$20000,$AB12,BISDATA!$M$3:$M$20000,AU$4,BISDATA!$I$3:$I$20000,$AB$3)</f>
        <v>505.35000000000014</v>
      </c>
      <c r="AV12" s="29">
        <f>SUMIFS(BISDATA!$L$3:$L$20000,BISDATA!$A$3:$A$20000,$AB12,BISDATA!$M$3:$M$20000,AV$4,BISDATA!$I$3:$I$20000,$AB$3)</f>
        <v>-1502.66</v>
      </c>
      <c r="AW12" s="29">
        <f>SUMIFS(BISDATA!$L$3:$L$20000,BISDATA!$A$3:$A$20000,$AB12,BISDATA!$M$3:$M$20000,AW$4,BISDATA!$I$3:$I$20000,$AB$3)</f>
        <v>-236.46</v>
      </c>
      <c r="AX12" s="29">
        <f>SUMIFS(BISDATA!$L$3:$L$20000,BISDATA!$A$3:$A$20000,$AB12,BISDATA!$M$3:$M$20000,AX$4,BISDATA!$I$3:$I$20000,$AB$3)</f>
        <v>-11037.570000000002</v>
      </c>
      <c r="AY12" s="29">
        <f>SUMIFS(BISDATA!$L$3:$L$20000,BISDATA!$A$3:$A$20000,$AB12,BISDATA!$M$3:$M$20000,AY$4,BISDATA!$I$3:$I$20000,$AB$3)</f>
        <v>155.01</v>
      </c>
      <c r="AZ12" s="29">
        <f>SUMIFS(BISDATA!$L$3:$L$20000,BISDATA!$A$3:$A$20000,$AB12,BISDATA!$M$3:$M$20000,AZ$4,BISDATA!$I$3:$I$20000,$AB$3)</f>
        <v>482.2</v>
      </c>
      <c r="BA12" s="30">
        <f>SUMIFS(BISDATA!$L$3:$L$20000,BISDATA!$A$3:$A$20000,$AB12,BISDATA!$M$3:$M$20000,BA$4,BISDATA!$I$3:$I$20000,$AB$3)</f>
        <v>108694.3</v>
      </c>
      <c r="BB12" s="58"/>
      <c r="BC12" s="35" t="s">
        <v>185</v>
      </c>
      <c r="BD12" s="46">
        <f t="shared" si="3"/>
        <v>1696.9299999992363</v>
      </c>
      <c r="BE12" s="29">
        <f t="shared" si="1"/>
        <v>105.06999998586252</v>
      </c>
      <c r="BF12" s="29">
        <f t="shared" si="1"/>
        <v>250.50000000029104</v>
      </c>
      <c r="BG12" s="29">
        <f t="shared" si="1"/>
        <v>1057.179999999993</v>
      </c>
      <c r="BH12" s="29">
        <f t="shared" si="1"/>
        <v>0</v>
      </c>
      <c r="BI12" s="29">
        <f t="shared" si="1"/>
        <v>0</v>
      </c>
      <c r="BJ12" s="29">
        <f t="shared" si="1"/>
        <v>0</v>
      </c>
      <c r="BK12" s="29">
        <f t="shared" si="1"/>
        <v>0</v>
      </c>
      <c r="BL12" s="29">
        <f t="shared" si="1"/>
        <v>0</v>
      </c>
      <c r="BM12" s="29">
        <f t="shared" si="1"/>
        <v>87.029999999998836</v>
      </c>
      <c r="BN12" s="29">
        <f t="shared" si="1"/>
        <v>0</v>
      </c>
      <c r="BO12" s="29">
        <f t="shared" si="1"/>
        <v>0</v>
      </c>
      <c r="BP12" s="29">
        <f t="shared" si="1"/>
        <v>2.2737367544323206E-12</v>
      </c>
      <c r="BQ12" s="29">
        <f t="shared" si="1"/>
        <v>430.99000000000524</v>
      </c>
      <c r="BR12" s="29">
        <f t="shared" si="1"/>
        <v>0</v>
      </c>
      <c r="BS12" s="29">
        <f t="shared" si="1"/>
        <v>0</v>
      </c>
      <c r="BT12" s="29">
        <f t="shared" si="1"/>
        <v>0</v>
      </c>
      <c r="BU12" s="29">
        <f t="shared" si="2"/>
        <v>0</v>
      </c>
      <c r="BV12" s="29">
        <f t="shared" si="2"/>
        <v>0</v>
      </c>
      <c r="BW12" s="29">
        <f t="shared" si="2"/>
        <v>0</v>
      </c>
      <c r="BX12" s="29">
        <f t="shared" si="2"/>
        <v>0</v>
      </c>
      <c r="BY12" s="29">
        <f t="shared" si="2"/>
        <v>0</v>
      </c>
      <c r="BZ12" s="29">
        <f t="shared" si="2"/>
        <v>0</v>
      </c>
      <c r="CA12" s="29">
        <f t="shared" si="2"/>
        <v>0</v>
      </c>
      <c r="CB12" s="30">
        <f t="shared" si="2"/>
        <v>0</v>
      </c>
    </row>
    <row r="13" spans="1:80" x14ac:dyDescent="0.25">
      <c r="A13" s="36" t="s">
        <v>57</v>
      </c>
      <c r="B13" s="47">
        <f>SUMIFS(FastClose!$H$3:$H$20000,FastClose!$K$3:$K$20000,$A13,FastClose!$G$3:$G$20000,B$3,FastClose!$D$3:$D$20000,$A$3)</f>
        <v>49480.549999999988</v>
      </c>
      <c r="C13" s="31">
        <f>SUMIFS(FastClose!$H$3:$H$20000,FastClose!$K$3:$K$20000,$A13,FastClose!$G$3:$G$20000,C$3,FastClose!$D$3:$D$20000,$A$3)</f>
        <v>42509.199999999983</v>
      </c>
      <c r="D13" s="31">
        <f>SUMIFS(FastClose!$H$3:$H$20000,FastClose!$K$3:$K$20000,$A13,FastClose!$G$3:$G$20000,D$3,FastClose!$D$3:$D$20000,$A$3)</f>
        <v>2309.19</v>
      </c>
      <c r="E13" s="31">
        <f>SUMIFS(FastClose!$H$3:$H$20000,FastClose!$K$3:$K$20000,$A13,FastClose!$G$3:$G$20000,E$3,FastClose!$D$3:$D$20000,$A$3)</f>
        <v>1781.1</v>
      </c>
      <c r="F13" s="31">
        <f>SUMIFS(FastClose!$H$3:$H$20000,FastClose!$K$3:$K$20000,$A13,FastClose!$G$3:$G$20000,F$3,FastClose!$D$3:$D$20000,$A$3)</f>
        <v>1397.0499999999997</v>
      </c>
      <c r="G13" s="31">
        <f>SUMIFS(FastClose!$H$3:$H$20000,FastClose!$K$3:$K$20000,$A13,FastClose!$G$3:$G$20000,G$3,FastClose!$D$3:$D$20000,$A$3)</f>
        <v>1377.7</v>
      </c>
      <c r="H13" s="31">
        <f>SUMIFS(FastClose!$H$3:$H$20000,FastClose!$K$3:$K$20000,$A13,FastClose!$G$3:$G$20000,H$3,FastClose!$D$3:$D$20000,$A$3)</f>
        <v>219.57999999999998</v>
      </c>
      <c r="I13" s="31">
        <f>SUMIFS(FastClose!$H$3:$H$20000,FastClose!$K$3:$K$20000,$A13,FastClose!$G$3:$G$20000,I$3,FastClose!$D$3:$D$20000,$A$3)</f>
        <v>98.97999999999999</v>
      </c>
      <c r="J13" s="31">
        <f>SUMIFS(FastClose!$H$3:$H$20000,FastClose!$K$3:$K$20000,$A13,FastClose!$G$3:$G$20000,J$3,FastClose!$D$3:$D$20000,$A$3)</f>
        <v>100.91999999999999</v>
      </c>
      <c r="K13" s="31">
        <f>SUMIFS(FastClose!$H$3:$H$20000,FastClose!$K$3:$K$20000,$A13,FastClose!$G$3:$G$20000,K$3,FastClose!$D$3:$D$20000,$A$3)</f>
        <v>121.02</v>
      </c>
      <c r="L13" s="31">
        <f>SUMIFS(FastClose!$H$3:$H$20000,FastClose!$K$3:$K$20000,$A13,FastClose!$G$3:$G$20000,L$3,FastClose!$D$3:$D$20000,$A$3)</f>
        <v>371.95</v>
      </c>
      <c r="M13" s="31">
        <f>SUMIFS(FastClose!$H$3:$H$20000,FastClose!$K$3:$K$20000,$A13,FastClose!$G$3:$G$20000,M$3,FastClose!$D$3:$D$20000,$A$3)</f>
        <v>38.4</v>
      </c>
      <c r="N13" s="31">
        <f>SUMIFS(FastClose!$H$3:$H$20000,FastClose!$K$3:$K$20000,$A13,FastClose!$G$3:$G$20000,N$3,FastClose!$D$3:$D$20000,$A$3)</f>
        <v>-62.349999999999987</v>
      </c>
      <c r="O13" s="31">
        <f>SUMIFS(FastClose!$H$3:$H$20000,FastClose!$K$3:$K$20000,$A13,FastClose!$G$3:$G$20000,O$3,FastClose!$D$3:$D$20000,$A$3)</f>
        <v>249.94</v>
      </c>
      <c r="P13" s="31">
        <f>SUMIFS(FastClose!$H$3:$H$20000,FastClose!$K$3:$K$20000,$A13,FastClose!$G$3:$G$20000,P$3,FastClose!$D$3:$D$20000,$A$3)</f>
        <v>-474.21999999999991</v>
      </c>
      <c r="Q13" s="31">
        <f>SUMIFS(FastClose!$H$3:$H$20000,FastClose!$K$3:$K$20000,$A13,FastClose!$G$3:$G$20000,Q$3,FastClose!$D$3:$D$20000,$A$3)</f>
        <v>-132.35</v>
      </c>
      <c r="R13" s="31">
        <f>SUMIFS(FastClose!$H$3:$H$20000,FastClose!$K$3:$K$20000,$A13,FastClose!$G$3:$G$20000,R$3,FastClose!$D$3:$D$20000,$A$3)</f>
        <v>560.73</v>
      </c>
      <c r="S13" s="31">
        <f>SUMIFS(FastClose!$H$3:$H$20000,FastClose!$K$3:$K$20000,$A13,FastClose!$G$3:$G$20000,S$3,FastClose!$D$3:$D$20000,$A$3)</f>
        <v>0</v>
      </c>
      <c r="T13" s="31">
        <f>SUMIFS(FastClose!$H$3:$H$20000,FastClose!$K$3:$K$20000,$A13,FastClose!$G$3:$G$20000,T$3,FastClose!$D$3:$D$20000,$A$3)</f>
        <v>29.939999999999998</v>
      </c>
      <c r="U13" s="31">
        <f>SUMIFS(FastClose!$H$3:$H$20000,FastClose!$K$3:$K$20000,$A13,FastClose!$G$3:$G$20000,U$3,FastClose!$D$3:$D$20000,$A$3)</f>
        <v>0</v>
      </c>
      <c r="V13" s="31">
        <f>SUMIFS(FastClose!$H$3:$H$20000,FastClose!$K$3:$K$20000,$A13,FastClose!$G$3:$G$20000,V$3,FastClose!$D$3:$D$20000,$A$3)</f>
        <v>462.24</v>
      </c>
      <c r="W13" s="31">
        <f>SUMIFS(FastClose!$H$3:$H$20000,FastClose!$K$3:$K$20000,$A13,FastClose!$G$3:$G$20000,W$3,FastClose!$D$3:$D$20000,$A$3)</f>
        <v>0</v>
      </c>
      <c r="X13" s="31">
        <f>SUMIFS(FastClose!$H$3:$H$20000,FastClose!$K$3:$K$20000,$A13,FastClose!$G$3:$G$20000,X$3,FastClose!$D$3:$D$20000,$A$3)</f>
        <v>0</v>
      </c>
      <c r="Y13" s="31">
        <f>SUMIFS(FastClose!$H$3:$H$20000,FastClose!$K$3:$K$20000,$A13,FastClose!$G$3:$G$20000,Y$3,FastClose!$D$3:$D$20000,$A$3)</f>
        <v>0</v>
      </c>
      <c r="Z13" s="32">
        <f>SUMIFS(FastClose!$H$3:$H$20000,FastClose!$K$3:$K$20000,$A13,FastClose!$G$3:$G$20000,Z$3,FastClose!$D$3:$D$20000,$A$3)</f>
        <v>250</v>
      </c>
      <c r="AB13" s="36" t="s">
        <v>57</v>
      </c>
      <c r="AC13" s="47">
        <f>SUMIFS(BISDATA!$L$3:$L$20000,BISDATA!$A$3:$A$20000,$AB13,BISDATA!$M$3:$M$20000,AC$4,BISDATA!$I$3:$I$20000,$AB$3)</f>
        <v>49480.550000000025</v>
      </c>
      <c r="AD13" s="31">
        <f>SUMIFS(BISDATA!$L$3:$L$20000,BISDATA!$A$3:$A$20000,$AB13,BISDATA!$M$3:$M$20000,AD$4,BISDATA!$I$3:$I$20000,$AB$3)</f>
        <v>42509.2</v>
      </c>
      <c r="AE13" s="31">
        <f>SUMIFS(BISDATA!$L$3:$L$20000,BISDATA!$A$3:$A$20000,$AB13,BISDATA!$M$3:$M$20000,AE$4,BISDATA!$I$3:$I$20000,$AB$3)</f>
        <v>2309.1899999999996</v>
      </c>
      <c r="AF13" s="31">
        <f>SUMIFS(BISDATA!$L$3:$L$20000,BISDATA!$A$3:$A$20000,$AB13,BISDATA!$M$3:$M$20000,AF$4,BISDATA!$I$3:$I$20000,$AB$3)</f>
        <v>1781.1</v>
      </c>
      <c r="AG13" s="31">
        <f>SUMIFS(BISDATA!$L$3:$L$20000,BISDATA!$A$3:$A$20000,$AB13,BISDATA!$M$3:$M$20000,AG$4,BISDATA!$I$3:$I$20000,$AB$3)</f>
        <v>1397.05</v>
      </c>
      <c r="AH13" s="31">
        <f>SUMIFS(BISDATA!$L$3:$L$20000,BISDATA!$A$3:$A$20000,$AB13,BISDATA!$M$3:$M$20000,AH$4,BISDATA!$I$3:$I$20000,$AB$3)</f>
        <v>1377.7</v>
      </c>
      <c r="AI13" s="31">
        <f>SUMIFS(BISDATA!$L$3:$L$20000,BISDATA!$A$3:$A$20000,$AB13,BISDATA!$M$3:$M$20000,AI$4,BISDATA!$I$3:$I$20000,$AB$3)</f>
        <v>219.57999999999998</v>
      </c>
      <c r="AJ13" s="31">
        <f>SUMIFS(BISDATA!$L$3:$L$20000,BISDATA!$A$3:$A$20000,$AB13,BISDATA!$M$3:$M$20000,AJ$4,BISDATA!$I$3:$I$20000,$AB$3)</f>
        <v>98.97999999999999</v>
      </c>
      <c r="AK13" s="31">
        <f>SUMIFS(BISDATA!$L$3:$L$20000,BISDATA!$A$3:$A$20000,$AB13,BISDATA!$M$3:$M$20000,AK$4,BISDATA!$I$3:$I$20000,$AB$3)</f>
        <v>100.92</v>
      </c>
      <c r="AL13" s="31">
        <f>SUMIFS(BISDATA!$L$3:$L$20000,BISDATA!$A$3:$A$20000,$AB13,BISDATA!$M$3:$M$20000,AL$4,BISDATA!$I$3:$I$20000,$AB$3)</f>
        <v>121.02</v>
      </c>
      <c r="AM13" s="31">
        <f>SUMIFS(BISDATA!$L$3:$L$20000,BISDATA!$A$3:$A$20000,$AB13,BISDATA!$M$3:$M$20000,AM$4,BISDATA!$I$3:$I$20000,$AB$3)</f>
        <v>583.13</v>
      </c>
      <c r="AN13" s="31">
        <f>SUMIFS(BISDATA!$L$3:$L$20000,BISDATA!$A$3:$A$20000,$AB13,BISDATA!$M$3:$M$20000,AN$4,BISDATA!$I$3:$I$20000,$AB$3)</f>
        <v>38.4</v>
      </c>
      <c r="AO13" s="31">
        <f>SUMIFS(BISDATA!$L$3:$L$20000,BISDATA!$A$3:$A$20000,$AB13,BISDATA!$M$3:$M$20000,AO$4,BISDATA!$I$3:$I$20000,$AB$3)</f>
        <v>-62.349999999999994</v>
      </c>
      <c r="AP13" s="31">
        <f>SUMIFS(BISDATA!$L$3:$L$20000,BISDATA!$A$3:$A$20000,$AB13,BISDATA!$M$3:$M$20000,AP$4,BISDATA!$I$3:$I$20000,$AB$3)</f>
        <v>249.94000000000003</v>
      </c>
      <c r="AQ13" s="31">
        <f>SUMIFS(BISDATA!$L$3:$L$20000,BISDATA!$A$3:$A$20000,$AB13,BISDATA!$M$3:$M$20000,AQ$4,BISDATA!$I$3:$I$20000,$AB$3)</f>
        <v>-474.22</v>
      </c>
      <c r="AR13" s="31">
        <f>SUMIFS(BISDATA!$L$3:$L$20000,BISDATA!$A$3:$A$20000,$AB13,BISDATA!$M$3:$M$20000,AR$4,BISDATA!$I$3:$I$20000,$AB$3)</f>
        <v>-132.35</v>
      </c>
      <c r="AS13" s="31">
        <f>SUMIFS(BISDATA!$L$3:$L$20000,BISDATA!$A$3:$A$20000,$AB13,BISDATA!$M$3:$M$20000,AS$4,BISDATA!$I$3:$I$20000,$AB$3)</f>
        <v>560.73</v>
      </c>
      <c r="AT13" s="31">
        <f>SUMIFS(BISDATA!$L$3:$L$20000,BISDATA!$A$3:$A$20000,$AB13,BISDATA!$M$3:$M$20000,AT$4,BISDATA!$I$3:$I$20000,$AB$3)</f>
        <v>0</v>
      </c>
      <c r="AU13" s="31">
        <f>SUMIFS(BISDATA!$L$3:$L$20000,BISDATA!$A$3:$A$20000,$AB13,BISDATA!$M$3:$M$20000,AU$4,BISDATA!$I$3:$I$20000,$AB$3)</f>
        <v>29.939999999999998</v>
      </c>
      <c r="AV13" s="31">
        <f>SUMIFS(BISDATA!$L$3:$L$20000,BISDATA!$A$3:$A$20000,$AB13,BISDATA!$M$3:$M$20000,AV$4,BISDATA!$I$3:$I$20000,$AB$3)</f>
        <v>0</v>
      </c>
      <c r="AW13" s="31">
        <f>SUMIFS(BISDATA!$L$3:$L$20000,BISDATA!$A$3:$A$20000,$AB13,BISDATA!$M$3:$M$20000,AW$4,BISDATA!$I$3:$I$20000,$AB$3)</f>
        <v>462.24</v>
      </c>
      <c r="AX13" s="31">
        <f>SUMIFS(BISDATA!$L$3:$L$20000,BISDATA!$A$3:$A$20000,$AB13,BISDATA!$M$3:$M$20000,AX$4,BISDATA!$I$3:$I$20000,$AB$3)</f>
        <v>0</v>
      </c>
      <c r="AY13" s="31">
        <f>SUMIFS(BISDATA!$L$3:$L$20000,BISDATA!$A$3:$A$20000,$AB13,BISDATA!$M$3:$M$20000,AY$4,BISDATA!$I$3:$I$20000,$AB$3)</f>
        <v>0</v>
      </c>
      <c r="AZ13" s="31">
        <f>SUMIFS(BISDATA!$L$3:$L$20000,BISDATA!$A$3:$A$20000,$AB13,BISDATA!$M$3:$M$20000,AZ$4,BISDATA!$I$3:$I$20000,$AB$3)</f>
        <v>0</v>
      </c>
      <c r="BA13" s="32">
        <f>SUMIFS(BISDATA!$L$3:$L$20000,BISDATA!$A$3:$A$20000,$AB13,BISDATA!$M$3:$M$20000,BA$4,BISDATA!$I$3:$I$20000,$AB$3)</f>
        <v>250</v>
      </c>
      <c r="BB13" s="58"/>
      <c r="BC13" s="36" t="s">
        <v>57</v>
      </c>
      <c r="BD13" s="47">
        <f t="shared" si="3"/>
        <v>0</v>
      </c>
      <c r="BE13" s="31">
        <f t="shared" si="1"/>
        <v>0</v>
      </c>
      <c r="BF13" s="31">
        <f t="shared" si="1"/>
        <v>0</v>
      </c>
      <c r="BG13" s="31">
        <f t="shared" si="1"/>
        <v>0</v>
      </c>
      <c r="BH13" s="31">
        <f t="shared" si="1"/>
        <v>0</v>
      </c>
      <c r="BI13" s="31">
        <f t="shared" si="1"/>
        <v>0</v>
      </c>
      <c r="BJ13" s="31">
        <f t="shared" si="1"/>
        <v>0</v>
      </c>
      <c r="BK13" s="31">
        <f t="shared" si="1"/>
        <v>0</v>
      </c>
      <c r="BL13" s="31">
        <f t="shared" si="1"/>
        <v>0</v>
      </c>
      <c r="BM13" s="31">
        <f t="shared" si="1"/>
        <v>0</v>
      </c>
      <c r="BN13" s="31">
        <f t="shared" si="1"/>
        <v>211.18</v>
      </c>
      <c r="BO13" s="31">
        <f t="shared" si="1"/>
        <v>0</v>
      </c>
      <c r="BP13" s="31">
        <f t="shared" si="1"/>
        <v>0</v>
      </c>
      <c r="BQ13" s="31">
        <f t="shared" si="1"/>
        <v>0</v>
      </c>
      <c r="BR13" s="31">
        <f t="shared" si="1"/>
        <v>0</v>
      </c>
      <c r="BS13" s="31">
        <f t="shared" si="1"/>
        <v>0</v>
      </c>
      <c r="BT13" s="31">
        <f t="shared" si="1"/>
        <v>0</v>
      </c>
      <c r="BU13" s="31">
        <f t="shared" si="2"/>
        <v>0</v>
      </c>
      <c r="BV13" s="31">
        <f t="shared" si="2"/>
        <v>0</v>
      </c>
      <c r="BW13" s="31">
        <f t="shared" si="2"/>
        <v>0</v>
      </c>
      <c r="BX13" s="31">
        <f t="shared" si="2"/>
        <v>0</v>
      </c>
      <c r="BY13" s="31">
        <f t="shared" si="2"/>
        <v>0</v>
      </c>
      <c r="BZ13" s="31">
        <f t="shared" si="2"/>
        <v>0</v>
      </c>
      <c r="CA13" s="31">
        <f t="shared" si="2"/>
        <v>0</v>
      </c>
      <c r="CB13" s="32">
        <f t="shared" si="2"/>
        <v>0</v>
      </c>
    </row>
    <row r="14" spans="1:80" x14ac:dyDescent="0.25">
      <c r="A14" s="34" t="s">
        <v>138</v>
      </c>
      <c r="B14" s="48">
        <f>SUMIFS(FastClose!$H$3:$H$20000,FastClose!$K$3:$K$20000,$A14,FastClose!$G$3:$G$20000,B$3,FastClose!$D$3:$D$20000,$A$3)</f>
        <v>506386.61000000039</v>
      </c>
      <c r="C14" s="27">
        <f>SUMIFS(FastClose!$H$3:$H$20000,FastClose!$K$3:$K$20000,$A14,FastClose!$G$3:$G$20000,C$3,FastClose!$D$3:$D$20000,$A$3)</f>
        <v>648031.76000000036</v>
      </c>
      <c r="D14" s="27">
        <f>SUMIFS(FastClose!$H$3:$H$20000,FastClose!$K$3:$K$20000,$A14,FastClose!$G$3:$G$20000,D$3,FastClose!$D$3:$D$20000,$A$3)</f>
        <v>218808.95000000007</v>
      </c>
      <c r="E14" s="27">
        <f>SUMIFS(FastClose!$H$3:$H$20000,FastClose!$K$3:$K$20000,$A14,FastClose!$G$3:$G$20000,E$3,FastClose!$D$3:$D$20000,$A$3)</f>
        <v>120648.98000000001</v>
      </c>
      <c r="F14" s="27">
        <f>SUMIFS(FastClose!$H$3:$H$20000,FastClose!$K$3:$K$20000,$A14,FastClose!$G$3:$G$20000,F$3,FastClose!$D$3:$D$20000,$A$3)</f>
        <v>62890.850000000006</v>
      </c>
      <c r="G14" s="27">
        <f>SUMIFS(FastClose!$H$3:$H$20000,FastClose!$K$3:$K$20000,$A14,FastClose!$G$3:$G$20000,G$3,FastClose!$D$3:$D$20000,$A$3)</f>
        <v>38034.049999999996</v>
      </c>
      <c r="H14" s="27">
        <f>SUMIFS(FastClose!$H$3:$H$20000,FastClose!$K$3:$K$20000,$A14,FastClose!$G$3:$G$20000,H$3,FastClose!$D$3:$D$20000,$A$3)</f>
        <v>31581.070000000003</v>
      </c>
      <c r="I14" s="27">
        <f>SUMIFS(FastClose!$H$3:$H$20000,FastClose!$K$3:$K$20000,$A14,FastClose!$G$3:$G$20000,I$3,FastClose!$D$3:$D$20000,$A$3)</f>
        <v>10537.279999999999</v>
      </c>
      <c r="J14" s="27">
        <f>SUMIFS(FastClose!$H$3:$H$20000,FastClose!$K$3:$K$20000,$A14,FastClose!$G$3:$G$20000,J$3,FastClose!$D$3:$D$20000,$A$3)</f>
        <v>7461.5600000000013</v>
      </c>
      <c r="K14" s="27">
        <f>SUMIFS(FastClose!$H$3:$H$20000,FastClose!$K$3:$K$20000,$A14,FastClose!$G$3:$G$20000,K$3,FastClose!$D$3:$D$20000,$A$3)</f>
        <v>-1845.8899999999994</v>
      </c>
      <c r="L14" s="27">
        <f>SUMIFS(FastClose!$H$3:$H$20000,FastClose!$K$3:$K$20000,$A14,FastClose!$G$3:$G$20000,L$3,FastClose!$D$3:$D$20000,$A$3)</f>
        <v>22671.629999999997</v>
      </c>
      <c r="M14" s="27">
        <f>SUMIFS(FastClose!$H$3:$H$20000,FastClose!$K$3:$K$20000,$A14,FastClose!$G$3:$G$20000,M$3,FastClose!$D$3:$D$20000,$A$3)</f>
        <v>-3921.17</v>
      </c>
      <c r="N14" s="27">
        <f>SUMIFS(FastClose!$H$3:$H$20000,FastClose!$K$3:$K$20000,$A14,FastClose!$G$3:$G$20000,N$3,FastClose!$D$3:$D$20000,$A$3)</f>
        <v>1978.2399999999998</v>
      </c>
      <c r="O14" s="27">
        <f>SUMIFS(FastClose!$H$3:$H$20000,FastClose!$K$3:$K$20000,$A14,FastClose!$G$3:$G$20000,O$3,FastClose!$D$3:$D$20000,$A$3)</f>
        <v>2571.5100000000002</v>
      </c>
      <c r="P14" s="27">
        <f>SUMIFS(FastClose!$H$3:$H$20000,FastClose!$K$3:$K$20000,$A14,FastClose!$G$3:$G$20000,P$3,FastClose!$D$3:$D$20000,$A$3)</f>
        <v>373.6</v>
      </c>
      <c r="Q14" s="27">
        <f>SUMIFS(FastClose!$H$3:$H$20000,FastClose!$K$3:$K$20000,$A14,FastClose!$G$3:$G$20000,Q$3,FastClose!$D$3:$D$20000,$A$3)</f>
        <v>5539.96</v>
      </c>
      <c r="R14" s="27">
        <f>SUMIFS(FastClose!$H$3:$H$20000,FastClose!$K$3:$K$20000,$A14,FastClose!$G$3:$G$20000,R$3,FastClose!$D$3:$D$20000,$A$3)</f>
        <v>684.14</v>
      </c>
      <c r="S14" s="27">
        <f>SUMIFS(FastClose!$H$3:$H$20000,FastClose!$K$3:$K$20000,$A14,FastClose!$G$3:$G$20000,S$3,FastClose!$D$3:$D$20000,$A$3)</f>
        <v>1164.03</v>
      </c>
      <c r="T14" s="27">
        <f>SUMIFS(FastClose!$H$3:$H$20000,FastClose!$K$3:$K$20000,$A14,FastClose!$G$3:$G$20000,T$3,FastClose!$D$3:$D$20000,$A$3)</f>
        <v>211.61999999999995</v>
      </c>
      <c r="U14" s="27">
        <f>SUMIFS(FastClose!$H$3:$H$20000,FastClose!$K$3:$K$20000,$A14,FastClose!$G$3:$G$20000,U$3,FastClose!$D$3:$D$20000,$A$3)</f>
        <v>7393.65</v>
      </c>
      <c r="V14" s="27">
        <f>SUMIFS(FastClose!$H$3:$H$20000,FastClose!$K$3:$K$20000,$A14,FastClose!$G$3:$G$20000,V$3,FastClose!$D$3:$D$20000,$A$3)</f>
        <v>-2.4400000000000546</v>
      </c>
      <c r="W14" s="27">
        <f>SUMIFS(FastClose!$H$3:$H$20000,FastClose!$K$3:$K$20000,$A14,FastClose!$G$3:$G$20000,W$3,FastClose!$D$3:$D$20000,$A$3)</f>
        <v>-1793.1999999999998</v>
      </c>
      <c r="X14" s="27">
        <f>SUMIFS(FastClose!$H$3:$H$20000,FastClose!$K$3:$K$20000,$A14,FastClose!$G$3:$G$20000,X$3,FastClose!$D$3:$D$20000,$A$3)</f>
        <v>-245.64</v>
      </c>
      <c r="Y14" s="27">
        <f>SUMIFS(FastClose!$H$3:$H$20000,FastClose!$K$3:$K$20000,$A14,FastClose!$G$3:$G$20000,Y$3,FastClose!$D$3:$D$20000,$A$3)</f>
        <v>439.26</v>
      </c>
      <c r="Z14" s="28">
        <f>SUMIFS(FastClose!$H$3:$H$20000,FastClose!$K$3:$K$20000,$A14,FastClose!$G$3:$G$20000,Z$3,FastClose!$D$3:$D$20000,$A$3)</f>
        <v>5937.079999999999</v>
      </c>
      <c r="AB14" s="34" t="s">
        <v>138</v>
      </c>
      <c r="AC14" s="48">
        <f>SUMIFS(BISDATA!$L$3:$L$20000,BISDATA!$A$3:$A$20000,$AB14,BISDATA!$M$3:$M$20000,AC$4,BISDATA!$I$3:$I$20000,$AB$3)</f>
        <v>506411.39000000065</v>
      </c>
      <c r="AD14" s="27">
        <f>SUMIFS(BISDATA!$L$3:$L$20000,BISDATA!$A$3:$A$20000,$AB14,BISDATA!$M$3:$M$20000,AD$4,BISDATA!$I$3:$I$20000,$AB$3)</f>
        <v>648031.76000000013</v>
      </c>
      <c r="AE14" s="27">
        <f>SUMIFS(BISDATA!$L$3:$L$20000,BISDATA!$A$3:$A$20000,$AB14,BISDATA!$M$3:$M$20000,AE$4,BISDATA!$I$3:$I$20000,$AB$3)</f>
        <v>219081.93000000011</v>
      </c>
      <c r="AF14" s="27">
        <f>SUMIFS(BISDATA!$L$3:$L$20000,BISDATA!$A$3:$A$20000,$AB14,BISDATA!$M$3:$M$20000,AF$4,BISDATA!$I$3:$I$20000,$AB$3)</f>
        <v>120648.98000000001</v>
      </c>
      <c r="AG14" s="27">
        <f>SUMIFS(BISDATA!$L$3:$L$20000,BISDATA!$A$3:$A$20000,$AB14,BISDATA!$M$3:$M$20000,AG$4,BISDATA!$I$3:$I$20000,$AB$3)</f>
        <v>62929.840000000011</v>
      </c>
      <c r="AH14" s="27">
        <f>SUMIFS(BISDATA!$L$3:$L$20000,BISDATA!$A$3:$A$20000,$AB14,BISDATA!$M$3:$M$20000,AH$4,BISDATA!$I$3:$I$20000,$AB$3)</f>
        <v>38034.050000000003</v>
      </c>
      <c r="AI14" s="27">
        <f>SUMIFS(BISDATA!$L$3:$L$20000,BISDATA!$A$3:$A$20000,$AB14,BISDATA!$M$3:$M$20000,AI$4,BISDATA!$I$3:$I$20000,$AB$3)</f>
        <v>31581.070000000003</v>
      </c>
      <c r="AJ14" s="27">
        <f>SUMIFS(BISDATA!$L$3:$L$20000,BISDATA!$A$3:$A$20000,$AB14,BISDATA!$M$3:$M$20000,AJ$4,BISDATA!$I$3:$I$20000,$AB$3)</f>
        <v>10537.28</v>
      </c>
      <c r="AK14" s="27">
        <f>SUMIFS(BISDATA!$L$3:$L$20000,BISDATA!$A$3:$A$20000,$AB14,BISDATA!$M$3:$M$20000,AK$4,BISDATA!$I$3:$I$20000,$AB$3)</f>
        <v>7461.56</v>
      </c>
      <c r="AL14" s="27">
        <f>SUMIFS(BISDATA!$L$3:$L$20000,BISDATA!$A$3:$A$20000,$AB14,BISDATA!$M$3:$M$20000,AL$4,BISDATA!$I$3:$I$20000,$AB$3)</f>
        <v>-1845.8899999999999</v>
      </c>
      <c r="AM14" s="27">
        <f>SUMIFS(BISDATA!$L$3:$L$20000,BISDATA!$A$3:$A$20000,$AB14,BISDATA!$M$3:$M$20000,AM$4,BISDATA!$I$3:$I$20000,$AB$3)</f>
        <v>22671.630000000005</v>
      </c>
      <c r="AN14" s="27">
        <f>SUMIFS(BISDATA!$L$3:$L$20000,BISDATA!$A$3:$A$20000,$AB14,BISDATA!$M$3:$M$20000,AN$4,BISDATA!$I$3:$I$20000,$AB$3)</f>
        <v>-3921.17</v>
      </c>
      <c r="AO14" s="27">
        <f>SUMIFS(BISDATA!$L$3:$L$20000,BISDATA!$A$3:$A$20000,$AB14,BISDATA!$M$3:$M$20000,AO$4,BISDATA!$I$3:$I$20000,$AB$3)</f>
        <v>1978.2399999999998</v>
      </c>
      <c r="AP14" s="27">
        <f>SUMIFS(BISDATA!$L$3:$L$20000,BISDATA!$A$3:$A$20000,$AB14,BISDATA!$M$3:$M$20000,AP$4,BISDATA!$I$3:$I$20000,$AB$3)</f>
        <v>2571.5099999999998</v>
      </c>
      <c r="AQ14" s="27">
        <f>SUMIFS(BISDATA!$L$3:$L$20000,BISDATA!$A$3:$A$20000,$AB14,BISDATA!$M$3:$M$20000,AQ$4,BISDATA!$I$3:$I$20000,$AB$3)</f>
        <v>373.6</v>
      </c>
      <c r="AR14" s="27">
        <f>SUMIFS(BISDATA!$L$3:$L$20000,BISDATA!$A$3:$A$20000,$AB14,BISDATA!$M$3:$M$20000,AR$4,BISDATA!$I$3:$I$20000,$AB$3)</f>
        <v>5540.1500000000005</v>
      </c>
      <c r="AS14" s="27">
        <f>SUMIFS(BISDATA!$L$3:$L$20000,BISDATA!$A$3:$A$20000,$AB14,BISDATA!$M$3:$M$20000,AS$4,BISDATA!$I$3:$I$20000,$AB$3)</f>
        <v>684.14</v>
      </c>
      <c r="AT14" s="27">
        <f>SUMIFS(BISDATA!$L$3:$L$20000,BISDATA!$A$3:$A$20000,$AB14,BISDATA!$M$3:$M$20000,AT$4,BISDATA!$I$3:$I$20000,$AB$3)</f>
        <v>1164.0299999999997</v>
      </c>
      <c r="AU14" s="27">
        <f>SUMIFS(BISDATA!$L$3:$L$20000,BISDATA!$A$3:$A$20000,$AB14,BISDATA!$M$3:$M$20000,AU$4,BISDATA!$I$3:$I$20000,$AB$3)</f>
        <v>211.62000000000012</v>
      </c>
      <c r="AV14" s="27">
        <f>SUMIFS(BISDATA!$L$3:$L$20000,BISDATA!$A$3:$A$20000,$AB14,BISDATA!$M$3:$M$20000,AV$4,BISDATA!$I$3:$I$20000,$AB$3)</f>
        <v>7393.65</v>
      </c>
      <c r="AW14" s="27">
        <f>SUMIFS(BISDATA!$L$3:$L$20000,BISDATA!$A$3:$A$20000,$AB14,BISDATA!$M$3:$M$20000,AW$4,BISDATA!$I$3:$I$20000,$AB$3)</f>
        <v>-2.4400000000001683</v>
      </c>
      <c r="AX14" s="27">
        <f>SUMIFS(BISDATA!$L$3:$L$20000,BISDATA!$A$3:$A$20000,$AB14,BISDATA!$M$3:$M$20000,AX$4,BISDATA!$I$3:$I$20000,$AB$3)</f>
        <v>-1059.7599999999998</v>
      </c>
      <c r="AY14" s="27">
        <f>SUMIFS(BISDATA!$L$3:$L$20000,BISDATA!$A$3:$A$20000,$AB14,BISDATA!$M$3:$M$20000,AY$4,BISDATA!$I$3:$I$20000,$AB$3)</f>
        <v>-245.64000000000001</v>
      </c>
      <c r="AZ14" s="27">
        <f>SUMIFS(BISDATA!$L$3:$L$20000,BISDATA!$A$3:$A$20000,$AB14,BISDATA!$M$3:$M$20000,AZ$4,BISDATA!$I$3:$I$20000,$AB$3)</f>
        <v>-942.75</v>
      </c>
      <c r="BA14" s="28">
        <f>SUMIFS(BISDATA!$L$3:$L$20000,BISDATA!$A$3:$A$20000,$AB14,BISDATA!$M$3:$M$20000,BA$4,BISDATA!$I$3:$I$20000,$AB$3)</f>
        <v>7108.2800000000025</v>
      </c>
      <c r="BB14" s="58"/>
      <c r="BC14" s="34" t="s">
        <v>138</v>
      </c>
      <c r="BD14" s="48">
        <f t="shared" si="3"/>
        <v>24.78000000026077</v>
      </c>
      <c r="BE14" s="27">
        <f t="shared" si="1"/>
        <v>0</v>
      </c>
      <c r="BF14" s="27">
        <f t="shared" si="1"/>
        <v>272.98000000003958</v>
      </c>
      <c r="BG14" s="27">
        <f t="shared" si="1"/>
        <v>0</v>
      </c>
      <c r="BH14" s="27">
        <f t="shared" si="1"/>
        <v>38.990000000005239</v>
      </c>
      <c r="BI14" s="27">
        <f t="shared" si="1"/>
        <v>0</v>
      </c>
      <c r="BJ14" s="27">
        <f t="shared" si="1"/>
        <v>0</v>
      </c>
      <c r="BK14" s="27">
        <f t="shared" si="1"/>
        <v>0</v>
      </c>
      <c r="BL14" s="27">
        <f t="shared" si="1"/>
        <v>0</v>
      </c>
      <c r="BM14" s="27">
        <f t="shared" si="1"/>
        <v>0</v>
      </c>
      <c r="BN14" s="27">
        <f t="shared" si="1"/>
        <v>0</v>
      </c>
      <c r="BO14" s="27">
        <f t="shared" si="1"/>
        <v>0</v>
      </c>
      <c r="BP14" s="27">
        <f t="shared" si="1"/>
        <v>0</v>
      </c>
      <c r="BQ14" s="27">
        <f t="shared" si="1"/>
        <v>0</v>
      </c>
      <c r="BR14" s="27">
        <f t="shared" si="1"/>
        <v>0</v>
      </c>
      <c r="BS14" s="27">
        <f t="shared" si="1"/>
        <v>0.19000000000050932</v>
      </c>
      <c r="BT14" s="27">
        <f t="shared" si="1"/>
        <v>0</v>
      </c>
      <c r="BU14" s="27">
        <f t="shared" si="2"/>
        <v>0</v>
      </c>
      <c r="BV14" s="27">
        <f t="shared" si="2"/>
        <v>0</v>
      </c>
      <c r="BW14" s="27">
        <f t="shared" si="2"/>
        <v>0</v>
      </c>
      <c r="BX14" s="27">
        <f t="shared" si="2"/>
        <v>-1.1368683772161603E-13</v>
      </c>
      <c r="BY14" s="27">
        <f t="shared" si="2"/>
        <v>733.44</v>
      </c>
      <c r="BZ14" s="27">
        <f t="shared" si="2"/>
        <v>0</v>
      </c>
      <c r="CA14" s="27">
        <f t="shared" si="2"/>
        <v>-1382.01</v>
      </c>
      <c r="CB14" s="28">
        <f t="shared" si="2"/>
        <v>1171.2000000000035</v>
      </c>
    </row>
    <row r="15" spans="1:80" x14ac:dyDescent="0.25">
      <c r="A15" s="36" t="s">
        <v>211</v>
      </c>
      <c r="B15" s="47">
        <f>SUMIFS(FastClose!$H$3:$H$20000,FastClose!$K$3:$K$20000,$A15,FastClose!$G$3:$G$20000,B$3,FastClose!$D$3:$D$20000,$A$3)</f>
        <v>311479.94999999995</v>
      </c>
      <c r="C15" s="31">
        <f>SUMIFS(FastClose!$H$3:$H$20000,FastClose!$K$3:$K$20000,$A15,FastClose!$G$3:$G$20000,C$3,FastClose!$D$3:$D$20000,$A$3)</f>
        <v>422202.53000000061</v>
      </c>
      <c r="D15" s="31">
        <f>SUMIFS(FastClose!$H$3:$H$20000,FastClose!$K$3:$K$20000,$A15,FastClose!$G$3:$G$20000,D$3,FastClose!$D$3:$D$20000,$A$3)</f>
        <v>60333.680000000015</v>
      </c>
      <c r="E15" s="31">
        <f>SUMIFS(FastClose!$H$3:$H$20000,FastClose!$K$3:$K$20000,$A15,FastClose!$G$3:$G$20000,E$3,FastClose!$D$3:$D$20000,$A$3)</f>
        <v>40891.520000000004</v>
      </c>
      <c r="F15" s="31">
        <f>SUMIFS(FastClose!$H$3:$H$20000,FastClose!$K$3:$K$20000,$A15,FastClose!$G$3:$G$20000,F$3,FastClose!$D$3:$D$20000,$A$3)</f>
        <v>24011.869999999995</v>
      </c>
      <c r="G15" s="31">
        <f>SUMIFS(FastClose!$H$3:$H$20000,FastClose!$K$3:$K$20000,$A15,FastClose!$G$3:$G$20000,G$3,FastClose!$D$3:$D$20000,$A$3)</f>
        <v>10534.3</v>
      </c>
      <c r="H15" s="31">
        <f>SUMIFS(FastClose!$H$3:$H$20000,FastClose!$K$3:$K$20000,$A15,FastClose!$G$3:$G$20000,H$3,FastClose!$D$3:$D$20000,$A$3)</f>
        <v>12694.190000000002</v>
      </c>
      <c r="I15" s="31">
        <f>SUMIFS(FastClose!$H$3:$H$20000,FastClose!$K$3:$K$20000,$A15,FastClose!$G$3:$G$20000,I$3,FastClose!$D$3:$D$20000,$A$3)</f>
        <v>4473.1299999999992</v>
      </c>
      <c r="J15" s="31">
        <f>SUMIFS(FastClose!$H$3:$H$20000,FastClose!$K$3:$K$20000,$A15,FastClose!$G$3:$G$20000,J$3,FastClose!$D$3:$D$20000,$A$3)</f>
        <v>-2775.1</v>
      </c>
      <c r="K15" s="31">
        <f>SUMIFS(FastClose!$H$3:$H$20000,FastClose!$K$3:$K$20000,$A15,FastClose!$G$3:$G$20000,K$3,FastClose!$D$3:$D$20000,$A$3)</f>
        <v>46224.3</v>
      </c>
      <c r="L15" s="31">
        <f>SUMIFS(FastClose!$H$3:$H$20000,FastClose!$K$3:$K$20000,$A15,FastClose!$G$3:$G$20000,L$3,FastClose!$D$3:$D$20000,$A$3)</f>
        <v>-55.859999999999502</v>
      </c>
      <c r="M15" s="31">
        <f>SUMIFS(FastClose!$H$3:$H$20000,FastClose!$K$3:$K$20000,$A15,FastClose!$G$3:$G$20000,M$3,FastClose!$D$3:$D$20000,$A$3)</f>
        <v>-604.72999999999979</v>
      </c>
      <c r="N15" s="31">
        <f>SUMIFS(FastClose!$H$3:$H$20000,FastClose!$K$3:$K$20000,$A15,FastClose!$G$3:$G$20000,N$3,FastClose!$D$3:$D$20000,$A$3)</f>
        <v>-1568.2199999999998</v>
      </c>
      <c r="O15" s="31">
        <f>SUMIFS(FastClose!$H$3:$H$20000,FastClose!$K$3:$K$20000,$A15,FastClose!$G$3:$G$20000,O$3,FastClose!$D$3:$D$20000,$A$3)</f>
        <v>-467.45999999999987</v>
      </c>
      <c r="P15" s="31">
        <f>SUMIFS(FastClose!$H$3:$H$20000,FastClose!$K$3:$K$20000,$A15,FastClose!$G$3:$G$20000,P$3,FastClose!$D$3:$D$20000,$A$3)</f>
        <v>-367.97999999999996</v>
      </c>
      <c r="Q15" s="31">
        <f>SUMIFS(FastClose!$H$3:$H$20000,FastClose!$K$3:$K$20000,$A15,FastClose!$G$3:$G$20000,Q$3,FastClose!$D$3:$D$20000,$A$3)</f>
        <v>1444.3100000000002</v>
      </c>
      <c r="R15" s="31">
        <f>SUMIFS(FastClose!$H$3:$H$20000,FastClose!$K$3:$K$20000,$A15,FastClose!$G$3:$G$20000,R$3,FastClose!$D$3:$D$20000,$A$3)</f>
        <v>-2432.79</v>
      </c>
      <c r="S15" s="31">
        <f>SUMIFS(FastClose!$H$3:$H$20000,FastClose!$K$3:$K$20000,$A15,FastClose!$G$3:$G$20000,S$3,FastClose!$D$3:$D$20000,$A$3)</f>
        <v>8.3000000000000114</v>
      </c>
      <c r="T15" s="31">
        <f>SUMIFS(FastClose!$H$3:$H$20000,FastClose!$K$3:$K$20000,$A15,FastClose!$G$3:$G$20000,T$3,FastClose!$D$3:$D$20000,$A$3)</f>
        <v>29.079999999999988</v>
      </c>
      <c r="U15" s="31">
        <f>SUMIFS(FastClose!$H$3:$H$20000,FastClose!$K$3:$K$20000,$A15,FastClose!$G$3:$G$20000,U$3,FastClose!$D$3:$D$20000,$A$3)</f>
        <v>-1298.7800000000002</v>
      </c>
      <c r="V15" s="31">
        <f>SUMIFS(FastClose!$H$3:$H$20000,FastClose!$K$3:$K$20000,$A15,FastClose!$G$3:$G$20000,V$3,FastClose!$D$3:$D$20000,$A$3)</f>
        <v>2727.76</v>
      </c>
      <c r="W15" s="31">
        <f>SUMIFS(FastClose!$H$3:$H$20000,FastClose!$K$3:$K$20000,$A15,FastClose!$G$3:$G$20000,W$3,FastClose!$D$3:$D$20000,$A$3)</f>
        <v>12.879999999999995</v>
      </c>
      <c r="X15" s="31">
        <f>SUMIFS(FastClose!$H$3:$H$20000,FastClose!$K$3:$K$20000,$A15,FastClose!$G$3:$G$20000,X$3,FastClose!$D$3:$D$20000,$A$3)</f>
        <v>-962.64999999999986</v>
      </c>
      <c r="Y15" s="31">
        <f>SUMIFS(FastClose!$H$3:$H$20000,FastClose!$K$3:$K$20000,$A15,FastClose!$G$3:$G$20000,Y$3,FastClose!$D$3:$D$20000,$A$3)</f>
        <v>31.619999999999976</v>
      </c>
      <c r="Z15" s="32">
        <f>SUMIFS(FastClose!$H$3:$H$20000,FastClose!$K$3:$K$20000,$A15,FastClose!$G$3:$G$20000,Z$3,FastClose!$D$3:$D$20000,$A$3)</f>
        <v>-170.81</v>
      </c>
      <c r="AB15" s="36" t="s">
        <v>211</v>
      </c>
      <c r="AC15" s="47">
        <f>SUMIFS(BISDATA!$L$3:$L$20000,BISDATA!$A$3:$A$20000,$AB15,BISDATA!$M$3:$M$20000,AC$4,BISDATA!$I$3:$I$20000,$AB$3)</f>
        <v>311479.95000000036</v>
      </c>
      <c r="AD15" s="31">
        <f>SUMIFS(BISDATA!$L$3:$L$20000,BISDATA!$A$3:$A$20000,$AB15,BISDATA!$M$3:$M$20000,AD$4,BISDATA!$I$3:$I$20000,$AB$3)</f>
        <v>422202.53000000009</v>
      </c>
      <c r="AE15" s="31">
        <f>SUMIFS(BISDATA!$L$3:$L$20000,BISDATA!$A$3:$A$20000,$AB15,BISDATA!$M$3:$M$20000,AE$4,BISDATA!$I$3:$I$20000,$AB$3)</f>
        <v>60333.679999999964</v>
      </c>
      <c r="AF15" s="31">
        <f>SUMIFS(BISDATA!$L$3:$L$20000,BISDATA!$A$3:$A$20000,$AB15,BISDATA!$M$3:$M$20000,AF$4,BISDATA!$I$3:$I$20000,$AB$3)</f>
        <v>40891.520000000011</v>
      </c>
      <c r="AG15" s="31">
        <f>SUMIFS(BISDATA!$L$3:$L$20000,BISDATA!$A$3:$A$20000,$AB15,BISDATA!$M$3:$M$20000,AG$4,BISDATA!$I$3:$I$20000,$AB$3)</f>
        <v>24011.869999999995</v>
      </c>
      <c r="AH15" s="31">
        <f>SUMIFS(BISDATA!$L$3:$L$20000,BISDATA!$A$3:$A$20000,$AB15,BISDATA!$M$3:$M$20000,AH$4,BISDATA!$I$3:$I$20000,$AB$3)</f>
        <v>10534.300000000001</v>
      </c>
      <c r="AI15" s="31">
        <f>SUMIFS(BISDATA!$L$3:$L$20000,BISDATA!$A$3:$A$20000,$AB15,BISDATA!$M$3:$M$20000,AI$4,BISDATA!$I$3:$I$20000,$AB$3)</f>
        <v>12694.190000000004</v>
      </c>
      <c r="AJ15" s="31">
        <f>SUMIFS(BISDATA!$L$3:$L$20000,BISDATA!$A$3:$A$20000,$AB15,BISDATA!$M$3:$M$20000,AJ$4,BISDATA!$I$3:$I$20000,$AB$3)</f>
        <v>4473.130000000001</v>
      </c>
      <c r="AK15" s="31">
        <f>SUMIFS(BISDATA!$L$3:$L$20000,BISDATA!$A$3:$A$20000,$AB15,BISDATA!$M$3:$M$20000,AK$4,BISDATA!$I$3:$I$20000,$AB$3)</f>
        <v>-2775.1</v>
      </c>
      <c r="AL15" s="31">
        <f>SUMIFS(BISDATA!$L$3:$L$20000,BISDATA!$A$3:$A$20000,$AB15,BISDATA!$M$3:$M$20000,AL$4,BISDATA!$I$3:$I$20000,$AB$3)</f>
        <v>46224.299999999996</v>
      </c>
      <c r="AM15" s="31">
        <f>SUMIFS(BISDATA!$L$3:$L$20000,BISDATA!$A$3:$A$20000,$AB15,BISDATA!$M$3:$M$20000,AM$4,BISDATA!$I$3:$I$20000,$AB$3)</f>
        <v>-55.8599999999999</v>
      </c>
      <c r="AN15" s="31">
        <f>SUMIFS(BISDATA!$L$3:$L$20000,BISDATA!$A$3:$A$20000,$AB15,BISDATA!$M$3:$M$20000,AN$4,BISDATA!$I$3:$I$20000,$AB$3)</f>
        <v>-604.73</v>
      </c>
      <c r="AO15" s="31">
        <f>SUMIFS(BISDATA!$L$3:$L$20000,BISDATA!$A$3:$A$20000,$AB15,BISDATA!$M$3:$M$20000,AO$4,BISDATA!$I$3:$I$20000,$AB$3)</f>
        <v>-1568.22</v>
      </c>
      <c r="AP15" s="31">
        <f>SUMIFS(BISDATA!$L$3:$L$20000,BISDATA!$A$3:$A$20000,$AB15,BISDATA!$M$3:$M$20000,AP$4,BISDATA!$I$3:$I$20000,$AB$3)</f>
        <v>-467.46</v>
      </c>
      <c r="AQ15" s="31">
        <f>SUMIFS(BISDATA!$L$3:$L$20000,BISDATA!$A$3:$A$20000,$AB15,BISDATA!$M$3:$M$20000,AQ$4,BISDATA!$I$3:$I$20000,$AB$3)</f>
        <v>-367.97999999999985</v>
      </c>
      <c r="AR15" s="31">
        <f>SUMIFS(BISDATA!$L$3:$L$20000,BISDATA!$A$3:$A$20000,$AB15,BISDATA!$M$3:$M$20000,AR$4,BISDATA!$I$3:$I$20000,$AB$3)</f>
        <v>1444.3100000000004</v>
      </c>
      <c r="AS15" s="31">
        <f>SUMIFS(BISDATA!$L$3:$L$20000,BISDATA!$A$3:$A$20000,$AB15,BISDATA!$M$3:$M$20000,AS$4,BISDATA!$I$3:$I$20000,$AB$3)</f>
        <v>-2432.7900000000004</v>
      </c>
      <c r="AT15" s="31">
        <f>SUMIFS(BISDATA!$L$3:$L$20000,BISDATA!$A$3:$A$20000,$AB15,BISDATA!$M$3:$M$20000,AT$4,BISDATA!$I$3:$I$20000,$AB$3)</f>
        <v>8.3000000000000114</v>
      </c>
      <c r="AU15" s="31">
        <f>SUMIFS(BISDATA!$L$3:$L$20000,BISDATA!$A$3:$A$20000,$AB15,BISDATA!$M$3:$M$20000,AU$4,BISDATA!$I$3:$I$20000,$AB$3)</f>
        <v>29.079999999999956</v>
      </c>
      <c r="AV15" s="31">
        <f>SUMIFS(BISDATA!$L$3:$L$20000,BISDATA!$A$3:$A$20000,$AB15,BISDATA!$M$3:$M$20000,AV$4,BISDATA!$I$3:$I$20000,$AB$3)</f>
        <v>-1298.7800000000002</v>
      </c>
      <c r="AW15" s="31">
        <f>SUMIFS(BISDATA!$L$3:$L$20000,BISDATA!$A$3:$A$20000,$AB15,BISDATA!$M$3:$M$20000,AW$4,BISDATA!$I$3:$I$20000,$AB$3)</f>
        <v>2727.7599999999998</v>
      </c>
      <c r="AX15" s="31">
        <f>SUMIFS(BISDATA!$L$3:$L$20000,BISDATA!$A$3:$A$20000,$AB15,BISDATA!$M$3:$M$20000,AX$4,BISDATA!$I$3:$I$20000,$AB$3)</f>
        <v>12.88000000000002</v>
      </c>
      <c r="AY15" s="31">
        <f>SUMIFS(BISDATA!$L$3:$L$20000,BISDATA!$A$3:$A$20000,$AB15,BISDATA!$M$3:$M$20000,AY$4,BISDATA!$I$3:$I$20000,$AB$3)</f>
        <v>-962.64999999999975</v>
      </c>
      <c r="AZ15" s="31">
        <f>SUMIFS(BISDATA!$L$3:$L$20000,BISDATA!$A$3:$A$20000,$AB15,BISDATA!$M$3:$M$20000,AZ$4,BISDATA!$I$3:$I$20000,$AB$3)</f>
        <v>31.619999999999976</v>
      </c>
      <c r="BA15" s="32">
        <f>SUMIFS(BISDATA!$L$3:$L$20000,BISDATA!$A$3:$A$20000,$AB15,BISDATA!$M$3:$M$20000,BA$4,BISDATA!$I$3:$I$20000,$AB$3)</f>
        <v>-170.80999999999995</v>
      </c>
      <c r="BB15" s="58"/>
      <c r="BC15" s="36" t="s">
        <v>211</v>
      </c>
      <c r="BD15" s="47">
        <f t="shared" si="3"/>
        <v>0</v>
      </c>
      <c r="BE15" s="31">
        <f t="shared" si="1"/>
        <v>-5.2386894822120667E-10</v>
      </c>
      <c r="BF15" s="31">
        <f t="shared" si="1"/>
        <v>0</v>
      </c>
      <c r="BG15" s="31">
        <f t="shared" si="1"/>
        <v>0</v>
      </c>
      <c r="BH15" s="31">
        <f t="shared" si="1"/>
        <v>0</v>
      </c>
      <c r="BI15" s="31">
        <f t="shared" si="1"/>
        <v>0</v>
      </c>
      <c r="BJ15" s="31">
        <f t="shared" si="1"/>
        <v>0</v>
      </c>
      <c r="BK15" s="31">
        <f t="shared" si="1"/>
        <v>0</v>
      </c>
      <c r="BL15" s="31">
        <f t="shared" si="1"/>
        <v>0</v>
      </c>
      <c r="BM15" s="31">
        <f t="shared" si="1"/>
        <v>0</v>
      </c>
      <c r="BN15" s="31">
        <f t="shared" si="1"/>
        <v>-3.979039320256561E-13</v>
      </c>
      <c r="BO15" s="31">
        <f t="shared" si="1"/>
        <v>0</v>
      </c>
      <c r="BP15" s="31">
        <f t="shared" si="1"/>
        <v>0</v>
      </c>
      <c r="BQ15" s="31">
        <f t="shared" si="1"/>
        <v>0</v>
      </c>
      <c r="BR15" s="31">
        <f t="shared" si="1"/>
        <v>0</v>
      </c>
      <c r="BS15" s="31">
        <f t="shared" si="1"/>
        <v>0</v>
      </c>
      <c r="BT15" s="31">
        <f t="shared" si="1"/>
        <v>0</v>
      </c>
      <c r="BU15" s="31">
        <f t="shared" si="2"/>
        <v>0</v>
      </c>
      <c r="BV15" s="31">
        <f t="shared" si="2"/>
        <v>-3.1974423109204508E-14</v>
      </c>
      <c r="BW15" s="31">
        <f t="shared" si="2"/>
        <v>0</v>
      </c>
      <c r="BX15" s="31">
        <f t="shared" si="2"/>
        <v>0</v>
      </c>
      <c r="BY15" s="31">
        <f t="shared" si="2"/>
        <v>2.4868995751603507E-14</v>
      </c>
      <c r="BZ15" s="31">
        <f t="shared" si="2"/>
        <v>0</v>
      </c>
      <c r="CA15" s="31">
        <f t="shared" si="2"/>
        <v>0</v>
      </c>
      <c r="CB15" s="32">
        <f t="shared" si="2"/>
        <v>0</v>
      </c>
    </row>
    <row r="16" spans="1:80" x14ac:dyDescent="0.25">
      <c r="A16" s="34" t="s">
        <v>130</v>
      </c>
      <c r="B16" s="48">
        <f>SUMIFS(FastClose!$H$3:$H$20000,FastClose!$K$3:$K$20000,$A16,FastClose!$G$3:$G$20000,B$3,FastClose!$D$3:$D$20000,$A$3)</f>
        <v>1058394.0599999833</v>
      </c>
      <c r="C16" s="27">
        <f>SUMIFS(FastClose!$H$3:$H$20000,FastClose!$K$3:$K$20000,$A16,FastClose!$G$3:$G$20000,C$3,FastClose!$D$3:$D$20000,$A$3)</f>
        <v>1134265.0299999919</v>
      </c>
      <c r="D16" s="27">
        <f>SUMIFS(FastClose!$H$3:$H$20000,FastClose!$K$3:$K$20000,$A16,FastClose!$G$3:$G$20000,D$3,FastClose!$D$3:$D$20000,$A$3)</f>
        <v>437806.72999999841</v>
      </c>
      <c r="E16" s="27">
        <f>SUMIFS(FastClose!$H$3:$H$20000,FastClose!$K$3:$K$20000,$A16,FastClose!$G$3:$G$20000,E$3,FastClose!$D$3:$D$20000,$A$3)</f>
        <v>178254.97000000023</v>
      </c>
      <c r="F16" s="27">
        <f>SUMIFS(FastClose!$H$3:$H$20000,FastClose!$K$3:$K$20000,$A16,FastClose!$G$3:$G$20000,F$3,FastClose!$D$3:$D$20000,$A$3)</f>
        <v>105364.29000000012</v>
      </c>
      <c r="G16" s="27">
        <f>SUMIFS(FastClose!$H$3:$H$20000,FastClose!$K$3:$K$20000,$A16,FastClose!$G$3:$G$20000,G$3,FastClose!$D$3:$D$20000,$A$3)</f>
        <v>69278.189999999973</v>
      </c>
      <c r="H16" s="27">
        <f>SUMIFS(FastClose!$H$3:$H$20000,FastClose!$K$3:$K$20000,$A16,FastClose!$G$3:$G$20000,H$3,FastClose!$D$3:$D$20000,$A$3)</f>
        <v>72299.809999999983</v>
      </c>
      <c r="I16" s="27">
        <f>SUMIFS(FastClose!$H$3:$H$20000,FastClose!$K$3:$K$20000,$A16,FastClose!$G$3:$G$20000,I$3,FastClose!$D$3:$D$20000,$A$3)</f>
        <v>31867.759999999991</v>
      </c>
      <c r="J16" s="27">
        <f>SUMIFS(FastClose!$H$3:$H$20000,FastClose!$K$3:$K$20000,$A16,FastClose!$G$3:$G$20000,J$3,FastClose!$D$3:$D$20000,$A$3)</f>
        <v>30682.920000000013</v>
      </c>
      <c r="K16" s="27">
        <f>SUMIFS(FastClose!$H$3:$H$20000,FastClose!$K$3:$K$20000,$A16,FastClose!$G$3:$G$20000,K$3,FastClose!$D$3:$D$20000,$A$3)</f>
        <v>7021.6900000000005</v>
      </c>
      <c r="L16" s="27">
        <f>SUMIFS(FastClose!$H$3:$H$20000,FastClose!$K$3:$K$20000,$A16,FastClose!$G$3:$G$20000,L$3,FastClose!$D$3:$D$20000,$A$3)</f>
        <v>-6192.6500000000024</v>
      </c>
      <c r="M16" s="27">
        <f>SUMIFS(FastClose!$H$3:$H$20000,FastClose!$K$3:$K$20000,$A16,FastClose!$G$3:$G$20000,M$3,FastClose!$D$3:$D$20000,$A$3)</f>
        <v>-6131.2300000000014</v>
      </c>
      <c r="N16" s="27">
        <f>SUMIFS(FastClose!$H$3:$H$20000,FastClose!$K$3:$K$20000,$A16,FastClose!$G$3:$G$20000,N$3,FastClose!$D$3:$D$20000,$A$3)</f>
        <v>-11399.789999999997</v>
      </c>
      <c r="O16" s="27">
        <f>SUMIFS(FastClose!$H$3:$H$20000,FastClose!$K$3:$K$20000,$A16,FastClose!$G$3:$G$20000,O$3,FastClose!$D$3:$D$20000,$A$3)</f>
        <v>1191.4600000000003</v>
      </c>
      <c r="P16" s="27">
        <f>SUMIFS(FastClose!$H$3:$H$20000,FastClose!$K$3:$K$20000,$A16,FastClose!$G$3:$G$20000,P$3,FastClose!$D$3:$D$20000,$A$3)</f>
        <v>3987.0499999999997</v>
      </c>
      <c r="Q16" s="27">
        <f>SUMIFS(FastClose!$H$3:$H$20000,FastClose!$K$3:$K$20000,$A16,FastClose!$G$3:$G$20000,Q$3,FastClose!$D$3:$D$20000,$A$3)</f>
        <v>2277.19</v>
      </c>
      <c r="R16" s="27">
        <f>SUMIFS(FastClose!$H$3:$H$20000,FastClose!$K$3:$K$20000,$A16,FastClose!$G$3:$G$20000,R$3,FastClose!$D$3:$D$20000,$A$3)</f>
        <v>5897.47</v>
      </c>
      <c r="S16" s="27">
        <f>SUMIFS(FastClose!$H$3:$H$20000,FastClose!$K$3:$K$20000,$A16,FastClose!$G$3:$G$20000,S$3,FastClose!$D$3:$D$20000,$A$3)</f>
        <v>432.16000000000122</v>
      </c>
      <c r="T16" s="27">
        <f>SUMIFS(FastClose!$H$3:$H$20000,FastClose!$K$3:$K$20000,$A16,FastClose!$G$3:$G$20000,T$3,FastClose!$D$3:$D$20000,$A$3)</f>
        <v>333.35999999999996</v>
      </c>
      <c r="U16" s="27">
        <f>SUMIFS(FastClose!$H$3:$H$20000,FastClose!$K$3:$K$20000,$A16,FastClose!$G$3:$G$20000,U$3,FastClose!$D$3:$D$20000,$A$3)</f>
        <v>-678.14</v>
      </c>
      <c r="V16" s="27">
        <f>SUMIFS(FastClose!$H$3:$H$20000,FastClose!$K$3:$K$20000,$A16,FastClose!$G$3:$G$20000,V$3,FastClose!$D$3:$D$20000,$A$3)</f>
        <v>-6692.52</v>
      </c>
      <c r="W16" s="27">
        <f>SUMIFS(FastClose!$H$3:$H$20000,FastClose!$K$3:$K$20000,$A16,FastClose!$G$3:$G$20000,W$3,FastClose!$D$3:$D$20000,$A$3)</f>
        <v>-436.23000000000013</v>
      </c>
      <c r="X16" s="27">
        <f>SUMIFS(FastClose!$H$3:$H$20000,FastClose!$K$3:$K$20000,$A16,FastClose!$G$3:$G$20000,X$3,FastClose!$D$3:$D$20000,$A$3)</f>
        <v>192.05999999999995</v>
      </c>
      <c r="Y16" s="27">
        <f>SUMIFS(FastClose!$H$3:$H$20000,FastClose!$K$3:$K$20000,$A16,FastClose!$G$3:$G$20000,Y$3,FastClose!$D$3:$D$20000,$A$3)</f>
        <v>908.1500000000002</v>
      </c>
      <c r="Z16" s="28">
        <f>SUMIFS(FastClose!$H$3:$H$20000,FastClose!$K$3:$K$20000,$A16,FastClose!$G$3:$G$20000,Z$3,FastClose!$D$3:$D$20000,$A$3)</f>
        <v>-2171.87</v>
      </c>
      <c r="AB16" s="34" t="s">
        <v>130</v>
      </c>
      <c r="AC16" s="48">
        <f>SUMIFS(BISDATA!$L$3:$L$20000,BISDATA!$A$3:$A$20000,$AB16,BISDATA!$M$3:$M$20000,AC$4,BISDATA!$I$3:$I$20000,$AB$3)</f>
        <v>1058394.059999963</v>
      </c>
      <c r="AD16" s="27">
        <f>SUMIFS(BISDATA!$L$3:$L$20000,BISDATA!$A$3:$A$20000,$AB16,BISDATA!$M$3:$M$20000,AD$4,BISDATA!$I$3:$I$20000,$AB$3)</f>
        <v>1134265.0299999819</v>
      </c>
      <c r="AE16" s="27">
        <f>SUMIFS(BISDATA!$L$3:$L$20000,BISDATA!$A$3:$A$20000,$AB16,BISDATA!$M$3:$M$20000,AE$4,BISDATA!$I$3:$I$20000,$AB$3)</f>
        <v>438102.6799999986</v>
      </c>
      <c r="AF16" s="27">
        <f>SUMIFS(BISDATA!$L$3:$L$20000,BISDATA!$A$3:$A$20000,$AB16,BISDATA!$M$3:$M$20000,AF$4,BISDATA!$I$3:$I$20000,$AB$3)</f>
        <v>178256.64000000022</v>
      </c>
      <c r="AG16" s="27">
        <f>SUMIFS(BISDATA!$L$3:$L$20000,BISDATA!$A$3:$A$20000,$AB16,BISDATA!$M$3:$M$20000,AG$4,BISDATA!$I$3:$I$20000,$AB$3)</f>
        <v>105751.26000000031</v>
      </c>
      <c r="AH16" s="27">
        <f>SUMIFS(BISDATA!$L$3:$L$20000,BISDATA!$A$3:$A$20000,$AB16,BISDATA!$M$3:$M$20000,AH$4,BISDATA!$I$3:$I$20000,$AB$3)</f>
        <v>69278.190000000031</v>
      </c>
      <c r="AI16" s="27">
        <f>SUMIFS(BISDATA!$L$3:$L$20000,BISDATA!$A$3:$A$20000,$AB16,BISDATA!$M$3:$M$20000,AI$4,BISDATA!$I$3:$I$20000,$AB$3)</f>
        <v>72299.81000000007</v>
      </c>
      <c r="AJ16" s="27">
        <f>SUMIFS(BISDATA!$L$3:$L$20000,BISDATA!$A$3:$A$20000,$AB16,BISDATA!$M$3:$M$20000,AJ$4,BISDATA!$I$3:$I$20000,$AB$3)</f>
        <v>31867.760000000006</v>
      </c>
      <c r="AK16" s="27">
        <f>SUMIFS(BISDATA!$L$3:$L$20000,BISDATA!$A$3:$A$20000,$AB16,BISDATA!$M$3:$M$20000,AK$4,BISDATA!$I$3:$I$20000,$AB$3)</f>
        <v>30682.920000000009</v>
      </c>
      <c r="AL16" s="27">
        <f>SUMIFS(BISDATA!$L$3:$L$20000,BISDATA!$A$3:$A$20000,$AB16,BISDATA!$M$3:$M$20000,AL$4,BISDATA!$I$3:$I$20000,$AB$3)</f>
        <v>7130.3599999999979</v>
      </c>
      <c r="AM16" s="27">
        <f>SUMIFS(BISDATA!$L$3:$L$20000,BISDATA!$A$3:$A$20000,$AB16,BISDATA!$M$3:$M$20000,AM$4,BISDATA!$I$3:$I$20000,$AB$3)</f>
        <v>-6192.6500000000087</v>
      </c>
      <c r="AN16" s="27">
        <f>SUMIFS(BISDATA!$L$3:$L$20000,BISDATA!$A$3:$A$20000,$AB16,BISDATA!$M$3:$M$20000,AN$4,BISDATA!$I$3:$I$20000,$AB$3)</f>
        <v>-6131.2300000000005</v>
      </c>
      <c r="AO16" s="27">
        <f>SUMIFS(BISDATA!$L$3:$L$20000,BISDATA!$A$3:$A$20000,$AB16,BISDATA!$M$3:$M$20000,AO$4,BISDATA!$I$3:$I$20000,$AB$3)</f>
        <v>-11399.789999999994</v>
      </c>
      <c r="AP16" s="27">
        <f>SUMIFS(BISDATA!$L$3:$L$20000,BISDATA!$A$3:$A$20000,$AB16,BISDATA!$M$3:$M$20000,AP$4,BISDATA!$I$3:$I$20000,$AB$3)</f>
        <v>1191.4600000000007</v>
      </c>
      <c r="AQ16" s="27">
        <f>SUMIFS(BISDATA!$L$3:$L$20000,BISDATA!$A$3:$A$20000,$AB16,BISDATA!$M$3:$M$20000,AQ$4,BISDATA!$I$3:$I$20000,$AB$3)</f>
        <v>3987.05</v>
      </c>
      <c r="AR16" s="27">
        <f>SUMIFS(BISDATA!$L$3:$L$20000,BISDATA!$A$3:$A$20000,$AB16,BISDATA!$M$3:$M$20000,AR$4,BISDATA!$I$3:$I$20000,$AB$3)</f>
        <v>2277.19</v>
      </c>
      <c r="AS16" s="27">
        <f>SUMIFS(BISDATA!$L$3:$L$20000,BISDATA!$A$3:$A$20000,$AB16,BISDATA!$M$3:$M$20000,AS$4,BISDATA!$I$3:$I$20000,$AB$3)</f>
        <v>5897.4699999999984</v>
      </c>
      <c r="AT16" s="27">
        <f>SUMIFS(BISDATA!$L$3:$L$20000,BISDATA!$A$3:$A$20000,$AB16,BISDATA!$M$3:$M$20000,AT$4,BISDATA!$I$3:$I$20000,$AB$3)</f>
        <v>432.16000000000031</v>
      </c>
      <c r="AU16" s="27">
        <f>SUMIFS(BISDATA!$L$3:$L$20000,BISDATA!$A$3:$A$20000,$AB16,BISDATA!$M$3:$M$20000,AU$4,BISDATA!$I$3:$I$20000,$AB$3)</f>
        <v>333.35999999999979</v>
      </c>
      <c r="AV16" s="27">
        <f>SUMIFS(BISDATA!$L$3:$L$20000,BISDATA!$A$3:$A$20000,$AB16,BISDATA!$M$3:$M$20000,AV$4,BISDATA!$I$3:$I$20000,$AB$3)</f>
        <v>-678.13999999999987</v>
      </c>
      <c r="AW16" s="27">
        <f>SUMIFS(BISDATA!$L$3:$L$20000,BISDATA!$A$3:$A$20000,$AB16,BISDATA!$M$3:$M$20000,AW$4,BISDATA!$I$3:$I$20000,$AB$3)</f>
        <v>-6692.5200000000023</v>
      </c>
      <c r="AX16" s="27">
        <f>SUMIFS(BISDATA!$L$3:$L$20000,BISDATA!$A$3:$A$20000,$AB16,BISDATA!$M$3:$M$20000,AX$4,BISDATA!$I$3:$I$20000,$AB$3)</f>
        <v>-436.23000000000008</v>
      </c>
      <c r="AY16" s="27">
        <f>SUMIFS(BISDATA!$L$3:$L$20000,BISDATA!$A$3:$A$20000,$AB16,BISDATA!$M$3:$M$20000,AY$4,BISDATA!$I$3:$I$20000,$AB$3)</f>
        <v>192.05999999999997</v>
      </c>
      <c r="AZ16" s="27">
        <f>SUMIFS(BISDATA!$L$3:$L$20000,BISDATA!$A$3:$A$20000,$AB16,BISDATA!$M$3:$M$20000,AZ$4,BISDATA!$I$3:$I$20000,$AB$3)</f>
        <v>908.15000000000009</v>
      </c>
      <c r="BA16" s="28">
        <f>SUMIFS(BISDATA!$L$3:$L$20000,BISDATA!$A$3:$A$20000,$AB16,BISDATA!$M$3:$M$20000,BA$4,BISDATA!$I$3:$I$20000,$AB$3)</f>
        <v>-2171.8699999999994</v>
      </c>
      <c r="BB16" s="58"/>
      <c r="BC16" s="34" t="s">
        <v>130</v>
      </c>
      <c r="BD16" s="48">
        <f t="shared" si="3"/>
        <v>-2.0256265997886658E-8</v>
      </c>
      <c r="BE16" s="27">
        <f t="shared" si="1"/>
        <v>-1.0011717677116394E-8</v>
      </c>
      <c r="BF16" s="27">
        <f t="shared" si="1"/>
        <v>295.95000000018626</v>
      </c>
      <c r="BG16" s="27">
        <f t="shared" si="1"/>
        <v>1.6699999999837019</v>
      </c>
      <c r="BH16" s="27">
        <f t="shared" si="1"/>
        <v>386.97000000019034</v>
      </c>
      <c r="BI16" s="27">
        <f t="shared" si="1"/>
        <v>0</v>
      </c>
      <c r="BJ16" s="27">
        <f t="shared" si="1"/>
        <v>0</v>
      </c>
      <c r="BK16" s="27">
        <f t="shared" si="1"/>
        <v>0</v>
      </c>
      <c r="BL16" s="27">
        <f t="shared" si="1"/>
        <v>0</v>
      </c>
      <c r="BM16" s="27">
        <f t="shared" si="1"/>
        <v>108.66999999999734</v>
      </c>
      <c r="BN16" s="27">
        <f t="shared" si="1"/>
        <v>0</v>
      </c>
      <c r="BO16" s="27">
        <f t="shared" si="1"/>
        <v>0</v>
      </c>
      <c r="BP16" s="27">
        <f t="shared" si="1"/>
        <v>0</v>
      </c>
      <c r="BQ16" s="27">
        <f t="shared" si="1"/>
        <v>0</v>
      </c>
      <c r="BR16" s="27">
        <f t="shared" si="1"/>
        <v>0</v>
      </c>
      <c r="BS16" s="27">
        <f t="shared" si="1"/>
        <v>0</v>
      </c>
      <c r="BT16" s="27">
        <f t="shared" si="1"/>
        <v>0</v>
      </c>
      <c r="BU16" s="27">
        <f t="shared" si="2"/>
        <v>-9.0949470177292824E-13</v>
      </c>
      <c r="BV16" s="27">
        <f t="shared" si="2"/>
        <v>0</v>
      </c>
      <c r="BW16" s="27">
        <f t="shared" si="2"/>
        <v>0</v>
      </c>
      <c r="BX16" s="27">
        <f t="shared" si="2"/>
        <v>0</v>
      </c>
      <c r="BY16" s="27">
        <f t="shared" si="2"/>
        <v>0</v>
      </c>
      <c r="BZ16" s="27">
        <f t="shared" si="2"/>
        <v>0</v>
      </c>
      <c r="CA16" s="27">
        <f t="shared" si="2"/>
        <v>0</v>
      </c>
      <c r="CB16" s="28">
        <f t="shared" si="2"/>
        <v>0</v>
      </c>
    </row>
    <row r="17" spans="1:80" x14ac:dyDescent="0.25">
      <c r="A17" s="35" t="s">
        <v>135</v>
      </c>
      <c r="B17" s="46">
        <f>SUMIFS(FastClose!$H$3:$H$20000,FastClose!$K$3:$K$20000,$A17,FastClose!$G$3:$G$20000,B$3,FastClose!$D$3:$D$20000,$A$3)</f>
        <v>0</v>
      </c>
      <c r="C17" s="29">
        <f>SUMIFS(FastClose!$H$3:$H$20000,FastClose!$K$3:$K$20000,$A17,FastClose!$G$3:$G$20000,C$3,FastClose!$D$3:$D$20000,$A$3)</f>
        <v>0</v>
      </c>
      <c r="D17" s="29">
        <f>SUMIFS(FastClose!$H$3:$H$20000,FastClose!$K$3:$K$20000,$A17,FastClose!$G$3:$G$20000,D$3,FastClose!$D$3:$D$20000,$A$3)</f>
        <v>0</v>
      </c>
      <c r="E17" s="29">
        <f>SUMIFS(FastClose!$H$3:$H$20000,FastClose!$K$3:$K$20000,$A17,FastClose!$G$3:$G$20000,E$3,FastClose!$D$3:$D$20000,$A$3)</f>
        <v>62.17</v>
      </c>
      <c r="F17" s="29">
        <f>SUMIFS(FastClose!$H$3:$H$20000,FastClose!$K$3:$K$20000,$A17,FastClose!$G$3:$G$20000,F$3,FastClose!$D$3:$D$20000,$A$3)</f>
        <v>0</v>
      </c>
      <c r="G17" s="29">
        <f>SUMIFS(FastClose!$H$3:$H$20000,FastClose!$K$3:$K$20000,$A17,FastClose!$G$3:$G$20000,G$3,FastClose!$D$3:$D$20000,$A$3)</f>
        <v>0</v>
      </c>
      <c r="H17" s="29">
        <f>SUMIFS(FastClose!$H$3:$H$20000,FastClose!$K$3:$K$20000,$A17,FastClose!$G$3:$G$20000,H$3,FastClose!$D$3:$D$20000,$A$3)</f>
        <v>0</v>
      </c>
      <c r="I17" s="29">
        <f>SUMIFS(FastClose!$H$3:$H$20000,FastClose!$K$3:$K$20000,$A17,FastClose!$G$3:$G$20000,I$3,FastClose!$D$3:$D$20000,$A$3)</f>
        <v>0</v>
      </c>
      <c r="J17" s="29">
        <f>SUMIFS(FastClose!$H$3:$H$20000,FastClose!$K$3:$K$20000,$A17,FastClose!$G$3:$G$20000,J$3,FastClose!$D$3:$D$20000,$A$3)</f>
        <v>0</v>
      </c>
      <c r="K17" s="29">
        <f>SUMIFS(FastClose!$H$3:$H$20000,FastClose!$K$3:$K$20000,$A17,FastClose!$G$3:$G$20000,K$3,FastClose!$D$3:$D$20000,$A$3)</f>
        <v>0</v>
      </c>
      <c r="L17" s="29">
        <f>SUMIFS(FastClose!$H$3:$H$20000,FastClose!$K$3:$K$20000,$A17,FastClose!$G$3:$G$20000,L$3,FastClose!$D$3:$D$20000,$A$3)</f>
        <v>0</v>
      </c>
      <c r="M17" s="29">
        <f>SUMIFS(FastClose!$H$3:$H$20000,FastClose!$K$3:$K$20000,$A17,FastClose!$G$3:$G$20000,M$3,FastClose!$D$3:$D$20000,$A$3)</f>
        <v>0</v>
      </c>
      <c r="N17" s="29">
        <f>SUMIFS(FastClose!$H$3:$H$20000,FastClose!$K$3:$K$20000,$A17,FastClose!$G$3:$G$20000,N$3,FastClose!$D$3:$D$20000,$A$3)</f>
        <v>0</v>
      </c>
      <c r="O17" s="29">
        <f>SUMIFS(FastClose!$H$3:$H$20000,FastClose!$K$3:$K$20000,$A17,FastClose!$G$3:$G$20000,O$3,FastClose!$D$3:$D$20000,$A$3)</f>
        <v>-409.24000000000007</v>
      </c>
      <c r="P17" s="29">
        <f>SUMIFS(FastClose!$H$3:$H$20000,FastClose!$K$3:$K$20000,$A17,FastClose!$G$3:$G$20000,P$3,FastClose!$D$3:$D$20000,$A$3)</f>
        <v>4273.26</v>
      </c>
      <c r="Q17" s="29">
        <f>SUMIFS(FastClose!$H$3:$H$20000,FastClose!$K$3:$K$20000,$A17,FastClose!$G$3:$G$20000,Q$3,FastClose!$D$3:$D$20000,$A$3)</f>
        <v>1201.4399999999998</v>
      </c>
      <c r="R17" s="29">
        <f>SUMIFS(FastClose!$H$3:$H$20000,FastClose!$K$3:$K$20000,$A17,FastClose!$G$3:$G$20000,R$3,FastClose!$D$3:$D$20000,$A$3)</f>
        <v>2580.71</v>
      </c>
      <c r="S17" s="29">
        <f>SUMIFS(FastClose!$H$3:$H$20000,FastClose!$K$3:$K$20000,$A17,FastClose!$G$3:$G$20000,S$3,FastClose!$D$3:$D$20000,$A$3)</f>
        <v>1731.1200000000001</v>
      </c>
      <c r="T17" s="29">
        <f>SUMIFS(FastClose!$H$3:$H$20000,FastClose!$K$3:$K$20000,$A17,FastClose!$G$3:$G$20000,T$3,FastClose!$D$3:$D$20000,$A$3)</f>
        <v>-1125.0099999999998</v>
      </c>
      <c r="U17" s="29">
        <f>SUMIFS(FastClose!$H$3:$H$20000,FastClose!$K$3:$K$20000,$A17,FastClose!$G$3:$G$20000,U$3,FastClose!$D$3:$D$20000,$A$3)</f>
        <v>-326.5</v>
      </c>
      <c r="V17" s="29">
        <f>SUMIFS(FastClose!$H$3:$H$20000,FastClose!$K$3:$K$20000,$A17,FastClose!$G$3:$G$20000,V$3,FastClose!$D$3:$D$20000,$A$3)</f>
        <v>423.1</v>
      </c>
      <c r="W17" s="29">
        <f>SUMIFS(FastClose!$H$3:$H$20000,FastClose!$K$3:$K$20000,$A17,FastClose!$G$3:$G$20000,W$3,FastClose!$D$3:$D$20000,$A$3)</f>
        <v>1.78</v>
      </c>
      <c r="X17" s="29">
        <f>SUMIFS(FastClose!$H$3:$H$20000,FastClose!$K$3:$K$20000,$A17,FastClose!$G$3:$G$20000,X$3,FastClose!$D$3:$D$20000,$A$3)</f>
        <v>1249.43</v>
      </c>
      <c r="Y17" s="29">
        <f>SUMIFS(FastClose!$H$3:$H$20000,FastClose!$K$3:$K$20000,$A17,FastClose!$G$3:$G$20000,Y$3,FastClose!$D$3:$D$20000,$A$3)</f>
        <v>252.72</v>
      </c>
      <c r="Z17" s="30">
        <f>SUMIFS(FastClose!$H$3:$H$20000,FastClose!$K$3:$K$20000,$A17,FastClose!$G$3:$G$20000,Z$3,FastClose!$D$3:$D$20000,$A$3)</f>
        <v>-1404.24</v>
      </c>
      <c r="AB17" s="35" t="s">
        <v>135</v>
      </c>
      <c r="AC17" s="46">
        <f>SUMIFS(BISDATA!$L$3:$L$20000,BISDATA!$A$3:$A$20000,$AB17,BISDATA!$M$3:$M$20000,AC$4,BISDATA!$I$3:$I$20000,$AB$3)</f>
        <v>0</v>
      </c>
      <c r="AD17" s="29">
        <f>SUMIFS(BISDATA!$L$3:$L$20000,BISDATA!$A$3:$A$20000,$AB17,BISDATA!$M$3:$M$20000,AD$4,BISDATA!$I$3:$I$20000,$AB$3)</f>
        <v>0</v>
      </c>
      <c r="AE17" s="29">
        <f>SUMIFS(BISDATA!$L$3:$L$20000,BISDATA!$A$3:$A$20000,$AB17,BISDATA!$M$3:$M$20000,AE$4,BISDATA!$I$3:$I$20000,$AB$3)</f>
        <v>0</v>
      </c>
      <c r="AF17" s="29">
        <f>SUMIFS(BISDATA!$L$3:$L$20000,BISDATA!$A$3:$A$20000,$AB17,BISDATA!$M$3:$M$20000,AF$4,BISDATA!$I$3:$I$20000,$AB$3)</f>
        <v>62.17</v>
      </c>
      <c r="AG17" s="29">
        <f>SUMIFS(BISDATA!$L$3:$L$20000,BISDATA!$A$3:$A$20000,$AB17,BISDATA!$M$3:$M$20000,AG$4,BISDATA!$I$3:$I$20000,$AB$3)</f>
        <v>0</v>
      </c>
      <c r="AH17" s="29">
        <f>SUMIFS(BISDATA!$L$3:$L$20000,BISDATA!$A$3:$A$20000,$AB17,BISDATA!$M$3:$M$20000,AH$4,BISDATA!$I$3:$I$20000,$AB$3)</f>
        <v>0</v>
      </c>
      <c r="AI17" s="29">
        <f>SUMIFS(BISDATA!$L$3:$L$20000,BISDATA!$A$3:$A$20000,$AB17,BISDATA!$M$3:$M$20000,AI$4,BISDATA!$I$3:$I$20000,$AB$3)</f>
        <v>0</v>
      </c>
      <c r="AJ17" s="29">
        <f>SUMIFS(BISDATA!$L$3:$L$20000,BISDATA!$A$3:$A$20000,$AB17,BISDATA!$M$3:$M$20000,AJ$4,BISDATA!$I$3:$I$20000,$AB$3)</f>
        <v>0</v>
      </c>
      <c r="AK17" s="29">
        <f>SUMIFS(BISDATA!$L$3:$L$20000,BISDATA!$A$3:$A$20000,$AB17,BISDATA!$M$3:$M$20000,AK$4,BISDATA!$I$3:$I$20000,$AB$3)</f>
        <v>0</v>
      </c>
      <c r="AL17" s="29">
        <f>SUMIFS(BISDATA!$L$3:$L$20000,BISDATA!$A$3:$A$20000,$AB17,BISDATA!$M$3:$M$20000,AL$4,BISDATA!$I$3:$I$20000,$AB$3)</f>
        <v>0</v>
      </c>
      <c r="AM17" s="29">
        <f>SUMIFS(BISDATA!$L$3:$L$20000,BISDATA!$A$3:$A$20000,$AB17,BISDATA!$M$3:$M$20000,AM$4,BISDATA!$I$3:$I$20000,$AB$3)</f>
        <v>0</v>
      </c>
      <c r="AN17" s="29">
        <f>SUMIFS(BISDATA!$L$3:$L$20000,BISDATA!$A$3:$A$20000,$AB17,BISDATA!$M$3:$M$20000,AN$4,BISDATA!$I$3:$I$20000,$AB$3)</f>
        <v>0</v>
      </c>
      <c r="AO17" s="29">
        <f>SUMIFS(BISDATA!$L$3:$L$20000,BISDATA!$A$3:$A$20000,$AB17,BISDATA!$M$3:$M$20000,AO$4,BISDATA!$I$3:$I$20000,$AB$3)</f>
        <v>0</v>
      </c>
      <c r="AP17" s="29">
        <f>SUMIFS(BISDATA!$L$3:$L$20000,BISDATA!$A$3:$A$20000,$AB17,BISDATA!$M$3:$M$20000,AP$4,BISDATA!$I$3:$I$20000,$AB$3)</f>
        <v>-409.23999999999972</v>
      </c>
      <c r="AQ17" s="29">
        <f>SUMIFS(BISDATA!$L$3:$L$20000,BISDATA!$A$3:$A$20000,$AB17,BISDATA!$M$3:$M$20000,AQ$4,BISDATA!$I$3:$I$20000,$AB$3)</f>
        <v>4273.26</v>
      </c>
      <c r="AR17" s="29">
        <f>SUMIFS(BISDATA!$L$3:$L$20000,BISDATA!$A$3:$A$20000,$AB17,BISDATA!$M$3:$M$20000,AR$4,BISDATA!$I$3:$I$20000,$AB$3)</f>
        <v>1201.4399999999998</v>
      </c>
      <c r="AS17" s="29">
        <f>SUMIFS(BISDATA!$L$3:$L$20000,BISDATA!$A$3:$A$20000,$AB17,BISDATA!$M$3:$M$20000,AS$4,BISDATA!$I$3:$I$20000,$AB$3)</f>
        <v>2580.7100000000009</v>
      </c>
      <c r="AT17" s="29">
        <f>SUMIFS(BISDATA!$L$3:$L$20000,BISDATA!$A$3:$A$20000,$AB17,BISDATA!$M$3:$M$20000,AT$4,BISDATA!$I$3:$I$20000,$AB$3)</f>
        <v>1731.1199999999994</v>
      </c>
      <c r="AU17" s="29">
        <f>SUMIFS(BISDATA!$L$3:$L$20000,BISDATA!$A$3:$A$20000,$AB17,BISDATA!$M$3:$M$20000,AU$4,BISDATA!$I$3:$I$20000,$AB$3)</f>
        <v>-1125.0100000000002</v>
      </c>
      <c r="AV17" s="29">
        <f>SUMIFS(BISDATA!$L$3:$L$20000,BISDATA!$A$3:$A$20000,$AB17,BISDATA!$M$3:$M$20000,AV$4,BISDATA!$I$3:$I$20000,$AB$3)</f>
        <v>-326.50000000000006</v>
      </c>
      <c r="AW17" s="29">
        <f>SUMIFS(BISDATA!$L$3:$L$20000,BISDATA!$A$3:$A$20000,$AB17,BISDATA!$M$3:$M$20000,AW$4,BISDATA!$I$3:$I$20000,$AB$3)</f>
        <v>423.09999999999997</v>
      </c>
      <c r="AX17" s="29">
        <f>SUMIFS(BISDATA!$L$3:$L$20000,BISDATA!$A$3:$A$20000,$AB17,BISDATA!$M$3:$M$20000,AX$4,BISDATA!$I$3:$I$20000,$AB$3)</f>
        <v>1.78</v>
      </c>
      <c r="AY17" s="29">
        <f>SUMIFS(BISDATA!$L$3:$L$20000,BISDATA!$A$3:$A$20000,$AB17,BISDATA!$M$3:$M$20000,AY$4,BISDATA!$I$3:$I$20000,$AB$3)</f>
        <v>1249.4299999999998</v>
      </c>
      <c r="AZ17" s="29">
        <f>SUMIFS(BISDATA!$L$3:$L$20000,BISDATA!$A$3:$A$20000,$AB17,BISDATA!$M$3:$M$20000,AZ$4,BISDATA!$I$3:$I$20000,$AB$3)</f>
        <v>252.71999999999997</v>
      </c>
      <c r="BA17" s="30">
        <f>SUMIFS(BISDATA!$L$3:$L$20000,BISDATA!$A$3:$A$20000,$AB17,BISDATA!$M$3:$M$20000,BA$4,BISDATA!$I$3:$I$20000,$AB$3)</f>
        <v>-1404.2399999999993</v>
      </c>
      <c r="BB17" s="58"/>
      <c r="BC17" s="35" t="s">
        <v>135</v>
      </c>
      <c r="BD17" s="46">
        <f t="shared" si="3"/>
        <v>0</v>
      </c>
      <c r="BE17" s="29">
        <f t="shared" si="1"/>
        <v>0</v>
      </c>
      <c r="BF17" s="29">
        <f t="shared" si="1"/>
        <v>0</v>
      </c>
      <c r="BG17" s="29">
        <f t="shared" si="1"/>
        <v>0</v>
      </c>
      <c r="BH17" s="29">
        <f t="shared" si="1"/>
        <v>0</v>
      </c>
      <c r="BI17" s="29">
        <f t="shared" si="1"/>
        <v>0</v>
      </c>
      <c r="BJ17" s="29">
        <f t="shared" si="1"/>
        <v>0</v>
      </c>
      <c r="BK17" s="29">
        <f t="shared" si="1"/>
        <v>0</v>
      </c>
      <c r="BL17" s="29">
        <f t="shared" si="1"/>
        <v>0</v>
      </c>
      <c r="BM17" s="29">
        <f t="shared" si="1"/>
        <v>0</v>
      </c>
      <c r="BN17" s="29">
        <f t="shared" si="1"/>
        <v>0</v>
      </c>
      <c r="BO17" s="29">
        <f t="shared" si="1"/>
        <v>0</v>
      </c>
      <c r="BP17" s="29">
        <f t="shared" si="1"/>
        <v>0</v>
      </c>
      <c r="BQ17" s="29">
        <f t="shared" si="1"/>
        <v>0</v>
      </c>
      <c r="BR17" s="29">
        <f t="shared" si="1"/>
        <v>0</v>
      </c>
      <c r="BS17" s="29">
        <f t="shared" si="1"/>
        <v>0</v>
      </c>
      <c r="BT17" s="29">
        <f t="shared" si="1"/>
        <v>0</v>
      </c>
      <c r="BU17" s="29">
        <f t="shared" si="2"/>
        <v>0</v>
      </c>
      <c r="BV17" s="29">
        <f t="shared" si="2"/>
        <v>0</v>
      </c>
      <c r="BW17" s="29">
        <f t="shared" si="2"/>
        <v>0</v>
      </c>
      <c r="BX17" s="29">
        <f t="shared" si="2"/>
        <v>0</v>
      </c>
      <c r="BY17" s="29">
        <f t="shared" si="2"/>
        <v>0</v>
      </c>
      <c r="BZ17" s="29">
        <f t="shared" si="2"/>
        <v>0</v>
      </c>
      <c r="CA17" s="29">
        <f t="shared" si="2"/>
        <v>0</v>
      </c>
      <c r="CB17" s="30">
        <f t="shared" si="2"/>
        <v>0</v>
      </c>
    </row>
    <row r="18" spans="1:80" x14ac:dyDescent="0.25">
      <c r="A18" s="35" t="s">
        <v>163</v>
      </c>
      <c r="B18" s="46">
        <f>SUMIFS(FastClose!$H$3:$H$20000,FastClose!$K$3:$K$20000,$A18,FastClose!$G$3:$G$20000,B$3,FastClose!$D$3:$D$20000,$A$3)</f>
        <v>0</v>
      </c>
      <c r="C18" s="29">
        <f>SUMIFS(FastClose!$H$3:$H$20000,FastClose!$K$3:$K$20000,$A18,FastClose!$G$3:$G$20000,C$3,FastClose!$D$3:$D$20000,$A$3)</f>
        <v>0</v>
      </c>
      <c r="D18" s="29">
        <f>SUMIFS(FastClose!$H$3:$H$20000,FastClose!$K$3:$K$20000,$A18,FastClose!$G$3:$G$20000,D$3,FastClose!$D$3:$D$20000,$A$3)</f>
        <v>0</v>
      </c>
      <c r="E18" s="29">
        <f>SUMIFS(FastClose!$H$3:$H$20000,FastClose!$K$3:$K$20000,$A18,FastClose!$G$3:$G$20000,E$3,FastClose!$D$3:$D$20000,$A$3)</f>
        <v>0</v>
      </c>
      <c r="F18" s="29">
        <f>SUMIFS(FastClose!$H$3:$H$20000,FastClose!$K$3:$K$20000,$A18,FastClose!$G$3:$G$20000,F$3,FastClose!$D$3:$D$20000,$A$3)</f>
        <v>0</v>
      </c>
      <c r="G18" s="29">
        <f>SUMIFS(FastClose!$H$3:$H$20000,FastClose!$K$3:$K$20000,$A18,FastClose!$G$3:$G$20000,G$3,FastClose!$D$3:$D$20000,$A$3)</f>
        <v>0</v>
      </c>
      <c r="H18" s="29">
        <f>SUMIFS(FastClose!$H$3:$H$20000,FastClose!$K$3:$K$20000,$A18,FastClose!$G$3:$G$20000,H$3,FastClose!$D$3:$D$20000,$A$3)</f>
        <v>0</v>
      </c>
      <c r="I18" s="29">
        <f>SUMIFS(FastClose!$H$3:$H$20000,FastClose!$K$3:$K$20000,$A18,FastClose!$G$3:$G$20000,I$3,FastClose!$D$3:$D$20000,$A$3)</f>
        <v>0</v>
      </c>
      <c r="J18" s="29">
        <f>SUMIFS(FastClose!$H$3:$H$20000,FastClose!$K$3:$K$20000,$A18,FastClose!$G$3:$G$20000,J$3,FastClose!$D$3:$D$20000,$A$3)</f>
        <v>0</v>
      </c>
      <c r="K18" s="29">
        <f>SUMIFS(FastClose!$H$3:$H$20000,FastClose!$K$3:$K$20000,$A18,FastClose!$G$3:$G$20000,K$3,FastClose!$D$3:$D$20000,$A$3)</f>
        <v>0</v>
      </c>
      <c r="L18" s="29">
        <f>SUMIFS(FastClose!$H$3:$H$20000,FastClose!$K$3:$K$20000,$A18,FastClose!$G$3:$G$20000,L$3,FastClose!$D$3:$D$20000,$A$3)</f>
        <v>0</v>
      </c>
      <c r="M18" s="29">
        <f>SUMIFS(FastClose!$H$3:$H$20000,FastClose!$K$3:$K$20000,$A18,FastClose!$G$3:$G$20000,M$3,FastClose!$D$3:$D$20000,$A$3)</f>
        <v>0</v>
      </c>
      <c r="N18" s="29">
        <f>SUMIFS(FastClose!$H$3:$H$20000,FastClose!$K$3:$K$20000,$A18,FastClose!$G$3:$G$20000,N$3,FastClose!$D$3:$D$20000,$A$3)</f>
        <v>0</v>
      </c>
      <c r="O18" s="29">
        <f>SUMIFS(FastClose!$H$3:$H$20000,FastClose!$K$3:$K$20000,$A18,FastClose!$G$3:$G$20000,O$3,FastClose!$D$3:$D$20000,$A$3)</f>
        <v>0</v>
      </c>
      <c r="P18" s="29">
        <f>SUMIFS(FastClose!$H$3:$H$20000,FastClose!$K$3:$K$20000,$A18,FastClose!$G$3:$G$20000,P$3,FastClose!$D$3:$D$20000,$A$3)</f>
        <v>0</v>
      </c>
      <c r="Q18" s="29">
        <f>SUMIFS(FastClose!$H$3:$H$20000,FastClose!$K$3:$K$20000,$A18,FastClose!$G$3:$G$20000,Q$3,FastClose!$D$3:$D$20000,$A$3)</f>
        <v>0</v>
      </c>
      <c r="R18" s="29">
        <f>SUMIFS(FastClose!$H$3:$H$20000,FastClose!$K$3:$K$20000,$A18,FastClose!$G$3:$G$20000,R$3,FastClose!$D$3:$D$20000,$A$3)</f>
        <v>0</v>
      </c>
      <c r="S18" s="29">
        <f>SUMIFS(FastClose!$H$3:$H$20000,FastClose!$K$3:$K$20000,$A18,FastClose!$G$3:$G$20000,S$3,FastClose!$D$3:$D$20000,$A$3)</f>
        <v>0</v>
      </c>
      <c r="T18" s="29">
        <f>SUMIFS(FastClose!$H$3:$H$20000,FastClose!$K$3:$K$20000,$A18,FastClose!$G$3:$G$20000,T$3,FastClose!$D$3:$D$20000,$A$3)</f>
        <v>0</v>
      </c>
      <c r="U18" s="29">
        <f>SUMIFS(FastClose!$H$3:$H$20000,FastClose!$K$3:$K$20000,$A18,FastClose!$G$3:$G$20000,U$3,FastClose!$D$3:$D$20000,$A$3)</f>
        <v>0</v>
      </c>
      <c r="V18" s="29">
        <f>SUMIFS(FastClose!$H$3:$H$20000,FastClose!$K$3:$K$20000,$A18,FastClose!$G$3:$G$20000,V$3,FastClose!$D$3:$D$20000,$A$3)</f>
        <v>0</v>
      </c>
      <c r="W18" s="29">
        <f>SUMIFS(FastClose!$H$3:$H$20000,FastClose!$K$3:$K$20000,$A18,FastClose!$G$3:$G$20000,W$3,FastClose!$D$3:$D$20000,$A$3)</f>
        <v>0</v>
      </c>
      <c r="X18" s="29">
        <f>SUMIFS(FastClose!$H$3:$H$20000,FastClose!$K$3:$K$20000,$A18,FastClose!$G$3:$G$20000,X$3,FastClose!$D$3:$D$20000,$A$3)</f>
        <v>0</v>
      </c>
      <c r="Y18" s="29">
        <f>SUMIFS(FastClose!$H$3:$H$20000,FastClose!$K$3:$K$20000,$A18,FastClose!$G$3:$G$20000,Y$3,FastClose!$D$3:$D$20000,$A$3)</f>
        <v>0</v>
      </c>
      <c r="Z18" s="30">
        <f>SUMIFS(FastClose!$H$3:$H$20000,FastClose!$K$3:$K$20000,$A18,FastClose!$G$3:$G$20000,Z$3,FastClose!$D$3:$D$20000,$A$3)</f>
        <v>-123.41999999999999</v>
      </c>
      <c r="AB18" s="35" t="s">
        <v>163</v>
      </c>
      <c r="AC18" s="46">
        <f>SUMIFS(BISDATA!$L$3:$L$20000,BISDATA!$A$3:$A$20000,$AB18,BISDATA!$M$3:$M$20000,AC$4,BISDATA!$I$3:$I$20000,$AB$3)</f>
        <v>0</v>
      </c>
      <c r="AD18" s="29">
        <f>SUMIFS(BISDATA!$L$3:$L$20000,BISDATA!$A$3:$A$20000,$AB18,BISDATA!$M$3:$M$20000,AD$4,BISDATA!$I$3:$I$20000,$AB$3)</f>
        <v>0</v>
      </c>
      <c r="AE18" s="29">
        <f>SUMIFS(BISDATA!$L$3:$L$20000,BISDATA!$A$3:$A$20000,$AB18,BISDATA!$M$3:$M$20000,AE$4,BISDATA!$I$3:$I$20000,$AB$3)</f>
        <v>0</v>
      </c>
      <c r="AF18" s="29">
        <f>SUMIFS(BISDATA!$L$3:$L$20000,BISDATA!$A$3:$A$20000,$AB18,BISDATA!$M$3:$M$20000,AF$4,BISDATA!$I$3:$I$20000,$AB$3)</f>
        <v>0</v>
      </c>
      <c r="AG18" s="29">
        <f>SUMIFS(BISDATA!$L$3:$L$20000,BISDATA!$A$3:$A$20000,$AB18,BISDATA!$M$3:$M$20000,AG$4,BISDATA!$I$3:$I$20000,$AB$3)</f>
        <v>0</v>
      </c>
      <c r="AH18" s="29">
        <f>SUMIFS(BISDATA!$L$3:$L$20000,BISDATA!$A$3:$A$20000,$AB18,BISDATA!$M$3:$M$20000,AH$4,BISDATA!$I$3:$I$20000,$AB$3)</f>
        <v>0</v>
      </c>
      <c r="AI18" s="29">
        <f>SUMIFS(BISDATA!$L$3:$L$20000,BISDATA!$A$3:$A$20000,$AB18,BISDATA!$M$3:$M$20000,AI$4,BISDATA!$I$3:$I$20000,$AB$3)</f>
        <v>0</v>
      </c>
      <c r="AJ18" s="29">
        <f>SUMIFS(BISDATA!$L$3:$L$20000,BISDATA!$A$3:$A$20000,$AB18,BISDATA!$M$3:$M$20000,AJ$4,BISDATA!$I$3:$I$20000,$AB$3)</f>
        <v>0</v>
      </c>
      <c r="AK18" s="29">
        <f>SUMIFS(BISDATA!$L$3:$L$20000,BISDATA!$A$3:$A$20000,$AB18,BISDATA!$M$3:$M$20000,AK$4,BISDATA!$I$3:$I$20000,$AB$3)</f>
        <v>0</v>
      </c>
      <c r="AL18" s="29">
        <f>SUMIFS(BISDATA!$L$3:$L$20000,BISDATA!$A$3:$A$20000,$AB18,BISDATA!$M$3:$M$20000,AL$4,BISDATA!$I$3:$I$20000,$AB$3)</f>
        <v>0</v>
      </c>
      <c r="AM18" s="29">
        <f>SUMIFS(BISDATA!$L$3:$L$20000,BISDATA!$A$3:$A$20000,$AB18,BISDATA!$M$3:$M$20000,AM$4,BISDATA!$I$3:$I$20000,$AB$3)</f>
        <v>0</v>
      </c>
      <c r="AN18" s="29">
        <f>SUMIFS(BISDATA!$L$3:$L$20000,BISDATA!$A$3:$A$20000,$AB18,BISDATA!$M$3:$M$20000,AN$4,BISDATA!$I$3:$I$20000,$AB$3)</f>
        <v>0</v>
      </c>
      <c r="AO18" s="29">
        <f>SUMIFS(BISDATA!$L$3:$L$20000,BISDATA!$A$3:$A$20000,$AB18,BISDATA!$M$3:$M$20000,AO$4,BISDATA!$I$3:$I$20000,$AB$3)</f>
        <v>0</v>
      </c>
      <c r="AP18" s="29">
        <f>SUMIFS(BISDATA!$L$3:$L$20000,BISDATA!$A$3:$A$20000,$AB18,BISDATA!$M$3:$M$20000,AP$4,BISDATA!$I$3:$I$20000,$AB$3)</f>
        <v>0</v>
      </c>
      <c r="AQ18" s="29">
        <f>SUMIFS(BISDATA!$L$3:$L$20000,BISDATA!$A$3:$A$20000,$AB18,BISDATA!$M$3:$M$20000,AQ$4,BISDATA!$I$3:$I$20000,$AB$3)</f>
        <v>0</v>
      </c>
      <c r="AR18" s="29">
        <f>SUMIFS(BISDATA!$L$3:$L$20000,BISDATA!$A$3:$A$20000,$AB18,BISDATA!$M$3:$M$20000,AR$4,BISDATA!$I$3:$I$20000,$AB$3)</f>
        <v>0</v>
      </c>
      <c r="AS18" s="29">
        <f>SUMIFS(BISDATA!$L$3:$L$20000,BISDATA!$A$3:$A$20000,$AB18,BISDATA!$M$3:$M$20000,AS$4,BISDATA!$I$3:$I$20000,$AB$3)</f>
        <v>0</v>
      </c>
      <c r="AT18" s="29">
        <f>SUMIFS(BISDATA!$L$3:$L$20000,BISDATA!$A$3:$A$20000,$AB18,BISDATA!$M$3:$M$20000,AT$4,BISDATA!$I$3:$I$20000,$AB$3)</f>
        <v>0</v>
      </c>
      <c r="AU18" s="29">
        <f>SUMIFS(BISDATA!$L$3:$L$20000,BISDATA!$A$3:$A$20000,$AB18,BISDATA!$M$3:$M$20000,AU$4,BISDATA!$I$3:$I$20000,$AB$3)</f>
        <v>0</v>
      </c>
      <c r="AV18" s="29">
        <f>SUMIFS(BISDATA!$L$3:$L$20000,BISDATA!$A$3:$A$20000,$AB18,BISDATA!$M$3:$M$20000,AV$4,BISDATA!$I$3:$I$20000,$AB$3)</f>
        <v>0</v>
      </c>
      <c r="AW18" s="29">
        <f>SUMIFS(BISDATA!$L$3:$L$20000,BISDATA!$A$3:$A$20000,$AB18,BISDATA!$M$3:$M$20000,AW$4,BISDATA!$I$3:$I$20000,$AB$3)</f>
        <v>0</v>
      </c>
      <c r="AX18" s="29">
        <f>SUMIFS(BISDATA!$L$3:$L$20000,BISDATA!$A$3:$A$20000,$AB18,BISDATA!$M$3:$M$20000,AX$4,BISDATA!$I$3:$I$20000,$AB$3)</f>
        <v>0</v>
      </c>
      <c r="AY18" s="29">
        <f>SUMIFS(BISDATA!$L$3:$L$20000,BISDATA!$A$3:$A$20000,$AB18,BISDATA!$M$3:$M$20000,AY$4,BISDATA!$I$3:$I$20000,$AB$3)</f>
        <v>0</v>
      </c>
      <c r="AZ18" s="29">
        <f>SUMIFS(BISDATA!$L$3:$L$20000,BISDATA!$A$3:$A$20000,$AB18,BISDATA!$M$3:$M$20000,AZ$4,BISDATA!$I$3:$I$20000,$AB$3)</f>
        <v>0</v>
      </c>
      <c r="BA18" s="30">
        <f>SUMIFS(BISDATA!$L$3:$L$20000,BISDATA!$A$3:$A$20000,$AB18,BISDATA!$M$3:$M$20000,BA$4,BISDATA!$I$3:$I$20000,$AB$3)</f>
        <v>-123.42000000000002</v>
      </c>
      <c r="BB18" s="58"/>
      <c r="BC18" s="35" t="s">
        <v>163</v>
      </c>
      <c r="BD18" s="46">
        <f t="shared" si="3"/>
        <v>0</v>
      </c>
      <c r="BE18" s="29">
        <f t="shared" si="1"/>
        <v>0</v>
      </c>
      <c r="BF18" s="29">
        <f t="shared" si="1"/>
        <v>0</v>
      </c>
      <c r="BG18" s="29">
        <f t="shared" si="1"/>
        <v>0</v>
      </c>
      <c r="BH18" s="29">
        <f t="shared" si="1"/>
        <v>0</v>
      </c>
      <c r="BI18" s="29">
        <f t="shared" si="1"/>
        <v>0</v>
      </c>
      <c r="BJ18" s="29">
        <f t="shared" si="1"/>
        <v>0</v>
      </c>
      <c r="BK18" s="29">
        <f t="shared" si="1"/>
        <v>0</v>
      </c>
      <c r="BL18" s="29">
        <f t="shared" si="1"/>
        <v>0</v>
      </c>
      <c r="BM18" s="29">
        <f t="shared" si="1"/>
        <v>0</v>
      </c>
      <c r="BN18" s="29">
        <f t="shared" si="1"/>
        <v>0</v>
      </c>
      <c r="BO18" s="29">
        <f t="shared" si="1"/>
        <v>0</v>
      </c>
      <c r="BP18" s="29">
        <f t="shared" si="1"/>
        <v>0</v>
      </c>
      <c r="BQ18" s="29">
        <f t="shared" si="1"/>
        <v>0</v>
      </c>
      <c r="BR18" s="29">
        <f t="shared" si="1"/>
        <v>0</v>
      </c>
      <c r="BS18" s="29">
        <f t="shared" si="1"/>
        <v>0</v>
      </c>
      <c r="BT18" s="29">
        <f t="shared" si="1"/>
        <v>0</v>
      </c>
      <c r="BU18" s="29">
        <f t="shared" si="2"/>
        <v>0</v>
      </c>
      <c r="BV18" s="29">
        <f t="shared" si="2"/>
        <v>0</v>
      </c>
      <c r="BW18" s="29">
        <f t="shared" si="2"/>
        <v>0</v>
      </c>
      <c r="BX18" s="29">
        <f t="shared" si="2"/>
        <v>0</v>
      </c>
      <c r="BY18" s="29">
        <f t="shared" si="2"/>
        <v>0</v>
      </c>
      <c r="BZ18" s="29">
        <f t="shared" si="2"/>
        <v>0</v>
      </c>
      <c r="CA18" s="29">
        <f t="shared" si="2"/>
        <v>0</v>
      </c>
      <c r="CB18" s="30">
        <f t="shared" si="2"/>
        <v>0</v>
      </c>
    </row>
    <row r="19" spans="1:80" x14ac:dyDescent="0.25">
      <c r="A19" s="35" t="s">
        <v>168</v>
      </c>
      <c r="B19" s="46">
        <f>SUMIFS(FastClose!$H$3:$H$20000,FastClose!$K$3:$K$20000,$A19,FastClose!$G$3:$G$20000,B$3,FastClose!$D$3:$D$20000,$A$3)</f>
        <v>0</v>
      </c>
      <c r="C19" s="29">
        <f>SUMIFS(FastClose!$H$3:$H$20000,FastClose!$K$3:$K$20000,$A19,FastClose!$G$3:$G$20000,C$3,FastClose!$D$3:$D$20000,$A$3)</f>
        <v>0</v>
      </c>
      <c r="D19" s="29">
        <f>SUMIFS(FastClose!$H$3:$H$20000,FastClose!$K$3:$K$20000,$A19,FastClose!$G$3:$G$20000,D$3,FastClose!$D$3:$D$20000,$A$3)</f>
        <v>0</v>
      </c>
      <c r="E19" s="29">
        <f>SUMIFS(FastClose!$H$3:$H$20000,FastClose!$K$3:$K$20000,$A19,FastClose!$G$3:$G$20000,E$3,FastClose!$D$3:$D$20000,$A$3)</f>
        <v>0</v>
      </c>
      <c r="F19" s="29">
        <f>SUMIFS(FastClose!$H$3:$H$20000,FastClose!$K$3:$K$20000,$A19,FastClose!$G$3:$G$20000,F$3,FastClose!$D$3:$D$20000,$A$3)</f>
        <v>0</v>
      </c>
      <c r="G19" s="29">
        <f>SUMIFS(FastClose!$H$3:$H$20000,FastClose!$K$3:$K$20000,$A19,FastClose!$G$3:$G$20000,G$3,FastClose!$D$3:$D$20000,$A$3)</f>
        <v>0</v>
      </c>
      <c r="H19" s="29">
        <f>SUMIFS(FastClose!$H$3:$H$20000,FastClose!$K$3:$K$20000,$A19,FastClose!$G$3:$G$20000,H$3,FastClose!$D$3:$D$20000,$A$3)</f>
        <v>0</v>
      </c>
      <c r="I19" s="29">
        <f>SUMIFS(FastClose!$H$3:$H$20000,FastClose!$K$3:$K$20000,$A19,FastClose!$G$3:$G$20000,I$3,FastClose!$D$3:$D$20000,$A$3)</f>
        <v>0</v>
      </c>
      <c r="J19" s="29">
        <f>SUMIFS(FastClose!$H$3:$H$20000,FastClose!$K$3:$K$20000,$A19,FastClose!$G$3:$G$20000,J$3,FastClose!$D$3:$D$20000,$A$3)</f>
        <v>0</v>
      </c>
      <c r="K19" s="29">
        <f>SUMIFS(FastClose!$H$3:$H$20000,FastClose!$K$3:$K$20000,$A19,FastClose!$G$3:$G$20000,K$3,FastClose!$D$3:$D$20000,$A$3)</f>
        <v>0</v>
      </c>
      <c r="L19" s="29">
        <f>SUMIFS(FastClose!$H$3:$H$20000,FastClose!$K$3:$K$20000,$A19,FastClose!$G$3:$G$20000,L$3,FastClose!$D$3:$D$20000,$A$3)</f>
        <v>0</v>
      </c>
      <c r="M19" s="29">
        <f>SUMIFS(FastClose!$H$3:$H$20000,FastClose!$K$3:$K$20000,$A19,FastClose!$G$3:$G$20000,M$3,FastClose!$D$3:$D$20000,$A$3)</f>
        <v>0</v>
      </c>
      <c r="N19" s="29">
        <f>SUMIFS(FastClose!$H$3:$H$20000,FastClose!$K$3:$K$20000,$A19,FastClose!$G$3:$G$20000,N$3,FastClose!$D$3:$D$20000,$A$3)</f>
        <v>0</v>
      </c>
      <c r="O19" s="29">
        <f>SUMIFS(FastClose!$H$3:$H$20000,FastClose!$K$3:$K$20000,$A19,FastClose!$G$3:$G$20000,O$3,FastClose!$D$3:$D$20000,$A$3)</f>
        <v>0</v>
      </c>
      <c r="P19" s="29">
        <f>SUMIFS(FastClose!$H$3:$H$20000,FastClose!$K$3:$K$20000,$A19,FastClose!$G$3:$G$20000,P$3,FastClose!$D$3:$D$20000,$A$3)</f>
        <v>0</v>
      </c>
      <c r="Q19" s="29">
        <f>SUMIFS(FastClose!$H$3:$H$20000,FastClose!$K$3:$K$20000,$A19,FastClose!$G$3:$G$20000,Q$3,FastClose!$D$3:$D$20000,$A$3)</f>
        <v>0</v>
      </c>
      <c r="R19" s="29">
        <f>SUMIFS(FastClose!$H$3:$H$20000,FastClose!$K$3:$K$20000,$A19,FastClose!$G$3:$G$20000,R$3,FastClose!$D$3:$D$20000,$A$3)</f>
        <v>0</v>
      </c>
      <c r="S19" s="29">
        <f>SUMIFS(FastClose!$H$3:$H$20000,FastClose!$K$3:$K$20000,$A19,FastClose!$G$3:$G$20000,S$3,FastClose!$D$3:$D$20000,$A$3)</f>
        <v>0</v>
      </c>
      <c r="T19" s="29">
        <f>SUMIFS(FastClose!$H$3:$H$20000,FastClose!$K$3:$K$20000,$A19,FastClose!$G$3:$G$20000,T$3,FastClose!$D$3:$D$20000,$A$3)</f>
        <v>0</v>
      </c>
      <c r="U19" s="29">
        <f>SUMIFS(FastClose!$H$3:$H$20000,FastClose!$K$3:$K$20000,$A19,FastClose!$G$3:$G$20000,U$3,FastClose!$D$3:$D$20000,$A$3)</f>
        <v>0</v>
      </c>
      <c r="V19" s="29">
        <f>SUMIFS(FastClose!$H$3:$H$20000,FastClose!$K$3:$K$20000,$A19,FastClose!$G$3:$G$20000,V$3,FastClose!$D$3:$D$20000,$A$3)</f>
        <v>0</v>
      </c>
      <c r="W19" s="29">
        <f>SUMIFS(FastClose!$H$3:$H$20000,FastClose!$K$3:$K$20000,$A19,FastClose!$G$3:$G$20000,W$3,FastClose!$D$3:$D$20000,$A$3)</f>
        <v>0</v>
      </c>
      <c r="X19" s="29">
        <f>SUMIFS(FastClose!$H$3:$H$20000,FastClose!$K$3:$K$20000,$A19,FastClose!$G$3:$G$20000,X$3,FastClose!$D$3:$D$20000,$A$3)</f>
        <v>0</v>
      </c>
      <c r="Y19" s="29">
        <f>SUMIFS(FastClose!$H$3:$H$20000,FastClose!$K$3:$K$20000,$A19,FastClose!$G$3:$G$20000,Y$3,FastClose!$D$3:$D$20000,$A$3)</f>
        <v>0</v>
      </c>
      <c r="Z19" s="30">
        <f>SUMIFS(FastClose!$H$3:$H$20000,FastClose!$K$3:$K$20000,$A19,FastClose!$G$3:$G$20000,Z$3,FastClose!$D$3:$D$20000,$A$3)</f>
        <v>-5.3</v>
      </c>
      <c r="AB19" s="35" t="s">
        <v>168</v>
      </c>
      <c r="AC19" s="46">
        <f>SUMIFS(BISDATA!$L$3:$L$20000,BISDATA!$A$3:$A$20000,$AB19,BISDATA!$M$3:$M$20000,AC$4,BISDATA!$I$3:$I$20000,$AB$3)</f>
        <v>0</v>
      </c>
      <c r="AD19" s="29">
        <f>SUMIFS(BISDATA!$L$3:$L$20000,BISDATA!$A$3:$A$20000,$AB19,BISDATA!$M$3:$M$20000,AD$4,BISDATA!$I$3:$I$20000,$AB$3)</f>
        <v>0</v>
      </c>
      <c r="AE19" s="29">
        <f>SUMIFS(BISDATA!$L$3:$L$20000,BISDATA!$A$3:$A$20000,$AB19,BISDATA!$M$3:$M$20000,AE$4,BISDATA!$I$3:$I$20000,$AB$3)</f>
        <v>0</v>
      </c>
      <c r="AF19" s="29">
        <f>SUMIFS(BISDATA!$L$3:$L$20000,BISDATA!$A$3:$A$20000,$AB19,BISDATA!$M$3:$M$20000,AF$4,BISDATA!$I$3:$I$20000,$AB$3)</f>
        <v>0</v>
      </c>
      <c r="AG19" s="29">
        <f>SUMIFS(BISDATA!$L$3:$L$20000,BISDATA!$A$3:$A$20000,$AB19,BISDATA!$M$3:$M$20000,AG$4,BISDATA!$I$3:$I$20000,$AB$3)</f>
        <v>0</v>
      </c>
      <c r="AH19" s="29">
        <f>SUMIFS(BISDATA!$L$3:$L$20000,BISDATA!$A$3:$A$20000,$AB19,BISDATA!$M$3:$M$20000,AH$4,BISDATA!$I$3:$I$20000,$AB$3)</f>
        <v>0</v>
      </c>
      <c r="AI19" s="29">
        <f>SUMIFS(BISDATA!$L$3:$L$20000,BISDATA!$A$3:$A$20000,$AB19,BISDATA!$M$3:$M$20000,AI$4,BISDATA!$I$3:$I$20000,$AB$3)</f>
        <v>0</v>
      </c>
      <c r="AJ19" s="29">
        <f>SUMIFS(BISDATA!$L$3:$L$20000,BISDATA!$A$3:$A$20000,$AB19,BISDATA!$M$3:$M$20000,AJ$4,BISDATA!$I$3:$I$20000,$AB$3)</f>
        <v>0</v>
      </c>
      <c r="AK19" s="29">
        <f>SUMIFS(BISDATA!$L$3:$L$20000,BISDATA!$A$3:$A$20000,$AB19,BISDATA!$M$3:$M$20000,AK$4,BISDATA!$I$3:$I$20000,$AB$3)</f>
        <v>0</v>
      </c>
      <c r="AL19" s="29">
        <f>SUMIFS(BISDATA!$L$3:$L$20000,BISDATA!$A$3:$A$20000,$AB19,BISDATA!$M$3:$M$20000,AL$4,BISDATA!$I$3:$I$20000,$AB$3)</f>
        <v>0</v>
      </c>
      <c r="AM19" s="29">
        <f>SUMIFS(BISDATA!$L$3:$L$20000,BISDATA!$A$3:$A$20000,$AB19,BISDATA!$M$3:$M$20000,AM$4,BISDATA!$I$3:$I$20000,$AB$3)</f>
        <v>0</v>
      </c>
      <c r="AN19" s="29">
        <f>SUMIFS(BISDATA!$L$3:$L$20000,BISDATA!$A$3:$A$20000,$AB19,BISDATA!$M$3:$M$20000,AN$4,BISDATA!$I$3:$I$20000,$AB$3)</f>
        <v>0</v>
      </c>
      <c r="AO19" s="29">
        <f>SUMIFS(BISDATA!$L$3:$L$20000,BISDATA!$A$3:$A$20000,$AB19,BISDATA!$M$3:$M$20000,AO$4,BISDATA!$I$3:$I$20000,$AB$3)</f>
        <v>0</v>
      </c>
      <c r="AP19" s="29">
        <f>SUMIFS(BISDATA!$L$3:$L$20000,BISDATA!$A$3:$A$20000,$AB19,BISDATA!$M$3:$M$20000,AP$4,BISDATA!$I$3:$I$20000,$AB$3)</f>
        <v>0</v>
      </c>
      <c r="AQ19" s="29">
        <f>SUMIFS(BISDATA!$L$3:$L$20000,BISDATA!$A$3:$A$20000,$AB19,BISDATA!$M$3:$M$20000,AQ$4,BISDATA!$I$3:$I$20000,$AB$3)</f>
        <v>0</v>
      </c>
      <c r="AR19" s="29">
        <f>SUMIFS(BISDATA!$L$3:$L$20000,BISDATA!$A$3:$A$20000,$AB19,BISDATA!$M$3:$M$20000,AR$4,BISDATA!$I$3:$I$20000,$AB$3)</f>
        <v>0</v>
      </c>
      <c r="AS19" s="29">
        <f>SUMIFS(BISDATA!$L$3:$L$20000,BISDATA!$A$3:$A$20000,$AB19,BISDATA!$M$3:$M$20000,AS$4,BISDATA!$I$3:$I$20000,$AB$3)</f>
        <v>0</v>
      </c>
      <c r="AT19" s="29">
        <f>SUMIFS(BISDATA!$L$3:$L$20000,BISDATA!$A$3:$A$20000,$AB19,BISDATA!$M$3:$M$20000,AT$4,BISDATA!$I$3:$I$20000,$AB$3)</f>
        <v>0</v>
      </c>
      <c r="AU19" s="29">
        <f>SUMIFS(BISDATA!$L$3:$L$20000,BISDATA!$A$3:$A$20000,$AB19,BISDATA!$M$3:$M$20000,AU$4,BISDATA!$I$3:$I$20000,$AB$3)</f>
        <v>0</v>
      </c>
      <c r="AV19" s="29">
        <f>SUMIFS(BISDATA!$L$3:$L$20000,BISDATA!$A$3:$A$20000,$AB19,BISDATA!$M$3:$M$20000,AV$4,BISDATA!$I$3:$I$20000,$AB$3)</f>
        <v>0</v>
      </c>
      <c r="AW19" s="29">
        <f>SUMIFS(BISDATA!$L$3:$L$20000,BISDATA!$A$3:$A$20000,$AB19,BISDATA!$M$3:$M$20000,AW$4,BISDATA!$I$3:$I$20000,$AB$3)</f>
        <v>0</v>
      </c>
      <c r="AX19" s="29">
        <f>SUMIFS(BISDATA!$L$3:$L$20000,BISDATA!$A$3:$A$20000,$AB19,BISDATA!$M$3:$M$20000,AX$4,BISDATA!$I$3:$I$20000,$AB$3)</f>
        <v>0</v>
      </c>
      <c r="AY19" s="29">
        <f>SUMIFS(BISDATA!$L$3:$L$20000,BISDATA!$A$3:$A$20000,$AB19,BISDATA!$M$3:$M$20000,AY$4,BISDATA!$I$3:$I$20000,$AB$3)</f>
        <v>0</v>
      </c>
      <c r="AZ19" s="29">
        <f>SUMIFS(BISDATA!$L$3:$L$20000,BISDATA!$A$3:$A$20000,$AB19,BISDATA!$M$3:$M$20000,AZ$4,BISDATA!$I$3:$I$20000,$AB$3)</f>
        <v>0</v>
      </c>
      <c r="BA19" s="30">
        <f>SUMIFS(BISDATA!$L$3:$L$20000,BISDATA!$A$3:$A$20000,$AB19,BISDATA!$M$3:$M$20000,BA$4,BISDATA!$I$3:$I$20000,$AB$3)</f>
        <v>-5.3000000000000007</v>
      </c>
      <c r="BB19" s="58"/>
      <c r="BC19" s="35" t="s">
        <v>168</v>
      </c>
      <c r="BD19" s="46">
        <f t="shared" si="3"/>
        <v>0</v>
      </c>
      <c r="BE19" s="29">
        <f t="shared" si="1"/>
        <v>0</v>
      </c>
      <c r="BF19" s="29">
        <f t="shared" si="1"/>
        <v>0</v>
      </c>
      <c r="BG19" s="29">
        <f t="shared" si="1"/>
        <v>0</v>
      </c>
      <c r="BH19" s="29">
        <f t="shared" si="1"/>
        <v>0</v>
      </c>
      <c r="BI19" s="29">
        <f t="shared" si="1"/>
        <v>0</v>
      </c>
      <c r="BJ19" s="29">
        <f t="shared" si="1"/>
        <v>0</v>
      </c>
      <c r="BK19" s="29">
        <f t="shared" si="1"/>
        <v>0</v>
      </c>
      <c r="BL19" s="29">
        <f t="shared" si="1"/>
        <v>0</v>
      </c>
      <c r="BM19" s="29">
        <f t="shared" si="1"/>
        <v>0</v>
      </c>
      <c r="BN19" s="29">
        <f t="shared" si="1"/>
        <v>0</v>
      </c>
      <c r="BO19" s="29">
        <f t="shared" si="1"/>
        <v>0</v>
      </c>
      <c r="BP19" s="29">
        <f t="shared" si="1"/>
        <v>0</v>
      </c>
      <c r="BQ19" s="29">
        <f t="shared" si="1"/>
        <v>0</v>
      </c>
      <c r="BR19" s="29">
        <f t="shared" si="1"/>
        <v>0</v>
      </c>
      <c r="BS19" s="29">
        <f t="shared" si="1"/>
        <v>0</v>
      </c>
      <c r="BT19" s="29">
        <f t="shared" si="1"/>
        <v>0</v>
      </c>
      <c r="BU19" s="29">
        <f t="shared" si="2"/>
        <v>0</v>
      </c>
      <c r="BV19" s="29">
        <f t="shared" si="2"/>
        <v>0</v>
      </c>
      <c r="BW19" s="29">
        <f t="shared" si="2"/>
        <v>0</v>
      </c>
      <c r="BX19" s="29">
        <f t="shared" si="2"/>
        <v>0</v>
      </c>
      <c r="BY19" s="29">
        <f t="shared" si="2"/>
        <v>0</v>
      </c>
      <c r="BZ19" s="29">
        <f t="shared" si="2"/>
        <v>0</v>
      </c>
      <c r="CA19" s="29">
        <f t="shared" si="2"/>
        <v>0</v>
      </c>
      <c r="CB19" s="30">
        <f t="shared" si="2"/>
        <v>0</v>
      </c>
    </row>
    <row r="20" spans="1:80" x14ac:dyDescent="0.25">
      <c r="A20" s="36" t="s">
        <v>160</v>
      </c>
      <c r="B20" s="47">
        <f>SUMIFS(FastClose!$H$3:$H$20000,FastClose!$K$3:$K$20000,$A20,FastClose!$G$3:$G$20000,B$3,FastClose!$D$3:$D$20000,$A$3)</f>
        <v>0</v>
      </c>
      <c r="C20" s="31">
        <f>SUMIFS(FastClose!$H$3:$H$20000,FastClose!$K$3:$K$20000,$A20,FastClose!$G$3:$G$20000,C$3,FastClose!$D$3:$D$20000,$A$3)</f>
        <v>0</v>
      </c>
      <c r="D20" s="31">
        <f>SUMIFS(FastClose!$H$3:$H$20000,FastClose!$K$3:$K$20000,$A20,FastClose!$G$3:$G$20000,D$3,FastClose!$D$3:$D$20000,$A$3)</f>
        <v>0</v>
      </c>
      <c r="E20" s="31">
        <f>SUMIFS(FastClose!$H$3:$H$20000,FastClose!$K$3:$K$20000,$A20,FastClose!$G$3:$G$20000,E$3,FastClose!$D$3:$D$20000,$A$3)</f>
        <v>0</v>
      </c>
      <c r="F20" s="31">
        <f>SUMIFS(FastClose!$H$3:$H$20000,FastClose!$K$3:$K$20000,$A20,FastClose!$G$3:$G$20000,F$3,FastClose!$D$3:$D$20000,$A$3)</f>
        <v>0</v>
      </c>
      <c r="G20" s="31">
        <f>SUMIFS(FastClose!$H$3:$H$20000,FastClose!$K$3:$K$20000,$A20,FastClose!$G$3:$G$20000,G$3,FastClose!$D$3:$D$20000,$A$3)</f>
        <v>0</v>
      </c>
      <c r="H20" s="31">
        <f>SUMIFS(FastClose!$H$3:$H$20000,FastClose!$K$3:$K$20000,$A20,FastClose!$G$3:$G$20000,H$3,FastClose!$D$3:$D$20000,$A$3)</f>
        <v>0</v>
      </c>
      <c r="I20" s="31">
        <f>SUMIFS(FastClose!$H$3:$H$20000,FastClose!$K$3:$K$20000,$A20,FastClose!$G$3:$G$20000,I$3,FastClose!$D$3:$D$20000,$A$3)</f>
        <v>0</v>
      </c>
      <c r="J20" s="31">
        <f>SUMIFS(FastClose!$H$3:$H$20000,FastClose!$K$3:$K$20000,$A20,FastClose!$G$3:$G$20000,J$3,FastClose!$D$3:$D$20000,$A$3)</f>
        <v>0</v>
      </c>
      <c r="K20" s="31">
        <f>SUMIFS(FastClose!$H$3:$H$20000,FastClose!$K$3:$K$20000,$A20,FastClose!$G$3:$G$20000,K$3,FastClose!$D$3:$D$20000,$A$3)</f>
        <v>0</v>
      </c>
      <c r="L20" s="31">
        <f>SUMIFS(FastClose!$H$3:$H$20000,FastClose!$K$3:$K$20000,$A20,FastClose!$G$3:$G$20000,L$3,FastClose!$D$3:$D$20000,$A$3)</f>
        <v>0</v>
      </c>
      <c r="M20" s="31">
        <f>SUMIFS(FastClose!$H$3:$H$20000,FastClose!$K$3:$K$20000,$A20,FastClose!$G$3:$G$20000,M$3,FastClose!$D$3:$D$20000,$A$3)</f>
        <v>0</v>
      </c>
      <c r="N20" s="31">
        <f>SUMIFS(FastClose!$H$3:$H$20000,FastClose!$K$3:$K$20000,$A20,FastClose!$G$3:$G$20000,N$3,FastClose!$D$3:$D$20000,$A$3)</f>
        <v>0</v>
      </c>
      <c r="O20" s="31">
        <f>SUMIFS(FastClose!$H$3:$H$20000,FastClose!$K$3:$K$20000,$A20,FastClose!$G$3:$G$20000,O$3,FastClose!$D$3:$D$20000,$A$3)</f>
        <v>0</v>
      </c>
      <c r="P20" s="31">
        <f>SUMIFS(FastClose!$H$3:$H$20000,FastClose!$K$3:$K$20000,$A20,FastClose!$G$3:$G$20000,P$3,FastClose!$D$3:$D$20000,$A$3)</f>
        <v>0</v>
      </c>
      <c r="Q20" s="31">
        <f>SUMIFS(FastClose!$H$3:$H$20000,FastClose!$K$3:$K$20000,$A20,FastClose!$G$3:$G$20000,Q$3,FastClose!$D$3:$D$20000,$A$3)</f>
        <v>0</v>
      </c>
      <c r="R20" s="31">
        <f>SUMIFS(FastClose!$H$3:$H$20000,FastClose!$K$3:$K$20000,$A20,FastClose!$G$3:$G$20000,R$3,FastClose!$D$3:$D$20000,$A$3)</f>
        <v>0</v>
      </c>
      <c r="S20" s="31">
        <f>SUMIFS(FastClose!$H$3:$H$20000,FastClose!$K$3:$K$20000,$A20,FastClose!$G$3:$G$20000,S$3,FastClose!$D$3:$D$20000,$A$3)</f>
        <v>0</v>
      </c>
      <c r="T20" s="31">
        <f>SUMIFS(FastClose!$H$3:$H$20000,FastClose!$K$3:$K$20000,$A20,FastClose!$G$3:$G$20000,T$3,FastClose!$D$3:$D$20000,$A$3)</f>
        <v>0</v>
      </c>
      <c r="U20" s="31">
        <f>SUMIFS(FastClose!$H$3:$H$20000,FastClose!$K$3:$K$20000,$A20,FastClose!$G$3:$G$20000,U$3,FastClose!$D$3:$D$20000,$A$3)</f>
        <v>0</v>
      </c>
      <c r="V20" s="31">
        <f>SUMIFS(FastClose!$H$3:$H$20000,FastClose!$K$3:$K$20000,$A20,FastClose!$G$3:$G$20000,V$3,FastClose!$D$3:$D$20000,$A$3)</f>
        <v>0</v>
      </c>
      <c r="W20" s="31">
        <f>SUMIFS(FastClose!$H$3:$H$20000,FastClose!$K$3:$K$20000,$A20,FastClose!$G$3:$G$20000,W$3,FastClose!$D$3:$D$20000,$A$3)</f>
        <v>0</v>
      </c>
      <c r="X20" s="31">
        <f>SUMIFS(FastClose!$H$3:$H$20000,FastClose!$K$3:$K$20000,$A20,FastClose!$G$3:$G$20000,X$3,FastClose!$D$3:$D$20000,$A$3)</f>
        <v>0</v>
      </c>
      <c r="Y20" s="31">
        <f>SUMIFS(FastClose!$H$3:$H$20000,FastClose!$K$3:$K$20000,$A20,FastClose!$G$3:$G$20000,Y$3,FastClose!$D$3:$D$20000,$A$3)</f>
        <v>0</v>
      </c>
      <c r="Z20" s="32">
        <f>SUMIFS(FastClose!$H$3:$H$20000,FastClose!$K$3:$K$20000,$A20,FastClose!$G$3:$G$20000,Z$3,FastClose!$D$3:$D$20000,$A$3)</f>
        <v>-1483.45</v>
      </c>
      <c r="AB20" s="36" t="s">
        <v>160</v>
      </c>
      <c r="AC20" s="47">
        <f>SUMIFS(BISDATA!$L$3:$L$20000,BISDATA!$A$3:$A$20000,$AB20,BISDATA!$M$3:$M$20000,AC$4,BISDATA!$I$3:$I$20000,$AB$3)</f>
        <v>0</v>
      </c>
      <c r="AD20" s="31">
        <f>SUMIFS(BISDATA!$L$3:$L$20000,BISDATA!$A$3:$A$20000,$AB20,BISDATA!$M$3:$M$20000,AD$4,BISDATA!$I$3:$I$20000,$AB$3)</f>
        <v>0</v>
      </c>
      <c r="AE20" s="31">
        <f>SUMIFS(BISDATA!$L$3:$L$20000,BISDATA!$A$3:$A$20000,$AB20,BISDATA!$M$3:$M$20000,AE$4,BISDATA!$I$3:$I$20000,$AB$3)</f>
        <v>0</v>
      </c>
      <c r="AF20" s="31">
        <f>SUMIFS(BISDATA!$L$3:$L$20000,BISDATA!$A$3:$A$20000,$AB20,BISDATA!$M$3:$M$20000,AF$4,BISDATA!$I$3:$I$20000,$AB$3)</f>
        <v>0</v>
      </c>
      <c r="AG20" s="31">
        <f>SUMIFS(BISDATA!$L$3:$L$20000,BISDATA!$A$3:$A$20000,$AB20,BISDATA!$M$3:$M$20000,AG$4,BISDATA!$I$3:$I$20000,$AB$3)</f>
        <v>0</v>
      </c>
      <c r="AH20" s="31">
        <f>SUMIFS(BISDATA!$L$3:$L$20000,BISDATA!$A$3:$A$20000,$AB20,BISDATA!$M$3:$M$20000,AH$4,BISDATA!$I$3:$I$20000,$AB$3)</f>
        <v>0</v>
      </c>
      <c r="AI20" s="31">
        <f>SUMIFS(BISDATA!$L$3:$L$20000,BISDATA!$A$3:$A$20000,$AB20,BISDATA!$M$3:$M$20000,AI$4,BISDATA!$I$3:$I$20000,$AB$3)</f>
        <v>0</v>
      </c>
      <c r="AJ20" s="31">
        <f>SUMIFS(BISDATA!$L$3:$L$20000,BISDATA!$A$3:$A$20000,$AB20,BISDATA!$M$3:$M$20000,AJ$4,BISDATA!$I$3:$I$20000,$AB$3)</f>
        <v>0</v>
      </c>
      <c r="AK20" s="31">
        <f>SUMIFS(BISDATA!$L$3:$L$20000,BISDATA!$A$3:$A$20000,$AB20,BISDATA!$M$3:$M$20000,AK$4,BISDATA!$I$3:$I$20000,$AB$3)</f>
        <v>0</v>
      </c>
      <c r="AL20" s="31">
        <f>SUMIFS(BISDATA!$L$3:$L$20000,BISDATA!$A$3:$A$20000,$AB20,BISDATA!$M$3:$M$20000,AL$4,BISDATA!$I$3:$I$20000,$AB$3)</f>
        <v>0</v>
      </c>
      <c r="AM20" s="31">
        <f>SUMIFS(BISDATA!$L$3:$L$20000,BISDATA!$A$3:$A$20000,$AB20,BISDATA!$M$3:$M$20000,AM$4,BISDATA!$I$3:$I$20000,$AB$3)</f>
        <v>0</v>
      </c>
      <c r="AN20" s="31">
        <f>SUMIFS(BISDATA!$L$3:$L$20000,BISDATA!$A$3:$A$20000,$AB20,BISDATA!$M$3:$M$20000,AN$4,BISDATA!$I$3:$I$20000,$AB$3)</f>
        <v>0</v>
      </c>
      <c r="AO20" s="31">
        <f>SUMIFS(BISDATA!$L$3:$L$20000,BISDATA!$A$3:$A$20000,$AB20,BISDATA!$M$3:$M$20000,AO$4,BISDATA!$I$3:$I$20000,$AB$3)</f>
        <v>0</v>
      </c>
      <c r="AP20" s="31">
        <f>SUMIFS(BISDATA!$L$3:$L$20000,BISDATA!$A$3:$A$20000,$AB20,BISDATA!$M$3:$M$20000,AP$4,BISDATA!$I$3:$I$20000,$AB$3)</f>
        <v>0</v>
      </c>
      <c r="AQ20" s="31">
        <f>SUMIFS(BISDATA!$L$3:$L$20000,BISDATA!$A$3:$A$20000,$AB20,BISDATA!$M$3:$M$20000,AQ$4,BISDATA!$I$3:$I$20000,$AB$3)</f>
        <v>0</v>
      </c>
      <c r="AR20" s="31">
        <f>SUMIFS(BISDATA!$L$3:$L$20000,BISDATA!$A$3:$A$20000,$AB20,BISDATA!$M$3:$M$20000,AR$4,BISDATA!$I$3:$I$20000,$AB$3)</f>
        <v>0</v>
      </c>
      <c r="AS20" s="31">
        <f>SUMIFS(BISDATA!$L$3:$L$20000,BISDATA!$A$3:$A$20000,$AB20,BISDATA!$M$3:$M$20000,AS$4,BISDATA!$I$3:$I$20000,$AB$3)</f>
        <v>0</v>
      </c>
      <c r="AT20" s="31">
        <f>SUMIFS(BISDATA!$L$3:$L$20000,BISDATA!$A$3:$A$20000,$AB20,BISDATA!$M$3:$M$20000,AT$4,BISDATA!$I$3:$I$20000,$AB$3)</f>
        <v>0</v>
      </c>
      <c r="AU20" s="31">
        <f>SUMIFS(BISDATA!$L$3:$L$20000,BISDATA!$A$3:$A$20000,$AB20,BISDATA!$M$3:$M$20000,AU$4,BISDATA!$I$3:$I$20000,$AB$3)</f>
        <v>0</v>
      </c>
      <c r="AV20" s="31">
        <f>SUMIFS(BISDATA!$L$3:$L$20000,BISDATA!$A$3:$A$20000,$AB20,BISDATA!$M$3:$M$20000,AV$4,BISDATA!$I$3:$I$20000,$AB$3)</f>
        <v>0</v>
      </c>
      <c r="AW20" s="31">
        <f>SUMIFS(BISDATA!$L$3:$L$20000,BISDATA!$A$3:$A$20000,$AB20,BISDATA!$M$3:$M$20000,AW$4,BISDATA!$I$3:$I$20000,$AB$3)</f>
        <v>0</v>
      </c>
      <c r="AX20" s="31">
        <f>SUMIFS(BISDATA!$L$3:$L$20000,BISDATA!$A$3:$A$20000,$AB20,BISDATA!$M$3:$M$20000,AX$4,BISDATA!$I$3:$I$20000,$AB$3)</f>
        <v>0</v>
      </c>
      <c r="AY20" s="31">
        <f>SUMIFS(BISDATA!$L$3:$L$20000,BISDATA!$A$3:$A$20000,$AB20,BISDATA!$M$3:$M$20000,AY$4,BISDATA!$I$3:$I$20000,$AB$3)</f>
        <v>0</v>
      </c>
      <c r="AZ20" s="31">
        <f>SUMIFS(BISDATA!$L$3:$L$20000,BISDATA!$A$3:$A$20000,$AB20,BISDATA!$M$3:$M$20000,AZ$4,BISDATA!$I$3:$I$20000,$AB$3)</f>
        <v>0</v>
      </c>
      <c r="BA20" s="32">
        <f>SUMIFS(BISDATA!$L$3:$L$20000,BISDATA!$A$3:$A$20000,$AB20,BISDATA!$M$3:$M$20000,BA$4,BISDATA!$I$3:$I$20000,$AB$3)</f>
        <v>-1483.45</v>
      </c>
      <c r="BB20" s="58"/>
      <c r="BC20" s="36" t="s">
        <v>160</v>
      </c>
      <c r="BD20" s="47">
        <f t="shared" si="3"/>
        <v>0</v>
      </c>
      <c r="BE20" s="31">
        <f t="shared" si="1"/>
        <v>0</v>
      </c>
      <c r="BF20" s="31">
        <f t="shared" si="1"/>
        <v>0</v>
      </c>
      <c r="BG20" s="31">
        <f t="shared" si="1"/>
        <v>0</v>
      </c>
      <c r="BH20" s="31">
        <f t="shared" si="1"/>
        <v>0</v>
      </c>
      <c r="BI20" s="31">
        <f t="shared" si="1"/>
        <v>0</v>
      </c>
      <c r="BJ20" s="31">
        <f t="shared" si="1"/>
        <v>0</v>
      </c>
      <c r="BK20" s="31">
        <f t="shared" si="1"/>
        <v>0</v>
      </c>
      <c r="BL20" s="31">
        <f t="shared" si="1"/>
        <v>0</v>
      </c>
      <c r="BM20" s="31">
        <f t="shared" si="1"/>
        <v>0</v>
      </c>
      <c r="BN20" s="31">
        <f t="shared" si="1"/>
        <v>0</v>
      </c>
      <c r="BO20" s="31">
        <f t="shared" si="1"/>
        <v>0</v>
      </c>
      <c r="BP20" s="31">
        <f t="shared" si="1"/>
        <v>0</v>
      </c>
      <c r="BQ20" s="31">
        <f t="shared" si="1"/>
        <v>0</v>
      </c>
      <c r="BR20" s="31">
        <f t="shared" si="1"/>
        <v>0</v>
      </c>
      <c r="BS20" s="31">
        <f t="shared" si="1"/>
        <v>0</v>
      </c>
      <c r="BT20" s="31">
        <f t="shared" ref="BT20:BT30" si="4">AS20-R20</f>
        <v>0</v>
      </c>
      <c r="BU20" s="31">
        <f t="shared" si="2"/>
        <v>0</v>
      </c>
      <c r="BV20" s="31">
        <f t="shared" si="2"/>
        <v>0</v>
      </c>
      <c r="BW20" s="31">
        <f t="shared" si="2"/>
        <v>0</v>
      </c>
      <c r="BX20" s="31">
        <f t="shared" si="2"/>
        <v>0</v>
      </c>
      <c r="BY20" s="31">
        <f t="shared" si="2"/>
        <v>0</v>
      </c>
      <c r="BZ20" s="31">
        <f t="shared" si="2"/>
        <v>0</v>
      </c>
      <c r="CA20" s="31">
        <f t="shared" si="2"/>
        <v>0</v>
      </c>
      <c r="CB20" s="32">
        <f t="shared" si="2"/>
        <v>0</v>
      </c>
    </row>
    <row r="21" spans="1:80" x14ac:dyDescent="0.25">
      <c r="A21" s="34" t="s">
        <v>123</v>
      </c>
      <c r="B21" s="48">
        <f>SUMIFS(FastClose!$H$3:$H$20000,FastClose!$K$3:$K$20000,$A21,FastClose!$G$3:$G$20000,B$3,FastClose!$D$3:$D$20000,$A$3)</f>
        <v>119800.32999999993</v>
      </c>
      <c r="C21" s="27">
        <f>SUMIFS(FastClose!$H$3:$H$20000,FastClose!$K$3:$K$20000,$A21,FastClose!$G$3:$G$20000,C$3,FastClose!$D$3:$D$20000,$A$3)</f>
        <v>234988.31000000026</v>
      </c>
      <c r="D21" s="27">
        <f>SUMIFS(FastClose!$H$3:$H$20000,FastClose!$K$3:$K$20000,$A21,FastClose!$G$3:$G$20000,D$3,FastClose!$D$3:$D$20000,$A$3)</f>
        <v>60904.569999999992</v>
      </c>
      <c r="E21" s="27">
        <f>SUMIFS(FastClose!$H$3:$H$20000,FastClose!$K$3:$K$20000,$A21,FastClose!$G$3:$G$20000,E$3,FastClose!$D$3:$D$20000,$A$3)</f>
        <v>30776.759999999995</v>
      </c>
      <c r="F21" s="27">
        <f>SUMIFS(FastClose!$H$3:$H$20000,FastClose!$K$3:$K$20000,$A21,FastClose!$G$3:$G$20000,F$3,FastClose!$D$3:$D$20000,$A$3)</f>
        <v>19839.18</v>
      </c>
      <c r="G21" s="27">
        <f>SUMIFS(FastClose!$H$3:$H$20000,FastClose!$K$3:$K$20000,$A21,FastClose!$G$3:$G$20000,G$3,FastClose!$D$3:$D$20000,$A$3)</f>
        <v>8541.2100000000028</v>
      </c>
      <c r="H21" s="27">
        <f>SUMIFS(FastClose!$H$3:$H$20000,FastClose!$K$3:$K$20000,$A21,FastClose!$G$3:$G$20000,H$3,FastClose!$D$3:$D$20000,$A$3)</f>
        <v>10410.809999999998</v>
      </c>
      <c r="I21" s="27">
        <f>SUMIFS(FastClose!$H$3:$H$20000,FastClose!$K$3:$K$20000,$A21,FastClose!$G$3:$G$20000,I$3,FastClose!$D$3:$D$20000,$A$3)</f>
        <v>3456.8399999999997</v>
      </c>
      <c r="J21" s="27">
        <f>SUMIFS(FastClose!$H$3:$H$20000,FastClose!$K$3:$K$20000,$A21,FastClose!$G$3:$G$20000,J$3,FastClose!$D$3:$D$20000,$A$3)</f>
        <v>5551.6099999999988</v>
      </c>
      <c r="K21" s="27">
        <f>SUMIFS(FastClose!$H$3:$H$20000,FastClose!$K$3:$K$20000,$A21,FastClose!$G$3:$G$20000,K$3,FastClose!$D$3:$D$20000,$A$3)</f>
        <v>3675.13</v>
      </c>
      <c r="L21" s="27">
        <f>SUMIFS(FastClose!$H$3:$H$20000,FastClose!$K$3:$K$20000,$A21,FastClose!$G$3:$G$20000,L$3,FastClose!$D$3:$D$20000,$A$3)</f>
        <v>4708.9700000000012</v>
      </c>
      <c r="M21" s="27">
        <f>SUMIFS(FastClose!$H$3:$H$20000,FastClose!$K$3:$K$20000,$A21,FastClose!$G$3:$G$20000,M$3,FastClose!$D$3:$D$20000,$A$3)</f>
        <v>1503.7999999999997</v>
      </c>
      <c r="N21" s="27">
        <f>SUMIFS(FastClose!$H$3:$H$20000,FastClose!$K$3:$K$20000,$A21,FastClose!$G$3:$G$20000,N$3,FastClose!$D$3:$D$20000,$A$3)</f>
        <v>2198.8900000000003</v>
      </c>
      <c r="O21" s="27">
        <f>SUMIFS(FastClose!$H$3:$H$20000,FastClose!$K$3:$K$20000,$A21,FastClose!$G$3:$G$20000,O$3,FastClose!$D$3:$D$20000,$A$3)</f>
        <v>771.9899999999999</v>
      </c>
      <c r="P21" s="27">
        <f>SUMIFS(FastClose!$H$3:$H$20000,FastClose!$K$3:$K$20000,$A21,FastClose!$G$3:$G$20000,P$3,FastClose!$D$3:$D$20000,$A$3)</f>
        <v>3070.59</v>
      </c>
      <c r="Q21" s="27">
        <f>SUMIFS(FastClose!$H$3:$H$20000,FastClose!$K$3:$K$20000,$A21,FastClose!$G$3:$G$20000,Q$3,FastClose!$D$3:$D$20000,$A$3)</f>
        <v>-608.43000000000006</v>
      </c>
      <c r="R21" s="27">
        <f>SUMIFS(FastClose!$H$3:$H$20000,FastClose!$K$3:$K$20000,$A21,FastClose!$G$3:$G$20000,R$3,FastClose!$D$3:$D$20000,$A$3)</f>
        <v>-791.63000000000022</v>
      </c>
      <c r="S21" s="27">
        <f>SUMIFS(FastClose!$H$3:$H$20000,FastClose!$K$3:$K$20000,$A21,FastClose!$G$3:$G$20000,S$3,FastClose!$D$3:$D$20000,$A$3)</f>
        <v>761.08000000000015</v>
      </c>
      <c r="T21" s="27">
        <f>SUMIFS(FastClose!$H$3:$H$20000,FastClose!$K$3:$K$20000,$A21,FastClose!$G$3:$G$20000,T$3,FastClose!$D$3:$D$20000,$A$3)</f>
        <v>412.40999999999997</v>
      </c>
      <c r="U21" s="27">
        <f>SUMIFS(FastClose!$H$3:$H$20000,FastClose!$K$3:$K$20000,$A21,FastClose!$G$3:$G$20000,U$3,FastClose!$D$3:$D$20000,$A$3)</f>
        <v>2317.6899999999996</v>
      </c>
      <c r="V21" s="27">
        <f>SUMIFS(FastClose!$H$3:$H$20000,FastClose!$K$3:$K$20000,$A21,FastClose!$G$3:$G$20000,V$3,FastClose!$D$3:$D$20000,$A$3)</f>
        <v>2654.3699999999994</v>
      </c>
      <c r="W21" s="27">
        <f>SUMIFS(FastClose!$H$3:$H$20000,FastClose!$K$3:$K$20000,$A21,FastClose!$G$3:$G$20000,W$3,FastClose!$D$3:$D$20000,$A$3)</f>
        <v>-304.73999999999984</v>
      </c>
      <c r="X21" s="27">
        <f>SUMIFS(FastClose!$H$3:$H$20000,FastClose!$K$3:$K$20000,$A21,FastClose!$G$3:$G$20000,X$3,FastClose!$D$3:$D$20000,$A$3)</f>
        <v>-394.3</v>
      </c>
      <c r="Y21" s="27">
        <f>SUMIFS(FastClose!$H$3:$H$20000,FastClose!$K$3:$K$20000,$A21,FastClose!$G$3:$G$20000,Y$3,FastClose!$D$3:$D$20000,$A$3)</f>
        <v>-1538.6</v>
      </c>
      <c r="Z21" s="28">
        <f>SUMIFS(FastClose!$H$3:$H$20000,FastClose!$K$3:$K$20000,$A21,FastClose!$G$3:$G$20000,Z$3,FastClose!$D$3:$D$20000,$A$3)</f>
        <v>-4033.7999999999997</v>
      </c>
      <c r="AB21" s="34" t="s">
        <v>123</v>
      </c>
      <c r="AC21" s="48">
        <f>SUMIFS(BISDATA!$L$3:$L$20000,BISDATA!$A$3:$A$20000,$AB21,BISDATA!$M$3:$M$20000,AC$4,BISDATA!$I$3:$I$20000,$AB$3)</f>
        <v>119800.32999999994</v>
      </c>
      <c r="AD21" s="27">
        <f>SUMIFS(BISDATA!$L$3:$L$20000,BISDATA!$A$3:$A$20000,$AB21,BISDATA!$M$3:$M$20000,AD$4,BISDATA!$I$3:$I$20000,$AB$3)</f>
        <v>235377.88999999949</v>
      </c>
      <c r="AE21" s="27">
        <f>SUMIFS(BISDATA!$L$3:$L$20000,BISDATA!$A$3:$A$20000,$AB21,BISDATA!$M$3:$M$20000,AE$4,BISDATA!$I$3:$I$20000,$AB$3)</f>
        <v>60904.570000000138</v>
      </c>
      <c r="AF21" s="27">
        <f>SUMIFS(BISDATA!$L$3:$L$20000,BISDATA!$A$3:$A$20000,$AB21,BISDATA!$M$3:$M$20000,AF$4,BISDATA!$I$3:$I$20000,$AB$3)</f>
        <v>30776.759999999995</v>
      </c>
      <c r="AG21" s="27">
        <f>SUMIFS(BISDATA!$L$3:$L$20000,BISDATA!$A$3:$A$20000,$AB21,BISDATA!$M$3:$M$20000,AG$4,BISDATA!$I$3:$I$20000,$AB$3)</f>
        <v>19839.179999999997</v>
      </c>
      <c r="AH21" s="27">
        <f>SUMIFS(BISDATA!$L$3:$L$20000,BISDATA!$A$3:$A$20000,$AB21,BISDATA!$M$3:$M$20000,AH$4,BISDATA!$I$3:$I$20000,$AB$3)</f>
        <v>8541.2099999999991</v>
      </c>
      <c r="AI21" s="27">
        <f>SUMIFS(BISDATA!$L$3:$L$20000,BISDATA!$A$3:$A$20000,$AB21,BISDATA!$M$3:$M$20000,AI$4,BISDATA!$I$3:$I$20000,$AB$3)</f>
        <v>10410.809999999994</v>
      </c>
      <c r="AJ21" s="27">
        <f>SUMIFS(BISDATA!$L$3:$L$20000,BISDATA!$A$3:$A$20000,$AB21,BISDATA!$M$3:$M$20000,AJ$4,BISDATA!$I$3:$I$20000,$AB$3)</f>
        <v>3456.84</v>
      </c>
      <c r="AK21" s="27">
        <f>SUMIFS(BISDATA!$L$3:$L$20000,BISDATA!$A$3:$A$20000,$AB21,BISDATA!$M$3:$M$20000,AK$4,BISDATA!$I$3:$I$20000,$AB$3)</f>
        <v>5551.6100000000033</v>
      </c>
      <c r="AL21" s="27">
        <f>SUMIFS(BISDATA!$L$3:$L$20000,BISDATA!$A$3:$A$20000,$AB21,BISDATA!$M$3:$M$20000,AL$4,BISDATA!$I$3:$I$20000,$AB$3)</f>
        <v>3675.1299999999983</v>
      </c>
      <c r="AM21" s="27">
        <f>SUMIFS(BISDATA!$L$3:$L$20000,BISDATA!$A$3:$A$20000,$AB21,BISDATA!$M$3:$M$20000,AM$4,BISDATA!$I$3:$I$20000,$AB$3)</f>
        <v>4708.9700000000012</v>
      </c>
      <c r="AN21" s="27">
        <f>SUMIFS(BISDATA!$L$3:$L$20000,BISDATA!$A$3:$A$20000,$AB21,BISDATA!$M$3:$M$20000,AN$4,BISDATA!$I$3:$I$20000,$AB$3)</f>
        <v>1503.7999999999997</v>
      </c>
      <c r="AO21" s="27">
        <f>SUMIFS(BISDATA!$L$3:$L$20000,BISDATA!$A$3:$A$20000,$AB21,BISDATA!$M$3:$M$20000,AO$4,BISDATA!$I$3:$I$20000,$AB$3)</f>
        <v>2198.89</v>
      </c>
      <c r="AP21" s="27">
        <f>SUMIFS(BISDATA!$L$3:$L$20000,BISDATA!$A$3:$A$20000,$AB21,BISDATA!$M$3:$M$20000,AP$4,BISDATA!$I$3:$I$20000,$AB$3)</f>
        <v>771.9899999999999</v>
      </c>
      <c r="AQ21" s="27">
        <f>SUMIFS(BISDATA!$L$3:$L$20000,BISDATA!$A$3:$A$20000,$AB21,BISDATA!$M$3:$M$20000,AQ$4,BISDATA!$I$3:$I$20000,$AB$3)</f>
        <v>3070.5900000000011</v>
      </c>
      <c r="AR21" s="27">
        <f>SUMIFS(BISDATA!$L$3:$L$20000,BISDATA!$A$3:$A$20000,$AB21,BISDATA!$M$3:$M$20000,AR$4,BISDATA!$I$3:$I$20000,$AB$3)</f>
        <v>-608.43000000000006</v>
      </c>
      <c r="AS21" s="27">
        <f>SUMIFS(BISDATA!$L$3:$L$20000,BISDATA!$A$3:$A$20000,$AB21,BISDATA!$M$3:$M$20000,AS$4,BISDATA!$I$3:$I$20000,$AB$3)</f>
        <v>-791.62999999999897</v>
      </c>
      <c r="AT21" s="27">
        <f>SUMIFS(BISDATA!$L$3:$L$20000,BISDATA!$A$3:$A$20000,$AB21,BISDATA!$M$3:$M$20000,AT$4,BISDATA!$I$3:$I$20000,$AB$3)</f>
        <v>761.08</v>
      </c>
      <c r="AU21" s="27">
        <f>SUMIFS(BISDATA!$L$3:$L$20000,BISDATA!$A$3:$A$20000,$AB21,BISDATA!$M$3:$M$20000,AU$4,BISDATA!$I$3:$I$20000,$AB$3)</f>
        <v>412.40999999999985</v>
      </c>
      <c r="AV21" s="27">
        <f>SUMIFS(BISDATA!$L$3:$L$20000,BISDATA!$A$3:$A$20000,$AB21,BISDATA!$M$3:$M$20000,AV$4,BISDATA!$I$3:$I$20000,$AB$3)</f>
        <v>2317.6899999999991</v>
      </c>
      <c r="AW21" s="27">
        <f>SUMIFS(BISDATA!$L$3:$L$20000,BISDATA!$A$3:$A$20000,$AB21,BISDATA!$M$3:$M$20000,AW$4,BISDATA!$I$3:$I$20000,$AB$3)</f>
        <v>2654.3699999999985</v>
      </c>
      <c r="AX21" s="27">
        <f>SUMIFS(BISDATA!$L$3:$L$20000,BISDATA!$A$3:$A$20000,$AB21,BISDATA!$M$3:$M$20000,AX$4,BISDATA!$I$3:$I$20000,$AB$3)</f>
        <v>-304.74</v>
      </c>
      <c r="AY21" s="27">
        <f>SUMIFS(BISDATA!$L$3:$L$20000,BISDATA!$A$3:$A$20000,$AB21,BISDATA!$M$3:$M$20000,AY$4,BISDATA!$I$3:$I$20000,$AB$3)</f>
        <v>-394.29999999999995</v>
      </c>
      <c r="AZ21" s="27">
        <f>SUMIFS(BISDATA!$L$3:$L$20000,BISDATA!$A$3:$A$20000,$AB21,BISDATA!$M$3:$M$20000,AZ$4,BISDATA!$I$3:$I$20000,$AB$3)</f>
        <v>-1538.5999999999997</v>
      </c>
      <c r="BA21" s="28">
        <f>SUMIFS(BISDATA!$L$3:$L$20000,BISDATA!$A$3:$A$20000,$AB21,BISDATA!$M$3:$M$20000,BA$4,BISDATA!$I$3:$I$20000,$AB$3)</f>
        <v>-4033.8</v>
      </c>
      <c r="BB21" s="58"/>
      <c r="BC21" s="34" t="s">
        <v>123</v>
      </c>
      <c r="BD21" s="48">
        <f t="shared" si="3"/>
        <v>0</v>
      </c>
      <c r="BE21" s="27">
        <f t="shared" si="3"/>
        <v>389.57999999923049</v>
      </c>
      <c r="BF21" s="27">
        <f t="shared" si="3"/>
        <v>1.4551915228366852E-10</v>
      </c>
      <c r="BG21" s="27">
        <f t="shared" si="3"/>
        <v>0</v>
      </c>
      <c r="BH21" s="27">
        <f t="shared" si="3"/>
        <v>0</v>
      </c>
      <c r="BI21" s="27">
        <f t="shared" si="3"/>
        <v>0</v>
      </c>
      <c r="BJ21" s="27">
        <f t="shared" si="3"/>
        <v>0</v>
      </c>
      <c r="BK21" s="27">
        <f t="shared" si="3"/>
        <v>0</v>
      </c>
      <c r="BL21" s="27">
        <f t="shared" si="3"/>
        <v>0</v>
      </c>
      <c r="BM21" s="27">
        <f t="shared" si="3"/>
        <v>0</v>
      </c>
      <c r="BN21" s="27">
        <f t="shared" si="3"/>
        <v>0</v>
      </c>
      <c r="BO21" s="27">
        <f t="shared" si="3"/>
        <v>0</v>
      </c>
      <c r="BP21" s="27">
        <f t="shared" si="3"/>
        <v>0</v>
      </c>
      <c r="BQ21" s="27">
        <f t="shared" si="3"/>
        <v>0</v>
      </c>
      <c r="BR21" s="27">
        <f t="shared" si="3"/>
        <v>0</v>
      </c>
      <c r="BS21" s="27">
        <f t="shared" si="3"/>
        <v>0</v>
      </c>
      <c r="BT21" s="27">
        <f t="shared" si="4"/>
        <v>1.2505552149377763E-12</v>
      </c>
      <c r="BU21" s="27">
        <f t="shared" si="2"/>
        <v>0</v>
      </c>
      <c r="BV21" s="27">
        <f t="shared" si="2"/>
        <v>0</v>
      </c>
      <c r="BW21" s="27">
        <f t="shared" si="2"/>
        <v>0</v>
      </c>
      <c r="BX21" s="27">
        <f t="shared" si="2"/>
        <v>0</v>
      </c>
      <c r="BY21" s="27">
        <f t="shared" si="2"/>
        <v>0</v>
      </c>
      <c r="BZ21" s="27">
        <f t="shared" si="2"/>
        <v>0</v>
      </c>
      <c r="CA21" s="27">
        <f t="shared" si="2"/>
        <v>0</v>
      </c>
      <c r="CB21" s="28">
        <f t="shared" si="2"/>
        <v>0</v>
      </c>
    </row>
    <row r="22" spans="1:80" x14ac:dyDescent="0.25">
      <c r="A22" s="35" t="s">
        <v>116</v>
      </c>
      <c r="B22" s="46">
        <f>SUMIFS(FastClose!$H$3:$H$20000,FastClose!$K$3:$K$20000,$A22,FastClose!$G$3:$G$20000,B$3,FastClose!$D$3:$D$20000,$A$3)</f>
        <v>1590.3999999999999</v>
      </c>
      <c r="C22" s="29">
        <f>SUMIFS(FastClose!$H$3:$H$20000,FastClose!$K$3:$K$20000,$A22,FastClose!$G$3:$G$20000,C$3,FastClose!$D$3:$D$20000,$A$3)</f>
        <v>4128.819999999997</v>
      </c>
      <c r="D22" s="29">
        <f>SUMIFS(FastClose!$H$3:$H$20000,FastClose!$K$3:$K$20000,$A22,FastClose!$G$3:$G$20000,D$3,FastClose!$D$3:$D$20000,$A$3)</f>
        <v>686.73</v>
      </c>
      <c r="E22" s="29">
        <f>SUMIFS(FastClose!$H$3:$H$20000,FastClose!$K$3:$K$20000,$A22,FastClose!$G$3:$G$20000,E$3,FastClose!$D$3:$D$20000,$A$3)</f>
        <v>506.3</v>
      </c>
      <c r="F22" s="29">
        <f>SUMIFS(FastClose!$H$3:$H$20000,FastClose!$K$3:$K$20000,$A22,FastClose!$G$3:$G$20000,F$3,FastClose!$D$3:$D$20000,$A$3)</f>
        <v>0</v>
      </c>
      <c r="G22" s="29">
        <f>SUMIFS(FastClose!$H$3:$H$20000,FastClose!$K$3:$K$20000,$A22,FastClose!$G$3:$G$20000,G$3,FastClose!$D$3:$D$20000,$A$3)</f>
        <v>47.98</v>
      </c>
      <c r="H22" s="29">
        <f>SUMIFS(FastClose!$H$3:$H$20000,FastClose!$K$3:$K$20000,$A22,FastClose!$G$3:$G$20000,H$3,FastClose!$D$3:$D$20000,$A$3)</f>
        <v>124.8</v>
      </c>
      <c r="I22" s="29">
        <f>SUMIFS(FastClose!$H$3:$H$20000,FastClose!$K$3:$K$20000,$A22,FastClose!$G$3:$G$20000,I$3,FastClose!$D$3:$D$20000,$A$3)</f>
        <v>0</v>
      </c>
      <c r="J22" s="29">
        <f>SUMIFS(FastClose!$H$3:$H$20000,FastClose!$K$3:$K$20000,$A22,FastClose!$G$3:$G$20000,J$3,FastClose!$D$3:$D$20000,$A$3)</f>
        <v>0</v>
      </c>
      <c r="K22" s="29">
        <f>SUMIFS(FastClose!$H$3:$H$20000,FastClose!$K$3:$K$20000,$A22,FastClose!$G$3:$G$20000,K$3,FastClose!$D$3:$D$20000,$A$3)</f>
        <v>509.96000000000004</v>
      </c>
      <c r="L22" s="29">
        <f>SUMIFS(FastClose!$H$3:$H$20000,FastClose!$K$3:$K$20000,$A22,FastClose!$G$3:$G$20000,L$3,FastClose!$D$3:$D$20000,$A$3)</f>
        <v>1345.63</v>
      </c>
      <c r="M22" s="29">
        <f>SUMIFS(FastClose!$H$3:$H$20000,FastClose!$K$3:$K$20000,$A22,FastClose!$G$3:$G$20000,M$3,FastClose!$D$3:$D$20000,$A$3)</f>
        <v>1346.81</v>
      </c>
      <c r="N22" s="29">
        <f>SUMIFS(FastClose!$H$3:$H$20000,FastClose!$K$3:$K$20000,$A22,FastClose!$G$3:$G$20000,N$3,FastClose!$D$3:$D$20000,$A$3)</f>
        <v>1214.1599999999999</v>
      </c>
      <c r="O22" s="29">
        <f>SUMIFS(FastClose!$H$3:$H$20000,FastClose!$K$3:$K$20000,$A22,FastClose!$G$3:$G$20000,O$3,FastClose!$D$3:$D$20000,$A$3)</f>
        <v>-440.57</v>
      </c>
      <c r="P22" s="29">
        <f>SUMIFS(FastClose!$H$3:$H$20000,FastClose!$K$3:$K$20000,$A22,FastClose!$G$3:$G$20000,P$3,FastClose!$D$3:$D$20000,$A$3)</f>
        <v>28.759999999999998</v>
      </c>
      <c r="Q22" s="29">
        <f>SUMIFS(FastClose!$H$3:$H$20000,FastClose!$K$3:$K$20000,$A22,FastClose!$G$3:$G$20000,Q$3,FastClose!$D$3:$D$20000,$A$3)</f>
        <v>-36.83</v>
      </c>
      <c r="R22" s="29">
        <f>SUMIFS(FastClose!$H$3:$H$20000,FastClose!$K$3:$K$20000,$A22,FastClose!$G$3:$G$20000,R$3,FastClose!$D$3:$D$20000,$A$3)</f>
        <v>0</v>
      </c>
      <c r="S22" s="29">
        <f>SUMIFS(FastClose!$H$3:$H$20000,FastClose!$K$3:$K$20000,$A22,FastClose!$G$3:$G$20000,S$3,FastClose!$D$3:$D$20000,$A$3)</f>
        <v>25</v>
      </c>
      <c r="T22" s="29">
        <f>SUMIFS(FastClose!$H$3:$H$20000,FastClose!$K$3:$K$20000,$A22,FastClose!$G$3:$G$20000,T$3,FastClose!$D$3:$D$20000,$A$3)</f>
        <v>25</v>
      </c>
      <c r="U22" s="29">
        <f>SUMIFS(FastClose!$H$3:$H$20000,FastClose!$K$3:$K$20000,$A22,FastClose!$G$3:$G$20000,U$3,FastClose!$D$3:$D$20000,$A$3)</f>
        <v>0</v>
      </c>
      <c r="V22" s="29">
        <f>SUMIFS(FastClose!$H$3:$H$20000,FastClose!$K$3:$K$20000,$A22,FastClose!$G$3:$G$20000,V$3,FastClose!$D$3:$D$20000,$A$3)</f>
        <v>0</v>
      </c>
      <c r="W22" s="29">
        <f>SUMIFS(FastClose!$H$3:$H$20000,FastClose!$K$3:$K$20000,$A22,FastClose!$G$3:$G$20000,W$3,FastClose!$D$3:$D$20000,$A$3)</f>
        <v>-2732.22</v>
      </c>
      <c r="X22" s="29">
        <f>SUMIFS(FastClose!$H$3:$H$20000,FastClose!$K$3:$K$20000,$A22,FastClose!$G$3:$G$20000,X$3,FastClose!$D$3:$D$20000,$A$3)</f>
        <v>0</v>
      </c>
      <c r="Y22" s="29">
        <f>SUMIFS(FastClose!$H$3:$H$20000,FastClose!$K$3:$K$20000,$A22,FastClose!$G$3:$G$20000,Y$3,FastClose!$D$3:$D$20000,$A$3)</f>
        <v>0</v>
      </c>
      <c r="Z22" s="30">
        <f>SUMIFS(FastClose!$H$3:$H$20000,FastClose!$K$3:$K$20000,$A22,FastClose!$G$3:$G$20000,Z$3,FastClose!$D$3:$D$20000,$A$3)</f>
        <v>-2272.6799999999998</v>
      </c>
      <c r="AB22" s="35" t="s">
        <v>116</v>
      </c>
      <c r="AC22" s="46">
        <f>SUMIFS(BISDATA!$L$3:$L$20000,BISDATA!$A$3:$A$20000,$AB22,BISDATA!$M$3:$M$20000,AC$4,BISDATA!$I$3:$I$20000,$AB$3)</f>
        <v>1590.4</v>
      </c>
      <c r="AD22" s="29">
        <f>SUMIFS(BISDATA!$L$3:$L$20000,BISDATA!$A$3:$A$20000,$AB22,BISDATA!$M$3:$M$20000,AD$4,BISDATA!$I$3:$I$20000,$AB$3)</f>
        <v>4128.82</v>
      </c>
      <c r="AE22" s="29">
        <f>SUMIFS(BISDATA!$L$3:$L$20000,BISDATA!$A$3:$A$20000,$AB22,BISDATA!$M$3:$M$20000,AE$4,BISDATA!$I$3:$I$20000,$AB$3)</f>
        <v>686.73000000000013</v>
      </c>
      <c r="AF22" s="29">
        <f>SUMIFS(BISDATA!$L$3:$L$20000,BISDATA!$A$3:$A$20000,$AB22,BISDATA!$M$3:$M$20000,AF$4,BISDATA!$I$3:$I$20000,$AB$3)</f>
        <v>506.3</v>
      </c>
      <c r="AG22" s="29">
        <f>SUMIFS(BISDATA!$L$3:$L$20000,BISDATA!$A$3:$A$20000,$AB22,BISDATA!$M$3:$M$20000,AG$4,BISDATA!$I$3:$I$20000,$AB$3)</f>
        <v>0</v>
      </c>
      <c r="AH22" s="29">
        <f>SUMIFS(BISDATA!$L$3:$L$20000,BISDATA!$A$3:$A$20000,$AB22,BISDATA!$M$3:$M$20000,AH$4,BISDATA!$I$3:$I$20000,$AB$3)</f>
        <v>47.98</v>
      </c>
      <c r="AI22" s="29">
        <f>SUMIFS(BISDATA!$L$3:$L$20000,BISDATA!$A$3:$A$20000,$AB22,BISDATA!$M$3:$M$20000,AI$4,BISDATA!$I$3:$I$20000,$AB$3)</f>
        <v>124.8</v>
      </c>
      <c r="AJ22" s="29">
        <f>SUMIFS(BISDATA!$L$3:$L$20000,BISDATA!$A$3:$A$20000,$AB22,BISDATA!$M$3:$M$20000,AJ$4,BISDATA!$I$3:$I$20000,$AB$3)</f>
        <v>0</v>
      </c>
      <c r="AK22" s="29">
        <f>SUMIFS(BISDATA!$L$3:$L$20000,BISDATA!$A$3:$A$20000,$AB22,BISDATA!$M$3:$M$20000,AK$4,BISDATA!$I$3:$I$20000,$AB$3)</f>
        <v>0</v>
      </c>
      <c r="AL22" s="29">
        <f>SUMIFS(BISDATA!$L$3:$L$20000,BISDATA!$A$3:$A$20000,$AB22,BISDATA!$M$3:$M$20000,AL$4,BISDATA!$I$3:$I$20000,$AB$3)</f>
        <v>509.96000000000004</v>
      </c>
      <c r="AM22" s="29">
        <f>SUMIFS(BISDATA!$L$3:$L$20000,BISDATA!$A$3:$A$20000,$AB22,BISDATA!$M$3:$M$20000,AM$4,BISDATA!$I$3:$I$20000,$AB$3)</f>
        <v>1345.63</v>
      </c>
      <c r="AN22" s="29">
        <f>SUMIFS(BISDATA!$L$3:$L$20000,BISDATA!$A$3:$A$20000,$AB22,BISDATA!$M$3:$M$20000,AN$4,BISDATA!$I$3:$I$20000,$AB$3)</f>
        <v>1346.81</v>
      </c>
      <c r="AO22" s="29">
        <f>SUMIFS(BISDATA!$L$3:$L$20000,BISDATA!$A$3:$A$20000,$AB22,BISDATA!$M$3:$M$20000,AO$4,BISDATA!$I$3:$I$20000,$AB$3)</f>
        <v>1214.1599999999999</v>
      </c>
      <c r="AP22" s="29">
        <f>SUMIFS(BISDATA!$L$3:$L$20000,BISDATA!$A$3:$A$20000,$AB22,BISDATA!$M$3:$M$20000,AP$4,BISDATA!$I$3:$I$20000,$AB$3)</f>
        <v>-440.56999999999994</v>
      </c>
      <c r="AQ22" s="29">
        <f>SUMIFS(BISDATA!$L$3:$L$20000,BISDATA!$A$3:$A$20000,$AB22,BISDATA!$M$3:$M$20000,AQ$4,BISDATA!$I$3:$I$20000,$AB$3)</f>
        <v>28.759999999999991</v>
      </c>
      <c r="AR22" s="29">
        <f>SUMIFS(BISDATA!$L$3:$L$20000,BISDATA!$A$3:$A$20000,$AB22,BISDATA!$M$3:$M$20000,AR$4,BISDATA!$I$3:$I$20000,$AB$3)</f>
        <v>-36.830000000000005</v>
      </c>
      <c r="AS22" s="29">
        <f>SUMIFS(BISDATA!$L$3:$L$20000,BISDATA!$A$3:$A$20000,$AB22,BISDATA!$M$3:$M$20000,AS$4,BISDATA!$I$3:$I$20000,$AB$3)</f>
        <v>0</v>
      </c>
      <c r="AT22" s="29">
        <f>SUMIFS(BISDATA!$L$3:$L$20000,BISDATA!$A$3:$A$20000,$AB22,BISDATA!$M$3:$M$20000,AT$4,BISDATA!$I$3:$I$20000,$AB$3)</f>
        <v>25</v>
      </c>
      <c r="AU22" s="29">
        <f>SUMIFS(BISDATA!$L$3:$L$20000,BISDATA!$A$3:$A$20000,$AB22,BISDATA!$M$3:$M$20000,AU$4,BISDATA!$I$3:$I$20000,$AB$3)</f>
        <v>25</v>
      </c>
      <c r="AV22" s="29">
        <f>SUMIFS(BISDATA!$L$3:$L$20000,BISDATA!$A$3:$A$20000,$AB22,BISDATA!$M$3:$M$20000,AV$4,BISDATA!$I$3:$I$20000,$AB$3)</f>
        <v>0</v>
      </c>
      <c r="AW22" s="29">
        <f>SUMIFS(BISDATA!$L$3:$L$20000,BISDATA!$A$3:$A$20000,$AB22,BISDATA!$M$3:$M$20000,AW$4,BISDATA!$I$3:$I$20000,$AB$3)</f>
        <v>0</v>
      </c>
      <c r="AX22" s="29">
        <f>SUMIFS(BISDATA!$L$3:$L$20000,BISDATA!$A$3:$A$20000,$AB22,BISDATA!$M$3:$M$20000,AX$4,BISDATA!$I$3:$I$20000,$AB$3)</f>
        <v>-2732.22</v>
      </c>
      <c r="AY22" s="29">
        <f>SUMIFS(BISDATA!$L$3:$L$20000,BISDATA!$A$3:$A$20000,$AB22,BISDATA!$M$3:$M$20000,AY$4,BISDATA!$I$3:$I$20000,$AB$3)</f>
        <v>0</v>
      </c>
      <c r="AZ22" s="29">
        <f>SUMIFS(BISDATA!$L$3:$L$20000,BISDATA!$A$3:$A$20000,$AB22,BISDATA!$M$3:$M$20000,AZ$4,BISDATA!$I$3:$I$20000,$AB$3)</f>
        <v>0</v>
      </c>
      <c r="BA22" s="30">
        <f>SUMIFS(BISDATA!$L$3:$L$20000,BISDATA!$A$3:$A$20000,$AB22,BISDATA!$M$3:$M$20000,BA$4,BISDATA!$I$3:$I$20000,$AB$3)</f>
        <v>-2272.6800000000003</v>
      </c>
      <c r="BB22" s="58"/>
      <c r="BC22" s="35" t="s">
        <v>116</v>
      </c>
      <c r="BD22" s="46">
        <f t="shared" si="3"/>
        <v>0</v>
      </c>
      <c r="BE22" s="29">
        <f t="shared" si="3"/>
        <v>0</v>
      </c>
      <c r="BF22" s="29">
        <f t="shared" si="3"/>
        <v>0</v>
      </c>
      <c r="BG22" s="29">
        <f t="shared" si="3"/>
        <v>0</v>
      </c>
      <c r="BH22" s="29">
        <f t="shared" si="3"/>
        <v>0</v>
      </c>
      <c r="BI22" s="29">
        <f t="shared" si="3"/>
        <v>0</v>
      </c>
      <c r="BJ22" s="29">
        <f t="shared" si="3"/>
        <v>0</v>
      </c>
      <c r="BK22" s="29">
        <f t="shared" si="3"/>
        <v>0</v>
      </c>
      <c r="BL22" s="29">
        <f t="shared" si="3"/>
        <v>0</v>
      </c>
      <c r="BM22" s="29">
        <f t="shared" si="3"/>
        <v>0</v>
      </c>
      <c r="BN22" s="29">
        <f t="shared" si="3"/>
        <v>0</v>
      </c>
      <c r="BO22" s="29">
        <f t="shared" si="3"/>
        <v>0</v>
      </c>
      <c r="BP22" s="29">
        <f t="shared" si="3"/>
        <v>0</v>
      </c>
      <c r="BQ22" s="29">
        <f t="shared" si="3"/>
        <v>0</v>
      </c>
      <c r="BR22" s="29">
        <f t="shared" si="3"/>
        <v>0</v>
      </c>
      <c r="BS22" s="29">
        <f t="shared" si="3"/>
        <v>0</v>
      </c>
      <c r="BT22" s="29">
        <f t="shared" si="4"/>
        <v>0</v>
      </c>
      <c r="BU22" s="29">
        <f t="shared" si="2"/>
        <v>0</v>
      </c>
      <c r="BV22" s="29">
        <f t="shared" si="2"/>
        <v>0</v>
      </c>
      <c r="BW22" s="29">
        <f t="shared" si="2"/>
        <v>0</v>
      </c>
      <c r="BX22" s="29">
        <f t="shared" si="2"/>
        <v>0</v>
      </c>
      <c r="BY22" s="29">
        <f t="shared" si="2"/>
        <v>0</v>
      </c>
      <c r="BZ22" s="29">
        <f t="shared" si="2"/>
        <v>0</v>
      </c>
      <c r="CA22" s="29">
        <f t="shared" si="2"/>
        <v>0</v>
      </c>
      <c r="CB22" s="30">
        <f t="shared" si="2"/>
        <v>0</v>
      </c>
    </row>
    <row r="23" spans="1:80" x14ac:dyDescent="0.25">
      <c r="A23" s="36" t="s">
        <v>199</v>
      </c>
      <c r="B23" s="47">
        <f>SUMIFS(FastClose!$H$3:$H$20000,FastClose!$K$3:$K$20000,$A23,FastClose!$G$3:$G$20000,B$3,FastClose!$D$3:$D$20000,$A$3)</f>
        <v>739466.7300000079</v>
      </c>
      <c r="C23" s="31">
        <f>SUMIFS(FastClose!$H$3:$H$20000,FastClose!$K$3:$K$20000,$A23,FastClose!$G$3:$G$20000,C$3,FastClose!$D$3:$D$20000,$A$3)</f>
        <v>1284417.8399999721</v>
      </c>
      <c r="D23" s="31">
        <f>SUMIFS(FastClose!$H$3:$H$20000,FastClose!$K$3:$K$20000,$A23,FastClose!$G$3:$G$20000,D$3,FastClose!$D$3:$D$20000,$A$3)</f>
        <v>214429.85000000108</v>
      </c>
      <c r="E23" s="31">
        <f>SUMIFS(FastClose!$H$3:$H$20000,FastClose!$K$3:$K$20000,$A23,FastClose!$G$3:$G$20000,E$3,FastClose!$D$3:$D$20000,$A$3)</f>
        <v>73100.360000000073</v>
      </c>
      <c r="F23" s="31">
        <f>SUMIFS(FastClose!$H$3:$H$20000,FastClose!$K$3:$K$20000,$A23,FastClose!$G$3:$G$20000,F$3,FastClose!$D$3:$D$20000,$A$3)</f>
        <v>46455.65000000006</v>
      </c>
      <c r="G23" s="31">
        <f>SUMIFS(FastClose!$H$3:$H$20000,FastClose!$K$3:$K$20000,$A23,FastClose!$G$3:$G$20000,G$3,FastClose!$D$3:$D$20000,$A$3)</f>
        <v>26023.789999999964</v>
      </c>
      <c r="H23" s="31">
        <f>SUMIFS(FastClose!$H$3:$H$20000,FastClose!$K$3:$K$20000,$A23,FastClose!$G$3:$G$20000,H$3,FastClose!$D$3:$D$20000,$A$3)</f>
        <v>5491.4299999999976</v>
      </c>
      <c r="I23" s="31">
        <f>SUMIFS(FastClose!$H$3:$H$20000,FastClose!$K$3:$K$20000,$A23,FastClose!$G$3:$G$20000,I$3,FastClose!$D$3:$D$20000,$A$3)</f>
        <v>-32.249999999994458</v>
      </c>
      <c r="J23" s="31">
        <f>SUMIFS(FastClose!$H$3:$H$20000,FastClose!$K$3:$K$20000,$A23,FastClose!$G$3:$G$20000,J$3,FastClose!$D$3:$D$20000,$A$3)</f>
        <v>5263.8499999999949</v>
      </c>
      <c r="K23" s="31">
        <f>SUMIFS(FastClose!$H$3:$H$20000,FastClose!$K$3:$K$20000,$A23,FastClose!$G$3:$G$20000,K$3,FastClose!$D$3:$D$20000,$A$3)</f>
        <v>-2089.3000000000084</v>
      </c>
      <c r="L23" s="31">
        <f>SUMIFS(FastClose!$H$3:$H$20000,FastClose!$K$3:$K$20000,$A23,FastClose!$G$3:$G$20000,L$3,FastClose!$D$3:$D$20000,$A$3)</f>
        <v>3104.2000000000016</v>
      </c>
      <c r="M23" s="31">
        <f>SUMIFS(FastClose!$H$3:$H$20000,FastClose!$K$3:$K$20000,$A23,FastClose!$G$3:$G$20000,M$3,FastClose!$D$3:$D$20000,$A$3)</f>
        <v>3312.7999999999979</v>
      </c>
      <c r="N23" s="31">
        <f>SUMIFS(FastClose!$H$3:$H$20000,FastClose!$K$3:$K$20000,$A23,FastClose!$G$3:$G$20000,N$3,FastClose!$D$3:$D$20000,$A$3)</f>
        <v>-5668.7999999999993</v>
      </c>
      <c r="O23" s="31">
        <f>SUMIFS(FastClose!$H$3:$H$20000,FastClose!$K$3:$K$20000,$A23,FastClose!$G$3:$G$20000,O$3,FastClose!$D$3:$D$20000,$A$3)</f>
        <v>-5226.6900000000014</v>
      </c>
      <c r="P23" s="31">
        <f>SUMIFS(FastClose!$H$3:$H$20000,FastClose!$K$3:$K$20000,$A23,FastClose!$G$3:$G$20000,P$3,FastClose!$D$3:$D$20000,$A$3)</f>
        <v>-2329.8399999999997</v>
      </c>
      <c r="Q23" s="31">
        <f>SUMIFS(FastClose!$H$3:$H$20000,FastClose!$K$3:$K$20000,$A23,FastClose!$G$3:$G$20000,Q$3,FastClose!$D$3:$D$20000,$A$3)</f>
        <v>-4241.6599999999971</v>
      </c>
      <c r="R23" s="31">
        <f>SUMIFS(FastClose!$H$3:$H$20000,FastClose!$K$3:$K$20000,$A23,FastClose!$G$3:$G$20000,R$3,FastClose!$D$3:$D$20000,$A$3)</f>
        <v>-5858.8600000000006</v>
      </c>
      <c r="S23" s="31">
        <f>SUMIFS(FastClose!$H$3:$H$20000,FastClose!$K$3:$K$20000,$A23,FastClose!$G$3:$G$20000,S$3,FastClose!$D$3:$D$20000,$A$3)</f>
        <v>-3711.3100000000004</v>
      </c>
      <c r="T23" s="31">
        <f>SUMIFS(FastClose!$H$3:$H$20000,FastClose!$K$3:$K$20000,$A23,FastClose!$G$3:$G$20000,T$3,FastClose!$D$3:$D$20000,$A$3)</f>
        <v>-2300.2699999999995</v>
      </c>
      <c r="U23" s="31">
        <f>SUMIFS(FastClose!$H$3:$H$20000,FastClose!$K$3:$K$20000,$A23,FastClose!$G$3:$G$20000,U$3,FastClose!$D$3:$D$20000,$A$3)</f>
        <v>-3133.9899999999993</v>
      </c>
      <c r="V23" s="31">
        <f>SUMIFS(FastClose!$H$3:$H$20000,FastClose!$K$3:$K$20000,$A23,FastClose!$G$3:$G$20000,V$3,FastClose!$D$3:$D$20000,$A$3)</f>
        <v>-3563.1200000000003</v>
      </c>
      <c r="W23" s="31">
        <f>SUMIFS(FastClose!$H$3:$H$20000,FastClose!$K$3:$K$20000,$A23,FastClose!$G$3:$G$20000,W$3,FastClose!$D$3:$D$20000,$A$3)</f>
        <v>-2872.2999999999997</v>
      </c>
      <c r="X23" s="31">
        <f>SUMIFS(FastClose!$H$3:$H$20000,FastClose!$K$3:$K$20000,$A23,FastClose!$G$3:$G$20000,X$3,FastClose!$D$3:$D$20000,$A$3)</f>
        <v>-384.23000000000008</v>
      </c>
      <c r="Y23" s="31">
        <f>SUMIFS(FastClose!$H$3:$H$20000,FastClose!$K$3:$K$20000,$A23,FastClose!$G$3:$G$20000,Y$3,FastClose!$D$3:$D$20000,$A$3)</f>
        <v>-874.2700000000001</v>
      </c>
      <c r="Z23" s="32">
        <f>SUMIFS(FastClose!$H$3:$H$20000,FastClose!$K$3:$K$20000,$A23,FastClose!$G$3:$G$20000,Z$3,FastClose!$D$3:$D$20000,$A$3)</f>
        <v>-2697.5299999999997</v>
      </c>
      <c r="AB23" s="36" t="s">
        <v>199</v>
      </c>
      <c r="AC23" s="47">
        <f>SUMIFS(BISDATA!$L$3:$L$20000,BISDATA!$A$3:$A$20000,$AB23,BISDATA!$M$3:$M$20000,AC$4,BISDATA!$I$3:$I$20000,$AB$3)</f>
        <v>739466.73000001884</v>
      </c>
      <c r="AD23" s="31">
        <f>SUMIFS(BISDATA!$L$3:$L$20000,BISDATA!$A$3:$A$20000,$AB23,BISDATA!$M$3:$M$20000,AD$4,BISDATA!$I$3:$I$20000,$AB$3)</f>
        <v>1284741.6199999335</v>
      </c>
      <c r="AE23" s="31">
        <f>SUMIFS(BISDATA!$L$3:$L$20000,BISDATA!$A$3:$A$20000,$AB23,BISDATA!$M$3:$M$20000,AE$4,BISDATA!$I$3:$I$20000,$AB$3)</f>
        <v>214890.03000000061</v>
      </c>
      <c r="AF23" s="31">
        <f>SUMIFS(BISDATA!$L$3:$L$20000,BISDATA!$A$3:$A$20000,$AB23,BISDATA!$M$3:$M$20000,AF$4,BISDATA!$I$3:$I$20000,$AB$3)</f>
        <v>73462.939999999857</v>
      </c>
      <c r="AG23" s="31">
        <f>SUMIFS(BISDATA!$L$3:$L$20000,BISDATA!$A$3:$A$20000,$AB23,BISDATA!$M$3:$M$20000,AG$4,BISDATA!$I$3:$I$20000,$AB$3)</f>
        <v>47262.80999999991</v>
      </c>
      <c r="AH23" s="31">
        <f>SUMIFS(BISDATA!$L$3:$L$20000,BISDATA!$A$3:$A$20000,$AB23,BISDATA!$M$3:$M$20000,AH$4,BISDATA!$I$3:$I$20000,$AB$3)</f>
        <v>26320.620000000014</v>
      </c>
      <c r="AI23" s="31">
        <f>SUMIFS(BISDATA!$L$3:$L$20000,BISDATA!$A$3:$A$20000,$AB23,BISDATA!$M$3:$M$20000,AI$4,BISDATA!$I$3:$I$20000,$AB$3)</f>
        <v>6224.2099999999982</v>
      </c>
      <c r="AJ23" s="31">
        <f>SUMIFS(BISDATA!$L$3:$L$20000,BISDATA!$A$3:$A$20000,$AB23,BISDATA!$M$3:$M$20000,AJ$4,BISDATA!$I$3:$I$20000,$AB$3)</f>
        <v>389.57000000000204</v>
      </c>
      <c r="AK23" s="31">
        <f>SUMIFS(BISDATA!$L$3:$L$20000,BISDATA!$A$3:$A$20000,$AB23,BISDATA!$M$3:$M$20000,AK$4,BISDATA!$I$3:$I$20000,$AB$3)</f>
        <v>5503.3700000000017</v>
      </c>
      <c r="AL23" s="31">
        <f>SUMIFS(BISDATA!$L$3:$L$20000,BISDATA!$A$3:$A$20000,$AB23,BISDATA!$M$3:$M$20000,AL$4,BISDATA!$I$3:$I$20000,$AB$3)</f>
        <v>-1953.8700000000019</v>
      </c>
      <c r="AM23" s="31">
        <f>SUMIFS(BISDATA!$L$3:$L$20000,BISDATA!$A$3:$A$20000,$AB23,BISDATA!$M$3:$M$20000,AM$4,BISDATA!$I$3:$I$20000,$AB$3)</f>
        <v>3172.8599999999979</v>
      </c>
      <c r="AN23" s="31">
        <f>SUMIFS(BISDATA!$L$3:$L$20000,BISDATA!$A$3:$A$20000,$AB23,BISDATA!$M$3:$M$20000,AN$4,BISDATA!$I$3:$I$20000,$AB$3)</f>
        <v>3383.9799999999996</v>
      </c>
      <c r="AO23" s="31">
        <f>SUMIFS(BISDATA!$L$3:$L$20000,BISDATA!$A$3:$A$20000,$AB23,BISDATA!$M$3:$M$20000,AO$4,BISDATA!$I$3:$I$20000,$AB$3)</f>
        <v>-5335.2400000000016</v>
      </c>
      <c r="AP23" s="31">
        <f>SUMIFS(BISDATA!$L$3:$L$20000,BISDATA!$A$3:$A$20000,$AB23,BISDATA!$M$3:$M$20000,AP$4,BISDATA!$I$3:$I$20000,$AB$3)</f>
        <v>-5226.6899999999987</v>
      </c>
      <c r="AQ23" s="31">
        <f>SUMIFS(BISDATA!$L$3:$L$20000,BISDATA!$A$3:$A$20000,$AB23,BISDATA!$M$3:$M$20000,AQ$4,BISDATA!$I$3:$I$20000,$AB$3)</f>
        <v>-2329.8400000000015</v>
      </c>
      <c r="AR23" s="31">
        <f>SUMIFS(BISDATA!$L$3:$L$20000,BISDATA!$A$3:$A$20000,$AB23,BISDATA!$M$3:$M$20000,AR$4,BISDATA!$I$3:$I$20000,$AB$3)</f>
        <v>-4241.6599999999989</v>
      </c>
      <c r="AS23" s="31">
        <f>SUMIFS(BISDATA!$L$3:$L$20000,BISDATA!$A$3:$A$20000,$AB23,BISDATA!$M$3:$M$20000,AS$4,BISDATA!$I$3:$I$20000,$AB$3)</f>
        <v>-5869.8599999999979</v>
      </c>
      <c r="AT23" s="31">
        <f>SUMIFS(BISDATA!$L$3:$L$20000,BISDATA!$A$3:$A$20000,$AB23,BISDATA!$M$3:$M$20000,AT$4,BISDATA!$I$3:$I$20000,$AB$3)</f>
        <v>-3711.3100000000049</v>
      </c>
      <c r="AU23" s="31">
        <f>SUMIFS(BISDATA!$L$3:$L$20000,BISDATA!$A$3:$A$20000,$AB23,BISDATA!$M$3:$M$20000,AU$4,BISDATA!$I$3:$I$20000,$AB$3)</f>
        <v>-2377.4500000000003</v>
      </c>
      <c r="AV23" s="31">
        <f>SUMIFS(BISDATA!$L$3:$L$20000,BISDATA!$A$3:$A$20000,$AB23,BISDATA!$M$3:$M$20000,AV$4,BISDATA!$I$3:$I$20000,$AB$3)</f>
        <v>-3144.9900000000002</v>
      </c>
      <c r="AW23" s="31">
        <f>SUMIFS(BISDATA!$L$3:$L$20000,BISDATA!$A$3:$A$20000,$AB23,BISDATA!$M$3:$M$20000,AW$4,BISDATA!$I$3:$I$20000,$AB$3)</f>
        <v>-3534.6600000000008</v>
      </c>
      <c r="AX23" s="31">
        <f>SUMIFS(BISDATA!$L$3:$L$20000,BISDATA!$A$3:$A$20000,$AB23,BISDATA!$M$3:$M$20000,AX$4,BISDATA!$I$3:$I$20000,$AB$3)</f>
        <v>-2820.6499999999996</v>
      </c>
      <c r="AY23" s="31">
        <f>SUMIFS(BISDATA!$L$3:$L$20000,BISDATA!$A$3:$A$20000,$AB23,BISDATA!$M$3:$M$20000,AY$4,BISDATA!$I$3:$I$20000,$AB$3)</f>
        <v>-320.86000000000013</v>
      </c>
      <c r="AZ23" s="31">
        <f>SUMIFS(BISDATA!$L$3:$L$20000,BISDATA!$A$3:$A$20000,$AB23,BISDATA!$M$3:$M$20000,AZ$4,BISDATA!$I$3:$I$20000,$AB$3)</f>
        <v>-865.29</v>
      </c>
      <c r="BA23" s="32">
        <f>SUMIFS(BISDATA!$L$3:$L$20000,BISDATA!$A$3:$A$20000,$AB23,BISDATA!$M$3:$M$20000,BA$4,BISDATA!$I$3:$I$20000,$AB$3)</f>
        <v>-2450.12</v>
      </c>
      <c r="BB23" s="58"/>
      <c r="BC23" s="36" t="s">
        <v>199</v>
      </c>
      <c r="BD23" s="47">
        <f t="shared" si="3"/>
        <v>1.0943040251731873E-8</v>
      </c>
      <c r="BE23" s="31">
        <f t="shared" si="3"/>
        <v>323.77999996137805</v>
      </c>
      <c r="BF23" s="31">
        <f t="shared" si="3"/>
        <v>460.17999999952735</v>
      </c>
      <c r="BG23" s="31">
        <f t="shared" si="3"/>
        <v>362.57999999978347</v>
      </c>
      <c r="BH23" s="31">
        <f t="shared" si="3"/>
        <v>807.1599999998507</v>
      </c>
      <c r="BI23" s="31">
        <f t="shared" si="3"/>
        <v>296.83000000004904</v>
      </c>
      <c r="BJ23" s="31">
        <f t="shared" si="3"/>
        <v>732.78000000000065</v>
      </c>
      <c r="BK23" s="31">
        <f t="shared" si="3"/>
        <v>421.81999999999653</v>
      </c>
      <c r="BL23" s="31">
        <f t="shared" si="3"/>
        <v>239.5200000000068</v>
      </c>
      <c r="BM23" s="31">
        <f t="shared" si="3"/>
        <v>135.43000000000643</v>
      </c>
      <c r="BN23" s="31">
        <f t="shared" si="3"/>
        <v>68.659999999996217</v>
      </c>
      <c r="BO23" s="31">
        <f t="shared" si="3"/>
        <v>71.180000000001655</v>
      </c>
      <c r="BP23" s="31">
        <f t="shared" si="3"/>
        <v>333.55999999999767</v>
      </c>
      <c r="BQ23" s="31">
        <f t="shared" si="3"/>
        <v>0</v>
      </c>
      <c r="BR23" s="31">
        <f t="shared" si="3"/>
        <v>0</v>
      </c>
      <c r="BS23" s="31">
        <f t="shared" si="3"/>
        <v>0</v>
      </c>
      <c r="BT23" s="31">
        <f t="shared" si="4"/>
        <v>-10.999999999997272</v>
      </c>
      <c r="BU23" s="31">
        <f t="shared" si="2"/>
        <v>-4.5474735088646412E-12</v>
      </c>
      <c r="BV23" s="31">
        <f t="shared" si="2"/>
        <v>-77.180000000000746</v>
      </c>
      <c r="BW23" s="31">
        <f t="shared" si="2"/>
        <v>-11.000000000000909</v>
      </c>
      <c r="BX23" s="31">
        <f t="shared" si="2"/>
        <v>28.459999999999582</v>
      </c>
      <c r="BY23" s="31">
        <f t="shared" si="2"/>
        <v>51.650000000000091</v>
      </c>
      <c r="BZ23" s="31">
        <f t="shared" si="2"/>
        <v>63.369999999999948</v>
      </c>
      <c r="CA23" s="31">
        <f t="shared" si="2"/>
        <v>8.9800000000001319</v>
      </c>
      <c r="CB23" s="32">
        <f t="shared" si="2"/>
        <v>247.40999999999985</v>
      </c>
    </row>
    <row r="24" spans="1:80" x14ac:dyDescent="0.25">
      <c r="A24" s="34" t="s">
        <v>72</v>
      </c>
      <c r="B24" s="48">
        <f>SUMIFS(FastClose!$H$3:$H$20000,FastClose!$K$3:$K$20000,$A24,FastClose!$G$3:$G$20000,B$3,FastClose!$D$3:$D$20000,$A$3)</f>
        <v>1247834.3599999999</v>
      </c>
      <c r="C24" s="27">
        <f>SUMIFS(FastClose!$H$3:$H$20000,FastClose!$K$3:$K$20000,$A24,FastClose!$G$3:$G$20000,C$3,FastClose!$D$3:$D$20000,$A$3)</f>
        <v>1139087.6299999962</v>
      </c>
      <c r="D24" s="27">
        <f>SUMIFS(FastClose!$H$3:$H$20000,FastClose!$K$3:$K$20000,$A24,FastClose!$G$3:$G$20000,D$3,FastClose!$D$3:$D$20000,$A$3)</f>
        <v>246440.99</v>
      </c>
      <c r="E24" s="27">
        <f>SUMIFS(FastClose!$H$3:$H$20000,FastClose!$K$3:$K$20000,$A24,FastClose!$G$3:$G$20000,E$3,FastClose!$D$3:$D$20000,$A$3)</f>
        <v>161588.55000000005</v>
      </c>
      <c r="F24" s="27">
        <f>SUMIFS(FastClose!$H$3:$H$20000,FastClose!$K$3:$K$20000,$A24,FastClose!$G$3:$G$20000,F$3,FastClose!$D$3:$D$20000,$A$3)</f>
        <v>93406.459999999963</v>
      </c>
      <c r="G24" s="27">
        <f>SUMIFS(FastClose!$H$3:$H$20000,FastClose!$K$3:$K$20000,$A24,FastClose!$G$3:$G$20000,G$3,FastClose!$D$3:$D$20000,$A$3)</f>
        <v>122109.12000000001</v>
      </c>
      <c r="H24" s="27">
        <f>SUMIFS(FastClose!$H$3:$H$20000,FastClose!$K$3:$K$20000,$A24,FastClose!$G$3:$G$20000,H$3,FastClose!$D$3:$D$20000,$A$3)</f>
        <v>25210.82</v>
      </c>
      <c r="I24" s="27">
        <f>SUMIFS(FastClose!$H$3:$H$20000,FastClose!$K$3:$K$20000,$A24,FastClose!$G$3:$G$20000,I$3,FastClose!$D$3:$D$20000,$A$3)</f>
        <v>34256.509999999995</v>
      </c>
      <c r="J24" s="27">
        <f>SUMIFS(FastClose!$H$3:$H$20000,FastClose!$K$3:$K$20000,$A24,FastClose!$G$3:$G$20000,J$3,FastClose!$D$3:$D$20000,$A$3)</f>
        <v>3390.0499999999997</v>
      </c>
      <c r="K24" s="27">
        <f>SUMIFS(FastClose!$H$3:$H$20000,FastClose!$K$3:$K$20000,$A24,FastClose!$G$3:$G$20000,K$3,FastClose!$D$3:$D$20000,$A$3)</f>
        <v>11719.099999999999</v>
      </c>
      <c r="L24" s="27">
        <f>SUMIFS(FastClose!$H$3:$H$20000,FastClose!$K$3:$K$20000,$A24,FastClose!$G$3:$G$20000,L$3,FastClose!$D$3:$D$20000,$A$3)</f>
        <v>-88.14000000000101</v>
      </c>
      <c r="M24" s="27">
        <f>SUMIFS(FastClose!$H$3:$H$20000,FastClose!$K$3:$K$20000,$A24,FastClose!$G$3:$G$20000,M$3,FastClose!$D$3:$D$20000,$A$3)</f>
        <v>4418.7000000000007</v>
      </c>
      <c r="N24" s="27">
        <f>SUMIFS(FastClose!$H$3:$H$20000,FastClose!$K$3:$K$20000,$A24,FastClose!$G$3:$G$20000,N$3,FastClose!$D$3:$D$20000,$A$3)</f>
        <v>4144.92</v>
      </c>
      <c r="O24" s="27">
        <f>SUMIFS(FastClose!$H$3:$H$20000,FastClose!$K$3:$K$20000,$A24,FastClose!$G$3:$G$20000,O$3,FastClose!$D$3:$D$20000,$A$3)</f>
        <v>-9337.0399999999972</v>
      </c>
      <c r="P24" s="27">
        <f>SUMIFS(FastClose!$H$3:$H$20000,FastClose!$K$3:$K$20000,$A24,FastClose!$G$3:$G$20000,P$3,FastClose!$D$3:$D$20000,$A$3)</f>
        <v>643.27000000000021</v>
      </c>
      <c r="Q24" s="27">
        <f>SUMIFS(FastClose!$H$3:$H$20000,FastClose!$K$3:$K$20000,$A24,FastClose!$G$3:$G$20000,Q$3,FastClose!$D$3:$D$20000,$A$3)</f>
        <v>1451.5800000000002</v>
      </c>
      <c r="R24" s="27">
        <f>SUMIFS(FastClose!$H$3:$H$20000,FastClose!$K$3:$K$20000,$A24,FastClose!$G$3:$G$20000,R$3,FastClose!$D$3:$D$20000,$A$3)</f>
        <v>2532.5799999999995</v>
      </c>
      <c r="S24" s="27">
        <f>SUMIFS(FastClose!$H$3:$H$20000,FastClose!$K$3:$K$20000,$A24,FastClose!$G$3:$G$20000,S$3,FastClose!$D$3:$D$20000,$A$3)</f>
        <v>-223.48999999999995</v>
      </c>
      <c r="T24" s="27">
        <f>SUMIFS(FastClose!$H$3:$H$20000,FastClose!$K$3:$K$20000,$A24,FastClose!$G$3:$G$20000,T$3,FastClose!$D$3:$D$20000,$A$3)</f>
        <v>3890.9400000000005</v>
      </c>
      <c r="U24" s="27">
        <f>SUMIFS(FastClose!$H$3:$H$20000,FastClose!$K$3:$K$20000,$A24,FastClose!$G$3:$G$20000,U$3,FastClose!$D$3:$D$20000,$A$3)</f>
        <v>-1591.7199999999998</v>
      </c>
      <c r="V24" s="27">
        <f>SUMIFS(FastClose!$H$3:$H$20000,FastClose!$K$3:$K$20000,$A24,FastClose!$G$3:$G$20000,V$3,FastClose!$D$3:$D$20000,$A$3)</f>
        <v>963.58</v>
      </c>
      <c r="W24" s="27">
        <f>SUMIFS(FastClose!$H$3:$H$20000,FastClose!$K$3:$K$20000,$A24,FastClose!$G$3:$G$20000,W$3,FastClose!$D$3:$D$20000,$A$3)</f>
        <v>170</v>
      </c>
      <c r="X24" s="27">
        <f>SUMIFS(FastClose!$H$3:$H$20000,FastClose!$K$3:$K$20000,$A24,FastClose!$G$3:$G$20000,X$3,FastClose!$D$3:$D$20000,$A$3)</f>
        <v>-1728.07</v>
      </c>
      <c r="Y24" s="27">
        <f>SUMIFS(FastClose!$H$3:$H$20000,FastClose!$K$3:$K$20000,$A24,FastClose!$G$3:$G$20000,Y$3,FastClose!$D$3:$D$20000,$A$3)</f>
        <v>-1177.74</v>
      </c>
      <c r="Z24" s="28">
        <f>SUMIFS(FastClose!$H$3:$H$20000,FastClose!$K$3:$K$20000,$A24,FastClose!$G$3:$G$20000,Z$3,FastClose!$D$3:$D$20000,$A$3)</f>
        <v>-3535.9400000000005</v>
      </c>
      <c r="AB24" s="34" t="s">
        <v>72</v>
      </c>
      <c r="AC24" s="48">
        <f>SUMIFS(BISDATA!$L$3:$L$20000,BISDATA!$A$3:$A$20000,$AB24,BISDATA!$M$3:$M$20000,AC$4,BISDATA!$I$3:$I$20000,$AB$3)</f>
        <v>1247841.0299999856</v>
      </c>
      <c r="AD24" s="27">
        <f>SUMIFS(BISDATA!$L$3:$L$20000,BISDATA!$A$3:$A$20000,$AB24,BISDATA!$M$3:$M$20000,AD$4,BISDATA!$I$3:$I$20000,$AB$3)</f>
        <v>1139087.6300000004</v>
      </c>
      <c r="AE24" s="27">
        <f>SUMIFS(BISDATA!$L$3:$L$20000,BISDATA!$A$3:$A$20000,$AB24,BISDATA!$M$3:$M$20000,AE$4,BISDATA!$I$3:$I$20000,$AB$3)</f>
        <v>246450.98999999987</v>
      </c>
      <c r="AF24" s="27">
        <f>SUMIFS(BISDATA!$L$3:$L$20000,BISDATA!$A$3:$A$20000,$AB24,BISDATA!$M$3:$M$20000,AF$4,BISDATA!$I$3:$I$20000,$AB$3)</f>
        <v>161588.54999999999</v>
      </c>
      <c r="AG24" s="27">
        <f>SUMIFS(BISDATA!$L$3:$L$20000,BISDATA!$A$3:$A$20000,$AB24,BISDATA!$M$3:$M$20000,AG$4,BISDATA!$I$3:$I$20000,$AB$3)</f>
        <v>94457.199999999968</v>
      </c>
      <c r="AH24" s="27">
        <f>SUMIFS(BISDATA!$L$3:$L$20000,BISDATA!$A$3:$A$20000,$AB24,BISDATA!$M$3:$M$20000,AH$4,BISDATA!$I$3:$I$20000,$AB$3)</f>
        <v>122109.11999999995</v>
      </c>
      <c r="AI24" s="27">
        <f>SUMIFS(BISDATA!$L$3:$L$20000,BISDATA!$A$3:$A$20000,$AB24,BISDATA!$M$3:$M$20000,AI$4,BISDATA!$I$3:$I$20000,$AB$3)</f>
        <v>25210.819999999996</v>
      </c>
      <c r="AJ24" s="27">
        <f>SUMIFS(BISDATA!$L$3:$L$20000,BISDATA!$A$3:$A$20000,$AB24,BISDATA!$M$3:$M$20000,AJ$4,BISDATA!$I$3:$I$20000,$AB$3)</f>
        <v>34256.509999999987</v>
      </c>
      <c r="AK24" s="27">
        <f>SUMIFS(BISDATA!$L$3:$L$20000,BISDATA!$A$3:$A$20000,$AB24,BISDATA!$M$3:$M$20000,AK$4,BISDATA!$I$3:$I$20000,$AB$3)</f>
        <v>3390.0500000000011</v>
      </c>
      <c r="AL24" s="27">
        <f>SUMIFS(BISDATA!$L$3:$L$20000,BISDATA!$A$3:$A$20000,$AB24,BISDATA!$M$3:$M$20000,AL$4,BISDATA!$I$3:$I$20000,$AB$3)</f>
        <v>11719.099999999999</v>
      </c>
      <c r="AM24" s="27">
        <f>SUMIFS(BISDATA!$L$3:$L$20000,BISDATA!$A$3:$A$20000,$AB24,BISDATA!$M$3:$M$20000,AM$4,BISDATA!$I$3:$I$20000,$AB$3)</f>
        <v>-88.140000000000668</v>
      </c>
      <c r="AN24" s="27">
        <f>SUMIFS(BISDATA!$L$3:$L$20000,BISDATA!$A$3:$A$20000,$AB24,BISDATA!$M$3:$M$20000,AN$4,BISDATA!$I$3:$I$20000,$AB$3)</f>
        <v>4418.7</v>
      </c>
      <c r="AO24" s="27">
        <f>SUMIFS(BISDATA!$L$3:$L$20000,BISDATA!$A$3:$A$20000,$AB24,BISDATA!$M$3:$M$20000,AO$4,BISDATA!$I$3:$I$20000,$AB$3)</f>
        <v>4144.920000000001</v>
      </c>
      <c r="AP24" s="27">
        <f>SUMIFS(BISDATA!$L$3:$L$20000,BISDATA!$A$3:$A$20000,$AB24,BISDATA!$M$3:$M$20000,AP$4,BISDATA!$I$3:$I$20000,$AB$3)</f>
        <v>-9337.0399999999954</v>
      </c>
      <c r="AQ24" s="27">
        <f>SUMIFS(BISDATA!$L$3:$L$20000,BISDATA!$A$3:$A$20000,$AB24,BISDATA!$M$3:$M$20000,AQ$4,BISDATA!$I$3:$I$20000,$AB$3)</f>
        <v>643.27</v>
      </c>
      <c r="AR24" s="27">
        <f>SUMIFS(BISDATA!$L$3:$L$20000,BISDATA!$A$3:$A$20000,$AB24,BISDATA!$M$3:$M$20000,AR$4,BISDATA!$I$3:$I$20000,$AB$3)</f>
        <v>1451.3899999999999</v>
      </c>
      <c r="AS24" s="27">
        <f>SUMIFS(BISDATA!$L$3:$L$20000,BISDATA!$A$3:$A$20000,$AB24,BISDATA!$M$3:$M$20000,AS$4,BISDATA!$I$3:$I$20000,$AB$3)</f>
        <v>2532.5799999999995</v>
      </c>
      <c r="AT24" s="27">
        <f>SUMIFS(BISDATA!$L$3:$L$20000,BISDATA!$A$3:$A$20000,$AB24,BISDATA!$M$3:$M$20000,AT$4,BISDATA!$I$3:$I$20000,$AB$3)</f>
        <v>-223.49</v>
      </c>
      <c r="AU24" s="27">
        <f>SUMIFS(BISDATA!$L$3:$L$20000,BISDATA!$A$3:$A$20000,$AB24,BISDATA!$M$3:$M$20000,AU$4,BISDATA!$I$3:$I$20000,$AB$3)</f>
        <v>3638.95</v>
      </c>
      <c r="AV24" s="27">
        <f>SUMIFS(BISDATA!$L$3:$L$20000,BISDATA!$A$3:$A$20000,$AB24,BISDATA!$M$3:$M$20000,AV$4,BISDATA!$I$3:$I$20000,$AB$3)</f>
        <v>-1591.7199999999998</v>
      </c>
      <c r="AW24" s="27">
        <f>SUMIFS(BISDATA!$L$3:$L$20000,BISDATA!$A$3:$A$20000,$AB24,BISDATA!$M$3:$M$20000,AW$4,BISDATA!$I$3:$I$20000,$AB$3)</f>
        <v>963.58</v>
      </c>
      <c r="AX24" s="27">
        <f>SUMIFS(BISDATA!$L$3:$L$20000,BISDATA!$A$3:$A$20000,$AB24,BISDATA!$M$3:$M$20000,AX$4,BISDATA!$I$3:$I$20000,$AB$3)</f>
        <v>-563.43999999999994</v>
      </c>
      <c r="AY24" s="27">
        <f>SUMIFS(BISDATA!$L$3:$L$20000,BISDATA!$A$3:$A$20000,$AB24,BISDATA!$M$3:$M$20000,AY$4,BISDATA!$I$3:$I$20000,$AB$3)</f>
        <v>-1728.0700000000002</v>
      </c>
      <c r="AZ24" s="27">
        <f>SUMIFS(BISDATA!$L$3:$L$20000,BISDATA!$A$3:$A$20000,$AB24,BISDATA!$M$3:$M$20000,AZ$4,BISDATA!$I$3:$I$20000,$AB$3)</f>
        <v>204.27</v>
      </c>
      <c r="BA24" s="28">
        <f>SUMIFS(BISDATA!$L$3:$L$20000,BISDATA!$A$3:$A$20000,$AB24,BISDATA!$M$3:$M$20000,BA$4,BISDATA!$I$3:$I$20000,$AB$3)</f>
        <v>-3265.5399999999986</v>
      </c>
      <c r="BB24" s="58"/>
      <c r="BC24" s="34" t="s">
        <v>72</v>
      </c>
      <c r="BD24" s="48">
        <f t="shared" si="3"/>
        <v>6.6699999857228249</v>
      </c>
      <c r="BE24" s="27">
        <f t="shared" si="3"/>
        <v>4.1909515857696533E-9</v>
      </c>
      <c r="BF24" s="27">
        <f t="shared" si="3"/>
        <v>9.9999999998835847</v>
      </c>
      <c r="BG24" s="27">
        <f t="shared" si="3"/>
        <v>0</v>
      </c>
      <c r="BH24" s="27">
        <f t="shared" si="3"/>
        <v>1050.7400000000052</v>
      </c>
      <c r="BI24" s="27">
        <f t="shared" si="3"/>
        <v>0</v>
      </c>
      <c r="BJ24" s="27">
        <f t="shared" si="3"/>
        <v>0</v>
      </c>
      <c r="BK24" s="27">
        <f t="shared" si="3"/>
        <v>0</v>
      </c>
      <c r="BL24" s="27">
        <f t="shared" si="3"/>
        <v>0</v>
      </c>
      <c r="BM24" s="27">
        <f t="shared" si="3"/>
        <v>0</v>
      </c>
      <c r="BN24" s="27">
        <f t="shared" si="3"/>
        <v>3.4106051316484809E-13</v>
      </c>
      <c r="BO24" s="27">
        <f t="shared" si="3"/>
        <v>0</v>
      </c>
      <c r="BP24" s="27">
        <f t="shared" si="3"/>
        <v>0</v>
      </c>
      <c r="BQ24" s="27">
        <f t="shared" si="3"/>
        <v>0</v>
      </c>
      <c r="BR24" s="27">
        <f t="shared" si="3"/>
        <v>0</v>
      </c>
      <c r="BS24" s="27">
        <f t="shared" si="3"/>
        <v>-0.19000000000028194</v>
      </c>
      <c r="BT24" s="27">
        <f t="shared" si="4"/>
        <v>0</v>
      </c>
      <c r="BU24" s="27">
        <f t="shared" si="2"/>
        <v>0</v>
      </c>
      <c r="BV24" s="27">
        <f t="shared" si="2"/>
        <v>-251.99000000000069</v>
      </c>
      <c r="BW24" s="27">
        <f t="shared" si="2"/>
        <v>0</v>
      </c>
      <c r="BX24" s="27">
        <f t="shared" si="2"/>
        <v>0</v>
      </c>
      <c r="BY24" s="27">
        <f t="shared" si="2"/>
        <v>-733.43999999999994</v>
      </c>
      <c r="BZ24" s="27">
        <f t="shared" si="2"/>
        <v>0</v>
      </c>
      <c r="CA24" s="27">
        <f t="shared" si="2"/>
        <v>1382.01</v>
      </c>
      <c r="CB24" s="28">
        <f t="shared" si="2"/>
        <v>270.40000000000191</v>
      </c>
    </row>
    <row r="25" spans="1:80" x14ac:dyDescent="0.25">
      <c r="A25" s="35" t="s">
        <v>91</v>
      </c>
      <c r="B25" s="46">
        <f>SUMIFS(FastClose!$H$3:$H$20000,FastClose!$K$3:$K$20000,$A25,FastClose!$G$3:$G$20000,B$3,FastClose!$D$3:$D$20000,$A$3)</f>
        <v>38906.169999999991</v>
      </c>
      <c r="C25" s="29">
        <f>SUMIFS(FastClose!$H$3:$H$20000,FastClose!$K$3:$K$20000,$A25,FastClose!$G$3:$G$20000,C$3,FastClose!$D$3:$D$20000,$A$3)</f>
        <v>49829.909999999953</v>
      </c>
      <c r="D25" s="29">
        <f>SUMIFS(FastClose!$H$3:$H$20000,FastClose!$K$3:$K$20000,$A25,FastClose!$G$3:$G$20000,D$3,FastClose!$D$3:$D$20000,$A$3)</f>
        <v>14354.210000000003</v>
      </c>
      <c r="E25" s="29">
        <f>SUMIFS(FastClose!$H$3:$H$20000,FastClose!$K$3:$K$20000,$A25,FastClose!$G$3:$G$20000,E$3,FastClose!$D$3:$D$20000,$A$3)</f>
        <v>11646.51</v>
      </c>
      <c r="F25" s="29">
        <f>SUMIFS(FastClose!$H$3:$H$20000,FastClose!$K$3:$K$20000,$A25,FastClose!$G$3:$G$20000,F$3,FastClose!$D$3:$D$20000,$A$3)</f>
        <v>8192.5799999999981</v>
      </c>
      <c r="G25" s="29">
        <f>SUMIFS(FastClose!$H$3:$H$20000,FastClose!$K$3:$K$20000,$A25,FastClose!$G$3:$G$20000,G$3,FastClose!$D$3:$D$20000,$A$3)</f>
        <v>17069.190000000002</v>
      </c>
      <c r="H25" s="29">
        <f>SUMIFS(FastClose!$H$3:$H$20000,FastClose!$K$3:$K$20000,$A25,FastClose!$G$3:$G$20000,H$3,FastClose!$D$3:$D$20000,$A$3)</f>
        <v>3376.31</v>
      </c>
      <c r="I25" s="29">
        <f>SUMIFS(FastClose!$H$3:$H$20000,FastClose!$K$3:$K$20000,$A25,FastClose!$G$3:$G$20000,I$3,FastClose!$D$3:$D$20000,$A$3)</f>
        <v>4408.18</v>
      </c>
      <c r="J25" s="29">
        <f>SUMIFS(FastClose!$H$3:$H$20000,FastClose!$K$3:$K$20000,$A25,FastClose!$G$3:$G$20000,J$3,FastClose!$D$3:$D$20000,$A$3)</f>
        <v>1343.67</v>
      </c>
      <c r="K25" s="29">
        <f>SUMIFS(FastClose!$H$3:$H$20000,FastClose!$K$3:$K$20000,$A25,FastClose!$G$3:$G$20000,K$3,FastClose!$D$3:$D$20000,$A$3)</f>
        <v>-1624.3499999999997</v>
      </c>
      <c r="L25" s="29">
        <f>SUMIFS(FastClose!$H$3:$H$20000,FastClose!$K$3:$K$20000,$A25,FastClose!$G$3:$G$20000,L$3,FastClose!$D$3:$D$20000,$A$3)</f>
        <v>1135.6800000000003</v>
      </c>
      <c r="M25" s="29">
        <f>SUMIFS(FastClose!$H$3:$H$20000,FastClose!$K$3:$K$20000,$A25,FastClose!$G$3:$G$20000,M$3,FastClose!$D$3:$D$20000,$A$3)</f>
        <v>9.6299999999999955</v>
      </c>
      <c r="N25" s="29">
        <f>SUMIFS(FastClose!$H$3:$H$20000,FastClose!$K$3:$K$20000,$A25,FastClose!$G$3:$G$20000,N$3,FastClose!$D$3:$D$20000,$A$3)</f>
        <v>-796.47</v>
      </c>
      <c r="O25" s="29">
        <f>SUMIFS(FastClose!$H$3:$H$20000,FastClose!$K$3:$K$20000,$A25,FastClose!$G$3:$G$20000,O$3,FastClose!$D$3:$D$20000,$A$3)</f>
        <v>-457.3</v>
      </c>
      <c r="P25" s="29">
        <f>SUMIFS(FastClose!$H$3:$H$20000,FastClose!$K$3:$K$20000,$A25,FastClose!$G$3:$G$20000,P$3,FastClose!$D$3:$D$20000,$A$3)</f>
        <v>171.34</v>
      </c>
      <c r="Q25" s="29">
        <f>SUMIFS(FastClose!$H$3:$H$20000,FastClose!$K$3:$K$20000,$A25,FastClose!$G$3:$G$20000,Q$3,FastClose!$D$3:$D$20000,$A$3)</f>
        <v>-7.0299999999999976</v>
      </c>
      <c r="R25" s="29">
        <f>SUMIFS(FastClose!$H$3:$H$20000,FastClose!$K$3:$K$20000,$A25,FastClose!$G$3:$G$20000,R$3,FastClose!$D$3:$D$20000,$A$3)</f>
        <v>10.75</v>
      </c>
      <c r="S25" s="29">
        <f>SUMIFS(FastClose!$H$3:$H$20000,FastClose!$K$3:$K$20000,$A25,FastClose!$G$3:$G$20000,S$3,FastClose!$D$3:$D$20000,$A$3)</f>
        <v>50.839999999999996</v>
      </c>
      <c r="T25" s="29">
        <f>SUMIFS(FastClose!$H$3:$H$20000,FastClose!$K$3:$K$20000,$A25,FastClose!$G$3:$G$20000,T$3,FastClose!$D$3:$D$20000,$A$3)</f>
        <v>108.13</v>
      </c>
      <c r="U25" s="29">
        <f>SUMIFS(FastClose!$H$3:$H$20000,FastClose!$K$3:$K$20000,$A25,FastClose!$G$3:$G$20000,U$3,FastClose!$D$3:$D$20000,$A$3)</f>
        <v>-1028.5999999999999</v>
      </c>
      <c r="V25" s="29">
        <f>SUMIFS(FastClose!$H$3:$H$20000,FastClose!$K$3:$K$20000,$A25,FastClose!$G$3:$G$20000,V$3,FastClose!$D$3:$D$20000,$A$3)</f>
        <v>79.710000000000008</v>
      </c>
      <c r="W25" s="29">
        <f>SUMIFS(FastClose!$H$3:$H$20000,FastClose!$K$3:$K$20000,$A25,FastClose!$G$3:$G$20000,W$3,FastClose!$D$3:$D$20000,$A$3)</f>
        <v>-76.759999999999991</v>
      </c>
      <c r="X25" s="29">
        <f>SUMIFS(FastClose!$H$3:$H$20000,FastClose!$K$3:$K$20000,$A25,FastClose!$G$3:$G$20000,X$3,FastClose!$D$3:$D$20000,$A$3)</f>
        <v>0</v>
      </c>
      <c r="Y25" s="29">
        <f>SUMIFS(FastClose!$H$3:$H$20000,FastClose!$K$3:$K$20000,$A25,FastClose!$G$3:$G$20000,Y$3,FastClose!$D$3:$D$20000,$A$3)</f>
        <v>12.42</v>
      </c>
      <c r="Z25" s="30">
        <f>SUMIFS(FastClose!$H$3:$H$20000,FastClose!$K$3:$K$20000,$A25,FastClose!$G$3:$G$20000,Z$3,FastClose!$D$3:$D$20000,$A$3)</f>
        <v>-2403.41</v>
      </c>
      <c r="AB25" s="35" t="s">
        <v>91</v>
      </c>
      <c r="AC25" s="46">
        <f>SUMIFS(BISDATA!$L$3:$L$20000,BISDATA!$A$3:$A$20000,$AB25,BISDATA!$M$3:$M$20000,AC$4,BISDATA!$I$3:$I$20000,$AB$3)</f>
        <v>39071.169999999947</v>
      </c>
      <c r="AD25" s="29">
        <f>SUMIFS(BISDATA!$L$3:$L$20000,BISDATA!$A$3:$A$20000,$AB25,BISDATA!$M$3:$M$20000,AD$4,BISDATA!$I$3:$I$20000,$AB$3)</f>
        <v>49829.910000000018</v>
      </c>
      <c r="AE25" s="29">
        <f>SUMIFS(BISDATA!$L$3:$L$20000,BISDATA!$A$3:$A$20000,$AB25,BISDATA!$M$3:$M$20000,AE$4,BISDATA!$I$3:$I$20000,$AB$3)</f>
        <v>14354.210000000003</v>
      </c>
      <c r="AF25" s="29">
        <f>SUMIFS(BISDATA!$L$3:$L$20000,BISDATA!$A$3:$A$20000,$AB25,BISDATA!$M$3:$M$20000,AF$4,BISDATA!$I$3:$I$20000,$AB$3)</f>
        <v>11646.509999999998</v>
      </c>
      <c r="AG25" s="29">
        <f>SUMIFS(BISDATA!$L$3:$L$20000,BISDATA!$A$3:$A$20000,$AB25,BISDATA!$M$3:$M$20000,AG$4,BISDATA!$I$3:$I$20000,$AB$3)</f>
        <v>8192.58</v>
      </c>
      <c r="AH25" s="29">
        <f>SUMIFS(BISDATA!$L$3:$L$20000,BISDATA!$A$3:$A$20000,$AB25,BISDATA!$M$3:$M$20000,AH$4,BISDATA!$I$3:$I$20000,$AB$3)</f>
        <v>17069.190000000002</v>
      </c>
      <c r="AI25" s="29">
        <f>SUMIFS(BISDATA!$L$3:$L$20000,BISDATA!$A$3:$A$20000,$AB25,BISDATA!$M$3:$M$20000,AI$4,BISDATA!$I$3:$I$20000,$AB$3)</f>
        <v>3376.3099999999995</v>
      </c>
      <c r="AJ25" s="29">
        <f>SUMIFS(BISDATA!$L$3:$L$20000,BISDATA!$A$3:$A$20000,$AB25,BISDATA!$M$3:$M$20000,AJ$4,BISDATA!$I$3:$I$20000,$AB$3)</f>
        <v>4408.18</v>
      </c>
      <c r="AK25" s="29">
        <f>SUMIFS(BISDATA!$L$3:$L$20000,BISDATA!$A$3:$A$20000,$AB25,BISDATA!$M$3:$M$20000,AK$4,BISDATA!$I$3:$I$20000,$AB$3)</f>
        <v>1343.6699999999996</v>
      </c>
      <c r="AL25" s="29">
        <f>SUMIFS(BISDATA!$L$3:$L$20000,BISDATA!$A$3:$A$20000,$AB25,BISDATA!$M$3:$M$20000,AL$4,BISDATA!$I$3:$I$20000,$AB$3)</f>
        <v>-1624.35</v>
      </c>
      <c r="AM25" s="29">
        <f>SUMIFS(BISDATA!$L$3:$L$20000,BISDATA!$A$3:$A$20000,$AB25,BISDATA!$M$3:$M$20000,AM$4,BISDATA!$I$3:$I$20000,$AB$3)</f>
        <v>1135.6799999999998</v>
      </c>
      <c r="AN25" s="29">
        <f>SUMIFS(BISDATA!$L$3:$L$20000,BISDATA!$A$3:$A$20000,$AB25,BISDATA!$M$3:$M$20000,AN$4,BISDATA!$I$3:$I$20000,$AB$3)</f>
        <v>9.6299999999999741</v>
      </c>
      <c r="AO25" s="29">
        <f>SUMIFS(BISDATA!$L$3:$L$20000,BISDATA!$A$3:$A$20000,$AB25,BISDATA!$M$3:$M$20000,AO$4,BISDATA!$I$3:$I$20000,$AB$3)</f>
        <v>-796.47</v>
      </c>
      <c r="AP25" s="29">
        <f>SUMIFS(BISDATA!$L$3:$L$20000,BISDATA!$A$3:$A$20000,$AB25,BISDATA!$M$3:$M$20000,AP$4,BISDATA!$I$3:$I$20000,$AB$3)</f>
        <v>-457.3</v>
      </c>
      <c r="AQ25" s="29">
        <f>SUMIFS(BISDATA!$L$3:$L$20000,BISDATA!$A$3:$A$20000,$AB25,BISDATA!$M$3:$M$20000,AQ$4,BISDATA!$I$3:$I$20000,$AB$3)</f>
        <v>171.34</v>
      </c>
      <c r="AR25" s="29">
        <f>SUMIFS(BISDATA!$L$3:$L$20000,BISDATA!$A$3:$A$20000,$AB25,BISDATA!$M$3:$M$20000,AR$4,BISDATA!$I$3:$I$20000,$AB$3)</f>
        <v>-7.0299999999999976</v>
      </c>
      <c r="AS25" s="29">
        <f>SUMIFS(BISDATA!$L$3:$L$20000,BISDATA!$A$3:$A$20000,$AB25,BISDATA!$M$3:$M$20000,AS$4,BISDATA!$I$3:$I$20000,$AB$3)</f>
        <v>10.75</v>
      </c>
      <c r="AT25" s="29">
        <f>SUMIFS(BISDATA!$L$3:$L$20000,BISDATA!$A$3:$A$20000,$AB25,BISDATA!$M$3:$M$20000,AT$4,BISDATA!$I$3:$I$20000,$AB$3)</f>
        <v>50.839999999999989</v>
      </c>
      <c r="AU25" s="29">
        <f>SUMIFS(BISDATA!$L$3:$L$20000,BISDATA!$A$3:$A$20000,$AB25,BISDATA!$M$3:$M$20000,AU$4,BISDATA!$I$3:$I$20000,$AB$3)</f>
        <v>108.13</v>
      </c>
      <c r="AV25" s="29">
        <f>SUMIFS(BISDATA!$L$3:$L$20000,BISDATA!$A$3:$A$20000,$AB25,BISDATA!$M$3:$M$20000,AV$4,BISDATA!$I$3:$I$20000,$AB$3)</f>
        <v>-1028.5999999999999</v>
      </c>
      <c r="AW25" s="29">
        <f>SUMIFS(BISDATA!$L$3:$L$20000,BISDATA!$A$3:$A$20000,$AB25,BISDATA!$M$3:$M$20000,AW$4,BISDATA!$I$3:$I$20000,$AB$3)</f>
        <v>79.710000000000008</v>
      </c>
      <c r="AX25" s="29">
        <f>SUMIFS(BISDATA!$L$3:$L$20000,BISDATA!$A$3:$A$20000,$AB25,BISDATA!$M$3:$M$20000,AX$4,BISDATA!$I$3:$I$20000,$AB$3)</f>
        <v>-76.759999999999977</v>
      </c>
      <c r="AY25" s="29">
        <f>SUMIFS(BISDATA!$L$3:$L$20000,BISDATA!$A$3:$A$20000,$AB25,BISDATA!$M$3:$M$20000,AY$4,BISDATA!$I$3:$I$20000,$AB$3)</f>
        <v>0</v>
      </c>
      <c r="AZ25" s="29">
        <f>SUMIFS(BISDATA!$L$3:$L$20000,BISDATA!$A$3:$A$20000,$AB25,BISDATA!$M$3:$M$20000,AZ$4,BISDATA!$I$3:$I$20000,$AB$3)</f>
        <v>12.42</v>
      </c>
      <c r="BA25" s="30">
        <f>SUMIFS(BISDATA!$L$3:$L$20000,BISDATA!$A$3:$A$20000,$AB25,BISDATA!$M$3:$M$20000,BA$4,BISDATA!$I$3:$I$20000,$AB$3)</f>
        <v>-2403.4099999999989</v>
      </c>
      <c r="BB25" s="58"/>
      <c r="BC25" s="35" t="s">
        <v>91</v>
      </c>
      <c r="BD25" s="46">
        <f t="shared" si="3"/>
        <v>164.99999999995634</v>
      </c>
      <c r="BE25" s="29">
        <f t="shared" si="3"/>
        <v>6.5483618527650833E-11</v>
      </c>
      <c r="BF25" s="29">
        <f t="shared" si="3"/>
        <v>0</v>
      </c>
      <c r="BG25" s="29">
        <f t="shared" si="3"/>
        <v>0</v>
      </c>
      <c r="BH25" s="29">
        <f t="shared" si="3"/>
        <v>0</v>
      </c>
      <c r="BI25" s="29">
        <f t="shared" si="3"/>
        <v>0</v>
      </c>
      <c r="BJ25" s="29">
        <f t="shared" si="3"/>
        <v>0</v>
      </c>
      <c r="BK25" s="29">
        <f t="shared" si="3"/>
        <v>0</v>
      </c>
      <c r="BL25" s="29">
        <f t="shared" si="3"/>
        <v>0</v>
      </c>
      <c r="BM25" s="29">
        <f t="shared" si="3"/>
        <v>0</v>
      </c>
      <c r="BN25" s="29">
        <f t="shared" si="3"/>
        <v>0</v>
      </c>
      <c r="BO25" s="29">
        <f t="shared" si="3"/>
        <v>-2.1316282072803006E-14</v>
      </c>
      <c r="BP25" s="29">
        <f t="shared" si="3"/>
        <v>0</v>
      </c>
      <c r="BQ25" s="29">
        <f t="shared" si="3"/>
        <v>0</v>
      </c>
      <c r="BR25" s="29">
        <f t="shared" si="3"/>
        <v>0</v>
      </c>
      <c r="BS25" s="29">
        <f t="shared" si="3"/>
        <v>0</v>
      </c>
      <c r="BT25" s="29">
        <f t="shared" si="4"/>
        <v>0</v>
      </c>
      <c r="BU25" s="29">
        <f t="shared" si="2"/>
        <v>0</v>
      </c>
      <c r="BV25" s="29">
        <f t="shared" si="2"/>
        <v>0</v>
      </c>
      <c r="BW25" s="29">
        <f t="shared" si="2"/>
        <v>0</v>
      </c>
      <c r="BX25" s="29">
        <f t="shared" si="2"/>
        <v>0</v>
      </c>
      <c r="BY25" s="29">
        <f t="shared" si="2"/>
        <v>0</v>
      </c>
      <c r="BZ25" s="29">
        <f t="shared" si="2"/>
        <v>0</v>
      </c>
      <c r="CA25" s="29">
        <f t="shared" si="2"/>
        <v>0</v>
      </c>
      <c r="CB25" s="30">
        <f t="shared" si="2"/>
        <v>0</v>
      </c>
    </row>
    <row r="26" spans="1:80" x14ac:dyDescent="0.25">
      <c r="A26" s="35" t="s">
        <v>171</v>
      </c>
      <c r="B26" s="46">
        <f>SUMIFS(FastClose!$H$3:$H$20000,FastClose!$K$3:$K$20000,$A26,FastClose!$G$3:$G$20000,B$3,FastClose!$D$3:$D$20000,$A$3)</f>
        <v>3426713.0599999744</v>
      </c>
      <c r="C26" s="29">
        <f>SUMIFS(FastClose!$H$3:$H$20000,FastClose!$K$3:$K$20000,$A26,FastClose!$G$3:$G$20000,C$3,FastClose!$D$3:$D$20000,$A$3)</f>
        <v>4142906.310000034</v>
      </c>
      <c r="D26" s="29">
        <f>SUMIFS(FastClose!$H$3:$H$20000,FastClose!$K$3:$K$20000,$A26,FastClose!$G$3:$G$20000,D$3,FastClose!$D$3:$D$20000,$A$3)</f>
        <v>1212502.6699999943</v>
      </c>
      <c r="E26" s="29">
        <f>SUMIFS(FastClose!$H$3:$H$20000,FastClose!$K$3:$K$20000,$A26,FastClose!$G$3:$G$20000,E$3,FastClose!$D$3:$D$20000,$A$3)</f>
        <v>639971.67999999551</v>
      </c>
      <c r="F26" s="29">
        <f>SUMIFS(FastClose!$H$3:$H$20000,FastClose!$K$3:$K$20000,$A26,FastClose!$G$3:$G$20000,F$3,FastClose!$D$3:$D$20000,$A$3)</f>
        <v>381711.37000000197</v>
      </c>
      <c r="G26" s="29">
        <f>SUMIFS(FastClose!$H$3:$H$20000,FastClose!$K$3:$K$20000,$A26,FastClose!$G$3:$G$20000,G$3,FastClose!$D$3:$D$20000,$A$3)</f>
        <v>185973.00000000015</v>
      </c>
      <c r="H26" s="29">
        <f>SUMIFS(FastClose!$H$3:$H$20000,FastClose!$K$3:$K$20000,$A26,FastClose!$G$3:$G$20000,H$3,FastClose!$D$3:$D$20000,$A$3)</f>
        <v>197539.91999999984</v>
      </c>
      <c r="I26" s="29">
        <f>SUMIFS(FastClose!$H$3:$H$20000,FastClose!$K$3:$K$20000,$A26,FastClose!$G$3:$G$20000,I$3,FastClose!$D$3:$D$20000,$A$3)</f>
        <v>419639.04999999993</v>
      </c>
      <c r="J26" s="29">
        <f>SUMIFS(FastClose!$H$3:$H$20000,FastClose!$K$3:$K$20000,$A26,FastClose!$G$3:$G$20000,J$3,FastClose!$D$3:$D$20000,$A$3)</f>
        <v>227513.60999999984</v>
      </c>
      <c r="K26" s="29">
        <f>SUMIFS(FastClose!$H$3:$H$20000,FastClose!$K$3:$K$20000,$A26,FastClose!$G$3:$G$20000,K$3,FastClose!$D$3:$D$20000,$A$3)</f>
        <v>136271.46000000005</v>
      </c>
      <c r="L26" s="29">
        <f>SUMIFS(FastClose!$H$3:$H$20000,FastClose!$K$3:$K$20000,$A26,FastClose!$G$3:$G$20000,L$3,FastClose!$D$3:$D$20000,$A$3)</f>
        <v>151465.99000000002</v>
      </c>
      <c r="M26" s="29">
        <f>SUMIFS(FastClose!$H$3:$H$20000,FastClose!$K$3:$K$20000,$A26,FastClose!$G$3:$G$20000,M$3,FastClose!$D$3:$D$20000,$A$3)</f>
        <v>93777.780000000086</v>
      </c>
      <c r="N26" s="29">
        <f>SUMIFS(FastClose!$H$3:$H$20000,FastClose!$K$3:$K$20000,$A26,FastClose!$G$3:$G$20000,N$3,FastClose!$D$3:$D$20000,$A$3)</f>
        <v>77955.000000000102</v>
      </c>
      <c r="O26" s="29">
        <f>SUMIFS(FastClose!$H$3:$H$20000,FastClose!$K$3:$K$20000,$A26,FastClose!$G$3:$G$20000,O$3,FastClose!$D$3:$D$20000,$A$3)</f>
        <v>61606.629999999976</v>
      </c>
      <c r="P26" s="29">
        <f>SUMIFS(FastClose!$H$3:$H$20000,FastClose!$K$3:$K$20000,$A26,FastClose!$G$3:$G$20000,P$3,FastClose!$D$3:$D$20000,$A$3)</f>
        <v>54605.150000000009</v>
      </c>
      <c r="Q26" s="29">
        <f>SUMIFS(FastClose!$H$3:$H$20000,FastClose!$K$3:$K$20000,$A26,FastClose!$G$3:$G$20000,Q$3,FastClose!$D$3:$D$20000,$A$3)</f>
        <v>38496.779999999992</v>
      </c>
      <c r="R26" s="29">
        <f>SUMIFS(FastClose!$H$3:$H$20000,FastClose!$K$3:$K$20000,$A26,FastClose!$G$3:$G$20000,R$3,FastClose!$D$3:$D$20000,$A$3)</f>
        <v>25802.220000000008</v>
      </c>
      <c r="S26" s="29">
        <f>SUMIFS(FastClose!$H$3:$H$20000,FastClose!$K$3:$K$20000,$A26,FastClose!$G$3:$G$20000,S$3,FastClose!$D$3:$D$20000,$A$3)</f>
        <v>13394.58</v>
      </c>
      <c r="T26" s="29">
        <f>SUMIFS(FastClose!$H$3:$H$20000,FastClose!$K$3:$K$20000,$A26,FastClose!$G$3:$G$20000,T$3,FastClose!$D$3:$D$20000,$A$3)</f>
        <v>9317.3199999999979</v>
      </c>
      <c r="U26" s="29">
        <f>SUMIFS(FastClose!$H$3:$H$20000,FastClose!$K$3:$K$20000,$A26,FastClose!$G$3:$G$20000,U$3,FastClose!$D$3:$D$20000,$A$3)</f>
        <v>6223.0199999999968</v>
      </c>
      <c r="V26" s="29">
        <f>SUMIFS(FastClose!$H$3:$H$20000,FastClose!$K$3:$K$20000,$A26,FastClose!$G$3:$G$20000,V$3,FastClose!$D$3:$D$20000,$A$3)</f>
        <v>4529.5000000000036</v>
      </c>
      <c r="W26" s="29">
        <f>SUMIFS(FastClose!$H$3:$H$20000,FastClose!$K$3:$K$20000,$A26,FastClose!$G$3:$G$20000,W$3,FastClose!$D$3:$D$20000,$A$3)</f>
        <v>4364.6700000000028</v>
      </c>
      <c r="X26" s="29">
        <f>SUMIFS(FastClose!$H$3:$H$20000,FastClose!$K$3:$K$20000,$A26,FastClose!$G$3:$G$20000,X$3,FastClose!$D$3:$D$20000,$A$3)</f>
        <v>37871.210000000014</v>
      </c>
      <c r="Y26" s="29">
        <f>SUMIFS(FastClose!$H$3:$H$20000,FastClose!$K$3:$K$20000,$A26,FastClose!$G$3:$G$20000,Y$3,FastClose!$D$3:$D$20000,$A$3)</f>
        <v>6472.0300000000016</v>
      </c>
      <c r="Z26" s="30">
        <f>SUMIFS(FastClose!$H$3:$H$20000,FastClose!$K$3:$K$20000,$A26,FastClose!$G$3:$G$20000,Z$3,FastClose!$D$3:$D$20000,$A$3)</f>
        <v>-76128.160000000091</v>
      </c>
      <c r="AB26" s="35" t="s">
        <v>171</v>
      </c>
      <c r="AC26" s="46">
        <f>SUMIFS(BISDATA!$L$3:$L$20000,BISDATA!$A$3:$A$20000,$AB26,BISDATA!$M$3:$M$20000,AC$4,BISDATA!$I$3:$I$20000,$AB$3)</f>
        <v>3426713.0600000964</v>
      </c>
      <c r="AD26" s="29">
        <f>SUMIFS(BISDATA!$L$3:$L$20000,BISDATA!$A$3:$A$20000,$AB26,BISDATA!$M$3:$M$20000,AD$4,BISDATA!$I$3:$I$20000,$AB$3)</f>
        <v>4144294.2600000203</v>
      </c>
      <c r="AE26" s="29">
        <f>SUMIFS(BISDATA!$L$3:$L$20000,BISDATA!$A$3:$A$20000,$AB26,BISDATA!$M$3:$M$20000,AE$4,BISDATA!$I$3:$I$20000,$AB$3)</f>
        <v>1212568.8699999931</v>
      </c>
      <c r="AF26" s="29">
        <f>SUMIFS(BISDATA!$L$3:$L$20000,BISDATA!$A$3:$A$20000,$AB26,BISDATA!$M$3:$M$20000,AF$4,BISDATA!$I$3:$I$20000,$AB$3)</f>
        <v>639971.67999999737</v>
      </c>
      <c r="AG26" s="29">
        <f>SUMIFS(BISDATA!$L$3:$L$20000,BISDATA!$A$3:$A$20000,$AB26,BISDATA!$M$3:$M$20000,AG$4,BISDATA!$I$3:$I$20000,$AB$3)</f>
        <v>384153.01000000018</v>
      </c>
      <c r="AH26" s="29">
        <f>SUMIFS(BISDATA!$L$3:$L$20000,BISDATA!$A$3:$A$20000,$AB26,BISDATA!$M$3:$M$20000,AH$4,BISDATA!$I$3:$I$20000,$AB$3)</f>
        <v>186538.03000000049</v>
      </c>
      <c r="AI26" s="29">
        <f>SUMIFS(BISDATA!$L$3:$L$20000,BISDATA!$A$3:$A$20000,$AB26,BISDATA!$M$3:$M$20000,AI$4,BISDATA!$I$3:$I$20000,$AB$3)</f>
        <v>197550.80000000005</v>
      </c>
      <c r="AJ26" s="29">
        <f>SUMIFS(BISDATA!$L$3:$L$20000,BISDATA!$A$3:$A$20000,$AB26,BISDATA!$M$3:$M$20000,AJ$4,BISDATA!$I$3:$I$20000,$AB$3)</f>
        <v>419973.39999999997</v>
      </c>
      <c r="AK26" s="29">
        <f>SUMIFS(BISDATA!$L$3:$L$20000,BISDATA!$A$3:$A$20000,$AB26,BISDATA!$M$3:$M$20000,AK$4,BISDATA!$I$3:$I$20000,$AB$3)</f>
        <v>227654.58000000013</v>
      </c>
      <c r="AL26" s="29">
        <f>SUMIFS(BISDATA!$L$3:$L$20000,BISDATA!$A$3:$A$20000,$AB26,BISDATA!$M$3:$M$20000,AL$4,BISDATA!$I$3:$I$20000,$AB$3)</f>
        <v>136310.32999999996</v>
      </c>
      <c r="AM26" s="29">
        <f>SUMIFS(BISDATA!$L$3:$L$20000,BISDATA!$A$3:$A$20000,$AB26,BISDATA!$M$3:$M$20000,AM$4,BISDATA!$I$3:$I$20000,$AB$3)</f>
        <v>151465.99000000002</v>
      </c>
      <c r="AN26" s="29">
        <f>SUMIFS(BISDATA!$L$3:$L$20000,BISDATA!$A$3:$A$20000,$AB26,BISDATA!$M$3:$M$20000,AN$4,BISDATA!$I$3:$I$20000,$AB$3)</f>
        <v>93777.77999999997</v>
      </c>
      <c r="AO26" s="29">
        <f>SUMIFS(BISDATA!$L$3:$L$20000,BISDATA!$A$3:$A$20000,$AB26,BISDATA!$M$3:$M$20000,AO$4,BISDATA!$I$3:$I$20000,$AB$3)</f>
        <v>78006.860000000015</v>
      </c>
      <c r="AP26" s="29">
        <f>SUMIFS(BISDATA!$L$3:$L$20000,BISDATA!$A$3:$A$20000,$AB26,BISDATA!$M$3:$M$20000,AP$4,BISDATA!$I$3:$I$20000,$AB$3)</f>
        <v>61759.150000000031</v>
      </c>
      <c r="AQ26" s="29">
        <f>SUMIFS(BISDATA!$L$3:$L$20000,BISDATA!$A$3:$A$20000,$AB26,BISDATA!$M$3:$M$20000,AQ$4,BISDATA!$I$3:$I$20000,$AB$3)</f>
        <v>54800.889999999992</v>
      </c>
      <c r="AR26" s="29">
        <f>SUMIFS(BISDATA!$L$3:$L$20000,BISDATA!$A$3:$A$20000,$AB26,BISDATA!$M$3:$M$20000,AR$4,BISDATA!$I$3:$I$20000,$AB$3)</f>
        <v>38496.779999999984</v>
      </c>
      <c r="AS26" s="29">
        <f>SUMIFS(BISDATA!$L$3:$L$20000,BISDATA!$A$3:$A$20000,$AB26,BISDATA!$M$3:$M$20000,AS$4,BISDATA!$I$3:$I$20000,$AB$3)</f>
        <v>25802.22</v>
      </c>
      <c r="AT26" s="29">
        <f>SUMIFS(BISDATA!$L$3:$L$20000,BISDATA!$A$3:$A$20000,$AB26,BISDATA!$M$3:$M$20000,AT$4,BISDATA!$I$3:$I$20000,$AB$3)</f>
        <v>13394.579999999987</v>
      </c>
      <c r="AU26" s="29">
        <f>SUMIFS(BISDATA!$L$3:$L$20000,BISDATA!$A$3:$A$20000,$AB26,BISDATA!$M$3:$M$20000,AU$4,BISDATA!$I$3:$I$20000,$AB$3)</f>
        <v>9317.3200000000033</v>
      </c>
      <c r="AV26" s="29">
        <f>SUMIFS(BISDATA!$L$3:$L$20000,BISDATA!$A$3:$A$20000,$AB26,BISDATA!$M$3:$M$20000,AV$4,BISDATA!$I$3:$I$20000,$AB$3)</f>
        <v>6223.0200000000277</v>
      </c>
      <c r="AW26" s="29">
        <f>SUMIFS(BISDATA!$L$3:$L$20000,BISDATA!$A$3:$A$20000,$AB26,BISDATA!$M$3:$M$20000,AW$4,BISDATA!$I$3:$I$20000,$AB$3)</f>
        <v>4529.4999999999982</v>
      </c>
      <c r="AX26" s="29">
        <f>SUMIFS(BISDATA!$L$3:$L$20000,BISDATA!$A$3:$A$20000,$AB26,BISDATA!$M$3:$M$20000,AX$4,BISDATA!$I$3:$I$20000,$AB$3)</f>
        <v>4387.610000000027</v>
      </c>
      <c r="AY26" s="29">
        <f>SUMIFS(BISDATA!$L$3:$L$20000,BISDATA!$A$3:$A$20000,$AB26,BISDATA!$M$3:$M$20000,AY$4,BISDATA!$I$3:$I$20000,$AB$3)</f>
        <v>37575.61</v>
      </c>
      <c r="AZ26" s="29">
        <f>SUMIFS(BISDATA!$L$3:$L$20000,BISDATA!$A$3:$A$20000,$AB26,BISDATA!$M$3:$M$20000,AZ$4,BISDATA!$I$3:$I$20000,$AB$3)</f>
        <v>7140.8299999999963</v>
      </c>
      <c r="BA26" s="30">
        <f>SUMIFS(BISDATA!$L$3:$L$20000,BISDATA!$A$3:$A$20000,$AB26,BISDATA!$M$3:$M$20000,BA$4,BISDATA!$I$3:$I$20000,$AB$3)</f>
        <v>-76273.429999999906</v>
      </c>
      <c r="BB26" s="58"/>
      <c r="BC26" s="35" t="s">
        <v>171</v>
      </c>
      <c r="BD26" s="46">
        <f t="shared" si="3"/>
        <v>1.2200325727462769E-7</v>
      </c>
      <c r="BE26" s="29">
        <f t="shared" si="3"/>
        <v>1387.9499999862164</v>
      </c>
      <c r="BF26" s="29">
        <f t="shared" si="3"/>
        <v>66.199999998789281</v>
      </c>
      <c r="BG26" s="29">
        <f t="shared" si="3"/>
        <v>1.862645149230957E-9</v>
      </c>
      <c r="BH26" s="29">
        <f t="shared" si="3"/>
        <v>2441.6399999982095</v>
      </c>
      <c r="BI26" s="29">
        <f t="shared" si="3"/>
        <v>565.03000000034808</v>
      </c>
      <c r="BJ26" s="29">
        <f t="shared" si="3"/>
        <v>10.880000000208383</v>
      </c>
      <c r="BK26" s="29">
        <f t="shared" si="3"/>
        <v>334.35000000003492</v>
      </c>
      <c r="BL26" s="29">
        <f t="shared" si="3"/>
        <v>140.9700000002922</v>
      </c>
      <c r="BM26" s="29">
        <f t="shared" si="3"/>
        <v>38.869999999908032</v>
      </c>
      <c r="BN26" s="29">
        <f t="shared" si="3"/>
        <v>0</v>
      </c>
      <c r="BO26" s="29">
        <f t="shared" si="3"/>
        <v>-1.1641532182693481E-10</v>
      </c>
      <c r="BP26" s="29">
        <f t="shared" si="3"/>
        <v>51.859999999913271</v>
      </c>
      <c r="BQ26" s="29">
        <f t="shared" si="3"/>
        <v>152.52000000005501</v>
      </c>
      <c r="BR26" s="29">
        <f t="shared" si="3"/>
        <v>195.73999999998341</v>
      </c>
      <c r="BS26" s="29">
        <f t="shared" si="3"/>
        <v>0</v>
      </c>
      <c r="BT26" s="29">
        <f t="shared" si="4"/>
        <v>0</v>
      </c>
      <c r="BU26" s="29">
        <f t="shared" si="2"/>
        <v>0</v>
      </c>
      <c r="BV26" s="29">
        <f t="shared" si="2"/>
        <v>0</v>
      </c>
      <c r="BW26" s="29">
        <f t="shared" si="2"/>
        <v>3.092281986027956E-11</v>
      </c>
      <c r="BX26" s="29">
        <f t="shared" si="2"/>
        <v>0</v>
      </c>
      <c r="BY26" s="29">
        <f t="shared" si="2"/>
        <v>22.940000000024156</v>
      </c>
      <c r="BZ26" s="29">
        <f t="shared" si="2"/>
        <v>-295.6000000000131</v>
      </c>
      <c r="CA26" s="29">
        <f t="shared" si="2"/>
        <v>668.79999999999472</v>
      </c>
      <c r="CB26" s="30">
        <f t="shared" si="2"/>
        <v>-145.2699999998149</v>
      </c>
    </row>
    <row r="27" spans="1:80" x14ac:dyDescent="0.25">
      <c r="A27" s="35" t="s">
        <v>25</v>
      </c>
      <c r="B27" s="46">
        <f>SUMIFS(FastClose!$H$3:$H$20000,FastClose!$K$3:$K$20000,$A27,FastClose!$G$3:$G$20000,B$3,FastClose!$D$3:$D$20000,$A$3)</f>
        <v>0</v>
      </c>
      <c r="C27" s="29">
        <f>SUMIFS(FastClose!$H$3:$H$20000,FastClose!$K$3:$K$20000,$A27,FastClose!$G$3:$G$20000,C$3,FastClose!$D$3:$D$20000,$A$3)</f>
        <v>0</v>
      </c>
      <c r="D27" s="29">
        <f>SUMIFS(FastClose!$H$3:$H$20000,FastClose!$K$3:$K$20000,$A27,FastClose!$G$3:$G$20000,D$3,FastClose!$D$3:$D$20000,$A$3)</f>
        <v>0</v>
      </c>
      <c r="E27" s="29">
        <f>SUMIFS(FastClose!$H$3:$H$20000,FastClose!$K$3:$K$20000,$A27,FastClose!$G$3:$G$20000,E$3,FastClose!$D$3:$D$20000,$A$3)</f>
        <v>0</v>
      </c>
      <c r="F27" s="29">
        <f>SUMIFS(FastClose!$H$3:$H$20000,FastClose!$K$3:$K$20000,$A27,FastClose!$G$3:$G$20000,F$3,FastClose!$D$3:$D$20000,$A$3)</f>
        <v>0</v>
      </c>
      <c r="G27" s="29">
        <f>SUMIFS(FastClose!$H$3:$H$20000,FastClose!$K$3:$K$20000,$A27,FastClose!$G$3:$G$20000,G$3,FastClose!$D$3:$D$20000,$A$3)</f>
        <v>0</v>
      </c>
      <c r="H27" s="29">
        <f>SUMIFS(FastClose!$H$3:$H$20000,FastClose!$K$3:$K$20000,$A27,FastClose!$G$3:$G$20000,H$3,FastClose!$D$3:$D$20000,$A$3)</f>
        <v>0</v>
      </c>
      <c r="I27" s="29">
        <f>SUMIFS(FastClose!$H$3:$H$20000,FastClose!$K$3:$K$20000,$A27,FastClose!$G$3:$G$20000,I$3,FastClose!$D$3:$D$20000,$A$3)</f>
        <v>0</v>
      </c>
      <c r="J27" s="29">
        <f>SUMIFS(FastClose!$H$3:$H$20000,FastClose!$K$3:$K$20000,$A27,FastClose!$G$3:$G$20000,J$3,FastClose!$D$3:$D$20000,$A$3)</f>
        <v>0</v>
      </c>
      <c r="K27" s="29">
        <f>SUMIFS(FastClose!$H$3:$H$20000,FastClose!$K$3:$K$20000,$A27,FastClose!$G$3:$G$20000,K$3,FastClose!$D$3:$D$20000,$A$3)</f>
        <v>0</v>
      </c>
      <c r="L27" s="29">
        <f>SUMIFS(FastClose!$H$3:$H$20000,FastClose!$K$3:$K$20000,$A27,FastClose!$G$3:$G$20000,L$3,FastClose!$D$3:$D$20000,$A$3)</f>
        <v>0</v>
      </c>
      <c r="M27" s="29">
        <f>SUMIFS(FastClose!$H$3:$H$20000,FastClose!$K$3:$K$20000,$A27,FastClose!$G$3:$G$20000,M$3,FastClose!$D$3:$D$20000,$A$3)</f>
        <v>0</v>
      </c>
      <c r="N27" s="29">
        <f>SUMIFS(FastClose!$H$3:$H$20000,FastClose!$K$3:$K$20000,$A27,FastClose!$G$3:$G$20000,N$3,FastClose!$D$3:$D$20000,$A$3)</f>
        <v>0</v>
      </c>
      <c r="O27" s="29">
        <f>SUMIFS(FastClose!$H$3:$H$20000,FastClose!$K$3:$K$20000,$A27,FastClose!$G$3:$G$20000,O$3,FastClose!$D$3:$D$20000,$A$3)</f>
        <v>0</v>
      </c>
      <c r="P27" s="29">
        <f>SUMIFS(FastClose!$H$3:$H$20000,FastClose!$K$3:$K$20000,$A27,FastClose!$G$3:$G$20000,P$3,FastClose!$D$3:$D$20000,$A$3)</f>
        <v>0</v>
      </c>
      <c r="Q27" s="29">
        <f>SUMIFS(FastClose!$H$3:$H$20000,FastClose!$K$3:$K$20000,$A27,FastClose!$G$3:$G$20000,Q$3,FastClose!$D$3:$D$20000,$A$3)</f>
        <v>0</v>
      </c>
      <c r="R27" s="29">
        <f>SUMIFS(FastClose!$H$3:$H$20000,FastClose!$K$3:$K$20000,$A27,FastClose!$G$3:$G$20000,R$3,FastClose!$D$3:$D$20000,$A$3)</f>
        <v>0</v>
      </c>
      <c r="S27" s="29">
        <f>SUMIFS(FastClose!$H$3:$H$20000,FastClose!$K$3:$K$20000,$A27,FastClose!$G$3:$G$20000,S$3,FastClose!$D$3:$D$20000,$A$3)</f>
        <v>0</v>
      </c>
      <c r="T27" s="29">
        <f>SUMIFS(FastClose!$H$3:$H$20000,FastClose!$K$3:$K$20000,$A27,FastClose!$G$3:$G$20000,T$3,FastClose!$D$3:$D$20000,$A$3)</f>
        <v>0</v>
      </c>
      <c r="U27" s="29">
        <f>SUMIFS(FastClose!$H$3:$H$20000,FastClose!$K$3:$K$20000,$A27,FastClose!$G$3:$G$20000,U$3,FastClose!$D$3:$D$20000,$A$3)</f>
        <v>0</v>
      </c>
      <c r="V27" s="29">
        <f>SUMIFS(FastClose!$H$3:$H$20000,FastClose!$K$3:$K$20000,$A27,FastClose!$G$3:$G$20000,V$3,FastClose!$D$3:$D$20000,$A$3)</f>
        <v>0</v>
      </c>
      <c r="W27" s="29">
        <f>SUMIFS(FastClose!$H$3:$H$20000,FastClose!$K$3:$K$20000,$A27,FastClose!$G$3:$G$20000,W$3,FastClose!$D$3:$D$20000,$A$3)</f>
        <v>0</v>
      </c>
      <c r="X27" s="29">
        <f>SUMIFS(FastClose!$H$3:$H$20000,FastClose!$K$3:$K$20000,$A27,FastClose!$G$3:$G$20000,X$3,FastClose!$D$3:$D$20000,$A$3)</f>
        <v>0</v>
      </c>
      <c r="Y27" s="29">
        <f>SUMIFS(FastClose!$H$3:$H$20000,FastClose!$K$3:$K$20000,$A27,FastClose!$G$3:$G$20000,Y$3,FastClose!$D$3:$D$20000,$A$3)</f>
        <v>0</v>
      </c>
      <c r="Z27" s="30">
        <f>SUMIFS(FastClose!$H$3:$H$20000,FastClose!$K$3:$K$20000,$A27,FastClose!$G$3:$G$20000,Z$3,FastClose!$D$3:$D$20000,$A$3)</f>
        <v>0</v>
      </c>
      <c r="AB27" s="35" t="s">
        <v>25</v>
      </c>
      <c r="AC27" s="46">
        <f>SUMIFS(BISDATA!$L$3:$L$20000,BISDATA!$A$3:$A$20000,$AB27,BISDATA!$M$3:$M$20000,AC$4,BISDATA!$I$3:$I$20000,$AB$3)</f>
        <v>0</v>
      </c>
      <c r="AD27" s="29">
        <f>SUMIFS(BISDATA!$L$3:$L$20000,BISDATA!$A$3:$A$20000,$AB27,BISDATA!$M$3:$M$20000,AD$4,BISDATA!$I$3:$I$20000,$AB$3)</f>
        <v>0</v>
      </c>
      <c r="AE27" s="29">
        <f>SUMIFS(BISDATA!$L$3:$L$20000,BISDATA!$A$3:$A$20000,$AB27,BISDATA!$M$3:$M$20000,AE$4,BISDATA!$I$3:$I$20000,$AB$3)</f>
        <v>0</v>
      </c>
      <c r="AF27" s="29">
        <f>SUMIFS(BISDATA!$L$3:$L$20000,BISDATA!$A$3:$A$20000,$AB27,BISDATA!$M$3:$M$20000,AF$4,BISDATA!$I$3:$I$20000,$AB$3)</f>
        <v>0</v>
      </c>
      <c r="AG27" s="29">
        <f>SUMIFS(BISDATA!$L$3:$L$20000,BISDATA!$A$3:$A$20000,$AB27,BISDATA!$M$3:$M$20000,AG$4,BISDATA!$I$3:$I$20000,$AB$3)</f>
        <v>0</v>
      </c>
      <c r="AH27" s="29">
        <f>SUMIFS(BISDATA!$L$3:$L$20000,BISDATA!$A$3:$A$20000,$AB27,BISDATA!$M$3:$M$20000,AH$4,BISDATA!$I$3:$I$20000,$AB$3)</f>
        <v>0</v>
      </c>
      <c r="AI27" s="29">
        <f>SUMIFS(BISDATA!$L$3:$L$20000,BISDATA!$A$3:$A$20000,$AB27,BISDATA!$M$3:$M$20000,AI$4,BISDATA!$I$3:$I$20000,$AB$3)</f>
        <v>0</v>
      </c>
      <c r="AJ27" s="29">
        <f>SUMIFS(BISDATA!$L$3:$L$20000,BISDATA!$A$3:$A$20000,$AB27,BISDATA!$M$3:$M$20000,AJ$4,BISDATA!$I$3:$I$20000,$AB$3)</f>
        <v>0</v>
      </c>
      <c r="AK27" s="29">
        <f>SUMIFS(BISDATA!$L$3:$L$20000,BISDATA!$A$3:$A$20000,$AB27,BISDATA!$M$3:$M$20000,AK$4,BISDATA!$I$3:$I$20000,$AB$3)</f>
        <v>0</v>
      </c>
      <c r="AL27" s="29">
        <f>SUMIFS(BISDATA!$L$3:$L$20000,BISDATA!$A$3:$A$20000,$AB27,BISDATA!$M$3:$M$20000,AL$4,BISDATA!$I$3:$I$20000,$AB$3)</f>
        <v>0</v>
      </c>
      <c r="AM27" s="29">
        <f>SUMIFS(BISDATA!$L$3:$L$20000,BISDATA!$A$3:$A$20000,$AB27,BISDATA!$M$3:$M$20000,AM$4,BISDATA!$I$3:$I$20000,$AB$3)</f>
        <v>0</v>
      </c>
      <c r="AN27" s="29">
        <f>SUMIFS(BISDATA!$L$3:$L$20000,BISDATA!$A$3:$A$20000,$AB27,BISDATA!$M$3:$M$20000,AN$4,BISDATA!$I$3:$I$20000,$AB$3)</f>
        <v>0</v>
      </c>
      <c r="AO27" s="29">
        <f>SUMIFS(BISDATA!$L$3:$L$20000,BISDATA!$A$3:$A$20000,$AB27,BISDATA!$M$3:$M$20000,AO$4,BISDATA!$I$3:$I$20000,$AB$3)</f>
        <v>0</v>
      </c>
      <c r="AP27" s="29">
        <f>SUMIFS(BISDATA!$L$3:$L$20000,BISDATA!$A$3:$A$20000,$AB27,BISDATA!$M$3:$M$20000,AP$4,BISDATA!$I$3:$I$20000,$AB$3)</f>
        <v>0</v>
      </c>
      <c r="AQ27" s="29">
        <f>SUMIFS(BISDATA!$L$3:$L$20000,BISDATA!$A$3:$A$20000,$AB27,BISDATA!$M$3:$M$20000,AQ$4,BISDATA!$I$3:$I$20000,$AB$3)</f>
        <v>0</v>
      </c>
      <c r="AR27" s="29">
        <f>SUMIFS(BISDATA!$L$3:$L$20000,BISDATA!$A$3:$A$20000,$AB27,BISDATA!$M$3:$M$20000,AR$4,BISDATA!$I$3:$I$20000,$AB$3)</f>
        <v>0</v>
      </c>
      <c r="AS27" s="29">
        <f>SUMIFS(BISDATA!$L$3:$L$20000,BISDATA!$A$3:$A$20000,$AB27,BISDATA!$M$3:$M$20000,AS$4,BISDATA!$I$3:$I$20000,$AB$3)</f>
        <v>0</v>
      </c>
      <c r="AT27" s="29">
        <f>SUMIFS(BISDATA!$L$3:$L$20000,BISDATA!$A$3:$A$20000,$AB27,BISDATA!$M$3:$M$20000,AT$4,BISDATA!$I$3:$I$20000,$AB$3)</f>
        <v>0</v>
      </c>
      <c r="AU27" s="29">
        <f>SUMIFS(BISDATA!$L$3:$L$20000,BISDATA!$A$3:$A$20000,$AB27,BISDATA!$M$3:$M$20000,AU$4,BISDATA!$I$3:$I$20000,$AB$3)</f>
        <v>0</v>
      </c>
      <c r="AV27" s="29">
        <f>SUMIFS(BISDATA!$L$3:$L$20000,BISDATA!$A$3:$A$20000,$AB27,BISDATA!$M$3:$M$20000,AV$4,BISDATA!$I$3:$I$20000,$AB$3)</f>
        <v>0</v>
      </c>
      <c r="AW27" s="29">
        <f>SUMIFS(BISDATA!$L$3:$L$20000,BISDATA!$A$3:$A$20000,$AB27,BISDATA!$M$3:$M$20000,AW$4,BISDATA!$I$3:$I$20000,$AB$3)</f>
        <v>0</v>
      </c>
      <c r="AX27" s="29">
        <f>SUMIFS(BISDATA!$L$3:$L$20000,BISDATA!$A$3:$A$20000,$AB27,BISDATA!$M$3:$M$20000,AX$4,BISDATA!$I$3:$I$20000,$AB$3)</f>
        <v>0</v>
      </c>
      <c r="AY27" s="29">
        <f>SUMIFS(BISDATA!$L$3:$L$20000,BISDATA!$A$3:$A$20000,$AB27,BISDATA!$M$3:$M$20000,AY$4,BISDATA!$I$3:$I$20000,$AB$3)</f>
        <v>0</v>
      </c>
      <c r="AZ27" s="29">
        <f>SUMIFS(BISDATA!$L$3:$L$20000,BISDATA!$A$3:$A$20000,$AB27,BISDATA!$M$3:$M$20000,AZ$4,BISDATA!$I$3:$I$20000,$AB$3)</f>
        <v>0</v>
      </c>
      <c r="BA27" s="30">
        <f>SUMIFS(BISDATA!$L$3:$L$20000,BISDATA!$A$3:$A$20000,$AB27,BISDATA!$M$3:$M$20000,BA$4,BISDATA!$I$3:$I$20000,$AB$3)</f>
        <v>0</v>
      </c>
      <c r="BB27" s="58"/>
      <c r="BC27" s="35" t="s">
        <v>25</v>
      </c>
      <c r="BD27" s="46">
        <f t="shared" si="3"/>
        <v>0</v>
      </c>
      <c r="BE27" s="29">
        <f t="shared" si="3"/>
        <v>0</v>
      </c>
      <c r="BF27" s="29">
        <f t="shared" si="3"/>
        <v>0</v>
      </c>
      <c r="BG27" s="29">
        <f t="shared" si="3"/>
        <v>0</v>
      </c>
      <c r="BH27" s="29">
        <f t="shared" si="3"/>
        <v>0</v>
      </c>
      <c r="BI27" s="29">
        <f t="shared" si="3"/>
        <v>0</v>
      </c>
      <c r="BJ27" s="29">
        <f t="shared" si="3"/>
        <v>0</v>
      </c>
      <c r="BK27" s="29">
        <f t="shared" si="3"/>
        <v>0</v>
      </c>
      <c r="BL27" s="29">
        <f t="shared" si="3"/>
        <v>0</v>
      </c>
      <c r="BM27" s="29">
        <f t="shared" si="3"/>
        <v>0</v>
      </c>
      <c r="BN27" s="29">
        <f t="shared" si="3"/>
        <v>0</v>
      </c>
      <c r="BO27" s="29">
        <f t="shared" si="3"/>
        <v>0</v>
      </c>
      <c r="BP27" s="29">
        <f t="shared" si="3"/>
        <v>0</v>
      </c>
      <c r="BQ27" s="29">
        <f t="shared" si="3"/>
        <v>0</v>
      </c>
      <c r="BR27" s="29">
        <f t="shared" si="3"/>
        <v>0</v>
      </c>
      <c r="BS27" s="29">
        <f t="shared" si="3"/>
        <v>0</v>
      </c>
      <c r="BT27" s="29">
        <f t="shared" si="4"/>
        <v>0</v>
      </c>
      <c r="BU27" s="29">
        <f t="shared" si="2"/>
        <v>0</v>
      </c>
      <c r="BV27" s="29">
        <f t="shared" si="2"/>
        <v>0</v>
      </c>
      <c r="BW27" s="29">
        <f t="shared" si="2"/>
        <v>0</v>
      </c>
      <c r="BX27" s="29">
        <f t="shared" si="2"/>
        <v>0</v>
      </c>
      <c r="BY27" s="29">
        <f t="shared" si="2"/>
        <v>0</v>
      </c>
      <c r="BZ27" s="29">
        <f t="shared" si="2"/>
        <v>0</v>
      </c>
      <c r="CA27" s="29">
        <f t="shared" si="2"/>
        <v>0</v>
      </c>
      <c r="CB27" s="30">
        <f t="shared" si="2"/>
        <v>0</v>
      </c>
    </row>
    <row r="28" spans="1:80" x14ac:dyDescent="0.25">
      <c r="A28" s="35" t="s">
        <v>156</v>
      </c>
      <c r="B28" s="46">
        <f>SUMIFS(FastClose!$H$3:$H$20000,FastClose!$K$3:$K$20000,$A28,FastClose!$G$3:$G$20000,B$3,FastClose!$D$3:$D$20000,$A$3)</f>
        <v>2765.6299999999997</v>
      </c>
      <c r="C28" s="29">
        <f>SUMIFS(FastClose!$H$3:$H$20000,FastClose!$K$3:$K$20000,$A28,FastClose!$G$3:$G$20000,C$3,FastClose!$D$3:$D$20000,$A$3)</f>
        <v>1858.4599999999998</v>
      </c>
      <c r="D28" s="29">
        <f>SUMIFS(FastClose!$H$3:$H$20000,FastClose!$K$3:$K$20000,$A28,FastClose!$G$3:$G$20000,D$3,FastClose!$D$3:$D$20000,$A$3)</f>
        <v>1624.8200000000002</v>
      </c>
      <c r="E28" s="29">
        <f>SUMIFS(FastClose!$H$3:$H$20000,FastClose!$K$3:$K$20000,$A28,FastClose!$G$3:$G$20000,E$3,FastClose!$D$3:$D$20000,$A$3)</f>
        <v>167</v>
      </c>
      <c r="F28" s="29">
        <f>SUMIFS(FastClose!$H$3:$H$20000,FastClose!$K$3:$K$20000,$A28,FastClose!$G$3:$G$20000,F$3,FastClose!$D$3:$D$20000,$A$3)</f>
        <v>332.32</v>
      </c>
      <c r="G28" s="29">
        <f>SUMIFS(FastClose!$H$3:$H$20000,FastClose!$K$3:$K$20000,$A28,FastClose!$G$3:$G$20000,G$3,FastClose!$D$3:$D$20000,$A$3)</f>
        <v>837.65999999999985</v>
      </c>
      <c r="H28" s="29">
        <f>SUMIFS(FastClose!$H$3:$H$20000,FastClose!$K$3:$K$20000,$A28,FastClose!$G$3:$G$20000,H$3,FastClose!$D$3:$D$20000,$A$3)</f>
        <v>119.67</v>
      </c>
      <c r="I28" s="29">
        <f>SUMIFS(FastClose!$H$3:$H$20000,FastClose!$K$3:$K$20000,$A28,FastClose!$G$3:$G$20000,I$3,FastClose!$D$3:$D$20000,$A$3)</f>
        <v>0</v>
      </c>
      <c r="J28" s="29">
        <f>SUMIFS(FastClose!$H$3:$H$20000,FastClose!$K$3:$K$20000,$A28,FastClose!$G$3:$G$20000,J$3,FastClose!$D$3:$D$20000,$A$3)</f>
        <v>0</v>
      </c>
      <c r="K28" s="29">
        <f>SUMIFS(FastClose!$H$3:$H$20000,FastClose!$K$3:$K$20000,$A28,FastClose!$G$3:$G$20000,K$3,FastClose!$D$3:$D$20000,$A$3)</f>
        <v>0</v>
      </c>
      <c r="L28" s="29">
        <f>SUMIFS(FastClose!$H$3:$H$20000,FastClose!$K$3:$K$20000,$A28,FastClose!$G$3:$G$20000,L$3,FastClose!$D$3:$D$20000,$A$3)</f>
        <v>0</v>
      </c>
      <c r="M28" s="29">
        <f>SUMIFS(FastClose!$H$3:$H$20000,FastClose!$K$3:$K$20000,$A28,FastClose!$G$3:$G$20000,M$3,FastClose!$D$3:$D$20000,$A$3)</f>
        <v>0</v>
      </c>
      <c r="N28" s="29">
        <f>SUMIFS(FastClose!$H$3:$H$20000,FastClose!$K$3:$K$20000,$A28,FastClose!$G$3:$G$20000,N$3,FastClose!$D$3:$D$20000,$A$3)</f>
        <v>154.74</v>
      </c>
      <c r="O28" s="29">
        <f>SUMIFS(FastClose!$H$3:$H$20000,FastClose!$K$3:$K$20000,$A28,FastClose!$G$3:$G$20000,O$3,FastClose!$D$3:$D$20000,$A$3)</f>
        <v>0</v>
      </c>
      <c r="P28" s="29">
        <f>SUMIFS(FastClose!$H$3:$H$20000,FastClose!$K$3:$K$20000,$A28,FastClose!$G$3:$G$20000,P$3,FastClose!$D$3:$D$20000,$A$3)</f>
        <v>0</v>
      </c>
      <c r="Q28" s="29">
        <f>SUMIFS(FastClose!$H$3:$H$20000,FastClose!$K$3:$K$20000,$A28,FastClose!$G$3:$G$20000,Q$3,FastClose!$D$3:$D$20000,$A$3)</f>
        <v>0</v>
      </c>
      <c r="R28" s="29">
        <f>SUMIFS(FastClose!$H$3:$H$20000,FastClose!$K$3:$K$20000,$A28,FastClose!$G$3:$G$20000,R$3,FastClose!$D$3:$D$20000,$A$3)</f>
        <v>0</v>
      </c>
      <c r="S28" s="29">
        <f>SUMIFS(FastClose!$H$3:$H$20000,FastClose!$K$3:$K$20000,$A28,FastClose!$G$3:$G$20000,S$3,FastClose!$D$3:$D$20000,$A$3)</f>
        <v>0</v>
      </c>
      <c r="T28" s="29">
        <f>SUMIFS(FastClose!$H$3:$H$20000,FastClose!$K$3:$K$20000,$A28,FastClose!$G$3:$G$20000,T$3,FastClose!$D$3:$D$20000,$A$3)</f>
        <v>0</v>
      </c>
      <c r="U28" s="29">
        <f>SUMIFS(FastClose!$H$3:$H$20000,FastClose!$K$3:$K$20000,$A28,FastClose!$G$3:$G$20000,U$3,FastClose!$D$3:$D$20000,$A$3)</f>
        <v>0</v>
      </c>
      <c r="V28" s="29">
        <f>SUMIFS(FastClose!$H$3:$H$20000,FastClose!$K$3:$K$20000,$A28,FastClose!$G$3:$G$20000,V$3,FastClose!$D$3:$D$20000,$A$3)</f>
        <v>0</v>
      </c>
      <c r="W28" s="29">
        <f>SUMIFS(FastClose!$H$3:$H$20000,FastClose!$K$3:$K$20000,$A28,FastClose!$G$3:$G$20000,W$3,FastClose!$D$3:$D$20000,$A$3)</f>
        <v>0</v>
      </c>
      <c r="X28" s="29">
        <f>SUMIFS(FastClose!$H$3:$H$20000,FastClose!$K$3:$K$20000,$A28,FastClose!$G$3:$G$20000,X$3,FastClose!$D$3:$D$20000,$A$3)</f>
        <v>0</v>
      </c>
      <c r="Y28" s="29">
        <f>SUMIFS(FastClose!$H$3:$H$20000,FastClose!$K$3:$K$20000,$A28,FastClose!$G$3:$G$20000,Y$3,FastClose!$D$3:$D$20000,$A$3)</f>
        <v>0</v>
      </c>
      <c r="Z28" s="30">
        <f>SUMIFS(FastClose!$H$3:$H$20000,FastClose!$K$3:$K$20000,$A28,FastClose!$G$3:$G$20000,Z$3,FastClose!$D$3:$D$20000,$A$3)</f>
        <v>0</v>
      </c>
      <c r="AB28" s="35" t="s">
        <v>156</v>
      </c>
      <c r="AC28" s="46">
        <f>SUMIFS(BISDATA!$L$3:$L$20000,BISDATA!$A$3:$A$20000,$AB28,BISDATA!$M$3:$M$20000,AC$4,BISDATA!$I$3:$I$20000,$AB$3)</f>
        <v>2765.6299999999992</v>
      </c>
      <c r="AD28" s="29">
        <f>SUMIFS(BISDATA!$L$3:$L$20000,BISDATA!$A$3:$A$20000,$AB28,BISDATA!$M$3:$M$20000,AD$4,BISDATA!$I$3:$I$20000,$AB$3)</f>
        <v>1858.4600000000005</v>
      </c>
      <c r="AE28" s="29">
        <f>SUMIFS(BISDATA!$L$3:$L$20000,BISDATA!$A$3:$A$20000,$AB28,BISDATA!$M$3:$M$20000,AE$4,BISDATA!$I$3:$I$20000,$AB$3)</f>
        <v>1624.8200000000004</v>
      </c>
      <c r="AF28" s="29">
        <f>SUMIFS(BISDATA!$L$3:$L$20000,BISDATA!$A$3:$A$20000,$AB28,BISDATA!$M$3:$M$20000,AF$4,BISDATA!$I$3:$I$20000,$AB$3)</f>
        <v>167</v>
      </c>
      <c r="AG28" s="29">
        <f>SUMIFS(BISDATA!$L$3:$L$20000,BISDATA!$A$3:$A$20000,$AB28,BISDATA!$M$3:$M$20000,AG$4,BISDATA!$I$3:$I$20000,$AB$3)</f>
        <v>332.32000000000005</v>
      </c>
      <c r="AH28" s="29">
        <f>SUMIFS(BISDATA!$L$3:$L$20000,BISDATA!$A$3:$A$20000,$AB28,BISDATA!$M$3:$M$20000,AH$4,BISDATA!$I$3:$I$20000,$AB$3)</f>
        <v>837.66</v>
      </c>
      <c r="AI28" s="29">
        <f>SUMIFS(BISDATA!$L$3:$L$20000,BISDATA!$A$3:$A$20000,$AB28,BISDATA!$M$3:$M$20000,AI$4,BISDATA!$I$3:$I$20000,$AB$3)</f>
        <v>119.67</v>
      </c>
      <c r="AJ28" s="29">
        <f>SUMIFS(BISDATA!$L$3:$L$20000,BISDATA!$A$3:$A$20000,$AB28,BISDATA!$M$3:$M$20000,AJ$4,BISDATA!$I$3:$I$20000,$AB$3)</f>
        <v>0</v>
      </c>
      <c r="AK28" s="29">
        <f>SUMIFS(BISDATA!$L$3:$L$20000,BISDATA!$A$3:$A$20000,$AB28,BISDATA!$M$3:$M$20000,AK$4,BISDATA!$I$3:$I$20000,$AB$3)</f>
        <v>0</v>
      </c>
      <c r="AL28" s="29">
        <f>SUMIFS(BISDATA!$L$3:$L$20000,BISDATA!$A$3:$A$20000,$AB28,BISDATA!$M$3:$M$20000,AL$4,BISDATA!$I$3:$I$20000,$AB$3)</f>
        <v>0</v>
      </c>
      <c r="AM28" s="29">
        <f>SUMIFS(BISDATA!$L$3:$L$20000,BISDATA!$A$3:$A$20000,$AB28,BISDATA!$M$3:$M$20000,AM$4,BISDATA!$I$3:$I$20000,$AB$3)</f>
        <v>0</v>
      </c>
      <c r="AN28" s="29">
        <f>SUMIFS(BISDATA!$L$3:$L$20000,BISDATA!$A$3:$A$20000,$AB28,BISDATA!$M$3:$M$20000,AN$4,BISDATA!$I$3:$I$20000,$AB$3)</f>
        <v>0</v>
      </c>
      <c r="AO28" s="29">
        <f>SUMIFS(BISDATA!$L$3:$L$20000,BISDATA!$A$3:$A$20000,$AB28,BISDATA!$M$3:$M$20000,AO$4,BISDATA!$I$3:$I$20000,$AB$3)</f>
        <v>154.74</v>
      </c>
      <c r="AP28" s="29">
        <f>SUMIFS(BISDATA!$L$3:$L$20000,BISDATA!$A$3:$A$20000,$AB28,BISDATA!$M$3:$M$20000,AP$4,BISDATA!$I$3:$I$20000,$AB$3)</f>
        <v>0</v>
      </c>
      <c r="AQ28" s="29">
        <f>SUMIFS(BISDATA!$L$3:$L$20000,BISDATA!$A$3:$A$20000,$AB28,BISDATA!$M$3:$M$20000,AQ$4,BISDATA!$I$3:$I$20000,$AB$3)</f>
        <v>0</v>
      </c>
      <c r="AR28" s="29">
        <f>SUMIFS(BISDATA!$L$3:$L$20000,BISDATA!$A$3:$A$20000,$AB28,BISDATA!$M$3:$M$20000,AR$4,BISDATA!$I$3:$I$20000,$AB$3)</f>
        <v>0</v>
      </c>
      <c r="AS28" s="29">
        <f>SUMIFS(BISDATA!$L$3:$L$20000,BISDATA!$A$3:$A$20000,$AB28,BISDATA!$M$3:$M$20000,AS$4,BISDATA!$I$3:$I$20000,$AB$3)</f>
        <v>0</v>
      </c>
      <c r="AT28" s="29">
        <f>SUMIFS(BISDATA!$L$3:$L$20000,BISDATA!$A$3:$A$20000,$AB28,BISDATA!$M$3:$M$20000,AT$4,BISDATA!$I$3:$I$20000,$AB$3)</f>
        <v>0</v>
      </c>
      <c r="AU28" s="29">
        <f>SUMIFS(BISDATA!$L$3:$L$20000,BISDATA!$A$3:$A$20000,$AB28,BISDATA!$M$3:$M$20000,AU$4,BISDATA!$I$3:$I$20000,$AB$3)</f>
        <v>0</v>
      </c>
      <c r="AV28" s="29">
        <f>SUMIFS(BISDATA!$L$3:$L$20000,BISDATA!$A$3:$A$20000,$AB28,BISDATA!$M$3:$M$20000,AV$4,BISDATA!$I$3:$I$20000,$AB$3)</f>
        <v>0</v>
      </c>
      <c r="AW28" s="29">
        <f>SUMIFS(BISDATA!$L$3:$L$20000,BISDATA!$A$3:$A$20000,$AB28,BISDATA!$M$3:$M$20000,AW$4,BISDATA!$I$3:$I$20000,$AB$3)</f>
        <v>0</v>
      </c>
      <c r="AX28" s="29">
        <f>SUMIFS(BISDATA!$L$3:$L$20000,BISDATA!$A$3:$A$20000,$AB28,BISDATA!$M$3:$M$20000,AX$4,BISDATA!$I$3:$I$20000,$AB$3)</f>
        <v>0</v>
      </c>
      <c r="AY28" s="29">
        <f>SUMIFS(BISDATA!$L$3:$L$20000,BISDATA!$A$3:$A$20000,$AB28,BISDATA!$M$3:$M$20000,AY$4,BISDATA!$I$3:$I$20000,$AB$3)</f>
        <v>0</v>
      </c>
      <c r="AZ28" s="29">
        <f>SUMIFS(BISDATA!$L$3:$L$20000,BISDATA!$A$3:$A$20000,$AB28,BISDATA!$M$3:$M$20000,AZ$4,BISDATA!$I$3:$I$20000,$AB$3)</f>
        <v>0</v>
      </c>
      <c r="BA28" s="30">
        <f>SUMIFS(BISDATA!$L$3:$L$20000,BISDATA!$A$3:$A$20000,$AB28,BISDATA!$M$3:$M$20000,BA$4,BISDATA!$I$3:$I$20000,$AB$3)</f>
        <v>0</v>
      </c>
      <c r="BB28" s="58"/>
      <c r="BC28" s="35" t="s">
        <v>156</v>
      </c>
      <c r="BD28" s="46">
        <f t="shared" si="3"/>
        <v>0</v>
      </c>
      <c r="BE28" s="29">
        <f t="shared" si="3"/>
        <v>0</v>
      </c>
      <c r="BF28" s="29">
        <f t="shared" si="3"/>
        <v>0</v>
      </c>
      <c r="BG28" s="29">
        <f t="shared" si="3"/>
        <v>0</v>
      </c>
      <c r="BH28" s="29">
        <f t="shared" si="3"/>
        <v>0</v>
      </c>
      <c r="BI28" s="29">
        <f t="shared" si="3"/>
        <v>0</v>
      </c>
      <c r="BJ28" s="29">
        <f t="shared" si="3"/>
        <v>0</v>
      </c>
      <c r="BK28" s="29">
        <f t="shared" si="3"/>
        <v>0</v>
      </c>
      <c r="BL28" s="29">
        <f t="shared" si="3"/>
        <v>0</v>
      </c>
      <c r="BM28" s="29">
        <f t="shared" si="3"/>
        <v>0</v>
      </c>
      <c r="BN28" s="29">
        <f t="shared" si="3"/>
        <v>0</v>
      </c>
      <c r="BO28" s="29">
        <f t="shared" si="3"/>
        <v>0</v>
      </c>
      <c r="BP28" s="29">
        <f t="shared" si="3"/>
        <v>0</v>
      </c>
      <c r="BQ28" s="29">
        <f t="shared" si="3"/>
        <v>0</v>
      </c>
      <c r="BR28" s="29">
        <f t="shared" si="3"/>
        <v>0</v>
      </c>
      <c r="BS28" s="29">
        <f t="shared" si="3"/>
        <v>0</v>
      </c>
      <c r="BT28" s="29">
        <f t="shared" si="4"/>
        <v>0</v>
      </c>
      <c r="BU28" s="29">
        <f t="shared" si="2"/>
        <v>0</v>
      </c>
      <c r="BV28" s="29">
        <f t="shared" si="2"/>
        <v>0</v>
      </c>
      <c r="BW28" s="29">
        <f t="shared" si="2"/>
        <v>0</v>
      </c>
      <c r="BX28" s="29">
        <f t="shared" si="2"/>
        <v>0</v>
      </c>
      <c r="BY28" s="29">
        <f t="shared" si="2"/>
        <v>0</v>
      </c>
      <c r="BZ28" s="29">
        <f t="shared" si="2"/>
        <v>0</v>
      </c>
      <c r="CA28" s="29">
        <f t="shared" si="2"/>
        <v>0</v>
      </c>
      <c r="CB28" s="30">
        <f t="shared" si="2"/>
        <v>0</v>
      </c>
    </row>
    <row r="29" spans="1:80" x14ac:dyDescent="0.25">
      <c r="A29" s="36" t="s">
        <v>67</v>
      </c>
      <c r="B29" s="47">
        <f>SUMIFS(FastClose!$H$3:$H$20000,FastClose!$K$3:$K$20000,$A29,FastClose!$G$3:$G$20000,B$3,FastClose!$D$3:$D$20000,$A$3)</f>
        <v>0</v>
      </c>
      <c r="C29" s="31">
        <f>SUMIFS(FastClose!$H$3:$H$20000,FastClose!$K$3:$K$20000,$A29,FastClose!$G$3:$G$20000,C$3,FastClose!$D$3:$D$20000,$A$3)</f>
        <v>0</v>
      </c>
      <c r="D29" s="31">
        <f>SUMIFS(FastClose!$H$3:$H$20000,FastClose!$K$3:$K$20000,$A29,FastClose!$G$3:$G$20000,D$3,FastClose!$D$3:$D$20000,$A$3)</f>
        <v>0</v>
      </c>
      <c r="E29" s="31">
        <f>SUMIFS(FastClose!$H$3:$H$20000,FastClose!$K$3:$K$20000,$A29,FastClose!$G$3:$G$20000,E$3,FastClose!$D$3:$D$20000,$A$3)</f>
        <v>0</v>
      </c>
      <c r="F29" s="31">
        <f>SUMIFS(FastClose!$H$3:$H$20000,FastClose!$K$3:$K$20000,$A29,FastClose!$G$3:$G$20000,F$3,FastClose!$D$3:$D$20000,$A$3)</f>
        <v>0</v>
      </c>
      <c r="G29" s="31">
        <f>SUMIFS(FastClose!$H$3:$H$20000,FastClose!$K$3:$K$20000,$A29,FastClose!$G$3:$G$20000,G$3,FastClose!$D$3:$D$20000,$A$3)</f>
        <v>0</v>
      </c>
      <c r="H29" s="31">
        <f>SUMIFS(FastClose!$H$3:$H$20000,FastClose!$K$3:$K$20000,$A29,FastClose!$G$3:$G$20000,H$3,FastClose!$D$3:$D$20000,$A$3)</f>
        <v>0</v>
      </c>
      <c r="I29" s="31">
        <f>SUMIFS(FastClose!$H$3:$H$20000,FastClose!$K$3:$K$20000,$A29,FastClose!$G$3:$G$20000,I$3,FastClose!$D$3:$D$20000,$A$3)</f>
        <v>0</v>
      </c>
      <c r="J29" s="31">
        <f>SUMIFS(FastClose!$H$3:$H$20000,FastClose!$K$3:$K$20000,$A29,FastClose!$G$3:$G$20000,J$3,FastClose!$D$3:$D$20000,$A$3)</f>
        <v>0</v>
      </c>
      <c r="K29" s="31">
        <f>SUMIFS(FastClose!$H$3:$H$20000,FastClose!$K$3:$K$20000,$A29,FastClose!$G$3:$G$20000,K$3,FastClose!$D$3:$D$20000,$A$3)</f>
        <v>0</v>
      </c>
      <c r="L29" s="31">
        <f>SUMIFS(FastClose!$H$3:$H$20000,FastClose!$K$3:$K$20000,$A29,FastClose!$G$3:$G$20000,L$3,FastClose!$D$3:$D$20000,$A$3)</f>
        <v>0</v>
      </c>
      <c r="M29" s="31">
        <f>SUMIFS(FastClose!$H$3:$H$20000,FastClose!$K$3:$K$20000,$A29,FastClose!$G$3:$G$20000,M$3,FastClose!$D$3:$D$20000,$A$3)</f>
        <v>0</v>
      </c>
      <c r="N29" s="31">
        <f>SUMIFS(FastClose!$H$3:$H$20000,FastClose!$K$3:$K$20000,$A29,FastClose!$G$3:$G$20000,N$3,FastClose!$D$3:$D$20000,$A$3)</f>
        <v>0</v>
      </c>
      <c r="O29" s="31">
        <f>SUMIFS(FastClose!$H$3:$H$20000,FastClose!$K$3:$K$20000,$A29,FastClose!$G$3:$G$20000,O$3,FastClose!$D$3:$D$20000,$A$3)</f>
        <v>0</v>
      </c>
      <c r="P29" s="31">
        <f>SUMIFS(FastClose!$H$3:$H$20000,FastClose!$K$3:$K$20000,$A29,FastClose!$G$3:$G$20000,P$3,FastClose!$D$3:$D$20000,$A$3)</f>
        <v>0</v>
      </c>
      <c r="Q29" s="31">
        <f>SUMIFS(FastClose!$H$3:$H$20000,FastClose!$K$3:$K$20000,$A29,FastClose!$G$3:$G$20000,Q$3,FastClose!$D$3:$D$20000,$A$3)</f>
        <v>0</v>
      </c>
      <c r="R29" s="31">
        <f>SUMIFS(FastClose!$H$3:$H$20000,FastClose!$K$3:$K$20000,$A29,FastClose!$G$3:$G$20000,R$3,FastClose!$D$3:$D$20000,$A$3)</f>
        <v>0</v>
      </c>
      <c r="S29" s="31">
        <f>SUMIFS(FastClose!$H$3:$H$20000,FastClose!$K$3:$K$20000,$A29,FastClose!$G$3:$G$20000,S$3,FastClose!$D$3:$D$20000,$A$3)</f>
        <v>0</v>
      </c>
      <c r="T29" s="31">
        <f>SUMIFS(FastClose!$H$3:$H$20000,FastClose!$K$3:$K$20000,$A29,FastClose!$G$3:$G$20000,T$3,FastClose!$D$3:$D$20000,$A$3)</f>
        <v>0</v>
      </c>
      <c r="U29" s="31">
        <f>SUMIFS(FastClose!$H$3:$H$20000,FastClose!$K$3:$K$20000,$A29,FastClose!$G$3:$G$20000,U$3,FastClose!$D$3:$D$20000,$A$3)</f>
        <v>0</v>
      </c>
      <c r="V29" s="31">
        <f>SUMIFS(FastClose!$H$3:$H$20000,FastClose!$K$3:$K$20000,$A29,FastClose!$G$3:$G$20000,V$3,FastClose!$D$3:$D$20000,$A$3)</f>
        <v>0</v>
      </c>
      <c r="W29" s="31">
        <f>SUMIFS(FastClose!$H$3:$H$20000,FastClose!$K$3:$K$20000,$A29,FastClose!$G$3:$G$20000,W$3,FastClose!$D$3:$D$20000,$A$3)</f>
        <v>0</v>
      </c>
      <c r="X29" s="31">
        <f>SUMIFS(FastClose!$H$3:$H$20000,FastClose!$K$3:$K$20000,$A29,FastClose!$G$3:$G$20000,X$3,FastClose!$D$3:$D$20000,$A$3)</f>
        <v>0</v>
      </c>
      <c r="Y29" s="31">
        <f>SUMIFS(FastClose!$H$3:$H$20000,FastClose!$K$3:$K$20000,$A29,FastClose!$G$3:$G$20000,Y$3,FastClose!$D$3:$D$20000,$A$3)</f>
        <v>0</v>
      </c>
      <c r="Z29" s="32">
        <f>SUMIFS(FastClose!$H$3:$H$20000,FastClose!$K$3:$K$20000,$A29,FastClose!$G$3:$G$20000,Z$3,FastClose!$D$3:$D$20000,$A$3)</f>
        <v>0</v>
      </c>
      <c r="AB29" s="36" t="s">
        <v>67</v>
      </c>
      <c r="AC29" s="47">
        <f>SUMIFS(BISDATA!$L$3:$L$20000,BISDATA!$A$3:$A$20000,$AB29,BISDATA!$M$3:$M$20000,AC$4,BISDATA!$I$3:$I$20000,$AB$3)</f>
        <v>0</v>
      </c>
      <c r="AD29" s="31">
        <f>SUMIFS(BISDATA!$L$3:$L$20000,BISDATA!$A$3:$A$20000,$AB29,BISDATA!$M$3:$M$20000,AD$4,BISDATA!$I$3:$I$20000,$AB$3)</f>
        <v>0</v>
      </c>
      <c r="AE29" s="31">
        <f>SUMIFS(BISDATA!$L$3:$L$20000,BISDATA!$A$3:$A$20000,$AB29,BISDATA!$M$3:$M$20000,AE$4,BISDATA!$I$3:$I$20000,$AB$3)</f>
        <v>0</v>
      </c>
      <c r="AF29" s="31">
        <f>SUMIFS(BISDATA!$L$3:$L$20000,BISDATA!$A$3:$A$20000,$AB29,BISDATA!$M$3:$M$20000,AF$4,BISDATA!$I$3:$I$20000,$AB$3)</f>
        <v>0</v>
      </c>
      <c r="AG29" s="31">
        <f>SUMIFS(BISDATA!$L$3:$L$20000,BISDATA!$A$3:$A$20000,$AB29,BISDATA!$M$3:$M$20000,AG$4,BISDATA!$I$3:$I$20000,$AB$3)</f>
        <v>0</v>
      </c>
      <c r="AH29" s="31">
        <f>SUMIFS(BISDATA!$L$3:$L$20000,BISDATA!$A$3:$A$20000,$AB29,BISDATA!$M$3:$M$20000,AH$4,BISDATA!$I$3:$I$20000,$AB$3)</f>
        <v>0</v>
      </c>
      <c r="AI29" s="31">
        <f>SUMIFS(BISDATA!$L$3:$L$20000,BISDATA!$A$3:$A$20000,$AB29,BISDATA!$M$3:$M$20000,AI$4,BISDATA!$I$3:$I$20000,$AB$3)</f>
        <v>0</v>
      </c>
      <c r="AJ29" s="31">
        <f>SUMIFS(BISDATA!$L$3:$L$20000,BISDATA!$A$3:$A$20000,$AB29,BISDATA!$M$3:$M$20000,AJ$4,BISDATA!$I$3:$I$20000,$AB$3)</f>
        <v>0</v>
      </c>
      <c r="AK29" s="31">
        <f>SUMIFS(BISDATA!$L$3:$L$20000,BISDATA!$A$3:$A$20000,$AB29,BISDATA!$M$3:$M$20000,AK$4,BISDATA!$I$3:$I$20000,$AB$3)</f>
        <v>0</v>
      </c>
      <c r="AL29" s="31">
        <f>SUMIFS(BISDATA!$L$3:$L$20000,BISDATA!$A$3:$A$20000,$AB29,BISDATA!$M$3:$M$20000,AL$4,BISDATA!$I$3:$I$20000,$AB$3)</f>
        <v>0</v>
      </c>
      <c r="AM29" s="31">
        <f>SUMIFS(BISDATA!$L$3:$L$20000,BISDATA!$A$3:$A$20000,$AB29,BISDATA!$M$3:$M$20000,AM$4,BISDATA!$I$3:$I$20000,$AB$3)</f>
        <v>0</v>
      </c>
      <c r="AN29" s="31">
        <f>SUMIFS(BISDATA!$L$3:$L$20000,BISDATA!$A$3:$A$20000,$AB29,BISDATA!$M$3:$M$20000,AN$4,BISDATA!$I$3:$I$20000,$AB$3)</f>
        <v>0</v>
      </c>
      <c r="AO29" s="31">
        <f>SUMIFS(BISDATA!$L$3:$L$20000,BISDATA!$A$3:$A$20000,$AB29,BISDATA!$M$3:$M$20000,AO$4,BISDATA!$I$3:$I$20000,$AB$3)</f>
        <v>0</v>
      </c>
      <c r="AP29" s="31">
        <f>SUMIFS(BISDATA!$L$3:$L$20000,BISDATA!$A$3:$A$20000,$AB29,BISDATA!$M$3:$M$20000,AP$4,BISDATA!$I$3:$I$20000,$AB$3)</f>
        <v>0</v>
      </c>
      <c r="AQ29" s="31">
        <f>SUMIFS(BISDATA!$L$3:$L$20000,BISDATA!$A$3:$A$20000,$AB29,BISDATA!$M$3:$M$20000,AQ$4,BISDATA!$I$3:$I$20000,$AB$3)</f>
        <v>0</v>
      </c>
      <c r="AR29" s="31">
        <f>SUMIFS(BISDATA!$L$3:$L$20000,BISDATA!$A$3:$A$20000,$AB29,BISDATA!$M$3:$M$20000,AR$4,BISDATA!$I$3:$I$20000,$AB$3)</f>
        <v>0</v>
      </c>
      <c r="AS29" s="31">
        <f>SUMIFS(BISDATA!$L$3:$L$20000,BISDATA!$A$3:$A$20000,$AB29,BISDATA!$M$3:$M$20000,AS$4,BISDATA!$I$3:$I$20000,$AB$3)</f>
        <v>0</v>
      </c>
      <c r="AT29" s="31">
        <f>SUMIFS(BISDATA!$L$3:$L$20000,BISDATA!$A$3:$A$20000,$AB29,BISDATA!$M$3:$M$20000,AT$4,BISDATA!$I$3:$I$20000,$AB$3)</f>
        <v>0</v>
      </c>
      <c r="AU29" s="31">
        <f>SUMIFS(BISDATA!$L$3:$L$20000,BISDATA!$A$3:$A$20000,$AB29,BISDATA!$M$3:$M$20000,AU$4,BISDATA!$I$3:$I$20000,$AB$3)</f>
        <v>0</v>
      </c>
      <c r="AV29" s="31">
        <f>SUMIFS(BISDATA!$L$3:$L$20000,BISDATA!$A$3:$A$20000,$AB29,BISDATA!$M$3:$M$20000,AV$4,BISDATA!$I$3:$I$20000,$AB$3)</f>
        <v>0</v>
      </c>
      <c r="AW29" s="31">
        <f>SUMIFS(BISDATA!$L$3:$L$20000,BISDATA!$A$3:$A$20000,$AB29,BISDATA!$M$3:$M$20000,AW$4,BISDATA!$I$3:$I$20000,$AB$3)</f>
        <v>0</v>
      </c>
      <c r="AX29" s="31">
        <f>SUMIFS(BISDATA!$L$3:$L$20000,BISDATA!$A$3:$A$20000,$AB29,BISDATA!$M$3:$M$20000,AX$4,BISDATA!$I$3:$I$20000,$AB$3)</f>
        <v>0</v>
      </c>
      <c r="AY29" s="31">
        <f>SUMIFS(BISDATA!$L$3:$L$20000,BISDATA!$A$3:$A$20000,$AB29,BISDATA!$M$3:$M$20000,AY$4,BISDATA!$I$3:$I$20000,$AB$3)</f>
        <v>0</v>
      </c>
      <c r="AZ29" s="31">
        <f>SUMIFS(BISDATA!$L$3:$L$20000,BISDATA!$A$3:$A$20000,$AB29,BISDATA!$M$3:$M$20000,AZ$4,BISDATA!$I$3:$I$20000,$AB$3)</f>
        <v>0</v>
      </c>
      <c r="BA29" s="32">
        <f>SUMIFS(BISDATA!$L$3:$L$20000,BISDATA!$A$3:$A$20000,$AB29,BISDATA!$M$3:$M$20000,BA$4,BISDATA!$I$3:$I$20000,$AB$3)</f>
        <v>0</v>
      </c>
      <c r="BB29" s="58"/>
      <c r="BC29" s="36" t="s">
        <v>67</v>
      </c>
      <c r="BD29" s="47">
        <f t="shared" si="3"/>
        <v>0</v>
      </c>
      <c r="BE29" s="31">
        <f t="shared" si="3"/>
        <v>0</v>
      </c>
      <c r="BF29" s="31">
        <f t="shared" si="3"/>
        <v>0</v>
      </c>
      <c r="BG29" s="31">
        <f t="shared" si="3"/>
        <v>0</v>
      </c>
      <c r="BH29" s="31">
        <f t="shared" si="3"/>
        <v>0</v>
      </c>
      <c r="BI29" s="31">
        <f t="shared" si="3"/>
        <v>0</v>
      </c>
      <c r="BJ29" s="31">
        <f t="shared" si="3"/>
        <v>0</v>
      </c>
      <c r="BK29" s="31">
        <f t="shared" si="3"/>
        <v>0</v>
      </c>
      <c r="BL29" s="31">
        <f t="shared" si="3"/>
        <v>0</v>
      </c>
      <c r="BM29" s="31">
        <f t="shared" si="3"/>
        <v>0</v>
      </c>
      <c r="BN29" s="31">
        <f t="shared" si="3"/>
        <v>0</v>
      </c>
      <c r="BO29" s="31">
        <f t="shared" si="3"/>
        <v>0</v>
      </c>
      <c r="BP29" s="31">
        <f t="shared" si="3"/>
        <v>0</v>
      </c>
      <c r="BQ29" s="31">
        <f t="shared" si="3"/>
        <v>0</v>
      </c>
      <c r="BR29" s="31">
        <f t="shared" si="3"/>
        <v>0</v>
      </c>
      <c r="BS29" s="31">
        <f t="shared" si="3"/>
        <v>0</v>
      </c>
      <c r="BT29" s="31">
        <f t="shared" si="4"/>
        <v>0</v>
      </c>
      <c r="BU29" s="31">
        <f t="shared" si="2"/>
        <v>0</v>
      </c>
      <c r="BV29" s="31">
        <f t="shared" si="2"/>
        <v>0</v>
      </c>
      <c r="BW29" s="31">
        <f t="shared" si="2"/>
        <v>0</v>
      </c>
      <c r="BX29" s="31">
        <f t="shared" si="2"/>
        <v>0</v>
      </c>
      <c r="BY29" s="31">
        <f t="shared" si="2"/>
        <v>0</v>
      </c>
      <c r="BZ29" s="31">
        <f t="shared" si="2"/>
        <v>0</v>
      </c>
      <c r="CA29" s="31">
        <f t="shared" si="2"/>
        <v>0</v>
      </c>
      <c r="CB29" s="32">
        <f t="shared" si="2"/>
        <v>0</v>
      </c>
    </row>
    <row r="30" spans="1:80" x14ac:dyDescent="0.25">
      <c r="A30" s="36" t="s">
        <v>301</v>
      </c>
      <c r="B30" s="49">
        <f>SUMIFS(FastClose!$H$3:$H$20000,FastClose!$K$3:$K$20000,$A30,FastClose!$G$3:$G$20000,B$3,FastClose!$D$3:$D$20000,$A$3)</f>
        <v>7248659.7600000277</v>
      </c>
      <c r="C30" s="50">
        <f>SUMIFS(FastClose!$H$3:$H$20000,FastClose!$K$3:$K$20000,$A30,FastClose!$G$3:$G$20000,C$3,FastClose!$D$3:$D$20000,$A$3)</f>
        <v>12183545.239999922</v>
      </c>
      <c r="D30" s="50">
        <f>SUMIFS(FastClose!$H$3:$H$20000,FastClose!$K$3:$K$20000,$A30,FastClose!$G$3:$G$20000,D$3,FastClose!$D$3:$D$20000,$A$3)</f>
        <v>3117948.4900000105</v>
      </c>
      <c r="E30" s="50">
        <f>SUMIFS(FastClose!$H$3:$H$20000,FastClose!$K$3:$K$20000,$A30,FastClose!$G$3:$G$20000,E$3,FastClose!$D$3:$D$20000,$A$3)</f>
        <v>1596071.9800000007</v>
      </c>
      <c r="F30" s="50">
        <f>SUMIFS(FastClose!$H$3:$H$20000,FastClose!$K$3:$K$20000,$A30,FastClose!$G$3:$G$20000,F$3,FastClose!$D$3:$D$20000,$A$3)</f>
        <v>677090.68000000087</v>
      </c>
      <c r="G30" s="50">
        <f>SUMIFS(FastClose!$H$3:$H$20000,FastClose!$K$3:$K$20000,$A30,FastClose!$G$3:$G$20000,G$3,FastClose!$D$3:$D$20000,$A$3)</f>
        <v>476604.74000000034</v>
      </c>
      <c r="H30" s="50">
        <f>SUMIFS(FastClose!$H$3:$H$20000,FastClose!$K$3:$K$20000,$A30,FastClose!$G$3:$G$20000,H$3,FastClose!$D$3:$D$20000,$A$3)</f>
        <v>259779.54000000015</v>
      </c>
      <c r="I30" s="50">
        <f>SUMIFS(FastClose!$H$3:$H$20000,FastClose!$K$3:$K$20000,$A30,FastClose!$G$3:$G$20000,I$3,FastClose!$D$3:$D$20000,$A$3)</f>
        <v>226044.86000000004</v>
      </c>
      <c r="J30" s="50">
        <f>SUMIFS(FastClose!$H$3:$H$20000,FastClose!$K$3:$K$20000,$A30,FastClose!$G$3:$G$20000,J$3,FastClose!$D$3:$D$20000,$A$3)</f>
        <v>140681.46000000002</v>
      </c>
      <c r="K30" s="50">
        <f>SUMIFS(FastClose!$H$3:$H$20000,FastClose!$K$3:$K$20000,$A30,FastClose!$G$3:$G$20000,K$3,FastClose!$D$3:$D$20000,$A$3)</f>
        <v>106775.82</v>
      </c>
      <c r="L30" s="50">
        <f>SUMIFS(FastClose!$H$3:$H$20000,FastClose!$K$3:$K$20000,$A30,FastClose!$G$3:$G$20000,L$3,FastClose!$D$3:$D$20000,$A$3)</f>
        <v>67042.61</v>
      </c>
      <c r="M30" s="50">
        <f>SUMIFS(FastClose!$H$3:$H$20000,FastClose!$K$3:$K$20000,$A30,FastClose!$G$3:$G$20000,M$3,FastClose!$D$3:$D$20000,$A$3)</f>
        <v>15555.740000000005</v>
      </c>
      <c r="N30" s="50">
        <f>SUMIFS(FastClose!$H$3:$H$20000,FastClose!$K$3:$K$20000,$A30,FastClose!$G$3:$G$20000,N$3,FastClose!$D$3:$D$20000,$A$3)</f>
        <v>23526.849999999991</v>
      </c>
      <c r="O30" s="50">
        <f>SUMIFS(FastClose!$H$3:$H$20000,FastClose!$K$3:$K$20000,$A30,FastClose!$G$3:$G$20000,O$3,FastClose!$D$3:$D$20000,$A$3)</f>
        <v>88511.320000000094</v>
      </c>
      <c r="P30" s="50">
        <f>SUMIFS(FastClose!$H$3:$H$20000,FastClose!$K$3:$K$20000,$A30,FastClose!$G$3:$G$20000,P$3,FastClose!$D$3:$D$20000,$A$3)</f>
        <v>7631.22</v>
      </c>
      <c r="Q30" s="50">
        <f>SUMIFS(FastClose!$H$3:$H$20000,FastClose!$K$3:$K$20000,$A30,FastClose!$G$3:$G$20000,Q$3,FastClose!$D$3:$D$20000,$A$3)</f>
        <v>68036.28</v>
      </c>
      <c r="R30" s="50">
        <f>SUMIFS(FastClose!$H$3:$H$20000,FastClose!$K$3:$K$20000,$A30,FastClose!$G$3:$G$20000,R$3,FastClose!$D$3:$D$20000,$A$3)</f>
        <v>17928.02</v>
      </c>
      <c r="S30" s="50">
        <f>SUMIFS(FastClose!$H$3:$H$20000,FastClose!$K$3:$K$20000,$A30,FastClose!$G$3:$G$20000,S$3,FastClose!$D$3:$D$20000,$A$3)</f>
        <v>-19686.119999999995</v>
      </c>
      <c r="T30" s="50">
        <f>SUMIFS(FastClose!$H$3:$H$20000,FastClose!$K$3:$K$20000,$A30,FastClose!$G$3:$G$20000,T$3,FastClose!$D$3:$D$20000,$A$3)</f>
        <v>23532.030000000006</v>
      </c>
      <c r="U30" s="50">
        <f>SUMIFS(FastClose!$H$3:$H$20000,FastClose!$K$3:$K$20000,$A30,FastClose!$G$3:$G$20000,U$3,FastClose!$D$3:$D$20000,$A$3)</f>
        <v>5330.5300000000007</v>
      </c>
      <c r="V30" s="50">
        <f>SUMIFS(FastClose!$H$3:$H$20000,FastClose!$K$3:$K$20000,$A30,FastClose!$G$3:$G$20000,V$3,FastClose!$D$3:$D$20000,$A$3)</f>
        <v>4137.3100000000004</v>
      </c>
      <c r="W30" s="50">
        <f>SUMIFS(FastClose!$H$3:$H$20000,FastClose!$K$3:$K$20000,$A30,FastClose!$G$3:$G$20000,W$3,FastClose!$D$3:$D$20000,$A$3)</f>
        <v>4343.3700000000008</v>
      </c>
      <c r="X30" s="50">
        <f>SUMIFS(FastClose!$H$3:$H$20000,FastClose!$K$3:$K$20000,$A30,FastClose!$G$3:$G$20000,X$3,FastClose!$D$3:$D$20000,$A$3)</f>
        <v>5406.1</v>
      </c>
      <c r="Y30" s="50">
        <f>SUMIFS(FastClose!$H$3:$H$20000,FastClose!$K$3:$K$20000,$A30,FastClose!$G$3:$G$20000,Y$3,FastClose!$D$3:$D$20000,$A$3)</f>
        <v>15429.839999999998</v>
      </c>
      <c r="Z30" s="51">
        <f>SUMIFS(FastClose!$H$3:$H$20000,FastClose!$K$3:$K$20000,$A30,FastClose!$G$3:$G$20000,Z$3,FastClose!$D$3:$D$20000,$A$3)</f>
        <v>18787.529999999988</v>
      </c>
      <c r="AB30" s="36" t="s">
        <v>301</v>
      </c>
      <c r="AC30" s="49">
        <f>SUMIFS(BISDATA!$L$3:$L$20000,BISDATA!$A$3:$A$20000,$AB30,BISDATA!$M$3:$M$20000,AC$4,BISDATA!$I$3:$I$20000,$AB$3)</f>
        <v>6988875.93000005</v>
      </c>
      <c r="AD30" s="50">
        <f>SUMIFS(BISDATA!$L$3:$L$20000,BISDATA!$A$3:$A$20000,$AB30,BISDATA!$M$3:$M$20000,AD$4,BISDATA!$I$3:$I$20000,$AB$3)</f>
        <v>11603834.440000236</v>
      </c>
      <c r="AE30" s="50">
        <f>SUMIFS(BISDATA!$L$3:$L$20000,BISDATA!$A$3:$A$20000,$AB30,BISDATA!$M$3:$M$20000,AE$4,BISDATA!$I$3:$I$20000,$AB$3)</f>
        <v>3010615.8600000055</v>
      </c>
      <c r="AF30" s="50">
        <f>SUMIFS(BISDATA!$L$3:$L$20000,BISDATA!$A$3:$A$20000,$AB30,BISDATA!$M$3:$M$20000,AF$4,BISDATA!$I$3:$I$20000,$AB$3)</f>
        <v>1449096.8000000003</v>
      </c>
      <c r="AG30" s="50">
        <f>SUMIFS(BISDATA!$L$3:$L$20000,BISDATA!$A$3:$A$20000,$AB30,BISDATA!$M$3:$M$20000,AG$4,BISDATA!$I$3:$I$20000,$AB$3)</f>
        <v>621486.19000000111</v>
      </c>
      <c r="AH30" s="50">
        <f>SUMIFS(BISDATA!$L$3:$L$20000,BISDATA!$A$3:$A$20000,$AB30,BISDATA!$M$3:$M$20000,AH$4,BISDATA!$I$3:$I$20000,$AB$3)</f>
        <v>458469.89000000019</v>
      </c>
      <c r="AI30" s="50">
        <f>SUMIFS(BISDATA!$L$3:$L$20000,BISDATA!$A$3:$A$20000,$AB30,BISDATA!$M$3:$M$20000,AI$4,BISDATA!$I$3:$I$20000,$AB$3)</f>
        <v>249299.19000000015</v>
      </c>
      <c r="AJ30" s="50">
        <f>SUMIFS(BISDATA!$L$3:$L$20000,BISDATA!$A$3:$A$20000,$AB30,BISDATA!$M$3:$M$20000,AJ$4,BISDATA!$I$3:$I$20000,$AB$3)</f>
        <v>216416.34000000005</v>
      </c>
      <c r="AK30" s="50">
        <f>SUMIFS(BISDATA!$L$3:$L$20000,BISDATA!$A$3:$A$20000,$AB30,BISDATA!$M$3:$M$20000,AK$4,BISDATA!$I$3:$I$20000,$AB$3)</f>
        <v>134143.09000000005</v>
      </c>
      <c r="AL30" s="50">
        <f>SUMIFS(BISDATA!$L$3:$L$20000,BISDATA!$A$3:$A$20000,$AB30,BISDATA!$M$3:$M$20000,AL$4,BISDATA!$I$3:$I$20000,$AB$3)</f>
        <v>104176.45</v>
      </c>
      <c r="AM30" s="50">
        <f>SUMIFS(BISDATA!$L$3:$L$20000,BISDATA!$A$3:$A$20000,$AB30,BISDATA!$M$3:$M$20000,AM$4,BISDATA!$I$3:$I$20000,$AB$3)</f>
        <v>60666.879999999976</v>
      </c>
      <c r="AN30" s="50">
        <f>SUMIFS(BISDATA!$L$3:$L$20000,BISDATA!$A$3:$A$20000,$AB30,BISDATA!$M$3:$M$20000,AN$4,BISDATA!$I$3:$I$20000,$AB$3)</f>
        <v>10498.030000000013</v>
      </c>
      <c r="AO30" s="50">
        <f>SUMIFS(BISDATA!$L$3:$L$20000,BISDATA!$A$3:$A$20000,$AB30,BISDATA!$M$3:$M$20000,AO$4,BISDATA!$I$3:$I$20000,$AB$3)</f>
        <v>22375.799999999981</v>
      </c>
      <c r="AP30" s="50">
        <f>SUMIFS(BISDATA!$L$3:$L$20000,BISDATA!$A$3:$A$20000,$AB30,BISDATA!$M$3:$M$20000,AP$4,BISDATA!$I$3:$I$20000,$AB$3)</f>
        <v>86658.269999999829</v>
      </c>
      <c r="AQ30" s="50">
        <f>SUMIFS(BISDATA!$L$3:$L$20000,BISDATA!$A$3:$A$20000,$AB30,BISDATA!$M$3:$M$20000,AQ$4,BISDATA!$I$3:$I$20000,$AB$3)</f>
        <v>8227.9700000000012</v>
      </c>
      <c r="AR30" s="50">
        <f>SUMIFS(BISDATA!$L$3:$L$20000,BISDATA!$A$3:$A$20000,$AB30,BISDATA!$M$3:$M$20000,AR$4,BISDATA!$I$3:$I$20000,$AB$3)</f>
        <v>65337.380000000012</v>
      </c>
      <c r="AS30" s="50">
        <f>SUMIFS(BISDATA!$L$3:$L$20000,BISDATA!$A$3:$A$20000,$AB30,BISDATA!$M$3:$M$20000,AS$4,BISDATA!$I$3:$I$20000,$AB$3)</f>
        <v>9334.18</v>
      </c>
      <c r="AT30" s="50">
        <f>SUMIFS(BISDATA!$L$3:$L$20000,BISDATA!$A$3:$A$20000,$AB30,BISDATA!$M$3:$M$20000,AT$4,BISDATA!$I$3:$I$20000,$AB$3)</f>
        <v>-21965.849999999984</v>
      </c>
      <c r="AU30" s="50">
        <f>SUMIFS(BISDATA!$L$3:$L$20000,BISDATA!$A$3:$A$20000,$AB30,BISDATA!$M$3:$M$20000,AU$4,BISDATA!$I$3:$I$20000,$AB$3)</f>
        <v>22423.209999999992</v>
      </c>
      <c r="AV30" s="50">
        <f>SUMIFS(BISDATA!$L$3:$L$20000,BISDATA!$A$3:$A$20000,$AB30,BISDATA!$M$3:$M$20000,AV$4,BISDATA!$I$3:$I$20000,$AB$3)</f>
        <v>5330.5300000000007</v>
      </c>
      <c r="AW30" s="50">
        <f>SUMIFS(BISDATA!$L$3:$L$20000,BISDATA!$A$3:$A$20000,$AB30,BISDATA!$M$3:$M$20000,AW$4,BISDATA!$I$3:$I$20000,$AB$3)</f>
        <v>3952.91</v>
      </c>
      <c r="AX30" s="50">
        <f>SUMIFS(BISDATA!$L$3:$L$20000,BISDATA!$A$3:$A$20000,$AB30,BISDATA!$M$3:$M$20000,AX$4,BISDATA!$I$3:$I$20000,$AB$3)</f>
        <v>4321.3099999999995</v>
      </c>
      <c r="AY30" s="50">
        <f>SUMIFS(BISDATA!$L$3:$L$20000,BISDATA!$A$3:$A$20000,$AB30,BISDATA!$M$3:$M$20000,AY$4,BISDATA!$I$3:$I$20000,$AB$3)</f>
        <v>5702.74</v>
      </c>
      <c r="AZ30" s="50">
        <f>SUMIFS(BISDATA!$L$3:$L$20000,BISDATA!$A$3:$A$20000,$AB30,BISDATA!$M$3:$M$20000,AZ$4,BISDATA!$I$3:$I$20000,$AB$3)</f>
        <v>15429.84</v>
      </c>
      <c r="BA30" s="51">
        <f>SUMIFS(BISDATA!$L$3:$L$20000,BISDATA!$A$3:$A$20000,$AB30,BISDATA!$M$3:$M$20000,BA$4,BISDATA!$I$3:$I$20000,$AB$3)</f>
        <v>17257.739999999991</v>
      </c>
      <c r="BB30" s="58"/>
      <c r="BC30" s="36" t="s">
        <v>301</v>
      </c>
      <c r="BD30" s="49">
        <f t="shared" si="3"/>
        <v>-259783.82999997772</v>
      </c>
      <c r="BE30" s="50">
        <f t="shared" si="3"/>
        <v>-579710.79999968596</v>
      </c>
      <c r="BF30" s="50">
        <f t="shared" si="3"/>
        <v>-107332.63000000501</v>
      </c>
      <c r="BG30" s="50">
        <f t="shared" si="3"/>
        <v>-146975.1800000004</v>
      </c>
      <c r="BH30" s="50">
        <f t="shared" si="3"/>
        <v>-55604.489999999758</v>
      </c>
      <c r="BI30" s="50">
        <f t="shared" si="3"/>
        <v>-18134.850000000151</v>
      </c>
      <c r="BJ30" s="50">
        <f t="shared" si="3"/>
        <v>-10480.350000000006</v>
      </c>
      <c r="BK30" s="50">
        <f t="shared" si="3"/>
        <v>-9628.5199999999895</v>
      </c>
      <c r="BL30" s="50">
        <f t="shared" si="3"/>
        <v>-6538.3699999999662</v>
      </c>
      <c r="BM30" s="50">
        <f t="shared" si="3"/>
        <v>-2599.3700000000099</v>
      </c>
      <c r="BN30" s="50">
        <f t="shared" si="3"/>
        <v>-6375.730000000025</v>
      </c>
      <c r="BO30" s="50">
        <f t="shared" si="3"/>
        <v>-5057.7099999999919</v>
      </c>
      <c r="BP30" s="50">
        <f t="shared" si="3"/>
        <v>-1151.0500000000102</v>
      </c>
      <c r="BQ30" s="50">
        <f t="shared" si="3"/>
        <v>-1853.0500000002648</v>
      </c>
      <c r="BR30" s="50">
        <f t="shared" si="3"/>
        <v>596.75000000000091</v>
      </c>
      <c r="BS30" s="50">
        <f t="shared" si="3"/>
        <v>-2698.8999999999869</v>
      </c>
      <c r="BT30" s="50">
        <f t="shared" si="4"/>
        <v>-8593.84</v>
      </c>
      <c r="BU30" s="50">
        <f t="shared" si="2"/>
        <v>-2279.7299999999886</v>
      </c>
      <c r="BV30" s="50">
        <f t="shared" si="2"/>
        <v>-1108.8200000000143</v>
      </c>
      <c r="BW30" s="50">
        <f t="shared" si="2"/>
        <v>0</v>
      </c>
      <c r="BX30" s="50">
        <f t="shared" si="2"/>
        <v>-184.40000000000055</v>
      </c>
      <c r="BY30" s="50">
        <f t="shared" si="2"/>
        <v>-22.06000000000131</v>
      </c>
      <c r="BZ30" s="50">
        <f t="shared" si="2"/>
        <v>296.63999999999942</v>
      </c>
      <c r="CA30" s="50">
        <f t="shared" si="2"/>
        <v>0</v>
      </c>
      <c r="CB30" s="51">
        <f t="shared" si="2"/>
        <v>-1529.7899999999972</v>
      </c>
    </row>
    <row r="31" spans="1:80" x14ac:dyDescent="0.25">
      <c r="A31" s="23"/>
      <c r="AB31" s="58"/>
      <c r="AC31" s="58"/>
      <c r="AD31" s="58"/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58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8"/>
      <c r="BH31" s="58"/>
      <c r="BI31" s="58"/>
      <c r="BJ31" s="58"/>
      <c r="BK31" s="58"/>
      <c r="BL31" s="58"/>
      <c r="BM31" s="58"/>
      <c r="BN31" s="58"/>
      <c r="BO31" s="58"/>
      <c r="BP31" s="58"/>
      <c r="BQ31" s="58"/>
      <c r="BR31" s="58"/>
      <c r="BS31" s="58"/>
      <c r="BT31" s="58"/>
      <c r="BU31" s="58"/>
      <c r="BV31" s="58"/>
      <c r="BW31" s="58"/>
      <c r="BX31" s="58"/>
      <c r="BY31" s="58"/>
      <c r="BZ31" s="58"/>
      <c r="CA31" s="58"/>
      <c r="CB31" s="58"/>
    </row>
    <row r="32" spans="1:80" x14ac:dyDescent="0.25">
      <c r="A32" t="s">
        <v>373</v>
      </c>
      <c r="B32" s="37">
        <f>SUM(B5:Z30)</f>
        <v>85017267.149999633</v>
      </c>
      <c r="AB32" s="58" t="s">
        <v>373</v>
      </c>
      <c r="AC32" s="37">
        <f>SUM(AC5:BA30)</f>
        <v>83814343.569999889</v>
      </c>
      <c r="AD32" s="58"/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58"/>
      <c r="BK32" s="58"/>
      <c r="BL32" s="58"/>
      <c r="BM32" s="58"/>
      <c r="BN32" s="58"/>
      <c r="BO32" s="58"/>
      <c r="BP32" s="58"/>
      <c r="BQ32" s="58"/>
      <c r="BR32" s="58"/>
      <c r="BS32" s="58"/>
      <c r="BT32" s="58"/>
      <c r="BU32" s="58"/>
      <c r="BV32" s="58"/>
      <c r="BW32" s="58"/>
      <c r="BX32" s="58"/>
      <c r="BY32" s="58"/>
      <c r="BZ32" s="58"/>
      <c r="CA32" s="58"/>
      <c r="CB32" s="58"/>
    </row>
    <row r="33" spans="1:80" x14ac:dyDescent="0.25">
      <c r="A33" t="s">
        <v>374</v>
      </c>
      <c r="B33" s="41">
        <f>SUM(Paid!F4:F29)</f>
        <v>85017267.149999648</v>
      </c>
      <c r="AB33" s="58" t="s">
        <v>374</v>
      </c>
      <c r="AC33" s="41">
        <f>SUMIFS(BISDATA!$L$3:$L$20000,BISDATA!$I$3:$I$20000,$AB$3)</f>
        <v>85049184.539999664</v>
      </c>
      <c r="AD33" s="37">
        <f>AC33-AC32</f>
        <v>1234840.9699997753</v>
      </c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8"/>
      <c r="BH33" s="58"/>
      <c r="BI33" s="58"/>
      <c r="BJ33" s="58"/>
      <c r="BK33" s="58"/>
      <c r="BL33" s="58"/>
      <c r="BM33" s="58"/>
      <c r="BN33" s="58"/>
      <c r="BO33" s="58"/>
      <c r="BP33" s="58"/>
      <c r="BQ33" s="58"/>
      <c r="BR33" s="58"/>
      <c r="BS33" s="58"/>
      <c r="BT33" s="58"/>
      <c r="BU33" s="58"/>
      <c r="BV33" s="58"/>
      <c r="BW33" s="58"/>
      <c r="BX33" s="58"/>
      <c r="BY33" s="58"/>
      <c r="BZ33" s="58"/>
      <c r="CA33" s="58"/>
      <c r="CB33" s="58"/>
    </row>
    <row r="34" spans="1:80" x14ac:dyDescent="0.25">
      <c r="A34" t="s">
        <v>375</v>
      </c>
      <c r="B34" s="39" t="b">
        <f>ROUND(B33,2)-ROUND(B32,2)=0</f>
        <v>1</v>
      </c>
      <c r="AB34" s="58" t="s">
        <v>375</v>
      </c>
      <c r="AC34" s="39" t="b">
        <f>ROUND(AC33,2)-ROUND(AC32,2)=0</f>
        <v>0</v>
      </c>
      <c r="AD34" s="76">
        <f>SUMIFS(BISDATA!$L$3:$L$20000,BISDATA!$M$3:$M$20000,"190001",BISDATA!$I$3:$I$20000,$AB$3)</f>
        <v>0</v>
      </c>
      <c r="AE34" s="78" t="s">
        <v>955</v>
      </c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58"/>
      <c r="BJ34" s="58"/>
      <c r="BK34" s="58"/>
      <c r="BL34" s="58"/>
      <c r="BM34" s="58"/>
      <c r="BN34" s="58"/>
      <c r="BO34" s="58"/>
      <c r="BP34" s="58"/>
      <c r="BQ34" s="58"/>
      <c r="BR34" s="58"/>
      <c r="BS34" s="58"/>
      <c r="BT34" s="58"/>
      <c r="BU34" s="58"/>
      <c r="BV34" s="58"/>
      <c r="BW34" s="58"/>
      <c r="BX34" s="58"/>
      <c r="BY34" s="58"/>
      <c r="BZ34" s="58"/>
      <c r="CA34" s="58"/>
      <c r="CB34" s="58"/>
    </row>
    <row r="35" spans="1:80" x14ac:dyDescent="0.25">
      <c r="A35" s="2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</row>
    <row r="36" spans="1:80" x14ac:dyDescent="0.25">
      <c r="A36" s="2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</row>
    <row r="37" spans="1:80" x14ac:dyDescent="0.25">
      <c r="A37" s="23"/>
    </row>
    <row r="38" spans="1:80" x14ac:dyDescent="0.25">
      <c r="A38" s="23"/>
    </row>
    <row r="39" spans="1:80" x14ac:dyDescent="0.25">
      <c r="A39" s="23"/>
    </row>
  </sheetData>
  <conditionalFormatting sqref="B34">
    <cfRule type="cellIs" dxfId="37" priority="6" stopIfTrue="1" operator="equal">
      <formula>FALSE</formula>
    </cfRule>
  </conditionalFormatting>
  <conditionalFormatting sqref="B34">
    <cfRule type="cellIs" dxfId="36" priority="5" stopIfTrue="1" operator="equal">
      <formula>TRUE</formula>
    </cfRule>
  </conditionalFormatting>
  <conditionalFormatting sqref="AC34">
    <cfRule type="cellIs" dxfId="35" priority="2" stopIfTrue="1" operator="equal">
      <formula>FALSE</formula>
    </cfRule>
  </conditionalFormatting>
  <conditionalFormatting sqref="AC34">
    <cfRule type="cellIs" dxfId="34" priority="1" stopIfTrue="1" operator="equal">
      <formula>TRUE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5"/>
  </sheetPr>
  <dimension ref="A1:CB39"/>
  <sheetViews>
    <sheetView showGridLines="0" zoomScale="80" zoomScaleNormal="80" workbookViewId="0"/>
  </sheetViews>
  <sheetFormatPr defaultRowHeight="15" x14ac:dyDescent="0.25"/>
  <cols>
    <col min="1" max="1" width="10.42578125" customWidth="1"/>
    <col min="2" max="2" width="12.42578125" customWidth="1"/>
    <col min="3" max="3" width="11.5703125" bestFit="1" customWidth="1"/>
    <col min="4" max="4" width="8.7109375" bestFit="1" customWidth="1"/>
    <col min="5" max="5" width="8" bestFit="1" customWidth="1"/>
    <col min="6" max="6" width="7.7109375" bestFit="1" customWidth="1"/>
    <col min="7" max="7" width="8" bestFit="1" customWidth="1"/>
    <col min="8" max="8" width="7.7109375" bestFit="1" customWidth="1"/>
    <col min="9" max="10" width="8" bestFit="1" customWidth="1"/>
    <col min="11" max="11" width="7" bestFit="1" customWidth="1"/>
    <col min="12" max="12" width="8" bestFit="1" customWidth="1"/>
    <col min="13" max="13" width="7.7109375" bestFit="1" customWidth="1"/>
    <col min="14" max="21" width="7" bestFit="1" customWidth="1"/>
    <col min="22" max="22" width="9" bestFit="1" customWidth="1"/>
    <col min="23" max="26" width="7" bestFit="1" customWidth="1"/>
    <col min="29" max="30" width="10.5703125" bestFit="1" customWidth="1"/>
    <col min="31" max="32" width="9" bestFit="1" customWidth="1"/>
    <col min="33" max="33" width="8" bestFit="1" customWidth="1"/>
    <col min="34" max="36" width="9" bestFit="1" customWidth="1"/>
    <col min="37" max="42" width="8" bestFit="1" customWidth="1"/>
    <col min="43" max="46" width="7" bestFit="1" customWidth="1"/>
    <col min="47" max="48" width="8" bestFit="1" customWidth="1"/>
    <col min="49" max="51" width="7" bestFit="1" customWidth="1"/>
    <col min="52" max="52" width="8" bestFit="1" customWidth="1"/>
    <col min="53" max="53" width="7" bestFit="1" customWidth="1"/>
    <col min="56" max="57" width="10.5703125" bestFit="1" customWidth="1"/>
    <col min="58" max="59" width="9" bestFit="1" customWidth="1"/>
    <col min="60" max="63" width="8" bestFit="1" customWidth="1"/>
    <col min="64" max="65" width="7.7109375" bestFit="1" customWidth="1"/>
    <col min="66" max="67" width="7" bestFit="1" customWidth="1"/>
    <col min="68" max="68" width="8" bestFit="1" customWidth="1"/>
    <col min="69" max="78" width="7" bestFit="1" customWidth="1"/>
    <col min="79" max="79" width="8" bestFit="1" customWidth="1"/>
    <col min="80" max="80" width="7" bestFit="1" customWidth="1"/>
  </cols>
  <sheetData>
    <row r="1" spans="1:80" x14ac:dyDescent="0.25">
      <c r="A1" t="s">
        <v>432</v>
      </c>
    </row>
    <row r="2" spans="1:80" s="52" customFormat="1" x14ac:dyDescent="0.25">
      <c r="A2" s="21" t="s">
        <v>394</v>
      </c>
      <c r="AB2" s="21" t="s">
        <v>950</v>
      </c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58"/>
      <c r="AR2" s="58"/>
      <c r="AS2" s="58"/>
      <c r="AT2" s="58"/>
      <c r="AU2" s="58"/>
      <c r="AV2" s="58"/>
      <c r="AW2" s="58"/>
      <c r="AX2" s="58"/>
      <c r="AY2" s="58"/>
      <c r="AZ2" s="58"/>
      <c r="BA2" s="58"/>
      <c r="BB2" s="58"/>
      <c r="BC2" s="21" t="s">
        <v>951</v>
      </c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</row>
    <row r="3" spans="1:80" x14ac:dyDescent="0.25">
      <c r="A3" s="44" t="s">
        <v>371</v>
      </c>
      <c r="B3" s="43" t="s">
        <v>308</v>
      </c>
      <c r="C3" s="43" t="s">
        <v>333</v>
      </c>
      <c r="D3" s="43" t="s">
        <v>334</v>
      </c>
      <c r="E3" s="43" t="s">
        <v>331</v>
      </c>
      <c r="F3" s="43" t="s">
        <v>329</v>
      </c>
      <c r="G3" s="43" t="s">
        <v>327</v>
      </c>
      <c r="H3" s="43" t="s">
        <v>325</v>
      </c>
      <c r="I3" s="43" t="s">
        <v>323</v>
      </c>
      <c r="J3" s="43" t="s">
        <v>321</v>
      </c>
      <c r="K3" s="43" t="s">
        <v>319</v>
      </c>
      <c r="L3" s="43" t="s">
        <v>317</v>
      </c>
      <c r="M3" s="43" t="s">
        <v>340</v>
      </c>
      <c r="N3" s="43" t="s">
        <v>341</v>
      </c>
      <c r="O3" s="43" t="s">
        <v>315</v>
      </c>
      <c r="P3" s="43" t="s">
        <v>358</v>
      </c>
      <c r="Q3" s="43" t="s">
        <v>313</v>
      </c>
      <c r="R3" s="43" t="s">
        <v>348</v>
      </c>
      <c r="S3" s="43" t="s">
        <v>353</v>
      </c>
      <c r="T3" s="43" t="s">
        <v>356</v>
      </c>
      <c r="U3" s="43" t="s">
        <v>338</v>
      </c>
      <c r="V3" s="43" t="s">
        <v>364</v>
      </c>
      <c r="W3" s="43" t="s">
        <v>355</v>
      </c>
      <c r="X3" s="43" t="s">
        <v>360</v>
      </c>
      <c r="Y3" s="43" t="s">
        <v>351</v>
      </c>
      <c r="Z3" s="43" t="s">
        <v>311</v>
      </c>
      <c r="AB3" s="44" t="s">
        <v>371</v>
      </c>
      <c r="AC3" s="72" t="s">
        <v>308</v>
      </c>
      <c r="AD3" s="72" t="s">
        <v>333</v>
      </c>
      <c r="AE3" s="72" t="s">
        <v>334</v>
      </c>
      <c r="AF3" s="72" t="s">
        <v>331</v>
      </c>
      <c r="AG3" s="72" t="s">
        <v>329</v>
      </c>
      <c r="AH3" s="72" t="s">
        <v>327</v>
      </c>
      <c r="AI3" s="72" t="s">
        <v>325</v>
      </c>
      <c r="AJ3" s="72" t="s">
        <v>323</v>
      </c>
      <c r="AK3" s="72" t="s">
        <v>321</v>
      </c>
      <c r="AL3" s="72" t="s">
        <v>319</v>
      </c>
      <c r="AM3" s="72" t="s">
        <v>317</v>
      </c>
      <c r="AN3" s="72" t="s">
        <v>340</v>
      </c>
      <c r="AO3" s="72" t="s">
        <v>341</v>
      </c>
      <c r="AP3" s="72" t="s">
        <v>315</v>
      </c>
      <c r="AQ3" s="72" t="s">
        <v>358</v>
      </c>
      <c r="AR3" s="72" t="s">
        <v>313</v>
      </c>
      <c r="AS3" s="72" t="s">
        <v>348</v>
      </c>
      <c r="AT3" s="72" t="s">
        <v>353</v>
      </c>
      <c r="AU3" s="72" t="s">
        <v>356</v>
      </c>
      <c r="AV3" s="72" t="s">
        <v>338</v>
      </c>
      <c r="AW3" s="72" t="s">
        <v>364</v>
      </c>
      <c r="AX3" s="72" t="s">
        <v>355</v>
      </c>
      <c r="AY3" s="72" t="s">
        <v>360</v>
      </c>
      <c r="AZ3" s="72" t="s">
        <v>351</v>
      </c>
      <c r="BA3" s="72" t="s">
        <v>311</v>
      </c>
      <c r="BB3" s="58"/>
      <c r="BC3" s="44" t="s">
        <v>371</v>
      </c>
      <c r="BD3" s="72" t="s">
        <v>308</v>
      </c>
      <c r="BE3" s="72" t="s">
        <v>333</v>
      </c>
      <c r="BF3" s="72" t="s">
        <v>334</v>
      </c>
      <c r="BG3" s="72" t="s">
        <v>331</v>
      </c>
      <c r="BH3" s="72" t="s">
        <v>329</v>
      </c>
      <c r="BI3" s="72" t="s">
        <v>327</v>
      </c>
      <c r="BJ3" s="72" t="s">
        <v>325</v>
      </c>
      <c r="BK3" s="72" t="s">
        <v>323</v>
      </c>
      <c r="BL3" s="72" t="s">
        <v>321</v>
      </c>
      <c r="BM3" s="72" t="s">
        <v>319</v>
      </c>
      <c r="BN3" s="72" t="s">
        <v>317</v>
      </c>
      <c r="BO3" s="72" t="s">
        <v>340</v>
      </c>
      <c r="BP3" s="72" t="s">
        <v>341</v>
      </c>
      <c r="BQ3" s="72" t="s">
        <v>315</v>
      </c>
      <c r="BR3" s="72" t="s">
        <v>358</v>
      </c>
      <c r="BS3" s="72" t="s">
        <v>313</v>
      </c>
      <c r="BT3" s="72" t="s">
        <v>348</v>
      </c>
      <c r="BU3" s="72" t="s">
        <v>353</v>
      </c>
      <c r="BV3" s="72" t="s">
        <v>356</v>
      </c>
      <c r="BW3" s="72" t="s">
        <v>338</v>
      </c>
      <c r="BX3" s="72" t="s">
        <v>364</v>
      </c>
      <c r="BY3" s="72" t="s">
        <v>355</v>
      </c>
      <c r="BZ3" s="72" t="s">
        <v>360</v>
      </c>
      <c r="CA3" s="72" t="s">
        <v>351</v>
      </c>
      <c r="CB3" s="72" t="s">
        <v>311</v>
      </c>
    </row>
    <row r="4" spans="1:80" x14ac:dyDescent="0.25">
      <c r="A4" s="21" t="s">
        <v>23</v>
      </c>
      <c r="B4" s="42">
        <f>'O-Lag'!B4</f>
        <v>201801</v>
      </c>
      <c r="C4" s="42">
        <f>'O-Lag'!C4</f>
        <v>201712</v>
      </c>
      <c r="D4" s="42">
        <f>'O-Lag'!D4</f>
        <v>201711</v>
      </c>
      <c r="E4" s="42" t="str">
        <f>'O-Lag'!E4</f>
        <v>201710</v>
      </c>
      <c r="F4" s="42" t="str">
        <f>'O-Lag'!F4</f>
        <v>201709</v>
      </c>
      <c r="G4" s="42" t="str">
        <f>'O-Lag'!G4</f>
        <v>201708</v>
      </c>
      <c r="H4" s="42" t="str">
        <f>'O-Lag'!H4</f>
        <v>201707</v>
      </c>
      <c r="I4" s="42" t="str">
        <f>'O-Lag'!I4</f>
        <v>201706</v>
      </c>
      <c r="J4" s="42" t="str">
        <f>'O-Lag'!J4</f>
        <v>201705</v>
      </c>
      <c r="K4" s="42" t="str">
        <f>'O-Lag'!K4</f>
        <v>201704</v>
      </c>
      <c r="L4" s="42" t="str">
        <f>'O-Lag'!L4</f>
        <v>201703</v>
      </c>
      <c r="M4" s="42" t="str">
        <f>'O-Lag'!M4</f>
        <v>201702</v>
      </c>
      <c r="N4" s="42" t="str">
        <f>'O-Lag'!N4</f>
        <v>201701</v>
      </c>
      <c r="O4" s="42" t="str">
        <f>'O-Lag'!O4</f>
        <v>201612</v>
      </c>
      <c r="P4" s="42" t="str">
        <f>'O-Lag'!P4</f>
        <v>201611</v>
      </c>
      <c r="Q4" s="42" t="str">
        <f>'O-Lag'!Q4</f>
        <v>201610</v>
      </c>
      <c r="R4" s="42" t="str">
        <f>'O-Lag'!R4</f>
        <v>201609</v>
      </c>
      <c r="S4" s="42" t="str">
        <f>'O-Lag'!S4</f>
        <v>201608</v>
      </c>
      <c r="T4" s="42" t="str">
        <f>'O-Lag'!T4</f>
        <v>201607</v>
      </c>
      <c r="U4" s="42" t="str">
        <f>'O-Lag'!U4</f>
        <v>201606</v>
      </c>
      <c r="V4" s="42" t="str">
        <f>'O-Lag'!V4</f>
        <v>201605</v>
      </c>
      <c r="W4" s="42" t="str">
        <f>'O-Lag'!W4</f>
        <v>201604</v>
      </c>
      <c r="X4" s="42" t="str">
        <f>'O-Lag'!X4</f>
        <v>201603</v>
      </c>
      <c r="Y4" s="42" t="str">
        <f>'O-Lag'!Y4</f>
        <v>201602</v>
      </c>
      <c r="Z4" s="42" t="str">
        <f>'O-Lag'!Z4</f>
        <v>201601</v>
      </c>
      <c r="AB4" s="21" t="s">
        <v>23</v>
      </c>
      <c r="AC4" s="74">
        <f>B4</f>
        <v>201801</v>
      </c>
      <c r="AD4" s="74">
        <f t="shared" ref="AD4:BA4" si="0">C4</f>
        <v>201712</v>
      </c>
      <c r="AE4" s="74">
        <f t="shared" si="0"/>
        <v>201711</v>
      </c>
      <c r="AF4" s="74" t="str">
        <f t="shared" si="0"/>
        <v>201710</v>
      </c>
      <c r="AG4" s="74" t="str">
        <f t="shared" si="0"/>
        <v>201709</v>
      </c>
      <c r="AH4" s="74" t="str">
        <f t="shared" si="0"/>
        <v>201708</v>
      </c>
      <c r="AI4" s="74" t="str">
        <f t="shared" si="0"/>
        <v>201707</v>
      </c>
      <c r="AJ4" s="74" t="str">
        <f t="shared" si="0"/>
        <v>201706</v>
      </c>
      <c r="AK4" s="74" t="str">
        <f t="shared" si="0"/>
        <v>201705</v>
      </c>
      <c r="AL4" s="74" t="str">
        <f t="shared" si="0"/>
        <v>201704</v>
      </c>
      <c r="AM4" s="74" t="str">
        <f t="shared" si="0"/>
        <v>201703</v>
      </c>
      <c r="AN4" s="74" t="str">
        <f t="shared" si="0"/>
        <v>201702</v>
      </c>
      <c r="AO4" s="74" t="str">
        <f t="shared" si="0"/>
        <v>201701</v>
      </c>
      <c r="AP4" s="74" t="str">
        <f t="shared" si="0"/>
        <v>201612</v>
      </c>
      <c r="AQ4" s="74" t="str">
        <f t="shared" si="0"/>
        <v>201611</v>
      </c>
      <c r="AR4" s="74" t="str">
        <f t="shared" si="0"/>
        <v>201610</v>
      </c>
      <c r="AS4" s="74" t="str">
        <f t="shared" si="0"/>
        <v>201609</v>
      </c>
      <c r="AT4" s="74" t="str">
        <f t="shared" si="0"/>
        <v>201608</v>
      </c>
      <c r="AU4" s="74" t="str">
        <f t="shared" si="0"/>
        <v>201607</v>
      </c>
      <c r="AV4" s="74" t="str">
        <f t="shared" si="0"/>
        <v>201606</v>
      </c>
      <c r="AW4" s="74" t="str">
        <f t="shared" si="0"/>
        <v>201605</v>
      </c>
      <c r="AX4" s="74" t="str">
        <f t="shared" si="0"/>
        <v>201604</v>
      </c>
      <c r="AY4" s="74" t="str">
        <f t="shared" si="0"/>
        <v>201603</v>
      </c>
      <c r="AZ4" s="74" t="str">
        <f t="shared" si="0"/>
        <v>201602</v>
      </c>
      <c r="BA4" s="74" t="str">
        <f t="shared" si="0"/>
        <v>201601</v>
      </c>
      <c r="BB4" s="58"/>
      <c r="BC4" s="21" t="s">
        <v>23</v>
      </c>
      <c r="BD4" s="73" t="s">
        <v>4</v>
      </c>
      <c r="BE4" s="73" t="s">
        <v>335</v>
      </c>
      <c r="BF4" s="73" t="s">
        <v>332</v>
      </c>
      <c r="BG4" s="73" t="s">
        <v>330</v>
      </c>
      <c r="BH4" s="73" t="s">
        <v>328</v>
      </c>
      <c r="BI4" s="73" t="s">
        <v>326</v>
      </c>
      <c r="BJ4" s="73" t="s">
        <v>324</v>
      </c>
      <c r="BK4" s="73" t="s">
        <v>322</v>
      </c>
      <c r="BL4" s="73" t="s">
        <v>320</v>
      </c>
      <c r="BM4" s="73" t="s">
        <v>318</v>
      </c>
      <c r="BN4" s="73" t="s">
        <v>316</v>
      </c>
      <c r="BO4" s="73" t="s">
        <v>342</v>
      </c>
      <c r="BP4" s="73" t="s">
        <v>339</v>
      </c>
      <c r="BQ4" s="73" t="s">
        <v>314</v>
      </c>
      <c r="BR4" s="73" t="s">
        <v>357</v>
      </c>
      <c r="BS4" s="73" t="s">
        <v>312</v>
      </c>
      <c r="BT4" s="73" t="s">
        <v>361</v>
      </c>
      <c r="BU4" s="73" t="s">
        <v>347</v>
      </c>
      <c r="BV4" s="73" t="s">
        <v>352</v>
      </c>
      <c r="BW4" s="73" t="s">
        <v>337</v>
      </c>
      <c r="BX4" s="73" t="s">
        <v>366</v>
      </c>
      <c r="BY4" s="73" t="s">
        <v>354</v>
      </c>
      <c r="BZ4" s="73" t="s">
        <v>359</v>
      </c>
      <c r="CA4" s="73" t="s">
        <v>350</v>
      </c>
      <c r="CB4" s="73" t="s">
        <v>349</v>
      </c>
    </row>
    <row r="5" spans="1:80" x14ac:dyDescent="0.25">
      <c r="A5" s="34" t="s">
        <v>95</v>
      </c>
      <c r="B5" s="45">
        <f>SUMIFS(FastClose!$H$3:$H$20000,FastClose!$K$3:$K$20000,$A5,FastClose!$G$3:$G$20000,B$3,FastClose!$D$3:$D$20000,$A$3)</f>
        <v>0</v>
      </c>
      <c r="C5" s="27">
        <f>SUMIFS(FastClose!$H$3:$H$20000,FastClose!$K$3:$K$20000,$A5,FastClose!$G$3:$G$20000,C$3,FastClose!$D$3:$D$20000,$A$3)</f>
        <v>0</v>
      </c>
      <c r="D5" s="27">
        <f>SUMIFS(FastClose!$H$3:$H$20000,FastClose!$K$3:$K$20000,$A5,FastClose!$G$3:$G$20000,D$3,FastClose!$D$3:$D$20000,$A$3)</f>
        <v>0</v>
      </c>
      <c r="E5" s="27">
        <f>SUMIFS(FastClose!$H$3:$H$20000,FastClose!$K$3:$K$20000,$A5,FastClose!$G$3:$G$20000,E$3,FastClose!$D$3:$D$20000,$A$3)</f>
        <v>0</v>
      </c>
      <c r="F5" s="27">
        <f>SUMIFS(FastClose!$H$3:$H$20000,FastClose!$K$3:$K$20000,$A5,FastClose!$G$3:$G$20000,F$3,FastClose!$D$3:$D$20000,$A$3)</f>
        <v>0</v>
      </c>
      <c r="G5" s="27">
        <f>SUMIFS(FastClose!$H$3:$H$20000,FastClose!$K$3:$K$20000,$A5,FastClose!$G$3:$G$20000,G$3,FastClose!$D$3:$D$20000,$A$3)</f>
        <v>0</v>
      </c>
      <c r="H5" s="27">
        <f>SUMIFS(FastClose!$H$3:$H$20000,FastClose!$K$3:$K$20000,$A5,FastClose!$G$3:$G$20000,H$3,FastClose!$D$3:$D$20000,$A$3)</f>
        <v>0</v>
      </c>
      <c r="I5" s="27">
        <f>SUMIFS(FastClose!$H$3:$H$20000,FastClose!$K$3:$K$20000,$A5,FastClose!$G$3:$G$20000,I$3,FastClose!$D$3:$D$20000,$A$3)</f>
        <v>0</v>
      </c>
      <c r="J5" s="27">
        <f>SUMIFS(FastClose!$H$3:$H$20000,FastClose!$K$3:$K$20000,$A5,FastClose!$G$3:$G$20000,J$3,FastClose!$D$3:$D$20000,$A$3)</f>
        <v>0</v>
      </c>
      <c r="K5" s="27">
        <f>SUMIFS(FastClose!$H$3:$H$20000,FastClose!$K$3:$K$20000,$A5,FastClose!$G$3:$G$20000,K$3,FastClose!$D$3:$D$20000,$A$3)</f>
        <v>0</v>
      </c>
      <c r="L5" s="27">
        <f>SUMIFS(FastClose!$H$3:$H$20000,FastClose!$K$3:$K$20000,$A5,FastClose!$G$3:$G$20000,L$3,FastClose!$D$3:$D$20000,$A$3)</f>
        <v>0</v>
      </c>
      <c r="M5" s="27">
        <f>SUMIFS(FastClose!$H$3:$H$20000,FastClose!$K$3:$K$20000,$A5,FastClose!$G$3:$G$20000,M$3,FastClose!$D$3:$D$20000,$A$3)</f>
        <v>0</v>
      </c>
      <c r="N5" s="27">
        <f>SUMIFS(FastClose!$H$3:$H$20000,FastClose!$K$3:$K$20000,$A5,FastClose!$G$3:$G$20000,N$3,FastClose!$D$3:$D$20000,$A$3)</f>
        <v>0</v>
      </c>
      <c r="O5" s="27">
        <f>SUMIFS(FastClose!$H$3:$H$20000,FastClose!$K$3:$K$20000,$A5,FastClose!$G$3:$G$20000,O$3,FastClose!$D$3:$D$20000,$A$3)</f>
        <v>0</v>
      </c>
      <c r="P5" s="27">
        <f>SUMIFS(FastClose!$H$3:$H$20000,FastClose!$K$3:$K$20000,$A5,FastClose!$G$3:$G$20000,P$3,FastClose!$D$3:$D$20000,$A$3)</f>
        <v>0</v>
      </c>
      <c r="Q5" s="27">
        <f>SUMIFS(FastClose!$H$3:$H$20000,FastClose!$K$3:$K$20000,$A5,FastClose!$G$3:$G$20000,Q$3,FastClose!$D$3:$D$20000,$A$3)</f>
        <v>0</v>
      </c>
      <c r="R5" s="27">
        <f>SUMIFS(FastClose!$H$3:$H$20000,FastClose!$K$3:$K$20000,$A5,FastClose!$G$3:$G$20000,R$3,FastClose!$D$3:$D$20000,$A$3)</f>
        <v>0</v>
      </c>
      <c r="S5" s="27">
        <f>SUMIFS(FastClose!$H$3:$H$20000,FastClose!$K$3:$K$20000,$A5,FastClose!$G$3:$G$20000,S$3,FastClose!$D$3:$D$20000,$A$3)</f>
        <v>0</v>
      </c>
      <c r="T5" s="27">
        <f>SUMIFS(FastClose!$H$3:$H$20000,FastClose!$K$3:$K$20000,$A5,FastClose!$G$3:$G$20000,T$3,FastClose!$D$3:$D$20000,$A$3)</f>
        <v>0</v>
      </c>
      <c r="U5" s="27">
        <f>SUMIFS(FastClose!$H$3:$H$20000,FastClose!$K$3:$K$20000,$A5,FastClose!$G$3:$G$20000,U$3,FastClose!$D$3:$D$20000,$A$3)</f>
        <v>0</v>
      </c>
      <c r="V5" s="27">
        <f>SUMIFS(FastClose!$H$3:$H$20000,FastClose!$K$3:$K$20000,$A5,FastClose!$G$3:$G$20000,V$3,FastClose!$D$3:$D$20000,$A$3)</f>
        <v>0</v>
      </c>
      <c r="W5" s="27">
        <f>SUMIFS(FastClose!$H$3:$H$20000,FastClose!$K$3:$K$20000,$A5,FastClose!$G$3:$G$20000,W$3,FastClose!$D$3:$D$20000,$A$3)</f>
        <v>0</v>
      </c>
      <c r="X5" s="27">
        <f>SUMIFS(FastClose!$H$3:$H$20000,FastClose!$K$3:$K$20000,$A5,FastClose!$G$3:$G$20000,X$3,FastClose!$D$3:$D$20000,$A$3)</f>
        <v>0</v>
      </c>
      <c r="Y5" s="27">
        <f>SUMIFS(FastClose!$H$3:$H$20000,FastClose!$K$3:$K$20000,$A5,FastClose!$G$3:$G$20000,Y$3,FastClose!$D$3:$D$20000,$A$3)</f>
        <v>0</v>
      </c>
      <c r="Z5" s="28">
        <f>SUMIFS(FastClose!$H$3:$H$20000,FastClose!$K$3:$K$20000,$A5,FastClose!$G$3:$G$20000,Z$3,FastClose!$D$3:$D$20000,$A$3)</f>
        <v>0</v>
      </c>
      <c r="AB5" s="34" t="s">
        <v>95</v>
      </c>
      <c r="AC5" s="45">
        <f>SUMIFS(BISDATA!$L$3:$L$20000,BISDATA!$A$3:$A$20000,$AB5,BISDATA!$M$3:$M$20000,AC$4,BISDATA!$I$3:$I$20000,$AB$3)</f>
        <v>0</v>
      </c>
      <c r="AD5" s="27">
        <f>SUMIFS(BISDATA!$L$3:$L$20000,BISDATA!$A$3:$A$20000,$AB5,BISDATA!$M$3:$M$20000,AD$4,BISDATA!$I$3:$I$20000,$AB$3)</f>
        <v>0</v>
      </c>
      <c r="AE5" s="27">
        <f>SUMIFS(BISDATA!$L$3:$L$20000,BISDATA!$A$3:$A$20000,$AB5,BISDATA!$M$3:$M$20000,AE$4,BISDATA!$I$3:$I$20000,$AB$3)</f>
        <v>0</v>
      </c>
      <c r="AF5" s="27">
        <f>SUMIFS(BISDATA!$L$3:$L$20000,BISDATA!$A$3:$A$20000,$AB5,BISDATA!$M$3:$M$20000,AF$4,BISDATA!$I$3:$I$20000,$AB$3)</f>
        <v>0</v>
      </c>
      <c r="AG5" s="27">
        <f>SUMIFS(BISDATA!$L$3:$L$20000,BISDATA!$A$3:$A$20000,$AB5,BISDATA!$M$3:$M$20000,AG$4,BISDATA!$I$3:$I$20000,$AB$3)</f>
        <v>0</v>
      </c>
      <c r="AH5" s="27">
        <f>SUMIFS(BISDATA!$L$3:$L$20000,BISDATA!$A$3:$A$20000,$AB5,BISDATA!$M$3:$M$20000,AH$4,BISDATA!$I$3:$I$20000,$AB$3)</f>
        <v>0</v>
      </c>
      <c r="AI5" s="27">
        <f>SUMIFS(BISDATA!$L$3:$L$20000,BISDATA!$A$3:$A$20000,$AB5,BISDATA!$M$3:$M$20000,AI$4,BISDATA!$I$3:$I$20000,$AB$3)</f>
        <v>0</v>
      </c>
      <c r="AJ5" s="27">
        <f>SUMIFS(BISDATA!$L$3:$L$20000,BISDATA!$A$3:$A$20000,$AB5,BISDATA!$M$3:$M$20000,AJ$4,BISDATA!$I$3:$I$20000,$AB$3)</f>
        <v>0</v>
      </c>
      <c r="AK5" s="27">
        <f>SUMIFS(BISDATA!$L$3:$L$20000,BISDATA!$A$3:$A$20000,$AB5,BISDATA!$M$3:$M$20000,AK$4,BISDATA!$I$3:$I$20000,$AB$3)</f>
        <v>0</v>
      </c>
      <c r="AL5" s="27">
        <f>SUMIFS(BISDATA!$L$3:$L$20000,BISDATA!$A$3:$A$20000,$AB5,BISDATA!$M$3:$M$20000,AL$4,BISDATA!$I$3:$I$20000,$AB$3)</f>
        <v>0</v>
      </c>
      <c r="AM5" s="27">
        <f>SUMIFS(BISDATA!$L$3:$L$20000,BISDATA!$A$3:$A$20000,$AB5,BISDATA!$M$3:$M$20000,AM$4,BISDATA!$I$3:$I$20000,$AB$3)</f>
        <v>0</v>
      </c>
      <c r="AN5" s="27">
        <f>SUMIFS(BISDATA!$L$3:$L$20000,BISDATA!$A$3:$A$20000,$AB5,BISDATA!$M$3:$M$20000,AN$4,BISDATA!$I$3:$I$20000,$AB$3)</f>
        <v>0</v>
      </c>
      <c r="AO5" s="27">
        <f>SUMIFS(BISDATA!$L$3:$L$20000,BISDATA!$A$3:$A$20000,$AB5,BISDATA!$M$3:$M$20000,AO$4,BISDATA!$I$3:$I$20000,$AB$3)</f>
        <v>0</v>
      </c>
      <c r="AP5" s="27">
        <f>SUMIFS(BISDATA!$L$3:$L$20000,BISDATA!$A$3:$A$20000,$AB5,BISDATA!$M$3:$M$20000,AP$4,BISDATA!$I$3:$I$20000,$AB$3)</f>
        <v>0</v>
      </c>
      <c r="AQ5" s="27">
        <f>SUMIFS(BISDATA!$L$3:$L$20000,BISDATA!$A$3:$A$20000,$AB5,BISDATA!$M$3:$M$20000,AQ$4,BISDATA!$I$3:$I$20000,$AB$3)</f>
        <v>0</v>
      </c>
      <c r="AR5" s="27">
        <f>SUMIFS(BISDATA!$L$3:$L$20000,BISDATA!$A$3:$A$20000,$AB5,BISDATA!$M$3:$M$20000,AR$4,BISDATA!$I$3:$I$20000,$AB$3)</f>
        <v>0</v>
      </c>
      <c r="AS5" s="27">
        <f>SUMIFS(BISDATA!$L$3:$L$20000,BISDATA!$A$3:$A$20000,$AB5,BISDATA!$M$3:$M$20000,AS$4,BISDATA!$I$3:$I$20000,$AB$3)</f>
        <v>0</v>
      </c>
      <c r="AT5" s="27">
        <f>SUMIFS(BISDATA!$L$3:$L$20000,BISDATA!$A$3:$A$20000,$AB5,BISDATA!$M$3:$M$20000,AT$4,BISDATA!$I$3:$I$20000,$AB$3)</f>
        <v>0</v>
      </c>
      <c r="AU5" s="27">
        <f>SUMIFS(BISDATA!$L$3:$L$20000,BISDATA!$A$3:$A$20000,$AB5,BISDATA!$M$3:$M$20000,AU$4,BISDATA!$I$3:$I$20000,$AB$3)</f>
        <v>0</v>
      </c>
      <c r="AV5" s="27">
        <f>SUMIFS(BISDATA!$L$3:$L$20000,BISDATA!$A$3:$A$20000,$AB5,BISDATA!$M$3:$M$20000,AV$4,BISDATA!$I$3:$I$20000,$AB$3)</f>
        <v>0</v>
      </c>
      <c r="AW5" s="27">
        <f>SUMIFS(BISDATA!$L$3:$L$20000,BISDATA!$A$3:$A$20000,$AB5,BISDATA!$M$3:$M$20000,AW$4,BISDATA!$I$3:$I$20000,$AB$3)</f>
        <v>0</v>
      </c>
      <c r="AX5" s="27">
        <f>SUMIFS(BISDATA!$L$3:$L$20000,BISDATA!$A$3:$A$20000,$AB5,BISDATA!$M$3:$M$20000,AX$4,BISDATA!$I$3:$I$20000,$AB$3)</f>
        <v>0</v>
      </c>
      <c r="AY5" s="27">
        <f>SUMIFS(BISDATA!$L$3:$L$20000,BISDATA!$A$3:$A$20000,$AB5,BISDATA!$M$3:$M$20000,AY$4,BISDATA!$I$3:$I$20000,$AB$3)</f>
        <v>0</v>
      </c>
      <c r="AZ5" s="27">
        <f>SUMIFS(BISDATA!$L$3:$L$20000,BISDATA!$A$3:$A$20000,$AB5,BISDATA!$M$3:$M$20000,AZ$4,BISDATA!$I$3:$I$20000,$AB$3)</f>
        <v>0</v>
      </c>
      <c r="BA5" s="28">
        <f>SUMIFS(BISDATA!$L$3:$L$20000,BISDATA!$A$3:$A$20000,$AB5,BISDATA!$M$3:$M$20000,BA$4,BISDATA!$I$3:$I$20000,$AB$3)</f>
        <v>0</v>
      </c>
      <c r="BB5" s="58"/>
      <c r="BC5" s="34" t="s">
        <v>95</v>
      </c>
      <c r="BD5" s="45">
        <f>AC5-B5</f>
        <v>0</v>
      </c>
      <c r="BE5" s="27">
        <f t="shared" ref="BE5:BT20" si="1">AD5-C5</f>
        <v>0</v>
      </c>
      <c r="BF5" s="27">
        <f t="shared" si="1"/>
        <v>0</v>
      </c>
      <c r="BG5" s="27">
        <f t="shared" si="1"/>
        <v>0</v>
      </c>
      <c r="BH5" s="27">
        <f t="shared" si="1"/>
        <v>0</v>
      </c>
      <c r="BI5" s="27">
        <f t="shared" si="1"/>
        <v>0</v>
      </c>
      <c r="BJ5" s="27">
        <f t="shared" si="1"/>
        <v>0</v>
      </c>
      <c r="BK5" s="27">
        <f t="shared" si="1"/>
        <v>0</v>
      </c>
      <c r="BL5" s="27">
        <f t="shared" si="1"/>
        <v>0</v>
      </c>
      <c r="BM5" s="27">
        <f t="shared" si="1"/>
        <v>0</v>
      </c>
      <c r="BN5" s="27">
        <f t="shared" si="1"/>
        <v>0</v>
      </c>
      <c r="BO5" s="27">
        <f t="shared" si="1"/>
        <v>0</v>
      </c>
      <c r="BP5" s="27">
        <f t="shared" si="1"/>
        <v>0</v>
      </c>
      <c r="BQ5" s="27">
        <f t="shared" si="1"/>
        <v>0</v>
      </c>
      <c r="BR5" s="27">
        <f t="shared" si="1"/>
        <v>0</v>
      </c>
      <c r="BS5" s="27">
        <f t="shared" si="1"/>
        <v>0</v>
      </c>
      <c r="BT5" s="27">
        <f t="shared" si="1"/>
        <v>0</v>
      </c>
      <c r="BU5" s="27">
        <f t="shared" ref="BU5:CB30" si="2">AT5-S5</f>
        <v>0</v>
      </c>
      <c r="BV5" s="27">
        <f t="shared" si="2"/>
        <v>0</v>
      </c>
      <c r="BW5" s="27">
        <f t="shared" si="2"/>
        <v>0</v>
      </c>
      <c r="BX5" s="27">
        <f t="shared" si="2"/>
        <v>0</v>
      </c>
      <c r="BY5" s="27">
        <f t="shared" si="2"/>
        <v>0</v>
      </c>
      <c r="BZ5" s="27">
        <f t="shared" si="2"/>
        <v>0</v>
      </c>
      <c r="CA5" s="27">
        <f t="shared" si="2"/>
        <v>0</v>
      </c>
      <c r="CB5" s="28">
        <f t="shared" si="2"/>
        <v>0</v>
      </c>
    </row>
    <row r="6" spans="1:80" x14ac:dyDescent="0.25">
      <c r="A6" s="35" t="s">
        <v>176</v>
      </c>
      <c r="B6" s="46">
        <f>SUMIFS(FastClose!$H$3:$H$20000,FastClose!$K$3:$K$20000,$A6,FastClose!$G$3:$G$20000,B$3,FastClose!$D$3:$D$20000,$A$3)</f>
        <v>0</v>
      </c>
      <c r="C6" s="29">
        <f>SUMIFS(FastClose!$H$3:$H$20000,FastClose!$K$3:$K$20000,$A6,FastClose!$G$3:$G$20000,C$3,FastClose!$D$3:$D$20000,$A$3)</f>
        <v>0</v>
      </c>
      <c r="D6" s="29">
        <f>SUMIFS(FastClose!$H$3:$H$20000,FastClose!$K$3:$K$20000,$A6,FastClose!$G$3:$G$20000,D$3,FastClose!$D$3:$D$20000,$A$3)</f>
        <v>0</v>
      </c>
      <c r="E6" s="29">
        <f>SUMIFS(FastClose!$H$3:$H$20000,FastClose!$K$3:$K$20000,$A6,FastClose!$G$3:$G$20000,E$3,FastClose!$D$3:$D$20000,$A$3)</f>
        <v>0</v>
      </c>
      <c r="F6" s="29">
        <f>SUMIFS(FastClose!$H$3:$H$20000,FastClose!$K$3:$K$20000,$A6,FastClose!$G$3:$G$20000,F$3,FastClose!$D$3:$D$20000,$A$3)</f>
        <v>0</v>
      </c>
      <c r="G6" s="29">
        <f>SUMIFS(FastClose!$H$3:$H$20000,FastClose!$K$3:$K$20000,$A6,FastClose!$G$3:$G$20000,G$3,FastClose!$D$3:$D$20000,$A$3)</f>
        <v>0</v>
      </c>
      <c r="H6" s="29">
        <f>SUMIFS(FastClose!$H$3:$H$20000,FastClose!$K$3:$K$20000,$A6,FastClose!$G$3:$G$20000,H$3,FastClose!$D$3:$D$20000,$A$3)</f>
        <v>0</v>
      </c>
      <c r="I6" s="29">
        <f>SUMIFS(FastClose!$H$3:$H$20000,FastClose!$K$3:$K$20000,$A6,FastClose!$G$3:$G$20000,I$3,FastClose!$D$3:$D$20000,$A$3)</f>
        <v>0</v>
      </c>
      <c r="J6" s="29">
        <f>SUMIFS(FastClose!$H$3:$H$20000,FastClose!$K$3:$K$20000,$A6,FastClose!$G$3:$G$20000,J$3,FastClose!$D$3:$D$20000,$A$3)</f>
        <v>0</v>
      </c>
      <c r="K6" s="29">
        <f>SUMIFS(FastClose!$H$3:$H$20000,FastClose!$K$3:$K$20000,$A6,FastClose!$G$3:$G$20000,K$3,FastClose!$D$3:$D$20000,$A$3)</f>
        <v>0</v>
      </c>
      <c r="L6" s="29">
        <f>SUMIFS(FastClose!$H$3:$H$20000,FastClose!$K$3:$K$20000,$A6,FastClose!$G$3:$G$20000,L$3,FastClose!$D$3:$D$20000,$A$3)</f>
        <v>0</v>
      </c>
      <c r="M6" s="29">
        <f>SUMIFS(FastClose!$H$3:$H$20000,FastClose!$K$3:$K$20000,$A6,FastClose!$G$3:$G$20000,M$3,FastClose!$D$3:$D$20000,$A$3)</f>
        <v>0</v>
      </c>
      <c r="N6" s="29">
        <f>SUMIFS(FastClose!$H$3:$H$20000,FastClose!$K$3:$K$20000,$A6,FastClose!$G$3:$G$20000,N$3,FastClose!$D$3:$D$20000,$A$3)</f>
        <v>0</v>
      </c>
      <c r="O6" s="29">
        <f>SUMIFS(FastClose!$H$3:$H$20000,FastClose!$K$3:$K$20000,$A6,FastClose!$G$3:$G$20000,O$3,FastClose!$D$3:$D$20000,$A$3)</f>
        <v>0</v>
      </c>
      <c r="P6" s="29">
        <f>SUMIFS(FastClose!$H$3:$H$20000,FastClose!$K$3:$K$20000,$A6,FastClose!$G$3:$G$20000,P$3,FastClose!$D$3:$D$20000,$A$3)</f>
        <v>0</v>
      </c>
      <c r="Q6" s="29">
        <f>SUMIFS(FastClose!$H$3:$H$20000,FastClose!$K$3:$K$20000,$A6,FastClose!$G$3:$G$20000,Q$3,FastClose!$D$3:$D$20000,$A$3)</f>
        <v>0</v>
      </c>
      <c r="R6" s="29">
        <f>SUMIFS(FastClose!$H$3:$H$20000,FastClose!$K$3:$K$20000,$A6,FastClose!$G$3:$G$20000,R$3,FastClose!$D$3:$D$20000,$A$3)</f>
        <v>0</v>
      </c>
      <c r="S6" s="29">
        <f>SUMIFS(FastClose!$H$3:$H$20000,FastClose!$K$3:$K$20000,$A6,FastClose!$G$3:$G$20000,S$3,FastClose!$D$3:$D$20000,$A$3)</f>
        <v>0</v>
      </c>
      <c r="T6" s="29">
        <f>SUMIFS(FastClose!$H$3:$H$20000,FastClose!$K$3:$K$20000,$A6,FastClose!$G$3:$G$20000,T$3,FastClose!$D$3:$D$20000,$A$3)</f>
        <v>0</v>
      </c>
      <c r="U6" s="29">
        <f>SUMIFS(FastClose!$H$3:$H$20000,FastClose!$K$3:$K$20000,$A6,FastClose!$G$3:$G$20000,U$3,FastClose!$D$3:$D$20000,$A$3)</f>
        <v>0</v>
      </c>
      <c r="V6" s="29">
        <f>SUMIFS(FastClose!$H$3:$H$20000,FastClose!$K$3:$K$20000,$A6,FastClose!$G$3:$G$20000,V$3,FastClose!$D$3:$D$20000,$A$3)</f>
        <v>0</v>
      </c>
      <c r="W6" s="29">
        <f>SUMIFS(FastClose!$H$3:$H$20000,FastClose!$K$3:$K$20000,$A6,FastClose!$G$3:$G$20000,W$3,FastClose!$D$3:$D$20000,$A$3)</f>
        <v>0</v>
      </c>
      <c r="X6" s="29">
        <f>SUMIFS(FastClose!$H$3:$H$20000,FastClose!$K$3:$K$20000,$A6,FastClose!$G$3:$G$20000,X$3,FastClose!$D$3:$D$20000,$A$3)</f>
        <v>0</v>
      </c>
      <c r="Y6" s="29">
        <f>SUMIFS(FastClose!$H$3:$H$20000,FastClose!$K$3:$K$20000,$A6,FastClose!$G$3:$G$20000,Y$3,FastClose!$D$3:$D$20000,$A$3)</f>
        <v>0</v>
      </c>
      <c r="Z6" s="30">
        <f>SUMIFS(FastClose!$H$3:$H$20000,FastClose!$K$3:$K$20000,$A6,FastClose!$G$3:$G$20000,Z$3,FastClose!$D$3:$D$20000,$A$3)</f>
        <v>0</v>
      </c>
      <c r="AB6" s="35" t="s">
        <v>176</v>
      </c>
      <c r="AC6" s="46">
        <f>SUMIFS(BISDATA!$L$3:$L$20000,BISDATA!$A$3:$A$20000,$AB6,BISDATA!$M$3:$M$20000,AC$4,BISDATA!$I$3:$I$20000,$AB$3)</f>
        <v>0</v>
      </c>
      <c r="AD6" s="29">
        <f>SUMIFS(BISDATA!$L$3:$L$20000,BISDATA!$A$3:$A$20000,$AB6,BISDATA!$M$3:$M$20000,AD$4,BISDATA!$I$3:$I$20000,$AB$3)</f>
        <v>0</v>
      </c>
      <c r="AE6" s="29">
        <f>SUMIFS(BISDATA!$L$3:$L$20000,BISDATA!$A$3:$A$20000,$AB6,BISDATA!$M$3:$M$20000,AE$4,BISDATA!$I$3:$I$20000,$AB$3)</f>
        <v>0</v>
      </c>
      <c r="AF6" s="29">
        <f>SUMIFS(BISDATA!$L$3:$L$20000,BISDATA!$A$3:$A$20000,$AB6,BISDATA!$M$3:$M$20000,AF$4,BISDATA!$I$3:$I$20000,$AB$3)</f>
        <v>0</v>
      </c>
      <c r="AG6" s="29">
        <f>SUMIFS(BISDATA!$L$3:$L$20000,BISDATA!$A$3:$A$20000,$AB6,BISDATA!$M$3:$M$20000,AG$4,BISDATA!$I$3:$I$20000,$AB$3)</f>
        <v>0</v>
      </c>
      <c r="AH6" s="29">
        <f>SUMIFS(BISDATA!$L$3:$L$20000,BISDATA!$A$3:$A$20000,$AB6,BISDATA!$M$3:$M$20000,AH$4,BISDATA!$I$3:$I$20000,$AB$3)</f>
        <v>0</v>
      </c>
      <c r="AI6" s="29">
        <f>SUMIFS(BISDATA!$L$3:$L$20000,BISDATA!$A$3:$A$20000,$AB6,BISDATA!$M$3:$M$20000,AI$4,BISDATA!$I$3:$I$20000,$AB$3)</f>
        <v>0</v>
      </c>
      <c r="AJ6" s="29">
        <f>SUMIFS(BISDATA!$L$3:$L$20000,BISDATA!$A$3:$A$20000,$AB6,BISDATA!$M$3:$M$20000,AJ$4,BISDATA!$I$3:$I$20000,$AB$3)</f>
        <v>0</v>
      </c>
      <c r="AK6" s="29">
        <f>SUMIFS(BISDATA!$L$3:$L$20000,BISDATA!$A$3:$A$20000,$AB6,BISDATA!$M$3:$M$20000,AK$4,BISDATA!$I$3:$I$20000,$AB$3)</f>
        <v>0</v>
      </c>
      <c r="AL6" s="29">
        <f>SUMIFS(BISDATA!$L$3:$L$20000,BISDATA!$A$3:$A$20000,$AB6,BISDATA!$M$3:$M$20000,AL$4,BISDATA!$I$3:$I$20000,$AB$3)</f>
        <v>0</v>
      </c>
      <c r="AM6" s="29">
        <f>SUMIFS(BISDATA!$L$3:$L$20000,BISDATA!$A$3:$A$20000,$AB6,BISDATA!$M$3:$M$20000,AM$4,BISDATA!$I$3:$I$20000,$AB$3)</f>
        <v>0</v>
      </c>
      <c r="AN6" s="29">
        <f>SUMIFS(BISDATA!$L$3:$L$20000,BISDATA!$A$3:$A$20000,$AB6,BISDATA!$M$3:$M$20000,AN$4,BISDATA!$I$3:$I$20000,$AB$3)</f>
        <v>0</v>
      </c>
      <c r="AO6" s="29">
        <f>SUMIFS(BISDATA!$L$3:$L$20000,BISDATA!$A$3:$A$20000,$AB6,BISDATA!$M$3:$M$20000,AO$4,BISDATA!$I$3:$I$20000,$AB$3)</f>
        <v>0</v>
      </c>
      <c r="AP6" s="29">
        <f>SUMIFS(BISDATA!$L$3:$L$20000,BISDATA!$A$3:$A$20000,$AB6,BISDATA!$M$3:$M$20000,AP$4,BISDATA!$I$3:$I$20000,$AB$3)</f>
        <v>0</v>
      </c>
      <c r="AQ6" s="29">
        <f>SUMIFS(BISDATA!$L$3:$L$20000,BISDATA!$A$3:$A$20000,$AB6,BISDATA!$M$3:$M$20000,AQ$4,BISDATA!$I$3:$I$20000,$AB$3)</f>
        <v>0</v>
      </c>
      <c r="AR6" s="29">
        <f>SUMIFS(BISDATA!$L$3:$L$20000,BISDATA!$A$3:$A$20000,$AB6,BISDATA!$M$3:$M$20000,AR$4,BISDATA!$I$3:$I$20000,$AB$3)</f>
        <v>0</v>
      </c>
      <c r="AS6" s="29">
        <f>SUMIFS(BISDATA!$L$3:$L$20000,BISDATA!$A$3:$A$20000,$AB6,BISDATA!$M$3:$M$20000,AS$4,BISDATA!$I$3:$I$20000,$AB$3)</f>
        <v>0</v>
      </c>
      <c r="AT6" s="29">
        <f>SUMIFS(BISDATA!$L$3:$L$20000,BISDATA!$A$3:$A$20000,$AB6,BISDATA!$M$3:$M$20000,AT$4,BISDATA!$I$3:$I$20000,$AB$3)</f>
        <v>0</v>
      </c>
      <c r="AU6" s="29">
        <f>SUMIFS(BISDATA!$L$3:$L$20000,BISDATA!$A$3:$A$20000,$AB6,BISDATA!$M$3:$M$20000,AU$4,BISDATA!$I$3:$I$20000,$AB$3)</f>
        <v>0</v>
      </c>
      <c r="AV6" s="29">
        <f>SUMIFS(BISDATA!$L$3:$L$20000,BISDATA!$A$3:$A$20000,$AB6,BISDATA!$M$3:$M$20000,AV$4,BISDATA!$I$3:$I$20000,$AB$3)</f>
        <v>0</v>
      </c>
      <c r="AW6" s="29">
        <f>SUMIFS(BISDATA!$L$3:$L$20000,BISDATA!$A$3:$A$20000,$AB6,BISDATA!$M$3:$M$20000,AW$4,BISDATA!$I$3:$I$20000,$AB$3)</f>
        <v>0</v>
      </c>
      <c r="AX6" s="29">
        <f>SUMIFS(BISDATA!$L$3:$L$20000,BISDATA!$A$3:$A$20000,$AB6,BISDATA!$M$3:$M$20000,AX$4,BISDATA!$I$3:$I$20000,$AB$3)</f>
        <v>0</v>
      </c>
      <c r="AY6" s="29">
        <f>SUMIFS(BISDATA!$L$3:$L$20000,BISDATA!$A$3:$A$20000,$AB6,BISDATA!$M$3:$M$20000,AY$4,BISDATA!$I$3:$I$20000,$AB$3)</f>
        <v>0</v>
      </c>
      <c r="AZ6" s="29">
        <f>SUMIFS(BISDATA!$L$3:$L$20000,BISDATA!$A$3:$A$20000,$AB6,BISDATA!$M$3:$M$20000,AZ$4,BISDATA!$I$3:$I$20000,$AB$3)</f>
        <v>0</v>
      </c>
      <c r="BA6" s="30">
        <f>SUMIFS(BISDATA!$L$3:$L$20000,BISDATA!$A$3:$A$20000,$AB6,BISDATA!$M$3:$M$20000,BA$4,BISDATA!$I$3:$I$20000,$AB$3)</f>
        <v>0</v>
      </c>
      <c r="BB6" s="58"/>
      <c r="BC6" s="35" t="s">
        <v>176</v>
      </c>
      <c r="BD6" s="46">
        <f t="shared" ref="BD6:BS30" si="3">AC6-B6</f>
        <v>0</v>
      </c>
      <c r="BE6" s="29">
        <f t="shared" si="1"/>
        <v>0</v>
      </c>
      <c r="BF6" s="29">
        <f t="shared" si="1"/>
        <v>0</v>
      </c>
      <c r="BG6" s="29">
        <f t="shared" si="1"/>
        <v>0</v>
      </c>
      <c r="BH6" s="29">
        <f t="shared" si="1"/>
        <v>0</v>
      </c>
      <c r="BI6" s="29">
        <f t="shared" si="1"/>
        <v>0</v>
      </c>
      <c r="BJ6" s="29">
        <f t="shared" si="1"/>
        <v>0</v>
      </c>
      <c r="BK6" s="29">
        <f t="shared" si="1"/>
        <v>0</v>
      </c>
      <c r="BL6" s="29">
        <f t="shared" si="1"/>
        <v>0</v>
      </c>
      <c r="BM6" s="29">
        <f t="shared" si="1"/>
        <v>0</v>
      </c>
      <c r="BN6" s="29">
        <f t="shared" si="1"/>
        <v>0</v>
      </c>
      <c r="BO6" s="29">
        <f t="shared" si="1"/>
        <v>0</v>
      </c>
      <c r="BP6" s="29">
        <f t="shared" si="1"/>
        <v>0</v>
      </c>
      <c r="BQ6" s="29">
        <f t="shared" si="1"/>
        <v>0</v>
      </c>
      <c r="BR6" s="29">
        <f t="shared" si="1"/>
        <v>0</v>
      </c>
      <c r="BS6" s="29">
        <f t="shared" si="1"/>
        <v>0</v>
      </c>
      <c r="BT6" s="29">
        <f t="shared" si="1"/>
        <v>0</v>
      </c>
      <c r="BU6" s="29">
        <f t="shared" si="2"/>
        <v>0</v>
      </c>
      <c r="BV6" s="29">
        <f t="shared" si="2"/>
        <v>0</v>
      </c>
      <c r="BW6" s="29">
        <f t="shared" si="2"/>
        <v>0</v>
      </c>
      <c r="BX6" s="29">
        <f t="shared" si="2"/>
        <v>0</v>
      </c>
      <c r="BY6" s="29">
        <f t="shared" si="2"/>
        <v>0</v>
      </c>
      <c r="BZ6" s="29">
        <f t="shared" si="2"/>
        <v>0</v>
      </c>
      <c r="CA6" s="29">
        <f t="shared" si="2"/>
        <v>0</v>
      </c>
      <c r="CB6" s="30">
        <f t="shared" si="2"/>
        <v>0</v>
      </c>
    </row>
    <row r="7" spans="1:80" x14ac:dyDescent="0.25">
      <c r="A7" s="36" t="s">
        <v>51</v>
      </c>
      <c r="B7" s="47">
        <f>SUMIFS(FastClose!$H$3:$H$20000,FastClose!$K$3:$K$20000,$A7,FastClose!$G$3:$G$20000,B$3,FastClose!$D$3:$D$20000,$A$3)</f>
        <v>0</v>
      </c>
      <c r="C7" s="31">
        <f>SUMIFS(FastClose!$H$3:$H$20000,FastClose!$K$3:$K$20000,$A7,FastClose!$G$3:$G$20000,C$3,FastClose!$D$3:$D$20000,$A$3)</f>
        <v>0</v>
      </c>
      <c r="D7" s="31">
        <f>SUMIFS(FastClose!$H$3:$H$20000,FastClose!$K$3:$K$20000,$A7,FastClose!$G$3:$G$20000,D$3,FastClose!$D$3:$D$20000,$A$3)</f>
        <v>0</v>
      </c>
      <c r="E7" s="31">
        <f>SUMIFS(FastClose!$H$3:$H$20000,FastClose!$K$3:$K$20000,$A7,FastClose!$G$3:$G$20000,E$3,FastClose!$D$3:$D$20000,$A$3)</f>
        <v>0</v>
      </c>
      <c r="F7" s="31">
        <f>SUMIFS(FastClose!$H$3:$H$20000,FastClose!$K$3:$K$20000,$A7,FastClose!$G$3:$G$20000,F$3,FastClose!$D$3:$D$20000,$A$3)</f>
        <v>0</v>
      </c>
      <c r="G7" s="31">
        <f>SUMIFS(FastClose!$H$3:$H$20000,FastClose!$K$3:$K$20000,$A7,FastClose!$G$3:$G$20000,G$3,FastClose!$D$3:$D$20000,$A$3)</f>
        <v>0</v>
      </c>
      <c r="H7" s="31">
        <f>SUMIFS(FastClose!$H$3:$H$20000,FastClose!$K$3:$K$20000,$A7,FastClose!$G$3:$G$20000,H$3,FastClose!$D$3:$D$20000,$A$3)</f>
        <v>0</v>
      </c>
      <c r="I7" s="31">
        <f>SUMIFS(FastClose!$H$3:$H$20000,FastClose!$K$3:$K$20000,$A7,FastClose!$G$3:$G$20000,I$3,FastClose!$D$3:$D$20000,$A$3)</f>
        <v>0</v>
      </c>
      <c r="J7" s="31">
        <f>SUMIFS(FastClose!$H$3:$H$20000,FastClose!$K$3:$K$20000,$A7,FastClose!$G$3:$G$20000,J$3,FastClose!$D$3:$D$20000,$A$3)</f>
        <v>0</v>
      </c>
      <c r="K7" s="31">
        <f>SUMIFS(FastClose!$H$3:$H$20000,FastClose!$K$3:$K$20000,$A7,FastClose!$G$3:$G$20000,K$3,FastClose!$D$3:$D$20000,$A$3)</f>
        <v>0</v>
      </c>
      <c r="L7" s="31">
        <f>SUMIFS(FastClose!$H$3:$H$20000,FastClose!$K$3:$K$20000,$A7,FastClose!$G$3:$G$20000,L$3,FastClose!$D$3:$D$20000,$A$3)</f>
        <v>0</v>
      </c>
      <c r="M7" s="31">
        <f>SUMIFS(FastClose!$H$3:$H$20000,FastClose!$K$3:$K$20000,$A7,FastClose!$G$3:$G$20000,M$3,FastClose!$D$3:$D$20000,$A$3)</f>
        <v>0</v>
      </c>
      <c r="N7" s="31">
        <f>SUMIFS(FastClose!$H$3:$H$20000,FastClose!$K$3:$K$20000,$A7,FastClose!$G$3:$G$20000,N$3,FastClose!$D$3:$D$20000,$A$3)</f>
        <v>0</v>
      </c>
      <c r="O7" s="31">
        <f>SUMIFS(FastClose!$H$3:$H$20000,FastClose!$K$3:$K$20000,$A7,FastClose!$G$3:$G$20000,O$3,FastClose!$D$3:$D$20000,$A$3)</f>
        <v>0</v>
      </c>
      <c r="P7" s="31">
        <f>SUMIFS(FastClose!$H$3:$H$20000,FastClose!$K$3:$K$20000,$A7,FastClose!$G$3:$G$20000,P$3,FastClose!$D$3:$D$20000,$A$3)</f>
        <v>0</v>
      </c>
      <c r="Q7" s="31">
        <f>SUMIFS(FastClose!$H$3:$H$20000,FastClose!$K$3:$K$20000,$A7,FastClose!$G$3:$G$20000,Q$3,FastClose!$D$3:$D$20000,$A$3)</f>
        <v>0</v>
      </c>
      <c r="R7" s="31">
        <f>SUMIFS(FastClose!$H$3:$H$20000,FastClose!$K$3:$K$20000,$A7,FastClose!$G$3:$G$20000,R$3,FastClose!$D$3:$D$20000,$A$3)</f>
        <v>0</v>
      </c>
      <c r="S7" s="31">
        <f>SUMIFS(FastClose!$H$3:$H$20000,FastClose!$K$3:$K$20000,$A7,FastClose!$G$3:$G$20000,S$3,FastClose!$D$3:$D$20000,$A$3)</f>
        <v>0</v>
      </c>
      <c r="T7" s="31">
        <f>SUMIFS(FastClose!$H$3:$H$20000,FastClose!$K$3:$K$20000,$A7,FastClose!$G$3:$G$20000,T$3,FastClose!$D$3:$D$20000,$A$3)</f>
        <v>0</v>
      </c>
      <c r="U7" s="31">
        <f>SUMIFS(FastClose!$H$3:$H$20000,FastClose!$K$3:$K$20000,$A7,FastClose!$G$3:$G$20000,U$3,FastClose!$D$3:$D$20000,$A$3)</f>
        <v>0</v>
      </c>
      <c r="V7" s="31">
        <f>SUMIFS(FastClose!$H$3:$H$20000,FastClose!$K$3:$K$20000,$A7,FastClose!$G$3:$G$20000,V$3,FastClose!$D$3:$D$20000,$A$3)</f>
        <v>0</v>
      </c>
      <c r="W7" s="31">
        <f>SUMIFS(FastClose!$H$3:$H$20000,FastClose!$K$3:$K$20000,$A7,FastClose!$G$3:$G$20000,W$3,FastClose!$D$3:$D$20000,$A$3)</f>
        <v>0</v>
      </c>
      <c r="X7" s="31">
        <f>SUMIFS(FastClose!$H$3:$H$20000,FastClose!$K$3:$K$20000,$A7,FastClose!$G$3:$G$20000,X$3,FastClose!$D$3:$D$20000,$A$3)</f>
        <v>0</v>
      </c>
      <c r="Y7" s="31">
        <f>SUMIFS(FastClose!$H$3:$H$20000,FastClose!$K$3:$K$20000,$A7,FastClose!$G$3:$G$20000,Y$3,FastClose!$D$3:$D$20000,$A$3)</f>
        <v>0</v>
      </c>
      <c r="Z7" s="32">
        <f>SUMIFS(FastClose!$H$3:$H$20000,FastClose!$K$3:$K$20000,$A7,FastClose!$G$3:$G$20000,Z$3,FastClose!$D$3:$D$20000,$A$3)</f>
        <v>0</v>
      </c>
      <c r="AB7" s="36" t="s">
        <v>51</v>
      </c>
      <c r="AC7" s="47">
        <f>SUMIFS(BISDATA!$L$3:$L$20000,BISDATA!$A$3:$A$20000,$AB7,BISDATA!$M$3:$M$20000,AC$4,BISDATA!$I$3:$I$20000,$AB$3)</f>
        <v>0</v>
      </c>
      <c r="AD7" s="31">
        <f>SUMIFS(BISDATA!$L$3:$L$20000,BISDATA!$A$3:$A$20000,$AB7,BISDATA!$M$3:$M$20000,AD$4,BISDATA!$I$3:$I$20000,$AB$3)</f>
        <v>0</v>
      </c>
      <c r="AE7" s="31">
        <f>SUMIFS(BISDATA!$L$3:$L$20000,BISDATA!$A$3:$A$20000,$AB7,BISDATA!$M$3:$M$20000,AE$4,BISDATA!$I$3:$I$20000,$AB$3)</f>
        <v>0</v>
      </c>
      <c r="AF7" s="31">
        <f>SUMIFS(BISDATA!$L$3:$L$20000,BISDATA!$A$3:$A$20000,$AB7,BISDATA!$M$3:$M$20000,AF$4,BISDATA!$I$3:$I$20000,$AB$3)</f>
        <v>0</v>
      </c>
      <c r="AG7" s="31">
        <f>SUMIFS(BISDATA!$L$3:$L$20000,BISDATA!$A$3:$A$20000,$AB7,BISDATA!$M$3:$M$20000,AG$4,BISDATA!$I$3:$I$20000,$AB$3)</f>
        <v>0</v>
      </c>
      <c r="AH7" s="31">
        <f>SUMIFS(BISDATA!$L$3:$L$20000,BISDATA!$A$3:$A$20000,$AB7,BISDATA!$M$3:$M$20000,AH$4,BISDATA!$I$3:$I$20000,$AB$3)</f>
        <v>0</v>
      </c>
      <c r="AI7" s="31">
        <f>SUMIFS(BISDATA!$L$3:$L$20000,BISDATA!$A$3:$A$20000,$AB7,BISDATA!$M$3:$M$20000,AI$4,BISDATA!$I$3:$I$20000,$AB$3)</f>
        <v>0</v>
      </c>
      <c r="AJ7" s="31">
        <f>SUMIFS(BISDATA!$L$3:$L$20000,BISDATA!$A$3:$A$20000,$AB7,BISDATA!$M$3:$M$20000,AJ$4,BISDATA!$I$3:$I$20000,$AB$3)</f>
        <v>0</v>
      </c>
      <c r="AK7" s="31">
        <f>SUMIFS(BISDATA!$L$3:$L$20000,BISDATA!$A$3:$A$20000,$AB7,BISDATA!$M$3:$M$20000,AK$4,BISDATA!$I$3:$I$20000,$AB$3)</f>
        <v>0</v>
      </c>
      <c r="AL7" s="31">
        <f>SUMIFS(BISDATA!$L$3:$L$20000,BISDATA!$A$3:$A$20000,$AB7,BISDATA!$M$3:$M$20000,AL$4,BISDATA!$I$3:$I$20000,$AB$3)</f>
        <v>0</v>
      </c>
      <c r="AM7" s="31">
        <f>SUMIFS(BISDATA!$L$3:$L$20000,BISDATA!$A$3:$A$20000,$AB7,BISDATA!$M$3:$M$20000,AM$4,BISDATA!$I$3:$I$20000,$AB$3)</f>
        <v>0</v>
      </c>
      <c r="AN7" s="31">
        <f>SUMIFS(BISDATA!$L$3:$L$20000,BISDATA!$A$3:$A$20000,$AB7,BISDATA!$M$3:$M$20000,AN$4,BISDATA!$I$3:$I$20000,$AB$3)</f>
        <v>0</v>
      </c>
      <c r="AO7" s="31">
        <f>SUMIFS(BISDATA!$L$3:$L$20000,BISDATA!$A$3:$A$20000,$AB7,BISDATA!$M$3:$M$20000,AO$4,BISDATA!$I$3:$I$20000,$AB$3)</f>
        <v>0</v>
      </c>
      <c r="AP7" s="31">
        <f>SUMIFS(BISDATA!$L$3:$L$20000,BISDATA!$A$3:$A$20000,$AB7,BISDATA!$M$3:$M$20000,AP$4,BISDATA!$I$3:$I$20000,$AB$3)</f>
        <v>0</v>
      </c>
      <c r="AQ7" s="31">
        <f>SUMIFS(BISDATA!$L$3:$L$20000,BISDATA!$A$3:$A$20000,$AB7,BISDATA!$M$3:$M$20000,AQ$4,BISDATA!$I$3:$I$20000,$AB$3)</f>
        <v>0</v>
      </c>
      <c r="AR7" s="31">
        <f>SUMIFS(BISDATA!$L$3:$L$20000,BISDATA!$A$3:$A$20000,$AB7,BISDATA!$M$3:$M$20000,AR$4,BISDATA!$I$3:$I$20000,$AB$3)</f>
        <v>0</v>
      </c>
      <c r="AS7" s="31">
        <f>SUMIFS(BISDATA!$L$3:$L$20000,BISDATA!$A$3:$A$20000,$AB7,BISDATA!$M$3:$M$20000,AS$4,BISDATA!$I$3:$I$20000,$AB$3)</f>
        <v>0</v>
      </c>
      <c r="AT7" s="31">
        <f>SUMIFS(BISDATA!$L$3:$L$20000,BISDATA!$A$3:$A$20000,$AB7,BISDATA!$M$3:$M$20000,AT$4,BISDATA!$I$3:$I$20000,$AB$3)</f>
        <v>0</v>
      </c>
      <c r="AU7" s="31">
        <f>SUMIFS(BISDATA!$L$3:$L$20000,BISDATA!$A$3:$A$20000,$AB7,BISDATA!$M$3:$M$20000,AU$4,BISDATA!$I$3:$I$20000,$AB$3)</f>
        <v>0</v>
      </c>
      <c r="AV7" s="31">
        <f>SUMIFS(BISDATA!$L$3:$L$20000,BISDATA!$A$3:$A$20000,$AB7,BISDATA!$M$3:$M$20000,AV$4,BISDATA!$I$3:$I$20000,$AB$3)</f>
        <v>0</v>
      </c>
      <c r="AW7" s="31">
        <f>SUMIFS(BISDATA!$L$3:$L$20000,BISDATA!$A$3:$A$20000,$AB7,BISDATA!$M$3:$M$20000,AW$4,BISDATA!$I$3:$I$20000,$AB$3)</f>
        <v>0</v>
      </c>
      <c r="AX7" s="31">
        <f>SUMIFS(BISDATA!$L$3:$L$20000,BISDATA!$A$3:$A$20000,$AB7,BISDATA!$M$3:$M$20000,AX$4,BISDATA!$I$3:$I$20000,$AB$3)</f>
        <v>0</v>
      </c>
      <c r="AY7" s="31">
        <f>SUMIFS(BISDATA!$L$3:$L$20000,BISDATA!$A$3:$A$20000,$AB7,BISDATA!$M$3:$M$20000,AY$4,BISDATA!$I$3:$I$20000,$AB$3)</f>
        <v>0</v>
      </c>
      <c r="AZ7" s="31">
        <f>SUMIFS(BISDATA!$L$3:$L$20000,BISDATA!$A$3:$A$20000,$AB7,BISDATA!$M$3:$M$20000,AZ$4,BISDATA!$I$3:$I$20000,$AB$3)</f>
        <v>0</v>
      </c>
      <c r="BA7" s="32">
        <f>SUMIFS(BISDATA!$L$3:$L$20000,BISDATA!$A$3:$A$20000,$AB7,BISDATA!$M$3:$M$20000,BA$4,BISDATA!$I$3:$I$20000,$AB$3)</f>
        <v>0</v>
      </c>
      <c r="BB7" s="58"/>
      <c r="BC7" s="36" t="s">
        <v>51</v>
      </c>
      <c r="BD7" s="47">
        <f t="shared" si="3"/>
        <v>0</v>
      </c>
      <c r="BE7" s="31">
        <f t="shared" si="1"/>
        <v>0</v>
      </c>
      <c r="BF7" s="31">
        <f t="shared" si="1"/>
        <v>0</v>
      </c>
      <c r="BG7" s="31">
        <f t="shared" si="1"/>
        <v>0</v>
      </c>
      <c r="BH7" s="31">
        <f t="shared" si="1"/>
        <v>0</v>
      </c>
      <c r="BI7" s="31">
        <f t="shared" si="1"/>
        <v>0</v>
      </c>
      <c r="BJ7" s="31">
        <f t="shared" si="1"/>
        <v>0</v>
      </c>
      <c r="BK7" s="31">
        <f t="shared" si="1"/>
        <v>0</v>
      </c>
      <c r="BL7" s="31">
        <f t="shared" si="1"/>
        <v>0</v>
      </c>
      <c r="BM7" s="31">
        <f t="shared" si="1"/>
        <v>0</v>
      </c>
      <c r="BN7" s="31">
        <f t="shared" si="1"/>
        <v>0</v>
      </c>
      <c r="BO7" s="31">
        <f t="shared" si="1"/>
        <v>0</v>
      </c>
      <c r="BP7" s="31">
        <f t="shared" si="1"/>
        <v>0</v>
      </c>
      <c r="BQ7" s="31">
        <f t="shared" si="1"/>
        <v>0</v>
      </c>
      <c r="BR7" s="31">
        <f t="shared" si="1"/>
        <v>0</v>
      </c>
      <c r="BS7" s="31">
        <f t="shared" si="1"/>
        <v>0</v>
      </c>
      <c r="BT7" s="31">
        <f t="shared" si="1"/>
        <v>0</v>
      </c>
      <c r="BU7" s="31">
        <f t="shared" si="2"/>
        <v>0</v>
      </c>
      <c r="BV7" s="31">
        <f t="shared" si="2"/>
        <v>0</v>
      </c>
      <c r="BW7" s="31">
        <f t="shared" si="2"/>
        <v>0</v>
      </c>
      <c r="BX7" s="31">
        <f t="shared" si="2"/>
        <v>0</v>
      </c>
      <c r="BY7" s="31">
        <f t="shared" si="2"/>
        <v>0</v>
      </c>
      <c r="BZ7" s="31">
        <f t="shared" si="2"/>
        <v>0</v>
      </c>
      <c r="CA7" s="31">
        <f t="shared" si="2"/>
        <v>0</v>
      </c>
      <c r="CB7" s="32">
        <f t="shared" si="2"/>
        <v>0</v>
      </c>
    </row>
    <row r="8" spans="1:80" x14ac:dyDescent="0.25">
      <c r="A8" s="34" t="s">
        <v>149</v>
      </c>
      <c r="B8" s="48">
        <f>SUMIFS(FastClose!$H$3:$H$20000,FastClose!$K$3:$K$20000,$A8,FastClose!$G$3:$G$20000,B$3,FastClose!$D$3:$D$20000,$A$3)</f>
        <v>0</v>
      </c>
      <c r="C8" s="27">
        <f>SUMIFS(FastClose!$H$3:$H$20000,FastClose!$K$3:$K$20000,$A8,FastClose!$G$3:$G$20000,C$3,FastClose!$D$3:$D$20000,$A$3)</f>
        <v>0</v>
      </c>
      <c r="D8" s="27">
        <f>SUMIFS(FastClose!$H$3:$H$20000,FastClose!$K$3:$K$20000,$A8,FastClose!$G$3:$G$20000,D$3,FastClose!$D$3:$D$20000,$A$3)</f>
        <v>0</v>
      </c>
      <c r="E8" s="27">
        <f>SUMIFS(FastClose!$H$3:$H$20000,FastClose!$K$3:$K$20000,$A8,FastClose!$G$3:$G$20000,E$3,FastClose!$D$3:$D$20000,$A$3)</f>
        <v>0</v>
      </c>
      <c r="F8" s="27">
        <f>SUMIFS(FastClose!$H$3:$H$20000,FastClose!$K$3:$K$20000,$A8,FastClose!$G$3:$G$20000,F$3,FastClose!$D$3:$D$20000,$A$3)</f>
        <v>0</v>
      </c>
      <c r="G8" s="27">
        <f>SUMIFS(FastClose!$H$3:$H$20000,FastClose!$K$3:$K$20000,$A8,FastClose!$G$3:$G$20000,G$3,FastClose!$D$3:$D$20000,$A$3)</f>
        <v>0</v>
      </c>
      <c r="H8" s="27">
        <f>SUMIFS(FastClose!$H$3:$H$20000,FastClose!$K$3:$K$20000,$A8,FastClose!$G$3:$G$20000,H$3,FastClose!$D$3:$D$20000,$A$3)</f>
        <v>0</v>
      </c>
      <c r="I8" s="27">
        <f>SUMIFS(FastClose!$H$3:$H$20000,FastClose!$K$3:$K$20000,$A8,FastClose!$G$3:$G$20000,I$3,FastClose!$D$3:$D$20000,$A$3)</f>
        <v>0</v>
      </c>
      <c r="J8" s="27">
        <f>SUMIFS(FastClose!$H$3:$H$20000,FastClose!$K$3:$K$20000,$A8,FastClose!$G$3:$G$20000,J$3,FastClose!$D$3:$D$20000,$A$3)</f>
        <v>0</v>
      </c>
      <c r="K8" s="27">
        <f>SUMIFS(FastClose!$H$3:$H$20000,FastClose!$K$3:$K$20000,$A8,FastClose!$G$3:$G$20000,K$3,FastClose!$D$3:$D$20000,$A$3)</f>
        <v>0</v>
      </c>
      <c r="L8" s="27">
        <f>SUMIFS(FastClose!$H$3:$H$20000,FastClose!$K$3:$K$20000,$A8,FastClose!$G$3:$G$20000,L$3,FastClose!$D$3:$D$20000,$A$3)</f>
        <v>0</v>
      </c>
      <c r="M8" s="27">
        <f>SUMIFS(FastClose!$H$3:$H$20000,FastClose!$K$3:$K$20000,$A8,FastClose!$G$3:$G$20000,M$3,FastClose!$D$3:$D$20000,$A$3)</f>
        <v>0</v>
      </c>
      <c r="N8" s="27">
        <f>SUMIFS(FastClose!$H$3:$H$20000,FastClose!$K$3:$K$20000,$A8,FastClose!$G$3:$G$20000,N$3,FastClose!$D$3:$D$20000,$A$3)</f>
        <v>0</v>
      </c>
      <c r="O8" s="27">
        <f>SUMIFS(FastClose!$H$3:$H$20000,FastClose!$K$3:$K$20000,$A8,FastClose!$G$3:$G$20000,O$3,FastClose!$D$3:$D$20000,$A$3)</f>
        <v>0</v>
      </c>
      <c r="P8" s="27">
        <f>SUMIFS(FastClose!$H$3:$H$20000,FastClose!$K$3:$K$20000,$A8,FastClose!$G$3:$G$20000,P$3,FastClose!$D$3:$D$20000,$A$3)</f>
        <v>0</v>
      </c>
      <c r="Q8" s="27">
        <f>SUMIFS(FastClose!$H$3:$H$20000,FastClose!$K$3:$K$20000,$A8,FastClose!$G$3:$G$20000,Q$3,FastClose!$D$3:$D$20000,$A$3)</f>
        <v>0</v>
      </c>
      <c r="R8" s="27">
        <f>SUMIFS(FastClose!$H$3:$H$20000,FastClose!$K$3:$K$20000,$A8,FastClose!$G$3:$G$20000,R$3,FastClose!$D$3:$D$20000,$A$3)</f>
        <v>0</v>
      </c>
      <c r="S8" s="27">
        <f>SUMIFS(FastClose!$H$3:$H$20000,FastClose!$K$3:$K$20000,$A8,FastClose!$G$3:$G$20000,S$3,FastClose!$D$3:$D$20000,$A$3)</f>
        <v>0</v>
      </c>
      <c r="T8" s="27">
        <f>SUMIFS(FastClose!$H$3:$H$20000,FastClose!$K$3:$K$20000,$A8,FastClose!$G$3:$G$20000,T$3,FastClose!$D$3:$D$20000,$A$3)</f>
        <v>0</v>
      </c>
      <c r="U8" s="27">
        <f>SUMIFS(FastClose!$H$3:$H$20000,FastClose!$K$3:$K$20000,$A8,FastClose!$G$3:$G$20000,U$3,FastClose!$D$3:$D$20000,$A$3)</f>
        <v>0</v>
      </c>
      <c r="V8" s="27">
        <f>SUMIFS(FastClose!$H$3:$H$20000,FastClose!$K$3:$K$20000,$A8,FastClose!$G$3:$G$20000,V$3,FastClose!$D$3:$D$20000,$A$3)</f>
        <v>0</v>
      </c>
      <c r="W8" s="27">
        <f>SUMIFS(FastClose!$H$3:$H$20000,FastClose!$K$3:$K$20000,$A8,FastClose!$G$3:$G$20000,W$3,FastClose!$D$3:$D$20000,$A$3)</f>
        <v>0</v>
      </c>
      <c r="X8" s="27">
        <f>SUMIFS(FastClose!$H$3:$H$20000,FastClose!$K$3:$K$20000,$A8,FastClose!$G$3:$G$20000,X$3,FastClose!$D$3:$D$20000,$A$3)</f>
        <v>0</v>
      </c>
      <c r="Y8" s="27">
        <f>SUMIFS(FastClose!$H$3:$H$20000,FastClose!$K$3:$K$20000,$A8,FastClose!$G$3:$G$20000,Y$3,FastClose!$D$3:$D$20000,$A$3)</f>
        <v>0</v>
      </c>
      <c r="Z8" s="28">
        <f>SUMIFS(FastClose!$H$3:$H$20000,FastClose!$K$3:$K$20000,$A8,FastClose!$G$3:$G$20000,Z$3,FastClose!$D$3:$D$20000,$A$3)</f>
        <v>0</v>
      </c>
      <c r="AB8" s="34" t="s">
        <v>149</v>
      </c>
      <c r="AC8" s="48">
        <f>SUMIFS(BISDATA!$L$3:$L$20000,BISDATA!$A$3:$A$20000,$AB8,BISDATA!$M$3:$M$20000,AC$4,BISDATA!$I$3:$I$20000,$AB$3)</f>
        <v>0</v>
      </c>
      <c r="AD8" s="27">
        <f>SUMIFS(BISDATA!$L$3:$L$20000,BISDATA!$A$3:$A$20000,$AB8,BISDATA!$M$3:$M$20000,AD$4,BISDATA!$I$3:$I$20000,$AB$3)</f>
        <v>0</v>
      </c>
      <c r="AE8" s="27">
        <f>SUMIFS(BISDATA!$L$3:$L$20000,BISDATA!$A$3:$A$20000,$AB8,BISDATA!$M$3:$M$20000,AE$4,BISDATA!$I$3:$I$20000,$AB$3)</f>
        <v>0</v>
      </c>
      <c r="AF8" s="27">
        <f>SUMIFS(BISDATA!$L$3:$L$20000,BISDATA!$A$3:$A$20000,$AB8,BISDATA!$M$3:$M$20000,AF$4,BISDATA!$I$3:$I$20000,$AB$3)</f>
        <v>0</v>
      </c>
      <c r="AG8" s="27">
        <f>SUMIFS(BISDATA!$L$3:$L$20000,BISDATA!$A$3:$A$20000,$AB8,BISDATA!$M$3:$M$20000,AG$4,BISDATA!$I$3:$I$20000,$AB$3)</f>
        <v>0</v>
      </c>
      <c r="AH8" s="27">
        <f>SUMIFS(BISDATA!$L$3:$L$20000,BISDATA!$A$3:$A$20000,$AB8,BISDATA!$M$3:$M$20000,AH$4,BISDATA!$I$3:$I$20000,$AB$3)</f>
        <v>0</v>
      </c>
      <c r="AI8" s="27">
        <f>SUMIFS(BISDATA!$L$3:$L$20000,BISDATA!$A$3:$A$20000,$AB8,BISDATA!$M$3:$M$20000,AI$4,BISDATA!$I$3:$I$20000,$AB$3)</f>
        <v>0</v>
      </c>
      <c r="AJ8" s="27">
        <f>SUMIFS(BISDATA!$L$3:$L$20000,BISDATA!$A$3:$A$20000,$AB8,BISDATA!$M$3:$M$20000,AJ$4,BISDATA!$I$3:$I$20000,$AB$3)</f>
        <v>0</v>
      </c>
      <c r="AK8" s="27">
        <f>SUMIFS(BISDATA!$L$3:$L$20000,BISDATA!$A$3:$A$20000,$AB8,BISDATA!$M$3:$M$20000,AK$4,BISDATA!$I$3:$I$20000,$AB$3)</f>
        <v>0</v>
      </c>
      <c r="AL8" s="27">
        <f>SUMIFS(BISDATA!$L$3:$L$20000,BISDATA!$A$3:$A$20000,$AB8,BISDATA!$M$3:$M$20000,AL$4,BISDATA!$I$3:$I$20000,$AB$3)</f>
        <v>0</v>
      </c>
      <c r="AM8" s="27">
        <f>SUMIFS(BISDATA!$L$3:$L$20000,BISDATA!$A$3:$A$20000,$AB8,BISDATA!$M$3:$M$20000,AM$4,BISDATA!$I$3:$I$20000,$AB$3)</f>
        <v>0</v>
      </c>
      <c r="AN8" s="27">
        <f>SUMIFS(BISDATA!$L$3:$L$20000,BISDATA!$A$3:$A$20000,$AB8,BISDATA!$M$3:$M$20000,AN$4,BISDATA!$I$3:$I$20000,$AB$3)</f>
        <v>0</v>
      </c>
      <c r="AO8" s="27">
        <f>SUMIFS(BISDATA!$L$3:$L$20000,BISDATA!$A$3:$A$20000,$AB8,BISDATA!$M$3:$M$20000,AO$4,BISDATA!$I$3:$I$20000,$AB$3)</f>
        <v>0</v>
      </c>
      <c r="AP8" s="27">
        <f>SUMIFS(BISDATA!$L$3:$L$20000,BISDATA!$A$3:$A$20000,$AB8,BISDATA!$M$3:$M$20000,AP$4,BISDATA!$I$3:$I$20000,$AB$3)</f>
        <v>0</v>
      </c>
      <c r="AQ8" s="27">
        <f>SUMIFS(BISDATA!$L$3:$L$20000,BISDATA!$A$3:$A$20000,$AB8,BISDATA!$M$3:$M$20000,AQ$4,BISDATA!$I$3:$I$20000,$AB$3)</f>
        <v>0</v>
      </c>
      <c r="AR8" s="27">
        <f>SUMIFS(BISDATA!$L$3:$L$20000,BISDATA!$A$3:$A$20000,$AB8,BISDATA!$M$3:$M$20000,AR$4,BISDATA!$I$3:$I$20000,$AB$3)</f>
        <v>0</v>
      </c>
      <c r="AS8" s="27">
        <f>SUMIFS(BISDATA!$L$3:$L$20000,BISDATA!$A$3:$A$20000,$AB8,BISDATA!$M$3:$M$20000,AS$4,BISDATA!$I$3:$I$20000,$AB$3)</f>
        <v>0</v>
      </c>
      <c r="AT8" s="27">
        <f>SUMIFS(BISDATA!$L$3:$L$20000,BISDATA!$A$3:$A$20000,$AB8,BISDATA!$M$3:$M$20000,AT$4,BISDATA!$I$3:$I$20000,$AB$3)</f>
        <v>0</v>
      </c>
      <c r="AU8" s="27">
        <f>SUMIFS(BISDATA!$L$3:$L$20000,BISDATA!$A$3:$A$20000,$AB8,BISDATA!$M$3:$M$20000,AU$4,BISDATA!$I$3:$I$20000,$AB$3)</f>
        <v>0</v>
      </c>
      <c r="AV8" s="27">
        <f>SUMIFS(BISDATA!$L$3:$L$20000,BISDATA!$A$3:$A$20000,$AB8,BISDATA!$M$3:$M$20000,AV$4,BISDATA!$I$3:$I$20000,$AB$3)</f>
        <v>0</v>
      </c>
      <c r="AW8" s="27">
        <f>SUMIFS(BISDATA!$L$3:$L$20000,BISDATA!$A$3:$A$20000,$AB8,BISDATA!$M$3:$M$20000,AW$4,BISDATA!$I$3:$I$20000,$AB$3)</f>
        <v>0</v>
      </c>
      <c r="AX8" s="27">
        <f>SUMIFS(BISDATA!$L$3:$L$20000,BISDATA!$A$3:$A$20000,$AB8,BISDATA!$M$3:$M$20000,AX$4,BISDATA!$I$3:$I$20000,$AB$3)</f>
        <v>0</v>
      </c>
      <c r="AY8" s="27">
        <f>SUMIFS(BISDATA!$L$3:$L$20000,BISDATA!$A$3:$A$20000,$AB8,BISDATA!$M$3:$M$20000,AY$4,BISDATA!$I$3:$I$20000,$AB$3)</f>
        <v>0</v>
      </c>
      <c r="AZ8" s="27">
        <f>SUMIFS(BISDATA!$L$3:$L$20000,BISDATA!$A$3:$A$20000,$AB8,BISDATA!$M$3:$M$20000,AZ$4,BISDATA!$I$3:$I$20000,$AB$3)</f>
        <v>0</v>
      </c>
      <c r="BA8" s="28">
        <f>SUMIFS(BISDATA!$L$3:$L$20000,BISDATA!$A$3:$A$20000,$AB8,BISDATA!$M$3:$M$20000,BA$4,BISDATA!$I$3:$I$20000,$AB$3)</f>
        <v>0</v>
      </c>
      <c r="BB8" s="58"/>
      <c r="BC8" s="34" t="s">
        <v>149</v>
      </c>
      <c r="BD8" s="48">
        <f t="shared" si="3"/>
        <v>0</v>
      </c>
      <c r="BE8" s="27">
        <f t="shared" si="1"/>
        <v>0</v>
      </c>
      <c r="BF8" s="27">
        <f t="shared" si="1"/>
        <v>0</v>
      </c>
      <c r="BG8" s="27">
        <f t="shared" si="1"/>
        <v>0</v>
      </c>
      <c r="BH8" s="27">
        <f t="shared" si="1"/>
        <v>0</v>
      </c>
      <c r="BI8" s="27">
        <f t="shared" si="1"/>
        <v>0</v>
      </c>
      <c r="BJ8" s="27">
        <f t="shared" si="1"/>
        <v>0</v>
      </c>
      <c r="BK8" s="27">
        <f t="shared" si="1"/>
        <v>0</v>
      </c>
      <c r="BL8" s="27">
        <f t="shared" si="1"/>
        <v>0</v>
      </c>
      <c r="BM8" s="27">
        <f t="shared" si="1"/>
        <v>0</v>
      </c>
      <c r="BN8" s="27">
        <f t="shared" si="1"/>
        <v>0</v>
      </c>
      <c r="BO8" s="27">
        <f t="shared" si="1"/>
        <v>0</v>
      </c>
      <c r="BP8" s="27">
        <f t="shared" si="1"/>
        <v>0</v>
      </c>
      <c r="BQ8" s="27">
        <f t="shared" si="1"/>
        <v>0</v>
      </c>
      <c r="BR8" s="27">
        <f t="shared" si="1"/>
        <v>0</v>
      </c>
      <c r="BS8" s="27">
        <f t="shared" si="1"/>
        <v>0</v>
      </c>
      <c r="BT8" s="27">
        <f t="shared" si="1"/>
        <v>0</v>
      </c>
      <c r="BU8" s="27">
        <f t="shared" si="2"/>
        <v>0</v>
      </c>
      <c r="BV8" s="27">
        <f t="shared" si="2"/>
        <v>0</v>
      </c>
      <c r="BW8" s="27">
        <f t="shared" si="2"/>
        <v>0</v>
      </c>
      <c r="BX8" s="27">
        <f t="shared" si="2"/>
        <v>0</v>
      </c>
      <c r="BY8" s="27">
        <f t="shared" si="2"/>
        <v>0</v>
      </c>
      <c r="BZ8" s="27">
        <f t="shared" si="2"/>
        <v>0</v>
      </c>
      <c r="CA8" s="27">
        <f t="shared" si="2"/>
        <v>0</v>
      </c>
      <c r="CB8" s="28">
        <f t="shared" si="2"/>
        <v>0</v>
      </c>
    </row>
    <row r="9" spans="1:80" x14ac:dyDescent="0.25">
      <c r="A9" s="35" t="s">
        <v>219</v>
      </c>
      <c r="B9" s="46">
        <f>SUMIFS(FastClose!$H$3:$H$20000,FastClose!$K$3:$K$20000,$A9,FastClose!$G$3:$G$20000,B$3,FastClose!$D$3:$D$20000,$A$3)</f>
        <v>0</v>
      </c>
      <c r="C9" s="29">
        <f>SUMIFS(FastClose!$H$3:$H$20000,FastClose!$K$3:$K$20000,$A9,FastClose!$G$3:$G$20000,C$3,FastClose!$D$3:$D$20000,$A$3)</f>
        <v>0</v>
      </c>
      <c r="D9" s="29">
        <f>SUMIFS(FastClose!$H$3:$H$20000,FastClose!$K$3:$K$20000,$A9,FastClose!$G$3:$G$20000,D$3,FastClose!$D$3:$D$20000,$A$3)</f>
        <v>0</v>
      </c>
      <c r="E9" s="29">
        <f>SUMIFS(FastClose!$H$3:$H$20000,FastClose!$K$3:$K$20000,$A9,FastClose!$G$3:$G$20000,E$3,FastClose!$D$3:$D$20000,$A$3)</f>
        <v>135</v>
      </c>
      <c r="F9" s="29">
        <f>SUMIFS(FastClose!$H$3:$H$20000,FastClose!$K$3:$K$20000,$A9,FastClose!$G$3:$G$20000,F$3,FastClose!$D$3:$D$20000,$A$3)</f>
        <v>196.07</v>
      </c>
      <c r="G9" s="29">
        <f>SUMIFS(FastClose!$H$3:$H$20000,FastClose!$K$3:$K$20000,$A9,FastClose!$G$3:$G$20000,G$3,FastClose!$D$3:$D$20000,$A$3)</f>
        <v>0</v>
      </c>
      <c r="H9" s="29">
        <f>SUMIFS(FastClose!$H$3:$H$20000,FastClose!$K$3:$K$20000,$A9,FastClose!$G$3:$G$20000,H$3,FastClose!$D$3:$D$20000,$A$3)</f>
        <v>0</v>
      </c>
      <c r="I9" s="29">
        <f>SUMIFS(FastClose!$H$3:$H$20000,FastClose!$K$3:$K$20000,$A9,FastClose!$G$3:$G$20000,I$3,FastClose!$D$3:$D$20000,$A$3)</f>
        <v>0</v>
      </c>
      <c r="J9" s="29">
        <f>SUMIFS(FastClose!$H$3:$H$20000,FastClose!$K$3:$K$20000,$A9,FastClose!$G$3:$G$20000,J$3,FastClose!$D$3:$D$20000,$A$3)</f>
        <v>0</v>
      </c>
      <c r="K9" s="29">
        <f>SUMIFS(FastClose!$H$3:$H$20000,FastClose!$K$3:$K$20000,$A9,FastClose!$G$3:$G$20000,K$3,FastClose!$D$3:$D$20000,$A$3)</f>
        <v>0</v>
      </c>
      <c r="L9" s="29">
        <f>SUMIFS(FastClose!$H$3:$H$20000,FastClose!$K$3:$K$20000,$A9,FastClose!$G$3:$G$20000,L$3,FastClose!$D$3:$D$20000,$A$3)</f>
        <v>0</v>
      </c>
      <c r="M9" s="29">
        <f>SUMIFS(FastClose!$H$3:$H$20000,FastClose!$K$3:$K$20000,$A9,FastClose!$G$3:$G$20000,M$3,FastClose!$D$3:$D$20000,$A$3)</f>
        <v>0</v>
      </c>
      <c r="N9" s="29">
        <f>SUMIFS(FastClose!$H$3:$H$20000,FastClose!$K$3:$K$20000,$A9,FastClose!$G$3:$G$20000,N$3,FastClose!$D$3:$D$20000,$A$3)</f>
        <v>0</v>
      </c>
      <c r="O9" s="29">
        <f>SUMIFS(FastClose!$H$3:$H$20000,FastClose!$K$3:$K$20000,$A9,FastClose!$G$3:$G$20000,O$3,FastClose!$D$3:$D$20000,$A$3)</f>
        <v>0</v>
      </c>
      <c r="P9" s="29">
        <f>SUMIFS(FastClose!$H$3:$H$20000,FastClose!$K$3:$K$20000,$A9,FastClose!$G$3:$G$20000,P$3,FastClose!$D$3:$D$20000,$A$3)</f>
        <v>0</v>
      </c>
      <c r="Q9" s="29">
        <f>SUMIFS(FastClose!$H$3:$H$20000,FastClose!$K$3:$K$20000,$A9,FastClose!$G$3:$G$20000,Q$3,FastClose!$D$3:$D$20000,$A$3)</f>
        <v>0</v>
      </c>
      <c r="R9" s="29">
        <f>SUMIFS(FastClose!$H$3:$H$20000,FastClose!$K$3:$K$20000,$A9,FastClose!$G$3:$G$20000,R$3,FastClose!$D$3:$D$20000,$A$3)</f>
        <v>0</v>
      </c>
      <c r="S9" s="29">
        <f>SUMIFS(FastClose!$H$3:$H$20000,FastClose!$K$3:$K$20000,$A9,FastClose!$G$3:$G$20000,S$3,FastClose!$D$3:$D$20000,$A$3)</f>
        <v>0</v>
      </c>
      <c r="T9" s="29">
        <f>SUMIFS(FastClose!$H$3:$H$20000,FastClose!$K$3:$K$20000,$A9,FastClose!$G$3:$G$20000,T$3,FastClose!$D$3:$D$20000,$A$3)</f>
        <v>0</v>
      </c>
      <c r="U9" s="29">
        <f>SUMIFS(FastClose!$H$3:$H$20000,FastClose!$K$3:$K$20000,$A9,FastClose!$G$3:$G$20000,U$3,FastClose!$D$3:$D$20000,$A$3)</f>
        <v>0</v>
      </c>
      <c r="V9" s="29">
        <f>SUMIFS(FastClose!$H$3:$H$20000,FastClose!$K$3:$K$20000,$A9,FastClose!$G$3:$G$20000,V$3,FastClose!$D$3:$D$20000,$A$3)</f>
        <v>0</v>
      </c>
      <c r="W9" s="29">
        <f>SUMIFS(FastClose!$H$3:$H$20000,FastClose!$K$3:$K$20000,$A9,FastClose!$G$3:$G$20000,W$3,FastClose!$D$3:$D$20000,$A$3)</f>
        <v>0</v>
      </c>
      <c r="X9" s="29">
        <f>SUMIFS(FastClose!$H$3:$H$20000,FastClose!$K$3:$K$20000,$A9,FastClose!$G$3:$G$20000,X$3,FastClose!$D$3:$D$20000,$A$3)</f>
        <v>0</v>
      </c>
      <c r="Y9" s="29">
        <f>SUMIFS(FastClose!$H$3:$H$20000,FastClose!$K$3:$K$20000,$A9,FastClose!$G$3:$G$20000,Y$3,FastClose!$D$3:$D$20000,$A$3)</f>
        <v>0</v>
      </c>
      <c r="Z9" s="30">
        <f>SUMIFS(FastClose!$H$3:$H$20000,FastClose!$K$3:$K$20000,$A9,FastClose!$G$3:$G$20000,Z$3,FastClose!$D$3:$D$20000,$A$3)</f>
        <v>2274.89</v>
      </c>
      <c r="AB9" s="35" t="s">
        <v>219</v>
      </c>
      <c r="AC9" s="46">
        <f>SUMIFS(BISDATA!$L$3:$L$20000,BISDATA!$A$3:$A$20000,$AB9,BISDATA!$M$3:$M$20000,AC$4,BISDATA!$I$3:$I$20000,$AB$3)</f>
        <v>0</v>
      </c>
      <c r="AD9" s="29">
        <f>SUMIFS(BISDATA!$L$3:$L$20000,BISDATA!$A$3:$A$20000,$AB9,BISDATA!$M$3:$M$20000,AD$4,BISDATA!$I$3:$I$20000,$AB$3)</f>
        <v>0</v>
      </c>
      <c r="AE9" s="29">
        <f>SUMIFS(BISDATA!$L$3:$L$20000,BISDATA!$A$3:$A$20000,$AB9,BISDATA!$M$3:$M$20000,AE$4,BISDATA!$I$3:$I$20000,$AB$3)</f>
        <v>0</v>
      </c>
      <c r="AF9" s="29">
        <f>SUMIFS(BISDATA!$L$3:$L$20000,BISDATA!$A$3:$A$20000,$AB9,BISDATA!$M$3:$M$20000,AF$4,BISDATA!$I$3:$I$20000,$AB$3)</f>
        <v>0</v>
      </c>
      <c r="AG9" s="29">
        <f>SUMIFS(BISDATA!$L$3:$L$20000,BISDATA!$A$3:$A$20000,$AB9,BISDATA!$M$3:$M$20000,AG$4,BISDATA!$I$3:$I$20000,$AB$3)</f>
        <v>0</v>
      </c>
      <c r="AH9" s="29">
        <f>SUMIFS(BISDATA!$L$3:$L$20000,BISDATA!$A$3:$A$20000,$AB9,BISDATA!$M$3:$M$20000,AH$4,BISDATA!$I$3:$I$20000,$AB$3)</f>
        <v>0</v>
      </c>
      <c r="AI9" s="29">
        <f>SUMIFS(BISDATA!$L$3:$L$20000,BISDATA!$A$3:$A$20000,$AB9,BISDATA!$M$3:$M$20000,AI$4,BISDATA!$I$3:$I$20000,$AB$3)</f>
        <v>0</v>
      </c>
      <c r="AJ9" s="29">
        <f>SUMIFS(BISDATA!$L$3:$L$20000,BISDATA!$A$3:$A$20000,$AB9,BISDATA!$M$3:$M$20000,AJ$4,BISDATA!$I$3:$I$20000,$AB$3)</f>
        <v>0</v>
      </c>
      <c r="AK9" s="29">
        <f>SUMIFS(BISDATA!$L$3:$L$20000,BISDATA!$A$3:$A$20000,$AB9,BISDATA!$M$3:$M$20000,AK$4,BISDATA!$I$3:$I$20000,$AB$3)</f>
        <v>0</v>
      </c>
      <c r="AL9" s="29">
        <f>SUMIFS(BISDATA!$L$3:$L$20000,BISDATA!$A$3:$A$20000,$AB9,BISDATA!$M$3:$M$20000,AL$4,BISDATA!$I$3:$I$20000,$AB$3)</f>
        <v>0</v>
      </c>
      <c r="AM9" s="29">
        <f>SUMIFS(BISDATA!$L$3:$L$20000,BISDATA!$A$3:$A$20000,$AB9,BISDATA!$M$3:$M$20000,AM$4,BISDATA!$I$3:$I$20000,$AB$3)</f>
        <v>0</v>
      </c>
      <c r="AN9" s="29">
        <f>SUMIFS(BISDATA!$L$3:$L$20000,BISDATA!$A$3:$A$20000,$AB9,BISDATA!$M$3:$M$20000,AN$4,BISDATA!$I$3:$I$20000,$AB$3)</f>
        <v>0</v>
      </c>
      <c r="AO9" s="29">
        <f>SUMIFS(BISDATA!$L$3:$L$20000,BISDATA!$A$3:$A$20000,$AB9,BISDATA!$M$3:$M$20000,AO$4,BISDATA!$I$3:$I$20000,$AB$3)</f>
        <v>0</v>
      </c>
      <c r="AP9" s="29">
        <f>SUMIFS(BISDATA!$L$3:$L$20000,BISDATA!$A$3:$A$20000,$AB9,BISDATA!$M$3:$M$20000,AP$4,BISDATA!$I$3:$I$20000,$AB$3)</f>
        <v>0</v>
      </c>
      <c r="AQ9" s="29">
        <f>SUMIFS(BISDATA!$L$3:$L$20000,BISDATA!$A$3:$A$20000,$AB9,BISDATA!$M$3:$M$20000,AQ$4,BISDATA!$I$3:$I$20000,$AB$3)</f>
        <v>0</v>
      </c>
      <c r="AR9" s="29">
        <f>SUMIFS(BISDATA!$L$3:$L$20000,BISDATA!$A$3:$A$20000,$AB9,BISDATA!$M$3:$M$20000,AR$4,BISDATA!$I$3:$I$20000,$AB$3)</f>
        <v>0</v>
      </c>
      <c r="AS9" s="29">
        <f>SUMIFS(BISDATA!$L$3:$L$20000,BISDATA!$A$3:$A$20000,$AB9,BISDATA!$M$3:$M$20000,AS$4,BISDATA!$I$3:$I$20000,$AB$3)</f>
        <v>0</v>
      </c>
      <c r="AT9" s="29">
        <f>SUMIFS(BISDATA!$L$3:$L$20000,BISDATA!$A$3:$A$20000,$AB9,BISDATA!$M$3:$M$20000,AT$4,BISDATA!$I$3:$I$20000,$AB$3)</f>
        <v>0</v>
      </c>
      <c r="AU9" s="29">
        <f>SUMIFS(BISDATA!$L$3:$L$20000,BISDATA!$A$3:$A$20000,$AB9,BISDATA!$M$3:$M$20000,AU$4,BISDATA!$I$3:$I$20000,$AB$3)</f>
        <v>0</v>
      </c>
      <c r="AV9" s="29">
        <f>SUMIFS(BISDATA!$L$3:$L$20000,BISDATA!$A$3:$A$20000,$AB9,BISDATA!$M$3:$M$20000,AV$4,BISDATA!$I$3:$I$20000,$AB$3)</f>
        <v>0</v>
      </c>
      <c r="AW9" s="29">
        <f>SUMIFS(BISDATA!$L$3:$L$20000,BISDATA!$A$3:$A$20000,$AB9,BISDATA!$M$3:$M$20000,AW$4,BISDATA!$I$3:$I$20000,$AB$3)</f>
        <v>0</v>
      </c>
      <c r="AX9" s="29">
        <f>SUMIFS(BISDATA!$L$3:$L$20000,BISDATA!$A$3:$A$20000,$AB9,BISDATA!$M$3:$M$20000,AX$4,BISDATA!$I$3:$I$20000,$AB$3)</f>
        <v>0</v>
      </c>
      <c r="AY9" s="29">
        <f>SUMIFS(BISDATA!$L$3:$L$20000,BISDATA!$A$3:$A$20000,$AB9,BISDATA!$M$3:$M$20000,AY$4,BISDATA!$I$3:$I$20000,$AB$3)</f>
        <v>0</v>
      </c>
      <c r="AZ9" s="29">
        <f>SUMIFS(BISDATA!$L$3:$L$20000,BISDATA!$A$3:$A$20000,$AB9,BISDATA!$M$3:$M$20000,AZ$4,BISDATA!$I$3:$I$20000,$AB$3)</f>
        <v>0</v>
      </c>
      <c r="BA9" s="30">
        <f>SUMIFS(BISDATA!$L$3:$L$20000,BISDATA!$A$3:$A$20000,$AB9,BISDATA!$M$3:$M$20000,BA$4,BISDATA!$I$3:$I$20000,$AB$3)</f>
        <v>0</v>
      </c>
      <c r="BB9" s="58"/>
      <c r="BC9" s="35" t="s">
        <v>219</v>
      </c>
      <c r="BD9" s="46">
        <f t="shared" si="3"/>
        <v>0</v>
      </c>
      <c r="BE9" s="29">
        <f t="shared" si="1"/>
        <v>0</v>
      </c>
      <c r="BF9" s="29">
        <f t="shared" si="1"/>
        <v>0</v>
      </c>
      <c r="BG9" s="29">
        <f t="shared" si="1"/>
        <v>-135</v>
      </c>
      <c r="BH9" s="29">
        <f t="shared" si="1"/>
        <v>-196.07</v>
      </c>
      <c r="BI9" s="29">
        <f t="shared" si="1"/>
        <v>0</v>
      </c>
      <c r="BJ9" s="29">
        <f t="shared" si="1"/>
        <v>0</v>
      </c>
      <c r="BK9" s="29">
        <f t="shared" si="1"/>
        <v>0</v>
      </c>
      <c r="BL9" s="29">
        <f t="shared" si="1"/>
        <v>0</v>
      </c>
      <c r="BM9" s="29">
        <f t="shared" si="1"/>
        <v>0</v>
      </c>
      <c r="BN9" s="29">
        <f t="shared" si="1"/>
        <v>0</v>
      </c>
      <c r="BO9" s="29">
        <f t="shared" si="1"/>
        <v>0</v>
      </c>
      <c r="BP9" s="29">
        <f t="shared" si="1"/>
        <v>0</v>
      </c>
      <c r="BQ9" s="29">
        <f t="shared" si="1"/>
        <v>0</v>
      </c>
      <c r="BR9" s="29">
        <f t="shared" si="1"/>
        <v>0</v>
      </c>
      <c r="BS9" s="29">
        <f t="shared" si="1"/>
        <v>0</v>
      </c>
      <c r="BT9" s="29">
        <f t="shared" si="1"/>
        <v>0</v>
      </c>
      <c r="BU9" s="29">
        <f t="shared" si="2"/>
        <v>0</v>
      </c>
      <c r="BV9" s="29">
        <f t="shared" si="2"/>
        <v>0</v>
      </c>
      <c r="BW9" s="29">
        <f t="shared" si="2"/>
        <v>0</v>
      </c>
      <c r="BX9" s="29">
        <f t="shared" si="2"/>
        <v>0</v>
      </c>
      <c r="BY9" s="29">
        <f t="shared" si="2"/>
        <v>0</v>
      </c>
      <c r="BZ9" s="29">
        <f t="shared" si="2"/>
        <v>0</v>
      </c>
      <c r="CA9" s="29">
        <f t="shared" si="2"/>
        <v>0</v>
      </c>
      <c r="CB9" s="30">
        <f t="shared" si="2"/>
        <v>-2274.89</v>
      </c>
    </row>
    <row r="10" spans="1:80" x14ac:dyDescent="0.25">
      <c r="A10" s="36" t="s">
        <v>65</v>
      </c>
      <c r="B10" s="47">
        <f>SUMIFS(FastClose!$H$3:$H$20000,FastClose!$K$3:$K$20000,$A10,FastClose!$G$3:$G$20000,B$3,FastClose!$D$3:$D$20000,$A$3)</f>
        <v>0</v>
      </c>
      <c r="C10" s="31">
        <f>SUMIFS(FastClose!$H$3:$H$20000,FastClose!$K$3:$K$20000,$A10,FastClose!$G$3:$G$20000,C$3,FastClose!$D$3:$D$20000,$A$3)</f>
        <v>0</v>
      </c>
      <c r="D10" s="31">
        <f>SUMIFS(FastClose!$H$3:$H$20000,FastClose!$K$3:$K$20000,$A10,FastClose!$G$3:$G$20000,D$3,FastClose!$D$3:$D$20000,$A$3)</f>
        <v>0</v>
      </c>
      <c r="E10" s="31">
        <f>SUMIFS(FastClose!$H$3:$H$20000,FastClose!$K$3:$K$20000,$A10,FastClose!$G$3:$G$20000,E$3,FastClose!$D$3:$D$20000,$A$3)</f>
        <v>0</v>
      </c>
      <c r="F10" s="31">
        <f>SUMIFS(FastClose!$H$3:$H$20000,FastClose!$K$3:$K$20000,$A10,FastClose!$G$3:$G$20000,F$3,FastClose!$D$3:$D$20000,$A$3)</f>
        <v>0</v>
      </c>
      <c r="G10" s="31">
        <f>SUMIFS(FastClose!$H$3:$H$20000,FastClose!$K$3:$K$20000,$A10,FastClose!$G$3:$G$20000,G$3,FastClose!$D$3:$D$20000,$A$3)</f>
        <v>0</v>
      </c>
      <c r="H10" s="31">
        <f>SUMIFS(FastClose!$H$3:$H$20000,FastClose!$K$3:$K$20000,$A10,FastClose!$G$3:$G$20000,H$3,FastClose!$D$3:$D$20000,$A$3)</f>
        <v>0</v>
      </c>
      <c r="I10" s="31">
        <f>SUMIFS(FastClose!$H$3:$H$20000,FastClose!$K$3:$K$20000,$A10,FastClose!$G$3:$G$20000,I$3,FastClose!$D$3:$D$20000,$A$3)</f>
        <v>0</v>
      </c>
      <c r="J10" s="31">
        <f>SUMIFS(FastClose!$H$3:$H$20000,FastClose!$K$3:$K$20000,$A10,FastClose!$G$3:$G$20000,J$3,FastClose!$D$3:$D$20000,$A$3)</f>
        <v>0</v>
      </c>
      <c r="K10" s="31">
        <f>SUMIFS(FastClose!$H$3:$H$20000,FastClose!$K$3:$K$20000,$A10,FastClose!$G$3:$G$20000,K$3,FastClose!$D$3:$D$20000,$A$3)</f>
        <v>0</v>
      </c>
      <c r="L10" s="31">
        <f>SUMIFS(FastClose!$H$3:$H$20000,FastClose!$K$3:$K$20000,$A10,FastClose!$G$3:$G$20000,L$3,FastClose!$D$3:$D$20000,$A$3)</f>
        <v>0</v>
      </c>
      <c r="M10" s="31">
        <f>SUMIFS(FastClose!$H$3:$H$20000,FastClose!$K$3:$K$20000,$A10,FastClose!$G$3:$G$20000,M$3,FastClose!$D$3:$D$20000,$A$3)</f>
        <v>0</v>
      </c>
      <c r="N10" s="31">
        <f>SUMIFS(FastClose!$H$3:$H$20000,FastClose!$K$3:$K$20000,$A10,FastClose!$G$3:$G$20000,N$3,FastClose!$D$3:$D$20000,$A$3)</f>
        <v>0</v>
      </c>
      <c r="O10" s="31">
        <f>SUMIFS(FastClose!$H$3:$H$20000,FastClose!$K$3:$K$20000,$A10,FastClose!$G$3:$G$20000,O$3,FastClose!$D$3:$D$20000,$A$3)</f>
        <v>0</v>
      </c>
      <c r="P10" s="31">
        <f>SUMIFS(FastClose!$H$3:$H$20000,FastClose!$K$3:$K$20000,$A10,FastClose!$G$3:$G$20000,P$3,FastClose!$D$3:$D$20000,$A$3)</f>
        <v>0</v>
      </c>
      <c r="Q10" s="31">
        <f>SUMIFS(FastClose!$H$3:$H$20000,FastClose!$K$3:$K$20000,$A10,FastClose!$G$3:$G$20000,Q$3,FastClose!$D$3:$D$20000,$A$3)</f>
        <v>0</v>
      </c>
      <c r="R10" s="31">
        <f>SUMIFS(FastClose!$H$3:$H$20000,FastClose!$K$3:$K$20000,$A10,FastClose!$G$3:$G$20000,R$3,FastClose!$D$3:$D$20000,$A$3)</f>
        <v>0</v>
      </c>
      <c r="S10" s="31">
        <f>SUMIFS(FastClose!$H$3:$H$20000,FastClose!$K$3:$K$20000,$A10,FastClose!$G$3:$G$20000,S$3,FastClose!$D$3:$D$20000,$A$3)</f>
        <v>0</v>
      </c>
      <c r="T10" s="31">
        <f>SUMIFS(FastClose!$H$3:$H$20000,FastClose!$K$3:$K$20000,$A10,FastClose!$G$3:$G$20000,T$3,FastClose!$D$3:$D$20000,$A$3)</f>
        <v>0</v>
      </c>
      <c r="U10" s="31">
        <f>SUMIFS(FastClose!$H$3:$H$20000,FastClose!$K$3:$K$20000,$A10,FastClose!$G$3:$G$20000,U$3,FastClose!$D$3:$D$20000,$A$3)</f>
        <v>0</v>
      </c>
      <c r="V10" s="31">
        <f>SUMIFS(FastClose!$H$3:$H$20000,FastClose!$K$3:$K$20000,$A10,FastClose!$G$3:$G$20000,V$3,FastClose!$D$3:$D$20000,$A$3)</f>
        <v>0</v>
      </c>
      <c r="W10" s="31">
        <f>SUMIFS(FastClose!$H$3:$H$20000,FastClose!$K$3:$K$20000,$A10,FastClose!$G$3:$G$20000,W$3,FastClose!$D$3:$D$20000,$A$3)</f>
        <v>0</v>
      </c>
      <c r="X10" s="31">
        <f>SUMIFS(FastClose!$H$3:$H$20000,FastClose!$K$3:$K$20000,$A10,FastClose!$G$3:$G$20000,X$3,FastClose!$D$3:$D$20000,$A$3)</f>
        <v>0</v>
      </c>
      <c r="Y10" s="31">
        <f>SUMIFS(FastClose!$H$3:$H$20000,FastClose!$K$3:$K$20000,$A10,FastClose!$G$3:$G$20000,Y$3,FastClose!$D$3:$D$20000,$A$3)</f>
        <v>0</v>
      </c>
      <c r="Z10" s="32">
        <f>SUMIFS(FastClose!$H$3:$H$20000,FastClose!$K$3:$K$20000,$A10,FastClose!$G$3:$G$20000,Z$3,FastClose!$D$3:$D$20000,$A$3)</f>
        <v>0</v>
      </c>
      <c r="AB10" s="36" t="s">
        <v>65</v>
      </c>
      <c r="AC10" s="47">
        <f>SUMIFS(BISDATA!$L$3:$L$20000,BISDATA!$A$3:$A$20000,$AB10,BISDATA!$M$3:$M$20000,AC$4,BISDATA!$I$3:$I$20000,$AB$3)</f>
        <v>0</v>
      </c>
      <c r="AD10" s="31">
        <f>SUMIFS(BISDATA!$L$3:$L$20000,BISDATA!$A$3:$A$20000,$AB10,BISDATA!$M$3:$M$20000,AD$4,BISDATA!$I$3:$I$20000,$AB$3)</f>
        <v>0</v>
      </c>
      <c r="AE10" s="31">
        <f>SUMIFS(BISDATA!$L$3:$L$20000,BISDATA!$A$3:$A$20000,$AB10,BISDATA!$M$3:$M$20000,AE$4,BISDATA!$I$3:$I$20000,$AB$3)</f>
        <v>0</v>
      </c>
      <c r="AF10" s="31">
        <f>SUMIFS(BISDATA!$L$3:$L$20000,BISDATA!$A$3:$A$20000,$AB10,BISDATA!$M$3:$M$20000,AF$4,BISDATA!$I$3:$I$20000,$AB$3)</f>
        <v>0</v>
      </c>
      <c r="AG10" s="31">
        <f>SUMIFS(BISDATA!$L$3:$L$20000,BISDATA!$A$3:$A$20000,$AB10,BISDATA!$M$3:$M$20000,AG$4,BISDATA!$I$3:$I$20000,$AB$3)</f>
        <v>0</v>
      </c>
      <c r="AH10" s="31">
        <f>SUMIFS(BISDATA!$L$3:$L$20000,BISDATA!$A$3:$A$20000,$AB10,BISDATA!$M$3:$M$20000,AH$4,BISDATA!$I$3:$I$20000,$AB$3)</f>
        <v>0</v>
      </c>
      <c r="AI10" s="31">
        <f>SUMIFS(BISDATA!$L$3:$L$20000,BISDATA!$A$3:$A$20000,$AB10,BISDATA!$M$3:$M$20000,AI$4,BISDATA!$I$3:$I$20000,$AB$3)</f>
        <v>0</v>
      </c>
      <c r="AJ10" s="31">
        <f>SUMIFS(BISDATA!$L$3:$L$20000,BISDATA!$A$3:$A$20000,$AB10,BISDATA!$M$3:$M$20000,AJ$4,BISDATA!$I$3:$I$20000,$AB$3)</f>
        <v>0</v>
      </c>
      <c r="AK10" s="31">
        <f>SUMIFS(BISDATA!$L$3:$L$20000,BISDATA!$A$3:$A$20000,$AB10,BISDATA!$M$3:$M$20000,AK$4,BISDATA!$I$3:$I$20000,$AB$3)</f>
        <v>0</v>
      </c>
      <c r="AL10" s="31">
        <f>SUMIFS(BISDATA!$L$3:$L$20000,BISDATA!$A$3:$A$20000,$AB10,BISDATA!$M$3:$M$20000,AL$4,BISDATA!$I$3:$I$20000,$AB$3)</f>
        <v>0</v>
      </c>
      <c r="AM10" s="31">
        <f>SUMIFS(BISDATA!$L$3:$L$20000,BISDATA!$A$3:$A$20000,$AB10,BISDATA!$M$3:$M$20000,AM$4,BISDATA!$I$3:$I$20000,$AB$3)</f>
        <v>0</v>
      </c>
      <c r="AN10" s="31">
        <f>SUMIFS(BISDATA!$L$3:$L$20000,BISDATA!$A$3:$A$20000,$AB10,BISDATA!$M$3:$M$20000,AN$4,BISDATA!$I$3:$I$20000,$AB$3)</f>
        <v>0</v>
      </c>
      <c r="AO10" s="31">
        <f>SUMIFS(BISDATA!$L$3:$L$20000,BISDATA!$A$3:$A$20000,$AB10,BISDATA!$M$3:$M$20000,AO$4,BISDATA!$I$3:$I$20000,$AB$3)</f>
        <v>0</v>
      </c>
      <c r="AP10" s="31">
        <f>SUMIFS(BISDATA!$L$3:$L$20000,BISDATA!$A$3:$A$20000,$AB10,BISDATA!$M$3:$M$20000,AP$4,BISDATA!$I$3:$I$20000,$AB$3)</f>
        <v>0</v>
      </c>
      <c r="AQ10" s="31">
        <f>SUMIFS(BISDATA!$L$3:$L$20000,BISDATA!$A$3:$A$20000,$AB10,BISDATA!$M$3:$M$20000,AQ$4,BISDATA!$I$3:$I$20000,$AB$3)</f>
        <v>0</v>
      </c>
      <c r="AR10" s="31">
        <f>SUMIFS(BISDATA!$L$3:$L$20000,BISDATA!$A$3:$A$20000,$AB10,BISDATA!$M$3:$M$20000,AR$4,BISDATA!$I$3:$I$20000,$AB$3)</f>
        <v>0</v>
      </c>
      <c r="AS10" s="31">
        <f>SUMIFS(BISDATA!$L$3:$L$20000,BISDATA!$A$3:$A$20000,$AB10,BISDATA!$M$3:$M$20000,AS$4,BISDATA!$I$3:$I$20000,$AB$3)</f>
        <v>0</v>
      </c>
      <c r="AT10" s="31">
        <f>SUMIFS(BISDATA!$L$3:$L$20000,BISDATA!$A$3:$A$20000,$AB10,BISDATA!$M$3:$M$20000,AT$4,BISDATA!$I$3:$I$20000,$AB$3)</f>
        <v>0</v>
      </c>
      <c r="AU10" s="31">
        <f>SUMIFS(BISDATA!$L$3:$L$20000,BISDATA!$A$3:$A$20000,$AB10,BISDATA!$M$3:$M$20000,AU$4,BISDATA!$I$3:$I$20000,$AB$3)</f>
        <v>0</v>
      </c>
      <c r="AV10" s="31">
        <f>SUMIFS(BISDATA!$L$3:$L$20000,BISDATA!$A$3:$A$20000,$AB10,BISDATA!$M$3:$M$20000,AV$4,BISDATA!$I$3:$I$20000,$AB$3)</f>
        <v>0</v>
      </c>
      <c r="AW10" s="31">
        <f>SUMIFS(BISDATA!$L$3:$L$20000,BISDATA!$A$3:$A$20000,$AB10,BISDATA!$M$3:$M$20000,AW$4,BISDATA!$I$3:$I$20000,$AB$3)</f>
        <v>0</v>
      </c>
      <c r="AX10" s="31">
        <f>SUMIFS(BISDATA!$L$3:$L$20000,BISDATA!$A$3:$A$20000,$AB10,BISDATA!$M$3:$M$20000,AX$4,BISDATA!$I$3:$I$20000,$AB$3)</f>
        <v>0</v>
      </c>
      <c r="AY10" s="31">
        <f>SUMIFS(BISDATA!$L$3:$L$20000,BISDATA!$A$3:$A$20000,$AB10,BISDATA!$M$3:$M$20000,AY$4,BISDATA!$I$3:$I$20000,$AB$3)</f>
        <v>0</v>
      </c>
      <c r="AZ10" s="31">
        <f>SUMIFS(BISDATA!$L$3:$L$20000,BISDATA!$A$3:$A$20000,$AB10,BISDATA!$M$3:$M$20000,AZ$4,BISDATA!$I$3:$I$20000,$AB$3)</f>
        <v>0</v>
      </c>
      <c r="BA10" s="32">
        <f>SUMIFS(BISDATA!$L$3:$L$20000,BISDATA!$A$3:$A$20000,$AB10,BISDATA!$M$3:$M$20000,BA$4,BISDATA!$I$3:$I$20000,$AB$3)</f>
        <v>0</v>
      </c>
      <c r="BB10" s="58"/>
      <c r="BC10" s="36" t="s">
        <v>65</v>
      </c>
      <c r="BD10" s="47">
        <f t="shared" si="3"/>
        <v>0</v>
      </c>
      <c r="BE10" s="31">
        <f t="shared" si="1"/>
        <v>0</v>
      </c>
      <c r="BF10" s="31">
        <f t="shared" si="1"/>
        <v>0</v>
      </c>
      <c r="BG10" s="31">
        <f t="shared" si="1"/>
        <v>0</v>
      </c>
      <c r="BH10" s="31">
        <f t="shared" si="1"/>
        <v>0</v>
      </c>
      <c r="BI10" s="31">
        <f t="shared" si="1"/>
        <v>0</v>
      </c>
      <c r="BJ10" s="31">
        <f t="shared" si="1"/>
        <v>0</v>
      </c>
      <c r="BK10" s="31">
        <f t="shared" si="1"/>
        <v>0</v>
      </c>
      <c r="BL10" s="31">
        <f t="shared" si="1"/>
        <v>0</v>
      </c>
      <c r="BM10" s="31">
        <f t="shared" si="1"/>
        <v>0</v>
      </c>
      <c r="BN10" s="31">
        <f t="shared" si="1"/>
        <v>0</v>
      </c>
      <c r="BO10" s="31">
        <f t="shared" si="1"/>
        <v>0</v>
      </c>
      <c r="BP10" s="31">
        <f t="shared" si="1"/>
        <v>0</v>
      </c>
      <c r="BQ10" s="31">
        <f t="shared" si="1"/>
        <v>0</v>
      </c>
      <c r="BR10" s="31">
        <f t="shared" si="1"/>
        <v>0</v>
      </c>
      <c r="BS10" s="31">
        <f t="shared" si="1"/>
        <v>0</v>
      </c>
      <c r="BT10" s="31">
        <f t="shared" si="1"/>
        <v>0</v>
      </c>
      <c r="BU10" s="31">
        <f t="shared" si="2"/>
        <v>0</v>
      </c>
      <c r="BV10" s="31">
        <f t="shared" si="2"/>
        <v>0</v>
      </c>
      <c r="BW10" s="31">
        <f t="shared" si="2"/>
        <v>0</v>
      </c>
      <c r="BX10" s="31">
        <f t="shared" si="2"/>
        <v>0</v>
      </c>
      <c r="BY10" s="31">
        <f t="shared" si="2"/>
        <v>0</v>
      </c>
      <c r="BZ10" s="31">
        <f t="shared" si="2"/>
        <v>0</v>
      </c>
      <c r="CA10" s="31">
        <f t="shared" si="2"/>
        <v>0</v>
      </c>
      <c r="CB10" s="32">
        <f t="shared" si="2"/>
        <v>0</v>
      </c>
    </row>
    <row r="11" spans="1:80" x14ac:dyDescent="0.25">
      <c r="A11" s="34" t="s">
        <v>100</v>
      </c>
      <c r="B11" s="48">
        <f>SUMIFS(FastClose!$H$3:$H$20000,FastClose!$K$3:$K$20000,$A11,FastClose!$G$3:$G$20000,B$3,FastClose!$D$3:$D$20000,$A$3)</f>
        <v>0</v>
      </c>
      <c r="C11" s="27">
        <f>SUMIFS(FastClose!$H$3:$H$20000,FastClose!$K$3:$K$20000,$A11,FastClose!$G$3:$G$20000,C$3,FastClose!$D$3:$D$20000,$A$3)</f>
        <v>0</v>
      </c>
      <c r="D11" s="27">
        <f>SUMIFS(FastClose!$H$3:$H$20000,FastClose!$K$3:$K$20000,$A11,FastClose!$G$3:$G$20000,D$3,FastClose!$D$3:$D$20000,$A$3)</f>
        <v>0</v>
      </c>
      <c r="E11" s="27">
        <f>SUMIFS(FastClose!$H$3:$H$20000,FastClose!$K$3:$K$20000,$A11,FastClose!$G$3:$G$20000,E$3,FastClose!$D$3:$D$20000,$A$3)</f>
        <v>0</v>
      </c>
      <c r="F11" s="27">
        <f>SUMIFS(FastClose!$H$3:$H$20000,FastClose!$K$3:$K$20000,$A11,FastClose!$G$3:$G$20000,F$3,FastClose!$D$3:$D$20000,$A$3)</f>
        <v>0</v>
      </c>
      <c r="G11" s="27">
        <f>SUMIFS(FastClose!$H$3:$H$20000,FastClose!$K$3:$K$20000,$A11,FastClose!$G$3:$G$20000,G$3,FastClose!$D$3:$D$20000,$A$3)</f>
        <v>0</v>
      </c>
      <c r="H11" s="27">
        <f>SUMIFS(FastClose!$H$3:$H$20000,FastClose!$K$3:$K$20000,$A11,FastClose!$G$3:$G$20000,H$3,FastClose!$D$3:$D$20000,$A$3)</f>
        <v>0</v>
      </c>
      <c r="I11" s="27">
        <f>SUMIFS(FastClose!$H$3:$H$20000,FastClose!$K$3:$K$20000,$A11,FastClose!$G$3:$G$20000,I$3,FastClose!$D$3:$D$20000,$A$3)</f>
        <v>0</v>
      </c>
      <c r="J11" s="27">
        <f>SUMIFS(FastClose!$H$3:$H$20000,FastClose!$K$3:$K$20000,$A11,FastClose!$G$3:$G$20000,J$3,FastClose!$D$3:$D$20000,$A$3)</f>
        <v>0</v>
      </c>
      <c r="K11" s="27">
        <f>SUMIFS(FastClose!$H$3:$H$20000,FastClose!$K$3:$K$20000,$A11,FastClose!$G$3:$G$20000,K$3,FastClose!$D$3:$D$20000,$A$3)</f>
        <v>0</v>
      </c>
      <c r="L11" s="27">
        <f>SUMIFS(FastClose!$H$3:$H$20000,FastClose!$K$3:$K$20000,$A11,FastClose!$G$3:$G$20000,L$3,FastClose!$D$3:$D$20000,$A$3)</f>
        <v>0</v>
      </c>
      <c r="M11" s="27">
        <f>SUMIFS(FastClose!$H$3:$H$20000,FastClose!$K$3:$K$20000,$A11,FastClose!$G$3:$G$20000,M$3,FastClose!$D$3:$D$20000,$A$3)</f>
        <v>0</v>
      </c>
      <c r="N11" s="27">
        <f>SUMIFS(FastClose!$H$3:$H$20000,FastClose!$K$3:$K$20000,$A11,FastClose!$G$3:$G$20000,N$3,FastClose!$D$3:$D$20000,$A$3)</f>
        <v>0</v>
      </c>
      <c r="O11" s="27">
        <f>SUMIFS(FastClose!$H$3:$H$20000,FastClose!$K$3:$K$20000,$A11,FastClose!$G$3:$G$20000,O$3,FastClose!$D$3:$D$20000,$A$3)</f>
        <v>0</v>
      </c>
      <c r="P11" s="27">
        <f>SUMIFS(FastClose!$H$3:$H$20000,FastClose!$K$3:$K$20000,$A11,FastClose!$G$3:$G$20000,P$3,FastClose!$D$3:$D$20000,$A$3)</f>
        <v>0</v>
      </c>
      <c r="Q11" s="27">
        <f>SUMIFS(FastClose!$H$3:$H$20000,FastClose!$K$3:$K$20000,$A11,FastClose!$G$3:$G$20000,Q$3,FastClose!$D$3:$D$20000,$A$3)</f>
        <v>0</v>
      </c>
      <c r="R11" s="27">
        <f>SUMIFS(FastClose!$H$3:$H$20000,FastClose!$K$3:$K$20000,$A11,FastClose!$G$3:$G$20000,R$3,FastClose!$D$3:$D$20000,$A$3)</f>
        <v>0</v>
      </c>
      <c r="S11" s="27">
        <f>SUMIFS(FastClose!$H$3:$H$20000,FastClose!$K$3:$K$20000,$A11,FastClose!$G$3:$G$20000,S$3,FastClose!$D$3:$D$20000,$A$3)</f>
        <v>0</v>
      </c>
      <c r="T11" s="27">
        <f>SUMIFS(FastClose!$H$3:$H$20000,FastClose!$K$3:$K$20000,$A11,FastClose!$G$3:$G$20000,T$3,FastClose!$D$3:$D$20000,$A$3)</f>
        <v>0</v>
      </c>
      <c r="U11" s="27">
        <f>SUMIFS(FastClose!$H$3:$H$20000,FastClose!$K$3:$K$20000,$A11,FastClose!$G$3:$G$20000,U$3,FastClose!$D$3:$D$20000,$A$3)</f>
        <v>0</v>
      </c>
      <c r="V11" s="27">
        <f>SUMIFS(FastClose!$H$3:$H$20000,FastClose!$K$3:$K$20000,$A11,FastClose!$G$3:$G$20000,V$3,FastClose!$D$3:$D$20000,$A$3)</f>
        <v>0</v>
      </c>
      <c r="W11" s="27">
        <f>SUMIFS(FastClose!$H$3:$H$20000,FastClose!$K$3:$K$20000,$A11,FastClose!$G$3:$G$20000,W$3,FastClose!$D$3:$D$20000,$A$3)</f>
        <v>0</v>
      </c>
      <c r="X11" s="27">
        <f>SUMIFS(FastClose!$H$3:$H$20000,FastClose!$K$3:$K$20000,$A11,FastClose!$G$3:$G$20000,X$3,FastClose!$D$3:$D$20000,$A$3)</f>
        <v>0</v>
      </c>
      <c r="Y11" s="27">
        <f>SUMIFS(FastClose!$H$3:$H$20000,FastClose!$K$3:$K$20000,$A11,FastClose!$G$3:$G$20000,Y$3,FastClose!$D$3:$D$20000,$A$3)</f>
        <v>0</v>
      </c>
      <c r="Z11" s="28">
        <f>SUMIFS(FastClose!$H$3:$H$20000,FastClose!$K$3:$K$20000,$A11,FastClose!$G$3:$G$20000,Z$3,FastClose!$D$3:$D$20000,$A$3)</f>
        <v>0</v>
      </c>
      <c r="AB11" s="34" t="s">
        <v>100</v>
      </c>
      <c r="AC11" s="48">
        <f>SUMIFS(BISDATA!$L$3:$L$20000,BISDATA!$A$3:$A$20000,$AB11,BISDATA!$M$3:$M$20000,AC$4,BISDATA!$I$3:$I$20000,$AB$3)</f>
        <v>0</v>
      </c>
      <c r="AD11" s="27">
        <f>SUMIFS(BISDATA!$L$3:$L$20000,BISDATA!$A$3:$A$20000,$AB11,BISDATA!$M$3:$M$20000,AD$4,BISDATA!$I$3:$I$20000,$AB$3)</f>
        <v>0</v>
      </c>
      <c r="AE11" s="27">
        <f>SUMIFS(BISDATA!$L$3:$L$20000,BISDATA!$A$3:$A$20000,$AB11,BISDATA!$M$3:$M$20000,AE$4,BISDATA!$I$3:$I$20000,$AB$3)</f>
        <v>0</v>
      </c>
      <c r="AF11" s="27">
        <f>SUMIFS(BISDATA!$L$3:$L$20000,BISDATA!$A$3:$A$20000,$AB11,BISDATA!$M$3:$M$20000,AF$4,BISDATA!$I$3:$I$20000,$AB$3)</f>
        <v>0</v>
      </c>
      <c r="AG11" s="27">
        <f>SUMIFS(BISDATA!$L$3:$L$20000,BISDATA!$A$3:$A$20000,$AB11,BISDATA!$M$3:$M$20000,AG$4,BISDATA!$I$3:$I$20000,$AB$3)</f>
        <v>0</v>
      </c>
      <c r="AH11" s="27">
        <f>SUMIFS(BISDATA!$L$3:$L$20000,BISDATA!$A$3:$A$20000,$AB11,BISDATA!$M$3:$M$20000,AH$4,BISDATA!$I$3:$I$20000,$AB$3)</f>
        <v>0</v>
      </c>
      <c r="AI11" s="27">
        <f>SUMIFS(BISDATA!$L$3:$L$20000,BISDATA!$A$3:$A$20000,$AB11,BISDATA!$M$3:$M$20000,AI$4,BISDATA!$I$3:$I$20000,$AB$3)</f>
        <v>0</v>
      </c>
      <c r="AJ11" s="27">
        <f>SUMIFS(BISDATA!$L$3:$L$20000,BISDATA!$A$3:$A$20000,$AB11,BISDATA!$M$3:$M$20000,AJ$4,BISDATA!$I$3:$I$20000,$AB$3)</f>
        <v>0</v>
      </c>
      <c r="AK11" s="27">
        <f>SUMIFS(BISDATA!$L$3:$L$20000,BISDATA!$A$3:$A$20000,$AB11,BISDATA!$M$3:$M$20000,AK$4,BISDATA!$I$3:$I$20000,$AB$3)</f>
        <v>0</v>
      </c>
      <c r="AL11" s="27">
        <f>SUMIFS(BISDATA!$L$3:$L$20000,BISDATA!$A$3:$A$20000,$AB11,BISDATA!$M$3:$M$20000,AL$4,BISDATA!$I$3:$I$20000,$AB$3)</f>
        <v>0</v>
      </c>
      <c r="AM11" s="27">
        <f>SUMIFS(BISDATA!$L$3:$L$20000,BISDATA!$A$3:$A$20000,$AB11,BISDATA!$M$3:$M$20000,AM$4,BISDATA!$I$3:$I$20000,$AB$3)</f>
        <v>0</v>
      </c>
      <c r="AN11" s="27">
        <f>SUMIFS(BISDATA!$L$3:$L$20000,BISDATA!$A$3:$A$20000,$AB11,BISDATA!$M$3:$M$20000,AN$4,BISDATA!$I$3:$I$20000,$AB$3)</f>
        <v>0</v>
      </c>
      <c r="AO11" s="27">
        <f>SUMIFS(BISDATA!$L$3:$L$20000,BISDATA!$A$3:$A$20000,$AB11,BISDATA!$M$3:$M$20000,AO$4,BISDATA!$I$3:$I$20000,$AB$3)</f>
        <v>0</v>
      </c>
      <c r="AP11" s="27">
        <f>SUMIFS(BISDATA!$L$3:$L$20000,BISDATA!$A$3:$A$20000,$AB11,BISDATA!$M$3:$M$20000,AP$4,BISDATA!$I$3:$I$20000,$AB$3)</f>
        <v>0</v>
      </c>
      <c r="AQ11" s="27">
        <f>SUMIFS(BISDATA!$L$3:$L$20000,BISDATA!$A$3:$A$20000,$AB11,BISDATA!$M$3:$M$20000,AQ$4,BISDATA!$I$3:$I$20000,$AB$3)</f>
        <v>0</v>
      </c>
      <c r="AR11" s="27">
        <f>SUMIFS(BISDATA!$L$3:$L$20000,BISDATA!$A$3:$A$20000,$AB11,BISDATA!$M$3:$M$20000,AR$4,BISDATA!$I$3:$I$20000,$AB$3)</f>
        <v>0</v>
      </c>
      <c r="AS11" s="27">
        <f>SUMIFS(BISDATA!$L$3:$L$20000,BISDATA!$A$3:$A$20000,$AB11,BISDATA!$M$3:$M$20000,AS$4,BISDATA!$I$3:$I$20000,$AB$3)</f>
        <v>0</v>
      </c>
      <c r="AT11" s="27">
        <f>SUMIFS(BISDATA!$L$3:$L$20000,BISDATA!$A$3:$A$20000,$AB11,BISDATA!$M$3:$M$20000,AT$4,BISDATA!$I$3:$I$20000,$AB$3)</f>
        <v>0</v>
      </c>
      <c r="AU11" s="27">
        <f>SUMIFS(BISDATA!$L$3:$L$20000,BISDATA!$A$3:$A$20000,$AB11,BISDATA!$M$3:$M$20000,AU$4,BISDATA!$I$3:$I$20000,$AB$3)</f>
        <v>0</v>
      </c>
      <c r="AV11" s="27">
        <f>SUMIFS(BISDATA!$L$3:$L$20000,BISDATA!$A$3:$A$20000,$AB11,BISDATA!$M$3:$M$20000,AV$4,BISDATA!$I$3:$I$20000,$AB$3)</f>
        <v>0</v>
      </c>
      <c r="AW11" s="27">
        <f>SUMIFS(BISDATA!$L$3:$L$20000,BISDATA!$A$3:$A$20000,$AB11,BISDATA!$M$3:$M$20000,AW$4,BISDATA!$I$3:$I$20000,$AB$3)</f>
        <v>0</v>
      </c>
      <c r="AX11" s="27">
        <f>SUMIFS(BISDATA!$L$3:$L$20000,BISDATA!$A$3:$A$20000,$AB11,BISDATA!$M$3:$M$20000,AX$4,BISDATA!$I$3:$I$20000,$AB$3)</f>
        <v>0</v>
      </c>
      <c r="AY11" s="27">
        <f>SUMIFS(BISDATA!$L$3:$L$20000,BISDATA!$A$3:$A$20000,$AB11,BISDATA!$M$3:$M$20000,AY$4,BISDATA!$I$3:$I$20000,$AB$3)</f>
        <v>0</v>
      </c>
      <c r="AZ11" s="27">
        <f>SUMIFS(BISDATA!$L$3:$L$20000,BISDATA!$A$3:$A$20000,$AB11,BISDATA!$M$3:$M$20000,AZ$4,BISDATA!$I$3:$I$20000,$AB$3)</f>
        <v>0</v>
      </c>
      <c r="BA11" s="28">
        <f>SUMIFS(BISDATA!$L$3:$L$20000,BISDATA!$A$3:$A$20000,$AB11,BISDATA!$M$3:$M$20000,BA$4,BISDATA!$I$3:$I$20000,$AB$3)</f>
        <v>0</v>
      </c>
      <c r="BB11" s="58"/>
      <c r="BC11" s="34" t="s">
        <v>100</v>
      </c>
      <c r="BD11" s="48">
        <f t="shared" si="3"/>
        <v>0</v>
      </c>
      <c r="BE11" s="27">
        <f t="shared" si="1"/>
        <v>0</v>
      </c>
      <c r="BF11" s="27">
        <f t="shared" si="1"/>
        <v>0</v>
      </c>
      <c r="BG11" s="27">
        <f t="shared" si="1"/>
        <v>0</v>
      </c>
      <c r="BH11" s="27">
        <f t="shared" si="1"/>
        <v>0</v>
      </c>
      <c r="BI11" s="27">
        <f t="shared" si="1"/>
        <v>0</v>
      </c>
      <c r="BJ11" s="27">
        <f t="shared" si="1"/>
        <v>0</v>
      </c>
      <c r="BK11" s="27">
        <f t="shared" si="1"/>
        <v>0</v>
      </c>
      <c r="BL11" s="27">
        <f t="shared" si="1"/>
        <v>0</v>
      </c>
      <c r="BM11" s="27">
        <f t="shared" si="1"/>
        <v>0</v>
      </c>
      <c r="BN11" s="27">
        <f t="shared" si="1"/>
        <v>0</v>
      </c>
      <c r="BO11" s="27">
        <f t="shared" si="1"/>
        <v>0</v>
      </c>
      <c r="BP11" s="27">
        <f t="shared" si="1"/>
        <v>0</v>
      </c>
      <c r="BQ11" s="27">
        <f t="shared" si="1"/>
        <v>0</v>
      </c>
      <c r="BR11" s="27">
        <f t="shared" si="1"/>
        <v>0</v>
      </c>
      <c r="BS11" s="27">
        <f t="shared" si="1"/>
        <v>0</v>
      </c>
      <c r="BT11" s="27">
        <f t="shared" si="1"/>
        <v>0</v>
      </c>
      <c r="BU11" s="27">
        <f t="shared" si="2"/>
        <v>0</v>
      </c>
      <c r="BV11" s="27">
        <f t="shared" si="2"/>
        <v>0</v>
      </c>
      <c r="BW11" s="27">
        <f t="shared" si="2"/>
        <v>0</v>
      </c>
      <c r="BX11" s="27">
        <f t="shared" si="2"/>
        <v>0</v>
      </c>
      <c r="BY11" s="27">
        <f t="shared" si="2"/>
        <v>0</v>
      </c>
      <c r="BZ11" s="27">
        <f t="shared" si="2"/>
        <v>0</v>
      </c>
      <c r="CA11" s="27">
        <f t="shared" si="2"/>
        <v>0</v>
      </c>
      <c r="CB11" s="28">
        <f t="shared" si="2"/>
        <v>0</v>
      </c>
    </row>
    <row r="12" spans="1:80" x14ac:dyDescent="0.25">
      <c r="A12" s="35" t="s">
        <v>185</v>
      </c>
      <c r="B12" s="46">
        <f>SUMIFS(FastClose!$H$3:$H$20000,FastClose!$K$3:$K$20000,$A12,FastClose!$G$3:$G$20000,B$3,FastClose!$D$3:$D$20000,$A$3)</f>
        <v>0</v>
      </c>
      <c r="C12" s="29">
        <f>SUMIFS(FastClose!$H$3:$H$20000,FastClose!$K$3:$K$20000,$A12,FastClose!$G$3:$G$20000,C$3,FastClose!$D$3:$D$20000,$A$3)</f>
        <v>89.69</v>
      </c>
      <c r="D12" s="29">
        <f>SUMIFS(FastClose!$H$3:$H$20000,FastClose!$K$3:$K$20000,$A12,FastClose!$G$3:$G$20000,D$3,FastClose!$D$3:$D$20000,$A$3)</f>
        <v>229.99</v>
      </c>
      <c r="E12" s="29">
        <f>SUMIFS(FastClose!$H$3:$H$20000,FastClose!$K$3:$K$20000,$A12,FastClose!$G$3:$G$20000,E$3,FastClose!$D$3:$D$20000,$A$3)</f>
        <v>380.99</v>
      </c>
      <c r="F12" s="29">
        <f>SUMIFS(FastClose!$H$3:$H$20000,FastClose!$K$3:$K$20000,$A12,FastClose!$G$3:$G$20000,F$3,FastClose!$D$3:$D$20000,$A$3)</f>
        <v>0</v>
      </c>
      <c r="G12" s="29">
        <f>SUMIFS(FastClose!$H$3:$H$20000,FastClose!$K$3:$K$20000,$A12,FastClose!$G$3:$G$20000,G$3,FastClose!$D$3:$D$20000,$A$3)</f>
        <v>0</v>
      </c>
      <c r="H12" s="29">
        <f>SUMIFS(FastClose!$H$3:$H$20000,FastClose!$K$3:$K$20000,$A12,FastClose!$G$3:$G$20000,H$3,FastClose!$D$3:$D$20000,$A$3)</f>
        <v>0</v>
      </c>
      <c r="I12" s="29">
        <f>SUMIFS(FastClose!$H$3:$H$20000,FastClose!$K$3:$K$20000,$A12,FastClose!$G$3:$G$20000,I$3,FastClose!$D$3:$D$20000,$A$3)</f>
        <v>0</v>
      </c>
      <c r="J12" s="29">
        <f>SUMIFS(FastClose!$H$3:$H$20000,FastClose!$K$3:$K$20000,$A12,FastClose!$G$3:$G$20000,J$3,FastClose!$D$3:$D$20000,$A$3)</f>
        <v>0</v>
      </c>
      <c r="K12" s="29">
        <f>SUMIFS(FastClose!$H$3:$H$20000,FastClose!$K$3:$K$20000,$A12,FastClose!$G$3:$G$20000,K$3,FastClose!$D$3:$D$20000,$A$3)</f>
        <v>0</v>
      </c>
      <c r="L12" s="29">
        <f>SUMIFS(FastClose!$H$3:$H$20000,FastClose!$K$3:$K$20000,$A12,FastClose!$G$3:$G$20000,L$3,FastClose!$D$3:$D$20000,$A$3)</f>
        <v>0</v>
      </c>
      <c r="M12" s="29">
        <f>SUMIFS(FastClose!$H$3:$H$20000,FastClose!$K$3:$K$20000,$A12,FastClose!$G$3:$G$20000,M$3,FastClose!$D$3:$D$20000,$A$3)</f>
        <v>0</v>
      </c>
      <c r="N12" s="29">
        <f>SUMIFS(FastClose!$H$3:$H$20000,FastClose!$K$3:$K$20000,$A12,FastClose!$G$3:$G$20000,N$3,FastClose!$D$3:$D$20000,$A$3)</f>
        <v>0</v>
      </c>
      <c r="O12" s="29">
        <f>SUMIFS(FastClose!$H$3:$H$20000,FastClose!$K$3:$K$20000,$A12,FastClose!$G$3:$G$20000,O$3,FastClose!$D$3:$D$20000,$A$3)</f>
        <v>0</v>
      </c>
      <c r="P12" s="29">
        <f>SUMIFS(FastClose!$H$3:$H$20000,FastClose!$K$3:$K$20000,$A12,FastClose!$G$3:$G$20000,P$3,FastClose!$D$3:$D$20000,$A$3)</f>
        <v>0</v>
      </c>
      <c r="Q12" s="29">
        <f>SUMIFS(FastClose!$H$3:$H$20000,FastClose!$K$3:$K$20000,$A12,FastClose!$G$3:$G$20000,Q$3,FastClose!$D$3:$D$20000,$A$3)</f>
        <v>0</v>
      </c>
      <c r="R12" s="29">
        <f>SUMIFS(FastClose!$H$3:$H$20000,FastClose!$K$3:$K$20000,$A12,FastClose!$G$3:$G$20000,R$3,FastClose!$D$3:$D$20000,$A$3)</f>
        <v>0</v>
      </c>
      <c r="S12" s="29">
        <f>SUMIFS(FastClose!$H$3:$H$20000,FastClose!$K$3:$K$20000,$A12,FastClose!$G$3:$G$20000,S$3,FastClose!$D$3:$D$20000,$A$3)</f>
        <v>0</v>
      </c>
      <c r="T12" s="29">
        <f>SUMIFS(FastClose!$H$3:$H$20000,FastClose!$K$3:$K$20000,$A12,FastClose!$G$3:$G$20000,T$3,FastClose!$D$3:$D$20000,$A$3)</f>
        <v>0</v>
      </c>
      <c r="U12" s="29">
        <f>SUMIFS(FastClose!$H$3:$H$20000,FastClose!$K$3:$K$20000,$A12,FastClose!$G$3:$G$20000,U$3,FastClose!$D$3:$D$20000,$A$3)</f>
        <v>0</v>
      </c>
      <c r="V12" s="29">
        <f>SUMIFS(FastClose!$H$3:$H$20000,FastClose!$K$3:$K$20000,$A12,FastClose!$G$3:$G$20000,V$3,FastClose!$D$3:$D$20000,$A$3)</f>
        <v>0</v>
      </c>
      <c r="W12" s="29">
        <f>SUMIFS(FastClose!$H$3:$H$20000,FastClose!$K$3:$K$20000,$A12,FastClose!$G$3:$G$20000,W$3,FastClose!$D$3:$D$20000,$A$3)</f>
        <v>0</v>
      </c>
      <c r="X12" s="29">
        <f>SUMIFS(FastClose!$H$3:$H$20000,FastClose!$K$3:$K$20000,$A12,FastClose!$G$3:$G$20000,X$3,FastClose!$D$3:$D$20000,$A$3)</f>
        <v>0</v>
      </c>
      <c r="Y12" s="29">
        <f>SUMIFS(FastClose!$H$3:$H$20000,FastClose!$K$3:$K$20000,$A12,FastClose!$G$3:$G$20000,Y$3,FastClose!$D$3:$D$20000,$A$3)</f>
        <v>0</v>
      </c>
      <c r="Z12" s="30">
        <f>SUMIFS(FastClose!$H$3:$H$20000,FastClose!$K$3:$K$20000,$A12,FastClose!$G$3:$G$20000,Z$3,FastClose!$D$3:$D$20000,$A$3)</f>
        <v>0</v>
      </c>
      <c r="AB12" s="35" t="s">
        <v>185</v>
      </c>
      <c r="AC12" s="46">
        <f>SUMIFS(BISDATA!$L$3:$L$20000,BISDATA!$A$3:$A$20000,$AB12,BISDATA!$M$3:$M$20000,AC$4,BISDATA!$I$3:$I$20000,$AB$3)</f>
        <v>0</v>
      </c>
      <c r="AD12" s="29">
        <f>SUMIFS(BISDATA!$L$3:$L$20000,BISDATA!$A$3:$A$20000,$AB12,BISDATA!$M$3:$M$20000,AD$4,BISDATA!$I$3:$I$20000,$AB$3)</f>
        <v>0</v>
      </c>
      <c r="AE12" s="29">
        <f>SUMIFS(BISDATA!$L$3:$L$20000,BISDATA!$A$3:$A$20000,$AB12,BISDATA!$M$3:$M$20000,AE$4,BISDATA!$I$3:$I$20000,$AB$3)</f>
        <v>0</v>
      </c>
      <c r="AF12" s="29">
        <f>SUMIFS(BISDATA!$L$3:$L$20000,BISDATA!$A$3:$A$20000,$AB12,BISDATA!$M$3:$M$20000,AF$4,BISDATA!$I$3:$I$20000,$AB$3)</f>
        <v>0</v>
      </c>
      <c r="AG12" s="29">
        <f>SUMIFS(BISDATA!$L$3:$L$20000,BISDATA!$A$3:$A$20000,$AB12,BISDATA!$M$3:$M$20000,AG$4,BISDATA!$I$3:$I$20000,$AB$3)</f>
        <v>0</v>
      </c>
      <c r="AH12" s="29">
        <f>SUMIFS(BISDATA!$L$3:$L$20000,BISDATA!$A$3:$A$20000,$AB12,BISDATA!$M$3:$M$20000,AH$4,BISDATA!$I$3:$I$20000,$AB$3)</f>
        <v>0</v>
      </c>
      <c r="AI12" s="29">
        <f>SUMIFS(BISDATA!$L$3:$L$20000,BISDATA!$A$3:$A$20000,$AB12,BISDATA!$M$3:$M$20000,AI$4,BISDATA!$I$3:$I$20000,$AB$3)</f>
        <v>0</v>
      </c>
      <c r="AJ12" s="29">
        <f>SUMIFS(BISDATA!$L$3:$L$20000,BISDATA!$A$3:$A$20000,$AB12,BISDATA!$M$3:$M$20000,AJ$4,BISDATA!$I$3:$I$20000,$AB$3)</f>
        <v>0</v>
      </c>
      <c r="AK12" s="29">
        <f>SUMIFS(BISDATA!$L$3:$L$20000,BISDATA!$A$3:$A$20000,$AB12,BISDATA!$M$3:$M$20000,AK$4,BISDATA!$I$3:$I$20000,$AB$3)</f>
        <v>0</v>
      </c>
      <c r="AL12" s="29">
        <f>SUMIFS(BISDATA!$L$3:$L$20000,BISDATA!$A$3:$A$20000,$AB12,BISDATA!$M$3:$M$20000,AL$4,BISDATA!$I$3:$I$20000,$AB$3)</f>
        <v>0</v>
      </c>
      <c r="AM12" s="29">
        <f>SUMIFS(BISDATA!$L$3:$L$20000,BISDATA!$A$3:$A$20000,$AB12,BISDATA!$M$3:$M$20000,AM$4,BISDATA!$I$3:$I$20000,$AB$3)</f>
        <v>0</v>
      </c>
      <c r="AN12" s="29">
        <f>SUMIFS(BISDATA!$L$3:$L$20000,BISDATA!$A$3:$A$20000,$AB12,BISDATA!$M$3:$M$20000,AN$4,BISDATA!$I$3:$I$20000,$AB$3)</f>
        <v>0</v>
      </c>
      <c r="AO12" s="29">
        <f>SUMIFS(BISDATA!$L$3:$L$20000,BISDATA!$A$3:$A$20000,$AB12,BISDATA!$M$3:$M$20000,AO$4,BISDATA!$I$3:$I$20000,$AB$3)</f>
        <v>0</v>
      </c>
      <c r="AP12" s="29">
        <f>SUMIFS(BISDATA!$L$3:$L$20000,BISDATA!$A$3:$A$20000,$AB12,BISDATA!$M$3:$M$20000,AP$4,BISDATA!$I$3:$I$20000,$AB$3)</f>
        <v>0</v>
      </c>
      <c r="AQ12" s="29">
        <f>SUMIFS(BISDATA!$L$3:$L$20000,BISDATA!$A$3:$A$20000,$AB12,BISDATA!$M$3:$M$20000,AQ$4,BISDATA!$I$3:$I$20000,$AB$3)</f>
        <v>0</v>
      </c>
      <c r="AR12" s="29">
        <f>SUMIFS(BISDATA!$L$3:$L$20000,BISDATA!$A$3:$A$20000,$AB12,BISDATA!$M$3:$M$20000,AR$4,BISDATA!$I$3:$I$20000,$AB$3)</f>
        <v>0</v>
      </c>
      <c r="AS12" s="29">
        <f>SUMIFS(BISDATA!$L$3:$L$20000,BISDATA!$A$3:$A$20000,$AB12,BISDATA!$M$3:$M$20000,AS$4,BISDATA!$I$3:$I$20000,$AB$3)</f>
        <v>0</v>
      </c>
      <c r="AT12" s="29">
        <f>SUMIFS(BISDATA!$L$3:$L$20000,BISDATA!$A$3:$A$20000,$AB12,BISDATA!$M$3:$M$20000,AT$4,BISDATA!$I$3:$I$20000,$AB$3)</f>
        <v>0</v>
      </c>
      <c r="AU12" s="29">
        <f>SUMIFS(BISDATA!$L$3:$L$20000,BISDATA!$A$3:$A$20000,$AB12,BISDATA!$M$3:$M$20000,AU$4,BISDATA!$I$3:$I$20000,$AB$3)</f>
        <v>0</v>
      </c>
      <c r="AV12" s="29">
        <f>SUMIFS(BISDATA!$L$3:$L$20000,BISDATA!$A$3:$A$20000,$AB12,BISDATA!$M$3:$M$20000,AV$4,BISDATA!$I$3:$I$20000,$AB$3)</f>
        <v>0</v>
      </c>
      <c r="AW12" s="29">
        <f>SUMIFS(BISDATA!$L$3:$L$20000,BISDATA!$A$3:$A$20000,$AB12,BISDATA!$M$3:$M$20000,AW$4,BISDATA!$I$3:$I$20000,$AB$3)</f>
        <v>0</v>
      </c>
      <c r="AX12" s="29">
        <f>SUMIFS(BISDATA!$L$3:$L$20000,BISDATA!$A$3:$A$20000,$AB12,BISDATA!$M$3:$M$20000,AX$4,BISDATA!$I$3:$I$20000,$AB$3)</f>
        <v>0</v>
      </c>
      <c r="AY12" s="29">
        <f>SUMIFS(BISDATA!$L$3:$L$20000,BISDATA!$A$3:$A$20000,$AB12,BISDATA!$M$3:$M$20000,AY$4,BISDATA!$I$3:$I$20000,$AB$3)</f>
        <v>0</v>
      </c>
      <c r="AZ12" s="29">
        <f>SUMIFS(BISDATA!$L$3:$L$20000,BISDATA!$A$3:$A$20000,$AB12,BISDATA!$M$3:$M$20000,AZ$4,BISDATA!$I$3:$I$20000,$AB$3)</f>
        <v>0</v>
      </c>
      <c r="BA12" s="30">
        <f>SUMIFS(BISDATA!$L$3:$L$20000,BISDATA!$A$3:$A$20000,$AB12,BISDATA!$M$3:$M$20000,BA$4,BISDATA!$I$3:$I$20000,$AB$3)</f>
        <v>0</v>
      </c>
      <c r="BB12" s="58"/>
      <c r="BC12" s="35" t="s">
        <v>185</v>
      </c>
      <c r="BD12" s="46">
        <f t="shared" si="3"/>
        <v>0</v>
      </c>
      <c r="BE12" s="29">
        <f t="shared" si="1"/>
        <v>-89.69</v>
      </c>
      <c r="BF12" s="29">
        <f t="shared" si="1"/>
        <v>-229.99</v>
      </c>
      <c r="BG12" s="29">
        <f t="shared" si="1"/>
        <v>-380.99</v>
      </c>
      <c r="BH12" s="29">
        <f t="shared" si="1"/>
        <v>0</v>
      </c>
      <c r="BI12" s="29">
        <f t="shared" si="1"/>
        <v>0</v>
      </c>
      <c r="BJ12" s="29">
        <f t="shared" si="1"/>
        <v>0</v>
      </c>
      <c r="BK12" s="29">
        <f t="shared" si="1"/>
        <v>0</v>
      </c>
      <c r="BL12" s="29">
        <f t="shared" si="1"/>
        <v>0</v>
      </c>
      <c r="BM12" s="29">
        <f t="shared" si="1"/>
        <v>0</v>
      </c>
      <c r="BN12" s="29">
        <f t="shared" si="1"/>
        <v>0</v>
      </c>
      <c r="BO12" s="29">
        <f t="shared" si="1"/>
        <v>0</v>
      </c>
      <c r="BP12" s="29">
        <f t="shared" si="1"/>
        <v>0</v>
      </c>
      <c r="BQ12" s="29">
        <f t="shared" si="1"/>
        <v>0</v>
      </c>
      <c r="BR12" s="29">
        <f t="shared" si="1"/>
        <v>0</v>
      </c>
      <c r="BS12" s="29">
        <f t="shared" si="1"/>
        <v>0</v>
      </c>
      <c r="BT12" s="29">
        <f t="shared" si="1"/>
        <v>0</v>
      </c>
      <c r="BU12" s="29">
        <f t="shared" si="2"/>
        <v>0</v>
      </c>
      <c r="BV12" s="29">
        <f t="shared" si="2"/>
        <v>0</v>
      </c>
      <c r="BW12" s="29">
        <f t="shared" si="2"/>
        <v>0</v>
      </c>
      <c r="BX12" s="29">
        <f t="shared" si="2"/>
        <v>0</v>
      </c>
      <c r="BY12" s="29">
        <f t="shared" si="2"/>
        <v>0</v>
      </c>
      <c r="BZ12" s="29">
        <f t="shared" si="2"/>
        <v>0</v>
      </c>
      <c r="CA12" s="29">
        <f t="shared" si="2"/>
        <v>0</v>
      </c>
      <c r="CB12" s="30">
        <f t="shared" si="2"/>
        <v>0</v>
      </c>
    </row>
    <row r="13" spans="1:80" x14ac:dyDescent="0.25">
      <c r="A13" s="36" t="s">
        <v>57</v>
      </c>
      <c r="B13" s="47">
        <f>SUMIFS(FastClose!$H$3:$H$20000,FastClose!$K$3:$K$20000,$A13,FastClose!$G$3:$G$20000,B$3,FastClose!$D$3:$D$20000,$A$3)</f>
        <v>0</v>
      </c>
      <c r="C13" s="31">
        <f>SUMIFS(FastClose!$H$3:$H$20000,FastClose!$K$3:$K$20000,$A13,FastClose!$G$3:$G$20000,C$3,FastClose!$D$3:$D$20000,$A$3)</f>
        <v>0</v>
      </c>
      <c r="D13" s="31">
        <f>SUMIFS(FastClose!$H$3:$H$20000,FastClose!$K$3:$K$20000,$A13,FastClose!$G$3:$G$20000,D$3,FastClose!$D$3:$D$20000,$A$3)</f>
        <v>0</v>
      </c>
      <c r="E13" s="31">
        <f>SUMIFS(FastClose!$H$3:$H$20000,FastClose!$K$3:$K$20000,$A13,FastClose!$G$3:$G$20000,E$3,FastClose!$D$3:$D$20000,$A$3)</f>
        <v>0</v>
      </c>
      <c r="F13" s="31">
        <f>SUMIFS(FastClose!$H$3:$H$20000,FastClose!$K$3:$K$20000,$A13,FastClose!$G$3:$G$20000,F$3,FastClose!$D$3:$D$20000,$A$3)</f>
        <v>0</v>
      </c>
      <c r="G13" s="31">
        <f>SUMIFS(FastClose!$H$3:$H$20000,FastClose!$K$3:$K$20000,$A13,FastClose!$G$3:$G$20000,G$3,FastClose!$D$3:$D$20000,$A$3)</f>
        <v>0</v>
      </c>
      <c r="H13" s="31">
        <f>SUMIFS(FastClose!$H$3:$H$20000,FastClose!$K$3:$K$20000,$A13,FastClose!$G$3:$G$20000,H$3,FastClose!$D$3:$D$20000,$A$3)</f>
        <v>0</v>
      </c>
      <c r="I13" s="31">
        <f>SUMIFS(FastClose!$H$3:$H$20000,FastClose!$K$3:$K$20000,$A13,FastClose!$G$3:$G$20000,I$3,FastClose!$D$3:$D$20000,$A$3)</f>
        <v>0</v>
      </c>
      <c r="J13" s="31">
        <f>SUMIFS(FastClose!$H$3:$H$20000,FastClose!$K$3:$K$20000,$A13,FastClose!$G$3:$G$20000,J$3,FastClose!$D$3:$D$20000,$A$3)</f>
        <v>0</v>
      </c>
      <c r="K13" s="31">
        <f>SUMIFS(FastClose!$H$3:$H$20000,FastClose!$K$3:$K$20000,$A13,FastClose!$G$3:$G$20000,K$3,FastClose!$D$3:$D$20000,$A$3)</f>
        <v>0</v>
      </c>
      <c r="L13" s="31">
        <f>SUMIFS(FastClose!$H$3:$H$20000,FastClose!$K$3:$K$20000,$A13,FastClose!$G$3:$G$20000,L$3,FastClose!$D$3:$D$20000,$A$3)</f>
        <v>211.18</v>
      </c>
      <c r="M13" s="31">
        <f>SUMIFS(FastClose!$H$3:$H$20000,FastClose!$K$3:$K$20000,$A13,FastClose!$G$3:$G$20000,M$3,FastClose!$D$3:$D$20000,$A$3)</f>
        <v>0</v>
      </c>
      <c r="N13" s="31">
        <f>SUMIFS(FastClose!$H$3:$H$20000,FastClose!$K$3:$K$20000,$A13,FastClose!$G$3:$G$20000,N$3,FastClose!$D$3:$D$20000,$A$3)</f>
        <v>0</v>
      </c>
      <c r="O13" s="31">
        <f>SUMIFS(FastClose!$H$3:$H$20000,FastClose!$K$3:$K$20000,$A13,FastClose!$G$3:$G$20000,O$3,FastClose!$D$3:$D$20000,$A$3)</f>
        <v>0</v>
      </c>
      <c r="P13" s="31">
        <f>SUMIFS(FastClose!$H$3:$H$20000,FastClose!$K$3:$K$20000,$A13,FastClose!$G$3:$G$20000,P$3,FastClose!$D$3:$D$20000,$A$3)</f>
        <v>0</v>
      </c>
      <c r="Q13" s="31">
        <f>SUMIFS(FastClose!$H$3:$H$20000,FastClose!$K$3:$K$20000,$A13,FastClose!$G$3:$G$20000,Q$3,FastClose!$D$3:$D$20000,$A$3)</f>
        <v>0</v>
      </c>
      <c r="R13" s="31">
        <f>SUMIFS(FastClose!$H$3:$H$20000,FastClose!$K$3:$K$20000,$A13,FastClose!$G$3:$G$20000,R$3,FastClose!$D$3:$D$20000,$A$3)</f>
        <v>0</v>
      </c>
      <c r="S13" s="31">
        <f>SUMIFS(FastClose!$H$3:$H$20000,FastClose!$K$3:$K$20000,$A13,FastClose!$G$3:$G$20000,S$3,FastClose!$D$3:$D$20000,$A$3)</f>
        <v>0</v>
      </c>
      <c r="T13" s="31">
        <f>SUMIFS(FastClose!$H$3:$H$20000,FastClose!$K$3:$K$20000,$A13,FastClose!$G$3:$G$20000,T$3,FastClose!$D$3:$D$20000,$A$3)</f>
        <v>0</v>
      </c>
      <c r="U13" s="31">
        <f>SUMIFS(FastClose!$H$3:$H$20000,FastClose!$K$3:$K$20000,$A13,FastClose!$G$3:$G$20000,U$3,FastClose!$D$3:$D$20000,$A$3)</f>
        <v>0</v>
      </c>
      <c r="V13" s="31">
        <f>SUMIFS(FastClose!$H$3:$H$20000,FastClose!$K$3:$K$20000,$A13,FastClose!$G$3:$G$20000,V$3,FastClose!$D$3:$D$20000,$A$3)</f>
        <v>0</v>
      </c>
      <c r="W13" s="31">
        <f>SUMIFS(FastClose!$H$3:$H$20000,FastClose!$K$3:$K$20000,$A13,FastClose!$G$3:$G$20000,W$3,FastClose!$D$3:$D$20000,$A$3)</f>
        <v>0</v>
      </c>
      <c r="X13" s="31">
        <f>SUMIFS(FastClose!$H$3:$H$20000,FastClose!$K$3:$K$20000,$A13,FastClose!$G$3:$G$20000,X$3,FastClose!$D$3:$D$20000,$A$3)</f>
        <v>0</v>
      </c>
      <c r="Y13" s="31">
        <f>SUMIFS(FastClose!$H$3:$H$20000,FastClose!$K$3:$K$20000,$A13,FastClose!$G$3:$G$20000,Y$3,FastClose!$D$3:$D$20000,$A$3)</f>
        <v>0</v>
      </c>
      <c r="Z13" s="32">
        <f>SUMIFS(FastClose!$H$3:$H$20000,FastClose!$K$3:$K$20000,$A13,FastClose!$G$3:$G$20000,Z$3,FastClose!$D$3:$D$20000,$A$3)</f>
        <v>0</v>
      </c>
      <c r="AB13" s="36" t="s">
        <v>57</v>
      </c>
      <c r="AC13" s="47">
        <f>SUMIFS(BISDATA!$L$3:$L$20000,BISDATA!$A$3:$A$20000,$AB13,BISDATA!$M$3:$M$20000,AC$4,BISDATA!$I$3:$I$20000,$AB$3)</f>
        <v>0</v>
      </c>
      <c r="AD13" s="31">
        <f>SUMIFS(BISDATA!$L$3:$L$20000,BISDATA!$A$3:$A$20000,$AB13,BISDATA!$M$3:$M$20000,AD$4,BISDATA!$I$3:$I$20000,$AB$3)</f>
        <v>0</v>
      </c>
      <c r="AE13" s="31">
        <f>SUMIFS(BISDATA!$L$3:$L$20000,BISDATA!$A$3:$A$20000,$AB13,BISDATA!$M$3:$M$20000,AE$4,BISDATA!$I$3:$I$20000,$AB$3)</f>
        <v>0</v>
      </c>
      <c r="AF13" s="31">
        <f>SUMIFS(BISDATA!$L$3:$L$20000,BISDATA!$A$3:$A$20000,$AB13,BISDATA!$M$3:$M$20000,AF$4,BISDATA!$I$3:$I$20000,$AB$3)</f>
        <v>0</v>
      </c>
      <c r="AG13" s="31">
        <f>SUMIFS(BISDATA!$L$3:$L$20000,BISDATA!$A$3:$A$20000,$AB13,BISDATA!$M$3:$M$20000,AG$4,BISDATA!$I$3:$I$20000,$AB$3)</f>
        <v>0</v>
      </c>
      <c r="AH13" s="31">
        <f>SUMIFS(BISDATA!$L$3:$L$20000,BISDATA!$A$3:$A$20000,$AB13,BISDATA!$M$3:$M$20000,AH$4,BISDATA!$I$3:$I$20000,$AB$3)</f>
        <v>0</v>
      </c>
      <c r="AI13" s="31">
        <f>SUMIFS(BISDATA!$L$3:$L$20000,BISDATA!$A$3:$A$20000,$AB13,BISDATA!$M$3:$M$20000,AI$4,BISDATA!$I$3:$I$20000,$AB$3)</f>
        <v>0</v>
      </c>
      <c r="AJ13" s="31">
        <f>SUMIFS(BISDATA!$L$3:$L$20000,BISDATA!$A$3:$A$20000,$AB13,BISDATA!$M$3:$M$20000,AJ$4,BISDATA!$I$3:$I$20000,$AB$3)</f>
        <v>0</v>
      </c>
      <c r="AK13" s="31">
        <f>SUMIFS(BISDATA!$L$3:$L$20000,BISDATA!$A$3:$A$20000,$AB13,BISDATA!$M$3:$M$20000,AK$4,BISDATA!$I$3:$I$20000,$AB$3)</f>
        <v>0</v>
      </c>
      <c r="AL13" s="31">
        <f>SUMIFS(BISDATA!$L$3:$L$20000,BISDATA!$A$3:$A$20000,$AB13,BISDATA!$M$3:$M$20000,AL$4,BISDATA!$I$3:$I$20000,$AB$3)</f>
        <v>0</v>
      </c>
      <c r="AM13" s="31">
        <f>SUMIFS(BISDATA!$L$3:$L$20000,BISDATA!$A$3:$A$20000,$AB13,BISDATA!$M$3:$M$20000,AM$4,BISDATA!$I$3:$I$20000,$AB$3)</f>
        <v>0</v>
      </c>
      <c r="AN13" s="31">
        <f>SUMIFS(BISDATA!$L$3:$L$20000,BISDATA!$A$3:$A$20000,$AB13,BISDATA!$M$3:$M$20000,AN$4,BISDATA!$I$3:$I$20000,$AB$3)</f>
        <v>0</v>
      </c>
      <c r="AO13" s="31">
        <f>SUMIFS(BISDATA!$L$3:$L$20000,BISDATA!$A$3:$A$20000,$AB13,BISDATA!$M$3:$M$20000,AO$4,BISDATA!$I$3:$I$20000,$AB$3)</f>
        <v>0</v>
      </c>
      <c r="AP13" s="31">
        <f>SUMIFS(BISDATA!$L$3:$L$20000,BISDATA!$A$3:$A$20000,$AB13,BISDATA!$M$3:$M$20000,AP$4,BISDATA!$I$3:$I$20000,$AB$3)</f>
        <v>0</v>
      </c>
      <c r="AQ13" s="31">
        <f>SUMIFS(BISDATA!$L$3:$L$20000,BISDATA!$A$3:$A$20000,$AB13,BISDATA!$M$3:$M$20000,AQ$4,BISDATA!$I$3:$I$20000,$AB$3)</f>
        <v>0</v>
      </c>
      <c r="AR13" s="31">
        <f>SUMIFS(BISDATA!$L$3:$L$20000,BISDATA!$A$3:$A$20000,$AB13,BISDATA!$M$3:$M$20000,AR$4,BISDATA!$I$3:$I$20000,$AB$3)</f>
        <v>0</v>
      </c>
      <c r="AS13" s="31">
        <f>SUMIFS(BISDATA!$L$3:$L$20000,BISDATA!$A$3:$A$20000,$AB13,BISDATA!$M$3:$M$20000,AS$4,BISDATA!$I$3:$I$20000,$AB$3)</f>
        <v>0</v>
      </c>
      <c r="AT13" s="31">
        <f>SUMIFS(BISDATA!$L$3:$L$20000,BISDATA!$A$3:$A$20000,$AB13,BISDATA!$M$3:$M$20000,AT$4,BISDATA!$I$3:$I$20000,$AB$3)</f>
        <v>0</v>
      </c>
      <c r="AU13" s="31">
        <f>SUMIFS(BISDATA!$L$3:$L$20000,BISDATA!$A$3:$A$20000,$AB13,BISDATA!$M$3:$M$20000,AU$4,BISDATA!$I$3:$I$20000,$AB$3)</f>
        <v>0</v>
      </c>
      <c r="AV13" s="31">
        <f>SUMIFS(BISDATA!$L$3:$L$20000,BISDATA!$A$3:$A$20000,$AB13,BISDATA!$M$3:$M$20000,AV$4,BISDATA!$I$3:$I$20000,$AB$3)</f>
        <v>0</v>
      </c>
      <c r="AW13" s="31">
        <f>SUMIFS(BISDATA!$L$3:$L$20000,BISDATA!$A$3:$A$20000,$AB13,BISDATA!$M$3:$M$20000,AW$4,BISDATA!$I$3:$I$20000,$AB$3)</f>
        <v>0</v>
      </c>
      <c r="AX13" s="31">
        <f>SUMIFS(BISDATA!$L$3:$L$20000,BISDATA!$A$3:$A$20000,$AB13,BISDATA!$M$3:$M$20000,AX$4,BISDATA!$I$3:$I$20000,$AB$3)</f>
        <v>0</v>
      </c>
      <c r="AY13" s="31">
        <f>SUMIFS(BISDATA!$L$3:$L$20000,BISDATA!$A$3:$A$20000,$AB13,BISDATA!$M$3:$M$20000,AY$4,BISDATA!$I$3:$I$20000,$AB$3)</f>
        <v>0</v>
      </c>
      <c r="AZ13" s="31">
        <f>SUMIFS(BISDATA!$L$3:$L$20000,BISDATA!$A$3:$A$20000,$AB13,BISDATA!$M$3:$M$20000,AZ$4,BISDATA!$I$3:$I$20000,$AB$3)</f>
        <v>0</v>
      </c>
      <c r="BA13" s="32">
        <f>SUMIFS(BISDATA!$L$3:$L$20000,BISDATA!$A$3:$A$20000,$AB13,BISDATA!$M$3:$M$20000,BA$4,BISDATA!$I$3:$I$20000,$AB$3)</f>
        <v>0</v>
      </c>
      <c r="BB13" s="58"/>
      <c r="BC13" s="36" t="s">
        <v>57</v>
      </c>
      <c r="BD13" s="47">
        <f t="shared" si="3"/>
        <v>0</v>
      </c>
      <c r="BE13" s="31">
        <f t="shared" si="1"/>
        <v>0</v>
      </c>
      <c r="BF13" s="31">
        <f t="shared" si="1"/>
        <v>0</v>
      </c>
      <c r="BG13" s="31">
        <f t="shared" si="1"/>
        <v>0</v>
      </c>
      <c r="BH13" s="31">
        <f t="shared" si="1"/>
        <v>0</v>
      </c>
      <c r="BI13" s="31">
        <f t="shared" si="1"/>
        <v>0</v>
      </c>
      <c r="BJ13" s="31">
        <f t="shared" si="1"/>
        <v>0</v>
      </c>
      <c r="BK13" s="31">
        <f t="shared" si="1"/>
        <v>0</v>
      </c>
      <c r="BL13" s="31">
        <f t="shared" si="1"/>
        <v>0</v>
      </c>
      <c r="BM13" s="31">
        <f t="shared" si="1"/>
        <v>0</v>
      </c>
      <c r="BN13" s="31">
        <f t="shared" si="1"/>
        <v>-211.18</v>
      </c>
      <c r="BO13" s="31">
        <f t="shared" si="1"/>
        <v>0</v>
      </c>
      <c r="BP13" s="31">
        <f t="shared" si="1"/>
        <v>0</v>
      </c>
      <c r="BQ13" s="31">
        <f t="shared" si="1"/>
        <v>0</v>
      </c>
      <c r="BR13" s="31">
        <f t="shared" si="1"/>
        <v>0</v>
      </c>
      <c r="BS13" s="31">
        <f t="shared" si="1"/>
        <v>0</v>
      </c>
      <c r="BT13" s="31">
        <f t="shared" si="1"/>
        <v>0</v>
      </c>
      <c r="BU13" s="31">
        <f t="shared" si="2"/>
        <v>0</v>
      </c>
      <c r="BV13" s="31">
        <f t="shared" si="2"/>
        <v>0</v>
      </c>
      <c r="BW13" s="31">
        <f t="shared" si="2"/>
        <v>0</v>
      </c>
      <c r="BX13" s="31">
        <f t="shared" si="2"/>
        <v>0</v>
      </c>
      <c r="BY13" s="31">
        <f t="shared" si="2"/>
        <v>0</v>
      </c>
      <c r="BZ13" s="31">
        <f t="shared" si="2"/>
        <v>0</v>
      </c>
      <c r="CA13" s="31">
        <f t="shared" si="2"/>
        <v>0</v>
      </c>
      <c r="CB13" s="32">
        <f t="shared" si="2"/>
        <v>0</v>
      </c>
    </row>
    <row r="14" spans="1:80" x14ac:dyDescent="0.25">
      <c r="A14" s="34" t="s">
        <v>138</v>
      </c>
      <c r="B14" s="48">
        <f>SUMIFS(FastClose!$H$3:$H$20000,FastClose!$K$3:$K$20000,$A14,FastClose!$G$3:$G$20000,B$3,FastClose!$D$3:$D$20000,$A$3)</f>
        <v>0</v>
      </c>
      <c r="C14" s="27">
        <f>SUMIFS(FastClose!$H$3:$H$20000,FastClose!$K$3:$K$20000,$A14,FastClose!$G$3:$G$20000,C$3,FastClose!$D$3:$D$20000,$A$3)</f>
        <v>0</v>
      </c>
      <c r="D14" s="27">
        <f>SUMIFS(FastClose!$H$3:$H$20000,FastClose!$K$3:$K$20000,$A14,FastClose!$G$3:$G$20000,D$3,FastClose!$D$3:$D$20000,$A$3)</f>
        <v>0</v>
      </c>
      <c r="E14" s="27">
        <f>SUMIFS(FastClose!$H$3:$H$20000,FastClose!$K$3:$K$20000,$A14,FastClose!$G$3:$G$20000,E$3,FastClose!$D$3:$D$20000,$A$3)</f>
        <v>0</v>
      </c>
      <c r="F14" s="27">
        <f>SUMIFS(FastClose!$H$3:$H$20000,FastClose!$K$3:$K$20000,$A14,FastClose!$G$3:$G$20000,F$3,FastClose!$D$3:$D$20000,$A$3)</f>
        <v>0</v>
      </c>
      <c r="G14" s="27">
        <f>SUMIFS(FastClose!$H$3:$H$20000,FastClose!$K$3:$K$20000,$A14,FastClose!$G$3:$G$20000,G$3,FastClose!$D$3:$D$20000,$A$3)</f>
        <v>0</v>
      </c>
      <c r="H14" s="27">
        <f>SUMIFS(FastClose!$H$3:$H$20000,FastClose!$K$3:$K$20000,$A14,FastClose!$G$3:$G$20000,H$3,FastClose!$D$3:$D$20000,$A$3)</f>
        <v>0</v>
      </c>
      <c r="I14" s="27">
        <f>SUMIFS(FastClose!$H$3:$H$20000,FastClose!$K$3:$K$20000,$A14,FastClose!$G$3:$G$20000,I$3,FastClose!$D$3:$D$20000,$A$3)</f>
        <v>0</v>
      </c>
      <c r="J14" s="27">
        <f>SUMIFS(FastClose!$H$3:$H$20000,FastClose!$K$3:$K$20000,$A14,FastClose!$G$3:$G$20000,J$3,FastClose!$D$3:$D$20000,$A$3)</f>
        <v>0</v>
      </c>
      <c r="K14" s="27">
        <f>SUMIFS(FastClose!$H$3:$H$20000,FastClose!$K$3:$K$20000,$A14,FastClose!$G$3:$G$20000,K$3,FastClose!$D$3:$D$20000,$A$3)</f>
        <v>0</v>
      </c>
      <c r="L14" s="27">
        <f>SUMIFS(FastClose!$H$3:$H$20000,FastClose!$K$3:$K$20000,$A14,FastClose!$G$3:$G$20000,L$3,FastClose!$D$3:$D$20000,$A$3)</f>
        <v>0</v>
      </c>
      <c r="M14" s="27">
        <f>SUMIFS(FastClose!$H$3:$H$20000,FastClose!$K$3:$K$20000,$A14,FastClose!$G$3:$G$20000,M$3,FastClose!$D$3:$D$20000,$A$3)</f>
        <v>0</v>
      </c>
      <c r="N14" s="27">
        <f>SUMIFS(FastClose!$H$3:$H$20000,FastClose!$K$3:$K$20000,$A14,FastClose!$G$3:$G$20000,N$3,FastClose!$D$3:$D$20000,$A$3)</f>
        <v>0</v>
      </c>
      <c r="O14" s="27">
        <f>SUMIFS(FastClose!$H$3:$H$20000,FastClose!$K$3:$K$20000,$A14,FastClose!$G$3:$G$20000,O$3,FastClose!$D$3:$D$20000,$A$3)</f>
        <v>0</v>
      </c>
      <c r="P14" s="27">
        <f>SUMIFS(FastClose!$H$3:$H$20000,FastClose!$K$3:$K$20000,$A14,FastClose!$G$3:$G$20000,P$3,FastClose!$D$3:$D$20000,$A$3)</f>
        <v>0</v>
      </c>
      <c r="Q14" s="27">
        <f>SUMIFS(FastClose!$H$3:$H$20000,FastClose!$K$3:$K$20000,$A14,FastClose!$G$3:$G$20000,Q$3,FastClose!$D$3:$D$20000,$A$3)</f>
        <v>0</v>
      </c>
      <c r="R14" s="27">
        <f>SUMIFS(FastClose!$H$3:$H$20000,FastClose!$K$3:$K$20000,$A14,FastClose!$G$3:$G$20000,R$3,FastClose!$D$3:$D$20000,$A$3)</f>
        <v>0</v>
      </c>
      <c r="S14" s="27">
        <f>SUMIFS(FastClose!$H$3:$H$20000,FastClose!$K$3:$K$20000,$A14,FastClose!$G$3:$G$20000,S$3,FastClose!$D$3:$D$20000,$A$3)</f>
        <v>0</v>
      </c>
      <c r="T14" s="27">
        <f>SUMIFS(FastClose!$H$3:$H$20000,FastClose!$K$3:$K$20000,$A14,FastClose!$G$3:$G$20000,T$3,FastClose!$D$3:$D$20000,$A$3)</f>
        <v>0</v>
      </c>
      <c r="U14" s="27">
        <f>SUMIFS(FastClose!$H$3:$H$20000,FastClose!$K$3:$K$20000,$A14,FastClose!$G$3:$G$20000,U$3,FastClose!$D$3:$D$20000,$A$3)</f>
        <v>0</v>
      </c>
      <c r="V14" s="27">
        <f>SUMIFS(FastClose!$H$3:$H$20000,FastClose!$K$3:$K$20000,$A14,FastClose!$G$3:$G$20000,V$3,FastClose!$D$3:$D$20000,$A$3)</f>
        <v>0</v>
      </c>
      <c r="W14" s="27">
        <f>SUMIFS(FastClose!$H$3:$H$20000,FastClose!$K$3:$K$20000,$A14,FastClose!$G$3:$G$20000,W$3,FastClose!$D$3:$D$20000,$A$3)</f>
        <v>0</v>
      </c>
      <c r="X14" s="27">
        <f>SUMIFS(FastClose!$H$3:$H$20000,FastClose!$K$3:$K$20000,$A14,FastClose!$G$3:$G$20000,X$3,FastClose!$D$3:$D$20000,$A$3)</f>
        <v>0</v>
      </c>
      <c r="Y14" s="27">
        <f>SUMIFS(FastClose!$H$3:$H$20000,FastClose!$K$3:$K$20000,$A14,FastClose!$G$3:$G$20000,Y$3,FastClose!$D$3:$D$20000,$A$3)</f>
        <v>0</v>
      </c>
      <c r="Z14" s="28">
        <f>SUMIFS(FastClose!$H$3:$H$20000,FastClose!$K$3:$K$20000,$A14,FastClose!$G$3:$G$20000,Z$3,FastClose!$D$3:$D$20000,$A$3)</f>
        <v>0</v>
      </c>
      <c r="AB14" s="34" t="s">
        <v>138</v>
      </c>
      <c r="AC14" s="48">
        <f>SUMIFS(BISDATA!$L$3:$L$20000,BISDATA!$A$3:$A$20000,$AB14,BISDATA!$M$3:$M$20000,AC$4,BISDATA!$I$3:$I$20000,$AB$3)</f>
        <v>0</v>
      </c>
      <c r="AD14" s="27">
        <f>SUMIFS(BISDATA!$L$3:$L$20000,BISDATA!$A$3:$A$20000,$AB14,BISDATA!$M$3:$M$20000,AD$4,BISDATA!$I$3:$I$20000,$AB$3)</f>
        <v>0</v>
      </c>
      <c r="AE14" s="27">
        <f>SUMIFS(BISDATA!$L$3:$L$20000,BISDATA!$A$3:$A$20000,$AB14,BISDATA!$M$3:$M$20000,AE$4,BISDATA!$I$3:$I$20000,$AB$3)</f>
        <v>0</v>
      </c>
      <c r="AF14" s="27">
        <f>SUMIFS(BISDATA!$L$3:$L$20000,BISDATA!$A$3:$A$20000,$AB14,BISDATA!$M$3:$M$20000,AF$4,BISDATA!$I$3:$I$20000,$AB$3)</f>
        <v>0</v>
      </c>
      <c r="AG14" s="27">
        <f>SUMIFS(BISDATA!$L$3:$L$20000,BISDATA!$A$3:$A$20000,$AB14,BISDATA!$M$3:$M$20000,AG$4,BISDATA!$I$3:$I$20000,$AB$3)</f>
        <v>0</v>
      </c>
      <c r="AH14" s="27">
        <f>SUMIFS(BISDATA!$L$3:$L$20000,BISDATA!$A$3:$A$20000,$AB14,BISDATA!$M$3:$M$20000,AH$4,BISDATA!$I$3:$I$20000,$AB$3)</f>
        <v>0</v>
      </c>
      <c r="AI14" s="27">
        <f>SUMIFS(BISDATA!$L$3:$L$20000,BISDATA!$A$3:$A$20000,$AB14,BISDATA!$M$3:$M$20000,AI$4,BISDATA!$I$3:$I$20000,$AB$3)</f>
        <v>0</v>
      </c>
      <c r="AJ14" s="27">
        <f>SUMIFS(BISDATA!$L$3:$L$20000,BISDATA!$A$3:$A$20000,$AB14,BISDATA!$M$3:$M$20000,AJ$4,BISDATA!$I$3:$I$20000,$AB$3)</f>
        <v>0</v>
      </c>
      <c r="AK14" s="27">
        <f>SUMIFS(BISDATA!$L$3:$L$20000,BISDATA!$A$3:$A$20000,$AB14,BISDATA!$M$3:$M$20000,AK$4,BISDATA!$I$3:$I$20000,$AB$3)</f>
        <v>0</v>
      </c>
      <c r="AL14" s="27">
        <f>SUMIFS(BISDATA!$L$3:$L$20000,BISDATA!$A$3:$A$20000,$AB14,BISDATA!$M$3:$M$20000,AL$4,BISDATA!$I$3:$I$20000,$AB$3)</f>
        <v>0</v>
      </c>
      <c r="AM14" s="27">
        <f>SUMIFS(BISDATA!$L$3:$L$20000,BISDATA!$A$3:$A$20000,$AB14,BISDATA!$M$3:$M$20000,AM$4,BISDATA!$I$3:$I$20000,$AB$3)</f>
        <v>0</v>
      </c>
      <c r="AN14" s="27">
        <f>SUMIFS(BISDATA!$L$3:$L$20000,BISDATA!$A$3:$A$20000,$AB14,BISDATA!$M$3:$M$20000,AN$4,BISDATA!$I$3:$I$20000,$AB$3)</f>
        <v>0</v>
      </c>
      <c r="AO14" s="27">
        <f>SUMIFS(BISDATA!$L$3:$L$20000,BISDATA!$A$3:$A$20000,$AB14,BISDATA!$M$3:$M$20000,AO$4,BISDATA!$I$3:$I$20000,$AB$3)</f>
        <v>0</v>
      </c>
      <c r="AP14" s="27">
        <f>SUMIFS(BISDATA!$L$3:$L$20000,BISDATA!$A$3:$A$20000,$AB14,BISDATA!$M$3:$M$20000,AP$4,BISDATA!$I$3:$I$20000,$AB$3)</f>
        <v>0</v>
      </c>
      <c r="AQ14" s="27">
        <f>SUMIFS(BISDATA!$L$3:$L$20000,BISDATA!$A$3:$A$20000,$AB14,BISDATA!$M$3:$M$20000,AQ$4,BISDATA!$I$3:$I$20000,$AB$3)</f>
        <v>0</v>
      </c>
      <c r="AR14" s="27">
        <f>SUMIFS(BISDATA!$L$3:$L$20000,BISDATA!$A$3:$A$20000,$AB14,BISDATA!$M$3:$M$20000,AR$4,BISDATA!$I$3:$I$20000,$AB$3)</f>
        <v>0</v>
      </c>
      <c r="AS14" s="27">
        <f>SUMIFS(BISDATA!$L$3:$L$20000,BISDATA!$A$3:$A$20000,$AB14,BISDATA!$M$3:$M$20000,AS$4,BISDATA!$I$3:$I$20000,$AB$3)</f>
        <v>0</v>
      </c>
      <c r="AT14" s="27">
        <f>SUMIFS(BISDATA!$L$3:$L$20000,BISDATA!$A$3:$A$20000,$AB14,BISDATA!$M$3:$M$20000,AT$4,BISDATA!$I$3:$I$20000,$AB$3)</f>
        <v>0</v>
      </c>
      <c r="AU14" s="27">
        <f>SUMIFS(BISDATA!$L$3:$L$20000,BISDATA!$A$3:$A$20000,$AB14,BISDATA!$M$3:$M$20000,AU$4,BISDATA!$I$3:$I$20000,$AB$3)</f>
        <v>0</v>
      </c>
      <c r="AV14" s="27">
        <f>SUMIFS(BISDATA!$L$3:$L$20000,BISDATA!$A$3:$A$20000,$AB14,BISDATA!$M$3:$M$20000,AV$4,BISDATA!$I$3:$I$20000,$AB$3)</f>
        <v>0</v>
      </c>
      <c r="AW14" s="27">
        <f>SUMIFS(BISDATA!$L$3:$L$20000,BISDATA!$A$3:$A$20000,$AB14,BISDATA!$M$3:$M$20000,AW$4,BISDATA!$I$3:$I$20000,$AB$3)</f>
        <v>0</v>
      </c>
      <c r="AX14" s="27">
        <f>SUMIFS(BISDATA!$L$3:$L$20000,BISDATA!$A$3:$A$20000,$AB14,BISDATA!$M$3:$M$20000,AX$4,BISDATA!$I$3:$I$20000,$AB$3)</f>
        <v>0</v>
      </c>
      <c r="AY14" s="27">
        <f>SUMIFS(BISDATA!$L$3:$L$20000,BISDATA!$A$3:$A$20000,$AB14,BISDATA!$M$3:$M$20000,AY$4,BISDATA!$I$3:$I$20000,$AB$3)</f>
        <v>0</v>
      </c>
      <c r="AZ14" s="27">
        <f>SUMIFS(BISDATA!$L$3:$L$20000,BISDATA!$A$3:$A$20000,$AB14,BISDATA!$M$3:$M$20000,AZ$4,BISDATA!$I$3:$I$20000,$AB$3)</f>
        <v>0</v>
      </c>
      <c r="BA14" s="28">
        <f>SUMIFS(BISDATA!$L$3:$L$20000,BISDATA!$A$3:$A$20000,$AB14,BISDATA!$M$3:$M$20000,BA$4,BISDATA!$I$3:$I$20000,$AB$3)</f>
        <v>0</v>
      </c>
      <c r="BB14" s="58"/>
      <c r="BC14" s="34" t="s">
        <v>138</v>
      </c>
      <c r="BD14" s="48">
        <f t="shared" si="3"/>
        <v>0</v>
      </c>
      <c r="BE14" s="27">
        <f t="shared" si="1"/>
        <v>0</v>
      </c>
      <c r="BF14" s="27">
        <f t="shared" si="1"/>
        <v>0</v>
      </c>
      <c r="BG14" s="27">
        <f t="shared" si="1"/>
        <v>0</v>
      </c>
      <c r="BH14" s="27">
        <f t="shared" si="1"/>
        <v>0</v>
      </c>
      <c r="BI14" s="27">
        <f t="shared" si="1"/>
        <v>0</v>
      </c>
      <c r="BJ14" s="27">
        <f t="shared" si="1"/>
        <v>0</v>
      </c>
      <c r="BK14" s="27">
        <f t="shared" si="1"/>
        <v>0</v>
      </c>
      <c r="BL14" s="27">
        <f t="shared" si="1"/>
        <v>0</v>
      </c>
      <c r="BM14" s="27">
        <f t="shared" si="1"/>
        <v>0</v>
      </c>
      <c r="BN14" s="27">
        <f t="shared" si="1"/>
        <v>0</v>
      </c>
      <c r="BO14" s="27">
        <f t="shared" si="1"/>
        <v>0</v>
      </c>
      <c r="BP14" s="27">
        <f t="shared" si="1"/>
        <v>0</v>
      </c>
      <c r="BQ14" s="27">
        <f t="shared" si="1"/>
        <v>0</v>
      </c>
      <c r="BR14" s="27">
        <f t="shared" si="1"/>
        <v>0</v>
      </c>
      <c r="BS14" s="27">
        <f t="shared" si="1"/>
        <v>0</v>
      </c>
      <c r="BT14" s="27">
        <f t="shared" si="1"/>
        <v>0</v>
      </c>
      <c r="BU14" s="27">
        <f t="shared" si="2"/>
        <v>0</v>
      </c>
      <c r="BV14" s="27">
        <f t="shared" si="2"/>
        <v>0</v>
      </c>
      <c r="BW14" s="27">
        <f t="shared" si="2"/>
        <v>0</v>
      </c>
      <c r="BX14" s="27">
        <f t="shared" si="2"/>
        <v>0</v>
      </c>
      <c r="BY14" s="27">
        <f t="shared" si="2"/>
        <v>0</v>
      </c>
      <c r="BZ14" s="27">
        <f t="shared" si="2"/>
        <v>0</v>
      </c>
      <c r="CA14" s="27">
        <f t="shared" si="2"/>
        <v>0</v>
      </c>
      <c r="CB14" s="28">
        <f t="shared" si="2"/>
        <v>0</v>
      </c>
    </row>
    <row r="15" spans="1:80" x14ac:dyDescent="0.25">
      <c r="A15" s="36" t="s">
        <v>211</v>
      </c>
      <c r="B15" s="47">
        <f>SUMIFS(FastClose!$H$3:$H$20000,FastClose!$K$3:$K$20000,$A15,FastClose!$G$3:$G$20000,B$3,FastClose!$D$3:$D$20000,$A$3)</f>
        <v>0</v>
      </c>
      <c r="C15" s="31">
        <f>SUMIFS(FastClose!$H$3:$H$20000,FastClose!$K$3:$K$20000,$A15,FastClose!$G$3:$G$20000,C$3,FastClose!$D$3:$D$20000,$A$3)</f>
        <v>0</v>
      </c>
      <c r="D15" s="31">
        <f>SUMIFS(FastClose!$H$3:$H$20000,FastClose!$K$3:$K$20000,$A15,FastClose!$G$3:$G$20000,D$3,FastClose!$D$3:$D$20000,$A$3)</f>
        <v>0</v>
      </c>
      <c r="E15" s="31">
        <f>SUMIFS(FastClose!$H$3:$H$20000,FastClose!$K$3:$K$20000,$A15,FastClose!$G$3:$G$20000,E$3,FastClose!$D$3:$D$20000,$A$3)</f>
        <v>0</v>
      </c>
      <c r="F15" s="31">
        <f>SUMIFS(FastClose!$H$3:$H$20000,FastClose!$K$3:$K$20000,$A15,FastClose!$G$3:$G$20000,F$3,FastClose!$D$3:$D$20000,$A$3)</f>
        <v>0</v>
      </c>
      <c r="G15" s="31">
        <f>SUMIFS(FastClose!$H$3:$H$20000,FastClose!$K$3:$K$20000,$A15,FastClose!$G$3:$G$20000,G$3,FastClose!$D$3:$D$20000,$A$3)</f>
        <v>0</v>
      </c>
      <c r="H15" s="31">
        <f>SUMIFS(FastClose!$H$3:$H$20000,FastClose!$K$3:$K$20000,$A15,FastClose!$G$3:$G$20000,H$3,FastClose!$D$3:$D$20000,$A$3)</f>
        <v>0</v>
      </c>
      <c r="I15" s="31">
        <f>SUMIFS(FastClose!$H$3:$H$20000,FastClose!$K$3:$K$20000,$A15,FastClose!$G$3:$G$20000,I$3,FastClose!$D$3:$D$20000,$A$3)</f>
        <v>0</v>
      </c>
      <c r="J15" s="31">
        <f>SUMIFS(FastClose!$H$3:$H$20000,FastClose!$K$3:$K$20000,$A15,FastClose!$G$3:$G$20000,J$3,FastClose!$D$3:$D$20000,$A$3)</f>
        <v>0</v>
      </c>
      <c r="K15" s="31">
        <f>SUMIFS(FastClose!$H$3:$H$20000,FastClose!$K$3:$K$20000,$A15,FastClose!$G$3:$G$20000,K$3,FastClose!$D$3:$D$20000,$A$3)</f>
        <v>0</v>
      </c>
      <c r="L15" s="31">
        <f>SUMIFS(FastClose!$H$3:$H$20000,FastClose!$K$3:$K$20000,$A15,FastClose!$G$3:$G$20000,L$3,FastClose!$D$3:$D$20000,$A$3)</f>
        <v>0</v>
      </c>
      <c r="M15" s="31">
        <f>SUMIFS(FastClose!$H$3:$H$20000,FastClose!$K$3:$K$20000,$A15,FastClose!$G$3:$G$20000,M$3,FastClose!$D$3:$D$20000,$A$3)</f>
        <v>0</v>
      </c>
      <c r="N15" s="31">
        <f>SUMIFS(FastClose!$H$3:$H$20000,FastClose!$K$3:$K$20000,$A15,FastClose!$G$3:$G$20000,N$3,FastClose!$D$3:$D$20000,$A$3)</f>
        <v>0</v>
      </c>
      <c r="O15" s="31">
        <f>SUMIFS(FastClose!$H$3:$H$20000,FastClose!$K$3:$K$20000,$A15,FastClose!$G$3:$G$20000,O$3,FastClose!$D$3:$D$20000,$A$3)</f>
        <v>0</v>
      </c>
      <c r="P15" s="31">
        <f>SUMIFS(FastClose!$H$3:$H$20000,FastClose!$K$3:$K$20000,$A15,FastClose!$G$3:$G$20000,P$3,FastClose!$D$3:$D$20000,$A$3)</f>
        <v>0</v>
      </c>
      <c r="Q15" s="31">
        <f>SUMIFS(FastClose!$H$3:$H$20000,FastClose!$K$3:$K$20000,$A15,FastClose!$G$3:$G$20000,Q$3,FastClose!$D$3:$D$20000,$A$3)</f>
        <v>0</v>
      </c>
      <c r="R15" s="31">
        <f>SUMIFS(FastClose!$H$3:$H$20000,FastClose!$K$3:$K$20000,$A15,FastClose!$G$3:$G$20000,R$3,FastClose!$D$3:$D$20000,$A$3)</f>
        <v>0</v>
      </c>
      <c r="S15" s="31">
        <f>SUMIFS(FastClose!$H$3:$H$20000,FastClose!$K$3:$K$20000,$A15,FastClose!$G$3:$G$20000,S$3,FastClose!$D$3:$D$20000,$A$3)</f>
        <v>0</v>
      </c>
      <c r="T15" s="31">
        <f>SUMIFS(FastClose!$H$3:$H$20000,FastClose!$K$3:$K$20000,$A15,FastClose!$G$3:$G$20000,T$3,FastClose!$D$3:$D$20000,$A$3)</f>
        <v>0</v>
      </c>
      <c r="U15" s="31">
        <f>SUMIFS(FastClose!$H$3:$H$20000,FastClose!$K$3:$K$20000,$A15,FastClose!$G$3:$G$20000,U$3,FastClose!$D$3:$D$20000,$A$3)</f>
        <v>0</v>
      </c>
      <c r="V15" s="31">
        <f>SUMIFS(FastClose!$H$3:$H$20000,FastClose!$K$3:$K$20000,$A15,FastClose!$G$3:$G$20000,V$3,FastClose!$D$3:$D$20000,$A$3)</f>
        <v>0</v>
      </c>
      <c r="W15" s="31">
        <f>SUMIFS(FastClose!$H$3:$H$20000,FastClose!$K$3:$K$20000,$A15,FastClose!$G$3:$G$20000,W$3,FastClose!$D$3:$D$20000,$A$3)</f>
        <v>0</v>
      </c>
      <c r="X15" s="31">
        <f>SUMIFS(FastClose!$H$3:$H$20000,FastClose!$K$3:$K$20000,$A15,FastClose!$G$3:$G$20000,X$3,FastClose!$D$3:$D$20000,$A$3)</f>
        <v>0</v>
      </c>
      <c r="Y15" s="31">
        <f>SUMIFS(FastClose!$H$3:$H$20000,FastClose!$K$3:$K$20000,$A15,FastClose!$G$3:$G$20000,Y$3,FastClose!$D$3:$D$20000,$A$3)</f>
        <v>0</v>
      </c>
      <c r="Z15" s="32">
        <f>SUMIFS(FastClose!$H$3:$H$20000,FastClose!$K$3:$K$20000,$A15,FastClose!$G$3:$G$20000,Z$3,FastClose!$D$3:$D$20000,$A$3)</f>
        <v>0</v>
      </c>
      <c r="AB15" s="36" t="s">
        <v>211</v>
      </c>
      <c r="AC15" s="47">
        <f>SUMIFS(BISDATA!$L$3:$L$20000,BISDATA!$A$3:$A$20000,$AB15,BISDATA!$M$3:$M$20000,AC$4,BISDATA!$I$3:$I$20000,$AB$3)</f>
        <v>0</v>
      </c>
      <c r="AD15" s="31">
        <f>SUMIFS(BISDATA!$L$3:$L$20000,BISDATA!$A$3:$A$20000,$AB15,BISDATA!$M$3:$M$20000,AD$4,BISDATA!$I$3:$I$20000,$AB$3)</f>
        <v>0</v>
      </c>
      <c r="AE15" s="31">
        <f>SUMIFS(BISDATA!$L$3:$L$20000,BISDATA!$A$3:$A$20000,$AB15,BISDATA!$M$3:$M$20000,AE$4,BISDATA!$I$3:$I$20000,$AB$3)</f>
        <v>0</v>
      </c>
      <c r="AF15" s="31">
        <f>SUMIFS(BISDATA!$L$3:$L$20000,BISDATA!$A$3:$A$20000,$AB15,BISDATA!$M$3:$M$20000,AF$4,BISDATA!$I$3:$I$20000,$AB$3)</f>
        <v>0</v>
      </c>
      <c r="AG15" s="31">
        <f>SUMIFS(BISDATA!$L$3:$L$20000,BISDATA!$A$3:$A$20000,$AB15,BISDATA!$M$3:$M$20000,AG$4,BISDATA!$I$3:$I$20000,$AB$3)</f>
        <v>0</v>
      </c>
      <c r="AH15" s="31">
        <f>SUMIFS(BISDATA!$L$3:$L$20000,BISDATA!$A$3:$A$20000,$AB15,BISDATA!$M$3:$M$20000,AH$4,BISDATA!$I$3:$I$20000,$AB$3)</f>
        <v>0</v>
      </c>
      <c r="AI15" s="31">
        <f>SUMIFS(BISDATA!$L$3:$L$20000,BISDATA!$A$3:$A$20000,$AB15,BISDATA!$M$3:$M$20000,AI$4,BISDATA!$I$3:$I$20000,$AB$3)</f>
        <v>0</v>
      </c>
      <c r="AJ15" s="31">
        <f>SUMIFS(BISDATA!$L$3:$L$20000,BISDATA!$A$3:$A$20000,$AB15,BISDATA!$M$3:$M$20000,AJ$4,BISDATA!$I$3:$I$20000,$AB$3)</f>
        <v>0</v>
      </c>
      <c r="AK15" s="31">
        <f>SUMIFS(BISDATA!$L$3:$L$20000,BISDATA!$A$3:$A$20000,$AB15,BISDATA!$M$3:$M$20000,AK$4,BISDATA!$I$3:$I$20000,$AB$3)</f>
        <v>0</v>
      </c>
      <c r="AL15" s="31">
        <f>SUMIFS(BISDATA!$L$3:$L$20000,BISDATA!$A$3:$A$20000,$AB15,BISDATA!$M$3:$M$20000,AL$4,BISDATA!$I$3:$I$20000,$AB$3)</f>
        <v>0</v>
      </c>
      <c r="AM15" s="31">
        <f>SUMIFS(BISDATA!$L$3:$L$20000,BISDATA!$A$3:$A$20000,$AB15,BISDATA!$M$3:$M$20000,AM$4,BISDATA!$I$3:$I$20000,$AB$3)</f>
        <v>0</v>
      </c>
      <c r="AN15" s="31">
        <f>SUMIFS(BISDATA!$L$3:$L$20000,BISDATA!$A$3:$A$20000,$AB15,BISDATA!$M$3:$M$20000,AN$4,BISDATA!$I$3:$I$20000,$AB$3)</f>
        <v>0</v>
      </c>
      <c r="AO15" s="31">
        <f>SUMIFS(BISDATA!$L$3:$L$20000,BISDATA!$A$3:$A$20000,$AB15,BISDATA!$M$3:$M$20000,AO$4,BISDATA!$I$3:$I$20000,$AB$3)</f>
        <v>0</v>
      </c>
      <c r="AP15" s="31">
        <f>SUMIFS(BISDATA!$L$3:$L$20000,BISDATA!$A$3:$A$20000,$AB15,BISDATA!$M$3:$M$20000,AP$4,BISDATA!$I$3:$I$20000,$AB$3)</f>
        <v>0</v>
      </c>
      <c r="AQ15" s="31">
        <f>SUMIFS(BISDATA!$L$3:$L$20000,BISDATA!$A$3:$A$20000,$AB15,BISDATA!$M$3:$M$20000,AQ$4,BISDATA!$I$3:$I$20000,$AB$3)</f>
        <v>0</v>
      </c>
      <c r="AR15" s="31">
        <f>SUMIFS(BISDATA!$L$3:$L$20000,BISDATA!$A$3:$A$20000,$AB15,BISDATA!$M$3:$M$20000,AR$4,BISDATA!$I$3:$I$20000,$AB$3)</f>
        <v>0</v>
      </c>
      <c r="AS15" s="31">
        <f>SUMIFS(BISDATA!$L$3:$L$20000,BISDATA!$A$3:$A$20000,$AB15,BISDATA!$M$3:$M$20000,AS$4,BISDATA!$I$3:$I$20000,$AB$3)</f>
        <v>0</v>
      </c>
      <c r="AT15" s="31">
        <f>SUMIFS(BISDATA!$L$3:$L$20000,BISDATA!$A$3:$A$20000,$AB15,BISDATA!$M$3:$M$20000,AT$4,BISDATA!$I$3:$I$20000,$AB$3)</f>
        <v>0</v>
      </c>
      <c r="AU15" s="31">
        <f>SUMIFS(BISDATA!$L$3:$L$20000,BISDATA!$A$3:$A$20000,$AB15,BISDATA!$M$3:$M$20000,AU$4,BISDATA!$I$3:$I$20000,$AB$3)</f>
        <v>0</v>
      </c>
      <c r="AV15" s="31">
        <f>SUMIFS(BISDATA!$L$3:$L$20000,BISDATA!$A$3:$A$20000,$AB15,BISDATA!$M$3:$M$20000,AV$4,BISDATA!$I$3:$I$20000,$AB$3)</f>
        <v>0</v>
      </c>
      <c r="AW15" s="31">
        <f>SUMIFS(BISDATA!$L$3:$L$20000,BISDATA!$A$3:$A$20000,$AB15,BISDATA!$M$3:$M$20000,AW$4,BISDATA!$I$3:$I$20000,$AB$3)</f>
        <v>0</v>
      </c>
      <c r="AX15" s="31">
        <f>SUMIFS(BISDATA!$L$3:$L$20000,BISDATA!$A$3:$A$20000,$AB15,BISDATA!$M$3:$M$20000,AX$4,BISDATA!$I$3:$I$20000,$AB$3)</f>
        <v>0</v>
      </c>
      <c r="AY15" s="31">
        <f>SUMIFS(BISDATA!$L$3:$L$20000,BISDATA!$A$3:$A$20000,$AB15,BISDATA!$M$3:$M$20000,AY$4,BISDATA!$I$3:$I$20000,$AB$3)</f>
        <v>0</v>
      </c>
      <c r="AZ15" s="31">
        <f>SUMIFS(BISDATA!$L$3:$L$20000,BISDATA!$A$3:$A$20000,$AB15,BISDATA!$M$3:$M$20000,AZ$4,BISDATA!$I$3:$I$20000,$AB$3)</f>
        <v>0</v>
      </c>
      <c r="BA15" s="32">
        <f>SUMIFS(BISDATA!$L$3:$L$20000,BISDATA!$A$3:$A$20000,$AB15,BISDATA!$M$3:$M$20000,BA$4,BISDATA!$I$3:$I$20000,$AB$3)</f>
        <v>0</v>
      </c>
      <c r="BB15" s="58"/>
      <c r="BC15" s="36" t="s">
        <v>211</v>
      </c>
      <c r="BD15" s="47">
        <f t="shared" si="3"/>
        <v>0</v>
      </c>
      <c r="BE15" s="31">
        <f t="shared" si="1"/>
        <v>0</v>
      </c>
      <c r="BF15" s="31">
        <f t="shared" si="1"/>
        <v>0</v>
      </c>
      <c r="BG15" s="31">
        <f t="shared" si="1"/>
        <v>0</v>
      </c>
      <c r="BH15" s="31">
        <f t="shared" si="1"/>
        <v>0</v>
      </c>
      <c r="BI15" s="31">
        <f t="shared" si="1"/>
        <v>0</v>
      </c>
      <c r="BJ15" s="31">
        <f t="shared" si="1"/>
        <v>0</v>
      </c>
      <c r="BK15" s="31">
        <f t="shared" si="1"/>
        <v>0</v>
      </c>
      <c r="BL15" s="31">
        <f t="shared" si="1"/>
        <v>0</v>
      </c>
      <c r="BM15" s="31">
        <f t="shared" si="1"/>
        <v>0</v>
      </c>
      <c r="BN15" s="31">
        <f t="shared" si="1"/>
        <v>0</v>
      </c>
      <c r="BO15" s="31">
        <f t="shared" si="1"/>
        <v>0</v>
      </c>
      <c r="BP15" s="31">
        <f t="shared" si="1"/>
        <v>0</v>
      </c>
      <c r="BQ15" s="31">
        <f t="shared" si="1"/>
        <v>0</v>
      </c>
      <c r="BR15" s="31">
        <f t="shared" si="1"/>
        <v>0</v>
      </c>
      <c r="BS15" s="31">
        <f t="shared" si="1"/>
        <v>0</v>
      </c>
      <c r="BT15" s="31">
        <f t="shared" si="1"/>
        <v>0</v>
      </c>
      <c r="BU15" s="31">
        <f t="shared" si="2"/>
        <v>0</v>
      </c>
      <c r="BV15" s="31">
        <f t="shared" si="2"/>
        <v>0</v>
      </c>
      <c r="BW15" s="31">
        <f t="shared" si="2"/>
        <v>0</v>
      </c>
      <c r="BX15" s="31">
        <f t="shared" si="2"/>
        <v>0</v>
      </c>
      <c r="BY15" s="31">
        <f t="shared" si="2"/>
        <v>0</v>
      </c>
      <c r="BZ15" s="31">
        <f t="shared" si="2"/>
        <v>0</v>
      </c>
      <c r="CA15" s="31">
        <f t="shared" si="2"/>
        <v>0</v>
      </c>
      <c r="CB15" s="32">
        <f t="shared" si="2"/>
        <v>0</v>
      </c>
    </row>
    <row r="16" spans="1:80" x14ac:dyDescent="0.25">
      <c r="A16" s="34" t="s">
        <v>130</v>
      </c>
      <c r="B16" s="48">
        <f>SUMIFS(FastClose!$H$3:$H$20000,FastClose!$K$3:$K$20000,$A16,FastClose!$G$3:$G$20000,B$3,FastClose!$D$3:$D$20000,$A$3)</f>
        <v>0</v>
      </c>
      <c r="C16" s="27">
        <f>SUMIFS(FastClose!$H$3:$H$20000,FastClose!$K$3:$K$20000,$A16,FastClose!$G$3:$G$20000,C$3,FastClose!$D$3:$D$20000,$A$3)</f>
        <v>0</v>
      </c>
      <c r="D16" s="27">
        <f>SUMIFS(FastClose!$H$3:$H$20000,FastClose!$K$3:$K$20000,$A16,FastClose!$G$3:$G$20000,D$3,FastClose!$D$3:$D$20000,$A$3)</f>
        <v>0</v>
      </c>
      <c r="E16" s="27">
        <f>SUMIFS(FastClose!$H$3:$H$20000,FastClose!$K$3:$K$20000,$A16,FastClose!$G$3:$G$20000,E$3,FastClose!$D$3:$D$20000,$A$3)</f>
        <v>0</v>
      </c>
      <c r="F16" s="27">
        <f>SUMIFS(FastClose!$H$3:$H$20000,FastClose!$K$3:$K$20000,$A16,FastClose!$G$3:$G$20000,F$3,FastClose!$D$3:$D$20000,$A$3)</f>
        <v>0</v>
      </c>
      <c r="G16" s="27">
        <f>SUMIFS(FastClose!$H$3:$H$20000,FastClose!$K$3:$K$20000,$A16,FastClose!$G$3:$G$20000,G$3,FastClose!$D$3:$D$20000,$A$3)</f>
        <v>0</v>
      </c>
      <c r="H16" s="27">
        <f>SUMIFS(FastClose!$H$3:$H$20000,FastClose!$K$3:$K$20000,$A16,FastClose!$G$3:$G$20000,H$3,FastClose!$D$3:$D$20000,$A$3)</f>
        <v>0</v>
      </c>
      <c r="I16" s="27">
        <f>SUMIFS(FastClose!$H$3:$H$20000,FastClose!$K$3:$K$20000,$A16,FastClose!$G$3:$G$20000,I$3,FastClose!$D$3:$D$20000,$A$3)</f>
        <v>0</v>
      </c>
      <c r="J16" s="27">
        <f>SUMIFS(FastClose!$H$3:$H$20000,FastClose!$K$3:$K$20000,$A16,FastClose!$G$3:$G$20000,J$3,FastClose!$D$3:$D$20000,$A$3)</f>
        <v>0</v>
      </c>
      <c r="K16" s="27">
        <f>SUMIFS(FastClose!$H$3:$H$20000,FastClose!$K$3:$K$20000,$A16,FastClose!$G$3:$G$20000,K$3,FastClose!$D$3:$D$20000,$A$3)</f>
        <v>0</v>
      </c>
      <c r="L16" s="27">
        <f>SUMIFS(FastClose!$H$3:$H$20000,FastClose!$K$3:$K$20000,$A16,FastClose!$G$3:$G$20000,L$3,FastClose!$D$3:$D$20000,$A$3)</f>
        <v>0</v>
      </c>
      <c r="M16" s="27">
        <f>SUMIFS(FastClose!$H$3:$H$20000,FastClose!$K$3:$K$20000,$A16,FastClose!$G$3:$G$20000,M$3,FastClose!$D$3:$D$20000,$A$3)</f>
        <v>0</v>
      </c>
      <c r="N16" s="27">
        <f>SUMIFS(FastClose!$H$3:$H$20000,FastClose!$K$3:$K$20000,$A16,FastClose!$G$3:$G$20000,N$3,FastClose!$D$3:$D$20000,$A$3)</f>
        <v>0</v>
      </c>
      <c r="O16" s="27">
        <f>SUMIFS(FastClose!$H$3:$H$20000,FastClose!$K$3:$K$20000,$A16,FastClose!$G$3:$G$20000,O$3,FastClose!$D$3:$D$20000,$A$3)</f>
        <v>0</v>
      </c>
      <c r="P16" s="27">
        <f>SUMIFS(FastClose!$H$3:$H$20000,FastClose!$K$3:$K$20000,$A16,FastClose!$G$3:$G$20000,P$3,FastClose!$D$3:$D$20000,$A$3)</f>
        <v>0</v>
      </c>
      <c r="Q16" s="27">
        <f>SUMIFS(FastClose!$H$3:$H$20000,FastClose!$K$3:$K$20000,$A16,FastClose!$G$3:$G$20000,Q$3,FastClose!$D$3:$D$20000,$A$3)</f>
        <v>0</v>
      </c>
      <c r="R16" s="27">
        <f>SUMIFS(FastClose!$H$3:$H$20000,FastClose!$K$3:$K$20000,$A16,FastClose!$G$3:$G$20000,R$3,FastClose!$D$3:$D$20000,$A$3)</f>
        <v>0</v>
      </c>
      <c r="S16" s="27">
        <f>SUMIFS(FastClose!$H$3:$H$20000,FastClose!$K$3:$K$20000,$A16,FastClose!$G$3:$G$20000,S$3,FastClose!$D$3:$D$20000,$A$3)</f>
        <v>0</v>
      </c>
      <c r="T16" s="27">
        <f>SUMIFS(FastClose!$H$3:$H$20000,FastClose!$K$3:$K$20000,$A16,FastClose!$G$3:$G$20000,T$3,FastClose!$D$3:$D$20000,$A$3)</f>
        <v>0</v>
      </c>
      <c r="U16" s="27">
        <f>SUMIFS(FastClose!$H$3:$H$20000,FastClose!$K$3:$K$20000,$A16,FastClose!$G$3:$G$20000,U$3,FastClose!$D$3:$D$20000,$A$3)</f>
        <v>0</v>
      </c>
      <c r="V16" s="27">
        <f>SUMIFS(FastClose!$H$3:$H$20000,FastClose!$K$3:$K$20000,$A16,FastClose!$G$3:$G$20000,V$3,FastClose!$D$3:$D$20000,$A$3)</f>
        <v>0</v>
      </c>
      <c r="W16" s="27">
        <f>SUMIFS(FastClose!$H$3:$H$20000,FastClose!$K$3:$K$20000,$A16,FastClose!$G$3:$G$20000,W$3,FastClose!$D$3:$D$20000,$A$3)</f>
        <v>0</v>
      </c>
      <c r="X16" s="27">
        <f>SUMIFS(FastClose!$H$3:$H$20000,FastClose!$K$3:$K$20000,$A16,FastClose!$G$3:$G$20000,X$3,FastClose!$D$3:$D$20000,$A$3)</f>
        <v>0</v>
      </c>
      <c r="Y16" s="27">
        <f>SUMIFS(FastClose!$H$3:$H$20000,FastClose!$K$3:$K$20000,$A16,FastClose!$G$3:$G$20000,Y$3,FastClose!$D$3:$D$20000,$A$3)</f>
        <v>0</v>
      </c>
      <c r="Z16" s="28">
        <f>SUMIFS(FastClose!$H$3:$H$20000,FastClose!$K$3:$K$20000,$A16,FastClose!$G$3:$G$20000,Z$3,FastClose!$D$3:$D$20000,$A$3)</f>
        <v>0</v>
      </c>
      <c r="AB16" s="34" t="s">
        <v>130</v>
      </c>
      <c r="AC16" s="48">
        <f>SUMIFS(BISDATA!$L$3:$L$20000,BISDATA!$A$3:$A$20000,$AB16,BISDATA!$M$3:$M$20000,AC$4,BISDATA!$I$3:$I$20000,$AB$3)</f>
        <v>0</v>
      </c>
      <c r="AD16" s="27">
        <f>SUMIFS(BISDATA!$L$3:$L$20000,BISDATA!$A$3:$A$20000,$AB16,BISDATA!$M$3:$M$20000,AD$4,BISDATA!$I$3:$I$20000,$AB$3)</f>
        <v>0</v>
      </c>
      <c r="AE16" s="27">
        <f>SUMIFS(BISDATA!$L$3:$L$20000,BISDATA!$A$3:$A$20000,$AB16,BISDATA!$M$3:$M$20000,AE$4,BISDATA!$I$3:$I$20000,$AB$3)</f>
        <v>0</v>
      </c>
      <c r="AF16" s="27">
        <f>SUMIFS(BISDATA!$L$3:$L$20000,BISDATA!$A$3:$A$20000,$AB16,BISDATA!$M$3:$M$20000,AF$4,BISDATA!$I$3:$I$20000,$AB$3)</f>
        <v>0</v>
      </c>
      <c r="AG16" s="27">
        <f>SUMIFS(BISDATA!$L$3:$L$20000,BISDATA!$A$3:$A$20000,$AB16,BISDATA!$M$3:$M$20000,AG$4,BISDATA!$I$3:$I$20000,$AB$3)</f>
        <v>0</v>
      </c>
      <c r="AH16" s="27">
        <f>SUMIFS(BISDATA!$L$3:$L$20000,BISDATA!$A$3:$A$20000,$AB16,BISDATA!$M$3:$M$20000,AH$4,BISDATA!$I$3:$I$20000,$AB$3)</f>
        <v>0</v>
      </c>
      <c r="AI16" s="27">
        <f>SUMIFS(BISDATA!$L$3:$L$20000,BISDATA!$A$3:$A$20000,$AB16,BISDATA!$M$3:$M$20000,AI$4,BISDATA!$I$3:$I$20000,$AB$3)</f>
        <v>0</v>
      </c>
      <c r="AJ16" s="27">
        <f>SUMIFS(BISDATA!$L$3:$L$20000,BISDATA!$A$3:$A$20000,$AB16,BISDATA!$M$3:$M$20000,AJ$4,BISDATA!$I$3:$I$20000,$AB$3)</f>
        <v>0</v>
      </c>
      <c r="AK16" s="27">
        <f>SUMIFS(BISDATA!$L$3:$L$20000,BISDATA!$A$3:$A$20000,$AB16,BISDATA!$M$3:$M$20000,AK$4,BISDATA!$I$3:$I$20000,$AB$3)</f>
        <v>0</v>
      </c>
      <c r="AL16" s="27">
        <f>SUMIFS(BISDATA!$L$3:$L$20000,BISDATA!$A$3:$A$20000,$AB16,BISDATA!$M$3:$M$20000,AL$4,BISDATA!$I$3:$I$20000,$AB$3)</f>
        <v>0</v>
      </c>
      <c r="AM16" s="27">
        <f>SUMIFS(BISDATA!$L$3:$L$20000,BISDATA!$A$3:$A$20000,$AB16,BISDATA!$M$3:$M$20000,AM$4,BISDATA!$I$3:$I$20000,$AB$3)</f>
        <v>0</v>
      </c>
      <c r="AN16" s="27">
        <f>SUMIFS(BISDATA!$L$3:$L$20000,BISDATA!$A$3:$A$20000,$AB16,BISDATA!$M$3:$M$20000,AN$4,BISDATA!$I$3:$I$20000,$AB$3)</f>
        <v>0</v>
      </c>
      <c r="AO16" s="27">
        <f>SUMIFS(BISDATA!$L$3:$L$20000,BISDATA!$A$3:$A$20000,$AB16,BISDATA!$M$3:$M$20000,AO$4,BISDATA!$I$3:$I$20000,$AB$3)</f>
        <v>0</v>
      </c>
      <c r="AP16" s="27">
        <f>SUMIFS(BISDATA!$L$3:$L$20000,BISDATA!$A$3:$A$20000,$AB16,BISDATA!$M$3:$M$20000,AP$4,BISDATA!$I$3:$I$20000,$AB$3)</f>
        <v>0</v>
      </c>
      <c r="AQ16" s="27">
        <f>SUMIFS(BISDATA!$L$3:$L$20000,BISDATA!$A$3:$A$20000,$AB16,BISDATA!$M$3:$M$20000,AQ$4,BISDATA!$I$3:$I$20000,$AB$3)</f>
        <v>0</v>
      </c>
      <c r="AR16" s="27">
        <f>SUMIFS(BISDATA!$L$3:$L$20000,BISDATA!$A$3:$A$20000,$AB16,BISDATA!$M$3:$M$20000,AR$4,BISDATA!$I$3:$I$20000,$AB$3)</f>
        <v>0</v>
      </c>
      <c r="AS16" s="27">
        <f>SUMIFS(BISDATA!$L$3:$L$20000,BISDATA!$A$3:$A$20000,$AB16,BISDATA!$M$3:$M$20000,AS$4,BISDATA!$I$3:$I$20000,$AB$3)</f>
        <v>0</v>
      </c>
      <c r="AT16" s="27">
        <f>SUMIFS(BISDATA!$L$3:$L$20000,BISDATA!$A$3:$A$20000,$AB16,BISDATA!$M$3:$M$20000,AT$4,BISDATA!$I$3:$I$20000,$AB$3)</f>
        <v>0</v>
      </c>
      <c r="AU16" s="27">
        <f>SUMIFS(BISDATA!$L$3:$L$20000,BISDATA!$A$3:$A$20000,$AB16,BISDATA!$M$3:$M$20000,AU$4,BISDATA!$I$3:$I$20000,$AB$3)</f>
        <v>0</v>
      </c>
      <c r="AV16" s="27">
        <f>SUMIFS(BISDATA!$L$3:$L$20000,BISDATA!$A$3:$A$20000,$AB16,BISDATA!$M$3:$M$20000,AV$4,BISDATA!$I$3:$I$20000,$AB$3)</f>
        <v>0</v>
      </c>
      <c r="AW16" s="27">
        <f>SUMIFS(BISDATA!$L$3:$L$20000,BISDATA!$A$3:$A$20000,$AB16,BISDATA!$M$3:$M$20000,AW$4,BISDATA!$I$3:$I$20000,$AB$3)</f>
        <v>0</v>
      </c>
      <c r="AX16" s="27">
        <f>SUMIFS(BISDATA!$L$3:$L$20000,BISDATA!$A$3:$A$20000,$AB16,BISDATA!$M$3:$M$20000,AX$4,BISDATA!$I$3:$I$20000,$AB$3)</f>
        <v>0</v>
      </c>
      <c r="AY16" s="27">
        <f>SUMIFS(BISDATA!$L$3:$L$20000,BISDATA!$A$3:$A$20000,$AB16,BISDATA!$M$3:$M$20000,AY$4,BISDATA!$I$3:$I$20000,$AB$3)</f>
        <v>0</v>
      </c>
      <c r="AZ16" s="27">
        <f>SUMIFS(BISDATA!$L$3:$L$20000,BISDATA!$A$3:$A$20000,$AB16,BISDATA!$M$3:$M$20000,AZ$4,BISDATA!$I$3:$I$20000,$AB$3)</f>
        <v>0</v>
      </c>
      <c r="BA16" s="28">
        <f>SUMIFS(BISDATA!$L$3:$L$20000,BISDATA!$A$3:$A$20000,$AB16,BISDATA!$M$3:$M$20000,BA$4,BISDATA!$I$3:$I$20000,$AB$3)</f>
        <v>0</v>
      </c>
      <c r="BB16" s="58"/>
      <c r="BC16" s="34" t="s">
        <v>130</v>
      </c>
      <c r="BD16" s="48">
        <f t="shared" si="3"/>
        <v>0</v>
      </c>
      <c r="BE16" s="27">
        <f t="shared" si="1"/>
        <v>0</v>
      </c>
      <c r="BF16" s="27">
        <f t="shared" si="1"/>
        <v>0</v>
      </c>
      <c r="BG16" s="27">
        <f t="shared" si="1"/>
        <v>0</v>
      </c>
      <c r="BH16" s="27">
        <f t="shared" si="1"/>
        <v>0</v>
      </c>
      <c r="BI16" s="27">
        <f t="shared" si="1"/>
        <v>0</v>
      </c>
      <c r="BJ16" s="27">
        <f t="shared" si="1"/>
        <v>0</v>
      </c>
      <c r="BK16" s="27">
        <f t="shared" si="1"/>
        <v>0</v>
      </c>
      <c r="BL16" s="27">
        <f t="shared" si="1"/>
        <v>0</v>
      </c>
      <c r="BM16" s="27">
        <f t="shared" si="1"/>
        <v>0</v>
      </c>
      <c r="BN16" s="27">
        <f t="shared" si="1"/>
        <v>0</v>
      </c>
      <c r="BO16" s="27">
        <f t="shared" si="1"/>
        <v>0</v>
      </c>
      <c r="BP16" s="27">
        <f t="shared" si="1"/>
        <v>0</v>
      </c>
      <c r="BQ16" s="27">
        <f t="shared" si="1"/>
        <v>0</v>
      </c>
      <c r="BR16" s="27">
        <f t="shared" si="1"/>
        <v>0</v>
      </c>
      <c r="BS16" s="27">
        <f t="shared" si="1"/>
        <v>0</v>
      </c>
      <c r="BT16" s="27">
        <f t="shared" si="1"/>
        <v>0</v>
      </c>
      <c r="BU16" s="27">
        <f t="shared" si="2"/>
        <v>0</v>
      </c>
      <c r="BV16" s="27">
        <f t="shared" si="2"/>
        <v>0</v>
      </c>
      <c r="BW16" s="27">
        <f t="shared" si="2"/>
        <v>0</v>
      </c>
      <c r="BX16" s="27">
        <f t="shared" si="2"/>
        <v>0</v>
      </c>
      <c r="BY16" s="27">
        <f t="shared" si="2"/>
        <v>0</v>
      </c>
      <c r="BZ16" s="27">
        <f t="shared" si="2"/>
        <v>0</v>
      </c>
      <c r="CA16" s="27">
        <f t="shared" si="2"/>
        <v>0</v>
      </c>
      <c r="CB16" s="28">
        <f t="shared" si="2"/>
        <v>0</v>
      </c>
    </row>
    <row r="17" spans="1:80" x14ac:dyDescent="0.25">
      <c r="A17" s="35" t="s">
        <v>135</v>
      </c>
      <c r="B17" s="46">
        <f>SUMIFS(FastClose!$H$3:$H$20000,FastClose!$K$3:$K$20000,$A17,FastClose!$G$3:$G$20000,B$3,FastClose!$D$3:$D$20000,$A$3)</f>
        <v>0</v>
      </c>
      <c r="C17" s="29">
        <f>SUMIFS(FastClose!$H$3:$H$20000,FastClose!$K$3:$K$20000,$A17,FastClose!$G$3:$G$20000,C$3,FastClose!$D$3:$D$20000,$A$3)</f>
        <v>0</v>
      </c>
      <c r="D17" s="29">
        <f>SUMIFS(FastClose!$H$3:$H$20000,FastClose!$K$3:$K$20000,$A17,FastClose!$G$3:$G$20000,D$3,FastClose!$D$3:$D$20000,$A$3)</f>
        <v>0</v>
      </c>
      <c r="E17" s="29">
        <f>SUMIFS(FastClose!$H$3:$H$20000,FastClose!$K$3:$K$20000,$A17,FastClose!$G$3:$G$20000,E$3,FastClose!$D$3:$D$20000,$A$3)</f>
        <v>0</v>
      </c>
      <c r="F17" s="29">
        <f>SUMIFS(FastClose!$H$3:$H$20000,FastClose!$K$3:$K$20000,$A17,FastClose!$G$3:$G$20000,F$3,FastClose!$D$3:$D$20000,$A$3)</f>
        <v>0</v>
      </c>
      <c r="G17" s="29">
        <f>SUMIFS(FastClose!$H$3:$H$20000,FastClose!$K$3:$K$20000,$A17,FastClose!$G$3:$G$20000,G$3,FastClose!$D$3:$D$20000,$A$3)</f>
        <v>0</v>
      </c>
      <c r="H17" s="29">
        <f>SUMIFS(FastClose!$H$3:$H$20000,FastClose!$K$3:$K$20000,$A17,FastClose!$G$3:$G$20000,H$3,FastClose!$D$3:$D$20000,$A$3)</f>
        <v>0</v>
      </c>
      <c r="I17" s="29">
        <f>SUMIFS(FastClose!$H$3:$H$20000,FastClose!$K$3:$K$20000,$A17,FastClose!$G$3:$G$20000,I$3,FastClose!$D$3:$D$20000,$A$3)</f>
        <v>0</v>
      </c>
      <c r="J17" s="29">
        <f>SUMIFS(FastClose!$H$3:$H$20000,FastClose!$K$3:$K$20000,$A17,FastClose!$G$3:$G$20000,J$3,FastClose!$D$3:$D$20000,$A$3)</f>
        <v>0</v>
      </c>
      <c r="K17" s="29">
        <f>SUMIFS(FastClose!$H$3:$H$20000,FastClose!$K$3:$K$20000,$A17,FastClose!$G$3:$G$20000,K$3,FastClose!$D$3:$D$20000,$A$3)</f>
        <v>0</v>
      </c>
      <c r="L17" s="29">
        <f>SUMIFS(FastClose!$H$3:$H$20000,FastClose!$K$3:$K$20000,$A17,FastClose!$G$3:$G$20000,L$3,FastClose!$D$3:$D$20000,$A$3)</f>
        <v>0</v>
      </c>
      <c r="M17" s="29">
        <f>SUMIFS(FastClose!$H$3:$H$20000,FastClose!$K$3:$K$20000,$A17,FastClose!$G$3:$G$20000,M$3,FastClose!$D$3:$D$20000,$A$3)</f>
        <v>0</v>
      </c>
      <c r="N17" s="29">
        <f>SUMIFS(FastClose!$H$3:$H$20000,FastClose!$K$3:$K$20000,$A17,FastClose!$G$3:$G$20000,N$3,FastClose!$D$3:$D$20000,$A$3)</f>
        <v>0</v>
      </c>
      <c r="O17" s="29">
        <f>SUMIFS(FastClose!$H$3:$H$20000,FastClose!$K$3:$K$20000,$A17,FastClose!$G$3:$G$20000,O$3,FastClose!$D$3:$D$20000,$A$3)</f>
        <v>0</v>
      </c>
      <c r="P17" s="29">
        <f>SUMIFS(FastClose!$H$3:$H$20000,FastClose!$K$3:$K$20000,$A17,FastClose!$G$3:$G$20000,P$3,FastClose!$D$3:$D$20000,$A$3)</f>
        <v>0</v>
      </c>
      <c r="Q17" s="29">
        <f>SUMIFS(FastClose!$H$3:$H$20000,FastClose!$K$3:$K$20000,$A17,FastClose!$G$3:$G$20000,Q$3,FastClose!$D$3:$D$20000,$A$3)</f>
        <v>0</v>
      </c>
      <c r="R17" s="29">
        <f>SUMIFS(FastClose!$H$3:$H$20000,FastClose!$K$3:$K$20000,$A17,FastClose!$G$3:$G$20000,R$3,FastClose!$D$3:$D$20000,$A$3)</f>
        <v>0</v>
      </c>
      <c r="S17" s="29">
        <f>SUMIFS(FastClose!$H$3:$H$20000,FastClose!$K$3:$K$20000,$A17,FastClose!$G$3:$G$20000,S$3,FastClose!$D$3:$D$20000,$A$3)</f>
        <v>0</v>
      </c>
      <c r="T17" s="29">
        <f>SUMIFS(FastClose!$H$3:$H$20000,FastClose!$K$3:$K$20000,$A17,FastClose!$G$3:$G$20000,T$3,FastClose!$D$3:$D$20000,$A$3)</f>
        <v>0</v>
      </c>
      <c r="U17" s="29">
        <f>SUMIFS(FastClose!$H$3:$H$20000,FastClose!$K$3:$K$20000,$A17,FastClose!$G$3:$G$20000,U$3,FastClose!$D$3:$D$20000,$A$3)</f>
        <v>0</v>
      </c>
      <c r="V17" s="29">
        <f>SUMIFS(FastClose!$H$3:$H$20000,FastClose!$K$3:$K$20000,$A17,FastClose!$G$3:$G$20000,V$3,FastClose!$D$3:$D$20000,$A$3)</f>
        <v>0</v>
      </c>
      <c r="W17" s="29">
        <f>SUMIFS(FastClose!$H$3:$H$20000,FastClose!$K$3:$K$20000,$A17,FastClose!$G$3:$G$20000,W$3,FastClose!$D$3:$D$20000,$A$3)</f>
        <v>0</v>
      </c>
      <c r="X17" s="29">
        <f>SUMIFS(FastClose!$H$3:$H$20000,FastClose!$K$3:$K$20000,$A17,FastClose!$G$3:$G$20000,X$3,FastClose!$D$3:$D$20000,$A$3)</f>
        <v>0</v>
      </c>
      <c r="Y17" s="29">
        <f>SUMIFS(FastClose!$H$3:$H$20000,FastClose!$K$3:$K$20000,$A17,FastClose!$G$3:$G$20000,Y$3,FastClose!$D$3:$D$20000,$A$3)</f>
        <v>0</v>
      </c>
      <c r="Z17" s="30">
        <f>SUMIFS(FastClose!$H$3:$H$20000,FastClose!$K$3:$K$20000,$A17,FastClose!$G$3:$G$20000,Z$3,FastClose!$D$3:$D$20000,$A$3)</f>
        <v>0</v>
      </c>
      <c r="AB17" s="35" t="s">
        <v>135</v>
      </c>
      <c r="AC17" s="46">
        <f>SUMIFS(BISDATA!$L$3:$L$20000,BISDATA!$A$3:$A$20000,$AB17,BISDATA!$M$3:$M$20000,AC$4,BISDATA!$I$3:$I$20000,$AB$3)</f>
        <v>0</v>
      </c>
      <c r="AD17" s="29">
        <f>SUMIFS(BISDATA!$L$3:$L$20000,BISDATA!$A$3:$A$20000,$AB17,BISDATA!$M$3:$M$20000,AD$4,BISDATA!$I$3:$I$20000,$AB$3)</f>
        <v>0</v>
      </c>
      <c r="AE17" s="29">
        <f>SUMIFS(BISDATA!$L$3:$L$20000,BISDATA!$A$3:$A$20000,$AB17,BISDATA!$M$3:$M$20000,AE$4,BISDATA!$I$3:$I$20000,$AB$3)</f>
        <v>0</v>
      </c>
      <c r="AF17" s="29">
        <f>SUMIFS(BISDATA!$L$3:$L$20000,BISDATA!$A$3:$A$20000,$AB17,BISDATA!$M$3:$M$20000,AF$4,BISDATA!$I$3:$I$20000,$AB$3)</f>
        <v>0</v>
      </c>
      <c r="AG17" s="29">
        <f>SUMIFS(BISDATA!$L$3:$L$20000,BISDATA!$A$3:$A$20000,$AB17,BISDATA!$M$3:$M$20000,AG$4,BISDATA!$I$3:$I$20000,$AB$3)</f>
        <v>0</v>
      </c>
      <c r="AH17" s="29">
        <f>SUMIFS(BISDATA!$L$3:$L$20000,BISDATA!$A$3:$A$20000,$AB17,BISDATA!$M$3:$M$20000,AH$4,BISDATA!$I$3:$I$20000,$AB$3)</f>
        <v>0</v>
      </c>
      <c r="AI17" s="29">
        <f>SUMIFS(BISDATA!$L$3:$L$20000,BISDATA!$A$3:$A$20000,$AB17,BISDATA!$M$3:$M$20000,AI$4,BISDATA!$I$3:$I$20000,$AB$3)</f>
        <v>0</v>
      </c>
      <c r="AJ17" s="29">
        <f>SUMIFS(BISDATA!$L$3:$L$20000,BISDATA!$A$3:$A$20000,$AB17,BISDATA!$M$3:$M$20000,AJ$4,BISDATA!$I$3:$I$20000,$AB$3)</f>
        <v>0</v>
      </c>
      <c r="AK17" s="29">
        <f>SUMIFS(BISDATA!$L$3:$L$20000,BISDATA!$A$3:$A$20000,$AB17,BISDATA!$M$3:$M$20000,AK$4,BISDATA!$I$3:$I$20000,$AB$3)</f>
        <v>0</v>
      </c>
      <c r="AL17" s="29">
        <f>SUMIFS(BISDATA!$L$3:$L$20000,BISDATA!$A$3:$A$20000,$AB17,BISDATA!$M$3:$M$20000,AL$4,BISDATA!$I$3:$I$20000,$AB$3)</f>
        <v>0</v>
      </c>
      <c r="AM17" s="29">
        <f>SUMIFS(BISDATA!$L$3:$L$20000,BISDATA!$A$3:$A$20000,$AB17,BISDATA!$M$3:$M$20000,AM$4,BISDATA!$I$3:$I$20000,$AB$3)</f>
        <v>0</v>
      </c>
      <c r="AN17" s="29">
        <f>SUMIFS(BISDATA!$L$3:$L$20000,BISDATA!$A$3:$A$20000,$AB17,BISDATA!$M$3:$M$20000,AN$4,BISDATA!$I$3:$I$20000,$AB$3)</f>
        <v>0</v>
      </c>
      <c r="AO17" s="29">
        <f>SUMIFS(BISDATA!$L$3:$L$20000,BISDATA!$A$3:$A$20000,$AB17,BISDATA!$M$3:$M$20000,AO$4,BISDATA!$I$3:$I$20000,$AB$3)</f>
        <v>0</v>
      </c>
      <c r="AP17" s="29">
        <f>SUMIFS(BISDATA!$L$3:$L$20000,BISDATA!$A$3:$A$20000,$AB17,BISDATA!$M$3:$M$20000,AP$4,BISDATA!$I$3:$I$20000,$AB$3)</f>
        <v>0</v>
      </c>
      <c r="AQ17" s="29">
        <f>SUMIFS(BISDATA!$L$3:$L$20000,BISDATA!$A$3:$A$20000,$AB17,BISDATA!$M$3:$M$20000,AQ$4,BISDATA!$I$3:$I$20000,$AB$3)</f>
        <v>0</v>
      </c>
      <c r="AR17" s="29">
        <f>SUMIFS(BISDATA!$L$3:$L$20000,BISDATA!$A$3:$A$20000,$AB17,BISDATA!$M$3:$M$20000,AR$4,BISDATA!$I$3:$I$20000,$AB$3)</f>
        <v>0</v>
      </c>
      <c r="AS17" s="29">
        <f>SUMIFS(BISDATA!$L$3:$L$20000,BISDATA!$A$3:$A$20000,$AB17,BISDATA!$M$3:$M$20000,AS$4,BISDATA!$I$3:$I$20000,$AB$3)</f>
        <v>0</v>
      </c>
      <c r="AT17" s="29">
        <f>SUMIFS(BISDATA!$L$3:$L$20000,BISDATA!$A$3:$A$20000,$AB17,BISDATA!$M$3:$M$20000,AT$4,BISDATA!$I$3:$I$20000,$AB$3)</f>
        <v>0</v>
      </c>
      <c r="AU17" s="29">
        <f>SUMIFS(BISDATA!$L$3:$L$20000,BISDATA!$A$3:$A$20000,$AB17,BISDATA!$M$3:$M$20000,AU$4,BISDATA!$I$3:$I$20000,$AB$3)</f>
        <v>0</v>
      </c>
      <c r="AV17" s="29">
        <f>SUMIFS(BISDATA!$L$3:$L$20000,BISDATA!$A$3:$A$20000,$AB17,BISDATA!$M$3:$M$20000,AV$4,BISDATA!$I$3:$I$20000,$AB$3)</f>
        <v>0</v>
      </c>
      <c r="AW17" s="29">
        <f>SUMIFS(BISDATA!$L$3:$L$20000,BISDATA!$A$3:$A$20000,$AB17,BISDATA!$M$3:$M$20000,AW$4,BISDATA!$I$3:$I$20000,$AB$3)</f>
        <v>0</v>
      </c>
      <c r="AX17" s="29">
        <f>SUMIFS(BISDATA!$L$3:$L$20000,BISDATA!$A$3:$A$20000,$AB17,BISDATA!$M$3:$M$20000,AX$4,BISDATA!$I$3:$I$20000,$AB$3)</f>
        <v>0</v>
      </c>
      <c r="AY17" s="29">
        <f>SUMIFS(BISDATA!$L$3:$L$20000,BISDATA!$A$3:$A$20000,$AB17,BISDATA!$M$3:$M$20000,AY$4,BISDATA!$I$3:$I$20000,$AB$3)</f>
        <v>0</v>
      </c>
      <c r="AZ17" s="29">
        <f>SUMIFS(BISDATA!$L$3:$L$20000,BISDATA!$A$3:$A$20000,$AB17,BISDATA!$M$3:$M$20000,AZ$4,BISDATA!$I$3:$I$20000,$AB$3)</f>
        <v>0</v>
      </c>
      <c r="BA17" s="30">
        <f>SUMIFS(BISDATA!$L$3:$L$20000,BISDATA!$A$3:$A$20000,$AB17,BISDATA!$M$3:$M$20000,BA$4,BISDATA!$I$3:$I$20000,$AB$3)</f>
        <v>0</v>
      </c>
      <c r="BB17" s="58"/>
      <c r="BC17" s="35" t="s">
        <v>135</v>
      </c>
      <c r="BD17" s="46">
        <f t="shared" si="3"/>
        <v>0</v>
      </c>
      <c r="BE17" s="29">
        <f t="shared" si="1"/>
        <v>0</v>
      </c>
      <c r="BF17" s="29">
        <f t="shared" si="1"/>
        <v>0</v>
      </c>
      <c r="BG17" s="29">
        <f t="shared" si="1"/>
        <v>0</v>
      </c>
      <c r="BH17" s="29">
        <f t="shared" si="1"/>
        <v>0</v>
      </c>
      <c r="BI17" s="29">
        <f t="shared" si="1"/>
        <v>0</v>
      </c>
      <c r="BJ17" s="29">
        <f t="shared" si="1"/>
        <v>0</v>
      </c>
      <c r="BK17" s="29">
        <f t="shared" si="1"/>
        <v>0</v>
      </c>
      <c r="BL17" s="29">
        <f t="shared" si="1"/>
        <v>0</v>
      </c>
      <c r="BM17" s="29">
        <f t="shared" si="1"/>
        <v>0</v>
      </c>
      <c r="BN17" s="29">
        <f t="shared" si="1"/>
        <v>0</v>
      </c>
      <c r="BO17" s="29">
        <f t="shared" si="1"/>
        <v>0</v>
      </c>
      <c r="BP17" s="29">
        <f t="shared" si="1"/>
        <v>0</v>
      </c>
      <c r="BQ17" s="29">
        <f t="shared" si="1"/>
        <v>0</v>
      </c>
      <c r="BR17" s="29">
        <f t="shared" si="1"/>
        <v>0</v>
      </c>
      <c r="BS17" s="29">
        <f t="shared" si="1"/>
        <v>0</v>
      </c>
      <c r="BT17" s="29">
        <f t="shared" si="1"/>
        <v>0</v>
      </c>
      <c r="BU17" s="29">
        <f t="shared" si="2"/>
        <v>0</v>
      </c>
      <c r="BV17" s="29">
        <f t="shared" si="2"/>
        <v>0</v>
      </c>
      <c r="BW17" s="29">
        <f t="shared" si="2"/>
        <v>0</v>
      </c>
      <c r="BX17" s="29">
        <f t="shared" si="2"/>
        <v>0</v>
      </c>
      <c r="BY17" s="29">
        <f t="shared" si="2"/>
        <v>0</v>
      </c>
      <c r="BZ17" s="29">
        <f t="shared" si="2"/>
        <v>0</v>
      </c>
      <c r="CA17" s="29">
        <f t="shared" si="2"/>
        <v>0</v>
      </c>
      <c r="CB17" s="30">
        <f t="shared" si="2"/>
        <v>0</v>
      </c>
    </row>
    <row r="18" spans="1:80" x14ac:dyDescent="0.25">
      <c r="A18" s="35" t="s">
        <v>163</v>
      </c>
      <c r="B18" s="46">
        <f>SUMIFS(FastClose!$H$3:$H$20000,FastClose!$K$3:$K$20000,$A18,FastClose!$G$3:$G$20000,B$3,FastClose!$D$3:$D$20000,$A$3)</f>
        <v>0</v>
      </c>
      <c r="C18" s="29">
        <f>SUMIFS(FastClose!$H$3:$H$20000,FastClose!$K$3:$K$20000,$A18,FastClose!$G$3:$G$20000,C$3,FastClose!$D$3:$D$20000,$A$3)</f>
        <v>0</v>
      </c>
      <c r="D18" s="29">
        <f>SUMIFS(FastClose!$H$3:$H$20000,FastClose!$K$3:$K$20000,$A18,FastClose!$G$3:$G$20000,D$3,FastClose!$D$3:$D$20000,$A$3)</f>
        <v>0</v>
      </c>
      <c r="E18" s="29">
        <f>SUMIFS(FastClose!$H$3:$H$20000,FastClose!$K$3:$K$20000,$A18,FastClose!$G$3:$G$20000,E$3,FastClose!$D$3:$D$20000,$A$3)</f>
        <v>0</v>
      </c>
      <c r="F18" s="29">
        <f>SUMIFS(FastClose!$H$3:$H$20000,FastClose!$K$3:$K$20000,$A18,FastClose!$G$3:$G$20000,F$3,FastClose!$D$3:$D$20000,$A$3)</f>
        <v>0</v>
      </c>
      <c r="G18" s="29">
        <f>SUMIFS(FastClose!$H$3:$H$20000,FastClose!$K$3:$K$20000,$A18,FastClose!$G$3:$G$20000,G$3,FastClose!$D$3:$D$20000,$A$3)</f>
        <v>0</v>
      </c>
      <c r="H18" s="29">
        <f>SUMIFS(FastClose!$H$3:$H$20000,FastClose!$K$3:$K$20000,$A18,FastClose!$G$3:$G$20000,H$3,FastClose!$D$3:$D$20000,$A$3)</f>
        <v>0</v>
      </c>
      <c r="I18" s="29">
        <f>SUMIFS(FastClose!$H$3:$H$20000,FastClose!$K$3:$K$20000,$A18,FastClose!$G$3:$G$20000,I$3,FastClose!$D$3:$D$20000,$A$3)</f>
        <v>0</v>
      </c>
      <c r="J18" s="29">
        <f>SUMIFS(FastClose!$H$3:$H$20000,FastClose!$K$3:$K$20000,$A18,FastClose!$G$3:$G$20000,J$3,FastClose!$D$3:$D$20000,$A$3)</f>
        <v>0</v>
      </c>
      <c r="K18" s="29">
        <f>SUMIFS(FastClose!$H$3:$H$20000,FastClose!$K$3:$K$20000,$A18,FastClose!$G$3:$G$20000,K$3,FastClose!$D$3:$D$20000,$A$3)</f>
        <v>0</v>
      </c>
      <c r="L18" s="29">
        <f>SUMIFS(FastClose!$H$3:$H$20000,FastClose!$K$3:$K$20000,$A18,FastClose!$G$3:$G$20000,L$3,FastClose!$D$3:$D$20000,$A$3)</f>
        <v>0</v>
      </c>
      <c r="M18" s="29">
        <f>SUMIFS(FastClose!$H$3:$H$20000,FastClose!$K$3:$K$20000,$A18,FastClose!$G$3:$G$20000,M$3,FastClose!$D$3:$D$20000,$A$3)</f>
        <v>0</v>
      </c>
      <c r="N18" s="29">
        <f>SUMIFS(FastClose!$H$3:$H$20000,FastClose!$K$3:$K$20000,$A18,FastClose!$G$3:$G$20000,N$3,FastClose!$D$3:$D$20000,$A$3)</f>
        <v>0</v>
      </c>
      <c r="O18" s="29">
        <f>SUMIFS(FastClose!$H$3:$H$20000,FastClose!$K$3:$K$20000,$A18,FastClose!$G$3:$G$20000,O$3,FastClose!$D$3:$D$20000,$A$3)</f>
        <v>0</v>
      </c>
      <c r="P18" s="29">
        <f>SUMIFS(FastClose!$H$3:$H$20000,FastClose!$K$3:$K$20000,$A18,FastClose!$G$3:$G$20000,P$3,FastClose!$D$3:$D$20000,$A$3)</f>
        <v>0</v>
      </c>
      <c r="Q18" s="29">
        <f>SUMIFS(FastClose!$H$3:$H$20000,FastClose!$K$3:$K$20000,$A18,FastClose!$G$3:$G$20000,Q$3,FastClose!$D$3:$D$20000,$A$3)</f>
        <v>0</v>
      </c>
      <c r="R18" s="29">
        <f>SUMIFS(FastClose!$H$3:$H$20000,FastClose!$K$3:$K$20000,$A18,FastClose!$G$3:$G$20000,R$3,FastClose!$D$3:$D$20000,$A$3)</f>
        <v>0</v>
      </c>
      <c r="S18" s="29">
        <f>SUMIFS(FastClose!$H$3:$H$20000,FastClose!$K$3:$K$20000,$A18,FastClose!$G$3:$G$20000,S$3,FastClose!$D$3:$D$20000,$A$3)</f>
        <v>0</v>
      </c>
      <c r="T18" s="29">
        <f>SUMIFS(FastClose!$H$3:$H$20000,FastClose!$K$3:$K$20000,$A18,FastClose!$G$3:$G$20000,T$3,FastClose!$D$3:$D$20000,$A$3)</f>
        <v>0</v>
      </c>
      <c r="U18" s="29">
        <f>SUMIFS(FastClose!$H$3:$H$20000,FastClose!$K$3:$K$20000,$A18,FastClose!$G$3:$G$20000,U$3,FastClose!$D$3:$D$20000,$A$3)</f>
        <v>0</v>
      </c>
      <c r="V18" s="29">
        <f>SUMIFS(FastClose!$H$3:$H$20000,FastClose!$K$3:$K$20000,$A18,FastClose!$G$3:$G$20000,V$3,FastClose!$D$3:$D$20000,$A$3)</f>
        <v>0</v>
      </c>
      <c r="W18" s="29">
        <f>SUMIFS(FastClose!$H$3:$H$20000,FastClose!$K$3:$K$20000,$A18,FastClose!$G$3:$G$20000,W$3,FastClose!$D$3:$D$20000,$A$3)</f>
        <v>0</v>
      </c>
      <c r="X18" s="29">
        <f>SUMIFS(FastClose!$H$3:$H$20000,FastClose!$K$3:$K$20000,$A18,FastClose!$G$3:$G$20000,X$3,FastClose!$D$3:$D$20000,$A$3)</f>
        <v>0</v>
      </c>
      <c r="Y18" s="29">
        <f>SUMIFS(FastClose!$H$3:$H$20000,FastClose!$K$3:$K$20000,$A18,FastClose!$G$3:$G$20000,Y$3,FastClose!$D$3:$D$20000,$A$3)</f>
        <v>0</v>
      </c>
      <c r="Z18" s="30">
        <f>SUMIFS(FastClose!$H$3:$H$20000,FastClose!$K$3:$K$20000,$A18,FastClose!$G$3:$G$20000,Z$3,FastClose!$D$3:$D$20000,$A$3)</f>
        <v>0</v>
      </c>
      <c r="AB18" s="35" t="s">
        <v>163</v>
      </c>
      <c r="AC18" s="46">
        <f>SUMIFS(BISDATA!$L$3:$L$20000,BISDATA!$A$3:$A$20000,$AB18,BISDATA!$M$3:$M$20000,AC$4,BISDATA!$I$3:$I$20000,$AB$3)</f>
        <v>0</v>
      </c>
      <c r="AD18" s="29">
        <f>SUMIFS(BISDATA!$L$3:$L$20000,BISDATA!$A$3:$A$20000,$AB18,BISDATA!$M$3:$M$20000,AD$4,BISDATA!$I$3:$I$20000,$AB$3)</f>
        <v>0</v>
      </c>
      <c r="AE18" s="29">
        <f>SUMIFS(BISDATA!$L$3:$L$20000,BISDATA!$A$3:$A$20000,$AB18,BISDATA!$M$3:$M$20000,AE$4,BISDATA!$I$3:$I$20000,$AB$3)</f>
        <v>0</v>
      </c>
      <c r="AF18" s="29">
        <f>SUMIFS(BISDATA!$L$3:$L$20000,BISDATA!$A$3:$A$20000,$AB18,BISDATA!$M$3:$M$20000,AF$4,BISDATA!$I$3:$I$20000,$AB$3)</f>
        <v>0</v>
      </c>
      <c r="AG18" s="29">
        <f>SUMIFS(BISDATA!$L$3:$L$20000,BISDATA!$A$3:$A$20000,$AB18,BISDATA!$M$3:$M$20000,AG$4,BISDATA!$I$3:$I$20000,$AB$3)</f>
        <v>0</v>
      </c>
      <c r="AH18" s="29">
        <f>SUMIFS(BISDATA!$L$3:$L$20000,BISDATA!$A$3:$A$20000,$AB18,BISDATA!$M$3:$M$20000,AH$4,BISDATA!$I$3:$I$20000,$AB$3)</f>
        <v>0</v>
      </c>
      <c r="AI18" s="29">
        <f>SUMIFS(BISDATA!$L$3:$L$20000,BISDATA!$A$3:$A$20000,$AB18,BISDATA!$M$3:$M$20000,AI$4,BISDATA!$I$3:$I$20000,$AB$3)</f>
        <v>0</v>
      </c>
      <c r="AJ18" s="29">
        <f>SUMIFS(BISDATA!$L$3:$L$20000,BISDATA!$A$3:$A$20000,$AB18,BISDATA!$M$3:$M$20000,AJ$4,BISDATA!$I$3:$I$20000,$AB$3)</f>
        <v>0</v>
      </c>
      <c r="AK18" s="29">
        <f>SUMIFS(BISDATA!$L$3:$L$20000,BISDATA!$A$3:$A$20000,$AB18,BISDATA!$M$3:$M$20000,AK$4,BISDATA!$I$3:$I$20000,$AB$3)</f>
        <v>0</v>
      </c>
      <c r="AL18" s="29">
        <f>SUMIFS(BISDATA!$L$3:$L$20000,BISDATA!$A$3:$A$20000,$AB18,BISDATA!$M$3:$M$20000,AL$4,BISDATA!$I$3:$I$20000,$AB$3)</f>
        <v>0</v>
      </c>
      <c r="AM18" s="29">
        <f>SUMIFS(BISDATA!$L$3:$L$20000,BISDATA!$A$3:$A$20000,$AB18,BISDATA!$M$3:$M$20000,AM$4,BISDATA!$I$3:$I$20000,$AB$3)</f>
        <v>0</v>
      </c>
      <c r="AN18" s="29">
        <f>SUMIFS(BISDATA!$L$3:$L$20000,BISDATA!$A$3:$A$20000,$AB18,BISDATA!$M$3:$M$20000,AN$4,BISDATA!$I$3:$I$20000,$AB$3)</f>
        <v>0</v>
      </c>
      <c r="AO18" s="29">
        <f>SUMIFS(BISDATA!$L$3:$L$20000,BISDATA!$A$3:$A$20000,$AB18,BISDATA!$M$3:$M$20000,AO$4,BISDATA!$I$3:$I$20000,$AB$3)</f>
        <v>0</v>
      </c>
      <c r="AP18" s="29">
        <f>SUMIFS(BISDATA!$L$3:$L$20000,BISDATA!$A$3:$A$20000,$AB18,BISDATA!$M$3:$M$20000,AP$4,BISDATA!$I$3:$I$20000,$AB$3)</f>
        <v>0</v>
      </c>
      <c r="AQ18" s="29">
        <f>SUMIFS(BISDATA!$L$3:$L$20000,BISDATA!$A$3:$A$20000,$AB18,BISDATA!$M$3:$M$20000,AQ$4,BISDATA!$I$3:$I$20000,$AB$3)</f>
        <v>0</v>
      </c>
      <c r="AR18" s="29">
        <f>SUMIFS(BISDATA!$L$3:$L$20000,BISDATA!$A$3:$A$20000,$AB18,BISDATA!$M$3:$M$20000,AR$4,BISDATA!$I$3:$I$20000,$AB$3)</f>
        <v>0</v>
      </c>
      <c r="AS18" s="29">
        <f>SUMIFS(BISDATA!$L$3:$L$20000,BISDATA!$A$3:$A$20000,$AB18,BISDATA!$M$3:$M$20000,AS$4,BISDATA!$I$3:$I$20000,$AB$3)</f>
        <v>0</v>
      </c>
      <c r="AT18" s="29">
        <f>SUMIFS(BISDATA!$L$3:$L$20000,BISDATA!$A$3:$A$20000,$AB18,BISDATA!$M$3:$M$20000,AT$4,BISDATA!$I$3:$I$20000,$AB$3)</f>
        <v>0</v>
      </c>
      <c r="AU18" s="29">
        <f>SUMIFS(BISDATA!$L$3:$L$20000,BISDATA!$A$3:$A$20000,$AB18,BISDATA!$M$3:$M$20000,AU$4,BISDATA!$I$3:$I$20000,$AB$3)</f>
        <v>0</v>
      </c>
      <c r="AV18" s="29">
        <f>SUMIFS(BISDATA!$L$3:$L$20000,BISDATA!$A$3:$A$20000,$AB18,BISDATA!$M$3:$M$20000,AV$4,BISDATA!$I$3:$I$20000,$AB$3)</f>
        <v>0</v>
      </c>
      <c r="AW18" s="29">
        <f>SUMIFS(BISDATA!$L$3:$L$20000,BISDATA!$A$3:$A$20000,$AB18,BISDATA!$M$3:$M$20000,AW$4,BISDATA!$I$3:$I$20000,$AB$3)</f>
        <v>0</v>
      </c>
      <c r="AX18" s="29">
        <f>SUMIFS(BISDATA!$L$3:$L$20000,BISDATA!$A$3:$A$20000,$AB18,BISDATA!$M$3:$M$20000,AX$4,BISDATA!$I$3:$I$20000,$AB$3)</f>
        <v>0</v>
      </c>
      <c r="AY18" s="29">
        <f>SUMIFS(BISDATA!$L$3:$L$20000,BISDATA!$A$3:$A$20000,$AB18,BISDATA!$M$3:$M$20000,AY$4,BISDATA!$I$3:$I$20000,$AB$3)</f>
        <v>0</v>
      </c>
      <c r="AZ18" s="29">
        <f>SUMIFS(BISDATA!$L$3:$L$20000,BISDATA!$A$3:$A$20000,$AB18,BISDATA!$M$3:$M$20000,AZ$4,BISDATA!$I$3:$I$20000,$AB$3)</f>
        <v>0</v>
      </c>
      <c r="BA18" s="30">
        <f>SUMIFS(BISDATA!$L$3:$L$20000,BISDATA!$A$3:$A$20000,$AB18,BISDATA!$M$3:$M$20000,BA$4,BISDATA!$I$3:$I$20000,$AB$3)</f>
        <v>0</v>
      </c>
      <c r="BB18" s="58"/>
      <c r="BC18" s="35" t="s">
        <v>163</v>
      </c>
      <c r="BD18" s="46">
        <f t="shared" si="3"/>
        <v>0</v>
      </c>
      <c r="BE18" s="29">
        <f t="shared" si="1"/>
        <v>0</v>
      </c>
      <c r="BF18" s="29">
        <f t="shared" si="1"/>
        <v>0</v>
      </c>
      <c r="BG18" s="29">
        <f t="shared" si="1"/>
        <v>0</v>
      </c>
      <c r="BH18" s="29">
        <f t="shared" si="1"/>
        <v>0</v>
      </c>
      <c r="BI18" s="29">
        <f t="shared" si="1"/>
        <v>0</v>
      </c>
      <c r="BJ18" s="29">
        <f t="shared" si="1"/>
        <v>0</v>
      </c>
      <c r="BK18" s="29">
        <f t="shared" si="1"/>
        <v>0</v>
      </c>
      <c r="BL18" s="29">
        <f t="shared" si="1"/>
        <v>0</v>
      </c>
      <c r="BM18" s="29">
        <f t="shared" si="1"/>
        <v>0</v>
      </c>
      <c r="BN18" s="29">
        <f t="shared" si="1"/>
        <v>0</v>
      </c>
      <c r="BO18" s="29">
        <f t="shared" si="1"/>
        <v>0</v>
      </c>
      <c r="BP18" s="29">
        <f t="shared" si="1"/>
        <v>0</v>
      </c>
      <c r="BQ18" s="29">
        <f t="shared" si="1"/>
        <v>0</v>
      </c>
      <c r="BR18" s="29">
        <f t="shared" si="1"/>
        <v>0</v>
      </c>
      <c r="BS18" s="29">
        <f t="shared" si="1"/>
        <v>0</v>
      </c>
      <c r="BT18" s="29">
        <f t="shared" si="1"/>
        <v>0</v>
      </c>
      <c r="BU18" s="29">
        <f t="shared" si="2"/>
        <v>0</v>
      </c>
      <c r="BV18" s="29">
        <f t="shared" si="2"/>
        <v>0</v>
      </c>
      <c r="BW18" s="29">
        <f t="shared" si="2"/>
        <v>0</v>
      </c>
      <c r="BX18" s="29">
        <f t="shared" si="2"/>
        <v>0</v>
      </c>
      <c r="BY18" s="29">
        <f t="shared" si="2"/>
        <v>0</v>
      </c>
      <c r="BZ18" s="29">
        <f t="shared" si="2"/>
        <v>0</v>
      </c>
      <c r="CA18" s="29">
        <f t="shared" si="2"/>
        <v>0</v>
      </c>
      <c r="CB18" s="30">
        <f t="shared" si="2"/>
        <v>0</v>
      </c>
    </row>
    <row r="19" spans="1:80" x14ac:dyDescent="0.25">
      <c r="A19" s="35" t="s">
        <v>168</v>
      </c>
      <c r="B19" s="46">
        <f>SUMIFS(FastClose!$H$3:$H$20000,FastClose!$K$3:$K$20000,$A19,FastClose!$G$3:$G$20000,B$3,FastClose!$D$3:$D$20000,$A$3)</f>
        <v>0</v>
      </c>
      <c r="C19" s="29">
        <f>SUMIFS(FastClose!$H$3:$H$20000,FastClose!$K$3:$K$20000,$A19,FastClose!$G$3:$G$20000,C$3,FastClose!$D$3:$D$20000,$A$3)</f>
        <v>0</v>
      </c>
      <c r="D19" s="29">
        <f>SUMIFS(FastClose!$H$3:$H$20000,FastClose!$K$3:$K$20000,$A19,FastClose!$G$3:$G$20000,D$3,FastClose!$D$3:$D$20000,$A$3)</f>
        <v>0</v>
      </c>
      <c r="E19" s="29">
        <f>SUMIFS(FastClose!$H$3:$H$20000,FastClose!$K$3:$K$20000,$A19,FastClose!$G$3:$G$20000,E$3,FastClose!$D$3:$D$20000,$A$3)</f>
        <v>0</v>
      </c>
      <c r="F19" s="29">
        <f>SUMIFS(FastClose!$H$3:$H$20000,FastClose!$K$3:$K$20000,$A19,FastClose!$G$3:$G$20000,F$3,FastClose!$D$3:$D$20000,$A$3)</f>
        <v>0</v>
      </c>
      <c r="G19" s="29">
        <f>SUMIFS(FastClose!$H$3:$H$20000,FastClose!$K$3:$K$20000,$A19,FastClose!$G$3:$G$20000,G$3,FastClose!$D$3:$D$20000,$A$3)</f>
        <v>0</v>
      </c>
      <c r="H19" s="29">
        <f>SUMIFS(FastClose!$H$3:$H$20000,FastClose!$K$3:$K$20000,$A19,FastClose!$G$3:$G$20000,H$3,FastClose!$D$3:$D$20000,$A$3)</f>
        <v>0</v>
      </c>
      <c r="I19" s="29">
        <f>SUMIFS(FastClose!$H$3:$H$20000,FastClose!$K$3:$K$20000,$A19,FastClose!$G$3:$G$20000,I$3,FastClose!$D$3:$D$20000,$A$3)</f>
        <v>0</v>
      </c>
      <c r="J19" s="29">
        <f>SUMIFS(FastClose!$H$3:$H$20000,FastClose!$K$3:$K$20000,$A19,FastClose!$G$3:$G$20000,J$3,FastClose!$D$3:$D$20000,$A$3)</f>
        <v>0</v>
      </c>
      <c r="K19" s="29">
        <f>SUMIFS(FastClose!$H$3:$H$20000,FastClose!$K$3:$K$20000,$A19,FastClose!$G$3:$G$20000,K$3,FastClose!$D$3:$D$20000,$A$3)</f>
        <v>0</v>
      </c>
      <c r="L19" s="29">
        <f>SUMIFS(FastClose!$H$3:$H$20000,FastClose!$K$3:$K$20000,$A19,FastClose!$G$3:$G$20000,L$3,FastClose!$D$3:$D$20000,$A$3)</f>
        <v>0</v>
      </c>
      <c r="M19" s="29">
        <f>SUMIFS(FastClose!$H$3:$H$20000,FastClose!$K$3:$K$20000,$A19,FastClose!$G$3:$G$20000,M$3,FastClose!$D$3:$D$20000,$A$3)</f>
        <v>0</v>
      </c>
      <c r="N19" s="29">
        <f>SUMIFS(FastClose!$H$3:$H$20000,FastClose!$K$3:$K$20000,$A19,FastClose!$G$3:$G$20000,N$3,FastClose!$D$3:$D$20000,$A$3)</f>
        <v>0</v>
      </c>
      <c r="O19" s="29">
        <f>SUMIFS(FastClose!$H$3:$H$20000,FastClose!$K$3:$K$20000,$A19,FastClose!$G$3:$G$20000,O$3,FastClose!$D$3:$D$20000,$A$3)</f>
        <v>0</v>
      </c>
      <c r="P19" s="29">
        <f>SUMIFS(FastClose!$H$3:$H$20000,FastClose!$K$3:$K$20000,$A19,FastClose!$G$3:$G$20000,P$3,FastClose!$D$3:$D$20000,$A$3)</f>
        <v>0</v>
      </c>
      <c r="Q19" s="29">
        <f>SUMIFS(FastClose!$H$3:$H$20000,FastClose!$K$3:$K$20000,$A19,FastClose!$G$3:$G$20000,Q$3,FastClose!$D$3:$D$20000,$A$3)</f>
        <v>0</v>
      </c>
      <c r="R19" s="29">
        <f>SUMIFS(FastClose!$H$3:$H$20000,FastClose!$K$3:$K$20000,$A19,FastClose!$G$3:$G$20000,R$3,FastClose!$D$3:$D$20000,$A$3)</f>
        <v>0</v>
      </c>
      <c r="S19" s="29">
        <f>SUMIFS(FastClose!$H$3:$H$20000,FastClose!$K$3:$K$20000,$A19,FastClose!$G$3:$G$20000,S$3,FastClose!$D$3:$D$20000,$A$3)</f>
        <v>0</v>
      </c>
      <c r="T19" s="29">
        <f>SUMIFS(FastClose!$H$3:$H$20000,FastClose!$K$3:$K$20000,$A19,FastClose!$G$3:$G$20000,T$3,FastClose!$D$3:$D$20000,$A$3)</f>
        <v>0</v>
      </c>
      <c r="U19" s="29">
        <f>SUMIFS(FastClose!$H$3:$H$20000,FastClose!$K$3:$K$20000,$A19,FastClose!$G$3:$G$20000,U$3,FastClose!$D$3:$D$20000,$A$3)</f>
        <v>0</v>
      </c>
      <c r="V19" s="29">
        <f>SUMIFS(FastClose!$H$3:$H$20000,FastClose!$K$3:$K$20000,$A19,FastClose!$G$3:$G$20000,V$3,FastClose!$D$3:$D$20000,$A$3)</f>
        <v>0</v>
      </c>
      <c r="W19" s="29">
        <f>SUMIFS(FastClose!$H$3:$H$20000,FastClose!$K$3:$K$20000,$A19,FastClose!$G$3:$G$20000,W$3,FastClose!$D$3:$D$20000,$A$3)</f>
        <v>0</v>
      </c>
      <c r="X19" s="29">
        <f>SUMIFS(FastClose!$H$3:$H$20000,FastClose!$K$3:$K$20000,$A19,FastClose!$G$3:$G$20000,X$3,FastClose!$D$3:$D$20000,$A$3)</f>
        <v>0</v>
      </c>
      <c r="Y19" s="29">
        <f>SUMIFS(FastClose!$H$3:$H$20000,FastClose!$K$3:$K$20000,$A19,FastClose!$G$3:$G$20000,Y$3,FastClose!$D$3:$D$20000,$A$3)</f>
        <v>0</v>
      </c>
      <c r="Z19" s="30">
        <f>SUMIFS(FastClose!$H$3:$H$20000,FastClose!$K$3:$K$20000,$A19,FastClose!$G$3:$G$20000,Z$3,FastClose!$D$3:$D$20000,$A$3)</f>
        <v>0</v>
      </c>
      <c r="AB19" s="35" t="s">
        <v>168</v>
      </c>
      <c r="AC19" s="46">
        <f>SUMIFS(BISDATA!$L$3:$L$20000,BISDATA!$A$3:$A$20000,$AB19,BISDATA!$M$3:$M$20000,AC$4,BISDATA!$I$3:$I$20000,$AB$3)</f>
        <v>0</v>
      </c>
      <c r="AD19" s="29">
        <f>SUMIFS(BISDATA!$L$3:$L$20000,BISDATA!$A$3:$A$20000,$AB19,BISDATA!$M$3:$M$20000,AD$4,BISDATA!$I$3:$I$20000,$AB$3)</f>
        <v>0</v>
      </c>
      <c r="AE19" s="29">
        <f>SUMIFS(BISDATA!$L$3:$L$20000,BISDATA!$A$3:$A$20000,$AB19,BISDATA!$M$3:$M$20000,AE$4,BISDATA!$I$3:$I$20000,$AB$3)</f>
        <v>0</v>
      </c>
      <c r="AF19" s="29">
        <f>SUMIFS(BISDATA!$L$3:$L$20000,BISDATA!$A$3:$A$20000,$AB19,BISDATA!$M$3:$M$20000,AF$4,BISDATA!$I$3:$I$20000,$AB$3)</f>
        <v>0</v>
      </c>
      <c r="AG19" s="29">
        <f>SUMIFS(BISDATA!$L$3:$L$20000,BISDATA!$A$3:$A$20000,$AB19,BISDATA!$M$3:$M$20000,AG$4,BISDATA!$I$3:$I$20000,$AB$3)</f>
        <v>0</v>
      </c>
      <c r="AH19" s="29">
        <f>SUMIFS(BISDATA!$L$3:$L$20000,BISDATA!$A$3:$A$20000,$AB19,BISDATA!$M$3:$M$20000,AH$4,BISDATA!$I$3:$I$20000,$AB$3)</f>
        <v>0</v>
      </c>
      <c r="AI19" s="29">
        <f>SUMIFS(BISDATA!$L$3:$L$20000,BISDATA!$A$3:$A$20000,$AB19,BISDATA!$M$3:$M$20000,AI$4,BISDATA!$I$3:$I$20000,$AB$3)</f>
        <v>0</v>
      </c>
      <c r="AJ19" s="29">
        <f>SUMIFS(BISDATA!$L$3:$L$20000,BISDATA!$A$3:$A$20000,$AB19,BISDATA!$M$3:$M$20000,AJ$4,BISDATA!$I$3:$I$20000,$AB$3)</f>
        <v>0</v>
      </c>
      <c r="AK19" s="29">
        <f>SUMIFS(BISDATA!$L$3:$L$20000,BISDATA!$A$3:$A$20000,$AB19,BISDATA!$M$3:$M$20000,AK$4,BISDATA!$I$3:$I$20000,$AB$3)</f>
        <v>0</v>
      </c>
      <c r="AL19" s="29">
        <f>SUMIFS(BISDATA!$L$3:$L$20000,BISDATA!$A$3:$A$20000,$AB19,BISDATA!$M$3:$M$20000,AL$4,BISDATA!$I$3:$I$20000,$AB$3)</f>
        <v>0</v>
      </c>
      <c r="AM19" s="29">
        <f>SUMIFS(BISDATA!$L$3:$L$20000,BISDATA!$A$3:$A$20000,$AB19,BISDATA!$M$3:$M$20000,AM$4,BISDATA!$I$3:$I$20000,$AB$3)</f>
        <v>0</v>
      </c>
      <c r="AN19" s="29">
        <f>SUMIFS(BISDATA!$L$3:$L$20000,BISDATA!$A$3:$A$20000,$AB19,BISDATA!$M$3:$M$20000,AN$4,BISDATA!$I$3:$I$20000,$AB$3)</f>
        <v>0</v>
      </c>
      <c r="AO19" s="29">
        <f>SUMIFS(BISDATA!$L$3:$L$20000,BISDATA!$A$3:$A$20000,$AB19,BISDATA!$M$3:$M$20000,AO$4,BISDATA!$I$3:$I$20000,$AB$3)</f>
        <v>0</v>
      </c>
      <c r="AP19" s="29">
        <f>SUMIFS(BISDATA!$L$3:$L$20000,BISDATA!$A$3:$A$20000,$AB19,BISDATA!$M$3:$M$20000,AP$4,BISDATA!$I$3:$I$20000,$AB$3)</f>
        <v>0</v>
      </c>
      <c r="AQ19" s="29">
        <f>SUMIFS(BISDATA!$L$3:$L$20000,BISDATA!$A$3:$A$20000,$AB19,BISDATA!$M$3:$M$20000,AQ$4,BISDATA!$I$3:$I$20000,$AB$3)</f>
        <v>0</v>
      </c>
      <c r="AR19" s="29">
        <f>SUMIFS(BISDATA!$L$3:$L$20000,BISDATA!$A$3:$A$20000,$AB19,BISDATA!$M$3:$M$20000,AR$4,BISDATA!$I$3:$I$20000,$AB$3)</f>
        <v>0</v>
      </c>
      <c r="AS19" s="29">
        <f>SUMIFS(BISDATA!$L$3:$L$20000,BISDATA!$A$3:$A$20000,$AB19,BISDATA!$M$3:$M$20000,AS$4,BISDATA!$I$3:$I$20000,$AB$3)</f>
        <v>0</v>
      </c>
      <c r="AT19" s="29">
        <f>SUMIFS(BISDATA!$L$3:$L$20000,BISDATA!$A$3:$A$20000,$AB19,BISDATA!$M$3:$M$20000,AT$4,BISDATA!$I$3:$I$20000,$AB$3)</f>
        <v>0</v>
      </c>
      <c r="AU19" s="29">
        <f>SUMIFS(BISDATA!$L$3:$L$20000,BISDATA!$A$3:$A$20000,$AB19,BISDATA!$M$3:$M$20000,AU$4,BISDATA!$I$3:$I$20000,$AB$3)</f>
        <v>0</v>
      </c>
      <c r="AV19" s="29">
        <f>SUMIFS(BISDATA!$L$3:$L$20000,BISDATA!$A$3:$A$20000,$AB19,BISDATA!$M$3:$M$20000,AV$4,BISDATA!$I$3:$I$20000,$AB$3)</f>
        <v>0</v>
      </c>
      <c r="AW19" s="29">
        <f>SUMIFS(BISDATA!$L$3:$L$20000,BISDATA!$A$3:$A$20000,$AB19,BISDATA!$M$3:$M$20000,AW$4,BISDATA!$I$3:$I$20000,$AB$3)</f>
        <v>0</v>
      </c>
      <c r="AX19" s="29">
        <f>SUMIFS(BISDATA!$L$3:$L$20000,BISDATA!$A$3:$A$20000,$AB19,BISDATA!$M$3:$M$20000,AX$4,BISDATA!$I$3:$I$20000,$AB$3)</f>
        <v>0</v>
      </c>
      <c r="AY19" s="29">
        <f>SUMIFS(BISDATA!$L$3:$L$20000,BISDATA!$A$3:$A$20000,$AB19,BISDATA!$M$3:$M$20000,AY$4,BISDATA!$I$3:$I$20000,$AB$3)</f>
        <v>0</v>
      </c>
      <c r="AZ19" s="29">
        <f>SUMIFS(BISDATA!$L$3:$L$20000,BISDATA!$A$3:$A$20000,$AB19,BISDATA!$M$3:$M$20000,AZ$4,BISDATA!$I$3:$I$20000,$AB$3)</f>
        <v>0</v>
      </c>
      <c r="BA19" s="30">
        <f>SUMIFS(BISDATA!$L$3:$L$20000,BISDATA!$A$3:$A$20000,$AB19,BISDATA!$M$3:$M$20000,BA$4,BISDATA!$I$3:$I$20000,$AB$3)</f>
        <v>0</v>
      </c>
      <c r="BB19" s="58"/>
      <c r="BC19" s="35" t="s">
        <v>168</v>
      </c>
      <c r="BD19" s="46">
        <f t="shared" si="3"/>
        <v>0</v>
      </c>
      <c r="BE19" s="29">
        <f t="shared" si="1"/>
        <v>0</v>
      </c>
      <c r="BF19" s="29">
        <f t="shared" si="1"/>
        <v>0</v>
      </c>
      <c r="BG19" s="29">
        <f t="shared" si="1"/>
        <v>0</v>
      </c>
      <c r="BH19" s="29">
        <f t="shared" si="1"/>
        <v>0</v>
      </c>
      <c r="BI19" s="29">
        <f t="shared" si="1"/>
        <v>0</v>
      </c>
      <c r="BJ19" s="29">
        <f t="shared" si="1"/>
        <v>0</v>
      </c>
      <c r="BK19" s="29">
        <f t="shared" si="1"/>
        <v>0</v>
      </c>
      <c r="BL19" s="29">
        <f t="shared" si="1"/>
        <v>0</v>
      </c>
      <c r="BM19" s="29">
        <f t="shared" si="1"/>
        <v>0</v>
      </c>
      <c r="BN19" s="29">
        <f t="shared" si="1"/>
        <v>0</v>
      </c>
      <c r="BO19" s="29">
        <f t="shared" si="1"/>
        <v>0</v>
      </c>
      <c r="BP19" s="29">
        <f t="shared" si="1"/>
        <v>0</v>
      </c>
      <c r="BQ19" s="29">
        <f t="shared" si="1"/>
        <v>0</v>
      </c>
      <c r="BR19" s="29">
        <f t="shared" si="1"/>
        <v>0</v>
      </c>
      <c r="BS19" s="29">
        <f t="shared" si="1"/>
        <v>0</v>
      </c>
      <c r="BT19" s="29">
        <f t="shared" si="1"/>
        <v>0</v>
      </c>
      <c r="BU19" s="29">
        <f t="shared" si="2"/>
        <v>0</v>
      </c>
      <c r="BV19" s="29">
        <f t="shared" si="2"/>
        <v>0</v>
      </c>
      <c r="BW19" s="29">
        <f t="shared" si="2"/>
        <v>0</v>
      </c>
      <c r="BX19" s="29">
        <f t="shared" si="2"/>
        <v>0</v>
      </c>
      <c r="BY19" s="29">
        <f t="shared" si="2"/>
        <v>0</v>
      </c>
      <c r="BZ19" s="29">
        <f t="shared" si="2"/>
        <v>0</v>
      </c>
      <c r="CA19" s="29">
        <f t="shared" si="2"/>
        <v>0</v>
      </c>
      <c r="CB19" s="30">
        <f t="shared" si="2"/>
        <v>0</v>
      </c>
    </row>
    <row r="20" spans="1:80" x14ac:dyDescent="0.25">
      <c r="A20" s="36" t="s">
        <v>160</v>
      </c>
      <c r="B20" s="47">
        <f>SUMIFS(FastClose!$H$3:$H$20000,FastClose!$K$3:$K$20000,$A20,FastClose!$G$3:$G$20000,B$3,FastClose!$D$3:$D$20000,$A$3)</f>
        <v>0</v>
      </c>
      <c r="C20" s="31">
        <f>SUMIFS(FastClose!$H$3:$H$20000,FastClose!$K$3:$K$20000,$A20,FastClose!$G$3:$G$20000,C$3,FastClose!$D$3:$D$20000,$A$3)</f>
        <v>0</v>
      </c>
      <c r="D20" s="31">
        <f>SUMIFS(FastClose!$H$3:$H$20000,FastClose!$K$3:$K$20000,$A20,FastClose!$G$3:$G$20000,D$3,FastClose!$D$3:$D$20000,$A$3)</f>
        <v>0</v>
      </c>
      <c r="E20" s="31">
        <f>SUMIFS(FastClose!$H$3:$H$20000,FastClose!$K$3:$K$20000,$A20,FastClose!$G$3:$G$20000,E$3,FastClose!$D$3:$D$20000,$A$3)</f>
        <v>0</v>
      </c>
      <c r="F20" s="31">
        <f>SUMIFS(FastClose!$H$3:$H$20000,FastClose!$K$3:$K$20000,$A20,FastClose!$G$3:$G$20000,F$3,FastClose!$D$3:$D$20000,$A$3)</f>
        <v>0</v>
      </c>
      <c r="G20" s="31">
        <f>SUMIFS(FastClose!$H$3:$H$20000,FastClose!$K$3:$K$20000,$A20,FastClose!$G$3:$G$20000,G$3,FastClose!$D$3:$D$20000,$A$3)</f>
        <v>0</v>
      </c>
      <c r="H20" s="31">
        <f>SUMIFS(FastClose!$H$3:$H$20000,FastClose!$K$3:$K$20000,$A20,FastClose!$G$3:$G$20000,H$3,FastClose!$D$3:$D$20000,$A$3)</f>
        <v>0</v>
      </c>
      <c r="I20" s="31">
        <f>SUMIFS(FastClose!$H$3:$H$20000,FastClose!$K$3:$K$20000,$A20,FastClose!$G$3:$G$20000,I$3,FastClose!$D$3:$D$20000,$A$3)</f>
        <v>0</v>
      </c>
      <c r="J20" s="31">
        <f>SUMIFS(FastClose!$H$3:$H$20000,FastClose!$K$3:$K$20000,$A20,FastClose!$G$3:$G$20000,J$3,FastClose!$D$3:$D$20000,$A$3)</f>
        <v>0</v>
      </c>
      <c r="K20" s="31">
        <f>SUMIFS(FastClose!$H$3:$H$20000,FastClose!$K$3:$K$20000,$A20,FastClose!$G$3:$G$20000,K$3,FastClose!$D$3:$D$20000,$A$3)</f>
        <v>0</v>
      </c>
      <c r="L20" s="31">
        <f>SUMIFS(FastClose!$H$3:$H$20000,FastClose!$K$3:$K$20000,$A20,FastClose!$G$3:$G$20000,L$3,FastClose!$D$3:$D$20000,$A$3)</f>
        <v>0</v>
      </c>
      <c r="M20" s="31">
        <f>SUMIFS(FastClose!$H$3:$H$20000,FastClose!$K$3:$K$20000,$A20,FastClose!$G$3:$G$20000,M$3,FastClose!$D$3:$D$20000,$A$3)</f>
        <v>0</v>
      </c>
      <c r="N20" s="31">
        <f>SUMIFS(FastClose!$H$3:$H$20000,FastClose!$K$3:$K$20000,$A20,FastClose!$G$3:$G$20000,N$3,FastClose!$D$3:$D$20000,$A$3)</f>
        <v>0</v>
      </c>
      <c r="O20" s="31">
        <f>SUMIFS(FastClose!$H$3:$H$20000,FastClose!$K$3:$K$20000,$A20,FastClose!$G$3:$G$20000,O$3,FastClose!$D$3:$D$20000,$A$3)</f>
        <v>0</v>
      </c>
      <c r="P20" s="31">
        <f>SUMIFS(FastClose!$H$3:$H$20000,FastClose!$K$3:$K$20000,$A20,FastClose!$G$3:$G$20000,P$3,FastClose!$D$3:$D$20000,$A$3)</f>
        <v>0</v>
      </c>
      <c r="Q20" s="31">
        <f>SUMIFS(FastClose!$H$3:$H$20000,FastClose!$K$3:$K$20000,$A20,FastClose!$G$3:$G$20000,Q$3,FastClose!$D$3:$D$20000,$A$3)</f>
        <v>0</v>
      </c>
      <c r="R20" s="31">
        <f>SUMIFS(FastClose!$H$3:$H$20000,FastClose!$K$3:$K$20000,$A20,FastClose!$G$3:$G$20000,R$3,FastClose!$D$3:$D$20000,$A$3)</f>
        <v>0</v>
      </c>
      <c r="S20" s="31">
        <f>SUMIFS(FastClose!$H$3:$H$20000,FastClose!$K$3:$K$20000,$A20,FastClose!$G$3:$G$20000,S$3,FastClose!$D$3:$D$20000,$A$3)</f>
        <v>0</v>
      </c>
      <c r="T20" s="31">
        <f>SUMIFS(FastClose!$H$3:$H$20000,FastClose!$K$3:$K$20000,$A20,FastClose!$G$3:$G$20000,T$3,FastClose!$D$3:$D$20000,$A$3)</f>
        <v>0</v>
      </c>
      <c r="U20" s="31">
        <f>SUMIFS(FastClose!$H$3:$H$20000,FastClose!$K$3:$K$20000,$A20,FastClose!$G$3:$G$20000,U$3,FastClose!$D$3:$D$20000,$A$3)</f>
        <v>0</v>
      </c>
      <c r="V20" s="31">
        <f>SUMIFS(FastClose!$H$3:$H$20000,FastClose!$K$3:$K$20000,$A20,FastClose!$G$3:$G$20000,V$3,FastClose!$D$3:$D$20000,$A$3)</f>
        <v>0</v>
      </c>
      <c r="W20" s="31">
        <f>SUMIFS(FastClose!$H$3:$H$20000,FastClose!$K$3:$K$20000,$A20,FastClose!$G$3:$G$20000,W$3,FastClose!$D$3:$D$20000,$A$3)</f>
        <v>0</v>
      </c>
      <c r="X20" s="31">
        <f>SUMIFS(FastClose!$H$3:$H$20000,FastClose!$K$3:$K$20000,$A20,FastClose!$G$3:$G$20000,X$3,FastClose!$D$3:$D$20000,$A$3)</f>
        <v>0</v>
      </c>
      <c r="Y20" s="31">
        <f>SUMIFS(FastClose!$H$3:$H$20000,FastClose!$K$3:$K$20000,$A20,FastClose!$G$3:$G$20000,Y$3,FastClose!$D$3:$D$20000,$A$3)</f>
        <v>0</v>
      </c>
      <c r="Z20" s="32">
        <f>SUMIFS(FastClose!$H$3:$H$20000,FastClose!$K$3:$K$20000,$A20,FastClose!$G$3:$G$20000,Z$3,FastClose!$D$3:$D$20000,$A$3)</f>
        <v>0</v>
      </c>
      <c r="AB20" s="36" t="s">
        <v>160</v>
      </c>
      <c r="AC20" s="47">
        <f>SUMIFS(BISDATA!$L$3:$L$20000,BISDATA!$A$3:$A$20000,$AB20,BISDATA!$M$3:$M$20000,AC$4,BISDATA!$I$3:$I$20000,$AB$3)</f>
        <v>0</v>
      </c>
      <c r="AD20" s="31">
        <f>SUMIFS(BISDATA!$L$3:$L$20000,BISDATA!$A$3:$A$20000,$AB20,BISDATA!$M$3:$M$20000,AD$4,BISDATA!$I$3:$I$20000,$AB$3)</f>
        <v>0</v>
      </c>
      <c r="AE20" s="31">
        <f>SUMIFS(BISDATA!$L$3:$L$20000,BISDATA!$A$3:$A$20000,$AB20,BISDATA!$M$3:$M$20000,AE$4,BISDATA!$I$3:$I$20000,$AB$3)</f>
        <v>0</v>
      </c>
      <c r="AF20" s="31">
        <f>SUMIFS(BISDATA!$L$3:$L$20000,BISDATA!$A$3:$A$20000,$AB20,BISDATA!$M$3:$M$20000,AF$4,BISDATA!$I$3:$I$20000,$AB$3)</f>
        <v>0</v>
      </c>
      <c r="AG20" s="31">
        <f>SUMIFS(BISDATA!$L$3:$L$20000,BISDATA!$A$3:$A$20000,$AB20,BISDATA!$M$3:$M$20000,AG$4,BISDATA!$I$3:$I$20000,$AB$3)</f>
        <v>0</v>
      </c>
      <c r="AH20" s="31">
        <f>SUMIFS(BISDATA!$L$3:$L$20000,BISDATA!$A$3:$A$20000,$AB20,BISDATA!$M$3:$M$20000,AH$4,BISDATA!$I$3:$I$20000,$AB$3)</f>
        <v>0</v>
      </c>
      <c r="AI20" s="31">
        <f>SUMIFS(BISDATA!$L$3:$L$20000,BISDATA!$A$3:$A$20000,$AB20,BISDATA!$M$3:$M$20000,AI$4,BISDATA!$I$3:$I$20000,$AB$3)</f>
        <v>0</v>
      </c>
      <c r="AJ20" s="31">
        <f>SUMIFS(BISDATA!$L$3:$L$20000,BISDATA!$A$3:$A$20000,$AB20,BISDATA!$M$3:$M$20000,AJ$4,BISDATA!$I$3:$I$20000,$AB$3)</f>
        <v>0</v>
      </c>
      <c r="AK20" s="31">
        <f>SUMIFS(BISDATA!$L$3:$L$20000,BISDATA!$A$3:$A$20000,$AB20,BISDATA!$M$3:$M$20000,AK$4,BISDATA!$I$3:$I$20000,$AB$3)</f>
        <v>0</v>
      </c>
      <c r="AL20" s="31">
        <f>SUMIFS(BISDATA!$L$3:$L$20000,BISDATA!$A$3:$A$20000,$AB20,BISDATA!$M$3:$M$20000,AL$4,BISDATA!$I$3:$I$20000,$AB$3)</f>
        <v>0</v>
      </c>
      <c r="AM20" s="31">
        <f>SUMIFS(BISDATA!$L$3:$L$20000,BISDATA!$A$3:$A$20000,$AB20,BISDATA!$M$3:$M$20000,AM$4,BISDATA!$I$3:$I$20000,$AB$3)</f>
        <v>0</v>
      </c>
      <c r="AN20" s="31">
        <f>SUMIFS(BISDATA!$L$3:$L$20000,BISDATA!$A$3:$A$20000,$AB20,BISDATA!$M$3:$M$20000,AN$4,BISDATA!$I$3:$I$20000,$AB$3)</f>
        <v>0</v>
      </c>
      <c r="AO20" s="31">
        <f>SUMIFS(BISDATA!$L$3:$L$20000,BISDATA!$A$3:$A$20000,$AB20,BISDATA!$M$3:$M$20000,AO$4,BISDATA!$I$3:$I$20000,$AB$3)</f>
        <v>0</v>
      </c>
      <c r="AP20" s="31">
        <f>SUMIFS(BISDATA!$L$3:$L$20000,BISDATA!$A$3:$A$20000,$AB20,BISDATA!$M$3:$M$20000,AP$4,BISDATA!$I$3:$I$20000,$AB$3)</f>
        <v>0</v>
      </c>
      <c r="AQ20" s="31">
        <f>SUMIFS(BISDATA!$L$3:$L$20000,BISDATA!$A$3:$A$20000,$AB20,BISDATA!$M$3:$M$20000,AQ$4,BISDATA!$I$3:$I$20000,$AB$3)</f>
        <v>0</v>
      </c>
      <c r="AR20" s="31">
        <f>SUMIFS(BISDATA!$L$3:$L$20000,BISDATA!$A$3:$A$20000,$AB20,BISDATA!$M$3:$M$20000,AR$4,BISDATA!$I$3:$I$20000,$AB$3)</f>
        <v>0</v>
      </c>
      <c r="AS20" s="31">
        <f>SUMIFS(BISDATA!$L$3:$L$20000,BISDATA!$A$3:$A$20000,$AB20,BISDATA!$M$3:$M$20000,AS$4,BISDATA!$I$3:$I$20000,$AB$3)</f>
        <v>0</v>
      </c>
      <c r="AT20" s="31">
        <f>SUMIFS(BISDATA!$L$3:$L$20000,BISDATA!$A$3:$A$20000,$AB20,BISDATA!$M$3:$M$20000,AT$4,BISDATA!$I$3:$I$20000,$AB$3)</f>
        <v>0</v>
      </c>
      <c r="AU20" s="31">
        <f>SUMIFS(BISDATA!$L$3:$L$20000,BISDATA!$A$3:$A$20000,$AB20,BISDATA!$M$3:$M$20000,AU$4,BISDATA!$I$3:$I$20000,$AB$3)</f>
        <v>0</v>
      </c>
      <c r="AV20" s="31">
        <f>SUMIFS(BISDATA!$L$3:$L$20000,BISDATA!$A$3:$A$20000,$AB20,BISDATA!$M$3:$M$20000,AV$4,BISDATA!$I$3:$I$20000,$AB$3)</f>
        <v>0</v>
      </c>
      <c r="AW20" s="31">
        <f>SUMIFS(BISDATA!$L$3:$L$20000,BISDATA!$A$3:$A$20000,$AB20,BISDATA!$M$3:$M$20000,AW$4,BISDATA!$I$3:$I$20000,$AB$3)</f>
        <v>0</v>
      </c>
      <c r="AX20" s="31">
        <f>SUMIFS(BISDATA!$L$3:$L$20000,BISDATA!$A$3:$A$20000,$AB20,BISDATA!$M$3:$M$20000,AX$4,BISDATA!$I$3:$I$20000,$AB$3)</f>
        <v>0</v>
      </c>
      <c r="AY20" s="31">
        <f>SUMIFS(BISDATA!$L$3:$L$20000,BISDATA!$A$3:$A$20000,$AB20,BISDATA!$M$3:$M$20000,AY$4,BISDATA!$I$3:$I$20000,$AB$3)</f>
        <v>0</v>
      </c>
      <c r="AZ20" s="31">
        <f>SUMIFS(BISDATA!$L$3:$L$20000,BISDATA!$A$3:$A$20000,$AB20,BISDATA!$M$3:$M$20000,AZ$4,BISDATA!$I$3:$I$20000,$AB$3)</f>
        <v>0</v>
      </c>
      <c r="BA20" s="32">
        <f>SUMIFS(BISDATA!$L$3:$L$20000,BISDATA!$A$3:$A$20000,$AB20,BISDATA!$M$3:$M$20000,BA$4,BISDATA!$I$3:$I$20000,$AB$3)</f>
        <v>0</v>
      </c>
      <c r="BB20" s="58"/>
      <c r="BC20" s="36" t="s">
        <v>160</v>
      </c>
      <c r="BD20" s="47">
        <f t="shared" si="3"/>
        <v>0</v>
      </c>
      <c r="BE20" s="31">
        <f t="shared" si="1"/>
        <v>0</v>
      </c>
      <c r="BF20" s="31">
        <f t="shared" si="1"/>
        <v>0</v>
      </c>
      <c r="BG20" s="31">
        <f t="shared" si="1"/>
        <v>0</v>
      </c>
      <c r="BH20" s="31">
        <f t="shared" si="1"/>
        <v>0</v>
      </c>
      <c r="BI20" s="31">
        <f t="shared" si="1"/>
        <v>0</v>
      </c>
      <c r="BJ20" s="31">
        <f t="shared" si="1"/>
        <v>0</v>
      </c>
      <c r="BK20" s="31">
        <f t="shared" si="1"/>
        <v>0</v>
      </c>
      <c r="BL20" s="31">
        <f t="shared" si="1"/>
        <v>0</v>
      </c>
      <c r="BM20" s="31">
        <f t="shared" si="1"/>
        <v>0</v>
      </c>
      <c r="BN20" s="31">
        <f t="shared" si="1"/>
        <v>0</v>
      </c>
      <c r="BO20" s="31">
        <f t="shared" si="1"/>
        <v>0</v>
      </c>
      <c r="BP20" s="31">
        <f t="shared" si="1"/>
        <v>0</v>
      </c>
      <c r="BQ20" s="31">
        <f t="shared" si="1"/>
        <v>0</v>
      </c>
      <c r="BR20" s="31">
        <f t="shared" si="1"/>
        <v>0</v>
      </c>
      <c r="BS20" s="31">
        <f t="shared" si="1"/>
        <v>0</v>
      </c>
      <c r="BT20" s="31">
        <f t="shared" ref="BT20:BT30" si="4">AS20-R20</f>
        <v>0</v>
      </c>
      <c r="BU20" s="31">
        <f t="shared" si="2"/>
        <v>0</v>
      </c>
      <c r="BV20" s="31">
        <f t="shared" si="2"/>
        <v>0</v>
      </c>
      <c r="BW20" s="31">
        <f t="shared" si="2"/>
        <v>0</v>
      </c>
      <c r="BX20" s="31">
        <f t="shared" si="2"/>
        <v>0</v>
      </c>
      <c r="BY20" s="31">
        <f t="shared" si="2"/>
        <v>0</v>
      </c>
      <c r="BZ20" s="31">
        <f t="shared" si="2"/>
        <v>0</v>
      </c>
      <c r="CA20" s="31">
        <f t="shared" si="2"/>
        <v>0</v>
      </c>
      <c r="CB20" s="32">
        <f t="shared" si="2"/>
        <v>0</v>
      </c>
    </row>
    <row r="21" spans="1:80" x14ac:dyDescent="0.25">
      <c r="A21" s="34" t="s">
        <v>123</v>
      </c>
      <c r="B21" s="48">
        <f>SUMIFS(FastClose!$H$3:$H$20000,FastClose!$K$3:$K$20000,$A21,FastClose!$G$3:$G$20000,B$3,FastClose!$D$3:$D$20000,$A$3)</f>
        <v>0</v>
      </c>
      <c r="C21" s="27">
        <f>SUMIFS(FastClose!$H$3:$H$20000,FastClose!$K$3:$K$20000,$A21,FastClose!$G$3:$G$20000,C$3,FastClose!$D$3:$D$20000,$A$3)</f>
        <v>0</v>
      </c>
      <c r="D21" s="27">
        <f>SUMIFS(FastClose!$H$3:$H$20000,FastClose!$K$3:$K$20000,$A21,FastClose!$G$3:$G$20000,D$3,FastClose!$D$3:$D$20000,$A$3)</f>
        <v>0</v>
      </c>
      <c r="E21" s="27">
        <f>SUMIFS(FastClose!$H$3:$H$20000,FastClose!$K$3:$K$20000,$A21,FastClose!$G$3:$G$20000,E$3,FastClose!$D$3:$D$20000,$A$3)</f>
        <v>0</v>
      </c>
      <c r="F21" s="27">
        <f>SUMIFS(FastClose!$H$3:$H$20000,FastClose!$K$3:$K$20000,$A21,FastClose!$G$3:$G$20000,F$3,FastClose!$D$3:$D$20000,$A$3)</f>
        <v>0</v>
      </c>
      <c r="G21" s="27">
        <f>SUMIFS(FastClose!$H$3:$H$20000,FastClose!$K$3:$K$20000,$A21,FastClose!$G$3:$G$20000,G$3,FastClose!$D$3:$D$20000,$A$3)</f>
        <v>0</v>
      </c>
      <c r="H21" s="27">
        <f>SUMIFS(FastClose!$H$3:$H$20000,FastClose!$K$3:$K$20000,$A21,FastClose!$G$3:$G$20000,H$3,FastClose!$D$3:$D$20000,$A$3)</f>
        <v>0</v>
      </c>
      <c r="I21" s="27">
        <f>SUMIFS(FastClose!$H$3:$H$20000,FastClose!$K$3:$K$20000,$A21,FastClose!$G$3:$G$20000,I$3,FastClose!$D$3:$D$20000,$A$3)</f>
        <v>0</v>
      </c>
      <c r="J21" s="27">
        <f>SUMIFS(FastClose!$H$3:$H$20000,FastClose!$K$3:$K$20000,$A21,FastClose!$G$3:$G$20000,J$3,FastClose!$D$3:$D$20000,$A$3)</f>
        <v>0</v>
      </c>
      <c r="K21" s="27">
        <f>SUMIFS(FastClose!$H$3:$H$20000,FastClose!$K$3:$K$20000,$A21,FastClose!$G$3:$G$20000,K$3,FastClose!$D$3:$D$20000,$A$3)</f>
        <v>0</v>
      </c>
      <c r="L21" s="27">
        <f>SUMIFS(FastClose!$H$3:$H$20000,FastClose!$K$3:$K$20000,$A21,FastClose!$G$3:$G$20000,L$3,FastClose!$D$3:$D$20000,$A$3)</f>
        <v>0</v>
      </c>
      <c r="M21" s="27">
        <f>SUMIFS(FastClose!$H$3:$H$20000,FastClose!$K$3:$K$20000,$A21,FastClose!$G$3:$G$20000,M$3,FastClose!$D$3:$D$20000,$A$3)</f>
        <v>0</v>
      </c>
      <c r="N21" s="27">
        <f>SUMIFS(FastClose!$H$3:$H$20000,FastClose!$K$3:$K$20000,$A21,FastClose!$G$3:$G$20000,N$3,FastClose!$D$3:$D$20000,$A$3)</f>
        <v>0</v>
      </c>
      <c r="O21" s="27">
        <f>SUMIFS(FastClose!$H$3:$H$20000,FastClose!$K$3:$K$20000,$A21,FastClose!$G$3:$G$20000,O$3,FastClose!$D$3:$D$20000,$A$3)</f>
        <v>0</v>
      </c>
      <c r="P21" s="27">
        <f>SUMIFS(FastClose!$H$3:$H$20000,FastClose!$K$3:$K$20000,$A21,FastClose!$G$3:$G$20000,P$3,FastClose!$D$3:$D$20000,$A$3)</f>
        <v>0</v>
      </c>
      <c r="Q21" s="27">
        <f>SUMIFS(FastClose!$H$3:$H$20000,FastClose!$K$3:$K$20000,$A21,FastClose!$G$3:$G$20000,Q$3,FastClose!$D$3:$D$20000,$A$3)</f>
        <v>0</v>
      </c>
      <c r="R21" s="27">
        <f>SUMIFS(FastClose!$H$3:$H$20000,FastClose!$K$3:$K$20000,$A21,FastClose!$G$3:$G$20000,R$3,FastClose!$D$3:$D$20000,$A$3)</f>
        <v>0</v>
      </c>
      <c r="S21" s="27">
        <f>SUMIFS(FastClose!$H$3:$H$20000,FastClose!$K$3:$K$20000,$A21,FastClose!$G$3:$G$20000,S$3,FastClose!$D$3:$D$20000,$A$3)</f>
        <v>0</v>
      </c>
      <c r="T21" s="27">
        <f>SUMIFS(FastClose!$H$3:$H$20000,FastClose!$K$3:$K$20000,$A21,FastClose!$G$3:$G$20000,T$3,FastClose!$D$3:$D$20000,$A$3)</f>
        <v>0</v>
      </c>
      <c r="U21" s="27">
        <f>SUMIFS(FastClose!$H$3:$H$20000,FastClose!$K$3:$K$20000,$A21,FastClose!$G$3:$G$20000,U$3,FastClose!$D$3:$D$20000,$A$3)</f>
        <v>0</v>
      </c>
      <c r="V21" s="27">
        <f>SUMIFS(FastClose!$H$3:$H$20000,FastClose!$K$3:$K$20000,$A21,FastClose!$G$3:$G$20000,V$3,FastClose!$D$3:$D$20000,$A$3)</f>
        <v>0</v>
      </c>
      <c r="W21" s="27">
        <f>SUMIFS(FastClose!$H$3:$H$20000,FastClose!$K$3:$K$20000,$A21,FastClose!$G$3:$G$20000,W$3,FastClose!$D$3:$D$20000,$A$3)</f>
        <v>0</v>
      </c>
      <c r="X21" s="27">
        <f>SUMIFS(FastClose!$H$3:$H$20000,FastClose!$K$3:$K$20000,$A21,FastClose!$G$3:$G$20000,X$3,FastClose!$D$3:$D$20000,$A$3)</f>
        <v>0</v>
      </c>
      <c r="Y21" s="27">
        <f>SUMIFS(FastClose!$H$3:$H$20000,FastClose!$K$3:$K$20000,$A21,FastClose!$G$3:$G$20000,Y$3,FastClose!$D$3:$D$20000,$A$3)</f>
        <v>0</v>
      </c>
      <c r="Z21" s="28">
        <f>SUMIFS(FastClose!$H$3:$H$20000,FastClose!$K$3:$K$20000,$A21,FastClose!$G$3:$G$20000,Z$3,FastClose!$D$3:$D$20000,$A$3)</f>
        <v>0</v>
      </c>
      <c r="AB21" s="34" t="s">
        <v>123</v>
      </c>
      <c r="AC21" s="48">
        <f>SUMIFS(BISDATA!$L$3:$L$20000,BISDATA!$A$3:$A$20000,$AB21,BISDATA!$M$3:$M$20000,AC$4,BISDATA!$I$3:$I$20000,$AB$3)</f>
        <v>0</v>
      </c>
      <c r="AD21" s="27">
        <f>SUMIFS(BISDATA!$L$3:$L$20000,BISDATA!$A$3:$A$20000,$AB21,BISDATA!$M$3:$M$20000,AD$4,BISDATA!$I$3:$I$20000,$AB$3)</f>
        <v>0</v>
      </c>
      <c r="AE21" s="27">
        <f>SUMIFS(BISDATA!$L$3:$L$20000,BISDATA!$A$3:$A$20000,$AB21,BISDATA!$M$3:$M$20000,AE$4,BISDATA!$I$3:$I$20000,$AB$3)</f>
        <v>0</v>
      </c>
      <c r="AF21" s="27">
        <f>SUMIFS(BISDATA!$L$3:$L$20000,BISDATA!$A$3:$A$20000,$AB21,BISDATA!$M$3:$M$20000,AF$4,BISDATA!$I$3:$I$20000,$AB$3)</f>
        <v>0</v>
      </c>
      <c r="AG21" s="27">
        <f>SUMIFS(BISDATA!$L$3:$L$20000,BISDATA!$A$3:$A$20000,$AB21,BISDATA!$M$3:$M$20000,AG$4,BISDATA!$I$3:$I$20000,$AB$3)</f>
        <v>0</v>
      </c>
      <c r="AH21" s="27">
        <f>SUMIFS(BISDATA!$L$3:$L$20000,BISDATA!$A$3:$A$20000,$AB21,BISDATA!$M$3:$M$20000,AH$4,BISDATA!$I$3:$I$20000,$AB$3)</f>
        <v>0</v>
      </c>
      <c r="AI21" s="27">
        <f>SUMIFS(BISDATA!$L$3:$L$20000,BISDATA!$A$3:$A$20000,$AB21,BISDATA!$M$3:$M$20000,AI$4,BISDATA!$I$3:$I$20000,$AB$3)</f>
        <v>0</v>
      </c>
      <c r="AJ21" s="27">
        <f>SUMIFS(BISDATA!$L$3:$L$20000,BISDATA!$A$3:$A$20000,$AB21,BISDATA!$M$3:$M$20000,AJ$4,BISDATA!$I$3:$I$20000,$AB$3)</f>
        <v>0</v>
      </c>
      <c r="AK21" s="27">
        <f>SUMIFS(BISDATA!$L$3:$L$20000,BISDATA!$A$3:$A$20000,$AB21,BISDATA!$M$3:$M$20000,AK$4,BISDATA!$I$3:$I$20000,$AB$3)</f>
        <v>0</v>
      </c>
      <c r="AL21" s="27">
        <f>SUMIFS(BISDATA!$L$3:$L$20000,BISDATA!$A$3:$A$20000,$AB21,BISDATA!$M$3:$M$20000,AL$4,BISDATA!$I$3:$I$20000,$AB$3)</f>
        <v>0</v>
      </c>
      <c r="AM21" s="27">
        <f>SUMIFS(BISDATA!$L$3:$L$20000,BISDATA!$A$3:$A$20000,$AB21,BISDATA!$M$3:$M$20000,AM$4,BISDATA!$I$3:$I$20000,$AB$3)</f>
        <v>0</v>
      </c>
      <c r="AN21" s="27">
        <f>SUMIFS(BISDATA!$L$3:$L$20000,BISDATA!$A$3:$A$20000,$AB21,BISDATA!$M$3:$M$20000,AN$4,BISDATA!$I$3:$I$20000,$AB$3)</f>
        <v>0</v>
      </c>
      <c r="AO21" s="27">
        <f>SUMIFS(BISDATA!$L$3:$L$20000,BISDATA!$A$3:$A$20000,$AB21,BISDATA!$M$3:$M$20000,AO$4,BISDATA!$I$3:$I$20000,$AB$3)</f>
        <v>0</v>
      </c>
      <c r="AP21" s="27">
        <f>SUMIFS(BISDATA!$L$3:$L$20000,BISDATA!$A$3:$A$20000,$AB21,BISDATA!$M$3:$M$20000,AP$4,BISDATA!$I$3:$I$20000,$AB$3)</f>
        <v>0</v>
      </c>
      <c r="AQ21" s="27">
        <f>SUMIFS(BISDATA!$L$3:$L$20000,BISDATA!$A$3:$A$20000,$AB21,BISDATA!$M$3:$M$20000,AQ$4,BISDATA!$I$3:$I$20000,$AB$3)</f>
        <v>0</v>
      </c>
      <c r="AR21" s="27">
        <f>SUMIFS(BISDATA!$L$3:$L$20000,BISDATA!$A$3:$A$20000,$AB21,BISDATA!$M$3:$M$20000,AR$4,BISDATA!$I$3:$I$20000,$AB$3)</f>
        <v>0</v>
      </c>
      <c r="AS21" s="27">
        <f>SUMIFS(BISDATA!$L$3:$L$20000,BISDATA!$A$3:$A$20000,$AB21,BISDATA!$M$3:$M$20000,AS$4,BISDATA!$I$3:$I$20000,$AB$3)</f>
        <v>0</v>
      </c>
      <c r="AT21" s="27">
        <f>SUMIFS(BISDATA!$L$3:$L$20000,BISDATA!$A$3:$A$20000,$AB21,BISDATA!$M$3:$M$20000,AT$4,BISDATA!$I$3:$I$20000,$AB$3)</f>
        <v>0</v>
      </c>
      <c r="AU21" s="27">
        <f>SUMIFS(BISDATA!$L$3:$L$20000,BISDATA!$A$3:$A$20000,$AB21,BISDATA!$M$3:$M$20000,AU$4,BISDATA!$I$3:$I$20000,$AB$3)</f>
        <v>0</v>
      </c>
      <c r="AV21" s="27">
        <f>SUMIFS(BISDATA!$L$3:$L$20000,BISDATA!$A$3:$A$20000,$AB21,BISDATA!$M$3:$M$20000,AV$4,BISDATA!$I$3:$I$20000,$AB$3)</f>
        <v>0</v>
      </c>
      <c r="AW21" s="27">
        <f>SUMIFS(BISDATA!$L$3:$L$20000,BISDATA!$A$3:$A$20000,$AB21,BISDATA!$M$3:$M$20000,AW$4,BISDATA!$I$3:$I$20000,$AB$3)</f>
        <v>0</v>
      </c>
      <c r="AX21" s="27">
        <f>SUMIFS(BISDATA!$L$3:$L$20000,BISDATA!$A$3:$A$20000,$AB21,BISDATA!$M$3:$M$20000,AX$4,BISDATA!$I$3:$I$20000,$AB$3)</f>
        <v>0</v>
      </c>
      <c r="AY21" s="27">
        <f>SUMIFS(BISDATA!$L$3:$L$20000,BISDATA!$A$3:$A$20000,$AB21,BISDATA!$M$3:$M$20000,AY$4,BISDATA!$I$3:$I$20000,$AB$3)</f>
        <v>0</v>
      </c>
      <c r="AZ21" s="27">
        <f>SUMIFS(BISDATA!$L$3:$L$20000,BISDATA!$A$3:$A$20000,$AB21,BISDATA!$M$3:$M$20000,AZ$4,BISDATA!$I$3:$I$20000,$AB$3)</f>
        <v>0</v>
      </c>
      <c r="BA21" s="28">
        <f>SUMIFS(BISDATA!$L$3:$L$20000,BISDATA!$A$3:$A$20000,$AB21,BISDATA!$M$3:$M$20000,BA$4,BISDATA!$I$3:$I$20000,$AB$3)</f>
        <v>0</v>
      </c>
      <c r="BB21" s="58"/>
      <c r="BC21" s="34" t="s">
        <v>123</v>
      </c>
      <c r="BD21" s="48">
        <f t="shared" si="3"/>
        <v>0</v>
      </c>
      <c r="BE21" s="27">
        <f t="shared" si="3"/>
        <v>0</v>
      </c>
      <c r="BF21" s="27">
        <f t="shared" si="3"/>
        <v>0</v>
      </c>
      <c r="BG21" s="27">
        <f t="shared" si="3"/>
        <v>0</v>
      </c>
      <c r="BH21" s="27">
        <f t="shared" si="3"/>
        <v>0</v>
      </c>
      <c r="BI21" s="27">
        <f t="shared" si="3"/>
        <v>0</v>
      </c>
      <c r="BJ21" s="27">
        <f t="shared" si="3"/>
        <v>0</v>
      </c>
      <c r="BK21" s="27">
        <f t="shared" si="3"/>
        <v>0</v>
      </c>
      <c r="BL21" s="27">
        <f t="shared" si="3"/>
        <v>0</v>
      </c>
      <c r="BM21" s="27">
        <f t="shared" si="3"/>
        <v>0</v>
      </c>
      <c r="BN21" s="27">
        <f t="shared" si="3"/>
        <v>0</v>
      </c>
      <c r="BO21" s="27">
        <f t="shared" si="3"/>
        <v>0</v>
      </c>
      <c r="BP21" s="27">
        <f t="shared" si="3"/>
        <v>0</v>
      </c>
      <c r="BQ21" s="27">
        <f t="shared" si="3"/>
        <v>0</v>
      </c>
      <c r="BR21" s="27">
        <f t="shared" si="3"/>
        <v>0</v>
      </c>
      <c r="BS21" s="27">
        <f t="shared" si="3"/>
        <v>0</v>
      </c>
      <c r="BT21" s="27">
        <f t="shared" si="4"/>
        <v>0</v>
      </c>
      <c r="BU21" s="27">
        <f t="shared" si="2"/>
        <v>0</v>
      </c>
      <c r="BV21" s="27">
        <f t="shared" si="2"/>
        <v>0</v>
      </c>
      <c r="BW21" s="27">
        <f t="shared" si="2"/>
        <v>0</v>
      </c>
      <c r="BX21" s="27">
        <f t="shared" si="2"/>
        <v>0</v>
      </c>
      <c r="BY21" s="27">
        <f t="shared" si="2"/>
        <v>0</v>
      </c>
      <c r="BZ21" s="27">
        <f t="shared" si="2"/>
        <v>0</v>
      </c>
      <c r="CA21" s="27">
        <f t="shared" si="2"/>
        <v>0</v>
      </c>
      <c r="CB21" s="28">
        <f t="shared" si="2"/>
        <v>0</v>
      </c>
    </row>
    <row r="22" spans="1:80" x14ac:dyDescent="0.25">
      <c r="A22" s="35" t="s">
        <v>116</v>
      </c>
      <c r="B22" s="46">
        <f>SUMIFS(FastClose!$H$3:$H$20000,FastClose!$K$3:$K$20000,$A22,FastClose!$G$3:$G$20000,B$3,FastClose!$D$3:$D$20000,$A$3)</f>
        <v>0</v>
      </c>
      <c r="C22" s="29">
        <f>SUMIFS(FastClose!$H$3:$H$20000,FastClose!$K$3:$K$20000,$A22,FastClose!$G$3:$G$20000,C$3,FastClose!$D$3:$D$20000,$A$3)</f>
        <v>0</v>
      </c>
      <c r="D22" s="29">
        <f>SUMIFS(FastClose!$H$3:$H$20000,FastClose!$K$3:$K$20000,$A22,FastClose!$G$3:$G$20000,D$3,FastClose!$D$3:$D$20000,$A$3)</f>
        <v>0</v>
      </c>
      <c r="E22" s="29">
        <f>SUMIFS(FastClose!$H$3:$H$20000,FastClose!$K$3:$K$20000,$A22,FastClose!$G$3:$G$20000,E$3,FastClose!$D$3:$D$20000,$A$3)</f>
        <v>0</v>
      </c>
      <c r="F22" s="29">
        <f>SUMIFS(FastClose!$H$3:$H$20000,FastClose!$K$3:$K$20000,$A22,FastClose!$G$3:$G$20000,F$3,FastClose!$D$3:$D$20000,$A$3)</f>
        <v>0</v>
      </c>
      <c r="G22" s="29">
        <f>SUMIFS(FastClose!$H$3:$H$20000,FastClose!$K$3:$K$20000,$A22,FastClose!$G$3:$G$20000,G$3,FastClose!$D$3:$D$20000,$A$3)</f>
        <v>0</v>
      </c>
      <c r="H22" s="29">
        <f>SUMIFS(FastClose!$H$3:$H$20000,FastClose!$K$3:$K$20000,$A22,FastClose!$G$3:$G$20000,H$3,FastClose!$D$3:$D$20000,$A$3)</f>
        <v>0</v>
      </c>
      <c r="I22" s="29">
        <f>SUMIFS(FastClose!$H$3:$H$20000,FastClose!$K$3:$K$20000,$A22,FastClose!$G$3:$G$20000,I$3,FastClose!$D$3:$D$20000,$A$3)</f>
        <v>0</v>
      </c>
      <c r="J22" s="29">
        <f>SUMIFS(FastClose!$H$3:$H$20000,FastClose!$K$3:$K$20000,$A22,FastClose!$G$3:$G$20000,J$3,FastClose!$D$3:$D$20000,$A$3)</f>
        <v>0</v>
      </c>
      <c r="K22" s="29">
        <f>SUMIFS(FastClose!$H$3:$H$20000,FastClose!$K$3:$K$20000,$A22,FastClose!$G$3:$G$20000,K$3,FastClose!$D$3:$D$20000,$A$3)</f>
        <v>0</v>
      </c>
      <c r="L22" s="29">
        <f>SUMIFS(FastClose!$H$3:$H$20000,FastClose!$K$3:$K$20000,$A22,FastClose!$G$3:$G$20000,L$3,FastClose!$D$3:$D$20000,$A$3)</f>
        <v>0</v>
      </c>
      <c r="M22" s="29">
        <f>SUMIFS(FastClose!$H$3:$H$20000,FastClose!$K$3:$K$20000,$A22,FastClose!$G$3:$G$20000,M$3,FastClose!$D$3:$D$20000,$A$3)</f>
        <v>0</v>
      </c>
      <c r="N22" s="29">
        <f>SUMIFS(FastClose!$H$3:$H$20000,FastClose!$K$3:$K$20000,$A22,FastClose!$G$3:$G$20000,N$3,FastClose!$D$3:$D$20000,$A$3)</f>
        <v>0</v>
      </c>
      <c r="O22" s="29">
        <f>SUMIFS(FastClose!$H$3:$H$20000,FastClose!$K$3:$K$20000,$A22,FastClose!$G$3:$G$20000,O$3,FastClose!$D$3:$D$20000,$A$3)</f>
        <v>0</v>
      </c>
      <c r="P22" s="29">
        <f>SUMIFS(FastClose!$H$3:$H$20000,FastClose!$K$3:$K$20000,$A22,FastClose!$G$3:$G$20000,P$3,FastClose!$D$3:$D$20000,$A$3)</f>
        <v>0</v>
      </c>
      <c r="Q22" s="29">
        <f>SUMIFS(FastClose!$H$3:$H$20000,FastClose!$K$3:$K$20000,$A22,FastClose!$G$3:$G$20000,Q$3,FastClose!$D$3:$D$20000,$A$3)</f>
        <v>0</v>
      </c>
      <c r="R22" s="29">
        <f>SUMIFS(FastClose!$H$3:$H$20000,FastClose!$K$3:$K$20000,$A22,FastClose!$G$3:$G$20000,R$3,FastClose!$D$3:$D$20000,$A$3)</f>
        <v>0</v>
      </c>
      <c r="S22" s="29">
        <f>SUMIFS(FastClose!$H$3:$H$20000,FastClose!$K$3:$K$20000,$A22,FastClose!$G$3:$G$20000,S$3,FastClose!$D$3:$D$20000,$A$3)</f>
        <v>0</v>
      </c>
      <c r="T22" s="29">
        <f>SUMIFS(FastClose!$H$3:$H$20000,FastClose!$K$3:$K$20000,$A22,FastClose!$G$3:$G$20000,T$3,FastClose!$D$3:$D$20000,$A$3)</f>
        <v>0</v>
      </c>
      <c r="U22" s="29">
        <f>SUMIFS(FastClose!$H$3:$H$20000,FastClose!$K$3:$K$20000,$A22,FastClose!$G$3:$G$20000,U$3,FastClose!$D$3:$D$20000,$A$3)</f>
        <v>0</v>
      </c>
      <c r="V22" s="29">
        <f>SUMIFS(FastClose!$H$3:$H$20000,FastClose!$K$3:$K$20000,$A22,FastClose!$G$3:$G$20000,V$3,FastClose!$D$3:$D$20000,$A$3)</f>
        <v>0</v>
      </c>
      <c r="W22" s="29">
        <f>SUMIFS(FastClose!$H$3:$H$20000,FastClose!$K$3:$K$20000,$A22,FastClose!$G$3:$G$20000,W$3,FastClose!$D$3:$D$20000,$A$3)</f>
        <v>0</v>
      </c>
      <c r="X22" s="29">
        <f>SUMIFS(FastClose!$H$3:$H$20000,FastClose!$K$3:$K$20000,$A22,FastClose!$G$3:$G$20000,X$3,FastClose!$D$3:$D$20000,$A$3)</f>
        <v>0</v>
      </c>
      <c r="Y22" s="29">
        <f>SUMIFS(FastClose!$H$3:$H$20000,FastClose!$K$3:$K$20000,$A22,FastClose!$G$3:$G$20000,Y$3,FastClose!$D$3:$D$20000,$A$3)</f>
        <v>0</v>
      </c>
      <c r="Z22" s="30">
        <f>SUMIFS(FastClose!$H$3:$H$20000,FastClose!$K$3:$K$20000,$A22,FastClose!$G$3:$G$20000,Z$3,FastClose!$D$3:$D$20000,$A$3)</f>
        <v>0</v>
      </c>
      <c r="AB22" s="35" t="s">
        <v>116</v>
      </c>
      <c r="AC22" s="46">
        <f>SUMIFS(BISDATA!$L$3:$L$20000,BISDATA!$A$3:$A$20000,$AB22,BISDATA!$M$3:$M$20000,AC$4,BISDATA!$I$3:$I$20000,$AB$3)</f>
        <v>0</v>
      </c>
      <c r="AD22" s="29">
        <f>SUMIFS(BISDATA!$L$3:$L$20000,BISDATA!$A$3:$A$20000,$AB22,BISDATA!$M$3:$M$20000,AD$4,BISDATA!$I$3:$I$20000,$AB$3)</f>
        <v>0</v>
      </c>
      <c r="AE22" s="29">
        <f>SUMIFS(BISDATA!$L$3:$L$20000,BISDATA!$A$3:$A$20000,$AB22,BISDATA!$M$3:$M$20000,AE$4,BISDATA!$I$3:$I$20000,$AB$3)</f>
        <v>0</v>
      </c>
      <c r="AF22" s="29">
        <f>SUMIFS(BISDATA!$L$3:$L$20000,BISDATA!$A$3:$A$20000,$AB22,BISDATA!$M$3:$M$20000,AF$4,BISDATA!$I$3:$I$20000,$AB$3)</f>
        <v>0</v>
      </c>
      <c r="AG22" s="29">
        <f>SUMIFS(BISDATA!$L$3:$L$20000,BISDATA!$A$3:$A$20000,$AB22,BISDATA!$M$3:$M$20000,AG$4,BISDATA!$I$3:$I$20000,$AB$3)</f>
        <v>0</v>
      </c>
      <c r="AH22" s="29">
        <f>SUMIFS(BISDATA!$L$3:$L$20000,BISDATA!$A$3:$A$20000,$AB22,BISDATA!$M$3:$M$20000,AH$4,BISDATA!$I$3:$I$20000,$AB$3)</f>
        <v>0</v>
      </c>
      <c r="AI22" s="29">
        <f>SUMIFS(BISDATA!$L$3:$L$20000,BISDATA!$A$3:$A$20000,$AB22,BISDATA!$M$3:$M$20000,AI$4,BISDATA!$I$3:$I$20000,$AB$3)</f>
        <v>0</v>
      </c>
      <c r="AJ22" s="29">
        <f>SUMIFS(BISDATA!$L$3:$L$20000,BISDATA!$A$3:$A$20000,$AB22,BISDATA!$M$3:$M$20000,AJ$4,BISDATA!$I$3:$I$20000,$AB$3)</f>
        <v>0</v>
      </c>
      <c r="AK22" s="29">
        <f>SUMIFS(BISDATA!$L$3:$L$20000,BISDATA!$A$3:$A$20000,$AB22,BISDATA!$M$3:$M$20000,AK$4,BISDATA!$I$3:$I$20000,$AB$3)</f>
        <v>0</v>
      </c>
      <c r="AL22" s="29">
        <f>SUMIFS(BISDATA!$L$3:$L$20000,BISDATA!$A$3:$A$20000,$AB22,BISDATA!$M$3:$M$20000,AL$4,BISDATA!$I$3:$I$20000,$AB$3)</f>
        <v>0</v>
      </c>
      <c r="AM22" s="29">
        <f>SUMIFS(BISDATA!$L$3:$L$20000,BISDATA!$A$3:$A$20000,$AB22,BISDATA!$M$3:$M$20000,AM$4,BISDATA!$I$3:$I$20000,$AB$3)</f>
        <v>0</v>
      </c>
      <c r="AN22" s="29">
        <f>SUMIFS(BISDATA!$L$3:$L$20000,BISDATA!$A$3:$A$20000,$AB22,BISDATA!$M$3:$M$20000,AN$4,BISDATA!$I$3:$I$20000,$AB$3)</f>
        <v>0</v>
      </c>
      <c r="AO22" s="29">
        <f>SUMIFS(BISDATA!$L$3:$L$20000,BISDATA!$A$3:$A$20000,$AB22,BISDATA!$M$3:$M$20000,AO$4,BISDATA!$I$3:$I$20000,$AB$3)</f>
        <v>0</v>
      </c>
      <c r="AP22" s="29">
        <f>SUMIFS(BISDATA!$L$3:$L$20000,BISDATA!$A$3:$A$20000,$AB22,BISDATA!$M$3:$M$20000,AP$4,BISDATA!$I$3:$I$20000,$AB$3)</f>
        <v>0</v>
      </c>
      <c r="AQ22" s="29">
        <f>SUMIFS(BISDATA!$L$3:$L$20000,BISDATA!$A$3:$A$20000,$AB22,BISDATA!$M$3:$M$20000,AQ$4,BISDATA!$I$3:$I$20000,$AB$3)</f>
        <v>0</v>
      </c>
      <c r="AR22" s="29">
        <f>SUMIFS(BISDATA!$L$3:$L$20000,BISDATA!$A$3:$A$20000,$AB22,BISDATA!$M$3:$M$20000,AR$4,BISDATA!$I$3:$I$20000,$AB$3)</f>
        <v>0</v>
      </c>
      <c r="AS22" s="29">
        <f>SUMIFS(BISDATA!$L$3:$L$20000,BISDATA!$A$3:$A$20000,$AB22,BISDATA!$M$3:$M$20000,AS$4,BISDATA!$I$3:$I$20000,$AB$3)</f>
        <v>0</v>
      </c>
      <c r="AT22" s="29">
        <f>SUMIFS(BISDATA!$L$3:$L$20000,BISDATA!$A$3:$A$20000,$AB22,BISDATA!$M$3:$M$20000,AT$4,BISDATA!$I$3:$I$20000,$AB$3)</f>
        <v>0</v>
      </c>
      <c r="AU22" s="29">
        <f>SUMIFS(BISDATA!$L$3:$L$20000,BISDATA!$A$3:$A$20000,$AB22,BISDATA!$M$3:$M$20000,AU$4,BISDATA!$I$3:$I$20000,$AB$3)</f>
        <v>0</v>
      </c>
      <c r="AV22" s="29">
        <f>SUMIFS(BISDATA!$L$3:$L$20000,BISDATA!$A$3:$A$20000,$AB22,BISDATA!$M$3:$M$20000,AV$4,BISDATA!$I$3:$I$20000,$AB$3)</f>
        <v>0</v>
      </c>
      <c r="AW22" s="29">
        <f>SUMIFS(BISDATA!$L$3:$L$20000,BISDATA!$A$3:$A$20000,$AB22,BISDATA!$M$3:$M$20000,AW$4,BISDATA!$I$3:$I$20000,$AB$3)</f>
        <v>0</v>
      </c>
      <c r="AX22" s="29">
        <f>SUMIFS(BISDATA!$L$3:$L$20000,BISDATA!$A$3:$A$20000,$AB22,BISDATA!$M$3:$M$20000,AX$4,BISDATA!$I$3:$I$20000,$AB$3)</f>
        <v>0</v>
      </c>
      <c r="AY22" s="29">
        <f>SUMIFS(BISDATA!$L$3:$L$20000,BISDATA!$A$3:$A$20000,$AB22,BISDATA!$M$3:$M$20000,AY$4,BISDATA!$I$3:$I$20000,$AB$3)</f>
        <v>0</v>
      </c>
      <c r="AZ22" s="29">
        <f>SUMIFS(BISDATA!$L$3:$L$20000,BISDATA!$A$3:$A$20000,$AB22,BISDATA!$M$3:$M$20000,AZ$4,BISDATA!$I$3:$I$20000,$AB$3)</f>
        <v>0</v>
      </c>
      <c r="BA22" s="30">
        <f>SUMIFS(BISDATA!$L$3:$L$20000,BISDATA!$A$3:$A$20000,$AB22,BISDATA!$M$3:$M$20000,BA$4,BISDATA!$I$3:$I$20000,$AB$3)</f>
        <v>0</v>
      </c>
      <c r="BB22" s="58"/>
      <c r="BC22" s="35" t="s">
        <v>116</v>
      </c>
      <c r="BD22" s="46">
        <f t="shared" si="3"/>
        <v>0</v>
      </c>
      <c r="BE22" s="29">
        <f t="shared" si="3"/>
        <v>0</v>
      </c>
      <c r="BF22" s="29">
        <f t="shared" si="3"/>
        <v>0</v>
      </c>
      <c r="BG22" s="29">
        <f t="shared" si="3"/>
        <v>0</v>
      </c>
      <c r="BH22" s="29">
        <f t="shared" si="3"/>
        <v>0</v>
      </c>
      <c r="BI22" s="29">
        <f t="shared" si="3"/>
        <v>0</v>
      </c>
      <c r="BJ22" s="29">
        <f t="shared" si="3"/>
        <v>0</v>
      </c>
      <c r="BK22" s="29">
        <f t="shared" si="3"/>
        <v>0</v>
      </c>
      <c r="BL22" s="29">
        <f t="shared" si="3"/>
        <v>0</v>
      </c>
      <c r="BM22" s="29">
        <f t="shared" si="3"/>
        <v>0</v>
      </c>
      <c r="BN22" s="29">
        <f t="shared" si="3"/>
        <v>0</v>
      </c>
      <c r="BO22" s="29">
        <f t="shared" si="3"/>
        <v>0</v>
      </c>
      <c r="BP22" s="29">
        <f t="shared" si="3"/>
        <v>0</v>
      </c>
      <c r="BQ22" s="29">
        <f t="shared" si="3"/>
        <v>0</v>
      </c>
      <c r="BR22" s="29">
        <f t="shared" si="3"/>
        <v>0</v>
      </c>
      <c r="BS22" s="29">
        <f t="shared" si="3"/>
        <v>0</v>
      </c>
      <c r="BT22" s="29">
        <f t="shared" si="4"/>
        <v>0</v>
      </c>
      <c r="BU22" s="29">
        <f t="shared" si="2"/>
        <v>0</v>
      </c>
      <c r="BV22" s="29">
        <f t="shared" si="2"/>
        <v>0</v>
      </c>
      <c r="BW22" s="29">
        <f t="shared" si="2"/>
        <v>0</v>
      </c>
      <c r="BX22" s="29">
        <f t="shared" si="2"/>
        <v>0</v>
      </c>
      <c r="BY22" s="29">
        <f t="shared" si="2"/>
        <v>0</v>
      </c>
      <c r="BZ22" s="29">
        <f t="shared" si="2"/>
        <v>0</v>
      </c>
      <c r="CA22" s="29">
        <f t="shared" si="2"/>
        <v>0</v>
      </c>
      <c r="CB22" s="30">
        <f t="shared" si="2"/>
        <v>0</v>
      </c>
    </row>
    <row r="23" spans="1:80" x14ac:dyDescent="0.25">
      <c r="A23" s="36" t="s">
        <v>199</v>
      </c>
      <c r="B23" s="47">
        <f>SUMIFS(FastClose!$H$3:$H$20000,FastClose!$K$3:$K$20000,$A23,FastClose!$G$3:$G$20000,B$3,FastClose!$D$3:$D$20000,$A$3)</f>
        <v>3050.329999999999</v>
      </c>
      <c r="C23" s="31">
        <f>SUMIFS(FastClose!$H$3:$H$20000,FastClose!$K$3:$K$20000,$A23,FastClose!$G$3:$G$20000,C$3,FastClose!$D$3:$D$20000,$A$3)</f>
        <v>7145.0500000000047</v>
      </c>
      <c r="D23" s="31">
        <f>SUMIFS(FastClose!$H$3:$H$20000,FastClose!$K$3:$K$20000,$A23,FastClose!$G$3:$G$20000,D$3,FastClose!$D$3:$D$20000,$A$3)</f>
        <v>999.31000000000006</v>
      </c>
      <c r="E23" s="31">
        <f>SUMIFS(FastClose!$H$3:$H$20000,FastClose!$K$3:$K$20000,$A23,FastClose!$G$3:$G$20000,E$3,FastClose!$D$3:$D$20000,$A$3)</f>
        <v>362.58000000000004</v>
      </c>
      <c r="F23" s="31">
        <f>SUMIFS(FastClose!$H$3:$H$20000,FastClose!$K$3:$K$20000,$A23,FastClose!$G$3:$G$20000,F$3,FastClose!$D$3:$D$20000,$A$3)</f>
        <v>807.16000000000008</v>
      </c>
      <c r="G23" s="31">
        <f>SUMIFS(FastClose!$H$3:$H$20000,FastClose!$K$3:$K$20000,$A23,FastClose!$G$3:$G$20000,G$3,FastClose!$D$3:$D$20000,$A$3)</f>
        <v>296.83</v>
      </c>
      <c r="H23" s="31">
        <f>SUMIFS(FastClose!$H$3:$H$20000,FastClose!$K$3:$K$20000,$A23,FastClose!$G$3:$G$20000,H$3,FastClose!$D$3:$D$20000,$A$3)</f>
        <v>732.78</v>
      </c>
      <c r="I23" s="31">
        <f>SUMIFS(FastClose!$H$3:$H$20000,FastClose!$K$3:$K$20000,$A23,FastClose!$G$3:$G$20000,I$3,FastClose!$D$3:$D$20000,$A$3)</f>
        <v>421.82</v>
      </c>
      <c r="J23" s="31">
        <f>SUMIFS(FastClose!$H$3:$H$20000,FastClose!$K$3:$K$20000,$A23,FastClose!$G$3:$G$20000,J$3,FastClose!$D$3:$D$20000,$A$3)</f>
        <v>239.51999999999998</v>
      </c>
      <c r="K23" s="31">
        <f>SUMIFS(FastClose!$H$3:$H$20000,FastClose!$K$3:$K$20000,$A23,FastClose!$G$3:$G$20000,K$3,FastClose!$D$3:$D$20000,$A$3)</f>
        <v>125.47</v>
      </c>
      <c r="L23" s="31">
        <f>SUMIFS(FastClose!$H$3:$H$20000,FastClose!$K$3:$K$20000,$A23,FastClose!$G$3:$G$20000,L$3,FastClose!$D$3:$D$20000,$A$3)</f>
        <v>68.66</v>
      </c>
      <c r="M23" s="31">
        <f>SUMIFS(FastClose!$H$3:$H$20000,FastClose!$K$3:$K$20000,$A23,FastClose!$G$3:$G$20000,M$3,FastClose!$D$3:$D$20000,$A$3)</f>
        <v>71.180000000000007</v>
      </c>
      <c r="N23" s="31">
        <f>SUMIFS(FastClose!$H$3:$H$20000,FastClose!$K$3:$K$20000,$A23,FastClose!$G$3:$G$20000,N$3,FastClose!$D$3:$D$20000,$A$3)</f>
        <v>333.56</v>
      </c>
      <c r="O23" s="31">
        <f>SUMIFS(FastClose!$H$3:$H$20000,FastClose!$K$3:$K$20000,$A23,FastClose!$G$3:$G$20000,O$3,FastClose!$D$3:$D$20000,$A$3)</f>
        <v>0</v>
      </c>
      <c r="P23" s="31">
        <f>SUMIFS(FastClose!$H$3:$H$20000,FastClose!$K$3:$K$20000,$A23,FastClose!$G$3:$G$20000,P$3,FastClose!$D$3:$D$20000,$A$3)</f>
        <v>0</v>
      </c>
      <c r="Q23" s="31">
        <f>SUMIFS(FastClose!$H$3:$H$20000,FastClose!$K$3:$K$20000,$A23,FastClose!$G$3:$G$20000,Q$3,FastClose!$D$3:$D$20000,$A$3)</f>
        <v>0</v>
      </c>
      <c r="R23" s="31">
        <f>SUMIFS(FastClose!$H$3:$H$20000,FastClose!$K$3:$K$20000,$A23,FastClose!$G$3:$G$20000,R$3,FastClose!$D$3:$D$20000,$A$3)</f>
        <v>-11</v>
      </c>
      <c r="S23" s="31">
        <f>SUMIFS(FastClose!$H$3:$H$20000,FastClose!$K$3:$K$20000,$A23,FastClose!$G$3:$G$20000,S$3,FastClose!$D$3:$D$20000,$A$3)</f>
        <v>0</v>
      </c>
      <c r="T23" s="31">
        <f>SUMIFS(FastClose!$H$3:$H$20000,FastClose!$K$3:$K$20000,$A23,FastClose!$G$3:$G$20000,T$3,FastClose!$D$3:$D$20000,$A$3)</f>
        <v>1583.8799999999999</v>
      </c>
      <c r="U23" s="31">
        <f>SUMIFS(FastClose!$H$3:$H$20000,FastClose!$K$3:$K$20000,$A23,FastClose!$G$3:$G$20000,U$3,FastClose!$D$3:$D$20000,$A$3)</f>
        <v>1605.69</v>
      </c>
      <c r="V23" s="31">
        <f>SUMIFS(FastClose!$H$3:$H$20000,FastClose!$K$3:$K$20000,$A23,FastClose!$G$3:$G$20000,V$3,FastClose!$D$3:$D$20000,$A$3)</f>
        <v>28.459999999999994</v>
      </c>
      <c r="W23" s="31">
        <f>SUMIFS(FastClose!$H$3:$H$20000,FastClose!$K$3:$K$20000,$A23,FastClose!$G$3:$G$20000,W$3,FastClose!$D$3:$D$20000,$A$3)</f>
        <v>51.649999999999991</v>
      </c>
      <c r="X23" s="31">
        <f>SUMIFS(FastClose!$H$3:$H$20000,FastClose!$K$3:$K$20000,$A23,FastClose!$G$3:$G$20000,X$3,FastClose!$D$3:$D$20000,$A$3)</f>
        <v>63.37</v>
      </c>
      <c r="Y23" s="31">
        <f>SUMIFS(FastClose!$H$3:$H$20000,FastClose!$K$3:$K$20000,$A23,FastClose!$G$3:$G$20000,Y$3,FastClose!$D$3:$D$20000,$A$3)</f>
        <v>8.9799999999999898</v>
      </c>
      <c r="Z23" s="32">
        <f>SUMIFS(FastClose!$H$3:$H$20000,FastClose!$K$3:$K$20000,$A23,FastClose!$G$3:$G$20000,Z$3,FastClose!$D$3:$D$20000,$A$3)</f>
        <v>-219.76000000000002</v>
      </c>
      <c r="AB23" s="36" t="s">
        <v>199</v>
      </c>
      <c r="AC23" s="47">
        <f>SUMIFS(BISDATA!$L$3:$L$20000,BISDATA!$A$3:$A$20000,$AB23,BISDATA!$M$3:$M$20000,AC$4,BISDATA!$I$3:$I$20000,$AB$3)</f>
        <v>3050.33</v>
      </c>
      <c r="AD23" s="31">
        <f>SUMIFS(BISDATA!$L$3:$L$20000,BISDATA!$A$3:$A$20000,$AB23,BISDATA!$M$3:$M$20000,AD$4,BISDATA!$I$3:$I$20000,$AB$3)</f>
        <v>6821.2700000000086</v>
      </c>
      <c r="AE23" s="31">
        <f>SUMIFS(BISDATA!$L$3:$L$20000,BISDATA!$A$3:$A$20000,$AB23,BISDATA!$M$3:$M$20000,AE$4,BISDATA!$I$3:$I$20000,$AB$3)</f>
        <v>541.01</v>
      </c>
      <c r="AF23" s="31">
        <f>SUMIFS(BISDATA!$L$3:$L$20000,BISDATA!$A$3:$A$20000,$AB23,BISDATA!$M$3:$M$20000,AF$4,BISDATA!$I$3:$I$20000,$AB$3)</f>
        <v>0</v>
      </c>
      <c r="AG23" s="31">
        <f>SUMIFS(BISDATA!$L$3:$L$20000,BISDATA!$A$3:$A$20000,$AB23,BISDATA!$M$3:$M$20000,AG$4,BISDATA!$I$3:$I$20000,$AB$3)</f>
        <v>0</v>
      </c>
      <c r="AH23" s="31">
        <f>SUMIFS(BISDATA!$L$3:$L$20000,BISDATA!$A$3:$A$20000,$AB23,BISDATA!$M$3:$M$20000,AH$4,BISDATA!$I$3:$I$20000,$AB$3)</f>
        <v>0</v>
      </c>
      <c r="AI23" s="31">
        <f>SUMIFS(BISDATA!$L$3:$L$20000,BISDATA!$A$3:$A$20000,$AB23,BISDATA!$M$3:$M$20000,AI$4,BISDATA!$I$3:$I$20000,$AB$3)</f>
        <v>0</v>
      </c>
      <c r="AJ23" s="31">
        <f>SUMIFS(BISDATA!$L$3:$L$20000,BISDATA!$A$3:$A$20000,$AB23,BISDATA!$M$3:$M$20000,AJ$4,BISDATA!$I$3:$I$20000,$AB$3)</f>
        <v>0</v>
      </c>
      <c r="AK23" s="31">
        <f>SUMIFS(BISDATA!$L$3:$L$20000,BISDATA!$A$3:$A$20000,$AB23,BISDATA!$M$3:$M$20000,AK$4,BISDATA!$I$3:$I$20000,$AB$3)</f>
        <v>0</v>
      </c>
      <c r="AL23" s="31">
        <f>SUMIFS(BISDATA!$L$3:$L$20000,BISDATA!$A$3:$A$20000,$AB23,BISDATA!$M$3:$M$20000,AL$4,BISDATA!$I$3:$I$20000,$AB$3)</f>
        <v>0</v>
      </c>
      <c r="AM23" s="31">
        <f>SUMIFS(BISDATA!$L$3:$L$20000,BISDATA!$A$3:$A$20000,$AB23,BISDATA!$M$3:$M$20000,AM$4,BISDATA!$I$3:$I$20000,$AB$3)</f>
        <v>0</v>
      </c>
      <c r="AN23" s="31">
        <f>SUMIFS(BISDATA!$L$3:$L$20000,BISDATA!$A$3:$A$20000,$AB23,BISDATA!$M$3:$M$20000,AN$4,BISDATA!$I$3:$I$20000,$AB$3)</f>
        <v>0</v>
      </c>
      <c r="AO23" s="31">
        <f>SUMIFS(BISDATA!$L$3:$L$20000,BISDATA!$A$3:$A$20000,$AB23,BISDATA!$M$3:$M$20000,AO$4,BISDATA!$I$3:$I$20000,$AB$3)</f>
        <v>0</v>
      </c>
      <c r="AP23" s="31">
        <f>SUMIFS(BISDATA!$L$3:$L$20000,BISDATA!$A$3:$A$20000,$AB23,BISDATA!$M$3:$M$20000,AP$4,BISDATA!$I$3:$I$20000,$AB$3)</f>
        <v>0</v>
      </c>
      <c r="AQ23" s="31">
        <f>SUMIFS(BISDATA!$L$3:$L$20000,BISDATA!$A$3:$A$20000,$AB23,BISDATA!$M$3:$M$20000,AQ$4,BISDATA!$I$3:$I$20000,$AB$3)</f>
        <v>0</v>
      </c>
      <c r="AR23" s="31">
        <f>SUMIFS(BISDATA!$L$3:$L$20000,BISDATA!$A$3:$A$20000,$AB23,BISDATA!$M$3:$M$20000,AR$4,BISDATA!$I$3:$I$20000,$AB$3)</f>
        <v>0</v>
      </c>
      <c r="AS23" s="31">
        <f>SUMIFS(BISDATA!$L$3:$L$20000,BISDATA!$A$3:$A$20000,$AB23,BISDATA!$M$3:$M$20000,AS$4,BISDATA!$I$3:$I$20000,$AB$3)</f>
        <v>0</v>
      </c>
      <c r="AT23" s="31">
        <f>SUMIFS(BISDATA!$L$3:$L$20000,BISDATA!$A$3:$A$20000,$AB23,BISDATA!$M$3:$M$20000,AT$4,BISDATA!$I$3:$I$20000,$AB$3)</f>
        <v>0</v>
      </c>
      <c r="AU23" s="31">
        <f>SUMIFS(BISDATA!$L$3:$L$20000,BISDATA!$A$3:$A$20000,$AB23,BISDATA!$M$3:$M$20000,AU$4,BISDATA!$I$3:$I$20000,$AB$3)</f>
        <v>1661.06</v>
      </c>
      <c r="AV23" s="31">
        <f>SUMIFS(BISDATA!$L$3:$L$20000,BISDATA!$A$3:$A$20000,$AB23,BISDATA!$M$3:$M$20000,AV$4,BISDATA!$I$3:$I$20000,$AB$3)</f>
        <v>1616.69</v>
      </c>
      <c r="AW23" s="31">
        <f>SUMIFS(BISDATA!$L$3:$L$20000,BISDATA!$A$3:$A$20000,$AB23,BISDATA!$M$3:$M$20000,AW$4,BISDATA!$I$3:$I$20000,$AB$3)</f>
        <v>0</v>
      </c>
      <c r="AX23" s="31">
        <f>SUMIFS(BISDATA!$L$3:$L$20000,BISDATA!$A$3:$A$20000,$AB23,BISDATA!$M$3:$M$20000,AX$4,BISDATA!$I$3:$I$20000,$AB$3)</f>
        <v>0</v>
      </c>
      <c r="AY23" s="31">
        <f>SUMIFS(BISDATA!$L$3:$L$20000,BISDATA!$A$3:$A$20000,$AB23,BISDATA!$M$3:$M$20000,AY$4,BISDATA!$I$3:$I$20000,$AB$3)</f>
        <v>0</v>
      </c>
      <c r="AZ23" s="31">
        <f>SUMIFS(BISDATA!$L$3:$L$20000,BISDATA!$A$3:$A$20000,$AB23,BISDATA!$M$3:$M$20000,AZ$4,BISDATA!$I$3:$I$20000,$AB$3)</f>
        <v>0</v>
      </c>
      <c r="BA23" s="32">
        <f>SUMIFS(BISDATA!$L$3:$L$20000,BISDATA!$A$3:$A$20000,$AB23,BISDATA!$M$3:$M$20000,BA$4,BISDATA!$I$3:$I$20000,$AB$3)</f>
        <v>-146.5</v>
      </c>
      <c r="BB23" s="58"/>
      <c r="BC23" s="36" t="s">
        <v>199</v>
      </c>
      <c r="BD23" s="47">
        <f t="shared" si="3"/>
        <v>0</v>
      </c>
      <c r="BE23" s="31">
        <f t="shared" si="3"/>
        <v>-323.77999999999611</v>
      </c>
      <c r="BF23" s="31">
        <f t="shared" si="3"/>
        <v>-458.30000000000007</v>
      </c>
      <c r="BG23" s="31">
        <f t="shared" si="3"/>
        <v>-362.58000000000004</v>
      </c>
      <c r="BH23" s="31">
        <f t="shared" si="3"/>
        <v>-807.16000000000008</v>
      </c>
      <c r="BI23" s="31">
        <f t="shared" si="3"/>
        <v>-296.83</v>
      </c>
      <c r="BJ23" s="31">
        <f t="shared" si="3"/>
        <v>-732.78</v>
      </c>
      <c r="BK23" s="31">
        <f t="shared" si="3"/>
        <v>-421.82</v>
      </c>
      <c r="BL23" s="31">
        <f t="shared" si="3"/>
        <v>-239.51999999999998</v>
      </c>
      <c r="BM23" s="31">
        <f t="shared" si="3"/>
        <v>-125.47</v>
      </c>
      <c r="BN23" s="31">
        <f t="shared" si="3"/>
        <v>-68.66</v>
      </c>
      <c r="BO23" s="31">
        <f t="shared" si="3"/>
        <v>-71.180000000000007</v>
      </c>
      <c r="BP23" s="31">
        <f t="shared" si="3"/>
        <v>-333.56</v>
      </c>
      <c r="BQ23" s="31">
        <f t="shared" si="3"/>
        <v>0</v>
      </c>
      <c r="BR23" s="31">
        <f t="shared" si="3"/>
        <v>0</v>
      </c>
      <c r="BS23" s="31">
        <f t="shared" si="3"/>
        <v>0</v>
      </c>
      <c r="BT23" s="31">
        <f t="shared" si="4"/>
        <v>11</v>
      </c>
      <c r="BU23" s="31">
        <f t="shared" si="2"/>
        <v>0</v>
      </c>
      <c r="BV23" s="31">
        <f t="shared" si="2"/>
        <v>77.180000000000064</v>
      </c>
      <c r="BW23" s="31">
        <f t="shared" si="2"/>
        <v>11</v>
      </c>
      <c r="BX23" s="31">
        <f t="shared" si="2"/>
        <v>-28.459999999999994</v>
      </c>
      <c r="BY23" s="31">
        <f t="shared" si="2"/>
        <v>-51.649999999999991</v>
      </c>
      <c r="BZ23" s="31">
        <f t="shared" si="2"/>
        <v>-63.37</v>
      </c>
      <c r="CA23" s="31">
        <f t="shared" si="2"/>
        <v>-8.9799999999999898</v>
      </c>
      <c r="CB23" s="32">
        <f t="shared" si="2"/>
        <v>73.260000000000019</v>
      </c>
    </row>
    <row r="24" spans="1:80" x14ac:dyDescent="0.25">
      <c r="A24" s="34" t="s">
        <v>72</v>
      </c>
      <c r="B24" s="48">
        <f>SUMIFS(FastClose!$H$3:$H$20000,FastClose!$K$3:$K$20000,$A24,FastClose!$G$3:$G$20000,B$3,FastClose!$D$3:$D$20000,$A$3)</f>
        <v>0</v>
      </c>
      <c r="C24" s="27">
        <f>SUMIFS(FastClose!$H$3:$H$20000,FastClose!$K$3:$K$20000,$A24,FastClose!$G$3:$G$20000,C$3,FastClose!$D$3:$D$20000,$A$3)</f>
        <v>0</v>
      </c>
      <c r="D24" s="27">
        <f>SUMIFS(FastClose!$H$3:$H$20000,FastClose!$K$3:$K$20000,$A24,FastClose!$G$3:$G$20000,D$3,FastClose!$D$3:$D$20000,$A$3)</f>
        <v>10</v>
      </c>
      <c r="E24" s="27">
        <f>SUMIFS(FastClose!$H$3:$H$20000,FastClose!$K$3:$K$20000,$A24,FastClose!$G$3:$G$20000,E$3,FastClose!$D$3:$D$20000,$A$3)</f>
        <v>0</v>
      </c>
      <c r="F24" s="27">
        <f>SUMIFS(FastClose!$H$3:$H$20000,FastClose!$K$3:$K$20000,$A24,FastClose!$G$3:$G$20000,F$3,FastClose!$D$3:$D$20000,$A$3)</f>
        <v>0</v>
      </c>
      <c r="G24" s="27">
        <f>SUMIFS(FastClose!$H$3:$H$20000,FastClose!$K$3:$K$20000,$A24,FastClose!$G$3:$G$20000,G$3,FastClose!$D$3:$D$20000,$A$3)</f>
        <v>0</v>
      </c>
      <c r="H24" s="27">
        <f>SUMIFS(FastClose!$H$3:$H$20000,FastClose!$K$3:$K$20000,$A24,FastClose!$G$3:$G$20000,H$3,FastClose!$D$3:$D$20000,$A$3)</f>
        <v>0</v>
      </c>
      <c r="I24" s="27">
        <f>SUMIFS(FastClose!$H$3:$H$20000,FastClose!$K$3:$K$20000,$A24,FastClose!$G$3:$G$20000,I$3,FastClose!$D$3:$D$20000,$A$3)</f>
        <v>0</v>
      </c>
      <c r="J24" s="27">
        <f>SUMIFS(FastClose!$H$3:$H$20000,FastClose!$K$3:$K$20000,$A24,FastClose!$G$3:$G$20000,J$3,FastClose!$D$3:$D$20000,$A$3)</f>
        <v>0</v>
      </c>
      <c r="K24" s="27">
        <f>SUMIFS(FastClose!$H$3:$H$20000,FastClose!$K$3:$K$20000,$A24,FastClose!$G$3:$G$20000,K$3,FastClose!$D$3:$D$20000,$A$3)</f>
        <v>0</v>
      </c>
      <c r="L24" s="27">
        <f>SUMIFS(FastClose!$H$3:$H$20000,FastClose!$K$3:$K$20000,$A24,FastClose!$G$3:$G$20000,L$3,FastClose!$D$3:$D$20000,$A$3)</f>
        <v>0</v>
      </c>
      <c r="M24" s="27">
        <f>SUMIFS(FastClose!$H$3:$H$20000,FastClose!$K$3:$K$20000,$A24,FastClose!$G$3:$G$20000,M$3,FastClose!$D$3:$D$20000,$A$3)</f>
        <v>0</v>
      </c>
      <c r="N24" s="27">
        <f>SUMIFS(FastClose!$H$3:$H$20000,FastClose!$K$3:$K$20000,$A24,FastClose!$G$3:$G$20000,N$3,FastClose!$D$3:$D$20000,$A$3)</f>
        <v>0</v>
      </c>
      <c r="O24" s="27">
        <f>SUMIFS(FastClose!$H$3:$H$20000,FastClose!$K$3:$K$20000,$A24,FastClose!$G$3:$G$20000,O$3,FastClose!$D$3:$D$20000,$A$3)</f>
        <v>0</v>
      </c>
      <c r="P24" s="27">
        <f>SUMIFS(FastClose!$H$3:$H$20000,FastClose!$K$3:$K$20000,$A24,FastClose!$G$3:$G$20000,P$3,FastClose!$D$3:$D$20000,$A$3)</f>
        <v>0</v>
      </c>
      <c r="Q24" s="27">
        <f>SUMIFS(FastClose!$H$3:$H$20000,FastClose!$K$3:$K$20000,$A24,FastClose!$G$3:$G$20000,Q$3,FastClose!$D$3:$D$20000,$A$3)</f>
        <v>0</v>
      </c>
      <c r="R24" s="27">
        <f>SUMIFS(FastClose!$H$3:$H$20000,FastClose!$K$3:$K$20000,$A24,FastClose!$G$3:$G$20000,R$3,FastClose!$D$3:$D$20000,$A$3)</f>
        <v>0</v>
      </c>
      <c r="S24" s="27">
        <f>SUMIFS(FastClose!$H$3:$H$20000,FastClose!$K$3:$K$20000,$A24,FastClose!$G$3:$G$20000,S$3,FastClose!$D$3:$D$20000,$A$3)</f>
        <v>0</v>
      </c>
      <c r="T24" s="27">
        <f>SUMIFS(FastClose!$H$3:$H$20000,FastClose!$K$3:$K$20000,$A24,FastClose!$G$3:$G$20000,T$3,FastClose!$D$3:$D$20000,$A$3)</f>
        <v>0</v>
      </c>
      <c r="U24" s="27">
        <f>SUMIFS(FastClose!$H$3:$H$20000,FastClose!$K$3:$K$20000,$A24,FastClose!$G$3:$G$20000,U$3,FastClose!$D$3:$D$20000,$A$3)</f>
        <v>0</v>
      </c>
      <c r="V24" s="27">
        <f>SUMIFS(FastClose!$H$3:$H$20000,FastClose!$K$3:$K$20000,$A24,FastClose!$G$3:$G$20000,V$3,FastClose!$D$3:$D$20000,$A$3)</f>
        <v>0</v>
      </c>
      <c r="W24" s="27">
        <f>SUMIFS(FastClose!$H$3:$H$20000,FastClose!$K$3:$K$20000,$A24,FastClose!$G$3:$G$20000,W$3,FastClose!$D$3:$D$20000,$A$3)</f>
        <v>0</v>
      </c>
      <c r="X24" s="27">
        <f>SUMIFS(FastClose!$H$3:$H$20000,FastClose!$K$3:$K$20000,$A24,FastClose!$G$3:$G$20000,X$3,FastClose!$D$3:$D$20000,$A$3)</f>
        <v>0</v>
      </c>
      <c r="Y24" s="27">
        <f>SUMIFS(FastClose!$H$3:$H$20000,FastClose!$K$3:$K$20000,$A24,FastClose!$G$3:$G$20000,Y$3,FastClose!$D$3:$D$20000,$A$3)</f>
        <v>0</v>
      </c>
      <c r="Z24" s="28">
        <f>SUMIFS(FastClose!$H$3:$H$20000,FastClose!$K$3:$K$20000,$A24,FastClose!$G$3:$G$20000,Z$3,FastClose!$D$3:$D$20000,$A$3)</f>
        <v>0</v>
      </c>
      <c r="AB24" s="34" t="s">
        <v>72</v>
      </c>
      <c r="AC24" s="48">
        <f>SUMIFS(BISDATA!$L$3:$L$20000,BISDATA!$A$3:$A$20000,$AB24,BISDATA!$M$3:$M$20000,AC$4,BISDATA!$I$3:$I$20000,$AB$3)</f>
        <v>0</v>
      </c>
      <c r="AD24" s="27">
        <f>SUMIFS(BISDATA!$L$3:$L$20000,BISDATA!$A$3:$A$20000,$AB24,BISDATA!$M$3:$M$20000,AD$4,BISDATA!$I$3:$I$20000,$AB$3)</f>
        <v>0</v>
      </c>
      <c r="AE24" s="27">
        <f>SUMIFS(BISDATA!$L$3:$L$20000,BISDATA!$A$3:$A$20000,$AB24,BISDATA!$M$3:$M$20000,AE$4,BISDATA!$I$3:$I$20000,$AB$3)</f>
        <v>0</v>
      </c>
      <c r="AF24" s="27">
        <f>SUMIFS(BISDATA!$L$3:$L$20000,BISDATA!$A$3:$A$20000,$AB24,BISDATA!$M$3:$M$20000,AF$4,BISDATA!$I$3:$I$20000,$AB$3)</f>
        <v>0</v>
      </c>
      <c r="AG24" s="27">
        <f>SUMIFS(BISDATA!$L$3:$L$20000,BISDATA!$A$3:$A$20000,$AB24,BISDATA!$M$3:$M$20000,AG$4,BISDATA!$I$3:$I$20000,$AB$3)</f>
        <v>0</v>
      </c>
      <c r="AH24" s="27">
        <f>SUMIFS(BISDATA!$L$3:$L$20000,BISDATA!$A$3:$A$20000,$AB24,BISDATA!$M$3:$M$20000,AH$4,BISDATA!$I$3:$I$20000,$AB$3)</f>
        <v>0</v>
      </c>
      <c r="AI24" s="27">
        <f>SUMIFS(BISDATA!$L$3:$L$20000,BISDATA!$A$3:$A$20000,$AB24,BISDATA!$M$3:$M$20000,AI$4,BISDATA!$I$3:$I$20000,$AB$3)</f>
        <v>0</v>
      </c>
      <c r="AJ24" s="27">
        <f>SUMIFS(BISDATA!$L$3:$L$20000,BISDATA!$A$3:$A$20000,$AB24,BISDATA!$M$3:$M$20000,AJ$4,BISDATA!$I$3:$I$20000,$AB$3)</f>
        <v>0</v>
      </c>
      <c r="AK24" s="27">
        <f>SUMIFS(BISDATA!$L$3:$L$20000,BISDATA!$A$3:$A$20000,$AB24,BISDATA!$M$3:$M$20000,AK$4,BISDATA!$I$3:$I$20000,$AB$3)</f>
        <v>0</v>
      </c>
      <c r="AL24" s="27">
        <f>SUMIFS(BISDATA!$L$3:$L$20000,BISDATA!$A$3:$A$20000,$AB24,BISDATA!$M$3:$M$20000,AL$4,BISDATA!$I$3:$I$20000,$AB$3)</f>
        <v>0</v>
      </c>
      <c r="AM24" s="27">
        <f>SUMIFS(BISDATA!$L$3:$L$20000,BISDATA!$A$3:$A$20000,$AB24,BISDATA!$M$3:$M$20000,AM$4,BISDATA!$I$3:$I$20000,$AB$3)</f>
        <v>0</v>
      </c>
      <c r="AN24" s="27">
        <f>SUMIFS(BISDATA!$L$3:$L$20000,BISDATA!$A$3:$A$20000,$AB24,BISDATA!$M$3:$M$20000,AN$4,BISDATA!$I$3:$I$20000,$AB$3)</f>
        <v>0</v>
      </c>
      <c r="AO24" s="27">
        <f>SUMIFS(BISDATA!$L$3:$L$20000,BISDATA!$A$3:$A$20000,$AB24,BISDATA!$M$3:$M$20000,AO$4,BISDATA!$I$3:$I$20000,$AB$3)</f>
        <v>0</v>
      </c>
      <c r="AP24" s="27">
        <f>SUMIFS(BISDATA!$L$3:$L$20000,BISDATA!$A$3:$A$20000,$AB24,BISDATA!$M$3:$M$20000,AP$4,BISDATA!$I$3:$I$20000,$AB$3)</f>
        <v>0</v>
      </c>
      <c r="AQ24" s="27">
        <f>SUMIFS(BISDATA!$L$3:$L$20000,BISDATA!$A$3:$A$20000,$AB24,BISDATA!$M$3:$M$20000,AQ$4,BISDATA!$I$3:$I$20000,$AB$3)</f>
        <v>0</v>
      </c>
      <c r="AR24" s="27">
        <f>SUMIFS(BISDATA!$L$3:$L$20000,BISDATA!$A$3:$A$20000,$AB24,BISDATA!$M$3:$M$20000,AR$4,BISDATA!$I$3:$I$20000,$AB$3)</f>
        <v>0</v>
      </c>
      <c r="AS24" s="27">
        <f>SUMIFS(BISDATA!$L$3:$L$20000,BISDATA!$A$3:$A$20000,$AB24,BISDATA!$M$3:$M$20000,AS$4,BISDATA!$I$3:$I$20000,$AB$3)</f>
        <v>0</v>
      </c>
      <c r="AT24" s="27">
        <f>SUMIFS(BISDATA!$L$3:$L$20000,BISDATA!$A$3:$A$20000,$AB24,BISDATA!$M$3:$M$20000,AT$4,BISDATA!$I$3:$I$20000,$AB$3)</f>
        <v>0</v>
      </c>
      <c r="AU24" s="27">
        <f>SUMIFS(BISDATA!$L$3:$L$20000,BISDATA!$A$3:$A$20000,$AB24,BISDATA!$M$3:$M$20000,AU$4,BISDATA!$I$3:$I$20000,$AB$3)</f>
        <v>0</v>
      </c>
      <c r="AV24" s="27">
        <f>SUMIFS(BISDATA!$L$3:$L$20000,BISDATA!$A$3:$A$20000,$AB24,BISDATA!$M$3:$M$20000,AV$4,BISDATA!$I$3:$I$20000,$AB$3)</f>
        <v>0</v>
      </c>
      <c r="AW24" s="27">
        <f>SUMIFS(BISDATA!$L$3:$L$20000,BISDATA!$A$3:$A$20000,$AB24,BISDATA!$M$3:$M$20000,AW$4,BISDATA!$I$3:$I$20000,$AB$3)</f>
        <v>0</v>
      </c>
      <c r="AX24" s="27">
        <f>SUMIFS(BISDATA!$L$3:$L$20000,BISDATA!$A$3:$A$20000,$AB24,BISDATA!$M$3:$M$20000,AX$4,BISDATA!$I$3:$I$20000,$AB$3)</f>
        <v>0</v>
      </c>
      <c r="AY24" s="27">
        <f>SUMIFS(BISDATA!$L$3:$L$20000,BISDATA!$A$3:$A$20000,$AB24,BISDATA!$M$3:$M$20000,AY$4,BISDATA!$I$3:$I$20000,$AB$3)</f>
        <v>0</v>
      </c>
      <c r="AZ24" s="27">
        <f>SUMIFS(BISDATA!$L$3:$L$20000,BISDATA!$A$3:$A$20000,$AB24,BISDATA!$M$3:$M$20000,AZ$4,BISDATA!$I$3:$I$20000,$AB$3)</f>
        <v>0</v>
      </c>
      <c r="BA24" s="28">
        <f>SUMIFS(BISDATA!$L$3:$L$20000,BISDATA!$A$3:$A$20000,$AB24,BISDATA!$M$3:$M$20000,BA$4,BISDATA!$I$3:$I$20000,$AB$3)</f>
        <v>0</v>
      </c>
      <c r="BB24" s="58"/>
      <c r="BC24" s="34" t="s">
        <v>72</v>
      </c>
      <c r="BD24" s="48">
        <f t="shared" si="3"/>
        <v>0</v>
      </c>
      <c r="BE24" s="27">
        <f t="shared" si="3"/>
        <v>0</v>
      </c>
      <c r="BF24" s="27">
        <f t="shared" si="3"/>
        <v>-10</v>
      </c>
      <c r="BG24" s="27">
        <f t="shared" si="3"/>
        <v>0</v>
      </c>
      <c r="BH24" s="27">
        <f t="shared" si="3"/>
        <v>0</v>
      </c>
      <c r="BI24" s="27">
        <f t="shared" si="3"/>
        <v>0</v>
      </c>
      <c r="BJ24" s="27">
        <f t="shared" si="3"/>
        <v>0</v>
      </c>
      <c r="BK24" s="27">
        <f t="shared" si="3"/>
        <v>0</v>
      </c>
      <c r="BL24" s="27">
        <f t="shared" si="3"/>
        <v>0</v>
      </c>
      <c r="BM24" s="27">
        <f t="shared" si="3"/>
        <v>0</v>
      </c>
      <c r="BN24" s="27">
        <f t="shared" si="3"/>
        <v>0</v>
      </c>
      <c r="BO24" s="27">
        <f t="shared" si="3"/>
        <v>0</v>
      </c>
      <c r="BP24" s="27">
        <f t="shared" si="3"/>
        <v>0</v>
      </c>
      <c r="BQ24" s="27">
        <f t="shared" si="3"/>
        <v>0</v>
      </c>
      <c r="BR24" s="27">
        <f t="shared" si="3"/>
        <v>0</v>
      </c>
      <c r="BS24" s="27">
        <f t="shared" si="3"/>
        <v>0</v>
      </c>
      <c r="BT24" s="27">
        <f t="shared" si="4"/>
        <v>0</v>
      </c>
      <c r="BU24" s="27">
        <f t="shared" si="2"/>
        <v>0</v>
      </c>
      <c r="BV24" s="27">
        <f t="shared" si="2"/>
        <v>0</v>
      </c>
      <c r="BW24" s="27">
        <f t="shared" si="2"/>
        <v>0</v>
      </c>
      <c r="BX24" s="27">
        <f t="shared" si="2"/>
        <v>0</v>
      </c>
      <c r="BY24" s="27">
        <f t="shared" si="2"/>
        <v>0</v>
      </c>
      <c r="BZ24" s="27">
        <f t="shared" si="2"/>
        <v>0</v>
      </c>
      <c r="CA24" s="27">
        <f t="shared" si="2"/>
        <v>0</v>
      </c>
      <c r="CB24" s="28">
        <f t="shared" si="2"/>
        <v>0</v>
      </c>
    </row>
    <row r="25" spans="1:80" x14ac:dyDescent="0.25">
      <c r="A25" s="35" t="s">
        <v>91</v>
      </c>
      <c r="B25" s="46">
        <f>SUMIFS(FastClose!$H$3:$H$20000,FastClose!$K$3:$K$20000,$A25,FastClose!$G$3:$G$20000,B$3,FastClose!$D$3:$D$20000,$A$3)</f>
        <v>0</v>
      </c>
      <c r="C25" s="29">
        <f>SUMIFS(FastClose!$H$3:$H$20000,FastClose!$K$3:$K$20000,$A25,FastClose!$G$3:$G$20000,C$3,FastClose!$D$3:$D$20000,$A$3)</f>
        <v>0</v>
      </c>
      <c r="D25" s="29">
        <f>SUMIFS(FastClose!$H$3:$H$20000,FastClose!$K$3:$K$20000,$A25,FastClose!$G$3:$G$20000,D$3,FastClose!$D$3:$D$20000,$A$3)</f>
        <v>0</v>
      </c>
      <c r="E25" s="29">
        <f>SUMIFS(FastClose!$H$3:$H$20000,FastClose!$K$3:$K$20000,$A25,FastClose!$G$3:$G$20000,E$3,FastClose!$D$3:$D$20000,$A$3)</f>
        <v>0</v>
      </c>
      <c r="F25" s="29">
        <f>SUMIFS(FastClose!$H$3:$H$20000,FastClose!$K$3:$K$20000,$A25,FastClose!$G$3:$G$20000,F$3,FastClose!$D$3:$D$20000,$A$3)</f>
        <v>0</v>
      </c>
      <c r="G25" s="29">
        <f>SUMIFS(FastClose!$H$3:$H$20000,FastClose!$K$3:$K$20000,$A25,FastClose!$G$3:$G$20000,G$3,FastClose!$D$3:$D$20000,$A$3)</f>
        <v>0</v>
      </c>
      <c r="H25" s="29">
        <f>SUMIFS(FastClose!$H$3:$H$20000,FastClose!$K$3:$K$20000,$A25,FastClose!$G$3:$G$20000,H$3,FastClose!$D$3:$D$20000,$A$3)</f>
        <v>0</v>
      </c>
      <c r="I25" s="29">
        <f>SUMIFS(FastClose!$H$3:$H$20000,FastClose!$K$3:$K$20000,$A25,FastClose!$G$3:$G$20000,I$3,FastClose!$D$3:$D$20000,$A$3)</f>
        <v>0</v>
      </c>
      <c r="J25" s="29">
        <f>SUMIFS(FastClose!$H$3:$H$20000,FastClose!$K$3:$K$20000,$A25,FastClose!$G$3:$G$20000,J$3,FastClose!$D$3:$D$20000,$A$3)</f>
        <v>0</v>
      </c>
      <c r="K25" s="29">
        <f>SUMIFS(FastClose!$H$3:$H$20000,FastClose!$K$3:$K$20000,$A25,FastClose!$G$3:$G$20000,K$3,FastClose!$D$3:$D$20000,$A$3)</f>
        <v>0</v>
      </c>
      <c r="L25" s="29">
        <f>SUMIFS(FastClose!$H$3:$H$20000,FastClose!$K$3:$K$20000,$A25,FastClose!$G$3:$G$20000,L$3,FastClose!$D$3:$D$20000,$A$3)</f>
        <v>0</v>
      </c>
      <c r="M25" s="29">
        <f>SUMIFS(FastClose!$H$3:$H$20000,FastClose!$K$3:$K$20000,$A25,FastClose!$G$3:$G$20000,M$3,FastClose!$D$3:$D$20000,$A$3)</f>
        <v>0</v>
      </c>
      <c r="N25" s="29">
        <f>SUMIFS(FastClose!$H$3:$H$20000,FastClose!$K$3:$K$20000,$A25,FastClose!$G$3:$G$20000,N$3,FastClose!$D$3:$D$20000,$A$3)</f>
        <v>0</v>
      </c>
      <c r="O25" s="29">
        <f>SUMIFS(FastClose!$H$3:$H$20000,FastClose!$K$3:$K$20000,$A25,FastClose!$G$3:$G$20000,O$3,FastClose!$D$3:$D$20000,$A$3)</f>
        <v>0</v>
      </c>
      <c r="P25" s="29">
        <f>SUMIFS(FastClose!$H$3:$H$20000,FastClose!$K$3:$K$20000,$A25,FastClose!$G$3:$G$20000,P$3,FastClose!$D$3:$D$20000,$A$3)</f>
        <v>0</v>
      </c>
      <c r="Q25" s="29">
        <f>SUMIFS(FastClose!$H$3:$H$20000,FastClose!$K$3:$K$20000,$A25,FastClose!$G$3:$G$20000,Q$3,FastClose!$D$3:$D$20000,$A$3)</f>
        <v>0</v>
      </c>
      <c r="R25" s="29">
        <f>SUMIFS(FastClose!$H$3:$H$20000,FastClose!$K$3:$K$20000,$A25,FastClose!$G$3:$G$20000,R$3,FastClose!$D$3:$D$20000,$A$3)</f>
        <v>0</v>
      </c>
      <c r="S25" s="29">
        <f>SUMIFS(FastClose!$H$3:$H$20000,FastClose!$K$3:$K$20000,$A25,FastClose!$G$3:$G$20000,S$3,FastClose!$D$3:$D$20000,$A$3)</f>
        <v>0</v>
      </c>
      <c r="T25" s="29">
        <f>SUMIFS(FastClose!$H$3:$H$20000,FastClose!$K$3:$K$20000,$A25,FastClose!$G$3:$G$20000,T$3,FastClose!$D$3:$D$20000,$A$3)</f>
        <v>0</v>
      </c>
      <c r="U25" s="29">
        <f>SUMIFS(FastClose!$H$3:$H$20000,FastClose!$K$3:$K$20000,$A25,FastClose!$G$3:$G$20000,U$3,FastClose!$D$3:$D$20000,$A$3)</f>
        <v>0</v>
      </c>
      <c r="V25" s="29">
        <f>SUMIFS(FastClose!$H$3:$H$20000,FastClose!$K$3:$K$20000,$A25,FastClose!$G$3:$G$20000,V$3,FastClose!$D$3:$D$20000,$A$3)</f>
        <v>0</v>
      </c>
      <c r="W25" s="29">
        <f>SUMIFS(FastClose!$H$3:$H$20000,FastClose!$K$3:$K$20000,$A25,FastClose!$G$3:$G$20000,W$3,FastClose!$D$3:$D$20000,$A$3)</f>
        <v>0</v>
      </c>
      <c r="X25" s="29">
        <f>SUMIFS(FastClose!$H$3:$H$20000,FastClose!$K$3:$K$20000,$A25,FastClose!$G$3:$G$20000,X$3,FastClose!$D$3:$D$20000,$A$3)</f>
        <v>0</v>
      </c>
      <c r="Y25" s="29">
        <f>SUMIFS(FastClose!$H$3:$H$20000,FastClose!$K$3:$K$20000,$A25,FastClose!$G$3:$G$20000,Y$3,FastClose!$D$3:$D$20000,$A$3)</f>
        <v>0</v>
      </c>
      <c r="Z25" s="30">
        <f>SUMIFS(FastClose!$H$3:$H$20000,FastClose!$K$3:$K$20000,$A25,FastClose!$G$3:$G$20000,Z$3,FastClose!$D$3:$D$20000,$A$3)</f>
        <v>0</v>
      </c>
      <c r="AB25" s="35" t="s">
        <v>91</v>
      </c>
      <c r="AC25" s="46">
        <f>SUMIFS(BISDATA!$L$3:$L$20000,BISDATA!$A$3:$A$20000,$AB25,BISDATA!$M$3:$M$20000,AC$4,BISDATA!$I$3:$I$20000,$AB$3)</f>
        <v>0</v>
      </c>
      <c r="AD25" s="29">
        <f>SUMIFS(BISDATA!$L$3:$L$20000,BISDATA!$A$3:$A$20000,$AB25,BISDATA!$M$3:$M$20000,AD$4,BISDATA!$I$3:$I$20000,$AB$3)</f>
        <v>0</v>
      </c>
      <c r="AE25" s="29">
        <f>SUMIFS(BISDATA!$L$3:$L$20000,BISDATA!$A$3:$A$20000,$AB25,BISDATA!$M$3:$M$20000,AE$4,BISDATA!$I$3:$I$20000,$AB$3)</f>
        <v>0</v>
      </c>
      <c r="AF25" s="29">
        <f>SUMIFS(BISDATA!$L$3:$L$20000,BISDATA!$A$3:$A$20000,$AB25,BISDATA!$M$3:$M$20000,AF$4,BISDATA!$I$3:$I$20000,$AB$3)</f>
        <v>0</v>
      </c>
      <c r="AG25" s="29">
        <f>SUMIFS(BISDATA!$L$3:$L$20000,BISDATA!$A$3:$A$20000,$AB25,BISDATA!$M$3:$M$20000,AG$4,BISDATA!$I$3:$I$20000,$AB$3)</f>
        <v>0</v>
      </c>
      <c r="AH25" s="29">
        <f>SUMIFS(BISDATA!$L$3:$L$20000,BISDATA!$A$3:$A$20000,$AB25,BISDATA!$M$3:$M$20000,AH$4,BISDATA!$I$3:$I$20000,$AB$3)</f>
        <v>0</v>
      </c>
      <c r="AI25" s="29">
        <f>SUMIFS(BISDATA!$L$3:$L$20000,BISDATA!$A$3:$A$20000,$AB25,BISDATA!$M$3:$M$20000,AI$4,BISDATA!$I$3:$I$20000,$AB$3)</f>
        <v>0</v>
      </c>
      <c r="AJ25" s="29">
        <f>SUMIFS(BISDATA!$L$3:$L$20000,BISDATA!$A$3:$A$20000,$AB25,BISDATA!$M$3:$M$20000,AJ$4,BISDATA!$I$3:$I$20000,$AB$3)</f>
        <v>0</v>
      </c>
      <c r="AK25" s="29">
        <f>SUMIFS(BISDATA!$L$3:$L$20000,BISDATA!$A$3:$A$20000,$AB25,BISDATA!$M$3:$M$20000,AK$4,BISDATA!$I$3:$I$20000,$AB$3)</f>
        <v>0</v>
      </c>
      <c r="AL25" s="29">
        <f>SUMIFS(BISDATA!$L$3:$L$20000,BISDATA!$A$3:$A$20000,$AB25,BISDATA!$M$3:$M$20000,AL$4,BISDATA!$I$3:$I$20000,$AB$3)</f>
        <v>0</v>
      </c>
      <c r="AM25" s="29">
        <f>SUMIFS(BISDATA!$L$3:$L$20000,BISDATA!$A$3:$A$20000,$AB25,BISDATA!$M$3:$M$20000,AM$4,BISDATA!$I$3:$I$20000,$AB$3)</f>
        <v>0</v>
      </c>
      <c r="AN25" s="29">
        <f>SUMIFS(BISDATA!$L$3:$L$20000,BISDATA!$A$3:$A$20000,$AB25,BISDATA!$M$3:$M$20000,AN$4,BISDATA!$I$3:$I$20000,$AB$3)</f>
        <v>0</v>
      </c>
      <c r="AO25" s="29">
        <f>SUMIFS(BISDATA!$L$3:$L$20000,BISDATA!$A$3:$A$20000,$AB25,BISDATA!$M$3:$M$20000,AO$4,BISDATA!$I$3:$I$20000,$AB$3)</f>
        <v>0</v>
      </c>
      <c r="AP25" s="29">
        <f>SUMIFS(BISDATA!$L$3:$L$20000,BISDATA!$A$3:$A$20000,$AB25,BISDATA!$M$3:$M$20000,AP$4,BISDATA!$I$3:$I$20000,$AB$3)</f>
        <v>0</v>
      </c>
      <c r="AQ25" s="29">
        <f>SUMIFS(BISDATA!$L$3:$L$20000,BISDATA!$A$3:$A$20000,$AB25,BISDATA!$M$3:$M$20000,AQ$4,BISDATA!$I$3:$I$20000,$AB$3)</f>
        <v>0</v>
      </c>
      <c r="AR25" s="29">
        <f>SUMIFS(BISDATA!$L$3:$L$20000,BISDATA!$A$3:$A$20000,$AB25,BISDATA!$M$3:$M$20000,AR$4,BISDATA!$I$3:$I$20000,$AB$3)</f>
        <v>0</v>
      </c>
      <c r="AS25" s="29">
        <f>SUMIFS(BISDATA!$L$3:$L$20000,BISDATA!$A$3:$A$20000,$AB25,BISDATA!$M$3:$M$20000,AS$4,BISDATA!$I$3:$I$20000,$AB$3)</f>
        <v>0</v>
      </c>
      <c r="AT25" s="29">
        <f>SUMIFS(BISDATA!$L$3:$L$20000,BISDATA!$A$3:$A$20000,$AB25,BISDATA!$M$3:$M$20000,AT$4,BISDATA!$I$3:$I$20000,$AB$3)</f>
        <v>0</v>
      </c>
      <c r="AU25" s="29">
        <f>SUMIFS(BISDATA!$L$3:$L$20000,BISDATA!$A$3:$A$20000,$AB25,BISDATA!$M$3:$M$20000,AU$4,BISDATA!$I$3:$I$20000,$AB$3)</f>
        <v>0</v>
      </c>
      <c r="AV25" s="29">
        <f>SUMIFS(BISDATA!$L$3:$L$20000,BISDATA!$A$3:$A$20000,$AB25,BISDATA!$M$3:$M$20000,AV$4,BISDATA!$I$3:$I$20000,$AB$3)</f>
        <v>0</v>
      </c>
      <c r="AW25" s="29">
        <f>SUMIFS(BISDATA!$L$3:$L$20000,BISDATA!$A$3:$A$20000,$AB25,BISDATA!$M$3:$M$20000,AW$4,BISDATA!$I$3:$I$20000,$AB$3)</f>
        <v>0</v>
      </c>
      <c r="AX25" s="29">
        <f>SUMIFS(BISDATA!$L$3:$L$20000,BISDATA!$A$3:$A$20000,$AB25,BISDATA!$M$3:$M$20000,AX$4,BISDATA!$I$3:$I$20000,$AB$3)</f>
        <v>0</v>
      </c>
      <c r="AY25" s="29">
        <f>SUMIFS(BISDATA!$L$3:$L$20000,BISDATA!$A$3:$A$20000,$AB25,BISDATA!$M$3:$M$20000,AY$4,BISDATA!$I$3:$I$20000,$AB$3)</f>
        <v>0</v>
      </c>
      <c r="AZ25" s="29">
        <f>SUMIFS(BISDATA!$L$3:$L$20000,BISDATA!$A$3:$A$20000,$AB25,BISDATA!$M$3:$M$20000,AZ$4,BISDATA!$I$3:$I$20000,$AB$3)</f>
        <v>0</v>
      </c>
      <c r="BA25" s="30">
        <f>SUMIFS(BISDATA!$L$3:$L$20000,BISDATA!$A$3:$A$20000,$AB25,BISDATA!$M$3:$M$20000,BA$4,BISDATA!$I$3:$I$20000,$AB$3)</f>
        <v>0</v>
      </c>
      <c r="BB25" s="58"/>
      <c r="BC25" s="35" t="s">
        <v>91</v>
      </c>
      <c r="BD25" s="46">
        <f t="shared" si="3"/>
        <v>0</v>
      </c>
      <c r="BE25" s="29">
        <f t="shared" si="3"/>
        <v>0</v>
      </c>
      <c r="BF25" s="29">
        <f t="shared" si="3"/>
        <v>0</v>
      </c>
      <c r="BG25" s="29">
        <f t="shared" si="3"/>
        <v>0</v>
      </c>
      <c r="BH25" s="29">
        <f t="shared" si="3"/>
        <v>0</v>
      </c>
      <c r="BI25" s="29">
        <f t="shared" si="3"/>
        <v>0</v>
      </c>
      <c r="BJ25" s="29">
        <f t="shared" si="3"/>
        <v>0</v>
      </c>
      <c r="BK25" s="29">
        <f t="shared" si="3"/>
        <v>0</v>
      </c>
      <c r="BL25" s="29">
        <f t="shared" si="3"/>
        <v>0</v>
      </c>
      <c r="BM25" s="29">
        <f t="shared" si="3"/>
        <v>0</v>
      </c>
      <c r="BN25" s="29">
        <f t="shared" si="3"/>
        <v>0</v>
      </c>
      <c r="BO25" s="29">
        <f t="shared" si="3"/>
        <v>0</v>
      </c>
      <c r="BP25" s="29">
        <f t="shared" si="3"/>
        <v>0</v>
      </c>
      <c r="BQ25" s="29">
        <f t="shared" si="3"/>
        <v>0</v>
      </c>
      <c r="BR25" s="29">
        <f t="shared" si="3"/>
        <v>0</v>
      </c>
      <c r="BS25" s="29">
        <f t="shared" si="3"/>
        <v>0</v>
      </c>
      <c r="BT25" s="29">
        <f t="shared" si="4"/>
        <v>0</v>
      </c>
      <c r="BU25" s="29">
        <f t="shared" si="2"/>
        <v>0</v>
      </c>
      <c r="BV25" s="29">
        <f t="shared" si="2"/>
        <v>0</v>
      </c>
      <c r="BW25" s="29">
        <f t="shared" si="2"/>
        <v>0</v>
      </c>
      <c r="BX25" s="29">
        <f t="shared" si="2"/>
        <v>0</v>
      </c>
      <c r="BY25" s="29">
        <f t="shared" si="2"/>
        <v>0</v>
      </c>
      <c r="BZ25" s="29">
        <f t="shared" si="2"/>
        <v>0</v>
      </c>
      <c r="CA25" s="29">
        <f t="shared" si="2"/>
        <v>0</v>
      </c>
      <c r="CB25" s="30">
        <f t="shared" si="2"/>
        <v>0</v>
      </c>
    </row>
    <row r="26" spans="1:80" x14ac:dyDescent="0.25">
      <c r="A26" s="35" t="s">
        <v>171</v>
      </c>
      <c r="B26" s="46">
        <f>SUMIFS(FastClose!$H$3:$H$20000,FastClose!$K$3:$K$20000,$A26,FastClose!$G$3:$G$20000,B$3,FastClose!$D$3:$D$20000,$A$3)</f>
        <v>0</v>
      </c>
      <c r="C26" s="29">
        <f>SUMIFS(FastClose!$H$3:$H$20000,FastClose!$K$3:$K$20000,$A26,FastClose!$G$3:$G$20000,C$3,FastClose!$D$3:$D$20000,$A$3)</f>
        <v>162.28</v>
      </c>
      <c r="D26" s="29">
        <f>SUMIFS(FastClose!$H$3:$H$20000,FastClose!$K$3:$K$20000,$A26,FastClose!$G$3:$G$20000,D$3,FastClose!$D$3:$D$20000,$A$3)</f>
        <v>364.78</v>
      </c>
      <c r="E26" s="29">
        <f>SUMIFS(FastClose!$H$3:$H$20000,FastClose!$K$3:$K$20000,$A26,FastClose!$G$3:$G$20000,E$3,FastClose!$D$3:$D$20000,$A$3)</f>
        <v>144.66</v>
      </c>
      <c r="F26" s="29">
        <f>SUMIFS(FastClose!$H$3:$H$20000,FastClose!$K$3:$K$20000,$A26,FastClose!$G$3:$G$20000,F$3,FastClose!$D$3:$D$20000,$A$3)</f>
        <v>0</v>
      </c>
      <c r="G26" s="29">
        <f>SUMIFS(FastClose!$H$3:$H$20000,FastClose!$K$3:$K$20000,$A26,FastClose!$G$3:$G$20000,G$3,FastClose!$D$3:$D$20000,$A$3)</f>
        <v>0</v>
      </c>
      <c r="H26" s="29">
        <f>SUMIFS(FastClose!$H$3:$H$20000,FastClose!$K$3:$K$20000,$A26,FastClose!$G$3:$G$20000,H$3,FastClose!$D$3:$D$20000,$A$3)</f>
        <v>0</v>
      </c>
      <c r="I26" s="29">
        <f>SUMIFS(FastClose!$H$3:$H$20000,FastClose!$K$3:$K$20000,$A26,FastClose!$G$3:$G$20000,I$3,FastClose!$D$3:$D$20000,$A$3)</f>
        <v>0</v>
      </c>
      <c r="J26" s="29">
        <f>SUMIFS(FastClose!$H$3:$H$20000,FastClose!$K$3:$K$20000,$A26,FastClose!$G$3:$G$20000,J$3,FastClose!$D$3:$D$20000,$A$3)</f>
        <v>0</v>
      </c>
      <c r="K26" s="29">
        <f>SUMIFS(FastClose!$H$3:$H$20000,FastClose!$K$3:$K$20000,$A26,FastClose!$G$3:$G$20000,K$3,FastClose!$D$3:$D$20000,$A$3)</f>
        <v>0</v>
      </c>
      <c r="L26" s="29">
        <f>SUMIFS(FastClose!$H$3:$H$20000,FastClose!$K$3:$K$20000,$A26,FastClose!$G$3:$G$20000,L$3,FastClose!$D$3:$D$20000,$A$3)</f>
        <v>0</v>
      </c>
      <c r="M26" s="29">
        <f>SUMIFS(FastClose!$H$3:$H$20000,FastClose!$K$3:$K$20000,$A26,FastClose!$G$3:$G$20000,M$3,FastClose!$D$3:$D$20000,$A$3)</f>
        <v>0</v>
      </c>
      <c r="N26" s="29">
        <f>SUMIFS(FastClose!$H$3:$H$20000,FastClose!$K$3:$K$20000,$A26,FastClose!$G$3:$G$20000,N$3,FastClose!$D$3:$D$20000,$A$3)</f>
        <v>0</v>
      </c>
      <c r="O26" s="29">
        <f>SUMIFS(FastClose!$H$3:$H$20000,FastClose!$K$3:$K$20000,$A26,FastClose!$G$3:$G$20000,O$3,FastClose!$D$3:$D$20000,$A$3)</f>
        <v>0</v>
      </c>
      <c r="P26" s="29">
        <f>SUMIFS(FastClose!$H$3:$H$20000,FastClose!$K$3:$K$20000,$A26,FastClose!$G$3:$G$20000,P$3,FastClose!$D$3:$D$20000,$A$3)</f>
        <v>0</v>
      </c>
      <c r="Q26" s="29">
        <f>SUMIFS(FastClose!$H$3:$H$20000,FastClose!$K$3:$K$20000,$A26,FastClose!$G$3:$G$20000,Q$3,FastClose!$D$3:$D$20000,$A$3)</f>
        <v>2.6</v>
      </c>
      <c r="R26" s="29">
        <f>SUMIFS(FastClose!$H$3:$H$20000,FastClose!$K$3:$K$20000,$A26,FastClose!$G$3:$G$20000,R$3,FastClose!$D$3:$D$20000,$A$3)</f>
        <v>0</v>
      </c>
      <c r="S26" s="29">
        <f>SUMIFS(FastClose!$H$3:$H$20000,FastClose!$K$3:$K$20000,$A26,FastClose!$G$3:$G$20000,S$3,FastClose!$D$3:$D$20000,$A$3)</f>
        <v>0</v>
      </c>
      <c r="T26" s="29">
        <f>SUMIFS(FastClose!$H$3:$H$20000,FastClose!$K$3:$K$20000,$A26,FastClose!$G$3:$G$20000,T$3,FastClose!$D$3:$D$20000,$A$3)</f>
        <v>0</v>
      </c>
      <c r="U26" s="29">
        <f>SUMIFS(FastClose!$H$3:$H$20000,FastClose!$K$3:$K$20000,$A26,FastClose!$G$3:$G$20000,U$3,FastClose!$D$3:$D$20000,$A$3)</f>
        <v>0</v>
      </c>
      <c r="V26" s="29">
        <f>SUMIFS(FastClose!$H$3:$H$20000,FastClose!$K$3:$K$20000,$A26,FastClose!$G$3:$G$20000,V$3,FastClose!$D$3:$D$20000,$A$3)</f>
        <v>0</v>
      </c>
      <c r="W26" s="29">
        <f>SUMIFS(FastClose!$H$3:$H$20000,FastClose!$K$3:$K$20000,$A26,FastClose!$G$3:$G$20000,W$3,FastClose!$D$3:$D$20000,$A$3)</f>
        <v>0</v>
      </c>
      <c r="X26" s="29">
        <f>SUMIFS(FastClose!$H$3:$H$20000,FastClose!$K$3:$K$20000,$A26,FastClose!$G$3:$G$20000,X$3,FastClose!$D$3:$D$20000,$A$3)</f>
        <v>0</v>
      </c>
      <c r="Y26" s="29">
        <f>SUMIFS(FastClose!$H$3:$H$20000,FastClose!$K$3:$K$20000,$A26,FastClose!$G$3:$G$20000,Y$3,FastClose!$D$3:$D$20000,$A$3)</f>
        <v>0</v>
      </c>
      <c r="Z26" s="30">
        <f>SUMIFS(FastClose!$H$3:$H$20000,FastClose!$K$3:$K$20000,$A26,FastClose!$G$3:$G$20000,Z$3,FastClose!$D$3:$D$20000,$A$3)</f>
        <v>-109.2</v>
      </c>
      <c r="AB26" s="35" t="s">
        <v>171</v>
      </c>
      <c r="AC26" s="46">
        <f>SUMIFS(BISDATA!$L$3:$L$20000,BISDATA!$A$3:$A$20000,$AB26,BISDATA!$M$3:$M$20000,AC$4,BISDATA!$I$3:$I$20000,$AB$3)</f>
        <v>0</v>
      </c>
      <c r="AD26" s="29">
        <f>SUMIFS(BISDATA!$L$3:$L$20000,BISDATA!$A$3:$A$20000,$AB26,BISDATA!$M$3:$M$20000,AD$4,BISDATA!$I$3:$I$20000,$AB$3)</f>
        <v>162.28</v>
      </c>
      <c r="AE26" s="29">
        <f>SUMIFS(BISDATA!$L$3:$L$20000,BISDATA!$A$3:$A$20000,$AB26,BISDATA!$M$3:$M$20000,AE$4,BISDATA!$I$3:$I$20000,$AB$3)</f>
        <v>364.78</v>
      </c>
      <c r="AF26" s="29">
        <f>SUMIFS(BISDATA!$L$3:$L$20000,BISDATA!$A$3:$A$20000,$AB26,BISDATA!$M$3:$M$20000,AF$4,BISDATA!$I$3:$I$20000,$AB$3)</f>
        <v>144.66</v>
      </c>
      <c r="AG26" s="29">
        <f>SUMIFS(BISDATA!$L$3:$L$20000,BISDATA!$A$3:$A$20000,$AB26,BISDATA!$M$3:$M$20000,AG$4,BISDATA!$I$3:$I$20000,$AB$3)</f>
        <v>0</v>
      </c>
      <c r="AH26" s="29">
        <f>SUMIFS(BISDATA!$L$3:$L$20000,BISDATA!$A$3:$A$20000,$AB26,BISDATA!$M$3:$M$20000,AH$4,BISDATA!$I$3:$I$20000,$AB$3)</f>
        <v>0</v>
      </c>
      <c r="AI26" s="29">
        <f>SUMIFS(BISDATA!$L$3:$L$20000,BISDATA!$A$3:$A$20000,$AB26,BISDATA!$M$3:$M$20000,AI$4,BISDATA!$I$3:$I$20000,$AB$3)</f>
        <v>0</v>
      </c>
      <c r="AJ26" s="29">
        <f>SUMIFS(BISDATA!$L$3:$L$20000,BISDATA!$A$3:$A$20000,$AB26,BISDATA!$M$3:$M$20000,AJ$4,BISDATA!$I$3:$I$20000,$AB$3)</f>
        <v>0</v>
      </c>
      <c r="AK26" s="29">
        <f>SUMIFS(BISDATA!$L$3:$L$20000,BISDATA!$A$3:$A$20000,$AB26,BISDATA!$M$3:$M$20000,AK$4,BISDATA!$I$3:$I$20000,$AB$3)</f>
        <v>0</v>
      </c>
      <c r="AL26" s="29">
        <f>SUMIFS(BISDATA!$L$3:$L$20000,BISDATA!$A$3:$A$20000,$AB26,BISDATA!$M$3:$M$20000,AL$4,BISDATA!$I$3:$I$20000,$AB$3)</f>
        <v>0</v>
      </c>
      <c r="AM26" s="29">
        <f>SUMIFS(BISDATA!$L$3:$L$20000,BISDATA!$A$3:$A$20000,$AB26,BISDATA!$M$3:$M$20000,AM$4,BISDATA!$I$3:$I$20000,$AB$3)</f>
        <v>0</v>
      </c>
      <c r="AN26" s="29">
        <f>SUMIFS(BISDATA!$L$3:$L$20000,BISDATA!$A$3:$A$20000,$AB26,BISDATA!$M$3:$M$20000,AN$4,BISDATA!$I$3:$I$20000,$AB$3)</f>
        <v>0</v>
      </c>
      <c r="AO26" s="29">
        <f>SUMIFS(BISDATA!$L$3:$L$20000,BISDATA!$A$3:$A$20000,$AB26,BISDATA!$M$3:$M$20000,AO$4,BISDATA!$I$3:$I$20000,$AB$3)</f>
        <v>0</v>
      </c>
      <c r="AP26" s="29">
        <f>SUMIFS(BISDATA!$L$3:$L$20000,BISDATA!$A$3:$A$20000,$AB26,BISDATA!$M$3:$M$20000,AP$4,BISDATA!$I$3:$I$20000,$AB$3)</f>
        <v>0</v>
      </c>
      <c r="AQ26" s="29">
        <f>SUMIFS(BISDATA!$L$3:$L$20000,BISDATA!$A$3:$A$20000,$AB26,BISDATA!$M$3:$M$20000,AQ$4,BISDATA!$I$3:$I$20000,$AB$3)</f>
        <v>0</v>
      </c>
      <c r="AR26" s="29">
        <f>SUMIFS(BISDATA!$L$3:$L$20000,BISDATA!$A$3:$A$20000,$AB26,BISDATA!$M$3:$M$20000,AR$4,BISDATA!$I$3:$I$20000,$AB$3)</f>
        <v>2.6000000000000005</v>
      </c>
      <c r="AS26" s="29">
        <f>SUMIFS(BISDATA!$L$3:$L$20000,BISDATA!$A$3:$A$20000,$AB26,BISDATA!$M$3:$M$20000,AS$4,BISDATA!$I$3:$I$20000,$AB$3)</f>
        <v>0</v>
      </c>
      <c r="AT26" s="29">
        <f>SUMIFS(BISDATA!$L$3:$L$20000,BISDATA!$A$3:$A$20000,$AB26,BISDATA!$M$3:$M$20000,AT$4,BISDATA!$I$3:$I$20000,$AB$3)</f>
        <v>0</v>
      </c>
      <c r="AU26" s="29">
        <f>SUMIFS(BISDATA!$L$3:$L$20000,BISDATA!$A$3:$A$20000,$AB26,BISDATA!$M$3:$M$20000,AU$4,BISDATA!$I$3:$I$20000,$AB$3)</f>
        <v>0</v>
      </c>
      <c r="AV26" s="29">
        <f>SUMIFS(BISDATA!$L$3:$L$20000,BISDATA!$A$3:$A$20000,$AB26,BISDATA!$M$3:$M$20000,AV$4,BISDATA!$I$3:$I$20000,$AB$3)</f>
        <v>0</v>
      </c>
      <c r="AW26" s="29">
        <f>SUMIFS(BISDATA!$L$3:$L$20000,BISDATA!$A$3:$A$20000,$AB26,BISDATA!$M$3:$M$20000,AW$4,BISDATA!$I$3:$I$20000,$AB$3)</f>
        <v>0</v>
      </c>
      <c r="AX26" s="29">
        <f>SUMIFS(BISDATA!$L$3:$L$20000,BISDATA!$A$3:$A$20000,$AB26,BISDATA!$M$3:$M$20000,AX$4,BISDATA!$I$3:$I$20000,$AB$3)</f>
        <v>0</v>
      </c>
      <c r="AY26" s="29">
        <f>SUMIFS(BISDATA!$L$3:$L$20000,BISDATA!$A$3:$A$20000,$AB26,BISDATA!$M$3:$M$20000,AY$4,BISDATA!$I$3:$I$20000,$AB$3)</f>
        <v>0</v>
      </c>
      <c r="AZ26" s="29">
        <f>SUMIFS(BISDATA!$L$3:$L$20000,BISDATA!$A$3:$A$20000,$AB26,BISDATA!$M$3:$M$20000,AZ$4,BISDATA!$I$3:$I$20000,$AB$3)</f>
        <v>0</v>
      </c>
      <c r="BA26" s="30">
        <f>SUMIFS(BISDATA!$L$3:$L$20000,BISDATA!$A$3:$A$20000,$AB26,BISDATA!$M$3:$M$20000,BA$4,BISDATA!$I$3:$I$20000,$AB$3)</f>
        <v>-109.2</v>
      </c>
      <c r="BB26" s="58"/>
      <c r="BC26" s="35" t="s">
        <v>171</v>
      </c>
      <c r="BD26" s="46">
        <f t="shared" si="3"/>
        <v>0</v>
      </c>
      <c r="BE26" s="29">
        <f t="shared" si="3"/>
        <v>0</v>
      </c>
      <c r="BF26" s="29">
        <f t="shared" si="3"/>
        <v>0</v>
      </c>
      <c r="BG26" s="29">
        <f t="shared" si="3"/>
        <v>0</v>
      </c>
      <c r="BH26" s="29">
        <f t="shared" si="3"/>
        <v>0</v>
      </c>
      <c r="BI26" s="29">
        <f t="shared" si="3"/>
        <v>0</v>
      </c>
      <c r="BJ26" s="29">
        <f t="shared" si="3"/>
        <v>0</v>
      </c>
      <c r="BK26" s="29">
        <f t="shared" si="3"/>
        <v>0</v>
      </c>
      <c r="BL26" s="29">
        <f t="shared" si="3"/>
        <v>0</v>
      </c>
      <c r="BM26" s="29">
        <f t="shared" si="3"/>
        <v>0</v>
      </c>
      <c r="BN26" s="29">
        <f t="shared" si="3"/>
        <v>0</v>
      </c>
      <c r="BO26" s="29">
        <f t="shared" si="3"/>
        <v>0</v>
      </c>
      <c r="BP26" s="29">
        <f t="shared" si="3"/>
        <v>0</v>
      </c>
      <c r="BQ26" s="29">
        <f t="shared" si="3"/>
        <v>0</v>
      </c>
      <c r="BR26" s="29">
        <f t="shared" si="3"/>
        <v>0</v>
      </c>
      <c r="BS26" s="29">
        <f t="shared" si="3"/>
        <v>0</v>
      </c>
      <c r="BT26" s="29">
        <f t="shared" si="4"/>
        <v>0</v>
      </c>
      <c r="BU26" s="29">
        <f t="shared" si="2"/>
        <v>0</v>
      </c>
      <c r="BV26" s="29">
        <f t="shared" si="2"/>
        <v>0</v>
      </c>
      <c r="BW26" s="29">
        <f t="shared" si="2"/>
        <v>0</v>
      </c>
      <c r="BX26" s="29">
        <f t="shared" si="2"/>
        <v>0</v>
      </c>
      <c r="BY26" s="29">
        <f t="shared" si="2"/>
        <v>0</v>
      </c>
      <c r="BZ26" s="29">
        <f t="shared" si="2"/>
        <v>0</v>
      </c>
      <c r="CA26" s="29">
        <f t="shared" si="2"/>
        <v>0</v>
      </c>
      <c r="CB26" s="30">
        <f t="shared" si="2"/>
        <v>0</v>
      </c>
    </row>
    <row r="27" spans="1:80" x14ac:dyDescent="0.25">
      <c r="A27" s="35" t="s">
        <v>25</v>
      </c>
      <c r="B27" s="46">
        <f>SUMIFS(FastClose!$H$3:$H$20000,FastClose!$K$3:$K$20000,$A27,FastClose!$G$3:$G$20000,B$3,FastClose!$D$3:$D$20000,$A$3)</f>
        <v>0</v>
      </c>
      <c r="C27" s="29">
        <f>SUMIFS(FastClose!$H$3:$H$20000,FastClose!$K$3:$K$20000,$A27,FastClose!$G$3:$G$20000,C$3,FastClose!$D$3:$D$20000,$A$3)</f>
        <v>0</v>
      </c>
      <c r="D27" s="29">
        <f>SUMIFS(FastClose!$H$3:$H$20000,FastClose!$K$3:$K$20000,$A27,FastClose!$G$3:$G$20000,D$3,FastClose!$D$3:$D$20000,$A$3)</f>
        <v>0</v>
      </c>
      <c r="E27" s="29">
        <f>SUMIFS(FastClose!$H$3:$H$20000,FastClose!$K$3:$K$20000,$A27,FastClose!$G$3:$G$20000,E$3,FastClose!$D$3:$D$20000,$A$3)</f>
        <v>0</v>
      </c>
      <c r="F27" s="29">
        <f>SUMIFS(FastClose!$H$3:$H$20000,FastClose!$K$3:$K$20000,$A27,FastClose!$G$3:$G$20000,F$3,FastClose!$D$3:$D$20000,$A$3)</f>
        <v>0</v>
      </c>
      <c r="G27" s="29">
        <f>SUMIFS(FastClose!$H$3:$H$20000,FastClose!$K$3:$K$20000,$A27,FastClose!$G$3:$G$20000,G$3,FastClose!$D$3:$D$20000,$A$3)</f>
        <v>0</v>
      </c>
      <c r="H27" s="29">
        <f>SUMIFS(FastClose!$H$3:$H$20000,FastClose!$K$3:$K$20000,$A27,FastClose!$G$3:$G$20000,H$3,FastClose!$D$3:$D$20000,$A$3)</f>
        <v>0</v>
      </c>
      <c r="I27" s="29">
        <f>SUMIFS(FastClose!$H$3:$H$20000,FastClose!$K$3:$K$20000,$A27,FastClose!$G$3:$G$20000,I$3,FastClose!$D$3:$D$20000,$A$3)</f>
        <v>0</v>
      </c>
      <c r="J27" s="29">
        <f>SUMIFS(FastClose!$H$3:$H$20000,FastClose!$K$3:$K$20000,$A27,FastClose!$G$3:$G$20000,J$3,FastClose!$D$3:$D$20000,$A$3)</f>
        <v>0</v>
      </c>
      <c r="K27" s="29">
        <f>SUMIFS(FastClose!$H$3:$H$20000,FastClose!$K$3:$K$20000,$A27,FastClose!$G$3:$G$20000,K$3,FastClose!$D$3:$D$20000,$A$3)</f>
        <v>0</v>
      </c>
      <c r="L27" s="29">
        <f>SUMIFS(FastClose!$H$3:$H$20000,FastClose!$K$3:$K$20000,$A27,FastClose!$G$3:$G$20000,L$3,FastClose!$D$3:$D$20000,$A$3)</f>
        <v>0</v>
      </c>
      <c r="M27" s="29">
        <f>SUMIFS(FastClose!$H$3:$H$20000,FastClose!$K$3:$K$20000,$A27,FastClose!$G$3:$G$20000,M$3,FastClose!$D$3:$D$20000,$A$3)</f>
        <v>0</v>
      </c>
      <c r="N27" s="29">
        <f>SUMIFS(FastClose!$H$3:$H$20000,FastClose!$K$3:$K$20000,$A27,FastClose!$G$3:$G$20000,N$3,FastClose!$D$3:$D$20000,$A$3)</f>
        <v>0</v>
      </c>
      <c r="O27" s="29">
        <f>SUMIFS(FastClose!$H$3:$H$20000,FastClose!$K$3:$K$20000,$A27,FastClose!$G$3:$G$20000,O$3,FastClose!$D$3:$D$20000,$A$3)</f>
        <v>0</v>
      </c>
      <c r="P27" s="29">
        <f>SUMIFS(FastClose!$H$3:$H$20000,FastClose!$K$3:$K$20000,$A27,FastClose!$G$3:$G$20000,P$3,FastClose!$D$3:$D$20000,$A$3)</f>
        <v>0</v>
      </c>
      <c r="Q27" s="29">
        <f>SUMIFS(FastClose!$H$3:$H$20000,FastClose!$K$3:$K$20000,$A27,FastClose!$G$3:$G$20000,Q$3,FastClose!$D$3:$D$20000,$A$3)</f>
        <v>0</v>
      </c>
      <c r="R27" s="29">
        <f>SUMIFS(FastClose!$H$3:$H$20000,FastClose!$K$3:$K$20000,$A27,FastClose!$G$3:$G$20000,R$3,FastClose!$D$3:$D$20000,$A$3)</f>
        <v>0</v>
      </c>
      <c r="S27" s="29">
        <f>SUMIFS(FastClose!$H$3:$H$20000,FastClose!$K$3:$K$20000,$A27,FastClose!$G$3:$G$20000,S$3,FastClose!$D$3:$D$20000,$A$3)</f>
        <v>0</v>
      </c>
      <c r="T27" s="29">
        <f>SUMIFS(FastClose!$H$3:$H$20000,FastClose!$K$3:$K$20000,$A27,FastClose!$G$3:$G$20000,T$3,FastClose!$D$3:$D$20000,$A$3)</f>
        <v>0</v>
      </c>
      <c r="U27" s="29">
        <f>SUMIFS(FastClose!$H$3:$H$20000,FastClose!$K$3:$K$20000,$A27,FastClose!$G$3:$G$20000,U$3,FastClose!$D$3:$D$20000,$A$3)</f>
        <v>0</v>
      </c>
      <c r="V27" s="29">
        <f>SUMIFS(FastClose!$H$3:$H$20000,FastClose!$K$3:$K$20000,$A27,FastClose!$G$3:$G$20000,V$3,FastClose!$D$3:$D$20000,$A$3)</f>
        <v>0</v>
      </c>
      <c r="W27" s="29">
        <f>SUMIFS(FastClose!$H$3:$H$20000,FastClose!$K$3:$K$20000,$A27,FastClose!$G$3:$G$20000,W$3,FastClose!$D$3:$D$20000,$A$3)</f>
        <v>0</v>
      </c>
      <c r="X27" s="29">
        <f>SUMIFS(FastClose!$H$3:$H$20000,FastClose!$K$3:$K$20000,$A27,FastClose!$G$3:$G$20000,X$3,FastClose!$D$3:$D$20000,$A$3)</f>
        <v>0</v>
      </c>
      <c r="Y27" s="29">
        <f>SUMIFS(FastClose!$H$3:$H$20000,FastClose!$K$3:$K$20000,$A27,FastClose!$G$3:$G$20000,Y$3,FastClose!$D$3:$D$20000,$A$3)</f>
        <v>0</v>
      </c>
      <c r="Z27" s="30">
        <f>SUMIFS(FastClose!$H$3:$H$20000,FastClose!$K$3:$K$20000,$A27,FastClose!$G$3:$G$20000,Z$3,FastClose!$D$3:$D$20000,$A$3)</f>
        <v>0</v>
      </c>
      <c r="AB27" s="35" t="s">
        <v>25</v>
      </c>
      <c r="AC27" s="46">
        <f>SUMIFS(BISDATA!$L$3:$L$20000,BISDATA!$A$3:$A$20000,$AB27,BISDATA!$M$3:$M$20000,AC$4,BISDATA!$I$3:$I$20000,$AB$3)</f>
        <v>0</v>
      </c>
      <c r="AD27" s="29">
        <f>SUMIFS(BISDATA!$L$3:$L$20000,BISDATA!$A$3:$A$20000,$AB27,BISDATA!$M$3:$M$20000,AD$4,BISDATA!$I$3:$I$20000,$AB$3)</f>
        <v>0</v>
      </c>
      <c r="AE27" s="29">
        <f>SUMIFS(BISDATA!$L$3:$L$20000,BISDATA!$A$3:$A$20000,$AB27,BISDATA!$M$3:$M$20000,AE$4,BISDATA!$I$3:$I$20000,$AB$3)</f>
        <v>0</v>
      </c>
      <c r="AF27" s="29">
        <f>SUMIFS(BISDATA!$L$3:$L$20000,BISDATA!$A$3:$A$20000,$AB27,BISDATA!$M$3:$M$20000,AF$4,BISDATA!$I$3:$I$20000,$AB$3)</f>
        <v>0</v>
      </c>
      <c r="AG27" s="29">
        <f>SUMIFS(BISDATA!$L$3:$L$20000,BISDATA!$A$3:$A$20000,$AB27,BISDATA!$M$3:$M$20000,AG$4,BISDATA!$I$3:$I$20000,$AB$3)</f>
        <v>0</v>
      </c>
      <c r="AH27" s="29">
        <f>SUMIFS(BISDATA!$L$3:$L$20000,BISDATA!$A$3:$A$20000,$AB27,BISDATA!$M$3:$M$20000,AH$4,BISDATA!$I$3:$I$20000,$AB$3)</f>
        <v>0</v>
      </c>
      <c r="AI27" s="29">
        <f>SUMIFS(BISDATA!$L$3:$L$20000,BISDATA!$A$3:$A$20000,$AB27,BISDATA!$M$3:$M$20000,AI$4,BISDATA!$I$3:$I$20000,$AB$3)</f>
        <v>0</v>
      </c>
      <c r="AJ27" s="29">
        <f>SUMIFS(BISDATA!$L$3:$L$20000,BISDATA!$A$3:$A$20000,$AB27,BISDATA!$M$3:$M$20000,AJ$4,BISDATA!$I$3:$I$20000,$AB$3)</f>
        <v>0</v>
      </c>
      <c r="AK27" s="29">
        <f>SUMIFS(BISDATA!$L$3:$L$20000,BISDATA!$A$3:$A$20000,$AB27,BISDATA!$M$3:$M$20000,AK$4,BISDATA!$I$3:$I$20000,$AB$3)</f>
        <v>0</v>
      </c>
      <c r="AL27" s="29">
        <f>SUMIFS(BISDATA!$L$3:$L$20000,BISDATA!$A$3:$A$20000,$AB27,BISDATA!$M$3:$M$20000,AL$4,BISDATA!$I$3:$I$20000,$AB$3)</f>
        <v>0</v>
      </c>
      <c r="AM27" s="29">
        <f>SUMIFS(BISDATA!$L$3:$L$20000,BISDATA!$A$3:$A$20000,$AB27,BISDATA!$M$3:$M$20000,AM$4,BISDATA!$I$3:$I$20000,$AB$3)</f>
        <v>0</v>
      </c>
      <c r="AN27" s="29">
        <f>SUMIFS(BISDATA!$L$3:$L$20000,BISDATA!$A$3:$A$20000,$AB27,BISDATA!$M$3:$M$20000,AN$4,BISDATA!$I$3:$I$20000,$AB$3)</f>
        <v>0</v>
      </c>
      <c r="AO27" s="29">
        <f>SUMIFS(BISDATA!$L$3:$L$20000,BISDATA!$A$3:$A$20000,$AB27,BISDATA!$M$3:$M$20000,AO$4,BISDATA!$I$3:$I$20000,$AB$3)</f>
        <v>0</v>
      </c>
      <c r="AP27" s="29">
        <f>SUMIFS(BISDATA!$L$3:$L$20000,BISDATA!$A$3:$A$20000,$AB27,BISDATA!$M$3:$M$20000,AP$4,BISDATA!$I$3:$I$20000,$AB$3)</f>
        <v>0</v>
      </c>
      <c r="AQ27" s="29">
        <f>SUMIFS(BISDATA!$L$3:$L$20000,BISDATA!$A$3:$A$20000,$AB27,BISDATA!$M$3:$M$20000,AQ$4,BISDATA!$I$3:$I$20000,$AB$3)</f>
        <v>0</v>
      </c>
      <c r="AR27" s="29">
        <f>SUMIFS(BISDATA!$L$3:$L$20000,BISDATA!$A$3:$A$20000,$AB27,BISDATA!$M$3:$M$20000,AR$4,BISDATA!$I$3:$I$20000,$AB$3)</f>
        <v>0</v>
      </c>
      <c r="AS27" s="29">
        <f>SUMIFS(BISDATA!$L$3:$L$20000,BISDATA!$A$3:$A$20000,$AB27,BISDATA!$M$3:$M$20000,AS$4,BISDATA!$I$3:$I$20000,$AB$3)</f>
        <v>0</v>
      </c>
      <c r="AT27" s="29">
        <f>SUMIFS(BISDATA!$L$3:$L$20000,BISDATA!$A$3:$A$20000,$AB27,BISDATA!$M$3:$M$20000,AT$4,BISDATA!$I$3:$I$20000,$AB$3)</f>
        <v>0</v>
      </c>
      <c r="AU27" s="29">
        <f>SUMIFS(BISDATA!$L$3:$L$20000,BISDATA!$A$3:$A$20000,$AB27,BISDATA!$M$3:$M$20000,AU$4,BISDATA!$I$3:$I$20000,$AB$3)</f>
        <v>0</v>
      </c>
      <c r="AV27" s="29">
        <f>SUMIFS(BISDATA!$L$3:$L$20000,BISDATA!$A$3:$A$20000,$AB27,BISDATA!$M$3:$M$20000,AV$4,BISDATA!$I$3:$I$20000,$AB$3)</f>
        <v>0</v>
      </c>
      <c r="AW27" s="29">
        <f>SUMIFS(BISDATA!$L$3:$L$20000,BISDATA!$A$3:$A$20000,$AB27,BISDATA!$M$3:$M$20000,AW$4,BISDATA!$I$3:$I$20000,$AB$3)</f>
        <v>0</v>
      </c>
      <c r="AX27" s="29">
        <f>SUMIFS(BISDATA!$L$3:$L$20000,BISDATA!$A$3:$A$20000,$AB27,BISDATA!$M$3:$M$20000,AX$4,BISDATA!$I$3:$I$20000,$AB$3)</f>
        <v>0</v>
      </c>
      <c r="AY27" s="29">
        <f>SUMIFS(BISDATA!$L$3:$L$20000,BISDATA!$A$3:$A$20000,$AB27,BISDATA!$M$3:$M$20000,AY$4,BISDATA!$I$3:$I$20000,$AB$3)</f>
        <v>0</v>
      </c>
      <c r="AZ27" s="29">
        <f>SUMIFS(BISDATA!$L$3:$L$20000,BISDATA!$A$3:$A$20000,$AB27,BISDATA!$M$3:$M$20000,AZ$4,BISDATA!$I$3:$I$20000,$AB$3)</f>
        <v>0</v>
      </c>
      <c r="BA27" s="30">
        <f>SUMIFS(BISDATA!$L$3:$L$20000,BISDATA!$A$3:$A$20000,$AB27,BISDATA!$M$3:$M$20000,BA$4,BISDATA!$I$3:$I$20000,$AB$3)</f>
        <v>0</v>
      </c>
      <c r="BB27" s="58"/>
      <c r="BC27" s="35" t="s">
        <v>25</v>
      </c>
      <c r="BD27" s="46">
        <f t="shared" si="3"/>
        <v>0</v>
      </c>
      <c r="BE27" s="29">
        <f t="shared" si="3"/>
        <v>0</v>
      </c>
      <c r="BF27" s="29">
        <f t="shared" si="3"/>
        <v>0</v>
      </c>
      <c r="BG27" s="29">
        <f t="shared" si="3"/>
        <v>0</v>
      </c>
      <c r="BH27" s="29">
        <f t="shared" si="3"/>
        <v>0</v>
      </c>
      <c r="BI27" s="29">
        <f t="shared" si="3"/>
        <v>0</v>
      </c>
      <c r="BJ27" s="29">
        <f t="shared" si="3"/>
        <v>0</v>
      </c>
      <c r="BK27" s="29">
        <f t="shared" si="3"/>
        <v>0</v>
      </c>
      <c r="BL27" s="29">
        <f t="shared" si="3"/>
        <v>0</v>
      </c>
      <c r="BM27" s="29">
        <f t="shared" si="3"/>
        <v>0</v>
      </c>
      <c r="BN27" s="29">
        <f t="shared" si="3"/>
        <v>0</v>
      </c>
      <c r="BO27" s="29">
        <f t="shared" si="3"/>
        <v>0</v>
      </c>
      <c r="BP27" s="29">
        <f t="shared" si="3"/>
        <v>0</v>
      </c>
      <c r="BQ27" s="29">
        <f t="shared" si="3"/>
        <v>0</v>
      </c>
      <c r="BR27" s="29">
        <f t="shared" si="3"/>
        <v>0</v>
      </c>
      <c r="BS27" s="29">
        <f t="shared" si="3"/>
        <v>0</v>
      </c>
      <c r="BT27" s="29">
        <f t="shared" si="4"/>
        <v>0</v>
      </c>
      <c r="BU27" s="29">
        <f t="shared" si="2"/>
        <v>0</v>
      </c>
      <c r="BV27" s="29">
        <f t="shared" si="2"/>
        <v>0</v>
      </c>
      <c r="BW27" s="29">
        <f t="shared" si="2"/>
        <v>0</v>
      </c>
      <c r="BX27" s="29">
        <f t="shared" si="2"/>
        <v>0</v>
      </c>
      <c r="BY27" s="29">
        <f t="shared" si="2"/>
        <v>0</v>
      </c>
      <c r="BZ27" s="29">
        <f t="shared" si="2"/>
        <v>0</v>
      </c>
      <c r="CA27" s="29">
        <f t="shared" si="2"/>
        <v>0</v>
      </c>
      <c r="CB27" s="30">
        <f t="shared" si="2"/>
        <v>0</v>
      </c>
    </row>
    <row r="28" spans="1:80" x14ac:dyDescent="0.25">
      <c r="A28" s="35" t="s">
        <v>156</v>
      </c>
      <c r="B28" s="46">
        <f>SUMIFS(FastClose!$H$3:$H$20000,FastClose!$K$3:$K$20000,$A28,FastClose!$G$3:$G$20000,B$3,FastClose!$D$3:$D$20000,$A$3)</f>
        <v>0</v>
      </c>
      <c r="C28" s="29">
        <f>SUMIFS(FastClose!$H$3:$H$20000,FastClose!$K$3:$K$20000,$A28,FastClose!$G$3:$G$20000,C$3,FastClose!$D$3:$D$20000,$A$3)</f>
        <v>0</v>
      </c>
      <c r="D28" s="29">
        <f>SUMIFS(FastClose!$H$3:$H$20000,FastClose!$K$3:$K$20000,$A28,FastClose!$G$3:$G$20000,D$3,FastClose!$D$3:$D$20000,$A$3)</f>
        <v>0</v>
      </c>
      <c r="E28" s="29">
        <f>SUMIFS(FastClose!$H$3:$H$20000,FastClose!$K$3:$K$20000,$A28,FastClose!$G$3:$G$20000,E$3,FastClose!$D$3:$D$20000,$A$3)</f>
        <v>0</v>
      </c>
      <c r="F28" s="29">
        <f>SUMIFS(FastClose!$H$3:$H$20000,FastClose!$K$3:$K$20000,$A28,FastClose!$G$3:$G$20000,F$3,FastClose!$D$3:$D$20000,$A$3)</f>
        <v>0</v>
      </c>
      <c r="G28" s="29">
        <f>SUMIFS(FastClose!$H$3:$H$20000,FastClose!$K$3:$K$20000,$A28,FastClose!$G$3:$G$20000,G$3,FastClose!$D$3:$D$20000,$A$3)</f>
        <v>0</v>
      </c>
      <c r="H28" s="29">
        <f>SUMIFS(FastClose!$H$3:$H$20000,FastClose!$K$3:$K$20000,$A28,FastClose!$G$3:$G$20000,H$3,FastClose!$D$3:$D$20000,$A$3)</f>
        <v>0</v>
      </c>
      <c r="I28" s="29">
        <f>SUMIFS(FastClose!$H$3:$H$20000,FastClose!$K$3:$K$20000,$A28,FastClose!$G$3:$G$20000,I$3,FastClose!$D$3:$D$20000,$A$3)</f>
        <v>0</v>
      </c>
      <c r="J28" s="29">
        <f>SUMIFS(FastClose!$H$3:$H$20000,FastClose!$K$3:$K$20000,$A28,FastClose!$G$3:$G$20000,J$3,FastClose!$D$3:$D$20000,$A$3)</f>
        <v>0</v>
      </c>
      <c r="K28" s="29">
        <f>SUMIFS(FastClose!$H$3:$H$20000,FastClose!$K$3:$K$20000,$A28,FastClose!$G$3:$G$20000,K$3,FastClose!$D$3:$D$20000,$A$3)</f>
        <v>0</v>
      </c>
      <c r="L28" s="29">
        <f>SUMIFS(FastClose!$H$3:$H$20000,FastClose!$K$3:$K$20000,$A28,FastClose!$G$3:$G$20000,L$3,FastClose!$D$3:$D$20000,$A$3)</f>
        <v>0</v>
      </c>
      <c r="M28" s="29">
        <f>SUMIFS(FastClose!$H$3:$H$20000,FastClose!$K$3:$K$20000,$A28,FastClose!$G$3:$G$20000,M$3,FastClose!$D$3:$D$20000,$A$3)</f>
        <v>0</v>
      </c>
      <c r="N28" s="29">
        <f>SUMIFS(FastClose!$H$3:$H$20000,FastClose!$K$3:$K$20000,$A28,FastClose!$G$3:$G$20000,N$3,FastClose!$D$3:$D$20000,$A$3)</f>
        <v>0</v>
      </c>
      <c r="O28" s="29">
        <f>SUMIFS(FastClose!$H$3:$H$20000,FastClose!$K$3:$K$20000,$A28,FastClose!$G$3:$G$20000,O$3,FastClose!$D$3:$D$20000,$A$3)</f>
        <v>0</v>
      </c>
      <c r="P28" s="29">
        <f>SUMIFS(FastClose!$H$3:$H$20000,FastClose!$K$3:$K$20000,$A28,FastClose!$G$3:$G$20000,P$3,FastClose!$D$3:$D$20000,$A$3)</f>
        <v>0</v>
      </c>
      <c r="Q28" s="29">
        <f>SUMIFS(FastClose!$H$3:$H$20000,FastClose!$K$3:$K$20000,$A28,FastClose!$G$3:$G$20000,Q$3,FastClose!$D$3:$D$20000,$A$3)</f>
        <v>0</v>
      </c>
      <c r="R28" s="29">
        <f>SUMIFS(FastClose!$H$3:$H$20000,FastClose!$K$3:$K$20000,$A28,FastClose!$G$3:$G$20000,R$3,FastClose!$D$3:$D$20000,$A$3)</f>
        <v>0</v>
      </c>
      <c r="S28" s="29">
        <f>SUMIFS(FastClose!$H$3:$H$20000,FastClose!$K$3:$K$20000,$A28,FastClose!$G$3:$G$20000,S$3,FastClose!$D$3:$D$20000,$A$3)</f>
        <v>0</v>
      </c>
      <c r="T28" s="29">
        <f>SUMIFS(FastClose!$H$3:$H$20000,FastClose!$K$3:$K$20000,$A28,FastClose!$G$3:$G$20000,T$3,FastClose!$D$3:$D$20000,$A$3)</f>
        <v>0</v>
      </c>
      <c r="U28" s="29">
        <f>SUMIFS(FastClose!$H$3:$H$20000,FastClose!$K$3:$K$20000,$A28,FastClose!$G$3:$G$20000,U$3,FastClose!$D$3:$D$20000,$A$3)</f>
        <v>0</v>
      </c>
      <c r="V28" s="29">
        <f>SUMIFS(FastClose!$H$3:$H$20000,FastClose!$K$3:$K$20000,$A28,FastClose!$G$3:$G$20000,V$3,FastClose!$D$3:$D$20000,$A$3)</f>
        <v>0</v>
      </c>
      <c r="W28" s="29">
        <f>SUMIFS(FastClose!$H$3:$H$20000,FastClose!$K$3:$K$20000,$A28,FastClose!$G$3:$G$20000,W$3,FastClose!$D$3:$D$20000,$A$3)</f>
        <v>0</v>
      </c>
      <c r="X28" s="29">
        <f>SUMIFS(FastClose!$H$3:$H$20000,FastClose!$K$3:$K$20000,$A28,FastClose!$G$3:$G$20000,X$3,FastClose!$D$3:$D$20000,$A$3)</f>
        <v>0</v>
      </c>
      <c r="Y28" s="29">
        <f>SUMIFS(FastClose!$H$3:$H$20000,FastClose!$K$3:$K$20000,$A28,FastClose!$G$3:$G$20000,Y$3,FastClose!$D$3:$D$20000,$A$3)</f>
        <v>0</v>
      </c>
      <c r="Z28" s="30">
        <f>SUMIFS(FastClose!$H$3:$H$20000,FastClose!$K$3:$K$20000,$A28,FastClose!$G$3:$G$20000,Z$3,FastClose!$D$3:$D$20000,$A$3)</f>
        <v>0</v>
      </c>
      <c r="AB28" s="35" t="s">
        <v>156</v>
      </c>
      <c r="AC28" s="46">
        <f>SUMIFS(BISDATA!$L$3:$L$20000,BISDATA!$A$3:$A$20000,$AB28,BISDATA!$M$3:$M$20000,AC$4,BISDATA!$I$3:$I$20000,$AB$3)</f>
        <v>0</v>
      </c>
      <c r="AD28" s="29">
        <f>SUMIFS(BISDATA!$L$3:$L$20000,BISDATA!$A$3:$A$20000,$AB28,BISDATA!$M$3:$M$20000,AD$4,BISDATA!$I$3:$I$20000,$AB$3)</f>
        <v>0</v>
      </c>
      <c r="AE28" s="29">
        <f>SUMIFS(BISDATA!$L$3:$L$20000,BISDATA!$A$3:$A$20000,$AB28,BISDATA!$M$3:$M$20000,AE$4,BISDATA!$I$3:$I$20000,$AB$3)</f>
        <v>0</v>
      </c>
      <c r="AF28" s="29">
        <f>SUMIFS(BISDATA!$L$3:$L$20000,BISDATA!$A$3:$A$20000,$AB28,BISDATA!$M$3:$M$20000,AF$4,BISDATA!$I$3:$I$20000,$AB$3)</f>
        <v>0</v>
      </c>
      <c r="AG28" s="29">
        <f>SUMIFS(BISDATA!$L$3:$L$20000,BISDATA!$A$3:$A$20000,$AB28,BISDATA!$M$3:$M$20000,AG$4,BISDATA!$I$3:$I$20000,$AB$3)</f>
        <v>0</v>
      </c>
      <c r="AH28" s="29">
        <f>SUMIFS(BISDATA!$L$3:$L$20000,BISDATA!$A$3:$A$20000,$AB28,BISDATA!$M$3:$M$20000,AH$4,BISDATA!$I$3:$I$20000,$AB$3)</f>
        <v>0</v>
      </c>
      <c r="AI28" s="29">
        <f>SUMIFS(BISDATA!$L$3:$L$20000,BISDATA!$A$3:$A$20000,$AB28,BISDATA!$M$3:$M$20000,AI$4,BISDATA!$I$3:$I$20000,$AB$3)</f>
        <v>0</v>
      </c>
      <c r="AJ28" s="29">
        <f>SUMIFS(BISDATA!$L$3:$L$20000,BISDATA!$A$3:$A$20000,$AB28,BISDATA!$M$3:$M$20000,AJ$4,BISDATA!$I$3:$I$20000,$AB$3)</f>
        <v>0</v>
      </c>
      <c r="AK28" s="29">
        <f>SUMIFS(BISDATA!$L$3:$L$20000,BISDATA!$A$3:$A$20000,$AB28,BISDATA!$M$3:$M$20000,AK$4,BISDATA!$I$3:$I$20000,$AB$3)</f>
        <v>0</v>
      </c>
      <c r="AL28" s="29">
        <f>SUMIFS(BISDATA!$L$3:$L$20000,BISDATA!$A$3:$A$20000,$AB28,BISDATA!$M$3:$M$20000,AL$4,BISDATA!$I$3:$I$20000,$AB$3)</f>
        <v>0</v>
      </c>
      <c r="AM28" s="29">
        <f>SUMIFS(BISDATA!$L$3:$L$20000,BISDATA!$A$3:$A$20000,$AB28,BISDATA!$M$3:$M$20000,AM$4,BISDATA!$I$3:$I$20000,$AB$3)</f>
        <v>0</v>
      </c>
      <c r="AN28" s="29">
        <f>SUMIFS(BISDATA!$L$3:$L$20000,BISDATA!$A$3:$A$20000,$AB28,BISDATA!$M$3:$M$20000,AN$4,BISDATA!$I$3:$I$20000,$AB$3)</f>
        <v>0</v>
      </c>
      <c r="AO28" s="29">
        <f>SUMIFS(BISDATA!$L$3:$L$20000,BISDATA!$A$3:$A$20000,$AB28,BISDATA!$M$3:$M$20000,AO$4,BISDATA!$I$3:$I$20000,$AB$3)</f>
        <v>0</v>
      </c>
      <c r="AP28" s="29">
        <f>SUMIFS(BISDATA!$L$3:$L$20000,BISDATA!$A$3:$A$20000,$AB28,BISDATA!$M$3:$M$20000,AP$4,BISDATA!$I$3:$I$20000,$AB$3)</f>
        <v>0</v>
      </c>
      <c r="AQ28" s="29">
        <f>SUMIFS(BISDATA!$L$3:$L$20000,BISDATA!$A$3:$A$20000,$AB28,BISDATA!$M$3:$M$20000,AQ$4,BISDATA!$I$3:$I$20000,$AB$3)</f>
        <v>0</v>
      </c>
      <c r="AR28" s="29">
        <f>SUMIFS(BISDATA!$L$3:$L$20000,BISDATA!$A$3:$A$20000,$AB28,BISDATA!$M$3:$M$20000,AR$4,BISDATA!$I$3:$I$20000,$AB$3)</f>
        <v>0</v>
      </c>
      <c r="AS28" s="29">
        <f>SUMIFS(BISDATA!$L$3:$L$20000,BISDATA!$A$3:$A$20000,$AB28,BISDATA!$M$3:$M$20000,AS$4,BISDATA!$I$3:$I$20000,$AB$3)</f>
        <v>0</v>
      </c>
      <c r="AT28" s="29">
        <f>SUMIFS(BISDATA!$L$3:$L$20000,BISDATA!$A$3:$A$20000,$AB28,BISDATA!$M$3:$M$20000,AT$4,BISDATA!$I$3:$I$20000,$AB$3)</f>
        <v>0</v>
      </c>
      <c r="AU28" s="29">
        <f>SUMIFS(BISDATA!$L$3:$L$20000,BISDATA!$A$3:$A$20000,$AB28,BISDATA!$M$3:$M$20000,AU$4,BISDATA!$I$3:$I$20000,$AB$3)</f>
        <v>0</v>
      </c>
      <c r="AV28" s="29">
        <f>SUMIFS(BISDATA!$L$3:$L$20000,BISDATA!$A$3:$A$20000,$AB28,BISDATA!$M$3:$M$20000,AV$4,BISDATA!$I$3:$I$20000,$AB$3)</f>
        <v>0</v>
      </c>
      <c r="AW28" s="29">
        <f>SUMIFS(BISDATA!$L$3:$L$20000,BISDATA!$A$3:$A$20000,$AB28,BISDATA!$M$3:$M$20000,AW$4,BISDATA!$I$3:$I$20000,$AB$3)</f>
        <v>0</v>
      </c>
      <c r="AX28" s="29">
        <f>SUMIFS(BISDATA!$L$3:$L$20000,BISDATA!$A$3:$A$20000,$AB28,BISDATA!$M$3:$M$20000,AX$4,BISDATA!$I$3:$I$20000,$AB$3)</f>
        <v>0</v>
      </c>
      <c r="AY28" s="29">
        <f>SUMIFS(BISDATA!$L$3:$L$20000,BISDATA!$A$3:$A$20000,$AB28,BISDATA!$M$3:$M$20000,AY$4,BISDATA!$I$3:$I$20000,$AB$3)</f>
        <v>0</v>
      </c>
      <c r="AZ28" s="29">
        <f>SUMIFS(BISDATA!$L$3:$L$20000,BISDATA!$A$3:$A$20000,$AB28,BISDATA!$M$3:$M$20000,AZ$4,BISDATA!$I$3:$I$20000,$AB$3)</f>
        <v>0</v>
      </c>
      <c r="BA28" s="30">
        <f>SUMIFS(BISDATA!$L$3:$L$20000,BISDATA!$A$3:$A$20000,$AB28,BISDATA!$M$3:$M$20000,BA$4,BISDATA!$I$3:$I$20000,$AB$3)</f>
        <v>0</v>
      </c>
      <c r="BB28" s="58"/>
      <c r="BC28" s="35" t="s">
        <v>156</v>
      </c>
      <c r="BD28" s="46">
        <f t="shared" si="3"/>
        <v>0</v>
      </c>
      <c r="BE28" s="29">
        <f t="shared" si="3"/>
        <v>0</v>
      </c>
      <c r="BF28" s="29">
        <f t="shared" si="3"/>
        <v>0</v>
      </c>
      <c r="BG28" s="29">
        <f t="shared" si="3"/>
        <v>0</v>
      </c>
      <c r="BH28" s="29">
        <f t="shared" si="3"/>
        <v>0</v>
      </c>
      <c r="BI28" s="29">
        <f t="shared" si="3"/>
        <v>0</v>
      </c>
      <c r="BJ28" s="29">
        <f t="shared" si="3"/>
        <v>0</v>
      </c>
      <c r="BK28" s="29">
        <f t="shared" si="3"/>
        <v>0</v>
      </c>
      <c r="BL28" s="29">
        <f t="shared" si="3"/>
        <v>0</v>
      </c>
      <c r="BM28" s="29">
        <f t="shared" si="3"/>
        <v>0</v>
      </c>
      <c r="BN28" s="29">
        <f t="shared" si="3"/>
        <v>0</v>
      </c>
      <c r="BO28" s="29">
        <f t="shared" si="3"/>
        <v>0</v>
      </c>
      <c r="BP28" s="29">
        <f t="shared" si="3"/>
        <v>0</v>
      </c>
      <c r="BQ28" s="29">
        <f t="shared" si="3"/>
        <v>0</v>
      </c>
      <c r="BR28" s="29">
        <f t="shared" si="3"/>
        <v>0</v>
      </c>
      <c r="BS28" s="29">
        <f t="shared" si="3"/>
        <v>0</v>
      </c>
      <c r="BT28" s="29">
        <f t="shared" si="4"/>
        <v>0</v>
      </c>
      <c r="BU28" s="29">
        <f t="shared" si="2"/>
        <v>0</v>
      </c>
      <c r="BV28" s="29">
        <f t="shared" si="2"/>
        <v>0</v>
      </c>
      <c r="BW28" s="29">
        <f t="shared" si="2"/>
        <v>0</v>
      </c>
      <c r="BX28" s="29">
        <f t="shared" si="2"/>
        <v>0</v>
      </c>
      <c r="BY28" s="29">
        <f t="shared" si="2"/>
        <v>0</v>
      </c>
      <c r="BZ28" s="29">
        <f t="shared" si="2"/>
        <v>0</v>
      </c>
      <c r="CA28" s="29">
        <f t="shared" si="2"/>
        <v>0</v>
      </c>
      <c r="CB28" s="30">
        <f t="shared" si="2"/>
        <v>0</v>
      </c>
    </row>
    <row r="29" spans="1:80" x14ac:dyDescent="0.25">
      <c r="A29" s="36" t="s">
        <v>67</v>
      </c>
      <c r="B29" s="47">
        <f>SUMIFS(FastClose!$H$3:$H$20000,FastClose!$K$3:$K$20000,$A29,FastClose!$G$3:$G$20000,B$3,FastClose!$D$3:$D$20000,$A$3)</f>
        <v>0</v>
      </c>
      <c r="C29" s="31">
        <f>SUMIFS(FastClose!$H$3:$H$20000,FastClose!$K$3:$K$20000,$A29,FastClose!$G$3:$G$20000,C$3,FastClose!$D$3:$D$20000,$A$3)</f>
        <v>0</v>
      </c>
      <c r="D29" s="31">
        <f>SUMIFS(FastClose!$H$3:$H$20000,FastClose!$K$3:$K$20000,$A29,FastClose!$G$3:$G$20000,D$3,FastClose!$D$3:$D$20000,$A$3)</f>
        <v>0</v>
      </c>
      <c r="E29" s="31">
        <f>SUMIFS(FastClose!$H$3:$H$20000,FastClose!$K$3:$K$20000,$A29,FastClose!$G$3:$G$20000,E$3,FastClose!$D$3:$D$20000,$A$3)</f>
        <v>0</v>
      </c>
      <c r="F29" s="31">
        <f>SUMIFS(FastClose!$H$3:$H$20000,FastClose!$K$3:$K$20000,$A29,FastClose!$G$3:$G$20000,F$3,FastClose!$D$3:$D$20000,$A$3)</f>
        <v>0</v>
      </c>
      <c r="G29" s="31">
        <f>SUMIFS(FastClose!$H$3:$H$20000,FastClose!$K$3:$K$20000,$A29,FastClose!$G$3:$G$20000,G$3,FastClose!$D$3:$D$20000,$A$3)</f>
        <v>0</v>
      </c>
      <c r="H29" s="31">
        <f>SUMIFS(FastClose!$H$3:$H$20000,FastClose!$K$3:$K$20000,$A29,FastClose!$G$3:$G$20000,H$3,FastClose!$D$3:$D$20000,$A$3)</f>
        <v>0</v>
      </c>
      <c r="I29" s="31">
        <f>SUMIFS(FastClose!$H$3:$H$20000,FastClose!$K$3:$K$20000,$A29,FastClose!$G$3:$G$20000,I$3,FastClose!$D$3:$D$20000,$A$3)</f>
        <v>0</v>
      </c>
      <c r="J29" s="31">
        <f>SUMIFS(FastClose!$H$3:$H$20000,FastClose!$K$3:$K$20000,$A29,FastClose!$G$3:$G$20000,J$3,FastClose!$D$3:$D$20000,$A$3)</f>
        <v>0</v>
      </c>
      <c r="K29" s="31">
        <f>SUMIFS(FastClose!$H$3:$H$20000,FastClose!$K$3:$K$20000,$A29,FastClose!$G$3:$G$20000,K$3,FastClose!$D$3:$D$20000,$A$3)</f>
        <v>0</v>
      </c>
      <c r="L29" s="31">
        <f>SUMIFS(FastClose!$H$3:$H$20000,FastClose!$K$3:$K$20000,$A29,FastClose!$G$3:$G$20000,L$3,FastClose!$D$3:$D$20000,$A$3)</f>
        <v>0</v>
      </c>
      <c r="M29" s="31">
        <f>SUMIFS(FastClose!$H$3:$H$20000,FastClose!$K$3:$K$20000,$A29,FastClose!$G$3:$G$20000,M$3,FastClose!$D$3:$D$20000,$A$3)</f>
        <v>0</v>
      </c>
      <c r="N29" s="31">
        <f>SUMIFS(FastClose!$H$3:$H$20000,FastClose!$K$3:$K$20000,$A29,FastClose!$G$3:$G$20000,N$3,FastClose!$D$3:$D$20000,$A$3)</f>
        <v>0</v>
      </c>
      <c r="O29" s="31">
        <f>SUMIFS(FastClose!$H$3:$H$20000,FastClose!$K$3:$K$20000,$A29,FastClose!$G$3:$G$20000,O$3,FastClose!$D$3:$D$20000,$A$3)</f>
        <v>0</v>
      </c>
      <c r="P29" s="31">
        <f>SUMIFS(FastClose!$H$3:$H$20000,FastClose!$K$3:$K$20000,$A29,FastClose!$G$3:$G$20000,P$3,FastClose!$D$3:$D$20000,$A$3)</f>
        <v>0</v>
      </c>
      <c r="Q29" s="31">
        <f>SUMIFS(FastClose!$H$3:$H$20000,FastClose!$K$3:$K$20000,$A29,FastClose!$G$3:$G$20000,Q$3,FastClose!$D$3:$D$20000,$A$3)</f>
        <v>0</v>
      </c>
      <c r="R29" s="31">
        <f>SUMIFS(FastClose!$H$3:$H$20000,FastClose!$K$3:$K$20000,$A29,FastClose!$G$3:$G$20000,R$3,FastClose!$D$3:$D$20000,$A$3)</f>
        <v>0</v>
      </c>
      <c r="S29" s="31">
        <f>SUMIFS(FastClose!$H$3:$H$20000,FastClose!$K$3:$K$20000,$A29,FastClose!$G$3:$G$20000,S$3,FastClose!$D$3:$D$20000,$A$3)</f>
        <v>0</v>
      </c>
      <c r="T29" s="31">
        <f>SUMIFS(FastClose!$H$3:$H$20000,FastClose!$K$3:$K$20000,$A29,FastClose!$G$3:$G$20000,T$3,FastClose!$D$3:$D$20000,$A$3)</f>
        <v>0</v>
      </c>
      <c r="U29" s="31">
        <f>SUMIFS(FastClose!$H$3:$H$20000,FastClose!$K$3:$K$20000,$A29,FastClose!$G$3:$G$20000,U$3,FastClose!$D$3:$D$20000,$A$3)</f>
        <v>0</v>
      </c>
      <c r="V29" s="31">
        <f>SUMIFS(FastClose!$H$3:$H$20000,FastClose!$K$3:$K$20000,$A29,FastClose!$G$3:$G$20000,V$3,FastClose!$D$3:$D$20000,$A$3)</f>
        <v>0</v>
      </c>
      <c r="W29" s="31">
        <f>SUMIFS(FastClose!$H$3:$H$20000,FastClose!$K$3:$K$20000,$A29,FastClose!$G$3:$G$20000,W$3,FastClose!$D$3:$D$20000,$A$3)</f>
        <v>0</v>
      </c>
      <c r="X29" s="31">
        <f>SUMIFS(FastClose!$H$3:$H$20000,FastClose!$K$3:$K$20000,$A29,FastClose!$G$3:$G$20000,X$3,FastClose!$D$3:$D$20000,$A$3)</f>
        <v>0</v>
      </c>
      <c r="Y29" s="31">
        <f>SUMIFS(FastClose!$H$3:$H$20000,FastClose!$K$3:$K$20000,$A29,FastClose!$G$3:$G$20000,Y$3,FastClose!$D$3:$D$20000,$A$3)</f>
        <v>0</v>
      </c>
      <c r="Z29" s="32">
        <f>SUMIFS(FastClose!$H$3:$H$20000,FastClose!$K$3:$K$20000,$A29,FastClose!$G$3:$G$20000,Z$3,FastClose!$D$3:$D$20000,$A$3)</f>
        <v>0</v>
      </c>
      <c r="AB29" s="36" t="s">
        <v>67</v>
      </c>
      <c r="AC29" s="47">
        <f>SUMIFS(BISDATA!$L$3:$L$20000,BISDATA!$A$3:$A$20000,$AB29,BISDATA!$M$3:$M$20000,AC$4,BISDATA!$I$3:$I$20000,$AB$3)</f>
        <v>0</v>
      </c>
      <c r="AD29" s="31">
        <f>SUMIFS(BISDATA!$L$3:$L$20000,BISDATA!$A$3:$A$20000,$AB29,BISDATA!$M$3:$M$20000,AD$4,BISDATA!$I$3:$I$20000,$AB$3)</f>
        <v>0</v>
      </c>
      <c r="AE29" s="31">
        <f>SUMIFS(BISDATA!$L$3:$L$20000,BISDATA!$A$3:$A$20000,$AB29,BISDATA!$M$3:$M$20000,AE$4,BISDATA!$I$3:$I$20000,$AB$3)</f>
        <v>0</v>
      </c>
      <c r="AF29" s="31">
        <f>SUMIFS(BISDATA!$L$3:$L$20000,BISDATA!$A$3:$A$20000,$AB29,BISDATA!$M$3:$M$20000,AF$4,BISDATA!$I$3:$I$20000,$AB$3)</f>
        <v>0</v>
      </c>
      <c r="AG29" s="31">
        <f>SUMIFS(BISDATA!$L$3:$L$20000,BISDATA!$A$3:$A$20000,$AB29,BISDATA!$M$3:$M$20000,AG$4,BISDATA!$I$3:$I$20000,$AB$3)</f>
        <v>0</v>
      </c>
      <c r="AH29" s="31">
        <f>SUMIFS(BISDATA!$L$3:$L$20000,BISDATA!$A$3:$A$20000,$AB29,BISDATA!$M$3:$M$20000,AH$4,BISDATA!$I$3:$I$20000,$AB$3)</f>
        <v>0</v>
      </c>
      <c r="AI29" s="31">
        <f>SUMIFS(BISDATA!$L$3:$L$20000,BISDATA!$A$3:$A$20000,$AB29,BISDATA!$M$3:$M$20000,AI$4,BISDATA!$I$3:$I$20000,$AB$3)</f>
        <v>0</v>
      </c>
      <c r="AJ29" s="31">
        <f>SUMIFS(BISDATA!$L$3:$L$20000,BISDATA!$A$3:$A$20000,$AB29,BISDATA!$M$3:$M$20000,AJ$4,BISDATA!$I$3:$I$20000,$AB$3)</f>
        <v>0</v>
      </c>
      <c r="AK29" s="31">
        <f>SUMIFS(BISDATA!$L$3:$L$20000,BISDATA!$A$3:$A$20000,$AB29,BISDATA!$M$3:$M$20000,AK$4,BISDATA!$I$3:$I$20000,$AB$3)</f>
        <v>0</v>
      </c>
      <c r="AL29" s="31">
        <f>SUMIFS(BISDATA!$L$3:$L$20000,BISDATA!$A$3:$A$20000,$AB29,BISDATA!$M$3:$M$20000,AL$4,BISDATA!$I$3:$I$20000,$AB$3)</f>
        <v>0</v>
      </c>
      <c r="AM29" s="31">
        <f>SUMIFS(BISDATA!$L$3:$L$20000,BISDATA!$A$3:$A$20000,$AB29,BISDATA!$M$3:$M$20000,AM$4,BISDATA!$I$3:$I$20000,$AB$3)</f>
        <v>0</v>
      </c>
      <c r="AN29" s="31">
        <f>SUMIFS(BISDATA!$L$3:$L$20000,BISDATA!$A$3:$A$20000,$AB29,BISDATA!$M$3:$M$20000,AN$4,BISDATA!$I$3:$I$20000,$AB$3)</f>
        <v>0</v>
      </c>
      <c r="AO29" s="31">
        <f>SUMIFS(BISDATA!$L$3:$L$20000,BISDATA!$A$3:$A$20000,$AB29,BISDATA!$M$3:$M$20000,AO$4,BISDATA!$I$3:$I$20000,$AB$3)</f>
        <v>0</v>
      </c>
      <c r="AP29" s="31">
        <f>SUMIFS(BISDATA!$L$3:$L$20000,BISDATA!$A$3:$A$20000,$AB29,BISDATA!$M$3:$M$20000,AP$4,BISDATA!$I$3:$I$20000,$AB$3)</f>
        <v>0</v>
      </c>
      <c r="AQ29" s="31">
        <f>SUMIFS(BISDATA!$L$3:$L$20000,BISDATA!$A$3:$A$20000,$AB29,BISDATA!$M$3:$M$20000,AQ$4,BISDATA!$I$3:$I$20000,$AB$3)</f>
        <v>0</v>
      </c>
      <c r="AR29" s="31">
        <f>SUMIFS(BISDATA!$L$3:$L$20000,BISDATA!$A$3:$A$20000,$AB29,BISDATA!$M$3:$M$20000,AR$4,BISDATA!$I$3:$I$20000,$AB$3)</f>
        <v>0</v>
      </c>
      <c r="AS29" s="31">
        <f>SUMIFS(BISDATA!$L$3:$L$20000,BISDATA!$A$3:$A$20000,$AB29,BISDATA!$M$3:$M$20000,AS$4,BISDATA!$I$3:$I$20000,$AB$3)</f>
        <v>0</v>
      </c>
      <c r="AT29" s="31">
        <f>SUMIFS(BISDATA!$L$3:$L$20000,BISDATA!$A$3:$A$20000,$AB29,BISDATA!$M$3:$M$20000,AT$4,BISDATA!$I$3:$I$20000,$AB$3)</f>
        <v>0</v>
      </c>
      <c r="AU29" s="31">
        <f>SUMIFS(BISDATA!$L$3:$L$20000,BISDATA!$A$3:$A$20000,$AB29,BISDATA!$M$3:$M$20000,AU$4,BISDATA!$I$3:$I$20000,$AB$3)</f>
        <v>0</v>
      </c>
      <c r="AV29" s="31">
        <f>SUMIFS(BISDATA!$L$3:$L$20000,BISDATA!$A$3:$A$20000,$AB29,BISDATA!$M$3:$M$20000,AV$4,BISDATA!$I$3:$I$20000,$AB$3)</f>
        <v>0</v>
      </c>
      <c r="AW29" s="31">
        <f>SUMIFS(BISDATA!$L$3:$L$20000,BISDATA!$A$3:$A$20000,$AB29,BISDATA!$M$3:$M$20000,AW$4,BISDATA!$I$3:$I$20000,$AB$3)</f>
        <v>0</v>
      </c>
      <c r="AX29" s="31">
        <f>SUMIFS(BISDATA!$L$3:$L$20000,BISDATA!$A$3:$A$20000,$AB29,BISDATA!$M$3:$M$20000,AX$4,BISDATA!$I$3:$I$20000,$AB$3)</f>
        <v>0</v>
      </c>
      <c r="AY29" s="31">
        <f>SUMIFS(BISDATA!$L$3:$L$20000,BISDATA!$A$3:$A$20000,$AB29,BISDATA!$M$3:$M$20000,AY$4,BISDATA!$I$3:$I$20000,$AB$3)</f>
        <v>0</v>
      </c>
      <c r="AZ29" s="31">
        <f>SUMIFS(BISDATA!$L$3:$L$20000,BISDATA!$A$3:$A$20000,$AB29,BISDATA!$M$3:$M$20000,AZ$4,BISDATA!$I$3:$I$20000,$AB$3)</f>
        <v>0</v>
      </c>
      <c r="BA29" s="32">
        <f>SUMIFS(BISDATA!$L$3:$L$20000,BISDATA!$A$3:$A$20000,$AB29,BISDATA!$M$3:$M$20000,BA$4,BISDATA!$I$3:$I$20000,$AB$3)</f>
        <v>0</v>
      </c>
      <c r="BB29" s="58"/>
      <c r="BC29" s="36" t="s">
        <v>67</v>
      </c>
      <c r="BD29" s="47">
        <f t="shared" si="3"/>
        <v>0</v>
      </c>
      <c r="BE29" s="31">
        <f t="shared" si="3"/>
        <v>0</v>
      </c>
      <c r="BF29" s="31">
        <f t="shared" si="3"/>
        <v>0</v>
      </c>
      <c r="BG29" s="31">
        <f t="shared" si="3"/>
        <v>0</v>
      </c>
      <c r="BH29" s="31">
        <f t="shared" si="3"/>
        <v>0</v>
      </c>
      <c r="BI29" s="31">
        <f t="shared" si="3"/>
        <v>0</v>
      </c>
      <c r="BJ29" s="31">
        <f t="shared" si="3"/>
        <v>0</v>
      </c>
      <c r="BK29" s="31">
        <f t="shared" si="3"/>
        <v>0</v>
      </c>
      <c r="BL29" s="31">
        <f t="shared" si="3"/>
        <v>0</v>
      </c>
      <c r="BM29" s="31">
        <f t="shared" si="3"/>
        <v>0</v>
      </c>
      <c r="BN29" s="31">
        <f t="shared" si="3"/>
        <v>0</v>
      </c>
      <c r="BO29" s="31">
        <f t="shared" si="3"/>
        <v>0</v>
      </c>
      <c r="BP29" s="31">
        <f t="shared" si="3"/>
        <v>0</v>
      </c>
      <c r="BQ29" s="31">
        <f t="shared" si="3"/>
        <v>0</v>
      </c>
      <c r="BR29" s="31">
        <f t="shared" si="3"/>
        <v>0</v>
      </c>
      <c r="BS29" s="31">
        <f t="shared" si="3"/>
        <v>0</v>
      </c>
      <c r="BT29" s="31">
        <f t="shared" si="4"/>
        <v>0</v>
      </c>
      <c r="BU29" s="31">
        <f t="shared" si="2"/>
        <v>0</v>
      </c>
      <c r="BV29" s="31">
        <f t="shared" si="2"/>
        <v>0</v>
      </c>
      <c r="BW29" s="31">
        <f t="shared" si="2"/>
        <v>0</v>
      </c>
      <c r="BX29" s="31">
        <f t="shared" si="2"/>
        <v>0</v>
      </c>
      <c r="BY29" s="31">
        <f t="shared" si="2"/>
        <v>0</v>
      </c>
      <c r="BZ29" s="31">
        <f t="shared" si="2"/>
        <v>0</v>
      </c>
      <c r="CA29" s="31">
        <f t="shared" si="2"/>
        <v>0</v>
      </c>
      <c r="CB29" s="32">
        <f t="shared" si="2"/>
        <v>0</v>
      </c>
    </row>
    <row r="30" spans="1:80" x14ac:dyDescent="0.25">
      <c r="A30" s="36" t="s">
        <v>301</v>
      </c>
      <c r="B30" s="49">
        <f>SUMIFS(FastClose!$H$3:$H$20000,FastClose!$K$3:$K$20000,$A30,FastClose!$G$3:$G$20000,B$3,FastClose!$D$3:$D$20000,$A$3)</f>
        <v>0</v>
      </c>
      <c r="C30" s="50">
        <f>SUMIFS(FastClose!$H$3:$H$20000,FastClose!$K$3:$K$20000,$A30,FastClose!$G$3:$G$20000,C$3,FastClose!$D$3:$D$20000,$A$3)</f>
        <v>52.83</v>
      </c>
      <c r="D30" s="50">
        <f>SUMIFS(FastClose!$H$3:$H$20000,FastClose!$K$3:$K$20000,$A30,FastClose!$G$3:$G$20000,D$3,FastClose!$D$3:$D$20000,$A$3)</f>
        <v>126.95000000000002</v>
      </c>
      <c r="E30" s="50">
        <f>SUMIFS(FastClose!$H$3:$H$20000,FastClose!$K$3:$K$20000,$A30,FastClose!$G$3:$G$20000,E$3,FastClose!$D$3:$D$20000,$A$3)</f>
        <v>74.87</v>
      </c>
      <c r="F30" s="50">
        <f>SUMIFS(FastClose!$H$3:$H$20000,FastClose!$K$3:$K$20000,$A30,FastClose!$G$3:$G$20000,F$3,FastClose!$D$3:$D$20000,$A$3)</f>
        <v>118.5</v>
      </c>
      <c r="G30" s="50">
        <f>SUMIFS(FastClose!$H$3:$H$20000,FastClose!$K$3:$K$20000,$A30,FastClose!$G$3:$G$20000,G$3,FastClose!$D$3:$D$20000,$A$3)</f>
        <v>497.76</v>
      </c>
      <c r="H30" s="50">
        <f>SUMIFS(FastClose!$H$3:$H$20000,FastClose!$K$3:$K$20000,$A30,FastClose!$G$3:$G$20000,H$3,FastClose!$D$3:$D$20000,$A$3)</f>
        <v>297.8</v>
      </c>
      <c r="I30" s="50">
        <f>SUMIFS(FastClose!$H$3:$H$20000,FastClose!$K$3:$K$20000,$A30,FastClose!$G$3:$G$20000,I$3,FastClose!$D$3:$D$20000,$A$3)</f>
        <v>22.85</v>
      </c>
      <c r="J30" s="50">
        <f>SUMIFS(FastClose!$H$3:$H$20000,FastClose!$K$3:$K$20000,$A30,FastClose!$G$3:$G$20000,J$3,FastClose!$D$3:$D$20000,$A$3)</f>
        <v>83.949999999999989</v>
      </c>
      <c r="K30" s="50">
        <f>SUMIFS(FastClose!$H$3:$H$20000,FastClose!$K$3:$K$20000,$A30,FastClose!$G$3:$G$20000,K$3,FastClose!$D$3:$D$20000,$A$3)</f>
        <v>143.20000000000002</v>
      </c>
      <c r="L30" s="50">
        <f>SUMIFS(FastClose!$H$3:$H$20000,FastClose!$K$3:$K$20000,$A30,FastClose!$G$3:$G$20000,L$3,FastClose!$D$3:$D$20000,$A$3)</f>
        <v>69.52000000000001</v>
      </c>
      <c r="M30" s="50">
        <f>SUMIFS(FastClose!$H$3:$H$20000,FastClose!$K$3:$K$20000,$A30,FastClose!$G$3:$G$20000,M$3,FastClose!$D$3:$D$20000,$A$3)</f>
        <v>33.93</v>
      </c>
      <c r="N30" s="50">
        <f>SUMIFS(FastClose!$H$3:$H$20000,FastClose!$K$3:$K$20000,$A30,FastClose!$G$3:$G$20000,N$3,FastClose!$D$3:$D$20000,$A$3)</f>
        <v>69.52</v>
      </c>
      <c r="O30" s="50">
        <f>SUMIFS(FastClose!$H$3:$H$20000,FastClose!$K$3:$K$20000,$A30,FastClose!$G$3:$G$20000,O$3,FastClose!$D$3:$D$20000,$A$3)</f>
        <v>0</v>
      </c>
      <c r="P30" s="50">
        <f>SUMIFS(FastClose!$H$3:$H$20000,FastClose!$K$3:$K$20000,$A30,FastClose!$G$3:$G$20000,P$3,FastClose!$D$3:$D$20000,$A$3)</f>
        <v>0</v>
      </c>
      <c r="Q30" s="50">
        <f>SUMIFS(FastClose!$H$3:$H$20000,FastClose!$K$3:$K$20000,$A30,FastClose!$G$3:$G$20000,Q$3,FastClose!$D$3:$D$20000,$A$3)</f>
        <v>0</v>
      </c>
      <c r="R30" s="50">
        <f>SUMIFS(FastClose!$H$3:$H$20000,FastClose!$K$3:$K$20000,$A30,FastClose!$G$3:$G$20000,R$3,FastClose!$D$3:$D$20000,$A$3)</f>
        <v>0</v>
      </c>
      <c r="S30" s="50">
        <f>SUMIFS(FastClose!$H$3:$H$20000,FastClose!$K$3:$K$20000,$A30,FastClose!$G$3:$G$20000,S$3,FastClose!$D$3:$D$20000,$A$3)</f>
        <v>0</v>
      </c>
      <c r="T30" s="50">
        <f>SUMIFS(FastClose!$H$3:$H$20000,FastClose!$K$3:$K$20000,$A30,FastClose!$G$3:$G$20000,T$3,FastClose!$D$3:$D$20000,$A$3)</f>
        <v>0</v>
      </c>
      <c r="U30" s="50">
        <f>SUMIFS(FastClose!$H$3:$H$20000,FastClose!$K$3:$K$20000,$A30,FastClose!$G$3:$G$20000,U$3,FastClose!$D$3:$D$20000,$A$3)</f>
        <v>0</v>
      </c>
      <c r="V30" s="50">
        <f>SUMIFS(FastClose!$H$3:$H$20000,FastClose!$K$3:$K$20000,$A30,FastClose!$G$3:$G$20000,V$3,FastClose!$D$3:$D$20000,$A$3)</f>
        <v>0</v>
      </c>
      <c r="W30" s="50">
        <f>SUMIFS(FastClose!$H$3:$H$20000,FastClose!$K$3:$K$20000,$A30,FastClose!$G$3:$G$20000,W$3,FastClose!$D$3:$D$20000,$A$3)</f>
        <v>0</v>
      </c>
      <c r="X30" s="50">
        <f>SUMIFS(FastClose!$H$3:$H$20000,FastClose!$K$3:$K$20000,$A30,FastClose!$G$3:$G$20000,X$3,FastClose!$D$3:$D$20000,$A$3)</f>
        <v>0</v>
      </c>
      <c r="Y30" s="50">
        <f>SUMIFS(FastClose!$H$3:$H$20000,FastClose!$K$3:$K$20000,$A30,FastClose!$G$3:$G$20000,Y$3,FastClose!$D$3:$D$20000,$A$3)</f>
        <v>0</v>
      </c>
      <c r="Z30" s="51">
        <f>SUMIFS(FastClose!$H$3:$H$20000,FastClose!$K$3:$K$20000,$A30,FastClose!$G$3:$G$20000,Z$3,FastClose!$D$3:$D$20000,$A$3)</f>
        <v>0</v>
      </c>
      <c r="AB30" s="36" t="s">
        <v>301</v>
      </c>
      <c r="AC30" s="49">
        <f>SUMIFS(BISDATA!$L$3:$L$20000,BISDATA!$A$3:$A$20000,$AB30,BISDATA!$M$3:$M$20000,AC$4,BISDATA!$I$3:$I$20000,$AB$3)</f>
        <v>0</v>
      </c>
      <c r="AD30" s="50">
        <f>SUMIFS(BISDATA!$L$3:$L$20000,BISDATA!$A$3:$A$20000,$AB30,BISDATA!$M$3:$M$20000,AD$4,BISDATA!$I$3:$I$20000,$AB$3)</f>
        <v>16</v>
      </c>
      <c r="AE30" s="50">
        <f>SUMIFS(BISDATA!$L$3:$L$20000,BISDATA!$A$3:$A$20000,$AB30,BISDATA!$M$3:$M$20000,AE$4,BISDATA!$I$3:$I$20000,$AB$3)</f>
        <v>0</v>
      </c>
      <c r="AF30" s="50">
        <f>SUMIFS(BISDATA!$L$3:$L$20000,BISDATA!$A$3:$A$20000,$AB30,BISDATA!$M$3:$M$20000,AF$4,BISDATA!$I$3:$I$20000,$AB$3)</f>
        <v>0</v>
      </c>
      <c r="AG30" s="50">
        <f>SUMIFS(BISDATA!$L$3:$L$20000,BISDATA!$A$3:$A$20000,$AB30,BISDATA!$M$3:$M$20000,AG$4,BISDATA!$I$3:$I$20000,$AB$3)</f>
        <v>12</v>
      </c>
      <c r="AH30" s="50">
        <f>SUMIFS(BISDATA!$L$3:$L$20000,BISDATA!$A$3:$A$20000,$AB30,BISDATA!$M$3:$M$20000,AH$4,BISDATA!$I$3:$I$20000,$AB$3)</f>
        <v>37.6</v>
      </c>
      <c r="AI30" s="50">
        <f>SUMIFS(BISDATA!$L$3:$L$20000,BISDATA!$A$3:$A$20000,$AB30,BISDATA!$M$3:$M$20000,AI$4,BISDATA!$I$3:$I$20000,$AB$3)</f>
        <v>49.6</v>
      </c>
      <c r="AJ30" s="50">
        <f>SUMIFS(BISDATA!$L$3:$L$20000,BISDATA!$A$3:$A$20000,$AB30,BISDATA!$M$3:$M$20000,AJ$4,BISDATA!$I$3:$I$20000,$AB$3)</f>
        <v>0</v>
      </c>
      <c r="AK30" s="50">
        <f>SUMIFS(BISDATA!$L$3:$L$20000,BISDATA!$A$3:$A$20000,$AB30,BISDATA!$M$3:$M$20000,AK$4,BISDATA!$I$3:$I$20000,$AB$3)</f>
        <v>20.79</v>
      </c>
      <c r="AL30" s="50">
        <f>SUMIFS(BISDATA!$L$3:$L$20000,BISDATA!$A$3:$A$20000,$AB30,BISDATA!$M$3:$M$20000,AL$4,BISDATA!$I$3:$I$20000,$AB$3)</f>
        <v>0</v>
      </c>
      <c r="AM30" s="50">
        <f>SUMIFS(BISDATA!$L$3:$L$20000,BISDATA!$A$3:$A$20000,$AB30,BISDATA!$M$3:$M$20000,AM$4,BISDATA!$I$3:$I$20000,$AB$3)</f>
        <v>106</v>
      </c>
      <c r="AN30" s="50">
        <f>SUMIFS(BISDATA!$L$3:$L$20000,BISDATA!$A$3:$A$20000,$AB30,BISDATA!$M$3:$M$20000,AN$4,BISDATA!$I$3:$I$20000,$AB$3)</f>
        <v>1.97</v>
      </c>
      <c r="AO30" s="50">
        <f>SUMIFS(BISDATA!$L$3:$L$20000,BISDATA!$A$3:$A$20000,$AB30,BISDATA!$M$3:$M$20000,AO$4,BISDATA!$I$3:$I$20000,$AB$3)</f>
        <v>0</v>
      </c>
      <c r="AP30" s="50">
        <f>SUMIFS(BISDATA!$L$3:$L$20000,BISDATA!$A$3:$A$20000,$AB30,BISDATA!$M$3:$M$20000,AP$4,BISDATA!$I$3:$I$20000,$AB$3)</f>
        <v>0</v>
      </c>
      <c r="AQ30" s="50">
        <f>SUMIFS(BISDATA!$L$3:$L$20000,BISDATA!$A$3:$A$20000,$AB30,BISDATA!$M$3:$M$20000,AQ$4,BISDATA!$I$3:$I$20000,$AB$3)</f>
        <v>0</v>
      </c>
      <c r="AR30" s="50">
        <f>SUMIFS(BISDATA!$L$3:$L$20000,BISDATA!$A$3:$A$20000,$AB30,BISDATA!$M$3:$M$20000,AR$4,BISDATA!$I$3:$I$20000,$AB$3)</f>
        <v>0</v>
      </c>
      <c r="AS30" s="50">
        <f>SUMIFS(BISDATA!$L$3:$L$20000,BISDATA!$A$3:$A$20000,$AB30,BISDATA!$M$3:$M$20000,AS$4,BISDATA!$I$3:$I$20000,$AB$3)</f>
        <v>0</v>
      </c>
      <c r="AT30" s="50">
        <f>SUMIFS(BISDATA!$L$3:$L$20000,BISDATA!$A$3:$A$20000,$AB30,BISDATA!$M$3:$M$20000,AT$4,BISDATA!$I$3:$I$20000,$AB$3)</f>
        <v>0</v>
      </c>
      <c r="AU30" s="50">
        <f>SUMIFS(BISDATA!$L$3:$L$20000,BISDATA!$A$3:$A$20000,$AB30,BISDATA!$M$3:$M$20000,AU$4,BISDATA!$I$3:$I$20000,$AB$3)</f>
        <v>0</v>
      </c>
      <c r="AV30" s="50">
        <f>SUMIFS(BISDATA!$L$3:$L$20000,BISDATA!$A$3:$A$20000,$AB30,BISDATA!$M$3:$M$20000,AV$4,BISDATA!$I$3:$I$20000,$AB$3)</f>
        <v>0</v>
      </c>
      <c r="AW30" s="50">
        <f>SUMIFS(BISDATA!$L$3:$L$20000,BISDATA!$A$3:$A$20000,$AB30,BISDATA!$M$3:$M$20000,AW$4,BISDATA!$I$3:$I$20000,$AB$3)</f>
        <v>0</v>
      </c>
      <c r="AX30" s="50">
        <f>SUMIFS(BISDATA!$L$3:$L$20000,BISDATA!$A$3:$A$20000,$AB30,BISDATA!$M$3:$M$20000,AX$4,BISDATA!$I$3:$I$20000,$AB$3)</f>
        <v>0</v>
      </c>
      <c r="AY30" s="50">
        <f>SUMIFS(BISDATA!$L$3:$L$20000,BISDATA!$A$3:$A$20000,$AB30,BISDATA!$M$3:$M$20000,AY$4,BISDATA!$I$3:$I$20000,$AB$3)</f>
        <v>0</v>
      </c>
      <c r="AZ30" s="50">
        <f>SUMIFS(BISDATA!$L$3:$L$20000,BISDATA!$A$3:$A$20000,$AB30,BISDATA!$M$3:$M$20000,AZ$4,BISDATA!$I$3:$I$20000,$AB$3)</f>
        <v>0</v>
      </c>
      <c r="BA30" s="51">
        <f>SUMIFS(BISDATA!$L$3:$L$20000,BISDATA!$A$3:$A$20000,$AB30,BISDATA!$M$3:$M$20000,BA$4,BISDATA!$I$3:$I$20000,$AB$3)</f>
        <v>-320.67</v>
      </c>
      <c r="BB30" s="58"/>
      <c r="BC30" s="36" t="s">
        <v>301</v>
      </c>
      <c r="BD30" s="49">
        <f t="shared" si="3"/>
        <v>0</v>
      </c>
      <c r="BE30" s="50">
        <f t="shared" si="3"/>
        <v>-36.83</v>
      </c>
      <c r="BF30" s="50">
        <f t="shared" si="3"/>
        <v>-126.95000000000002</v>
      </c>
      <c r="BG30" s="50">
        <f t="shared" si="3"/>
        <v>-74.87</v>
      </c>
      <c r="BH30" s="50">
        <f t="shared" si="3"/>
        <v>-106.5</v>
      </c>
      <c r="BI30" s="50">
        <f t="shared" si="3"/>
        <v>-460.15999999999997</v>
      </c>
      <c r="BJ30" s="50">
        <f t="shared" si="3"/>
        <v>-248.20000000000002</v>
      </c>
      <c r="BK30" s="50">
        <f t="shared" si="3"/>
        <v>-22.85</v>
      </c>
      <c r="BL30" s="50">
        <f t="shared" si="3"/>
        <v>-63.159999999999989</v>
      </c>
      <c r="BM30" s="50">
        <f t="shared" si="3"/>
        <v>-143.20000000000002</v>
      </c>
      <c r="BN30" s="50">
        <f t="shared" si="3"/>
        <v>36.47999999999999</v>
      </c>
      <c r="BO30" s="50">
        <f t="shared" si="3"/>
        <v>-31.96</v>
      </c>
      <c r="BP30" s="50">
        <f t="shared" si="3"/>
        <v>-69.52</v>
      </c>
      <c r="BQ30" s="50">
        <f t="shared" si="3"/>
        <v>0</v>
      </c>
      <c r="BR30" s="50">
        <f t="shared" si="3"/>
        <v>0</v>
      </c>
      <c r="BS30" s="50">
        <f t="shared" si="3"/>
        <v>0</v>
      </c>
      <c r="BT30" s="50">
        <f t="shared" si="4"/>
        <v>0</v>
      </c>
      <c r="BU30" s="50">
        <f t="shared" si="2"/>
        <v>0</v>
      </c>
      <c r="BV30" s="50">
        <f t="shared" si="2"/>
        <v>0</v>
      </c>
      <c r="BW30" s="50">
        <f t="shared" si="2"/>
        <v>0</v>
      </c>
      <c r="BX30" s="50">
        <f t="shared" si="2"/>
        <v>0</v>
      </c>
      <c r="BY30" s="50">
        <f t="shared" si="2"/>
        <v>0</v>
      </c>
      <c r="BZ30" s="50">
        <f t="shared" si="2"/>
        <v>0</v>
      </c>
      <c r="CA30" s="50">
        <f t="shared" si="2"/>
        <v>0</v>
      </c>
      <c r="CB30" s="51">
        <f t="shared" si="2"/>
        <v>-320.67</v>
      </c>
    </row>
    <row r="31" spans="1:80" x14ac:dyDescent="0.25">
      <c r="A31" s="23"/>
      <c r="AB31" s="58"/>
      <c r="AC31" s="58"/>
      <c r="AD31" s="58"/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58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8"/>
      <c r="BH31" s="58"/>
      <c r="BI31" s="58"/>
      <c r="BJ31" s="58"/>
      <c r="BK31" s="58"/>
      <c r="BL31" s="58"/>
      <c r="BM31" s="58"/>
      <c r="BN31" s="58"/>
      <c r="BO31" s="58"/>
      <c r="BP31" s="58"/>
      <c r="BQ31" s="58"/>
      <c r="BR31" s="58"/>
      <c r="BS31" s="58"/>
      <c r="BT31" s="58"/>
      <c r="BU31" s="58"/>
      <c r="BV31" s="58"/>
      <c r="BW31" s="58"/>
      <c r="BX31" s="58"/>
      <c r="BY31" s="58"/>
      <c r="BZ31" s="58"/>
      <c r="CA31" s="58"/>
      <c r="CB31" s="58"/>
    </row>
    <row r="32" spans="1:80" x14ac:dyDescent="0.25">
      <c r="A32" t="s">
        <v>373</v>
      </c>
      <c r="B32" s="37">
        <f>SUM(B5:Z30)</f>
        <v>23450.13</v>
      </c>
      <c r="AB32" s="58" t="s">
        <v>373</v>
      </c>
      <c r="AC32" s="37">
        <f>SUM(AC5:BA30)</f>
        <v>14032.270000000011</v>
      </c>
      <c r="AD32" s="58"/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58"/>
      <c r="BK32" s="58"/>
      <c r="BL32" s="58"/>
      <c r="BM32" s="58"/>
      <c r="BN32" s="58"/>
      <c r="BO32" s="58"/>
      <c r="BP32" s="58"/>
      <c r="BQ32" s="58"/>
      <c r="BR32" s="58"/>
      <c r="BS32" s="58"/>
      <c r="BT32" s="58"/>
      <c r="BU32" s="58"/>
      <c r="BV32" s="58"/>
      <c r="BW32" s="58"/>
      <c r="BX32" s="58"/>
      <c r="BY32" s="58"/>
      <c r="BZ32" s="58"/>
      <c r="CA32" s="58"/>
      <c r="CB32" s="58"/>
    </row>
    <row r="33" spans="1:80" x14ac:dyDescent="0.25">
      <c r="A33" t="s">
        <v>374</v>
      </c>
      <c r="B33" s="41">
        <f>SUM(Paid!G4:G29)</f>
        <v>23450.130000000005</v>
      </c>
      <c r="AB33" s="58" t="s">
        <v>374</v>
      </c>
      <c r="AC33" s="41">
        <f>SUMIFS(BISDATA!$L$3:$L$20000,BISDATA!$I$3:$I$20000,$AB$3)</f>
        <v>14032.27000000001</v>
      </c>
      <c r="AD33" s="58"/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8"/>
      <c r="BH33" s="58"/>
      <c r="BI33" s="58"/>
      <c r="BJ33" s="58"/>
      <c r="BK33" s="58"/>
      <c r="BL33" s="58"/>
      <c r="BM33" s="58"/>
      <c r="BN33" s="58"/>
      <c r="BO33" s="58"/>
      <c r="BP33" s="58"/>
      <c r="BQ33" s="58"/>
      <c r="BR33" s="58"/>
      <c r="BS33" s="58"/>
      <c r="BT33" s="58"/>
      <c r="BU33" s="58"/>
      <c r="BV33" s="58"/>
      <c r="BW33" s="58"/>
      <c r="BX33" s="58"/>
      <c r="BY33" s="58"/>
      <c r="BZ33" s="58"/>
      <c r="CA33" s="58"/>
      <c r="CB33" s="58"/>
    </row>
    <row r="34" spans="1:80" x14ac:dyDescent="0.25">
      <c r="A34" t="s">
        <v>375</v>
      </c>
      <c r="B34" s="39" t="b">
        <f>ROUND(B33,2)-ROUND(B32,2)=0</f>
        <v>1</v>
      </c>
      <c r="AB34" s="58" t="s">
        <v>375</v>
      </c>
      <c r="AC34" s="39" t="b">
        <f>ROUND(AC33,2)-ROUND(AC32,2)=0</f>
        <v>1</v>
      </c>
      <c r="AD34" s="58"/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58"/>
      <c r="BJ34" s="58"/>
      <c r="BK34" s="58"/>
      <c r="BL34" s="58"/>
      <c r="BM34" s="58"/>
      <c r="BN34" s="58"/>
      <c r="BO34" s="58"/>
      <c r="BP34" s="58"/>
      <c r="BQ34" s="58"/>
      <c r="BR34" s="58"/>
      <c r="BS34" s="58"/>
      <c r="BT34" s="58"/>
      <c r="BU34" s="58"/>
      <c r="BV34" s="58"/>
      <c r="BW34" s="58"/>
      <c r="BX34" s="58"/>
      <c r="BY34" s="58"/>
      <c r="BZ34" s="58"/>
      <c r="CA34" s="58"/>
      <c r="CB34" s="58"/>
    </row>
    <row r="35" spans="1:80" x14ac:dyDescent="0.25">
      <c r="A35" s="23"/>
    </row>
    <row r="36" spans="1:80" x14ac:dyDescent="0.25">
      <c r="A36" s="23"/>
    </row>
    <row r="37" spans="1:80" x14ac:dyDescent="0.25">
      <c r="A37" s="23"/>
    </row>
    <row r="38" spans="1:80" x14ac:dyDescent="0.25">
      <c r="A38" s="23"/>
    </row>
    <row r="39" spans="1:80" x14ac:dyDescent="0.25">
      <c r="A39" s="23"/>
    </row>
  </sheetData>
  <conditionalFormatting sqref="B34">
    <cfRule type="cellIs" dxfId="33" priority="6" stopIfTrue="1" operator="equal">
      <formula>FALSE</formula>
    </cfRule>
  </conditionalFormatting>
  <conditionalFormatting sqref="B34">
    <cfRule type="cellIs" dxfId="32" priority="5" stopIfTrue="1" operator="equal">
      <formula>TRUE</formula>
    </cfRule>
  </conditionalFormatting>
  <conditionalFormatting sqref="AC34">
    <cfRule type="cellIs" dxfId="31" priority="2" stopIfTrue="1" operator="equal">
      <formula>FALSE</formula>
    </cfRule>
  </conditionalFormatting>
  <conditionalFormatting sqref="AC34">
    <cfRule type="cellIs" dxfId="30" priority="1" stopIfTrue="1" operator="equal">
      <formula>TRUE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5"/>
  </sheetPr>
  <dimension ref="A1:CB39"/>
  <sheetViews>
    <sheetView showGridLines="0" zoomScale="80" zoomScaleNormal="80" workbookViewId="0"/>
  </sheetViews>
  <sheetFormatPr defaultRowHeight="15" x14ac:dyDescent="0.25"/>
  <cols>
    <col min="1" max="1" width="10.42578125" customWidth="1"/>
    <col min="2" max="2" width="12.5703125" bestFit="1" customWidth="1"/>
    <col min="3" max="3" width="11.5703125" bestFit="1" customWidth="1"/>
    <col min="4" max="6" width="9" bestFit="1" customWidth="1"/>
    <col min="7" max="14" width="8" bestFit="1" customWidth="1"/>
    <col min="15" max="15" width="7.7109375" bestFit="1" customWidth="1"/>
    <col min="16" max="17" width="7" customWidth="1"/>
    <col min="18" max="18" width="7.7109375" bestFit="1" customWidth="1"/>
    <col min="19" max="21" width="7" customWidth="1"/>
    <col min="22" max="22" width="9" bestFit="1" customWidth="1"/>
    <col min="23" max="24" width="7" customWidth="1"/>
    <col min="25" max="25" width="7.7109375" bestFit="1" customWidth="1"/>
    <col min="26" max="26" width="7" customWidth="1"/>
    <col min="28" max="28" width="11.28515625" customWidth="1"/>
    <col min="29" max="29" width="12.5703125" bestFit="1" customWidth="1"/>
    <col min="30" max="30" width="11.28515625" bestFit="1" customWidth="1"/>
    <col min="31" max="37" width="8.7109375" bestFit="1" customWidth="1"/>
    <col min="38" max="46" width="7.7109375" bestFit="1" customWidth="1"/>
    <col min="47" max="52" width="7" bestFit="1" customWidth="1"/>
    <col min="53" max="53" width="8.7109375" bestFit="1" customWidth="1"/>
    <col min="56" max="56" width="11.5703125" bestFit="1" customWidth="1"/>
    <col min="57" max="57" width="12.28515625" bestFit="1" customWidth="1"/>
    <col min="58" max="64" width="8.7109375" bestFit="1" customWidth="1"/>
    <col min="65" max="65" width="7.7109375" bestFit="1" customWidth="1"/>
    <col min="66" max="66" width="8.7109375" bestFit="1" customWidth="1"/>
    <col min="67" max="73" width="7.7109375" bestFit="1" customWidth="1"/>
    <col min="74" max="75" width="7" bestFit="1" customWidth="1"/>
    <col min="76" max="76" width="9.7109375" bestFit="1" customWidth="1"/>
    <col min="77" max="79" width="7" bestFit="1" customWidth="1"/>
    <col min="80" max="80" width="8.7109375" bestFit="1" customWidth="1"/>
  </cols>
  <sheetData>
    <row r="1" spans="1:80" x14ac:dyDescent="0.25">
      <c r="A1" t="s">
        <v>433</v>
      </c>
    </row>
    <row r="2" spans="1:80" s="52" customFormat="1" x14ac:dyDescent="0.25">
      <c r="A2" s="21" t="s">
        <v>394</v>
      </c>
      <c r="AB2" s="21" t="s">
        <v>950</v>
      </c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58"/>
      <c r="AR2" s="58"/>
      <c r="AS2" s="58"/>
      <c r="AT2" s="58"/>
      <c r="AU2" s="58"/>
      <c r="AV2" s="58"/>
      <c r="AW2" s="58"/>
      <c r="AX2" s="58"/>
      <c r="AY2" s="58"/>
      <c r="AZ2" s="58"/>
      <c r="BA2" s="58"/>
      <c r="BB2" s="58"/>
      <c r="BC2" s="21" t="s">
        <v>951</v>
      </c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</row>
    <row r="3" spans="1:80" x14ac:dyDescent="0.25">
      <c r="A3" s="44" t="s">
        <v>343</v>
      </c>
      <c r="B3" s="43" t="s">
        <v>308</v>
      </c>
      <c r="C3" s="43" t="s">
        <v>333</v>
      </c>
      <c r="D3" s="43" t="s">
        <v>334</v>
      </c>
      <c r="E3" s="43" t="s">
        <v>331</v>
      </c>
      <c r="F3" s="43" t="s">
        <v>329</v>
      </c>
      <c r="G3" s="43" t="s">
        <v>327</v>
      </c>
      <c r="H3" s="43" t="s">
        <v>325</v>
      </c>
      <c r="I3" s="43" t="s">
        <v>323</v>
      </c>
      <c r="J3" s="43" t="s">
        <v>321</v>
      </c>
      <c r="K3" s="43" t="s">
        <v>319</v>
      </c>
      <c r="L3" s="43" t="s">
        <v>317</v>
      </c>
      <c r="M3" s="43" t="s">
        <v>340</v>
      </c>
      <c r="N3" s="43" t="s">
        <v>341</v>
      </c>
      <c r="O3" s="43" t="s">
        <v>315</v>
      </c>
      <c r="P3" s="43" t="s">
        <v>358</v>
      </c>
      <c r="Q3" s="43" t="s">
        <v>313</v>
      </c>
      <c r="R3" s="43" t="s">
        <v>348</v>
      </c>
      <c r="S3" s="43" t="s">
        <v>353</v>
      </c>
      <c r="T3" s="43" t="s">
        <v>356</v>
      </c>
      <c r="U3" s="43" t="s">
        <v>338</v>
      </c>
      <c r="V3" s="43" t="s">
        <v>364</v>
      </c>
      <c r="W3" s="43" t="s">
        <v>355</v>
      </c>
      <c r="X3" s="43" t="s">
        <v>360</v>
      </c>
      <c r="Y3" s="43" t="s">
        <v>351</v>
      </c>
      <c r="Z3" s="43" t="s">
        <v>311</v>
      </c>
      <c r="AB3" s="44" t="s">
        <v>343</v>
      </c>
      <c r="AC3" s="72" t="s">
        <v>308</v>
      </c>
      <c r="AD3" s="72" t="s">
        <v>333</v>
      </c>
      <c r="AE3" s="72" t="s">
        <v>334</v>
      </c>
      <c r="AF3" s="72" t="s">
        <v>331</v>
      </c>
      <c r="AG3" s="72" t="s">
        <v>329</v>
      </c>
      <c r="AH3" s="72" t="s">
        <v>327</v>
      </c>
      <c r="AI3" s="72" t="s">
        <v>325</v>
      </c>
      <c r="AJ3" s="72" t="s">
        <v>323</v>
      </c>
      <c r="AK3" s="72" t="s">
        <v>321</v>
      </c>
      <c r="AL3" s="72" t="s">
        <v>319</v>
      </c>
      <c r="AM3" s="72" t="s">
        <v>317</v>
      </c>
      <c r="AN3" s="72" t="s">
        <v>340</v>
      </c>
      <c r="AO3" s="72" t="s">
        <v>341</v>
      </c>
      <c r="AP3" s="72" t="s">
        <v>315</v>
      </c>
      <c r="AQ3" s="72" t="s">
        <v>358</v>
      </c>
      <c r="AR3" s="72" t="s">
        <v>313</v>
      </c>
      <c r="AS3" s="72" t="s">
        <v>348</v>
      </c>
      <c r="AT3" s="72" t="s">
        <v>353</v>
      </c>
      <c r="AU3" s="72" t="s">
        <v>356</v>
      </c>
      <c r="AV3" s="72" t="s">
        <v>338</v>
      </c>
      <c r="AW3" s="72" t="s">
        <v>364</v>
      </c>
      <c r="AX3" s="72" t="s">
        <v>355</v>
      </c>
      <c r="AY3" s="72" t="s">
        <v>360</v>
      </c>
      <c r="AZ3" s="72" t="s">
        <v>351</v>
      </c>
      <c r="BA3" s="72" t="s">
        <v>311</v>
      </c>
      <c r="BB3" s="58"/>
      <c r="BC3" s="75" t="s">
        <v>343</v>
      </c>
      <c r="BD3" s="72" t="s">
        <v>308</v>
      </c>
      <c r="BE3" s="72" t="s">
        <v>333</v>
      </c>
      <c r="BF3" s="72" t="s">
        <v>334</v>
      </c>
      <c r="BG3" s="72" t="s">
        <v>331</v>
      </c>
      <c r="BH3" s="72" t="s">
        <v>329</v>
      </c>
      <c r="BI3" s="72" t="s">
        <v>327</v>
      </c>
      <c r="BJ3" s="72" t="s">
        <v>325</v>
      </c>
      <c r="BK3" s="72" t="s">
        <v>323</v>
      </c>
      <c r="BL3" s="72" t="s">
        <v>321</v>
      </c>
      <c r="BM3" s="72" t="s">
        <v>319</v>
      </c>
      <c r="BN3" s="72" t="s">
        <v>317</v>
      </c>
      <c r="BO3" s="72" t="s">
        <v>340</v>
      </c>
      <c r="BP3" s="72" t="s">
        <v>341</v>
      </c>
      <c r="BQ3" s="72" t="s">
        <v>315</v>
      </c>
      <c r="BR3" s="72" t="s">
        <v>358</v>
      </c>
      <c r="BS3" s="72" t="s">
        <v>313</v>
      </c>
      <c r="BT3" s="72" t="s">
        <v>348</v>
      </c>
      <c r="BU3" s="72" t="s">
        <v>353</v>
      </c>
      <c r="BV3" s="72" t="s">
        <v>356</v>
      </c>
      <c r="BW3" s="72" t="s">
        <v>338</v>
      </c>
      <c r="BX3" s="72" t="s">
        <v>364</v>
      </c>
      <c r="BY3" s="72" t="s">
        <v>355</v>
      </c>
      <c r="BZ3" s="72" t="s">
        <v>360</v>
      </c>
      <c r="CA3" s="72" t="s">
        <v>351</v>
      </c>
      <c r="CB3" s="72" t="s">
        <v>311</v>
      </c>
    </row>
    <row r="4" spans="1:80" x14ac:dyDescent="0.25">
      <c r="A4" s="21" t="s">
        <v>23</v>
      </c>
      <c r="B4" s="42">
        <f>'O-Lag'!B4</f>
        <v>201801</v>
      </c>
      <c r="C4" s="42">
        <f>'O-Lag'!C4</f>
        <v>201712</v>
      </c>
      <c r="D4" s="42">
        <f>'O-Lag'!D4</f>
        <v>201711</v>
      </c>
      <c r="E4" s="42" t="str">
        <f>'O-Lag'!E4</f>
        <v>201710</v>
      </c>
      <c r="F4" s="42" t="str">
        <f>'O-Lag'!F4</f>
        <v>201709</v>
      </c>
      <c r="G4" s="42" t="str">
        <f>'O-Lag'!G4</f>
        <v>201708</v>
      </c>
      <c r="H4" s="42" t="str">
        <f>'O-Lag'!H4</f>
        <v>201707</v>
      </c>
      <c r="I4" s="42" t="str">
        <f>'O-Lag'!I4</f>
        <v>201706</v>
      </c>
      <c r="J4" s="42" t="str">
        <f>'O-Lag'!J4</f>
        <v>201705</v>
      </c>
      <c r="K4" s="42" t="str">
        <f>'O-Lag'!K4</f>
        <v>201704</v>
      </c>
      <c r="L4" s="42" t="str">
        <f>'O-Lag'!L4</f>
        <v>201703</v>
      </c>
      <c r="M4" s="42" t="str">
        <f>'O-Lag'!M4</f>
        <v>201702</v>
      </c>
      <c r="N4" s="42" t="str">
        <f>'O-Lag'!N4</f>
        <v>201701</v>
      </c>
      <c r="O4" s="42" t="str">
        <f>'O-Lag'!O4</f>
        <v>201612</v>
      </c>
      <c r="P4" s="42" t="str">
        <f>'O-Lag'!P4</f>
        <v>201611</v>
      </c>
      <c r="Q4" s="42" t="str">
        <f>'O-Lag'!Q4</f>
        <v>201610</v>
      </c>
      <c r="R4" s="42" t="str">
        <f>'O-Lag'!R4</f>
        <v>201609</v>
      </c>
      <c r="S4" s="42" t="str">
        <f>'O-Lag'!S4</f>
        <v>201608</v>
      </c>
      <c r="T4" s="42" t="str">
        <f>'O-Lag'!T4</f>
        <v>201607</v>
      </c>
      <c r="U4" s="42" t="str">
        <f>'O-Lag'!U4</f>
        <v>201606</v>
      </c>
      <c r="V4" s="42" t="str">
        <f>'O-Lag'!V4</f>
        <v>201605</v>
      </c>
      <c r="W4" s="42" t="str">
        <f>'O-Lag'!W4</f>
        <v>201604</v>
      </c>
      <c r="X4" s="42" t="str">
        <f>'O-Lag'!X4</f>
        <v>201603</v>
      </c>
      <c r="Y4" s="42" t="str">
        <f>'O-Lag'!Y4</f>
        <v>201602</v>
      </c>
      <c r="Z4" s="42" t="str">
        <f>'O-Lag'!Z4</f>
        <v>201601</v>
      </c>
      <c r="AB4" s="21" t="s">
        <v>23</v>
      </c>
      <c r="AC4" s="74">
        <f>B4</f>
        <v>201801</v>
      </c>
      <c r="AD4" s="74">
        <f t="shared" ref="AD4:BA4" si="0">C4</f>
        <v>201712</v>
      </c>
      <c r="AE4" s="74">
        <f t="shared" si="0"/>
        <v>201711</v>
      </c>
      <c r="AF4" s="74" t="str">
        <f t="shared" si="0"/>
        <v>201710</v>
      </c>
      <c r="AG4" s="74" t="str">
        <f t="shared" si="0"/>
        <v>201709</v>
      </c>
      <c r="AH4" s="74" t="str">
        <f t="shared" si="0"/>
        <v>201708</v>
      </c>
      <c r="AI4" s="74" t="str">
        <f t="shared" si="0"/>
        <v>201707</v>
      </c>
      <c r="AJ4" s="74" t="str">
        <f t="shared" si="0"/>
        <v>201706</v>
      </c>
      <c r="AK4" s="74" t="str">
        <f t="shared" si="0"/>
        <v>201705</v>
      </c>
      <c r="AL4" s="74" t="str">
        <f t="shared" si="0"/>
        <v>201704</v>
      </c>
      <c r="AM4" s="74" t="str">
        <f t="shared" si="0"/>
        <v>201703</v>
      </c>
      <c r="AN4" s="74" t="str">
        <f t="shared" si="0"/>
        <v>201702</v>
      </c>
      <c r="AO4" s="74" t="str">
        <f t="shared" si="0"/>
        <v>201701</v>
      </c>
      <c r="AP4" s="74" t="str">
        <f t="shared" si="0"/>
        <v>201612</v>
      </c>
      <c r="AQ4" s="74" t="str">
        <f t="shared" si="0"/>
        <v>201611</v>
      </c>
      <c r="AR4" s="74" t="str">
        <f t="shared" si="0"/>
        <v>201610</v>
      </c>
      <c r="AS4" s="74" t="str">
        <f t="shared" si="0"/>
        <v>201609</v>
      </c>
      <c r="AT4" s="74" t="str">
        <f t="shared" si="0"/>
        <v>201608</v>
      </c>
      <c r="AU4" s="74" t="str">
        <f t="shared" si="0"/>
        <v>201607</v>
      </c>
      <c r="AV4" s="74" t="str">
        <f t="shared" si="0"/>
        <v>201606</v>
      </c>
      <c r="AW4" s="74" t="str">
        <f t="shared" si="0"/>
        <v>201605</v>
      </c>
      <c r="AX4" s="74" t="str">
        <f t="shared" si="0"/>
        <v>201604</v>
      </c>
      <c r="AY4" s="74" t="str">
        <f t="shared" si="0"/>
        <v>201603</v>
      </c>
      <c r="AZ4" s="74" t="str">
        <f t="shared" si="0"/>
        <v>201602</v>
      </c>
      <c r="BA4" s="74" t="str">
        <f t="shared" si="0"/>
        <v>201601</v>
      </c>
      <c r="BB4" s="58"/>
      <c r="BC4" s="21" t="s">
        <v>23</v>
      </c>
      <c r="BD4" s="73" t="s">
        <v>4</v>
      </c>
      <c r="BE4" s="73" t="s">
        <v>335</v>
      </c>
      <c r="BF4" s="73" t="s">
        <v>332</v>
      </c>
      <c r="BG4" s="73" t="s">
        <v>330</v>
      </c>
      <c r="BH4" s="73" t="s">
        <v>328</v>
      </c>
      <c r="BI4" s="73" t="s">
        <v>326</v>
      </c>
      <c r="BJ4" s="73" t="s">
        <v>324</v>
      </c>
      <c r="BK4" s="73" t="s">
        <v>322</v>
      </c>
      <c r="BL4" s="73" t="s">
        <v>320</v>
      </c>
      <c r="BM4" s="73" t="s">
        <v>318</v>
      </c>
      <c r="BN4" s="73" t="s">
        <v>316</v>
      </c>
      <c r="BO4" s="73" t="s">
        <v>342</v>
      </c>
      <c r="BP4" s="73" t="s">
        <v>339</v>
      </c>
      <c r="BQ4" s="73" t="s">
        <v>314</v>
      </c>
      <c r="BR4" s="73" t="s">
        <v>357</v>
      </c>
      <c r="BS4" s="73" t="s">
        <v>312</v>
      </c>
      <c r="BT4" s="73" t="s">
        <v>361</v>
      </c>
      <c r="BU4" s="73" t="s">
        <v>347</v>
      </c>
      <c r="BV4" s="73" t="s">
        <v>352</v>
      </c>
      <c r="BW4" s="73" t="s">
        <v>337</v>
      </c>
      <c r="BX4" s="73" t="s">
        <v>366</v>
      </c>
      <c r="BY4" s="73" t="s">
        <v>354</v>
      </c>
      <c r="BZ4" s="73" t="s">
        <v>359</v>
      </c>
      <c r="CA4" s="73" t="s">
        <v>350</v>
      </c>
      <c r="CB4" s="73" t="s">
        <v>349</v>
      </c>
    </row>
    <row r="5" spans="1:80" x14ac:dyDescent="0.25">
      <c r="A5" s="34" t="s">
        <v>95</v>
      </c>
      <c r="B5" s="45">
        <f>SUMIFS(FastClose!$H$3:$H$20000,FastClose!$K$3:$K$20000,$A5,FastClose!$G$3:$G$20000,B$3,FastClose!$D$3:$D$20000,$A$3)</f>
        <v>2398666.0599999642</v>
      </c>
      <c r="C5" s="27">
        <f>SUMIFS(FastClose!$H$3:$H$20000,FastClose!$K$3:$K$20000,$A5,FastClose!$G$3:$G$20000,C$3,FastClose!$D$3:$D$20000,$A$3)</f>
        <v>148793.17000000007</v>
      </c>
      <c r="D5" s="27">
        <f>SUMIFS(FastClose!$H$3:$H$20000,FastClose!$K$3:$K$20000,$A5,FastClose!$G$3:$G$20000,D$3,FastClose!$D$3:$D$20000,$A$3)</f>
        <v>117.10000000000001</v>
      </c>
      <c r="E5" s="27">
        <f>SUMIFS(FastClose!$H$3:$H$20000,FastClose!$K$3:$K$20000,$A5,FastClose!$G$3:$G$20000,E$3,FastClose!$D$3:$D$20000,$A$3)</f>
        <v>-8.9700000000000006</v>
      </c>
      <c r="F5" s="27">
        <f>SUMIFS(FastClose!$H$3:$H$20000,FastClose!$K$3:$K$20000,$A5,FastClose!$G$3:$G$20000,F$3,FastClose!$D$3:$D$20000,$A$3)</f>
        <v>-8.9700000000000006</v>
      </c>
      <c r="G5" s="27">
        <f>SUMIFS(FastClose!$H$3:$H$20000,FastClose!$K$3:$K$20000,$A5,FastClose!$G$3:$G$20000,G$3,FastClose!$D$3:$D$20000,$A$3)</f>
        <v>0</v>
      </c>
      <c r="H5" s="27">
        <f>SUMIFS(FastClose!$H$3:$H$20000,FastClose!$K$3:$K$20000,$A5,FastClose!$G$3:$G$20000,H$3,FastClose!$D$3:$D$20000,$A$3)</f>
        <v>-8.9700000000000006</v>
      </c>
      <c r="I5" s="27">
        <f>SUMIFS(FastClose!$H$3:$H$20000,FastClose!$K$3:$K$20000,$A5,FastClose!$G$3:$G$20000,I$3,FastClose!$D$3:$D$20000,$A$3)</f>
        <v>-8.9700000000000006</v>
      </c>
      <c r="J5" s="27">
        <f>SUMIFS(FastClose!$H$3:$H$20000,FastClose!$K$3:$K$20000,$A5,FastClose!$G$3:$G$20000,J$3,FastClose!$D$3:$D$20000,$A$3)</f>
        <v>0</v>
      </c>
      <c r="K5" s="27">
        <f>SUMIFS(FastClose!$H$3:$H$20000,FastClose!$K$3:$K$20000,$A5,FastClose!$G$3:$G$20000,K$3,FastClose!$D$3:$D$20000,$A$3)</f>
        <v>0</v>
      </c>
      <c r="L5" s="27">
        <f>SUMIFS(FastClose!$H$3:$H$20000,FastClose!$K$3:$K$20000,$A5,FastClose!$G$3:$G$20000,L$3,FastClose!$D$3:$D$20000,$A$3)</f>
        <v>0</v>
      </c>
      <c r="M5" s="27">
        <f>SUMIFS(FastClose!$H$3:$H$20000,FastClose!$K$3:$K$20000,$A5,FastClose!$G$3:$G$20000,M$3,FastClose!$D$3:$D$20000,$A$3)</f>
        <v>0</v>
      </c>
      <c r="N5" s="27">
        <f>SUMIFS(FastClose!$H$3:$H$20000,FastClose!$K$3:$K$20000,$A5,FastClose!$G$3:$G$20000,N$3,FastClose!$D$3:$D$20000,$A$3)</f>
        <v>0</v>
      </c>
      <c r="O5" s="27">
        <f>SUMIFS(FastClose!$H$3:$H$20000,FastClose!$K$3:$K$20000,$A5,FastClose!$G$3:$G$20000,O$3,FastClose!$D$3:$D$20000,$A$3)</f>
        <v>0</v>
      </c>
      <c r="P5" s="27">
        <f>SUMIFS(FastClose!$H$3:$H$20000,FastClose!$K$3:$K$20000,$A5,FastClose!$G$3:$G$20000,P$3,FastClose!$D$3:$D$20000,$A$3)</f>
        <v>0</v>
      </c>
      <c r="Q5" s="27">
        <f>SUMIFS(FastClose!$H$3:$H$20000,FastClose!$K$3:$K$20000,$A5,FastClose!$G$3:$G$20000,Q$3,FastClose!$D$3:$D$20000,$A$3)</f>
        <v>0</v>
      </c>
      <c r="R5" s="27">
        <f>SUMIFS(FastClose!$H$3:$H$20000,FastClose!$K$3:$K$20000,$A5,FastClose!$G$3:$G$20000,R$3,FastClose!$D$3:$D$20000,$A$3)</f>
        <v>0</v>
      </c>
      <c r="S5" s="27">
        <f>SUMIFS(FastClose!$H$3:$H$20000,FastClose!$K$3:$K$20000,$A5,FastClose!$G$3:$G$20000,S$3,FastClose!$D$3:$D$20000,$A$3)</f>
        <v>0</v>
      </c>
      <c r="T5" s="27">
        <f>SUMIFS(FastClose!$H$3:$H$20000,FastClose!$K$3:$K$20000,$A5,FastClose!$G$3:$G$20000,T$3,FastClose!$D$3:$D$20000,$A$3)</f>
        <v>0</v>
      </c>
      <c r="U5" s="27">
        <f>SUMIFS(FastClose!$H$3:$H$20000,FastClose!$K$3:$K$20000,$A5,FastClose!$G$3:$G$20000,U$3,FastClose!$D$3:$D$20000,$A$3)</f>
        <v>0</v>
      </c>
      <c r="V5" s="27">
        <f>SUMIFS(FastClose!$H$3:$H$20000,FastClose!$K$3:$K$20000,$A5,FastClose!$G$3:$G$20000,V$3,FastClose!$D$3:$D$20000,$A$3)</f>
        <v>0</v>
      </c>
      <c r="W5" s="27">
        <f>SUMIFS(FastClose!$H$3:$H$20000,FastClose!$K$3:$K$20000,$A5,FastClose!$G$3:$G$20000,W$3,FastClose!$D$3:$D$20000,$A$3)</f>
        <v>0</v>
      </c>
      <c r="X5" s="27">
        <f>SUMIFS(FastClose!$H$3:$H$20000,FastClose!$K$3:$K$20000,$A5,FastClose!$G$3:$G$20000,X$3,FastClose!$D$3:$D$20000,$A$3)</f>
        <v>0</v>
      </c>
      <c r="Y5" s="27">
        <f>SUMIFS(FastClose!$H$3:$H$20000,FastClose!$K$3:$K$20000,$A5,FastClose!$G$3:$G$20000,Y$3,FastClose!$D$3:$D$20000,$A$3)</f>
        <v>0</v>
      </c>
      <c r="Z5" s="28">
        <f>SUMIFS(FastClose!$H$3:$H$20000,FastClose!$K$3:$K$20000,$A5,FastClose!$G$3:$G$20000,Z$3,FastClose!$D$3:$D$20000,$A$3)</f>
        <v>0</v>
      </c>
      <c r="AB5" s="34" t="s">
        <v>95</v>
      </c>
      <c r="AC5" s="45">
        <f>SUMIFS(BISDATA!$L$3:$L$20000,BISDATA!$A$3:$A$20000,$AB5,BISDATA!$M$3:$M$20000,AC$4,BISDATA!$I$3:$I$20000,$AB$3)</f>
        <v>2432016.5599999633</v>
      </c>
      <c r="AD5" s="27">
        <f>SUMIFS(BISDATA!$L$3:$L$20000,BISDATA!$A$3:$A$20000,$AB5,BISDATA!$M$3:$M$20000,AD$4,BISDATA!$I$3:$I$20000,$AB$3)</f>
        <v>148782.20999999976</v>
      </c>
      <c r="AE5" s="27">
        <f>SUMIFS(BISDATA!$L$3:$L$20000,BISDATA!$A$3:$A$20000,$AB5,BISDATA!$M$3:$M$20000,AE$4,BISDATA!$I$3:$I$20000,$AB$3)</f>
        <v>117.10000000000001</v>
      </c>
      <c r="AF5" s="27">
        <f>SUMIFS(BISDATA!$L$3:$L$20000,BISDATA!$A$3:$A$20000,$AB5,BISDATA!$M$3:$M$20000,AF$4,BISDATA!$I$3:$I$20000,$AB$3)</f>
        <v>-8.9700000000000006</v>
      </c>
      <c r="AG5" s="27">
        <f>SUMIFS(BISDATA!$L$3:$L$20000,BISDATA!$A$3:$A$20000,$AB5,BISDATA!$M$3:$M$20000,AG$4,BISDATA!$I$3:$I$20000,$AB$3)</f>
        <v>-8.9700000000000006</v>
      </c>
      <c r="AH5" s="27">
        <f>SUMIFS(BISDATA!$L$3:$L$20000,BISDATA!$A$3:$A$20000,$AB5,BISDATA!$M$3:$M$20000,AH$4,BISDATA!$I$3:$I$20000,$AB$3)</f>
        <v>0</v>
      </c>
      <c r="AI5" s="27">
        <f>SUMIFS(BISDATA!$L$3:$L$20000,BISDATA!$A$3:$A$20000,$AB5,BISDATA!$M$3:$M$20000,AI$4,BISDATA!$I$3:$I$20000,$AB$3)</f>
        <v>-8.9700000000000006</v>
      </c>
      <c r="AJ5" s="27">
        <f>SUMIFS(BISDATA!$L$3:$L$20000,BISDATA!$A$3:$A$20000,$AB5,BISDATA!$M$3:$M$20000,AJ$4,BISDATA!$I$3:$I$20000,$AB$3)</f>
        <v>-8.9700000000000006</v>
      </c>
      <c r="AK5" s="27">
        <f>SUMIFS(BISDATA!$L$3:$L$20000,BISDATA!$A$3:$A$20000,$AB5,BISDATA!$M$3:$M$20000,AK$4,BISDATA!$I$3:$I$20000,$AB$3)</f>
        <v>0</v>
      </c>
      <c r="AL5" s="27">
        <f>SUMIFS(BISDATA!$L$3:$L$20000,BISDATA!$A$3:$A$20000,$AB5,BISDATA!$M$3:$M$20000,AL$4,BISDATA!$I$3:$I$20000,$AB$3)</f>
        <v>0</v>
      </c>
      <c r="AM5" s="27">
        <f>SUMIFS(BISDATA!$L$3:$L$20000,BISDATA!$A$3:$A$20000,$AB5,BISDATA!$M$3:$M$20000,AM$4,BISDATA!$I$3:$I$20000,$AB$3)</f>
        <v>0</v>
      </c>
      <c r="AN5" s="27">
        <f>SUMIFS(BISDATA!$L$3:$L$20000,BISDATA!$A$3:$A$20000,$AB5,BISDATA!$M$3:$M$20000,AN$4,BISDATA!$I$3:$I$20000,$AB$3)</f>
        <v>0</v>
      </c>
      <c r="AO5" s="27">
        <f>SUMIFS(BISDATA!$L$3:$L$20000,BISDATA!$A$3:$A$20000,$AB5,BISDATA!$M$3:$M$20000,AO$4,BISDATA!$I$3:$I$20000,$AB$3)</f>
        <v>0</v>
      </c>
      <c r="AP5" s="27">
        <f>SUMIFS(BISDATA!$L$3:$L$20000,BISDATA!$A$3:$A$20000,$AB5,BISDATA!$M$3:$M$20000,AP$4,BISDATA!$I$3:$I$20000,$AB$3)</f>
        <v>0</v>
      </c>
      <c r="AQ5" s="27">
        <f>SUMIFS(BISDATA!$L$3:$L$20000,BISDATA!$A$3:$A$20000,$AB5,BISDATA!$M$3:$M$20000,AQ$4,BISDATA!$I$3:$I$20000,$AB$3)</f>
        <v>0</v>
      </c>
      <c r="AR5" s="27">
        <f>SUMIFS(BISDATA!$L$3:$L$20000,BISDATA!$A$3:$A$20000,$AB5,BISDATA!$M$3:$M$20000,AR$4,BISDATA!$I$3:$I$20000,$AB$3)</f>
        <v>0</v>
      </c>
      <c r="AS5" s="27">
        <f>SUMIFS(BISDATA!$L$3:$L$20000,BISDATA!$A$3:$A$20000,$AB5,BISDATA!$M$3:$M$20000,AS$4,BISDATA!$I$3:$I$20000,$AB$3)</f>
        <v>0</v>
      </c>
      <c r="AT5" s="27">
        <f>SUMIFS(BISDATA!$L$3:$L$20000,BISDATA!$A$3:$A$20000,$AB5,BISDATA!$M$3:$M$20000,AT$4,BISDATA!$I$3:$I$20000,$AB$3)</f>
        <v>0</v>
      </c>
      <c r="AU5" s="27">
        <f>SUMIFS(BISDATA!$L$3:$L$20000,BISDATA!$A$3:$A$20000,$AB5,BISDATA!$M$3:$M$20000,AU$4,BISDATA!$I$3:$I$20000,$AB$3)</f>
        <v>0</v>
      </c>
      <c r="AV5" s="27">
        <f>SUMIFS(BISDATA!$L$3:$L$20000,BISDATA!$A$3:$A$20000,$AB5,BISDATA!$M$3:$M$20000,AV$4,BISDATA!$I$3:$I$20000,$AB$3)</f>
        <v>0</v>
      </c>
      <c r="AW5" s="27">
        <f>SUMIFS(BISDATA!$L$3:$L$20000,BISDATA!$A$3:$A$20000,$AB5,BISDATA!$M$3:$M$20000,AW$4,BISDATA!$I$3:$I$20000,$AB$3)</f>
        <v>0</v>
      </c>
      <c r="AX5" s="27">
        <f>SUMIFS(BISDATA!$L$3:$L$20000,BISDATA!$A$3:$A$20000,$AB5,BISDATA!$M$3:$M$20000,AX$4,BISDATA!$I$3:$I$20000,$AB$3)</f>
        <v>0</v>
      </c>
      <c r="AY5" s="27">
        <f>SUMIFS(BISDATA!$L$3:$L$20000,BISDATA!$A$3:$A$20000,$AB5,BISDATA!$M$3:$M$20000,AY$4,BISDATA!$I$3:$I$20000,$AB$3)</f>
        <v>0</v>
      </c>
      <c r="AZ5" s="27">
        <f>SUMIFS(BISDATA!$L$3:$L$20000,BISDATA!$A$3:$A$20000,$AB5,BISDATA!$M$3:$M$20000,AZ$4,BISDATA!$I$3:$I$20000,$AB$3)</f>
        <v>0</v>
      </c>
      <c r="BA5" s="28">
        <f>SUMIFS(BISDATA!$L$3:$L$20000,BISDATA!$A$3:$A$20000,$AB5,BISDATA!$M$3:$M$20000,BA$4,BISDATA!$I$3:$I$20000,$AB$3)</f>
        <v>0</v>
      </c>
      <c r="BB5" s="58"/>
      <c r="BC5" s="34" t="s">
        <v>95</v>
      </c>
      <c r="BD5" s="45">
        <f>AC5-B5</f>
        <v>33350.499999999069</v>
      </c>
      <c r="BE5" s="27">
        <f t="shared" ref="BE5:BT20" si="1">AD5-C5</f>
        <v>-10.960000000311993</v>
      </c>
      <c r="BF5" s="27">
        <f t="shared" si="1"/>
        <v>0</v>
      </c>
      <c r="BG5" s="27">
        <f t="shared" si="1"/>
        <v>0</v>
      </c>
      <c r="BH5" s="27">
        <f t="shared" si="1"/>
        <v>0</v>
      </c>
      <c r="BI5" s="27">
        <f t="shared" si="1"/>
        <v>0</v>
      </c>
      <c r="BJ5" s="27">
        <f t="shared" si="1"/>
        <v>0</v>
      </c>
      <c r="BK5" s="27">
        <f t="shared" si="1"/>
        <v>0</v>
      </c>
      <c r="BL5" s="27">
        <f t="shared" si="1"/>
        <v>0</v>
      </c>
      <c r="BM5" s="27">
        <f t="shared" si="1"/>
        <v>0</v>
      </c>
      <c r="BN5" s="27">
        <f t="shared" si="1"/>
        <v>0</v>
      </c>
      <c r="BO5" s="27">
        <f t="shared" si="1"/>
        <v>0</v>
      </c>
      <c r="BP5" s="27">
        <f t="shared" si="1"/>
        <v>0</v>
      </c>
      <c r="BQ5" s="27">
        <f t="shared" si="1"/>
        <v>0</v>
      </c>
      <c r="BR5" s="27">
        <f t="shared" si="1"/>
        <v>0</v>
      </c>
      <c r="BS5" s="27">
        <f t="shared" si="1"/>
        <v>0</v>
      </c>
      <c r="BT5" s="27">
        <f t="shared" si="1"/>
        <v>0</v>
      </c>
      <c r="BU5" s="27">
        <f t="shared" ref="BU5:CB30" si="2">AT5-S5</f>
        <v>0</v>
      </c>
      <c r="BV5" s="27">
        <f t="shared" si="2"/>
        <v>0</v>
      </c>
      <c r="BW5" s="27">
        <f t="shared" si="2"/>
        <v>0</v>
      </c>
      <c r="BX5" s="27">
        <f t="shared" si="2"/>
        <v>0</v>
      </c>
      <c r="BY5" s="27">
        <f t="shared" si="2"/>
        <v>0</v>
      </c>
      <c r="BZ5" s="27">
        <f t="shared" si="2"/>
        <v>0</v>
      </c>
      <c r="CA5" s="27">
        <f t="shared" si="2"/>
        <v>0</v>
      </c>
      <c r="CB5" s="28">
        <f t="shared" si="2"/>
        <v>0</v>
      </c>
    </row>
    <row r="6" spans="1:80" x14ac:dyDescent="0.25">
      <c r="A6" s="35" t="s">
        <v>176</v>
      </c>
      <c r="B6" s="46">
        <f>SUMIFS(FastClose!$H$3:$H$20000,FastClose!$K$3:$K$20000,$A6,FastClose!$G$3:$G$20000,B$3,FastClose!$D$3:$D$20000,$A$3)</f>
        <v>49858449.559997134</v>
      </c>
      <c r="C6" s="29">
        <f>SUMIFS(FastClose!$H$3:$H$20000,FastClose!$K$3:$K$20000,$A6,FastClose!$G$3:$G$20000,C$3,FastClose!$D$3:$D$20000,$A$3)</f>
        <v>13120391.709999897</v>
      </c>
      <c r="D6" s="29">
        <f>SUMIFS(FastClose!$H$3:$H$20000,FastClose!$K$3:$K$20000,$A6,FastClose!$G$3:$G$20000,D$3,FastClose!$D$3:$D$20000,$A$3)</f>
        <v>12812.580000000005</v>
      </c>
      <c r="E6" s="29">
        <f>SUMIFS(FastClose!$H$3:$H$20000,FastClose!$K$3:$K$20000,$A6,FastClose!$G$3:$G$20000,E$3,FastClose!$D$3:$D$20000,$A$3)</f>
        <v>14178.19</v>
      </c>
      <c r="F6" s="29">
        <f>SUMIFS(FastClose!$H$3:$H$20000,FastClose!$K$3:$K$20000,$A6,FastClose!$G$3:$G$20000,F$3,FastClose!$D$3:$D$20000,$A$3)</f>
        <v>-588.13999999999965</v>
      </c>
      <c r="G6" s="29">
        <f>SUMIFS(FastClose!$H$3:$H$20000,FastClose!$K$3:$K$20000,$A6,FastClose!$G$3:$G$20000,G$3,FastClose!$D$3:$D$20000,$A$3)</f>
        <v>1548.68</v>
      </c>
      <c r="H6" s="29">
        <f>SUMIFS(FastClose!$H$3:$H$20000,FastClose!$K$3:$K$20000,$A6,FastClose!$G$3:$G$20000,H$3,FastClose!$D$3:$D$20000,$A$3)</f>
        <v>2530.1699999999996</v>
      </c>
      <c r="I6" s="29">
        <f>SUMIFS(FastClose!$H$3:$H$20000,FastClose!$K$3:$K$20000,$A6,FastClose!$G$3:$G$20000,I$3,FastClose!$D$3:$D$20000,$A$3)</f>
        <v>978.95</v>
      </c>
      <c r="J6" s="29">
        <f>SUMIFS(FastClose!$H$3:$H$20000,FastClose!$K$3:$K$20000,$A6,FastClose!$G$3:$G$20000,J$3,FastClose!$D$3:$D$20000,$A$3)</f>
        <v>1089.0400000000002</v>
      </c>
      <c r="K6" s="29">
        <f>SUMIFS(FastClose!$H$3:$H$20000,FastClose!$K$3:$K$20000,$A6,FastClose!$G$3:$G$20000,K$3,FastClose!$D$3:$D$20000,$A$3)</f>
        <v>-169.30000000000007</v>
      </c>
      <c r="L6" s="29">
        <f>SUMIFS(FastClose!$H$3:$H$20000,FastClose!$K$3:$K$20000,$A6,FastClose!$G$3:$G$20000,L$3,FastClose!$D$3:$D$20000,$A$3)</f>
        <v>330.72</v>
      </c>
      <c r="M6" s="29">
        <f>SUMIFS(FastClose!$H$3:$H$20000,FastClose!$K$3:$K$20000,$A6,FastClose!$G$3:$G$20000,M$3,FastClose!$D$3:$D$20000,$A$3)</f>
        <v>201.92</v>
      </c>
      <c r="N6" s="29">
        <f>SUMIFS(FastClose!$H$3:$H$20000,FastClose!$K$3:$K$20000,$A6,FastClose!$G$3:$G$20000,N$3,FastClose!$D$3:$D$20000,$A$3)</f>
        <v>1398.63</v>
      </c>
      <c r="O6" s="29">
        <f>SUMIFS(FastClose!$H$3:$H$20000,FastClose!$K$3:$K$20000,$A6,FastClose!$G$3:$G$20000,O$3,FastClose!$D$3:$D$20000,$A$3)</f>
        <v>0</v>
      </c>
      <c r="P6" s="29">
        <f>SUMIFS(FastClose!$H$3:$H$20000,FastClose!$K$3:$K$20000,$A6,FastClose!$G$3:$G$20000,P$3,FastClose!$D$3:$D$20000,$A$3)</f>
        <v>-3966.9</v>
      </c>
      <c r="Q6" s="29">
        <f>SUMIFS(FastClose!$H$3:$H$20000,FastClose!$K$3:$K$20000,$A6,FastClose!$G$3:$G$20000,Q$3,FastClose!$D$3:$D$20000,$A$3)</f>
        <v>0</v>
      </c>
      <c r="R6" s="29">
        <f>SUMIFS(FastClose!$H$3:$H$20000,FastClose!$K$3:$K$20000,$A6,FastClose!$G$3:$G$20000,R$3,FastClose!$D$3:$D$20000,$A$3)</f>
        <v>0</v>
      </c>
      <c r="S6" s="29">
        <f>SUMIFS(FastClose!$H$3:$H$20000,FastClose!$K$3:$K$20000,$A6,FastClose!$G$3:$G$20000,S$3,FastClose!$D$3:$D$20000,$A$3)</f>
        <v>0</v>
      </c>
      <c r="T6" s="29">
        <f>SUMIFS(FastClose!$H$3:$H$20000,FastClose!$K$3:$K$20000,$A6,FastClose!$G$3:$G$20000,T$3,FastClose!$D$3:$D$20000,$A$3)</f>
        <v>18.579999999999998</v>
      </c>
      <c r="U6" s="29">
        <f>SUMIFS(FastClose!$H$3:$H$20000,FastClose!$K$3:$K$20000,$A6,FastClose!$G$3:$G$20000,U$3,FastClose!$D$3:$D$20000,$A$3)</f>
        <v>0</v>
      </c>
      <c r="V6" s="29">
        <f>SUMIFS(FastClose!$H$3:$H$20000,FastClose!$K$3:$K$20000,$A6,FastClose!$G$3:$G$20000,V$3,FastClose!$D$3:$D$20000,$A$3)</f>
        <v>0</v>
      </c>
      <c r="W6" s="29">
        <f>SUMIFS(FastClose!$H$3:$H$20000,FastClose!$K$3:$K$20000,$A6,FastClose!$G$3:$G$20000,W$3,FastClose!$D$3:$D$20000,$A$3)</f>
        <v>53</v>
      </c>
      <c r="X6" s="29">
        <f>SUMIFS(FastClose!$H$3:$H$20000,FastClose!$K$3:$K$20000,$A6,FastClose!$G$3:$G$20000,X$3,FastClose!$D$3:$D$20000,$A$3)</f>
        <v>16.810000000000002</v>
      </c>
      <c r="Y6" s="29">
        <f>SUMIFS(FastClose!$H$3:$H$20000,FastClose!$K$3:$K$20000,$A6,FastClose!$G$3:$G$20000,Y$3,FastClose!$D$3:$D$20000,$A$3)</f>
        <v>22.61</v>
      </c>
      <c r="Z6" s="30">
        <f>SUMIFS(FastClose!$H$3:$H$20000,FastClose!$K$3:$K$20000,$A6,FastClose!$G$3:$G$20000,Z$3,FastClose!$D$3:$D$20000,$A$3)</f>
        <v>886.19</v>
      </c>
      <c r="AB6" s="35" t="s">
        <v>176</v>
      </c>
      <c r="AC6" s="46">
        <f>SUMIFS(BISDATA!$L$3:$L$20000,BISDATA!$A$3:$A$20000,$AB6,BISDATA!$M$3:$M$20000,AC$4,BISDATA!$I$3:$I$20000,$AB$3)</f>
        <v>49727827.42999696</v>
      </c>
      <c r="AD6" s="29">
        <f>SUMIFS(BISDATA!$L$3:$L$20000,BISDATA!$A$3:$A$20000,$AB6,BISDATA!$M$3:$M$20000,AD$4,BISDATA!$I$3:$I$20000,$AB$3)</f>
        <v>13119738.289999958</v>
      </c>
      <c r="AE6" s="29">
        <f>SUMIFS(BISDATA!$L$3:$L$20000,BISDATA!$A$3:$A$20000,$AB6,BISDATA!$M$3:$M$20000,AE$4,BISDATA!$I$3:$I$20000,$AB$3)</f>
        <v>12812.579999999998</v>
      </c>
      <c r="AF6" s="29">
        <f>SUMIFS(BISDATA!$L$3:$L$20000,BISDATA!$A$3:$A$20000,$AB6,BISDATA!$M$3:$M$20000,AF$4,BISDATA!$I$3:$I$20000,$AB$3)</f>
        <v>14178.189999999997</v>
      </c>
      <c r="AG6" s="29">
        <f>SUMIFS(BISDATA!$L$3:$L$20000,BISDATA!$A$3:$A$20000,$AB6,BISDATA!$M$3:$M$20000,AG$4,BISDATA!$I$3:$I$20000,$AB$3)</f>
        <v>-588.14</v>
      </c>
      <c r="AH6" s="29">
        <f>SUMIFS(BISDATA!$L$3:$L$20000,BISDATA!$A$3:$A$20000,$AB6,BISDATA!$M$3:$M$20000,AH$4,BISDATA!$I$3:$I$20000,$AB$3)</f>
        <v>1548.6799999999996</v>
      </c>
      <c r="AI6" s="29">
        <f>SUMIFS(BISDATA!$L$3:$L$20000,BISDATA!$A$3:$A$20000,$AB6,BISDATA!$M$3:$M$20000,AI$4,BISDATA!$I$3:$I$20000,$AB$3)</f>
        <v>2530.1699999999996</v>
      </c>
      <c r="AJ6" s="29">
        <f>SUMIFS(BISDATA!$L$3:$L$20000,BISDATA!$A$3:$A$20000,$AB6,BISDATA!$M$3:$M$20000,AJ$4,BISDATA!$I$3:$I$20000,$AB$3)</f>
        <v>978.95</v>
      </c>
      <c r="AK6" s="29">
        <f>SUMIFS(BISDATA!$L$3:$L$20000,BISDATA!$A$3:$A$20000,$AB6,BISDATA!$M$3:$M$20000,AK$4,BISDATA!$I$3:$I$20000,$AB$3)</f>
        <v>1089.0400000000002</v>
      </c>
      <c r="AL6" s="29">
        <f>SUMIFS(BISDATA!$L$3:$L$20000,BISDATA!$A$3:$A$20000,$AB6,BISDATA!$M$3:$M$20000,AL$4,BISDATA!$I$3:$I$20000,$AB$3)</f>
        <v>-169.3</v>
      </c>
      <c r="AM6" s="29">
        <f>SUMIFS(BISDATA!$L$3:$L$20000,BISDATA!$A$3:$A$20000,$AB6,BISDATA!$M$3:$M$20000,AM$4,BISDATA!$I$3:$I$20000,$AB$3)</f>
        <v>330.72</v>
      </c>
      <c r="AN6" s="29">
        <f>SUMIFS(BISDATA!$L$3:$L$20000,BISDATA!$A$3:$A$20000,$AB6,BISDATA!$M$3:$M$20000,AN$4,BISDATA!$I$3:$I$20000,$AB$3)</f>
        <v>201.92</v>
      </c>
      <c r="AO6" s="29">
        <f>SUMIFS(BISDATA!$L$3:$L$20000,BISDATA!$A$3:$A$20000,$AB6,BISDATA!$M$3:$M$20000,AO$4,BISDATA!$I$3:$I$20000,$AB$3)</f>
        <v>1426.5</v>
      </c>
      <c r="AP6" s="29">
        <f>SUMIFS(BISDATA!$L$3:$L$20000,BISDATA!$A$3:$A$20000,$AB6,BISDATA!$M$3:$M$20000,AP$4,BISDATA!$I$3:$I$20000,$AB$3)</f>
        <v>0</v>
      </c>
      <c r="AQ6" s="29">
        <f>SUMIFS(BISDATA!$L$3:$L$20000,BISDATA!$A$3:$A$20000,$AB6,BISDATA!$M$3:$M$20000,AQ$4,BISDATA!$I$3:$I$20000,$AB$3)</f>
        <v>17.5</v>
      </c>
      <c r="AR6" s="29">
        <f>SUMIFS(BISDATA!$L$3:$L$20000,BISDATA!$A$3:$A$20000,$AB6,BISDATA!$M$3:$M$20000,AR$4,BISDATA!$I$3:$I$20000,$AB$3)</f>
        <v>0</v>
      </c>
      <c r="AS6" s="29">
        <f>SUMIFS(BISDATA!$L$3:$L$20000,BISDATA!$A$3:$A$20000,$AB6,BISDATA!$M$3:$M$20000,AS$4,BISDATA!$I$3:$I$20000,$AB$3)</f>
        <v>0</v>
      </c>
      <c r="AT6" s="29">
        <f>SUMIFS(BISDATA!$L$3:$L$20000,BISDATA!$A$3:$A$20000,$AB6,BISDATA!$M$3:$M$20000,AT$4,BISDATA!$I$3:$I$20000,$AB$3)</f>
        <v>0</v>
      </c>
      <c r="AU6" s="29">
        <f>SUMIFS(BISDATA!$L$3:$L$20000,BISDATA!$A$3:$A$20000,$AB6,BISDATA!$M$3:$M$20000,AU$4,BISDATA!$I$3:$I$20000,$AB$3)</f>
        <v>18.579999999999998</v>
      </c>
      <c r="AV6" s="29">
        <f>SUMIFS(BISDATA!$L$3:$L$20000,BISDATA!$A$3:$A$20000,$AB6,BISDATA!$M$3:$M$20000,AV$4,BISDATA!$I$3:$I$20000,$AB$3)</f>
        <v>0</v>
      </c>
      <c r="AW6" s="29">
        <f>SUMIFS(BISDATA!$L$3:$L$20000,BISDATA!$A$3:$A$20000,$AB6,BISDATA!$M$3:$M$20000,AW$4,BISDATA!$I$3:$I$20000,$AB$3)</f>
        <v>0</v>
      </c>
      <c r="AX6" s="29">
        <f>SUMIFS(BISDATA!$L$3:$L$20000,BISDATA!$A$3:$A$20000,$AB6,BISDATA!$M$3:$M$20000,AX$4,BISDATA!$I$3:$I$20000,$AB$3)</f>
        <v>53</v>
      </c>
      <c r="AY6" s="29">
        <f>SUMIFS(BISDATA!$L$3:$L$20000,BISDATA!$A$3:$A$20000,$AB6,BISDATA!$M$3:$M$20000,AY$4,BISDATA!$I$3:$I$20000,$AB$3)</f>
        <v>16.810000000000002</v>
      </c>
      <c r="AZ6" s="29">
        <f>SUMIFS(BISDATA!$L$3:$L$20000,BISDATA!$A$3:$A$20000,$AB6,BISDATA!$M$3:$M$20000,AZ$4,BISDATA!$I$3:$I$20000,$AB$3)</f>
        <v>22.61</v>
      </c>
      <c r="BA6" s="30">
        <f>SUMIFS(BISDATA!$L$3:$L$20000,BISDATA!$A$3:$A$20000,$AB6,BISDATA!$M$3:$M$20000,BA$4,BISDATA!$I$3:$I$20000,$AB$3)</f>
        <v>32.61</v>
      </c>
      <c r="BB6" s="58"/>
      <c r="BC6" s="35" t="s">
        <v>176</v>
      </c>
      <c r="BD6" s="46">
        <f t="shared" ref="BD6:BS30" si="3">AC6-B6</f>
        <v>-130622.13000017405</v>
      </c>
      <c r="BE6" s="29">
        <f t="shared" si="1"/>
        <v>-653.4199999384582</v>
      </c>
      <c r="BF6" s="29">
        <f t="shared" si="1"/>
        <v>0</v>
      </c>
      <c r="BG6" s="29">
        <f t="shared" si="1"/>
        <v>0</v>
      </c>
      <c r="BH6" s="29">
        <f t="shared" si="1"/>
        <v>0</v>
      </c>
      <c r="BI6" s="29">
        <f t="shared" si="1"/>
        <v>0</v>
      </c>
      <c r="BJ6" s="29">
        <f t="shared" si="1"/>
        <v>0</v>
      </c>
      <c r="BK6" s="29">
        <f t="shared" si="1"/>
        <v>0</v>
      </c>
      <c r="BL6" s="29">
        <f t="shared" si="1"/>
        <v>0</v>
      </c>
      <c r="BM6" s="29">
        <f t="shared" si="1"/>
        <v>0</v>
      </c>
      <c r="BN6" s="29">
        <f t="shared" si="1"/>
        <v>0</v>
      </c>
      <c r="BO6" s="29">
        <f t="shared" si="1"/>
        <v>0</v>
      </c>
      <c r="BP6" s="29">
        <f t="shared" si="1"/>
        <v>27.869999999999891</v>
      </c>
      <c r="BQ6" s="29">
        <f t="shared" si="1"/>
        <v>0</v>
      </c>
      <c r="BR6" s="29">
        <f t="shared" si="1"/>
        <v>3984.4</v>
      </c>
      <c r="BS6" s="29">
        <f t="shared" si="1"/>
        <v>0</v>
      </c>
      <c r="BT6" s="29">
        <f t="shared" si="1"/>
        <v>0</v>
      </c>
      <c r="BU6" s="29">
        <f t="shared" si="2"/>
        <v>0</v>
      </c>
      <c r="BV6" s="29">
        <f t="shared" si="2"/>
        <v>0</v>
      </c>
      <c r="BW6" s="29">
        <f t="shared" si="2"/>
        <v>0</v>
      </c>
      <c r="BX6" s="29">
        <f t="shared" si="2"/>
        <v>0</v>
      </c>
      <c r="BY6" s="29">
        <f t="shared" si="2"/>
        <v>0</v>
      </c>
      <c r="BZ6" s="29">
        <f t="shared" si="2"/>
        <v>0</v>
      </c>
      <c r="CA6" s="29">
        <f t="shared" si="2"/>
        <v>0</v>
      </c>
      <c r="CB6" s="30">
        <f t="shared" si="2"/>
        <v>-853.58</v>
      </c>
    </row>
    <row r="7" spans="1:80" x14ac:dyDescent="0.25">
      <c r="A7" s="36" t="s">
        <v>51</v>
      </c>
      <c r="B7" s="47">
        <f>SUMIFS(FastClose!$H$3:$H$20000,FastClose!$K$3:$K$20000,$A7,FastClose!$G$3:$G$20000,B$3,FastClose!$D$3:$D$20000,$A$3)</f>
        <v>588661.71000000031</v>
      </c>
      <c r="C7" s="31">
        <f>SUMIFS(FastClose!$H$3:$H$20000,FastClose!$K$3:$K$20000,$A7,FastClose!$G$3:$G$20000,C$3,FastClose!$D$3:$D$20000,$A$3)</f>
        <v>246836.59999999986</v>
      </c>
      <c r="D7" s="31">
        <f>SUMIFS(FastClose!$H$3:$H$20000,FastClose!$K$3:$K$20000,$A7,FastClose!$G$3:$G$20000,D$3,FastClose!$D$3:$D$20000,$A$3)</f>
        <v>9.2500000000000426</v>
      </c>
      <c r="E7" s="31">
        <f>SUMIFS(FastClose!$H$3:$H$20000,FastClose!$K$3:$K$20000,$A7,FastClose!$G$3:$G$20000,E$3,FastClose!$D$3:$D$20000,$A$3)</f>
        <v>-1688.68</v>
      </c>
      <c r="F7" s="31">
        <f>SUMIFS(FastClose!$H$3:$H$20000,FastClose!$K$3:$K$20000,$A7,FastClose!$G$3:$G$20000,F$3,FastClose!$D$3:$D$20000,$A$3)</f>
        <v>149.64999999999998</v>
      </c>
      <c r="G7" s="31">
        <f>SUMIFS(FastClose!$H$3:$H$20000,FastClose!$K$3:$K$20000,$A7,FastClose!$G$3:$G$20000,G$3,FastClose!$D$3:$D$20000,$A$3)</f>
        <v>0</v>
      </c>
      <c r="H7" s="31">
        <f>SUMIFS(FastClose!$H$3:$H$20000,FastClose!$K$3:$K$20000,$A7,FastClose!$G$3:$G$20000,H$3,FastClose!$D$3:$D$20000,$A$3)</f>
        <v>0</v>
      </c>
      <c r="I7" s="31">
        <f>SUMIFS(FastClose!$H$3:$H$20000,FastClose!$K$3:$K$20000,$A7,FastClose!$G$3:$G$20000,I$3,FastClose!$D$3:$D$20000,$A$3)</f>
        <v>0</v>
      </c>
      <c r="J7" s="31">
        <f>SUMIFS(FastClose!$H$3:$H$20000,FastClose!$K$3:$K$20000,$A7,FastClose!$G$3:$G$20000,J$3,FastClose!$D$3:$D$20000,$A$3)</f>
        <v>0</v>
      </c>
      <c r="K7" s="31">
        <f>SUMIFS(FastClose!$H$3:$H$20000,FastClose!$K$3:$K$20000,$A7,FastClose!$G$3:$G$20000,K$3,FastClose!$D$3:$D$20000,$A$3)</f>
        <v>-817.38</v>
      </c>
      <c r="L7" s="31">
        <f>SUMIFS(FastClose!$H$3:$H$20000,FastClose!$K$3:$K$20000,$A7,FastClose!$G$3:$G$20000,L$3,FastClose!$D$3:$D$20000,$A$3)</f>
        <v>0</v>
      </c>
      <c r="M7" s="31">
        <f>SUMIFS(FastClose!$H$3:$H$20000,FastClose!$K$3:$K$20000,$A7,FastClose!$G$3:$G$20000,M$3,FastClose!$D$3:$D$20000,$A$3)</f>
        <v>0</v>
      </c>
      <c r="N7" s="31">
        <f>SUMIFS(FastClose!$H$3:$H$20000,FastClose!$K$3:$K$20000,$A7,FastClose!$G$3:$G$20000,N$3,FastClose!$D$3:$D$20000,$A$3)</f>
        <v>0</v>
      </c>
      <c r="O7" s="31">
        <f>SUMIFS(FastClose!$H$3:$H$20000,FastClose!$K$3:$K$20000,$A7,FastClose!$G$3:$G$20000,O$3,FastClose!$D$3:$D$20000,$A$3)</f>
        <v>0</v>
      </c>
      <c r="P7" s="31">
        <f>SUMIFS(FastClose!$H$3:$H$20000,FastClose!$K$3:$K$20000,$A7,FastClose!$G$3:$G$20000,P$3,FastClose!$D$3:$D$20000,$A$3)</f>
        <v>0</v>
      </c>
      <c r="Q7" s="31">
        <f>SUMIFS(FastClose!$H$3:$H$20000,FastClose!$K$3:$K$20000,$A7,FastClose!$G$3:$G$20000,Q$3,FastClose!$D$3:$D$20000,$A$3)</f>
        <v>0</v>
      </c>
      <c r="R7" s="31">
        <f>SUMIFS(FastClose!$H$3:$H$20000,FastClose!$K$3:$K$20000,$A7,FastClose!$G$3:$G$20000,R$3,FastClose!$D$3:$D$20000,$A$3)</f>
        <v>0</v>
      </c>
      <c r="S7" s="31">
        <f>SUMIFS(FastClose!$H$3:$H$20000,FastClose!$K$3:$K$20000,$A7,FastClose!$G$3:$G$20000,S$3,FastClose!$D$3:$D$20000,$A$3)</f>
        <v>0</v>
      </c>
      <c r="T7" s="31">
        <f>SUMIFS(FastClose!$H$3:$H$20000,FastClose!$K$3:$K$20000,$A7,FastClose!$G$3:$G$20000,T$3,FastClose!$D$3:$D$20000,$A$3)</f>
        <v>0</v>
      </c>
      <c r="U7" s="31">
        <f>SUMIFS(FastClose!$H$3:$H$20000,FastClose!$K$3:$K$20000,$A7,FastClose!$G$3:$G$20000,U$3,FastClose!$D$3:$D$20000,$A$3)</f>
        <v>0</v>
      </c>
      <c r="V7" s="31">
        <f>SUMIFS(FastClose!$H$3:$H$20000,FastClose!$K$3:$K$20000,$A7,FastClose!$G$3:$G$20000,V$3,FastClose!$D$3:$D$20000,$A$3)</f>
        <v>0</v>
      </c>
      <c r="W7" s="31">
        <f>SUMIFS(FastClose!$H$3:$H$20000,FastClose!$K$3:$K$20000,$A7,FastClose!$G$3:$G$20000,W$3,FastClose!$D$3:$D$20000,$A$3)</f>
        <v>0</v>
      </c>
      <c r="X7" s="31">
        <f>SUMIFS(FastClose!$H$3:$H$20000,FastClose!$K$3:$K$20000,$A7,FastClose!$G$3:$G$20000,X$3,FastClose!$D$3:$D$20000,$A$3)</f>
        <v>0</v>
      </c>
      <c r="Y7" s="31">
        <f>SUMIFS(FastClose!$H$3:$H$20000,FastClose!$K$3:$K$20000,$A7,FastClose!$G$3:$G$20000,Y$3,FastClose!$D$3:$D$20000,$A$3)</f>
        <v>0</v>
      </c>
      <c r="Z7" s="32">
        <f>SUMIFS(FastClose!$H$3:$H$20000,FastClose!$K$3:$K$20000,$A7,FastClose!$G$3:$G$20000,Z$3,FastClose!$D$3:$D$20000,$A$3)</f>
        <v>150.49</v>
      </c>
      <c r="AB7" s="36" t="s">
        <v>51</v>
      </c>
      <c r="AC7" s="47">
        <f>SUMIFS(BISDATA!$L$3:$L$20000,BISDATA!$A$3:$A$20000,$AB7,BISDATA!$M$3:$M$20000,AC$4,BISDATA!$I$3:$I$20000,$AB$3)</f>
        <v>588616.85000000102</v>
      </c>
      <c r="AD7" s="31">
        <f>SUMIFS(BISDATA!$L$3:$L$20000,BISDATA!$A$3:$A$20000,$AB7,BISDATA!$M$3:$M$20000,AD$4,BISDATA!$I$3:$I$20000,$AB$3)</f>
        <v>246836.6000000007</v>
      </c>
      <c r="AE7" s="31">
        <f>SUMIFS(BISDATA!$L$3:$L$20000,BISDATA!$A$3:$A$20000,$AB7,BISDATA!$M$3:$M$20000,AE$4,BISDATA!$I$3:$I$20000,$AB$3)</f>
        <v>9.2499999999998934</v>
      </c>
      <c r="AF7" s="31">
        <f>SUMIFS(BISDATA!$L$3:$L$20000,BISDATA!$A$3:$A$20000,$AB7,BISDATA!$M$3:$M$20000,AF$4,BISDATA!$I$3:$I$20000,$AB$3)</f>
        <v>-1688.68</v>
      </c>
      <c r="AG7" s="31">
        <f>SUMIFS(BISDATA!$L$3:$L$20000,BISDATA!$A$3:$A$20000,$AB7,BISDATA!$M$3:$M$20000,AG$4,BISDATA!$I$3:$I$20000,$AB$3)</f>
        <v>149.64999999999998</v>
      </c>
      <c r="AH7" s="31">
        <f>SUMIFS(BISDATA!$L$3:$L$20000,BISDATA!$A$3:$A$20000,$AB7,BISDATA!$M$3:$M$20000,AH$4,BISDATA!$I$3:$I$20000,$AB$3)</f>
        <v>0</v>
      </c>
      <c r="AI7" s="31">
        <f>SUMIFS(BISDATA!$L$3:$L$20000,BISDATA!$A$3:$A$20000,$AB7,BISDATA!$M$3:$M$20000,AI$4,BISDATA!$I$3:$I$20000,$AB$3)</f>
        <v>0</v>
      </c>
      <c r="AJ7" s="31">
        <f>SUMIFS(BISDATA!$L$3:$L$20000,BISDATA!$A$3:$A$20000,$AB7,BISDATA!$M$3:$M$20000,AJ$4,BISDATA!$I$3:$I$20000,$AB$3)</f>
        <v>0</v>
      </c>
      <c r="AK7" s="31">
        <f>SUMIFS(BISDATA!$L$3:$L$20000,BISDATA!$A$3:$A$20000,$AB7,BISDATA!$M$3:$M$20000,AK$4,BISDATA!$I$3:$I$20000,$AB$3)</f>
        <v>0</v>
      </c>
      <c r="AL7" s="31">
        <f>SUMIFS(BISDATA!$L$3:$L$20000,BISDATA!$A$3:$A$20000,$AB7,BISDATA!$M$3:$M$20000,AL$4,BISDATA!$I$3:$I$20000,$AB$3)</f>
        <v>-817.38</v>
      </c>
      <c r="AM7" s="31">
        <f>SUMIFS(BISDATA!$L$3:$L$20000,BISDATA!$A$3:$A$20000,$AB7,BISDATA!$M$3:$M$20000,AM$4,BISDATA!$I$3:$I$20000,$AB$3)</f>
        <v>0</v>
      </c>
      <c r="AN7" s="31">
        <f>SUMIFS(BISDATA!$L$3:$L$20000,BISDATA!$A$3:$A$20000,$AB7,BISDATA!$M$3:$M$20000,AN$4,BISDATA!$I$3:$I$20000,$AB$3)</f>
        <v>0</v>
      </c>
      <c r="AO7" s="31">
        <f>SUMIFS(BISDATA!$L$3:$L$20000,BISDATA!$A$3:$A$20000,$AB7,BISDATA!$M$3:$M$20000,AO$4,BISDATA!$I$3:$I$20000,$AB$3)</f>
        <v>0</v>
      </c>
      <c r="AP7" s="31">
        <f>SUMIFS(BISDATA!$L$3:$L$20000,BISDATA!$A$3:$A$20000,$AB7,BISDATA!$M$3:$M$20000,AP$4,BISDATA!$I$3:$I$20000,$AB$3)</f>
        <v>0</v>
      </c>
      <c r="AQ7" s="31">
        <f>SUMIFS(BISDATA!$L$3:$L$20000,BISDATA!$A$3:$A$20000,$AB7,BISDATA!$M$3:$M$20000,AQ$4,BISDATA!$I$3:$I$20000,$AB$3)</f>
        <v>0</v>
      </c>
      <c r="AR7" s="31">
        <f>SUMIFS(BISDATA!$L$3:$L$20000,BISDATA!$A$3:$A$20000,$AB7,BISDATA!$M$3:$M$20000,AR$4,BISDATA!$I$3:$I$20000,$AB$3)</f>
        <v>0</v>
      </c>
      <c r="AS7" s="31">
        <f>SUMIFS(BISDATA!$L$3:$L$20000,BISDATA!$A$3:$A$20000,$AB7,BISDATA!$M$3:$M$20000,AS$4,BISDATA!$I$3:$I$20000,$AB$3)</f>
        <v>0</v>
      </c>
      <c r="AT7" s="31">
        <f>SUMIFS(BISDATA!$L$3:$L$20000,BISDATA!$A$3:$A$20000,$AB7,BISDATA!$M$3:$M$20000,AT$4,BISDATA!$I$3:$I$20000,$AB$3)</f>
        <v>0</v>
      </c>
      <c r="AU7" s="31">
        <f>SUMIFS(BISDATA!$L$3:$L$20000,BISDATA!$A$3:$A$20000,$AB7,BISDATA!$M$3:$M$20000,AU$4,BISDATA!$I$3:$I$20000,$AB$3)</f>
        <v>0</v>
      </c>
      <c r="AV7" s="31">
        <f>SUMIFS(BISDATA!$L$3:$L$20000,BISDATA!$A$3:$A$20000,$AB7,BISDATA!$M$3:$M$20000,AV$4,BISDATA!$I$3:$I$20000,$AB$3)</f>
        <v>0</v>
      </c>
      <c r="AW7" s="31">
        <f>SUMIFS(BISDATA!$L$3:$L$20000,BISDATA!$A$3:$A$20000,$AB7,BISDATA!$M$3:$M$20000,AW$4,BISDATA!$I$3:$I$20000,$AB$3)</f>
        <v>0</v>
      </c>
      <c r="AX7" s="31">
        <f>SUMIFS(BISDATA!$L$3:$L$20000,BISDATA!$A$3:$A$20000,$AB7,BISDATA!$M$3:$M$20000,AX$4,BISDATA!$I$3:$I$20000,$AB$3)</f>
        <v>0</v>
      </c>
      <c r="AY7" s="31">
        <f>SUMIFS(BISDATA!$L$3:$L$20000,BISDATA!$A$3:$A$20000,$AB7,BISDATA!$M$3:$M$20000,AY$4,BISDATA!$I$3:$I$20000,$AB$3)</f>
        <v>0</v>
      </c>
      <c r="AZ7" s="31">
        <f>SUMIFS(BISDATA!$L$3:$L$20000,BISDATA!$A$3:$A$20000,$AB7,BISDATA!$M$3:$M$20000,AZ$4,BISDATA!$I$3:$I$20000,$AB$3)</f>
        <v>0</v>
      </c>
      <c r="BA7" s="32">
        <f>SUMIFS(BISDATA!$L$3:$L$20000,BISDATA!$A$3:$A$20000,$AB7,BISDATA!$M$3:$M$20000,BA$4,BISDATA!$I$3:$I$20000,$AB$3)</f>
        <v>0</v>
      </c>
      <c r="BB7" s="58"/>
      <c r="BC7" s="36" t="s">
        <v>51</v>
      </c>
      <c r="BD7" s="47">
        <f t="shared" si="3"/>
        <v>-44.859999999287538</v>
      </c>
      <c r="BE7" s="31">
        <f t="shared" si="1"/>
        <v>8.440110832452774E-10</v>
      </c>
      <c r="BF7" s="31">
        <f t="shared" si="1"/>
        <v>-1.4921397450962104E-13</v>
      </c>
      <c r="BG7" s="31">
        <f t="shared" si="1"/>
        <v>0</v>
      </c>
      <c r="BH7" s="31">
        <f t="shared" si="1"/>
        <v>0</v>
      </c>
      <c r="BI7" s="31">
        <f t="shared" si="1"/>
        <v>0</v>
      </c>
      <c r="BJ7" s="31">
        <f t="shared" si="1"/>
        <v>0</v>
      </c>
      <c r="BK7" s="31">
        <f t="shared" si="1"/>
        <v>0</v>
      </c>
      <c r="BL7" s="31">
        <f t="shared" si="1"/>
        <v>0</v>
      </c>
      <c r="BM7" s="31">
        <f t="shared" si="1"/>
        <v>0</v>
      </c>
      <c r="BN7" s="31">
        <f t="shared" si="1"/>
        <v>0</v>
      </c>
      <c r="BO7" s="31">
        <f t="shared" si="1"/>
        <v>0</v>
      </c>
      <c r="BP7" s="31">
        <f t="shared" si="1"/>
        <v>0</v>
      </c>
      <c r="BQ7" s="31">
        <f t="shared" si="1"/>
        <v>0</v>
      </c>
      <c r="BR7" s="31">
        <f t="shared" si="1"/>
        <v>0</v>
      </c>
      <c r="BS7" s="31">
        <f t="shared" si="1"/>
        <v>0</v>
      </c>
      <c r="BT7" s="31">
        <f t="shared" si="1"/>
        <v>0</v>
      </c>
      <c r="BU7" s="31">
        <f t="shared" si="2"/>
        <v>0</v>
      </c>
      <c r="BV7" s="31">
        <f t="shared" si="2"/>
        <v>0</v>
      </c>
      <c r="BW7" s="31">
        <f t="shared" si="2"/>
        <v>0</v>
      </c>
      <c r="BX7" s="31">
        <f t="shared" si="2"/>
        <v>0</v>
      </c>
      <c r="BY7" s="31">
        <f t="shared" si="2"/>
        <v>0</v>
      </c>
      <c r="BZ7" s="31">
        <f t="shared" si="2"/>
        <v>0</v>
      </c>
      <c r="CA7" s="31">
        <f t="shared" si="2"/>
        <v>0</v>
      </c>
      <c r="CB7" s="32">
        <f t="shared" si="2"/>
        <v>-150.49</v>
      </c>
    </row>
    <row r="8" spans="1:80" x14ac:dyDescent="0.25">
      <c r="A8" s="34" t="s">
        <v>149</v>
      </c>
      <c r="B8" s="48">
        <f>SUMIFS(FastClose!$H$3:$H$20000,FastClose!$K$3:$K$20000,$A8,FastClose!$G$3:$G$20000,B$3,FastClose!$D$3:$D$20000,$A$3)</f>
        <v>6922084.5299999975</v>
      </c>
      <c r="C8" s="27">
        <f>SUMIFS(FastClose!$H$3:$H$20000,FastClose!$K$3:$K$20000,$A8,FastClose!$G$3:$G$20000,C$3,FastClose!$D$3:$D$20000,$A$3)</f>
        <v>1329246.2900000035</v>
      </c>
      <c r="D8" s="27">
        <f>SUMIFS(FastClose!$H$3:$H$20000,FastClose!$K$3:$K$20000,$A8,FastClose!$G$3:$G$20000,D$3,FastClose!$D$3:$D$20000,$A$3)</f>
        <v>-1472.4800000000002</v>
      </c>
      <c r="E8" s="27">
        <f>SUMIFS(FastClose!$H$3:$H$20000,FastClose!$K$3:$K$20000,$A8,FastClose!$G$3:$G$20000,E$3,FastClose!$D$3:$D$20000,$A$3)</f>
        <v>111.44000000000001</v>
      </c>
      <c r="F8" s="27">
        <f>SUMIFS(FastClose!$H$3:$H$20000,FastClose!$K$3:$K$20000,$A8,FastClose!$G$3:$G$20000,F$3,FastClose!$D$3:$D$20000,$A$3)</f>
        <v>-480.41999999999996</v>
      </c>
      <c r="G8" s="27">
        <f>SUMIFS(FastClose!$H$3:$H$20000,FastClose!$K$3:$K$20000,$A8,FastClose!$G$3:$G$20000,G$3,FastClose!$D$3:$D$20000,$A$3)</f>
        <v>-253.83</v>
      </c>
      <c r="H8" s="27">
        <f>SUMIFS(FastClose!$H$3:$H$20000,FastClose!$K$3:$K$20000,$A8,FastClose!$G$3:$G$20000,H$3,FastClose!$D$3:$D$20000,$A$3)</f>
        <v>420.8</v>
      </c>
      <c r="I8" s="27">
        <f>SUMIFS(FastClose!$H$3:$H$20000,FastClose!$K$3:$K$20000,$A8,FastClose!$G$3:$G$20000,I$3,FastClose!$D$3:$D$20000,$A$3)</f>
        <v>0</v>
      </c>
      <c r="J8" s="27">
        <f>SUMIFS(FastClose!$H$3:$H$20000,FastClose!$K$3:$K$20000,$A8,FastClose!$G$3:$G$20000,J$3,FastClose!$D$3:$D$20000,$A$3)</f>
        <v>0</v>
      </c>
      <c r="K8" s="27">
        <f>SUMIFS(FastClose!$H$3:$H$20000,FastClose!$K$3:$K$20000,$A8,FastClose!$G$3:$G$20000,K$3,FastClose!$D$3:$D$20000,$A$3)</f>
        <v>0</v>
      </c>
      <c r="L8" s="27">
        <f>SUMIFS(FastClose!$H$3:$H$20000,FastClose!$K$3:$K$20000,$A8,FastClose!$G$3:$G$20000,L$3,FastClose!$D$3:$D$20000,$A$3)</f>
        <v>7778.77</v>
      </c>
      <c r="M8" s="27">
        <f>SUMIFS(FastClose!$H$3:$H$20000,FastClose!$K$3:$K$20000,$A8,FastClose!$G$3:$G$20000,M$3,FastClose!$D$3:$D$20000,$A$3)</f>
        <v>-101.94</v>
      </c>
      <c r="N8" s="27">
        <f>SUMIFS(FastClose!$H$3:$H$20000,FastClose!$K$3:$K$20000,$A8,FastClose!$G$3:$G$20000,N$3,FastClose!$D$3:$D$20000,$A$3)</f>
        <v>-5995.420000000001</v>
      </c>
      <c r="O8" s="27">
        <f>SUMIFS(FastClose!$H$3:$H$20000,FastClose!$K$3:$K$20000,$A8,FastClose!$G$3:$G$20000,O$3,FastClose!$D$3:$D$20000,$A$3)</f>
        <v>99.610000000000014</v>
      </c>
      <c r="P8" s="27">
        <f>SUMIFS(FastClose!$H$3:$H$20000,FastClose!$K$3:$K$20000,$A8,FastClose!$G$3:$G$20000,P$3,FastClose!$D$3:$D$20000,$A$3)</f>
        <v>31.99</v>
      </c>
      <c r="Q8" s="27">
        <f>SUMIFS(FastClose!$H$3:$H$20000,FastClose!$K$3:$K$20000,$A8,FastClose!$G$3:$G$20000,Q$3,FastClose!$D$3:$D$20000,$A$3)</f>
        <v>8.86</v>
      </c>
      <c r="R8" s="27">
        <f>SUMIFS(FastClose!$H$3:$H$20000,FastClose!$K$3:$K$20000,$A8,FastClose!$G$3:$G$20000,R$3,FastClose!$D$3:$D$20000,$A$3)</f>
        <v>2.23</v>
      </c>
      <c r="S8" s="27">
        <f>SUMIFS(FastClose!$H$3:$H$20000,FastClose!$K$3:$K$20000,$A8,FastClose!$G$3:$G$20000,S$3,FastClose!$D$3:$D$20000,$A$3)</f>
        <v>0</v>
      </c>
      <c r="T8" s="27">
        <f>SUMIFS(FastClose!$H$3:$H$20000,FastClose!$K$3:$K$20000,$A8,FastClose!$G$3:$G$20000,T$3,FastClose!$D$3:$D$20000,$A$3)</f>
        <v>26.500000000000004</v>
      </c>
      <c r="U8" s="27">
        <f>SUMIFS(FastClose!$H$3:$H$20000,FastClose!$K$3:$K$20000,$A8,FastClose!$G$3:$G$20000,U$3,FastClose!$D$3:$D$20000,$A$3)</f>
        <v>0.85</v>
      </c>
      <c r="V8" s="27">
        <f>SUMIFS(FastClose!$H$3:$H$20000,FastClose!$K$3:$K$20000,$A8,FastClose!$G$3:$G$20000,V$3,FastClose!$D$3:$D$20000,$A$3)</f>
        <v>0</v>
      </c>
      <c r="W8" s="27">
        <f>SUMIFS(FastClose!$H$3:$H$20000,FastClose!$K$3:$K$20000,$A8,FastClose!$G$3:$G$20000,W$3,FastClose!$D$3:$D$20000,$A$3)</f>
        <v>364.09000000000003</v>
      </c>
      <c r="X8" s="27">
        <f>SUMIFS(FastClose!$H$3:$H$20000,FastClose!$K$3:$K$20000,$A8,FastClose!$G$3:$G$20000,X$3,FastClose!$D$3:$D$20000,$A$3)</f>
        <v>130.89999999999998</v>
      </c>
      <c r="Y8" s="27">
        <f>SUMIFS(FastClose!$H$3:$H$20000,FastClose!$K$3:$K$20000,$A8,FastClose!$G$3:$G$20000,Y$3,FastClose!$D$3:$D$20000,$A$3)</f>
        <v>4.9000000000000004</v>
      </c>
      <c r="Z8" s="28">
        <f>SUMIFS(FastClose!$H$3:$H$20000,FastClose!$K$3:$K$20000,$A8,FastClose!$G$3:$G$20000,Z$3,FastClose!$D$3:$D$20000,$A$3)</f>
        <v>401.36</v>
      </c>
      <c r="AB8" s="34" t="s">
        <v>149</v>
      </c>
      <c r="AC8" s="48">
        <f>SUMIFS(BISDATA!$L$3:$L$20000,BISDATA!$A$3:$A$20000,$AB8,BISDATA!$M$3:$M$20000,AC$4,BISDATA!$I$3:$I$20000,$AB$3)</f>
        <v>6909567.1699998975</v>
      </c>
      <c r="AD8" s="27">
        <f>SUMIFS(BISDATA!$L$3:$L$20000,BISDATA!$A$3:$A$20000,$AB8,BISDATA!$M$3:$M$20000,AD$4,BISDATA!$I$3:$I$20000,$AB$3)</f>
        <v>1325469.1399999941</v>
      </c>
      <c r="AE8" s="27">
        <f>SUMIFS(BISDATA!$L$3:$L$20000,BISDATA!$A$3:$A$20000,$AB8,BISDATA!$M$3:$M$20000,AE$4,BISDATA!$I$3:$I$20000,$AB$3)</f>
        <v>-1472.4800000000005</v>
      </c>
      <c r="AF8" s="27">
        <f>SUMIFS(BISDATA!$L$3:$L$20000,BISDATA!$A$3:$A$20000,$AB8,BISDATA!$M$3:$M$20000,AF$4,BISDATA!$I$3:$I$20000,$AB$3)</f>
        <v>111.44000000000001</v>
      </c>
      <c r="AG8" s="27">
        <f>SUMIFS(BISDATA!$L$3:$L$20000,BISDATA!$A$3:$A$20000,$AB8,BISDATA!$M$3:$M$20000,AG$4,BISDATA!$I$3:$I$20000,$AB$3)</f>
        <v>-480.41999999999996</v>
      </c>
      <c r="AH8" s="27">
        <f>SUMIFS(BISDATA!$L$3:$L$20000,BISDATA!$A$3:$A$20000,$AB8,BISDATA!$M$3:$M$20000,AH$4,BISDATA!$I$3:$I$20000,$AB$3)</f>
        <v>-253.82999999999998</v>
      </c>
      <c r="AI8" s="27">
        <f>SUMIFS(BISDATA!$L$3:$L$20000,BISDATA!$A$3:$A$20000,$AB8,BISDATA!$M$3:$M$20000,AI$4,BISDATA!$I$3:$I$20000,$AB$3)</f>
        <v>420.8</v>
      </c>
      <c r="AJ8" s="27">
        <f>SUMIFS(BISDATA!$L$3:$L$20000,BISDATA!$A$3:$A$20000,$AB8,BISDATA!$M$3:$M$20000,AJ$4,BISDATA!$I$3:$I$20000,$AB$3)</f>
        <v>0</v>
      </c>
      <c r="AK8" s="27">
        <f>SUMIFS(BISDATA!$L$3:$L$20000,BISDATA!$A$3:$A$20000,$AB8,BISDATA!$M$3:$M$20000,AK$4,BISDATA!$I$3:$I$20000,$AB$3)</f>
        <v>0</v>
      </c>
      <c r="AL8" s="27">
        <f>SUMIFS(BISDATA!$L$3:$L$20000,BISDATA!$A$3:$A$20000,$AB8,BISDATA!$M$3:$M$20000,AL$4,BISDATA!$I$3:$I$20000,$AB$3)</f>
        <v>0</v>
      </c>
      <c r="AM8" s="27">
        <f>SUMIFS(BISDATA!$L$3:$L$20000,BISDATA!$A$3:$A$20000,$AB8,BISDATA!$M$3:$M$20000,AM$4,BISDATA!$I$3:$I$20000,$AB$3)</f>
        <v>7778.77</v>
      </c>
      <c r="AN8" s="27">
        <f>SUMIFS(BISDATA!$L$3:$L$20000,BISDATA!$A$3:$A$20000,$AB8,BISDATA!$M$3:$M$20000,AN$4,BISDATA!$I$3:$I$20000,$AB$3)</f>
        <v>-101.94</v>
      </c>
      <c r="AO8" s="27">
        <f>SUMIFS(BISDATA!$L$3:$L$20000,BISDATA!$A$3:$A$20000,$AB8,BISDATA!$M$3:$M$20000,AO$4,BISDATA!$I$3:$I$20000,$AB$3)</f>
        <v>138.1</v>
      </c>
      <c r="AP8" s="27">
        <f>SUMIFS(BISDATA!$L$3:$L$20000,BISDATA!$A$3:$A$20000,$AB8,BISDATA!$M$3:$M$20000,AP$4,BISDATA!$I$3:$I$20000,$AB$3)</f>
        <v>99.610000000000014</v>
      </c>
      <c r="AQ8" s="27">
        <f>SUMIFS(BISDATA!$L$3:$L$20000,BISDATA!$A$3:$A$20000,$AB8,BISDATA!$M$3:$M$20000,AQ$4,BISDATA!$I$3:$I$20000,$AB$3)</f>
        <v>31.99</v>
      </c>
      <c r="AR8" s="27">
        <f>SUMIFS(BISDATA!$L$3:$L$20000,BISDATA!$A$3:$A$20000,$AB8,BISDATA!$M$3:$M$20000,AR$4,BISDATA!$I$3:$I$20000,$AB$3)</f>
        <v>8.86</v>
      </c>
      <c r="AS8" s="27">
        <f>SUMIFS(BISDATA!$L$3:$L$20000,BISDATA!$A$3:$A$20000,$AB8,BISDATA!$M$3:$M$20000,AS$4,BISDATA!$I$3:$I$20000,$AB$3)</f>
        <v>2.23</v>
      </c>
      <c r="AT8" s="27">
        <f>SUMIFS(BISDATA!$L$3:$L$20000,BISDATA!$A$3:$A$20000,$AB8,BISDATA!$M$3:$M$20000,AT$4,BISDATA!$I$3:$I$20000,$AB$3)</f>
        <v>0</v>
      </c>
      <c r="AU8" s="27">
        <f>SUMIFS(BISDATA!$L$3:$L$20000,BISDATA!$A$3:$A$20000,$AB8,BISDATA!$M$3:$M$20000,AU$4,BISDATA!$I$3:$I$20000,$AB$3)</f>
        <v>26.5</v>
      </c>
      <c r="AV8" s="27">
        <f>SUMIFS(BISDATA!$L$3:$L$20000,BISDATA!$A$3:$A$20000,$AB8,BISDATA!$M$3:$M$20000,AV$4,BISDATA!$I$3:$I$20000,$AB$3)</f>
        <v>0.85</v>
      </c>
      <c r="AW8" s="27">
        <f>SUMIFS(BISDATA!$L$3:$L$20000,BISDATA!$A$3:$A$20000,$AB8,BISDATA!$M$3:$M$20000,AW$4,BISDATA!$I$3:$I$20000,$AB$3)</f>
        <v>0</v>
      </c>
      <c r="AX8" s="27">
        <f>SUMIFS(BISDATA!$L$3:$L$20000,BISDATA!$A$3:$A$20000,$AB8,BISDATA!$M$3:$M$20000,AX$4,BISDATA!$I$3:$I$20000,$AB$3)</f>
        <v>364.09000000000003</v>
      </c>
      <c r="AY8" s="27">
        <f>SUMIFS(BISDATA!$L$3:$L$20000,BISDATA!$A$3:$A$20000,$AB8,BISDATA!$M$3:$M$20000,AY$4,BISDATA!$I$3:$I$20000,$AB$3)</f>
        <v>130.89999999999998</v>
      </c>
      <c r="AZ8" s="27">
        <f>SUMIFS(BISDATA!$L$3:$L$20000,BISDATA!$A$3:$A$20000,$AB8,BISDATA!$M$3:$M$20000,AZ$4,BISDATA!$I$3:$I$20000,$AB$3)</f>
        <v>4.9000000000000004</v>
      </c>
      <c r="BA8" s="28">
        <f>SUMIFS(BISDATA!$L$3:$L$20000,BISDATA!$A$3:$A$20000,$AB8,BISDATA!$M$3:$M$20000,BA$4,BISDATA!$I$3:$I$20000,$AB$3)</f>
        <v>86.46</v>
      </c>
      <c r="BB8" s="58"/>
      <c r="BC8" s="34" t="s">
        <v>149</v>
      </c>
      <c r="BD8" s="48">
        <f t="shared" si="3"/>
        <v>-12517.360000099987</v>
      </c>
      <c r="BE8" s="27">
        <f t="shared" si="1"/>
        <v>-3777.1500000094529</v>
      </c>
      <c r="BF8" s="27">
        <f t="shared" si="1"/>
        <v>0</v>
      </c>
      <c r="BG8" s="27">
        <f t="shared" si="1"/>
        <v>0</v>
      </c>
      <c r="BH8" s="27">
        <f t="shared" si="1"/>
        <v>0</v>
      </c>
      <c r="BI8" s="27">
        <f t="shared" si="1"/>
        <v>0</v>
      </c>
      <c r="BJ8" s="27">
        <f t="shared" si="1"/>
        <v>0</v>
      </c>
      <c r="BK8" s="27">
        <f t="shared" si="1"/>
        <v>0</v>
      </c>
      <c r="BL8" s="27">
        <f t="shared" si="1"/>
        <v>0</v>
      </c>
      <c r="BM8" s="27">
        <f t="shared" si="1"/>
        <v>0</v>
      </c>
      <c r="BN8" s="27">
        <f t="shared" si="1"/>
        <v>0</v>
      </c>
      <c r="BO8" s="27">
        <f t="shared" si="1"/>
        <v>0</v>
      </c>
      <c r="BP8" s="27">
        <f t="shared" si="1"/>
        <v>6133.5200000000013</v>
      </c>
      <c r="BQ8" s="27">
        <f t="shared" si="1"/>
        <v>0</v>
      </c>
      <c r="BR8" s="27">
        <f t="shared" si="1"/>
        <v>0</v>
      </c>
      <c r="BS8" s="27">
        <f t="shared" si="1"/>
        <v>0</v>
      </c>
      <c r="BT8" s="27">
        <f t="shared" si="1"/>
        <v>0</v>
      </c>
      <c r="BU8" s="27">
        <f t="shared" si="2"/>
        <v>0</v>
      </c>
      <c r="BV8" s="27">
        <f t="shared" si="2"/>
        <v>0</v>
      </c>
      <c r="BW8" s="27">
        <f t="shared" si="2"/>
        <v>0</v>
      </c>
      <c r="BX8" s="27">
        <f t="shared" si="2"/>
        <v>0</v>
      </c>
      <c r="BY8" s="27">
        <f t="shared" si="2"/>
        <v>0</v>
      </c>
      <c r="BZ8" s="27">
        <f t="shared" si="2"/>
        <v>0</v>
      </c>
      <c r="CA8" s="27">
        <f t="shared" si="2"/>
        <v>0</v>
      </c>
      <c r="CB8" s="28">
        <f t="shared" si="2"/>
        <v>-314.90000000000003</v>
      </c>
    </row>
    <row r="9" spans="1:80" x14ac:dyDescent="0.25">
      <c r="A9" s="35" t="s">
        <v>219</v>
      </c>
      <c r="B9" s="46">
        <f>SUMIFS(FastClose!$H$3:$H$20000,FastClose!$K$3:$K$20000,$A9,FastClose!$G$3:$G$20000,B$3,FastClose!$D$3:$D$20000,$A$3)</f>
        <v>20685732.539999627</v>
      </c>
      <c r="C9" s="29">
        <f>SUMIFS(FastClose!$H$3:$H$20000,FastClose!$K$3:$K$20000,$A9,FastClose!$G$3:$G$20000,C$3,FastClose!$D$3:$D$20000,$A$3)</f>
        <v>6005197.9000000712</v>
      </c>
      <c r="D9" s="29">
        <f>SUMIFS(FastClose!$H$3:$H$20000,FastClose!$K$3:$K$20000,$A9,FastClose!$G$3:$G$20000,D$3,FastClose!$D$3:$D$20000,$A$3)</f>
        <v>-4616.0400000000018</v>
      </c>
      <c r="E9" s="29">
        <f>SUMIFS(FastClose!$H$3:$H$20000,FastClose!$K$3:$K$20000,$A9,FastClose!$G$3:$G$20000,E$3,FastClose!$D$3:$D$20000,$A$3)</f>
        <v>3350.48</v>
      </c>
      <c r="F9" s="29">
        <f>SUMIFS(FastClose!$H$3:$H$20000,FastClose!$K$3:$K$20000,$A9,FastClose!$G$3:$G$20000,F$3,FastClose!$D$3:$D$20000,$A$3)</f>
        <v>669.7399999999999</v>
      </c>
      <c r="G9" s="29">
        <f>SUMIFS(FastClose!$H$3:$H$20000,FastClose!$K$3:$K$20000,$A9,FastClose!$G$3:$G$20000,G$3,FastClose!$D$3:$D$20000,$A$3)</f>
        <v>4149.9099999999989</v>
      </c>
      <c r="H9" s="29">
        <f>SUMIFS(FastClose!$H$3:$H$20000,FastClose!$K$3:$K$20000,$A9,FastClose!$G$3:$G$20000,H$3,FastClose!$D$3:$D$20000,$A$3)</f>
        <v>298.95000000000073</v>
      </c>
      <c r="I9" s="29">
        <f>SUMIFS(FastClose!$H$3:$H$20000,FastClose!$K$3:$K$20000,$A9,FastClose!$G$3:$G$20000,I$3,FastClose!$D$3:$D$20000,$A$3)</f>
        <v>1050.6500000000001</v>
      </c>
      <c r="J9" s="29">
        <f>SUMIFS(FastClose!$H$3:$H$20000,FastClose!$K$3:$K$20000,$A9,FastClose!$G$3:$G$20000,J$3,FastClose!$D$3:$D$20000,$A$3)</f>
        <v>1124.8800000000001</v>
      </c>
      <c r="K9" s="29">
        <f>SUMIFS(FastClose!$H$3:$H$20000,FastClose!$K$3:$K$20000,$A9,FastClose!$G$3:$G$20000,K$3,FastClose!$D$3:$D$20000,$A$3)</f>
        <v>2616.8099999999995</v>
      </c>
      <c r="L9" s="29">
        <f>SUMIFS(FastClose!$H$3:$H$20000,FastClose!$K$3:$K$20000,$A9,FastClose!$G$3:$G$20000,L$3,FastClose!$D$3:$D$20000,$A$3)</f>
        <v>1371.63</v>
      </c>
      <c r="M9" s="29">
        <f>SUMIFS(FastClose!$H$3:$H$20000,FastClose!$K$3:$K$20000,$A9,FastClose!$G$3:$G$20000,M$3,FastClose!$D$3:$D$20000,$A$3)</f>
        <v>-185.96</v>
      </c>
      <c r="N9" s="29">
        <f>SUMIFS(FastClose!$H$3:$H$20000,FastClose!$K$3:$K$20000,$A9,FastClose!$G$3:$G$20000,N$3,FastClose!$D$3:$D$20000,$A$3)</f>
        <v>2500.06</v>
      </c>
      <c r="O9" s="29">
        <f>SUMIFS(FastClose!$H$3:$H$20000,FastClose!$K$3:$K$20000,$A9,FastClose!$G$3:$G$20000,O$3,FastClose!$D$3:$D$20000,$A$3)</f>
        <v>202.09000000000003</v>
      </c>
      <c r="P9" s="29">
        <f>SUMIFS(FastClose!$H$3:$H$20000,FastClose!$K$3:$K$20000,$A9,FastClose!$G$3:$G$20000,P$3,FastClose!$D$3:$D$20000,$A$3)</f>
        <v>253.71</v>
      </c>
      <c r="Q9" s="29">
        <f>SUMIFS(FastClose!$H$3:$H$20000,FastClose!$K$3:$K$20000,$A9,FastClose!$G$3:$G$20000,Q$3,FastClose!$D$3:$D$20000,$A$3)</f>
        <v>379.84</v>
      </c>
      <c r="R9" s="29">
        <f>SUMIFS(FastClose!$H$3:$H$20000,FastClose!$K$3:$K$20000,$A9,FastClose!$G$3:$G$20000,R$3,FastClose!$D$3:$D$20000,$A$3)</f>
        <v>1290.23</v>
      </c>
      <c r="S9" s="29">
        <f>SUMIFS(FastClose!$H$3:$H$20000,FastClose!$K$3:$K$20000,$A9,FastClose!$G$3:$G$20000,S$3,FastClose!$D$3:$D$20000,$A$3)</f>
        <v>2242.6799999999998</v>
      </c>
      <c r="T9" s="29">
        <f>SUMIFS(FastClose!$H$3:$H$20000,FastClose!$K$3:$K$20000,$A9,FastClose!$G$3:$G$20000,T$3,FastClose!$D$3:$D$20000,$A$3)</f>
        <v>405.45</v>
      </c>
      <c r="U9" s="29">
        <f>SUMIFS(FastClose!$H$3:$H$20000,FastClose!$K$3:$K$20000,$A9,FastClose!$G$3:$G$20000,U$3,FastClose!$D$3:$D$20000,$A$3)</f>
        <v>22.14</v>
      </c>
      <c r="V9" s="29">
        <f>SUMIFS(FastClose!$H$3:$H$20000,FastClose!$K$3:$K$20000,$A9,FastClose!$G$3:$G$20000,V$3,FastClose!$D$3:$D$20000,$A$3)</f>
        <v>480.71</v>
      </c>
      <c r="W9" s="29">
        <f>SUMIFS(FastClose!$H$3:$H$20000,FastClose!$K$3:$K$20000,$A9,FastClose!$G$3:$G$20000,W$3,FastClose!$D$3:$D$20000,$A$3)</f>
        <v>223.93</v>
      </c>
      <c r="X9" s="29">
        <f>SUMIFS(FastClose!$H$3:$H$20000,FastClose!$K$3:$K$20000,$A9,FastClose!$G$3:$G$20000,X$3,FastClose!$D$3:$D$20000,$A$3)</f>
        <v>769.78999999999985</v>
      </c>
      <c r="Y9" s="29">
        <f>SUMIFS(FastClose!$H$3:$H$20000,FastClose!$K$3:$K$20000,$A9,FastClose!$G$3:$G$20000,Y$3,FastClose!$D$3:$D$20000,$A$3)</f>
        <v>185.69</v>
      </c>
      <c r="Z9" s="30">
        <f>SUMIFS(FastClose!$H$3:$H$20000,FastClose!$K$3:$K$20000,$A9,FastClose!$G$3:$G$20000,Z$3,FastClose!$D$3:$D$20000,$A$3)</f>
        <v>893.18000000000006</v>
      </c>
      <c r="AB9" s="35" t="s">
        <v>219</v>
      </c>
      <c r="AC9" s="46">
        <f>SUMIFS(BISDATA!$L$3:$L$20000,BISDATA!$A$3:$A$20000,$AB9,BISDATA!$M$3:$M$20000,AC$4,BISDATA!$I$3:$I$20000,$AB$3)</f>
        <v>20718535.279998705</v>
      </c>
      <c r="AD9" s="29">
        <f>SUMIFS(BISDATA!$L$3:$L$20000,BISDATA!$A$3:$A$20000,$AB9,BISDATA!$M$3:$M$20000,AD$4,BISDATA!$I$3:$I$20000,$AB$3)</f>
        <v>6004335.1500000386</v>
      </c>
      <c r="AE9" s="29">
        <f>SUMIFS(BISDATA!$L$3:$L$20000,BISDATA!$A$3:$A$20000,$AB9,BISDATA!$M$3:$M$20000,AE$4,BISDATA!$I$3:$I$20000,$AB$3)</f>
        <v>-4616.0399999999991</v>
      </c>
      <c r="AF9" s="29">
        <f>SUMIFS(BISDATA!$L$3:$L$20000,BISDATA!$A$3:$A$20000,$AB9,BISDATA!$M$3:$M$20000,AF$4,BISDATA!$I$3:$I$20000,$AB$3)</f>
        <v>3350.4799999999991</v>
      </c>
      <c r="AG9" s="29">
        <f>SUMIFS(BISDATA!$L$3:$L$20000,BISDATA!$A$3:$A$20000,$AB9,BISDATA!$M$3:$M$20000,AG$4,BISDATA!$I$3:$I$20000,$AB$3)</f>
        <v>669.74000000000035</v>
      </c>
      <c r="AH9" s="29">
        <f>SUMIFS(BISDATA!$L$3:$L$20000,BISDATA!$A$3:$A$20000,$AB9,BISDATA!$M$3:$M$20000,AH$4,BISDATA!$I$3:$I$20000,$AB$3)</f>
        <v>4149.91</v>
      </c>
      <c r="AI9" s="29">
        <f>SUMIFS(BISDATA!$L$3:$L$20000,BISDATA!$A$3:$A$20000,$AB9,BISDATA!$M$3:$M$20000,AI$4,BISDATA!$I$3:$I$20000,$AB$3)</f>
        <v>189.29999999999973</v>
      </c>
      <c r="AJ9" s="29">
        <f>SUMIFS(BISDATA!$L$3:$L$20000,BISDATA!$A$3:$A$20000,$AB9,BISDATA!$M$3:$M$20000,AJ$4,BISDATA!$I$3:$I$20000,$AB$3)</f>
        <v>941.00000000000011</v>
      </c>
      <c r="AK9" s="29">
        <f>SUMIFS(BISDATA!$L$3:$L$20000,BISDATA!$A$3:$A$20000,$AB9,BISDATA!$M$3:$M$20000,AK$4,BISDATA!$I$3:$I$20000,$AB$3)</f>
        <v>1015.23</v>
      </c>
      <c r="AL9" s="29">
        <f>SUMIFS(BISDATA!$L$3:$L$20000,BISDATA!$A$3:$A$20000,$AB9,BISDATA!$M$3:$M$20000,AL$4,BISDATA!$I$3:$I$20000,$AB$3)</f>
        <v>2517.87</v>
      </c>
      <c r="AM9" s="29">
        <f>SUMIFS(BISDATA!$L$3:$L$20000,BISDATA!$A$3:$A$20000,$AB9,BISDATA!$M$3:$M$20000,AM$4,BISDATA!$I$3:$I$20000,$AB$3)</f>
        <v>1321.98</v>
      </c>
      <c r="AN9" s="29">
        <f>SUMIFS(BISDATA!$L$3:$L$20000,BISDATA!$A$3:$A$20000,$AB9,BISDATA!$M$3:$M$20000,AN$4,BISDATA!$I$3:$I$20000,$AB$3)</f>
        <v>14.41</v>
      </c>
      <c r="AO9" s="29">
        <f>SUMIFS(BISDATA!$L$3:$L$20000,BISDATA!$A$3:$A$20000,$AB9,BISDATA!$M$3:$M$20000,AO$4,BISDATA!$I$3:$I$20000,$AB$3)</f>
        <v>2450.41</v>
      </c>
      <c r="AP9" s="29">
        <f>SUMIFS(BISDATA!$L$3:$L$20000,BISDATA!$A$3:$A$20000,$AB9,BISDATA!$M$3:$M$20000,AP$4,BISDATA!$I$3:$I$20000,$AB$3)</f>
        <v>174.99</v>
      </c>
      <c r="AQ9" s="29">
        <f>SUMIFS(BISDATA!$L$3:$L$20000,BISDATA!$A$3:$A$20000,$AB9,BISDATA!$M$3:$M$20000,AQ$4,BISDATA!$I$3:$I$20000,$AB$3)</f>
        <v>253.70999999999998</v>
      </c>
      <c r="AR9" s="29">
        <f>SUMIFS(BISDATA!$L$3:$L$20000,BISDATA!$A$3:$A$20000,$AB9,BISDATA!$M$3:$M$20000,AR$4,BISDATA!$I$3:$I$20000,$AB$3)</f>
        <v>379.84000000000003</v>
      </c>
      <c r="AS9" s="29">
        <f>SUMIFS(BISDATA!$L$3:$L$20000,BISDATA!$A$3:$A$20000,$AB9,BISDATA!$M$3:$M$20000,AS$4,BISDATA!$I$3:$I$20000,$AB$3)</f>
        <v>1290.2299999999998</v>
      </c>
      <c r="AT9" s="29">
        <f>SUMIFS(BISDATA!$L$3:$L$20000,BISDATA!$A$3:$A$20000,$AB9,BISDATA!$M$3:$M$20000,AT$4,BISDATA!$I$3:$I$20000,$AB$3)</f>
        <v>2242.6799999999994</v>
      </c>
      <c r="AU9" s="29">
        <f>SUMIFS(BISDATA!$L$3:$L$20000,BISDATA!$A$3:$A$20000,$AB9,BISDATA!$M$3:$M$20000,AU$4,BISDATA!$I$3:$I$20000,$AB$3)</f>
        <v>405.44999999999993</v>
      </c>
      <c r="AV9" s="29">
        <f>SUMIFS(BISDATA!$L$3:$L$20000,BISDATA!$A$3:$A$20000,$AB9,BISDATA!$M$3:$M$20000,AV$4,BISDATA!$I$3:$I$20000,$AB$3)</f>
        <v>22.14</v>
      </c>
      <c r="AW9" s="29">
        <f>SUMIFS(BISDATA!$L$3:$L$20000,BISDATA!$A$3:$A$20000,$AB9,BISDATA!$M$3:$M$20000,AW$4,BISDATA!$I$3:$I$20000,$AB$3)</f>
        <v>478.77</v>
      </c>
      <c r="AX9" s="29">
        <f>SUMIFS(BISDATA!$L$3:$L$20000,BISDATA!$A$3:$A$20000,$AB9,BISDATA!$M$3:$M$20000,AX$4,BISDATA!$I$3:$I$20000,$AB$3)</f>
        <v>223.93</v>
      </c>
      <c r="AY9" s="29">
        <f>SUMIFS(BISDATA!$L$3:$L$20000,BISDATA!$A$3:$A$20000,$AB9,BISDATA!$M$3:$M$20000,AY$4,BISDATA!$I$3:$I$20000,$AB$3)</f>
        <v>962.06000000000006</v>
      </c>
      <c r="AZ9" s="29">
        <f>SUMIFS(BISDATA!$L$3:$L$20000,BISDATA!$A$3:$A$20000,$AB9,BISDATA!$M$3:$M$20000,AZ$4,BISDATA!$I$3:$I$20000,$AB$3)</f>
        <v>188.54</v>
      </c>
      <c r="BA9" s="30">
        <f>SUMIFS(BISDATA!$L$3:$L$20000,BISDATA!$A$3:$A$20000,$AB9,BISDATA!$M$3:$M$20000,BA$4,BISDATA!$I$3:$I$20000,$AB$3)</f>
        <v>221.29000000000002</v>
      </c>
      <c r="BB9" s="58"/>
      <c r="BC9" s="35" t="s">
        <v>219</v>
      </c>
      <c r="BD9" s="46">
        <f t="shared" si="3"/>
        <v>32802.739999078214</v>
      </c>
      <c r="BE9" s="29">
        <f t="shared" si="1"/>
        <v>-862.75000003259629</v>
      </c>
      <c r="BF9" s="29">
        <f t="shared" si="1"/>
        <v>0</v>
      </c>
      <c r="BG9" s="29">
        <f t="shared" si="1"/>
        <v>0</v>
      </c>
      <c r="BH9" s="29">
        <f t="shared" si="1"/>
        <v>0</v>
      </c>
      <c r="BI9" s="29">
        <f t="shared" si="1"/>
        <v>0</v>
      </c>
      <c r="BJ9" s="29">
        <f t="shared" si="1"/>
        <v>-109.650000000001</v>
      </c>
      <c r="BK9" s="29">
        <f t="shared" si="1"/>
        <v>-109.64999999999998</v>
      </c>
      <c r="BL9" s="29">
        <f t="shared" si="1"/>
        <v>-109.65000000000009</v>
      </c>
      <c r="BM9" s="29">
        <f t="shared" si="1"/>
        <v>-98.9399999999996</v>
      </c>
      <c r="BN9" s="29">
        <f t="shared" si="1"/>
        <v>-49.650000000000091</v>
      </c>
      <c r="BO9" s="29">
        <f t="shared" si="1"/>
        <v>200.37</v>
      </c>
      <c r="BP9" s="29">
        <f t="shared" si="1"/>
        <v>-49.650000000000091</v>
      </c>
      <c r="BQ9" s="29">
        <f t="shared" si="1"/>
        <v>-27.100000000000023</v>
      </c>
      <c r="BR9" s="29">
        <f t="shared" si="1"/>
        <v>0</v>
      </c>
      <c r="BS9" s="29">
        <f t="shared" si="1"/>
        <v>0</v>
      </c>
      <c r="BT9" s="29">
        <f t="shared" si="1"/>
        <v>0</v>
      </c>
      <c r="BU9" s="29">
        <f t="shared" si="2"/>
        <v>0</v>
      </c>
      <c r="BV9" s="29">
        <f t="shared" si="2"/>
        <v>0</v>
      </c>
      <c r="BW9" s="29">
        <f t="shared" si="2"/>
        <v>0</v>
      </c>
      <c r="BX9" s="29">
        <f t="shared" si="2"/>
        <v>-1.9399999999999977</v>
      </c>
      <c r="BY9" s="29">
        <f t="shared" si="2"/>
        <v>0</v>
      </c>
      <c r="BZ9" s="29">
        <f t="shared" si="2"/>
        <v>192.27000000000021</v>
      </c>
      <c r="CA9" s="29">
        <f t="shared" si="2"/>
        <v>2.8499999999999943</v>
      </c>
      <c r="CB9" s="30">
        <f t="shared" si="2"/>
        <v>-671.8900000000001</v>
      </c>
    </row>
    <row r="10" spans="1:80" x14ac:dyDescent="0.25">
      <c r="A10" s="36" t="s">
        <v>65</v>
      </c>
      <c r="B10" s="47">
        <f>SUMIFS(FastClose!$H$3:$H$20000,FastClose!$K$3:$K$20000,$A10,FastClose!$G$3:$G$20000,B$3,FastClose!$D$3:$D$20000,$A$3)</f>
        <v>0</v>
      </c>
      <c r="C10" s="31">
        <f>SUMIFS(FastClose!$H$3:$H$20000,FastClose!$K$3:$K$20000,$A10,FastClose!$G$3:$G$20000,C$3,FastClose!$D$3:$D$20000,$A$3)</f>
        <v>0</v>
      </c>
      <c r="D10" s="31">
        <f>SUMIFS(FastClose!$H$3:$H$20000,FastClose!$K$3:$K$20000,$A10,FastClose!$G$3:$G$20000,D$3,FastClose!$D$3:$D$20000,$A$3)</f>
        <v>0</v>
      </c>
      <c r="E10" s="31">
        <f>SUMIFS(FastClose!$H$3:$H$20000,FastClose!$K$3:$K$20000,$A10,FastClose!$G$3:$G$20000,E$3,FastClose!$D$3:$D$20000,$A$3)</f>
        <v>0</v>
      </c>
      <c r="F10" s="31">
        <f>SUMIFS(FastClose!$H$3:$H$20000,FastClose!$K$3:$K$20000,$A10,FastClose!$G$3:$G$20000,F$3,FastClose!$D$3:$D$20000,$A$3)</f>
        <v>0</v>
      </c>
      <c r="G10" s="31">
        <f>SUMIFS(FastClose!$H$3:$H$20000,FastClose!$K$3:$K$20000,$A10,FastClose!$G$3:$G$20000,G$3,FastClose!$D$3:$D$20000,$A$3)</f>
        <v>0</v>
      </c>
      <c r="H10" s="31">
        <f>SUMIFS(FastClose!$H$3:$H$20000,FastClose!$K$3:$K$20000,$A10,FastClose!$G$3:$G$20000,H$3,FastClose!$D$3:$D$20000,$A$3)</f>
        <v>0</v>
      </c>
      <c r="I10" s="31">
        <f>SUMIFS(FastClose!$H$3:$H$20000,FastClose!$K$3:$K$20000,$A10,FastClose!$G$3:$G$20000,I$3,FastClose!$D$3:$D$20000,$A$3)</f>
        <v>0</v>
      </c>
      <c r="J10" s="31">
        <f>SUMIFS(FastClose!$H$3:$H$20000,FastClose!$K$3:$K$20000,$A10,FastClose!$G$3:$G$20000,J$3,FastClose!$D$3:$D$20000,$A$3)</f>
        <v>0</v>
      </c>
      <c r="K10" s="31">
        <f>SUMIFS(FastClose!$H$3:$H$20000,FastClose!$K$3:$K$20000,$A10,FastClose!$G$3:$G$20000,K$3,FastClose!$D$3:$D$20000,$A$3)</f>
        <v>0</v>
      </c>
      <c r="L10" s="31">
        <f>SUMIFS(FastClose!$H$3:$H$20000,FastClose!$K$3:$K$20000,$A10,FastClose!$G$3:$G$20000,L$3,FastClose!$D$3:$D$20000,$A$3)</f>
        <v>0</v>
      </c>
      <c r="M10" s="31">
        <f>SUMIFS(FastClose!$H$3:$H$20000,FastClose!$K$3:$K$20000,$A10,FastClose!$G$3:$G$20000,M$3,FastClose!$D$3:$D$20000,$A$3)</f>
        <v>0</v>
      </c>
      <c r="N10" s="31">
        <f>SUMIFS(FastClose!$H$3:$H$20000,FastClose!$K$3:$K$20000,$A10,FastClose!$G$3:$G$20000,N$3,FastClose!$D$3:$D$20000,$A$3)</f>
        <v>0</v>
      </c>
      <c r="O10" s="31">
        <f>SUMIFS(FastClose!$H$3:$H$20000,FastClose!$K$3:$K$20000,$A10,FastClose!$G$3:$G$20000,O$3,FastClose!$D$3:$D$20000,$A$3)</f>
        <v>0</v>
      </c>
      <c r="P10" s="31">
        <f>SUMIFS(FastClose!$H$3:$H$20000,FastClose!$K$3:$K$20000,$A10,FastClose!$G$3:$G$20000,P$3,FastClose!$D$3:$D$20000,$A$3)</f>
        <v>0</v>
      </c>
      <c r="Q10" s="31">
        <f>SUMIFS(FastClose!$H$3:$H$20000,FastClose!$K$3:$K$20000,$A10,FastClose!$G$3:$G$20000,Q$3,FastClose!$D$3:$D$20000,$A$3)</f>
        <v>0</v>
      </c>
      <c r="R10" s="31">
        <f>SUMIFS(FastClose!$H$3:$H$20000,FastClose!$K$3:$K$20000,$A10,FastClose!$G$3:$G$20000,R$3,FastClose!$D$3:$D$20000,$A$3)</f>
        <v>0</v>
      </c>
      <c r="S10" s="31">
        <f>SUMIFS(FastClose!$H$3:$H$20000,FastClose!$K$3:$K$20000,$A10,FastClose!$G$3:$G$20000,S$3,FastClose!$D$3:$D$20000,$A$3)</f>
        <v>0</v>
      </c>
      <c r="T10" s="31">
        <f>SUMIFS(FastClose!$H$3:$H$20000,FastClose!$K$3:$K$20000,$A10,FastClose!$G$3:$G$20000,T$3,FastClose!$D$3:$D$20000,$A$3)</f>
        <v>0</v>
      </c>
      <c r="U10" s="31">
        <f>SUMIFS(FastClose!$H$3:$H$20000,FastClose!$K$3:$K$20000,$A10,FastClose!$G$3:$G$20000,U$3,FastClose!$D$3:$D$20000,$A$3)</f>
        <v>0</v>
      </c>
      <c r="V10" s="31">
        <f>SUMIFS(FastClose!$H$3:$H$20000,FastClose!$K$3:$K$20000,$A10,FastClose!$G$3:$G$20000,V$3,FastClose!$D$3:$D$20000,$A$3)</f>
        <v>0</v>
      </c>
      <c r="W10" s="31">
        <f>SUMIFS(FastClose!$H$3:$H$20000,FastClose!$K$3:$K$20000,$A10,FastClose!$G$3:$G$20000,W$3,FastClose!$D$3:$D$20000,$A$3)</f>
        <v>0</v>
      </c>
      <c r="X10" s="31">
        <f>SUMIFS(FastClose!$H$3:$H$20000,FastClose!$K$3:$K$20000,$A10,FastClose!$G$3:$G$20000,X$3,FastClose!$D$3:$D$20000,$A$3)</f>
        <v>0</v>
      </c>
      <c r="Y10" s="31">
        <f>SUMIFS(FastClose!$H$3:$H$20000,FastClose!$K$3:$K$20000,$A10,FastClose!$G$3:$G$20000,Y$3,FastClose!$D$3:$D$20000,$A$3)</f>
        <v>0</v>
      </c>
      <c r="Z10" s="32">
        <f>SUMIFS(FastClose!$H$3:$H$20000,FastClose!$K$3:$K$20000,$A10,FastClose!$G$3:$G$20000,Z$3,FastClose!$D$3:$D$20000,$A$3)</f>
        <v>741.44</v>
      </c>
      <c r="AB10" s="36" t="s">
        <v>65</v>
      </c>
      <c r="AC10" s="47">
        <f>SUMIFS(BISDATA!$L$3:$L$20000,BISDATA!$A$3:$A$20000,$AB10,BISDATA!$M$3:$M$20000,AC$4,BISDATA!$I$3:$I$20000,$AB$3)</f>
        <v>0</v>
      </c>
      <c r="AD10" s="31">
        <f>SUMIFS(BISDATA!$L$3:$L$20000,BISDATA!$A$3:$A$20000,$AB10,BISDATA!$M$3:$M$20000,AD$4,BISDATA!$I$3:$I$20000,$AB$3)</f>
        <v>0</v>
      </c>
      <c r="AE10" s="31">
        <f>SUMIFS(BISDATA!$L$3:$L$20000,BISDATA!$A$3:$A$20000,$AB10,BISDATA!$M$3:$M$20000,AE$4,BISDATA!$I$3:$I$20000,$AB$3)</f>
        <v>0</v>
      </c>
      <c r="AF10" s="31">
        <f>SUMIFS(BISDATA!$L$3:$L$20000,BISDATA!$A$3:$A$20000,$AB10,BISDATA!$M$3:$M$20000,AF$4,BISDATA!$I$3:$I$20000,$AB$3)</f>
        <v>0</v>
      </c>
      <c r="AG10" s="31">
        <f>SUMIFS(BISDATA!$L$3:$L$20000,BISDATA!$A$3:$A$20000,$AB10,BISDATA!$M$3:$M$20000,AG$4,BISDATA!$I$3:$I$20000,$AB$3)</f>
        <v>0</v>
      </c>
      <c r="AH10" s="31">
        <f>SUMIFS(BISDATA!$L$3:$L$20000,BISDATA!$A$3:$A$20000,$AB10,BISDATA!$M$3:$M$20000,AH$4,BISDATA!$I$3:$I$20000,$AB$3)</f>
        <v>0</v>
      </c>
      <c r="AI10" s="31">
        <f>SUMIFS(BISDATA!$L$3:$L$20000,BISDATA!$A$3:$A$20000,$AB10,BISDATA!$M$3:$M$20000,AI$4,BISDATA!$I$3:$I$20000,$AB$3)</f>
        <v>0</v>
      </c>
      <c r="AJ10" s="31">
        <f>SUMIFS(BISDATA!$L$3:$L$20000,BISDATA!$A$3:$A$20000,$AB10,BISDATA!$M$3:$M$20000,AJ$4,BISDATA!$I$3:$I$20000,$AB$3)</f>
        <v>0</v>
      </c>
      <c r="AK10" s="31">
        <f>SUMIFS(BISDATA!$L$3:$L$20000,BISDATA!$A$3:$A$20000,$AB10,BISDATA!$M$3:$M$20000,AK$4,BISDATA!$I$3:$I$20000,$AB$3)</f>
        <v>0</v>
      </c>
      <c r="AL10" s="31">
        <f>SUMIFS(BISDATA!$L$3:$L$20000,BISDATA!$A$3:$A$20000,$AB10,BISDATA!$M$3:$M$20000,AL$4,BISDATA!$I$3:$I$20000,$AB$3)</f>
        <v>0</v>
      </c>
      <c r="AM10" s="31">
        <f>SUMIFS(BISDATA!$L$3:$L$20000,BISDATA!$A$3:$A$20000,$AB10,BISDATA!$M$3:$M$20000,AM$4,BISDATA!$I$3:$I$20000,$AB$3)</f>
        <v>0</v>
      </c>
      <c r="AN10" s="31">
        <f>SUMIFS(BISDATA!$L$3:$L$20000,BISDATA!$A$3:$A$20000,$AB10,BISDATA!$M$3:$M$20000,AN$4,BISDATA!$I$3:$I$20000,$AB$3)</f>
        <v>0</v>
      </c>
      <c r="AO10" s="31">
        <f>SUMIFS(BISDATA!$L$3:$L$20000,BISDATA!$A$3:$A$20000,$AB10,BISDATA!$M$3:$M$20000,AO$4,BISDATA!$I$3:$I$20000,$AB$3)</f>
        <v>0</v>
      </c>
      <c r="AP10" s="31">
        <f>SUMIFS(BISDATA!$L$3:$L$20000,BISDATA!$A$3:$A$20000,$AB10,BISDATA!$M$3:$M$20000,AP$4,BISDATA!$I$3:$I$20000,$AB$3)</f>
        <v>0</v>
      </c>
      <c r="AQ10" s="31">
        <f>SUMIFS(BISDATA!$L$3:$L$20000,BISDATA!$A$3:$A$20000,$AB10,BISDATA!$M$3:$M$20000,AQ$4,BISDATA!$I$3:$I$20000,$AB$3)</f>
        <v>0</v>
      </c>
      <c r="AR10" s="31">
        <f>SUMIFS(BISDATA!$L$3:$L$20000,BISDATA!$A$3:$A$20000,$AB10,BISDATA!$M$3:$M$20000,AR$4,BISDATA!$I$3:$I$20000,$AB$3)</f>
        <v>0</v>
      </c>
      <c r="AS10" s="31">
        <f>SUMIFS(BISDATA!$L$3:$L$20000,BISDATA!$A$3:$A$20000,$AB10,BISDATA!$M$3:$M$20000,AS$4,BISDATA!$I$3:$I$20000,$AB$3)</f>
        <v>0</v>
      </c>
      <c r="AT10" s="31">
        <f>SUMIFS(BISDATA!$L$3:$L$20000,BISDATA!$A$3:$A$20000,$AB10,BISDATA!$M$3:$M$20000,AT$4,BISDATA!$I$3:$I$20000,$AB$3)</f>
        <v>0</v>
      </c>
      <c r="AU10" s="31">
        <f>SUMIFS(BISDATA!$L$3:$L$20000,BISDATA!$A$3:$A$20000,$AB10,BISDATA!$M$3:$M$20000,AU$4,BISDATA!$I$3:$I$20000,$AB$3)</f>
        <v>0</v>
      </c>
      <c r="AV10" s="31">
        <f>SUMIFS(BISDATA!$L$3:$L$20000,BISDATA!$A$3:$A$20000,$AB10,BISDATA!$M$3:$M$20000,AV$4,BISDATA!$I$3:$I$20000,$AB$3)</f>
        <v>0</v>
      </c>
      <c r="AW10" s="31">
        <f>SUMIFS(BISDATA!$L$3:$L$20000,BISDATA!$A$3:$A$20000,$AB10,BISDATA!$M$3:$M$20000,AW$4,BISDATA!$I$3:$I$20000,$AB$3)</f>
        <v>0</v>
      </c>
      <c r="AX10" s="31">
        <f>SUMIFS(BISDATA!$L$3:$L$20000,BISDATA!$A$3:$A$20000,$AB10,BISDATA!$M$3:$M$20000,AX$4,BISDATA!$I$3:$I$20000,$AB$3)</f>
        <v>0</v>
      </c>
      <c r="AY10" s="31">
        <f>SUMIFS(BISDATA!$L$3:$L$20000,BISDATA!$A$3:$A$20000,$AB10,BISDATA!$M$3:$M$20000,AY$4,BISDATA!$I$3:$I$20000,$AB$3)</f>
        <v>0</v>
      </c>
      <c r="AZ10" s="31">
        <f>SUMIFS(BISDATA!$L$3:$L$20000,BISDATA!$A$3:$A$20000,$AB10,BISDATA!$M$3:$M$20000,AZ$4,BISDATA!$I$3:$I$20000,$AB$3)</f>
        <v>0</v>
      </c>
      <c r="BA10" s="32">
        <f>SUMIFS(BISDATA!$L$3:$L$20000,BISDATA!$A$3:$A$20000,$AB10,BISDATA!$M$3:$M$20000,BA$4,BISDATA!$I$3:$I$20000,$AB$3)</f>
        <v>0</v>
      </c>
      <c r="BB10" s="58"/>
      <c r="BC10" s="36" t="s">
        <v>65</v>
      </c>
      <c r="BD10" s="47">
        <f t="shared" si="3"/>
        <v>0</v>
      </c>
      <c r="BE10" s="31">
        <f t="shared" si="1"/>
        <v>0</v>
      </c>
      <c r="BF10" s="31">
        <f t="shared" si="1"/>
        <v>0</v>
      </c>
      <c r="BG10" s="31">
        <f t="shared" si="1"/>
        <v>0</v>
      </c>
      <c r="BH10" s="31">
        <f t="shared" si="1"/>
        <v>0</v>
      </c>
      <c r="BI10" s="31">
        <f t="shared" si="1"/>
        <v>0</v>
      </c>
      <c r="BJ10" s="31">
        <f t="shared" si="1"/>
        <v>0</v>
      </c>
      <c r="BK10" s="31">
        <f t="shared" si="1"/>
        <v>0</v>
      </c>
      <c r="BL10" s="31">
        <f t="shared" si="1"/>
        <v>0</v>
      </c>
      <c r="BM10" s="31">
        <f t="shared" si="1"/>
        <v>0</v>
      </c>
      <c r="BN10" s="31">
        <f t="shared" si="1"/>
        <v>0</v>
      </c>
      <c r="BO10" s="31">
        <f t="shared" si="1"/>
        <v>0</v>
      </c>
      <c r="BP10" s="31">
        <f t="shared" si="1"/>
        <v>0</v>
      </c>
      <c r="BQ10" s="31">
        <f t="shared" si="1"/>
        <v>0</v>
      </c>
      <c r="BR10" s="31">
        <f t="shared" si="1"/>
        <v>0</v>
      </c>
      <c r="BS10" s="31">
        <f t="shared" si="1"/>
        <v>0</v>
      </c>
      <c r="BT10" s="31">
        <f t="shared" si="1"/>
        <v>0</v>
      </c>
      <c r="BU10" s="31">
        <f t="shared" si="2"/>
        <v>0</v>
      </c>
      <c r="BV10" s="31">
        <f t="shared" si="2"/>
        <v>0</v>
      </c>
      <c r="BW10" s="31">
        <f t="shared" si="2"/>
        <v>0</v>
      </c>
      <c r="BX10" s="31">
        <f t="shared" si="2"/>
        <v>0</v>
      </c>
      <c r="BY10" s="31">
        <f t="shared" si="2"/>
        <v>0</v>
      </c>
      <c r="BZ10" s="31">
        <f t="shared" si="2"/>
        <v>0</v>
      </c>
      <c r="CA10" s="31">
        <f t="shared" si="2"/>
        <v>0</v>
      </c>
      <c r="CB10" s="32">
        <f t="shared" si="2"/>
        <v>-741.44</v>
      </c>
    </row>
    <row r="11" spans="1:80" x14ac:dyDescent="0.25">
      <c r="A11" s="34" t="s">
        <v>100</v>
      </c>
      <c r="B11" s="48">
        <f>SUMIFS(FastClose!$H$3:$H$20000,FastClose!$K$3:$K$20000,$A11,FastClose!$G$3:$G$20000,B$3,FastClose!$D$3:$D$20000,$A$3)</f>
        <v>7565610.4100000067</v>
      </c>
      <c r="C11" s="27">
        <f>SUMIFS(FastClose!$H$3:$H$20000,FastClose!$K$3:$K$20000,$A11,FastClose!$G$3:$G$20000,C$3,FastClose!$D$3:$D$20000,$A$3)</f>
        <v>1811543.810000007</v>
      </c>
      <c r="D11" s="27">
        <f>SUMIFS(FastClose!$H$3:$H$20000,FastClose!$K$3:$K$20000,$A11,FastClose!$G$3:$G$20000,D$3,FastClose!$D$3:$D$20000,$A$3)</f>
        <v>-4153.83</v>
      </c>
      <c r="E11" s="27">
        <f>SUMIFS(FastClose!$H$3:$H$20000,FastClose!$K$3:$K$20000,$A11,FastClose!$G$3:$G$20000,E$3,FastClose!$D$3:$D$20000,$A$3)</f>
        <v>123.98</v>
      </c>
      <c r="F11" s="27">
        <f>SUMIFS(FastClose!$H$3:$H$20000,FastClose!$K$3:$K$20000,$A11,FastClose!$G$3:$G$20000,F$3,FastClose!$D$3:$D$20000,$A$3)</f>
        <v>-7951.87</v>
      </c>
      <c r="G11" s="27">
        <f>SUMIFS(FastClose!$H$3:$H$20000,FastClose!$K$3:$K$20000,$A11,FastClose!$G$3:$G$20000,G$3,FastClose!$D$3:$D$20000,$A$3)</f>
        <v>0</v>
      </c>
      <c r="H11" s="27">
        <f>SUMIFS(FastClose!$H$3:$H$20000,FastClose!$K$3:$K$20000,$A11,FastClose!$G$3:$G$20000,H$3,FastClose!$D$3:$D$20000,$A$3)</f>
        <v>623.5</v>
      </c>
      <c r="I11" s="27">
        <f>SUMIFS(FastClose!$H$3:$H$20000,FastClose!$K$3:$K$20000,$A11,FastClose!$G$3:$G$20000,I$3,FastClose!$D$3:$D$20000,$A$3)</f>
        <v>0</v>
      </c>
      <c r="J11" s="27">
        <f>SUMIFS(FastClose!$H$3:$H$20000,FastClose!$K$3:$K$20000,$A11,FastClose!$G$3:$G$20000,J$3,FastClose!$D$3:$D$20000,$A$3)</f>
        <v>0</v>
      </c>
      <c r="K11" s="27">
        <f>SUMIFS(FastClose!$H$3:$H$20000,FastClose!$K$3:$K$20000,$A11,FastClose!$G$3:$G$20000,K$3,FastClose!$D$3:$D$20000,$A$3)</f>
        <v>0</v>
      </c>
      <c r="L11" s="27">
        <f>SUMIFS(FastClose!$H$3:$H$20000,FastClose!$K$3:$K$20000,$A11,FastClose!$G$3:$G$20000,L$3,FastClose!$D$3:$D$20000,$A$3)</f>
        <v>7.07</v>
      </c>
      <c r="M11" s="27">
        <f>SUMIFS(FastClose!$H$3:$H$20000,FastClose!$K$3:$K$20000,$A11,FastClose!$G$3:$G$20000,M$3,FastClose!$D$3:$D$20000,$A$3)</f>
        <v>6.75</v>
      </c>
      <c r="N11" s="27">
        <f>SUMIFS(FastClose!$H$3:$H$20000,FastClose!$K$3:$K$20000,$A11,FastClose!$G$3:$G$20000,N$3,FastClose!$D$3:$D$20000,$A$3)</f>
        <v>0</v>
      </c>
      <c r="O11" s="27">
        <f>SUMIFS(FastClose!$H$3:$H$20000,FastClose!$K$3:$K$20000,$A11,FastClose!$G$3:$G$20000,O$3,FastClose!$D$3:$D$20000,$A$3)</f>
        <v>1768.96</v>
      </c>
      <c r="P11" s="27">
        <f>SUMIFS(FastClose!$H$3:$H$20000,FastClose!$K$3:$K$20000,$A11,FastClose!$G$3:$G$20000,P$3,FastClose!$D$3:$D$20000,$A$3)</f>
        <v>1369.94</v>
      </c>
      <c r="Q11" s="27">
        <f>SUMIFS(FastClose!$H$3:$H$20000,FastClose!$K$3:$K$20000,$A11,FastClose!$G$3:$G$20000,Q$3,FastClose!$D$3:$D$20000,$A$3)</f>
        <v>1922.1299999999999</v>
      </c>
      <c r="R11" s="27">
        <f>SUMIFS(FastClose!$H$3:$H$20000,FastClose!$K$3:$K$20000,$A11,FastClose!$G$3:$G$20000,R$3,FastClose!$D$3:$D$20000,$A$3)</f>
        <v>1711.13</v>
      </c>
      <c r="S11" s="27">
        <f>SUMIFS(FastClose!$H$3:$H$20000,FastClose!$K$3:$K$20000,$A11,FastClose!$G$3:$G$20000,S$3,FastClose!$D$3:$D$20000,$A$3)</f>
        <v>932.70000000000016</v>
      </c>
      <c r="T11" s="27">
        <f>SUMIFS(FastClose!$H$3:$H$20000,FastClose!$K$3:$K$20000,$A11,FastClose!$G$3:$G$20000,T$3,FastClose!$D$3:$D$20000,$A$3)</f>
        <v>972.79000000000019</v>
      </c>
      <c r="U11" s="27">
        <f>SUMIFS(FastClose!$H$3:$H$20000,FastClose!$K$3:$K$20000,$A11,FastClose!$G$3:$G$20000,U$3,FastClose!$D$3:$D$20000,$A$3)</f>
        <v>89.05</v>
      </c>
      <c r="V11" s="27">
        <f>SUMIFS(FastClose!$H$3:$H$20000,FastClose!$K$3:$K$20000,$A11,FastClose!$G$3:$G$20000,V$3,FastClose!$D$3:$D$20000,$A$3)</f>
        <v>75.959999999999994</v>
      </c>
      <c r="W11" s="27">
        <f>SUMIFS(FastClose!$H$3:$H$20000,FastClose!$K$3:$K$20000,$A11,FastClose!$G$3:$G$20000,W$3,FastClose!$D$3:$D$20000,$A$3)</f>
        <v>111.19000000000001</v>
      </c>
      <c r="X11" s="27">
        <f>SUMIFS(FastClose!$H$3:$H$20000,FastClose!$K$3:$K$20000,$A11,FastClose!$G$3:$G$20000,X$3,FastClose!$D$3:$D$20000,$A$3)</f>
        <v>142.58000000000001</v>
      </c>
      <c r="Y11" s="27">
        <f>SUMIFS(FastClose!$H$3:$H$20000,FastClose!$K$3:$K$20000,$A11,FastClose!$G$3:$G$20000,Y$3,FastClose!$D$3:$D$20000,$A$3)</f>
        <v>1217.2399999999998</v>
      </c>
      <c r="Z11" s="28">
        <f>SUMIFS(FastClose!$H$3:$H$20000,FastClose!$K$3:$K$20000,$A11,FastClose!$G$3:$G$20000,Z$3,FastClose!$D$3:$D$20000,$A$3)</f>
        <v>2184.91</v>
      </c>
      <c r="AB11" s="34" t="s">
        <v>100</v>
      </c>
      <c r="AC11" s="48">
        <f>SUMIFS(BISDATA!$L$3:$L$20000,BISDATA!$A$3:$A$20000,$AB11,BISDATA!$M$3:$M$20000,AC$4,BISDATA!$I$3:$I$20000,$AB$3)</f>
        <v>7561005.6700000353</v>
      </c>
      <c r="AD11" s="27">
        <f>SUMIFS(BISDATA!$L$3:$L$20000,BISDATA!$A$3:$A$20000,$AB11,BISDATA!$M$3:$M$20000,AD$4,BISDATA!$I$3:$I$20000,$AB$3)</f>
        <v>1811232.2000000067</v>
      </c>
      <c r="AE11" s="27">
        <f>SUMIFS(BISDATA!$L$3:$L$20000,BISDATA!$A$3:$A$20000,$AB11,BISDATA!$M$3:$M$20000,AE$4,BISDATA!$I$3:$I$20000,$AB$3)</f>
        <v>-4153.83</v>
      </c>
      <c r="AF11" s="27">
        <f>SUMIFS(BISDATA!$L$3:$L$20000,BISDATA!$A$3:$A$20000,$AB11,BISDATA!$M$3:$M$20000,AF$4,BISDATA!$I$3:$I$20000,$AB$3)</f>
        <v>123.98</v>
      </c>
      <c r="AG11" s="27">
        <f>SUMIFS(BISDATA!$L$3:$L$20000,BISDATA!$A$3:$A$20000,$AB11,BISDATA!$M$3:$M$20000,AG$4,BISDATA!$I$3:$I$20000,$AB$3)</f>
        <v>-7951.87</v>
      </c>
      <c r="AH11" s="27">
        <f>SUMIFS(BISDATA!$L$3:$L$20000,BISDATA!$A$3:$A$20000,$AB11,BISDATA!$M$3:$M$20000,AH$4,BISDATA!$I$3:$I$20000,$AB$3)</f>
        <v>0</v>
      </c>
      <c r="AI11" s="27">
        <f>SUMIFS(BISDATA!$L$3:$L$20000,BISDATA!$A$3:$A$20000,$AB11,BISDATA!$M$3:$M$20000,AI$4,BISDATA!$I$3:$I$20000,$AB$3)</f>
        <v>623.5</v>
      </c>
      <c r="AJ11" s="27">
        <f>SUMIFS(BISDATA!$L$3:$L$20000,BISDATA!$A$3:$A$20000,$AB11,BISDATA!$M$3:$M$20000,AJ$4,BISDATA!$I$3:$I$20000,$AB$3)</f>
        <v>0</v>
      </c>
      <c r="AK11" s="27">
        <f>SUMIFS(BISDATA!$L$3:$L$20000,BISDATA!$A$3:$A$20000,$AB11,BISDATA!$M$3:$M$20000,AK$4,BISDATA!$I$3:$I$20000,$AB$3)</f>
        <v>0</v>
      </c>
      <c r="AL11" s="27">
        <f>SUMIFS(BISDATA!$L$3:$L$20000,BISDATA!$A$3:$A$20000,$AB11,BISDATA!$M$3:$M$20000,AL$4,BISDATA!$I$3:$I$20000,$AB$3)</f>
        <v>0</v>
      </c>
      <c r="AM11" s="27">
        <f>SUMIFS(BISDATA!$L$3:$L$20000,BISDATA!$A$3:$A$20000,$AB11,BISDATA!$M$3:$M$20000,AM$4,BISDATA!$I$3:$I$20000,$AB$3)</f>
        <v>7.07</v>
      </c>
      <c r="AN11" s="27">
        <f>SUMIFS(BISDATA!$L$3:$L$20000,BISDATA!$A$3:$A$20000,$AB11,BISDATA!$M$3:$M$20000,AN$4,BISDATA!$I$3:$I$20000,$AB$3)</f>
        <v>6.75</v>
      </c>
      <c r="AO11" s="27">
        <f>SUMIFS(BISDATA!$L$3:$L$20000,BISDATA!$A$3:$A$20000,$AB11,BISDATA!$M$3:$M$20000,AO$4,BISDATA!$I$3:$I$20000,$AB$3)</f>
        <v>0</v>
      </c>
      <c r="AP11" s="27">
        <f>SUMIFS(BISDATA!$L$3:$L$20000,BISDATA!$A$3:$A$20000,$AB11,BISDATA!$M$3:$M$20000,AP$4,BISDATA!$I$3:$I$20000,$AB$3)</f>
        <v>1768.96</v>
      </c>
      <c r="AQ11" s="27">
        <f>SUMIFS(BISDATA!$L$3:$L$20000,BISDATA!$A$3:$A$20000,$AB11,BISDATA!$M$3:$M$20000,AQ$4,BISDATA!$I$3:$I$20000,$AB$3)</f>
        <v>1369.9399999999998</v>
      </c>
      <c r="AR11" s="27">
        <f>SUMIFS(BISDATA!$L$3:$L$20000,BISDATA!$A$3:$A$20000,$AB11,BISDATA!$M$3:$M$20000,AR$4,BISDATA!$I$3:$I$20000,$AB$3)</f>
        <v>1922.1299999999999</v>
      </c>
      <c r="AS11" s="27">
        <f>SUMIFS(BISDATA!$L$3:$L$20000,BISDATA!$A$3:$A$20000,$AB11,BISDATA!$M$3:$M$20000,AS$4,BISDATA!$I$3:$I$20000,$AB$3)</f>
        <v>1711.13</v>
      </c>
      <c r="AT11" s="27">
        <f>SUMIFS(BISDATA!$L$3:$L$20000,BISDATA!$A$3:$A$20000,$AB11,BISDATA!$M$3:$M$20000,AT$4,BISDATA!$I$3:$I$20000,$AB$3)</f>
        <v>932.7</v>
      </c>
      <c r="AU11" s="27">
        <f>SUMIFS(BISDATA!$L$3:$L$20000,BISDATA!$A$3:$A$20000,$AB11,BISDATA!$M$3:$M$20000,AU$4,BISDATA!$I$3:$I$20000,$AB$3)</f>
        <v>972.79</v>
      </c>
      <c r="AV11" s="27">
        <f>SUMIFS(BISDATA!$L$3:$L$20000,BISDATA!$A$3:$A$20000,$AB11,BISDATA!$M$3:$M$20000,AV$4,BISDATA!$I$3:$I$20000,$AB$3)</f>
        <v>89.05</v>
      </c>
      <c r="AW11" s="27">
        <f>SUMIFS(BISDATA!$L$3:$L$20000,BISDATA!$A$3:$A$20000,$AB11,BISDATA!$M$3:$M$20000,AW$4,BISDATA!$I$3:$I$20000,$AB$3)</f>
        <v>75.959999999999994</v>
      </c>
      <c r="AX11" s="27">
        <f>SUMIFS(BISDATA!$L$3:$L$20000,BISDATA!$A$3:$A$20000,$AB11,BISDATA!$M$3:$M$20000,AX$4,BISDATA!$I$3:$I$20000,$AB$3)</f>
        <v>111.19000000000001</v>
      </c>
      <c r="AY11" s="27">
        <f>SUMIFS(BISDATA!$L$3:$L$20000,BISDATA!$A$3:$A$20000,$AB11,BISDATA!$M$3:$M$20000,AY$4,BISDATA!$I$3:$I$20000,$AB$3)</f>
        <v>142.57999999999998</v>
      </c>
      <c r="AZ11" s="27">
        <f>SUMIFS(BISDATA!$L$3:$L$20000,BISDATA!$A$3:$A$20000,$AB11,BISDATA!$M$3:$M$20000,AZ$4,BISDATA!$I$3:$I$20000,$AB$3)</f>
        <v>1217.24</v>
      </c>
      <c r="BA11" s="28">
        <f>SUMIFS(BISDATA!$L$3:$L$20000,BISDATA!$A$3:$A$20000,$AB11,BISDATA!$M$3:$M$20000,BA$4,BISDATA!$I$3:$I$20000,$AB$3)</f>
        <v>1935.8899999999999</v>
      </c>
      <c r="BB11" s="58"/>
      <c r="BC11" s="34" t="s">
        <v>100</v>
      </c>
      <c r="BD11" s="48">
        <f t="shared" si="3"/>
        <v>-4604.7399999713525</v>
      </c>
      <c r="BE11" s="27">
        <f t="shared" si="1"/>
        <v>-311.61000000033528</v>
      </c>
      <c r="BF11" s="27">
        <f t="shared" si="1"/>
        <v>0</v>
      </c>
      <c r="BG11" s="27">
        <f t="shared" si="1"/>
        <v>0</v>
      </c>
      <c r="BH11" s="27">
        <f t="shared" si="1"/>
        <v>0</v>
      </c>
      <c r="BI11" s="27">
        <f t="shared" si="1"/>
        <v>0</v>
      </c>
      <c r="BJ11" s="27">
        <f t="shared" si="1"/>
        <v>0</v>
      </c>
      <c r="BK11" s="27">
        <f t="shared" si="1"/>
        <v>0</v>
      </c>
      <c r="BL11" s="27">
        <f t="shared" si="1"/>
        <v>0</v>
      </c>
      <c r="BM11" s="27">
        <f t="shared" si="1"/>
        <v>0</v>
      </c>
      <c r="BN11" s="27">
        <f t="shared" si="1"/>
        <v>0</v>
      </c>
      <c r="BO11" s="27">
        <f t="shared" si="1"/>
        <v>0</v>
      </c>
      <c r="BP11" s="27">
        <f t="shared" si="1"/>
        <v>0</v>
      </c>
      <c r="BQ11" s="27">
        <f t="shared" si="1"/>
        <v>0</v>
      </c>
      <c r="BR11" s="27">
        <f t="shared" si="1"/>
        <v>0</v>
      </c>
      <c r="BS11" s="27">
        <f t="shared" si="1"/>
        <v>0</v>
      </c>
      <c r="BT11" s="27">
        <f t="shared" si="1"/>
        <v>0</v>
      </c>
      <c r="BU11" s="27">
        <f t="shared" si="2"/>
        <v>0</v>
      </c>
      <c r="BV11" s="27">
        <f t="shared" si="2"/>
        <v>0</v>
      </c>
      <c r="BW11" s="27">
        <f t="shared" si="2"/>
        <v>0</v>
      </c>
      <c r="BX11" s="27">
        <f t="shared" si="2"/>
        <v>0</v>
      </c>
      <c r="BY11" s="27">
        <f t="shared" si="2"/>
        <v>0</v>
      </c>
      <c r="BZ11" s="27">
        <f t="shared" si="2"/>
        <v>0</v>
      </c>
      <c r="CA11" s="27">
        <f t="shared" si="2"/>
        <v>0</v>
      </c>
      <c r="CB11" s="28">
        <f t="shared" si="2"/>
        <v>-249.01999999999998</v>
      </c>
    </row>
    <row r="12" spans="1:80" x14ac:dyDescent="0.25">
      <c r="A12" s="35" t="s">
        <v>185</v>
      </c>
      <c r="B12" s="46">
        <f>SUMIFS(FastClose!$H$3:$H$20000,FastClose!$K$3:$K$20000,$A12,FastClose!$G$3:$G$20000,B$3,FastClose!$D$3:$D$20000,$A$3)</f>
        <v>10167883.970000075</v>
      </c>
      <c r="C12" s="29">
        <f>SUMIFS(FastClose!$H$3:$H$20000,FastClose!$K$3:$K$20000,$A12,FastClose!$G$3:$G$20000,C$3,FastClose!$D$3:$D$20000,$A$3)</f>
        <v>3044316.2799999956</v>
      </c>
      <c r="D12" s="29">
        <f>SUMIFS(FastClose!$H$3:$H$20000,FastClose!$K$3:$K$20000,$A12,FastClose!$G$3:$G$20000,D$3,FastClose!$D$3:$D$20000,$A$3)</f>
        <v>2146.9000000000005</v>
      </c>
      <c r="E12" s="29">
        <f>SUMIFS(FastClose!$H$3:$H$20000,FastClose!$K$3:$K$20000,$A12,FastClose!$G$3:$G$20000,E$3,FastClose!$D$3:$D$20000,$A$3)</f>
        <v>650.45000000000005</v>
      </c>
      <c r="F12" s="29">
        <f>SUMIFS(FastClose!$H$3:$H$20000,FastClose!$K$3:$K$20000,$A12,FastClose!$G$3:$G$20000,F$3,FastClose!$D$3:$D$20000,$A$3)</f>
        <v>1209.9100000000001</v>
      </c>
      <c r="G12" s="29">
        <f>SUMIFS(FastClose!$H$3:$H$20000,FastClose!$K$3:$K$20000,$A12,FastClose!$G$3:$G$20000,G$3,FastClose!$D$3:$D$20000,$A$3)</f>
        <v>534.42000000000007</v>
      </c>
      <c r="H12" s="29">
        <f>SUMIFS(FastClose!$H$3:$H$20000,FastClose!$K$3:$K$20000,$A12,FastClose!$G$3:$G$20000,H$3,FastClose!$D$3:$D$20000,$A$3)</f>
        <v>233.10999999999999</v>
      </c>
      <c r="I12" s="29">
        <f>SUMIFS(FastClose!$H$3:$H$20000,FastClose!$K$3:$K$20000,$A12,FastClose!$G$3:$G$20000,I$3,FastClose!$D$3:$D$20000,$A$3)</f>
        <v>365.92</v>
      </c>
      <c r="J12" s="29">
        <f>SUMIFS(FastClose!$H$3:$H$20000,FastClose!$K$3:$K$20000,$A12,FastClose!$G$3:$G$20000,J$3,FastClose!$D$3:$D$20000,$A$3)</f>
        <v>765.82</v>
      </c>
      <c r="K12" s="29">
        <f>SUMIFS(FastClose!$H$3:$H$20000,FastClose!$K$3:$K$20000,$A12,FastClose!$G$3:$G$20000,K$3,FastClose!$D$3:$D$20000,$A$3)</f>
        <v>1967.42</v>
      </c>
      <c r="L12" s="29">
        <f>SUMIFS(FastClose!$H$3:$H$20000,FastClose!$K$3:$K$20000,$A12,FastClose!$G$3:$G$20000,L$3,FastClose!$D$3:$D$20000,$A$3)</f>
        <v>3176.2700000000004</v>
      </c>
      <c r="M12" s="29">
        <f>SUMIFS(FastClose!$H$3:$H$20000,FastClose!$K$3:$K$20000,$A12,FastClose!$G$3:$G$20000,M$3,FastClose!$D$3:$D$20000,$A$3)</f>
        <v>3107.1800000000003</v>
      </c>
      <c r="N12" s="29">
        <f>SUMIFS(FastClose!$H$3:$H$20000,FastClose!$K$3:$K$20000,$A12,FastClose!$G$3:$G$20000,N$3,FastClose!$D$3:$D$20000,$A$3)</f>
        <v>477.77</v>
      </c>
      <c r="O12" s="29">
        <f>SUMIFS(FastClose!$H$3:$H$20000,FastClose!$K$3:$K$20000,$A12,FastClose!$G$3:$G$20000,O$3,FastClose!$D$3:$D$20000,$A$3)</f>
        <v>6.1</v>
      </c>
      <c r="P12" s="29">
        <f>SUMIFS(FastClose!$H$3:$H$20000,FastClose!$K$3:$K$20000,$A12,FastClose!$G$3:$G$20000,P$3,FastClose!$D$3:$D$20000,$A$3)</f>
        <v>188</v>
      </c>
      <c r="Q12" s="29">
        <f>SUMIFS(FastClose!$H$3:$H$20000,FastClose!$K$3:$K$20000,$A12,FastClose!$G$3:$G$20000,Q$3,FastClose!$D$3:$D$20000,$A$3)</f>
        <v>221.15999999999997</v>
      </c>
      <c r="R12" s="29">
        <f>SUMIFS(FastClose!$H$3:$H$20000,FastClose!$K$3:$K$20000,$A12,FastClose!$G$3:$G$20000,R$3,FastClose!$D$3:$D$20000,$A$3)</f>
        <v>35.369999999999997</v>
      </c>
      <c r="S12" s="29">
        <f>SUMIFS(FastClose!$H$3:$H$20000,FastClose!$K$3:$K$20000,$A12,FastClose!$G$3:$G$20000,S$3,FastClose!$D$3:$D$20000,$A$3)</f>
        <v>28.2</v>
      </c>
      <c r="T12" s="29">
        <f>SUMIFS(FastClose!$H$3:$H$20000,FastClose!$K$3:$K$20000,$A12,FastClose!$G$3:$G$20000,T$3,FastClose!$D$3:$D$20000,$A$3)</f>
        <v>78.949999999999989</v>
      </c>
      <c r="U12" s="29">
        <f>SUMIFS(FastClose!$H$3:$H$20000,FastClose!$K$3:$K$20000,$A12,FastClose!$G$3:$G$20000,U$3,FastClose!$D$3:$D$20000,$A$3)</f>
        <v>70.23</v>
      </c>
      <c r="V12" s="29">
        <f>SUMIFS(FastClose!$H$3:$H$20000,FastClose!$K$3:$K$20000,$A12,FastClose!$G$3:$G$20000,V$3,FastClose!$D$3:$D$20000,$A$3)</f>
        <v>357.72999999999996</v>
      </c>
      <c r="W12" s="29">
        <f>SUMIFS(FastClose!$H$3:$H$20000,FastClose!$K$3:$K$20000,$A12,FastClose!$G$3:$G$20000,W$3,FastClose!$D$3:$D$20000,$A$3)</f>
        <v>536.93000000000006</v>
      </c>
      <c r="X12" s="29">
        <f>SUMIFS(FastClose!$H$3:$H$20000,FastClose!$K$3:$K$20000,$A12,FastClose!$G$3:$G$20000,X$3,FastClose!$D$3:$D$20000,$A$3)</f>
        <v>626.18000000000006</v>
      </c>
      <c r="Y12" s="29">
        <f>SUMIFS(FastClose!$H$3:$H$20000,FastClose!$K$3:$K$20000,$A12,FastClose!$G$3:$G$20000,Y$3,FastClose!$D$3:$D$20000,$A$3)</f>
        <v>744.61000000000013</v>
      </c>
      <c r="Z12" s="30">
        <f>SUMIFS(FastClose!$H$3:$H$20000,FastClose!$K$3:$K$20000,$A12,FastClose!$G$3:$G$20000,Z$3,FastClose!$D$3:$D$20000,$A$3)</f>
        <v>1188.8500000000001</v>
      </c>
      <c r="AB12" s="35" t="s">
        <v>185</v>
      </c>
      <c r="AC12" s="46">
        <f>SUMIFS(BISDATA!$L$3:$L$20000,BISDATA!$A$3:$A$20000,$AB12,BISDATA!$M$3:$M$20000,AC$4,BISDATA!$I$3:$I$20000,$AB$3)</f>
        <v>10137035.450000033</v>
      </c>
      <c r="AD12" s="29">
        <f>SUMIFS(BISDATA!$L$3:$L$20000,BISDATA!$A$3:$A$20000,$AB12,BISDATA!$M$3:$M$20000,AD$4,BISDATA!$I$3:$I$20000,$AB$3)</f>
        <v>3044154.469999989</v>
      </c>
      <c r="AE12" s="29">
        <f>SUMIFS(BISDATA!$L$3:$L$20000,BISDATA!$A$3:$A$20000,$AB12,BISDATA!$M$3:$M$20000,AE$4,BISDATA!$I$3:$I$20000,$AB$3)</f>
        <v>2146.9</v>
      </c>
      <c r="AF12" s="29">
        <f>SUMIFS(BISDATA!$L$3:$L$20000,BISDATA!$A$3:$A$20000,$AB12,BISDATA!$M$3:$M$20000,AF$4,BISDATA!$I$3:$I$20000,$AB$3)</f>
        <v>650.45000000000016</v>
      </c>
      <c r="AG12" s="29">
        <f>SUMIFS(BISDATA!$L$3:$L$20000,BISDATA!$A$3:$A$20000,$AB12,BISDATA!$M$3:$M$20000,AG$4,BISDATA!$I$3:$I$20000,$AB$3)</f>
        <v>1209.9100000000001</v>
      </c>
      <c r="AH12" s="29">
        <f>SUMIFS(BISDATA!$L$3:$L$20000,BISDATA!$A$3:$A$20000,$AB12,BISDATA!$M$3:$M$20000,AH$4,BISDATA!$I$3:$I$20000,$AB$3)</f>
        <v>534.42000000000007</v>
      </c>
      <c r="AI12" s="29">
        <f>SUMIFS(BISDATA!$L$3:$L$20000,BISDATA!$A$3:$A$20000,$AB12,BISDATA!$M$3:$M$20000,AI$4,BISDATA!$I$3:$I$20000,$AB$3)</f>
        <v>233.10999999999999</v>
      </c>
      <c r="AJ12" s="29">
        <f>SUMIFS(BISDATA!$L$3:$L$20000,BISDATA!$A$3:$A$20000,$AB12,BISDATA!$M$3:$M$20000,AJ$4,BISDATA!$I$3:$I$20000,$AB$3)</f>
        <v>365.91999999999996</v>
      </c>
      <c r="AK12" s="29">
        <f>SUMIFS(BISDATA!$L$3:$L$20000,BISDATA!$A$3:$A$20000,$AB12,BISDATA!$M$3:$M$20000,AK$4,BISDATA!$I$3:$I$20000,$AB$3)</f>
        <v>765.82</v>
      </c>
      <c r="AL12" s="29">
        <f>SUMIFS(BISDATA!$L$3:$L$20000,BISDATA!$A$3:$A$20000,$AB12,BISDATA!$M$3:$M$20000,AL$4,BISDATA!$I$3:$I$20000,$AB$3)</f>
        <v>1967.4199999999998</v>
      </c>
      <c r="AM12" s="29">
        <f>SUMIFS(BISDATA!$L$3:$L$20000,BISDATA!$A$3:$A$20000,$AB12,BISDATA!$M$3:$M$20000,AM$4,BISDATA!$I$3:$I$20000,$AB$3)</f>
        <v>3176.2700000000004</v>
      </c>
      <c r="AN12" s="29">
        <f>SUMIFS(BISDATA!$L$3:$L$20000,BISDATA!$A$3:$A$20000,$AB12,BISDATA!$M$3:$M$20000,AN$4,BISDATA!$I$3:$I$20000,$AB$3)</f>
        <v>3107.1800000000003</v>
      </c>
      <c r="AO12" s="29">
        <f>SUMIFS(BISDATA!$L$3:$L$20000,BISDATA!$A$3:$A$20000,$AB12,BISDATA!$M$3:$M$20000,AO$4,BISDATA!$I$3:$I$20000,$AB$3)</f>
        <v>477.77000000000004</v>
      </c>
      <c r="AP12" s="29">
        <f>SUMIFS(BISDATA!$L$3:$L$20000,BISDATA!$A$3:$A$20000,$AB12,BISDATA!$M$3:$M$20000,AP$4,BISDATA!$I$3:$I$20000,$AB$3)</f>
        <v>6.1</v>
      </c>
      <c r="AQ12" s="29">
        <f>SUMIFS(BISDATA!$L$3:$L$20000,BISDATA!$A$3:$A$20000,$AB12,BISDATA!$M$3:$M$20000,AQ$4,BISDATA!$I$3:$I$20000,$AB$3)</f>
        <v>188</v>
      </c>
      <c r="AR12" s="29">
        <f>SUMIFS(BISDATA!$L$3:$L$20000,BISDATA!$A$3:$A$20000,$AB12,BISDATA!$M$3:$M$20000,AR$4,BISDATA!$I$3:$I$20000,$AB$3)</f>
        <v>221.16</v>
      </c>
      <c r="AS12" s="29">
        <f>SUMIFS(BISDATA!$L$3:$L$20000,BISDATA!$A$3:$A$20000,$AB12,BISDATA!$M$3:$M$20000,AS$4,BISDATA!$I$3:$I$20000,$AB$3)</f>
        <v>35.369999999999997</v>
      </c>
      <c r="AT12" s="29">
        <f>SUMIFS(BISDATA!$L$3:$L$20000,BISDATA!$A$3:$A$20000,$AB12,BISDATA!$M$3:$M$20000,AT$4,BISDATA!$I$3:$I$20000,$AB$3)</f>
        <v>28.200000000000003</v>
      </c>
      <c r="AU12" s="29">
        <f>SUMIFS(BISDATA!$L$3:$L$20000,BISDATA!$A$3:$A$20000,$AB12,BISDATA!$M$3:$M$20000,AU$4,BISDATA!$I$3:$I$20000,$AB$3)</f>
        <v>78.949999999999989</v>
      </c>
      <c r="AV12" s="29">
        <f>SUMIFS(BISDATA!$L$3:$L$20000,BISDATA!$A$3:$A$20000,$AB12,BISDATA!$M$3:$M$20000,AV$4,BISDATA!$I$3:$I$20000,$AB$3)</f>
        <v>70.23</v>
      </c>
      <c r="AW12" s="29">
        <f>SUMIFS(BISDATA!$L$3:$L$20000,BISDATA!$A$3:$A$20000,$AB12,BISDATA!$M$3:$M$20000,AW$4,BISDATA!$I$3:$I$20000,$AB$3)</f>
        <v>357.72999999999996</v>
      </c>
      <c r="AX12" s="29">
        <f>SUMIFS(BISDATA!$L$3:$L$20000,BISDATA!$A$3:$A$20000,$AB12,BISDATA!$M$3:$M$20000,AX$4,BISDATA!$I$3:$I$20000,$AB$3)</f>
        <v>536.93000000000006</v>
      </c>
      <c r="AY12" s="29">
        <f>SUMIFS(BISDATA!$L$3:$L$20000,BISDATA!$A$3:$A$20000,$AB12,BISDATA!$M$3:$M$20000,AY$4,BISDATA!$I$3:$I$20000,$AB$3)</f>
        <v>422.90999999999997</v>
      </c>
      <c r="AZ12" s="29">
        <f>SUMIFS(BISDATA!$L$3:$L$20000,BISDATA!$A$3:$A$20000,$AB12,BISDATA!$M$3:$M$20000,AZ$4,BISDATA!$I$3:$I$20000,$AB$3)</f>
        <v>741.76</v>
      </c>
      <c r="BA12" s="30">
        <f>SUMIFS(BISDATA!$L$3:$L$20000,BISDATA!$A$3:$A$20000,$AB12,BISDATA!$M$3:$M$20000,BA$4,BISDATA!$I$3:$I$20000,$AB$3)</f>
        <v>740.01</v>
      </c>
      <c r="BB12" s="58"/>
      <c r="BC12" s="35" t="s">
        <v>185</v>
      </c>
      <c r="BD12" s="46">
        <f t="shared" si="3"/>
        <v>-30848.520000042394</v>
      </c>
      <c r="BE12" s="29">
        <f t="shared" si="1"/>
        <v>-161.81000000657514</v>
      </c>
      <c r="BF12" s="29">
        <f t="shared" si="1"/>
        <v>0</v>
      </c>
      <c r="BG12" s="29">
        <f t="shared" si="1"/>
        <v>0</v>
      </c>
      <c r="BH12" s="29">
        <f t="shared" si="1"/>
        <v>0</v>
      </c>
      <c r="BI12" s="29">
        <f t="shared" si="1"/>
        <v>0</v>
      </c>
      <c r="BJ12" s="29">
        <f t="shared" si="1"/>
        <v>0</v>
      </c>
      <c r="BK12" s="29">
        <f t="shared" si="1"/>
        <v>0</v>
      </c>
      <c r="BL12" s="29">
        <f t="shared" si="1"/>
        <v>0</v>
      </c>
      <c r="BM12" s="29">
        <f t="shared" si="1"/>
        <v>0</v>
      </c>
      <c r="BN12" s="29">
        <f t="shared" si="1"/>
        <v>0</v>
      </c>
      <c r="BO12" s="29">
        <f t="shared" si="1"/>
        <v>0</v>
      </c>
      <c r="BP12" s="29">
        <f t="shared" si="1"/>
        <v>0</v>
      </c>
      <c r="BQ12" s="29">
        <f t="shared" si="1"/>
        <v>0</v>
      </c>
      <c r="BR12" s="29">
        <f t="shared" si="1"/>
        <v>0</v>
      </c>
      <c r="BS12" s="29">
        <f t="shared" si="1"/>
        <v>0</v>
      </c>
      <c r="BT12" s="29">
        <f t="shared" si="1"/>
        <v>0</v>
      </c>
      <c r="BU12" s="29">
        <f t="shared" si="2"/>
        <v>0</v>
      </c>
      <c r="BV12" s="29">
        <f t="shared" si="2"/>
        <v>0</v>
      </c>
      <c r="BW12" s="29">
        <f t="shared" si="2"/>
        <v>0</v>
      </c>
      <c r="BX12" s="29">
        <f t="shared" si="2"/>
        <v>0</v>
      </c>
      <c r="BY12" s="29">
        <f t="shared" si="2"/>
        <v>0</v>
      </c>
      <c r="BZ12" s="29">
        <f t="shared" si="2"/>
        <v>-203.2700000000001</v>
      </c>
      <c r="CA12" s="29">
        <f t="shared" si="2"/>
        <v>-2.8500000000001364</v>
      </c>
      <c r="CB12" s="30">
        <f t="shared" si="2"/>
        <v>-448.84000000000015</v>
      </c>
    </row>
    <row r="13" spans="1:80" x14ac:dyDescent="0.25">
      <c r="A13" s="36" t="s">
        <v>57</v>
      </c>
      <c r="B13" s="47">
        <f>SUMIFS(FastClose!$H$3:$H$20000,FastClose!$K$3:$K$20000,$A13,FastClose!$G$3:$G$20000,B$3,FastClose!$D$3:$D$20000,$A$3)</f>
        <v>143919.85</v>
      </c>
      <c r="C13" s="31">
        <f>SUMIFS(FastClose!$H$3:$H$20000,FastClose!$K$3:$K$20000,$A13,FastClose!$G$3:$G$20000,C$3,FastClose!$D$3:$D$20000,$A$3)</f>
        <v>56305.499999999985</v>
      </c>
      <c r="D13" s="31">
        <f>SUMIFS(FastClose!$H$3:$H$20000,FastClose!$K$3:$K$20000,$A13,FastClose!$G$3:$G$20000,D$3,FastClose!$D$3:$D$20000,$A$3)</f>
        <v>64</v>
      </c>
      <c r="E13" s="31">
        <f>SUMIFS(FastClose!$H$3:$H$20000,FastClose!$K$3:$K$20000,$A13,FastClose!$G$3:$G$20000,E$3,FastClose!$D$3:$D$20000,$A$3)</f>
        <v>3.84</v>
      </c>
      <c r="F13" s="31">
        <f>SUMIFS(FastClose!$H$3:$H$20000,FastClose!$K$3:$K$20000,$A13,FastClose!$G$3:$G$20000,F$3,FastClose!$D$3:$D$20000,$A$3)</f>
        <v>0</v>
      </c>
      <c r="G13" s="31">
        <f>SUMIFS(FastClose!$H$3:$H$20000,FastClose!$K$3:$K$20000,$A13,FastClose!$G$3:$G$20000,G$3,FastClose!$D$3:$D$20000,$A$3)</f>
        <v>0</v>
      </c>
      <c r="H13" s="31">
        <f>SUMIFS(FastClose!$H$3:$H$20000,FastClose!$K$3:$K$20000,$A13,FastClose!$G$3:$G$20000,H$3,FastClose!$D$3:$D$20000,$A$3)</f>
        <v>0</v>
      </c>
      <c r="I13" s="31">
        <f>SUMIFS(FastClose!$H$3:$H$20000,FastClose!$K$3:$K$20000,$A13,FastClose!$G$3:$G$20000,I$3,FastClose!$D$3:$D$20000,$A$3)</f>
        <v>0</v>
      </c>
      <c r="J13" s="31">
        <f>SUMIFS(FastClose!$H$3:$H$20000,FastClose!$K$3:$K$20000,$A13,FastClose!$G$3:$G$20000,J$3,FastClose!$D$3:$D$20000,$A$3)</f>
        <v>0</v>
      </c>
      <c r="K13" s="31">
        <f>SUMIFS(FastClose!$H$3:$H$20000,FastClose!$K$3:$K$20000,$A13,FastClose!$G$3:$G$20000,K$3,FastClose!$D$3:$D$20000,$A$3)</f>
        <v>0</v>
      </c>
      <c r="L13" s="31">
        <f>SUMIFS(FastClose!$H$3:$H$20000,FastClose!$K$3:$K$20000,$A13,FastClose!$G$3:$G$20000,L$3,FastClose!$D$3:$D$20000,$A$3)</f>
        <v>0</v>
      </c>
      <c r="M13" s="31">
        <f>SUMIFS(FastClose!$H$3:$H$20000,FastClose!$K$3:$K$20000,$A13,FastClose!$G$3:$G$20000,M$3,FastClose!$D$3:$D$20000,$A$3)</f>
        <v>0</v>
      </c>
      <c r="N13" s="31">
        <f>SUMIFS(FastClose!$H$3:$H$20000,FastClose!$K$3:$K$20000,$A13,FastClose!$G$3:$G$20000,N$3,FastClose!$D$3:$D$20000,$A$3)</f>
        <v>0</v>
      </c>
      <c r="O13" s="31">
        <f>SUMIFS(FastClose!$H$3:$H$20000,FastClose!$K$3:$K$20000,$A13,FastClose!$G$3:$G$20000,O$3,FastClose!$D$3:$D$20000,$A$3)</f>
        <v>0</v>
      </c>
      <c r="P13" s="31">
        <f>SUMIFS(FastClose!$H$3:$H$20000,FastClose!$K$3:$K$20000,$A13,FastClose!$G$3:$G$20000,P$3,FastClose!$D$3:$D$20000,$A$3)</f>
        <v>4.7</v>
      </c>
      <c r="Q13" s="31">
        <f>SUMIFS(FastClose!$H$3:$H$20000,FastClose!$K$3:$K$20000,$A13,FastClose!$G$3:$G$20000,Q$3,FastClose!$D$3:$D$20000,$A$3)</f>
        <v>4.7</v>
      </c>
      <c r="R13" s="31">
        <f>SUMIFS(FastClose!$H$3:$H$20000,FastClose!$K$3:$K$20000,$A13,FastClose!$G$3:$G$20000,R$3,FastClose!$D$3:$D$20000,$A$3)</f>
        <v>4.7</v>
      </c>
      <c r="S13" s="31">
        <f>SUMIFS(FastClose!$H$3:$H$20000,FastClose!$K$3:$K$20000,$A13,FastClose!$G$3:$G$20000,S$3,FastClose!$D$3:$D$20000,$A$3)</f>
        <v>4.7</v>
      </c>
      <c r="T13" s="31">
        <f>SUMIFS(FastClose!$H$3:$H$20000,FastClose!$K$3:$K$20000,$A13,FastClose!$G$3:$G$20000,T$3,FastClose!$D$3:$D$20000,$A$3)</f>
        <v>4.7</v>
      </c>
      <c r="U13" s="31">
        <f>SUMIFS(FastClose!$H$3:$H$20000,FastClose!$K$3:$K$20000,$A13,FastClose!$G$3:$G$20000,U$3,FastClose!$D$3:$D$20000,$A$3)</f>
        <v>0</v>
      </c>
      <c r="V13" s="31">
        <f>SUMIFS(FastClose!$H$3:$H$20000,FastClose!$K$3:$K$20000,$A13,FastClose!$G$3:$G$20000,V$3,FastClose!$D$3:$D$20000,$A$3)</f>
        <v>178.28</v>
      </c>
      <c r="W13" s="31">
        <f>SUMIFS(FastClose!$H$3:$H$20000,FastClose!$K$3:$K$20000,$A13,FastClose!$G$3:$G$20000,W$3,FastClose!$D$3:$D$20000,$A$3)</f>
        <v>28.17</v>
      </c>
      <c r="X13" s="31">
        <f>SUMIFS(FastClose!$H$3:$H$20000,FastClose!$K$3:$K$20000,$A13,FastClose!$G$3:$G$20000,X$3,FastClose!$D$3:$D$20000,$A$3)</f>
        <v>29.94</v>
      </c>
      <c r="Y13" s="31">
        <f>SUMIFS(FastClose!$H$3:$H$20000,FastClose!$K$3:$K$20000,$A13,FastClose!$G$3:$G$20000,Y$3,FastClose!$D$3:$D$20000,$A$3)</f>
        <v>0</v>
      </c>
      <c r="Z13" s="32">
        <f>SUMIFS(FastClose!$H$3:$H$20000,FastClose!$K$3:$K$20000,$A13,FastClose!$G$3:$G$20000,Z$3,FastClose!$D$3:$D$20000,$A$3)</f>
        <v>12.68</v>
      </c>
      <c r="AB13" s="36" t="s">
        <v>57</v>
      </c>
      <c r="AC13" s="47">
        <f>SUMIFS(BISDATA!$L$3:$L$20000,BISDATA!$A$3:$A$20000,$AB13,BISDATA!$M$3:$M$20000,AC$4,BISDATA!$I$3:$I$20000,$AB$3)</f>
        <v>221671.93999999994</v>
      </c>
      <c r="AD13" s="31">
        <f>SUMIFS(BISDATA!$L$3:$L$20000,BISDATA!$A$3:$A$20000,$AB13,BISDATA!$M$3:$M$20000,AD$4,BISDATA!$I$3:$I$20000,$AB$3)</f>
        <v>56305.499999999993</v>
      </c>
      <c r="AE13" s="31">
        <f>SUMIFS(BISDATA!$L$3:$L$20000,BISDATA!$A$3:$A$20000,$AB13,BISDATA!$M$3:$M$20000,AE$4,BISDATA!$I$3:$I$20000,$AB$3)</f>
        <v>64</v>
      </c>
      <c r="AF13" s="31">
        <f>SUMIFS(BISDATA!$L$3:$L$20000,BISDATA!$A$3:$A$20000,$AB13,BISDATA!$M$3:$M$20000,AF$4,BISDATA!$I$3:$I$20000,$AB$3)</f>
        <v>3.84</v>
      </c>
      <c r="AG13" s="31">
        <f>SUMIFS(BISDATA!$L$3:$L$20000,BISDATA!$A$3:$A$20000,$AB13,BISDATA!$M$3:$M$20000,AG$4,BISDATA!$I$3:$I$20000,$AB$3)</f>
        <v>0</v>
      </c>
      <c r="AH13" s="31">
        <f>SUMIFS(BISDATA!$L$3:$L$20000,BISDATA!$A$3:$A$20000,$AB13,BISDATA!$M$3:$M$20000,AH$4,BISDATA!$I$3:$I$20000,$AB$3)</f>
        <v>0</v>
      </c>
      <c r="AI13" s="31">
        <f>SUMIFS(BISDATA!$L$3:$L$20000,BISDATA!$A$3:$A$20000,$AB13,BISDATA!$M$3:$M$20000,AI$4,BISDATA!$I$3:$I$20000,$AB$3)</f>
        <v>0</v>
      </c>
      <c r="AJ13" s="31">
        <f>SUMIFS(BISDATA!$L$3:$L$20000,BISDATA!$A$3:$A$20000,$AB13,BISDATA!$M$3:$M$20000,AJ$4,BISDATA!$I$3:$I$20000,$AB$3)</f>
        <v>0</v>
      </c>
      <c r="AK13" s="31">
        <f>SUMIFS(BISDATA!$L$3:$L$20000,BISDATA!$A$3:$A$20000,$AB13,BISDATA!$M$3:$M$20000,AK$4,BISDATA!$I$3:$I$20000,$AB$3)</f>
        <v>0</v>
      </c>
      <c r="AL13" s="31">
        <f>SUMIFS(BISDATA!$L$3:$L$20000,BISDATA!$A$3:$A$20000,$AB13,BISDATA!$M$3:$M$20000,AL$4,BISDATA!$I$3:$I$20000,$AB$3)</f>
        <v>0</v>
      </c>
      <c r="AM13" s="31">
        <f>SUMIFS(BISDATA!$L$3:$L$20000,BISDATA!$A$3:$A$20000,$AB13,BISDATA!$M$3:$M$20000,AM$4,BISDATA!$I$3:$I$20000,$AB$3)</f>
        <v>0</v>
      </c>
      <c r="AN13" s="31">
        <f>SUMIFS(BISDATA!$L$3:$L$20000,BISDATA!$A$3:$A$20000,$AB13,BISDATA!$M$3:$M$20000,AN$4,BISDATA!$I$3:$I$20000,$AB$3)</f>
        <v>0</v>
      </c>
      <c r="AO13" s="31">
        <f>SUMIFS(BISDATA!$L$3:$L$20000,BISDATA!$A$3:$A$20000,$AB13,BISDATA!$M$3:$M$20000,AO$4,BISDATA!$I$3:$I$20000,$AB$3)</f>
        <v>0</v>
      </c>
      <c r="AP13" s="31">
        <f>SUMIFS(BISDATA!$L$3:$L$20000,BISDATA!$A$3:$A$20000,$AB13,BISDATA!$M$3:$M$20000,AP$4,BISDATA!$I$3:$I$20000,$AB$3)</f>
        <v>0</v>
      </c>
      <c r="AQ13" s="31">
        <f>SUMIFS(BISDATA!$L$3:$L$20000,BISDATA!$A$3:$A$20000,$AB13,BISDATA!$M$3:$M$20000,AQ$4,BISDATA!$I$3:$I$20000,$AB$3)</f>
        <v>4.7</v>
      </c>
      <c r="AR13" s="31">
        <f>SUMIFS(BISDATA!$L$3:$L$20000,BISDATA!$A$3:$A$20000,$AB13,BISDATA!$M$3:$M$20000,AR$4,BISDATA!$I$3:$I$20000,$AB$3)</f>
        <v>4.7</v>
      </c>
      <c r="AS13" s="31">
        <f>SUMIFS(BISDATA!$L$3:$L$20000,BISDATA!$A$3:$A$20000,$AB13,BISDATA!$M$3:$M$20000,AS$4,BISDATA!$I$3:$I$20000,$AB$3)</f>
        <v>4.7</v>
      </c>
      <c r="AT13" s="31">
        <f>SUMIFS(BISDATA!$L$3:$L$20000,BISDATA!$A$3:$A$20000,$AB13,BISDATA!$M$3:$M$20000,AT$4,BISDATA!$I$3:$I$20000,$AB$3)</f>
        <v>4.7</v>
      </c>
      <c r="AU13" s="31">
        <f>SUMIFS(BISDATA!$L$3:$L$20000,BISDATA!$A$3:$A$20000,$AB13,BISDATA!$M$3:$M$20000,AU$4,BISDATA!$I$3:$I$20000,$AB$3)</f>
        <v>4.7</v>
      </c>
      <c r="AV13" s="31">
        <f>SUMIFS(BISDATA!$L$3:$L$20000,BISDATA!$A$3:$A$20000,$AB13,BISDATA!$M$3:$M$20000,AV$4,BISDATA!$I$3:$I$20000,$AB$3)</f>
        <v>0</v>
      </c>
      <c r="AW13" s="31">
        <f>SUMIFS(BISDATA!$L$3:$L$20000,BISDATA!$A$3:$A$20000,$AB13,BISDATA!$M$3:$M$20000,AW$4,BISDATA!$I$3:$I$20000,$AB$3)</f>
        <v>178.28</v>
      </c>
      <c r="AX13" s="31">
        <f>SUMIFS(BISDATA!$L$3:$L$20000,BISDATA!$A$3:$A$20000,$AB13,BISDATA!$M$3:$M$20000,AX$4,BISDATA!$I$3:$I$20000,$AB$3)</f>
        <v>28.17</v>
      </c>
      <c r="AY13" s="31">
        <f>SUMIFS(BISDATA!$L$3:$L$20000,BISDATA!$A$3:$A$20000,$AB13,BISDATA!$M$3:$M$20000,AY$4,BISDATA!$I$3:$I$20000,$AB$3)</f>
        <v>29.94</v>
      </c>
      <c r="AZ13" s="31">
        <f>SUMIFS(BISDATA!$L$3:$L$20000,BISDATA!$A$3:$A$20000,$AB13,BISDATA!$M$3:$M$20000,AZ$4,BISDATA!$I$3:$I$20000,$AB$3)</f>
        <v>0</v>
      </c>
      <c r="BA13" s="32">
        <f>SUMIFS(BISDATA!$L$3:$L$20000,BISDATA!$A$3:$A$20000,$AB13,BISDATA!$M$3:$M$20000,BA$4,BISDATA!$I$3:$I$20000,$AB$3)</f>
        <v>0</v>
      </c>
      <c r="BB13" s="58"/>
      <c r="BC13" s="36" t="s">
        <v>57</v>
      </c>
      <c r="BD13" s="47">
        <f t="shared" si="3"/>
        <v>77752.089999999938</v>
      </c>
      <c r="BE13" s="31">
        <f t="shared" si="1"/>
        <v>0</v>
      </c>
      <c r="BF13" s="31">
        <f t="shared" si="1"/>
        <v>0</v>
      </c>
      <c r="BG13" s="31">
        <f t="shared" si="1"/>
        <v>0</v>
      </c>
      <c r="BH13" s="31">
        <f t="shared" si="1"/>
        <v>0</v>
      </c>
      <c r="BI13" s="31">
        <f t="shared" si="1"/>
        <v>0</v>
      </c>
      <c r="BJ13" s="31">
        <f t="shared" si="1"/>
        <v>0</v>
      </c>
      <c r="BK13" s="31">
        <f t="shared" si="1"/>
        <v>0</v>
      </c>
      <c r="BL13" s="31">
        <f t="shared" si="1"/>
        <v>0</v>
      </c>
      <c r="BM13" s="31">
        <f t="shared" si="1"/>
        <v>0</v>
      </c>
      <c r="BN13" s="31">
        <f t="shared" si="1"/>
        <v>0</v>
      </c>
      <c r="BO13" s="31">
        <f t="shared" si="1"/>
        <v>0</v>
      </c>
      <c r="BP13" s="31">
        <f t="shared" si="1"/>
        <v>0</v>
      </c>
      <c r="BQ13" s="31">
        <f t="shared" si="1"/>
        <v>0</v>
      </c>
      <c r="BR13" s="31">
        <f t="shared" si="1"/>
        <v>0</v>
      </c>
      <c r="BS13" s="31">
        <f t="shared" si="1"/>
        <v>0</v>
      </c>
      <c r="BT13" s="31">
        <f t="shared" si="1"/>
        <v>0</v>
      </c>
      <c r="BU13" s="31">
        <f t="shared" si="2"/>
        <v>0</v>
      </c>
      <c r="BV13" s="31">
        <f t="shared" si="2"/>
        <v>0</v>
      </c>
      <c r="BW13" s="31">
        <f t="shared" si="2"/>
        <v>0</v>
      </c>
      <c r="BX13" s="31">
        <f t="shared" si="2"/>
        <v>0</v>
      </c>
      <c r="BY13" s="31">
        <f t="shared" si="2"/>
        <v>0</v>
      </c>
      <c r="BZ13" s="31">
        <f t="shared" si="2"/>
        <v>0</v>
      </c>
      <c r="CA13" s="31">
        <f t="shared" si="2"/>
        <v>0</v>
      </c>
      <c r="CB13" s="32">
        <f t="shared" si="2"/>
        <v>-12.68</v>
      </c>
    </row>
    <row r="14" spans="1:80" x14ac:dyDescent="0.25">
      <c r="A14" s="34" t="s">
        <v>138</v>
      </c>
      <c r="B14" s="48">
        <f>SUMIFS(FastClose!$H$3:$H$20000,FastClose!$K$3:$K$20000,$A14,FastClose!$G$3:$G$20000,B$3,FastClose!$D$3:$D$20000,$A$3)</f>
        <v>7654757.3200000543</v>
      </c>
      <c r="C14" s="27">
        <f>SUMIFS(FastClose!$H$3:$H$20000,FastClose!$K$3:$K$20000,$A14,FastClose!$G$3:$G$20000,C$3,FastClose!$D$3:$D$20000,$A$3)</f>
        <v>1801339.6100000015</v>
      </c>
      <c r="D14" s="27">
        <f>SUMIFS(FastClose!$H$3:$H$20000,FastClose!$K$3:$K$20000,$A14,FastClose!$G$3:$G$20000,D$3,FastClose!$D$3:$D$20000,$A$3)</f>
        <v>-8542</v>
      </c>
      <c r="E14" s="27">
        <f>SUMIFS(FastClose!$H$3:$H$20000,FastClose!$K$3:$K$20000,$A14,FastClose!$G$3:$G$20000,E$3,FastClose!$D$3:$D$20000,$A$3)</f>
        <v>-1863.44</v>
      </c>
      <c r="F14" s="27">
        <f>SUMIFS(FastClose!$H$3:$H$20000,FastClose!$K$3:$K$20000,$A14,FastClose!$G$3:$G$20000,F$3,FastClose!$D$3:$D$20000,$A$3)</f>
        <v>96.02</v>
      </c>
      <c r="G14" s="27">
        <f>SUMIFS(FastClose!$H$3:$H$20000,FastClose!$K$3:$K$20000,$A14,FastClose!$G$3:$G$20000,G$3,FastClose!$D$3:$D$20000,$A$3)</f>
        <v>0</v>
      </c>
      <c r="H14" s="27">
        <f>SUMIFS(FastClose!$H$3:$H$20000,FastClose!$K$3:$K$20000,$A14,FastClose!$G$3:$G$20000,H$3,FastClose!$D$3:$D$20000,$A$3)</f>
        <v>-20.67</v>
      </c>
      <c r="I14" s="27">
        <f>SUMIFS(FastClose!$H$3:$H$20000,FastClose!$K$3:$K$20000,$A14,FastClose!$G$3:$G$20000,I$3,FastClose!$D$3:$D$20000,$A$3)</f>
        <v>134.34</v>
      </c>
      <c r="J14" s="27">
        <f>SUMIFS(FastClose!$H$3:$H$20000,FastClose!$K$3:$K$20000,$A14,FastClose!$G$3:$G$20000,J$3,FastClose!$D$3:$D$20000,$A$3)</f>
        <v>0</v>
      </c>
      <c r="K14" s="27">
        <f>SUMIFS(FastClose!$H$3:$H$20000,FastClose!$K$3:$K$20000,$A14,FastClose!$G$3:$G$20000,K$3,FastClose!$D$3:$D$20000,$A$3)</f>
        <v>0</v>
      </c>
      <c r="L14" s="27">
        <f>SUMIFS(FastClose!$H$3:$H$20000,FastClose!$K$3:$K$20000,$A14,FastClose!$G$3:$G$20000,L$3,FastClose!$D$3:$D$20000,$A$3)</f>
        <v>0</v>
      </c>
      <c r="M14" s="27">
        <f>SUMIFS(FastClose!$H$3:$H$20000,FastClose!$K$3:$K$20000,$A14,FastClose!$G$3:$G$20000,M$3,FastClose!$D$3:$D$20000,$A$3)</f>
        <v>0</v>
      </c>
      <c r="N14" s="27">
        <f>SUMIFS(FastClose!$H$3:$H$20000,FastClose!$K$3:$K$20000,$A14,FastClose!$G$3:$G$20000,N$3,FastClose!$D$3:$D$20000,$A$3)</f>
        <v>0</v>
      </c>
      <c r="O14" s="27">
        <f>SUMIFS(FastClose!$H$3:$H$20000,FastClose!$K$3:$K$20000,$A14,FastClose!$G$3:$G$20000,O$3,FastClose!$D$3:$D$20000,$A$3)</f>
        <v>602.9799999999999</v>
      </c>
      <c r="P14" s="27">
        <f>SUMIFS(FastClose!$H$3:$H$20000,FastClose!$K$3:$K$20000,$A14,FastClose!$G$3:$G$20000,P$3,FastClose!$D$3:$D$20000,$A$3)</f>
        <v>65.87</v>
      </c>
      <c r="Q14" s="27">
        <f>SUMIFS(FastClose!$H$3:$H$20000,FastClose!$K$3:$K$20000,$A14,FastClose!$G$3:$G$20000,Q$3,FastClose!$D$3:$D$20000,$A$3)</f>
        <v>627.32000000000005</v>
      </c>
      <c r="R14" s="27">
        <f>SUMIFS(FastClose!$H$3:$H$20000,FastClose!$K$3:$K$20000,$A14,FastClose!$G$3:$G$20000,R$3,FastClose!$D$3:$D$20000,$A$3)</f>
        <v>63.58</v>
      </c>
      <c r="S14" s="27">
        <f>SUMIFS(FastClose!$H$3:$H$20000,FastClose!$K$3:$K$20000,$A14,FastClose!$G$3:$G$20000,S$3,FastClose!$D$3:$D$20000,$A$3)</f>
        <v>54.01</v>
      </c>
      <c r="T14" s="27">
        <f>SUMIFS(FastClose!$H$3:$H$20000,FastClose!$K$3:$K$20000,$A14,FastClose!$G$3:$G$20000,T$3,FastClose!$D$3:$D$20000,$A$3)</f>
        <v>71.62</v>
      </c>
      <c r="U14" s="27">
        <f>SUMIFS(FastClose!$H$3:$H$20000,FastClose!$K$3:$K$20000,$A14,FastClose!$G$3:$G$20000,U$3,FastClose!$D$3:$D$20000,$A$3)</f>
        <v>27.08</v>
      </c>
      <c r="V14" s="27">
        <f>SUMIFS(FastClose!$H$3:$H$20000,FastClose!$K$3:$K$20000,$A14,FastClose!$G$3:$G$20000,V$3,FastClose!$D$3:$D$20000,$A$3)</f>
        <v>126.79</v>
      </c>
      <c r="W14" s="27">
        <f>SUMIFS(FastClose!$H$3:$H$20000,FastClose!$K$3:$K$20000,$A14,FastClose!$G$3:$G$20000,W$3,FastClose!$D$3:$D$20000,$A$3)</f>
        <v>30.65</v>
      </c>
      <c r="X14" s="27">
        <f>SUMIFS(FastClose!$H$3:$H$20000,FastClose!$K$3:$K$20000,$A14,FastClose!$G$3:$G$20000,X$3,FastClose!$D$3:$D$20000,$A$3)</f>
        <v>21.32</v>
      </c>
      <c r="Y14" s="27">
        <f>SUMIFS(FastClose!$H$3:$H$20000,FastClose!$K$3:$K$20000,$A14,FastClose!$G$3:$G$20000,Y$3,FastClose!$D$3:$D$20000,$A$3)</f>
        <v>21.32</v>
      </c>
      <c r="Z14" s="28">
        <f>SUMIFS(FastClose!$H$3:$H$20000,FastClose!$K$3:$K$20000,$A14,FastClose!$G$3:$G$20000,Z$3,FastClose!$D$3:$D$20000,$A$3)</f>
        <v>291.81</v>
      </c>
      <c r="AB14" s="34" t="s">
        <v>138</v>
      </c>
      <c r="AC14" s="48">
        <f>SUMIFS(BISDATA!$L$3:$L$20000,BISDATA!$A$3:$A$20000,$AB14,BISDATA!$M$3:$M$20000,AC$4,BISDATA!$I$3:$I$20000,$AB$3)</f>
        <v>7650414.7500000224</v>
      </c>
      <c r="AD14" s="27">
        <f>SUMIFS(BISDATA!$L$3:$L$20000,BISDATA!$A$3:$A$20000,$AB14,BISDATA!$M$3:$M$20000,AD$4,BISDATA!$I$3:$I$20000,$AB$3)</f>
        <v>1796804.0800000064</v>
      </c>
      <c r="AE14" s="27">
        <f>SUMIFS(BISDATA!$L$3:$L$20000,BISDATA!$A$3:$A$20000,$AB14,BISDATA!$M$3:$M$20000,AE$4,BISDATA!$I$3:$I$20000,$AB$3)</f>
        <v>-8542</v>
      </c>
      <c r="AF14" s="27">
        <f>SUMIFS(BISDATA!$L$3:$L$20000,BISDATA!$A$3:$A$20000,$AB14,BISDATA!$M$3:$M$20000,AF$4,BISDATA!$I$3:$I$20000,$AB$3)</f>
        <v>-1863.4399999999998</v>
      </c>
      <c r="AG14" s="27">
        <f>SUMIFS(BISDATA!$L$3:$L$20000,BISDATA!$A$3:$A$20000,$AB14,BISDATA!$M$3:$M$20000,AG$4,BISDATA!$I$3:$I$20000,$AB$3)</f>
        <v>96.02</v>
      </c>
      <c r="AH14" s="27">
        <f>SUMIFS(BISDATA!$L$3:$L$20000,BISDATA!$A$3:$A$20000,$AB14,BISDATA!$M$3:$M$20000,AH$4,BISDATA!$I$3:$I$20000,$AB$3)</f>
        <v>0</v>
      </c>
      <c r="AI14" s="27">
        <f>SUMIFS(BISDATA!$L$3:$L$20000,BISDATA!$A$3:$A$20000,$AB14,BISDATA!$M$3:$M$20000,AI$4,BISDATA!$I$3:$I$20000,$AB$3)</f>
        <v>-20.67</v>
      </c>
      <c r="AJ14" s="27">
        <f>SUMIFS(BISDATA!$L$3:$L$20000,BISDATA!$A$3:$A$20000,$AB14,BISDATA!$M$3:$M$20000,AJ$4,BISDATA!$I$3:$I$20000,$AB$3)</f>
        <v>134.34</v>
      </c>
      <c r="AK14" s="27">
        <f>SUMIFS(BISDATA!$L$3:$L$20000,BISDATA!$A$3:$A$20000,$AB14,BISDATA!$M$3:$M$20000,AK$4,BISDATA!$I$3:$I$20000,$AB$3)</f>
        <v>0</v>
      </c>
      <c r="AL14" s="27">
        <f>SUMIFS(BISDATA!$L$3:$L$20000,BISDATA!$A$3:$A$20000,$AB14,BISDATA!$M$3:$M$20000,AL$4,BISDATA!$I$3:$I$20000,$AB$3)</f>
        <v>0</v>
      </c>
      <c r="AM14" s="27">
        <f>SUMIFS(BISDATA!$L$3:$L$20000,BISDATA!$A$3:$A$20000,$AB14,BISDATA!$M$3:$M$20000,AM$4,BISDATA!$I$3:$I$20000,$AB$3)</f>
        <v>0</v>
      </c>
      <c r="AN14" s="27">
        <f>SUMIFS(BISDATA!$L$3:$L$20000,BISDATA!$A$3:$A$20000,$AB14,BISDATA!$M$3:$M$20000,AN$4,BISDATA!$I$3:$I$20000,$AB$3)</f>
        <v>0</v>
      </c>
      <c r="AO14" s="27">
        <f>SUMIFS(BISDATA!$L$3:$L$20000,BISDATA!$A$3:$A$20000,$AB14,BISDATA!$M$3:$M$20000,AO$4,BISDATA!$I$3:$I$20000,$AB$3)</f>
        <v>0</v>
      </c>
      <c r="AP14" s="27">
        <f>SUMIFS(BISDATA!$L$3:$L$20000,BISDATA!$A$3:$A$20000,$AB14,BISDATA!$M$3:$M$20000,AP$4,BISDATA!$I$3:$I$20000,$AB$3)</f>
        <v>602.9799999999999</v>
      </c>
      <c r="AQ14" s="27">
        <f>SUMIFS(BISDATA!$L$3:$L$20000,BISDATA!$A$3:$A$20000,$AB14,BISDATA!$M$3:$M$20000,AQ$4,BISDATA!$I$3:$I$20000,$AB$3)</f>
        <v>65.87</v>
      </c>
      <c r="AR14" s="27">
        <f>SUMIFS(BISDATA!$L$3:$L$20000,BISDATA!$A$3:$A$20000,$AB14,BISDATA!$M$3:$M$20000,AR$4,BISDATA!$I$3:$I$20000,$AB$3)</f>
        <v>627.32000000000005</v>
      </c>
      <c r="AS14" s="27">
        <f>SUMIFS(BISDATA!$L$3:$L$20000,BISDATA!$A$3:$A$20000,$AB14,BISDATA!$M$3:$M$20000,AS$4,BISDATA!$I$3:$I$20000,$AB$3)</f>
        <v>63.58</v>
      </c>
      <c r="AT14" s="27">
        <f>SUMIFS(BISDATA!$L$3:$L$20000,BISDATA!$A$3:$A$20000,$AB14,BISDATA!$M$3:$M$20000,AT$4,BISDATA!$I$3:$I$20000,$AB$3)</f>
        <v>54.01</v>
      </c>
      <c r="AU14" s="27">
        <f>SUMIFS(BISDATA!$L$3:$L$20000,BISDATA!$A$3:$A$20000,$AB14,BISDATA!$M$3:$M$20000,AU$4,BISDATA!$I$3:$I$20000,$AB$3)</f>
        <v>71.62</v>
      </c>
      <c r="AV14" s="27">
        <f>SUMIFS(BISDATA!$L$3:$L$20000,BISDATA!$A$3:$A$20000,$AB14,BISDATA!$M$3:$M$20000,AV$4,BISDATA!$I$3:$I$20000,$AB$3)</f>
        <v>27.08</v>
      </c>
      <c r="AW14" s="27">
        <f>SUMIFS(BISDATA!$L$3:$L$20000,BISDATA!$A$3:$A$20000,$AB14,BISDATA!$M$3:$M$20000,AW$4,BISDATA!$I$3:$I$20000,$AB$3)</f>
        <v>126.79</v>
      </c>
      <c r="AX14" s="27">
        <f>SUMIFS(BISDATA!$L$3:$L$20000,BISDATA!$A$3:$A$20000,$AB14,BISDATA!$M$3:$M$20000,AX$4,BISDATA!$I$3:$I$20000,$AB$3)</f>
        <v>30.65</v>
      </c>
      <c r="AY14" s="27">
        <f>SUMIFS(BISDATA!$L$3:$L$20000,BISDATA!$A$3:$A$20000,$AB14,BISDATA!$M$3:$M$20000,AY$4,BISDATA!$I$3:$I$20000,$AB$3)</f>
        <v>21.32</v>
      </c>
      <c r="AZ14" s="27">
        <f>SUMIFS(BISDATA!$L$3:$L$20000,BISDATA!$A$3:$A$20000,$AB14,BISDATA!$M$3:$M$20000,AZ$4,BISDATA!$I$3:$I$20000,$AB$3)</f>
        <v>21.32</v>
      </c>
      <c r="BA14" s="28">
        <f>SUMIFS(BISDATA!$L$3:$L$20000,BISDATA!$A$3:$A$20000,$AB14,BISDATA!$M$3:$M$20000,BA$4,BISDATA!$I$3:$I$20000,$AB$3)</f>
        <v>40.07</v>
      </c>
      <c r="BB14" s="58"/>
      <c r="BC14" s="34" t="s">
        <v>138</v>
      </c>
      <c r="BD14" s="48">
        <f t="shared" si="3"/>
        <v>-4342.570000031963</v>
      </c>
      <c r="BE14" s="27">
        <f t="shared" si="1"/>
        <v>-4535.5299999951385</v>
      </c>
      <c r="BF14" s="27">
        <f t="shared" si="1"/>
        <v>0</v>
      </c>
      <c r="BG14" s="27">
        <f t="shared" si="1"/>
        <v>0</v>
      </c>
      <c r="BH14" s="27">
        <f t="shared" si="1"/>
        <v>0</v>
      </c>
      <c r="BI14" s="27">
        <f t="shared" si="1"/>
        <v>0</v>
      </c>
      <c r="BJ14" s="27">
        <f t="shared" si="1"/>
        <v>0</v>
      </c>
      <c r="BK14" s="27">
        <f t="shared" si="1"/>
        <v>0</v>
      </c>
      <c r="BL14" s="27">
        <f t="shared" si="1"/>
        <v>0</v>
      </c>
      <c r="BM14" s="27">
        <f t="shared" si="1"/>
        <v>0</v>
      </c>
      <c r="BN14" s="27">
        <f t="shared" si="1"/>
        <v>0</v>
      </c>
      <c r="BO14" s="27">
        <f t="shared" si="1"/>
        <v>0</v>
      </c>
      <c r="BP14" s="27">
        <f t="shared" si="1"/>
        <v>0</v>
      </c>
      <c r="BQ14" s="27">
        <f t="shared" si="1"/>
        <v>0</v>
      </c>
      <c r="BR14" s="27">
        <f t="shared" si="1"/>
        <v>0</v>
      </c>
      <c r="BS14" s="27">
        <f t="shared" si="1"/>
        <v>0</v>
      </c>
      <c r="BT14" s="27">
        <f t="shared" si="1"/>
        <v>0</v>
      </c>
      <c r="BU14" s="27">
        <f t="shared" si="2"/>
        <v>0</v>
      </c>
      <c r="BV14" s="27">
        <f t="shared" si="2"/>
        <v>0</v>
      </c>
      <c r="BW14" s="27">
        <f t="shared" si="2"/>
        <v>0</v>
      </c>
      <c r="BX14" s="27">
        <f t="shared" si="2"/>
        <v>0</v>
      </c>
      <c r="BY14" s="27">
        <f t="shared" si="2"/>
        <v>0</v>
      </c>
      <c r="BZ14" s="27">
        <f t="shared" si="2"/>
        <v>0</v>
      </c>
      <c r="CA14" s="27">
        <f t="shared" si="2"/>
        <v>0</v>
      </c>
      <c r="CB14" s="28">
        <f t="shared" si="2"/>
        <v>-251.74</v>
      </c>
    </row>
    <row r="15" spans="1:80" x14ac:dyDescent="0.25">
      <c r="A15" s="36" t="s">
        <v>211</v>
      </c>
      <c r="B15" s="47">
        <f>SUMIFS(FastClose!$H$3:$H$20000,FastClose!$K$3:$K$20000,$A15,FastClose!$G$3:$G$20000,B$3,FastClose!$D$3:$D$20000,$A$3)</f>
        <v>1910793.8200000059</v>
      </c>
      <c r="C15" s="31">
        <f>SUMIFS(FastClose!$H$3:$H$20000,FastClose!$K$3:$K$20000,$A15,FastClose!$G$3:$G$20000,C$3,FastClose!$D$3:$D$20000,$A$3)</f>
        <v>493354.97000000009</v>
      </c>
      <c r="D15" s="31">
        <f>SUMIFS(FastClose!$H$3:$H$20000,FastClose!$K$3:$K$20000,$A15,FastClose!$G$3:$G$20000,D$3,FastClose!$D$3:$D$20000,$A$3)</f>
        <v>-13.95</v>
      </c>
      <c r="E15" s="31">
        <f>SUMIFS(FastClose!$H$3:$H$20000,FastClose!$K$3:$K$20000,$A15,FastClose!$G$3:$G$20000,E$3,FastClose!$D$3:$D$20000,$A$3)</f>
        <v>0</v>
      </c>
      <c r="F15" s="31">
        <f>SUMIFS(FastClose!$H$3:$H$20000,FastClose!$K$3:$K$20000,$A15,FastClose!$G$3:$G$20000,F$3,FastClose!$D$3:$D$20000,$A$3)</f>
        <v>-131.54</v>
      </c>
      <c r="G15" s="31">
        <f>SUMIFS(FastClose!$H$3:$H$20000,FastClose!$K$3:$K$20000,$A15,FastClose!$G$3:$G$20000,G$3,FastClose!$D$3:$D$20000,$A$3)</f>
        <v>9.0800000000000125</v>
      </c>
      <c r="H15" s="31">
        <f>SUMIFS(FastClose!$H$3:$H$20000,FastClose!$K$3:$K$20000,$A15,FastClose!$G$3:$G$20000,H$3,FastClose!$D$3:$D$20000,$A$3)</f>
        <v>416.01</v>
      </c>
      <c r="I15" s="31">
        <f>SUMIFS(FastClose!$H$3:$H$20000,FastClose!$K$3:$K$20000,$A15,FastClose!$G$3:$G$20000,I$3,FastClose!$D$3:$D$20000,$A$3)</f>
        <v>0</v>
      </c>
      <c r="J15" s="31">
        <f>SUMIFS(FastClose!$H$3:$H$20000,FastClose!$K$3:$K$20000,$A15,FastClose!$G$3:$G$20000,J$3,FastClose!$D$3:$D$20000,$A$3)</f>
        <v>0</v>
      </c>
      <c r="K15" s="31">
        <f>SUMIFS(FastClose!$H$3:$H$20000,FastClose!$K$3:$K$20000,$A15,FastClose!$G$3:$G$20000,K$3,FastClose!$D$3:$D$20000,$A$3)</f>
        <v>0</v>
      </c>
      <c r="L15" s="31">
        <f>SUMIFS(FastClose!$H$3:$H$20000,FastClose!$K$3:$K$20000,$A15,FastClose!$G$3:$G$20000,L$3,FastClose!$D$3:$D$20000,$A$3)</f>
        <v>0</v>
      </c>
      <c r="M15" s="31">
        <f>SUMIFS(FastClose!$H$3:$H$20000,FastClose!$K$3:$K$20000,$A15,FastClose!$G$3:$G$20000,M$3,FastClose!$D$3:$D$20000,$A$3)</f>
        <v>0</v>
      </c>
      <c r="N15" s="31">
        <f>SUMIFS(FastClose!$H$3:$H$20000,FastClose!$K$3:$K$20000,$A15,FastClose!$G$3:$G$20000,N$3,FastClose!$D$3:$D$20000,$A$3)</f>
        <v>-3735.51</v>
      </c>
      <c r="O15" s="31">
        <f>SUMIFS(FastClose!$H$3:$H$20000,FastClose!$K$3:$K$20000,$A15,FastClose!$G$3:$G$20000,O$3,FastClose!$D$3:$D$20000,$A$3)</f>
        <v>0</v>
      </c>
      <c r="P15" s="31">
        <f>SUMIFS(FastClose!$H$3:$H$20000,FastClose!$K$3:$K$20000,$A15,FastClose!$G$3:$G$20000,P$3,FastClose!$D$3:$D$20000,$A$3)</f>
        <v>30.8</v>
      </c>
      <c r="Q15" s="31">
        <f>SUMIFS(FastClose!$H$3:$H$20000,FastClose!$K$3:$K$20000,$A15,FastClose!$G$3:$G$20000,Q$3,FastClose!$D$3:$D$20000,$A$3)</f>
        <v>30.8</v>
      </c>
      <c r="R15" s="31">
        <f>SUMIFS(FastClose!$H$3:$H$20000,FastClose!$K$3:$K$20000,$A15,FastClose!$G$3:$G$20000,R$3,FastClose!$D$3:$D$20000,$A$3)</f>
        <v>30.8</v>
      </c>
      <c r="S15" s="31">
        <f>SUMIFS(FastClose!$H$3:$H$20000,FastClose!$K$3:$K$20000,$A15,FastClose!$G$3:$G$20000,S$3,FastClose!$D$3:$D$20000,$A$3)</f>
        <v>30.8</v>
      </c>
      <c r="T15" s="31">
        <f>SUMIFS(FastClose!$H$3:$H$20000,FastClose!$K$3:$K$20000,$A15,FastClose!$G$3:$G$20000,T$3,FastClose!$D$3:$D$20000,$A$3)</f>
        <v>19.95</v>
      </c>
      <c r="U15" s="31">
        <f>SUMIFS(FastClose!$H$3:$H$20000,FastClose!$K$3:$K$20000,$A15,FastClose!$G$3:$G$20000,U$3,FastClose!$D$3:$D$20000,$A$3)</f>
        <v>30.8</v>
      </c>
      <c r="V15" s="31">
        <f>SUMIFS(FastClose!$H$3:$H$20000,FastClose!$K$3:$K$20000,$A15,FastClose!$G$3:$G$20000,V$3,FastClose!$D$3:$D$20000,$A$3)</f>
        <v>0</v>
      </c>
      <c r="W15" s="31">
        <f>SUMIFS(FastClose!$H$3:$H$20000,FastClose!$K$3:$K$20000,$A15,FastClose!$G$3:$G$20000,W$3,FastClose!$D$3:$D$20000,$A$3)</f>
        <v>30.8</v>
      </c>
      <c r="X15" s="31">
        <f>SUMIFS(FastClose!$H$3:$H$20000,FastClose!$K$3:$K$20000,$A15,FastClose!$G$3:$G$20000,X$3,FastClose!$D$3:$D$20000,$A$3)</f>
        <v>32.31</v>
      </c>
      <c r="Y15" s="31">
        <f>SUMIFS(FastClose!$H$3:$H$20000,FastClose!$K$3:$K$20000,$A15,FastClose!$G$3:$G$20000,Y$3,FastClose!$D$3:$D$20000,$A$3)</f>
        <v>0</v>
      </c>
      <c r="Z15" s="32">
        <f>SUMIFS(FastClose!$H$3:$H$20000,FastClose!$K$3:$K$20000,$A15,FastClose!$G$3:$G$20000,Z$3,FastClose!$D$3:$D$20000,$A$3)</f>
        <v>246.68999999999997</v>
      </c>
      <c r="AB15" s="36" t="s">
        <v>211</v>
      </c>
      <c r="AC15" s="47">
        <f>SUMIFS(BISDATA!$L$3:$L$20000,BISDATA!$A$3:$A$20000,$AB15,BISDATA!$M$3:$M$20000,AC$4,BISDATA!$I$3:$I$20000,$AB$3)</f>
        <v>1910256.3400000066</v>
      </c>
      <c r="AD15" s="31">
        <f>SUMIFS(BISDATA!$L$3:$L$20000,BISDATA!$A$3:$A$20000,$AB15,BISDATA!$M$3:$M$20000,AD$4,BISDATA!$I$3:$I$20000,$AB$3)</f>
        <v>493119.31000000006</v>
      </c>
      <c r="AE15" s="31">
        <f>SUMIFS(BISDATA!$L$3:$L$20000,BISDATA!$A$3:$A$20000,$AB15,BISDATA!$M$3:$M$20000,AE$4,BISDATA!$I$3:$I$20000,$AB$3)</f>
        <v>-13.950000000000024</v>
      </c>
      <c r="AF15" s="31">
        <f>SUMIFS(BISDATA!$L$3:$L$20000,BISDATA!$A$3:$A$20000,$AB15,BISDATA!$M$3:$M$20000,AF$4,BISDATA!$I$3:$I$20000,$AB$3)</f>
        <v>0</v>
      </c>
      <c r="AG15" s="31">
        <f>SUMIFS(BISDATA!$L$3:$L$20000,BISDATA!$A$3:$A$20000,$AB15,BISDATA!$M$3:$M$20000,AG$4,BISDATA!$I$3:$I$20000,$AB$3)</f>
        <v>-131.54</v>
      </c>
      <c r="AH15" s="31">
        <f>SUMIFS(BISDATA!$L$3:$L$20000,BISDATA!$A$3:$A$20000,$AB15,BISDATA!$M$3:$M$20000,AH$4,BISDATA!$I$3:$I$20000,$AB$3)</f>
        <v>9.0800000000000125</v>
      </c>
      <c r="AI15" s="31">
        <f>SUMIFS(BISDATA!$L$3:$L$20000,BISDATA!$A$3:$A$20000,$AB15,BISDATA!$M$3:$M$20000,AI$4,BISDATA!$I$3:$I$20000,$AB$3)</f>
        <v>416.01</v>
      </c>
      <c r="AJ15" s="31">
        <f>SUMIFS(BISDATA!$L$3:$L$20000,BISDATA!$A$3:$A$20000,$AB15,BISDATA!$M$3:$M$20000,AJ$4,BISDATA!$I$3:$I$20000,$AB$3)</f>
        <v>0</v>
      </c>
      <c r="AK15" s="31">
        <f>SUMIFS(BISDATA!$L$3:$L$20000,BISDATA!$A$3:$A$20000,$AB15,BISDATA!$M$3:$M$20000,AK$4,BISDATA!$I$3:$I$20000,$AB$3)</f>
        <v>0</v>
      </c>
      <c r="AL15" s="31">
        <f>SUMIFS(BISDATA!$L$3:$L$20000,BISDATA!$A$3:$A$20000,$AB15,BISDATA!$M$3:$M$20000,AL$4,BISDATA!$I$3:$I$20000,$AB$3)</f>
        <v>0</v>
      </c>
      <c r="AM15" s="31">
        <f>SUMIFS(BISDATA!$L$3:$L$20000,BISDATA!$A$3:$A$20000,$AB15,BISDATA!$M$3:$M$20000,AM$4,BISDATA!$I$3:$I$20000,$AB$3)</f>
        <v>0</v>
      </c>
      <c r="AN15" s="31">
        <f>SUMIFS(BISDATA!$L$3:$L$20000,BISDATA!$A$3:$A$20000,$AB15,BISDATA!$M$3:$M$20000,AN$4,BISDATA!$I$3:$I$20000,$AB$3)</f>
        <v>0</v>
      </c>
      <c r="AO15" s="31">
        <f>SUMIFS(BISDATA!$L$3:$L$20000,BISDATA!$A$3:$A$20000,$AB15,BISDATA!$M$3:$M$20000,AO$4,BISDATA!$I$3:$I$20000,$AB$3)</f>
        <v>-3735.51</v>
      </c>
      <c r="AP15" s="31">
        <f>SUMIFS(BISDATA!$L$3:$L$20000,BISDATA!$A$3:$A$20000,$AB15,BISDATA!$M$3:$M$20000,AP$4,BISDATA!$I$3:$I$20000,$AB$3)</f>
        <v>0</v>
      </c>
      <c r="AQ15" s="31">
        <f>SUMIFS(BISDATA!$L$3:$L$20000,BISDATA!$A$3:$A$20000,$AB15,BISDATA!$M$3:$M$20000,AQ$4,BISDATA!$I$3:$I$20000,$AB$3)</f>
        <v>30.8</v>
      </c>
      <c r="AR15" s="31">
        <f>SUMIFS(BISDATA!$L$3:$L$20000,BISDATA!$A$3:$A$20000,$AB15,BISDATA!$M$3:$M$20000,AR$4,BISDATA!$I$3:$I$20000,$AB$3)</f>
        <v>30.8</v>
      </c>
      <c r="AS15" s="31">
        <f>SUMIFS(BISDATA!$L$3:$L$20000,BISDATA!$A$3:$A$20000,$AB15,BISDATA!$M$3:$M$20000,AS$4,BISDATA!$I$3:$I$20000,$AB$3)</f>
        <v>30.8</v>
      </c>
      <c r="AT15" s="31">
        <f>SUMIFS(BISDATA!$L$3:$L$20000,BISDATA!$A$3:$A$20000,$AB15,BISDATA!$M$3:$M$20000,AT$4,BISDATA!$I$3:$I$20000,$AB$3)</f>
        <v>30.8</v>
      </c>
      <c r="AU15" s="31">
        <f>SUMIFS(BISDATA!$L$3:$L$20000,BISDATA!$A$3:$A$20000,$AB15,BISDATA!$M$3:$M$20000,AU$4,BISDATA!$I$3:$I$20000,$AB$3)</f>
        <v>19.95</v>
      </c>
      <c r="AV15" s="31">
        <f>SUMIFS(BISDATA!$L$3:$L$20000,BISDATA!$A$3:$A$20000,$AB15,BISDATA!$M$3:$M$20000,AV$4,BISDATA!$I$3:$I$20000,$AB$3)</f>
        <v>30.8</v>
      </c>
      <c r="AW15" s="31">
        <f>SUMIFS(BISDATA!$L$3:$L$20000,BISDATA!$A$3:$A$20000,$AB15,BISDATA!$M$3:$M$20000,AW$4,BISDATA!$I$3:$I$20000,$AB$3)</f>
        <v>0</v>
      </c>
      <c r="AX15" s="31">
        <f>SUMIFS(BISDATA!$L$3:$L$20000,BISDATA!$A$3:$A$20000,$AB15,BISDATA!$M$3:$M$20000,AX$4,BISDATA!$I$3:$I$20000,$AB$3)</f>
        <v>30.8</v>
      </c>
      <c r="AY15" s="31">
        <f>SUMIFS(BISDATA!$L$3:$L$20000,BISDATA!$A$3:$A$20000,$AB15,BISDATA!$M$3:$M$20000,AY$4,BISDATA!$I$3:$I$20000,$AB$3)</f>
        <v>32.31</v>
      </c>
      <c r="AZ15" s="31">
        <f>SUMIFS(BISDATA!$L$3:$L$20000,BISDATA!$A$3:$A$20000,$AB15,BISDATA!$M$3:$M$20000,AZ$4,BISDATA!$I$3:$I$20000,$AB$3)</f>
        <v>0</v>
      </c>
      <c r="BA15" s="32">
        <f>SUMIFS(BISDATA!$L$3:$L$20000,BISDATA!$A$3:$A$20000,$AB15,BISDATA!$M$3:$M$20000,BA$4,BISDATA!$I$3:$I$20000,$AB$3)</f>
        <v>0</v>
      </c>
      <c r="BB15" s="58"/>
      <c r="BC15" s="36" t="s">
        <v>211</v>
      </c>
      <c r="BD15" s="47">
        <f t="shared" si="3"/>
        <v>-537.47999999928288</v>
      </c>
      <c r="BE15" s="31">
        <f t="shared" si="1"/>
        <v>-235.6600000000326</v>
      </c>
      <c r="BF15" s="31">
        <f t="shared" si="1"/>
        <v>-2.4868995751603507E-14</v>
      </c>
      <c r="BG15" s="31">
        <f t="shared" si="1"/>
        <v>0</v>
      </c>
      <c r="BH15" s="31">
        <f t="shared" si="1"/>
        <v>0</v>
      </c>
      <c r="BI15" s="31">
        <f t="shared" si="1"/>
        <v>0</v>
      </c>
      <c r="BJ15" s="31">
        <f t="shared" si="1"/>
        <v>0</v>
      </c>
      <c r="BK15" s="31">
        <f t="shared" si="1"/>
        <v>0</v>
      </c>
      <c r="BL15" s="31">
        <f t="shared" si="1"/>
        <v>0</v>
      </c>
      <c r="BM15" s="31">
        <f t="shared" si="1"/>
        <v>0</v>
      </c>
      <c r="BN15" s="31">
        <f t="shared" si="1"/>
        <v>0</v>
      </c>
      <c r="BO15" s="31">
        <f t="shared" si="1"/>
        <v>0</v>
      </c>
      <c r="BP15" s="31">
        <f t="shared" si="1"/>
        <v>0</v>
      </c>
      <c r="BQ15" s="31">
        <f t="shared" si="1"/>
        <v>0</v>
      </c>
      <c r="BR15" s="31">
        <f t="shared" si="1"/>
        <v>0</v>
      </c>
      <c r="BS15" s="31">
        <f t="shared" si="1"/>
        <v>0</v>
      </c>
      <c r="BT15" s="31">
        <f t="shared" si="1"/>
        <v>0</v>
      </c>
      <c r="BU15" s="31">
        <f t="shared" si="2"/>
        <v>0</v>
      </c>
      <c r="BV15" s="31">
        <f t="shared" si="2"/>
        <v>0</v>
      </c>
      <c r="BW15" s="31">
        <f t="shared" si="2"/>
        <v>0</v>
      </c>
      <c r="BX15" s="31">
        <f t="shared" si="2"/>
        <v>0</v>
      </c>
      <c r="BY15" s="31">
        <f t="shared" si="2"/>
        <v>0</v>
      </c>
      <c r="BZ15" s="31">
        <f t="shared" si="2"/>
        <v>0</v>
      </c>
      <c r="CA15" s="31">
        <f t="shared" si="2"/>
        <v>0</v>
      </c>
      <c r="CB15" s="32">
        <f t="shared" si="2"/>
        <v>-246.68999999999997</v>
      </c>
    </row>
    <row r="16" spans="1:80" x14ac:dyDescent="0.25">
      <c r="A16" s="34" t="s">
        <v>130</v>
      </c>
      <c r="B16" s="48">
        <f>SUMIFS(FastClose!$H$3:$H$20000,FastClose!$K$3:$K$20000,$A16,FastClose!$G$3:$G$20000,B$3,FastClose!$D$3:$D$20000,$A$3)</f>
        <v>15556907.179999435</v>
      </c>
      <c r="C16" s="27">
        <f>SUMIFS(FastClose!$H$3:$H$20000,FastClose!$K$3:$K$20000,$A16,FastClose!$G$3:$G$20000,C$3,FastClose!$D$3:$D$20000,$A$3)</f>
        <v>3721114.6299999962</v>
      </c>
      <c r="D16" s="27">
        <f>SUMIFS(FastClose!$H$3:$H$20000,FastClose!$K$3:$K$20000,$A16,FastClose!$G$3:$G$20000,D$3,FastClose!$D$3:$D$20000,$A$3)</f>
        <v>2444.3700000000003</v>
      </c>
      <c r="E16" s="27">
        <f>SUMIFS(FastClose!$H$3:$H$20000,FastClose!$K$3:$K$20000,$A16,FastClose!$G$3:$G$20000,E$3,FastClose!$D$3:$D$20000,$A$3)</f>
        <v>-131.54999999999998</v>
      </c>
      <c r="F16" s="27">
        <f>SUMIFS(FastClose!$H$3:$H$20000,FastClose!$K$3:$K$20000,$A16,FastClose!$G$3:$G$20000,F$3,FastClose!$D$3:$D$20000,$A$3)</f>
        <v>717.2</v>
      </c>
      <c r="G16" s="27">
        <f>SUMIFS(FastClose!$H$3:$H$20000,FastClose!$K$3:$K$20000,$A16,FastClose!$G$3:$G$20000,G$3,FastClose!$D$3:$D$20000,$A$3)</f>
        <v>-41.879999999999995</v>
      </c>
      <c r="H16" s="27">
        <f>SUMIFS(FastClose!$H$3:$H$20000,FastClose!$K$3:$K$20000,$A16,FastClose!$G$3:$G$20000,H$3,FastClose!$D$3:$D$20000,$A$3)</f>
        <v>-4127.71</v>
      </c>
      <c r="I16" s="27">
        <f>SUMIFS(FastClose!$H$3:$H$20000,FastClose!$K$3:$K$20000,$A16,FastClose!$G$3:$G$20000,I$3,FastClose!$D$3:$D$20000,$A$3)</f>
        <v>220.55</v>
      </c>
      <c r="J16" s="27">
        <f>SUMIFS(FastClose!$H$3:$H$20000,FastClose!$K$3:$K$20000,$A16,FastClose!$G$3:$G$20000,J$3,FastClose!$D$3:$D$20000,$A$3)</f>
        <v>0</v>
      </c>
      <c r="K16" s="27">
        <f>SUMIFS(FastClose!$H$3:$H$20000,FastClose!$K$3:$K$20000,$A16,FastClose!$G$3:$G$20000,K$3,FastClose!$D$3:$D$20000,$A$3)</f>
        <v>-9.0399999999999991</v>
      </c>
      <c r="L16" s="27">
        <f>SUMIFS(FastClose!$H$3:$H$20000,FastClose!$K$3:$K$20000,$A16,FastClose!$G$3:$G$20000,L$3,FastClose!$D$3:$D$20000,$A$3)</f>
        <v>0</v>
      </c>
      <c r="M16" s="27">
        <f>SUMIFS(FastClose!$H$3:$H$20000,FastClose!$K$3:$K$20000,$A16,FastClose!$G$3:$G$20000,M$3,FastClose!$D$3:$D$20000,$A$3)</f>
        <v>0</v>
      </c>
      <c r="N16" s="27">
        <f>SUMIFS(FastClose!$H$3:$H$20000,FastClose!$K$3:$K$20000,$A16,FastClose!$G$3:$G$20000,N$3,FastClose!$D$3:$D$20000,$A$3)</f>
        <v>37.94</v>
      </c>
      <c r="O16" s="27">
        <f>SUMIFS(FastClose!$H$3:$H$20000,FastClose!$K$3:$K$20000,$A16,FastClose!$G$3:$G$20000,O$3,FastClose!$D$3:$D$20000,$A$3)</f>
        <v>63.1</v>
      </c>
      <c r="P16" s="27">
        <f>SUMIFS(FastClose!$H$3:$H$20000,FastClose!$K$3:$K$20000,$A16,FastClose!$G$3:$G$20000,P$3,FastClose!$D$3:$D$20000,$A$3)</f>
        <v>80.289999999999992</v>
      </c>
      <c r="Q16" s="27">
        <f>SUMIFS(FastClose!$H$3:$H$20000,FastClose!$K$3:$K$20000,$A16,FastClose!$G$3:$G$20000,Q$3,FastClose!$D$3:$D$20000,$A$3)</f>
        <v>318.10000000000002</v>
      </c>
      <c r="R16" s="27">
        <f>SUMIFS(FastClose!$H$3:$H$20000,FastClose!$K$3:$K$20000,$A16,FastClose!$G$3:$G$20000,R$3,FastClose!$D$3:$D$20000,$A$3)</f>
        <v>140.44</v>
      </c>
      <c r="S16" s="27">
        <f>SUMIFS(FastClose!$H$3:$H$20000,FastClose!$K$3:$K$20000,$A16,FastClose!$G$3:$G$20000,S$3,FastClose!$D$3:$D$20000,$A$3)</f>
        <v>96.98</v>
      </c>
      <c r="T16" s="27">
        <f>SUMIFS(FastClose!$H$3:$H$20000,FastClose!$K$3:$K$20000,$A16,FastClose!$G$3:$G$20000,T$3,FastClose!$D$3:$D$20000,$A$3)</f>
        <v>53.900000000000006</v>
      </c>
      <c r="U16" s="27">
        <f>SUMIFS(FastClose!$H$3:$H$20000,FastClose!$K$3:$K$20000,$A16,FastClose!$G$3:$G$20000,U$3,FastClose!$D$3:$D$20000,$A$3)</f>
        <v>88.8</v>
      </c>
      <c r="V16" s="27">
        <f>SUMIFS(FastClose!$H$3:$H$20000,FastClose!$K$3:$K$20000,$A16,FastClose!$G$3:$G$20000,V$3,FastClose!$D$3:$D$20000,$A$3)</f>
        <v>44.2</v>
      </c>
      <c r="W16" s="27">
        <f>SUMIFS(FastClose!$H$3:$H$20000,FastClose!$K$3:$K$20000,$A16,FastClose!$G$3:$G$20000,W$3,FastClose!$D$3:$D$20000,$A$3)</f>
        <v>63.470000000000006</v>
      </c>
      <c r="X16" s="27">
        <f>SUMIFS(FastClose!$H$3:$H$20000,FastClose!$K$3:$K$20000,$A16,FastClose!$G$3:$G$20000,X$3,FastClose!$D$3:$D$20000,$A$3)</f>
        <v>42.23</v>
      </c>
      <c r="Y16" s="27">
        <f>SUMIFS(FastClose!$H$3:$H$20000,FastClose!$K$3:$K$20000,$A16,FastClose!$G$3:$G$20000,Y$3,FastClose!$D$3:$D$20000,$A$3)</f>
        <v>15.969999999999999</v>
      </c>
      <c r="Z16" s="28">
        <f>SUMIFS(FastClose!$H$3:$H$20000,FastClose!$K$3:$K$20000,$A16,FastClose!$G$3:$G$20000,Z$3,FastClose!$D$3:$D$20000,$A$3)</f>
        <v>630.54000000000008</v>
      </c>
      <c r="AB16" s="34" t="s">
        <v>130</v>
      </c>
      <c r="AC16" s="48">
        <f>SUMIFS(BISDATA!$L$3:$L$20000,BISDATA!$A$3:$A$20000,$AB16,BISDATA!$M$3:$M$20000,AC$4,BISDATA!$I$3:$I$20000,$AB$3)</f>
        <v>15554197.769999288</v>
      </c>
      <c r="AD16" s="27">
        <f>SUMIFS(BISDATA!$L$3:$L$20000,BISDATA!$A$3:$A$20000,$AB16,BISDATA!$M$3:$M$20000,AD$4,BISDATA!$I$3:$I$20000,$AB$3)</f>
        <v>3720352.270000007</v>
      </c>
      <c r="AE16" s="27">
        <f>SUMIFS(BISDATA!$L$3:$L$20000,BISDATA!$A$3:$A$20000,$AB16,BISDATA!$M$3:$M$20000,AE$4,BISDATA!$I$3:$I$20000,$AB$3)</f>
        <v>2444.3700000000003</v>
      </c>
      <c r="AF16" s="27">
        <f>SUMIFS(BISDATA!$L$3:$L$20000,BISDATA!$A$3:$A$20000,$AB16,BISDATA!$M$3:$M$20000,AF$4,BISDATA!$I$3:$I$20000,$AB$3)</f>
        <v>-131.54999999999995</v>
      </c>
      <c r="AG16" s="27">
        <f>SUMIFS(BISDATA!$L$3:$L$20000,BISDATA!$A$3:$A$20000,$AB16,BISDATA!$M$3:$M$20000,AG$4,BISDATA!$I$3:$I$20000,$AB$3)</f>
        <v>717.2</v>
      </c>
      <c r="AH16" s="27">
        <f>SUMIFS(BISDATA!$L$3:$L$20000,BISDATA!$A$3:$A$20000,$AB16,BISDATA!$M$3:$M$20000,AH$4,BISDATA!$I$3:$I$20000,$AB$3)</f>
        <v>-41.879999999999995</v>
      </c>
      <c r="AI16" s="27">
        <f>SUMIFS(BISDATA!$L$3:$L$20000,BISDATA!$A$3:$A$20000,$AB16,BISDATA!$M$3:$M$20000,AI$4,BISDATA!$I$3:$I$20000,$AB$3)</f>
        <v>-4127.71</v>
      </c>
      <c r="AJ16" s="27">
        <f>SUMIFS(BISDATA!$L$3:$L$20000,BISDATA!$A$3:$A$20000,$AB16,BISDATA!$M$3:$M$20000,AJ$4,BISDATA!$I$3:$I$20000,$AB$3)</f>
        <v>220.55</v>
      </c>
      <c r="AK16" s="27">
        <f>SUMIFS(BISDATA!$L$3:$L$20000,BISDATA!$A$3:$A$20000,$AB16,BISDATA!$M$3:$M$20000,AK$4,BISDATA!$I$3:$I$20000,$AB$3)</f>
        <v>0</v>
      </c>
      <c r="AL16" s="27">
        <f>SUMIFS(BISDATA!$L$3:$L$20000,BISDATA!$A$3:$A$20000,$AB16,BISDATA!$M$3:$M$20000,AL$4,BISDATA!$I$3:$I$20000,$AB$3)</f>
        <v>-9.0399999999999991</v>
      </c>
      <c r="AM16" s="27">
        <f>SUMIFS(BISDATA!$L$3:$L$20000,BISDATA!$A$3:$A$20000,$AB16,BISDATA!$M$3:$M$20000,AM$4,BISDATA!$I$3:$I$20000,$AB$3)</f>
        <v>0</v>
      </c>
      <c r="AN16" s="27">
        <f>SUMIFS(BISDATA!$L$3:$L$20000,BISDATA!$A$3:$A$20000,$AB16,BISDATA!$M$3:$M$20000,AN$4,BISDATA!$I$3:$I$20000,$AB$3)</f>
        <v>0</v>
      </c>
      <c r="AO16" s="27">
        <f>SUMIFS(BISDATA!$L$3:$L$20000,BISDATA!$A$3:$A$20000,$AB16,BISDATA!$M$3:$M$20000,AO$4,BISDATA!$I$3:$I$20000,$AB$3)</f>
        <v>37.94</v>
      </c>
      <c r="AP16" s="27">
        <f>SUMIFS(BISDATA!$L$3:$L$20000,BISDATA!$A$3:$A$20000,$AB16,BISDATA!$M$3:$M$20000,AP$4,BISDATA!$I$3:$I$20000,$AB$3)</f>
        <v>63.1</v>
      </c>
      <c r="AQ16" s="27">
        <f>SUMIFS(BISDATA!$L$3:$L$20000,BISDATA!$A$3:$A$20000,$AB16,BISDATA!$M$3:$M$20000,AQ$4,BISDATA!$I$3:$I$20000,$AB$3)</f>
        <v>80.289999999999992</v>
      </c>
      <c r="AR16" s="27">
        <f>SUMIFS(BISDATA!$L$3:$L$20000,BISDATA!$A$3:$A$20000,$AB16,BISDATA!$M$3:$M$20000,AR$4,BISDATA!$I$3:$I$20000,$AB$3)</f>
        <v>318.10000000000002</v>
      </c>
      <c r="AS16" s="27">
        <f>SUMIFS(BISDATA!$L$3:$L$20000,BISDATA!$A$3:$A$20000,$AB16,BISDATA!$M$3:$M$20000,AS$4,BISDATA!$I$3:$I$20000,$AB$3)</f>
        <v>140.44</v>
      </c>
      <c r="AT16" s="27">
        <f>SUMIFS(BISDATA!$L$3:$L$20000,BISDATA!$A$3:$A$20000,$AB16,BISDATA!$M$3:$M$20000,AT$4,BISDATA!$I$3:$I$20000,$AB$3)</f>
        <v>96.98</v>
      </c>
      <c r="AU16" s="27">
        <f>SUMIFS(BISDATA!$L$3:$L$20000,BISDATA!$A$3:$A$20000,$AB16,BISDATA!$M$3:$M$20000,AU$4,BISDATA!$I$3:$I$20000,$AB$3)</f>
        <v>53.9</v>
      </c>
      <c r="AV16" s="27">
        <f>SUMIFS(BISDATA!$L$3:$L$20000,BISDATA!$A$3:$A$20000,$AB16,BISDATA!$M$3:$M$20000,AV$4,BISDATA!$I$3:$I$20000,$AB$3)</f>
        <v>88.8</v>
      </c>
      <c r="AW16" s="27">
        <f>SUMIFS(BISDATA!$L$3:$L$20000,BISDATA!$A$3:$A$20000,$AB16,BISDATA!$M$3:$M$20000,AW$4,BISDATA!$I$3:$I$20000,$AB$3)</f>
        <v>44.2</v>
      </c>
      <c r="AX16" s="27">
        <f>SUMIFS(BISDATA!$L$3:$L$20000,BISDATA!$A$3:$A$20000,$AB16,BISDATA!$M$3:$M$20000,AX$4,BISDATA!$I$3:$I$20000,$AB$3)</f>
        <v>63.469999999999992</v>
      </c>
      <c r="AY16" s="27">
        <f>SUMIFS(BISDATA!$L$3:$L$20000,BISDATA!$A$3:$A$20000,$AB16,BISDATA!$M$3:$M$20000,AY$4,BISDATA!$I$3:$I$20000,$AB$3)</f>
        <v>42.23</v>
      </c>
      <c r="AZ16" s="27">
        <f>SUMIFS(BISDATA!$L$3:$L$20000,BISDATA!$A$3:$A$20000,$AB16,BISDATA!$M$3:$M$20000,AZ$4,BISDATA!$I$3:$I$20000,$AB$3)</f>
        <v>15.97</v>
      </c>
      <c r="BA16" s="28">
        <f>SUMIFS(BISDATA!$L$3:$L$20000,BISDATA!$A$3:$A$20000,$AB16,BISDATA!$M$3:$M$20000,BA$4,BISDATA!$I$3:$I$20000,$AB$3)</f>
        <v>0</v>
      </c>
      <c r="BB16" s="58"/>
      <c r="BC16" s="34" t="s">
        <v>130</v>
      </c>
      <c r="BD16" s="48">
        <f t="shared" si="3"/>
        <v>-2709.410000147298</v>
      </c>
      <c r="BE16" s="27">
        <f t="shared" si="1"/>
        <v>-762.35999998915941</v>
      </c>
      <c r="BF16" s="27">
        <f t="shared" si="1"/>
        <v>0</v>
      </c>
      <c r="BG16" s="27">
        <f t="shared" si="1"/>
        <v>0</v>
      </c>
      <c r="BH16" s="27">
        <f t="shared" si="1"/>
        <v>0</v>
      </c>
      <c r="BI16" s="27">
        <f t="shared" si="1"/>
        <v>0</v>
      </c>
      <c r="BJ16" s="27">
        <f t="shared" si="1"/>
        <v>0</v>
      </c>
      <c r="BK16" s="27">
        <f t="shared" si="1"/>
        <v>0</v>
      </c>
      <c r="BL16" s="27">
        <f t="shared" si="1"/>
        <v>0</v>
      </c>
      <c r="BM16" s="27">
        <f t="shared" si="1"/>
        <v>0</v>
      </c>
      <c r="BN16" s="27">
        <f t="shared" si="1"/>
        <v>0</v>
      </c>
      <c r="BO16" s="27">
        <f t="shared" si="1"/>
        <v>0</v>
      </c>
      <c r="BP16" s="27">
        <f t="shared" si="1"/>
        <v>0</v>
      </c>
      <c r="BQ16" s="27">
        <f t="shared" si="1"/>
        <v>0</v>
      </c>
      <c r="BR16" s="27">
        <f t="shared" si="1"/>
        <v>0</v>
      </c>
      <c r="BS16" s="27">
        <f t="shared" si="1"/>
        <v>0</v>
      </c>
      <c r="BT16" s="27">
        <f t="shared" si="1"/>
        <v>0</v>
      </c>
      <c r="BU16" s="27">
        <f t="shared" si="2"/>
        <v>0</v>
      </c>
      <c r="BV16" s="27">
        <f t="shared" si="2"/>
        <v>0</v>
      </c>
      <c r="BW16" s="27">
        <f t="shared" si="2"/>
        <v>0</v>
      </c>
      <c r="BX16" s="27">
        <f t="shared" si="2"/>
        <v>0</v>
      </c>
      <c r="BY16" s="27">
        <f t="shared" si="2"/>
        <v>0</v>
      </c>
      <c r="BZ16" s="27">
        <f t="shared" si="2"/>
        <v>0</v>
      </c>
      <c r="CA16" s="27">
        <f t="shared" si="2"/>
        <v>0</v>
      </c>
      <c r="CB16" s="28">
        <f t="shared" si="2"/>
        <v>-630.54000000000008</v>
      </c>
    </row>
    <row r="17" spans="1:80" x14ac:dyDescent="0.25">
      <c r="A17" s="35" t="s">
        <v>135</v>
      </c>
      <c r="B17" s="46">
        <f>SUMIFS(FastClose!$H$3:$H$20000,FastClose!$K$3:$K$20000,$A17,FastClose!$G$3:$G$20000,B$3,FastClose!$D$3:$D$20000,$A$3)</f>
        <v>67.52</v>
      </c>
      <c r="C17" s="29">
        <f>SUMIFS(FastClose!$H$3:$H$20000,FastClose!$K$3:$K$20000,$A17,FastClose!$G$3:$G$20000,C$3,FastClose!$D$3:$D$20000,$A$3)</f>
        <v>-91.48</v>
      </c>
      <c r="D17" s="29">
        <f>SUMIFS(FastClose!$H$3:$H$20000,FastClose!$K$3:$K$20000,$A17,FastClose!$G$3:$G$20000,D$3,FastClose!$D$3:$D$20000,$A$3)</f>
        <v>0</v>
      </c>
      <c r="E17" s="29">
        <f>SUMIFS(FastClose!$H$3:$H$20000,FastClose!$K$3:$K$20000,$A17,FastClose!$G$3:$G$20000,E$3,FastClose!$D$3:$D$20000,$A$3)</f>
        <v>0</v>
      </c>
      <c r="F17" s="29">
        <f>SUMIFS(FastClose!$H$3:$H$20000,FastClose!$K$3:$K$20000,$A17,FastClose!$G$3:$G$20000,F$3,FastClose!$D$3:$D$20000,$A$3)</f>
        <v>0</v>
      </c>
      <c r="G17" s="29">
        <f>SUMIFS(FastClose!$H$3:$H$20000,FastClose!$K$3:$K$20000,$A17,FastClose!$G$3:$G$20000,G$3,FastClose!$D$3:$D$20000,$A$3)</f>
        <v>0</v>
      </c>
      <c r="H17" s="29">
        <f>SUMIFS(FastClose!$H$3:$H$20000,FastClose!$K$3:$K$20000,$A17,FastClose!$G$3:$G$20000,H$3,FastClose!$D$3:$D$20000,$A$3)</f>
        <v>0</v>
      </c>
      <c r="I17" s="29">
        <f>SUMIFS(FastClose!$H$3:$H$20000,FastClose!$K$3:$K$20000,$A17,FastClose!$G$3:$G$20000,I$3,FastClose!$D$3:$D$20000,$A$3)</f>
        <v>0</v>
      </c>
      <c r="J17" s="29">
        <f>SUMIFS(FastClose!$H$3:$H$20000,FastClose!$K$3:$K$20000,$A17,FastClose!$G$3:$G$20000,J$3,FastClose!$D$3:$D$20000,$A$3)</f>
        <v>0</v>
      </c>
      <c r="K17" s="29">
        <f>SUMIFS(FastClose!$H$3:$H$20000,FastClose!$K$3:$K$20000,$A17,FastClose!$G$3:$G$20000,K$3,FastClose!$D$3:$D$20000,$A$3)</f>
        <v>0</v>
      </c>
      <c r="L17" s="29">
        <f>SUMIFS(FastClose!$H$3:$H$20000,FastClose!$K$3:$K$20000,$A17,FastClose!$G$3:$G$20000,L$3,FastClose!$D$3:$D$20000,$A$3)</f>
        <v>0</v>
      </c>
      <c r="M17" s="29">
        <f>SUMIFS(FastClose!$H$3:$H$20000,FastClose!$K$3:$K$20000,$A17,FastClose!$G$3:$G$20000,M$3,FastClose!$D$3:$D$20000,$A$3)</f>
        <v>0</v>
      </c>
      <c r="N17" s="29">
        <f>SUMIFS(FastClose!$H$3:$H$20000,FastClose!$K$3:$K$20000,$A17,FastClose!$G$3:$G$20000,N$3,FastClose!$D$3:$D$20000,$A$3)</f>
        <v>0</v>
      </c>
      <c r="O17" s="29">
        <f>SUMIFS(FastClose!$H$3:$H$20000,FastClose!$K$3:$K$20000,$A17,FastClose!$G$3:$G$20000,O$3,FastClose!$D$3:$D$20000,$A$3)</f>
        <v>42.5</v>
      </c>
      <c r="P17" s="29">
        <f>SUMIFS(FastClose!$H$3:$H$20000,FastClose!$K$3:$K$20000,$A17,FastClose!$G$3:$G$20000,P$3,FastClose!$D$3:$D$20000,$A$3)</f>
        <v>41.980000000000004</v>
      </c>
      <c r="Q17" s="29">
        <f>SUMIFS(FastClose!$H$3:$H$20000,FastClose!$K$3:$K$20000,$A17,FastClose!$G$3:$G$20000,Q$3,FastClose!$D$3:$D$20000,$A$3)</f>
        <v>140.46</v>
      </c>
      <c r="R17" s="29">
        <f>SUMIFS(FastClose!$H$3:$H$20000,FastClose!$K$3:$K$20000,$A17,FastClose!$G$3:$G$20000,R$3,FastClose!$D$3:$D$20000,$A$3)</f>
        <v>61.849999999999994</v>
      </c>
      <c r="S17" s="29">
        <f>SUMIFS(FastClose!$H$3:$H$20000,FastClose!$K$3:$K$20000,$A17,FastClose!$G$3:$G$20000,S$3,FastClose!$D$3:$D$20000,$A$3)</f>
        <v>144.54999999999998</v>
      </c>
      <c r="T17" s="29">
        <f>SUMIFS(FastClose!$H$3:$H$20000,FastClose!$K$3:$K$20000,$A17,FastClose!$G$3:$G$20000,T$3,FastClose!$D$3:$D$20000,$A$3)</f>
        <v>184.29000000000002</v>
      </c>
      <c r="U17" s="29">
        <f>SUMIFS(FastClose!$H$3:$H$20000,FastClose!$K$3:$K$20000,$A17,FastClose!$G$3:$G$20000,U$3,FastClose!$D$3:$D$20000,$A$3)</f>
        <v>21.32</v>
      </c>
      <c r="V17" s="29">
        <f>SUMIFS(FastClose!$H$3:$H$20000,FastClose!$K$3:$K$20000,$A17,FastClose!$G$3:$G$20000,V$3,FastClose!$D$3:$D$20000,$A$3)</f>
        <v>4.82</v>
      </c>
      <c r="W17" s="29">
        <f>SUMIFS(FastClose!$H$3:$H$20000,FastClose!$K$3:$K$20000,$A17,FastClose!$G$3:$G$20000,W$3,FastClose!$D$3:$D$20000,$A$3)</f>
        <v>152.37</v>
      </c>
      <c r="X17" s="29">
        <f>SUMIFS(FastClose!$H$3:$H$20000,FastClose!$K$3:$K$20000,$A17,FastClose!$G$3:$G$20000,X$3,FastClose!$D$3:$D$20000,$A$3)</f>
        <v>75.009999999999991</v>
      </c>
      <c r="Y17" s="29">
        <f>SUMIFS(FastClose!$H$3:$H$20000,FastClose!$K$3:$K$20000,$A17,FastClose!$G$3:$G$20000,Y$3,FastClose!$D$3:$D$20000,$A$3)</f>
        <v>3.42</v>
      </c>
      <c r="Z17" s="30">
        <f>SUMIFS(FastClose!$H$3:$H$20000,FastClose!$K$3:$K$20000,$A17,FastClose!$G$3:$G$20000,Z$3,FastClose!$D$3:$D$20000,$A$3)</f>
        <v>612.72</v>
      </c>
      <c r="AB17" s="35" t="s">
        <v>135</v>
      </c>
      <c r="AC17" s="46">
        <f>SUMIFS(BISDATA!$L$3:$L$20000,BISDATA!$A$3:$A$20000,$AB17,BISDATA!$M$3:$M$20000,AC$4,BISDATA!$I$3:$I$20000,$AB$3)</f>
        <v>0</v>
      </c>
      <c r="AD17" s="29">
        <f>SUMIFS(BISDATA!$L$3:$L$20000,BISDATA!$A$3:$A$20000,$AB17,BISDATA!$M$3:$M$20000,AD$4,BISDATA!$I$3:$I$20000,$AB$3)</f>
        <v>0</v>
      </c>
      <c r="AE17" s="29">
        <f>SUMIFS(BISDATA!$L$3:$L$20000,BISDATA!$A$3:$A$20000,$AB17,BISDATA!$M$3:$M$20000,AE$4,BISDATA!$I$3:$I$20000,$AB$3)</f>
        <v>0</v>
      </c>
      <c r="AF17" s="29">
        <f>SUMIFS(BISDATA!$L$3:$L$20000,BISDATA!$A$3:$A$20000,$AB17,BISDATA!$M$3:$M$20000,AF$4,BISDATA!$I$3:$I$20000,$AB$3)</f>
        <v>0</v>
      </c>
      <c r="AG17" s="29">
        <f>SUMIFS(BISDATA!$L$3:$L$20000,BISDATA!$A$3:$A$20000,$AB17,BISDATA!$M$3:$M$20000,AG$4,BISDATA!$I$3:$I$20000,$AB$3)</f>
        <v>0</v>
      </c>
      <c r="AH17" s="29">
        <f>SUMIFS(BISDATA!$L$3:$L$20000,BISDATA!$A$3:$A$20000,$AB17,BISDATA!$M$3:$M$20000,AH$4,BISDATA!$I$3:$I$20000,$AB$3)</f>
        <v>0</v>
      </c>
      <c r="AI17" s="29">
        <f>SUMIFS(BISDATA!$L$3:$L$20000,BISDATA!$A$3:$A$20000,$AB17,BISDATA!$M$3:$M$20000,AI$4,BISDATA!$I$3:$I$20000,$AB$3)</f>
        <v>0</v>
      </c>
      <c r="AJ17" s="29">
        <f>SUMIFS(BISDATA!$L$3:$L$20000,BISDATA!$A$3:$A$20000,$AB17,BISDATA!$M$3:$M$20000,AJ$4,BISDATA!$I$3:$I$20000,$AB$3)</f>
        <v>0</v>
      </c>
      <c r="AK17" s="29">
        <f>SUMIFS(BISDATA!$L$3:$L$20000,BISDATA!$A$3:$A$20000,$AB17,BISDATA!$M$3:$M$20000,AK$4,BISDATA!$I$3:$I$20000,$AB$3)</f>
        <v>0</v>
      </c>
      <c r="AL17" s="29">
        <f>SUMIFS(BISDATA!$L$3:$L$20000,BISDATA!$A$3:$A$20000,$AB17,BISDATA!$M$3:$M$20000,AL$4,BISDATA!$I$3:$I$20000,$AB$3)</f>
        <v>0</v>
      </c>
      <c r="AM17" s="29">
        <f>SUMIFS(BISDATA!$L$3:$L$20000,BISDATA!$A$3:$A$20000,$AB17,BISDATA!$M$3:$M$20000,AM$4,BISDATA!$I$3:$I$20000,$AB$3)</f>
        <v>0</v>
      </c>
      <c r="AN17" s="29">
        <f>SUMIFS(BISDATA!$L$3:$L$20000,BISDATA!$A$3:$A$20000,$AB17,BISDATA!$M$3:$M$20000,AN$4,BISDATA!$I$3:$I$20000,$AB$3)</f>
        <v>0</v>
      </c>
      <c r="AO17" s="29">
        <f>SUMIFS(BISDATA!$L$3:$L$20000,BISDATA!$A$3:$A$20000,$AB17,BISDATA!$M$3:$M$20000,AO$4,BISDATA!$I$3:$I$20000,$AB$3)</f>
        <v>0</v>
      </c>
      <c r="AP17" s="29">
        <f>SUMIFS(BISDATA!$L$3:$L$20000,BISDATA!$A$3:$A$20000,$AB17,BISDATA!$M$3:$M$20000,AP$4,BISDATA!$I$3:$I$20000,$AB$3)</f>
        <v>42.5</v>
      </c>
      <c r="AQ17" s="29">
        <f>SUMIFS(BISDATA!$L$3:$L$20000,BISDATA!$A$3:$A$20000,$AB17,BISDATA!$M$3:$M$20000,AQ$4,BISDATA!$I$3:$I$20000,$AB$3)</f>
        <v>41.980000000000004</v>
      </c>
      <c r="AR17" s="29">
        <f>SUMIFS(BISDATA!$L$3:$L$20000,BISDATA!$A$3:$A$20000,$AB17,BISDATA!$M$3:$M$20000,AR$4,BISDATA!$I$3:$I$20000,$AB$3)</f>
        <v>140.46</v>
      </c>
      <c r="AS17" s="29">
        <f>SUMIFS(BISDATA!$L$3:$L$20000,BISDATA!$A$3:$A$20000,$AB17,BISDATA!$M$3:$M$20000,AS$4,BISDATA!$I$3:$I$20000,$AB$3)</f>
        <v>61.849999999999994</v>
      </c>
      <c r="AT17" s="29">
        <f>SUMIFS(BISDATA!$L$3:$L$20000,BISDATA!$A$3:$A$20000,$AB17,BISDATA!$M$3:$M$20000,AT$4,BISDATA!$I$3:$I$20000,$AB$3)</f>
        <v>144.55000000000001</v>
      </c>
      <c r="AU17" s="29">
        <f>SUMIFS(BISDATA!$L$3:$L$20000,BISDATA!$A$3:$A$20000,$AB17,BISDATA!$M$3:$M$20000,AU$4,BISDATA!$I$3:$I$20000,$AB$3)</f>
        <v>184.29</v>
      </c>
      <c r="AV17" s="29">
        <f>SUMIFS(BISDATA!$L$3:$L$20000,BISDATA!$A$3:$A$20000,$AB17,BISDATA!$M$3:$M$20000,AV$4,BISDATA!$I$3:$I$20000,$AB$3)</f>
        <v>21.32</v>
      </c>
      <c r="AW17" s="29">
        <f>SUMIFS(BISDATA!$L$3:$L$20000,BISDATA!$A$3:$A$20000,$AB17,BISDATA!$M$3:$M$20000,AW$4,BISDATA!$I$3:$I$20000,$AB$3)</f>
        <v>4.82</v>
      </c>
      <c r="AX17" s="29">
        <f>SUMIFS(BISDATA!$L$3:$L$20000,BISDATA!$A$3:$A$20000,$AB17,BISDATA!$M$3:$M$20000,AX$4,BISDATA!$I$3:$I$20000,$AB$3)</f>
        <v>152.37</v>
      </c>
      <c r="AY17" s="29">
        <f>SUMIFS(BISDATA!$L$3:$L$20000,BISDATA!$A$3:$A$20000,$AB17,BISDATA!$M$3:$M$20000,AY$4,BISDATA!$I$3:$I$20000,$AB$3)</f>
        <v>75.009999999999991</v>
      </c>
      <c r="AZ17" s="29">
        <f>SUMIFS(BISDATA!$L$3:$L$20000,BISDATA!$A$3:$A$20000,$AB17,BISDATA!$M$3:$M$20000,AZ$4,BISDATA!$I$3:$I$20000,$AB$3)</f>
        <v>3.42</v>
      </c>
      <c r="BA17" s="30">
        <f>SUMIFS(BISDATA!$L$3:$L$20000,BISDATA!$A$3:$A$20000,$AB17,BISDATA!$M$3:$M$20000,BA$4,BISDATA!$I$3:$I$20000,$AB$3)</f>
        <v>15.1</v>
      </c>
      <c r="BB17" s="58"/>
      <c r="BC17" s="35" t="s">
        <v>135</v>
      </c>
      <c r="BD17" s="46">
        <f t="shared" si="3"/>
        <v>-67.52</v>
      </c>
      <c r="BE17" s="29">
        <f t="shared" si="1"/>
        <v>91.48</v>
      </c>
      <c r="BF17" s="29">
        <f t="shared" si="1"/>
        <v>0</v>
      </c>
      <c r="BG17" s="29">
        <f t="shared" si="1"/>
        <v>0</v>
      </c>
      <c r="BH17" s="29">
        <f t="shared" si="1"/>
        <v>0</v>
      </c>
      <c r="BI17" s="29">
        <f t="shared" si="1"/>
        <v>0</v>
      </c>
      <c r="BJ17" s="29">
        <f t="shared" si="1"/>
        <v>0</v>
      </c>
      <c r="BK17" s="29">
        <f t="shared" si="1"/>
        <v>0</v>
      </c>
      <c r="BL17" s="29">
        <f t="shared" si="1"/>
        <v>0</v>
      </c>
      <c r="BM17" s="29">
        <f t="shared" si="1"/>
        <v>0</v>
      </c>
      <c r="BN17" s="29">
        <f t="shared" si="1"/>
        <v>0</v>
      </c>
      <c r="BO17" s="29">
        <f t="shared" si="1"/>
        <v>0</v>
      </c>
      <c r="BP17" s="29">
        <f t="shared" si="1"/>
        <v>0</v>
      </c>
      <c r="BQ17" s="29">
        <f t="shared" si="1"/>
        <v>0</v>
      </c>
      <c r="BR17" s="29">
        <f t="shared" si="1"/>
        <v>0</v>
      </c>
      <c r="BS17" s="29">
        <f t="shared" si="1"/>
        <v>0</v>
      </c>
      <c r="BT17" s="29">
        <f t="shared" si="1"/>
        <v>0</v>
      </c>
      <c r="BU17" s="29">
        <f t="shared" si="2"/>
        <v>0</v>
      </c>
      <c r="BV17" s="29">
        <f t="shared" si="2"/>
        <v>0</v>
      </c>
      <c r="BW17" s="29">
        <f t="shared" si="2"/>
        <v>0</v>
      </c>
      <c r="BX17" s="29">
        <f t="shared" si="2"/>
        <v>0</v>
      </c>
      <c r="BY17" s="29">
        <f t="shared" si="2"/>
        <v>0</v>
      </c>
      <c r="BZ17" s="29">
        <f t="shared" si="2"/>
        <v>0</v>
      </c>
      <c r="CA17" s="29">
        <f t="shared" si="2"/>
        <v>0</v>
      </c>
      <c r="CB17" s="30">
        <f t="shared" si="2"/>
        <v>-597.62</v>
      </c>
    </row>
    <row r="18" spans="1:80" x14ac:dyDescent="0.25">
      <c r="A18" s="35" t="s">
        <v>163</v>
      </c>
      <c r="B18" s="46">
        <f>SUMIFS(FastClose!$H$3:$H$20000,FastClose!$K$3:$K$20000,$A18,FastClose!$G$3:$G$20000,B$3,FastClose!$D$3:$D$20000,$A$3)</f>
        <v>0</v>
      </c>
      <c r="C18" s="29">
        <f>SUMIFS(FastClose!$H$3:$H$20000,FastClose!$K$3:$K$20000,$A18,FastClose!$G$3:$G$20000,C$3,FastClose!$D$3:$D$20000,$A$3)</f>
        <v>0</v>
      </c>
      <c r="D18" s="29">
        <f>SUMIFS(FastClose!$H$3:$H$20000,FastClose!$K$3:$K$20000,$A18,FastClose!$G$3:$G$20000,D$3,FastClose!$D$3:$D$20000,$A$3)</f>
        <v>0</v>
      </c>
      <c r="E18" s="29">
        <f>SUMIFS(FastClose!$H$3:$H$20000,FastClose!$K$3:$K$20000,$A18,FastClose!$G$3:$G$20000,E$3,FastClose!$D$3:$D$20000,$A$3)</f>
        <v>0</v>
      </c>
      <c r="F18" s="29">
        <f>SUMIFS(FastClose!$H$3:$H$20000,FastClose!$K$3:$K$20000,$A18,FastClose!$G$3:$G$20000,F$3,FastClose!$D$3:$D$20000,$A$3)</f>
        <v>0</v>
      </c>
      <c r="G18" s="29">
        <f>SUMIFS(FastClose!$H$3:$H$20000,FastClose!$K$3:$K$20000,$A18,FastClose!$G$3:$G$20000,G$3,FastClose!$D$3:$D$20000,$A$3)</f>
        <v>0</v>
      </c>
      <c r="H18" s="29">
        <f>SUMIFS(FastClose!$H$3:$H$20000,FastClose!$K$3:$K$20000,$A18,FastClose!$G$3:$G$20000,H$3,FastClose!$D$3:$D$20000,$A$3)</f>
        <v>0</v>
      </c>
      <c r="I18" s="29">
        <f>SUMIFS(FastClose!$H$3:$H$20000,FastClose!$K$3:$K$20000,$A18,FastClose!$G$3:$G$20000,I$3,FastClose!$D$3:$D$20000,$A$3)</f>
        <v>0</v>
      </c>
      <c r="J18" s="29">
        <f>SUMIFS(FastClose!$H$3:$H$20000,FastClose!$K$3:$K$20000,$A18,FastClose!$G$3:$G$20000,J$3,FastClose!$D$3:$D$20000,$A$3)</f>
        <v>0</v>
      </c>
      <c r="K18" s="29">
        <f>SUMIFS(FastClose!$H$3:$H$20000,FastClose!$K$3:$K$20000,$A18,FastClose!$G$3:$G$20000,K$3,FastClose!$D$3:$D$20000,$A$3)</f>
        <v>0</v>
      </c>
      <c r="L18" s="29">
        <f>SUMIFS(FastClose!$H$3:$H$20000,FastClose!$K$3:$K$20000,$A18,FastClose!$G$3:$G$20000,L$3,FastClose!$D$3:$D$20000,$A$3)</f>
        <v>0</v>
      </c>
      <c r="M18" s="29">
        <f>SUMIFS(FastClose!$H$3:$H$20000,FastClose!$K$3:$K$20000,$A18,FastClose!$G$3:$G$20000,M$3,FastClose!$D$3:$D$20000,$A$3)</f>
        <v>0</v>
      </c>
      <c r="N18" s="29">
        <f>SUMIFS(FastClose!$H$3:$H$20000,FastClose!$K$3:$K$20000,$A18,FastClose!$G$3:$G$20000,N$3,FastClose!$D$3:$D$20000,$A$3)</f>
        <v>0</v>
      </c>
      <c r="O18" s="29">
        <f>SUMIFS(FastClose!$H$3:$H$20000,FastClose!$K$3:$K$20000,$A18,FastClose!$G$3:$G$20000,O$3,FastClose!$D$3:$D$20000,$A$3)</f>
        <v>0</v>
      </c>
      <c r="P18" s="29">
        <f>SUMIFS(FastClose!$H$3:$H$20000,FastClose!$K$3:$K$20000,$A18,FastClose!$G$3:$G$20000,P$3,FastClose!$D$3:$D$20000,$A$3)</f>
        <v>0</v>
      </c>
      <c r="Q18" s="29">
        <f>SUMIFS(FastClose!$H$3:$H$20000,FastClose!$K$3:$K$20000,$A18,FastClose!$G$3:$G$20000,Q$3,FastClose!$D$3:$D$20000,$A$3)</f>
        <v>0</v>
      </c>
      <c r="R18" s="29">
        <f>SUMIFS(FastClose!$H$3:$H$20000,FastClose!$K$3:$K$20000,$A18,FastClose!$G$3:$G$20000,R$3,FastClose!$D$3:$D$20000,$A$3)</f>
        <v>0</v>
      </c>
      <c r="S18" s="29">
        <f>SUMIFS(FastClose!$H$3:$H$20000,FastClose!$K$3:$K$20000,$A18,FastClose!$G$3:$G$20000,S$3,FastClose!$D$3:$D$20000,$A$3)</f>
        <v>0</v>
      </c>
      <c r="T18" s="29">
        <f>SUMIFS(FastClose!$H$3:$H$20000,FastClose!$K$3:$K$20000,$A18,FastClose!$G$3:$G$20000,T$3,FastClose!$D$3:$D$20000,$A$3)</f>
        <v>0</v>
      </c>
      <c r="U18" s="29">
        <f>SUMIFS(FastClose!$H$3:$H$20000,FastClose!$K$3:$K$20000,$A18,FastClose!$G$3:$G$20000,U$3,FastClose!$D$3:$D$20000,$A$3)</f>
        <v>0</v>
      </c>
      <c r="V18" s="29">
        <f>SUMIFS(FastClose!$H$3:$H$20000,FastClose!$K$3:$K$20000,$A18,FastClose!$G$3:$G$20000,V$3,FastClose!$D$3:$D$20000,$A$3)</f>
        <v>0</v>
      </c>
      <c r="W18" s="29">
        <f>SUMIFS(FastClose!$H$3:$H$20000,FastClose!$K$3:$K$20000,$A18,FastClose!$G$3:$G$20000,W$3,FastClose!$D$3:$D$20000,$A$3)</f>
        <v>0</v>
      </c>
      <c r="X18" s="29">
        <f>SUMIFS(FastClose!$H$3:$H$20000,FastClose!$K$3:$K$20000,$A18,FastClose!$G$3:$G$20000,X$3,FastClose!$D$3:$D$20000,$A$3)</f>
        <v>0</v>
      </c>
      <c r="Y18" s="29">
        <f>SUMIFS(FastClose!$H$3:$H$20000,FastClose!$K$3:$K$20000,$A18,FastClose!$G$3:$G$20000,Y$3,FastClose!$D$3:$D$20000,$A$3)</f>
        <v>0</v>
      </c>
      <c r="Z18" s="30">
        <f>SUMIFS(FastClose!$H$3:$H$20000,FastClose!$K$3:$K$20000,$A18,FastClose!$G$3:$G$20000,Z$3,FastClose!$D$3:$D$20000,$A$3)</f>
        <v>0</v>
      </c>
      <c r="AB18" s="35" t="s">
        <v>163</v>
      </c>
      <c r="AC18" s="46">
        <f>SUMIFS(BISDATA!$L$3:$L$20000,BISDATA!$A$3:$A$20000,$AB18,BISDATA!$M$3:$M$20000,AC$4,BISDATA!$I$3:$I$20000,$AB$3)</f>
        <v>0</v>
      </c>
      <c r="AD18" s="29">
        <f>SUMIFS(BISDATA!$L$3:$L$20000,BISDATA!$A$3:$A$20000,$AB18,BISDATA!$M$3:$M$20000,AD$4,BISDATA!$I$3:$I$20000,$AB$3)</f>
        <v>0</v>
      </c>
      <c r="AE18" s="29">
        <f>SUMIFS(BISDATA!$L$3:$L$20000,BISDATA!$A$3:$A$20000,$AB18,BISDATA!$M$3:$M$20000,AE$4,BISDATA!$I$3:$I$20000,$AB$3)</f>
        <v>0</v>
      </c>
      <c r="AF18" s="29">
        <f>SUMIFS(BISDATA!$L$3:$L$20000,BISDATA!$A$3:$A$20000,$AB18,BISDATA!$M$3:$M$20000,AF$4,BISDATA!$I$3:$I$20000,$AB$3)</f>
        <v>0</v>
      </c>
      <c r="AG18" s="29">
        <f>SUMIFS(BISDATA!$L$3:$L$20000,BISDATA!$A$3:$A$20000,$AB18,BISDATA!$M$3:$M$20000,AG$4,BISDATA!$I$3:$I$20000,$AB$3)</f>
        <v>0</v>
      </c>
      <c r="AH18" s="29">
        <f>SUMIFS(BISDATA!$L$3:$L$20000,BISDATA!$A$3:$A$20000,$AB18,BISDATA!$M$3:$M$20000,AH$4,BISDATA!$I$3:$I$20000,$AB$3)</f>
        <v>0</v>
      </c>
      <c r="AI18" s="29">
        <f>SUMIFS(BISDATA!$L$3:$L$20000,BISDATA!$A$3:$A$20000,$AB18,BISDATA!$M$3:$M$20000,AI$4,BISDATA!$I$3:$I$20000,$AB$3)</f>
        <v>0</v>
      </c>
      <c r="AJ18" s="29">
        <f>SUMIFS(BISDATA!$L$3:$L$20000,BISDATA!$A$3:$A$20000,$AB18,BISDATA!$M$3:$M$20000,AJ$4,BISDATA!$I$3:$I$20000,$AB$3)</f>
        <v>0</v>
      </c>
      <c r="AK18" s="29">
        <f>SUMIFS(BISDATA!$L$3:$L$20000,BISDATA!$A$3:$A$20000,$AB18,BISDATA!$M$3:$M$20000,AK$4,BISDATA!$I$3:$I$20000,$AB$3)</f>
        <v>0</v>
      </c>
      <c r="AL18" s="29">
        <f>SUMIFS(BISDATA!$L$3:$L$20000,BISDATA!$A$3:$A$20000,$AB18,BISDATA!$M$3:$M$20000,AL$4,BISDATA!$I$3:$I$20000,$AB$3)</f>
        <v>0</v>
      </c>
      <c r="AM18" s="29">
        <f>SUMIFS(BISDATA!$L$3:$L$20000,BISDATA!$A$3:$A$20000,$AB18,BISDATA!$M$3:$M$20000,AM$4,BISDATA!$I$3:$I$20000,$AB$3)</f>
        <v>0</v>
      </c>
      <c r="AN18" s="29">
        <f>SUMIFS(BISDATA!$L$3:$L$20000,BISDATA!$A$3:$A$20000,$AB18,BISDATA!$M$3:$M$20000,AN$4,BISDATA!$I$3:$I$20000,$AB$3)</f>
        <v>0</v>
      </c>
      <c r="AO18" s="29">
        <f>SUMIFS(BISDATA!$L$3:$L$20000,BISDATA!$A$3:$A$20000,$AB18,BISDATA!$M$3:$M$20000,AO$4,BISDATA!$I$3:$I$20000,$AB$3)</f>
        <v>0</v>
      </c>
      <c r="AP18" s="29">
        <f>SUMIFS(BISDATA!$L$3:$L$20000,BISDATA!$A$3:$A$20000,$AB18,BISDATA!$M$3:$M$20000,AP$4,BISDATA!$I$3:$I$20000,$AB$3)</f>
        <v>0</v>
      </c>
      <c r="AQ18" s="29">
        <f>SUMIFS(BISDATA!$L$3:$L$20000,BISDATA!$A$3:$A$20000,$AB18,BISDATA!$M$3:$M$20000,AQ$4,BISDATA!$I$3:$I$20000,$AB$3)</f>
        <v>0</v>
      </c>
      <c r="AR18" s="29">
        <f>SUMIFS(BISDATA!$L$3:$L$20000,BISDATA!$A$3:$A$20000,$AB18,BISDATA!$M$3:$M$20000,AR$4,BISDATA!$I$3:$I$20000,$AB$3)</f>
        <v>0</v>
      </c>
      <c r="AS18" s="29">
        <f>SUMIFS(BISDATA!$L$3:$L$20000,BISDATA!$A$3:$A$20000,$AB18,BISDATA!$M$3:$M$20000,AS$4,BISDATA!$I$3:$I$20000,$AB$3)</f>
        <v>0</v>
      </c>
      <c r="AT18" s="29">
        <f>SUMIFS(BISDATA!$L$3:$L$20000,BISDATA!$A$3:$A$20000,$AB18,BISDATA!$M$3:$M$20000,AT$4,BISDATA!$I$3:$I$20000,$AB$3)</f>
        <v>0</v>
      </c>
      <c r="AU18" s="29">
        <f>SUMIFS(BISDATA!$L$3:$L$20000,BISDATA!$A$3:$A$20000,$AB18,BISDATA!$M$3:$M$20000,AU$4,BISDATA!$I$3:$I$20000,$AB$3)</f>
        <v>0</v>
      </c>
      <c r="AV18" s="29">
        <f>SUMIFS(BISDATA!$L$3:$L$20000,BISDATA!$A$3:$A$20000,$AB18,BISDATA!$M$3:$M$20000,AV$4,BISDATA!$I$3:$I$20000,$AB$3)</f>
        <v>0</v>
      </c>
      <c r="AW18" s="29">
        <f>SUMIFS(BISDATA!$L$3:$L$20000,BISDATA!$A$3:$A$20000,$AB18,BISDATA!$M$3:$M$20000,AW$4,BISDATA!$I$3:$I$20000,$AB$3)</f>
        <v>0</v>
      </c>
      <c r="AX18" s="29">
        <f>SUMIFS(BISDATA!$L$3:$L$20000,BISDATA!$A$3:$A$20000,$AB18,BISDATA!$M$3:$M$20000,AX$4,BISDATA!$I$3:$I$20000,$AB$3)</f>
        <v>0</v>
      </c>
      <c r="AY18" s="29">
        <f>SUMIFS(BISDATA!$L$3:$L$20000,BISDATA!$A$3:$A$20000,$AB18,BISDATA!$M$3:$M$20000,AY$4,BISDATA!$I$3:$I$20000,$AB$3)</f>
        <v>0</v>
      </c>
      <c r="AZ18" s="29">
        <f>SUMIFS(BISDATA!$L$3:$L$20000,BISDATA!$A$3:$A$20000,$AB18,BISDATA!$M$3:$M$20000,AZ$4,BISDATA!$I$3:$I$20000,$AB$3)</f>
        <v>0</v>
      </c>
      <c r="BA18" s="30">
        <f>SUMIFS(BISDATA!$L$3:$L$20000,BISDATA!$A$3:$A$20000,$AB18,BISDATA!$M$3:$M$20000,BA$4,BISDATA!$I$3:$I$20000,$AB$3)</f>
        <v>0</v>
      </c>
      <c r="BB18" s="58"/>
      <c r="BC18" s="35" t="s">
        <v>163</v>
      </c>
      <c r="BD18" s="46">
        <f t="shared" si="3"/>
        <v>0</v>
      </c>
      <c r="BE18" s="29">
        <f t="shared" si="1"/>
        <v>0</v>
      </c>
      <c r="BF18" s="29">
        <f t="shared" si="1"/>
        <v>0</v>
      </c>
      <c r="BG18" s="29">
        <f t="shared" si="1"/>
        <v>0</v>
      </c>
      <c r="BH18" s="29">
        <f t="shared" si="1"/>
        <v>0</v>
      </c>
      <c r="BI18" s="29">
        <f t="shared" si="1"/>
        <v>0</v>
      </c>
      <c r="BJ18" s="29">
        <f t="shared" si="1"/>
        <v>0</v>
      </c>
      <c r="BK18" s="29">
        <f t="shared" si="1"/>
        <v>0</v>
      </c>
      <c r="BL18" s="29">
        <f t="shared" si="1"/>
        <v>0</v>
      </c>
      <c r="BM18" s="29">
        <f t="shared" si="1"/>
        <v>0</v>
      </c>
      <c r="BN18" s="29">
        <f t="shared" si="1"/>
        <v>0</v>
      </c>
      <c r="BO18" s="29">
        <f t="shared" si="1"/>
        <v>0</v>
      </c>
      <c r="BP18" s="29">
        <f t="shared" si="1"/>
        <v>0</v>
      </c>
      <c r="BQ18" s="29">
        <f t="shared" si="1"/>
        <v>0</v>
      </c>
      <c r="BR18" s="29">
        <f t="shared" si="1"/>
        <v>0</v>
      </c>
      <c r="BS18" s="29">
        <f t="shared" si="1"/>
        <v>0</v>
      </c>
      <c r="BT18" s="29">
        <f t="shared" si="1"/>
        <v>0</v>
      </c>
      <c r="BU18" s="29">
        <f t="shared" si="2"/>
        <v>0</v>
      </c>
      <c r="BV18" s="29">
        <f t="shared" si="2"/>
        <v>0</v>
      </c>
      <c r="BW18" s="29">
        <f t="shared" si="2"/>
        <v>0</v>
      </c>
      <c r="BX18" s="29">
        <f t="shared" si="2"/>
        <v>0</v>
      </c>
      <c r="BY18" s="29">
        <f t="shared" si="2"/>
        <v>0</v>
      </c>
      <c r="BZ18" s="29">
        <f t="shared" si="2"/>
        <v>0</v>
      </c>
      <c r="CA18" s="29">
        <f t="shared" si="2"/>
        <v>0</v>
      </c>
      <c r="CB18" s="30">
        <f t="shared" si="2"/>
        <v>0</v>
      </c>
    </row>
    <row r="19" spans="1:80" x14ac:dyDescent="0.25">
      <c r="A19" s="35" t="s">
        <v>168</v>
      </c>
      <c r="B19" s="46">
        <f>SUMIFS(FastClose!$H$3:$H$20000,FastClose!$K$3:$K$20000,$A19,FastClose!$G$3:$G$20000,B$3,FastClose!$D$3:$D$20000,$A$3)</f>
        <v>0</v>
      </c>
      <c r="C19" s="29">
        <f>SUMIFS(FastClose!$H$3:$H$20000,FastClose!$K$3:$K$20000,$A19,FastClose!$G$3:$G$20000,C$3,FastClose!$D$3:$D$20000,$A$3)</f>
        <v>0</v>
      </c>
      <c r="D19" s="29">
        <f>SUMIFS(FastClose!$H$3:$H$20000,FastClose!$K$3:$K$20000,$A19,FastClose!$G$3:$G$20000,D$3,FastClose!$D$3:$D$20000,$A$3)</f>
        <v>0</v>
      </c>
      <c r="E19" s="29">
        <f>SUMIFS(FastClose!$H$3:$H$20000,FastClose!$K$3:$K$20000,$A19,FastClose!$G$3:$G$20000,E$3,FastClose!$D$3:$D$20000,$A$3)</f>
        <v>0</v>
      </c>
      <c r="F19" s="29">
        <f>SUMIFS(FastClose!$H$3:$H$20000,FastClose!$K$3:$K$20000,$A19,FastClose!$G$3:$G$20000,F$3,FastClose!$D$3:$D$20000,$A$3)</f>
        <v>0</v>
      </c>
      <c r="G19" s="29">
        <f>SUMIFS(FastClose!$H$3:$H$20000,FastClose!$K$3:$K$20000,$A19,FastClose!$G$3:$G$20000,G$3,FastClose!$D$3:$D$20000,$A$3)</f>
        <v>0</v>
      </c>
      <c r="H19" s="29">
        <f>SUMIFS(FastClose!$H$3:$H$20000,FastClose!$K$3:$K$20000,$A19,FastClose!$G$3:$G$20000,H$3,FastClose!$D$3:$D$20000,$A$3)</f>
        <v>0</v>
      </c>
      <c r="I19" s="29">
        <f>SUMIFS(FastClose!$H$3:$H$20000,FastClose!$K$3:$K$20000,$A19,FastClose!$G$3:$G$20000,I$3,FastClose!$D$3:$D$20000,$A$3)</f>
        <v>0</v>
      </c>
      <c r="J19" s="29">
        <f>SUMIFS(FastClose!$H$3:$H$20000,FastClose!$K$3:$K$20000,$A19,FastClose!$G$3:$G$20000,J$3,FastClose!$D$3:$D$20000,$A$3)</f>
        <v>0</v>
      </c>
      <c r="K19" s="29">
        <f>SUMIFS(FastClose!$H$3:$H$20000,FastClose!$K$3:$K$20000,$A19,FastClose!$G$3:$G$20000,K$3,FastClose!$D$3:$D$20000,$A$3)</f>
        <v>0</v>
      </c>
      <c r="L19" s="29">
        <f>SUMIFS(FastClose!$H$3:$H$20000,FastClose!$K$3:$K$20000,$A19,FastClose!$G$3:$G$20000,L$3,FastClose!$D$3:$D$20000,$A$3)</f>
        <v>0</v>
      </c>
      <c r="M19" s="29">
        <f>SUMIFS(FastClose!$H$3:$H$20000,FastClose!$K$3:$K$20000,$A19,FastClose!$G$3:$G$20000,M$3,FastClose!$D$3:$D$20000,$A$3)</f>
        <v>0</v>
      </c>
      <c r="N19" s="29">
        <f>SUMIFS(FastClose!$H$3:$H$20000,FastClose!$K$3:$K$20000,$A19,FastClose!$G$3:$G$20000,N$3,FastClose!$D$3:$D$20000,$A$3)</f>
        <v>0</v>
      </c>
      <c r="O19" s="29">
        <f>SUMIFS(FastClose!$H$3:$H$20000,FastClose!$K$3:$K$20000,$A19,FastClose!$G$3:$G$20000,O$3,FastClose!$D$3:$D$20000,$A$3)</f>
        <v>0</v>
      </c>
      <c r="P19" s="29">
        <f>SUMIFS(FastClose!$H$3:$H$20000,FastClose!$K$3:$K$20000,$A19,FastClose!$G$3:$G$20000,P$3,FastClose!$D$3:$D$20000,$A$3)</f>
        <v>0</v>
      </c>
      <c r="Q19" s="29">
        <f>SUMIFS(FastClose!$H$3:$H$20000,FastClose!$K$3:$K$20000,$A19,FastClose!$G$3:$G$20000,Q$3,FastClose!$D$3:$D$20000,$A$3)</f>
        <v>0</v>
      </c>
      <c r="R19" s="29">
        <f>SUMIFS(FastClose!$H$3:$H$20000,FastClose!$K$3:$K$20000,$A19,FastClose!$G$3:$G$20000,R$3,FastClose!$D$3:$D$20000,$A$3)</f>
        <v>0</v>
      </c>
      <c r="S19" s="29">
        <f>SUMIFS(FastClose!$H$3:$H$20000,FastClose!$K$3:$K$20000,$A19,FastClose!$G$3:$G$20000,S$3,FastClose!$D$3:$D$20000,$A$3)</f>
        <v>0</v>
      </c>
      <c r="T19" s="29">
        <f>SUMIFS(FastClose!$H$3:$H$20000,FastClose!$K$3:$K$20000,$A19,FastClose!$G$3:$G$20000,T$3,FastClose!$D$3:$D$20000,$A$3)</f>
        <v>0</v>
      </c>
      <c r="U19" s="29">
        <f>SUMIFS(FastClose!$H$3:$H$20000,FastClose!$K$3:$K$20000,$A19,FastClose!$G$3:$G$20000,U$3,FastClose!$D$3:$D$20000,$A$3)</f>
        <v>0</v>
      </c>
      <c r="V19" s="29">
        <f>SUMIFS(FastClose!$H$3:$H$20000,FastClose!$K$3:$K$20000,$A19,FastClose!$G$3:$G$20000,V$3,FastClose!$D$3:$D$20000,$A$3)</f>
        <v>0</v>
      </c>
      <c r="W19" s="29">
        <f>SUMIFS(FastClose!$H$3:$H$20000,FastClose!$K$3:$K$20000,$A19,FastClose!$G$3:$G$20000,W$3,FastClose!$D$3:$D$20000,$A$3)</f>
        <v>0</v>
      </c>
      <c r="X19" s="29">
        <f>SUMIFS(FastClose!$H$3:$H$20000,FastClose!$K$3:$K$20000,$A19,FastClose!$G$3:$G$20000,X$3,FastClose!$D$3:$D$20000,$A$3)</f>
        <v>0</v>
      </c>
      <c r="Y19" s="29">
        <f>SUMIFS(FastClose!$H$3:$H$20000,FastClose!$K$3:$K$20000,$A19,FastClose!$G$3:$G$20000,Y$3,FastClose!$D$3:$D$20000,$A$3)</f>
        <v>0</v>
      </c>
      <c r="Z19" s="30">
        <f>SUMIFS(FastClose!$H$3:$H$20000,FastClose!$K$3:$K$20000,$A19,FastClose!$G$3:$G$20000,Z$3,FastClose!$D$3:$D$20000,$A$3)</f>
        <v>0</v>
      </c>
      <c r="AB19" s="35" t="s">
        <v>168</v>
      </c>
      <c r="AC19" s="46">
        <f>SUMIFS(BISDATA!$L$3:$L$20000,BISDATA!$A$3:$A$20000,$AB19,BISDATA!$M$3:$M$20000,AC$4,BISDATA!$I$3:$I$20000,$AB$3)</f>
        <v>0</v>
      </c>
      <c r="AD19" s="29">
        <f>SUMIFS(BISDATA!$L$3:$L$20000,BISDATA!$A$3:$A$20000,$AB19,BISDATA!$M$3:$M$20000,AD$4,BISDATA!$I$3:$I$20000,$AB$3)</f>
        <v>0</v>
      </c>
      <c r="AE19" s="29">
        <f>SUMIFS(BISDATA!$L$3:$L$20000,BISDATA!$A$3:$A$20000,$AB19,BISDATA!$M$3:$M$20000,AE$4,BISDATA!$I$3:$I$20000,$AB$3)</f>
        <v>0</v>
      </c>
      <c r="AF19" s="29">
        <f>SUMIFS(BISDATA!$L$3:$L$20000,BISDATA!$A$3:$A$20000,$AB19,BISDATA!$M$3:$M$20000,AF$4,BISDATA!$I$3:$I$20000,$AB$3)</f>
        <v>0</v>
      </c>
      <c r="AG19" s="29">
        <f>SUMIFS(BISDATA!$L$3:$L$20000,BISDATA!$A$3:$A$20000,$AB19,BISDATA!$M$3:$M$20000,AG$4,BISDATA!$I$3:$I$20000,$AB$3)</f>
        <v>0</v>
      </c>
      <c r="AH19" s="29">
        <f>SUMIFS(BISDATA!$L$3:$L$20000,BISDATA!$A$3:$A$20000,$AB19,BISDATA!$M$3:$M$20000,AH$4,BISDATA!$I$3:$I$20000,$AB$3)</f>
        <v>0</v>
      </c>
      <c r="AI19" s="29">
        <f>SUMIFS(BISDATA!$L$3:$L$20000,BISDATA!$A$3:$A$20000,$AB19,BISDATA!$M$3:$M$20000,AI$4,BISDATA!$I$3:$I$20000,$AB$3)</f>
        <v>0</v>
      </c>
      <c r="AJ19" s="29">
        <f>SUMIFS(BISDATA!$L$3:$L$20000,BISDATA!$A$3:$A$20000,$AB19,BISDATA!$M$3:$M$20000,AJ$4,BISDATA!$I$3:$I$20000,$AB$3)</f>
        <v>0</v>
      </c>
      <c r="AK19" s="29">
        <f>SUMIFS(BISDATA!$L$3:$L$20000,BISDATA!$A$3:$A$20000,$AB19,BISDATA!$M$3:$M$20000,AK$4,BISDATA!$I$3:$I$20000,$AB$3)</f>
        <v>0</v>
      </c>
      <c r="AL19" s="29">
        <f>SUMIFS(BISDATA!$L$3:$L$20000,BISDATA!$A$3:$A$20000,$AB19,BISDATA!$M$3:$M$20000,AL$4,BISDATA!$I$3:$I$20000,$AB$3)</f>
        <v>0</v>
      </c>
      <c r="AM19" s="29">
        <f>SUMIFS(BISDATA!$L$3:$L$20000,BISDATA!$A$3:$A$20000,$AB19,BISDATA!$M$3:$M$20000,AM$4,BISDATA!$I$3:$I$20000,$AB$3)</f>
        <v>0</v>
      </c>
      <c r="AN19" s="29">
        <f>SUMIFS(BISDATA!$L$3:$L$20000,BISDATA!$A$3:$A$20000,$AB19,BISDATA!$M$3:$M$20000,AN$4,BISDATA!$I$3:$I$20000,$AB$3)</f>
        <v>0</v>
      </c>
      <c r="AO19" s="29">
        <f>SUMIFS(BISDATA!$L$3:$L$20000,BISDATA!$A$3:$A$20000,$AB19,BISDATA!$M$3:$M$20000,AO$4,BISDATA!$I$3:$I$20000,$AB$3)</f>
        <v>0</v>
      </c>
      <c r="AP19" s="29">
        <f>SUMIFS(BISDATA!$L$3:$L$20000,BISDATA!$A$3:$A$20000,$AB19,BISDATA!$M$3:$M$20000,AP$4,BISDATA!$I$3:$I$20000,$AB$3)</f>
        <v>0</v>
      </c>
      <c r="AQ19" s="29">
        <f>SUMIFS(BISDATA!$L$3:$L$20000,BISDATA!$A$3:$A$20000,$AB19,BISDATA!$M$3:$M$20000,AQ$4,BISDATA!$I$3:$I$20000,$AB$3)</f>
        <v>0</v>
      </c>
      <c r="AR19" s="29">
        <f>SUMIFS(BISDATA!$L$3:$L$20000,BISDATA!$A$3:$A$20000,$AB19,BISDATA!$M$3:$M$20000,AR$4,BISDATA!$I$3:$I$20000,$AB$3)</f>
        <v>0</v>
      </c>
      <c r="AS19" s="29">
        <f>SUMIFS(BISDATA!$L$3:$L$20000,BISDATA!$A$3:$A$20000,$AB19,BISDATA!$M$3:$M$20000,AS$4,BISDATA!$I$3:$I$20000,$AB$3)</f>
        <v>0</v>
      </c>
      <c r="AT19" s="29">
        <f>SUMIFS(BISDATA!$L$3:$L$20000,BISDATA!$A$3:$A$20000,$AB19,BISDATA!$M$3:$M$20000,AT$4,BISDATA!$I$3:$I$20000,$AB$3)</f>
        <v>0</v>
      </c>
      <c r="AU19" s="29">
        <f>SUMIFS(BISDATA!$L$3:$L$20000,BISDATA!$A$3:$A$20000,$AB19,BISDATA!$M$3:$M$20000,AU$4,BISDATA!$I$3:$I$20000,$AB$3)</f>
        <v>0</v>
      </c>
      <c r="AV19" s="29">
        <f>SUMIFS(BISDATA!$L$3:$L$20000,BISDATA!$A$3:$A$20000,$AB19,BISDATA!$M$3:$M$20000,AV$4,BISDATA!$I$3:$I$20000,$AB$3)</f>
        <v>0</v>
      </c>
      <c r="AW19" s="29">
        <f>SUMIFS(BISDATA!$L$3:$L$20000,BISDATA!$A$3:$A$20000,$AB19,BISDATA!$M$3:$M$20000,AW$4,BISDATA!$I$3:$I$20000,$AB$3)</f>
        <v>0</v>
      </c>
      <c r="AX19" s="29">
        <f>SUMIFS(BISDATA!$L$3:$L$20000,BISDATA!$A$3:$A$20000,$AB19,BISDATA!$M$3:$M$20000,AX$4,BISDATA!$I$3:$I$20000,$AB$3)</f>
        <v>0</v>
      </c>
      <c r="AY19" s="29">
        <f>SUMIFS(BISDATA!$L$3:$L$20000,BISDATA!$A$3:$A$20000,$AB19,BISDATA!$M$3:$M$20000,AY$4,BISDATA!$I$3:$I$20000,$AB$3)</f>
        <v>0</v>
      </c>
      <c r="AZ19" s="29">
        <f>SUMIFS(BISDATA!$L$3:$L$20000,BISDATA!$A$3:$A$20000,$AB19,BISDATA!$M$3:$M$20000,AZ$4,BISDATA!$I$3:$I$20000,$AB$3)</f>
        <v>0</v>
      </c>
      <c r="BA19" s="30">
        <f>SUMIFS(BISDATA!$L$3:$L$20000,BISDATA!$A$3:$A$20000,$AB19,BISDATA!$M$3:$M$20000,BA$4,BISDATA!$I$3:$I$20000,$AB$3)</f>
        <v>0</v>
      </c>
      <c r="BB19" s="58"/>
      <c r="BC19" s="35" t="s">
        <v>168</v>
      </c>
      <c r="BD19" s="46">
        <f t="shared" si="3"/>
        <v>0</v>
      </c>
      <c r="BE19" s="29">
        <f t="shared" si="1"/>
        <v>0</v>
      </c>
      <c r="BF19" s="29">
        <f t="shared" si="1"/>
        <v>0</v>
      </c>
      <c r="BG19" s="29">
        <f t="shared" si="1"/>
        <v>0</v>
      </c>
      <c r="BH19" s="29">
        <f t="shared" si="1"/>
        <v>0</v>
      </c>
      <c r="BI19" s="29">
        <f t="shared" si="1"/>
        <v>0</v>
      </c>
      <c r="BJ19" s="29">
        <f t="shared" si="1"/>
        <v>0</v>
      </c>
      <c r="BK19" s="29">
        <f t="shared" si="1"/>
        <v>0</v>
      </c>
      <c r="BL19" s="29">
        <f t="shared" si="1"/>
        <v>0</v>
      </c>
      <c r="BM19" s="29">
        <f t="shared" si="1"/>
        <v>0</v>
      </c>
      <c r="BN19" s="29">
        <f t="shared" si="1"/>
        <v>0</v>
      </c>
      <c r="BO19" s="29">
        <f t="shared" si="1"/>
        <v>0</v>
      </c>
      <c r="BP19" s="29">
        <f t="shared" si="1"/>
        <v>0</v>
      </c>
      <c r="BQ19" s="29">
        <f t="shared" si="1"/>
        <v>0</v>
      </c>
      <c r="BR19" s="29">
        <f t="shared" si="1"/>
        <v>0</v>
      </c>
      <c r="BS19" s="29">
        <f t="shared" si="1"/>
        <v>0</v>
      </c>
      <c r="BT19" s="29">
        <f t="shared" si="1"/>
        <v>0</v>
      </c>
      <c r="BU19" s="29">
        <f t="shared" si="2"/>
        <v>0</v>
      </c>
      <c r="BV19" s="29">
        <f t="shared" si="2"/>
        <v>0</v>
      </c>
      <c r="BW19" s="29">
        <f t="shared" si="2"/>
        <v>0</v>
      </c>
      <c r="BX19" s="29">
        <f t="shared" si="2"/>
        <v>0</v>
      </c>
      <c r="BY19" s="29">
        <f t="shared" si="2"/>
        <v>0</v>
      </c>
      <c r="BZ19" s="29">
        <f t="shared" si="2"/>
        <v>0</v>
      </c>
      <c r="CA19" s="29">
        <f t="shared" si="2"/>
        <v>0</v>
      </c>
      <c r="CB19" s="30">
        <f t="shared" si="2"/>
        <v>0</v>
      </c>
    </row>
    <row r="20" spans="1:80" x14ac:dyDescent="0.25">
      <c r="A20" s="36" t="s">
        <v>160</v>
      </c>
      <c r="B20" s="47">
        <f>SUMIFS(FastClose!$H$3:$H$20000,FastClose!$K$3:$K$20000,$A20,FastClose!$G$3:$G$20000,B$3,FastClose!$D$3:$D$20000,$A$3)</f>
        <v>0</v>
      </c>
      <c r="C20" s="31">
        <f>SUMIFS(FastClose!$H$3:$H$20000,FastClose!$K$3:$K$20000,$A20,FastClose!$G$3:$G$20000,C$3,FastClose!$D$3:$D$20000,$A$3)</f>
        <v>0</v>
      </c>
      <c r="D20" s="31">
        <f>SUMIFS(FastClose!$H$3:$H$20000,FastClose!$K$3:$K$20000,$A20,FastClose!$G$3:$G$20000,D$3,FastClose!$D$3:$D$20000,$A$3)</f>
        <v>0</v>
      </c>
      <c r="E20" s="31">
        <f>SUMIFS(FastClose!$H$3:$H$20000,FastClose!$K$3:$K$20000,$A20,FastClose!$G$3:$G$20000,E$3,FastClose!$D$3:$D$20000,$A$3)</f>
        <v>0</v>
      </c>
      <c r="F20" s="31">
        <f>SUMIFS(FastClose!$H$3:$H$20000,FastClose!$K$3:$K$20000,$A20,FastClose!$G$3:$G$20000,F$3,FastClose!$D$3:$D$20000,$A$3)</f>
        <v>0</v>
      </c>
      <c r="G20" s="31">
        <f>SUMIFS(FastClose!$H$3:$H$20000,FastClose!$K$3:$K$20000,$A20,FastClose!$G$3:$G$20000,G$3,FastClose!$D$3:$D$20000,$A$3)</f>
        <v>0</v>
      </c>
      <c r="H20" s="31">
        <f>SUMIFS(FastClose!$H$3:$H$20000,FastClose!$K$3:$K$20000,$A20,FastClose!$G$3:$G$20000,H$3,FastClose!$D$3:$D$20000,$A$3)</f>
        <v>0</v>
      </c>
      <c r="I20" s="31">
        <f>SUMIFS(FastClose!$H$3:$H$20000,FastClose!$K$3:$K$20000,$A20,FastClose!$G$3:$G$20000,I$3,FastClose!$D$3:$D$20000,$A$3)</f>
        <v>0</v>
      </c>
      <c r="J20" s="31">
        <f>SUMIFS(FastClose!$H$3:$H$20000,FastClose!$K$3:$K$20000,$A20,FastClose!$G$3:$G$20000,J$3,FastClose!$D$3:$D$20000,$A$3)</f>
        <v>0</v>
      </c>
      <c r="K20" s="31">
        <f>SUMIFS(FastClose!$H$3:$H$20000,FastClose!$K$3:$K$20000,$A20,FastClose!$G$3:$G$20000,K$3,FastClose!$D$3:$D$20000,$A$3)</f>
        <v>0</v>
      </c>
      <c r="L20" s="31">
        <f>SUMIFS(FastClose!$H$3:$H$20000,FastClose!$K$3:$K$20000,$A20,FastClose!$G$3:$G$20000,L$3,FastClose!$D$3:$D$20000,$A$3)</f>
        <v>0</v>
      </c>
      <c r="M20" s="31">
        <f>SUMIFS(FastClose!$H$3:$H$20000,FastClose!$K$3:$K$20000,$A20,FastClose!$G$3:$G$20000,M$3,FastClose!$D$3:$D$20000,$A$3)</f>
        <v>0</v>
      </c>
      <c r="N20" s="31">
        <f>SUMIFS(FastClose!$H$3:$H$20000,FastClose!$K$3:$K$20000,$A20,FastClose!$G$3:$G$20000,N$3,FastClose!$D$3:$D$20000,$A$3)</f>
        <v>0</v>
      </c>
      <c r="O20" s="31">
        <f>SUMIFS(FastClose!$H$3:$H$20000,FastClose!$K$3:$K$20000,$A20,FastClose!$G$3:$G$20000,O$3,FastClose!$D$3:$D$20000,$A$3)</f>
        <v>0</v>
      </c>
      <c r="P20" s="31">
        <f>SUMIFS(FastClose!$H$3:$H$20000,FastClose!$K$3:$K$20000,$A20,FastClose!$G$3:$G$20000,P$3,FastClose!$D$3:$D$20000,$A$3)</f>
        <v>0</v>
      </c>
      <c r="Q20" s="31">
        <f>SUMIFS(FastClose!$H$3:$H$20000,FastClose!$K$3:$K$20000,$A20,FastClose!$G$3:$G$20000,Q$3,FastClose!$D$3:$D$20000,$A$3)</f>
        <v>0</v>
      </c>
      <c r="R20" s="31">
        <f>SUMIFS(FastClose!$H$3:$H$20000,FastClose!$K$3:$K$20000,$A20,FastClose!$G$3:$G$20000,R$3,FastClose!$D$3:$D$20000,$A$3)</f>
        <v>0</v>
      </c>
      <c r="S20" s="31">
        <f>SUMIFS(FastClose!$H$3:$H$20000,FastClose!$K$3:$K$20000,$A20,FastClose!$G$3:$G$20000,S$3,FastClose!$D$3:$D$20000,$A$3)</f>
        <v>0</v>
      </c>
      <c r="T20" s="31">
        <f>SUMIFS(FastClose!$H$3:$H$20000,FastClose!$K$3:$K$20000,$A20,FastClose!$G$3:$G$20000,T$3,FastClose!$D$3:$D$20000,$A$3)</f>
        <v>0</v>
      </c>
      <c r="U20" s="31">
        <f>SUMIFS(FastClose!$H$3:$H$20000,FastClose!$K$3:$K$20000,$A20,FastClose!$G$3:$G$20000,U$3,FastClose!$D$3:$D$20000,$A$3)</f>
        <v>0</v>
      </c>
      <c r="V20" s="31">
        <f>SUMIFS(FastClose!$H$3:$H$20000,FastClose!$K$3:$K$20000,$A20,FastClose!$G$3:$G$20000,V$3,FastClose!$D$3:$D$20000,$A$3)</f>
        <v>0</v>
      </c>
      <c r="W20" s="31">
        <f>SUMIFS(FastClose!$H$3:$H$20000,FastClose!$K$3:$K$20000,$A20,FastClose!$G$3:$G$20000,W$3,FastClose!$D$3:$D$20000,$A$3)</f>
        <v>0</v>
      </c>
      <c r="X20" s="31">
        <f>SUMIFS(FastClose!$H$3:$H$20000,FastClose!$K$3:$K$20000,$A20,FastClose!$G$3:$G$20000,X$3,FastClose!$D$3:$D$20000,$A$3)</f>
        <v>0</v>
      </c>
      <c r="Y20" s="31">
        <f>SUMIFS(FastClose!$H$3:$H$20000,FastClose!$K$3:$K$20000,$A20,FastClose!$G$3:$G$20000,Y$3,FastClose!$D$3:$D$20000,$A$3)</f>
        <v>0</v>
      </c>
      <c r="Z20" s="32">
        <f>SUMIFS(FastClose!$H$3:$H$20000,FastClose!$K$3:$K$20000,$A20,FastClose!$G$3:$G$20000,Z$3,FastClose!$D$3:$D$20000,$A$3)</f>
        <v>0</v>
      </c>
      <c r="AB20" s="36" t="s">
        <v>160</v>
      </c>
      <c r="AC20" s="47">
        <f>SUMIFS(BISDATA!$L$3:$L$20000,BISDATA!$A$3:$A$20000,$AB20,BISDATA!$M$3:$M$20000,AC$4,BISDATA!$I$3:$I$20000,$AB$3)</f>
        <v>0</v>
      </c>
      <c r="AD20" s="31">
        <f>SUMIFS(BISDATA!$L$3:$L$20000,BISDATA!$A$3:$A$20000,$AB20,BISDATA!$M$3:$M$20000,AD$4,BISDATA!$I$3:$I$20000,$AB$3)</f>
        <v>0</v>
      </c>
      <c r="AE20" s="31">
        <f>SUMIFS(BISDATA!$L$3:$L$20000,BISDATA!$A$3:$A$20000,$AB20,BISDATA!$M$3:$M$20000,AE$4,BISDATA!$I$3:$I$20000,$AB$3)</f>
        <v>0</v>
      </c>
      <c r="AF20" s="31">
        <f>SUMIFS(BISDATA!$L$3:$L$20000,BISDATA!$A$3:$A$20000,$AB20,BISDATA!$M$3:$M$20000,AF$4,BISDATA!$I$3:$I$20000,$AB$3)</f>
        <v>0</v>
      </c>
      <c r="AG20" s="31">
        <f>SUMIFS(BISDATA!$L$3:$L$20000,BISDATA!$A$3:$A$20000,$AB20,BISDATA!$M$3:$M$20000,AG$4,BISDATA!$I$3:$I$20000,$AB$3)</f>
        <v>0</v>
      </c>
      <c r="AH20" s="31">
        <f>SUMIFS(BISDATA!$L$3:$L$20000,BISDATA!$A$3:$A$20000,$AB20,BISDATA!$M$3:$M$20000,AH$4,BISDATA!$I$3:$I$20000,$AB$3)</f>
        <v>0</v>
      </c>
      <c r="AI20" s="31">
        <f>SUMIFS(BISDATA!$L$3:$L$20000,BISDATA!$A$3:$A$20000,$AB20,BISDATA!$M$3:$M$20000,AI$4,BISDATA!$I$3:$I$20000,$AB$3)</f>
        <v>0</v>
      </c>
      <c r="AJ20" s="31">
        <f>SUMIFS(BISDATA!$L$3:$L$20000,BISDATA!$A$3:$A$20000,$AB20,BISDATA!$M$3:$M$20000,AJ$4,BISDATA!$I$3:$I$20000,$AB$3)</f>
        <v>0</v>
      </c>
      <c r="AK20" s="31">
        <f>SUMIFS(BISDATA!$L$3:$L$20000,BISDATA!$A$3:$A$20000,$AB20,BISDATA!$M$3:$M$20000,AK$4,BISDATA!$I$3:$I$20000,$AB$3)</f>
        <v>0</v>
      </c>
      <c r="AL20" s="31">
        <f>SUMIFS(BISDATA!$L$3:$L$20000,BISDATA!$A$3:$A$20000,$AB20,BISDATA!$M$3:$M$20000,AL$4,BISDATA!$I$3:$I$20000,$AB$3)</f>
        <v>0</v>
      </c>
      <c r="AM20" s="31">
        <f>SUMIFS(BISDATA!$L$3:$L$20000,BISDATA!$A$3:$A$20000,$AB20,BISDATA!$M$3:$M$20000,AM$4,BISDATA!$I$3:$I$20000,$AB$3)</f>
        <v>0</v>
      </c>
      <c r="AN20" s="31">
        <f>SUMIFS(BISDATA!$L$3:$L$20000,BISDATA!$A$3:$A$20000,$AB20,BISDATA!$M$3:$M$20000,AN$4,BISDATA!$I$3:$I$20000,$AB$3)</f>
        <v>0</v>
      </c>
      <c r="AO20" s="31">
        <f>SUMIFS(BISDATA!$L$3:$L$20000,BISDATA!$A$3:$A$20000,$AB20,BISDATA!$M$3:$M$20000,AO$4,BISDATA!$I$3:$I$20000,$AB$3)</f>
        <v>0</v>
      </c>
      <c r="AP20" s="31">
        <f>SUMIFS(BISDATA!$L$3:$L$20000,BISDATA!$A$3:$A$20000,$AB20,BISDATA!$M$3:$M$20000,AP$4,BISDATA!$I$3:$I$20000,$AB$3)</f>
        <v>0</v>
      </c>
      <c r="AQ20" s="31">
        <f>SUMIFS(BISDATA!$L$3:$L$20000,BISDATA!$A$3:$A$20000,$AB20,BISDATA!$M$3:$M$20000,AQ$4,BISDATA!$I$3:$I$20000,$AB$3)</f>
        <v>0</v>
      </c>
      <c r="AR20" s="31">
        <f>SUMIFS(BISDATA!$L$3:$L$20000,BISDATA!$A$3:$A$20000,$AB20,BISDATA!$M$3:$M$20000,AR$4,BISDATA!$I$3:$I$20000,$AB$3)</f>
        <v>0</v>
      </c>
      <c r="AS20" s="31">
        <f>SUMIFS(BISDATA!$L$3:$L$20000,BISDATA!$A$3:$A$20000,$AB20,BISDATA!$M$3:$M$20000,AS$4,BISDATA!$I$3:$I$20000,$AB$3)</f>
        <v>0</v>
      </c>
      <c r="AT20" s="31">
        <f>SUMIFS(BISDATA!$L$3:$L$20000,BISDATA!$A$3:$A$20000,$AB20,BISDATA!$M$3:$M$20000,AT$4,BISDATA!$I$3:$I$20000,$AB$3)</f>
        <v>0</v>
      </c>
      <c r="AU20" s="31">
        <f>SUMIFS(BISDATA!$L$3:$L$20000,BISDATA!$A$3:$A$20000,$AB20,BISDATA!$M$3:$M$20000,AU$4,BISDATA!$I$3:$I$20000,$AB$3)</f>
        <v>0</v>
      </c>
      <c r="AV20" s="31">
        <f>SUMIFS(BISDATA!$L$3:$L$20000,BISDATA!$A$3:$A$20000,$AB20,BISDATA!$M$3:$M$20000,AV$4,BISDATA!$I$3:$I$20000,$AB$3)</f>
        <v>0</v>
      </c>
      <c r="AW20" s="31">
        <f>SUMIFS(BISDATA!$L$3:$L$20000,BISDATA!$A$3:$A$20000,$AB20,BISDATA!$M$3:$M$20000,AW$4,BISDATA!$I$3:$I$20000,$AB$3)</f>
        <v>0</v>
      </c>
      <c r="AX20" s="31">
        <f>SUMIFS(BISDATA!$L$3:$L$20000,BISDATA!$A$3:$A$20000,$AB20,BISDATA!$M$3:$M$20000,AX$4,BISDATA!$I$3:$I$20000,$AB$3)</f>
        <v>0</v>
      </c>
      <c r="AY20" s="31">
        <f>SUMIFS(BISDATA!$L$3:$L$20000,BISDATA!$A$3:$A$20000,$AB20,BISDATA!$M$3:$M$20000,AY$4,BISDATA!$I$3:$I$20000,$AB$3)</f>
        <v>0</v>
      </c>
      <c r="AZ20" s="31">
        <f>SUMIFS(BISDATA!$L$3:$L$20000,BISDATA!$A$3:$A$20000,$AB20,BISDATA!$M$3:$M$20000,AZ$4,BISDATA!$I$3:$I$20000,$AB$3)</f>
        <v>0</v>
      </c>
      <c r="BA20" s="32">
        <f>SUMIFS(BISDATA!$L$3:$L$20000,BISDATA!$A$3:$A$20000,$AB20,BISDATA!$M$3:$M$20000,BA$4,BISDATA!$I$3:$I$20000,$AB$3)</f>
        <v>0</v>
      </c>
      <c r="BB20" s="58"/>
      <c r="BC20" s="36" t="s">
        <v>160</v>
      </c>
      <c r="BD20" s="47">
        <f t="shared" si="3"/>
        <v>0</v>
      </c>
      <c r="BE20" s="31">
        <f t="shared" si="1"/>
        <v>0</v>
      </c>
      <c r="BF20" s="31">
        <f t="shared" si="1"/>
        <v>0</v>
      </c>
      <c r="BG20" s="31">
        <f t="shared" si="1"/>
        <v>0</v>
      </c>
      <c r="BH20" s="31">
        <f t="shared" si="1"/>
        <v>0</v>
      </c>
      <c r="BI20" s="31">
        <f t="shared" si="1"/>
        <v>0</v>
      </c>
      <c r="BJ20" s="31">
        <f t="shared" si="1"/>
        <v>0</v>
      </c>
      <c r="BK20" s="31">
        <f t="shared" si="1"/>
        <v>0</v>
      </c>
      <c r="BL20" s="31">
        <f t="shared" si="1"/>
        <v>0</v>
      </c>
      <c r="BM20" s="31">
        <f t="shared" si="1"/>
        <v>0</v>
      </c>
      <c r="BN20" s="31">
        <f t="shared" si="1"/>
        <v>0</v>
      </c>
      <c r="BO20" s="31">
        <f t="shared" si="1"/>
        <v>0</v>
      </c>
      <c r="BP20" s="31">
        <f t="shared" si="1"/>
        <v>0</v>
      </c>
      <c r="BQ20" s="31">
        <f t="shared" si="1"/>
        <v>0</v>
      </c>
      <c r="BR20" s="31">
        <f t="shared" si="1"/>
        <v>0</v>
      </c>
      <c r="BS20" s="31">
        <f t="shared" si="1"/>
        <v>0</v>
      </c>
      <c r="BT20" s="31">
        <f t="shared" ref="BT20:BT30" si="4">AS20-R20</f>
        <v>0</v>
      </c>
      <c r="BU20" s="31">
        <f t="shared" si="2"/>
        <v>0</v>
      </c>
      <c r="BV20" s="31">
        <f t="shared" si="2"/>
        <v>0</v>
      </c>
      <c r="BW20" s="31">
        <f t="shared" si="2"/>
        <v>0</v>
      </c>
      <c r="BX20" s="31">
        <f t="shared" si="2"/>
        <v>0</v>
      </c>
      <c r="BY20" s="31">
        <f t="shared" si="2"/>
        <v>0</v>
      </c>
      <c r="BZ20" s="31">
        <f t="shared" si="2"/>
        <v>0</v>
      </c>
      <c r="CA20" s="31">
        <f t="shared" si="2"/>
        <v>0</v>
      </c>
      <c r="CB20" s="32">
        <f t="shared" si="2"/>
        <v>0</v>
      </c>
    </row>
    <row r="21" spans="1:80" x14ac:dyDescent="0.25">
      <c r="A21" s="34" t="s">
        <v>123</v>
      </c>
      <c r="B21" s="48">
        <f>SUMIFS(FastClose!$H$3:$H$20000,FastClose!$K$3:$K$20000,$A21,FastClose!$G$3:$G$20000,B$3,FastClose!$D$3:$D$20000,$A$3)</f>
        <v>10824912.630000068</v>
      </c>
      <c r="C21" s="27">
        <f>SUMIFS(FastClose!$H$3:$H$20000,FastClose!$K$3:$K$20000,$A21,FastClose!$G$3:$G$20000,C$3,FastClose!$D$3:$D$20000,$A$3)</f>
        <v>2267893.6100000348</v>
      </c>
      <c r="D21" s="27">
        <f>SUMIFS(FastClose!$H$3:$H$20000,FastClose!$K$3:$K$20000,$A21,FastClose!$G$3:$G$20000,D$3,FastClose!$D$3:$D$20000,$A$3)</f>
        <v>7706.7200000000021</v>
      </c>
      <c r="E21" s="27">
        <f>SUMIFS(FastClose!$H$3:$H$20000,FastClose!$K$3:$K$20000,$A21,FastClose!$G$3:$G$20000,E$3,FastClose!$D$3:$D$20000,$A$3)</f>
        <v>-9099.5600000000013</v>
      </c>
      <c r="F21" s="27">
        <f>SUMIFS(FastClose!$H$3:$H$20000,FastClose!$K$3:$K$20000,$A21,FastClose!$G$3:$G$20000,F$3,FastClose!$D$3:$D$20000,$A$3)</f>
        <v>-944.4</v>
      </c>
      <c r="G21" s="27">
        <f>SUMIFS(FastClose!$H$3:$H$20000,FastClose!$K$3:$K$20000,$A21,FastClose!$G$3:$G$20000,G$3,FastClose!$D$3:$D$20000,$A$3)</f>
        <v>-648.33000000000015</v>
      </c>
      <c r="H21" s="27">
        <f>SUMIFS(FastClose!$H$3:$H$20000,FastClose!$K$3:$K$20000,$A21,FastClose!$G$3:$G$20000,H$3,FastClose!$D$3:$D$20000,$A$3)</f>
        <v>4051.68</v>
      </c>
      <c r="I21" s="27">
        <f>SUMIFS(FastClose!$H$3:$H$20000,FastClose!$K$3:$K$20000,$A21,FastClose!$G$3:$G$20000,I$3,FastClose!$D$3:$D$20000,$A$3)</f>
        <v>1293.5899999999999</v>
      </c>
      <c r="J21" s="27">
        <f>SUMIFS(FastClose!$H$3:$H$20000,FastClose!$K$3:$K$20000,$A21,FastClose!$G$3:$G$20000,J$3,FastClose!$D$3:$D$20000,$A$3)</f>
        <v>-170.40999999999966</v>
      </c>
      <c r="K21" s="27">
        <f>SUMIFS(FastClose!$H$3:$H$20000,FastClose!$K$3:$K$20000,$A21,FastClose!$G$3:$G$20000,K$3,FastClose!$D$3:$D$20000,$A$3)</f>
        <v>-1748.3400000000004</v>
      </c>
      <c r="L21" s="27">
        <f>SUMIFS(FastClose!$H$3:$H$20000,FastClose!$K$3:$K$20000,$A21,FastClose!$G$3:$G$20000,L$3,FastClose!$D$3:$D$20000,$A$3)</f>
        <v>-65.949999999999932</v>
      </c>
      <c r="M21" s="27">
        <f>SUMIFS(FastClose!$H$3:$H$20000,FastClose!$K$3:$K$20000,$A21,FastClose!$G$3:$G$20000,M$3,FastClose!$D$3:$D$20000,$A$3)</f>
        <v>-3896.0899999999997</v>
      </c>
      <c r="N21" s="27">
        <f>SUMIFS(FastClose!$H$3:$H$20000,FastClose!$K$3:$K$20000,$A21,FastClose!$G$3:$G$20000,N$3,FastClose!$D$3:$D$20000,$A$3)</f>
        <v>-2226.23</v>
      </c>
      <c r="O21" s="27">
        <f>SUMIFS(FastClose!$H$3:$H$20000,FastClose!$K$3:$K$20000,$A21,FastClose!$G$3:$G$20000,O$3,FastClose!$D$3:$D$20000,$A$3)</f>
        <v>0</v>
      </c>
      <c r="P21" s="27">
        <f>SUMIFS(FastClose!$H$3:$H$20000,FastClose!$K$3:$K$20000,$A21,FastClose!$G$3:$G$20000,P$3,FastClose!$D$3:$D$20000,$A$3)</f>
        <v>0</v>
      </c>
      <c r="Q21" s="27">
        <f>SUMIFS(FastClose!$H$3:$H$20000,FastClose!$K$3:$K$20000,$A21,FastClose!$G$3:$G$20000,Q$3,FastClose!$D$3:$D$20000,$A$3)</f>
        <v>0</v>
      </c>
      <c r="R21" s="27">
        <f>SUMIFS(FastClose!$H$3:$H$20000,FastClose!$K$3:$K$20000,$A21,FastClose!$G$3:$G$20000,R$3,FastClose!$D$3:$D$20000,$A$3)</f>
        <v>0</v>
      </c>
      <c r="S21" s="27">
        <f>SUMIFS(FastClose!$H$3:$H$20000,FastClose!$K$3:$K$20000,$A21,FastClose!$G$3:$G$20000,S$3,FastClose!$D$3:$D$20000,$A$3)</f>
        <v>0</v>
      </c>
      <c r="T21" s="27">
        <f>SUMIFS(FastClose!$H$3:$H$20000,FastClose!$K$3:$K$20000,$A21,FastClose!$G$3:$G$20000,T$3,FastClose!$D$3:$D$20000,$A$3)</f>
        <v>0</v>
      </c>
      <c r="U21" s="27">
        <f>SUMIFS(FastClose!$H$3:$H$20000,FastClose!$K$3:$K$20000,$A21,FastClose!$G$3:$G$20000,U$3,FastClose!$D$3:$D$20000,$A$3)</f>
        <v>0</v>
      </c>
      <c r="V21" s="27">
        <f>SUMIFS(FastClose!$H$3:$H$20000,FastClose!$K$3:$K$20000,$A21,FastClose!$G$3:$G$20000,V$3,FastClose!$D$3:$D$20000,$A$3)</f>
        <v>0</v>
      </c>
      <c r="W21" s="27">
        <f>SUMIFS(FastClose!$H$3:$H$20000,FastClose!$K$3:$K$20000,$A21,FastClose!$G$3:$G$20000,W$3,FastClose!$D$3:$D$20000,$A$3)</f>
        <v>0</v>
      </c>
      <c r="X21" s="27">
        <f>SUMIFS(FastClose!$H$3:$H$20000,FastClose!$K$3:$K$20000,$A21,FastClose!$G$3:$G$20000,X$3,FastClose!$D$3:$D$20000,$A$3)</f>
        <v>0</v>
      </c>
      <c r="Y21" s="27">
        <f>SUMIFS(FastClose!$H$3:$H$20000,FastClose!$K$3:$K$20000,$A21,FastClose!$G$3:$G$20000,Y$3,FastClose!$D$3:$D$20000,$A$3)</f>
        <v>0</v>
      </c>
      <c r="Z21" s="28">
        <f>SUMIFS(FastClose!$H$3:$H$20000,FastClose!$K$3:$K$20000,$A21,FastClose!$G$3:$G$20000,Z$3,FastClose!$D$3:$D$20000,$A$3)</f>
        <v>0</v>
      </c>
      <c r="AB21" s="34" t="s">
        <v>123</v>
      </c>
      <c r="AC21" s="48">
        <f>SUMIFS(BISDATA!$L$3:$L$20000,BISDATA!$A$3:$A$20000,$AB21,BISDATA!$M$3:$M$20000,AC$4,BISDATA!$I$3:$I$20000,$AB$3)</f>
        <v>10832734.470000019</v>
      </c>
      <c r="AD21" s="27">
        <f>SUMIFS(BISDATA!$L$3:$L$20000,BISDATA!$A$3:$A$20000,$AB21,BISDATA!$M$3:$M$20000,AD$4,BISDATA!$I$3:$I$20000,$AB$3)</f>
        <v>2293155.6000000359</v>
      </c>
      <c r="AE21" s="27">
        <f>SUMIFS(BISDATA!$L$3:$L$20000,BISDATA!$A$3:$A$20000,$AB21,BISDATA!$M$3:$M$20000,AE$4,BISDATA!$I$3:$I$20000,$AB$3)</f>
        <v>5592.0700000000006</v>
      </c>
      <c r="AF21" s="27">
        <f>SUMIFS(BISDATA!$L$3:$L$20000,BISDATA!$A$3:$A$20000,$AB21,BISDATA!$M$3:$M$20000,AF$4,BISDATA!$I$3:$I$20000,$AB$3)</f>
        <v>-8494.1999999999953</v>
      </c>
      <c r="AG21" s="27">
        <f>SUMIFS(BISDATA!$L$3:$L$20000,BISDATA!$A$3:$A$20000,$AB21,BISDATA!$M$3:$M$20000,AG$4,BISDATA!$I$3:$I$20000,$AB$3)</f>
        <v>-1411.0500000000002</v>
      </c>
      <c r="AH21" s="27">
        <f>SUMIFS(BISDATA!$L$3:$L$20000,BISDATA!$A$3:$A$20000,$AB21,BISDATA!$M$3:$M$20000,AH$4,BISDATA!$I$3:$I$20000,$AB$3)</f>
        <v>-691.94999999999902</v>
      </c>
      <c r="AI21" s="27">
        <f>SUMIFS(BISDATA!$L$3:$L$20000,BISDATA!$A$3:$A$20000,$AB21,BISDATA!$M$3:$M$20000,AI$4,BISDATA!$I$3:$I$20000,$AB$3)</f>
        <v>4037.87</v>
      </c>
      <c r="AJ21" s="27">
        <f>SUMIFS(BISDATA!$L$3:$L$20000,BISDATA!$A$3:$A$20000,$AB21,BISDATA!$M$3:$M$20000,AJ$4,BISDATA!$I$3:$I$20000,$AB$3)</f>
        <v>1172.28</v>
      </c>
      <c r="AK21" s="27">
        <f>SUMIFS(BISDATA!$L$3:$L$20000,BISDATA!$A$3:$A$20000,$AB21,BISDATA!$M$3:$M$20000,AK$4,BISDATA!$I$3:$I$20000,$AB$3)</f>
        <v>-232.04</v>
      </c>
      <c r="AL21" s="27">
        <f>SUMIFS(BISDATA!$L$3:$L$20000,BISDATA!$A$3:$A$20000,$AB21,BISDATA!$M$3:$M$20000,AL$4,BISDATA!$I$3:$I$20000,$AB$3)</f>
        <v>-1748.3400000000006</v>
      </c>
      <c r="AM21" s="27">
        <f>SUMIFS(BISDATA!$L$3:$L$20000,BISDATA!$A$3:$A$20000,$AB21,BISDATA!$M$3:$M$20000,AM$4,BISDATA!$I$3:$I$20000,$AB$3)</f>
        <v>-69.109999999999971</v>
      </c>
      <c r="AN21" s="27">
        <f>SUMIFS(BISDATA!$L$3:$L$20000,BISDATA!$A$3:$A$20000,$AB21,BISDATA!$M$3:$M$20000,AN$4,BISDATA!$I$3:$I$20000,$AB$3)</f>
        <v>-2996.8799999999997</v>
      </c>
      <c r="AO21" s="27">
        <f>SUMIFS(BISDATA!$L$3:$L$20000,BISDATA!$A$3:$A$20000,$AB21,BISDATA!$M$3:$M$20000,AO$4,BISDATA!$I$3:$I$20000,$AB$3)</f>
        <v>-461.5</v>
      </c>
      <c r="AP21" s="27">
        <f>SUMIFS(BISDATA!$L$3:$L$20000,BISDATA!$A$3:$A$20000,$AB21,BISDATA!$M$3:$M$20000,AP$4,BISDATA!$I$3:$I$20000,$AB$3)</f>
        <v>0</v>
      </c>
      <c r="AQ21" s="27">
        <f>SUMIFS(BISDATA!$L$3:$L$20000,BISDATA!$A$3:$A$20000,$AB21,BISDATA!$M$3:$M$20000,AQ$4,BISDATA!$I$3:$I$20000,$AB$3)</f>
        <v>0</v>
      </c>
      <c r="AR21" s="27">
        <f>SUMIFS(BISDATA!$L$3:$L$20000,BISDATA!$A$3:$A$20000,$AB21,BISDATA!$M$3:$M$20000,AR$4,BISDATA!$I$3:$I$20000,$AB$3)</f>
        <v>0</v>
      </c>
      <c r="AS21" s="27">
        <f>SUMIFS(BISDATA!$L$3:$L$20000,BISDATA!$A$3:$A$20000,$AB21,BISDATA!$M$3:$M$20000,AS$4,BISDATA!$I$3:$I$20000,$AB$3)</f>
        <v>0</v>
      </c>
      <c r="AT21" s="27">
        <f>SUMIFS(BISDATA!$L$3:$L$20000,BISDATA!$A$3:$A$20000,$AB21,BISDATA!$M$3:$M$20000,AT$4,BISDATA!$I$3:$I$20000,$AB$3)</f>
        <v>0</v>
      </c>
      <c r="AU21" s="27">
        <f>SUMIFS(BISDATA!$L$3:$L$20000,BISDATA!$A$3:$A$20000,$AB21,BISDATA!$M$3:$M$20000,AU$4,BISDATA!$I$3:$I$20000,$AB$3)</f>
        <v>0</v>
      </c>
      <c r="AV21" s="27">
        <f>SUMIFS(BISDATA!$L$3:$L$20000,BISDATA!$A$3:$A$20000,$AB21,BISDATA!$M$3:$M$20000,AV$4,BISDATA!$I$3:$I$20000,$AB$3)</f>
        <v>0</v>
      </c>
      <c r="AW21" s="27">
        <f>SUMIFS(BISDATA!$L$3:$L$20000,BISDATA!$A$3:$A$20000,$AB21,BISDATA!$M$3:$M$20000,AW$4,BISDATA!$I$3:$I$20000,$AB$3)</f>
        <v>0</v>
      </c>
      <c r="AX21" s="27">
        <f>SUMIFS(BISDATA!$L$3:$L$20000,BISDATA!$A$3:$A$20000,$AB21,BISDATA!$M$3:$M$20000,AX$4,BISDATA!$I$3:$I$20000,$AB$3)</f>
        <v>0</v>
      </c>
      <c r="AY21" s="27">
        <f>SUMIFS(BISDATA!$L$3:$L$20000,BISDATA!$A$3:$A$20000,$AB21,BISDATA!$M$3:$M$20000,AY$4,BISDATA!$I$3:$I$20000,$AB$3)</f>
        <v>0</v>
      </c>
      <c r="AZ21" s="27">
        <f>SUMIFS(BISDATA!$L$3:$L$20000,BISDATA!$A$3:$A$20000,$AB21,BISDATA!$M$3:$M$20000,AZ$4,BISDATA!$I$3:$I$20000,$AB$3)</f>
        <v>0</v>
      </c>
      <c r="BA21" s="28">
        <f>SUMIFS(BISDATA!$L$3:$L$20000,BISDATA!$A$3:$A$20000,$AB21,BISDATA!$M$3:$M$20000,BA$4,BISDATA!$I$3:$I$20000,$AB$3)</f>
        <v>0</v>
      </c>
      <c r="BB21" s="58"/>
      <c r="BC21" s="34" t="s">
        <v>123</v>
      </c>
      <c r="BD21" s="48">
        <f t="shared" si="3"/>
        <v>7821.8399999514222</v>
      </c>
      <c r="BE21" s="27">
        <f t="shared" si="3"/>
        <v>25261.990000001155</v>
      </c>
      <c r="BF21" s="27">
        <f t="shared" si="3"/>
        <v>-2114.6500000000015</v>
      </c>
      <c r="BG21" s="27">
        <f t="shared" si="3"/>
        <v>605.36000000000604</v>
      </c>
      <c r="BH21" s="27">
        <f t="shared" si="3"/>
        <v>-466.6500000000002</v>
      </c>
      <c r="BI21" s="27">
        <f t="shared" si="3"/>
        <v>-43.619999999998868</v>
      </c>
      <c r="BJ21" s="27">
        <f t="shared" si="3"/>
        <v>-13.809999999999945</v>
      </c>
      <c r="BK21" s="27">
        <f t="shared" si="3"/>
        <v>-121.30999999999995</v>
      </c>
      <c r="BL21" s="27">
        <f t="shared" si="3"/>
        <v>-61.630000000000337</v>
      </c>
      <c r="BM21" s="27">
        <f t="shared" si="3"/>
        <v>0</v>
      </c>
      <c r="BN21" s="27">
        <f t="shared" si="3"/>
        <v>-3.1600000000000392</v>
      </c>
      <c r="BO21" s="27">
        <f t="shared" si="3"/>
        <v>899.21</v>
      </c>
      <c r="BP21" s="27">
        <f t="shared" si="3"/>
        <v>1764.73</v>
      </c>
      <c r="BQ21" s="27">
        <f t="shared" si="3"/>
        <v>0</v>
      </c>
      <c r="BR21" s="27">
        <f t="shared" si="3"/>
        <v>0</v>
      </c>
      <c r="BS21" s="27">
        <f t="shared" si="3"/>
        <v>0</v>
      </c>
      <c r="BT21" s="27">
        <f t="shared" si="4"/>
        <v>0</v>
      </c>
      <c r="BU21" s="27">
        <f t="shared" si="2"/>
        <v>0</v>
      </c>
      <c r="BV21" s="27">
        <f t="shared" si="2"/>
        <v>0</v>
      </c>
      <c r="BW21" s="27">
        <f t="shared" si="2"/>
        <v>0</v>
      </c>
      <c r="BX21" s="27">
        <f t="shared" si="2"/>
        <v>0</v>
      </c>
      <c r="BY21" s="27">
        <f t="shared" si="2"/>
        <v>0</v>
      </c>
      <c r="BZ21" s="27">
        <f t="shared" si="2"/>
        <v>0</v>
      </c>
      <c r="CA21" s="27">
        <f t="shared" si="2"/>
        <v>0</v>
      </c>
      <c r="CB21" s="28">
        <f t="shared" si="2"/>
        <v>0</v>
      </c>
    </row>
    <row r="22" spans="1:80" x14ac:dyDescent="0.25">
      <c r="A22" s="35" t="s">
        <v>116</v>
      </c>
      <c r="B22" s="46">
        <f>SUMIFS(FastClose!$H$3:$H$20000,FastClose!$K$3:$K$20000,$A22,FastClose!$G$3:$G$20000,B$3,FastClose!$D$3:$D$20000,$A$3)</f>
        <v>407477.79000000004</v>
      </c>
      <c r="C22" s="29">
        <f>SUMIFS(FastClose!$H$3:$H$20000,FastClose!$K$3:$K$20000,$A22,FastClose!$G$3:$G$20000,C$3,FastClose!$D$3:$D$20000,$A$3)</f>
        <v>101543.28000000003</v>
      </c>
      <c r="D22" s="29">
        <f>SUMIFS(FastClose!$H$3:$H$20000,FastClose!$K$3:$K$20000,$A22,FastClose!$G$3:$G$20000,D$3,FastClose!$D$3:$D$20000,$A$3)</f>
        <v>-149.48000000000002</v>
      </c>
      <c r="E22" s="29">
        <f>SUMIFS(FastClose!$H$3:$H$20000,FastClose!$K$3:$K$20000,$A22,FastClose!$G$3:$G$20000,E$3,FastClose!$D$3:$D$20000,$A$3)</f>
        <v>0</v>
      </c>
      <c r="F22" s="29">
        <f>SUMIFS(FastClose!$H$3:$H$20000,FastClose!$K$3:$K$20000,$A22,FastClose!$G$3:$G$20000,F$3,FastClose!$D$3:$D$20000,$A$3)</f>
        <v>0</v>
      </c>
      <c r="G22" s="29">
        <f>SUMIFS(FastClose!$H$3:$H$20000,FastClose!$K$3:$K$20000,$A22,FastClose!$G$3:$G$20000,G$3,FastClose!$D$3:$D$20000,$A$3)</f>
        <v>0</v>
      </c>
      <c r="H22" s="29">
        <f>SUMIFS(FastClose!$H$3:$H$20000,FastClose!$K$3:$K$20000,$A22,FastClose!$G$3:$G$20000,H$3,FastClose!$D$3:$D$20000,$A$3)</f>
        <v>0</v>
      </c>
      <c r="I22" s="29">
        <f>SUMIFS(FastClose!$H$3:$H$20000,FastClose!$K$3:$K$20000,$A22,FastClose!$G$3:$G$20000,I$3,FastClose!$D$3:$D$20000,$A$3)</f>
        <v>0</v>
      </c>
      <c r="J22" s="29">
        <f>SUMIFS(FastClose!$H$3:$H$20000,FastClose!$K$3:$K$20000,$A22,FastClose!$G$3:$G$20000,J$3,FastClose!$D$3:$D$20000,$A$3)</f>
        <v>0</v>
      </c>
      <c r="K22" s="29">
        <f>SUMIFS(FastClose!$H$3:$H$20000,FastClose!$K$3:$K$20000,$A22,FastClose!$G$3:$G$20000,K$3,FastClose!$D$3:$D$20000,$A$3)</f>
        <v>0</v>
      </c>
      <c r="L22" s="29">
        <f>SUMIFS(FastClose!$H$3:$H$20000,FastClose!$K$3:$K$20000,$A22,FastClose!$G$3:$G$20000,L$3,FastClose!$D$3:$D$20000,$A$3)</f>
        <v>0</v>
      </c>
      <c r="M22" s="29">
        <f>SUMIFS(FastClose!$H$3:$H$20000,FastClose!$K$3:$K$20000,$A22,FastClose!$G$3:$G$20000,M$3,FastClose!$D$3:$D$20000,$A$3)</f>
        <v>-1196.0899999999999</v>
      </c>
      <c r="N22" s="29">
        <f>SUMIFS(FastClose!$H$3:$H$20000,FastClose!$K$3:$K$20000,$A22,FastClose!$G$3:$G$20000,N$3,FastClose!$D$3:$D$20000,$A$3)</f>
        <v>0</v>
      </c>
      <c r="O22" s="29">
        <f>SUMIFS(FastClose!$H$3:$H$20000,FastClose!$K$3:$K$20000,$A22,FastClose!$G$3:$G$20000,O$3,FastClose!$D$3:$D$20000,$A$3)</f>
        <v>0</v>
      </c>
      <c r="P22" s="29">
        <f>SUMIFS(FastClose!$H$3:$H$20000,FastClose!$K$3:$K$20000,$A22,FastClose!$G$3:$G$20000,P$3,FastClose!$D$3:$D$20000,$A$3)</f>
        <v>0</v>
      </c>
      <c r="Q22" s="29">
        <f>SUMIFS(FastClose!$H$3:$H$20000,FastClose!$K$3:$K$20000,$A22,FastClose!$G$3:$G$20000,Q$3,FastClose!$D$3:$D$20000,$A$3)</f>
        <v>0</v>
      </c>
      <c r="R22" s="29">
        <f>SUMIFS(FastClose!$H$3:$H$20000,FastClose!$K$3:$K$20000,$A22,FastClose!$G$3:$G$20000,R$3,FastClose!$D$3:$D$20000,$A$3)</f>
        <v>0</v>
      </c>
      <c r="S22" s="29">
        <f>SUMIFS(FastClose!$H$3:$H$20000,FastClose!$K$3:$K$20000,$A22,FastClose!$G$3:$G$20000,S$3,FastClose!$D$3:$D$20000,$A$3)</f>
        <v>0</v>
      </c>
      <c r="T22" s="29">
        <f>SUMIFS(FastClose!$H$3:$H$20000,FastClose!$K$3:$K$20000,$A22,FastClose!$G$3:$G$20000,T$3,FastClose!$D$3:$D$20000,$A$3)</f>
        <v>0</v>
      </c>
      <c r="U22" s="29">
        <f>SUMIFS(FastClose!$H$3:$H$20000,FastClose!$K$3:$K$20000,$A22,FastClose!$G$3:$G$20000,U$3,FastClose!$D$3:$D$20000,$A$3)</f>
        <v>0</v>
      </c>
      <c r="V22" s="29">
        <f>SUMIFS(FastClose!$H$3:$H$20000,FastClose!$K$3:$K$20000,$A22,FastClose!$G$3:$G$20000,V$3,FastClose!$D$3:$D$20000,$A$3)</f>
        <v>0</v>
      </c>
      <c r="W22" s="29">
        <f>SUMIFS(FastClose!$H$3:$H$20000,FastClose!$K$3:$K$20000,$A22,FastClose!$G$3:$G$20000,W$3,FastClose!$D$3:$D$20000,$A$3)</f>
        <v>0</v>
      </c>
      <c r="X22" s="29">
        <f>SUMIFS(FastClose!$H$3:$H$20000,FastClose!$K$3:$K$20000,$A22,FastClose!$G$3:$G$20000,X$3,FastClose!$D$3:$D$20000,$A$3)</f>
        <v>0</v>
      </c>
      <c r="Y22" s="29">
        <f>SUMIFS(FastClose!$H$3:$H$20000,FastClose!$K$3:$K$20000,$A22,FastClose!$G$3:$G$20000,Y$3,FastClose!$D$3:$D$20000,$A$3)</f>
        <v>0</v>
      </c>
      <c r="Z22" s="30">
        <f>SUMIFS(FastClose!$H$3:$H$20000,FastClose!$K$3:$K$20000,$A22,FastClose!$G$3:$G$20000,Z$3,FastClose!$D$3:$D$20000,$A$3)</f>
        <v>0</v>
      </c>
      <c r="AB22" s="35" t="s">
        <v>116</v>
      </c>
      <c r="AC22" s="46">
        <f>SUMIFS(BISDATA!$L$3:$L$20000,BISDATA!$A$3:$A$20000,$AB22,BISDATA!$M$3:$M$20000,AC$4,BISDATA!$I$3:$I$20000,$AB$3)</f>
        <v>406302.23</v>
      </c>
      <c r="AD22" s="29">
        <f>SUMIFS(BISDATA!$L$3:$L$20000,BISDATA!$A$3:$A$20000,$AB22,BISDATA!$M$3:$M$20000,AD$4,BISDATA!$I$3:$I$20000,$AB$3)</f>
        <v>101582.73999999999</v>
      </c>
      <c r="AE22" s="29">
        <f>SUMIFS(BISDATA!$L$3:$L$20000,BISDATA!$A$3:$A$20000,$AB22,BISDATA!$M$3:$M$20000,AE$4,BISDATA!$I$3:$I$20000,$AB$3)</f>
        <v>-149.48000000000002</v>
      </c>
      <c r="AF22" s="29">
        <f>SUMIFS(BISDATA!$L$3:$L$20000,BISDATA!$A$3:$A$20000,$AB22,BISDATA!$M$3:$M$20000,AF$4,BISDATA!$I$3:$I$20000,$AB$3)</f>
        <v>0</v>
      </c>
      <c r="AG22" s="29">
        <f>SUMIFS(BISDATA!$L$3:$L$20000,BISDATA!$A$3:$A$20000,$AB22,BISDATA!$M$3:$M$20000,AG$4,BISDATA!$I$3:$I$20000,$AB$3)</f>
        <v>0</v>
      </c>
      <c r="AH22" s="29">
        <f>SUMIFS(BISDATA!$L$3:$L$20000,BISDATA!$A$3:$A$20000,$AB22,BISDATA!$M$3:$M$20000,AH$4,BISDATA!$I$3:$I$20000,$AB$3)</f>
        <v>0</v>
      </c>
      <c r="AI22" s="29">
        <f>SUMIFS(BISDATA!$L$3:$L$20000,BISDATA!$A$3:$A$20000,$AB22,BISDATA!$M$3:$M$20000,AI$4,BISDATA!$I$3:$I$20000,$AB$3)</f>
        <v>0</v>
      </c>
      <c r="AJ22" s="29">
        <f>SUMIFS(BISDATA!$L$3:$L$20000,BISDATA!$A$3:$A$20000,$AB22,BISDATA!$M$3:$M$20000,AJ$4,BISDATA!$I$3:$I$20000,$AB$3)</f>
        <v>0</v>
      </c>
      <c r="AK22" s="29">
        <f>SUMIFS(BISDATA!$L$3:$L$20000,BISDATA!$A$3:$A$20000,$AB22,BISDATA!$M$3:$M$20000,AK$4,BISDATA!$I$3:$I$20000,$AB$3)</f>
        <v>0</v>
      </c>
      <c r="AL22" s="29">
        <f>SUMIFS(BISDATA!$L$3:$L$20000,BISDATA!$A$3:$A$20000,$AB22,BISDATA!$M$3:$M$20000,AL$4,BISDATA!$I$3:$I$20000,$AB$3)</f>
        <v>0</v>
      </c>
      <c r="AM22" s="29">
        <f>SUMIFS(BISDATA!$L$3:$L$20000,BISDATA!$A$3:$A$20000,$AB22,BISDATA!$M$3:$M$20000,AM$4,BISDATA!$I$3:$I$20000,$AB$3)</f>
        <v>0</v>
      </c>
      <c r="AN22" s="29">
        <f>SUMIFS(BISDATA!$L$3:$L$20000,BISDATA!$A$3:$A$20000,$AB22,BISDATA!$M$3:$M$20000,AN$4,BISDATA!$I$3:$I$20000,$AB$3)</f>
        <v>-1196.0899999999999</v>
      </c>
      <c r="AO22" s="29">
        <f>SUMIFS(BISDATA!$L$3:$L$20000,BISDATA!$A$3:$A$20000,$AB22,BISDATA!$M$3:$M$20000,AO$4,BISDATA!$I$3:$I$20000,$AB$3)</f>
        <v>0</v>
      </c>
      <c r="AP22" s="29">
        <f>SUMIFS(BISDATA!$L$3:$L$20000,BISDATA!$A$3:$A$20000,$AB22,BISDATA!$M$3:$M$20000,AP$4,BISDATA!$I$3:$I$20000,$AB$3)</f>
        <v>0</v>
      </c>
      <c r="AQ22" s="29">
        <f>SUMIFS(BISDATA!$L$3:$L$20000,BISDATA!$A$3:$A$20000,$AB22,BISDATA!$M$3:$M$20000,AQ$4,BISDATA!$I$3:$I$20000,$AB$3)</f>
        <v>0</v>
      </c>
      <c r="AR22" s="29">
        <f>SUMIFS(BISDATA!$L$3:$L$20000,BISDATA!$A$3:$A$20000,$AB22,BISDATA!$M$3:$M$20000,AR$4,BISDATA!$I$3:$I$20000,$AB$3)</f>
        <v>0</v>
      </c>
      <c r="AS22" s="29">
        <f>SUMIFS(BISDATA!$L$3:$L$20000,BISDATA!$A$3:$A$20000,$AB22,BISDATA!$M$3:$M$20000,AS$4,BISDATA!$I$3:$I$20000,$AB$3)</f>
        <v>0</v>
      </c>
      <c r="AT22" s="29">
        <f>SUMIFS(BISDATA!$L$3:$L$20000,BISDATA!$A$3:$A$20000,$AB22,BISDATA!$M$3:$M$20000,AT$4,BISDATA!$I$3:$I$20000,$AB$3)</f>
        <v>0</v>
      </c>
      <c r="AU22" s="29">
        <f>SUMIFS(BISDATA!$L$3:$L$20000,BISDATA!$A$3:$A$20000,$AB22,BISDATA!$M$3:$M$20000,AU$4,BISDATA!$I$3:$I$20000,$AB$3)</f>
        <v>0</v>
      </c>
      <c r="AV22" s="29">
        <f>SUMIFS(BISDATA!$L$3:$L$20000,BISDATA!$A$3:$A$20000,$AB22,BISDATA!$M$3:$M$20000,AV$4,BISDATA!$I$3:$I$20000,$AB$3)</f>
        <v>0</v>
      </c>
      <c r="AW22" s="29">
        <f>SUMIFS(BISDATA!$L$3:$L$20000,BISDATA!$A$3:$A$20000,$AB22,BISDATA!$M$3:$M$20000,AW$4,BISDATA!$I$3:$I$20000,$AB$3)</f>
        <v>0</v>
      </c>
      <c r="AX22" s="29">
        <f>SUMIFS(BISDATA!$L$3:$L$20000,BISDATA!$A$3:$A$20000,$AB22,BISDATA!$M$3:$M$20000,AX$4,BISDATA!$I$3:$I$20000,$AB$3)</f>
        <v>0</v>
      </c>
      <c r="AY22" s="29">
        <f>SUMIFS(BISDATA!$L$3:$L$20000,BISDATA!$A$3:$A$20000,$AB22,BISDATA!$M$3:$M$20000,AY$4,BISDATA!$I$3:$I$20000,$AB$3)</f>
        <v>0</v>
      </c>
      <c r="AZ22" s="29">
        <f>SUMIFS(BISDATA!$L$3:$L$20000,BISDATA!$A$3:$A$20000,$AB22,BISDATA!$M$3:$M$20000,AZ$4,BISDATA!$I$3:$I$20000,$AB$3)</f>
        <v>0</v>
      </c>
      <c r="BA22" s="30">
        <f>SUMIFS(BISDATA!$L$3:$L$20000,BISDATA!$A$3:$A$20000,$AB22,BISDATA!$M$3:$M$20000,BA$4,BISDATA!$I$3:$I$20000,$AB$3)</f>
        <v>0</v>
      </c>
      <c r="BB22" s="58"/>
      <c r="BC22" s="35" t="s">
        <v>116</v>
      </c>
      <c r="BD22" s="46">
        <f t="shared" si="3"/>
        <v>-1175.5600000000559</v>
      </c>
      <c r="BE22" s="29">
        <f t="shared" si="3"/>
        <v>39.459999999962747</v>
      </c>
      <c r="BF22" s="29">
        <f t="shared" si="3"/>
        <v>0</v>
      </c>
      <c r="BG22" s="29">
        <f t="shared" si="3"/>
        <v>0</v>
      </c>
      <c r="BH22" s="29">
        <f t="shared" si="3"/>
        <v>0</v>
      </c>
      <c r="BI22" s="29">
        <f t="shared" si="3"/>
        <v>0</v>
      </c>
      <c r="BJ22" s="29">
        <f t="shared" si="3"/>
        <v>0</v>
      </c>
      <c r="BK22" s="29">
        <f t="shared" si="3"/>
        <v>0</v>
      </c>
      <c r="BL22" s="29">
        <f t="shared" si="3"/>
        <v>0</v>
      </c>
      <c r="BM22" s="29">
        <f t="shared" si="3"/>
        <v>0</v>
      </c>
      <c r="BN22" s="29">
        <f t="shared" si="3"/>
        <v>0</v>
      </c>
      <c r="BO22" s="29">
        <f t="shared" si="3"/>
        <v>0</v>
      </c>
      <c r="BP22" s="29">
        <f t="shared" si="3"/>
        <v>0</v>
      </c>
      <c r="BQ22" s="29">
        <f t="shared" si="3"/>
        <v>0</v>
      </c>
      <c r="BR22" s="29">
        <f t="shared" si="3"/>
        <v>0</v>
      </c>
      <c r="BS22" s="29">
        <f t="shared" si="3"/>
        <v>0</v>
      </c>
      <c r="BT22" s="29">
        <f t="shared" si="4"/>
        <v>0</v>
      </c>
      <c r="BU22" s="29">
        <f t="shared" si="2"/>
        <v>0</v>
      </c>
      <c r="BV22" s="29">
        <f t="shared" si="2"/>
        <v>0</v>
      </c>
      <c r="BW22" s="29">
        <f t="shared" si="2"/>
        <v>0</v>
      </c>
      <c r="BX22" s="29">
        <f t="shared" si="2"/>
        <v>0</v>
      </c>
      <c r="BY22" s="29">
        <f t="shared" si="2"/>
        <v>0</v>
      </c>
      <c r="BZ22" s="29">
        <f t="shared" si="2"/>
        <v>0</v>
      </c>
      <c r="CA22" s="29">
        <f t="shared" si="2"/>
        <v>0</v>
      </c>
      <c r="CB22" s="30">
        <f t="shared" si="2"/>
        <v>0</v>
      </c>
    </row>
    <row r="23" spans="1:80" x14ac:dyDescent="0.25">
      <c r="A23" s="36" t="s">
        <v>199</v>
      </c>
      <c r="B23" s="47">
        <f>SUMIFS(FastClose!$H$3:$H$20000,FastClose!$K$3:$K$20000,$A23,FastClose!$G$3:$G$20000,B$3,FastClose!$D$3:$D$20000,$A$3)</f>
        <v>10473419.960000072</v>
      </c>
      <c r="C23" s="31">
        <f>SUMIFS(FastClose!$H$3:$H$20000,FastClose!$K$3:$K$20000,$A23,FastClose!$G$3:$G$20000,C$3,FastClose!$D$3:$D$20000,$A$3)</f>
        <v>2380839.9099999941</v>
      </c>
      <c r="D23" s="31">
        <f>SUMIFS(FastClose!$H$3:$H$20000,FastClose!$K$3:$K$20000,$A23,FastClose!$G$3:$G$20000,D$3,FastClose!$D$3:$D$20000,$A$3)</f>
        <v>9628.1800000000021</v>
      </c>
      <c r="E23" s="31">
        <f>SUMIFS(FastClose!$H$3:$H$20000,FastClose!$K$3:$K$20000,$A23,FastClose!$G$3:$G$20000,E$3,FastClose!$D$3:$D$20000,$A$3)</f>
        <v>-1194.52</v>
      </c>
      <c r="F23" s="31">
        <f>SUMIFS(FastClose!$H$3:$H$20000,FastClose!$K$3:$K$20000,$A23,FastClose!$G$3:$G$20000,F$3,FastClose!$D$3:$D$20000,$A$3)</f>
        <v>641.14999999999986</v>
      </c>
      <c r="G23" s="31">
        <f>SUMIFS(FastClose!$H$3:$H$20000,FastClose!$K$3:$K$20000,$A23,FastClose!$G$3:$G$20000,G$3,FastClose!$D$3:$D$20000,$A$3)</f>
        <v>-323.03999999999996</v>
      </c>
      <c r="H23" s="31">
        <f>SUMIFS(FastClose!$H$3:$H$20000,FastClose!$K$3:$K$20000,$A23,FastClose!$G$3:$G$20000,H$3,FastClose!$D$3:$D$20000,$A$3)</f>
        <v>240.73</v>
      </c>
      <c r="I23" s="31">
        <f>SUMIFS(FastClose!$H$3:$H$20000,FastClose!$K$3:$K$20000,$A23,FastClose!$G$3:$G$20000,I$3,FastClose!$D$3:$D$20000,$A$3)</f>
        <v>316.64999999999998</v>
      </c>
      <c r="J23" s="31">
        <f>SUMIFS(FastClose!$H$3:$H$20000,FastClose!$K$3:$K$20000,$A23,FastClose!$G$3:$G$20000,J$3,FastClose!$D$3:$D$20000,$A$3)</f>
        <v>-542.16999999999996</v>
      </c>
      <c r="K23" s="31">
        <f>SUMIFS(FastClose!$H$3:$H$20000,FastClose!$K$3:$K$20000,$A23,FastClose!$G$3:$G$20000,K$3,FastClose!$D$3:$D$20000,$A$3)</f>
        <v>143.57</v>
      </c>
      <c r="L23" s="31">
        <f>SUMIFS(FastClose!$H$3:$H$20000,FastClose!$K$3:$K$20000,$A23,FastClose!$G$3:$G$20000,L$3,FastClose!$D$3:$D$20000,$A$3)</f>
        <v>134.1</v>
      </c>
      <c r="M23" s="31">
        <f>SUMIFS(FastClose!$H$3:$H$20000,FastClose!$K$3:$K$20000,$A23,FastClose!$G$3:$G$20000,M$3,FastClose!$D$3:$D$20000,$A$3)</f>
        <v>-1427.7</v>
      </c>
      <c r="N23" s="31">
        <f>SUMIFS(FastClose!$H$3:$H$20000,FastClose!$K$3:$K$20000,$A23,FastClose!$G$3:$G$20000,N$3,FastClose!$D$3:$D$20000,$A$3)</f>
        <v>488.6</v>
      </c>
      <c r="O23" s="31">
        <f>SUMIFS(FastClose!$H$3:$H$20000,FastClose!$K$3:$K$20000,$A23,FastClose!$G$3:$G$20000,O$3,FastClose!$D$3:$D$20000,$A$3)</f>
        <v>0</v>
      </c>
      <c r="P23" s="31">
        <f>SUMIFS(FastClose!$H$3:$H$20000,FastClose!$K$3:$K$20000,$A23,FastClose!$G$3:$G$20000,P$3,FastClose!$D$3:$D$20000,$A$3)</f>
        <v>48.63</v>
      </c>
      <c r="Q23" s="31">
        <f>SUMIFS(FastClose!$H$3:$H$20000,FastClose!$K$3:$K$20000,$A23,FastClose!$G$3:$G$20000,Q$3,FastClose!$D$3:$D$20000,$A$3)</f>
        <v>0</v>
      </c>
      <c r="R23" s="31">
        <f>SUMIFS(FastClose!$H$3:$H$20000,FastClose!$K$3:$K$20000,$A23,FastClose!$G$3:$G$20000,R$3,FastClose!$D$3:$D$20000,$A$3)</f>
        <v>0</v>
      </c>
      <c r="S23" s="31">
        <f>SUMIFS(FastClose!$H$3:$H$20000,FastClose!$K$3:$K$20000,$A23,FastClose!$G$3:$G$20000,S$3,FastClose!$D$3:$D$20000,$A$3)</f>
        <v>0</v>
      </c>
      <c r="T23" s="31">
        <f>SUMIFS(FastClose!$H$3:$H$20000,FastClose!$K$3:$K$20000,$A23,FastClose!$G$3:$G$20000,T$3,FastClose!$D$3:$D$20000,$A$3)</f>
        <v>0</v>
      </c>
      <c r="U23" s="31">
        <f>SUMIFS(FastClose!$H$3:$H$20000,FastClose!$K$3:$K$20000,$A23,FastClose!$G$3:$G$20000,U$3,FastClose!$D$3:$D$20000,$A$3)</f>
        <v>0</v>
      </c>
      <c r="V23" s="31">
        <f>SUMIFS(FastClose!$H$3:$H$20000,FastClose!$K$3:$K$20000,$A23,FastClose!$G$3:$G$20000,V$3,FastClose!$D$3:$D$20000,$A$3)</f>
        <v>0</v>
      </c>
      <c r="W23" s="31">
        <f>SUMIFS(FastClose!$H$3:$H$20000,FastClose!$K$3:$K$20000,$A23,FastClose!$G$3:$G$20000,W$3,FastClose!$D$3:$D$20000,$A$3)</f>
        <v>0</v>
      </c>
      <c r="X23" s="31">
        <f>SUMIFS(FastClose!$H$3:$H$20000,FastClose!$K$3:$K$20000,$A23,FastClose!$G$3:$G$20000,X$3,FastClose!$D$3:$D$20000,$A$3)</f>
        <v>0</v>
      </c>
      <c r="Y23" s="31">
        <f>SUMIFS(FastClose!$H$3:$H$20000,FastClose!$K$3:$K$20000,$A23,FastClose!$G$3:$G$20000,Y$3,FastClose!$D$3:$D$20000,$A$3)</f>
        <v>0</v>
      </c>
      <c r="Z23" s="32">
        <f>SUMIFS(FastClose!$H$3:$H$20000,FastClose!$K$3:$K$20000,$A23,FastClose!$G$3:$G$20000,Z$3,FastClose!$D$3:$D$20000,$A$3)</f>
        <v>0</v>
      </c>
      <c r="AB23" s="36" t="s">
        <v>199</v>
      </c>
      <c r="AC23" s="47">
        <f>SUMIFS(BISDATA!$L$3:$L$20000,BISDATA!$A$3:$A$20000,$AB23,BISDATA!$M$3:$M$20000,AC$4,BISDATA!$I$3:$I$20000,$AB$3)</f>
        <v>10437452.600000095</v>
      </c>
      <c r="AD23" s="31">
        <f>SUMIFS(BISDATA!$L$3:$L$20000,BISDATA!$A$3:$A$20000,$AB23,BISDATA!$M$3:$M$20000,AD$4,BISDATA!$I$3:$I$20000,$AB$3)</f>
        <v>2354236.8800000008</v>
      </c>
      <c r="AE23" s="31">
        <f>SUMIFS(BISDATA!$L$3:$L$20000,BISDATA!$A$3:$A$20000,$AB23,BISDATA!$M$3:$M$20000,AE$4,BISDATA!$I$3:$I$20000,$AB$3)</f>
        <v>11742.830000000004</v>
      </c>
      <c r="AF23" s="31">
        <f>SUMIFS(BISDATA!$L$3:$L$20000,BISDATA!$A$3:$A$20000,$AB23,BISDATA!$M$3:$M$20000,AF$4,BISDATA!$I$3:$I$20000,$AB$3)</f>
        <v>-1150.2400000000002</v>
      </c>
      <c r="AG23" s="31">
        <f>SUMIFS(BISDATA!$L$3:$L$20000,BISDATA!$A$3:$A$20000,$AB23,BISDATA!$M$3:$M$20000,AG$4,BISDATA!$I$3:$I$20000,$AB$3)</f>
        <v>740.78999999999985</v>
      </c>
      <c r="AH23" s="31">
        <f>SUMIFS(BISDATA!$L$3:$L$20000,BISDATA!$A$3:$A$20000,$AB23,BISDATA!$M$3:$M$20000,AH$4,BISDATA!$I$3:$I$20000,$AB$3)</f>
        <v>-323.03999999999996</v>
      </c>
      <c r="AI23" s="31">
        <f>SUMIFS(BISDATA!$L$3:$L$20000,BISDATA!$A$3:$A$20000,$AB23,BISDATA!$M$3:$M$20000,AI$4,BISDATA!$I$3:$I$20000,$AB$3)</f>
        <v>240.73000000000002</v>
      </c>
      <c r="AJ23" s="31">
        <f>SUMIFS(BISDATA!$L$3:$L$20000,BISDATA!$A$3:$A$20000,$AB23,BISDATA!$M$3:$M$20000,AJ$4,BISDATA!$I$3:$I$20000,$AB$3)</f>
        <v>316.65000000000009</v>
      </c>
      <c r="AK23" s="31">
        <f>SUMIFS(BISDATA!$L$3:$L$20000,BISDATA!$A$3:$A$20000,$AB23,BISDATA!$M$3:$M$20000,AK$4,BISDATA!$I$3:$I$20000,$AB$3)</f>
        <v>-542.16999999999996</v>
      </c>
      <c r="AL23" s="31">
        <f>SUMIFS(BISDATA!$L$3:$L$20000,BISDATA!$A$3:$A$20000,$AB23,BISDATA!$M$3:$M$20000,AL$4,BISDATA!$I$3:$I$20000,$AB$3)</f>
        <v>143.57</v>
      </c>
      <c r="AM23" s="31">
        <f>SUMIFS(BISDATA!$L$3:$L$20000,BISDATA!$A$3:$A$20000,$AB23,BISDATA!$M$3:$M$20000,AM$4,BISDATA!$I$3:$I$20000,$AB$3)</f>
        <v>134.10000000000002</v>
      </c>
      <c r="AN23" s="31">
        <f>SUMIFS(BISDATA!$L$3:$L$20000,BISDATA!$A$3:$A$20000,$AB23,BISDATA!$M$3:$M$20000,AN$4,BISDATA!$I$3:$I$20000,$AB$3)</f>
        <v>-2.8100000000000023</v>
      </c>
      <c r="AO23" s="31">
        <f>SUMIFS(BISDATA!$L$3:$L$20000,BISDATA!$A$3:$A$20000,$AB23,BISDATA!$M$3:$M$20000,AO$4,BISDATA!$I$3:$I$20000,$AB$3)</f>
        <v>488.6</v>
      </c>
      <c r="AP23" s="31">
        <f>SUMIFS(BISDATA!$L$3:$L$20000,BISDATA!$A$3:$A$20000,$AB23,BISDATA!$M$3:$M$20000,AP$4,BISDATA!$I$3:$I$20000,$AB$3)</f>
        <v>0</v>
      </c>
      <c r="AQ23" s="31">
        <f>SUMIFS(BISDATA!$L$3:$L$20000,BISDATA!$A$3:$A$20000,$AB23,BISDATA!$M$3:$M$20000,AQ$4,BISDATA!$I$3:$I$20000,$AB$3)</f>
        <v>48.63</v>
      </c>
      <c r="AR23" s="31">
        <f>SUMIFS(BISDATA!$L$3:$L$20000,BISDATA!$A$3:$A$20000,$AB23,BISDATA!$M$3:$M$20000,AR$4,BISDATA!$I$3:$I$20000,$AB$3)</f>
        <v>0</v>
      </c>
      <c r="AS23" s="31">
        <f>SUMIFS(BISDATA!$L$3:$L$20000,BISDATA!$A$3:$A$20000,$AB23,BISDATA!$M$3:$M$20000,AS$4,BISDATA!$I$3:$I$20000,$AB$3)</f>
        <v>0</v>
      </c>
      <c r="AT23" s="31">
        <f>SUMIFS(BISDATA!$L$3:$L$20000,BISDATA!$A$3:$A$20000,$AB23,BISDATA!$M$3:$M$20000,AT$4,BISDATA!$I$3:$I$20000,$AB$3)</f>
        <v>0</v>
      </c>
      <c r="AU23" s="31">
        <f>SUMIFS(BISDATA!$L$3:$L$20000,BISDATA!$A$3:$A$20000,$AB23,BISDATA!$M$3:$M$20000,AU$4,BISDATA!$I$3:$I$20000,$AB$3)</f>
        <v>0</v>
      </c>
      <c r="AV23" s="31">
        <f>SUMIFS(BISDATA!$L$3:$L$20000,BISDATA!$A$3:$A$20000,$AB23,BISDATA!$M$3:$M$20000,AV$4,BISDATA!$I$3:$I$20000,$AB$3)</f>
        <v>0</v>
      </c>
      <c r="AW23" s="31">
        <f>SUMIFS(BISDATA!$L$3:$L$20000,BISDATA!$A$3:$A$20000,$AB23,BISDATA!$M$3:$M$20000,AW$4,BISDATA!$I$3:$I$20000,$AB$3)</f>
        <v>0</v>
      </c>
      <c r="AX23" s="31">
        <f>SUMIFS(BISDATA!$L$3:$L$20000,BISDATA!$A$3:$A$20000,$AB23,BISDATA!$M$3:$M$20000,AX$4,BISDATA!$I$3:$I$20000,$AB$3)</f>
        <v>0</v>
      </c>
      <c r="AY23" s="31">
        <f>SUMIFS(BISDATA!$L$3:$L$20000,BISDATA!$A$3:$A$20000,$AB23,BISDATA!$M$3:$M$20000,AY$4,BISDATA!$I$3:$I$20000,$AB$3)</f>
        <v>0</v>
      </c>
      <c r="AZ23" s="31">
        <f>SUMIFS(BISDATA!$L$3:$L$20000,BISDATA!$A$3:$A$20000,$AB23,BISDATA!$M$3:$M$20000,AZ$4,BISDATA!$I$3:$I$20000,$AB$3)</f>
        <v>0</v>
      </c>
      <c r="BA23" s="32">
        <f>SUMIFS(BISDATA!$L$3:$L$20000,BISDATA!$A$3:$A$20000,$AB23,BISDATA!$M$3:$M$20000,BA$4,BISDATA!$I$3:$I$20000,$AB$3)</f>
        <v>0</v>
      </c>
      <c r="BB23" s="58"/>
      <c r="BC23" s="36" t="s">
        <v>199</v>
      </c>
      <c r="BD23" s="47">
        <f t="shared" si="3"/>
        <v>-35967.359999977052</v>
      </c>
      <c r="BE23" s="31">
        <f t="shared" si="3"/>
        <v>-26603.029999993276</v>
      </c>
      <c r="BF23" s="31">
        <f t="shared" si="3"/>
        <v>2114.6500000000015</v>
      </c>
      <c r="BG23" s="31">
        <f t="shared" si="3"/>
        <v>44.279999999999745</v>
      </c>
      <c r="BH23" s="31">
        <f t="shared" si="3"/>
        <v>99.639999999999986</v>
      </c>
      <c r="BI23" s="31">
        <f t="shared" si="3"/>
        <v>0</v>
      </c>
      <c r="BJ23" s="31">
        <f t="shared" si="3"/>
        <v>0</v>
      </c>
      <c r="BK23" s="31">
        <f t="shared" si="3"/>
        <v>0</v>
      </c>
      <c r="BL23" s="31">
        <f t="shared" si="3"/>
        <v>0</v>
      </c>
      <c r="BM23" s="31">
        <f t="shared" si="3"/>
        <v>0</v>
      </c>
      <c r="BN23" s="31">
        <f t="shared" si="3"/>
        <v>0</v>
      </c>
      <c r="BO23" s="31">
        <f t="shared" si="3"/>
        <v>1424.89</v>
      </c>
      <c r="BP23" s="31">
        <f t="shared" si="3"/>
        <v>0</v>
      </c>
      <c r="BQ23" s="31">
        <f t="shared" si="3"/>
        <v>0</v>
      </c>
      <c r="BR23" s="31">
        <f t="shared" si="3"/>
        <v>0</v>
      </c>
      <c r="BS23" s="31">
        <f t="shared" si="3"/>
        <v>0</v>
      </c>
      <c r="BT23" s="31">
        <f t="shared" si="4"/>
        <v>0</v>
      </c>
      <c r="BU23" s="31">
        <f t="shared" si="2"/>
        <v>0</v>
      </c>
      <c r="BV23" s="31">
        <f t="shared" si="2"/>
        <v>0</v>
      </c>
      <c r="BW23" s="31">
        <f t="shared" si="2"/>
        <v>0</v>
      </c>
      <c r="BX23" s="31">
        <f t="shared" si="2"/>
        <v>0</v>
      </c>
      <c r="BY23" s="31">
        <f t="shared" si="2"/>
        <v>0</v>
      </c>
      <c r="BZ23" s="31">
        <f t="shared" si="2"/>
        <v>0</v>
      </c>
      <c r="CA23" s="31">
        <f t="shared" si="2"/>
        <v>0</v>
      </c>
      <c r="CB23" s="32">
        <f t="shared" si="2"/>
        <v>0</v>
      </c>
    </row>
    <row r="24" spans="1:80" x14ac:dyDescent="0.25">
      <c r="A24" s="34" t="s">
        <v>72</v>
      </c>
      <c r="B24" s="48">
        <f>SUMIFS(FastClose!$H$3:$H$20000,FastClose!$K$3:$K$20000,$A24,FastClose!$G$3:$G$20000,B$3,FastClose!$D$3:$D$20000,$A$3)</f>
        <v>10194561.660000157</v>
      </c>
      <c r="C24" s="27">
        <f>SUMIFS(FastClose!$H$3:$H$20000,FastClose!$K$3:$K$20000,$A24,FastClose!$G$3:$G$20000,C$3,FastClose!$D$3:$D$20000,$A$3)</f>
        <v>2583701.9300000104</v>
      </c>
      <c r="D24" s="27">
        <f>SUMIFS(FastClose!$H$3:$H$20000,FastClose!$K$3:$K$20000,$A24,FastClose!$G$3:$G$20000,D$3,FastClose!$D$3:$D$20000,$A$3)</f>
        <v>1593.8399999999997</v>
      </c>
      <c r="E24" s="27">
        <f>SUMIFS(FastClose!$H$3:$H$20000,FastClose!$K$3:$K$20000,$A24,FastClose!$G$3:$G$20000,E$3,FastClose!$D$3:$D$20000,$A$3)</f>
        <v>-4047.85</v>
      </c>
      <c r="F24" s="27">
        <f>SUMIFS(FastClose!$H$3:$H$20000,FastClose!$K$3:$K$20000,$A24,FastClose!$G$3:$G$20000,F$3,FastClose!$D$3:$D$20000,$A$3)</f>
        <v>-43.399999999999977</v>
      </c>
      <c r="G24" s="27">
        <f>SUMIFS(FastClose!$H$3:$H$20000,FastClose!$K$3:$K$20000,$A24,FastClose!$G$3:$G$20000,G$3,FastClose!$D$3:$D$20000,$A$3)</f>
        <v>-312.27</v>
      </c>
      <c r="H24" s="27">
        <f>SUMIFS(FastClose!$H$3:$H$20000,FastClose!$K$3:$K$20000,$A24,FastClose!$G$3:$G$20000,H$3,FastClose!$D$3:$D$20000,$A$3)</f>
        <v>0</v>
      </c>
      <c r="I24" s="27">
        <f>SUMIFS(FastClose!$H$3:$H$20000,FastClose!$K$3:$K$20000,$A24,FastClose!$G$3:$G$20000,I$3,FastClose!$D$3:$D$20000,$A$3)</f>
        <v>108</v>
      </c>
      <c r="J24" s="27">
        <f>SUMIFS(FastClose!$H$3:$H$20000,FastClose!$K$3:$K$20000,$A24,FastClose!$G$3:$G$20000,J$3,FastClose!$D$3:$D$20000,$A$3)</f>
        <v>0</v>
      </c>
      <c r="K24" s="27">
        <f>SUMIFS(FastClose!$H$3:$H$20000,FastClose!$K$3:$K$20000,$A24,FastClose!$G$3:$G$20000,K$3,FastClose!$D$3:$D$20000,$A$3)</f>
        <v>-178.62</v>
      </c>
      <c r="L24" s="27">
        <f>SUMIFS(FastClose!$H$3:$H$20000,FastClose!$K$3:$K$20000,$A24,FastClose!$G$3:$G$20000,L$3,FastClose!$D$3:$D$20000,$A$3)</f>
        <v>815.24</v>
      </c>
      <c r="M24" s="27">
        <f>SUMIFS(FastClose!$H$3:$H$20000,FastClose!$K$3:$K$20000,$A24,FastClose!$G$3:$G$20000,M$3,FastClose!$D$3:$D$20000,$A$3)</f>
        <v>512.48</v>
      </c>
      <c r="N24" s="27">
        <f>SUMIFS(FastClose!$H$3:$H$20000,FastClose!$K$3:$K$20000,$A24,FastClose!$G$3:$G$20000,N$3,FastClose!$D$3:$D$20000,$A$3)</f>
        <v>522.48</v>
      </c>
      <c r="O24" s="27">
        <f>SUMIFS(FastClose!$H$3:$H$20000,FastClose!$K$3:$K$20000,$A24,FastClose!$G$3:$G$20000,O$3,FastClose!$D$3:$D$20000,$A$3)</f>
        <v>23.17</v>
      </c>
      <c r="P24" s="27">
        <f>SUMIFS(FastClose!$H$3:$H$20000,FastClose!$K$3:$K$20000,$A24,FastClose!$G$3:$G$20000,P$3,FastClose!$D$3:$D$20000,$A$3)</f>
        <v>27.330000000000002</v>
      </c>
      <c r="Q24" s="27">
        <f>SUMIFS(FastClose!$H$3:$H$20000,FastClose!$K$3:$K$20000,$A24,FastClose!$G$3:$G$20000,Q$3,FastClose!$D$3:$D$20000,$A$3)</f>
        <v>18.72</v>
      </c>
      <c r="R24" s="27">
        <f>SUMIFS(FastClose!$H$3:$H$20000,FastClose!$K$3:$K$20000,$A24,FastClose!$G$3:$G$20000,R$3,FastClose!$D$3:$D$20000,$A$3)</f>
        <v>16.79</v>
      </c>
      <c r="S24" s="27">
        <f>SUMIFS(FastClose!$H$3:$H$20000,FastClose!$K$3:$K$20000,$A24,FastClose!$G$3:$G$20000,S$3,FastClose!$D$3:$D$20000,$A$3)</f>
        <v>33.75</v>
      </c>
      <c r="T24" s="27">
        <f>SUMIFS(FastClose!$H$3:$H$20000,FastClose!$K$3:$K$20000,$A24,FastClose!$G$3:$G$20000,T$3,FastClose!$D$3:$D$20000,$A$3)</f>
        <v>308.52</v>
      </c>
      <c r="U24" s="27">
        <f>SUMIFS(FastClose!$H$3:$H$20000,FastClose!$K$3:$K$20000,$A24,FastClose!$G$3:$G$20000,U$3,FastClose!$D$3:$D$20000,$A$3)</f>
        <v>0</v>
      </c>
      <c r="V24" s="27">
        <f>SUMIFS(FastClose!$H$3:$H$20000,FastClose!$K$3:$K$20000,$A24,FastClose!$G$3:$G$20000,V$3,FastClose!$D$3:$D$20000,$A$3)</f>
        <v>409.95</v>
      </c>
      <c r="W24" s="27">
        <f>SUMIFS(FastClose!$H$3:$H$20000,FastClose!$K$3:$K$20000,$A24,FastClose!$G$3:$G$20000,W$3,FastClose!$D$3:$D$20000,$A$3)</f>
        <v>376.79</v>
      </c>
      <c r="X24" s="27">
        <f>SUMIFS(FastClose!$H$3:$H$20000,FastClose!$K$3:$K$20000,$A24,FastClose!$G$3:$G$20000,X$3,FastClose!$D$3:$D$20000,$A$3)</f>
        <v>501.2</v>
      </c>
      <c r="Y24" s="27">
        <f>SUMIFS(FastClose!$H$3:$H$20000,FastClose!$K$3:$K$20000,$A24,FastClose!$G$3:$G$20000,Y$3,FastClose!$D$3:$D$20000,$A$3)</f>
        <v>380.46000000000004</v>
      </c>
      <c r="Z24" s="28">
        <f>SUMIFS(FastClose!$H$3:$H$20000,FastClose!$K$3:$K$20000,$A24,FastClose!$G$3:$G$20000,Z$3,FastClose!$D$3:$D$20000,$A$3)</f>
        <v>1471.1399999999999</v>
      </c>
      <c r="AB24" s="34" t="s">
        <v>72</v>
      </c>
      <c r="AC24" s="48">
        <f>SUMIFS(BISDATA!$L$3:$L$20000,BISDATA!$A$3:$A$20000,$AB24,BISDATA!$M$3:$M$20000,AC$4,BISDATA!$I$3:$I$20000,$AB$3)</f>
        <v>10189938.980000133</v>
      </c>
      <c r="AD24" s="27">
        <f>SUMIFS(BISDATA!$L$3:$L$20000,BISDATA!$A$3:$A$20000,$AB24,BISDATA!$M$3:$M$20000,AD$4,BISDATA!$I$3:$I$20000,$AB$3)</f>
        <v>2583271.090000012</v>
      </c>
      <c r="AE24" s="27">
        <f>SUMIFS(BISDATA!$L$3:$L$20000,BISDATA!$A$3:$A$20000,$AB24,BISDATA!$M$3:$M$20000,AE$4,BISDATA!$I$3:$I$20000,$AB$3)</f>
        <v>1593.84</v>
      </c>
      <c r="AF24" s="27">
        <f>SUMIFS(BISDATA!$L$3:$L$20000,BISDATA!$A$3:$A$20000,$AB24,BISDATA!$M$3:$M$20000,AF$4,BISDATA!$I$3:$I$20000,$AB$3)</f>
        <v>-4047.85</v>
      </c>
      <c r="AG24" s="27">
        <f>SUMIFS(BISDATA!$L$3:$L$20000,BISDATA!$A$3:$A$20000,$AB24,BISDATA!$M$3:$M$20000,AG$4,BISDATA!$I$3:$I$20000,$AB$3)</f>
        <v>-43.399999999999963</v>
      </c>
      <c r="AH24" s="27">
        <f>SUMIFS(BISDATA!$L$3:$L$20000,BISDATA!$A$3:$A$20000,$AB24,BISDATA!$M$3:$M$20000,AH$4,BISDATA!$I$3:$I$20000,$AB$3)</f>
        <v>-312.27000000000004</v>
      </c>
      <c r="AI24" s="27">
        <f>SUMIFS(BISDATA!$L$3:$L$20000,BISDATA!$A$3:$A$20000,$AB24,BISDATA!$M$3:$M$20000,AI$4,BISDATA!$I$3:$I$20000,$AB$3)</f>
        <v>0</v>
      </c>
      <c r="AJ24" s="27">
        <f>SUMIFS(BISDATA!$L$3:$L$20000,BISDATA!$A$3:$A$20000,$AB24,BISDATA!$M$3:$M$20000,AJ$4,BISDATA!$I$3:$I$20000,$AB$3)</f>
        <v>108</v>
      </c>
      <c r="AK24" s="27">
        <f>SUMIFS(BISDATA!$L$3:$L$20000,BISDATA!$A$3:$A$20000,$AB24,BISDATA!$M$3:$M$20000,AK$4,BISDATA!$I$3:$I$20000,$AB$3)</f>
        <v>0</v>
      </c>
      <c r="AL24" s="27">
        <f>SUMIFS(BISDATA!$L$3:$L$20000,BISDATA!$A$3:$A$20000,$AB24,BISDATA!$M$3:$M$20000,AL$4,BISDATA!$I$3:$I$20000,$AB$3)</f>
        <v>-178.62</v>
      </c>
      <c r="AM24" s="27">
        <f>SUMIFS(BISDATA!$L$3:$L$20000,BISDATA!$A$3:$A$20000,$AB24,BISDATA!$M$3:$M$20000,AM$4,BISDATA!$I$3:$I$20000,$AB$3)</f>
        <v>815.24</v>
      </c>
      <c r="AN24" s="27">
        <f>SUMIFS(BISDATA!$L$3:$L$20000,BISDATA!$A$3:$A$20000,$AB24,BISDATA!$M$3:$M$20000,AN$4,BISDATA!$I$3:$I$20000,$AB$3)</f>
        <v>512.48</v>
      </c>
      <c r="AO24" s="27">
        <f>SUMIFS(BISDATA!$L$3:$L$20000,BISDATA!$A$3:$A$20000,$AB24,BISDATA!$M$3:$M$20000,AO$4,BISDATA!$I$3:$I$20000,$AB$3)</f>
        <v>522.48</v>
      </c>
      <c r="AP24" s="27">
        <f>SUMIFS(BISDATA!$L$3:$L$20000,BISDATA!$A$3:$A$20000,$AB24,BISDATA!$M$3:$M$20000,AP$4,BISDATA!$I$3:$I$20000,$AB$3)</f>
        <v>23.17</v>
      </c>
      <c r="AQ24" s="27">
        <f>SUMIFS(BISDATA!$L$3:$L$20000,BISDATA!$A$3:$A$20000,$AB24,BISDATA!$M$3:$M$20000,AQ$4,BISDATA!$I$3:$I$20000,$AB$3)</f>
        <v>27.330000000000002</v>
      </c>
      <c r="AR24" s="27">
        <f>SUMIFS(BISDATA!$L$3:$L$20000,BISDATA!$A$3:$A$20000,$AB24,BISDATA!$M$3:$M$20000,AR$4,BISDATA!$I$3:$I$20000,$AB$3)</f>
        <v>18.72</v>
      </c>
      <c r="AS24" s="27">
        <f>SUMIFS(BISDATA!$L$3:$L$20000,BISDATA!$A$3:$A$20000,$AB24,BISDATA!$M$3:$M$20000,AS$4,BISDATA!$I$3:$I$20000,$AB$3)</f>
        <v>16.79</v>
      </c>
      <c r="AT24" s="27">
        <f>SUMIFS(BISDATA!$L$3:$L$20000,BISDATA!$A$3:$A$20000,$AB24,BISDATA!$M$3:$M$20000,AT$4,BISDATA!$I$3:$I$20000,$AB$3)</f>
        <v>33.75</v>
      </c>
      <c r="AU24" s="27">
        <f>SUMIFS(BISDATA!$L$3:$L$20000,BISDATA!$A$3:$A$20000,$AB24,BISDATA!$M$3:$M$20000,AU$4,BISDATA!$I$3:$I$20000,$AB$3)</f>
        <v>308.52</v>
      </c>
      <c r="AV24" s="27">
        <f>SUMIFS(BISDATA!$L$3:$L$20000,BISDATA!$A$3:$A$20000,$AB24,BISDATA!$M$3:$M$20000,AV$4,BISDATA!$I$3:$I$20000,$AB$3)</f>
        <v>0</v>
      </c>
      <c r="AW24" s="27">
        <f>SUMIFS(BISDATA!$L$3:$L$20000,BISDATA!$A$3:$A$20000,$AB24,BISDATA!$M$3:$M$20000,AW$4,BISDATA!$I$3:$I$20000,$AB$3)</f>
        <v>409.95</v>
      </c>
      <c r="AX24" s="27">
        <f>SUMIFS(BISDATA!$L$3:$L$20000,BISDATA!$A$3:$A$20000,$AB24,BISDATA!$M$3:$M$20000,AX$4,BISDATA!$I$3:$I$20000,$AB$3)</f>
        <v>376.79</v>
      </c>
      <c r="AY24" s="27">
        <f>SUMIFS(BISDATA!$L$3:$L$20000,BISDATA!$A$3:$A$20000,$AB24,BISDATA!$M$3:$M$20000,AY$4,BISDATA!$I$3:$I$20000,$AB$3)</f>
        <v>501.19999999999993</v>
      </c>
      <c r="AZ24" s="27">
        <f>SUMIFS(BISDATA!$L$3:$L$20000,BISDATA!$A$3:$A$20000,$AB24,BISDATA!$M$3:$M$20000,AZ$4,BISDATA!$I$3:$I$20000,$AB$3)</f>
        <v>380.46000000000004</v>
      </c>
      <c r="BA24" s="28">
        <f>SUMIFS(BISDATA!$L$3:$L$20000,BISDATA!$A$3:$A$20000,$AB24,BISDATA!$M$3:$M$20000,BA$4,BISDATA!$I$3:$I$20000,$AB$3)</f>
        <v>1233.18</v>
      </c>
      <c r="BB24" s="58"/>
      <c r="BC24" s="34" t="s">
        <v>72</v>
      </c>
      <c r="BD24" s="48">
        <f t="shared" si="3"/>
        <v>-4622.6800000239164</v>
      </c>
      <c r="BE24" s="27">
        <f t="shared" si="3"/>
        <v>-430.839999998454</v>
      </c>
      <c r="BF24" s="27">
        <f t="shared" si="3"/>
        <v>0</v>
      </c>
      <c r="BG24" s="27">
        <f t="shared" si="3"/>
        <v>0</v>
      </c>
      <c r="BH24" s="27">
        <f t="shared" si="3"/>
        <v>0</v>
      </c>
      <c r="BI24" s="27">
        <f t="shared" si="3"/>
        <v>0</v>
      </c>
      <c r="BJ24" s="27">
        <f t="shared" si="3"/>
        <v>0</v>
      </c>
      <c r="BK24" s="27">
        <f t="shared" si="3"/>
        <v>0</v>
      </c>
      <c r="BL24" s="27">
        <f t="shared" si="3"/>
        <v>0</v>
      </c>
      <c r="BM24" s="27">
        <f t="shared" si="3"/>
        <v>0</v>
      </c>
      <c r="BN24" s="27">
        <f t="shared" si="3"/>
        <v>0</v>
      </c>
      <c r="BO24" s="27">
        <f t="shared" si="3"/>
        <v>0</v>
      </c>
      <c r="BP24" s="27">
        <f t="shared" si="3"/>
        <v>0</v>
      </c>
      <c r="BQ24" s="27">
        <f t="shared" si="3"/>
        <v>0</v>
      </c>
      <c r="BR24" s="27">
        <f t="shared" si="3"/>
        <v>0</v>
      </c>
      <c r="BS24" s="27">
        <f t="shared" si="3"/>
        <v>0</v>
      </c>
      <c r="BT24" s="27">
        <f t="shared" si="4"/>
        <v>0</v>
      </c>
      <c r="BU24" s="27">
        <f t="shared" si="2"/>
        <v>0</v>
      </c>
      <c r="BV24" s="27">
        <f t="shared" si="2"/>
        <v>0</v>
      </c>
      <c r="BW24" s="27">
        <f t="shared" si="2"/>
        <v>0</v>
      </c>
      <c r="BX24" s="27">
        <f t="shared" si="2"/>
        <v>0</v>
      </c>
      <c r="BY24" s="27">
        <f t="shared" si="2"/>
        <v>0</v>
      </c>
      <c r="BZ24" s="27">
        <f t="shared" si="2"/>
        <v>0</v>
      </c>
      <c r="CA24" s="27">
        <f t="shared" si="2"/>
        <v>0</v>
      </c>
      <c r="CB24" s="28">
        <f t="shared" si="2"/>
        <v>-237.95999999999981</v>
      </c>
    </row>
    <row r="25" spans="1:80" x14ac:dyDescent="0.25">
      <c r="A25" s="35" t="s">
        <v>91</v>
      </c>
      <c r="B25" s="46">
        <f>SUMIFS(FastClose!$H$3:$H$20000,FastClose!$K$3:$K$20000,$A25,FastClose!$G$3:$G$20000,B$3,FastClose!$D$3:$D$20000,$A$3)</f>
        <v>1645012.96999999</v>
      </c>
      <c r="C25" s="29">
        <f>SUMIFS(FastClose!$H$3:$H$20000,FastClose!$K$3:$K$20000,$A25,FastClose!$G$3:$G$20000,C$3,FastClose!$D$3:$D$20000,$A$3)</f>
        <v>421292.42000000109</v>
      </c>
      <c r="D25" s="29">
        <f>SUMIFS(FastClose!$H$3:$H$20000,FastClose!$K$3:$K$20000,$A25,FastClose!$G$3:$G$20000,D$3,FastClose!$D$3:$D$20000,$A$3)</f>
        <v>248.61999999999998</v>
      </c>
      <c r="E25" s="29">
        <f>SUMIFS(FastClose!$H$3:$H$20000,FastClose!$K$3:$K$20000,$A25,FastClose!$G$3:$G$20000,E$3,FastClose!$D$3:$D$20000,$A$3)</f>
        <v>354.07</v>
      </c>
      <c r="F25" s="29">
        <f>SUMIFS(FastClose!$H$3:$H$20000,FastClose!$K$3:$K$20000,$A25,FastClose!$G$3:$G$20000,F$3,FastClose!$D$3:$D$20000,$A$3)</f>
        <v>-122.45</v>
      </c>
      <c r="G25" s="29">
        <f>SUMIFS(FastClose!$H$3:$H$20000,FastClose!$K$3:$K$20000,$A25,FastClose!$G$3:$G$20000,G$3,FastClose!$D$3:$D$20000,$A$3)</f>
        <v>0</v>
      </c>
      <c r="H25" s="29">
        <f>SUMIFS(FastClose!$H$3:$H$20000,FastClose!$K$3:$K$20000,$A25,FastClose!$G$3:$G$20000,H$3,FastClose!$D$3:$D$20000,$A$3)</f>
        <v>0</v>
      </c>
      <c r="I25" s="29">
        <f>SUMIFS(FastClose!$H$3:$H$20000,FastClose!$K$3:$K$20000,$A25,FastClose!$G$3:$G$20000,I$3,FastClose!$D$3:$D$20000,$A$3)</f>
        <v>0</v>
      </c>
      <c r="J25" s="29">
        <f>SUMIFS(FastClose!$H$3:$H$20000,FastClose!$K$3:$K$20000,$A25,FastClose!$G$3:$G$20000,J$3,FastClose!$D$3:$D$20000,$A$3)</f>
        <v>0</v>
      </c>
      <c r="K25" s="29">
        <f>SUMIFS(FastClose!$H$3:$H$20000,FastClose!$K$3:$K$20000,$A25,FastClose!$G$3:$G$20000,K$3,FastClose!$D$3:$D$20000,$A$3)</f>
        <v>0</v>
      </c>
      <c r="L25" s="29">
        <f>SUMIFS(FastClose!$H$3:$H$20000,FastClose!$K$3:$K$20000,$A25,FastClose!$G$3:$G$20000,L$3,FastClose!$D$3:$D$20000,$A$3)</f>
        <v>0</v>
      </c>
      <c r="M25" s="29">
        <f>SUMIFS(FastClose!$H$3:$H$20000,FastClose!$K$3:$K$20000,$A25,FastClose!$G$3:$G$20000,M$3,FastClose!$D$3:$D$20000,$A$3)</f>
        <v>0</v>
      </c>
      <c r="N25" s="29">
        <f>SUMIFS(FastClose!$H$3:$H$20000,FastClose!$K$3:$K$20000,$A25,FastClose!$G$3:$G$20000,N$3,FastClose!$D$3:$D$20000,$A$3)</f>
        <v>0</v>
      </c>
      <c r="O25" s="29">
        <f>SUMIFS(FastClose!$H$3:$H$20000,FastClose!$K$3:$K$20000,$A25,FastClose!$G$3:$G$20000,O$3,FastClose!$D$3:$D$20000,$A$3)</f>
        <v>81.13</v>
      </c>
      <c r="P25" s="29">
        <f>SUMIFS(FastClose!$H$3:$H$20000,FastClose!$K$3:$K$20000,$A25,FastClose!$G$3:$G$20000,P$3,FastClose!$D$3:$D$20000,$A$3)</f>
        <v>0</v>
      </c>
      <c r="Q25" s="29">
        <f>SUMIFS(FastClose!$H$3:$H$20000,FastClose!$K$3:$K$20000,$A25,FastClose!$G$3:$G$20000,Q$3,FastClose!$D$3:$D$20000,$A$3)</f>
        <v>0</v>
      </c>
      <c r="R25" s="29">
        <f>SUMIFS(FastClose!$H$3:$H$20000,FastClose!$K$3:$K$20000,$A25,FastClose!$G$3:$G$20000,R$3,FastClose!$D$3:$D$20000,$A$3)</f>
        <v>0</v>
      </c>
      <c r="S25" s="29">
        <f>SUMIFS(FastClose!$H$3:$H$20000,FastClose!$K$3:$K$20000,$A25,FastClose!$G$3:$G$20000,S$3,FastClose!$D$3:$D$20000,$A$3)</f>
        <v>0</v>
      </c>
      <c r="T25" s="29">
        <f>SUMIFS(FastClose!$H$3:$H$20000,FastClose!$K$3:$K$20000,$A25,FastClose!$G$3:$G$20000,T$3,FastClose!$D$3:$D$20000,$A$3)</f>
        <v>0</v>
      </c>
      <c r="U25" s="29">
        <f>SUMIFS(FastClose!$H$3:$H$20000,FastClose!$K$3:$K$20000,$A25,FastClose!$G$3:$G$20000,U$3,FastClose!$D$3:$D$20000,$A$3)</f>
        <v>0</v>
      </c>
      <c r="V25" s="29">
        <f>SUMIFS(FastClose!$H$3:$H$20000,FastClose!$K$3:$K$20000,$A25,FastClose!$G$3:$G$20000,V$3,FastClose!$D$3:$D$20000,$A$3)</f>
        <v>0</v>
      </c>
      <c r="W25" s="29">
        <f>SUMIFS(FastClose!$H$3:$H$20000,FastClose!$K$3:$K$20000,$A25,FastClose!$G$3:$G$20000,W$3,FastClose!$D$3:$D$20000,$A$3)</f>
        <v>0</v>
      </c>
      <c r="X25" s="29">
        <f>SUMIFS(FastClose!$H$3:$H$20000,FastClose!$K$3:$K$20000,$A25,FastClose!$G$3:$G$20000,X$3,FastClose!$D$3:$D$20000,$A$3)</f>
        <v>22.31</v>
      </c>
      <c r="Y25" s="29">
        <f>SUMIFS(FastClose!$H$3:$H$20000,FastClose!$K$3:$K$20000,$A25,FastClose!$G$3:$G$20000,Y$3,FastClose!$D$3:$D$20000,$A$3)</f>
        <v>0</v>
      </c>
      <c r="Z25" s="30">
        <f>SUMIFS(FastClose!$H$3:$H$20000,FastClose!$K$3:$K$20000,$A25,FastClose!$G$3:$G$20000,Z$3,FastClose!$D$3:$D$20000,$A$3)</f>
        <v>143.55000000000001</v>
      </c>
      <c r="AB25" s="35" t="s">
        <v>91</v>
      </c>
      <c r="AC25" s="46">
        <f>SUMIFS(BISDATA!$L$3:$L$20000,BISDATA!$A$3:$A$20000,$AB25,BISDATA!$M$3:$M$20000,AC$4,BISDATA!$I$3:$I$20000,$AB$3)</f>
        <v>1644867.6999999906</v>
      </c>
      <c r="AD25" s="29">
        <f>SUMIFS(BISDATA!$L$3:$L$20000,BISDATA!$A$3:$A$20000,$AB25,BISDATA!$M$3:$M$20000,AD$4,BISDATA!$I$3:$I$20000,$AB$3)</f>
        <v>421292.42000000115</v>
      </c>
      <c r="AE25" s="29">
        <f>SUMIFS(BISDATA!$L$3:$L$20000,BISDATA!$A$3:$A$20000,$AB25,BISDATA!$M$3:$M$20000,AE$4,BISDATA!$I$3:$I$20000,$AB$3)</f>
        <v>248.61999999999998</v>
      </c>
      <c r="AF25" s="29">
        <f>SUMIFS(BISDATA!$L$3:$L$20000,BISDATA!$A$3:$A$20000,$AB25,BISDATA!$M$3:$M$20000,AF$4,BISDATA!$I$3:$I$20000,$AB$3)</f>
        <v>354.06999999999988</v>
      </c>
      <c r="AG25" s="29">
        <f>SUMIFS(BISDATA!$L$3:$L$20000,BISDATA!$A$3:$A$20000,$AB25,BISDATA!$M$3:$M$20000,AG$4,BISDATA!$I$3:$I$20000,$AB$3)</f>
        <v>-122.45</v>
      </c>
      <c r="AH25" s="29">
        <f>SUMIFS(BISDATA!$L$3:$L$20000,BISDATA!$A$3:$A$20000,$AB25,BISDATA!$M$3:$M$20000,AH$4,BISDATA!$I$3:$I$20000,$AB$3)</f>
        <v>0</v>
      </c>
      <c r="AI25" s="29">
        <f>SUMIFS(BISDATA!$L$3:$L$20000,BISDATA!$A$3:$A$20000,$AB25,BISDATA!$M$3:$M$20000,AI$4,BISDATA!$I$3:$I$20000,$AB$3)</f>
        <v>0</v>
      </c>
      <c r="AJ25" s="29">
        <f>SUMIFS(BISDATA!$L$3:$L$20000,BISDATA!$A$3:$A$20000,$AB25,BISDATA!$M$3:$M$20000,AJ$4,BISDATA!$I$3:$I$20000,$AB$3)</f>
        <v>0</v>
      </c>
      <c r="AK25" s="29">
        <f>SUMIFS(BISDATA!$L$3:$L$20000,BISDATA!$A$3:$A$20000,$AB25,BISDATA!$M$3:$M$20000,AK$4,BISDATA!$I$3:$I$20000,$AB$3)</f>
        <v>0</v>
      </c>
      <c r="AL25" s="29">
        <f>SUMIFS(BISDATA!$L$3:$L$20000,BISDATA!$A$3:$A$20000,$AB25,BISDATA!$M$3:$M$20000,AL$4,BISDATA!$I$3:$I$20000,$AB$3)</f>
        <v>0</v>
      </c>
      <c r="AM25" s="29">
        <f>SUMIFS(BISDATA!$L$3:$L$20000,BISDATA!$A$3:$A$20000,$AB25,BISDATA!$M$3:$M$20000,AM$4,BISDATA!$I$3:$I$20000,$AB$3)</f>
        <v>0</v>
      </c>
      <c r="AN25" s="29">
        <f>SUMIFS(BISDATA!$L$3:$L$20000,BISDATA!$A$3:$A$20000,$AB25,BISDATA!$M$3:$M$20000,AN$4,BISDATA!$I$3:$I$20000,$AB$3)</f>
        <v>0</v>
      </c>
      <c r="AO25" s="29">
        <f>SUMIFS(BISDATA!$L$3:$L$20000,BISDATA!$A$3:$A$20000,$AB25,BISDATA!$M$3:$M$20000,AO$4,BISDATA!$I$3:$I$20000,$AB$3)</f>
        <v>0</v>
      </c>
      <c r="AP25" s="29">
        <f>SUMIFS(BISDATA!$L$3:$L$20000,BISDATA!$A$3:$A$20000,$AB25,BISDATA!$M$3:$M$20000,AP$4,BISDATA!$I$3:$I$20000,$AB$3)</f>
        <v>81.13</v>
      </c>
      <c r="AQ25" s="29">
        <f>SUMIFS(BISDATA!$L$3:$L$20000,BISDATA!$A$3:$A$20000,$AB25,BISDATA!$M$3:$M$20000,AQ$4,BISDATA!$I$3:$I$20000,$AB$3)</f>
        <v>0</v>
      </c>
      <c r="AR25" s="29">
        <f>SUMIFS(BISDATA!$L$3:$L$20000,BISDATA!$A$3:$A$20000,$AB25,BISDATA!$M$3:$M$20000,AR$4,BISDATA!$I$3:$I$20000,$AB$3)</f>
        <v>0</v>
      </c>
      <c r="AS25" s="29">
        <f>SUMIFS(BISDATA!$L$3:$L$20000,BISDATA!$A$3:$A$20000,$AB25,BISDATA!$M$3:$M$20000,AS$4,BISDATA!$I$3:$I$20000,$AB$3)</f>
        <v>0</v>
      </c>
      <c r="AT25" s="29">
        <f>SUMIFS(BISDATA!$L$3:$L$20000,BISDATA!$A$3:$A$20000,$AB25,BISDATA!$M$3:$M$20000,AT$4,BISDATA!$I$3:$I$20000,$AB$3)</f>
        <v>0</v>
      </c>
      <c r="AU25" s="29">
        <f>SUMIFS(BISDATA!$L$3:$L$20000,BISDATA!$A$3:$A$20000,$AB25,BISDATA!$M$3:$M$20000,AU$4,BISDATA!$I$3:$I$20000,$AB$3)</f>
        <v>0</v>
      </c>
      <c r="AV25" s="29">
        <f>SUMIFS(BISDATA!$L$3:$L$20000,BISDATA!$A$3:$A$20000,$AB25,BISDATA!$M$3:$M$20000,AV$4,BISDATA!$I$3:$I$20000,$AB$3)</f>
        <v>0</v>
      </c>
      <c r="AW25" s="29">
        <f>SUMIFS(BISDATA!$L$3:$L$20000,BISDATA!$A$3:$A$20000,$AB25,BISDATA!$M$3:$M$20000,AW$4,BISDATA!$I$3:$I$20000,$AB$3)</f>
        <v>0</v>
      </c>
      <c r="AX25" s="29">
        <f>SUMIFS(BISDATA!$L$3:$L$20000,BISDATA!$A$3:$A$20000,$AB25,BISDATA!$M$3:$M$20000,AX$4,BISDATA!$I$3:$I$20000,$AB$3)</f>
        <v>0</v>
      </c>
      <c r="AY25" s="29">
        <f>SUMIFS(BISDATA!$L$3:$L$20000,BISDATA!$A$3:$A$20000,$AB25,BISDATA!$M$3:$M$20000,AY$4,BISDATA!$I$3:$I$20000,$AB$3)</f>
        <v>22.31</v>
      </c>
      <c r="AZ25" s="29">
        <f>SUMIFS(BISDATA!$L$3:$L$20000,BISDATA!$A$3:$A$20000,$AB25,BISDATA!$M$3:$M$20000,AZ$4,BISDATA!$I$3:$I$20000,$AB$3)</f>
        <v>0</v>
      </c>
      <c r="BA25" s="30">
        <f>SUMIFS(BISDATA!$L$3:$L$20000,BISDATA!$A$3:$A$20000,$AB25,BISDATA!$M$3:$M$20000,BA$4,BISDATA!$I$3:$I$20000,$AB$3)</f>
        <v>102.5</v>
      </c>
      <c r="BB25" s="58"/>
      <c r="BC25" s="35" t="s">
        <v>91</v>
      </c>
      <c r="BD25" s="46">
        <f t="shared" si="3"/>
        <v>-145.26999999932013</v>
      </c>
      <c r="BE25" s="29">
        <f t="shared" si="3"/>
        <v>0</v>
      </c>
      <c r="BF25" s="29">
        <f t="shared" si="3"/>
        <v>0</v>
      </c>
      <c r="BG25" s="29">
        <f t="shared" si="3"/>
        <v>0</v>
      </c>
      <c r="BH25" s="29">
        <f t="shared" si="3"/>
        <v>0</v>
      </c>
      <c r="BI25" s="29">
        <f t="shared" si="3"/>
        <v>0</v>
      </c>
      <c r="BJ25" s="29">
        <f t="shared" si="3"/>
        <v>0</v>
      </c>
      <c r="BK25" s="29">
        <f t="shared" si="3"/>
        <v>0</v>
      </c>
      <c r="BL25" s="29">
        <f t="shared" si="3"/>
        <v>0</v>
      </c>
      <c r="BM25" s="29">
        <f t="shared" si="3"/>
        <v>0</v>
      </c>
      <c r="BN25" s="29">
        <f t="shared" si="3"/>
        <v>0</v>
      </c>
      <c r="BO25" s="29">
        <f t="shared" si="3"/>
        <v>0</v>
      </c>
      <c r="BP25" s="29">
        <f t="shared" si="3"/>
        <v>0</v>
      </c>
      <c r="BQ25" s="29">
        <f t="shared" si="3"/>
        <v>0</v>
      </c>
      <c r="BR25" s="29">
        <f t="shared" si="3"/>
        <v>0</v>
      </c>
      <c r="BS25" s="29">
        <f t="shared" si="3"/>
        <v>0</v>
      </c>
      <c r="BT25" s="29">
        <f t="shared" si="4"/>
        <v>0</v>
      </c>
      <c r="BU25" s="29">
        <f t="shared" si="2"/>
        <v>0</v>
      </c>
      <c r="BV25" s="29">
        <f t="shared" si="2"/>
        <v>0</v>
      </c>
      <c r="BW25" s="29">
        <f t="shared" si="2"/>
        <v>0</v>
      </c>
      <c r="BX25" s="29">
        <f t="shared" si="2"/>
        <v>0</v>
      </c>
      <c r="BY25" s="29">
        <f t="shared" si="2"/>
        <v>0</v>
      </c>
      <c r="BZ25" s="29">
        <f t="shared" si="2"/>
        <v>0</v>
      </c>
      <c r="CA25" s="29">
        <f t="shared" si="2"/>
        <v>0</v>
      </c>
      <c r="CB25" s="30">
        <f t="shared" si="2"/>
        <v>-41.050000000000011</v>
      </c>
    </row>
    <row r="26" spans="1:80" x14ac:dyDescent="0.25">
      <c r="A26" s="35" t="s">
        <v>171</v>
      </c>
      <c r="B26" s="46">
        <f>SUMIFS(FastClose!$H$3:$H$20000,FastClose!$K$3:$K$20000,$A26,FastClose!$G$3:$G$20000,B$3,FastClose!$D$3:$D$20000,$A$3)</f>
        <v>0</v>
      </c>
      <c r="C26" s="29">
        <f>SUMIFS(FastClose!$H$3:$H$20000,FastClose!$K$3:$K$20000,$A26,FastClose!$G$3:$G$20000,C$3,FastClose!$D$3:$D$20000,$A$3)</f>
        <v>0</v>
      </c>
      <c r="D26" s="29">
        <f>SUMIFS(FastClose!$H$3:$H$20000,FastClose!$K$3:$K$20000,$A26,FastClose!$G$3:$G$20000,D$3,FastClose!$D$3:$D$20000,$A$3)</f>
        <v>0</v>
      </c>
      <c r="E26" s="29">
        <f>SUMIFS(FastClose!$H$3:$H$20000,FastClose!$K$3:$K$20000,$A26,FastClose!$G$3:$G$20000,E$3,FastClose!$D$3:$D$20000,$A$3)</f>
        <v>0</v>
      </c>
      <c r="F26" s="29">
        <f>SUMIFS(FastClose!$H$3:$H$20000,FastClose!$K$3:$K$20000,$A26,FastClose!$G$3:$G$20000,F$3,FastClose!$D$3:$D$20000,$A$3)</f>
        <v>0</v>
      </c>
      <c r="G26" s="29">
        <f>SUMIFS(FastClose!$H$3:$H$20000,FastClose!$K$3:$K$20000,$A26,FastClose!$G$3:$G$20000,G$3,FastClose!$D$3:$D$20000,$A$3)</f>
        <v>0</v>
      </c>
      <c r="H26" s="29">
        <f>SUMIFS(FastClose!$H$3:$H$20000,FastClose!$K$3:$K$20000,$A26,FastClose!$G$3:$G$20000,H$3,FastClose!$D$3:$D$20000,$A$3)</f>
        <v>0</v>
      </c>
      <c r="I26" s="29">
        <f>SUMIFS(FastClose!$H$3:$H$20000,FastClose!$K$3:$K$20000,$A26,FastClose!$G$3:$G$20000,I$3,FastClose!$D$3:$D$20000,$A$3)</f>
        <v>0</v>
      </c>
      <c r="J26" s="29">
        <f>SUMIFS(FastClose!$H$3:$H$20000,FastClose!$K$3:$K$20000,$A26,FastClose!$G$3:$G$20000,J$3,FastClose!$D$3:$D$20000,$A$3)</f>
        <v>0</v>
      </c>
      <c r="K26" s="29">
        <f>SUMIFS(FastClose!$H$3:$H$20000,FastClose!$K$3:$K$20000,$A26,FastClose!$G$3:$G$20000,K$3,FastClose!$D$3:$D$20000,$A$3)</f>
        <v>0</v>
      </c>
      <c r="L26" s="29">
        <f>SUMIFS(FastClose!$H$3:$H$20000,FastClose!$K$3:$K$20000,$A26,FastClose!$G$3:$G$20000,L$3,FastClose!$D$3:$D$20000,$A$3)</f>
        <v>0</v>
      </c>
      <c r="M26" s="29">
        <f>SUMIFS(FastClose!$H$3:$H$20000,FastClose!$K$3:$K$20000,$A26,FastClose!$G$3:$G$20000,M$3,FastClose!$D$3:$D$20000,$A$3)</f>
        <v>0</v>
      </c>
      <c r="N26" s="29">
        <f>SUMIFS(FastClose!$H$3:$H$20000,FastClose!$K$3:$K$20000,$A26,FastClose!$G$3:$G$20000,N$3,FastClose!$D$3:$D$20000,$A$3)</f>
        <v>0</v>
      </c>
      <c r="O26" s="29">
        <f>SUMIFS(FastClose!$H$3:$H$20000,FastClose!$K$3:$K$20000,$A26,FastClose!$G$3:$G$20000,O$3,FastClose!$D$3:$D$20000,$A$3)</f>
        <v>0</v>
      </c>
      <c r="P26" s="29">
        <f>SUMIFS(FastClose!$H$3:$H$20000,FastClose!$K$3:$K$20000,$A26,FastClose!$G$3:$G$20000,P$3,FastClose!$D$3:$D$20000,$A$3)</f>
        <v>0</v>
      </c>
      <c r="Q26" s="29">
        <f>SUMIFS(FastClose!$H$3:$H$20000,FastClose!$K$3:$K$20000,$A26,FastClose!$G$3:$G$20000,Q$3,FastClose!$D$3:$D$20000,$A$3)</f>
        <v>0</v>
      </c>
      <c r="R26" s="29">
        <f>SUMIFS(FastClose!$H$3:$H$20000,FastClose!$K$3:$K$20000,$A26,FastClose!$G$3:$G$20000,R$3,FastClose!$D$3:$D$20000,$A$3)</f>
        <v>0</v>
      </c>
      <c r="S26" s="29">
        <f>SUMIFS(FastClose!$H$3:$H$20000,FastClose!$K$3:$K$20000,$A26,FastClose!$G$3:$G$20000,S$3,FastClose!$D$3:$D$20000,$A$3)</f>
        <v>0</v>
      </c>
      <c r="T26" s="29">
        <f>SUMIFS(FastClose!$H$3:$H$20000,FastClose!$K$3:$K$20000,$A26,FastClose!$G$3:$G$20000,T$3,FastClose!$D$3:$D$20000,$A$3)</f>
        <v>0</v>
      </c>
      <c r="U26" s="29">
        <f>SUMIFS(FastClose!$H$3:$H$20000,FastClose!$K$3:$K$20000,$A26,FastClose!$G$3:$G$20000,U$3,FastClose!$D$3:$D$20000,$A$3)</f>
        <v>0</v>
      </c>
      <c r="V26" s="29">
        <f>SUMIFS(FastClose!$H$3:$H$20000,FastClose!$K$3:$K$20000,$A26,FastClose!$G$3:$G$20000,V$3,FastClose!$D$3:$D$20000,$A$3)</f>
        <v>0</v>
      </c>
      <c r="W26" s="29">
        <f>SUMIFS(FastClose!$H$3:$H$20000,FastClose!$K$3:$K$20000,$A26,FastClose!$G$3:$G$20000,W$3,FastClose!$D$3:$D$20000,$A$3)</f>
        <v>0</v>
      </c>
      <c r="X26" s="29">
        <f>SUMIFS(FastClose!$H$3:$H$20000,FastClose!$K$3:$K$20000,$A26,FastClose!$G$3:$G$20000,X$3,FastClose!$D$3:$D$20000,$A$3)</f>
        <v>0</v>
      </c>
      <c r="Y26" s="29">
        <f>SUMIFS(FastClose!$H$3:$H$20000,FastClose!$K$3:$K$20000,$A26,FastClose!$G$3:$G$20000,Y$3,FastClose!$D$3:$D$20000,$A$3)</f>
        <v>0</v>
      </c>
      <c r="Z26" s="30">
        <f>SUMIFS(FastClose!$H$3:$H$20000,FastClose!$K$3:$K$20000,$A26,FastClose!$G$3:$G$20000,Z$3,FastClose!$D$3:$D$20000,$A$3)</f>
        <v>0</v>
      </c>
      <c r="AB26" s="35" t="s">
        <v>171</v>
      </c>
      <c r="AC26" s="46">
        <f>SUMIFS(BISDATA!$L$3:$L$20000,BISDATA!$A$3:$A$20000,$AB26,BISDATA!$M$3:$M$20000,AC$4,BISDATA!$I$3:$I$20000,$AB$3)</f>
        <v>0</v>
      </c>
      <c r="AD26" s="29">
        <f>SUMIFS(BISDATA!$L$3:$L$20000,BISDATA!$A$3:$A$20000,$AB26,BISDATA!$M$3:$M$20000,AD$4,BISDATA!$I$3:$I$20000,$AB$3)</f>
        <v>0</v>
      </c>
      <c r="AE26" s="29">
        <f>SUMIFS(BISDATA!$L$3:$L$20000,BISDATA!$A$3:$A$20000,$AB26,BISDATA!$M$3:$M$20000,AE$4,BISDATA!$I$3:$I$20000,$AB$3)</f>
        <v>0</v>
      </c>
      <c r="AF26" s="29">
        <f>SUMIFS(BISDATA!$L$3:$L$20000,BISDATA!$A$3:$A$20000,$AB26,BISDATA!$M$3:$M$20000,AF$4,BISDATA!$I$3:$I$20000,$AB$3)</f>
        <v>0</v>
      </c>
      <c r="AG26" s="29">
        <f>SUMIFS(BISDATA!$L$3:$L$20000,BISDATA!$A$3:$A$20000,$AB26,BISDATA!$M$3:$M$20000,AG$4,BISDATA!$I$3:$I$20000,$AB$3)</f>
        <v>0</v>
      </c>
      <c r="AH26" s="29">
        <f>SUMIFS(BISDATA!$L$3:$L$20000,BISDATA!$A$3:$A$20000,$AB26,BISDATA!$M$3:$M$20000,AH$4,BISDATA!$I$3:$I$20000,$AB$3)</f>
        <v>0</v>
      </c>
      <c r="AI26" s="29">
        <f>SUMIFS(BISDATA!$L$3:$L$20000,BISDATA!$A$3:$A$20000,$AB26,BISDATA!$M$3:$M$20000,AI$4,BISDATA!$I$3:$I$20000,$AB$3)</f>
        <v>0</v>
      </c>
      <c r="AJ26" s="29">
        <f>SUMIFS(BISDATA!$L$3:$L$20000,BISDATA!$A$3:$A$20000,$AB26,BISDATA!$M$3:$M$20000,AJ$4,BISDATA!$I$3:$I$20000,$AB$3)</f>
        <v>0</v>
      </c>
      <c r="AK26" s="29">
        <f>SUMIFS(BISDATA!$L$3:$L$20000,BISDATA!$A$3:$A$20000,$AB26,BISDATA!$M$3:$M$20000,AK$4,BISDATA!$I$3:$I$20000,$AB$3)</f>
        <v>0</v>
      </c>
      <c r="AL26" s="29">
        <f>SUMIFS(BISDATA!$L$3:$L$20000,BISDATA!$A$3:$A$20000,$AB26,BISDATA!$M$3:$M$20000,AL$4,BISDATA!$I$3:$I$20000,$AB$3)</f>
        <v>0</v>
      </c>
      <c r="AM26" s="29">
        <f>SUMIFS(BISDATA!$L$3:$L$20000,BISDATA!$A$3:$A$20000,$AB26,BISDATA!$M$3:$M$20000,AM$4,BISDATA!$I$3:$I$20000,$AB$3)</f>
        <v>0</v>
      </c>
      <c r="AN26" s="29">
        <f>SUMIFS(BISDATA!$L$3:$L$20000,BISDATA!$A$3:$A$20000,$AB26,BISDATA!$M$3:$M$20000,AN$4,BISDATA!$I$3:$I$20000,$AB$3)</f>
        <v>0</v>
      </c>
      <c r="AO26" s="29">
        <f>SUMIFS(BISDATA!$L$3:$L$20000,BISDATA!$A$3:$A$20000,$AB26,BISDATA!$M$3:$M$20000,AO$4,BISDATA!$I$3:$I$20000,$AB$3)</f>
        <v>0</v>
      </c>
      <c r="AP26" s="29">
        <f>SUMIFS(BISDATA!$L$3:$L$20000,BISDATA!$A$3:$A$20000,$AB26,BISDATA!$M$3:$M$20000,AP$4,BISDATA!$I$3:$I$20000,$AB$3)</f>
        <v>0</v>
      </c>
      <c r="AQ26" s="29">
        <f>SUMIFS(BISDATA!$L$3:$L$20000,BISDATA!$A$3:$A$20000,$AB26,BISDATA!$M$3:$M$20000,AQ$4,BISDATA!$I$3:$I$20000,$AB$3)</f>
        <v>0</v>
      </c>
      <c r="AR26" s="29">
        <f>SUMIFS(BISDATA!$L$3:$L$20000,BISDATA!$A$3:$A$20000,$AB26,BISDATA!$M$3:$M$20000,AR$4,BISDATA!$I$3:$I$20000,$AB$3)</f>
        <v>0</v>
      </c>
      <c r="AS26" s="29">
        <f>SUMIFS(BISDATA!$L$3:$L$20000,BISDATA!$A$3:$A$20000,$AB26,BISDATA!$M$3:$M$20000,AS$4,BISDATA!$I$3:$I$20000,$AB$3)</f>
        <v>0</v>
      </c>
      <c r="AT26" s="29">
        <f>SUMIFS(BISDATA!$L$3:$L$20000,BISDATA!$A$3:$A$20000,$AB26,BISDATA!$M$3:$M$20000,AT$4,BISDATA!$I$3:$I$20000,$AB$3)</f>
        <v>0</v>
      </c>
      <c r="AU26" s="29">
        <f>SUMIFS(BISDATA!$L$3:$L$20000,BISDATA!$A$3:$A$20000,$AB26,BISDATA!$M$3:$M$20000,AU$4,BISDATA!$I$3:$I$20000,$AB$3)</f>
        <v>0</v>
      </c>
      <c r="AV26" s="29">
        <f>SUMIFS(BISDATA!$L$3:$L$20000,BISDATA!$A$3:$A$20000,$AB26,BISDATA!$M$3:$M$20000,AV$4,BISDATA!$I$3:$I$20000,$AB$3)</f>
        <v>0</v>
      </c>
      <c r="AW26" s="29">
        <f>SUMIFS(BISDATA!$L$3:$L$20000,BISDATA!$A$3:$A$20000,$AB26,BISDATA!$M$3:$M$20000,AW$4,BISDATA!$I$3:$I$20000,$AB$3)</f>
        <v>0</v>
      </c>
      <c r="AX26" s="29">
        <f>SUMIFS(BISDATA!$L$3:$L$20000,BISDATA!$A$3:$A$20000,$AB26,BISDATA!$M$3:$M$20000,AX$4,BISDATA!$I$3:$I$20000,$AB$3)</f>
        <v>0</v>
      </c>
      <c r="AY26" s="29">
        <f>SUMIFS(BISDATA!$L$3:$L$20000,BISDATA!$A$3:$A$20000,$AB26,BISDATA!$M$3:$M$20000,AY$4,BISDATA!$I$3:$I$20000,$AB$3)</f>
        <v>0</v>
      </c>
      <c r="AZ26" s="29">
        <f>SUMIFS(BISDATA!$L$3:$L$20000,BISDATA!$A$3:$A$20000,$AB26,BISDATA!$M$3:$M$20000,AZ$4,BISDATA!$I$3:$I$20000,$AB$3)</f>
        <v>0</v>
      </c>
      <c r="BA26" s="30">
        <f>SUMIFS(BISDATA!$L$3:$L$20000,BISDATA!$A$3:$A$20000,$AB26,BISDATA!$M$3:$M$20000,BA$4,BISDATA!$I$3:$I$20000,$AB$3)</f>
        <v>0</v>
      </c>
      <c r="BB26" s="58"/>
      <c r="BC26" s="35" t="s">
        <v>171</v>
      </c>
      <c r="BD26" s="46">
        <f t="shared" si="3"/>
        <v>0</v>
      </c>
      <c r="BE26" s="29">
        <f t="shared" si="3"/>
        <v>0</v>
      </c>
      <c r="BF26" s="29">
        <f t="shared" si="3"/>
        <v>0</v>
      </c>
      <c r="BG26" s="29">
        <f t="shared" si="3"/>
        <v>0</v>
      </c>
      <c r="BH26" s="29">
        <f t="shared" si="3"/>
        <v>0</v>
      </c>
      <c r="BI26" s="29">
        <f t="shared" si="3"/>
        <v>0</v>
      </c>
      <c r="BJ26" s="29">
        <f t="shared" si="3"/>
        <v>0</v>
      </c>
      <c r="BK26" s="29">
        <f t="shared" si="3"/>
        <v>0</v>
      </c>
      <c r="BL26" s="29">
        <f t="shared" si="3"/>
        <v>0</v>
      </c>
      <c r="BM26" s="29">
        <f t="shared" si="3"/>
        <v>0</v>
      </c>
      <c r="BN26" s="29">
        <f t="shared" si="3"/>
        <v>0</v>
      </c>
      <c r="BO26" s="29">
        <f t="shared" si="3"/>
        <v>0</v>
      </c>
      <c r="BP26" s="29">
        <f t="shared" si="3"/>
        <v>0</v>
      </c>
      <c r="BQ26" s="29">
        <f t="shared" si="3"/>
        <v>0</v>
      </c>
      <c r="BR26" s="29">
        <f t="shared" si="3"/>
        <v>0</v>
      </c>
      <c r="BS26" s="29">
        <f t="shared" si="3"/>
        <v>0</v>
      </c>
      <c r="BT26" s="29">
        <f t="shared" si="4"/>
        <v>0</v>
      </c>
      <c r="BU26" s="29">
        <f t="shared" si="2"/>
        <v>0</v>
      </c>
      <c r="BV26" s="29">
        <f t="shared" si="2"/>
        <v>0</v>
      </c>
      <c r="BW26" s="29">
        <f t="shared" si="2"/>
        <v>0</v>
      </c>
      <c r="BX26" s="29">
        <f t="shared" si="2"/>
        <v>0</v>
      </c>
      <c r="BY26" s="29">
        <f t="shared" si="2"/>
        <v>0</v>
      </c>
      <c r="BZ26" s="29">
        <f t="shared" si="2"/>
        <v>0</v>
      </c>
      <c r="CA26" s="29">
        <f t="shared" si="2"/>
        <v>0</v>
      </c>
      <c r="CB26" s="30">
        <f t="shared" si="2"/>
        <v>0</v>
      </c>
    </row>
    <row r="27" spans="1:80" x14ac:dyDescent="0.25">
      <c r="A27" s="35" t="s">
        <v>25</v>
      </c>
      <c r="B27" s="46">
        <f>SUMIFS(FastClose!$H$3:$H$20000,FastClose!$K$3:$K$20000,$A27,FastClose!$G$3:$G$20000,B$3,FastClose!$D$3:$D$20000,$A$3)</f>
        <v>0</v>
      </c>
      <c r="C27" s="29">
        <f>SUMIFS(FastClose!$H$3:$H$20000,FastClose!$K$3:$K$20000,$A27,FastClose!$G$3:$G$20000,C$3,FastClose!$D$3:$D$20000,$A$3)</f>
        <v>0</v>
      </c>
      <c r="D27" s="29">
        <f>SUMIFS(FastClose!$H$3:$H$20000,FastClose!$K$3:$K$20000,$A27,FastClose!$G$3:$G$20000,D$3,FastClose!$D$3:$D$20000,$A$3)</f>
        <v>0</v>
      </c>
      <c r="E27" s="29">
        <f>SUMIFS(FastClose!$H$3:$H$20000,FastClose!$K$3:$K$20000,$A27,FastClose!$G$3:$G$20000,E$3,FastClose!$D$3:$D$20000,$A$3)</f>
        <v>0</v>
      </c>
      <c r="F27" s="29">
        <f>SUMIFS(FastClose!$H$3:$H$20000,FastClose!$K$3:$K$20000,$A27,FastClose!$G$3:$G$20000,F$3,FastClose!$D$3:$D$20000,$A$3)</f>
        <v>0</v>
      </c>
      <c r="G27" s="29">
        <f>SUMIFS(FastClose!$H$3:$H$20000,FastClose!$K$3:$K$20000,$A27,FastClose!$G$3:$G$20000,G$3,FastClose!$D$3:$D$20000,$A$3)</f>
        <v>0</v>
      </c>
      <c r="H27" s="29">
        <f>SUMIFS(FastClose!$H$3:$H$20000,FastClose!$K$3:$K$20000,$A27,FastClose!$G$3:$G$20000,H$3,FastClose!$D$3:$D$20000,$A$3)</f>
        <v>0</v>
      </c>
      <c r="I27" s="29">
        <f>SUMIFS(FastClose!$H$3:$H$20000,FastClose!$K$3:$K$20000,$A27,FastClose!$G$3:$G$20000,I$3,FastClose!$D$3:$D$20000,$A$3)</f>
        <v>0</v>
      </c>
      <c r="J27" s="29">
        <f>SUMIFS(FastClose!$H$3:$H$20000,FastClose!$K$3:$K$20000,$A27,FastClose!$G$3:$G$20000,J$3,FastClose!$D$3:$D$20000,$A$3)</f>
        <v>0</v>
      </c>
      <c r="K27" s="29">
        <f>SUMIFS(FastClose!$H$3:$H$20000,FastClose!$K$3:$K$20000,$A27,FastClose!$G$3:$G$20000,K$3,FastClose!$D$3:$D$20000,$A$3)</f>
        <v>0</v>
      </c>
      <c r="L27" s="29">
        <f>SUMIFS(FastClose!$H$3:$H$20000,FastClose!$K$3:$K$20000,$A27,FastClose!$G$3:$G$20000,L$3,FastClose!$D$3:$D$20000,$A$3)</f>
        <v>0</v>
      </c>
      <c r="M27" s="29">
        <f>SUMIFS(FastClose!$H$3:$H$20000,FastClose!$K$3:$K$20000,$A27,FastClose!$G$3:$G$20000,M$3,FastClose!$D$3:$D$20000,$A$3)</f>
        <v>0</v>
      </c>
      <c r="N27" s="29">
        <f>SUMIFS(FastClose!$H$3:$H$20000,FastClose!$K$3:$K$20000,$A27,FastClose!$G$3:$G$20000,N$3,FastClose!$D$3:$D$20000,$A$3)</f>
        <v>0</v>
      </c>
      <c r="O27" s="29">
        <f>SUMIFS(FastClose!$H$3:$H$20000,FastClose!$K$3:$K$20000,$A27,FastClose!$G$3:$G$20000,O$3,FastClose!$D$3:$D$20000,$A$3)</f>
        <v>0</v>
      </c>
      <c r="P27" s="29">
        <f>SUMIFS(FastClose!$H$3:$H$20000,FastClose!$K$3:$K$20000,$A27,FastClose!$G$3:$G$20000,P$3,FastClose!$D$3:$D$20000,$A$3)</f>
        <v>0</v>
      </c>
      <c r="Q27" s="29">
        <f>SUMIFS(FastClose!$H$3:$H$20000,FastClose!$K$3:$K$20000,$A27,FastClose!$G$3:$G$20000,Q$3,FastClose!$D$3:$D$20000,$A$3)</f>
        <v>0</v>
      </c>
      <c r="R27" s="29">
        <f>SUMIFS(FastClose!$H$3:$H$20000,FastClose!$K$3:$K$20000,$A27,FastClose!$G$3:$G$20000,R$3,FastClose!$D$3:$D$20000,$A$3)</f>
        <v>0</v>
      </c>
      <c r="S27" s="29">
        <f>SUMIFS(FastClose!$H$3:$H$20000,FastClose!$K$3:$K$20000,$A27,FastClose!$G$3:$G$20000,S$3,FastClose!$D$3:$D$20000,$A$3)</f>
        <v>0</v>
      </c>
      <c r="T27" s="29">
        <f>SUMIFS(FastClose!$H$3:$H$20000,FastClose!$K$3:$K$20000,$A27,FastClose!$G$3:$G$20000,T$3,FastClose!$D$3:$D$20000,$A$3)</f>
        <v>0</v>
      </c>
      <c r="U27" s="29">
        <f>SUMIFS(FastClose!$H$3:$H$20000,FastClose!$K$3:$K$20000,$A27,FastClose!$G$3:$G$20000,U$3,FastClose!$D$3:$D$20000,$A$3)</f>
        <v>0</v>
      </c>
      <c r="V27" s="29">
        <f>SUMIFS(FastClose!$H$3:$H$20000,FastClose!$K$3:$K$20000,$A27,FastClose!$G$3:$G$20000,V$3,FastClose!$D$3:$D$20000,$A$3)</f>
        <v>0</v>
      </c>
      <c r="W27" s="29">
        <f>SUMIFS(FastClose!$H$3:$H$20000,FastClose!$K$3:$K$20000,$A27,FastClose!$G$3:$G$20000,W$3,FastClose!$D$3:$D$20000,$A$3)</f>
        <v>0</v>
      </c>
      <c r="X27" s="29">
        <f>SUMIFS(FastClose!$H$3:$H$20000,FastClose!$K$3:$K$20000,$A27,FastClose!$G$3:$G$20000,X$3,FastClose!$D$3:$D$20000,$A$3)</f>
        <v>0</v>
      </c>
      <c r="Y27" s="29">
        <f>SUMIFS(FastClose!$H$3:$H$20000,FastClose!$K$3:$K$20000,$A27,FastClose!$G$3:$G$20000,Y$3,FastClose!$D$3:$D$20000,$A$3)</f>
        <v>0</v>
      </c>
      <c r="Z27" s="30">
        <f>SUMIFS(FastClose!$H$3:$H$20000,FastClose!$K$3:$K$20000,$A27,FastClose!$G$3:$G$20000,Z$3,FastClose!$D$3:$D$20000,$A$3)</f>
        <v>0</v>
      </c>
      <c r="AB27" s="35" t="s">
        <v>25</v>
      </c>
      <c r="AC27" s="46">
        <f>SUMIFS(BISDATA!$L$3:$L$20000,BISDATA!$A$3:$A$20000,$AB27,BISDATA!$M$3:$M$20000,AC$4,BISDATA!$I$3:$I$20000,$AB$3)</f>
        <v>0</v>
      </c>
      <c r="AD27" s="29">
        <f>SUMIFS(BISDATA!$L$3:$L$20000,BISDATA!$A$3:$A$20000,$AB27,BISDATA!$M$3:$M$20000,AD$4,BISDATA!$I$3:$I$20000,$AB$3)</f>
        <v>0</v>
      </c>
      <c r="AE27" s="29">
        <f>SUMIFS(BISDATA!$L$3:$L$20000,BISDATA!$A$3:$A$20000,$AB27,BISDATA!$M$3:$M$20000,AE$4,BISDATA!$I$3:$I$20000,$AB$3)</f>
        <v>0</v>
      </c>
      <c r="AF27" s="29">
        <f>SUMIFS(BISDATA!$L$3:$L$20000,BISDATA!$A$3:$A$20000,$AB27,BISDATA!$M$3:$M$20000,AF$4,BISDATA!$I$3:$I$20000,$AB$3)</f>
        <v>0</v>
      </c>
      <c r="AG27" s="29">
        <f>SUMIFS(BISDATA!$L$3:$L$20000,BISDATA!$A$3:$A$20000,$AB27,BISDATA!$M$3:$M$20000,AG$4,BISDATA!$I$3:$I$20000,$AB$3)</f>
        <v>0</v>
      </c>
      <c r="AH27" s="29">
        <f>SUMIFS(BISDATA!$L$3:$L$20000,BISDATA!$A$3:$A$20000,$AB27,BISDATA!$M$3:$M$20000,AH$4,BISDATA!$I$3:$I$20000,$AB$3)</f>
        <v>0</v>
      </c>
      <c r="AI27" s="29">
        <f>SUMIFS(BISDATA!$L$3:$L$20000,BISDATA!$A$3:$A$20000,$AB27,BISDATA!$M$3:$M$20000,AI$4,BISDATA!$I$3:$I$20000,$AB$3)</f>
        <v>0</v>
      </c>
      <c r="AJ27" s="29">
        <f>SUMIFS(BISDATA!$L$3:$L$20000,BISDATA!$A$3:$A$20000,$AB27,BISDATA!$M$3:$M$20000,AJ$4,BISDATA!$I$3:$I$20000,$AB$3)</f>
        <v>0</v>
      </c>
      <c r="AK27" s="29">
        <f>SUMIFS(BISDATA!$L$3:$L$20000,BISDATA!$A$3:$A$20000,$AB27,BISDATA!$M$3:$M$20000,AK$4,BISDATA!$I$3:$I$20000,$AB$3)</f>
        <v>0</v>
      </c>
      <c r="AL27" s="29">
        <f>SUMIFS(BISDATA!$L$3:$L$20000,BISDATA!$A$3:$A$20000,$AB27,BISDATA!$M$3:$M$20000,AL$4,BISDATA!$I$3:$I$20000,$AB$3)</f>
        <v>0</v>
      </c>
      <c r="AM27" s="29">
        <f>SUMIFS(BISDATA!$L$3:$L$20000,BISDATA!$A$3:$A$20000,$AB27,BISDATA!$M$3:$M$20000,AM$4,BISDATA!$I$3:$I$20000,$AB$3)</f>
        <v>0</v>
      </c>
      <c r="AN27" s="29">
        <f>SUMIFS(BISDATA!$L$3:$L$20000,BISDATA!$A$3:$A$20000,$AB27,BISDATA!$M$3:$M$20000,AN$4,BISDATA!$I$3:$I$20000,$AB$3)</f>
        <v>0</v>
      </c>
      <c r="AO27" s="29">
        <f>SUMIFS(BISDATA!$L$3:$L$20000,BISDATA!$A$3:$A$20000,$AB27,BISDATA!$M$3:$M$20000,AO$4,BISDATA!$I$3:$I$20000,$AB$3)</f>
        <v>0</v>
      </c>
      <c r="AP27" s="29">
        <f>SUMIFS(BISDATA!$L$3:$L$20000,BISDATA!$A$3:$A$20000,$AB27,BISDATA!$M$3:$M$20000,AP$4,BISDATA!$I$3:$I$20000,$AB$3)</f>
        <v>0</v>
      </c>
      <c r="AQ27" s="29">
        <f>SUMIFS(BISDATA!$L$3:$L$20000,BISDATA!$A$3:$A$20000,$AB27,BISDATA!$M$3:$M$20000,AQ$4,BISDATA!$I$3:$I$20000,$AB$3)</f>
        <v>0</v>
      </c>
      <c r="AR27" s="29">
        <f>SUMIFS(BISDATA!$L$3:$L$20000,BISDATA!$A$3:$A$20000,$AB27,BISDATA!$M$3:$M$20000,AR$4,BISDATA!$I$3:$I$20000,$AB$3)</f>
        <v>0</v>
      </c>
      <c r="AS27" s="29">
        <f>SUMIFS(BISDATA!$L$3:$L$20000,BISDATA!$A$3:$A$20000,$AB27,BISDATA!$M$3:$M$20000,AS$4,BISDATA!$I$3:$I$20000,$AB$3)</f>
        <v>0</v>
      </c>
      <c r="AT27" s="29">
        <f>SUMIFS(BISDATA!$L$3:$L$20000,BISDATA!$A$3:$A$20000,$AB27,BISDATA!$M$3:$M$20000,AT$4,BISDATA!$I$3:$I$20000,$AB$3)</f>
        <v>0</v>
      </c>
      <c r="AU27" s="29">
        <f>SUMIFS(BISDATA!$L$3:$L$20000,BISDATA!$A$3:$A$20000,$AB27,BISDATA!$M$3:$M$20000,AU$4,BISDATA!$I$3:$I$20000,$AB$3)</f>
        <v>0</v>
      </c>
      <c r="AV27" s="29">
        <f>SUMIFS(BISDATA!$L$3:$L$20000,BISDATA!$A$3:$A$20000,$AB27,BISDATA!$M$3:$M$20000,AV$4,BISDATA!$I$3:$I$20000,$AB$3)</f>
        <v>0</v>
      </c>
      <c r="AW27" s="29">
        <f>SUMIFS(BISDATA!$L$3:$L$20000,BISDATA!$A$3:$A$20000,$AB27,BISDATA!$M$3:$M$20000,AW$4,BISDATA!$I$3:$I$20000,$AB$3)</f>
        <v>0</v>
      </c>
      <c r="AX27" s="29">
        <f>SUMIFS(BISDATA!$L$3:$L$20000,BISDATA!$A$3:$A$20000,$AB27,BISDATA!$M$3:$M$20000,AX$4,BISDATA!$I$3:$I$20000,$AB$3)</f>
        <v>0</v>
      </c>
      <c r="AY27" s="29">
        <f>SUMIFS(BISDATA!$L$3:$L$20000,BISDATA!$A$3:$A$20000,$AB27,BISDATA!$M$3:$M$20000,AY$4,BISDATA!$I$3:$I$20000,$AB$3)</f>
        <v>0</v>
      </c>
      <c r="AZ27" s="29">
        <f>SUMIFS(BISDATA!$L$3:$L$20000,BISDATA!$A$3:$A$20000,$AB27,BISDATA!$M$3:$M$20000,AZ$4,BISDATA!$I$3:$I$20000,$AB$3)</f>
        <v>0</v>
      </c>
      <c r="BA27" s="30">
        <f>SUMIFS(BISDATA!$L$3:$L$20000,BISDATA!$A$3:$A$20000,$AB27,BISDATA!$M$3:$M$20000,BA$4,BISDATA!$I$3:$I$20000,$AB$3)</f>
        <v>0</v>
      </c>
      <c r="BB27" s="58"/>
      <c r="BC27" s="35" t="s">
        <v>25</v>
      </c>
      <c r="BD27" s="46">
        <f t="shared" si="3"/>
        <v>0</v>
      </c>
      <c r="BE27" s="29">
        <f t="shared" si="3"/>
        <v>0</v>
      </c>
      <c r="BF27" s="29">
        <f t="shared" si="3"/>
        <v>0</v>
      </c>
      <c r="BG27" s="29">
        <f t="shared" si="3"/>
        <v>0</v>
      </c>
      <c r="BH27" s="29">
        <f t="shared" si="3"/>
        <v>0</v>
      </c>
      <c r="BI27" s="29">
        <f t="shared" si="3"/>
        <v>0</v>
      </c>
      <c r="BJ27" s="29">
        <f t="shared" si="3"/>
        <v>0</v>
      </c>
      <c r="BK27" s="29">
        <f t="shared" si="3"/>
        <v>0</v>
      </c>
      <c r="BL27" s="29">
        <f t="shared" si="3"/>
        <v>0</v>
      </c>
      <c r="BM27" s="29">
        <f t="shared" si="3"/>
        <v>0</v>
      </c>
      <c r="BN27" s="29">
        <f t="shared" si="3"/>
        <v>0</v>
      </c>
      <c r="BO27" s="29">
        <f t="shared" si="3"/>
        <v>0</v>
      </c>
      <c r="BP27" s="29">
        <f t="shared" si="3"/>
        <v>0</v>
      </c>
      <c r="BQ27" s="29">
        <f t="shared" si="3"/>
        <v>0</v>
      </c>
      <c r="BR27" s="29">
        <f t="shared" si="3"/>
        <v>0</v>
      </c>
      <c r="BS27" s="29">
        <f t="shared" si="3"/>
        <v>0</v>
      </c>
      <c r="BT27" s="29">
        <f t="shared" si="4"/>
        <v>0</v>
      </c>
      <c r="BU27" s="29">
        <f t="shared" si="2"/>
        <v>0</v>
      </c>
      <c r="BV27" s="29">
        <f t="shared" si="2"/>
        <v>0</v>
      </c>
      <c r="BW27" s="29">
        <f t="shared" si="2"/>
        <v>0</v>
      </c>
      <c r="BX27" s="29">
        <f t="shared" si="2"/>
        <v>0</v>
      </c>
      <c r="BY27" s="29">
        <f t="shared" si="2"/>
        <v>0</v>
      </c>
      <c r="BZ27" s="29">
        <f t="shared" si="2"/>
        <v>0</v>
      </c>
      <c r="CA27" s="29">
        <f t="shared" si="2"/>
        <v>0</v>
      </c>
      <c r="CB27" s="30">
        <f t="shared" si="2"/>
        <v>0</v>
      </c>
    </row>
    <row r="28" spans="1:80" x14ac:dyDescent="0.25">
      <c r="A28" s="35" t="s">
        <v>156</v>
      </c>
      <c r="B28" s="46">
        <f>SUMIFS(FastClose!$H$3:$H$20000,FastClose!$K$3:$K$20000,$A28,FastClose!$G$3:$G$20000,B$3,FastClose!$D$3:$D$20000,$A$3)</f>
        <v>0</v>
      </c>
      <c r="C28" s="29">
        <f>SUMIFS(FastClose!$H$3:$H$20000,FastClose!$K$3:$K$20000,$A28,FastClose!$G$3:$G$20000,C$3,FastClose!$D$3:$D$20000,$A$3)</f>
        <v>0</v>
      </c>
      <c r="D28" s="29">
        <f>SUMIFS(FastClose!$H$3:$H$20000,FastClose!$K$3:$K$20000,$A28,FastClose!$G$3:$G$20000,D$3,FastClose!$D$3:$D$20000,$A$3)</f>
        <v>0</v>
      </c>
      <c r="E28" s="29">
        <f>SUMIFS(FastClose!$H$3:$H$20000,FastClose!$K$3:$K$20000,$A28,FastClose!$G$3:$G$20000,E$3,FastClose!$D$3:$D$20000,$A$3)</f>
        <v>0</v>
      </c>
      <c r="F28" s="29">
        <f>SUMIFS(FastClose!$H$3:$H$20000,FastClose!$K$3:$K$20000,$A28,FastClose!$G$3:$G$20000,F$3,FastClose!$D$3:$D$20000,$A$3)</f>
        <v>0</v>
      </c>
      <c r="G28" s="29">
        <f>SUMIFS(FastClose!$H$3:$H$20000,FastClose!$K$3:$K$20000,$A28,FastClose!$G$3:$G$20000,G$3,FastClose!$D$3:$D$20000,$A$3)</f>
        <v>0</v>
      </c>
      <c r="H28" s="29">
        <f>SUMIFS(FastClose!$H$3:$H$20000,FastClose!$K$3:$K$20000,$A28,FastClose!$G$3:$G$20000,H$3,FastClose!$D$3:$D$20000,$A$3)</f>
        <v>0</v>
      </c>
      <c r="I28" s="29">
        <f>SUMIFS(FastClose!$H$3:$H$20000,FastClose!$K$3:$K$20000,$A28,FastClose!$G$3:$G$20000,I$3,FastClose!$D$3:$D$20000,$A$3)</f>
        <v>0</v>
      </c>
      <c r="J28" s="29">
        <f>SUMIFS(FastClose!$H$3:$H$20000,FastClose!$K$3:$K$20000,$A28,FastClose!$G$3:$G$20000,J$3,FastClose!$D$3:$D$20000,$A$3)</f>
        <v>0</v>
      </c>
      <c r="K28" s="29">
        <f>SUMIFS(FastClose!$H$3:$H$20000,FastClose!$K$3:$K$20000,$A28,FastClose!$G$3:$G$20000,K$3,FastClose!$D$3:$D$20000,$A$3)</f>
        <v>0</v>
      </c>
      <c r="L28" s="29">
        <f>SUMIFS(FastClose!$H$3:$H$20000,FastClose!$K$3:$K$20000,$A28,FastClose!$G$3:$G$20000,L$3,FastClose!$D$3:$D$20000,$A$3)</f>
        <v>0</v>
      </c>
      <c r="M28" s="29">
        <f>SUMIFS(FastClose!$H$3:$H$20000,FastClose!$K$3:$K$20000,$A28,FastClose!$G$3:$G$20000,M$3,FastClose!$D$3:$D$20000,$A$3)</f>
        <v>0</v>
      </c>
      <c r="N28" s="29">
        <f>SUMIFS(FastClose!$H$3:$H$20000,FastClose!$K$3:$K$20000,$A28,FastClose!$G$3:$G$20000,N$3,FastClose!$D$3:$D$20000,$A$3)</f>
        <v>0</v>
      </c>
      <c r="O28" s="29">
        <f>SUMIFS(FastClose!$H$3:$H$20000,FastClose!$K$3:$K$20000,$A28,FastClose!$G$3:$G$20000,O$3,FastClose!$D$3:$D$20000,$A$3)</f>
        <v>0</v>
      </c>
      <c r="P28" s="29">
        <f>SUMIFS(FastClose!$H$3:$H$20000,FastClose!$K$3:$K$20000,$A28,FastClose!$G$3:$G$20000,P$3,FastClose!$D$3:$D$20000,$A$3)</f>
        <v>0</v>
      </c>
      <c r="Q28" s="29">
        <f>SUMIFS(FastClose!$H$3:$H$20000,FastClose!$K$3:$K$20000,$A28,FastClose!$G$3:$G$20000,Q$3,FastClose!$D$3:$D$20000,$A$3)</f>
        <v>0</v>
      </c>
      <c r="R28" s="29">
        <f>SUMIFS(FastClose!$H$3:$H$20000,FastClose!$K$3:$K$20000,$A28,FastClose!$G$3:$G$20000,R$3,FastClose!$D$3:$D$20000,$A$3)</f>
        <v>0</v>
      </c>
      <c r="S28" s="29">
        <f>SUMIFS(FastClose!$H$3:$H$20000,FastClose!$K$3:$K$20000,$A28,FastClose!$G$3:$G$20000,S$3,FastClose!$D$3:$D$20000,$A$3)</f>
        <v>0</v>
      </c>
      <c r="T28" s="29">
        <f>SUMIFS(FastClose!$H$3:$H$20000,FastClose!$K$3:$K$20000,$A28,FastClose!$G$3:$G$20000,T$3,FastClose!$D$3:$D$20000,$A$3)</f>
        <v>0</v>
      </c>
      <c r="U28" s="29">
        <f>SUMIFS(FastClose!$H$3:$H$20000,FastClose!$K$3:$K$20000,$A28,FastClose!$G$3:$G$20000,U$3,FastClose!$D$3:$D$20000,$A$3)</f>
        <v>0</v>
      </c>
      <c r="V28" s="29">
        <f>SUMIFS(FastClose!$H$3:$H$20000,FastClose!$K$3:$K$20000,$A28,FastClose!$G$3:$G$20000,V$3,FastClose!$D$3:$D$20000,$A$3)</f>
        <v>0</v>
      </c>
      <c r="W28" s="29">
        <f>SUMIFS(FastClose!$H$3:$H$20000,FastClose!$K$3:$K$20000,$A28,FastClose!$G$3:$G$20000,W$3,FastClose!$D$3:$D$20000,$A$3)</f>
        <v>0</v>
      </c>
      <c r="X28" s="29">
        <f>SUMIFS(FastClose!$H$3:$H$20000,FastClose!$K$3:$K$20000,$A28,FastClose!$G$3:$G$20000,X$3,FastClose!$D$3:$D$20000,$A$3)</f>
        <v>0</v>
      </c>
      <c r="Y28" s="29">
        <f>SUMIFS(FastClose!$H$3:$H$20000,FastClose!$K$3:$K$20000,$A28,FastClose!$G$3:$G$20000,Y$3,FastClose!$D$3:$D$20000,$A$3)</f>
        <v>0</v>
      </c>
      <c r="Z28" s="30">
        <f>SUMIFS(FastClose!$H$3:$H$20000,FastClose!$K$3:$K$20000,$A28,FastClose!$G$3:$G$20000,Z$3,FastClose!$D$3:$D$20000,$A$3)</f>
        <v>0</v>
      </c>
      <c r="AB28" s="35" t="s">
        <v>156</v>
      </c>
      <c r="AC28" s="46">
        <f>SUMIFS(BISDATA!$L$3:$L$20000,BISDATA!$A$3:$A$20000,$AB28,BISDATA!$M$3:$M$20000,AC$4,BISDATA!$I$3:$I$20000,$AB$3)</f>
        <v>0</v>
      </c>
      <c r="AD28" s="29">
        <f>SUMIFS(BISDATA!$L$3:$L$20000,BISDATA!$A$3:$A$20000,$AB28,BISDATA!$M$3:$M$20000,AD$4,BISDATA!$I$3:$I$20000,$AB$3)</f>
        <v>0</v>
      </c>
      <c r="AE28" s="29">
        <f>SUMIFS(BISDATA!$L$3:$L$20000,BISDATA!$A$3:$A$20000,$AB28,BISDATA!$M$3:$M$20000,AE$4,BISDATA!$I$3:$I$20000,$AB$3)</f>
        <v>0</v>
      </c>
      <c r="AF28" s="29">
        <f>SUMIFS(BISDATA!$L$3:$L$20000,BISDATA!$A$3:$A$20000,$AB28,BISDATA!$M$3:$M$20000,AF$4,BISDATA!$I$3:$I$20000,$AB$3)</f>
        <v>0</v>
      </c>
      <c r="AG28" s="29">
        <f>SUMIFS(BISDATA!$L$3:$L$20000,BISDATA!$A$3:$A$20000,$AB28,BISDATA!$M$3:$M$20000,AG$4,BISDATA!$I$3:$I$20000,$AB$3)</f>
        <v>0</v>
      </c>
      <c r="AH28" s="29">
        <f>SUMIFS(BISDATA!$L$3:$L$20000,BISDATA!$A$3:$A$20000,$AB28,BISDATA!$M$3:$M$20000,AH$4,BISDATA!$I$3:$I$20000,$AB$3)</f>
        <v>0</v>
      </c>
      <c r="AI28" s="29">
        <f>SUMIFS(BISDATA!$L$3:$L$20000,BISDATA!$A$3:$A$20000,$AB28,BISDATA!$M$3:$M$20000,AI$4,BISDATA!$I$3:$I$20000,$AB$3)</f>
        <v>0</v>
      </c>
      <c r="AJ28" s="29">
        <f>SUMIFS(BISDATA!$L$3:$L$20000,BISDATA!$A$3:$A$20000,$AB28,BISDATA!$M$3:$M$20000,AJ$4,BISDATA!$I$3:$I$20000,$AB$3)</f>
        <v>0</v>
      </c>
      <c r="AK28" s="29">
        <f>SUMIFS(BISDATA!$L$3:$L$20000,BISDATA!$A$3:$A$20000,$AB28,BISDATA!$M$3:$M$20000,AK$4,BISDATA!$I$3:$I$20000,$AB$3)</f>
        <v>0</v>
      </c>
      <c r="AL28" s="29">
        <f>SUMIFS(BISDATA!$L$3:$L$20000,BISDATA!$A$3:$A$20000,$AB28,BISDATA!$M$3:$M$20000,AL$4,BISDATA!$I$3:$I$20000,$AB$3)</f>
        <v>0</v>
      </c>
      <c r="AM28" s="29">
        <f>SUMIFS(BISDATA!$L$3:$L$20000,BISDATA!$A$3:$A$20000,$AB28,BISDATA!$M$3:$M$20000,AM$4,BISDATA!$I$3:$I$20000,$AB$3)</f>
        <v>0</v>
      </c>
      <c r="AN28" s="29">
        <f>SUMIFS(BISDATA!$L$3:$L$20000,BISDATA!$A$3:$A$20000,$AB28,BISDATA!$M$3:$M$20000,AN$4,BISDATA!$I$3:$I$20000,$AB$3)</f>
        <v>0</v>
      </c>
      <c r="AO28" s="29">
        <f>SUMIFS(BISDATA!$L$3:$L$20000,BISDATA!$A$3:$A$20000,$AB28,BISDATA!$M$3:$M$20000,AO$4,BISDATA!$I$3:$I$20000,$AB$3)</f>
        <v>0</v>
      </c>
      <c r="AP28" s="29">
        <f>SUMIFS(BISDATA!$L$3:$L$20000,BISDATA!$A$3:$A$20000,$AB28,BISDATA!$M$3:$M$20000,AP$4,BISDATA!$I$3:$I$20000,$AB$3)</f>
        <v>0</v>
      </c>
      <c r="AQ28" s="29">
        <f>SUMIFS(BISDATA!$L$3:$L$20000,BISDATA!$A$3:$A$20000,$AB28,BISDATA!$M$3:$M$20000,AQ$4,BISDATA!$I$3:$I$20000,$AB$3)</f>
        <v>0</v>
      </c>
      <c r="AR28" s="29">
        <f>SUMIFS(BISDATA!$L$3:$L$20000,BISDATA!$A$3:$A$20000,$AB28,BISDATA!$M$3:$M$20000,AR$4,BISDATA!$I$3:$I$20000,$AB$3)</f>
        <v>0</v>
      </c>
      <c r="AS28" s="29">
        <f>SUMIFS(BISDATA!$L$3:$L$20000,BISDATA!$A$3:$A$20000,$AB28,BISDATA!$M$3:$M$20000,AS$4,BISDATA!$I$3:$I$20000,$AB$3)</f>
        <v>0</v>
      </c>
      <c r="AT28" s="29">
        <f>SUMIFS(BISDATA!$L$3:$L$20000,BISDATA!$A$3:$A$20000,$AB28,BISDATA!$M$3:$M$20000,AT$4,BISDATA!$I$3:$I$20000,$AB$3)</f>
        <v>0</v>
      </c>
      <c r="AU28" s="29">
        <f>SUMIFS(BISDATA!$L$3:$L$20000,BISDATA!$A$3:$A$20000,$AB28,BISDATA!$M$3:$M$20000,AU$4,BISDATA!$I$3:$I$20000,$AB$3)</f>
        <v>0</v>
      </c>
      <c r="AV28" s="29">
        <f>SUMIFS(BISDATA!$L$3:$L$20000,BISDATA!$A$3:$A$20000,$AB28,BISDATA!$M$3:$M$20000,AV$4,BISDATA!$I$3:$I$20000,$AB$3)</f>
        <v>0</v>
      </c>
      <c r="AW28" s="29">
        <f>SUMIFS(BISDATA!$L$3:$L$20000,BISDATA!$A$3:$A$20000,$AB28,BISDATA!$M$3:$M$20000,AW$4,BISDATA!$I$3:$I$20000,$AB$3)</f>
        <v>0</v>
      </c>
      <c r="AX28" s="29">
        <f>SUMIFS(BISDATA!$L$3:$L$20000,BISDATA!$A$3:$A$20000,$AB28,BISDATA!$M$3:$M$20000,AX$4,BISDATA!$I$3:$I$20000,$AB$3)</f>
        <v>0</v>
      </c>
      <c r="AY28" s="29">
        <f>SUMIFS(BISDATA!$L$3:$L$20000,BISDATA!$A$3:$A$20000,$AB28,BISDATA!$M$3:$M$20000,AY$4,BISDATA!$I$3:$I$20000,$AB$3)</f>
        <v>0</v>
      </c>
      <c r="AZ28" s="29">
        <f>SUMIFS(BISDATA!$L$3:$L$20000,BISDATA!$A$3:$A$20000,$AB28,BISDATA!$M$3:$M$20000,AZ$4,BISDATA!$I$3:$I$20000,$AB$3)</f>
        <v>0</v>
      </c>
      <c r="BA28" s="30">
        <f>SUMIFS(BISDATA!$L$3:$L$20000,BISDATA!$A$3:$A$20000,$AB28,BISDATA!$M$3:$M$20000,BA$4,BISDATA!$I$3:$I$20000,$AB$3)</f>
        <v>0</v>
      </c>
      <c r="BB28" s="58"/>
      <c r="BC28" s="35" t="s">
        <v>156</v>
      </c>
      <c r="BD28" s="46">
        <f t="shared" si="3"/>
        <v>0</v>
      </c>
      <c r="BE28" s="29">
        <f t="shared" si="3"/>
        <v>0</v>
      </c>
      <c r="BF28" s="29">
        <f t="shared" si="3"/>
        <v>0</v>
      </c>
      <c r="BG28" s="29">
        <f t="shared" si="3"/>
        <v>0</v>
      </c>
      <c r="BH28" s="29">
        <f t="shared" si="3"/>
        <v>0</v>
      </c>
      <c r="BI28" s="29">
        <f t="shared" si="3"/>
        <v>0</v>
      </c>
      <c r="BJ28" s="29">
        <f t="shared" si="3"/>
        <v>0</v>
      </c>
      <c r="BK28" s="29">
        <f t="shared" si="3"/>
        <v>0</v>
      </c>
      <c r="BL28" s="29">
        <f t="shared" si="3"/>
        <v>0</v>
      </c>
      <c r="BM28" s="29">
        <f t="shared" si="3"/>
        <v>0</v>
      </c>
      <c r="BN28" s="29">
        <f t="shared" si="3"/>
        <v>0</v>
      </c>
      <c r="BO28" s="29">
        <f t="shared" si="3"/>
        <v>0</v>
      </c>
      <c r="BP28" s="29">
        <f t="shared" si="3"/>
        <v>0</v>
      </c>
      <c r="BQ28" s="29">
        <f t="shared" si="3"/>
        <v>0</v>
      </c>
      <c r="BR28" s="29">
        <f t="shared" si="3"/>
        <v>0</v>
      </c>
      <c r="BS28" s="29">
        <f t="shared" si="3"/>
        <v>0</v>
      </c>
      <c r="BT28" s="29">
        <f t="shared" si="4"/>
        <v>0</v>
      </c>
      <c r="BU28" s="29">
        <f t="shared" si="2"/>
        <v>0</v>
      </c>
      <c r="BV28" s="29">
        <f t="shared" si="2"/>
        <v>0</v>
      </c>
      <c r="BW28" s="29">
        <f t="shared" si="2"/>
        <v>0</v>
      </c>
      <c r="BX28" s="29">
        <f t="shared" si="2"/>
        <v>0</v>
      </c>
      <c r="BY28" s="29">
        <f t="shared" si="2"/>
        <v>0</v>
      </c>
      <c r="BZ28" s="29">
        <f t="shared" si="2"/>
        <v>0</v>
      </c>
      <c r="CA28" s="29">
        <f t="shared" si="2"/>
        <v>0</v>
      </c>
      <c r="CB28" s="30">
        <f t="shared" si="2"/>
        <v>0</v>
      </c>
    </row>
    <row r="29" spans="1:80" x14ac:dyDescent="0.25">
      <c r="A29" s="36" t="s">
        <v>67</v>
      </c>
      <c r="B29" s="47">
        <f>SUMIFS(FastClose!$H$3:$H$20000,FastClose!$K$3:$K$20000,$A29,FastClose!$G$3:$G$20000,B$3,FastClose!$D$3:$D$20000,$A$3)</f>
        <v>0</v>
      </c>
      <c r="C29" s="31">
        <f>SUMIFS(FastClose!$H$3:$H$20000,FastClose!$K$3:$K$20000,$A29,FastClose!$G$3:$G$20000,C$3,FastClose!$D$3:$D$20000,$A$3)</f>
        <v>0</v>
      </c>
      <c r="D29" s="31">
        <f>SUMIFS(FastClose!$H$3:$H$20000,FastClose!$K$3:$K$20000,$A29,FastClose!$G$3:$G$20000,D$3,FastClose!$D$3:$D$20000,$A$3)</f>
        <v>0</v>
      </c>
      <c r="E29" s="31">
        <f>SUMIFS(FastClose!$H$3:$H$20000,FastClose!$K$3:$K$20000,$A29,FastClose!$G$3:$G$20000,E$3,FastClose!$D$3:$D$20000,$A$3)</f>
        <v>0</v>
      </c>
      <c r="F29" s="31">
        <f>SUMIFS(FastClose!$H$3:$H$20000,FastClose!$K$3:$K$20000,$A29,FastClose!$G$3:$G$20000,F$3,FastClose!$D$3:$D$20000,$A$3)</f>
        <v>0</v>
      </c>
      <c r="G29" s="31">
        <f>SUMIFS(FastClose!$H$3:$H$20000,FastClose!$K$3:$K$20000,$A29,FastClose!$G$3:$G$20000,G$3,FastClose!$D$3:$D$20000,$A$3)</f>
        <v>0</v>
      </c>
      <c r="H29" s="31">
        <f>SUMIFS(FastClose!$H$3:$H$20000,FastClose!$K$3:$K$20000,$A29,FastClose!$G$3:$G$20000,H$3,FastClose!$D$3:$D$20000,$A$3)</f>
        <v>0</v>
      </c>
      <c r="I29" s="31">
        <f>SUMIFS(FastClose!$H$3:$H$20000,FastClose!$K$3:$K$20000,$A29,FastClose!$G$3:$G$20000,I$3,FastClose!$D$3:$D$20000,$A$3)</f>
        <v>0</v>
      </c>
      <c r="J29" s="31">
        <f>SUMIFS(FastClose!$H$3:$H$20000,FastClose!$K$3:$K$20000,$A29,FastClose!$G$3:$G$20000,J$3,FastClose!$D$3:$D$20000,$A$3)</f>
        <v>0</v>
      </c>
      <c r="K29" s="31">
        <f>SUMIFS(FastClose!$H$3:$H$20000,FastClose!$K$3:$K$20000,$A29,FastClose!$G$3:$G$20000,K$3,FastClose!$D$3:$D$20000,$A$3)</f>
        <v>0</v>
      </c>
      <c r="L29" s="31">
        <f>SUMIFS(FastClose!$H$3:$H$20000,FastClose!$K$3:$K$20000,$A29,FastClose!$G$3:$G$20000,L$3,FastClose!$D$3:$D$20000,$A$3)</f>
        <v>0</v>
      </c>
      <c r="M29" s="31">
        <f>SUMIFS(FastClose!$H$3:$H$20000,FastClose!$K$3:$K$20000,$A29,FastClose!$G$3:$G$20000,M$3,FastClose!$D$3:$D$20000,$A$3)</f>
        <v>0</v>
      </c>
      <c r="N29" s="31">
        <f>SUMIFS(FastClose!$H$3:$H$20000,FastClose!$K$3:$K$20000,$A29,FastClose!$G$3:$G$20000,N$3,FastClose!$D$3:$D$20000,$A$3)</f>
        <v>0</v>
      </c>
      <c r="O29" s="31">
        <f>SUMIFS(FastClose!$H$3:$H$20000,FastClose!$K$3:$K$20000,$A29,FastClose!$G$3:$G$20000,O$3,FastClose!$D$3:$D$20000,$A$3)</f>
        <v>0</v>
      </c>
      <c r="P29" s="31">
        <f>SUMIFS(FastClose!$H$3:$H$20000,FastClose!$K$3:$K$20000,$A29,FastClose!$G$3:$G$20000,P$3,FastClose!$D$3:$D$20000,$A$3)</f>
        <v>0</v>
      </c>
      <c r="Q29" s="31">
        <f>SUMIFS(FastClose!$H$3:$H$20000,FastClose!$K$3:$K$20000,$A29,FastClose!$G$3:$G$20000,Q$3,FastClose!$D$3:$D$20000,$A$3)</f>
        <v>0</v>
      </c>
      <c r="R29" s="31">
        <f>SUMIFS(FastClose!$H$3:$H$20000,FastClose!$K$3:$K$20000,$A29,FastClose!$G$3:$G$20000,R$3,FastClose!$D$3:$D$20000,$A$3)</f>
        <v>0</v>
      </c>
      <c r="S29" s="31">
        <f>SUMIFS(FastClose!$H$3:$H$20000,FastClose!$K$3:$K$20000,$A29,FastClose!$G$3:$G$20000,S$3,FastClose!$D$3:$D$20000,$A$3)</f>
        <v>0</v>
      </c>
      <c r="T29" s="31">
        <f>SUMIFS(FastClose!$H$3:$H$20000,FastClose!$K$3:$K$20000,$A29,FastClose!$G$3:$G$20000,T$3,FastClose!$D$3:$D$20000,$A$3)</f>
        <v>0</v>
      </c>
      <c r="U29" s="31">
        <f>SUMIFS(FastClose!$H$3:$H$20000,FastClose!$K$3:$K$20000,$A29,FastClose!$G$3:$G$20000,U$3,FastClose!$D$3:$D$20000,$A$3)</f>
        <v>0</v>
      </c>
      <c r="V29" s="31">
        <f>SUMIFS(FastClose!$H$3:$H$20000,FastClose!$K$3:$K$20000,$A29,FastClose!$G$3:$G$20000,V$3,FastClose!$D$3:$D$20000,$A$3)</f>
        <v>0</v>
      </c>
      <c r="W29" s="31">
        <f>SUMIFS(FastClose!$H$3:$H$20000,FastClose!$K$3:$K$20000,$A29,FastClose!$G$3:$G$20000,W$3,FastClose!$D$3:$D$20000,$A$3)</f>
        <v>0</v>
      </c>
      <c r="X29" s="31">
        <f>SUMIFS(FastClose!$H$3:$H$20000,FastClose!$K$3:$K$20000,$A29,FastClose!$G$3:$G$20000,X$3,FastClose!$D$3:$D$20000,$A$3)</f>
        <v>0</v>
      </c>
      <c r="Y29" s="31">
        <f>SUMIFS(FastClose!$H$3:$H$20000,FastClose!$K$3:$K$20000,$A29,FastClose!$G$3:$G$20000,Y$3,FastClose!$D$3:$D$20000,$A$3)</f>
        <v>0</v>
      </c>
      <c r="Z29" s="32">
        <f>SUMIFS(FastClose!$H$3:$H$20000,FastClose!$K$3:$K$20000,$A29,FastClose!$G$3:$G$20000,Z$3,FastClose!$D$3:$D$20000,$A$3)</f>
        <v>0</v>
      </c>
      <c r="AB29" s="36" t="s">
        <v>67</v>
      </c>
      <c r="AC29" s="47">
        <f>SUMIFS(BISDATA!$L$3:$L$20000,BISDATA!$A$3:$A$20000,$AB29,BISDATA!$M$3:$M$20000,AC$4,BISDATA!$I$3:$I$20000,$AB$3)</f>
        <v>0</v>
      </c>
      <c r="AD29" s="31">
        <f>SUMIFS(BISDATA!$L$3:$L$20000,BISDATA!$A$3:$A$20000,$AB29,BISDATA!$M$3:$M$20000,AD$4,BISDATA!$I$3:$I$20000,$AB$3)</f>
        <v>0</v>
      </c>
      <c r="AE29" s="31">
        <f>SUMIFS(BISDATA!$L$3:$L$20000,BISDATA!$A$3:$A$20000,$AB29,BISDATA!$M$3:$M$20000,AE$4,BISDATA!$I$3:$I$20000,$AB$3)</f>
        <v>0</v>
      </c>
      <c r="AF29" s="31">
        <f>SUMIFS(BISDATA!$L$3:$L$20000,BISDATA!$A$3:$A$20000,$AB29,BISDATA!$M$3:$M$20000,AF$4,BISDATA!$I$3:$I$20000,$AB$3)</f>
        <v>0</v>
      </c>
      <c r="AG29" s="31">
        <f>SUMIFS(BISDATA!$L$3:$L$20000,BISDATA!$A$3:$A$20000,$AB29,BISDATA!$M$3:$M$20000,AG$4,BISDATA!$I$3:$I$20000,$AB$3)</f>
        <v>0</v>
      </c>
      <c r="AH29" s="31">
        <f>SUMIFS(BISDATA!$L$3:$L$20000,BISDATA!$A$3:$A$20000,$AB29,BISDATA!$M$3:$M$20000,AH$4,BISDATA!$I$3:$I$20000,$AB$3)</f>
        <v>0</v>
      </c>
      <c r="AI29" s="31">
        <f>SUMIFS(BISDATA!$L$3:$L$20000,BISDATA!$A$3:$A$20000,$AB29,BISDATA!$M$3:$M$20000,AI$4,BISDATA!$I$3:$I$20000,$AB$3)</f>
        <v>0</v>
      </c>
      <c r="AJ29" s="31">
        <f>SUMIFS(BISDATA!$L$3:$L$20000,BISDATA!$A$3:$A$20000,$AB29,BISDATA!$M$3:$M$20000,AJ$4,BISDATA!$I$3:$I$20000,$AB$3)</f>
        <v>0</v>
      </c>
      <c r="AK29" s="31">
        <f>SUMIFS(BISDATA!$L$3:$L$20000,BISDATA!$A$3:$A$20000,$AB29,BISDATA!$M$3:$M$20000,AK$4,BISDATA!$I$3:$I$20000,$AB$3)</f>
        <v>0</v>
      </c>
      <c r="AL29" s="31">
        <f>SUMIFS(BISDATA!$L$3:$L$20000,BISDATA!$A$3:$A$20000,$AB29,BISDATA!$M$3:$M$20000,AL$4,BISDATA!$I$3:$I$20000,$AB$3)</f>
        <v>0</v>
      </c>
      <c r="AM29" s="31">
        <f>SUMIFS(BISDATA!$L$3:$L$20000,BISDATA!$A$3:$A$20000,$AB29,BISDATA!$M$3:$M$20000,AM$4,BISDATA!$I$3:$I$20000,$AB$3)</f>
        <v>0</v>
      </c>
      <c r="AN29" s="31">
        <f>SUMIFS(BISDATA!$L$3:$L$20000,BISDATA!$A$3:$A$20000,$AB29,BISDATA!$M$3:$M$20000,AN$4,BISDATA!$I$3:$I$20000,$AB$3)</f>
        <v>0</v>
      </c>
      <c r="AO29" s="31">
        <f>SUMIFS(BISDATA!$L$3:$L$20000,BISDATA!$A$3:$A$20000,$AB29,BISDATA!$M$3:$M$20000,AO$4,BISDATA!$I$3:$I$20000,$AB$3)</f>
        <v>0</v>
      </c>
      <c r="AP29" s="31">
        <f>SUMIFS(BISDATA!$L$3:$L$20000,BISDATA!$A$3:$A$20000,$AB29,BISDATA!$M$3:$M$20000,AP$4,BISDATA!$I$3:$I$20000,$AB$3)</f>
        <v>0</v>
      </c>
      <c r="AQ29" s="31">
        <f>SUMIFS(BISDATA!$L$3:$L$20000,BISDATA!$A$3:$A$20000,$AB29,BISDATA!$M$3:$M$20000,AQ$4,BISDATA!$I$3:$I$20000,$AB$3)</f>
        <v>0</v>
      </c>
      <c r="AR29" s="31">
        <f>SUMIFS(BISDATA!$L$3:$L$20000,BISDATA!$A$3:$A$20000,$AB29,BISDATA!$M$3:$M$20000,AR$4,BISDATA!$I$3:$I$20000,$AB$3)</f>
        <v>0</v>
      </c>
      <c r="AS29" s="31">
        <f>SUMIFS(BISDATA!$L$3:$L$20000,BISDATA!$A$3:$A$20000,$AB29,BISDATA!$M$3:$M$20000,AS$4,BISDATA!$I$3:$I$20000,$AB$3)</f>
        <v>0</v>
      </c>
      <c r="AT29" s="31">
        <f>SUMIFS(BISDATA!$L$3:$L$20000,BISDATA!$A$3:$A$20000,$AB29,BISDATA!$M$3:$M$20000,AT$4,BISDATA!$I$3:$I$20000,$AB$3)</f>
        <v>0</v>
      </c>
      <c r="AU29" s="31">
        <f>SUMIFS(BISDATA!$L$3:$L$20000,BISDATA!$A$3:$A$20000,$AB29,BISDATA!$M$3:$M$20000,AU$4,BISDATA!$I$3:$I$20000,$AB$3)</f>
        <v>0</v>
      </c>
      <c r="AV29" s="31">
        <f>SUMIFS(BISDATA!$L$3:$L$20000,BISDATA!$A$3:$A$20000,$AB29,BISDATA!$M$3:$M$20000,AV$4,BISDATA!$I$3:$I$20000,$AB$3)</f>
        <v>0</v>
      </c>
      <c r="AW29" s="31">
        <f>SUMIFS(BISDATA!$L$3:$L$20000,BISDATA!$A$3:$A$20000,$AB29,BISDATA!$M$3:$M$20000,AW$4,BISDATA!$I$3:$I$20000,$AB$3)</f>
        <v>0</v>
      </c>
      <c r="AX29" s="31">
        <f>SUMIFS(BISDATA!$L$3:$L$20000,BISDATA!$A$3:$A$20000,$AB29,BISDATA!$M$3:$M$20000,AX$4,BISDATA!$I$3:$I$20000,$AB$3)</f>
        <v>0</v>
      </c>
      <c r="AY29" s="31">
        <f>SUMIFS(BISDATA!$L$3:$L$20000,BISDATA!$A$3:$A$20000,$AB29,BISDATA!$M$3:$M$20000,AY$4,BISDATA!$I$3:$I$20000,$AB$3)</f>
        <v>0</v>
      </c>
      <c r="AZ29" s="31">
        <f>SUMIFS(BISDATA!$L$3:$L$20000,BISDATA!$A$3:$A$20000,$AB29,BISDATA!$M$3:$M$20000,AZ$4,BISDATA!$I$3:$I$20000,$AB$3)</f>
        <v>0</v>
      </c>
      <c r="BA29" s="32">
        <f>SUMIFS(BISDATA!$L$3:$L$20000,BISDATA!$A$3:$A$20000,$AB29,BISDATA!$M$3:$M$20000,BA$4,BISDATA!$I$3:$I$20000,$AB$3)</f>
        <v>0</v>
      </c>
      <c r="BB29" s="58"/>
      <c r="BC29" s="36" t="s">
        <v>67</v>
      </c>
      <c r="BD29" s="47">
        <f t="shared" si="3"/>
        <v>0</v>
      </c>
      <c r="BE29" s="31">
        <f t="shared" si="3"/>
        <v>0</v>
      </c>
      <c r="BF29" s="31">
        <f t="shared" si="3"/>
        <v>0</v>
      </c>
      <c r="BG29" s="31">
        <f t="shared" si="3"/>
        <v>0</v>
      </c>
      <c r="BH29" s="31">
        <f t="shared" si="3"/>
        <v>0</v>
      </c>
      <c r="BI29" s="31">
        <f t="shared" si="3"/>
        <v>0</v>
      </c>
      <c r="BJ29" s="31">
        <f t="shared" si="3"/>
        <v>0</v>
      </c>
      <c r="BK29" s="31">
        <f t="shared" si="3"/>
        <v>0</v>
      </c>
      <c r="BL29" s="31">
        <f t="shared" si="3"/>
        <v>0</v>
      </c>
      <c r="BM29" s="31">
        <f t="shared" si="3"/>
        <v>0</v>
      </c>
      <c r="BN29" s="31">
        <f t="shared" si="3"/>
        <v>0</v>
      </c>
      <c r="BO29" s="31">
        <f t="shared" si="3"/>
        <v>0</v>
      </c>
      <c r="BP29" s="31">
        <f t="shared" si="3"/>
        <v>0</v>
      </c>
      <c r="BQ29" s="31">
        <f t="shared" si="3"/>
        <v>0</v>
      </c>
      <c r="BR29" s="31">
        <f t="shared" si="3"/>
        <v>0</v>
      </c>
      <c r="BS29" s="31">
        <f t="shared" si="3"/>
        <v>0</v>
      </c>
      <c r="BT29" s="31">
        <f t="shared" si="4"/>
        <v>0</v>
      </c>
      <c r="BU29" s="31">
        <f t="shared" si="2"/>
        <v>0</v>
      </c>
      <c r="BV29" s="31">
        <f t="shared" si="2"/>
        <v>0</v>
      </c>
      <c r="BW29" s="31">
        <f t="shared" si="2"/>
        <v>0</v>
      </c>
      <c r="BX29" s="31">
        <f t="shared" si="2"/>
        <v>0</v>
      </c>
      <c r="BY29" s="31">
        <f t="shared" si="2"/>
        <v>0</v>
      </c>
      <c r="BZ29" s="31">
        <f t="shared" si="2"/>
        <v>0</v>
      </c>
      <c r="CA29" s="31">
        <f t="shared" si="2"/>
        <v>0</v>
      </c>
      <c r="CB29" s="32">
        <f t="shared" si="2"/>
        <v>0</v>
      </c>
    </row>
    <row r="30" spans="1:80" x14ac:dyDescent="0.25">
      <c r="A30" s="36" t="s">
        <v>301</v>
      </c>
      <c r="B30" s="49">
        <f>SUMIFS(FastClose!$H$3:$H$20000,FastClose!$K$3:$K$20000,$A30,FastClose!$G$3:$G$20000,B$3,FastClose!$D$3:$D$20000,$A$3)</f>
        <v>6640473.6800000127</v>
      </c>
      <c r="C30" s="50">
        <f>SUMIFS(FastClose!$H$3:$H$20000,FastClose!$K$3:$K$20000,$A30,FastClose!$G$3:$G$20000,C$3,FastClose!$D$3:$D$20000,$A$3)</f>
        <v>2413264.7600000068</v>
      </c>
      <c r="D30" s="50">
        <f>SUMIFS(FastClose!$H$3:$H$20000,FastClose!$K$3:$K$20000,$A30,FastClose!$G$3:$G$20000,D$3,FastClose!$D$3:$D$20000,$A$3)</f>
        <v>-1304.0199999999998</v>
      </c>
      <c r="E30" s="50">
        <f>SUMIFS(FastClose!$H$3:$H$20000,FastClose!$K$3:$K$20000,$A30,FastClose!$G$3:$G$20000,E$3,FastClose!$D$3:$D$20000,$A$3)</f>
        <v>2597.5899999999997</v>
      </c>
      <c r="F30" s="50">
        <f>SUMIFS(FastClose!$H$3:$H$20000,FastClose!$K$3:$K$20000,$A30,FastClose!$G$3:$G$20000,F$3,FastClose!$D$3:$D$20000,$A$3)</f>
        <v>3497.3199999999997</v>
      </c>
      <c r="G30" s="50">
        <f>SUMIFS(FastClose!$H$3:$H$20000,FastClose!$K$3:$K$20000,$A30,FastClose!$G$3:$G$20000,G$3,FastClose!$D$3:$D$20000,$A$3)</f>
        <v>3243.3599999999997</v>
      </c>
      <c r="H30" s="50">
        <f>SUMIFS(FastClose!$H$3:$H$20000,FastClose!$K$3:$K$20000,$A30,FastClose!$G$3:$G$20000,H$3,FastClose!$D$3:$D$20000,$A$3)</f>
        <v>3023.47</v>
      </c>
      <c r="I30" s="50">
        <f>SUMIFS(FastClose!$H$3:$H$20000,FastClose!$K$3:$K$20000,$A30,FastClose!$G$3:$G$20000,I$3,FastClose!$D$3:$D$20000,$A$3)</f>
        <v>3694.97</v>
      </c>
      <c r="J30" s="50">
        <f>SUMIFS(FastClose!$H$3:$H$20000,FastClose!$K$3:$K$20000,$A30,FastClose!$G$3:$G$20000,J$3,FastClose!$D$3:$D$20000,$A$3)</f>
        <v>4611.3099999999995</v>
      </c>
      <c r="K30" s="50">
        <f>SUMIFS(FastClose!$H$3:$H$20000,FastClose!$K$3:$K$20000,$A30,FastClose!$G$3:$G$20000,K$3,FastClose!$D$3:$D$20000,$A$3)</f>
        <v>0</v>
      </c>
      <c r="L30" s="50">
        <f>SUMIFS(FastClose!$H$3:$H$20000,FastClose!$K$3:$K$20000,$A30,FastClose!$G$3:$G$20000,L$3,FastClose!$D$3:$D$20000,$A$3)</f>
        <v>-3.16</v>
      </c>
      <c r="M30" s="50">
        <f>SUMIFS(FastClose!$H$3:$H$20000,FastClose!$K$3:$K$20000,$A30,FastClose!$G$3:$G$20000,M$3,FastClose!$D$3:$D$20000,$A$3)</f>
        <v>-40.58</v>
      </c>
      <c r="N30" s="50">
        <f>SUMIFS(FastClose!$H$3:$H$20000,FastClose!$K$3:$K$20000,$A30,FastClose!$G$3:$G$20000,N$3,FastClose!$D$3:$D$20000,$A$3)</f>
        <v>-1618.6</v>
      </c>
      <c r="O30" s="50">
        <f>SUMIFS(FastClose!$H$3:$H$20000,FastClose!$K$3:$K$20000,$A30,FastClose!$G$3:$G$20000,O$3,FastClose!$D$3:$D$20000,$A$3)</f>
        <v>146.69</v>
      </c>
      <c r="P30" s="50">
        <f>SUMIFS(FastClose!$H$3:$H$20000,FastClose!$K$3:$K$20000,$A30,FastClose!$G$3:$G$20000,P$3,FastClose!$D$3:$D$20000,$A$3)</f>
        <v>420.31</v>
      </c>
      <c r="Q30" s="50">
        <f>SUMIFS(FastClose!$H$3:$H$20000,FastClose!$K$3:$K$20000,$A30,FastClose!$G$3:$G$20000,Q$3,FastClose!$D$3:$D$20000,$A$3)</f>
        <v>281.12</v>
      </c>
      <c r="R30" s="50">
        <f>SUMIFS(FastClose!$H$3:$H$20000,FastClose!$K$3:$K$20000,$A30,FastClose!$G$3:$G$20000,R$3,FastClose!$D$3:$D$20000,$A$3)</f>
        <v>282.52999999999997</v>
      </c>
      <c r="S30" s="50">
        <f>SUMIFS(FastClose!$H$3:$H$20000,FastClose!$K$3:$K$20000,$A30,FastClose!$G$3:$G$20000,S$3,FastClose!$D$3:$D$20000,$A$3)</f>
        <v>53.170000000000009</v>
      </c>
      <c r="T30" s="50">
        <f>SUMIFS(FastClose!$H$3:$H$20000,FastClose!$K$3:$K$20000,$A30,FastClose!$G$3:$G$20000,T$3,FastClose!$D$3:$D$20000,$A$3)</f>
        <v>142.23999999999998</v>
      </c>
      <c r="U30" s="50">
        <f>SUMIFS(FastClose!$H$3:$H$20000,FastClose!$K$3:$K$20000,$A30,FastClose!$G$3:$G$20000,U$3,FastClose!$D$3:$D$20000,$A$3)</f>
        <v>260.59999999999997</v>
      </c>
      <c r="V30" s="50">
        <f>SUMIFS(FastClose!$H$3:$H$20000,FastClose!$K$3:$K$20000,$A30,FastClose!$G$3:$G$20000,V$3,FastClose!$D$3:$D$20000,$A$3)</f>
        <v>853.66000000000008</v>
      </c>
      <c r="W30" s="50">
        <f>SUMIFS(FastClose!$H$3:$H$20000,FastClose!$K$3:$K$20000,$A30,FastClose!$G$3:$G$20000,W$3,FastClose!$D$3:$D$20000,$A$3)</f>
        <v>351.40000000000003</v>
      </c>
      <c r="X30" s="50">
        <f>SUMIFS(FastClose!$H$3:$H$20000,FastClose!$K$3:$K$20000,$A30,FastClose!$G$3:$G$20000,X$3,FastClose!$D$3:$D$20000,$A$3)</f>
        <v>408.78</v>
      </c>
      <c r="Y30" s="50">
        <f>SUMIFS(FastClose!$H$3:$H$20000,FastClose!$K$3:$K$20000,$A30,FastClose!$G$3:$G$20000,Y$3,FastClose!$D$3:$D$20000,$A$3)</f>
        <v>49.79</v>
      </c>
      <c r="Z30" s="51">
        <f>SUMIFS(FastClose!$H$3:$H$20000,FastClose!$K$3:$K$20000,$A30,FastClose!$G$3:$G$20000,Z$3,FastClose!$D$3:$D$20000,$A$3)</f>
        <v>1326.9</v>
      </c>
      <c r="AB30" s="36" t="s">
        <v>301</v>
      </c>
      <c r="AC30" s="49">
        <f>SUMIFS(BISDATA!$L$3:$L$20000,BISDATA!$A$3:$A$20000,$AB30,BISDATA!$M$3:$M$20000,AC$4,BISDATA!$I$3:$I$20000,$AB$3)</f>
        <v>6716951.9700000063</v>
      </c>
      <c r="AD30" s="50">
        <f>SUMIFS(BISDATA!$L$3:$L$20000,BISDATA!$A$3:$A$20000,$AB30,BISDATA!$M$3:$M$20000,AD$4,BISDATA!$I$3:$I$20000,$AB$3)</f>
        <v>2426216.9499999993</v>
      </c>
      <c r="AE30" s="50">
        <f>SUMIFS(BISDATA!$L$3:$L$20000,BISDATA!$A$3:$A$20000,$AB30,BISDATA!$M$3:$M$20000,AE$4,BISDATA!$I$3:$I$20000,$AB$3)</f>
        <v>-1304.02</v>
      </c>
      <c r="AF30" s="50">
        <f>SUMIFS(BISDATA!$L$3:$L$20000,BISDATA!$A$3:$A$20000,$AB30,BISDATA!$M$3:$M$20000,AF$4,BISDATA!$I$3:$I$20000,$AB$3)</f>
        <v>2597.5899999999997</v>
      </c>
      <c r="AG30" s="50">
        <f>SUMIFS(BISDATA!$L$3:$L$20000,BISDATA!$A$3:$A$20000,$AB30,BISDATA!$M$3:$M$20000,AG$4,BISDATA!$I$3:$I$20000,$AB$3)</f>
        <v>3618.9199999999996</v>
      </c>
      <c r="AH30" s="50">
        <f>SUMIFS(BISDATA!$L$3:$L$20000,BISDATA!$A$3:$A$20000,$AB30,BISDATA!$M$3:$M$20000,AH$4,BISDATA!$I$3:$I$20000,$AB$3)</f>
        <v>3290.87</v>
      </c>
      <c r="AI30" s="50">
        <f>SUMIFS(BISDATA!$L$3:$L$20000,BISDATA!$A$3:$A$20000,$AB30,BISDATA!$M$3:$M$20000,AI$4,BISDATA!$I$3:$I$20000,$AB$3)</f>
        <v>3133.1200000000003</v>
      </c>
      <c r="AJ30" s="50">
        <f>SUMIFS(BISDATA!$L$3:$L$20000,BISDATA!$A$3:$A$20000,$AB30,BISDATA!$M$3:$M$20000,AJ$4,BISDATA!$I$3:$I$20000,$AB$3)</f>
        <v>3930.1</v>
      </c>
      <c r="AK30" s="50">
        <f>SUMIFS(BISDATA!$L$3:$L$20000,BISDATA!$A$3:$A$20000,$AB30,BISDATA!$M$3:$M$20000,AK$4,BISDATA!$I$3:$I$20000,$AB$3)</f>
        <v>4766.2299999999996</v>
      </c>
      <c r="AL30" s="50">
        <f>SUMIFS(BISDATA!$L$3:$L$20000,BISDATA!$A$3:$A$20000,$AB30,BISDATA!$M$3:$M$20000,AL$4,BISDATA!$I$3:$I$20000,$AB$3)</f>
        <v>98.94</v>
      </c>
      <c r="AM30" s="50">
        <f>SUMIFS(BISDATA!$L$3:$L$20000,BISDATA!$A$3:$A$20000,$AB30,BISDATA!$M$3:$M$20000,AM$4,BISDATA!$I$3:$I$20000,$AB$3)</f>
        <v>49.65</v>
      </c>
      <c r="AN30" s="50">
        <f>SUMIFS(BISDATA!$L$3:$L$20000,BISDATA!$A$3:$A$20000,$AB30,BISDATA!$M$3:$M$20000,AN$4,BISDATA!$I$3:$I$20000,$AB$3)</f>
        <v>-2565.0500000000006</v>
      </c>
      <c r="AO30" s="50">
        <f>SUMIFS(BISDATA!$L$3:$L$20000,BISDATA!$A$3:$A$20000,$AB30,BISDATA!$M$3:$M$20000,AO$4,BISDATA!$I$3:$I$20000,$AB$3)</f>
        <v>-9495.0700000000015</v>
      </c>
      <c r="AP30" s="50">
        <f>SUMIFS(BISDATA!$L$3:$L$20000,BISDATA!$A$3:$A$20000,$AB30,BISDATA!$M$3:$M$20000,AP$4,BISDATA!$I$3:$I$20000,$AB$3)</f>
        <v>173.79</v>
      </c>
      <c r="AQ30" s="50">
        <f>SUMIFS(BISDATA!$L$3:$L$20000,BISDATA!$A$3:$A$20000,$AB30,BISDATA!$M$3:$M$20000,AQ$4,BISDATA!$I$3:$I$20000,$AB$3)</f>
        <v>-3564.09</v>
      </c>
      <c r="AR30" s="50">
        <f>SUMIFS(BISDATA!$L$3:$L$20000,BISDATA!$A$3:$A$20000,$AB30,BISDATA!$M$3:$M$20000,AR$4,BISDATA!$I$3:$I$20000,$AB$3)</f>
        <v>281.12</v>
      </c>
      <c r="AS30" s="50">
        <f>SUMIFS(BISDATA!$L$3:$L$20000,BISDATA!$A$3:$A$20000,$AB30,BISDATA!$M$3:$M$20000,AS$4,BISDATA!$I$3:$I$20000,$AB$3)</f>
        <v>282.52999999999997</v>
      </c>
      <c r="AT30" s="50">
        <f>SUMIFS(BISDATA!$L$3:$L$20000,BISDATA!$A$3:$A$20000,$AB30,BISDATA!$M$3:$M$20000,AT$4,BISDATA!$I$3:$I$20000,$AB$3)</f>
        <v>53.170000000000009</v>
      </c>
      <c r="AU30" s="50">
        <f>SUMIFS(BISDATA!$L$3:$L$20000,BISDATA!$A$3:$A$20000,$AB30,BISDATA!$M$3:$M$20000,AU$4,BISDATA!$I$3:$I$20000,$AB$3)</f>
        <v>142.24</v>
      </c>
      <c r="AV30" s="50">
        <f>SUMIFS(BISDATA!$L$3:$L$20000,BISDATA!$A$3:$A$20000,$AB30,BISDATA!$M$3:$M$20000,AV$4,BISDATA!$I$3:$I$20000,$AB$3)</f>
        <v>260.59999999999997</v>
      </c>
      <c r="AW30" s="50">
        <f>SUMIFS(BISDATA!$L$3:$L$20000,BISDATA!$A$3:$A$20000,$AB30,BISDATA!$M$3:$M$20000,AW$4,BISDATA!$I$3:$I$20000,$AB$3)</f>
        <v>855.6</v>
      </c>
      <c r="AX30" s="50">
        <f>SUMIFS(BISDATA!$L$3:$L$20000,BISDATA!$A$3:$A$20000,$AB30,BISDATA!$M$3:$M$20000,AX$4,BISDATA!$I$3:$I$20000,$AB$3)</f>
        <v>351.40000000000003</v>
      </c>
      <c r="AY30" s="50">
        <f>SUMIFS(BISDATA!$L$3:$L$20000,BISDATA!$A$3:$A$20000,$AB30,BISDATA!$M$3:$M$20000,AY$4,BISDATA!$I$3:$I$20000,$AB$3)</f>
        <v>419.78</v>
      </c>
      <c r="AZ30" s="50">
        <f>SUMIFS(BISDATA!$L$3:$L$20000,BISDATA!$A$3:$A$20000,$AB30,BISDATA!$M$3:$M$20000,AZ$4,BISDATA!$I$3:$I$20000,$AB$3)</f>
        <v>49.79</v>
      </c>
      <c r="BA30" s="51">
        <f>SUMIFS(BISDATA!$L$3:$L$20000,BISDATA!$A$3:$A$20000,$AB30,BISDATA!$M$3:$M$20000,BA$4,BISDATA!$I$3:$I$20000,$AB$3)</f>
        <v>6775.34</v>
      </c>
      <c r="BB30" s="58"/>
      <c r="BC30" s="36" t="s">
        <v>301</v>
      </c>
      <c r="BD30" s="49">
        <f t="shared" si="3"/>
        <v>76478.289999993518</v>
      </c>
      <c r="BE30" s="50">
        <f t="shared" si="3"/>
        <v>12952.189999992494</v>
      </c>
      <c r="BF30" s="50">
        <f t="shared" si="3"/>
        <v>0</v>
      </c>
      <c r="BG30" s="50">
        <f t="shared" si="3"/>
        <v>0</v>
      </c>
      <c r="BH30" s="50">
        <f t="shared" si="3"/>
        <v>121.59999999999991</v>
      </c>
      <c r="BI30" s="50">
        <f t="shared" si="3"/>
        <v>47.510000000000218</v>
      </c>
      <c r="BJ30" s="50">
        <f t="shared" si="3"/>
        <v>109.65000000000055</v>
      </c>
      <c r="BK30" s="50">
        <f t="shared" si="3"/>
        <v>235.13000000000011</v>
      </c>
      <c r="BL30" s="50">
        <f t="shared" si="3"/>
        <v>154.92000000000007</v>
      </c>
      <c r="BM30" s="50">
        <f t="shared" si="3"/>
        <v>98.94</v>
      </c>
      <c r="BN30" s="50">
        <f t="shared" si="3"/>
        <v>52.81</v>
      </c>
      <c r="BO30" s="50">
        <f t="shared" si="3"/>
        <v>-2524.4700000000007</v>
      </c>
      <c r="BP30" s="50">
        <f t="shared" si="3"/>
        <v>-7876.4700000000012</v>
      </c>
      <c r="BQ30" s="50">
        <f t="shared" si="3"/>
        <v>27.099999999999994</v>
      </c>
      <c r="BR30" s="50">
        <f t="shared" si="3"/>
        <v>-3984.4</v>
      </c>
      <c r="BS30" s="50">
        <f t="shared" si="3"/>
        <v>0</v>
      </c>
      <c r="BT30" s="50">
        <f t="shared" si="4"/>
        <v>0</v>
      </c>
      <c r="BU30" s="50">
        <f t="shared" si="2"/>
        <v>0</v>
      </c>
      <c r="BV30" s="50">
        <f t="shared" si="2"/>
        <v>0</v>
      </c>
      <c r="BW30" s="50">
        <f t="shared" si="2"/>
        <v>0</v>
      </c>
      <c r="BX30" s="50">
        <f t="shared" si="2"/>
        <v>1.9399999999999409</v>
      </c>
      <c r="BY30" s="50">
        <f t="shared" si="2"/>
        <v>0</v>
      </c>
      <c r="BZ30" s="50">
        <f t="shared" si="2"/>
        <v>11</v>
      </c>
      <c r="CA30" s="50">
        <f t="shared" si="2"/>
        <v>0</v>
      </c>
      <c r="CB30" s="51">
        <f t="shared" si="2"/>
        <v>5448.4400000000005</v>
      </c>
    </row>
    <row r="31" spans="1:80" x14ac:dyDescent="0.25">
      <c r="A31" s="23"/>
      <c r="AB31" s="58"/>
      <c r="AC31" s="58"/>
      <c r="AD31" s="58"/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58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8"/>
      <c r="BH31" s="58"/>
      <c r="BI31" s="58"/>
      <c r="BJ31" s="58"/>
      <c r="BK31" s="58"/>
      <c r="BL31" s="58"/>
      <c r="BM31" s="58"/>
      <c r="BN31" s="58"/>
      <c r="BO31" s="58"/>
      <c r="BP31" s="58"/>
      <c r="BQ31" s="58"/>
      <c r="BR31" s="58"/>
      <c r="BS31" s="58"/>
      <c r="BT31" s="58"/>
      <c r="BU31" s="58"/>
      <c r="BV31" s="58"/>
      <c r="BW31" s="58"/>
      <c r="BX31" s="58"/>
      <c r="BY31" s="58"/>
      <c r="BZ31" s="58"/>
      <c r="CA31" s="58"/>
      <c r="CB31" s="58"/>
    </row>
    <row r="32" spans="1:80" x14ac:dyDescent="0.25">
      <c r="A32" t="s">
        <v>373</v>
      </c>
      <c r="B32" s="37">
        <f>SUM(B5:Z30)</f>
        <v>205674891.32999662</v>
      </c>
      <c r="AB32" s="58" t="s">
        <v>373</v>
      </c>
      <c r="AC32" s="37">
        <f>SUM(AC5:BA30)</f>
        <v>205675273.4499951</v>
      </c>
      <c r="AD32" s="58"/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58"/>
      <c r="BK32" s="58"/>
      <c r="BL32" s="58"/>
      <c r="BM32" s="58"/>
      <c r="BN32" s="58"/>
      <c r="BO32" s="58"/>
      <c r="BP32" s="58"/>
      <c r="BQ32" s="58"/>
      <c r="BR32" s="58"/>
      <c r="BS32" s="58"/>
      <c r="BT32" s="58"/>
      <c r="BU32" s="58"/>
      <c r="BV32" s="58"/>
      <c r="BW32" s="58"/>
      <c r="BX32" s="58"/>
      <c r="BY32" s="58"/>
      <c r="BZ32" s="58"/>
      <c r="CA32" s="58"/>
      <c r="CB32" s="58"/>
    </row>
    <row r="33" spans="1:80" x14ac:dyDescent="0.25">
      <c r="A33" t="s">
        <v>374</v>
      </c>
      <c r="B33" s="41">
        <f>SUM(Paid!H4:H29)</f>
        <v>205674891.32999671</v>
      </c>
      <c r="AB33" s="58" t="s">
        <v>374</v>
      </c>
      <c r="AC33" s="41">
        <f>SUMIFS(BISDATA!$L$3:$L$20000,BISDATA!$I$3:$I$20000,$AB$3)</f>
        <v>205675273.44999489</v>
      </c>
      <c r="AD33" s="37">
        <f>AC33-AC32</f>
        <v>0</v>
      </c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8"/>
      <c r="BH33" s="58"/>
      <c r="BI33" s="58"/>
      <c r="BJ33" s="58"/>
      <c r="BK33" s="58"/>
      <c r="BL33" s="58"/>
      <c r="BM33" s="58"/>
      <c r="BN33" s="58"/>
      <c r="BO33" s="58"/>
      <c r="BP33" s="58"/>
      <c r="BQ33" s="58"/>
      <c r="BR33" s="58"/>
      <c r="BS33" s="58"/>
      <c r="BT33" s="58"/>
      <c r="BU33" s="58"/>
      <c r="BV33" s="58"/>
      <c r="BW33" s="58"/>
      <c r="BX33" s="58"/>
      <c r="BY33" s="58"/>
      <c r="BZ33" s="58"/>
      <c r="CA33" s="58"/>
      <c r="CB33" s="58"/>
    </row>
    <row r="34" spans="1:80" x14ac:dyDescent="0.25">
      <c r="A34" t="s">
        <v>375</v>
      </c>
      <c r="B34" s="39" t="b">
        <f>ROUND(B33,2)-ROUND(B32,2)=0</f>
        <v>1</v>
      </c>
      <c r="AB34" s="58" t="s">
        <v>375</v>
      </c>
      <c r="AC34" s="39" t="b">
        <f>ROUND(AC33,2)-ROUND(AC32,2)=0</f>
        <v>1</v>
      </c>
      <c r="AD34" s="76">
        <f>SUMIFS(BISDATA!$L$3:$L$20000,BISDATA!$M$3:$M$20000,201708,BISDATA!$I$3:$I$20000,$AB$3)</f>
        <v>7909.9900000000007</v>
      </c>
      <c r="AE34" s="78" t="s">
        <v>956</v>
      </c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58"/>
      <c r="BJ34" s="58"/>
      <c r="BK34" s="58"/>
      <c r="BL34" s="58"/>
      <c r="BM34" s="58"/>
      <c r="BN34" s="58"/>
      <c r="BO34" s="58"/>
      <c r="BP34" s="58"/>
      <c r="BQ34" s="58"/>
      <c r="BR34" s="58"/>
      <c r="BS34" s="58"/>
      <c r="BT34" s="58"/>
      <c r="BU34" s="58"/>
      <c r="BV34" s="58"/>
      <c r="BW34" s="58"/>
      <c r="BX34" s="58"/>
      <c r="BY34" s="58"/>
      <c r="BZ34" s="58"/>
      <c r="CA34" s="58"/>
      <c r="CB34" s="58"/>
    </row>
    <row r="35" spans="1:80" x14ac:dyDescent="0.25">
      <c r="A35" s="23"/>
    </row>
    <row r="36" spans="1:80" x14ac:dyDescent="0.25">
      <c r="A36" s="23"/>
    </row>
    <row r="37" spans="1:80" x14ac:dyDescent="0.25">
      <c r="A37" s="23"/>
    </row>
    <row r="38" spans="1:80" x14ac:dyDescent="0.25">
      <c r="A38" s="23"/>
    </row>
    <row r="39" spans="1:80" x14ac:dyDescent="0.25">
      <c r="A39" s="23"/>
    </row>
  </sheetData>
  <conditionalFormatting sqref="B34">
    <cfRule type="cellIs" dxfId="29" priority="6" stopIfTrue="1" operator="equal">
      <formula>FALSE</formula>
    </cfRule>
  </conditionalFormatting>
  <conditionalFormatting sqref="B34">
    <cfRule type="cellIs" dxfId="28" priority="5" stopIfTrue="1" operator="equal">
      <formula>TRUE</formula>
    </cfRule>
  </conditionalFormatting>
  <conditionalFormatting sqref="AC34">
    <cfRule type="cellIs" dxfId="27" priority="2" stopIfTrue="1" operator="equal">
      <formula>FALSE</formula>
    </cfRule>
  </conditionalFormatting>
  <conditionalFormatting sqref="AC34">
    <cfRule type="cellIs" dxfId="26" priority="1" stopIfTrue="1" operator="equal">
      <formula>TRUE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B44"/>
  <sheetViews>
    <sheetView showGridLines="0" zoomScale="80" zoomScaleNormal="80" workbookViewId="0"/>
  </sheetViews>
  <sheetFormatPr defaultRowHeight="15" x14ac:dyDescent="0.25"/>
  <cols>
    <col min="1" max="1" width="10.42578125" customWidth="1"/>
    <col min="2" max="2" width="12.5703125" customWidth="1"/>
    <col min="3" max="3" width="11.28515625" bestFit="1" customWidth="1"/>
    <col min="4" max="6" width="9.5703125" bestFit="1" customWidth="1"/>
    <col min="7" max="14" width="8.5703125" bestFit="1" customWidth="1"/>
    <col min="15" max="25" width="7.7109375" bestFit="1" customWidth="1"/>
    <col min="26" max="26" width="8.140625" bestFit="1" customWidth="1"/>
    <col min="29" max="30" width="11.28515625" bestFit="1" customWidth="1"/>
    <col min="56" max="57" width="11.28515625" bestFit="1" customWidth="1"/>
    <col min="58" max="61" width="9.7109375" bestFit="1" customWidth="1"/>
    <col min="62" max="68" width="8.7109375" bestFit="1" customWidth="1"/>
    <col min="69" max="71" width="7.7109375" bestFit="1" customWidth="1"/>
    <col min="72" max="72" width="7" bestFit="1" customWidth="1"/>
    <col min="73" max="76" width="7.7109375" bestFit="1" customWidth="1"/>
    <col min="77" max="80" width="7" bestFit="1" customWidth="1"/>
  </cols>
  <sheetData>
    <row r="1" spans="1:80" x14ac:dyDescent="0.25">
      <c r="A1" t="s">
        <v>434</v>
      </c>
      <c r="AB1" s="77" t="s">
        <v>960</v>
      </c>
    </row>
    <row r="2" spans="1:80" s="52" customFormat="1" x14ac:dyDescent="0.25">
      <c r="A2" s="21" t="s">
        <v>394</v>
      </c>
      <c r="AB2" s="21" t="s">
        <v>950</v>
      </c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58"/>
      <c r="AR2" s="58"/>
      <c r="AS2" s="58"/>
      <c r="AT2" s="58"/>
      <c r="AU2" s="58"/>
      <c r="AV2" s="58"/>
      <c r="AW2" s="58"/>
      <c r="AX2" s="58"/>
      <c r="AY2" s="58"/>
      <c r="AZ2" s="58"/>
      <c r="BA2" s="58"/>
      <c r="BB2" s="58"/>
      <c r="BC2" s="21" t="s">
        <v>951</v>
      </c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</row>
    <row r="3" spans="1:80" x14ac:dyDescent="0.25">
      <c r="A3" s="44" t="s">
        <v>368</v>
      </c>
      <c r="B3" s="43" t="s">
        <v>308</v>
      </c>
      <c r="C3" s="43" t="s">
        <v>333</v>
      </c>
      <c r="D3" s="43" t="s">
        <v>334</v>
      </c>
      <c r="E3" s="43" t="s">
        <v>331</v>
      </c>
      <c r="F3" s="43" t="s">
        <v>329</v>
      </c>
      <c r="G3" s="43" t="s">
        <v>327</v>
      </c>
      <c r="H3" s="43" t="s">
        <v>325</v>
      </c>
      <c r="I3" s="43" t="s">
        <v>323</v>
      </c>
      <c r="J3" s="43" t="s">
        <v>321</v>
      </c>
      <c r="K3" s="43" t="s">
        <v>319</v>
      </c>
      <c r="L3" s="43" t="s">
        <v>317</v>
      </c>
      <c r="M3" s="43" t="s">
        <v>340</v>
      </c>
      <c r="N3" s="43" t="s">
        <v>341</v>
      </c>
      <c r="O3" s="43" t="s">
        <v>315</v>
      </c>
      <c r="P3" s="43" t="s">
        <v>358</v>
      </c>
      <c r="Q3" s="43" t="s">
        <v>313</v>
      </c>
      <c r="R3" s="43" t="s">
        <v>348</v>
      </c>
      <c r="S3" s="43" t="s">
        <v>353</v>
      </c>
      <c r="T3" s="43" t="s">
        <v>356</v>
      </c>
      <c r="U3" s="43" t="s">
        <v>338</v>
      </c>
      <c r="V3" s="43" t="s">
        <v>364</v>
      </c>
      <c r="W3" s="43" t="s">
        <v>355</v>
      </c>
      <c r="X3" s="43" t="s">
        <v>360</v>
      </c>
      <c r="Y3" s="43" t="s">
        <v>351</v>
      </c>
      <c r="Z3" s="43" t="s">
        <v>311</v>
      </c>
      <c r="AB3" s="44" t="s">
        <v>368</v>
      </c>
      <c r="AC3" s="72" t="s">
        <v>308</v>
      </c>
      <c r="AD3" s="72" t="s">
        <v>333</v>
      </c>
      <c r="AE3" s="72" t="s">
        <v>334</v>
      </c>
      <c r="AF3" s="72" t="s">
        <v>331</v>
      </c>
      <c r="AG3" s="72" t="s">
        <v>329</v>
      </c>
      <c r="AH3" s="72" t="s">
        <v>327</v>
      </c>
      <c r="AI3" s="72" t="s">
        <v>325</v>
      </c>
      <c r="AJ3" s="72" t="s">
        <v>323</v>
      </c>
      <c r="AK3" s="72" t="s">
        <v>321</v>
      </c>
      <c r="AL3" s="72" t="s">
        <v>319</v>
      </c>
      <c r="AM3" s="72" t="s">
        <v>317</v>
      </c>
      <c r="AN3" s="72" t="s">
        <v>340</v>
      </c>
      <c r="AO3" s="72" t="s">
        <v>341</v>
      </c>
      <c r="AP3" s="72" t="s">
        <v>315</v>
      </c>
      <c r="AQ3" s="72" t="s">
        <v>358</v>
      </c>
      <c r="AR3" s="72" t="s">
        <v>313</v>
      </c>
      <c r="AS3" s="72" t="s">
        <v>348</v>
      </c>
      <c r="AT3" s="72" t="s">
        <v>353</v>
      </c>
      <c r="AU3" s="72" t="s">
        <v>356</v>
      </c>
      <c r="AV3" s="72" t="s">
        <v>338</v>
      </c>
      <c r="AW3" s="72" t="s">
        <v>364</v>
      </c>
      <c r="AX3" s="72" t="s">
        <v>355</v>
      </c>
      <c r="AY3" s="72" t="s">
        <v>360</v>
      </c>
      <c r="AZ3" s="72" t="s">
        <v>351</v>
      </c>
      <c r="BA3" s="72" t="s">
        <v>311</v>
      </c>
      <c r="BB3" s="58"/>
      <c r="BC3" s="75" t="s">
        <v>368</v>
      </c>
      <c r="BD3" s="72" t="s">
        <v>308</v>
      </c>
      <c r="BE3" s="72" t="s">
        <v>333</v>
      </c>
      <c r="BF3" s="72" t="s">
        <v>334</v>
      </c>
      <c r="BG3" s="72" t="s">
        <v>331</v>
      </c>
      <c r="BH3" s="72" t="s">
        <v>329</v>
      </c>
      <c r="BI3" s="72" t="s">
        <v>327</v>
      </c>
      <c r="BJ3" s="72" t="s">
        <v>325</v>
      </c>
      <c r="BK3" s="72" t="s">
        <v>323</v>
      </c>
      <c r="BL3" s="72" t="s">
        <v>321</v>
      </c>
      <c r="BM3" s="72" t="s">
        <v>319</v>
      </c>
      <c r="BN3" s="72" t="s">
        <v>317</v>
      </c>
      <c r="BO3" s="72" t="s">
        <v>340</v>
      </c>
      <c r="BP3" s="72" t="s">
        <v>341</v>
      </c>
      <c r="BQ3" s="72" t="s">
        <v>315</v>
      </c>
      <c r="BR3" s="72" t="s">
        <v>358</v>
      </c>
      <c r="BS3" s="72" t="s">
        <v>313</v>
      </c>
      <c r="BT3" s="72" t="s">
        <v>348</v>
      </c>
      <c r="BU3" s="72" t="s">
        <v>353</v>
      </c>
      <c r="BV3" s="72" t="s">
        <v>356</v>
      </c>
      <c r="BW3" s="72" t="s">
        <v>338</v>
      </c>
      <c r="BX3" s="72" t="s">
        <v>364</v>
      </c>
      <c r="BY3" s="72" t="s">
        <v>355</v>
      </c>
      <c r="BZ3" s="72" t="s">
        <v>360</v>
      </c>
      <c r="CA3" s="72" t="s">
        <v>351</v>
      </c>
      <c r="CB3" s="72" t="s">
        <v>311</v>
      </c>
    </row>
    <row r="4" spans="1:80" x14ac:dyDescent="0.25">
      <c r="A4" s="21" t="s">
        <v>23</v>
      </c>
      <c r="B4" s="42">
        <f>'O-Lag'!B4</f>
        <v>201801</v>
      </c>
      <c r="C4" s="42">
        <f>'O-Lag'!C4</f>
        <v>201712</v>
      </c>
      <c r="D4" s="42">
        <f>'O-Lag'!D4</f>
        <v>201711</v>
      </c>
      <c r="E4" s="42" t="str">
        <f>'O-Lag'!E4</f>
        <v>201710</v>
      </c>
      <c r="F4" s="42" t="str">
        <f>'O-Lag'!F4</f>
        <v>201709</v>
      </c>
      <c r="G4" s="42" t="str">
        <f>'O-Lag'!G4</f>
        <v>201708</v>
      </c>
      <c r="H4" s="42" t="str">
        <f>'O-Lag'!H4</f>
        <v>201707</v>
      </c>
      <c r="I4" s="42" t="str">
        <f>'O-Lag'!I4</f>
        <v>201706</v>
      </c>
      <c r="J4" s="42" t="str">
        <f>'O-Lag'!J4</f>
        <v>201705</v>
      </c>
      <c r="K4" s="42" t="str">
        <f>'O-Lag'!K4</f>
        <v>201704</v>
      </c>
      <c r="L4" s="42" t="str">
        <f>'O-Lag'!L4</f>
        <v>201703</v>
      </c>
      <c r="M4" s="42" t="str">
        <f>'O-Lag'!M4</f>
        <v>201702</v>
      </c>
      <c r="N4" s="42" t="str">
        <f>'O-Lag'!N4</f>
        <v>201701</v>
      </c>
      <c r="O4" s="42" t="str">
        <f>'O-Lag'!O4</f>
        <v>201612</v>
      </c>
      <c r="P4" s="42" t="str">
        <f>'O-Lag'!P4</f>
        <v>201611</v>
      </c>
      <c r="Q4" s="42" t="str">
        <f>'O-Lag'!Q4</f>
        <v>201610</v>
      </c>
      <c r="R4" s="42" t="str">
        <f>'O-Lag'!R4</f>
        <v>201609</v>
      </c>
      <c r="S4" s="42" t="str">
        <f>'O-Lag'!S4</f>
        <v>201608</v>
      </c>
      <c r="T4" s="42" t="str">
        <f>'O-Lag'!T4</f>
        <v>201607</v>
      </c>
      <c r="U4" s="42" t="str">
        <f>'O-Lag'!U4</f>
        <v>201606</v>
      </c>
      <c r="V4" s="42" t="str">
        <f>'O-Lag'!V4</f>
        <v>201605</v>
      </c>
      <c r="W4" s="42" t="str">
        <f>'O-Lag'!W4</f>
        <v>201604</v>
      </c>
      <c r="X4" s="42" t="str">
        <f>'O-Lag'!X4</f>
        <v>201603</v>
      </c>
      <c r="Y4" s="42" t="str">
        <f>'O-Lag'!Y4</f>
        <v>201602</v>
      </c>
      <c r="Z4" s="42" t="str">
        <f>'O-Lag'!Z4</f>
        <v>201601</v>
      </c>
      <c r="AB4" s="21" t="s">
        <v>23</v>
      </c>
      <c r="AC4" s="74">
        <f>B4</f>
        <v>201801</v>
      </c>
      <c r="AD4" s="74">
        <f t="shared" ref="AD4:BA4" si="0">C4</f>
        <v>201712</v>
      </c>
      <c r="AE4" s="74">
        <f t="shared" si="0"/>
        <v>201711</v>
      </c>
      <c r="AF4" s="74" t="str">
        <f t="shared" si="0"/>
        <v>201710</v>
      </c>
      <c r="AG4" s="74" t="str">
        <f t="shared" si="0"/>
        <v>201709</v>
      </c>
      <c r="AH4" s="74" t="str">
        <f t="shared" si="0"/>
        <v>201708</v>
      </c>
      <c r="AI4" s="74" t="str">
        <f t="shared" si="0"/>
        <v>201707</v>
      </c>
      <c r="AJ4" s="74" t="str">
        <f t="shared" si="0"/>
        <v>201706</v>
      </c>
      <c r="AK4" s="74" t="str">
        <f t="shared" si="0"/>
        <v>201705</v>
      </c>
      <c r="AL4" s="74" t="str">
        <f t="shared" si="0"/>
        <v>201704</v>
      </c>
      <c r="AM4" s="74" t="str">
        <f t="shared" si="0"/>
        <v>201703</v>
      </c>
      <c r="AN4" s="74" t="str">
        <f t="shared" si="0"/>
        <v>201702</v>
      </c>
      <c r="AO4" s="74" t="str">
        <f t="shared" si="0"/>
        <v>201701</v>
      </c>
      <c r="AP4" s="74" t="str">
        <f t="shared" si="0"/>
        <v>201612</v>
      </c>
      <c r="AQ4" s="74" t="str">
        <f t="shared" si="0"/>
        <v>201611</v>
      </c>
      <c r="AR4" s="74" t="str">
        <f t="shared" si="0"/>
        <v>201610</v>
      </c>
      <c r="AS4" s="74" t="str">
        <f t="shared" si="0"/>
        <v>201609</v>
      </c>
      <c r="AT4" s="74" t="str">
        <f t="shared" si="0"/>
        <v>201608</v>
      </c>
      <c r="AU4" s="74" t="str">
        <f t="shared" si="0"/>
        <v>201607</v>
      </c>
      <c r="AV4" s="74" t="str">
        <f t="shared" si="0"/>
        <v>201606</v>
      </c>
      <c r="AW4" s="74" t="str">
        <f t="shared" si="0"/>
        <v>201605</v>
      </c>
      <c r="AX4" s="74" t="str">
        <f t="shared" si="0"/>
        <v>201604</v>
      </c>
      <c r="AY4" s="74" t="str">
        <f t="shared" si="0"/>
        <v>201603</v>
      </c>
      <c r="AZ4" s="74" t="str">
        <f t="shared" si="0"/>
        <v>201602</v>
      </c>
      <c r="BA4" s="74" t="str">
        <f t="shared" si="0"/>
        <v>201601</v>
      </c>
      <c r="BB4" s="58"/>
      <c r="BC4" s="21" t="s">
        <v>23</v>
      </c>
      <c r="BD4" s="73" t="s">
        <v>4</v>
      </c>
      <c r="BE4" s="73" t="s">
        <v>335</v>
      </c>
      <c r="BF4" s="73" t="s">
        <v>332</v>
      </c>
      <c r="BG4" s="73" t="s">
        <v>330</v>
      </c>
      <c r="BH4" s="73" t="s">
        <v>328</v>
      </c>
      <c r="BI4" s="73" t="s">
        <v>326</v>
      </c>
      <c r="BJ4" s="73" t="s">
        <v>324</v>
      </c>
      <c r="BK4" s="73" t="s">
        <v>322</v>
      </c>
      <c r="BL4" s="73" t="s">
        <v>320</v>
      </c>
      <c r="BM4" s="73" t="s">
        <v>318</v>
      </c>
      <c r="BN4" s="73" t="s">
        <v>316</v>
      </c>
      <c r="BO4" s="73" t="s">
        <v>342</v>
      </c>
      <c r="BP4" s="73" t="s">
        <v>339</v>
      </c>
      <c r="BQ4" s="73" t="s">
        <v>314</v>
      </c>
      <c r="BR4" s="73" t="s">
        <v>357</v>
      </c>
      <c r="BS4" s="73" t="s">
        <v>312</v>
      </c>
      <c r="BT4" s="73" t="s">
        <v>361</v>
      </c>
      <c r="BU4" s="73" t="s">
        <v>347</v>
      </c>
      <c r="BV4" s="73" t="s">
        <v>352</v>
      </c>
      <c r="BW4" s="73" t="s">
        <v>337</v>
      </c>
      <c r="BX4" s="73" t="s">
        <v>366</v>
      </c>
      <c r="BY4" s="73" t="s">
        <v>354</v>
      </c>
      <c r="BZ4" s="73" t="s">
        <v>359</v>
      </c>
      <c r="CA4" s="73" t="s">
        <v>350</v>
      </c>
      <c r="CB4" s="73" t="s">
        <v>349</v>
      </c>
    </row>
    <row r="5" spans="1:80" x14ac:dyDescent="0.25">
      <c r="A5" s="34" t="s">
        <v>95</v>
      </c>
      <c r="B5" s="45">
        <f>SUMIFS(FastClose!$H$3:$H$20000,FastClose!$K$3:$K$20000,$A5,FastClose!$G$3:$G$20000,B$3,FastClose!$D$3:$D$20000,$A$3)</f>
        <v>0</v>
      </c>
      <c r="C5" s="27">
        <f>SUMIFS(FastClose!$H$3:$H$20000,FastClose!$K$3:$K$20000,$A5,FastClose!$G$3:$G$20000,C$3,FastClose!$D$3:$D$20000,$A$3)</f>
        <v>0</v>
      </c>
      <c r="D5" s="27">
        <f>SUMIFS(FastClose!$H$3:$H$20000,FastClose!$K$3:$K$20000,$A5,FastClose!$G$3:$G$20000,D$3,FastClose!$D$3:$D$20000,$A$3)</f>
        <v>0</v>
      </c>
      <c r="E5" s="27">
        <f>SUMIFS(FastClose!$H$3:$H$20000,FastClose!$K$3:$K$20000,$A5,FastClose!$G$3:$G$20000,E$3,FastClose!$D$3:$D$20000,$A$3)</f>
        <v>0</v>
      </c>
      <c r="F5" s="27">
        <f>SUMIFS(FastClose!$H$3:$H$20000,FastClose!$K$3:$K$20000,$A5,FastClose!$G$3:$G$20000,F$3,FastClose!$D$3:$D$20000,$A$3)</f>
        <v>0</v>
      </c>
      <c r="G5" s="27">
        <f>SUMIFS(FastClose!$H$3:$H$20000,FastClose!$K$3:$K$20000,$A5,FastClose!$G$3:$G$20000,G$3,FastClose!$D$3:$D$20000,$A$3)</f>
        <v>0</v>
      </c>
      <c r="H5" s="27">
        <f>SUMIFS(FastClose!$H$3:$H$20000,FastClose!$K$3:$K$20000,$A5,FastClose!$G$3:$G$20000,H$3,FastClose!$D$3:$D$20000,$A$3)</f>
        <v>0</v>
      </c>
      <c r="I5" s="27">
        <f>SUMIFS(FastClose!$H$3:$H$20000,FastClose!$K$3:$K$20000,$A5,FastClose!$G$3:$G$20000,I$3,FastClose!$D$3:$D$20000,$A$3)</f>
        <v>0</v>
      </c>
      <c r="J5" s="27">
        <f>SUMIFS(FastClose!$H$3:$H$20000,FastClose!$K$3:$K$20000,$A5,FastClose!$G$3:$G$20000,J$3,FastClose!$D$3:$D$20000,$A$3)</f>
        <v>0</v>
      </c>
      <c r="K5" s="27">
        <f>SUMIFS(FastClose!$H$3:$H$20000,FastClose!$K$3:$K$20000,$A5,FastClose!$G$3:$G$20000,K$3,FastClose!$D$3:$D$20000,$A$3)</f>
        <v>0</v>
      </c>
      <c r="L5" s="27">
        <f>SUMIFS(FastClose!$H$3:$H$20000,FastClose!$K$3:$K$20000,$A5,FastClose!$G$3:$G$20000,L$3,FastClose!$D$3:$D$20000,$A$3)</f>
        <v>0</v>
      </c>
      <c r="M5" s="27">
        <f>SUMIFS(FastClose!$H$3:$H$20000,FastClose!$K$3:$K$20000,$A5,FastClose!$G$3:$G$20000,M$3,FastClose!$D$3:$D$20000,$A$3)</f>
        <v>0</v>
      </c>
      <c r="N5" s="27">
        <f>SUMIFS(FastClose!$H$3:$H$20000,FastClose!$K$3:$K$20000,$A5,FastClose!$G$3:$G$20000,N$3,FastClose!$D$3:$D$20000,$A$3)</f>
        <v>0</v>
      </c>
      <c r="O5" s="27">
        <f>SUMIFS(FastClose!$H$3:$H$20000,FastClose!$K$3:$K$20000,$A5,FastClose!$G$3:$G$20000,O$3,FastClose!$D$3:$D$20000,$A$3)</f>
        <v>0</v>
      </c>
      <c r="P5" s="27">
        <f>SUMIFS(FastClose!$H$3:$H$20000,FastClose!$K$3:$K$20000,$A5,FastClose!$G$3:$G$20000,P$3,FastClose!$D$3:$D$20000,$A$3)</f>
        <v>0</v>
      </c>
      <c r="Q5" s="27">
        <f>SUMIFS(FastClose!$H$3:$H$20000,FastClose!$K$3:$K$20000,$A5,FastClose!$G$3:$G$20000,Q$3,FastClose!$D$3:$D$20000,$A$3)</f>
        <v>0</v>
      </c>
      <c r="R5" s="27">
        <f>SUMIFS(FastClose!$H$3:$H$20000,FastClose!$K$3:$K$20000,$A5,FastClose!$G$3:$G$20000,R$3,FastClose!$D$3:$D$20000,$A$3)</f>
        <v>0</v>
      </c>
      <c r="S5" s="27">
        <f>SUMIFS(FastClose!$H$3:$H$20000,FastClose!$K$3:$K$20000,$A5,FastClose!$G$3:$G$20000,S$3,FastClose!$D$3:$D$20000,$A$3)</f>
        <v>0</v>
      </c>
      <c r="T5" s="27">
        <f>SUMIFS(FastClose!$H$3:$H$20000,FastClose!$K$3:$K$20000,$A5,FastClose!$G$3:$G$20000,T$3,FastClose!$D$3:$D$20000,$A$3)</f>
        <v>0</v>
      </c>
      <c r="U5" s="27">
        <f>SUMIFS(FastClose!$H$3:$H$20000,FastClose!$K$3:$K$20000,$A5,FastClose!$G$3:$G$20000,U$3,FastClose!$D$3:$D$20000,$A$3)</f>
        <v>0</v>
      </c>
      <c r="V5" s="27">
        <f>SUMIFS(FastClose!$H$3:$H$20000,FastClose!$K$3:$K$20000,$A5,FastClose!$G$3:$G$20000,V$3,FastClose!$D$3:$D$20000,$A$3)</f>
        <v>0</v>
      </c>
      <c r="W5" s="27">
        <f>SUMIFS(FastClose!$H$3:$H$20000,FastClose!$K$3:$K$20000,$A5,FastClose!$G$3:$G$20000,W$3,FastClose!$D$3:$D$20000,$A$3)</f>
        <v>0</v>
      </c>
      <c r="X5" s="27">
        <f>SUMIFS(FastClose!$H$3:$H$20000,FastClose!$K$3:$K$20000,$A5,FastClose!$G$3:$G$20000,X$3,FastClose!$D$3:$D$20000,$A$3)</f>
        <v>0</v>
      </c>
      <c r="Y5" s="27">
        <f>SUMIFS(FastClose!$H$3:$H$20000,FastClose!$K$3:$K$20000,$A5,FastClose!$G$3:$G$20000,Y$3,FastClose!$D$3:$D$20000,$A$3)</f>
        <v>0</v>
      </c>
      <c r="Z5" s="28">
        <f>SUMIFS(FastClose!$H$3:$H$20000,FastClose!$K$3:$K$20000,$A5,FastClose!$G$3:$G$20000,Z$3,FastClose!$D$3:$D$20000,$A$3)</f>
        <v>0</v>
      </c>
      <c r="AB5" s="34" t="s">
        <v>95</v>
      </c>
      <c r="AC5" s="45">
        <f>SUMIFS(BISDATA!$L$3:$L$20000,BISDATA!$A$3:$A$20000,$AB5,BISDATA!$M$3:$M$20000,AC$4,BISDATA!$I$3:$I$20000,$AB$3)+SUMIFS(BISDATA!$L$3:$L$20000,BISDATA!$A$3:$A$20000,$AB5,BISDATA!$M$3:$M$20000,AC$4,BISDATA!$I$3:$I$20000,"FD")</f>
        <v>8558.2000000000007</v>
      </c>
      <c r="AD5" s="27">
        <f>SUMIFS(BISDATA!$L$3:$L$20000,BISDATA!$A$3:$A$20000,$AB5,BISDATA!$M$3:$M$20000,AD$4,BISDATA!$I$3:$I$20000,$AB$3)+SUMIFS(BISDATA!$L$3:$L$20000,BISDATA!$A$3:$A$20000,$AB5,BISDATA!$M$3:$M$20000,AD$4,BISDATA!$I$3:$I$20000,"FD")</f>
        <v>3018</v>
      </c>
      <c r="AE5" s="27">
        <f>SUMIFS(BISDATA!$L$3:$L$20000,BISDATA!$A$3:$A$20000,$AB5,BISDATA!$M$3:$M$20000,AE$4,BISDATA!$I$3:$I$20000,$AB$3)+SUMIFS(BISDATA!$L$3:$L$20000,BISDATA!$A$3:$A$20000,$AB5,BISDATA!$M$3:$M$20000,AE$4,BISDATA!$I$3:$I$20000,"FD")</f>
        <v>95</v>
      </c>
      <c r="AF5" s="27">
        <f>SUMIFS(BISDATA!$L$3:$L$20000,BISDATA!$A$3:$A$20000,$AB5,BISDATA!$M$3:$M$20000,AF$4,BISDATA!$I$3:$I$20000,$AB$3)+SUMIFS(BISDATA!$L$3:$L$20000,BISDATA!$A$3:$A$20000,$AB5,BISDATA!$M$3:$M$20000,AF$4,BISDATA!$I$3:$I$20000,"FD")</f>
        <v>1510.5600000000002</v>
      </c>
      <c r="AG5" s="27">
        <f>SUMIFS(BISDATA!$L$3:$L$20000,BISDATA!$A$3:$A$20000,$AB5,BISDATA!$M$3:$M$20000,AG$4,BISDATA!$I$3:$I$20000,$AB$3)+SUMIFS(BISDATA!$L$3:$L$20000,BISDATA!$A$3:$A$20000,$AB5,BISDATA!$M$3:$M$20000,AG$4,BISDATA!$I$3:$I$20000,"FD")</f>
        <v>86.4</v>
      </c>
      <c r="AH5" s="27">
        <f>SUMIFS(BISDATA!$L$3:$L$20000,BISDATA!$A$3:$A$20000,$AB5,BISDATA!$M$3:$M$20000,AH$4,BISDATA!$I$3:$I$20000,$AB$3)+SUMIFS(BISDATA!$L$3:$L$20000,BISDATA!$A$3:$A$20000,$AB5,BISDATA!$M$3:$M$20000,AH$4,BISDATA!$I$3:$I$20000,"FD")</f>
        <v>0</v>
      </c>
      <c r="AI5" s="27">
        <f>SUMIFS(BISDATA!$L$3:$L$20000,BISDATA!$A$3:$A$20000,$AB5,BISDATA!$M$3:$M$20000,AI$4,BISDATA!$I$3:$I$20000,$AB$3)+SUMIFS(BISDATA!$L$3:$L$20000,BISDATA!$A$3:$A$20000,$AB5,BISDATA!$M$3:$M$20000,AI$4,BISDATA!$I$3:$I$20000,"FD")</f>
        <v>502</v>
      </c>
      <c r="AJ5" s="27">
        <f>SUMIFS(BISDATA!$L$3:$L$20000,BISDATA!$A$3:$A$20000,$AB5,BISDATA!$M$3:$M$20000,AJ$4,BISDATA!$I$3:$I$20000,$AB$3)+SUMIFS(BISDATA!$L$3:$L$20000,BISDATA!$A$3:$A$20000,$AB5,BISDATA!$M$3:$M$20000,AJ$4,BISDATA!$I$3:$I$20000,"FD")</f>
        <v>227</v>
      </c>
      <c r="AK5" s="27">
        <f>SUMIFS(BISDATA!$L$3:$L$20000,BISDATA!$A$3:$A$20000,$AB5,BISDATA!$M$3:$M$20000,AK$4,BISDATA!$I$3:$I$20000,$AB$3)+SUMIFS(BISDATA!$L$3:$L$20000,BISDATA!$A$3:$A$20000,$AB5,BISDATA!$M$3:$M$20000,AK$4,BISDATA!$I$3:$I$20000,"FD")</f>
        <v>162</v>
      </c>
      <c r="AL5" s="27">
        <f>SUMIFS(BISDATA!$L$3:$L$20000,BISDATA!$A$3:$A$20000,$AB5,BISDATA!$M$3:$M$20000,AL$4,BISDATA!$I$3:$I$20000,$AB$3)+SUMIFS(BISDATA!$L$3:$L$20000,BISDATA!$A$3:$A$20000,$AB5,BISDATA!$M$3:$M$20000,AL$4,BISDATA!$I$3:$I$20000,"FD")</f>
        <v>202.6</v>
      </c>
      <c r="AM5" s="27">
        <f>SUMIFS(BISDATA!$L$3:$L$20000,BISDATA!$A$3:$A$20000,$AB5,BISDATA!$M$3:$M$20000,AM$4,BISDATA!$I$3:$I$20000,$AB$3)+SUMIFS(BISDATA!$L$3:$L$20000,BISDATA!$A$3:$A$20000,$AB5,BISDATA!$M$3:$M$20000,AM$4,BISDATA!$I$3:$I$20000,"FD")</f>
        <v>101</v>
      </c>
      <c r="AN5" s="27">
        <f>SUMIFS(BISDATA!$L$3:$L$20000,BISDATA!$A$3:$A$20000,$AB5,BISDATA!$M$3:$M$20000,AN$4,BISDATA!$I$3:$I$20000,$AB$3)+SUMIFS(BISDATA!$L$3:$L$20000,BISDATA!$A$3:$A$20000,$AB5,BISDATA!$M$3:$M$20000,AN$4,BISDATA!$I$3:$I$20000,"FD")</f>
        <v>0</v>
      </c>
      <c r="AO5" s="27">
        <f>SUMIFS(BISDATA!$L$3:$L$20000,BISDATA!$A$3:$A$20000,$AB5,BISDATA!$M$3:$M$20000,AO$4,BISDATA!$I$3:$I$20000,$AB$3)+SUMIFS(BISDATA!$L$3:$L$20000,BISDATA!$A$3:$A$20000,$AB5,BISDATA!$M$3:$M$20000,AO$4,BISDATA!$I$3:$I$20000,"FD")</f>
        <v>0</v>
      </c>
      <c r="AP5" s="27">
        <f>SUMIFS(BISDATA!$L$3:$L$20000,BISDATA!$A$3:$A$20000,$AB5,BISDATA!$M$3:$M$20000,AP$4,BISDATA!$I$3:$I$20000,$AB$3)+SUMIFS(BISDATA!$L$3:$L$20000,BISDATA!$A$3:$A$20000,$AB5,BISDATA!$M$3:$M$20000,AP$4,BISDATA!$I$3:$I$20000,"FD")</f>
        <v>0</v>
      </c>
      <c r="AQ5" s="27">
        <f>SUMIFS(BISDATA!$L$3:$L$20000,BISDATA!$A$3:$A$20000,$AB5,BISDATA!$M$3:$M$20000,AQ$4,BISDATA!$I$3:$I$20000,$AB$3)+SUMIFS(BISDATA!$L$3:$L$20000,BISDATA!$A$3:$A$20000,$AB5,BISDATA!$M$3:$M$20000,AQ$4,BISDATA!$I$3:$I$20000,"FD")</f>
        <v>0</v>
      </c>
      <c r="AR5" s="27">
        <f>SUMIFS(BISDATA!$L$3:$L$20000,BISDATA!$A$3:$A$20000,$AB5,BISDATA!$M$3:$M$20000,AR$4,BISDATA!$I$3:$I$20000,$AB$3)+SUMIFS(BISDATA!$L$3:$L$20000,BISDATA!$A$3:$A$20000,$AB5,BISDATA!$M$3:$M$20000,AR$4,BISDATA!$I$3:$I$20000,"FD")</f>
        <v>0</v>
      </c>
      <c r="AS5" s="27">
        <f>SUMIFS(BISDATA!$L$3:$L$20000,BISDATA!$A$3:$A$20000,$AB5,BISDATA!$M$3:$M$20000,AS$4,BISDATA!$I$3:$I$20000,$AB$3)+SUMIFS(BISDATA!$L$3:$L$20000,BISDATA!$A$3:$A$20000,$AB5,BISDATA!$M$3:$M$20000,AS$4,BISDATA!$I$3:$I$20000,"FD")</f>
        <v>0</v>
      </c>
      <c r="AT5" s="27">
        <f>SUMIFS(BISDATA!$L$3:$L$20000,BISDATA!$A$3:$A$20000,$AB5,BISDATA!$M$3:$M$20000,AT$4,BISDATA!$I$3:$I$20000,$AB$3)+SUMIFS(BISDATA!$L$3:$L$20000,BISDATA!$A$3:$A$20000,$AB5,BISDATA!$M$3:$M$20000,AT$4,BISDATA!$I$3:$I$20000,"FD")</f>
        <v>0</v>
      </c>
      <c r="AU5" s="27">
        <f>SUMIFS(BISDATA!$L$3:$L$20000,BISDATA!$A$3:$A$20000,$AB5,BISDATA!$M$3:$M$20000,AU$4,BISDATA!$I$3:$I$20000,$AB$3)+SUMIFS(BISDATA!$L$3:$L$20000,BISDATA!$A$3:$A$20000,$AB5,BISDATA!$M$3:$M$20000,AU$4,BISDATA!$I$3:$I$20000,"FD")</f>
        <v>0</v>
      </c>
      <c r="AV5" s="27">
        <f>SUMIFS(BISDATA!$L$3:$L$20000,BISDATA!$A$3:$A$20000,$AB5,BISDATA!$M$3:$M$20000,AV$4,BISDATA!$I$3:$I$20000,$AB$3)+SUMIFS(BISDATA!$L$3:$L$20000,BISDATA!$A$3:$A$20000,$AB5,BISDATA!$M$3:$M$20000,AV$4,BISDATA!$I$3:$I$20000,"FD")</f>
        <v>0</v>
      </c>
      <c r="AW5" s="27">
        <f>SUMIFS(BISDATA!$L$3:$L$20000,BISDATA!$A$3:$A$20000,$AB5,BISDATA!$M$3:$M$20000,AW$4,BISDATA!$I$3:$I$20000,$AB$3)+SUMIFS(BISDATA!$L$3:$L$20000,BISDATA!$A$3:$A$20000,$AB5,BISDATA!$M$3:$M$20000,AW$4,BISDATA!$I$3:$I$20000,"FD")</f>
        <v>0</v>
      </c>
      <c r="AX5" s="27">
        <f>SUMIFS(BISDATA!$L$3:$L$20000,BISDATA!$A$3:$A$20000,$AB5,BISDATA!$M$3:$M$20000,AX$4,BISDATA!$I$3:$I$20000,$AB$3)+SUMIFS(BISDATA!$L$3:$L$20000,BISDATA!$A$3:$A$20000,$AB5,BISDATA!$M$3:$M$20000,AX$4,BISDATA!$I$3:$I$20000,"FD")</f>
        <v>0</v>
      </c>
      <c r="AY5" s="27">
        <f>SUMIFS(BISDATA!$L$3:$L$20000,BISDATA!$A$3:$A$20000,$AB5,BISDATA!$M$3:$M$20000,AY$4,BISDATA!$I$3:$I$20000,$AB$3)+SUMIFS(BISDATA!$L$3:$L$20000,BISDATA!$A$3:$A$20000,$AB5,BISDATA!$M$3:$M$20000,AY$4,BISDATA!$I$3:$I$20000,"FD")</f>
        <v>0</v>
      </c>
      <c r="AZ5" s="27">
        <f>SUMIFS(BISDATA!$L$3:$L$20000,BISDATA!$A$3:$A$20000,$AB5,BISDATA!$M$3:$M$20000,AZ$4,BISDATA!$I$3:$I$20000,$AB$3)+SUMIFS(BISDATA!$L$3:$L$20000,BISDATA!$A$3:$A$20000,$AB5,BISDATA!$M$3:$M$20000,AZ$4,BISDATA!$I$3:$I$20000,"FD")</f>
        <v>0</v>
      </c>
      <c r="BA5" s="28">
        <f>SUMIFS(BISDATA!$L$3:$L$20000,BISDATA!$A$3:$A$20000,$AB5,BISDATA!$M$3:$M$20000,BA$4,BISDATA!$I$3:$I$20000,$AB$3)+SUMIFS(BISDATA!$L$3:$L$20000,BISDATA!$A$3:$A$20000,$AB5,BISDATA!$M$3:$M$20000,BA$4,BISDATA!$I$3:$I$20000,"FD")</f>
        <v>0</v>
      </c>
      <c r="BB5" s="58"/>
      <c r="BC5" s="34" t="s">
        <v>95</v>
      </c>
      <c r="BD5" s="45">
        <f>AC5-B5</f>
        <v>8558.2000000000007</v>
      </c>
      <c r="BE5" s="27">
        <f t="shared" ref="BE5:BT20" si="1">AD5-C5</f>
        <v>3018</v>
      </c>
      <c r="BF5" s="27">
        <f t="shared" si="1"/>
        <v>95</v>
      </c>
      <c r="BG5" s="27">
        <f t="shared" si="1"/>
        <v>1510.5600000000002</v>
      </c>
      <c r="BH5" s="27">
        <f t="shared" si="1"/>
        <v>86.4</v>
      </c>
      <c r="BI5" s="27">
        <f t="shared" si="1"/>
        <v>0</v>
      </c>
      <c r="BJ5" s="27">
        <f t="shared" si="1"/>
        <v>502</v>
      </c>
      <c r="BK5" s="27">
        <f t="shared" si="1"/>
        <v>227</v>
      </c>
      <c r="BL5" s="27">
        <f t="shared" si="1"/>
        <v>162</v>
      </c>
      <c r="BM5" s="27">
        <f t="shared" si="1"/>
        <v>202.6</v>
      </c>
      <c r="BN5" s="27">
        <f t="shared" si="1"/>
        <v>101</v>
      </c>
      <c r="BO5" s="27">
        <f t="shared" si="1"/>
        <v>0</v>
      </c>
      <c r="BP5" s="27">
        <f t="shared" si="1"/>
        <v>0</v>
      </c>
      <c r="BQ5" s="27">
        <f t="shared" si="1"/>
        <v>0</v>
      </c>
      <c r="BR5" s="27">
        <f t="shared" si="1"/>
        <v>0</v>
      </c>
      <c r="BS5" s="27">
        <f t="shared" si="1"/>
        <v>0</v>
      </c>
      <c r="BT5" s="27">
        <f t="shared" si="1"/>
        <v>0</v>
      </c>
      <c r="BU5" s="27">
        <f t="shared" ref="BU5:CB30" si="2">AT5-S5</f>
        <v>0</v>
      </c>
      <c r="BV5" s="27">
        <f t="shared" si="2"/>
        <v>0</v>
      </c>
      <c r="BW5" s="27">
        <f t="shared" si="2"/>
        <v>0</v>
      </c>
      <c r="BX5" s="27">
        <f t="shared" si="2"/>
        <v>0</v>
      </c>
      <c r="BY5" s="27">
        <f t="shared" si="2"/>
        <v>0</v>
      </c>
      <c r="BZ5" s="27">
        <f t="shared" si="2"/>
        <v>0</v>
      </c>
      <c r="CA5" s="27">
        <f t="shared" si="2"/>
        <v>0</v>
      </c>
      <c r="CB5" s="28">
        <f t="shared" si="2"/>
        <v>0</v>
      </c>
    </row>
    <row r="6" spans="1:80" x14ac:dyDescent="0.25">
      <c r="A6" s="35" t="s">
        <v>176</v>
      </c>
      <c r="B6" s="46">
        <f>SUMIFS(FastClose!$H$3:$H$20000,FastClose!$K$3:$K$20000,$A6,FastClose!$G$3:$G$20000,B$3,FastClose!$D$3:$D$20000,$A$3)</f>
        <v>0</v>
      </c>
      <c r="C6" s="29">
        <f>SUMIFS(FastClose!$H$3:$H$20000,FastClose!$K$3:$K$20000,$A6,FastClose!$G$3:$G$20000,C$3,FastClose!$D$3:$D$20000,$A$3)</f>
        <v>0</v>
      </c>
      <c r="D6" s="29">
        <f>SUMIFS(FastClose!$H$3:$H$20000,FastClose!$K$3:$K$20000,$A6,FastClose!$G$3:$G$20000,D$3,FastClose!$D$3:$D$20000,$A$3)</f>
        <v>0</v>
      </c>
      <c r="E6" s="29">
        <f>SUMIFS(FastClose!$H$3:$H$20000,FastClose!$K$3:$K$20000,$A6,FastClose!$G$3:$G$20000,E$3,FastClose!$D$3:$D$20000,$A$3)</f>
        <v>0</v>
      </c>
      <c r="F6" s="29">
        <f>SUMIFS(FastClose!$H$3:$H$20000,FastClose!$K$3:$K$20000,$A6,FastClose!$G$3:$G$20000,F$3,FastClose!$D$3:$D$20000,$A$3)</f>
        <v>0</v>
      </c>
      <c r="G6" s="29">
        <f>SUMIFS(FastClose!$H$3:$H$20000,FastClose!$K$3:$K$20000,$A6,FastClose!$G$3:$G$20000,G$3,FastClose!$D$3:$D$20000,$A$3)</f>
        <v>0</v>
      </c>
      <c r="H6" s="29">
        <f>SUMIFS(FastClose!$H$3:$H$20000,FastClose!$K$3:$K$20000,$A6,FastClose!$G$3:$G$20000,H$3,FastClose!$D$3:$D$20000,$A$3)</f>
        <v>0</v>
      </c>
      <c r="I6" s="29">
        <f>SUMIFS(FastClose!$H$3:$H$20000,FastClose!$K$3:$K$20000,$A6,FastClose!$G$3:$G$20000,I$3,FastClose!$D$3:$D$20000,$A$3)</f>
        <v>0</v>
      </c>
      <c r="J6" s="29">
        <f>SUMIFS(FastClose!$H$3:$H$20000,FastClose!$K$3:$K$20000,$A6,FastClose!$G$3:$G$20000,J$3,FastClose!$D$3:$D$20000,$A$3)</f>
        <v>0</v>
      </c>
      <c r="K6" s="29">
        <f>SUMIFS(FastClose!$H$3:$H$20000,FastClose!$K$3:$K$20000,$A6,FastClose!$G$3:$G$20000,K$3,FastClose!$D$3:$D$20000,$A$3)</f>
        <v>0</v>
      </c>
      <c r="L6" s="29">
        <f>SUMIFS(FastClose!$H$3:$H$20000,FastClose!$K$3:$K$20000,$A6,FastClose!$G$3:$G$20000,L$3,FastClose!$D$3:$D$20000,$A$3)</f>
        <v>0</v>
      </c>
      <c r="M6" s="29">
        <f>SUMIFS(FastClose!$H$3:$H$20000,FastClose!$K$3:$K$20000,$A6,FastClose!$G$3:$G$20000,M$3,FastClose!$D$3:$D$20000,$A$3)</f>
        <v>0</v>
      </c>
      <c r="N6" s="29">
        <f>SUMIFS(FastClose!$H$3:$H$20000,FastClose!$K$3:$K$20000,$A6,FastClose!$G$3:$G$20000,N$3,FastClose!$D$3:$D$20000,$A$3)</f>
        <v>0</v>
      </c>
      <c r="O6" s="29">
        <f>SUMIFS(FastClose!$H$3:$H$20000,FastClose!$K$3:$K$20000,$A6,FastClose!$G$3:$G$20000,O$3,FastClose!$D$3:$D$20000,$A$3)</f>
        <v>0</v>
      </c>
      <c r="P6" s="29">
        <f>SUMIFS(FastClose!$H$3:$H$20000,FastClose!$K$3:$K$20000,$A6,FastClose!$G$3:$G$20000,P$3,FastClose!$D$3:$D$20000,$A$3)</f>
        <v>0</v>
      </c>
      <c r="Q6" s="29">
        <f>SUMIFS(FastClose!$H$3:$H$20000,FastClose!$K$3:$K$20000,$A6,FastClose!$G$3:$G$20000,Q$3,FastClose!$D$3:$D$20000,$A$3)</f>
        <v>0</v>
      </c>
      <c r="R6" s="29">
        <f>SUMIFS(FastClose!$H$3:$H$20000,FastClose!$K$3:$K$20000,$A6,FastClose!$G$3:$G$20000,R$3,FastClose!$D$3:$D$20000,$A$3)</f>
        <v>0</v>
      </c>
      <c r="S6" s="29">
        <f>SUMIFS(FastClose!$H$3:$H$20000,FastClose!$K$3:$K$20000,$A6,FastClose!$G$3:$G$20000,S$3,FastClose!$D$3:$D$20000,$A$3)</f>
        <v>0</v>
      </c>
      <c r="T6" s="29">
        <f>SUMIFS(FastClose!$H$3:$H$20000,FastClose!$K$3:$K$20000,$A6,FastClose!$G$3:$G$20000,T$3,FastClose!$D$3:$D$20000,$A$3)</f>
        <v>0</v>
      </c>
      <c r="U6" s="29">
        <f>SUMIFS(FastClose!$H$3:$H$20000,FastClose!$K$3:$K$20000,$A6,FastClose!$G$3:$G$20000,U$3,FastClose!$D$3:$D$20000,$A$3)</f>
        <v>0</v>
      </c>
      <c r="V6" s="29">
        <f>SUMIFS(FastClose!$H$3:$H$20000,FastClose!$K$3:$K$20000,$A6,FastClose!$G$3:$G$20000,V$3,FastClose!$D$3:$D$20000,$A$3)</f>
        <v>0</v>
      </c>
      <c r="W6" s="29">
        <f>SUMIFS(FastClose!$H$3:$H$20000,FastClose!$K$3:$K$20000,$A6,FastClose!$G$3:$G$20000,W$3,FastClose!$D$3:$D$20000,$A$3)</f>
        <v>0</v>
      </c>
      <c r="X6" s="29">
        <f>SUMIFS(FastClose!$H$3:$H$20000,FastClose!$K$3:$K$20000,$A6,FastClose!$G$3:$G$20000,X$3,FastClose!$D$3:$D$20000,$A$3)</f>
        <v>0</v>
      </c>
      <c r="Y6" s="29">
        <f>SUMIFS(FastClose!$H$3:$H$20000,FastClose!$K$3:$K$20000,$A6,FastClose!$G$3:$G$20000,Y$3,FastClose!$D$3:$D$20000,$A$3)</f>
        <v>0</v>
      </c>
      <c r="Z6" s="30">
        <f>SUMIFS(FastClose!$H$3:$H$20000,FastClose!$K$3:$K$20000,$A6,FastClose!$G$3:$G$20000,Z$3,FastClose!$D$3:$D$20000,$A$3)</f>
        <v>0</v>
      </c>
      <c r="AB6" s="35" t="s">
        <v>176</v>
      </c>
      <c r="AC6" s="46">
        <f>SUMIFS(BISDATA!$L$3:$L$20000,BISDATA!$A$3:$A$20000,$AB6,BISDATA!$M$3:$M$20000,AC$4,BISDATA!$I$3:$I$20000,$AB$3)+SUMIFS(BISDATA!$L$3:$L$20000,BISDATA!$A$3:$A$20000,$AB6,BISDATA!$M$3:$M$20000,AC$4,BISDATA!$I$3:$I$20000,"FD")</f>
        <v>369536.53000000038</v>
      </c>
      <c r="AD6" s="29">
        <f>SUMIFS(BISDATA!$L$3:$L$20000,BISDATA!$A$3:$A$20000,$AB6,BISDATA!$M$3:$M$20000,AD$4,BISDATA!$I$3:$I$20000,$AB$3)+SUMIFS(BISDATA!$L$3:$L$20000,BISDATA!$A$3:$A$20000,$AB6,BISDATA!$M$3:$M$20000,AD$4,BISDATA!$I$3:$I$20000,"FD")</f>
        <v>416855.78999999759</v>
      </c>
      <c r="AE6" s="29">
        <f>SUMIFS(BISDATA!$L$3:$L$20000,BISDATA!$A$3:$A$20000,$AB6,BISDATA!$M$3:$M$20000,AE$4,BISDATA!$I$3:$I$20000,$AB$3)+SUMIFS(BISDATA!$L$3:$L$20000,BISDATA!$A$3:$A$20000,$AB6,BISDATA!$M$3:$M$20000,AE$4,BISDATA!$I$3:$I$20000,"FD")</f>
        <v>35531.540000000015</v>
      </c>
      <c r="AF6" s="29">
        <f>SUMIFS(BISDATA!$L$3:$L$20000,BISDATA!$A$3:$A$20000,$AB6,BISDATA!$M$3:$M$20000,AF$4,BISDATA!$I$3:$I$20000,$AB$3)+SUMIFS(BISDATA!$L$3:$L$20000,BISDATA!$A$3:$A$20000,$AB6,BISDATA!$M$3:$M$20000,AF$4,BISDATA!$I$3:$I$20000,"FD")</f>
        <v>18531.099999999999</v>
      </c>
      <c r="AG6" s="29">
        <f>SUMIFS(BISDATA!$L$3:$L$20000,BISDATA!$A$3:$A$20000,$AB6,BISDATA!$M$3:$M$20000,AG$4,BISDATA!$I$3:$I$20000,$AB$3)+SUMIFS(BISDATA!$L$3:$L$20000,BISDATA!$A$3:$A$20000,$AB6,BISDATA!$M$3:$M$20000,AG$4,BISDATA!$I$3:$I$20000,"FD")</f>
        <v>15648.300000000001</v>
      </c>
      <c r="AH6" s="29">
        <f>SUMIFS(BISDATA!$L$3:$L$20000,BISDATA!$A$3:$A$20000,$AB6,BISDATA!$M$3:$M$20000,AH$4,BISDATA!$I$3:$I$20000,$AB$3)+SUMIFS(BISDATA!$L$3:$L$20000,BISDATA!$A$3:$A$20000,$AB6,BISDATA!$M$3:$M$20000,AH$4,BISDATA!$I$3:$I$20000,"FD")</f>
        <v>12741.45</v>
      </c>
      <c r="AI6" s="29">
        <f>SUMIFS(BISDATA!$L$3:$L$20000,BISDATA!$A$3:$A$20000,$AB6,BISDATA!$M$3:$M$20000,AI$4,BISDATA!$I$3:$I$20000,$AB$3)+SUMIFS(BISDATA!$L$3:$L$20000,BISDATA!$A$3:$A$20000,$AB6,BISDATA!$M$3:$M$20000,AI$4,BISDATA!$I$3:$I$20000,"FD")</f>
        <v>14288.230000000003</v>
      </c>
      <c r="AJ6" s="29">
        <f>SUMIFS(BISDATA!$L$3:$L$20000,BISDATA!$A$3:$A$20000,$AB6,BISDATA!$M$3:$M$20000,AJ$4,BISDATA!$I$3:$I$20000,$AB$3)+SUMIFS(BISDATA!$L$3:$L$20000,BISDATA!$A$3:$A$20000,$AB6,BISDATA!$M$3:$M$20000,AJ$4,BISDATA!$I$3:$I$20000,"FD")</f>
        <v>9409.9</v>
      </c>
      <c r="AK6" s="29">
        <f>SUMIFS(BISDATA!$L$3:$L$20000,BISDATA!$A$3:$A$20000,$AB6,BISDATA!$M$3:$M$20000,AK$4,BISDATA!$I$3:$I$20000,$AB$3)+SUMIFS(BISDATA!$L$3:$L$20000,BISDATA!$A$3:$A$20000,$AB6,BISDATA!$M$3:$M$20000,AK$4,BISDATA!$I$3:$I$20000,"FD")</f>
        <v>4124.3600000000015</v>
      </c>
      <c r="AL6" s="29">
        <f>SUMIFS(BISDATA!$L$3:$L$20000,BISDATA!$A$3:$A$20000,$AB6,BISDATA!$M$3:$M$20000,AL$4,BISDATA!$I$3:$I$20000,$AB$3)+SUMIFS(BISDATA!$L$3:$L$20000,BISDATA!$A$3:$A$20000,$AB6,BISDATA!$M$3:$M$20000,AL$4,BISDATA!$I$3:$I$20000,"FD")</f>
        <v>4376.5</v>
      </c>
      <c r="AM6" s="29">
        <f>SUMIFS(BISDATA!$L$3:$L$20000,BISDATA!$A$3:$A$20000,$AB6,BISDATA!$M$3:$M$20000,AM$4,BISDATA!$I$3:$I$20000,$AB$3)+SUMIFS(BISDATA!$L$3:$L$20000,BISDATA!$A$3:$A$20000,$AB6,BISDATA!$M$3:$M$20000,AM$4,BISDATA!$I$3:$I$20000,"FD")</f>
        <v>7475.5000000000018</v>
      </c>
      <c r="AN6" s="29">
        <f>SUMIFS(BISDATA!$L$3:$L$20000,BISDATA!$A$3:$A$20000,$AB6,BISDATA!$M$3:$M$20000,AN$4,BISDATA!$I$3:$I$20000,$AB$3)+SUMIFS(BISDATA!$L$3:$L$20000,BISDATA!$A$3:$A$20000,$AB6,BISDATA!$M$3:$M$20000,AN$4,BISDATA!$I$3:$I$20000,"FD")</f>
        <v>4497.0999999999995</v>
      </c>
      <c r="AO6" s="29">
        <f>SUMIFS(BISDATA!$L$3:$L$20000,BISDATA!$A$3:$A$20000,$AB6,BISDATA!$M$3:$M$20000,AO$4,BISDATA!$I$3:$I$20000,$AB$3)+SUMIFS(BISDATA!$L$3:$L$20000,BISDATA!$A$3:$A$20000,$AB6,BISDATA!$M$3:$M$20000,AO$4,BISDATA!$I$3:$I$20000,"FD")</f>
        <v>1904.5</v>
      </c>
      <c r="AP6" s="29">
        <f>SUMIFS(BISDATA!$L$3:$L$20000,BISDATA!$A$3:$A$20000,$AB6,BISDATA!$M$3:$M$20000,AP$4,BISDATA!$I$3:$I$20000,$AB$3)+SUMIFS(BISDATA!$L$3:$L$20000,BISDATA!$A$3:$A$20000,$AB6,BISDATA!$M$3:$M$20000,AP$4,BISDATA!$I$3:$I$20000,"FD")</f>
        <v>352.79999999999995</v>
      </c>
      <c r="AQ6" s="29">
        <f>SUMIFS(BISDATA!$L$3:$L$20000,BISDATA!$A$3:$A$20000,$AB6,BISDATA!$M$3:$M$20000,AQ$4,BISDATA!$I$3:$I$20000,$AB$3)+SUMIFS(BISDATA!$L$3:$L$20000,BISDATA!$A$3:$A$20000,$AB6,BISDATA!$M$3:$M$20000,AQ$4,BISDATA!$I$3:$I$20000,"FD")</f>
        <v>0</v>
      </c>
      <c r="AR6" s="29">
        <f>SUMIFS(BISDATA!$L$3:$L$20000,BISDATA!$A$3:$A$20000,$AB6,BISDATA!$M$3:$M$20000,AR$4,BISDATA!$I$3:$I$20000,$AB$3)+SUMIFS(BISDATA!$L$3:$L$20000,BISDATA!$A$3:$A$20000,$AB6,BISDATA!$M$3:$M$20000,AR$4,BISDATA!$I$3:$I$20000,"FD")</f>
        <v>0</v>
      </c>
      <c r="AS6" s="29">
        <f>SUMIFS(BISDATA!$L$3:$L$20000,BISDATA!$A$3:$A$20000,$AB6,BISDATA!$M$3:$M$20000,AS$4,BISDATA!$I$3:$I$20000,$AB$3)+SUMIFS(BISDATA!$L$3:$L$20000,BISDATA!$A$3:$A$20000,$AB6,BISDATA!$M$3:$M$20000,AS$4,BISDATA!$I$3:$I$20000,"FD")</f>
        <v>0</v>
      </c>
      <c r="AT6" s="29">
        <f>SUMIFS(BISDATA!$L$3:$L$20000,BISDATA!$A$3:$A$20000,$AB6,BISDATA!$M$3:$M$20000,AT$4,BISDATA!$I$3:$I$20000,$AB$3)+SUMIFS(BISDATA!$L$3:$L$20000,BISDATA!$A$3:$A$20000,$AB6,BISDATA!$M$3:$M$20000,AT$4,BISDATA!$I$3:$I$20000,"FD")</f>
        <v>787.5</v>
      </c>
      <c r="AU6" s="29">
        <f>SUMIFS(BISDATA!$L$3:$L$20000,BISDATA!$A$3:$A$20000,$AB6,BISDATA!$M$3:$M$20000,AU$4,BISDATA!$I$3:$I$20000,$AB$3)+SUMIFS(BISDATA!$L$3:$L$20000,BISDATA!$A$3:$A$20000,$AB6,BISDATA!$M$3:$M$20000,AU$4,BISDATA!$I$3:$I$20000,"FD")</f>
        <v>0</v>
      </c>
      <c r="AV6" s="29">
        <f>SUMIFS(BISDATA!$L$3:$L$20000,BISDATA!$A$3:$A$20000,$AB6,BISDATA!$M$3:$M$20000,AV$4,BISDATA!$I$3:$I$20000,$AB$3)+SUMIFS(BISDATA!$L$3:$L$20000,BISDATA!$A$3:$A$20000,$AB6,BISDATA!$M$3:$M$20000,AV$4,BISDATA!$I$3:$I$20000,"FD")</f>
        <v>0</v>
      </c>
      <c r="AW6" s="29">
        <f>SUMIFS(BISDATA!$L$3:$L$20000,BISDATA!$A$3:$A$20000,$AB6,BISDATA!$M$3:$M$20000,AW$4,BISDATA!$I$3:$I$20000,$AB$3)+SUMIFS(BISDATA!$L$3:$L$20000,BISDATA!$A$3:$A$20000,$AB6,BISDATA!$M$3:$M$20000,AW$4,BISDATA!$I$3:$I$20000,"FD")</f>
        <v>0</v>
      </c>
      <c r="AX6" s="29">
        <f>SUMIFS(BISDATA!$L$3:$L$20000,BISDATA!$A$3:$A$20000,$AB6,BISDATA!$M$3:$M$20000,AX$4,BISDATA!$I$3:$I$20000,$AB$3)+SUMIFS(BISDATA!$L$3:$L$20000,BISDATA!$A$3:$A$20000,$AB6,BISDATA!$M$3:$M$20000,AX$4,BISDATA!$I$3:$I$20000,"FD")</f>
        <v>0</v>
      </c>
      <c r="AY6" s="29">
        <f>SUMIFS(BISDATA!$L$3:$L$20000,BISDATA!$A$3:$A$20000,$AB6,BISDATA!$M$3:$M$20000,AY$4,BISDATA!$I$3:$I$20000,$AB$3)+SUMIFS(BISDATA!$L$3:$L$20000,BISDATA!$A$3:$A$20000,$AB6,BISDATA!$M$3:$M$20000,AY$4,BISDATA!$I$3:$I$20000,"FD")</f>
        <v>0</v>
      </c>
      <c r="AZ6" s="29">
        <f>SUMIFS(BISDATA!$L$3:$L$20000,BISDATA!$A$3:$A$20000,$AB6,BISDATA!$M$3:$M$20000,AZ$4,BISDATA!$I$3:$I$20000,$AB$3)+SUMIFS(BISDATA!$L$3:$L$20000,BISDATA!$A$3:$A$20000,$AB6,BISDATA!$M$3:$M$20000,AZ$4,BISDATA!$I$3:$I$20000,"FD")</f>
        <v>148.80000000000001</v>
      </c>
      <c r="BA6" s="30">
        <f>SUMIFS(BISDATA!$L$3:$L$20000,BISDATA!$A$3:$A$20000,$AB6,BISDATA!$M$3:$M$20000,BA$4,BISDATA!$I$3:$I$20000,$AB$3)+SUMIFS(BISDATA!$L$3:$L$20000,BISDATA!$A$3:$A$20000,$AB6,BISDATA!$M$3:$M$20000,BA$4,BISDATA!$I$3:$I$20000,"FD")</f>
        <v>0</v>
      </c>
      <c r="BB6" s="58"/>
      <c r="BC6" s="35" t="s">
        <v>176</v>
      </c>
      <c r="BD6" s="46">
        <f t="shared" ref="BD6:BS30" si="3">AC6-B6</f>
        <v>369536.53000000038</v>
      </c>
      <c r="BE6" s="29">
        <f t="shared" si="1"/>
        <v>416855.78999999759</v>
      </c>
      <c r="BF6" s="29">
        <f t="shared" si="1"/>
        <v>35531.540000000015</v>
      </c>
      <c r="BG6" s="29">
        <f t="shared" si="1"/>
        <v>18531.099999999999</v>
      </c>
      <c r="BH6" s="29">
        <f t="shared" si="1"/>
        <v>15648.300000000001</v>
      </c>
      <c r="BI6" s="29">
        <f t="shared" si="1"/>
        <v>12741.45</v>
      </c>
      <c r="BJ6" s="29">
        <f t="shared" si="1"/>
        <v>14288.230000000003</v>
      </c>
      <c r="BK6" s="29">
        <f t="shared" si="1"/>
        <v>9409.9</v>
      </c>
      <c r="BL6" s="29">
        <f t="shared" si="1"/>
        <v>4124.3600000000015</v>
      </c>
      <c r="BM6" s="29">
        <f t="shared" si="1"/>
        <v>4376.5</v>
      </c>
      <c r="BN6" s="29">
        <f t="shared" si="1"/>
        <v>7475.5000000000018</v>
      </c>
      <c r="BO6" s="29">
        <f t="shared" si="1"/>
        <v>4497.0999999999995</v>
      </c>
      <c r="BP6" s="29">
        <f t="shared" si="1"/>
        <v>1904.5</v>
      </c>
      <c r="BQ6" s="29">
        <f t="shared" si="1"/>
        <v>352.79999999999995</v>
      </c>
      <c r="BR6" s="29">
        <f t="shared" si="1"/>
        <v>0</v>
      </c>
      <c r="BS6" s="29">
        <f t="shared" si="1"/>
        <v>0</v>
      </c>
      <c r="BT6" s="29">
        <f t="shared" si="1"/>
        <v>0</v>
      </c>
      <c r="BU6" s="29">
        <f t="shared" si="2"/>
        <v>787.5</v>
      </c>
      <c r="BV6" s="29">
        <f t="shared" si="2"/>
        <v>0</v>
      </c>
      <c r="BW6" s="29">
        <f t="shared" si="2"/>
        <v>0</v>
      </c>
      <c r="BX6" s="29">
        <f t="shared" si="2"/>
        <v>0</v>
      </c>
      <c r="BY6" s="29">
        <f t="shared" si="2"/>
        <v>0</v>
      </c>
      <c r="BZ6" s="29">
        <f t="shared" si="2"/>
        <v>0</v>
      </c>
      <c r="CA6" s="29">
        <f t="shared" si="2"/>
        <v>148.80000000000001</v>
      </c>
      <c r="CB6" s="30">
        <f t="shared" si="2"/>
        <v>0</v>
      </c>
    </row>
    <row r="7" spans="1:80" x14ac:dyDescent="0.25">
      <c r="A7" s="36" t="s">
        <v>51</v>
      </c>
      <c r="B7" s="47">
        <f>SUMIFS(FastClose!$H$3:$H$20000,FastClose!$K$3:$K$20000,$A7,FastClose!$G$3:$G$20000,B$3,FastClose!$D$3:$D$20000,$A$3)</f>
        <v>0</v>
      </c>
      <c r="C7" s="31">
        <f>SUMIFS(FastClose!$H$3:$H$20000,FastClose!$K$3:$K$20000,$A7,FastClose!$G$3:$G$20000,C$3,FastClose!$D$3:$D$20000,$A$3)</f>
        <v>0</v>
      </c>
      <c r="D7" s="31">
        <f>SUMIFS(FastClose!$H$3:$H$20000,FastClose!$K$3:$K$20000,$A7,FastClose!$G$3:$G$20000,D$3,FastClose!$D$3:$D$20000,$A$3)</f>
        <v>0</v>
      </c>
      <c r="E7" s="31">
        <f>SUMIFS(FastClose!$H$3:$H$20000,FastClose!$K$3:$K$20000,$A7,FastClose!$G$3:$G$20000,E$3,FastClose!$D$3:$D$20000,$A$3)</f>
        <v>0</v>
      </c>
      <c r="F7" s="31">
        <f>SUMIFS(FastClose!$H$3:$H$20000,FastClose!$K$3:$K$20000,$A7,FastClose!$G$3:$G$20000,F$3,FastClose!$D$3:$D$20000,$A$3)</f>
        <v>0</v>
      </c>
      <c r="G7" s="31">
        <f>SUMIFS(FastClose!$H$3:$H$20000,FastClose!$K$3:$K$20000,$A7,FastClose!$G$3:$G$20000,G$3,FastClose!$D$3:$D$20000,$A$3)</f>
        <v>0</v>
      </c>
      <c r="H7" s="31">
        <f>SUMIFS(FastClose!$H$3:$H$20000,FastClose!$K$3:$K$20000,$A7,FastClose!$G$3:$G$20000,H$3,FastClose!$D$3:$D$20000,$A$3)</f>
        <v>0</v>
      </c>
      <c r="I7" s="31">
        <f>SUMIFS(FastClose!$H$3:$H$20000,FastClose!$K$3:$K$20000,$A7,FastClose!$G$3:$G$20000,I$3,FastClose!$D$3:$D$20000,$A$3)</f>
        <v>0</v>
      </c>
      <c r="J7" s="31">
        <f>SUMIFS(FastClose!$H$3:$H$20000,FastClose!$K$3:$K$20000,$A7,FastClose!$G$3:$G$20000,J$3,FastClose!$D$3:$D$20000,$A$3)</f>
        <v>0</v>
      </c>
      <c r="K7" s="31">
        <f>SUMIFS(FastClose!$H$3:$H$20000,FastClose!$K$3:$K$20000,$A7,FastClose!$G$3:$G$20000,K$3,FastClose!$D$3:$D$20000,$A$3)</f>
        <v>0</v>
      </c>
      <c r="L7" s="31">
        <f>SUMIFS(FastClose!$H$3:$H$20000,FastClose!$K$3:$K$20000,$A7,FastClose!$G$3:$G$20000,L$3,FastClose!$D$3:$D$20000,$A$3)</f>
        <v>0</v>
      </c>
      <c r="M7" s="31">
        <f>SUMIFS(FastClose!$H$3:$H$20000,FastClose!$K$3:$K$20000,$A7,FastClose!$G$3:$G$20000,M$3,FastClose!$D$3:$D$20000,$A$3)</f>
        <v>0</v>
      </c>
      <c r="N7" s="31">
        <f>SUMIFS(FastClose!$H$3:$H$20000,FastClose!$K$3:$K$20000,$A7,FastClose!$G$3:$G$20000,N$3,FastClose!$D$3:$D$20000,$A$3)</f>
        <v>0</v>
      </c>
      <c r="O7" s="31">
        <f>SUMIFS(FastClose!$H$3:$H$20000,FastClose!$K$3:$K$20000,$A7,FastClose!$G$3:$G$20000,O$3,FastClose!$D$3:$D$20000,$A$3)</f>
        <v>0</v>
      </c>
      <c r="P7" s="31">
        <f>SUMIFS(FastClose!$H$3:$H$20000,FastClose!$K$3:$K$20000,$A7,FastClose!$G$3:$G$20000,P$3,FastClose!$D$3:$D$20000,$A$3)</f>
        <v>0</v>
      </c>
      <c r="Q7" s="31">
        <f>SUMIFS(FastClose!$H$3:$H$20000,FastClose!$K$3:$K$20000,$A7,FastClose!$G$3:$G$20000,Q$3,FastClose!$D$3:$D$20000,$A$3)</f>
        <v>0</v>
      </c>
      <c r="R7" s="31">
        <f>SUMIFS(FastClose!$H$3:$H$20000,FastClose!$K$3:$K$20000,$A7,FastClose!$G$3:$G$20000,R$3,FastClose!$D$3:$D$20000,$A$3)</f>
        <v>0</v>
      </c>
      <c r="S7" s="31">
        <f>SUMIFS(FastClose!$H$3:$H$20000,FastClose!$K$3:$K$20000,$A7,FastClose!$G$3:$G$20000,S$3,FastClose!$D$3:$D$20000,$A$3)</f>
        <v>0</v>
      </c>
      <c r="T7" s="31">
        <f>SUMIFS(FastClose!$H$3:$H$20000,FastClose!$K$3:$K$20000,$A7,FastClose!$G$3:$G$20000,T$3,FastClose!$D$3:$D$20000,$A$3)</f>
        <v>0</v>
      </c>
      <c r="U7" s="31">
        <f>SUMIFS(FastClose!$H$3:$H$20000,FastClose!$K$3:$K$20000,$A7,FastClose!$G$3:$G$20000,U$3,FastClose!$D$3:$D$20000,$A$3)</f>
        <v>0</v>
      </c>
      <c r="V7" s="31">
        <f>SUMIFS(FastClose!$H$3:$H$20000,FastClose!$K$3:$K$20000,$A7,FastClose!$G$3:$G$20000,V$3,FastClose!$D$3:$D$20000,$A$3)</f>
        <v>0</v>
      </c>
      <c r="W7" s="31">
        <f>SUMIFS(FastClose!$H$3:$H$20000,FastClose!$K$3:$K$20000,$A7,FastClose!$G$3:$G$20000,W$3,FastClose!$D$3:$D$20000,$A$3)</f>
        <v>0</v>
      </c>
      <c r="X7" s="31">
        <f>SUMIFS(FastClose!$H$3:$H$20000,FastClose!$K$3:$K$20000,$A7,FastClose!$G$3:$G$20000,X$3,FastClose!$D$3:$D$20000,$A$3)</f>
        <v>0</v>
      </c>
      <c r="Y7" s="31">
        <f>SUMIFS(FastClose!$H$3:$H$20000,FastClose!$K$3:$K$20000,$A7,FastClose!$G$3:$G$20000,Y$3,FastClose!$D$3:$D$20000,$A$3)</f>
        <v>0</v>
      </c>
      <c r="Z7" s="32">
        <f>SUMIFS(FastClose!$H$3:$H$20000,FastClose!$K$3:$K$20000,$A7,FastClose!$G$3:$G$20000,Z$3,FastClose!$D$3:$D$20000,$A$3)</f>
        <v>0</v>
      </c>
      <c r="AB7" s="36" t="s">
        <v>51</v>
      </c>
      <c r="AC7" s="47">
        <f>SUMIFS(BISDATA!$L$3:$L$20000,BISDATA!$A$3:$A$20000,$AB7,BISDATA!$M$3:$M$20000,AC$4,BISDATA!$I$3:$I$20000,$AB$3)+SUMIFS(BISDATA!$L$3:$L$20000,BISDATA!$A$3:$A$20000,$AB7,BISDATA!$M$3:$M$20000,AC$4,BISDATA!$I$3:$I$20000,"FD")</f>
        <v>0</v>
      </c>
      <c r="AD7" s="31">
        <f>SUMIFS(BISDATA!$L$3:$L$20000,BISDATA!$A$3:$A$20000,$AB7,BISDATA!$M$3:$M$20000,AD$4,BISDATA!$I$3:$I$20000,$AB$3)+SUMIFS(BISDATA!$L$3:$L$20000,BISDATA!$A$3:$A$20000,$AB7,BISDATA!$M$3:$M$20000,AD$4,BISDATA!$I$3:$I$20000,"FD")</f>
        <v>0</v>
      </c>
      <c r="AE7" s="31">
        <f>SUMIFS(BISDATA!$L$3:$L$20000,BISDATA!$A$3:$A$20000,$AB7,BISDATA!$M$3:$M$20000,AE$4,BISDATA!$I$3:$I$20000,$AB$3)+SUMIFS(BISDATA!$L$3:$L$20000,BISDATA!$A$3:$A$20000,$AB7,BISDATA!$M$3:$M$20000,AE$4,BISDATA!$I$3:$I$20000,"FD")</f>
        <v>0</v>
      </c>
      <c r="AF7" s="31">
        <f>SUMIFS(BISDATA!$L$3:$L$20000,BISDATA!$A$3:$A$20000,$AB7,BISDATA!$M$3:$M$20000,AF$4,BISDATA!$I$3:$I$20000,$AB$3)+SUMIFS(BISDATA!$L$3:$L$20000,BISDATA!$A$3:$A$20000,$AB7,BISDATA!$M$3:$M$20000,AF$4,BISDATA!$I$3:$I$20000,"FD")</f>
        <v>0</v>
      </c>
      <c r="AG7" s="31">
        <f>SUMIFS(BISDATA!$L$3:$L$20000,BISDATA!$A$3:$A$20000,$AB7,BISDATA!$M$3:$M$20000,AG$4,BISDATA!$I$3:$I$20000,$AB$3)+SUMIFS(BISDATA!$L$3:$L$20000,BISDATA!$A$3:$A$20000,$AB7,BISDATA!$M$3:$M$20000,AG$4,BISDATA!$I$3:$I$20000,"FD")</f>
        <v>0</v>
      </c>
      <c r="AH7" s="31">
        <f>SUMIFS(BISDATA!$L$3:$L$20000,BISDATA!$A$3:$A$20000,$AB7,BISDATA!$M$3:$M$20000,AH$4,BISDATA!$I$3:$I$20000,$AB$3)+SUMIFS(BISDATA!$L$3:$L$20000,BISDATA!$A$3:$A$20000,$AB7,BISDATA!$M$3:$M$20000,AH$4,BISDATA!$I$3:$I$20000,"FD")</f>
        <v>0</v>
      </c>
      <c r="AI7" s="31">
        <f>SUMIFS(BISDATA!$L$3:$L$20000,BISDATA!$A$3:$A$20000,$AB7,BISDATA!$M$3:$M$20000,AI$4,BISDATA!$I$3:$I$20000,$AB$3)+SUMIFS(BISDATA!$L$3:$L$20000,BISDATA!$A$3:$A$20000,$AB7,BISDATA!$M$3:$M$20000,AI$4,BISDATA!$I$3:$I$20000,"FD")</f>
        <v>0</v>
      </c>
      <c r="AJ7" s="31">
        <f>SUMIFS(BISDATA!$L$3:$L$20000,BISDATA!$A$3:$A$20000,$AB7,BISDATA!$M$3:$M$20000,AJ$4,BISDATA!$I$3:$I$20000,$AB$3)+SUMIFS(BISDATA!$L$3:$L$20000,BISDATA!$A$3:$A$20000,$AB7,BISDATA!$M$3:$M$20000,AJ$4,BISDATA!$I$3:$I$20000,"FD")</f>
        <v>0</v>
      </c>
      <c r="AK7" s="31">
        <f>SUMIFS(BISDATA!$L$3:$L$20000,BISDATA!$A$3:$A$20000,$AB7,BISDATA!$M$3:$M$20000,AK$4,BISDATA!$I$3:$I$20000,$AB$3)+SUMIFS(BISDATA!$L$3:$L$20000,BISDATA!$A$3:$A$20000,$AB7,BISDATA!$M$3:$M$20000,AK$4,BISDATA!$I$3:$I$20000,"FD")</f>
        <v>0</v>
      </c>
      <c r="AL7" s="31">
        <f>SUMIFS(BISDATA!$L$3:$L$20000,BISDATA!$A$3:$A$20000,$AB7,BISDATA!$M$3:$M$20000,AL$4,BISDATA!$I$3:$I$20000,$AB$3)+SUMIFS(BISDATA!$L$3:$L$20000,BISDATA!$A$3:$A$20000,$AB7,BISDATA!$M$3:$M$20000,AL$4,BISDATA!$I$3:$I$20000,"FD")</f>
        <v>0</v>
      </c>
      <c r="AM7" s="31">
        <f>SUMIFS(BISDATA!$L$3:$L$20000,BISDATA!$A$3:$A$20000,$AB7,BISDATA!$M$3:$M$20000,AM$4,BISDATA!$I$3:$I$20000,$AB$3)+SUMIFS(BISDATA!$L$3:$L$20000,BISDATA!$A$3:$A$20000,$AB7,BISDATA!$M$3:$M$20000,AM$4,BISDATA!$I$3:$I$20000,"FD")</f>
        <v>0</v>
      </c>
      <c r="AN7" s="31">
        <f>SUMIFS(BISDATA!$L$3:$L$20000,BISDATA!$A$3:$A$20000,$AB7,BISDATA!$M$3:$M$20000,AN$4,BISDATA!$I$3:$I$20000,$AB$3)+SUMIFS(BISDATA!$L$3:$L$20000,BISDATA!$A$3:$A$20000,$AB7,BISDATA!$M$3:$M$20000,AN$4,BISDATA!$I$3:$I$20000,"FD")</f>
        <v>0</v>
      </c>
      <c r="AO7" s="31">
        <f>SUMIFS(BISDATA!$L$3:$L$20000,BISDATA!$A$3:$A$20000,$AB7,BISDATA!$M$3:$M$20000,AO$4,BISDATA!$I$3:$I$20000,$AB$3)+SUMIFS(BISDATA!$L$3:$L$20000,BISDATA!$A$3:$A$20000,$AB7,BISDATA!$M$3:$M$20000,AO$4,BISDATA!$I$3:$I$20000,"FD")</f>
        <v>0</v>
      </c>
      <c r="AP7" s="31">
        <f>SUMIFS(BISDATA!$L$3:$L$20000,BISDATA!$A$3:$A$20000,$AB7,BISDATA!$M$3:$M$20000,AP$4,BISDATA!$I$3:$I$20000,$AB$3)+SUMIFS(BISDATA!$L$3:$L$20000,BISDATA!$A$3:$A$20000,$AB7,BISDATA!$M$3:$M$20000,AP$4,BISDATA!$I$3:$I$20000,"FD")</f>
        <v>0</v>
      </c>
      <c r="AQ7" s="31">
        <f>SUMIFS(BISDATA!$L$3:$L$20000,BISDATA!$A$3:$A$20000,$AB7,BISDATA!$M$3:$M$20000,AQ$4,BISDATA!$I$3:$I$20000,$AB$3)+SUMIFS(BISDATA!$L$3:$L$20000,BISDATA!$A$3:$A$20000,$AB7,BISDATA!$M$3:$M$20000,AQ$4,BISDATA!$I$3:$I$20000,"FD")</f>
        <v>0</v>
      </c>
      <c r="AR7" s="31">
        <f>SUMIFS(BISDATA!$L$3:$L$20000,BISDATA!$A$3:$A$20000,$AB7,BISDATA!$M$3:$M$20000,AR$4,BISDATA!$I$3:$I$20000,$AB$3)+SUMIFS(BISDATA!$L$3:$L$20000,BISDATA!$A$3:$A$20000,$AB7,BISDATA!$M$3:$M$20000,AR$4,BISDATA!$I$3:$I$20000,"FD")</f>
        <v>0</v>
      </c>
      <c r="AS7" s="31">
        <f>SUMIFS(BISDATA!$L$3:$L$20000,BISDATA!$A$3:$A$20000,$AB7,BISDATA!$M$3:$M$20000,AS$4,BISDATA!$I$3:$I$20000,$AB$3)+SUMIFS(BISDATA!$L$3:$L$20000,BISDATA!$A$3:$A$20000,$AB7,BISDATA!$M$3:$M$20000,AS$4,BISDATA!$I$3:$I$20000,"FD")</f>
        <v>0</v>
      </c>
      <c r="AT7" s="31">
        <f>SUMIFS(BISDATA!$L$3:$L$20000,BISDATA!$A$3:$A$20000,$AB7,BISDATA!$M$3:$M$20000,AT$4,BISDATA!$I$3:$I$20000,$AB$3)+SUMIFS(BISDATA!$L$3:$L$20000,BISDATA!$A$3:$A$20000,$AB7,BISDATA!$M$3:$M$20000,AT$4,BISDATA!$I$3:$I$20000,"FD")</f>
        <v>0</v>
      </c>
      <c r="AU7" s="31">
        <f>SUMIFS(BISDATA!$L$3:$L$20000,BISDATA!$A$3:$A$20000,$AB7,BISDATA!$M$3:$M$20000,AU$4,BISDATA!$I$3:$I$20000,$AB$3)+SUMIFS(BISDATA!$L$3:$L$20000,BISDATA!$A$3:$A$20000,$AB7,BISDATA!$M$3:$M$20000,AU$4,BISDATA!$I$3:$I$20000,"FD")</f>
        <v>0</v>
      </c>
      <c r="AV7" s="31">
        <f>SUMIFS(BISDATA!$L$3:$L$20000,BISDATA!$A$3:$A$20000,$AB7,BISDATA!$M$3:$M$20000,AV$4,BISDATA!$I$3:$I$20000,$AB$3)+SUMIFS(BISDATA!$L$3:$L$20000,BISDATA!$A$3:$A$20000,$AB7,BISDATA!$M$3:$M$20000,AV$4,BISDATA!$I$3:$I$20000,"FD")</f>
        <v>0</v>
      </c>
      <c r="AW7" s="31">
        <f>SUMIFS(BISDATA!$L$3:$L$20000,BISDATA!$A$3:$A$20000,$AB7,BISDATA!$M$3:$M$20000,AW$4,BISDATA!$I$3:$I$20000,$AB$3)+SUMIFS(BISDATA!$L$3:$L$20000,BISDATA!$A$3:$A$20000,$AB7,BISDATA!$M$3:$M$20000,AW$4,BISDATA!$I$3:$I$20000,"FD")</f>
        <v>0</v>
      </c>
      <c r="AX7" s="31">
        <f>SUMIFS(BISDATA!$L$3:$L$20000,BISDATA!$A$3:$A$20000,$AB7,BISDATA!$M$3:$M$20000,AX$4,BISDATA!$I$3:$I$20000,$AB$3)+SUMIFS(BISDATA!$L$3:$L$20000,BISDATA!$A$3:$A$20000,$AB7,BISDATA!$M$3:$M$20000,AX$4,BISDATA!$I$3:$I$20000,"FD")</f>
        <v>0</v>
      </c>
      <c r="AY7" s="31">
        <f>SUMIFS(BISDATA!$L$3:$L$20000,BISDATA!$A$3:$A$20000,$AB7,BISDATA!$M$3:$M$20000,AY$4,BISDATA!$I$3:$I$20000,$AB$3)+SUMIFS(BISDATA!$L$3:$L$20000,BISDATA!$A$3:$A$20000,$AB7,BISDATA!$M$3:$M$20000,AY$4,BISDATA!$I$3:$I$20000,"FD")</f>
        <v>0</v>
      </c>
      <c r="AZ7" s="31">
        <f>SUMIFS(BISDATA!$L$3:$L$20000,BISDATA!$A$3:$A$20000,$AB7,BISDATA!$M$3:$M$20000,AZ$4,BISDATA!$I$3:$I$20000,$AB$3)+SUMIFS(BISDATA!$L$3:$L$20000,BISDATA!$A$3:$A$20000,$AB7,BISDATA!$M$3:$M$20000,AZ$4,BISDATA!$I$3:$I$20000,"FD")</f>
        <v>0</v>
      </c>
      <c r="BA7" s="32">
        <f>SUMIFS(BISDATA!$L$3:$L$20000,BISDATA!$A$3:$A$20000,$AB7,BISDATA!$M$3:$M$20000,BA$4,BISDATA!$I$3:$I$20000,$AB$3)+SUMIFS(BISDATA!$L$3:$L$20000,BISDATA!$A$3:$A$20000,$AB7,BISDATA!$M$3:$M$20000,BA$4,BISDATA!$I$3:$I$20000,"FD")</f>
        <v>0</v>
      </c>
      <c r="BB7" s="58"/>
      <c r="BC7" s="36" t="s">
        <v>51</v>
      </c>
      <c r="BD7" s="47">
        <f t="shared" si="3"/>
        <v>0</v>
      </c>
      <c r="BE7" s="31">
        <f t="shared" si="1"/>
        <v>0</v>
      </c>
      <c r="BF7" s="31">
        <f t="shared" si="1"/>
        <v>0</v>
      </c>
      <c r="BG7" s="31">
        <f t="shared" si="1"/>
        <v>0</v>
      </c>
      <c r="BH7" s="31">
        <f t="shared" si="1"/>
        <v>0</v>
      </c>
      <c r="BI7" s="31">
        <f t="shared" si="1"/>
        <v>0</v>
      </c>
      <c r="BJ7" s="31">
        <f t="shared" si="1"/>
        <v>0</v>
      </c>
      <c r="BK7" s="31">
        <f t="shared" si="1"/>
        <v>0</v>
      </c>
      <c r="BL7" s="31">
        <f t="shared" si="1"/>
        <v>0</v>
      </c>
      <c r="BM7" s="31">
        <f t="shared" si="1"/>
        <v>0</v>
      </c>
      <c r="BN7" s="31">
        <f t="shared" si="1"/>
        <v>0</v>
      </c>
      <c r="BO7" s="31">
        <f t="shared" si="1"/>
        <v>0</v>
      </c>
      <c r="BP7" s="31">
        <f t="shared" si="1"/>
        <v>0</v>
      </c>
      <c r="BQ7" s="31">
        <f t="shared" si="1"/>
        <v>0</v>
      </c>
      <c r="BR7" s="31">
        <f t="shared" si="1"/>
        <v>0</v>
      </c>
      <c r="BS7" s="31">
        <f t="shared" si="1"/>
        <v>0</v>
      </c>
      <c r="BT7" s="31">
        <f t="shared" si="1"/>
        <v>0</v>
      </c>
      <c r="BU7" s="31">
        <f t="shared" si="2"/>
        <v>0</v>
      </c>
      <c r="BV7" s="31">
        <f t="shared" si="2"/>
        <v>0</v>
      </c>
      <c r="BW7" s="31">
        <f t="shared" si="2"/>
        <v>0</v>
      </c>
      <c r="BX7" s="31">
        <f t="shared" si="2"/>
        <v>0</v>
      </c>
      <c r="BY7" s="31">
        <f t="shared" si="2"/>
        <v>0</v>
      </c>
      <c r="BZ7" s="31">
        <f t="shared" si="2"/>
        <v>0</v>
      </c>
      <c r="CA7" s="31">
        <f t="shared" si="2"/>
        <v>0</v>
      </c>
      <c r="CB7" s="32">
        <f t="shared" si="2"/>
        <v>0</v>
      </c>
    </row>
    <row r="8" spans="1:80" x14ac:dyDescent="0.25">
      <c r="A8" s="34" t="s">
        <v>149</v>
      </c>
      <c r="B8" s="48">
        <f>SUMIFS(FastClose!$H$3:$H$20000,FastClose!$K$3:$K$20000,$A8,FastClose!$G$3:$G$20000,B$3,FastClose!$D$3:$D$20000,$A$3)</f>
        <v>0</v>
      </c>
      <c r="C8" s="27">
        <f>SUMIFS(FastClose!$H$3:$H$20000,FastClose!$K$3:$K$20000,$A8,FastClose!$G$3:$G$20000,C$3,FastClose!$D$3:$D$20000,$A$3)</f>
        <v>0</v>
      </c>
      <c r="D8" s="27">
        <f>SUMIFS(FastClose!$H$3:$H$20000,FastClose!$K$3:$K$20000,$A8,FastClose!$G$3:$G$20000,D$3,FastClose!$D$3:$D$20000,$A$3)</f>
        <v>0</v>
      </c>
      <c r="E8" s="27">
        <f>SUMIFS(FastClose!$H$3:$H$20000,FastClose!$K$3:$K$20000,$A8,FastClose!$G$3:$G$20000,E$3,FastClose!$D$3:$D$20000,$A$3)</f>
        <v>0</v>
      </c>
      <c r="F8" s="27">
        <f>SUMIFS(FastClose!$H$3:$H$20000,FastClose!$K$3:$K$20000,$A8,FastClose!$G$3:$G$20000,F$3,FastClose!$D$3:$D$20000,$A$3)</f>
        <v>0</v>
      </c>
      <c r="G8" s="27">
        <f>SUMIFS(FastClose!$H$3:$H$20000,FastClose!$K$3:$K$20000,$A8,FastClose!$G$3:$G$20000,G$3,FastClose!$D$3:$D$20000,$A$3)</f>
        <v>0</v>
      </c>
      <c r="H8" s="27">
        <f>SUMIFS(FastClose!$H$3:$H$20000,FastClose!$K$3:$K$20000,$A8,FastClose!$G$3:$G$20000,H$3,FastClose!$D$3:$D$20000,$A$3)</f>
        <v>0</v>
      </c>
      <c r="I8" s="27">
        <f>SUMIFS(FastClose!$H$3:$H$20000,FastClose!$K$3:$K$20000,$A8,FastClose!$G$3:$G$20000,I$3,FastClose!$D$3:$D$20000,$A$3)</f>
        <v>0</v>
      </c>
      <c r="J8" s="27">
        <f>SUMIFS(FastClose!$H$3:$H$20000,FastClose!$K$3:$K$20000,$A8,FastClose!$G$3:$G$20000,J$3,FastClose!$D$3:$D$20000,$A$3)</f>
        <v>0</v>
      </c>
      <c r="K8" s="27">
        <f>SUMIFS(FastClose!$H$3:$H$20000,FastClose!$K$3:$K$20000,$A8,FastClose!$G$3:$G$20000,K$3,FastClose!$D$3:$D$20000,$A$3)</f>
        <v>0</v>
      </c>
      <c r="L8" s="27">
        <f>SUMIFS(FastClose!$H$3:$H$20000,FastClose!$K$3:$K$20000,$A8,FastClose!$G$3:$G$20000,L$3,FastClose!$D$3:$D$20000,$A$3)</f>
        <v>0</v>
      </c>
      <c r="M8" s="27">
        <f>SUMIFS(FastClose!$H$3:$H$20000,FastClose!$K$3:$K$20000,$A8,FastClose!$G$3:$G$20000,M$3,FastClose!$D$3:$D$20000,$A$3)</f>
        <v>0</v>
      </c>
      <c r="N8" s="27">
        <f>SUMIFS(FastClose!$H$3:$H$20000,FastClose!$K$3:$K$20000,$A8,FastClose!$G$3:$G$20000,N$3,FastClose!$D$3:$D$20000,$A$3)</f>
        <v>0</v>
      </c>
      <c r="O8" s="27">
        <f>SUMIFS(FastClose!$H$3:$H$20000,FastClose!$K$3:$K$20000,$A8,FastClose!$G$3:$G$20000,O$3,FastClose!$D$3:$D$20000,$A$3)</f>
        <v>0</v>
      </c>
      <c r="P8" s="27">
        <f>SUMIFS(FastClose!$H$3:$H$20000,FastClose!$K$3:$K$20000,$A8,FastClose!$G$3:$G$20000,P$3,FastClose!$D$3:$D$20000,$A$3)</f>
        <v>0</v>
      </c>
      <c r="Q8" s="27">
        <f>SUMIFS(FastClose!$H$3:$H$20000,FastClose!$K$3:$K$20000,$A8,FastClose!$G$3:$G$20000,Q$3,FastClose!$D$3:$D$20000,$A$3)</f>
        <v>0</v>
      </c>
      <c r="R8" s="27">
        <f>SUMIFS(FastClose!$H$3:$H$20000,FastClose!$K$3:$K$20000,$A8,FastClose!$G$3:$G$20000,R$3,FastClose!$D$3:$D$20000,$A$3)</f>
        <v>0</v>
      </c>
      <c r="S8" s="27">
        <f>SUMIFS(FastClose!$H$3:$H$20000,FastClose!$K$3:$K$20000,$A8,FastClose!$G$3:$G$20000,S$3,FastClose!$D$3:$D$20000,$A$3)</f>
        <v>0</v>
      </c>
      <c r="T8" s="27">
        <f>SUMIFS(FastClose!$H$3:$H$20000,FastClose!$K$3:$K$20000,$A8,FastClose!$G$3:$G$20000,T$3,FastClose!$D$3:$D$20000,$A$3)</f>
        <v>0</v>
      </c>
      <c r="U8" s="27">
        <f>SUMIFS(FastClose!$H$3:$H$20000,FastClose!$K$3:$K$20000,$A8,FastClose!$G$3:$G$20000,U$3,FastClose!$D$3:$D$20000,$A$3)</f>
        <v>0</v>
      </c>
      <c r="V8" s="27">
        <f>SUMIFS(FastClose!$H$3:$H$20000,FastClose!$K$3:$K$20000,$A8,FastClose!$G$3:$G$20000,V$3,FastClose!$D$3:$D$20000,$A$3)</f>
        <v>0</v>
      </c>
      <c r="W8" s="27">
        <f>SUMIFS(FastClose!$H$3:$H$20000,FastClose!$K$3:$K$20000,$A8,FastClose!$G$3:$G$20000,W$3,FastClose!$D$3:$D$20000,$A$3)</f>
        <v>0</v>
      </c>
      <c r="X8" s="27">
        <f>SUMIFS(FastClose!$H$3:$H$20000,FastClose!$K$3:$K$20000,$A8,FastClose!$G$3:$G$20000,X$3,FastClose!$D$3:$D$20000,$A$3)</f>
        <v>0</v>
      </c>
      <c r="Y8" s="27">
        <f>SUMIFS(FastClose!$H$3:$H$20000,FastClose!$K$3:$K$20000,$A8,FastClose!$G$3:$G$20000,Y$3,FastClose!$D$3:$D$20000,$A$3)</f>
        <v>0</v>
      </c>
      <c r="Z8" s="28">
        <f>SUMIFS(FastClose!$H$3:$H$20000,FastClose!$K$3:$K$20000,$A8,FastClose!$G$3:$G$20000,Z$3,FastClose!$D$3:$D$20000,$A$3)</f>
        <v>0</v>
      </c>
      <c r="AB8" s="34" t="s">
        <v>149</v>
      </c>
      <c r="AC8" s="48">
        <f>SUMIFS(BISDATA!$L$3:$L$20000,BISDATA!$A$3:$A$20000,$AB8,BISDATA!$M$3:$M$20000,AC$4,BISDATA!$I$3:$I$20000,$AB$3)+SUMIFS(BISDATA!$L$3:$L$20000,BISDATA!$A$3:$A$20000,$AB8,BISDATA!$M$3:$M$20000,AC$4,BISDATA!$I$3:$I$20000,"FD")</f>
        <v>53695.949999999983</v>
      </c>
      <c r="AD8" s="27">
        <f>SUMIFS(BISDATA!$L$3:$L$20000,BISDATA!$A$3:$A$20000,$AB8,BISDATA!$M$3:$M$20000,AD$4,BISDATA!$I$3:$I$20000,$AB$3)+SUMIFS(BISDATA!$L$3:$L$20000,BISDATA!$A$3:$A$20000,$AB8,BISDATA!$M$3:$M$20000,AD$4,BISDATA!$I$3:$I$20000,"FD")</f>
        <v>41037.299999999996</v>
      </c>
      <c r="AE8" s="27">
        <f>SUMIFS(BISDATA!$L$3:$L$20000,BISDATA!$A$3:$A$20000,$AB8,BISDATA!$M$3:$M$20000,AE$4,BISDATA!$I$3:$I$20000,$AB$3)+SUMIFS(BISDATA!$L$3:$L$20000,BISDATA!$A$3:$A$20000,$AB8,BISDATA!$M$3:$M$20000,AE$4,BISDATA!$I$3:$I$20000,"FD")</f>
        <v>2941.6</v>
      </c>
      <c r="AF8" s="27">
        <f>SUMIFS(BISDATA!$L$3:$L$20000,BISDATA!$A$3:$A$20000,$AB8,BISDATA!$M$3:$M$20000,AF$4,BISDATA!$I$3:$I$20000,$AB$3)+SUMIFS(BISDATA!$L$3:$L$20000,BISDATA!$A$3:$A$20000,$AB8,BISDATA!$M$3:$M$20000,AF$4,BISDATA!$I$3:$I$20000,"FD")</f>
        <v>1349.9</v>
      </c>
      <c r="AG8" s="27">
        <f>SUMIFS(BISDATA!$L$3:$L$20000,BISDATA!$A$3:$A$20000,$AB8,BISDATA!$M$3:$M$20000,AG$4,BISDATA!$I$3:$I$20000,$AB$3)+SUMIFS(BISDATA!$L$3:$L$20000,BISDATA!$A$3:$A$20000,$AB8,BISDATA!$M$3:$M$20000,AG$4,BISDATA!$I$3:$I$20000,"FD")</f>
        <v>1102.0999999999999</v>
      </c>
      <c r="AH8" s="27">
        <f>SUMIFS(BISDATA!$L$3:$L$20000,BISDATA!$A$3:$A$20000,$AB8,BISDATA!$M$3:$M$20000,AH$4,BISDATA!$I$3:$I$20000,$AB$3)+SUMIFS(BISDATA!$L$3:$L$20000,BISDATA!$A$3:$A$20000,$AB8,BISDATA!$M$3:$M$20000,AH$4,BISDATA!$I$3:$I$20000,"FD")</f>
        <v>356</v>
      </c>
      <c r="AI8" s="27">
        <f>SUMIFS(BISDATA!$L$3:$L$20000,BISDATA!$A$3:$A$20000,$AB8,BISDATA!$M$3:$M$20000,AI$4,BISDATA!$I$3:$I$20000,$AB$3)+SUMIFS(BISDATA!$L$3:$L$20000,BISDATA!$A$3:$A$20000,$AB8,BISDATA!$M$3:$M$20000,AI$4,BISDATA!$I$3:$I$20000,"FD")</f>
        <v>2304.8599999999997</v>
      </c>
      <c r="AJ8" s="27">
        <f>SUMIFS(BISDATA!$L$3:$L$20000,BISDATA!$A$3:$A$20000,$AB8,BISDATA!$M$3:$M$20000,AJ$4,BISDATA!$I$3:$I$20000,$AB$3)+SUMIFS(BISDATA!$L$3:$L$20000,BISDATA!$A$3:$A$20000,$AB8,BISDATA!$M$3:$M$20000,AJ$4,BISDATA!$I$3:$I$20000,"FD")</f>
        <v>422</v>
      </c>
      <c r="AK8" s="27">
        <f>SUMIFS(BISDATA!$L$3:$L$20000,BISDATA!$A$3:$A$20000,$AB8,BISDATA!$M$3:$M$20000,AK$4,BISDATA!$I$3:$I$20000,$AB$3)+SUMIFS(BISDATA!$L$3:$L$20000,BISDATA!$A$3:$A$20000,$AB8,BISDATA!$M$3:$M$20000,AK$4,BISDATA!$I$3:$I$20000,"FD")</f>
        <v>840.00000000000023</v>
      </c>
      <c r="AL8" s="27">
        <f>SUMIFS(BISDATA!$L$3:$L$20000,BISDATA!$A$3:$A$20000,$AB8,BISDATA!$M$3:$M$20000,AL$4,BISDATA!$I$3:$I$20000,$AB$3)+SUMIFS(BISDATA!$L$3:$L$20000,BISDATA!$A$3:$A$20000,$AB8,BISDATA!$M$3:$M$20000,AL$4,BISDATA!$I$3:$I$20000,"FD")</f>
        <v>718.80000000000007</v>
      </c>
      <c r="AM8" s="27">
        <f>SUMIFS(BISDATA!$L$3:$L$20000,BISDATA!$A$3:$A$20000,$AB8,BISDATA!$M$3:$M$20000,AM$4,BISDATA!$I$3:$I$20000,$AB$3)+SUMIFS(BISDATA!$L$3:$L$20000,BISDATA!$A$3:$A$20000,$AB8,BISDATA!$M$3:$M$20000,AM$4,BISDATA!$I$3:$I$20000,"FD")</f>
        <v>483.7</v>
      </c>
      <c r="AN8" s="27">
        <f>SUMIFS(BISDATA!$L$3:$L$20000,BISDATA!$A$3:$A$20000,$AB8,BISDATA!$M$3:$M$20000,AN$4,BISDATA!$I$3:$I$20000,$AB$3)+SUMIFS(BISDATA!$L$3:$L$20000,BISDATA!$A$3:$A$20000,$AB8,BISDATA!$M$3:$M$20000,AN$4,BISDATA!$I$3:$I$20000,"FD")</f>
        <v>0</v>
      </c>
      <c r="AO8" s="27">
        <f>SUMIFS(BISDATA!$L$3:$L$20000,BISDATA!$A$3:$A$20000,$AB8,BISDATA!$M$3:$M$20000,AO$4,BISDATA!$I$3:$I$20000,$AB$3)+SUMIFS(BISDATA!$L$3:$L$20000,BISDATA!$A$3:$A$20000,$AB8,BISDATA!$M$3:$M$20000,AO$4,BISDATA!$I$3:$I$20000,"FD")</f>
        <v>392</v>
      </c>
      <c r="AP8" s="27">
        <f>SUMIFS(BISDATA!$L$3:$L$20000,BISDATA!$A$3:$A$20000,$AB8,BISDATA!$M$3:$M$20000,AP$4,BISDATA!$I$3:$I$20000,$AB$3)+SUMIFS(BISDATA!$L$3:$L$20000,BISDATA!$A$3:$A$20000,$AB8,BISDATA!$M$3:$M$20000,AP$4,BISDATA!$I$3:$I$20000,"FD")</f>
        <v>0</v>
      </c>
      <c r="AQ8" s="27">
        <f>SUMIFS(BISDATA!$L$3:$L$20000,BISDATA!$A$3:$A$20000,$AB8,BISDATA!$M$3:$M$20000,AQ$4,BISDATA!$I$3:$I$20000,$AB$3)+SUMIFS(BISDATA!$L$3:$L$20000,BISDATA!$A$3:$A$20000,$AB8,BISDATA!$M$3:$M$20000,AQ$4,BISDATA!$I$3:$I$20000,"FD")</f>
        <v>0</v>
      </c>
      <c r="AR8" s="27">
        <f>SUMIFS(BISDATA!$L$3:$L$20000,BISDATA!$A$3:$A$20000,$AB8,BISDATA!$M$3:$M$20000,AR$4,BISDATA!$I$3:$I$20000,$AB$3)+SUMIFS(BISDATA!$L$3:$L$20000,BISDATA!$A$3:$A$20000,$AB8,BISDATA!$M$3:$M$20000,AR$4,BISDATA!$I$3:$I$20000,"FD")</f>
        <v>0</v>
      </c>
      <c r="AS8" s="27">
        <f>SUMIFS(BISDATA!$L$3:$L$20000,BISDATA!$A$3:$A$20000,$AB8,BISDATA!$M$3:$M$20000,AS$4,BISDATA!$I$3:$I$20000,$AB$3)+SUMIFS(BISDATA!$L$3:$L$20000,BISDATA!$A$3:$A$20000,$AB8,BISDATA!$M$3:$M$20000,AS$4,BISDATA!$I$3:$I$20000,"FD")</f>
        <v>0</v>
      </c>
      <c r="AT8" s="27">
        <f>SUMIFS(BISDATA!$L$3:$L$20000,BISDATA!$A$3:$A$20000,$AB8,BISDATA!$M$3:$M$20000,AT$4,BISDATA!$I$3:$I$20000,$AB$3)+SUMIFS(BISDATA!$L$3:$L$20000,BISDATA!$A$3:$A$20000,$AB8,BISDATA!$M$3:$M$20000,AT$4,BISDATA!$I$3:$I$20000,"FD")</f>
        <v>0</v>
      </c>
      <c r="AU8" s="27">
        <f>SUMIFS(BISDATA!$L$3:$L$20000,BISDATA!$A$3:$A$20000,$AB8,BISDATA!$M$3:$M$20000,AU$4,BISDATA!$I$3:$I$20000,$AB$3)+SUMIFS(BISDATA!$L$3:$L$20000,BISDATA!$A$3:$A$20000,$AB8,BISDATA!$M$3:$M$20000,AU$4,BISDATA!$I$3:$I$20000,"FD")</f>
        <v>0</v>
      </c>
      <c r="AV8" s="27">
        <f>SUMIFS(BISDATA!$L$3:$L$20000,BISDATA!$A$3:$A$20000,$AB8,BISDATA!$M$3:$M$20000,AV$4,BISDATA!$I$3:$I$20000,$AB$3)+SUMIFS(BISDATA!$L$3:$L$20000,BISDATA!$A$3:$A$20000,$AB8,BISDATA!$M$3:$M$20000,AV$4,BISDATA!$I$3:$I$20000,"FD")</f>
        <v>36</v>
      </c>
      <c r="AW8" s="27">
        <f>SUMIFS(BISDATA!$L$3:$L$20000,BISDATA!$A$3:$A$20000,$AB8,BISDATA!$M$3:$M$20000,AW$4,BISDATA!$I$3:$I$20000,$AB$3)+SUMIFS(BISDATA!$L$3:$L$20000,BISDATA!$A$3:$A$20000,$AB8,BISDATA!$M$3:$M$20000,AW$4,BISDATA!$I$3:$I$20000,"FD")</f>
        <v>0</v>
      </c>
      <c r="AX8" s="27">
        <f>SUMIFS(BISDATA!$L$3:$L$20000,BISDATA!$A$3:$A$20000,$AB8,BISDATA!$M$3:$M$20000,AX$4,BISDATA!$I$3:$I$20000,$AB$3)+SUMIFS(BISDATA!$L$3:$L$20000,BISDATA!$A$3:$A$20000,$AB8,BISDATA!$M$3:$M$20000,AX$4,BISDATA!$I$3:$I$20000,"FD")</f>
        <v>0</v>
      </c>
      <c r="AY8" s="27">
        <f>SUMIFS(BISDATA!$L$3:$L$20000,BISDATA!$A$3:$A$20000,$AB8,BISDATA!$M$3:$M$20000,AY$4,BISDATA!$I$3:$I$20000,$AB$3)+SUMIFS(BISDATA!$L$3:$L$20000,BISDATA!$A$3:$A$20000,$AB8,BISDATA!$M$3:$M$20000,AY$4,BISDATA!$I$3:$I$20000,"FD")</f>
        <v>0</v>
      </c>
      <c r="AZ8" s="27">
        <f>SUMIFS(BISDATA!$L$3:$L$20000,BISDATA!$A$3:$A$20000,$AB8,BISDATA!$M$3:$M$20000,AZ$4,BISDATA!$I$3:$I$20000,$AB$3)+SUMIFS(BISDATA!$L$3:$L$20000,BISDATA!$A$3:$A$20000,$AB8,BISDATA!$M$3:$M$20000,AZ$4,BISDATA!$I$3:$I$20000,"FD")</f>
        <v>0</v>
      </c>
      <c r="BA8" s="28">
        <f>SUMIFS(BISDATA!$L$3:$L$20000,BISDATA!$A$3:$A$20000,$AB8,BISDATA!$M$3:$M$20000,BA$4,BISDATA!$I$3:$I$20000,$AB$3)+SUMIFS(BISDATA!$L$3:$L$20000,BISDATA!$A$3:$A$20000,$AB8,BISDATA!$M$3:$M$20000,BA$4,BISDATA!$I$3:$I$20000,"FD")</f>
        <v>40</v>
      </c>
      <c r="BB8" s="58"/>
      <c r="BC8" s="34" t="s">
        <v>149</v>
      </c>
      <c r="BD8" s="48">
        <f t="shared" si="3"/>
        <v>53695.949999999983</v>
      </c>
      <c r="BE8" s="27">
        <f t="shared" si="1"/>
        <v>41037.299999999996</v>
      </c>
      <c r="BF8" s="27">
        <f t="shared" si="1"/>
        <v>2941.6</v>
      </c>
      <c r="BG8" s="27">
        <f t="shared" si="1"/>
        <v>1349.9</v>
      </c>
      <c r="BH8" s="27">
        <f t="shared" si="1"/>
        <v>1102.0999999999999</v>
      </c>
      <c r="BI8" s="27">
        <f t="shared" si="1"/>
        <v>356</v>
      </c>
      <c r="BJ8" s="27">
        <f t="shared" si="1"/>
        <v>2304.8599999999997</v>
      </c>
      <c r="BK8" s="27">
        <f t="shared" si="1"/>
        <v>422</v>
      </c>
      <c r="BL8" s="27">
        <f t="shared" si="1"/>
        <v>840.00000000000023</v>
      </c>
      <c r="BM8" s="27">
        <f t="shared" si="1"/>
        <v>718.80000000000007</v>
      </c>
      <c r="BN8" s="27">
        <f t="shared" si="1"/>
        <v>483.7</v>
      </c>
      <c r="BO8" s="27">
        <f t="shared" si="1"/>
        <v>0</v>
      </c>
      <c r="BP8" s="27">
        <f t="shared" si="1"/>
        <v>392</v>
      </c>
      <c r="BQ8" s="27">
        <f t="shared" si="1"/>
        <v>0</v>
      </c>
      <c r="BR8" s="27">
        <f t="shared" si="1"/>
        <v>0</v>
      </c>
      <c r="BS8" s="27">
        <f t="shared" si="1"/>
        <v>0</v>
      </c>
      <c r="BT8" s="27">
        <f t="shared" si="1"/>
        <v>0</v>
      </c>
      <c r="BU8" s="27">
        <f t="shared" si="2"/>
        <v>0</v>
      </c>
      <c r="BV8" s="27">
        <f t="shared" si="2"/>
        <v>0</v>
      </c>
      <c r="BW8" s="27">
        <f t="shared" si="2"/>
        <v>36</v>
      </c>
      <c r="BX8" s="27">
        <f t="shared" si="2"/>
        <v>0</v>
      </c>
      <c r="BY8" s="27">
        <f t="shared" si="2"/>
        <v>0</v>
      </c>
      <c r="BZ8" s="27">
        <f t="shared" si="2"/>
        <v>0</v>
      </c>
      <c r="CA8" s="27">
        <f t="shared" si="2"/>
        <v>0</v>
      </c>
      <c r="CB8" s="28">
        <f t="shared" si="2"/>
        <v>40</v>
      </c>
    </row>
    <row r="9" spans="1:80" x14ac:dyDescent="0.25">
      <c r="A9" s="35" t="s">
        <v>219</v>
      </c>
      <c r="B9" s="46">
        <f>SUMIFS(FastClose!$H$3:$H$20000,FastClose!$K$3:$K$20000,$A9,FastClose!$G$3:$G$20000,B$3,FastClose!$D$3:$D$20000,$A$3)</f>
        <v>0</v>
      </c>
      <c r="C9" s="29">
        <f>SUMIFS(FastClose!$H$3:$H$20000,FastClose!$K$3:$K$20000,$A9,FastClose!$G$3:$G$20000,C$3,FastClose!$D$3:$D$20000,$A$3)</f>
        <v>0</v>
      </c>
      <c r="D9" s="29">
        <f>SUMIFS(FastClose!$H$3:$H$20000,FastClose!$K$3:$K$20000,$A9,FastClose!$G$3:$G$20000,D$3,FastClose!$D$3:$D$20000,$A$3)</f>
        <v>0</v>
      </c>
      <c r="E9" s="29">
        <f>SUMIFS(FastClose!$H$3:$H$20000,FastClose!$K$3:$K$20000,$A9,FastClose!$G$3:$G$20000,E$3,FastClose!$D$3:$D$20000,$A$3)</f>
        <v>0</v>
      </c>
      <c r="F9" s="29">
        <f>SUMIFS(FastClose!$H$3:$H$20000,FastClose!$K$3:$K$20000,$A9,FastClose!$G$3:$G$20000,F$3,FastClose!$D$3:$D$20000,$A$3)</f>
        <v>0</v>
      </c>
      <c r="G9" s="29">
        <f>SUMIFS(FastClose!$H$3:$H$20000,FastClose!$K$3:$K$20000,$A9,FastClose!$G$3:$G$20000,G$3,FastClose!$D$3:$D$20000,$A$3)</f>
        <v>0</v>
      </c>
      <c r="H9" s="29">
        <f>SUMIFS(FastClose!$H$3:$H$20000,FastClose!$K$3:$K$20000,$A9,FastClose!$G$3:$G$20000,H$3,FastClose!$D$3:$D$20000,$A$3)</f>
        <v>0</v>
      </c>
      <c r="I9" s="29">
        <f>SUMIFS(FastClose!$H$3:$H$20000,FastClose!$K$3:$K$20000,$A9,FastClose!$G$3:$G$20000,I$3,FastClose!$D$3:$D$20000,$A$3)</f>
        <v>0</v>
      </c>
      <c r="J9" s="29">
        <f>SUMIFS(FastClose!$H$3:$H$20000,FastClose!$K$3:$K$20000,$A9,FastClose!$G$3:$G$20000,J$3,FastClose!$D$3:$D$20000,$A$3)</f>
        <v>0</v>
      </c>
      <c r="K9" s="29">
        <f>SUMIFS(FastClose!$H$3:$H$20000,FastClose!$K$3:$K$20000,$A9,FastClose!$G$3:$G$20000,K$3,FastClose!$D$3:$D$20000,$A$3)</f>
        <v>0</v>
      </c>
      <c r="L9" s="29">
        <f>SUMIFS(FastClose!$H$3:$H$20000,FastClose!$K$3:$K$20000,$A9,FastClose!$G$3:$G$20000,L$3,FastClose!$D$3:$D$20000,$A$3)</f>
        <v>0</v>
      </c>
      <c r="M9" s="29">
        <f>SUMIFS(FastClose!$H$3:$H$20000,FastClose!$K$3:$K$20000,$A9,FastClose!$G$3:$G$20000,M$3,FastClose!$D$3:$D$20000,$A$3)</f>
        <v>0</v>
      </c>
      <c r="N9" s="29">
        <f>SUMIFS(FastClose!$H$3:$H$20000,FastClose!$K$3:$K$20000,$A9,FastClose!$G$3:$G$20000,N$3,FastClose!$D$3:$D$20000,$A$3)</f>
        <v>0</v>
      </c>
      <c r="O9" s="29">
        <f>SUMIFS(FastClose!$H$3:$H$20000,FastClose!$K$3:$K$20000,$A9,FastClose!$G$3:$G$20000,O$3,FastClose!$D$3:$D$20000,$A$3)</f>
        <v>0</v>
      </c>
      <c r="P9" s="29">
        <f>SUMIFS(FastClose!$H$3:$H$20000,FastClose!$K$3:$K$20000,$A9,FastClose!$G$3:$G$20000,P$3,FastClose!$D$3:$D$20000,$A$3)</f>
        <v>0</v>
      </c>
      <c r="Q9" s="29">
        <f>SUMIFS(FastClose!$H$3:$H$20000,FastClose!$K$3:$K$20000,$A9,FastClose!$G$3:$G$20000,Q$3,FastClose!$D$3:$D$20000,$A$3)</f>
        <v>0</v>
      </c>
      <c r="R9" s="29">
        <f>SUMIFS(FastClose!$H$3:$H$20000,FastClose!$K$3:$K$20000,$A9,FastClose!$G$3:$G$20000,R$3,FastClose!$D$3:$D$20000,$A$3)</f>
        <v>0</v>
      </c>
      <c r="S9" s="29">
        <f>SUMIFS(FastClose!$H$3:$H$20000,FastClose!$K$3:$K$20000,$A9,FastClose!$G$3:$G$20000,S$3,FastClose!$D$3:$D$20000,$A$3)</f>
        <v>0</v>
      </c>
      <c r="T9" s="29">
        <f>SUMIFS(FastClose!$H$3:$H$20000,FastClose!$K$3:$K$20000,$A9,FastClose!$G$3:$G$20000,T$3,FastClose!$D$3:$D$20000,$A$3)</f>
        <v>0</v>
      </c>
      <c r="U9" s="29">
        <f>SUMIFS(FastClose!$H$3:$H$20000,FastClose!$K$3:$K$20000,$A9,FastClose!$G$3:$G$20000,U$3,FastClose!$D$3:$D$20000,$A$3)</f>
        <v>0</v>
      </c>
      <c r="V9" s="29">
        <f>SUMIFS(FastClose!$H$3:$H$20000,FastClose!$K$3:$K$20000,$A9,FastClose!$G$3:$G$20000,V$3,FastClose!$D$3:$D$20000,$A$3)</f>
        <v>0</v>
      </c>
      <c r="W9" s="29">
        <f>SUMIFS(FastClose!$H$3:$H$20000,FastClose!$K$3:$K$20000,$A9,FastClose!$G$3:$G$20000,W$3,FastClose!$D$3:$D$20000,$A$3)</f>
        <v>0</v>
      </c>
      <c r="X9" s="29">
        <f>SUMIFS(FastClose!$H$3:$H$20000,FastClose!$K$3:$K$20000,$A9,FastClose!$G$3:$G$20000,X$3,FastClose!$D$3:$D$20000,$A$3)</f>
        <v>0</v>
      </c>
      <c r="Y9" s="29">
        <f>SUMIFS(FastClose!$H$3:$H$20000,FastClose!$K$3:$K$20000,$A9,FastClose!$G$3:$G$20000,Y$3,FastClose!$D$3:$D$20000,$A$3)</f>
        <v>0</v>
      </c>
      <c r="Z9" s="30">
        <f>SUMIFS(FastClose!$H$3:$H$20000,FastClose!$K$3:$K$20000,$A9,FastClose!$G$3:$G$20000,Z$3,FastClose!$D$3:$D$20000,$A$3)</f>
        <v>0</v>
      </c>
      <c r="AB9" s="35" t="s">
        <v>219</v>
      </c>
      <c r="AC9" s="46">
        <f>SUMIFS(BISDATA!$L$3:$L$20000,BISDATA!$A$3:$A$20000,$AB9,BISDATA!$M$3:$M$20000,AC$4,BISDATA!$I$3:$I$20000,$AB$3)+SUMIFS(BISDATA!$L$3:$L$20000,BISDATA!$A$3:$A$20000,$AB9,BISDATA!$M$3:$M$20000,AC$4,BISDATA!$I$3:$I$20000,"FD")</f>
        <v>324505.73999999679</v>
      </c>
      <c r="AD9" s="29">
        <f>SUMIFS(BISDATA!$L$3:$L$20000,BISDATA!$A$3:$A$20000,$AB9,BISDATA!$M$3:$M$20000,AD$4,BISDATA!$I$3:$I$20000,$AB$3)+SUMIFS(BISDATA!$L$3:$L$20000,BISDATA!$A$3:$A$20000,$AB9,BISDATA!$M$3:$M$20000,AD$4,BISDATA!$I$3:$I$20000,"FD")</f>
        <v>207236.09999999937</v>
      </c>
      <c r="AE9" s="29">
        <f>SUMIFS(BISDATA!$L$3:$L$20000,BISDATA!$A$3:$A$20000,$AB9,BISDATA!$M$3:$M$20000,AE$4,BISDATA!$I$3:$I$20000,$AB$3)+SUMIFS(BISDATA!$L$3:$L$20000,BISDATA!$A$3:$A$20000,$AB9,BISDATA!$M$3:$M$20000,AE$4,BISDATA!$I$3:$I$20000,"FD")</f>
        <v>23361.579999999994</v>
      </c>
      <c r="AF9" s="29">
        <f>SUMIFS(BISDATA!$L$3:$L$20000,BISDATA!$A$3:$A$20000,$AB9,BISDATA!$M$3:$M$20000,AF$4,BISDATA!$I$3:$I$20000,$AB$3)+SUMIFS(BISDATA!$L$3:$L$20000,BISDATA!$A$3:$A$20000,$AB9,BISDATA!$M$3:$M$20000,AF$4,BISDATA!$I$3:$I$20000,"FD")</f>
        <v>13376.79999999999</v>
      </c>
      <c r="AG9" s="29">
        <f>SUMIFS(BISDATA!$L$3:$L$20000,BISDATA!$A$3:$A$20000,$AB9,BISDATA!$M$3:$M$20000,AG$4,BISDATA!$I$3:$I$20000,$AB$3)+SUMIFS(BISDATA!$L$3:$L$20000,BISDATA!$A$3:$A$20000,$AB9,BISDATA!$M$3:$M$20000,AG$4,BISDATA!$I$3:$I$20000,"FD")</f>
        <v>6281.3400000000038</v>
      </c>
      <c r="AH9" s="29">
        <f>SUMIFS(BISDATA!$L$3:$L$20000,BISDATA!$A$3:$A$20000,$AB9,BISDATA!$M$3:$M$20000,AH$4,BISDATA!$I$3:$I$20000,$AB$3)+SUMIFS(BISDATA!$L$3:$L$20000,BISDATA!$A$3:$A$20000,$AB9,BISDATA!$M$3:$M$20000,AH$4,BISDATA!$I$3:$I$20000,"FD")</f>
        <v>7866.2500000000027</v>
      </c>
      <c r="AI9" s="29">
        <f>SUMIFS(BISDATA!$L$3:$L$20000,BISDATA!$A$3:$A$20000,$AB9,BISDATA!$M$3:$M$20000,AI$4,BISDATA!$I$3:$I$20000,$AB$3)+SUMIFS(BISDATA!$L$3:$L$20000,BISDATA!$A$3:$A$20000,$AB9,BISDATA!$M$3:$M$20000,AI$4,BISDATA!$I$3:$I$20000,"FD")</f>
        <v>7692.9000000000005</v>
      </c>
      <c r="AJ9" s="29">
        <f>SUMIFS(BISDATA!$L$3:$L$20000,BISDATA!$A$3:$A$20000,$AB9,BISDATA!$M$3:$M$20000,AJ$4,BISDATA!$I$3:$I$20000,$AB$3)+SUMIFS(BISDATA!$L$3:$L$20000,BISDATA!$A$3:$A$20000,$AB9,BISDATA!$M$3:$M$20000,AJ$4,BISDATA!$I$3:$I$20000,"FD")</f>
        <v>3495.5000000000018</v>
      </c>
      <c r="AK9" s="29">
        <f>SUMIFS(BISDATA!$L$3:$L$20000,BISDATA!$A$3:$A$20000,$AB9,BISDATA!$M$3:$M$20000,AK$4,BISDATA!$I$3:$I$20000,$AB$3)+SUMIFS(BISDATA!$L$3:$L$20000,BISDATA!$A$3:$A$20000,$AB9,BISDATA!$M$3:$M$20000,AK$4,BISDATA!$I$3:$I$20000,"FD")</f>
        <v>2047.7000000000005</v>
      </c>
      <c r="AL9" s="29">
        <f>SUMIFS(BISDATA!$L$3:$L$20000,BISDATA!$A$3:$A$20000,$AB9,BISDATA!$M$3:$M$20000,AL$4,BISDATA!$I$3:$I$20000,$AB$3)+SUMIFS(BISDATA!$L$3:$L$20000,BISDATA!$A$3:$A$20000,$AB9,BISDATA!$M$3:$M$20000,AL$4,BISDATA!$I$3:$I$20000,"FD")</f>
        <v>2152.3200000000002</v>
      </c>
      <c r="AM9" s="29">
        <f>SUMIFS(BISDATA!$L$3:$L$20000,BISDATA!$A$3:$A$20000,$AB9,BISDATA!$M$3:$M$20000,AM$4,BISDATA!$I$3:$I$20000,$AB$3)+SUMIFS(BISDATA!$L$3:$L$20000,BISDATA!$A$3:$A$20000,$AB9,BISDATA!$M$3:$M$20000,AM$4,BISDATA!$I$3:$I$20000,"FD")</f>
        <v>1246.5999999999997</v>
      </c>
      <c r="AN9" s="29">
        <f>SUMIFS(BISDATA!$L$3:$L$20000,BISDATA!$A$3:$A$20000,$AB9,BISDATA!$M$3:$M$20000,AN$4,BISDATA!$I$3:$I$20000,$AB$3)+SUMIFS(BISDATA!$L$3:$L$20000,BISDATA!$A$3:$A$20000,$AB9,BISDATA!$M$3:$M$20000,AN$4,BISDATA!$I$3:$I$20000,"FD")</f>
        <v>729.30000000000007</v>
      </c>
      <c r="AO9" s="29">
        <f>SUMIFS(BISDATA!$L$3:$L$20000,BISDATA!$A$3:$A$20000,$AB9,BISDATA!$M$3:$M$20000,AO$4,BISDATA!$I$3:$I$20000,$AB$3)+SUMIFS(BISDATA!$L$3:$L$20000,BISDATA!$A$3:$A$20000,$AB9,BISDATA!$M$3:$M$20000,AO$4,BISDATA!$I$3:$I$20000,"FD")</f>
        <v>237.2</v>
      </c>
      <c r="AP9" s="29">
        <f>SUMIFS(BISDATA!$L$3:$L$20000,BISDATA!$A$3:$A$20000,$AB9,BISDATA!$M$3:$M$20000,AP$4,BISDATA!$I$3:$I$20000,$AB$3)+SUMIFS(BISDATA!$L$3:$L$20000,BISDATA!$A$3:$A$20000,$AB9,BISDATA!$M$3:$M$20000,AP$4,BISDATA!$I$3:$I$20000,"FD")</f>
        <v>544.79999999999995</v>
      </c>
      <c r="AQ9" s="29">
        <f>SUMIFS(BISDATA!$L$3:$L$20000,BISDATA!$A$3:$A$20000,$AB9,BISDATA!$M$3:$M$20000,AQ$4,BISDATA!$I$3:$I$20000,$AB$3)+SUMIFS(BISDATA!$L$3:$L$20000,BISDATA!$A$3:$A$20000,$AB9,BISDATA!$M$3:$M$20000,AQ$4,BISDATA!$I$3:$I$20000,"FD")</f>
        <v>0</v>
      </c>
      <c r="AR9" s="29">
        <f>SUMIFS(BISDATA!$L$3:$L$20000,BISDATA!$A$3:$A$20000,$AB9,BISDATA!$M$3:$M$20000,AR$4,BISDATA!$I$3:$I$20000,$AB$3)+SUMIFS(BISDATA!$L$3:$L$20000,BISDATA!$A$3:$A$20000,$AB9,BISDATA!$M$3:$M$20000,AR$4,BISDATA!$I$3:$I$20000,"FD")</f>
        <v>0</v>
      </c>
      <c r="AS9" s="29">
        <f>SUMIFS(BISDATA!$L$3:$L$20000,BISDATA!$A$3:$A$20000,$AB9,BISDATA!$M$3:$M$20000,AS$4,BISDATA!$I$3:$I$20000,$AB$3)+SUMIFS(BISDATA!$L$3:$L$20000,BISDATA!$A$3:$A$20000,$AB9,BISDATA!$M$3:$M$20000,AS$4,BISDATA!$I$3:$I$20000,"FD")</f>
        <v>0</v>
      </c>
      <c r="AT9" s="29">
        <f>SUMIFS(BISDATA!$L$3:$L$20000,BISDATA!$A$3:$A$20000,$AB9,BISDATA!$M$3:$M$20000,AT$4,BISDATA!$I$3:$I$20000,$AB$3)+SUMIFS(BISDATA!$L$3:$L$20000,BISDATA!$A$3:$A$20000,$AB9,BISDATA!$M$3:$M$20000,AT$4,BISDATA!$I$3:$I$20000,"FD")</f>
        <v>0</v>
      </c>
      <c r="AU9" s="29">
        <f>SUMIFS(BISDATA!$L$3:$L$20000,BISDATA!$A$3:$A$20000,$AB9,BISDATA!$M$3:$M$20000,AU$4,BISDATA!$I$3:$I$20000,$AB$3)+SUMIFS(BISDATA!$L$3:$L$20000,BISDATA!$A$3:$A$20000,$AB9,BISDATA!$M$3:$M$20000,AU$4,BISDATA!$I$3:$I$20000,"FD")</f>
        <v>0</v>
      </c>
      <c r="AV9" s="29">
        <f>SUMIFS(BISDATA!$L$3:$L$20000,BISDATA!$A$3:$A$20000,$AB9,BISDATA!$M$3:$M$20000,AV$4,BISDATA!$I$3:$I$20000,$AB$3)+SUMIFS(BISDATA!$L$3:$L$20000,BISDATA!$A$3:$A$20000,$AB9,BISDATA!$M$3:$M$20000,AV$4,BISDATA!$I$3:$I$20000,"FD")</f>
        <v>0</v>
      </c>
      <c r="AW9" s="29">
        <f>SUMIFS(BISDATA!$L$3:$L$20000,BISDATA!$A$3:$A$20000,$AB9,BISDATA!$M$3:$M$20000,AW$4,BISDATA!$I$3:$I$20000,$AB$3)+SUMIFS(BISDATA!$L$3:$L$20000,BISDATA!$A$3:$A$20000,$AB9,BISDATA!$M$3:$M$20000,AW$4,BISDATA!$I$3:$I$20000,"FD")</f>
        <v>16.8</v>
      </c>
      <c r="AX9" s="29">
        <f>SUMIFS(BISDATA!$L$3:$L$20000,BISDATA!$A$3:$A$20000,$AB9,BISDATA!$M$3:$M$20000,AX$4,BISDATA!$I$3:$I$20000,$AB$3)+SUMIFS(BISDATA!$L$3:$L$20000,BISDATA!$A$3:$A$20000,$AB9,BISDATA!$M$3:$M$20000,AX$4,BISDATA!$I$3:$I$20000,"FD")</f>
        <v>0</v>
      </c>
      <c r="AY9" s="29">
        <f>SUMIFS(BISDATA!$L$3:$L$20000,BISDATA!$A$3:$A$20000,$AB9,BISDATA!$M$3:$M$20000,AY$4,BISDATA!$I$3:$I$20000,$AB$3)+SUMIFS(BISDATA!$L$3:$L$20000,BISDATA!$A$3:$A$20000,$AB9,BISDATA!$M$3:$M$20000,AY$4,BISDATA!$I$3:$I$20000,"FD")</f>
        <v>0</v>
      </c>
      <c r="AZ9" s="29">
        <f>SUMIFS(BISDATA!$L$3:$L$20000,BISDATA!$A$3:$A$20000,$AB9,BISDATA!$M$3:$M$20000,AZ$4,BISDATA!$I$3:$I$20000,$AB$3)+SUMIFS(BISDATA!$L$3:$L$20000,BISDATA!$A$3:$A$20000,$AB9,BISDATA!$M$3:$M$20000,AZ$4,BISDATA!$I$3:$I$20000,"FD")</f>
        <v>0</v>
      </c>
      <c r="BA9" s="30">
        <f>SUMIFS(BISDATA!$L$3:$L$20000,BISDATA!$A$3:$A$20000,$AB9,BISDATA!$M$3:$M$20000,BA$4,BISDATA!$I$3:$I$20000,$AB$3)+SUMIFS(BISDATA!$L$3:$L$20000,BISDATA!$A$3:$A$20000,$AB9,BISDATA!$M$3:$M$20000,BA$4,BISDATA!$I$3:$I$20000,"FD")</f>
        <v>0</v>
      </c>
      <c r="BB9" s="58"/>
      <c r="BC9" s="35" t="s">
        <v>219</v>
      </c>
      <c r="BD9" s="46">
        <f t="shared" si="3"/>
        <v>324505.73999999679</v>
      </c>
      <c r="BE9" s="29">
        <f t="shared" si="1"/>
        <v>207236.09999999937</v>
      </c>
      <c r="BF9" s="29">
        <f t="shared" si="1"/>
        <v>23361.579999999994</v>
      </c>
      <c r="BG9" s="29">
        <f t="shared" si="1"/>
        <v>13376.79999999999</v>
      </c>
      <c r="BH9" s="29">
        <f t="shared" si="1"/>
        <v>6281.3400000000038</v>
      </c>
      <c r="BI9" s="29">
        <f t="shared" si="1"/>
        <v>7866.2500000000027</v>
      </c>
      <c r="BJ9" s="29">
        <f t="shared" si="1"/>
        <v>7692.9000000000005</v>
      </c>
      <c r="BK9" s="29">
        <f t="shared" si="1"/>
        <v>3495.5000000000018</v>
      </c>
      <c r="BL9" s="29">
        <f t="shared" si="1"/>
        <v>2047.7000000000005</v>
      </c>
      <c r="BM9" s="29">
        <f t="shared" si="1"/>
        <v>2152.3200000000002</v>
      </c>
      <c r="BN9" s="29">
        <f t="shared" si="1"/>
        <v>1246.5999999999997</v>
      </c>
      <c r="BO9" s="29">
        <f t="shared" si="1"/>
        <v>729.30000000000007</v>
      </c>
      <c r="BP9" s="29">
        <f t="shared" si="1"/>
        <v>237.2</v>
      </c>
      <c r="BQ9" s="29">
        <f t="shared" si="1"/>
        <v>544.79999999999995</v>
      </c>
      <c r="BR9" s="29">
        <f t="shared" si="1"/>
        <v>0</v>
      </c>
      <c r="BS9" s="29">
        <f t="shared" si="1"/>
        <v>0</v>
      </c>
      <c r="BT9" s="29">
        <f t="shared" si="1"/>
        <v>0</v>
      </c>
      <c r="BU9" s="29">
        <f t="shared" si="2"/>
        <v>0</v>
      </c>
      <c r="BV9" s="29">
        <f t="shared" si="2"/>
        <v>0</v>
      </c>
      <c r="BW9" s="29">
        <f t="shared" si="2"/>
        <v>0</v>
      </c>
      <c r="BX9" s="29">
        <f t="shared" si="2"/>
        <v>16.8</v>
      </c>
      <c r="BY9" s="29">
        <f t="shared" si="2"/>
        <v>0</v>
      </c>
      <c r="BZ9" s="29">
        <f t="shared" si="2"/>
        <v>0</v>
      </c>
      <c r="CA9" s="29">
        <f t="shared" si="2"/>
        <v>0</v>
      </c>
      <c r="CB9" s="30">
        <f t="shared" si="2"/>
        <v>0</v>
      </c>
    </row>
    <row r="10" spans="1:80" x14ac:dyDescent="0.25">
      <c r="A10" s="36" t="s">
        <v>65</v>
      </c>
      <c r="B10" s="47">
        <f>SUMIFS(FastClose!$H$3:$H$20000,FastClose!$K$3:$K$20000,$A10,FastClose!$G$3:$G$20000,B$3,FastClose!$D$3:$D$20000,$A$3)</f>
        <v>0</v>
      </c>
      <c r="C10" s="31">
        <f>SUMIFS(FastClose!$H$3:$H$20000,FastClose!$K$3:$K$20000,$A10,FastClose!$G$3:$G$20000,C$3,FastClose!$D$3:$D$20000,$A$3)</f>
        <v>0</v>
      </c>
      <c r="D10" s="31">
        <f>SUMIFS(FastClose!$H$3:$H$20000,FastClose!$K$3:$K$20000,$A10,FastClose!$G$3:$G$20000,D$3,FastClose!$D$3:$D$20000,$A$3)</f>
        <v>0</v>
      </c>
      <c r="E10" s="31">
        <f>SUMIFS(FastClose!$H$3:$H$20000,FastClose!$K$3:$K$20000,$A10,FastClose!$G$3:$G$20000,E$3,FastClose!$D$3:$D$20000,$A$3)</f>
        <v>0</v>
      </c>
      <c r="F10" s="31">
        <f>SUMIFS(FastClose!$H$3:$H$20000,FastClose!$K$3:$K$20000,$A10,FastClose!$G$3:$G$20000,F$3,FastClose!$D$3:$D$20000,$A$3)</f>
        <v>0</v>
      </c>
      <c r="G10" s="31">
        <f>SUMIFS(FastClose!$H$3:$H$20000,FastClose!$K$3:$K$20000,$A10,FastClose!$G$3:$G$20000,G$3,FastClose!$D$3:$D$20000,$A$3)</f>
        <v>0</v>
      </c>
      <c r="H10" s="31">
        <f>SUMIFS(FastClose!$H$3:$H$20000,FastClose!$K$3:$K$20000,$A10,FastClose!$G$3:$G$20000,H$3,FastClose!$D$3:$D$20000,$A$3)</f>
        <v>0</v>
      </c>
      <c r="I10" s="31">
        <f>SUMIFS(FastClose!$H$3:$H$20000,FastClose!$K$3:$K$20000,$A10,FastClose!$G$3:$G$20000,I$3,FastClose!$D$3:$D$20000,$A$3)</f>
        <v>0</v>
      </c>
      <c r="J10" s="31">
        <f>SUMIFS(FastClose!$H$3:$H$20000,FastClose!$K$3:$K$20000,$A10,FastClose!$G$3:$G$20000,J$3,FastClose!$D$3:$D$20000,$A$3)</f>
        <v>0</v>
      </c>
      <c r="K10" s="31">
        <f>SUMIFS(FastClose!$H$3:$H$20000,FastClose!$K$3:$K$20000,$A10,FastClose!$G$3:$G$20000,K$3,FastClose!$D$3:$D$20000,$A$3)</f>
        <v>0</v>
      </c>
      <c r="L10" s="31">
        <f>SUMIFS(FastClose!$H$3:$H$20000,FastClose!$K$3:$K$20000,$A10,FastClose!$G$3:$G$20000,L$3,FastClose!$D$3:$D$20000,$A$3)</f>
        <v>0</v>
      </c>
      <c r="M10" s="31">
        <f>SUMIFS(FastClose!$H$3:$H$20000,FastClose!$K$3:$K$20000,$A10,FastClose!$G$3:$G$20000,M$3,FastClose!$D$3:$D$20000,$A$3)</f>
        <v>0</v>
      </c>
      <c r="N10" s="31">
        <f>SUMIFS(FastClose!$H$3:$H$20000,FastClose!$K$3:$K$20000,$A10,FastClose!$G$3:$G$20000,N$3,FastClose!$D$3:$D$20000,$A$3)</f>
        <v>0</v>
      </c>
      <c r="O10" s="31">
        <f>SUMIFS(FastClose!$H$3:$H$20000,FastClose!$K$3:$K$20000,$A10,FastClose!$G$3:$G$20000,O$3,FastClose!$D$3:$D$20000,$A$3)</f>
        <v>0</v>
      </c>
      <c r="P10" s="31">
        <f>SUMIFS(FastClose!$H$3:$H$20000,FastClose!$K$3:$K$20000,$A10,FastClose!$G$3:$G$20000,P$3,FastClose!$D$3:$D$20000,$A$3)</f>
        <v>0</v>
      </c>
      <c r="Q10" s="31">
        <f>SUMIFS(FastClose!$H$3:$H$20000,FastClose!$K$3:$K$20000,$A10,FastClose!$G$3:$G$20000,Q$3,FastClose!$D$3:$D$20000,$A$3)</f>
        <v>0</v>
      </c>
      <c r="R10" s="31">
        <f>SUMIFS(FastClose!$H$3:$H$20000,FastClose!$K$3:$K$20000,$A10,FastClose!$G$3:$G$20000,R$3,FastClose!$D$3:$D$20000,$A$3)</f>
        <v>0</v>
      </c>
      <c r="S10" s="31">
        <f>SUMIFS(FastClose!$H$3:$H$20000,FastClose!$K$3:$K$20000,$A10,FastClose!$G$3:$G$20000,S$3,FastClose!$D$3:$D$20000,$A$3)</f>
        <v>0</v>
      </c>
      <c r="T10" s="31">
        <f>SUMIFS(FastClose!$H$3:$H$20000,FastClose!$K$3:$K$20000,$A10,FastClose!$G$3:$G$20000,T$3,FastClose!$D$3:$D$20000,$A$3)</f>
        <v>0</v>
      </c>
      <c r="U10" s="31">
        <f>SUMIFS(FastClose!$H$3:$H$20000,FastClose!$K$3:$K$20000,$A10,FastClose!$G$3:$G$20000,U$3,FastClose!$D$3:$D$20000,$A$3)</f>
        <v>0</v>
      </c>
      <c r="V10" s="31">
        <f>SUMIFS(FastClose!$H$3:$H$20000,FastClose!$K$3:$K$20000,$A10,FastClose!$G$3:$G$20000,V$3,FastClose!$D$3:$D$20000,$A$3)</f>
        <v>0</v>
      </c>
      <c r="W10" s="31">
        <f>SUMIFS(FastClose!$H$3:$H$20000,FastClose!$K$3:$K$20000,$A10,FastClose!$G$3:$G$20000,W$3,FastClose!$D$3:$D$20000,$A$3)</f>
        <v>0</v>
      </c>
      <c r="X10" s="31">
        <f>SUMIFS(FastClose!$H$3:$H$20000,FastClose!$K$3:$K$20000,$A10,FastClose!$G$3:$G$20000,X$3,FastClose!$D$3:$D$20000,$A$3)</f>
        <v>0</v>
      </c>
      <c r="Y10" s="31">
        <f>SUMIFS(FastClose!$H$3:$H$20000,FastClose!$K$3:$K$20000,$A10,FastClose!$G$3:$G$20000,Y$3,FastClose!$D$3:$D$20000,$A$3)</f>
        <v>0</v>
      </c>
      <c r="Z10" s="32">
        <f>SUMIFS(FastClose!$H$3:$H$20000,FastClose!$K$3:$K$20000,$A10,FastClose!$G$3:$G$20000,Z$3,FastClose!$D$3:$D$20000,$A$3)</f>
        <v>0</v>
      </c>
      <c r="AB10" s="36" t="s">
        <v>65</v>
      </c>
      <c r="AC10" s="47">
        <f>SUMIFS(BISDATA!$L$3:$L$20000,BISDATA!$A$3:$A$20000,$AB10,BISDATA!$M$3:$M$20000,AC$4,BISDATA!$I$3:$I$20000,$AB$3)+SUMIFS(BISDATA!$L$3:$L$20000,BISDATA!$A$3:$A$20000,$AB10,BISDATA!$M$3:$M$20000,AC$4,BISDATA!$I$3:$I$20000,"FD")</f>
        <v>0</v>
      </c>
      <c r="AD10" s="31">
        <f>SUMIFS(BISDATA!$L$3:$L$20000,BISDATA!$A$3:$A$20000,$AB10,BISDATA!$M$3:$M$20000,AD$4,BISDATA!$I$3:$I$20000,$AB$3)+SUMIFS(BISDATA!$L$3:$L$20000,BISDATA!$A$3:$A$20000,$AB10,BISDATA!$M$3:$M$20000,AD$4,BISDATA!$I$3:$I$20000,"FD")</f>
        <v>0</v>
      </c>
      <c r="AE10" s="31">
        <f>SUMIFS(BISDATA!$L$3:$L$20000,BISDATA!$A$3:$A$20000,$AB10,BISDATA!$M$3:$M$20000,AE$4,BISDATA!$I$3:$I$20000,$AB$3)+SUMIFS(BISDATA!$L$3:$L$20000,BISDATA!$A$3:$A$20000,$AB10,BISDATA!$M$3:$M$20000,AE$4,BISDATA!$I$3:$I$20000,"FD")</f>
        <v>0</v>
      </c>
      <c r="AF10" s="31">
        <f>SUMIFS(BISDATA!$L$3:$L$20000,BISDATA!$A$3:$A$20000,$AB10,BISDATA!$M$3:$M$20000,AF$4,BISDATA!$I$3:$I$20000,$AB$3)+SUMIFS(BISDATA!$L$3:$L$20000,BISDATA!$A$3:$A$20000,$AB10,BISDATA!$M$3:$M$20000,AF$4,BISDATA!$I$3:$I$20000,"FD")</f>
        <v>0</v>
      </c>
      <c r="AG10" s="31">
        <f>SUMIFS(BISDATA!$L$3:$L$20000,BISDATA!$A$3:$A$20000,$AB10,BISDATA!$M$3:$M$20000,AG$4,BISDATA!$I$3:$I$20000,$AB$3)+SUMIFS(BISDATA!$L$3:$L$20000,BISDATA!$A$3:$A$20000,$AB10,BISDATA!$M$3:$M$20000,AG$4,BISDATA!$I$3:$I$20000,"FD")</f>
        <v>0</v>
      </c>
      <c r="AH10" s="31">
        <f>SUMIFS(BISDATA!$L$3:$L$20000,BISDATA!$A$3:$A$20000,$AB10,BISDATA!$M$3:$M$20000,AH$4,BISDATA!$I$3:$I$20000,$AB$3)+SUMIFS(BISDATA!$L$3:$L$20000,BISDATA!$A$3:$A$20000,$AB10,BISDATA!$M$3:$M$20000,AH$4,BISDATA!$I$3:$I$20000,"FD")</f>
        <v>0</v>
      </c>
      <c r="AI10" s="31">
        <f>SUMIFS(BISDATA!$L$3:$L$20000,BISDATA!$A$3:$A$20000,$AB10,BISDATA!$M$3:$M$20000,AI$4,BISDATA!$I$3:$I$20000,$AB$3)+SUMIFS(BISDATA!$L$3:$L$20000,BISDATA!$A$3:$A$20000,$AB10,BISDATA!$M$3:$M$20000,AI$4,BISDATA!$I$3:$I$20000,"FD")</f>
        <v>0</v>
      </c>
      <c r="AJ10" s="31">
        <f>SUMIFS(BISDATA!$L$3:$L$20000,BISDATA!$A$3:$A$20000,$AB10,BISDATA!$M$3:$M$20000,AJ$4,BISDATA!$I$3:$I$20000,$AB$3)+SUMIFS(BISDATA!$L$3:$L$20000,BISDATA!$A$3:$A$20000,$AB10,BISDATA!$M$3:$M$20000,AJ$4,BISDATA!$I$3:$I$20000,"FD")</f>
        <v>0</v>
      </c>
      <c r="AK10" s="31">
        <f>SUMIFS(BISDATA!$L$3:$L$20000,BISDATA!$A$3:$A$20000,$AB10,BISDATA!$M$3:$M$20000,AK$4,BISDATA!$I$3:$I$20000,$AB$3)+SUMIFS(BISDATA!$L$3:$L$20000,BISDATA!$A$3:$A$20000,$AB10,BISDATA!$M$3:$M$20000,AK$4,BISDATA!$I$3:$I$20000,"FD")</f>
        <v>0</v>
      </c>
      <c r="AL10" s="31">
        <f>SUMIFS(BISDATA!$L$3:$L$20000,BISDATA!$A$3:$A$20000,$AB10,BISDATA!$M$3:$M$20000,AL$4,BISDATA!$I$3:$I$20000,$AB$3)+SUMIFS(BISDATA!$L$3:$L$20000,BISDATA!$A$3:$A$20000,$AB10,BISDATA!$M$3:$M$20000,AL$4,BISDATA!$I$3:$I$20000,"FD")</f>
        <v>0</v>
      </c>
      <c r="AM10" s="31">
        <f>SUMIFS(BISDATA!$L$3:$L$20000,BISDATA!$A$3:$A$20000,$AB10,BISDATA!$M$3:$M$20000,AM$4,BISDATA!$I$3:$I$20000,$AB$3)+SUMIFS(BISDATA!$L$3:$L$20000,BISDATA!$A$3:$A$20000,$AB10,BISDATA!$M$3:$M$20000,AM$4,BISDATA!$I$3:$I$20000,"FD")</f>
        <v>0</v>
      </c>
      <c r="AN10" s="31">
        <f>SUMIFS(BISDATA!$L$3:$L$20000,BISDATA!$A$3:$A$20000,$AB10,BISDATA!$M$3:$M$20000,AN$4,BISDATA!$I$3:$I$20000,$AB$3)+SUMIFS(BISDATA!$L$3:$L$20000,BISDATA!$A$3:$A$20000,$AB10,BISDATA!$M$3:$M$20000,AN$4,BISDATA!$I$3:$I$20000,"FD")</f>
        <v>0</v>
      </c>
      <c r="AO10" s="31">
        <f>SUMIFS(BISDATA!$L$3:$L$20000,BISDATA!$A$3:$A$20000,$AB10,BISDATA!$M$3:$M$20000,AO$4,BISDATA!$I$3:$I$20000,$AB$3)+SUMIFS(BISDATA!$L$3:$L$20000,BISDATA!$A$3:$A$20000,$AB10,BISDATA!$M$3:$M$20000,AO$4,BISDATA!$I$3:$I$20000,"FD")</f>
        <v>0</v>
      </c>
      <c r="AP10" s="31">
        <f>SUMIFS(BISDATA!$L$3:$L$20000,BISDATA!$A$3:$A$20000,$AB10,BISDATA!$M$3:$M$20000,AP$4,BISDATA!$I$3:$I$20000,$AB$3)+SUMIFS(BISDATA!$L$3:$L$20000,BISDATA!$A$3:$A$20000,$AB10,BISDATA!$M$3:$M$20000,AP$4,BISDATA!$I$3:$I$20000,"FD")</f>
        <v>0</v>
      </c>
      <c r="AQ10" s="31">
        <f>SUMIFS(BISDATA!$L$3:$L$20000,BISDATA!$A$3:$A$20000,$AB10,BISDATA!$M$3:$M$20000,AQ$4,BISDATA!$I$3:$I$20000,$AB$3)+SUMIFS(BISDATA!$L$3:$L$20000,BISDATA!$A$3:$A$20000,$AB10,BISDATA!$M$3:$M$20000,AQ$4,BISDATA!$I$3:$I$20000,"FD")</f>
        <v>0</v>
      </c>
      <c r="AR10" s="31">
        <f>SUMIFS(BISDATA!$L$3:$L$20000,BISDATA!$A$3:$A$20000,$AB10,BISDATA!$M$3:$M$20000,AR$4,BISDATA!$I$3:$I$20000,$AB$3)+SUMIFS(BISDATA!$L$3:$L$20000,BISDATA!$A$3:$A$20000,$AB10,BISDATA!$M$3:$M$20000,AR$4,BISDATA!$I$3:$I$20000,"FD")</f>
        <v>0</v>
      </c>
      <c r="AS10" s="31">
        <f>SUMIFS(BISDATA!$L$3:$L$20000,BISDATA!$A$3:$A$20000,$AB10,BISDATA!$M$3:$M$20000,AS$4,BISDATA!$I$3:$I$20000,$AB$3)+SUMIFS(BISDATA!$L$3:$L$20000,BISDATA!$A$3:$A$20000,$AB10,BISDATA!$M$3:$M$20000,AS$4,BISDATA!$I$3:$I$20000,"FD")</f>
        <v>0</v>
      </c>
      <c r="AT10" s="31">
        <f>SUMIFS(BISDATA!$L$3:$L$20000,BISDATA!$A$3:$A$20000,$AB10,BISDATA!$M$3:$M$20000,AT$4,BISDATA!$I$3:$I$20000,$AB$3)+SUMIFS(BISDATA!$L$3:$L$20000,BISDATA!$A$3:$A$20000,$AB10,BISDATA!$M$3:$M$20000,AT$4,BISDATA!$I$3:$I$20000,"FD")</f>
        <v>0</v>
      </c>
      <c r="AU10" s="31">
        <f>SUMIFS(BISDATA!$L$3:$L$20000,BISDATA!$A$3:$A$20000,$AB10,BISDATA!$M$3:$M$20000,AU$4,BISDATA!$I$3:$I$20000,$AB$3)+SUMIFS(BISDATA!$L$3:$L$20000,BISDATA!$A$3:$A$20000,$AB10,BISDATA!$M$3:$M$20000,AU$4,BISDATA!$I$3:$I$20000,"FD")</f>
        <v>0</v>
      </c>
      <c r="AV10" s="31">
        <f>SUMIFS(BISDATA!$L$3:$L$20000,BISDATA!$A$3:$A$20000,$AB10,BISDATA!$M$3:$M$20000,AV$4,BISDATA!$I$3:$I$20000,$AB$3)+SUMIFS(BISDATA!$L$3:$L$20000,BISDATA!$A$3:$A$20000,$AB10,BISDATA!$M$3:$M$20000,AV$4,BISDATA!$I$3:$I$20000,"FD")</f>
        <v>0</v>
      </c>
      <c r="AW10" s="31">
        <f>SUMIFS(BISDATA!$L$3:$L$20000,BISDATA!$A$3:$A$20000,$AB10,BISDATA!$M$3:$M$20000,AW$4,BISDATA!$I$3:$I$20000,$AB$3)+SUMIFS(BISDATA!$L$3:$L$20000,BISDATA!$A$3:$A$20000,$AB10,BISDATA!$M$3:$M$20000,AW$4,BISDATA!$I$3:$I$20000,"FD")</f>
        <v>0</v>
      </c>
      <c r="AX10" s="31">
        <f>SUMIFS(BISDATA!$L$3:$L$20000,BISDATA!$A$3:$A$20000,$AB10,BISDATA!$M$3:$M$20000,AX$4,BISDATA!$I$3:$I$20000,$AB$3)+SUMIFS(BISDATA!$L$3:$L$20000,BISDATA!$A$3:$A$20000,$AB10,BISDATA!$M$3:$M$20000,AX$4,BISDATA!$I$3:$I$20000,"FD")</f>
        <v>0</v>
      </c>
      <c r="AY10" s="31">
        <f>SUMIFS(BISDATA!$L$3:$L$20000,BISDATA!$A$3:$A$20000,$AB10,BISDATA!$M$3:$M$20000,AY$4,BISDATA!$I$3:$I$20000,$AB$3)+SUMIFS(BISDATA!$L$3:$L$20000,BISDATA!$A$3:$A$20000,$AB10,BISDATA!$M$3:$M$20000,AY$4,BISDATA!$I$3:$I$20000,"FD")</f>
        <v>0</v>
      </c>
      <c r="AZ10" s="31">
        <f>SUMIFS(BISDATA!$L$3:$L$20000,BISDATA!$A$3:$A$20000,$AB10,BISDATA!$M$3:$M$20000,AZ$4,BISDATA!$I$3:$I$20000,$AB$3)+SUMIFS(BISDATA!$L$3:$L$20000,BISDATA!$A$3:$A$20000,$AB10,BISDATA!$M$3:$M$20000,AZ$4,BISDATA!$I$3:$I$20000,"FD")</f>
        <v>0</v>
      </c>
      <c r="BA10" s="32">
        <f>SUMIFS(BISDATA!$L$3:$L$20000,BISDATA!$A$3:$A$20000,$AB10,BISDATA!$M$3:$M$20000,BA$4,BISDATA!$I$3:$I$20000,$AB$3)+SUMIFS(BISDATA!$L$3:$L$20000,BISDATA!$A$3:$A$20000,$AB10,BISDATA!$M$3:$M$20000,BA$4,BISDATA!$I$3:$I$20000,"FD")</f>
        <v>0</v>
      </c>
      <c r="BB10" s="58"/>
      <c r="BC10" s="36" t="s">
        <v>65</v>
      </c>
      <c r="BD10" s="47">
        <f t="shared" si="3"/>
        <v>0</v>
      </c>
      <c r="BE10" s="31">
        <f t="shared" si="1"/>
        <v>0</v>
      </c>
      <c r="BF10" s="31">
        <f t="shared" si="1"/>
        <v>0</v>
      </c>
      <c r="BG10" s="31">
        <f t="shared" si="1"/>
        <v>0</v>
      </c>
      <c r="BH10" s="31">
        <f t="shared" si="1"/>
        <v>0</v>
      </c>
      <c r="BI10" s="31">
        <f t="shared" si="1"/>
        <v>0</v>
      </c>
      <c r="BJ10" s="31">
        <f t="shared" si="1"/>
        <v>0</v>
      </c>
      <c r="BK10" s="31">
        <f t="shared" si="1"/>
        <v>0</v>
      </c>
      <c r="BL10" s="31">
        <f t="shared" si="1"/>
        <v>0</v>
      </c>
      <c r="BM10" s="31">
        <f t="shared" si="1"/>
        <v>0</v>
      </c>
      <c r="BN10" s="31">
        <f t="shared" si="1"/>
        <v>0</v>
      </c>
      <c r="BO10" s="31">
        <f t="shared" si="1"/>
        <v>0</v>
      </c>
      <c r="BP10" s="31">
        <f t="shared" si="1"/>
        <v>0</v>
      </c>
      <c r="BQ10" s="31">
        <f t="shared" si="1"/>
        <v>0</v>
      </c>
      <c r="BR10" s="31">
        <f t="shared" si="1"/>
        <v>0</v>
      </c>
      <c r="BS10" s="31">
        <f t="shared" si="1"/>
        <v>0</v>
      </c>
      <c r="BT10" s="31">
        <f t="shared" si="1"/>
        <v>0</v>
      </c>
      <c r="BU10" s="31">
        <f t="shared" si="2"/>
        <v>0</v>
      </c>
      <c r="BV10" s="31">
        <f t="shared" si="2"/>
        <v>0</v>
      </c>
      <c r="BW10" s="31">
        <f t="shared" si="2"/>
        <v>0</v>
      </c>
      <c r="BX10" s="31">
        <f t="shared" si="2"/>
        <v>0</v>
      </c>
      <c r="BY10" s="31">
        <f t="shared" si="2"/>
        <v>0</v>
      </c>
      <c r="BZ10" s="31">
        <f t="shared" si="2"/>
        <v>0</v>
      </c>
      <c r="CA10" s="31">
        <f t="shared" si="2"/>
        <v>0</v>
      </c>
      <c r="CB10" s="32">
        <f t="shared" si="2"/>
        <v>0</v>
      </c>
    </row>
    <row r="11" spans="1:80" x14ac:dyDescent="0.25">
      <c r="A11" s="34" t="s">
        <v>100</v>
      </c>
      <c r="B11" s="48">
        <f>SUMIFS(FastClose!$H$3:$H$20000,FastClose!$K$3:$K$20000,$A11,FastClose!$G$3:$G$20000,B$3,FastClose!$D$3:$D$20000,$A$3)</f>
        <v>0</v>
      </c>
      <c r="C11" s="27">
        <f>SUMIFS(FastClose!$H$3:$H$20000,FastClose!$K$3:$K$20000,$A11,FastClose!$G$3:$G$20000,C$3,FastClose!$D$3:$D$20000,$A$3)</f>
        <v>0</v>
      </c>
      <c r="D11" s="27">
        <f>SUMIFS(FastClose!$H$3:$H$20000,FastClose!$K$3:$K$20000,$A11,FastClose!$G$3:$G$20000,D$3,FastClose!$D$3:$D$20000,$A$3)</f>
        <v>0</v>
      </c>
      <c r="E11" s="27">
        <f>SUMIFS(FastClose!$H$3:$H$20000,FastClose!$K$3:$K$20000,$A11,FastClose!$G$3:$G$20000,E$3,FastClose!$D$3:$D$20000,$A$3)</f>
        <v>0</v>
      </c>
      <c r="F11" s="27">
        <f>SUMIFS(FastClose!$H$3:$H$20000,FastClose!$K$3:$K$20000,$A11,FastClose!$G$3:$G$20000,F$3,FastClose!$D$3:$D$20000,$A$3)</f>
        <v>0</v>
      </c>
      <c r="G11" s="27">
        <f>SUMIFS(FastClose!$H$3:$H$20000,FastClose!$K$3:$K$20000,$A11,FastClose!$G$3:$G$20000,G$3,FastClose!$D$3:$D$20000,$A$3)</f>
        <v>0</v>
      </c>
      <c r="H11" s="27">
        <f>SUMIFS(FastClose!$H$3:$H$20000,FastClose!$K$3:$K$20000,$A11,FastClose!$G$3:$G$20000,H$3,FastClose!$D$3:$D$20000,$A$3)</f>
        <v>0</v>
      </c>
      <c r="I11" s="27">
        <f>SUMIFS(FastClose!$H$3:$H$20000,FastClose!$K$3:$K$20000,$A11,FastClose!$G$3:$G$20000,I$3,FastClose!$D$3:$D$20000,$A$3)</f>
        <v>0</v>
      </c>
      <c r="J11" s="27">
        <f>SUMIFS(FastClose!$H$3:$H$20000,FastClose!$K$3:$K$20000,$A11,FastClose!$G$3:$G$20000,J$3,FastClose!$D$3:$D$20000,$A$3)</f>
        <v>0</v>
      </c>
      <c r="K11" s="27">
        <f>SUMIFS(FastClose!$H$3:$H$20000,FastClose!$K$3:$K$20000,$A11,FastClose!$G$3:$G$20000,K$3,FastClose!$D$3:$D$20000,$A$3)</f>
        <v>0</v>
      </c>
      <c r="L11" s="27">
        <f>SUMIFS(FastClose!$H$3:$H$20000,FastClose!$K$3:$K$20000,$A11,FastClose!$G$3:$G$20000,L$3,FastClose!$D$3:$D$20000,$A$3)</f>
        <v>0</v>
      </c>
      <c r="M11" s="27">
        <f>SUMIFS(FastClose!$H$3:$H$20000,FastClose!$K$3:$K$20000,$A11,FastClose!$G$3:$G$20000,M$3,FastClose!$D$3:$D$20000,$A$3)</f>
        <v>0</v>
      </c>
      <c r="N11" s="27">
        <f>SUMIFS(FastClose!$H$3:$H$20000,FastClose!$K$3:$K$20000,$A11,FastClose!$G$3:$G$20000,N$3,FastClose!$D$3:$D$20000,$A$3)</f>
        <v>0</v>
      </c>
      <c r="O11" s="27">
        <f>SUMIFS(FastClose!$H$3:$H$20000,FastClose!$K$3:$K$20000,$A11,FastClose!$G$3:$G$20000,O$3,FastClose!$D$3:$D$20000,$A$3)</f>
        <v>0</v>
      </c>
      <c r="P11" s="27">
        <f>SUMIFS(FastClose!$H$3:$H$20000,FastClose!$K$3:$K$20000,$A11,FastClose!$G$3:$G$20000,P$3,FastClose!$D$3:$D$20000,$A$3)</f>
        <v>0</v>
      </c>
      <c r="Q11" s="27">
        <f>SUMIFS(FastClose!$H$3:$H$20000,FastClose!$K$3:$K$20000,$A11,FastClose!$G$3:$G$20000,Q$3,FastClose!$D$3:$D$20000,$A$3)</f>
        <v>0</v>
      </c>
      <c r="R11" s="27">
        <f>SUMIFS(FastClose!$H$3:$H$20000,FastClose!$K$3:$K$20000,$A11,FastClose!$G$3:$G$20000,R$3,FastClose!$D$3:$D$20000,$A$3)</f>
        <v>0</v>
      </c>
      <c r="S11" s="27">
        <f>SUMIFS(FastClose!$H$3:$H$20000,FastClose!$K$3:$K$20000,$A11,FastClose!$G$3:$G$20000,S$3,FastClose!$D$3:$D$20000,$A$3)</f>
        <v>0</v>
      </c>
      <c r="T11" s="27">
        <f>SUMIFS(FastClose!$H$3:$H$20000,FastClose!$K$3:$K$20000,$A11,FastClose!$G$3:$G$20000,T$3,FastClose!$D$3:$D$20000,$A$3)</f>
        <v>0</v>
      </c>
      <c r="U11" s="27">
        <f>SUMIFS(FastClose!$H$3:$H$20000,FastClose!$K$3:$K$20000,$A11,FastClose!$G$3:$G$20000,U$3,FastClose!$D$3:$D$20000,$A$3)</f>
        <v>0</v>
      </c>
      <c r="V11" s="27">
        <f>SUMIFS(FastClose!$H$3:$H$20000,FastClose!$K$3:$K$20000,$A11,FastClose!$G$3:$G$20000,V$3,FastClose!$D$3:$D$20000,$A$3)</f>
        <v>0</v>
      </c>
      <c r="W11" s="27">
        <f>SUMIFS(FastClose!$H$3:$H$20000,FastClose!$K$3:$K$20000,$A11,FastClose!$G$3:$G$20000,W$3,FastClose!$D$3:$D$20000,$A$3)</f>
        <v>0</v>
      </c>
      <c r="X11" s="27">
        <f>SUMIFS(FastClose!$H$3:$H$20000,FastClose!$K$3:$K$20000,$A11,FastClose!$G$3:$G$20000,X$3,FastClose!$D$3:$D$20000,$A$3)</f>
        <v>0</v>
      </c>
      <c r="Y11" s="27">
        <f>SUMIFS(FastClose!$H$3:$H$20000,FastClose!$K$3:$K$20000,$A11,FastClose!$G$3:$G$20000,Y$3,FastClose!$D$3:$D$20000,$A$3)</f>
        <v>0</v>
      </c>
      <c r="Z11" s="28">
        <f>SUMIFS(FastClose!$H$3:$H$20000,FastClose!$K$3:$K$20000,$A11,FastClose!$G$3:$G$20000,Z$3,FastClose!$D$3:$D$20000,$A$3)</f>
        <v>0</v>
      </c>
      <c r="AB11" s="34" t="s">
        <v>100</v>
      </c>
      <c r="AC11" s="48">
        <f>SUMIFS(BISDATA!$L$3:$L$20000,BISDATA!$A$3:$A$20000,$AB11,BISDATA!$M$3:$M$20000,AC$4,BISDATA!$I$3:$I$20000,$AB$3)+SUMIFS(BISDATA!$L$3:$L$20000,BISDATA!$A$3:$A$20000,$AB11,BISDATA!$M$3:$M$20000,AC$4,BISDATA!$I$3:$I$20000,"FD")</f>
        <v>0</v>
      </c>
      <c r="AD11" s="27">
        <f>SUMIFS(BISDATA!$L$3:$L$20000,BISDATA!$A$3:$A$20000,$AB11,BISDATA!$M$3:$M$20000,AD$4,BISDATA!$I$3:$I$20000,$AB$3)+SUMIFS(BISDATA!$L$3:$L$20000,BISDATA!$A$3:$A$20000,$AB11,BISDATA!$M$3:$M$20000,AD$4,BISDATA!$I$3:$I$20000,"FD")</f>
        <v>0</v>
      </c>
      <c r="AE11" s="27">
        <f>SUMIFS(BISDATA!$L$3:$L$20000,BISDATA!$A$3:$A$20000,$AB11,BISDATA!$M$3:$M$20000,AE$4,BISDATA!$I$3:$I$20000,$AB$3)+SUMIFS(BISDATA!$L$3:$L$20000,BISDATA!$A$3:$A$20000,$AB11,BISDATA!$M$3:$M$20000,AE$4,BISDATA!$I$3:$I$20000,"FD")</f>
        <v>0</v>
      </c>
      <c r="AF11" s="27">
        <f>SUMIFS(BISDATA!$L$3:$L$20000,BISDATA!$A$3:$A$20000,$AB11,BISDATA!$M$3:$M$20000,AF$4,BISDATA!$I$3:$I$20000,$AB$3)+SUMIFS(BISDATA!$L$3:$L$20000,BISDATA!$A$3:$A$20000,$AB11,BISDATA!$M$3:$M$20000,AF$4,BISDATA!$I$3:$I$20000,"FD")</f>
        <v>24</v>
      </c>
      <c r="AG11" s="27">
        <f>SUMIFS(BISDATA!$L$3:$L$20000,BISDATA!$A$3:$A$20000,$AB11,BISDATA!$M$3:$M$20000,AG$4,BISDATA!$I$3:$I$20000,$AB$3)+SUMIFS(BISDATA!$L$3:$L$20000,BISDATA!$A$3:$A$20000,$AB11,BISDATA!$M$3:$M$20000,AG$4,BISDATA!$I$3:$I$20000,"FD")</f>
        <v>0</v>
      </c>
      <c r="AH11" s="27">
        <f>SUMIFS(BISDATA!$L$3:$L$20000,BISDATA!$A$3:$A$20000,$AB11,BISDATA!$M$3:$M$20000,AH$4,BISDATA!$I$3:$I$20000,$AB$3)+SUMIFS(BISDATA!$L$3:$L$20000,BISDATA!$A$3:$A$20000,$AB11,BISDATA!$M$3:$M$20000,AH$4,BISDATA!$I$3:$I$20000,"FD")</f>
        <v>17.82</v>
      </c>
      <c r="AI11" s="27">
        <f>SUMIFS(BISDATA!$L$3:$L$20000,BISDATA!$A$3:$A$20000,$AB11,BISDATA!$M$3:$M$20000,AI$4,BISDATA!$I$3:$I$20000,$AB$3)+SUMIFS(BISDATA!$L$3:$L$20000,BISDATA!$A$3:$A$20000,$AB11,BISDATA!$M$3:$M$20000,AI$4,BISDATA!$I$3:$I$20000,"FD")</f>
        <v>0</v>
      </c>
      <c r="AJ11" s="27">
        <f>SUMIFS(BISDATA!$L$3:$L$20000,BISDATA!$A$3:$A$20000,$AB11,BISDATA!$M$3:$M$20000,AJ$4,BISDATA!$I$3:$I$20000,$AB$3)+SUMIFS(BISDATA!$L$3:$L$20000,BISDATA!$A$3:$A$20000,$AB11,BISDATA!$M$3:$M$20000,AJ$4,BISDATA!$I$3:$I$20000,"FD")</f>
        <v>0</v>
      </c>
      <c r="AK11" s="27">
        <f>SUMIFS(BISDATA!$L$3:$L$20000,BISDATA!$A$3:$A$20000,$AB11,BISDATA!$M$3:$M$20000,AK$4,BISDATA!$I$3:$I$20000,$AB$3)+SUMIFS(BISDATA!$L$3:$L$20000,BISDATA!$A$3:$A$20000,$AB11,BISDATA!$M$3:$M$20000,AK$4,BISDATA!$I$3:$I$20000,"FD")</f>
        <v>0</v>
      </c>
      <c r="AL11" s="27">
        <f>SUMIFS(BISDATA!$L$3:$L$20000,BISDATA!$A$3:$A$20000,$AB11,BISDATA!$M$3:$M$20000,AL$4,BISDATA!$I$3:$I$20000,$AB$3)+SUMIFS(BISDATA!$L$3:$L$20000,BISDATA!$A$3:$A$20000,$AB11,BISDATA!$M$3:$M$20000,AL$4,BISDATA!$I$3:$I$20000,"FD")</f>
        <v>24</v>
      </c>
      <c r="AM11" s="27">
        <f>SUMIFS(BISDATA!$L$3:$L$20000,BISDATA!$A$3:$A$20000,$AB11,BISDATA!$M$3:$M$20000,AM$4,BISDATA!$I$3:$I$20000,$AB$3)+SUMIFS(BISDATA!$L$3:$L$20000,BISDATA!$A$3:$A$20000,$AB11,BISDATA!$M$3:$M$20000,AM$4,BISDATA!$I$3:$I$20000,"FD")</f>
        <v>24</v>
      </c>
      <c r="AN11" s="27">
        <f>SUMIFS(BISDATA!$L$3:$L$20000,BISDATA!$A$3:$A$20000,$AB11,BISDATA!$M$3:$M$20000,AN$4,BISDATA!$I$3:$I$20000,$AB$3)+SUMIFS(BISDATA!$L$3:$L$20000,BISDATA!$A$3:$A$20000,$AB11,BISDATA!$M$3:$M$20000,AN$4,BISDATA!$I$3:$I$20000,"FD")</f>
        <v>0</v>
      </c>
      <c r="AO11" s="27">
        <f>SUMIFS(BISDATA!$L$3:$L$20000,BISDATA!$A$3:$A$20000,$AB11,BISDATA!$M$3:$M$20000,AO$4,BISDATA!$I$3:$I$20000,$AB$3)+SUMIFS(BISDATA!$L$3:$L$20000,BISDATA!$A$3:$A$20000,$AB11,BISDATA!$M$3:$M$20000,AO$4,BISDATA!$I$3:$I$20000,"FD")</f>
        <v>0</v>
      </c>
      <c r="AP11" s="27">
        <f>SUMIFS(BISDATA!$L$3:$L$20000,BISDATA!$A$3:$A$20000,$AB11,BISDATA!$M$3:$M$20000,AP$4,BISDATA!$I$3:$I$20000,$AB$3)+SUMIFS(BISDATA!$L$3:$L$20000,BISDATA!$A$3:$A$20000,$AB11,BISDATA!$M$3:$M$20000,AP$4,BISDATA!$I$3:$I$20000,"FD")</f>
        <v>0</v>
      </c>
      <c r="AQ11" s="27">
        <f>SUMIFS(BISDATA!$L$3:$L$20000,BISDATA!$A$3:$A$20000,$AB11,BISDATA!$M$3:$M$20000,AQ$4,BISDATA!$I$3:$I$20000,$AB$3)+SUMIFS(BISDATA!$L$3:$L$20000,BISDATA!$A$3:$A$20000,$AB11,BISDATA!$M$3:$M$20000,AQ$4,BISDATA!$I$3:$I$20000,"FD")</f>
        <v>42</v>
      </c>
      <c r="AR11" s="27">
        <f>SUMIFS(BISDATA!$L$3:$L$20000,BISDATA!$A$3:$A$20000,$AB11,BISDATA!$M$3:$M$20000,AR$4,BISDATA!$I$3:$I$20000,$AB$3)+SUMIFS(BISDATA!$L$3:$L$20000,BISDATA!$A$3:$A$20000,$AB11,BISDATA!$M$3:$M$20000,AR$4,BISDATA!$I$3:$I$20000,"FD")</f>
        <v>0</v>
      </c>
      <c r="AS11" s="27">
        <f>SUMIFS(BISDATA!$L$3:$L$20000,BISDATA!$A$3:$A$20000,$AB11,BISDATA!$M$3:$M$20000,AS$4,BISDATA!$I$3:$I$20000,$AB$3)+SUMIFS(BISDATA!$L$3:$L$20000,BISDATA!$A$3:$A$20000,$AB11,BISDATA!$M$3:$M$20000,AS$4,BISDATA!$I$3:$I$20000,"FD")</f>
        <v>0</v>
      </c>
      <c r="AT11" s="27">
        <f>SUMIFS(BISDATA!$L$3:$L$20000,BISDATA!$A$3:$A$20000,$AB11,BISDATA!$M$3:$M$20000,AT$4,BISDATA!$I$3:$I$20000,$AB$3)+SUMIFS(BISDATA!$L$3:$L$20000,BISDATA!$A$3:$A$20000,$AB11,BISDATA!$M$3:$M$20000,AT$4,BISDATA!$I$3:$I$20000,"FD")</f>
        <v>0</v>
      </c>
      <c r="AU11" s="27">
        <f>SUMIFS(BISDATA!$L$3:$L$20000,BISDATA!$A$3:$A$20000,$AB11,BISDATA!$M$3:$M$20000,AU$4,BISDATA!$I$3:$I$20000,$AB$3)+SUMIFS(BISDATA!$L$3:$L$20000,BISDATA!$A$3:$A$20000,$AB11,BISDATA!$M$3:$M$20000,AU$4,BISDATA!$I$3:$I$20000,"FD")</f>
        <v>0</v>
      </c>
      <c r="AV11" s="27">
        <f>SUMIFS(BISDATA!$L$3:$L$20000,BISDATA!$A$3:$A$20000,$AB11,BISDATA!$M$3:$M$20000,AV$4,BISDATA!$I$3:$I$20000,$AB$3)+SUMIFS(BISDATA!$L$3:$L$20000,BISDATA!$A$3:$A$20000,$AB11,BISDATA!$M$3:$M$20000,AV$4,BISDATA!$I$3:$I$20000,"FD")</f>
        <v>0</v>
      </c>
      <c r="AW11" s="27">
        <f>SUMIFS(BISDATA!$L$3:$L$20000,BISDATA!$A$3:$A$20000,$AB11,BISDATA!$M$3:$M$20000,AW$4,BISDATA!$I$3:$I$20000,$AB$3)+SUMIFS(BISDATA!$L$3:$L$20000,BISDATA!$A$3:$A$20000,$AB11,BISDATA!$M$3:$M$20000,AW$4,BISDATA!$I$3:$I$20000,"FD")</f>
        <v>0</v>
      </c>
      <c r="AX11" s="27">
        <f>SUMIFS(BISDATA!$L$3:$L$20000,BISDATA!$A$3:$A$20000,$AB11,BISDATA!$M$3:$M$20000,AX$4,BISDATA!$I$3:$I$20000,$AB$3)+SUMIFS(BISDATA!$L$3:$L$20000,BISDATA!$A$3:$A$20000,$AB11,BISDATA!$M$3:$M$20000,AX$4,BISDATA!$I$3:$I$20000,"FD")</f>
        <v>36</v>
      </c>
      <c r="AY11" s="27">
        <f>SUMIFS(BISDATA!$L$3:$L$20000,BISDATA!$A$3:$A$20000,$AB11,BISDATA!$M$3:$M$20000,AY$4,BISDATA!$I$3:$I$20000,$AB$3)+SUMIFS(BISDATA!$L$3:$L$20000,BISDATA!$A$3:$A$20000,$AB11,BISDATA!$M$3:$M$20000,AY$4,BISDATA!$I$3:$I$20000,"FD")</f>
        <v>0</v>
      </c>
      <c r="AZ11" s="27">
        <f>SUMIFS(BISDATA!$L$3:$L$20000,BISDATA!$A$3:$A$20000,$AB11,BISDATA!$M$3:$M$20000,AZ$4,BISDATA!$I$3:$I$20000,$AB$3)+SUMIFS(BISDATA!$L$3:$L$20000,BISDATA!$A$3:$A$20000,$AB11,BISDATA!$M$3:$M$20000,AZ$4,BISDATA!$I$3:$I$20000,"FD")</f>
        <v>24</v>
      </c>
      <c r="BA11" s="28">
        <f>SUMIFS(BISDATA!$L$3:$L$20000,BISDATA!$A$3:$A$20000,$AB11,BISDATA!$M$3:$M$20000,BA$4,BISDATA!$I$3:$I$20000,$AB$3)+SUMIFS(BISDATA!$L$3:$L$20000,BISDATA!$A$3:$A$20000,$AB11,BISDATA!$M$3:$M$20000,BA$4,BISDATA!$I$3:$I$20000,"FD")</f>
        <v>160.28</v>
      </c>
      <c r="BB11" s="58"/>
      <c r="BC11" s="34" t="s">
        <v>100</v>
      </c>
      <c r="BD11" s="48">
        <f t="shared" si="3"/>
        <v>0</v>
      </c>
      <c r="BE11" s="27">
        <f t="shared" si="1"/>
        <v>0</v>
      </c>
      <c r="BF11" s="27">
        <f t="shared" si="1"/>
        <v>0</v>
      </c>
      <c r="BG11" s="27">
        <f t="shared" si="1"/>
        <v>24</v>
      </c>
      <c r="BH11" s="27">
        <f t="shared" si="1"/>
        <v>0</v>
      </c>
      <c r="BI11" s="27">
        <f t="shared" si="1"/>
        <v>17.82</v>
      </c>
      <c r="BJ11" s="27">
        <f t="shared" si="1"/>
        <v>0</v>
      </c>
      <c r="BK11" s="27">
        <f t="shared" si="1"/>
        <v>0</v>
      </c>
      <c r="BL11" s="27">
        <f t="shared" si="1"/>
        <v>0</v>
      </c>
      <c r="BM11" s="27">
        <f t="shared" si="1"/>
        <v>24</v>
      </c>
      <c r="BN11" s="27">
        <f t="shared" si="1"/>
        <v>24</v>
      </c>
      <c r="BO11" s="27">
        <f t="shared" si="1"/>
        <v>0</v>
      </c>
      <c r="BP11" s="27">
        <f t="shared" si="1"/>
        <v>0</v>
      </c>
      <c r="BQ11" s="27">
        <f t="shared" si="1"/>
        <v>0</v>
      </c>
      <c r="BR11" s="27">
        <f t="shared" si="1"/>
        <v>42</v>
      </c>
      <c r="BS11" s="27">
        <f t="shared" si="1"/>
        <v>0</v>
      </c>
      <c r="BT11" s="27">
        <f t="shared" si="1"/>
        <v>0</v>
      </c>
      <c r="BU11" s="27">
        <f t="shared" si="2"/>
        <v>0</v>
      </c>
      <c r="BV11" s="27">
        <f t="shared" si="2"/>
        <v>0</v>
      </c>
      <c r="BW11" s="27">
        <f t="shared" si="2"/>
        <v>0</v>
      </c>
      <c r="BX11" s="27">
        <f t="shared" si="2"/>
        <v>0</v>
      </c>
      <c r="BY11" s="27">
        <f t="shared" si="2"/>
        <v>36</v>
      </c>
      <c r="BZ11" s="27">
        <f t="shared" si="2"/>
        <v>0</v>
      </c>
      <c r="CA11" s="27">
        <f t="shared" si="2"/>
        <v>24</v>
      </c>
      <c r="CB11" s="28">
        <f t="shared" si="2"/>
        <v>160.28</v>
      </c>
    </row>
    <row r="12" spans="1:80" x14ac:dyDescent="0.25">
      <c r="A12" s="35" t="s">
        <v>185</v>
      </c>
      <c r="B12" s="46">
        <f>SUMIFS(FastClose!$H$3:$H$20000,FastClose!$K$3:$K$20000,$A12,FastClose!$G$3:$G$20000,B$3,FastClose!$D$3:$D$20000,$A$3)</f>
        <v>0</v>
      </c>
      <c r="C12" s="29">
        <f>SUMIFS(FastClose!$H$3:$H$20000,FastClose!$K$3:$K$20000,$A12,FastClose!$G$3:$G$20000,C$3,FastClose!$D$3:$D$20000,$A$3)</f>
        <v>0</v>
      </c>
      <c r="D12" s="29">
        <f>SUMIFS(FastClose!$H$3:$H$20000,FastClose!$K$3:$K$20000,$A12,FastClose!$G$3:$G$20000,D$3,FastClose!$D$3:$D$20000,$A$3)</f>
        <v>0</v>
      </c>
      <c r="E12" s="29">
        <f>SUMIFS(FastClose!$H$3:$H$20000,FastClose!$K$3:$K$20000,$A12,FastClose!$G$3:$G$20000,E$3,FastClose!$D$3:$D$20000,$A$3)</f>
        <v>0</v>
      </c>
      <c r="F12" s="29">
        <f>SUMIFS(FastClose!$H$3:$H$20000,FastClose!$K$3:$K$20000,$A12,FastClose!$G$3:$G$20000,F$3,FastClose!$D$3:$D$20000,$A$3)</f>
        <v>0</v>
      </c>
      <c r="G12" s="29">
        <f>SUMIFS(FastClose!$H$3:$H$20000,FastClose!$K$3:$K$20000,$A12,FastClose!$G$3:$G$20000,G$3,FastClose!$D$3:$D$20000,$A$3)</f>
        <v>0</v>
      </c>
      <c r="H12" s="29">
        <f>SUMIFS(FastClose!$H$3:$H$20000,FastClose!$K$3:$K$20000,$A12,FastClose!$G$3:$G$20000,H$3,FastClose!$D$3:$D$20000,$A$3)</f>
        <v>0</v>
      </c>
      <c r="I12" s="29">
        <f>SUMIFS(FastClose!$H$3:$H$20000,FastClose!$K$3:$K$20000,$A12,FastClose!$G$3:$G$20000,I$3,FastClose!$D$3:$D$20000,$A$3)</f>
        <v>0</v>
      </c>
      <c r="J12" s="29">
        <f>SUMIFS(FastClose!$H$3:$H$20000,FastClose!$K$3:$K$20000,$A12,FastClose!$G$3:$G$20000,J$3,FastClose!$D$3:$D$20000,$A$3)</f>
        <v>0</v>
      </c>
      <c r="K12" s="29">
        <f>SUMIFS(FastClose!$H$3:$H$20000,FastClose!$K$3:$K$20000,$A12,FastClose!$G$3:$G$20000,K$3,FastClose!$D$3:$D$20000,$A$3)</f>
        <v>0</v>
      </c>
      <c r="L12" s="29">
        <f>SUMIFS(FastClose!$H$3:$H$20000,FastClose!$K$3:$K$20000,$A12,FastClose!$G$3:$G$20000,L$3,FastClose!$D$3:$D$20000,$A$3)</f>
        <v>0</v>
      </c>
      <c r="M12" s="29">
        <f>SUMIFS(FastClose!$H$3:$H$20000,FastClose!$K$3:$K$20000,$A12,FastClose!$G$3:$G$20000,M$3,FastClose!$D$3:$D$20000,$A$3)</f>
        <v>0</v>
      </c>
      <c r="N12" s="29">
        <f>SUMIFS(FastClose!$H$3:$H$20000,FastClose!$K$3:$K$20000,$A12,FastClose!$G$3:$G$20000,N$3,FastClose!$D$3:$D$20000,$A$3)</f>
        <v>0</v>
      </c>
      <c r="O12" s="29">
        <f>SUMIFS(FastClose!$H$3:$H$20000,FastClose!$K$3:$K$20000,$A12,FastClose!$G$3:$G$20000,O$3,FastClose!$D$3:$D$20000,$A$3)</f>
        <v>0</v>
      </c>
      <c r="P12" s="29">
        <f>SUMIFS(FastClose!$H$3:$H$20000,FastClose!$K$3:$K$20000,$A12,FastClose!$G$3:$G$20000,P$3,FastClose!$D$3:$D$20000,$A$3)</f>
        <v>0</v>
      </c>
      <c r="Q12" s="29">
        <f>SUMIFS(FastClose!$H$3:$H$20000,FastClose!$K$3:$K$20000,$A12,FastClose!$G$3:$G$20000,Q$3,FastClose!$D$3:$D$20000,$A$3)</f>
        <v>0</v>
      </c>
      <c r="R12" s="29">
        <f>SUMIFS(FastClose!$H$3:$H$20000,FastClose!$K$3:$K$20000,$A12,FastClose!$G$3:$G$20000,R$3,FastClose!$D$3:$D$20000,$A$3)</f>
        <v>0</v>
      </c>
      <c r="S12" s="29">
        <f>SUMIFS(FastClose!$H$3:$H$20000,FastClose!$K$3:$K$20000,$A12,FastClose!$G$3:$G$20000,S$3,FastClose!$D$3:$D$20000,$A$3)</f>
        <v>0</v>
      </c>
      <c r="T12" s="29">
        <f>SUMIFS(FastClose!$H$3:$H$20000,FastClose!$K$3:$K$20000,$A12,FastClose!$G$3:$G$20000,T$3,FastClose!$D$3:$D$20000,$A$3)</f>
        <v>0</v>
      </c>
      <c r="U12" s="29">
        <f>SUMIFS(FastClose!$H$3:$H$20000,FastClose!$K$3:$K$20000,$A12,FastClose!$G$3:$G$20000,U$3,FastClose!$D$3:$D$20000,$A$3)</f>
        <v>0</v>
      </c>
      <c r="V12" s="29">
        <f>SUMIFS(FastClose!$H$3:$H$20000,FastClose!$K$3:$K$20000,$A12,FastClose!$G$3:$G$20000,V$3,FastClose!$D$3:$D$20000,$A$3)</f>
        <v>0</v>
      </c>
      <c r="W12" s="29">
        <f>SUMIFS(FastClose!$H$3:$H$20000,FastClose!$K$3:$K$20000,$A12,FastClose!$G$3:$G$20000,W$3,FastClose!$D$3:$D$20000,$A$3)</f>
        <v>0</v>
      </c>
      <c r="X12" s="29">
        <f>SUMIFS(FastClose!$H$3:$H$20000,FastClose!$K$3:$K$20000,$A12,FastClose!$G$3:$G$20000,X$3,FastClose!$D$3:$D$20000,$A$3)</f>
        <v>0</v>
      </c>
      <c r="Y12" s="29">
        <f>SUMIFS(FastClose!$H$3:$H$20000,FastClose!$K$3:$K$20000,$A12,FastClose!$G$3:$G$20000,Y$3,FastClose!$D$3:$D$20000,$A$3)</f>
        <v>0</v>
      </c>
      <c r="Z12" s="30">
        <f>SUMIFS(FastClose!$H$3:$H$20000,FastClose!$K$3:$K$20000,$A12,FastClose!$G$3:$G$20000,Z$3,FastClose!$D$3:$D$20000,$A$3)</f>
        <v>0</v>
      </c>
      <c r="AB12" s="35" t="s">
        <v>185</v>
      </c>
      <c r="AC12" s="46">
        <f>SUMIFS(BISDATA!$L$3:$L$20000,BISDATA!$A$3:$A$20000,$AB12,BISDATA!$M$3:$M$20000,AC$4,BISDATA!$I$3:$I$20000,$AB$3)+SUMIFS(BISDATA!$L$3:$L$20000,BISDATA!$A$3:$A$20000,$AB12,BISDATA!$M$3:$M$20000,AC$4,BISDATA!$I$3:$I$20000,"FD")</f>
        <v>1202.94</v>
      </c>
      <c r="AD12" s="29">
        <f>SUMIFS(BISDATA!$L$3:$L$20000,BISDATA!$A$3:$A$20000,$AB12,BISDATA!$M$3:$M$20000,AD$4,BISDATA!$I$3:$I$20000,$AB$3)+SUMIFS(BISDATA!$L$3:$L$20000,BISDATA!$A$3:$A$20000,$AB12,BISDATA!$M$3:$M$20000,AD$4,BISDATA!$I$3:$I$20000,"FD")</f>
        <v>4900.28</v>
      </c>
      <c r="AE12" s="29">
        <f>SUMIFS(BISDATA!$L$3:$L$20000,BISDATA!$A$3:$A$20000,$AB12,BISDATA!$M$3:$M$20000,AE$4,BISDATA!$I$3:$I$20000,$AB$3)+SUMIFS(BISDATA!$L$3:$L$20000,BISDATA!$A$3:$A$20000,$AB12,BISDATA!$M$3:$M$20000,AE$4,BISDATA!$I$3:$I$20000,"FD")</f>
        <v>3677.3600000000006</v>
      </c>
      <c r="AF12" s="29">
        <f>SUMIFS(BISDATA!$L$3:$L$20000,BISDATA!$A$3:$A$20000,$AB12,BISDATA!$M$3:$M$20000,AF$4,BISDATA!$I$3:$I$20000,$AB$3)+SUMIFS(BISDATA!$L$3:$L$20000,BISDATA!$A$3:$A$20000,$AB12,BISDATA!$M$3:$M$20000,AF$4,BISDATA!$I$3:$I$20000,"FD")</f>
        <v>0</v>
      </c>
      <c r="AG12" s="29">
        <f>SUMIFS(BISDATA!$L$3:$L$20000,BISDATA!$A$3:$A$20000,$AB12,BISDATA!$M$3:$M$20000,AG$4,BISDATA!$I$3:$I$20000,$AB$3)+SUMIFS(BISDATA!$L$3:$L$20000,BISDATA!$A$3:$A$20000,$AB12,BISDATA!$M$3:$M$20000,AG$4,BISDATA!$I$3:$I$20000,"FD")</f>
        <v>0</v>
      </c>
      <c r="AH12" s="29">
        <f>SUMIFS(BISDATA!$L$3:$L$20000,BISDATA!$A$3:$A$20000,$AB12,BISDATA!$M$3:$M$20000,AH$4,BISDATA!$I$3:$I$20000,$AB$3)+SUMIFS(BISDATA!$L$3:$L$20000,BISDATA!$A$3:$A$20000,$AB12,BISDATA!$M$3:$M$20000,AH$4,BISDATA!$I$3:$I$20000,"FD")</f>
        <v>12.560000000000002</v>
      </c>
      <c r="AI12" s="29">
        <f>SUMIFS(BISDATA!$L$3:$L$20000,BISDATA!$A$3:$A$20000,$AB12,BISDATA!$M$3:$M$20000,AI$4,BISDATA!$I$3:$I$20000,$AB$3)+SUMIFS(BISDATA!$L$3:$L$20000,BISDATA!$A$3:$A$20000,$AB12,BISDATA!$M$3:$M$20000,AI$4,BISDATA!$I$3:$I$20000,"FD")</f>
        <v>0</v>
      </c>
      <c r="AJ12" s="29">
        <f>SUMIFS(BISDATA!$L$3:$L$20000,BISDATA!$A$3:$A$20000,$AB12,BISDATA!$M$3:$M$20000,AJ$4,BISDATA!$I$3:$I$20000,$AB$3)+SUMIFS(BISDATA!$L$3:$L$20000,BISDATA!$A$3:$A$20000,$AB12,BISDATA!$M$3:$M$20000,AJ$4,BISDATA!$I$3:$I$20000,"FD")</f>
        <v>0</v>
      </c>
      <c r="AK12" s="29">
        <f>SUMIFS(BISDATA!$L$3:$L$20000,BISDATA!$A$3:$A$20000,$AB12,BISDATA!$M$3:$M$20000,AK$4,BISDATA!$I$3:$I$20000,$AB$3)+SUMIFS(BISDATA!$L$3:$L$20000,BISDATA!$A$3:$A$20000,$AB12,BISDATA!$M$3:$M$20000,AK$4,BISDATA!$I$3:$I$20000,"FD")</f>
        <v>0</v>
      </c>
      <c r="AL12" s="29">
        <f>SUMIFS(BISDATA!$L$3:$L$20000,BISDATA!$A$3:$A$20000,$AB12,BISDATA!$M$3:$M$20000,AL$4,BISDATA!$I$3:$I$20000,$AB$3)+SUMIFS(BISDATA!$L$3:$L$20000,BISDATA!$A$3:$A$20000,$AB12,BISDATA!$M$3:$M$20000,AL$4,BISDATA!$I$3:$I$20000,"FD")</f>
        <v>0</v>
      </c>
      <c r="AM12" s="29">
        <f>SUMIFS(BISDATA!$L$3:$L$20000,BISDATA!$A$3:$A$20000,$AB12,BISDATA!$M$3:$M$20000,AM$4,BISDATA!$I$3:$I$20000,$AB$3)+SUMIFS(BISDATA!$L$3:$L$20000,BISDATA!$A$3:$A$20000,$AB12,BISDATA!$M$3:$M$20000,AM$4,BISDATA!$I$3:$I$20000,"FD")</f>
        <v>0</v>
      </c>
      <c r="AN12" s="29">
        <f>SUMIFS(BISDATA!$L$3:$L$20000,BISDATA!$A$3:$A$20000,$AB12,BISDATA!$M$3:$M$20000,AN$4,BISDATA!$I$3:$I$20000,$AB$3)+SUMIFS(BISDATA!$L$3:$L$20000,BISDATA!$A$3:$A$20000,$AB12,BISDATA!$M$3:$M$20000,AN$4,BISDATA!$I$3:$I$20000,"FD")</f>
        <v>546</v>
      </c>
      <c r="AO12" s="29">
        <f>SUMIFS(BISDATA!$L$3:$L$20000,BISDATA!$A$3:$A$20000,$AB12,BISDATA!$M$3:$M$20000,AO$4,BISDATA!$I$3:$I$20000,$AB$3)+SUMIFS(BISDATA!$L$3:$L$20000,BISDATA!$A$3:$A$20000,$AB12,BISDATA!$M$3:$M$20000,AO$4,BISDATA!$I$3:$I$20000,"FD")</f>
        <v>0</v>
      </c>
      <c r="AP12" s="29">
        <f>SUMIFS(BISDATA!$L$3:$L$20000,BISDATA!$A$3:$A$20000,$AB12,BISDATA!$M$3:$M$20000,AP$4,BISDATA!$I$3:$I$20000,$AB$3)+SUMIFS(BISDATA!$L$3:$L$20000,BISDATA!$A$3:$A$20000,$AB12,BISDATA!$M$3:$M$20000,AP$4,BISDATA!$I$3:$I$20000,"FD")</f>
        <v>0</v>
      </c>
      <c r="AQ12" s="29">
        <f>SUMIFS(BISDATA!$L$3:$L$20000,BISDATA!$A$3:$A$20000,$AB12,BISDATA!$M$3:$M$20000,AQ$4,BISDATA!$I$3:$I$20000,$AB$3)+SUMIFS(BISDATA!$L$3:$L$20000,BISDATA!$A$3:$A$20000,$AB12,BISDATA!$M$3:$M$20000,AQ$4,BISDATA!$I$3:$I$20000,"FD")</f>
        <v>0</v>
      </c>
      <c r="AR12" s="29">
        <f>SUMIFS(BISDATA!$L$3:$L$20000,BISDATA!$A$3:$A$20000,$AB12,BISDATA!$M$3:$M$20000,AR$4,BISDATA!$I$3:$I$20000,$AB$3)+SUMIFS(BISDATA!$L$3:$L$20000,BISDATA!$A$3:$A$20000,$AB12,BISDATA!$M$3:$M$20000,AR$4,BISDATA!$I$3:$I$20000,"FD")</f>
        <v>0</v>
      </c>
      <c r="AS12" s="29">
        <f>SUMIFS(BISDATA!$L$3:$L$20000,BISDATA!$A$3:$A$20000,$AB12,BISDATA!$M$3:$M$20000,AS$4,BISDATA!$I$3:$I$20000,$AB$3)+SUMIFS(BISDATA!$L$3:$L$20000,BISDATA!$A$3:$A$20000,$AB12,BISDATA!$M$3:$M$20000,AS$4,BISDATA!$I$3:$I$20000,"FD")</f>
        <v>0</v>
      </c>
      <c r="AT12" s="29">
        <f>SUMIFS(BISDATA!$L$3:$L$20000,BISDATA!$A$3:$A$20000,$AB12,BISDATA!$M$3:$M$20000,AT$4,BISDATA!$I$3:$I$20000,$AB$3)+SUMIFS(BISDATA!$L$3:$L$20000,BISDATA!$A$3:$A$20000,$AB12,BISDATA!$M$3:$M$20000,AT$4,BISDATA!$I$3:$I$20000,"FD")</f>
        <v>0</v>
      </c>
      <c r="AU12" s="29">
        <f>SUMIFS(BISDATA!$L$3:$L$20000,BISDATA!$A$3:$A$20000,$AB12,BISDATA!$M$3:$M$20000,AU$4,BISDATA!$I$3:$I$20000,$AB$3)+SUMIFS(BISDATA!$L$3:$L$20000,BISDATA!$A$3:$A$20000,$AB12,BISDATA!$M$3:$M$20000,AU$4,BISDATA!$I$3:$I$20000,"FD")</f>
        <v>0</v>
      </c>
      <c r="AV12" s="29">
        <f>SUMIFS(BISDATA!$L$3:$L$20000,BISDATA!$A$3:$A$20000,$AB12,BISDATA!$M$3:$M$20000,AV$4,BISDATA!$I$3:$I$20000,$AB$3)+SUMIFS(BISDATA!$L$3:$L$20000,BISDATA!$A$3:$A$20000,$AB12,BISDATA!$M$3:$M$20000,AV$4,BISDATA!$I$3:$I$20000,"FD")</f>
        <v>0</v>
      </c>
      <c r="AW12" s="29">
        <f>SUMIFS(BISDATA!$L$3:$L$20000,BISDATA!$A$3:$A$20000,$AB12,BISDATA!$M$3:$M$20000,AW$4,BISDATA!$I$3:$I$20000,$AB$3)+SUMIFS(BISDATA!$L$3:$L$20000,BISDATA!$A$3:$A$20000,$AB12,BISDATA!$M$3:$M$20000,AW$4,BISDATA!$I$3:$I$20000,"FD")</f>
        <v>0</v>
      </c>
      <c r="AX12" s="29">
        <f>SUMIFS(BISDATA!$L$3:$L$20000,BISDATA!$A$3:$A$20000,$AB12,BISDATA!$M$3:$M$20000,AX$4,BISDATA!$I$3:$I$20000,$AB$3)+SUMIFS(BISDATA!$L$3:$L$20000,BISDATA!$A$3:$A$20000,$AB12,BISDATA!$M$3:$M$20000,AX$4,BISDATA!$I$3:$I$20000,"FD")</f>
        <v>0</v>
      </c>
      <c r="AY12" s="29">
        <f>SUMIFS(BISDATA!$L$3:$L$20000,BISDATA!$A$3:$A$20000,$AB12,BISDATA!$M$3:$M$20000,AY$4,BISDATA!$I$3:$I$20000,$AB$3)+SUMIFS(BISDATA!$L$3:$L$20000,BISDATA!$A$3:$A$20000,$AB12,BISDATA!$M$3:$M$20000,AY$4,BISDATA!$I$3:$I$20000,"FD")</f>
        <v>0</v>
      </c>
      <c r="AZ12" s="29">
        <f>SUMIFS(BISDATA!$L$3:$L$20000,BISDATA!$A$3:$A$20000,$AB12,BISDATA!$M$3:$M$20000,AZ$4,BISDATA!$I$3:$I$20000,$AB$3)+SUMIFS(BISDATA!$L$3:$L$20000,BISDATA!$A$3:$A$20000,$AB12,BISDATA!$M$3:$M$20000,AZ$4,BISDATA!$I$3:$I$20000,"FD")</f>
        <v>0</v>
      </c>
      <c r="BA12" s="30">
        <f>SUMIFS(BISDATA!$L$3:$L$20000,BISDATA!$A$3:$A$20000,$AB12,BISDATA!$M$3:$M$20000,BA$4,BISDATA!$I$3:$I$20000,$AB$3)+SUMIFS(BISDATA!$L$3:$L$20000,BISDATA!$A$3:$A$20000,$AB12,BISDATA!$M$3:$M$20000,BA$4,BISDATA!$I$3:$I$20000,"FD")</f>
        <v>0</v>
      </c>
      <c r="BB12" s="58"/>
      <c r="BC12" s="35" t="s">
        <v>185</v>
      </c>
      <c r="BD12" s="46">
        <f t="shared" si="3"/>
        <v>1202.94</v>
      </c>
      <c r="BE12" s="29">
        <f t="shared" si="1"/>
        <v>4900.28</v>
      </c>
      <c r="BF12" s="29">
        <f t="shared" si="1"/>
        <v>3677.3600000000006</v>
      </c>
      <c r="BG12" s="29">
        <f t="shared" si="1"/>
        <v>0</v>
      </c>
      <c r="BH12" s="29">
        <f t="shared" si="1"/>
        <v>0</v>
      </c>
      <c r="BI12" s="29">
        <f t="shared" si="1"/>
        <v>12.560000000000002</v>
      </c>
      <c r="BJ12" s="29">
        <f t="shared" si="1"/>
        <v>0</v>
      </c>
      <c r="BK12" s="29">
        <f t="shared" si="1"/>
        <v>0</v>
      </c>
      <c r="BL12" s="29">
        <f t="shared" si="1"/>
        <v>0</v>
      </c>
      <c r="BM12" s="29">
        <f t="shared" si="1"/>
        <v>0</v>
      </c>
      <c r="BN12" s="29">
        <f t="shared" si="1"/>
        <v>0</v>
      </c>
      <c r="BO12" s="29">
        <f t="shared" si="1"/>
        <v>546</v>
      </c>
      <c r="BP12" s="29">
        <f t="shared" si="1"/>
        <v>0</v>
      </c>
      <c r="BQ12" s="29">
        <f t="shared" si="1"/>
        <v>0</v>
      </c>
      <c r="BR12" s="29">
        <f t="shared" si="1"/>
        <v>0</v>
      </c>
      <c r="BS12" s="29">
        <f t="shared" si="1"/>
        <v>0</v>
      </c>
      <c r="BT12" s="29">
        <f t="shared" si="1"/>
        <v>0</v>
      </c>
      <c r="BU12" s="29">
        <f t="shared" si="2"/>
        <v>0</v>
      </c>
      <c r="BV12" s="29">
        <f t="shared" si="2"/>
        <v>0</v>
      </c>
      <c r="BW12" s="29">
        <f t="shared" si="2"/>
        <v>0</v>
      </c>
      <c r="BX12" s="29">
        <f t="shared" si="2"/>
        <v>0</v>
      </c>
      <c r="BY12" s="29">
        <f t="shared" si="2"/>
        <v>0</v>
      </c>
      <c r="BZ12" s="29">
        <f t="shared" si="2"/>
        <v>0</v>
      </c>
      <c r="CA12" s="29">
        <f t="shared" si="2"/>
        <v>0</v>
      </c>
      <c r="CB12" s="30">
        <f t="shared" si="2"/>
        <v>0</v>
      </c>
    </row>
    <row r="13" spans="1:80" x14ac:dyDescent="0.25">
      <c r="A13" s="36" t="s">
        <v>57</v>
      </c>
      <c r="B13" s="47">
        <f>SUMIFS(FastClose!$H$3:$H$20000,FastClose!$K$3:$K$20000,$A13,FastClose!$G$3:$G$20000,B$3,FastClose!$D$3:$D$20000,$A$3)</f>
        <v>0</v>
      </c>
      <c r="C13" s="31">
        <f>SUMIFS(FastClose!$H$3:$H$20000,FastClose!$K$3:$K$20000,$A13,FastClose!$G$3:$G$20000,C$3,FastClose!$D$3:$D$20000,$A$3)</f>
        <v>0</v>
      </c>
      <c r="D13" s="31">
        <f>SUMIFS(FastClose!$H$3:$H$20000,FastClose!$K$3:$K$20000,$A13,FastClose!$G$3:$G$20000,D$3,FastClose!$D$3:$D$20000,$A$3)</f>
        <v>0</v>
      </c>
      <c r="E13" s="31">
        <f>SUMIFS(FastClose!$H$3:$H$20000,FastClose!$K$3:$K$20000,$A13,FastClose!$G$3:$G$20000,E$3,FastClose!$D$3:$D$20000,$A$3)</f>
        <v>0</v>
      </c>
      <c r="F13" s="31">
        <f>SUMIFS(FastClose!$H$3:$H$20000,FastClose!$K$3:$K$20000,$A13,FastClose!$G$3:$G$20000,F$3,FastClose!$D$3:$D$20000,$A$3)</f>
        <v>0</v>
      </c>
      <c r="G13" s="31">
        <f>SUMIFS(FastClose!$H$3:$H$20000,FastClose!$K$3:$K$20000,$A13,FastClose!$G$3:$G$20000,G$3,FastClose!$D$3:$D$20000,$A$3)</f>
        <v>0</v>
      </c>
      <c r="H13" s="31">
        <f>SUMIFS(FastClose!$H$3:$H$20000,FastClose!$K$3:$K$20000,$A13,FastClose!$G$3:$G$20000,H$3,FastClose!$D$3:$D$20000,$A$3)</f>
        <v>0</v>
      </c>
      <c r="I13" s="31">
        <f>SUMIFS(FastClose!$H$3:$H$20000,FastClose!$K$3:$K$20000,$A13,FastClose!$G$3:$G$20000,I$3,FastClose!$D$3:$D$20000,$A$3)</f>
        <v>0</v>
      </c>
      <c r="J13" s="31">
        <f>SUMIFS(FastClose!$H$3:$H$20000,FastClose!$K$3:$K$20000,$A13,FastClose!$G$3:$G$20000,J$3,FastClose!$D$3:$D$20000,$A$3)</f>
        <v>0</v>
      </c>
      <c r="K13" s="31">
        <f>SUMIFS(FastClose!$H$3:$H$20000,FastClose!$K$3:$K$20000,$A13,FastClose!$G$3:$G$20000,K$3,FastClose!$D$3:$D$20000,$A$3)</f>
        <v>0</v>
      </c>
      <c r="L13" s="31">
        <f>SUMIFS(FastClose!$H$3:$H$20000,FastClose!$K$3:$K$20000,$A13,FastClose!$G$3:$G$20000,L$3,FastClose!$D$3:$D$20000,$A$3)</f>
        <v>0</v>
      </c>
      <c r="M13" s="31">
        <f>SUMIFS(FastClose!$H$3:$H$20000,FastClose!$K$3:$K$20000,$A13,FastClose!$G$3:$G$20000,M$3,FastClose!$D$3:$D$20000,$A$3)</f>
        <v>0</v>
      </c>
      <c r="N13" s="31">
        <f>SUMIFS(FastClose!$H$3:$H$20000,FastClose!$K$3:$K$20000,$A13,FastClose!$G$3:$G$20000,N$3,FastClose!$D$3:$D$20000,$A$3)</f>
        <v>0</v>
      </c>
      <c r="O13" s="31">
        <f>SUMIFS(FastClose!$H$3:$H$20000,FastClose!$K$3:$K$20000,$A13,FastClose!$G$3:$G$20000,O$3,FastClose!$D$3:$D$20000,$A$3)</f>
        <v>0</v>
      </c>
      <c r="P13" s="31">
        <f>SUMIFS(FastClose!$H$3:$H$20000,FastClose!$K$3:$K$20000,$A13,FastClose!$G$3:$G$20000,P$3,FastClose!$D$3:$D$20000,$A$3)</f>
        <v>0</v>
      </c>
      <c r="Q13" s="31">
        <f>SUMIFS(FastClose!$H$3:$H$20000,FastClose!$K$3:$K$20000,$A13,FastClose!$G$3:$G$20000,Q$3,FastClose!$D$3:$D$20000,$A$3)</f>
        <v>0</v>
      </c>
      <c r="R13" s="31">
        <f>SUMIFS(FastClose!$H$3:$H$20000,FastClose!$K$3:$K$20000,$A13,FastClose!$G$3:$G$20000,R$3,FastClose!$D$3:$D$20000,$A$3)</f>
        <v>0</v>
      </c>
      <c r="S13" s="31">
        <f>SUMIFS(FastClose!$H$3:$H$20000,FastClose!$K$3:$K$20000,$A13,FastClose!$G$3:$G$20000,S$3,FastClose!$D$3:$D$20000,$A$3)</f>
        <v>0</v>
      </c>
      <c r="T13" s="31">
        <f>SUMIFS(FastClose!$H$3:$H$20000,FastClose!$K$3:$K$20000,$A13,FastClose!$G$3:$G$20000,T$3,FastClose!$D$3:$D$20000,$A$3)</f>
        <v>0</v>
      </c>
      <c r="U13" s="31">
        <f>SUMIFS(FastClose!$H$3:$H$20000,FastClose!$K$3:$K$20000,$A13,FastClose!$G$3:$G$20000,U$3,FastClose!$D$3:$D$20000,$A$3)</f>
        <v>0</v>
      </c>
      <c r="V13" s="31">
        <f>SUMIFS(FastClose!$H$3:$H$20000,FastClose!$K$3:$K$20000,$A13,FastClose!$G$3:$G$20000,V$3,FastClose!$D$3:$D$20000,$A$3)</f>
        <v>0</v>
      </c>
      <c r="W13" s="31">
        <f>SUMIFS(FastClose!$H$3:$H$20000,FastClose!$K$3:$K$20000,$A13,FastClose!$G$3:$G$20000,W$3,FastClose!$D$3:$D$20000,$A$3)</f>
        <v>0</v>
      </c>
      <c r="X13" s="31">
        <f>SUMIFS(FastClose!$H$3:$H$20000,FastClose!$K$3:$K$20000,$A13,FastClose!$G$3:$G$20000,X$3,FastClose!$D$3:$D$20000,$A$3)</f>
        <v>0</v>
      </c>
      <c r="Y13" s="31">
        <f>SUMIFS(FastClose!$H$3:$H$20000,FastClose!$K$3:$K$20000,$A13,FastClose!$G$3:$G$20000,Y$3,FastClose!$D$3:$D$20000,$A$3)</f>
        <v>0</v>
      </c>
      <c r="Z13" s="32">
        <f>SUMIFS(FastClose!$H$3:$H$20000,FastClose!$K$3:$K$20000,$A13,FastClose!$G$3:$G$20000,Z$3,FastClose!$D$3:$D$20000,$A$3)</f>
        <v>0</v>
      </c>
      <c r="AB13" s="36" t="s">
        <v>57</v>
      </c>
      <c r="AC13" s="47">
        <f>SUMIFS(BISDATA!$L$3:$L$20000,BISDATA!$A$3:$A$20000,$AB13,BISDATA!$M$3:$M$20000,AC$4,BISDATA!$I$3:$I$20000,$AB$3)+SUMIFS(BISDATA!$L$3:$L$20000,BISDATA!$A$3:$A$20000,$AB13,BISDATA!$M$3:$M$20000,AC$4,BISDATA!$I$3:$I$20000,"FD")</f>
        <v>0</v>
      </c>
      <c r="AD13" s="31">
        <f>SUMIFS(BISDATA!$L$3:$L$20000,BISDATA!$A$3:$A$20000,$AB13,BISDATA!$M$3:$M$20000,AD$4,BISDATA!$I$3:$I$20000,$AB$3)+SUMIFS(BISDATA!$L$3:$L$20000,BISDATA!$A$3:$A$20000,$AB13,BISDATA!$M$3:$M$20000,AD$4,BISDATA!$I$3:$I$20000,"FD")</f>
        <v>0</v>
      </c>
      <c r="AE13" s="31">
        <f>SUMIFS(BISDATA!$L$3:$L$20000,BISDATA!$A$3:$A$20000,$AB13,BISDATA!$M$3:$M$20000,AE$4,BISDATA!$I$3:$I$20000,$AB$3)+SUMIFS(BISDATA!$L$3:$L$20000,BISDATA!$A$3:$A$20000,$AB13,BISDATA!$M$3:$M$20000,AE$4,BISDATA!$I$3:$I$20000,"FD")</f>
        <v>0</v>
      </c>
      <c r="AF13" s="31">
        <f>SUMIFS(BISDATA!$L$3:$L$20000,BISDATA!$A$3:$A$20000,$AB13,BISDATA!$M$3:$M$20000,AF$4,BISDATA!$I$3:$I$20000,$AB$3)+SUMIFS(BISDATA!$L$3:$L$20000,BISDATA!$A$3:$A$20000,$AB13,BISDATA!$M$3:$M$20000,AF$4,BISDATA!$I$3:$I$20000,"FD")</f>
        <v>0</v>
      </c>
      <c r="AG13" s="31">
        <f>SUMIFS(BISDATA!$L$3:$L$20000,BISDATA!$A$3:$A$20000,$AB13,BISDATA!$M$3:$M$20000,AG$4,BISDATA!$I$3:$I$20000,$AB$3)+SUMIFS(BISDATA!$L$3:$L$20000,BISDATA!$A$3:$A$20000,$AB13,BISDATA!$M$3:$M$20000,AG$4,BISDATA!$I$3:$I$20000,"FD")</f>
        <v>0</v>
      </c>
      <c r="AH13" s="31">
        <f>SUMIFS(BISDATA!$L$3:$L$20000,BISDATA!$A$3:$A$20000,$AB13,BISDATA!$M$3:$M$20000,AH$4,BISDATA!$I$3:$I$20000,$AB$3)+SUMIFS(BISDATA!$L$3:$L$20000,BISDATA!$A$3:$A$20000,$AB13,BISDATA!$M$3:$M$20000,AH$4,BISDATA!$I$3:$I$20000,"FD")</f>
        <v>0</v>
      </c>
      <c r="AI13" s="31">
        <f>SUMIFS(BISDATA!$L$3:$L$20000,BISDATA!$A$3:$A$20000,$AB13,BISDATA!$M$3:$M$20000,AI$4,BISDATA!$I$3:$I$20000,$AB$3)+SUMIFS(BISDATA!$L$3:$L$20000,BISDATA!$A$3:$A$20000,$AB13,BISDATA!$M$3:$M$20000,AI$4,BISDATA!$I$3:$I$20000,"FD")</f>
        <v>0</v>
      </c>
      <c r="AJ13" s="31">
        <f>SUMIFS(BISDATA!$L$3:$L$20000,BISDATA!$A$3:$A$20000,$AB13,BISDATA!$M$3:$M$20000,AJ$4,BISDATA!$I$3:$I$20000,$AB$3)+SUMIFS(BISDATA!$L$3:$L$20000,BISDATA!$A$3:$A$20000,$AB13,BISDATA!$M$3:$M$20000,AJ$4,BISDATA!$I$3:$I$20000,"FD")</f>
        <v>0</v>
      </c>
      <c r="AK13" s="31">
        <f>SUMIFS(BISDATA!$L$3:$L$20000,BISDATA!$A$3:$A$20000,$AB13,BISDATA!$M$3:$M$20000,AK$4,BISDATA!$I$3:$I$20000,$AB$3)+SUMIFS(BISDATA!$L$3:$L$20000,BISDATA!$A$3:$A$20000,$AB13,BISDATA!$M$3:$M$20000,AK$4,BISDATA!$I$3:$I$20000,"FD")</f>
        <v>0</v>
      </c>
      <c r="AL13" s="31">
        <f>SUMIFS(BISDATA!$L$3:$L$20000,BISDATA!$A$3:$A$20000,$AB13,BISDATA!$M$3:$M$20000,AL$4,BISDATA!$I$3:$I$20000,$AB$3)+SUMIFS(BISDATA!$L$3:$L$20000,BISDATA!$A$3:$A$20000,$AB13,BISDATA!$M$3:$M$20000,AL$4,BISDATA!$I$3:$I$20000,"FD")</f>
        <v>0</v>
      </c>
      <c r="AM13" s="31">
        <f>SUMIFS(BISDATA!$L$3:$L$20000,BISDATA!$A$3:$A$20000,$AB13,BISDATA!$M$3:$M$20000,AM$4,BISDATA!$I$3:$I$20000,$AB$3)+SUMIFS(BISDATA!$L$3:$L$20000,BISDATA!$A$3:$A$20000,$AB13,BISDATA!$M$3:$M$20000,AM$4,BISDATA!$I$3:$I$20000,"FD")</f>
        <v>0</v>
      </c>
      <c r="AN13" s="31">
        <f>SUMIFS(BISDATA!$L$3:$L$20000,BISDATA!$A$3:$A$20000,$AB13,BISDATA!$M$3:$M$20000,AN$4,BISDATA!$I$3:$I$20000,$AB$3)+SUMIFS(BISDATA!$L$3:$L$20000,BISDATA!$A$3:$A$20000,$AB13,BISDATA!$M$3:$M$20000,AN$4,BISDATA!$I$3:$I$20000,"FD")</f>
        <v>0</v>
      </c>
      <c r="AO13" s="31">
        <f>SUMIFS(BISDATA!$L$3:$L$20000,BISDATA!$A$3:$A$20000,$AB13,BISDATA!$M$3:$M$20000,AO$4,BISDATA!$I$3:$I$20000,$AB$3)+SUMIFS(BISDATA!$L$3:$L$20000,BISDATA!$A$3:$A$20000,$AB13,BISDATA!$M$3:$M$20000,AO$4,BISDATA!$I$3:$I$20000,"FD")</f>
        <v>0</v>
      </c>
      <c r="AP13" s="31">
        <f>SUMIFS(BISDATA!$L$3:$L$20000,BISDATA!$A$3:$A$20000,$AB13,BISDATA!$M$3:$M$20000,AP$4,BISDATA!$I$3:$I$20000,$AB$3)+SUMIFS(BISDATA!$L$3:$L$20000,BISDATA!$A$3:$A$20000,$AB13,BISDATA!$M$3:$M$20000,AP$4,BISDATA!$I$3:$I$20000,"FD")</f>
        <v>0</v>
      </c>
      <c r="AQ13" s="31">
        <f>SUMIFS(BISDATA!$L$3:$L$20000,BISDATA!$A$3:$A$20000,$AB13,BISDATA!$M$3:$M$20000,AQ$4,BISDATA!$I$3:$I$20000,$AB$3)+SUMIFS(BISDATA!$L$3:$L$20000,BISDATA!$A$3:$A$20000,$AB13,BISDATA!$M$3:$M$20000,AQ$4,BISDATA!$I$3:$I$20000,"FD")</f>
        <v>0</v>
      </c>
      <c r="AR13" s="31">
        <f>SUMIFS(BISDATA!$L$3:$L$20000,BISDATA!$A$3:$A$20000,$AB13,BISDATA!$M$3:$M$20000,AR$4,BISDATA!$I$3:$I$20000,$AB$3)+SUMIFS(BISDATA!$L$3:$L$20000,BISDATA!$A$3:$A$20000,$AB13,BISDATA!$M$3:$M$20000,AR$4,BISDATA!$I$3:$I$20000,"FD")</f>
        <v>0</v>
      </c>
      <c r="AS13" s="31">
        <f>SUMIFS(BISDATA!$L$3:$L$20000,BISDATA!$A$3:$A$20000,$AB13,BISDATA!$M$3:$M$20000,AS$4,BISDATA!$I$3:$I$20000,$AB$3)+SUMIFS(BISDATA!$L$3:$L$20000,BISDATA!$A$3:$A$20000,$AB13,BISDATA!$M$3:$M$20000,AS$4,BISDATA!$I$3:$I$20000,"FD")</f>
        <v>0</v>
      </c>
      <c r="AT13" s="31">
        <f>SUMIFS(BISDATA!$L$3:$L$20000,BISDATA!$A$3:$A$20000,$AB13,BISDATA!$M$3:$M$20000,AT$4,BISDATA!$I$3:$I$20000,$AB$3)+SUMIFS(BISDATA!$L$3:$L$20000,BISDATA!$A$3:$A$20000,$AB13,BISDATA!$M$3:$M$20000,AT$4,BISDATA!$I$3:$I$20000,"FD")</f>
        <v>0</v>
      </c>
      <c r="AU13" s="31">
        <f>SUMIFS(BISDATA!$L$3:$L$20000,BISDATA!$A$3:$A$20000,$AB13,BISDATA!$M$3:$M$20000,AU$4,BISDATA!$I$3:$I$20000,$AB$3)+SUMIFS(BISDATA!$L$3:$L$20000,BISDATA!$A$3:$A$20000,$AB13,BISDATA!$M$3:$M$20000,AU$4,BISDATA!$I$3:$I$20000,"FD")</f>
        <v>0</v>
      </c>
      <c r="AV13" s="31">
        <f>SUMIFS(BISDATA!$L$3:$L$20000,BISDATA!$A$3:$A$20000,$AB13,BISDATA!$M$3:$M$20000,AV$4,BISDATA!$I$3:$I$20000,$AB$3)+SUMIFS(BISDATA!$L$3:$L$20000,BISDATA!$A$3:$A$20000,$AB13,BISDATA!$M$3:$M$20000,AV$4,BISDATA!$I$3:$I$20000,"FD")</f>
        <v>0</v>
      </c>
      <c r="AW13" s="31">
        <f>SUMIFS(BISDATA!$L$3:$L$20000,BISDATA!$A$3:$A$20000,$AB13,BISDATA!$M$3:$M$20000,AW$4,BISDATA!$I$3:$I$20000,$AB$3)+SUMIFS(BISDATA!$L$3:$L$20000,BISDATA!$A$3:$A$20000,$AB13,BISDATA!$M$3:$M$20000,AW$4,BISDATA!$I$3:$I$20000,"FD")</f>
        <v>0</v>
      </c>
      <c r="AX13" s="31">
        <f>SUMIFS(BISDATA!$L$3:$L$20000,BISDATA!$A$3:$A$20000,$AB13,BISDATA!$M$3:$M$20000,AX$4,BISDATA!$I$3:$I$20000,$AB$3)+SUMIFS(BISDATA!$L$3:$L$20000,BISDATA!$A$3:$A$20000,$AB13,BISDATA!$M$3:$M$20000,AX$4,BISDATA!$I$3:$I$20000,"FD")</f>
        <v>0</v>
      </c>
      <c r="AY13" s="31">
        <f>SUMIFS(BISDATA!$L$3:$L$20000,BISDATA!$A$3:$A$20000,$AB13,BISDATA!$M$3:$M$20000,AY$4,BISDATA!$I$3:$I$20000,$AB$3)+SUMIFS(BISDATA!$L$3:$L$20000,BISDATA!$A$3:$A$20000,$AB13,BISDATA!$M$3:$M$20000,AY$4,BISDATA!$I$3:$I$20000,"FD")</f>
        <v>0</v>
      </c>
      <c r="AZ13" s="31">
        <f>SUMIFS(BISDATA!$L$3:$L$20000,BISDATA!$A$3:$A$20000,$AB13,BISDATA!$M$3:$M$20000,AZ$4,BISDATA!$I$3:$I$20000,$AB$3)+SUMIFS(BISDATA!$L$3:$L$20000,BISDATA!$A$3:$A$20000,$AB13,BISDATA!$M$3:$M$20000,AZ$4,BISDATA!$I$3:$I$20000,"FD")</f>
        <v>0</v>
      </c>
      <c r="BA13" s="32">
        <f>SUMIFS(BISDATA!$L$3:$L$20000,BISDATA!$A$3:$A$20000,$AB13,BISDATA!$M$3:$M$20000,BA$4,BISDATA!$I$3:$I$20000,$AB$3)+SUMIFS(BISDATA!$L$3:$L$20000,BISDATA!$A$3:$A$20000,$AB13,BISDATA!$M$3:$M$20000,BA$4,BISDATA!$I$3:$I$20000,"FD")</f>
        <v>0</v>
      </c>
      <c r="BB13" s="58"/>
      <c r="BC13" s="36" t="s">
        <v>57</v>
      </c>
      <c r="BD13" s="47">
        <f t="shared" si="3"/>
        <v>0</v>
      </c>
      <c r="BE13" s="31">
        <f t="shared" si="1"/>
        <v>0</v>
      </c>
      <c r="BF13" s="31">
        <f t="shared" si="1"/>
        <v>0</v>
      </c>
      <c r="BG13" s="31">
        <f t="shared" si="1"/>
        <v>0</v>
      </c>
      <c r="BH13" s="31">
        <f t="shared" si="1"/>
        <v>0</v>
      </c>
      <c r="BI13" s="31">
        <f t="shared" si="1"/>
        <v>0</v>
      </c>
      <c r="BJ13" s="31">
        <f t="shared" si="1"/>
        <v>0</v>
      </c>
      <c r="BK13" s="31">
        <f t="shared" si="1"/>
        <v>0</v>
      </c>
      <c r="BL13" s="31">
        <f t="shared" si="1"/>
        <v>0</v>
      </c>
      <c r="BM13" s="31">
        <f t="shared" si="1"/>
        <v>0</v>
      </c>
      <c r="BN13" s="31">
        <f t="shared" si="1"/>
        <v>0</v>
      </c>
      <c r="BO13" s="31">
        <f t="shared" si="1"/>
        <v>0</v>
      </c>
      <c r="BP13" s="31">
        <f t="shared" si="1"/>
        <v>0</v>
      </c>
      <c r="BQ13" s="31">
        <f t="shared" si="1"/>
        <v>0</v>
      </c>
      <c r="BR13" s="31">
        <f t="shared" si="1"/>
        <v>0</v>
      </c>
      <c r="BS13" s="31">
        <f t="shared" si="1"/>
        <v>0</v>
      </c>
      <c r="BT13" s="31">
        <f t="shared" si="1"/>
        <v>0</v>
      </c>
      <c r="BU13" s="31">
        <f t="shared" si="2"/>
        <v>0</v>
      </c>
      <c r="BV13" s="31">
        <f t="shared" si="2"/>
        <v>0</v>
      </c>
      <c r="BW13" s="31">
        <f t="shared" si="2"/>
        <v>0</v>
      </c>
      <c r="BX13" s="31">
        <f t="shared" si="2"/>
        <v>0</v>
      </c>
      <c r="BY13" s="31">
        <f t="shared" si="2"/>
        <v>0</v>
      </c>
      <c r="BZ13" s="31">
        <f t="shared" si="2"/>
        <v>0</v>
      </c>
      <c r="CA13" s="31">
        <f t="shared" si="2"/>
        <v>0</v>
      </c>
      <c r="CB13" s="32">
        <f t="shared" si="2"/>
        <v>0</v>
      </c>
    </row>
    <row r="14" spans="1:80" x14ac:dyDescent="0.25">
      <c r="A14" s="34" t="s">
        <v>138</v>
      </c>
      <c r="B14" s="48">
        <f>SUMIFS(FastClose!$H$3:$H$20000,FastClose!$K$3:$K$20000,$A14,FastClose!$G$3:$G$20000,B$3,FastClose!$D$3:$D$20000,$A$3)</f>
        <v>0</v>
      </c>
      <c r="C14" s="27">
        <f>SUMIFS(FastClose!$H$3:$H$20000,FastClose!$K$3:$K$20000,$A14,FastClose!$G$3:$G$20000,C$3,FastClose!$D$3:$D$20000,$A$3)</f>
        <v>0</v>
      </c>
      <c r="D14" s="27">
        <f>SUMIFS(FastClose!$H$3:$H$20000,FastClose!$K$3:$K$20000,$A14,FastClose!$G$3:$G$20000,D$3,FastClose!$D$3:$D$20000,$A$3)</f>
        <v>0</v>
      </c>
      <c r="E14" s="27">
        <f>SUMIFS(FastClose!$H$3:$H$20000,FastClose!$K$3:$K$20000,$A14,FastClose!$G$3:$G$20000,E$3,FastClose!$D$3:$D$20000,$A$3)</f>
        <v>0</v>
      </c>
      <c r="F14" s="27">
        <f>SUMIFS(FastClose!$H$3:$H$20000,FastClose!$K$3:$K$20000,$A14,FastClose!$G$3:$G$20000,F$3,FastClose!$D$3:$D$20000,$A$3)</f>
        <v>0</v>
      </c>
      <c r="G14" s="27">
        <f>SUMIFS(FastClose!$H$3:$H$20000,FastClose!$K$3:$K$20000,$A14,FastClose!$G$3:$G$20000,G$3,FastClose!$D$3:$D$20000,$A$3)</f>
        <v>0</v>
      </c>
      <c r="H14" s="27">
        <f>SUMIFS(FastClose!$H$3:$H$20000,FastClose!$K$3:$K$20000,$A14,FastClose!$G$3:$G$20000,H$3,FastClose!$D$3:$D$20000,$A$3)</f>
        <v>0</v>
      </c>
      <c r="I14" s="27">
        <f>SUMIFS(FastClose!$H$3:$H$20000,FastClose!$K$3:$K$20000,$A14,FastClose!$G$3:$G$20000,I$3,FastClose!$D$3:$D$20000,$A$3)</f>
        <v>0</v>
      </c>
      <c r="J14" s="27">
        <f>SUMIFS(FastClose!$H$3:$H$20000,FastClose!$K$3:$K$20000,$A14,FastClose!$G$3:$G$20000,J$3,FastClose!$D$3:$D$20000,$A$3)</f>
        <v>0</v>
      </c>
      <c r="K14" s="27">
        <f>SUMIFS(FastClose!$H$3:$H$20000,FastClose!$K$3:$K$20000,$A14,FastClose!$G$3:$G$20000,K$3,FastClose!$D$3:$D$20000,$A$3)</f>
        <v>0</v>
      </c>
      <c r="L14" s="27">
        <f>SUMIFS(FastClose!$H$3:$H$20000,FastClose!$K$3:$K$20000,$A14,FastClose!$G$3:$G$20000,L$3,FastClose!$D$3:$D$20000,$A$3)</f>
        <v>0</v>
      </c>
      <c r="M14" s="27">
        <f>SUMIFS(FastClose!$H$3:$H$20000,FastClose!$K$3:$K$20000,$A14,FastClose!$G$3:$G$20000,M$3,FastClose!$D$3:$D$20000,$A$3)</f>
        <v>0</v>
      </c>
      <c r="N14" s="27">
        <f>SUMIFS(FastClose!$H$3:$H$20000,FastClose!$K$3:$K$20000,$A14,FastClose!$G$3:$G$20000,N$3,FastClose!$D$3:$D$20000,$A$3)</f>
        <v>0</v>
      </c>
      <c r="O14" s="27">
        <f>SUMIFS(FastClose!$H$3:$H$20000,FastClose!$K$3:$K$20000,$A14,FastClose!$G$3:$G$20000,O$3,FastClose!$D$3:$D$20000,$A$3)</f>
        <v>0</v>
      </c>
      <c r="P14" s="27">
        <f>SUMIFS(FastClose!$H$3:$H$20000,FastClose!$K$3:$K$20000,$A14,FastClose!$G$3:$G$20000,P$3,FastClose!$D$3:$D$20000,$A$3)</f>
        <v>0</v>
      </c>
      <c r="Q14" s="27">
        <f>SUMIFS(FastClose!$H$3:$H$20000,FastClose!$K$3:$K$20000,$A14,FastClose!$G$3:$G$20000,Q$3,FastClose!$D$3:$D$20000,$A$3)</f>
        <v>0</v>
      </c>
      <c r="R14" s="27">
        <f>SUMIFS(FastClose!$H$3:$H$20000,FastClose!$K$3:$K$20000,$A14,FastClose!$G$3:$G$20000,R$3,FastClose!$D$3:$D$20000,$A$3)</f>
        <v>0</v>
      </c>
      <c r="S14" s="27">
        <f>SUMIFS(FastClose!$H$3:$H$20000,FastClose!$K$3:$K$20000,$A14,FastClose!$G$3:$G$20000,S$3,FastClose!$D$3:$D$20000,$A$3)</f>
        <v>0</v>
      </c>
      <c r="T14" s="27">
        <f>SUMIFS(FastClose!$H$3:$H$20000,FastClose!$K$3:$K$20000,$A14,FastClose!$G$3:$G$20000,T$3,FastClose!$D$3:$D$20000,$A$3)</f>
        <v>0</v>
      </c>
      <c r="U14" s="27">
        <f>SUMIFS(FastClose!$H$3:$H$20000,FastClose!$K$3:$K$20000,$A14,FastClose!$G$3:$G$20000,U$3,FastClose!$D$3:$D$20000,$A$3)</f>
        <v>0</v>
      </c>
      <c r="V14" s="27">
        <f>SUMIFS(FastClose!$H$3:$H$20000,FastClose!$K$3:$K$20000,$A14,FastClose!$G$3:$G$20000,V$3,FastClose!$D$3:$D$20000,$A$3)</f>
        <v>0</v>
      </c>
      <c r="W14" s="27">
        <f>SUMIFS(FastClose!$H$3:$H$20000,FastClose!$K$3:$K$20000,$A14,FastClose!$G$3:$G$20000,W$3,FastClose!$D$3:$D$20000,$A$3)</f>
        <v>0</v>
      </c>
      <c r="X14" s="27">
        <f>SUMIFS(FastClose!$H$3:$H$20000,FastClose!$K$3:$K$20000,$A14,FastClose!$G$3:$G$20000,X$3,FastClose!$D$3:$D$20000,$A$3)</f>
        <v>0</v>
      </c>
      <c r="Y14" s="27">
        <f>SUMIFS(FastClose!$H$3:$H$20000,FastClose!$K$3:$K$20000,$A14,FastClose!$G$3:$G$20000,Y$3,FastClose!$D$3:$D$20000,$A$3)</f>
        <v>0</v>
      </c>
      <c r="Z14" s="28">
        <f>SUMIFS(FastClose!$H$3:$H$20000,FastClose!$K$3:$K$20000,$A14,FastClose!$G$3:$G$20000,Z$3,FastClose!$D$3:$D$20000,$A$3)</f>
        <v>0</v>
      </c>
      <c r="AB14" s="34" t="s">
        <v>138</v>
      </c>
      <c r="AC14" s="48">
        <f>SUMIFS(BISDATA!$L$3:$L$20000,BISDATA!$A$3:$A$20000,$AB14,BISDATA!$M$3:$M$20000,AC$4,BISDATA!$I$3:$I$20000,$AB$3)+SUMIFS(BISDATA!$L$3:$L$20000,BISDATA!$A$3:$A$20000,$AB14,BISDATA!$M$3:$M$20000,AC$4,BISDATA!$I$3:$I$20000,"FD")</f>
        <v>0.01</v>
      </c>
      <c r="AD14" s="27">
        <f>SUMIFS(BISDATA!$L$3:$L$20000,BISDATA!$A$3:$A$20000,$AB14,BISDATA!$M$3:$M$20000,AD$4,BISDATA!$I$3:$I$20000,$AB$3)+SUMIFS(BISDATA!$L$3:$L$20000,BISDATA!$A$3:$A$20000,$AB14,BISDATA!$M$3:$M$20000,AD$4,BISDATA!$I$3:$I$20000,"FD")</f>
        <v>0</v>
      </c>
      <c r="AE14" s="27">
        <f>SUMIFS(BISDATA!$L$3:$L$20000,BISDATA!$A$3:$A$20000,$AB14,BISDATA!$M$3:$M$20000,AE$4,BISDATA!$I$3:$I$20000,$AB$3)+SUMIFS(BISDATA!$L$3:$L$20000,BISDATA!$A$3:$A$20000,$AB14,BISDATA!$M$3:$M$20000,AE$4,BISDATA!$I$3:$I$20000,"FD")</f>
        <v>0</v>
      </c>
      <c r="AF14" s="27">
        <f>SUMIFS(BISDATA!$L$3:$L$20000,BISDATA!$A$3:$A$20000,$AB14,BISDATA!$M$3:$M$20000,AF$4,BISDATA!$I$3:$I$20000,$AB$3)+SUMIFS(BISDATA!$L$3:$L$20000,BISDATA!$A$3:$A$20000,$AB14,BISDATA!$M$3:$M$20000,AF$4,BISDATA!$I$3:$I$20000,"FD")</f>
        <v>127.14</v>
      </c>
      <c r="AG14" s="27">
        <f>SUMIFS(BISDATA!$L$3:$L$20000,BISDATA!$A$3:$A$20000,$AB14,BISDATA!$M$3:$M$20000,AG$4,BISDATA!$I$3:$I$20000,$AB$3)+SUMIFS(BISDATA!$L$3:$L$20000,BISDATA!$A$3:$A$20000,$AB14,BISDATA!$M$3:$M$20000,AG$4,BISDATA!$I$3:$I$20000,"FD")</f>
        <v>0</v>
      </c>
      <c r="AH14" s="27">
        <f>SUMIFS(BISDATA!$L$3:$L$20000,BISDATA!$A$3:$A$20000,$AB14,BISDATA!$M$3:$M$20000,AH$4,BISDATA!$I$3:$I$20000,$AB$3)+SUMIFS(BISDATA!$L$3:$L$20000,BISDATA!$A$3:$A$20000,$AB14,BISDATA!$M$3:$M$20000,AH$4,BISDATA!$I$3:$I$20000,"FD")</f>
        <v>22.14</v>
      </c>
      <c r="AI14" s="27">
        <f>SUMIFS(BISDATA!$L$3:$L$20000,BISDATA!$A$3:$A$20000,$AB14,BISDATA!$M$3:$M$20000,AI$4,BISDATA!$I$3:$I$20000,$AB$3)+SUMIFS(BISDATA!$L$3:$L$20000,BISDATA!$A$3:$A$20000,$AB14,BISDATA!$M$3:$M$20000,AI$4,BISDATA!$I$3:$I$20000,"FD")</f>
        <v>0</v>
      </c>
      <c r="AJ14" s="27">
        <f>SUMIFS(BISDATA!$L$3:$L$20000,BISDATA!$A$3:$A$20000,$AB14,BISDATA!$M$3:$M$20000,AJ$4,BISDATA!$I$3:$I$20000,$AB$3)+SUMIFS(BISDATA!$L$3:$L$20000,BISDATA!$A$3:$A$20000,$AB14,BISDATA!$M$3:$M$20000,AJ$4,BISDATA!$I$3:$I$20000,"FD")</f>
        <v>0</v>
      </c>
      <c r="AK14" s="27">
        <f>SUMIFS(BISDATA!$L$3:$L$20000,BISDATA!$A$3:$A$20000,$AB14,BISDATA!$M$3:$M$20000,AK$4,BISDATA!$I$3:$I$20000,$AB$3)+SUMIFS(BISDATA!$L$3:$L$20000,BISDATA!$A$3:$A$20000,$AB14,BISDATA!$M$3:$M$20000,AK$4,BISDATA!$I$3:$I$20000,"FD")</f>
        <v>0</v>
      </c>
      <c r="AL14" s="27">
        <f>SUMIFS(BISDATA!$L$3:$L$20000,BISDATA!$A$3:$A$20000,$AB14,BISDATA!$M$3:$M$20000,AL$4,BISDATA!$I$3:$I$20000,$AB$3)+SUMIFS(BISDATA!$L$3:$L$20000,BISDATA!$A$3:$A$20000,$AB14,BISDATA!$M$3:$M$20000,AL$4,BISDATA!$I$3:$I$20000,"FD")</f>
        <v>0</v>
      </c>
      <c r="AM14" s="27">
        <f>SUMIFS(BISDATA!$L$3:$L$20000,BISDATA!$A$3:$A$20000,$AB14,BISDATA!$M$3:$M$20000,AM$4,BISDATA!$I$3:$I$20000,$AB$3)+SUMIFS(BISDATA!$L$3:$L$20000,BISDATA!$A$3:$A$20000,$AB14,BISDATA!$M$3:$M$20000,AM$4,BISDATA!$I$3:$I$20000,"FD")</f>
        <v>0</v>
      </c>
      <c r="AN14" s="27">
        <f>SUMIFS(BISDATA!$L$3:$L$20000,BISDATA!$A$3:$A$20000,$AB14,BISDATA!$M$3:$M$20000,AN$4,BISDATA!$I$3:$I$20000,$AB$3)+SUMIFS(BISDATA!$L$3:$L$20000,BISDATA!$A$3:$A$20000,$AB14,BISDATA!$M$3:$M$20000,AN$4,BISDATA!$I$3:$I$20000,"FD")</f>
        <v>17.82</v>
      </c>
      <c r="AO14" s="27">
        <f>SUMIFS(BISDATA!$L$3:$L$20000,BISDATA!$A$3:$A$20000,$AB14,BISDATA!$M$3:$M$20000,AO$4,BISDATA!$I$3:$I$20000,$AB$3)+SUMIFS(BISDATA!$L$3:$L$20000,BISDATA!$A$3:$A$20000,$AB14,BISDATA!$M$3:$M$20000,AO$4,BISDATA!$I$3:$I$20000,"FD")</f>
        <v>18</v>
      </c>
      <c r="AP14" s="27">
        <f>SUMIFS(BISDATA!$L$3:$L$20000,BISDATA!$A$3:$A$20000,$AB14,BISDATA!$M$3:$M$20000,AP$4,BISDATA!$I$3:$I$20000,$AB$3)+SUMIFS(BISDATA!$L$3:$L$20000,BISDATA!$A$3:$A$20000,$AB14,BISDATA!$M$3:$M$20000,AP$4,BISDATA!$I$3:$I$20000,"FD")</f>
        <v>0</v>
      </c>
      <c r="AQ14" s="27">
        <f>SUMIFS(BISDATA!$L$3:$L$20000,BISDATA!$A$3:$A$20000,$AB14,BISDATA!$M$3:$M$20000,AQ$4,BISDATA!$I$3:$I$20000,$AB$3)+SUMIFS(BISDATA!$L$3:$L$20000,BISDATA!$A$3:$A$20000,$AB14,BISDATA!$M$3:$M$20000,AQ$4,BISDATA!$I$3:$I$20000,"FD")</f>
        <v>0</v>
      </c>
      <c r="AR14" s="27">
        <f>SUMIFS(BISDATA!$L$3:$L$20000,BISDATA!$A$3:$A$20000,$AB14,BISDATA!$M$3:$M$20000,AR$4,BISDATA!$I$3:$I$20000,$AB$3)+SUMIFS(BISDATA!$L$3:$L$20000,BISDATA!$A$3:$A$20000,$AB14,BISDATA!$M$3:$M$20000,AR$4,BISDATA!$I$3:$I$20000,"FD")</f>
        <v>22.14</v>
      </c>
      <c r="AS14" s="27">
        <f>SUMIFS(BISDATA!$L$3:$L$20000,BISDATA!$A$3:$A$20000,$AB14,BISDATA!$M$3:$M$20000,AS$4,BISDATA!$I$3:$I$20000,$AB$3)+SUMIFS(BISDATA!$L$3:$L$20000,BISDATA!$A$3:$A$20000,$AB14,BISDATA!$M$3:$M$20000,AS$4,BISDATA!$I$3:$I$20000,"FD")</f>
        <v>0</v>
      </c>
      <c r="AT14" s="27">
        <f>SUMIFS(BISDATA!$L$3:$L$20000,BISDATA!$A$3:$A$20000,$AB14,BISDATA!$M$3:$M$20000,AT$4,BISDATA!$I$3:$I$20000,$AB$3)+SUMIFS(BISDATA!$L$3:$L$20000,BISDATA!$A$3:$A$20000,$AB14,BISDATA!$M$3:$M$20000,AT$4,BISDATA!$I$3:$I$20000,"FD")</f>
        <v>22.14</v>
      </c>
      <c r="AU14" s="27">
        <f>SUMIFS(BISDATA!$L$3:$L$20000,BISDATA!$A$3:$A$20000,$AB14,BISDATA!$M$3:$M$20000,AU$4,BISDATA!$I$3:$I$20000,$AB$3)+SUMIFS(BISDATA!$L$3:$L$20000,BISDATA!$A$3:$A$20000,$AB14,BISDATA!$M$3:$M$20000,AU$4,BISDATA!$I$3:$I$20000,"FD")</f>
        <v>22.14</v>
      </c>
      <c r="AV14" s="27">
        <f>SUMIFS(BISDATA!$L$3:$L$20000,BISDATA!$A$3:$A$20000,$AB14,BISDATA!$M$3:$M$20000,AV$4,BISDATA!$I$3:$I$20000,$AB$3)+SUMIFS(BISDATA!$L$3:$L$20000,BISDATA!$A$3:$A$20000,$AB14,BISDATA!$M$3:$M$20000,AV$4,BISDATA!$I$3:$I$20000,"FD")</f>
        <v>0</v>
      </c>
      <c r="AW14" s="27">
        <f>SUMIFS(BISDATA!$L$3:$L$20000,BISDATA!$A$3:$A$20000,$AB14,BISDATA!$M$3:$M$20000,AW$4,BISDATA!$I$3:$I$20000,$AB$3)+SUMIFS(BISDATA!$L$3:$L$20000,BISDATA!$A$3:$A$20000,$AB14,BISDATA!$M$3:$M$20000,AW$4,BISDATA!$I$3:$I$20000,"FD")</f>
        <v>0</v>
      </c>
      <c r="AX14" s="27">
        <f>SUMIFS(BISDATA!$L$3:$L$20000,BISDATA!$A$3:$A$20000,$AB14,BISDATA!$M$3:$M$20000,AX$4,BISDATA!$I$3:$I$20000,$AB$3)+SUMIFS(BISDATA!$L$3:$L$20000,BISDATA!$A$3:$A$20000,$AB14,BISDATA!$M$3:$M$20000,AX$4,BISDATA!$I$3:$I$20000,"FD")</f>
        <v>18</v>
      </c>
      <c r="AY14" s="27">
        <f>SUMIFS(BISDATA!$L$3:$L$20000,BISDATA!$A$3:$A$20000,$AB14,BISDATA!$M$3:$M$20000,AY$4,BISDATA!$I$3:$I$20000,$AB$3)+SUMIFS(BISDATA!$L$3:$L$20000,BISDATA!$A$3:$A$20000,$AB14,BISDATA!$M$3:$M$20000,AY$4,BISDATA!$I$3:$I$20000,"FD")</f>
        <v>0</v>
      </c>
      <c r="AZ14" s="27">
        <f>SUMIFS(BISDATA!$L$3:$L$20000,BISDATA!$A$3:$A$20000,$AB14,BISDATA!$M$3:$M$20000,AZ$4,BISDATA!$I$3:$I$20000,$AB$3)+SUMIFS(BISDATA!$L$3:$L$20000,BISDATA!$A$3:$A$20000,$AB14,BISDATA!$M$3:$M$20000,AZ$4,BISDATA!$I$3:$I$20000,"FD")</f>
        <v>0</v>
      </c>
      <c r="BA14" s="28">
        <f>SUMIFS(BISDATA!$L$3:$L$20000,BISDATA!$A$3:$A$20000,$AB14,BISDATA!$M$3:$M$20000,BA$4,BISDATA!$I$3:$I$20000,$AB$3)+SUMIFS(BISDATA!$L$3:$L$20000,BISDATA!$A$3:$A$20000,$AB14,BISDATA!$M$3:$M$20000,BA$4,BISDATA!$I$3:$I$20000,"FD")</f>
        <v>36</v>
      </c>
      <c r="BB14" s="58"/>
      <c r="BC14" s="34" t="s">
        <v>138</v>
      </c>
      <c r="BD14" s="48">
        <f t="shared" si="3"/>
        <v>0.01</v>
      </c>
      <c r="BE14" s="27">
        <f t="shared" si="1"/>
        <v>0</v>
      </c>
      <c r="BF14" s="27">
        <f t="shared" si="1"/>
        <v>0</v>
      </c>
      <c r="BG14" s="27">
        <f t="shared" si="1"/>
        <v>127.14</v>
      </c>
      <c r="BH14" s="27">
        <f t="shared" si="1"/>
        <v>0</v>
      </c>
      <c r="BI14" s="27">
        <f t="shared" si="1"/>
        <v>22.14</v>
      </c>
      <c r="BJ14" s="27">
        <f t="shared" si="1"/>
        <v>0</v>
      </c>
      <c r="BK14" s="27">
        <f t="shared" si="1"/>
        <v>0</v>
      </c>
      <c r="BL14" s="27">
        <f t="shared" si="1"/>
        <v>0</v>
      </c>
      <c r="BM14" s="27">
        <f t="shared" si="1"/>
        <v>0</v>
      </c>
      <c r="BN14" s="27">
        <f t="shared" si="1"/>
        <v>0</v>
      </c>
      <c r="BO14" s="27">
        <f t="shared" si="1"/>
        <v>17.82</v>
      </c>
      <c r="BP14" s="27">
        <f t="shared" si="1"/>
        <v>18</v>
      </c>
      <c r="BQ14" s="27">
        <f t="shared" si="1"/>
        <v>0</v>
      </c>
      <c r="BR14" s="27">
        <f t="shared" si="1"/>
        <v>0</v>
      </c>
      <c r="BS14" s="27">
        <f t="shared" si="1"/>
        <v>22.14</v>
      </c>
      <c r="BT14" s="27">
        <f t="shared" si="1"/>
        <v>0</v>
      </c>
      <c r="BU14" s="27">
        <f t="shared" si="2"/>
        <v>22.14</v>
      </c>
      <c r="BV14" s="27">
        <f t="shared" si="2"/>
        <v>22.14</v>
      </c>
      <c r="BW14" s="27">
        <f t="shared" si="2"/>
        <v>0</v>
      </c>
      <c r="BX14" s="27">
        <f t="shared" si="2"/>
        <v>0</v>
      </c>
      <c r="BY14" s="27">
        <f t="shared" si="2"/>
        <v>18</v>
      </c>
      <c r="BZ14" s="27">
        <f t="shared" si="2"/>
        <v>0</v>
      </c>
      <c r="CA14" s="27">
        <f t="shared" si="2"/>
        <v>0</v>
      </c>
      <c r="CB14" s="28">
        <f t="shared" si="2"/>
        <v>36</v>
      </c>
    </row>
    <row r="15" spans="1:80" x14ac:dyDescent="0.25">
      <c r="A15" s="36" t="s">
        <v>211</v>
      </c>
      <c r="B15" s="47">
        <f>SUMIFS(FastClose!$H$3:$H$20000,FastClose!$K$3:$K$20000,$A15,FastClose!$G$3:$G$20000,B$3,FastClose!$D$3:$D$20000,$A$3)</f>
        <v>0</v>
      </c>
      <c r="C15" s="31">
        <f>SUMIFS(FastClose!$H$3:$H$20000,FastClose!$K$3:$K$20000,$A15,FastClose!$G$3:$G$20000,C$3,FastClose!$D$3:$D$20000,$A$3)</f>
        <v>0</v>
      </c>
      <c r="D15" s="31">
        <f>SUMIFS(FastClose!$H$3:$H$20000,FastClose!$K$3:$K$20000,$A15,FastClose!$G$3:$G$20000,D$3,FastClose!$D$3:$D$20000,$A$3)</f>
        <v>0</v>
      </c>
      <c r="E15" s="31">
        <f>SUMIFS(FastClose!$H$3:$H$20000,FastClose!$K$3:$K$20000,$A15,FastClose!$G$3:$G$20000,E$3,FastClose!$D$3:$D$20000,$A$3)</f>
        <v>0</v>
      </c>
      <c r="F15" s="31">
        <f>SUMIFS(FastClose!$H$3:$H$20000,FastClose!$K$3:$K$20000,$A15,FastClose!$G$3:$G$20000,F$3,FastClose!$D$3:$D$20000,$A$3)</f>
        <v>0</v>
      </c>
      <c r="G15" s="31">
        <f>SUMIFS(FastClose!$H$3:$H$20000,FastClose!$K$3:$K$20000,$A15,FastClose!$G$3:$G$20000,G$3,FastClose!$D$3:$D$20000,$A$3)</f>
        <v>0</v>
      </c>
      <c r="H15" s="31">
        <f>SUMIFS(FastClose!$H$3:$H$20000,FastClose!$K$3:$K$20000,$A15,FastClose!$G$3:$G$20000,H$3,FastClose!$D$3:$D$20000,$A$3)</f>
        <v>0</v>
      </c>
      <c r="I15" s="31">
        <f>SUMIFS(FastClose!$H$3:$H$20000,FastClose!$K$3:$K$20000,$A15,FastClose!$G$3:$G$20000,I$3,FastClose!$D$3:$D$20000,$A$3)</f>
        <v>0</v>
      </c>
      <c r="J15" s="31">
        <f>SUMIFS(FastClose!$H$3:$H$20000,FastClose!$K$3:$K$20000,$A15,FastClose!$G$3:$G$20000,J$3,FastClose!$D$3:$D$20000,$A$3)</f>
        <v>0</v>
      </c>
      <c r="K15" s="31">
        <f>SUMIFS(FastClose!$H$3:$H$20000,FastClose!$K$3:$K$20000,$A15,FastClose!$G$3:$G$20000,K$3,FastClose!$D$3:$D$20000,$A$3)</f>
        <v>0</v>
      </c>
      <c r="L15" s="31">
        <f>SUMIFS(FastClose!$H$3:$H$20000,FastClose!$K$3:$K$20000,$A15,FastClose!$G$3:$G$20000,L$3,FastClose!$D$3:$D$20000,$A$3)</f>
        <v>0</v>
      </c>
      <c r="M15" s="31">
        <f>SUMIFS(FastClose!$H$3:$H$20000,FastClose!$K$3:$K$20000,$A15,FastClose!$G$3:$G$20000,M$3,FastClose!$D$3:$D$20000,$A$3)</f>
        <v>0</v>
      </c>
      <c r="N15" s="31">
        <f>SUMIFS(FastClose!$H$3:$H$20000,FastClose!$K$3:$K$20000,$A15,FastClose!$G$3:$G$20000,N$3,FastClose!$D$3:$D$20000,$A$3)</f>
        <v>0</v>
      </c>
      <c r="O15" s="31">
        <f>SUMIFS(FastClose!$H$3:$H$20000,FastClose!$K$3:$K$20000,$A15,FastClose!$G$3:$G$20000,O$3,FastClose!$D$3:$D$20000,$A$3)</f>
        <v>0</v>
      </c>
      <c r="P15" s="31">
        <f>SUMIFS(FastClose!$H$3:$H$20000,FastClose!$K$3:$K$20000,$A15,FastClose!$G$3:$G$20000,P$3,FastClose!$D$3:$D$20000,$A$3)</f>
        <v>0</v>
      </c>
      <c r="Q15" s="31">
        <f>SUMIFS(FastClose!$H$3:$H$20000,FastClose!$K$3:$K$20000,$A15,FastClose!$G$3:$G$20000,Q$3,FastClose!$D$3:$D$20000,$A$3)</f>
        <v>0</v>
      </c>
      <c r="R15" s="31">
        <f>SUMIFS(FastClose!$H$3:$H$20000,FastClose!$K$3:$K$20000,$A15,FastClose!$G$3:$G$20000,R$3,FastClose!$D$3:$D$20000,$A$3)</f>
        <v>0</v>
      </c>
      <c r="S15" s="31">
        <f>SUMIFS(FastClose!$H$3:$H$20000,FastClose!$K$3:$K$20000,$A15,FastClose!$G$3:$G$20000,S$3,FastClose!$D$3:$D$20000,$A$3)</f>
        <v>0</v>
      </c>
      <c r="T15" s="31">
        <f>SUMIFS(FastClose!$H$3:$H$20000,FastClose!$K$3:$K$20000,$A15,FastClose!$G$3:$G$20000,T$3,FastClose!$D$3:$D$20000,$A$3)</f>
        <v>0</v>
      </c>
      <c r="U15" s="31">
        <f>SUMIFS(FastClose!$H$3:$H$20000,FastClose!$K$3:$K$20000,$A15,FastClose!$G$3:$G$20000,U$3,FastClose!$D$3:$D$20000,$A$3)</f>
        <v>0</v>
      </c>
      <c r="V15" s="31">
        <f>SUMIFS(FastClose!$H$3:$H$20000,FastClose!$K$3:$K$20000,$A15,FastClose!$G$3:$G$20000,V$3,FastClose!$D$3:$D$20000,$A$3)</f>
        <v>0</v>
      </c>
      <c r="W15" s="31">
        <f>SUMIFS(FastClose!$H$3:$H$20000,FastClose!$K$3:$K$20000,$A15,FastClose!$G$3:$G$20000,W$3,FastClose!$D$3:$D$20000,$A$3)</f>
        <v>0</v>
      </c>
      <c r="X15" s="31">
        <f>SUMIFS(FastClose!$H$3:$H$20000,FastClose!$K$3:$K$20000,$A15,FastClose!$G$3:$G$20000,X$3,FastClose!$D$3:$D$20000,$A$3)</f>
        <v>0</v>
      </c>
      <c r="Y15" s="31">
        <f>SUMIFS(FastClose!$H$3:$H$20000,FastClose!$K$3:$K$20000,$A15,FastClose!$G$3:$G$20000,Y$3,FastClose!$D$3:$D$20000,$A$3)</f>
        <v>0</v>
      </c>
      <c r="Z15" s="32">
        <f>SUMIFS(FastClose!$H$3:$H$20000,FastClose!$K$3:$K$20000,$A15,FastClose!$G$3:$G$20000,Z$3,FastClose!$D$3:$D$20000,$A$3)</f>
        <v>0</v>
      </c>
      <c r="AB15" s="36" t="s">
        <v>211</v>
      </c>
      <c r="AC15" s="47">
        <f>SUMIFS(BISDATA!$L$3:$L$20000,BISDATA!$A$3:$A$20000,$AB15,BISDATA!$M$3:$M$20000,AC$4,BISDATA!$I$3:$I$20000,$AB$3)+SUMIFS(BISDATA!$L$3:$L$20000,BISDATA!$A$3:$A$20000,$AB15,BISDATA!$M$3:$M$20000,AC$4,BISDATA!$I$3:$I$20000,"FD")</f>
        <v>356.17</v>
      </c>
      <c r="AD15" s="31">
        <f>SUMIFS(BISDATA!$L$3:$L$20000,BISDATA!$A$3:$A$20000,$AB15,BISDATA!$M$3:$M$20000,AD$4,BISDATA!$I$3:$I$20000,$AB$3)+SUMIFS(BISDATA!$L$3:$L$20000,BISDATA!$A$3:$A$20000,$AB15,BISDATA!$M$3:$M$20000,AD$4,BISDATA!$I$3:$I$20000,"FD")</f>
        <v>0</v>
      </c>
      <c r="AE15" s="31">
        <f>SUMIFS(BISDATA!$L$3:$L$20000,BISDATA!$A$3:$A$20000,$AB15,BISDATA!$M$3:$M$20000,AE$4,BISDATA!$I$3:$I$20000,$AB$3)+SUMIFS(BISDATA!$L$3:$L$20000,BISDATA!$A$3:$A$20000,$AB15,BISDATA!$M$3:$M$20000,AE$4,BISDATA!$I$3:$I$20000,"FD")</f>
        <v>0</v>
      </c>
      <c r="AF15" s="31">
        <f>SUMIFS(BISDATA!$L$3:$L$20000,BISDATA!$A$3:$A$20000,$AB15,BISDATA!$M$3:$M$20000,AF$4,BISDATA!$I$3:$I$20000,$AB$3)+SUMIFS(BISDATA!$L$3:$L$20000,BISDATA!$A$3:$A$20000,$AB15,BISDATA!$M$3:$M$20000,AF$4,BISDATA!$I$3:$I$20000,"FD")</f>
        <v>-805.3</v>
      </c>
      <c r="AG15" s="31">
        <f>SUMIFS(BISDATA!$L$3:$L$20000,BISDATA!$A$3:$A$20000,$AB15,BISDATA!$M$3:$M$20000,AG$4,BISDATA!$I$3:$I$20000,$AB$3)+SUMIFS(BISDATA!$L$3:$L$20000,BISDATA!$A$3:$A$20000,$AB15,BISDATA!$M$3:$M$20000,AG$4,BISDATA!$I$3:$I$20000,"FD")</f>
        <v>0</v>
      </c>
      <c r="AH15" s="31">
        <f>SUMIFS(BISDATA!$L$3:$L$20000,BISDATA!$A$3:$A$20000,$AB15,BISDATA!$M$3:$M$20000,AH$4,BISDATA!$I$3:$I$20000,$AB$3)+SUMIFS(BISDATA!$L$3:$L$20000,BISDATA!$A$3:$A$20000,$AB15,BISDATA!$M$3:$M$20000,AH$4,BISDATA!$I$3:$I$20000,"FD")</f>
        <v>0</v>
      </c>
      <c r="AI15" s="31">
        <f>SUMIFS(BISDATA!$L$3:$L$20000,BISDATA!$A$3:$A$20000,$AB15,BISDATA!$M$3:$M$20000,AI$4,BISDATA!$I$3:$I$20000,$AB$3)+SUMIFS(BISDATA!$L$3:$L$20000,BISDATA!$A$3:$A$20000,$AB15,BISDATA!$M$3:$M$20000,AI$4,BISDATA!$I$3:$I$20000,"FD")</f>
        <v>0</v>
      </c>
      <c r="AJ15" s="31">
        <f>SUMIFS(BISDATA!$L$3:$L$20000,BISDATA!$A$3:$A$20000,$AB15,BISDATA!$M$3:$M$20000,AJ$4,BISDATA!$I$3:$I$20000,$AB$3)+SUMIFS(BISDATA!$L$3:$L$20000,BISDATA!$A$3:$A$20000,$AB15,BISDATA!$M$3:$M$20000,AJ$4,BISDATA!$I$3:$I$20000,"FD")</f>
        <v>0</v>
      </c>
      <c r="AK15" s="31">
        <f>SUMIFS(BISDATA!$L$3:$L$20000,BISDATA!$A$3:$A$20000,$AB15,BISDATA!$M$3:$M$20000,AK$4,BISDATA!$I$3:$I$20000,$AB$3)+SUMIFS(BISDATA!$L$3:$L$20000,BISDATA!$A$3:$A$20000,$AB15,BISDATA!$M$3:$M$20000,AK$4,BISDATA!$I$3:$I$20000,"FD")</f>
        <v>0</v>
      </c>
      <c r="AL15" s="31">
        <f>SUMIFS(BISDATA!$L$3:$L$20000,BISDATA!$A$3:$A$20000,$AB15,BISDATA!$M$3:$M$20000,AL$4,BISDATA!$I$3:$I$20000,$AB$3)+SUMIFS(BISDATA!$L$3:$L$20000,BISDATA!$A$3:$A$20000,$AB15,BISDATA!$M$3:$M$20000,AL$4,BISDATA!$I$3:$I$20000,"FD")</f>
        <v>0</v>
      </c>
      <c r="AM15" s="31">
        <f>SUMIFS(BISDATA!$L$3:$L$20000,BISDATA!$A$3:$A$20000,$AB15,BISDATA!$M$3:$M$20000,AM$4,BISDATA!$I$3:$I$20000,$AB$3)+SUMIFS(BISDATA!$L$3:$L$20000,BISDATA!$A$3:$A$20000,$AB15,BISDATA!$M$3:$M$20000,AM$4,BISDATA!$I$3:$I$20000,"FD")</f>
        <v>0</v>
      </c>
      <c r="AN15" s="31">
        <f>SUMIFS(BISDATA!$L$3:$L$20000,BISDATA!$A$3:$A$20000,$AB15,BISDATA!$M$3:$M$20000,AN$4,BISDATA!$I$3:$I$20000,$AB$3)+SUMIFS(BISDATA!$L$3:$L$20000,BISDATA!$A$3:$A$20000,$AB15,BISDATA!$M$3:$M$20000,AN$4,BISDATA!$I$3:$I$20000,"FD")</f>
        <v>0</v>
      </c>
      <c r="AO15" s="31">
        <f>SUMIFS(BISDATA!$L$3:$L$20000,BISDATA!$A$3:$A$20000,$AB15,BISDATA!$M$3:$M$20000,AO$4,BISDATA!$I$3:$I$20000,$AB$3)+SUMIFS(BISDATA!$L$3:$L$20000,BISDATA!$A$3:$A$20000,$AB15,BISDATA!$M$3:$M$20000,AO$4,BISDATA!$I$3:$I$20000,"FD")</f>
        <v>0</v>
      </c>
      <c r="AP15" s="31">
        <f>SUMIFS(BISDATA!$L$3:$L$20000,BISDATA!$A$3:$A$20000,$AB15,BISDATA!$M$3:$M$20000,AP$4,BISDATA!$I$3:$I$20000,$AB$3)+SUMIFS(BISDATA!$L$3:$L$20000,BISDATA!$A$3:$A$20000,$AB15,BISDATA!$M$3:$M$20000,AP$4,BISDATA!$I$3:$I$20000,"FD")</f>
        <v>0</v>
      </c>
      <c r="AQ15" s="31">
        <f>SUMIFS(BISDATA!$L$3:$L$20000,BISDATA!$A$3:$A$20000,$AB15,BISDATA!$M$3:$M$20000,AQ$4,BISDATA!$I$3:$I$20000,$AB$3)+SUMIFS(BISDATA!$L$3:$L$20000,BISDATA!$A$3:$A$20000,$AB15,BISDATA!$M$3:$M$20000,AQ$4,BISDATA!$I$3:$I$20000,"FD")</f>
        <v>0</v>
      </c>
      <c r="AR15" s="31">
        <f>SUMIFS(BISDATA!$L$3:$L$20000,BISDATA!$A$3:$A$20000,$AB15,BISDATA!$M$3:$M$20000,AR$4,BISDATA!$I$3:$I$20000,$AB$3)+SUMIFS(BISDATA!$L$3:$L$20000,BISDATA!$A$3:$A$20000,$AB15,BISDATA!$M$3:$M$20000,AR$4,BISDATA!$I$3:$I$20000,"FD")</f>
        <v>0</v>
      </c>
      <c r="AS15" s="31">
        <f>SUMIFS(BISDATA!$L$3:$L$20000,BISDATA!$A$3:$A$20000,$AB15,BISDATA!$M$3:$M$20000,AS$4,BISDATA!$I$3:$I$20000,$AB$3)+SUMIFS(BISDATA!$L$3:$L$20000,BISDATA!$A$3:$A$20000,$AB15,BISDATA!$M$3:$M$20000,AS$4,BISDATA!$I$3:$I$20000,"FD")</f>
        <v>0</v>
      </c>
      <c r="AT15" s="31">
        <f>SUMIFS(BISDATA!$L$3:$L$20000,BISDATA!$A$3:$A$20000,$AB15,BISDATA!$M$3:$M$20000,AT$4,BISDATA!$I$3:$I$20000,$AB$3)+SUMIFS(BISDATA!$L$3:$L$20000,BISDATA!$A$3:$A$20000,$AB15,BISDATA!$M$3:$M$20000,AT$4,BISDATA!$I$3:$I$20000,"FD")</f>
        <v>0</v>
      </c>
      <c r="AU15" s="31">
        <f>SUMIFS(BISDATA!$L$3:$L$20000,BISDATA!$A$3:$A$20000,$AB15,BISDATA!$M$3:$M$20000,AU$4,BISDATA!$I$3:$I$20000,$AB$3)+SUMIFS(BISDATA!$L$3:$L$20000,BISDATA!$A$3:$A$20000,$AB15,BISDATA!$M$3:$M$20000,AU$4,BISDATA!$I$3:$I$20000,"FD")</f>
        <v>0</v>
      </c>
      <c r="AV15" s="31">
        <f>SUMIFS(BISDATA!$L$3:$L$20000,BISDATA!$A$3:$A$20000,$AB15,BISDATA!$M$3:$M$20000,AV$4,BISDATA!$I$3:$I$20000,$AB$3)+SUMIFS(BISDATA!$L$3:$L$20000,BISDATA!$A$3:$A$20000,$AB15,BISDATA!$M$3:$M$20000,AV$4,BISDATA!$I$3:$I$20000,"FD")</f>
        <v>0</v>
      </c>
      <c r="AW15" s="31">
        <f>SUMIFS(BISDATA!$L$3:$L$20000,BISDATA!$A$3:$A$20000,$AB15,BISDATA!$M$3:$M$20000,AW$4,BISDATA!$I$3:$I$20000,$AB$3)+SUMIFS(BISDATA!$L$3:$L$20000,BISDATA!$A$3:$A$20000,$AB15,BISDATA!$M$3:$M$20000,AW$4,BISDATA!$I$3:$I$20000,"FD")</f>
        <v>0</v>
      </c>
      <c r="AX15" s="31">
        <f>SUMIFS(BISDATA!$L$3:$L$20000,BISDATA!$A$3:$A$20000,$AB15,BISDATA!$M$3:$M$20000,AX$4,BISDATA!$I$3:$I$20000,$AB$3)+SUMIFS(BISDATA!$L$3:$L$20000,BISDATA!$A$3:$A$20000,$AB15,BISDATA!$M$3:$M$20000,AX$4,BISDATA!$I$3:$I$20000,"FD")</f>
        <v>0</v>
      </c>
      <c r="AY15" s="31">
        <f>SUMIFS(BISDATA!$L$3:$L$20000,BISDATA!$A$3:$A$20000,$AB15,BISDATA!$M$3:$M$20000,AY$4,BISDATA!$I$3:$I$20000,$AB$3)+SUMIFS(BISDATA!$L$3:$L$20000,BISDATA!$A$3:$A$20000,$AB15,BISDATA!$M$3:$M$20000,AY$4,BISDATA!$I$3:$I$20000,"FD")</f>
        <v>0</v>
      </c>
      <c r="AZ15" s="31">
        <f>SUMIFS(BISDATA!$L$3:$L$20000,BISDATA!$A$3:$A$20000,$AB15,BISDATA!$M$3:$M$20000,AZ$4,BISDATA!$I$3:$I$20000,$AB$3)+SUMIFS(BISDATA!$L$3:$L$20000,BISDATA!$A$3:$A$20000,$AB15,BISDATA!$M$3:$M$20000,AZ$4,BISDATA!$I$3:$I$20000,"FD")</f>
        <v>0</v>
      </c>
      <c r="BA15" s="32">
        <f>SUMIFS(BISDATA!$L$3:$L$20000,BISDATA!$A$3:$A$20000,$AB15,BISDATA!$M$3:$M$20000,BA$4,BISDATA!$I$3:$I$20000,$AB$3)+SUMIFS(BISDATA!$L$3:$L$20000,BISDATA!$A$3:$A$20000,$AB15,BISDATA!$M$3:$M$20000,BA$4,BISDATA!$I$3:$I$20000,"FD")</f>
        <v>0</v>
      </c>
      <c r="BB15" s="58"/>
      <c r="BC15" s="36" t="s">
        <v>211</v>
      </c>
      <c r="BD15" s="47">
        <f t="shared" si="3"/>
        <v>356.17</v>
      </c>
      <c r="BE15" s="31">
        <f t="shared" si="1"/>
        <v>0</v>
      </c>
      <c r="BF15" s="31">
        <f t="shared" si="1"/>
        <v>0</v>
      </c>
      <c r="BG15" s="31">
        <f t="shared" si="1"/>
        <v>-805.3</v>
      </c>
      <c r="BH15" s="31">
        <f t="shared" si="1"/>
        <v>0</v>
      </c>
      <c r="BI15" s="31">
        <f t="shared" si="1"/>
        <v>0</v>
      </c>
      <c r="BJ15" s="31">
        <f t="shared" si="1"/>
        <v>0</v>
      </c>
      <c r="BK15" s="31">
        <f t="shared" si="1"/>
        <v>0</v>
      </c>
      <c r="BL15" s="31">
        <f t="shared" si="1"/>
        <v>0</v>
      </c>
      <c r="BM15" s="31">
        <f t="shared" si="1"/>
        <v>0</v>
      </c>
      <c r="BN15" s="31">
        <f t="shared" si="1"/>
        <v>0</v>
      </c>
      <c r="BO15" s="31">
        <f t="shared" si="1"/>
        <v>0</v>
      </c>
      <c r="BP15" s="31">
        <f t="shared" si="1"/>
        <v>0</v>
      </c>
      <c r="BQ15" s="31">
        <f t="shared" si="1"/>
        <v>0</v>
      </c>
      <c r="BR15" s="31">
        <f t="shared" si="1"/>
        <v>0</v>
      </c>
      <c r="BS15" s="31">
        <f t="shared" si="1"/>
        <v>0</v>
      </c>
      <c r="BT15" s="31">
        <f t="shared" si="1"/>
        <v>0</v>
      </c>
      <c r="BU15" s="31">
        <f t="shared" si="2"/>
        <v>0</v>
      </c>
      <c r="BV15" s="31">
        <f t="shared" si="2"/>
        <v>0</v>
      </c>
      <c r="BW15" s="31">
        <f t="shared" si="2"/>
        <v>0</v>
      </c>
      <c r="BX15" s="31">
        <f t="shared" si="2"/>
        <v>0</v>
      </c>
      <c r="BY15" s="31">
        <f t="shared" si="2"/>
        <v>0</v>
      </c>
      <c r="BZ15" s="31">
        <f t="shared" si="2"/>
        <v>0</v>
      </c>
      <c r="CA15" s="31">
        <f t="shared" si="2"/>
        <v>0</v>
      </c>
      <c r="CB15" s="32">
        <f t="shared" si="2"/>
        <v>0</v>
      </c>
    </row>
    <row r="16" spans="1:80" x14ac:dyDescent="0.25">
      <c r="A16" s="34" t="s">
        <v>130</v>
      </c>
      <c r="B16" s="48">
        <f>SUMIFS(FastClose!$H$3:$H$20000,FastClose!$K$3:$K$20000,$A16,FastClose!$G$3:$G$20000,B$3,FastClose!$D$3:$D$20000,$A$3)</f>
        <v>0</v>
      </c>
      <c r="C16" s="27">
        <f>SUMIFS(FastClose!$H$3:$H$20000,FastClose!$K$3:$K$20000,$A16,FastClose!$G$3:$G$20000,C$3,FastClose!$D$3:$D$20000,$A$3)</f>
        <v>0</v>
      </c>
      <c r="D16" s="27">
        <f>SUMIFS(FastClose!$H$3:$H$20000,FastClose!$K$3:$K$20000,$A16,FastClose!$G$3:$G$20000,D$3,FastClose!$D$3:$D$20000,$A$3)</f>
        <v>0</v>
      </c>
      <c r="E16" s="27">
        <f>SUMIFS(FastClose!$H$3:$H$20000,FastClose!$K$3:$K$20000,$A16,FastClose!$G$3:$G$20000,E$3,FastClose!$D$3:$D$20000,$A$3)</f>
        <v>0</v>
      </c>
      <c r="F16" s="27">
        <f>SUMIFS(FastClose!$H$3:$H$20000,FastClose!$K$3:$K$20000,$A16,FastClose!$G$3:$G$20000,F$3,FastClose!$D$3:$D$20000,$A$3)</f>
        <v>0</v>
      </c>
      <c r="G16" s="27">
        <f>SUMIFS(FastClose!$H$3:$H$20000,FastClose!$K$3:$K$20000,$A16,FastClose!$G$3:$G$20000,G$3,FastClose!$D$3:$D$20000,$A$3)</f>
        <v>0</v>
      </c>
      <c r="H16" s="27">
        <f>SUMIFS(FastClose!$H$3:$H$20000,FastClose!$K$3:$K$20000,$A16,FastClose!$G$3:$G$20000,H$3,FastClose!$D$3:$D$20000,$A$3)</f>
        <v>0</v>
      </c>
      <c r="I16" s="27">
        <f>SUMIFS(FastClose!$H$3:$H$20000,FastClose!$K$3:$K$20000,$A16,FastClose!$G$3:$G$20000,I$3,FastClose!$D$3:$D$20000,$A$3)</f>
        <v>0</v>
      </c>
      <c r="J16" s="27">
        <f>SUMIFS(FastClose!$H$3:$H$20000,FastClose!$K$3:$K$20000,$A16,FastClose!$G$3:$G$20000,J$3,FastClose!$D$3:$D$20000,$A$3)</f>
        <v>0</v>
      </c>
      <c r="K16" s="27">
        <f>SUMIFS(FastClose!$H$3:$H$20000,FastClose!$K$3:$K$20000,$A16,FastClose!$G$3:$G$20000,K$3,FastClose!$D$3:$D$20000,$A$3)</f>
        <v>0</v>
      </c>
      <c r="L16" s="27">
        <f>SUMIFS(FastClose!$H$3:$H$20000,FastClose!$K$3:$K$20000,$A16,FastClose!$G$3:$G$20000,L$3,FastClose!$D$3:$D$20000,$A$3)</f>
        <v>0</v>
      </c>
      <c r="M16" s="27">
        <f>SUMIFS(FastClose!$H$3:$H$20000,FastClose!$K$3:$K$20000,$A16,FastClose!$G$3:$G$20000,M$3,FastClose!$D$3:$D$20000,$A$3)</f>
        <v>0</v>
      </c>
      <c r="N16" s="27">
        <f>SUMIFS(FastClose!$H$3:$H$20000,FastClose!$K$3:$K$20000,$A16,FastClose!$G$3:$G$20000,N$3,FastClose!$D$3:$D$20000,$A$3)</f>
        <v>0</v>
      </c>
      <c r="O16" s="27">
        <f>SUMIFS(FastClose!$H$3:$H$20000,FastClose!$K$3:$K$20000,$A16,FastClose!$G$3:$G$20000,O$3,FastClose!$D$3:$D$20000,$A$3)</f>
        <v>0</v>
      </c>
      <c r="P16" s="27">
        <f>SUMIFS(FastClose!$H$3:$H$20000,FastClose!$K$3:$K$20000,$A16,FastClose!$G$3:$G$20000,P$3,FastClose!$D$3:$D$20000,$A$3)</f>
        <v>0</v>
      </c>
      <c r="Q16" s="27">
        <f>SUMIFS(FastClose!$H$3:$H$20000,FastClose!$K$3:$K$20000,$A16,FastClose!$G$3:$G$20000,Q$3,FastClose!$D$3:$D$20000,$A$3)</f>
        <v>0</v>
      </c>
      <c r="R16" s="27">
        <f>SUMIFS(FastClose!$H$3:$H$20000,FastClose!$K$3:$K$20000,$A16,FastClose!$G$3:$G$20000,R$3,FastClose!$D$3:$D$20000,$A$3)</f>
        <v>0</v>
      </c>
      <c r="S16" s="27">
        <f>SUMIFS(FastClose!$H$3:$H$20000,FastClose!$K$3:$K$20000,$A16,FastClose!$G$3:$G$20000,S$3,FastClose!$D$3:$D$20000,$A$3)</f>
        <v>0</v>
      </c>
      <c r="T16" s="27">
        <f>SUMIFS(FastClose!$H$3:$H$20000,FastClose!$K$3:$K$20000,$A16,FastClose!$G$3:$G$20000,T$3,FastClose!$D$3:$D$20000,$A$3)</f>
        <v>0</v>
      </c>
      <c r="U16" s="27">
        <f>SUMIFS(FastClose!$H$3:$H$20000,FastClose!$K$3:$K$20000,$A16,FastClose!$G$3:$G$20000,U$3,FastClose!$D$3:$D$20000,$A$3)</f>
        <v>0</v>
      </c>
      <c r="V16" s="27">
        <f>SUMIFS(FastClose!$H$3:$H$20000,FastClose!$K$3:$K$20000,$A16,FastClose!$G$3:$G$20000,V$3,FastClose!$D$3:$D$20000,$A$3)</f>
        <v>0</v>
      </c>
      <c r="W16" s="27">
        <f>SUMIFS(FastClose!$H$3:$H$20000,FastClose!$K$3:$K$20000,$A16,FastClose!$G$3:$G$20000,W$3,FastClose!$D$3:$D$20000,$A$3)</f>
        <v>0</v>
      </c>
      <c r="X16" s="27">
        <f>SUMIFS(FastClose!$H$3:$H$20000,FastClose!$K$3:$K$20000,$A16,FastClose!$G$3:$G$20000,X$3,FastClose!$D$3:$D$20000,$A$3)</f>
        <v>0</v>
      </c>
      <c r="Y16" s="27">
        <f>SUMIFS(FastClose!$H$3:$H$20000,FastClose!$K$3:$K$20000,$A16,FastClose!$G$3:$G$20000,Y$3,FastClose!$D$3:$D$20000,$A$3)</f>
        <v>0</v>
      </c>
      <c r="Z16" s="28">
        <f>SUMIFS(FastClose!$H$3:$H$20000,FastClose!$K$3:$K$20000,$A16,FastClose!$G$3:$G$20000,Z$3,FastClose!$D$3:$D$20000,$A$3)</f>
        <v>0</v>
      </c>
      <c r="AB16" s="34" t="s">
        <v>130</v>
      </c>
      <c r="AC16" s="48">
        <f>SUMIFS(BISDATA!$L$3:$L$20000,BISDATA!$A$3:$A$20000,$AB16,BISDATA!$M$3:$M$20000,AC$4,BISDATA!$I$3:$I$20000,$AB$3)+SUMIFS(BISDATA!$L$3:$L$20000,BISDATA!$A$3:$A$20000,$AB16,BISDATA!$M$3:$M$20000,AC$4,BISDATA!$I$3:$I$20000,"FD")</f>
        <v>77</v>
      </c>
      <c r="AD16" s="27">
        <f>SUMIFS(BISDATA!$L$3:$L$20000,BISDATA!$A$3:$A$20000,$AB16,BISDATA!$M$3:$M$20000,AD$4,BISDATA!$I$3:$I$20000,$AB$3)+SUMIFS(BISDATA!$L$3:$L$20000,BISDATA!$A$3:$A$20000,$AB16,BISDATA!$M$3:$M$20000,AD$4,BISDATA!$I$3:$I$20000,"FD")</f>
        <v>0</v>
      </c>
      <c r="AE16" s="27">
        <f>SUMIFS(BISDATA!$L$3:$L$20000,BISDATA!$A$3:$A$20000,$AB16,BISDATA!$M$3:$M$20000,AE$4,BISDATA!$I$3:$I$20000,$AB$3)+SUMIFS(BISDATA!$L$3:$L$20000,BISDATA!$A$3:$A$20000,$AB16,BISDATA!$M$3:$M$20000,AE$4,BISDATA!$I$3:$I$20000,"FD")</f>
        <v>0</v>
      </c>
      <c r="AF16" s="27">
        <f>SUMIFS(BISDATA!$L$3:$L$20000,BISDATA!$A$3:$A$20000,$AB16,BISDATA!$M$3:$M$20000,AF$4,BISDATA!$I$3:$I$20000,$AB$3)+SUMIFS(BISDATA!$L$3:$L$20000,BISDATA!$A$3:$A$20000,$AB16,BISDATA!$M$3:$M$20000,AF$4,BISDATA!$I$3:$I$20000,"FD")</f>
        <v>1040</v>
      </c>
      <c r="AG16" s="27">
        <f>SUMIFS(BISDATA!$L$3:$L$20000,BISDATA!$A$3:$A$20000,$AB16,BISDATA!$M$3:$M$20000,AG$4,BISDATA!$I$3:$I$20000,$AB$3)+SUMIFS(BISDATA!$L$3:$L$20000,BISDATA!$A$3:$A$20000,$AB16,BISDATA!$M$3:$M$20000,AG$4,BISDATA!$I$3:$I$20000,"FD")</f>
        <v>0</v>
      </c>
      <c r="AH16" s="27">
        <f>SUMIFS(BISDATA!$L$3:$L$20000,BISDATA!$A$3:$A$20000,$AB16,BISDATA!$M$3:$M$20000,AH$4,BISDATA!$I$3:$I$20000,$AB$3)+SUMIFS(BISDATA!$L$3:$L$20000,BISDATA!$A$3:$A$20000,$AB16,BISDATA!$M$3:$M$20000,AH$4,BISDATA!$I$3:$I$20000,"FD")</f>
        <v>0</v>
      </c>
      <c r="AI16" s="27">
        <f>SUMIFS(BISDATA!$L$3:$L$20000,BISDATA!$A$3:$A$20000,$AB16,BISDATA!$M$3:$M$20000,AI$4,BISDATA!$I$3:$I$20000,$AB$3)+SUMIFS(BISDATA!$L$3:$L$20000,BISDATA!$A$3:$A$20000,$AB16,BISDATA!$M$3:$M$20000,AI$4,BISDATA!$I$3:$I$20000,"FD")</f>
        <v>0</v>
      </c>
      <c r="AJ16" s="27">
        <f>SUMIFS(BISDATA!$L$3:$L$20000,BISDATA!$A$3:$A$20000,$AB16,BISDATA!$M$3:$M$20000,AJ$4,BISDATA!$I$3:$I$20000,$AB$3)+SUMIFS(BISDATA!$L$3:$L$20000,BISDATA!$A$3:$A$20000,$AB16,BISDATA!$M$3:$M$20000,AJ$4,BISDATA!$I$3:$I$20000,"FD")</f>
        <v>22.14</v>
      </c>
      <c r="AK16" s="27">
        <f>SUMIFS(BISDATA!$L$3:$L$20000,BISDATA!$A$3:$A$20000,$AB16,BISDATA!$M$3:$M$20000,AK$4,BISDATA!$I$3:$I$20000,$AB$3)+SUMIFS(BISDATA!$L$3:$L$20000,BISDATA!$A$3:$A$20000,$AB16,BISDATA!$M$3:$M$20000,AK$4,BISDATA!$I$3:$I$20000,"FD")</f>
        <v>0</v>
      </c>
      <c r="AL16" s="27">
        <f>SUMIFS(BISDATA!$L$3:$L$20000,BISDATA!$A$3:$A$20000,$AB16,BISDATA!$M$3:$M$20000,AL$4,BISDATA!$I$3:$I$20000,$AB$3)+SUMIFS(BISDATA!$L$3:$L$20000,BISDATA!$A$3:$A$20000,$AB16,BISDATA!$M$3:$M$20000,AL$4,BISDATA!$I$3:$I$20000,"FD")</f>
        <v>0</v>
      </c>
      <c r="AM16" s="27">
        <f>SUMIFS(BISDATA!$L$3:$L$20000,BISDATA!$A$3:$A$20000,$AB16,BISDATA!$M$3:$M$20000,AM$4,BISDATA!$I$3:$I$20000,$AB$3)+SUMIFS(BISDATA!$L$3:$L$20000,BISDATA!$A$3:$A$20000,$AB16,BISDATA!$M$3:$M$20000,AM$4,BISDATA!$I$3:$I$20000,"FD")</f>
        <v>0</v>
      </c>
      <c r="AN16" s="27">
        <f>SUMIFS(BISDATA!$L$3:$L$20000,BISDATA!$A$3:$A$20000,$AB16,BISDATA!$M$3:$M$20000,AN$4,BISDATA!$I$3:$I$20000,$AB$3)+SUMIFS(BISDATA!$L$3:$L$20000,BISDATA!$A$3:$A$20000,$AB16,BISDATA!$M$3:$M$20000,AN$4,BISDATA!$I$3:$I$20000,"FD")</f>
        <v>0</v>
      </c>
      <c r="AO16" s="27">
        <f>SUMIFS(BISDATA!$L$3:$L$20000,BISDATA!$A$3:$A$20000,$AB16,BISDATA!$M$3:$M$20000,AO$4,BISDATA!$I$3:$I$20000,$AB$3)+SUMIFS(BISDATA!$L$3:$L$20000,BISDATA!$A$3:$A$20000,$AB16,BISDATA!$M$3:$M$20000,AO$4,BISDATA!$I$3:$I$20000,"FD")</f>
        <v>0</v>
      </c>
      <c r="AP16" s="27">
        <f>SUMIFS(BISDATA!$L$3:$L$20000,BISDATA!$A$3:$A$20000,$AB16,BISDATA!$M$3:$M$20000,AP$4,BISDATA!$I$3:$I$20000,$AB$3)+SUMIFS(BISDATA!$L$3:$L$20000,BISDATA!$A$3:$A$20000,$AB16,BISDATA!$M$3:$M$20000,AP$4,BISDATA!$I$3:$I$20000,"FD")</f>
        <v>18</v>
      </c>
      <c r="AQ16" s="27">
        <f>SUMIFS(BISDATA!$L$3:$L$20000,BISDATA!$A$3:$A$20000,$AB16,BISDATA!$M$3:$M$20000,AQ$4,BISDATA!$I$3:$I$20000,$AB$3)+SUMIFS(BISDATA!$L$3:$L$20000,BISDATA!$A$3:$A$20000,$AB16,BISDATA!$M$3:$M$20000,AQ$4,BISDATA!$I$3:$I$20000,"FD")</f>
        <v>0</v>
      </c>
      <c r="AR16" s="27">
        <f>SUMIFS(BISDATA!$L$3:$L$20000,BISDATA!$A$3:$A$20000,$AB16,BISDATA!$M$3:$M$20000,AR$4,BISDATA!$I$3:$I$20000,$AB$3)+SUMIFS(BISDATA!$L$3:$L$20000,BISDATA!$A$3:$A$20000,$AB16,BISDATA!$M$3:$M$20000,AR$4,BISDATA!$I$3:$I$20000,"FD")</f>
        <v>24</v>
      </c>
      <c r="AS16" s="27">
        <f>SUMIFS(BISDATA!$L$3:$L$20000,BISDATA!$A$3:$A$20000,$AB16,BISDATA!$M$3:$M$20000,AS$4,BISDATA!$I$3:$I$20000,$AB$3)+SUMIFS(BISDATA!$L$3:$L$20000,BISDATA!$A$3:$A$20000,$AB16,BISDATA!$M$3:$M$20000,AS$4,BISDATA!$I$3:$I$20000,"FD")</f>
        <v>0</v>
      </c>
      <c r="AT16" s="27">
        <f>SUMIFS(BISDATA!$L$3:$L$20000,BISDATA!$A$3:$A$20000,$AB16,BISDATA!$M$3:$M$20000,AT$4,BISDATA!$I$3:$I$20000,$AB$3)+SUMIFS(BISDATA!$L$3:$L$20000,BISDATA!$A$3:$A$20000,$AB16,BISDATA!$M$3:$M$20000,AT$4,BISDATA!$I$3:$I$20000,"FD")</f>
        <v>0</v>
      </c>
      <c r="AU16" s="27">
        <f>SUMIFS(BISDATA!$L$3:$L$20000,BISDATA!$A$3:$A$20000,$AB16,BISDATA!$M$3:$M$20000,AU$4,BISDATA!$I$3:$I$20000,$AB$3)+SUMIFS(BISDATA!$L$3:$L$20000,BISDATA!$A$3:$A$20000,$AB16,BISDATA!$M$3:$M$20000,AU$4,BISDATA!$I$3:$I$20000,"FD")</f>
        <v>24</v>
      </c>
      <c r="AV16" s="27">
        <f>SUMIFS(BISDATA!$L$3:$L$20000,BISDATA!$A$3:$A$20000,$AB16,BISDATA!$M$3:$M$20000,AV$4,BISDATA!$I$3:$I$20000,$AB$3)+SUMIFS(BISDATA!$L$3:$L$20000,BISDATA!$A$3:$A$20000,$AB16,BISDATA!$M$3:$M$20000,AV$4,BISDATA!$I$3:$I$20000,"FD")</f>
        <v>22.14</v>
      </c>
      <c r="AW16" s="27">
        <f>SUMIFS(BISDATA!$L$3:$L$20000,BISDATA!$A$3:$A$20000,$AB16,BISDATA!$M$3:$M$20000,AW$4,BISDATA!$I$3:$I$20000,$AB$3)+SUMIFS(BISDATA!$L$3:$L$20000,BISDATA!$A$3:$A$20000,$AB16,BISDATA!$M$3:$M$20000,AW$4,BISDATA!$I$3:$I$20000,"FD")</f>
        <v>184</v>
      </c>
      <c r="AX16" s="27">
        <f>SUMIFS(BISDATA!$L$3:$L$20000,BISDATA!$A$3:$A$20000,$AB16,BISDATA!$M$3:$M$20000,AX$4,BISDATA!$I$3:$I$20000,$AB$3)+SUMIFS(BISDATA!$L$3:$L$20000,BISDATA!$A$3:$A$20000,$AB16,BISDATA!$M$3:$M$20000,AX$4,BISDATA!$I$3:$I$20000,"FD")</f>
        <v>680</v>
      </c>
      <c r="AY16" s="27">
        <f>SUMIFS(BISDATA!$L$3:$L$20000,BISDATA!$A$3:$A$20000,$AB16,BISDATA!$M$3:$M$20000,AY$4,BISDATA!$I$3:$I$20000,$AB$3)+SUMIFS(BISDATA!$L$3:$L$20000,BISDATA!$A$3:$A$20000,$AB16,BISDATA!$M$3:$M$20000,AY$4,BISDATA!$I$3:$I$20000,"FD")</f>
        <v>0</v>
      </c>
      <c r="AZ16" s="27">
        <f>SUMIFS(BISDATA!$L$3:$L$20000,BISDATA!$A$3:$A$20000,$AB16,BISDATA!$M$3:$M$20000,AZ$4,BISDATA!$I$3:$I$20000,$AB$3)+SUMIFS(BISDATA!$L$3:$L$20000,BISDATA!$A$3:$A$20000,$AB16,BISDATA!$M$3:$M$20000,AZ$4,BISDATA!$I$3:$I$20000,"FD")</f>
        <v>0</v>
      </c>
      <c r="BA16" s="28">
        <f>SUMIFS(BISDATA!$L$3:$L$20000,BISDATA!$A$3:$A$20000,$AB16,BISDATA!$M$3:$M$20000,BA$4,BISDATA!$I$3:$I$20000,$AB$3)+SUMIFS(BISDATA!$L$3:$L$20000,BISDATA!$A$3:$A$20000,$AB16,BISDATA!$M$3:$M$20000,BA$4,BISDATA!$I$3:$I$20000,"FD")</f>
        <v>40</v>
      </c>
      <c r="BB16" s="58"/>
      <c r="BC16" s="34" t="s">
        <v>130</v>
      </c>
      <c r="BD16" s="48">
        <f t="shared" si="3"/>
        <v>77</v>
      </c>
      <c r="BE16" s="27">
        <f t="shared" si="1"/>
        <v>0</v>
      </c>
      <c r="BF16" s="27">
        <f t="shared" si="1"/>
        <v>0</v>
      </c>
      <c r="BG16" s="27">
        <f t="shared" si="1"/>
        <v>1040</v>
      </c>
      <c r="BH16" s="27">
        <f t="shared" si="1"/>
        <v>0</v>
      </c>
      <c r="BI16" s="27">
        <f t="shared" si="1"/>
        <v>0</v>
      </c>
      <c r="BJ16" s="27">
        <f t="shared" si="1"/>
        <v>0</v>
      </c>
      <c r="BK16" s="27">
        <f t="shared" si="1"/>
        <v>22.14</v>
      </c>
      <c r="BL16" s="27">
        <f t="shared" si="1"/>
        <v>0</v>
      </c>
      <c r="BM16" s="27">
        <f t="shared" si="1"/>
        <v>0</v>
      </c>
      <c r="BN16" s="27">
        <f t="shared" si="1"/>
        <v>0</v>
      </c>
      <c r="BO16" s="27">
        <f t="shared" si="1"/>
        <v>0</v>
      </c>
      <c r="BP16" s="27">
        <f t="shared" si="1"/>
        <v>0</v>
      </c>
      <c r="BQ16" s="27">
        <f t="shared" si="1"/>
        <v>18</v>
      </c>
      <c r="BR16" s="27">
        <f t="shared" si="1"/>
        <v>0</v>
      </c>
      <c r="BS16" s="27">
        <f t="shared" si="1"/>
        <v>24</v>
      </c>
      <c r="BT16" s="27">
        <f t="shared" si="1"/>
        <v>0</v>
      </c>
      <c r="BU16" s="27">
        <f t="shared" si="2"/>
        <v>0</v>
      </c>
      <c r="BV16" s="27">
        <f t="shared" si="2"/>
        <v>24</v>
      </c>
      <c r="BW16" s="27">
        <f t="shared" si="2"/>
        <v>22.14</v>
      </c>
      <c r="BX16" s="27">
        <f t="shared" si="2"/>
        <v>184</v>
      </c>
      <c r="BY16" s="27">
        <f t="shared" si="2"/>
        <v>680</v>
      </c>
      <c r="BZ16" s="27">
        <f t="shared" si="2"/>
        <v>0</v>
      </c>
      <c r="CA16" s="27">
        <f t="shared" si="2"/>
        <v>0</v>
      </c>
      <c r="CB16" s="28">
        <f t="shared" si="2"/>
        <v>40</v>
      </c>
    </row>
    <row r="17" spans="1:80" x14ac:dyDescent="0.25">
      <c r="A17" s="35" t="s">
        <v>135</v>
      </c>
      <c r="B17" s="46">
        <f>SUMIFS(FastClose!$H$3:$H$20000,FastClose!$K$3:$K$20000,$A17,FastClose!$G$3:$G$20000,B$3,FastClose!$D$3:$D$20000,$A$3)</f>
        <v>0</v>
      </c>
      <c r="C17" s="29">
        <f>SUMIFS(FastClose!$H$3:$H$20000,FastClose!$K$3:$K$20000,$A17,FastClose!$G$3:$G$20000,C$3,FastClose!$D$3:$D$20000,$A$3)</f>
        <v>0</v>
      </c>
      <c r="D17" s="29">
        <f>SUMIFS(FastClose!$H$3:$H$20000,FastClose!$K$3:$K$20000,$A17,FastClose!$G$3:$G$20000,D$3,FastClose!$D$3:$D$20000,$A$3)</f>
        <v>0</v>
      </c>
      <c r="E17" s="29">
        <f>SUMIFS(FastClose!$H$3:$H$20000,FastClose!$K$3:$K$20000,$A17,FastClose!$G$3:$G$20000,E$3,FastClose!$D$3:$D$20000,$A$3)</f>
        <v>0</v>
      </c>
      <c r="F17" s="29">
        <f>SUMIFS(FastClose!$H$3:$H$20000,FastClose!$K$3:$K$20000,$A17,FastClose!$G$3:$G$20000,F$3,FastClose!$D$3:$D$20000,$A$3)</f>
        <v>0</v>
      </c>
      <c r="G17" s="29">
        <f>SUMIFS(FastClose!$H$3:$H$20000,FastClose!$K$3:$K$20000,$A17,FastClose!$G$3:$G$20000,G$3,FastClose!$D$3:$D$20000,$A$3)</f>
        <v>0</v>
      </c>
      <c r="H17" s="29">
        <f>SUMIFS(FastClose!$H$3:$H$20000,FastClose!$K$3:$K$20000,$A17,FastClose!$G$3:$G$20000,H$3,FastClose!$D$3:$D$20000,$A$3)</f>
        <v>0</v>
      </c>
      <c r="I17" s="29">
        <f>SUMIFS(FastClose!$H$3:$H$20000,FastClose!$K$3:$K$20000,$A17,FastClose!$G$3:$G$20000,I$3,FastClose!$D$3:$D$20000,$A$3)</f>
        <v>0</v>
      </c>
      <c r="J17" s="29">
        <f>SUMIFS(FastClose!$H$3:$H$20000,FastClose!$K$3:$K$20000,$A17,FastClose!$G$3:$G$20000,J$3,FastClose!$D$3:$D$20000,$A$3)</f>
        <v>0</v>
      </c>
      <c r="K17" s="29">
        <f>SUMIFS(FastClose!$H$3:$H$20000,FastClose!$K$3:$K$20000,$A17,FastClose!$G$3:$G$20000,K$3,FastClose!$D$3:$D$20000,$A$3)</f>
        <v>0</v>
      </c>
      <c r="L17" s="29">
        <f>SUMIFS(FastClose!$H$3:$H$20000,FastClose!$K$3:$K$20000,$A17,FastClose!$G$3:$G$20000,L$3,FastClose!$D$3:$D$20000,$A$3)</f>
        <v>0</v>
      </c>
      <c r="M17" s="29">
        <f>SUMIFS(FastClose!$H$3:$H$20000,FastClose!$K$3:$K$20000,$A17,FastClose!$G$3:$G$20000,M$3,FastClose!$D$3:$D$20000,$A$3)</f>
        <v>0</v>
      </c>
      <c r="N17" s="29">
        <f>SUMIFS(FastClose!$H$3:$H$20000,FastClose!$K$3:$K$20000,$A17,FastClose!$G$3:$G$20000,N$3,FastClose!$D$3:$D$20000,$A$3)</f>
        <v>0</v>
      </c>
      <c r="O17" s="29">
        <f>SUMIFS(FastClose!$H$3:$H$20000,FastClose!$K$3:$K$20000,$A17,FastClose!$G$3:$G$20000,O$3,FastClose!$D$3:$D$20000,$A$3)</f>
        <v>0</v>
      </c>
      <c r="P17" s="29">
        <f>SUMIFS(FastClose!$H$3:$H$20000,FastClose!$K$3:$K$20000,$A17,FastClose!$G$3:$G$20000,P$3,FastClose!$D$3:$D$20000,$A$3)</f>
        <v>0</v>
      </c>
      <c r="Q17" s="29">
        <f>SUMIFS(FastClose!$H$3:$H$20000,FastClose!$K$3:$K$20000,$A17,FastClose!$G$3:$G$20000,Q$3,FastClose!$D$3:$D$20000,$A$3)</f>
        <v>0</v>
      </c>
      <c r="R17" s="29">
        <f>SUMIFS(FastClose!$H$3:$H$20000,FastClose!$K$3:$K$20000,$A17,FastClose!$G$3:$G$20000,R$3,FastClose!$D$3:$D$20000,$A$3)</f>
        <v>0</v>
      </c>
      <c r="S17" s="29">
        <f>SUMIFS(FastClose!$H$3:$H$20000,FastClose!$K$3:$K$20000,$A17,FastClose!$G$3:$G$20000,S$3,FastClose!$D$3:$D$20000,$A$3)</f>
        <v>0</v>
      </c>
      <c r="T17" s="29">
        <f>SUMIFS(FastClose!$H$3:$H$20000,FastClose!$K$3:$K$20000,$A17,FastClose!$G$3:$G$20000,T$3,FastClose!$D$3:$D$20000,$A$3)</f>
        <v>0</v>
      </c>
      <c r="U17" s="29">
        <f>SUMIFS(FastClose!$H$3:$H$20000,FastClose!$K$3:$K$20000,$A17,FastClose!$G$3:$G$20000,U$3,FastClose!$D$3:$D$20000,$A$3)</f>
        <v>0</v>
      </c>
      <c r="V17" s="29">
        <f>SUMIFS(FastClose!$H$3:$H$20000,FastClose!$K$3:$K$20000,$A17,FastClose!$G$3:$G$20000,V$3,FastClose!$D$3:$D$20000,$A$3)</f>
        <v>0</v>
      </c>
      <c r="W17" s="29">
        <f>SUMIFS(FastClose!$H$3:$H$20000,FastClose!$K$3:$K$20000,$A17,FastClose!$G$3:$G$20000,W$3,FastClose!$D$3:$D$20000,$A$3)</f>
        <v>0</v>
      </c>
      <c r="X17" s="29">
        <f>SUMIFS(FastClose!$H$3:$H$20000,FastClose!$K$3:$K$20000,$A17,FastClose!$G$3:$G$20000,X$3,FastClose!$D$3:$D$20000,$A$3)</f>
        <v>0</v>
      </c>
      <c r="Y17" s="29">
        <f>SUMIFS(FastClose!$H$3:$H$20000,FastClose!$K$3:$K$20000,$A17,FastClose!$G$3:$G$20000,Y$3,FastClose!$D$3:$D$20000,$A$3)</f>
        <v>0</v>
      </c>
      <c r="Z17" s="30">
        <f>SUMIFS(FastClose!$H$3:$H$20000,FastClose!$K$3:$K$20000,$A17,FastClose!$G$3:$G$20000,Z$3,FastClose!$D$3:$D$20000,$A$3)</f>
        <v>0</v>
      </c>
      <c r="AB17" s="35" t="s">
        <v>135</v>
      </c>
      <c r="AC17" s="46">
        <f>SUMIFS(BISDATA!$L$3:$L$20000,BISDATA!$A$3:$A$20000,$AB17,BISDATA!$M$3:$M$20000,AC$4,BISDATA!$I$3:$I$20000,$AB$3)+SUMIFS(BISDATA!$L$3:$L$20000,BISDATA!$A$3:$A$20000,$AB17,BISDATA!$M$3:$M$20000,AC$4,BISDATA!$I$3:$I$20000,"FD")</f>
        <v>0</v>
      </c>
      <c r="AD17" s="29">
        <f>SUMIFS(BISDATA!$L$3:$L$20000,BISDATA!$A$3:$A$20000,$AB17,BISDATA!$M$3:$M$20000,AD$4,BISDATA!$I$3:$I$20000,$AB$3)+SUMIFS(BISDATA!$L$3:$L$20000,BISDATA!$A$3:$A$20000,$AB17,BISDATA!$M$3:$M$20000,AD$4,BISDATA!$I$3:$I$20000,"FD")</f>
        <v>0</v>
      </c>
      <c r="AE17" s="29">
        <f>SUMIFS(BISDATA!$L$3:$L$20000,BISDATA!$A$3:$A$20000,$AB17,BISDATA!$M$3:$M$20000,AE$4,BISDATA!$I$3:$I$20000,$AB$3)+SUMIFS(BISDATA!$L$3:$L$20000,BISDATA!$A$3:$A$20000,$AB17,BISDATA!$M$3:$M$20000,AE$4,BISDATA!$I$3:$I$20000,"FD")</f>
        <v>0</v>
      </c>
      <c r="AF17" s="29">
        <f>SUMIFS(BISDATA!$L$3:$L$20000,BISDATA!$A$3:$A$20000,$AB17,BISDATA!$M$3:$M$20000,AF$4,BISDATA!$I$3:$I$20000,$AB$3)+SUMIFS(BISDATA!$L$3:$L$20000,BISDATA!$A$3:$A$20000,$AB17,BISDATA!$M$3:$M$20000,AF$4,BISDATA!$I$3:$I$20000,"FD")</f>
        <v>0</v>
      </c>
      <c r="AG17" s="29">
        <f>SUMIFS(BISDATA!$L$3:$L$20000,BISDATA!$A$3:$A$20000,$AB17,BISDATA!$M$3:$M$20000,AG$4,BISDATA!$I$3:$I$20000,$AB$3)+SUMIFS(BISDATA!$L$3:$L$20000,BISDATA!$A$3:$A$20000,$AB17,BISDATA!$M$3:$M$20000,AG$4,BISDATA!$I$3:$I$20000,"FD")</f>
        <v>0</v>
      </c>
      <c r="AH17" s="29">
        <f>SUMIFS(BISDATA!$L$3:$L$20000,BISDATA!$A$3:$A$20000,$AB17,BISDATA!$M$3:$M$20000,AH$4,BISDATA!$I$3:$I$20000,$AB$3)+SUMIFS(BISDATA!$L$3:$L$20000,BISDATA!$A$3:$A$20000,$AB17,BISDATA!$M$3:$M$20000,AH$4,BISDATA!$I$3:$I$20000,"FD")</f>
        <v>0</v>
      </c>
      <c r="AI17" s="29">
        <f>SUMIFS(BISDATA!$L$3:$L$20000,BISDATA!$A$3:$A$20000,$AB17,BISDATA!$M$3:$M$20000,AI$4,BISDATA!$I$3:$I$20000,$AB$3)+SUMIFS(BISDATA!$L$3:$L$20000,BISDATA!$A$3:$A$20000,$AB17,BISDATA!$M$3:$M$20000,AI$4,BISDATA!$I$3:$I$20000,"FD")</f>
        <v>0</v>
      </c>
      <c r="AJ17" s="29">
        <f>SUMIFS(BISDATA!$L$3:$L$20000,BISDATA!$A$3:$A$20000,$AB17,BISDATA!$M$3:$M$20000,AJ$4,BISDATA!$I$3:$I$20000,$AB$3)+SUMIFS(BISDATA!$L$3:$L$20000,BISDATA!$A$3:$A$20000,$AB17,BISDATA!$M$3:$M$20000,AJ$4,BISDATA!$I$3:$I$20000,"FD")</f>
        <v>0</v>
      </c>
      <c r="AK17" s="29">
        <f>SUMIFS(BISDATA!$L$3:$L$20000,BISDATA!$A$3:$A$20000,$AB17,BISDATA!$M$3:$M$20000,AK$4,BISDATA!$I$3:$I$20000,$AB$3)+SUMIFS(BISDATA!$L$3:$L$20000,BISDATA!$A$3:$A$20000,$AB17,BISDATA!$M$3:$M$20000,AK$4,BISDATA!$I$3:$I$20000,"FD")</f>
        <v>0</v>
      </c>
      <c r="AL17" s="29">
        <f>SUMIFS(BISDATA!$L$3:$L$20000,BISDATA!$A$3:$A$20000,$AB17,BISDATA!$M$3:$M$20000,AL$4,BISDATA!$I$3:$I$20000,$AB$3)+SUMIFS(BISDATA!$L$3:$L$20000,BISDATA!$A$3:$A$20000,$AB17,BISDATA!$M$3:$M$20000,AL$4,BISDATA!$I$3:$I$20000,"FD")</f>
        <v>0</v>
      </c>
      <c r="AM17" s="29">
        <f>SUMIFS(BISDATA!$L$3:$L$20000,BISDATA!$A$3:$A$20000,$AB17,BISDATA!$M$3:$M$20000,AM$4,BISDATA!$I$3:$I$20000,$AB$3)+SUMIFS(BISDATA!$L$3:$L$20000,BISDATA!$A$3:$A$20000,$AB17,BISDATA!$M$3:$M$20000,AM$4,BISDATA!$I$3:$I$20000,"FD")</f>
        <v>0</v>
      </c>
      <c r="AN17" s="29">
        <f>SUMIFS(BISDATA!$L$3:$L$20000,BISDATA!$A$3:$A$20000,$AB17,BISDATA!$M$3:$M$20000,AN$4,BISDATA!$I$3:$I$20000,$AB$3)+SUMIFS(BISDATA!$L$3:$L$20000,BISDATA!$A$3:$A$20000,$AB17,BISDATA!$M$3:$M$20000,AN$4,BISDATA!$I$3:$I$20000,"FD")</f>
        <v>0</v>
      </c>
      <c r="AO17" s="29">
        <f>SUMIFS(BISDATA!$L$3:$L$20000,BISDATA!$A$3:$A$20000,$AB17,BISDATA!$M$3:$M$20000,AO$4,BISDATA!$I$3:$I$20000,$AB$3)+SUMIFS(BISDATA!$L$3:$L$20000,BISDATA!$A$3:$A$20000,$AB17,BISDATA!$M$3:$M$20000,AO$4,BISDATA!$I$3:$I$20000,"FD")</f>
        <v>0</v>
      </c>
      <c r="AP17" s="29">
        <f>SUMIFS(BISDATA!$L$3:$L$20000,BISDATA!$A$3:$A$20000,$AB17,BISDATA!$M$3:$M$20000,AP$4,BISDATA!$I$3:$I$20000,$AB$3)+SUMIFS(BISDATA!$L$3:$L$20000,BISDATA!$A$3:$A$20000,$AB17,BISDATA!$M$3:$M$20000,AP$4,BISDATA!$I$3:$I$20000,"FD")</f>
        <v>0</v>
      </c>
      <c r="AQ17" s="29">
        <f>SUMIFS(BISDATA!$L$3:$L$20000,BISDATA!$A$3:$A$20000,$AB17,BISDATA!$M$3:$M$20000,AQ$4,BISDATA!$I$3:$I$20000,$AB$3)+SUMIFS(BISDATA!$L$3:$L$20000,BISDATA!$A$3:$A$20000,$AB17,BISDATA!$M$3:$M$20000,AQ$4,BISDATA!$I$3:$I$20000,"FD")</f>
        <v>0</v>
      </c>
      <c r="AR17" s="29">
        <f>SUMIFS(BISDATA!$L$3:$L$20000,BISDATA!$A$3:$A$20000,$AB17,BISDATA!$M$3:$M$20000,AR$4,BISDATA!$I$3:$I$20000,$AB$3)+SUMIFS(BISDATA!$L$3:$L$20000,BISDATA!$A$3:$A$20000,$AB17,BISDATA!$M$3:$M$20000,AR$4,BISDATA!$I$3:$I$20000,"FD")</f>
        <v>0</v>
      </c>
      <c r="AS17" s="29">
        <f>SUMIFS(BISDATA!$L$3:$L$20000,BISDATA!$A$3:$A$20000,$AB17,BISDATA!$M$3:$M$20000,AS$4,BISDATA!$I$3:$I$20000,$AB$3)+SUMIFS(BISDATA!$L$3:$L$20000,BISDATA!$A$3:$A$20000,$AB17,BISDATA!$M$3:$M$20000,AS$4,BISDATA!$I$3:$I$20000,"FD")</f>
        <v>0</v>
      </c>
      <c r="AT17" s="29">
        <f>SUMIFS(BISDATA!$L$3:$L$20000,BISDATA!$A$3:$A$20000,$AB17,BISDATA!$M$3:$M$20000,AT$4,BISDATA!$I$3:$I$20000,$AB$3)+SUMIFS(BISDATA!$L$3:$L$20000,BISDATA!$A$3:$A$20000,$AB17,BISDATA!$M$3:$M$20000,AT$4,BISDATA!$I$3:$I$20000,"FD")</f>
        <v>0</v>
      </c>
      <c r="AU17" s="29">
        <f>SUMIFS(BISDATA!$L$3:$L$20000,BISDATA!$A$3:$A$20000,$AB17,BISDATA!$M$3:$M$20000,AU$4,BISDATA!$I$3:$I$20000,$AB$3)+SUMIFS(BISDATA!$L$3:$L$20000,BISDATA!$A$3:$A$20000,$AB17,BISDATA!$M$3:$M$20000,AU$4,BISDATA!$I$3:$I$20000,"FD")</f>
        <v>22.14</v>
      </c>
      <c r="AV17" s="29">
        <f>SUMIFS(BISDATA!$L$3:$L$20000,BISDATA!$A$3:$A$20000,$AB17,BISDATA!$M$3:$M$20000,AV$4,BISDATA!$I$3:$I$20000,$AB$3)+SUMIFS(BISDATA!$L$3:$L$20000,BISDATA!$A$3:$A$20000,$AB17,BISDATA!$M$3:$M$20000,AV$4,BISDATA!$I$3:$I$20000,"FD")</f>
        <v>0</v>
      </c>
      <c r="AW17" s="29">
        <f>SUMIFS(BISDATA!$L$3:$L$20000,BISDATA!$A$3:$A$20000,$AB17,BISDATA!$M$3:$M$20000,AW$4,BISDATA!$I$3:$I$20000,$AB$3)+SUMIFS(BISDATA!$L$3:$L$20000,BISDATA!$A$3:$A$20000,$AB17,BISDATA!$M$3:$M$20000,AW$4,BISDATA!$I$3:$I$20000,"FD")</f>
        <v>0</v>
      </c>
      <c r="AX17" s="29">
        <f>SUMIFS(BISDATA!$L$3:$L$20000,BISDATA!$A$3:$A$20000,$AB17,BISDATA!$M$3:$M$20000,AX$4,BISDATA!$I$3:$I$20000,$AB$3)+SUMIFS(BISDATA!$L$3:$L$20000,BISDATA!$A$3:$A$20000,$AB17,BISDATA!$M$3:$M$20000,AX$4,BISDATA!$I$3:$I$20000,"FD")</f>
        <v>0</v>
      </c>
      <c r="AY17" s="29">
        <f>SUMIFS(BISDATA!$L$3:$L$20000,BISDATA!$A$3:$A$20000,$AB17,BISDATA!$M$3:$M$20000,AY$4,BISDATA!$I$3:$I$20000,$AB$3)+SUMIFS(BISDATA!$L$3:$L$20000,BISDATA!$A$3:$A$20000,$AB17,BISDATA!$M$3:$M$20000,AY$4,BISDATA!$I$3:$I$20000,"FD")</f>
        <v>0</v>
      </c>
      <c r="AZ17" s="29">
        <f>SUMIFS(BISDATA!$L$3:$L$20000,BISDATA!$A$3:$A$20000,$AB17,BISDATA!$M$3:$M$20000,AZ$4,BISDATA!$I$3:$I$20000,$AB$3)+SUMIFS(BISDATA!$L$3:$L$20000,BISDATA!$A$3:$A$20000,$AB17,BISDATA!$M$3:$M$20000,AZ$4,BISDATA!$I$3:$I$20000,"FD")</f>
        <v>0</v>
      </c>
      <c r="BA17" s="30">
        <f>SUMIFS(BISDATA!$L$3:$L$20000,BISDATA!$A$3:$A$20000,$AB17,BISDATA!$M$3:$M$20000,BA$4,BISDATA!$I$3:$I$20000,$AB$3)+SUMIFS(BISDATA!$L$3:$L$20000,BISDATA!$A$3:$A$20000,$AB17,BISDATA!$M$3:$M$20000,BA$4,BISDATA!$I$3:$I$20000,"FD")</f>
        <v>0</v>
      </c>
      <c r="BB17" s="58"/>
      <c r="BC17" s="35" t="s">
        <v>135</v>
      </c>
      <c r="BD17" s="46">
        <f t="shared" si="3"/>
        <v>0</v>
      </c>
      <c r="BE17" s="29">
        <f t="shared" si="1"/>
        <v>0</v>
      </c>
      <c r="BF17" s="29">
        <f t="shared" si="1"/>
        <v>0</v>
      </c>
      <c r="BG17" s="29">
        <f t="shared" si="1"/>
        <v>0</v>
      </c>
      <c r="BH17" s="29">
        <f t="shared" si="1"/>
        <v>0</v>
      </c>
      <c r="BI17" s="29">
        <f t="shared" si="1"/>
        <v>0</v>
      </c>
      <c r="BJ17" s="29">
        <f t="shared" si="1"/>
        <v>0</v>
      </c>
      <c r="BK17" s="29">
        <f t="shared" si="1"/>
        <v>0</v>
      </c>
      <c r="BL17" s="29">
        <f t="shared" si="1"/>
        <v>0</v>
      </c>
      <c r="BM17" s="29">
        <f t="shared" si="1"/>
        <v>0</v>
      </c>
      <c r="BN17" s="29">
        <f t="shared" si="1"/>
        <v>0</v>
      </c>
      <c r="BO17" s="29">
        <f t="shared" si="1"/>
        <v>0</v>
      </c>
      <c r="BP17" s="29">
        <f t="shared" si="1"/>
        <v>0</v>
      </c>
      <c r="BQ17" s="29">
        <f t="shared" si="1"/>
        <v>0</v>
      </c>
      <c r="BR17" s="29">
        <f t="shared" si="1"/>
        <v>0</v>
      </c>
      <c r="BS17" s="29">
        <f t="shared" si="1"/>
        <v>0</v>
      </c>
      <c r="BT17" s="29">
        <f t="shared" si="1"/>
        <v>0</v>
      </c>
      <c r="BU17" s="29">
        <f t="shared" si="2"/>
        <v>0</v>
      </c>
      <c r="BV17" s="29">
        <f t="shared" si="2"/>
        <v>22.14</v>
      </c>
      <c r="BW17" s="29">
        <f t="shared" si="2"/>
        <v>0</v>
      </c>
      <c r="BX17" s="29">
        <f t="shared" si="2"/>
        <v>0</v>
      </c>
      <c r="BY17" s="29">
        <f t="shared" si="2"/>
        <v>0</v>
      </c>
      <c r="BZ17" s="29">
        <f t="shared" si="2"/>
        <v>0</v>
      </c>
      <c r="CA17" s="29">
        <f t="shared" si="2"/>
        <v>0</v>
      </c>
      <c r="CB17" s="30">
        <f t="shared" si="2"/>
        <v>0</v>
      </c>
    </row>
    <row r="18" spans="1:80" x14ac:dyDescent="0.25">
      <c r="A18" s="35" t="s">
        <v>163</v>
      </c>
      <c r="B18" s="46">
        <f>SUMIFS(FastClose!$H$3:$H$20000,FastClose!$K$3:$K$20000,$A18,FastClose!$G$3:$G$20000,B$3,FastClose!$D$3:$D$20000,$A$3)</f>
        <v>0</v>
      </c>
      <c r="C18" s="29">
        <f>SUMIFS(FastClose!$H$3:$H$20000,FastClose!$K$3:$K$20000,$A18,FastClose!$G$3:$G$20000,C$3,FastClose!$D$3:$D$20000,$A$3)</f>
        <v>0</v>
      </c>
      <c r="D18" s="29">
        <f>SUMIFS(FastClose!$H$3:$H$20000,FastClose!$K$3:$K$20000,$A18,FastClose!$G$3:$G$20000,D$3,FastClose!$D$3:$D$20000,$A$3)</f>
        <v>0</v>
      </c>
      <c r="E18" s="29">
        <f>SUMIFS(FastClose!$H$3:$H$20000,FastClose!$K$3:$K$20000,$A18,FastClose!$G$3:$G$20000,E$3,FastClose!$D$3:$D$20000,$A$3)</f>
        <v>0</v>
      </c>
      <c r="F18" s="29">
        <f>SUMIFS(FastClose!$H$3:$H$20000,FastClose!$K$3:$K$20000,$A18,FastClose!$G$3:$G$20000,F$3,FastClose!$D$3:$D$20000,$A$3)</f>
        <v>0</v>
      </c>
      <c r="G18" s="29">
        <f>SUMIFS(FastClose!$H$3:$H$20000,FastClose!$K$3:$K$20000,$A18,FastClose!$G$3:$G$20000,G$3,FastClose!$D$3:$D$20000,$A$3)</f>
        <v>0</v>
      </c>
      <c r="H18" s="29">
        <f>SUMIFS(FastClose!$H$3:$H$20000,FastClose!$K$3:$K$20000,$A18,FastClose!$G$3:$G$20000,H$3,FastClose!$D$3:$D$20000,$A$3)</f>
        <v>0</v>
      </c>
      <c r="I18" s="29">
        <f>SUMIFS(FastClose!$H$3:$H$20000,FastClose!$K$3:$K$20000,$A18,FastClose!$G$3:$G$20000,I$3,FastClose!$D$3:$D$20000,$A$3)</f>
        <v>0</v>
      </c>
      <c r="J18" s="29">
        <f>SUMIFS(FastClose!$H$3:$H$20000,FastClose!$K$3:$K$20000,$A18,FastClose!$G$3:$G$20000,J$3,FastClose!$D$3:$D$20000,$A$3)</f>
        <v>0</v>
      </c>
      <c r="K18" s="29">
        <f>SUMIFS(FastClose!$H$3:$H$20000,FastClose!$K$3:$K$20000,$A18,FastClose!$G$3:$G$20000,K$3,FastClose!$D$3:$D$20000,$A$3)</f>
        <v>0</v>
      </c>
      <c r="L18" s="29">
        <f>SUMIFS(FastClose!$H$3:$H$20000,FastClose!$K$3:$K$20000,$A18,FastClose!$G$3:$G$20000,L$3,FastClose!$D$3:$D$20000,$A$3)</f>
        <v>0</v>
      </c>
      <c r="M18" s="29">
        <f>SUMIFS(FastClose!$H$3:$H$20000,FastClose!$K$3:$K$20000,$A18,FastClose!$G$3:$G$20000,M$3,FastClose!$D$3:$D$20000,$A$3)</f>
        <v>0</v>
      </c>
      <c r="N18" s="29">
        <f>SUMIFS(FastClose!$H$3:$H$20000,FastClose!$K$3:$K$20000,$A18,FastClose!$G$3:$G$20000,N$3,FastClose!$D$3:$D$20000,$A$3)</f>
        <v>0</v>
      </c>
      <c r="O18" s="29">
        <f>SUMIFS(FastClose!$H$3:$H$20000,FastClose!$K$3:$K$20000,$A18,FastClose!$G$3:$G$20000,O$3,FastClose!$D$3:$D$20000,$A$3)</f>
        <v>0</v>
      </c>
      <c r="P18" s="29">
        <f>SUMIFS(FastClose!$H$3:$H$20000,FastClose!$K$3:$K$20000,$A18,FastClose!$G$3:$G$20000,P$3,FastClose!$D$3:$D$20000,$A$3)</f>
        <v>0</v>
      </c>
      <c r="Q18" s="29">
        <f>SUMIFS(FastClose!$H$3:$H$20000,FastClose!$K$3:$K$20000,$A18,FastClose!$G$3:$G$20000,Q$3,FastClose!$D$3:$D$20000,$A$3)</f>
        <v>0</v>
      </c>
      <c r="R18" s="29">
        <f>SUMIFS(FastClose!$H$3:$H$20000,FastClose!$K$3:$K$20000,$A18,FastClose!$G$3:$G$20000,R$3,FastClose!$D$3:$D$20000,$A$3)</f>
        <v>0</v>
      </c>
      <c r="S18" s="29">
        <f>SUMIFS(FastClose!$H$3:$H$20000,FastClose!$K$3:$K$20000,$A18,FastClose!$G$3:$G$20000,S$3,FastClose!$D$3:$D$20000,$A$3)</f>
        <v>0</v>
      </c>
      <c r="T18" s="29">
        <f>SUMIFS(FastClose!$H$3:$H$20000,FastClose!$K$3:$K$20000,$A18,FastClose!$G$3:$G$20000,T$3,FastClose!$D$3:$D$20000,$A$3)</f>
        <v>0</v>
      </c>
      <c r="U18" s="29">
        <f>SUMIFS(FastClose!$H$3:$H$20000,FastClose!$K$3:$K$20000,$A18,FastClose!$G$3:$G$20000,U$3,FastClose!$D$3:$D$20000,$A$3)</f>
        <v>0</v>
      </c>
      <c r="V18" s="29">
        <f>SUMIFS(FastClose!$H$3:$H$20000,FastClose!$K$3:$K$20000,$A18,FastClose!$G$3:$G$20000,V$3,FastClose!$D$3:$D$20000,$A$3)</f>
        <v>0</v>
      </c>
      <c r="W18" s="29">
        <f>SUMIFS(FastClose!$H$3:$H$20000,FastClose!$K$3:$K$20000,$A18,FastClose!$G$3:$G$20000,W$3,FastClose!$D$3:$D$20000,$A$3)</f>
        <v>0</v>
      </c>
      <c r="X18" s="29">
        <f>SUMIFS(FastClose!$H$3:$H$20000,FastClose!$K$3:$K$20000,$A18,FastClose!$G$3:$G$20000,X$3,FastClose!$D$3:$D$20000,$A$3)</f>
        <v>0</v>
      </c>
      <c r="Y18" s="29">
        <f>SUMIFS(FastClose!$H$3:$H$20000,FastClose!$K$3:$K$20000,$A18,FastClose!$G$3:$G$20000,Y$3,FastClose!$D$3:$D$20000,$A$3)</f>
        <v>0</v>
      </c>
      <c r="Z18" s="30">
        <f>SUMIFS(FastClose!$H$3:$H$20000,FastClose!$K$3:$K$20000,$A18,FastClose!$G$3:$G$20000,Z$3,FastClose!$D$3:$D$20000,$A$3)</f>
        <v>0</v>
      </c>
      <c r="AB18" s="35" t="s">
        <v>163</v>
      </c>
      <c r="AC18" s="46">
        <f>SUMIFS(BISDATA!$L$3:$L$20000,BISDATA!$A$3:$A$20000,$AB18,BISDATA!$M$3:$M$20000,AC$4,BISDATA!$I$3:$I$20000,$AB$3)+SUMIFS(BISDATA!$L$3:$L$20000,BISDATA!$A$3:$A$20000,$AB18,BISDATA!$M$3:$M$20000,AC$4,BISDATA!$I$3:$I$20000,"FD")</f>
        <v>0</v>
      </c>
      <c r="AD18" s="29">
        <f>SUMIFS(BISDATA!$L$3:$L$20000,BISDATA!$A$3:$A$20000,$AB18,BISDATA!$M$3:$M$20000,AD$4,BISDATA!$I$3:$I$20000,$AB$3)+SUMIFS(BISDATA!$L$3:$L$20000,BISDATA!$A$3:$A$20000,$AB18,BISDATA!$M$3:$M$20000,AD$4,BISDATA!$I$3:$I$20000,"FD")</f>
        <v>0</v>
      </c>
      <c r="AE18" s="29">
        <f>SUMIFS(BISDATA!$L$3:$L$20000,BISDATA!$A$3:$A$20000,$AB18,BISDATA!$M$3:$M$20000,AE$4,BISDATA!$I$3:$I$20000,$AB$3)+SUMIFS(BISDATA!$L$3:$L$20000,BISDATA!$A$3:$A$20000,$AB18,BISDATA!$M$3:$M$20000,AE$4,BISDATA!$I$3:$I$20000,"FD")</f>
        <v>0</v>
      </c>
      <c r="AF18" s="29">
        <f>SUMIFS(BISDATA!$L$3:$L$20000,BISDATA!$A$3:$A$20000,$AB18,BISDATA!$M$3:$M$20000,AF$4,BISDATA!$I$3:$I$20000,$AB$3)+SUMIFS(BISDATA!$L$3:$L$20000,BISDATA!$A$3:$A$20000,$AB18,BISDATA!$M$3:$M$20000,AF$4,BISDATA!$I$3:$I$20000,"FD")</f>
        <v>0</v>
      </c>
      <c r="AG18" s="29">
        <f>SUMIFS(BISDATA!$L$3:$L$20000,BISDATA!$A$3:$A$20000,$AB18,BISDATA!$M$3:$M$20000,AG$4,BISDATA!$I$3:$I$20000,$AB$3)+SUMIFS(BISDATA!$L$3:$L$20000,BISDATA!$A$3:$A$20000,$AB18,BISDATA!$M$3:$M$20000,AG$4,BISDATA!$I$3:$I$20000,"FD")</f>
        <v>0</v>
      </c>
      <c r="AH18" s="29">
        <f>SUMIFS(BISDATA!$L$3:$L$20000,BISDATA!$A$3:$A$20000,$AB18,BISDATA!$M$3:$M$20000,AH$4,BISDATA!$I$3:$I$20000,$AB$3)+SUMIFS(BISDATA!$L$3:$L$20000,BISDATA!$A$3:$A$20000,$AB18,BISDATA!$M$3:$M$20000,AH$4,BISDATA!$I$3:$I$20000,"FD")</f>
        <v>0</v>
      </c>
      <c r="AI18" s="29">
        <f>SUMIFS(BISDATA!$L$3:$L$20000,BISDATA!$A$3:$A$20000,$AB18,BISDATA!$M$3:$M$20000,AI$4,BISDATA!$I$3:$I$20000,$AB$3)+SUMIFS(BISDATA!$L$3:$L$20000,BISDATA!$A$3:$A$20000,$AB18,BISDATA!$M$3:$M$20000,AI$4,BISDATA!$I$3:$I$20000,"FD")</f>
        <v>0</v>
      </c>
      <c r="AJ18" s="29">
        <f>SUMIFS(BISDATA!$L$3:$L$20000,BISDATA!$A$3:$A$20000,$AB18,BISDATA!$M$3:$M$20000,AJ$4,BISDATA!$I$3:$I$20000,$AB$3)+SUMIFS(BISDATA!$L$3:$L$20000,BISDATA!$A$3:$A$20000,$AB18,BISDATA!$M$3:$M$20000,AJ$4,BISDATA!$I$3:$I$20000,"FD")</f>
        <v>0</v>
      </c>
      <c r="AK18" s="29">
        <f>SUMIFS(BISDATA!$L$3:$L$20000,BISDATA!$A$3:$A$20000,$AB18,BISDATA!$M$3:$M$20000,AK$4,BISDATA!$I$3:$I$20000,$AB$3)+SUMIFS(BISDATA!$L$3:$L$20000,BISDATA!$A$3:$A$20000,$AB18,BISDATA!$M$3:$M$20000,AK$4,BISDATA!$I$3:$I$20000,"FD")</f>
        <v>0</v>
      </c>
      <c r="AL18" s="29">
        <f>SUMIFS(BISDATA!$L$3:$L$20000,BISDATA!$A$3:$A$20000,$AB18,BISDATA!$M$3:$M$20000,AL$4,BISDATA!$I$3:$I$20000,$AB$3)+SUMIFS(BISDATA!$L$3:$L$20000,BISDATA!$A$3:$A$20000,$AB18,BISDATA!$M$3:$M$20000,AL$4,BISDATA!$I$3:$I$20000,"FD")</f>
        <v>0</v>
      </c>
      <c r="AM18" s="29">
        <f>SUMIFS(BISDATA!$L$3:$L$20000,BISDATA!$A$3:$A$20000,$AB18,BISDATA!$M$3:$M$20000,AM$4,BISDATA!$I$3:$I$20000,$AB$3)+SUMIFS(BISDATA!$L$3:$L$20000,BISDATA!$A$3:$A$20000,$AB18,BISDATA!$M$3:$M$20000,AM$4,BISDATA!$I$3:$I$20000,"FD")</f>
        <v>0</v>
      </c>
      <c r="AN18" s="29">
        <f>SUMIFS(BISDATA!$L$3:$L$20000,BISDATA!$A$3:$A$20000,$AB18,BISDATA!$M$3:$M$20000,AN$4,BISDATA!$I$3:$I$20000,$AB$3)+SUMIFS(BISDATA!$L$3:$L$20000,BISDATA!$A$3:$A$20000,$AB18,BISDATA!$M$3:$M$20000,AN$4,BISDATA!$I$3:$I$20000,"FD")</f>
        <v>0</v>
      </c>
      <c r="AO18" s="29">
        <f>SUMIFS(BISDATA!$L$3:$L$20000,BISDATA!$A$3:$A$20000,$AB18,BISDATA!$M$3:$M$20000,AO$4,BISDATA!$I$3:$I$20000,$AB$3)+SUMIFS(BISDATA!$L$3:$L$20000,BISDATA!$A$3:$A$20000,$AB18,BISDATA!$M$3:$M$20000,AO$4,BISDATA!$I$3:$I$20000,"FD")</f>
        <v>0</v>
      </c>
      <c r="AP18" s="29">
        <f>SUMIFS(BISDATA!$L$3:$L$20000,BISDATA!$A$3:$A$20000,$AB18,BISDATA!$M$3:$M$20000,AP$4,BISDATA!$I$3:$I$20000,$AB$3)+SUMIFS(BISDATA!$L$3:$L$20000,BISDATA!$A$3:$A$20000,$AB18,BISDATA!$M$3:$M$20000,AP$4,BISDATA!$I$3:$I$20000,"FD")</f>
        <v>0</v>
      </c>
      <c r="AQ18" s="29">
        <f>SUMIFS(BISDATA!$L$3:$L$20000,BISDATA!$A$3:$A$20000,$AB18,BISDATA!$M$3:$M$20000,AQ$4,BISDATA!$I$3:$I$20000,$AB$3)+SUMIFS(BISDATA!$L$3:$L$20000,BISDATA!$A$3:$A$20000,$AB18,BISDATA!$M$3:$M$20000,AQ$4,BISDATA!$I$3:$I$20000,"FD")</f>
        <v>0</v>
      </c>
      <c r="AR18" s="29">
        <f>SUMIFS(BISDATA!$L$3:$L$20000,BISDATA!$A$3:$A$20000,$AB18,BISDATA!$M$3:$M$20000,AR$4,BISDATA!$I$3:$I$20000,$AB$3)+SUMIFS(BISDATA!$L$3:$L$20000,BISDATA!$A$3:$A$20000,$AB18,BISDATA!$M$3:$M$20000,AR$4,BISDATA!$I$3:$I$20000,"FD")</f>
        <v>0</v>
      </c>
      <c r="AS18" s="29">
        <f>SUMIFS(BISDATA!$L$3:$L$20000,BISDATA!$A$3:$A$20000,$AB18,BISDATA!$M$3:$M$20000,AS$4,BISDATA!$I$3:$I$20000,$AB$3)+SUMIFS(BISDATA!$L$3:$L$20000,BISDATA!$A$3:$A$20000,$AB18,BISDATA!$M$3:$M$20000,AS$4,BISDATA!$I$3:$I$20000,"FD")</f>
        <v>0</v>
      </c>
      <c r="AT18" s="29">
        <f>SUMIFS(BISDATA!$L$3:$L$20000,BISDATA!$A$3:$A$20000,$AB18,BISDATA!$M$3:$M$20000,AT$4,BISDATA!$I$3:$I$20000,$AB$3)+SUMIFS(BISDATA!$L$3:$L$20000,BISDATA!$A$3:$A$20000,$AB18,BISDATA!$M$3:$M$20000,AT$4,BISDATA!$I$3:$I$20000,"FD")</f>
        <v>0</v>
      </c>
      <c r="AU18" s="29">
        <f>SUMIFS(BISDATA!$L$3:$L$20000,BISDATA!$A$3:$A$20000,$AB18,BISDATA!$M$3:$M$20000,AU$4,BISDATA!$I$3:$I$20000,$AB$3)+SUMIFS(BISDATA!$L$3:$L$20000,BISDATA!$A$3:$A$20000,$AB18,BISDATA!$M$3:$M$20000,AU$4,BISDATA!$I$3:$I$20000,"FD")</f>
        <v>0</v>
      </c>
      <c r="AV18" s="29">
        <f>SUMIFS(BISDATA!$L$3:$L$20000,BISDATA!$A$3:$A$20000,$AB18,BISDATA!$M$3:$M$20000,AV$4,BISDATA!$I$3:$I$20000,$AB$3)+SUMIFS(BISDATA!$L$3:$L$20000,BISDATA!$A$3:$A$20000,$AB18,BISDATA!$M$3:$M$20000,AV$4,BISDATA!$I$3:$I$20000,"FD")</f>
        <v>0</v>
      </c>
      <c r="AW18" s="29">
        <f>SUMIFS(BISDATA!$L$3:$L$20000,BISDATA!$A$3:$A$20000,$AB18,BISDATA!$M$3:$M$20000,AW$4,BISDATA!$I$3:$I$20000,$AB$3)+SUMIFS(BISDATA!$L$3:$L$20000,BISDATA!$A$3:$A$20000,$AB18,BISDATA!$M$3:$M$20000,AW$4,BISDATA!$I$3:$I$20000,"FD")</f>
        <v>0</v>
      </c>
      <c r="AX18" s="29">
        <f>SUMIFS(BISDATA!$L$3:$L$20000,BISDATA!$A$3:$A$20000,$AB18,BISDATA!$M$3:$M$20000,AX$4,BISDATA!$I$3:$I$20000,$AB$3)+SUMIFS(BISDATA!$L$3:$L$20000,BISDATA!$A$3:$A$20000,$AB18,BISDATA!$M$3:$M$20000,AX$4,BISDATA!$I$3:$I$20000,"FD")</f>
        <v>0</v>
      </c>
      <c r="AY18" s="29">
        <f>SUMIFS(BISDATA!$L$3:$L$20000,BISDATA!$A$3:$A$20000,$AB18,BISDATA!$M$3:$M$20000,AY$4,BISDATA!$I$3:$I$20000,$AB$3)+SUMIFS(BISDATA!$L$3:$L$20000,BISDATA!$A$3:$A$20000,$AB18,BISDATA!$M$3:$M$20000,AY$4,BISDATA!$I$3:$I$20000,"FD")</f>
        <v>0</v>
      </c>
      <c r="AZ18" s="29">
        <f>SUMIFS(BISDATA!$L$3:$L$20000,BISDATA!$A$3:$A$20000,$AB18,BISDATA!$M$3:$M$20000,AZ$4,BISDATA!$I$3:$I$20000,$AB$3)+SUMIFS(BISDATA!$L$3:$L$20000,BISDATA!$A$3:$A$20000,$AB18,BISDATA!$M$3:$M$20000,AZ$4,BISDATA!$I$3:$I$20000,"FD")</f>
        <v>0</v>
      </c>
      <c r="BA18" s="30">
        <f>SUMIFS(BISDATA!$L$3:$L$20000,BISDATA!$A$3:$A$20000,$AB18,BISDATA!$M$3:$M$20000,BA$4,BISDATA!$I$3:$I$20000,$AB$3)+SUMIFS(BISDATA!$L$3:$L$20000,BISDATA!$A$3:$A$20000,$AB18,BISDATA!$M$3:$M$20000,BA$4,BISDATA!$I$3:$I$20000,"FD")</f>
        <v>0</v>
      </c>
      <c r="BB18" s="58"/>
      <c r="BC18" s="35" t="s">
        <v>163</v>
      </c>
      <c r="BD18" s="46">
        <f t="shared" si="3"/>
        <v>0</v>
      </c>
      <c r="BE18" s="29">
        <f t="shared" si="1"/>
        <v>0</v>
      </c>
      <c r="BF18" s="29">
        <f t="shared" si="1"/>
        <v>0</v>
      </c>
      <c r="BG18" s="29">
        <f t="shared" si="1"/>
        <v>0</v>
      </c>
      <c r="BH18" s="29">
        <f t="shared" si="1"/>
        <v>0</v>
      </c>
      <c r="BI18" s="29">
        <f t="shared" si="1"/>
        <v>0</v>
      </c>
      <c r="BJ18" s="29">
        <f t="shared" si="1"/>
        <v>0</v>
      </c>
      <c r="BK18" s="29">
        <f t="shared" si="1"/>
        <v>0</v>
      </c>
      <c r="BL18" s="29">
        <f t="shared" si="1"/>
        <v>0</v>
      </c>
      <c r="BM18" s="29">
        <f t="shared" si="1"/>
        <v>0</v>
      </c>
      <c r="BN18" s="29">
        <f t="shared" si="1"/>
        <v>0</v>
      </c>
      <c r="BO18" s="29">
        <f t="shared" si="1"/>
        <v>0</v>
      </c>
      <c r="BP18" s="29">
        <f t="shared" si="1"/>
        <v>0</v>
      </c>
      <c r="BQ18" s="29">
        <f t="shared" si="1"/>
        <v>0</v>
      </c>
      <c r="BR18" s="29">
        <f t="shared" si="1"/>
        <v>0</v>
      </c>
      <c r="BS18" s="29">
        <f t="shared" si="1"/>
        <v>0</v>
      </c>
      <c r="BT18" s="29">
        <f t="shared" si="1"/>
        <v>0</v>
      </c>
      <c r="BU18" s="29">
        <f t="shared" si="2"/>
        <v>0</v>
      </c>
      <c r="BV18" s="29">
        <f t="shared" si="2"/>
        <v>0</v>
      </c>
      <c r="BW18" s="29">
        <f t="shared" si="2"/>
        <v>0</v>
      </c>
      <c r="BX18" s="29">
        <f t="shared" si="2"/>
        <v>0</v>
      </c>
      <c r="BY18" s="29">
        <f t="shared" si="2"/>
        <v>0</v>
      </c>
      <c r="BZ18" s="29">
        <f t="shared" si="2"/>
        <v>0</v>
      </c>
      <c r="CA18" s="29">
        <f t="shared" si="2"/>
        <v>0</v>
      </c>
      <c r="CB18" s="30">
        <f t="shared" si="2"/>
        <v>0</v>
      </c>
    </row>
    <row r="19" spans="1:80" x14ac:dyDescent="0.25">
      <c r="A19" s="35" t="s">
        <v>168</v>
      </c>
      <c r="B19" s="46">
        <f>SUMIFS(FastClose!$H$3:$H$20000,FastClose!$K$3:$K$20000,$A19,FastClose!$G$3:$G$20000,B$3,FastClose!$D$3:$D$20000,$A$3)</f>
        <v>0</v>
      </c>
      <c r="C19" s="29">
        <f>SUMIFS(FastClose!$H$3:$H$20000,FastClose!$K$3:$K$20000,$A19,FastClose!$G$3:$G$20000,C$3,FastClose!$D$3:$D$20000,$A$3)</f>
        <v>0</v>
      </c>
      <c r="D19" s="29">
        <f>SUMIFS(FastClose!$H$3:$H$20000,FastClose!$K$3:$K$20000,$A19,FastClose!$G$3:$G$20000,D$3,FastClose!$D$3:$D$20000,$A$3)</f>
        <v>0</v>
      </c>
      <c r="E19" s="29">
        <f>SUMIFS(FastClose!$H$3:$H$20000,FastClose!$K$3:$K$20000,$A19,FastClose!$G$3:$G$20000,E$3,FastClose!$D$3:$D$20000,$A$3)</f>
        <v>0</v>
      </c>
      <c r="F19" s="29">
        <f>SUMIFS(FastClose!$H$3:$H$20000,FastClose!$K$3:$K$20000,$A19,FastClose!$G$3:$G$20000,F$3,FastClose!$D$3:$D$20000,$A$3)</f>
        <v>0</v>
      </c>
      <c r="G19" s="29">
        <f>SUMIFS(FastClose!$H$3:$H$20000,FastClose!$K$3:$K$20000,$A19,FastClose!$G$3:$G$20000,G$3,FastClose!$D$3:$D$20000,$A$3)</f>
        <v>0</v>
      </c>
      <c r="H19" s="29">
        <f>SUMIFS(FastClose!$H$3:$H$20000,FastClose!$K$3:$K$20000,$A19,FastClose!$G$3:$G$20000,H$3,FastClose!$D$3:$D$20000,$A$3)</f>
        <v>0</v>
      </c>
      <c r="I19" s="29">
        <f>SUMIFS(FastClose!$H$3:$H$20000,FastClose!$K$3:$K$20000,$A19,FastClose!$G$3:$G$20000,I$3,FastClose!$D$3:$D$20000,$A$3)</f>
        <v>0</v>
      </c>
      <c r="J19" s="29">
        <f>SUMIFS(FastClose!$H$3:$H$20000,FastClose!$K$3:$K$20000,$A19,FastClose!$G$3:$G$20000,J$3,FastClose!$D$3:$D$20000,$A$3)</f>
        <v>0</v>
      </c>
      <c r="K19" s="29">
        <f>SUMIFS(FastClose!$H$3:$H$20000,FastClose!$K$3:$K$20000,$A19,FastClose!$G$3:$G$20000,K$3,FastClose!$D$3:$D$20000,$A$3)</f>
        <v>0</v>
      </c>
      <c r="L19" s="29">
        <f>SUMIFS(FastClose!$H$3:$H$20000,FastClose!$K$3:$K$20000,$A19,FastClose!$G$3:$G$20000,L$3,FastClose!$D$3:$D$20000,$A$3)</f>
        <v>0</v>
      </c>
      <c r="M19" s="29">
        <f>SUMIFS(FastClose!$H$3:$H$20000,FastClose!$K$3:$K$20000,$A19,FastClose!$G$3:$G$20000,M$3,FastClose!$D$3:$D$20000,$A$3)</f>
        <v>0</v>
      </c>
      <c r="N19" s="29">
        <f>SUMIFS(FastClose!$H$3:$H$20000,FastClose!$K$3:$K$20000,$A19,FastClose!$G$3:$G$20000,N$3,FastClose!$D$3:$D$20000,$A$3)</f>
        <v>0</v>
      </c>
      <c r="O19" s="29">
        <f>SUMIFS(FastClose!$H$3:$H$20000,FastClose!$K$3:$K$20000,$A19,FastClose!$G$3:$G$20000,O$3,FastClose!$D$3:$D$20000,$A$3)</f>
        <v>0</v>
      </c>
      <c r="P19" s="29">
        <f>SUMIFS(FastClose!$H$3:$H$20000,FastClose!$K$3:$K$20000,$A19,FastClose!$G$3:$G$20000,P$3,FastClose!$D$3:$D$20000,$A$3)</f>
        <v>0</v>
      </c>
      <c r="Q19" s="29">
        <f>SUMIFS(FastClose!$H$3:$H$20000,FastClose!$K$3:$K$20000,$A19,FastClose!$G$3:$G$20000,Q$3,FastClose!$D$3:$D$20000,$A$3)</f>
        <v>0</v>
      </c>
      <c r="R19" s="29">
        <f>SUMIFS(FastClose!$H$3:$H$20000,FastClose!$K$3:$K$20000,$A19,FastClose!$G$3:$G$20000,R$3,FastClose!$D$3:$D$20000,$A$3)</f>
        <v>0</v>
      </c>
      <c r="S19" s="29">
        <f>SUMIFS(FastClose!$H$3:$H$20000,FastClose!$K$3:$K$20000,$A19,FastClose!$G$3:$G$20000,S$3,FastClose!$D$3:$D$20000,$A$3)</f>
        <v>0</v>
      </c>
      <c r="T19" s="29">
        <f>SUMIFS(FastClose!$H$3:$H$20000,FastClose!$K$3:$K$20000,$A19,FastClose!$G$3:$G$20000,T$3,FastClose!$D$3:$D$20000,$A$3)</f>
        <v>0</v>
      </c>
      <c r="U19" s="29">
        <f>SUMIFS(FastClose!$H$3:$H$20000,FastClose!$K$3:$K$20000,$A19,FastClose!$G$3:$G$20000,U$3,FastClose!$D$3:$D$20000,$A$3)</f>
        <v>0</v>
      </c>
      <c r="V19" s="29">
        <f>SUMIFS(FastClose!$H$3:$H$20000,FastClose!$K$3:$K$20000,$A19,FastClose!$G$3:$G$20000,V$3,FastClose!$D$3:$D$20000,$A$3)</f>
        <v>0</v>
      </c>
      <c r="W19" s="29">
        <f>SUMIFS(FastClose!$H$3:$H$20000,FastClose!$K$3:$K$20000,$A19,FastClose!$G$3:$G$20000,W$3,FastClose!$D$3:$D$20000,$A$3)</f>
        <v>0</v>
      </c>
      <c r="X19" s="29">
        <f>SUMIFS(FastClose!$H$3:$H$20000,FastClose!$K$3:$K$20000,$A19,FastClose!$G$3:$G$20000,X$3,FastClose!$D$3:$D$20000,$A$3)</f>
        <v>0</v>
      </c>
      <c r="Y19" s="29">
        <f>SUMIFS(FastClose!$H$3:$H$20000,FastClose!$K$3:$K$20000,$A19,FastClose!$G$3:$G$20000,Y$3,FastClose!$D$3:$D$20000,$A$3)</f>
        <v>0</v>
      </c>
      <c r="Z19" s="30">
        <f>SUMIFS(FastClose!$H$3:$H$20000,FastClose!$K$3:$K$20000,$A19,FastClose!$G$3:$G$20000,Z$3,FastClose!$D$3:$D$20000,$A$3)</f>
        <v>0</v>
      </c>
      <c r="AB19" s="35" t="s">
        <v>168</v>
      </c>
      <c r="AC19" s="46">
        <f>SUMIFS(BISDATA!$L$3:$L$20000,BISDATA!$A$3:$A$20000,$AB19,BISDATA!$M$3:$M$20000,AC$4,BISDATA!$I$3:$I$20000,$AB$3)+SUMIFS(BISDATA!$L$3:$L$20000,BISDATA!$A$3:$A$20000,$AB19,BISDATA!$M$3:$M$20000,AC$4,BISDATA!$I$3:$I$20000,"FD")</f>
        <v>0</v>
      </c>
      <c r="AD19" s="29">
        <f>SUMIFS(BISDATA!$L$3:$L$20000,BISDATA!$A$3:$A$20000,$AB19,BISDATA!$M$3:$M$20000,AD$4,BISDATA!$I$3:$I$20000,$AB$3)+SUMIFS(BISDATA!$L$3:$L$20000,BISDATA!$A$3:$A$20000,$AB19,BISDATA!$M$3:$M$20000,AD$4,BISDATA!$I$3:$I$20000,"FD")</f>
        <v>0</v>
      </c>
      <c r="AE19" s="29">
        <f>SUMIFS(BISDATA!$L$3:$L$20000,BISDATA!$A$3:$A$20000,$AB19,BISDATA!$M$3:$M$20000,AE$4,BISDATA!$I$3:$I$20000,$AB$3)+SUMIFS(BISDATA!$L$3:$L$20000,BISDATA!$A$3:$A$20000,$AB19,BISDATA!$M$3:$M$20000,AE$4,BISDATA!$I$3:$I$20000,"FD")</f>
        <v>0</v>
      </c>
      <c r="AF19" s="29">
        <f>SUMIFS(BISDATA!$L$3:$L$20000,BISDATA!$A$3:$A$20000,$AB19,BISDATA!$M$3:$M$20000,AF$4,BISDATA!$I$3:$I$20000,$AB$3)+SUMIFS(BISDATA!$L$3:$L$20000,BISDATA!$A$3:$A$20000,$AB19,BISDATA!$M$3:$M$20000,AF$4,BISDATA!$I$3:$I$20000,"FD")</f>
        <v>0</v>
      </c>
      <c r="AG19" s="29">
        <f>SUMIFS(BISDATA!$L$3:$L$20000,BISDATA!$A$3:$A$20000,$AB19,BISDATA!$M$3:$M$20000,AG$4,BISDATA!$I$3:$I$20000,$AB$3)+SUMIFS(BISDATA!$L$3:$L$20000,BISDATA!$A$3:$A$20000,$AB19,BISDATA!$M$3:$M$20000,AG$4,BISDATA!$I$3:$I$20000,"FD")</f>
        <v>0</v>
      </c>
      <c r="AH19" s="29">
        <f>SUMIFS(BISDATA!$L$3:$L$20000,BISDATA!$A$3:$A$20000,$AB19,BISDATA!$M$3:$M$20000,AH$4,BISDATA!$I$3:$I$20000,$AB$3)+SUMIFS(BISDATA!$L$3:$L$20000,BISDATA!$A$3:$A$20000,$AB19,BISDATA!$M$3:$M$20000,AH$4,BISDATA!$I$3:$I$20000,"FD")</f>
        <v>0</v>
      </c>
      <c r="AI19" s="29">
        <f>SUMIFS(BISDATA!$L$3:$L$20000,BISDATA!$A$3:$A$20000,$AB19,BISDATA!$M$3:$M$20000,AI$4,BISDATA!$I$3:$I$20000,$AB$3)+SUMIFS(BISDATA!$L$3:$L$20000,BISDATA!$A$3:$A$20000,$AB19,BISDATA!$M$3:$M$20000,AI$4,BISDATA!$I$3:$I$20000,"FD")</f>
        <v>0</v>
      </c>
      <c r="AJ19" s="29">
        <f>SUMIFS(BISDATA!$L$3:$L$20000,BISDATA!$A$3:$A$20000,$AB19,BISDATA!$M$3:$M$20000,AJ$4,BISDATA!$I$3:$I$20000,$AB$3)+SUMIFS(BISDATA!$L$3:$L$20000,BISDATA!$A$3:$A$20000,$AB19,BISDATA!$M$3:$M$20000,AJ$4,BISDATA!$I$3:$I$20000,"FD")</f>
        <v>0</v>
      </c>
      <c r="AK19" s="29">
        <f>SUMIFS(BISDATA!$L$3:$L$20000,BISDATA!$A$3:$A$20000,$AB19,BISDATA!$M$3:$M$20000,AK$4,BISDATA!$I$3:$I$20000,$AB$3)+SUMIFS(BISDATA!$L$3:$L$20000,BISDATA!$A$3:$A$20000,$AB19,BISDATA!$M$3:$M$20000,AK$4,BISDATA!$I$3:$I$20000,"FD")</f>
        <v>0</v>
      </c>
      <c r="AL19" s="29">
        <f>SUMIFS(BISDATA!$L$3:$L$20000,BISDATA!$A$3:$A$20000,$AB19,BISDATA!$M$3:$M$20000,AL$4,BISDATA!$I$3:$I$20000,$AB$3)+SUMIFS(BISDATA!$L$3:$L$20000,BISDATA!$A$3:$A$20000,$AB19,BISDATA!$M$3:$M$20000,AL$4,BISDATA!$I$3:$I$20000,"FD")</f>
        <v>0</v>
      </c>
      <c r="AM19" s="29">
        <f>SUMIFS(BISDATA!$L$3:$L$20000,BISDATA!$A$3:$A$20000,$AB19,BISDATA!$M$3:$M$20000,AM$4,BISDATA!$I$3:$I$20000,$AB$3)+SUMIFS(BISDATA!$L$3:$L$20000,BISDATA!$A$3:$A$20000,$AB19,BISDATA!$M$3:$M$20000,AM$4,BISDATA!$I$3:$I$20000,"FD")</f>
        <v>0</v>
      </c>
      <c r="AN19" s="29">
        <f>SUMIFS(BISDATA!$L$3:$L$20000,BISDATA!$A$3:$A$20000,$AB19,BISDATA!$M$3:$M$20000,AN$4,BISDATA!$I$3:$I$20000,$AB$3)+SUMIFS(BISDATA!$L$3:$L$20000,BISDATA!$A$3:$A$20000,$AB19,BISDATA!$M$3:$M$20000,AN$4,BISDATA!$I$3:$I$20000,"FD")</f>
        <v>0</v>
      </c>
      <c r="AO19" s="29">
        <f>SUMIFS(BISDATA!$L$3:$L$20000,BISDATA!$A$3:$A$20000,$AB19,BISDATA!$M$3:$M$20000,AO$4,BISDATA!$I$3:$I$20000,$AB$3)+SUMIFS(BISDATA!$L$3:$L$20000,BISDATA!$A$3:$A$20000,$AB19,BISDATA!$M$3:$M$20000,AO$4,BISDATA!$I$3:$I$20000,"FD")</f>
        <v>0</v>
      </c>
      <c r="AP19" s="29">
        <f>SUMIFS(BISDATA!$L$3:$L$20000,BISDATA!$A$3:$A$20000,$AB19,BISDATA!$M$3:$M$20000,AP$4,BISDATA!$I$3:$I$20000,$AB$3)+SUMIFS(BISDATA!$L$3:$L$20000,BISDATA!$A$3:$A$20000,$AB19,BISDATA!$M$3:$M$20000,AP$4,BISDATA!$I$3:$I$20000,"FD")</f>
        <v>0</v>
      </c>
      <c r="AQ19" s="29">
        <f>SUMIFS(BISDATA!$L$3:$L$20000,BISDATA!$A$3:$A$20000,$AB19,BISDATA!$M$3:$M$20000,AQ$4,BISDATA!$I$3:$I$20000,$AB$3)+SUMIFS(BISDATA!$L$3:$L$20000,BISDATA!$A$3:$A$20000,$AB19,BISDATA!$M$3:$M$20000,AQ$4,BISDATA!$I$3:$I$20000,"FD")</f>
        <v>0</v>
      </c>
      <c r="AR19" s="29">
        <f>SUMIFS(BISDATA!$L$3:$L$20000,BISDATA!$A$3:$A$20000,$AB19,BISDATA!$M$3:$M$20000,AR$4,BISDATA!$I$3:$I$20000,$AB$3)+SUMIFS(BISDATA!$L$3:$L$20000,BISDATA!$A$3:$A$20000,$AB19,BISDATA!$M$3:$M$20000,AR$4,BISDATA!$I$3:$I$20000,"FD")</f>
        <v>0</v>
      </c>
      <c r="AS19" s="29">
        <f>SUMIFS(BISDATA!$L$3:$L$20000,BISDATA!$A$3:$A$20000,$AB19,BISDATA!$M$3:$M$20000,AS$4,BISDATA!$I$3:$I$20000,$AB$3)+SUMIFS(BISDATA!$L$3:$L$20000,BISDATA!$A$3:$A$20000,$AB19,BISDATA!$M$3:$M$20000,AS$4,BISDATA!$I$3:$I$20000,"FD")</f>
        <v>0</v>
      </c>
      <c r="AT19" s="29">
        <f>SUMIFS(BISDATA!$L$3:$L$20000,BISDATA!$A$3:$A$20000,$AB19,BISDATA!$M$3:$M$20000,AT$4,BISDATA!$I$3:$I$20000,$AB$3)+SUMIFS(BISDATA!$L$3:$L$20000,BISDATA!$A$3:$A$20000,$AB19,BISDATA!$M$3:$M$20000,AT$4,BISDATA!$I$3:$I$20000,"FD")</f>
        <v>0</v>
      </c>
      <c r="AU19" s="29">
        <f>SUMIFS(BISDATA!$L$3:$L$20000,BISDATA!$A$3:$A$20000,$AB19,BISDATA!$M$3:$M$20000,AU$4,BISDATA!$I$3:$I$20000,$AB$3)+SUMIFS(BISDATA!$L$3:$L$20000,BISDATA!$A$3:$A$20000,$AB19,BISDATA!$M$3:$M$20000,AU$4,BISDATA!$I$3:$I$20000,"FD")</f>
        <v>0</v>
      </c>
      <c r="AV19" s="29">
        <f>SUMIFS(BISDATA!$L$3:$L$20000,BISDATA!$A$3:$A$20000,$AB19,BISDATA!$M$3:$M$20000,AV$4,BISDATA!$I$3:$I$20000,$AB$3)+SUMIFS(BISDATA!$L$3:$L$20000,BISDATA!$A$3:$A$20000,$AB19,BISDATA!$M$3:$M$20000,AV$4,BISDATA!$I$3:$I$20000,"FD")</f>
        <v>0</v>
      </c>
      <c r="AW19" s="29">
        <f>SUMIFS(BISDATA!$L$3:$L$20000,BISDATA!$A$3:$A$20000,$AB19,BISDATA!$M$3:$M$20000,AW$4,BISDATA!$I$3:$I$20000,$AB$3)+SUMIFS(BISDATA!$L$3:$L$20000,BISDATA!$A$3:$A$20000,$AB19,BISDATA!$M$3:$M$20000,AW$4,BISDATA!$I$3:$I$20000,"FD")</f>
        <v>0</v>
      </c>
      <c r="AX19" s="29">
        <f>SUMIFS(BISDATA!$L$3:$L$20000,BISDATA!$A$3:$A$20000,$AB19,BISDATA!$M$3:$M$20000,AX$4,BISDATA!$I$3:$I$20000,$AB$3)+SUMIFS(BISDATA!$L$3:$L$20000,BISDATA!$A$3:$A$20000,$AB19,BISDATA!$M$3:$M$20000,AX$4,BISDATA!$I$3:$I$20000,"FD")</f>
        <v>0</v>
      </c>
      <c r="AY19" s="29">
        <f>SUMIFS(BISDATA!$L$3:$L$20000,BISDATA!$A$3:$A$20000,$AB19,BISDATA!$M$3:$M$20000,AY$4,BISDATA!$I$3:$I$20000,$AB$3)+SUMIFS(BISDATA!$L$3:$L$20000,BISDATA!$A$3:$A$20000,$AB19,BISDATA!$M$3:$M$20000,AY$4,BISDATA!$I$3:$I$20000,"FD")</f>
        <v>0</v>
      </c>
      <c r="AZ19" s="29">
        <f>SUMIFS(BISDATA!$L$3:$L$20000,BISDATA!$A$3:$A$20000,$AB19,BISDATA!$M$3:$M$20000,AZ$4,BISDATA!$I$3:$I$20000,$AB$3)+SUMIFS(BISDATA!$L$3:$L$20000,BISDATA!$A$3:$A$20000,$AB19,BISDATA!$M$3:$M$20000,AZ$4,BISDATA!$I$3:$I$20000,"FD")</f>
        <v>0</v>
      </c>
      <c r="BA19" s="30">
        <f>SUMIFS(BISDATA!$L$3:$L$20000,BISDATA!$A$3:$A$20000,$AB19,BISDATA!$M$3:$M$20000,BA$4,BISDATA!$I$3:$I$20000,$AB$3)+SUMIFS(BISDATA!$L$3:$L$20000,BISDATA!$A$3:$A$20000,$AB19,BISDATA!$M$3:$M$20000,BA$4,BISDATA!$I$3:$I$20000,"FD")</f>
        <v>0</v>
      </c>
      <c r="BB19" s="58"/>
      <c r="BC19" s="35" t="s">
        <v>168</v>
      </c>
      <c r="BD19" s="46">
        <f t="shared" si="3"/>
        <v>0</v>
      </c>
      <c r="BE19" s="29">
        <f t="shared" si="1"/>
        <v>0</v>
      </c>
      <c r="BF19" s="29">
        <f t="shared" si="1"/>
        <v>0</v>
      </c>
      <c r="BG19" s="29">
        <f t="shared" si="1"/>
        <v>0</v>
      </c>
      <c r="BH19" s="29">
        <f t="shared" si="1"/>
        <v>0</v>
      </c>
      <c r="BI19" s="29">
        <f t="shared" si="1"/>
        <v>0</v>
      </c>
      <c r="BJ19" s="29">
        <f t="shared" si="1"/>
        <v>0</v>
      </c>
      <c r="BK19" s="29">
        <f t="shared" si="1"/>
        <v>0</v>
      </c>
      <c r="BL19" s="29">
        <f t="shared" si="1"/>
        <v>0</v>
      </c>
      <c r="BM19" s="29">
        <f t="shared" si="1"/>
        <v>0</v>
      </c>
      <c r="BN19" s="29">
        <f t="shared" si="1"/>
        <v>0</v>
      </c>
      <c r="BO19" s="29">
        <f t="shared" si="1"/>
        <v>0</v>
      </c>
      <c r="BP19" s="29">
        <f t="shared" si="1"/>
        <v>0</v>
      </c>
      <c r="BQ19" s="29">
        <f t="shared" si="1"/>
        <v>0</v>
      </c>
      <c r="BR19" s="29">
        <f t="shared" si="1"/>
        <v>0</v>
      </c>
      <c r="BS19" s="29">
        <f t="shared" si="1"/>
        <v>0</v>
      </c>
      <c r="BT19" s="29">
        <f t="shared" si="1"/>
        <v>0</v>
      </c>
      <c r="BU19" s="29">
        <f t="shared" si="2"/>
        <v>0</v>
      </c>
      <c r="BV19" s="29">
        <f t="shared" si="2"/>
        <v>0</v>
      </c>
      <c r="BW19" s="29">
        <f t="shared" si="2"/>
        <v>0</v>
      </c>
      <c r="BX19" s="29">
        <f t="shared" si="2"/>
        <v>0</v>
      </c>
      <c r="BY19" s="29">
        <f t="shared" si="2"/>
        <v>0</v>
      </c>
      <c r="BZ19" s="29">
        <f t="shared" si="2"/>
        <v>0</v>
      </c>
      <c r="CA19" s="29">
        <f t="shared" si="2"/>
        <v>0</v>
      </c>
      <c r="CB19" s="30">
        <f t="shared" si="2"/>
        <v>0</v>
      </c>
    </row>
    <row r="20" spans="1:80" x14ac:dyDescent="0.25">
      <c r="A20" s="36" t="s">
        <v>160</v>
      </c>
      <c r="B20" s="47">
        <f>SUMIFS(FastClose!$H$3:$H$20000,FastClose!$K$3:$K$20000,$A20,FastClose!$G$3:$G$20000,B$3,FastClose!$D$3:$D$20000,$A$3)</f>
        <v>0</v>
      </c>
      <c r="C20" s="31">
        <f>SUMIFS(FastClose!$H$3:$H$20000,FastClose!$K$3:$K$20000,$A20,FastClose!$G$3:$G$20000,C$3,FastClose!$D$3:$D$20000,$A$3)</f>
        <v>0</v>
      </c>
      <c r="D20" s="31">
        <f>SUMIFS(FastClose!$H$3:$H$20000,FastClose!$K$3:$K$20000,$A20,FastClose!$G$3:$G$20000,D$3,FastClose!$D$3:$D$20000,$A$3)</f>
        <v>0</v>
      </c>
      <c r="E20" s="31">
        <f>SUMIFS(FastClose!$H$3:$H$20000,FastClose!$K$3:$K$20000,$A20,FastClose!$G$3:$G$20000,E$3,FastClose!$D$3:$D$20000,$A$3)</f>
        <v>0</v>
      </c>
      <c r="F20" s="31">
        <f>SUMIFS(FastClose!$H$3:$H$20000,FastClose!$K$3:$K$20000,$A20,FastClose!$G$3:$G$20000,F$3,FastClose!$D$3:$D$20000,$A$3)</f>
        <v>0</v>
      </c>
      <c r="G20" s="31">
        <f>SUMIFS(FastClose!$H$3:$H$20000,FastClose!$K$3:$K$20000,$A20,FastClose!$G$3:$G$20000,G$3,FastClose!$D$3:$D$20000,$A$3)</f>
        <v>0</v>
      </c>
      <c r="H20" s="31">
        <f>SUMIFS(FastClose!$H$3:$H$20000,FastClose!$K$3:$K$20000,$A20,FastClose!$G$3:$G$20000,H$3,FastClose!$D$3:$D$20000,$A$3)</f>
        <v>0</v>
      </c>
      <c r="I20" s="31">
        <f>SUMIFS(FastClose!$H$3:$H$20000,FastClose!$K$3:$K$20000,$A20,FastClose!$G$3:$G$20000,I$3,FastClose!$D$3:$D$20000,$A$3)</f>
        <v>0</v>
      </c>
      <c r="J20" s="31">
        <f>SUMIFS(FastClose!$H$3:$H$20000,FastClose!$K$3:$K$20000,$A20,FastClose!$G$3:$G$20000,J$3,FastClose!$D$3:$D$20000,$A$3)</f>
        <v>0</v>
      </c>
      <c r="K20" s="31">
        <f>SUMIFS(FastClose!$H$3:$H$20000,FastClose!$K$3:$K$20000,$A20,FastClose!$G$3:$G$20000,K$3,FastClose!$D$3:$D$20000,$A$3)</f>
        <v>0</v>
      </c>
      <c r="L20" s="31">
        <f>SUMIFS(FastClose!$H$3:$H$20000,FastClose!$K$3:$K$20000,$A20,FastClose!$G$3:$G$20000,L$3,FastClose!$D$3:$D$20000,$A$3)</f>
        <v>0</v>
      </c>
      <c r="M20" s="31">
        <f>SUMIFS(FastClose!$H$3:$H$20000,FastClose!$K$3:$K$20000,$A20,FastClose!$G$3:$G$20000,M$3,FastClose!$D$3:$D$20000,$A$3)</f>
        <v>0</v>
      </c>
      <c r="N20" s="31">
        <f>SUMIFS(FastClose!$H$3:$H$20000,FastClose!$K$3:$K$20000,$A20,FastClose!$G$3:$G$20000,N$3,FastClose!$D$3:$D$20000,$A$3)</f>
        <v>0</v>
      </c>
      <c r="O20" s="31">
        <f>SUMIFS(FastClose!$H$3:$H$20000,FastClose!$K$3:$K$20000,$A20,FastClose!$G$3:$G$20000,O$3,FastClose!$D$3:$D$20000,$A$3)</f>
        <v>0</v>
      </c>
      <c r="P20" s="31">
        <f>SUMIFS(FastClose!$H$3:$H$20000,FastClose!$K$3:$K$20000,$A20,FastClose!$G$3:$G$20000,P$3,FastClose!$D$3:$D$20000,$A$3)</f>
        <v>0</v>
      </c>
      <c r="Q20" s="31">
        <f>SUMIFS(FastClose!$H$3:$H$20000,FastClose!$K$3:$K$20000,$A20,FastClose!$G$3:$G$20000,Q$3,FastClose!$D$3:$D$20000,$A$3)</f>
        <v>0</v>
      </c>
      <c r="R20" s="31">
        <f>SUMIFS(FastClose!$H$3:$H$20000,FastClose!$K$3:$K$20000,$A20,FastClose!$G$3:$G$20000,R$3,FastClose!$D$3:$D$20000,$A$3)</f>
        <v>0</v>
      </c>
      <c r="S20" s="31">
        <f>SUMIFS(FastClose!$H$3:$H$20000,FastClose!$K$3:$K$20000,$A20,FastClose!$G$3:$G$20000,S$3,FastClose!$D$3:$D$20000,$A$3)</f>
        <v>0</v>
      </c>
      <c r="T20" s="31">
        <f>SUMIFS(FastClose!$H$3:$H$20000,FastClose!$K$3:$K$20000,$A20,FastClose!$G$3:$G$20000,T$3,FastClose!$D$3:$D$20000,$A$3)</f>
        <v>0</v>
      </c>
      <c r="U20" s="31">
        <f>SUMIFS(FastClose!$H$3:$H$20000,FastClose!$K$3:$K$20000,$A20,FastClose!$G$3:$G$20000,U$3,FastClose!$D$3:$D$20000,$A$3)</f>
        <v>0</v>
      </c>
      <c r="V20" s="31">
        <f>SUMIFS(FastClose!$H$3:$H$20000,FastClose!$K$3:$K$20000,$A20,FastClose!$G$3:$G$20000,V$3,FastClose!$D$3:$D$20000,$A$3)</f>
        <v>0</v>
      </c>
      <c r="W20" s="31">
        <f>SUMIFS(FastClose!$H$3:$H$20000,FastClose!$K$3:$K$20000,$A20,FastClose!$G$3:$G$20000,W$3,FastClose!$D$3:$D$20000,$A$3)</f>
        <v>0</v>
      </c>
      <c r="X20" s="31">
        <f>SUMIFS(FastClose!$H$3:$H$20000,FastClose!$K$3:$K$20000,$A20,FastClose!$G$3:$G$20000,X$3,FastClose!$D$3:$D$20000,$A$3)</f>
        <v>0</v>
      </c>
      <c r="Y20" s="31">
        <f>SUMIFS(FastClose!$H$3:$H$20000,FastClose!$K$3:$K$20000,$A20,FastClose!$G$3:$G$20000,Y$3,FastClose!$D$3:$D$20000,$A$3)</f>
        <v>0</v>
      </c>
      <c r="Z20" s="32">
        <f>SUMIFS(FastClose!$H$3:$H$20000,FastClose!$K$3:$K$20000,$A20,FastClose!$G$3:$G$20000,Z$3,FastClose!$D$3:$D$20000,$A$3)</f>
        <v>0</v>
      </c>
      <c r="AB20" s="36" t="s">
        <v>160</v>
      </c>
      <c r="AC20" s="47">
        <f>SUMIFS(BISDATA!$L$3:$L$20000,BISDATA!$A$3:$A$20000,$AB20,BISDATA!$M$3:$M$20000,AC$4,BISDATA!$I$3:$I$20000,$AB$3)+SUMIFS(BISDATA!$L$3:$L$20000,BISDATA!$A$3:$A$20000,$AB20,BISDATA!$M$3:$M$20000,AC$4,BISDATA!$I$3:$I$20000,"FD")</f>
        <v>0</v>
      </c>
      <c r="AD20" s="31">
        <f>SUMIFS(BISDATA!$L$3:$L$20000,BISDATA!$A$3:$A$20000,$AB20,BISDATA!$M$3:$M$20000,AD$4,BISDATA!$I$3:$I$20000,$AB$3)+SUMIFS(BISDATA!$L$3:$L$20000,BISDATA!$A$3:$A$20000,$AB20,BISDATA!$M$3:$M$20000,AD$4,BISDATA!$I$3:$I$20000,"FD")</f>
        <v>0</v>
      </c>
      <c r="AE20" s="31">
        <f>SUMIFS(BISDATA!$L$3:$L$20000,BISDATA!$A$3:$A$20000,$AB20,BISDATA!$M$3:$M$20000,AE$4,BISDATA!$I$3:$I$20000,$AB$3)+SUMIFS(BISDATA!$L$3:$L$20000,BISDATA!$A$3:$A$20000,$AB20,BISDATA!$M$3:$M$20000,AE$4,BISDATA!$I$3:$I$20000,"FD")</f>
        <v>0</v>
      </c>
      <c r="AF20" s="31">
        <f>SUMIFS(BISDATA!$L$3:$L$20000,BISDATA!$A$3:$A$20000,$AB20,BISDATA!$M$3:$M$20000,AF$4,BISDATA!$I$3:$I$20000,$AB$3)+SUMIFS(BISDATA!$L$3:$L$20000,BISDATA!$A$3:$A$20000,$AB20,BISDATA!$M$3:$M$20000,AF$4,BISDATA!$I$3:$I$20000,"FD")</f>
        <v>0</v>
      </c>
      <c r="AG20" s="31">
        <f>SUMIFS(BISDATA!$L$3:$L$20000,BISDATA!$A$3:$A$20000,$AB20,BISDATA!$M$3:$M$20000,AG$4,BISDATA!$I$3:$I$20000,$AB$3)+SUMIFS(BISDATA!$L$3:$L$20000,BISDATA!$A$3:$A$20000,$AB20,BISDATA!$M$3:$M$20000,AG$4,BISDATA!$I$3:$I$20000,"FD")</f>
        <v>0</v>
      </c>
      <c r="AH20" s="31">
        <f>SUMIFS(BISDATA!$L$3:$L$20000,BISDATA!$A$3:$A$20000,$AB20,BISDATA!$M$3:$M$20000,AH$4,BISDATA!$I$3:$I$20000,$AB$3)+SUMIFS(BISDATA!$L$3:$L$20000,BISDATA!$A$3:$A$20000,$AB20,BISDATA!$M$3:$M$20000,AH$4,BISDATA!$I$3:$I$20000,"FD")</f>
        <v>0</v>
      </c>
      <c r="AI20" s="31">
        <f>SUMIFS(BISDATA!$L$3:$L$20000,BISDATA!$A$3:$A$20000,$AB20,BISDATA!$M$3:$M$20000,AI$4,BISDATA!$I$3:$I$20000,$AB$3)+SUMIFS(BISDATA!$L$3:$L$20000,BISDATA!$A$3:$A$20000,$AB20,BISDATA!$M$3:$M$20000,AI$4,BISDATA!$I$3:$I$20000,"FD")</f>
        <v>0</v>
      </c>
      <c r="AJ20" s="31">
        <f>SUMIFS(BISDATA!$L$3:$L$20000,BISDATA!$A$3:$A$20000,$AB20,BISDATA!$M$3:$M$20000,AJ$4,BISDATA!$I$3:$I$20000,$AB$3)+SUMIFS(BISDATA!$L$3:$L$20000,BISDATA!$A$3:$A$20000,$AB20,BISDATA!$M$3:$M$20000,AJ$4,BISDATA!$I$3:$I$20000,"FD")</f>
        <v>0</v>
      </c>
      <c r="AK20" s="31">
        <f>SUMIFS(BISDATA!$L$3:$L$20000,BISDATA!$A$3:$A$20000,$AB20,BISDATA!$M$3:$M$20000,AK$4,BISDATA!$I$3:$I$20000,$AB$3)+SUMIFS(BISDATA!$L$3:$L$20000,BISDATA!$A$3:$A$20000,$AB20,BISDATA!$M$3:$M$20000,AK$4,BISDATA!$I$3:$I$20000,"FD")</f>
        <v>0</v>
      </c>
      <c r="AL20" s="31">
        <f>SUMIFS(BISDATA!$L$3:$L$20000,BISDATA!$A$3:$A$20000,$AB20,BISDATA!$M$3:$M$20000,AL$4,BISDATA!$I$3:$I$20000,$AB$3)+SUMIFS(BISDATA!$L$3:$L$20000,BISDATA!$A$3:$A$20000,$AB20,BISDATA!$M$3:$M$20000,AL$4,BISDATA!$I$3:$I$20000,"FD")</f>
        <v>0</v>
      </c>
      <c r="AM20" s="31">
        <f>SUMIFS(BISDATA!$L$3:$L$20000,BISDATA!$A$3:$A$20000,$AB20,BISDATA!$M$3:$M$20000,AM$4,BISDATA!$I$3:$I$20000,$AB$3)+SUMIFS(BISDATA!$L$3:$L$20000,BISDATA!$A$3:$A$20000,$AB20,BISDATA!$M$3:$M$20000,AM$4,BISDATA!$I$3:$I$20000,"FD")</f>
        <v>0</v>
      </c>
      <c r="AN20" s="31">
        <f>SUMIFS(BISDATA!$L$3:$L$20000,BISDATA!$A$3:$A$20000,$AB20,BISDATA!$M$3:$M$20000,AN$4,BISDATA!$I$3:$I$20000,$AB$3)+SUMIFS(BISDATA!$L$3:$L$20000,BISDATA!$A$3:$A$20000,$AB20,BISDATA!$M$3:$M$20000,AN$4,BISDATA!$I$3:$I$20000,"FD")</f>
        <v>0</v>
      </c>
      <c r="AO20" s="31">
        <f>SUMIFS(BISDATA!$L$3:$L$20000,BISDATA!$A$3:$A$20000,$AB20,BISDATA!$M$3:$M$20000,AO$4,BISDATA!$I$3:$I$20000,$AB$3)+SUMIFS(BISDATA!$L$3:$L$20000,BISDATA!$A$3:$A$20000,$AB20,BISDATA!$M$3:$M$20000,AO$4,BISDATA!$I$3:$I$20000,"FD")</f>
        <v>0</v>
      </c>
      <c r="AP20" s="31">
        <f>SUMIFS(BISDATA!$L$3:$L$20000,BISDATA!$A$3:$A$20000,$AB20,BISDATA!$M$3:$M$20000,AP$4,BISDATA!$I$3:$I$20000,$AB$3)+SUMIFS(BISDATA!$L$3:$L$20000,BISDATA!$A$3:$A$20000,$AB20,BISDATA!$M$3:$M$20000,AP$4,BISDATA!$I$3:$I$20000,"FD")</f>
        <v>0</v>
      </c>
      <c r="AQ20" s="31">
        <f>SUMIFS(BISDATA!$L$3:$L$20000,BISDATA!$A$3:$A$20000,$AB20,BISDATA!$M$3:$M$20000,AQ$4,BISDATA!$I$3:$I$20000,$AB$3)+SUMIFS(BISDATA!$L$3:$L$20000,BISDATA!$A$3:$A$20000,$AB20,BISDATA!$M$3:$M$20000,AQ$4,BISDATA!$I$3:$I$20000,"FD")</f>
        <v>0</v>
      </c>
      <c r="AR20" s="31">
        <f>SUMIFS(BISDATA!$L$3:$L$20000,BISDATA!$A$3:$A$20000,$AB20,BISDATA!$M$3:$M$20000,AR$4,BISDATA!$I$3:$I$20000,$AB$3)+SUMIFS(BISDATA!$L$3:$L$20000,BISDATA!$A$3:$A$20000,$AB20,BISDATA!$M$3:$M$20000,AR$4,BISDATA!$I$3:$I$20000,"FD")</f>
        <v>0</v>
      </c>
      <c r="AS20" s="31">
        <f>SUMIFS(BISDATA!$L$3:$L$20000,BISDATA!$A$3:$A$20000,$AB20,BISDATA!$M$3:$M$20000,AS$4,BISDATA!$I$3:$I$20000,$AB$3)+SUMIFS(BISDATA!$L$3:$L$20000,BISDATA!$A$3:$A$20000,$AB20,BISDATA!$M$3:$M$20000,AS$4,BISDATA!$I$3:$I$20000,"FD")</f>
        <v>0</v>
      </c>
      <c r="AT20" s="31">
        <f>SUMIFS(BISDATA!$L$3:$L$20000,BISDATA!$A$3:$A$20000,$AB20,BISDATA!$M$3:$M$20000,AT$4,BISDATA!$I$3:$I$20000,$AB$3)+SUMIFS(BISDATA!$L$3:$L$20000,BISDATA!$A$3:$A$20000,$AB20,BISDATA!$M$3:$M$20000,AT$4,BISDATA!$I$3:$I$20000,"FD")</f>
        <v>0</v>
      </c>
      <c r="AU20" s="31">
        <f>SUMIFS(BISDATA!$L$3:$L$20000,BISDATA!$A$3:$A$20000,$AB20,BISDATA!$M$3:$M$20000,AU$4,BISDATA!$I$3:$I$20000,$AB$3)+SUMIFS(BISDATA!$L$3:$L$20000,BISDATA!$A$3:$A$20000,$AB20,BISDATA!$M$3:$M$20000,AU$4,BISDATA!$I$3:$I$20000,"FD")</f>
        <v>0</v>
      </c>
      <c r="AV20" s="31">
        <f>SUMIFS(BISDATA!$L$3:$L$20000,BISDATA!$A$3:$A$20000,$AB20,BISDATA!$M$3:$M$20000,AV$4,BISDATA!$I$3:$I$20000,$AB$3)+SUMIFS(BISDATA!$L$3:$L$20000,BISDATA!$A$3:$A$20000,$AB20,BISDATA!$M$3:$M$20000,AV$4,BISDATA!$I$3:$I$20000,"FD")</f>
        <v>0</v>
      </c>
      <c r="AW20" s="31">
        <f>SUMIFS(BISDATA!$L$3:$L$20000,BISDATA!$A$3:$A$20000,$AB20,BISDATA!$M$3:$M$20000,AW$4,BISDATA!$I$3:$I$20000,$AB$3)+SUMIFS(BISDATA!$L$3:$L$20000,BISDATA!$A$3:$A$20000,$AB20,BISDATA!$M$3:$M$20000,AW$4,BISDATA!$I$3:$I$20000,"FD")</f>
        <v>0</v>
      </c>
      <c r="AX20" s="31">
        <f>SUMIFS(BISDATA!$L$3:$L$20000,BISDATA!$A$3:$A$20000,$AB20,BISDATA!$M$3:$M$20000,AX$4,BISDATA!$I$3:$I$20000,$AB$3)+SUMIFS(BISDATA!$L$3:$L$20000,BISDATA!$A$3:$A$20000,$AB20,BISDATA!$M$3:$M$20000,AX$4,BISDATA!$I$3:$I$20000,"FD")</f>
        <v>0</v>
      </c>
      <c r="AY20" s="31">
        <f>SUMIFS(BISDATA!$L$3:$L$20000,BISDATA!$A$3:$A$20000,$AB20,BISDATA!$M$3:$M$20000,AY$4,BISDATA!$I$3:$I$20000,$AB$3)+SUMIFS(BISDATA!$L$3:$L$20000,BISDATA!$A$3:$A$20000,$AB20,BISDATA!$M$3:$M$20000,AY$4,BISDATA!$I$3:$I$20000,"FD")</f>
        <v>0</v>
      </c>
      <c r="AZ20" s="31">
        <f>SUMIFS(BISDATA!$L$3:$L$20000,BISDATA!$A$3:$A$20000,$AB20,BISDATA!$M$3:$M$20000,AZ$4,BISDATA!$I$3:$I$20000,$AB$3)+SUMIFS(BISDATA!$L$3:$L$20000,BISDATA!$A$3:$A$20000,$AB20,BISDATA!$M$3:$M$20000,AZ$4,BISDATA!$I$3:$I$20000,"FD")</f>
        <v>0</v>
      </c>
      <c r="BA20" s="32">
        <f>SUMIFS(BISDATA!$L$3:$L$20000,BISDATA!$A$3:$A$20000,$AB20,BISDATA!$M$3:$M$20000,BA$4,BISDATA!$I$3:$I$20000,$AB$3)+SUMIFS(BISDATA!$L$3:$L$20000,BISDATA!$A$3:$A$20000,$AB20,BISDATA!$M$3:$M$20000,BA$4,BISDATA!$I$3:$I$20000,"FD")</f>
        <v>0</v>
      </c>
      <c r="BB20" s="58"/>
      <c r="BC20" s="36" t="s">
        <v>160</v>
      </c>
      <c r="BD20" s="47">
        <f t="shared" si="3"/>
        <v>0</v>
      </c>
      <c r="BE20" s="31">
        <f t="shared" si="1"/>
        <v>0</v>
      </c>
      <c r="BF20" s="31">
        <f t="shared" si="1"/>
        <v>0</v>
      </c>
      <c r="BG20" s="31">
        <f t="shared" si="1"/>
        <v>0</v>
      </c>
      <c r="BH20" s="31">
        <f t="shared" si="1"/>
        <v>0</v>
      </c>
      <c r="BI20" s="31">
        <f t="shared" si="1"/>
        <v>0</v>
      </c>
      <c r="BJ20" s="31">
        <f t="shared" si="1"/>
        <v>0</v>
      </c>
      <c r="BK20" s="31">
        <f t="shared" si="1"/>
        <v>0</v>
      </c>
      <c r="BL20" s="31">
        <f t="shared" si="1"/>
        <v>0</v>
      </c>
      <c r="BM20" s="31">
        <f t="shared" si="1"/>
        <v>0</v>
      </c>
      <c r="BN20" s="31">
        <f t="shared" si="1"/>
        <v>0</v>
      </c>
      <c r="BO20" s="31">
        <f t="shared" si="1"/>
        <v>0</v>
      </c>
      <c r="BP20" s="31">
        <f t="shared" si="1"/>
        <v>0</v>
      </c>
      <c r="BQ20" s="31">
        <f t="shared" si="1"/>
        <v>0</v>
      </c>
      <c r="BR20" s="31">
        <f t="shared" si="1"/>
        <v>0</v>
      </c>
      <c r="BS20" s="31">
        <f t="shared" si="1"/>
        <v>0</v>
      </c>
      <c r="BT20" s="31">
        <f t="shared" ref="BT20:BT30" si="4">AS20-R20</f>
        <v>0</v>
      </c>
      <c r="BU20" s="31">
        <f t="shared" si="2"/>
        <v>0</v>
      </c>
      <c r="BV20" s="31">
        <f t="shared" si="2"/>
        <v>0</v>
      </c>
      <c r="BW20" s="31">
        <f t="shared" si="2"/>
        <v>0</v>
      </c>
      <c r="BX20" s="31">
        <f t="shared" si="2"/>
        <v>0</v>
      </c>
      <c r="BY20" s="31">
        <f t="shared" si="2"/>
        <v>0</v>
      </c>
      <c r="BZ20" s="31">
        <f t="shared" si="2"/>
        <v>0</v>
      </c>
      <c r="CA20" s="31">
        <f t="shared" si="2"/>
        <v>0</v>
      </c>
      <c r="CB20" s="32">
        <f t="shared" si="2"/>
        <v>0</v>
      </c>
    </row>
    <row r="21" spans="1:80" x14ac:dyDescent="0.25">
      <c r="A21" s="34" t="s">
        <v>123</v>
      </c>
      <c r="B21" s="48">
        <f>SUMIFS(FastClose!$H$3:$H$20000,FastClose!$K$3:$K$20000,$A21,FastClose!$G$3:$G$20000,B$3,FastClose!$D$3:$D$20000,$A$3)</f>
        <v>0</v>
      </c>
      <c r="C21" s="27">
        <f>SUMIFS(FastClose!$H$3:$H$20000,FastClose!$K$3:$K$20000,$A21,FastClose!$G$3:$G$20000,C$3,FastClose!$D$3:$D$20000,$A$3)</f>
        <v>0</v>
      </c>
      <c r="D21" s="27">
        <f>SUMIFS(FastClose!$H$3:$H$20000,FastClose!$K$3:$K$20000,$A21,FastClose!$G$3:$G$20000,D$3,FastClose!$D$3:$D$20000,$A$3)</f>
        <v>0</v>
      </c>
      <c r="E21" s="27">
        <f>SUMIFS(FastClose!$H$3:$H$20000,FastClose!$K$3:$K$20000,$A21,FastClose!$G$3:$G$20000,E$3,FastClose!$D$3:$D$20000,$A$3)</f>
        <v>0</v>
      </c>
      <c r="F21" s="27">
        <f>SUMIFS(FastClose!$H$3:$H$20000,FastClose!$K$3:$K$20000,$A21,FastClose!$G$3:$G$20000,F$3,FastClose!$D$3:$D$20000,$A$3)</f>
        <v>0</v>
      </c>
      <c r="G21" s="27">
        <f>SUMIFS(FastClose!$H$3:$H$20000,FastClose!$K$3:$K$20000,$A21,FastClose!$G$3:$G$20000,G$3,FastClose!$D$3:$D$20000,$A$3)</f>
        <v>0</v>
      </c>
      <c r="H21" s="27">
        <f>SUMIFS(FastClose!$H$3:$H$20000,FastClose!$K$3:$K$20000,$A21,FastClose!$G$3:$G$20000,H$3,FastClose!$D$3:$D$20000,$A$3)</f>
        <v>0</v>
      </c>
      <c r="I21" s="27">
        <f>SUMIFS(FastClose!$H$3:$H$20000,FastClose!$K$3:$K$20000,$A21,FastClose!$G$3:$G$20000,I$3,FastClose!$D$3:$D$20000,$A$3)</f>
        <v>0</v>
      </c>
      <c r="J21" s="27">
        <f>SUMIFS(FastClose!$H$3:$H$20000,FastClose!$K$3:$K$20000,$A21,FastClose!$G$3:$G$20000,J$3,FastClose!$D$3:$D$20000,$A$3)</f>
        <v>0</v>
      </c>
      <c r="K21" s="27">
        <f>SUMIFS(FastClose!$H$3:$H$20000,FastClose!$K$3:$K$20000,$A21,FastClose!$G$3:$G$20000,K$3,FastClose!$D$3:$D$20000,$A$3)</f>
        <v>0</v>
      </c>
      <c r="L21" s="27">
        <f>SUMIFS(FastClose!$H$3:$H$20000,FastClose!$K$3:$K$20000,$A21,FastClose!$G$3:$G$20000,L$3,FastClose!$D$3:$D$20000,$A$3)</f>
        <v>0</v>
      </c>
      <c r="M21" s="27">
        <f>SUMIFS(FastClose!$H$3:$H$20000,FastClose!$K$3:$K$20000,$A21,FastClose!$G$3:$G$20000,M$3,FastClose!$D$3:$D$20000,$A$3)</f>
        <v>0</v>
      </c>
      <c r="N21" s="27">
        <f>SUMIFS(FastClose!$H$3:$H$20000,FastClose!$K$3:$K$20000,$A21,FastClose!$G$3:$G$20000,N$3,FastClose!$D$3:$D$20000,$A$3)</f>
        <v>0</v>
      </c>
      <c r="O21" s="27">
        <f>SUMIFS(FastClose!$H$3:$H$20000,FastClose!$K$3:$K$20000,$A21,FastClose!$G$3:$G$20000,O$3,FastClose!$D$3:$D$20000,$A$3)</f>
        <v>0</v>
      </c>
      <c r="P21" s="27">
        <f>SUMIFS(FastClose!$H$3:$H$20000,FastClose!$K$3:$K$20000,$A21,FastClose!$G$3:$G$20000,P$3,FastClose!$D$3:$D$20000,$A$3)</f>
        <v>0</v>
      </c>
      <c r="Q21" s="27">
        <f>SUMIFS(FastClose!$H$3:$H$20000,FastClose!$K$3:$K$20000,$A21,FastClose!$G$3:$G$20000,Q$3,FastClose!$D$3:$D$20000,$A$3)</f>
        <v>0</v>
      </c>
      <c r="R21" s="27">
        <f>SUMIFS(FastClose!$H$3:$H$20000,FastClose!$K$3:$K$20000,$A21,FastClose!$G$3:$G$20000,R$3,FastClose!$D$3:$D$20000,$A$3)</f>
        <v>0</v>
      </c>
      <c r="S21" s="27">
        <f>SUMIFS(FastClose!$H$3:$H$20000,FastClose!$K$3:$K$20000,$A21,FastClose!$G$3:$G$20000,S$3,FastClose!$D$3:$D$20000,$A$3)</f>
        <v>0</v>
      </c>
      <c r="T21" s="27">
        <f>SUMIFS(FastClose!$H$3:$H$20000,FastClose!$K$3:$K$20000,$A21,FastClose!$G$3:$G$20000,T$3,FastClose!$D$3:$D$20000,$A$3)</f>
        <v>0</v>
      </c>
      <c r="U21" s="27">
        <f>SUMIFS(FastClose!$H$3:$H$20000,FastClose!$K$3:$K$20000,$A21,FastClose!$G$3:$G$20000,U$3,FastClose!$D$3:$D$20000,$A$3)</f>
        <v>0</v>
      </c>
      <c r="V21" s="27">
        <f>SUMIFS(FastClose!$H$3:$H$20000,FastClose!$K$3:$K$20000,$A21,FastClose!$G$3:$G$20000,V$3,FastClose!$D$3:$D$20000,$A$3)</f>
        <v>0</v>
      </c>
      <c r="W21" s="27">
        <f>SUMIFS(FastClose!$H$3:$H$20000,FastClose!$K$3:$K$20000,$A21,FastClose!$G$3:$G$20000,W$3,FastClose!$D$3:$D$20000,$A$3)</f>
        <v>0</v>
      </c>
      <c r="X21" s="27">
        <f>SUMIFS(FastClose!$H$3:$H$20000,FastClose!$K$3:$K$20000,$A21,FastClose!$G$3:$G$20000,X$3,FastClose!$D$3:$D$20000,$A$3)</f>
        <v>0</v>
      </c>
      <c r="Y21" s="27">
        <f>SUMIFS(FastClose!$H$3:$H$20000,FastClose!$K$3:$K$20000,$A21,FastClose!$G$3:$G$20000,Y$3,FastClose!$D$3:$D$20000,$A$3)</f>
        <v>0</v>
      </c>
      <c r="Z21" s="28">
        <f>SUMIFS(FastClose!$H$3:$H$20000,FastClose!$K$3:$K$20000,$A21,FastClose!$G$3:$G$20000,Z$3,FastClose!$D$3:$D$20000,$A$3)</f>
        <v>0</v>
      </c>
      <c r="AB21" s="34" t="s">
        <v>123</v>
      </c>
      <c r="AC21" s="48">
        <f>SUMIFS(BISDATA!$L$3:$L$20000,BISDATA!$A$3:$A$20000,$AB21,BISDATA!$M$3:$M$20000,AC$4,BISDATA!$I$3:$I$20000,$AB$3)+SUMIFS(BISDATA!$L$3:$L$20000,BISDATA!$A$3:$A$20000,$AB21,BISDATA!$M$3:$M$20000,AC$4,BISDATA!$I$3:$I$20000,"FD")</f>
        <v>0</v>
      </c>
      <c r="AD21" s="27">
        <f>SUMIFS(BISDATA!$L$3:$L$20000,BISDATA!$A$3:$A$20000,$AB21,BISDATA!$M$3:$M$20000,AD$4,BISDATA!$I$3:$I$20000,$AB$3)+SUMIFS(BISDATA!$L$3:$L$20000,BISDATA!$A$3:$A$20000,$AB21,BISDATA!$M$3:$M$20000,AD$4,BISDATA!$I$3:$I$20000,"FD")</f>
        <v>0</v>
      </c>
      <c r="AE21" s="27">
        <f>SUMIFS(BISDATA!$L$3:$L$20000,BISDATA!$A$3:$A$20000,$AB21,BISDATA!$M$3:$M$20000,AE$4,BISDATA!$I$3:$I$20000,$AB$3)+SUMIFS(BISDATA!$L$3:$L$20000,BISDATA!$A$3:$A$20000,$AB21,BISDATA!$M$3:$M$20000,AE$4,BISDATA!$I$3:$I$20000,"FD")</f>
        <v>0</v>
      </c>
      <c r="AF21" s="27">
        <f>SUMIFS(BISDATA!$L$3:$L$20000,BISDATA!$A$3:$A$20000,$AB21,BISDATA!$M$3:$M$20000,AF$4,BISDATA!$I$3:$I$20000,$AB$3)+SUMIFS(BISDATA!$L$3:$L$20000,BISDATA!$A$3:$A$20000,$AB21,BISDATA!$M$3:$M$20000,AF$4,BISDATA!$I$3:$I$20000,"FD")</f>
        <v>0</v>
      </c>
      <c r="AG21" s="27">
        <f>SUMIFS(BISDATA!$L$3:$L$20000,BISDATA!$A$3:$A$20000,$AB21,BISDATA!$M$3:$M$20000,AG$4,BISDATA!$I$3:$I$20000,$AB$3)+SUMIFS(BISDATA!$L$3:$L$20000,BISDATA!$A$3:$A$20000,$AB21,BISDATA!$M$3:$M$20000,AG$4,BISDATA!$I$3:$I$20000,"FD")</f>
        <v>460</v>
      </c>
      <c r="AH21" s="27">
        <f>SUMIFS(BISDATA!$L$3:$L$20000,BISDATA!$A$3:$A$20000,$AB21,BISDATA!$M$3:$M$20000,AH$4,BISDATA!$I$3:$I$20000,$AB$3)+SUMIFS(BISDATA!$L$3:$L$20000,BISDATA!$A$3:$A$20000,$AB21,BISDATA!$M$3:$M$20000,AH$4,BISDATA!$I$3:$I$20000,"FD")</f>
        <v>628</v>
      </c>
      <c r="AI21" s="27">
        <f>SUMIFS(BISDATA!$L$3:$L$20000,BISDATA!$A$3:$A$20000,$AB21,BISDATA!$M$3:$M$20000,AI$4,BISDATA!$I$3:$I$20000,$AB$3)+SUMIFS(BISDATA!$L$3:$L$20000,BISDATA!$A$3:$A$20000,$AB21,BISDATA!$M$3:$M$20000,AI$4,BISDATA!$I$3:$I$20000,"FD")</f>
        <v>0</v>
      </c>
      <c r="AJ21" s="27">
        <f>SUMIFS(BISDATA!$L$3:$L$20000,BISDATA!$A$3:$A$20000,$AB21,BISDATA!$M$3:$M$20000,AJ$4,BISDATA!$I$3:$I$20000,$AB$3)+SUMIFS(BISDATA!$L$3:$L$20000,BISDATA!$A$3:$A$20000,$AB21,BISDATA!$M$3:$M$20000,AJ$4,BISDATA!$I$3:$I$20000,"FD")</f>
        <v>0</v>
      </c>
      <c r="AK21" s="27">
        <f>SUMIFS(BISDATA!$L$3:$L$20000,BISDATA!$A$3:$A$20000,$AB21,BISDATA!$M$3:$M$20000,AK$4,BISDATA!$I$3:$I$20000,$AB$3)+SUMIFS(BISDATA!$L$3:$L$20000,BISDATA!$A$3:$A$20000,$AB21,BISDATA!$M$3:$M$20000,AK$4,BISDATA!$I$3:$I$20000,"FD")</f>
        <v>0</v>
      </c>
      <c r="AL21" s="27">
        <f>SUMIFS(BISDATA!$L$3:$L$20000,BISDATA!$A$3:$A$20000,$AB21,BISDATA!$M$3:$M$20000,AL$4,BISDATA!$I$3:$I$20000,$AB$3)+SUMIFS(BISDATA!$L$3:$L$20000,BISDATA!$A$3:$A$20000,$AB21,BISDATA!$M$3:$M$20000,AL$4,BISDATA!$I$3:$I$20000,"FD")</f>
        <v>0</v>
      </c>
      <c r="AM21" s="27">
        <f>SUMIFS(BISDATA!$L$3:$L$20000,BISDATA!$A$3:$A$20000,$AB21,BISDATA!$M$3:$M$20000,AM$4,BISDATA!$I$3:$I$20000,$AB$3)+SUMIFS(BISDATA!$L$3:$L$20000,BISDATA!$A$3:$A$20000,$AB21,BISDATA!$M$3:$M$20000,AM$4,BISDATA!$I$3:$I$20000,"FD")</f>
        <v>0</v>
      </c>
      <c r="AN21" s="27">
        <f>SUMIFS(BISDATA!$L$3:$L$20000,BISDATA!$A$3:$A$20000,$AB21,BISDATA!$M$3:$M$20000,AN$4,BISDATA!$I$3:$I$20000,$AB$3)+SUMIFS(BISDATA!$L$3:$L$20000,BISDATA!$A$3:$A$20000,$AB21,BISDATA!$M$3:$M$20000,AN$4,BISDATA!$I$3:$I$20000,"FD")</f>
        <v>0</v>
      </c>
      <c r="AO21" s="27">
        <f>SUMIFS(BISDATA!$L$3:$L$20000,BISDATA!$A$3:$A$20000,$AB21,BISDATA!$M$3:$M$20000,AO$4,BISDATA!$I$3:$I$20000,$AB$3)+SUMIFS(BISDATA!$L$3:$L$20000,BISDATA!$A$3:$A$20000,$AB21,BISDATA!$M$3:$M$20000,AO$4,BISDATA!$I$3:$I$20000,"FD")</f>
        <v>0</v>
      </c>
      <c r="AP21" s="27">
        <f>SUMIFS(BISDATA!$L$3:$L$20000,BISDATA!$A$3:$A$20000,$AB21,BISDATA!$M$3:$M$20000,AP$4,BISDATA!$I$3:$I$20000,$AB$3)+SUMIFS(BISDATA!$L$3:$L$20000,BISDATA!$A$3:$A$20000,$AB21,BISDATA!$M$3:$M$20000,AP$4,BISDATA!$I$3:$I$20000,"FD")</f>
        <v>4033</v>
      </c>
      <c r="AQ21" s="27">
        <f>SUMIFS(BISDATA!$L$3:$L$20000,BISDATA!$A$3:$A$20000,$AB21,BISDATA!$M$3:$M$20000,AQ$4,BISDATA!$I$3:$I$20000,$AB$3)+SUMIFS(BISDATA!$L$3:$L$20000,BISDATA!$A$3:$A$20000,$AB21,BISDATA!$M$3:$M$20000,AQ$4,BISDATA!$I$3:$I$20000,"FD")</f>
        <v>0</v>
      </c>
      <c r="AR21" s="27">
        <f>SUMIFS(BISDATA!$L$3:$L$20000,BISDATA!$A$3:$A$20000,$AB21,BISDATA!$M$3:$M$20000,AR$4,BISDATA!$I$3:$I$20000,$AB$3)+SUMIFS(BISDATA!$L$3:$L$20000,BISDATA!$A$3:$A$20000,$AB21,BISDATA!$M$3:$M$20000,AR$4,BISDATA!$I$3:$I$20000,"FD")</f>
        <v>0</v>
      </c>
      <c r="AS21" s="27">
        <f>SUMIFS(BISDATA!$L$3:$L$20000,BISDATA!$A$3:$A$20000,$AB21,BISDATA!$M$3:$M$20000,AS$4,BISDATA!$I$3:$I$20000,$AB$3)+SUMIFS(BISDATA!$L$3:$L$20000,BISDATA!$A$3:$A$20000,$AB21,BISDATA!$M$3:$M$20000,AS$4,BISDATA!$I$3:$I$20000,"FD")</f>
        <v>0</v>
      </c>
      <c r="AT21" s="27">
        <f>SUMIFS(BISDATA!$L$3:$L$20000,BISDATA!$A$3:$A$20000,$AB21,BISDATA!$M$3:$M$20000,AT$4,BISDATA!$I$3:$I$20000,$AB$3)+SUMIFS(BISDATA!$L$3:$L$20000,BISDATA!$A$3:$A$20000,$AB21,BISDATA!$M$3:$M$20000,AT$4,BISDATA!$I$3:$I$20000,"FD")</f>
        <v>0</v>
      </c>
      <c r="AU21" s="27">
        <f>SUMIFS(BISDATA!$L$3:$L$20000,BISDATA!$A$3:$A$20000,$AB21,BISDATA!$M$3:$M$20000,AU$4,BISDATA!$I$3:$I$20000,$AB$3)+SUMIFS(BISDATA!$L$3:$L$20000,BISDATA!$A$3:$A$20000,$AB21,BISDATA!$M$3:$M$20000,AU$4,BISDATA!$I$3:$I$20000,"FD")</f>
        <v>0</v>
      </c>
      <c r="AV21" s="27">
        <f>SUMIFS(BISDATA!$L$3:$L$20000,BISDATA!$A$3:$A$20000,$AB21,BISDATA!$M$3:$M$20000,AV$4,BISDATA!$I$3:$I$20000,$AB$3)+SUMIFS(BISDATA!$L$3:$L$20000,BISDATA!$A$3:$A$20000,$AB21,BISDATA!$M$3:$M$20000,AV$4,BISDATA!$I$3:$I$20000,"FD")</f>
        <v>0</v>
      </c>
      <c r="AW21" s="27">
        <f>SUMIFS(BISDATA!$L$3:$L$20000,BISDATA!$A$3:$A$20000,$AB21,BISDATA!$M$3:$M$20000,AW$4,BISDATA!$I$3:$I$20000,$AB$3)+SUMIFS(BISDATA!$L$3:$L$20000,BISDATA!$A$3:$A$20000,$AB21,BISDATA!$M$3:$M$20000,AW$4,BISDATA!$I$3:$I$20000,"FD")</f>
        <v>0</v>
      </c>
      <c r="AX21" s="27">
        <f>SUMIFS(BISDATA!$L$3:$L$20000,BISDATA!$A$3:$A$20000,$AB21,BISDATA!$M$3:$M$20000,AX$4,BISDATA!$I$3:$I$20000,$AB$3)+SUMIFS(BISDATA!$L$3:$L$20000,BISDATA!$A$3:$A$20000,$AB21,BISDATA!$M$3:$M$20000,AX$4,BISDATA!$I$3:$I$20000,"FD")</f>
        <v>0</v>
      </c>
      <c r="AY21" s="27">
        <f>SUMIFS(BISDATA!$L$3:$L$20000,BISDATA!$A$3:$A$20000,$AB21,BISDATA!$M$3:$M$20000,AY$4,BISDATA!$I$3:$I$20000,$AB$3)+SUMIFS(BISDATA!$L$3:$L$20000,BISDATA!$A$3:$A$20000,$AB21,BISDATA!$M$3:$M$20000,AY$4,BISDATA!$I$3:$I$20000,"FD")</f>
        <v>0</v>
      </c>
      <c r="AZ21" s="27">
        <f>SUMIFS(BISDATA!$L$3:$L$20000,BISDATA!$A$3:$A$20000,$AB21,BISDATA!$M$3:$M$20000,AZ$4,BISDATA!$I$3:$I$20000,$AB$3)+SUMIFS(BISDATA!$L$3:$L$20000,BISDATA!$A$3:$A$20000,$AB21,BISDATA!$M$3:$M$20000,AZ$4,BISDATA!$I$3:$I$20000,"FD")</f>
        <v>0</v>
      </c>
      <c r="BA21" s="28">
        <f>SUMIFS(BISDATA!$L$3:$L$20000,BISDATA!$A$3:$A$20000,$AB21,BISDATA!$M$3:$M$20000,BA$4,BISDATA!$I$3:$I$20000,$AB$3)+SUMIFS(BISDATA!$L$3:$L$20000,BISDATA!$A$3:$A$20000,$AB21,BISDATA!$M$3:$M$20000,BA$4,BISDATA!$I$3:$I$20000,"FD")</f>
        <v>0</v>
      </c>
      <c r="BB21" s="58"/>
      <c r="BC21" s="34" t="s">
        <v>123</v>
      </c>
      <c r="BD21" s="48">
        <f t="shared" si="3"/>
        <v>0</v>
      </c>
      <c r="BE21" s="27">
        <f t="shared" si="3"/>
        <v>0</v>
      </c>
      <c r="BF21" s="27">
        <f t="shared" si="3"/>
        <v>0</v>
      </c>
      <c r="BG21" s="27">
        <f t="shared" si="3"/>
        <v>0</v>
      </c>
      <c r="BH21" s="27">
        <f t="shared" si="3"/>
        <v>460</v>
      </c>
      <c r="BI21" s="27">
        <f t="shared" si="3"/>
        <v>628</v>
      </c>
      <c r="BJ21" s="27">
        <f t="shared" si="3"/>
        <v>0</v>
      </c>
      <c r="BK21" s="27">
        <f t="shared" si="3"/>
        <v>0</v>
      </c>
      <c r="BL21" s="27">
        <f t="shared" si="3"/>
        <v>0</v>
      </c>
      <c r="BM21" s="27">
        <f t="shared" si="3"/>
        <v>0</v>
      </c>
      <c r="BN21" s="27">
        <f t="shared" si="3"/>
        <v>0</v>
      </c>
      <c r="BO21" s="27">
        <f t="shared" si="3"/>
        <v>0</v>
      </c>
      <c r="BP21" s="27">
        <f t="shared" si="3"/>
        <v>0</v>
      </c>
      <c r="BQ21" s="27">
        <f t="shared" si="3"/>
        <v>4033</v>
      </c>
      <c r="BR21" s="27">
        <f t="shared" si="3"/>
        <v>0</v>
      </c>
      <c r="BS21" s="27">
        <f t="shared" si="3"/>
        <v>0</v>
      </c>
      <c r="BT21" s="27">
        <f t="shared" si="4"/>
        <v>0</v>
      </c>
      <c r="BU21" s="27">
        <f t="shared" si="2"/>
        <v>0</v>
      </c>
      <c r="BV21" s="27">
        <f t="shared" si="2"/>
        <v>0</v>
      </c>
      <c r="BW21" s="27">
        <f t="shared" si="2"/>
        <v>0</v>
      </c>
      <c r="BX21" s="27">
        <f t="shared" si="2"/>
        <v>0</v>
      </c>
      <c r="BY21" s="27">
        <f t="shared" si="2"/>
        <v>0</v>
      </c>
      <c r="BZ21" s="27">
        <f t="shared" si="2"/>
        <v>0</v>
      </c>
      <c r="CA21" s="27">
        <f t="shared" si="2"/>
        <v>0</v>
      </c>
      <c r="CB21" s="28">
        <f t="shared" si="2"/>
        <v>0</v>
      </c>
    </row>
    <row r="22" spans="1:80" x14ac:dyDescent="0.25">
      <c r="A22" s="35" t="s">
        <v>116</v>
      </c>
      <c r="B22" s="46">
        <f>SUMIFS(FastClose!$H$3:$H$20000,FastClose!$K$3:$K$20000,$A22,FastClose!$G$3:$G$20000,B$3,FastClose!$D$3:$D$20000,$A$3)</f>
        <v>0</v>
      </c>
      <c r="C22" s="29">
        <f>SUMIFS(FastClose!$H$3:$H$20000,FastClose!$K$3:$K$20000,$A22,FastClose!$G$3:$G$20000,C$3,FastClose!$D$3:$D$20000,$A$3)</f>
        <v>0</v>
      </c>
      <c r="D22" s="29">
        <f>SUMIFS(FastClose!$H$3:$H$20000,FastClose!$K$3:$K$20000,$A22,FastClose!$G$3:$G$20000,D$3,FastClose!$D$3:$D$20000,$A$3)</f>
        <v>0</v>
      </c>
      <c r="E22" s="29">
        <f>SUMIFS(FastClose!$H$3:$H$20000,FastClose!$K$3:$K$20000,$A22,FastClose!$G$3:$G$20000,E$3,FastClose!$D$3:$D$20000,$A$3)</f>
        <v>0</v>
      </c>
      <c r="F22" s="29">
        <f>SUMIFS(FastClose!$H$3:$H$20000,FastClose!$K$3:$K$20000,$A22,FastClose!$G$3:$G$20000,F$3,FastClose!$D$3:$D$20000,$A$3)</f>
        <v>0</v>
      </c>
      <c r="G22" s="29">
        <f>SUMIFS(FastClose!$H$3:$H$20000,FastClose!$K$3:$K$20000,$A22,FastClose!$G$3:$G$20000,G$3,FastClose!$D$3:$D$20000,$A$3)</f>
        <v>0</v>
      </c>
      <c r="H22" s="29">
        <f>SUMIFS(FastClose!$H$3:$H$20000,FastClose!$K$3:$K$20000,$A22,FastClose!$G$3:$G$20000,H$3,FastClose!$D$3:$D$20000,$A$3)</f>
        <v>0</v>
      </c>
      <c r="I22" s="29">
        <f>SUMIFS(FastClose!$H$3:$H$20000,FastClose!$K$3:$K$20000,$A22,FastClose!$G$3:$G$20000,I$3,FastClose!$D$3:$D$20000,$A$3)</f>
        <v>0</v>
      </c>
      <c r="J22" s="29">
        <f>SUMIFS(FastClose!$H$3:$H$20000,FastClose!$K$3:$K$20000,$A22,FastClose!$G$3:$G$20000,J$3,FastClose!$D$3:$D$20000,$A$3)</f>
        <v>0</v>
      </c>
      <c r="K22" s="29">
        <f>SUMIFS(FastClose!$H$3:$H$20000,FastClose!$K$3:$K$20000,$A22,FastClose!$G$3:$G$20000,K$3,FastClose!$D$3:$D$20000,$A$3)</f>
        <v>0</v>
      </c>
      <c r="L22" s="29">
        <f>SUMIFS(FastClose!$H$3:$H$20000,FastClose!$K$3:$K$20000,$A22,FastClose!$G$3:$G$20000,L$3,FastClose!$D$3:$D$20000,$A$3)</f>
        <v>0</v>
      </c>
      <c r="M22" s="29">
        <f>SUMIFS(FastClose!$H$3:$H$20000,FastClose!$K$3:$K$20000,$A22,FastClose!$G$3:$G$20000,M$3,FastClose!$D$3:$D$20000,$A$3)</f>
        <v>0</v>
      </c>
      <c r="N22" s="29">
        <f>SUMIFS(FastClose!$H$3:$H$20000,FastClose!$K$3:$K$20000,$A22,FastClose!$G$3:$G$20000,N$3,FastClose!$D$3:$D$20000,$A$3)</f>
        <v>0</v>
      </c>
      <c r="O22" s="29">
        <f>SUMIFS(FastClose!$H$3:$H$20000,FastClose!$K$3:$K$20000,$A22,FastClose!$G$3:$G$20000,O$3,FastClose!$D$3:$D$20000,$A$3)</f>
        <v>0</v>
      </c>
      <c r="P22" s="29">
        <f>SUMIFS(FastClose!$H$3:$H$20000,FastClose!$K$3:$K$20000,$A22,FastClose!$G$3:$G$20000,P$3,FastClose!$D$3:$D$20000,$A$3)</f>
        <v>0</v>
      </c>
      <c r="Q22" s="29">
        <f>SUMIFS(FastClose!$H$3:$H$20000,FastClose!$K$3:$K$20000,$A22,FastClose!$G$3:$G$20000,Q$3,FastClose!$D$3:$D$20000,$A$3)</f>
        <v>0</v>
      </c>
      <c r="R22" s="29">
        <f>SUMIFS(FastClose!$H$3:$H$20000,FastClose!$K$3:$K$20000,$A22,FastClose!$G$3:$G$20000,R$3,FastClose!$D$3:$D$20000,$A$3)</f>
        <v>0</v>
      </c>
      <c r="S22" s="29">
        <f>SUMIFS(FastClose!$H$3:$H$20000,FastClose!$K$3:$K$20000,$A22,FastClose!$G$3:$G$20000,S$3,FastClose!$D$3:$D$20000,$A$3)</f>
        <v>0</v>
      </c>
      <c r="T22" s="29">
        <f>SUMIFS(FastClose!$H$3:$H$20000,FastClose!$K$3:$K$20000,$A22,FastClose!$G$3:$G$20000,T$3,FastClose!$D$3:$D$20000,$A$3)</f>
        <v>0</v>
      </c>
      <c r="U22" s="29">
        <f>SUMIFS(FastClose!$H$3:$H$20000,FastClose!$K$3:$K$20000,$A22,FastClose!$G$3:$G$20000,U$3,FastClose!$D$3:$D$20000,$A$3)</f>
        <v>0</v>
      </c>
      <c r="V22" s="29">
        <f>SUMIFS(FastClose!$H$3:$H$20000,FastClose!$K$3:$K$20000,$A22,FastClose!$G$3:$G$20000,V$3,FastClose!$D$3:$D$20000,$A$3)</f>
        <v>0</v>
      </c>
      <c r="W22" s="29">
        <f>SUMIFS(FastClose!$H$3:$H$20000,FastClose!$K$3:$K$20000,$A22,FastClose!$G$3:$G$20000,W$3,FastClose!$D$3:$D$20000,$A$3)</f>
        <v>0</v>
      </c>
      <c r="X22" s="29">
        <f>SUMIFS(FastClose!$H$3:$H$20000,FastClose!$K$3:$K$20000,$A22,FastClose!$G$3:$G$20000,X$3,FastClose!$D$3:$D$20000,$A$3)</f>
        <v>0</v>
      </c>
      <c r="Y22" s="29">
        <f>SUMIFS(FastClose!$H$3:$H$20000,FastClose!$K$3:$K$20000,$A22,FastClose!$G$3:$G$20000,Y$3,FastClose!$D$3:$D$20000,$A$3)</f>
        <v>0</v>
      </c>
      <c r="Z22" s="30">
        <f>SUMIFS(FastClose!$H$3:$H$20000,FastClose!$K$3:$K$20000,$A22,FastClose!$G$3:$G$20000,Z$3,FastClose!$D$3:$D$20000,$A$3)</f>
        <v>0</v>
      </c>
      <c r="AB22" s="35" t="s">
        <v>116</v>
      </c>
      <c r="AC22" s="46">
        <f>SUMIFS(BISDATA!$L$3:$L$20000,BISDATA!$A$3:$A$20000,$AB22,BISDATA!$M$3:$M$20000,AC$4,BISDATA!$I$3:$I$20000,$AB$3)+SUMIFS(BISDATA!$L$3:$L$20000,BISDATA!$A$3:$A$20000,$AB22,BISDATA!$M$3:$M$20000,AC$4,BISDATA!$I$3:$I$20000,"FD")</f>
        <v>0</v>
      </c>
      <c r="AD22" s="29">
        <f>SUMIFS(BISDATA!$L$3:$L$20000,BISDATA!$A$3:$A$20000,$AB22,BISDATA!$M$3:$M$20000,AD$4,BISDATA!$I$3:$I$20000,$AB$3)+SUMIFS(BISDATA!$L$3:$L$20000,BISDATA!$A$3:$A$20000,$AB22,BISDATA!$M$3:$M$20000,AD$4,BISDATA!$I$3:$I$20000,"FD")</f>
        <v>0</v>
      </c>
      <c r="AE22" s="29">
        <f>SUMIFS(BISDATA!$L$3:$L$20000,BISDATA!$A$3:$A$20000,$AB22,BISDATA!$M$3:$M$20000,AE$4,BISDATA!$I$3:$I$20000,$AB$3)+SUMIFS(BISDATA!$L$3:$L$20000,BISDATA!$A$3:$A$20000,$AB22,BISDATA!$M$3:$M$20000,AE$4,BISDATA!$I$3:$I$20000,"FD")</f>
        <v>0</v>
      </c>
      <c r="AF22" s="29">
        <f>SUMIFS(BISDATA!$L$3:$L$20000,BISDATA!$A$3:$A$20000,$AB22,BISDATA!$M$3:$M$20000,AF$4,BISDATA!$I$3:$I$20000,$AB$3)+SUMIFS(BISDATA!$L$3:$L$20000,BISDATA!$A$3:$A$20000,$AB22,BISDATA!$M$3:$M$20000,AF$4,BISDATA!$I$3:$I$20000,"FD")</f>
        <v>0</v>
      </c>
      <c r="AG22" s="29">
        <f>SUMIFS(BISDATA!$L$3:$L$20000,BISDATA!$A$3:$A$20000,$AB22,BISDATA!$M$3:$M$20000,AG$4,BISDATA!$I$3:$I$20000,$AB$3)+SUMIFS(BISDATA!$L$3:$L$20000,BISDATA!$A$3:$A$20000,$AB22,BISDATA!$M$3:$M$20000,AG$4,BISDATA!$I$3:$I$20000,"FD")</f>
        <v>0</v>
      </c>
      <c r="AH22" s="29">
        <f>SUMIFS(BISDATA!$L$3:$L$20000,BISDATA!$A$3:$A$20000,$AB22,BISDATA!$M$3:$M$20000,AH$4,BISDATA!$I$3:$I$20000,$AB$3)+SUMIFS(BISDATA!$L$3:$L$20000,BISDATA!$A$3:$A$20000,$AB22,BISDATA!$M$3:$M$20000,AH$4,BISDATA!$I$3:$I$20000,"FD")</f>
        <v>0</v>
      </c>
      <c r="AI22" s="29">
        <f>SUMIFS(BISDATA!$L$3:$L$20000,BISDATA!$A$3:$A$20000,$AB22,BISDATA!$M$3:$M$20000,AI$4,BISDATA!$I$3:$I$20000,$AB$3)+SUMIFS(BISDATA!$L$3:$L$20000,BISDATA!$A$3:$A$20000,$AB22,BISDATA!$M$3:$M$20000,AI$4,BISDATA!$I$3:$I$20000,"FD")</f>
        <v>0</v>
      </c>
      <c r="AJ22" s="29">
        <f>SUMIFS(BISDATA!$L$3:$L$20000,BISDATA!$A$3:$A$20000,$AB22,BISDATA!$M$3:$M$20000,AJ$4,BISDATA!$I$3:$I$20000,$AB$3)+SUMIFS(BISDATA!$L$3:$L$20000,BISDATA!$A$3:$A$20000,$AB22,BISDATA!$M$3:$M$20000,AJ$4,BISDATA!$I$3:$I$20000,"FD")</f>
        <v>0</v>
      </c>
      <c r="AK22" s="29">
        <f>SUMIFS(BISDATA!$L$3:$L$20000,BISDATA!$A$3:$A$20000,$AB22,BISDATA!$M$3:$M$20000,AK$4,BISDATA!$I$3:$I$20000,$AB$3)+SUMIFS(BISDATA!$L$3:$L$20000,BISDATA!$A$3:$A$20000,$AB22,BISDATA!$M$3:$M$20000,AK$4,BISDATA!$I$3:$I$20000,"FD")</f>
        <v>0</v>
      </c>
      <c r="AL22" s="29">
        <f>SUMIFS(BISDATA!$L$3:$L$20000,BISDATA!$A$3:$A$20000,$AB22,BISDATA!$M$3:$M$20000,AL$4,BISDATA!$I$3:$I$20000,$AB$3)+SUMIFS(BISDATA!$L$3:$L$20000,BISDATA!$A$3:$A$20000,$AB22,BISDATA!$M$3:$M$20000,AL$4,BISDATA!$I$3:$I$20000,"FD")</f>
        <v>0</v>
      </c>
      <c r="AM22" s="29">
        <f>SUMIFS(BISDATA!$L$3:$L$20000,BISDATA!$A$3:$A$20000,$AB22,BISDATA!$M$3:$M$20000,AM$4,BISDATA!$I$3:$I$20000,$AB$3)+SUMIFS(BISDATA!$L$3:$L$20000,BISDATA!$A$3:$A$20000,$AB22,BISDATA!$M$3:$M$20000,AM$4,BISDATA!$I$3:$I$20000,"FD")</f>
        <v>0</v>
      </c>
      <c r="AN22" s="29">
        <f>SUMIFS(BISDATA!$L$3:$L$20000,BISDATA!$A$3:$A$20000,$AB22,BISDATA!$M$3:$M$20000,AN$4,BISDATA!$I$3:$I$20000,$AB$3)+SUMIFS(BISDATA!$L$3:$L$20000,BISDATA!$A$3:$A$20000,$AB22,BISDATA!$M$3:$M$20000,AN$4,BISDATA!$I$3:$I$20000,"FD")</f>
        <v>0</v>
      </c>
      <c r="AO22" s="29">
        <f>SUMIFS(BISDATA!$L$3:$L$20000,BISDATA!$A$3:$A$20000,$AB22,BISDATA!$M$3:$M$20000,AO$4,BISDATA!$I$3:$I$20000,$AB$3)+SUMIFS(BISDATA!$L$3:$L$20000,BISDATA!$A$3:$A$20000,$AB22,BISDATA!$M$3:$M$20000,AO$4,BISDATA!$I$3:$I$20000,"FD")</f>
        <v>0</v>
      </c>
      <c r="AP22" s="29">
        <f>SUMIFS(BISDATA!$L$3:$L$20000,BISDATA!$A$3:$A$20000,$AB22,BISDATA!$M$3:$M$20000,AP$4,BISDATA!$I$3:$I$20000,$AB$3)+SUMIFS(BISDATA!$L$3:$L$20000,BISDATA!$A$3:$A$20000,$AB22,BISDATA!$M$3:$M$20000,AP$4,BISDATA!$I$3:$I$20000,"FD")</f>
        <v>0</v>
      </c>
      <c r="AQ22" s="29">
        <f>SUMIFS(BISDATA!$L$3:$L$20000,BISDATA!$A$3:$A$20000,$AB22,BISDATA!$M$3:$M$20000,AQ$4,BISDATA!$I$3:$I$20000,$AB$3)+SUMIFS(BISDATA!$L$3:$L$20000,BISDATA!$A$3:$A$20000,$AB22,BISDATA!$M$3:$M$20000,AQ$4,BISDATA!$I$3:$I$20000,"FD")</f>
        <v>0</v>
      </c>
      <c r="AR22" s="29">
        <f>SUMIFS(BISDATA!$L$3:$L$20000,BISDATA!$A$3:$A$20000,$AB22,BISDATA!$M$3:$M$20000,AR$4,BISDATA!$I$3:$I$20000,$AB$3)+SUMIFS(BISDATA!$L$3:$L$20000,BISDATA!$A$3:$A$20000,$AB22,BISDATA!$M$3:$M$20000,AR$4,BISDATA!$I$3:$I$20000,"FD")</f>
        <v>0</v>
      </c>
      <c r="AS22" s="29">
        <f>SUMIFS(BISDATA!$L$3:$L$20000,BISDATA!$A$3:$A$20000,$AB22,BISDATA!$M$3:$M$20000,AS$4,BISDATA!$I$3:$I$20000,$AB$3)+SUMIFS(BISDATA!$L$3:$L$20000,BISDATA!$A$3:$A$20000,$AB22,BISDATA!$M$3:$M$20000,AS$4,BISDATA!$I$3:$I$20000,"FD")</f>
        <v>0</v>
      </c>
      <c r="AT22" s="29">
        <f>SUMIFS(BISDATA!$L$3:$L$20000,BISDATA!$A$3:$A$20000,$AB22,BISDATA!$M$3:$M$20000,AT$4,BISDATA!$I$3:$I$20000,$AB$3)+SUMIFS(BISDATA!$L$3:$L$20000,BISDATA!$A$3:$A$20000,$AB22,BISDATA!$M$3:$M$20000,AT$4,BISDATA!$I$3:$I$20000,"FD")</f>
        <v>0</v>
      </c>
      <c r="AU22" s="29">
        <f>SUMIFS(BISDATA!$L$3:$L$20000,BISDATA!$A$3:$A$20000,$AB22,BISDATA!$M$3:$M$20000,AU$4,BISDATA!$I$3:$I$20000,$AB$3)+SUMIFS(BISDATA!$L$3:$L$20000,BISDATA!$A$3:$A$20000,$AB22,BISDATA!$M$3:$M$20000,AU$4,BISDATA!$I$3:$I$20000,"FD")</f>
        <v>0</v>
      </c>
      <c r="AV22" s="29">
        <f>SUMIFS(BISDATA!$L$3:$L$20000,BISDATA!$A$3:$A$20000,$AB22,BISDATA!$M$3:$M$20000,AV$4,BISDATA!$I$3:$I$20000,$AB$3)+SUMIFS(BISDATA!$L$3:$L$20000,BISDATA!$A$3:$A$20000,$AB22,BISDATA!$M$3:$M$20000,AV$4,BISDATA!$I$3:$I$20000,"FD")</f>
        <v>0</v>
      </c>
      <c r="AW22" s="29">
        <f>SUMIFS(BISDATA!$L$3:$L$20000,BISDATA!$A$3:$A$20000,$AB22,BISDATA!$M$3:$M$20000,AW$4,BISDATA!$I$3:$I$20000,$AB$3)+SUMIFS(BISDATA!$L$3:$L$20000,BISDATA!$A$3:$A$20000,$AB22,BISDATA!$M$3:$M$20000,AW$4,BISDATA!$I$3:$I$20000,"FD")</f>
        <v>0</v>
      </c>
      <c r="AX22" s="29">
        <f>SUMIFS(BISDATA!$L$3:$L$20000,BISDATA!$A$3:$A$20000,$AB22,BISDATA!$M$3:$M$20000,AX$4,BISDATA!$I$3:$I$20000,$AB$3)+SUMIFS(BISDATA!$L$3:$L$20000,BISDATA!$A$3:$A$20000,$AB22,BISDATA!$M$3:$M$20000,AX$4,BISDATA!$I$3:$I$20000,"FD")</f>
        <v>0</v>
      </c>
      <c r="AY22" s="29">
        <f>SUMIFS(BISDATA!$L$3:$L$20000,BISDATA!$A$3:$A$20000,$AB22,BISDATA!$M$3:$M$20000,AY$4,BISDATA!$I$3:$I$20000,$AB$3)+SUMIFS(BISDATA!$L$3:$L$20000,BISDATA!$A$3:$A$20000,$AB22,BISDATA!$M$3:$M$20000,AY$4,BISDATA!$I$3:$I$20000,"FD")</f>
        <v>0</v>
      </c>
      <c r="AZ22" s="29">
        <f>SUMIFS(BISDATA!$L$3:$L$20000,BISDATA!$A$3:$A$20000,$AB22,BISDATA!$M$3:$M$20000,AZ$4,BISDATA!$I$3:$I$20000,$AB$3)+SUMIFS(BISDATA!$L$3:$L$20000,BISDATA!$A$3:$A$20000,$AB22,BISDATA!$M$3:$M$20000,AZ$4,BISDATA!$I$3:$I$20000,"FD")</f>
        <v>0</v>
      </c>
      <c r="BA22" s="30">
        <f>SUMIFS(BISDATA!$L$3:$L$20000,BISDATA!$A$3:$A$20000,$AB22,BISDATA!$M$3:$M$20000,BA$4,BISDATA!$I$3:$I$20000,$AB$3)+SUMIFS(BISDATA!$L$3:$L$20000,BISDATA!$A$3:$A$20000,$AB22,BISDATA!$M$3:$M$20000,BA$4,BISDATA!$I$3:$I$20000,"FD")</f>
        <v>0</v>
      </c>
      <c r="BB22" s="58"/>
      <c r="BC22" s="35" t="s">
        <v>116</v>
      </c>
      <c r="BD22" s="46">
        <f t="shared" si="3"/>
        <v>0</v>
      </c>
      <c r="BE22" s="29">
        <f t="shared" si="3"/>
        <v>0</v>
      </c>
      <c r="BF22" s="29">
        <f t="shared" si="3"/>
        <v>0</v>
      </c>
      <c r="BG22" s="29">
        <f t="shared" si="3"/>
        <v>0</v>
      </c>
      <c r="BH22" s="29">
        <f t="shared" si="3"/>
        <v>0</v>
      </c>
      <c r="BI22" s="29">
        <f t="shared" si="3"/>
        <v>0</v>
      </c>
      <c r="BJ22" s="29">
        <f t="shared" si="3"/>
        <v>0</v>
      </c>
      <c r="BK22" s="29">
        <f t="shared" si="3"/>
        <v>0</v>
      </c>
      <c r="BL22" s="29">
        <f t="shared" si="3"/>
        <v>0</v>
      </c>
      <c r="BM22" s="29">
        <f t="shared" si="3"/>
        <v>0</v>
      </c>
      <c r="BN22" s="29">
        <f t="shared" si="3"/>
        <v>0</v>
      </c>
      <c r="BO22" s="29">
        <f t="shared" si="3"/>
        <v>0</v>
      </c>
      <c r="BP22" s="29">
        <f t="shared" si="3"/>
        <v>0</v>
      </c>
      <c r="BQ22" s="29">
        <f t="shared" si="3"/>
        <v>0</v>
      </c>
      <c r="BR22" s="29">
        <f t="shared" si="3"/>
        <v>0</v>
      </c>
      <c r="BS22" s="29">
        <f t="shared" si="3"/>
        <v>0</v>
      </c>
      <c r="BT22" s="29">
        <f t="shared" si="4"/>
        <v>0</v>
      </c>
      <c r="BU22" s="29">
        <f t="shared" si="2"/>
        <v>0</v>
      </c>
      <c r="BV22" s="29">
        <f t="shared" si="2"/>
        <v>0</v>
      </c>
      <c r="BW22" s="29">
        <f t="shared" si="2"/>
        <v>0</v>
      </c>
      <c r="BX22" s="29">
        <f t="shared" si="2"/>
        <v>0</v>
      </c>
      <c r="BY22" s="29">
        <f t="shared" si="2"/>
        <v>0</v>
      </c>
      <c r="BZ22" s="29">
        <f t="shared" si="2"/>
        <v>0</v>
      </c>
      <c r="CA22" s="29">
        <f t="shared" si="2"/>
        <v>0</v>
      </c>
      <c r="CB22" s="30">
        <f t="shared" si="2"/>
        <v>0</v>
      </c>
    </row>
    <row r="23" spans="1:80" x14ac:dyDescent="0.25">
      <c r="A23" s="36" t="s">
        <v>199</v>
      </c>
      <c r="B23" s="47">
        <f>SUMIFS(FastClose!$H$3:$H$20000,FastClose!$K$3:$K$20000,$A23,FastClose!$G$3:$G$20000,B$3,FastClose!$D$3:$D$20000,$A$3)</f>
        <v>0</v>
      </c>
      <c r="C23" s="31">
        <f>SUMIFS(FastClose!$H$3:$H$20000,FastClose!$K$3:$K$20000,$A23,FastClose!$G$3:$G$20000,C$3,FastClose!$D$3:$D$20000,$A$3)</f>
        <v>0</v>
      </c>
      <c r="D23" s="31">
        <f>SUMIFS(FastClose!$H$3:$H$20000,FastClose!$K$3:$K$20000,$A23,FastClose!$G$3:$G$20000,D$3,FastClose!$D$3:$D$20000,$A$3)</f>
        <v>0</v>
      </c>
      <c r="E23" s="31">
        <f>SUMIFS(FastClose!$H$3:$H$20000,FastClose!$K$3:$K$20000,$A23,FastClose!$G$3:$G$20000,E$3,FastClose!$D$3:$D$20000,$A$3)</f>
        <v>0</v>
      </c>
      <c r="F23" s="31">
        <f>SUMIFS(FastClose!$H$3:$H$20000,FastClose!$K$3:$K$20000,$A23,FastClose!$G$3:$G$20000,F$3,FastClose!$D$3:$D$20000,$A$3)</f>
        <v>0</v>
      </c>
      <c r="G23" s="31">
        <f>SUMIFS(FastClose!$H$3:$H$20000,FastClose!$K$3:$K$20000,$A23,FastClose!$G$3:$G$20000,G$3,FastClose!$D$3:$D$20000,$A$3)</f>
        <v>0</v>
      </c>
      <c r="H23" s="31">
        <f>SUMIFS(FastClose!$H$3:$H$20000,FastClose!$K$3:$K$20000,$A23,FastClose!$G$3:$G$20000,H$3,FastClose!$D$3:$D$20000,$A$3)</f>
        <v>0</v>
      </c>
      <c r="I23" s="31">
        <f>SUMIFS(FastClose!$H$3:$H$20000,FastClose!$K$3:$K$20000,$A23,FastClose!$G$3:$G$20000,I$3,FastClose!$D$3:$D$20000,$A$3)</f>
        <v>0</v>
      </c>
      <c r="J23" s="31">
        <f>SUMIFS(FastClose!$H$3:$H$20000,FastClose!$K$3:$K$20000,$A23,FastClose!$G$3:$G$20000,J$3,FastClose!$D$3:$D$20000,$A$3)</f>
        <v>0</v>
      </c>
      <c r="K23" s="31">
        <f>SUMIFS(FastClose!$H$3:$H$20000,FastClose!$K$3:$K$20000,$A23,FastClose!$G$3:$G$20000,K$3,FastClose!$D$3:$D$20000,$A$3)</f>
        <v>0</v>
      </c>
      <c r="L23" s="31">
        <f>SUMIFS(FastClose!$H$3:$H$20000,FastClose!$K$3:$K$20000,$A23,FastClose!$G$3:$G$20000,L$3,FastClose!$D$3:$D$20000,$A$3)</f>
        <v>0</v>
      </c>
      <c r="M23" s="31">
        <f>SUMIFS(FastClose!$H$3:$H$20000,FastClose!$K$3:$K$20000,$A23,FastClose!$G$3:$G$20000,M$3,FastClose!$D$3:$D$20000,$A$3)</f>
        <v>0</v>
      </c>
      <c r="N23" s="31">
        <f>SUMIFS(FastClose!$H$3:$H$20000,FastClose!$K$3:$K$20000,$A23,FastClose!$G$3:$G$20000,N$3,FastClose!$D$3:$D$20000,$A$3)</f>
        <v>0</v>
      </c>
      <c r="O23" s="31">
        <f>SUMIFS(FastClose!$H$3:$H$20000,FastClose!$K$3:$K$20000,$A23,FastClose!$G$3:$G$20000,O$3,FastClose!$D$3:$D$20000,$A$3)</f>
        <v>0</v>
      </c>
      <c r="P23" s="31">
        <f>SUMIFS(FastClose!$H$3:$H$20000,FastClose!$K$3:$K$20000,$A23,FastClose!$G$3:$G$20000,P$3,FastClose!$D$3:$D$20000,$A$3)</f>
        <v>0</v>
      </c>
      <c r="Q23" s="31">
        <f>SUMIFS(FastClose!$H$3:$H$20000,FastClose!$K$3:$K$20000,$A23,FastClose!$G$3:$G$20000,Q$3,FastClose!$D$3:$D$20000,$A$3)</f>
        <v>0</v>
      </c>
      <c r="R23" s="31">
        <f>SUMIFS(FastClose!$H$3:$H$20000,FastClose!$K$3:$K$20000,$A23,FastClose!$G$3:$G$20000,R$3,FastClose!$D$3:$D$20000,$A$3)</f>
        <v>0</v>
      </c>
      <c r="S23" s="31">
        <f>SUMIFS(FastClose!$H$3:$H$20000,FastClose!$K$3:$K$20000,$A23,FastClose!$G$3:$G$20000,S$3,FastClose!$D$3:$D$20000,$A$3)</f>
        <v>0</v>
      </c>
      <c r="T23" s="31">
        <f>SUMIFS(FastClose!$H$3:$H$20000,FastClose!$K$3:$K$20000,$A23,FastClose!$G$3:$G$20000,T$3,FastClose!$D$3:$D$20000,$A$3)</f>
        <v>0</v>
      </c>
      <c r="U23" s="31">
        <f>SUMIFS(FastClose!$H$3:$H$20000,FastClose!$K$3:$K$20000,$A23,FastClose!$G$3:$G$20000,U$3,FastClose!$D$3:$D$20000,$A$3)</f>
        <v>0</v>
      </c>
      <c r="V23" s="31">
        <f>SUMIFS(FastClose!$H$3:$H$20000,FastClose!$K$3:$K$20000,$A23,FastClose!$G$3:$G$20000,V$3,FastClose!$D$3:$D$20000,$A$3)</f>
        <v>0</v>
      </c>
      <c r="W23" s="31">
        <f>SUMIFS(FastClose!$H$3:$H$20000,FastClose!$K$3:$K$20000,$A23,FastClose!$G$3:$G$20000,W$3,FastClose!$D$3:$D$20000,$A$3)</f>
        <v>0</v>
      </c>
      <c r="X23" s="31">
        <f>SUMIFS(FastClose!$H$3:$H$20000,FastClose!$K$3:$K$20000,$A23,FastClose!$G$3:$G$20000,X$3,FastClose!$D$3:$D$20000,$A$3)</f>
        <v>0</v>
      </c>
      <c r="Y23" s="31">
        <f>SUMIFS(FastClose!$H$3:$H$20000,FastClose!$K$3:$K$20000,$A23,FastClose!$G$3:$G$20000,Y$3,FastClose!$D$3:$D$20000,$A$3)</f>
        <v>0</v>
      </c>
      <c r="Z23" s="32">
        <f>SUMIFS(FastClose!$H$3:$H$20000,FastClose!$K$3:$K$20000,$A23,FastClose!$G$3:$G$20000,Z$3,FastClose!$D$3:$D$20000,$A$3)</f>
        <v>0</v>
      </c>
      <c r="AB23" s="36" t="s">
        <v>199</v>
      </c>
      <c r="AC23" s="47">
        <f>SUMIFS(BISDATA!$L$3:$L$20000,BISDATA!$A$3:$A$20000,$AB23,BISDATA!$M$3:$M$20000,AC$4,BISDATA!$I$3:$I$20000,$AB$3)+SUMIFS(BISDATA!$L$3:$L$20000,BISDATA!$A$3:$A$20000,$AB23,BISDATA!$M$3:$M$20000,AC$4,BISDATA!$I$3:$I$20000,"FD")</f>
        <v>0</v>
      </c>
      <c r="AD23" s="31">
        <f>SUMIFS(BISDATA!$L$3:$L$20000,BISDATA!$A$3:$A$20000,$AB23,BISDATA!$M$3:$M$20000,AD$4,BISDATA!$I$3:$I$20000,$AB$3)+SUMIFS(BISDATA!$L$3:$L$20000,BISDATA!$A$3:$A$20000,$AB23,BISDATA!$M$3:$M$20000,AD$4,BISDATA!$I$3:$I$20000,"FD")</f>
        <v>0</v>
      </c>
      <c r="AE23" s="31">
        <f>SUMIFS(BISDATA!$L$3:$L$20000,BISDATA!$A$3:$A$20000,$AB23,BISDATA!$M$3:$M$20000,AE$4,BISDATA!$I$3:$I$20000,$AB$3)+SUMIFS(BISDATA!$L$3:$L$20000,BISDATA!$A$3:$A$20000,$AB23,BISDATA!$M$3:$M$20000,AE$4,BISDATA!$I$3:$I$20000,"FD")</f>
        <v>0</v>
      </c>
      <c r="AF23" s="31">
        <f>SUMIFS(BISDATA!$L$3:$L$20000,BISDATA!$A$3:$A$20000,$AB23,BISDATA!$M$3:$M$20000,AF$4,BISDATA!$I$3:$I$20000,$AB$3)+SUMIFS(BISDATA!$L$3:$L$20000,BISDATA!$A$3:$A$20000,$AB23,BISDATA!$M$3:$M$20000,AF$4,BISDATA!$I$3:$I$20000,"FD")</f>
        <v>0</v>
      </c>
      <c r="AG23" s="31">
        <f>SUMIFS(BISDATA!$L$3:$L$20000,BISDATA!$A$3:$A$20000,$AB23,BISDATA!$M$3:$M$20000,AG$4,BISDATA!$I$3:$I$20000,$AB$3)+SUMIFS(BISDATA!$L$3:$L$20000,BISDATA!$A$3:$A$20000,$AB23,BISDATA!$M$3:$M$20000,AG$4,BISDATA!$I$3:$I$20000,"FD")</f>
        <v>0</v>
      </c>
      <c r="AH23" s="31">
        <f>SUMIFS(BISDATA!$L$3:$L$20000,BISDATA!$A$3:$A$20000,$AB23,BISDATA!$M$3:$M$20000,AH$4,BISDATA!$I$3:$I$20000,$AB$3)+SUMIFS(BISDATA!$L$3:$L$20000,BISDATA!$A$3:$A$20000,$AB23,BISDATA!$M$3:$M$20000,AH$4,BISDATA!$I$3:$I$20000,"FD")</f>
        <v>0</v>
      </c>
      <c r="AI23" s="31">
        <f>SUMIFS(BISDATA!$L$3:$L$20000,BISDATA!$A$3:$A$20000,$AB23,BISDATA!$M$3:$M$20000,AI$4,BISDATA!$I$3:$I$20000,$AB$3)+SUMIFS(BISDATA!$L$3:$L$20000,BISDATA!$A$3:$A$20000,$AB23,BISDATA!$M$3:$M$20000,AI$4,BISDATA!$I$3:$I$20000,"FD")</f>
        <v>0</v>
      </c>
      <c r="AJ23" s="31">
        <f>SUMIFS(BISDATA!$L$3:$L$20000,BISDATA!$A$3:$A$20000,$AB23,BISDATA!$M$3:$M$20000,AJ$4,BISDATA!$I$3:$I$20000,$AB$3)+SUMIFS(BISDATA!$L$3:$L$20000,BISDATA!$A$3:$A$20000,$AB23,BISDATA!$M$3:$M$20000,AJ$4,BISDATA!$I$3:$I$20000,"FD")</f>
        <v>0</v>
      </c>
      <c r="AK23" s="31">
        <f>SUMIFS(BISDATA!$L$3:$L$20000,BISDATA!$A$3:$A$20000,$AB23,BISDATA!$M$3:$M$20000,AK$4,BISDATA!$I$3:$I$20000,$AB$3)+SUMIFS(BISDATA!$L$3:$L$20000,BISDATA!$A$3:$A$20000,$AB23,BISDATA!$M$3:$M$20000,AK$4,BISDATA!$I$3:$I$20000,"FD")</f>
        <v>0</v>
      </c>
      <c r="AL23" s="31">
        <f>SUMIFS(BISDATA!$L$3:$L$20000,BISDATA!$A$3:$A$20000,$AB23,BISDATA!$M$3:$M$20000,AL$4,BISDATA!$I$3:$I$20000,$AB$3)+SUMIFS(BISDATA!$L$3:$L$20000,BISDATA!$A$3:$A$20000,$AB23,BISDATA!$M$3:$M$20000,AL$4,BISDATA!$I$3:$I$20000,"FD")</f>
        <v>0</v>
      </c>
      <c r="AM23" s="31">
        <f>SUMIFS(BISDATA!$L$3:$L$20000,BISDATA!$A$3:$A$20000,$AB23,BISDATA!$M$3:$M$20000,AM$4,BISDATA!$I$3:$I$20000,$AB$3)+SUMIFS(BISDATA!$L$3:$L$20000,BISDATA!$A$3:$A$20000,$AB23,BISDATA!$M$3:$M$20000,AM$4,BISDATA!$I$3:$I$20000,"FD")</f>
        <v>0</v>
      </c>
      <c r="AN23" s="31">
        <f>SUMIFS(BISDATA!$L$3:$L$20000,BISDATA!$A$3:$A$20000,$AB23,BISDATA!$M$3:$M$20000,AN$4,BISDATA!$I$3:$I$20000,$AB$3)+SUMIFS(BISDATA!$L$3:$L$20000,BISDATA!$A$3:$A$20000,$AB23,BISDATA!$M$3:$M$20000,AN$4,BISDATA!$I$3:$I$20000,"FD")</f>
        <v>0</v>
      </c>
      <c r="AO23" s="31">
        <f>SUMIFS(BISDATA!$L$3:$L$20000,BISDATA!$A$3:$A$20000,$AB23,BISDATA!$M$3:$M$20000,AO$4,BISDATA!$I$3:$I$20000,$AB$3)+SUMIFS(BISDATA!$L$3:$L$20000,BISDATA!$A$3:$A$20000,$AB23,BISDATA!$M$3:$M$20000,AO$4,BISDATA!$I$3:$I$20000,"FD")</f>
        <v>0</v>
      </c>
      <c r="AP23" s="31">
        <f>SUMIFS(BISDATA!$L$3:$L$20000,BISDATA!$A$3:$A$20000,$AB23,BISDATA!$M$3:$M$20000,AP$4,BISDATA!$I$3:$I$20000,$AB$3)+SUMIFS(BISDATA!$L$3:$L$20000,BISDATA!$A$3:$A$20000,$AB23,BISDATA!$M$3:$M$20000,AP$4,BISDATA!$I$3:$I$20000,"FD")</f>
        <v>0</v>
      </c>
      <c r="AQ23" s="31">
        <f>SUMIFS(BISDATA!$L$3:$L$20000,BISDATA!$A$3:$A$20000,$AB23,BISDATA!$M$3:$M$20000,AQ$4,BISDATA!$I$3:$I$20000,$AB$3)+SUMIFS(BISDATA!$L$3:$L$20000,BISDATA!$A$3:$A$20000,$AB23,BISDATA!$M$3:$M$20000,AQ$4,BISDATA!$I$3:$I$20000,"FD")</f>
        <v>0</v>
      </c>
      <c r="AR23" s="31">
        <f>SUMIFS(BISDATA!$L$3:$L$20000,BISDATA!$A$3:$A$20000,$AB23,BISDATA!$M$3:$M$20000,AR$4,BISDATA!$I$3:$I$20000,$AB$3)+SUMIFS(BISDATA!$L$3:$L$20000,BISDATA!$A$3:$A$20000,$AB23,BISDATA!$M$3:$M$20000,AR$4,BISDATA!$I$3:$I$20000,"FD")</f>
        <v>0</v>
      </c>
      <c r="AS23" s="31">
        <f>SUMIFS(BISDATA!$L$3:$L$20000,BISDATA!$A$3:$A$20000,$AB23,BISDATA!$M$3:$M$20000,AS$4,BISDATA!$I$3:$I$20000,$AB$3)+SUMIFS(BISDATA!$L$3:$L$20000,BISDATA!$A$3:$A$20000,$AB23,BISDATA!$M$3:$M$20000,AS$4,BISDATA!$I$3:$I$20000,"FD")</f>
        <v>0</v>
      </c>
      <c r="AT23" s="31">
        <f>SUMIFS(BISDATA!$L$3:$L$20000,BISDATA!$A$3:$A$20000,$AB23,BISDATA!$M$3:$M$20000,AT$4,BISDATA!$I$3:$I$20000,$AB$3)+SUMIFS(BISDATA!$L$3:$L$20000,BISDATA!$A$3:$A$20000,$AB23,BISDATA!$M$3:$M$20000,AT$4,BISDATA!$I$3:$I$20000,"FD")</f>
        <v>0</v>
      </c>
      <c r="AU23" s="31">
        <f>SUMIFS(BISDATA!$L$3:$L$20000,BISDATA!$A$3:$A$20000,$AB23,BISDATA!$M$3:$M$20000,AU$4,BISDATA!$I$3:$I$20000,$AB$3)+SUMIFS(BISDATA!$L$3:$L$20000,BISDATA!$A$3:$A$20000,$AB23,BISDATA!$M$3:$M$20000,AU$4,BISDATA!$I$3:$I$20000,"FD")</f>
        <v>0</v>
      </c>
      <c r="AV23" s="31">
        <f>SUMIFS(BISDATA!$L$3:$L$20000,BISDATA!$A$3:$A$20000,$AB23,BISDATA!$M$3:$M$20000,AV$4,BISDATA!$I$3:$I$20000,$AB$3)+SUMIFS(BISDATA!$L$3:$L$20000,BISDATA!$A$3:$A$20000,$AB23,BISDATA!$M$3:$M$20000,AV$4,BISDATA!$I$3:$I$20000,"FD")</f>
        <v>0</v>
      </c>
      <c r="AW23" s="31">
        <f>SUMIFS(BISDATA!$L$3:$L$20000,BISDATA!$A$3:$A$20000,$AB23,BISDATA!$M$3:$M$20000,AW$4,BISDATA!$I$3:$I$20000,$AB$3)+SUMIFS(BISDATA!$L$3:$L$20000,BISDATA!$A$3:$A$20000,$AB23,BISDATA!$M$3:$M$20000,AW$4,BISDATA!$I$3:$I$20000,"FD")</f>
        <v>0</v>
      </c>
      <c r="AX23" s="31">
        <f>SUMIFS(BISDATA!$L$3:$L$20000,BISDATA!$A$3:$A$20000,$AB23,BISDATA!$M$3:$M$20000,AX$4,BISDATA!$I$3:$I$20000,$AB$3)+SUMIFS(BISDATA!$L$3:$L$20000,BISDATA!$A$3:$A$20000,$AB23,BISDATA!$M$3:$M$20000,AX$4,BISDATA!$I$3:$I$20000,"FD")</f>
        <v>0</v>
      </c>
      <c r="AY23" s="31">
        <f>SUMIFS(BISDATA!$L$3:$L$20000,BISDATA!$A$3:$A$20000,$AB23,BISDATA!$M$3:$M$20000,AY$4,BISDATA!$I$3:$I$20000,$AB$3)+SUMIFS(BISDATA!$L$3:$L$20000,BISDATA!$A$3:$A$20000,$AB23,BISDATA!$M$3:$M$20000,AY$4,BISDATA!$I$3:$I$20000,"FD")</f>
        <v>0</v>
      </c>
      <c r="AZ23" s="31">
        <f>SUMIFS(BISDATA!$L$3:$L$20000,BISDATA!$A$3:$A$20000,$AB23,BISDATA!$M$3:$M$20000,AZ$4,BISDATA!$I$3:$I$20000,$AB$3)+SUMIFS(BISDATA!$L$3:$L$20000,BISDATA!$A$3:$A$20000,$AB23,BISDATA!$M$3:$M$20000,AZ$4,BISDATA!$I$3:$I$20000,"FD")</f>
        <v>0</v>
      </c>
      <c r="BA23" s="32">
        <f>SUMIFS(BISDATA!$L$3:$L$20000,BISDATA!$A$3:$A$20000,$AB23,BISDATA!$M$3:$M$20000,BA$4,BISDATA!$I$3:$I$20000,$AB$3)+SUMIFS(BISDATA!$L$3:$L$20000,BISDATA!$A$3:$A$20000,$AB23,BISDATA!$M$3:$M$20000,BA$4,BISDATA!$I$3:$I$20000,"FD")</f>
        <v>0</v>
      </c>
      <c r="BB23" s="58"/>
      <c r="BC23" s="36" t="s">
        <v>199</v>
      </c>
      <c r="BD23" s="47">
        <f t="shared" si="3"/>
        <v>0</v>
      </c>
      <c r="BE23" s="31">
        <f t="shared" si="3"/>
        <v>0</v>
      </c>
      <c r="BF23" s="31">
        <f t="shared" si="3"/>
        <v>0</v>
      </c>
      <c r="BG23" s="31">
        <f t="shared" si="3"/>
        <v>0</v>
      </c>
      <c r="BH23" s="31">
        <f t="shared" si="3"/>
        <v>0</v>
      </c>
      <c r="BI23" s="31">
        <f t="shared" si="3"/>
        <v>0</v>
      </c>
      <c r="BJ23" s="31">
        <f t="shared" si="3"/>
        <v>0</v>
      </c>
      <c r="BK23" s="31">
        <f t="shared" si="3"/>
        <v>0</v>
      </c>
      <c r="BL23" s="31">
        <f t="shared" si="3"/>
        <v>0</v>
      </c>
      <c r="BM23" s="31">
        <f t="shared" si="3"/>
        <v>0</v>
      </c>
      <c r="BN23" s="31">
        <f t="shared" si="3"/>
        <v>0</v>
      </c>
      <c r="BO23" s="31">
        <f t="shared" si="3"/>
        <v>0</v>
      </c>
      <c r="BP23" s="31">
        <f t="shared" si="3"/>
        <v>0</v>
      </c>
      <c r="BQ23" s="31">
        <f t="shared" si="3"/>
        <v>0</v>
      </c>
      <c r="BR23" s="31">
        <f t="shared" si="3"/>
        <v>0</v>
      </c>
      <c r="BS23" s="31">
        <f t="shared" si="3"/>
        <v>0</v>
      </c>
      <c r="BT23" s="31">
        <f t="shared" si="4"/>
        <v>0</v>
      </c>
      <c r="BU23" s="31">
        <f t="shared" si="2"/>
        <v>0</v>
      </c>
      <c r="BV23" s="31">
        <f t="shared" si="2"/>
        <v>0</v>
      </c>
      <c r="BW23" s="31">
        <f t="shared" si="2"/>
        <v>0</v>
      </c>
      <c r="BX23" s="31">
        <f t="shared" si="2"/>
        <v>0</v>
      </c>
      <c r="BY23" s="31">
        <f t="shared" si="2"/>
        <v>0</v>
      </c>
      <c r="BZ23" s="31">
        <f t="shared" si="2"/>
        <v>0</v>
      </c>
      <c r="CA23" s="31">
        <f t="shared" si="2"/>
        <v>0</v>
      </c>
      <c r="CB23" s="32">
        <f t="shared" si="2"/>
        <v>0</v>
      </c>
    </row>
    <row r="24" spans="1:80" x14ac:dyDescent="0.25">
      <c r="A24" s="34" t="s">
        <v>72</v>
      </c>
      <c r="B24" s="48">
        <f>SUMIFS(FastClose!$H$3:$H$20000,FastClose!$K$3:$K$20000,$A24,FastClose!$G$3:$G$20000,B$3,FastClose!$D$3:$D$20000,$A$3)</f>
        <v>0</v>
      </c>
      <c r="C24" s="27">
        <f>SUMIFS(FastClose!$H$3:$H$20000,FastClose!$K$3:$K$20000,$A24,FastClose!$G$3:$G$20000,C$3,FastClose!$D$3:$D$20000,$A$3)</f>
        <v>0</v>
      </c>
      <c r="D24" s="27">
        <f>SUMIFS(FastClose!$H$3:$H$20000,FastClose!$K$3:$K$20000,$A24,FastClose!$G$3:$G$20000,D$3,FastClose!$D$3:$D$20000,$A$3)</f>
        <v>0</v>
      </c>
      <c r="E24" s="27">
        <f>SUMIFS(FastClose!$H$3:$H$20000,FastClose!$K$3:$K$20000,$A24,FastClose!$G$3:$G$20000,E$3,FastClose!$D$3:$D$20000,$A$3)</f>
        <v>0</v>
      </c>
      <c r="F24" s="27">
        <f>SUMIFS(FastClose!$H$3:$H$20000,FastClose!$K$3:$K$20000,$A24,FastClose!$G$3:$G$20000,F$3,FastClose!$D$3:$D$20000,$A$3)</f>
        <v>0</v>
      </c>
      <c r="G24" s="27">
        <f>SUMIFS(FastClose!$H$3:$H$20000,FastClose!$K$3:$K$20000,$A24,FastClose!$G$3:$G$20000,G$3,FastClose!$D$3:$D$20000,$A$3)</f>
        <v>0</v>
      </c>
      <c r="H24" s="27">
        <f>SUMIFS(FastClose!$H$3:$H$20000,FastClose!$K$3:$K$20000,$A24,FastClose!$G$3:$G$20000,H$3,FastClose!$D$3:$D$20000,$A$3)</f>
        <v>0</v>
      </c>
      <c r="I24" s="27">
        <f>SUMIFS(FastClose!$H$3:$H$20000,FastClose!$K$3:$K$20000,$A24,FastClose!$G$3:$G$20000,I$3,FastClose!$D$3:$D$20000,$A$3)</f>
        <v>0</v>
      </c>
      <c r="J24" s="27">
        <f>SUMIFS(FastClose!$H$3:$H$20000,FastClose!$K$3:$K$20000,$A24,FastClose!$G$3:$G$20000,J$3,FastClose!$D$3:$D$20000,$A$3)</f>
        <v>0</v>
      </c>
      <c r="K24" s="27">
        <f>SUMIFS(FastClose!$H$3:$H$20000,FastClose!$K$3:$K$20000,$A24,FastClose!$G$3:$G$20000,K$3,FastClose!$D$3:$D$20000,$A$3)</f>
        <v>0</v>
      </c>
      <c r="L24" s="27">
        <f>SUMIFS(FastClose!$H$3:$H$20000,FastClose!$K$3:$K$20000,$A24,FastClose!$G$3:$G$20000,L$3,FastClose!$D$3:$D$20000,$A$3)</f>
        <v>0</v>
      </c>
      <c r="M24" s="27">
        <f>SUMIFS(FastClose!$H$3:$H$20000,FastClose!$K$3:$K$20000,$A24,FastClose!$G$3:$G$20000,M$3,FastClose!$D$3:$D$20000,$A$3)</f>
        <v>0</v>
      </c>
      <c r="N24" s="27">
        <f>SUMIFS(FastClose!$H$3:$H$20000,FastClose!$K$3:$K$20000,$A24,FastClose!$G$3:$G$20000,N$3,FastClose!$D$3:$D$20000,$A$3)</f>
        <v>0</v>
      </c>
      <c r="O24" s="27">
        <f>SUMIFS(FastClose!$H$3:$H$20000,FastClose!$K$3:$K$20000,$A24,FastClose!$G$3:$G$20000,O$3,FastClose!$D$3:$D$20000,$A$3)</f>
        <v>0</v>
      </c>
      <c r="P24" s="27">
        <f>SUMIFS(FastClose!$H$3:$H$20000,FastClose!$K$3:$K$20000,$A24,FastClose!$G$3:$G$20000,P$3,FastClose!$D$3:$D$20000,$A$3)</f>
        <v>0</v>
      </c>
      <c r="Q24" s="27">
        <f>SUMIFS(FastClose!$H$3:$H$20000,FastClose!$K$3:$K$20000,$A24,FastClose!$G$3:$G$20000,Q$3,FastClose!$D$3:$D$20000,$A$3)</f>
        <v>0</v>
      </c>
      <c r="R24" s="27">
        <f>SUMIFS(FastClose!$H$3:$H$20000,FastClose!$K$3:$K$20000,$A24,FastClose!$G$3:$G$20000,R$3,FastClose!$D$3:$D$20000,$A$3)</f>
        <v>0</v>
      </c>
      <c r="S24" s="27">
        <f>SUMIFS(FastClose!$H$3:$H$20000,FastClose!$K$3:$K$20000,$A24,FastClose!$G$3:$G$20000,S$3,FastClose!$D$3:$D$20000,$A$3)</f>
        <v>0</v>
      </c>
      <c r="T24" s="27">
        <f>SUMIFS(FastClose!$H$3:$H$20000,FastClose!$K$3:$K$20000,$A24,FastClose!$G$3:$G$20000,T$3,FastClose!$D$3:$D$20000,$A$3)</f>
        <v>0</v>
      </c>
      <c r="U24" s="27">
        <f>SUMIFS(FastClose!$H$3:$H$20000,FastClose!$K$3:$K$20000,$A24,FastClose!$G$3:$G$20000,U$3,FastClose!$D$3:$D$20000,$A$3)</f>
        <v>0</v>
      </c>
      <c r="V24" s="27">
        <f>SUMIFS(FastClose!$H$3:$H$20000,FastClose!$K$3:$K$20000,$A24,FastClose!$G$3:$G$20000,V$3,FastClose!$D$3:$D$20000,$A$3)</f>
        <v>0</v>
      </c>
      <c r="W24" s="27">
        <f>SUMIFS(FastClose!$H$3:$H$20000,FastClose!$K$3:$K$20000,$A24,FastClose!$G$3:$G$20000,W$3,FastClose!$D$3:$D$20000,$A$3)</f>
        <v>0</v>
      </c>
      <c r="X24" s="27">
        <f>SUMIFS(FastClose!$H$3:$H$20000,FastClose!$K$3:$K$20000,$A24,FastClose!$G$3:$G$20000,X$3,FastClose!$D$3:$D$20000,$A$3)</f>
        <v>0</v>
      </c>
      <c r="Y24" s="27">
        <f>SUMIFS(FastClose!$H$3:$H$20000,FastClose!$K$3:$K$20000,$A24,FastClose!$G$3:$G$20000,Y$3,FastClose!$D$3:$D$20000,$A$3)</f>
        <v>0</v>
      </c>
      <c r="Z24" s="28">
        <f>SUMIFS(FastClose!$H$3:$H$20000,FastClose!$K$3:$K$20000,$A24,FastClose!$G$3:$G$20000,Z$3,FastClose!$D$3:$D$20000,$A$3)</f>
        <v>0</v>
      </c>
      <c r="AB24" s="34" t="s">
        <v>72</v>
      </c>
      <c r="AC24" s="48">
        <f>SUMIFS(BISDATA!$L$3:$L$20000,BISDATA!$A$3:$A$20000,$AB24,BISDATA!$M$3:$M$20000,AC$4,BISDATA!$I$3:$I$20000,$AB$3)+SUMIFS(BISDATA!$L$3:$L$20000,BISDATA!$A$3:$A$20000,$AB24,BISDATA!$M$3:$M$20000,AC$4,BISDATA!$I$3:$I$20000,"FD")</f>
        <v>0</v>
      </c>
      <c r="AD24" s="27">
        <f>SUMIFS(BISDATA!$L$3:$L$20000,BISDATA!$A$3:$A$20000,$AB24,BISDATA!$M$3:$M$20000,AD$4,BISDATA!$I$3:$I$20000,$AB$3)+SUMIFS(BISDATA!$L$3:$L$20000,BISDATA!$A$3:$A$20000,$AB24,BISDATA!$M$3:$M$20000,AD$4,BISDATA!$I$3:$I$20000,"FD")</f>
        <v>1722.29</v>
      </c>
      <c r="AE24" s="27">
        <f>SUMIFS(BISDATA!$L$3:$L$20000,BISDATA!$A$3:$A$20000,$AB24,BISDATA!$M$3:$M$20000,AE$4,BISDATA!$I$3:$I$20000,$AB$3)+SUMIFS(BISDATA!$L$3:$L$20000,BISDATA!$A$3:$A$20000,$AB24,BISDATA!$M$3:$M$20000,AE$4,BISDATA!$I$3:$I$20000,"FD")</f>
        <v>116.42</v>
      </c>
      <c r="AF24" s="27">
        <f>SUMIFS(BISDATA!$L$3:$L$20000,BISDATA!$A$3:$A$20000,$AB24,BISDATA!$M$3:$M$20000,AF$4,BISDATA!$I$3:$I$20000,$AB$3)+SUMIFS(BISDATA!$L$3:$L$20000,BISDATA!$A$3:$A$20000,$AB24,BISDATA!$M$3:$M$20000,AF$4,BISDATA!$I$3:$I$20000,"FD")</f>
        <v>0</v>
      </c>
      <c r="AG24" s="27">
        <f>SUMIFS(BISDATA!$L$3:$L$20000,BISDATA!$A$3:$A$20000,$AB24,BISDATA!$M$3:$M$20000,AG$4,BISDATA!$I$3:$I$20000,$AB$3)+SUMIFS(BISDATA!$L$3:$L$20000,BISDATA!$A$3:$A$20000,$AB24,BISDATA!$M$3:$M$20000,AG$4,BISDATA!$I$3:$I$20000,"FD")</f>
        <v>0</v>
      </c>
      <c r="AH24" s="27">
        <f>SUMIFS(BISDATA!$L$3:$L$20000,BISDATA!$A$3:$A$20000,$AB24,BISDATA!$M$3:$M$20000,AH$4,BISDATA!$I$3:$I$20000,$AB$3)+SUMIFS(BISDATA!$L$3:$L$20000,BISDATA!$A$3:$A$20000,$AB24,BISDATA!$M$3:$M$20000,AH$4,BISDATA!$I$3:$I$20000,"FD")</f>
        <v>17.82</v>
      </c>
      <c r="AI24" s="27">
        <f>SUMIFS(BISDATA!$L$3:$L$20000,BISDATA!$A$3:$A$20000,$AB24,BISDATA!$M$3:$M$20000,AI$4,BISDATA!$I$3:$I$20000,$AB$3)+SUMIFS(BISDATA!$L$3:$L$20000,BISDATA!$A$3:$A$20000,$AB24,BISDATA!$M$3:$M$20000,AI$4,BISDATA!$I$3:$I$20000,"FD")</f>
        <v>0</v>
      </c>
      <c r="AJ24" s="27">
        <f>SUMIFS(BISDATA!$L$3:$L$20000,BISDATA!$A$3:$A$20000,$AB24,BISDATA!$M$3:$M$20000,AJ$4,BISDATA!$I$3:$I$20000,$AB$3)+SUMIFS(BISDATA!$L$3:$L$20000,BISDATA!$A$3:$A$20000,$AB24,BISDATA!$M$3:$M$20000,AJ$4,BISDATA!$I$3:$I$20000,"FD")</f>
        <v>401.1</v>
      </c>
      <c r="AK24" s="27">
        <f>SUMIFS(BISDATA!$L$3:$L$20000,BISDATA!$A$3:$A$20000,$AB24,BISDATA!$M$3:$M$20000,AK$4,BISDATA!$I$3:$I$20000,$AB$3)+SUMIFS(BISDATA!$L$3:$L$20000,BISDATA!$A$3:$A$20000,$AB24,BISDATA!$M$3:$M$20000,AK$4,BISDATA!$I$3:$I$20000,"FD")</f>
        <v>0</v>
      </c>
      <c r="AL24" s="27">
        <f>SUMIFS(BISDATA!$L$3:$L$20000,BISDATA!$A$3:$A$20000,$AB24,BISDATA!$M$3:$M$20000,AL$4,BISDATA!$I$3:$I$20000,$AB$3)+SUMIFS(BISDATA!$L$3:$L$20000,BISDATA!$A$3:$A$20000,$AB24,BISDATA!$M$3:$M$20000,AL$4,BISDATA!$I$3:$I$20000,"FD")</f>
        <v>0</v>
      </c>
      <c r="AM24" s="27">
        <f>SUMIFS(BISDATA!$L$3:$L$20000,BISDATA!$A$3:$A$20000,$AB24,BISDATA!$M$3:$M$20000,AM$4,BISDATA!$I$3:$I$20000,$AB$3)+SUMIFS(BISDATA!$L$3:$L$20000,BISDATA!$A$3:$A$20000,$AB24,BISDATA!$M$3:$M$20000,AM$4,BISDATA!$I$3:$I$20000,"FD")</f>
        <v>0</v>
      </c>
      <c r="AN24" s="27">
        <f>SUMIFS(BISDATA!$L$3:$L$20000,BISDATA!$A$3:$A$20000,$AB24,BISDATA!$M$3:$M$20000,AN$4,BISDATA!$I$3:$I$20000,$AB$3)+SUMIFS(BISDATA!$L$3:$L$20000,BISDATA!$A$3:$A$20000,$AB24,BISDATA!$M$3:$M$20000,AN$4,BISDATA!$I$3:$I$20000,"FD")</f>
        <v>0</v>
      </c>
      <c r="AO24" s="27">
        <f>SUMIFS(BISDATA!$L$3:$L$20000,BISDATA!$A$3:$A$20000,$AB24,BISDATA!$M$3:$M$20000,AO$4,BISDATA!$I$3:$I$20000,$AB$3)+SUMIFS(BISDATA!$L$3:$L$20000,BISDATA!$A$3:$A$20000,$AB24,BISDATA!$M$3:$M$20000,AO$4,BISDATA!$I$3:$I$20000,"FD")</f>
        <v>0</v>
      </c>
      <c r="AP24" s="27">
        <f>SUMIFS(BISDATA!$L$3:$L$20000,BISDATA!$A$3:$A$20000,$AB24,BISDATA!$M$3:$M$20000,AP$4,BISDATA!$I$3:$I$20000,$AB$3)+SUMIFS(BISDATA!$L$3:$L$20000,BISDATA!$A$3:$A$20000,$AB24,BISDATA!$M$3:$M$20000,AP$4,BISDATA!$I$3:$I$20000,"FD")</f>
        <v>0</v>
      </c>
      <c r="AQ24" s="27">
        <f>SUMIFS(BISDATA!$L$3:$L$20000,BISDATA!$A$3:$A$20000,$AB24,BISDATA!$M$3:$M$20000,AQ$4,BISDATA!$I$3:$I$20000,$AB$3)+SUMIFS(BISDATA!$L$3:$L$20000,BISDATA!$A$3:$A$20000,$AB24,BISDATA!$M$3:$M$20000,AQ$4,BISDATA!$I$3:$I$20000,"FD")</f>
        <v>0</v>
      </c>
      <c r="AR24" s="27">
        <f>SUMIFS(BISDATA!$L$3:$L$20000,BISDATA!$A$3:$A$20000,$AB24,BISDATA!$M$3:$M$20000,AR$4,BISDATA!$I$3:$I$20000,$AB$3)+SUMIFS(BISDATA!$L$3:$L$20000,BISDATA!$A$3:$A$20000,$AB24,BISDATA!$M$3:$M$20000,AR$4,BISDATA!$I$3:$I$20000,"FD")</f>
        <v>0</v>
      </c>
      <c r="AS24" s="27">
        <f>SUMIFS(BISDATA!$L$3:$L$20000,BISDATA!$A$3:$A$20000,$AB24,BISDATA!$M$3:$M$20000,AS$4,BISDATA!$I$3:$I$20000,$AB$3)+SUMIFS(BISDATA!$L$3:$L$20000,BISDATA!$A$3:$A$20000,$AB24,BISDATA!$M$3:$M$20000,AS$4,BISDATA!$I$3:$I$20000,"FD")</f>
        <v>0</v>
      </c>
      <c r="AT24" s="27">
        <f>SUMIFS(BISDATA!$L$3:$L$20000,BISDATA!$A$3:$A$20000,$AB24,BISDATA!$M$3:$M$20000,AT$4,BISDATA!$I$3:$I$20000,$AB$3)+SUMIFS(BISDATA!$L$3:$L$20000,BISDATA!$A$3:$A$20000,$AB24,BISDATA!$M$3:$M$20000,AT$4,BISDATA!$I$3:$I$20000,"FD")</f>
        <v>22.14</v>
      </c>
      <c r="AU24" s="27">
        <f>SUMIFS(BISDATA!$L$3:$L$20000,BISDATA!$A$3:$A$20000,$AB24,BISDATA!$M$3:$M$20000,AU$4,BISDATA!$I$3:$I$20000,$AB$3)+SUMIFS(BISDATA!$L$3:$L$20000,BISDATA!$A$3:$A$20000,$AB24,BISDATA!$M$3:$M$20000,AU$4,BISDATA!$I$3:$I$20000,"FD")</f>
        <v>0</v>
      </c>
      <c r="AV24" s="27">
        <f>SUMIFS(BISDATA!$L$3:$L$20000,BISDATA!$A$3:$A$20000,$AB24,BISDATA!$M$3:$M$20000,AV$4,BISDATA!$I$3:$I$20000,$AB$3)+SUMIFS(BISDATA!$L$3:$L$20000,BISDATA!$A$3:$A$20000,$AB24,BISDATA!$M$3:$M$20000,AV$4,BISDATA!$I$3:$I$20000,"FD")</f>
        <v>0</v>
      </c>
      <c r="AW24" s="27">
        <f>SUMIFS(BISDATA!$L$3:$L$20000,BISDATA!$A$3:$A$20000,$AB24,BISDATA!$M$3:$M$20000,AW$4,BISDATA!$I$3:$I$20000,$AB$3)+SUMIFS(BISDATA!$L$3:$L$20000,BISDATA!$A$3:$A$20000,$AB24,BISDATA!$M$3:$M$20000,AW$4,BISDATA!$I$3:$I$20000,"FD")</f>
        <v>18</v>
      </c>
      <c r="AX24" s="27">
        <f>SUMIFS(BISDATA!$L$3:$L$20000,BISDATA!$A$3:$A$20000,$AB24,BISDATA!$M$3:$M$20000,AX$4,BISDATA!$I$3:$I$20000,$AB$3)+SUMIFS(BISDATA!$L$3:$L$20000,BISDATA!$A$3:$A$20000,$AB24,BISDATA!$M$3:$M$20000,AX$4,BISDATA!$I$3:$I$20000,"FD")</f>
        <v>0</v>
      </c>
      <c r="AY24" s="27">
        <f>SUMIFS(BISDATA!$L$3:$L$20000,BISDATA!$A$3:$A$20000,$AB24,BISDATA!$M$3:$M$20000,AY$4,BISDATA!$I$3:$I$20000,$AB$3)+SUMIFS(BISDATA!$L$3:$L$20000,BISDATA!$A$3:$A$20000,$AB24,BISDATA!$M$3:$M$20000,AY$4,BISDATA!$I$3:$I$20000,"FD")</f>
        <v>0</v>
      </c>
      <c r="AZ24" s="27">
        <f>SUMIFS(BISDATA!$L$3:$L$20000,BISDATA!$A$3:$A$20000,$AB24,BISDATA!$M$3:$M$20000,AZ$4,BISDATA!$I$3:$I$20000,$AB$3)+SUMIFS(BISDATA!$L$3:$L$20000,BISDATA!$A$3:$A$20000,$AB24,BISDATA!$M$3:$M$20000,AZ$4,BISDATA!$I$3:$I$20000,"FD")</f>
        <v>0</v>
      </c>
      <c r="BA24" s="28">
        <f>SUMIFS(BISDATA!$L$3:$L$20000,BISDATA!$A$3:$A$20000,$AB24,BISDATA!$M$3:$M$20000,BA$4,BISDATA!$I$3:$I$20000,$AB$3)+SUMIFS(BISDATA!$L$3:$L$20000,BISDATA!$A$3:$A$20000,$AB24,BISDATA!$M$3:$M$20000,BA$4,BISDATA!$I$3:$I$20000,"FD")</f>
        <v>18</v>
      </c>
      <c r="BB24" s="58"/>
      <c r="BC24" s="34" t="s">
        <v>72</v>
      </c>
      <c r="BD24" s="48">
        <f t="shared" si="3"/>
        <v>0</v>
      </c>
      <c r="BE24" s="27">
        <f t="shared" si="3"/>
        <v>1722.29</v>
      </c>
      <c r="BF24" s="27">
        <f t="shared" si="3"/>
        <v>116.42</v>
      </c>
      <c r="BG24" s="27">
        <f t="shared" si="3"/>
        <v>0</v>
      </c>
      <c r="BH24" s="27">
        <f t="shared" si="3"/>
        <v>0</v>
      </c>
      <c r="BI24" s="27">
        <f t="shared" si="3"/>
        <v>17.82</v>
      </c>
      <c r="BJ24" s="27">
        <f t="shared" si="3"/>
        <v>0</v>
      </c>
      <c r="BK24" s="27">
        <f t="shared" si="3"/>
        <v>401.1</v>
      </c>
      <c r="BL24" s="27">
        <f t="shared" si="3"/>
        <v>0</v>
      </c>
      <c r="BM24" s="27">
        <f t="shared" si="3"/>
        <v>0</v>
      </c>
      <c r="BN24" s="27">
        <f t="shared" si="3"/>
        <v>0</v>
      </c>
      <c r="BO24" s="27">
        <f t="shared" si="3"/>
        <v>0</v>
      </c>
      <c r="BP24" s="27">
        <f t="shared" si="3"/>
        <v>0</v>
      </c>
      <c r="BQ24" s="27">
        <f t="shared" si="3"/>
        <v>0</v>
      </c>
      <c r="BR24" s="27">
        <f t="shared" si="3"/>
        <v>0</v>
      </c>
      <c r="BS24" s="27">
        <f t="shared" si="3"/>
        <v>0</v>
      </c>
      <c r="BT24" s="27">
        <f t="shared" si="4"/>
        <v>0</v>
      </c>
      <c r="BU24" s="27">
        <f t="shared" si="2"/>
        <v>22.14</v>
      </c>
      <c r="BV24" s="27">
        <f t="shared" si="2"/>
        <v>0</v>
      </c>
      <c r="BW24" s="27">
        <f t="shared" si="2"/>
        <v>0</v>
      </c>
      <c r="BX24" s="27">
        <f t="shared" si="2"/>
        <v>18</v>
      </c>
      <c r="BY24" s="27">
        <f t="shared" si="2"/>
        <v>0</v>
      </c>
      <c r="BZ24" s="27">
        <f t="shared" si="2"/>
        <v>0</v>
      </c>
      <c r="CA24" s="27">
        <f t="shared" si="2"/>
        <v>0</v>
      </c>
      <c r="CB24" s="28">
        <f t="shared" si="2"/>
        <v>18</v>
      </c>
    </row>
    <row r="25" spans="1:80" x14ac:dyDescent="0.25">
      <c r="A25" s="35" t="s">
        <v>91</v>
      </c>
      <c r="B25" s="46">
        <f>SUMIFS(FastClose!$H$3:$H$20000,FastClose!$K$3:$K$20000,$A25,FastClose!$G$3:$G$20000,B$3,FastClose!$D$3:$D$20000,$A$3)</f>
        <v>0</v>
      </c>
      <c r="C25" s="29">
        <f>SUMIFS(FastClose!$H$3:$H$20000,FastClose!$K$3:$K$20000,$A25,FastClose!$G$3:$G$20000,C$3,FastClose!$D$3:$D$20000,$A$3)</f>
        <v>0</v>
      </c>
      <c r="D25" s="29">
        <f>SUMIFS(FastClose!$H$3:$H$20000,FastClose!$K$3:$K$20000,$A25,FastClose!$G$3:$G$20000,D$3,FastClose!$D$3:$D$20000,$A$3)</f>
        <v>0</v>
      </c>
      <c r="E25" s="29">
        <f>SUMIFS(FastClose!$H$3:$H$20000,FastClose!$K$3:$K$20000,$A25,FastClose!$G$3:$G$20000,E$3,FastClose!$D$3:$D$20000,$A$3)</f>
        <v>0</v>
      </c>
      <c r="F25" s="29">
        <f>SUMIFS(FastClose!$H$3:$H$20000,FastClose!$K$3:$K$20000,$A25,FastClose!$G$3:$G$20000,F$3,FastClose!$D$3:$D$20000,$A$3)</f>
        <v>0</v>
      </c>
      <c r="G25" s="29">
        <f>SUMIFS(FastClose!$H$3:$H$20000,FastClose!$K$3:$K$20000,$A25,FastClose!$G$3:$G$20000,G$3,FastClose!$D$3:$D$20000,$A$3)</f>
        <v>0</v>
      </c>
      <c r="H25" s="29">
        <f>SUMIFS(FastClose!$H$3:$H$20000,FastClose!$K$3:$K$20000,$A25,FastClose!$G$3:$G$20000,H$3,FastClose!$D$3:$D$20000,$A$3)</f>
        <v>0</v>
      </c>
      <c r="I25" s="29">
        <f>SUMIFS(FastClose!$H$3:$H$20000,FastClose!$K$3:$K$20000,$A25,FastClose!$G$3:$G$20000,I$3,FastClose!$D$3:$D$20000,$A$3)</f>
        <v>0</v>
      </c>
      <c r="J25" s="29">
        <f>SUMIFS(FastClose!$H$3:$H$20000,FastClose!$K$3:$K$20000,$A25,FastClose!$G$3:$G$20000,J$3,FastClose!$D$3:$D$20000,$A$3)</f>
        <v>0</v>
      </c>
      <c r="K25" s="29">
        <f>SUMIFS(FastClose!$H$3:$H$20000,FastClose!$K$3:$K$20000,$A25,FastClose!$G$3:$G$20000,K$3,FastClose!$D$3:$D$20000,$A$3)</f>
        <v>0</v>
      </c>
      <c r="L25" s="29">
        <f>SUMIFS(FastClose!$H$3:$H$20000,FastClose!$K$3:$K$20000,$A25,FastClose!$G$3:$G$20000,L$3,FastClose!$D$3:$D$20000,$A$3)</f>
        <v>0</v>
      </c>
      <c r="M25" s="29">
        <f>SUMIFS(FastClose!$H$3:$H$20000,FastClose!$K$3:$K$20000,$A25,FastClose!$G$3:$G$20000,M$3,FastClose!$D$3:$D$20000,$A$3)</f>
        <v>0</v>
      </c>
      <c r="N25" s="29">
        <f>SUMIFS(FastClose!$H$3:$H$20000,FastClose!$K$3:$K$20000,$A25,FastClose!$G$3:$G$20000,N$3,FastClose!$D$3:$D$20000,$A$3)</f>
        <v>0</v>
      </c>
      <c r="O25" s="29">
        <f>SUMIFS(FastClose!$H$3:$H$20000,FastClose!$K$3:$K$20000,$A25,FastClose!$G$3:$G$20000,O$3,FastClose!$D$3:$D$20000,$A$3)</f>
        <v>0</v>
      </c>
      <c r="P25" s="29">
        <f>SUMIFS(FastClose!$H$3:$H$20000,FastClose!$K$3:$K$20000,$A25,FastClose!$G$3:$G$20000,P$3,FastClose!$D$3:$D$20000,$A$3)</f>
        <v>0</v>
      </c>
      <c r="Q25" s="29">
        <f>SUMIFS(FastClose!$H$3:$H$20000,FastClose!$K$3:$K$20000,$A25,FastClose!$G$3:$G$20000,Q$3,FastClose!$D$3:$D$20000,$A$3)</f>
        <v>0</v>
      </c>
      <c r="R25" s="29">
        <f>SUMIFS(FastClose!$H$3:$H$20000,FastClose!$K$3:$K$20000,$A25,FastClose!$G$3:$G$20000,R$3,FastClose!$D$3:$D$20000,$A$3)</f>
        <v>0</v>
      </c>
      <c r="S25" s="29">
        <f>SUMIFS(FastClose!$H$3:$H$20000,FastClose!$K$3:$K$20000,$A25,FastClose!$G$3:$G$20000,S$3,FastClose!$D$3:$D$20000,$A$3)</f>
        <v>0</v>
      </c>
      <c r="T25" s="29">
        <f>SUMIFS(FastClose!$H$3:$H$20000,FastClose!$K$3:$K$20000,$A25,FastClose!$G$3:$G$20000,T$3,FastClose!$D$3:$D$20000,$A$3)</f>
        <v>0</v>
      </c>
      <c r="U25" s="29">
        <f>SUMIFS(FastClose!$H$3:$H$20000,FastClose!$K$3:$K$20000,$A25,FastClose!$G$3:$G$20000,U$3,FastClose!$D$3:$D$20000,$A$3)</f>
        <v>0</v>
      </c>
      <c r="V25" s="29">
        <f>SUMIFS(FastClose!$H$3:$H$20000,FastClose!$K$3:$K$20000,$A25,FastClose!$G$3:$G$20000,V$3,FastClose!$D$3:$D$20000,$A$3)</f>
        <v>0</v>
      </c>
      <c r="W25" s="29">
        <f>SUMIFS(FastClose!$H$3:$H$20000,FastClose!$K$3:$K$20000,$A25,FastClose!$G$3:$G$20000,W$3,FastClose!$D$3:$D$20000,$A$3)</f>
        <v>0</v>
      </c>
      <c r="X25" s="29">
        <f>SUMIFS(FastClose!$H$3:$H$20000,FastClose!$K$3:$K$20000,$A25,FastClose!$G$3:$G$20000,X$3,FastClose!$D$3:$D$20000,$A$3)</f>
        <v>0</v>
      </c>
      <c r="Y25" s="29">
        <f>SUMIFS(FastClose!$H$3:$H$20000,FastClose!$K$3:$K$20000,$A25,FastClose!$G$3:$G$20000,Y$3,FastClose!$D$3:$D$20000,$A$3)</f>
        <v>0</v>
      </c>
      <c r="Z25" s="30">
        <f>SUMIFS(FastClose!$H$3:$H$20000,FastClose!$K$3:$K$20000,$A25,FastClose!$G$3:$G$20000,Z$3,FastClose!$D$3:$D$20000,$A$3)</f>
        <v>0</v>
      </c>
      <c r="AB25" s="35" t="s">
        <v>91</v>
      </c>
      <c r="AC25" s="46">
        <f>SUMIFS(BISDATA!$L$3:$L$20000,BISDATA!$A$3:$A$20000,$AB25,BISDATA!$M$3:$M$20000,AC$4,BISDATA!$I$3:$I$20000,$AB$3)+SUMIFS(BISDATA!$L$3:$L$20000,BISDATA!$A$3:$A$20000,$AB25,BISDATA!$M$3:$M$20000,AC$4,BISDATA!$I$3:$I$20000,"FD")</f>
        <v>0</v>
      </c>
      <c r="AD25" s="29">
        <f>SUMIFS(BISDATA!$L$3:$L$20000,BISDATA!$A$3:$A$20000,$AB25,BISDATA!$M$3:$M$20000,AD$4,BISDATA!$I$3:$I$20000,$AB$3)+SUMIFS(BISDATA!$L$3:$L$20000,BISDATA!$A$3:$A$20000,$AB25,BISDATA!$M$3:$M$20000,AD$4,BISDATA!$I$3:$I$20000,"FD")</f>
        <v>0</v>
      </c>
      <c r="AE25" s="29">
        <f>SUMIFS(BISDATA!$L$3:$L$20000,BISDATA!$A$3:$A$20000,$AB25,BISDATA!$M$3:$M$20000,AE$4,BISDATA!$I$3:$I$20000,$AB$3)+SUMIFS(BISDATA!$L$3:$L$20000,BISDATA!$A$3:$A$20000,$AB25,BISDATA!$M$3:$M$20000,AE$4,BISDATA!$I$3:$I$20000,"FD")</f>
        <v>0</v>
      </c>
      <c r="AF25" s="29">
        <f>SUMIFS(BISDATA!$L$3:$L$20000,BISDATA!$A$3:$A$20000,$AB25,BISDATA!$M$3:$M$20000,AF$4,BISDATA!$I$3:$I$20000,$AB$3)+SUMIFS(BISDATA!$L$3:$L$20000,BISDATA!$A$3:$A$20000,$AB25,BISDATA!$M$3:$M$20000,AF$4,BISDATA!$I$3:$I$20000,"FD")</f>
        <v>0</v>
      </c>
      <c r="AG25" s="29">
        <f>SUMIFS(BISDATA!$L$3:$L$20000,BISDATA!$A$3:$A$20000,$AB25,BISDATA!$M$3:$M$20000,AG$4,BISDATA!$I$3:$I$20000,$AB$3)+SUMIFS(BISDATA!$L$3:$L$20000,BISDATA!$A$3:$A$20000,$AB25,BISDATA!$M$3:$M$20000,AG$4,BISDATA!$I$3:$I$20000,"FD")</f>
        <v>0</v>
      </c>
      <c r="AH25" s="29">
        <f>SUMIFS(BISDATA!$L$3:$L$20000,BISDATA!$A$3:$A$20000,$AB25,BISDATA!$M$3:$M$20000,AH$4,BISDATA!$I$3:$I$20000,$AB$3)+SUMIFS(BISDATA!$L$3:$L$20000,BISDATA!$A$3:$A$20000,$AB25,BISDATA!$M$3:$M$20000,AH$4,BISDATA!$I$3:$I$20000,"FD")</f>
        <v>0</v>
      </c>
      <c r="AI25" s="29">
        <f>SUMIFS(BISDATA!$L$3:$L$20000,BISDATA!$A$3:$A$20000,$AB25,BISDATA!$M$3:$M$20000,AI$4,BISDATA!$I$3:$I$20000,$AB$3)+SUMIFS(BISDATA!$L$3:$L$20000,BISDATA!$A$3:$A$20000,$AB25,BISDATA!$M$3:$M$20000,AI$4,BISDATA!$I$3:$I$20000,"FD")</f>
        <v>0</v>
      </c>
      <c r="AJ25" s="29">
        <f>SUMIFS(BISDATA!$L$3:$L$20000,BISDATA!$A$3:$A$20000,$AB25,BISDATA!$M$3:$M$20000,AJ$4,BISDATA!$I$3:$I$20000,$AB$3)+SUMIFS(BISDATA!$L$3:$L$20000,BISDATA!$A$3:$A$20000,$AB25,BISDATA!$M$3:$M$20000,AJ$4,BISDATA!$I$3:$I$20000,"FD")</f>
        <v>0</v>
      </c>
      <c r="AK25" s="29">
        <f>SUMIFS(BISDATA!$L$3:$L$20000,BISDATA!$A$3:$A$20000,$AB25,BISDATA!$M$3:$M$20000,AK$4,BISDATA!$I$3:$I$20000,$AB$3)+SUMIFS(BISDATA!$L$3:$L$20000,BISDATA!$A$3:$A$20000,$AB25,BISDATA!$M$3:$M$20000,AK$4,BISDATA!$I$3:$I$20000,"FD")</f>
        <v>0</v>
      </c>
      <c r="AL25" s="29">
        <f>SUMIFS(BISDATA!$L$3:$L$20000,BISDATA!$A$3:$A$20000,$AB25,BISDATA!$M$3:$M$20000,AL$4,BISDATA!$I$3:$I$20000,$AB$3)+SUMIFS(BISDATA!$L$3:$L$20000,BISDATA!$A$3:$A$20000,$AB25,BISDATA!$M$3:$M$20000,AL$4,BISDATA!$I$3:$I$20000,"FD")</f>
        <v>0</v>
      </c>
      <c r="AM25" s="29">
        <f>SUMIFS(BISDATA!$L$3:$L$20000,BISDATA!$A$3:$A$20000,$AB25,BISDATA!$M$3:$M$20000,AM$4,BISDATA!$I$3:$I$20000,$AB$3)+SUMIFS(BISDATA!$L$3:$L$20000,BISDATA!$A$3:$A$20000,$AB25,BISDATA!$M$3:$M$20000,AM$4,BISDATA!$I$3:$I$20000,"FD")</f>
        <v>0</v>
      </c>
      <c r="AN25" s="29">
        <f>SUMIFS(BISDATA!$L$3:$L$20000,BISDATA!$A$3:$A$20000,$AB25,BISDATA!$M$3:$M$20000,AN$4,BISDATA!$I$3:$I$20000,$AB$3)+SUMIFS(BISDATA!$L$3:$L$20000,BISDATA!$A$3:$A$20000,$AB25,BISDATA!$M$3:$M$20000,AN$4,BISDATA!$I$3:$I$20000,"FD")</f>
        <v>0</v>
      </c>
      <c r="AO25" s="29">
        <f>SUMIFS(BISDATA!$L$3:$L$20000,BISDATA!$A$3:$A$20000,$AB25,BISDATA!$M$3:$M$20000,AO$4,BISDATA!$I$3:$I$20000,$AB$3)+SUMIFS(BISDATA!$L$3:$L$20000,BISDATA!$A$3:$A$20000,$AB25,BISDATA!$M$3:$M$20000,AO$4,BISDATA!$I$3:$I$20000,"FD")</f>
        <v>0</v>
      </c>
      <c r="AP25" s="29">
        <f>SUMIFS(BISDATA!$L$3:$L$20000,BISDATA!$A$3:$A$20000,$AB25,BISDATA!$M$3:$M$20000,AP$4,BISDATA!$I$3:$I$20000,$AB$3)+SUMIFS(BISDATA!$L$3:$L$20000,BISDATA!$A$3:$A$20000,$AB25,BISDATA!$M$3:$M$20000,AP$4,BISDATA!$I$3:$I$20000,"FD")</f>
        <v>0</v>
      </c>
      <c r="AQ25" s="29">
        <f>SUMIFS(BISDATA!$L$3:$L$20000,BISDATA!$A$3:$A$20000,$AB25,BISDATA!$M$3:$M$20000,AQ$4,BISDATA!$I$3:$I$20000,$AB$3)+SUMIFS(BISDATA!$L$3:$L$20000,BISDATA!$A$3:$A$20000,$AB25,BISDATA!$M$3:$M$20000,AQ$4,BISDATA!$I$3:$I$20000,"FD")</f>
        <v>0</v>
      </c>
      <c r="AR25" s="29">
        <f>SUMIFS(BISDATA!$L$3:$L$20000,BISDATA!$A$3:$A$20000,$AB25,BISDATA!$M$3:$M$20000,AR$4,BISDATA!$I$3:$I$20000,$AB$3)+SUMIFS(BISDATA!$L$3:$L$20000,BISDATA!$A$3:$A$20000,$AB25,BISDATA!$M$3:$M$20000,AR$4,BISDATA!$I$3:$I$20000,"FD")</f>
        <v>18</v>
      </c>
      <c r="AS25" s="29">
        <f>SUMIFS(BISDATA!$L$3:$L$20000,BISDATA!$A$3:$A$20000,$AB25,BISDATA!$M$3:$M$20000,AS$4,BISDATA!$I$3:$I$20000,$AB$3)+SUMIFS(BISDATA!$L$3:$L$20000,BISDATA!$A$3:$A$20000,$AB25,BISDATA!$M$3:$M$20000,AS$4,BISDATA!$I$3:$I$20000,"FD")</f>
        <v>0</v>
      </c>
      <c r="AT25" s="29">
        <f>SUMIFS(BISDATA!$L$3:$L$20000,BISDATA!$A$3:$A$20000,$AB25,BISDATA!$M$3:$M$20000,AT$4,BISDATA!$I$3:$I$20000,$AB$3)+SUMIFS(BISDATA!$L$3:$L$20000,BISDATA!$A$3:$A$20000,$AB25,BISDATA!$M$3:$M$20000,AT$4,BISDATA!$I$3:$I$20000,"FD")</f>
        <v>0</v>
      </c>
      <c r="AU25" s="29">
        <f>SUMIFS(BISDATA!$L$3:$L$20000,BISDATA!$A$3:$A$20000,$AB25,BISDATA!$M$3:$M$20000,AU$4,BISDATA!$I$3:$I$20000,$AB$3)+SUMIFS(BISDATA!$L$3:$L$20000,BISDATA!$A$3:$A$20000,$AB25,BISDATA!$M$3:$M$20000,AU$4,BISDATA!$I$3:$I$20000,"FD")</f>
        <v>0</v>
      </c>
      <c r="AV25" s="29">
        <f>SUMIFS(BISDATA!$L$3:$L$20000,BISDATA!$A$3:$A$20000,$AB25,BISDATA!$M$3:$M$20000,AV$4,BISDATA!$I$3:$I$20000,$AB$3)+SUMIFS(BISDATA!$L$3:$L$20000,BISDATA!$A$3:$A$20000,$AB25,BISDATA!$M$3:$M$20000,AV$4,BISDATA!$I$3:$I$20000,"FD")</f>
        <v>0</v>
      </c>
      <c r="AW25" s="29">
        <f>SUMIFS(BISDATA!$L$3:$L$20000,BISDATA!$A$3:$A$20000,$AB25,BISDATA!$M$3:$M$20000,AW$4,BISDATA!$I$3:$I$20000,$AB$3)+SUMIFS(BISDATA!$L$3:$L$20000,BISDATA!$A$3:$A$20000,$AB25,BISDATA!$M$3:$M$20000,AW$4,BISDATA!$I$3:$I$20000,"FD")</f>
        <v>0</v>
      </c>
      <c r="AX25" s="29">
        <f>SUMIFS(BISDATA!$L$3:$L$20000,BISDATA!$A$3:$A$20000,$AB25,BISDATA!$M$3:$M$20000,AX$4,BISDATA!$I$3:$I$20000,$AB$3)+SUMIFS(BISDATA!$L$3:$L$20000,BISDATA!$A$3:$A$20000,$AB25,BISDATA!$M$3:$M$20000,AX$4,BISDATA!$I$3:$I$20000,"FD")</f>
        <v>0</v>
      </c>
      <c r="AY25" s="29">
        <f>SUMIFS(BISDATA!$L$3:$L$20000,BISDATA!$A$3:$A$20000,$AB25,BISDATA!$M$3:$M$20000,AY$4,BISDATA!$I$3:$I$20000,$AB$3)+SUMIFS(BISDATA!$L$3:$L$20000,BISDATA!$A$3:$A$20000,$AB25,BISDATA!$M$3:$M$20000,AY$4,BISDATA!$I$3:$I$20000,"FD")</f>
        <v>0</v>
      </c>
      <c r="AZ25" s="29">
        <f>SUMIFS(BISDATA!$L$3:$L$20000,BISDATA!$A$3:$A$20000,$AB25,BISDATA!$M$3:$M$20000,AZ$4,BISDATA!$I$3:$I$20000,$AB$3)+SUMIFS(BISDATA!$L$3:$L$20000,BISDATA!$A$3:$A$20000,$AB25,BISDATA!$M$3:$M$20000,AZ$4,BISDATA!$I$3:$I$20000,"FD")</f>
        <v>0</v>
      </c>
      <c r="BA25" s="30">
        <f>SUMIFS(BISDATA!$L$3:$L$20000,BISDATA!$A$3:$A$20000,$AB25,BISDATA!$M$3:$M$20000,BA$4,BISDATA!$I$3:$I$20000,$AB$3)+SUMIFS(BISDATA!$L$3:$L$20000,BISDATA!$A$3:$A$20000,$AB25,BISDATA!$M$3:$M$20000,BA$4,BISDATA!$I$3:$I$20000,"FD")</f>
        <v>0</v>
      </c>
      <c r="BB25" s="58"/>
      <c r="BC25" s="35" t="s">
        <v>91</v>
      </c>
      <c r="BD25" s="46">
        <f t="shared" si="3"/>
        <v>0</v>
      </c>
      <c r="BE25" s="29">
        <f t="shared" si="3"/>
        <v>0</v>
      </c>
      <c r="BF25" s="29">
        <f t="shared" si="3"/>
        <v>0</v>
      </c>
      <c r="BG25" s="29">
        <f t="shared" si="3"/>
        <v>0</v>
      </c>
      <c r="BH25" s="29">
        <f t="shared" si="3"/>
        <v>0</v>
      </c>
      <c r="BI25" s="29">
        <f t="shared" si="3"/>
        <v>0</v>
      </c>
      <c r="BJ25" s="29">
        <f t="shared" si="3"/>
        <v>0</v>
      </c>
      <c r="BK25" s="29">
        <f t="shared" si="3"/>
        <v>0</v>
      </c>
      <c r="BL25" s="29">
        <f t="shared" si="3"/>
        <v>0</v>
      </c>
      <c r="BM25" s="29">
        <f t="shared" si="3"/>
        <v>0</v>
      </c>
      <c r="BN25" s="29">
        <f t="shared" si="3"/>
        <v>0</v>
      </c>
      <c r="BO25" s="29">
        <f t="shared" si="3"/>
        <v>0</v>
      </c>
      <c r="BP25" s="29">
        <f t="shared" si="3"/>
        <v>0</v>
      </c>
      <c r="BQ25" s="29">
        <f t="shared" si="3"/>
        <v>0</v>
      </c>
      <c r="BR25" s="29">
        <f t="shared" si="3"/>
        <v>0</v>
      </c>
      <c r="BS25" s="29">
        <f t="shared" si="3"/>
        <v>18</v>
      </c>
      <c r="BT25" s="29">
        <f t="shared" si="4"/>
        <v>0</v>
      </c>
      <c r="BU25" s="29">
        <f t="shared" si="2"/>
        <v>0</v>
      </c>
      <c r="BV25" s="29">
        <f t="shared" si="2"/>
        <v>0</v>
      </c>
      <c r="BW25" s="29">
        <f t="shared" si="2"/>
        <v>0</v>
      </c>
      <c r="BX25" s="29">
        <f t="shared" si="2"/>
        <v>0</v>
      </c>
      <c r="BY25" s="29">
        <f t="shared" si="2"/>
        <v>0</v>
      </c>
      <c r="BZ25" s="29">
        <f t="shared" si="2"/>
        <v>0</v>
      </c>
      <c r="CA25" s="29">
        <f t="shared" si="2"/>
        <v>0</v>
      </c>
      <c r="CB25" s="30">
        <f t="shared" si="2"/>
        <v>0</v>
      </c>
    </row>
    <row r="26" spans="1:80" x14ac:dyDescent="0.25">
      <c r="A26" s="35" t="s">
        <v>171</v>
      </c>
      <c r="B26" s="46">
        <f>SUMIFS(FastClose!$H$3:$H$20000,FastClose!$K$3:$K$20000,$A26,FastClose!$G$3:$G$20000,B$3,FastClose!$D$3:$D$20000,$A$3)</f>
        <v>6568.9</v>
      </c>
      <c r="C26" s="29">
        <f>SUMIFS(FastClose!$H$3:$H$20000,FastClose!$K$3:$K$20000,$A26,FastClose!$G$3:$G$20000,C$3,FastClose!$D$3:$D$20000,$A$3)</f>
        <v>15022.95</v>
      </c>
      <c r="D26" s="29">
        <f>SUMIFS(FastClose!$H$3:$H$20000,FastClose!$K$3:$K$20000,$A26,FastClose!$G$3:$G$20000,D$3,FastClose!$D$3:$D$20000,$A$3)</f>
        <v>4685.62</v>
      </c>
      <c r="E26" s="29">
        <f>SUMIFS(FastClose!$H$3:$H$20000,FastClose!$K$3:$K$20000,$A26,FastClose!$G$3:$G$20000,E$3,FastClose!$D$3:$D$20000,$A$3)</f>
        <v>2075</v>
      </c>
      <c r="F26" s="29">
        <f>SUMIFS(FastClose!$H$3:$H$20000,FastClose!$K$3:$K$20000,$A26,FastClose!$G$3:$G$20000,F$3,FastClose!$D$3:$D$20000,$A$3)</f>
        <v>2628.8900000000003</v>
      </c>
      <c r="G26" s="29">
        <f>SUMIFS(FastClose!$H$3:$H$20000,FastClose!$K$3:$K$20000,$A26,FastClose!$G$3:$G$20000,G$3,FastClose!$D$3:$D$20000,$A$3)</f>
        <v>2287.4499999999998</v>
      </c>
      <c r="H26" s="29">
        <f>SUMIFS(FastClose!$H$3:$H$20000,FastClose!$K$3:$K$20000,$A26,FastClose!$G$3:$G$20000,H$3,FastClose!$D$3:$D$20000,$A$3)</f>
        <v>974.15</v>
      </c>
      <c r="I26" s="29">
        <f>SUMIFS(FastClose!$H$3:$H$20000,FastClose!$K$3:$K$20000,$A26,FastClose!$G$3:$G$20000,I$3,FastClose!$D$3:$D$20000,$A$3)</f>
        <v>2290.3999999999996</v>
      </c>
      <c r="J26" s="29">
        <f>SUMIFS(FastClose!$H$3:$H$20000,FastClose!$K$3:$K$20000,$A26,FastClose!$G$3:$G$20000,J$3,FastClose!$D$3:$D$20000,$A$3)</f>
        <v>986</v>
      </c>
      <c r="K26" s="29">
        <f>SUMIFS(FastClose!$H$3:$H$20000,FastClose!$K$3:$K$20000,$A26,FastClose!$G$3:$G$20000,K$3,FastClose!$D$3:$D$20000,$A$3)</f>
        <v>1126.6099999999999</v>
      </c>
      <c r="L26" s="29">
        <f>SUMIFS(FastClose!$H$3:$H$20000,FastClose!$K$3:$K$20000,$A26,FastClose!$G$3:$G$20000,L$3,FastClose!$D$3:$D$20000,$A$3)</f>
        <v>0</v>
      </c>
      <c r="M26" s="29">
        <f>SUMIFS(FastClose!$H$3:$H$20000,FastClose!$K$3:$K$20000,$A26,FastClose!$G$3:$G$20000,M$3,FastClose!$D$3:$D$20000,$A$3)</f>
        <v>0</v>
      </c>
      <c r="N26" s="29">
        <f>SUMIFS(FastClose!$H$3:$H$20000,FastClose!$K$3:$K$20000,$A26,FastClose!$G$3:$G$20000,N$3,FastClose!$D$3:$D$20000,$A$3)</f>
        <v>256</v>
      </c>
      <c r="O26" s="29">
        <f>SUMIFS(FastClose!$H$3:$H$20000,FastClose!$K$3:$K$20000,$A26,FastClose!$G$3:$G$20000,O$3,FastClose!$D$3:$D$20000,$A$3)</f>
        <v>620</v>
      </c>
      <c r="P26" s="29">
        <f>SUMIFS(FastClose!$H$3:$H$20000,FastClose!$K$3:$K$20000,$A26,FastClose!$G$3:$G$20000,P$3,FastClose!$D$3:$D$20000,$A$3)</f>
        <v>278.85000000000002</v>
      </c>
      <c r="Q26" s="29">
        <f>SUMIFS(FastClose!$H$3:$H$20000,FastClose!$K$3:$K$20000,$A26,FastClose!$G$3:$G$20000,Q$3,FastClose!$D$3:$D$20000,$A$3)</f>
        <v>668.5</v>
      </c>
      <c r="R26" s="29">
        <f>SUMIFS(FastClose!$H$3:$H$20000,FastClose!$K$3:$K$20000,$A26,FastClose!$G$3:$G$20000,R$3,FastClose!$D$3:$D$20000,$A$3)</f>
        <v>0</v>
      </c>
      <c r="S26" s="29">
        <f>SUMIFS(FastClose!$H$3:$H$20000,FastClose!$K$3:$K$20000,$A26,FastClose!$G$3:$G$20000,S$3,FastClose!$D$3:$D$20000,$A$3)</f>
        <v>0</v>
      </c>
      <c r="T26" s="29">
        <f>SUMIFS(FastClose!$H$3:$H$20000,FastClose!$K$3:$K$20000,$A26,FastClose!$G$3:$G$20000,T$3,FastClose!$D$3:$D$20000,$A$3)</f>
        <v>0</v>
      </c>
      <c r="U26" s="29">
        <f>SUMIFS(FastClose!$H$3:$H$20000,FastClose!$K$3:$K$20000,$A26,FastClose!$G$3:$G$20000,U$3,FastClose!$D$3:$D$20000,$A$3)</f>
        <v>282.43</v>
      </c>
      <c r="V26" s="29">
        <f>SUMIFS(FastClose!$H$3:$H$20000,FastClose!$K$3:$K$20000,$A26,FastClose!$G$3:$G$20000,V$3,FastClose!$D$3:$D$20000,$A$3)</f>
        <v>-453.05</v>
      </c>
      <c r="W26" s="29">
        <f>SUMIFS(FastClose!$H$3:$H$20000,FastClose!$K$3:$K$20000,$A26,FastClose!$G$3:$G$20000,W$3,FastClose!$D$3:$D$20000,$A$3)</f>
        <v>0</v>
      </c>
      <c r="X26" s="29">
        <f>SUMIFS(FastClose!$H$3:$H$20000,FastClose!$K$3:$K$20000,$A26,FastClose!$G$3:$G$20000,X$3,FastClose!$D$3:$D$20000,$A$3)</f>
        <v>-806.9</v>
      </c>
      <c r="Y26" s="29">
        <f>SUMIFS(FastClose!$H$3:$H$20000,FastClose!$K$3:$K$20000,$A26,FastClose!$G$3:$G$20000,Y$3,FastClose!$D$3:$D$20000,$A$3)</f>
        <v>-523.9</v>
      </c>
      <c r="Z26" s="30">
        <f>SUMIFS(FastClose!$H$3:$H$20000,FastClose!$K$3:$K$20000,$A26,FastClose!$G$3:$G$20000,Z$3,FastClose!$D$3:$D$20000,$A$3)</f>
        <v>-5042.41</v>
      </c>
      <c r="AB26" s="35" t="s">
        <v>171</v>
      </c>
      <c r="AC26" s="46">
        <f>SUMIFS(BISDATA!$L$3:$L$20000,BISDATA!$A$3:$A$20000,$AB26,BISDATA!$M$3:$M$20000,AC$4,BISDATA!$I$3:$I$20000,$AB$3)+SUMIFS(BISDATA!$L$3:$L$20000,BISDATA!$A$3:$A$20000,$AB26,BISDATA!$M$3:$M$20000,AC$4,BISDATA!$I$3:$I$20000,"FD")</f>
        <v>147226.30000000002</v>
      </c>
      <c r="AD26" s="29">
        <f>SUMIFS(BISDATA!$L$3:$L$20000,BISDATA!$A$3:$A$20000,$AB26,BISDATA!$M$3:$M$20000,AD$4,BISDATA!$I$3:$I$20000,$AB$3)+SUMIFS(BISDATA!$L$3:$L$20000,BISDATA!$A$3:$A$20000,$AB26,BISDATA!$M$3:$M$20000,AD$4,BISDATA!$I$3:$I$20000,"FD")</f>
        <v>161547.53000000003</v>
      </c>
      <c r="AE26" s="29">
        <f>SUMIFS(BISDATA!$L$3:$L$20000,BISDATA!$A$3:$A$20000,$AB26,BISDATA!$M$3:$M$20000,AE$4,BISDATA!$I$3:$I$20000,$AB$3)+SUMIFS(BISDATA!$L$3:$L$20000,BISDATA!$A$3:$A$20000,$AB26,BISDATA!$M$3:$M$20000,AE$4,BISDATA!$I$3:$I$20000,"FD")</f>
        <v>29343.899999999998</v>
      </c>
      <c r="AF26" s="29">
        <f>SUMIFS(BISDATA!$L$3:$L$20000,BISDATA!$A$3:$A$20000,$AB26,BISDATA!$M$3:$M$20000,AF$4,BISDATA!$I$3:$I$20000,$AB$3)+SUMIFS(BISDATA!$L$3:$L$20000,BISDATA!$A$3:$A$20000,$AB26,BISDATA!$M$3:$M$20000,AF$4,BISDATA!$I$3:$I$20000,"FD")</f>
        <v>12720.68</v>
      </c>
      <c r="AG26" s="29">
        <f>SUMIFS(BISDATA!$L$3:$L$20000,BISDATA!$A$3:$A$20000,$AB26,BISDATA!$M$3:$M$20000,AG$4,BISDATA!$I$3:$I$20000,$AB$3)+SUMIFS(BISDATA!$L$3:$L$20000,BISDATA!$A$3:$A$20000,$AB26,BISDATA!$M$3:$M$20000,AG$4,BISDATA!$I$3:$I$20000,"FD")</f>
        <v>9958.34</v>
      </c>
      <c r="AH26" s="29">
        <f>SUMIFS(BISDATA!$L$3:$L$20000,BISDATA!$A$3:$A$20000,$AB26,BISDATA!$M$3:$M$20000,AH$4,BISDATA!$I$3:$I$20000,$AB$3)+SUMIFS(BISDATA!$L$3:$L$20000,BISDATA!$A$3:$A$20000,$AB26,BISDATA!$M$3:$M$20000,AH$4,BISDATA!$I$3:$I$20000,"FD")</f>
        <v>9263.0500000000011</v>
      </c>
      <c r="AI26" s="29">
        <f>SUMIFS(BISDATA!$L$3:$L$20000,BISDATA!$A$3:$A$20000,$AB26,BISDATA!$M$3:$M$20000,AI$4,BISDATA!$I$3:$I$20000,$AB$3)+SUMIFS(BISDATA!$L$3:$L$20000,BISDATA!$A$3:$A$20000,$AB26,BISDATA!$M$3:$M$20000,AI$4,BISDATA!$I$3:$I$20000,"FD")</f>
        <v>5780.17</v>
      </c>
      <c r="AJ26" s="29">
        <f>SUMIFS(BISDATA!$L$3:$L$20000,BISDATA!$A$3:$A$20000,$AB26,BISDATA!$M$3:$M$20000,AJ$4,BISDATA!$I$3:$I$20000,$AB$3)+SUMIFS(BISDATA!$L$3:$L$20000,BISDATA!$A$3:$A$20000,$AB26,BISDATA!$M$3:$M$20000,AJ$4,BISDATA!$I$3:$I$20000,"FD")</f>
        <v>5151.47</v>
      </c>
      <c r="AK26" s="29">
        <f>SUMIFS(BISDATA!$L$3:$L$20000,BISDATA!$A$3:$A$20000,$AB26,BISDATA!$M$3:$M$20000,AK$4,BISDATA!$I$3:$I$20000,$AB$3)+SUMIFS(BISDATA!$L$3:$L$20000,BISDATA!$A$3:$A$20000,$AB26,BISDATA!$M$3:$M$20000,AK$4,BISDATA!$I$3:$I$20000,"FD")</f>
        <v>4108</v>
      </c>
      <c r="AL26" s="29">
        <f>SUMIFS(BISDATA!$L$3:$L$20000,BISDATA!$A$3:$A$20000,$AB26,BISDATA!$M$3:$M$20000,AL$4,BISDATA!$I$3:$I$20000,$AB$3)+SUMIFS(BISDATA!$L$3:$L$20000,BISDATA!$A$3:$A$20000,$AB26,BISDATA!$M$3:$M$20000,AL$4,BISDATA!$I$3:$I$20000,"FD")</f>
        <v>2583.21</v>
      </c>
      <c r="AM26" s="29">
        <f>SUMIFS(BISDATA!$L$3:$L$20000,BISDATA!$A$3:$A$20000,$AB26,BISDATA!$M$3:$M$20000,AM$4,BISDATA!$I$3:$I$20000,$AB$3)+SUMIFS(BISDATA!$L$3:$L$20000,BISDATA!$A$3:$A$20000,$AB26,BISDATA!$M$3:$M$20000,AM$4,BISDATA!$I$3:$I$20000,"FD")</f>
        <v>920</v>
      </c>
      <c r="AN26" s="29">
        <f>SUMIFS(BISDATA!$L$3:$L$20000,BISDATA!$A$3:$A$20000,$AB26,BISDATA!$M$3:$M$20000,AN$4,BISDATA!$I$3:$I$20000,$AB$3)+SUMIFS(BISDATA!$L$3:$L$20000,BISDATA!$A$3:$A$20000,$AB26,BISDATA!$M$3:$M$20000,AN$4,BISDATA!$I$3:$I$20000,"FD")</f>
        <v>703</v>
      </c>
      <c r="AO26" s="29">
        <f>SUMIFS(BISDATA!$L$3:$L$20000,BISDATA!$A$3:$A$20000,$AB26,BISDATA!$M$3:$M$20000,AO$4,BISDATA!$I$3:$I$20000,$AB$3)+SUMIFS(BISDATA!$L$3:$L$20000,BISDATA!$A$3:$A$20000,$AB26,BISDATA!$M$3:$M$20000,AO$4,BISDATA!$I$3:$I$20000,"FD")</f>
        <v>1134</v>
      </c>
      <c r="AP26" s="29">
        <f>SUMIFS(BISDATA!$L$3:$L$20000,BISDATA!$A$3:$A$20000,$AB26,BISDATA!$M$3:$M$20000,AP$4,BISDATA!$I$3:$I$20000,$AB$3)+SUMIFS(BISDATA!$L$3:$L$20000,BISDATA!$A$3:$A$20000,$AB26,BISDATA!$M$3:$M$20000,AP$4,BISDATA!$I$3:$I$20000,"FD")</f>
        <v>1205.0999999999999</v>
      </c>
      <c r="AQ26" s="29">
        <f>SUMIFS(BISDATA!$L$3:$L$20000,BISDATA!$A$3:$A$20000,$AB26,BISDATA!$M$3:$M$20000,AQ$4,BISDATA!$I$3:$I$20000,$AB$3)+SUMIFS(BISDATA!$L$3:$L$20000,BISDATA!$A$3:$A$20000,$AB26,BISDATA!$M$3:$M$20000,AQ$4,BISDATA!$I$3:$I$20000,"FD")</f>
        <v>399.85</v>
      </c>
      <c r="AR26" s="29">
        <f>SUMIFS(BISDATA!$L$3:$L$20000,BISDATA!$A$3:$A$20000,$AB26,BISDATA!$M$3:$M$20000,AR$4,BISDATA!$I$3:$I$20000,$AB$3)+SUMIFS(BISDATA!$L$3:$L$20000,BISDATA!$A$3:$A$20000,$AB26,BISDATA!$M$3:$M$20000,AR$4,BISDATA!$I$3:$I$20000,"FD")</f>
        <v>1247.5</v>
      </c>
      <c r="AS26" s="29">
        <f>SUMIFS(BISDATA!$L$3:$L$20000,BISDATA!$A$3:$A$20000,$AB26,BISDATA!$M$3:$M$20000,AS$4,BISDATA!$I$3:$I$20000,$AB$3)+SUMIFS(BISDATA!$L$3:$L$20000,BISDATA!$A$3:$A$20000,$AB26,BISDATA!$M$3:$M$20000,AS$4,BISDATA!$I$3:$I$20000,"FD")</f>
        <v>-162</v>
      </c>
      <c r="AT26" s="29">
        <f>SUMIFS(BISDATA!$L$3:$L$20000,BISDATA!$A$3:$A$20000,$AB26,BISDATA!$M$3:$M$20000,AT$4,BISDATA!$I$3:$I$20000,$AB$3)+SUMIFS(BISDATA!$L$3:$L$20000,BISDATA!$A$3:$A$20000,$AB26,BISDATA!$M$3:$M$20000,AT$4,BISDATA!$I$3:$I$20000,"FD")</f>
        <v>349.5</v>
      </c>
      <c r="AU26" s="29">
        <f>SUMIFS(BISDATA!$L$3:$L$20000,BISDATA!$A$3:$A$20000,$AB26,BISDATA!$M$3:$M$20000,AU$4,BISDATA!$I$3:$I$20000,$AB$3)+SUMIFS(BISDATA!$L$3:$L$20000,BISDATA!$A$3:$A$20000,$AB26,BISDATA!$M$3:$M$20000,AU$4,BISDATA!$I$3:$I$20000,"FD")</f>
        <v>188</v>
      </c>
      <c r="AV26" s="29">
        <f>SUMIFS(BISDATA!$L$3:$L$20000,BISDATA!$A$3:$A$20000,$AB26,BISDATA!$M$3:$M$20000,AV$4,BISDATA!$I$3:$I$20000,$AB$3)+SUMIFS(BISDATA!$L$3:$L$20000,BISDATA!$A$3:$A$20000,$AB26,BISDATA!$M$3:$M$20000,AV$4,BISDATA!$I$3:$I$20000,"FD")</f>
        <v>363.43</v>
      </c>
      <c r="AW26" s="29">
        <f>SUMIFS(BISDATA!$L$3:$L$20000,BISDATA!$A$3:$A$20000,$AB26,BISDATA!$M$3:$M$20000,AW$4,BISDATA!$I$3:$I$20000,$AB$3)+SUMIFS(BISDATA!$L$3:$L$20000,BISDATA!$A$3:$A$20000,$AB26,BISDATA!$M$3:$M$20000,AW$4,BISDATA!$I$3:$I$20000,"FD")</f>
        <v>-704.05</v>
      </c>
      <c r="AX26" s="29">
        <f>SUMIFS(BISDATA!$L$3:$L$20000,BISDATA!$A$3:$A$20000,$AB26,BISDATA!$M$3:$M$20000,AX$4,BISDATA!$I$3:$I$20000,$AB$3)+SUMIFS(BISDATA!$L$3:$L$20000,BISDATA!$A$3:$A$20000,$AB26,BISDATA!$M$3:$M$20000,AX$4,BISDATA!$I$3:$I$20000,"FD")</f>
        <v>-44.019999999999982</v>
      </c>
      <c r="AY26" s="29">
        <f>SUMIFS(BISDATA!$L$3:$L$20000,BISDATA!$A$3:$A$20000,$AB26,BISDATA!$M$3:$M$20000,AY$4,BISDATA!$I$3:$I$20000,$AB$3)+SUMIFS(BISDATA!$L$3:$L$20000,BISDATA!$A$3:$A$20000,$AB26,BISDATA!$M$3:$M$20000,AY$4,BISDATA!$I$3:$I$20000,"FD")</f>
        <v>-539.9</v>
      </c>
      <c r="AZ26" s="29">
        <f>SUMIFS(BISDATA!$L$3:$L$20000,BISDATA!$A$3:$A$20000,$AB26,BISDATA!$M$3:$M$20000,AZ$4,BISDATA!$I$3:$I$20000,$AB$3)+SUMIFS(BISDATA!$L$3:$L$20000,BISDATA!$A$3:$A$20000,$AB26,BISDATA!$M$3:$M$20000,AZ$4,BISDATA!$I$3:$I$20000,"FD")</f>
        <v>-694.90000000000009</v>
      </c>
      <c r="BA26" s="30">
        <f>SUMIFS(BISDATA!$L$3:$L$20000,BISDATA!$A$3:$A$20000,$AB26,BISDATA!$M$3:$M$20000,BA$4,BISDATA!$I$3:$I$20000,$AB$3)+SUMIFS(BISDATA!$L$3:$L$20000,BISDATA!$A$3:$A$20000,$AB26,BISDATA!$M$3:$M$20000,BA$4,BISDATA!$I$3:$I$20000,"FD")</f>
        <v>-9592.41</v>
      </c>
      <c r="BB26" s="58"/>
      <c r="BC26" s="35" t="s">
        <v>171</v>
      </c>
      <c r="BD26" s="46">
        <f t="shared" si="3"/>
        <v>140657.40000000002</v>
      </c>
      <c r="BE26" s="29">
        <f t="shared" si="3"/>
        <v>146524.58000000002</v>
      </c>
      <c r="BF26" s="29">
        <f t="shared" si="3"/>
        <v>24658.28</v>
      </c>
      <c r="BG26" s="29">
        <f t="shared" si="3"/>
        <v>10645.68</v>
      </c>
      <c r="BH26" s="29">
        <f t="shared" si="3"/>
        <v>7329.45</v>
      </c>
      <c r="BI26" s="29">
        <f t="shared" si="3"/>
        <v>6975.6000000000013</v>
      </c>
      <c r="BJ26" s="29">
        <f t="shared" si="3"/>
        <v>4806.0200000000004</v>
      </c>
      <c r="BK26" s="29">
        <f t="shared" si="3"/>
        <v>2861.0700000000006</v>
      </c>
      <c r="BL26" s="29">
        <f t="shared" si="3"/>
        <v>3122</v>
      </c>
      <c r="BM26" s="29">
        <f t="shared" si="3"/>
        <v>1456.6000000000001</v>
      </c>
      <c r="BN26" s="29">
        <f t="shared" si="3"/>
        <v>920</v>
      </c>
      <c r="BO26" s="29">
        <f t="shared" si="3"/>
        <v>703</v>
      </c>
      <c r="BP26" s="29">
        <f t="shared" si="3"/>
        <v>878</v>
      </c>
      <c r="BQ26" s="29">
        <f t="shared" si="3"/>
        <v>585.09999999999991</v>
      </c>
      <c r="BR26" s="29">
        <f t="shared" si="3"/>
        <v>121</v>
      </c>
      <c r="BS26" s="29">
        <f t="shared" si="3"/>
        <v>579</v>
      </c>
      <c r="BT26" s="29">
        <f t="shared" si="4"/>
        <v>-162</v>
      </c>
      <c r="BU26" s="29">
        <f t="shared" si="2"/>
        <v>349.5</v>
      </c>
      <c r="BV26" s="29">
        <f t="shared" si="2"/>
        <v>188</v>
      </c>
      <c r="BW26" s="29">
        <f t="shared" si="2"/>
        <v>81</v>
      </c>
      <c r="BX26" s="29">
        <f t="shared" si="2"/>
        <v>-250.99999999999994</v>
      </c>
      <c r="BY26" s="29">
        <f t="shared" si="2"/>
        <v>-44.019999999999982</v>
      </c>
      <c r="BZ26" s="29">
        <f t="shared" si="2"/>
        <v>267</v>
      </c>
      <c r="CA26" s="29">
        <f t="shared" si="2"/>
        <v>-171.00000000000011</v>
      </c>
      <c r="CB26" s="30">
        <f t="shared" si="2"/>
        <v>-4550</v>
      </c>
    </row>
    <row r="27" spans="1:80" x14ac:dyDescent="0.25">
      <c r="A27" s="35" t="s">
        <v>25</v>
      </c>
      <c r="B27" s="46">
        <f>SUMIFS(FastClose!$H$3:$H$20000,FastClose!$K$3:$K$20000,$A27,FastClose!$G$3:$G$20000,B$3,FastClose!$D$3:$D$20000,$A$3)</f>
        <v>0</v>
      </c>
      <c r="C27" s="29">
        <f>SUMIFS(FastClose!$H$3:$H$20000,FastClose!$K$3:$K$20000,$A27,FastClose!$G$3:$G$20000,C$3,FastClose!$D$3:$D$20000,$A$3)</f>
        <v>0</v>
      </c>
      <c r="D27" s="29">
        <f>SUMIFS(FastClose!$H$3:$H$20000,FastClose!$K$3:$K$20000,$A27,FastClose!$G$3:$G$20000,D$3,FastClose!$D$3:$D$20000,$A$3)</f>
        <v>0</v>
      </c>
      <c r="E27" s="29">
        <f>SUMIFS(FastClose!$H$3:$H$20000,FastClose!$K$3:$K$20000,$A27,FastClose!$G$3:$G$20000,E$3,FastClose!$D$3:$D$20000,$A$3)</f>
        <v>0</v>
      </c>
      <c r="F27" s="29">
        <f>SUMIFS(FastClose!$H$3:$H$20000,FastClose!$K$3:$K$20000,$A27,FastClose!$G$3:$G$20000,F$3,FastClose!$D$3:$D$20000,$A$3)</f>
        <v>0</v>
      </c>
      <c r="G27" s="29">
        <f>SUMIFS(FastClose!$H$3:$H$20000,FastClose!$K$3:$K$20000,$A27,FastClose!$G$3:$G$20000,G$3,FastClose!$D$3:$D$20000,$A$3)</f>
        <v>0</v>
      </c>
      <c r="H27" s="29">
        <f>SUMIFS(FastClose!$H$3:$H$20000,FastClose!$K$3:$K$20000,$A27,FastClose!$G$3:$G$20000,H$3,FastClose!$D$3:$D$20000,$A$3)</f>
        <v>0</v>
      </c>
      <c r="I27" s="29">
        <f>SUMIFS(FastClose!$H$3:$H$20000,FastClose!$K$3:$K$20000,$A27,FastClose!$G$3:$G$20000,I$3,FastClose!$D$3:$D$20000,$A$3)</f>
        <v>0</v>
      </c>
      <c r="J27" s="29">
        <f>SUMIFS(FastClose!$H$3:$H$20000,FastClose!$K$3:$K$20000,$A27,FastClose!$G$3:$G$20000,J$3,FastClose!$D$3:$D$20000,$A$3)</f>
        <v>0</v>
      </c>
      <c r="K27" s="29">
        <f>SUMIFS(FastClose!$H$3:$H$20000,FastClose!$K$3:$K$20000,$A27,FastClose!$G$3:$G$20000,K$3,FastClose!$D$3:$D$20000,$A$3)</f>
        <v>0</v>
      </c>
      <c r="L27" s="29">
        <f>SUMIFS(FastClose!$H$3:$H$20000,FastClose!$K$3:$K$20000,$A27,FastClose!$G$3:$G$20000,L$3,FastClose!$D$3:$D$20000,$A$3)</f>
        <v>0</v>
      </c>
      <c r="M27" s="29">
        <f>SUMIFS(FastClose!$H$3:$H$20000,FastClose!$K$3:$K$20000,$A27,FastClose!$G$3:$G$20000,M$3,FastClose!$D$3:$D$20000,$A$3)</f>
        <v>0</v>
      </c>
      <c r="N27" s="29">
        <f>SUMIFS(FastClose!$H$3:$H$20000,FastClose!$K$3:$K$20000,$A27,FastClose!$G$3:$G$20000,N$3,FastClose!$D$3:$D$20000,$A$3)</f>
        <v>0</v>
      </c>
      <c r="O27" s="29">
        <f>SUMIFS(FastClose!$H$3:$H$20000,FastClose!$K$3:$K$20000,$A27,FastClose!$G$3:$G$20000,O$3,FastClose!$D$3:$D$20000,$A$3)</f>
        <v>0</v>
      </c>
      <c r="P27" s="29">
        <f>SUMIFS(FastClose!$H$3:$H$20000,FastClose!$K$3:$K$20000,$A27,FastClose!$G$3:$G$20000,P$3,FastClose!$D$3:$D$20000,$A$3)</f>
        <v>0</v>
      </c>
      <c r="Q27" s="29">
        <f>SUMIFS(FastClose!$H$3:$H$20000,FastClose!$K$3:$K$20000,$A27,FastClose!$G$3:$G$20000,Q$3,FastClose!$D$3:$D$20000,$A$3)</f>
        <v>0</v>
      </c>
      <c r="R27" s="29">
        <f>SUMIFS(FastClose!$H$3:$H$20000,FastClose!$K$3:$K$20000,$A27,FastClose!$G$3:$G$20000,R$3,FastClose!$D$3:$D$20000,$A$3)</f>
        <v>0</v>
      </c>
      <c r="S27" s="29">
        <f>SUMIFS(FastClose!$H$3:$H$20000,FastClose!$K$3:$K$20000,$A27,FastClose!$G$3:$G$20000,S$3,FastClose!$D$3:$D$20000,$A$3)</f>
        <v>0</v>
      </c>
      <c r="T27" s="29">
        <f>SUMIFS(FastClose!$H$3:$H$20000,FastClose!$K$3:$K$20000,$A27,FastClose!$G$3:$G$20000,T$3,FastClose!$D$3:$D$20000,$A$3)</f>
        <v>0</v>
      </c>
      <c r="U27" s="29">
        <f>SUMIFS(FastClose!$H$3:$H$20000,FastClose!$K$3:$K$20000,$A27,FastClose!$G$3:$G$20000,U$3,FastClose!$D$3:$D$20000,$A$3)</f>
        <v>0</v>
      </c>
      <c r="V27" s="29">
        <f>SUMIFS(FastClose!$H$3:$H$20000,FastClose!$K$3:$K$20000,$A27,FastClose!$G$3:$G$20000,V$3,FastClose!$D$3:$D$20000,$A$3)</f>
        <v>0</v>
      </c>
      <c r="W27" s="29">
        <f>SUMIFS(FastClose!$H$3:$H$20000,FastClose!$K$3:$K$20000,$A27,FastClose!$G$3:$G$20000,W$3,FastClose!$D$3:$D$20000,$A$3)</f>
        <v>0</v>
      </c>
      <c r="X27" s="29">
        <f>SUMIFS(FastClose!$H$3:$H$20000,FastClose!$K$3:$K$20000,$A27,FastClose!$G$3:$G$20000,X$3,FastClose!$D$3:$D$20000,$A$3)</f>
        <v>0</v>
      </c>
      <c r="Y27" s="29">
        <f>SUMIFS(FastClose!$H$3:$H$20000,FastClose!$K$3:$K$20000,$A27,FastClose!$G$3:$G$20000,Y$3,FastClose!$D$3:$D$20000,$A$3)</f>
        <v>0</v>
      </c>
      <c r="Z27" s="30">
        <f>SUMIFS(FastClose!$H$3:$H$20000,FastClose!$K$3:$K$20000,$A27,FastClose!$G$3:$G$20000,Z$3,FastClose!$D$3:$D$20000,$A$3)</f>
        <v>0</v>
      </c>
      <c r="AB27" s="35" t="s">
        <v>25</v>
      </c>
      <c r="AC27" s="46">
        <f>SUMIFS(BISDATA!$L$3:$L$20000,BISDATA!$A$3:$A$20000,$AB27,BISDATA!$M$3:$M$20000,AC$4,BISDATA!$I$3:$I$20000,$AB$3)+SUMIFS(BISDATA!$L$3:$L$20000,BISDATA!$A$3:$A$20000,$AB27,BISDATA!$M$3:$M$20000,AC$4,BISDATA!$I$3:$I$20000,"FD")</f>
        <v>2203577.2500000033</v>
      </c>
      <c r="AD27" s="29">
        <f>SUMIFS(BISDATA!$L$3:$L$20000,BISDATA!$A$3:$A$20000,$AB27,BISDATA!$M$3:$M$20000,AD$4,BISDATA!$I$3:$I$20000,$AB$3)+SUMIFS(BISDATA!$L$3:$L$20000,BISDATA!$A$3:$A$20000,$AB27,BISDATA!$M$3:$M$20000,AD$4,BISDATA!$I$3:$I$20000,"FD")</f>
        <v>1579221.5299999977</v>
      </c>
      <c r="AE27" s="29">
        <f>SUMIFS(BISDATA!$L$3:$L$20000,BISDATA!$A$3:$A$20000,$AB27,BISDATA!$M$3:$M$20000,AE$4,BISDATA!$I$3:$I$20000,$AB$3)+SUMIFS(BISDATA!$L$3:$L$20000,BISDATA!$A$3:$A$20000,$AB27,BISDATA!$M$3:$M$20000,AE$4,BISDATA!$I$3:$I$20000,"FD")</f>
        <v>255325.59999999992</v>
      </c>
      <c r="AF27" s="29">
        <f>SUMIFS(BISDATA!$L$3:$L$20000,BISDATA!$A$3:$A$20000,$AB27,BISDATA!$M$3:$M$20000,AF$4,BISDATA!$I$3:$I$20000,$AB$3)+SUMIFS(BISDATA!$L$3:$L$20000,BISDATA!$A$3:$A$20000,$AB27,BISDATA!$M$3:$M$20000,AF$4,BISDATA!$I$3:$I$20000,"FD")</f>
        <v>110535.53999999998</v>
      </c>
      <c r="AG27" s="29">
        <f>SUMIFS(BISDATA!$L$3:$L$20000,BISDATA!$A$3:$A$20000,$AB27,BISDATA!$M$3:$M$20000,AG$4,BISDATA!$I$3:$I$20000,$AB$3)+SUMIFS(BISDATA!$L$3:$L$20000,BISDATA!$A$3:$A$20000,$AB27,BISDATA!$M$3:$M$20000,AG$4,BISDATA!$I$3:$I$20000,"FD")</f>
        <v>60344.470000000016</v>
      </c>
      <c r="AH27" s="29">
        <f>SUMIFS(BISDATA!$L$3:$L$20000,BISDATA!$A$3:$A$20000,$AB27,BISDATA!$M$3:$M$20000,AH$4,BISDATA!$I$3:$I$20000,$AB$3)+SUMIFS(BISDATA!$L$3:$L$20000,BISDATA!$A$3:$A$20000,$AB27,BISDATA!$M$3:$M$20000,AH$4,BISDATA!$I$3:$I$20000,"FD")</f>
        <v>74861.500000000015</v>
      </c>
      <c r="AI27" s="29">
        <f>SUMIFS(BISDATA!$L$3:$L$20000,BISDATA!$A$3:$A$20000,$AB27,BISDATA!$M$3:$M$20000,AI$4,BISDATA!$I$3:$I$20000,$AB$3)+SUMIFS(BISDATA!$L$3:$L$20000,BISDATA!$A$3:$A$20000,$AB27,BISDATA!$M$3:$M$20000,AI$4,BISDATA!$I$3:$I$20000,"FD")</f>
        <v>39597.4</v>
      </c>
      <c r="AJ27" s="29">
        <f>SUMIFS(BISDATA!$L$3:$L$20000,BISDATA!$A$3:$A$20000,$AB27,BISDATA!$M$3:$M$20000,AJ$4,BISDATA!$I$3:$I$20000,$AB$3)+SUMIFS(BISDATA!$L$3:$L$20000,BISDATA!$A$3:$A$20000,$AB27,BISDATA!$M$3:$M$20000,AJ$4,BISDATA!$I$3:$I$20000,"FD")</f>
        <v>26519.249999999996</v>
      </c>
      <c r="AK27" s="29">
        <f>SUMIFS(BISDATA!$L$3:$L$20000,BISDATA!$A$3:$A$20000,$AB27,BISDATA!$M$3:$M$20000,AK$4,BISDATA!$I$3:$I$20000,$AB$3)+SUMIFS(BISDATA!$L$3:$L$20000,BISDATA!$A$3:$A$20000,$AB27,BISDATA!$M$3:$M$20000,AK$4,BISDATA!$I$3:$I$20000,"FD")</f>
        <v>17541.16</v>
      </c>
      <c r="AL27" s="29">
        <f>SUMIFS(BISDATA!$L$3:$L$20000,BISDATA!$A$3:$A$20000,$AB27,BISDATA!$M$3:$M$20000,AL$4,BISDATA!$I$3:$I$20000,$AB$3)+SUMIFS(BISDATA!$L$3:$L$20000,BISDATA!$A$3:$A$20000,$AB27,BISDATA!$M$3:$M$20000,AL$4,BISDATA!$I$3:$I$20000,"FD")</f>
        <v>20833.62</v>
      </c>
      <c r="AM27" s="29">
        <f>SUMIFS(BISDATA!$L$3:$L$20000,BISDATA!$A$3:$A$20000,$AB27,BISDATA!$M$3:$M$20000,AM$4,BISDATA!$I$3:$I$20000,$AB$3)+SUMIFS(BISDATA!$L$3:$L$20000,BISDATA!$A$3:$A$20000,$AB27,BISDATA!$M$3:$M$20000,AM$4,BISDATA!$I$3:$I$20000,"FD")</f>
        <v>11707.99</v>
      </c>
      <c r="AN27" s="29">
        <f>SUMIFS(BISDATA!$L$3:$L$20000,BISDATA!$A$3:$A$20000,$AB27,BISDATA!$M$3:$M$20000,AN$4,BISDATA!$I$3:$I$20000,$AB$3)+SUMIFS(BISDATA!$L$3:$L$20000,BISDATA!$A$3:$A$20000,$AB27,BISDATA!$M$3:$M$20000,AN$4,BISDATA!$I$3:$I$20000,"FD")</f>
        <v>8614.4699999999993</v>
      </c>
      <c r="AO27" s="29">
        <f>SUMIFS(BISDATA!$L$3:$L$20000,BISDATA!$A$3:$A$20000,$AB27,BISDATA!$M$3:$M$20000,AO$4,BISDATA!$I$3:$I$20000,$AB$3)+SUMIFS(BISDATA!$L$3:$L$20000,BISDATA!$A$3:$A$20000,$AB27,BISDATA!$M$3:$M$20000,AO$4,BISDATA!$I$3:$I$20000,"FD")</f>
        <v>9097.9199999999983</v>
      </c>
      <c r="AP27" s="29">
        <f>SUMIFS(BISDATA!$L$3:$L$20000,BISDATA!$A$3:$A$20000,$AB27,BISDATA!$M$3:$M$20000,AP$4,BISDATA!$I$3:$I$20000,$AB$3)+SUMIFS(BISDATA!$L$3:$L$20000,BISDATA!$A$3:$A$20000,$AB27,BISDATA!$M$3:$M$20000,AP$4,BISDATA!$I$3:$I$20000,"FD")</f>
        <v>3682.6699999999996</v>
      </c>
      <c r="AQ27" s="29">
        <f>SUMIFS(BISDATA!$L$3:$L$20000,BISDATA!$A$3:$A$20000,$AB27,BISDATA!$M$3:$M$20000,AQ$4,BISDATA!$I$3:$I$20000,$AB$3)+SUMIFS(BISDATA!$L$3:$L$20000,BISDATA!$A$3:$A$20000,$AB27,BISDATA!$M$3:$M$20000,AQ$4,BISDATA!$I$3:$I$20000,"FD")</f>
        <v>1754.5</v>
      </c>
      <c r="AR27" s="29">
        <f>SUMIFS(BISDATA!$L$3:$L$20000,BISDATA!$A$3:$A$20000,$AB27,BISDATA!$M$3:$M$20000,AR$4,BISDATA!$I$3:$I$20000,$AB$3)+SUMIFS(BISDATA!$L$3:$L$20000,BISDATA!$A$3:$A$20000,$AB27,BISDATA!$M$3:$M$20000,AR$4,BISDATA!$I$3:$I$20000,"FD")</f>
        <v>3266.95</v>
      </c>
      <c r="AS27" s="29">
        <f>SUMIFS(BISDATA!$L$3:$L$20000,BISDATA!$A$3:$A$20000,$AB27,BISDATA!$M$3:$M$20000,AS$4,BISDATA!$I$3:$I$20000,$AB$3)+SUMIFS(BISDATA!$L$3:$L$20000,BISDATA!$A$3:$A$20000,$AB27,BISDATA!$M$3:$M$20000,AS$4,BISDATA!$I$3:$I$20000,"FD")</f>
        <v>950.2</v>
      </c>
      <c r="AT27" s="29">
        <f>SUMIFS(BISDATA!$L$3:$L$20000,BISDATA!$A$3:$A$20000,$AB27,BISDATA!$M$3:$M$20000,AT$4,BISDATA!$I$3:$I$20000,$AB$3)+SUMIFS(BISDATA!$L$3:$L$20000,BISDATA!$A$3:$A$20000,$AB27,BISDATA!$M$3:$M$20000,AT$4,BISDATA!$I$3:$I$20000,"FD")</f>
        <v>597</v>
      </c>
      <c r="AU27" s="29">
        <f>SUMIFS(BISDATA!$L$3:$L$20000,BISDATA!$A$3:$A$20000,$AB27,BISDATA!$M$3:$M$20000,AU$4,BISDATA!$I$3:$I$20000,$AB$3)+SUMIFS(BISDATA!$L$3:$L$20000,BISDATA!$A$3:$A$20000,$AB27,BISDATA!$M$3:$M$20000,AU$4,BISDATA!$I$3:$I$20000,"FD")</f>
        <v>964.45</v>
      </c>
      <c r="AV27" s="29">
        <f>SUMIFS(BISDATA!$L$3:$L$20000,BISDATA!$A$3:$A$20000,$AB27,BISDATA!$M$3:$M$20000,AV$4,BISDATA!$I$3:$I$20000,$AB$3)+SUMIFS(BISDATA!$L$3:$L$20000,BISDATA!$A$3:$A$20000,$AB27,BISDATA!$M$3:$M$20000,AV$4,BISDATA!$I$3:$I$20000,"FD")</f>
        <v>953.67000000000007</v>
      </c>
      <c r="AW27" s="29">
        <f>SUMIFS(BISDATA!$L$3:$L$20000,BISDATA!$A$3:$A$20000,$AB27,BISDATA!$M$3:$M$20000,AW$4,BISDATA!$I$3:$I$20000,$AB$3)+SUMIFS(BISDATA!$L$3:$L$20000,BISDATA!$A$3:$A$20000,$AB27,BISDATA!$M$3:$M$20000,AW$4,BISDATA!$I$3:$I$20000,"FD")</f>
        <v>310.69</v>
      </c>
      <c r="AX27" s="29">
        <f>SUMIFS(BISDATA!$L$3:$L$20000,BISDATA!$A$3:$A$20000,$AB27,BISDATA!$M$3:$M$20000,AX$4,BISDATA!$I$3:$I$20000,$AB$3)+SUMIFS(BISDATA!$L$3:$L$20000,BISDATA!$A$3:$A$20000,$AB27,BISDATA!$M$3:$M$20000,AX$4,BISDATA!$I$3:$I$20000,"FD")</f>
        <v>819.3900000000001</v>
      </c>
      <c r="AY27" s="29">
        <f>SUMIFS(BISDATA!$L$3:$L$20000,BISDATA!$A$3:$A$20000,$AB27,BISDATA!$M$3:$M$20000,AY$4,BISDATA!$I$3:$I$20000,$AB$3)+SUMIFS(BISDATA!$L$3:$L$20000,BISDATA!$A$3:$A$20000,$AB27,BISDATA!$M$3:$M$20000,AY$4,BISDATA!$I$3:$I$20000,"FD")</f>
        <v>565.49</v>
      </c>
      <c r="AZ27" s="29">
        <f>SUMIFS(BISDATA!$L$3:$L$20000,BISDATA!$A$3:$A$20000,$AB27,BISDATA!$M$3:$M$20000,AZ$4,BISDATA!$I$3:$I$20000,$AB$3)+SUMIFS(BISDATA!$L$3:$L$20000,BISDATA!$A$3:$A$20000,$AB27,BISDATA!$M$3:$M$20000,AZ$4,BISDATA!$I$3:$I$20000,"FD")</f>
        <v>476.8</v>
      </c>
      <c r="BA27" s="30">
        <f>SUMIFS(BISDATA!$L$3:$L$20000,BISDATA!$A$3:$A$20000,$AB27,BISDATA!$M$3:$M$20000,BA$4,BISDATA!$I$3:$I$20000,$AB$3)+SUMIFS(BISDATA!$L$3:$L$20000,BISDATA!$A$3:$A$20000,$AB27,BISDATA!$M$3:$M$20000,BA$4,BISDATA!$I$3:$I$20000,"FD")</f>
        <v>206.63</v>
      </c>
      <c r="BB27" s="58"/>
      <c r="BC27" s="35" t="s">
        <v>25</v>
      </c>
      <c r="BD27" s="46">
        <f t="shared" si="3"/>
        <v>2203577.2500000033</v>
      </c>
      <c r="BE27" s="29">
        <f t="shared" si="3"/>
        <v>1579221.5299999977</v>
      </c>
      <c r="BF27" s="29">
        <f t="shared" si="3"/>
        <v>255325.59999999992</v>
      </c>
      <c r="BG27" s="29">
        <f t="shared" si="3"/>
        <v>110535.53999999998</v>
      </c>
      <c r="BH27" s="29">
        <f t="shared" si="3"/>
        <v>60344.470000000016</v>
      </c>
      <c r="BI27" s="29">
        <f t="shared" si="3"/>
        <v>74861.500000000015</v>
      </c>
      <c r="BJ27" s="29">
        <f t="shared" si="3"/>
        <v>39597.4</v>
      </c>
      <c r="BK27" s="29">
        <f t="shared" si="3"/>
        <v>26519.249999999996</v>
      </c>
      <c r="BL27" s="29">
        <f t="shared" si="3"/>
        <v>17541.16</v>
      </c>
      <c r="BM27" s="29">
        <f t="shared" si="3"/>
        <v>20833.62</v>
      </c>
      <c r="BN27" s="29">
        <f t="shared" si="3"/>
        <v>11707.99</v>
      </c>
      <c r="BO27" s="29">
        <f t="shared" si="3"/>
        <v>8614.4699999999993</v>
      </c>
      <c r="BP27" s="29">
        <f t="shared" si="3"/>
        <v>9097.9199999999983</v>
      </c>
      <c r="BQ27" s="29">
        <f t="shared" si="3"/>
        <v>3682.6699999999996</v>
      </c>
      <c r="BR27" s="29">
        <f t="shared" si="3"/>
        <v>1754.5</v>
      </c>
      <c r="BS27" s="29">
        <f t="shared" si="3"/>
        <v>3266.95</v>
      </c>
      <c r="BT27" s="29">
        <f t="shared" si="4"/>
        <v>950.2</v>
      </c>
      <c r="BU27" s="29">
        <f t="shared" si="2"/>
        <v>597</v>
      </c>
      <c r="BV27" s="29">
        <f t="shared" si="2"/>
        <v>964.45</v>
      </c>
      <c r="BW27" s="29">
        <f t="shared" si="2"/>
        <v>953.67000000000007</v>
      </c>
      <c r="BX27" s="29">
        <f t="shared" si="2"/>
        <v>310.69</v>
      </c>
      <c r="BY27" s="29">
        <f t="shared" si="2"/>
        <v>819.3900000000001</v>
      </c>
      <c r="BZ27" s="29">
        <f t="shared" si="2"/>
        <v>565.49</v>
      </c>
      <c r="CA27" s="29">
        <f t="shared" si="2"/>
        <v>476.8</v>
      </c>
      <c r="CB27" s="30">
        <f t="shared" si="2"/>
        <v>206.63</v>
      </c>
    </row>
    <row r="28" spans="1:80" x14ac:dyDescent="0.25">
      <c r="A28" s="35" t="s">
        <v>156</v>
      </c>
      <c r="B28" s="46">
        <f>SUMIFS(FastClose!$H$3:$H$20000,FastClose!$K$3:$K$20000,$A28,FastClose!$G$3:$G$20000,B$3,FastClose!$D$3:$D$20000,$A$3)</f>
        <v>0</v>
      </c>
      <c r="C28" s="29">
        <f>SUMIFS(FastClose!$H$3:$H$20000,FastClose!$K$3:$K$20000,$A28,FastClose!$G$3:$G$20000,C$3,FastClose!$D$3:$D$20000,$A$3)</f>
        <v>0</v>
      </c>
      <c r="D28" s="29">
        <f>SUMIFS(FastClose!$H$3:$H$20000,FastClose!$K$3:$K$20000,$A28,FastClose!$G$3:$G$20000,D$3,FastClose!$D$3:$D$20000,$A$3)</f>
        <v>0</v>
      </c>
      <c r="E28" s="29">
        <f>SUMIFS(FastClose!$H$3:$H$20000,FastClose!$K$3:$K$20000,$A28,FastClose!$G$3:$G$20000,E$3,FastClose!$D$3:$D$20000,$A$3)</f>
        <v>0</v>
      </c>
      <c r="F28" s="29">
        <f>SUMIFS(FastClose!$H$3:$H$20000,FastClose!$K$3:$K$20000,$A28,FastClose!$G$3:$G$20000,F$3,FastClose!$D$3:$D$20000,$A$3)</f>
        <v>0</v>
      </c>
      <c r="G28" s="29">
        <f>SUMIFS(FastClose!$H$3:$H$20000,FastClose!$K$3:$K$20000,$A28,FastClose!$G$3:$G$20000,G$3,FastClose!$D$3:$D$20000,$A$3)</f>
        <v>0</v>
      </c>
      <c r="H28" s="29">
        <f>SUMIFS(FastClose!$H$3:$H$20000,FastClose!$K$3:$K$20000,$A28,FastClose!$G$3:$G$20000,H$3,FastClose!$D$3:$D$20000,$A$3)</f>
        <v>0</v>
      </c>
      <c r="I28" s="29">
        <f>SUMIFS(FastClose!$H$3:$H$20000,FastClose!$K$3:$K$20000,$A28,FastClose!$G$3:$G$20000,I$3,FastClose!$D$3:$D$20000,$A$3)</f>
        <v>0</v>
      </c>
      <c r="J28" s="29">
        <f>SUMIFS(FastClose!$H$3:$H$20000,FastClose!$K$3:$K$20000,$A28,FastClose!$G$3:$G$20000,J$3,FastClose!$D$3:$D$20000,$A$3)</f>
        <v>0</v>
      </c>
      <c r="K28" s="29">
        <f>SUMIFS(FastClose!$H$3:$H$20000,FastClose!$K$3:$K$20000,$A28,FastClose!$G$3:$G$20000,K$3,FastClose!$D$3:$D$20000,$A$3)</f>
        <v>0</v>
      </c>
      <c r="L28" s="29">
        <f>SUMIFS(FastClose!$H$3:$H$20000,FastClose!$K$3:$K$20000,$A28,FastClose!$G$3:$G$20000,L$3,FastClose!$D$3:$D$20000,$A$3)</f>
        <v>0</v>
      </c>
      <c r="M28" s="29">
        <f>SUMIFS(FastClose!$H$3:$H$20000,FastClose!$K$3:$K$20000,$A28,FastClose!$G$3:$G$20000,M$3,FastClose!$D$3:$D$20000,$A$3)</f>
        <v>0</v>
      </c>
      <c r="N28" s="29">
        <f>SUMIFS(FastClose!$H$3:$H$20000,FastClose!$K$3:$K$20000,$A28,FastClose!$G$3:$G$20000,N$3,FastClose!$D$3:$D$20000,$A$3)</f>
        <v>0</v>
      </c>
      <c r="O28" s="29">
        <f>SUMIFS(FastClose!$H$3:$H$20000,FastClose!$K$3:$K$20000,$A28,FastClose!$G$3:$G$20000,O$3,FastClose!$D$3:$D$20000,$A$3)</f>
        <v>0</v>
      </c>
      <c r="P28" s="29">
        <f>SUMIFS(FastClose!$H$3:$H$20000,FastClose!$K$3:$K$20000,$A28,FastClose!$G$3:$G$20000,P$3,FastClose!$D$3:$D$20000,$A$3)</f>
        <v>0</v>
      </c>
      <c r="Q28" s="29">
        <f>SUMIFS(FastClose!$H$3:$H$20000,FastClose!$K$3:$K$20000,$A28,FastClose!$G$3:$G$20000,Q$3,FastClose!$D$3:$D$20000,$A$3)</f>
        <v>0</v>
      </c>
      <c r="R28" s="29">
        <f>SUMIFS(FastClose!$H$3:$H$20000,FastClose!$K$3:$K$20000,$A28,FastClose!$G$3:$G$20000,R$3,FastClose!$D$3:$D$20000,$A$3)</f>
        <v>0</v>
      </c>
      <c r="S28" s="29">
        <f>SUMIFS(FastClose!$H$3:$H$20000,FastClose!$K$3:$K$20000,$A28,FastClose!$G$3:$G$20000,S$3,FastClose!$D$3:$D$20000,$A$3)</f>
        <v>0</v>
      </c>
      <c r="T28" s="29">
        <f>SUMIFS(FastClose!$H$3:$H$20000,FastClose!$K$3:$K$20000,$A28,FastClose!$G$3:$G$20000,T$3,FastClose!$D$3:$D$20000,$A$3)</f>
        <v>0</v>
      </c>
      <c r="U28" s="29">
        <f>SUMIFS(FastClose!$H$3:$H$20000,FastClose!$K$3:$K$20000,$A28,FastClose!$G$3:$G$20000,U$3,FastClose!$D$3:$D$20000,$A$3)</f>
        <v>0</v>
      </c>
      <c r="V28" s="29">
        <f>SUMIFS(FastClose!$H$3:$H$20000,FastClose!$K$3:$K$20000,$A28,FastClose!$G$3:$G$20000,V$3,FastClose!$D$3:$D$20000,$A$3)</f>
        <v>0</v>
      </c>
      <c r="W28" s="29">
        <f>SUMIFS(FastClose!$H$3:$H$20000,FastClose!$K$3:$K$20000,$A28,FastClose!$G$3:$G$20000,W$3,FastClose!$D$3:$D$20000,$A$3)</f>
        <v>0</v>
      </c>
      <c r="X28" s="29">
        <f>SUMIFS(FastClose!$H$3:$H$20000,FastClose!$K$3:$K$20000,$A28,FastClose!$G$3:$G$20000,X$3,FastClose!$D$3:$D$20000,$A$3)</f>
        <v>0</v>
      </c>
      <c r="Y28" s="29">
        <f>SUMIFS(FastClose!$H$3:$H$20000,FastClose!$K$3:$K$20000,$A28,FastClose!$G$3:$G$20000,Y$3,FastClose!$D$3:$D$20000,$A$3)</f>
        <v>0</v>
      </c>
      <c r="Z28" s="30">
        <f>SUMIFS(FastClose!$H$3:$H$20000,FastClose!$K$3:$K$20000,$A28,FastClose!$G$3:$G$20000,Z$3,FastClose!$D$3:$D$20000,$A$3)</f>
        <v>0</v>
      </c>
      <c r="AB28" s="35" t="s">
        <v>156</v>
      </c>
      <c r="AC28" s="46">
        <f>SUMIFS(BISDATA!$L$3:$L$20000,BISDATA!$A$3:$A$20000,$AB28,BISDATA!$M$3:$M$20000,AC$4,BISDATA!$I$3:$I$20000,$AB$3)+SUMIFS(BISDATA!$L$3:$L$20000,BISDATA!$A$3:$A$20000,$AB28,BISDATA!$M$3:$M$20000,AC$4,BISDATA!$I$3:$I$20000,"FD")</f>
        <v>0</v>
      </c>
      <c r="AD28" s="29">
        <f>SUMIFS(BISDATA!$L$3:$L$20000,BISDATA!$A$3:$A$20000,$AB28,BISDATA!$M$3:$M$20000,AD$4,BISDATA!$I$3:$I$20000,$AB$3)+SUMIFS(BISDATA!$L$3:$L$20000,BISDATA!$A$3:$A$20000,$AB28,BISDATA!$M$3:$M$20000,AD$4,BISDATA!$I$3:$I$20000,"FD")</f>
        <v>21</v>
      </c>
      <c r="AE28" s="29">
        <f>SUMIFS(BISDATA!$L$3:$L$20000,BISDATA!$A$3:$A$20000,$AB28,BISDATA!$M$3:$M$20000,AE$4,BISDATA!$I$3:$I$20000,$AB$3)+SUMIFS(BISDATA!$L$3:$L$20000,BISDATA!$A$3:$A$20000,$AB28,BISDATA!$M$3:$M$20000,AE$4,BISDATA!$I$3:$I$20000,"FD")</f>
        <v>0</v>
      </c>
      <c r="AF28" s="29">
        <f>SUMIFS(BISDATA!$L$3:$L$20000,BISDATA!$A$3:$A$20000,$AB28,BISDATA!$M$3:$M$20000,AF$4,BISDATA!$I$3:$I$20000,$AB$3)+SUMIFS(BISDATA!$L$3:$L$20000,BISDATA!$A$3:$A$20000,$AB28,BISDATA!$M$3:$M$20000,AF$4,BISDATA!$I$3:$I$20000,"FD")</f>
        <v>0</v>
      </c>
      <c r="AG28" s="29">
        <f>SUMIFS(BISDATA!$L$3:$L$20000,BISDATA!$A$3:$A$20000,$AB28,BISDATA!$M$3:$M$20000,AG$4,BISDATA!$I$3:$I$20000,$AB$3)+SUMIFS(BISDATA!$L$3:$L$20000,BISDATA!$A$3:$A$20000,$AB28,BISDATA!$M$3:$M$20000,AG$4,BISDATA!$I$3:$I$20000,"FD")</f>
        <v>0</v>
      </c>
      <c r="AH28" s="29">
        <f>SUMIFS(BISDATA!$L$3:$L$20000,BISDATA!$A$3:$A$20000,$AB28,BISDATA!$M$3:$M$20000,AH$4,BISDATA!$I$3:$I$20000,$AB$3)+SUMIFS(BISDATA!$L$3:$L$20000,BISDATA!$A$3:$A$20000,$AB28,BISDATA!$M$3:$M$20000,AH$4,BISDATA!$I$3:$I$20000,"FD")</f>
        <v>0</v>
      </c>
      <c r="AI28" s="29">
        <f>SUMIFS(BISDATA!$L$3:$L$20000,BISDATA!$A$3:$A$20000,$AB28,BISDATA!$M$3:$M$20000,AI$4,BISDATA!$I$3:$I$20000,$AB$3)+SUMIFS(BISDATA!$L$3:$L$20000,BISDATA!$A$3:$A$20000,$AB28,BISDATA!$M$3:$M$20000,AI$4,BISDATA!$I$3:$I$20000,"FD")</f>
        <v>0</v>
      </c>
      <c r="AJ28" s="29">
        <f>SUMIFS(BISDATA!$L$3:$L$20000,BISDATA!$A$3:$A$20000,$AB28,BISDATA!$M$3:$M$20000,AJ$4,BISDATA!$I$3:$I$20000,$AB$3)+SUMIFS(BISDATA!$L$3:$L$20000,BISDATA!$A$3:$A$20000,$AB28,BISDATA!$M$3:$M$20000,AJ$4,BISDATA!$I$3:$I$20000,"FD")</f>
        <v>0</v>
      </c>
      <c r="AK28" s="29">
        <f>SUMIFS(BISDATA!$L$3:$L$20000,BISDATA!$A$3:$A$20000,$AB28,BISDATA!$M$3:$M$20000,AK$4,BISDATA!$I$3:$I$20000,$AB$3)+SUMIFS(BISDATA!$L$3:$L$20000,BISDATA!$A$3:$A$20000,$AB28,BISDATA!$M$3:$M$20000,AK$4,BISDATA!$I$3:$I$20000,"FD")</f>
        <v>0</v>
      </c>
      <c r="AL28" s="29">
        <f>SUMIFS(BISDATA!$L$3:$L$20000,BISDATA!$A$3:$A$20000,$AB28,BISDATA!$M$3:$M$20000,AL$4,BISDATA!$I$3:$I$20000,$AB$3)+SUMIFS(BISDATA!$L$3:$L$20000,BISDATA!$A$3:$A$20000,$AB28,BISDATA!$M$3:$M$20000,AL$4,BISDATA!$I$3:$I$20000,"FD")</f>
        <v>0</v>
      </c>
      <c r="AM28" s="29">
        <f>SUMIFS(BISDATA!$L$3:$L$20000,BISDATA!$A$3:$A$20000,$AB28,BISDATA!$M$3:$M$20000,AM$4,BISDATA!$I$3:$I$20000,$AB$3)+SUMIFS(BISDATA!$L$3:$L$20000,BISDATA!$A$3:$A$20000,$AB28,BISDATA!$M$3:$M$20000,AM$4,BISDATA!$I$3:$I$20000,"FD")</f>
        <v>0</v>
      </c>
      <c r="AN28" s="29">
        <f>SUMIFS(BISDATA!$L$3:$L$20000,BISDATA!$A$3:$A$20000,$AB28,BISDATA!$M$3:$M$20000,AN$4,BISDATA!$I$3:$I$20000,$AB$3)+SUMIFS(BISDATA!$L$3:$L$20000,BISDATA!$A$3:$A$20000,$AB28,BISDATA!$M$3:$M$20000,AN$4,BISDATA!$I$3:$I$20000,"FD")</f>
        <v>0</v>
      </c>
      <c r="AO28" s="29">
        <f>SUMIFS(BISDATA!$L$3:$L$20000,BISDATA!$A$3:$A$20000,$AB28,BISDATA!$M$3:$M$20000,AO$4,BISDATA!$I$3:$I$20000,$AB$3)+SUMIFS(BISDATA!$L$3:$L$20000,BISDATA!$A$3:$A$20000,$AB28,BISDATA!$M$3:$M$20000,AO$4,BISDATA!$I$3:$I$20000,"FD")</f>
        <v>0</v>
      </c>
      <c r="AP28" s="29">
        <f>SUMIFS(BISDATA!$L$3:$L$20000,BISDATA!$A$3:$A$20000,$AB28,BISDATA!$M$3:$M$20000,AP$4,BISDATA!$I$3:$I$20000,$AB$3)+SUMIFS(BISDATA!$L$3:$L$20000,BISDATA!$A$3:$A$20000,$AB28,BISDATA!$M$3:$M$20000,AP$4,BISDATA!$I$3:$I$20000,"FD")</f>
        <v>0</v>
      </c>
      <c r="AQ28" s="29">
        <f>SUMIFS(BISDATA!$L$3:$L$20000,BISDATA!$A$3:$A$20000,$AB28,BISDATA!$M$3:$M$20000,AQ$4,BISDATA!$I$3:$I$20000,$AB$3)+SUMIFS(BISDATA!$L$3:$L$20000,BISDATA!$A$3:$A$20000,$AB28,BISDATA!$M$3:$M$20000,AQ$4,BISDATA!$I$3:$I$20000,"FD")</f>
        <v>0</v>
      </c>
      <c r="AR28" s="29">
        <f>SUMIFS(BISDATA!$L$3:$L$20000,BISDATA!$A$3:$A$20000,$AB28,BISDATA!$M$3:$M$20000,AR$4,BISDATA!$I$3:$I$20000,$AB$3)+SUMIFS(BISDATA!$L$3:$L$20000,BISDATA!$A$3:$A$20000,$AB28,BISDATA!$M$3:$M$20000,AR$4,BISDATA!$I$3:$I$20000,"FD")</f>
        <v>0</v>
      </c>
      <c r="AS28" s="29">
        <f>SUMIFS(BISDATA!$L$3:$L$20000,BISDATA!$A$3:$A$20000,$AB28,BISDATA!$M$3:$M$20000,AS$4,BISDATA!$I$3:$I$20000,$AB$3)+SUMIFS(BISDATA!$L$3:$L$20000,BISDATA!$A$3:$A$20000,$AB28,BISDATA!$M$3:$M$20000,AS$4,BISDATA!$I$3:$I$20000,"FD")</f>
        <v>0</v>
      </c>
      <c r="AT28" s="29">
        <f>SUMIFS(BISDATA!$L$3:$L$20000,BISDATA!$A$3:$A$20000,$AB28,BISDATA!$M$3:$M$20000,AT$4,BISDATA!$I$3:$I$20000,$AB$3)+SUMIFS(BISDATA!$L$3:$L$20000,BISDATA!$A$3:$A$20000,$AB28,BISDATA!$M$3:$M$20000,AT$4,BISDATA!$I$3:$I$20000,"FD")</f>
        <v>0</v>
      </c>
      <c r="AU28" s="29">
        <f>SUMIFS(BISDATA!$L$3:$L$20000,BISDATA!$A$3:$A$20000,$AB28,BISDATA!$M$3:$M$20000,AU$4,BISDATA!$I$3:$I$20000,$AB$3)+SUMIFS(BISDATA!$L$3:$L$20000,BISDATA!$A$3:$A$20000,$AB28,BISDATA!$M$3:$M$20000,AU$4,BISDATA!$I$3:$I$20000,"FD")</f>
        <v>0</v>
      </c>
      <c r="AV28" s="29">
        <f>SUMIFS(BISDATA!$L$3:$L$20000,BISDATA!$A$3:$A$20000,$AB28,BISDATA!$M$3:$M$20000,AV$4,BISDATA!$I$3:$I$20000,$AB$3)+SUMIFS(BISDATA!$L$3:$L$20000,BISDATA!$A$3:$A$20000,$AB28,BISDATA!$M$3:$M$20000,AV$4,BISDATA!$I$3:$I$20000,"FD")</f>
        <v>0</v>
      </c>
      <c r="AW28" s="29">
        <f>SUMIFS(BISDATA!$L$3:$L$20000,BISDATA!$A$3:$A$20000,$AB28,BISDATA!$M$3:$M$20000,AW$4,BISDATA!$I$3:$I$20000,$AB$3)+SUMIFS(BISDATA!$L$3:$L$20000,BISDATA!$A$3:$A$20000,$AB28,BISDATA!$M$3:$M$20000,AW$4,BISDATA!$I$3:$I$20000,"FD")</f>
        <v>0</v>
      </c>
      <c r="AX28" s="29">
        <f>SUMIFS(BISDATA!$L$3:$L$20000,BISDATA!$A$3:$A$20000,$AB28,BISDATA!$M$3:$M$20000,AX$4,BISDATA!$I$3:$I$20000,$AB$3)+SUMIFS(BISDATA!$L$3:$L$20000,BISDATA!$A$3:$A$20000,$AB28,BISDATA!$M$3:$M$20000,AX$4,BISDATA!$I$3:$I$20000,"FD")</f>
        <v>0</v>
      </c>
      <c r="AY28" s="29">
        <f>SUMIFS(BISDATA!$L$3:$L$20000,BISDATA!$A$3:$A$20000,$AB28,BISDATA!$M$3:$M$20000,AY$4,BISDATA!$I$3:$I$20000,$AB$3)+SUMIFS(BISDATA!$L$3:$L$20000,BISDATA!$A$3:$A$20000,$AB28,BISDATA!$M$3:$M$20000,AY$4,BISDATA!$I$3:$I$20000,"FD")</f>
        <v>0</v>
      </c>
      <c r="AZ28" s="29">
        <f>SUMIFS(BISDATA!$L$3:$L$20000,BISDATA!$A$3:$A$20000,$AB28,BISDATA!$M$3:$M$20000,AZ$4,BISDATA!$I$3:$I$20000,$AB$3)+SUMIFS(BISDATA!$L$3:$L$20000,BISDATA!$A$3:$A$20000,$AB28,BISDATA!$M$3:$M$20000,AZ$4,BISDATA!$I$3:$I$20000,"FD")</f>
        <v>0</v>
      </c>
      <c r="BA28" s="30">
        <f>SUMIFS(BISDATA!$L$3:$L$20000,BISDATA!$A$3:$A$20000,$AB28,BISDATA!$M$3:$M$20000,BA$4,BISDATA!$I$3:$I$20000,$AB$3)+SUMIFS(BISDATA!$L$3:$L$20000,BISDATA!$A$3:$A$20000,$AB28,BISDATA!$M$3:$M$20000,BA$4,BISDATA!$I$3:$I$20000,"FD")</f>
        <v>0</v>
      </c>
      <c r="BB28" s="58"/>
      <c r="BC28" s="35" t="s">
        <v>156</v>
      </c>
      <c r="BD28" s="46">
        <f t="shared" si="3"/>
        <v>0</v>
      </c>
      <c r="BE28" s="29">
        <f t="shared" si="3"/>
        <v>21</v>
      </c>
      <c r="BF28" s="29">
        <f t="shared" si="3"/>
        <v>0</v>
      </c>
      <c r="BG28" s="29">
        <f t="shared" si="3"/>
        <v>0</v>
      </c>
      <c r="BH28" s="29">
        <f t="shared" si="3"/>
        <v>0</v>
      </c>
      <c r="BI28" s="29">
        <f t="shared" si="3"/>
        <v>0</v>
      </c>
      <c r="BJ28" s="29">
        <f t="shared" si="3"/>
        <v>0</v>
      </c>
      <c r="BK28" s="29">
        <f t="shared" si="3"/>
        <v>0</v>
      </c>
      <c r="BL28" s="29">
        <f t="shared" si="3"/>
        <v>0</v>
      </c>
      <c r="BM28" s="29">
        <f t="shared" si="3"/>
        <v>0</v>
      </c>
      <c r="BN28" s="29">
        <f t="shared" si="3"/>
        <v>0</v>
      </c>
      <c r="BO28" s="29">
        <f t="shared" si="3"/>
        <v>0</v>
      </c>
      <c r="BP28" s="29">
        <f t="shared" si="3"/>
        <v>0</v>
      </c>
      <c r="BQ28" s="29">
        <f t="shared" si="3"/>
        <v>0</v>
      </c>
      <c r="BR28" s="29">
        <f t="shared" si="3"/>
        <v>0</v>
      </c>
      <c r="BS28" s="29">
        <f t="shared" si="3"/>
        <v>0</v>
      </c>
      <c r="BT28" s="29">
        <f t="shared" si="4"/>
        <v>0</v>
      </c>
      <c r="BU28" s="29">
        <f t="shared" si="2"/>
        <v>0</v>
      </c>
      <c r="BV28" s="29">
        <f t="shared" si="2"/>
        <v>0</v>
      </c>
      <c r="BW28" s="29">
        <f t="shared" si="2"/>
        <v>0</v>
      </c>
      <c r="BX28" s="29">
        <f t="shared" si="2"/>
        <v>0</v>
      </c>
      <c r="BY28" s="29">
        <f t="shared" si="2"/>
        <v>0</v>
      </c>
      <c r="BZ28" s="29">
        <f t="shared" si="2"/>
        <v>0</v>
      </c>
      <c r="CA28" s="29">
        <f t="shared" si="2"/>
        <v>0</v>
      </c>
      <c r="CB28" s="30">
        <f t="shared" si="2"/>
        <v>0</v>
      </c>
    </row>
    <row r="29" spans="1:80" x14ac:dyDescent="0.25">
      <c r="A29" s="36" t="s">
        <v>67</v>
      </c>
      <c r="B29" s="47">
        <f>SUMIFS(FastClose!$H$3:$H$20000,FastClose!$K$3:$K$20000,$A29,FastClose!$G$3:$G$20000,B$3,FastClose!$D$3:$D$20000,$A$3)</f>
        <v>0</v>
      </c>
      <c r="C29" s="31">
        <f>SUMIFS(FastClose!$H$3:$H$20000,FastClose!$K$3:$K$20000,$A29,FastClose!$G$3:$G$20000,C$3,FastClose!$D$3:$D$20000,$A$3)</f>
        <v>0</v>
      </c>
      <c r="D29" s="31">
        <f>SUMIFS(FastClose!$H$3:$H$20000,FastClose!$K$3:$K$20000,$A29,FastClose!$G$3:$G$20000,D$3,FastClose!$D$3:$D$20000,$A$3)</f>
        <v>0</v>
      </c>
      <c r="E29" s="31">
        <f>SUMIFS(FastClose!$H$3:$H$20000,FastClose!$K$3:$K$20000,$A29,FastClose!$G$3:$G$20000,E$3,FastClose!$D$3:$D$20000,$A$3)</f>
        <v>0</v>
      </c>
      <c r="F29" s="31">
        <f>SUMIFS(FastClose!$H$3:$H$20000,FastClose!$K$3:$K$20000,$A29,FastClose!$G$3:$G$20000,F$3,FastClose!$D$3:$D$20000,$A$3)</f>
        <v>0</v>
      </c>
      <c r="G29" s="31">
        <f>SUMIFS(FastClose!$H$3:$H$20000,FastClose!$K$3:$K$20000,$A29,FastClose!$G$3:$G$20000,G$3,FastClose!$D$3:$D$20000,$A$3)</f>
        <v>0</v>
      </c>
      <c r="H29" s="31">
        <f>SUMIFS(FastClose!$H$3:$H$20000,FastClose!$K$3:$K$20000,$A29,FastClose!$G$3:$G$20000,H$3,FastClose!$D$3:$D$20000,$A$3)</f>
        <v>0</v>
      </c>
      <c r="I29" s="31">
        <f>SUMIFS(FastClose!$H$3:$H$20000,FastClose!$K$3:$K$20000,$A29,FastClose!$G$3:$G$20000,I$3,FastClose!$D$3:$D$20000,$A$3)</f>
        <v>0</v>
      </c>
      <c r="J29" s="31">
        <f>SUMIFS(FastClose!$H$3:$H$20000,FastClose!$K$3:$K$20000,$A29,FastClose!$G$3:$G$20000,J$3,FastClose!$D$3:$D$20000,$A$3)</f>
        <v>0</v>
      </c>
      <c r="K29" s="31">
        <f>SUMIFS(FastClose!$H$3:$H$20000,FastClose!$K$3:$K$20000,$A29,FastClose!$G$3:$G$20000,K$3,FastClose!$D$3:$D$20000,$A$3)</f>
        <v>0</v>
      </c>
      <c r="L29" s="31">
        <f>SUMIFS(FastClose!$H$3:$H$20000,FastClose!$K$3:$K$20000,$A29,FastClose!$G$3:$G$20000,L$3,FastClose!$D$3:$D$20000,$A$3)</f>
        <v>0</v>
      </c>
      <c r="M29" s="31">
        <f>SUMIFS(FastClose!$H$3:$H$20000,FastClose!$K$3:$K$20000,$A29,FastClose!$G$3:$G$20000,M$3,FastClose!$D$3:$D$20000,$A$3)</f>
        <v>0</v>
      </c>
      <c r="N29" s="31">
        <f>SUMIFS(FastClose!$H$3:$H$20000,FastClose!$K$3:$K$20000,$A29,FastClose!$G$3:$G$20000,N$3,FastClose!$D$3:$D$20000,$A$3)</f>
        <v>0</v>
      </c>
      <c r="O29" s="31">
        <f>SUMIFS(FastClose!$H$3:$H$20000,FastClose!$K$3:$K$20000,$A29,FastClose!$G$3:$G$20000,O$3,FastClose!$D$3:$D$20000,$A$3)</f>
        <v>0</v>
      </c>
      <c r="P29" s="31">
        <f>SUMIFS(FastClose!$H$3:$H$20000,FastClose!$K$3:$K$20000,$A29,FastClose!$G$3:$G$20000,P$3,FastClose!$D$3:$D$20000,$A$3)</f>
        <v>0</v>
      </c>
      <c r="Q29" s="31">
        <f>SUMIFS(FastClose!$H$3:$H$20000,FastClose!$K$3:$K$20000,$A29,FastClose!$G$3:$G$20000,Q$3,FastClose!$D$3:$D$20000,$A$3)</f>
        <v>0</v>
      </c>
      <c r="R29" s="31">
        <f>SUMIFS(FastClose!$H$3:$H$20000,FastClose!$K$3:$K$20000,$A29,FastClose!$G$3:$G$20000,R$3,FastClose!$D$3:$D$20000,$A$3)</f>
        <v>0</v>
      </c>
      <c r="S29" s="31">
        <f>SUMIFS(FastClose!$H$3:$H$20000,FastClose!$K$3:$K$20000,$A29,FastClose!$G$3:$G$20000,S$3,FastClose!$D$3:$D$20000,$A$3)</f>
        <v>0</v>
      </c>
      <c r="T29" s="31">
        <f>SUMIFS(FastClose!$H$3:$H$20000,FastClose!$K$3:$K$20000,$A29,FastClose!$G$3:$G$20000,T$3,FastClose!$D$3:$D$20000,$A$3)</f>
        <v>0</v>
      </c>
      <c r="U29" s="31">
        <f>SUMIFS(FastClose!$H$3:$H$20000,FastClose!$K$3:$K$20000,$A29,FastClose!$G$3:$G$20000,U$3,FastClose!$D$3:$D$20000,$A$3)</f>
        <v>0</v>
      </c>
      <c r="V29" s="31">
        <f>SUMIFS(FastClose!$H$3:$H$20000,FastClose!$K$3:$K$20000,$A29,FastClose!$G$3:$G$20000,V$3,FastClose!$D$3:$D$20000,$A$3)</f>
        <v>0</v>
      </c>
      <c r="W29" s="31">
        <f>SUMIFS(FastClose!$H$3:$H$20000,FastClose!$K$3:$K$20000,$A29,FastClose!$G$3:$G$20000,W$3,FastClose!$D$3:$D$20000,$A$3)</f>
        <v>0</v>
      </c>
      <c r="X29" s="31">
        <f>SUMIFS(FastClose!$H$3:$H$20000,FastClose!$K$3:$K$20000,$A29,FastClose!$G$3:$G$20000,X$3,FastClose!$D$3:$D$20000,$A$3)</f>
        <v>0</v>
      </c>
      <c r="Y29" s="31">
        <f>SUMIFS(FastClose!$H$3:$H$20000,FastClose!$K$3:$K$20000,$A29,FastClose!$G$3:$G$20000,Y$3,FastClose!$D$3:$D$20000,$A$3)</f>
        <v>0</v>
      </c>
      <c r="Z29" s="32">
        <f>SUMIFS(FastClose!$H$3:$H$20000,FastClose!$K$3:$K$20000,$A29,FastClose!$G$3:$G$20000,Z$3,FastClose!$D$3:$D$20000,$A$3)</f>
        <v>0</v>
      </c>
      <c r="AB29" s="36" t="s">
        <v>67</v>
      </c>
      <c r="AC29" s="47">
        <f>SUMIFS(BISDATA!$L$3:$L$20000,BISDATA!$A$3:$A$20000,$AB29,BISDATA!$M$3:$M$20000,AC$4,BISDATA!$I$3:$I$20000,$AB$3)+SUMIFS(BISDATA!$L$3:$L$20000,BISDATA!$A$3:$A$20000,$AB29,BISDATA!$M$3:$M$20000,AC$4,BISDATA!$I$3:$I$20000,"FD")</f>
        <v>0</v>
      </c>
      <c r="AD29" s="31">
        <f>SUMIFS(BISDATA!$L$3:$L$20000,BISDATA!$A$3:$A$20000,$AB29,BISDATA!$M$3:$M$20000,AD$4,BISDATA!$I$3:$I$20000,$AB$3)+SUMIFS(BISDATA!$L$3:$L$20000,BISDATA!$A$3:$A$20000,$AB29,BISDATA!$M$3:$M$20000,AD$4,BISDATA!$I$3:$I$20000,"FD")</f>
        <v>0</v>
      </c>
      <c r="AE29" s="31">
        <f>SUMIFS(BISDATA!$L$3:$L$20000,BISDATA!$A$3:$A$20000,$AB29,BISDATA!$M$3:$M$20000,AE$4,BISDATA!$I$3:$I$20000,$AB$3)+SUMIFS(BISDATA!$L$3:$L$20000,BISDATA!$A$3:$A$20000,$AB29,BISDATA!$M$3:$M$20000,AE$4,BISDATA!$I$3:$I$20000,"FD")</f>
        <v>0</v>
      </c>
      <c r="AF29" s="31">
        <f>SUMIFS(BISDATA!$L$3:$L$20000,BISDATA!$A$3:$A$20000,$AB29,BISDATA!$M$3:$M$20000,AF$4,BISDATA!$I$3:$I$20000,$AB$3)+SUMIFS(BISDATA!$L$3:$L$20000,BISDATA!$A$3:$A$20000,$AB29,BISDATA!$M$3:$M$20000,AF$4,BISDATA!$I$3:$I$20000,"FD")</f>
        <v>0</v>
      </c>
      <c r="AG29" s="31">
        <f>SUMIFS(BISDATA!$L$3:$L$20000,BISDATA!$A$3:$A$20000,$AB29,BISDATA!$M$3:$M$20000,AG$4,BISDATA!$I$3:$I$20000,$AB$3)+SUMIFS(BISDATA!$L$3:$L$20000,BISDATA!$A$3:$A$20000,$AB29,BISDATA!$M$3:$M$20000,AG$4,BISDATA!$I$3:$I$20000,"FD")</f>
        <v>0</v>
      </c>
      <c r="AH29" s="31">
        <f>SUMIFS(BISDATA!$L$3:$L$20000,BISDATA!$A$3:$A$20000,$AB29,BISDATA!$M$3:$M$20000,AH$4,BISDATA!$I$3:$I$20000,$AB$3)+SUMIFS(BISDATA!$L$3:$L$20000,BISDATA!$A$3:$A$20000,$AB29,BISDATA!$M$3:$M$20000,AH$4,BISDATA!$I$3:$I$20000,"FD")</f>
        <v>0</v>
      </c>
      <c r="AI29" s="31">
        <f>SUMIFS(BISDATA!$L$3:$L$20000,BISDATA!$A$3:$A$20000,$AB29,BISDATA!$M$3:$M$20000,AI$4,BISDATA!$I$3:$I$20000,$AB$3)+SUMIFS(BISDATA!$L$3:$L$20000,BISDATA!$A$3:$A$20000,$AB29,BISDATA!$M$3:$M$20000,AI$4,BISDATA!$I$3:$I$20000,"FD")</f>
        <v>0</v>
      </c>
      <c r="AJ29" s="31">
        <f>SUMIFS(BISDATA!$L$3:$L$20000,BISDATA!$A$3:$A$20000,$AB29,BISDATA!$M$3:$M$20000,AJ$4,BISDATA!$I$3:$I$20000,$AB$3)+SUMIFS(BISDATA!$L$3:$L$20000,BISDATA!$A$3:$A$20000,$AB29,BISDATA!$M$3:$M$20000,AJ$4,BISDATA!$I$3:$I$20000,"FD")</f>
        <v>0</v>
      </c>
      <c r="AK29" s="31">
        <f>SUMIFS(BISDATA!$L$3:$L$20000,BISDATA!$A$3:$A$20000,$AB29,BISDATA!$M$3:$M$20000,AK$4,BISDATA!$I$3:$I$20000,$AB$3)+SUMIFS(BISDATA!$L$3:$L$20000,BISDATA!$A$3:$A$20000,$AB29,BISDATA!$M$3:$M$20000,AK$4,BISDATA!$I$3:$I$20000,"FD")</f>
        <v>0</v>
      </c>
      <c r="AL29" s="31">
        <f>SUMIFS(BISDATA!$L$3:$L$20000,BISDATA!$A$3:$A$20000,$AB29,BISDATA!$M$3:$M$20000,AL$4,BISDATA!$I$3:$I$20000,$AB$3)+SUMIFS(BISDATA!$L$3:$L$20000,BISDATA!$A$3:$A$20000,$AB29,BISDATA!$M$3:$M$20000,AL$4,BISDATA!$I$3:$I$20000,"FD")</f>
        <v>0</v>
      </c>
      <c r="AM29" s="31">
        <f>SUMIFS(BISDATA!$L$3:$L$20000,BISDATA!$A$3:$A$20000,$AB29,BISDATA!$M$3:$M$20000,AM$4,BISDATA!$I$3:$I$20000,$AB$3)+SUMIFS(BISDATA!$L$3:$L$20000,BISDATA!$A$3:$A$20000,$AB29,BISDATA!$M$3:$M$20000,AM$4,BISDATA!$I$3:$I$20000,"FD")</f>
        <v>0</v>
      </c>
      <c r="AN29" s="31">
        <f>SUMIFS(BISDATA!$L$3:$L$20000,BISDATA!$A$3:$A$20000,$AB29,BISDATA!$M$3:$M$20000,AN$4,BISDATA!$I$3:$I$20000,$AB$3)+SUMIFS(BISDATA!$L$3:$L$20000,BISDATA!$A$3:$A$20000,$AB29,BISDATA!$M$3:$M$20000,AN$4,BISDATA!$I$3:$I$20000,"FD")</f>
        <v>0</v>
      </c>
      <c r="AO29" s="31">
        <f>SUMIFS(BISDATA!$L$3:$L$20000,BISDATA!$A$3:$A$20000,$AB29,BISDATA!$M$3:$M$20000,AO$4,BISDATA!$I$3:$I$20000,$AB$3)+SUMIFS(BISDATA!$L$3:$L$20000,BISDATA!$A$3:$A$20000,$AB29,BISDATA!$M$3:$M$20000,AO$4,BISDATA!$I$3:$I$20000,"FD")</f>
        <v>0</v>
      </c>
      <c r="AP29" s="31">
        <f>SUMIFS(BISDATA!$L$3:$L$20000,BISDATA!$A$3:$A$20000,$AB29,BISDATA!$M$3:$M$20000,AP$4,BISDATA!$I$3:$I$20000,$AB$3)+SUMIFS(BISDATA!$L$3:$L$20000,BISDATA!$A$3:$A$20000,$AB29,BISDATA!$M$3:$M$20000,AP$4,BISDATA!$I$3:$I$20000,"FD")</f>
        <v>0</v>
      </c>
      <c r="AQ29" s="31">
        <f>SUMIFS(BISDATA!$L$3:$L$20000,BISDATA!$A$3:$A$20000,$AB29,BISDATA!$M$3:$M$20000,AQ$4,BISDATA!$I$3:$I$20000,$AB$3)+SUMIFS(BISDATA!$L$3:$L$20000,BISDATA!$A$3:$A$20000,$AB29,BISDATA!$M$3:$M$20000,AQ$4,BISDATA!$I$3:$I$20000,"FD")</f>
        <v>0</v>
      </c>
      <c r="AR29" s="31">
        <f>SUMIFS(BISDATA!$L$3:$L$20000,BISDATA!$A$3:$A$20000,$AB29,BISDATA!$M$3:$M$20000,AR$4,BISDATA!$I$3:$I$20000,$AB$3)+SUMIFS(BISDATA!$L$3:$L$20000,BISDATA!$A$3:$A$20000,$AB29,BISDATA!$M$3:$M$20000,AR$4,BISDATA!$I$3:$I$20000,"FD")</f>
        <v>0</v>
      </c>
      <c r="AS29" s="31">
        <f>SUMIFS(BISDATA!$L$3:$L$20000,BISDATA!$A$3:$A$20000,$AB29,BISDATA!$M$3:$M$20000,AS$4,BISDATA!$I$3:$I$20000,$AB$3)+SUMIFS(BISDATA!$L$3:$L$20000,BISDATA!$A$3:$A$20000,$AB29,BISDATA!$M$3:$M$20000,AS$4,BISDATA!$I$3:$I$20000,"FD")</f>
        <v>0</v>
      </c>
      <c r="AT29" s="31">
        <f>SUMIFS(BISDATA!$L$3:$L$20000,BISDATA!$A$3:$A$20000,$AB29,BISDATA!$M$3:$M$20000,AT$4,BISDATA!$I$3:$I$20000,$AB$3)+SUMIFS(BISDATA!$L$3:$L$20000,BISDATA!$A$3:$A$20000,$AB29,BISDATA!$M$3:$M$20000,AT$4,BISDATA!$I$3:$I$20000,"FD")</f>
        <v>0</v>
      </c>
      <c r="AU29" s="31">
        <f>SUMIFS(BISDATA!$L$3:$L$20000,BISDATA!$A$3:$A$20000,$AB29,BISDATA!$M$3:$M$20000,AU$4,BISDATA!$I$3:$I$20000,$AB$3)+SUMIFS(BISDATA!$L$3:$L$20000,BISDATA!$A$3:$A$20000,$AB29,BISDATA!$M$3:$M$20000,AU$4,BISDATA!$I$3:$I$20000,"FD")</f>
        <v>0</v>
      </c>
      <c r="AV29" s="31">
        <f>SUMIFS(BISDATA!$L$3:$L$20000,BISDATA!$A$3:$A$20000,$AB29,BISDATA!$M$3:$M$20000,AV$4,BISDATA!$I$3:$I$20000,$AB$3)+SUMIFS(BISDATA!$L$3:$L$20000,BISDATA!$A$3:$A$20000,$AB29,BISDATA!$M$3:$M$20000,AV$4,BISDATA!$I$3:$I$20000,"FD")</f>
        <v>0</v>
      </c>
      <c r="AW29" s="31">
        <f>SUMIFS(BISDATA!$L$3:$L$20000,BISDATA!$A$3:$A$20000,$AB29,BISDATA!$M$3:$M$20000,AW$4,BISDATA!$I$3:$I$20000,$AB$3)+SUMIFS(BISDATA!$L$3:$L$20000,BISDATA!$A$3:$A$20000,$AB29,BISDATA!$M$3:$M$20000,AW$4,BISDATA!$I$3:$I$20000,"FD")</f>
        <v>0</v>
      </c>
      <c r="AX29" s="31">
        <f>SUMIFS(BISDATA!$L$3:$L$20000,BISDATA!$A$3:$A$20000,$AB29,BISDATA!$M$3:$M$20000,AX$4,BISDATA!$I$3:$I$20000,$AB$3)+SUMIFS(BISDATA!$L$3:$L$20000,BISDATA!$A$3:$A$20000,$AB29,BISDATA!$M$3:$M$20000,AX$4,BISDATA!$I$3:$I$20000,"FD")</f>
        <v>0</v>
      </c>
      <c r="AY29" s="31">
        <f>SUMIFS(BISDATA!$L$3:$L$20000,BISDATA!$A$3:$A$20000,$AB29,BISDATA!$M$3:$M$20000,AY$4,BISDATA!$I$3:$I$20000,$AB$3)+SUMIFS(BISDATA!$L$3:$L$20000,BISDATA!$A$3:$A$20000,$AB29,BISDATA!$M$3:$M$20000,AY$4,BISDATA!$I$3:$I$20000,"FD")</f>
        <v>0</v>
      </c>
      <c r="AZ29" s="31">
        <f>SUMIFS(BISDATA!$L$3:$L$20000,BISDATA!$A$3:$A$20000,$AB29,BISDATA!$M$3:$M$20000,AZ$4,BISDATA!$I$3:$I$20000,$AB$3)+SUMIFS(BISDATA!$L$3:$L$20000,BISDATA!$A$3:$A$20000,$AB29,BISDATA!$M$3:$M$20000,AZ$4,BISDATA!$I$3:$I$20000,"FD")</f>
        <v>0</v>
      </c>
      <c r="BA29" s="32">
        <f>SUMIFS(BISDATA!$L$3:$L$20000,BISDATA!$A$3:$A$20000,$AB29,BISDATA!$M$3:$M$20000,BA$4,BISDATA!$I$3:$I$20000,$AB$3)+SUMIFS(BISDATA!$L$3:$L$20000,BISDATA!$A$3:$A$20000,$AB29,BISDATA!$M$3:$M$20000,BA$4,BISDATA!$I$3:$I$20000,"FD")</f>
        <v>0</v>
      </c>
      <c r="BB29" s="58"/>
      <c r="BC29" s="36" t="s">
        <v>67</v>
      </c>
      <c r="BD29" s="47">
        <f t="shared" si="3"/>
        <v>0</v>
      </c>
      <c r="BE29" s="31">
        <f t="shared" si="3"/>
        <v>0</v>
      </c>
      <c r="BF29" s="31">
        <f t="shared" si="3"/>
        <v>0</v>
      </c>
      <c r="BG29" s="31">
        <f t="shared" si="3"/>
        <v>0</v>
      </c>
      <c r="BH29" s="31">
        <f t="shared" si="3"/>
        <v>0</v>
      </c>
      <c r="BI29" s="31">
        <f t="shared" si="3"/>
        <v>0</v>
      </c>
      <c r="BJ29" s="31">
        <f t="shared" si="3"/>
        <v>0</v>
      </c>
      <c r="BK29" s="31">
        <f t="shared" si="3"/>
        <v>0</v>
      </c>
      <c r="BL29" s="31">
        <f t="shared" si="3"/>
        <v>0</v>
      </c>
      <c r="BM29" s="31">
        <f t="shared" si="3"/>
        <v>0</v>
      </c>
      <c r="BN29" s="31">
        <f t="shared" si="3"/>
        <v>0</v>
      </c>
      <c r="BO29" s="31">
        <f t="shared" si="3"/>
        <v>0</v>
      </c>
      <c r="BP29" s="31">
        <f t="shared" si="3"/>
        <v>0</v>
      </c>
      <c r="BQ29" s="31">
        <f t="shared" si="3"/>
        <v>0</v>
      </c>
      <c r="BR29" s="31">
        <f t="shared" si="3"/>
        <v>0</v>
      </c>
      <c r="BS29" s="31">
        <f t="shared" si="3"/>
        <v>0</v>
      </c>
      <c r="BT29" s="31">
        <f t="shared" si="4"/>
        <v>0</v>
      </c>
      <c r="BU29" s="31">
        <f t="shared" si="2"/>
        <v>0</v>
      </c>
      <c r="BV29" s="31">
        <f t="shared" si="2"/>
        <v>0</v>
      </c>
      <c r="BW29" s="31">
        <f t="shared" si="2"/>
        <v>0</v>
      </c>
      <c r="BX29" s="31">
        <f t="shared" si="2"/>
        <v>0</v>
      </c>
      <c r="BY29" s="31">
        <f t="shared" si="2"/>
        <v>0</v>
      </c>
      <c r="BZ29" s="31">
        <f t="shared" si="2"/>
        <v>0</v>
      </c>
      <c r="CA29" s="31">
        <f t="shared" si="2"/>
        <v>0</v>
      </c>
      <c r="CB29" s="32">
        <f t="shared" si="2"/>
        <v>0</v>
      </c>
    </row>
    <row r="30" spans="1:80" x14ac:dyDescent="0.25">
      <c r="A30" s="36" t="s">
        <v>301</v>
      </c>
      <c r="B30" s="49">
        <f>SUMIFS(FastClose!$H$3:$H$20000,FastClose!$K$3:$K$20000,$A30,FastClose!$G$3:$G$20000,B$3,FastClose!$D$3:$D$20000,$A$3)</f>
        <v>3442998.4599999897</v>
      </c>
      <c r="C30" s="50">
        <f>SUMIFS(FastClose!$H$3:$H$20000,FastClose!$K$3:$K$20000,$A30,FastClose!$G$3:$G$20000,C$3,FastClose!$D$3:$D$20000,$A$3)</f>
        <v>2787078.9299999876</v>
      </c>
      <c r="D30" s="50">
        <f>SUMIFS(FastClose!$H$3:$H$20000,FastClose!$K$3:$K$20000,$A30,FastClose!$G$3:$G$20000,D$3,FastClose!$D$3:$D$20000,$A$3)</f>
        <v>360568.98999999987</v>
      </c>
      <c r="E30" s="50">
        <f>SUMIFS(FastClose!$H$3:$H$20000,FastClose!$K$3:$K$20000,$A30,FastClose!$G$3:$G$20000,E$3,FastClose!$D$3:$D$20000,$A$3)</f>
        <v>166797.44</v>
      </c>
      <c r="F30" s="50">
        <f>SUMIFS(FastClose!$H$3:$H$20000,FastClose!$K$3:$K$20000,$A30,FastClose!$G$3:$G$20000,F$3,FastClose!$D$3:$D$20000,$A$3)</f>
        <v>94667.579999999987</v>
      </c>
      <c r="G30" s="50">
        <f>SUMIFS(FastClose!$H$3:$H$20000,FastClose!$K$3:$K$20000,$A30,FastClose!$G$3:$G$20000,G$3,FastClose!$D$3:$D$20000,$A$3)</f>
        <v>73843.950000000055</v>
      </c>
      <c r="H30" s="50">
        <f>SUMIFS(FastClose!$H$3:$H$20000,FastClose!$K$3:$K$20000,$A30,FastClose!$G$3:$G$20000,H$3,FastClose!$D$3:$D$20000,$A$3)</f>
        <v>25133.880000000005</v>
      </c>
      <c r="I30" s="50">
        <f>SUMIFS(FastClose!$H$3:$H$20000,FastClose!$K$3:$K$20000,$A30,FastClose!$G$3:$G$20000,I$3,FastClose!$D$3:$D$20000,$A$3)</f>
        <v>-3584.4300000000003</v>
      </c>
      <c r="J30" s="50">
        <f>SUMIFS(FastClose!$H$3:$H$20000,FastClose!$K$3:$K$20000,$A30,FastClose!$G$3:$G$20000,J$3,FastClose!$D$3:$D$20000,$A$3)</f>
        <v>5975.0800000000027</v>
      </c>
      <c r="K30" s="50">
        <f>SUMIFS(FastClose!$H$3:$H$20000,FastClose!$K$3:$K$20000,$A30,FastClose!$G$3:$G$20000,K$3,FastClose!$D$3:$D$20000,$A$3)</f>
        <v>3330.54</v>
      </c>
      <c r="L30" s="50">
        <f>SUMIFS(FastClose!$H$3:$H$20000,FastClose!$K$3:$K$20000,$A30,FastClose!$G$3:$G$20000,L$3,FastClose!$D$3:$D$20000,$A$3)</f>
        <v>5567.5999999999995</v>
      </c>
      <c r="M30" s="50">
        <f>SUMIFS(FastClose!$H$3:$H$20000,FastClose!$K$3:$K$20000,$A30,FastClose!$G$3:$G$20000,M$3,FastClose!$D$3:$D$20000,$A$3)</f>
        <v>9120.6900000000023</v>
      </c>
      <c r="N30" s="50">
        <f>SUMIFS(FastClose!$H$3:$H$20000,FastClose!$K$3:$K$20000,$A30,FastClose!$G$3:$G$20000,N$3,FastClose!$D$3:$D$20000,$A$3)</f>
        <v>6044.8200000000006</v>
      </c>
      <c r="O30" s="50">
        <f>SUMIFS(FastClose!$H$3:$H$20000,FastClose!$K$3:$K$20000,$A30,FastClose!$G$3:$G$20000,O$3,FastClose!$D$3:$D$20000,$A$3)</f>
        <v>5475.98</v>
      </c>
      <c r="P30" s="50">
        <f>SUMIFS(FastClose!$H$3:$H$20000,FastClose!$K$3:$K$20000,$A30,FastClose!$G$3:$G$20000,P$3,FastClose!$D$3:$D$20000,$A$3)</f>
        <v>1615.4500000000003</v>
      </c>
      <c r="Q30" s="50">
        <f>SUMIFS(FastClose!$H$3:$H$20000,FastClose!$K$3:$K$20000,$A30,FastClose!$G$3:$G$20000,Q$3,FastClose!$D$3:$D$20000,$A$3)</f>
        <v>2755.8500000000004</v>
      </c>
      <c r="R30" s="50">
        <f>SUMIFS(FastClose!$H$3:$H$20000,FastClose!$K$3:$K$20000,$A30,FastClose!$G$3:$G$20000,R$3,FastClose!$D$3:$D$20000,$A$3)</f>
        <v>778.40000000000009</v>
      </c>
      <c r="S30" s="50">
        <f>SUMIFS(FastClose!$H$3:$H$20000,FastClose!$K$3:$K$20000,$A30,FastClose!$G$3:$G$20000,S$3,FastClose!$D$3:$D$20000,$A$3)</f>
        <v>-389.05000000000007</v>
      </c>
      <c r="T30" s="50">
        <f>SUMIFS(FastClose!$H$3:$H$20000,FastClose!$K$3:$K$20000,$A30,FastClose!$G$3:$G$20000,T$3,FastClose!$D$3:$D$20000,$A$3)</f>
        <v>500.05</v>
      </c>
      <c r="U30" s="50">
        <f>SUMIFS(FastClose!$H$3:$H$20000,FastClose!$K$3:$K$20000,$A30,FastClose!$G$3:$G$20000,U$3,FastClose!$D$3:$D$20000,$A$3)</f>
        <v>736.97</v>
      </c>
      <c r="V30" s="50">
        <f>SUMIFS(FastClose!$H$3:$H$20000,FastClose!$K$3:$K$20000,$A30,FastClose!$G$3:$G$20000,V$3,FastClose!$D$3:$D$20000,$A$3)</f>
        <v>1231.92</v>
      </c>
      <c r="W30" s="50">
        <f>SUMIFS(FastClose!$H$3:$H$20000,FastClose!$K$3:$K$20000,$A30,FastClose!$G$3:$G$20000,W$3,FastClose!$D$3:$D$20000,$A$3)</f>
        <v>819.3900000000001</v>
      </c>
      <c r="X30" s="50">
        <f>SUMIFS(FastClose!$H$3:$H$20000,FastClose!$K$3:$K$20000,$A30,FastClose!$G$3:$G$20000,X$3,FastClose!$D$3:$D$20000,$A$3)</f>
        <v>-131.61000000000001</v>
      </c>
      <c r="Y30" s="50">
        <f>SUMIFS(FastClose!$H$3:$H$20000,FastClose!$K$3:$K$20000,$A30,FastClose!$G$3:$G$20000,Y$3,FastClose!$D$3:$D$20000,$A$3)</f>
        <v>500.8</v>
      </c>
      <c r="Z30" s="51">
        <f>SUMIFS(FastClose!$H$3:$H$20000,FastClose!$K$3:$K$20000,$A30,FastClose!$G$3:$G$20000,Z$3,FastClose!$D$3:$D$20000,$A$3)</f>
        <v>243.75</v>
      </c>
      <c r="AB30" s="36" t="s">
        <v>301</v>
      </c>
      <c r="AC30" s="49">
        <f>SUMIFS(BISDATA!$L$3:$L$20000,BISDATA!$A$3:$A$20000,$AB30,BISDATA!$M$3:$M$20000,AC$4,BISDATA!$I$3:$I$20000,$AB$3)+SUMIFS(BISDATA!$L$3:$L$20000,BISDATA!$A$3:$A$20000,$AB30,BISDATA!$M$3:$M$20000,AC$4,BISDATA!$I$3:$I$20000,"FD")</f>
        <v>492514.91</v>
      </c>
      <c r="AD30" s="50">
        <f>SUMIFS(BISDATA!$L$3:$L$20000,BISDATA!$A$3:$A$20000,$AB30,BISDATA!$M$3:$M$20000,AD$4,BISDATA!$I$3:$I$20000,$AB$3)+SUMIFS(BISDATA!$L$3:$L$20000,BISDATA!$A$3:$A$20000,$AB30,BISDATA!$M$3:$M$20000,AD$4,BISDATA!$I$3:$I$20000,"FD")</f>
        <v>310636.63000000006</v>
      </c>
      <c r="AE30" s="50">
        <f>SUMIFS(BISDATA!$L$3:$L$20000,BISDATA!$A$3:$A$20000,$AB30,BISDATA!$M$3:$M$20000,AE$4,BISDATA!$I$3:$I$20000,$AB$3)+SUMIFS(BISDATA!$L$3:$L$20000,BISDATA!$A$3:$A$20000,$AB30,BISDATA!$M$3:$M$20000,AE$4,BISDATA!$I$3:$I$20000,"FD")</f>
        <v>50012.540000000015</v>
      </c>
      <c r="AF30" s="50">
        <f>SUMIFS(BISDATA!$L$3:$L$20000,BISDATA!$A$3:$A$20000,$AB30,BISDATA!$M$3:$M$20000,AF$4,BISDATA!$I$3:$I$20000,$AB$3)+SUMIFS(BISDATA!$L$3:$L$20000,BISDATA!$A$3:$A$20000,$AB30,BISDATA!$M$3:$M$20000,AF$4,BISDATA!$I$3:$I$20000,"FD")</f>
        <v>25474.710000000003</v>
      </c>
      <c r="AG30" s="50">
        <f>SUMIFS(BISDATA!$L$3:$L$20000,BISDATA!$A$3:$A$20000,$AB30,BISDATA!$M$3:$M$20000,AG$4,BISDATA!$I$3:$I$20000,$AB$3)+SUMIFS(BISDATA!$L$3:$L$20000,BISDATA!$A$3:$A$20000,$AB30,BISDATA!$M$3:$M$20000,AG$4,BISDATA!$I$3:$I$20000,"FD")</f>
        <v>16052.960000000003</v>
      </c>
      <c r="AH30" s="50">
        <f>SUMIFS(BISDATA!$L$3:$L$20000,BISDATA!$A$3:$A$20000,$AB30,BISDATA!$M$3:$M$20000,AH$4,BISDATA!$I$3:$I$20000,$AB$3)+SUMIFS(BISDATA!$L$3:$L$20000,BISDATA!$A$3:$A$20000,$AB30,BISDATA!$M$3:$M$20000,AH$4,BISDATA!$I$3:$I$20000,"FD")</f>
        <v>11716.829999999998</v>
      </c>
      <c r="AI30" s="50">
        <f>SUMIFS(BISDATA!$L$3:$L$20000,BISDATA!$A$3:$A$20000,$AB30,BISDATA!$M$3:$M$20000,AI$4,BISDATA!$I$3:$I$20000,$AB$3)+SUMIFS(BISDATA!$L$3:$L$20000,BISDATA!$A$3:$A$20000,$AB30,BISDATA!$M$3:$M$20000,AI$4,BISDATA!$I$3:$I$20000,"FD")</f>
        <v>5720.03</v>
      </c>
      <c r="AJ30" s="50">
        <f>SUMIFS(BISDATA!$L$3:$L$20000,BISDATA!$A$3:$A$20000,$AB30,BISDATA!$M$3:$M$20000,AJ$4,BISDATA!$I$3:$I$20000,$AB$3)+SUMIFS(BISDATA!$L$3:$L$20000,BISDATA!$A$3:$A$20000,$AB30,BISDATA!$M$3:$M$20000,AJ$4,BISDATA!$I$3:$I$20000,"FD")</f>
        <v>3990.38</v>
      </c>
      <c r="AK30" s="50">
        <f>SUMIFS(BISDATA!$L$3:$L$20000,BISDATA!$A$3:$A$20000,$AB30,BISDATA!$M$3:$M$20000,AK$4,BISDATA!$I$3:$I$20000,$AB$3)+SUMIFS(BISDATA!$L$3:$L$20000,BISDATA!$A$3:$A$20000,$AB30,BISDATA!$M$3:$M$20000,AK$4,BISDATA!$I$3:$I$20000,"FD")</f>
        <v>3496.94</v>
      </c>
      <c r="AL30" s="50">
        <f>SUMIFS(BISDATA!$L$3:$L$20000,BISDATA!$A$3:$A$20000,$AB30,BISDATA!$M$3:$M$20000,AL$4,BISDATA!$I$3:$I$20000,$AB$3)+SUMIFS(BISDATA!$L$3:$L$20000,BISDATA!$A$3:$A$20000,$AB30,BISDATA!$M$3:$M$20000,AL$4,BISDATA!$I$3:$I$20000,"FD")</f>
        <v>2641.17</v>
      </c>
      <c r="AM30" s="50">
        <f>SUMIFS(BISDATA!$L$3:$L$20000,BISDATA!$A$3:$A$20000,$AB30,BISDATA!$M$3:$M$20000,AM$4,BISDATA!$I$3:$I$20000,$AB$3)+SUMIFS(BISDATA!$L$3:$L$20000,BISDATA!$A$3:$A$20000,$AB30,BISDATA!$M$3:$M$20000,AM$4,BISDATA!$I$3:$I$20000,"FD")</f>
        <v>2830.37</v>
      </c>
      <c r="AN30" s="50">
        <f>SUMIFS(BISDATA!$L$3:$L$20000,BISDATA!$A$3:$A$20000,$AB30,BISDATA!$M$3:$M$20000,AN$4,BISDATA!$I$3:$I$20000,$AB$3)+SUMIFS(BISDATA!$L$3:$L$20000,BISDATA!$A$3:$A$20000,$AB30,BISDATA!$M$3:$M$20000,AN$4,BISDATA!$I$3:$I$20000,"FD")</f>
        <v>1647.77</v>
      </c>
      <c r="AO30" s="50">
        <f>SUMIFS(BISDATA!$L$3:$L$20000,BISDATA!$A$3:$A$20000,$AB30,BISDATA!$M$3:$M$20000,AO$4,BISDATA!$I$3:$I$20000,$AB$3)+SUMIFS(BISDATA!$L$3:$L$20000,BISDATA!$A$3:$A$20000,$AB30,BISDATA!$M$3:$M$20000,AO$4,BISDATA!$I$3:$I$20000,"FD")</f>
        <v>667.1</v>
      </c>
      <c r="AP30" s="50">
        <f>SUMIFS(BISDATA!$L$3:$L$20000,BISDATA!$A$3:$A$20000,$AB30,BISDATA!$M$3:$M$20000,AP$4,BISDATA!$I$3:$I$20000,$AB$3)+SUMIFS(BISDATA!$L$3:$L$20000,BISDATA!$A$3:$A$20000,$AB30,BISDATA!$M$3:$M$20000,AP$4,BISDATA!$I$3:$I$20000,"FD")</f>
        <v>259</v>
      </c>
      <c r="AQ30" s="50">
        <f>SUMIFS(BISDATA!$L$3:$L$20000,BISDATA!$A$3:$A$20000,$AB30,BISDATA!$M$3:$M$20000,AQ$4,BISDATA!$I$3:$I$20000,$AB$3)+SUMIFS(BISDATA!$L$3:$L$20000,BISDATA!$A$3:$A$20000,$AB30,BISDATA!$M$3:$M$20000,AQ$4,BISDATA!$I$3:$I$20000,"FD")</f>
        <v>451.55</v>
      </c>
      <c r="AR30" s="50">
        <f>SUMIFS(BISDATA!$L$3:$L$20000,BISDATA!$A$3:$A$20000,$AB30,BISDATA!$M$3:$M$20000,AR$4,BISDATA!$I$3:$I$20000,$AB$3)+SUMIFS(BISDATA!$L$3:$L$20000,BISDATA!$A$3:$A$20000,$AB30,BISDATA!$M$3:$M$20000,AR$4,BISDATA!$I$3:$I$20000,"FD")</f>
        <v>235</v>
      </c>
      <c r="AS30" s="50">
        <f>SUMIFS(BISDATA!$L$3:$L$20000,BISDATA!$A$3:$A$20000,$AB30,BISDATA!$M$3:$M$20000,AS$4,BISDATA!$I$3:$I$20000,$AB$3)+SUMIFS(BISDATA!$L$3:$L$20000,BISDATA!$A$3:$A$20000,$AB30,BISDATA!$M$3:$M$20000,AS$4,BISDATA!$I$3:$I$20000,"FD")</f>
        <v>235</v>
      </c>
      <c r="AT30" s="50">
        <f>SUMIFS(BISDATA!$L$3:$L$20000,BISDATA!$A$3:$A$20000,$AB30,BISDATA!$M$3:$M$20000,AT$4,BISDATA!$I$3:$I$20000,$AB$3)+SUMIFS(BISDATA!$L$3:$L$20000,BISDATA!$A$3:$A$20000,$AB30,BISDATA!$M$3:$M$20000,AT$4,BISDATA!$I$3:$I$20000,"FD")</f>
        <v>230.55</v>
      </c>
      <c r="AU30" s="50">
        <f>SUMIFS(BISDATA!$L$3:$L$20000,BISDATA!$A$3:$A$20000,$AB30,BISDATA!$M$3:$M$20000,AU$4,BISDATA!$I$3:$I$20000,$AB$3)+SUMIFS(BISDATA!$L$3:$L$20000,BISDATA!$A$3:$A$20000,$AB30,BISDATA!$M$3:$M$20000,AU$4,BISDATA!$I$3:$I$20000,"FD")</f>
        <v>4553</v>
      </c>
      <c r="AV30" s="50">
        <f>SUMIFS(BISDATA!$L$3:$L$20000,BISDATA!$A$3:$A$20000,$AB30,BISDATA!$M$3:$M$20000,AV$4,BISDATA!$I$3:$I$20000,$AB$3)+SUMIFS(BISDATA!$L$3:$L$20000,BISDATA!$A$3:$A$20000,$AB30,BISDATA!$M$3:$M$20000,AV$4,BISDATA!$I$3:$I$20000,"FD")</f>
        <v>-5079.0300000000007</v>
      </c>
      <c r="AW30" s="50">
        <f>SUMIFS(BISDATA!$L$3:$L$20000,BISDATA!$A$3:$A$20000,$AB30,BISDATA!$M$3:$M$20000,AW$4,BISDATA!$I$3:$I$20000,$AB$3)+SUMIFS(BISDATA!$L$3:$L$20000,BISDATA!$A$3:$A$20000,$AB30,BISDATA!$M$3:$M$20000,AW$4,BISDATA!$I$3:$I$20000,"FD")</f>
        <v>-2228.77</v>
      </c>
      <c r="AX30" s="50">
        <f>SUMIFS(BISDATA!$L$3:$L$20000,BISDATA!$A$3:$A$20000,$AB30,BISDATA!$M$3:$M$20000,AX$4,BISDATA!$I$3:$I$20000,$AB$3)+SUMIFS(BISDATA!$L$3:$L$20000,BISDATA!$A$3:$A$20000,$AB30,BISDATA!$M$3:$M$20000,AX$4,BISDATA!$I$3:$I$20000,"FD")</f>
        <v>-1200</v>
      </c>
      <c r="AY30" s="50">
        <f>SUMIFS(BISDATA!$L$3:$L$20000,BISDATA!$A$3:$A$20000,$AB30,BISDATA!$M$3:$M$20000,AY$4,BISDATA!$I$3:$I$20000,$AB$3)+SUMIFS(BISDATA!$L$3:$L$20000,BISDATA!$A$3:$A$20000,$AB30,BISDATA!$M$3:$M$20000,AY$4,BISDATA!$I$3:$I$20000,"FD")</f>
        <v>-1561</v>
      </c>
      <c r="AZ30" s="50">
        <f>SUMIFS(BISDATA!$L$3:$L$20000,BISDATA!$A$3:$A$20000,$AB30,BISDATA!$M$3:$M$20000,AZ$4,BISDATA!$I$3:$I$20000,$AB$3)+SUMIFS(BISDATA!$L$3:$L$20000,BISDATA!$A$3:$A$20000,$AB30,BISDATA!$M$3:$M$20000,AZ$4,BISDATA!$I$3:$I$20000,"FD")</f>
        <v>-1111</v>
      </c>
      <c r="BA30" s="51">
        <f>SUMIFS(BISDATA!$L$3:$L$20000,BISDATA!$A$3:$A$20000,$AB30,BISDATA!$M$3:$M$20000,BA$4,BISDATA!$I$3:$I$20000,$AB$3)+SUMIFS(BISDATA!$L$3:$L$20000,BISDATA!$A$3:$A$20000,$AB30,BISDATA!$M$3:$M$20000,BA$4,BISDATA!$I$3:$I$20000,"FD")</f>
        <v>-11841.68</v>
      </c>
      <c r="BB30" s="58"/>
      <c r="BC30" s="36" t="s">
        <v>301</v>
      </c>
      <c r="BD30" s="49">
        <f t="shared" si="3"/>
        <v>-2950483.5499999896</v>
      </c>
      <c r="BE30" s="50">
        <f t="shared" si="3"/>
        <v>-2476442.2999999877</v>
      </c>
      <c r="BF30" s="50">
        <f t="shared" si="3"/>
        <v>-310556.44999999984</v>
      </c>
      <c r="BG30" s="50">
        <f t="shared" si="3"/>
        <v>-141322.73000000001</v>
      </c>
      <c r="BH30" s="50">
        <f t="shared" si="3"/>
        <v>-78614.619999999981</v>
      </c>
      <c r="BI30" s="50">
        <f t="shared" si="3"/>
        <v>-62127.120000000054</v>
      </c>
      <c r="BJ30" s="50">
        <f t="shared" si="3"/>
        <v>-19413.850000000006</v>
      </c>
      <c r="BK30" s="50">
        <f t="shared" si="3"/>
        <v>7574.81</v>
      </c>
      <c r="BL30" s="50">
        <f t="shared" si="3"/>
        <v>-2478.1400000000026</v>
      </c>
      <c r="BM30" s="50">
        <f t="shared" si="3"/>
        <v>-689.36999999999989</v>
      </c>
      <c r="BN30" s="50">
        <f t="shared" si="3"/>
        <v>-2737.2299999999996</v>
      </c>
      <c r="BO30" s="50">
        <f t="shared" si="3"/>
        <v>-7472.9200000000019</v>
      </c>
      <c r="BP30" s="50">
        <f t="shared" si="3"/>
        <v>-5377.72</v>
      </c>
      <c r="BQ30" s="50">
        <f t="shared" si="3"/>
        <v>-5216.9799999999996</v>
      </c>
      <c r="BR30" s="50">
        <f t="shared" si="3"/>
        <v>-1163.9000000000003</v>
      </c>
      <c r="BS30" s="50">
        <f t="shared" si="3"/>
        <v>-2520.8500000000004</v>
      </c>
      <c r="BT30" s="50">
        <f t="shared" si="4"/>
        <v>-543.40000000000009</v>
      </c>
      <c r="BU30" s="50">
        <f t="shared" si="2"/>
        <v>619.60000000000014</v>
      </c>
      <c r="BV30" s="50">
        <f t="shared" si="2"/>
        <v>4052.95</v>
      </c>
      <c r="BW30" s="50">
        <f t="shared" si="2"/>
        <v>-5816.0000000000009</v>
      </c>
      <c r="BX30" s="50">
        <f t="shared" si="2"/>
        <v>-3460.69</v>
      </c>
      <c r="BY30" s="50">
        <f t="shared" si="2"/>
        <v>-2019.39</v>
      </c>
      <c r="BZ30" s="50">
        <f t="shared" si="2"/>
        <v>-1429.3899999999999</v>
      </c>
      <c r="CA30" s="50">
        <f t="shared" si="2"/>
        <v>-1611.8</v>
      </c>
      <c r="CB30" s="51">
        <f t="shared" si="2"/>
        <v>-12085.43</v>
      </c>
    </row>
    <row r="31" spans="1:80" x14ac:dyDescent="0.25">
      <c r="A31" s="23"/>
      <c r="AB31" s="58"/>
      <c r="AC31" s="58"/>
      <c r="AD31" s="58"/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58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8"/>
      <c r="BH31" s="58"/>
      <c r="BI31" s="58"/>
      <c r="BJ31" s="58"/>
      <c r="BK31" s="58"/>
      <c r="BL31" s="58"/>
      <c r="BM31" s="58"/>
      <c r="BN31" s="58"/>
      <c r="BO31" s="58"/>
      <c r="BP31" s="58"/>
      <c r="BQ31" s="58"/>
      <c r="BR31" s="58"/>
      <c r="BS31" s="58"/>
      <c r="BT31" s="58"/>
      <c r="BU31" s="58"/>
      <c r="BV31" s="58"/>
      <c r="BW31" s="58"/>
      <c r="BX31" s="58"/>
      <c r="BY31" s="58"/>
      <c r="BZ31" s="58"/>
      <c r="CA31" s="58"/>
      <c r="CB31" s="58"/>
    </row>
    <row r="32" spans="1:80" x14ac:dyDescent="0.25">
      <c r="A32" t="s">
        <v>373</v>
      </c>
      <c r="B32" s="37">
        <f>SUM(B5:Z30)</f>
        <v>7025606.9199999785</v>
      </c>
      <c r="AB32" s="58" t="s">
        <v>373</v>
      </c>
      <c r="AC32" s="37">
        <f>SUM(AC5:BA30)</f>
        <v>7382487.4799999949</v>
      </c>
      <c r="AD32" s="58"/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58"/>
      <c r="BK32" s="58"/>
      <c r="BL32" s="58"/>
      <c r="BM32" s="58"/>
      <c r="BN32" s="58"/>
      <c r="BO32" s="58"/>
      <c r="BP32" s="58"/>
      <c r="BQ32" s="58"/>
      <c r="BR32" s="58"/>
      <c r="BS32" s="58"/>
      <c r="BT32" s="58"/>
      <c r="BU32" s="58"/>
      <c r="BV32" s="58"/>
      <c r="BW32" s="58"/>
      <c r="BX32" s="58"/>
      <c r="BY32" s="58"/>
      <c r="BZ32" s="58"/>
      <c r="CA32" s="58"/>
      <c r="CB32" s="58"/>
    </row>
    <row r="33" spans="1:80" x14ac:dyDescent="0.25">
      <c r="A33" t="s">
        <v>374</v>
      </c>
      <c r="B33" s="41">
        <f>SUM(Paid!I4:I29)</f>
        <v>7474210.6900000023</v>
      </c>
      <c r="AB33" s="58" t="s">
        <v>374</v>
      </c>
      <c r="AC33" s="41">
        <f>SUMIFS(BISDATA!$L$3:$L$20000,BISDATA!$I$3:$I$20000,$AB$3)+SUMIFS(BISDATA!$L$3:$L$20000,BISDATA!$I$3:$I$20000,"FD")</f>
        <v>7382487.4799999818</v>
      </c>
      <c r="AD33" s="58"/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8"/>
      <c r="BH33" s="58"/>
      <c r="BI33" s="58"/>
      <c r="BJ33" s="58"/>
      <c r="BK33" s="58"/>
      <c r="BL33" s="58"/>
      <c r="BM33" s="58"/>
      <c r="BN33" s="58"/>
      <c r="BO33" s="58"/>
      <c r="BP33" s="58"/>
      <c r="BQ33" s="58"/>
      <c r="BR33" s="58"/>
      <c r="BS33" s="58"/>
      <c r="BT33" s="58"/>
      <c r="BU33" s="58"/>
      <c r="BV33" s="58"/>
      <c r="BW33" s="58"/>
      <c r="BX33" s="58"/>
      <c r="BY33" s="58"/>
      <c r="BZ33" s="58"/>
      <c r="CA33" s="58"/>
      <c r="CB33" s="58"/>
    </row>
    <row r="34" spans="1:80" x14ac:dyDescent="0.25">
      <c r="A34" t="s">
        <v>375</v>
      </c>
      <c r="B34" s="39" t="b">
        <f>ROUND(B33,2)-ROUND(B32,2)=0</f>
        <v>0</v>
      </c>
      <c r="AB34" s="58" t="s">
        <v>375</v>
      </c>
      <c r="AC34" s="39" t="b">
        <f>ROUND(AC33,2)-ROUND(AC32,2)=0</f>
        <v>1</v>
      </c>
      <c r="AD34" s="58"/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58"/>
      <c r="BJ34" s="58"/>
      <c r="BK34" s="58"/>
      <c r="BL34" s="58"/>
      <c r="BM34" s="58"/>
      <c r="BN34" s="58"/>
      <c r="BO34" s="58"/>
      <c r="BP34" s="58"/>
      <c r="BQ34" s="58"/>
      <c r="BR34" s="58"/>
      <c r="BS34" s="58"/>
      <c r="BT34" s="58"/>
      <c r="BU34" s="58"/>
      <c r="BV34" s="58"/>
      <c r="BW34" s="58"/>
      <c r="BX34" s="58"/>
      <c r="BY34" s="58"/>
      <c r="BZ34" s="58"/>
      <c r="CA34" s="58"/>
      <c r="CB34" s="58"/>
    </row>
    <row r="35" spans="1:80" x14ac:dyDescent="0.25">
      <c r="A35" s="23"/>
    </row>
    <row r="36" spans="1:80" x14ac:dyDescent="0.25">
      <c r="A36" s="110" t="s">
        <v>975</v>
      </c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</row>
    <row r="37" spans="1:80" x14ac:dyDescent="0.25">
      <c r="A37" s="119" t="s">
        <v>368</v>
      </c>
      <c r="B37" s="118" t="s">
        <v>308</v>
      </c>
      <c r="C37" s="118" t="s">
        <v>333</v>
      </c>
      <c r="D37" s="118" t="s">
        <v>334</v>
      </c>
      <c r="E37" s="118" t="s">
        <v>331</v>
      </c>
      <c r="F37" s="118" t="s">
        <v>329</v>
      </c>
      <c r="G37" s="118" t="s">
        <v>327</v>
      </c>
      <c r="H37" s="118" t="s">
        <v>325</v>
      </c>
      <c r="I37" s="118" t="s">
        <v>323</v>
      </c>
      <c r="J37" s="118" t="s">
        <v>321</v>
      </c>
      <c r="K37" s="118" t="s">
        <v>319</v>
      </c>
      <c r="L37" s="118" t="s">
        <v>317</v>
      </c>
      <c r="M37" s="118" t="s">
        <v>340</v>
      </c>
      <c r="N37" s="118" t="s">
        <v>341</v>
      </c>
      <c r="O37" s="118" t="s">
        <v>315</v>
      </c>
      <c r="P37" s="118" t="s">
        <v>358</v>
      </c>
      <c r="Q37" s="118" t="s">
        <v>313</v>
      </c>
      <c r="R37" s="118" t="s">
        <v>348</v>
      </c>
      <c r="S37" s="118" t="s">
        <v>353</v>
      </c>
      <c r="T37" s="118" t="s">
        <v>356</v>
      </c>
      <c r="U37" s="118" t="s">
        <v>338</v>
      </c>
      <c r="V37" s="118" t="s">
        <v>364</v>
      </c>
      <c r="W37" s="118" t="s">
        <v>355</v>
      </c>
      <c r="X37" s="118" t="s">
        <v>360</v>
      </c>
      <c r="Y37" s="118" t="s">
        <v>351</v>
      </c>
      <c r="Z37" s="118" t="s">
        <v>311</v>
      </c>
    </row>
    <row r="38" spans="1:80" x14ac:dyDescent="0.25">
      <c r="A38" s="123" t="s">
        <v>23</v>
      </c>
      <c r="B38" s="117">
        <f>B4</f>
        <v>201801</v>
      </c>
      <c r="C38" s="117">
        <f t="shared" ref="C38:Z38" si="5">C4</f>
        <v>201712</v>
      </c>
      <c r="D38" s="117">
        <f t="shared" si="5"/>
        <v>201711</v>
      </c>
      <c r="E38" s="117" t="str">
        <f t="shared" si="5"/>
        <v>201710</v>
      </c>
      <c r="F38" s="117" t="str">
        <f t="shared" si="5"/>
        <v>201709</v>
      </c>
      <c r="G38" s="117" t="str">
        <f t="shared" si="5"/>
        <v>201708</v>
      </c>
      <c r="H38" s="117" t="str">
        <f t="shared" si="5"/>
        <v>201707</v>
      </c>
      <c r="I38" s="117" t="str">
        <f t="shared" si="5"/>
        <v>201706</v>
      </c>
      <c r="J38" s="117" t="str">
        <f t="shared" si="5"/>
        <v>201705</v>
      </c>
      <c r="K38" s="117" t="str">
        <f t="shared" si="5"/>
        <v>201704</v>
      </c>
      <c r="L38" s="117" t="str">
        <f t="shared" si="5"/>
        <v>201703</v>
      </c>
      <c r="M38" s="117" t="str">
        <f t="shared" si="5"/>
        <v>201702</v>
      </c>
      <c r="N38" s="117" t="str">
        <f t="shared" si="5"/>
        <v>201701</v>
      </c>
      <c r="O38" s="117" t="str">
        <f t="shared" si="5"/>
        <v>201612</v>
      </c>
      <c r="P38" s="117" t="str">
        <f t="shared" si="5"/>
        <v>201611</v>
      </c>
      <c r="Q38" s="117" t="str">
        <f t="shared" si="5"/>
        <v>201610</v>
      </c>
      <c r="R38" s="117" t="str">
        <f t="shared" si="5"/>
        <v>201609</v>
      </c>
      <c r="S38" s="117" t="str">
        <f t="shared" si="5"/>
        <v>201608</v>
      </c>
      <c r="T38" s="117" t="str">
        <f t="shared" si="5"/>
        <v>201607</v>
      </c>
      <c r="U38" s="117" t="str">
        <f t="shared" si="5"/>
        <v>201606</v>
      </c>
      <c r="V38" s="117" t="str">
        <f t="shared" si="5"/>
        <v>201605</v>
      </c>
      <c r="W38" s="117" t="str">
        <f t="shared" si="5"/>
        <v>201604</v>
      </c>
      <c r="X38" s="117" t="str">
        <f t="shared" si="5"/>
        <v>201603</v>
      </c>
      <c r="Y38" s="117" t="str">
        <f t="shared" si="5"/>
        <v>201602</v>
      </c>
      <c r="Z38" s="117" t="str">
        <f t="shared" si="5"/>
        <v>201601</v>
      </c>
    </row>
    <row r="39" spans="1:80" x14ac:dyDescent="0.25">
      <c r="A39" s="125" t="s">
        <v>25</v>
      </c>
      <c r="B39" s="126">
        <f>SUMIFS(Dental!$H$4:$H$1000,Dental!$I$4:$I$1000,B$38,Dental!$J$4:$J$1000,$A39)</f>
        <v>3347660.1800000006</v>
      </c>
      <c r="C39" s="112">
        <f>SUMIFS(Dental!$H$4:$H$1000,Dental!$I$4:$I$1000,C$38,Dental!$J$4:$J$1000,$A39)</f>
        <v>2252434.0900000003</v>
      </c>
      <c r="D39" s="112">
        <f>SUMIFS(Dental!$H$4:$H$1000,Dental!$I$4:$I$1000,D$38,Dental!$J$4:$J$1000,$A39)</f>
        <v>325413.90999999992</v>
      </c>
      <c r="E39" s="112">
        <f>SUMIFS(Dental!$H$4:$H$1000,Dental!$I$4:$I$1000,E$38,Dental!$J$4:$J$1000,$A39)</f>
        <v>157407.51</v>
      </c>
      <c r="F39" s="112">
        <f>SUMIFS(Dental!$H$4:$H$1000,Dental!$I$4:$I$1000,F$38,Dental!$J$4:$J$1000,$A39)</f>
        <v>86426.160000000018</v>
      </c>
      <c r="G39" s="112">
        <f>SUMIFS(Dental!$H$4:$H$1000,Dental!$I$4:$I$1000,G$38,Dental!$J$4:$J$1000,$A39)</f>
        <v>94621.27</v>
      </c>
      <c r="H39" s="112">
        <f>SUMIFS(Dental!$H$4:$H$1000,Dental!$I$4:$I$1000,H$38,Dental!$J$4:$J$1000,$A39)</f>
        <v>55883.72</v>
      </c>
      <c r="I39" s="112">
        <f>SUMIFS(Dental!$H$4:$H$1000,Dental!$I$4:$I$1000,I$38,Dental!$J$4:$J$1000,$A39)</f>
        <v>47249.909999999996</v>
      </c>
      <c r="J39" s="112">
        <f>SUMIFS(Dental!$H$4:$H$1000,Dental!$I$4:$I$1000,J$38,Dental!$J$4:$J$1000,$A39)</f>
        <v>34713.799999999996</v>
      </c>
      <c r="K39" s="112">
        <f>SUMIFS(Dental!$H$4:$H$1000,Dental!$I$4:$I$1000,K$38,Dental!$J$4:$J$1000,$A39)</f>
        <v>29695.77</v>
      </c>
      <c r="L39" s="112">
        <f>SUMIFS(Dental!$H$4:$H$1000,Dental!$I$4:$I$1000,L$38,Dental!$J$4:$J$1000,$A39)</f>
        <v>25286.380000000005</v>
      </c>
      <c r="M39" s="112">
        <f>SUMIFS(Dental!$H$4:$H$1000,Dental!$I$4:$I$1000,M$38,Dental!$J$4:$J$1000,$A39)</f>
        <v>18359.180000000004</v>
      </c>
      <c r="N39" s="112">
        <f>SUMIFS(Dental!$H$4:$H$1000,Dental!$I$4:$I$1000,N$38,Dental!$J$4:$J$1000,$A39)</f>
        <v>17854.989999999994</v>
      </c>
      <c r="O39" s="112">
        <f>SUMIFS(Dental!$H$4:$H$1000,Dental!$I$4:$I$1000,O$38,Dental!$J$4:$J$1000,$A39)</f>
        <v>3982.72</v>
      </c>
      <c r="P39" s="112">
        <f>SUMIFS(Dental!$H$4:$H$1000,Dental!$I$4:$I$1000,P$38,Dental!$J$4:$J$1000,$A39)</f>
        <v>993.48</v>
      </c>
      <c r="Q39" s="112">
        <f>SUMIFS(Dental!$H$4:$H$1000,Dental!$I$4:$I$1000,Q$38,Dental!$J$4:$J$1000,$A39)</f>
        <v>2895.59</v>
      </c>
      <c r="R39" s="112">
        <f>SUMIFS(Dental!$H$4:$H$1000,Dental!$I$4:$I$1000,R$38,Dental!$J$4:$J$1000,$A39)</f>
        <v>1081.22</v>
      </c>
      <c r="S39" s="112">
        <f>SUMIFS(Dental!$H$4:$H$1000,Dental!$I$4:$I$1000,S$38,Dental!$J$4:$J$1000,$A39)</f>
        <v>481.04999999999995</v>
      </c>
      <c r="T39" s="112">
        <f>SUMIFS(Dental!$H$4:$H$1000,Dental!$I$4:$I$1000,T$38,Dental!$J$4:$J$1000,$A39)</f>
        <v>817.31999999999994</v>
      </c>
      <c r="U39" s="112">
        <f>SUMIFS(Dental!$H$4:$H$1000,Dental!$I$4:$I$1000,U$38,Dental!$J$4:$J$1000,$A39)</f>
        <v>662.04</v>
      </c>
      <c r="V39" s="112">
        <f>SUMIFS(Dental!$H$4:$H$1000,Dental!$I$4:$I$1000,V$38,Dental!$J$4:$J$1000,$A39)</f>
        <v>419.89</v>
      </c>
      <c r="W39" s="112">
        <f>SUMIFS(Dental!$H$4:$H$1000,Dental!$I$4:$I$1000,W$38,Dental!$J$4:$J$1000,$A39)</f>
        <v>722.45</v>
      </c>
      <c r="X39" s="112">
        <f>SUMIFS(Dental!$H$4:$H$1000,Dental!$I$4:$I$1000,X$38,Dental!$J$4:$J$1000,$A39)</f>
        <v>452.5</v>
      </c>
      <c r="Y39" s="112">
        <f>SUMIFS(Dental!$H$4:$H$1000,Dental!$I$4:$I$1000,Y$38,Dental!$J$4:$J$1000,$A39)</f>
        <v>988.43000000000006</v>
      </c>
      <c r="Z39" s="113">
        <f>SUMIFS(Dental!$H$4:$H$1000,Dental!$I$4:$I$1000,Z$38,Dental!$J$4:$J$1000,$A39)</f>
        <v>2808.8</v>
      </c>
    </row>
    <row r="40" spans="1:80" x14ac:dyDescent="0.25">
      <c r="A40" s="125" t="s">
        <v>301</v>
      </c>
      <c r="B40" s="120">
        <f>SUMIFS(Dental!$H$4:$H$1000,Dental!$I$4:$I$1000,B$38,Dental!$J$4:$J$1000,$A40)</f>
        <v>519636.0900000002</v>
      </c>
      <c r="C40" s="121">
        <f>SUMIFS(Dental!$H$4:$H$1000,Dental!$I$4:$I$1000,C$38,Dental!$J$4:$J$1000,$A40)</f>
        <v>295643.81</v>
      </c>
      <c r="D40" s="121">
        <f>SUMIFS(Dental!$H$4:$H$1000,Dental!$I$4:$I$1000,D$38,Dental!$J$4:$J$1000,$A40)</f>
        <v>40314.950000000004</v>
      </c>
      <c r="E40" s="121">
        <f>SUMIFS(Dental!$H$4:$H$1000,Dental!$I$4:$I$1000,E$38,Dental!$J$4:$J$1000,$A40)</f>
        <v>23517.87</v>
      </c>
      <c r="F40" s="121">
        <f>SUMIFS(Dental!$H$4:$H$1000,Dental!$I$4:$I$1000,F$38,Dental!$J$4:$J$1000,$A40)</f>
        <v>16827.830000000002</v>
      </c>
      <c r="G40" s="121">
        <f>SUMIFS(Dental!$H$4:$H$1000,Dental!$I$4:$I$1000,G$38,Dental!$J$4:$J$1000,$A40)</f>
        <v>9390.1299999999992</v>
      </c>
      <c r="H40" s="121">
        <f>SUMIFS(Dental!$H$4:$H$1000,Dental!$I$4:$I$1000,H$38,Dental!$J$4:$J$1000,$A40)</f>
        <v>5177.4000000000005</v>
      </c>
      <c r="I40" s="121">
        <f>SUMIFS(Dental!$H$4:$H$1000,Dental!$I$4:$I$1000,I$38,Dental!$J$4:$J$1000,$A40)</f>
        <v>3407</v>
      </c>
      <c r="J40" s="121">
        <f>SUMIFS(Dental!$H$4:$H$1000,Dental!$I$4:$I$1000,J$38,Dental!$J$4:$J$1000,$A40)</f>
        <v>2801.12</v>
      </c>
      <c r="K40" s="121">
        <f>SUMIFS(Dental!$H$4:$H$1000,Dental!$I$4:$I$1000,K$38,Dental!$J$4:$J$1000,$A40)</f>
        <v>2689.76</v>
      </c>
      <c r="L40" s="121">
        <f>SUMIFS(Dental!$H$4:$H$1000,Dental!$I$4:$I$1000,L$38,Dental!$J$4:$J$1000,$A40)</f>
        <v>2941.5599999999995</v>
      </c>
      <c r="M40" s="121">
        <f>SUMIFS(Dental!$H$4:$H$1000,Dental!$I$4:$I$1000,M$38,Dental!$J$4:$J$1000,$A40)</f>
        <v>2301.86</v>
      </c>
      <c r="N40" s="121">
        <f>SUMIFS(Dental!$H$4:$H$1000,Dental!$I$4:$I$1000,N$38,Dental!$J$4:$J$1000,$A40)</f>
        <v>1245.03</v>
      </c>
      <c r="O40" s="121">
        <f>SUMIFS(Dental!$H$4:$H$1000,Dental!$I$4:$I$1000,O$38,Dental!$J$4:$J$1000,$A40)</f>
        <v>1866.6</v>
      </c>
      <c r="P40" s="121">
        <f>SUMIFS(Dental!$H$4:$H$1000,Dental!$I$4:$I$1000,P$38,Dental!$J$4:$J$1000,$A40)</f>
        <v>0</v>
      </c>
      <c r="Q40" s="121">
        <f>SUMIFS(Dental!$H$4:$H$1000,Dental!$I$4:$I$1000,Q$38,Dental!$J$4:$J$1000,$A40)</f>
        <v>0</v>
      </c>
      <c r="R40" s="121">
        <f>SUMIFS(Dental!$H$4:$H$1000,Dental!$I$4:$I$1000,R$38,Dental!$J$4:$J$1000,$A40)</f>
        <v>59</v>
      </c>
      <c r="S40" s="121">
        <f>SUMIFS(Dental!$H$4:$H$1000,Dental!$I$4:$I$1000,S$38,Dental!$J$4:$J$1000,$A40)</f>
        <v>433.1</v>
      </c>
      <c r="T40" s="121">
        <f>SUMIFS(Dental!$H$4:$H$1000,Dental!$I$4:$I$1000,T$38,Dental!$J$4:$J$1000,$A40)</f>
        <v>0</v>
      </c>
      <c r="U40" s="121">
        <f>SUMIFS(Dental!$H$4:$H$1000,Dental!$I$4:$I$1000,U$38,Dental!$J$4:$J$1000,$A40)</f>
        <v>0</v>
      </c>
      <c r="V40" s="121">
        <f>SUMIFS(Dental!$H$4:$H$1000,Dental!$I$4:$I$1000,V$38,Dental!$J$4:$J$1000,$A40)</f>
        <v>2589.41</v>
      </c>
      <c r="W40" s="121">
        <f>SUMIFS(Dental!$H$4:$H$1000,Dental!$I$4:$I$1000,W$38,Dental!$J$4:$J$1000,$A40)</f>
        <v>0</v>
      </c>
      <c r="X40" s="121">
        <f>SUMIFS(Dental!$H$4:$H$1000,Dental!$I$4:$I$1000,X$38,Dental!$J$4:$J$1000,$A40)</f>
        <v>0</v>
      </c>
      <c r="Y40" s="121">
        <f>SUMIFS(Dental!$H$4:$H$1000,Dental!$I$4:$I$1000,Y$38,Dental!$J$4:$J$1000,$A40)</f>
        <v>0</v>
      </c>
      <c r="Z40" s="122">
        <f>SUMIFS(Dental!$H$4:$H$1000,Dental!$I$4:$I$1000,Z$38,Dental!$J$4:$J$1000,$A40)</f>
        <v>130.32</v>
      </c>
    </row>
    <row r="41" spans="1:80" x14ac:dyDescent="0.25">
      <c r="A41" s="111"/>
      <c r="B41" s="109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</row>
    <row r="42" spans="1:80" x14ac:dyDescent="0.25">
      <c r="A42" s="109" t="s">
        <v>373</v>
      </c>
      <c r="B42" s="114">
        <f>SUM(B39:Z40)</f>
        <v>7440285.1999999993</v>
      </c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</row>
    <row r="43" spans="1:80" x14ac:dyDescent="0.25">
      <c r="A43" s="109" t="s">
        <v>374</v>
      </c>
      <c r="B43" s="116">
        <f>Dental!H2</f>
        <v>7440285.2000000039</v>
      </c>
      <c r="C43" s="109"/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</row>
    <row r="44" spans="1:80" x14ac:dyDescent="0.25">
      <c r="A44" s="109" t="s">
        <v>375</v>
      </c>
      <c r="B44" s="115" t="b">
        <f>ROUND(B43,2)-ROUND(B42,2)=0</f>
        <v>1</v>
      </c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</row>
  </sheetData>
  <conditionalFormatting sqref="B34">
    <cfRule type="cellIs" dxfId="25" priority="8" stopIfTrue="1" operator="equal">
      <formula>FALSE</formula>
    </cfRule>
  </conditionalFormatting>
  <conditionalFormatting sqref="B34">
    <cfRule type="cellIs" dxfId="24" priority="7" stopIfTrue="1" operator="equal">
      <formula>TRUE</formula>
    </cfRule>
  </conditionalFormatting>
  <conditionalFormatting sqref="AC34">
    <cfRule type="cellIs" dxfId="23" priority="4" stopIfTrue="1" operator="equal">
      <formula>FALSE</formula>
    </cfRule>
  </conditionalFormatting>
  <conditionalFormatting sqref="AC34">
    <cfRule type="cellIs" dxfId="22" priority="3" stopIfTrue="1" operator="equal">
      <formula>TRUE</formula>
    </cfRule>
  </conditionalFormatting>
  <conditionalFormatting sqref="B44">
    <cfRule type="cellIs" dxfId="21" priority="2" stopIfTrue="1" operator="equal">
      <formula>FALSE</formula>
    </cfRule>
  </conditionalFormatting>
  <conditionalFormatting sqref="B44">
    <cfRule type="cellIs" dxfId="20" priority="1" stopIfTrue="1" operator="equal">
      <formula>TRUE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B39"/>
  <sheetViews>
    <sheetView showGridLines="0" zoomScale="80" zoomScaleNormal="80" workbookViewId="0"/>
  </sheetViews>
  <sheetFormatPr defaultRowHeight="15" x14ac:dyDescent="0.25"/>
  <cols>
    <col min="1" max="1" width="10.42578125" customWidth="1"/>
    <col min="2" max="2" width="11.28515625" customWidth="1"/>
    <col min="3" max="3" width="9" bestFit="1" customWidth="1"/>
    <col min="4" max="4" width="8" bestFit="1" customWidth="1"/>
    <col min="5" max="15" width="7" bestFit="1" customWidth="1"/>
    <col min="16" max="23" width="7" customWidth="1"/>
    <col min="24" max="24" width="7" bestFit="1" customWidth="1"/>
    <col min="25" max="26" width="7" customWidth="1"/>
    <col min="29" max="29" width="11.42578125" customWidth="1"/>
    <col min="30" max="30" width="9.5703125" bestFit="1" customWidth="1"/>
    <col min="31" max="33" width="8.5703125" bestFit="1" customWidth="1"/>
    <col min="34" max="41" width="7.7109375" bestFit="1" customWidth="1"/>
    <col min="42" max="51" width="7" bestFit="1" customWidth="1"/>
    <col min="52" max="52" width="7.7109375" bestFit="1" customWidth="1"/>
    <col min="53" max="53" width="7" bestFit="1" customWidth="1"/>
    <col min="55" max="55" width="11.5703125" customWidth="1"/>
    <col min="56" max="56" width="9" bestFit="1" customWidth="1"/>
    <col min="57" max="57" width="9.7109375" bestFit="1" customWidth="1"/>
    <col min="58" max="58" width="8.7109375" bestFit="1" customWidth="1"/>
    <col min="59" max="61" width="8" bestFit="1" customWidth="1"/>
    <col min="62" max="80" width="7" bestFit="1" customWidth="1"/>
  </cols>
  <sheetData>
    <row r="1" spans="1:80" x14ac:dyDescent="0.25">
      <c r="A1" t="s">
        <v>435</v>
      </c>
      <c r="AB1" s="77" t="s">
        <v>959</v>
      </c>
    </row>
    <row r="2" spans="1:80" s="52" customFormat="1" x14ac:dyDescent="0.25">
      <c r="A2" s="21" t="s">
        <v>394</v>
      </c>
      <c r="AB2" s="21" t="s">
        <v>950</v>
      </c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58"/>
      <c r="AR2" s="58"/>
      <c r="AS2" s="58"/>
      <c r="AT2" s="58"/>
      <c r="AU2" s="58"/>
      <c r="AV2" s="58"/>
      <c r="AW2" s="58"/>
      <c r="AX2" s="58"/>
      <c r="AY2" s="58"/>
      <c r="AZ2" s="58"/>
      <c r="BA2" s="58"/>
      <c r="BB2" s="58"/>
      <c r="BC2" s="21" t="s">
        <v>951</v>
      </c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</row>
    <row r="3" spans="1:80" x14ac:dyDescent="0.25">
      <c r="A3" s="44" t="s">
        <v>370</v>
      </c>
      <c r="B3" s="43" t="s">
        <v>308</v>
      </c>
      <c r="C3" s="43" t="s">
        <v>333</v>
      </c>
      <c r="D3" s="43" t="s">
        <v>334</v>
      </c>
      <c r="E3" s="43" t="s">
        <v>331</v>
      </c>
      <c r="F3" s="43" t="s">
        <v>329</v>
      </c>
      <c r="G3" s="43" t="s">
        <v>327</v>
      </c>
      <c r="H3" s="43" t="s">
        <v>325</v>
      </c>
      <c r="I3" s="43" t="s">
        <v>323</v>
      </c>
      <c r="J3" s="43" t="s">
        <v>321</v>
      </c>
      <c r="K3" s="43" t="s">
        <v>319</v>
      </c>
      <c r="L3" s="43" t="s">
        <v>317</v>
      </c>
      <c r="M3" s="43" t="s">
        <v>340</v>
      </c>
      <c r="N3" s="43" t="s">
        <v>341</v>
      </c>
      <c r="O3" s="43" t="s">
        <v>315</v>
      </c>
      <c r="P3" s="43" t="s">
        <v>358</v>
      </c>
      <c r="Q3" s="43" t="s">
        <v>313</v>
      </c>
      <c r="R3" s="43" t="s">
        <v>348</v>
      </c>
      <c r="S3" s="43" t="s">
        <v>353</v>
      </c>
      <c r="T3" s="43" t="s">
        <v>356</v>
      </c>
      <c r="U3" s="43" t="s">
        <v>338</v>
      </c>
      <c r="V3" s="43" t="s">
        <v>364</v>
      </c>
      <c r="W3" s="43" t="s">
        <v>355</v>
      </c>
      <c r="X3" s="43" t="s">
        <v>360</v>
      </c>
      <c r="Y3" s="43" t="s">
        <v>351</v>
      </c>
      <c r="Z3" s="43" t="s">
        <v>311</v>
      </c>
      <c r="AB3" s="44" t="s">
        <v>370</v>
      </c>
      <c r="AC3" s="72" t="s">
        <v>308</v>
      </c>
      <c r="AD3" s="72" t="s">
        <v>333</v>
      </c>
      <c r="AE3" s="72" t="s">
        <v>334</v>
      </c>
      <c r="AF3" s="72" t="s">
        <v>331</v>
      </c>
      <c r="AG3" s="72" t="s">
        <v>329</v>
      </c>
      <c r="AH3" s="72" t="s">
        <v>327</v>
      </c>
      <c r="AI3" s="72" t="s">
        <v>325</v>
      </c>
      <c r="AJ3" s="72" t="s">
        <v>323</v>
      </c>
      <c r="AK3" s="72" t="s">
        <v>321</v>
      </c>
      <c r="AL3" s="72" t="s">
        <v>319</v>
      </c>
      <c r="AM3" s="72" t="s">
        <v>317</v>
      </c>
      <c r="AN3" s="72" t="s">
        <v>340</v>
      </c>
      <c r="AO3" s="72" t="s">
        <v>341</v>
      </c>
      <c r="AP3" s="72" t="s">
        <v>315</v>
      </c>
      <c r="AQ3" s="72" t="s">
        <v>358</v>
      </c>
      <c r="AR3" s="72" t="s">
        <v>313</v>
      </c>
      <c r="AS3" s="72" t="s">
        <v>348</v>
      </c>
      <c r="AT3" s="72" t="s">
        <v>353</v>
      </c>
      <c r="AU3" s="72" t="s">
        <v>356</v>
      </c>
      <c r="AV3" s="72" t="s">
        <v>338</v>
      </c>
      <c r="AW3" s="72" t="s">
        <v>364</v>
      </c>
      <c r="AX3" s="72" t="s">
        <v>355</v>
      </c>
      <c r="AY3" s="72" t="s">
        <v>360</v>
      </c>
      <c r="AZ3" s="72" t="s">
        <v>351</v>
      </c>
      <c r="BA3" s="72" t="s">
        <v>311</v>
      </c>
      <c r="BB3" s="58"/>
      <c r="BC3" s="75" t="s">
        <v>370</v>
      </c>
      <c r="BD3" s="72" t="s">
        <v>308</v>
      </c>
      <c r="BE3" s="72" t="s">
        <v>333</v>
      </c>
      <c r="BF3" s="72" t="s">
        <v>334</v>
      </c>
      <c r="BG3" s="72" t="s">
        <v>331</v>
      </c>
      <c r="BH3" s="72" t="s">
        <v>329</v>
      </c>
      <c r="BI3" s="72" t="s">
        <v>327</v>
      </c>
      <c r="BJ3" s="72" t="s">
        <v>325</v>
      </c>
      <c r="BK3" s="72" t="s">
        <v>323</v>
      </c>
      <c r="BL3" s="72" t="s">
        <v>321</v>
      </c>
      <c r="BM3" s="72" t="s">
        <v>319</v>
      </c>
      <c r="BN3" s="72" t="s">
        <v>317</v>
      </c>
      <c r="BO3" s="72" t="s">
        <v>340</v>
      </c>
      <c r="BP3" s="72" t="s">
        <v>341</v>
      </c>
      <c r="BQ3" s="72" t="s">
        <v>315</v>
      </c>
      <c r="BR3" s="72" t="s">
        <v>358</v>
      </c>
      <c r="BS3" s="72" t="s">
        <v>313</v>
      </c>
      <c r="BT3" s="72" t="s">
        <v>348</v>
      </c>
      <c r="BU3" s="72" t="s">
        <v>353</v>
      </c>
      <c r="BV3" s="72" t="s">
        <v>356</v>
      </c>
      <c r="BW3" s="72" t="s">
        <v>338</v>
      </c>
      <c r="BX3" s="72" t="s">
        <v>364</v>
      </c>
      <c r="BY3" s="72" t="s">
        <v>355</v>
      </c>
      <c r="BZ3" s="72" t="s">
        <v>360</v>
      </c>
      <c r="CA3" s="72" t="s">
        <v>351</v>
      </c>
      <c r="CB3" s="72" t="s">
        <v>311</v>
      </c>
    </row>
    <row r="4" spans="1:80" x14ac:dyDescent="0.25">
      <c r="A4" s="21" t="s">
        <v>23</v>
      </c>
      <c r="B4" s="42">
        <f>'O-Lag'!B4</f>
        <v>201801</v>
      </c>
      <c r="C4" s="42">
        <f>'O-Lag'!C4</f>
        <v>201712</v>
      </c>
      <c r="D4" s="42">
        <f>'O-Lag'!D4</f>
        <v>201711</v>
      </c>
      <c r="E4" s="42" t="str">
        <f>'O-Lag'!E4</f>
        <v>201710</v>
      </c>
      <c r="F4" s="42" t="str">
        <f>'O-Lag'!F4</f>
        <v>201709</v>
      </c>
      <c r="G4" s="42" t="str">
        <f>'O-Lag'!G4</f>
        <v>201708</v>
      </c>
      <c r="H4" s="42" t="str">
        <f>'O-Lag'!H4</f>
        <v>201707</v>
      </c>
      <c r="I4" s="42" t="str">
        <f>'O-Lag'!I4</f>
        <v>201706</v>
      </c>
      <c r="J4" s="42" t="str">
        <f>'O-Lag'!J4</f>
        <v>201705</v>
      </c>
      <c r="K4" s="42" t="str">
        <f>'O-Lag'!K4</f>
        <v>201704</v>
      </c>
      <c r="L4" s="42" t="str">
        <f>'O-Lag'!L4</f>
        <v>201703</v>
      </c>
      <c r="M4" s="42" t="str">
        <f>'O-Lag'!M4</f>
        <v>201702</v>
      </c>
      <c r="N4" s="42" t="str">
        <f>'O-Lag'!N4</f>
        <v>201701</v>
      </c>
      <c r="O4" s="42" t="str">
        <f>'O-Lag'!O4</f>
        <v>201612</v>
      </c>
      <c r="P4" s="42" t="str">
        <f>'O-Lag'!P4</f>
        <v>201611</v>
      </c>
      <c r="Q4" s="42" t="str">
        <f>'O-Lag'!Q4</f>
        <v>201610</v>
      </c>
      <c r="R4" s="42" t="str">
        <f>'O-Lag'!R4</f>
        <v>201609</v>
      </c>
      <c r="S4" s="42" t="str">
        <f>'O-Lag'!S4</f>
        <v>201608</v>
      </c>
      <c r="T4" s="42" t="str">
        <f>'O-Lag'!T4</f>
        <v>201607</v>
      </c>
      <c r="U4" s="42" t="str">
        <f>'O-Lag'!U4</f>
        <v>201606</v>
      </c>
      <c r="V4" s="42" t="str">
        <f>'O-Lag'!V4</f>
        <v>201605</v>
      </c>
      <c r="W4" s="42" t="str">
        <f>'O-Lag'!W4</f>
        <v>201604</v>
      </c>
      <c r="X4" s="42" t="str">
        <f>'O-Lag'!X4</f>
        <v>201603</v>
      </c>
      <c r="Y4" s="42" t="str">
        <f>'O-Lag'!Y4</f>
        <v>201602</v>
      </c>
      <c r="Z4" s="42" t="str">
        <f>'O-Lag'!Z4</f>
        <v>201601</v>
      </c>
      <c r="AB4" s="21" t="s">
        <v>23</v>
      </c>
      <c r="AC4" s="74">
        <f>B4</f>
        <v>201801</v>
      </c>
      <c r="AD4" s="74">
        <f t="shared" ref="AD4:BA4" si="0">C4</f>
        <v>201712</v>
      </c>
      <c r="AE4" s="74">
        <f t="shared" si="0"/>
        <v>201711</v>
      </c>
      <c r="AF4" s="74" t="str">
        <f t="shared" si="0"/>
        <v>201710</v>
      </c>
      <c r="AG4" s="74" t="str">
        <f t="shared" si="0"/>
        <v>201709</v>
      </c>
      <c r="AH4" s="74" t="str">
        <f t="shared" si="0"/>
        <v>201708</v>
      </c>
      <c r="AI4" s="74" t="str">
        <f t="shared" si="0"/>
        <v>201707</v>
      </c>
      <c r="AJ4" s="74" t="str">
        <f t="shared" si="0"/>
        <v>201706</v>
      </c>
      <c r="AK4" s="74" t="str">
        <f t="shared" si="0"/>
        <v>201705</v>
      </c>
      <c r="AL4" s="74" t="str">
        <f t="shared" si="0"/>
        <v>201704</v>
      </c>
      <c r="AM4" s="74" t="str">
        <f t="shared" si="0"/>
        <v>201703</v>
      </c>
      <c r="AN4" s="74" t="str">
        <f t="shared" si="0"/>
        <v>201702</v>
      </c>
      <c r="AO4" s="74" t="str">
        <f t="shared" si="0"/>
        <v>201701</v>
      </c>
      <c r="AP4" s="74" t="str">
        <f t="shared" si="0"/>
        <v>201612</v>
      </c>
      <c r="AQ4" s="74" t="str">
        <f t="shared" si="0"/>
        <v>201611</v>
      </c>
      <c r="AR4" s="74" t="str">
        <f t="shared" si="0"/>
        <v>201610</v>
      </c>
      <c r="AS4" s="74" t="str">
        <f t="shared" si="0"/>
        <v>201609</v>
      </c>
      <c r="AT4" s="74" t="str">
        <f t="shared" si="0"/>
        <v>201608</v>
      </c>
      <c r="AU4" s="74" t="str">
        <f t="shared" si="0"/>
        <v>201607</v>
      </c>
      <c r="AV4" s="74" t="str">
        <f t="shared" si="0"/>
        <v>201606</v>
      </c>
      <c r="AW4" s="74" t="str">
        <f t="shared" si="0"/>
        <v>201605</v>
      </c>
      <c r="AX4" s="74" t="str">
        <f t="shared" si="0"/>
        <v>201604</v>
      </c>
      <c r="AY4" s="74" t="str">
        <f t="shared" si="0"/>
        <v>201603</v>
      </c>
      <c r="AZ4" s="74" t="str">
        <f t="shared" si="0"/>
        <v>201602</v>
      </c>
      <c r="BA4" s="74" t="str">
        <f t="shared" si="0"/>
        <v>201601</v>
      </c>
      <c r="BB4" s="58"/>
      <c r="BC4" s="21" t="s">
        <v>23</v>
      </c>
      <c r="BD4" s="73" t="s">
        <v>4</v>
      </c>
      <c r="BE4" s="73" t="s">
        <v>335</v>
      </c>
      <c r="BF4" s="73" t="s">
        <v>332</v>
      </c>
      <c r="BG4" s="73" t="s">
        <v>330</v>
      </c>
      <c r="BH4" s="73" t="s">
        <v>328</v>
      </c>
      <c r="BI4" s="73" t="s">
        <v>326</v>
      </c>
      <c r="BJ4" s="73" t="s">
        <v>324</v>
      </c>
      <c r="BK4" s="73" t="s">
        <v>322</v>
      </c>
      <c r="BL4" s="73" t="s">
        <v>320</v>
      </c>
      <c r="BM4" s="73" t="s">
        <v>318</v>
      </c>
      <c r="BN4" s="73" t="s">
        <v>316</v>
      </c>
      <c r="BO4" s="73" t="s">
        <v>342</v>
      </c>
      <c r="BP4" s="73" t="s">
        <v>339</v>
      </c>
      <c r="BQ4" s="73" t="s">
        <v>314</v>
      </c>
      <c r="BR4" s="73" t="s">
        <v>357</v>
      </c>
      <c r="BS4" s="73" t="s">
        <v>312</v>
      </c>
      <c r="BT4" s="73" t="s">
        <v>361</v>
      </c>
      <c r="BU4" s="73" t="s">
        <v>347</v>
      </c>
      <c r="BV4" s="73" t="s">
        <v>352</v>
      </c>
      <c r="BW4" s="73" t="s">
        <v>337</v>
      </c>
      <c r="BX4" s="73" t="s">
        <v>366</v>
      </c>
      <c r="BY4" s="73" t="s">
        <v>354</v>
      </c>
      <c r="BZ4" s="73" t="s">
        <v>359</v>
      </c>
      <c r="CA4" s="73" t="s">
        <v>350</v>
      </c>
      <c r="CB4" s="73" t="s">
        <v>349</v>
      </c>
    </row>
    <row r="5" spans="1:80" x14ac:dyDescent="0.25">
      <c r="A5" s="34" t="s">
        <v>95</v>
      </c>
      <c r="B5" s="45">
        <f>SUMIFS(FastClose!$H$3:$H$20000,FastClose!$K$3:$K$20000,$A5,FastClose!$G$3:$G$20000,B$3,FastClose!$D$3:$D$20000,$A$3)</f>
        <v>0</v>
      </c>
      <c r="C5" s="27">
        <f>SUMIFS(FastClose!$H$3:$H$20000,FastClose!$K$3:$K$20000,$A5,FastClose!$G$3:$G$20000,C$3,FastClose!$D$3:$D$20000,$A$3)</f>
        <v>0</v>
      </c>
      <c r="D5" s="27">
        <f>SUMIFS(FastClose!$H$3:$H$20000,FastClose!$K$3:$K$20000,$A5,FastClose!$G$3:$G$20000,D$3,FastClose!$D$3:$D$20000,$A$3)</f>
        <v>0</v>
      </c>
      <c r="E5" s="27">
        <f>SUMIFS(FastClose!$H$3:$H$20000,FastClose!$K$3:$K$20000,$A5,FastClose!$G$3:$G$20000,E$3,FastClose!$D$3:$D$20000,$A$3)</f>
        <v>0</v>
      </c>
      <c r="F5" s="27">
        <f>SUMIFS(FastClose!$H$3:$H$20000,FastClose!$K$3:$K$20000,$A5,FastClose!$G$3:$G$20000,F$3,FastClose!$D$3:$D$20000,$A$3)</f>
        <v>0</v>
      </c>
      <c r="G5" s="27">
        <f>SUMIFS(FastClose!$H$3:$H$20000,FastClose!$K$3:$K$20000,$A5,FastClose!$G$3:$G$20000,G$3,FastClose!$D$3:$D$20000,$A$3)</f>
        <v>0</v>
      </c>
      <c r="H5" s="27">
        <f>SUMIFS(FastClose!$H$3:$H$20000,FastClose!$K$3:$K$20000,$A5,FastClose!$G$3:$G$20000,H$3,FastClose!$D$3:$D$20000,$A$3)</f>
        <v>0</v>
      </c>
      <c r="I5" s="27">
        <f>SUMIFS(FastClose!$H$3:$H$20000,FastClose!$K$3:$K$20000,$A5,FastClose!$G$3:$G$20000,I$3,FastClose!$D$3:$D$20000,$A$3)</f>
        <v>0</v>
      </c>
      <c r="J5" s="27">
        <f>SUMIFS(FastClose!$H$3:$H$20000,FastClose!$K$3:$K$20000,$A5,FastClose!$G$3:$G$20000,J$3,FastClose!$D$3:$D$20000,$A$3)</f>
        <v>0</v>
      </c>
      <c r="K5" s="27">
        <f>SUMIFS(FastClose!$H$3:$H$20000,FastClose!$K$3:$K$20000,$A5,FastClose!$G$3:$G$20000,K$3,FastClose!$D$3:$D$20000,$A$3)</f>
        <v>0</v>
      </c>
      <c r="L5" s="27">
        <f>SUMIFS(FastClose!$H$3:$H$20000,FastClose!$K$3:$K$20000,$A5,FastClose!$G$3:$G$20000,L$3,FastClose!$D$3:$D$20000,$A$3)</f>
        <v>0</v>
      </c>
      <c r="M5" s="27">
        <f>SUMIFS(FastClose!$H$3:$H$20000,FastClose!$K$3:$K$20000,$A5,FastClose!$G$3:$G$20000,M$3,FastClose!$D$3:$D$20000,$A$3)</f>
        <v>0</v>
      </c>
      <c r="N5" s="27">
        <f>SUMIFS(FastClose!$H$3:$H$20000,FastClose!$K$3:$K$20000,$A5,FastClose!$G$3:$G$20000,N$3,FastClose!$D$3:$D$20000,$A$3)</f>
        <v>0</v>
      </c>
      <c r="O5" s="27">
        <f>SUMIFS(FastClose!$H$3:$H$20000,FastClose!$K$3:$K$20000,$A5,FastClose!$G$3:$G$20000,O$3,FastClose!$D$3:$D$20000,$A$3)</f>
        <v>0</v>
      </c>
      <c r="P5" s="27">
        <f>SUMIFS(FastClose!$H$3:$H$20000,FastClose!$K$3:$K$20000,$A5,FastClose!$G$3:$G$20000,P$3,FastClose!$D$3:$D$20000,$A$3)</f>
        <v>0</v>
      </c>
      <c r="Q5" s="27">
        <f>SUMIFS(FastClose!$H$3:$H$20000,FastClose!$K$3:$K$20000,$A5,FastClose!$G$3:$G$20000,Q$3,FastClose!$D$3:$D$20000,$A$3)</f>
        <v>0</v>
      </c>
      <c r="R5" s="27">
        <f>SUMIFS(FastClose!$H$3:$H$20000,FastClose!$K$3:$K$20000,$A5,FastClose!$G$3:$G$20000,R$3,FastClose!$D$3:$D$20000,$A$3)</f>
        <v>0</v>
      </c>
      <c r="S5" s="27">
        <f>SUMIFS(FastClose!$H$3:$H$20000,FastClose!$K$3:$K$20000,$A5,FastClose!$G$3:$G$20000,S$3,FastClose!$D$3:$D$20000,$A$3)</f>
        <v>0</v>
      </c>
      <c r="T5" s="27">
        <f>SUMIFS(FastClose!$H$3:$H$20000,FastClose!$K$3:$K$20000,$A5,FastClose!$G$3:$G$20000,T$3,FastClose!$D$3:$D$20000,$A$3)</f>
        <v>0</v>
      </c>
      <c r="U5" s="27">
        <f>SUMIFS(FastClose!$H$3:$H$20000,FastClose!$K$3:$K$20000,$A5,FastClose!$G$3:$G$20000,U$3,FastClose!$D$3:$D$20000,$A$3)</f>
        <v>0</v>
      </c>
      <c r="V5" s="27">
        <f>SUMIFS(FastClose!$H$3:$H$20000,FastClose!$K$3:$K$20000,$A5,FastClose!$G$3:$G$20000,V$3,FastClose!$D$3:$D$20000,$A$3)</f>
        <v>0</v>
      </c>
      <c r="W5" s="27">
        <f>SUMIFS(FastClose!$H$3:$H$20000,FastClose!$K$3:$K$20000,$A5,FastClose!$G$3:$G$20000,W$3,FastClose!$D$3:$D$20000,$A$3)</f>
        <v>0</v>
      </c>
      <c r="X5" s="27">
        <f>SUMIFS(FastClose!$H$3:$H$20000,FastClose!$K$3:$K$20000,$A5,FastClose!$G$3:$G$20000,X$3,FastClose!$D$3:$D$20000,$A$3)</f>
        <v>0</v>
      </c>
      <c r="Y5" s="27">
        <f>SUMIFS(FastClose!$H$3:$H$20000,FastClose!$K$3:$K$20000,$A5,FastClose!$G$3:$G$20000,Y$3,FastClose!$D$3:$D$20000,$A$3)</f>
        <v>0</v>
      </c>
      <c r="Z5" s="28">
        <f>SUMIFS(FastClose!$H$3:$H$20000,FastClose!$K$3:$K$20000,$A5,FastClose!$G$3:$G$20000,Z$3,FastClose!$D$3:$D$20000,$A$3)</f>
        <v>0</v>
      </c>
      <c r="AB5" s="34" t="s">
        <v>95</v>
      </c>
      <c r="AC5" s="45">
        <f>SUMIFS(BISDATA!$L$3:$L$20000,BISDATA!$A$3:$A$20000,$AB5,BISDATA!$M$3:$M$20000,AC$4,BISDATA!$I$3:$I$20000,$AB$3)+SUMIFS(BISDATA!$L$3:$L$20000,BISDATA!$A$3:$A$20000,$AB5,BISDATA!$M$3:$M$20000,AC$4,BISDATA!$I$3:$I$20000,"FV")</f>
        <v>0</v>
      </c>
      <c r="AD5" s="27">
        <f>SUMIFS(BISDATA!$L$3:$L$20000,BISDATA!$A$3:$A$20000,$AB5,BISDATA!$M$3:$M$20000,AD$4,BISDATA!$I$3:$I$20000,$AB$3)+SUMIFS(BISDATA!$L$3:$L$20000,BISDATA!$A$3:$A$20000,$AB5,BISDATA!$M$3:$M$20000,AD$4,BISDATA!$I$3:$I$20000,"FV")</f>
        <v>0</v>
      </c>
      <c r="AE5" s="27">
        <f>SUMIFS(BISDATA!$L$3:$L$20000,BISDATA!$A$3:$A$20000,$AB5,BISDATA!$M$3:$M$20000,AE$4,BISDATA!$I$3:$I$20000,$AB$3)+SUMIFS(BISDATA!$L$3:$L$20000,BISDATA!$A$3:$A$20000,$AB5,BISDATA!$M$3:$M$20000,AE$4,BISDATA!$I$3:$I$20000,"FV")</f>
        <v>0</v>
      </c>
      <c r="AF5" s="27">
        <f>SUMIFS(BISDATA!$L$3:$L$20000,BISDATA!$A$3:$A$20000,$AB5,BISDATA!$M$3:$M$20000,AF$4,BISDATA!$I$3:$I$20000,$AB$3)+SUMIFS(BISDATA!$L$3:$L$20000,BISDATA!$A$3:$A$20000,$AB5,BISDATA!$M$3:$M$20000,AF$4,BISDATA!$I$3:$I$20000,"FV")</f>
        <v>0</v>
      </c>
      <c r="AG5" s="27">
        <f>SUMIFS(BISDATA!$L$3:$L$20000,BISDATA!$A$3:$A$20000,$AB5,BISDATA!$M$3:$M$20000,AG$4,BISDATA!$I$3:$I$20000,$AB$3)+SUMIFS(BISDATA!$L$3:$L$20000,BISDATA!$A$3:$A$20000,$AB5,BISDATA!$M$3:$M$20000,AG$4,BISDATA!$I$3:$I$20000,"FV")</f>
        <v>0</v>
      </c>
      <c r="AH5" s="27">
        <f>SUMIFS(BISDATA!$L$3:$L$20000,BISDATA!$A$3:$A$20000,$AB5,BISDATA!$M$3:$M$20000,AH$4,BISDATA!$I$3:$I$20000,$AB$3)+SUMIFS(BISDATA!$L$3:$L$20000,BISDATA!$A$3:$A$20000,$AB5,BISDATA!$M$3:$M$20000,AH$4,BISDATA!$I$3:$I$20000,"FV")</f>
        <v>0</v>
      </c>
      <c r="AI5" s="27">
        <f>SUMIFS(BISDATA!$L$3:$L$20000,BISDATA!$A$3:$A$20000,$AB5,BISDATA!$M$3:$M$20000,AI$4,BISDATA!$I$3:$I$20000,$AB$3)+SUMIFS(BISDATA!$L$3:$L$20000,BISDATA!$A$3:$A$20000,$AB5,BISDATA!$M$3:$M$20000,AI$4,BISDATA!$I$3:$I$20000,"FV")</f>
        <v>0</v>
      </c>
      <c r="AJ5" s="27">
        <f>SUMIFS(BISDATA!$L$3:$L$20000,BISDATA!$A$3:$A$20000,$AB5,BISDATA!$M$3:$M$20000,AJ$4,BISDATA!$I$3:$I$20000,$AB$3)+SUMIFS(BISDATA!$L$3:$L$20000,BISDATA!$A$3:$A$20000,$AB5,BISDATA!$M$3:$M$20000,AJ$4,BISDATA!$I$3:$I$20000,"FV")</f>
        <v>0</v>
      </c>
      <c r="AK5" s="27">
        <f>SUMIFS(BISDATA!$L$3:$L$20000,BISDATA!$A$3:$A$20000,$AB5,BISDATA!$M$3:$M$20000,AK$4,BISDATA!$I$3:$I$20000,$AB$3)+SUMIFS(BISDATA!$L$3:$L$20000,BISDATA!$A$3:$A$20000,$AB5,BISDATA!$M$3:$M$20000,AK$4,BISDATA!$I$3:$I$20000,"FV")</f>
        <v>0</v>
      </c>
      <c r="AL5" s="27">
        <f>SUMIFS(BISDATA!$L$3:$L$20000,BISDATA!$A$3:$A$20000,$AB5,BISDATA!$M$3:$M$20000,AL$4,BISDATA!$I$3:$I$20000,$AB$3)+SUMIFS(BISDATA!$L$3:$L$20000,BISDATA!$A$3:$A$20000,$AB5,BISDATA!$M$3:$M$20000,AL$4,BISDATA!$I$3:$I$20000,"FV")</f>
        <v>0</v>
      </c>
      <c r="AM5" s="27">
        <f>SUMIFS(BISDATA!$L$3:$L$20000,BISDATA!$A$3:$A$20000,$AB5,BISDATA!$M$3:$M$20000,AM$4,BISDATA!$I$3:$I$20000,$AB$3)+SUMIFS(BISDATA!$L$3:$L$20000,BISDATA!$A$3:$A$20000,$AB5,BISDATA!$M$3:$M$20000,AM$4,BISDATA!$I$3:$I$20000,"FV")</f>
        <v>0</v>
      </c>
      <c r="AN5" s="27">
        <f>SUMIFS(BISDATA!$L$3:$L$20000,BISDATA!$A$3:$A$20000,$AB5,BISDATA!$M$3:$M$20000,AN$4,BISDATA!$I$3:$I$20000,$AB$3)+SUMIFS(BISDATA!$L$3:$L$20000,BISDATA!$A$3:$A$20000,$AB5,BISDATA!$M$3:$M$20000,AN$4,BISDATA!$I$3:$I$20000,"FV")</f>
        <v>0</v>
      </c>
      <c r="AO5" s="27">
        <f>SUMIFS(BISDATA!$L$3:$L$20000,BISDATA!$A$3:$A$20000,$AB5,BISDATA!$M$3:$M$20000,AO$4,BISDATA!$I$3:$I$20000,$AB$3)+SUMIFS(BISDATA!$L$3:$L$20000,BISDATA!$A$3:$A$20000,$AB5,BISDATA!$M$3:$M$20000,AO$4,BISDATA!$I$3:$I$20000,"FV")</f>
        <v>0</v>
      </c>
      <c r="AP5" s="27">
        <f>SUMIFS(BISDATA!$L$3:$L$20000,BISDATA!$A$3:$A$20000,$AB5,BISDATA!$M$3:$M$20000,AP$4,BISDATA!$I$3:$I$20000,$AB$3)+SUMIFS(BISDATA!$L$3:$L$20000,BISDATA!$A$3:$A$20000,$AB5,BISDATA!$M$3:$M$20000,AP$4,BISDATA!$I$3:$I$20000,"FV")</f>
        <v>0</v>
      </c>
      <c r="AQ5" s="27">
        <f>SUMIFS(BISDATA!$L$3:$L$20000,BISDATA!$A$3:$A$20000,$AB5,BISDATA!$M$3:$M$20000,AQ$4,BISDATA!$I$3:$I$20000,$AB$3)+SUMIFS(BISDATA!$L$3:$L$20000,BISDATA!$A$3:$A$20000,$AB5,BISDATA!$M$3:$M$20000,AQ$4,BISDATA!$I$3:$I$20000,"FV")</f>
        <v>0</v>
      </c>
      <c r="AR5" s="27">
        <f>SUMIFS(BISDATA!$L$3:$L$20000,BISDATA!$A$3:$A$20000,$AB5,BISDATA!$M$3:$M$20000,AR$4,BISDATA!$I$3:$I$20000,$AB$3)+SUMIFS(BISDATA!$L$3:$L$20000,BISDATA!$A$3:$A$20000,$AB5,BISDATA!$M$3:$M$20000,AR$4,BISDATA!$I$3:$I$20000,"FV")</f>
        <v>0</v>
      </c>
      <c r="AS5" s="27">
        <f>SUMIFS(BISDATA!$L$3:$L$20000,BISDATA!$A$3:$A$20000,$AB5,BISDATA!$M$3:$M$20000,AS$4,BISDATA!$I$3:$I$20000,$AB$3)+SUMIFS(BISDATA!$L$3:$L$20000,BISDATA!$A$3:$A$20000,$AB5,BISDATA!$M$3:$M$20000,AS$4,BISDATA!$I$3:$I$20000,"FV")</f>
        <v>0</v>
      </c>
      <c r="AT5" s="27">
        <f>SUMIFS(BISDATA!$L$3:$L$20000,BISDATA!$A$3:$A$20000,$AB5,BISDATA!$M$3:$M$20000,AT$4,BISDATA!$I$3:$I$20000,$AB$3)+SUMIFS(BISDATA!$L$3:$L$20000,BISDATA!$A$3:$A$20000,$AB5,BISDATA!$M$3:$M$20000,AT$4,BISDATA!$I$3:$I$20000,"FV")</f>
        <v>0</v>
      </c>
      <c r="AU5" s="27">
        <f>SUMIFS(BISDATA!$L$3:$L$20000,BISDATA!$A$3:$A$20000,$AB5,BISDATA!$M$3:$M$20000,AU$4,BISDATA!$I$3:$I$20000,$AB$3)+SUMIFS(BISDATA!$L$3:$L$20000,BISDATA!$A$3:$A$20000,$AB5,BISDATA!$M$3:$M$20000,AU$4,BISDATA!$I$3:$I$20000,"FV")</f>
        <v>0</v>
      </c>
      <c r="AV5" s="27">
        <f>SUMIFS(BISDATA!$L$3:$L$20000,BISDATA!$A$3:$A$20000,$AB5,BISDATA!$M$3:$M$20000,AV$4,BISDATA!$I$3:$I$20000,$AB$3)+SUMIFS(BISDATA!$L$3:$L$20000,BISDATA!$A$3:$A$20000,$AB5,BISDATA!$M$3:$M$20000,AV$4,BISDATA!$I$3:$I$20000,"FV")</f>
        <v>0</v>
      </c>
      <c r="AW5" s="27">
        <f>SUMIFS(BISDATA!$L$3:$L$20000,BISDATA!$A$3:$A$20000,$AB5,BISDATA!$M$3:$M$20000,AW$4,BISDATA!$I$3:$I$20000,$AB$3)+SUMIFS(BISDATA!$L$3:$L$20000,BISDATA!$A$3:$A$20000,$AB5,BISDATA!$M$3:$M$20000,AW$4,BISDATA!$I$3:$I$20000,"FV")</f>
        <v>0</v>
      </c>
      <c r="AX5" s="27">
        <f>SUMIFS(BISDATA!$L$3:$L$20000,BISDATA!$A$3:$A$20000,$AB5,BISDATA!$M$3:$M$20000,AX$4,BISDATA!$I$3:$I$20000,$AB$3)+SUMIFS(BISDATA!$L$3:$L$20000,BISDATA!$A$3:$A$20000,$AB5,BISDATA!$M$3:$M$20000,AX$4,BISDATA!$I$3:$I$20000,"FV")</f>
        <v>0</v>
      </c>
      <c r="AY5" s="27">
        <f>SUMIFS(BISDATA!$L$3:$L$20000,BISDATA!$A$3:$A$20000,$AB5,BISDATA!$M$3:$M$20000,AY$4,BISDATA!$I$3:$I$20000,$AB$3)+SUMIFS(BISDATA!$L$3:$L$20000,BISDATA!$A$3:$A$20000,$AB5,BISDATA!$M$3:$M$20000,AY$4,BISDATA!$I$3:$I$20000,"FV")</f>
        <v>0</v>
      </c>
      <c r="AZ5" s="27">
        <f>SUMIFS(BISDATA!$L$3:$L$20000,BISDATA!$A$3:$A$20000,$AB5,BISDATA!$M$3:$M$20000,AZ$4,BISDATA!$I$3:$I$20000,$AB$3)+SUMIFS(BISDATA!$L$3:$L$20000,BISDATA!$A$3:$A$20000,$AB5,BISDATA!$M$3:$M$20000,AZ$4,BISDATA!$I$3:$I$20000,"FV")</f>
        <v>0</v>
      </c>
      <c r="BA5" s="28">
        <f>SUMIFS(BISDATA!$L$3:$L$20000,BISDATA!$A$3:$A$20000,$AB5,BISDATA!$M$3:$M$20000,BA$4,BISDATA!$I$3:$I$20000,$AB$3)+SUMIFS(BISDATA!$L$3:$L$20000,BISDATA!$A$3:$A$20000,$AB5,BISDATA!$M$3:$M$20000,BA$4,BISDATA!$I$3:$I$20000,"FV")</f>
        <v>0</v>
      </c>
      <c r="BB5" s="58"/>
      <c r="BC5" s="34" t="s">
        <v>95</v>
      </c>
      <c r="BD5" s="45">
        <f>AC5-B5</f>
        <v>0</v>
      </c>
      <c r="BE5" s="27">
        <f t="shared" ref="BE5:BT20" si="1">AD5-C5</f>
        <v>0</v>
      </c>
      <c r="BF5" s="27">
        <f t="shared" si="1"/>
        <v>0</v>
      </c>
      <c r="BG5" s="27">
        <f t="shared" si="1"/>
        <v>0</v>
      </c>
      <c r="BH5" s="27">
        <f t="shared" si="1"/>
        <v>0</v>
      </c>
      <c r="BI5" s="27">
        <f t="shared" si="1"/>
        <v>0</v>
      </c>
      <c r="BJ5" s="27">
        <f t="shared" si="1"/>
        <v>0</v>
      </c>
      <c r="BK5" s="27">
        <f t="shared" si="1"/>
        <v>0</v>
      </c>
      <c r="BL5" s="27">
        <f t="shared" si="1"/>
        <v>0</v>
      </c>
      <c r="BM5" s="27">
        <f t="shared" si="1"/>
        <v>0</v>
      </c>
      <c r="BN5" s="27">
        <f t="shared" si="1"/>
        <v>0</v>
      </c>
      <c r="BO5" s="27">
        <f t="shared" si="1"/>
        <v>0</v>
      </c>
      <c r="BP5" s="27">
        <f t="shared" si="1"/>
        <v>0</v>
      </c>
      <c r="BQ5" s="27">
        <f t="shared" si="1"/>
        <v>0</v>
      </c>
      <c r="BR5" s="27">
        <f t="shared" si="1"/>
        <v>0</v>
      </c>
      <c r="BS5" s="27">
        <f t="shared" si="1"/>
        <v>0</v>
      </c>
      <c r="BT5" s="27">
        <f t="shared" si="1"/>
        <v>0</v>
      </c>
      <c r="BU5" s="27">
        <f t="shared" ref="BU5:CB30" si="2">AT5-S5</f>
        <v>0</v>
      </c>
      <c r="BV5" s="27">
        <f t="shared" si="2"/>
        <v>0</v>
      </c>
      <c r="BW5" s="27">
        <f t="shared" si="2"/>
        <v>0</v>
      </c>
      <c r="BX5" s="27">
        <f t="shared" si="2"/>
        <v>0</v>
      </c>
      <c r="BY5" s="27">
        <f t="shared" si="2"/>
        <v>0</v>
      </c>
      <c r="BZ5" s="27">
        <f t="shared" si="2"/>
        <v>0</v>
      </c>
      <c r="CA5" s="27">
        <f t="shared" si="2"/>
        <v>0</v>
      </c>
      <c r="CB5" s="28">
        <f t="shared" si="2"/>
        <v>0</v>
      </c>
    </row>
    <row r="6" spans="1:80" x14ac:dyDescent="0.25">
      <c r="A6" s="35" t="s">
        <v>176</v>
      </c>
      <c r="B6" s="46">
        <f>SUMIFS(FastClose!$H$3:$H$20000,FastClose!$K$3:$K$20000,$A6,FastClose!$G$3:$G$20000,B$3,FastClose!$D$3:$D$20000,$A$3)</f>
        <v>0</v>
      </c>
      <c r="C6" s="29">
        <f>SUMIFS(FastClose!$H$3:$H$20000,FastClose!$K$3:$K$20000,$A6,FastClose!$G$3:$G$20000,C$3,FastClose!$D$3:$D$20000,$A$3)</f>
        <v>0</v>
      </c>
      <c r="D6" s="29">
        <f>SUMIFS(FastClose!$H$3:$H$20000,FastClose!$K$3:$K$20000,$A6,FastClose!$G$3:$G$20000,D$3,FastClose!$D$3:$D$20000,$A$3)</f>
        <v>0</v>
      </c>
      <c r="E6" s="29">
        <f>SUMIFS(FastClose!$H$3:$H$20000,FastClose!$K$3:$K$20000,$A6,FastClose!$G$3:$G$20000,E$3,FastClose!$D$3:$D$20000,$A$3)</f>
        <v>0</v>
      </c>
      <c r="F6" s="29">
        <f>SUMIFS(FastClose!$H$3:$H$20000,FastClose!$K$3:$K$20000,$A6,FastClose!$G$3:$G$20000,F$3,FastClose!$D$3:$D$20000,$A$3)</f>
        <v>0</v>
      </c>
      <c r="G6" s="29">
        <f>SUMIFS(FastClose!$H$3:$H$20000,FastClose!$K$3:$K$20000,$A6,FastClose!$G$3:$G$20000,G$3,FastClose!$D$3:$D$20000,$A$3)</f>
        <v>0</v>
      </c>
      <c r="H6" s="29">
        <f>SUMIFS(FastClose!$H$3:$H$20000,FastClose!$K$3:$K$20000,$A6,FastClose!$G$3:$G$20000,H$3,FastClose!$D$3:$D$20000,$A$3)</f>
        <v>0</v>
      </c>
      <c r="I6" s="29">
        <f>SUMIFS(FastClose!$H$3:$H$20000,FastClose!$K$3:$K$20000,$A6,FastClose!$G$3:$G$20000,I$3,FastClose!$D$3:$D$20000,$A$3)</f>
        <v>0</v>
      </c>
      <c r="J6" s="29">
        <f>SUMIFS(FastClose!$H$3:$H$20000,FastClose!$K$3:$K$20000,$A6,FastClose!$G$3:$G$20000,J$3,FastClose!$D$3:$D$20000,$A$3)</f>
        <v>0</v>
      </c>
      <c r="K6" s="29">
        <f>SUMIFS(FastClose!$H$3:$H$20000,FastClose!$K$3:$K$20000,$A6,FastClose!$G$3:$G$20000,K$3,FastClose!$D$3:$D$20000,$A$3)</f>
        <v>0</v>
      </c>
      <c r="L6" s="29">
        <f>SUMIFS(FastClose!$H$3:$H$20000,FastClose!$K$3:$K$20000,$A6,FastClose!$G$3:$G$20000,L$3,FastClose!$D$3:$D$20000,$A$3)</f>
        <v>0</v>
      </c>
      <c r="M6" s="29">
        <f>SUMIFS(FastClose!$H$3:$H$20000,FastClose!$K$3:$K$20000,$A6,FastClose!$G$3:$G$20000,M$3,FastClose!$D$3:$D$20000,$A$3)</f>
        <v>0</v>
      </c>
      <c r="N6" s="29">
        <f>SUMIFS(FastClose!$H$3:$H$20000,FastClose!$K$3:$K$20000,$A6,FastClose!$G$3:$G$20000,N$3,FastClose!$D$3:$D$20000,$A$3)</f>
        <v>0</v>
      </c>
      <c r="O6" s="29">
        <f>SUMIFS(FastClose!$H$3:$H$20000,FastClose!$K$3:$K$20000,$A6,FastClose!$G$3:$G$20000,O$3,FastClose!$D$3:$D$20000,$A$3)</f>
        <v>0</v>
      </c>
      <c r="P6" s="29">
        <f>SUMIFS(FastClose!$H$3:$H$20000,FastClose!$K$3:$K$20000,$A6,FastClose!$G$3:$G$20000,P$3,FastClose!$D$3:$D$20000,$A$3)</f>
        <v>0</v>
      </c>
      <c r="Q6" s="29">
        <f>SUMIFS(FastClose!$H$3:$H$20000,FastClose!$K$3:$K$20000,$A6,FastClose!$G$3:$G$20000,Q$3,FastClose!$D$3:$D$20000,$A$3)</f>
        <v>0</v>
      </c>
      <c r="R6" s="29">
        <f>SUMIFS(FastClose!$H$3:$H$20000,FastClose!$K$3:$K$20000,$A6,FastClose!$G$3:$G$20000,R$3,FastClose!$D$3:$D$20000,$A$3)</f>
        <v>0</v>
      </c>
      <c r="S6" s="29">
        <f>SUMIFS(FastClose!$H$3:$H$20000,FastClose!$K$3:$K$20000,$A6,FastClose!$G$3:$G$20000,S$3,FastClose!$D$3:$D$20000,$A$3)</f>
        <v>0</v>
      </c>
      <c r="T6" s="29">
        <f>SUMIFS(FastClose!$H$3:$H$20000,FastClose!$K$3:$K$20000,$A6,FastClose!$G$3:$G$20000,T$3,FastClose!$D$3:$D$20000,$A$3)</f>
        <v>0</v>
      </c>
      <c r="U6" s="29">
        <f>SUMIFS(FastClose!$H$3:$H$20000,FastClose!$K$3:$K$20000,$A6,FastClose!$G$3:$G$20000,U$3,FastClose!$D$3:$D$20000,$A$3)</f>
        <v>0</v>
      </c>
      <c r="V6" s="29">
        <f>SUMIFS(FastClose!$H$3:$H$20000,FastClose!$K$3:$K$20000,$A6,FastClose!$G$3:$G$20000,V$3,FastClose!$D$3:$D$20000,$A$3)</f>
        <v>0</v>
      </c>
      <c r="W6" s="29">
        <f>SUMIFS(FastClose!$H$3:$H$20000,FastClose!$K$3:$K$20000,$A6,FastClose!$G$3:$G$20000,W$3,FastClose!$D$3:$D$20000,$A$3)</f>
        <v>0</v>
      </c>
      <c r="X6" s="29">
        <f>SUMIFS(FastClose!$H$3:$H$20000,FastClose!$K$3:$K$20000,$A6,FastClose!$G$3:$G$20000,X$3,FastClose!$D$3:$D$20000,$A$3)</f>
        <v>0</v>
      </c>
      <c r="Y6" s="29">
        <f>SUMIFS(FastClose!$H$3:$H$20000,FastClose!$K$3:$K$20000,$A6,FastClose!$G$3:$G$20000,Y$3,FastClose!$D$3:$D$20000,$A$3)</f>
        <v>0</v>
      </c>
      <c r="Z6" s="30">
        <f>SUMIFS(FastClose!$H$3:$H$20000,FastClose!$K$3:$K$20000,$A6,FastClose!$G$3:$G$20000,Z$3,FastClose!$D$3:$D$20000,$A$3)</f>
        <v>0</v>
      </c>
      <c r="AB6" s="35" t="s">
        <v>176</v>
      </c>
      <c r="AC6" s="46">
        <f>SUMIFS(BISDATA!$L$3:$L$20000,BISDATA!$A$3:$A$20000,$AB6,BISDATA!$M$3:$M$20000,AC$4,BISDATA!$I$3:$I$20000,$AB$3)+SUMIFS(BISDATA!$L$3:$L$20000,BISDATA!$A$3:$A$20000,$AB6,BISDATA!$M$3:$M$20000,AC$4,BISDATA!$I$3:$I$20000,"FV")</f>
        <v>0</v>
      </c>
      <c r="AD6" s="29">
        <f>SUMIFS(BISDATA!$L$3:$L$20000,BISDATA!$A$3:$A$20000,$AB6,BISDATA!$M$3:$M$20000,AD$4,BISDATA!$I$3:$I$20000,$AB$3)+SUMIFS(BISDATA!$L$3:$L$20000,BISDATA!$A$3:$A$20000,$AB6,BISDATA!$M$3:$M$20000,AD$4,BISDATA!$I$3:$I$20000,"FV")</f>
        <v>0</v>
      </c>
      <c r="AE6" s="29">
        <f>SUMIFS(BISDATA!$L$3:$L$20000,BISDATA!$A$3:$A$20000,$AB6,BISDATA!$M$3:$M$20000,AE$4,BISDATA!$I$3:$I$20000,$AB$3)+SUMIFS(BISDATA!$L$3:$L$20000,BISDATA!$A$3:$A$20000,$AB6,BISDATA!$M$3:$M$20000,AE$4,BISDATA!$I$3:$I$20000,"FV")</f>
        <v>0</v>
      </c>
      <c r="AF6" s="29">
        <f>SUMIFS(BISDATA!$L$3:$L$20000,BISDATA!$A$3:$A$20000,$AB6,BISDATA!$M$3:$M$20000,AF$4,BISDATA!$I$3:$I$20000,$AB$3)+SUMIFS(BISDATA!$L$3:$L$20000,BISDATA!$A$3:$A$20000,$AB6,BISDATA!$M$3:$M$20000,AF$4,BISDATA!$I$3:$I$20000,"FV")</f>
        <v>0</v>
      </c>
      <c r="AG6" s="29">
        <f>SUMIFS(BISDATA!$L$3:$L$20000,BISDATA!$A$3:$A$20000,$AB6,BISDATA!$M$3:$M$20000,AG$4,BISDATA!$I$3:$I$20000,$AB$3)+SUMIFS(BISDATA!$L$3:$L$20000,BISDATA!$A$3:$A$20000,$AB6,BISDATA!$M$3:$M$20000,AG$4,BISDATA!$I$3:$I$20000,"FV")</f>
        <v>0</v>
      </c>
      <c r="AH6" s="29">
        <f>SUMIFS(BISDATA!$L$3:$L$20000,BISDATA!$A$3:$A$20000,$AB6,BISDATA!$M$3:$M$20000,AH$4,BISDATA!$I$3:$I$20000,$AB$3)+SUMIFS(BISDATA!$L$3:$L$20000,BISDATA!$A$3:$A$20000,$AB6,BISDATA!$M$3:$M$20000,AH$4,BISDATA!$I$3:$I$20000,"FV")</f>
        <v>0</v>
      </c>
      <c r="AI6" s="29">
        <f>SUMIFS(BISDATA!$L$3:$L$20000,BISDATA!$A$3:$A$20000,$AB6,BISDATA!$M$3:$M$20000,AI$4,BISDATA!$I$3:$I$20000,$AB$3)+SUMIFS(BISDATA!$L$3:$L$20000,BISDATA!$A$3:$A$20000,$AB6,BISDATA!$M$3:$M$20000,AI$4,BISDATA!$I$3:$I$20000,"FV")</f>
        <v>0</v>
      </c>
      <c r="AJ6" s="29">
        <f>SUMIFS(BISDATA!$L$3:$L$20000,BISDATA!$A$3:$A$20000,$AB6,BISDATA!$M$3:$M$20000,AJ$4,BISDATA!$I$3:$I$20000,$AB$3)+SUMIFS(BISDATA!$L$3:$L$20000,BISDATA!$A$3:$A$20000,$AB6,BISDATA!$M$3:$M$20000,AJ$4,BISDATA!$I$3:$I$20000,"FV")</f>
        <v>0</v>
      </c>
      <c r="AK6" s="29">
        <f>SUMIFS(BISDATA!$L$3:$L$20000,BISDATA!$A$3:$A$20000,$AB6,BISDATA!$M$3:$M$20000,AK$4,BISDATA!$I$3:$I$20000,$AB$3)+SUMIFS(BISDATA!$L$3:$L$20000,BISDATA!$A$3:$A$20000,$AB6,BISDATA!$M$3:$M$20000,AK$4,BISDATA!$I$3:$I$20000,"FV")</f>
        <v>0</v>
      </c>
      <c r="AL6" s="29">
        <f>SUMIFS(BISDATA!$L$3:$L$20000,BISDATA!$A$3:$A$20000,$AB6,BISDATA!$M$3:$M$20000,AL$4,BISDATA!$I$3:$I$20000,$AB$3)+SUMIFS(BISDATA!$L$3:$L$20000,BISDATA!$A$3:$A$20000,$AB6,BISDATA!$M$3:$M$20000,AL$4,BISDATA!$I$3:$I$20000,"FV")</f>
        <v>0</v>
      </c>
      <c r="AM6" s="29">
        <f>SUMIFS(BISDATA!$L$3:$L$20000,BISDATA!$A$3:$A$20000,$AB6,BISDATA!$M$3:$M$20000,AM$4,BISDATA!$I$3:$I$20000,$AB$3)+SUMIFS(BISDATA!$L$3:$L$20000,BISDATA!$A$3:$A$20000,$AB6,BISDATA!$M$3:$M$20000,AM$4,BISDATA!$I$3:$I$20000,"FV")</f>
        <v>0</v>
      </c>
      <c r="AN6" s="29">
        <f>SUMIFS(BISDATA!$L$3:$L$20000,BISDATA!$A$3:$A$20000,$AB6,BISDATA!$M$3:$M$20000,AN$4,BISDATA!$I$3:$I$20000,$AB$3)+SUMIFS(BISDATA!$L$3:$L$20000,BISDATA!$A$3:$A$20000,$AB6,BISDATA!$M$3:$M$20000,AN$4,BISDATA!$I$3:$I$20000,"FV")</f>
        <v>0</v>
      </c>
      <c r="AO6" s="29">
        <f>SUMIFS(BISDATA!$L$3:$L$20000,BISDATA!$A$3:$A$20000,$AB6,BISDATA!$M$3:$M$20000,AO$4,BISDATA!$I$3:$I$20000,$AB$3)+SUMIFS(BISDATA!$L$3:$L$20000,BISDATA!$A$3:$A$20000,$AB6,BISDATA!$M$3:$M$20000,AO$4,BISDATA!$I$3:$I$20000,"FV")</f>
        <v>0</v>
      </c>
      <c r="AP6" s="29">
        <f>SUMIFS(BISDATA!$L$3:$L$20000,BISDATA!$A$3:$A$20000,$AB6,BISDATA!$M$3:$M$20000,AP$4,BISDATA!$I$3:$I$20000,$AB$3)+SUMIFS(BISDATA!$L$3:$L$20000,BISDATA!$A$3:$A$20000,$AB6,BISDATA!$M$3:$M$20000,AP$4,BISDATA!$I$3:$I$20000,"FV")</f>
        <v>0</v>
      </c>
      <c r="AQ6" s="29">
        <f>SUMIFS(BISDATA!$L$3:$L$20000,BISDATA!$A$3:$A$20000,$AB6,BISDATA!$M$3:$M$20000,AQ$4,BISDATA!$I$3:$I$20000,$AB$3)+SUMIFS(BISDATA!$L$3:$L$20000,BISDATA!$A$3:$A$20000,$AB6,BISDATA!$M$3:$M$20000,AQ$4,BISDATA!$I$3:$I$20000,"FV")</f>
        <v>0</v>
      </c>
      <c r="AR6" s="29">
        <f>SUMIFS(BISDATA!$L$3:$L$20000,BISDATA!$A$3:$A$20000,$AB6,BISDATA!$M$3:$M$20000,AR$4,BISDATA!$I$3:$I$20000,$AB$3)+SUMIFS(BISDATA!$L$3:$L$20000,BISDATA!$A$3:$A$20000,$AB6,BISDATA!$M$3:$M$20000,AR$4,BISDATA!$I$3:$I$20000,"FV")</f>
        <v>0</v>
      </c>
      <c r="AS6" s="29">
        <f>SUMIFS(BISDATA!$L$3:$L$20000,BISDATA!$A$3:$A$20000,$AB6,BISDATA!$M$3:$M$20000,AS$4,BISDATA!$I$3:$I$20000,$AB$3)+SUMIFS(BISDATA!$L$3:$L$20000,BISDATA!$A$3:$A$20000,$AB6,BISDATA!$M$3:$M$20000,AS$4,BISDATA!$I$3:$I$20000,"FV")</f>
        <v>0</v>
      </c>
      <c r="AT6" s="29">
        <f>SUMIFS(BISDATA!$L$3:$L$20000,BISDATA!$A$3:$A$20000,$AB6,BISDATA!$M$3:$M$20000,AT$4,BISDATA!$I$3:$I$20000,$AB$3)+SUMIFS(BISDATA!$L$3:$L$20000,BISDATA!$A$3:$A$20000,$AB6,BISDATA!$M$3:$M$20000,AT$4,BISDATA!$I$3:$I$20000,"FV")</f>
        <v>0</v>
      </c>
      <c r="AU6" s="29">
        <f>SUMIFS(BISDATA!$L$3:$L$20000,BISDATA!$A$3:$A$20000,$AB6,BISDATA!$M$3:$M$20000,AU$4,BISDATA!$I$3:$I$20000,$AB$3)+SUMIFS(BISDATA!$L$3:$L$20000,BISDATA!$A$3:$A$20000,$AB6,BISDATA!$M$3:$M$20000,AU$4,BISDATA!$I$3:$I$20000,"FV")</f>
        <v>0</v>
      </c>
      <c r="AV6" s="29">
        <f>SUMIFS(BISDATA!$L$3:$L$20000,BISDATA!$A$3:$A$20000,$AB6,BISDATA!$M$3:$M$20000,AV$4,BISDATA!$I$3:$I$20000,$AB$3)+SUMIFS(BISDATA!$L$3:$L$20000,BISDATA!$A$3:$A$20000,$AB6,BISDATA!$M$3:$M$20000,AV$4,BISDATA!$I$3:$I$20000,"FV")</f>
        <v>0</v>
      </c>
      <c r="AW6" s="29">
        <f>SUMIFS(BISDATA!$L$3:$L$20000,BISDATA!$A$3:$A$20000,$AB6,BISDATA!$M$3:$M$20000,AW$4,BISDATA!$I$3:$I$20000,$AB$3)+SUMIFS(BISDATA!$L$3:$L$20000,BISDATA!$A$3:$A$20000,$AB6,BISDATA!$M$3:$M$20000,AW$4,BISDATA!$I$3:$I$20000,"FV")</f>
        <v>0</v>
      </c>
      <c r="AX6" s="29">
        <f>SUMIFS(BISDATA!$L$3:$L$20000,BISDATA!$A$3:$A$20000,$AB6,BISDATA!$M$3:$M$20000,AX$4,BISDATA!$I$3:$I$20000,$AB$3)+SUMIFS(BISDATA!$L$3:$L$20000,BISDATA!$A$3:$A$20000,$AB6,BISDATA!$M$3:$M$20000,AX$4,BISDATA!$I$3:$I$20000,"FV")</f>
        <v>0</v>
      </c>
      <c r="AY6" s="29">
        <f>SUMIFS(BISDATA!$L$3:$L$20000,BISDATA!$A$3:$A$20000,$AB6,BISDATA!$M$3:$M$20000,AY$4,BISDATA!$I$3:$I$20000,$AB$3)+SUMIFS(BISDATA!$L$3:$L$20000,BISDATA!$A$3:$A$20000,$AB6,BISDATA!$M$3:$M$20000,AY$4,BISDATA!$I$3:$I$20000,"FV")</f>
        <v>0</v>
      </c>
      <c r="AZ6" s="29">
        <f>SUMIFS(BISDATA!$L$3:$L$20000,BISDATA!$A$3:$A$20000,$AB6,BISDATA!$M$3:$M$20000,AZ$4,BISDATA!$I$3:$I$20000,$AB$3)+SUMIFS(BISDATA!$L$3:$L$20000,BISDATA!$A$3:$A$20000,$AB6,BISDATA!$M$3:$M$20000,AZ$4,BISDATA!$I$3:$I$20000,"FV")</f>
        <v>0</v>
      </c>
      <c r="BA6" s="30">
        <f>SUMIFS(BISDATA!$L$3:$L$20000,BISDATA!$A$3:$A$20000,$AB6,BISDATA!$M$3:$M$20000,BA$4,BISDATA!$I$3:$I$20000,$AB$3)+SUMIFS(BISDATA!$L$3:$L$20000,BISDATA!$A$3:$A$20000,$AB6,BISDATA!$M$3:$M$20000,BA$4,BISDATA!$I$3:$I$20000,"FV")</f>
        <v>0</v>
      </c>
      <c r="BB6" s="58"/>
      <c r="BC6" s="35" t="s">
        <v>176</v>
      </c>
      <c r="BD6" s="46">
        <f t="shared" ref="BD6:BS30" si="3">AC6-B6</f>
        <v>0</v>
      </c>
      <c r="BE6" s="29">
        <f t="shared" si="1"/>
        <v>0</v>
      </c>
      <c r="BF6" s="29">
        <f t="shared" si="1"/>
        <v>0</v>
      </c>
      <c r="BG6" s="29">
        <f t="shared" si="1"/>
        <v>0</v>
      </c>
      <c r="BH6" s="29">
        <f t="shared" si="1"/>
        <v>0</v>
      </c>
      <c r="BI6" s="29">
        <f t="shared" si="1"/>
        <v>0</v>
      </c>
      <c r="BJ6" s="29">
        <f t="shared" si="1"/>
        <v>0</v>
      </c>
      <c r="BK6" s="29">
        <f t="shared" si="1"/>
        <v>0</v>
      </c>
      <c r="BL6" s="29">
        <f t="shared" si="1"/>
        <v>0</v>
      </c>
      <c r="BM6" s="29">
        <f t="shared" si="1"/>
        <v>0</v>
      </c>
      <c r="BN6" s="29">
        <f t="shared" si="1"/>
        <v>0</v>
      </c>
      <c r="BO6" s="29">
        <f t="shared" si="1"/>
        <v>0</v>
      </c>
      <c r="BP6" s="29">
        <f t="shared" si="1"/>
        <v>0</v>
      </c>
      <c r="BQ6" s="29">
        <f t="shared" si="1"/>
        <v>0</v>
      </c>
      <c r="BR6" s="29">
        <f t="shared" si="1"/>
        <v>0</v>
      </c>
      <c r="BS6" s="29">
        <f t="shared" si="1"/>
        <v>0</v>
      </c>
      <c r="BT6" s="29">
        <f t="shared" si="1"/>
        <v>0</v>
      </c>
      <c r="BU6" s="29">
        <f t="shared" si="2"/>
        <v>0</v>
      </c>
      <c r="BV6" s="29">
        <f t="shared" si="2"/>
        <v>0</v>
      </c>
      <c r="BW6" s="29">
        <f t="shared" si="2"/>
        <v>0</v>
      </c>
      <c r="BX6" s="29">
        <f t="shared" si="2"/>
        <v>0</v>
      </c>
      <c r="BY6" s="29">
        <f t="shared" si="2"/>
        <v>0</v>
      </c>
      <c r="BZ6" s="29">
        <f t="shared" si="2"/>
        <v>0</v>
      </c>
      <c r="CA6" s="29">
        <f t="shared" si="2"/>
        <v>0</v>
      </c>
      <c r="CB6" s="30">
        <f t="shared" si="2"/>
        <v>0</v>
      </c>
    </row>
    <row r="7" spans="1:80" x14ac:dyDescent="0.25">
      <c r="A7" s="36" t="s">
        <v>51</v>
      </c>
      <c r="B7" s="47">
        <f>SUMIFS(FastClose!$H$3:$H$20000,FastClose!$K$3:$K$20000,$A7,FastClose!$G$3:$G$20000,B$3,FastClose!$D$3:$D$20000,$A$3)</f>
        <v>0</v>
      </c>
      <c r="C7" s="31">
        <f>SUMIFS(FastClose!$H$3:$H$20000,FastClose!$K$3:$K$20000,$A7,FastClose!$G$3:$G$20000,C$3,FastClose!$D$3:$D$20000,$A$3)</f>
        <v>0</v>
      </c>
      <c r="D7" s="31">
        <f>SUMIFS(FastClose!$H$3:$H$20000,FastClose!$K$3:$K$20000,$A7,FastClose!$G$3:$G$20000,D$3,FastClose!$D$3:$D$20000,$A$3)</f>
        <v>0</v>
      </c>
      <c r="E7" s="31">
        <f>SUMIFS(FastClose!$H$3:$H$20000,FastClose!$K$3:$K$20000,$A7,FastClose!$G$3:$G$20000,E$3,FastClose!$D$3:$D$20000,$A$3)</f>
        <v>0</v>
      </c>
      <c r="F7" s="31">
        <f>SUMIFS(FastClose!$H$3:$H$20000,FastClose!$K$3:$K$20000,$A7,FastClose!$G$3:$G$20000,F$3,FastClose!$D$3:$D$20000,$A$3)</f>
        <v>0</v>
      </c>
      <c r="G7" s="31">
        <f>SUMIFS(FastClose!$H$3:$H$20000,FastClose!$K$3:$K$20000,$A7,FastClose!$G$3:$G$20000,G$3,FastClose!$D$3:$D$20000,$A$3)</f>
        <v>0</v>
      </c>
      <c r="H7" s="31">
        <f>SUMIFS(FastClose!$H$3:$H$20000,FastClose!$K$3:$K$20000,$A7,FastClose!$G$3:$G$20000,H$3,FastClose!$D$3:$D$20000,$A$3)</f>
        <v>0</v>
      </c>
      <c r="I7" s="31">
        <f>SUMIFS(FastClose!$H$3:$H$20000,FastClose!$K$3:$K$20000,$A7,FastClose!$G$3:$G$20000,I$3,FastClose!$D$3:$D$20000,$A$3)</f>
        <v>0</v>
      </c>
      <c r="J7" s="31">
        <f>SUMIFS(FastClose!$H$3:$H$20000,FastClose!$K$3:$K$20000,$A7,FastClose!$G$3:$G$20000,J$3,FastClose!$D$3:$D$20000,$A$3)</f>
        <v>0</v>
      </c>
      <c r="K7" s="31">
        <f>SUMIFS(FastClose!$H$3:$H$20000,FastClose!$K$3:$K$20000,$A7,FastClose!$G$3:$G$20000,K$3,FastClose!$D$3:$D$20000,$A$3)</f>
        <v>0</v>
      </c>
      <c r="L7" s="31">
        <f>SUMIFS(FastClose!$H$3:$H$20000,FastClose!$K$3:$K$20000,$A7,FastClose!$G$3:$G$20000,L$3,FastClose!$D$3:$D$20000,$A$3)</f>
        <v>0</v>
      </c>
      <c r="M7" s="31">
        <f>SUMIFS(FastClose!$H$3:$H$20000,FastClose!$K$3:$K$20000,$A7,FastClose!$G$3:$G$20000,M$3,FastClose!$D$3:$D$20000,$A$3)</f>
        <v>0</v>
      </c>
      <c r="N7" s="31">
        <f>SUMIFS(FastClose!$H$3:$H$20000,FastClose!$K$3:$K$20000,$A7,FastClose!$G$3:$G$20000,N$3,FastClose!$D$3:$D$20000,$A$3)</f>
        <v>0</v>
      </c>
      <c r="O7" s="31">
        <f>SUMIFS(FastClose!$H$3:$H$20000,FastClose!$K$3:$K$20000,$A7,FastClose!$G$3:$G$20000,O$3,FastClose!$D$3:$D$20000,$A$3)</f>
        <v>0</v>
      </c>
      <c r="P7" s="31">
        <f>SUMIFS(FastClose!$H$3:$H$20000,FastClose!$K$3:$K$20000,$A7,FastClose!$G$3:$G$20000,P$3,FastClose!$D$3:$D$20000,$A$3)</f>
        <v>0</v>
      </c>
      <c r="Q7" s="31">
        <f>SUMIFS(FastClose!$H$3:$H$20000,FastClose!$K$3:$K$20000,$A7,FastClose!$G$3:$G$20000,Q$3,FastClose!$D$3:$D$20000,$A$3)</f>
        <v>0</v>
      </c>
      <c r="R7" s="31">
        <f>SUMIFS(FastClose!$H$3:$H$20000,FastClose!$K$3:$K$20000,$A7,FastClose!$G$3:$G$20000,R$3,FastClose!$D$3:$D$20000,$A$3)</f>
        <v>0</v>
      </c>
      <c r="S7" s="31">
        <f>SUMIFS(FastClose!$H$3:$H$20000,FastClose!$K$3:$K$20000,$A7,FastClose!$G$3:$G$20000,S$3,FastClose!$D$3:$D$20000,$A$3)</f>
        <v>0</v>
      </c>
      <c r="T7" s="31">
        <f>SUMIFS(FastClose!$H$3:$H$20000,FastClose!$K$3:$K$20000,$A7,FastClose!$G$3:$G$20000,T$3,FastClose!$D$3:$D$20000,$A$3)</f>
        <v>0</v>
      </c>
      <c r="U7" s="31">
        <f>SUMIFS(FastClose!$H$3:$H$20000,FastClose!$K$3:$K$20000,$A7,FastClose!$G$3:$G$20000,U$3,FastClose!$D$3:$D$20000,$A$3)</f>
        <v>0</v>
      </c>
      <c r="V7" s="31">
        <f>SUMIFS(FastClose!$H$3:$H$20000,FastClose!$K$3:$K$20000,$A7,FastClose!$G$3:$G$20000,V$3,FastClose!$D$3:$D$20000,$A$3)</f>
        <v>0</v>
      </c>
      <c r="W7" s="31">
        <f>SUMIFS(FastClose!$H$3:$H$20000,FastClose!$K$3:$K$20000,$A7,FastClose!$G$3:$G$20000,W$3,FastClose!$D$3:$D$20000,$A$3)</f>
        <v>0</v>
      </c>
      <c r="X7" s="31">
        <f>SUMIFS(FastClose!$H$3:$H$20000,FastClose!$K$3:$K$20000,$A7,FastClose!$G$3:$G$20000,X$3,FastClose!$D$3:$D$20000,$A$3)</f>
        <v>0</v>
      </c>
      <c r="Y7" s="31">
        <f>SUMIFS(FastClose!$H$3:$H$20000,FastClose!$K$3:$K$20000,$A7,FastClose!$G$3:$G$20000,Y$3,FastClose!$D$3:$D$20000,$A$3)</f>
        <v>0</v>
      </c>
      <c r="Z7" s="32">
        <f>SUMIFS(FastClose!$H$3:$H$20000,FastClose!$K$3:$K$20000,$A7,FastClose!$G$3:$G$20000,Z$3,FastClose!$D$3:$D$20000,$A$3)</f>
        <v>0</v>
      </c>
      <c r="AB7" s="36" t="s">
        <v>51</v>
      </c>
      <c r="AC7" s="47">
        <f>SUMIFS(BISDATA!$L$3:$L$20000,BISDATA!$A$3:$A$20000,$AB7,BISDATA!$M$3:$M$20000,AC$4,BISDATA!$I$3:$I$20000,$AB$3)+SUMIFS(BISDATA!$L$3:$L$20000,BISDATA!$A$3:$A$20000,$AB7,BISDATA!$M$3:$M$20000,AC$4,BISDATA!$I$3:$I$20000,"FV")</f>
        <v>0</v>
      </c>
      <c r="AD7" s="31">
        <f>SUMIFS(BISDATA!$L$3:$L$20000,BISDATA!$A$3:$A$20000,$AB7,BISDATA!$M$3:$M$20000,AD$4,BISDATA!$I$3:$I$20000,$AB$3)+SUMIFS(BISDATA!$L$3:$L$20000,BISDATA!$A$3:$A$20000,$AB7,BISDATA!$M$3:$M$20000,AD$4,BISDATA!$I$3:$I$20000,"FV")</f>
        <v>0</v>
      </c>
      <c r="AE7" s="31">
        <f>SUMIFS(BISDATA!$L$3:$L$20000,BISDATA!$A$3:$A$20000,$AB7,BISDATA!$M$3:$M$20000,AE$4,BISDATA!$I$3:$I$20000,$AB$3)+SUMIFS(BISDATA!$L$3:$L$20000,BISDATA!$A$3:$A$20000,$AB7,BISDATA!$M$3:$M$20000,AE$4,BISDATA!$I$3:$I$20000,"FV")</f>
        <v>0</v>
      </c>
      <c r="AF7" s="31">
        <f>SUMIFS(BISDATA!$L$3:$L$20000,BISDATA!$A$3:$A$20000,$AB7,BISDATA!$M$3:$M$20000,AF$4,BISDATA!$I$3:$I$20000,$AB$3)+SUMIFS(BISDATA!$L$3:$L$20000,BISDATA!$A$3:$A$20000,$AB7,BISDATA!$M$3:$M$20000,AF$4,BISDATA!$I$3:$I$20000,"FV")</f>
        <v>0</v>
      </c>
      <c r="AG7" s="31">
        <f>SUMIFS(BISDATA!$L$3:$L$20000,BISDATA!$A$3:$A$20000,$AB7,BISDATA!$M$3:$M$20000,AG$4,BISDATA!$I$3:$I$20000,$AB$3)+SUMIFS(BISDATA!$L$3:$L$20000,BISDATA!$A$3:$A$20000,$AB7,BISDATA!$M$3:$M$20000,AG$4,BISDATA!$I$3:$I$20000,"FV")</f>
        <v>0</v>
      </c>
      <c r="AH7" s="31">
        <f>SUMIFS(BISDATA!$L$3:$L$20000,BISDATA!$A$3:$A$20000,$AB7,BISDATA!$M$3:$M$20000,AH$4,BISDATA!$I$3:$I$20000,$AB$3)+SUMIFS(BISDATA!$L$3:$L$20000,BISDATA!$A$3:$A$20000,$AB7,BISDATA!$M$3:$M$20000,AH$4,BISDATA!$I$3:$I$20000,"FV")</f>
        <v>0</v>
      </c>
      <c r="AI7" s="31">
        <f>SUMIFS(BISDATA!$L$3:$L$20000,BISDATA!$A$3:$A$20000,$AB7,BISDATA!$M$3:$M$20000,AI$4,BISDATA!$I$3:$I$20000,$AB$3)+SUMIFS(BISDATA!$L$3:$L$20000,BISDATA!$A$3:$A$20000,$AB7,BISDATA!$M$3:$M$20000,AI$4,BISDATA!$I$3:$I$20000,"FV")</f>
        <v>0</v>
      </c>
      <c r="AJ7" s="31">
        <f>SUMIFS(BISDATA!$L$3:$L$20000,BISDATA!$A$3:$A$20000,$AB7,BISDATA!$M$3:$M$20000,AJ$4,BISDATA!$I$3:$I$20000,$AB$3)+SUMIFS(BISDATA!$L$3:$L$20000,BISDATA!$A$3:$A$20000,$AB7,BISDATA!$M$3:$M$20000,AJ$4,BISDATA!$I$3:$I$20000,"FV")</f>
        <v>0</v>
      </c>
      <c r="AK7" s="31">
        <f>SUMIFS(BISDATA!$L$3:$L$20000,BISDATA!$A$3:$A$20000,$AB7,BISDATA!$M$3:$M$20000,AK$4,BISDATA!$I$3:$I$20000,$AB$3)+SUMIFS(BISDATA!$L$3:$L$20000,BISDATA!$A$3:$A$20000,$AB7,BISDATA!$M$3:$M$20000,AK$4,BISDATA!$I$3:$I$20000,"FV")</f>
        <v>0</v>
      </c>
      <c r="AL7" s="31">
        <f>SUMIFS(BISDATA!$L$3:$L$20000,BISDATA!$A$3:$A$20000,$AB7,BISDATA!$M$3:$M$20000,AL$4,BISDATA!$I$3:$I$20000,$AB$3)+SUMIFS(BISDATA!$L$3:$L$20000,BISDATA!$A$3:$A$20000,$AB7,BISDATA!$M$3:$M$20000,AL$4,BISDATA!$I$3:$I$20000,"FV")</f>
        <v>0</v>
      </c>
      <c r="AM7" s="31">
        <f>SUMIFS(BISDATA!$L$3:$L$20000,BISDATA!$A$3:$A$20000,$AB7,BISDATA!$M$3:$M$20000,AM$4,BISDATA!$I$3:$I$20000,$AB$3)+SUMIFS(BISDATA!$L$3:$L$20000,BISDATA!$A$3:$A$20000,$AB7,BISDATA!$M$3:$M$20000,AM$4,BISDATA!$I$3:$I$20000,"FV")</f>
        <v>0</v>
      </c>
      <c r="AN7" s="31">
        <f>SUMIFS(BISDATA!$L$3:$L$20000,BISDATA!$A$3:$A$20000,$AB7,BISDATA!$M$3:$M$20000,AN$4,BISDATA!$I$3:$I$20000,$AB$3)+SUMIFS(BISDATA!$L$3:$L$20000,BISDATA!$A$3:$A$20000,$AB7,BISDATA!$M$3:$M$20000,AN$4,BISDATA!$I$3:$I$20000,"FV")</f>
        <v>0</v>
      </c>
      <c r="AO7" s="31">
        <f>SUMIFS(BISDATA!$L$3:$L$20000,BISDATA!$A$3:$A$20000,$AB7,BISDATA!$M$3:$M$20000,AO$4,BISDATA!$I$3:$I$20000,$AB$3)+SUMIFS(BISDATA!$L$3:$L$20000,BISDATA!$A$3:$A$20000,$AB7,BISDATA!$M$3:$M$20000,AO$4,BISDATA!$I$3:$I$20000,"FV")</f>
        <v>0</v>
      </c>
      <c r="AP7" s="31">
        <f>SUMIFS(BISDATA!$L$3:$L$20000,BISDATA!$A$3:$A$20000,$AB7,BISDATA!$M$3:$M$20000,AP$4,BISDATA!$I$3:$I$20000,$AB$3)+SUMIFS(BISDATA!$L$3:$L$20000,BISDATA!$A$3:$A$20000,$AB7,BISDATA!$M$3:$M$20000,AP$4,BISDATA!$I$3:$I$20000,"FV")</f>
        <v>0</v>
      </c>
      <c r="AQ7" s="31">
        <f>SUMIFS(BISDATA!$L$3:$L$20000,BISDATA!$A$3:$A$20000,$AB7,BISDATA!$M$3:$M$20000,AQ$4,BISDATA!$I$3:$I$20000,$AB$3)+SUMIFS(BISDATA!$L$3:$L$20000,BISDATA!$A$3:$A$20000,$AB7,BISDATA!$M$3:$M$20000,AQ$4,BISDATA!$I$3:$I$20000,"FV")</f>
        <v>0</v>
      </c>
      <c r="AR7" s="31">
        <f>SUMIFS(BISDATA!$L$3:$L$20000,BISDATA!$A$3:$A$20000,$AB7,BISDATA!$M$3:$M$20000,AR$4,BISDATA!$I$3:$I$20000,$AB$3)+SUMIFS(BISDATA!$L$3:$L$20000,BISDATA!$A$3:$A$20000,$AB7,BISDATA!$M$3:$M$20000,AR$4,BISDATA!$I$3:$I$20000,"FV")</f>
        <v>0</v>
      </c>
      <c r="AS7" s="31">
        <f>SUMIFS(BISDATA!$L$3:$L$20000,BISDATA!$A$3:$A$20000,$AB7,BISDATA!$M$3:$M$20000,AS$4,BISDATA!$I$3:$I$20000,$AB$3)+SUMIFS(BISDATA!$L$3:$L$20000,BISDATA!$A$3:$A$20000,$AB7,BISDATA!$M$3:$M$20000,AS$4,BISDATA!$I$3:$I$20000,"FV")</f>
        <v>0</v>
      </c>
      <c r="AT7" s="31">
        <f>SUMIFS(BISDATA!$L$3:$L$20000,BISDATA!$A$3:$A$20000,$AB7,BISDATA!$M$3:$M$20000,AT$4,BISDATA!$I$3:$I$20000,$AB$3)+SUMIFS(BISDATA!$L$3:$L$20000,BISDATA!$A$3:$A$20000,$AB7,BISDATA!$M$3:$M$20000,AT$4,BISDATA!$I$3:$I$20000,"FV")</f>
        <v>0</v>
      </c>
      <c r="AU7" s="31">
        <f>SUMIFS(BISDATA!$L$3:$L$20000,BISDATA!$A$3:$A$20000,$AB7,BISDATA!$M$3:$M$20000,AU$4,BISDATA!$I$3:$I$20000,$AB$3)+SUMIFS(BISDATA!$L$3:$L$20000,BISDATA!$A$3:$A$20000,$AB7,BISDATA!$M$3:$M$20000,AU$4,BISDATA!$I$3:$I$20000,"FV")</f>
        <v>0</v>
      </c>
      <c r="AV7" s="31">
        <f>SUMIFS(BISDATA!$L$3:$L$20000,BISDATA!$A$3:$A$20000,$AB7,BISDATA!$M$3:$M$20000,AV$4,BISDATA!$I$3:$I$20000,$AB$3)+SUMIFS(BISDATA!$L$3:$L$20000,BISDATA!$A$3:$A$20000,$AB7,BISDATA!$M$3:$M$20000,AV$4,BISDATA!$I$3:$I$20000,"FV")</f>
        <v>0</v>
      </c>
      <c r="AW7" s="31">
        <f>SUMIFS(BISDATA!$L$3:$L$20000,BISDATA!$A$3:$A$20000,$AB7,BISDATA!$M$3:$M$20000,AW$4,BISDATA!$I$3:$I$20000,$AB$3)+SUMIFS(BISDATA!$L$3:$L$20000,BISDATA!$A$3:$A$20000,$AB7,BISDATA!$M$3:$M$20000,AW$4,BISDATA!$I$3:$I$20000,"FV")</f>
        <v>0</v>
      </c>
      <c r="AX7" s="31">
        <f>SUMIFS(BISDATA!$L$3:$L$20000,BISDATA!$A$3:$A$20000,$AB7,BISDATA!$M$3:$M$20000,AX$4,BISDATA!$I$3:$I$20000,$AB$3)+SUMIFS(BISDATA!$L$3:$L$20000,BISDATA!$A$3:$A$20000,$AB7,BISDATA!$M$3:$M$20000,AX$4,BISDATA!$I$3:$I$20000,"FV")</f>
        <v>0</v>
      </c>
      <c r="AY7" s="31">
        <f>SUMIFS(BISDATA!$L$3:$L$20000,BISDATA!$A$3:$A$20000,$AB7,BISDATA!$M$3:$M$20000,AY$4,BISDATA!$I$3:$I$20000,$AB$3)+SUMIFS(BISDATA!$L$3:$L$20000,BISDATA!$A$3:$A$20000,$AB7,BISDATA!$M$3:$M$20000,AY$4,BISDATA!$I$3:$I$20000,"FV")</f>
        <v>0</v>
      </c>
      <c r="AZ7" s="31">
        <f>SUMIFS(BISDATA!$L$3:$L$20000,BISDATA!$A$3:$A$20000,$AB7,BISDATA!$M$3:$M$20000,AZ$4,BISDATA!$I$3:$I$20000,$AB$3)+SUMIFS(BISDATA!$L$3:$L$20000,BISDATA!$A$3:$A$20000,$AB7,BISDATA!$M$3:$M$20000,AZ$4,BISDATA!$I$3:$I$20000,"FV")</f>
        <v>0</v>
      </c>
      <c r="BA7" s="32">
        <f>SUMIFS(BISDATA!$L$3:$L$20000,BISDATA!$A$3:$A$20000,$AB7,BISDATA!$M$3:$M$20000,BA$4,BISDATA!$I$3:$I$20000,$AB$3)+SUMIFS(BISDATA!$L$3:$L$20000,BISDATA!$A$3:$A$20000,$AB7,BISDATA!$M$3:$M$20000,BA$4,BISDATA!$I$3:$I$20000,"FV")</f>
        <v>0</v>
      </c>
      <c r="BB7" s="58"/>
      <c r="BC7" s="36" t="s">
        <v>51</v>
      </c>
      <c r="BD7" s="47">
        <f t="shared" si="3"/>
        <v>0</v>
      </c>
      <c r="BE7" s="31">
        <f t="shared" si="1"/>
        <v>0</v>
      </c>
      <c r="BF7" s="31">
        <f t="shared" si="1"/>
        <v>0</v>
      </c>
      <c r="BG7" s="31">
        <f t="shared" si="1"/>
        <v>0</v>
      </c>
      <c r="BH7" s="31">
        <f t="shared" si="1"/>
        <v>0</v>
      </c>
      <c r="BI7" s="31">
        <f t="shared" si="1"/>
        <v>0</v>
      </c>
      <c r="BJ7" s="31">
        <f t="shared" si="1"/>
        <v>0</v>
      </c>
      <c r="BK7" s="31">
        <f t="shared" si="1"/>
        <v>0</v>
      </c>
      <c r="BL7" s="31">
        <f t="shared" si="1"/>
        <v>0</v>
      </c>
      <c r="BM7" s="31">
        <f t="shared" si="1"/>
        <v>0</v>
      </c>
      <c r="BN7" s="31">
        <f t="shared" si="1"/>
        <v>0</v>
      </c>
      <c r="BO7" s="31">
        <f t="shared" si="1"/>
        <v>0</v>
      </c>
      <c r="BP7" s="31">
        <f t="shared" si="1"/>
        <v>0</v>
      </c>
      <c r="BQ7" s="31">
        <f t="shared" si="1"/>
        <v>0</v>
      </c>
      <c r="BR7" s="31">
        <f t="shared" si="1"/>
        <v>0</v>
      </c>
      <c r="BS7" s="31">
        <f t="shared" si="1"/>
        <v>0</v>
      </c>
      <c r="BT7" s="31">
        <f t="shared" si="1"/>
        <v>0</v>
      </c>
      <c r="BU7" s="31">
        <f t="shared" si="2"/>
        <v>0</v>
      </c>
      <c r="BV7" s="31">
        <f t="shared" si="2"/>
        <v>0</v>
      </c>
      <c r="BW7" s="31">
        <f t="shared" si="2"/>
        <v>0</v>
      </c>
      <c r="BX7" s="31">
        <f t="shared" si="2"/>
        <v>0</v>
      </c>
      <c r="BY7" s="31">
        <f t="shared" si="2"/>
        <v>0</v>
      </c>
      <c r="BZ7" s="31">
        <f t="shared" si="2"/>
        <v>0</v>
      </c>
      <c r="CA7" s="31">
        <f t="shared" si="2"/>
        <v>0</v>
      </c>
      <c r="CB7" s="32">
        <f t="shared" si="2"/>
        <v>0</v>
      </c>
    </row>
    <row r="8" spans="1:80" x14ac:dyDescent="0.25">
      <c r="A8" s="34" t="s">
        <v>149</v>
      </c>
      <c r="B8" s="48">
        <f>SUMIFS(FastClose!$H$3:$H$20000,FastClose!$K$3:$K$20000,$A8,FastClose!$G$3:$G$20000,B$3,FastClose!$D$3:$D$20000,$A$3)</f>
        <v>0</v>
      </c>
      <c r="C8" s="27">
        <f>SUMIFS(FastClose!$H$3:$H$20000,FastClose!$K$3:$K$20000,$A8,FastClose!$G$3:$G$20000,C$3,FastClose!$D$3:$D$20000,$A$3)</f>
        <v>0</v>
      </c>
      <c r="D8" s="27">
        <f>SUMIFS(FastClose!$H$3:$H$20000,FastClose!$K$3:$K$20000,$A8,FastClose!$G$3:$G$20000,D$3,FastClose!$D$3:$D$20000,$A$3)</f>
        <v>0</v>
      </c>
      <c r="E8" s="27">
        <f>SUMIFS(FastClose!$H$3:$H$20000,FastClose!$K$3:$K$20000,$A8,FastClose!$G$3:$G$20000,E$3,FastClose!$D$3:$D$20000,$A$3)</f>
        <v>0</v>
      </c>
      <c r="F8" s="27">
        <f>SUMIFS(FastClose!$H$3:$H$20000,FastClose!$K$3:$K$20000,$A8,FastClose!$G$3:$G$20000,F$3,FastClose!$D$3:$D$20000,$A$3)</f>
        <v>0</v>
      </c>
      <c r="G8" s="27">
        <f>SUMIFS(FastClose!$H$3:$H$20000,FastClose!$K$3:$K$20000,$A8,FastClose!$G$3:$G$20000,G$3,FastClose!$D$3:$D$20000,$A$3)</f>
        <v>0</v>
      </c>
      <c r="H8" s="27">
        <f>SUMIFS(FastClose!$H$3:$H$20000,FastClose!$K$3:$K$20000,$A8,FastClose!$G$3:$G$20000,H$3,FastClose!$D$3:$D$20000,$A$3)</f>
        <v>0</v>
      </c>
      <c r="I8" s="27">
        <f>SUMIFS(FastClose!$H$3:$H$20000,FastClose!$K$3:$K$20000,$A8,FastClose!$G$3:$G$20000,I$3,FastClose!$D$3:$D$20000,$A$3)</f>
        <v>0</v>
      </c>
      <c r="J8" s="27">
        <f>SUMIFS(FastClose!$H$3:$H$20000,FastClose!$K$3:$K$20000,$A8,FastClose!$G$3:$G$20000,J$3,FastClose!$D$3:$D$20000,$A$3)</f>
        <v>0</v>
      </c>
      <c r="K8" s="27">
        <f>SUMIFS(FastClose!$H$3:$H$20000,FastClose!$K$3:$K$20000,$A8,FastClose!$G$3:$G$20000,K$3,FastClose!$D$3:$D$20000,$A$3)</f>
        <v>0</v>
      </c>
      <c r="L8" s="27">
        <f>SUMIFS(FastClose!$H$3:$H$20000,FastClose!$K$3:$K$20000,$A8,FastClose!$G$3:$G$20000,L$3,FastClose!$D$3:$D$20000,$A$3)</f>
        <v>0</v>
      </c>
      <c r="M8" s="27">
        <f>SUMIFS(FastClose!$H$3:$H$20000,FastClose!$K$3:$K$20000,$A8,FastClose!$G$3:$G$20000,M$3,FastClose!$D$3:$D$20000,$A$3)</f>
        <v>0</v>
      </c>
      <c r="N8" s="27">
        <f>SUMIFS(FastClose!$H$3:$H$20000,FastClose!$K$3:$K$20000,$A8,FastClose!$G$3:$G$20000,N$3,FastClose!$D$3:$D$20000,$A$3)</f>
        <v>0</v>
      </c>
      <c r="O8" s="27">
        <f>SUMIFS(FastClose!$H$3:$H$20000,FastClose!$K$3:$K$20000,$A8,FastClose!$G$3:$G$20000,O$3,FastClose!$D$3:$D$20000,$A$3)</f>
        <v>0</v>
      </c>
      <c r="P8" s="27">
        <f>SUMIFS(FastClose!$H$3:$H$20000,FastClose!$K$3:$K$20000,$A8,FastClose!$G$3:$G$20000,P$3,FastClose!$D$3:$D$20000,$A$3)</f>
        <v>0</v>
      </c>
      <c r="Q8" s="27">
        <f>SUMIFS(FastClose!$H$3:$H$20000,FastClose!$K$3:$K$20000,$A8,FastClose!$G$3:$G$20000,Q$3,FastClose!$D$3:$D$20000,$A$3)</f>
        <v>0</v>
      </c>
      <c r="R8" s="27">
        <f>SUMIFS(FastClose!$H$3:$H$20000,FastClose!$K$3:$K$20000,$A8,FastClose!$G$3:$G$20000,R$3,FastClose!$D$3:$D$20000,$A$3)</f>
        <v>0</v>
      </c>
      <c r="S8" s="27">
        <f>SUMIFS(FastClose!$H$3:$H$20000,FastClose!$K$3:$K$20000,$A8,FastClose!$G$3:$G$20000,S$3,FastClose!$D$3:$D$20000,$A$3)</f>
        <v>0</v>
      </c>
      <c r="T8" s="27">
        <f>SUMIFS(FastClose!$H$3:$H$20000,FastClose!$K$3:$K$20000,$A8,FastClose!$G$3:$G$20000,T$3,FastClose!$D$3:$D$20000,$A$3)</f>
        <v>0</v>
      </c>
      <c r="U8" s="27">
        <f>SUMIFS(FastClose!$H$3:$H$20000,FastClose!$K$3:$K$20000,$A8,FastClose!$G$3:$G$20000,U$3,FastClose!$D$3:$D$20000,$A$3)</f>
        <v>0</v>
      </c>
      <c r="V8" s="27">
        <f>SUMIFS(FastClose!$H$3:$H$20000,FastClose!$K$3:$K$20000,$A8,FastClose!$G$3:$G$20000,V$3,FastClose!$D$3:$D$20000,$A$3)</f>
        <v>0</v>
      </c>
      <c r="W8" s="27">
        <f>SUMIFS(FastClose!$H$3:$H$20000,FastClose!$K$3:$K$20000,$A8,FastClose!$G$3:$G$20000,W$3,FastClose!$D$3:$D$20000,$A$3)</f>
        <v>0</v>
      </c>
      <c r="X8" s="27">
        <f>SUMIFS(FastClose!$H$3:$H$20000,FastClose!$K$3:$K$20000,$A8,FastClose!$G$3:$G$20000,X$3,FastClose!$D$3:$D$20000,$A$3)</f>
        <v>0</v>
      </c>
      <c r="Y8" s="27">
        <f>SUMIFS(FastClose!$H$3:$H$20000,FastClose!$K$3:$K$20000,$A8,FastClose!$G$3:$G$20000,Y$3,FastClose!$D$3:$D$20000,$A$3)</f>
        <v>0</v>
      </c>
      <c r="Z8" s="28">
        <f>SUMIFS(FastClose!$H$3:$H$20000,FastClose!$K$3:$K$20000,$A8,FastClose!$G$3:$G$20000,Z$3,FastClose!$D$3:$D$20000,$A$3)</f>
        <v>0</v>
      </c>
      <c r="AB8" s="34" t="s">
        <v>149</v>
      </c>
      <c r="AC8" s="48">
        <f>SUMIFS(BISDATA!$L$3:$L$20000,BISDATA!$A$3:$A$20000,$AB8,BISDATA!$M$3:$M$20000,AC$4,BISDATA!$I$3:$I$20000,$AB$3)+SUMIFS(BISDATA!$L$3:$L$20000,BISDATA!$A$3:$A$20000,$AB8,BISDATA!$M$3:$M$20000,AC$4,BISDATA!$I$3:$I$20000,"FV")</f>
        <v>0</v>
      </c>
      <c r="AD8" s="27">
        <f>SUMIFS(BISDATA!$L$3:$L$20000,BISDATA!$A$3:$A$20000,$AB8,BISDATA!$M$3:$M$20000,AD$4,BISDATA!$I$3:$I$20000,$AB$3)+SUMIFS(BISDATA!$L$3:$L$20000,BISDATA!$A$3:$A$20000,$AB8,BISDATA!$M$3:$M$20000,AD$4,BISDATA!$I$3:$I$20000,"FV")</f>
        <v>0</v>
      </c>
      <c r="AE8" s="27">
        <f>SUMIFS(BISDATA!$L$3:$L$20000,BISDATA!$A$3:$A$20000,$AB8,BISDATA!$M$3:$M$20000,AE$4,BISDATA!$I$3:$I$20000,$AB$3)+SUMIFS(BISDATA!$L$3:$L$20000,BISDATA!$A$3:$A$20000,$AB8,BISDATA!$M$3:$M$20000,AE$4,BISDATA!$I$3:$I$20000,"FV")</f>
        <v>0</v>
      </c>
      <c r="AF8" s="27">
        <f>SUMIFS(BISDATA!$L$3:$L$20000,BISDATA!$A$3:$A$20000,$AB8,BISDATA!$M$3:$M$20000,AF$4,BISDATA!$I$3:$I$20000,$AB$3)+SUMIFS(BISDATA!$L$3:$L$20000,BISDATA!$A$3:$A$20000,$AB8,BISDATA!$M$3:$M$20000,AF$4,BISDATA!$I$3:$I$20000,"FV")</f>
        <v>0</v>
      </c>
      <c r="AG8" s="27">
        <f>SUMIFS(BISDATA!$L$3:$L$20000,BISDATA!$A$3:$A$20000,$AB8,BISDATA!$M$3:$M$20000,AG$4,BISDATA!$I$3:$I$20000,$AB$3)+SUMIFS(BISDATA!$L$3:$L$20000,BISDATA!$A$3:$A$20000,$AB8,BISDATA!$M$3:$M$20000,AG$4,BISDATA!$I$3:$I$20000,"FV")</f>
        <v>0</v>
      </c>
      <c r="AH8" s="27">
        <f>SUMIFS(BISDATA!$L$3:$L$20000,BISDATA!$A$3:$A$20000,$AB8,BISDATA!$M$3:$M$20000,AH$4,BISDATA!$I$3:$I$20000,$AB$3)+SUMIFS(BISDATA!$L$3:$L$20000,BISDATA!$A$3:$A$20000,$AB8,BISDATA!$M$3:$M$20000,AH$4,BISDATA!$I$3:$I$20000,"FV")</f>
        <v>0</v>
      </c>
      <c r="AI8" s="27">
        <f>SUMIFS(BISDATA!$L$3:$L$20000,BISDATA!$A$3:$A$20000,$AB8,BISDATA!$M$3:$M$20000,AI$4,BISDATA!$I$3:$I$20000,$AB$3)+SUMIFS(BISDATA!$L$3:$L$20000,BISDATA!$A$3:$A$20000,$AB8,BISDATA!$M$3:$M$20000,AI$4,BISDATA!$I$3:$I$20000,"FV")</f>
        <v>0</v>
      </c>
      <c r="AJ8" s="27">
        <f>SUMIFS(BISDATA!$L$3:$L$20000,BISDATA!$A$3:$A$20000,$AB8,BISDATA!$M$3:$M$20000,AJ$4,BISDATA!$I$3:$I$20000,$AB$3)+SUMIFS(BISDATA!$L$3:$L$20000,BISDATA!$A$3:$A$20000,$AB8,BISDATA!$M$3:$M$20000,AJ$4,BISDATA!$I$3:$I$20000,"FV")</f>
        <v>0</v>
      </c>
      <c r="AK8" s="27">
        <f>SUMIFS(BISDATA!$L$3:$L$20000,BISDATA!$A$3:$A$20000,$AB8,BISDATA!$M$3:$M$20000,AK$4,BISDATA!$I$3:$I$20000,$AB$3)+SUMIFS(BISDATA!$L$3:$L$20000,BISDATA!$A$3:$A$20000,$AB8,BISDATA!$M$3:$M$20000,AK$4,BISDATA!$I$3:$I$20000,"FV")</f>
        <v>0</v>
      </c>
      <c r="AL8" s="27">
        <f>SUMIFS(BISDATA!$L$3:$L$20000,BISDATA!$A$3:$A$20000,$AB8,BISDATA!$M$3:$M$20000,AL$4,BISDATA!$I$3:$I$20000,$AB$3)+SUMIFS(BISDATA!$L$3:$L$20000,BISDATA!$A$3:$A$20000,$AB8,BISDATA!$M$3:$M$20000,AL$4,BISDATA!$I$3:$I$20000,"FV")</f>
        <v>0</v>
      </c>
      <c r="AM8" s="27">
        <f>SUMIFS(BISDATA!$L$3:$L$20000,BISDATA!$A$3:$A$20000,$AB8,BISDATA!$M$3:$M$20000,AM$4,BISDATA!$I$3:$I$20000,$AB$3)+SUMIFS(BISDATA!$L$3:$L$20000,BISDATA!$A$3:$A$20000,$AB8,BISDATA!$M$3:$M$20000,AM$4,BISDATA!$I$3:$I$20000,"FV")</f>
        <v>0</v>
      </c>
      <c r="AN8" s="27">
        <f>SUMIFS(BISDATA!$L$3:$L$20000,BISDATA!$A$3:$A$20000,$AB8,BISDATA!$M$3:$M$20000,AN$4,BISDATA!$I$3:$I$20000,$AB$3)+SUMIFS(BISDATA!$L$3:$L$20000,BISDATA!$A$3:$A$20000,$AB8,BISDATA!$M$3:$M$20000,AN$4,BISDATA!$I$3:$I$20000,"FV")</f>
        <v>0</v>
      </c>
      <c r="AO8" s="27">
        <f>SUMIFS(BISDATA!$L$3:$L$20000,BISDATA!$A$3:$A$20000,$AB8,BISDATA!$M$3:$M$20000,AO$4,BISDATA!$I$3:$I$20000,$AB$3)+SUMIFS(BISDATA!$L$3:$L$20000,BISDATA!$A$3:$A$20000,$AB8,BISDATA!$M$3:$M$20000,AO$4,BISDATA!$I$3:$I$20000,"FV")</f>
        <v>0</v>
      </c>
      <c r="AP8" s="27">
        <f>SUMIFS(BISDATA!$L$3:$L$20000,BISDATA!$A$3:$A$20000,$AB8,BISDATA!$M$3:$M$20000,AP$4,BISDATA!$I$3:$I$20000,$AB$3)+SUMIFS(BISDATA!$L$3:$L$20000,BISDATA!$A$3:$A$20000,$AB8,BISDATA!$M$3:$M$20000,AP$4,BISDATA!$I$3:$I$20000,"FV")</f>
        <v>0</v>
      </c>
      <c r="AQ8" s="27">
        <f>SUMIFS(BISDATA!$L$3:$L$20000,BISDATA!$A$3:$A$20000,$AB8,BISDATA!$M$3:$M$20000,AQ$4,BISDATA!$I$3:$I$20000,$AB$3)+SUMIFS(BISDATA!$L$3:$L$20000,BISDATA!$A$3:$A$20000,$AB8,BISDATA!$M$3:$M$20000,AQ$4,BISDATA!$I$3:$I$20000,"FV")</f>
        <v>0</v>
      </c>
      <c r="AR8" s="27">
        <f>SUMIFS(BISDATA!$L$3:$L$20000,BISDATA!$A$3:$A$20000,$AB8,BISDATA!$M$3:$M$20000,AR$4,BISDATA!$I$3:$I$20000,$AB$3)+SUMIFS(BISDATA!$L$3:$L$20000,BISDATA!$A$3:$A$20000,$AB8,BISDATA!$M$3:$M$20000,AR$4,BISDATA!$I$3:$I$20000,"FV")</f>
        <v>0</v>
      </c>
      <c r="AS8" s="27">
        <f>SUMIFS(BISDATA!$L$3:$L$20000,BISDATA!$A$3:$A$20000,$AB8,BISDATA!$M$3:$M$20000,AS$4,BISDATA!$I$3:$I$20000,$AB$3)+SUMIFS(BISDATA!$L$3:$L$20000,BISDATA!$A$3:$A$20000,$AB8,BISDATA!$M$3:$M$20000,AS$4,BISDATA!$I$3:$I$20000,"FV")</f>
        <v>0</v>
      </c>
      <c r="AT8" s="27">
        <f>SUMIFS(BISDATA!$L$3:$L$20000,BISDATA!$A$3:$A$20000,$AB8,BISDATA!$M$3:$M$20000,AT$4,BISDATA!$I$3:$I$20000,$AB$3)+SUMIFS(BISDATA!$L$3:$L$20000,BISDATA!$A$3:$A$20000,$AB8,BISDATA!$M$3:$M$20000,AT$4,BISDATA!$I$3:$I$20000,"FV")</f>
        <v>0</v>
      </c>
      <c r="AU8" s="27">
        <f>SUMIFS(BISDATA!$L$3:$L$20000,BISDATA!$A$3:$A$20000,$AB8,BISDATA!$M$3:$M$20000,AU$4,BISDATA!$I$3:$I$20000,$AB$3)+SUMIFS(BISDATA!$L$3:$L$20000,BISDATA!$A$3:$A$20000,$AB8,BISDATA!$M$3:$M$20000,AU$4,BISDATA!$I$3:$I$20000,"FV")</f>
        <v>0</v>
      </c>
      <c r="AV8" s="27">
        <f>SUMIFS(BISDATA!$L$3:$L$20000,BISDATA!$A$3:$A$20000,$AB8,BISDATA!$M$3:$M$20000,AV$4,BISDATA!$I$3:$I$20000,$AB$3)+SUMIFS(BISDATA!$L$3:$L$20000,BISDATA!$A$3:$A$20000,$AB8,BISDATA!$M$3:$M$20000,AV$4,BISDATA!$I$3:$I$20000,"FV")</f>
        <v>0</v>
      </c>
      <c r="AW8" s="27">
        <f>SUMIFS(BISDATA!$L$3:$L$20000,BISDATA!$A$3:$A$20000,$AB8,BISDATA!$M$3:$M$20000,AW$4,BISDATA!$I$3:$I$20000,$AB$3)+SUMIFS(BISDATA!$L$3:$L$20000,BISDATA!$A$3:$A$20000,$AB8,BISDATA!$M$3:$M$20000,AW$4,BISDATA!$I$3:$I$20000,"FV")</f>
        <v>0</v>
      </c>
      <c r="AX8" s="27">
        <f>SUMIFS(BISDATA!$L$3:$L$20000,BISDATA!$A$3:$A$20000,$AB8,BISDATA!$M$3:$M$20000,AX$4,BISDATA!$I$3:$I$20000,$AB$3)+SUMIFS(BISDATA!$L$3:$L$20000,BISDATA!$A$3:$A$20000,$AB8,BISDATA!$M$3:$M$20000,AX$4,BISDATA!$I$3:$I$20000,"FV")</f>
        <v>0</v>
      </c>
      <c r="AY8" s="27">
        <f>SUMIFS(BISDATA!$L$3:$L$20000,BISDATA!$A$3:$A$20000,$AB8,BISDATA!$M$3:$M$20000,AY$4,BISDATA!$I$3:$I$20000,$AB$3)+SUMIFS(BISDATA!$L$3:$L$20000,BISDATA!$A$3:$A$20000,$AB8,BISDATA!$M$3:$M$20000,AY$4,BISDATA!$I$3:$I$20000,"FV")</f>
        <v>0</v>
      </c>
      <c r="AZ8" s="27">
        <f>SUMIFS(BISDATA!$L$3:$L$20000,BISDATA!$A$3:$A$20000,$AB8,BISDATA!$M$3:$M$20000,AZ$4,BISDATA!$I$3:$I$20000,$AB$3)+SUMIFS(BISDATA!$L$3:$L$20000,BISDATA!$A$3:$A$20000,$AB8,BISDATA!$M$3:$M$20000,AZ$4,BISDATA!$I$3:$I$20000,"FV")</f>
        <v>0</v>
      </c>
      <c r="BA8" s="28">
        <f>SUMIFS(BISDATA!$L$3:$L$20000,BISDATA!$A$3:$A$20000,$AB8,BISDATA!$M$3:$M$20000,BA$4,BISDATA!$I$3:$I$20000,$AB$3)+SUMIFS(BISDATA!$L$3:$L$20000,BISDATA!$A$3:$A$20000,$AB8,BISDATA!$M$3:$M$20000,BA$4,BISDATA!$I$3:$I$20000,"FV")</f>
        <v>0</v>
      </c>
      <c r="BB8" s="58"/>
      <c r="BC8" s="34" t="s">
        <v>149</v>
      </c>
      <c r="BD8" s="48">
        <f t="shared" si="3"/>
        <v>0</v>
      </c>
      <c r="BE8" s="27">
        <f t="shared" si="1"/>
        <v>0</v>
      </c>
      <c r="BF8" s="27">
        <f t="shared" si="1"/>
        <v>0</v>
      </c>
      <c r="BG8" s="27">
        <f t="shared" si="1"/>
        <v>0</v>
      </c>
      <c r="BH8" s="27">
        <f t="shared" si="1"/>
        <v>0</v>
      </c>
      <c r="BI8" s="27">
        <f t="shared" si="1"/>
        <v>0</v>
      </c>
      <c r="BJ8" s="27">
        <f t="shared" si="1"/>
        <v>0</v>
      </c>
      <c r="BK8" s="27">
        <f t="shared" si="1"/>
        <v>0</v>
      </c>
      <c r="BL8" s="27">
        <f t="shared" si="1"/>
        <v>0</v>
      </c>
      <c r="BM8" s="27">
        <f t="shared" si="1"/>
        <v>0</v>
      </c>
      <c r="BN8" s="27">
        <f t="shared" si="1"/>
        <v>0</v>
      </c>
      <c r="BO8" s="27">
        <f t="shared" si="1"/>
        <v>0</v>
      </c>
      <c r="BP8" s="27">
        <f t="shared" si="1"/>
        <v>0</v>
      </c>
      <c r="BQ8" s="27">
        <f t="shared" si="1"/>
        <v>0</v>
      </c>
      <c r="BR8" s="27">
        <f t="shared" si="1"/>
        <v>0</v>
      </c>
      <c r="BS8" s="27">
        <f t="shared" si="1"/>
        <v>0</v>
      </c>
      <c r="BT8" s="27">
        <f t="shared" si="1"/>
        <v>0</v>
      </c>
      <c r="BU8" s="27">
        <f t="shared" si="2"/>
        <v>0</v>
      </c>
      <c r="BV8" s="27">
        <f t="shared" si="2"/>
        <v>0</v>
      </c>
      <c r="BW8" s="27">
        <f t="shared" si="2"/>
        <v>0</v>
      </c>
      <c r="BX8" s="27">
        <f t="shared" si="2"/>
        <v>0</v>
      </c>
      <c r="BY8" s="27">
        <f t="shared" si="2"/>
        <v>0</v>
      </c>
      <c r="BZ8" s="27">
        <f t="shared" si="2"/>
        <v>0</v>
      </c>
      <c r="CA8" s="27">
        <f t="shared" si="2"/>
        <v>0</v>
      </c>
      <c r="CB8" s="28">
        <f t="shared" si="2"/>
        <v>0</v>
      </c>
    </row>
    <row r="9" spans="1:80" x14ac:dyDescent="0.25">
      <c r="A9" s="35" t="s">
        <v>219</v>
      </c>
      <c r="B9" s="46">
        <f>SUMIFS(FastClose!$H$3:$H$20000,FastClose!$K$3:$K$20000,$A9,FastClose!$G$3:$G$20000,B$3,FastClose!$D$3:$D$20000,$A$3)</f>
        <v>0</v>
      </c>
      <c r="C9" s="29">
        <f>SUMIFS(FastClose!$H$3:$H$20000,FastClose!$K$3:$K$20000,$A9,FastClose!$G$3:$G$20000,C$3,FastClose!$D$3:$D$20000,$A$3)</f>
        <v>0</v>
      </c>
      <c r="D9" s="29">
        <f>SUMIFS(FastClose!$H$3:$H$20000,FastClose!$K$3:$K$20000,$A9,FastClose!$G$3:$G$20000,D$3,FastClose!$D$3:$D$20000,$A$3)</f>
        <v>0</v>
      </c>
      <c r="E9" s="29">
        <f>SUMIFS(FastClose!$H$3:$H$20000,FastClose!$K$3:$K$20000,$A9,FastClose!$G$3:$G$20000,E$3,FastClose!$D$3:$D$20000,$A$3)</f>
        <v>0</v>
      </c>
      <c r="F9" s="29">
        <f>SUMIFS(FastClose!$H$3:$H$20000,FastClose!$K$3:$K$20000,$A9,FastClose!$G$3:$G$20000,F$3,FastClose!$D$3:$D$20000,$A$3)</f>
        <v>0</v>
      </c>
      <c r="G9" s="29">
        <f>SUMIFS(FastClose!$H$3:$H$20000,FastClose!$K$3:$K$20000,$A9,FastClose!$G$3:$G$20000,G$3,FastClose!$D$3:$D$20000,$A$3)</f>
        <v>0</v>
      </c>
      <c r="H9" s="29">
        <f>SUMIFS(FastClose!$H$3:$H$20000,FastClose!$K$3:$K$20000,$A9,FastClose!$G$3:$G$20000,H$3,FastClose!$D$3:$D$20000,$A$3)</f>
        <v>0</v>
      </c>
      <c r="I9" s="29">
        <f>SUMIFS(FastClose!$H$3:$H$20000,FastClose!$K$3:$K$20000,$A9,FastClose!$G$3:$G$20000,I$3,FastClose!$D$3:$D$20000,$A$3)</f>
        <v>0</v>
      </c>
      <c r="J9" s="29">
        <f>SUMIFS(FastClose!$H$3:$H$20000,FastClose!$K$3:$K$20000,$A9,FastClose!$G$3:$G$20000,J$3,FastClose!$D$3:$D$20000,$A$3)</f>
        <v>0</v>
      </c>
      <c r="K9" s="29">
        <f>SUMIFS(FastClose!$H$3:$H$20000,FastClose!$K$3:$K$20000,$A9,FastClose!$G$3:$G$20000,K$3,FastClose!$D$3:$D$20000,$A$3)</f>
        <v>0</v>
      </c>
      <c r="L9" s="29">
        <f>SUMIFS(FastClose!$H$3:$H$20000,FastClose!$K$3:$K$20000,$A9,FastClose!$G$3:$G$20000,L$3,FastClose!$D$3:$D$20000,$A$3)</f>
        <v>0</v>
      </c>
      <c r="M9" s="29">
        <f>SUMIFS(FastClose!$H$3:$H$20000,FastClose!$K$3:$K$20000,$A9,FastClose!$G$3:$G$20000,M$3,FastClose!$D$3:$D$20000,$A$3)</f>
        <v>0</v>
      </c>
      <c r="N9" s="29">
        <f>SUMIFS(FastClose!$H$3:$H$20000,FastClose!$K$3:$K$20000,$A9,FastClose!$G$3:$G$20000,N$3,FastClose!$D$3:$D$20000,$A$3)</f>
        <v>0</v>
      </c>
      <c r="O9" s="29">
        <f>SUMIFS(FastClose!$H$3:$H$20000,FastClose!$K$3:$K$20000,$A9,FastClose!$G$3:$G$20000,O$3,FastClose!$D$3:$D$20000,$A$3)</f>
        <v>0</v>
      </c>
      <c r="P9" s="29">
        <f>SUMIFS(FastClose!$H$3:$H$20000,FastClose!$K$3:$K$20000,$A9,FastClose!$G$3:$G$20000,P$3,FastClose!$D$3:$D$20000,$A$3)</f>
        <v>0</v>
      </c>
      <c r="Q9" s="29">
        <f>SUMIFS(FastClose!$H$3:$H$20000,FastClose!$K$3:$K$20000,$A9,FastClose!$G$3:$G$20000,Q$3,FastClose!$D$3:$D$20000,$A$3)</f>
        <v>0</v>
      </c>
      <c r="R9" s="29">
        <f>SUMIFS(FastClose!$H$3:$H$20000,FastClose!$K$3:$K$20000,$A9,FastClose!$G$3:$G$20000,R$3,FastClose!$D$3:$D$20000,$A$3)</f>
        <v>0</v>
      </c>
      <c r="S9" s="29">
        <f>SUMIFS(FastClose!$H$3:$H$20000,FastClose!$K$3:$K$20000,$A9,FastClose!$G$3:$G$20000,S$3,FastClose!$D$3:$D$20000,$A$3)</f>
        <v>0</v>
      </c>
      <c r="T9" s="29">
        <f>SUMIFS(FastClose!$H$3:$H$20000,FastClose!$K$3:$K$20000,$A9,FastClose!$G$3:$G$20000,T$3,FastClose!$D$3:$D$20000,$A$3)</f>
        <v>0</v>
      </c>
      <c r="U9" s="29">
        <f>SUMIFS(FastClose!$H$3:$H$20000,FastClose!$K$3:$K$20000,$A9,FastClose!$G$3:$G$20000,U$3,FastClose!$D$3:$D$20000,$A$3)</f>
        <v>0</v>
      </c>
      <c r="V9" s="29">
        <f>SUMIFS(FastClose!$H$3:$H$20000,FastClose!$K$3:$K$20000,$A9,FastClose!$G$3:$G$20000,V$3,FastClose!$D$3:$D$20000,$A$3)</f>
        <v>0</v>
      </c>
      <c r="W9" s="29">
        <f>SUMIFS(FastClose!$H$3:$H$20000,FastClose!$K$3:$K$20000,$A9,FastClose!$G$3:$G$20000,W$3,FastClose!$D$3:$D$20000,$A$3)</f>
        <v>0</v>
      </c>
      <c r="X9" s="29">
        <f>SUMIFS(FastClose!$H$3:$H$20000,FastClose!$K$3:$K$20000,$A9,FastClose!$G$3:$G$20000,X$3,FastClose!$D$3:$D$20000,$A$3)</f>
        <v>0</v>
      </c>
      <c r="Y9" s="29">
        <f>SUMIFS(FastClose!$H$3:$H$20000,FastClose!$K$3:$K$20000,$A9,FastClose!$G$3:$G$20000,Y$3,FastClose!$D$3:$D$20000,$A$3)</f>
        <v>0</v>
      </c>
      <c r="Z9" s="30">
        <f>SUMIFS(FastClose!$H$3:$H$20000,FastClose!$K$3:$K$20000,$A9,FastClose!$G$3:$G$20000,Z$3,FastClose!$D$3:$D$20000,$A$3)</f>
        <v>0</v>
      </c>
      <c r="AB9" s="35" t="s">
        <v>219</v>
      </c>
      <c r="AC9" s="46">
        <f>SUMIFS(BISDATA!$L$3:$L$20000,BISDATA!$A$3:$A$20000,$AB9,BISDATA!$M$3:$M$20000,AC$4,BISDATA!$I$3:$I$20000,$AB$3)+SUMIFS(BISDATA!$L$3:$L$20000,BISDATA!$A$3:$A$20000,$AB9,BISDATA!$M$3:$M$20000,AC$4,BISDATA!$I$3:$I$20000,"FV")</f>
        <v>0</v>
      </c>
      <c r="AD9" s="29">
        <f>SUMIFS(BISDATA!$L$3:$L$20000,BISDATA!$A$3:$A$20000,$AB9,BISDATA!$M$3:$M$20000,AD$4,BISDATA!$I$3:$I$20000,$AB$3)+SUMIFS(BISDATA!$L$3:$L$20000,BISDATA!$A$3:$A$20000,$AB9,BISDATA!$M$3:$M$20000,AD$4,BISDATA!$I$3:$I$20000,"FV")</f>
        <v>0</v>
      </c>
      <c r="AE9" s="29">
        <f>SUMIFS(BISDATA!$L$3:$L$20000,BISDATA!$A$3:$A$20000,$AB9,BISDATA!$M$3:$M$20000,AE$4,BISDATA!$I$3:$I$20000,$AB$3)+SUMIFS(BISDATA!$L$3:$L$20000,BISDATA!$A$3:$A$20000,$AB9,BISDATA!$M$3:$M$20000,AE$4,BISDATA!$I$3:$I$20000,"FV")</f>
        <v>0</v>
      </c>
      <c r="AF9" s="29">
        <f>SUMIFS(BISDATA!$L$3:$L$20000,BISDATA!$A$3:$A$20000,$AB9,BISDATA!$M$3:$M$20000,AF$4,BISDATA!$I$3:$I$20000,$AB$3)+SUMIFS(BISDATA!$L$3:$L$20000,BISDATA!$A$3:$A$20000,$AB9,BISDATA!$M$3:$M$20000,AF$4,BISDATA!$I$3:$I$20000,"FV")</f>
        <v>0</v>
      </c>
      <c r="AG9" s="29">
        <f>SUMIFS(BISDATA!$L$3:$L$20000,BISDATA!$A$3:$A$20000,$AB9,BISDATA!$M$3:$M$20000,AG$4,BISDATA!$I$3:$I$20000,$AB$3)+SUMIFS(BISDATA!$L$3:$L$20000,BISDATA!$A$3:$A$20000,$AB9,BISDATA!$M$3:$M$20000,AG$4,BISDATA!$I$3:$I$20000,"FV")</f>
        <v>0</v>
      </c>
      <c r="AH9" s="29">
        <f>SUMIFS(BISDATA!$L$3:$L$20000,BISDATA!$A$3:$A$20000,$AB9,BISDATA!$M$3:$M$20000,AH$4,BISDATA!$I$3:$I$20000,$AB$3)+SUMIFS(BISDATA!$L$3:$L$20000,BISDATA!$A$3:$A$20000,$AB9,BISDATA!$M$3:$M$20000,AH$4,BISDATA!$I$3:$I$20000,"FV")</f>
        <v>0</v>
      </c>
      <c r="AI9" s="29">
        <f>SUMIFS(BISDATA!$L$3:$L$20000,BISDATA!$A$3:$A$20000,$AB9,BISDATA!$M$3:$M$20000,AI$4,BISDATA!$I$3:$I$20000,$AB$3)+SUMIFS(BISDATA!$L$3:$L$20000,BISDATA!$A$3:$A$20000,$AB9,BISDATA!$M$3:$M$20000,AI$4,BISDATA!$I$3:$I$20000,"FV")</f>
        <v>0</v>
      </c>
      <c r="AJ9" s="29">
        <f>SUMIFS(BISDATA!$L$3:$L$20000,BISDATA!$A$3:$A$20000,$AB9,BISDATA!$M$3:$M$20000,AJ$4,BISDATA!$I$3:$I$20000,$AB$3)+SUMIFS(BISDATA!$L$3:$L$20000,BISDATA!$A$3:$A$20000,$AB9,BISDATA!$M$3:$M$20000,AJ$4,BISDATA!$I$3:$I$20000,"FV")</f>
        <v>0</v>
      </c>
      <c r="AK9" s="29">
        <f>SUMIFS(BISDATA!$L$3:$L$20000,BISDATA!$A$3:$A$20000,$AB9,BISDATA!$M$3:$M$20000,AK$4,BISDATA!$I$3:$I$20000,$AB$3)+SUMIFS(BISDATA!$L$3:$L$20000,BISDATA!$A$3:$A$20000,$AB9,BISDATA!$M$3:$M$20000,AK$4,BISDATA!$I$3:$I$20000,"FV")</f>
        <v>0</v>
      </c>
      <c r="AL9" s="29">
        <f>SUMIFS(BISDATA!$L$3:$L$20000,BISDATA!$A$3:$A$20000,$AB9,BISDATA!$M$3:$M$20000,AL$4,BISDATA!$I$3:$I$20000,$AB$3)+SUMIFS(BISDATA!$L$3:$L$20000,BISDATA!$A$3:$A$20000,$AB9,BISDATA!$M$3:$M$20000,AL$4,BISDATA!$I$3:$I$20000,"FV")</f>
        <v>0</v>
      </c>
      <c r="AM9" s="29">
        <f>SUMIFS(BISDATA!$L$3:$L$20000,BISDATA!$A$3:$A$20000,$AB9,BISDATA!$M$3:$M$20000,AM$4,BISDATA!$I$3:$I$20000,$AB$3)+SUMIFS(BISDATA!$L$3:$L$20000,BISDATA!$A$3:$A$20000,$AB9,BISDATA!$M$3:$M$20000,AM$4,BISDATA!$I$3:$I$20000,"FV")</f>
        <v>0</v>
      </c>
      <c r="AN9" s="29">
        <f>SUMIFS(BISDATA!$L$3:$L$20000,BISDATA!$A$3:$A$20000,$AB9,BISDATA!$M$3:$M$20000,AN$4,BISDATA!$I$3:$I$20000,$AB$3)+SUMIFS(BISDATA!$L$3:$L$20000,BISDATA!$A$3:$A$20000,$AB9,BISDATA!$M$3:$M$20000,AN$4,BISDATA!$I$3:$I$20000,"FV")</f>
        <v>0</v>
      </c>
      <c r="AO9" s="29">
        <f>SUMIFS(BISDATA!$L$3:$L$20000,BISDATA!$A$3:$A$20000,$AB9,BISDATA!$M$3:$M$20000,AO$4,BISDATA!$I$3:$I$20000,$AB$3)+SUMIFS(BISDATA!$L$3:$L$20000,BISDATA!$A$3:$A$20000,$AB9,BISDATA!$M$3:$M$20000,AO$4,BISDATA!$I$3:$I$20000,"FV")</f>
        <v>0</v>
      </c>
      <c r="AP9" s="29">
        <f>SUMIFS(BISDATA!$L$3:$L$20000,BISDATA!$A$3:$A$20000,$AB9,BISDATA!$M$3:$M$20000,AP$4,BISDATA!$I$3:$I$20000,$AB$3)+SUMIFS(BISDATA!$L$3:$L$20000,BISDATA!$A$3:$A$20000,$AB9,BISDATA!$M$3:$M$20000,AP$4,BISDATA!$I$3:$I$20000,"FV")</f>
        <v>0</v>
      </c>
      <c r="AQ9" s="29">
        <f>SUMIFS(BISDATA!$L$3:$L$20000,BISDATA!$A$3:$A$20000,$AB9,BISDATA!$M$3:$M$20000,AQ$4,BISDATA!$I$3:$I$20000,$AB$3)+SUMIFS(BISDATA!$L$3:$L$20000,BISDATA!$A$3:$A$20000,$AB9,BISDATA!$M$3:$M$20000,AQ$4,BISDATA!$I$3:$I$20000,"FV")</f>
        <v>0</v>
      </c>
      <c r="AR9" s="29">
        <f>SUMIFS(BISDATA!$L$3:$L$20000,BISDATA!$A$3:$A$20000,$AB9,BISDATA!$M$3:$M$20000,AR$4,BISDATA!$I$3:$I$20000,$AB$3)+SUMIFS(BISDATA!$L$3:$L$20000,BISDATA!$A$3:$A$20000,$AB9,BISDATA!$M$3:$M$20000,AR$4,BISDATA!$I$3:$I$20000,"FV")</f>
        <v>0</v>
      </c>
      <c r="AS9" s="29">
        <f>SUMIFS(BISDATA!$L$3:$L$20000,BISDATA!$A$3:$A$20000,$AB9,BISDATA!$M$3:$M$20000,AS$4,BISDATA!$I$3:$I$20000,$AB$3)+SUMIFS(BISDATA!$L$3:$L$20000,BISDATA!$A$3:$A$20000,$AB9,BISDATA!$M$3:$M$20000,AS$4,BISDATA!$I$3:$I$20000,"FV")</f>
        <v>0</v>
      </c>
      <c r="AT9" s="29">
        <f>SUMIFS(BISDATA!$L$3:$L$20000,BISDATA!$A$3:$A$20000,$AB9,BISDATA!$M$3:$M$20000,AT$4,BISDATA!$I$3:$I$20000,$AB$3)+SUMIFS(BISDATA!$L$3:$L$20000,BISDATA!$A$3:$A$20000,$AB9,BISDATA!$M$3:$M$20000,AT$4,BISDATA!$I$3:$I$20000,"FV")</f>
        <v>0</v>
      </c>
      <c r="AU9" s="29">
        <f>SUMIFS(BISDATA!$L$3:$L$20000,BISDATA!$A$3:$A$20000,$AB9,BISDATA!$M$3:$M$20000,AU$4,BISDATA!$I$3:$I$20000,$AB$3)+SUMIFS(BISDATA!$L$3:$L$20000,BISDATA!$A$3:$A$20000,$AB9,BISDATA!$M$3:$M$20000,AU$4,BISDATA!$I$3:$I$20000,"FV")</f>
        <v>0</v>
      </c>
      <c r="AV9" s="29">
        <f>SUMIFS(BISDATA!$L$3:$L$20000,BISDATA!$A$3:$A$20000,$AB9,BISDATA!$M$3:$M$20000,AV$4,BISDATA!$I$3:$I$20000,$AB$3)+SUMIFS(BISDATA!$L$3:$L$20000,BISDATA!$A$3:$A$20000,$AB9,BISDATA!$M$3:$M$20000,AV$4,BISDATA!$I$3:$I$20000,"FV")</f>
        <v>0</v>
      </c>
      <c r="AW9" s="29">
        <f>SUMIFS(BISDATA!$L$3:$L$20000,BISDATA!$A$3:$A$20000,$AB9,BISDATA!$M$3:$M$20000,AW$4,BISDATA!$I$3:$I$20000,$AB$3)+SUMIFS(BISDATA!$L$3:$L$20000,BISDATA!$A$3:$A$20000,$AB9,BISDATA!$M$3:$M$20000,AW$4,BISDATA!$I$3:$I$20000,"FV")</f>
        <v>0</v>
      </c>
      <c r="AX9" s="29">
        <f>SUMIFS(BISDATA!$L$3:$L$20000,BISDATA!$A$3:$A$20000,$AB9,BISDATA!$M$3:$M$20000,AX$4,BISDATA!$I$3:$I$20000,$AB$3)+SUMIFS(BISDATA!$L$3:$L$20000,BISDATA!$A$3:$A$20000,$AB9,BISDATA!$M$3:$M$20000,AX$4,BISDATA!$I$3:$I$20000,"FV")</f>
        <v>0</v>
      </c>
      <c r="AY9" s="29">
        <f>SUMIFS(BISDATA!$L$3:$L$20000,BISDATA!$A$3:$A$20000,$AB9,BISDATA!$M$3:$M$20000,AY$4,BISDATA!$I$3:$I$20000,$AB$3)+SUMIFS(BISDATA!$L$3:$L$20000,BISDATA!$A$3:$A$20000,$AB9,BISDATA!$M$3:$M$20000,AY$4,BISDATA!$I$3:$I$20000,"FV")</f>
        <v>0</v>
      </c>
      <c r="AZ9" s="29">
        <f>SUMIFS(BISDATA!$L$3:$L$20000,BISDATA!$A$3:$A$20000,$AB9,BISDATA!$M$3:$M$20000,AZ$4,BISDATA!$I$3:$I$20000,$AB$3)+SUMIFS(BISDATA!$L$3:$L$20000,BISDATA!$A$3:$A$20000,$AB9,BISDATA!$M$3:$M$20000,AZ$4,BISDATA!$I$3:$I$20000,"FV")</f>
        <v>0</v>
      </c>
      <c r="BA9" s="30">
        <f>SUMIFS(BISDATA!$L$3:$L$20000,BISDATA!$A$3:$A$20000,$AB9,BISDATA!$M$3:$M$20000,BA$4,BISDATA!$I$3:$I$20000,$AB$3)+SUMIFS(BISDATA!$L$3:$L$20000,BISDATA!$A$3:$A$20000,$AB9,BISDATA!$M$3:$M$20000,BA$4,BISDATA!$I$3:$I$20000,"FV")</f>
        <v>0</v>
      </c>
      <c r="BB9" s="58"/>
      <c r="BC9" s="35" t="s">
        <v>219</v>
      </c>
      <c r="BD9" s="46">
        <f t="shared" si="3"/>
        <v>0</v>
      </c>
      <c r="BE9" s="29">
        <f t="shared" si="1"/>
        <v>0</v>
      </c>
      <c r="BF9" s="29">
        <f t="shared" si="1"/>
        <v>0</v>
      </c>
      <c r="BG9" s="29">
        <f t="shared" si="1"/>
        <v>0</v>
      </c>
      <c r="BH9" s="29">
        <f t="shared" si="1"/>
        <v>0</v>
      </c>
      <c r="BI9" s="29">
        <f t="shared" si="1"/>
        <v>0</v>
      </c>
      <c r="BJ9" s="29">
        <f t="shared" si="1"/>
        <v>0</v>
      </c>
      <c r="BK9" s="29">
        <f t="shared" si="1"/>
        <v>0</v>
      </c>
      <c r="BL9" s="29">
        <f t="shared" si="1"/>
        <v>0</v>
      </c>
      <c r="BM9" s="29">
        <f t="shared" si="1"/>
        <v>0</v>
      </c>
      <c r="BN9" s="29">
        <f t="shared" si="1"/>
        <v>0</v>
      </c>
      <c r="BO9" s="29">
        <f t="shared" si="1"/>
        <v>0</v>
      </c>
      <c r="BP9" s="29">
        <f t="shared" si="1"/>
        <v>0</v>
      </c>
      <c r="BQ9" s="29">
        <f t="shared" si="1"/>
        <v>0</v>
      </c>
      <c r="BR9" s="29">
        <f t="shared" si="1"/>
        <v>0</v>
      </c>
      <c r="BS9" s="29">
        <f t="shared" si="1"/>
        <v>0</v>
      </c>
      <c r="BT9" s="29">
        <f t="shared" si="1"/>
        <v>0</v>
      </c>
      <c r="BU9" s="29">
        <f t="shared" si="2"/>
        <v>0</v>
      </c>
      <c r="BV9" s="29">
        <f t="shared" si="2"/>
        <v>0</v>
      </c>
      <c r="BW9" s="29">
        <f t="shared" si="2"/>
        <v>0</v>
      </c>
      <c r="BX9" s="29">
        <f t="shared" si="2"/>
        <v>0</v>
      </c>
      <c r="BY9" s="29">
        <f t="shared" si="2"/>
        <v>0</v>
      </c>
      <c r="BZ9" s="29">
        <f t="shared" si="2"/>
        <v>0</v>
      </c>
      <c r="CA9" s="29">
        <f t="shared" si="2"/>
        <v>0</v>
      </c>
      <c r="CB9" s="30">
        <f t="shared" si="2"/>
        <v>0</v>
      </c>
    </row>
    <row r="10" spans="1:80" x14ac:dyDescent="0.25">
      <c r="A10" s="36" t="s">
        <v>65</v>
      </c>
      <c r="B10" s="47">
        <f>SUMIFS(FastClose!$H$3:$H$20000,FastClose!$K$3:$K$20000,$A10,FastClose!$G$3:$G$20000,B$3,FastClose!$D$3:$D$20000,$A$3)</f>
        <v>0</v>
      </c>
      <c r="C10" s="31">
        <f>SUMIFS(FastClose!$H$3:$H$20000,FastClose!$K$3:$K$20000,$A10,FastClose!$G$3:$G$20000,C$3,FastClose!$D$3:$D$20000,$A$3)</f>
        <v>0</v>
      </c>
      <c r="D10" s="31">
        <f>SUMIFS(FastClose!$H$3:$H$20000,FastClose!$K$3:$K$20000,$A10,FastClose!$G$3:$G$20000,D$3,FastClose!$D$3:$D$20000,$A$3)</f>
        <v>0</v>
      </c>
      <c r="E10" s="31">
        <f>SUMIFS(FastClose!$H$3:$H$20000,FastClose!$K$3:$K$20000,$A10,FastClose!$G$3:$G$20000,E$3,FastClose!$D$3:$D$20000,$A$3)</f>
        <v>0</v>
      </c>
      <c r="F10" s="31">
        <f>SUMIFS(FastClose!$H$3:$H$20000,FastClose!$K$3:$K$20000,$A10,FastClose!$G$3:$G$20000,F$3,FastClose!$D$3:$D$20000,$A$3)</f>
        <v>0</v>
      </c>
      <c r="G10" s="31">
        <f>SUMIFS(FastClose!$H$3:$H$20000,FastClose!$K$3:$K$20000,$A10,FastClose!$G$3:$G$20000,G$3,FastClose!$D$3:$D$20000,$A$3)</f>
        <v>0</v>
      </c>
      <c r="H10" s="31">
        <f>SUMIFS(FastClose!$H$3:$H$20000,FastClose!$K$3:$K$20000,$A10,FastClose!$G$3:$G$20000,H$3,FastClose!$D$3:$D$20000,$A$3)</f>
        <v>0</v>
      </c>
      <c r="I10" s="31">
        <f>SUMIFS(FastClose!$H$3:$H$20000,FastClose!$K$3:$K$20000,$A10,FastClose!$G$3:$G$20000,I$3,FastClose!$D$3:$D$20000,$A$3)</f>
        <v>0</v>
      </c>
      <c r="J10" s="31">
        <f>SUMIFS(FastClose!$H$3:$H$20000,FastClose!$K$3:$K$20000,$A10,FastClose!$G$3:$G$20000,J$3,FastClose!$D$3:$D$20000,$A$3)</f>
        <v>0</v>
      </c>
      <c r="K10" s="31">
        <f>SUMIFS(FastClose!$H$3:$H$20000,FastClose!$K$3:$K$20000,$A10,FastClose!$G$3:$G$20000,K$3,FastClose!$D$3:$D$20000,$A$3)</f>
        <v>0</v>
      </c>
      <c r="L10" s="31">
        <f>SUMIFS(FastClose!$H$3:$H$20000,FastClose!$K$3:$K$20000,$A10,FastClose!$G$3:$G$20000,L$3,FastClose!$D$3:$D$20000,$A$3)</f>
        <v>0</v>
      </c>
      <c r="M10" s="31">
        <f>SUMIFS(FastClose!$H$3:$H$20000,FastClose!$K$3:$K$20000,$A10,FastClose!$G$3:$G$20000,M$3,FastClose!$D$3:$D$20000,$A$3)</f>
        <v>0</v>
      </c>
      <c r="N10" s="31">
        <f>SUMIFS(FastClose!$H$3:$H$20000,FastClose!$K$3:$K$20000,$A10,FastClose!$G$3:$G$20000,N$3,FastClose!$D$3:$D$20000,$A$3)</f>
        <v>0</v>
      </c>
      <c r="O10" s="31">
        <f>SUMIFS(FastClose!$H$3:$H$20000,FastClose!$K$3:$K$20000,$A10,FastClose!$G$3:$G$20000,O$3,FastClose!$D$3:$D$20000,$A$3)</f>
        <v>0</v>
      </c>
      <c r="P10" s="31">
        <f>SUMIFS(FastClose!$H$3:$H$20000,FastClose!$K$3:$K$20000,$A10,FastClose!$G$3:$G$20000,P$3,FastClose!$D$3:$D$20000,$A$3)</f>
        <v>0</v>
      </c>
      <c r="Q10" s="31">
        <f>SUMIFS(FastClose!$H$3:$H$20000,FastClose!$K$3:$K$20000,$A10,FastClose!$G$3:$G$20000,Q$3,FastClose!$D$3:$D$20000,$A$3)</f>
        <v>0</v>
      </c>
      <c r="R10" s="31">
        <f>SUMIFS(FastClose!$H$3:$H$20000,FastClose!$K$3:$K$20000,$A10,FastClose!$G$3:$G$20000,R$3,FastClose!$D$3:$D$20000,$A$3)</f>
        <v>0</v>
      </c>
      <c r="S10" s="31">
        <f>SUMIFS(FastClose!$H$3:$H$20000,FastClose!$K$3:$K$20000,$A10,FastClose!$G$3:$G$20000,S$3,FastClose!$D$3:$D$20000,$A$3)</f>
        <v>0</v>
      </c>
      <c r="T10" s="31">
        <f>SUMIFS(FastClose!$H$3:$H$20000,FastClose!$K$3:$K$20000,$A10,FastClose!$G$3:$G$20000,T$3,FastClose!$D$3:$D$20000,$A$3)</f>
        <v>0</v>
      </c>
      <c r="U10" s="31">
        <f>SUMIFS(FastClose!$H$3:$H$20000,FastClose!$K$3:$K$20000,$A10,FastClose!$G$3:$G$20000,U$3,FastClose!$D$3:$D$20000,$A$3)</f>
        <v>0</v>
      </c>
      <c r="V10" s="31">
        <f>SUMIFS(FastClose!$H$3:$H$20000,FastClose!$K$3:$K$20000,$A10,FastClose!$G$3:$G$20000,V$3,FastClose!$D$3:$D$20000,$A$3)</f>
        <v>0</v>
      </c>
      <c r="W10" s="31">
        <f>SUMIFS(FastClose!$H$3:$H$20000,FastClose!$K$3:$K$20000,$A10,FastClose!$G$3:$G$20000,W$3,FastClose!$D$3:$D$20000,$A$3)</f>
        <v>0</v>
      </c>
      <c r="X10" s="31">
        <f>SUMIFS(FastClose!$H$3:$H$20000,FastClose!$K$3:$K$20000,$A10,FastClose!$G$3:$G$20000,X$3,FastClose!$D$3:$D$20000,$A$3)</f>
        <v>0</v>
      </c>
      <c r="Y10" s="31">
        <f>SUMIFS(FastClose!$H$3:$H$20000,FastClose!$K$3:$K$20000,$A10,FastClose!$G$3:$G$20000,Y$3,FastClose!$D$3:$D$20000,$A$3)</f>
        <v>0</v>
      </c>
      <c r="Z10" s="32">
        <f>SUMIFS(FastClose!$H$3:$H$20000,FastClose!$K$3:$K$20000,$A10,FastClose!$G$3:$G$20000,Z$3,FastClose!$D$3:$D$20000,$A$3)</f>
        <v>0</v>
      </c>
      <c r="AB10" s="36" t="s">
        <v>65</v>
      </c>
      <c r="AC10" s="47">
        <f>SUMIFS(BISDATA!$L$3:$L$20000,BISDATA!$A$3:$A$20000,$AB10,BISDATA!$M$3:$M$20000,AC$4,BISDATA!$I$3:$I$20000,$AB$3)+SUMIFS(BISDATA!$L$3:$L$20000,BISDATA!$A$3:$A$20000,$AB10,BISDATA!$M$3:$M$20000,AC$4,BISDATA!$I$3:$I$20000,"FV")</f>
        <v>0</v>
      </c>
      <c r="AD10" s="31">
        <f>SUMIFS(BISDATA!$L$3:$L$20000,BISDATA!$A$3:$A$20000,$AB10,BISDATA!$M$3:$M$20000,AD$4,BISDATA!$I$3:$I$20000,$AB$3)+SUMIFS(BISDATA!$L$3:$L$20000,BISDATA!$A$3:$A$20000,$AB10,BISDATA!$M$3:$M$20000,AD$4,BISDATA!$I$3:$I$20000,"FV")</f>
        <v>0</v>
      </c>
      <c r="AE10" s="31">
        <f>SUMIFS(BISDATA!$L$3:$L$20000,BISDATA!$A$3:$A$20000,$AB10,BISDATA!$M$3:$M$20000,AE$4,BISDATA!$I$3:$I$20000,$AB$3)+SUMIFS(BISDATA!$L$3:$L$20000,BISDATA!$A$3:$A$20000,$AB10,BISDATA!$M$3:$M$20000,AE$4,BISDATA!$I$3:$I$20000,"FV")</f>
        <v>0</v>
      </c>
      <c r="AF10" s="31">
        <f>SUMIFS(BISDATA!$L$3:$L$20000,BISDATA!$A$3:$A$20000,$AB10,BISDATA!$M$3:$M$20000,AF$4,BISDATA!$I$3:$I$20000,$AB$3)+SUMIFS(BISDATA!$L$3:$L$20000,BISDATA!$A$3:$A$20000,$AB10,BISDATA!$M$3:$M$20000,AF$4,BISDATA!$I$3:$I$20000,"FV")</f>
        <v>0</v>
      </c>
      <c r="AG10" s="31">
        <f>SUMIFS(BISDATA!$L$3:$L$20000,BISDATA!$A$3:$A$20000,$AB10,BISDATA!$M$3:$M$20000,AG$4,BISDATA!$I$3:$I$20000,$AB$3)+SUMIFS(BISDATA!$L$3:$L$20000,BISDATA!$A$3:$A$20000,$AB10,BISDATA!$M$3:$M$20000,AG$4,BISDATA!$I$3:$I$20000,"FV")</f>
        <v>0</v>
      </c>
      <c r="AH10" s="31">
        <f>SUMIFS(BISDATA!$L$3:$L$20000,BISDATA!$A$3:$A$20000,$AB10,BISDATA!$M$3:$M$20000,AH$4,BISDATA!$I$3:$I$20000,$AB$3)+SUMIFS(BISDATA!$L$3:$L$20000,BISDATA!$A$3:$A$20000,$AB10,BISDATA!$M$3:$M$20000,AH$4,BISDATA!$I$3:$I$20000,"FV")</f>
        <v>0</v>
      </c>
      <c r="AI10" s="31">
        <f>SUMIFS(BISDATA!$L$3:$L$20000,BISDATA!$A$3:$A$20000,$AB10,BISDATA!$M$3:$M$20000,AI$4,BISDATA!$I$3:$I$20000,$AB$3)+SUMIFS(BISDATA!$L$3:$L$20000,BISDATA!$A$3:$A$20000,$AB10,BISDATA!$M$3:$M$20000,AI$4,BISDATA!$I$3:$I$20000,"FV")</f>
        <v>0</v>
      </c>
      <c r="AJ10" s="31">
        <f>SUMIFS(BISDATA!$L$3:$L$20000,BISDATA!$A$3:$A$20000,$AB10,BISDATA!$M$3:$M$20000,AJ$4,BISDATA!$I$3:$I$20000,$AB$3)+SUMIFS(BISDATA!$L$3:$L$20000,BISDATA!$A$3:$A$20000,$AB10,BISDATA!$M$3:$M$20000,AJ$4,BISDATA!$I$3:$I$20000,"FV")</f>
        <v>0</v>
      </c>
      <c r="AK10" s="31">
        <f>SUMIFS(BISDATA!$L$3:$L$20000,BISDATA!$A$3:$A$20000,$AB10,BISDATA!$M$3:$M$20000,AK$4,BISDATA!$I$3:$I$20000,$AB$3)+SUMIFS(BISDATA!$L$3:$L$20000,BISDATA!$A$3:$A$20000,$AB10,BISDATA!$M$3:$M$20000,AK$4,BISDATA!$I$3:$I$20000,"FV")</f>
        <v>0</v>
      </c>
      <c r="AL10" s="31">
        <f>SUMIFS(BISDATA!$L$3:$L$20000,BISDATA!$A$3:$A$20000,$AB10,BISDATA!$M$3:$M$20000,AL$4,BISDATA!$I$3:$I$20000,$AB$3)+SUMIFS(BISDATA!$L$3:$L$20000,BISDATA!$A$3:$A$20000,$AB10,BISDATA!$M$3:$M$20000,AL$4,BISDATA!$I$3:$I$20000,"FV")</f>
        <v>0</v>
      </c>
      <c r="AM10" s="31">
        <f>SUMIFS(BISDATA!$L$3:$L$20000,BISDATA!$A$3:$A$20000,$AB10,BISDATA!$M$3:$M$20000,AM$4,BISDATA!$I$3:$I$20000,$AB$3)+SUMIFS(BISDATA!$L$3:$L$20000,BISDATA!$A$3:$A$20000,$AB10,BISDATA!$M$3:$M$20000,AM$4,BISDATA!$I$3:$I$20000,"FV")</f>
        <v>0</v>
      </c>
      <c r="AN10" s="31">
        <f>SUMIFS(BISDATA!$L$3:$L$20000,BISDATA!$A$3:$A$20000,$AB10,BISDATA!$M$3:$M$20000,AN$4,BISDATA!$I$3:$I$20000,$AB$3)+SUMIFS(BISDATA!$L$3:$L$20000,BISDATA!$A$3:$A$20000,$AB10,BISDATA!$M$3:$M$20000,AN$4,BISDATA!$I$3:$I$20000,"FV")</f>
        <v>0</v>
      </c>
      <c r="AO10" s="31">
        <f>SUMIFS(BISDATA!$L$3:$L$20000,BISDATA!$A$3:$A$20000,$AB10,BISDATA!$M$3:$M$20000,AO$4,BISDATA!$I$3:$I$20000,$AB$3)+SUMIFS(BISDATA!$L$3:$L$20000,BISDATA!$A$3:$A$20000,$AB10,BISDATA!$M$3:$M$20000,AO$4,BISDATA!$I$3:$I$20000,"FV")</f>
        <v>0</v>
      </c>
      <c r="AP10" s="31">
        <f>SUMIFS(BISDATA!$L$3:$L$20000,BISDATA!$A$3:$A$20000,$AB10,BISDATA!$M$3:$M$20000,AP$4,BISDATA!$I$3:$I$20000,$AB$3)+SUMIFS(BISDATA!$L$3:$L$20000,BISDATA!$A$3:$A$20000,$AB10,BISDATA!$M$3:$M$20000,AP$4,BISDATA!$I$3:$I$20000,"FV")</f>
        <v>0</v>
      </c>
      <c r="AQ10" s="31">
        <f>SUMIFS(BISDATA!$L$3:$L$20000,BISDATA!$A$3:$A$20000,$AB10,BISDATA!$M$3:$M$20000,AQ$4,BISDATA!$I$3:$I$20000,$AB$3)+SUMIFS(BISDATA!$L$3:$L$20000,BISDATA!$A$3:$A$20000,$AB10,BISDATA!$M$3:$M$20000,AQ$4,BISDATA!$I$3:$I$20000,"FV")</f>
        <v>0</v>
      </c>
      <c r="AR10" s="31">
        <f>SUMIFS(BISDATA!$L$3:$L$20000,BISDATA!$A$3:$A$20000,$AB10,BISDATA!$M$3:$M$20000,AR$4,BISDATA!$I$3:$I$20000,$AB$3)+SUMIFS(BISDATA!$L$3:$L$20000,BISDATA!$A$3:$A$20000,$AB10,BISDATA!$M$3:$M$20000,AR$4,BISDATA!$I$3:$I$20000,"FV")</f>
        <v>0</v>
      </c>
      <c r="AS10" s="31">
        <f>SUMIFS(BISDATA!$L$3:$L$20000,BISDATA!$A$3:$A$20000,$AB10,BISDATA!$M$3:$M$20000,AS$4,BISDATA!$I$3:$I$20000,$AB$3)+SUMIFS(BISDATA!$L$3:$L$20000,BISDATA!$A$3:$A$20000,$AB10,BISDATA!$M$3:$M$20000,AS$4,BISDATA!$I$3:$I$20000,"FV")</f>
        <v>0</v>
      </c>
      <c r="AT10" s="31">
        <f>SUMIFS(BISDATA!$L$3:$L$20000,BISDATA!$A$3:$A$20000,$AB10,BISDATA!$M$3:$M$20000,AT$4,BISDATA!$I$3:$I$20000,$AB$3)+SUMIFS(BISDATA!$L$3:$L$20000,BISDATA!$A$3:$A$20000,$AB10,BISDATA!$M$3:$M$20000,AT$4,BISDATA!$I$3:$I$20000,"FV")</f>
        <v>0</v>
      </c>
      <c r="AU10" s="31">
        <f>SUMIFS(BISDATA!$L$3:$L$20000,BISDATA!$A$3:$A$20000,$AB10,BISDATA!$M$3:$M$20000,AU$4,BISDATA!$I$3:$I$20000,$AB$3)+SUMIFS(BISDATA!$L$3:$L$20000,BISDATA!$A$3:$A$20000,$AB10,BISDATA!$M$3:$M$20000,AU$4,BISDATA!$I$3:$I$20000,"FV")</f>
        <v>0</v>
      </c>
      <c r="AV10" s="31">
        <f>SUMIFS(BISDATA!$L$3:$L$20000,BISDATA!$A$3:$A$20000,$AB10,BISDATA!$M$3:$M$20000,AV$4,BISDATA!$I$3:$I$20000,$AB$3)+SUMIFS(BISDATA!$L$3:$L$20000,BISDATA!$A$3:$A$20000,$AB10,BISDATA!$M$3:$M$20000,AV$4,BISDATA!$I$3:$I$20000,"FV")</f>
        <v>0</v>
      </c>
      <c r="AW10" s="31">
        <f>SUMIFS(BISDATA!$L$3:$L$20000,BISDATA!$A$3:$A$20000,$AB10,BISDATA!$M$3:$M$20000,AW$4,BISDATA!$I$3:$I$20000,$AB$3)+SUMIFS(BISDATA!$L$3:$L$20000,BISDATA!$A$3:$A$20000,$AB10,BISDATA!$M$3:$M$20000,AW$4,BISDATA!$I$3:$I$20000,"FV")</f>
        <v>0</v>
      </c>
      <c r="AX10" s="31">
        <f>SUMIFS(BISDATA!$L$3:$L$20000,BISDATA!$A$3:$A$20000,$AB10,BISDATA!$M$3:$M$20000,AX$4,BISDATA!$I$3:$I$20000,$AB$3)+SUMIFS(BISDATA!$L$3:$L$20000,BISDATA!$A$3:$A$20000,$AB10,BISDATA!$M$3:$M$20000,AX$4,BISDATA!$I$3:$I$20000,"FV")</f>
        <v>0</v>
      </c>
      <c r="AY10" s="31">
        <f>SUMIFS(BISDATA!$L$3:$L$20000,BISDATA!$A$3:$A$20000,$AB10,BISDATA!$M$3:$M$20000,AY$4,BISDATA!$I$3:$I$20000,$AB$3)+SUMIFS(BISDATA!$L$3:$L$20000,BISDATA!$A$3:$A$20000,$AB10,BISDATA!$M$3:$M$20000,AY$4,BISDATA!$I$3:$I$20000,"FV")</f>
        <v>0</v>
      </c>
      <c r="AZ10" s="31">
        <f>SUMIFS(BISDATA!$L$3:$L$20000,BISDATA!$A$3:$A$20000,$AB10,BISDATA!$M$3:$M$20000,AZ$4,BISDATA!$I$3:$I$20000,$AB$3)+SUMIFS(BISDATA!$L$3:$L$20000,BISDATA!$A$3:$A$20000,$AB10,BISDATA!$M$3:$M$20000,AZ$4,BISDATA!$I$3:$I$20000,"FV")</f>
        <v>0</v>
      </c>
      <c r="BA10" s="32">
        <f>SUMIFS(BISDATA!$L$3:$L$20000,BISDATA!$A$3:$A$20000,$AB10,BISDATA!$M$3:$M$20000,BA$4,BISDATA!$I$3:$I$20000,$AB$3)+SUMIFS(BISDATA!$L$3:$L$20000,BISDATA!$A$3:$A$20000,$AB10,BISDATA!$M$3:$M$20000,BA$4,BISDATA!$I$3:$I$20000,"FV")</f>
        <v>0</v>
      </c>
      <c r="BB10" s="58"/>
      <c r="BC10" s="36" t="s">
        <v>65</v>
      </c>
      <c r="BD10" s="47">
        <f t="shared" si="3"/>
        <v>0</v>
      </c>
      <c r="BE10" s="31">
        <f t="shared" si="1"/>
        <v>0</v>
      </c>
      <c r="BF10" s="31">
        <f t="shared" si="1"/>
        <v>0</v>
      </c>
      <c r="BG10" s="31">
        <f t="shared" si="1"/>
        <v>0</v>
      </c>
      <c r="BH10" s="31">
        <f t="shared" si="1"/>
        <v>0</v>
      </c>
      <c r="BI10" s="31">
        <f t="shared" si="1"/>
        <v>0</v>
      </c>
      <c r="BJ10" s="31">
        <f t="shared" si="1"/>
        <v>0</v>
      </c>
      <c r="BK10" s="31">
        <f t="shared" si="1"/>
        <v>0</v>
      </c>
      <c r="BL10" s="31">
        <f t="shared" si="1"/>
        <v>0</v>
      </c>
      <c r="BM10" s="31">
        <f t="shared" si="1"/>
        <v>0</v>
      </c>
      <c r="BN10" s="31">
        <f t="shared" si="1"/>
        <v>0</v>
      </c>
      <c r="BO10" s="31">
        <f t="shared" si="1"/>
        <v>0</v>
      </c>
      <c r="BP10" s="31">
        <f t="shared" si="1"/>
        <v>0</v>
      </c>
      <c r="BQ10" s="31">
        <f t="shared" si="1"/>
        <v>0</v>
      </c>
      <c r="BR10" s="31">
        <f t="shared" si="1"/>
        <v>0</v>
      </c>
      <c r="BS10" s="31">
        <f t="shared" si="1"/>
        <v>0</v>
      </c>
      <c r="BT10" s="31">
        <f t="shared" si="1"/>
        <v>0</v>
      </c>
      <c r="BU10" s="31">
        <f t="shared" si="2"/>
        <v>0</v>
      </c>
      <c r="BV10" s="31">
        <f t="shared" si="2"/>
        <v>0</v>
      </c>
      <c r="BW10" s="31">
        <f t="shared" si="2"/>
        <v>0</v>
      </c>
      <c r="BX10" s="31">
        <f t="shared" si="2"/>
        <v>0</v>
      </c>
      <c r="BY10" s="31">
        <f t="shared" si="2"/>
        <v>0</v>
      </c>
      <c r="BZ10" s="31">
        <f t="shared" si="2"/>
        <v>0</v>
      </c>
      <c r="CA10" s="31">
        <f t="shared" si="2"/>
        <v>0</v>
      </c>
      <c r="CB10" s="32">
        <f t="shared" si="2"/>
        <v>0</v>
      </c>
    </row>
    <row r="11" spans="1:80" x14ac:dyDescent="0.25">
      <c r="A11" s="34" t="s">
        <v>100</v>
      </c>
      <c r="B11" s="48">
        <f>SUMIFS(FastClose!$H$3:$H$20000,FastClose!$K$3:$K$20000,$A11,FastClose!$G$3:$G$20000,B$3,FastClose!$D$3:$D$20000,$A$3)</f>
        <v>0</v>
      </c>
      <c r="C11" s="27">
        <f>SUMIFS(FastClose!$H$3:$H$20000,FastClose!$K$3:$K$20000,$A11,FastClose!$G$3:$G$20000,C$3,FastClose!$D$3:$D$20000,$A$3)</f>
        <v>0</v>
      </c>
      <c r="D11" s="27">
        <f>SUMIFS(FastClose!$H$3:$H$20000,FastClose!$K$3:$K$20000,$A11,FastClose!$G$3:$G$20000,D$3,FastClose!$D$3:$D$20000,$A$3)</f>
        <v>0</v>
      </c>
      <c r="E11" s="27">
        <f>SUMIFS(FastClose!$H$3:$H$20000,FastClose!$K$3:$K$20000,$A11,FastClose!$G$3:$G$20000,E$3,FastClose!$D$3:$D$20000,$A$3)</f>
        <v>0</v>
      </c>
      <c r="F11" s="27">
        <f>SUMIFS(FastClose!$H$3:$H$20000,FastClose!$K$3:$K$20000,$A11,FastClose!$G$3:$G$20000,F$3,FastClose!$D$3:$D$20000,$A$3)</f>
        <v>0</v>
      </c>
      <c r="G11" s="27">
        <f>SUMIFS(FastClose!$H$3:$H$20000,FastClose!$K$3:$K$20000,$A11,FastClose!$G$3:$G$20000,G$3,FastClose!$D$3:$D$20000,$A$3)</f>
        <v>0</v>
      </c>
      <c r="H11" s="27">
        <f>SUMIFS(FastClose!$H$3:$H$20000,FastClose!$K$3:$K$20000,$A11,FastClose!$G$3:$G$20000,H$3,FastClose!$D$3:$D$20000,$A$3)</f>
        <v>0</v>
      </c>
      <c r="I11" s="27">
        <f>SUMIFS(FastClose!$H$3:$H$20000,FastClose!$K$3:$K$20000,$A11,FastClose!$G$3:$G$20000,I$3,FastClose!$D$3:$D$20000,$A$3)</f>
        <v>0</v>
      </c>
      <c r="J11" s="27">
        <f>SUMIFS(FastClose!$H$3:$H$20000,FastClose!$K$3:$K$20000,$A11,FastClose!$G$3:$G$20000,J$3,FastClose!$D$3:$D$20000,$A$3)</f>
        <v>0</v>
      </c>
      <c r="K11" s="27">
        <f>SUMIFS(FastClose!$H$3:$H$20000,FastClose!$K$3:$K$20000,$A11,FastClose!$G$3:$G$20000,K$3,FastClose!$D$3:$D$20000,$A$3)</f>
        <v>0</v>
      </c>
      <c r="L11" s="27">
        <f>SUMIFS(FastClose!$H$3:$H$20000,FastClose!$K$3:$K$20000,$A11,FastClose!$G$3:$G$20000,L$3,FastClose!$D$3:$D$20000,$A$3)</f>
        <v>0</v>
      </c>
      <c r="M11" s="27">
        <f>SUMIFS(FastClose!$H$3:$H$20000,FastClose!$K$3:$K$20000,$A11,FastClose!$G$3:$G$20000,M$3,FastClose!$D$3:$D$20000,$A$3)</f>
        <v>0</v>
      </c>
      <c r="N11" s="27">
        <f>SUMIFS(FastClose!$H$3:$H$20000,FastClose!$K$3:$K$20000,$A11,FastClose!$G$3:$G$20000,N$3,FastClose!$D$3:$D$20000,$A$3)</f>
        <v>0</v>
      </c>
      <c r="O11" s="27">
        <f>SUMIFS(FastClose!$H$3:$H$20000,FastClose!$K$3:$K$20000,$A11,FastClose!$G$3:$G$20000,O$3,FastClose!$D$3:$D$20000,$A$3)</f>
        <v>0</v>
      </c>
      <c r="P11" s="27">
        <f>SUMIFS(FastClose!$H$3:$H$20000,FastClose!$K$3:$K$20000,$A11,FastClose!$G$3:$G$20000,P$3,FastClose!$D$3:$D$20000,$A$3)</f>
        <v>0</v>
      </c>
      <c r="Q11" s="27">
        <f>SUMIFS(FastClose!$H$3:$H$20000,FastClose!$K$3:$K$20000,$A11,FastClose!$G$3:$G$20000,Q$3,FastClose!$D$3:$D$20000,$A$3)</f>
        <v>0</v>
      </c>
      <c r="R11" s="27">
        <f>SUMIFS(FastClose!$H$3:$H$20000,FastClose!$K$3:$K$20000,$A11,FastClose!$G$3:$G$20000,R$3,FastClose!$D$3:$D$20000,$A$3)</f>
        <v>0</v>
      </c>
      <c r="S11" s="27">
        <f>SUMIFS(FastClose!$H$3:$H$20000,FastClose!$K$3:$K$20000,$A11,FastClose!$G$3:$G$20000,S$3,FastClose!$D$3:$D$20000,$A$3)</f>
        <v>0</v>
      </c>
      <c r="T11" s="27">
        <f>SUMIFS(FastClose!$H$3:$H$20000,FastClose!$K$3:$K$20000,$A11,FastClose!$G$3:$G$20000,T$3,FastClose!$D$3:$D$20000,$A$3)</f>
        <v>0</v>
      </c>
      <c r="U11" s="27">
        <f>SUMIFS(FastClose!$H$3:$H$20000,FastClose!$K$3:$K$20000,$A11,FastClose!$G$3:$G$20000,U$3,FastClose!$D$3:$D$20000,$A$3)</f>
        <v>0</v>
      </c>
      <c r="V11" s="27">
        <f>SUMIFS(FastClose!$H$3:$H$20000,FastClose!$K$3:$K$20000,$A11,FastClose!$G$3:$G$20000,V$3,FastClose!$D$3:$D$20000,$A$3)</f>
        <v>0</v>
      </c>
      <c r="W11" s="27">
        <f>SUMIFS(FastClose!$H$3:$H$20000,FastClose!$K$3:$K$20000,$A11,FastClose!$G$3:$G$20000,W$3,FastClose!$D$3:$D$20000,$A$3)</f>
        <v>0</v>
      </c>
      <c r="X11" s="27">
        <f>SUMIFS(FastClose!$H$3:$H$20000,FastClose!$K$3:$K$20000,$A11,FastClose!$G$3:$G$20000,X$3,FastClose!$D$3:$D$20000,$A$3)</f>
        <v>0</v>
      </c>
      <c r="Y11" s="27">
        <f>SUMIFS(FastClose!$H$3:$H$20000,FastClose!$K$3:$K$20000,$A11,FastClose!$G$3:$G$20000,Y$3,FastClose!$D$3:$D$20000,$A$3)</f>
        <v>0</v>
      </c>
      <c r="Z11" s="28">
        <f>SUMIFS(FastClose!$H$3:$H$20000,FastClose!$K$3:$K$20000,$A11,FastClose!$G$3:$G$20000,Z$3,FastClose!$D$3:$D$20000,$A$3)</f>
        <v>0</v>
      </c>
      <c r="AB11" s="34" t="s">
        <v>100</v>
      </c>
      <c r="AC11" s="48">
        <f>SUMIFS(BISDATA!$L$3:$L$20000,BISDATA!$A$3:$A$20000,$AB11,BISDATA!$M$3:$M$20000,AC$4,BISDATA!$I$3:$I$20000,$AB$3)+SUMIFS(BISDATA!$L$3:$L$20000,BISDATA!$A$3:$A$20000,$AB11,BISDATA!$M$3:$M$20000,AC$4,BISDATA!$I$3:$I$20000,"FV")</f>
        <v>44</v>
      </c>
      <c r="AD11" s="27">
        <f>SUMIFS(BISDATA!$L$3:$L$20000,BISDATA!$A$3:$A$20000,$AB11,BISDATA!$M$3:$M$20000,AD$4,BISDATA!$I$3:$I$20000,$AB$3)+SUMIFS(BISDATA!$L$3:$L$20000,BISDATA!$A$3:$A$20000,$AB11,BISDATA!$M$3:$M$20000,AD$4,BISDATA!$I$3:$I$20000,"FV")</f>
        <v>30</v>
      </c>
      <c r="AE11" s="27">
        <f>SUMIFS(BISDATA!$L$3:$L$20000,BISDATA!$A$3:$A$20000,$AB11,BISDATA!$M$3:$M$20000,AE$4,BISDATA!$I$3:$I$20000,$AB$3)+SUMIFS(BISDATA!$L$3:$L$20000,BISDATA!$A$3:$A$20000,$AB11,BISDATA!$M$3:$M$20000,AE$4,BISDATA!$I$3:$I$20000,"FV")</f>
        <v>110</v>
      </c>
      <c r="AF11" s="27">
        <f>SUMIFS(BISDATA!$L$3:$L$20000,BISDATA!$A$3:$A$20000,$AB11,BISDATA!$M$3:$M$20000,AF$4,BISDATA!$I$3:$I$20000,$AB$3)+SUMIFS(BISDATA!$L$3:$L$20000,BISDATA!$A$3:$A$20000,$AB11,BISDATA!$M$3:$M$20000,AF$4,BISDATA!$I$3:$I$20000,"FV")</f>
        <v>0</v>
      </c>
      <c r="AG11" s="27">
        <f>SUMIFS(BISDATA!$L$3:$L$20000,BISDATA!$A$3:$A$20000,$AB11,BISDATA!$M$3:$M$20000,AG$4,BISDATA!$I$3:$I$20000,$AB$3)+SUMIFS(BISDATA!$L$3:$L$20000,BISDATA!$A$3:$A$20000,$AB11,BISDATA!$M$3:$M$20000,AG$4,BISDATA!$I$3:$I$20000,"FV")</f>
        <v>0</v>
      </c>
      <c r="AH11" s="27">
        <f>SUMIFS(BISDATA!$L$3:$L$20000,BISDATA!$A$3:$A$20000,$AB11,BISDATA!$M$3:$M$20000,AH$4,BISDATA!$I$3:$I$20000,$AB$3)+SUMIFS(BISDATA!$L$3:$L$20000,BISDATA!$A$3:$A$20000,$AB11,BISDATA!$M$3:$M$20000,AH$4,BISDATA!$I$3:$I$20000,"FV")</f>
        <v>0</v>
      </c>
      <c r="AI11" s="27">
        <f>SUMIFS(BISDATA!$L$3:$L$20000,BISDATA!$A$3:$A$20000,$AB11,BISDATA!$M$3:$M$20000,AI$4,BISDATA!$I$3:$I$20000,$AB$3)+SUMIFS(BISDATA!$L$3:$L$20000,BISDATA!$A$3:$A$20000,$AB11,BISDATA!$M$3:$M$20000,AI$4,BISDATA!$I$3:$I$20000,"FV")</f>
        <v>0</v>
      </c>
      <c r="AJ11" s="27">
        <f>SUMIFS(BISDATA!$L$3:$L$20000,BISDATA!$A$3:$A$20000,$AB11,BISDATA!$M$3:$M$20000,AJ$4,BISDATA!$I$3:$I$20000,$AB$3)+SUMIFS(BISDATA!$L$3:$L$20000,BISDATA!$A$3:$A$20000,$AB11,BISDATA!$M$3:$M$20000,AJ$4,BISDATA!$I$3:$I$20000,"FV")</f>
        <v>0</v>
      </c>
      <c r="AK11" s="27">
        <f>SUMIFS(BISDATA!$L$3:$L$20000,BISDATA!$A$3:$A$20000,$AB11,BISDATA!$M$3:$M$20000,AK$4,BISDATA!$I$3:$I$20000,$AB$3)+SUMIFS(BISDATA!$L$3:$L$20000,BISDATA!$A$3:$A$20000,$AB11,BISDATA!$M$3:$M$20000,AK$4,BISDATA!$I$3:$I$20000,"FV")</f>
        <v>0</v>
      </c>
      <c r="AL11" s="27">
        <f>SUMIFS(BISDATA!$L$3:$L$20000,BISDATA!$A$3:$A$20000,$AB11,BISDATA!$M$3:$M$20000,AL$4,BISDATA!$I$3:$I$20000,$AB$3)+SUMIFS(BISDATA!$L$3:$L$20000,BISDATA!$A$3:$A$20000,$AB11,BISDATA!$M$3:$M$20000,AL$4,BISDATA!$I$3:$I$20000,"FV")</f>
        <v>0</v>
      </c>
      <c r="AM11" s="27">
        <f>SUMIFS(BISDATA!$L$3:$L$20000,BISDATA!$A$3:$A$20000,$AB11,BISDATA!$M$3:$M$20000,AM$4,BISDATA!$I$3:$I$20000,$AB$3)+SUMIFS(BISDATA!$L$3:$L$20000,BISDATA!$A$3:$A$20000,$AB11,BISDATA!$M$3:$M$20000,AM$4,BISDATA!$I$3:$I$20000,"FV")</f>
        <v>0</v>
      </c>
      <c r="AN11" s="27">
        <f>SUMIFS(BISDATA!$L$3:$L$20000,BISDATA!$A$3:$A$20000,$AB11,BISDATA!$M$3:$M$20000,AN$4,BISDATA!$I$3:$I$20000,$AB$3)+SUMIFS(BISDATA!$L$3:$L$20000,BISDATA!$A$3:$A$20000,$AB11,BISDATA!$M$3:$M$20000,AN$4,BISDATA!$I$3:$I$20000,"FV")</f>
        <v>0</v>
      </c>
      <c r="AO11" s="27">
        <f>SUMIFS(BISDATA!$L$3:$L$20000,BISDATA!$A$3:$A$20000,$AB11,BISDATA!$M$3:$M$20000,AO$4,BISDATA!$I$3:$I$20000,$AB$3)+SUMIFS(BISDATA!$L$3:$L$20000,BISDATA!$A$3:$A$20000,$AB11,BISDATA!$M$3:$M$20000,AO$4,BISDATA!$I$3:$I$20000,"FV")</f>
        <v>0</v>
      </c>
      <c r="AP11" s="27">
        <f>SUMIFS(BISDATA!$L$3:$L$20000,BISDATA!$A$3:$A$20000,$AB11,BISDATA!$M$3:$M$20000,AP$4,BISDATA!$I$3:$I$20000,$AB$3)+SUMIFS(BISDATA!$L$3:$L$20000,BISDATA!$A$3:$A$20000,$AB11,BISDATA!$M$3:$M$20000,AP$4,BISDATA!$I$3:$I$20000,"FV")</f>
        <v>0</v>
      </c>
      <c r="AQ11" s="27">
        <f>SUMIFS(BISDATA!$L$3:$L$20000,BISDATA!$A$3:$A$20000,$AB11,BISDATA!$M$3:$M$20000,AQ$4,BISDATA!$I$3:$I$20000,$AB$3)+SUMIFS(BISDATA!$L$3:$L$20000,BISDATA!$A$3:$A$20000,$AB11,BISDATA!$M$3:$M$20000,AQ$4,BISDATA!$I$3:$I$20000,"FV")</f>
        <v>0</v>
      </c>
      <c r="AR11" s="27">
        <f>SUMIFS(BISDATA!$L$3:$L$20000,BISDATA!$A$3:$A$20000,$AB11,BISDATA!$M$3:$M$20000,AR$4,BISDATA!$I$3:$I$20000,$AB$3)+SUMIFS(BISDATA!$L$3:$L$20000,BISDATA!$A$3:$A$20000,$AB11,BISDATA!$M$3:$M$20000,AR$4,BISDATA!$I$3:$I$20000,"FV")</f>
        <v>0</v>
      </c>
      <c r="AS11" s="27">
        <f>SUMIFS(BISDATA!$L$3:$L$20000,BISDATA!$A$3:$A$20000,$AB11,BISDATA!$M$3:$M$20000,AS$4,BISDATA!$I$3:$I$20000,$AB$3)+SUMIFS(BISDATA!$L$3:$L$20000,BISDATA!$A$3:$A$20000,$AB11,BISDATA!$M$3:$M$20000,AS$4,BISDATA!$I$3:$I$20000,"FV")</f>
        <v>0</v>
      </c>
      <c r="AT11" s="27">
        <f>SUMIFS(BISDATA!$L$3:$L$20000,BISDATA!$A$3:$A$20000,$AB11,BISDATA!$M$3:$M$20000,AT$4,BISDATA!$I$3:$I$20000,$AB$3)+SUMIFS(BISDATA!$L$3:$L$20000,BISDATA!$A$3:$A$20000,$AB11,BISDATA!$M$3:$M$20000,AT$4,BISDATA!$I$3:$I$20000,"FV")</f>
        <v>0</v>
      </c>
      <c r="AU11" s="27">
        <f>SUMIFS(BISDATA!$L$3:$L$20000,BISDATA!$A$3:$A$20000,$AB11,BISDATA!$M$3:$M$20000,AU$4,BISDATA!$I$3:$I$20000,$AB$3)+SUMIFS(BISDATA!$L$3:$L$20000,BISDATA!$A$3:$A$20000,$AB11,BISDATA!$M$3:$M$20000,AU$4,BISDATA!$I$3:$I$20000,"FV")</f>
        <v>0</v>
      </c>
      <c r="AV11" s="27">
        <f>SUMIFS(BISDATA!$L$3:$L$20000,BISDATA!$A$3:$A$20000,$AB11,BISDATA!$M$3:$M$20000,AV$4,BISDATA!$I$3:$I$20000,$AB$3)+SUMIFS(BISDATA!$L$3:$L$20000,BISDATA!$A$3:$A$20000,$AB11,BISDATA!$M$3:$M$20000,AV$4,BISDATA!$I$3:$I$20000,"FV")</f>
        <v>0</v>
      </c>
      <c r="AW11" s="27">
        <f>SUMIFS(BISDATA!$L$3:$L$20000,BISDATA!$A$3:$A$20000,$AB11,BISDATA!$M$3:$M$20000,AW$4,BISDATA!$I$3:$I$20000,$AB$3)+SUMIFS(BISDATA!$L$3:$L$20000,BISDATA!$A$3:$A$20000,$AB11,BISDATA!$M$3:$M$20000,AW$4,BISDATA!$I$3:$I$20000,"FV")</f>
        <v>0</v>
      </c>
      <c r="AX11" s="27">
        <f>SUMIFS(BISDATA!$L$3:$L$20000,BISDATA!$A$3:$A$20000,$AB11,BISDATA!$M$3:$M$20000,AX$4,BISDATA!$I$3:$I$20000,$AB$3)+SUMIFS(BISDATA!$L$3:$L$20000,BISDATA!$A$3:$A$20000,$AB11,BISDATA!$M$3:$M$20000,AX$4,BISDATA!$I$3:$I$20000,"FV")</f>
        <v>0</v>
      </c>
      <c r="AY11" s="27">
        <f>SUMIFS(BISDATA!$L$3:$L$20000,BISDATA!$A$3:$A$20000,$AB11,BISDATA!$M$3:$M$20000,AY$4,BISDATA!$I$3:$I$20000,$AB$3)+SUMIFS(BISDATA!$L$3:$L$20000,BISDATA!$A$3:$A$20000,$AB11,BISDATA!$M$3:$M$20000,AY$4,BISDATA!$I$3:$I$20000,"FV")</f>
        <v>0</v>
      </c>
      <c r="AZ11" s="27">
        <f>SUMIFS(BISDATA!$L$3:$L$20000,BISDATA!$A$3:$A$20000,$AB11,BISDATA!$M$3:$M$20000,AZ$4,BISDATA!$I$3:$I$20000,$AB$3)+SUMIFS(BISDATA!$L$3:$L$20000,BISDATA!$A$3:$A$20000,$AB11,BISDATA!$M$3:$M$20000,AZ$4,BISDATA!$I$3:$I$20000,"FV")</f>
        <v>0</v>
      </c>
      <c r="BA11" s="28">
        <f>SUMIFS(BISDATA!$L$3:$L$20000,BISDATA!$A$3:$A$20000,$AB11,BISDATA!$M$3:$M$20000,BA$4,BISDATA!$I$3:$I$20000,$AB$3)+SUMIFS(BISDATA!$L$3:$L$20000,BISDATA!$A$3:$A$20000,$AB11,BISDATA!$M$3:$M$20000,BA$4,BISDATA!$I$3:$I$20000,"FV")</f>
        <v>0</v>
      </c>
      <c r="BB11" s="58"/>
      <c r="BC11" s="34" t="s">
        <v>100</v>
      </c>
      <c r="BD11" s="48">
        <f t="shared" si="3"/>
        <v>44</v>
      </c>
      <c r="BE11" s="27">
        <f t="shared" si="1"/>
        <v>30</v>
      </c>
      <c r="BF11" s="27">
        <f t="shared" si="1"/>
        <v>110</v>
      </c>
      <c r="BG11" s="27">
        <f t="shared" si="1"/>
        <v>0</v>
      </c>
      <c r="BH11" s="27">
        <f t="shared" si="1"/>
        <v>0</v>
      </c>
      <c r="BI11" s="27">
        <f t="shared" si="1"/>
        <v>0</v>
      </c>
      <c r="BJ11" s="27">
        <f t="shared" si="1"/>
        <v>0</v>
      </c>
      <c r="BK11" s="27">
        <f t="shared" si="1"/>
        <v>0</v>
      </c>
      <c r="BL11" s="27">
        <f t="shared" si="1"/>
        <v>0</v>
      </c>
      <c r="BM11" s="27">
        <f t="shared" si="1"/>
        <v>0</v>
      </c>
      <c r="BN11" s="27">
        <f t="shared" si="1"/>
        <v>0</v>
      </c>
      <c r="BO11" s="27">
        <f t="shared" si="1"/>
        <v>0</v>
      </c>
      <c r="BP11" s="27">
        <f t="shared" si="1"/>
        <v>0</v>
      </c>
      <c r="BQ11" s="27">
        <f t="shared" si="1"/>
        <v>0</v>
      </c>
      <c r="BR11" s="27">
        <f t="shared" si="1"/>
        <v>0</v>
      </c>
      <c r="BS11" s="27">
        <f t="shared" si="1"/>
        <v>0</v>
      </c>
      <c r="BT11" s="27">
        <f t="shared" si="1"/>
        <v>0</v>
      </c>
      <c r="BU11" s="27">
        <f t="shared" si="2"/>
        <v>0</v>
      </c>
      <c r="BV11" s="27">
        <f t="shared" si="2"/>
        <v>0</v>
      </c>
      <c r="BW11" s="27">
        <f t="shared" si="2"/>
        <v>0</v>
      </c>
      <c r="BX11" s="27">
        <f t="shared" si="2"/>
        <v>0</v>
      </c>
      <c r="BY11" s="27">
        <f t="shared" si="2"/>
        <v>0</v>
      </c>
      <c r="BZ11" s="27">
        <f t="shared" si="2"/>
        <v>0</v>
      </c>
      <c r="CA11" s="27">
        <f t="shared" si="2"/>
        <v>0</v>
      </c>
      <c r="CB11" s="28">
        <f t="shared" si="2"/>
        <v>0</v>
      </c>
    </row>
    <row r="12" spans="1:80" x14ac:dyDescent="0.25">
      <c r="A12" s="35" t="s">
        <v>185</v>
      </c>
      <c r="B12" s="46">
        <f>SUMIFS(FastClose!$H$3:$H$20000,FastClose!$K$3:$K$20000,$A12,FastClose!$G$3:$G$20000,B$3,FastClose!$D$3:$D$20000,$A$3)</f>
        <v>0</v>
      </c>
      <c r="C12" s="29">
        <f>SUMIFS(FastClose!$H$3:$H$20000,FastClose!$K$3:$K$20000,$A12,FastClose!$G$3:$G$20000,C$3,FastClose!$D$3:$D$20000,$A$3)</f>
        <v>0</v>
      </c>
      <c r="D12" s="29">
        <f>SUMIFS(FastClose!$H$3:$H$20000,FastClose!$K$3:$K$20000,$A12,FastClose!$G$3:$G$20000,D$3,FastClose!$D$3:$D$20000,$A$3)</f>
        <v>0</v>
      </c>
      <c r="E12" s="29">
        <f>SUMIFS(FastClose!$H$3:$H$20000,FastClose!$K$3:$K$20000,$A12,FastClose!$G$3:$G$20000,E$3,FastClose!$D$3:$D$20000,$A$3)</f>
        <v>0</v>
      </c>
      <c r="F12" s="29">
        <f>SUMIFS(FastClose!$H$3:$H$20000,FastClose!$K$3:$K$20000,$A12,FastClose!$G$3:$G$20000,F$3,FastClose!$D$3:$D$20000,$A$3)</f>
        <v>0</v>
      </c>
      <c r="G12" s="29">
        <f>SUMIFS(FastClose!$H$3:$H$20000,FastClose!$K$3:$K$20000,$A12,FastClose!$G$3:$G$20000,G$3,FastClose!$D$3:$D$20000,$A$3)</f>
        <v>0</v>
      </c>
      <c r="H12" s="29">
        <f>SUMIFS(FastClose!$H$3:$H$20000,FastClose!$K$3:$K$20000,$A12,FastClose!$G$3:$G$20000,H$3,FastClose!$D$3:$D$20000,$A$3)</f>
        <v>0</v>
      </c>
      <c r="I12" s="29">
        <f>SUMIFS(FastClose!$H$3:$H$20000,FastClose!$K$3:$K$20000,$A12,FastClose!$G$3:$G$20000,I$3,FastClose!$D$3:$D$20000,$A$3)</f>
        <v>0</v>
      </c>
      <c r="J12" s="29">
        <f>SUMIFS(FastClose!$H$3:$H$20000,FastClose!$K$3:$K$20000,$A12,FastClose!$G$3:$G$20000,J$3,FastClose!$D$3:$D$20000,$A$3)</f>
        <v>0</v>
      </c>
      <c r="K12" s="29">
        <f>SUMIFS(FastClose!$H$3:$H$20000,FastClose!$K$3:$K$20000,$A12,FastClose!$G$3:$G$20000,K$3,FastClose!$D$3:$D$20000,$A$3)</f>
        <v>0</v>
      </c>
      <c r="L12" s="29">
        <f>SUMIFS(FastClose!$H$3:$H$20000,FastClose!$K$3:$K$20000,$A12,FastClose!$G$3:$G$20000,L$3,FastClose!$D$3:$D$20000,$A$3)</f>
        <v>0</v>
      </c>
      <c r="M12" s="29">
        <f>SUMIFS(FastClose!$H$3:$H$20000,FastClose!$K$3:$K$20000,$A12,FastClose!$G$3:$G$20000,M$3,FastClose!$D$3:$D$20000,$A$3)</f>
        <v>0</v>
      </c>
      <c r="N12" s="29">
        <f>SUMIFS(FastClose!$H$3:$H$20000,FastClose!$K$3:$K$20000,$A12,FastClose!$G$3:$G$20000,N$3,FastClose!$D$3:$D$20000,$A$3)</f>
        <v>0</v>
      </c>
      <c r="O12" s="29">
        <f>SUMIFS(FastClose!$H$3:$H$20000,FastClose!$K$3:$K$20000,$A12,FastClose!$G$3:$G$20000,O$3,FastClose!$D$3:$D$20000,$A$3)</f>
        <v>0</v>
      </c>
      <c r="P12" s="29">
        <f>SUMIFS(FastClose!$H$3:$H$20000,FastClose!$K$3:$K$20000,$A12,FastClose!$G$3:$G$20000,P$3,FastClose!$D$3:$D$20000,$A$3)</f>
        <v>0</v>
      </c>
      <c r="Q12" s="29">
        <f>SUMIFS(FastClose!$H$3:$H$20000,FastClose!$K$3:$K$20000,$A12,FastClose!$G$3:$G$20000,Q$3,FastClose!$D$3:$D$20000,$A$3)</f>
        <v>0</v>
      </c>
      <c r="R12" s="29">
        <f>SUMIFS(FastClose!$H$3:$H$20000,FastClose!$K$3:$K$20000,$A12,FastClose!$G$3:$G$20000,R$3,FastClose!$D$3:$D$20000,$A$3)</f>
        <v>0</v>
      </c>
      <c r="S12" s="29">
        <f>SUMIFS(FastClose!$H$3:$H$20000,FastClose!$K$3:$K$20000,$A12,FastClose!$G$3:$G$20000,S$3,FastClose!$D$3:$D$20000,$A$3)</f>
        <v>0</v>
      </c>
      <c r="T12" s="29">
        <f>SUMIFS(FastClose!$H$3:$H$20000,FastClose!$K$3:$K$20000,$A12,FastClose!$G$3:$G$20000,T$3,FastClose!$D$3:$D$20000,$A$3)</f>
        <v>0</v>
      </c>
      <c r="U12" s="29">
        <f>SUMIFS(FastClose!$H$3:$H$20000,FastClose!$K$3:$K$20000,$A12,FastClose!$G$3:$G$20000,U$3,FastClose!$D$3:$D$20000,$A$3)</f>
        <v>0</v>
      </c>
      <c r="V12" s="29">
        <f>SUMIFS(FastClose!$H$3:$H$20000,FastClose!$K$3:$K$20000,$A12,FastClose!$G$3:$G$20000,V$3,FastClose!$D$3:$D$20000,$A$3)</f>
        <v>0</v>
      </c>
      <c r="W12" s="29">
        <f>SUMIFS(FastClose!$H$3:$H$20000,FastClose!$K$3:$K$20000,$A12,FastClose!$G$3:$G$20000,W$3,FastClose!$D$3:$D$20000,$A$3)</f>
        <v>0</v>
      </c>
      <c r="X12" s="29">
        <f>SUMIFS(FastClose!$H$3:$H$20000,FastClose!$K$3:$K$20000,$A12,FastClose!$G$3:$G$20000,X$3,FastClose!$D$3:$D$20000,$A$3)</f>
        <v>0</v>
      </c>
      <c r="Y12" s="29">
        <f>SUMIFS(FastClose!$H$3:$H$20000,FastClose!$K$3:$K$20000,$A12,FastClose!$G$3:$G$20000,Y$3,FastClose!$D$3:$D$20000,$A$3)</f>
        <v>0</v>
      </c>
      <c r="Z12" s="30">
        <f>SUMIFS(FastClose!$H$3:$H$20000,FastClose!$K$3:$K$20000,$A12,FastClose!$G$3:$G$20000,Z$3,FastClose!$D$3:$D$20000,$A$3)</f>
        <v>0</v>
      </c>
      <c r="AB12" s="35" t="s">
        <v>185</v>
      </c>
      <c r="AC12" s="46">
        <f>SUMIFS(BISDATA!$L$3:$L$20000,BISDATA!$A$3:$A$20000,$AB12,BISDATA!$M$3:$M$20000,AC$4,BISDATA!$I$3:$I$20000,$AB$3)+SUMIFS(BISDATA!$L$3:$L$20000,BISDATA!$A$3:$A$20000,$AB12,BISDATA!$M$3:$M$20000,AC$4,BISDATA!$I$3:$I$20000,"FV")</f>
        <v>0</v>
      </c>
      <c r="AD12" s="29">
        <f>SUMIFS(BISDATA!$L$3:$L$20000,BISDATA!$A$3:$A$20000,$AB12,BISDATA!$M$3:$M$20000,AD$4,BISDATA!$I$3:$I$20000,$AB$3)+SUMIFS(BISDATA!$L$3:$L$20000,BISDATA!$A$3:$A$20000,$AB12,BISDATA!$M$3:$M$20000,AD$4,BISDATA!$I$3:$I$20000,"FV")</f>
        <v>120</v>
      </c>
      <c r="AE12" s="29">
        <f>SUMIFS(BISDATA!$L$3:$L$20000,BISDATA!$A$3:$A$20000,$AB12,BISDATA!$M$3:$M$20000,AE$4,BISDATA!$I$3:$I$20000,$AB$3)+SUMIFS(BISDATA!$L$3:$L$20000,BISDATA!$A$3:$A$20000,$AB12,BISDATA!$M$3:$M$20000,AE$4,BISDATA!$I$3:$I$20000,"FV")</f>
        <v>0</v>
      </c>
      <c r="AF12" s="29">
        <f>SUMIFS(BISDATA!$L$3:$L$20000,BISDATA!$A$3:$A$20000,$AB12,BISDATA!$M$3:$M$20000,AF$4,BISDATA!$I$3:$I$20000,$AB$3)+SUMIFS(BISDATA!$L$3:$L$20000,BISDATA!$A$3:$A$20000,$AB12,BISDATA!$M$3:$M$20000,AF$4,BISDATA!$I$3:$I$20000,"FV")</f>
        <v>0</v>
      </c>
      <c r="AG12" s="29">
        <f>SUMIFS(BISDATA!$L$3:$L$20000,BISDATA!$A$3:$A$20000,$AB12,BISDATA!$M$3:$M$20000,AG$4,BISDATA!$I$3:$I$20000,$AB$3)+SUMIFS(BISDATA!$L$3:$L$20000,BISDATA!$A$3:$A$20000,$AB12,BISDATA!$M$3:$M$20000,AG$4,BISDATA!$I$3:$I$20000,"FV")</f>
        <v>0</v>
      </c>
      <c r="AH12" s="29">
        <f>SUMIFS(BISDATA!$L$3:$L$20000,BISDATA!$A$3:$A$20000,$AB12,BISDATA!$M$3:$M$20000,AH$4,BISDATA!$I$3:$I$20000,$AB$3)+SUMIFS(BISDATA!$L$3:$L$20000,BISDATA!$A$3:$A$20000,$AB12,BISDATA!$M$3:$M$20000,AH$4,BISDATA!$I$3:$I$20000,"FV")</f>
        <v>0</v>
      </c>
      <c r="AI12" s="29">
        <f>SUMIFS(BISDATA!$L$3:$L$20000,BISDATA!$A$3:$A$20000,$AB12,BISDATA!$M$3:$M$20000,AI$4,BISDATA!$I$3:$I$20000,$AB$3)+SUMIFS(BISDATA!$L$3:$L$20000,BISDATA!$A$3:$A$20000,$AB12,BISDATA!$M$3:$M$20000,AI$4,BISDATA!$I$3:$I$20000,"FV")</f>
        <v>0</v>
      </c>
      <c r="AJ12" s="29">
        <f>SUMIFS(BISDATA!$L$3:$L$20000,BISDATA!$A$3:$A$20000,$AB12,BISDATA!$M$3:$M$20000,AJ$4,BISDATA!$I$3:$I$20000,$AB$3)+SUMIFS(BISDATA!$L$3:$L$20000,BISDATA!$A$3:$A$20000,$AB12,BISDATA!$M$3:$M$20000,AJ$4,BISDATA!$I$3:$I$20000,"FV")</f>
        <v>0</v>
      </c>
      <c r="AK12" s="29">
        <f>SUMIFS(BISDATA!$L$3:$L$20000,BISDATA!$A$3:$A$20000,$AB12,BISDATA!$M$3:$M$20000,AK$4,BISDATA!$I$3:$I$20000,$AB$3)+SUMIFS(BISDATA!$L$3:$L$20000,BISDATA!$A$3:$A$20000,$AB12,BISDATA!$M$3:$M$20000,AK$4,BISDATA!$I$3:$I$20000,"FV")</f>
        <v>0</v>
      </c>
      <c r="AL12" s="29">
        <f>SUMIFS(BISDATA!$L$3:$L$20000,BISDATA!$A$3:$A$20000,$AB12,BISDATA!$M$3:$M$20000,AL$4,BISDATA!$I$3:$I$20000,$AB$3)+SUMIFS(BISDATA!$L$3:$L$20000,BISDATA!$A$3:$A$20000,$AB12,BISDATA!$M$3:$M$20000,AL$4,BISDATA!$I$3:$I$20000,"FV")</f>
        <v>0</v>
      </c>
      <c r="AM12" s="29">
        <f>SUMIFS(BISDATA!$L$3:$L$20000,BISDATA!$A$3:$A$20000,$AB12,BISDATA!$M$3:$M$20000,AM$4,BISDATA!$I$3:$I$20000,$AB$3)+SUMIFS(BISDATA!$L$3:$L$20000,BISDATA!$A$3:$A$20000,$AB12,BISDATA!$M$3:$M$20000,AM$4,BISDATA!$I$3:$I$20000,"FV")</f>
        <v>0</v>
      </c>
      <c r="AN12" s="29">
        <f>SUMIFS(BISDATA!$L$3:$L$20000,BISDATA!$A$3:$A$20000,$AB12,BISDATA!$M$3:$M$20000,AN$4,BISDATA!$I$3:$I$20000,$AB$3)+SUMIFS(BISDATA!$L$3:$L$20000,BISDATA!$A$3:$A$20000,$AB12,BISDATA!$M$3:$M$20000,AN$4,BISDATA!$I$3:$I$20000,"FV")</f>
        <v>0</v>
      </c>
      <c r="AO12" s="29">
        <f>SUMIFS(BISDATA!$L$3:$L$20000,BISDATA!$A$3:$A$20000,$AB12,BISDATA!$M$3:$M$20000,AO$4,BISDATA!$I$3:$I$20000,$AB$3)+SUMIFS(BISDATA!$L$3:$L$20000,BISDATA!$A$3:$A$20000,$AB12,BISDATA!$M$3:$M$20000,AO$4,BISDATA!$I$3:$I$20000,"FV")</f>
        <v>0</v>
      </c>
      <c r="AP12" s="29">
        <f>SUMIFS(BISDATA!$L$3:$L$20000,BISDATA!$A$3:$A$20000,$AB12,BISDATA!$M$3:$M$20000,AP$4,BISDATA!$I$3:$I$20000,$AB$3)+SUMIFS(BISDATA!$L$3:$L$20000,BISDATA!$A$3:$A$20000,$AB12,BISDATA!$M$3:$M$20000,AP$4,BISDATA!$I$3:$I$20000,"FV")</f>
        <v>0</v>
      </c>
      <c r="AQ12" s="29">
        <f>SUMIFS(BISDATA!$L$3:$L$20000,BISDATA!$A$3:$A$20000,$AB12,BISDATA!$M$3:$M$20000,AQ$4,BISDATA!$I$3:$I$20000,$AB$3)+SUMIFS(BISDATA!$L$3:$L$20000,BISDATA!$A$3:$A$20000,$AB12,BISDATA!$M$3:$M$20000,AQ$4,BISDATA!$I$3:$I$20000,"FV")</f>
        <v>0</v>
      </c>
      <c r="AR12" s="29">
        <f>SUMIFS(BISDATA!$L$3:$L$20000,BISDATA!$A$3:$A$20000,$AB12,BISDATA!$M$3:$M$20000,AR$4,BISDATA!$I$3:$I$20000,$AB$3)+SUMIFS(BISDATA!$L$3:$L$20000,BISDATA!$A$3:$A$20000,$AB12,BISDATA!$M$3:$M$20000,AR$4,BISDATA!$I$3:$I$20000,"FV")</f>
        <v>0</v>
      </c>
      <c r="AS12" s="29">
        <f>SUMIFS(BISDATA!$L$3:$L$20000,BISDATA!$A$3:$A$20000,$AB12,BISDATA!$M$3:$M$20000,AS$4,BISDATA!$I$3:$I$20000,$AB$3)+SUMIFS(BISDATA!$L$3:$L$20000,BISDATA!$A$3:$A$20000,$AB12,BISDATA!$M$3:$M$20000,AS$4,BISDATA!$I$3:$I$20000,"FV")</f>
        <v>0</v>
      </c>
      <c r="AT12" s="29">
        <f>SUMIFS(BISDATA!$L$3:$L$20000,BISDATA!$A$3:$A$20000,$AB12,BISDATA!$M$3:$M$20000,AT$4,BISDATA!$I$3:$I$20000,$AB$3)+SUMIFS(BISDATA!$L$3:$L$20000,BISDATA!$A$3:$A$20000,$AB12,BISDATA!$M$3:$M$20000,AT$4,BISDATA!$I$3:$I$20000,"FV")</f>
        <v>0</v>
      </c>
      <c r="AU12" s="29">
        <f>SUMIFS(BISDATA!$L$3:$L$20000,BISDATA!$A$3:$A$20000,$AB12,BISDATA!$M$3:$M$20000,AU$4,BISDATA!$I$3:$I$20000,$AB$3)+SUMIFS(BISDATA!$L$3:$L$20000,BISDATA!$A$3:$A$20000,$AB12,BISDATA!$M$3:$M$20000,AU$4,BISDATA!$I$3:$I$20000,"FV")</f>
        <v>0</v>
      </c>
      <c r="AV12" s="29">
        <f>SUMIFS(BISDATA!$L$3:$L$20000,BISDATA!$A$3:$A$20000,$AB12,BISDATA!$M$3:$M$20000,AV$4,BISDATA!$I$3:$I$20000,$AB$3)+SUMIFS(BISDATA!$L$3:$L$20000,BISDATA!$A$3:$A$20000,$AB12,BISDATA!$M$3:$M$20000,AV$4,BISDATA!$I$3:$I$20000,"FV")</f>
        <v>0</v>
      </c>
      <c r="AW12" s="29">
        <f>SUMIFS(BISDATA!$L$3:$L$20000,BISDATA!$A$3:$A$20000,$AB12,BISDATA!$M$3:$M$20000,AW$4,BISDATA!$I$3:$I$20000,$AB$3)+SUMIFS(BISDATA!$L$3:$L$20000,BISDATA!$A$3:$A$20000,$AB12,BISDATA!$M$3:$M$20000,AW$4,BISDATA!$I$3:$I$20000,"FV")</f>
        <v>0</v>
      </c>
      <c r="AX12" s="29">
        <f>SUMIFS(BISDATA!$L$3:$L$20000,BISDATA!$A$3:$A$20000,$AB12,BISDATA!$M$3:$M$20000,AX$4,BISDATA!$I$3:$I$20000,$AB$3)+SUMIFS(BISDATA!$L$3:$L$20000,BISDATA!$A$3:$A$20000,$AB12,BISDATA!$M$3:$M$20000,AX$4,BISDATA!$I$3:$I$20000,"FV")</f>
        <v>0</v>
      </c>
      <c r="AY12" s="29">
        <f>SUMIFS(BISDATA!$L$3:$L$20000,BISDATA!$A$3:$A$20000,$AB12,BISDATA!$M$3:$M$20000,AY$4,BISDATA!$I$3:$I$20000,$AB$3)+SUMIFS(BISDATA!$L$3:$L$20000,BISDATA!$A$3:$A$20000,$AB12,BISDATA!$M$3:$M$20000,AY$4,BISDATA!$I$3:$I$20000,"FV")</f>
        <v>0</v>
      </c>
      <c r="AZ12" s="29">
        <f>SUMIFS(BISDATA!$L$3:$L$20000,BISDATA!$A$3:$A$20000,$AB12,BISDATA!$M$3:$M$20000,AZ$4,BISDATA!$I$3:$I$20000,$AB$3)+SUMIFS(BISDATA!$L$3:$L$20000,BISDATA!$A$3:$A$20000,$AB12,BISDATA!$M$3:$M$20000,AZ$4,BISDATA!$I$3:$I$20000,"FV")</f>
        <v>0</v>
      </c>
      <c r="BA12" s="30">
        <f>SUMIFS(BISDATA!$L$3:$L$20000,BISDATA!$A$3:$A$20000,$AB12,BISDATA!$M$3:$M$20000,BA$4,BISDATA!$I$3:$I$20000,$AB$3)+SUMIFS(BISDATA!$L$3:$L$20000,BISDATA!$A$3:$A$20000,$AB12,BISDATA!$M$3:$M$20000,BA$4,BISDATA!$I$3:$I$20000,"FV")</f>
        <v>0</v>
      </c>
      <c r="BB12" s="58"/>
      <c r="BC12" s="35" t="s">
        <v>185</v>
      </c>
      <c r="BD12" s="46">
        <f t="shared" si="3"/>
        <v>0</v>
      </c>
      <c r="BE12" s="29">
        <f t="shared" si="1"/>
        <v>120</v>
      </c>
      <c r="BF12" s="29">
        <f t="shared" si="1"/>
        <v>0</v>
      </c>
      <c r="BG12" s="29">
        <f t="shared" si="1"/>
        <v>0</v>
      </c>
      <c r="BH12" s="29">
        <f t="shared" si="1"/>
        <v>0</v>
      </c>
      <c r="BI12" s="29">
        <f t="shared" si="1"/>
        <v>0</v>
      </c>
      <c r="BJ12" s="29">
        <f t="shared" si="1"/>
        <v>0</v>
      </c>
      <c r="BK12" s="29">
        <f t="shared" si="1"/>
        <v>0</v>
      </c>
      <c r="BL12" s="29">
        <f t="shared" si="1"/>
        <v>0</v>
      </c>
      <c r="BM12" s="29">
        <f t="shared" si="1"/>
        <v>0</v>
      </c>
      <c r="BN12" s="29">
        <f t="shared" si="1"/>
        <v>0</v>
      </c>
      <c r="BO12" s="29">
        <f t="shared" si="1"/>
        <v>0</v>
      </c>
      <c r="BP12" s="29">
        <f t="shared" si="1"/>
        <v>0</v>
      </c>
      <c r="BQ12" s="29">
        <f t="shared" si="1"/>
        <v>0</v>
      </c>
      <c r="BR12" s="29">
        <f t="shared" si="1"/>
        <v>0</v>
      </c>
      <c r="BS12" s="29">
        <f t="shared" si="1"/>
        <v>0</v>
      </c>
      <c r="BT12" s="29">
        <f t="shared" si="1"/>
        <v>0</v>
      </c>
      <c r="BU12" s="29">
        <f t="shared" si="2"/>
        <v>0</v>
      </c>
      <c r="BV12" s="29">
        <f t="shared" si="2"/>
        <v>0</v>
      </c>
      <c r="BW12" s="29">
        <f t="shared" si="2"/>
        <v>0</v>
      </c>
      <c r="BX12" s="29">
        <f t="shared" si="2"/>
        <v>0</v>
      </c>
      <c r="BY12" s="29">
        <f t="shared" si="2"/>
        <v>0</v>
      </c>
      <c r="BZ12" s="29">
        <f t="shared" si="2"/>
        <v>0</v>
      </c>
      <c r="CA12" s="29">
        <f t="shared" si="2"/>
        <v>0</v>
      </c>
      <c r="CB12" s="30">
        <f t="shared" si="2"/>
        <v>0</v>
      </c>
    </row>
    <row r="13" spans="1:80" x14ac:dyDescent="0.25">
      <c r="A13" s="36" t="s">
        <v>57</v>
      </c>
      <c r="B13" s="47">
        <f>SUMIFS(FastClose!$H$3:$H$20000,FastClose!$K$3:$K$20000,$A13,FastClose!$G$3:$G$20000,B$3,FastClose!$D$3:$D$20000,$A$3)</f>
        <v>0</v>
      </c>
      <c r="C13" s="31">
        <f>SUMIFS(FastClose!$H$3:$H$20000,FastClose!$K$3:$K$20000,$A13,FastClose!$G$3:$G$20000,C$3,FastClose!$D$3:$D$20000,$A$3)</f>
        <v>0</v>
      </c>
      <c r="D13" s="31">
        <f>SUMIFS(FastClose!$H$3:$H$20000,FastClose!$K$3:$K$20000,$A13,FastClose!$G$3:$G$20000,D$3,FastClose!$D$3:$D$20000,$A$3)</f>
        <v>0</v>
      </c>
      <c r="E13" s="31">
        <f>SUMIFS(FastClose!$H$3:$H$20000,FastClose!$K$3:$K$20000,$A13,FastClose!$G$3:$G$20000,E$3,FastClose!$D$3:$D$20000,$A$3)</f>
        <v>0</v>
      </c>
      <c r="F13" s="31">
        <f>SUMIFS(FastClose!$H$3:$H$20000,FastClose!$K$3:$K$20000,$A13,FastClose!$G$3:$G$20000,F$3,FastClose!$D$3:$D$20000,$A$3)</f>
        <v>0</v>
      </c>
      <c r="G13" s="31">
        <f>SUMIFS(FastClose!$H$3:$H$20000,FastClose!$K$3:$K$20000,$A13,FastClose!$G$3:$G$20000,G$3,FastClose!$D$3:$D$20000,$A$3)</f>
        <v>0</v>
      </c>
      <c r="H13" s="31">
        <f>SUMIFS(FastClose!$H$3:$H$20000,FastClose!$K$3:$K$20000,$A13,FastClose!$G$3:$G$20000,H$3,FastClose!$D$3:$D$20000,$A$3)</f>
        <v>0</v>
      </c>
      <c r="I13" s="31">
        <f>SUMIFS(FastClose!$H$3:$H$20000,FastClose!$K$3:$K$20000,$A13,FastClose!$G$3:$G$20000,I$3,FastClose!$D$3:$D$20000,$A$3)</f>
        <v>0</v>
      </c>
      <c r="J13" s="31">
        <f>SUMIFS(FastClose!$H$3:$H$20000,FastClose!$K$3:$K$20000,$A13,FastClose!$G$3:$G$20000,J$3,FastClose!$D$3:$D$20000,$A$3)</f>
        <v>0</v>
      </c>
      <c r="K13" s="31">
        <f>SUMIFS(FastClose!$H$3:$H$20000,FastClose!$K$3:$K$20000,$A13,FastClose!$G$3:$G$20000,K$3,FastClose!$D$3:$D$20000,$A$3)</f>
        <v>0</v>
      </c>
      <c r="L13" s="31">
        <f>SUMIFS(FastClose!$H$3:$H$20000,FastClose!$K$3:$K$20000,$A13,FastClose!$G$3:$G$20000,L$3,FastClose!$D$3:$D$20000,$A$3)</f>
        <v>0</v>
      </c>
      <c r="M13" s="31">
        <f>SUMIFS(FastClose!$H$3:$H$20000,FastClose!$K$3:$K$20000,$A13,FastClose!$G$3:$G$20000,M$3,FastClose!$D$3:$D$20000,$A$3)</f>
        <v>0</v>
      </c>
      <c r="N13" s="31">
        <f>SUMIFS(FastClose!$H$3:$H$20000,FastClose!$K$3:$K$20000,$A13,FastClose!$G$3:$G$20000,N$3,FastClose!$D$3:$D$20000,$A$3)</f>
        <v>0</v>
      </c>
      <c r="O13" s="31">
        <f>SUMIFS(FastClose!$H$3:$H$20000,FastClose!$K$3:$K$20000,$A13,FastClose!$G$3:$G$20000,O$3,FastClose!$D$3:$D$20000,$A$3)</f>
        <v>0</v>
      </c>
      <c r="P13" s="31">
        <f>SUMIFS(FastClose!$H$3:$H$20000,FastClose!$K$3:$K$20000,$A13,FastClose!$G$3:$G$20000,P$3,FastClose!$D$3:$D$20000,$A$3)</f>
        <v>0</v>
      </c>
      <c r="Q13" s="31">
        <f>SUMIFS(FastClose!$H$3:$H$20000,FastClose!$K$3:$K$20000,$A13,FastClose!$G$3:$G$20000,Q$3,FastClose!$D$3:$D$20000,$A$3)</f>
        <v>0</v>
      </c>
      <c r="R13" s="31">
        <f>SUMIFS(FastClose!$H$3:$H$20000,FastClose!$K$3:$K$20000,$A13,FastClose!$G$3:$G$20000,R$3,FastClose!$D$3:$D$20000,$A$3)</f>
        <v>0</v>
      </c>
      <c r="S13" s="31">
        <f>SUMIFS(FastClose!$H$3:$H$20000,FastClose!$K$3:$K$20000,$A13,FastClose!$G$3:$G$20000,S$3,FastClose!$D$3:$D$20000,$A$3)</f>
        <v>0</v>
      </c>
      <c r="T13" s="31">
        <f>SUMIFS(FastClose!$H$3:$H$20000,FastClose!$K$3:$K$20000,$A13,FastClose!$G$3:$G$20000,T$3,FastClose!$D$3:$D$20000,$A$3)</f>
        <v>0</v>
      </c>
      <c r="U13" s="31">
        <f>SUMIFS(FastClose!$H$3:$H$20000,FastClose!$K$3:$K$20000,$A13,FastClose!$G$3:$G$20000,U$3,FastClose!$D$3:$D$20000,$A$3)</f>
        <v>0</v>
      </c>
      <c r="V13" s="31">
        <f>SUMIFS(FastClose!$H$3:$H$20000,FastClose!$K$3:$K$20000,$A13,FastClose!$G$3:$G$20000,V$3,FastClose!$D$3:$D$20000,$A$3)</f>
        <v>0</v>
      </c>
      <c r="W13" s="31">
        <f>SUMIFS(FastClose!$H$3:$H$20000,FastClose!$K$3:$K$20000,$A13,FastClose!$G$3:$G$20000,W$3,FastClose!$D$3:$D$20000,$A$3)</f>
        <v>0</v>
      </c>
      <c r="X13" s="31">
        <f>SUMIFS(FastClose!$H$3:$H$20000,FastClose!$K$3:$K$20000,$A13,FastClose!$G$3:$G$20000,X$3,FastClose!$D$3:$D$20000,$A$3)</f>
        <v>0</v>
      </c>
      <c r="Y13" s="31">
        <f>SUMIFS(FastClose!$H$3:$H$20000,FastClose!$K$3:$K$20000,$A13,FastClose!$G$3:$G$20000,Y$3,FastClose!$D$3:$D$20000,$A$3)</f>
        <v>0</v>
      </c>
      <c r="Z13" s="32">
        <f>SUMIFS(FastClose!$H$3:$H$20000,FastClose!$K$3:$K$20000,$A13,FastClose!$G$3:$G$20000,Z$3,FastClose!$D$3:$D$20000,$A$3)</f>
        <v>0</v>
      </c>
      <c r="AB13" s="36" t="s">
        <v>57</v>
      </c>
      <c r="AC13" s="47">
        <f>SUMIFS(BISDATA!$L$3:$L$20000,BISDATA!$A$3:$A$20000,$AB13,BISDATA!$M$3:$M$20000,AC$4,BISDATA!$I$3:$I$20000,$AB$3)+SUMIFS(BISDATA!$L$3:$L$20000,BISDATA!$A$3:$A$20000,$AB13,BISDATA!$M$3:$M$20000,AC$4,BISDATA!$I$3:$I$20000,"FV")</f>
        <v>0</v>
      </c>
      <c r="AD13" s="31">
        <f>SUMIFS(BISDATA!$L$3:$L$20000,BISDATA!$A$3:$A$20000,$AB13,BISDATA!$M$3:$M$20000,AD$4,BISDATA!$I$3:$I$20000,$AB$3)+SUMIFS(BISDATA!$L$3:$L$20000,BISDATA!$A$3:$A$20000,$AB13,BISDATA!$M$3:$M$20000,AD$4,BISDATA!$I$3:$I$20000,"FV")</f>
        <v>0</v>
      </c>
      <c r="AE13" s="31">
        <f>SUMIFS(BISDATA!$L$3:$L$20000,BISDATA!$A$3:$A$20000,$AB13,BISDATA!$M$3:$M$20000,AE$4,BISDATA!$I$3:$I$20000,$AB$3)+SUMIFS(BISDATA!$L$3:$L$20000,BISDATA!$A$3:$A$20000,$AB13,BISDATA!$M$3:$M$20000,AE$4,BISDATA!$I$3:$I$20000,"FV")</f>
        <v>0</v>
      </c>
      <c r="AF13" s="31">
        <f>SUMIFS(BISDATA!$L$3:$L$20000,BISDATA!$A$3:$A$20000,$AB13,BISDATA!$M$3:$M$20000,AF$4,BISDATA!$I$3:$I$20000,$AB$3)+SUMIFS(BISDATA!$L$3:$L$20000,BISDATA!$A$3:$A$20000,$AB13,BISDATA!$M$3:$M$20000,AF$4,BISDATA!$I$3:$I$20000,"FV")</f>
        <v>0</v>
      </c>
      <c r="AG13" s="31">
        <f>SUMIFS(BISDATA!$L$3:$L$20000,BISDATA!$A$3:$A$20000,$AB13,BISDATA!$M$3:$M$20000,AG$4,BISDATA!$I$3:$I$20000,$AB$3)+SUMIFS(BISDATA!$L$3:$L$20000,BISDATA!$A$3:$A$20000,$AB13,BISDATA!$M$3:$M$20000,AG$4,BISDATA!$I$3:$I$20000,"FV")</f>
        <v>0</v>
      </c>
      <c r="AH13" s="31">
        <f>SUMIFS(BISDATA!$L$3:$L$20000,BISDATA!$A$3:$A$20000,$AB13,BISDATA!$M$3:$M$20000,AH$4,BISDATA!$I$3:$I$20000,$AB$3)+SUMIFS(BISDATA!$L$3:$L$20000,BISDATA!$A$3:$A$20000,$AB13,BISDATA!$M$3:$M$20000,AH$4,BISDATA!$I$3:$I$20000,"FV")</f>
        <v>0</v>
      </c>
      <c r="AI13" s="31">
        <f>SUMIFS(BISDATA!$L$3:$L$20000,BISDATA!$A$3:$A$20000,$AB13,BISDATA!$M$3:$M$20000,AI$4,BISDATA!$I$3:$I$20000,$AB$3)+SUMIFS(BISDATA!$L$3:$L$20000,BISDATA!$A$3:$A$20000,$AB13,BISDATA!$M$3:$M$20000,AI$4,BISDATA!$I$3:$I$20000,"FV")</f>
        <v>0</v>
      </c>
      <c r="AJ13" s="31">
        <f>SUMIFS(BISDATA!$L$3:$L$20000,BISDATA!$A$3:$A$20000,$AB13,BISDATA!$M$3:$M$20000,AJ$4,BISDATA!$I$3:$I$20000,$AB$3)+SUMIFS(BISDATA!$L$3:$L$20000,BISDATA!$A$3:$A$20000,$AB13,BISDATA!$M$3:$M$20000,AJ$4,BISDATA!$I$3:$I$20000,"FV")</f>
        <v>0</v>
      </c>
      <c r="AK13" s="31">
        <f>SUMIFS(BISDATA!$L$3:$L$20000,BISDATA!$A$3:$A$20000,$AB13,BISDATA!$M$3:$M$20000,AK$4,BISDATA!$I$3:$I$20000,$AB$3)+SUMIFS(BISDATA!$L$3:$L$20000,BISDATA!$A$3:$A$20000,$AB13,BISDATA!$M$3:$M$20000,AK$4,BISDATA!$I$3:$I$20000,"FV")</f>
        <v>0</v>
      </c>
      <c r="AL13" s="31">
        <f>SUMIFS(BISDATA!$L$3:$L$20000,BISDATA!$A$3:$A$20000,$AB13,BISDATA!$M$3:$M$20000,AL$4,BISDATA!$I$3:$I$20000,$AB$3)+SUMIFS(BISDATA!$L$3:$L$20000,BISDATA!$A$3:$A$20000,$AB13,BISDATA!$M$3:$M$20000,AL$4,BISDATA!$I$3:$I$20000,"FV")</f>
        <v>0</v>
      </c>
      <c r="AM13" s="31">
        <f>SUMIFS(BISDATA!$L$3:$L$20000,BISDATA!$A$3:$A$20000,$AB13,BISDATA!$M$3:$M$20000,AM$4,BISDATA!$I$3:$I$20000,$AB$3)+SUMIFS(BISDATA!$L$3:$L$20000,BISDATA!$A$3:$A$20000,$AB13,BISDATA!$M$3:$M$20000,AM$4,BISDATA!$I$3:$I$20000,"FV")</f>
        <v>0</v>
      </c>
      <c r="AN13" s="31">
        <f>SUMIFS(BISDATA!$L$3:$L$20000,BISDATA!$A$3:$A$20000,$AB13,BISDATA!$M$3:$M$20000,AN$4,BISDATA!$I$3:$I$20000,$AB$3)+SUMIFS(BISDATA!$L$3:$L$20000,BISDATA!$A$3:$A$20000,$AB13,BISDATA!$M$3:$M$20000,AN$4,BISDATA!$I$3:$I$20000,"FV")</f>
        <v>0</v>
      </c>
      <c r="AO13" s="31">
        <f>SUMIFS(BISDATA!$L$3:$L$20000,BISDATA!$A$3:$A$20000,$AB13,BISDATA!$M$3:$M$20000,AO$4,BISDATA!$I$3:$I$20000,$AB$3)+SUMIFS(BISDATA!$L$3:$L$20000,BISDATA!$A$3:$A$20000,$AB13,BISDATA!$M$3:$M$20000,AO$4,BISDATA!$I$3:$I$20000,"FV")</f>
        <v>0</v>
      </c>
      <c r="AP13" s="31">
        <f>SUMIFS(BISDATA!$L$3:$L$20000,BISDATA!$A$3:$A$20000,$AB13,BISDATA!$M$3:$M$20000,AP$4,BISDATA!$I$3:$I$20000,$AB$3)+SUMIFS(BISDATA!$L$3:$L$20000,BISDATA!$A$3:$A$20000,$AB13,BISDATA!$M$3:$M$20000,AP$4,BISDATA!$I$3:$I$20000,"FV")</f>
        <v>0</v>
      </c>
      <c r="AQ13" s="31">
        <f>SUMIFS(BISDATA!$L$3:$L$20000,BISDATA!$A$3:$A$20000,$AB13,BISDATA!$M$3:$M$20000,AQ$4,BISDATA!$I$3:$I$20000,$AB$3)+SUMIFS(BISDATA!$L$3:$L$20000,BISDATA!$A$3:$A$20000,$AB13,BISDATA!$M$3:$M$20000,AQ$4,BISDATA!$I$3:$I$20000,"FV")</f>
        <v>0</v>
      </c>
      <c r="AR13" s="31">
        <f>SUMIFS(BISDATA!$L$3:$L$20000,BISDATA!$A$3:$A$20000,$AB13,BISDATA!$M$3:$M$20000,AR$4,BISDATA!$I$3:$I$20000,$AB$3)+SUMIFS(BISDATA!$L$3:$L$20000,BISDATA!$A$3:$A$20000,$AB13,BISDATA!$M$3:$M$20000,AR$4,BISDATA!$I$3:$I$20000,"FV")</f>
        <v>0</v>
      </c>
      <c r="AS13" s="31">
        <f>SUMIFS(BISDATA!$L$3:$L$20000,BISDATA!$A$3:$A$20000,$AB13,BISDATA!$M$3:$M$20000,AS$4,BISDATA!$I$3:$I$20000,$AB$3)+SUMIFS(BISDATA!$L$3:$L$20000,BISDATA!$A$3:$A$20000,$AB13,BISDATA!$M$3:$M$20000,AS$4,BISDATA!$I$3:$I$20000,"FV")</f>
        <v>0</v>
      </c>
      <c r="AT13" s="31">
        <f>SUMIFS(BISDATA!$L$3:$L$20000,BISDATA!$A$3:$A$20000,$AB13,BISDATA!$M$3:$M$20000,AT$4,BISDATA!$I$3:$I$20000,$AB$3)+SUMIFS(BISDATA!$L$3:$L$20000,BISDATA!$A$3:$A$20000,$AB13,BISDATA!$M$3:$M$20000,AT$4,BISDATA!$I$3:$I$20000,"FV")</f>
        <v>0</v>
      </c>
      <c r="AU13" s="31">
        <f>SUMIFS(BISDATA!$L$3:$L$20000,BISDATA!$A$3:$A$20000,$AB13,BISDATA!$M$3:$M$20000,AU$4,BISDATA!$I$3:$I$20000,$AB$3)+SUMIFS(BISDATA!$L$3:$L$20000,BISDATA!$A$3:$A$20000,$AB13,BISDATA!$M$3:$M$20000,AU$4,BISDATA!$I$3:$I$20000,"FV")</f>
        <v>0</v>
      </c>
      <c r="AV13" s="31">
        <f>SUMIFS(BISDATA!$L$3:$L$20000,BISDATA!$A$3:$A$20000,$AB13,BISDATA!$M$3:$M$20000,AV$4,BISDATA!$I$3:$I$20000,$AB$3)+SUMIFS(BISDATA!$L$3:$L$20000,BISDATA!$A$3:$A$20000,$AB13,BISDATA!$M$3:$M$20000,AV$4,BISDATA!$I$3:$I$20000,"FV")</f>
        <v>0</v>
      </c>
      <c r="AW13" s="31">
        <f>SUMIFS(BISDATA!$L$3:$L$20000,BISDATA!$A$3:$A$20000,$AB13,BISDATA!$M$3:$M$20000,AW$4,BISDATA!$I$3:$I$20000,$AB$3)+SUMIFS(BISDATA!$L$3:$L$20000,BISDATA!$A$3:$A$20000,$AB13,BISDATA!$M$3:$M$20000,AW$4,BISDATA!$I$3:$I$20000,"FV")</f>
        <v>0</v>
      </c>
      <c r="AX13" s="31">
        <f>SUMIFS(BISDATA!$L$3:$L$20000,BISDATA!$A$3:$A$20000,$AB13,BISDATA!$M$3:$M$20000,AX$4,BISDATA!$I$3:$I$20000,$AB$3)+SUMIFS(BISDATA!$L$3:$L$20000,BISDATA!$A$3:$A$20000,$AB13,BISDATA!$M$3:$M$20000,AX$4,BISDATA!$I$3:$I$20000,"FV")</f>
        <v>0</v>
      </c>
      <c r="AY13" s="31">
        <f>SUMIFS(BISDATA!$L$3:$L$20000,BISDATA!$A$3:$A$20000,$AB13,BISDATA!$M$3:$M$20000,AY$4,BISDATA!$I$3:$I$20000,$AB$3)+SUMIFS(BISDATA!$L$3:$L$20000,BISDATA!$A$3:$A$20000,$AB13,BISDATA!$M$3:$M$20000,AY$4,BISDATA!$I$3:$I$20000,"FV")</f>
        <v>0</v>
      </c>
      <c r="AZ13" s="31">
        <f>SUMIFS(BISDATA!$L$3:$L$20000,BISDATA!$A$3:$A$20000,$AB13,BISDATA!$M$3:$M$20000,AZ$4,BISDATA!$I$3:$I$20000,$AB$3)+SUMIFS(BISDATA!$L$3:$L$20000,BISDATA!$A$3:$A$20000,$AB13,BISDATA!$M$3:$M$20000,AZ$4,BISDATA!$I$3:$I$20000,"FV")</f>
        <v>0</v>
      </c>
      <c r="BA13" s="32">
        <f>SUMIFS(BISDATA!$L$3:$L$20000,BISDATA!$A$3:$A$20000,$AB13,BISDATA!$M$3:$M$20000,BA$4,BISDATA!$I$3:$I$20000,$AB$3)+SUMIFS(BISDATA!$L$3:$L$20000,BISDATA!$A$3:$A$20000,$AB13,BISDATA!$M$3:$M$20000,BA$4,BISDATA!$I$3:$I$20000,"FV")</f>
        <v>0</v>
      </c>
      <c r="BB13" s="58"/>
      <c r="BC13" s="36" t="s">
        <v>57</v>
      </c>
      <c r="BD13" s="47">
        <f t="shared" si="3"/>
        <v>0</v>
      </c>
      <c r="BE13" s="31">
        <f t="shared" si="1"/>
        <v>0</v>
      </c>
      <c r="BF13" s="31">
        <f t="shared" si="1"/>
        <v>0</v>
      </c>
      <c r="BG13" s="31">
        <f t="shared" si="1"/>
        <v>0</v>
      </c>
      <c r="BH13" s="31">
        <f t="shared" si="1"/>
        <v>0</v>
      </c>
      <c r="BI13" s="31">
        <f t="shared" si="1"/>
        <v>0</v>
      </c>
      <c r="BJ13" s="31">
        <f t="shared" si="1"/>
        <v>0</v>
      </c>
      <c r="BK13" s="31">
        <f t="shared" si="1"/>
        <v>0</v>
      </c>
      <c r="BL13" s="31">
        <f t="shared" si="1"/>
        <v>0</v>
      </c>
      <c r="BM13" s="31">
        <f t="shared" si="1"/>
        <v>0</v>
      </c>
      <c r="BN13" s="31">
        <f t="shared" si="1"/>
        <v>0</v>
      </c>
      <c r="BO13" s="31">
        <f t="shared" si="1"/>
        <v>0</v>
      </c>
      <c r="BP13" s="31">
        <f t="shared" si="1"/>
        <v>0</v>
      </c>
      <c r="BQ13" s="31">
        <f t="shared" si="1"/>
        <v>0</v>
      </c>
      <c r="BR13" s="31">
        <f t="shared" si="1"/>
        <v>0</v>
      </c>
      <c r="BS13" s="31">
        <f t="shared" si="1"/>
        <v>0</v>
      </c>
      <c r="BT13" s="31">
        <f t="shared" si="1"/>
        <v>0</v>
      </c>
      <c r="BU13" s="31">
        <f t="shared" si="2"/>
        <v>0</v>
      </c>
      <c r="BV13" s="31">
        <f t="shared" si="2"/>
        <v>0</v>
      </c>
      <c r="BW13" s="31">
        <f t="shared" si="2"/>
        <v>0</v>
      </c>
      <c r="BX13" s="31">
        <f t="shared" si="2"/>
        <v>0</v>
      </c>
      <c r="BY13" s="31">
        <f t="shared" si="2"/>
        <v>0</v>
      </c>
      <c r="BZ13" s="31">
        <f t="shared" si="2"/>
        <v>0</v>
      </c>
      <c r="CA13" s="31">
        <f t="shared" si="2"/>
        <v>0</v>
      </c>
      <c r="CB13" s="32">
        <f t="shared" si="2"/>
        <v>0</v>
      </c>
    </row>
    <row r="14" spans="1:80" x14ac:dyDescent="0.25">
      <c r="A14" s="34" t="s">
        <v>138</v>
      </c>
      <c r="B14" s="48">
        <f>SUMIFS(FastClose!$H$3:$H$20000,FastClose!$K$3:$K$20000,$A14,FastClose!$G$3:$G$20000,B$3,FastClose!$D$3:$D$20000,$A$3)</f>
        <v>0</v>
      </c>
      <c r="C14" s="27">
        <f>SUMIFS(FastClose!$H$3:$H$20000,FastClose!$K$3:$K$20000,$A14,FastClose!$G$3:$G$20000,C$3,FastClose!$D$3:$D$20000,$A$3)</f>
        <v>0</v>
      </c>
      <c r="D14" s="27">
        <f>SUMIFS(FastClose!$H$3:$H$20000,FastClose!$K$3:$K$20000,$A14,FastClose!$G$3:$G$20000,D$3,FastClose!$D$3:$D$20000,$A$3)</f>
        <v>0</v>
      </c>
      <c r="E14" s="27">
        <f>SUMIFS(FastClose!$H$3:$H$20000,FastClose!$K$3:$K$20000,$A14,FastClose!$G$3:$G$20000,E$3,FastClose!$D$3:$D$20000,$A$3)</f>
        <v>0</v>
      </c>
      <c r="F14" s="27">
        <f>SUMIFS(FastClose!$H$3:$H$20000,FastClose!$K$3:$K$20000,$A14,FastClose!$G$3:$G$20000,F$3,FastClose!$D$3:$D$20000,$A$3)</f>
        <v>0</v>
      </c>
      <c r="G14" s="27">
        <f>SUMIFS(FastClose!$H$3:$H$20000,FastClose!$K$3:$K$20000,$A14,FastClose!$G$3:$G$20000,G$3,FastClose!$D$3:$D$20000,$A$3)</f>
        <v>0</v>
      </c>
      <c r="H14" s="27">
        <f>SUMIFS(FastClose!$H$3:$H$20000,FastClose!$K$3:$K$20000,$A14,FastClose!$G$3:$G$20000,H$3,FastClose!$D$3:$D$20000,$A$3)</f>
        <v>0</v>
      </c>
      <c r="I14" s="27">
        <f>SUMIFS(FastClose!$H$3:$H$20000,FastClose!$K$3:$K$20000,$A14,FastClose!$G$3:$G$20000,I$3,FastClose!$D$3:$D$20000,$A$3)</f>
        <v>0</v>
      </c>
      <c r="J14" s="27">
        <f>SUMIFS(FastClose!$H$3:$H$20000,FastClose!$K$3:$K$20000,$A14,FastClose!$G$3:$G$20000,J$3,FastClose!$D$3:$D$20000,$A$3)</f>
        <v>0</v>
      </c>
      <c r="K14" s="27">
        <f>SUMIFS(FastClose!$H$3:$H$20000,FastClose!$K$3:$K$20000,$A14,FastClose!$G$3:$G$20000,K$3,FastClose!$D$3:$D$20000,$A$3)</f>
        <v>0</v>
      </c>
      <c r="L14" s="27">
        <f>SUMIFS(FastClose!$H$3:$H$20000,FastClose!$K$3:$K$20000,$A14,FastClose!$G$3:$G$20000,L$3,FastClose!$D$3:$D$20000,$A$3)</f>
        <v>0</v>
      </c>
      <c r="M14" s="27">
        <f>SUMIFS(FastClose!$H$3:$H$20000,FastClose!$K$3:$K$20000,$A14,FastClose!$G$3:$G$20000,M$3,FastClose!$D$3:$D$20000,$A$3)</f>
        <v>0</v>
      </c>
      <c r="N14" s="27">
        <f>SUMIFS(FastClose!$H$3:$H$20000,FastClose!$K$3:$K$20000,$A14,FastClose!$G$3:$G$20000,N$3,FastClose!$D$3:$D$20000,$A$3)</f>
        <v>0</v>
      </c>
      <c r="O14" s="27">
        <f>SUMIFS(FastClose!$H$3:$H$20000,FastClose!$K$3:$K$20000,$A14,FastClose!$G$3:$G$20000,O$3,FastClose!$D$3:$D$20000,$A$3)</f>
        <v>0</v>
      </c>
      <c r="P14" s="27">
        <f>SUMIFS(FastClose!$H$3:$H$20000,FastClose!$K$3:$K$20000,$A14,FastClose!$G$3:$G$20000,P$3,FastClose!$D$3:$D$20000,$A$3)</f>
        <v>0</v>
      </c>
      <c r="Q14" s="27">
        <f>SUMIFS(FastClose!$H$3:$H$20000,FastClose!$K$3:$K$20000,$A14,FastClose!$G$3:$G$20000,Q$3,FastClose!$D$3:$D$20000,$A$3)</f>
        <v>0</v>
      </c>
      <c r="R14" s="27">
        <f>SUMIFS(FastClose!$H$3:$H$20000,FastClose!$K$3:$K$20000,$A14,FastClose!$G$3:$G$20000,R$3,FastClose!$D$3:$D$20000,$A$3)</f>
        <v>0</v>
      </c>
      <c r="S14" s="27">
        <f>SUMIFS(FastClose!$H$3:$H$20000,FastClose!$K$3:$K$20000,$A14,FastClose!$G$3:$G$20000,S$3,FastClose!$D$3:$D$20000,$A$3)</f>
        <v>0</v>
      </c>
      <c r="T14" s="27">
        <f>SUMIFS(FastClose!$H$3:$H$20000,FastClose!$K$3:$K$20000,$A14,FastClose!$G$3:$G$20000,T$3,FastClose!$D$3:$D$20000,$A$3)</f>
        <v>0</v>
      </c>
      <c r="U14" s="27">
        <f>SUMIFS(FastClose!$H$3:$H$20000,FastClose!$K$3:$K$20000,$A14,FastClose!$G$3:$G$20000,U$3,FastClose!$D$3:$D$20000,$A$3)</f>
        <v>0</v>
      </c>
      <c r="V14" s="27">
        <f>SUMIFS(FastClose!$H$3:$H$20000,FastClose!$K$3:$K$20000,$A14,FastClose!$G$3:$G$20000,V$3,FastClose!$D$3:$D$20000,$A$3)</f>
        <v>0</v>
      </c>
      <c r="W14" s="27">
        <f>SUMIFS(FastClose!$H$3:$H$20000,FastClose!$K$3:$K$20000,$A14,FastClose!$G$3:$G$20000,W$3,FastClose!$D$3:$D$20000,$A$3)</f>
        <v>0</v>
      </c>
      <c r="X14" s="27">
        <f>SUMIFS(FastClose!$H$3:$H$20000,FastClose!$K$3:$K$20000,$A14,FastClose!$G$3:$G$20000,X$3,FastClose!$D$3:$D$20000,$A$3)</f>
        <v>0</v>
      </c>
      <c r="Y14" s="27">
        <f>SUMIFS(FastClose!$H$3:$H$20000,FastClose!$K$3:$K$20000,$A14,FastClose!$G$3:$G$20000,Y$3,FastClose!$D$3:$D$20000,$A$3)</f>
        <v>0</v>
      </c>
      <c r="Z14" s="28">
        <f>SUMIFS(FastClose!$H$3:$H$20000,FastClose!$K$3:$K$20000,$A14,FastClose!$G$3:$G$20000,Z$3,FastClose!$D$3:$D$20000,$A$3)</f>
        <v>0</v>
      </c>
      <c r="AB14" s="34" t="s">
        <v>138</v>
      </c>
      <c r="AC14" s="48">
        <f>SUMIFS(BISDATA!$L$3:$L$20000,BISDATA!$A$3:$A$20000,$AB14,BISDATA!$M$3:$M$20000,AC$4,BISDATA!$I$3:$I$20000,$AB$3)+SUMIFS(BISDATA!$L$3:$L$20000,BISDATA!$A$3:$A$20000,$AB14,BISDATA!$M$3:$M$20000,AC$4,BISDATA!$I$3:$I$20000,"FV")</f>
        <v>3172.76</v>
      </c>
      <c r="AD14" s="27">
        <f>SUMIFS(BISDATA!$L$3:$L$20000,BISDATA!$A$3:$A$20000,$AB14,BISDATA!$M$3:$M$20000,AD$4,BISDATA!$I$3:$I$20000,$AB$3)+SUMIFS(BISDATA!$L$3:$L$20000,BISDATA!$A$3:$A$20000,$AB14,BISDATA!$M$3:$M$20000,AD$4,BISDATA!$I$3:$I$20000,"FV")</f>
        <v>1634</v>
      </c>
      <c r="AE14" s="27">
        <f>SUMIFS(BISDATA!$L$3:$L$20000,BISDATA!$A$3:$A$20000,$AB14,BISDATA!$M$3:$M$20000,AE$4,BISDATA!$I$3:$I$20000,$AB$3)+SUMIFS(BISDATA!$L$3:$L$20000,BISDATA!$A$3:$A$20000,$AB14,BISDATA!$M$3:$M$20000,AE$4,BISDATA!$I$3:$I$20000,"FV")</f>
        <v>0</v>
      </c>
      <c r="AF14" s="27">
        <f>SUMIFS(BISDATA!$L$3:$L$20000,BISDATA!$A$3:$A$20000,$AB14,BISDATA!$M$3:$M$20000,AF$4,BISDATA!$I$3:$I$20000,$AB$3)+SUMIFS(BISDATA!$L$3:$L$20000,BISDATA!$A$3:$A$20000,$AB14,BISDATA!$M$3:$M$20000,AF$4,BISDATA!$I$3:$I$20000,"FV")</f>
        <v>0</v>
      </c>
      <c r="AG14" s="27">
        <f>SUMIFS(BISDATA!$L$3:$L$20000,BISDATA!$A$3:$A$20000,$AB14,BISDATA!$M$3:$M$20000,AG$4,BISDATA!$I$3:$I$20000,$AB$3)+SUMIFS(BISDATA!$L$3:$L$20000,BISDATA!$A$3:$A$20000,$AB14,BISDATA!$M$3:$M$20000,AG$4,BISDATA!$I$3:$I$20000,"FV")</f>
        <v>60</v>
      </c>
      <c r="AH14" s="27">
        <f>SUMIFS(BISDATA!$L$3:$L$20000,BISDATA!$A$3:$A$20000,$AB14,BISDATA!$M$3:$M$20000,AH$4,BISDATA!$I$3:$I$20000,$AB$3)+SUMIFS(BISDATA!$L$3:$L$20000,BISDATA!$A$3:$A$20000,$AB14,BISDATA!$M$3:$M$20000,AH$4,BISDATA!$I$3:$I$20000,"FV")</f>
        <v>0</v>
      </c>
      <c r="AI14" s="27">
        <f>SUMIFS(BISDATA!$L$3:$L$20000,BISDATA!$A$3:$A$20000,$AB14,BISDATA!$M$3:$M$20000,AI$4,BISDATA!$I$3:$I$20000,$AB$3)+SUMIFS(BISDATA!$L$3:$L$20000,BISDATA!$A$3:$A$20000,$AB14,BISDATA!$M$3:$M$20000,AI$4,BISDATA!$I$3:$I$20000,"FV")</f>
        <v>0</v>
      </c>
      <c r="AJ14" s="27">
        <f>SUMIFS(BISDATA!$L$3:$L$20000,BISDATA!$A$3:$A$20000,$AB14,BISDATA!$M$3:$M$20000,AJ$4,BISDATA!$I$3:$I$20000,$AB$3)+SUMIFS(BISDATA!$L$3:$L$20000,BISDATA!$A$3:$A$20000,$AB14,BISDATA!$M$3:$M$20000,AJ$4,BISDATA!$I$3:$I$20000,"FV")</f>
        <v>0</v>
      </c>
      <c r="AK14" s="27">
        <f>SUMIFS(BISDATA!$L$3:$L$20000,BISDATA!$A$3:$A$20000,$AB14,BISDATA!$M$3:$M$20000,AK$4,BISDATA!$I$3:$I$20000,$AB$3)+SUMIFS(BISDATA!$L$3:$L$20000,BISDATA!$A$3:$A$20000,$AB14,BISDATA!$M$3:$M$20000,AK$4,BISDATA!$I$3:$I$20000,"FV")</f>
        <v>0</v>
      </c>
      <c r="AL14" s="27">
        <f>SUMIFS(BISDATA!$L$3:$L$20000,BISDATA!$A$3:$A$20000,$AB14,BISDATA!$M$3:$M$20000,AL$4,BISDATA!$I$3:$I$20000,$AB$3)+SUMIFS(BISDATA!$L$3:$L$20000,BISDATA!$A$3:$A$20000,$AB14,BISDATA!$M$3:$M$20000,AL$4,BISDATA!$I$3:$I$20000,"FV")</f>
        <v>0</v>
      </c>
      <c r="AM14" s="27">
        <f>SUMIFS(BISDATA!$L$3:$L$20000,BISDATA!$A$3:$A$20000,$AB14,BISDATA!$M$3:$M$20000,AM$4,BISDATA!$I$3:$I$20000,$AB$3)+SUMIFS(BISDATA!$L$3:$L$20000,BISDATA!$A$3:$A$20000,$AB14,BISDATA!$M$3:$M$20000,AM$4,BISDATA!$I$3:$I$20000,"FV")</f>
        <v>0</v>
      </c>
      <c r="AN14" s="27">
        <f>SUMIFS(BISDATA!$L$3:$L$20000,BISDATA!$A$3:$A$20000,$AB14,BISDATA!$M$3:$M$20000,AN$4,BISDATA!$I$3:$I$20000,$AB$3)+SUMIFS(BISDATA!$L$3:$L$20000,BISDATA!$A$3:$A$20000,$AB14,BISDATA!$M$3:$M$20000,AN$4,BISDATA!$I$3:$I$20000,"FV")</f>
        <v>0</v>
      </c>
      <c r="AO14" s="27">
        <f>SUMIFS(BISDATA!$L$3:$L$20000,BISDATA!$A$3:$A$20000,$AB14,BISDATA!$M$3:$M$20000,AO$4,BISDATA!$I$3:$I$20000,$AB$3)+SUMIFS(BISDATA!$L$3:$L$20000,BISDATA!$A$3:$A$20000,$AB14,BISDATA!$M$3:$M$20000,AO$4,BISDATA!$I$3:$I$20000,"FV")</f>
        <v>0</v>
      </c>
      <c r="AP14" s="27">
        <f>SUMIFS(BISDATA!$L$3:$L$20000,BISDATA!$A$3:$A$20000,$AB14,BISDATA!$M$3:$M$20000,AP$4,BISDATA!$I$3:$I$20000,$AB$3)+SUMIFS(BISDATA!$L$3:$L$20000,BISDATA!$A$3:$A$20000,$AB14,BISDATA!$M$3:$M$20000,AP$4,BISDATA!$I$3:$I$20000,"FV")</f>
        <v>0</v>
      </c>
      <c r="AQ14" s="27">
        <f>SUMIFS(BISDATA!$L$3:$L$20000,BISDATA!$A$3:$A$20000,$AB14,BISDATA!$M$3:$M$20000,AQ$4,BISDATA!$I$3:$I$20000,$AB$3)+SUMIFS(BISDATA!$L$3:$L$20000,BISDATA!$A$3:$A$20000,$AB14,BISDATA!$M$3:$M$20000,AQ$4,BISDATA!$I$3:$I$20000,"FV")</f>
        <v>0</v>
      </c>
      <c r="AR14" s="27">
        <f>SUMIFS(BISDATA!$L$3:$L$20000,BISDATA!$A$3:$A$20000,$AB14,BISDATA!$M$3:$M$20000,AR$4,BISDATA!$I$3:$I$20000,$AB$3)+SUMIFS(BISDATA!$L$3:$L$20000,BISDATA!$A$3:$A$20000,$AB14,BISDATA!$M$3:$M$20000,AR$4,BISDATA!$I$3:$I$20000,"FV")</f>
        <v>0</v>
      </c>
      <c r="AS14" s="27">
        <f>SUMIFS(BISDATA!$L$3:$L$20000,BISDATA!$A$3:$A$20000,$AB14,BISDATA!$M$3:$M$20000,AS$4,BISDATA!$I$3:$I$20000,$AB$3)+SUMIFS(BISDATA!$L$3:$L$20000,BISDATA!$A$3:$A$20000,$AB14,BISDATA!$M$3:$M$20000,AS$4,BISDATA!$I$3:$I$20000,"FV")</f>
        <v>0</v>
      </c>
      <c r="AT14" s="27">
        <f>SUMIFS(BISDATA!$L$3:$L$20000,BISDATA!$A$3:$A$20000,$AB14,BISDATA!$M$3:$M$20000,AT$4,BISDATA!$I$3:$I$20000,$AB$3)+SUMIFS(BISDATA!$L$3:$L$20000,BISDATA!$A$3:$A$20000,$AB14,BISDATA!$M$3:$M$20000,AT$4,BISDATA!$I$3:$I$20000,"FV")</f>
        <v>0</v>
      </c>
      <c r="AU14" s="27">
        <f>SUMIFS(BISDATA!$L$3:$L$20000,BISDATA!$A$3:$A$20000,$AB14,BISDATA!$M$3:$M$20000,AU$4,BISDATA!$I$3:$I$20000,$AB$3)+SUMIFS(BISDATA!$L$3:$L$20000,BISDATA!$A$3:$A$20000,$AB14,BISDATA!$M$3:$M$20000,AU$4,BISDATA!$I$3:$I$20000,"FV")</f>
        <v>0</v>
      </c>
      <c r="AV14" s="27">
        <f>SUMIFS(BISDATA!$L$3:$L$20000,BISDATA!$A$3:$A$20000,$AB14,BISDATA!$M$3:$M$20000,AV$4,BISDATA!$I$3:$I$20000,$AB$3)+SUMIFS(BISDATA!$L$3:$L$20000,BISDATA!$A$3:$A$20000,$AB14,BISDATA!$M$3:$M$20000,AV$4,BISDATA!$I$3:$I$20000,"FV")</f>
        <v>0</v>
      </c>
      <c r="AW14" s="27">
        <f>SUMIFS(BISDATA!$L$3:$L$20000,BISDATA!$A$3:$A$20000,$AB14,BISDATA!$M$3:$M$20000,AW$4,BISDATA!$I$3:$I$20000,$AB$3)+SUMIFS(BISDATA!$L$3:$L$20000,BISDATA!$A$3:$A$20000,$AB14,BISDATA!$M$3:$M$20000,AW$4,BISDATA!$I$3:$I$20000,"FV")</f>
        <v>0</v>
      </c>
      <c r="AX14" s="27">
        <f>SUMIFS(BISDATA!$L$3:$L$20000,BISDATA!$A$3:$A$20000,$AB14,BISDATA!$M$3:$M$20000,AX$4,BISDATA!$I$3:$I$20000,$AB$3)+SUMIFS(BISDATA!$L$3:$L$20000,BISDATA!$A$3:$A$20000,$AB14,BISDATA!$M$3:$M$20000,AX$4,BISDATA!$I$3:$I$20000,"FV")</f>
        <v>0</v>
      </c>
      <c r="AY14" s="27">
        <f>SUMIFS(BISDATA!$L$3:$L$20000,BISDATA!$A$3:$A$20000,$AB14,BISDATA!$M$3:$M$20000,AY$4,BISDATA!$I$3:$I$20000,$AB$3)+SUMIFS(BISDATA!$L$3:$L$20000,BISDATA!$A$3:$A$20000,$AB14,BISDATA!$M$3:$M$20000,AY$4,BISDATA!$I$3:$I$20000,"FV")</f>
        <v>0</v>
      </c>
      <c r="AZ14" s="27">
        <f>SUMIFS(BISDATA!$L$3:$L$20000,BISDATA!$A$3:$A$20000,$AB14,BISDATA!$M$3:$M$20000,AZ$4,BISDATA!$I$3:$I$20000,$AB$3)+SUMIFS(BISDATA!$L$3:$L$20000,BISDATA!$A$3:$A$20000,$AB14,BISDATA!$M$3:$M$20000,AZ$4,BISDATA!$I$3:$I$20000,"FV")</f>
        <v>0</v>
      </c>
      <c r="BA14" s="28">
        <f>SUMIFS(BISDATA!$L$3:$L$20000,BISDATA!$A$3:$A$20000,$AB14,BISDATA!$M$3:$M$20000,BA$4,BISDATA!$I$3:$I$20000,$AB$3)+SUMIFS(BISDATA!$L$3:$L$20000,BISDATA!$A$3:$A$20000,$AB14,BISDATA!$M$3:$M$20000,BA$4,BISDATA!$I$3:$I$20000,"FV")</f>
        <v>0</v>
      </c>
      <c r="BB14" s="58"/>
      <c r="BC14" s="34" t="s">
        <v>138</v>
      </c>
      <c r="BD14" s="48">
        <f t="shared" si="3"/>
        <v>3172.76</v>
      </c>
      <c r="BE14" s="27">
        <f t="shared" si="1"/>
        <v>1634</v>
      </c>
      <c r="BF14" s="27">
        <f t="shared" si="1"/>
        <v>0</v>
      </c>
      <c r="BG14" s="27">
        <f t="shared" si="1"/>
        <v>0</v>
      </c>
      <c r="BH14" s="27">
        <f t="shared" si="1"/>
        <v>60</v>
      </c>
      <c r="BI14" s="27">
        <f t="shared" si="1"/>
        <v>0</v>
      </c>
      <c r="BJ14" s="27">
        <f t="shared" si="1"/>
        <v>0</v>
      </c>
      <c r="BK14" s="27">
        <f t="shared" si="1"/>
        <v>0</v>
      </c>
      <c r="BL14" s="27">
        <f t="shared" si="1"/>
        <v>0</v>
      </c>
      <c r="BM14" s="27">
        <f t="shared" si="1"/>
        <v>0</v>
      </c>
      <c r="BN14" s="27">
        <f t="shared" si="1"/>
        <v>0</v>
      </c>
      <c r="BO14" s="27">
        <f t="shared" si="1"/>
        <v>0</v>
      </c>
      <c r="BP14" s="27">
        <f t="shared" si="1"/>
        <v>0</v>
      </c>
      <c r="BQ14" s="27">
        <f t="shared" si="1"/>
        <v>0</v>
      </c>
      <c r="BR14" s="27">
        <f t="shared" si="1"/>
        <v>0</v>
      </c>
      <c r="BS14" s="27">
        <f t="shared" si="1"/>
        <v>0</v>
      </c>
      <c r="BT14" s="27">
        <f t="shared" si="1"/>
        <v>0</v>
      </c>
      <c r="BU14" s="27">
        <f t="shared" si="2"/>
        <v>0</v>
      </c>
      <c r="BV14" s="27">
        <f t="shared" si="2"/>
        <v>0</v>
      </c>
      <c r="BW14" s="27">
        <f t="shared" si="2"/>
        <v>0</v>
      </c>
      <c r="BX14" s="27">
        <f t="shared" si="2"/>
        <v>0</v>
      </c>
      <c r="BY14" s="27">
        <f t="shared" si="2"/>
        <v>0</v>
      </c>
      <c r="BZ14" s="27">
        <f t="shared" si="2"/>
        <v>0</v>
      </c>
      <c r="CA14" s="27">
        <f t="shared" si="2"/>
        <v>0</v>
      </c>
      <c r="CB14" s="28">
        <f t="shared" si="2"/>
        <v>0</v>
      </c>
    </row>
    <row r="15" spans="1:80" x14ac:dyDescent="0.25">
      <c r="A15" s="36" t="s">
        <v>211</v>
      </c>
      <c r="B15" s="47">
        <f>SUMIFS(FastClose!$H$3:$H$20000,FastClose!$K$3:$K$20000,$A15,FastClose!$G$3:$G$20000,B$3,FastClose!$D$3:$D$20000,$A$3)</f>
        <v>0</v>
      </c>
      <c r="C15" s="31">
        <f>SUMIFS(FastClose!$H$3:$H$20000,FastClose!$K$3:$K$20000,$A15,FastClose!$G$3:$G$20000,C$3,FastClose!$D$3:$D$20000,$A$3)</f>
        <v>0</v>
      </c>
      <c r="D15" s="31">
        <f>SUMIFS(FastClose!$H$3:$H$20000,FastClose!$K$3:$K$20000,$A15,FastClose!$G$3:$G$20000,D$3,FastClose!$D$3:$D$20000,$A$3)</f>
        <v>0</v>
      </c>
      <c r="E15" s="31">
        <f>SUMIFS(FastClose!$H$3:$H$20000,FastClose!$K$3:$K$20000,$A15,FastClose!$G$3:$G$20000,E$3,FastClose!$D$3:$D$20000,$A$3)</f>
        <v>0</v>
      </c>
      <c r="F15" s="31">
        <f>SUMIFS(FastClose!$H$3:$H$20000,FastClose!$K$3:$K$20000,$A15,FastClose!$G$3:$G$20000,F$3,FastClose!$D$3:$D$20000,$A$3)</f>
        <v>0</v>
      </c>
      <c r="G15" s="31">
        <f>SUMIFS(FastClose!$H$3:$H$20000,FastClose!$K$3:$K$20000,$A15,FastClose!$G$3:$G$20000,G$3,FastClose!$D$3:$D$20000,$A$3)</f>
        <v>0</v>
      </c>
      <c r="H15" s="31">
        <f>SUMIFS(FastClose!$H$3:$H$20000,FastClose!$K$3:$K$20000,$A15,FastClose!$G$3:$G$20000,H$3,FastClose!$D$3:$D$20000,$A$3)</f>
        <v>0</v>
      </c>
      <c r="I15" s="31">
        <f>SUMIFS(FastClose!$H$3:$H$20000,FastClose!$K$3:$K$20000,$A15,FastClose!$G$3:$G$20000,I$3,FastClose!$D$3:$D$20000,$A$3)</f>
        <v>0</v>
      </c>
      <c r="J15" s="31">
        <f>SUMIFS(FastClose!$H$3:$H$20000,FastClose!$K$3:$K$20000,$A15,FastClose!$G$3:$G$20000,J$3,FastClose!$D$3:$D$20000,$A$3)</f>
        <v>0</v>
      </c>
      <c r="K15" s="31">
        <f>SUMIFS(FastClose!$H$3:$H$20000,FastClose!$K$3:$K$20000,$A15,FastClose!$G$3:$G$20000,K$3,FastClose!$D$3:$D$20000,$A$3)</f>
        <v>0</v>
      </c>
      <c r="L15" s="31">
        <f>SUMIFS(FastClose!$H$3:$H$20000,FastClose!$K$3:$K$20000,$A15,FastClose!$G$3:$G$20000,L$3,FastClose!$D$3:$D$20000,$A$3)</f>
        <v>0</v>
      </c>
      <c r="M15" s="31">
        <f>SUMIFS(FastClose!$H$3:$H$20000,FastClose!$K$3:$K$20000,$A15,FastClose!$G$3:$G$20000,M$3,FastClose!$D$3:$D$20000,$A$3)</f>
        <v>0</v>
      </c>
      <c r="N15" s="31">
        <f>SUMIFS(FastClose!$H$3:$H$20000,FastClose!$K$3:$K$20000,$A15,FastClose!$G$3:$G$20000,N$3,FastClose!$D$3:$D$20000,$A$3)</f>
        <v>0</v>
      </c>
      <c r="O15" s="31">
        <f>SUMIFS(FastClose!$H$3:$H$20000,FastClose!$K$3:$K$20000,$A15,FastClose!$G$3:$G$20000,O$3,FastClose!$D$3:$D$20000,$A$3)</f>
        <v>0</v>
      </c>
      <c r="P15" s="31">
        <f>SUMIFS(FastClose!$H$3:$H$20000,FastClose!$K$3:$K$20000,$A15,FastClose!$G$3:$G$20000,P$3,FastClose!$D$3:$D$20000,$A$3)</f>
        <v>0</v>
      </c>
      <c r="Q15" s="31">
        <f>SUMIFS(FastClose!$H$3:$H$20000,FastClose!$K$3:$K$20000,$A15,FastClose!$G$3:$G$20000,Q$3,FastClose!$D$3:$D$20000,$A$3)</f>
        <v>0</v>
      </c>
      <c r="R15" s="31">
        <f>SUMIFS(FastClose!$H$3:$H$20000,FastClose!$K$3:$K$20000,$A15,FastClose!$G$3:$G$20000,R$3,FastClose!$D$3:$D$20000,$A$3)</f>
        <v>0</v>
      </c>
      <c r="S15" s="31">
        <f>SUMIFS(FastClose!$H$3:$H$20000,FastClose!$K$3:$K$20000,$A15,FastClose!$G$3:$G$20000,S$3,FastClose!$D$3:$D$20000,$A$3)</f>
        <v>0</v>
      </c>
      <c r="T15" s="31">
        <f>SUMIFS(FastClose!$H$3:$H$20000,FastClose!$K$3:$K$20000,$A15,FastClose!$G$3:$G$20000,T$3,FastClose!$D$3:$D$20000,$A$3)</f>
        <v>0</v>
      </c>
      <c r="U15" s="31">
        <f>SUMIFS(FastClose!$H$3:$H$20000,FastClose!$K$3:$K$20000,$A15,FastClose!$G$3:$G$20000,U$3,FastClose!$D$3:$D$20000,$A$3)</f>
        <v>0</v>
      </c>
      <c r="V15" s="31">
        <f>SUMIFS(FastClose!$H$3:$H$20000,FastClose!$K$3:$K$20000,$A15,FastClose!$G$3:$G$20000,V$3,FastClose!$D$3:$D$20000,$A$3)</f>
        <v>0</v>
      </c>
      <c r="W15" s="31">
        <f>SUMIFS(FastClose!$H$3:$H$20000,FastClose!$K$3:$K$20000,$A15,FastClose!$G$3:$G$20000,W$3,FastClose!$D$3:$D$20000,$A$3)</f>
        <v>0</v>
      </c>
      <c r="X15" s="31">
        <f>SUMIFS(FastClose!$H$3:$H$20000,FastClose!$K$3:$K$20000,$A15,FastClose!$G$3:$G$20000,X$3,FastClose!$D$3:$D$20000,$A$3)</f>
        <v>0</v>
      </c>
      <c r="Y15" s="31">
        <f>SUMIFS(FastClose!$H$3:$H$20000,FastClose!$K$3:$K$20000,$A15,FastClose!$G$3:$G$20000,Y$3,FastClose!$D$3:$D$20000,$A$3)</f>
        <v>0</v>
      </c>
      <c r="Z15" s="32">
        <f>SUMIFS(FastClose!$H$3:$H$20000,FastClose!$K$3:$K$20000,$A15,FastClose!$G$3:$G$20000,Z$3,FastClose!$D$3:$D$20000,$A$3)</f>
        <v>0</v>
      </c>
      <c r="AB15" s="36" t="s">
        <v>211</v>
      </c>
      <c r="AC15" s="47">
        <f>SUMIFS(BISDATA!$L$3:$L$20000,BISDATA!$A$3:$A$20000,$AB15,BISDATA!$M$3:$M$20000,AC$4,BISDATA!$I$3:$I$20000,$AB$3)+SUMIFS(BISDATA!$L$3:$L$20000,BISDATA!$A$3:$A$20000,$AB15,BISDATA!$M$3:$M$20000,AC$4,BISDATA!$I$3:$I$20000,"FV")</f>
        <v>0</v>
      </c>
      <c r="AD15" s="31">
        <f>SUMIFS(BISDATA!$L$3:$L$20000,BISDATA!$A$3:$A$20000,$AB15,BISDATA!$M$3:$M$20000,AD$4,BISDATA!$I$3:$I$20000,$AB$3)+SUMIFS(BISDATA!$L$3:$L$20000,BISDATA!$A$3:$A$20000,$AB15,BISDATA!$M$3:$M$20000,AD$4,BISDATA!$I$3:$I$20000,"FV")</f>
        <v>0</v>
      </c>
      <c r="AE15" s="31">
        <f>SUMIFS(BISDATA!$L$3:$L$20000,BISDATA!$A$3:$A$20000,$AB15,BISDATA!$M$3:$M$20000,AE$4,BISDATA!$I$3:$I$20000,$AB$3)+SUMIFS(BISDATA!$L$3:$L$20000,BISDATA!$A$3:$A$20000,$AB15,BISDATA!$M$3:$M$20000,AE$4,BISDATA!$I$3:$I$20000,"FV")</f>
        <v>0</v>
      </c>
      <c r="AF15" s="31">
        <f>SUMIFS(BISDATA!$L$3:$L$20000,BISDATA!$A$3:$A$20000,$AB15,BISDATA!$M$3:$M$20000,AF$4,BISDATA!$I$3:$I$20000,$AB$3)+SUMIFS(BISDATA!$L$3:$L$20000,BISDATA!$A$3:$A$20000,$AB15,BISDATA!$M$3:$M$20000,AF$4,BISDATA!$I$3:$I$20000,"FV")</f>
        <v>0</v>
      </c>
      <c r="AG15" s="31">
        <f>SUMIFS(BISDATA!$L$3:$L$20000,BISDATA!$A$3:$A$20000,$AB15,BISDATA!$M$3:$M$20000,AG$4,BISDATA!$I$3:$I$20000,$AB$3)+SUMIFS(BISDATA!$L$3:$L$20000,BISDATA!$A$3:$A$20000,$AB15,BISDATA!$M$3:$M$20000,AG$4,BISDATA!$I$3:$I$20000,"FV")</f>
        <v>0</v>
      </c>
      <c r="AH15" s="31">
        <f>SUMIFS(BISDATA!$L$3:$L$20000,BISDATA!$A$3:$A$20000,$AB15,BISDATA!$M$3:$M$20000,AH$4,BISDATA!$I$3:$I$20000,$AB$3)+SUMIFS(BISDATA!$L$3:$L$20000,BISDATA!$A$3:$A$20000,$AB15,BISDATA!$M$3:$M$20000,AH$4,BISDATA!$I$3:$I$20000,"FV")</f>
        <v>0</v>
      </c>
      <c r="AI15" s="31">
        <f>SUMIFS(BISDATA!$L$3:$L$20000,BISDATA!$A$3:$A$20000,$AB15,BISDATA!$M$3:$M$20000,AI$4,BISDATA!$I$3:$I$20000,$AB$3)+SUMIFS(BISDATA!$L$3:$L$20000,BISDATA!$A$3:$A$20000,$AB15,BISDATA!$M$3:$M$20000,AI$4,BISDATA!$I$3:$I$20000,"FV")</f>
        <v>0</v>
      </c>
      <c r="AJ15" s="31">
        <f>SUMIFS(BISDATA!$L$3:$L$20000,BISDATA!$A$3:$A$20000,$AB15,BISDATA!$M$3:$M$20000,AJ$4,BISDATA!$I$3:$I$20000,$AB$3)+SUMIFS(BISDATA!$L$3:$L$20000,BISDATA!$A$3:$A$20000,$AB15,BISDATA!$M$3:$M$20000,AJ$4,BISDATA!$I$3:$I$20000,"FV")</f>
        <v>0</v>
      </c>
      <c r="AK15" s="31">
        <f>SUMIFS(BISDATA!$L$3:$L$20000,BISDATA!$A$3:$A$20000,$AB15,BISDATA!$M$3:$M$20000,AK$4,BISDATA!$I$3:$I$20000,$AB$3)+SUMIFS(BISDATA!$L$3:$L$20000,BISDATA!$A$3:$A$20000,$AB15,BISDATA!$M$3:$M$20000,AK$4,BISDATA!$I$3:$I$20000,"FV")</f>
        <v>0</v>
      </c>
      <c r="AL15" s="31">
        <f>SUMIFS(BISDATA!$L$3:$L$20000,BISDATA!$A$3:$A$20000,$AB15,BISDATA!$M$3:$M$20000,AL$4,BISDATA!$I$3:$I$20000,$AB$3)+SUMIFS(BISDATA!$L$3:$L$20000,BISDATA!$A$3:$A$20000,$AB15,BISDATA!$M$3:$M$20000,AL$4,BISDATA!$I$3:$I$20000,"FV")</f>
        <v>0</v>
      </c>
      <c r="AM15" s="31">
        <f>SUMIFS(BISDATA!$L$3:$L$20000,BISDATA!$A$3:$A$20000,$AB15,BISDATA!$M$3:$M$20000,AM$4,BISDATA!$I$3:$I$20000,$AB$3)+SUMIFS(BISDATA!$L$3:$L$20000,BISDATA!$A$3:$A$20000,$AB15,BISDATA!$M$3:$M$20000,AM$4,BISDATA!$I$3:$I$20000,"FV")</f>
        <v>0</v>
      </c>
      <c r="AN15" s="31">
        <f>SUMIFS(BISDATA!$L$3:$L$20000,BISDATA!$A$3:$A$20000,$AB15,BISDATA!$M$3:$M$20000,AN$4,BISDATA!$I$3:$I$20000,$AB$3)+SUMIFS(BISDATA!$L$3:$L$20000,BISDATA!$A$3:$A$20000,$AB15,BISDATA!$M$3:$M$20000,AN$4,BISDATA!$I$3:$I$20000,"FV")</f>
        <v>0</v>
      </c>
      <c r="AO15" s="31">
        <f>SUMIFS(BISDATA!$L$3:$L$20000,BISDATA!$A$3:$A$20000,$AB15,BISDATA!$M$3:$M$20000,AO$4,BISDATA!$I$3:$I$20000,$AB$3)+SUMIFS(BISDATA!$L$3:$L$20000,BISDATA!$A$3:$A$20000,$AB15,BISDATA!$M$3:$M$20000,AO$4,BISDATA!$I$3:$I$20000,"FV")</f>
        <v>0</v>
      </c>
      <c r="AP15" s="31">
        <f>SUMIFS(BISDATA!$L$3:$L$20000,BISDATA!$A$3:$A$20000,$AB15,BISDATA!$M$3:$M$20000,AP$4,BISDATA!$I$3:$I$20000,$AB$3)+SUMIFS(BISDATA!$L$3:$L$20000,BISDATA!$A$3:$A$20000,$AB15,BISDATA!$M$3:$M$20000,AP$4,BISDATA!$I$3:$I$20000,"FV")</f>
        <v>0</v>
      </c>
      <c r="AQ15" s="31">
        <f>SUMIFS(BISDATA!$L$3:$L$20000,BISDATA!$A$3:$A$20000,$AB15,BISDATA!$M$3:$M$20000,AQ$4,BISDATA!$I$3:$I$20000,$AB$3)+SUMIFS(BISDATA!$L$3:$L$20000,BISDATA!$A$3:$A$20000,$AB15,BISDATA!$M$3:$M$20000,AQ$4,BISDATA!$I$3:$I$20000,"FV")</f>
        <v>0</v>
      </c>
      <c r="AR15" s="31">
        <f>SUMIFS(BISDATA!$L$3:$L$20000,BISDATA!$A$3:$A$20000,$AB15,BISDATA!$M$3:$M$20000,AR$4,BISDATA!$I$3:$I$20000,$AB$3)+SUMIFS(BISDATA!$L$3:$L$20000,BISDATA!$A$3:$A$20000,$AB15,BISDATA!$M$3:$M$20000,AR$4,BISDATA!$I$3:$I$20000,"FV")</f>
        <v>0</v>
      </c>
      <c r="AS15" s="31">
        <f>SUMIFS(BISDATA!$L$3:$L$20000,BISDATA!$A$3:$A$20000,$AB15,BISDATA!$M$3:$M$20000,AS$4,BISDATA!$I$3:$I$20000,$AB$3)+SUMIFS(BISDATA!$L$3:$L$20000,BISDATA!$A$3:$A$20000,$AB15,BISDATA!$M$3:$M$20000,AS$4,BISDATA!$I$3:$I$20000,"FV")</f>
        <v>0</v>
      </c>
      <c r="AT15" s="31">
        <f>SUMIFS(BISDATA!$L$3:$L$20000,BISDATA!$A$3:$A$20000,$AB15,BISDATA!$M$3:$M$20000,AT$4,BISDATA!$I$3:$I$20000,$AB$3)+SUMIFS(BISDATA!$L$3:$L$20000,BISDATA!$A$3:$A$20000,$AB15,BISDATA!$M$3:$M$20000,AT$4,BISDATA!$I$3:$I$20000,"FV")</f>
        <v>0</v>
      </c>
      <c r="AU15" s="31">
        <f>SUMIFS(BISDATA!$L$3:$L$20000,BISDATA!$A$3:$A$20000,$AB15,BISDATA!$M$3:$M$20000,AU$4,BISDATA!$I$3:$I$20000,$AB$3)+SUMIFS(BISDATA!$L$3:$L$20000,BISDATA!$A$3:$A$20000,$AB15,BISDATA!$M$3:$M$20000,AU$4,BISDATA!$I$3:$I$20000,"FV")</f>
        <v>0</v>
      </c>
      <c r="AV15" s="31">
        <f>SUMIFS(BISDATA!$L$3:$L$20000,BISDATA!$A$3:$A$20000,$AB15,BISDATA!$M$3:$M$20000,AV$4,BISDATA!$I$3:$I$20000,$AB$3)+SUMIFS(BISDATA!$L$3:$L$20000,BISDATA!$A$3:$A$20000,$AB15,BISDATA!$M$3:$M$20000,AV$4,BISDATA!$I$3:$I$20000,"FV")</f>
        <v>0</v>
      </c>
      <c r="AW15" s="31">
        <f>SUMIFS(BISDATA!$L$3:$L$20000,BISDATA!$A$3:$A$20000,$AB15,BISDATA!$M$3:$M$20000,AW$4,BISDATA!$I$3:$I$20000,$AB$3)+SUMIFS(BISDATA!$L$3:$L$20000,BISDATA!$A$3:$A$20000,$AB15,BISDATA!$M$3:$M$20000,AW$4,BISDATA!$I$3:$I$20000,"FV")</f>
        <v>0</v>
      </c>
      <c r="AX15" s="31">
        <f>SUMIFS(BISDATA!$L$3:$L$20000,BISDATA!$A$3:$A$20000,$AB15,BISDATA!$M$3:$M$20000,AX$4,BISDATA!$I$3:$I$20000,$AB$3)+SUMIFS(BISDATA!$L$3:$L$20000,BISDATA!$A$3:$A$20000,$AB15,BISDATA!$M$3:$M$20000,AX$4,BISDATA!$I$3:$I$20000,"FV")</f>
        <v>0</v>
      </c>
      <c r="AY15" s="31">
        <f>SUMIFS(BISDATA!$L$3:$L$20000,BISDATA!$A$3:$A$20000,$AB15,BISDATA!$M$3:$M$20000,AY$4,BISDATA!$I$3:$I$20000,$AB$3)+SUMIFS(BISDATA!$L$3:$L$20000,BISDATA!$A$3:$A$20000,$AB15,BISDATA!$M$3:$M$20000,AY$4,BISDATA!$I$3:$I$20000,"FV")</f>
        <v>0</v>
      </c>
      <c r="AZ15" s="31">
        <f>SUMIFS(BISDATA!$L$3:$L$20000,BISDATA!$A$3:$A$20000,$AB15,BISDATA!$M$3:$M$20000,AZ$4,BISDATA!$I$3:$I$20000,$AB$3)+SUMIFS(BISDATA!$L$3:$L$20000,BISDATA!$A$3:$A$20000,$AB15,BISDATA!$M$3:$M$20000,AZ$4,BISDATA!$I$3:$I$20000,"FV")</f>
        <v>0</v>
      </c>
      <c r="BA15" s="32">
        <f>SUMIFS(BISDATA!$L$3:$L$20000,BISDATA!$A$3:$A$20000,$AB15,BISDATA!$M$3:$M$20000,BA$4,BISDATA!$I$3:$I$20000,$AB$3)+SUMIFS(BISDATA!$L$3:$L$20000,BISDATA!$A$3:$A$20000,$AB15,BISDATA!$M$3:$M$20000,BA$4,BISDATA!$I$3:$I$20000,"FV")</f>
        <v>0</v>
      </c>
      <c r="BB15" s="58"/>
      <c r="BC15" s="36" t="s">
        <v>211</v>
      </c>
      <c r="BD15" s="47">
        <f t="shared" si="3"/>
        <v>0</v>
      </c>
      <c r="BE15" s="31">
        <f t="shared" si="1"/>
        <v>0</v>
      </c>
      <c r="BF15" s="31">
        <f t="shared" si="1"/>
        <v>0</v>
      </c>
      <c r="BG15" s="31">
        <f t="shared" si="1"/>
        <v>0</v>
      </c>
      <c r="BH15" s="31">
        <f t="shared" si="1"/>
        <v>0</v>
      </c>
      <c r="BI15" s="31">
        <f t="shared" si="1"/>
        <v>0</v>
      </c>
      <c r="BJ15" s="31">
        <f t="shared" si="1"/>
        <v>0</v>
      </c>
      <c r="BK15" s="31">
        <f t="shared" si="1"/>
        <v>0</v>
      </c>
      <c r="BL15" s="31">
        <f t="shared" si="1"/>
        <v>0</v>
      </c>
      <c r="BM15" s="31">
        <f t="shared" si="1"/>
        <v>0</v>
      </c>
      <c r="BN15" s="31">
        <f t="shared" si="1"/>
        <v>0</v>
      </c>
      <c r="BO15" s="31">
        <f t="shared" si="1"/>
        <v>0</v>
      </c>
      <c r="BP15" s="31">
        <f t="shared" si="1"/>
        <v>0</v>
      </c>
      <c r="BQ15" s="31">
        <f t="shared" si="1"/>
        <v>0</v>
      </c>
      <c r="BR15" s="31">
        <f t="shared" si="1"/>
        <v>0</v>
      </c>
      <c r="BS15" s="31">
        <f t="shared" si="1"/>
        <v>0</v>
      </c>
      <c r="BT15" s="31">
        <f t="shared" si="1"/>
        <v>0</v>
      </c>
      <c r="BU15" s="31">
        <f t="shared" si="2"/>
        <v>0</v>
      </c>
      <c r="BV15" s="31">
        <f t="shared" si="2"/>
        <v>0</v>
      </c>
      <c r="BW15" s="31">
        <f t="shared" si="2"/>
        <v>0</v>
      </c>
      <c r="BX15" s="31">
        <f t="shared" si="2"/>
        <v>0</v>
      </c>
      <c r="BY15" s="31">
        <f t="shared" si="2"/>
        <v>0</v>
      </c>
      <c r="BZ15" s="31">
        <f t="shared" si="2"/>
        <v>0</v>
      </c>
      <c r="CA15" s="31">
        <f t="shared" si="2"/>
        <v>0</v>
      </c>
      <c r="CB15" s="32">
        <f t="shared" si="2"/>
        <v>0</v>
      </c>
    </row>
    <row r="16" spans="1:80" x14ac:dyDescent="0.25">
      <c r="A16" s="34" t="s">
        <v>130</v>
      </c>
      <c r="B16" s="48">
        <f>SUMIFS(FastClose!$H$3:$H$20000,FastClose!$K$3:$K$20000,$A16,FastClose!$G$3:$G$20000,B$3,FastClose!$D$3:$D$20000,$A$3)</f>
        <v>0</v>
      </c>
      <c r="C16" s="27">
        <f>SUMIFS(FastClose!$H$3:$H$20000,FastClose!$K$3:$K$20000,$A16,FastClose!$G$3:$G$20000,C$3,FastClose!$D$3:$D$20000,$A$3)</f>
        <v>0</v>
      </c>
      <c r="D16" s="27">
        <f>SUMIFS(FastClose!$H$3:$H$20000,FastClose!$K$3:$K$20000,$A16,FastClose!$G$3:$G$20000,D$3,FastClose!$D$3:$D$20000,$A$3)</f>
        <v>0</v>
      </c>
      <c r="E16" s="27">
        <f>SUMIFS(FastClose!$H$3:$H$20000,FastClose!$K$3:$K$20000,$A16,FastClose!$G$3:$G$20000,E$3,FastClose!$D$3:$D$20000,$A$3)</f>
        <v>0</v>
      </c>
      <c r="F16" s="27">
        <f>SUMIFS(FastClose!$H$3:$H$20000,FastClose!$K$3:$K$20000,$A16,FastClose!$G$3:$G$20000,F$3,FastClose!$D$3:$D$20000,$A$3)</f>
        <v>0</v>
      </c>
      <c r="G16" s="27">
        <f>SUMIFS(FastClose!$H$3:$H$20000,FastClose!$K$3:$K$20000,$A16,FastClose!$G$3:$G$20000,G$3,FastClose!$D$3:$D$20000,$A$3)</f>
        <v>0</v>
      </c>
      <c r="H16" s="27">
        <f>SUMIFS(FastClose!$H$3:$H$20000,FastClose!$K$3:$K$20000,$A16,FastClose!$G$3:$G$20000,H$3,FastClose!$D$3:$D$20000,$A$3)</f>
        <v>0</v>
      </c>
      <c r="I16" s="27">
        <f>SUMIFS(FastClose!$H$3:$H$20000,FastClose!$K$3:$K$20000,$A16,FastClose!$G$3:$G$20000,I$3,FastClose!$D$3:$D$20000,$A$3)</f>
        <v>0</v>
      </c>
      <c r="J16" s="27">
        <f>SUMIFS(FastClose!$H$3:$H$20000,FastClose!$K$3:$K$20000,$A16,FastClose!$G$3:$G$20000,J$3,FastClose!$D$3:$D$20000,$A$3)</f>
        <v>0</v>
      </c>
      <c r="K16" s="27">
        <f>SUMIFS(FastClose!$H$3:$H$20000,FastClose!$K$3:$K$20000,$A16,FastClose!$G$3:$G$20000,K$3,FastClose!$D$3:$D$20000,$A$3)</f>
        <v>0</v>
      </c>
      <c r="L16" s="27">
        <f>SUMIFS(FastClose!$H$3:$H$20000,FastClose!$K$3:$K$20000,$A16,FastClose!$G$3:$G$20000,L$3,FastClose!$D$3:$D$20000,$A$3)</f>
        <v>0</v>
      </c>
      <c r="M16" s="27">
        <f>SUMIFS(FastClose!$H$3:$H$20000,FastClose!$K$3:$K$20000,$A16,FastClose!$G$3:$G$20000,M$3,FastClose!$D$3:$D$20000,$A$3)</f>
        <v>0</v>
      </c>
      <c r="N16" s="27">
        <f>SUMIFS(FastClose!$H$3:$H$20000,FastClose!$K$3:$K$20000,$A16,FastClose!$G$3:$G$20000,N$3,FastClose!$D$3:$D$20000,$A$3)</f>
        <v>0</v>
      </c>
      <c r="O16" s="27">
        <f>SUMIFS(FastClose!$H$3:$H$20000,FastClose!$K$3:$K$20000,$A16,FastClose!$G$3:$G$20000,O$3,FastClose!$D$3:$D$20000,$A$3)</f>
        <v>0</v>
      </c>
      <c r="P16" s="27">
        <f>SUMIFS(FastClose!$H$3:$H$20000,FastClose!$K$3:$K$20000,$A16,FastClose!$G$3:$G$20000,P$3,FastClose!$D$3:$D$20000,$A$3)</f>
        <v>0</v>
      </c>
      <c r="Q16" s="27">
        <f>SUMIFS(FastClose!$H$3:$H$20000,FastClose!$K$3:$K$20000,$A16,FastClose!$G$3:$G$20000,Q$3,FastClose!$D$3:$D$20000,$A$3)</f>
        <v>0</v>
      </c>
      <c r="R16" s="27">
        <f>SUMIFS(FastClose!$H$3:$H$20000,FastClose!$K$3:$K$20000,$A16,FastClose!$G$3:$G$20000,R$3,FastClose!$D$3:$D$20000,$A$3)</f>
        <v>0</v>
      </c>
      <c r="S16" s="27">
        <f>SUMIFS(FastClose!$H$3:$H$20000,FastClose!$K$3:$K$20000,$A16,FastClose!$G$3:$G$20000,S$3,FastClose!$D$3:$D$20000,$A$3)</f>
        <v>0</v>
      </c>
      <c r="T16" s="27">
        <f>SUMIFS(FastClose!$H$3:$H$20000,FastClose!$K$3:$K$20000,$A16,FastClose!$G$3:$G$20000,T$3,FastClose!$D$3:$D$20000,$A$3)</f>
        <v>0</v>
      </c>
      <c r="U16" s="27">
        <f>SUMIFS(FastClose!$H$3:$H$20000,FastClose!$K$3:$K$20000,$A16,FastClose!$G$3:$G$20000,U$3,FastClose!$D$3:$D$20000,$A$3)</f>
        <v>0</v>
      </c>
      <c r="V16" s="27">
        <f>SUMIFS(FastClose!$H$3:$H$20000,FastClose!$K$3:$K$20000,$A16,FastClose!$G$3:$G$20000,V$3,FastClose!$D$3:$D$20000,$A$3)</f>
        <v>0</v>
      </c>
      <c r="W16" s="27">
        <f>SUMIFS(FastClose!$H$3:$H$20000,FastClose!$K$3:$K$20000,$A16,FastClose!$G$3:$G$20000,W$3,FastClose!$D$3:$D$20000,$A$3)</f>
        <v>0</v>
      </c>
      <c r="X16" s="27">
        <f>SUMIFS(FastClose!$H$3:$H$20000,FastClose!$K$3:$K$20000,$A16,FastClose!$G$3:$G$20000,X$3,FastClose!$D$3:$D$20000,$A$3)</f>
        <v>0</v>
      </c>
      <c r="Y16" s="27">
        <f>SUMIFS(FastClose!$H$3:$H$20000,FastClose!$K$3:$K$20000,$A16,FastClose!$G$3:$G$20000,Y$3,FastClose!$D$3:$D$20000,$A$3)</f>
        <v>0</v>
      </c>
      <c r="Z16" s="28">
        <f>SUMIFS(FastClose!$H$3:$H$20000,FastClose!$K$3:$K$20000,$A16,FastClose!$G$3:$G$20000,Z$3,FastClose!$D$3:$D$20000,$A$3)</f>
        <v>0</v>
      </c>
      <c r="AB16" s="34" t="s">
        <v>130</v>
      </c>
      <c r="AC16" s="48">
        <f>SUMIFS(BISDATA!$L$3:$L$20000,BISDATA!$A$3:$A$20000,$AB16,BISDATA!$M$3:$M$20000,AC$4,BISDATA!$I$3:$I$20000,$AB$3)+SUMIFS(BISDATA!$L$3:$L$20000,BISDATA!$A$3:$A$20000,$AB16,BISDATA!$M$3:$M$20000,AC$4,BISDATA!$I$3:$I$20000,"FV")</f>
        <v>0</v>
      </c>
      <c r="AD16" s="27">
        <f>SUMIFS(BISDATA!$L$3:$L$20000,BISDATA!$A$3:$A$20000,$AB16,BISDATA!$M$3:$M$20000,AD$4,BISDATA!$I$3:$I$20000,$AB$3)+SUMIFS(BISDATA!$L$3:$L$20000,BISDATA!$A$3:$A$20000,$AB16,BISDATA!$M$3:$M$20000,AD$4,BISDATA!$I$3:$I$20000,"FV")</f>
        <v>0</v>
      </c>
      <c r="AE16" s="27">
        <f>SUMIFS(BISDATA!$L$3:$L$20000,BISDATA!$A$3:$A$20000,$AB16,BISDATA!$M$3:$M$20000,AE$4,BISDATA!$I$3:$I$20000,$AB$3)+SUMIFS(BISDATA!$L$3:$L$20000,BISDATA!$A$3:$A$20000,$AB16,BISDATA!$M$3:$M$20000,AE$4,BISDATA!$I$3:$I$20000,"FV")</f>
        <v>0</v>
      </c>
      <c r="AF16" s="27">
        <f>SUMIFS(BISDATA!$L$3:$L$20000,BISDATA!$A$3:$A$20000,$AB16,BISDATA!$M$3:$M$20000,AF$4,BISDATA!$I$3:$I$20000,$AB$3)+SUMIFS(BISDATA!$L$3:$L$20000,BISDATA!$A$3:$A$20000,$AB16,BISDATA!$M$3:$M$20000,AF$4,BISDATA!$I$3:$I$20000,"FV")</f>
        <v>0</v>
      </c>
      <c r="AG16" s="27">
        <f>SUMIFS(BISDATA!$L$3:$L$20000,BISDATA!$A$3:$A$20000,$AB16,BISDATA!$M$3:$M$20000,AG$4,BISDATA!$I$3:$I$20000,$AB$3)+SUMIFS(BISDATA!$L$3:$L$20000,BISDATA!$A$3:$A$20000,$AB16,BISDATA!$M$3:$M$20000,AG$4,BISDATA!$I$3:$I$20000,"FV")</f>
        <v>0</v>
      </c>
      <c r="AH16" s="27">
        <f>SUMIFS(BISDATA!$L$3:$L$20000,BISDATA!$A$3:$A$20000,$AB16,BISDATA!$M$3:$M$20000,AH$4,BISDATA!$I$3:$I$20000,$AB$3)+SUMIFS(BISDATA!$L$3:$L$20000,BISDATA!$A$3:$A$20000,$AB16,BISDATA!$M$3:$M$20000,AH$4,BISDATA!$I$3:$I$20000,"FV")</f>
        <v>0</v>
      </c>
      <c r="AI16" s="27">
        <f>SUMIFS(BISDATA!$L$3:$L$20000,BISDATA!$A$3:$A$20000,$AB16,BISDATA!$M$3:$M$20000,AI$4,BISDATA!$I$3:$I$20000,$AB$3)+SUMIFS(BISDATA!$L$3:$L$20000,BISDATA!$A$3:$A$20000,$AB16,BISDATA!$M$3:$M$20000,AI$4,BISDATA!$I$3:$I$20000,"FV")</f>
        <v>0</v>
      </c>
      <c r="AJ16" s="27">
        <f>SUMIFS(BISDATA!$L$3:$L$20000,BISDATA!$A$3:$A$20000,$AB16,BISDATA!$M$3:$M$20000,AJ$4,BISDATA!$I$3:$I$20000,$AB$3)+SUMIFS(BISDATA!$L$3:$L$20000,BISDATA!$A$3:$A$20000,$AB16,BISDATA!$M$3:$M$20000,AJ$4,BISDATA!$I$3:$I$20000,"FV")</f>
        <v>0</v>
      </c>
      <c r="AK16" s="27">
        <f>SUMIFS(BISDATA!$L$3:$L$20000,BISDATA!$A$3:$A$20000,$AB16,BISDATA!$M$3:$M$20000,AK$4,BISDATA!$I$3:$I$20000,$AB$3)+SUMIFS(BISDATA!$L$3:$L$20000,BISDATA!$A$3:$A$20000,$AB16,BISDATA!$M$3:$M$20000,AK$4,BISDATA!$I$3:$I$20000,"FV")</f>
        <v>0</v>
      </c>
      <c r="AL16" s="27">
        <f>SUMIFS(BISDATA!$L$3:$L$20000,BISDATA!$A$3:$A$20000,$AB16,BISDATA!$M$3:$M$20000,AL$4,BISDATA!$I$3:$I$20000,$AB$3)+SUMIFS(BISDATA!$L$3:$L$20000,BISDATA!$A$3:$A$20000,$AB16,BISDATA!$M$3:$M$20000,AL$4,BISDATA!$I$3:$I$20000,"FV")</f>
        <v>0</v>
      </c>
      <c r="AM16" s="27">
        <f>SUMIFS(BISDATA!$L$3:$L$20000,BISDATA!$A$3:$A$20000,$AB16,BISDATA!$M$3:$M$20000,AM$4,BISDATA!$I$3:$I$20000,$AB$3)+SUMIFS(BISDATA!$L$3:$L$20000,BISDATA!$A$3:$A$20000,$AB16,BISDATA!$M$3:$M$20000,AM$4,BISDATA!$I$3:$I$20000,"FV")</f>
        <v>0</v>
      </c>
      <c r="AN16" s="27">
        <f>SUMIFS(BISDATA!$L$3:$L$20000,BISDATA!$A$3:$A$20000,$AB16,BISDATA!$M$3:$M$20000,AN$4,BISDATA!$I$3:$I$20000,$AB$3)+SUMIFS(BISDATA!$L$3:$L$20000,BISDATA!$A$3:$A$20000,$AB16,BISDATA!$M$3:$M$20000,AN$4,BISDATA!$I$3:$I$20000,"FV")</f>
        <v>0</v>
      </c>
      <c r="AO16" s="27">
        <f>SUMIFS(BISDATA!$L$3:$L$20000,BISDATA!$A$3:$A$20000,$AB16,BISDATA!$M$3:$M$20000,AO$4,BISDATA!$I$3:$I$20000,$AB$3)+SUMIFS(BISDATA!$L$3:$L$20000,BISDATA!$A$3:$A$20000,$AB16,BISDATA!$M$3:$M$20000,AO$4,BISDATA!$I$3:$I$20000,"FV")</f>
        <v>0</v>
      </c>
      <c r="AP16" s="27">
        <f>SUMIFS(BISDATA!$L$3:$L$20000,BISDATA!$A$3:$A$20000,$AB16,BISDATA!$M$3:$M$20000,AP$4,BISDATA!$I$3:$I$20000,$AB$3)+SUMIFS(BISDATA!$L$3:$L$20000,BISDATA!$A$3:$A$20000,$AB16,BISDATA!$M$3:$M$20000,AP$4,BISDATA!$I$3:$I$20000,"FV")</f>
        <v>0</v>
      </c>
      <c r="AQ16" s="27">
        <f>SUMIFS(BISDATA!$L$3:$L$20000,BISDATA!$A$3:$A$20000,$AB16,BISDATA!$M$3:$M$20000,AQ$4,BISDATA!$I$3:$I$20000,$AB$3)+SUMIFS(BISDATA!$L$3:$L$20000,BISDATA!$A$3:$A$20000,$AB16,BISDATA!$M$3:$M$20000,AQ$4,BISDATA!$I$3:$I$20000,"FV")</f>
        <v>0</v>
      </c>
      <c r="AR16" s="27">
        <f>SUMIFS(BISDATA!$L$3:$L$20000,BISDATA!$A$3:$A$20000,$AB16,BISDATA!$M$3:$M$20000,AR$4,BISDATA!$I$3:$I$20000,$AB$3)+SUMIFS(BISDATA!$L$3:$L$20000,BISDATA!$A$3:$A$20000,$AB16,BISDATA!$M$3:$M$20000,AR$4,BISDATA!$I$3:$I$20000,"FV")</f>
        <v>0</v>
      </c>
      <c r="AS16" s="27">
        <f>SUMIFS(BISDATA!$L$3:$L$20000,BISDATA!$A$3:$A$20000,$AB16,BISDATA!$M$3:$M$20000,AS$4,BISDATA!$I$3:$I$20000,$AB$3)+SUMIFS(BISDATA!$L$3:$L$20000,BISDATA!$A$3:$A$20000,$AB16,BISDATA!$M$3:$M$20000,AS$4,BISDATA!$I$3:$I$20000,"FV")</f>
        <v>0</v>
      </c>
      <c r="AT16" s="27">
        <f>SUMIFS(BISDATA!$L$3:$L$20000,BISDATA!$A$3:$A$20000,$AB16,BISDATA!$M$3:$M$20000,AT$4,BISDATA!$I$3:$I$20000,$AB$3)+SUMIFS(BISDATA!$L$3:$L$20000,BISDATA!$A$3:$A$20000,$AB16,BISDATA!$M$3:$M$20000,AT$4,BISDATA!$I$3:$I$20000,"FV")</f>
        <v>0</v>
      </c>
      <c r="AU16" s="27">
        <f>SUMIFS(BISDATA!$L$3:$L$20000,BISDATA!$A$3:$A$20000,$AB16,BISDATA!$M$3:$M$20000,AU$4,BISDATA!$I$3:$I$20000,$AB$3)+SUMIFS(BISDATA!$L$3:$L$20000,BISDATA!$A$3:$A$20000,$AB16,BISDATA!$M$3:$M$20000,AU$4,BISDATA!$I$3:$I$20000,"FV")</f>
        <v>0</v>
      </c>
      <c r="AV16" s="27">
        <f>SUMIFS(BISDATA!$L$3:$L$20000,BISDATA!$A$3:$A$20000,$AB16,BISDATA!$M$3:$M$20000,AV$4,BISDATA!$I$3:$I$20000,$AB$3)+SUMIFS(BISDATA!$L$3:$L$20000,BISDATA!$A$3:$A$20000,$AB16,BISDATA!$M$3:$M$20000,AV$4,BISDATA!$I$3:$I$20000,"FV")</f>
        <v>0</v>
      </c>
      <c r="AW16" s="27">
        <f>SUMIFS(BISDATA!$L$3:$L$20000,BISDATA!$A$3:$A$20000,$AB16,BISDATA!$M$3:$M$20000,AW$4,BISDATA!$I$3:$I$20000,$AB$3)+SUMIFS(BISDATA!$L$3:$L$20000,BISDATA!$A$3:$A$20000,$AB16,BISDATA!$M$3:$M$20000,AW$4,BISDATA!$I$3:$I$20000,"FV")</f>
        <v>0</v>
      </c>
      <c r="AX16" s="27">
        <f>SUMIFS(BISDATA!$L$3:$L$20000,BISDATA!$A$3:$A$20000,$AB16,BISDATA!$M$3:$M$20000,AX$4,BISDATA!$I$3:$I$20000,$AB$3)+SUMIFS(BISDATA!$L$3:$L$20000,BISDATA!$A$3:$A$20000,$AB16,BISDATA!$M$3:$M$20000,AX$4,BISDATA!$I$3:$I$20000,"FV")</f>
        <v>0</v>
      </c>
      <c r="AY16" s="27">
        <f>SUMIFS(BISDATA!$L$3:$L$20000,BISDATA!$A$3:$A$20000,$AB16,BISDATA!$M$3:$M$20000,AY$4,BISDATA!$I$3:$I$20000,$AB$3)+SUMIFS(BISDATA!$L$3:$L$20000,BISDATA!$A$3:$A$20000,$AB16,BISDATA!$M$3:$M$20000,AY$4,BISDATA!$I$3:$I$20000,"FV")</f>
        <v>0</v>
      </c>
      <c r="AZ16" s="27">
        <f>SUMIFS(BISDATA!$L$3:$L$20000,BISDATA!$A$3:$A$20000,$AB16,BISDATA!$M$3:$M$20000,AZ$4,BISDATA!$I$3:$I$20000,$AB$3)+SUMIFS(BISDATA!$L$3:$L$20000,BISDATA!$A$3:$A$20000,$AB16,BISDATA!$M$3:$M$20000,AZ$4,BISDATA!$I$3:$I$20000,"FV")</f>
        <v>0</v>
      </c>
      <c r="BA16" s="28">
        <f>SUMIFS(BISDATA!$L$3:$L$20000,BISDATA!$A$3:$A$20000,$AB16,BISDATA!$M$3:$M$20000,BA$4,BISDATA!$I$3:$I$20000,$AB$3)+SUMIFS(BISDATA!$L$3:$L$20000,BISDATA!$A$3:$A$20000,$AB16,BISDATA!$M$3:$M$20000,BA$4,BISDATA!$I$3:$I$20000,"FV")</f>
        <v>0</v>
      </c>
      <c r="BB16" s="58"/>
      <c r="BC16" s="34" t="s">
        <v>130</v>
      </c>
      <c r="BD16" s="48">
        <f t="shared" si="3"/>
        <v>0</v>
      </c>
      <c r="BE16" s="27">
        <f t="shared" si="1"/>
        <v>0</v>
      </c>
      <c r="BF16" s="27">
        <f t="shared" si="1"/>
        <v>0</v>
      </c>
      <c r="BG16" s="27">
        <f t="shared" si="1"/>
        <v>0</v>
      </c>
      <c r="BH16" s="27">
        <f t="shared" si="1"/>
        <v>0</v>
      </c>
      <c r="BI16" s="27">
        <f t="shared" si="1"/>
        <v>0</v>
      </c>
      <c r="BJ16" s="27">
        <f t="shared" si="1"/>
        <v>0</v>
      </c>
      <c r="BK16" s="27">
        <f t="shared" si="1"/>
        <v>0</v>
      </c>
      <c r="BL16" s="27">
        <f t="shared" si="1"/>
        <v>0</v>
      </c>
      <c r="BM16" s="27">
        <f t="shared" si="1"/>
        <v>0</v>
      </c>
      <c r="BN16" s="27">
        <f t="shared" si="1"/>
        <v>0</v>
      </c>
      <c r="BO16" s="27">
        <f t="shared" si="1"/>
        <v>0</v>
      </c>
      <c r="BP16" s="27">
        <f t="shared" si="1"/>
        <v>0</v>
      </c>
      <c r="BQ16" s="27">
        <f t="shared" si="1"/>
        <v>0</v>
      </c>
      <c r="BR16" s="27">
        <f t="shared" si="1"/>
        <v>0</v>
      </c>
      <c r="BS16" s="27">
        <f t="shared" si="1"/>
        <v>0</v>
      </c>
      <c r="BT16" s="27">
        <f t="shared" si="1"/>
        <v>0</v>
      </c>
      <c r="BU16" s="27">
        <f t="shared" si="2"/>
        <v>0</v>
      </c>
      <c r="BV16" s="27">
        <f t="shared" si="2"/>
        <v>0</v>
      </c>
      <c r="BW16" s="27">
        <f t="shared" si="2"/>
        <v>0</v>
      </c>
      <c r="BX16" s="27">
        <f t="shared" si="2"/>
        <v>0</v>
      </c>
      <c r="BY16" s="27">
        <f t="shared" si="2"/>
        <v>0</v>
      </c>
      <c r="BZ16" s="27">
        <f t="shared" si="2"/>
        <v>0</v>
      </c>
      <c r="CA16" s="27">
        <f t="shared" si="2"/>
        <v>0</v>
      </c>
      <c r="CB16" s="28">
        <f t="shared" si="2"/>
        <v>0</v>
      </c>
    </row>
    <row r="17" spans="1:80" x14ac:dyDescent="0.25">
      <c r="A17" s="35" t="s">
        <v>135</v>
      </c>
      <c r="B17" s="46">
        <f>SUMIFS(FastClose!$H$3:$H$20000,FastClose!$K$3:$K$20000,$A17,FastClose!$G$3:$G$20000,B$3,FastClose!$D$3:$D$20000,$A$3)</f>
        <v>0</v>
      </c>
      <c r="C17" s="29">
        <f>SUMIFS(FastClose!$H$3:$H$20000,FastClose!$K$3:$K$20000,$A17,FastClose!$G$3:$G$20000,C$3,FastClose!$D$3:$D$20000,$A$3)</f>
        <v>0</v>
      </c>
      <c r="D17" s="29">
        <f>SUMIFS(FastClose!$H$3:$H$20000,FastClose!$K$3:$K$20000,$A17,FastClose!$G$3:$G$20000,D$3,FastClose!$D$3:$D$20000,$A$3)</f>
        <v>0</v>
      </c>
      <c r="E17" s="29">
        <f>SUMIFS(FastClose!$H$3:$H$20000,FastClose!$K$3:$K$20000,$A17,FastClose!$G$3:$G$20000,E$3,FastClose!$D$3:$D$20000,$A$3)</f>
        <v>0</v>
      </c>
      <c r="F17" s="29">
        <f>SUMIFS(FastClose!$H$3:$H$20000,FastClose!$K$3:$K$20000,$A17,FastClose!$G$3:$G$20000,F$3,FastClose!$D$3:$D$20000,$A$3)</f>
        <v>0</v>
      </c>
      <c r="G17" s="29">
        <f>SUMIFS(FastClose!$H$3:$H$20000,FastClose!$K$3:$K$20000,$A17,FastClose!$G$3:$G$20000,G$3,FastClose!$D$3:$D$20000,$A$3)</f>
        <v>0</v>
      </c>
      <c r="H17" s="29">
        <f>SUMIFS(FastClose!$H$3:$H$20000,FastClose!$K$3:$K$20000,$A17,FastClose!$G$3:$G$20000,H$3,FastClose!$D$3:$D$20000,$A$3)</f>
        <v>0</v>
      </c>
      <c r="I17" s="29">
        <f>SUMIFS(FastClose!$H$3:$H$20000,FastClose!$K$3:$K$20000,$A17,FastClose!$G$3:$G$20000,I$3,FastClose!$D$3:$D$20000,$A$3)</f>
        <v>0</v>
      </c>
      <c r="J17" s="29">
        <f>SUMIFS(FastClose!$H$3:$H$20000,FastClose!$K$3:$K$20000,$A17,FastClose!$G$3:$G$20000,J$3,FastClose!$D$3:$D$20000,$A$3)</f>
        <v>0</v>
      </c>
      <c r="K17" s="29">
        <f>SUMIFS(FastClose!$H$3:$H$20000,FastClose!$K$3:$K$20000,$A17,FastClose!$G$3:$G$20000,K$3,FastClose!$D$3:$D$20000,$A$3)</f>
        <v>0</v>
      </c>
      <c r="L17" s="29">
        <f>SUMIFS(FastClose!$H$3:$H$20000,FastClose!$K$3:$K$20000,$A17,FastClose!$G$3:$G$20000,L$3,FastClose!$D$3:$D$20000,$A$3)</f>
        <v>0</v>
      </c>
      <c r="M17" s="29">
        <f>SUMIFS(FastClose!$H$3:$H$20000,FastClose!$K$3:$K$20000,$A17,FastClose!$G$3:$G$20000,M$3,FastClose!$D$3:$D$20000,$A$3)</f>
        <v>0</v>
      </c>
      <c r="N17" s="29">
        <f>SUMIFS(FastClose!$H$3:$H$20000,FastClose!$K$3:$K$20000,$A17,FastClose!$G$3:$G$20000,N$3,FastClose!$D$3:$D$20000,$A$3)</f>
        <v>0</v>
      </c>
      <c r="O17" s="29">
        <f>SUMIFS(FastClose!$H$3:$H$20000,FastClose!$K$3:$K$20000,$A17,FastClose!$G$3:$G$20000,O$3,FastClose!$D$3:$D$20000,$A$3)</f>
        <v>0</v>
      </c>
      <c r="P17" s="29">
        <f>SUMIFS(FastClose!$H$3:$H$20000,FastClose!$K$3:$K$20000,$A17,FastClose!$G$3:$G$20000,P$3,FastClose!$D$3:$D$20000,$A$3)</f>
        <v>0</v>
      </c>
      <c r="Q17" s="29">
        <f>SUMIFS(FastClose!$H$3:$H$20000,FastClose!$K$3:$K$20000,$A17,FastClose!$G$3:$G$20000,Q$3,FastClose!$D$3:$D$20000,$A$3)</f>
        <v>0</v>
      </c>
      <c r="R17" s="29">
        <f>SUMIFS(FastClose!$H$3:$H$20000,FastClose!$K$3:$K$20000,$A17,FastClose!$G$3:$G$20000,R$3,FastClose!$D$3:$D$20000,$A$3)</f>
        <v>0</v>
      </c>
      <c r="S17" s="29">
        <f>SUMIFS(FastClose!$H$3:$H$20000,FastClose!$K$3:$K$20000,$A17,FastClose!$G$3:$G$20000,S$3,FastClose!$D$3:$D$20000,$A$3)</f>
        <v>0</v>
      </c>
      <c r="T17" s="29">
        <f>SUMIFS(FastClose!$H$3:$H$20000,FastClose!$K$3:$K$20000,$A17,FastClose!$G$3:$G$20000,T$3,FastClose!$D$3:$D$20000,$A$3)</f>
        <v>0</v>
      </c>
      <c r="U17" s="29">
        <f>SUMIFS(FastClose!$H$3:$H$20000,FastClose!$K$3:$K$20000,$A17,FastClose!$G$3:$G$20000,U$3,FastClose!$D$3:$D$20000,$A$3)</f>
        <v>0</v>
      </c>
      <c r="V17" s="29">
        <f>SUMIFS(FastClose!$H$3:$H$20000,FastClose!$K$3:$K$20000,$A17,FastClose!$G$3:$G$20000,V$3,FastClose!$D$3:$D$20000,$A$3)</f>
        <v>0</v>
      </c>
      <c r="W17" s="29">
        <f>SUMIFS(FastClose!$H$3:$H$20000,FastClose!$K$3:$K$20000,$A17,FastClose!$G$3:$G$20000,W$3,FastClose!$D$3:$D$20000,$A$3)</f>
        <v>0</v>
      </c>
      <c r="X17" s="29">
        <f>SUMIFS(FastClose!$H$3:$H$20000,FastClose!$K$3:$K$20000,$A17,FastClose!$G$3:$G$20000,X$3,FastClose!$D$3:$D$20000,$A$3)</f>
        <v>0</v>
      </c>
      <c r="Y17" s="29">
        <f>SUMIFS(FastClose!$H$3:$H$20000,FastClose!$K$3:$K$20000,$A17,FastClose!$G$3:$G$20000,Y$3,FastClose!$D$3:$D$20000,$A$3)</f>
        <v>0</v>
      </c>
      <c r="Z17" s="30">
        <f>SUMIFS(FastClose!$H$3:$H$20000,FastClose!$K$3:$K$20000,$A17,FastClose!$G$3:$G$20000,Z$3,FastClose!$D$3:$D$20000,$A$3)</f>
        <v>0</v>
      </c>
      <c r="AB17" s="35" t="s">
        <v>135</v>
      </c>
      <c r="AC17" s="46">
        <f>SUMIFS(BISDATA!$L$3:$L$20000,BISDATA!$A$3:$A$20000,$AB17,BISDATA!$M$3:$M$20000,AC$4,BISDATA!$I$3:$I$20000,$AB$3)+SUMIFS(BISDATA!$L$3:$L$20000,BISDATA!$A$3:$A$20000,$AB17,BISDATA!$M$3:$M$20000,AC$4,BISDATA!$I$3:$I$20000,"FV")</f>
        <v>0</v>
      </c>
      <c r="AD17" s="29">
        <f>SUMIFS(BISDATA!$L$3:$L$20000,BISDATA!$A$3:$A$20000,$AB17,BISDATA!$M$3:$M$20000,AD$4,BISDATA!$I$3:$I$20000,$AB$3)+SUMIFS(BISDATA!$L$3:$L$20000,BISDATA!$A$3:$A$20000,$AB17,BISDATA!$M$3:$M$20000,AD$4,BISDATA!$I$3:$I$20000,"FV")</f>
        <v>0</v>
      </c>
      <c r="AE17" s="29">
        <f>SUMIFS(BISDATA!$L$3:$L$20000,BISDATA!$A$3:$A$20000,$AB17,BISDATA!$M$3:$M$20000,AE$4,BISDATA!$I$3:$I$20000,$AB$3)+SUMIFS(BISDATA!$L$3:$L$20000,BISDATA!$A$3:$A$20000,$AB17,BISDATA!$M$3:$M$20000,AE$4,BISDATA!$I$3:$I$20000,"FV")</f>
        <v>0</v>
      </c>
      <c r="AF17" s="29">
        <f>SUMIFS(BISDATA!$L$3:$L$20000,BISDATA!$A$3:$A$20000,$AB17,BISDATA!$M$3:$M$20000,AF$4,BISDATA!$I$3:$I$20000,$AB$3)+SUMIFS(BISDATA!$L$3:$L$20000,BISDATA!$A$3:$A$20000,$AB17,BISDATA!$M$3:$M$20000,AF$4,BISDATA!$I$3:$I$20000,"FV")</f>
        <v>0</v>
      </c>
      <c r="AG17" s="29">
        <f>SUMIFS(BISDATA!$L$3:$L$20000,BISDATA!$A$3:$A$20000,$AB17,BISDATA!$M$3:$M$20000,AG$4,BISDATA!$I$3:$I$20000,$AB$3)+SUMIFS(BISDATA!$L$3:$L$20000,BISDATA!$A$3:$A$20000,$AB17,BISDATA!$M$3:$M$20000,AG$4,BISDATA!$I$3:$I$20000,"FV")</f>
        <v>0</v>
      </c>
      <c r="AH17" s="29">
        <f>SUMIFS(BISDATA!$L$3:$L$20000,BISDATA!$A$3:$A$20000,$AB17,BISDATA!$M$3:$M$20000,AH$4,BISDATA!$I$3:$I$20000,$AB$3)+SUMIFS(BISDATA!$L$3:$L$20000,BISDATA!$A$3:$A$20000,$AB17,BISDATA!$M$3:$M$20000,AH$4,BISDATA!$I$3:$I$20000,"FV")</f>
        <v>0</v>
      </c>
      <c r="AI17" s="29">
        <f>SUMIFS(BISDATA!$L$3:$L$20000,BISDATA!$A$3:$A$20000,$AB17,BISDATA!$M$3:$M$20000,AI$4,BISDATA!$I$3:$I$20000,$AB$3)+SUMIFS(BISDATA!$L$3:$L$20000,BISDATA!$A$3:$A$20000,$AB17,BISDATA!$M$3:$M$20000,AI$4,BISDATA!$I$3:$I$20000,"FV")</f>
        <v>0</v>
      </c>
      <c r="AJ17" s="29">
        <f>SUMIFS(BISDATA!$L$3:$L$20000,BISDATA!$A$3:$A$20000,$AB17,BISDATA!$M$3:$M$20000,AJ$4,BISDATA!$I$3:$I$20000,$AB$3)+SUMIFS(BISDATA!$L$3:$L$20000,BISDATA!$A$3:$A$20000,$AB17,BISDATA!$M$3:$M$20000,AJ$4,BISDATA!$I$3:$I$20000,"FV")</f>
        <v>0</v>
      </c>
      <c r="AK17" s="29">
        <f>SUMIFS(BISDATA!$L$3:$L$20000,BISDATA!$A$3:$A$20000,$AB17,BISDATA!$M$3:$M$20000,AK$4,BISDATA!$I$3:$I$20000,$AB$3)+SUMIFS(BISDATA!$L$3:$L$20000,BISDATA!$A$3:$A$20000,$AB17,BISDATA!$M$3:$M$20000,AK$4,BISDATA!$I$3:$I$20000,"FV")</f>
        <v>0</v>
      </c>
      <c r="AL17" s="29">
        <f>SUMIFS(BISDATA!$L$3:$L$20000,BISDATA!$A$3:$A$20000,$AB17,BISDATA!$M$3:$M$20000,AL$4,BISDATA!$I$3:$I$20000,$AB$3)+SUMIFS(BISDATA!$L$3:$L$20000,BISDATA!$A$3:$A$20000,$AB17,BISDATA!$M$3:$M$20000,AL$4,BISDATA!$I$3:$I$20000,"FV")</f>
        <v>0</v>
      </c>
      <c r="AM17" s="29">
        <f>SUMIFS(BISDATA!$L$3:$L$20000,BISDATA!$A$3:$A$20000,$AB17,BISDATA!$M$3:$M$20000,AM$4,BISDATA!$I$3:$I$20000,$AB$3)+SUMIFS(BISDATA!$L$3:$L$20000,BISDATA!$A$3:$A$20000,$AB17,BISDATA!$M$3:$M$20000,AM$4,BISDATA!$I$3:$I$20000,"FV")</f>
        <v>0</v>
      </c>
      <c r="AN17" s="29">
        <f>SUMIFS(BISDATA!$L$3:$L$20000,BISDATA!$A$3:$A$20000,$AB17,BISDATA!$M$3:$M$20000,AN$4,BISDATA!$I$3:$I$20000,$AB$3)+SUMIFS(BISDATA!$L$3:$L$20000,BISDATA!$A$3:$A$20000,$AB17,BISDATA!$M$3:$M$20000,AN$4,BISDATA!$I$3:$I$20000,"FV")</f>
        <v>0</v>
      </c>
      <c r="AO17" s="29">
        <f>SUMIFS(BISDATA!$L$3:$L$20000,BISDATA!$A$3:$A$20000,$AB17,BISDATA!$M$3:$M$20000,AO$4,BISDATA!$I$3:$I$20000,$AB$3)+SUMIFS(BISDATA!$L$3:$L$20000,BISDATA!$A$3:$A$20000,$AB17,BISDATA!$M$3:$M$20000,AO$4,BISDATA!$I$3:$I$20000,"FV")</f>
        <v>0</v>
      </c>
      <c r="AP17" s="29">
        <f>SUMIFS(BISDATA!$L$3:$L$20000,BISDATA!$A$3:$A$20000,$AB17,BISDATA!$M$3:$M$20000,AP$4,BISDATA!$I$3:$I$20000,$AB$3)+SUMIFS(BISDATA!$L$3:$L$20000,BISDATA!$A$3:$A$20000,$AB17,BISDATA!$M$3:$M$20000,AP$4,BISDATA!$I$3:$I$20000,"FV")</f>
        <v>0</v>
      </c>
      <c r="AQ17" s="29">
        <f>SUMIFS(BISDATA!$L$3:$L$20000,BISDATA!$A$3:$A$20000,$AB17,BISDATA!$M$3:$M$20000,AQ$4,BISDATA!$I$3:$I$20000,$AB$3)+SUMIFS(BISDATA!$L$3:$L$20000,BISDATA!$A$3:$A$20000,$AB17,BISDATA!$M$3:$M$20000,AQ$4,BISDATA!$I$3:$I$20000,"FV")</f>
        <v>0</v>
      </c>
      <c r="AR17" s="29">
        <f>SUMIFS(BISDATA!$L$3:$L$20000,BISDATA!$A$3:$A$20000,$AB17,BISDATA!$M$3:$M$20000,AR$4,BISDATA!$I$3:$I$20000,$AB$3)+SUMIFS(BISDATA!$L$3:$L$20000,BISDATA!$A$3:$A$20000,$AB17,BISDATA!$M$3:$M$20000,AR$4,BISDATA!$I$3:$I$20000,"FV")</f>
        <v>0</v>
      </c>
      <c r="AS17" s="29">
        <f>SUMIFS(BISDATA!$L$3:$L$20000,BISDATA!$A$3:$A$20000,$AB17,BISDATA!$M$3:$M$20000,AS$4,BISDATA!$I$3:$I$20000,$AB$3)+SUMIFS(BISDATA!$L$3:$L$20000,BISDATA!$A$3:$A$20000,$AB17,BISDATA!$M$3:$M$20000,AS$4,BISDATA!$I$3:$I$20000,"FV")</f>
        <v>0</v>
      </c>
      <c r="AT17" s="29">
        <f>SUMIFS(BISDATA!$L$3:$L$20000,BISDATA!$A$3:$A$20000,$AB17,BISDATA!$M$3:$M$20000,AT$4,BISDATA!$I$3:$I$20000,$AB$3)+SUMIFS(BISDATA!$L$3:$L$20000,BISDATA!$A$3:$A$20000,$AB17,BISDATA!$M$3:$M$20000,AT$4,BISDATA!$I$3:$I$20000,"FV")</f>
        <v>0</v>
      </c>
      <c r="AU17" s="29">
        <f>SUMIFS(BISDATA!$L$3:$L$20000,BISDATA!$A$3:$A$20000,$AB17,BISDATA!$M$3:$M$20000,AU$4,BISDATA!$I$3:$I$20000,$AB$3)+SUMIFS(BISDATA!$L$3:$L$20000,BISDATA!$A$3:$A$20000,$AB17,BISDATA!$M$3:$M$20000,AU$4,BISDATA!$I$3:$I$20000,"FV")</f>
        <v>0</v>
      </c>
      <c r="AV17" s="29">
        <f>SUMIFS(BISDATA!$L$3:$L$20000,BISDATA!$A$3:$A$20000,$AB17,BISDATA!$M$3:$M$20000,AV$4,BISDATA!$I$3:$I$20000,$AB$3)+SUMIFS(BISDATA!$L$3:$L$20000,BISDATA!$A$3:$A$20000,$AB17,BISDATA!$M$3:$M$20000,AV$4,BISDATA!$I$3:$I$20000,"FV")</f>
        <v>0</v>
      </c>
      <c r="AW17" s="29">
        <f>SUMIFS(BISDATA!$L$3:$L$20000,BISDATA!$A$3:$A$20000,$AB17,BISDATA!$M$3:$M$20000,AW$4,BISDATA!$I$3:$I$20000,$AB$3)+SUMIFS(BISDATA!$L$3:$L$20000,BISDATA!$A$3:$A$20000,$AB17,BISDATA!$M$3:$M$20000,AW$4,BISDATA!$I$3:$I$20000,"FV")</f>
        <v>0</v>
      </c>
      <c r="AX17" s="29">
        <f>SUMIFS(BISDATA!$L$3:$L$20000,BISDATA!$A$3:$A$20000,$AB17,BISDATA!$M$3:$M$20000,AX$4,BISDATA!$I$3:$I$20000,$AB$3)+SUMIFS(BISDATA!$L$3:$L$20000,BISDATA!$A$3:$A$20000,$AB17,BISDATA!$M$3:$M$20000,AX$4,BISDATA!$I$3:$I$20000,"FV")</f>
        <v>0</v>
      </c>
      <c r="AY17" s="29">
        <f>SUMIFS(BISDATA!$L$3:$L$20000,BISDATA!$A$3:$A$20000,$AB17,BISDATA!$M$3:$M$20000,AY$4,BISDATA!$I$3:$I$20000,$AB$3)+SUMIFS(BISDATA!$L$3:$L$20000,BISDATA!$A$3:$A$20000,$AB17,BISDATA!$M$3:$M$20000,AY$4,BISDATA!$I$3:$I$20000,"FV")</f>
        <v>0</v>
      </c>
      <c r="AZ17" s="29">
        <f>SUMIFS(BISDATA!$L$3:$L$20000,BISDATA!$A$3:$A$20000,$AB17,BISDATA!$M$3:$M$20000,AZ$4,BISDATA!$I$3:$I$20000,$AB$3)+SUMIFS(BISDATA!$L$3:$L$20000,BISDATA!$A$3:$A$20000,$AB17,BISDATA!$M$3:$M$20000,AZ$4,BISDATA!$I$3:$I$20000,"FV")</f>
        <v>0</v>
      </c>
      <c r="BA17" s="30">
        <f>SUMIFS(BISDATA!$L$3:$L$20000,BISDATA!$A$3:$A$20000,$AB17,BISDATA!$M$3:$M$20000,BA$4,BISDATA!$I$3:$I$20000,$AB$3)+SUMIFS(BISDATA!$L$3:$L$20000,BISDATA!$A$3:$A$20000,$AB17,BISDATA!$M$3:$M$20000,BA$4,BISDATA!$I$3:$I$20000,"FV")</f>
        <v>0</v>
      </c>
      <c r="BB17" s="58"/>
      <c r="BC17" s="35" t="s">
        <v>135</v>
      </c>
      <c r="BD17" s="46">
        <f t="shared" si="3"/>
        <v>0</v>
      </c>
      <c r="BE17" s="29">
        <f t="shared" si="1"/>
        <v>0</v>
      </c>
      <c r="BF17" s="29">
        <f t="shared" si="1"/>
        <v>0</v>
      </c>
      <c r="BG17" s="29">
        <f t="shared" si="1"/>
        <v>0</v>
      </c>
      <c r="BH17" s="29">
        <f t="shared" si="1"/>
        <v>0</v>
      </c>
      <c r="BI17" s="29">
        <f t="shared" si="1"/>
        <v>0</v>
      </c>
      <c r="BJ17" s="29">
        <f t="shared" si="1"/>
        <v>0</v>
      </c>
      <c r="BK17" s="29">
        <f t="shared" si="1"/>
        <v>0</v>
      </c>
      <c r="BL17" s="29">
        <f t="shared" si="1"/>
        <v>0</v>
      </c>
      <c r="BM17" s="29">
        <f t="shared" si="1"/>
        <v>0</v>
      </c>
      <c r="BN17" s="29">
        <f t="shared" si="1"/>
        <v>0</v>
      </c>
      <c r="BO17" s="29">
        <f t="shared" si="1"/>
        <v>0</v>
      </c>
      <c r="BP17" s="29">
        <f t="shared" si="1"/>
        <v>0</v>
      </c>
      <c r="BQ17" s="29">
        <f t="shared" si="1"/>
        <v>0</v>
      </c>
      <c r="BR17" s="29">
        <f t="shared" si="1"/>
        <v>0</v>
      </c>
      <c r="BS17" s="29">
        <f t="shared" si="1"/>
        <v>0</v>
      </c>
      <c r="BT17" s="29">
        <f t="shared" si="1"/>
        <v>0</v>
      </c>
      <c r="BU17" s="29">
        <f t="shared" si="2"/>
        <v>0</v>
      </c>
      <c r="BV17" s="29">
        <f t="shared" si="2"/>
        <v>0</v>
      </c>
      <c r="BW17" s="29">
        <f t="shared" si="2"/>
        <v>0</v>
      </c>
      <c r="BX17" s="29">
        <f t="shared" si="2"/>
        <v>0</v>
      </c>
      <c r="BY17" s="29">
        <f t="shared" si="2"/>
        <v>0</v>
      </c>
      <c r="BZ17" s="29">
        <f t="shared" si="2"/>
        <v>0</v>
      </c>
      <c r="CA17" s="29">
        <f t="shared" si="2"/>
        <v>0</v>
      </c>
      <c r="CB17" s="30">
        <f t="shared" si="2"/>
        <v>0</v>
      </c>
    </row>
    <row r="18" spans="1:80" x14ac:dyDescent="0.25">
      <c r="A18" s="35" t="s">
        <v>163</v>
      </c>
      <c r="B18" s="46">
        <f>SUMIFS(FastClose!$H$3:$H$20000,FastClose!$K$3:$K$20000,$A18,FastClose!$G$3:$G$20000,B$3,FastClose!$D$3:$D$20000,$A$3)</f>
        <v>0</v>
      </c>
      <c r="C18" s="29">
        <f>SUMIFS(FastClose!$H$3:$H$20000,FastClose!$K$3:$K$20000,$A18,FastClose!$G$3:$G$20000,C$3,FastClose!$D$3:$D$20000,$A$3)</f>
        <v>0</v>
      </c>
      <c r="D18" s="29">
        <f>SUMIFS(FastClose!$H$3:$H$20000,FastClose!$K$3:$K$20000,$A18,FastClose!$G$3:$G$20000,D$3,FastClose!$D$3:$D$20000,$A$3)</f>
        <v>0</v>
      </c>
      <c r="E18" s="29">
        <f>SUMIFS(FastClose!$H$3:$H$20000,FastClose!$K$3:$K$20000,$A18,FastClose!$G$3:$G$20000,E$3,FastClose!$D$3:$D$20000,$A$3)</f>
        <v>0</v>
      </c>
      <c r="F18" s="29">
        <f>SUMIFS(FastClose!$H$3:$H$20000,FastClose!$K$3:$K$20000,$A18,FastClose!$G$3:$G$20000,F$3,FastClose!$D$3:$D$20000,$A$3)</f>
        <v>0</v>
      </c>
      <c r="G18" s="29">
        <f>SUMIFS(FastClose!$H$3:$H$20000,FastClose!$K$3:$K$20000,$A18,FastClose!$G$3:$G$20000,G$3,FastClose!$D$3:$D$20000,$A$3)</f>
        <v>0</v>
      </c>
      <c r="H18" s="29">
        <f>SUMIFS(FastClose!$H$3:$H$20000,FastClose!$K$3:$K$20000,$A18,FastClose!$G$3:$G$20000,H$3,FastClose!$D$3:$D$20000,$A$3)</f>
        <v>0</v>
      </c>
      <c r="I18" s="29">
        <f>SUMIFS(FastClose!$H$3:$H$20000,FastClose!$K$3:$K$20000,$A18,FastClose!$G$3:$G$20000,I$3,FastClose!$D$3:$D$20000,$A$3)</f>
        <v>0</v>
      </c>
      <c r="J18" s="29">
        <f>SUMIFS(FastClose!$H$3:$H$20000,FastClose!$K$3:$K$20000,$A18,FastClose!$G$3:$G$20000,J$3,FastClose!$D$3:$D$20000,$A$3)</f>
        <v>0</v>
      </c>
      <c r="K18" s="29">
        <f>SUMIFS(FastClose!$H$3:$H$20000,FastClose!$K$3:$K$20000,$A18,FastClose!$G$3:$G$20000,K$3,FastClose!$D$3:$D$20000,$A$3)</f>
        <v>0</v>
      </c>
      <c r="L18" s="29">
        <f>SUMIFS(FastClose!$H$3:$H$20000,FastClose!$K$3:$K$20000,$A18,FastClose!$G$3:$G$20000,L$3,FastClose!$D$3:$D$20000,$A$3)</f>
        <v>0</v>
      </c>
      <c r="M18" s="29">
        <f>SUMIFS(FastClose!$H$3:$H$20000,FastClose!$K$3:$K$20000,$A18,FastClose!$G$3:$G$20000,M$3,FastClose!$D$3:$D$20000,$A$3)</f>
        <v>0</v>
      </c>
      <c r="N18" s="29">
        <f>SUMIFS(FastClose!$H$3:$H$20000,FastClose!$K$3:$K$20000,$A18,FastClose!$G$3:$G$20000,N$3,FastClose!$D$3:$D$20000,$A$3)</f>
        <v>0</v>
      </c>
      <c r="O18" s="29">
        <f>SUMIFS(FastClose!$H$3:$H$20000,FastClose!$K$3:$K$20000,$A18,FastClose!$G$3:$G$20000,O$3,FastClose!$D$3:$D$20000,$A$3)</f>
        <v>0</v>
      </c>
      <c r="P18" s="29">
        <f>SUMIFS(FastClose!$H$3:$H$20000,FastClose!$K$3:$K$20000,$A18,FastClose!$G$3:$G$20000,P$3,FastClose!$D$3:$D$20000,$A$3)</f>
        <v>0</v>
      </c>
      <c r="Q18" s="29">
        <f>SUMIFS(FastClose!$H$3:$H$20000,FastClose!$K$3:$K$20000,$A18,FastClose!$G$3:$G$20000,Q$3,FastClose!$D$3:$D$20000,$A$3)</f>
        <v>0</v>
      </c>
      <c r="R18" s="29">
        <f>SUMIFS(FastClose!$H$3:$H$20000,FastClose!$K$3:$K$20000,$A18,FastClose!$G$3:$G$20000,R$3,FastClose!$D$3:$D$20000,$A$3)</f>
        <v>0</v>
      </c>
      <c r="S18" s="29">
        <f>SUMIFS(FastClose!$H$3:$H$20000,FastClose!$K$3:$K$20000,$A18,FastClose!$G$3:$G$20000,S$3,FastClose!$D$3:$D$20000,$A$3)</f>
        <v>0</v>
      </c>
      <c r="T18" s="29">
        <f>SUMIFS(FastClose!$H$3:$H$20000,FastClose!$K$3:$K$20000,$A18,FastClose!$G$3:$G$20000,T$3,FastClose!$D$3:$D$20000,$A$3)</f>
        <v>0</v>
      </c>
      <c r="U18" s="29">
        <f>SUMIFS(FastClose!$H$3:$H$20000,FastClose!$K$3:$K$20000,$A18,FastClose!$G$3:$G$20000,U$3,FastClose!$D$3:$D$20000,$A$3)</f>
        <v>0</v>
      </c>
      <c r="V18" s="29">
        <f>SUMIFS(FastClose!$H$3:$H$20000,FastClose!$K$3:$K$20000,$A18,FastClose!$G$3:$G$20000,V$3,FastClose!$D$3:$D$20000,$A$3)</f>
        <v>0</v>
      </c>
      <c r="W18" s="29">
        <f>SUMIFS(FastClose!$H$3:$H$20000,FastClose!$K$3:$K$20000,$A18,FastClose!$G$3:$G$20000,W$3,FastClose!$D$3:$D$20000,$A$3)</f>
        <v>0</v>
      </c>
      <c r="X18" s="29">
        <f>SUMIFS(FastClose!$H$3:$H$20000,FastClose!$K$3:$K$20000,$A18,FastClose!$G$3:$G$20000,X$3,FastClose!$D$3:$D$20000,$A$3)</f>
        <v>0</v>
      </c>
      <c r="Y18" s="29">
        <f>SUMIFS(FastClose!$H$3:$H$20000,FastClose!$K$3:$K$20000,$A18,FastClose!$G$3:$G$20000,Y$3,FastClose!$D$3:$D$20000,$A$3)</f>
        <v>0</v>
      </c>
      <c r="Z18" s="30">
        <f>SUMIFS(FastClose!$H$3:$H$20000,FastClose!$K$3:$K$20000,$A18,FastClose!$G$3:$G$20000,Z$3,FastClose!$D$3:$D$20000,$A$3)</f>
        <v>0</v>
      </c>
      <c r="AB18" s="35" t="s">
        <v>163</v>
      </c>
      <c r="AC18" s="46">
        <f>SUMIFS(BISDATA!$L$3:$L$20000,BISDATA!$A$3:$A$20000,$AB18,BISDATA!$M$3:$M$20000,AC$4,BISDATA!$I$3:$I$20000,$AB$3)+SUMIFS(BISDATA!$L$3:$L$20000,BISDATA!$A$3:$A$20000,$AB18,BISDATA!$M$3:$M$20000,AC$4,BISDATA!$I$3:$I$20000,"FV")</f>
        <v>0</v>
      </c>
      <c r="AD18" s="29">
        <f>SUMIFS(BISDATA!$L$3:$L$20000,BISDATA!$A$3:$A$20000,$AB18,BISDATA!$M$3:$M$20000,AD$4,BISDATA!$I$3:$I$20000,$AB$3)+SUMIFS(BISDATA!$L$3:$L$20000,BISDATA!$A$3:$A$20000,$AB18,BISDATA!$M$3:$M$20000,AD$4,BISDATA!$I$3:$I$20000,"FV")</f>
        <v>0</v>
      </c>
      <c r="AE18" s="29">
        <f>SUMIFS(BISDATA!$L$3:$L$20000,BISDATA!$A$3:$A$20000,$AB18,BISDATA!$M$3:$M$20000,AE$4,BISDATA!$I$3:$I$20000,$AB$3)+SUMIFS(BISDATA!$L$3:$L$20000,BISDATA!$A$3:$A$20000,$AB18,BISDATA!$M$3:$M$20000,AE$4,BISDATA!$I$3:$I$20000,"FV")</f>
        <v>0</v>
      </c>
      <c r="AF18" s="29">
        <f>SUMIFS(BISDATA!$L$3:$L$20000,BISDATA!$A$3:$A$20000,$AB18,BISDATA!$M$3:$M$20000,AF$4,BISDATA!$I$3:$I$20000,$AB$3)+SUMIFS(BISDATA!$L$3:$L$20000,BISDATA!$A$3:$A$20000,$AB18,BISDATA!$M$3:$M$20000,AF$4,BISDATA!$I$3:$I$20000,"FV")</f>
        <v>0</v>
      </c>
      <c r="AG18" s="29">
        <f>SUMIFS(BISDATA!$L$3:$L$20000,BISDATA!$A$3:$A$20000,$AB18,BISDATA!$M$3:$M$20000,AG$4,BISDATA!$I$3:$I$20000,$AB$3)+SUMIFS(BISDATA!$L$3:$L$20000,BISDATA!$A$3:$A$20000,$AB18,BISDATA!$M$3:$M$20000,AG$4,BISDATA!$I$3:$I$20000,"FV")</f>
        <v>0</v>
      </c>
      <c r="AH18" s="29">
        <f>SUMIFS(BISDATA!$L$3:$L$20000,BISDATA!$A$3:$A$20000,$AB18,BISDATA!$M$3:$M$20000,AH$4,BISDATA!$I$3:$I$20000,$AB$3)+SUMIFS(BISDATA!$L$3:$L$20000,BISDATA!$A$3:$A$20000,$AB18,BISDATA!$M$3:$M$20000,AH$4,BISDATA!$I$3:$I$20000,"FV")</f>
        <v>0</v>
      </c>
      <c r="AI18" s="29">
        <f>SUMIFS(BISDATA!$L$3:$L$20000,BISDATA!$A$3:$A$20000,$AB18,BISDATA!$M$3:$M$20000,AI$4,BISDATA!$I$3:$I$20000,$AB$3)+SUMIFS(BISDATA!$L$3:$L$20000,BISDATA!$A$3:$A$20000,$AB18,BISDATA!$M$3:$M$20000,AI$4,BISDATA!$I$3:$I$20000,"FV")</f>
        <v>0</v>
      </c>
      <c r="AJ18" s="29">
        <f>SUMIFS(BISDATA!$L$3:$L$20000,BISDATA!$A$3:$A$20000,$AB18,BISDATA!$M$3:$M$20000,AJ$4,BISDATA!$I$3:$I$20000,$AB$3)+SUMIFS(BISDATA!$L$3:$L$20000,BISDATA!$A$3:$A$20000,$AB18,BISDATA!$M$3:$M$20000,AJ$4,BISDATA!$I$3:$I$20000,"FV")</f>
        <v>0</v>
      </c>
      <c r="AK18" s="29">
        <f>SUMIFS(BISDATA!$L$3:$L$20000,BISDATA!$A$3:$A$20000,$AB18,BISDATA!$M$3:$M$20000,AK$4,BISDATA!$I$3:$I$20000,$AB$3)+SUMIFS(BISDATA!$L$3:$L$20000,BISDATA!$A$3:$A$20000,$AB18,BISDATA!$M$3:$M$20000,AK$4,BISDATA!$I$3:$I$20000,"FV")</f>
        <v>0</v>
      </c>
      <c r="AL18" s="29">
        <f>SUMIFS(BISDATA!$L$3:$L$20000,BISDATA!$A$3:$A$20000,$AB18,BISDATA!$M$3:$M$20000,AL$4,BISDATA!$I$3:$I$20000,$AB$3)+SUMIFS(BISDATA!$L$3:$L$20000,BISDATA!$A$3:$A$20000,$AB18,BISDATA!$M$3:$M$20000,AL$4,BISDATA!$I$3:$I$20000,"FV")</f>
        <v>0</v>
      </c>
      <c r="AM18" s="29">
        <f>SUMIFS(BISDATA!$L$3:$L$20000,BISDATA!$A$3:$A$20000,$AB18,BISDATA!$M$3:$M$20000,AM$4,BISDATA!$I$3:$I$20000,$AB$3)+SUMIFS(BISDATA!$L$3:$L$20000,BISDATA!$A$3:$A$20000,$AB18,BISDATA!$M$3:$M$20000,AM$4,BISDATA!$I$3:$I$20000,"FV")</f>
        <v>0</v>
      </c>
      <c r="AN18" s="29">
        <f>SUMIFS(BISDATA!$L$3:$L$20000,BISDATA!$A$3:$A$20000,$AB18,BISDATA!$M$3:$M$20000,AN$4,BISDATA!$I$3:$I$20000,$AB$3)+SUMIFS(BISDATA!$L$3:$L$20000,BISDATA!$A$3:$A$20000,$AB18,BISDATA!$M$3:$M$20000,AN$4,BISDATA!$I$3:$I$20000,"FV")</f>
        <v>0</v>
      </c>
      <c r="AO18" s="29">
        <f>SUMIFS(BISDATA!$L$3:$L$20000,BISDATA!$A$3:$A$20000,$AB18,BISDATA!$M$3:$M$20000,AO$4,BISDATA!$I$3:$I$20000,$AB$3)+SUMIFS(BISDATA!$L$3:$L$20000,BISDATA!$A$3:$A$20000,$AB18,BISDATA!$M$3:$M$20000,AO$4,BISDATA!$I$3:$I$20000,"FV")</f>
        <v>0</v>
      </c>
      <c r="AP18" s="29">
        <f>SUMIFS(BISDATA!$L$3:$L$20000,BISDATA!$A$3:$A$20000,$AB18,BISDATA!$M$3:$M$20000,AP$4,BISDATA!$I$3:$I$20000,$AB$3)+SUMIFS(BISDATA!$L$3:$L$20000,BISDATA!$A$3:$A$20000,$AB18,BISDATA!$M$3:$M$20000,AP$4,BISDATA!$I$3:$I$20000,"FV")</f>
        <v>0</v>
      </c>
      <c r="AQ18" s="29">
        <f>SUMIFS(BISDATA!$L$3:$L$20000,BISDATA!$A$3:$A$20000,$AB18,BISDATA!$M$3:$M$20000,AQ$4,BISDATA!$I$3:$I$20000,$AB$3)+SUMIFS(BISDATA!$L$3:$L$20000,BISDATA!$A$3:$A$20000,$AB18,BISDATA!$M$3:$M$20000,AQ$4,BISDATA!$I$3:$I$20000,"FV")</f>
        <v>0</v>
      </c>
      <c r="AR18" s="29">
        <f>SUMIFS(BISDATA!$L$3:$L$20000,BISDATA!$A$3:$A$20000,$AB18,BISDATA!$M$3:$M$20000,AR$4,BISDATA!$I$3:$I$20000,$AB$3)+SUMIFS(BISDATA!$L$3:$L$20000,BISDATA!$A$3:$A$20000,$AB18,BISDATA!$M$3:$M$20000,AR$4,BISDATA!$I$3:$I$20000,"FV")</f>
        <v>0</v>
      </c>
      <c r="AS18" s="29">
        <f>SUMIFS(BISDATA!$L$3:$L$20000,BISDATA!$A$3:$A$20000,$AB18,BISDATA!$M$3:$M$20000,AS$4,BISDATA!$I$3:$I$20000,$AB$3)+SUMIFS(BISDATA!$L$3:$L$20000,BISDATA!$A$3:$A$20000,$AB18,BISDATA!$M$3:$M$20000,AS$4,BISDATA!$I$3:$I$20000,"FV")</f>
        <v>0</v>
      </c>
      <c r="AT18" s="29">
        <f>SUMIFS(BISDATA!$L$3:$L$20000,BISDATA!$A$3:$A$20000,$AB18,BISDATA!$M$3:$M$20000,AT$4,BISDATA!$I$3:$I$20000,$AB$3)+SUMIFS(BISDATA!$L$3:$L$20000,BISDATA!$A$3:$A$20000,$AB18,BISDATA!$M$3:$M$20000,AT$4,BISDATA!$I$3:$I$20000,"FV")</f>
        <v>0</v>
      </c>
      <c r="AU18" s="29">
        <f>SUMIFS(BISDATA!$L$3:$L$20000,BISDATA!$A$3:$A$20000,$AB18,BISDATA!$M$3:$M$20000,AU$4,BISDATA!$I$3:$I$20000,$AB$3)+SUMIFS(BISDATA!$L$3:$L$20000,BISDATA!$A$3:$A$20000,$AB18,BISDATA!$M$3:$M$20000,AU$4,BISDATA!$I$3:$I$20000,"FV")</f>
        <v>0</v>
      </c>
      <c r="AV18" s="29">
        <f>SUMIFS(BISDATA!$L$3:$L$20000,BISDATA!$A$3:$A$20000,$AB18,BISDATA!$M$3:$M$20000,AV$4,BISDATA!$I$3:$I$20000,$AB$3)+SUMIFS(BISDATA!$L$3:$L$20000,BISDATA!$A$3:$A$20000,$AB18,BISDATA!$M$3:$M$20000,AV$4,BISDATA!$I$3:$I$20000,"FV")</f>
        <v>0</v>
      </c>
      <c r="AW18" s="29">
        <f>SUMIFS(BISDATA!$L$3:$L$20000,BISDATA!$A$3:$A$20000,$AB18,BISDATA!$M$3:$M$20000,AW$4,BISDATA!$I$3:$I$20000,$AB$3)+SUMIFS(BISDATA!$L$3:$L$20000,BISDATA!$A$3:$A$20000,$AB18,BISDATA!$M$3:$M$20000,AW$4,BISDATA!$I$3:$I$20000,"FV")</f>
        <v>0</v>
      </c>
      <c r="AX18" s="29">
        <f>SUMIFS(BISDATA!$L$3:$L$20000,BISDATA!$A$3:$A$20000,$AB18,BISDATA!$M$3:$M$20000,AX$4,BISDATA!$I$3:$I$20000,$AB$3)+SUMIFS(BISDATA!$L$3:$L$20000,BISDATA!$A$3:$A$20000,$AB18,BISDATA!$M$3:$M$20000,AX$4,BISDATA!$I$3:$I$20000,"FV")</f>
        <v>0</v>
      </c>
      <c r="AY18" s="29">
        <f>SUMIFS(BISDATA!$L$3:$L$20000,BISDATA!$A$3:$A$20000,$AB18,BISDATA!$M$3:$M$20000,AY$4,BISDATA!$I$3:$I$20000,$AB$3)+SUMIFS(BISDATA!$L$3:$L$20000,BISDATA!$A$3:$A$20000,$AB18,BISDATA!$M$3:$M$20000,AY$4,BISDATA!$I$3:$I$20000,"FV")</f>
        <v>0</v>
      </c>
      <c r="AZ18" s="29">
        <f>SUMIFS(BISDATA!$L$3:$L$20000,BISDATA!$A$3:$A$20000,$AB18,BISDATA!$M$3:$M$20000,AZ$4,BISDATA!$I$3:$I$20000,$AB$3)+SUMIFS(BISDATA!$L$3:$L$20000,BISDATA!$A$3:$A$20000,$AB18,BISDATA!$M$3:$M$20000,AZ$4,BISDATA!$I$3:$I$20000,"FV")</f>
        <v>0</v>
      </c>
      <c r="BA18" s="30">
        <f>SUMIFS(BISDATA!$L$3:$L$20000,BISDATA!$A$3:$A$20000,$AB18,BISDATA!$M$3:$M$20000,BA$4,BISDATA!$I$3:$I$20000,$AB$3)+SUMIFS(BISDATA!$L$3:$L$20000,BISDATA!$A$3:$A$20000,$AB18,BISDATA!$M$3:$M$20000,BA$4,BISDATA!$I$3:$I$20000,"FV")</f>
        <v>0</v>
      </c>
      <c r="BB18" s="58"/>
      <c r="BC18" s="35" t="s">
        <v>163</v>
      </c>
      <c r="BD18" s="46">
        <f t="shared" si="3"/>
        <v>0</v>
      </c>
      <c r="BE18" s="29">
        <f t="shared" si="1"/>
        <v>0</v>
      </c>
      <c r="BF18" s="29">
        <f t="shared" si="1"/>
        <v>0</v>
      </c>
      <c r="BG18" s="29">
        <f t="shared" si="1"/>
        <v>0</v>
      </c>
      <c r="BH18" s="29">
        <f t="shared" si="1"/>
        <v>0</v>
      </c>
      <c r="BI18" s="29">
        <f t="shared" si="1"/>
        <v>0</v>
      </c>
      <c r="BJ18" s="29">
        <f t="shared" si="1"/>
        <v>0</v>
      </c>
      <c r="BK18" s="29">
        <f t="shared" si="1"/>
        <v>0</v>
      </c>
      <c r="BL18" s="29">
        <f t="shared" si="1"/>
        <v>0</v>
      </c>
      <c r="BM18" s="29">
        <f t="shared" si="1"/>
        <v>0</v>
      </c>
      <c r="BN18" s="29">
        <f t="shared" si="1"/>
        <v>0</v>
      </c>
      <c r="BO18" s="29">
        <f t="shared" si="1"/>
        <v>0</v>
      </c>
      <c r="BP18" s="29">
        <f t="shared" si="1"/>
        <v>0</v>
      </c>
      <c r="BQ18" s="29">
        <f t="shared" si="1"/>
        <v>0</v>
      </c>
      <c r="BR18" s="29">
        <f t="shared" si="1"/>
        <v>0</v>
      </c>
      <c r="BS18" s="29">
        <f t="shared" si="1"/>
        <v>0</v>
      </c>
      <c r="BT18" s="29">
        <f t="shared" si="1"/>
        <v>0</v>
      </c>
      <c r="BU18" s="29">
        <f t="shared" si="2"/>
        <v>0</v>
      </c>
      <c r="BV18" s="29">
        <f t="shared" si="2"/>
        <v>0</v>
      </c>
      <c r="BW18" s="29">
        <f t="shared" si="2"/>
        <v>0</v>
      </c>
      <c r="BX18" s="29">
        <f t="shared" si="2"/>
        <v>0</v>
      </c>
      <c r="BY18" s="29">
        <f t="shared" si="2"/>
        <v>0</v>
      </c>
      <c r="BZ18" s="29">
        <f t="shared" si="2"/>
        <v>0</v>
      </c>
      <c r="CA18" s="29">
        <f t="shared" si="2"/>
        <v>0</v>
      </c>
      <c r="CB18" s="30">
        <f t="shared" si="2"/>
        <v>0</v>
      </c>
    </row>
    <row r="19" spans="1:80" x14ac:dyDescent="0.25">
      <c r="A19" s="35" t="s">
        <v>168</v>
      </c>
      <c r="B19" s="46">
        <f>SUMIFS(FastClose!$H$3:$H$20000,FastClose!$K$3:$K$20000,$A19,FastClose!$G$3:$G$20000,B$3,FastClose!$D$3:$D$20000,$A$3)</f>
        <v>0</v>
      </c>
      <c r="C19" s="29">
        <f>SUMIFS(FastClose!$H$3:$H$20000,FastClose!$K$3:$K$20000,$A19,FastClose!$G$3:$G$20000,C$3,FastClose!$D$3:$D$20000,$A$3)</f>
        <v>0</v>
      </c>
      <c r="D19" s="29">
        <f>SUMIFS(FastClose!$H$3:$H$20000,FastClose!$K$3:$K$20000,$A19,FastClose!$G$3:$G$20000,D$3,FastClose!$D$3:$D$20000,$A$3)</f>
        <v>0</v>
      </c>
      <c r="E19" s="29">
        <f>SUMIFS(FastClose!$H$3:$H$20000,FastClose!$K$3:$K$20000,$A19,FastClose!$G$3:$G$20000,E$3,FastClose!$D$3:$D$20000,$A$3)</f>
        <v>0</v>
      </c>
      <c r="F19" s="29">
        <f>SUMIFS(FastClose!$H$3:$H$20000,FastClose!$K$3:$K$20000,$A19,FastClose!$G$3:$G$20000,F$3,FastClose!$D$3:$D$20000,$A$3)</f>
        <v>0</v>
      </c>
      <c r="G19" s="29">
        <f>SUMIFS(FastClose!$H$3:$H$20000,FastClose!$K$3:$K$20000,$A19,FastClose!$G$3:$G$20000,G$3,FastClose!$D$3:$D$20000,$A$3)</f>
        <v>0</v>
      </c>
      <c r="H19" s="29">
        <f>SUMIFS(FastClose!$H$3:$H$20000,FastClose!$K$3:$K$20000,$A19,FastClose!$G$3:$G$20000,H$3,FastClose!$D$3:$D$20000,$A$3)</f>
        <v>0</v>
      </c>
      <c r="I19" s="29">
        <f>SUMIFS(FastClose!$H$3:$H$20000,FastClose!$K$3:$K$20000,$A19,FastClose!$G$3:$G$20000,I$3,FastClose!$D$3:$D$20000,$A$3)</f>
        <v>0</v>
      </c>
      <c r="J19" s="29">
        <f>SUMIFS(FastClose!$H$3:$H$20000,FastClose!$K$3:$K$20000,$A19,FastClose!$G$3:$G$20000,J$3,FastClose!$D$3:$D$20000,$A$3)</f>
        <v>0</v>
      </c>
      <c r="K19" s="29">
        <f>SUMIFS(FastClose!$H$3:$H$20000,FastClose!$K$3:$K$20000,$A19,FastClose!$G$3:$G$20000,K$3,FastClose!$D$3:$D$20000,$A$3)</f>
        <v>0</v>
      </c>
      <c r="L19" s="29">
        <f>SUMIFS(FastClose!$H$3:$H$20000,FastClose!$K$3:$K$20000,$A19,FastClose!$G$3:$G$20000,L$3,FastClose!$D$3:$D$20000,$A$3)</f>
        <v>0</v>
      </c>
      <c r="M19" s="29">
        <f>SUMIFS(FastClose!$H$3:$H$20000,FastClose!$K$3:$K$20000,$A19,FastClose!$G$3:$G$20000,M$3,FastClose!$D$3:$D$20000,$A$3)</f>
        <v>0</v>
      </c>
      <c r="N19" s="29">
        <f>SUMIFS(FastClose!$H$3:$H$20000,FastClose!$K$3:$K$20000,$A19,FastClose!$G$3:$G$20000,N$3,FastClose!$D$3:$D$20000,$A$3)</f>
        <v>0</v>
      </c>
      <c r="O19" s="29">
        <f>SUMIFS(FastClose!$H$3:$H$20000,FastClose!$K$3:$K$20000,$A19,FastClose!$G$3:$G$20000,O$3,FastClose!$D$3:$D$20000,$A$3)</f>
        <v>0</v>
      </c>
      <c r="P19" s="29">
        <f>SUMIFS(FastClose!$H$3:$H$20000,FastClose!$K$3:$K$20000,$A19,FastClose!$G$3:$G$20000,P$3,FastClose!$D$3:$D$20000,$A$3)</f>
        <v>0</v>
      </c>
      <c r="Q19" s="29">
        <f>SUMIFS(FastClose!$H$3:$H$20000,FastClose!$K$3:$K$20000,$A19,FastClose!$G$3:$G$20000,Q$3,FastClose!$D$3:$D$20000,$A$3)</f>
        <v>0</v>
      </c>
      <c r="R19" s="29">
        <f>SUMIFS(FastClose!$H$3:$H$20000,FastClose!$K$3:$K$20000,$A19,FastClose!$G$3:$G$20000,R$3,FastClose!$D$3:$D$20000,$A$3)</f>
        <v>0</v>
      </c>
      <c r="S19" s="29">
        <f>SUMIFS(FastClose!$H$3:$H$20000,FastClose!$K$3:$K$20000,$A19,FastClose!$G$3:$G$20000,S$3,FastClose!$D$3:$D$20000,$A$3)</f>
        <v>0</v>
      </c>
      <c r="T19" s="29">
        <f>SUMIFS(FastClose!$H$3:$H$20000,FastClose!$K$3:$K$20000,$A19,FastClose!$G$3:$G$20000,T$3,FastClose!$D$3:$D$20000,$A$3)</f>
        <v>0</v>
      </c>
      <c r="U19" s="29">
        <f>SUMIFS(FastClose!$H$3:$H$20000,FastClose!$K$3:$K$20000,$A19,FastClose!$G$3:$G$20000,U$3,FastClose!$D$3:$D$20000,$A$3)</f>
        <v>0</v>
      </c>
      <c r="V19" s="29">
        <f>SUMIFS(FastClose!$H$3:$H$20000,FastClose!$K$3:$K$20000,$A19,FastClose!$G$3:$G$20000,V$3,FastClose!$D$3:$D$20000,$A$3)</f>
        <v>0</v>
      </c>
      <c r="W19" s="29">
        <f>SUMIFS(FastClose!$H$3:$H$20000,FastClose!$K$3:$K$20000,$A19,FastClose!$G$3:$G$20000,W$3,FastClose!$D$3:$D$20000,$A$3)</f>
        <v>0</v>
      </c>
      <c r="X19" s="29">
        <f>SUMIFS(FastClose!$H$3:$H$20000,FastClose!$K$3:$K$20000,$A19,FastClose!$G$3:$G$20000,X$3,FastClose!$D$3:$D$20000,$A$3)</f>
        <v>0</v>
      </c>
      <c r="Y19" s="29">
        <f>SUMIFS(FastClose!$H$3:$H$20000,FastClose!$K$3:$K$20000,$A19,FastClose!$G$3:$G$20000,Y$3,FastClose!$D$3:$D$20000,$A$3)</f>
        <v>0</v>
      </c>
      <c r="Z19" s="30">
        <f>SUMIFS(FastClose!$H$3:$H$20000,FastClose!$K$3:$K$20000,$A19,FastClose!$G$3:$G$20000,Z$3,FastClose!$D$3:$D$20000,$A$3)</f>
        <v>0</v>
      </c>
      <c r="AB19" s="35" t="s">
        <v>168</v>
      </c>
      <c r="AC19" s="46">
        <f>SUMIFS(BISDATA!$L$3:$L$20000,BISDATA!$A$3:$A$20000,$AB19,BISDATA!$M$3:$M$20000,AC$4,BISDATA!$I$3:$I$20000,$AB$3)+SUMIFS(BISDATA!$L$3:$L$20000,BISDATA!$A$3:$A$20000,$AB19,BISDATA!$M$3:$M$20000,AC$4,BISDATA!$I$3:$I$20000,"FV")</f>
        <v>0</v>
      </c>
      <c r="AD19" s="29">
        <f>SUMIFS(BISDATA!$L$3:$L$20000,BISDATA!$A$3:$A$20000,$AB19,BISDATA!$M$3:$M$20000,AD$4,BISDATA!$I$3:$I$20000,$AB$3)+SUMIFS(BISDATA!$L$3:$L$20000,BISDATA!$A$3:$A$20000,$AB19,BISDATA!$M$3:$M$20000,AD$4,BISDATA!$I$3:$I$20000,"FV")</f>
        <v>0</v>
      </c>
      <c r="AE19" s="29">
        <f>SUMIFS(BISDATA!$L$3:$L$20000,BISDATA!$A$3:$A$20000,$AB19,BISDATA!$M$3:$M$20000,AE$4,BISDATA!$I$3:$I$20000,$AB$3)+SUMIFS(BISDATA!$L$3:$L$20000,BISDATA!$A$3:$A$20000,$AB19,BISDATA!$M$3:$M$20000,AE$4,BISDATA!$I$3:$I$20000,"FV")</f>
        <v>0</v>
      </c>
      <c r="AF19" s="29">
        <f>SUMIFS(BISDATA!$L$3:$L$20000,BISDATA!$A$3:$A$20000,$AB19,BISDATA!$M$3:$M$20000,AF$4,BISDATA!$I$3:$I$20000,$AB$3)+SUMIFS(BISDATA!$L$3:$L$20000,BISDATA!$A$3:$A$20000,$AB19,BISDATA!$M$3:$M$20000,AF$4,BISDATA!$I$3:$I$20000,"FV")</f>
        <v>0</v>
      </c>
      <c r="AG19" s="29">
        <f>SUMIFS(BISDATA!$L$3:$L$20000,BISDATA!$A$3:$A$20000,$AB19,BISDATA!$M$3:$M$20000,AG$4,BISDATA!$I$3:$I$20000,$AB$3)+SUMIFS(BISDATA!$L$3:$L$20000,BISDATA!$A$3:$A$20000,$AB19,BISDATA!$M$3:$M$20000,AG$4,BISDATA!$I$3:$I$20000,"FV")</f>
        <v>0</v>
      </c>
      <c r="AH19" s="29">
        <f>SUMIFS(BISDATA!$L$3:$L$20000,BISDATA!$A$3:$A$20000,$AB19,BISDATA!$M$3:$M$20000,AH$4,BISDATA!$I$3:$I$20000,$AB$3)+SUMIFS(BISDATA!$L$3:$L$20000,BISDATA!$A$3:$A$20000,$AB19,BISDATA!$M$3:$M$20000,AH$4,BISDATA!$I$3:$I$20000,"FV")</f>
        <v>0</v>
      </c>
      <c r="AI19" s="29">
        <f>SUMIFS(BISDATA!$L$3:$L$20000,BISDATA!$A$3:$A$20000,$AB19,BISDATA!$M$3:$M$20000,AI$4,BISDATA!$I$3:$I$20000,$AB$3)+SUMIFS(BISDATA!$L$3:$L$20000,BISDATA!$A$3:$A$20000,$AB19,BISDATA!$M$3:$M$20000,AI$4,BISDATA!$I$3:$I$20000,"FV")</f>
        <v>0</v>
      </c>
      <c r="AJ19" s="29">
        <f>SUMIFS(BISDATA!$L$3:$L$20000,BISDATA!$A$3:$A$20000,$AB19,BISDATA!$M$3:$M$20000,AJ$4,BISDATA!$I$3:$I$20000,$AB$3)+SUMIFS(BISDATA!$L$3:$L$20000,BISDATA!$A$3:$A$20000,$AB19,BISDATA!$M$3:$M$20000,AJ$4,BISDATA!$I$3:$I$20000,"FV")</f>
        <v>0</v>
      </c>
      <c r="AK19" s="29">
        <f>SUMIFS(BISDATA!$L$3:$L$20000,BISDATA!$A$3:$A$20000,$AB19,BISDATA!$M$3:$M$20000,AK$4,BISDATA!$I$3:$I$20000,$AB$3)+SUMIFS(BISDATA!$L$3:$L$20000,BISDATA!$A$3:$A$20000,$AB19,BISDATA!$M$3:$M$20000,AK$4,BISDATA!$I$3:$I$20000,"FV")</f>
        <v>0</v>
      </c>
      <c r="AL19" s="29">
        <f>SUMIFS(BISDATA!$L$3:$L$20000,BISDATA!$A$3:$A$20000,$AB19,BISDATA!$M$3:$M$20000,AL$4,BISDATA!$I$3:$I$20000,$AB$3)+SUMIFS(BISDATA!$L$3:$L$20000,BISDATA!$A$3:$A$20000,$AB19,BISDATA!$M$3:$M$20000,AL$4,BISDATA!$I$3:$I$20000,"FV")</f>
        <v>0</v>
      </c>
      <c r="AM19" s="29">
        <f>SUMIFS(BISDATA!$L$3:$L$20000,BISDATA!$A$3:$A$20000,$AB19,BISDATA!$M$3:$M$20000,AM$4,BISDATA!$I$3:$I$20000,$AB$3)+SUMIFS(BISDATA!$L$3:$L$20000,BISDATA!$A$3:$A$20000,$AB19,BISDATA!$M$3:$M$20000,AM$4,BISDATA!$I$3:$I$20000,"FV")</f>
        <v>0</v>
      </c>
      <c r="AN19" s="29">
        <f>SUMIFS(BISDATA!$L$3:$L$20000,BISDATA!$A$3:$A$20000,$AB19,BISDATA!$M$3:$M$20000,AN$4,BISDATA!$I$3:$I$20000,$AB$3)+SUMIFS(BISDATA!$L$3:$L$20000,BISDATA!$A$3:$A$20000,$AB19,BISDATA!$M$3:$M$20000,AN$4,BISDATA!$I$3:$I$20000,"FV")</f>
        <v>0</v>
      </c>
      <c r="AO19" s="29">
        <f>SUMIFS(BISDATA!$L$3:$L$20000,BISDATA!$A$3:$A$20000,$AB19,BISDATA!$M$3:$M$20000,AO$4,BISDATA!$I$3:$I$20000,$AB$3)+SUMIFS(BISDATA!$L$3:$L$20000,BISDATA!$A$3:$A$20000,$AB19,BISDATA!$M$3:$M$20000,AO$4,BISDATA!$I$3:$I$20000,"FV")</f>
        <v>0</v>
      </c>
      <c r="AP19" s="29">
        <f>SUMIFS(BISDATA!$L$3:$L$20000,BISDATA!$A$3:$A$20000,$AB19,BISDATA!$M$3:$M$20000,AP$4,BISDATA!$I$3:$I$20000,$AB$3)+SUMIFS(BISDATA!$L$3:$L$20000,BISDATA!$A$3:$A$20000,$AB19,BISDATA!$M$3:$M$20000,AP$4,BISDATA!$I$3:$I$20000,"FV")</f>
        <v>0</v>
      </c>
      <c r="AQ19" s="29">
        <f>SUMIFS(BISDATA!$L$3:$L$20000,BISDATA!$A$3:$A$20000,$AB19,BISDATA!$M$3:$M$20000,AQ$4,BISDATA!$I$3:$I$20000,$AB$3)+SUMIFS(BISDATA!$L$3:$L$20000,BISDATA!$A$3:$A$20000,$AB19,BISDATA!$M$3:$M$20000,AQ$4,BISDATA!$I$3:$I$20000,"FV")</f>
        <v>0</v>
      </c>
      <c r="AR19" s="29">
        <f>SUMIFS(BISDATA!$L$3:$L$20000,BISDATA!$A$3:$A$20000,$AB19,BISDATA!$M$3:$M$20000,AR$4,BISDATA!$I$3:$I$20000,$AB$3)+SUMIFS(BISDATA!$L$3:$L$20000,BISDATA!$A$3:$A$20000,$AB19,BISDATA!$M$3:$M$20000,AR$4,BISDATA!$I$3:$I$20000,"FV")</f>
        <v>0</v>
      </c>
      <c r="AS19" s="29">
        <f>SUMIFS(BISDATA!$L$3:$L$20000,BISDATA!$A$3:$A$20000,$AB19,BISDATA!$M$3:$M$20000,AS$4,BISDATA!$I$3:$I$20000,$AB$3)+SUMIFS(BISDATA!$L$3:$L$20000,BISDATA!$A$3:$A$20000,$AB19,BISDATA!$M$3:$M$20000,AS$4,BISDATA!$I$3:$I$20000,"FV")</f>
        <v>0</v>
      </c>
      <c r="AT19" s="29">
        <f>SUMIFS(BISDATA!$L$3:$L$20000,BISDATA!$A$3:$A$20000,$AB19,BISDATA!$M$3:$M$20000,AT$4,BISDATA!$I$3:$I$20000,$AB$3)+SUMIFS(BISDATA!$L$3:$L$20000,BISDATA!$A$3:$A$20000,$AB19,BISDATA!$M$3:$M$20000,AT$4,BISDATA!$I$3:$I$20000,"FV")</f>
        <v>0</v>
      </c>
      <c r="AU19" s="29">
        <f>SUMIFS(BISDATA!$L$3:$L$20000,BISDATA!$A$3:$A$20000,$AB19,BISDATA!$M$3:$M$20000,AU$4,BISDATA!$I$3:$I$20000,$AB$3)+SUMIFS(BISDATA!$L$3:$L$20000,BISDATA!$A$3:$A$20000,$AB19,BISDATA!$M$3:$M$20000,AU$4,BISDATA!$I$3:$I$20000,"FV")</f>
        <v>0</v>
      </c>
      <c r="AV19" s="29">
        <f>SUMIFS(BISDATA!$L$3:$L$20000,BISDATA!$A$3:$A$20000,$AB19,BISDATA!$M$3:$M$20000,AV$4,BISDATA!$I$3:$I$20000,$AB$3)+SUMIFS(BISDATA!$L$3:$L$20000,BISDATA!$A$3:$A$20000,$AB19,BISDATA!$M$3:$M$20000,AV$4,BISDATA!$I$3:$I$20000,"FV")</f>
        <v>0</v>
      </c>
      <c r="AW19" s="29">
        <f>SUMIFS(BISDATA!$L$3:$L$20000,BISDATA!$A$3:$A$20000,$AB19,BISDATA!$M$3:$M$20000,AW$4,BISDATA!$I$3:$I$20000,$AB$3)+SUMIFS(BISDATA!$L$3:$L$20000,BISDATA!$A$3:$A$20000,$AB19,BISDATA!$M$3:$M$20000,AW$4,BISDATA!$I$3:$I$20000,"FV")</f>
        <v>0</v>
      </c>
      <c r="AX19" s="29">
        <f>SUMIFS(BISDATA!$L$3:$L$20000,BISDATA!$A$3:$A$20000,$AB19,BISDATA!$M$3:$M$20000,AX$4,BISDATA!$I$3:$I$20000,$AB$3)+SUMIFS(BISDATA!$L$3:$L$20000,BISDATA!$A$3:$A$20000,$AB19,BISDATA!$M$3:$M$20000,AX$4,BISDATA!$I$3:$I$20000,"FV")</f>
        <v>0</v>
      </c>
      <c r="AY19" s="29">
        <f>SUMIFS(BISDATA!$L$3:$L$20000,BISDATA!$A$3:$A$20000,$AB19,BISDATA!$M$3:$M$20000,AY$4,BISDATA!$I$3:$I$20000,$AB$3)+SUMIFS(BISDATA!$L$3:$L$20000,BISDATA!$A$3:$A$20000,$AB19,BISDATA!$M$3:$M$20000,AY$4,BISDATA!$I$3:$I$20000,"FV")</f>
        <v>0</v>
      </c>
      <c r="AZ19" s="29">
        <f>SUMIFS(BISDATA!$L$3:$L$20000,BISDATA!$A$3:$A$20000,$AB19,BISDATA!$M$3:$M$20000,AZ$4,BISDATA!$I$3:$I$20000,$AB$3)+SUMIFS(BISDATA!$L$3:$L$20000,BISDATA!$A$3:$A$20000,$AB19,BISDATA!$M$3:$M$20000,AZ$4,BISDATA!$I$3:$I$20000,"FV")</f>
        <v>0</v>
      </c>
      <c r="BA19" s="30">
        <f>SUMIFS(BISDATA!$L$3:$L$20000,BISDATA!$A$3:$A$20000,$AB19,BISDATA!$M$3:$M$20000,BA$4,BISDATA!$I$3:$I$20000,$AB$3)+SUMIFS(BISDATA!$L$3:$L$20000,BISDATA!$A$3:$A$20000,$AB19,BISDATA!$M$3:$M$20000,BA$4,BISDATA!$I$3:$I$20000,"FV")</f>
        <v>0</v>
      </c>
      <c r="BB19" s="58"/>
      <c r="BC19" s="35" t="s">
        <v>168</v>
      </c>
      <c r="BD19" s="46">
        <f t="shared" si="3"/>
        <v>0</v>
      </c>
      <c r="BE19" s="29">
        <f t="shared" si="1"/>
        <v>0</v>
      </c>
      <c r="BF19" s="29">
        <f t="shared" si="1"/>
        <v>0</v>
      </c>
      <c r="BG19" s="29">
        <f t="shared" si="1"/>
        <v>0</v>
      </c>
      <c r="BH19" s="29">
        <f t="shared" si="1"/>
        <v>0</v>
      </c>
      <c r="BI19" s="29">
        <f t="shared" si="1"/>
        <v>0</v>
      </c>
      <c r="BJ19" s="29">
        <f t="shared" si="1"/>
        <v>0</v>
      </c>
      <c r="BK19" s="29">
        <f t="shared" si="1"/>
        <v>0</v>
      </c>
      <c r="BL19" s="29">
        <f t="shared" si="1"/>
        <v>0</v>
      </c>
      <c r="BM19" s="29">
        <f t="shared" si="1"/>
        <v>0</v>
      </c>
      <c r="BN19" s="29">
        <f t="shared" si="1"/>
        <v>0</v>
      </c>
      <c r="BO19" s="29">
        <f t="shared" si="1"/>
        <v>0</v>
      </c>
      <c r="BP19" s="29">
        <f t="shared" si="1"/>
        <v>0</v>
      </c>
      <c r="BQ19" s="29">
        <f t="shared" si="1"/>
        <v>0</v>
      </c>
      <c r="BR19" s="29">
        <f t="shared" si="1"/>
        <v>0</v>
      </c>
      <c r="BS19" s="29">
        <f t="shared" si="1"/>
        <v>0</v>
      </c>
      <c r="BT19" s="29">
        <f t="shared" si="1"/>
        <v>0</v>
      </c>
      <c r="BU19" s="29">
        <f t="shared" si="2"/>
        <v>0</v>
      </c>
      <c r="BV19" s="29">
        <f t="shared" si="2"/>
        <v>0</v>
      </c>
      <c r="BW19" s="29">
        <f t="shared" si="2"/>
        <v>0</v>
      </c>
      <c r="BX19" s="29">
        <f t="shared" si="2"/>
        <v>0</v>
      </c>
      <c r="BY19" s="29">
        <f t="shared" si="2"/>
        <v>0</v>
      </c>
      <c r="BZ19" s="29">
        <f t="shared" si="2"/>
        <v>0</v>
      </c>
      <c r="CA19" s="29">
        <f t="shared" si="2"/>
        <v>0</v>
      </c>
      <c r="CB19" s="30">
        <f t="shared" si="2"/>
        <v>0</v>
      </c>
    </row>
    <row r="20" spans="1:80" x14ac:dyDescent="0.25">
      <c r="A20" s="36" t="s">
        <v>160</v>
      </c>
      <c r="B20" s="47">
        <f>SUMIFS(FastClose!$H$3:$H$20000,FastClose!$K$3:$K$20000,$A20,FastClose!$G$3:$G$20000,B$3,FastClose!$D$3:$D$20000,$A$3)</f>
        <v>0</v>
      </c>
      <c r="C20" s="31">
        <f>SUMIFS(FastClose!$H$3:$H$20000,FastClose!$K$3:$K$20000,$A20,FastClose!$G$3:$G$20000,C$3,FastClose!$D$3:$D$20000,$A$3)</f>
        <v>0</v>
      </c>
      <c r="D20" s="31">
        <f>SUMIFS(FastClose!$H$3:$H$20000,FastClose!$K$3:$K$20000,$A20,FastClose!$G$3:$G$20000,D$3,FastClose!$D$3:$D$20000,$A$3)</f>
        <v>0</v>
      </c>
      <c r="E20" s="31">
        <f>SUMIFS(FastClose!$H$3:$H$20000,FastClose!$K$3:$K$20000,$A20,FastClose!$G$3:$G$20000,E$3,FastClose!$D$3:$D$20000,$A$3)</f>
        <v>0</v>
      </c>
      <c r="F20" s="31">
        <f>SUMIFS(FastClose!$H$3:$H$20000,FastClose!$K$3:$K$20000,$A20,FastClose!$G$3:$G$20000,F$3,FastClose!$D$3:$D$20000,$A$3)</f>
        <v>0</v>
      </c>
      <c r="G20" s="31">
        <f>SUMIFS(FastClose!$H$3:$H$20000,FastClose!$K$3:$K$20000,$A20,FastClose!$G$3:$G$20000,G$3,FastClose!$D$3:$D$20000,$A$3)</f>
        <v>0</v>
      </c>
      <c r="H20" s="31">
        <f>SUMIFS(FastClose!$H$3:$H$20000,FastClose!$K$3:$K$20000,$A20,FastClose!$G$3:$G$20000,H$3,FastClose!$D$3:$D$20000,$A$3)</f>
        <v>0</v>
      </c>
      <c r="I20" s="31">
        <f>SUMIFS(FastClose!$H$3:$H$20000,FastClose!$K$3:$K$20000,$A20,FastClose!$G$3:$G$20000,I$3,FastClose!$D$3:$D$20000,$A$3)</f>
        <v>0</v>
      </c>
      <c r="J20" s="31">
        <f>SUMIFS(FastClose!$H$3:$H$20000,FastClose!$K$3:$K$20000,$A20,FastClose!$G$3:$G$20000,J$3,FastClose!$D$3:$D$20000,$A$3)</f>
        <v>0</v>
      </c>
      <c r="K20" s="31">
        <f>SUMIFS(FastClose!$H$3:$H$20000,FastClose!$K$3:$K$20000,$A20,FastClose!$G$3:$G$20000,K$3,FastClose!$D$3:$D$20000,$A$3)</f>
        <v>0</v>
      </c>
      <c r="L20" s="31">
        <f>SUMIFS(FastClose!$H$3:$H$20000,FastClose!$K$3:$K$20000,$A20,FastClose!$G$3:$G$20000,L$3,FastClose!$D$3:$D$20000,$A$3)</f>
        <v>0</v>
      </c>
      <c r="M20" s="31">
        <f>SUMIFS(FastClose!$H$3:$H$20000,FastClose!$K$3:$K$20000,$A20,FastClose!$G$3:$G$20000,M$3,FastClose!$D$3:$D$20000,$A$3)</f>
        <v>0</v>
      </c>
      <c r="N20" s="31">
        <f>SUMIFS(FastClose!$H$3:$H$20000,FastClose!$K$3:$K$20000,$A20,FastClose!$G$3:$G$20000,N$3,FastClose!$D$3:$D$20000,$A$3)</f>
        <v>0</v>
      </c>
      <c r="O20" s="31">
        <f>SUMIFS(FastClose!$H$3:$H$20000,FastClose!$K$3:$K$20000,$A20,FastClose!$G$3:$G$20000,O$3,FastClose!$D$3:$D$20000,$A$3)</f>
        <v>0</v>
      </c>
      <c r="P20" s="31">
        <f>SUMIFS(FastClose!$H$3:$H$20000,FastClose!$K$3:$K$20000,$A20,FastClose!$G$3:$G$20000,P$3,FastClose!$D$3:$D$20000,$A$3)</f>
        <v>0</v>
      </c>
      <c r="Q20" s="31">
        <f>SUMIFS(FastClose!$H$3:$H$20000,FastClose!$K$3:$K$20000,$A20,FastClose!$G$3:$G$20000,Q$3,FastClose!$D$3:$D$20000,$A$3)</f>
        <v>0</v>
      </c>
      <c r="R20" s="31">
        <f>SUMIFS(FastClose!$H$3:$H$20000,FastClose!$K$3:$K$20000,$A20,FastClose!$G$3:$G$20000,R$3,FastClose!$D$3:$D$20000,$A$3)</f>
        <v>0</v>
      </c>
      <c r="S20" s="31">
        <f>SUMIFS(FastClose!$H$3:$H$20000,FastClose!$K$3:$K$20000,$A20,FastClose!$G$3:$G$20000,S$3,FastClose!$D$3:$D$20000,$A$3)</f>
        <v>0</v>
      </c>
      <c r="T20" s="31">
        <f>SUMIFS(FastClose!$H$3:$H$20000,FastClose!$K$3:$K$20000,$A20,FastClose!$G$3:$G$20000,T$3,FastClose!$D$3:$D$20000,$A$3)</f>
        <v>0</v>
      </c>
      <c r="U20" s="31">
        <f>SUMIFS(FastClose!$H$3:$H$20000,FastClose!$K$3:$K$20000,$A20,FastClose!$G$3:$G$20000,U$3,FastClose!$D$3:$D$20000,$A$3)</f>
        <v>0</v>
      </c>
      <c r="V20" s="31">
        <f>SUMIFS(FastClose!$H$3:$H$20000,FastClose!$K$3:$K$20000,$A20,FastClose!$G$3:$G$20000,V$3,FastClose!$D$3:$D$20000,$A$3)</f>
        <v>0</v>
      </c>
      <c r="W20" s="31">
        <f>SUMIFS(FastClose!$H$3:$H$20000,FastClose!$K$3:$K$20000,$A20,FastClose!$G$3:$G$20000,W$3,FastClose!$D$3:$D$20000,$A$3)</f>
        <v>0</v>
      </c>
      <c r="X20" s="31">
        <f>SUMIFS(FastClose!$H$3:$H$20000,FastClose!$K$3:$K$20000,$A20,FastClose!$G$3:$G$20000,X$3,FastClose!$D$3:$D$20000,$A$3)</f>
        <v>0</v>
      </c>
      <c r="Y20" s="31">
        <f>SUMIFS(FastClose!$H$3:$H$20000,FastClose!$K$3:$K$20000,$A20,FastClose!$G$3:$G$20000,Y$3,FastClose!$D$3:$D$20000,$A$3)</f>
        <v>0</v>
      </c>
      <c r="Z20" s="32">
        <f>SUMIFS(FastClose!$H$3:$H$20000,FastClose!$K$3:$K$20000,$A20,FastClose!$G$3:$G$20000,Z$3,FastClose!$D$3:$D$20000,$A$3)</f>
        <v>0</v>
      </c>
      <c r="AB20" s="36" t="s">
        <v>160</v>
      </c>
      <c r="AC20" s="47">
        <f>SUMIFS(BISDATA!$L$3:$L$20000,BISDATA!$A$3:$A$20000,$AB20,BISDATA!$M$3:$M$20000,AC$4,BISDATA!$I$3:$I$20000,$AB$3)+SUMIFS(BISDATA!$L$3:$L$20000,BISDATA!$A$3:$A$20000,$AB20,BISDATA!$M$3:$M$20000,AC$4,BISDATA!$I$3:$I$20000,"FV")</f>
        <v>0</v>
      </c>
      <c r="AD20" s="31">
        <f>SUMIFS(BISDATA!$L$3:$L$20000,BISDATA!$A$3:$A$20000,$AB20,BISDATA!$M$3:$M$20000,AD$4,BISDATA!$I$3:$I$20000,$AB$3)+SUMIFS(BISDATA!$L$3:$L$20000,BISDATA!$A$3:$A$20000,$AB20,BISDATA!$M$3:$M$20000,AD$4,BISDATA!$I$3:$I$20000,"FV")</f>
        <v>0</v>
      </c>
      <c r="AE20" s="31">
        <f>SUMIFS(BISDATA!$L$3:$L$20000,BISDATA!$A$3:$A$20000,$AB20,BISDATA!$M$3:$M$20000,AE$4,BISDATA!$I$3:$I$20000,$AB$3)+SUMIFS(BISDATA!$L$3:$L$20000,BISDATA!$A$3:$A$20000,$AB20,BISDATA!$M$3:$M$20000,AE$4,BISDATA!$I$3:$I$20000,"FV")</f>
        <v>0</v>
      </c>
      <c r="AF20" s="31">
        <f>SUMIFS(BISDATA!$L$3:$L$20000,BISDATA!$A$3:$A$20000,$AB20,BISDATA!$M$3:$M$20000,AF$4,BISDATA!$I$3:$I$20000,$AB$3)+SUMIFS(BISDATA!$L$3:$L$20000,BISDATA!$A$3:$A$20000,$AB20,BISDATA!$M$3:$M$20000,AF$4,BISDATA!$I$3:$I$20000,"FV")</f>
        <v>0</v>
      </c>
      <c r="AG20" s="31">
        <f>SUMIFS(BISDATA!$L$3:$L$20000,BISDATA!$A$3:$A$20000,$AB20,BISDATA!$M$3:$M$20000,AG$4,BISDATA!$I$3:$I$20000,$AB$3)+SUMIFS(BISDATA!$L$3:$L$20000,BISDATA!$A$3:$A$20000,$AB20,BISDATA!$M$3:$M$20000,AG$4,BISDATA!$I$3:$I$20000,"FV")</f>
        <v>0</v>
      </c>
      <c r="AH20" s="31">
        <f>SUMIFS(BISDATA!$L$3:$L$20000,BISDATA!$A$3:$A$20000,$AB20,BISDATA!$M$3:$M$20000,AH$4,BISDATA!$I$3:$I$20000,$AB$3)+SUMIFS(BISDATA!$L$3:$L$20000,BISDATA!$A$3:$A$20000,$AB20,BISDATA!$M$3:$M$20000,AH$4,BISDATA!$I$3:$I$20000,"FV")</f>
        <v>0</v>
      </c>
      <c r="AI20" s="31">
        <f>SUMIFS(BISDATA!$L$3:$L$20000,BISDATA!$A$3:$A$20000,$AB20,BISDATA!$M$3:$M$20000,AI$4,BISDATA!$I$3:$I$20000,$AB$3)+SUMIFS(BISDATA!$L$3:$L$20000,BISDATA!$A$3:$A$20000,$AB20,BISDATA!$M$3:$M$20000,AI$4,BISDATA!$I$3:$I$20000,"FV")</f>
        <v>0</v>
      </c>
      <c r="AJ20" s="31">
        <f>SUMIFS(BISDATA!$L$3:$L$20000,BISDATA!$A$3:$A$20000,$AB20,BISDATA!$M$3:$M$20000,AJ$4,BISDATA!$I$3:$I$20000,$AB$3)+SUMIFS(BISDATA!$L$3:$L$20000,BISDATA!$A$3:$A$20000,$AB20,BISDATA!$M$3:$M$20000,AJ$4,BISDATA!$I$3:$I$20000,"FV")</f>
        <v>0</v>
      </c>
      <c r="AK20" s="31">
        <f>SUMIFS(BISDATA!$L$3:$L$20000,BISDATA!$A$3:$A$20000,$AB20,BISDATA!$M$3:$M$20000,AK$4,BISDATA!$I$3:$I$20000,$AB$3)+SUMIFS(BISDATA!$L$3:$L$20000,BISDATA!$A$3:$A$20000,$AB20,BISDATA!$M$3:$M$20000,AK$4,BISDATA!$I$3:$I$20000,"FV")</f>
        <v>0</v>
      </c>
      <c r="AL20" s="31">
        <f>SUMIFS(BISDATA!$L$3:$L$20000,BISDATA!$A$3:$A$20000,$AB20,BISDATA!$M$3:$M$20000,AL$4,BISDATA!$I$3:$I$20000,$AB$3)+SUMIFS(BISDATA!$L$3:$L$20000,BISDATA!$A$3:$A$20000,$AB20,BISDATA!$M$3:$M$20000,AL$4,BISDATA!$I$3:$I$20000,"FV")</f>
        <v>0</v>
      </c>
      <c r="AM20" s="31">
        <f>SUMIFS(BISDATA!$L$3:$L$20000,BISDATA!$A$3:$A$20000,$AB20,BISDATA!$M$3:$M$20000,AM$4,BISDATA!$I$3:$I$20000,$AB$3)+SUMIFS(BISDATA!$L$3:$L$20000,BISDATA!$A$3:$A$20000,$AB20,BISDATA!$M$3:$M$20000,AM$4,BISDATA!$I$3:$I$20000,"FV")</f>
        <v>0</v>
      </c>
      <c r="AN20" s="31">
        <f>SUMIFS(BISDATA!$L$3:$L$20000,BISDATA!$A$3:$A$20000,$AB20,BISDATA!$M$3:$M$20000,AN$4,BISDATA!$I$3:$I$20000,$AB$3)+SUMIFS(BISDATA!$L$3:$L$20000,BISDATA!$A$3:$A$20000,$AB20,BISDATA!$M$3:$M$20000,AN$4,BISDATA!$I$3:$I$20000,"FV")</f>
        <v>0</v>
      </c>
      <c r="AO20" s="31">
        <f>SUMIFS(BISDATA!$L$3:$L$20000,BISDATA!$A$3:$A$20000,$AB20,BISDATA!$M$3:$M$20000,AO$4,BISDATA!$I$3:$I$20000,$AB$3)+SUMIFS(BISDATA!$L$3:$L$20000,BISDATA!$A$3:$A$20000,$AB20,BISDATA!$M$3:$M$20000,AO$4,BISDATA!$I$3:$I$20000,"FV")</f>
        <v>0</v>
      </c>
      <c r="AP20" s="31">
        <f>SUMIFS(BISDATA!$L$3:$L$20000,BISDATA!$A$3:$A$20000,$AB20,BISDATA!$M$3:$M$20000,AP$4,BISDATA!$I$3:$I$20000,$AB$3)+SUMIFS(BISDATA!$L$3:$L$20000,BISDATA!$A$3:$A$20000,$AB20,BISDATA!$M$3:$M$20000,AP$4,BISDATA!$I$3:$I$20000,"FV")</f>
        <v>0</v>
      </c>
      <c r="AQ20" s="31">
        <f>SUMIFS(BISDATA!$L$3:$L$20000,BISDATA!$A$3:$A$20000,$AB20,BISDATA!$M$3:$M$20000,AQ$4,BISDATA!$I$3:$I$20000,$AB$3)+SUMIFS(BISDATA!$L$3:$L$20000,BISDATA!$A$3:$A$20000,$AB20,BISDATA!$M$3:$M$20000,AQ$4,BISDATA!$I$3:$I$20000,"FV")</f>
        <v>0</v>
      </c>
      <c r="AR20" s="31">
        <f>SUMIFS(BISDATA!$L$3:$L$20000,BISDATA!$A$3:$A$20000,$AB20,BISDATA!$M$3:$M$20000,AR$4,BISDATA!$I$3:$I$20000,$AB$3)+SUMIFS(BISDATA!$L$3:$L$20000,BISDATA!$A$3:$A$20000,$AB20,BISDATA!$M$3:$M$20000,AR$4,BISDATA!$I$3:$I$20000,"FV")</f>
        <v>0</v>
      </c>
      <c r="AS20" s="31">
        <f>SUMIFS(BISDATA!$L$3:$L$20000,BISDATA!$A$3:$A$20000,$AB20,BISDATA!$M$3:$M$20000,AS$4,BISDATA!$I$3:$I$20000,$AB$3)+SUMIFS(BISDATA!$L$3:$L$20000,BISDATA!$A$3:$A$20000,$AB20,BISDATA!$M$3:$M$20000,AS$4,BISDATA!$I$3:$I$20000,"FV")</f>
        <v>0</v>
      </c>
      <c r="AT20" s="31">
        <f>SUMIFS(BISDATA!$L$3:$L$20000,BISDATA!$A$3:$A$20000,$AB20,BISDATA!$M$3:$M$20000,AT$4,BISDATA!$I$3:$I$20000,$AB$3)+SUMIFS(BISDATA!$L$3:$L$20000,BISDATA!$A$3:$A$20000,$AB20,BISDATA!$M$3:$M$20000,AT$4,BISDATA!$I$3:$I$20000,"FV")</f>
        <v>0</v>
      </c>
      <c r="AU20" s="31">
        <f>SUMIFS(BISDATA!$L$3:$L$20000,BISDATA!$A$3:$A$20000,$AB20,BISDATA!$M$3:$M$20000,AU$4,BISDATA!$I$3:$I$20000,$AB$3)+SUMIFS(BISDATA!$L$3:$L$20000,BISDATA!$A$3:$A$20000,$AB20,BISDATA!$M$3:$M$20000,AU$4,BISDATA!$I$3:$I$20000,"FV")</f>
        <v>0</v>
      </c>
      <c r="AV20" s="31">
        <f>SUMIFS(BISDATA!$L$3:$L$20000,BISDATA!$A$3:$A$20000,$AB20,BISDATA!$M$3:$M$20000,AV$4,BISDATA!$I$3:$I$20000,$AB$3)+SUMIFS(BISDATA!$L$3:$L$20000,BISDATA!$A$3:$A$20000,$AB20,BISDATA!$M$3:$M$20000,AV$4,BISDATA!$I$3:$I$20000,"FV")</f>
        <v>0</v>
      </c>
      <c r="AW20" s="31">
        <f>SUMIFS(BISDATA!$L$3:$L$20000,BISDATA!$A$3:$A$20000,$AB20,BISDATA!$M$3:$M$20000,AW$4,BISDATA!$I$3:$I$20000,$AB$3)+SUMIFS(BISDATA!$L$3:$L$20000,BISDATA!$A$3:$A$20000,$AB20,BISDATA!$M$3:$M$20000,AW$4,BISDATA!$I$3:$I$20000,"FV")</f>
        <v>0</v>
      </c>
      <c r="AX20" s="31">
        <f>SUMIFS(BISDATA!$L$3:$L$20000,BISDATA!$A$3:$A$20000,$AB20,BISDATA!$M$3:$M$20000,AX$4,BISDATA!$I$3:$I$20000,$AB$3)+SUMIFS(BISDATA!$L$3:$L$20000,BISDATA!$A$3:$A$20000,$AB20,BISDATA!$M$3:$M$20000,AX$4,BISDATA!$I$3:$I$20000,"FV")</f>
        <v>0</v>
      </c>
      <c r="AY20" s="31">
        <f>SUMIFS(BISDATA!$L$3:$L$20000,BISDATA!$A$3:$A$20000,$AB20,BISDATA!$M$3:$M$20000,AY$4,BISDATA!$I$3:$I$20000,$AB$3)+SUMIFS(BISDATA!$L$3:$L$20000,BISDATA!$A$3:$A$20000,$AB20,BISDATA!$M$3:$M$20000,AY$4,BISDATA!$I$3:$I$20000,"FV")</f>
        <v>0</v>
      </c>
      <c r="AZ20" s="31">
        <f>SUMIFS(BISDATA!$L$3:$L$20000,BISDATA!$A$3:$A$20000,$AB20,BISDATA!$M$3:$M$20000,AZ$4,BISDATA!$I$3:$I$20000,$AB$3)+SUMIFS(BISDATA!$L$3:$L$20000,BISDATA!$A$3:$A$20000,$AB20,BISDATA!$M$3:$M$20000,AZ$4,BISDATA!$I$3:$I$20000,"FV")</f>
        <v>0</v>
      </c>
      <c r="BA20" s="32">
        <f>SUMIFS(BISDATA!$L$3:$L$20000,BISDATA!$A$3:$A$20000,$AB20,BISDATA!$M$3:$M$20000,BA$4,BISDATA!$I$3:$I$20000,$AB$3)+SUMIFS(BISDATA!$L$3:$L$20000,BISDATA!$A$3:$A$20000,$AB20,BISDATA!$M$3:$M$20000,BA$4,BISDATA!$I$3:$I$20000,"FV")</f>
        <v>0</v>
      </c>
      <c r="BB20" s="58"/>
      <c r="BC20" s="36" t="s">
        <v>160</v>
      </c>
      <c r="BD20" s="47">
        <f t="shared" si="3"/>
        <v>0</v>
      </c>
      <c r="BE20" s="31">
        <f t="shared" si="1"/>
        <v>0</v>
      </c>
      <c r="BF20" s="31">
        <f t="shared" si="1"/>
        <v>0</v>
      </c>
      <c r="BG20" s="31">
        <f t="shared" si="1"/>
        <v>0</v>
      </c>
      <c r="BH20" s="31">
        <f t="shared" si="1"/>
        <v>0</v>
      </c>
      <c r="BI20" s="31">
        <f t="shared" si="1"/>
        <v>0</v>
      </c>
      <c r="BJ20" s="31">
        <f t="shared" si="1"/>
        <v>0</v>
      </c>
      <c r="BK20" s="31">
        <f t="shared" si="1"/>
        <v>0</v>
      </c>
      <c r="BL20" s="31">
        <f t="shared" si="1"/>
        <v>0</v>
      </c>
      <c r="BM20" s="31">
        <f t="shared" si="1"/>
        <v>0</v>
      </c>
      <c r="BN20" s="31">
        <f t="shared" si="1"/>
        <v>0</v>
      </c>
      <c r="BO20" s="31">
        <f t="shared" si="1"/>
        <v>0</v>
      </c>
      <c r="BP20" s="31">
        <f t="shared" si="1"/>
        <v>0</v>
      </c>
      <c r="BQ20" s="31">
        <f t="shared" si="1"/>
        <v>0</v>
      </c>
      <c r="BR20" s="31">
        <f t="shared" si="1"/>
        <v>0</v>
      </c>
      <c r="BS20" s="31">
        <f t="shared" si="1"/>
        <v>0</v>
      </c>
      <c r="BT20" s="31">
        <f t="shared" ref="BT20:BT30" si="4">AS20-R20</f>
        <v>0</v>
      </c>
      <c r="BU20" s="31">
        <f t="shared" si="2"/>
        <v>0</v>
      </c>
      <c r="BV20" s="31">
        <f t="shared" si="2"/>
        <v>0</v>
      </c>
      <c r="BW20" s="31">
        <f t="shared" si="2"/>
        <v>0</v>
      </c>
      <c r="BX20" s="31">
        <f t="shared" si="2"/>
        <v>0</v>
      </c>
      <c r="BY20" s="31">
        <f t="shared" si="2"/>
        <v>0</v>
      </c>
      <c r="BZ20" s="31">
        <f t="shared" si="2"/>
        <v>0</v>
      </c>
      <c r="CA20" s="31">
        <f t="shared" si="2"/>
        <v>0</v>
      </c>
      <c r="CB20" s="32">
        <f t="shared" si="2"/>
        <v>0</v>
      </c>
    </row>
    <row r="21" spans="1:80" x14ac:dyDescent="0.25">
      <c r="A21" s="34" t="s">
        <v>123</v>
      </c>
      <c r="B21" s="48">
        <f>SUMIFS(FastClose!$H$3:$H$20000,FastClose!$K$3:$K$20000,$A21,FastClose!$G$3:$G$20000,B$3,FastClose!$D$3:$D$20000,$A$3)</f>
        <v>0</v>
      </c>
      <c r="C21" s="27">
        <f>SUMIFS(FastClose!$H$3:$H$20000,FastClose!$K$3:$K$20000,$A21,FastClose!$G$3:$G$20000,C$3,FastClose!$D$3:$D$20000,$A$3)</f>
        <v>0</v>
      </c>
      <c r="D21" s="27">
        <f>SUMIFS(FastClose!$H$3:$H$20000,FastClose!$K$3:$K$20000,$A21,FastClose!$G$3:$G$20000,D$3,FastClose!$D$3:$D$20000,$A$3)</f>
        <v>0</v>
      </c>
      <c r="E21" s="27">
        <f>SUMIFS(FastClose!$H$3:$H$20000,FastClose!$K$3:$K$20000,$A21,FastClose!$G$3:$G$20000,E$3,FastClose!$D$3:$D$20000,$A$3)</f>
        <v>0</v>
      </c>
      <c r="F21" s="27">
        <f>SUMIFS(FastClose!$H$3:$H$20000,FastClose!$K$3:$K$20000,$A21,FastClose!$G$3:$G$20000,F$3,FastClose!$D$3:$D$20000,$A$3)</f>
        <v>0</v>
      </c>
      <c r="G21" s="27">
        <f>SUMIFS(FastClose!$H$3:$H$20000,FastClose!$K$3:$K$20000,$A21,FastClose!$G$3:$G$20000,G$3,FastClose!$D$3:$D$20000,$A$3)</f>
        <v>0</v>
      </c>
      <c r="H21" s="27">
        <f>SUMIFS(FastClose!$H$3:$H$20000,FastClose!$K$3:$K$20000,$A21,FastClose!$G$3:$G$20000,H$3,FastClose!$D$3:$D$20000,$A$3)</f>
        <v>0</v>
      </c>
      <c r="I21" s="27">
        <f>SUMIFS(FastClose!$H$3:$H$20000,FastClose!$K$3:$K$20000,$A21,FastClose!$G$3:$G$20000,I$3,FastClose!$D$3:$D$20000,$A$3)</f>
        <v>0</v>
      </c>
      <c r="J21" s="27">
        <f>SUMIFS(FastClose!$H$3:$H$20000,FastClose!$K$3:$K$20000,$A21,FastClose!$G$3:$G$20000,J$3,FastClose!$D$3:$D$20000,$A$3)</f>
        <v>0</v>
      </c>
      <c r="K21" s="27">
        <f>SUMIFS(FastClose!$H$3:$H$20000,FastClose!$K$3:$K$20000,$A21,FastClose!$G$3:$G$20000,K$3,FastClose!$D$3:$D$20000,$A$3)</f>
        <v>0</v>
      </c>
      <c r="L21" s="27">
        <f>SUMIFS(FastClose!$H$3:$H$20000,FastClose!$K$3:$K$20000,$A21,FastClose!$G$3:$G$20000,L$3,FastClose!$D$3:$D$20000,$A$3)</f>
        <v>0</v>
      </c>
      <c r="M21" s="27">
        <f>SUMIFS(FastClose!$H$3:$H$20000,FastClose!$K$3:$K$20000,$A21,FastClose!$G$3:$G$20000,M$3,FastClose!$D$3:$D$20000,$A$3)</f>
        <v>0</v>
      </c>
      <c r="N21" s="27">
        <f>SUMIFS(FastClose!$H$3:$H$20000,FastClose!$K$3:$K$20000,$A21,FastClose!$G$3:$G$20000,N$3,FastClose!$D$3:$D$20000,$A$3)</f>
        <v>0</v>
      </c>
      <c r="O21" s="27">
        <f>SUMIFS(FastClose!$H$3:$H$20000,FastClose!$K$3:$K$20000,$A21,FastClose!$G$3:$G$20000,O$3,FastClose!$D$3:$D$20000,$A$3)</f>
        <v>0</v>
      </c>
      <c r="P21" s="27">
        <f>SUMIFS(FastClose!$H$3:$H$20000,FastClose!$K$3:$K$20000,$A21,FastClose!$G$3:$G$20000,P$3,FastClose!$D$3:$D$20000,$A$3)</f>
        <v>0</v>
      </c>
      <c r="Q21" s="27">
        <f>SUMIFS(FastClose!$H$3:$H$20000,FastClose!$K$3:$K$20000,$A21,FastClose!$G$3:$G$20000,Q$3,FastClose!$D$3:$D$20000,$A$3)</f>
        <v>0</v>
      </c>
      <c r="R21" s="27">
        <f>SUMIFS(FastClose!$H$3:$H$20000,FastClose!$K$3:$K$20000,$A21,FastClose!$G$3:$G$20000,R$3,FastClose!$D$3:$D$20000,$A$3)</f>
        <v>0</v>
      </c>
      <c r="S21" s="27">
        <f>SUMIFS(FastClose!$H$3:$H$20000,FastClose!$K$3:$K$20000,$A21,FastClose!$G$3:$G$20000,S$3,FastClose!$D$3:$D$20000,$A$3)</f>
        <v>0</v>
      </c>
      <c r="T21" s="27">
        <f>SUMIFS(FastClose!$H$3:$H$20000,FastClose!$K$3:$K$20000,$A21,FastClose!$G$3:$G$20000,T$3,FastClose!$D$3:$D$20000,$A$3)</f>
        <v>0</v>
      </c>
      <c r="U21" s="27">
        <f>SUMIFS(FastClose!$H$3:$H$20000,FastClose!$K$3:$K$20000,$A21,FastClose!$G$3:$G$20000,U$3,FastClose!$D$3:$D$20000,$A$3)</f>
        <v>0</v>
      </c>
      <c r="V21" s="27">
        <f>SUMIFS(FastClose!$H$3:$H$20000,FastClose!$K$3:$K$20000,$A21,FastClose!$G$3:$G$20000,V$3,FastClose!$D$3:$D$20000,$A$3)</f>
        <v>0</v>
      </c>
      <c r="W21" s="27">
        <f>SUMIFS(FastClose!$H$3:$H$20000,FastClose!$K$3:$K$20000,$A21,FastClose!$G$3:$G$20000,W$3,FastClose!$D$3:$D$20000,$A$3)</f>
        <v>0</v>
      </c>
      <c r="X21" s="27">
        <f>SUMIFS(FastClose!$H$3:$H$20000,FastClose!$K$3:$K$20000,$A21,FastClose!$G$3:$G$20000,X$3,FastClose!$D$3:$D$20000,$A$3)</f>
        <v>0</v>
      </c>
      <c r="Y21" s="27">
        <f>SUMIFS(FastClose!$H$3:$H$20000,FastClose!$K$3:$K$20000,$A21,FastClose!$G$3:$G$20000,Y$3,FastClose!$D$3:$D$20000,$A$3)</f>
        <v>0</v>
      </c>
      <c r="Z21" s="28">
        <f>SUMIFS(FastClose!$H$3:$H$20000,FastClose!$K$3:$K$20000,$A21,FastClose!$G$3:$G$20000,Z$3,FastClose!$D$3:$D$20000,$A$3)</f>
        <v>0</v>
      </c>
      <c r="AB21" s="34" t="s">
        <v>123</v>
      </c>
      <c r="AC21" s="48">
        <f>SUMIFS(BISDATA!$L$3:$L$20000,BISDATA!$A$3:$A$20000,$AB21,BISDATA!$M$3:$M$20000,AC$4,BISDATA!$I$3:$I$20000,$AB$3)+SUMIFS(BISDATA!$L$3:$L$20000,BISDATA!$A$3:$A$20000,$AB21,BISDATA!$M$3:$M$20000,AC$4,BISDATA!$I$3:$I$20000,"FV")</f>
        <v>0</v>
      </c>
      <c r="AD21" s="27">
        <f>SUMIFS(BISDATA!$L$3:$L$20000,BISDATA!$A$3:$A$20000,$AB21,BISDATA!$M$3:$M$20000,AD$4,BISDATA!$I$3:$I$20000,$AB$3)+SUMIFS(BISDATA!$L$3:$L$20000,BISDATA!$A$3:$A$20000,$AB21,BISDATA!$M$3:$M$20000,AD$4,BISDATA!$I$3:$I$20000,"FV")</f>
        <v>0</v>
      </c>
      <c r="AE21" s="27">
        <f>SUMIFS(BISDATA!$L$3:$L$20000,BISDATA!$A$3:$A$20000,$AB21,BISDATA!$M$3:$M$20000,AE$4,BISDATA!$I$3:$I$20000,$AB$3)+SUMIFS(BISDATA!$L$3:$L$20000,BISDATA!$A$3:$A$20000,$AB21,BISDATA!$M$3:$M$20000,AE$4,BISDATA!$I$3:$I$20000,"FV")</f>
        <v>0</v>
      </c>
      <c r="AF21" s="27">
        <f>SUMIFS(BISDATA!$L$3:$L$20000,BISDATA!$A$3:$A$20000,$AB21,BISDATA!$M$3:$M$20000,AF$4,BISDATA!$I$3:$I$20000,$AB$3)+SUMIFS(BISDATA!$L$3:$L$20000,BISDATA!$A$3:$A$20000,$AB21,BISDATA!$M$3:$M$20000,AF$4,BISDATA!$I$3:$I$20000,"FV")</f>
        <v>0</v>
      </c>
      <c r="AG21" s="27">
        <f>SUMIFS(BISDATA!$L$3:$L$20000,BISDATA!$A$3:$A$20000,$AB21,BISDATA!$M$3:$M$20000,AG$4,BISDATA!$I$3:$I$20000,$AB$3)+SUMIFS(BISDATA!$L$3:$L$20000,BISDATA!$A$3:$A$20000,$AB21,BISDATA!$M$3:$M$20000,AG$4,BISDATA!$I$3:$I$20000,"FV")</f>
        <v>0</v>
      </c>
      <c r="AH21" s="27">
        <f>SUMIFS(BISDATA!$L$3:$L$20000,BISDATA!$A$3:$A$20000,$AB21,BISDATA!$M$3:$M$20000,AH$4,BISDATA!$I$3:$I$20000,$AB$3)+SUMIFS(BISDATA!$L$3:$L$20000,BISDATA!$A$3:$A$20000,$AB21,BISDATA!$M$3:$M$20000,AH$4,BISDATA!$I$3:$I$20000,"FV")</f>
        <v>0</v>
      </c>
      <c r="AI21" s="27">
        <f>SUMIFS(BISDATA!$L$3:$L$20000,BISDATA!$A$3:$A$20000,$AB21,BISDATA!$M$3:$M$20000,AI$4,BISDATA!$I$3:$I$20000,$AB$3)+SUMIFS(BISDATA!$L$3:$L$20000,BISDATA!$A$3:$A$20000,$AB21,BISDATA!$M$3:$M$20000,AI$4,BISDATA!$I$3:$I$20000,"FV")</f>
        <v>0</v>
      </c>
      <c r="AJ21" s="27">
        <f>SUMIFS(BISDATA!$L$3:$L$20000,BISDATA!$A$3:$A$20000,$AB21,BISDATA!$M$3:$M$20000,AJ$4,BISDATA!$I$3:$I$20000,$AB$3)+SUMIFS(BISDATA!$L$3:$L$20000,BISDATA!$A$3:$A$20000,$AB21,BISDATA!$M$3:$M$20000,AJ$4,BISDATA!$I$3:$I$20000,"FV")</f>
        <v>0</v>
      </c>
      <c r="AK21" s="27">
        <f>SUMIFS(BISDATA!$L$3:$L$20000,BISDATA!$A$3:$A$20000,$AB21,BISDATA!$M$3:$M$20000,AK$4,BISDATA!$I$3:$I$20000,$AB$3)+SUMIFS(BISDATA!$L$3:$L$20000,BISDATA!$A$3:$A$20000,$AB21,BISDATA!$M$3:$M$20000,AK$4,BISDATA!$I$3:$I$20000,"FV")</f>
        <v>0</v>
      </c>
      <c r="AL21" s="27">
        <f>SUMIFS(BISDATA!$L$3:$L$20000,BISDATA!$A$3:$A$20000,$AB21,BISDATA!$M$3:$M$20000,AL$4,BISDATA!$I$3:$I$20000,$AB$3)+SUMIFS(BISDATA!$L$3:$L$20000,BISDATA!$A$3:$A$20000,$AB21,BISDATA!$M$3:$M$20000,AL$4,BISDATA!$I$3:$I$20000,"FV")</f>
        <v>0</v>
      </c>
      <c r="AM21" s="27">
        <f>SUMIFS(BISDATA!$L$3:$L$20000,BISDATA!$A$3:$A$20000,$AB21,BISDATA!$M$3:$M$20000,AM$4,BISDATA!$I$3:$I$20000,$AB$3)+SUMIFS(BISDATA!$L$3:$L$20000,BISDATA!$A$3:$A$20000,$AB21,BISDATA!$M$3:$M$20000,AM$4,BISDATA!$I$3:$I$20000,"FV")</f>
        <v>0</v>
      </c>
      <c r="AN21" s="27">
        <f>SUMIFS(BISDATA!$L$3:$L$20000,BISDATA!$A$3:$A$20000,$AB21,BISDATA!$M$3:$M$20000,AN$4,BISDATA!$I$3:$I$20000,$AB$3)+SUMIFS(BISDATA!$L$3:$L$20000,BISDATA!$A$3:$A$20000,$AB21,BISDATA!$M$3:$M$20000,AN$4,BISDATA!$I$3:$I$20000,"FV")</f>
        <v>0</v>
      </c>
      <c r="AO21" s="27">
        <f>SUMIFS(BISDATA!$L$3:$L$20000,BISDATA!$A$3:$A$20000,$AB21,BISDATA!$M$3:$M$20000,AO$4,BISDATA!$I$3:$I$20000,$AB$3)+SUMIFS(BISDATA!$L$3:$L$20000,BISDATA!$A$3:$A$20000,$AB21,BISDATA!$M$3:$M$20000,AO$4,BISDATA!$I$3:$I$20000,"FV")</f>
        <v>0</v>
      </c>
      <c r="AP21" s="27">
        <f>SUMIFS(BISDATA!$L$3:$L$20000,BISDATA!$A$3:$A$20000,$AB21,BISDATA!$M$3:$M$20000,AP$4,BISDATA!$I$3:$I$20000,$AB$3)+SUMIFS(BISDATA!$L$3:$L$20000,BISDATA!$A$3:$A$20000,$AB21,BISDATA!$M$3:$M$20000,AP$4,BISDATA!$I$3:$I$20000,"FV")</f>
        <v>0</v>
      </c>
      <c r="AQ21" s="27">
        <f>SUMIFS(BISDATA!$L$3:$L$20000,BISDATA!$A$3:$A$20000,$AB21,BISDATA!$M$3:$M$20000,AQ$4,BISDATA!$I$3:$I$20000,$AB$3)+SUMIFS(BISDATA!$L$3:$L$20000,BISDATA!$A$3:$A$20000,$AB21,BISDATA!$M$3:$M$20000,AQ$4,BISDATA!$I$3:$I$20000,"FV")</f>
        <v>0</v>
      </c>
      <c r="AR21" s="27">
        <f>SUMIFS(BISDATA!$L$3:$L$20000,BISDATA!$A$3:$A$20000,$AB21,BISDATA!$M$3:$M$20000,AR$4,BISDATA!$I$3:$I$20000,$AB$3)+SUMIFS(BISDATA!$L$3:$L$20000,BISDATA!$A$3:$A$20000,$AB21,BISDATA!$M$3:$M$20000,AR$4,BISDATA!$I$3:$I$20000,"FV")</f>
        <v>0</v>
      </c>
      <c r="AS21" s="27">
        <f>SUMIFS(BISDATA!$L$3:$L$20000,BISDATA!$A$3:$A$20000,$AB21,BISDATA!$M$3:$M$20000,AS$4,BISDATA!$I$3:$I$20000,$AB$3)+SUMIFS(BISDATA!$L$3:$L$20000,BISDATA!$A$3:$A$20000,$AB21,BISDATA!$M$3:$M$20000,AS$4,BISDATA!$I$3:$I$20000,"FV")</f>
        <v>0</v>
      </c>
      <c r="AT21" s="27">
        <f>SUMIFS(BISDATA!$L$3:$L$20000,BISDATA!$A$3:$A$20000,$AB21,BISDATA!$M$3:$M$20000,AT$4,BISDATA!$I$3:$I$20000,$AB$3)+SUMIFS(BISDATA!$L$3:$L$20000,BISDATA!$A$3:$A$20000,$AB21,BISDATA!$M$3:$M$20000,AT$4,BISDATA!$I$3:$I$20000,"FV")</f>
        <v>0</v>
      </c>
      <c r="AU21" s="27">
        <f>SUMIFS(BISDATA!$L$3:$L$20000,BISDATA!$A$3:$A$20000,$AB21,BISDATA!$M$3:$M$20000,AU$4,BISDATA!$I$3:$I$20000,$AB$3)+SUMIFS(BISDATA!$L$3:$L$20000,BISDATA!$A$3:$A$20000,$AB21,BISDATA!$M$3:$M$20000,AU$4,BISDATA!$I$3:$I$20000,"FV")</f>
        <v>0</v>
      </c>
      <c r="AV21" s="27">
        <f>SUMIFS(BISDATA!$L$3:$L$20000,BISDATA!$A$3:$A$20000,$AB21,BISDATA!$M$3:$M$20000,AV$4,BISDATA!$I$3:$I$20000,$AB$3)+SUMIFS(BISDATA!$L$3:$L$20000,BISDATA!$A$3:$A$20000,$AB21,BISDATA!$M$3:$M$20000,AV$4,BISDATA!$I$3:$I$20000,"FV")</f>
        <v>0</v>
      </c>
      <c r="AW21" s="27">
        <f>SUMIFS(BISDATA!$L$3:$L$20000,BISDATA!$A$3:$A$20000,$AB21,BISDATA!$M$3:$M$20000,AW$4,BISDATA!$I$3:$I$20000,$AB$3)+SUMIFS(BISDATA!$L$3:$L$20000,BISDATA!$A$3:$A$20000,$AB21,BISDATA!$M$3:$M$20000,AW$4,BISDATA!$I$3:$I$20000,"FV")</f>
        <v>0</v>
      </c>
      <c r="AX21" s="27">
        <f>SUMIFS(BISDATA!$L$3:$L$20000,BISDATA!$A$3:$A$20000,$AB21,BISDATA!$M$3:$M$20000,AX$4,BISDATA!$I$3:$I$20000,$AB$3)+SUMIFS(BISDATA!$L$3:$L$20000,BISDATA!$A$3:$A$20000,$AB21,BISDATA!$M$3:$M$20000,AX$4,BISDATA!$I$3:$I$20000,"FV")</f>
        <v>0</v>
      </c>
      <c r="AY21" s="27">
        <f>SUMIFS(BISDATA!$L$3:$L$20000,BISDATA!$A$3:$A$20000,$AB21,BISDATA!$M$3:$M$20000,AY$4,BISDATA!$I$3:$I$20000,$AB$3)+SUMIFS(BISDATA!$L$3:$L$20000,BISDATA!$A$3:$A$20000,$AB21,BISDATA!$M$3:$M$20000,AY$4,BISDATA!$I$3:$I$20000,"FV")</f>
        <v>0</v>
      </c>
      <c r="AZ21" s="27">
        <f>SUMIFS(BISDATA!$L$3:$L$20000,BISDATA!$A$3:$A$20000,$AB21,BISDATA!$M$3:$M$20000,AZ$4,BISDATA!$I$3:$I$20000,$AB$3)+SUMIFS(BISDATA!$L$3:$L$20000,BISDATA!$A$3:$A$20000,$AB21,BISDATA!$M$3:$M$20000,AZ$4,BISDATA!$I$3:$I$20000,"FV")</f>
        <v>0</v>
      </c>
      <c r="BA21" s="28">
        <f>SUMIFS(BISDATA!$L$3:$L$20000,BISDATA!$A$3:$A$20000,$AB21,BISDATA!$M$3:$M$20000,BA$4,BISDATA!$I$3:$I$20000,$AB$3)+SUMIFS(BISDATA!$L$3:$L$20000,BISDATA!$A$3:$A$20000,$AB21,BISDATA!$M$3:$M$20000,BA$4,BISDATA!$I$3:$I$20000,"FV")</f>
        <v>0</v>
      </c>
      <c r="BB21" s="58"/>
      <c r="BC21" s="34" t="s">
        <v>123</v>
      </c>
      <c r="BD21" s="48">
        <f t="shared" si="3"/>
        <v>0</v>
      </c>
      <c r="BE21" s="27">
        <f t="shared" si="3"/>
        <v>0</v>
      </c>
      <c r="BF21" s="27">
        <f t="shared" si="3"/>
        <v>0</v>
      </c>
      <c r="BG21" s="27">
        <f t="shared" si="3"/>
        <v>0</v>
      </c>
      <c r="BH21" s="27">
        <f t="shared" si="3"/>
        <v>0</v>
      </c>
      <c r="BI21" s="27">
        <f t="shared" si="3"/>
        <v>0</v>
      </c>
      <c r="BJ21" s="27">
        <f t="shared" si="3"/>
        <v>0</v>
      </c>
      <c r="BK21" s="27">
        <f t="shared" si="3"/>
        <v>0</v>
      </c>
      <c r="BL21" s="27">
        <f t="shared" si="3"/>
        <v>0</v>
      </c>
      <c r="BM21" s="27">
        <f t="shared" si="3"/>
        <v>0</v>
      </c>
      <c r="BN21" s="27">
        <f t="shared" si="3"/>
        <v>0</v>
      </c>
      <c r="BO21" s="27">
        <f t="shared" si="3"/>
        <v>0</v>
      </c>
      <c r="BP21" s="27">
        <f t="shared" si="3"/>
        <v>0</v>
      </c>
      <c r="BQ21" s="27">
        <f t="shared" si="3"/>
        <v>0</v>
      </c>
      <c r="BR21" s="27">
        <f t="shared" si="3"/>
        <v>0</v>
      </c>
      <c r="BS21" s="27">
        <f t="shared" si="3"/>
        <v>0</v>
      </c>
      <c r="BT21" s="27">
        <f t="shared" si="4"/>
        <v>0</v>
      </c>
      <c r="BU21" s="27">
        <f t="shared" si="2"/>
        <v>0</v>
      </c>
      <c r="BV21" s="27">
        <f t="shared" si="2"/>
        <v>0</v>
      </c>
      <c r="BW21" s="27">
        <f t="shared" si="2"/>
        <v>0</v>
      </c>
      <c r="BX21" s="27">
        <f t="shared" si="2"/>
        <v>0</v>
      </c>
      <c r="BY21" s="27">
        <f t="shared" si="2"/>
        <v>0</v>
      </c>
      <c r="BZ21" s="27">
        <f t="shared" si="2"/>
        <v>0</v>
      </c>
      <c r="CA21" s="27">
        <f t="shared" si="2"/>
        <v>0</v>
      </c>
      <c r="CB21" s="28">
        <f t="shared" si="2"/>
        <v>0</v>
      </c>
    </row>
    <row r="22" spans="1:80" x14ac:dyDescent="0.25">
      <c r="A22" s="35" t="s">
        <v>116</v>
      </c>
      <c r="B22" s="46">
        <f>SUMIFS(FastClose!$H$3:$H$20000,FastClose!$K$3:$K$20000,$A22,FastClose!$G$3:$G$20000,B$3,FastClose!$D$3:$D$20000,$A$3)</f>
        <v>0</v>
      </c>
      <c r="C22" s="29">
        <f>SUMIFS(FastClose!$H$3:$H$20000,FastClose!$K$3:$K$20000,$A22,FastClose!$G$3:$G$20000,C$3,FastClose!$D$3:$D$20000,$A$3)</f>
        <v>0</v>
      </c>
      <c r="D22" s="29">
        <f>SUMIFS(FastClose!$H$3:$H$20000,FastClose!$K$3:$K$20000,$A22,FastClose!$G$3:$G$20000,D$3,FastClose!$D$3:$D$20000,$A$3)</f>
        <v>0</v>
      </c>
      <c r="E22" s="29">
        <f>SUMIFS(FastClose!$H$3:$H$20000,FastClose!$K$3:$K$20000,$A22,FastClose!$G$3:$G$20000,E$3,FastClose!$D$3:$D$20000,$A$3)</f>
        <v>0</v>
      </c>
      <c r="F22" s="29">
        <f>SUMIFS(FastClose!$H$3:$H$20000,FastClose!$K$3:$K$20000,$A22,FastClose!$G$3:$G$20000,F$3,FastClose!$D$3:$D$20000,$A$3)</f>
        <v>0</v>
      </c>
      <c r="G22" s="29">
        <f>SUMIFS(FastClose!$H$3:$H$20000,FastClose!$K$3:$K$20000,$A22,FastClose!$G$3:$G$20000,G$3,FastClose!$D$3:$D$20000,$A$3)</f>
        <v>0</v>
      </c>
      <c r="H22" s="29">
        <f>SUMIFS(FastClose!$H$3:$H$20000,FastClose!$K$3:$K$20000,$A22,FastClose!$G$3:$G$20000,H$3,FastClose!$D$3:$D$20000,$A$3)</f>
        <v>0</v>
      </c>
      <c r="I22" s="29">
        <f>SUMIFS(FastClose!$H$3:$H$20000,FastClose!$K$3:$K$20000,$A22,FastClose!$G$3:$G$20000,I$3,FastClose!$D$3:$D$20000,$A$3)</f>
        <v>0</v>
      </c>
      <c r="J22" s="29">
        <f>SUMIFS(FastClose!$H$3:$H$20000,FastClose!$K$3:$K$20000,$A22,FastClose!$G$3:$G$20000,J$3,FastClose!$D$3:$D$20000,$A$3)</f>
        <v>0</v>
      </c>
      <c r="K22" s="29">
        <f>SUMIFS(FastClose!$H$3:$H$20000,FastClose!$K$3:$K$20000,$A22,FastClose!$G$3:$G$20000,K$3,FastClose!$D$3:$D$20000,$A$3)</f>
        <v>0</v>
      </c>
      <c r="L22" s="29">
        <f>SUMIFS(FastClose!$H$3:$H$20000,FastClose!$K$3:$K$20000,$A22,FastClose!$G$3:$G$20000,L$3,FastClose!$D$3:$D$20000,$A$3)</f>
        <v>0</v>
      </c>
      <c r="M22" s="29">
        <f>SUMIFS(FastClose!$H$3:$H$20000,FastClose!$K$3:$K$20000,$A22,FastClose!$G$3:$G$20000,M$3,FastClose!$D$3:$D$20000,$A$3)</f>
        <v>0</v>
      </c>
      <c r="N22" s="29">
        <f>SUMIFS(FastClose!$H$3:$H$20000,FastClose!$K$3:$K$20000,$A22,FastClose!$G$3:$G$20000,N$3,FastClose!$D$3:$D$20000,$A$3)</f>
        <v>0</v>
      </c>
      <c r="O22" s="29">
        <f>SUMIFS(FastClose!$H$3:$H$20000,FastClose!$K$3:$K$20000,$A22,FastClose!$G$3:$G$20000,O$3,FastClose!$D$3:$D$20000,$A$3)</f>
        <v>0</v>
      </c>
      <c r="P22" s="29">
        <f>SUMIFS(FastClose!$H$3:$H$20000,FastClose!$K$3:$K$20000,$A22,FastClose!$G$3:$G$20000,P$3,FastClose!$D$3:$D$20000,$A$3)</f>
        <v>0</v>
      </c>
      <c r="Q22" s="29">
        <f>SUMIFS(FastClose!$H$3:$H$20000,FastClose!$K$3:$K$20000,$A22,FastClose!$G$3:$G$20000,Q$3,FastClose!$D$3:$D$20000,$A$3)</f>
        <v>0</v>
      </c>
      <c r="R22" s="29">
        <f>SUMIFS(FastClose!$H$3:$H$20000,FastClose!$K$3:$K$20000,$A22,FastClose!$G$3:$G$20000,R$3,FastClose!$D$3:$D$20000,$A$3)</f>
        <v>0</v>
      </c>
      <c r="S22" s="29">
        <f>SUMIFS(FastClose!$H$3:$H$20000,FastClose!$K$3:$K$20000,$A22,FastClose!$G$3:$G$20000,S$3,FastClose!$D$3:$D$20000,$A$3)</f>
        <v>0</v>
      </c>
      <c r="T22" s="29">
        <f>SUMIFS(FastClose!$H$3:$H$20000,FastClose!$K$3:$K$20000,$A22,FastClose!$G$3:$G$20000,T$3,FastClose!$D$3:$D$20000,$A$3)</f>
        <v>0</v>
      </c>
      <c r="U22" s="29">
        <f>SUMIFS(FastClose!$H$3:$H$20000,FastClose!$K$3:$K$20000,$A22,FastClose!$G$3:$G$20000,U$3,FastClose!$D$3:$D$20000,$A$3)</f>
        <v>0</v>
      </c>
      <c r="V22" s="29">
        <f>SUMIFS(FastClose!$H$3:$H$20000,FastClose!$K$3:$K$20000,$A22,FastClose!$G$3:$G$20000,V$3,FastClose!$D$3:$D$20000,$A$3)</f>
        <v>0</v>
      </c>
      <c r="W22" s="29">
        <f>SUMIFS(FastClose!$H$3:$H$20000,FastClose!$K$3:$K$20000,$A22,FastClose!$G$3:$G$20000,W$3,FastClose!$D$3:$D$20000,$A$3)</f>
        <v>0</v>
      </c>
      <c r="X22" s="29">
        <f>SUMIFS(FastClose!$H$3:$H$20000,FastClose!$K$3:$K$20000,$A22,FastClose!$G$3:$G$20000,X$3,FastClose!$D$3:$D$20000,$A$3)</f>
        <v>0</v>
      </c>
      <c r="Y22" s="29">
        <f>SUMIFS(FastClose!$H$3:$H$20000,FastClose!$K$3:$K$20000,$A22,FastClose!$G$3:$G$20000,Y$3,FastClose!$D$3:$D$20000,$A$3)</f>
        <v>0</v>
      </c>
      <c r="Z22" s="30">
        <f>SUMIFS(FastClose!$H$3:$H$20000,FastClose!$K$3:$K$20000,$A22,FastClose!$G$3:$G$20000,Z$3,FastClose!$D$3:$D$20000,$A$3)</f>
        <v>0</v>
      </c>
      <c r="AB22" s="35" t="s">
        <v>116</v>
      </c>
      <c r="AC22" s="46">
        <f>SUMIFS(BISDATA!$L$3:$L$20000,BISDATA!$A$3:$A$20000,$AB22,BISDATA!$M$3:$M$20000,AC$4,BISDATA!$I$3:$I$20000,$AB$3)+SUMIFS(BISDATA!$L$3:$L$20000,BISDATA!$A$3:$A$20000,$AB22,BISDATA!$M$3:$M$20000,AC$4,BISDATA!$I$3:$I$20000,"FV")</f>
        <v>1595.98</v>
      </c>
      <c r="AD22" s="29">
        <f>SUMIFS(BISDATA!$L$3:$L$20000,BISDATA!$A$3:$A$20000,$AB22,BISDATA!$M$3:$M$20000,AD$4,BISDATA!$I$3:$I$20000,$AB$3)+SUMIFS(BISDATA!$L$3:$L$20000,BISDATA!$A$3:$A$20000,$AB22,BISDATA!$M$3:$M$20000,AD$4,BISDATA!$I$3:$I$20000,"FV")</f>
        <v>714.06</v>
      </c>
      <c r="AE22" s="29">
        <f>SUMIFS(BISDATA!$L$3:$L$20000,BISDATA!$A$3:$A$20000,$AB22,BISDATA!$M$3:$M$20000,AE$4,BISDATA!$I$3:$I$20000,$AB$3)+SUMIFS(BISDATA!$L$3:$L$20000,BISDATA!$A$3:$A$20000,$AB22,BISDATA!$M$3:$M$20000,AE$4,BISDATA!$I$3:$I$20000,"FV")</f>
        <v>50</v>
      </c>
      <c r="AF22" s="29">
        <f>SUMIFS(BISDATA!$L$3:$L$20000,BISDATA!$A$3:$A$20000,$AB22,BISDATA!$M$3:$M$20000,AF$4,BISDATA!$I$3:$I$20000,$AB$3)+SUMIFS(BISDATA!$L$3:$L$20000,BISDATA!$A$3:$A$20000,$AB22,BISDATA!$M$3:$M$20000,AF$4,BISDATA!$I$3:$I$20000,"FV")</f>
        <v>0</v>
      </c>
      <c r="AG22" s="29">
        <f>SUMIFS(BISDATA!$L$3:$L$20000,BISDATA!$A$3:$A$20000,$AB22,BISDATA!$M$3:$M$20000,AG$4,BISDATA!$I$3:$I$20000,$AB$3)+SUMIFS(BISDATA!$L$3:$L$20000,BISDATA!$A$3:$A$20000,$AB22,BISDATA!$M$3:$M$20000,AG$4,BISDATA!$I$3:$I$20000,"FV")</f>
        <v>0</v>
      </c>
      <c r="AH22" s="29">
        <f>SUMIFS(BISDATA!$L$3:$L$20000,BISDATA!$A$3:$A$20000,$AB22,BISDATA!$M$3:$M$20000,AH$4,BISDATA!$I$3:$I$20000,$AB$3)+SUMIFS(BISDATA!$L$3:$L$20000,BISDATA!$A$3:$A$20000,$AB22,BISDATA!$M$3:$M$20000,AH$4,BISDATA!$I$3:$I$20000,"FV")</f>
        <v>0</v>
      </c>
      <c r="AI22" s="29">
        <f>SUMIFS(BISDATA!$L$3:$L$20000,BISDATA!$A$3:$A$20000,$AB22,BISDATA!$M$3:$M$20000,AI$4,BISDATA!$I$3:$I$20000,$AB$3)+SUMIFS(BISDATA!$L$3:$L$20000,BISDATA!$A$3:$A$20000,$AB22,BISDATA!$M$3:$M$20000,AI$4,BISDATA!$I$3:$I$20000,"FV")</f>
        <v>192.5</v>
      </c>
      <c r="AJ22" s="29">
        <f>SUMIFS(BISDATA!$L$3:$L$20000,BISDATA!$A$3:$A$20000,$AB22,BISDATA!$M$3:$M$20000,AJ$4,BISDATA!$I$3:$I$20000,$AB$3)+SUMIFS(BISDATA!$L$3:$L$20000,BISDATA!$A$3:$A$20000,$AB22,BISDATA!$M$3:$M$20000,AJ$4,BISDATA!$I$3:$I$20000,"FV")</f>
        <v>0</v>
      </c>
      <c r="AK22" s="29">
        <f>SUMIFS(BISDATA!$L$3:$L$20000,BISDATA!$A$3:$A$20000,$AB22,BISDATA!$M$3:$M$20000,AK$4,BISDATA!$I$3:$I$20000,$AB$3)+SUMIFS(BISDATA!$L$3:$L$20000,BISDATA!$A$3:$A$20000,$AB22,BISDATA!$M$3:$M$20000,AK$4,BISDATA!$I$3:$I$20000,"FV")</f>
        <v>0</v>
      </c>
      <c r="AL22" s="29">
        <f>SUMIFS(BISDATA!$L$3:$L$20000,BISDATA!$A$3:$A$20000,$AB22,BISDATA!$M$3:$M$20000,AL$4,BISDATA!$I$3:$I$20000,$AB$3)+SUMIFS(BISDATA!$L$3:$L$20000,BISDATA!$A$3:$A$20000,$AB22,BISDATA!$M$3:$M$20000,AL$4,BISDATA!$I$3:$I$20000,"FV")</f>
        <v>0</v>
      </c>
      <c r="AM22" s="29">
        <f>SUMIFS(BISDATA!$L$3:$L$20000,BISDATA!$A$3:$A$20000,$AB22,BISDATA!$M$3:$M$20000,AM$4,BISDATA!$I$3:$I$20000,$AB$3)+SUMIFS(BISDATA!$L$3:$L$20000,BISDATA!$A$3:$A$20000,$AB22,BISDATA!$M$3:$M$20000,AM$4,BISDATA!$I$3:$I$20000,"FV")</f>
        <v>0</v>
      </c>
      <c r="AN22" s="29">
        <f>SUMIFS(BISDATA!$L$3:$L$20000,BISDATA!$A$3:$A$20000,$AB22,BISDATA!$M$3:$M$20000,AN$4,BISDATA!$I$3:$I$20000,$AB$3)+SUMIFS(BISDATA!$L$3:$L$20000,BISDATA!$A$3:$A$20000,$AB22,BISDATA!$M$3:$M$20000,AN$4,BISDATA!$I$3:$I$20000,"FV")</f>
        <v>0</v>
      </c>
      <c r="AO22" s="29">
        <f>SUMIFS(BISDATA!$L$3:$L$20000,BISDATA!$A$3:$A$20000,$AB22,BISDATA!$M$3:$M$20000,AO$4,BISDATA!$I$3:$I$20000,$AB$3)+SUMIFS(BISDATA!$L$3:$L$20000,BISDATA!$A$3:$A$20000,$AB22,BISDATA!$M$3:$M$20000,AO$4,BISDATA!$I$3:$I$20000,"FV")</f>
        <v>0</v>
      </c>
      <c r="AP22" s="29">
        <f>SUMIFS(BISDATA!$L$3:$L$20000,BISDATA!$A$3:$A$20000,$AB22,BISDATA!$M$3:$M$20000,AP$4,BISDATA!$I$3:$I$20000,$AB$3)+SUMIFS(BISDATA!$L$3:$L$20000,BISDATA!$A$3:$A$20000,$AB22,BISDATA!$M$3:$M$20000,AP$4,BISDATA!$I$3:$I$20000,"FV")</f>
        <v>0</v>
      </c>
      <c r="AQ22" s="29">
        <f>SUMIFS(BISDATA!$L$3:$L$20000,BISDATA!$A$3:$A$20000,$AB22,BISDATA!$M$3:$M$20000,AQ$4,BISDATA!$I$3:$I$20000,$AB$3)+SUMIFS(BISDATA!$L$3:$L$20000,BISDATA!$A$3:$A$20000,$AB22,BISDATA!$M$3:$M$20000,AQ$4,BISDATA!$I$3:$I$20000,"FV")</f>
        <v>0</v>
      </c>
      <c r="AR22" s="29">
        <f>SUMIFS(BISDATA!$L$3:$L$20000,BISDATA!$A$3:$A$20000,$AB22,BISDATA!$M$3:$M$20000,AR$4,BISDATA!$I$3:$I$20000,$AB$3)+SUMIFS(BISDATA!$L$3:$L$20000,BISDATA!$A$3:$A$20000,$AB22,BISDATA!$M$3:$M$20000,AR$4,BISDATA!$I$3:$I$20000,"FV")</f>
        <v>0</v>
      </c>
      <c r="AS22" s="29">
        <f>SUMIFS(BISDATA!$L$3:$L$20000,BISDATA!$A$3:$A$20000,$AB22,BISDATA!$M$3:$M$20000,AS$4,BISDATA!$I$3:$I$20000,$AB$3)+SUMIFS(BISDATA!$L$3:$L$20000,BISDATA!$A$3:$A$20000,$AB22,BISDATA!$M$3:$M$20000,AS$4,BISDATA!$I$3:$I$20000,"FV")</f>
        <v>0</v>
      </c>
      <c r="AT22" s="29">
        <f>SUMIFS(BISDATA!$L$3:$L$20000,BISDATA!$A$3:$A$20000,$AB22,BISDATA!$M$3:$M$20000,AT$4,BISDATA!$I$3:$I$20000,$AB$3)+SUMIFS(BISDATA!$L$3:$L$20000,BISDATA!$A$3:$A$20000,$AB22,BISDATA!$M$3:$M$20000,AT$4,BISDATA!$I$3:$I$20000,"FV")</f>
        <v>0</v>
      </c>
      <c r="AU22" s="29">
        <f>SUMIFS(BISDATA!$L$3:$L$20000,BISDATA!$A$3:$A$20000,$AB22,BISDATA!$M$3:$M$20000,AU$4,BISDATA!$I$3:$I$20000,$AB$3)+SUMIFS(BISDATA!$L$3:$L$20000,BISDATA!$A$3:$A$20000,$AB22,BISDATA!$M$3:$M$20000,AU$4,BISDATA!$I$3:$I$20000,"FV")</f>
        <v>0</v>
      </c>
      <c r="AV22" s="29">
        <f>SUMIFS(BISDATA!$L$3:$L$20000,BISDATA!$A$3:$A$20000,$AB22,BISDATA!$M$3:$M$20000,AV$4,BISDATA!$I$3:$I$20000,$AB$3)+SUMIFS(BISDATA!$L$3:$L$20000,BISDATA!$A$3:$A$20000,$AB22,BISDATA!$M$3:$M$20000,AV$4,BISDATA!$I$3:$I$20000,"FV")</f>
        <v>0</v>
      </c>
      <c r="AW22" s="29">
        <f>SUMIFS(BISDATA!$L$3:$L$20000,BISDATA!$A$3:$A$20000,$AB22,BISDATA!$M$3:$M$20000,AW$4,BISDATA!$I$3:$I$20000,$AB$3)+SUMIFS(BISDATA!$L$3:$L$20000,BISDATA!$A$3:$A$20000,$AB22,BISDATA!$M$3:$M$20000,AW$4,BISDATA!$I$3:$I$20000,"FV")</f>
        <v>0</v>
      </c>
      <c r="AX22" s="29">
        <f>SUMIFS(BISDATA!$L$3:$L$20000,BISDATA!$A$3:$A$20000,$AB22,BISDATA!$M$3:$M$20000,AX$4,BISDATA!$I$3:$I$20000,$AB$3)+SUMIFS(BISDATA!$L$3:$L$20000,BISDATA!$A$3:$A$20000,$AB22,BISDATA!$M$3:$M$20000,AX$4,BISDATA!$I$3:$I$20000,"FV")</f>
        <v>0</v>
      </c>
      <c r="AY22" s="29">
        <f>SUMIFS(BISDATA!$L$3:$L$20000,BISDATA!$A$3:$A$20000,$AB22,BISDATA!$M$3:$M$20000,AY$4,BISDATA!$I$3:$I$20000,$AB$3)+SUMIFS(BISDATA!$L$3:$L$20000,BISDATA!$A$3:$A$20000,$AB22,BISDATA!$M$3:$M$20000,AY$4,BISDATA!$I$3:$I$20000,"FV")</f>
        <v>0</v>
      </c>
      <c r="AZ22" s="29">
        <f>SUMIFS(BISDATA!$L$3:$L$20000,BISDATA!$A$3:$A$20000,$AB22,BISDATA!$M$3:$M$20000,AZ$4,BISDATA!$I$3:$I$20000,$AB$3)+SUMIFS(BISDATA!$L$3:$L$20000,BISDATA!$A$3:$A$20000,$AB22,BISDATA!$M$3:$M$20000,AZ$4,BISDATA!$I$3:$I$20000,"FV")</f>
        <v>0</v>
      </c>
      <c r="BA22" s="30">
        <f>SUMIFS(BISDATA!$L$3:$L$20000,BISDATA!$A$3:$A$20000,$AB22,BISDATA!$M$3:$M$20000,BA$4,BISDATA!$I$3:$I$20000,$AB$3)+SUMIFS(BISDATA!$L$3:$L$20000,BISDATA!$A$3:$A$20000,$AB22,BISDATA!$M$3:$M$20000,BA$4,BISDATA!$I$3:$I$20000,"FV")</f>
        <v>0</v>
      </c>
      <c r="BB22" s="58"/>
      <c r="BC22" s="35" t="s">
        <v>116</v>
      </c>
      <c r="BD22" s="46">
        <f t="shared" si="3"/>
        <v>1595.98</v>
      </c>
      <c r="BE22" s="29">
        <f t="shared" si="3"/>
        <v>714.06</v>
      </c>
      <c r="BF22" s="29">
        <f t="shared" si="3"/>
        <v>50</v>
      </c>
      <c r="BG22" s="29">
        <f t="shared" si="3"/>
        <v>0</v>
      </c>
      <c r="BH22" s="29">
        <f t="shared" si="3"/>
        <v>0</v>
      </c>
      <c r="BI22" s="29">
        <f t="shared" si="3"/>
        <v>0</v>
      </c>
      <c r="BJ22" s="29">
        <f t="shared" si="3"/>
        <v>192.5</v>
      </c>
      <c r="BK22" s="29">
        <f t="shared" si="3"/>
        <v>0</v>
      </c>
      <c r="BL22" s="29">
        <f t="shared" si="3"/>
        <v>0</v>
      </c>
      <c r="BM22" s="29">
        <f t="shared" si="3"/>
        <v>0</v>
      </c>
      <c r="BN22" s="29">
        <f t="shared" si="3"/>
        <v>0</v>
      </c>
      <c r="BO22" s="29">
        <f t="shared" si="3"/>
        <v>0</v>
      </c>
      <c r="BP22" s="29">
        <f t="shared" si="3"/>
        <v>0</v>
      </c>
      <c r="BQ22" s="29">
        <f t="shared" si="3"/>
        <v>0</v>
      </c>
      <c r="BR22" s="29">
        <f t="shared" si="3"/>
        <v>0</v>
      </c>
      <c r="BS22" s="29">
        <f t="shared" si="3"/>
        <v>0</v>
      </c>
      <c r="BT22" s="29">
        <f t="shared" si="4"/>
        <v>0</v>
      </c>
      <c r="BU22" s="29">
        <f t="shared" si="2"/>
        <v>0</v>
      </c>
      <c r="BV22" s="29">
        <f t="shared" si="2"/>
        <v>0</v>
      </c>
      <c r="BW22" s="29">
        <f t="shared" si="2"/>
        <v>0</v>
      </c>
      <c r="BX22" s="29">
        <f t="shared" si="2"/>
        <v>0</v>
      </c>
      <c r="BY22" s="29">
        <f t="shared" si="2"/>
        <v>0</v>
      </c>
      <c r="BZ22" s="29">
        <f t="shared" si="2"/>
        <v>0</v>
      </c>
      <c r="CA22" s="29">
        <f t="shared" si="2"/>
        <v>0</v>
      </c>
      <c r="CB22" s="30">
        <f t="shared" si="2"/>
        <v>0</v>
      </c>
    </row>
    <row r="23" spans="1:80" x14ac:dyDescent="0.25">
      <c r="A23" s="36" t="s">
        <v>199</v>
      </c>
      <c r="B23" s="47">
        <f>SUMIFS(FastClose!$H$3:$H$20000,FastClose!$K$3:$K$20000,$A23,FastClose!$G$3:$G$20000,B$3,FastClose!$D$3:$D$20000,$A$3)</f>
        <v>0</v>
      </c>
      <c r="C23" s="31">
        <f>SUMIFS(FastClose!$H$3:$H$20000,FastClose!$K$3:$K$20000,$A23,FastClose!$G$3:$G$20000,C$3,FastClose!$D$3:$D$20000,$A$3)</f>
        <v>0</v>
      </c>
      <c r="D23" s="31">
        <f>SUMIFS(FastClose!$H$3:$H$20000,FastClose!$K$3:$K$20000,$A23,FastClose!$G$3:$G$20000,D$3,FastClose!$D$3:$D$20000,$A$3)</f>
        <v>0</v>
      </c>
      <c r="E23" s="31">
        <f>SUMIFS(FastClose!$H$3:$H$20000,FastClose!$K$3:$K$20000,$A23,FastClose!$G$3:$G$20000,E$3,FastClose!$D$3:$D$20000,$A$3)</f>
        <v>0</v>
      </c>
      <c r="F23" s="31">
        <f>SUMIFS(FastClose!$H$3:$H$20000,FastClose!$K$3:$K$20000,$A23,FastClose!$G$3:$G$20000,F$3,FastClose!$D$3:$D$20000,$A$3)</f>
        <v>0</v>
      </c>
      <c r="G23" s="31">
        <f>SUMIFS(FastClose!$H$3:$H$20000,FastClose!$K$3:$K$20000,$A23,FastClose!$G$3:$G$20000,G$3,FastClose!$D$3:$D$20000,$A$3)</f>
        <v>0</v>
      </c>
      <c r="H23" s="31">
        <f>SUMIFS(FastClose!$H$3:$H$20000,FastClose!$K$3:$K$20000,$A23,FastClose!$G$3:$G$20000,H$3,FastClose!$D$3:$D$20000,$A$3)</f>
        <v>0</v>
      </c>
      <c r="I23" s="31">
        <f>SUMIFS(FastClose!$H$3:$H$20000,FastClose!$K$3:$K$20000,$A23,FastClose!$G$3:$G$20000,I$3,FastClose!$D$3:$D$20000,$A$3)</f>
        <v>0</v>
      </c>
      <c r="J23" s="31">
        <f>SUMIFS(FastClose!$H$3:$H$20000,FastClose!$K$3:$K$20000,$A23,FastClose!$G$3:$G$20000,J$3,FastClose!$D$3:$D$20000,$A$3)</f>
        <v>0</v>
      </c>
      <c r="K23" s="31">
        <f>SUMIFS(FastClose!$H$3:$H$20000,FastClose!$K$3:$K$20000,$A23,FastClose!$G$3:$G$20000,K$3,FastClose!$D$3:$D$20000,$A$3)</f>
        <v>0</v>
      </c>
      <c r="L23" s="31">
        <f>SUMIFS(FastClose!$H$3:$H$20000,FastClose!$K$3:$K$20000,$A23,FastClose!$G$3:$G$20000,L$3,FastClose!$D$3:$D$20000,$A$3)</f>
        <v>0</v>
      </c>
      <c r="M23" s="31">
        <f>SUMIFS(FastClose!$H$3:$H$20000,FastClose!$K$3:$K$20000,$A23,FastClose!$G$3:$G$20000,M$3,FastClose!$D$3:$D$20000,$A$3)</f>
        <v>0</v>
      </c>
      <c r="N23" s="31">
        <f>SUMIFS(FastClose!$H$3:$H$20000,FastClose!$K$3:$K$20000,$A23,FastClose!$G$3:$G$20000,N$3,FastClose!$D$3:$D$20000,$A$3)</f>
        <v>0</v>
      </c>
      <c r="O23" s="31">
        <f>SUMIFS(FastClose!$H$3:$H$20000,FastClose!$K$3:$K$20000,$A23,FastClose!$G$3:$G$20000,O$3,FastClose!$D$3:$D$20000,$A$3)</f>
        <v>0</v>
      </c>
      <c r="P23" s="31">
        <f>SUMIFS(FastClose!$H$3:$H$20000,FastClose!$K$3:$K$20000,$A23,FastClose!$G$3:$G$20000,P$3,FastClose!$D$3:$D$20000,$A$3)</f>
        <v>0</v>
      </c>
      <c r="Q23" s="31">
        <f>SUMIFS(FastClose!$H$3:$H$20000,FastClose!$K$3:$K$20000,$A23,FastClose!$G$3:$G$20000,Q$3,FastClose!$D$3:$D$20000,$A$3)</f>
        <v>0</v>
      </c>
      <c r="R23" s="31">
        <f>SUMIFS(FastClose!$H$3:$H$20000,FastClose!$K$3:$K$20000,$A23,FastClose!$G$3:$G$20000,R$3,FastClose!$D$3:$D$20000,$A$3)</f>
        <v>0</v>
      </c>
      <c r="S23" s="31">
        <f>SUMIFS(FastClose!$H$3:$H$20000,FastClose!$K$3:$K$20000,$A23,FastClose!$G$3:$G$20000,S$3,FastClose!$D$3:$D$20000,$A$3)</f>
        <v>0</v>
      </c>
      <c r="T23" s="31">
        <f>SUMIFS(FastClose!$H$3:$H$20000,FastClose!$K$3:$K$20000,$A23,FastClose!$G$3:$G$20000,T$3,FastClose!$D$3:$D$20000,$A$3)</f>
        <v>0</v>
      </c>
      <c r="U23" s="31">
        <f>SUMIFS(FastClose!$H$3:$H$20000,FastClose!$K$3:$K$20000,$A23,FastClose!$G$3:$G$20000,U$3,FastClose!$D$3:$D$20000,$A$3)</f>
        <v>0</v>
      </c>
      <c r="V23" s="31">
        <f>SUMIFS(FastClose!$H$3:$H$20000,FastClose!$K$3:$K$20000,$A23,FastClose!$G$3:$G$20000,V$3,FastClose!$D$3:$D$20000,$A$3)</f>
        <v>0</v>
      </c>
      <c r="W23" s="31">
        <f>SUMIFS(FastClose!$H$3:$H$20000,FastClose!$K$3:$K$20000,$A23,FastClose!$G$3:$G$20000,W$3,FastClose!$D$3:$D$20000,$A$3)</f>
        <v>0</v>
      </c>
      <c r="X23" s="31">
        <f>SUMIFS(FastClose!$H$3:$H$20000,FastClose!$K$3:$K$20000,$A23,FastClose!$G$3:$G$20000,X$3,FastClose!$D$3:$D$20000,$A$3)</f>
        <v>0</v>
      </c>
      <c r="Y23" s="31">
        <f>SUMIFS(FastClose!$H$3:$H$20000,FastClose!$K$3:$K$20000,$A23,FastClose!$G$3:$G$20000,Y$3,FastClose!$D$3:$D$20000,$A$3)</f>
        <v>0</v>
      </c>
      <c r="Z23" s="32">
        <f>SUMIFS(FastClose!$H$3:$H$20000,FastClose!$K$3:$K$20000,$A23,FastClose!$G$3:$G$20000,Z$3,FastClose!$D$3:$D$20000,$A$3)</f>
        <v>0</v>
      </c>
      <c r="AB23" s="36" t="s">
        <v>199</v>
      </c>
      <c r="AC23" s="47">
        <f>SUMIFS(BISDATA!$L$3:$L$20000,BISDATA!$A$3:$A$20000,$AB23,BISDATA!$M$3:$M$20000,AC$4,BISDATA!$I$3:$I$20000,$AB$3)+SUMIFS(BISDATA!$L$3:$L$20000,BISDATA!$A$3:$A$20000,$AB23,BISDATA!$M$3:$M$20000,AC$4,BISDATA!$I$3:$I$20000,"FV")</f>
        <v>0</v>
      </c>
      <c r="AD23" s="31">
        <f>SUMIFS(BISDATA!$L$3:$L$20000,BISDATA!$A$3:$A$20000,$AB23,BISDATA!$M$3:$M$20000,AD$4,BISDATA!$I$3:$I$20000,$AB$3)+SUMIFS(BISDATA!$L$3:$L$20000,BISDATA!$A$3:$A$20000,$AB23,BISDATA!$M$3:$M$20000,AD$4,BISDATA!$I$3:$I$20000,"FV")</f>
        <v>0</v>
      </c>
      <c r="AE23" s="31">
        <f>SUMIFS(BISDATA!$L$3:$L$20000,BISDATA!$A$3:$A$20000,$AB23,BISDATA!$M$3:$M$20000,AE$4,BISDATA!$I$3:$I$20000,$AB$3)+SUMIFS(BISDATA!$L$3:$L$20000,BISDATA!$A$3:$A$20000,$AB23,BISDATA!$M$3:$M$20000,AE$4,BISDATA!$I$3:$I$20000,"FV")</f>
        <v>0</v>
      </c>
      <c r="AF23" s="31">
        <f>SUMIFS(BISDATA!$L$3:$L$20000,BISDATA!$A$3:$A$20000,$AB23,BISDATA!$M$3:$M$20000,AF$4,BISDATA!$I$3:$I$20000,$AB$3)+SUMIFS(BISDATA!$L$3:$L$20000,BISDATA!$A$3:$A$20000,$AB23,BISDATA!$M$3:$M$20000,AF$4,BISDATA!$I$3:$I$20000,"FV")</f>
        <v>0</v>
      </c>
      <c r="AG23" s="31">
        <f>SUMIFS(BISDATA!$L$3:$L$20000,BISDATA!$A$3:$A$20000,$AB23,BISDATA!$M$3:$M$20000,AG$4,BISDATA!$I$3:$I$20000,$AB$3)+SUMIFS(BISDATA!$L$3:$L$20000,BISDATA!$A$3:$A$20000,$AB23,BISDATA!$M$3:$M$20000,AG$4,BISDATA!$I$3:$I$20000,"FV")</f>
        <v>0</v>
      </c>
      <c r="AH23" s="31">
        <f>SUMIFS(BISDATA!$L$3:$L$20000,BISDATA!$A$3:$A$20000,$AB23,BISDATA!$M$3:$M$20000,AH$4,BISDATA!$I$3:$I$20000,$AB$3)+SUMIFS(BISDATA!$L$3:$L$20000,BISDATA!$A$3:$A$20000,$AB23,BISDATA!$M$3:$M$20000,AH$4,BISDATA!$I$3:$I$20000,"FV")</f>
        <v>0</v>
      </c>
      <c r="AI23" s="31">
        <f>SUMIFS(BISDATA!$L$3:$L$20000,BISDATA!$A$3:$A$20000,$AB23,BISDATA!$M$3:$M$20000,AI$4,BISDATA!$I$3:$I$20000,$AB$3)+SUMIFS(BISDATA!$L$3:$L$20000,BISDATA!$A$3:$A$20000,$AB23,BISDATA!$M$3:$M$20000,AI$4,BISDATA!$I$3:$I$20000,"FV")</f>
        <v>0</v>
      </c>
      <c r="AJ23" s="31">
        <f>SUMIFS(BISDATA!$L$3:$L$20000,BISDATA!$A$3:$A$20000,$AB23,BISDATA!$M$3:$M$20000,AJ$4,BISDATA!$I$3:$I$20000,$AB$3)+SUMIFS(BISDATA!$L$3:$L$20000,BISDATA!$A$3:$A$20000,$AB23,BISDATA!$M$3:$M$20000,AJ$4,BISDATA!$I$3:$I$20000,"FV")</f>
        <v>0</v>
      </c>
      <c r="AK23" s="31">
        <f>SUMIFS(BISDATA!$L$3:$L$20000,BISDATA!$A$3:$A$20000,$AB23,BISDATA!$M$3:$M$20000,AK$4,BISDATA!$I$3:$I$20000,$AB$3)+SUMIFS(BISDATA!$L$3:$L$20000,BISDATA!$A$3:$A$20000,$AB23,BISDATA!$M$3:$M$20000,AK$4,BISDATA!$I$3:$I$20000,"FV")</f>
        <v>0</v>
      </c>
      <c r="AL23" s="31">
        <f>SUMIFS(BISDATA!$L$3:$L$20000,BISDATA!$A$3:$A$20000,$AB23,BISDATA!$M$3:$M$20000,AL$4,BISDATA!$I$3:$I$20000,$AB$3)+SUMIFS(BISDATA!$L$3:$L$20000,BISDATA!$A$3:$A$20000,$AB23,BISDATA!$M$3:$M$20000,AL$4,BISDATA!$I$3:$I$20000,"FV")</f>
        <v>0</v>
      </c>
      <c r="AM23" s="31">
        <f>SUMIFS(BISDATA!$L$3:$L$20000,BISDATA!$A$3:$A$20000,$AB23,BISDATA!$M$3:$M$20000,AM$4,BISDATA!$I$3:$I$20000,$AB$3)+SUMIFS(BISDATA!$L$3:$L$20000,BISDATA!$A$3:$A$20000,$AB23,BISDATA!$M$3:$M$20000,AM$4,BISDATA!$I$3:$I$20000,"FV")</f>
        <v>0</v>
      </c>
      <c r="AN23" s="31">
        <f>SUMIFS(BISDATA!$L$3:$L$20000,BISDATA!$A$3:$A$20000,$AB23,BISDATA!$M$3:$M$20000,AN$4,BISDATA!$I$3:$I$20000,$AB$3)+SUMIFS(BISDATA!$L$3:$L$20000,BISDATA!$A$3:$A$20000,$AB23,BISDATA!$M$3:$M$20000,AN$4,BISDATA!$I$3:$I$20000,"FV")</f>
        <v>0</v>
      </c>
      <c r="AO23" s="31">
        <f>SUMIFS(BISDATA!$L$3:$L$20000,BISDATA!$A$3:$A$20000,$AB23,BISDATA!$M$3:$M$20000,AO$4,BISDATA!$I$3:$I$20000,$AB$3)+SUMIFS(BISDATA!$L$3:$L$20000,BISDATA!$A$3:$A$20000,$AB23,BISDATA!$M$3:$M$20000,AO$4,BISDATA!$I$3:$I$20000,"FV")</f>
        <v>0</v>
      </c>
      <c r="AP23" s="31">
        <f>SUMIFS(BISDATA!$L$3:$L$20000,BISDATA!$A$3:$A$20000,$AB23,BISDATA!$M$3:$M$20000,AP$4,BISDATA!$I$3:$I$20000,$AB$3)+SUMIFS(BISDATA!$L$3:$L$20000,BISDATA!$A$3:$A$20000,$AB23,BISDATA!$M$3:$M$20000,AP$4,BISDATA!$I$3:$I$20000,"FV")</f>
        <v>0</v>
      </c>
      <c r="AQ23" s="31">
        <f>SUMIFS(BISDATA!$L$3:$L$20000,BISDATA!$A$3:$A$20000,$AB23,BISDATA!$M$3:$M$20000,AQ$4,BISDATA!$I$3:$I$20000,$AB$3)+SUMIFS(BISDATA!$L$3:$L$20000,BISDATA!$A$3:$A$20000,$AB23,BISDATA!$M$3:$M$20000,AQ$4,BISDATA!$I$3:$I$20000,"FV")</f>
        <v>0</v>
      </c>
      <c r="AR23" s="31">
        <f>SUMIFS(BISDATA!$L$3:$L$20000,BISDATA!$A$3:$A$20000,$AB23,BISDATA!$M$3:$M$20000,AR$4,BISDATA!$I$3:$I$20000,$AB$3)+SUMIFS(BISDATA!$L$3:$L$20000,BISDATA!$A$3:$A$20000,$AB23,BISDATA!$M$3:$M$20000,AR$4,BISDATA!$I$3:$I$20000,"FV")</f>
        <v>0</v>
      </c>
      <c r="AS23" s="31">
        <f>SUMIFS(BISDATA!$L$3:$L$20000,BISDATA!$A$3:$A$20000,$AB23,BISDATA!$M$3:$M$20000,AS$4,BISDATA!$I$3:$I$20000,$AB$3)+SUMIFS(BISDATA!$L$3:$L$20000,BISDATA!$A$3:$A$20000,$AB23,BISDATA!$M$3:$M$20000,AS$4,BISDATA!$I$3:$I$20000,"FV")</f>
        <v>0</v>
      </c>
      <c r="AT23" s="31">
        <f>SUMIFS(BISDATA!$L$3:$L$20000,BISDATA!$A$3:$A$20000,$AB23,BISDATA!$M$3:$M$20000,AT$4,BISDATA!$I$3:$I$20000,$AB$3)+SUMIFS(BISDATA!$L$3:$L$20000,BISDATA!$A$3:$A$20000,$AB23,BISDATA!$M$3:$M$20000,AT$4,BISDATA!$I$3:$I$20000,"FV")</f>
        <v>0</v>
      </c>
      <c r="AU23" s="31">
        <f>SUMIFS(BISDATA!$L$3:$L$20000,BISDATA!$A$3:$A$20000,$AB23,BISDATA!$M$3:$M$20000,AU$4,BISDATA!$I$3:$I$20000,$AB$3)+SUMIFS(BISDATA!$L$3:$L$20000,BISDATA!$A$3:$A$20000,$AB23,BISDATA!$M$3:$M$20000,AU$4,BISDATA!$I$3:$I$20000,"FV")</f>
        <v>0</v>
      </c>
      <c r="AV23" s="31">
        <f>SUMIFS(BISDATA!$L$3:$L$20000,BISDATA!$A$3:$A$20000,$AB23,BISDATA!$M$3:$M$20000,AV$4,BISDATA!$I$3:$I$20000,$AB$3)+SUMIFS(BISDATA!$L$3:$L$20000,BISDATA!$A$3:$A$20000,$AB23,BISDATA!$M$3:$M$20000,AV$4,BISDATA!$I$3:$I$20000,"FV")</f>
        <v>0</v>
      </c>
      <c r="AW23" s="31">
        <f>SUMIFS(BISDATA!$L$3:$L$20000,BISDATA!$A$3:$A$20000,$AB23,BISDATA!$M$3:$M$20000,AW$4,BISDATA!$I$3:$I$20000,$AB$3)+SUMIFS(BISDATA!$L$3:$L$20000,BISDATA!$A$3:$A$20000,$AB23,BISDATA!$M$3:$M$20000,AW$4,BISDATA!$I$3:$I$20000,"FV")</f>
        <v>0</v>
      </c>
      <c r="AX23" s="31">
        <f>SUMIFS(BISDATA!$L$3:$L$20000,BISDATA!$A$3:$A$20000,$AB23,BISDATA!$M$3:$M$20000,AX$4,BISDATA!$I$3:$I$20000,$AB$3)+SUMIFS(BISDATA!$L$3:$L$20000,BISDATA!$A$3:$A$20000,$AB23,BISDATA!$M$3:$M$20000,AX$4,BISDATA!$I$3:$I$20000,"FV")</f>
        <v>0</v>
      </c>
      <c r="AY23" s="31">
        <f>SUMIFS(BISDATA!$L$3:$L$20000,BISDATA!$A$3:$A$20000,$AB23,BISDATA!$M$3:$M$20000,AY$4,BISDATA!$I$3:$I$20000,$AB$3)+SUMIFS(BISDATA!$L$3:$L$20000,BISDATA!$A$3:$A$20000,$AB23,BISDATA!$M$3:$M$20000,AY$4,BISDATA!$I$3:$I$20000,"FV")</f>
        <v>0</v>
      </c>
      <c r="AZ23" s="31">
        <f>SUMIFS(BISDATA!$L$3:$L$20000,BISDATA!$A$3:$A$20000,$AB23,BISDATA!$M$3:$M$20000,AZ$4,BISDATA!$I$3:$I$20000,$AB$3)+SUMIFS(BISDATA!$L$3:$L$20000,BISDATA!$A$3:$A$20000,$AB23,BISDATA!$M$3:$M$20000,AZ$4,BISDATA!$I$3:$I$20000,"FV")</f>
        <v>0</v>
      </c>
      <c r="BA23" s="32">
        <f>SUMIFS(BISDATA!$L$3:$L$20000,BISDATA!$A$3:$A$20000,$AB23,BISDATA!$M$3:$M$20000,BA$4,BISDATA!$I$3:$I$20000,$AB$3)+SUMIFS(BISDATA!$L$3:$L$20000,BISDATA!$A$3:$A$20000,$AB23,BISDATA!$M$3:$M$20000,BA$4,BISDATA!$I$3:$I$20000,"FV")</f>
        <v>0</v>
      </c>
      <c r="BB23" s="58"/>
      <c r="BC23" s="36" t="s">
        <v>199</v>
      </c>
      <c r="BD23" s="47">
        <f t="shared" si="3"/>
        <v>0</v>
      </c>
      <c r="BE23" s="31">
        <f t="shared" si="3"/>
        <v>0</v>
      </c>
      <c r="BF23" s="31">
        <f t="shared" si="3"/>
        <v>0</v>
      </c>
      <c r="BG23" s="31">
        <f t="shared" si="3"/>
        <v>0</v>
      </c>
      <c r="BH23" s="31">
        <f t="shared" si="3"/>
        <v>0</v>
      </c>
      <c r="BI23" s="31">
        <f t="shared" si="3"/>
        <v>0</v>
      </c>
      <c r="BJ23" s="31">
        <f t="shared" si="3"/>
        <v>0</v>
      </c>
      <c r="BK23" s="31">
        <f t="shared" si="3"/>
        <v>0</v>
      </c>
      <c r="BL23" s="31">
        <f t="shared" si="3"/>
        <v>0</v>
      </c>
      <c r="BM23" s="31">
        <f t="shared" si="3"/>
        <v>0</v>
      </c>
      <c r="BN23" s="31">
        <f t="shared" si="3"/>
        <v>0</v>
      </c>
      <c r="BO23" s="31">
        <f t="shared" si="3"/>
        <v>0</v>
      </c>
      <c r="BP23" s="31">
        <f t="shared" si="3"/>
        <v>0</v>
      </c>
      <c r="BQ23" s="31">
        <f t="shared" si="3"/>
        <v>0</v>
      </c>
      <c r="BR23" s="31">
        <f t="shared" si="3"/>
        <v>0</v>
      </c>
      <c r="BS23" s="31">
        <f t="shared" si="3"/>
        <v>0</v>
      </c>
      <c r="BT23" s="31">
        <f t="shared" si="4"/>
        <v>0</v>
      </c>
      <c r="BU23" s="31">
        <f t="shared" si="2"/>
        <v>0</v>
      </c>
      <c r="BV23" s="31">
        <f t="shared" si="2"/>
        <v>0</v>
      </c>
      <c r="BW23" s="31">
        <f t="shared" si="2"/>
        <v>0</v>
      </c>
      <c r="BX23" s="31">
        <f t="shared" si="2"/>
        <v>0</v>
      </c>
      <c r="BY23" s="31">
        <f t="shared" si="2"/>
        <v>0</v>
      </c>
      <c r="BZ23" s="31">
        <f t="shared" si="2"/>
        <v>0</v>
      </c>
      <c r="CA23" s="31">
        <f t="shared" si="2"/>
        <v>0</v>
      </c>
      <c r="CB23" s="32">
        <f t="shared" si="2"/>
        <v>0</v>
      </c>
    </row>
    <row r="24" spans="1:80" x14ac:dyDescent="0.25">
      <c r="A24" s="34" t="s">
        <v>72</v>
      </c>
      <c r="B24" s="48">
        <f>SUMIFS(FastClose!$H$3:$H$20000,FastClose!$K$3:$K$20000,$A24,FastClose!$G$3:$G$20000,B$3,FastClose!$D$3:$D$20000,$A$3)</f>
        <v>0</v>
      </c>
      <c r="C24" s="27">
        <f>SUMIFS(FastClose!$H$3:$H$20000,FastClose!$K$3:$K$20000,$A24,FastClose!$G$3:$G$20000,C$3,FastClose!$D$3:$D$20000,$A$3)</f>
        <v>0</v>
      </c>
      <c r="D24" s="27">
        <f>SUMIFS(FastClose!$H$3:$H$20000,FastClose!$K$3:$K$20000,$A24,FastClose!$G$3:$G$20000,D$3,FastClose!$D$3:$D$20000,$A$3)</f>
        <v>0</v>
      </c>
      <c r="E24" s="27">
        <f>SUMIFS(FastClose!$H$3:$H$20000,FastClose!$K$3:$K$20000,$A24,FastClose!$G$3:$G$20000,E$3,FastClose!$D$3:$D$20000,$A$3)</f>
        <v>0</v>
      </c>
      <c r="F24" s="27">
        <f>SUMIFS(FastClose!$H$3:$H$20000,FastClose!$K$3:$K$20000,$A24,FastClose!$G$3:$G$20000,F$3,FastClose!$D$3:$D$20000,$A$3)</f>
        <v>0</v>
      </c>
      <c r="G24" s="27">
        <f>SUMIFS(FastClose!$H$3:$H$20000,FastClose!$K$3:$K$20000,$A24,FastClose!$G$3:$G$20000,G$3,FastClose!$D$3:$D$20000,$A$3)</f>
        <v>0</v>
      </c>
      <c r="H24" s="27">
        <f>SUMIFS(FastClose!$H$3:$H$20000,FastClose!$K$3:$K$20000,$A24,FastClose!$G$3:$G$20000,H$3,FastClose!$D$3:$D$20000,$A$3)</f>
        <v>0</v>
      </c>
      <c r="I24" s="27">
        <f>SUMIFS(FastClose!$H$3:$H$20000,FastClose!$K$3:$K$20000,$A24,FastClose!$G$3:$G$20000,I$3,FastClose!$D$3:$D$20000,$A$3)</f>
        <v>0</v>
      </c>
      <c r="J24" s="27">
        <f>SUMIFS(FastClose!$H$3:$H$20000,FastClose!$K$3:$K$20000,$A24,FastClose!$G$3:$G$20000,J$3,FastClose!$D$3:$D$20000,$A$3)</f>
        <v>0</v>
      </c>
      <c r="K24" s="27">
        <f>SUMIFS(FastClose!$H$3:$H$20000,FastClose!$K$3:$K$20000,$A24,FastClose!$G$3:$G$20000,K$3,FastClose!$D$3:$D$20000,$A$3)</f>
        <v>0</v>
      </c>
      <c r="L24" s="27">
        <f>SUMIFS(FastClose!$H$3:$H$20000,FastClose!$K$3:$K$20000,$A24,FastClose!$G$3:$G$20000,L$3,FastClose!$D$3:$D$20000,$A$3)</f>
        <v>0</v>
      </c>
      <c r="M24" s="27">
        <f>SUMIFS(FastClose!$H$3:$H$20000,FastClose!$K$3:$K$20000,$A24,FastClose!$G$3:$G$20000,M$3,FastClose!$D$3:$D$20000,$A$3)</f>
        <v>0</v>
      </c>
      <c r="N24" s="27">
        <f>SUMIFS(FastClose!$H$3:$H$20000,FastClose!$K$3:$K$20000,$A24,FastClose!$G$3:$G$20000,N$3,FastClose!$D$3:$D$20000,$A$3)</f>
        <v>0</v>
      </c>
      <c r="O24" s="27">
        <f>SUMIFS(FastClose!$H$3:$H$20000,FastClose!$K$3:$K$20000,$A24,FastClose!$G$3:$G$20000,O$3,FastClose!$D$3:$D$20000,$A$3)</f>
        <v>0</v>
      </c>
      <c r="P24" s="27">
        <f>SUMIFS(FastClose!$H$3:$H$20000,FastClose!$K$3:$K$20000,$A24,FastClose!$G$3:$G$20000,P$3,FastClose!$D$3:$D$20000,$A$3)</f>
        <v>0</v>
      </c>
      <c r="Q24" s="27">
        <f>SUMIFS(FastClose!$H$3:$H$20000,FastClose!$K$3:$K$20000,$A24,FastClose!$G$3:$G$20000,Q$3,FastClose!$D$3:$D$20000,$A$3)</f>
        <v>0</v>
      </c>
      <c r="R24" s="27">
        <f>SUMIFS(FastClose!$H$3:$H$20000,FastClose!$K$3:$K$20000,$A24,FastClose!$G$3:$G$20000,R$3,FastClose!$D$3:$D$20000,$A$3)</f>
        <v>0</v>
      </c>
      <c r="S24" s="27">
        <f>SUMIFS(FastClose!$H$3:$H$20000,FastClose!$K$3:$K$20000,$A24,FastClose!$G$3:$G$20000,S$3,FastClose!$D$3:$D$20000,$A$3)</f>
        <v>0</v>
      </c>
      <c r="T24" s="27">
        <f>SUMIFS(FastClose!$H$3:$H$20000,FastClose!$K$3:$K$20000,$A24,FastClose!$G$3:$G$20000,T$3,FastClose!$D$3:$D$20000,$A$3)</f>
        <v>0</v>
      </c>
      <c r="U24" s="27">
        <f>SUMIFS(FastClose!$H$3:$H$20000,FastClose!$K$3:$K$20000,$A24,FastClose!$G$3:$G$20000,U$3,FastClose!$D$3:$D$20000,$A$3)</f>
        <v>0</v>
      </c>
      <c r="V24" s="27">
        <f>SUMIFS(FastClose!$H$3:$H$20000,FastClose!$K$3:$K$20000,$A24,FastClose!$G$3:$G$20000,V$3,FastClose!$D$3:$D$20000,$A$3)</f>
        <v>0</v>
      </c>
      <c r="W24" s="27">
        <f>SUMIFS(FastClose!$H$3:$H$20000,FastClose!$K$3:$K$20000,$A24,FastClose!$G$3:$G$20000,W$3,FastClose!$D$3:$D$20000,$A$3)</f>
        <v>0</v>
      </c>
      <c r="X24" s="27">
        <f>SUMIFS(FastClose!$H$3:$H$20000,FastClose!$K$3:$K$20000,$A24,FastClose!$G$3:$G$20000,X$3,FastClose!$D$3:$D$20000,$A$3)</f>
        <v>0</v>
      </c>
      <c r="Y24" s="27">
        <f>SUMIFS(FastClose!$H$3:$H$20000,FastClose!$K$3:$K$20000,$A24,FastClose!$G$3:$G$20000,Y$3,FastClose!$D$3:$D$20000,$A$3)</f>
        <v>0</v>
      </c>
      <c r="Z24" s="28">
        <f>SUMIFS(FastClose!$H$3:$H$20000,FastClose!$K$3:$K$20000,$A24,FastClose!$G$3:$G$20000,Z$3,FastClose!$D$3:$D$20000,$A$3)</f>
        <v>0</v>
      </c>
      <c r="AB24" s="34" t="s">
        <v>72</v>
      </c>
      <c r="AC24" s="48">
        <f>SUMIFS(BISDATA!$L$3:$L$20000,BISDATA!$A$3:$A$20000,$AB24,BISDATA!$M$3:$M$20000,AC$4,BISDATA!$I$3:$I$20000,$AB$3)+SUMIFS(BISDATA!$L$3:$L$20000,BISDATA!$A$3:$A$20000,$AB24,BISDATA!$M$3:$M$20000,AC$4,BISDATA!$I$3:$I$20000,"FV")</f>
        <v>0</v>
      </c>
      <c r="AD24" s="27">
        <f>SUMIFS(BISDATA!$L$3:$L$20000,BISDATA!$A$3:$A$20000,$AB24,BISDATA!$M$3:$M$20000,AD$4,BISDATA!$I$3:$I$20000,$AB$3)+SUMIFS(BISDATA!$L$3:$L$20000,BISDATA!$A$3:$A$20000,$AB24,BISDATA!$M$3:$M$20000,AD$4,BISDATA!$I$3:$I$20000,"FV")</f>
        <v>0</v>
      </c>
      <c r="AE24" s="27">
        <f>SUMIFS(BISDATA!$L$3:$L$20000,BISDATA!$A$3:$A$20000,$AB24,BISDATA!$M$3:$M$20000,AE$4,BISDATA!$I$3:$I$20000,$AB$3)+SUMIFS(BISDATA!$L$3:$L$20000,BISDATA!$A$3:$A$20000,$AB24,BISDATA!$M$3:$M$20000,AE$4,BISDATA!$I$3:$I$20000,"FV")</f>
        <v>0</v>
      </c>
      <c r="AF24" s="27">
        <f>SUMIFS(BISDATA!$L$3:$L$20000,BISDATA!$A$3:$A$20000,$AB24,BISDATA!$M$3:$M$20000,AF$4,BISDATA!$I$3:$I$20000,$AB$3)+SUMIFS(BISDATA!$L$3:$L$20000,BISDATA!$A$3:$A$20000,$AB24,BISDATA!$M$3:$M$20000,AF$4,BISDATA!$I$3:$I$20000,"FV")</f>
        <v>0</v>
      </c>
      <c r="AG24" s="27">
        <f>SUMIFS(BISDATA!$L$3:$L$20000,BISDATA!$A$3:$A$20000,$AB24,BISDATA!$M$3:$M$20000,AG$4,BISDATA!$I$3:$I$20000,$AB$3)+SUMIFS(BISDATA!$L$3:$L$20000,BISDATA!$A$3:$A$20000,$AB24,BISDATA!$M$3:$M$20000,AG$4,BISDATA!$I$3:$I$20000,"FV")</f>
        <v>0</v>
      </c>
      <c r="AH24" s="27">
        <f>SUMIFS(BISDATA!$L$3:$L$20000,BISDATA!$A$3:$A$20000,$AB24,BISDATA!$M$3:$M$20000,AH$4,BISDATA!$I$3:$I$20000,$AB$3)+SUMIFS(BISDATA!$L$3:$L$20000,BISDATA!$A$3:$A$20000,$AB24,BISDATA!$M$3:$M$20000,AH$4,BISDATA!$I$3:$I$20000,"FV")</f>
        <v>0</v>
      </c>
      <c r="AI24" s="27">
        <f>SUMIFS(BISDATA!$L$3:$L$20000,BISDATA!$A$3:$A$20000,$AB24,BISDATA!$M$3:$M$20000,AI$4,BISDATA!$I$3:$I$20000,$AB$3)+SUMIFS(BISDATA!$L$3:$L$20000,BISDATA!$A$3:$A$20000,$AB24,BISDATA!$M$3:$M$20000,AI$4,BISDATA!$I$3:$I$20000,"FV")</f>
        <v>0</v>
      </c>
      <c r="AJ24" s="27">
        <f>SUMIFS(BISDATA!$L$3:$L$20000,BISDATA!$A$3:$A$20000,$AB24,BISDATA!$M$3:$M$20000,AJ$4,BISDATA!$I$3:$I$20000,$AB$3)+SUMIFS(BISDATA!$L$3:$L$20000,BISDATA!$A$3:$A$20000,$AB24,BISDATA!$M$3:$M$20000,AJ$4,BISDATA!$I$3:$I$20000,"FV")</f>
        <v>0</v>
      </c>
      <c r="AK24" s="27">
        <f>SUMIFS(BISDATA!$L$3:$L$20000,BISDATA!$A$3:$A$20000,$AB24,BISDATA!$M$3:$M$20000,AK$4,BISDATA!$I$3:$I$20000,$AB$3)+SUMIFS(BISDATA!$L$3:$L$20000,BISDATA!$A$3:$A$20000,$AB24,BISDATA!$M$3:$M$20000,AK$4,BISDATA!$I$3:$I$20000,"FV")</f>
        <v>0</v>
      </c>
      <c r="AL24" s="27">
        <f>SUMIFS(BISDATA!$L$3:$L$20000,BISDATA!$A$3:$A$20000,$AB24,BISDATA!$M$3:$M$20000,AL$4,BISDATA!$I$3:$I$20000,$AB$3)+SUMIFS(BISDATA!$L$3:$L$20000,BISDATA!$A$3:$A$20000,$AB24,BISDATA!$M$3:$M$20000,AL$4,BISDATA!$I$3:$I$20000,"FV")</f>
        <v>0</v>
      </c>
      <c r="AM24" s="27">
        <f>SUMIFS(BISDATA!$L$3:$L$20000,BISDATA!$A$3:$A$20000,$AB24,BISDATA!$M$3:$M$20000,AM$4,BISDATA!$I$3:$I$20000,$AB$3)+SUMIFS(BISDATA!$L$3:$L$20000,BISDATA!$A$3:$A$20000,$AB24,BISDATA!$M$3:$M$20000,AM$4,BISDATA!$I$3:$I$20000,"FV")</f>
        <v>0</v>
      </c>
      <c r="AN24" s="27">
        <f>SUMIFS(BISDATA!$L$3:$L$20000,BISDATA!$A$3:$A$20000,$AB24,BISDATA!$M$3:$M$20000,AN$4,BISDATA!$I$3:$I$20000,$AB$3)+SUMIFS(BISDATA!$L$3:$L$20000,BISDATA!$A$3:$A$20000,$AB24,BISDATA!$M$3:$M$20000,AN$4,BISDATA!$I$3:$I$20000,"FV")</f>
        <v>0</v>
      </c>
      <c r="AO24" s="27">
        <f>SUMIFS(BISDATA!$L$3:$L$20000,BISDATA!$A$3:$A$20000,$AB24,BISDATA!$M$3:$M$20000,AO$4,BISDATA!$I$3:$I$20000,$AB$3)+SUMIFS(BISDATA!$L$3:$L$20000,BISDATA!$A$3:$A$20000,$AB24,BISDATA!$M$3:$M$20000,AO$4,BISDATA!$I$3:$I$20000,"FV")</f>
        <v>0</v>
      </c>
      <c r="AP24" s="27">
        <f>SUMIFS(BISDATA!$L$3:$L$20000,BISDATA!$A$3:$A$20000,$AB24,BISDATA!$M$3:$M$20000,AP$4,BISDATA!$I$3:$I$20000,$AB$3)+SUMIFS(BISDATA!$L$3:$L$20000,BISDATA!$A$3:$A$20000,$AB24,BISDATA!$M$3:$M$20000,AP$4,BISDATA!$I$3:$I$20000,"FV")</f>
        <v>0</v>
      </c>
      <c r="AQ24" s="27">
        <f>SUMIFS(BISDATA!$L$3:$L$20000,BISDATA!$A$3:$A$20000,$AB24,BISDATA!$M$3:$M$20000,AQ$4,BISDATA!$I$3:$I$20000,$AB$3)+SUMIFS(BISDATA!$L$3:$L$20000,BISDATA!$A$3:$A$20000,$AB24,BISDATA!$M$3:$M$20000,AQ$4,BISDATA!$I$3:$I$20000,"FV")</f>
        <v>0</v>
      </c>
      <c r="AR24" s="27">
        <f>SUMIFS(BISDATA!$L$3:$L$20000,BISDATA!$A$3:$A$20000,$AB24,BISDATA!$M$3:$M$20000,AR$4,BISDATA!$I$3:$I$20000,$AB$3)+SUMIFS(BISDATA!$L$3:$L$20000,BISDATA!$A$3:$A$20000,$AB24,BISDATA!$M$3:$M$20000,AR$4,BISDATA!$I$3:$I$20000,"FV")</f>
        <v>0</v>
      </c>
      <c r="AS24" s="27">
        <f>SUMIFS(BISDATA!$L$3:$L$20000,BISDATA!$A$3:$A$20000,$AB24,BISDATA!$M$3:$M$20000,AS$4,BISDATA!$I$3:$I$20000,$AB$3)+SUMIFS(BISDATA!$L$3:$L$20000,BISDATA!$A$3:$A$20000,$AB24,BISDATA!$M$3:$M$20000,AS$4,BISDATA!$I$3:$I$20000,"FV")</f>
        <v>0</v>
      </c>
      <c r="AT24" s="27">
        <f>SUMIFS(BISDATA!$L$3:$L$20000,BISDATA!$A$3:$A$20000,$AB24,BISDATA!$M$3:$M$20000,AT$4,BISDATA!$I$3:$I$20000,$AB$3)+SUMIFS(BISDATA!$L$3:$L$20000,BISDATA!$A$3:$A$20000,$AB24,BISDATA!$M$3:$M$20000,AT$4,BISDATA!$I$3:$I$20000,"FV")</f>
        <v>0</v>
      </c>
      <c r="AU24" s="27">
        <f>SUMIFS(BISDATA!$L$3:$L$20000,BISDATA!$A$3:$A$20000,$AB24,BISDATA!$M$3:$M$20000,AU$4,BISDATA!$I$3:$I$20000,$AB$3)+SUMIFS(BISDATA!$L$3:$L$20000,BISDATA!$A$3:$A$20000,$AB24,BISDATA!$M$3:$M$20000,AU$4,BISDATA!$I$3:$I$20000,"FV")</f>
        <v>0</v>
      </c>
      <c r="AV24" s="27">
        <f>SUMIFS(BISDATA!$L$3:$L$20000,BISDATA!$A$3:$A$20000,$AB24,BISDATA!$M$3:$M$20000,AV$4,BISDATA!$I$3:$I$20000,$AB$3)+SUMIFS(BISDATA!$L$3:$L$20000,BISDATA!$A$3:$A$20000,$AB24,BISDATA!$M$3:$M$20000,AV$4,BISDATA!$I$3:$I$20000,"FV")</f>
        <v>0</v>
      </c>
      <c r="AW24" s="27">
        <f>SUMIFS(BISDATA!$L$3:$L$20000,BISDATA!$A$3:$A$20000,$AB24,BISDATA!$M$3:$M$20000,AW$4,BISDATA!$I$3:$I$20000,$AB$3)+SUMIFS(BISDATA!$L$3:$L$20000,BISDATA!$A$3:$A$20000,$AB24,BISDATA!$M$3:$M$20000,AW$4,BISDATA!$I$3:$I$20000,"FV")</f>
        <v>0</v>
      </c>
      <c r="AX24" s="27">
        <f>SUMIFS(BISDATA!$L$3:$L$20000,BISDATA!$A$3:$A$20000,$AB24,BISDATA!$M$3:$M$20000,AX$4,BISDATA!$I$3:$I$20000,$AB$3)+SUMIFS(BISDATA!$L$3:$L$20000,BISDATA!$A$3:$A$20000,$AB24,BISDATA!$M$3:$M$20000,AX$4,BISDATA!$I$3:$I$20000,"FV")</f>
        <v>0</v>
      </c>
      <c r="AY24" s="27">
        <f>SUMIFS(BISDATA!$L$3:$L$20000,BISDATA!$A$3:$A$20000,$AB24,BISDATA!$M$3:$M$20000,AY$4,BISDATA!$I$3:$I$20000,$AB$3)+SUMIFS(BISDATA!$L$3:$L$20000,BISDATA!$A$3:$A$20000,$AB24,BISDATA!$M$3:$M$20000,AY$4,BISDATA!$I$3:$I$20000,"FV")</f>
        <v>0</v>
      </c>
      <c r="AZ24" s="27">
        <f>SUMIFS(BISDATA!$L$3:$L$20000,BISDATA!$A$3:$A$20000,$AB24,BISDATA!$M$3:$M$20000,AZ$4,BISDATA!$I$3:$I$20000,$AB$3)+SUMIFS(BISDATA!$L$3:$L$20000,BISDATA!$A$3:$A$20000,$AB24,BISDATA!$M$3:$M$20000,AZ$4,BISDATA!$I$3:$I$20000,"FV")</f>
        <v>0</v>
      </c>
      <c r="BA24" s="28">
        <f>SUMIFS(BISDATA!$L$3:$L$20000,BISDATA!$A$3:$A$20000,$AB24,BISDATA!$M$3:$M$20000,BA$4,BISDATA!$I$3:$I$20000,$AB$3)+SUMIFS(BISDATA!$L$3:$L$20000,BISDATA!$A$3:$A$20000,$AB24,BISDATA!$M$3:$M$20000,BA$4,BISDATA!$I$3:$I$20000,"FV")</f>
        <v>0</v>
      </c>
      <c r="BB24" s="58"/>
      <c r="BC24" s="34" t="s">
        <v>72</v>
      </c>
      <c r="BD24" s="48">
        <f t="shared" si="3"/>
        <v>0</v>
      </c>
      <c r="BE24" s="27">
        <f t="shared" si="3"/>
        <v>0</v>
      </c>
      <c r="BF24" s="27">
        <f t="shared" si="3"/>
        <v>0</v>
      </c>
      <c r="BG24" s="27">
        <f t="shared" si="3"/>
        <v>0</v>
      </c>
      <c r="BH24" s="27">
        <f t="shared" si="3"/>
        <v>0</v>
      </c>
      <c r="BI24" s="27">
        <f t="shared" si="3"/>
        <v>0</v>
      </c>
      <c r="BJ24" s="27">
        <f t="shared" si="3"/>
        <v>0</v>
      </c>
      <c r="BK24" s="27">
        <f t="shared" si="3"/>
        <v>0</v>
      </c>
      <c r="BL24" s="27">
        <f t="shared" si="3"/>
        <v>0</v>
      </c>
      <c r="BM24" s="27">
        <f t="shared" si="3"/>
        <v>0</v>
      </c>
      <c r="BN24" s="27">
        <f t="shared" si="3"/>
        <v>0</v>
      </c>
      <c r="BO24" s="27">
        <f t="shared" si="3"/>
        <v>0</v>
      </c>
      <c r="BP24" s="27">
        <f t="shared" si="3"/>
        <v>0</v>
      </c>
      <c r="BQ24" s="27">
        <f t="shared" si="3"/>
        <v>0</v>
      </c>
      <c r="BR24" s="27">
        <f t="shared" si="3"/>
        <v>0</v>
      </c>
      <c r="BS24" s="27">
        <f t="shared" si="3"/>
        <v>0</v>
      </c>
      <c r="BT24" s="27">
        <f t="shared" si="4"/>
        <v>0</v>
      </c>
      <c r="BU24" s="27">
        <f t="shared" si="2"/>
        <v>0</v>
      </c>
      <c r="BV24" s="27">
        <f t="shared" si="2"/>
        <v>0</v>
      </c>
      <c r="BW24" s="27">
        <f t="shared" si="2"/>
        <v>0</v>
      </c>
      <c r="BX24" s="27">
        <f t="shared" si="2"/>
        <v>0</v>
      </c>
      <c r="BY24" s="27">
        <f t="shared" si="2"/>
        <v>0</v>
      </c>
      <c r="BZ24" s="27">
        <f t="shared" si="2"/>
        <v>0</v>
      </c>
      <c r="CA24" s="27">
        <f t="shared" si="2"/>
        <v>0</v>
      </c>
      <c r="CB24" s="28">
        <f t="shared" si="2"/>
        <v>0</v>
      </c>
    </row>
    <row r="25" spans="1:80" x14ac:dyDescent="0.25">
      <c r="A25" s="35" t="s">
        <v>91</v>
      </c>
      <c r="B25" s="46">
        <f>SUMIFS(FastClose!$H$3:$H$20000,FastClose!$K$3:$K$20000,$A25,FastClose!$G$3:$G$20000,B$3,FastClose!$D$3:$D$20000,$A$3)</f>
        <v>0</v>
      </c>
      <c r="C25" s="29">
        <f>SUMIFS(FastClose!$H$3:$H$20000,FastClose!$K$3:$K$20000,$A25,FastClose!$G$3:$G$20000,C$3,FastClose!$D$3:$D$20000,$A$3)</f>
        <v>0</v>
      </c>
      <c r="D25" s="29">
        <f>SUMIFS(FastClose!$H$3:$H$20000,FastClose!$K$3:$K$20000,$A25,FastClose!$G$3:$G$20000,D$3,FastClose!$D$3:$D$20000,$A$3)</f>
        <v>0</v>
      </c>
      <c r="E25" s="29">
        <f>SUMIFS(FastClose!$H$3:$H$20000,FastClose!$K$3:$K$20000,$A25,FastClose!$G$3:$G$20000,E$3,FastClose!$D$3:$D$20000,$A$3)</f>
        <v>0</v>
      </c>
      <c r="F25" s="29">
        <f>SUMIFS(FastClose!$H$3:$H$20000,FastClose!$K$3:$K$20000,$A25,FastClose!$G$3:$G$20000,F$3,FastClose!$D$3:$D$20000,$A$3)</f>
        <v>0</v>
      </c>
      <c r="G25" s="29">
        <f>SUMIFS(FastClose!$H$3:$H$20000,FastClose!$K$3:$K$20000,$A25,FastClose!$G$3:$G$20000,G$3,FastClose!$D$3:$D$20000,$A$3)</f>
        <v>0</v>
      </c>
      <c r="H25" s="29">
        <f>SUMIFS(FastClose!$H$3:$H$20000,FastClose!$K$3:$K$20000,$A25,FastClose!$G$3:$G$20000,H$3,FastClose!$D$3:$D$20000,$A$3)</f>
        <v>0</v>
      </c>
      <c r="I25" s="29">
        <f>SUMIFS(FastClose!$H$3:$H$20000,FastClose!$K$3:$K$20000,$A25,FastClose!$G$3:$G$20000,I$3,FastClose!$D$3:$D$20000,$A$3)</f>
        <v>0</v>
      </c>
      <c r="J25" s="29">
        <f>SUMIFS(FastClose!$H$3:$H$20000,FastClose!$K$3:$K$20000,$A25,FastClose!$G$3:$G$20000,J$3,FastClose!$D$3:$D$20000,$A$3)</f>
        <v>0</v>
      </c>
      <c r="K25" s="29">
        <f>SUMIFS(FastClose!$H$3:$H$20000,FastClose!$K$3:$K$20000,$A25,FastClose!$G$3:$G$20000,K$3,FastClose!$D$3:$D$20000,$A$3)</f>
        <v>0</v>
      </c>
      <c r="L25" s="29">
        <f>SUMIFS(FastClose!$H$3:$H$20000,FastClose!$K$3:$K$20000,$A25,FastClose!$G$3:$G$20000,L$3,FastClose!$D$3:$D$20000,$A$3)</f>
        <v>0</v>
      </c>
      <c r="M25" s="29">
        <f>SUMIFS(FastClose!$H$3:$H$20000,FastClose!$K$3:$K$20000,$A25,FastClose!$G$3:$G$20000,M$3,FastClose!$D$3:$D$20000,$A$3)</f>
        <v>0</v>
      </c>
      <c r="N25" s="29">
        <f>SUMIFS(FastClose!$H$3:$H$20000,FastClose!$K$3:$K$20000,$A25,FastClose!$G$3:$G$20000,N$3,FastClose!$D$3:$D$20000,$A$3)</f>
        <v>0</v>
      </c>
      <c r="O25" s="29">
        <f>SUMIFS(FastClose!$H$3:$H$20000,FastClose!$K$3:$K$20000,$A25,FastClose!$G$3:$G$20000,O$3,FastClose!$D$3:$D$20000,$A$3)</f>
        <v>0</v>
      </c>
      <c r="P25" s="29">
        <f>SUMIFS(FastClose!$H$3:$H$20000,FastClose!$K$3:$K$20000,$A25,FastClose!$G$3:$G$20000,P$3,FastClose!$D$3:$D$20000,$A$3)</f>
        <v>0</v>
      </c>
      <c r="Q25" s="29">
        <f>SUMIFS(FastClose!$H$3:$H$20000,FastClose!$K$3:$K$20000,$A25,FastClose!$G$3:$G$20000,Q$3,FastClose!$D$3:$D$20000,$A$3)</f>
        <v>0</v>
      </c>
      <c r="R25" s="29">
        <f>SUMIFS(FastClose!$H$3:$H$20000,FastClose!$K$3:$K$20000,$A25,FastClose!$G$3:$G$20000,R$3,FastClose!$D$3:$D$20000,$A$3)</f>
        <v>0</v>
      </c>
      <c r="S25" s="29">
        <f>SUMIFS(FastClose!$H$3:$H$20000,FastClose!$K$3:$K$20000,$A25,FastClose!$G$3:$G$20000,S$3,FastClose!$D$3:$D$20000,$A$3)</f>
        <v>0</v>
      </c>
      <c r="T25" s="29">
        <f>SUMIFS(FastClose!$H$3:$H$20000,FastClose!$K$3:$K$20000,$A25,FastClose!$G$3:$G$20000,T$3,FastClose!$D$3:$D$20000,$A$3)</f>
        <v>0</v>
      </c>
      <c r="U25" s="29">
        <f>SUMIFS(FastClose!$H$3:$H$20000,FastClose!$K$3:$K$20000,$A25,FastClose!$G$3:$G$20000,U$3,FastClose!$D$3:$D$20000,$A$3)</f>
        <v>0</v>
      </c>
      <c r="V25" s="29">
        <f>SUMIFS(FastClose!$H$3:$H$20000,FastClose!$K$3:$K$20000,$A25,FastClose!$G$3:$G$20000,V$3,FastClose!$D$3:$D$20000,$A$3)</f>
        <v>0</v>
      </c>
      <c r="W25" s="29">
        <f>SUMIFS(FastClose!$H$3:$H$20000,FastClose!$K$3:$K$20000,$A25,FastClose!$G$3:$G$20000,W$3,FastClose!$D$3:$D$20000,$A$3)</f>
        <v>0</v>
      </c>
      <c r="X25" s="29">
        <f>SUMIFS(FastClose!$H$3:$H$20000,FastClose!$K$3:$K$20000,$A25,FastClose!$G$3:$G$20000,X$3,FastClose!$D$3:$D$20000,$A$3)</f>
        <v>0</v>
      </c>
      <c r="Y25" s="29">
        <f>SUMIFS(FastClose!$H$3:$H$20000,FastClose!$K$3:$K$20000,$A25,FastClose!$G$3:$G$20000,Y$3,FastClose!$D$3:$D$20000,$A$3)</f>
        <v>0</v>
      </c>
      <c r="Z25" s="30">
        <f>SUMIFS(FastClose!$H$3:$H$20000,FastClose!$K$3:$K$20000,$A25,FastClose!$G$3:$G$20000,Z$3,FastClose!$D$3:$D$20000,$A$3)</f>
        <v>0</v>
      </c>
      <c r="AB25" s="35" t="s">
        <v>91</v>
      </c>
      <c r="AC25" s="46">
        <f>SUMIFS(BISDATA!$L$3:$L$20000,BISDATA!$A$3:$A$20000,$AB25,BISDATA!$M$3:$M$20000,AC$4,BISDATA!$I$3:$I$20000,$AB$3)+SUMIFS(BISDATA!$L$3:$L$20000,BISDATA!$A$3:$A$20000,$AB25,BISDATA!$M$3:$M$20000,AC$4,BISDATA!$I$3:$I$20000,"FV")</f>
        <v>2395.8000000000002</v>
      </c>
      <c r="AD25" s="29">
        <f>SUMIFS(BISDATA!$L$3:$L$20000,BISDATA!$A$3:$A$20000,$AB25,BISDATA!$M$3:$M$20000,AD$4,BISDATA!$I$3:$I$20000,$AB$3)+SUMIFS(BISDATA!$L$3:$L$20000,BISDATA!$A$3:$A$20000,$AB25,BISDATA!$M$3:$M$20000,AD$4,BISDATA!$I$3:$I$20000,"FV")</f>
        <v>1819.36</v>
      </c>
      <c r="AE25" s="29">
        <f>SUMIFS(BISDATA!$L$3:$L$20000,BISDATA!$A$3:$A$20000,$AB25,BISDATA!$M$3:$M$20000,AE$4,BISDATA!$I$3:$I$20000,$AB$3)+SUMIFS(BISDATA!$L$3:$L$20000,BISDATA!$A$3:$A$20000,$AB25,BISDATA!$M$3:$M$20000,AE$4,BISDATA!$I$3:$I$20000,"FV")</f>
        <v>60</v>
      </c>
      <c r="AF25" s="29">
        <f>SUMIFS(BISDATA!$L$3:$L$20000,BISDATA!$A$3:$A$20000,$AB25,BISDATA!$M$3:$M$20000,AF$4,BISDATA!$I$3:$I$20000,$AB$3)+SUMIFS(BISDATA!$L$3:$L$20000,BISDATA!$A$3:$A$20000,$AB25,BISDATA!$M$3:$M$20000,AF$4,BISDATA!$I$3:$I$20000,"FV")</f>
        <v>180</v>
      </c>
      <c r="AG25" s="29">
        <f>SUMIFS(BISDATA!$L$3:$L$20000,BISDATA!$A$3:$A$20000,$AB25,BISDATA!$M$3:$M$20000,AG$4,BISDATA!$I$3:$I$20000,$AB$3)+SUMIFS(BISDATA!$L$3:$L$20000,BISDATA!$A$3:$A$20000,$AB25,BISDATA!$M$3:$M$20000,AG$4,BISDATA!$I$3:$I$20000,"FV")</f>
        <v>0</v>
      </c>
      <c r="AH25" s="29">
        <f>SUMIFS(BISDATA!$L$3:$L$20000,BISDATA!$A$3:$A$20000,$AB25,BISDATA!$M$3:$M$20000,AH$4,BISDATA!$I$3:$I$20000,$AB$3)+SUMIFS(BISDATA!$L$3:$L$20000,BISDATA!$A$3:$A$20000,$AB25,BISDATA!$M$3:$M$20000,AH$4,BISDATA!$I$3:$I$20000,"FV")</f>
        <v>0</v>
      </c>
      <c r="AI25" s="29">
        <f>SUMIFS(BISDATA!$L$3:$L$20000,BISDATA!$A$3:$A$20000,$AB25,BISDATA!$M$3:$M$20000,AI$4,BISDATA!$I$3:$I$20000,$AB$3)+SUMIFS(BISDATA!$L$3:$L$20000,BISDATA!$A$3:$A$20000,$AB25,BISDATA!$M$3:$M$20000,AI$4,BISDATA!$I$3:$I$20000,"FV")</f>
        <v>0</v>
      </c>
      <c r="AJ25" s="29">
        <f>SUMIFS(BISDATA!$L$3:$L$20000,BISDATA!$A$3:$A$20000,$AB25,BISDATA!$M$3:$M$20000,AJ$4,BISDATA!$I$3:$I$20000,$AB$3)+SUMIFS(BISDATA!$L$3:$L$20000,BISDATA!$A$3:$A$20000,$AB25,BISDATA!$M$3:$M$20000,AJ$4,BISDATA!$I$3:$I$20000,"FV")</f>
        <v>0</v>
      </c>
      <c r="AK25" s="29">
        <f>SUMIFS(BISDATA!$L$3:$L$20000,BISDATA!$A$3:$A$20000,$AB25,BISDATA!$M$3:$M$20000,AK$4,BISDATA!$I$3:$I$20000,$AB$3)+SUMIFS(BISDATA!$L$3:$L$20000,BISDATA!$A$3:$A$20000,$AB25,BISDATA!$M$3:$M$20000,AK$4,BISDATA!$I$3:$I$20000,"FV")</f>
        <v>0</v>
      </c>
      <c r="AL25" s="29">
        <f>SUMIFS(BISDATA!$L$3:$L$20000,BISDATA!$A$3:$A$20000,$AB25,BISDATA!$M$3:$M$20000,AL$4,BISDATA!$I$3:$I$20000,$AB$3)+SUMIFS(BISDATA!$L$3:$L$20000,BISDATA!$A$3:$A$20000,$AB25,BISDATA!$M$3:$M$20000,AL$4,BISDATA!$I$3:$I$20000,"FV")</f>
        <v>0</v>
      </c>
      <c r="AM25" s="29">
        <f>SUMIFS(BISDATA!$L$3:$L$20000,BISDATA!$A$3:$A$20000,$AB25,BISDATA!$M$3:$M$20000,AM$4,BISDATA!$I$3:$I$20000,$AB$3)+SUMIFS(BISDATA!$L$3:$L$20000,BISDATA!$A$3:$A$20000,$AB25,BISDATA!$M$3:$M$20000,AM$4,BISDATA!$I$3:$I$20000,"FV")</f>
        <v>0</v>
      </c>
      <c r="AN25" s="29">
        <f>SUMIFS(BISDATA!$L$3:$L$20000,BISDATA!$A$3:$A$20000,$AB25,BISDATA!$M$3:$M$20000,AN$4,BISDATA!$I$3:$I$20000,$AB$3)+SUMIFS(BISDATA!$L$3:$L$20000,BISDATA!$A$3:$A$20000,$AB25,BISDATA!$M$3:$M$20000,AN$4,BISDATA!$I$3:$I$20000,"FV")</f>
        <v>0</v>
      </c>
      <c r="AO25" s="29">
        <f>SUMIFS(BISDATA!$L$3:$L$20000,BISDATA!$A$3:$A$20000,$AB25,BISDATA!$M$3:$M$20000,AO$4,BISDATA!$I$3:$I$20000,$AB$3)+SUMIFS(BISDATA!$L$3:$L$20000,BISDATA!$A$3:$A$20000,$AB25,BISDATA!$M$3:$M$20000,AO$4,BISDATA!$I$3:$I$20000,"FV")</f>
        <v>0</v>
      </c>
      <c r="AP25" s="29">
        <f>SUMIFS(BISDATA!$L$3:$L$20000,BISDATA!$A$3:$A$20000,$AB25,BISDATA!$M$3:$M$20000,AP$4,BISDATA!$I$3:$I$20000,$AB$3)+SUMIFS(BISDATA!$L$3:$L$20000,BISDATA!$A$3:$A$20000,$AB25,BISDATA!$M$3:$M$20000,AP$4,BISDATA!$I$3:$I$20000,"FV")</f>
        <v>0</v>
      </c>
      <c r="AQ25" s="29">
        <f>SUMIFS(BISDATA!$L$3:$L$20000,BISDATA!$A$3:$A$20000,$AB25,BISDATA!$M$3:$M$20000,AQ$4,BISDATA!$I$3:$I$20000,$AB$3)+SUMIFS(BISDATA!$L$3:$L$20000,BISDATA!$A$3:$A$20000,$AB25,BISDATA!$M$3:$M$20000,AQ$4,BISDATA!$I$3:$I$20000,"FV")</f>
        <v>0</v>
      </c>
      <c r="AR25" s="29">
        <f>SUMIFS(BISDATA!$L$3:$L$20000,BISDATA!$A$3:$A$20000,$AB25,BISDATA!$M$3:$M$20000,AR$4,BISDATA!$I$3:$I$20000,$AB$3)+SUMIFS(BISDATA!$L$3:$L$20000,BISDATA!$A$3:$A$20000,$AB25,BISDATA!$M$3:$M$20000,AR$4,BISDATA!$I$3:$I$20000,"FV")</f>
        <v>0</v>
      </c>
      <c r="AS25" s="29">
        <f>SUMIFS(BISDATA!$L$3:$L$20000,BISDATA!$A$3:$A$20000,$AB25,BISDATA!$M$3:$M$20000,AS$4,BISDATA!$I$3:$I$20000,$AB$3)+SUMIFS(BISDATA!$L$3:$L$20000,BISDATA!$A$3:$A$20000,$AB25,BISDATA!$M$3:$M$20000,AS$4,BISDATA!$I$3:$I$20000,"FV")</f>
        <v>0</v>
      </c>
      <c r="AT25" s="29">
        <f>SUMIFS(BISDATA!$L$3:$L$20000,BISDATA!$A$3:$A$20000,$AB25,BISDATA!$M$3:$M$20000,AT$4,BISDATA!$I$3:$I$20000,$AB$3)+SUMIFS(BISDATA!$L$3:$L$20000,BISDATA!$A$3:$A$20000,$AB25,BISDATA!$M$3:$M$20000,AT$4,BISDATA!$I$3:$I$20000,"FV")</f>
        <v>0</v>
      </c>
      <c r="AU25" s="29">
        <f>SUMIFS(BISDATA!$L$3:$L$20000,BISDATA!$A$3:$A$20000,$AB25,BISDATA!$M$3:$M$20000,AU$4,BISDATA!$I$3:$I$20000,$AB$3)+SUMIFS(BISDATA!$L$3:$L$20000,BISDATA!$A$3:$A$20000,$AB25,BISDATA!$M$3:$M$20000,AU$4,BISDATA!$I$3:$I$20000,"FV")</f>
        <v>0</v>
      </c>
      <c r="AV25" s="29">
        <f>SUMIFS(BISDATA!$L$3:$L$20000,BISDATA!$A$3:$A$20000,$AB25,BISDATA!$M$3:$M$20000,AV$4,BISDATA!$I$3:$I$20000,$AB$3)+SUMIFS(BISDATA!$L$3:$L$20000,BISDATA!$A$3:$A$20000,$AB25,BISDATA!$M$3:$M$20000,AV$4,BISDATA!$I$3:$I$20000,"FV")</f>
        <v>0</v>
      </c>
      <c r="AW25" s="29">
        <f>SUMIFS(BISDATA!$L$3:$L$20000,BISDATA!$A$3:$A$20000,$AB25,BISDATA!$M$3:$M$20000,AW$4,BISDATA!$I$3:$I$20000,$AB$3)+SUMIFS(BISDATA!$L$3:$L$20000,BISDATA!$A$3:$A$20000,$AB25,BISDATA!$M$3:$M$20000,AW$4,BISDATA!$I$3:$I$20000,"FV")</f>
        <v>0</v>
      </c>
      <c r="AX25" s="29">
        <f>SUMIFS(BISDATA!$L$3:$L$20000,BISDATA!$A$3:$A$20000,$AB25,BISDATA!$M$3:$M$20000,AX$4,BISDATA!$I$3:$I$20000,$AB$3)+SUMIFS(BISDATA!$L$3:$L$20000,BISDATA!$A$3:$A$20000,$AB25,BISDATA!$M$3:$M$20000,AX$4,BISDATA!$I$3:$I$20000,"FV")</f>
        <v>0</v>
      </c>
      <c r="AY25" s="29">
        <f>SUMIFS(BISDATA!$L$3:$L$20000,BISDATA!$A$3:$A$20000,$AB25,BISDATA!$M$3:$M$20000,AY$4,BISDATA!$I$3:$I$20000,$AB$3)+SUMIFS(BISDATA!$L$3:$L$20000,BISDATA!$A$3:$A$20000,$AB25,BISDATA!$M$3:$M$20000,AY$4,BISDATA!$I$3:$I$20000,"FV")</f>
        <v>0</v>
      </c>
      <c r="AZ25" s="29">
        <f>SUMIFS(BISDATA!$L$3:$L$20000,BISDATA!$A$3:$A$20000,$AB25,BISDATA!$M$3:$M$20000,AZ$4,BISDATA!$I$3:$I$20000,$AB$3)+SUMIFS(BISDATA!$L$3:$L$20000,BISDATA!$A$3:$A$20000,$AB25,BISDATA!$M$3:$M$20000,AZ$4,BISDATA!$I$3:$I$20000,"FV")</f>
        <v>0</v>
      </c>
      <c r="BA25" s="30">
        <f>SUMIFS(BISDATA!$L$3:$L$20000,BISDATA!$A$3:$A$20000,$AB25,BISDATA!$M$3:$M$20000,BA$4,BISDATA!$I$3:$I$20000,$AB$3)+SUMIFS(BISDATA!$L$3:$L$20000,BISDATA!$A$3:$A$20000,$AB25,BISDATA!$M$3:$M$20000,BA$4,BISDATA!$I$3:$I$20000,"FV")</f>
        <v>0</v>
      </c>
      <c r="BB25" s="58"/>
      <c r="BC25" s="35" t="s">
        <v>91</v>
      </c>
      <c r="BD25" s="46">
        <f t="shared" si="3"/>
        <v>2395.8000000000002</v>
      </c>
      <c r="BE25" s="29">
        <f t="shared" si="3"/>
        <v>1819.36</v>
      </c>
      <c r="BF25" s="29">
        <f t="shared" si="3"/>
        <v>60</v>
      </c>
      <c r="BG25" s="29">
        <f t="shared" si="3"/>
        <v>180</v>
      </c>
      <c r="BH25" s="29">
        <f t="shared" si="3"/>
        <v>0</v>
      </c>
      <c r="BI25" s="29">
        <f t="shared" si="3"/>
        <v>0</v>
      </c>
      <c r="BJ25" s="29">
        <f t="shared" si="3"/>
        <v>0</v>
      </c>
      <c r="BK25" s="29">
        <f t="shared" si="3"/>
        <v>0</v>
      </c>
      <c r="BL25" s="29">
        <f t="shared" si="3"/>
        <v>0</v>
      </c>
      <c r="BM25" s="29">
        <f t="shared" si="3"/>
        <v>0</v>
      </c>
      <c r="BN25" s="29">
        <f t="shared" si="3"/>
        <v>0</v>
      </c>
      <c r="BO25" s="29">
        <f t="shared" si="3"/>
        <v>0</v>
      </c>
      <c r="BP25" s="29">
        <f t="shared" si="3"/>
        <v>0</v>
      </c>
      <c r="BQ25" s="29">
        <f t="shared" si="3"/>
        <v>0</v>
      </c>
      <c r="BR25" s="29">
        <f t="shared" si="3"/>
        <v>0</v>
      </c>
      <c r="BS25" s="29">
        <f t="shared" si="3"/>
        <v>0</v>
      </c>
      <c r="BT25" s="29">
        <f t="shared" si="4"/>
        <v>0</v>
      </c>
      <c r="BU25" s="29">
        <f t="shared" si="2"/>
        <v>0</v>
      </c>
      <c r="BV25" s="29">
        <f t="shared" si="2"/>
        <v>0</v>
      </c>
      <c r="BW25" s="29">
        <f t="shared" si="2"/>
        <v>0</v>
      </c>
      <c r="BX25" s="29">
        <f t="shared" si="2"/>
        <v>0</v>
      </c>
      <c r="BY25" s="29">
        <f t="shared" si="2"/>
        <v>0</v>
      </c>
      <c r="BZ25" s="29">
        <f t="shared" si="2"/>
        <v>0</v>
      </c>
      <c r="CA25" s="29">
        <f t="shared" si="2"/>
        <v>0</v>
      </c>
      <c r="CB25" s="30">
        <f t="shared" si="2"/>
        <v>0</v>
      </c>
    </row>
    <row r="26" spans="1:80" x14ac:dyDescent="0.25">
      <c r="A26" s="35" t="s">
        <v>171</v>
      </c>
      <c r="B26" s="46">
        <f>SUMIFS(FastClose!$H$3:$H$20000,FastClose!$K$3:$K$20000,$A26,FastClose!$G$3:$G$20000,B$3,FastClose!$D$3:$D$20000,$A$3)</f>
        <v>0</v>
      </c>
      <c r="C26" s="29">
        <f>SUMIFS(FastClose!$H$3:$H$20000,FastClose!$K$3:$K$20000,$A26,FastClose!$G$3:$G$20000,C$3,FastClose!$D$3:$D$20000,$A$3)</f>
        <v>0</v>
      </c>
      <c r="D26" s="29">
        <f>SUMIFS(FastClose!$H$3:$H$20000,FastClose!$K$3:$K$20000,$A26,FastClose!$G$3:$G$20000,D$3,FastClose!$D$3:$D$20000,$A$3)</f>
        <v>0</v>
      </c>
      <c r="E26" s="29">
        <f>SUMIFS(FastClose!$H$3:$H$20000,FastClose!$K$3:$K$20000,$A26,FastClose!$G$3:$G$20000,E$3,FastClose!$D$3:$D$20000,$A$3)</f>
        <v>0</v>
      </c>
      <c r="F26" s="29">
        <f>SUMIFS(FastClose!$H$3:$H$20000,FastClose!$K$3:$K$20000,$A26,FastClose!$G$3:$G$20000,F$3,FastClose!$D$3:$D$20000,$A$3)</f>
        <v>0</v>
      </c>
      <c r="G26" s="29">
        <f>SUMIFS(FastClose!$H$3:$H$20000,FastClose!$K$3:$K$20000,$A26,FastClose!$G$3:$G$20000,G$3,FastClose!$D$3:$D$20000,$A$3)</f>
        <v>0</v>
      </c>
      <c r="H26" s="29">
        <f>SUMIFS(FastClose!$H$3:$H$20000,FastClose!$K$3:$K$20000,$A26,FastClose!$G$3:$G$20000,H$3,FastClose!$D$3:$D$20000,$A$3)</f>
        <v>0</v>
      </c>
      <c r="I26" s="29">
        <f>SUMIFS(FastClose!$H$3:$H$20000,FastClose!$K$3:$K$20000,$A26,FastClose!$G$3:$G$20000,I$3,FastClose!$D$3:$D$20000,$A$3)</f>
        <v>0</v>
      </c>
      <c r="J26" s="29">
        <f>SUMIFS(FastClose!$H$3:$H$20000,FastClose!$K$3:$K$20000,$A26,FastClose!$G$3:$G$20000,J$3,FastClose!$D$3:$D$20000,$A$3)</f>
        <v>0</v>
      </c>
      <c r="K26" s="29">
        <f>SUMIFS(FastClose!$H$3:$H$20000,FastClose!$K$3:$K$20000,$A26,FastClose!$G$3:$G$20000,K$3,FastClose!$D$3:$D$20000,$A$3)</f>
        <v>0</v>
      </c>
      <c r="L26" s="29">
        <f>SUMIFS(FastClose!$H$3:$H$20000,FastClose!$K$3:$K$20000,$A26,FastClose!$G$3:$G$20000,L$3,FastClose!$D$3:$D$20000,$A$3)</f>
        <v>0</v>
      </c>
      <c r="M26" s="29">
        <f>SUMIFS(FastClose!$H$3:$H$20000,FastClose!$K$3:$K$20000,$A26,FastClose!$G$3:$G$20000,M$3,FastClose!$D$3:$D$20000,$A$3)</f>
        <v>0</v>
      </c>
      <c r="N26" s="29">
        <f>SUMIFS(FastClose!$H$3:$H$20000,FastClose!$K$3:$K$20000,$A26,FastClose!$G$3:$G$20000,N$3,FastClose!$D$3:$D$20000,$A$3)</f>
        <v>0</v>
      </c>
      <c r="O26" s="29">
        <f>SUMIFS(FastClose!$H$3:$H$20000,FastClose!$K$3:$K$20000,$A26,FastClose!$G$3:$G$20000,O$3,FastClose!$D$3:$D$20000,$A$3)</f>
        <v>0</v>
      </c>
      <c r="P26" s="29">
        <f>SUMIFS(FastClose!$H$3:$H$20000,FastClose!$K$3:$K$20000,$A26,FastClose!$G$3:$G$20000,P$3,FastClose!$D$3:$D$20000,$A$3)</f>
        <v>0</v>
      </c>
      <c r="Q26" s="29">
        <f>SUMIFS(FastClose!$H$3:$H$20000,FastClose!$K$3:$K$20000,$A26,FastClose!$G$3:$G$20000,Q$3,FastClose!$D$3:$D$20000,$A$3)</f>
        <v>0</v>
      </c>
      <c r="R26" s="29">
        <f>SUMIFS(FastClose!$H$3:$H$20000,FastClose!$K$3:$K$20000,$A26,FastClose!$G$3:$G$20000,R$3,FastClose!$D$3:$D$20000,$A$3)</f>
        <v>0</v>
      </c>
      <c r="S26" s="29">
        <f>SUMIFS(FastClose!$H$3:$H$20000,FastClose!$K$3:$K$20000,$A26,FastClose!$G$3:$G$20000,S$3,FastClose!$D$3:$D$20000,$A$3)</f>
        <v>0</v>
      </c>
      <c r="T26" s="29">
        <f>SUMIFS(FastClose!$H$3:$H$20000,FastClose!$K$3:$K$20000,$A26,FastClose!$G$3:$G$20000,T$3,FastClose!$D$3:$D$20000,$A$3)</f>
        <v>0</v>
      </c>
      <c r="U26" s="29">
        <f>SUMIFS(FastClose!$H$3:$H$20000,FastClose!$K$3:$K$20000,$A26,FastClose!$G$3:$G$20000,U$3,FastClose!$D$3:$D$20000,$A$3)</f>
        <v>0</v>
      </c>
      <c r="V26" s="29">
        <f>SUMIFS(FastClose!$H$3:$H$20000,FastClose!$K$3:$K$20000,$A26,FastClose!$G$3:$G$20000,V$3,FastClose!$D$3:$D$20000,$A$3)</f>
        <v>0</v>
      </c>
      <c r="W26" s="29">
        <f>SUMIFS(FastClose!$H$3:$H$20000,FastClose!$K$3:$K$20000,$A26,FastClose!$G$3:$G$20000,W$3,FastClose!$D$3:$D$20000,$A$3)</f>
        <v>0</v>
      </c>
      <c r="X26" s="29">
        <f>SUMIFS(FastClose!$H$3:$H$20000,FastClose!$K$3:$K$20000,$A26,FastClose!$G$3:$G$20000,X$3,FastClose!$D$3:$D$20000,$A$3)</f>
        <v>0</v>
      </c>
      <c r="Y26" s="29">
        <f>SUMIFS(FastClose!$H$3:$H$20000,FastClose!$K$3:$K$20000,$A26,FastClose!$G$3:$G$20000,Y$3,FastClose!$D$3:$D$20000,$A$3)</f>
        <v>0</v>
      </c>
      <c r="Z26" s="30">
        <f>SUMIFS(FastClose!$H$3:$H$20000,FastClose!$K$3:$K$20000,$A26,FastClose!$G$3:$G$20000,Z$3,FastClose!$D$3:$D$20000,$A$3)</f>
        <v>0</v>
      </c>
      <c r="AB26" s="35" t="s">
        <v>171</v>
      </c>
      <c r="AC26" s="46">
        <f>SUMIFS(BISDATA!$L$3:$L$20000,BISDATA!$A$3:$A$20000,$AB26,BISDATA!$M$3:$M$20000,AC$4,BISDATA!$I$3:$I$20000,$AB$3)+SUMIFS(BISDATA!$L$3:$L$20000,BISDATA!$A$3:$A$20000,$AB26,BISDATA!$M$3:$M$20000,AC$4,BISDATA!$I$3:$I$20000,"FV")</f>
        <v>0</v>
      </c>
      <c r="AD26" s="29">
        <f>SUMIFS(BISDATA!$L$3:$L$20000,BISDATA!$A$3:$A$20000,$AB26,BISDATA!$M$3:$M$20000,AD$4,BISDATA!$I$3:$I$20000,$AB$3)+SUMIFS(BISDATA!$L$3:$L$20000,BISDATA!$A$3:$A$20000,$AB26,BISDATA!$M$3:$M$20000,AD$4,BISDATA!$I$3:$I$20000,"FV")</f>
        <v>0</v>
      </c>
      <c r="AE26" s="29">
        <f>SUMIFS(BISDATA!$L$3:$L$20000,BISDATA!$A$3:$A$20000,$AB26,BISDATA!$M$3:$M$20000,AE$4,BISDATA!$I$3:$I$20000,$AB$3)+SUMIFS(BISDATA!$L$3:$L$20000,BISDATA!$A$3:$A$20000,$AB26,BISDATA!$M$3:$M$20000,AE$4,BISDATA!$I$3:$I$20000,"FV")</f>
        <v>0</v>
      </c>
      <c r="AF26" s="29">
        <f>SUMIFS(BISDATA!$L$3:$L$20000,BISDATA!$A$3:$A$20000,$AB26,BISDATA!$M$3:$M$20000,AF$4,BISDATA!$I$3:$I$20000,$AB$3)+SUMIFS(BISDATA!$L$3:$L$20000,BISDATA!$A$3:$A$20000,$AB26,BISDATA!$M$3:$M$20000,AF$4,BISDATA!$I$3:$I$20000,"FV")</f>
        <v>0</v>
      </c>
      <c r="AG26" s="29">
        <f>SUMIFS(BISDATA!$L$3:$L$20000,BISDATA!$A$3:$A$20000,$AB26,BISDATA!$M$3:$M$20000,AG$4,BISDATA!$I$3:$I$20000,$AB$3)+SUMIFS(BISDATA!$L$3:$L$20000,BISDATA!$A$3:$A$20000,$AB26,BISDATA!$M$3:$M$20000,AG$4,BISDATA!$I$3:$I$20000,"FV")</f>
        <v>0</v>
      </c>
      <c r="AH26" s="29">
        <f>SUMIFS(BISDATA!$L$3:$L$20000,BISDATA!$A$3:$A$20000,$AB26,BISDATA!$M$3:$M$20000,AH$4,BISDATA!$I$3:$I$20000,$AB$3)+SUMIFS(BISDATA!$L$3:$L$20000,BISDATA!$A$3:$A$20000,$AB26,BISDATA!$M$3:$M$20000,AH$4,BISDATA!$I$3:$I$20000,"FV")</f>
        <v>0</v>
      </c>
      <c r="AI26" s="29">
        <f>SUMIFS(BISDATA!$L$3:$L$20000,BISDATA!$A$3:$A$20000,$AB26,BISDATA!$M$3:$M$20000,AI$4,BISDATA!$I$3:$I$20000,$AB$3)+SUMIFS(BISDATA!$L$3:$L$20000,BISDATA!$A$3:$A$20000,$AB26,BISDATA!$M$3:$M$20000,AI$4,BISDATA!$I$3:$I$20000,"FV")</f>
        <v>0</v>
      </c>
      <c r="AJ26" s="29">
        <f>SUMIFS(BISDATA!$L$3:$L$20000,BISDATA!$A$3:$A$20000,$AB26,BISDATA!$M$3:$M$20000,AJ$4,BISDATA!$I$3:$I$20000,$AB$3)+SUMIFS(BISDATA!$L$3:$L$20000,BISDATA!$A$3:$A$20000,$AB26,BISDATA!$M$3:$M$20000,AJ$4,BISDATA!$I$3:$I$20000,"FV")</f>
        <v>0</v>
      </c>
      <c r="AK26" s="29">
        <f>SUMIFS(BISDATA!$L$3:$L$20000,BISDATA!$A$3:$A$20000,$AB26,BISDATA!$M$3:$M$20000,AK$4,BISDATA!$I$3:$I$20000,$AB$3)+SUMIFS(BISDATA!$L$3:$L$20000,BISDATA!$A$3:$A$20000,$AB26,BISDATA!$M$3:$M$20000,AK$4,BISDATA!$I$3:$I$20000,"FV")</f>
        <v>0</v>
      </c>
      <c r="AL26" s="29">
        <f>SUMIFS(BISDATA!$L$3:$L$20000,BISDATA!$A$3:$A$20000,$AB26,BISDATA!$M$3:$M$20000,AL$4,BISDATA!$I$3:$I$20000,$AB$3)+SUMIFS(BISDATA!$L$3:$L$20000,BISDATA!$A$3:$A$20000,$AB26,BISDATA!$M$3:$M$20000,AL$4,BISDATA!$I$3:$I$20000,"FV")</f>
        <v>0</v>
      </c>
      <c r="AM26" s="29">
        <f>SUMIFS(BISDATA!$L$3:$L$20000,BISDATA!$A$3:$A$20000,$AB26,BISDATA!$M$3:$M$20000,AM$4,BISDATA!$I$3:$I$20000,$AB$3)+SUMIFS(BISDATA!$L$3:$L$20000,BISDATA!$A$3:$A$20000,$AB26,BISDATA!$M$3:$M$20000,AM$4,BISDATA!$I$3:$I$20000,"FV")</f>
        <v>0</v>
      </c>
      <c r="AN26" s="29">
        <f>SUMIFS(BISDATA!$L$3:$L$20000,BISDATA!$A$3:$A$20000,$AB26,BISDATA!$M$3:$M$20000,AN$4,BISDATA!$I$3:$I$20000,$AB$3)+SUMIFS(BISDATA!$L$3:$L$20000,BISDATA!$A$3:$A$20000,$AB26,BISDATA!$M$3:$M$20000,AN$4,BISDATA!$I$3:$I$20000,"FV")</f>
        <v>0</v>
      </c>
      <c r="AO26" s="29">
        <f>SUMIFS(BISDATA!$L$3:$L$20000,BISDATA!$A$3:$A$20000,$AB26,BISDATA!$M$3:$M$20000,AO$4,BISDATA!$I$3:$I$20000,$AB$3)+SUMIFS(BISDATA!$L$3:$L$20000,BISDATA!$A$3:$A$20000,$AB26,BISDATA!$M$3:$M$20000,AO$4,BISDATA!$I$3:$I$20000,"FV")</f>
        <v>0</v>
      </c>
      <c r="AP26" s="29">
        <f>SUMIFS(BISDATA!$L$3:$L$20000,BISDATA!$A$3:$A$20000,$AB26,BISDATA!$M$3:$M$20000,AP$4,BISDATA!$I$3:$I$20000,$AB$3)+SUMIFS(BISDATA!$L$3:$L$20000,BISDATA!$A$3:$A$20000,$AB26,BISDATA!$M$3:$M$20000,AP$4,BISDATA!$I$3:$I$20000,"FV")</f>
        <v>0</v>
      </c>
      <c r="AQ26" s="29">
        <f>SUMIFS(BISDATA!$L$3:$L$20000,BISDATA!$A$3:$A$20000,$AB26,BISDATA!$M$3:$M$20000,AQ$4,BISDATA!$I$3:$I$20000,$AB$3)+SUMIFS(BISDATA!$L$3:$L$20000,BISDATA!$A$3:$A$20000,$AB26,BISDATA!$M$3:$M$20000,AQ$4,BISDATA!$I$3:$I$20000,"FV")</f>
        <v>0</v>
      </c>
      <c r="AR26" s="29">
        <f>SUMIFS(BISDATA!$L$3:$L$20000,BISDATA!$A$3:$A$20000,$AB26,BISDATA!$M$3:$M$20000,AR$4,BISDATA!$I$3:$I$20000,$AB$3)+SUMIFS(BISDATA!$L$3:$L$20000,BISDATA!$A$3:$A$20000,$AB26,BISDATA!$M$3:$M$20000,AR$4,BISDATA!$I$3:$I$20000,"FV")</f>
        <v>0</v>
      </c>
      <c r="AS26" s="29">
        <f>SUMIFS(BISDATA!$L$3:$L$20000,BISDATA!$A$3:$A$20000,$AB26,BISDATA!$M$3:$M$20000,AS$4,BISDATA!$I$3:$I$20000,$AB$3)+SUMIFS(BISDATA!$L$3:$L$20000,BISDATA!$A$3:$A$20000,$AB26,BISDATA!$M$3:$M$20000,AS$4,BISDATA!$I$3:$I$20000,"FV")</f>
        <v>0</v>
      </c>
      <c r="AT26" s="29">
        <f>SUMIFS(BISDATA!$L$3:$L$20000,BISDATA!$A$3:$A$20000,$AB26,BISDATA!$M$3:$M$20000,AT$4,BISDATA!$I$3:$I$20000,$AB$3)+SUMIFS(BISDATA!$L$3:$L$20000,BISDATA!$A$3:$A$20000,$AB26,BISDATA!$M$3:$M$20000,AT$4,BISDATA!$I$3:$I$20000,"FV")</f>
        <v>0</v>
      </c>
      <c r="AU26" s="29">
        <f>SUMIFS(BISDATA!$L$3:$L$20000,BISDATA!$A$3:$A$20000,$AB26,BISDATA!$M$3:$M$20000,AU$4,BISDATA!$I$3:$I$20000,$AB$3)+SUMIFS(BISDATA!$L$3:$L$20000,BISDATA!$A$3:$A$20000,$AB26,BISDATA!$M$3:$M$20000,AU$4,BISDATA!$I$3:$I$20000,"FV")</f>
        <v>0</v>
      </c>
      <c r="AV26" s="29">
        <f>SUMIFS(BISDATA!$L$3:$L$20000,BISDATA!$A$3:$A$20000,$AB26,BISDATA!$M$3:$M$20000,AV$4,BISDATA!$I$3:$I$20000,$AB$3)+SUMIFS(BISDATA!$L$3:$L$20000,BISDATA!$A$3:$A$20000,$AB26,BISDATA!$M$3:$M$20000,AV$4,BISDATA!$I$3:$I$20000,"FV")</f>
        <v>0</v>
      </c>
      <c r="AW26" s="29">
        <f>SUMIFS(BISDATA!$L$3:$L$20000,BISDATA!$A$3:$A$20000,$AB26,BISDATA!$M$3:$M$20000,AW$4,BISDATA!$I$3:$I$20000,$AB$3)+SUMIFS(BISDATA!$L$3:$L$20000,BISDATA!$A$3:$A$20000,$AB26,BISDATA!$M$3:$M$20000,AW$4,BISDATA!$I$3:$I$20000,"FV")</f>
        <v>0</v>
      </c>
      <c r="AX26" s="29">
        <f>SUMIFS(BISDATA!$L$3:$L$20000,BISDATA!$A$3:$A$20000,$AB26,BISDATA!$M$3:$M$20000,AX$4,BISDATA!$I$3:$I$20000,$AB$3)+SUMIFS(BISDATA!$L$3:$L$20000,BISDATA!$A$3:$A$20000,$AB26,BISDATA!$M$3:$M$20000,AX$4,BISDATA!$I$3:$I$20000,"FV")</f>
        <v>0</v>
      </c>
      <c r="AY26" s="29">
        <f>SUMIFS(BISDATA!$L$3:$L$20000,BISDATA!$A$3:$A$20000,$AB26,BISDATA!$M$3:$M$20000,AY$4,BISDATA!$I$3:$I$20000,$AB$3)+SUMIFS(BISDATA!$L$3:$L$20000,BISDATA!$A$3:$A$20000,$AB26,BISDATA!$M$3:$M$20000,AY$4,BISDATA!$I$3:$I$20000,"FV")</f>
        <v>0</v>
      </c>
      <c r="AZ26" s="29">
        <f>SUMIFS(BISDATA!$L$3:$L$20000,BISDATA!$A$3:$A$20000,$AB26,BISDATA!$M$3:$M$20000,AZ$4,BISDATA!$I$3:$I$20000,$AB$3)+SUMIFS(BISDATA!$L$3:$L$20000,BISDATA!$A$3:$A$20000,$AB26,BISDATA!$M$3:$M$20000,AZ$4,BISDATA!$I$3:$I$20000,"FV")</f>
        <v>0</v>
      </c>
      <c r="BA26" s="30">
        <f>SUMIFS(BISDATA!$L$3:$L$20000,BISDATA!$A$3:$A$20000,$AB26,BISDATA!$M$3:$M$20000,BA$4,BISDATA!$I$3:$I$20000,$AB$3)+SUMIFS(BISDATA!$L$3:$L$20000,BISDATA!$A$3:$A$20000,$AB26,BISDATA!$M$3:$M$20000,BA$4,BISDATA!$I$3:$I$20000,"FV")</f>
        <v>0</v>
      </c>
      <c r="BB26" s="58"/>
      <c r="BC26" s="35" t="s">
        <v>171</v>
      </c>
      <c r="BD26" s="46">
        <f t="shared" si="3"/>
        <v>0</v>
      </c>
      <c r="BE26" s="29">
        <f t="shared" si="3"/>
        <v>0</v>
      </c>
      <c r="BF26" s="29">
        <f t="shared" si="3"/>
        <v>0</v>
      </c>
      <c r="BG26" s="29">
        <f t="shared" si="3"/>
        <v>0</v>
      </c>
      <c r="BH26" s="29">
        <f t="shared" si="3"/>
        <v>0</v>
      </c>
      <c r="BI26" s="29">
        <f t="shared" si="3"/>
        <v>0</v>
      </c>
      <c r="BJ26" s="29">
        <f t="shared" si="3"/>
        <v>0</v>
      </c>
      <c r="BK26" s="29">
        <f t="shared" si="3"/>
        <v>0</v>
      </c>
      <c r="BL26" s="29">
        <f t="shared" si="3"/>
        <v>0</v>
      </c>
      <c r="BM26" s="29">
        <f t="shared" si="3"/>
        <v>0</v>
      </c>
      <c r="BN26" s="29">
        <f t="shared" si="3"/>
        <v>0</v>
      </c>
      <c r="BO26" s="29">
        <f t="shared" si="3"/>
        <v>0</v>
      </c>
      <c r="BP26" s="29">
        <f t="shared" si="3"/>
        <v>0</v>
      </c>
      <c r="BQ26" s="29">
        <f t="shared" si="3"/>
        <v>0</v>
      </c>
      <c r="BR26" s="29">
        <f t="shared" si="3"/>
        <v>0</v>
      </c>
      <c r="BS26" s="29">
        <f t="shared" si="3"/>
        <v>0</v>
      </c>
      <c r="BT26" s="29">
        <f t="shared" si="4"/>
        <v>0</v>
      </c>
      <c r="BU26" s="29">
        <f t="shared" si="2"/>
        <v>0</v>
      </c>
      <c r="BV26" s="29">
        <f t="shared" si="2"/>
        <v>0</v>
      </c>
      <c r="BW26" s="29">
        <f t="shared" si="2"/>
        <v>0</v>
      </c>
      <c r="BX26" s="29">
        <f t="shared" si="2"/>
        <v>0</v>
      </c>
      <c r="BY26" s="29">
        <f t="shared" si="2"/>
        <v>0</v>
      </c>
      <c r="BZ26" s="29">
        <f t="shared" si="2"/>
        <v>0</v>
      </c>
      <c r="CA26" s="29">
        <f t="shared" si="2"/>
        <v>0</v>
      </c>
      <c r="CB26" s="30">
        <f t="shared" si="2"/>
        <v>0</v>
      </c>
    </row>
    <row r="27" spans="1:80" x14ac:dyDescent="0.25">
      <c r="A27" s="35" t="s">
        <v>25</v>
      </c>
      <c r="B27" s="46">
        <f>SUMIFS(FastClose!$H$3:$H$20000,FastClose!$K$3:$K$20000,$A27,FastClose!$G$3:$G$20000,B$3,FastClose!$D$3:$D$20000,$A$3)</f>
        <v>12917.399999999998</v>
      </c>
      <c r="C27" s="29">
        <f>SUMIFS(FastClose!$H$3:$H$20000,FastClose!$K$3:$K$20000,$A27,FastClose!$G$3:$G$20000,C$3,FastClose!$D$3:$D$20000,$A$3)</f>
        <v>89794.400000000009</v>
      </c>
      <c r="D27" s="29">
        <f>SUMIFS(FastClose!$H$3:$H$20000,FastClose!$K$3:$K$20000,$A27,FastClose!$G$3:$G$20000,D$3,FastClose!$D$3:$D$20000,$A$3)</f>
        <v>18123.25</v>
      </c>
      <c r="E27" s="29">
        <f>SUMIFS(FastClose!$H$3:$H$20000,FastClose!$K$3:$K$20000,$A27,FastClose!$G$3:$G$20000,E$3,FastClose!$D$3:$D$20000,$A$3)</f>
        <v>4072.74</v>
      </c>
      <c r="F27" s="29">
        <f>SUMIFS(FastClose!$H$3:$H$20000,FastClose!$K$3:$K$20000,$A27,FastClose!$G$3:$G$20000,F$3,FastClose!$D$3:$D$20000,$A$3)</f>
        <v>3692.7200000000003</v>
      </c>
      <c r="G27" s="29">
        <f>SUMIFS(FastClose!$H$3:$H$20000,FastClose!$K$3:$K$20000,$A27,FastClose!$G$3:$G$20000,G$3,FastClose!$D$3:$D$20000,$A$3)</f>
        <v>2392.1800000000003</v>
      </c>
      <c r="H27" s="29">
        <f>SUMIFS(FastClose!$H$3:$H$20000,FastClose!$K$3:$K$20000,$A27,FastClose!$G$3:$G$20000,H$3,FastClose!$D$3:$D$20000,$A$3)</f>
        <v>1008</v>
      </c>
      <c r="I27" s="29">
        <f>SUMIFS(FastClose!$H$3:$H$20000,FastClose!$K$3:$K$20000,$A27,FastClose!$G$3:$G$20000,I$3,FastClose!$D$3:$D$20000,$A$3)</f>
        <v>60</v>
      </c>
      <c r="J27" s="29">
        <f>SUMIFS(FastClose!$H$3:$H$20000,FastClose!$K$3:$K$20000,$A27,FastClose!$G$3:$G$20000,J$3,FastClose!$D$3:$D$20000,$A$3)</f>
        <v>70</v>
      </c>
      <c r="K27" s="29">
        <f>SUMIFS(FastClose!$H$3:$H$20000,FastClose!$K$3:$K$20000,$A27,FastClose!$G$3:$G$20000,K$3,FastClose!$D$3:$D$20000,$A$3)</f>
        <v>775</v>
      </c>
      <c r="L27" s="29">
        <f>SUMIFS(FastClose!$H$3:$H$20000,FastClose!$K$3:$K$20000,$A27,FastClose!$G$3:$G$20000,L$3,FastClose!$D$3:$D$20000,$A$3)</f>
        <v>263.11</v>
      </c>
      <c r="M27" s="29">
        <f>SUMIFS(FastClose!$H$3:$H$20000,FastClose!$K$3:$K$20000,$A27,FastClose!$G$3:$G$20000,M$3,FastClose!$D$3:$D$20000,$A$3)</f>
        <v>0</v>
      </c>
      <c r="N27" s="29">
        <f>SUMIFS(FastClose!$H$3:$H$20000,FastClose!$K$3:$K$20000,$A27,FastClose!$G$3:$G$20000,N$3,FastClose!$D$3:$D$20000,$A$3)</f>
        <v>210</v>
      </c>
      <c r="O27" s="29">
        <f>SUMIFS(FastClose!$H$3:$H$20000,FastClose!$K$3:$K$20000,$A27,FastClose!$G$3:$G$20000,O$3,FastClose!$D$3:$D$20000,$A$3)</f>
        <v>0</v>
      </c>
      <c r="P27" s="29">
        <f>SUMIFS(FastClose!$H$3:$H$20000,FastClose!$K$3:$K$20000,$A27,FastClose!$G$3:$G$20000,P$3,FastClose!$D$3:$D$20000,$A$3)</f>
        <v>0</v>
      </c>
      <c r="Q27" s="29">
        <f>SUMIFS(FastClose!$H$3:$H$20000,FastClose!$K$3:$K$20000,$A27,FastClose!$G$3:$G$20000,Q$3,FastClose!$D$3:$D$20000,$A$3)</f>
        <v>0</v>
      </c>
      <c r="R27" s="29">
        <f>SUMIFS(FastClose!$H$3:$H$20000,FastClose!$K$3:$K$20000,$A27,FastClose!$G$3:$G$20000,R$3,FastClose!$D$3:$D$20000,$A$3)</f>
        <v>0</v>
      </c>
      <c r="S27" s="29">
        <f>SUMIFS(FastClose!$H$3:$H$20000,FastClose!$K$3:$K$20000,$A27,FastClose!$G$3:$G$20000,S$3,FastClose!$D$3:$D$20000,$A$3)</f>
        <v>0</v>
      </c>
      <c r="T27" s="29">
        <f>SUMIFS(FastClose!$H$3:$H$20000,FastClose!$K$3:$K$20000,$A27,FastClose!$G$3:$G$20000,T$3,FastClose!$D$3:$D$20000,$A$3)</f>
        <v>0</v>
      </c>
      <c r="U27" s="29">
        <f>SUMIFS(FastClose!$H$3:$H$20000,FastClose!$K$3:$K$20000,$A27,FastClose!$G$3:$G$20000,U$3,FastClose!$D$3:$D$20000,$A$3)</f>
        <v>0</v>
      </c>
      <c r="V27" s="29">
        <f>SUMIFS(FastClose!$H$3:$H$20000,FastClose!$K$3:$K$20000,$A27,FastClose!$G$3:$G$20000,V$3,FastClose!$D$3:$D$20000,$A$3)</f>
        <v>0</v>
      </c>
      <c r="W27" s="29">
        <f>SUMIFS(FastClose!$H$3:$H$20000,FastClose!$K$3:$K$20000,$A27,FastClose!$G$3:$G$20000,W$3,FastClose!$D$3:$D$20000,$A$3)</f>
        <v>0</v>
      </c>
      <c r="X27" s="29">
        <f>SUMIFS(FastClose!$H$3:$H$20000,FastClose!$K$3:$K$20000,$A27,FastClose!$G$3:$G$20000,X$3,FastClose!$D$3:$D$20000,$A$3)</f>
        <v>0</v>
      </c>
      <c r="Y27" s="29">
        <f>SUMIFS(FastClose!$H$3:$H$20000,FastClose!$K$3:$K$20000,$A27,FastClose!$G$3:$G$20000,Y$3,FastClose!$D$3:$D$20000,$A$3)</f>
        <v>0</v>
      </c>
      <c r="Z27" s="30">
        <f>SUMIFS(FastClose!$H$3:$H$20000,FastClose!$K$3:$K$20000,$A27,FastClose!$G$3:$G$20000,Z$3,FastClose!$D$3:$D$20000,$A$3)</f>
        <v>0</v>
      </c>
      <c r="AB27" s="35" t="s">
        <v>25</v>
      </c>
      <c r="AC27" s="46">
        <f>SUMIFS(BISDATA!$L$3:$L$20000,BISDATA!$A$3:$A$20000,$AB27,BISDATA!$M$3:$M$20000,AC$4,BISDATA!$I$3:$I$20000,$AB$3)+SUMIFS(BISDATA!$L$3:$L$20000,BISDATA!$A$3:$A$20000,$AB27,BISDATA!$M$3:$M$20000,AC$4,BISDATA!$I$3:$I$20000,"FV")</f>
        <v>121245.08000000007</v>
      </c>
      <c r="AD27" s="29">
        <f>SUMIFS(BISDATA!$L$3:$L$20000,BISDATA!$A$3:$A$20000,$AB27,BISDATA!$M$3:$M$20000,AD$4,BISDATA!$I$3:$I$20000,$AB$3)+SUMIFS(BISDATA!$L$3:$L$20000,BISDATA!$A$3:$A$20000,$AB27,BISDATA!$M$3:$M$20000,AD$4,BISDATA!$I$3:$I$20000,"FV")</f>
        <v>125450.27000000008</v>
      </c>
      <c r="AE27" s="29">
        <f>SUMIFS(BISDATA!$L$3:$L$20000,BISDATA!$A$3:$A$20000,$AB27,BISDATA!$M$3:$M$20000,AE$4,BISDATA!$I$3:$I$20000,$AB$3)+SUMIFS(BISDATA!$L$3:$L$20000,BISDATA!$A$3:$A$20000,$AB27,BISDATA!$M$3:$M$20000,AE$4,BISDATA!$I$3:$I$20000,"FV")</f>
        <v>22673.879999999997</v>
      </c>
      <c r="AF27" s="29">
        <f>SUMIFS(BISDATA!$L$3:$L$20000,BISDATA!$A$3:$A$20000,$AB27,BISDATA!$M$3:$M$20000,AF$4,BISDATA!$I$3:$I$20000,$AB$3)+SUMIFS(BISDATA!$L$3:$L$20000,BISDATA!$A$3:$A$20000,$AB27,BISDATA!$M$3:$M$20000,AF$4,BISDATA!$I$3:$I$20000,"FV")</f>
        <v>5995.3200000000006</v>
      </c>
      <c r="AG27" s="29">
        <f>SUMIFS(BISDATA!$L$3:$L$20000,BISDATA!$A$3:$A$20000,$AB27,BISDATA!$M$3:$M$20000,AG$4,BISDATA!$I$3:$I$20000,$AB$3)+SUMIFS(BISDATA!$L$3:$L$20000,BISDATA!$A$3:$A$20000,$AB27,BISDATA!$M$3:$M$20000,AG$4,BISDATA!$I$3:$I$20000,"FV")</f>
        <v>4503.8900000000003</v>
      </c>
      <c r="AH27" s="29">
        <f>SUMIFS(BISDATA!$L$3:$L$20000,BISDATA!$A$3:$A$20000,$AB27,BISDATA!$M$3:$M$20000,AH$4,BISDATA!$I$3:$I$20000,$AB$3)+SUMIFS(BISDATA!$L$3:$L$20000,BISDATA!$A$3:$A$20000,$AB27,BISDATA!$M$3:$M$20000,AH$4,BISDATA!$I$3:$I$20000,"FV")</f>
        <v>2593.6800000000003</v>
      </c>
      <c r="AI27" s="29">
        <f>SUMIFS(BISDATA!$L$3:$L$20000,BISDATA!$A$3:$A$20000,$AB27,BISDATA!$M$3:$M$20000,AI$4,BISDATA!$I$3:$I$20000,$AB$3)+SUMIFS(BISDATA!$L$3:$L$20000,BISDATA!$A$3:$A$20000,$AB27,BISDATA!$M$3:$M$20000,AI$4,BISDATA!$I$3:$I$20000,"FV")</f>
        <v>1081</v>
      </c>
      <c r="AJ27" s="29">
        <f>SUMIFS(BISDATA!$L$3:$L$20000,BISDATA!$A$3:$A$20000,$AB27,BISDATA!$M$3:$M$20000,AJ$4,BISDATA!$I$3:$I$20000,$AB$3)+SUMIFS(BISDATA!$L$3:$L$20000,BISDATA!$A$3:$A$20000,$AB27,BISDATA!$M$3:$M$20000,AJ$4,BISDATA!$I$3:$I$20000,"FV")</f>
        <v>374.96</v>
      </c>
      <c r="AK27" s="29">
        <f>SUMIFS(BISDATA!$L$3:$L$20000,BISDATA!$A$3:$A$20000,$AB27,BISDATA!$M$3:$M$20000,AK$4,BISDATA!$I$3:$I$20000,$AB$3)+SUMIFS(BISDATA!$L$3:$L$20000,BISDATA!$A$3:$A$20000,$AB27,BISDATA!$M$3:$M$20000,AK$4,BISDATA!$I$3:$I$20000,"FV")</f>
        <v>70</v>
      </c>
      <c r="AL27" s="29">
        <f>SUMIFS(BISDATA!$L$3:$L$20000,BISDATA!$A$3:$A$20000,$AB27,BISDATA!$M$3:$M$20000,AL$4,BISDATA!$I$3:$I$20000,$AB$3)+SUMIFS(BISDATA!$L$3:$L$20000,BISDATA!$A$3:$A$20000,$AB27,BISDATA!$M$3:$M$20000,AL$4,BISDATA!$I$3:$I$20000,"FV")</f>
        <v>120</v>
      </c>
      <c r="AM27" s="29">
        <f>SUMIFS(BISDATA!$L$3:$L$20000,BISDATA!$A$3:$A$20000,$AB27,BISDATA!$M$3:$M$20000,AM$4,BISDATA!$I$3:$I$20000,$AB$3)+SUMIFS(BISDATA!$L$3:$L$20000,BISDATA!$A$3:$A$20000,$AB27,BISDATA!$M$3:$M$20000,AM$4,BISDATA!$I$3:$I$20000,"FV")</f>
        <v>476.33</v>
      </c>
      <c r="AN27" s="29">
        <f>SUMIFS(BISDATA!$L$3:$L$20000,BISDATA!$A$3:$A$20000,$AB27,BISDATA!$M$3:$M$20000,AN$4,BISDATA!$I$3:$I$20000,$AB$3)+SUMIFS(BISDATA!$L$3:$L$20000,BISDATA!$A$3:$A$20000,$AB27,BISDATA!$M$3:$M$20000,AN$4,BISDATA!$I$3:$I$20000,"FV")</f>
        <v>147.99</v>
      </c>
      <c r="AO27" s="29">
        <f>SUMIFS(BISDATA!$L$3:$L$20000,BISDATA!$A$3:$A$20000,$AB27,BISDATA!$M$3:$M$20000,AO$4,BISDATA!$I$3:$I$20000,$AB$3)+SUMIFS(BISDATA!$L$3:$L$20000,BISDATA!$A$3:$A$20000,$AB27,BISDATA!$M$3:$M$20000,AO$4,BISDATA!$I$3:$I$20000,"FV")</f>
        <v>515</v>
      </c>
      <c r="AP27" s="29">
        <f>SUMIFS(BISDATA!$L$3:$L$20000,BISDATA!$A$3:$A$20000,$AB27,BISDATA!$M$3:$M$20000,AP$4,BISDATA!$I$3:$I$20000,$AB$3)+SUMIFS(BISDATA!$L$3:$L$20000,BISDATA!$A$3:$A$20000,$AB27,BISDATA!$M$3:$M$20000,AP$4,BISDATA!$I$3:$I$20000,"FV")</f>
        <v>576.94000000000005</v>
      </c>
      <c r="AQ27" s="29">
        <f>SUMIFS(BISDATA!$L$3:$L$20000,BISDATA!$A$3:$A$20000,$AB27,BISDATA!$M$3:$M$20000,AQ$4,BISDATA!$I$3:$I$20000,$AB$3)+SUMIFS(BISDATA!$L$3:$L$20000,BISDATA!$A$3:$A$20000,$AB27,BISDATA!$M$3:$M$20000,AQ$4,BISDATA!$I$3:$I$20000,"FV")</f>
        <v>0</v>
      </c>
      <c r="AR27" s="29">
        <f>SUMIFS(BISDATA!$L$3:$L$20000,BISDATA!$A$3:$A$20000,$AB27,BISDATA!$M$3:$M$20000,AR$4,BISDATA!$I$3:$I$20000,$AB$3)+SUMIFS(BISDATA!$L$3:$L$20000,BISDATA!$A$3:$A$20000,$AB27,BISDATA!$M$3:$M$20000,AR$4,BISDATA!$I$3:$I$20000,"FV")</f>
        <v>0</v>
      </c>
      <c r="AS27" s="29">
        <f>SUMIFS(BISDATA!$L$3:$L$20000,BISDATA!$A$3:$A$20000,$AB27,BISDATA!$M$3:$M$20000,AS$4,BISDATA!$I$3:$I$20000,$AB$3)+SUMIFS(BISDATA!$L$3:$L$20000,BISDATA!$A$3:$A$20000,$AB27,BISDATA!$M$3:$M$20000,AS$4,BISDATA!$I$3:$I$20000,"FV")</f>
        <v>0</v>
      </c>
      <c r="AT27" s="29">
        <f>SUMIFS(BISDATA!$L$3:$L$20000,BISDATA!$A$3:$A$20000,$AB27,BISDATA!$M$3:$M$20000,AT$4,BISDATA!$I$3:$I$20000,$AB$3)+SUMIFS(BISDATA!$L$3:$L$20000,BISDATA!$A$3:$A$20000,$AB27,BISDATA!$M$3:$M$20000,AT$4,BISDATA!$I$3:$I$20000,"FV")</f>
        <v>0</v>
      </c>
      <c r="AU27" s="29">
        <f>SUMIFS(BISDATA!$L$3:$L$20000,BISDATA!$A$3:$A$20000,$AB27,BISDATA!$M$3:$M$20000,AU$4,BISDATA!$I$3:$I$20000,$AB$3)+SUMIFS(BISDATA!$L$3:$L$20000,BISDATA!$A$3:$A$20000,$AB27,BISDATA!$M$3:$M$20000,AU$4,BISDATA!$I$3:$I$20000,"FV")</f>
        <v>0</v>
      </c>
      <c r="AV27" s="29">
        <f>SUMIFS(BISDATA!$L$3:$L$20000,BISDATA!$A$3:$A$20000,$AB27,BISDATA!$M$3:$M$20000,AV$4,BISDATA!$I$3:$I$20000,$AB$3)+SUMIFS(BISDATA!$L$3:$L$20000,BISDATA!$A$3:$A$20000,$AB27,BISDATA!$M$3:$M$20000,AV$4,BISDATA!$I$3:$I$20000,"FV")</f>
        <v>0</v>
      </c>
      <c r="AW27" s="29">
        <f>SUMIFS(BISDATA!$L$3:$L$20000,BISDATA!$A$3:$A$20000,$AB27,BISDATA!$M$3:$M$20000,AW$4,BISDATA!$I$3:$I$20000,$AB$3)+SUMIFS(BISDATA!$L$3:$L$20000,BISDATA!$A$3:$A$20000,$AB27,BISDATA!$M$3:$M$20000,AW$4,BISDATA!$I$3:$I$20000,"FV")</f>
        <v>0</v>
      </c>
      <c r="AX27" s="29">
        <f>SUMIFS(BISDATA!$L$3:$L$20000,BISDATA!$A$3:$A$20000,$AB27,BISDATA!$M$3:$M$20000,AX$4,BISDATA!$I$3:$I$20000,$AB$3)+SUMIFS(BISDATA!$L$3:$L$20000,BISDATA!$A$3:$A$20000,$AB27,BISDATA!$M$3:$M$20000,AX$4,BISDATA!$I$3:$I$20000,"FV")</f>
        <v>0</v>
      </c>
      <c r="AY27" s="29">
        <f>SUMIFS(BISDATA!$L$3:$L$20000,BISDATA!$A$3:$A$20000,$AB27,BISDATA!$M$3:$M$20000,AY$4,BISDATA!$I$3:$I$20000,$AB$3)+SUMIFS(BISDATA!$L$3:$L$20000,BISDATA!$A$3:$A$20000,$AB27,BISDATA!$M$3:$M$20000,AY$4,BISDATA!$I$3:$I$20000,"FV")</f>
        <v>0</v>
      </c>
      <c r="AZ27" s="29">
        <f>SUMIFS(BISDATA!$L$3:$L$20000,BISDATA!$A$3:$A$20000,$AB27,BISDATA!$M$3:$M$20000,AZ$4,BISDATA!$I$3:$I$20000,$AB$3)+SUMIFS(BISDATA!$L$3:$L$20000,BISDATA!$A$3:$A$20000,$AB27,BISDATA!$M$3:$M$20000,AZ$4,BISDATA!$I$3:$I$20000,"FV")</f>
        <v>0</v>
      </c>
      <c r="BA27" s="30">
        <f>SUMIFS(BISDATA!$L$3:$L$20000,BISDATA!$A$3:$A$20000,$AB27,BISDATA!$M$3:$M$20000,BA$4,BISDATA!$I$3:$I$20000,$AB$3)+SUMIFS(BISDATA!$L$3:$L$20000,BISDATA!$A$3:$A$20000,$AB27,BISDATA!$M$3:$M$20000,BA$4,BISDATA!$I$3:$I$20000,"FV")</f>
        <v>0</v>
      </c>
      <c r="BB27" s="58"/>
      <c r="BC27" s="35" t="s">
        <v>25</v>
      </c>
      <c r="BD27" s="46">
        <f t="shared" si="3"/>
        <v>108327.68000000008</v>
      </c>
      <c r="BE27" s="29">
        <f t="shared" si="3"/>
        <v>35655.870000000068</v>
      </c>
      <c r="BF27" s="29">
        <f t="shared" si="3"/>
        <v>4550.6299999999974</v>
      </c>
      <c r="BG27" s="29">
        <f t="shared" si="3"/>
        <v>1922.5800000000008</v>
      </c>
      <c r="BH27" s="29">
        <f t="shared" si="3"/>
        <v>811.17000000000007</v>
      </c>
      <c r="BI27" s="29">
        <f t="shared" si="3"/>
        <v>201.5</v>
      </c>
      <c r="BJ27" s="29">
        <f t="shared" si="3"/>
        <v>73</v>
      </c>
      <c r="BK27" s="29">
        <f t="shared" si="3"/>
        <v>314.95999999999998</v>
      </c>
      <c r="BL27" s="29">
        <f t="shared" si="3"/>
        <v>0</v>
      </c>
      <c r="BM27" s="29">
        <f t="shared" si="3"/>
        <v>-655</v>
      </c>
      <c r="BN27" s="29">
        <f t="shared" si="3"/>
        <v>213.21999999999997</v>
      </c>
      <c r="BO27" s="29">
        <f t="shared" si="3"/>
        <v>147.99</v>
      </c>
      <c r="BP27" s="29">
        <f t="shared" si="3"/>
        <v>305</v>
      </c>
      <c r="BQ27" s="29">
        <f t="shared" si="3"/>
        <v>576.94000000000005</v>
      </c>
      <c r="BR27" s="29">
        <f t="shared" si="3"/>
        <v>0</v>
      </c>
      <c r="BS27" s="29">
        <f t="shared" si="3"/>
        <v>0</v>
      </c>
      <c r="BT27" s="29">
        <f t="shared" si="4"/>
        <v>0</v>
      </c>
      <c r="BU27" s="29">
        <f t="shared" si="2"/>
        <v>0</v>
      </c>
      <c r="BV27" s="29">
        <f t="shared" si="2"/>
        <v>0</v>
      </c>
      <c r="BW27" s="29">
        <f t="shared" si="2"/>
        <v>0</v>
      </c>
      <c r="BX27" s="29">
        <f t="shared" si="2"/>
        <v>0</v>
      </c>
      <c r="BY27" s="29">
        <f t="shared" si="2"/>
        <v>0</v>
      </c>
      <c r="BZ27" s="29">
        <f t="shared" si="2"/>
        <v>0</v>
      </c>
      <c r="CA27" s="29">
        <f t="shared" si="2"/>
        <v>0</v>
      </c>
      <c r="CB27" s="30">
        <f t="shared" si="2"/>
        <v>0</v>
      </c>
    </row>
    <row r="28" spans="1:80" x14ac:dyDescent="0.25">
      <c r="A28" s="35" t="s">
        <v>156</v>
      </c>
      <c r="B28" s="46">
        <f>SUMIFS(FastClose!$H$3:$H$20000,FastClose!$K$3:$K$20000,$A28,FastClose!$G$3:$G$20000,B$3,FastClose!$D$3:$D$20000,$A$3)</f>
        <v>0</v>
      </c>
      <c r="C28" s="29">
        <f>SUMIFS(FastClose!$H$3:$H$20000,FastClose!$K$3:$K$20000,$A28,FastClose!$G$3:$G$20000,C$3,FastClose!$D$3:$D$20000,$A$3)</f>
        <v>0</v>
      </c>
      <c r="D28" s="29">
        <f>SUMIFS(FastClose!$H$3:$H$20000,FastClose!$K$3:$K$20000,$A28,FastClose!$G$3:$G$20000,D$3,FastClose!$D$3:$D$20000,$A$3)</f>
        <v>0</v>
      </c>
      <c r="E28" s="29">
        <f>SUMIFS(FastClose!$H$3:$H$20000,FastClose!$K$3:$K$20000,$A28,FastClose!$G$3:$G$20000,E$3,FastClose!$D$3:$D$20000,$A$3)</f>
        <v>0</v>
      </c>
      <c r="F28" s="29">
        <f>SUMIFS(FastClose!$H$3:$H$20000,FastClose!$K$3:$K$20000,$A28,FastClose!$G$3:$G$20000,F$3,FastClose!$D$3:$D$20000,$A$3)</f>
        <v>0</v>
      </c>
      <c r="G28" s="29">
        <f>SUMIFS(FastClose!$H$3:$H$20000,FastClose!$K$3:$K$20000,$A28,FastClose!$G$3:$G$20000,G$3,FastClose!$D$3:$D$20000,$A$3)</f>
        <v>0</v>
      </c>
      <c r="H28" s="29">
        <f>SUMIFS(FastClose!$H$3:$H$20000,FastClose!$K$3:$K$20000,$A28,FastClose!$G$3:$G$20000,H$3,FastClose!$D$3:$D$20000,$A$3)</f>
        <v>0</v>
      </c>
      <c r="I28" s="29">
        <f>SUMIFS(FastClose!$H$3:$H$20000,FastClose!$K$3:$K$20000,$A28,FastClose!$G$3:$G$20000,I$3,FastClose!$D$3:$D$20000,$A$3)</f>
        <v>0</v>
      </c>
      <c r="J28" s="29">
        <f>SUMIFS(FastClose!$H$3:$H$20000,FastClose!$K$3:$K$20000,$A28,FastClose!$G$3:$G$20000,J$3,FastClose!$D$3:$D$20000,$A$3)</f>
        <v>0</v>
      </c>
      <c r="K28" s="29">
        <f>SUMIFS(FastClose!$H$3:$H$20000,FastClose!$K$3:$K$20000,$A28,FastClose!$G$3:$G$20000,K$3,FastClose!$D$3:$D$20000,$A$3)</f>
        <v>0</v>
      </c>
      <c r="L28" s="29">
        <f>SUMIFS(FastClose!$H$3:$H$20000,FastClose!$K$3:$K$20000,$A28,FastClose!$G$3:$G$20000,L$3,FastClose!$D$3:$D$20000,$A$3)</f>
        <v>0</v>
      </c>
      <c r="M28" s="29">
        <f>SUMIFS(FastClose!$H$3:$H$20000,FastClose!$K$3:$K$20000,$A28,FastClose!$G$3:$G$20000,M$3,FastClose!$D$3:$D$20000,$A$3)</f>
        <v>0</v>
      </c>
      <c r="N28" s="29">
        <f>SUMIFS(FastClose!$H$3:$H$20000,FastClose!$K$3:$K$20000,$A28,FastClose!$G$3:$G$20000,N$3,FastClose!$D$3:$D$20000,$A$3)</f>
        <v>0</v>
      </c>
      <c r="O28" s="29">
        <f>SUMIFS(FastClose!$H$3:$H$20000,FastClose!$K$3:$K$20000,$A28,FastClose!$G$3:$G$20000,O$3,FastClose!$D$3:$D$20000,$A$3)</f>
        <v>0</v>
      </c>
      <c r="P28" s="29">
        <f>SUMIFS(FastClose!$H$3:$H$20000,FastClose!$K$3:$K$20000,$A28,FastClose!$G$3:$G$20000,P$3,FastClose!$D$3:$D$20000,$A$3)</f>
        <v>0</v>
      </c>
      <c r="Q28" s="29">
        <f>SUMIFS(FastClose!$H$3:$H$20000,FastClose!$K$3:$K$20000,$A28,FastClose!$G$3:$G$20000,Q$3,FastClose!$D$3:$D$20000,$A$3)</f>
        <v>0</v>
      </c>
      <c r="R28" s="29">
        <f>SUMIFS(FastClose!$H$3:$H$20000,FastClose!$K$3:$K$20000,$A28,FastClose!$G$3:$G$20000,R$3,FastClose!$D$3:$D$20000,$A$3)</f>
        <v>0</v>
      </c>
      <c r="S28" s="29">
        <f>SUMIFS(FastClose!$H$3:$H$20000,FastClose!$K$3:$K$20000,$A28,FastClose!$G$3:$G$20000,S$3,FastClose!$D$3:$D$20000,$A$3)</f>
        <v>0</v>
      </c>
      <c r="T28" s="29">
        <f>SUMIFS(FastClose!$H$3:$H$20000,FastClose!$K$3:$K$20000,$A28,FastClose!$G$3:$G$20000,T$3,FastClose!$D$3:$D$20000,$A$3)</f>
        <v>0</v>
      </c>
      <c r="U28" s="29">
        <f>SUMIFS(FastClose!$H$3:$H$20000,FastClose!$K$3:$K$20000,$A28,FastClose!$G$3:$G$20000,U$3,FastClose!$D$3:$D$20000,$A$3)</f>
        <v>0</v>
      </c>
      <c r="V28" s="29">
        <f>SUMIFS(FastClose!$H$3:$H$20000,FastClose!$K$3:$K$20000,$A28,FastClose!$G$3:$G$20000,V$3,FastClose!$D$3:$D$20000,$A$3)</f>
        <v>0</v>
      </c>
      <c r="W28" s="29">
        <f>SUMIFS(FastClose!$H$3:$H$20000,FastClose!$K$3:$K$20000,$A28,FastClose!$G$3:$G$20000,W$3,FastClose!$D$3:$D$20000,$A$3)</f>
        <v>0</v>
      </c>
      <c r="X28" s="29">
        <f>SUMIFS(FastClose!$H$3:$H$20000,FastClose!$K$3:$K$20000,$A28,FastClose!$G$3:$G$20000,X$3,FastClose!$D$3:$D$20000,$A$3)</f>
        <v>0</v>
      </c>
      <c r="Y28" s="29">
        <f>SUMIFS(FastClose!$H$3:$H$20000,FastClose!$K$3:$K$20000,$A28,FastClose!$G$3:$G$20000,Y$3,FastClose!$D$3:$D$20000,$A$3)</f>
        <v>0</v>
      </c>
      <c r="Z28" s="30">
        <f>SUMIFS(FastClose!$H$3:$H$20000,FastClose!$K$3:$K$20000,$A28,FastClose!$G$3:$G$20000,Z$3,FastClose!$D$3:$D$20000,$A$3)</f>
        <v>0</v>
      </c>
      <c r="AB28" s="35" t="s">
        <v>156</v>
      </c>
      <c r="AC28" s="46">
        <f>SUMIFS(BISDATA!$L$3:$L$20000,BISDATA!$A$3:$A$20000,$AB28,BISDATA!$M$3:$M$20000,AC$4,BISDATA!$I$3:$I$20000,$AB$3)+SUMIFS(BISDATA!$L$3:$L$20000,BISDATA!$A$3:$A$20000,$AB28,BISDATA!$M$3:$M$20000,AC$4,BISDATA!$I$3:$I$20000,"FV")</f>
        <v>0</v>
      </c>
      <c r="AD28" s="29">
        <f>SUMIFS(BISDATA!$L$3:$L$20000,BISDATA!$A$3:$A$20000,$AB28,BISDATA!$M$3:$M$20000,AD$4,BISDATA!$I$3:$I$20000,$AB$3)+SUMIFS(BISDATA!$L$3:$L$20000,BISDATA!$A$3:$A$20000,$AB28,BISDATA!$M$3:$M$20000,AD$4,BISDATA!$I$3:$I$20000,"FV")</f>
        <v>0</v>
      </c>
      <c r="AE28" s="29">
        <f>SUMIFS(BISDATA!$L$3:$L$20000,BISDATA!$A$3:$A$20000,$AB28,BISDATA!$M$3:$M$20000,AE$4,BISDATA!$I$3:$I$20000,$AB$3)+SUMIFS(BISDATA!$L$3:$L$20000,BISDATA!$A$3:$A$20000,$AB28,BISDATA!$M$3:$M$20000,AE$4,BISDATA!$I$3:$I$20000,"FV")</f>
        <v>0</v>
      </c>
      <c r="AF28" s="29">
        <f>SUMIFS(BISDATA!$L$3:$L$20000,BISDATA!$A$3:$A$20000,$AB28,BISDATA!$M$3:$M$20000,AF$4,BISDATA!$I$3:$I$20000,$AB$3)+SUMIFS(BISDATA!$L$3:$L$20000,BISDATA!$A$3:$A$20000,$AB28,BISDATA!$M$3:$M$20000,AF$4,BISDATA!$I$3:$I$20000,"FV")</f>
        <v>0</v>
      </c>
      <c r="AG28" s="29">
        <f>SUMIFS(BISDATA!$L$3:$L$20000,BISDATA!$A$3:$A$20000,$AB28,BISDATA!$M$3:$M$20000,AG$4,BISDATA!$I$3:$I$20000,$AB$3)+SUMIFS(BISDATA!$L$3:$L$20000,BISDATA!$A$3:$A$20000,$AB28,BISDATA!$M$3:$M$20000,AG$4,BISDATA!$I$3:$I$20000,"FV")</f>
        <v>0</v>
      </c>
      <c r="AH28" s="29">
        <f>SUMIFS(BISDATA!$L$3:$L$20000,BISDATA!$A$3:$A$20000,$AB28,BISDATA!$M$3:$M$20000,AH$4,BISDATA!$I$3:$I$20000,$AB$3)+SUMIFS(BISDATA!$L$3:$L$20000,BISDATA!$A$3:$A$20000,$AB28,BISDATA!$M$3:$M$20000,AH$4,BISDATA!$I$3:$I$20000,"FV")</f>
        <v>0</v>
      </c>
      <c r="AI28" s="29">
        <f>SUMIFS(BISDATA!$L$3:$L$20000,BISDATA!$A$3:$A$20000,$AB28,BISDATA!$M$3:$M$20000,AI$4,BISDATA!$I$3:$I$20000,$AB$3)+SUMIFS(BISDATA!$L$3:$L$20000,BISDATA!$A$3:$A$20000,$AB28,BISDATA!$M$3:$M$20000,AI$4,BISDATA!$I$3:$I$20000,"FV")</f>
        <v>0</v>
      </c>
      <c r="AJ28" s="29">
        <f>SUMIFS(BISDATA!$L$3:$L$20000,BISDATA!$A$3:$A$20000,$AB28,BISDATA!$M$3:$M$20000,AJ$4,BISDATA!$I$3:$I$20000,$AB$3)+SUMIFS(BISDATA!$L$3:$L$20000,BISDATA!$A$3:$A$20000,$AB28,BISDATA!$M$3:$M$20000,AJ$4,BISDATA!$I$3:$I$20000,"FV")</f>
        <v>0</v>
      </c>
      <c r="AK28" s="29">
        <f>SUMIFS(BISDATA!$L$3:$L$20000,BISDATA!$A$3:$A$20000,$AB28,BISDATA!$M$3:$M$20000,AK$4,BISDATA!$I$3:$I$20000,$AB$3)+SUMIFS(BISDATA!$L$3:$L$20000,BISDATA!$A$3:$A$20000,$AB28,BISDATA!$M$3:$M$20000,AK$4,BISDATA!$I$3:$I$20000,"FV")</f>
        <v>0</v>
      </c>
      <c r="AL28" s="29">
        <f>SUMIFS(BISDATA!$L$3:$L$20000,BISDATA!$A$3:$A$20000,$AB28,BISDATA!$M$3:$M$20000,AL$4,BISDATA!$I$3:$I$20000,$AB$3)+SUMIFS(BISDATA!$L$3:$L$20000,BISDATA!$A$3:$A$20000,$AB28,BISDATA!$M$3:$M$20000,AL$4,BISDATA!$I$3:$I$20000,"FV")</f>
        <v>0</v>
      </c>
      <c r="AM28" s="29">
        <f>SUMIFS(BISDATA!$L$3:$L$20000,BISDATA!$A$3:$A$20000,$AB28,BISDATA!$M$3:$M$20000,AM$4,BISDATA!$I$3:$I$20000,$AB$3)+SUMIFS(BISDATA!$L$3:$L$20000,BISDATA!$A$3:$A$20000,$AB28,BISDATA!$M$3:$M$20000,AM$4,BISDATA!$I$3:$I$20000,"FV")</f>
        <v>0</v>
      </c>
      <c r="AN28" s="29">
        <f>SUMIFS(BISDATA!$L$3:$L$20000,BISDATA!$A$3:$A$20000,$AB28,BISDATA!$M$3:$M$20000,AN$4,BISDATA!$I$3:$I$20000,$AB$3)+SUMIFS(BISDATA!$L$3:$L$20000,BISDATA!$A$3:$A$20000,$AB28,BISDATA!$M$3:$M$20000,AN$4,BISDATA!$I$3:$I$20000,"FV")</f>
        <v>0</v>
      </c>
      <c r="AO28" s="29">
        <f>SUMIFS(BISDATA!$L$3:$L$20000,BISDATA!$A$3:$A$20000,$AB28,BISDATA!$M$3:$M$20000,AO$4,BISDATA!$I$3:$I$20000,$AB$3)+SUMIFS(BISDATA!$L$3:$L$20000,BISDATA!$A$3:$A$20000,$AB28,BISDATA!$M$3:$M$20000,AO$4,BISDATA!$I$3:$I$20000,"FV")</f>
        <v>0</v>
      </c>
      <c r="AP28" s="29">
        <f>SUMIFS(BISDATA!$L$3:$L$20000,BISDATA!$A$3:$A$20000,$AB28,BISDATA!$M$3:$M$20000,AP$4,BISDATA!$I$3:$I$20000,$AB$3)+SUMIFS(BISDATA!$L$3:$L$20000,BISDATA!$A$3:$A$20000,$AB28,BISDATA!$M$3:$M$20000,AP$4,BISDATA!$I$3:$I$20000,"FV")</f>
        <v>0</v>
      </c>
      <c r="AQ28" s="29">
        <f>SUMIFS(BISDATA!$L$3:$L$20000,BISDATA!$A$3:$A$20000,$AB28,BISDATA!$M$3:$M$20000,AQ$4,BISDATA!$I$3:$I$20000,$AB$3)+SUMIFS(BISDATA!$L$3:$L$20000,BISDATA!$A$3:$A$20000,$AB28,BISDATA!$M$3:$M$20000,AQ$4,BISDATA!$I$3:$I$20000,"FV")</f>
        <v>0</v>
      </c>
      <c r="AR28" s="29">
        <f>SUMIFS(BISDATA!$L$3:$L$20000,BISDATA!$A$3:$A$20000,$AB28,BISDATA!$M$3:$M$20000,AR$4,BISDATA!$I$3:$I$20000,$AB$3)+SUMIFS(BISDATA!$L$3:$L$20000,BISDATA!$A$3:$A$20000,$AB28,BISDATA!$M$3:$M$20000,AR$4,BISDATA!$I$3:$I$20000,"FV")</f>
        <v>0</v>
      </c>
      <c r="AS28" s="29">
        <f>SUMIFS(BISDATA!$L$3:$L$20000,BISDATA!$A$3:$A$20000,$AB28,BISDATA!$M$3:$M$20000,AS$4,BISDATA!$I$3:$I$20000,$AB$3)+SUMIFS(BISDATA!$L$3:$L$20000,BISDATA!$A$3:$A$20000,$AB28,BISDATA!$M$3:$M$20000,AS$4,BISDATA!$I$3:$I$20000,"FV")</f>
        <v>0</v>
      </c>
      <c r="AT28" s="29">
        <f>SUMIFS(BISDATA!$L$3:$L$20000,BISDATA!$A$3:$A$20000,$AB28,BISDATA!$M$3:$M$20000,AT$4,BISDATA!$I$3:$I$20000,$AB$3)+SUMIFS(BISDATA!$L$3:$L$20000,BISDATA!$A$3:$A$20000,$AB28,BISDATA!$M$3:$M$20000,AT$4,BISDATA!$I$3:$I$20000,"FV")</f>
        <v>0</v>
      </c>
      <c r="AU28" s="29">
        <f>SUMIFS(BISDATA!$L$3:$L$20000,BISDATA!$A$3:$A$20000,$AB28,BISDATA!$M$3:$M$20000,AU$4,BISDATA!$I$3:$I$20000,$AB$3)+SUMIFS(BISDATA!$L$3:$L$20000,BISDATA!$A$3:$A$20000,$AB28,BISDATA!$M$3:$M$20000,AU$4,BISDATA!$I$3:$I$20000,"FV")</f>
        <v>0</v>
      </c>
      <c r="AV28" s="29">
        <f>SUMIFS(BISDATA!$L$3:$L$20000,BISDATA!$A$3:$A$20000,$AB28,BISDATA!$M$3:$M$20000,AV$4,BISDATA!$I$3:$I$20000,$AB$3)+SUMIFS(BISDATA!$L$3:$L$20000,BISDATA!$A$3:$A$20000,$AB28,BISDATA!$M$3:$M$20000,AV$4,BISDATA!$I$3:$I$20000,"FV")</f>
        <v>0</v>
      </c>
      <c r="AW28" s="29">
        <f>SUMIFS(BISDATA!$L$3:$L$20000,BISDATA!$A$3:$A$20000,$AB28,BISDATA!$M$3:$M$20000,AW$4,BISDATA!$I$3:$I$20000,$AB$3)+SUMIFS(BISDATA!$L$3:$L$20000,BISDATA!$A$3:$A$20000,$AB28,BISDATA!$M$3:$M$20000,AW$4,BISDATA!$I$3:$I$20000,"FV")</f>
        <v>0</v>
      </c>
      <c r="AX28" s="29">
        <f>SUMIFS(BISDATA!$L$3:$L$20000,BISDATA!$A$3:$A$20000,$AB28,BISDATA!$M$3:$M$20000,AX$4,BISDATA!$I$3:$I$20000,$AB$3)+SUMIFS(BISDATA!$L$3:$L$20000,BISDATA!$A$3:$A$20000,$AB28,BISDATA!$M$3:$M$20000,AX$4,BISDATA!$I$3:$I$20000,"FV")</f>
        <v>0</v>
      </c>
      <c r="AY28" s="29">
        <f>SUMIFS(BISDATA!$L$3:$L$20000,BISDATA!$A$3:$A$20000,$AB28,BISDATA!$M$3:$M$20000,AY$4,BISDATA!$I$3:$I$20000,$AB$3)+SUMIFS(BISDATA!$L$3:$L$20000,BISDATA!$A$3:$A$20000,$AB28,BISDATA!$M$3:$M$20000,AY$4,BISDATA!$I$3:$I$20000,"FV")</f>
        <v>0</v>
      </c>
      <c r="AZ28" s="29">
        <f>SUMIFS(BISDATA!$L$3:$L$20000,BISDATA!$A$3:$A$20000,$AB28,BISDATA!$M$3:$M$20000,AZ$4,BISDATA!$I$3:$I$20000,$AB$3)+SUMIFS(BISDATA!$L$3:$L$20000,BISDATA!$A$3:$A$20000,$AB28,BISDATA!$M$3:$M$20000,AZ$4,BISDATA!$I$3:$I$20000,"FV")</f>
        <v>0</v>
      </c>
      <c r="BA28" s="30">
        <f>SUMIFS(BISDATA!$L$3:$L$20000,BISDATA!$A$3:$A$20000,$AB28,BISDATA!$M$3:$M$20000,BA$4,BISDATA!$I$3:$I$20000,$AB$3)+SUMIFS(BISDATA!$L$3:$L$20000,BISDATA!$A$3:$A$20000,$AB28,BISDATA!$M$3:$M$20000,BA$4,BISDATA!$I$3:$I$20000,"FV")</f>
        <v>0</v>
      </c>
      <c r="BB28" s="58"/>
      <c r="BC28" s="35" t="s">
        <v>156</v>
      </c>
      <c r="BD28" s="46">
        <f t="shared" si="3"/>
        <v>0</v>
      </c>
      <c r="BE28" s="29">
        <f t="shared" si="3"/>
        <v>0</v>
      </c>
      <c r="BF28" s="29">
        <f t="shared" si="3"/>
        <v>0</v>
      </c>
      <c r="BG28" s="29">
        <f t="shared" si="3"/>
        <v>0</v>
      </c>
      <c r="BH28" s="29">
        <f t="shared" si="3"/>
        <v>0</v>
      </c>
      <c r="BI28" s="29">
        <f t="shared" si="3"/>
        <v>0</v>
      </c>
      <c r="BJ28" s="29">
        <f t="shared" si="3"/>
        <v>0</v>
      </c>
      <c r="BK28" s="29">
        <f t="shared" si="3"/>
        <v>0</v>
      </c>
      <c r="BL28" s="29">
        <f t="shared" si="3"/>
        <v>0</v>
      </c>
      <c r="BM28" s="29">
        <f t="shared" si="3"/>
        <v>0</v>
      </c>
      <c r="BN28" s="29">
        <f t="shared" si="3"/>
        <v>0</v>
      </c>
      <c r="BO28" s="29">
        <f t="shared" si="3"/>
        <v>0</v>
      </c>
      <c r="BP28" s="29">
        <f t="shared" si="3"/>
        <v>0</v>
      </c>
      <c r="BQ28" s="29">
        <f t="shared" si="3"/>
        <v>0</v>
      </c>
      <c r="BR28" s="29">
        <f t="shared" si="3"/>
        <v>0</v>
      </c>
      <c r="BS28" s="29">
        <f t="shared" si="3"/>
        <v>0</v>
      </c>
      <c r="BT28" s="29">
        <f t="shared" si="4"/>
        <v>0</v>
      </c>
      <c r="BU28" s="29">
        <f t="shared" si="2"/>
        <v>0</v>
      </c>
      <c r="BV28" s="29">
        <f t="shared" si="2"/>
        <v>0</v>
      </c>
      <c r="BW28" s="29">
        <f t="shared" si="2"/>
        <v>0</v>
      </c>
      <c r="BX28" s="29">
        <f t="shared" si="2"/>
        <v>0</v>
      </c>
      <c r="BY28" s="29">
        <f t="shared" si="2"/>
        <v>0</v>
      </c>
      <c r="BZ28" s="29">
        <f t="shared" si="2"/>
        <v>0</v>
      </c>
      <c r="CA28" s="29">
        <f t="shared" si="2"/>
        <v>0</v>
      </c>
      <c r="CB28" s="30">
        <f t="shared" si="2"/>
        <v>0</v>
      </c>
    </row>
    <row r="29" spans="1:80" x14ac:dyDescent="0.25">
      <c r="A29" s="36" t="s">
        <v>67</v>
      </c>
      <c r="B29" s="47">
        <f>SUMIFS(FastClose!$H$3:$H$20000,FastClose!$K$3:$K$20000,$A29,FastClose!$G$3:$G$20000,B$3,FastClose!$D$3:$D$20000,$A$3)</f>
        <v>0</v>
      </c>
      <c r="C29" s="31">
        <f>SUMIFS(FastClose!$H$3:$H$20000,FastClose!$K$3:$K$20000,$A29,FastClose!$G$3:$G$20000,C$3,FastClose!$D$3:$D$20000,$A$3)</f>
        <v>0</v>
      </c>
      <c r="D29" s="31">
        <f>SUMIFS(FastClose!$H$3:$H$20000,FastClose!$K$3:$K$20000,$A29,FastClose!$G$3:$G$20000,D$3,FastClose!$D$3:$D$20000,$A$3)</f>
        <v>0</v>
      </c>
      <c r="E29" s="31">
        <f>SUMIFS(FastClose!$H$3:$H$20000,FastClose!$K$3:$K$20000,$A29,FastClose!$G$3:$G$20000,E$3,FastClose!$D$3:$D$20000,$A$3)</f>
        <v>0</v>
      </c>
      <c r="F29" s="31">
        <f>SUMIFS(FastClose!$H$3:$H$20000,FastClose!$K$3:$K$20000,$A29,FastClose!$G$3:$G$20000,F$3,FastClose!$D$3:$D$20000,$A$3)</f>
        <v>0</v>
      </c>
      <c r="G29" s="31">
        <f>SUMIFS(FastClose!$H$3:$H$20000,FastClose!$K$3:$K$20000,$A29,FastClose!$G$3:$G$20000,G$3,FastClose!$D$3:$D$20000,$A$3)</f>
        <v>0</v>
      </c>
      <c r="H29" s="31">
        <f>SUMIFS(FastClose!$H$3:$H$20000,FastClose!$K$3:$K$20000,$A29,FastClose!$G$3:$G$20000,H$3,FastClose!$D$3:$D$20000,$A$3)</f>
        <v>0</v>
      </c>
      <c r="I29" s="31">
        <f>SUMIFS(FastClose!$H$3:$H$20000,FastClose!$K$3:$K$20000,$A29,FastClose!$G$3:$G$20000,I$3,FastClose!$D$3:$D$20000,$A$3)</f>
        <v>0</v>
      </c>
      <c r="J29" s="31">
        <f>SUMIFS(FastClose!$H$3:$H$20000,FastClose!$K$3:$K$20000,$A29,FastClose!$G$3:$G$20000,J$3,FastClose!$D$3:$D$20000,$A$3)</f>
        <v>0</v>
      </c>
      <c r="K29" s="31">
        <f>SUMIFS(FastClose!$H$3:$H$20000,FastClose!$K$3:$K$20000,$A29,FastClose!$G$3:$G$20000,K$3,FastClose!$D$3:$D$20000,$A$3)</f>
        <v>0</v>
      </c>
      <c r="L29" s="31">
        <f>SUMIFS(FastClose!$H$3:$H$20000,FastClose!$K$3:$K$20000,$A29,FastClose!$G$3:$G$20000,L$3,FastClose!$D$3:$D$20000,$A$3)</f>
        <v>0</v>
      </c>
      <c r="M29" s="31">
        <f>SUMIFS(FastClose!$H$3:$H$20000,FastClose!$K$3:$K$20000,$A29,FastClose!$G$3:$G$20000,M$3,FastClose!$D$3:$D$20000,$A$3)</f>
        <v>0</v>
      </c>
      <c r="N29" s="31">
        <f>SUMIFS(FastClose!$H$3:$H$20000,FastClose!$K$3:$K$20000,$A29,FastClose!$G$3:$G$20000,N$3,FastClose!$D$3:$D$20000,$A$3)</f>
        <v>0</v>
      </c>
      <c r="O29" s="31">
        <f>SUMIFS(FastClose!$H$3:$H$20000,FastClose!$K$3:$K$20000,$A29,FastClose!$G$3:$G$20000,O$3,FastClose!$D$3:$D$20000,$A$3)</f>
        <v>0</v>
      </c>
      <c r="P29" s="31">
        <f>SUMIFS(FastClose!$H$3:$H$20000,FastClose!$K$3:$K$20000,$A29,FastClose!$G$3:$G$20000,P$3,FastClose!$D$3:$D$20000,$A$3)</f>
        <v>0</v>
      </c>
      <c r="Q29" s="31">
        <f>SUMIFS(FastClose!$H$3:$H$20000,FastClose!$K$3:$K$20000,$A29,FastClose!$G$3:$G$20000,Q$3,FastClose!$D$3:$D$20000,$A$3)</f>
        <v>0</v>
      </c>
      <c r="R29" s="31">
        <f>SUMIFS(FastClose!$H$3:$H$20000,FastClose!$K$3:$K$20000,$A29,FastClose!$G$3:$G$20000,R$3,FastClose!$D$3:$D$20000,$A$3)</f>
        <v>0</v>
      </c>
      <c r="S29" s="31">
        <f>SUMIFS(FastClose!$H$3:$H$20000,FastClose!$K$3:$K$20000,$A29,FastClose!$G$3:$G$20000,S$3,FastClose!$D$3:$D$20000,$A$3)</f>
        <v>0</v>
      </c>
      <c r="T29" s="31">
        <f>SUMIFS(FastClose!$H$3:$H$20000,FastClose!$K$3:$K$20000,$A29,FastClose!$G$3:$G$20000,T$3,FastClose!$D$3:$D$20000,$A$3)</f>
        <v>0</v>
      </c>
      <c r="U29" s="31">
        <f>SUMIFS(FastClose!$H$3:$H$20000,FastClose!$K$3:$K$20000,$A29,FastClose!$G$3:$G$20000,U$3,FastClose!$D$3:$D$20000,$A$3)</f>
        <v>0</v>
      </c>
      <c r="V29" s="31">
        <f>SUMIFS(FastClose!$H$3:$H$20000,FastClose!$K$3:$K$20000,$A29,FastClose!$G$3:$G$20000,V$3,FastClose!$D$3:$D$20000,$A$3)</f>
        <v>0</v>
      </c>
      <c r="W29" s="31">
        <f>SUMIFS(FastClose!$H$3:$H$20000,FastClose!$K$3:$K$20000,$A29,FastClose!$G$3:$G$20000,W$3,FastClose!$D$3:$D$20000,$A$3)</f>
        <v>0</v>
      </c>
      <c r="X29" s="31">
        <f>SUMIFS(FastClose!$H$3:$H$20000,FastClose!$K$3:$K$20000,$A29,FastClose!$G$3:$G$20000,X$3,FastClose!$D$3:$D$20000,$A$3)</f>
        <v>0</v>
      </c>
      <c r="Y29" s="31">
        <f>SUMIFS(FastClose!$H$3:$H$20000,FastClose!$K$3:$K$20000,$A29,FastClose!$G$3:$G$20000,Y$3,FastClose!$D$3:$D$20000,$A$3)</f>
        <v>0</v>
      </c>
      <c r="Z29" s="32">
        <f>SUMIFS(FastClose!$H$3:$H$20000,FastClose!$K$3:$K$20000,$A29,FastClose!$G$3:$G$20000,Z$3,FastClose!$D$3:$D$20000,$A$3)</f>
        <v>0</v>
      </c>
      <c r="AB29" s="36" t="s">
        <v>67</v>
      </c>
      <c r="AC29" s="47">
        <f>SUMIFS(BISDATA!$L$3:$L$20000,BISDATA!$A$3:$A$20000,$AB29,BISDATA!$M$3:$M$20000,AC$4,BISDATA!$I$3:$I$20000,$AB$3)+SUMIFS(BISDATA!$L$3:$L$20000,BISDATA!$A$3:$A$20000,$AB29,BISDATA!$M$3:$M$20000,AC$4,BISDATA!$I$3:$I$20000,"FV")</f>
        <v>0</v>
      </c>
      <c r="AD29" s="31">
        <f>SUMIFS(BISDATA!$L$3:$L$20000,BISDATA!$A$3:$A$20000,$AB29,BISDATA!$M$3:$M$20000,AD$4,BISDATA!$I$3:$I$20000,$AB$3)+SUMIFS(BISDATA!$L$3:$L$20000,BISDATA!$A$3:$A$20000,$AB29,BISDATA!$M$3:$M$20000,AD$4,BISDATA!$I$3:$I$20000,"FV")</f>
        <v>0</v>
      </c>
      <c r="AE29" s="31">
        <f>SUMIFS(BISDATA!$L$3:$L$20000,BISDATA!$A$3:$A$20000,$AB29,BISDATA!$M$3:$M$20000,AE$4,BISDATA!$I$3:$I$20000,$AB$3)+SUMIFS(BISDATA!$L$3:$L$20000,BISDATA!$A$3:$A$20000,$AB29,BISDATA!$M$3:$M$20000,AE$4,BISDATA!$I$3:$I$20000,"FV")</f>
        <v>0</v>
      </c>
      <c r="AF29" s="31">
        <f>SUMIFS(BISDATA!$L$3:$L$20000,BISDATA!$A$3:$A$20000,$AB29,BISDATA!$M$3:$M$20000,AF$4,BISDATA!$I$3:$I$20000,$AB$3)+SUMIFS(BISDATA!$L$3:$L$20000,BISDATA!$A$3:$A$20000,$AB29,BISDATA!$M$3:$M$20000,AF$4,BISDATA!$I$3:$I$20000,"FV")</f>
        <v>0</v>
      </c>
      <c r="AG29" s="31">
        <f>SUMIFS(BISDATA!$L$3:$L$20000,BISDATA!$A$3:$A$20000,$AB29,BISDATA!$M$3:$M$20000,AG$4,BISDATA!$I$3:$I$20000,$AB$3)+SUMIFS(BISDATA!$L$3:$L$20000,BISDATA!$A$3:$A$20000,$AB29,BISDATA!$M$3:$M$20000,AG$4,BISDATA!$I$3:$I$20000,"FV")</f>
        <v>0</v>
      </c>
      <c r="AH29" s="31">
        <f>SUMIFS(BISDATA!$L$3:$L$20000,BISDATA!$A$3:$A$20000,$AB29,BISDATA!$M$3:$M$20000,AH$4,BISDATA!$I$3:$I$20000,$AB$3)+SUMIFS(BISDATA!$L$3:$L$20000,BISDATA!$A$3:$A$20000,$AB29,BISDATA!$M$3:$M$20000,AH$4,BISDATA!$I$3:$I$20000,"FV")</f>
        <v>0</v>
      </c>
      <c r="AI29" s="31">
        <f>SUMIFS(BISDATA!$L$3:$L$20000,BISDATA!$A$3:$A$20000,$AB29,BISDATA!$M$3:$M$20000,AI$4,BISDATA!$I$3:$I$20000,$AB$3)+SUMIFS(BISDATA!$L$3:$L$20000,BISDATA!$A$3:$A$20000,$AB29,BISDATA!$M$3:$M$20000,AI$4,BISDATA!$I$3:$I$20000,"FV")</f>
        <v>0</v>
      </c>
      <c r="AJ29" s="31">
        <f>SUMIFS(BISDATA!$L$3:$L$20000,BISDATA!$A$3:$A$20000,$AB29,BISDATA!$M$3:$M$20000,AJ$4,BISDATA!$I$3:$I$20000,$AB$3)+SUMIFS(BISDATA!$L$3:$L$20000,BISDATA!$A$3:$A$20000,$AB29,BISDATA!$M$3:$M$20000,AJ$4,BISDATA!$I$3:$I$20000,"FV")</f>
        <v>0</v>
      </c>
      <c r="AK29" s="31">
        <f>SUMIFS(BISDATA!$L$3:$L$20000,BISDATA!$A$3:$A$20000,$AB29,BISDATA!$M$3:$M$20000,AK$4,BISDATA!$I$3:$I$20000,$AB$3)+SUMIFS(BISDATA!$L$3:$L$20000,BISDATA!$A$3:$A$20000,$AB29,BISDATA!$M$3:$M$20000,AK$4,BISDATA!$I$3:$I$20000,"FV")</f>
        <v>0</v>
      </c>
      <c r="AL29" s="31">
        <f>SUMIFS(BISDATA!$L$3:$L$20000,BISDATA!$A$3:$A$20000,$AB29,BISDATA!$M$3:$M$20000,AL$4,BISDATA!$I$3:$I$20000,$AB$3)+SUMIFS(BISDATA!$L$3:$L$20000,BISDATA!$A$3:$A$20000,$AB29,BISDATA!$M$3:$M$20000,AL$4,BISDATA!$I$3:$I$20000,"FV")</f>
        <v>0</v>
      </c>
      <c r="AM29" s="31">
        <f>SUMIFS(BISDATA!$L$3:$L$20000,BISDATA!$A$3:$A$20000,$AB29,BISDATA!$M$3:$M$20000,AM$4,BISDATA!$I$3:$I$20000,$AB$3)+SUMIFS(BISDATA!$L$3:$L$20000,BISDATA!$A$3:$A$20000,$AB29,BISDATA!$M$3:$M$20000,AM$4,BISDATA!$I$3:$I$20000,"FV")</f>
        <v>0</v>
      </c>
      <c r="AN29" s="31">
        <f>SUMIFS(BISDATA!$L$3:$L$20000,BISDATA!$A$3:$A$20000,$AB29,BISDATA!$M$3:$M$20000,AN$4,BISDATA!$I$3:$I$20000,$AB$3)+SUMIFS(BISDATA!$L$3:$L$20000,BISDATA!$A$3:$A$20000,$AB29,BISDATA!$M$3:$M$20000,AN$4,BISDATA!$I$3:$I$20000,"FV")</f>
        <v>0</v>
      </c>
      <c r="AO29" s="31">
        <f>SUMIFS(BISDATA!$L$3:$L$20000,BISDATA!$A$3:$A$20000,$AB29,BISDATA!$M$3:$M$20000,AO$4,BISDATA!$I$3:$I$20000,$AB$3)+SUMIFS(BISDATA!$L$3:$L$20000,BISDATA!$A$3:$A$20000,$AB29,BISDATA!$M$3:$M$20000,AO$4,BISDATA!$I$3:$I$20000,"FV")</f>
        <v>0</v>
      </c>
      <c r="AP29" s="31">
        <f>SUMIFS(BISDATA!$L$3:$L$20000,BISDATA!$A$3:$A$20000,$AB29,BISDATA!$M$3:$M$20000,AP$4,BISDATA!$I$3:$I$20000,$AB$3)+SUMIFS(BISDATA!$L$3:$L$20000,BISDATA!$A$3:$A$20000,$AB29,BISDATA!$M$3:$M$20000,AP$4,BISDATA!$I$3:$I$20000,"FV")</f>
        <v>0</v>
      </c>
      <c r="AQ29" s="31">
        <f>SUMIFS(BISDATA!$L$3:$L$20000,BISDATA!$A$3:$A$20000,$AB29,BISDATA!$M$3:$M$20000,AQ$4,BISDATA!$I$3:$I$20000,$AB$3)+SUMIFS(BISDATA!$L$3:$L$20000,BISDATA!$A$3:$A$20000,$AB29,BISDATA!$M$3:$M$20000,AQ$4,BISDATA!$I$3:$I$20000,"FV")</f>
        <v>0</v>
      </c>
      <c r="AR29" s="31">
        <f>SUMIFS(BISDATA!$L$3:$L$20000,BISDATA!$A$3:$A$20000,$AB29,BISDATA!$M$3:$M$20000,AR$4,BISDATA!$I$3:$I$20000,$AB$3)+SUMIFS(BISDATA!$L$3:$L$20000,BISDATA!$A$3:$A$20000,$AB29,BISDATA!$M$3:$M$20000,AR$4,BISDATA!$I$3:$I$20000,"FV")</f>
        <v>0</v>
      </c>
      <c r="AS29" s="31">
        <f>SUMIFS(BISDATA!$L$3:$L$20000,BISDATA!$A$3:$A$20000,$AB29,BISDATA!$M$3:$M$20000,AS$4,BISDATA!$I$3:$I$20000,$AB$3)+SUMIFS(BISDATA!$L$3:$L$20000,BISDATA!$A$3:$A$20000,$AB29,BISDATA!$M$3:$M$20000,AS$4,BISDATA!$I$3:$I$20000,"FV")</f>
        <v>0</v>
      </c>
      <c r="AT29" s="31">
        <f>SUMIFS(BISDATA!$L$3:$L$20000,BISDATA!$A$3:$A$20000,$AB29,BISDATA!$M$3:$M$20000,AT$4,BISDATA!$I$3:$I$20000,$AB$3)+SUMIFS(BISDATA!$L$3:$L$20000,BISDATA!$A$3:$A$20000,$AB29,BISDATA!$M$3:$M$20000,AT$4,BISDATA!$I$3:$I$20000,"FV")</f>
        <v>0</v>
      </c>
      <c r="AU29" s="31">
        <f>SUMIFS(BISDATA!$L$3:$L$20000,BISDATA!$A$3:$A$20000,$AB29,BISDATA!$M$3:$M$20000,AU$4,BISDATA!$I$3:$I$20000,$AB$3)+SUMIFS(BISDATA!$L$3:$L$20000,BISDATA!$A$3:$A$20000,$AB29,BISDATA!$M$3:$M$20000,AU$4,BISDATA!$I$3:$I$20000,"FV")</f>
        <v>0</v>
      </c>
      <c r="AV29" s="31">
        <f>SUMIFS(BISDATA!$L$3:$L$20000,BISDATA!$A$3:$A$20000,$AB29,BISDATA!$M$3:$M$20000,AV$4,BISDATA!$I$3:$I$20000,$AB$3)+SUMIFS(BISDATA!$L$3:$L$20000,BISDATA!$A$3:$A$20000,$AB29,BISDATA!$M$3:$M$20000,AV$4,BISDATA!$I$3:$I$20000,"FV")</f>
        <v>0</v>
      </c>
      <c r="AW29" s="31">
        <f>SUMIFS(BISDATA!$L$3:$L$20000,BISDATA!$A$3:$A$20000,$AB29,BISDATA!$M$3:$M$20000,AW$4,BISDATA!$I$3:$I$20000,$AB$3)+SUMIFS(BISDATA!$L$3:$L$20000,BISDATA!$A$3:$A$20000,$AB29,BISDATA!$M$3:$M$20000,AW$4,BISDATA!$I$3:$I$20000,"FV")</f>
        <v>0</v>
      </c>
      <c r="AX29" s="31">
        <f>SUMIFS(BISDATA!$L$3:$L$20000,BISDATA!$A$3:$A$20000,$AB29,BISDATA!$M$3:$M$20000,AX$4,BISDATA!$I$3:$I$20000,$AB$3)+SUMIFS(BISDATA!$L$3:$L$20000,BISDATA!$A$3:$A$20000,$AB29,BISDATA!$M$3:$M$20000,AX$4,BISDATA!$I$3:$I$20000,"FV")</f>
        <v>0</v>
      </c>
      <c r="AY29" s="31">
        <f>SUMIFS(BISDATA!$L$3:$L$20000,BISDATA!$A$3:$A$20000,$AB29,BISDATA!$M$3:$M$20000,AY$4,BISDATA!$I$3:$I$20000,$AB$3)+SUMIFS(BISDATA!$L$3:$L$20000,BISDATA!$A$3:$A$20000,$AB29,BISDATA!$M$3:$M$20000,AY$4,BISDATA!$I$3:$I$20000,"FV")</f>
        <v>0</v>
      </c>
      <c r="AZ29" s="31">
        <f>SUMIFS(BISDATA!$L$3:$L$20000,BISDATA!$A$3:$A$20000,$AB29,BISDATA!$M$3:$M$20000,AZ$4,BISDATA!$I$3:$I$20000,$AB$3)+SUMIFS(BISDATA!$L$3:$L$20000,BISDATA!$A$3:$A$20000,$AB29,BISDATA!$M$3:$M$20000,AZ$4,BISDATA!$I$3:$I$20000,"FV")</f>
        <v>0</v>
      </c>
      <c r="BA29" s="32">
        <f>SUMIFS(BISDATA!$L$3:$L$20000,BISDATA!$A$3:$A$20000,$AB29,BISDATA!$M$3:$M$20000,BA$4,BISDATA!$I$3:$I$20000,$AB$3)+SUMIFS(BISDATA!$L$3:$L$20000,BISDATA!$A$3:$A$20000,$AB29,BISDATA!$M$3:$M$20000,BA$4,BISDATA!$I$3:$I$20000,"FV")</f>
        <v>0</v>
      </c>
      <c r="BB29" s="58"/>
      <c r="BC29" s="36" t="s">
        <v>67</v>
      </c>
      <c r="BD29" s="47">
        <f t="shared" si="3"/>
        <v>0</v>
      </c>
      <c r="BE29" s="31">
        <f t="shared" si="3"/>
        <v>0</v>
      </c>
      <c r="BF29" s="31">
        <f t="shared" si="3"/>
        <v>0</v>
      </c>
      <c r="BG29" s="31">
        <f t="shared" si="3"/>
        <v>0</v>
      </c>
      <c r="BH29" s="31">
        <f t="shared" si="3"/>
        <v>0</v>
      </c>
      <c r="BI29" s="31">
        <f t="shared" si="3"/>
        <v>0</v>
      </c>
      <c r="BJ29" s="31">
        <f t="shared" si="3"/>
        <v>0</v>
      </c>
      <c r="BK29" s="31">
        <f t="shared" si="3"/>
        <v>0</v>
      </c>
      <c r="BL29" s="31">
        <f t="shared" si="3"/>
        <v>0</v>
      </c>
      <c r="BM29" s="31">
        <f t="shared" si="3"/>
        <v>0</v>
      </c>
      <c r="BN29" s="31">
        <f t="shared" si="3"/>
        <v>0</v>
      </c>
      <c r="BO29" s="31">
        <f t="shared" si="3"/>
        <v>0</v>
      </c>
      <c r="BP29" s="31">
        <f t="shared" si="3"/>
        <v>0</v>
      </c>
      <c r="BQ29" s="31">
        <f t="shared" si="3"/>
        <v>0</v>
      </c>
      <c r="BR29" s="31">
        <f t="shared" si="3"/>
        <v>0</v>
      </c>
      <c r="BS29" s="31">
        <f t="shared" si="3"/>
        <v>0</v>
      </c>
      <c r="BT29" s="31">
        <f t="shared" si="4"/>
        <v>0</v>
      </c>
      <c r="BU29" s="31">
        <f t="shared" si="2"/>
        <v>0</v>
      </c>
      <c r="BV29" s="31">
        <f t="shared" si="2"/>
        <v>0</v>
      </c>
      <c r="BW29" s="31">
        <f t="shared" si="2"/>
        <v>0</v>
      </c>
      <c r="BX29" s="31">
        <f t="shared" si="2"/>
        <v>0</v>
      </c>
      <c r="BY29" s="31">
        <f t="shared" si="2"/>
        <v>0</v>
      </c>
      <c r="BZ29" s="31">
        <f t="shared" si="2"/>
        <v>0</v>
      </c>
      <c r="CA29" s="31">
        <f t="shared" si="2"/>
        <v>0</v>
      </c>
      <c r="CB29" s="32">
        <f t="shared" si="2"/>
        <v>0</v>
      </c>
    </row>
    <row r="30" spans="1:80" x14ac:dyDescent="0.25">
      <c r="A30" s="36" t="s">
        <v>301</v>
      </c>
      <c r="B30" s="49">
        <f>SUMIFS(FastClose!$H$3:$H$20000,FastClose!$K$3:$K$20000,$A30,FastClose!$G$3:$G$20000,B$3,FastClose!$D$3:$D$20000,$A$3)</f>
        <v>32274.160000000007</v>
      </c>
      <c r="C30" s="50">
        <f>SUMIFS(FastClose!$H$3:$H$20000,FastClose!$K$3:$K$20000,$A30,FastClose!$G$3:$G$20000,C$3,FastClose!$D$3:$D$20000,$A$3)</f>
        <v>134936.94999999998</v>
      </c>
      <c r="D30" s="50">
        <f>SUMIFS(FastClose!$H$3:$H$20000,FastClose!$K$3:$K$20000,$A30,FastClose!$G$3:$G$20000,D$3,FastClose!$D$3:$D$20000,$A$3)</f>
        <v>17078.82</v>
      </c>
      <c r="E30" s="50">
        <f>SUMIFS(FastClose!$H$3:$H$20000,FastClose!$K$3:$K$20000,$A30,FastClose!$G$3:$G$20000,E$3,FastClose!$D$3:$D$20000,$A$3)</f>
        <v>7565.08</v>
      </c>
      <c r="F30" s="50">
        <f>SUMIFS(FastClose!$H$3:$H$20000,FastClose!$K$3:$K$20000,$A30,FastClose!$G$3:$G$20000,F$3,FastClose!$D$3:$D$20000,$A$3)</f>
        <v>1557.68</v>
      </c>
      <c r="G30" s="50">
        <f>SUMIFS(FastClose!$H$3:$H$20000,FastClose!$K$3:$K$20000,$A30,FastClose!$G$3:$G$20000,G$3,FastClose!$D$3:$D$20000,$A$3)</f>
        <v>1150.08</v>
      </c>
      <c r="H30" s="50">
        <f>SUMIFS(FastClose!$H$3:$H$20000,FastClose!$K$3:$K$20000,$A30,FastClose!$G$3:$G$20000,H$3,FastClose!$D$3:$D$20000,$A$3)</f>
        <v>447.5</v>
      </c>
      <c r="I30" s="50">
        <f>SUMIFS(FastClose!$H$3:$H$20000,FastClose!$K$3:$K$20000,$A30,FastClose!$G$3:$G$20000,I$3,FastClose!$D$3:$D$20000,$A$3)</f>
        <v>445</v>
      </c>
      <c r="J30" s="50">
        <f>SUMIFS(FastClose!$H$3:$H$20000,FastClose!$K$3:$K$20000,$A30,FastClose!$G$3:$G$20000,J$3,FastClose!$D$3:$D$20000,$A$3)</f>
        <v>60</v>
      </c>
      <c r="K30" s="50">
        <f>SUMIFS(FastClose!$H$3:$H$20000,FastClose!$K$3:$K$20000,$A30,FastClose!$G$3:$G$20000,K$3,FastClose!$D$3:$D$20000,$A$3)</f>
        <v>0</v>
      </c>
      <c r="L30" s="50">
        <f>SUMIFS(FastClose!$H$3:$H$20000,FastClose!$K$3:$K$20000,$A30,FastClose!$G$3:$G$20000,L$3,FastClose!$D$3:$D$20000,$A$3)</f>
        <v>108</v>
      </c>
      <c r="M30" s="50">
        <f>SUMIFS(FastClose!$H$3:$H$20000,FastClose!$K$3:$K$20000,$A30,FastClose!$G$3:$G$20000,M$3,FastClose!$D$3:$D$20000,$A$3)</f>
        <v>147.99</v>
      </c>
      <c r="N30" s="50">
        <f>SUMIFS(FastClose!$H$3:$H$20000,FastClose!$K$3:$K$20000,$A30,FastClose!$G$3:$G$20000,N$3,FastClose!$D$3:$D$20000,$A$3)</f>
        <v>500</v>
      </c>
      <c r="O30" s="50">
        <f>SUMIFS(FastClose!$H$3:$H$20000,FastClose!$K$3:$K$20000,$A30,FastClose!$G$3:$G$20000,O$3,FastClose!$D$3:$D$20000,$A$3)</f>
        <v>151.94</v>
      </c>
      <c r="P30" s="50">
        <f>SUMIFS(FastClose!$H$3:$H$20000,FastClose!$K$3:$K$20000,$A30,FastClose!$G$3:$G$20000,P$3,FastClose!$D$3:$D$20000,$A$3)</f>
        <v>0</v>
      </c>
      <c r="Q30" s="50">
        <f>SUMIFS(FastClose!$H$3:$H$20000,FastClose!$K$3:$K$20000,$A30,FastClose!$G$3:$G$20000,Q$3,FastClose!$D$3:$D$20000,$A$3)</f>
        <v>0</v>
      </c>
      <c r="R30" s="50">
        <f>SUMIFS(FastClose!$H$3:$H$20000,FastClose!$K$3:$K$20000,$A30,FastClose!$G$3:$G$20000,R$3,FastClose!$D$3:$D$20000,$A$3)</f>
        <v>0</v>
      </c>
      <c r="S30" s="50">
        <f>SUMIFS(FastClose!$H$3:$H$20000,FastClose!$K$3:$K$20000,$A30,FastClose!$G$3:$G$20000,S$3,FastClose!$D$3:$D$20000,$A$3)</f>
        <v>0</v>
      </c>
      <c r="T30" s="50">
        <f>SUMIFS(FastClose!$H$3:$H$20000,FastClose!$K$3:$K$20000,$A30,FastClose!$G$3:$G$20000,T$3,FastClose!$D$3:$D$20000,$A$3)</f>
        <v>0</v>
      </c>
      <c r="U30" s="50">
        <f>SUMIFS(FastClose!$H$3:$H$20000,FastClose!$K$3:$K$20000,$A30,FastClose!$G$3:$G$20000,U$3,FastClose!$D$3:$D$20000,$A$3)</f>
        <v>0</v>
      </c>
      <c r="V30" s="50">
        <f>SUMIFS(FastClose!$H$3:$H$20000,FastClose!$K$3:$K$20000,$A30,FastClose!$G$3:$G$20000,V$3,FastClose!$D$3:$D$20000,$A$3)</f>
        <v>0</v>
      </c>
      <c r="W30" s="50">
        <f>SUMIFS(FastClose!$H$3:$H$20000,FastClose!$K$3:$K$20000,$A30,FastClose!$G$3:$G$20000,W$3,FastClose!$D$3:$D$20000,$A$3)</f>
        <v>0</v>
      </c>
      <c r="X30" s="50">
        <f>SUMIFS(FastClose!$H$3:$H$20000,FastClose!$K$3:$K$20000,$A30,FastClose!$G$3:$G$20000,X$3,FastClose!$D$3:$D$20000,$A$3)</f>
        <v>0</v>
      </c>
      <c r="Y30" s="50">
        <f>SUMIFS(FastClose!$H$3:$H$20000,FastClose!$K$3:$K$20000,$A30,FastClose!$G$3:$G$20000,Y$3,FastClose!$D$3:$D$20000,$A$3)</f>
        <v>0</v>
      </c>
      <c r="Z30" s="51">
        <f>SUMIFS(FastClose!$H$3:$H$20000,FastClose!$K$3:$K$20000,$A30,FastClose!$G$3:$G$20000,Z$3,FastClose!$D$3:$D$20000,$A$3)</f>
        <v>0</v>
      </c>
      <c r="AB30" s="36" t="s">
        <v>301</v>
      </c>
      <c r="AC30" s="49">
        <f>SUMIFS(BISDATA!$L$3:$L$20000,BISDATA!$A$3:$A$20000,$AB30,BISDATA!$M$3:$M$20000,AC$4,BISDATA!$I$3:$I$20000,$AB$3)+SUMIFS(BISDATA!$L$3:$L$20000,BISDATA!$A$3:$A$20000,$AB30,BISDATA!$M$3:$M$20000,AC$4,BISDATA!$I$3:$I$20000,"FV")</f>
        <v>412014.49000000017</v>
      </c>
      <c r="AD30" s="50">
        <f>SUMIFS(BISDATA!$L$3:$L$20000,BISDATA!$A$3:$A$20000,$AB30,BISDATA!$M$3:$M$20000,AD$4,BISDATA!$I$3:$I$20000,$AB$3)+SUMIFS(BISDATA!$L$3:$L$20000,BISDATA!$A$3:$A$20000,$AB30,BISDATA!$M$3:$M$20000,AD$4,BISDATA!$I$3:$I$20000,"FV")</f>
        <v>341836.40000000031</v>
      </c>
      <c r="AE30" s="50">
        <f>SUMIFS(BISDATA!$L$3:$L$20000,BISDATA!$A$3:$A$20000,$AB30,BISDATA!$M$3:$M$20000,AE$4,BISDATA!$I$3:$I$20000,$AB$3)+SUMIFS(BISDATA!$L$3:$L$20000,BISDATA!$A$3:$A$20000,$AB30,BISDATA!$M$3:$M$20000,AE$4,BISDATA!$I$3:$I$20000,"FV")</f>
        <v>50380.070000000007</v>
      </c>
      <c r="AF30" s="50">
        <f>SUMIFS(BISDATA!$L$3:$L$20000,BISDATA!$A$3:$A$20000,$AB30,BISDATA!$M$3:$M$20000,AF$4,BISDATA!$I$3:$I$20000,$AB$3)+SUMIFS(BISDATA!$L$3:$L$20000,BISDATA!$A$3:$A$20000,$AB30,BISDATA!$M$3:$M$20000,AF$4,BISDATA!$I$3:$I$20000,"FV")</f>
        <v>22546.44</v>
      </c>
      <c r="AG30" s="50">
        <f>SUMIFS(BISDATA!$L$3:$L$20000,BISDATA!$A$3:$A$20000,$AB30,BISDATA!$M$3:$M$20000,AG$4,BISDATA!$I$3:$I$20000,$AB$3)+SUMIFS(BISDATA!$L$3:$L$20000,BISDATA!$A$3:$A$20000,$AB30,BISDATA!$M$3:$M$20000,AG$4,BISDATA!$I$3:$I$20000,"FV")</f>
        <v>8001.5299999999988</v>
      </c>
      <c r="AH30" s="50">
        <f>SUMIFS(BISDATA!$L$3:$L$20000,BISDATA!$A$3:$A$20000,$AB30,BISDATA!$M$3:$M$20000,AH$4,BISDATA!$I$3:$I$20000,$AB$3)+SUMIFS(BISDATA!$L$3:$L$20000,BISDATA!$A$3:$A$20000,$AB30,BISDATA!$M$3:$M$20000,AH$4,BISDATA!$I$3:$I$20000,"FV")</f>
        <v>4972.3099999999995</v>
      </c>
      <c r="AI30" s="50">
        <f>SUMIFS(BISDATA!$L$3:$L$20000,BISDATA!$A$3:$A$20000,$AB30,BISDATA!$M$3:$M$20000,AI$4,BISDATA!$I$3:$I$20000,$AB$3)+SUMIFS(BISDATA!$L$3:$L$20000,BISDATA!$A$3:$A$20000,$AB30,BISDATA!$M$3:$M$20000,AI$4,BISDATA!$I$3:$I$20000,"FV")</f>
        <v>2455.48</v>
      </c>
      <c r="AJ30" s="50">
        <f>SUMIFS(BISDATA!$L$3:$L$20000,BISDATA!$A$3:$A$20000,$AB30,BISDATA!$M$3:$M$20000,AJ$4,BISDATA!$I$3:$I$20000,$AB$3)+SUMIFS(BISDATA!$L$3:$L$20000,BISDATA!$A$3:$A$20000,$AB30,BISDATA!$M$3:$M$20000,AJ$4,BISDATA!$I$3:$I$20000,"FV")</f>
        <v>2401.31</v>
      </c>
      <c r="AK30" s="50">
        <f>SUMIFS(BISDATA!$L$3:$L$20000,BISDATA!$A$3:$A$20000,$AB30,BISDATA!$M$3:$M$20000,AK$4,BISDATA!$I$3:$I$20000,$AB$3)+SUMIFS(BISDATA!$L$3:$L$20000,BISDATA!$A$3:$A$20000,$AB30,BISDATA!$M$3:$M$20000,AK$4,BISDATA!$I$3:$I$20000,"FV")</f>
        <v>1188.8800000000001</v>
      </c>
      <c r="AL30" s="50">
        <f>SUMIFS(BISDATA!$L$3:$L$20000,BISDATA!$A$3:$A$20000,$AB30,BISDATA!$M$3:$M$20000,AL$4,BISDATA!$I$3:$I$20000,$AB$3)+SUMIFS(BISDATA!$L$3:$L$20000,BISDATA!$A$3:$A$20000,$AB30,BISDATA!$M$3:$M$20000,AL$4,BISDATA!$I$3:$I$20000,"FV")</f>
        <v>475</v>
      </c>
      <c r="AM30" s="50">
        <f>SUMIFS(BISDATA!$L$3:$L$20000,BISDATA!$A$3:$A$20000,$AB30,BISDATA!$M$3:$M$20000,AM$4,BISDATA!$I$3:$I$20000,$AB$3)+SUMIFS(BISDATA!$L$3:$L$20000,BISDATA!$A$3:$A$20000,$AB30,BISDATA!$M$3:$M$20000,AM$4,BISDATA!$I$3:$I$20000,"FV")</f>
        <v>195</v>
      </c>
      <c r="AN30" s="50">
        <f>SUMIFS(BISDATA!$L$3:$L$20000,BISDATA!$A$3:$A$20000,$AB30,BISDATA!$M$3:$M$20000,AN$4,BISDATA!$I$3:$I$20000,$AB$3)+SUMIFS(BISDATA!$L$3:$L$20000,BISDATA!$A$3:$A$20000,$AB30,BISDATA!$M$3:$M$20000,AN$4,BISDATA!$I$3:$I$20000,"FV")</f>
        <v>374.5</v>
      </c>
      <c r="AO30" s="50">
        <f>SUMIFS(BISDATA!$L$3:$L$20000,BISDATA!$A$3:$A$20000,$AB30,BISDATA!$M$3:$M$20000,AO$4,BISDATA!$I$3:$I$20000,$AB$3)+SUMIFS(BISDATA!$L$3:$L$20000,BISDATA!$A$3:$A$20000,$AB30,BISDATA!$M$3:$M$20000,AO$4,BISDATA!$I$3:$I$20000,"FV")</f>
        <v>1168.7</v>
      </c>
      <c r="AP30" s="50">
        <f>SUMIFS(BISDATA!$L$3:$L$20000,BISDATA!$A$3:$A$20000,$AB30,BISDATA!$M$3:$M$20000,AP$4,BISDATA!$I$3:$I$20000,$AB$3)+SUMIFS(BISDATA!$L$3:$L$20000,BISDATA!$A$3:$A$20000,$AB30,BISDATA!$M$3:$M$20000,AP$4,BISDATA!$I$3:$I$20000,"FV")</f>
        <v>671</v>
      </c>
      <c r="AQ30" s="50">
        <f>SUMIFS(BISDATA!$L$3:$L$20000,BISDATA!$A$3:$A$20000,$AB30,BISDATA!$M$3:$M$20000,AQ$4,BISDATA!$I$3:$I$20000,$AB$3)+SUMIFS(BISDATA!$L$3:$L$20000,BISDATA!$A$3:$A$20000,$AB30,BISDATA!$M$3:$M$20000,AQ$4,BISDATA!$I$3:$I$20000,"FV")</f>
        <v>0</v>
      </c>
      <c r="AR30" s="50">
        <f>SUMIFS(BISDATA!$L$3:$L$20000,BISDATA!$A$3:$A$20000,$AB30,BISDATA!$M$3:$M$20000,AR$4,BISDATA!$I$3:$I$20000,$AB$3)+SUMIFS(BISDATA!$L$3:$L$20000,BISDATA!$A$3:$A$20000,$AB30,BISDATA!$M$3:$M$20000,AR$4,BISDATA!$I$3:$I$20000,"FV")</f>
        <v>45</v>
      </c>
      <c r="AS30" s="50">
        <f>SUMIFS(BISDATA!$L$3:$L$20000,BISDATA!$A$3:$A$20000,$AB30,BISDATA!$M$3:$M$20000,AS$4,BISDATA!$I$3:$I$20000,$AB$3)+SUMIFS(BISDATA!$L$3:$L$20000,BISDATA!$A$3:$A$20000,$AB30,BISDATA!$M$3:$M$20000,AS$4,BISDATA!$I$3:$I$20000,"FV")</f>
        <v>0</v>
      </c>
      <c r="AT30" s="50">
        <f>SUMIFS(BISDATA!$L$3:$L$20000,BISDATA!$A$3:$A$20000,$AB30,BISDATA!$M$3:$M$20000,AT$4,BISDATA!$I$3:$I$20000,$AB$3)+SUMIFS(BISDATA!$L$3:$L$20000,BISDATA!$A$3:$A$20000,$AB30,BISDATA!$M$3:$M$20000,AT$4,BISDATA!$I$3:$I$20000,"FV")</f>
        <v>0</v>
      </c>
      <c r="AU30" s="50">
        <f>SUMIFS(BISDATA!$L$3:$L$20000,BISDATA!$A$3:$A$20000,$AB30,BISDATA!$M$3:$M$20000,AU$4,BISDATA!$I$3:$I$20000,$AB$3)+SUMIFS(BISDATA!$L$3:$L$20000,BISDATA!$A$3:$A$20000,$AB30,BISDATA!$M$3:$M$20000,AU$4,BISDATA!$I$3:$I$20000,"FV")</f>
        <v>0</v>
      </c>
      <c r="AV30" s="50">
        <f>SUMIFS(BISDATA!$L$3:$L$20000,BISDATA!$A$3:$A$20000,$AB30,BISDATA!$M$3:$M$20000,AV$4,BISDATA!$I$3:$I$20000,$AB$3)+SUMIFS(BISDATA!$L$3:$L$20000,BISDATA!$A$3:$A$20000,$AB30,BISDATA!$M$3:$M$20000,AV$4,BISDATA!$I$3:$I$20000,"FV")</f>
        <v>0</v>
      </c>
      <c r="AW30" s="50">
        <f>SUMIFS(BISDATA!$L$3:$L$20000,BISDATA!$A$3:$A$20000,$AB30,BISDATA!$M$3:$M$20000,AW$4,BISDATA!$I$3:$I$20000,$AB$3)+SUMIFS(BISDATA!$L$3:$L$20000,BISDATA!$A$3:$A$20000,$AB30,BISDATA!$M$3:$M$20000,AW$4,BISDATA!$I$3:$I$20000,"FV")</f>
        <v>0</v>
      </c>
      <c r="AX30" s="50">
        <f>SUMIFS(BISDATA!$L$3:$L$20000,BISDATA!$A$3:$A$20000,$AB30,BISDATA!$M$3:$M$20000,AX$4,BISDATA!$I$3:$I$20000,$AB$3)+SUMIFS(BISDATA!$L$3:$L$20000,BISDATA!$A$3:$A$20000,$AB30,BISDATA!$M$3:$M$20000,AX$4,BISDATA!$I$3:$I$20000,"FV")</f>
        <v>0</v>
      </c>
      <c r="AY30" s="50">
        <f>SUMIFS(BISDATA!$L$3:$L$20000,BISDATA!$A$3:$A$20000,$AB30,BISDATA!$M$3:$M$20000,AY$4,BISDATA!$I$3:$I$20000,$AB$3)+SUMIFS(BISDATA!$L$3:$L$20000,BISDATA!$A$3:$A$20000,$AB30,BISDATA!$M$3:$M$20000,AY$4,BISDATA!$I$3:$I$20000,"FV")</f>
        <v>0</v>
      </c>
      <c r="AZ30" s="50">
        <f>SUMIFS(BISDATA!$L$3:$L$20000,BISDATA!$A$3:$A$20000,$AB30,BISDATA!$M$3:$M$20000,AZ$4,BISDATA!$I$3:$I$20000,$AB$3)+SUMIFS(BISDATA!$L$3:$L$20000,BISDATA!$A$3:$A$20000,$AB30,BISDATA!$M$3:$M$20000,AZ$4,BISDATA!$I$3:$I$20000,"FV")</f>
        <v>0</v>
      </c>
      <c r="BA30" s="51">
        <f>SUMIFS(BISDATA!$L$3:$L$20000,BISDATA!$A$3:$A$20000,$AB30,BISDATA!$M$3:$M$20000,BA$4,BISDATA!$I$3:$I$20000,$AB$3)+SUMIFS(BISDATA!$L$3:$L$20000,BISDATA!$A$3:$A$20000,$AB30,BISDATA!$M$3:$M$20000,BA$4,BISDATA!$I$3:$I$20000,"FV")</f>
        <v>0</v>
      </c>
      <c r="BB30" s="58"/>
      <c r="BC30" s="36" t="s">
        <v>301</v>
      </c>
      <c r="BD30" s="49">
        <f t="shared" si="3"/>
        <v>379740.33000000013</v>
      </c>
      <c r="BE30" s="50">
        <f t="shared" si="3"/>
        <v>206899.45000000033</v>
      </c>
      <c r="BF30" s="50">
        <f t="shared" si="3"/>
        <v>33301.250000000007</v>
      </c>
      <c r="BG30" s="50">
        <f t="shared" si="3"/>
        <v>14981.359999999999</v>
      </c>
      <c r="BH30" s="50">
        <f t="shared" si="3"/>
        <v>6443.8499999999985</v>
      </c>
      <c r="BI30" s="50">
        <f t="shared" si="3"/>
        <v>3822.2299999999996</v>
      </c>
      <c r="BJ30" s="50">
        <f t="shared" si="3"/>
        <v>2007.98</v>
      </c>
      <c r="BK30" s="50">
        <f t="shared" si="3"/>
        <v>1956.31</v>
      </c>
      <c r="BL30" s="50">
        <f t="shared" si="3"/>
        <v>1128.8800000000001</v>
      </c>
      <c r="BM30" s="50">
        <f t="shared" si="3"/>
        <v>475</v>
      </c>
      <c r="BN30" s="50">
        <f t="shared" si="3"/>
        <v>87</v>
      </c>
      <c r="BO30" s="50">
        <f t="shared" si="3"/>
        <v>226.51</v>
      </c>
      <c r="BP30" s="50">
        <f t="shared" si="3"/>
        <v>668.7</v>
      </c>
      <c r="BQ30" s="50">
        <f t="shared" si="3"/>
        <v>519.05999999999995</v>
      </c>
      <c r="BR30" s="50">
        <f t="shared" si="3"/>
        <v>0</v>
      </c>
      <c r="BS30" s="50">
        <f t="shared" si="3"/>
        <v>45</v>
      </c>
      <c r="BT30" s="50">
        <f t="shared" si="4"/>
        <v>0</v>
      </c>
      <c r="BU30" s="50">
        <f t="shared" si="2"/>
        <v>0</v>
      </c>
      <c r="BV30" s="50">
        <f t="shared" si="2"/>
        <v>0</v>
      </c>
      <c r="BW30" s="50">
        <f t="shared" si="2"/>
        <v>0</v>
      </c>
      <c r="BX30" s="50">
        <f t="shared" si="2"/>
        <v>0</v>
      </c>
      <c r="BY30" s="50">
        <f t="shared" si="2"/>
        <v>0</v>
      </c>
      <c r="BZ30" s="50">
        <f t="shared" si="2"/>
        <v>0</v>
      </c>
      <c r="CA30" s="50">
        <f t="shared" si="2"/>
        <v>0</v>
      </c>
      <c r="CB30" s="51">
        <f t="shared" si="2"/>
        <v>0</v>
      </c>
    </row>
    <row r="31" spans="1:80" x14ac:dyDescent="0.25">
      <c r="A31" s="23"/>
      <c r="AB31" s="58"/>
      <c r="AC31" s="58"/>
      <c r="AD31" s="58"/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58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8"/>
      <c r="BH31" s="58"/>
      <c r="BI31" s="58"/>
      <c r="BJ31" s="58"/>
      <c r="BK31" s="58"/>
      <c r="BL31" s="58"/>
      <c r="BM31" s="58"/>
      <c r="BN31" s="58"/>
      <c r="BO31" s="58"/>
      <c r="BP31" s="58"/>
      <c r="BQ31" s="58"/>
      <c r="BR31" s="58"/>
      <c r="BS31" s="58"/>
      <c r="BT31" s="58"/>
      <c r="BU31" s="58"/>
      <c r="BV31" s="58"/>
      <c r="BW31" s="58"/>
      <c r="BX31" s="58"/>
      <c r="BY31" s="58"/>
      <c r="BZ31" s="58"/>
      <c r="CA31" s="58"/>
      <c r="CB31" s="58"/>
    </row>
    <row r="32" spans="1:80" x14ac:dyDescent="0.25">
      <c r="A32" t="s">
        <v>373</v>
      </c>
      <c r="B32" s="37">
        <f>SUM(B5:Z30)</f>
        <v>329802</v>
      </c>
      <c r="AB32" s="58" t="s">
        <v>373</v>
      </c>
      <c r="AC32" s="37">
        <f>SUM(AC5:BA30)</f>
        <v>1146728.9100000006</v>
      </c>
      <c r="AD32" s="58"/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58"/>
      <c r="BK32" s="58"/>
      <c r="BL32" s="58"/>
      <c r="BM32" s="58"/>
      <c r="BN32" s="58"/>
      <c r="BO32" s="58"/>
      <c r="BP32" s="58"/>
      <c r="BQ32" s="58"/>
      <c r="BR32" s="58"/>
      <c r="BS32" s="58"/>
      <c r="BT32" s="58"/>
      <c r="BU32" s="58"/>
      <c r="BV32" s="58"/>
      <c r="BW32" s="58"/>
      <c r="BX32" s="58"/>
      <c r="BY32" s="58"/>
      <c r="BZ32" s="58"/>
      <c r="CA32" s="58"/>
      <c r="CB32" s="58"/>
    </row>
    <row r="33" spans="1:80" x14ac:dyDescent="0.25">
      <c r="A33" t="s">
        <v>374</v>
      </c>
      <c r="B33" s="41">
        <f>SUM(Paid!J4:J29)</f>
        <v>329802</v>
      </c>
      <c r="AB33" s="58" t="s">
        <v>374</v>
      </c>
      <c r="AC33" s="41">
        <f>SUMIFS(BISDATA!$L$3:$L$20000,BISDATA!$I$3:$I$20000,$AB$3)+SUMIFS(BISDATA!$L$3:$L$20000,BISDATA!$I$3:$I$20000,"FV")</f>
        <v>1146728.9100000006</v>
      </c>
      <c r="AD33" s="58"/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8"/>
      <c r="BH33" s="58"/>
      <c r="BI33" s="58"/>
      <c r="BJ33" s="58"/>
      <c r="BK33" s="58"/>
      <c r="BL33" s="58"/>
      <c r="BM33" s="58"/>
      <c r="BN33" s="58"/>
      <c r="BO33" s="58"/>
      <c r="BP33" s="58"/>
      <c r="BQ33" s="58"/>
      <c r="BR33" s="58"/>
      <c r="BS33" s="58"/>
      <c r="BT33" s="58"/>
      <c r="BU33" s="58"/>
      <c r="BV33" s="58"/>
      <c r="BW33" s="58"/>
      <c r="BX33" s="58"/>
      <c r="BY33" s="58"/>
      <c r="BZ33" s="58"/>
      <c r="CA33" s="58"/>
      <c r="CB33" s="58"/>
    </row>
    <row r="34" spans="1:80" x14ac:dyDescent="0.25">
      <c r="A34" t="s">
        <v>375</v>
      </c>
      <c r="B34" s="39" t="b">
        <f>ROUND(B33,2)-ROUND(B32,2)=0</f>
        <v>1</v>
      </c>
      <c r="AB34" s="58" t="s">
        <v>375</v>
      </c>
      <c r="AC34" s="39" t="b">
        <f>ROUND(AC33,2)-ROUND(AC32,2)=0</f>
        <v>1</v>
      </c>
      <c r="AD34" s="58"/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58"/>
      <c r="BJ34" s="58"/>
      <c r="BK34" s="58"/>
      <c r="BL34" s="58"/>
      <c r="BM34" s="58"/>
      <c r="BN34" s="58"/>
      <c r="BO34" s="58"/>
      <c r="BP34" s="58"/>
      <c r="BQ34" s="58"/>
      <c r="BR34" s="58"/>
      <c r="BS34" s="58"/>
      <c r="BT34" s="58"/>
      <c r="BU34" s="58"/>
      <c r="BV34" s="58"/>
      <c r="BW34" s="58"/>
      <c r="BX34" s="58"/>
      <c r="BY34" s="58"/>
      <c r="BZ34" s="58"/>
      <c r="CA34" s="58"/>
      <c r="CB34" s="58"/>
    </row>
    <row r="35" spans="1:80" x14ac:dyDescent="0.25">
      <c r="A35" s="23"/>
    </row>
    <row r="36" spans="1:80" x14ac:dyDescent="0.25">
      <c r="A36" s="23"/>
    </row>
    <row r="37" spans="1:80" x14ac:dyDescent="0.25">
      <c r="A37" s="23"/>
    </row>
    <row r="38" spans="1:80" x14ac:dyDescent="0.25">
      <c r="A38" s="23"/>
    </row>
    <row r="39" spans="1:80" x14ac:dyDescent="0.25">
      <c r="A39" s="23"/>
    </row>
  </sheetData>
  <conditionalFormatting sqref="B34">
    <cfRule type="cellIs" dxfId="19" priority="6" stopIfTrue="1" operator="equal">
      <formula>FALSE</formula>
    </cfRule>
  </conditionalFormatting>
  <conditionalFormatting sqref="B34">
    <cfRule type="cellIs" dxfId="18" priority="5" stopIfTrue="1" operator="equal">
      <formula>TRUE</formula>
    </cfRule>
  </conditionalFormatting>
  <conditionalFormatting sqref="AC34">
    <cfRule type="cellIs" dxfId="17" priority="2" stopIfTrue="1" operator="equal">
      <formula>FALSE</formula>
    </cfRule>
  </conditionalFormatting>
  <conditionalFormatting sqref="AC34">
    <cfRule type="cellIs" dxfId="16" priority="1" stopIfTrue="1" operator="equal">
      <formula>TRUE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5"/>
  </sheetPr>
  <dimension ref="A1:CB39"/>
  <sheetViews>
    <sheetView showGridLines="0" zoomScale="80" zoomScaleNormal="80" workbookViewId="0"/>
  </sheetViews>
  <sheetFormatPr defaultRowHeight="15" x14ac:dyDescent="0.25"/>
  <cols>
    <col min="1" max="1" width="10.42578125" customWidth="1"/>
    <col min="2" max="2" width="10.5703125" bestFit="1" customWidth="1"/>
    <col min="3" max="8" width="9" bestFit="1" customWidth="1"/>
    <col min="9" max="10" width="8" bestFit="1" customWidth="1"/>
    <col min="11" max="11" width="7.7109375" bestFit="1" customWidth="1"/>
    <col min="12" max="14" width="8" bestFit="1" customWidth="1"/>
    <col min="15" max="15" width="7.7109375" bestFit="1" customWidth="1"/>
    <col min="16" max="16" width="8" bestFit="1" customWidth="1"/>
    <col min="17" max="26" width="7" customWidth="1"/>
    <col min="29" max="29" width="14.28515625" bestFit="1" customWidth="1"/>
    <col min="30" max="32" width="11.5703125" bestFit="1" customWidth="1"/>
    <col min="33" max="42" width="10.5703125" bestFit="1" customWidth="1"/>
    <col min="43" max="43" width="9" bestFit="1" customWidth="1"/>
    <col min="44" max="44" width="10.5703125" bestFit="1" customWidth="1"/>
    <col min="45" max="45" width="9" bestFit="1" customWidth="1"/>
    <col min="46" max="46" width="10.5703125" bestFit="1" customWidth="1"/>
    <col min="47" max="52" width="9" bestFit="1" customWidth="1"/>
    <col min="53" max="53" width="12.5703125" bestFit="1" customWidth="1"/>
    <col min="56" max="56" width="12.5703125" bestFit="1" customWidth="1"/>
    <col min="57" max="59" width="11.5703125" bestFit="1" customWidth="1"/>
    <col min="60" max="69" width="10.5703125" bestFit="1" customWidth="1"/>
    <col min="70" max="70" width="9" bestFit="1" customWidth="1"/>
    <col min="71" max="71" width="10.5703125" bestFit="1" customWidth="1"/>
    <col min="72" max="72" width="9" bestFit="1" customWidth="1"/>
    <col min="73" max="73" width="10.5703125" bestFit="1" customWidth="1"/>
    <col min="74" max="79" width="9" bestFit="1" customWidth="1"/>
    <col min="80" max="80" width="11.5703125" bestFit="1" customWidth="1"/>
  </cols>
  <sheetData>
    <row r="1" spans="1:80" x14ac:dyDescent="0.25">
      <c r="A1" t="s">
        <v>436</v>
      </c>
    </row>
    <row r="2" spans="1:80" s="52" customFormat="1" x14ac:dyDescent="0.25">
      <c r="A2" s="21" t="s">
        <v>394</v>
      </c>
      <c r="AB2" s="21" t="s">
        <v>950</v>
      </c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58"/>
      <c r="AR2" s="58"/>
      <c r="AS2" s="58"/>
      <c r="AT2" s="58"/>
      <c r="AU2" s="58"/>
      <c r="AV2" s="58"/>
      <c r="AW2" s="58"/>
      <c r="AX2" s="58"/>
      <c r="AY2" s="58"/>
      <c r="AZ2" s="58"/>
      <c r="BA2" s="58"/>
      <c r="BC2" s="21" t="s">
        <v>951</v>
      </c>
    </row>
    <row r="3" spans="1:80" x14ac:dyDescent="0.25">
      <c r="A3" s="44" t="s">
        <v>336</v>
      </c>
      <c r="B3" s="43" t="s">
        <v>308</v>
      </c>
      <c r="C3" s="43" t="s">
        <v>333</v>
      </c>
      <c r="D3" s="43" t="s">
        <v>334</v>
      </c>
      <c r="E3" s="43" t="s">
        <v>331</v>
      </c>
      <c r="F3" s="43" t="s">
        <v>329</v>
      </c>
      <c r="G3" s="43" t="s">
        <v>327</v>
      </c>
      <c r="H3" s="43" t="s">
        <v>325</v>
      </c>
      <c r="I3" s="43" t="s">
        <v>323</v>
      </c>
      <c r="J3" s="43" t="s">
        <v>321</v>
      </c>
      <c r="K3" s="43" t="s">
        <v>319</v>
      </c>
      <c r="L3" s="43" t="s">
        <v>317</v>
      </c>
      <c r="M3" s="43" t="s">
        <v>340</v>
      </c>
      <c r="N3" s="43" t="s">
        <v>341</v>
      </c>
      <c r="O3" s="43" t="s">
        <v>315</v>
      </c>
      <c r="P3" s="43" t="s">
        <v>358</v>
      </c>
      <c r="Q3" s="43" t="s">
        <v>313</v>
      </c>
      <c r="R3" s="43" t="s">
        <v>348</v>
      </c>
      <c r="S3" s="43" t="s">
        <v>353</v>
      </c>
      <c r="T3" s="43" t="s">
        <v>356</v>
      </c>
      <c r="U3" s="43" t="s">
        <v>338</v>
      </c>
      <c r="V3" s="43" t="s">
        <v>364</v>
      </c>
      <c r="W3" s="43" t="s">
        <v>355</v>
      </c>
      <c r="X3" s="43" t="s">
        <v>360</v>
      </c>
      <c r="Y3" s="43" t="s">
        <v>351</v>
      </c>
      <c r="Z3" s="43" t="s">
        <v>311</v>
      </c>
      <c r="AB3" s="44" t="s">
        <v>406</v>
      </c>
      <c r="AC3" s="72" t="s">
        <v>308</v>
      </c>
      <c r="AD3" s="72" t="s">
        <v>333</v>
      </c>
      <c r="AE3" s="72" t="s">
        <v>334</v>
      </c>
      <c r="AF3" s="72" t="s">
        <v>331</v>
      </c>
      <c r="AG3" s="72" t="s">
        <v>329</v>
      </c>
      <c r="AH3" s="72" t="s">
        <v>327</v>
      </c>
      <c r="AI3" s="72" t="s">
        <v>325</v>
      </c>
      <c r="AJ3" s="72" t="s">
        <v>323</v>
      </c>
      <c r="AK3" s="72" t="s">
        <v>321</v>
      </c>
      <c r="AL3" s="72" t="s">
        <v>319</v>
      </c>
      <c r="AM3" s="72" t="s">
        <v>317</v>
      </c>
      <c r="AN3" s="72" t="s">
        <v>340</v>
      </c>
      <c r="AO3" s="72" t="s">
        <v>341</v>
      </c>
      <c r="AP3" s="72" t="s">
        <v>315</v>
      </c>
      <c r="AQ3" s="72" t="s">
        <v>358</v>
      </c>
      <c r="AR3" s="72" t="s">
        <v>313</v>
      </c>
      <c r="AS3" s="72" t="s">
        <v>348</v>
      </c>
      <c r="AT3" s="72" t="s">
        <v>353</v>
      </c>
      <c r="AU3" s="72" t="s">
        <v>356</v>
      </c>
      <c r="AV3" s="72" t="s">
        <v>338</v>
      </c>
      <c r="AW3" s="72" t="s">
        <v>364</v>
      </c>
      <c r="AX3" s="72" t="s">
        <v>355</v>
      </c>
      <c r="AY3" s="72" t="s">
        <v>360</v>
      </c>
      <c r="AZ3" s="72" t="s">
        <v>351</v>
      </c>
      <c r="BA3" s="72" t="s">
        <v>311</v>
      </c>
      <c r="BC3" s="75" t="s">
        <v>954</v>
      </c>
      <c r="BD3" s="72" t="s">
        <v>308</v>
      </c>
      <c r="BE3" s="72" t="s">
        <v>333</v>
      </c>
      <c r="BF3" s="72" t="s">
        <v>334</v>
      </c>
      <c r="BG3" s="72" t="s">
        <v>331</v>
      </c>
      <c r="BH3" s="72" t="s">
        <v>329</v>
      </c>
      <c r="BI3" s="72" t="s">
        <v>327</v>
      </c>
      <c r="BJ3" s="72" t="s">
        <v>325</v>
      </c>
      <c r="BK3" s="72" t="s">
        <v>323</v>
      </c>
      <c r="BL3" s="72" t="s">
        <v>321</v>
      </c>
      <c r="BM3" s="72" t="s">
        <v>319</v>
      </c>
      <c r="BN3" s="72" t="s">
        <v>317</v>
      </c>
      <c r="BO3" s="72" t="s">
        <v>340</v>
      </c>
      <c r="BP3" s="72" t="s">
        <v>341</v>
      </c>
      <c r="BQ3" s="72" t="s">
        <v>315</v>
      </c>
      <c r="BR3" s="72" t="s">
        <v>358</v>
      </c>
      <c r="BS3" s="72" t="s">
        <v>313</v>
      </c>
      <c r="BT3" s="72" t="s">
        <v>348</v>
      </c>
      <c r="BU3" s="72" t="s">
        <v>353</v>
      </c>
      <c r="BV3" s="72" t="s">
        <v>356</v>
      </c>
      <c r="BW3" s="72" t="s">
        <v>338</v>
      </c>
      <c r="BX3" s="72" t="s">
        <v>364</v>
      </c>
      <c r="BY3" s="72" t="s">
        <v>355</v>
      </c>
      <c r="BZ3" s="72" t="s">
        <v>360</v>
      </c>
      <c r="CA3" s="72" t="s">
        <v>351</v>
      </c>
      <c r="CB3" s="72" t="s">
        <v>311</v>
      </c>
    </row>
    <row r="4" spans="1:80" x14ac:dyDescent="0.25">
      <c r="A4" s="21" t="s">
        <v>23</v>
      </c>
      <c r="B4" s="42">
        <v>201801</v>
      </c>
      <c r="C4" s="117">
        <v>201712</v>
      </c>
      <c r="D4" s="117">
        <v>201711</v>
      </c>
      <c r="E4" s="117" t="s">
        <v>969</v>
      </c>
      <c r="F4" s="117" t="s">
        <v>511</v>
      </c>
      <c r="G4" s="117" t="s">
        <v>4</v>
      </c>
      <c r="H4" s="117" t="s">
        <v>335</v>
      </c>
      <c r="I4" s="117" t="s">
        <v>332</v>
      </c>
      <c r="J4" s="117" t="s">
        <v>330</v>
      </c>
      <c r="K4" s="117" t="s">
        <v>328</v>
      </c>
      <c r="L4" s="117" t="s">
        <v>326</v>
      </c>
      <c r="M4" s="117" t="s">
        <v>324</v>
      </c>
      <c r="N4" s="117" t="s">
        <v>322</v>
      </c>
      <c r="O4" s="117" t="s">
        <v>320</v>
      </c>
      <c r="P4" s="117" t="s">
        <v>318</v>
      </c>
      <c r="Q4" s="117" t="s">
        <v>316</v>
      </c>
      <c r="R4" s="117" t="s">
        <v>342</v>
      </c>
      <c r="S4" s="117" t="s">
        <v>339</v>
      </c>
      <c r="T4" s="117" t="s">
        <v>314</v>
      </c>
      <c r="U4" s="117" t="s">
        <v>357</v>
      </c>
      <c r="V4" s="117" t="s">
        <v>312</v>
      </c>
      <c r="W4" s="117" t="s">
        <v>361</v>
      </c>
      <c r="X4" s="117" t="s">
        <v>347</v>
      </c>
      <c r="Y4" s="117" t="s">
        <v>352</v>
      </c>
      <c r="Z4" s="117" t="s">
        <v>337</v>
      </c>
      <c r="AB4" s="21" t="s">
        <v>23</v>
      </c>
      <c r="AC4" s="74">
        <f>B4</f>
        <v>201801</v>
      </c>
      <c r="AD4" s="74">
        <f t="shared" ref="AD4:BA4" si="0">C4</f>
        <v>201712</v>
      </c>
      <c r="AE4" s="74">
        <f t="shared" si="0"/>
        <v>201711</v>
      </c>
      <c r="AF4" s="74" t="str">
        <f t="shared" si="0"/>
        <v>201710</v>
      </c>
      <c r="AG4" s="74" t="str">
        <f t="shared" si="0"/>
        <v>201709</v>
      </c>
      <c r="AH4" s="74" t="str">
        <f t="shared" si="0"/>
        <v>201708</v>
      </c>
      <c r="AI4" s="74" t="str">
        <f t="shared" si="0"/>
        <v>201707</v>
      </c>
      <c r="AJ4" s="74" t="str">
        <f t="shared" si="0"/>
        <v>201706</v>
      </c>
      <c r="AK4" s="74" t="str">
        <f t="shared" si="0"/>
        <v>201705</v>
      </c>
      <c r="AL4" s="74" t="str">
        <f t="shared" si="0"/>
        <v>201704</v>
      </c>
      <c r="AM4" s="74" t="str">
        <f t="shared" si="0"/>
        <v>201703</v>
      </c>
      <c r="AN4" s="74" t="str">
        <f t="shared" si="0"/>
        <v>201702</v>
      </c>
      <c r="AO4" s="74" t="str">
        <f t="shared" si="0"/>
        <v>201701</v>
      </c>
      <c r="AP4" s="74" t="str">
        <f t="shared" si="0"/>
        <v>201612</v>
      </c>
      <c r="AQ4" s="74" t="str">
        <f t="shared" si="0"/>
        <v>201611</v>
      </c>
      <c r="AR4" s="74" t="str">
        <f t="shared" si="0"/>
        <v>201610</v>
      </c>
      <c r="AS4" s="74" t="str">
        <f t="shared" si="0"/>
        <v>201609</v>
      </c>
      <c r="AT4" s="74" t="str">
        <f t="shared" si="0"/>
        <v>201608</v>
      </c>
      <c r="AU4" s="74" t="str">
        <f t="shared" si="0"/>
        <v>201607</v>
      </c>
      <c r="AV4" s="74" t="str">
        <f t="shared" si="0"/>
        <v>201606</v>
      </c>
      <c r="AW4" s="74" t="str">
        <f t="shared" si="0"/>
        <v>201605</v>
      </c>
      <c r="AX4" s="74" t="str">
        <f t="shared" si="0"/>
        <v>201604</v>
      </c>
      <c r="AY4" s="74" t="str">
        <f t="shared" si="0"/>
        <v>201603</v>
      </c>
      <c r="AZ4" s="74" t="str">
        <f t="shared" si="0"/>
        <v>201602</v>
      </c>
      <c r="BA4" s="74" t="str">
        <f t="shared" si="0"/>
        <v>201601</v>
      </c>
      <c r="BC4" s="21" t="s">
        <v>23</v>
      </c>
      <c r="BD4" s="73" t="s">
        <v>335</v>
      </c>
      <c r="BE4" s="73" t="s">
        <v>332</v>
      </c>
      <c r="BF4" s="73" t="s">
        <v>330</v>
      </c>
      <c r="BG4" s="73" t="s">
        <v>328</v>
      </c>
      <c r="BH4" s="73" t="s">
        <v>326</v>
      </c>
      <c r="BI4" s="73" t="s">
        <v>324</v>
      </c>
      <c r="BJ4" s="73" t="s">
        <v>322</v>
      </c>
      <c r="BK4" s="73" t="s">
        <v>320</v>
      </c>
      <c r="BL4" s="73" t="s">
        <v>318</v>
      </c>
      <c r="BM4" s="73" t="s">
        <v>316</v>
      </c>
      <c r="BN4" s="73" t="s">
        <v>342</v>
      </c>
      <c r="BO4" s="73" t="s">
        <v>339</v>
      </c>
      <c r="BP4" s="73" t="s">
        <v>314</v>
      </c>
      <c r="BQ4" s="73" t="s">
        <v>357</v>
      </c>
      <c r="BR4" s="73" t="s">
        <v>312</v>
      </c>
      <c r="BS4" s="73" t="s">
        <v>361</v>
      </c>
      <c r="BT4" s="73" t="s">
        <v>347</v>
      </c>
      <c r="BU4" s="73" t="s">
        <v>352</v>
      </c>
      <c r="BV4" s="73" t="s">
        <v>337</v>
      </c>
      <c r="BW4" s="73" t="s">
        <v>366</v>
      </c>
      <c r="BX4" s="73" t="s">
        <v>354</v>
      </c>
      <c r="BY4" s="73" t="s">
        <v>359</v>
      </c>
      <c r="BZ4" s="73" t="s">
        <v>350</v>
      </c>
      <c r="CA4" s="73" t="s">
        <v>349</v>
      </c>
      <c r="CB4" s="73">
        <v>201507</v>
      </c>
    </row>
    <row r="5" spans="1:80" x14ac:dyDescent="0.25">
      <c r="A5" s="34" t="s">
        <v>95</v>
      </c>
      <c r="B5" s="45">
        <f>SUMIFS(FastClose!$H$3:$H$20000,FastClose!$K$3:$K$20000,$A5,FastClose!$G$3:$G$20000,B$3,FastClose!$D$3:$D$20000,$A$3)</f>
        <v>0</v>
      </c>
      <c r="C5" s="27">
        <f>SUMIFS(FastClose!$H$3:$H$20000,FastClose!$K$3:$K$20000,$A5,FastClose!$G$3:$G$20000,C$3,FastClose!$D$3:$D$20000,$A$3)</f>
        <v>0</v>
      </c>
      <c r="D5" s="27">
        <f>SUMIFS(FastClose!$H$3:$H$20000,FastClose!$K$3:$K$20000,$A5,FastClose!$G$3:$G$20000,D$3,FastClose!$D$3:$D$20000,$A$3)</f>
        <v>0</v>
      </c>
      <c r="E5" s="27">
        <f>SUMIFS(FastClose!$H$3:$H$20000,FastClose!$K$3:$K$20000,$A5,FastClose!$G$3:$G$20000,E$3,FastClose!$D$3:$D$20000,$A$3)</f>
        <v>0</v>
      </c>
      <c r="F5" s="27">
        <f>SUMIFS(FastClose!$H$3:$H$20000,FastClose!$K$3:$K$20000,$A5,FastClose!$G$3:$G$20000,F$3,FastClose!$D$3:$D$20000,$A$3)</f>
        <v>0</v>
      </c>
      <c r="G5" s="27">
        <f>SUMIFS(FastClose!$H$3:$H$20000,FastClose!$K$3:$K$20000,$A5,FastClose!$G$3:$G$20000,G$3,FastClose!$D$3:$D$20000,$A$3)</f>
        <v>0</v>
      </c>
      <c r="H5" s="27">
        <f>SUMIFS(FastClose!$H$3:$H$20000,FastClose!$K$3:$K$20000,$A5,FastClose!$G$3:$G$20000,H$3,FastClose!$D$3:$D$20000,$A$3)</f>
        <v>0</v>
      </c>
      <c r="I5" s="27">
        <f>SUMIFS(FastClose!$H$3:$H$20000,FastClose!$K$3:$K$20000,$A5,FastClose!$G$3:$G$20000,I$3,FastClose!$D$3:$D$20000,$A$3)</f>
        <v>0</v>
      </c>
      <c r="J5" s="27">
        <f>SUMIFS(FastClose!$H$3:$H$20000,FastClose!$K$3:$K$20000,$A5,FastClose!$G$3:$G$20000,J$3,FastClose!$D$3:$D$20000,$A$3)</f>
        <v>0</v>
      </c>
      <c r="K5" s="27">
        <f>SUMIFS(FastClose!$H$3:$H$20000,FastClose!$K$3:$K$20000,$A5,FastClose!$G$3:$G$20000,K$3,FastClose!$D$3:$D$20000,$A$3)</f>
        <v>0</v>
      </c>
      <c r="L5" s="27">
        <f>SUMIFS(FastClose!$H$3:$H$20000,FastClose!$K$3:$K$20000,$A5,FastClose!$G$3:$G$20000,L$3,FastClose!$D$3:$D$20000,$A$3)</f>
        <v>0</v>
      </c>
      <c r="M5" s="27">
        <f>SUMIFS(FastClose!$H$3:$H$20000,FastClose!$K$3:$K$20000,$A5,FastClose!$G$3:$G$20000,M$3,FastClose!$D$3:$D$20000,$A$3)</f>
        <v>0</v>
      </c>
      <c r="N5" s="27">
        <f>SUMIFS(FastClose!$H$3:$H$20000,FastClose!$K$3:$K$20000,$A5,FastClose!$G$3:$G$20000,N$3,FastClose!$D$3:$D$20000,$A$3)</f>
        <v>0</v>
      </c>
      <c r="O5" s="27">
        <f>SUMIFS(FastClose!$H$3:$H$20000,FastClose!$K$3:$K$20000,$A5,FastClose!$G$3:$G$20000,O$3,FastClose!$D$3:$D$20000,$A$3)</f>
        <v>0</v>
      </c>
      <c r="P5" s="27">
        <f>SUMIFS(FastClose!$H$3:$H$20000,FastClose!$K$3:$K$20000,$A5,FastClose!$G$3:$G$20000,P$3,FastClose!$D$3:$D$20000,$A$3)</f>
        <v>0</v>
      </c>
      <c r="Q5" s="27">
        <f>SUMIFS(FastClose!$H$3:$H$20000,FastClose!$K$3:$K$20000,$A5,FastClose!$G$3:$G$20000,Q$3,FastClose!$D$3:$D$20000,$A$3)</f>
        <v>0</v>
      </c>
      <c r="R5" s="27">
        <f>SUMIFS(FastClose!$H$3:$H$20000,FastClose!$K$3:$K$20000,$A5,FastClose!$G$3:$G$20000,R$3,FastClose!$D$3:$D$20000,$A$3)</f>
        <v>0</v>
      </c>
      <c r="S5" s="27">
        <f>SUMIFS(FastClose!$H$3:$H$20000,FastClose!$K$3:$K$20000,$A5,FastClose!$G$3:$G$20000,S$3,FastClose!$D$3:$D$20000,$A$3)</f>
        <v>0</v>
      </c>
      <c r="T5" s="27">
        <f>SUMIFS(FastClose!$H$3:$H$20000,FastClose!$K$3:$K$20000,$A5,FastClose!$G$3:$G$20000,T$3,FastClose!$D$3:$D$20000,$A$3)</f>
        <v>0</v>
      </c>
      <c r="U5" s="27">
        <f>SUMIFS(FastClose!$H$3:$H$20000,FastClose!$K$3:$K$20000,$A5,FastClose!$G$3:$G$20000,U$3,FastClose!$D$3:$D$20000,$A$3)</f>
        <v>0</v>
      </c>
      <c r="V5" s="27">
        <f>SUMIFS(FastClose!$H$3:$H$20000,FastClose!$K$3:$K$20000,$A5,FastClose!$G$3:$G$20000,V$3,FastClose!$D$3:$D$20000,$A$3)</f>
        <v>0</v>
      </c>
      <c r="W5" s="27">
        <f>SUMIFS(FastClose!$H$3:$H$20000,FastClose!$K$3:$K$20000,$A5,FastClose!$G$3:$G$20000,W$3,FastClose!$D$3:$D$20000,$A$3)</f>
        <v>0</v>
      </c>
      <c r="X5" s="27">
        <f>SUMIFS(FastClose!$H$3:$H$20000,FastClose!$K$3:$K$20000,$A5,FastClose!$G$3:$G$20000,X$3,FastClose!$D$3:$D$20000,$A$3)</f>
        <v>0</v>
      </c>
      <c r="Y5" s="27">
        <f>SUMIFS(FastClose!$H$3:$H$20000,FastClose!$K$3:$K$20000,$A5,FastClose!$G$3:$G$20000,Y$3,FastClose!$D$3:$D$20000,$A$3)</f>
        <v>0</v>
      </c>
      <c r="Z5" s="28">
        <f>SUMIFS(FastClose!$H$3:$H$20000,FastClose!$K$3:$K$20000,$A5,FastClose!$G$3:$G$20000,Z$3,FastClose!$D$3:$D$20000,$A$3)</f>
        <v>0</v>
      </c>
      <c r="AB5" s="34" t="s">
        <v>95</v>
      </c>
      <c r="AC5" s="45">
        <f>SUMIFS(BISDATA!$L$3:$L$20000,BISDATA!$A$3:$A$20000,$AB5,BISDATA!$M$3:$M$20000,AC$4,BISDATA!$I$3:$I$20000,$AB$3)</f>
        <v>0</v>
      </c>
      <c r="AD5" s="27">
        <f>SUMIFS(BISDATA!$L$3:$L$20000,BISDATA!$A$3:$A$20000,$AB5,BISDATA!$M$3:$M$20000,AD$4,BISDATA!$I$3:$I$20000,$AB$3)</f>
        <v>0</v>
      </c>
      <c r="AE5" s="27">
        <f>SUMIFS(BISDATA!$L$3:$L$20000,BISDATA!$A$3:$A$20000,$AB5,BISDATA!$M$3:$M$20000,AE$4,BISDATA!$I$3:$I$20000,$AB$3)</f>
        <v>0</v>
      </c>
      <c r="AF5" s="27">
        <f>SUMIFS(BISDATA!$L$3:$L$20000,BISDATA!$A$3:$A$20000,$AB5,BISDATA!$M$3:$M$20000,AF$4,BISDATA!$I$3:$I$20000,$AB$3)</f>
        <v>0</v>
      </c>
      <c r="AG5" s="27">
        <f>SUMIFS(BISDATA!$L$3:$L$20000,BISDATA!$A$3:$A$20000,$AB5,BISDATA!$M$3:$M$20000,AG$4,BISDATA!$I$3:$I$20000,$AB$3)</f>
        <v>0</v>
      </c>
      <c r="AH5" s="27">
        <f>SUMIFS(BISDATA!$L$3:$L$20000,BISDATA!$A$3:$A$20000,$AB5,BISDATA!$M$3:$M$20000,AH$4,BISDATA!$I$3:$I$20000,$AB$3)</f>
        <v>0</v>
      </c>
      <c r="AI5" s="27">
        <f>SUMIFS(BISDATA!$L$3:$L$20000,BISDATA!$A$3:$A$20000,$AB5,BISDATA!$M$3:$M$20000,AI$4,BISDATA!$I$3:$I$20000,$AB$3)</f>
        <v>0</v>
      </c>
      <c r="AJ5" s="27">
        <f>SUMIFS(BISDATA!$L$3:$L$20000,BISDATA!$A$3:$A$20000,$AB5,BISDATA!$M$3:$M$20000,AJ$4,BISDATA!$I$3:$I$20000,$AB$3)</f>
        <v>0</v>
      </c>
      <c r="AK5" s="27">
        <f>SUMIFS(BISDATA!$L$3:$L$20000,BISDATA!$A$3:$A$20000,$AB5,BISDATA!$M$3:$M$20000,AK$4,BISDATA!$I$3:$I$20000,$AB$3)</f>
        <v>0</v>
      </c>
      <c r="AL5" s="27">
        <f>SUMIFS(BISDATA!$L$3:$L$20000,BISDATA!$A$3:$A$20000,$AB5,BISDATA!$M$3:$M$20000,AL$4,BISDATA!$I$3:$I$20000,$AB$3)</f>
        <v>0</v>
      </c>
      <c r="AM5" s="27">
        <f>SUMIFS(BISDATA!$L$3:$L$20000,BISDATA!$A$3:$A$20000,$AB5,BISDATA!$M$3:$M$20000,AM$4,BISDATA!$I$3:$I$20000,$AB$3)</f>
        <v>0</v>
      </c>
      <c r="AN5" s="27">
        <f>SUMIFS(BISDATA!$L$3:$L$20000,BISDATA!$A$3:$A$20000,$AB5,BISDATA!$M$3:$M$20000,AN$4,BISDATA!$I$3:$I$20000,$AB$3)</f>
        <v>0</v>
      </c>
      <c r="AO5" s="27">
        <f>SUMIFS(BISDATA!$L$3:$L$20000,BISDATA!$A$3:$A$20000,$AB5,BISDATA!$M$3:$M$20000,AO$4,BISDATA!$I$3:$I$20000,$AB$3)</f>
        <v>0</v>
      </c>
      <c r="AP5" s="27">
        <f>SUMIFS(BISDATA!$L$3:$L$20000,BISDATA!$A$3:$A$20000,$AB5,BISDATA!$M$3:$M$20000,AP$4,BISDATA!$I$3:$I$20000,$AB$3)</f>
        <v>0</v>
      </c>
      <c r="AQ5" s="27">
        <f>SUMIFS(BISDATA!$L$3:$L$20000,BISDATA!$A$3:$A$20000,$AB5,BISDATA!$M$3:$M$20000,AQ$4,BISDATA!$I$3:$I$20000,$AB$3)</f>
        <v>0</v>
      </c>
      <c r="AR5" s="27">
        <f>SUMIFS(BISDATA!$L$3:$L$20000,BISDATA!$A$3:$A$20000,$AB5,BISDATA!$M$3:$M$20000,AR$4,BISDATA!$I$3:$I$20000,$AB$3)</f>
        <v>0</v>
      </c>
      <c r="AS5" s="27">
        <f>SUMIFS(BISDATA!$L$3:$L$20000,BISDATA!$A$3:$A$20000,$AB5,BISDATA!$M$3:$M$20000,AS$4,BISDATA!$I$3:$I$20000,$AB$3)</f>
        <v>0</v>
      </c>
      <c r="AT5" s="27">
        <f>SUMIFS(BISDATA!$L$3:$L$20000,BISDATA!$A$3:$A$20000,$AB5,BISDATA!$M$3:$M$20000,AT$4,BISDATA!$I$3:$I$20000,$AB$3)</f>
        <v>0</v>
      </c>
      <c r="AU5" s="27">
        <f>SUMIFS(BISDATA!$L$3:$L$20000,BISDATA!$A$3:$A$20000,$AB5,BISDATA!$M$3:$M$20000,AU$4,BISDATA!$I$3:$I$20000,$AB$3)</f>
        <v>0</v>
      </c>
      <c r="AV5" s="27">
        <f>SUMIFS(BISDATA!$L$3:$L$20000,BISDATA!$A$3:$A$20000,$AB5,BISDATA!$M$3:$M$20000,AV$4,BISDATA!$I$3:$I$20000,$AB$3)</f>
        <v>0</v>
      </c>
      <c r="AW5" s="27">
        <f>SUMIFS(BISDATA!$L$3:$L$20000,BISDATA!$A$3:$A$20000,$AB5,BISDATA!$M$3:$M$20000,AW$4,BISDATA!$I$3:$I$20000,$AB$3)</f>
        <v>0</v>
      </c>
      <c r="AX5" s="27">
        <f>SUMIFS(BISDATA!$L$3:$L$20000,BISDATA!$A$3:$A$20000,$AB5,BISDATA!$M$3:$M$20000,AX$4,BISDATA!$I$3:$I$20000,$AB$3)</f>
        <v>0</v>
      </c>
      <c r="AY5" s="27">
        <f>SUMIFS(BISDATA!$L$3:$L$20000,BISDATA!$A$3:$A$20000,$AB5,BISDATA!$M$3:$M$20000,AY$4,BISDATA!$I$3:$I$20000,$AB$3)</f>
        <v>0</v>
      </c>
      <c r="AZ5" s="27">
        <f>SUMIFS(BISDATA!$L$3:$L$20000,BISDATA!$A$3:$A$20000,$AB5,BISDATA!$M$3:$M$20000,AZ$4,BISDATA!$I$3:$I$20000,$AB$3)</f>
        <v>0</v>
      </c>
      <c r="BA5" s="28">
        <f>SUMIFS(BISDATA!$L$3:$L$20000,BISDATA!$A$3:$A$20000,$AB5,BISDATA!$M$3:$M$20000,BA$4,BISDATA!$I$3:$I$20000,$AB$3)</f>
        <v>0</v>
      </c>
      <c r="BC5" s="34" t="s">
        <v>95</v>
      </c>
      <c r="BD5" s="45">
        <f>AC5-B5</f>
        <v>0</v>
      </c>
      <c r="BE5" s="27">
        <f t="shared" ref="BE5:BE30" si="1">AD5-C5</f>
        <v>0</v>
      </c>
      <c r="BF5" s="27">
        <f t="shared" ref="BF5:BF30" si="2">AE5-D5</f>
        <v>0</v>
      </c>
      <c r="BG5" s="27">
        <f t="shared" ref="BG5:BG30" si="3">AF5-E5</f>
        <v>0</v>
      </c>
      <c r="BH5" s="27">
        <f t="shared" ref="BH5:BH30" si="4">AG5-F5</f>
        <v>0</v>
      </c>
      <c r="BI5" s="27">
        <f t="shared" ref="BI5:BI30" si="5">AH5-G5</f>
        <v>0</v>
      </c>
      <c r="BJ5" s="27">
        <f t="shared" ref="BJ5:BJ30" si="6">AI5-H5</f>
        <v>0</v>
      </c>
      <c r="BK5" s="27">
        <f t="shared" ref="BK5:BK30" si="7">AJ5-I5</f>
        <v>0</v>
      </c>
      <c r="BL5" s="27">
        <f t="shared" ref="BL5:BL30" si="8">AK5-J5</f>
        <v>0</v>
      </c>
      <c r="BM5" s="27">
        <f t="shared" ref="BM5:BM30" si="9">AL5-K5</f>
        <v>0</v>
      </c>
      <c r="BN5" s="27">
        <f t="shared" ref="BN5:BN30" si="10">AM5-L5</f>
        <v>0</v>
      </c>
      <c r="BO5" s="27">
        <f t="shared" ref="BO5:BO30" si="11">AN5-M5</f>
        <v>0</v>
      </c>
      <c r="BP5" s="27">
        <f t="shared" ref="BP5:BP30" si="12">AO5-N5</f>
        <v>0</v>
      </c>
      <c r="BQ5" s="27">
        <f t="shared" ref="BQ5:BQ30" si="13">AP5-O5</f>
        <v>0</v>
      </c>
      <c r="BR5" s="27">
        <f t="shared" ref="BR5:BR30" si="14">AQ5-P5</f>
        <v>0</v>
      </c>
      <c r="BS5" s="27">
        <f t="shared" ref="BS5:BS30" si="15">AR5-Q5</f>
        <v>0</v>
      </c>
      <c r="BT5" s="27">
        <f t="shared" ref="BT5:BT30" si="16">AS5-R5</f>
        <v>0</v>
      </c>
      <c r="BU5" s="27">
        <f t="shared" ref="BU5:BU30" si="17">AT5-S5</f>
        <v>0</v>
      </c>
      <c r="BV5" s="27">
        <f t="shared" ref="BV5:BV30" si="18">AU5-T5</f>
        <v>0</v>
      </c>
      <c r="BW5" s="27">
        <f t="shared" ref="BW5:BW30" si="19">AV5-U5</f>
        <v>0</v>
      </c>
      <c r="BX5" s="27">
        <f t="shared" ref="BX5:BX30" si="20">AW5-V5</f>
        <v>0</v>
      </c>
      <c r="BY5" s="27">
        <f t="shared" ref="BY5:BY30" si="21">AX5-W5</f>
        <v>0</v>
      </c>
      <c r="BZ5" s="27">
        <f t="shared" ref="BZ5:BZ30" si="22">AY5-X5</f>
        <v>0</v>
      </c>
      <c r="CA5" s="27">
        <f t="shared" ref="CA5:CA30" si="23">AZ5-Y5</f>
        <v>0</v>
      </c>
      <c r="CB5" s="28">
        <f t="shared" ref="CB5:CB30" si="24">BA5-Z5</f>
        <v>0</v>
      </c>
    </row>
    <row r="6" spans="1:80" x14ac:dyDescent="0.25">
      <c r="A6" s="35" t="s">
        <v>176</v>
      </c>
      <c r="B6" s="46">
        <f>SUMIFS(FastClose!$H$3:$H$20000,FastClose!$K$3:$K$20000,$A6,FastClose!$G$3:$G$20000,B$3,FastClose!$D$3:$D$20000,$A$3)</f>
        <v>0</v>
      </c>
      <c r="C6" s="29">
        <f>SUMIFS(FastClose!$H$3:$H$20000,FastClose!$K$3:$K$20000,$A6,FastClose!$G$3:$G$20000,C$3,FastClose!$D$3:$D$20000,$A$3)</f>
        <v>0</v>
      </c>
      <c r="D6" s="29">
        <f>SUMIFS(FastClose!$H$3:$H$20000,FastClose!$K$3:$K$20000,$A6,FastClose!$G$3:$G$20000,D$3,FastClose!$D$3:$D$20000,$A$3)</f>
        <v>0</v>
      </c>
      <c r="E6" s="29">
        <f>SUMIFS(FastClose!$H$3:$H$20000,FastClose!$K$3:$K$20000,$A6,FastClose!$G$3:$G$20000,E$3,FastClose!$D$3:$D$20000,$A$3)</f>
        <v>0</v>
      </c>
      <c r="F6" s="29">
        <f>SUMIFS(FastClose!$H$3:$H$20000,FastClose!$K$3:$K$20000,$A6,FastClose!$G$3:$G$20000,F$3,FastClose!$D$3:$D$20000,$A$3)</f>
        <v>0</v>
      </c>
      <c r="G6" s="29">
        <f>SUMIFS(FastClose!$H$3:$H$20000,FastClose!$K$3:$K$20000,$A6,FastClose!$G$3:$G$20000,G$3,FastClose!$D$3:$D$20000,$A$3)</f>
        <v>0</v>
      </c>
      <c r="H6" s="29">
        <f>SUMIFS(FastClose!$H$3:$H$20000,FastClose!$K$3:$K$20000,$A6,FastClose!$G$3:$G$20000,H$3,FastClose!$D$3:$D$20000,$A$3)</f>
        <v>0</v>
      </c>
      <c r="I6" s="29">
        <f>SUMIFS(FastClose!$H$3:$H$20000,FastClose!$K$3:$K$20000,$A6,FastClose!$G$3:$G$20000,I$3,FastClose!$D$3:$D$20000,$A$3)</f>
        <v>0</v>
      </c>
      <c r="J6" s="29">
        <f>SUMIFS(FastClose!$H$3:$H$20000,FastClose!$K$3:$K$20000,$A6,FastClose!$G$3:$G$20000,J$3,FastClose!$D$3:$D$20000,$A$3)</f>
        <v>0</v>
      </c>
      <c r="K6" s="29">
        <f>SUMIFS(FastClose!$H$3:$H$20000,FastClose!$K$3:$K$20000,$A6,FastClose!$G$3:$G$20000,K$3,FastClose!$D$3:$D$20000,$A$3)</f>
        <v>0</v>
      </c>
      <c r="L6" s="29">
        <f>SUMIFS(FastClose!$H$3:$H$20000,FastClose!$K$3:$K$20000,$A6,FastClose!$G$3:$G$20000,L$3,FastClose!$D$3:$D$20000,$A$3)</f>
        <v>0</v>
      </c>
      <c r="M6" s="29">
        <f>SUMIFS(FastClose!$H$3:$H$20000,FastClose!$K$3:$K$20000,$A6,FastClose!$G$3:$G$20000,M$3,FastClose!$D$3:$D$20000,$A$3)</f>
        <v>0</v>
      </c>
      <c r="N6" s="29">
        <f>SUMIFS(FastClose!$H$3:$H$20000,FastClose!$K$3:$K$20000,$A6,FastClose!$G$3:$G$20000,N$3,FastClose!$D$3:$D$20000,$A$3)</f>
        <v>0</v>
      </c>
      <c r="O6" s="29">
        <f>SUMIFS(FastClose!$H$3:$H$20000,FastClose!$K$3:$K$20000,$A6,FastClose!$G$3:$G$20000,O$3,FastClose!$D$3:$D$20000,$A$3)</f>
        <v>0</v>
      </c>
      <c r="P6" s="29">
        <f>SUMIFS(FastClose!$H$3:$H$20000,FastClose!$K$3:$K$20000,$A6,FastClose!$G$3:$G$20000,P$3,FastClose!$D$3:$D$20000,$A$3)</f>
        <v>0</v>
      </c>
      <c r="Q6" s="29">
        <f>SUMIFS(FastClose!$H$3:$H$20000,FastClose!$K$3:$K$20000,$A6,FastClose!$G$3:$G$20000,Q$3,FastClose!$D$3:$D$20000,$A$3)</f>
        <v>0</v>
      </c>
      <c r="R6" s="29">
        <f>SUMIFS(FastClose!$H$3:$H$20000,FastClose!$K$3:$K$20000,$A6,FastClose!$G$3:$G$20000,R$3,FastClose!$D$3:$D$20000,$A$3)</f>
        <v>0</v>
      </c>
      <c r="S6" s="29">
        <f>SUMIFS(FastClose!$H$3:$H$20000,FastClose!$K$3:$K$20000,$A6,FastClose!$G$3:$G$20000,S$3,FastClose!$D$3:$D$20000,$A$3)</f>
        <v>0</v>
      </c>
      <c r="T6" s="29">
        <f>SUMIFS(FastClose!$H$3:$H$20000,FastClose!$K$3:$K$20000,$A6,FastClose!$G$3:$G$20000,T$3,FastClose!$D$3:$D$20000,$A$3)</f>
        <v>0</v>
      </c>
      <c r="U6" s="29">
        <f>SUMIFS(FastClose!$H$3:$H$20000,FastClose!$K$3:$K$20000,$A6,FastClose!$G$3:$G$20000,U$3,FastClose!$D$3:$D$20000,$A$3)</f>
        <v>0</v>
      </c>
      <c r="V6" s="29">
        <f>SUMIFS(FastClose!$H$3:$H$20000,FastClose!$K$3:$K$20000,$A6,FastClose!$G$3:$G$20000,V$3,FastClose!$D$3:$D$20000,$A$3)</f>
        <v>0</v>
      </c>
      <c r="W6" s="29">
        <f>SUMIFS(FastClose!$H$3:$H$20000,FastClose!$K$3:$K$20000,$A6,FastClose!$G$3:$G$20000,W$3,FastClose!$D$3:$D$20000,$A$3)</f>
        <v>0</v>
      </c>
      <c r="X6" s="29">
        <f>SUMIFS(FastClose!$H$3:$H$20000,FastClose!$K$3:$K$20000,$A6,FastClose!$G$3:$G$20000,X$3,FastClose!$D$3:$D$20000,$A$3)</f>
        <v>0</v>
      </c>
      <c r="Y6" s="29">
        <f>SUMIFS(FastClose!$H$3:$H$20000,FastClose!$K$3:$K$20000,$A6,FastClose!$G$3:$G$20000,Y$3,FastClose!$D$3:$D$20000,$A$3)</f>
        <v>0</v>
      </c>
      <c r="Z6" s="30">
        <f>SUMIFS(FastClose!$H$3:$H$20000,FastClose!$K$3:$K$20000,$A6,FastClose!$G$3:$G$20000,Z$3,FastClose!$D$3:$D$20000,$A$3)</f>
        <v>0</v>
      </c>
      <c r="AB6" s="35" t="s">
        <v>176</v>
      </c>
      <c r="AC6" s="46">
        <f>SUMIFS(BISDATA!$L$3:$L$20000,BISDATA!$A$3:$A$20000,$AB6,BISDATA!$M$3:$M$20000,AC$4,BISDATA!$I$3:$I$20000,$AB$3)</f>
        <v>0</v>
      </c>
      <c r="AD6" s="29">
        <f>SUMIFS(BISDATA!$L$3:$L$20000,BISDATA!$A$3:$A$20000,$AB6,BISDATA!$M$3:$M$20000,AD$4,BISDATA!$I$3:$I$20000,$AB$3)</f>
        <v>0</v>
      </c>
      <c r="AE6" s="29">
        <f>SUMIFS(BISDATA!$L$3:$L$20000,BISDATA!$A$3:$A$20000,$AB6,BISDATA!$M$3:$M$20000,AE$4,BISDATA!$I$3:$I$20000,$AB$3)</f>
        <v>0</v>
      </c>
      <c r="AF6" s="29">
        <f>SUMIFS(BISDATA!$L$3:$L$20000,BISDATA!$A$3:$A$20000,$AB6,BISDATA!$M$3:$M$20000,AF$4,BISDATA!$I$3:$I$20000,$AB$3)</f>
        <v>0</v>
      </c>
      <c r="AG6" s="29">
        <f>SUMIFS(BISDATA!$L$3:$L$20000,BISDATA!$A$3:$A$20000,$AB6,BISDATA!$M$3:$M$20000,AG$4,BISDATA!$I$3:$I$20000,$AB$3)</f>
        <v>0</v>
      </c>
      <c r="AH6" s="29">
        <f>SUMIFS(BISDATA!$L$3:$L$20000,BISDATA!$A$3:$A$20000,$AB6,BISDATA!$M$3:$M$20000,AH$4,BISDATA!$I$3:$I$20000,$AB$3)</f>
        <v>0</v>
      </c>
      <c r="AI6" s="29">
        <f>SUMIFS(BISDATA!$L$3:$L$20000,BISDATA!$A$3:$A$20000,$AB6,BISDATA!$M$3:$M$20000,AI$4,BISDATA!$I$3:$I$20000,$AB$3)</f>
        <v>0</v>
      </c>
      <c r="AJ6" s="29">
        <f>SUMIFS(BISDATA!$L$3:$L$20000,BISDATA!$A$3:$A$20000,$AB6,BISDATA!$M$3:$M$20000,AJ$4,BISDATA!$I$3:$I$20000,$AB$3)</f>
        <v>0</v>
      </c>
      <c r="AK6" s="29">
        <f>SUMIFS(BISDATA!$L$3:$L$20000,BISDATA!$A$3:$A$20000,$AB6,BISDATA!$M$3:$M$20000,AK$4,BISDATA!$I$3:$I$20000,$AB$3)</f>
        <v>0</v>
      </c>
      <c r="AL6" s="29">
        <f>SUMIFS(BISDATA!$L$3:$L$20000,BISDATA!$A$3:$A$20000,$AB6,BISDATA!$M$3:$M$20000,AL$4,BISDATA!$I$3:$I$20000,$AB$3)</f>
        <v>0</v>
      </c>
      <c r="AM6" s="29">
        <f>SUMIFS(BISDATA!$L$3:$L$20000,BISDATA!$A$3:$A$20000,$AB6,BISDATA!$M$3:$M$20000,AM$4,BISDATA!$I$3:$I$20000,$AB$3)</f>
        <v>0</v>
      </c>
      <c r="AN6" s="29">
        <f>SUMIFS(BISDATA!$L$3:$L$20000,BISDATA!$A$3:$A$20000,$AB6,BISDATA!$M$3:$M$20000,AN$4,BISDATA!$I$3:$I$20000,$AB$3)</f>
        <v>0</v>
      </c>
      <c r="AO6" s="29">
        <f>SUMIFS(BISDATA!$L$3:$L$20000,BISDATA!$A$3:$A$20000,$AB6,BISDATA!$M$3:$M$20000,AO$4,BISDATA!$I$3:$I$20000,$AB$3)</f>
        <v>0</v>
      </c>
      <c r="AP6" s="29">
        <f>SUMIFS(BISDATA!$L$3:$L$20000,BISDATA!$A$3:$A$20000,$AB6,BISDATA!$M$3:$M$20000,AP$4,BISDATA!$I$3:$I$20000,$AB$3)</f>
        <v>0</v>
      </c>
      <c r="AQ6" s="29">
        <f>SUMIFS(BISDATA!$L$3:$L$20000,BISDATA!$A$3:$A$20000,$AB6,BISDATA!$M$3:$M$20000,AQ$4,BISDATA!$I$3:$I$20000,$AB$3)</f>
        <v>0</v>
      </c>
      <c r="AR6" s="29">
        <f>SUMIFS(BISDATA!$L$3:$L$20000,BISDATA!$A$3:$A$20000,$AB6,BISDATA!$M$3:$M$20000,AR$4,BISDATA!$I$3:$I$20000,$AB$3)</f>
        <v>0</v>
      </c>
      <c r="AS6" s="29">
        <f>SUMIFS(BISDATA!$L$3:$L$20000,BISDATA!$A$3:$A$20000,$AB6,BISDATA!$M$3:$M$20000,AS$4,BISDATA!$I$3:$I$20000,$AB$3)</f>
        <v>0</v>
      </c>
      <c r="AT6" s="29">
        <f>SUMIFS(BISDATA!$L$3:$L$20000,BISDATA!$A$3:$A$20000,$AB6,BISDATA!$M$3:$M$20000,AT$4,BISDATA!$I$3:$I$20000,$AB$3)</f>
        <v>0</v>
      </c>
      <c r="AU6" s="29">
        <f>SUMIFS(BISDATA!$L$3:$L$20000,BISDATA!$A$3:$A$20000,$AB6,BISDATA!$M$3:$M$20000,AU$4,BISDATA!$I$3:$I$20000,$AB$3)</f>
        <v>0</v>
      </c>
      <c r="AV6" s="29">
        <f>SUMIFS(BISDATA!$L$3:$L$20000,BISDATA!$A$3:$A$20000,$AB6,BISDATA!$M$3:$M$20000,AV$4,BISDATA!$I$3:$I$20000,$AB$3)</f>
        <v>0</v>
      </c>
      <c r="AW6" s="29">
        <f>SUMIFS(BISDATA!$L$3:$L$20000,BISDATA!$A$3:$A$20000,$AB6,BISDATA!$M$3:$M$20000,AW$4,BISDATA!$I$3:$I$20000,$AB$3)</f>
        <v>0</v>
      </c>
      <c r="AX6" s="29">
        <f>SUMIFS(BISDATA!$L$3:$L$20000,BISDATA!$A$3:$A$20000,$AB6,BISDATA!$M$3:$M$20000,AX$4,BISDATA!$I$3:$I$20000,$AB$3)</f>
        <v>0</v>
      </c>
      <c r="AY6" s="29">
        <f>SUMIFS(BISDATA!$L$3:$L$20000,BISDATA!$A$3:$A$20000,$AB6,BISDATA!$M$3:$M$20000,AY$4,BISDATA!$I$3:$I$20000,$AB$3)</f>
        <v>0</v>
      </c>
      <c r="AZ6" s="29">
        <f>SUMIFS(BISDATA!$L$3:$L$20000,BISDATA!$A$3:$A$20000,$AB6,BISDATA!$M$3:$M$20000,AZ$4,BISDATA!$I$3:$I$20000,$AB$3)</f>
        <v>0</v>
      </c>
      <c r="BA6" s="30">
        <f>SUMIFS(BISDATA!$L$3:$L$20000,BISDATA!$A$3:$A$20000,$AB6,BISDATA!$M$3:$M$20000,BA$4,BISDATA!$I$3:$I$20000,$AB$3)</f>
        <v>0</v>
      </c>
      <c r="BC6" s="35" t="s">
        <v>176</v>
      </c>
      <c r="BD6" s="46">
        <f t="shared" ref="BD6:BD30" si="25">AC6-B6</f>
        <v>0</v>
      </c>
      <c r="BE6" s="29">
        <f t="shared" si="1"/>
        <v>0</v>
      </c>
      <c r="BF6" s="29">
        <f t="shared" si="2"/>
        <v>0</v>
      </c>
      <c r="BG6" s="29">
        <f t="shared" si="3"/>
        <v>0</v>
      </c>
      <c r="BH6" s="29">
        <f t="shared" si="4"/>
        <v>0</v>
      </c>
      <c r="BI6" s="29">
        <f t="shared" si="5"/>
        <v>0</v>
      </c>
      <c r="BJ6" s="29">
        <f t="shared" si="6"/>
        <v>0</v>
      </c>
      <c r="BK6" s="29">
        <f t="shared" si="7"/>
        <v>0</v>
      </c>
      <c r="BL6" s="29">
        <f t="shared" si="8"/>
        <v>0</v>
      </c>
      <c r="BM6" s="29">
        <f t="shared" si="9"/>
        <v>0</v>
      </c>
      <c r="BN6" s="29">
        <f t="shared" si="10"/>
        <v>0</v>
      </c>
      <c r="BO6" s="29">
        <f t="shared" si="11"/>
        <v>0</v>
      </c>
      <c r="BP6" s="29">
        <f t="shared" si="12"/>
        <v>0</v>
      </c>
      <c r="BQ6" s="29">
        <f t="shared" si="13"/>
        <v>0</v>
      </c>
      <c r="BR6" s="29">
        <f t="shared" si="14"/>
        <v>0</v>
      </c>
      <c r="BS6" s="29">
        <f t="shared" si="15"/>
        <v>0</v>
      </c>
      <c r="BT6" s="29">
        <f t="shared" si="16"/>
        <v>0</v>
      </c>
      <c r="BU6" s="29">
        <f t="shared" si="17"/>
        <v>0</v>
      </c>
      <c r="BV6" s="29">
        <f t="shared" si="18"/>
        <v>0</v>
      </c>
      <c r="BW6" s="29">
        <f t="shared" si="19"/>
        <v>0</v>
      </c>
      <c r="BX6" s="29">
        <f t="shared" si="20"/>
        <v>0</v>
      </c>
      <c r="BY6" s="29">
        <f t="shared" si="21"/>
        <v>0</v>
      </c>
      <c r="BZ6" s="29">
        <f t="shared" si="22"/>
        <v>0</v>
      </c>
      <c r="CA6" s="29">
        <f t="shared" si="23"/>
        <v>0</v>
      </c>
      <c r="CB6" s="30">
        <f t="shared" si="24"/>
        <v>0</v>
      </c>
    </row>
    <row r="7" spans="1:80" x14ac:dyDescent="0.25">
      <c r="A7" s="36" t="s">
        <v>51</v>
      </c>
      <c r="B7" s="47">
        <f>SUMIFS(FastClose!$H$3:$H$20000,FastClose!$K$3:$K$20000,$A7,FastClose!$G$3:$G$20000,B$3,FastClose!$D$3:$D$20000,$A$3)</f>
        <v>0</v>
      </c>
      <c r="C7" s="31">
        <f>SUMIFS(FastClose!$H$3:$H$20000,FastClose!$K$3:$K$20000,$A7,FastClose!$G$3:$G$20000,C$3,FastClose!$D$3:$D$20000,$A$3)</f>
        <v>0</v>
      </c>
      <c r="D7" s="31">
        <f>SUMIFS(FastClose!$H$3:$H$20000,FastClose!$K$3:$K$20000,$A7,FastClose!$G$3:$G$20000,D$3,FastClose!$D$3:$D$20000,$A$3)</f>
        <v>0</v>
      </c>
      <c r="E7" s="31">
        <f>SUMIFS(FastClose!$H$3:$H$20000,FastClose!$K$3:$K$20000,$A7,FastClose!$G$3:$G$20000,E$3,FastClose!$D$3:$D$20000,$A$3)</f>
        <v>0</v>
      </c>
      <c r="F7" s="31">
        <f>SUMIFS(FastClose!$H$3:$H$20000,FastClose!$K$3:$K$20000,$A7,FastClose!$G$3:$G$20000,F$3,FastClose!$D$3:$D$20000,$A$3)</f>
        <v>0</v>
      </c>
      <c r="G7" s="31">
        <f>SUMIFS(FastClose!$H$3:$H$20000,FastClose!$K$3:$K$20000,$A7,FastClose!$G$3:$G$20000,G$3,FastClose!$D$3:$D$20000,$A$3)</f>
        <v>0</v>
      </c>
      <c r="H7" s="31">
        <f>SUMIFS(FastClose!$H$3:$H$20000,FastClose!$K$3:$K$20000,$A7,FastClose!$G$3:$G$20000,H$3,FastClose!$D$3:$D$20000,$A$3)</f>
        <v>0</v>
      </c>
      <c r="I7" s="31">
        <f>SUMIFS(FastClose!$H$3:$H$20000,FastClose!$K$3:$K$20000,$A7,FastClose!$G$3:$G$20000,I$3,FastClose!$D$3:$D$20000,$A$3)</f>
        <v>0</v>
      </c>
      <c r="J7" s="31">
        <f>SUMIFS(FastClose!$H$3:$H$20000,FastClose!$K$3:$K$20000,$A7,FastClose!$G$3:$G$20000,J$3,FastClose!$D$3:$D$20000,$A$3)</f>
        <v>0</v>
      </c>
      <c r="K7" s="31">
        <f>SUMIFS(FastClose!$H$3:$H$20000,FastClose!$K$3:$K$20000,$A7,FastClose!$G$3:$G$20000,K$3,FastClose!$D$3:$D$20000,$A$3)</f>
        <v>0</v>
      </c>
      <c r="L7" s="31">
        <f>SUMIFS(FastClose!$H$3:$H$20000,FastClose!$K$3:$K$20000,$A7,FastClose!$G$3:$G$20000,L$3,FastClose!$D$3:$D$20000,$A$3)</f>
        <v>0</v>
      </c>
      <c r="M7" s="31">
        <f>SUMIFS(FastClose!$H$3:$H$20000,FastClose!$K$3:$K$20000,$A7,FastClose!$G$3:$G$20000,M$3,FastClose!$D$3:$D$20000,$A$3)</f>
        <v>0</v>
      </c>
      <c r="N7" s="31">
        <f>SUMIFS(FastClose!$H$3:$H$20000,FastClose!$K$3:$K$20000,$A7,FastClose!$G$3:$G$20000,N$3,FastClose!$D$3:$D$20000,$A$3)</f>
        <v>0</v>
      </c>
      <c r="O7" s="31">
        <f>SUMIFS(FastClose!$H$3:$H$20000,FastClose!$K$3:$K$20000,$A7,FastClose!$G$3:$G$20000,O$3,FastClose!$D$3:$D$20000,$A$3)</f>
        <v>0</v>
      </c>
      <c r="P7" s="31">
        <f>SUMIFS(FastClose!$H$3:$H$20000,FastClose!$K$3:$K$20000,$A7,FastClose!$G$3:$G$20000,P$3,FastClose!$D$3:$D$20000,$A$3)</f>
        <v>0</v>
      </c>
      <c r="Q7" s="31">
        <f>SUMIFS(FastClose!$H$3:$H$20000,FastClose!$K$3:$K$20000,$A7,FastClose!$G$3:$G$20000,Q$3,FastClose!$D$3:$D$20000,$A$3)</f>
        <v>0</v>
      </c>
      <c r="R7" s="31">
        <f>SUMIFS(FastClose!$H$3:$H$20000,FastClose!$K$3:$K$20000,$A7,FastClose!$G$3:$G$20000,R$3,FastClose!$D$3:$D$20000,$A$3)</f>
        <v>0</v>
      </c>
      <c r="S7" s="31">
        <f>SUMIFS(FastClose!$H$3:$H$20000,FastClose!$K$3:$K$20000,$A7,FastClose!$G$3:$G$20000,S$3,FastClose!$D$3:$D$20000,$A$3)</f>
        <v>0</v>
      </c>
      <c r="T7" s="31">
        <f>SUMIFS(FastClose!$H$3:$H$20000,FastClose!$K$3:$K$20000,$A7,FastClose!$G$3:$G$20000,T$3,FastClose!$D$3:$D$20000,$A$3)</f>
        <v>0</v>
      </c>
      <c r="U7" s="31">
        <f>SUMIFS(FastClose!$H$3:$H$20000,FastClose!$K$3:$K$20000,$A7,FastClose!$G$3:$G$20000,U$3,FastClose!$D$3:$D$20000,$A$3)</f>
        <v>0</v>
      </c>
      <c r="V7" s="31">
        <f>SUMIFS(FastClose!$H$3:$H$20000,FastClose!$K$3:$K$20000,$A7,FastClose!$G$3:$G$20000,V$3,FastClose!$D$3:$D$20000,$A$3)</f>
        <v>0</v>
      </c>
      <c r="W7" s="31">
        <f>SUMIFS(FastClose!$H$3:$H$20000,FastClose!$K$3:$K$20000,$A7,FastClose!$G$3:$G$20000,W$3,FastClose!$D$3:$D$20000,$A$3)</f>
        <v>0</v>
      </c>
      <c r="X7" s="31">
        <f>SUMIFS(FastClose!$H$3:$H$20000,FastClose!$K$3:$K$20000,$A7,FastClose!$G$3:$G$20000,X$3,FastClose!$D$3:$D$20000,$A$3)</f>
        <v>0</v>
      </c>
      <c r="Y7" s="31">
        <f>SUMIFS(FastClose!$H$3:$H$20000,FastClose!$K$3:$K$20000,$A7,FastClose!$G$3:$G$20000,Y$3,FastClose!$D$3:$D$20000,$A$3)</f>
        <v>0</v>
      </c>
      <c r="Z7" s="32">
        <f>SUMIFS(FastClose!$H$3:$H$20000,FastClose!$K$3:$K$20000,$A7,FastClose!$G$3:$G$20000,Z$3,FastClose!$D$3:$D$20000,$A$3)</f>
        <v>0</v>
      </c>
      <c r="AB7" s="36" t="s">
        <v>51</v>
      </c>
      <c r="AC7" s="47">
        <f>SUMIFS(BISDATA!$L$3:$L$20000,BISDATA!$A$3:$A$20000,$AB7,BISDATA!$M$3:$M$20000,AC$4,BISDATA!$I$3:$I$20000,$AB$3)</f>
        <v>0</v>
      </c>
      <c r="AD7" s="31">
        <f>SUMIFS(BISDATA!$L$3:$L$20000,BISDATA!$A$3:$A$20000,$AB7,BISDATA!$M$3:$M$20000,AD$4,BISDATA!$I$3:$I$20000,$AB$3)</f>
        <v>0</v>
      </c>
      <c r="AE7" s="31">
        <f>SUMIFS(BISDATA!$L$3:$L$20000,BISDATA!$A$3:$A$20000,$AB7,BISDATA!$M$3:$M$20000,AE$4,BISDATA!$I$3:$I$20000,$AB$3)</f>
        <v>0</v>
      </c>
      <c r="AF7" s="31">
        <f>SUMIFS(BISDATA!$L$3:$L$20000,BISDATA!$A$3:$A$20000,$AB7,BISDATA!$M$3:$M$20000,AF$4,BISDATA!$I$3:$I$20000,$AB$3)</f>
        <v>0</v>
      </c>
      <c r="AG7" s="31">
        <f>SUMIFS(BISDATA!$L$3:$L$20000,BISDATA!$A$3:$A$20000,$AB7,BISDATA!$M$3:$M$20000,AG$4,BISDATA!$I$3:$I$20000,$AB$3)</f>
        <v>0</v>
      </c>
      <c r="AH7" s="31">
        <f>SUMIFS(BISDATA!$L$3:$L$20000,BISDATA!$A$3:$A$20000,$AB7,BISDATA!$M$3:$M$20000,AH$4,BISDATA!$I$3:$I$20000,$AB$3)</f>
        <v>0</v>
      </c>
      <c r="AI7" s="31">
        <f>SUMIFS(BISDATA!$L$3:$L$20000,BISDATA!$A$3:$A$20000,$AB7,BISDATA!$M$3:$M$20000,AI$4,BISDATA!$I$3:$I$20000,$AB$3)</f>
        <v>0</v>
      </c>
      <c r="AJ7" s="31">
        <f>SUMIFS(BISDATA!$L$3:$L$20000,BISDATA!$A$3:$A$20000,$AB7,BISDATA!$M$3:$M$20000,AJ$4,BISDATA!$I$3:$I$20000,$AB$3)</f>
        <v>0</v>
      </c>
      <c r="AK7" s="31">
        <f>SUMIFS(BISDATA!$L$3:$L$20000,BISDATA!$A$3:$A$20000,$AB7,BISDATA!$M$3:$M$20000,AK$4,BISDATA!$I$3:$I$20000,$AB$3)</f>
        <v>0</v>
      </c>
      <c r="AL7" s="31">
        <f>SUMIFS(BISDATA!$L$3:$L$20000,BISDATA!$A$3:$A$20000,$AB7,BISDATA!$M$3:$M$20000,AL$4,BISDATA!$I$3:$I$20000,$AB$3)</f>
        <v>0</v>
      </c>
      <c r="AM7" s="31">
        <f>SUMIFS(BISDATA!$L$3:$L$20000,BISDATA!$A$3:$A$20000,$AB7,BISDATA!$M$3:$M$20000,AM$4,BISDATA!$I$3:$I$20000,$AB$3)</f>
        <v>0</v>
      </c>
      <c r="AN7" s="31">
        <f>SUMIFS(BISDATA!$L$3:$L$20000,BISDATA!$A$3:$A$20000,$AB7,BISDATA!$M$3:$M$20000,AN$4,BISDATA!$I$3:$I$20000,$AB$3)</f>
        <v>0</v>
      </c>
      <c r="AO7" s="31">
        <f>SUMIFS(BISDATA!$L$3:$L$20000,BISDATA!$A$3:$A$20000,$AB7,BISDATA!$M$3:$M$20000,AO$4,BISDATA!$I$3:$I$20000,$AB$3)</f>
        <v>0</v>
      </c>
      <c r="AP7" s="31">
        <f>SUMIFS(BISDATA!$L$3:$L$20000,BISDATA!$A$3:$A$20000,$AB7,BISDATA!$M$3:$M$20000,AP$4,BISDATA!$I$3:$I$20000,$AB$3)</f>
        <v>0</v>
      </c>
      <c r="AQ7" s="31">
        <f>SUMIFS(BISDATA!$L$3:$L$20000,BISDATA!$A$3:$A$20000,$AB7,BISDATA!$M$3:$M$20000,AQ$4,BISDATA!$I$3:$I$20000,$AB$3)</f>
        <v>0</v>
      </c>
      <c r="AR7" s="31">
        <f>SUMIFS(BISDATA!$L$3:$L$20000,BISDATA!$A$3:$A$20000,$AB7,BISDATA!$M$3:$M$20000,AR$4,BISDATA!$I$3:$I$20000,$AB$3)</f>
        <v>0</v>
      </c>
      <c r="AS7" s="31">
        <f>SUMIFS(BISDATA!$L$3:$L$20000,BISDATA!$A$3:$A$20000,$AB7,BISDATA!$M$3:$M$20000,AS$4,BISDATA!$I$3:$I$20000,$AB$3)</f>
        <v>0</v>
      </c>
      <c r="AT7" s="31">
        <f>SUMIFS(BISDATA!$L$3:$L$20000,BISDATA!$A$3:$A$20000,$AB7,BISDATA!$M$3:$M$20000,AT$4,BISDATA!$I$3:$I$20000,$AB$3)</f>
        <v>0</v>
      </c>
      <c r="AU7" s="31">
        <f>SUMIFS(BISDATA!$L$3:$L$20000,BISDATA!$A$3:$A$20000,$AB7,BISDATA!$M$3:$M$20000,AU$4,BISDATA!$I$3:$I$20000,$AB$3)</f>
        <v>0</v>
      </c>
      <c r="AV7" s="31">
        <f>SUMIFS(BISDATA!$L$3:$L$20000,BISDATA!$A$3:$A$20000,$AB7,BISDATA!$M$3:$M$20000,AV$4,BISDATA!$I$3:$I$20000,$AB$3)</f>
        <v>0</v>
      </c>
      <c r="AW7" s="31">
        <f>SUMIFS(BISDATA!$L$3:$L$20000,BISDATA!$A$3:$A$20000,$AB7,BISDATA!$M$3:$M$20000,AW$4,BISDATA!$I$3:$I$20000,$AB$3)</f>
        <v>0</v>
      </c>
      <c r="AX7" s="31">
        <f>SUMIFS(BISDATA!$L$3:$L$20000,BISDATA!$A$3:$A$20000,$AB7,BISDATA!$M$3:$M$20000,AX$4,BISDATA!$I$3:$I$20000,$AB$3)</f>
        <v>0</v>
      </c>
      <c r="AY7" s="31">
        <f>SUMIFS(BISDATA!$L$3:$L$20000,BISDATA!$A$3:$A$20000,$AB7,BISDATA!$M$3:$M$20000,AY$4,BISDATA!$I$3:$I$20000,$AB$3)</f>
        <v>0</v>
      </c>
      <c r="AZ7" s="31">
        <f>SUMIFS(BISDATA!$L$3:$L$20000,BISDATA!$A$3:$A$20000,$AB7,BISDATA!$M$3:$M$20000,AZ$4,BISDATA!$I$3:$I$20000,$AB$3)</f>
        <v>0</v>
      </c>
      <c r="BA7" s="32">
        <f>SUMIFS(BISDATA!$L$3:$L$20000,BISDATA!$A$3:$A$20000,$AB7,BISDATA!$M$3:$M$20000,BA$4,BISDATA!$I$3:$I$20000,$AB$3)</f>
        <v>0</v>
      </c>
      <c r="BC7" s="36" t="s">
        <v>51</v>
      </c>
      <c r="BD7" s="47">
        <f t="shared" si="25"/>
        <v>0</v>
      </c>
      <c r="BE7" s="31">
        <f t="shared" si="1"/>
        <v>0</v>
      </c>
      <c r="BF7" s="31">
        <f t="shared" si="2"/>
        <v>0</v>
      </c>
      <c r="BG7" s="31">
        <f t="shared" si="3"/>
        <v>0</v>
      </c>
      <c r="BH7" s="31">
        <f t="shared" si="4"/>
        <v>0</v>
      </c>
      <c r="BI7" s="31">
        <f t="shared" si="5"/>
        <v>0</v>
      </c>
      <c r="BJ7" s="31">
        <f t="shared" si="6"/>
        <v>0</v>
      </c>
      <c r="BK7" s="31">
        <f t="shared" si="7"/>
        <v>0</v>
      </c>
      <c r="BL7" s="31">
        <f t="shared" si="8"/>
        <v>0</v>
      </c>
      <c r="BM7" s="31">
        <f t="shared" si="9"/>
        <v>0</v>
      </c>
      <c r="BN7" s="31">
        <f t="shared" si="10"/>
        <v>0</v>
      </c>
      <c r="BO7" s="31">
        <f t="shared" si="11"/>
        <v>0</v>
      </c>
      <c r="BP7" s="31">
        <f t="shared" si="12"/>
        <v>0</v>
      </c>
      <c r="BQ7" s="31">
        <f t="shared" si="13"/>
        <v>0</v>
      </c>
      <c r="BR7" s="31">
        <f t="shared" si="14"/>
        <v>0</v>
      </c>
      <c r="BS7" s="31">
        <f t="shared" si="15"/>
        <v>0</v>
      </c>
      <c r="BT7" s="31">
        <f t="shared" si="16"/>
        <v>0</v>
      </c>
      <c r="BU7" s="31">
        <f t="shared" si="17"/>
        <v>0</v>
      </c>
      <c r="BV7" s="31">
        <f t="shared" si="18"/>
        <v>0</v>
      </c>
      <c r="BW7" s="31">
        <f t="shared" si="19"/>
        <v>0</v>
      </c>
      <c r="BX7" s="31">
        <f t="shared" si="20"/>
        <v>0</v>
      </c>
      <c r="BY7" s="31">
        <f t="shared" si="21"/>
        <v>0</v>
      </c>
      <c r="BZ7" s="31">
        <f t="shared" si="22"/>
        <v>0</v>
      </c>
      <c r="CA7" s="31">
        <f t="shared" si="23"/>
        <v>0</v>
      </c>
      <c r="CB7" s="32">
        <f t="shared" si="24"/>
        <v>0</v>
      </c>
    </row>
    <row r="8" spans="1:80" x14ac:dyDescent="0.25">
      <c r="A8" s="34" t="s">
        <v>149</v>
      </c>
      <c r="B8" s="48">
        <f>SUMIFS(FastClose!$H$3:$H$20000,FastClose!$K$3:$K$20000,$A8,FastClose!$G$3:$G$20000,B$3,FastClose!$D$3:$D$20000,$A$3)</f>
        <v>0</v>
      </c>
      <c r="C8" s="27">
        <f>SUMIFS(FastClose!$H$3:$H$20000,FastClose!$K$3:$K$20000,$A8,FastClose!$G$3:$G$20000,C$3,FastClose!$D$3:$D$20000,$A$3)</f>
        <v>0</v>
      </c>
      <c r="D8" s="27">
        <f>SUMIFS(FastClose!$H$3:$H$20000,FastClose!$K$3:$K$20000,$A8,FastClose!$G$3:$G$20000,D$3,FastClose!$D$3:$D$20000,$A$3)</f>
        <v>0</v>
      </c>
      <c r="E8" s="27">
        <f>SUMIFS(FastClose!$H$3:$H$20000,FastClose!$K$3:$K$20000,$A8,FastClose!$G$3:$G$20000,E$3,FastClose!$D$3:$D$20000,$A$3)</f>
        <v>0</v>
      </c>
      <c r="F8" s="27">
        <f>SUMIFS(FastClose!$H$3:$H$20000,FastClose!$K$3:$K$20000,$A8,FastClose!$G$3:$G$20000,F$3,FastClose!$D$3:$D$20000,$A$3)</f>
        <v>0</v>
      </c>
      <c r="G8" s="27">
        <f>SUMIFS(FastClose!$H$3:$H$20000,FastClose!$K$3:$K$20000,$A8,FastClose!$G$3:$G$20000,G$3,FastClose!$D$3:$D$20000,$A$3)</f>
        <v>0</v>
      </c>
      <c r="H8" s="27">
        <f>SUMIFS(FastClose!$H$3:$H$20000,FastClose!$K$3:$K$20000,$A8,FastClose!$G$3:$G$20000,H$3,FastClose!$D$3:$D$20000,$A$3)</f>
        <v>0</v>
      </c>
      <c r="I8" s="27">
        <f>SUMIFS(FastClose!$H$3:$H$20000,FastClose!$K$3:$K$20000,$A8,FastClose!$G$3:$G$20000,I$3,FastClose!$D$3:$D$20000,$A$3)</f>
        <v>0</v>
      </c>
      <c r="J8" s="27">
        <f>SUMIFS(FastClose!$H$3:$H$20000,FastClose!$K$3:$K$20000,$A8,FastClose!$G$3:$G$20000,J$3,FastClose!$D$3:$D$20000,$A$3)</f>
        <v>0</v>
      </c>
      <c r="K8" s="27">
        <f>SUMIFS(FastClose!$H$3:$H$20000,FastClose!$K$3:$K$20000,$A8,FastClose!$G$3:$G$20000,K$3,FastClose!$D$3:$D$20000,$A$3)</f>
        <v>0</v>
      </c>
      <c r="L8" s="27">
        <f>SUMIFS(FastClose!$H$3:$H$20000,FastClose!$K$3:$K$20000,$A8,FastClose!$G$3:$G$20000,L$3,FastClose!$D$3:$D$20000,$A$3)</f>
        <v>0</v>
      </c>
      <c r="M8" s="27">
        <f>SUMIFS(FastClose!$H$3:$H$20000,FastClose!$K$3:$K$20000,$A8,FastClose!$G$3:$G$20000,M$3,FastClose!$D$3:$D$20000,$A$3)</f>
        <v>0</v>
      </c>
      <c r="N8" s="27">
        <f>SUMIFS(FastClose!$H$3:$H$20000,FastClose!$K$3:$K$20000,$A8,FastClose!$G$3:$G$20000,N$3,FastClose!$D$3:$D$20000,$A$3)</f>
        <v>0</v>
      </c>
      <c r="O8" s="27">
        <f>SUMIFS(FastClose!$H$3:$H$20000,FastClose!$K$3:$K$20000,$A8,FastClose!$G$3:$G$20000,O$3,FastClose!$D$3:$D$20000,$A$3)</f>
        <v>0</v>
      </c>
      <c r="P8" s="27">
        <f>SUMIFS(FastClose!$H$3:$H$20000,FastClose!$K$3:$K$20000,$A8,FastClose!$G$3:$G$20000,P$3,FastClose!$D$3:$D$20000,$A$3)</f>
        <v>0</v>
      </c>
      <c r="Q8" s="27">
        <f>SUMIFS(FastClose!$H$3:$H$20000,FastClose!$K$3:$K$20000,$A8,FastClose!$G$3:$G$20000,Q$3,FastClose!$D$3:$D$20000,$A$3)</f>
        <v>0</v>
      </c>
      <c r="R8" s="27">
        <f>SUMIFS(FastClose!$H$3:$H$20000,FastClose!$K$3:$K$20000,$A8,FastClose!$G$3:$G$20000,R$3,FastClose!$D$3:$D$20000,$A$3)</f>
        <v>0</v>
      </c>
      <c r="S8" s="27">
        <f>SUMIFS(FastClose!$H$3:$H$20000,FastClose!$K$3:$K$20000,$A8,FastClose!$G$3:$G$20000,S$3,FastClose!$D$3:$D$20000,$A$3)</f>
        <v>0</v>
      </c>
      <c r="T8" s="27">
        <f>SUMIFS(FastClose!$H$3:$H$20000,FastClose!$K$3:$K$20000,$A8,FastClose!$G$3:$G$20000,T$3,FastClose!$D$3:$D$20000,$A$3)</f>
        <v>0</v>
      </c>
      <c r="U8" s="27">
        <f>SUMIFS(FastClose!$H$3:$H$20000,FastClose!$K$3:$K$20000,$A8,FastClose!$G$3:$G$20000,U$3,FastClose!$D$3:$D$20000,$A$3)</f>
        <v>0</v>
      </c>
      <c r="V8" s="27">
        <f>SUMIFS(FastClose!$H$3:$H$20000,FastClose!$K$3:$K$20000,$A8,FastClose!$G$3:$G$20000,V$3,FastClose!$D$3:$D$20000,$A$3)</f>
        <v>0</v>
      </c>
      <c r="W8" s="27">
        <f>SUMIFS(FastClose!$H$3:$H$20000,FastClose!$K$3:$K$20000,$A8,FastClose!$G$3:$G$20000,W$3,FastClose!$D$3:$D$20000,$A$3)</f>
        <v>0</v>
      </c>
      <c r="X8" s="27">
        <f>SUMIFS(FastClose!$H$3:$H$20000,FastClose!$K$3:$K$20000,$A8,FastClose!$G$3:$G$20000,X$3,FastClose!$D$3:$D$20000,$A$3)</f>
        <v>0</v>
      </c>
      <c r="Y8" s="27">
        <f>SUMIFS(FastClose!$H$3:$H$20000,FastClose!$K$3:$K$20000,$A8,FastClose!$G$3:$G$20000,Y$3,FastClose!$D$3:$D$20000,$A$3)</f>
        <v>0</v>
      </c>
      <c r="Z8" s="28">
        <f>SUMIFS(FastClose!$H$3:$H$20000,FastClose!$K$3:$K$20000,$A8,FastClose!$G$3:$G$20000,Z$3,FastClose!$D$3:$D$20000,$A$3)</f>
        <v>0</v>
      </c>
      <c r="AB8" s="34" t="s">
        <v>149</v>
      </c>
      <c r="AC8" s="48">
        <f>SUMIFS(BISDATA!$L$3:$L$20000,BISDATA!$A$3:$A$20000,$AB8,BISDATA!$M$3:$M$20000,AC$4,BISDATA!$I$3:$I$20000,$AB$3)</f>
        <v>0</v>
      </c>
      <c r="AD8" s="27">
        <f>SUMIFS(BISDATA!$L$3:$L$20000,BISDATA!$A$3:$A$20000,$AB8,BISDATA!$M$3:$M$20000,AD$4,BISDATA!$I$3:$I$20000,$AB$3)</f>
        <v>0</v>
      </c>
      <c r="AE8" s="27">
        <f>SUMIFS(BISDATA!$L$3:$L$20000,BISDATA!$A$3:$A$20000,$AB8,BISDATA!$M$3:$M$20000,AE$4,BISDATA!$I$3:$I$20000,$AB$3)</f>
        <v>0</v>
      </c>
      <c r="AF8" s="27">
        <f>SUMIFS(BISDATA!$L$3:$L$20000,BISDATA!$A$3:$A$20000,$AB8,BISDATA!$M$3:$M$20000,AF$4,BISDATA!$I$3:$I$20000,$AB$3)</f>
        <v>0</v>
      </c>
      <c r="AG8" s="27">
        <f>SUMIFS(BISDATA!$L$3:$L$20000,BISDATA!$A$3:$A$20000,$AB8,BISDATA!$M$3:$M$20000,AG$4,BISDATA!$I$3:$I$20000,$AB$3)</f>
        <v>0</v>
      </c>
      <c r="AH8" s="27">
        <f>SUMIFS(BISDATA!$L$3:$L$20000,BISDATA!$A$3:$A$20000,$AB8,BISDATA!$M$3:$M$20000,AH$4,BISDATA!$I$3:$I$20000,$AB$3)</f>
        <v>0</v>
      </c>
      <c r="AI8" s="27">
        <f>SUMIFS(BISDATA!$L$3:$L$20000,BISDATA!$A$3:$A$20000,$AB8,BISDATA!$M$3:$M$20000,AI$4,BISDATA!$I$3:$I$20000,$AB$3)</f>
        <v>0</v>
      </c>
      <c r="AJ8" s="27">
        <f>SUMIFS(BISDATA!$L$3:$L$20000,BISDATA!$A$3:$A$20000,$AB8,BISDATA!$M$3:$M$20000,AJ$4,BISDATA!$I$3:$I$20000,$AB$3)</f>
        <v>0</v>
      </c>
      <c r="AK8" s="27">
        <f>SUMIFS(BISDATA!$L$3:$L$20000,BISDATA!$A$3:$A$20000,$AB8,BISDATA!$M$3:$M$20000,AK$4,BISDATA!$I$3:$I$20000,$AB$3)</f>
        <v>0</v>
      </c>
      <c r="AL8" s="27">
        <f>SUMIFS(BISDATA!$L$3:$L$20000,BISDATA!$A$3:$A$20000,$AB8,BISDATA!$M$3:$M$20000,AL$4,BISDATA!$I$3:$I$20000,$AB$3)</f>
        <v>0</v>
      </c>
      <c r="AM8" s="27">
        <f>SUMIFS(BISDATA!$L$3:$L$20000,BISDATA!$A$3:$A$20000,$AB8,BISDATA!$M$3:$M$20000,AM$4,BISDATA!$I$3:$I$20000,$AB$3)</f>
        <v>0</v>
      </c>
      <c r="AN8" s="27">
        <f>SUMIFS(BISDATA!$L$3:$L$20000,BISDATA!$A$3:$A$20000,$AB8,BISDATA!$M$3:$M$20000,AN$4,BISDATA!$I$3:$I$20000,$AB$3)</f>
        <v>0</v>
      </c>
      <c r="AO8" s="27">
        <f>SUMIFS(BISDATA!$L$3:$L$20000,BISDATA!$A$3:$A$20000,$AB8,BISDATA!$M$3:$M$20000,AO$4,BISDATA!$I$3:$I$20000,$AB$3)</f>
        <v>0</v>
      </c>
      <c r="AP8" s="27">
        <f>SUMIFS(BISDATA!$L$3:$L$20000,BISDATA!$A$3:$A$20000,$AB8,BISDATA!$M$3:$M$20000,AP$4,BISDATA!$I$3:$I$20000,$AB$3)</f>
        <v>0</v>
      </c>
      <c r="AQ8" s="27">
        <f>SUMIFS(BISDATA!$L$3:$L$20000,BISDATA!$A$3:$A$20000,$AB8,BISDATA!$M$3:$M$20000,AQ$4,BISDATA!$I$3:$I$20000,$AB$3)</f>
        <v>0</v>
      </c>
      <c r="AR8" s="27">
        <f>SUMIFS(BISDATA!$L$3:$L$20000,BISDATA!$A$3:$A$20000,$AB8,BISDATA!$M$3:$M$20000,AR$4,BISDATA!$I$3:$I$20000,$AB$3)</f>
        <v>0</v>
      </c>
      <c r="AS8" s="27">
        <f>SUMIFS(BISDATA!$L$3:$L$20000,BISDATA!$A$3:$A$20000,$AB8,BISDATA!$M$3:$M$20000,AS$4,BISDATA!$I$3:$I$20000,$AB$3)</f>
        <v>0</v>
      </c>
      <c r="AT8" s="27">
        <f>SUMIFS(BISDATA!$L$3:$L$20000,BISDATA!$A$3:$A$20000,$AB8,BISDATA!$M$3:$M$20000,AT$4,BISDATA!$I$3:$I$20000,$AB$3)</f>
        <v>0</v>
      </c>
      <c r="AU8" s="27">
        <f>SUMIFS(BISDATA!$L$3:$L$20000,BISDATA!$A$3:$A$20000,$AB8,BISDATA!$M$3:$M$20000,AU$4,BISDATA!$I$3:$I$20000,$AB$3)</f>
        <v>0</v>
      </c>
      <c r="AV8" s="27">
        <f>SUMIFS(BISDATA!$L$3:$L$20000,BISDATA!$A$3:$A$20000,$AB8,BISDATA!$M$3:$M$20000,AV$4,BISDATA!$I$3:$I$20000,$AB$3)</f>
        <v>0</v>
      </c>
      <c r="AW8" s="27">
        <f>SUMIFS(BISDATA!$L$3:$L$20000,BISDATA!$A$3:$A$20000,$AB8,BISDATA!$M$3:$M$20000,AW$4,BISDATA!$I$3:$I$20000,$AB$3)</f>
        <v>0</v>
      </c>
      <c r="AX8" s="27">
        <f>SUMIFS(BISDATA!$L$3:$L$20000,BISDATA!$A$3:$A$20000,$AB8,BISDATA!$M$3:$M$20000,AX$4,BISDATA!$I$3:$I$20000,$AB$3)</f>
        <v>0</v>
      </c>
      <c r="AY8" s="27">
        <f>SUMIFS(BISDATA!$L$3:$L$20000,BISDATA!$A$3:$A$20000,$AB8,BISDATA!$M$3:$M$20000,AY$4,BISDATA!$I$3:$I$20000,$AB$3)</f>
        <v>0</v>
      </c>
      <c r="AZ8" s="27">
        <f>SUMIFS(BISDATA!$L$3:$L$20000,BISDATA!$A$3:$A$20000,$AB8,BISDATA!$M$3:$M$20000,AZ$4,BISDATA!$I$3:$I$20000,$AB$3)</f>
        <v>0</v>
      </c>
      <c r="BA8" s="28">
        <f>SUMIFS(BISDATA!$L$3:$L$20000,BISDATA!$A$3:$A$20000,$AB8,BISDATA!$M$3:$M$20000,BA$4,BISDATA!$I$3:$I$20000,$AB$3)</f>
        <v>0</v>
      </c>
      <c r="BC8" s="34" t="s">
        <v>149</v>
      </c>
      <c r="BD8" s="48">
        <f t="shared" si="25"/>
        <v>0</v>
      </c>
      <c r="BE8" s="27">
        <f t="shared" si="1"/>
        <v>0</v>
      </c>
      <c r="BF8" s="27">
        <f t="shared" si="2"/>
        <v>0</v>
      </c>
      <c r="BG8" s="27">
        <f t="shared" si="3"/>
        <v>0</v>
      </c>
      <c r="BH8" s="27">
        <f t="shared" si="4"/>
        <v>0</v>
      </c>
      <c r="BI8" s="27">
        <f t="shared" si="5"/>
        <v>0</v>
      </c>
      <c r="BJ8" s="27">
        <f t="shared" si="6"/>
        <v>0</v>
      </c>
      <c r="BK8" s="27">
        <f t="shared" si="7"/>
        <v>0</v>
      </c>
      <c r="BL8" s="27">
        <f t="shared" si="8"/>
        <v>0</v>
      </c>
      <c r="BM8" s="27">
        <f t="shared" si="9"/>
        <v>0</v>
      </c>
      <c r="BN8" s="27">
        <f t="shared" si="10"/>
        <v>0</v>
      </c>
      <c r="BO8" s="27">
        <f t="shared" si="11"/>
        <v>0</v>
      </c>
      <c r="BP8" s="27">
        <f t="shared" si="12"/>
        <v>0</v>
      </c>
      <c r="BQ8" s="27">
        <f t="shared" si="13"/>
        <v>0</v>
      </c>
      <c r="BR8" s="27">
        <f t="shared" si="14"/>
        <v>0</v>
      </c>
      <c r="BS8" s="27">
        <f t="shared" si="15"/>
        <v>0</v>
      </c>
      <c r="BT8" s="27">
        <f t="shared" si="16"/>
        <v>0</v>
      </c>
      <c r="BU8" s="27">
        <f t="shared" si="17"/>
        <v>0</v>
      </c>
      <c r="BV8" s="27">
        <f t="shared" si="18"/>
        <v>0</v>
      </c>
      <c r="BW8" s="27">
        <f t="shared" si="19"/>
        <v>0</v>
      </c>
      <c r="BX8" s="27">
        <f t="shared" si="20"/>
        <v>0</v>
      </c>
      <c r="BY8" s="27">
        <f t="shared" si="21"/>
        <v>0</v>
      </c>
      <c r="BZ8" s="27">
        <f t="shared" si="22"/>
        <v>0</v>
      </c>
      <c r="CA8" s="27">
        <f t="shared" si="23"/>
        <v>0</v>
      </c>
      <c r="CB8" s="28">
        <f t="shared" si="24"/>
        <v>0</v>
      </c>
    </row>
    <row r="9" spans="1:80" x14ac:dyDescent="0.25">
      <c r="A9" s="35" t="s">
        <v>219</v>
      </c>
      <c r="B9" s="46">
        <f>SUMIFS(FastClose!$H$3:$H$20000,FastClose!$K$3:$K$20000,$A9,FastClose!$G$3:$G$20000,B$3,FastClose!$D$3:$D$20000,$A$3)</f>
        <v>0</v>
      </c>
      <c r="C9" s="29">
        <f>SUMIFS(FastClose!$H$3:$H$20000,FastClose!$K$3:$K$20000,$A9,FastClose!$G$3:$G$20000,C$3,FastClose!$D$3:$D$20000,$A$3)</f>
        <v>0</v>
      </c>
      <c r="D9" s="29">
        <f>SUMIFS(FastClose!$H$3:$H$20000,FastClose!$K$3:$K$20000,$A9,FastClose!$G$3:$G$20000,D$3,FastClose!$D$3:$D$20000,$A$3)</f>
        <v>0</v>
      </c>
      <c r="E9" s="29">
        <f>SUMIFS(FastClose!$H$3:$H$20000,FastClose!$K$3:$K$20000,$A9,FastClose!$G$3:$G$20000,E$3,FastClose!$D$3:$D$20000,$A$3)</f>
        <v>0</v>
      </c>
      <c r="F9" s="29">
        <f>SUMIFS(FastClose!$H$3:$H$20000,FastClose!$K$3:$K$20000,$A9,FastClose!$G$3:$G$20000,F$3,FastClose!$D$3:$D$20000,$A$3)</f>
        <v>0</v>
      </c>
      <c r="G9" s="29">
        <f>SUMIFS(FastClose!$H$3:$H$20000,FastClose!$K$3:$K$20000,$A9,FastClose!$G$3:$G$20000,G$3,FastClose!$D$3:$D$20000,$A$3)</f>
        <v>0</v>
      </c>
      <c r="H9" s="29">
        <f>SUMIFS(FastClose!$H$3:$H$20000,FastClose!$K$3:$K$20000,$A9,FastClose!$G$3:$G$20000,H$3,FastClose!$D$3:$D$20000,$A$3)</f>
        <v>0</v>
      </c>
      <c r="I9" s="29">
        <f>SUMIFS(FastClose!$H$3:$H$20000,FastClose!$K$3:$K$20000,$A9,FastClose!$G$3:$G$20000,I$3,FastClose!$D$3:$D$20000,$A$3)</f>
        <v>0</v>
      </c>
      <c r="J9" s="29">
        <f>SUMIFS(FastClose!$H$3:$H$20000,FastClose!$K$3:$K$20000,$A9,FastClose!$G$3:$G$20000,J$3,FastClose!$D$3:$D$20000,$A$3)</f>
        <v>0</v>
      </c>
      <c r="K9" s="29">
        <f>SUMIFS(FastClose!$H$3:$H$20000,FastClose!$K$3:$K$20000,$A9,FastClose!$G$3:$G$20000,K$3,FastClose!$D$3:$D$20000,$A$3)</f>
        <v>0</v>
      </c>
      <c r="L9" s="29">
        <f>SUMIFS(FastClose!$H$3:$H$20000,FastClose!$K$3:$K$20000,$A9,FastClose!$G$3:$G$20000,L$3,FastClose!$D$3:$D$20000,$A$3)</f>
        <v>0</v>
      </c>
      <c r="M9" s="29">
        <f>SUMIFS(FastClose!$H$3:$H$20000,FastClose!$K$3:$K$20000,$A9,FastClose!$G$3:$G$20000,M$3,FastClose!$D$3:$D$20000,$A$3)</f>
        <v>0</v>
      </c>
      <c r="N9" s="29">
        <f>SUMIFS(FastClose!$H$3:$H$20000,FastClose!$K$3:$K$20000,$A9,FastClose!$G$3:$G$20000,N$3,FastClose!$D$3:$D$20000,$A$3)</f>
        <v>0</v>
      </c>
      <c r="O9" s="29">
        <f>SUMIFS(FastClose!$H$3:$H$20000,FastClose!$K$3:$K$20000,$A9,FastClose!$G$3:$G$20000,O$3,FastClose!$D$3:$D$20000,$A$3)</f>
        <v>0</v>
      </c>
      <c r="P9" s="29">
        <f>SUMIFS(FastClose!$H$3:$H$20000,FastClose!$K$3:$K$20000,$A9,FastClose!$G$3:$G$20000,P$3,FastClose!$D$3:$D$20000,$A$3)</f>
        <v>0</v>
      </c>
      <c r="Q9" s="29">
        <f>SUMIFS(FastClose!$H$3:$H$20000,FastClose!$K$3:$K$20000,$A9,FastClose!$G$3:$G$20000,Q$3,FastClose!$D$3:$D$20000,$A$3)</f>
        <v>0</v>
      </c>
      <c r="R9" s="29">
        <f>SUMIFS(FastClose!$H$3:$H$20000,FastClose!$K$3:$K$20000,$A9,FastClose!$G$3:$G$20000,R$3,FastClose!$D$3:$D$20000,$A$3)</f>
        <v>0</v>
      </c>
      <c r="S9" s="29">
        <f>SUMIFS(FastClose!$H$3:$H$20000,FastClose!$K$3:$K$20000,$A9,FastClose!$G$3:$G$20000,S$3,FastClose!$D$3:$D$20000,$A$3)</f>
        <v>0</v>
      </c>
      <c r="T9" s="29">
        <f>SUMIFS(FastClose!$H$3:$H$20000,FastClose!$K$3:$K$20000,$A9,FastClose!$G$3:$G$20000,T$3,FastClose!$D$3:$D$20000,$A$3)</f>
        <v>0</v>
      </c>
      <c r="U9" s="29">
        <f>SUMIFS(FastClose!$H$3:$H$20000,FastClose!$K$3:$K$20000,$A9,FastClose!$G$3:$G$20000,U$3,FastClose!$D$3:$D$20000,$A$3)</f>
        <v>0</v>
      </c>
      <c r="V9" s="29">
        <f>SUMIFS(FastClose!$H$3:$H$20000,FastClose!$K$3:$K$20000,$A9,FastClose!$G$3:$G$20000,V$3,FastClose!$D$3:$D$20000,$A$3)</f>
        <v>0</v>
      </c>
      <c r="W9" s="29">
        <f>SUMIFS(FastClose!$H$3:$H$20000,FastClose!$K$3:$K$20000,$A9,FastClose!$G$3:$G$20000,W$3,FastClose!$D$3:$D$20000,$A$3)</f>
        <v>0</v>
      </c>
      <c r="X9" s="29">
        <f>SUMIFS(FastClose!$H$3:$H$20000,FastClose!$K$3:$K$20000,$A9,FastClose!$G$3:$G$20000,X$3,FastClose!$D$3:$D$20000,$A$3)</f>
        <v>0</v>
      </c>
      <c r="Y9" s="29">
        <f>SUMIFS(FastClose!$H$3:$H$20000,FastClose!$K$3:$K$20000,$A9,FastClose!$G$3:$G$20000,Y$3,FastClose!$D$3:$D$20000,$A$3)</f>
        <v>0</v>
      </c>
      <c r="Z9" s="30">
        <f>SUMIFS(FastClose!$H$3:$H$20000,FastClose!$K$3:$K$20000,$A9,FastClose!$G$3:$G$20000,Z$3,FastClose!$D$3:$D$20000,$A$3)</f>
        <v>0</v>
      </c>
      <c r="AB9" s="35" t="s">
        <v>219</v>
      </c>
      <c r="AC9" s="46">
        <f>SUMIFS(BISDATA!$L$3:$L$20000,BISDATA!$A$3:$A$20000,$AB9,BISDATA!$M$3:$M$20000,AC$4,BISDATA!$I$3:$I$20000,$AB$3)</f>
        <v>0</v>
      </c>
      <c r="AD9" s="29">
        <f>SUMIFS(BISDATA!$L$3:$L$20000,BISDATA!$A$3:$A$20000,$AB9,BISDATA!$M$3:$M$20000,AD$4,BISDATA!$I$3:$I$20000,$AB$3)</f>
        <v>0</v>
      </c>
      <c r="AE9" s="29">
        <f>SUMIFS(BISDATA!$L$3:$L$20000,BISDATA!$A$3:$A$20000,$AB9,BISDATA!$M$3:$M$20000,AE$4,BISDATA!$I$3:$I$20000,$AB$3)</f>
        <v>0</v>
      </c>
      <c r="AF9" s="29">
        <f>SUMIFS(BISDATA!$L$3:$L$20000,BISDATA!$A$3:$A$20000,$AB9,BISDATA!$M$3:$M$20000,AF$4,BISDATA!$I$3:$I$20000,$AB$3)</f>
        <v>0</v>
      </c>
      <c r="AG9" s="29">
        <f>SUMIFS(BISDATA!$L$3:$L$20000,BISDATA!$A$3:$A$20000,$AB9,BISDATA!$M$3:$M$20000,AG$4,BISDATA!$I$3:$I$20000,$AB$3)</f>
        <v>0</v>
      </c>
      <c r="AH9" s="29">
        <f>SUMIFS(BISDATA!$L$3:$L$20000,BISDATA!$A$3:$A$20000,$AB9,BISDATA!$M$3:$M$20000,AH$4,BISDATA!$I$3:$I$20000,$AB$3)</f>
        <v>0</v>
      </c>
      <c r="AI9" s="29">
        <f>SUMIFS(BISDATA!$L$3:$L$20000,BISDATA!$A$3:$A$20000,$AB9,BISDATA!$M$3:$M$20000,AI$4,BISDATA!$I$3:$I$20000,$AB$3)</f>
        <v>0</v>
      </c>
      <c r="AJ9" s="29">
        <f>SUMIFS(BISDATA!$L$3:$L$20000,BISDATA!$A$3:$A$20000,$AB9,BISDATA!$M$3:$M$20000,AJ$4,BISDATA!$I$3:$I$20000,$AB$3)</f>
        <v>0</v>
      </c>
      <c r="AK9" s="29">
        <f>SUMIFS(BISDATA!$L$3:$L$20000,BISDATA!$A$3:$A$20000,$AB9,BISDATA!$M$3:$M$20000,AK$4,BISDATA!$I$3:$I$20000,$AB$3)</f>
        <v>0</v>
      </c>
      <c r="AL9" s="29">
        <f>SUMIFS(BISDATA!$L$3:$L$20000,BISDATA!$A$3:$A$20000,$AB9,BISDATA!$M$3:$M$20000,AL$4,BISDATA!$I$3:$I$20000,$AB$3)</f>
        <v>0</v>
      </c>
      <c r="AM9" s="29">
        <f>SUMIFS(BISDATA!$L$3:$L$20000,BISDATA!$A$3:$A$20000,$AB9,BISDATA!$M$3:$M$20000,AM$4,BISDATA!$I$3:$I$20000,$AB$3)</f>
        <v>0</v>
      </c>
      <c r="AN9" s="29">
        <f>SUMIFS(BISDATA!$L$3:$L$20000,BISDATA!$A$3:$A$20000,$AB9,BISDATA!$M$3:$M$20000,AN$4,BISDATA!$I$3:$I$20000,$AB$3)</f>
        <v>0</v>
      </c>
      <c r="AO9" s="29">
        <f>SUMIFS(BISDATA!$L$3:$L$20000,BISDATA!$A$3:$A$20000,$AB9,BISDATA!$M$3:$M$20000,AO$4,BISDATA!$I$3:$I$20000,$AB$3)</f>
        <v>0</v>
      </c>
      <c r="AP9" s="29">
        <f>SUMIFS(BISDATA!$L$3:$L$20000,BISDATA!$A$3:$A$20000,$AB9,BISDATA!$M$3:$M$20000,AP$4,BISDATA!$I$3:$I$20000,$AB$3)</f>
        <v>0</v>
      </c>
      <c r="AQ9" s="29">
        <f>SUMIFS(BISDATA!$L$3:$L$20000,BISDATA!$A$3:$A$20000,$AB9,BISDATA!$M$3:$M$20000,AQ$4,BISDATA!$I$3:$I$20000,$AB$3)</f>
        <v>0</v>
      </c>
      <c r="AR9" s="29">
        <f>SUMIFS(BISDATA!$L$3:$L$20000,BISDATA!$A$3:$A$20000,$AB9,BISDATA!$M$3:$M$20000,AR$4,BISDATA!$I$3:$I$20000,$AB$3)</f>
        <v>0</v>
      </c>
      <c r="AS9" s="29">
        <f>SUMIFS(BISDATA!$L$3:$L$20000,BISDATA!$A$3:$A$20000,$AB9,BISDATA!$M$3:$M$20000,AS$4,BISDATA!$I$3:$I$20000,$AB$3)</f>
        <v>0</v>
      </c>
      <c r="AT9" s="29">
        <f>SUMIFS(BISDATA!$L$3:$L$20000,BISDATA!$A$3:$A$20000,$AB9,BISDATA!$M$3:$M$20000,AT$4,BISDATA!$I$3:$I$20000,$AB$3)</f>
        <v>0</v>
      </c>
      <c r="AU9" s="29">
        <f>SUMIFS(BISDATA!$L$3:$L$20000,BISDATA!$A$3:$A$20000,$AB9,BISDATA!$M$3:$M$20000,AU$4,BISDATA!$I$3:$I$20000,$AB$3)</f>
        <v>0</v>
      </c>
      <c r="AV9" s="29">
        <f>SUMIFS(BISDATA!$L$3:$L$20000,BISDATA!$A$3:$A$20000,$AB9,BISDATA!$M$3:$M$20000,AV$4,BISDATA!$I$3:$I$20000,$AB$3)</f>
        <v>0</v>
      </c>
      <c r="AW9" s="29">
        <f>SUMIFS(BISDATA!$L$3:$L$20000,BISDATA!$A$3:$A$20000,$AB9,BISDATA!$M$3:$M$20000,AW$4,BISDATA!$I$3:$I$20000,$AB$3)</f>
        <v>0</v>
      </c>
      <c r="AX9" s="29">
        <f>SUMIFS(BISDATA!$L$3:$L$20000,BISDATA!$A$3:$A$20000,$AB9,BISDATA!$M$3:$M$20000,AX$4,BISDATA!$I$3:$I$20000,$AB$3)</f>
        <v>0</v>
      </c>
      <c r="AY9" s="29">
        <f>SUMIFS(BISDATA!$L$3:$L$20000,BISDATA!$A$3:$A$20000,$AB9,BISDATA!$M$3:$M$20000,AY$4,BISDATA!$I$3:$I$20000,$AB$3)</f>
        <v>0</v>
      </c>
      <c r="AZ9" s="29">
        <f>SUMIFS(BISDATA!$L$3:$L$20000,BISDATA!$A$3:$A$20000,$AB9,BISDATA!$M$3:$M$20000,AZ$4,BISDATA!$I$3:$I$20000,$AB$3)</f>
        <v>0</v>
      </c>
      <c r="BA9" s="30">
        <f>SUMIFS(BISDATA!$L$3:$L$20000,BISDATA!$A$3:$A$20000,$AB9,BISDATA!$M$3:$M$20000,BA$4,BISDATA!$I$3:$I$20000,$AB$3)</f>
        <v>0</v>
      </c>
      <c r="BC9" s="35" t="s">
        <v>219</v>
      </c>
      <c r="BD9" s="46">
        <f t="shared" si="25"/>
        <v>0</v>
      </c>
      <c r="BE9" s="29">
        <f t="shared" si="1"/>
        <v>0</v>
      </c>
      <c r="BF9" s="29">
        <f t="shared" si="2"/>
        <v>0</v>
      </c>
      <c r="BG9" s="29">
        <f t="shared" si="3"/>
        <v>0</v>
      </c>
      <c r="BH9" s="29">
        <f t="shared" si="4"/>
        <v>0</v>
      </c>
      <c r="BI9" s="29">
        <f t="shared" si="5"/>
        <v>0</v>
      </c>
      <c r="BJ9" s="29">
        <f t="shared" si="6"/>
        <v>0</v>
      </c>
      <c r="BK9" s="29">
        <f t="shared" si="7"/>
        <v>0</v>
      </c>
      <c r="BL9" s="29">
        <f t="shared" si="8"/>
        <v>0</v>
      </c>
      <c r="BM9" s="29">
        <f t="shared" si="9"/>
        <v>0</v>
      </c>
      <c r="BN9" s="29">
        <f t="shared" si="10"/>
        <v>0</v>
      </c>
      <c r="BO9" s="29">
        <f t="shared" si="11"/>
        <v>0</v>
      </c>
      <c r="BP9" s="29">
        <f t="shared" si="12"/>
        <v>0</v>
      </c>
      <c r="BQ9" s="29">
        <f t="shared" si="13"/>
        <v>0</v>
      </c>
      <c r="BR9" s="29">
        <f t="shared" si="14"/>
        <v>0</v>
      </c>
      <c r="BS9" s="29">
        <f t="shared" si="15"/>
        <v>0</v>
      </c>
      <c r="BT9" s="29">
        <f t="shared" si="16"/>
        <v>0</v>
      </c>
      <c r="BU9" s="29">
        <f t="shared" si="17"/>
        <v>0</v>
      </c>
      <c r="BV9" s="29">
        <f t="shared" si="18"/>
        <v>0</v>
      </c>
      <c r="BW9" s="29">
        <f t="shared" si="19"/>
        <v>0</v>
      </c>
      <c r="BX9" s="29">
        <f t="shared" si="20"/>
        <v>0</v>
      </c>
      <c r="BY9" s="29">
        <f t="shared" si="21"/>
        <v>0</v>
      </c>
      <c r="BZ9" s="29">
        <f t="shared" si="22"/>
        <v>0</v>
      </c>
      <c r="CA9" s="29">
        <f t="shared" si="23"/>
        <v>0</v>
      </c>
      <c r="CB9" s="30">
        <f t="shared" si="24"/>
        <v>0</v>
      </c>
    </row>
    <row r="10" spans="1:80" x14ac:dyDescent="0.25">
      <c r="A10" s="36" t="s">
        <v>65</v>
      </c>
      <c r="B10" s="47">
        <f>SUMIFS(FastClose!$H$3:$H$20000,FastClose!$K$3:$K$20000,$A10,FastClose!$G$3:$G$20000,B$3,FastClose!$D$3:$D$20000,$A$3)</f>
        <v>0</v>
      </c>
      <c r="C10" s="31">
        <f>SUMIFS(FastClose!$H$3:$H$20000,FastClose!$K$3:$K$20000,$A10,FastClose!$G$3:$G$20000,C$3,FastClose!$D$3:$D$20000,$A$3)</f>
        <v>0</v>
      </c>
      <c r="D10" s="31">
        <f>SUMIFS(FastClose!$H$3:$H$20000,FastClose!$K$3:$K$20000,$A10,FastClose!$G$3:$G$20000,D$3,FastClose!$D$3:$D$20000,$A$3)</f>
        <v>0</v>
      </c>
      <c r="E10" s="31">
        <f>SUMIFS(FastClose!$H$3:$H$20000,FastClose!$K$3:$K$20000,$A10,FastClose!$G$3:$G$20000,E$3,FastClose!$D$3:$D$20000,$A$3)</f>
        <v>0</v>
      </c>
      <c r="F10" s="31">
        <f>SUMIFS(FastClose!$H$3:$H$20000,FastClose!$K$3:$K$20000,$A10,FastClose!$G$3:$G$20000,F$3,FastClose!$D$3:$D$20000,$A$3)</f>
        <v>0</v>
      </c>
      <c r="G10" s="31">
        <f>SUMIFS(FastClose!$H$3:$H$20000,FastClose!$K$3:$K$20000,$A10,FastClose!$G$3:$G$20000,G$3,FastClose!$D$3:$D$20000,$A$3)</f>
        <v>0</v>
      </c>
      <c r="H10" s="31">
        <f>SUMIFS(FastClose!$H$3:$H$20000,FastClose!$K$3:$K$20000,$A10,FastClose!$G$3:$G$20000,H$3,FastClose!$D$3:$D$20000,$A$3)</f>
        <v>0</v>
      </c>
      <c r="I10" s="31">
        <f>SUMIFS(FastClose!$H$3:$H$20000,FastClose!$K$3:$K$20000,$A10,FastClose!$G$3:$G$20000,I$3,FastClose!$D$3:$D$20000,$A$3)</f>
        <v>0</v>
      </c>
      <c r="J10" s="31">
        <f>SUMIFS(FastClose!$H$3:$H$20000,FastClose!$K$3:$K$20000,$A10,FastClose!$G$3:$G$20000,J$3,FastClose!$D$3:$D$20000,$A$3)</f>
        <v>0</v>
      </c>
      <c r="K10" s="31">
        <f>SUMIFS(FastClose!$H$3:$H$20000,FastClose!$K$3:$K$20000,$A10,FastClose!$G$3:$G$20000,K$3,FastClose!$D$3:$D$20000,$A$3)</f>
        <v>0</v>
      </c>
      <c r="L10" s="31">
        <f>SUMIFS(FastClose!$H$3:$H$20000,FastClose!$K$3:$K$20000,$A10,FastClose!$G$3:$G$20000,L$3,FastClose!$D$3:$D$20000,$A$3)</f>
        <v>0</v>
      </c>
      <c r="M10" s="31">
        <f>SUMIFS(FastClose!$H$3:$H$20000,FastClose!$K$3:$K$20000,$A10,FastClose!$G$3:$G$20000,M$3,FastClose!$D$3:$D$20000,$A$3)</f>
        <v>0</v>
      </c>
      <c r="N10" s="31">
        <f>SUMIFS(FastClose!$H$3:$H$20000,FastClose!$K$3:$K$20000,$A10,FastClose!$G$3:$G$20000,N$3,FastClose!$D$3:$D$20000,$A$3)</f>
        <v>0</v>
      </c>
      <c r="O10" s="31">
        <f>SUMIFS(FastClose!$H$3:$H$20000,FastClose!$K$3:$K$20000,$A10,FastClose!$G$3:$G$20000,O$3,FastClose!$D$3:$D$20000,$A$3)</f>
        <v>0</v>
      </c>
      <c r="P10" s="31">
        <f>SUMIFS(FastClose!$H$3:$H$20000,FastClose!$K$3:$K$20000,$A10,FastClose!$G$3:$G$20000,P$3,FastClose!$D$3:$D$20000,$A$3)</f>
        <v>0</v>
      </c>
      <c r="Q10" s="31">
        <f>SUMIFS(FastClose!$H$3:$H$20000,FastClose!$K$3:$K$20000,$A10,FastClose!$G$3:$G$20000,Q$3,FastClose!$D$3:$D$20000,$A$3)</f>
        <v>0</v>
      </c>
      <c r="R10" s="31">
        <f>SUMIFS(FastClose!$H$3:$H$20000,FastClose!$K$3:$K$20000,$A10,FastClose!$G$3:$G$20000,R$3,FastClose!$D$3:$D$20000,$A$3)</f>
        <v>0</v>
      </c>
      <c r="S10" s="31">
        <f>SUMIFS(FastClose!$H$3:$H$20000,FastClose!$K$3:$K$20000,$A10,FastClose!$G$3:$G$20000,S$3,FastClose!$D$3:$D$20000,$A$3)</f>
        <v>0</v>
      </c>
      <c r="T10" s="31">
        <f>SUMIFS(FastClose!$H$3:$H$20000,FastClose!$K$3:$K$20000,$A10,FastClose!$G$3:$G$20000,T$3,FastClose!$D$3:$D$20000,$A$3)</f>
        <v>0</v>
      </c>
      <c r="U10" s="31">
        <f>SUMIFS(FastClose!$H$3:$H$20000,FastClose!$K$3:$K$20000,$A10,FastClose!$G$3:$G$20000,U$3,FastClose!$D$3:$D$20000,$A$3)</f>
        <v>0</v>
      </c>
      <c r="V10" s="31">
        <f>SUMIFS(FastClose!$H$3:$H$20000,FastClose!$K$3:$K$20000,$A10,FastClose!$G$3:$G$20000,V$3,FastClose!$D$3:$D$20000,$A$3)</f>
        <v>0</v>
      </c>
      <c r="W10" s="31">
        <f>SUMIFS(FastClose!$H$3:$H$20000,FastClose!$K$3:$K$20000,$A10,FastClose!$G$3:$G$20000,W$3,FastClose!$D$3:$D$20000,$A$3)</f>
        <v>0</v>
      </c>
      <c r="X10" s="31">
        <f>SUMIFS(FastClose!$H$3:$H$20000,FastClose!$K$3:$K$20000,$A10,FastClose!$G$3:$G$20000,X$3,FastClose!$D$3:$D$20000,$A$3)</f>
        <v>0</v>
      </c>
      <c r="Y10" s="31">
        <f>SUMIFS(FastClose!$H$3:$H$20000,FastClose!$K$3:$K$20000,$A10,FastClose!$G$3:$G$20000,Y$3,FastClose!$D$3:$D$20000,$A$3)</f>
        <v>0</v>
      </c>
      <c r="Z10" s="32">
        <f>SUMIFS(FastClose!$H$3:$H$20000,FastClose!$K$3:$K$20000,$A10,FastClose!$G$3:$G$20000,Z$3,FastClose!$D$3:$D$20000,$A$3)</f>
        <v>0</v>
      </c>
      <c r="AB10" s="36" t="s">
        <v>65</v>
      </c>
      <c r="AC10" s="47">
        <f>SUMIFS(BISDATA!$L$3:$L$20000,BISDATA!$A$3:$A$20000,$AB10,BISDATA!$M$3:$M$20000,AC$4,BISDATA!$I$3:$I$20000,$AB$3)</f>
        <v>0</v>
      </c>
      <c r="AD10" s="31">
        <f>SUMIFS(BISDATA!$L$3:$L$20000,BISDATA!$A$3:$A$20000,$AB10,BISDATA!$M$3:$M$20000,AD$4,BISDATA!$I$3:$I$20000,$AB$3)</f>
        <v>0</v>
      </c>
      <c r="AE10" s="31">
        <f>SUMIFS(BISDATA!$L$3:$L$20000,BISDATA!$A$3:$A$20000,$AB10,BISDATA!$M$3:$M$20000,AE$4,BISDATA!$I$3:$I$20000,$AB$3)</f>
        <v>0</v>
      </c>
      <c r="AF10" s="31">
        <f>SUMIFS(BISDATA!$L$3:$L$20000,BISDATA!$A$3:$A$20000,$AB10,BISDATA!$M$3:$M$20000,AF$4,BISDATA!$I$3:$I$20000,$AB$3)</f>
        <v>0</v>
      </c>
      <c r="AG10" s="31">
        <f>SUMIFS(BISDATA!$L$3:$L$20000,BISDATA!$A$3:$A$20000,$AB10,BISDATA!$M$3:$M$20000,AG$4,BISDATA!$I$3:$I$20000,$AB$3)</f>
        <v>0</v>
      </c>
      <c r="AH10" s="31">
        <f>SUMIFS(BISDATA!$L$3:$L$20000,BISDATA!$A$3:$A$20000,$AB10,BISDATA!$M$3:$M$20000,AH$4,BISDATA!$I$3:$I$20000,$AB$3)</f>
        <v>0</v>
      </c>
      <c r="AI10" s="31">
        <f>SUMIFS(BISDATA!$L$3:$L$20000,BISDATA!$A$3:$A$20000,$AB10,BISDATA!$M$3:$M$20000,AI$4,BISDATA!$I$3:$I$20000,$AB$3)</f>
        <v>0</v>
      </c>
      <c r="AJ10" s="31">
        <f>SUMIFS(BISDATA!$L$3:$L$20000,BISDATA!$A$3:$A$20000,$AB10,BISDATA!$M$3:$M$20000,AJ$4,BISDATA!$I$3:$I$20000,$AB$3)</f>
        <v>0</v>
      </c>
      <c r="AK10" s="31">
        <f>SUMIFS(BISDATA!$L$3:$L$20000,BISDATA!$A$3:$A$20000,$AB10,BISDATA!$M$3:$M$20000,AK$4,BISDATA!$I$3:$I$20000,$AB$3)</f>
        <v>0</v>
      </c>
      <c r="AL10" s="31">
        <f>SUMIFS(BISDATA!$L$3:$L$20000,BISDATA!$A$3:$A$20000,$AB10,BISDATA!$M$3:$M$20000,AL$4,BISDATA!$I$3:$I$20000,$AB$3)</f>
        <v>0</v>
      </c>
      <c r="AM10" s="31">
        <f>SUMIFS(BISDATA!$L$3:$L$20000,BISDATA!$A$3:$A$20000,$AB10,BISDATA!$M$3:$M$20000,AM$4,BISDATA!$I$3:$I$20000,$AB$3)</f>
        <v>0</v>
      </c>
      <c r="AN10" s="31">
        <f>SUMIFS(BISDATA!$L$3:$L$20000,BISDATA!$A$3:$A$20000,$AB10,BISDATA!$M$3:$M$20000,AN$4,BISDATA!$I$3:$I$20000,$AB$3)</f>
        <v>0</v>
      </c>
      <c r="AO10" s="31">
        <f>SUMIFS(BISDATA!$L$3:$L$20000,BISDATA!$A$3:$A$20000,$AB10,BISDATA!$M$3:$M$20000,AO$4,BISDATA!$I$3:$I$20000,$AB$3)</f>
        <v>0</v>
      </c>
      <c r="AP10" s="31">
        <f>SUMIFS(BISDATA!$L$3:$L$20000,BISDATA!$A$3:$A$20000,$AB10,BISDATA!$M$3:$M$20000,AP$4,BISDATA!$I$3:$I$20000,$AB$3)</f>
        <v>0</v>
      </c>
      <c r="AQ10" s="31">
        <f>SUMIFS(BISDATA!$L$3:$L$20000,BISDATA!$A$3:$A$20000,$AB10,BISDATA!$M$3:$M$20000,AQ$4,BISDATA!$I$3:$I$20000,$AB$3)</f>
        <v>0</v>
      </c>
      <c r="AR10" s="31">
        <f>SUMIFS(BISDATA!$L$3:$L$20000,BISDATA!$A$3:$A$20000,$AB10,BISDATA!$M$3:$M$20000,AR$4,BISDATA!$I$3:$I$20000,$AB$3)</f>
        <v>0</v>
      </c>
      <c r="AS10" s="31">
        <f>SUMIFS(BISDATA!$L$3:$L$20000,BISDATA!$A$3:$A$20000,$AB10,BISDATA!$M$3:$M$20000,AS$4,BISDATA!$I$3:$I$20000,$AB$3)</f>
        <v>0</v>
      </c>
      <c r="AT10" s="31">
        <f>SUMIFS(BISDATA!$L$3:$L$20000,BISDATA!$A$3:$A$20000,$AB10,BISDATA!$M$3:$M$20000,AT$4,BISDATA!$I$3:$I$20000,$AB$3)</f>
        <v>0</v>
      </c>
      <c r="AU10" s="31">
        <f>SUMIFS(BISDATA!$L$3:$L$20000,BISDATA!$A$3:$A$20000,$AB10,BISDATA!$M$3:$M$20000,AU$4,BISDATA!$I$3:$I$20000,$AB$3)</f>
        <v>0</v>
      </c>
      <c r="AV10" s="31">
        <f>SUMIFS(BISDATA!$L$3:$L$20000,BISDATA!$A$3:$A$20000,$AB10,BISDATA!$M$3:$M$20000,AV$4,BISDATA!$I$3:$I$20000,$AB$3)</f>
        <v>0</v>
      </c>
      <c r="AW10" s="31">
        <f>SUMIFS(BISDATA!$L$3:$L$20000,BISDATA!$A$3:$A$20000,$AB10,BISDATA!$M$3:$M$20000,AW$4,BISDATA!$I$3:$I$20000,$AB$3)</f>
        <v>0</v>
      </c>
      <c r="AX10" s="31">
        <f>SUMIFS(BISDATA!$L$3:$L$20000,BISDATA!$A$3:$A$20000,$AB10,BISDATA!$M$3:$M$20000,AX$4,BISDATA!$I$3:$I$20000,$AB$3)</f>
        <v>0</v>
      </c>
      <c r="AY10" s="31">
        <f>SUMIFS(BISDATA!$L$3:$L$20000,BISDATA!$A$3:$A$20000,$AB10,BISDATA!$M$3:$M$20000,AY$4,BISDATA!$I$3:$I$20000,$AB$3)</f>
        <v>0</v>
      </c>
      <c r="AZ10" s="31">
        <f>SUMIFS(BISDATA!$L$3:$L$20000,BISDATA!$A$3:$A$20000,$AB10,BISDATA!$M$3:$M$20000,AZ$4,BISDATA!$I$3:$I$20000,$AB$3)</f>
        <v>0</v>
      </c>
      <c r="BA10" s="32">
        <f>SUMIFS(BISDATA!$L$3:$L$20000,BISDATA!$A$3:$A$20000,$AB10,BISDATA!$M$3:$M$20000,BA$4,BISDATA!$I$3:$I$20000,$AB$3)</f>
        <v>0</v>
      </c>
      <c r="BC10" s="36" t="s">
        <v>65</v>
      </c>
      <c r="BD10" s="47">
        <f t="shared" si="25"/>
        <v>0</v>
      </c>
      <c r="BE10" s="31">
        <f t="shared" si="1"/>
        <v>0</v>
      </c>
      <c r="BF10" s="31">
        <f t="shared" si="2"/>
        <v>0</v>
      </c>
      <c r="BG10" s="31">
        <f t="shared" si="3"/>
        <v>0</v>
      </c>
      <c r="BH10" s="31">
        <f t="shared" si="4"/>
        <v>0</v>
      </c>
      <c r="BI10" s="31">
        <f t="shared" si="5"/>
        <v>0</v>
      </c>
      <c r="BJ10" s="31">
        <f t="shared" si="6"/>
        <v>0</v>
      </c>
      <c r="BK10" s="31">
        <f t="shared" si="7"/>
        <v>0</v>
      </c>
      <c r="BL10" s="31">
        <f t="shared" si="8"/>
        <v>0</v>
      </c>
      <c r="BM10" s="31">
        <f t="shared" si="9"/>
        <v>0</v>
      </c>
      <c r="BN10" s="31">
        <f t="shared" si="10"/>
        <v>0</v>
      </c>
      <c r="BO10" s="31">
        <f t="shared" si="11"/>
        <v>0</v>
      </c>
      <c r="BP10" s="31">
        <f t="shared" si="12"/>
        <v>0</v>
      </c>
      <c r="BQ10" s="31">
        <f t="shared" si="13"/>
        <v>0</v>
      </c>
      <c r="BR10" s="31">
        <f t="shared" si="14"/>
        <v>0</v>
      </c>
      <c r="BS10" s="31">
        <f t="shared" si="15"/>
        <v>0</v>
      </c>
      <c r="BT10" s="31">
        <f t="shared" si="16"/>
        <v>0</v>
      </c>
      <c r="BU10" s="31">
        <f t="shared" si="17"/>
        <v>0</v>
      </c>
      <c r="BV10" s="31">
        <f t="shared" si="18"/>
        <v>0</v>
      </c>
      <c r="BW10" s="31">
        <f t="shared" si="19"/>
        <v>0</v>
      </c>
      <c r="BX10" s="31">
        <f t="shared" si="20"/>
        <v>0</v>
      </c>
      <c r="BY10" s="31">
        <f t="shared" si="21"/>
        <v>0</v>
      </c>
      <c r="BZ10" s="31">
        <f t="shared" si="22"/>
        <v>0</v>
      </c>
      <c r="CA10" s="31">
        <f t="shared" si="23"/>
        <v>0</v>
      </c>
      <c r="CB10" s="32">
        <f t="shared" si="24"/>
        <v>0</v>
      </c>
    </row>
    <row r="11" spans="1:80" x14ac:dyDescent="0.25">
      <c r="A11" s="34" t="s">
        <v>100</v>
      </c>
      <c r="B11" s="48">
        <f>SUMIFS(FastClose!$H$3:$H$20000,FastClose!$K$3:$K$20000,$A11,FastClose!$G$3:$G$20000,B$3,FastClose!$D$3:$D$20000,$A$3)</f>
        <v>0</v>
      </c>
      <c r="C11" s="27">
        <f>SUMIFS(FastClose!$H$3:$H$20000,FastClose!$K$3:$K$20000,$A11,FastClose!$G$3:$G$20000,C$3,FastClose!$D$3:$D$20000,$A$3)</f>
        <v>0</v>
      </c>
      <c r="D11" s="27">
        <f>SUMIFS(FastClose!$H$3:$H$20000,FastClose!$K$3:$K$20000,$A11,FastClose!$G$3:$G$20000,D$3,FastClose!$D$3:$D$20000,$A$3)</f>
        <v>0</v>
      </c>
      <c r="E11" s="27">
        <f>SUMIFS(FastClose!$H$3:$H$20000,FastClose!$K$3:$K$20000,$A11,FastClose!$G$3:$G$20000,E$3,FastClose!$D$3:$D$20000,$A$3)</f>
        <v>0</v>
      </c>
      <c r="F11" s="27">
        <f>SUMIFS(FastClose!$H$3:$H$20000,FastClose!$K$3:$K$20000,$A11,FastClose!$G$3:$G$20000,F$3,FastClose!$D$3:$D$20000,$A$3)</f>
        <v>0</v>
      </c>
      <c r="G11" s="27">
        <f>SUMIFS(FastClose!$H$3:$H$20000,FastClose!$K$3:$K$20000,$A11,FastClose!$G$3:$G$20000,G$3,FastClose!$D$3:$D$20000,$A$3)</f>
        <v>0</v>
      </c>
      <c r="H11" s="27">
        <f>SUMIFS(FastClose!$H$3:$H$20000,FastClose!$K$3:$K$20000,$A11,FastClose!$G$3:$G$20000,H$3,FastClose!$D$3:$D$20000,$A$3)</f>
        <v>0</v>
      </c>
      <c r="I11" s="27">
        <f>SUMIFS(FastClose!$H$3:$H$20000,FastClose!$K$3:$K$20000,$A11,FastClose!$G$3:$G$20000,I$3,FastClose!$D$3:$D$20000,$A$3)</f>
        <v>0</v>
      </c>
      <c r="J11" s="27">
        <f>SUMIFS(FastClose!$H$3:$H$20000,FastClose!$K$3:$K$20000,$A11,FastClose!$G$3:$G$20000,J$3,FastClose!$D$3:$D$20000,$A$3)</f>
        <v>0</v>
      </c>
      <c r="K11" s="27">
        <f>SUMIFS(FastClose!$H$3:$H$20000,FastClose!$K$3:$K$20000,$A11,FastClose!$G$3:$G$20000,K$3,FastClose!$D$3:$D$20000,$A$3)</f>
        <v>0</v>
      </c>
      <c r="L11" s="27">
        <f>SUMIFS(FastClose!$H$3:$H$20000,FastClose!$K$3:$K$20000,$A11,FastClose!$G$3:$G$20000,L$3,FastClose!$D$3:$D$20000,$A$3)</f>
        <v>0</v>
      </c>
      <c r="M11" s="27">
        <f>SUMIFS(FastClose!$H$3:$H$20000,FastClose!$K$3:$K$20000,$A11,FastClose!$G$3:$G$20000,M$3,FastClose!$D$3:$D$20000,$A$3)</f>
        <v>0</v>
      </c>
      <c r="N11" s="27">
        <f>SUMIFS(FastClose!$H$3:$H$20000,FastClose!$K$3:$K$20000,$A11,FastClose!$G$3:$G$20000,N$3,FastClose!$D$3:$D$20000,$A$3)</f>
        <v>0</v>
      </c>
      <c r="O11" s="27">
        <f>SUMIFS(FastClose!$H$3:$H$20000,FastClose!$K$3:$K$20000,$A11,FastClose!$G$3:$G$20000,O$3,FastClose!$D$3:$D$20000,$A$3)</f>
        <v>0</v>
      </c>
      <c r="P11" s="27">
        <f>SUMIFS(FastClose!$H$3:$H$20000,FastClose!$K$3:$K$20000,$A11,FastClose!$G$3:$G$20000,P$3,FastClose!$D$3:$D$20000,$A$3)</f>
        <v>0</v>
      </c>
      <c r="Q11" s="27">
        <f>SUMIFS(FastClose!$H$3:$H$20000,FastClose!$K$3:$K$20000,$A11,FastClose!$G$3:$G$20000,Q$3,FastClose!$D$3:$D$20000,$A$3)</f>
        <v>0</v>
      </c>
      <c r="R11" s="27">
        <f>SUMIFS(FastClose!$H$3:$H$20000,FastClose!$K$3:$K$20000,$A11,FastClose!$G$3:$G$20000,R$3,FastClose!$D$3:$D$20000,$A$3)</f>
        <v>0</v>
      </c>
      <c r="S11" s="27">
        <f>SUMIFS(FastClose!$H$3:$H$20000,FastClose!$K$3:$K$20000,$A11,FastClose!$G$3:$G$20000,S$3,FastClose!$D$3:$D$20000,$A$3)</f>
        <v>0</v>
      </c>
      <c r="T11" s="27">
        <f>SUMIFS(FastClose!$H$3:$H$20000,FastClose!$K$3:$K$20000,$A11,FastClose!$G$3:$G$20000,T$3,FastClose!$D$3:$D$20000,$A$3)</f>
        <v>0</v>
      </c>
      <c r="U11" s="27">
        <f>SUMIFS(FastClose!$H$3:$H$20000,FastClose!$K$3:$K$20000,$A11,FastClose!$G$3:$G$20000,U$3,FastClose!$D$3:$D$20000,$A$3)</f>
        <v>0</v>
      </c>
      <c r="V11" s="27">
        <f>SUMIFS(FastClose!$H$3:$H$20000,FastClose!$K$3:$K$20000,$A11,FastClose!$G$3:$G$20000,V$3,FastClose!$D$3:$D$20000,$A$3)</f>
        <v>0</v>
      </c>
      <c r="W11" s="27">
        <f>SUMIFS(FastClose!$H$3:$H$20000,FastClose!$K$3:$K$20000,$A11,FastClose!$G$3:$G$20000,W$3,FastClose!$D$3:$D$20000,$A$3)</f>
        <v>0</v>
      </c>
      <c r="X11" s="27">
        <f>SUMIFS(FastClose!$H$3:$H$20000,FastClose!$K$3:$K$20000,$A11,FastClose!$G$3:$G$20000,X$3,FastClose!$D$3:$D$20000,$A$3)</f>
        <v>0</v>
      </c>
      <c r="Y11" s="27">
        <f>SUMIFS(FastClose!$H$3:$H$20000,FastClose!$K$3:$K$20000,$A11,FastClose!$G$3:$G$20000,Y$3,FastClose!$D$3:$D$20000,$A$3)</f>
        <v>0</v>
      </c>
      <c r="Z11" s="28">
        <f>SUMIFS(FastClose!$H$3:$H$20000,FastClose!$K$3:$K$20000,$A11,FastClose!$G$3:$G$20000,Z$3,FastClose!$D$3:$D$20000,$A$3)</f>
        <v>0</v>
      </c>
      <c r="AB11" s="34" t="s">
        <v>100</v>
      </c>
      <c r="AC11" s="48">
        <f>SUMIFS(BISDATA!$L$3:$L$20000,BISDATA!$A$3:$A$20000,$AB11,BISDATA!$M$3:$M$20000,AC$4,BISDATA!$I$3:$I$20000,$AB$3)</f>
        <v>0</v>
      </c>
      <c r="AD11" s="27">
        <f>SUMIFS(BISDATA!$L$3:$L$20000,BISDATA!$A$3:$A$20000,$AB11,BISDATA!$M$3:$M$20000,AD$4,BISDATA!$I$3:$I$20000,$AB$3)</f>
        <v>0</v>
      </c>
      <c r="AE11" s="27">
        <f>SUMIFS(BISDATA!$L$3:$L$20000,BISDATA!$A$3:$A$20000,$AB11,BISDATA!$M$3:$M$20000,AE$4,BISDATA!$I$3:$I$20000,$AB$3)</f>
        <v>0</v>
      </c>
      <c r="AF11" s="27">
        <f>SUMIFS(BISDATA!$L$3:$L$20000,BISDATA!$A$3:$A$20000,$AB11,BISDATA!$M$3:$M$20000,AF$4,BISDATA!$I$3:$I$20000,$AB$3)</f>
        <v>0</v>
      </c>
      <c r="AG11" s="27">
        <f>SUMIFS(BISDATA!$L$3:$L$20000,BISDATA!$A$3:$A$20000,$AB11,BISDATA!$M$3:$M$20000,AG$4,BISDATA!$I$3:$I$20000,$AB$3)</f>
        <v>0</v>
      </c>
      <c r="AH11" s="27">
        <f>SUMIFS(BISDATA!$L$3:$L$20000,BISDATA!$A$3:$A$20000,$AB11,BISDATA!$M$3:$M$20000,AH$4,BISDATA!$I$3:$I$20000,$AB$3)</f>
        <v>0</v>
      </c>
      <c r="AI11" s="27">
        <f>SUMIFS(BISDATA!$L$3:$L$20000,BISDATA!$A$3:$A$20000,$AB11,BISDATA!$M$3:$M$20000,AI$4,BISDATA!$I$3:$I$20000,$AB$3)</f>
        <v>0</v>
      </c>
      <c r="AJ11" s="27">
        <f>SUMIFS(BISDATA!$L$3:$L$20000,BISDATA!$A$3:$A$20000,$AB11,BISDATA!$M$3:$M$20000,AJ$4,BISDATA!$I$3:$I$20000,$AB$3)</f>
        <v>0</v>
      </c>
      <c r="AK11" s="27">
        <f>SUMIFS(BISDATA!$L$3:$L$20000,BISDATA!$A$3:$A$20000,$AB11,BISDATA!$M$3:$M$20000,AK$4,BISDATA!$I$3:$I$20000,$AB$3)</f>
        <v>0</v>
      </c>
      <c r="AL11" s="27">
        <f>SUMIFS(BISDATA!$L$3:$L$20000,BISDATA!$A$3:$A$20000,$AB11,BISDATA!$M$3:$M$20000,AL$4,BISDATA!$I$3:$I$20000,$AB$3)</f>
        <v>0</v>
      </c>
      <c r="AM11" s="27">
        <f>SUMIFS(BISDATA!$L$3:$L$20000,BISDATA!$A$3:$A$20000,$AB11,BISDATA!$M$3:$M$20000,AM$4,BISDATA!$I$3:$I$20000,$AB$3)</f>
        <v>0</v>
      </c>
      <c r="AN11" s="27">
        <f>SUMIFS(BISDATA!$L$3:$L$20000,BISDATA!$A$3:$A$20000,$AB11,BISDATA!$M$3:$M$20000,AN$4,BISDATA!$I$3:$I$20000,$AB$3)</f>
        <v>0</v>
      </c>
      <c r="AO11" s="27">
        <f>SUMIFS(BISDATA!$L$3:$L$20000,BISDATA!$A$3:$A$20000,$AB11,BISDATA!$M$3:$M$20000,AO$4,BISDATA!$I$3:$I$20000,$AB$3)</f>
        <v>0</v>
      </c>
      <c r="AP11" s="27">
        <f>SUMIFS(BISDATA!$L$3:$L$20000,BISDATA!$A$3:$A$20000,$AB11,BISDATA!$M$3:$M$20000,AP$4,BISDATA!$I$3:$I$20000,$AB$3)</f>
        <v>0</v>
      </c>
      <c r="AQ11" s="27">
        <f>SUMIFS(BISDATA!$L$3:$L$20000,BISDATA!$A$3:$A$20000,$AB11,BISDATA!$M$3:$M$20000,AQ$4,BISDATA!$I$3:$I$20000,$AB$3)</f>
        <v>0</v>
      </c>
      <c r="AR11" s="27">
        <f>SUMIFS(BISDATA!$L$3:$L$20000,BISDATA!$A$3:$A$20000,$AB11,BISDATA!$M$3:$M$20000,AR$4,BISDATA!$I$3:$I$20000,$AB$3)</f>
        <v>0</v>
      </c>
      <c r="AS11" s="27">
        <f>SUMIFS(BISDATA!$L$3:$L$20000,BISDATA!$A$3:$A$20000,$AB11,BISDATA!$M$3:$M$20000,AS$4,BISDATA!$I$3:$I$20000,$AB$3)</f>
        <v>0</v>
      </c>
      <c r="AT11" s="27">
        <f>SUMIFS(BISDATA!$L$3:$L$20000,BISDATA!$A$3:$A$20000,$AB11,BISDATA!$M$3:$M$20000,AT$4,BISDATA!$I$3:$I$20000,$AB$3)</f>
        <v>0</v>
      </c>
      <c r="AU11" s="27">
        <f>SUMIFS(BISDATA!$L$3:$L$20000,BISDATA!$A$3:$A$20000,$AB11,BISDATA!$M$3:$M$20000,AU$4,BISDATA!$I$3:$I$20000,$AB$3)</f>
        <v>0</v>
      </c>
      <c r="AV11" s="27">
        <f>SUMIFS(BISDATA!$L$3:$L$20000,BISDATA!$A$3:$A$20000,$AB11,BISDATA!$M$3:$M$20000,AV$4,BISDATA!$I$3:$I$20000,$AB$3)</f>
        <v>0</v>
      </c>
      <c r="AW11" s="27">
        <f>SUMIFS(BISDATA!$L$3:$L$20000,BISDATA!$A$3:$A$20000,$AB11,BISDATA!$M$3:$M$20000,AW$4,BISDATA!$I$3:$I$20000,$AB$3)</f>
        <v>0</v>
      </c>
      <c r="AX11" s="27">
        <f>SUMIFS(BISDATA!$L$3:$L$20000,BISDATA!$A$3:$A$20000,$AB11,BISDATA!$M$3:$M$20000,AX$4,BISDATA!$I$3:$I$20000,$AB$3)</f>
        <v>0</v>
      </c>
      <c r="AY11" s="27">
        <f>SUMIFS(BISDATA!$L$3:$L$20000,BISDATA!$A$3:$A$20000,$AB11,BISDATA!$M$3:$M$20000,AY$4,BISDATA!$I$3:$I$20000,$AB$3)</f>
        <v>0</v>
      </c>
      <c r="AZ11" s="27">
        <f>SUMIFS(BISDATA!$L$3:$L$20000,BISDATA!$A$3:$A$20000,$AB11,BISDATA!$M$3:$M$20000,AZ$4,BISDATA!$I$3:$I$20000,$AB$3)</f>
        <v>0</v>
      </c>
      <c r="BA11" s="28">
        <f>SUMIFS(BISDATA!$L$3:$L$20000,BISDATA!$A$3:$A$20000,$AB11,BISDATA!$M$3:$M$20000,BA$4,BISDATA!$I$3:$I$20000,$AB$3)</f>
        <v>0</v>
      </c>
      <c r="BC11" s="34" t="s">
        <v>100</v>
      </c>
      <c r="BD11" s="48">
        <f t="shared" si="25"/>
        <v>0</v>
      </c>
      <c r="BE11" s="27">
        <f t="shared" si="1"/>
        <v>0</v>
      </c>
      <c r="BF11" s="27">
        <f t="shared" si="2"/>
        <v>0</v>
      </c>
      <c r="BG11" s="27">
        <f t="shared" si="3"/>
        <v>0</v>
      </c>
      <c r="BH11" s="27">
        <f t="shared" si="4"/>
        <v>0</v>
      </c>
      <c r="BI11" s="27">
        <f t="shared" si="5"/>
        <v>0</v>
      </c>
      <c r="BJ11" s="27">
        <f t="shared" si="6"/>
        <v>0</v>
      </c>
      <c r="BK11" s="27">
        <f t="shared" si="7"/>
        <v>0</v>
      </c>
      <c r="BL11" s="27">
        <f t="shared" si="8"/>
        <v>0</v>
      </c>
      <c r="BM11" s="27">
        <f t="shared" si="9"/>
        <v>0</v>
      </c>
      <c r="BN11" s="27">
        <f t="shared" si="10"/>
        <v>0</v>
      </c>
      <c r="BO11" s="27">
        <f t="shared" si="11"/>
        <v>0</v>
      </c>
      <c r="BP11" s="27">
        <f t="shared" si="12"/>
        <v>0</v>
      </c>
      <c r="BQ11" s="27">
        <f t="shared" si="13"/>
        <v>0</v>
      </c>
      <c r="BR11" s="27">
        <f t="shared" si="14"/>
        <v>0</v>
      </c>
      <c r="BS11" s="27">
        <f t="shared" si="15"/>
        <v>0</v>
      </c>
      <c r="BT11" s="27">
        <f t="shared" si="16"/>
        <v>0</v>
      </c>
      <c r="BU11" s="27">
        <f t="shared" si="17"/>
        <v>0</v>
      </c>
      <c r="BV11" s="27">
        <f t="shared" si="18"/>
        <v>0</v>
      </c>
      <c r="BW11" s="27">
        <f t="shared" si="19"/>
        <v>0</v>
      </c>
      <c r="BX11" s="27">
        <f t="shared" si="20"/>
        <v>0</v>
      </c>
      <c r="BY11" s="27">
        <f t="shared" si="21"/>
        <v>0</v>
      </c>
      <c r="BZ11" s="27">
        <f t="shared" si="22"/>
        <v>0</v>
      </c>
      <c r="CA11" s="27">
        <f t="shared" si="23"/>
        <v>0</v>
      </c>
      <c r="CB11" s="28">
        <f t="shared" si="24"/>
        <v>0</v>
      </c>
    </row>
    <row r="12" spans="1:80" x14ac:dyDescent="0.25">
      <c r="A12" s="35" t="s">
        <v>185</v>
      </c>
      <c r="B12" s="46">
        <f>SUMIFS(FastClose!$H$3:$H$20000,FastClose!$K$3:$K$20000,$A12,FastClose!$G$3:$G$20000,B$3,FastClose!$D$3:$D$20000,$A$3)</f>
        <v>0</v>
      </c>
      <c r="C12" s="29">
        <f>SUMIFS(FastClose!$H$3:$H$20000,FastClose!$K$3:$K$20000,$A12,FastClose!$G$3:$G$20000,C$3,FastClose!$D$3:$D$20000,$A$3)</f>
        <v>0</v>
      </c>
      <c r="D12" s="29">
        <f>SUMIFS(FastClose!$H$3:$H$20000,FastClose!$K$3:$K$20000,$A12,FastClose!$G$3:$G$20000,D$3,FastClose!$D$3:$D$20000,$A$3)</f>
        <v>0</v>
      </c>
      <c r="E12" s="29">
        <f>SUMIFS(FastClose!$H$3:$H$20000,FastClose!$K$3:$K$20000,$A12,FastClose!$G$3:$G$20000,E$3,FastClose!$D$3:$D$20000,$A$3)</f>
        <v>0</v>
      </c>
      <c r="F12" s="29">
        <f>SUMIFS(FastClose!$H$3:$H$20000,FastClose!$K$3:$K$20000,$A12,FastClose!$G$3:$G$20000,F$3,FastClose!$D$3:$D$20000,$A$3)</f>
        <v>0</v>
      </c>
      <c r="G12" s="29">
        <f>SUMIFS(FastClose!$H$3:$H$20000,FastClose!$K$3:$K$20000,$A12,FastClose!$G$3:$G$20000,G$3,FastClose!$D$3:$D$20000,$A$3)</f>
        <v>0</v>
      </c>
      <c r="H12" s="29">
        <f>SUMIFS(FastClose!$H$3:$H$20000,FastClose!$K$3:$K$20000,$A12,FastClose!$G$3:$G$20000,H$3,FastClose!$D$3:$D$20000,$A$3)</f>
        <v>0</v>
      </c>
      <c r="I12" s="29">
        <f>SUMIFS(FastClose!$H$3:$H$20000,FastClose!$K$3:$K$20000,$A12,FastClose!$G$3:$G$20000,I$3,FastClose!$D$3:$D$20000,$A$3)</f>
        <v>0</v>
      </c>
      <c r="J12" s="29">
        <f>SUMIFS(FastClose!$H$3:$H$20000,FastClose!$K$3:$K$20000,$A12,FastClose!$G$3:$G$20000,J$3,FastClose!$D$3:$D$20000,$A$3)</f>
        <v>0</v>
      </c>
      <c r="K12" s="29">
        <f>SUMIFS(FastClose!$H$3:$H$20000,FastClose!$K$3:$K$20000,$A12,FastClose!$G$3:$G$20000,K$3,FastClose!$D$3:$D$20000,$A$3)</f>
        <v>0</v>
      </c>
      <c r="L12" s="29">
        <f>SUMIFS(FastClose!$H$3:$H$20000,FastClose!$K$3:$K$20000,$A12,FastClose!$G$3:$G$20000,L$3,FastClose!$D$3:$D$20000,$A$3)</f>
        <v>0</v>
      </c>
      <c r="M12" s="29">
        <f>SUMIFS(FastClose!$H$3:$H$20000,FastClose!$K$3:$K$20000,$A12,FastClose!$G$3:$G$20000,M$3,FastClose!$D$3:$D$20000,$A$3)</f>
        <v>0</v>
      </c>
      <c r="N12" s="29">
        <f>SUMIFS(FastClose!$H$3:$H$20000,FastClose!$K$3:$K$20000,$A12,FastClose!$G$3:$G$20000,N$3,FastClose!$D$3:$D$20000,$A$3)</f>
        <v>0</v>
      </c>
      <c r="O12" s="29">
        <f>SUMIFS(FastClose!$H$3:$H$20000,FastClose!$K$3:$K$20000,$A12,FastClose!$G$3:$G$20000,O$3,FastClose!$D$3:$D$20000,$A$3)</f>
        <v>0</v>
      </c>
      <c r="P12" s="29">
        <f>SUMIFS(FastClose!$H$3:$H$20000,FastClose!$K$3:$K$20000,$A12,FastClose!$G$3:$G$20000,P$3,FastClose!$D$3:$D$20000,$A$3)</f>
        <v>0</v>
      </c>
      <c r="Q12" s="29">
        <f>SUMIFS(FastClose!$H$3:$H$20000,FastClose!$K$3:$K$20000,$A12,FastClose!$G$3:$G$20000,Q$3,FastClose!$D$3:$D$20000,$A$3)</f>
        <v>0</v>
      </c>
      <c r="R12" s="29">
        <f>SUMIFS(FastClose!$H$3:$H$20000,FastClose!$K$3:$K$20000,$A12,FastClose!$G$3:$G$20000,R$3,FastClose!$D$3:$D$20000,$A$3)</f>
        <v>0</v>
      </c>
      <c r="S12" s="29">
        <f>SUMIFS(FastClose!$H$3:$H$20000,FastClose!$K$3:$K$20000,$A12,FastClose!$G$3:$G$20000,S$3,FastClose!$D$3:$D$20000,$A$3)</f>
        <v>0</v>
      </c>
      <c r="T12" s="29">
        <f>SUMIFS(FastClose!$H$3:$H$20000,FastClose!$K$3:$K$20000,$A12,FastClose!$G$3:$G$20000,T$3,FastClose!$D$3:$D$20000,$A$3)</f>
        <v>0</v>
      </c>
      <c r="U12" s="29">
        <f>SUMIFS(FastClose!$H$3:$H$20000,FastClose!$K$3:$K$20000,$A12,FastClose!$G$3:$G$20000,U$3,FastClose!$D$3:$D$20000,$A$3)</f>
        <v>0</v>
      </c>
      <c r="V12" s="29">
        <f>SUMIFS(FastClose!$H$3:$H$20000,FastClose!$K$3:$K$20000,$A12,FastClose!$G$3:$G$20000,V$3,FastClose!$D$3:$D$20000,$A$3)</f>
        <v>0</v>
      </c>
      <c r="W12" s="29">
        <f>SUMIFS(FastClose!$H$3:$H$20000,FastClose!$K$3:$K$20000,$A12,FastClose!$G$3:$G$20000,W$3,FastClose!$D$3:$D$20000,$A$3)</f>
        <v>0</v>
      </c>
      <c r="X12" s="29">
        <f>SUMIFS(FastClose!$H$3:$H$20000,FastClose!$K$3:$K$20000,$A12,FastClose!$G$3:$G$20000,X$3,FastClose!$D$3:$D$20000,$A$3)</f>
        <v>0</v>
      </c>
      <c r="Y12" s="29">
        <f>SUMIFS(FastClose!$H$3:$H$20000,FastClose!$K$3:$K$20000,$A12,FastClose!$G$3:$G$20000,Y$3,FastClose!$D$3:$D$20000,$A$3)</f>
        <v>0</v>
      </c>
      <c r="Z12" s="30">
        <f>SUMIFS(FastClose!$H$3:$H$20000,FastClose!$K$3:$K$20000,$A12,FastClose!$G$3:$G$20000,Z$3,FastClose!$D$3:$D$20000,$A$3)</f>
        <v>0</v>
      </c>
      <c r="AB12" s="35" t="s">
        <v>185</v>
      </c>
      <c r="AC12" s="46">
        <f>SUMIFS(BISDATA!$L$3:$L$20000,BISDATA!$A$3:$A$20000,$AB12,BISDATA!$M$3:$M$20000,AC$4,BISDATA!$I$3:$I$20000,$AB$3)</f>
        <v>0</v>
      </c>
      <c r="AD12" s="29">
        <f>SUMIFS(BISDATA!$L$3:$L$20000,BISDATA!$A$3:$A$20000,$AB12,BISDATA!$M$3:$M$20000,AD$4,BISDATA!$I$3:$I$20000,$AB$3)</f>
        <v>0</v>
      </c>
      <c r="AE12" s="29">
        <f>SUMIFS(BISDATA!$L$3:$L$20000,BISDATA!$A$3:$A$20000,$AB12,BISDATA!$M$3:$M$20000,AE$4,BISDATA!$I$3:$I$20000,$AB$3)</f>
        <v>0</v>
      </c>
      <c r="AF12" s="29">
        <f>SUMIFS(BISDATA!$L$3:$L$20000,BISDATA!$A$3:$A$20000,$AB12,BISDATA!$M$3:$M$20000,AF$4,BISDATA!$I$3:$I$20000,$AB$3)</f>
        <v>0</v>
      </c>
      <c r="AG12" s="29">
        <f>SUMIFS(BISDATA!$L$3:$L$20000,BISDATA!$A$3:$A$20000,$AB12,BISDATA!$M$3:$M$20000,AG$4,BISDATA!$I$3:$I$20000,$AB$3)</f>
        <v>0</v>
      </c>
      <c r="AH12" s="29">
        <f>SUMIFS(BISDATA!$L$3:$L$20000,BISDATA!$A$3:$A$20000,$AB12,BISDATA!$M$3:$M$20000,AH$4,BISDATA!$I$3:$I$20000,$AB$3)</f>
        <v>0</v>
      </c>
      <c r="AI12" s="29">
        <f>SUMIFS(BISDATA!$L$3:$L$20000,BISDATA!$A$3:$A$20000,$AB12,BISDATA!$M$3:$M$20000,AI$4,BISDATA!$I$3:$I$20000,$AB$3)</f>
        <v>0</v>
      </c>
      <c r="AJ12" s="29">
        <f>SUMIFS(BISDATA!$L$3:$L$20000,BISDATA!$A$3:$A$20000,$AB12,BISDATA!$M$3:$M$20000,AJ$4,BISDATA!$I$3:$I$20000,$AB$3)</f>
        <v>0</v>
      </c>
      <c r="AK12" s="29">
        <f>SUMIFS(BISDATA!$L$3:$L$20000,BISDATA!$A$3:$A$20000,$AB12,BISDATA!$M$3:$M$20000,AK$4,BISDATA!$I$3:$I$20000,$AB$3)</f>
        <v>0</v>
      </c>
      <c r="AL12" s="29">
        <f>SUMIFS(BISDATA!$L$3:$L$20000,BISDATA!$A$3:$A$20000,$AB12,BISDATA!$M$3:$M$20000,AL$4,BISDATA!$I$3:$I$20000,$AB$3)</f>
        <v>0</v>
      </c>
      <c r="AM12" s="29">
        <f>SUMIFS(BISDATA!$L$3:$L$20000,BISDATA!$A$3:$A$20000,$AB12,BISDATA!$M$3:$M$20000,AM$4,BISDATA!$I$3:$I$20000,$AB$3)</f>
        <v>0</v>
      </c>
      <c r="AN12" s="29">
        <f>SUMIFS(BISDATA!$L$3:$L$20000,BISDATA!$A$3:$A$20000,$AB12,BISDATA!$M$3:$M$20000,AN$4,BISDATA!$I$3:$I$20000,$AB$3)</f>
        <v>0</v>
      </c>
      <c r="AO12" s="29">
        <f>SUMIFS(BISDATA!$L$3:$L$20000,BISDATA!$A$3:$A$20000,$AB12,BISDATA!$M$3:$M$20000,AO$4,BISDATA!$I$3:$I$20000,$AB$3)</f>
        <v>0</v>
      </c>
      <c r="AP12" s="29">
        <f>SUMIFS(BISDATA!$L$3:$L$20000,BISDATA!$A$3:$A$20000,$AB12,BISDATA!$M$3:$M$20000,AP$4,BISDATA!$I$3:$I$20000,$AB$3)</f>
        <v>0</v>
      </c>
      <c r="AQ12" s="29">
        <f>SUMIFS(BISDATA!$L$3:$L$20000,BISDATA!$A$3:$A$20000,$AB12,BISDATA!$M$3:$M$20000,AQ$4,BISDATA!$I$3:$I$20000,$AB$3)</f>
        <v>0</v>
      </c>
      <c r="AR12" s="29">
        <f>SUMIFS(BISDATA!$L$3:$L$20000,BISDATA!$A$3:$A$20000,$AB12,BISDATA!$M$3:$M$20000,AR$4,BISDATA!$I$3:$I$20000,$AB$3)</f>
        <v>0</v>
      </c>
      <c r="AS12" s="29">
        <f>SUMIFS(BISDATA!$L$3:$L$20000,BISDATA!$A$3:$A$20000,$AB12,BISDATA!$M$3:$M$20000,AS$4,BISDATA!$I$3:$I$20000,$AB$3)</f>
        <v>0</v>
      </c>
      <c r="AT12" s="29">
        <f>SUMIFS(BISDATA!$L$3:$L$20000,BISDATA!$A$3:$A$20000,$AB12,BISDATA!$M$3:$M$20000,AT$4,BISDATA!$I$3:$I$20000,$AB$3)</f>
        <v>0</v>
      </c>
      <c r="AU12" s="29">
        <f>SUMIFS(BISDATA!$L$3:$L$20000,BISDATA!$A$3:$A$20000,$AB12,BISDATA!$M$3:$M$20000,AU$4,BISDATA!$I$3:$I$20000,$AB$3)</f>
        <v>0</v>
      </c>
      <c r="AV12" s="29">
        <f>SUMIFS(BISDATA!$L$3:$L$20000,BISDATA!$A$3:$A$20000,$AB12,BISDATA!$M$3:$M$20000,AV$4,BISDATA!$I$3:$I$20000,$AB$3)</f>
        <v>0</v>
      </c>
      <c r="AW12" s="29">
        <f>SUMIFS(BISDATA!$L$3:$L$20000,BISDATA!$A$3:$A$20000,$AB12,BISDATA!$M$3:$M$20000,AW$4,BISDATA!$I$3:$I$20000,$AB$3)</f>
        <v>0</v>
      </c>
      <c r="AX12" s="29">
        <f>SUMIFS(BISDATA!$L$3:$L$20000,BISDATA!$A$3:$A$20000,$AB12,BISDATA!$M$3:$M$20000,AX$4,BISDATA!$I$3:$I$20000,$AB$3)</f>
        <v>0</v>
      </c>
      <c r="AY12" s="29">
        <f>SUMIFS(BISDATA!$L$3:$L$20000,BISDATA!$A$3:$A$20000,$AB12,BISDATA!$M$3:$M$20000,AY$4,BISDATA!$I$3:$I$20000,$AB$3)</f>
        <v>0</v>
      </c>
      <c r="AZ12" s="29">
        <f>SUMIFS(BISDATA!$L$3:$L$20000,BISDATA!$A$3:$A$20000,$AB12,BISDATA!$M$3:$M$20000,AZ$4,BISDATA!$I$3:$I$20000,$AB$3)</f>
        <v>0</v>
      </c>
      <c r="BA12" s="30">
        <f>SUMIFS(BISDATA!$L$3:$L$20000,BISDATA!$A$3:$A$20000,$AB12,BISDATA!$M$3:$M$20000,BA$4,BISDATA!$I$3:$I$20000,$AB$3)</f>
        <v>0</v>
      </c>
      <c r="BC12" s="35" t="s">
        <v>185</v>
      </c>
      <c r="BD12" s="46">
        <f t="shared" si="25"/>
        <v>0</v>
      </c>
      <c r="BE12" s="29">
        <f t="shared" si="1"/>
        <v>0</v>
      </c>
      <c r="BF12" s="29">
        <f t="shared" si="2"/>
        <v>0</v>
      </c>
      <c r="BG12" s="29">
        <f t="shared" si="3"/>
        <v>0</v>
      </c>
      <c r="BH12" s="29">
        <f t="shared" si="4"/>
        <v>0</v>
      </c>
      <c r="BI12" s="29">
        <f t="shared" si="5"/>
        <v>0</v>
      </c>
      <c r="BJ12" s="29">
        <f t="shared" si="6"/>
        <v>0</v>
      </c>
      <c r="BK12" s="29">
        <f t="shared" si="7"/>
        <v>0</v>
      </c>
      <c r="BL12" s="29">
        <f t="shared" si="8"/>
        <v>0</v>
      </c>
      <c r="BM12" s="29">
        <f t="shared" si="9"/>
        <v>0</v>
      </c>
      <c r="BN12" s="29">
        <f t="shared" si="10"/>
        <v>0</v>
      </c>
      <c r="BO12" s="29">
        <f t="shared" si="11"/>
        <v>0</v>
      </c>
      <c r="BP12" s="29">
        <f t="shared" si="12"/>
        <v>0</v>
      </c>
      <c r="BQ12" s="29">
        <f t="shared" si="13"/>
        <v>0</v>
      </c>
      <c r="BR12" s="29">
        <f t="shared" si="14"/>
        <v>0</v>
      </c>
      <c r="BS12" s="29">
        <f t="shared" si="15"/>
        <v>0</v>
      </c>
      <c r="BT12" s="29">
        <f t="shared" si="16"/>
        <v>0</v>
      </c>
      <c r="BU12" s="29">
        <f t="shared" si="17"/>
        <v>0</v>
      </c>
      <c r="BV12" s="29">
        <f t="shared" si="18"/>
        <v>0</v>
      </c>
      <c r="BW12" s="29">
        <f t="shared" si="19"/>
        <v>0</v>
      </c>
      <c r="BX12" s="29">
        <f t="shared" si="20"/>
        <v>0</v>
      </c>
      <c r="BY12" s="29">
        <f t="shared" si="21"/>
        <v>0</v>
      </c>
      <c r="BZ12" s="29">
        <f t="shared" si="22"/>
        <v>0</v>
      </c>
      <c r="CA12" s="29">
        <f t="shared" si="23"/>
        <v>0</v>
      </c>
      <c r="CB12" s="30">
        <f t="shared" si="24"/>
        <v>0</v>
      </c>
    </row>
    <row r="13" spans="1:80" x14ac:dyDescent="0.25">
      <c r="A13" s="36" t="s">
        <v>57</v>
      </c>
      <c r="B13" s="47">
        <f>SUMIFS(FastClose!$H$3:$H$20000,FastClose!$K$3:$K$20000,$A13,FastClose!$G$3:$G$20000,B$3,FastClose!$D$3:$D$20000,$A$3)</f>
        <v>0</v>
      </c>
      <c r="C13" s="31">
        <f>SUMIFS(FastClose!$H$3:$H$20000,FastClose!$K$3:$K$20000,$A13,FastClose!$G$3:$G$20000,C$3,FastClose!$D$3:$D$20000,$A$3)</f>
        <v>0</v>
      </c>
      <c r="D13" s="31">
        <f>SUMIFS(FastClose!$H$3:$H$20000,FastClose!$K$3:$K$20000,$A13,FastClose!$G$3:$G$20000,D$3,FastClose!$D$3:$D$20000,$A$3)</f>
        <v>0</v>
      </c>
      <c r="E13" s="31">
        <f>SUMIFS(FastClose!$H$3:$H$20000,FastClose!$K$3:$K$20000,$A13,FastClose!$G$3:$G$20000,E$3,FastClose!$D$3:$D$20000,$A$3)</f>
        <v>0</v>
      </c>
      <c r="F13" s="31">
        <f>SUMIFS(FastClose!$H$3:$H$20000,FastClose!$K$3:$K$20000,$A13,FastClose!$G$3:$G$20000,F$3,FastClose!$D$3:$D$20000,$A$3)</f>
        <v>0</v>
      </c>
      <c r="G13" s="31">
        <f>SUMIFS(FastClose!$H$3:$H$20000,FastClose!$K$3:$K$20000,$A13,FastClose!$G$3:$G$20000,G$3,FastClose!$D$3:$D$20000,$A$3)</f>
        <v>0</v>
      </c>
      <c r="H13" s="31">
        <f>SUMIFS(FastClose!$H$3:$H$20000,FastClose!$K$3:$K$20000,$A13,FastClose!$G$3:$G$20000,H$3,FastClose!$D$3:$D$20000,$A$3)</f>
        <v>0</v>
      </c>
      <c r="I13" s="31">
        <f>SUMIFS(FastClose!$H$3:$H$20000,FastClose!$K$3:$K$20000,$A13,FastClose!$G$3:$G$20000,I$3,FastClose!$D$3:$D$20000,$A$3)</f>
        <v>0</v>
      </c>
      <c r="J13" s="31">
        <f>SUMIFS(FastClose!$H$3:$H$20000,FastClose!$K$3:$K$20000,$A13,FastClose!$G$3:$G$20000,J$3,FastClose!$D$3:$D$20000,$A$3)</f>
        <v>0</v>
      </c>
      <c r="K13" s="31">
        <f>SUMIFS(FastClose!$H$3:$H$20000,FastClose!$K$3:$K$20000,$A13,FastClose!$G$3:$G$20000,K$3,FastClose!$D$3:$D$20000,$A$3)</f>
        <v>0</v>
      </c>
      <c r="L13" s="31">
        <f>SUMIFS(FastClose!$H$3:$H$20000,FastClose!$K$3:$K$20000,$A13,FastClose!$G$3:$G$20000,L$3,FastClose!$D$3:$D$20000,$A$3)</f>
        <v>0</v>
      </c>
      <c r="M13" s="31">
        <f>SUMIFS(FastClose!$H$3:$H$20000,FastClose!$K$3:$K$20000,$A13,FastClose!$G$3:$G$20000,M$3,FastClose!$D$3:$D$20000,$A$3)</f>
        <v>0</v>
      </c>
      <c r="N13" s="31">
        <f>SUMIFS(FastClose!$H$3:$H$20000,FastClose!$K$3:$K$20000,$A13,FastClose!$G$3:$G$20000,N$3,FastClose!$D$3:$D$20000,$A$3)</f>
        <v>0</v>
      </c>
      <c r="O13" s="31">
        <f>SUMIFS(FastClose!$H$3:$H$20000,FastClose!$K$3:$K$20000,$A13,FastClose!$G$3:$G$20000,O$3,FastClose!$D$3:$D$20000,$A$3)</f>
        <v>0</v>
      </c>
      <c r="P13" s="31">
        <f>SUMIFS(FastClose!$H$3:$H$20000,FastClose!$K$3:$K$20000,$A13,FastClose!$G$3:$G$20000,P$3,FastClose!$D$3:$D$20000,$A$3)</f>
        <v>0</v>
      </c>
      <c r="Q13" s="31">
        <f>SUMIFS(FastClose!$H$3:$H$20000,FastClose!$K$3:$K$20000,$A13,FastClose!$G$3:$G$20000,Q$3,FastClose!$D$3:$D$20000,$A$3)</f>
        <v>0</v>
      </c>
      <c r="R13" s="31">
        <f>SUMIFS(FastClose!$H$3:$H$20000,FastClose!$K$3:$K$20000,$A13,FastClose!$G$3:$G$20000,R$3,FastClose!$D$3:$D$20000,$A$3)</f>
        <v>0</v>
      </c>
      <c r="S13" s="31">
        <f>SUMIFS(FastClose!$H$3:$H$20000,FastClose!$K$3:$K$20000,$A13,FastClose!$G$3:$G$20000,S$3,FastClose!$D$3:$D$20000,$A$3)</f>
        <v>0</v>
      </c>
      <c r="T13" s="31">
        <f>SUMIFS(FastClose!$H$3:$H$20000,FastClose!$K$3:$K$20000,$A13,FastClose!$G$3:$G$20000,T$3,FastClose!$D$3:$D$20000,$A$3)</f>
        <v>0</v>
      </c>
      <c r="U13" s="31">
        <f>SUMIFS(FastClose!$H$3:$H$20000,FastClose!$K$3:$K$20000,$A13,FastClose!$G$3:$G$20000,U$3,FastClose!$D$3:$D$20000,$A$3)</f>
        <v>0</v>
      </c>
      <c r="V13" s="31">
        <f>SUMIFS(FastClose!$H$3:$H$20000,FastClose!$K$3:$K$20000,$A13,FastClose!$G$3:$G$20000,V$3,FastClose!$D$3:$D$20000,$A$3)</f>
        <v>0</v>
      </c>
      <c r="W13" s="31">
        <f>SUMIFS(FastClose!$H$3:$H$20000,FastClose!$K$3:$K$20000,$A13,FastClose!$G$3:$G$20000,W$3,FastClose!$D$3:$D$20000,$A$3)</f>
        <v>0</v>
      </c>
      <c r="X13" s="31">
        <f>SUMIFS(FastClose!$H$3:$H$20000,FastClose!$K$3:$K$20000,$A13,FastClose!$G$3:$G$20000,X$3,FastClose!$D$3:$D$20000,$A$3)</f>
        <v>0</v>
      </c>
      <c r="Y13" s="31">
        <f>SUMIFS(FastClose!$H$3:$H$20000,FastClose!$K$3:$K$20000,$A13,FastClose!$G$3:$G$20000,Y$3,FastClose!$D$3:$D$20000,$A$3)</f>
        <v>0</v>
      </c>
      <c r="Z13" s="32">
        <f>SUMIFS(FastClose!$H$3:$H$20000,FastClose!$K$3:$K$20000,$A13,FastClose!$G$3:$G$20000,Z$3,FastClose!$D$3:$D$20000,$A$3)</f>
        <v>0</v>
      </c>
      <c r="AB13" s="36" t="s">
        <v>57</v>
      </c>
      <c r="AC13" s="47">
        <f>SUMIFS(BISDATA!$L$3:$L$20000,BISDATA!$A$3:$A$20000,$AB13,BISDATA!$M$3:$M$20000,AC$4,BISDATA!$I$3:$I$20000,$AB$3)</f>
        <v>0</v>
      </c>
      <c r="AD13" s="31">
        <f>SUMIFS(BISDATA!$L$3:$L$20000,BISDATA!$A$3:$A$20000,$AB13,BISDATA!$M$3:$M$20000,AD$4,BISDATA!$I$3:$I$20000,$AB$3)</f>
        <v>0</v>
      </c>
      <c r="AE13" s="31">
        <f>SUMIFS(BISDATA!$L$3:$L$20000,BISDATA!$A$3:$A$20000,$AB13,BISDATA!$M$3:$M$20000,AE$4,BISDATA!$I$3:$I$20000,$AB$3)</f>
        <v>0</v>
      </c>
      <c r="AF13" s="31">
        <f>SUMIFS(BISDATA!$L$3:$L$20000,BISDATA!$A$3:$A$20000,$AB13,BISDATA!$M$3:$M$20000,AF$4,BISDATA!$I$3:$I$20000,$AB$3)</f>
        <v>0</v>
      </c>
      <c r="AG13" s="31">
        <f>SUMIFS(BISDATA!$L$3:$L$20000,BISDATA!$A$3:$A$20000,$AB13,BISDATA!$M$3:$M$20000,AG$4,BISDATA!$I$3:$I$20000,$AB$3)</f>
        <v>0</v>
      </c>
      <c r="AH13" s="31">
        <f>SUMIFS(BISDATA!$L$3:$L$20000,BISDATA!$A$3:$A$20000,$AB13,BISDATA!$M$3:$M$20000,AH$4,BISDATA!$I$3:$I$20000,$AB$3)</f>
        <v>0</v>
      </c>
      <c r="AI13" s="31">
        <f>SUMIFS(BISDATA!$L$3:$L$20000,BISDATA!$A$3:$A$20000,$AB13,BISDATA!$M$3:$M$20000,AI$4,BISDATA!$I$3:$I$20000,$AB$3)</f>
        <v>0</v>
      </c>
      <c r="AJ13" s="31">
        <f>SUMIFS(BISDATA!$L$3:$L$20000,BISDATA!$A$3:$A$20000,$AB13,BISDATA!$M$3:$M$20000,AJ$4,BISDATA!$I$3:$I$20000,$AB$3)</f>
        <v>0</v>
      </c>
      <c r="AK13" s="31">
        <f>SUMIFS(BISDATA!$L$3:$L$20000,BISDATA!$A$3:$A$20000,$AB13,BISDATA!$M$3:$M$20000,AK$4,BISDATA!$I$3:$I$20000,$AB$3)</f>
        <v>0</v>
      </c>
      <c r="AL13" s="31">
        <f>SUMIFS(BISDATA!$L$3:$L$20000,BISDATA!$A$3:$A$20000,$AB13,BISDATA!$M$3:$M$20000,AL$4,BISDATA!$I$3:$I$20000,$AB$3)</f>
        <v>0</v>
      </c>
      <c r="AM13" s="31">
        <f>SUMIFS(BISDATA!$L$3:$L$20000,BISDATA!$A$3:$A$20000,$AB13,BISDATA!$M$3:$M$20000,AM$4,BISDATA!$I$3:$I$20000,$AB$3)</f>
        <v>0</v>
      </c>
      <c r="AN13" s="31">
        <f>SUMIFS(BISDATA!$L$3:$L$20000,BISDATA!$A$3:$A$20000,$AB13,BISDATA!$M$3:$M$20000,AN$4,BISDATA!$I$3:$I$20000,$AB$3)</f>
        <v>0</v>
      </c>
      <c r="AO13" s="31">
        <f>SUMIFS(BISDATA!$L$3:$L$20000,BISDATA!$A$3:$A$20000,$AB13,BISDATA!$M$3:$M$20000,AO$4,BISDATA!$I$3:$I$20000,$AB$3)</f>
        <v>0</v>
      </c>
      <c r="AP13" s="31">
        <f>SUMIFS(BISDATA!$L$3:$L$20000,BISDATA!$A$3:$A$20000,$AB13,BISDATA!$M$3:$M$20000,AP$4,BISDATA!$I$3:$I$20000,$AB$3)</f>
        <v>0</v>
      </c>
      <c r="AQ13" s="31">
        <f>SUMIFS(BISDATA!$L$3:$L$20000,BISDATA!$A$3:$A$20000,$AB13,BISDATA!$M$3:$M$20000,AQ$4,BISDATA!$I$3:$I$20000,$AB$3)</f>
        <v>0</v>
      </c>
      <c r="AR13" s="31">
        <f>SUMIFS(BISDATA!$L$3:$L$20000,BISDATA!$A$3:$A$20000,$AB13,BISDATA!$M$3:$M$20000,AR$4,BISDATA!$I$3:$I$20000,$AB$3)</f>
        <v>0</v>
      </c>
      <c r="AS13" s="31">
        <f>SUMIFS(BISDATA!$L$3:$L$20000,BISDATA!$A$3:$A$20000,$AB13,BISDATA!$M$3:$M$20000,AS$4,BISDATA!$I$3:$I$20000,$AB$3)</f>
        <v>0</v>
      </c>
      <c r="AT13" s="31">
        <f>SUMIFS(BISDATA!$L$3:$L$20000,BISDATA!$A$3:$A$20000,$AB13,BISDATA!$M$3:$M$20000,AT$4,BISDATA!$I$3:$I$20000,$AB$3)</f>
        <v>0</v>
      </c>
      <c r="AU13" s="31">
        <f>SUMIFS(BISDATA!$L$3:$L$20000,BISDATA!$A$3:$A$20000,$AB13,BISDATA!$M$3:$M$20000,AU$4,BISDATA!$I$3:$I$20000,$AB$3)</f>
        <v>0</v>
      </c>
      <c r="AV13" s="31">
        <f>SUMIFS(BISDATA!$L$3:$L$20000,BISDATA!$A$3:$A$20000,$AB13,BISDATA!$M$3:$M$20000,AV$4,BISDATA!$I$3:$I$20000,$AB$3)</f>
        <v>0</v>
      </c>
      <c r="AW13" s="31">
        <f>SUMIFS(BISDATA!$L$3:$L$20000,BISDATA!$A$3:$A$20000,$AB13,BISDATA!$M$3:$M$20000,AW$4,BISDATA!$I$3:$I$20000,$AB$3)</f>
        <v>0</v>
      </c>
      <c r="AX13" s="31">
        <f>SUMIFS(BISDATA!$L$3:$L$20000,BISDATA!$A$3:$A$20000,$AB13,BISDATA!$M$3:$M$20000,AX$4,BISDATA!$I$3:$I$20000,$AB$3)</f>
        <v>0</v>
      </c>
      <c r="AY13" s="31">
        <f>SUMIFS(BISDATA!$L$3:$L$20000,BISDATA!$A$3:$A$20000,$AB13,BISDATA!$M$3:$M$20000,AY$4,BISDATA!$I$3:$I$20000,$AB$3)</f>
        <v>0</v>
      </c>
      <c r="AZ13" s="31">
        <f>SUMIFS(BISDATA!$L$3:$L$20000,BISDATA!$A$3:$A$20000,$AB13,BISDATA!$M$3:$M$20000,AZ$4,BISDATA!$I$3:$I$20000,$AB$3)</f>
        <v>0</v>
      </c>
      <c r="BA13" s="32">
        <f>SUMIFS(BISDATA!$L$3:$L$20000,BISDATA!$A$3:$A$20000,$AB13,BISDATA!$M$3:$M$20000,BA$4,BISDATA!$I$3:$I$20000,$AB$3)</f>
        <v>0</v>
      </c>
      <c r="BC13" s="36" t="s">
        <v>57</v>
      </c>
      <c r="BD13" s="47">
        <f t="shared" si="25"/>
        <v>0</v>
      </c>
      <c r="BE13" s="31">
        <f t="shared" si="1"/>
        <v>0</v>
      </c>
      <c r="BF13" s="31">
        <f t="shared" si="2"/>
        <v>0</v>
      </c>
      <c r="BG13" s="31">
        <f t="shared" si="3"/>
        <v>0</v>
      </c>
      <c r="BH13" s="31">
        <f t="shared" si="4"/>
        <v>0</v>
      </c>
      <c r="BI13" s="31">
        <f t="shared" si="5"/>
        <v>0</v>
      </c>
      <c r="BJ13" s="31">
        <f t="shared" si="6"/>
        <v>0</v>
      </c>
      <c r="BK13" s="31">
        <f t="shared" si="7"/>
        <v>0</v>
      </c>
      <c r="BL13" s="31">
        <f t="shared" si="8"/>
        <v>0</v>
      </c>
      <c r="BM13" s="31">
        <f t="shared" si="9"/>
        <v>0</v>
      </c>
      <c r="BN13" s="31">
        <f t="shared" si="10"/>
        <v>0</v>
      </c>
      <c r="BO13" s="31">
        <f t="shared" si="11"/>
        <v>0</v>
      </c>
      <c r="BP13" s="31">
        <f t="shared" si="12"/>
        <v>0</v>
      </c>
      <c r="BQ13" s="31">
        <f t="shared" si="13"/>
        <v>0</v>
      </c>
      <c r="BR13" s="31">
        <f t="shared" si="14"/>
        <v>0</v>
      </c>
      <c r="BS13" s="31">
        <f t="shared" si="15"/>
        <v>0</v>
      </c>
      <c r="BT13" s="31">
        <f t="shared" si="16"/>
        <v>0</v>
      </c>
      <c r="BU13" s="31">
        <f t="shared" si="17"/>
        <v>0</v>
      </c>
      <c r="BV13" s="31">
        <f t="shared" si="18"/>
        <v>0</v>
      </c>
      <c r="BW13" s="31">
        <f t="shared" si="19"/>
        <v>0</v>
      </c>
      <c r="BX13" s="31">
        <f t="shared" si="20"/>
        <v>0</v>
      </c>
      <c r="BY13" s="31">
        <f t="shared" si="21"/>
        <v>0</v>
      </c>
      <c r="BZ13" s="31">
        <f t="shared" si="22"/>
        <v>0</v>
      </c>
      <c r="CA13" s="31">
        <f t="shared" si="23"/>
        <v>0</v>
      </c>
      <c r="CB13" s="32">
        <f t="shared" si="24"/>
        <v>0</v>
      </c>
    </row>
    <row r="14" spans="1:80" x14ac:dyDescent="0.25">
      <c r="A14" s="34" t="s">
        <v>138</v>
      </c>
      <c r="B14" s="48">
        <f>SUMIFS(FastClose!$H$3:$H$20000,FastClose!$K$3:$K$20000,$A14,FastClose!$G$3:$G$20000,B$3,FastClose!$D$3:$D$20000,$A$3)</f>
        <v>0</v>
      </c>
      <c r="C14" s="27">
        <f>SUMIFS(FastClose!$H$3:$H$20000,FastClose!$K$3:$K$20000,$A14,FastClose!$G$3:$G$20000,C$3,FastClose!$D$3:$D$20000,$A$3)</f>
        <v>0</v>
      </c>
      <c r="D14" s="27">
        <f>SUMIFS(FastClose!$H$3:$H$20000,FastClose!$K$3:$K$20000,$A14,FastClose!$G$3:$G$20000,D$3,FastClose!$D$3:$D$20000,$A$3)</f>
        <v>0</v>
      </c>
      <c r="E14" s="27">
        <f>SUMIFS(FastClose!$H$3:$H$20000,FastClose!$K$3:$K$20000,$A14,FastClose!$G$3:$G$20000,E$3,FastClose!$D$3:$D$20000,$A$3)</f>
        <v>0</v>
      </c>
      <c r="F14" s="27">
        <f>SUMIFS(FastClose!$H$3:$H$20000,FastClose!$K$3:$K$20000,$A14,FastClose!$G$3:$G$20000,F$3,FastClose!$D$3:$D$20000,$A$3)</f>
        <v>0</v>
      </c>
      <c r="G14" s="27">
        <f>SUMIFS(FastClose!$H$3:$H$20000,FastClose!$K$3:$K$20000,$A14,FastClose!$G$3:$G$20000,G$3,FastClose!$D$3:$D$20000,$A$3)</f>
        <v>0</v>
      </c>
      <c r="H14" s="27">
        <f>SUMIFS(FastClose!$H$3:$H$20000,FastClose!$K$3:$K$20000,$A14,FastClose!$G$3:$G$20000,H$3,FastClose!$D$3:$D$20000,$A$3)</f>
        <v>0</v>
      </c>
      <c r="I14" s="27">
        <f>SUMIFS(FastClose!$H$3:$H$20000,FastClose!$K$3:$K$20000,$A14,FastClose!$G$3:$G$20000,I$3,FastClose!$D$3:$D$20000,$A$3)</f>
        <v>0</v>
      </c>
      <c r="J14" s="27">
        <f>SUMIFS(FastClose!$H$3:$H$20000,FastClose!$K$3:$K$20000,$A14,FastClose!$G$3:$G$20000,J$3,FastClose!$D$3:$D$20000,$A$3)</f>
        <v>0</v>
      </c>
      <c r="K14" s="27">
        <f>SUMIFS(FastClose!$H$3:$H$20000,FastClose!$K$3:$K$20000,$A14,FastClose!$G$3:$G$20000,K$3,FastClose!$D$3:$D$20000,$A$3)</f>
        <v>0</v>
      </c>
      <c r="L14" s="27">
        <f>SUMIFS(FastClose!$H$3:$H$20000,FastClose!$K$3:$K$20000,$A14,FastClose!$G$3:$G$20000,L$3,FastClose!$D$3:$D$20000,$A$3)</f>
        <v>0</v>
      </c>
      <c r="M14" s="27">
        <f>SUMIFS(FastClose!$H$3:$H$20000,FastClose!$K$3:$K$20000,$A14,FastClose!$G$3:$G$20000,M$3,FastClose!$D$3:$D$20000,$A$3)</f>
        <v>0</v>
      </c>
      <c r="N14" s="27">
        <f>SUMIFS(FastClose!$H$3:$H$20000,FastClose!$K$3:$K$20000,$A14,FastClose!$G$3:$G$20000,N$3,FastClose!$D$3:$D$20000,$A$3)</f>
        <v>0</v>
      </c>
      <c r="O14" s="27">
        <f>SUMIFS(FastClose!$H$3:$H$20000,FastClose!$K$3:$K$20000,$A14,FastClose!$G$3:$G$20000,O$3,FastClose!$D$3:$D$20000,$A$3)</f>
        <v>0</v>
      </c>
      <c r="P14" s="27">
        <f>SUMIFS(FastClose!$H$3:$H$20000,FastClose!$K$3:$K$20000,$A14,FastClose!$G$3:$G$20000,P$3,FastClose!$D$3:$D$20000,$A$3)</f>
        <v>0</v>
      </c>
      <c r="Q14" s="27">
        <f>SUMIFS(FastClose!$H$3:$H$20000,FastClose!$K$3:$K$20000,$A14,FastClose!$G$3:$G$20000,Q$3,FastClose!$D$3:$D$20000,$A$3)</f>
        <v>0</v>
      </c>
      <c r="R14" s="27">
        <f>SUMIFS(FastClose!$H$3:$H$20000,FastClose!$K$3:$K$20000,$A14,FastClose!$G$3:$G$20000,R$3,FastClose!$D$3:$D$20000,$A$3)</f>
        <v>0</v>
      </c>
      <c r="S14" s="27">
        <f>SUMIFS(FastClose!$H$3:$H$20000,FastClose!$K$3:$K$20000,$A14,FastClose!$G$3:$G$20000,S$3,FastClose!$D$3:$D$20000,$A$3)</f>
        <v>0</v>
      </c>
      <c r="T14" s="27">
        <f>SUMIFS(FastClose!$H$3:$H$20000,FastClose!$K$3:$K$20000,$A14,FastClose!$G$3:$G$20000,T$3,FastClose!$D$3:$D$20000,$A$3)</f>
        <v>0</v>
      </c>
      <c r="U14" s="27">
        <f>SUMIFS(FastClose!$H$3:$H$20000,FastClose!$K$3:$K$20000,$A14,FastClose!$G$3:$G$20000,U$3,FastClose!$D$3:$D$20000,$A$3)</f>
        <v>0</v>
      </c>
      <c r="V14" s="27">
        <f>SUMIFS(FastClose!$H$3:$H$20000,FastClose!$K$3:$K$20000,$A14,FastClose!$G$3:$G$20000,V$3,FastClose!$D$3:$D$20000,$A$3)</f>
        <v>0</v>
      </c>
      <c r="W14" s="27">
        <f>SUMIFS(FastClose!$H$3:$H$20000,FastClose!$K$3:$K$20000,$A14,FastClose!$G$3:$G$20000,W$3,FastClose!$D$3:$D$20000,$A$3)</f>
        <v>0</v>
      </c>
      <c r="X14" s="27">
        <f>SUMIFS(FastClose!$H$3:$H$20000,FastClose!$K$3:$K$20000,$A14,FastClose!$G$3:$G$20000,X$3,FastClose!$D$3:$D$20000,$A$3)</f>
        <v>0</v>
      </c>
      <c r="Y14" s="27">
        <f>SUMIFS(FastClose!$H$3:$H$20000,FastClose!$K$3:$K$20000,$A14,FastClose!$G$3:$G$20000,Y$3,FastClose!$D$3:$D$20000,$A$3)</f>
        <v>0</v>
      </c>
      <c r="Z14" s="28">
        <f>SUMIFS(FastClose!$H$3:$H$20000,FastClose!$K$3:$K$20000,$A14,FastClose!$G$3:$G$20000,Z$3,FastClose!$D$3:$D$20000,$A$3)</f>
        <v>0</v>
      </c>
      <c r="AB14" s="34" t="s">
        <v>138</v>
      </c>
      <c r="AC14" s="48">
        <f>SUMIFS(BISDATA!$L$3:$L$20000,BISDATA!$A$3:$A$20000,$AB14,BISDATA!$M$3:$M$20000,AC$4,BISDATA!$I$3:$I$20000,$AB$3)</f>
        <v>0</v>
      </c>
      <c r="AD14" s="27">
        <f>SUMIFS(BISDATA!$L$3:$L$20000,BISDATA!$A$3:$A$20000,$AB14,BISDATA!$M$3:$M$20000,AD$4,BISDATA!$I$3:$I$20000,$AB$3)</f>
        <v>0</v>
      </c>
      <c r="AE14" s="27">
        <f>SUMIFS(BISDATA!$L$3:$L$20000,BISDATA!$A$3:$A$20000,$AB14,BISDATA!$M$3:$M$20000,AE$4,BISDATA!$I$3:$I$20000,$AB$3)</f>
        <v>0</v>
      </c>
      <c r="AF14" s="27">
        <f>SUMIFS(BISDATA!$L$3:$L$20000,BISDATA!$A$3:$A$20000,$AB14,BISDATA!$M$3:$M$20000,AF$4,BISDATA!$I$3:$I$20000,$AB$3)</f>
        <v>0</v>
      </c>
      <c r="AG14" s="27">
        <f>SUMIFS(BISDATA!$L$3:$L$20000,BISDATA!$A$3:$A$20000,$AB14,BISDATA!$M$3:$M$20000,AG$4,BISDATA!$I$3:$I$20000,$AB$3)</f>
        <v>0</v>
      </c>
      <c r="AH14" s="27">
        <f>SUMIFS(BISDATA!$L$3:$L$20000,BISDATA!$A$3:$A$20000,$AB14,BISDATA!$M$3:$M$20000,AH$4,BISDATA!$I$3:$I$20000,$AB$3)</f>
        <v>0</v>
      </c>
      <c r="AI14" s="27">
        <f>SUMIFS(BISDATA!$L$3:$L$20000,BISDATA!$A$3:$A$20000,$AB14,BISDATA!$M$3:$M$20000,AI$4,BISDATA!$I$3:$I$20000,$AB$3)</f>
        <v>0</v>
      </c>
      <c r="AJ14" s="27">
        <f>SUMIFS(BISDATA!$L$3:$L$20000,BISDATA!$A$3:$A$20000,$AB14,BISDATA!$M$3:$M$20000,AJ$4,BISDATA!$I$3:$I$20000,$AB$3)</f>
        <v>0</v>
      </c>
      <c r="AK14" s="27">
        <f>SUMIFS(BISDATA!$L$3:$L$20000,BISDATA!$A$3:$A$20000,$AB14,BISDATA!$M$3:$M$20000,AK$4,BISDATA!$I$3:$I$20000,$AB$3)</f>
        <v>0</v>
      </c>
      <c r="AL14" s="27">
        <f>SUMIFS(BISDATA!$L$3:$L$20000,BISDATA!$A$3:$A$20000,$AB14,BISDATA!$M$3:$M$20000,AL$4,BISDATA!$I$3:$I$20000,$AB$3)</f>
        <v>0</v>
      </c>
      <c r="AM14" s="27">
        <f>SUMIFS(BISDATA!$L$3:$L$20000,BISDATA!$A$3:$A$20000,$AB14,BISDATA!$M$3:$M$20000,AM$4,BISDATA!$I$3:$I$20000,$AB$3)</f>
        <v>0</v>
      </c>
      <c r="AN14" s="27">
        <f>SUMIFS(BISDATA!$L$3:$L$20000,BISDATA!$A$3:$A$20000,$AB14,BISDATA!$M$3:$M$20000,AN$4,BISDATA!$I$3:$I$20000,$AB$3)</f>
        <v>0</v>
      </c>
      <c r="AO14" s="27">
        <f>SUMIFS(BISDATA!$L$3:$L$20000,BISDATA!$A$3:$A$20000,$AB14,BISDATA!$M$3:$M$20000,AO$4,BISDATA!$I$3:$I$20000,$AB$3)</f>
        <v>0</v>
      </c>
      <c r="AP14" s="27">
        <f>SUMIFS(BISDATA!$L$3:$L$20000,BISDATA!$A$3:$A$20000,$AB14,BISDATA!$M$3:$M$20000,AP$4,BISDATA!$I$3:$I$20000,$AB$3)</f>
        <v>0</v>
      </c>
      <c r="AQ14" s="27">
        <f>SUMIFS(BISDATA!$L$3:$L$20000,BISDATA!$A$3:$A$20000,$AB14,BISDATA!$M$3:$M$20000,AQ$4,BISDATA!$I$3:$I$20000,$AB$3)</f>
        <v>0</v>
      </c>
      <c r="AR14" s="27">
        <f>SUMIFS(BISDATA!$L$3:$L$20000,BISDATA!$A$3:$A$20000,$AB14,BISDATA!$M$3:$M$20000,AR$4,BISDATA!$I$3:$I$20000,$AB$3)</f>
        <v>0</v>
      </c>
      <c r="AS14" s="27">
        <f>SUMIFS(BISDATA!$L$3:$L$20000,BISDATA!$A$3:$A$20000,$AB14,BISDATA!$M$3:$M$20000,AS$4,BISDATA!$I$3:$I$20000,$AB$3)</f>
        <v>0</v>
      </c>
      <c r="AT14" s="27">
        <f>SUMIFS(BISDATA!$L$3:$L$20000,BISDATA!$A$3:$A$20000,$AB14,BISDATA!$M$3:$M$20000,AT$4,BISDATA!$I$3:$I$20000,$AB$3)</f>
        <v>0</v>
      </c>
      <c r="AU14" s="27">
        <f>SUMIFS(BISDATA!$L$3:$L$20000,BISDATA!$A$3:$A$20000,$AB14,BISDATA!$M$3:$M$20000,AU$4,BISDATA!$I$3:$I$20000,$AB$3)</f>
        <v>0</v>
      </c>
      <c r="AV14" s="27">
        <f>SUMIFS(BISDATA!$L$3:$L$20000,BISDATA!$A$3:$A$20000,$AB14,BISDATA!$M$3:$M$20000,AV$4,BISDATA!$I$3:$I$20000,$AB$3)</f>
        <v>0</v>
      </c>
      <c r="AW14" s="27">
        <f>SUMIFS(BISDATA!$L$3:$L$20000,BISDATA!$A$3:$A$20000,$AB14,BISDATA!$M$3:$M$20000,AW$4,BISDATA!$I$3:$I$20000,$AB$3)</f>
        <v>0</v>
      </c>
      <c r="AX14" s="27">
        <f>SUMIFS(BISDATA!$L$3:$L$20000,BISDATA!$A$3:$A$20000,$AB14,BISDATA!$M$3:$M$20000,AX$4,BISDATA!$I$3:$I$20000,$AB$3)</f>
        <v>0</v>
      </c>
      <c r="AY14" s="27">
        <f>SUMIFS(BISDATA!$L$3:$L$20000,BISDATA!$A$3:$A$20000,$AB14,BISDATA!$M$3:$M$20000,AY$4,BISDATA!$I$3:$I$20000,$AB$3)</f>
        <v>0</v>
      </c>
      <c r="AZ14" s="27">
        <f>SUMIFS(BISDATA!$L$3:$L$20000,BISDATA!$A$3:$A$20000,$AB14,BISDATA!$M$3:$M$20000,AZ$4,BISDATA!$I$3:$I$20000,$AB$3)</f>
        <v>0</v>
      </c>
      <c r="BA14" s="28">
        <f>SUMIFS(BISDATA!$L$3:$L$20000,BISDATA!$A$3:$A$20000,$AB14,BISDATA!$M$3:$M$20000,BA$4,BISDATA!$I$3:$I$20000,$AB$3)</f>
        <v>0</v>
      </c>
      <c r="BC14" s="34" t="s">
        <v>138</v>
      </c>
      <c r="BD14" s="48">
        <f t="shared" si="25"/>
        <v>0</v>
      </c>
      <c r="BE14" s="27">
        <f t="shared" si="1"/>
        <v>0</v>
      </c>
      <c r="BF14" s="27">
        <f t="shared" si="2"/>
        <v>0</v>
      </c>
      <c r="BG14" s="27">
        <f t="shared" si="3"/>
        <v>0</v>
      </c>
      <c r="BH14" s="27">
        <f t="shared" si="4"/>
        <v>0</v>
      </c>
      <c r="BI14" s="27">
        <f t="shared" si="5"/>
        <v>0</v>
      </c>
      <c r="BJ14" s="27">
        <f t="shared" si="6"/>
        <v>0</v>
      </c>
      <c r="BK14" s="27">
        <f t="shared" si="7"/>
        <v>0</v>
      </c>
      <c r="BL14" s="27">
        <f t="shared" si="8"/>
        <v>0</v>
      </c>
      <c r="BM14" s="27">
        <f t="shared" si="9"/>
        <v>0</v>
      </c>
      <c r="BN14" s="27">
        <f t="shared" si="10"/>
        <v>0</v>
      </c>
      <c r="BO14" s="27">
        <f t="shared" si="11"/>
        <v>0</v>
      </c>
      <c r="BP14" s="27">
        <f t="shared" si="12"/>
        <v>0</v>
      </c>
      <c r="BQ14" s="27">
        <f t="shared" si="13"/>
        <v>0</v>
      </c>
      <c r="BR14" s="27">
        <f t="shared" si="14"/>
        <v>0</v>
      </c>
      <c r="BS14" s="27">
        <f t="shared" si="15"/>
        <v>0</v>
      </c>
      <c r="BT14" s="27">
        <f t="shared" si="16"/>
        <v>0</v>
      </c>
      <c r="BU14" s="27">
        <f t="shared" si="17"/>
        <v>0</v>
      </c>
      <c r="BV14" s="27">
        <f t="shared" si="18"/>
        <v>0</v>
      </c>
      <c r="BW14" s="27">
        <f t="shared" si="19"/>
        <v>0</v>
      </c>
      <c r="BX14" s="27">
        <f t="shared" si="20"/>
        <v>0</v>
      </c>
      <c r="BY14" s="27">
        <f t="shared" si="21"/>
        <v>0</v>
      </c>
      <c r="BZ14" s="27">
        <f t="shared" si="22"/>
        <v>0</v>
      </c>
      <c r="CA14" s="27">
        <f t="shared" si="23"/>
        <v>0</v>
      </c>
      <c r="CB14" s="28">
        <f t="shared" si="24"/>
        <v>0</v>
      </c>
    </row>
    <row r="15" spans="1:80" x14ac:dyDescent="0.25">
      <c r="A15" s="36" t="s">
        <v>211</v>
      </c>
      <c r="B15" s="47">
        <f>SUMIFS(FastClose!$H$3:$H$20000,FastClose!$K$3:$K$20000,$A15,FastClose!$G$3:$G$20000,B$3,FastClose!$D$3:$D$20000,$A$3)</f>
        <v>0</v>
      </c>
      <c r="C15" s="31">
        <f>SUMIFS(FastClose!$H$3:$H$20000,FastClose!$K$3:$K$20000,$A15,FastClose!$G$3:$G$20000,C$3,FastClose!$D$3:$D$20000,$A$3)</f>
        <v>0</v>
      </c>
      <c r="D15" s="31">
        <f>SUMIFS(FastClose!$H$3:$H$20000,FastClose!$K$3:$K$20000,$A15,FastClose!$G$3:$G$20000,D$3,FastClose!$D$3:$D$20000,$A$3)</f>
        <v>0</v>
      </c>
      <c r="E15" s="31">
        <f>SUMIFS(FastClose!$H$3:$H$20000,FastClose!$K$3:$K$20000,$A15,FastClose!$G$3:$G$20000,E$3,FastClose!$D$3:$D$20000,$A$3)</f>
        <v>0</v>
      </c>
      <c r="F15" s="31">
        <f>SUMIFS(FastClose!$H$3:$H$20000,FastClose!$K$3:$K$20000,$A15,FastClose!$G$3:$G$20000,F$3,FastClose!$D$3:$D$20000,$A$3)</f>
        <v>0</v>
      </c>
      <c r="G15" s="31">
        <f>SUMIFS(FastClose!$H$3:$H$20000,FastClose!$K$3:$K$20000,$A15,FastClose!$G$3:$G$20000,G$3,FastClose!$D$3:$D$20000,$A$3)</f>
        <v>0</v>
      </c>
      <c r="H15" s="31">
        <f>SUMIFS(FastClose!$H$3:$H$20000,FastClose!$K$3:$K$20000,$A15,FastClose!$G$3:$G$20000,H$3,FastClose!$D$3:$D$20000,$A$3)</f>
        <v>0</v>
      </c>
      <c r="I15" s="31">
        <f>SUMIFS(FastClose!$H$3:$H$20000,FastClose!$K$3:$K$20000,$A15,FastClose!$G$3:$G$20000,I$3,FastClose!$D$3:$D$20000,$A$3)</f>
        <v>0</v>
      </c>
      <c r="J15" s="31">
        <f>SUMIFS(FastClose!$H$3:$H$20000,FastClose!$K$3:$K$20000,$A15,FastClose!$G$3:$G$20000,J$3,FastClose!$D$3:$D$20000,$A$3)</f>
        <v>0</v>
      </c>
      <c r="K15" s="31">
        <f>SUMIFS(FastClose!$H$3:$H$20000,FastClose!$K$3:$K$20000,$A15,FastClose!$G$3:$G$20000,K$3,FastClose!$D$3:$D$20000,$A$3)</f>
        <v>0</v>
      </c>
      <c r="L15" s="31">
        <f>SUMIFS(FastClose!$H$3:$H$20000,FastClose!$K$3:$K$20000,$A15,FastClose!$G$3:$G$20000,L$3,FastClose!$D$3:$D$20000,$A$3)</f>
        <v>0</v>
      </c>
      <c r="M15" s="31">
        <f>SUMIFS(FastClose!$H$3:$H$20000,FastClose!$K$3:$K$20000,$A15,FastClose!$G$3:$G$20000,M$3,FastClose!$D$3:$D$20000,$A$3)</f>
        <v>0</v>
      </c>
      <c r="N15" s="31">
        <f>SUMIFS(FastClose!$H$3:$H$20000,FastClose!$K$3:$K$20000,$A15,FastClose!$G$3:$G$20000,N$3,FastClose!$D$3:$D$20000,$A$3)</f>
        <v>0</v>
      </c>
      <c r="O15" s="31">
        <f>SUMIFS(FastClose!$H$3:$H$20000,FastClose!$K$3:$K$20000,$A15,FastClose!$G$3:$G$20000,O$3,FastClose!$D$3:$D$20000,$A$3)</f>
        <v>0</v>
      </c>
      <c r="P15" s="31">
        <f>SUMIFS(FastClose!$H$3:$H$20000,FastClose!$K$3:$K$20000,$A15,FastClose!$G$3:$G$20000,P$3,FastClose!$D$3:$D$20000,$A$3)</f>
        <v>0</v>
      </c>
      <c r="Q15" s="31">
        <f>SUMIFS(FastClose!$H$3:$H$20000,FastClose!$K$3:$K$20000,$A15,FastClose!$G$3:$G$20000,Q$3,FastClose!$D$3:$D$20000,$A$3)</f>
        <v>0</v>
      </c>
      <c r="R15" s="31">
        <f>SUMIFS(FastClose!$H$3:$H$20000,FastClose!$K$3:$K$20000,$A15,FastClose!$G$3:$G$20000,R$3,FastClose!$D$3:$D$20000,$A$3)</f>
        <v>0</v>
      </c>
      <c r="S15" s="31">
        <f>SUMIFS(FastClose!$H$3:$H$20000,FastClose!$K$3:$K$20000,$A15,FastClose!$G$3:$G$20000,S$3,FastClose!$D$3:$D$20000,$A$3)</f>
        <v>0</v>
      </c>
      <c r="T15" s="31">
        <f>SUMIFS(FastClose!$H$3:$H$20000,FastClose!$K$3:$K$20000,$A15,FastClose!$G$3:$G$20000,T$3,FastClose!$D$3:$D$20000,$A$3)</f>
        <v>0</v>
      </c>
      <c r="U15" s="31">
        <f>SUMIFS(FastClose!$H$3:$H$20000,FastClose!$K$3:$K$20000,$A15,FastClose!$G$3:$G$20000,U$3,FastClose!$D$3:$D$20000,$A$3)</f>
        <v>0</v>
      </c>
      <c r="V15" s="31">
        <f>SUMIFS(FastClose!$H$3:$H$20000,FastClose!$K$3:$K$20000,$A15,FastClose!$G$3:$G$20000,V$3,FastClose!$D$3:$D$20000,$A$3)</f>
        <v>0</v>
      </c>
      <c r="W15" s="31">
        <f>SUMIFS(FastClose!$H$3:$H$20000,FastClose!$K$3:$K$20000,$A15,FastClose!$G$3:$G$20000,W$3,FastClose!$D$3:$D$20000,$A$3)</f>
        <v>0</v>
      </c>
      <c r="X15" s="31">
        <f>SUMIFS(FastClose!$H$3:$H$20000,FastClose!$K$3:$K$20000,$A15,FastClose!$G$3:$G$20000,X$3,FastClose!$D$3:$D$20000,$A$3)</f>
        <v>0</v>
      </c>
      <c r="Y15" s="31">
        <f>SUMIFS(FastClose!$H$3:$H$20000,FastClose!$K$3:$K$20000,$A15,FastClose!$G$3:$G$20000,Y$3,FastClose!$D$3:$D$20000,$A$3)</f>
        <v>0</v>
      </c>
      <c r="Z15" s="32">
        <f>SUMIFS(FastClose!$H$3:$H$20000,FastClose!$K$3:$K$20000,$A15,FastClose!$G$3:$G$20000,Z$3,FastClose!$D$3:$D$20000,$A$3)</f>
        <v>0</v>
      </c>
      <c r="AB15" s="36" t="s">
        <v>211</v>
      </c>
      <c r="AC15" s="47">
        <f>SUMIFS(BISDATA!$L$3:$L$20000,BISDATA!$A$3:$A$20000,$AB15,BISDATA!$M$3:$M$20000,AC$4,BISDATA!$I$3:$I$20000,$AB$3)</f>
        <v>0</v>
      </c>
      <c r="AD15" s="31">
        <f>SUMIFS(BISDATA!$L$3:$L$20000,BISDATA!$A$3:$A$20000,$AB15,BISDATA!$M$3:$M$20000,AD$4,BISDATA!$I$3:$I$20000,$AB$3)</f>
        <v>0</v>
      </c>
      <c r="AE15" s="31">
        <f>SUMIFS(BISDATA!$L$3:$L$20000,BISDATA!$A$3:$A$20000,$AB15,BISDATA!$M$3:$M$20000,AE$4,BISDATA!$I$3:$I$20000,$AB$3)</f>
        <v>0</v>
      </c>
      <c r="AF15" s="31">
        <f>SUMIFS(BISDATA!$L$3:$L$20000,BISDATA!$A$3:$A$20000,$AB15,BISDATA!$M$3:$M$20000,AF$4,BISDATA!$I$3:$I$20000,$AB$3)</f>
        <v>0</v>
      </c>
      <c r="AG15" s="31">
        <f>SUMIFS(BISDATA!$L$3:$L$20000,BISDATA!$A$3:$A$20000,$AB15,BISDATA!$M$3:$M$20000,AG$4,BISDATA!$I$3:$I$20000,$AB$3)</f>
        <v>0</v>
      </c>
      <c r="AH15" s="31">
        <f>SUMIFS(BISDATA!$L$3:$L$20000,BISDATA!$A$3:$A$20000,$AB15,BISDATA!$M$3:$M$20000,AH$4,BISDATA!$I$3:$I$20000,$AB$3)</f>
        <v>0</v>
      </c>
      <c r="AI15" s="31">
        <f>SUMIFS(BISDATA!$L$3:$L$20000,BISDATA!$A$3:$A$20000,$AB15,BISDATA!$M$3:$M$20000,AI$4,BISDATA!$I$3:$I$20000,$AB$3)</f>
        <v>0</v>
      </c>
      <c r="AJ15" s="31">
        <f>SUMIFS(BISDATA!$L$3:$L$20000,BISDATA!$A$3:$A$20000,$AB15,BISDATA!$M$3:$M$20000,AJ$4,BISDATA!$I$3:$I$20000,$AB$3)</f>
        <v>0</v>
      </c>
      <c r="AK15" s="31">
        <f>SUMIFS(BISDATA!$L$3:$L$20000,BISDATA!$A$3:$A$20000,$AB15,BISDATA!$M$3:$M$20000,AK$4,BISDATA!$I$3:$I$20000,$AB$3)</f>
        <v>0</v>
      </c>
      <c r="AL15" s="31">
        <f>SUMIFS(BISDATA!$L$3:$L$20000,BISDATA!$A$3:$A$20000,$AB15,BISDATA!$M$3:$M$20000,AL$4,BISDATA!$I$3:$I$20000,$AB$3)</f>
        <v>0</v>
      </c>
      <c r="AM15" s="31">
        <f>SUMIFS(BISDATA!$L$3:$L$20000,BISDATA!$A$3:$A$20000,$AB15,BISDATA!$M$3:$M$20000,AM$4,BISDATA!$I$3:$I$20000,$AB$3)</f>
        <v>0</v>
      </c>
      <c r="AN15" s="31">
        <f>SUMIFS(BISDATA!$L$3:$L$20000,BISDATA!$A$3:$A$20000,$AB15,BISDATA!$M$3:$M$20000,AN$4,BISDATA!$I$3:$I$20000,$AB$3)</f>
        <v>0</v>
      </c>
      <c r="AO15" s="31">
        <f>SUMIFS(BISDATA!$L$3:$L$20000,BISDATA!$A$3:$A$20000,$AB15,BISDATA!$M$3:$M$20000,AO$4,BISDATA!$I$3:$I$20000,$AB$3)</f>
        <v>0</v>
      </c>
      <c r="AP15" s="31">
        <f>SUMIFS(BISDATA!$L$3:$L$20000,BISDATA!$A$3:$A$20000,$AB15,BISDATA!$M$3:$M$20000,AP$4,BISDATA!$I$3:$I$20000,$AB$3)</f>
        <v>0</v>
      </c>
      <c r="AQ15" s="31">
        <f>SUMIFS(BISDATA!$L$3:$L$20000,BISDATA!$A$3:$A$20000,$AB15,BISDATA!$M$3:$M$20000,AQ$4,BISDATA!$I$3:$I$20000,$AB$3)</f>
        <v>0</v>
      </c>
      <c r="AR15" s="31">
        <f>SUMIFS(BISDATA!$L$3:$L$20000,BISDATA!$A$3:$A$20000,$AB15,BISDATA!$M$3:$M$20000,AR$4,BISDATA!$I$3:$I$20000,$AB$3)</f>
        <v>0</v>
      </c>
      <c r="AS15" s="31">
        <f>SUMIFS(BISDATA!$L$3:$L$20000,BISDATA!$A$3:$A$20000,$AB15,BISDATA!$M$3:$M$20000,AS$4,BISDATA!$I$3:$I$20000,$AB$3)</f>
        <v>0</v>
      </c>
      <c r="AT15" s="31">
        <f>SUMIFS(BISDATA!$L$3:$L$20000,BISDATA!$A$3:$A$20000,$AB15,BISDATA!$M$3:$M$20000,AT$4,BISDATA!$I$3:$I$20000,$AB$3)</f>
        <v>0</v>
      </c>
      <c r="AU15" s="31">
        <f>SUMIFS(BISDATA!$L$3:$L$20000,BISDATA!$A$3:$A$20000,$AB15,BISDATA!$M$3:$M$20000,AU$4,BISDATA!$I$3:$I$20000,$AB$3)</f>
        <v>0</v>
      </c>
      <c r="AV15" s="31">
        <f>SUMIFS(BISDATA!$L$3:$L$20000,BISDATA!$A$3:$A$20000,$AB15,BISDATA!$M$3:$M$20000,AV$4,BISDATA!$I$3:$I$20000,$AB$3)</f>
        <v>0</v>
      </c>
      <c r="AW15" s="31">
        <f>SUMIFS(BISDATA!$L$3:$L$20000,BISDATA!$A$3:$A$20000,$AB15,BISDATA!$M$3:$M$20000,AW$4,BISDATA!$I$3:$I$20000,$AB$3)</f>
        <v>0</v>
      </c>
      <c r="AX15" s="31">
        <f>SUMIFS(BISDATA!$L$3:$L$20000,BISDATA!$A$3:$A$20000,$AB15,BISDATA!$M$3:$M$20000,AX$4,BISDATA!$I$3:$I$20000,$AB$3)</f>
        <v>0</v>
      </c>
      <c r="AY15" s="31">
        <f>SUMIFS(BISDATA!$L$3:$L$20000,BISDATA!$A$3:$A$20000,$AB15,BISDATA!$M$3:$M$20000,AY$4,BISDATA!$I$3:$I$20000,$AB$3)</f>
        <v>0</v>
      </c>
      <c r="AZ15" s="31">
        <f>SUMIFS(BISDATA!$L$3:$L$20000,BISDATA!$A$3:$A$20000,$AB15,BISDATA!$M$3:$M$20000,AZ$4,BISDATA!$I$3:$I$20000,$AB$3)</f>
        <v>0</v>
      </c>
      <c r="BA15" s="32">
        <f>SUMIFS(BISDATA!$L$3:$L$20000,BISDATA!$A$3:$A$20000,$AB15,BISDATA!$M$3:$M$20000,BA$4,BISDATA!$I$3:$I$20000,$AB$3)</f>
        <v>0</v>
      </c>
      <c r="BC15" s="36" t="s">
        <v>211</v>
      </c>
      <c r="BD15" s="47">
        <f t="shared" si="25"/>
        <v>0</v>
      </c>
      <c r="BE15" s="31">
        <f t="shared" si="1"/>
        <v>0</v>
      </c>
      <c r="BF15" s="31">
        <f t="shared" si="2"/>
        <v>0</v>
      </c>
      <c r="BG15" s="31">
        <f t="shared" si="3"/>
        <v>0</v>
      </c>
      <c r="BH15" s="31">
        <f t="shared" si="4"/>
        <v>0</v>
      </c>
      <c r="BI15" s="31">
        <f t="shared" si="5"/>
        <v>0</v>
      </c>
      <c r="BJ15" s="31">
        <f t="shared" si="6"/>
        <v>0</v>
      </c>
      <c r="BK15" s="31">
        <f t="shared" si="7"/>
        <v>0</v>
      </c>
      <c r="BL15" s="31">
        <f t="shared" si="8"/>
        <v>0</v>
      </c>
      <c r="BM15" s="31">
        <f t="shared" si="9"/>
        <v>0</v>
      </c>
      <c r="BN15" s="31">
        <f t="shared" si="10"/>
        <v>0</v>
      </c>
      <c r="BO15" s="31">
        <f t="shared" si="11"/>
        <v>0</v>
      </c>
      <c r="BP15" s="31">
        <f t="shared" si="12"/>
        <v>0</v>
      </c>
      <c r="BQ15" s="31">
        <f t="shared" si="13"/>
        <v>0</v>
      </c>
      <c r="BR15" s="31">
        <f t="shared" si="14"/>
        <v>0</v>
      </c>
      <c r="BS15" s="31">
        <f t="shared" si="15"/>
        <v>0</v>
      </c>
      <c r="BT15" s="31">
        <f t="shared" si="16"/>
        <v>0</v>
      </c>
      <c r="BU15" s="31">
        <f t="shared" si="17"/>
        <v>0</v>
      </c>
      <c r="BV15" s="31">
        <f t="shared" si="18"/>
        <v>0</v>
      </c>
      <c r="BW15" s="31">
        <f t="shared" si="19"/>
        <v>0</v>
      </c>
      <c r="BX15" s="31">
        <f t="shared" si="20"/>
        <v>0</v>
      </c>
      <c r="BY15" s="31">
        <f t="shared" si="21"/>
        <v>0</v>
      </c>
      <c r="BZ15" s="31">
        <f t="shared" si="22"/>
        <v>0</v>
      </c>
      <c r="CA15" s="31">
        <f t="shared" si="23"/>
        <v>0</v>
      </c>
      <c r="CB15" s="32">
        <f t="shared" si="24"/>
        <v>0</v>
      </c>
    </row>
    <row r="16" spans="1:80" x14ac:dyDescent="0.25">
      <c r="A16" s="34" t="s">
        <v>130</v>
      </c>
      <c r="B16" s="48">
        <f>SUMIFS(FastClose!$H$3:$H$20000,FastClose!$K$3:$K$20000,$A16,FastClose!$G$3:$G$20000,B$3,FastClose!$D$3:$D$20000,$A$3)</f>
        <v>0</v>
      </c>
      <c r="C16" s="27">
        <f>SUMIFS(FastClose!$H$3:$H$20000,FastClose!$K$3:$K$20000,$A16,FastClose!$G$3:$G$20000,C$3,FastClose!$D$3:$D$20000,$A$3)</f>
        <v>0</v>
      </c>
      <c r="D16" s="27">
        <f>SUMIFS(FastClose!$H$3:$H$20000,FastClose!$K$3:$K$20000,$A16,FastClose!$G$3:$G$20000,D$3,FastClose!$D$3:$D$20000,$A$3)</f>
        <v>0</v>
      </c>
      <c r="E16" s="27">
        <f>SUMIFS(FastClose!$H$3:$H$20000,FastClose!$K$3:$K$20000,$A16,FastClose!$G$3:$G$20000,E$3,FastClose!$D$3:$D$20000,$A$3)</f>
        <v>0</v>
      </c>
      <c r="F16" s="27">
        <f>SUMIFS(FastClose!$H$3:$H$20000,FastClose!$K$3:$K$20000,$A16,FastClose!$G$3:$G$20000,F$3,FastClose!$D$3:$D$20000,$A$3)</f>
        <v>0</v>
      </c>
      <c r="G16" s="27">
        <f>SUMIFS(FastClose!$H$3:$H$20000,FastClose!$K$3:$K$20000,$A16,FastClose!$G$3:$G$20000,G$3,FastClose!$D$3:$D$20000,$A$3)</f>
        <v>0</v>
      </c>
      <c r="H16" s="27">
        <f>SUMIFS(FastClose!$H$3:$H$20000,FastClose!$K$3:$K$20000,$A16,FastClose!$G$3:$G$20000,H$3,FastClose!$D$3:$D$20000,$A$3)</f>
        <v>0</v>
      </c>
      <c r="I16" s="27">
        <f>SUMIFS(FastClose!$H$3:$H$20000,FastClose!$K$3:$K$20000,$A16,FastClose!$G$3:$G$20000,I$3,FastClose!$D$3:$D$20000,$A$3)</f>
        <v>0</v>
      </c>
      <c r="J16" s="27">
        <f>SUMIFS(FastClose!$H$3:$H$20000,FastClose!$K$3:$K$20000,$A16,FastClose!$G$3:$G$20000,J$3,FastClose!$D$3:$D$20000,$A$3)</f>
        <v>0</v>
      </c>
      <c r="K16" s="27">
        <f>SUMIFS(FastClose!$H$3:$H$20000,FastClose!$K$3:$K$20000,$A16,FastClose!$G$3:$G$20000,K$3,FastClose!$D$3:$D$20000,$A$3)</f>
        <v>0</v>
      </c>
      <c r="L16" s="27">
        <f>SUMIFS(FastClose!$H$3:$H$20000,FastClose!$K$3:$K$20000,$A16,FastClose!$G$3:$G$20000,L$3,FastClose!$D$3:$D$20000,$A$3)</f>
        <v>0</v>
      </c>
      <c r="M16" s="27">
        <f>SUMIFS(FastClose!$H$3:$H$20000,FastClose!$K$3:$K$20000,$A16,FastClose!$G$3:$G$20000,M$3,FastClose!$D$3:$D$20000,$A$3)</f>
        <v>0</v>
      </c>
      <c r="N16" s="27">
        <f>SUMIFS(FastClose!$H$3:$H$20000,FastClose!$K$3:$K$20000,$A16,FastClose!$G$3:$G$20000,N$3,FastClose!$D$3:$D$20000,$A$3)</f>
        <v>0</v>
      </c>
      <c r="O16" s="27">
        <f>SUMIFS(FastClose!$H$3:$H$20000,FastClose!$K$3:$K$20000,$A16,FastClose!$G$3:$G$20000,O$3,FastClose!$D$3:$D$20000,$A$3)</f>
        <v>0</v>
      </c>
      <c r="P16" s="27">
        <f>SUMIFS(FastClose!$H$3:$H$20000,FastClose!$K$3:$K$20000,$A16,FastClose!$G$3:$G$20000,P$3,FastClose!$D$3:$D$20000,$A$3)</f>
        <v>0</v>
      </c>
      <c r="Q16" s="27">
        <f>SUMIFS(FastClose!$H$3:$H$20000,FastClose!$K$3:$K$20000,$A16,FastClose!$G$3:$G$20000,Q$3,FastClose!$D$3:$D$20000,$A$3)</f>
        <v>0</v>
      </c>
      <c r="R16" s="27">
        <f>SUMIFS(FastClose!$H$3:$H$20000,FastClose!$K$3:$K$20000,$A16,FastClose!$G$3:$G$20000,R$3,FastClose!$D$3:$D$20000,$A$3)</f>
        <v>0</v>
      </c>
      <c r="S16" s="27">
        <f>SUMIFS(FastClose!$H$3:$H$20000,FastClose!$K$3:$K$20000,$A16,FastClose!$G$3:$G$20000,S$3,FastClose!$D$3:$D$20000,$A$3)</f>
        <v>0</v>
      </c>
      <c r="T16" s="27">
        <f>SUMIFS(FastClose!$H$3:$H$20000,FastClose!$K$3:$K$20000,$A16,FastClose!$G$3:$G$20000,T$3,FastClose!$D$3:$D$20000,$A$3)</f>
        <v>0</v>
      </c>
      <c r="U16" s="27">
        <f>SUMIFS(FastClose!$H$3:$H$20000,FastClose!$K$3:$K$20000,$A16,FastClose!$G$3:$G$20000,U$3,FastClose!$D$3:$D$20000,$A$3)</f>
        <v>0</v>
      </c>
      <c r="V16" s="27">
        <f>SUMIFS(FastClose!$H$3:$H$20000,FastClose!$K$3:$K$20000,$A16,FastClose!$G$3:$G$20000,V$3,FastClose!$D$3:$D$20000,$A$3)</f>
        <v>0</v>
      </c>
      <c r="W16" s="27">
        <f>SUMIFS(FastClose!$H$3:$H$20000,FastClose!$K$3:$K$20000,$A16,FastClose!$G$3:$G$20000,W$3,FastClose!$D$3:$D$20000,$A$3)</f>
        <v>0</v>
      </c>
      <c r="X16" s="27">
        <f>SUMIFS(FastClose!$H$3:$H$20000,FastClose!$K$3:$K$20000,$A16,FastClose!$G$3:$G$20000,X$3,FastClose!$D$3:$D$20000,$A$3)</f>
        <v>0</v>
      </c>
      <c r="Y16" s="27">
        <f>SUMIFS(FastClose!$H$3:$H$20000,FastClose!$K$3:$K$20000,$A16,FastClose!$G$3:$G$20000,Y$3,FastClose!$D$3:$D$20000,$A$3)</f>
        <v>0</v>
      </c>
      <c r="Z16" s="28">
        <f>SUMIFS(FastClose!$H$3:$H$20000,FastClose!$K$3:$K$20000,$A16,FastClose!$G$3:$G$20000,Z$3,FastClose!$D$3:$D$20000,$A$3)</f>
        <v>0</v>
      </c>
      <c r="AB16" s="34" t="s">
        <v>130</v>
      </c>
      <c r="AC16" s="48">
        <f>SUMIFS(BISDATA!$L$3:$L$20000,BISDATA!$A$3:$A$20000,$AB16,BISDATA!$M$3:$M$20000,AC$4,BISDATA!$I$3:$I$20000,$AB$3)</f>
        <v>0</v>
      </c>
      <c r="AD16" s="27">
        <f>SUMIFS(BISDATA!$L$3:$L$20000,BISDATA!$A$3:$A$20000,$AB16,BISDATA!$M$3:$M$20000,AD$4,BISDATA!$I$3:$I$20000,$AB$3)</f>
        <v>0</v>
      </c>
      <c r="AE16" s="27">
        <f>SUMIFS(BISDATA!$L$3:$L$20000,BISDATA!$A$3:$A$20000,$AB16,BISDATA!$M$3:$M$20000,AE$4,BISDATA!$I$3:$I$20000,$AB$3)</f>
        <v>0</v>
      </c>
      <c r="AF16" s="27">
        <f>SUMIFS(BISDATA!$L$3:$L$20000,BISDATA!$A$3:$A$20000,$AB16,BISDATA!$M$3:$M$20000,AF$4,BISDATA!$I$3:$I$20000,$AB$3)</f>
        <v>0</v>
      </c>
      <c r="AG16" s="27">
        <f>SUMIFS(BISDATA!$L$3:$L$20000,BISDATA!$A$3:$A$20000,$AB16,BISDATA!$M$3:$M$20000,AG$4,BISDATA!$I$3:$I$20000,$AB$3)</f>
        <v>0</v>
      </c>
      <c r="AH16" s="27">
        <f>SUMIFS(BISDATA!$L$3:$L$20000,BISDATA!$A$3:$A$20000,$AB16,BISDATA!$M$3:$M$20000,AH$4,BISDATA!$I$3:$I$20000,$AB$3)</f>
        <v>0</v>
      </c>
      <c r="AI16" s="27">
        <f>SUMIFS(BISDATA!$L$3:$L$20000,BISDATA!$A$3:$A$20000,$AB16,BISDATA!$M$3:$M$20000,AI$4,BISDATA!$I$3:$I$20000,$AB$3)</f>
        <v>0</v>
      </c>
      <c r="AJ16" s="27">
        <f>SUMIFS(BISDATA!$L$3:$L$20000,BISDATA!$A$3:$A$20000,$AB16,BISDATA!$M$3:$M$20000,AJ$4,BISDATA!$I$3:$I$20000,$AB$3)</f>
        <v>0</v>
      </c>
      <c r="AK16" s="27">
        <f>SUMIFS(BISDATA!$L$3:$L$20000,BISDATA!$A$3:$A$20000,$AB16,BISDATA!$M$3:$M$20000,AK$4,BISDATA!$I$3:$I$20000,$AB$3)</f>
        <v>0</v>
      </c>
      <c r="AL16" s="27">
        <f>SUMIFS(BISDATA!$L$3:$L$20000,BISDATA!$A$3:$A$20000,$AB16,BISDATA!$M$3:$M$20000,AL$4,BISDATA!$I$3:$I$20000,$AB$3)</f>
        <v>0</v>
      </c>
      <c r="AM16" s="27">
        <f>SUMIFS(BISDATA!$L$3:$L$20000,BISDATA!$A$3:$A$20000,$AB16,BISDATA!$M$3:$M$20000,AM$4,BISDATA!$I$3:$I$20000,$AB$3)</f>
        <v>0</v>
      </c>
      <c r="AN16" s="27">
        <f>SUMIFS(BISDATA!$L$3:$L$20000,BISDATA!$A$3:$A$20000,$AB16,BISDATA!$M$3:$M$20000,AN$4,BISDATA!$I$3:$I$20000,$AB$3)</f>
        <v>0</v>
      </c>
      <c r="AO16" s="27">
        <f>SUMIFS(BISDATA!$L$3:$L$20000,BISDATA!$A$3:$A$20000,$AB16,BISDATA!$M$3:$M$20000,AO$4,BISDATA!$I$3:$I$20000,$AB$3)</f>
        <v>0</v>
      </c>
      <c r="AP16" s="27">
        <f>SUMIFS(BISDATA!$L$3:$L$20000,BISDATA!$A$3:$A$20000,$AB16,BISDATA!$M$3:$M$20000,AP$4,BISDATA!$I$3:$I$20000,$AB$3)</f>
        <v>0</v>
      </c>
      <c r="AQ16" s="27">
        <f>SUMIFS(BISDATA!$L$3:$L$20000,BISDATA!$A$3:$A$20000,$AB16,BISDATA!$M$3:$M$20000,AQ$4,BISDATA!$I$3:$I$20000,$AB$3)</f>
        <v>0</v>
      </c>
      <c r="AR16" s="27">
        <f>SUMIFS(BISDATA!$L$3:$L$20000,BISDATA!$A$3:$A$20000,$AB16,BISDATA!$M$3:$M$20000,AR$4,BISDATA!$I$3:$I$20000,$AB$3)</f>
        <v>0</v>
      </c>
      <c r="AS16" s="27">
        <f>SUMIFS(BISDATA!$L$3:$L$20000,BISDATA!$A$3:$A$20000,$AB16,BISDATA!$M$3:$M$20000,AS$4,BISDATA!$I$3:$I$20000,$AB$3)</f>
        <v>0</v>
      </c>
      <c r="AT16" s="27">
        <f>SUMIFS(BISDATA!$L$3:$L$20000,BISDATA!$A$3:$A$20000,$AB16,BISDATA!$M$3:$M$20000,AT$4,BISDATA!$I$3:$I$20000,$AB$3)</f>
        <v>0</v>
      </c>
      <c r="AU16" s="27">
        <f>SUMIFS(BISDATA!$L$3:$L$20000,BISDATA!$A$3:$A$20000,$AB16,BISDATA!$M$3:$M$20000,AU$4,BISDATA!$I$3:$I$20000,$AB$3)</f>
        <v>0</v>
      </c>
      <c r="AV16" s="27">
        <f>SUMIFS(BISDATA!$L$3:$L$20000,BISDATA!$A$3:$A$20000,$AB16,BISDATA!$M$3:$M$20000,AV$4,BISDATA!$I$3:$I$20000,$AB$3)</f>
        <v>0</v>
      </c>
      <c r="AW16" s="27">
        <f>SUMIFS(BISDATA!$L$3:$L$20000,BISDATA!$A$3:$A$20000,$AB16,BISDATA!$M$3:$M$20000,AW$4,BISDATA!$I$3:$I$20000,$AB$3)</f>
        <v>0</v>
      </c>
      <c r="AX16" s="27">
        <f>SUMIFS(BISDATA!$L$3:$L$20000,BISDATA!$A$3:$A$20000,$AB16,BISDATA!$M$3:$M$20000,AX$4,BISDATA!$I$3:$I$20000,$AB$3)</f>
        <v>0</v>
      </c>
      <c r="AY16" s="27">
        <f>SUMIFS(BISDATA!$L$3:$L$20000,BISDATA!$A$3:$A$20000,$AB16,BISDATA!$M$3:$M$20000,AY$4,BISDATA!$I$3:$I$20000,$AB$3)</f>
        <v>0</v>
      </c>
      <c r="AZ16" s="27">
        <f>SUMIFS(BISDATA!$L$3:$L$20000,BISDATA!$A$3:$A$20000,$AB16,BISDATA!$M$3:$M$20000,AZ$4,BISDATA!$I$3:$I$20000,$AB$3)</f>
        <v>0</v>
      </c>
      <c r="BA16" s="28">
        <f>SUMIFS(BISDATA!$L$3:$L$20000,BISDATA!$A$3:$A$20000,$AB16,BISDATA!$M$3:$M$20000,BA$4,BISDATA!$I$3:$I$20000,$AB$3)</f>
        <v>0</v>
      </c>
      <c r="BC16" s="34" t="s">
        <v>130</v>
      </c>
      <c r="BD16" s="48">
        <f t="shared" si="25"/>
        <v>0</v>
      </c>
      <c r="BE16" s="27">
        <f t="shared" si="1"/>
        <v>0</v>
      </c>
      <c r="BF16" s="27">
        <f t="shared" si="2"/>
        <v>0</v>
      </c>
      <c r="BG16" s="27">
        <f t="shared" si="3"/>
        <v>0</v>
      </c>
      <c r="BH16" s="27">
        <f t="shared" si="4"/>
        <v>0</v>
      </c>
      <c r="BI16" s="27">
        <f t="shared" si="5"/>
        <v>0</v>
      </c>
      <c r="BJ16" s="27">
        <f t="shared" si="6"/>
        <v>0</v>
      </c>
      <c r="BK16" s="27">
        <f t="shared" si="7"/>
        <v>0</v>
      </c>
      <c r="BL16" s="27">
        <f t="shared" si="8"/>
        <v>0</v>
      </c>
      <c r="BM16" s="27">
        <f t="shared" si="9"/>
        <v>0</v>
      </c>
      <c r="BN16" s="27">
        <f t="shared" si="10"/>
        <v>0</v>
      </c>
      <c r="BO16" s="27">
        <f t="shared" si="11"/>
        <v>0</v>
      </c>
      <c r="BP16" s="27">
        <f t="shared" si="12"/>
        <v>0</v>
      </c>
      <c r="BQ16" s="27">
        <f t="shared" si="13"/>
        <v>0</v>
      </c>
      <c r="BR16" s="27">
        <f t="shared" si="14"/>
        <v>0</v>
      </c>
      <c r="BS16" s="27">
        <f t="shared" si="15"/>
        <v>0</v>
      </c>
      <c r="BT16" s="27">
        <f t="shared" si="16"/>
        <v>0</v>
      </c>
      <c r="BU16" s="27">
        <f t="shared" si="17"/>
        <v>0</v>
      </c>
      <c r="BV16" s="27">
        <f t="shared" si="18"/>
        <v>0</v>
      </c>
      <c r="BW16" s="27">
        <f t="shared" si="19"/>
        <v>0</v>
      </c>
      <c r="BX16" s="27">
        <f t="shared" si="20"/>
        <v>0</v>
      </c>
      <c r="BY16" s="27">
        <f t="shared" si="21"/>
        <v>0</v>
      </c>
      <c r="BZ16" s="27">
        <f t="shared" si="22"/>
        <v>0</v>
      </c>
      <c r="CA16" s="27">
        <f t="shared" si="23"/>
        <v>0</v>
      </c>
      <c r="CB16" s="28">
        <f t="shared" si="24"/>
        <v>0</v>
      </c>
    </row>
    <row r="17" spans="1:80" x14ac:dyDescent="0.25">
      <c r="A17" s="35" t="s">
        <v>135</v>
      </c>
      <c r="B17" s="46">
        <f>SUMIFS(FastClose!$H$3:$H$20000,FastClose!$K$3:$K$20000,$A17,FastClose!$G$3:$G$20000,B$3,FastClose!$D$3:$D$20000,$A$3)</f>
        <v>0</v>
      </c>
      <c r="C17" s="29">
        <f>SUMIFS(FastClose!$H$3:$H$20000,FastClose!$K$3:$K$20000,$A17,FastClose!$G$3:$G$20000,C$3,FastClose!$D$3:$D$20000,$A$3)</f>
        <v>0</v>
      </c>
      <c r="D17" s="29">
        <f>SUMIFS(FastClose!$H$3:$H$20000,FastClose!$K$3:$K$20000,$A17,FastClose!$G$3:$G$20000,D$3,FastClose!$D$3:$D$20000,$A$3)</f>
        <v>0</v>
      </c>
      <c r="E17" s="29">
        <f>SUMIFS(FastClose!$H$3:$H$20000,FastClose!$K$3:$K$20000,$A17,FastClose!$G$3:$G$20000,E$3,FastClose!$D$3:$D$20000,$A$3)</f>
        <v>0</v>
      </c>
      <c r="F17" s="29">
        <f>SUMIFS(FastClose!$H$3:$H$20000,FastClose!$K$3:$K$20000,$A17,FastClose!$G$3:$G$20000,F$3,FastClose!$D$3:$D$20000,$A$3)</f>
        <v>0</v>
      </c>
      <c r="G17" s="29">
        <f>SUMIFS(FastClose!$H$3:$H$20000,FastClose!$K$3:$K$20000,$A17,FastClose!$G$3:$G$20000,G$3,FastClose!$D$3:$D$20000,$A$3)</f>
        <v>0</v>
      </c>
      <c r="H17" s="29">
        <f>SUMIFS(FastClose!$H$3:$H$20000,FastClose!$K$3:$K$20000,$A17,FastClose!$G$3:$G$20000,H$3,FastClose!$D$3:$D$20000,$A$3)</f>
        <v>0</v>
      </c>
      <c r="I17" s="29">
        <f>SUMIFS(FastClose!$H$3:$H$20000,FastClose!$K$3:$K$20000,$A17,FastClose!$G$3:$G$20000,I$3,FastClose!$D$3:$D$20000,$A$3)</f>
        <v>0</v>
      </c>
      <c r="J17" s="29">
        <f>SUMIFS(FastClose!$H$3:$H$20000,FastClose!$K$3:$K$20000,$A17,FastClose!$G$3:$G$20000,J$3,FastClose!$D$3:$D$20000,$A$3)</f>
        <v>0</v>
      </c>
      <c r="K17" s="29">
        <f>SUMIFS(FastClose!$H$3:$H$20000,FastClose!$K$3:$K$20000,$A17,FastClose!$G$3:$G$20000,K$3,FastClose!$D$3:$D$20000,$A$3)</f>
        <v>0</v>
      </c>
      <c r="L17" s="29">
        <f>SUMIFS(FastClose!$H$3:$H$20000,FastClose!$K$3:$K$20000,$A17,FastClose!$G$3:$G$20000,L$3,FastClose!$D$3:$D$20000,$A$3)</f>
        <v>0</v>
      </c>
      <c r="M17" s="29">
        <f>SUMIFS(FastClose!$H$3:$H$20000,FastClose!$K$3:$K$20000,$A17,FastClose!$G$3:$G$20000,M$3,FastClose!$D$3:$D$20000,$A$3)</f>
        <v>0</v>
      </c>
      <c r="N17" s="29">
        <f>SUMIFS(FastClose!$H$3:$H$20000,FastClose!$K$3:$K$20000,$A17,FastClose!$G$3:$G$20000,N$3,FastClose!$D$3:$D$20000,$A$3)</f>
        <v>0</v>
      </c>
      <c r="O17" s="29">
        <f>SUMIFS(FastClose!$H$3:$H$20000,FastClose!$K$3:$K$20000,$A17,FastClose!$G$3:$G$20000,O$3,FastClose!$D$3:$D$20000,$A$3)</f>
        <v>0</v>
      </c>
      <c r="P17" s="29">
        <f>SUMIFS(FastClose!$H$3:$H$20000,FastClose!$K$3:$K$20000,$A17,FastClose!$G$3:$G$20000,P$3,FastClose!$D$3:$D$20000,$A$3)</f>
        <v>0</v>
      </c>
      <c r="Q17" s="29">
        <f>SUMIFS(FastClose!$H$3:$H$20000,FastClose!$K$3:$K$20000,$A17,FastClose!$G$3:$G$20000,Q$3,FastClose!$D$3:$D$20000,$A$3)</f>
        <v>0</v>
      </c>
      <c r="R17" s="29">
        <f>SUMIFS(FastClose!$H$3:$H$20000,FastClose!$K$3:$K$20000,$A17,FastClose!$G$3:$G$20000,R$3,FastClose!$D$3:$D$20000,$A$3)</f>
        <v>0</v>
      </c>
      <c r="S17" s="29">
        <f>SUMIFS(FastClose!$H$3:$H$20000,FastClose!$K$3:$K$20000,$A17,FastClose!$G$3:$G$20000,S$3,FastClose!$D$3:$D$20000,$A$3)</f>
        <v>0</v>
      </c>
      <c r="T17" s="29">
        <f>SUMIFS(FastClose!$H$3:$H$20000,FastClose!$K$3:$K$20000,$A17,FastClose!$G$3:$G$20000,T$3,FastClose!$D$3:$D$20000,$A$3)</f>
        <v>0</v>
      </c>
      <c r="U17" s="29">
        <f>SUMIFS(FastClose!$H$3:$H$20000,FastClose!$K$3:$K$20000,$A17,FastClose!$G$3:$G$20000,U$3,FastClose!$D$3:$D$20000,$A$3)</f>
        <v>0</v>
      </c>
      <c r="V17" s="29">
        <f>SUMIFS(FastClose!$H$3:$H$20000,FastClose!$K$3:$K$20000,$A17,FastClose!$G$3:$G$20000,V$3,FastClose!$D$3:$D$20000,$A$3)</f>
        <v>0</v>
      </c>
      <c r="W17" s="29">
        <f>SUMIFS(FastClose!$H$3:$H$20000,FastClose!$K$3:$K$20000,$A17,FastClose!$G$3:$G$20000,W$3,FastClose!$D$3:$D$20000,$A$3)</f>
        <v>0</v>
      </c>
      <c r="X17" s="29">
        <f>SUMIFS(FastClose!$H$3:$H$20000,FastClose!$K$3:$K$20000,$A17,FastClose!$G$3:$G$20000,X$3,FastClose!$D$3:$D$20000,$A$3)</f>
        <v>0</v>
      </c>
      <c r="Y17" s="29">
        <f>SUMIFS(FastClose!$H$3:$H$20000,FastClose!$K$3:$K$20000,$A17,FastClose!$G$3:$G$20000,Y$3,FastClose!$D$3:$D$20000,$A$3)</f>
        <v>0</v>
      </c>
      <c r="Z17" s="30">
        <f>SUMIFS(FastClose!$H$3:$H$20000,FastClose!$K$3:$K$20000,$A17,FastClose!$G$3:$G$20000,Z$3,FastClose!$D$3:$D$20000,$A$3)</f>
        <v>0</v>
      </c>
      <c r="AB17" s="35" t="s">
        <v>135</v>
      </c>
      <c r="AC17" s="46">
        <f>SUMIFS(BISDATA!$L$3:$L$20000,BISDATA!$A$3:$A$20000,$AB17,BISDATA!$M$3:$M$20000,AC$4,BISDATA!$I$3:$I$20000,$AB$3)</f>
        <v>0</v>
      </c>
      <c r="AD17" s="29">
        <f>SUMIFS(BISDATA!$L$3:$L$20000,BISDATA!$A$3:$A$20000,$AB17,BISDATA!$M$3:$M$20000,AD$4,BISDATA!$I$3:$I$20000,$AB$3)</f>
        <v>0</v>
      </c>
      <c r="AE17" s="29">
        <f>SUMIFS(BISDATA!$L$3:$L$20000,BISDATA!$A$3:$A$20000,$AB17,BISDATA!$M$3:$M$20000,AE$4,BISDATA!$I$3:$I$20000,$AB$3)</f>
        <v>0</v>
      </c>
      <c r="AF17" s="29">
        <f>SUMIFS(BISDATA!$L$3:$L$20000,BISDATA!$A$3:$A$20000,$AB17,BISDATA!$M$3:$M$20000,AF$4,BISDATA!$I$3:$I$20000,$AB$3)</f>
        <v>0</v>
      </c>
      <c r="AG17" s="29">
        <f>SUMIFS(BISDATA!$L$3:$L$20000,BISDATA!$A$3:$A$20000,$AB17,BISDATA!$M$3:$M$20000,AG$4,BISDATA!$I$3:$I$20000,$AB$3)</f>
        <v>0</v>
      </c>
      <c r="AH17" s="29">
        <f>SUMIFS(BISDATA!$L$3:$L$20000,BISDATA!$A$3:$A$20000,$AB17,BISDATA!$M$3:$M$20000,AH$4,BISDATA!$I$3:$I$20000,$AB$3)</f>
        <v>0</v>
      </c>
      <c r="AI17" s="29">
        <f>SUMIFS(BISDATA!$L$3:$L$20000,BISDATA!$A$3:$A$20000,$AB17,BISDATA!$M$3:$M$20000,AI$4,BISDATA!$I$3:$I$20000,$AB$3)</f>
        <v>0</v>
      </c>
      <c r="AJ17" s="29">
        <f>SUMIFS(BISDATA!$L$3:$L$20000,BISDATA!$A$3:$A$20000,$AB17,BISDATA!$M$3:$M$20000,AJ$4,BISDATA!$I$3:$I$20000,$AB$3)</f>
        <v>0</v>
      </c>
      <c r="AK17" s="29">
        <f>SUMIFS(BISDATA!$L$3:$L$20000,BISDATA!$A$3:$A$20000,$AB17,BISDATA!$M$3:$M$20000,AK$4,BISDATA!$I$3:$I$20000,$AB$3)</f>
        <v>0</v>
      </c>
      <c r="AL17" s="29">
        <f>SUMIFS(BISDATA!$L$3:$L$20000,BISDATA!$A$3:$A$20000,$AB17,BISDATA!$M$3:$M$20000,AL$4,BISDATA!$I$3:$I$20000,$AB$3)</f>
        <v>0</v>
      </c>
      <c r="AM17" s="29">
        <f>SUMIFS(BISDATA!$L$3:$L$20000,BISDATA!$A$3:$A$20000,$AB17,BISDATA!$M$3:$M$20000,AM$4,BISDATA!$I$3:$I$20000,$AB$3)</f>
        <v>0</v>
      </c>
      <c r="AN17" s="29">
        <f>SUMIFS(BISDATA!$L$3:$L$20000,BISDATA!$A$3:$A$20000,$AB17,BISDATA!$M$3:$M$20000,AN$4,BISDATA!$I$3:$I$20000,$AB$3)</f>
        <v>0</v>
      </c>
      <c r="AO17" s="29">
        <f>SUMIFS(BISDATA!$L$3:$L$20000,BISDATA!$A$3:$A$20000,$AB17,BISDATA!$M$3:$M$20000,AO$4,BISDATA!$I$3:$I$20000,$AB$3)</f>
        <v>0</v>
      </c>
      <c r="AP17" s="29">
        <f>SUMIFS(BISDATA!$L$3:$L$20000,BISDATA!$A$3:$A$20000,$AB17,BISDATA!$M$3:$M$20000,AP$4,BISDATA!$I$3:$I$20000,$AB$3)</f>
        <v>0</v>
      </c>
      <c r="AQ17" s="29">
        <f>SUMIFS(BISDATA!$L$3:$L$20000,BISDATA!$A$3:$A$20000,$AB17,BISDATA!$M$3:$M$20000,AQ$4,BISDATA!$I$3:$I$20000,$AB$3)</f>
        <v>0</v>
      </c>
      <c r="AR17" s="29">
        <f>SUMIFS(BISDATA!$L$3:$L$20000,BISDATA!$A$3:$A$20000,$AB17,BISDATA!$M$3:$M$20000,AR$4,BISDATA!$I$3:$I$20000,$AB$3)</f>
        <v>0</v>
      </c>
      <c r="AS17" s="29">
        <f>SUMIFS(BISDATA!$L$3:$L$20000,BISDATA!$A$3:$A$20000,$AB17,BISDATA!$M$3:$M$20000,AS$4,BISDATA!$I$3:$I$20000,$AB$3)</f>
        <v>0</v>
      </c>
      <c r="AT17" s="29">
        <f>SUMIFS(BISDATA!$L$3:$L$20000,BISDATA!$A$3:$A$20000,$AB17,BISDATA!$M$3:$M$20000,AT$4,BISDATA!$I$3:$I$20000,$AB$3)</f>
        <v>0</v>
      </c>
      <c r="AU17" s="29">
        <f>SUMIFS(BISDATA!$L$3:$L$20000,BISDATA!$A$3:$A$20000,$AB17,BISDATA!$M$3:$M$20000,AU$4,BISDATA!$I$3:$I$20000,$AB$3)</f>
        <v>0</v>
      </c>
      <c r="AV17" s="29">
        <f>SUMIFS(BISDATA!$L$3:$L$20000,BISDATA!$A$3:$A$20000,$AB17,BISDATA!$M$3:$M$20000,AV$4,BISDATA!$I$3:$I$20000,$AB$3)</f>
        <v>0</v>
      </c>
      <c r="AW17" s="29">
        <f>SUMIFS(BISDATA!$L$3:$L$20000,BISDATA!$A$3:$A$20000,$AB17,BISDATA!$M$3:$M$20000,AW$4,BISDATA!$I$3:$I$20000,$AB$3)</f>
        <v>0</v>
      </c>
      <c r="AX17" s="29">
        <f>SUMIFS(BISDATA!$L$3:$L$20000,BISDATA!$A$3:$A$20000,$AB17,BISDATA!$M$3:$M$20000,AX$4,BISDATA!$I$3:$I$20000,$AB$3)</f>
        <v>0</v>
      </c>
      <c r="AY17" s="29">
        <f>SUMIFS(BISDATA!$L$3:$L$20000,BISDATA!$A$3:$A$20000,$AB17,BISDATA!$M$3:$M$20000,AY$4,BISDATA!$I$3:$I$20000,$AB$3)</f>
        <v>0</v>
      </c>
      <c r="AZ17" s="29">
        <f>SUMIFS(BISDATA!$L$3:$L$20000,BISDATA!$A$3:$A$20000,$AB17,BISDATA!$M$3:$M$20000,AZ$4,BISDATA!$I$3:$I$20000,$AB$3)</f>
        <v>0</v>
      </c>
      <c r="BA17" s="30">
        <f>SUMIFS(BISDATA!$L$3:$L$20000,BISDATA!$A$3:$A$20000,$AB17,BISDATA!$M$3:$M$20000,BA$4,BISDATA!$I$3:$I$20000,$AB$3)</f>
        <v>0</v>
      </c>
      <c r="BC17" s="35" t="s">
        <v>135</v>
      </c>
      <c r="BD17" s="46">
        <f t="shared" si="25"/>
        <v>0</v>
      </c>
      <c r="BE17" s="29">
        <f t="shared" si="1"/>
        <v>0</v>
      </c>
      <c r="BF17" s="29">
        <f t="shared" si="2"/>
        <v>0</v>
      </c>
      <c r="BG17" s="29">
        <f t="shared" si="3"/>
        <v>0</v>
      </c>
      <c r="BH17" s="29">
        <f t="shared" si="4"/>
        <v>0</v>
      </c>
      <c r="BI17" s="29">
        <f t="shared" si="5"/>
        <v>0</v>
      </c>
      <c r="BJ17" s="29">
        <f t="shared" si="6"/>
        <v>0</v>
      </c>
      <c r="BK17" s="29">
        <f t="shared" si="7"/>
        <v>0</v>
      </c>
      <c r="BL17" s="29">
        <f t="shared" si="8"/>
        <v>0</v>
      </c>
      <c r="BM17" s="29">
        <f t="shared" si="9"/>
        <v>0</v>
      </c>
      <c r="BN17" s="29">
        <f t="shared" si="10"/>
        <v>0</v>
      </c>
      <c r="BO17" s="29">
        <f t="shared" si="11"/>
        <v>0</v>
      </c>
      <c r="BP17" s="29">
        <f t="shared" si="12"/>
        <v>0</v>
      </c>
      <c r="BQ17" s="29">
        <f t="shared" si="13"/>
        <v>0</v>
      </c>
      <c r="BR17" s="29">
        <f t="shared" si="14"/>
        <v>0</v>
      </c>
      <c r="BS17" s="29">
        <f t="shared" si="15"/>
        <v>0</v>
      </c>
      <c r="BT17" s="29">
        <f t="shared" si="16"/>
        <v>0</v>
      </c>
      <c r="BU17" s="29">
        <f t="shared" si="17"/>
        <v>0</v>
      </c>
      <c r="BV17" s="29">
        <f t="shared" si="18"/>
        <v>0</v>
      </c>
      <c r="BW17" s="29">
        <f t="shared" si="19"/>
        <v>0</v>
      </c>
      <c r="BX17" s="29">
        <f t="shared" si="20"/>
        <v>0</v>
      </c>
      <c r="BY17" s="29">
        <f t="shared" si="21"/>
        <v>0</v>
      </c>
      <c r="BZ17" s="29">
        <f t="shared" si="22"/>
        <v>0</v>
      </c>
      <c r="CA17" s="29">
        <f t="shared" si="23"/>
        <v>0</v>
      </c>
      <c r="CB17" s="30">
        <f t="shared" si="24"/>
        <v>0</v>
      </c>
    </row>
    <row r="18" spans="1:80" x14ac:dyDescent="0.25">
      <c r="A18" s="35" t="s">
        <v>163</v>
      </c>
      <c r="B18" s="46">
        <f>SUMIFS(FastClose!$H$3:$H$20000,FastClose!$K$3:$K$20000,$A18,FastClose!$G$3:$G$20000,B$3,FastClose!$D$3:$D$20000,$A$3)</f>
        <v>0</v>
      </c>
      <c r="C18" s="29">
        <f>SUMIFS(FastClose!$H$3:$H$20000,FastClose!$K$3:$K$20000,$A18,FastClose!$G$3:$G$20000,C$3,FastClose!$D$3:$D$20000,$A$3)</f>
        <v>0</v>
      </c>
      <c r="D18" s="29">
        <f>SUMIFS(FastClose!$H$3:$H$20000,FastClose!$K$3:$K$20000,$A18,FastClose!$G$3:$G$20000,D$3,FastClose!$D$3:$D$20000,$A$3)</f>
        <v>0</v>
      </c>
      <c r="E18" s="29">
        <f>SUMIFS(FastClose!$H$3:$H$20000,FastClose!$K$3:$K$20000,$A18,FastClose!$G$3:$G$20000,E$3,FastClose!$D$3:$D$20000,$A$3)</f>
        <v>0</v>
      </c>
      <c r="F18" s="29">
        <f>SUMIFS(FastClose!$H$3:$H$20000,FastClose!$K$3:$K$20000,$A18,FastClose!$G$3:$G$20000,F$3,FastClose!$D$3:$D$20000,$A$3)</f>
        <v>0</v>
      </c>
      <c r="G18" s="29">
        <f>SUMIFS(FastClose!$H$3:$H$20000,FastClose!$K$3:$K$20000,$A18,FastClose!$G$3:$G$20000,G$3,FastClose!$D$3:$D$20000,$A$3)</f>
        <v>0</v>
      </c>
      <c r="H18" s="29">
        <f>SUMIFS(FastClose!$H$3:$H$20000,FastClose!$K$3:$K$20000,$A18,FastClose!$G$3:$G$20000,H$3,FastClose!$D$3:$D$20000,$A$3)</f>
        <v>0</v>
      </c>
      <c r="I18" s="29">
        <f>SUMIFS(FastClose!$H$3:$H$20000,FastClose!$K$3:$K$20000,$A18,FastClose!$G$3:$G$20000,I$3,FastClose!$D$3:$D$20000,$A$3)</f>
        <v>0</v>
      </c>
      <c r="J18" s="29">
        <f>SUMIFS(FastClose!$H$3:$H$20000,FastClose!$K$3:$K$20000,$A18,FastClose!$G$3:$G$20000,J$3,FastClose!$D$3:$D$20000,$A$3)</f>
        <v>0</v>
      </c>
      <c r="K18" s="29">
        <f>SUMIFS(FastClose!$H$3:$H$20000,FastClose!$K$3:$K$20000,$A18,FastClose!$G$3:$G$20000,K$3,FastClose!$D$3:$D$20000,$A$3)</f>
        <v>0</v>
      </c>
      <c r="L18" s="29">
        <f>SUMIFS(FastClose!$H$3:$H$20000,FastClose!$K$3:$K$20000,$A18,FastClose!$G$3:$G$20000,L$3,FastClose!$D$3:$D$20000,$A$3)</f>
        <v>0</v>
      </c>
      <c r="M18" s="29">
        <f>SUMIFS(FastClose!$H$3:$H$20000,FastClose!$K$3:$K$20000,$A18,FastClose!$G$3:$G$20000,M$3,FastClose!$D$3:$D$20000,$A$3)</f>
        <v>0</v>
      </c>
      <c r="N18" s="29">
        <f>SUMIFS(FastClose!$H$3:$H$20000,FastClose!$K$3:$K$20000,$A18,FastClose!$G$3:$G$20000,N$3,FastClose!$D$3:$D$20000,$A$3)</f>
        <v>0</v>
      </c>
      <c r="O18" s="29">
        <f>SUMIFS(FastClose!$H$3:$H$20000,FastClose!$K$3:$K$20000,$A18,FastClose!$G$3:$G$20000,O$3,FastClose!$D$3:$D$20000,$A$3)</f>
        <v>0</v>
      </c>
      <c r="P18" s="29">
        <f>SUMIFS(FastClose!$H$3:$H$20000,FastClose!$K$3:$K$20000,$A18,FastClose!$G$3:$G$20000,P$3,FastClose!$D$3:$D$20000,$A$3)</f>
        <v>0</v>
      </c>
      <c r="Q18" s="29">
        <f>SUMIFS(FastClose!$H$3:$H$20000,FastClose!$K$3:$K$20000,$A18,FastClose!$G$3:$G$20000,Q$3,FastClose!$D$3:$D$20000,$A$3)</f>
        <v>0</v>
      </c>
      <c r="R18" s="29">
        <f>SUMIFS(FastClose!$H$3:$H$20000,FastClose!$K$3:$K$20000,$A18,FastClose!$G$3:$G$20000,R$3,FastClose!$D$3:$D$20000,$A$3)</f>
        <v>0</v>
      </c>
      <c r="S18" s="29">
        <f>SUMIFS(FastClose!$H$3:$H$20000,FastClose!$K$3:$K$20000,$A18,FastClose!$G$3:$G$20000,S$3,FastClose!$D$3:$D$20000,$A$3)</f>
        <v>0</v>
      </c>
      <c r="T18" s="29">
        <f>SUMIFS(FastClose!$H$3:$H$20000,FastClose!$K$3:$K$20000,$A18,FastClose!$G$3:$G$20000,T$3,FastClose!$D$3:$D$20000,$A$3)</f>
        <v>0</v>
      </c>
      <c r="U18" s="29">
        <f>SUMIFS(FastClose!$H$3:$H$20000,FastClose!$K$3:$K$20000,$A18,FastClose!$G$3:$G$20000,U$3,FastClose!$D$3:$D$20000,$A$3)</f>
        <v>0</v>
      </c>
      <c r="V18" s="29">
        <f>SUMIFS(FastClose!$H$3:$H$20000,FastClose!$K$3:$K$20000,$A18,FastClose!$G$3:$G$20000,V$3,FastClose!$D$3:$D$20000,$A$3)</f>
        <v>0</v>
      </c>
      <c r="W18" s="29">
        <f>SUMIFS(FastClose!$H$3:$H$20000,FastClose!$K$3:$K$20000,$A18,FastClose!$G$3:$G$20000,W$3,FastClose!$D$3:$D$20000,$A$3)</f>
        <v>0</v>
      </c>
      <c r="X18" s="29">
        <f>SUMIFS(FastClose!$H$3:$H$20000,FastClose!$K$3:$K$20000,$A18,FastClose!$G$3:$G$20000,X$3,FastClose!$D$3:$D$20000,$A$3)</f>
        <v>0</v>
      </c>
      <c r="Y18" s="29">
        <f>SUMIFS(FastClose!$H$3:$H$20000,FastClose!$K$3:$K$20000,$A18,FastClose!$G$3:$G$20000,Y$3,FastClose!$D$3:$D$20000,$A$3)</f>
        <v>0</v>
      </c>
      <c r="Z18" s="30">
        <f>SUMIFS(FastClose!$H$3:$H$20000,FastClose!$K$3:$K$20000,$A18,FastClose!$G$3:$G$20000,Z$3,FastClose!$D$3:$D$20000,$A$3)</f>
        <v>0</v>
      </c>
      <c r="AB18" s="35" t="s">
        <v>163</v>
      </c>
      <c r="AC18" s="46">
        <f>SUMIFS(BISDATA!$L$3:$L$20000,BISDATA!$A$3:$A$20000,$AB18,BISDATA!$M$3:$M$20000,AC$4,BISDATA!$I$3:$I$20000,$AB$3)</f>
        <v>0</v>
      </c>
      <c r="AD18" s="29">
        <f>SUMIFS(BISDATA!$L$3:$L$20000,BISDATA!$A$3:$A$20000,$AB18,BISDATA!$M$3:$M$20000,AD$4,BISDATA!$I$3:$I$20000,$AB$3)</f>
        <v>0</v>
      </c>
      <c r="AE18" s="29">
        <f>SUMIFS(BISDATA!$L$3:$L$20000,BISDATA!$A$3:$A$20000,$AB18,BISDATA!$M$3:$M$20000,AE$4,BISDATA!$I$3:$I$20000,$AB$3)</f>
        <v>0</v>
      </c>
      <c r="AF18" s="29">
        <f>SUMIFS(BISDATA!$L$3:$L$20000,BISDATA!$A$3:$A$20000,$AB18,BISDATA!$M$3:$M$20000,AF$4,BISDATA!$I$3:$I$20000,$AB$3)</f>
        <v>0</v>
      </c>
      <c r="AG18" s="29">
        <f>SUMIFS(BISDATA!$L$3:$L$20000,BISDATA!$A$3:$A$20000,$AB18,BISDATA!$M$3:$M$20000,AG$4,BISDATA!$I$3:$I$20000,$AB$3)</f>
        <v>0</v>
      </c>
      <c r="AH18" s="29">
        <f>SUMIFS(BISDATA!$L$3:$L$20000,BISDATA!$A$3:$A$20000,$AB18,BISDATA!$M$3:$M$20000,AH$4,BISDATA!$I$3:$I$20000,$AB$3)</f>
        <v>0</v>
      </c>
      <c r="AI18" s="29">
        <f>SUMIFS(BISDATA!$L$3:$L$20000,BISDATA!$A$3:$A$20000,$AB18,BISDATA!$M$3:$M$20000,AI$4,BISDATA!$I$3:$I$20000,$AB$3)</f>
        <v>0</v>
      </c>
      <c r="AJ18" s="29">
        <f>SUMIFS(BISDATA!$L$3:$L$20000,BISDATA!$A$3:$A$20000,$AB18,BISDATA!$M$3:$M$20000,AJ$4,BISDATA!$I$3:$I$20000,$AB$3)</f>
        <v>0</v>
      </c>
      <c r="AK18" s="29">
        <f>SUMIFS(BISDATA!$L$3:$L$20000,BISDATA!$A$3:$A$20000,$AB18,BISDATA!$M$3:$M$20000,AK$4,BISDATA!$I$3:$I$20000,$AB$3)</f>
        <v>0</v>
      </c>
      <c r="AL18" s="29">
        <f>SUMIFS(BISDATA!$L$3:$L$20000,BISDATA!$A$3:$A$20000,$AB18,BISDATA!$M$3:$M$20000,AL$4,BISDATA!$I$3:$I$20000,$AB$3)</f>
        <v>0</v>
      </c>
      <c r="AM18" s="29">
        <f>SUMIFS(BISDATA!$L$3:$L$20000,BISDATA!$A$3:$A$20000,$AB18,BISDATA!$M$3:$M$20000,AM$4,BISDATA!$I$3:$I$20000,$AB$3)</f>
        <v>0</v>
      </c>
      <c r="AN18" s="29">
        <f>SUMIFS(BISDATA!$L$3:$L$20000,BISDATA!$A$3:$A$20000,$AB18,BISDATA!$M$3:$M$20000,AN$4,BISDATA!$I$3:$I$20000,$AB$3)</f>
        <v>0</v>
      </c>
      <c r="AO18" s="29">
        <f>SUMIFS(BISDATA!$L$3:$L$20000,BISDATA!$A$3:$A$20000,$AB18,BISDATA!$M$3:$M$20000,AO$4,BISDATA!$I$3:$I$20000,$AB$3)</f>
        <v>0</v>
      </c>
      <c r="AP18" s="29">
        <f>SUMIFS(BISDATA!$L$3:$L$20000,BISDATA!$A$3:$A$20000,$AB18,BISDATA!$M$3:$M$20000,AP$4,BISDATA!$I$3:$I$20000,$AB$3)</f>
        <v>0</v>
      </c>
      <c r="AQ18" s="29">
        <f>SUMIFS(BISDATA!$L$3:$L$20000,BISDATA!$A$3:$A$20000,$AB18,BISDATA!$M$3:$M$20000,AQ$4,BISDATA!$I$3:$I$20000,$AB$3)</f>
        <v>0</v>
      </c>
      <c r="AR18" s="29">
        <f>SUMIFS(BISDATA!$L$3:$L$20000,BISDATA!$A$3:$A$20000,$AB18,BISDATA!$M$3:$M$20000,AR$4,BISDATA!$I$3:$I$20000,$AB$3)</f>
        <v>0</v>
      </c>
      <c r="AS18" s="29">
        <f>SUMIFS(BISDATA!$L$3:$L$20000,BISDATA!$A$3:$A$20000,$AB18,BISDATA!$M$3:$M$20000,AS$4,BISDATA!$I$3:$I$20000,$AB$3)</f>
        <v>0</v>
      </c>
      <c r="AT18" s="29">
        <f>SUMIFS(BISDATA!$L$3:$L$20000,BISDATA!$A$3:$A$20000,$AB18,BISDATA!$M$3:$M$20000,AT$4,BISDATA!$I$3:$I$20000,$AB$3)</f>
        <v>0</v>
      </c>
      <c r="AU18" s="29">
        <f>SUMIFS(BISDATA!$L$3:$L$20000,BISDATA!$A$3:$A$20000,$AB18,BISDATA!$M$3:$M$20000,AU$4,BISDATA!$I$3:$I$20000,$AB$3)</f>
        <v>0</v>
      </c>
      <c r="AV18" s="29">
        <f>SUMIFS(BISDATA!$L$3:$L$20000,BISDATA!$A$3:$A$20000,$AB18,BISDATA!$M$3:$M$20000,AV$4,BISDATA!$I$3:$I$20000,$AB$3)</f>
        <v>0</v>
      </c>
      <c r="AW18" s="29">
        <f>SUMIFS(BISDATA!$L$3:$L$20000,BISDATA!$A$3:$A$20000,$AB18,BISDATA!$M$3:$M$20000,AW$4,BISDATA!$I$3:$I$20000,$AB$3)</f>
        <v>0</v>
      </c>
      <c r="AX18" s="29">
        <f>SUMIFS(BISDATA!$L$3:$L$20000,BISDATA!$A$3:$A$20000,$AB18,BISDATA!$M$3:$M$20000,AX$4,BISDATA!$I$3:$I$20000,$AB$3)</f>
        <v>0</v>
      </c>
      <c r="AY18" s="29">
        <f>SUMIFS(BISDATA!$L$3:$L$20000,BISDATA!$A$3:$A$20000,$AB18,BISDATA!$M$3:$M$20000,AY$4,BISDATA!$I$3:$I$20000,$AB$3)</f>
        <v>0</v>
      </c>
      <c r="AZ18" s="29">
        <f>SUMIFS(BISDATA!$L$3:$L$20000,BISDATA!$A$3:$A$20000,$AB18,BISDATA!$M$3:$M$20000,AZ$4,BISDATA!$I$3:$I$20000,$AB$3)</f>
        <v>0</v>
      </c>
      <c r="BA18" s="30">
        <f>SUMIFS(BISDATA!$L$3:$L$20000,BISDATA!$A$3:$A$20000,$AB18,BISDATA!$M$3:$M$20000,BA$4,BISDATA!$I$3:$I$20000,$AB$3)</f>
        <v>0</v>
      </c>
      <c r="BC18" s="35" t="s">
        <v>163</v>
      </c>
      <c r="BD18" s="46">
        <f t="shared" si="25"/>
        <v>0</v>
      </c>
      <c r="BE18" s="29">
        <f t="shared" si="1"/>
        <v>0</v>
      </c>
      <c r="BF18" s="29">
        <f t="shared" si="2"/>
        <v>0</v>
      </c>
      <c r="BG18" s="29">
        <f t="shared" si="3"/>
        <v>0</v>
      </c>
      <c r="BH18" s="29">
        <f t="shared" si="4"/>
        <v>0</v>
      </c>
      <c r="BI18" s="29">
        <f t="shared" si="5"/>
        <v>0</v>
      </c>
      <c r="BJ18" s="29">
        <f t="shared" si="6"/>
        <v>0</v>
      </c>
      <c r="BK18" s="29">
        <f t="shared" si="7"/>
        <v>0</v>
      </c>
      <c r="BL18" s="29">
        <f t="shared" si="8"/>
        <v>0</v>
      </c>
      <c r="BM18" s="29">
        <f t="shared" si="9"/>
        <v>0</v>
      </c>
      <c r="BN18" s="29">
        <f t="shared" si="10"/>
        <v>0</v>
      </c>
      <c r="BO18" s="29">
        <f t="shared" si="11"/>
        <v>0</v>
      </c>
      <c r="BP18" s="29">
        <f t="shared" si="12"/>
        <v>0</v>
      </c>
      <c r="BQ18" s="29">
        <f t="shared" si="13"/>
        <v>0</v>
      </c>
      <c r="BR18" s="29">
        <f t="shared" si="14"/>
        <v>0</v>
      </c>
      <c r="BS18" s="29">
        <f t="shared" si="15"/>
        <v>0</v>
      </c>
      <c r="BT18" s="29">
        <f t="shared" si="16"/>
        <v>0</v>
      </c>
      <c r="BU18" s="29">
        <f t="shared" si="17"/>
        <v>0</v>
      </c>
      <c r="BV18" s="29">
        <f t="shared" si="18"/>
        <v>0</v>
      </c>
      <c r="BW18" s="29">
        <f t="shared" si="19"/>
        <v>0</v>
      </c>
      <c r="BX18" s="29">
        <f t="shared" si="20"/>
        <v>0</v>
      </c>
      <c r="BY18" s="29">
        <f t="shared" si="21"/>
        <v>0</v>
      </c>
      <c r="BZ18" s="29">
        <f t="shared" si="22"/>
        <v>0</v>
      </c>
      <c r="CA18" s="29">
        <f t="shared" si="23"/>
        <v>0</v>
      </c>
      <c r="CB18" s="30">
        <f t="shared" si="24"/>
        <v>0</v>
      </c>
    </row>
    <row r="19" spans="1:80" x14ac:dyDescent="0.25">
      <c r="A19" s="35" t="s">
        <v>168</v>
      </c>
      <c r="B19" s="46">
        <f>SUMIFS(FastClose!$H$3:$H$20000,FastClose!$K$3:$K$20000,$A19,FastClose!$G$3:$G$20000,B$3,FastClose!$D$3:$D$20000,$A$3)</f>
        <v>0</v>
      </c>
      <c r="C19" s="29">
        <f>SUMIFS(FastClose!$H$3:$H$20000,FastClose!$K$3:$K$20000,$A19,FastClose!$G$3:$G$20000,C$3,FastClose!$D$3:$D$20000,$A$3)</f>
        <v>0</v>
      </c>
      <c r="D19" s="29">
        <f>SUMIFS(FastClose!$H$3:$H$20000,FastClose!$K$3:$K$20000,$A19,FastClose!$G$3:$G$20000,D$3,FastClose!$D$3:$D$20000,$A$3)</f>
        <v>0</v>
      </c>
      <c r="E19" s="29">
        <f>SUMIFS(FastClose!$H$3:$H$20000,FastClose!$K$3:$K$20000,$A19,FastClose!$G$3:$G$20000,E$3,FastClose!$D$3:$D$20000,$A$3)</f>
        <v>0</v>
      </c>
      <c r="F19" s="29">
        <f>SUMIFS(FastClose!$H$3:$H$20000,FastClose!$K$3:$K$20000,$A19,FastClose!$G$3:$G$20000,F$3,FastClose!$D$3:$D$20000,$A$3)</f>
        <v>0</v>
      </c>
      <c r="G19" s="29">
        <f>SUMIFS(FastClose!$H$3:$H$20000,FastClose!$K$3:$K$20000,$A19,FastClose!$G$3:$G$20000,G$3,FastClose!$D$3:$D$20000,$A$3)</f>
        <v>0</v>
      </c>
      <c r="H19" s="29">
        <f>SUMIFS(FastClose!$H$3:$H$20000,FastClose!$K$3:$K$20000,$A19,FastClose!$G$3:$G$20000,H$3,FastClose!$D$3:$D$20000,$A$3)</f>
        <v>0</v>
      </c>
      <c r="I19" s="29">
        <f>SUMIFS(FastClose!$H$3:$H$20000,FastClose!$K$3:$K$20000,$A19,FastClose!$G$3:$G$20000,I$3,FastClose!$D$3:$D$20000,$A$3)</f>
        <v>0</v>
      </c>
      <c r="J19" s="29">
        <f>SUMIFS(FastClose!$H$3:$H$20000,FastClose!$K$3:$K$20000,$A19,FastClose!$G$3:$G$20000,J$3,FastClose!$D$3:$D$20000,$A$3)</f>
        <v>0</v>
      </c>
      <c r="K19" s="29">
        <f>SUMIFS(FastClose!$H$3:$H$20000,FastClose!$K$3:$K$20000,$A19,FastClose!$G$3:$G$20000,K$3,FastClose!$D$3:$D$20000,$A$3)</f>
        <v>0</v>
      </c>
      <c r="L19" s="29">
        <f>SUMIFS(FastClose!$H$3:$H$20000,FastClose!$K$3:$K$20000,$A19,FastClose!$G$3:$G$20000,L$3,FastClose!$D$3:$D$20000,$A$3)</f>
        <v>0</v>
      </c>
      <c r="M19" s="29">
        <f>SUMIFS(FastClose!$H$3:$H$20000,FastClose!$K$3:$K$20000,$A19,FastClose!$G$3:$G$20000,M$3,FastClose!$D$3:$D$20000,$A$3)</f>
        <v>0</v>
      </c>
      <c r="N19" s="29">
        <f>SUMIFS(FastClose!$H$3:$H$20000,FastClose!$K$3:$K$20000,$A19,FastClose!$G$3:$G$20000,N$3,FastClose!$D$3:$D$20000,$A$3)</f>
        <v>0</v>
      </c>
      <c r="O19" s="29">
        <f>SUMIFS(FastClose!$H$3:$H$20000,FastClose!$K$3:$K$20000,$A19,FastClose!$G$3:$G$20000,O$3,FastClose!$D$3:$D$20000,$A$3)</f>
        <v>0</v>
      </c>
      <c r="P19" s="29">
        <f>SUMIFS(FastClose!$H$3:$H$20000,FastClose!$K$3:$K$20000,$A19,FastClose!$G$3:$G$20000,P$3,FastClose!$D$3:$D$20000,$A$3)</f>
        <v>0</v>
      </c>
      <c r="Q19" s="29">
        <f>SUMIFS(FastClose!$H$3:$H$20000,FastClose!$K$3:$K$20000,$A19,FastClose!$G$3:$G$20000,Q$3,FastClose!$D$3:$D$20000,$A$3)</f>
        <v>0</v>
      </c>
      <c r="R19" s="29">
        <f>SUMIFS(FastClose!$H$3:$H$20000,FastClose!$K$3:$K$20000,$A19,FastClose!$G$3:$G$20000,R$3,FastClose!$D$3:$D$20000,$A$3)</f>
        <v>0</v>
      </c>
      <c r="S19" s="29">
        <f>SUMIFS(FastClose!$H$3:$H$20000,FastClose!$K$3:$K$20000,$A19,FastClose!$G$3:$G$20000,S$3,FastClose!$D$3:$D$20000,$A$3)</f>
        <v>0</v>
      </c>
      <c r="T19" s="29">
        <f>SUMIFS(FastClose!$H$3:$H$20000,FastClose!$K$3:$K$20000,$A19,FastClose!$G$3:$G$20000,T$3,FastClose!$D$3:$D$20000,$A$3)</f>
        <v>0</v>
      </c>
      <c r="U19" s="29">
        <f>SUMIFS(FastClose!$H$3:$H$20000,FastClose!$K$3:$K$20000,$A19,FastClose!$G$3:$G$20000,U$3,FastClose!$D$3:$D$20000,$A$3)</f>
        <v>0</v>
      </c>
      <c r="V19" s="29">
        <f>SUMIFS(FastClose!$H$3:$H$20000,FastClose!$K$3:$K$20000,$A19,FastClose!$G$3:$G$20000,V$3,FastClose!$D$3:$D$20000,$A$3)</f>
        <v>0</v>
      </c>
      <c r="W19" s="29">
        <f>SUMIFS(FastClose!$H$3:$H$20000,FastClose!$K$3:$K$20000,$A19,FastClose!$G$3:$G$20000,W$3,FastClose!$D$3:$D$20000,$A$3)</f>
        <v>0</v>
      </c>
      <c r="X19" s="29">
        <f>SUMIFS(FastClose!$H$3:$H$20000,FastClose!$K$3:$K$20000,$A19,FastClose!$G$3:$G$20000,X$3,FastClose!$D$3:$D$20000,$A$3)</f>
        <v>0</v>
      </c>
      <c r="Y19" s="29">
        <f>SUMIFS(FastClose!$H$3:$H$20000,FastClose!$K$3:$K$20000,$A19,FastClose!$G$3:$G$20000,Y$3,FastClose!$D$3:$D$20000,$A$3)</f>
        <v>0</v>
      </c>
      <c r="Z19" s="30">
        <f>SUMIFS(FastClose!$H$3:$H$20000,FastClose!$K$3:$K$20000,$A19,FastClose!$G$3:$G$20000,Z$3,FastClose!$D$3:$D$20000,$A$3)</f>
        <v>0</v>
      </c>
      <c r="AB19" s="35" t="s">
        <v>168</v>
      </c>
      <c r="AC19" s="46">
        <f>SUMIFS(BISDATA!$L$3:$L$20000,BISDATA!$A$3:$A$20000,$AB19,BISDATA!$M$3:$M$20000,AC$4,BISDATA!$I$3:$I$20000,$AB$3)</f>
        <v>0</v>
      </c>
      <c r="AD19" s="29">
        <f>SUMIFS(BISDATA!$L$3:$L$20000,BISDATA!$A$3:$A$20000,$AB19,BISDATA!$M$3:$M$20000,AD$4,BISDATA!$I$3:$I$20000,$AB$3)</f>
        <v>0</v>
      </c>
      <c r="AE19" s="29">
        <f>SUMIFS(BISDATA!$L$3:$L$20000,BISDATA!$A$3:$A$20000,$AB19,BISDATA!$M$3:$M$20000,AE$4,BISDATA!$I$3:$I$20000,$AB$3)</f>
        <v>0</v>
      </c>
      <c r="AF19" s="29">
        <f>SUMIFS(BISDATA!$L$3:$L$20000,BISDATA!$A$3:$A$20000,$AB19,BISDATA!$M$3:$M$20000,AF$4,BISDATA!$I$3:$I$20000,$AB$3)</f>
        <v>0</v>
      </c>
      <c r="AG19" s="29">
        <f>SUMIFS(BISDATA!$L$3:$L$20000,BISDATA!$A$3:$A$20000,$AB19,BISDATA!$M$3:$M$20000,AG$4,BISDATA!$I$3:$I$20000,$AB$3)</f>
        <v>0</v>
      </c>
      <c r="AH19" s="29">
        <f>SUMIFS(BISDATA!$L$3:$L$20000,BISDATA!$A$3:$A$20000,$AB19,BISDATA!$M$3:$M$20000,AH$4,BISDATA!$I$3:$I$20000,$AB$3)</f>
        <v>0</v>
      </c>
      <c r="AI19" s="29">
        <f>SUMIFS(BISDATA!$L$3:$L$20000,BISDATA!$A$3:$A$20000,$AB19,BISDATA!$M$3:$M$20000,AI$4,BISDATA!$I$3:$I$20000,$AB$3)</f>
        <v>0</v>
      </c>
      <c r="AJ19" s="29">
        <f>SUMIFS(BISDATA!$L$3:$L$20000,BISDATA!$A$3:$A$20000,$AB19,BISDATA!$M$3:$M$20000,AJ$4,BISDATA!$I$3:$I$20000,$AB$3)</f>
        <v>0</v>
      </c>
      <c r="AK19" s="29">
        <f>SUMIFS(BISDATA!$L$3:$L$20000,BISDATA!$A$3:$A$20000,$AB19,BISDATA!$M$3:$M$20000,AK$4,BISDATA!$I$3:$I$20000,$AB$3)</f>
        <v>0</v>
      </c>
      <c r="AL19" s="29">
        <f>SUMIFS(BISDATA!$L$3:$L$20000,BISDATA!$A$3:$A$20000,$AB19,BISDATA!$M$3:$M$20000,AL$4,BISDATA!$I$3:$I$20000,$AB$3)</f>
        <v>0</v>
      </c>
      <c r="AM19" s="29">
        <f>SUMIFS(BISDATA!$L$3:$L$20000,BISDATA!$A$3:$A$20000,$AB19,BISDATA!$M$3:$M$20000,AM$4,BISDATA!$I$3:$I$20000,$AB$3)</f>
        <v>0</v>
      </c>
      <c r="AN19" s="29">
        <f>SUMIFS(BISDATA!$L$3:$L$20000,BISDATA!$A$3:$A$20000,$AB19,BISDATA!$M$3:$M$20000,AN$4,BISDATA!$I$3:$I$20000,$AB$3)</f>
        <v>0</v>
      </c>
      <c r="AO19" s="29">
        <f>SUMIFS(BISDATA!$L$3:$L$20000,BISDATA!$A$3:$A$20000,$AB19,BISDATA!$M$3:$M$20000,AO$4,BISDATA!$I$3:$I$20000,$AB$3)</f>
        <v>0</v>
      </c>
      <c r="AP19" s="29">
        <f>SUMIFS(BISDATA!$L$3:$L$20000,BISDATA!$A$3:$A$20000,$AB19,BISDATA!$M$3:$M$20000,AP$4,BISDATA!$I$3:$I$20000,$AB$3)</f>
        <v>0</v>
      </c>
      <c r="AQ19" s="29">
        <f>SUMIFS(BISDATA!$L$3:$L$20000,BISDATA!$A$3:$A$20000,$AB19,BISDATA!$M$3:$M$20000,AQ$4,BISDATA!$I$3:$I$20000,$AB$3)</f>
        <v>0</v>
      </c>
      <c r="AR19" s="29">
        <f>SUMIFS(BISDATA!$L$3:$L$20000,BISDATA!$A$3:$A$20000,$AB19,BISDATA!$M$3:$M$20000,AR$4,BISDATA!$I$3:$I$20000,$AB$3)</f>
        <v>0</v>
      </c>
      <c r="AS19" s="29">
        <f>SUMIFS(BISDATA!$L$3:$L$20000,BISDATA!$A$3:$A$20000,$AB19,BISDATA!$M$3:$M$20000,AS$4,BISDATA!$I$3:$I$20000,$AB$3)</f>
        <v>0</v>
      </c>
      <c r="AT19" s="29">
        <f>SUMIFS(BISDATA!$L$3:$L$20000,BISDATA!$A$3:$A$20000,$AB19,BISDATA!$M$3:$M$20000,AT$4,BISDATA!$I$3:$I$20000,$AB$3)</f>
        <v>0</v>
      </c>
      <c r="AU19" s="29">
        <f>SUMIFS(BISDATA!$L$3:$L$20000,BISDATA!$A$3:$A$20000,$AB19,BISDATA!$M$3:$M$20000,AU$4,BISDATA!$I$3:$I$20000,$AB$3)</f>
        <v>0</v>
      </c>
      <c r="AV19" s="29">
        <f>SUMIFS(BISDATA!$L$3:$L$20000,BISDATA!$A$3:$A$20000,$AB19,BISDATA!$M$3:$M$20000,AV$4,BISDATA!$I$3:$I$20000,$AB$3)</f>
        <v>0</v>
      </c>
      <c r="AW19" s="29">
        <f>SUMIFS(BISDATA!$L$3:$L$20000,BISDATA!$A$3:$A$20000,$AB19,BISDATA!$M$3:$M$20000,AW$4,BISDATA!$I$3:$I$20000,$AB$3)</f>
        <v>0</v>
      </c>
      <c r="AX19" s="29">
        <f>SUMIFS(BISDATA!$L$3:$L$20000,BISDATA!$A$3:$A$20000,$AB19,BISDATA!$M$3:$M$20000,AX$4,BISDATA!$I$3:$I$20000,$AB$3)</f>
        <v>0</v>
      </c>
      <c r="AY19" s="29">
        <f>SUMIFS(BISDATA!$L$3:$L$20000,BISDATA!$A$3:$A$20000,$AB19,BISDATA!$M$3:$M$20000,AY$4,BISDATA!$I$3:$I$20000,$AB$3)</f>
        <v>0</v>
      </c>
      <c r="AZ19" s="29">
        <f>SUMIFS(BISDATA!$L$3:$L$20000,BISDATA!$A$3:$A$20000,$AB19,BISDATA!$M$3:$M$20000,AZ$4,BISDATA!$I$3:$I$20000,$AB$3)</f>
        <v>0</v>
      </c>
      <c r="BA19" s="30">
        <f>SUMIFS(BISDATA!$L$3:$L$20000,BISDATA!$A$3:$A$20000,$AB19,BISDATA!$M$3:$M$20000,BA$4,BISDATA!$I$3:$I$20000,$AB$3)</f>
        <v>0</v>
      </c>
      <c r="BC19" s="35" t="s">
        <v>168</v>
      </c>
      <c r="BD19" s="46">
        <f t="shared" si="25"/>
        <v>0</v>
      </c>
      <c r="BE19" s="29">
        <f t="shared" si="1"/>
        <v>0</v>
      </c>
      <c r="BF19" s="29">
        <f t="shared" si="2"/>
        <v>0</v>
      </c>
      <c r="BG19" s="29">
        <f t="shared" si="3"/>
        <v>0</v>
      </c>
      <c r="BH19" s="29">
        <f t="shared" si="4"/>
        <v>0</v>
      </c>
      <c r="BI19" s="29">
        <f t="shared" si="5"/>
        <v>0</v>
      </c>
      <c r="BJ19" s="29">
        <f t="shared" si="6"/>
        <v>0</v>
      </c>
      <c r="BK19" s="29">
        <f t="shared" si="7"/>
        <v>0</v>
      </c>
      <c r="BL19" s="29">
        <f t="shared" si="8"/>
        <v>0</v>
      </c>
      <c r="BM19" s="29">
        <f t="shared" si="9"/>
        <v>0</v>
      </c>
      <c r="BN19" s="29">
        <f t="shared" si="10"/>
        <v>0</v>
      </c>
      <c r="BO19" s="29">
        <f t="shared" si="11"/>
        <v>0</v>
      </c>
      <c r="BP19" s="29">
        <f t="shared" si="12"/>
        <v>0</v>
      </c>
      <c r="BQ19" s="29">
        <f t="shared" si="13"/>
        <v>0</v>
      </c>
      <c r="BR19" s="29">
        <f t="shared" si="14"/>
        <v>0</v>
      </c>
      <c r="BS19" s="29">
        <f t="shared" si="15"/>
        <v>0</v>
      </c>
      <c r="BT19" s="29">
        <f t="shared" si="16"/>
        <v>0</v>
      </c>
      <c r="BU19" s="29">
        <f t="shared" si="17"/>
        <v>0</v>
      </c>
      <c r="BV19" s="29">
        <f t="shared" si="18"/>
        <v>0</v>
      </c>
      <c r="BW19" s="29">
        <f t="shared" si="19"/>
        <v>0</v>
      </c>
      <c r="BX19" s="29">
        <f t="shared" si="20"/>
        <v>0</v>
      </c>
      <c r="BY19" s="29">
        <f t="shared" si="21"/>
        <v>0</v>
      </c>
      <c r="BZ19" s="29">
        <f t="shared" si="22"/>
        <v>0</v>
      </c>
      <c r="CA19" s="29">
        <f t="shared" si="23"/>
        <v>0</v>
      </c>
      <c r="CB19" s="30">
        <f t="shared" si="24"/>
        <v>0</v>
      </c>
    </row>
    <row r="20" spans="1:80" x14ac:dyDescent="0.25">
      <c r="A20" s="36" t="s">
        <v>160</v>
      </c>
      <c r="B20" s="47">
        <f>SUMIFS(FastClose!$H$3:$H$20000,FastClose!$K$3:$K$20000,$A20,FastClose!$G$3:$G$20000,B$3,FastClose!$D$3:$D$20000,$A$3)</f>
        <v>0</v>
      </c>
      <c r="C20" s="31">
        <f>SUMIFS(FastClose!$H$3:$H$20000,FastClose!$K$3:$K$20000,$A20,FastClose!$G$3:$G$20000,C$3,FastClose!$D$3:$D$20000,$A$3)</f>
        <v>0</v>
      </c>
      <c r="D20" s="31">
        <f>SUMIFS(FastClose!$H$3:$H$20000,FastClose!$K$3:$K$20000,$A20,FastClose!$G$3:$G$20000,D$3,FastClose!$D$3:$D$20000,$A$3)</f>
        <v>0</v>
      </c>
      <c r="E20" s="31">
        <f>SUMIFS(FastClose!$H$3:$H$20000,FastClose!$K$3:$K$20000,$A20,FastClose!$G$3:$G$20000,E$3,FastClose!$D$3:$D$20000,$A$3)</f>
        <v>0</v>
      </c>
      <c r="F20" s="31">
        <f>SUMIFS(FastClose!$H$3:$H$20000,FastClose!$K$3:$K$20000,$A20,FastClose!$G$3:$G$20000,F$3,FastClose!$D$3:$D$20000,$A$3)</f>
        <v>0</v>
      </c>
      <c r="G20" s="31">
        <f>SUMIFS(FastClose!$H$3:$H$20000,FastClose!$K$3:$K$20000,$A20,FastClose!$G$3:$G$20000,G$3,FastClose!$D$3:$D$20000,$A$3)</f>
        <v>0</v>
      </c>
      <c r="H20" s="31">
        <f>SUMIFS(FastClose!$H$3:$H$20000,FastClose!$K$3:$K$20000,$A20,FastClose!$G$3:$G$20000,H$3,FastClose!$D$3:$D$20000,$A$3)</f>
        <v>0</v>
      </c>
      <c r="I20" s="31">
        <f>SUMIFS(FastClose!$H$3:$H$20000,FastClose!$K$3:$K$20000,$A20,FastClose!$G$3:$G$20000,I$3,FastClose!$D$3:$D$20000,$A$3)</f>
        <v>0</v>
      </c>
      <c r="J20" s="31">
        <f>SUMIFS(FastClose!$H$3:$H$20000,FastClose!$K$3:$K$20000,$A20,FastClose!$G$3:$G$20000,J$3,FastClose!$D$3:$D$20000,$A$3)</f>
        <v>0</v>
      </c>
      <c r="K20" s="31">
        <f>SUMIFS(FastClose!$H$3:$H$20000,FastClose!$K$3:$K$20000,$A20,FastClose!$G$3:$G$20000,K$3,FastClose!$D$3:$D$20000,$A$3)</f>
        <v>0</v>
      </c>
      <c r="L20" s="31">
        <f>SUMIFS(FastClose!$H$3:$H$20000,FastClose!$K$3:$K$20000,$A20,FastClose!$G$3:$G$20000,L$3,FastClose!$D$3:$D$20000,$A$3)</f>
        <v>0</v>
      </c>
      <c r="M20" s="31">
        <f>SUMIFS(FastClose!$H$3:$H$20000,FastClose!$K$3:$K$20000,$A20,FastClose!$G$3:$G$20000,M$3,FastClose!$D$3:$D$20000,$A$3)</f>
        <v>0</v>
      </c>
      <c r="N20" s="31">
        <f>SUMIFS(FastClose!$H$3:$H$20000,FastClose!$K$3:$K$20000,$A20,FastClose!$G$3:$G$20000,N$3,FastClose!$D$3:$D$20000,$A$3)</f>
        <v>0</v>
      </c>
      <c r="O20" s="31">
        <f>SUMIFS(FastClose!$H$3:$H$20000,FastClose!$K$3:$K$20000,$A20,FastClose!$G$3:$G$20000,O$3,FastClose!$D$3:$D$20000,$A$3)</f>
        <v>0</v>
      </c>
      <c r="P20" s="31">
        <f>SUMIFS(FastClose!$H$3:$H$20000,FastClose!$K$3:$K$20000,$A20,FastClose!$G$3:$G$20000,P$3,FastClose!$D$3:$D$20000,$A$3)</f>
        <v>0</v>
      </c>
      <c r="Q20" s="31">
        <f>SUMIFS(FastClose!$H$3:$H$20000,FastClose!$K$3:$K$20000,$A20,FastClose!$G$3:$G$20000,Q$3,FastClose!$D$3:$D$20000,$A$3)</f>
        <v>0</v>
      </c>
      <c r="R20" s="31">
        <f>SUMIFS(FastClose!$H$3:$H$20000,FastClose!$K$3:$K$20000,$A20,FastClose!$G$3:$G$20000,R$3,FastClose!$D$3:$D$20000,$A$3)</f>
        <v>0</v>
      </c>
      <c r="S20" s="31">
        <f>SUMIFS(FastClose!$H$3:$H$20000,FastClose!$K$3:$K$20000,$A20,FastClose!$G$3:$G$20000,S$3,FastClose!$D$3:$D$20000,$A$3)</f>
        <v>0</v>
      </c>
      <c r="T20" s="31">
        <f>SUMIFS(FastClose!$H$3:$H$20000,FastClose!$K$3:$K$20000,$A20,FastClose!$G$3:$G$20000,T$3,FastClose!$D$3:$D$20000,$A$3)</f>
        <v>0</v>
      </c>
      <c r="U20" s="31">
        <f>SUMIFS(FastClose!$H$3:$H$20000,FastClose!$K$3:$K$20000,$A20,FastClose!$G$3:$G$20000,U$3,FastClose!$D$3:$D$20000,$A$3)</f>
        <v>0</v>
      </c>
      <c r="V20" s="31">
        <f>SUMIFS(FastClose!$H$3:$H$20000,FastClose!$K$3:$K$20000,$A20,FastClose!$G$3:$G$20000,V$3,FastClose!$D$3:$D$20000,$A$3)</f>
        <v>0</v>
      </c>
      <c r="W20" s="31">
        <f>SUMIFS(FastClose!$H$3:$H$20000,FastClose!$K$3:$K$20000,$A20,FastClose!$G$3:$G$20000,W$3,FastClose!$D$3:$D$20000,$A$3)</f>
        <v>0</v>
      </c>
      <c r="X20" s="31">
        <f>SUMIFS(FastClose!$H$3:$H$20000,FastClose!$K$3:$K$20000,$A20,FastClose!$G$3:$G$20000,X$3,FastClose!$D$3:$D$20000,$A$3)</f>
        <v>0</v>
      </c>
      <c r="Y20" s="31">
        <f>SUMIFS(FastClose!$H$3:$H$20000,FastClose!$K$3:$K$20000,$A20,FastClose!$G$3:$G$20000,Y$3,FastClose!$D$3:$D$20000,$A$3)</f>
        <v>0</v>
      </c>
      <c r="Z20" s="32">
        <f>SUMIFS(FastClose!$H$3:$H$20000,FastClose!$K$3:$K$20000,$A20,FastClose!$G$3:$G$20000,Z$3,FastClose!$D$3:$D$20000,$A$3)</f>
        <v>0</v>
      </c>
      <c r="AB20" s="36" t="s">
        <v>160</v>
      </c>
      <c r="AC20" s="47">
        <f>SUMIFS(BISDATA!$L$3:$L$20000,BISDATA!$A$3:$A$20000,$AB20,BISDATA!$M$3:$M$20000,AC$4,BISDATA!$I$3:$I$20000,$AB$3)</f>
        <v>0</v>
      </c>
      <c r="AD20" s="31">
        <f>SUMIFS(BISDATA!$L$3:$L$20000,BISDATA!$A$3:$A$20000,$AB20,BISDATA!$M$3:$M$20000,AD$4,BISDATA!$I$3:$I$20000,$AB$3)</f>
        <v>0</v>
      </c>
      <c r="AE20" s="31">
        <f>SUMIFS(BISDATA!$L$3:$L$20000,BISDATA!$A$3:$A$20000,$AB20,BISDATA!$M$3:$M$20000,AE$4,BISDATA!$I$3:$I$20000,$AB$3)</f>
        <v>0</v>
      </c>
      <c r="AF20" s="31">
        <f>SUMIFS(BISDATA!$L$3:$L$20000,BISDATA!$A$3:$A$20000,$AB20,BISDATA!$M$3:$M$20000,AF$4,BISDATA!$I$3:$I$20000,$AB$3)</f>
        <v>0</v>
      </c>
      <c r="AG20" s="31">
        <f>SUMIFS(BISDATA!$L$3:$L$20000,BISDATA!$A$3:$A$20000,$AB20,BISDATA!$M$3:$M$20000,AG$4,BISDATA!$I$3:$I$20000,$AB$3)</f>
        <v>0</v>
      </c>
      <c r="AH20" s="31">
        <f>SUMIFS(BISDATA!$L$3:$L$20000,BISDATA!$A$3:$A$20000,$AB20,BISDATA!$M$3:$M$20000,AH$4,BISDATA!$I$3:$I$20000,$AB$3)</f>
        <v>0</v>
      </c>
      <c r="AI20" s="31">
        <f>SUMIFS(BISDATA!$L$3:$L$20000,BISDATA!$A$3:$A$20000,$AB20,BISDATA!$M$3:$M$20000,AI$4,BISDATA!$I$3:$I$20000,$AB$3)</f>
        <v>0</v>
      </c>
      <c r="AJ20" s="31">
        <f>SUMIFS(BISDATA!$L$3:$L$20000,BISDATA!$A$3:$A$20000,$AB20,BISDATA!$M$3:$M$20000,AJ$4,BISDATA!$I$3:$I$20000,$AB$3)</f>
        <v>0</v>
      </c>
      <c r="AK20" s="31">
        <f>SUMIFS(BISDATA!$L$3:$L$20000,BISDATA!$A$3:$A$20000,$AB20,BISDATA!$M$3:$M$20000,AK$4,BISDATA!$I$3:$I$20000,$AB$3)</f>
        <v>0</v>
      </c>
      <c r="AL20" s="31">
        <f>SUMIFS(BISDATA!$L$3:$L$20000,BISDATA!$A$3:$A$20000,$AB20,BISDATA!$M$3:$M$20000,AL$4,BISDATA!$I$3:$I$20000,$AB$3)</f>
        <v>0</v>
      </c>
      <c r="AM20" s="31">
        <f>SUMIFS(BISDATA!$L$3:$L$20000,BISDATA!$A$3:$A$20000,$AB20,BISDATA!$M$3:$M$20000,AM$4,BISDATA!$I$3:$I$20000,$AB$3)</f>
        <v>0</v>
      </c>
      <c r="AN20" s="31">
        <f>SUMIFS(BISDATA!$L$3:$L$20000,BISDATA!$A$3:$A$20000,$AB20,BISDATA!$M$3:$M$20000,AN$4,BISDATA!$I$3:$I$20000,$AB$3)</f>
        <v>0</v>
      </c>
      <c r="AO20" s="31">
        <f>SUMIFS(BISDATA!$L$3:$L$20000,BISDATA!$A$3:$A$20000,$AB20,BISDATA!$M$3:$M$20000,AO$4,BISDATA!$I$3:$I$20000,$AB$3)</f>
        <v>0</v>
      </c>
      <c r="AP20" s="31">
        <f>SUMIFS(BISDATA!$L$3:$L$20000,BISDATA!$A$3:$A$20000,$AB20,BISDATA!$M$3:$M$20000,AP$4,BISDATA!$I$3:$I$20000,$AB$3)</f>
        <v>0</v>
      </c>
      <c r="AQ20" s="31">
        <f>SUMIFS(BISDATA!$L$3:$L$20000,BISDATA!$A$3:$A$20000,$AB20,BISDATA!$M$3:$M$20000,AQ$4,BISDATA!$I$3:$I$20000,$AB$3)</f>
        <v>0</v>
      </c>
      <c r="AR20" s="31">
        <f>SUMIFS(BISDATA!$L$3:$L$20000,BISDATA!$A$3:$A$20000,$AB20,BISDATA!$M$3:$M$20000,AR$4,BISDATA!$I$3:$I$20000,$AB$3)</f>
        <v>0</v>
      </c>
      <c r="AS20" s="31">
        <f>SUMIFS(BISDATA!$L$3:$L$20000,BISDATA!$A$3:$A$20000,$AB20,BISDATA!$M$3:$M$20000,AS$4,BISDATA!$I$3:$I$20000,$AB$3)</f>
        <v>0</v>
      </c>
      <c r="AT20" s="31">
        <f>SUMIFS(BISDATA!$L$3:$L$20000,BISDATA!$A$3:$A$20000,$AB20,BISDATA!$M$3:$M$20000,AT$4,BISDATA!$I$3:$I$20000,$AB$3)</f>
        <v>0</v>
      </c>
      <c r="AU20" s="31">
        <f>SUMIFS(BISDATA!$L$3:$L$20000,BISDATA!$A$3:$A$20000,$AB20,BISDATA!$M$3:$M$20000,AU$4,BISDATA!$I$3:$I$20000,$AB$3)</f>
        <v>0</v>
      </c>
      <c r="AV20" s="31">
        <f>SUMIFS(BISDATA!$L$3:$L$20000,BISDATA!$A$3:$A$20000,$AB20,BISDATA!$M$3:$M$20000,AV$4,BISDATA!$I$3:$I$20000,$AB$3)</f>
        <v>0</v>
      </c>
      <c r="AW20" s="31">
        <f>SUMIFS(BISDATA!$L$3:$L$20000,BISDATA!$A$3:$A$20000,$AB20,BISDATA!$M$3:$M$20000,AW$4,BISDATA!$I$3:$I$20000,$AB$3)</f>
        <v>0</v>
      </c>
      <c r="AX20" s="31">
        <f>SUMIFS(BISDATA!$L$3:$L$20000,BISDATA!$A$3:$A$20000,$AB20,BISDATA!$M$3:$M$20000,AX$4,BISDATA!$I$3:$I$20000,$AB$3)</f>
        <v>0</v>
      </c>
      <c r="AY20" s="31">
        <f>SUMIFS(BISDATA!$L$3:$L$20000,BISDATA!$A$3:$A$20000,$AB20,BISDATA!$M$3:$M$20000,AY$4,BISDATA!$I$3:$I$20000,$AB$3)</f>
        <v>0</v>
      </c>
      <c r="AZ20" s="31">
        <f>SUMIFS(BISDATA!$L$3:$L$20000,BISDATA!$A$3:$A$20000,$AB20,BISDATA!$M$3:$M$20000,AZ$4,BISDATA!$I$3:$I$20000,$AB$3)</f>
        <v>0</v>
      </c>
      <c r="BA20" s="32">
        <f>SUMIFS(BISDATA!$L$3:$L$20000,BISDATA!$A$3:$A$20000,$AB20,BISDATA!$M$3:$M$20000,BA$4,BISDATA!$I$3:$I$20000,$AB$3)</f>
        <v>0</v>
      </c>
      <c r="BC20" s="36" t="s">
        <v>160</v>
      </c>
      <c r="BD20" s="47">
        <f t="shared" si="25"/>
        <v>0</v>
      </c>
      <c r="BE20" s="31">
        <f t="shared" si="1"/>
        <v>0</v>
      </c>
      <c r="BF20" s="31">
        <f t="shared" si="2"/>
        <v>0</v>
      </c>
      <c r="BG20" s="31">
        <f t="shared" si="3"/>
        <v>0</v>
      </c>
      <c r="BH20" s="31">
        <f t="shared" si="4"/>
        <v>0</v>
      </c>
      <c r="BI20" s="31">
        <f t="shared" si="5"/>
        <v>0</v>
      </c>
      <c r="BJ20" s="31">
        <f t="shared" si="6"/>
        <v>0</v>
      </c>
      <c r="BK20" s="31">
        <f t="shared" si="7"/>
        <v>0</v>
      </c>
      <c r="BL20" s="31">
        <f t="shared" si="8"/>
        <v>0</v>
      </c>
      <c r="BM20" s="31">
        <f t="shared" si="9"/>
        <v>0</v>
      </c>
      <c r="BN20" s="31">
        <f t="shared" si="10"/>
        <v>0</v>
      </c>
      <c r="BO20" s="31">
        <f t="shared" si="11"/>
        <v>0</v>
      </c>
      <c r="BP20" s="31">
        <f t="shared" si="12"/>
        <v>0</v>
      </c>
      <c r="BQ20" s="31">
        <f t="shared" si="13"/>
        <v>0</v>
      </c>
      <c r="BR20" s="31">
        <f t="shared" si="14"/>
        <v>0</v>
      </c>
      <c r="BS20" s="31">
        <f t="shared" si="15"/>
        <v>0</v>
      </c>
      <c r="BT20" s="31">
        <f t="shared" si="16"/>
        <v>0</v>
      </c>
      <c r="BU20" s="31">
        <f t="shared" si="17"/>
        <v>0</v>
      </c>
      <c r="BV20" s="31">
        <f t="shared" si="18"/>
        <v>0</v>
      </c>
      <c r="BW20" s="31">
        <f t="shared" si="19"/>
        <v>0</v>
      </c>
      <c r="BX20" s="31">
        <f t="shared" si="20"/>
        <v>0</v>
      </c>
      <c r="BY20" s="31">
        <f t="shared" si="21"/>
        <v>0</v>
      </c>
      <c r="BZ20" s="31">
        <f t="shared" si="22"/>
        <v>0</v>
      </c>
      <c r="CA20" s="31">
        <f t="shared" si="23"/>
        <v>0</v>
      </c>
      <c r="CB20" s="32">
        <f t="shared" si="24"/>
        <v>0</v>
      </c>
    </row>
    <row r="21" spans="1:80" x14ac:dyDescent="0.25">
      <c r="A21" s="34" t="s">
        <v>123</v>
      </c>
      <c r="B21" s="48">
        <f>SUMIFS(FastClose!$H$3:$H$20000,FastClose!$K$3:$K$20000,$A21,FastClose!$G$3:$G$20000,B$3,FastClose!$D$3:$D$20000,$A$3)</f>
        <v>0</v>
      </c>
      <c r="C21" s="27">
        <f>SUMIFS(FastClose!$H$3:$H$20000,FastClose!$K$3:$K$20000,$A21,FastClose!$G$3:$G$20000,C$3,FastClose!$D$3:$D$20000,$A$3)</f>
        <v>0</v>
      </c>
      <c r="D21" s="27">
        <f>SUMIFS(FastClose!$H$3:$H$20000,FastClose!$K$3:$K$20000,$A21,FastClose!$G$3:$G$20000,D$3,FastClose!$D$3:$D$20000,$A$3)</f>
        <v>0</v>
      </c>
      <c r="E21" s="27">
        <f>SUMIFS(FastClose!$H$3:$H$20000,FastClose!$K$3:$K$20000,$A21,FastClose!$G$3:$G$20000,E$3,FastClose!$D$3:$D$20000,$A$3)</f>
        <v>0</v>
      </c>
      <c r="F21" s="27">
        <f>SUMIFS(FastClose!$H$3:$H$20000,FastClose!$K$3:$K$20000,$A21,FastClose!$G$3:$G$20000,F$3,FastClose!$D$3:$D$20000,$A$3)</f>
        <v>0</v>
      </c>
      <c r="G21" s="27">
        <f>SUMIFS(FastClose!$H$3:$H$20000,FastClose!$K$3:$K$20000,$A21,FastClose!$G$3:$G$20000,G$3,FastClose!$D$3:$D$20000,$A$3)</f>
        <v>0</v>
      </c>
      <c r="H21" s="27">
        <f>SUMIFS(FastClose!$H$3:$H$20000,FastClose!$K$3:$K$20000,$A21,FastClose!$G$3:$G$20000,H$3,FastClose!$D$3:$D$20000,$A$3)</f>
        <v>0</v>
      </c>
      <c r="I21" s="27">
        <f>SUMIFS(FastClose!$H$3:$H$20000,FastClose!$K$3:$K$20000,$A21,FastClose!$G$3:$G$20000,I$3,FastClose!$D$3:$D$20000,$A$3)</f>
        <v>0</v>
      </c>
      <c r="J21" s="27">
        <f>SUMIFS(FastClose!$H$3:$H$20000,FastClose!$K$3:$K$20000,$A21,FastClose!$G$3:$G$20000,J$3,FastClose!$D$3:$D$20000,$A$3)</f>
        <v>0</v>
      </c>
      <c r="K21" s="27">
        <f>SUMIFS(FastClose!$H$3:$H$20000,FastClose!$K$3:$K$20000,$A21,FastClose!$G$3:$G$20000,K$3,FastClose!$D$3:$D$20000,$A$3)</f>
        <v>0</v>
      </c>
      <c r="L21" s="27">
        <f>SUMIFS(FastClose!$H$3:$H$20000,FastClose!$K$3:$K$20000,$A21,FastClose!$G$3:$G$20000,L$3,FastClose!$D$3:$D$20000,$A$3)</f>
        <v>0</v>
      </c>
      <c r="M21" s="27">
        <f>SUMIFS(FastClose!$H$3:$H$20000,FastClose!$K$3:$K$20000,$A21,FastClose!$G$3:$G$20000,M$3,FastClose!$D$3:$D$20000,$A$3)</f>
        <v>0</v>
      </c>
      <c r="N21" s="27">
        <f>SUMIFS(FastClose!$H$3:$H$20000,FastClose!$K$3:$K$20000,$A21,FastClose!$G$3:$G$20000,N$3,FastClose!$D$3:$D$20000,$A$3)</f>
        <v>0</v>
      </c>
      <c r="O21" s="27">
        <f>SUMIFS(FastClose!$H$3:$H$20000,FastClose!$K$3:$K$20000,$A21,FastClose!$G$3:$G$20000,O$3,FastClose!$D$3:$D$20000,$A$3)</f>
        <v>0</v>
      </c>
      <c r="P21" s="27">
        <f>SUMIFS(FastClose!$H$3:$H$20000,FastClose!$K$3:$K$20000,$A21,FastClose!$G$3:$G$20000,P$3,FastClose!$D$3:$D$20000,$A$3)</f>
        <v>0</v>
      </c>
      <c r="Q21" s="27">
        <f>SUMIFS(FastClose!$H$3:$H$20000,FastClose!$K$3:$K$20000,$A21,FastClose!$G$3:$G$20000,Q$3,FastClose!$D$3:$D$20000,$A$3)</f>
        <v>0</v>
      </c>
      <c r="R21" s="27">
        <f>SUMIFS(FastClose!$H$3:$H$20000,FastClose!$K$3:$K$20000,$A21,FastClose!$G$3:$G$20000,R$3,FastClose!$D$3:$D$20000,$A$3)</f>
        <v>0</v>
      </c>
      <c r="S21" s="27">
        <f>SUMIFS(FastClose!$H$3:$H$20000,FastClose!$K$3:$K$20000,$A21,FastClose!$G$3:$G$20000,S$3,FastClose!$D$3:$D$20000,$A$3)</f>
        <v>0</v>
      </c>
      <c r="T21" s="27">
        <f>SUMIFS(FastClose!$H$3:$H$20000,FastClose!$K$3:$K$20000,$A21,FastClose!$G$3:$G$20000,T$3,FastClose!$D$3:$D$20000,$A$3)</f>
        <v>0</v>
      </c>
      <c r="U21" s="27">
        <f>SUMIFS(FastClose!$H$3:$H$20000,FastClose!$K$3:$K$20000,$A21,FastClose!$G$3:$G$20000,U$3,FastClose!$D$3:$D$20000,$A$3)</f>
        <v>0</v>
      </c>
      <c r="V21" s="27">
        <f>SUMIFS(FastClose!$H$3:$H$20000,FastClose!$K$3:$K$20000,$A21,FastClose!$G$3:$G$20000,V$3,FastClose!$D$3:$D$20000,$A$3)</f>
        <v>0</v>
      </c>
      <c r="W21" s="27">
        <f>SUMIFS(FastClose!$H$3:$H$20000,FastClose!$K$3:$K$20000,$A21,FastClose!$G$3:$G$20000,W$3,FastClose!$D$3:$D$20000,$A$3)</f>
        <v>0</v>
      </c>
      <c r="X21" s="27">
        <f>SUMIFS(FastClose!$H$3:$H$20000,FastClose!$K$3:$K$20000,$A21,FastClose!$G$3:$G$20000,X$3,FastClose!$D$3:$D$20000,$A$3)</f>
        <v>0</v>
      </c>
      <c r="Y21" s="27">
        <f>SUMIFS(FastClose!$H$3:$H$20000,FastClose!$K$3:$K$20000,$A21,FastClose!$G$3:$G$20000,Y$3,FastClose!$D$3:$D$20000,$A$3)</f>
        <v>0</v>
      </c>
      <c r="Z21" s="28">
        <f>SUMIFS(FastClose!$H$3:$H$20000,FastClose!$K$3:$K$20000,$A21,FastClose!$G$3:$G$20000,Z$3,FastClose!$D$3:$D$20000,$A$3)</f>
        <v>0</v>
      </c>
      <c r="AB21" s="34" t="s">
        <v>123</v>
      </c>
      <c r="AC21" s="48">
        <f>SUMIFS(BISDATA!$L$3:$L$20000,BISDATA!$A$3:$A$20000,$AB21,BISDATA!$M$3:$M$20000,AC$4,BISDATA!$I$3:$I$20000,$AB$3)</f>
        <v>0</v>
      </c>
      <c r="AD21" s="27">
        <f>SUMIFS(BISDATA!$L$3:$L$20000,BISDATA!$A$3:$A$20000,$AB21,BISDATA!$M$3:$M$20000,AD$4,BISDATA!$I$3:$I$20000,$AB$3)</f>
        <v>0</v>
      </c>
      <c r="AE21" s="27">
        <f>SUMIFS(BISDATA!$L$3:$L$20000,BISDATA!$A$3:$A$20000,$AB21,BISDATA!$M$3:$M$20000,AE$4,BISDATA!$I$3:$I$20000,$AB$3)</f>
        <v>0</v>
      </c>
      <c r="AF21" s="27">
        <f>SUMIFS(BISDATA!$L$3:$L$20000,BISDATA!$A$3:$A$20000,$AB21,BISDATA!$M$3:$M$20000,AF$4,BISDATA!$I$3:$I$20000,$AB$3)</f>
        <v>0</v>
      </c>
      <c r="AG21" s="27">
        <f>SUMIFS(BISDATA!$L$3:$L$20000,BISDATA!$A$3:$A$20000,$AB21,BISDATA!$M$3:$M$20000,AG$4,BISDATA!$I$3:$I$20000,$AB$3)</f>
        <v>0</v>
      </c>
      <c r="AH21" s="27">
        <f>SUMIFS(BISDATA!$L$3:$L$20000,BISDATA!$A$3:$A$20000,$AB21,BISDATA!$M$3:$M$20000,AH$4,BISDATA!$I$3:$I$20000,$AB$3)</f>
        <v>0</v>
      </c>
      <c r="AI21" s="27">
        <f>SUMIFS(BISDATA!$L$3:$L$20000,BISDATA!$A$3:$A$20000,$AB21,BISDATA!$M$3:$M$20000,AI$4,BISDATA!$I$3:$I$20000,$AB$3)</f>
        <v>0</v>
      </c>
      <c r="AJ21" s="27">
        <f>SUMIFS(BISDATA!$L$3:$L$20000,BISDATA!$A$3:$A$20000,$AB21,BISDATA!$M$3:$M$20000,AJ$4,BISDATA!$I$3:$I$20000,$AB$3)</f>
        <v>0</v>
      </c>
      <c r="AK21" s="27">
        <f>SUMIFS(BISDATA!$L$3:$L$20000,BISDATA!$A$3:$A$20000,$AB21,BISDATA!$M$3:$M$20000,AK$4,BISDATA!$I$3:$I$20000,$AB$3)</f>
        <v>0</v>
      </c>
      <c r="AL21" s="27">
        <f>SUMIFS(BISDATA!$L$3:$L$20000,BISDATA!$A$3:$A$20000,$AB21,BISDATA!$M$3:$M$20000,AL$4,BISDATA!$I$3:$I$20000,$AB$3)</f>
        <v>0</v>
      </c>
      <c r="AM21" s="27">
        <f>SUMIFS(BISDATA!$L$3:$L$20000,BISDATA!$A$3:$A$20000,$AB21,BISDATA!$M$3:$M$20000,AM$4,BISDATA!$I$3:$I$20000,$AB$3)</f>
        <v>0</v>
      </c>
      <c r="AN21" s="27">
        <f>SUMIFS(BISDATA!$L$3:$L$20000,BISDATA!$A$3:$A$20000,$AB21,BISDATA!$M$3:$M$20000,AN$4,BISDATA!$I$3:$I$20000,$AB$3)</f>
        <v>0</v>
      </c>
      <c r="AO21" s="27">
        <f>SUMIFS(BISDATA!$L$3:$L$20000,BISDATA!$A$3:$A$20000,$AB21,BISDATA!$M$3:$M$20000,AO$4,BISDATA!$I$3:$I$20000,$AB$3)</f>
        <v>0</v>
      </c>
      <c r="AP21" s="27">
        <f>SUMIFS(BISDATA!$L$3:$L$20000,BISDATA!$A$3:$A$20000,$AB21,BISDATA!$M$3:$M$20000,AP$4,BISDATA!$I$3:$I$20000,$AB$3)</f>
        <v>0</v>
      </c>
      <c r="AQ21" s="27">
        <f>SUMIFS(BISDATA!$L$3:$L$20000,BISDATA!$A$3:$A$20000,$AB21,BISDATA!$M$3:$M$20000,AQ$4,BISDATA!$I$3:$I$20000,$AB$3)</f>
        <v>0</v>
      </c>
      <c r="AR21" s="27">
        <f>SUMIFS(BISDATA!$L$3:$L$20000,BISDATA!$A$3:$A$20000,$AB21,BISDATA!$M$3:$M$20000,AR$4,BISDATA!$I$3:$I$20000,$AB$3)</f>
        <v>0</v>
      </c>
      <c r="AS21" s="27">
        <f>SUMIFS(BISDATA!$L$3:$L$20000,BISDATA!$A$3:$A$20000,$AB21,BISDATA!$M$3:$M$20000,AS$4,BISDATA!$I$3:$I$20000,$AB$3)</f>
        <v>0</v>
      </c>
      <c r="AT21" s="27">
        <f>SUMIFS(BISDATA!$L$3:$L$20000,BISDATA!$A$3:$A$20000,$AB21,BISDATA!$M$3:$M$20000,AT$4,BISDATA!$I$3:$I$20000,$AB$3)</f>
        <v>0</v>
      </c>
      <c r="AU21" s="27">
        <f>SUMIFS(BISDATA!$L$3:$L$20000,BISDATA!$A$3:$A$20000,$AB21,BISDATA!$M$3:$M$20000,AU$4,BISDATA!$I$3:$I$20000,$AB$3)</f>
        <v>0</v>
      </c>
      <c r="AV21" s="27">
        <f>SUMIFS(BISDATA!$L$3:$L$20000,BISDATA!$A$3:$A$20000,$AB21,BISDATA!$M$3:$M$20000,AV$4,BISDATA!$I$3:$I$20000,$AB$3)</f>
        <v>0</v>
      </c>
      <c r="AW21" s="27">
        <f>SUMIFS(BISDATA!$L$3:$L$20000,BISDATA!$A$3:$A$20000,$AB21,BISDATA!$M$3:$M$20000,AW$4,BISDATA!$I$3:$I$20000,$AB$3)</f>
        <v>0</v>
      </c>
      <c r="AX21" s="27">
        <f>SUMIFS(BISDATA!$L$3:$L$20000,BISDATA!$A$3:$A$20000,$AB21,BISDATA!$M$3:$M$20000,AX$4,BISDATA!$I$3:$I$20000,$AB$3)</f>
        <v>0</v>
      </c>
      <c r="AY21" s="27">
        <f>SUMIFS(BISDATA!$L$3:$L$20000,BISDATA!$A$3:$A$20000,$AB21,BISDATA!$M$3:$M$20000,AY$4,BISDATA!$I$3:$I$20000,$AB$3)</f>
        <v>0</v>
      </c>
      <c r="AZ21" s="27">
        <f>SUMIFS(BISDATA!$L$3:$L$20000,BISDATA!$A$3:$A$20000,$AB21,BISDATA!$M$3:$M$20000,AZ$4,BISDATA!$I$3:$I$20000,$AB$3)</f>
        <v>0</v>
      </c>
      <c r="BA21" s="28">
        <f>SUMIFS(BISDATA!$L$3:$L$20000,BISDATA!$A$3:$A$20000,$AB21,BISDATA!$M$3:$M$20000,BA$4,BISDATA!$I$3:$I$20000,$AB$3)</f>
        <v>0</v>
      </c>
      <c r="BC21" s="34" t="s">
        <v>123</v>
      </c>
      <c r="BD21" s="48">
        <f t="shared" si="25"/>
        <v>0</v>
      </c>
      <c r="BE21" s="27">
        <f t="shared" si="1"/>
        <v>0</v>
      </c>
      <c r="BF21" s="27">
        <f t="shared" si="2"/>
        <v>0</v>
      </c>
      <c r="BG21" s="27">
        <f t="shared" si="3"/>
        <v>0</v>
      </c>
      <c r="BH21" s="27">
        <f t="shared" si="4"/>
        <v>0</v>
      </c>
      <c r="BI21" s="27">
        <f t="shared" si="5"/>
        <v>0</v>
      </c>
      <c r="BJ21" s="27">
        <f t="shared" si="6"/>
        <v>0</v>
      </c>
      <c r="BK21" s="27">
        <f t="shared" si="7"/>
        <v>0</v>
      </c>
      <c r="BL21" s="27">
        <f t="shared" si="8"/>
        <v>0</v>
      </c>
      <c r="BM21" s="27">
        <f t="shared" si="9"/>
        <v>0</v>
      </c>
      <c r="BN21" s="27">
        <f t="shared" si="10"/>
        <v>0</v>
      </c>
      <c r="BO21" s="27">
        <f t="shared" si="11"/>
        <v>0</v>
      </c>
      <c r="BP21" s="27">
        <f t="shared" si="12"/>
        <v>0</v>
      </c>
      <c r="BQ21" s="27">
        <f t="shared" si="13"/>
        <v>0</v>
      </c>
      <c r="BR21" s="27">
        <f t="shared" si="14"/>
        <v>0</v>
      </c>
      <c r="BS21" s="27">
        <f t="shared" si="15"/>
        <v>0</v>
      </c>
      <c r="BT21" s="27">
        <f t="shared" si="16"/>
        <v>0</v>
      </c>
      <c r="BU21" s="27">
        <f t="shared" si="17"/>
        <v>0</v>
      </c>
      <c r="BV21" s="27">
        <f t="shared" si="18"/>
        <v>0</v>
      </c>
      <c r="BW21" s="27">
        <f t="shared" si="19"/>
        <v>0</v>
      </c>
      <c r="BX21" s="27">
        <f t="shared" si="20"/>
        <v>0</v>
      </c>
      <c r="BY21" s="27">
        <f t="shared" si="21"/>
        <v>0</v>
      </c>
      <c r="BZ21" s="27">
        <f t="shared" si="22"/>
        <v>0</v>
      </c>
      <c r="CA21" s="27">
        <f t="shared" si="23"/>
        <v>0</v>
      </c>
      <c r="CB21" s="28">
        <f t="shared" si="24"/>
        <v>0</v>
      </c>
    </row>
    <row r="22" spans="1:80" x14ac:dyDescent="0.25">
      <c r="A22" s="35" t="s">
        <v>116</v>
      </c>
      <c r="B22" s="46">
        <f>SUMIFS(FastClose!$H$3:$H$20000,FastClose!$K$3:$K$20000,$A22,FastClose!$G$3:$G$20000,B$3,FastClose!$D$3:$D$20000,$A$3)</f>
        <v>0</v>
      </c>
      <c r="C22" s="29">
        <f>SUMIFS(FastClose!$H$3:$H$20000,FastClose!$K$3:$K$20000,$A22,FastClose!$G$3:$G$20000,C$3,FastClose!$D$3:$D$20000,$A$3)</f>
        <v>0</v>
      </c>
      <c r="D22" s="29">
        <f>SUMIFS(FastClose!$H$3:$H$20000,FastClose!$K$3:$K$20000,$A22,FastClose!$G$3:$G$20000,D$3,FastClose!$D$3:$D$20000,$A$3)</f>
        <v>0</v>
      </c>
      <c r="E22" s="29">
        <f>SUMIFS(FastClose!$H$3:$H$20000,FastClose!$K$3:$K$20000,$A22,FastClose!$G$3:$G$20000,E$3,FastClose!$D$3:$D$20000,$A$3)</f>
        <v>0</v>
      </c>
      <c r="F22" s="29">
        <f>SUMIFS(FastClose!$H$3:$H$20000,FastClose!$K$3:$K$20000,$A22,FastClose!$G$3:$G$20000,F$3,FastClose!$D$3:$D$20000,$A$3)</f>
        <v>0</v>
      </c>
      <c r="G22" s="29">
        <f>SUMIFS(FastClose!$H$3:$H$20000,FastClose!$K$3:$K$20000,$A22,FastClose!$G$3:$G$20000,G$3,FastClose!$D$3:$D$20000,$A$3)</f>
        <v>0</v>
      </c>
      <c r="H22" s="29">
        <f>SUMIFS(FastClose!$H$3:$H$20000,FastClose!$K$3:$K$20000,$A22,FastClose!$G$3:$G$20000,H$3,FastClose!$D$3:$D$20000,$A$3)</f>
        <v>0</v>
      </c>
      <c r="I22" s="29">
        <f>SUMIFS(FastClose!$H$3:$H$20000,FastClose!$K$3:$K$20000,$A22,FastClose!$G$3:$G$20000,I$3,FastClose!$D$3:$D$20000,$A$3)</f>
        <v>0</v>
      </c>
      <c r="J22" s="29">
        <f>SUMIFS(FastClose!$H$3:$H$20000,FastClose!$K$3:$K$20000,$A22,FastClose!$G$3:$G$20000,J$3,FastClose!$D$3:$D$20000,$A$3)</f>
        <v>0</v>
      </c>
      <c r="K22" s="29">
        <f>SUMIFS(FastClose!$H$3:$H$20000,FastClose!$K$3:$K$20000,$A22,FastClose!$G$3:$G$20000,K$3,FastClose!$D$3:$D$20000,$A$3)</f>
        <v>0</v>
      </c>
      <c r="L22" s="29">
        <f>SUMIFS(FastClose!$H$3:$H$20000,FastClose!$K$3:$K$20000,$A22,FastClose!$G$3:$G$20000,L$3,FastClose!$D$3:$D$20000,$A$3)</f>
        <v>0</v>
      </c>
      <c r="M22" s="29">
        <f>SUMIFS(FastClose!$H$3:$H$20000,FastClose!$K$3:$K$20000,$A22,FastClose!$G$3:$G$20000,M$3,FastClose!$D$3:$D$20000,$A$3)</f>
        <v>0</v>
      </c>
      <c r="N22" s="29">
        <f>SUMIFS(FastClose!$H$3:$H$20000,FastClose!$K$3:$K$20000,$A22,FastClose!$G$3:$G$20000,N$3,FastClose!$D$3:$D$20000,$A$3)</f>
        <v>0</v>
      </c>
      <c r="O22" s="29">
        <f>SUMIFS(FastClose!$H$3:$H$20000,FastClose!$K$3:$K$20000,$A22,FastClose!$G$3:$G$20000,O$3,FastClose!$D$3:$D$20000,$A$3)</f>
        <v>0</v>
      </c>
      <c r="P22" s="29">
        <f>SUMIFS(FastClose!$H$3:$H$20000,FastClose!$K$3:$K$20000,$A22,FastClose!$G$3:$G$20000,P$3,FastClose!$D$3:$D$20000,$A$3)</f>
        <v>0</v>
      </c>
      <c r="Q22" s="29">
        <f>SUMIFS(FastClose!$H$3:$H$20000,FastClose!$K$3:$K$20000,$A22,FastClose!$G$3:$G$20000,Q$3,FastClose!$D$3:$D$20000,$A$3)</f>
        <v>0</v>
      </c>
      <c r="R22" s="29">
        <f>SUMIFS(FastClose!$H$3:$H$20000,FastClose!$K$3:$K$20000,$A22,FastClose!$G$3:$G$20000,R$3,FastClose!$D$3:$D$20000,$A$3)</f>
        <v>0</v>
      </c>
      <c r="S22" s="29">
        <f>SUMIFS(FastClose!$H$3:$H$20000,FastClose!$K$3:$K$20000,$A22,FastClose!$G$3:$G$20000,S$3,FastClose!$D$3:$D$20000,$A$3)</f>
        <v>0</v>
      </c>
      <c r="T22" s="29">
        <f>SUMIFS(FastClose!$H$3:$H$20000,FastClose!$K$3:$K$20000,$A22,FastClose!$G$3:$G$20000,T$3,FastClose!$D$3:$D$20000,$A$3)</f>
        <v>0</v>
      </c>
      <c r="U22" s="29">
        <f>SUMIFS(FastClose!$H$3:$H$20000,FastClose!$K$3:$K$20000,$A22,FastClose!$G$3:$G$20000,U$3,FastClose!$D$3:$D$20000,$A$3)</f>
        <v>0</v>
      </c>
      <c r="V22" s="29">
        <f>SUMIFS(FastClose!$H$3:$H$20000,FastClose!$K$3:$K$20000,$A22,FastClose!$G$3:$G$20000,V$3,FastClose!$D$3:$D$20000,$A$3)</f>
        <v>0</v>
      </c>
      <c r="W22" s="29">
        <f>SUMIFS(FastClose!$H$3:$H$20000,FastClose!$K$3:$K$20000,$A22,FastClose!$G$3:$G$20000,W$3,FastClose!$D$3:$D$20000,$A$3)</f>
        <v>0</v>
      </c>
      <c r="X22" s="29">
        <f>SUMIFS(FastClose!$H$3:$H$20000,FastClose!$K$3:$K$20000,$A22,FastClose!$G$3:$G$20000,X$3,FastClose!$D$3:$D$20000,$A$3)</f>
        <v>0</v>
      </c>
      <c r="Y22" s="29">
        <f>SUMIFS(FastClose!$H$3:$H$20000,FastClose!$K$3:$K$20000,$A22,FastClose!$G$3:$G$20000,Y$3,FastClose!$D$3:$D$20000,$A$3)</f>
        <v>0</v>
      </c>
      <c r="Z22" s="30">
        <f>SUMIFS(FastClose!$H$3:$H$20000,FastClose!$K$3:$K$20000,$A22,FastClose!$G$3:$G$20000,Z$3,FastClose!$D$3:$D$20000,$A$3)</f>
        <v>0</v>
      </c>
      <c r="AB22" s="35" t="s">
        <v>116</v>
      </c>
      <c r="AC22" s="46">
        <f>SUMIFS(BISDATA!$L$3:$L$20000,BISDATA!$A$3:$A$20000,$AB22,BISDATA!$M$3:$M$20000,AC$4,BISDATA!$I$3:$I$20000,$AB$3)</f>
        <v>0</v>
      </c>
      <c r="AD22" s="29">
        <f>SUMIFS(BISDATA!$L$3:$L$20000,BISDATA!$A$3:$A$20000,$AB22,BISDATA!$M$3:$M$20000,AD$4,BISDATA!$I$3:$I$20000,$AB$3)</f>
        <v>0</v>
      </c>
      <c r="AE22" s="29">
        <f>SUMIFS(BISDATA!$L$3:$L$20000,BISDATA!$A$3:$A$20000,$AB22,BISDATA!$M$3:$M$20000,AE$4,BISDATA!$I$3:$I$20000,$AB$3)</f>
        <v>0</v>
      </c>
      <c r="AF22" s="29">
        <f>SUMIFS(BISDATA!$L$3:$L$20000,BISDATA!$A$3:$A$20000,$AB22,BISDATA!$M$3:$M$20000,AF$4,BISDATA!$I$3:$I$20000,$AB$3)</f>
        <v>0</v>
      </c>
      <c r="AG22" s="29">
        <f>SUMIFS(BISDATA!$L$3:$L$20000,BISDATA!$A$3:$A$20000,$AB22,BISDATA!$M$3:$M$20000,AG$4,BISDATA!$I$3:$I$20000,$AB$3)</f>
        <v>0</v>
      </c>
      <c r="AH22" s="29">
        <f>SUMIFS(BISDATA!$L$3:$L$20000,BISDATA!$A$3:$A$20000,$AB22,BISDATA!$M$3:$M$20000,AH$4,BISDATA!$I$3:$I$20000,$AB$3)</f>
        <v>0</v>
      </c>
      <c r="AI22" s="29">
        <f>SUMIFS(BISDATA!$L$3:$L$20000,BISDATA!$A$3:$A$20000,$AB22,BISDATA!$M$3:$M$20000,AI$4,BISDATA!$I$3:$I$20000,$AB$3)</f>
        <v>0</v>
      </c>
      <c r="AJ22" s="29">
        <f>SUMIFS(BISDATA!$L$3:$L$20000,BISDATA!$A$3:$A$20000,$AB22,BISDATA!$M$3:$M$20000,AJ$4,BISDATA!$I$3:$I$20000,$AB$3)</f>
        <v>0</v>
      </c>
      <c r="AK22" s="29">
        <f>SUMIFS(BISDATA!$L$3:$L$20000,BISDATA!$A$3:$A$20000,$AB22,BISDATA!$M$3:$M$20000,AK$4,BISDATA!$I$3:$I$20000,$AB$3)</f>
        <v>0</v>
      </c>
      <c r="AL22" s="29">
        <f>SUMIFS(BISDATA!$L$3:$L$20000,BISDATA!$A$3:$A$20000,$AB22,BISDATA!$M$3:$M$20000,AL$4,BISDATA!$I$3:$I$20000,$AB$3)</f>
        <v>0</v>
      </c>
      <c r="AM22" s="29">
        <f>SUMIFS(BISDATA!$L$3:$L$20000,BISDATA!$A$3:$A$20000,$AB22,BISDATA!$M$3:$M$20000,AM$4,BISDATA!$I$3:$I$20000,$AB$3)</f>
        <v>0</v>
      </c>
      <c r="AN22" s="29">
        <f>SUMIFS(BISDATA!$L$3:$L$20000,BISDATA!$A$3:$A$20000,$AB22,BISDATA!$M$3:$M$20000,AN$4,BISDATA!$I$3:$I$20000,$AB$3)</f>
        <v>0</v>
      </c>
      <c r="AO22" s="29">
        <f>SUMIFS(BISDATA!$L$3:$L$20000,BISDATA!$A$3:$A$20000,$AB22,BISDATA!$M$3:$M$20000,AO$4,BISDATA!$I$3:$I$20000,$AB$3)</f>
        <v>0</v>
      </c>
      <c r="AP22" s="29">
        <f>SUMIFS(BISDATA!$L$3:$L$20000,BISDATA!$A$3:$A$20000,$AB22,BISDATA!$M$3:$M$20000,AP$4,BISDATA!$I$3:$I$20000,$AB$3)</f>
        <v>0</v>
      </c>
      <c r="AQ22" s="29">
        <f>SUMIFS(BISDATA!$L$3:$L$20000,BISDATA!$A$3:$A$20000,$AB22,BISDATA!$M$3:$M$20000,AQ$4,BISDATA!$I$3:$I$20000,$AB$3)</f>
        <v>0</v>
      </c>
      <c r="AR22" s="29">
        <f>SUMIFS(BISDATA!$L$3:$L$20000,BISDATA!$A$3:$A$20000,$AB22,BISDATA!$M$3:$M$20000,AR$4,BISDATA!$I$3:$I$20000,$AB$3)</f>
        <v>0</v>
      </c>
      <c r="AS22" s="29">
        <f>SUMIFS(BISDATA!$L$3:$L$20000,BISDATA!$A$3:$A$20000,$AB22,BISDATA!$M$3:$M$20000,AS$4,BISDATA!$I$3:$I$20000,$AB$3)</f>
        <v>0</v>
      </c>
      <c r="AT22" s="29">
        <f>SUMIFS(BISDATA!$L$3:$L$20000,BISDATA!$A$3:$A$20000,$AB22,BISDATA!$M$3:$M$20000,AT$4,BISDATA!$I$3:$I$20000,$AB$3)</f>
        <v>0</v>
      </c>
      <c r="AU22" s="29">
        <f>SUMIFS(BISDATA!$L$3:$L$20000,BISDATA!$A$3:$A$20000,$AB22,BISDATA!$M$3:$M$20000,AU$4,BISDATA!$I$3:$I$20000,$AB$3)</f>
        <v>0</v>
      </c>
      <c r="AV22" s="29">
        <f>SUMIFS(BISDATA!$L$3:$L$20000,BISDATA!$A$3:$A$20000,$AB22,BISDATA!$M$3:$M$20000,AV$4,BISDATA!$I$3:$I$20000,$AB$3)</f>
        <v>0</v>
      </c>
      <c r="AW22" s="29">
        <f>SUMIFS(BISDATA!$L$3:$L$20000,BISDATA!$A$3:$A$20000,$AB22,BISDATA!$M$3:$M$20000,AW$4,BISDATA!$I$3:$I$20000,$AB$3)</f>
        <v>0</v>
      </c>
      <c r="AX22" s="29">
        <f>SUMIFS(BISDATA!$L$3:$L$20000,BISDATA!$A$3:$A$20000,$AB22,BISDATA!$M$3:$M$20000,AX$4,BISDATA!$I$3:$I$20000,$AB$3)</f>
        <v>0</v>
      </c>
      <c r="AY22" s="29">
        <f>SUMIFS(BISDATA!$L$3:$L$20000,BISDATA!$A$3:$A$20000,$AB22,BISDATA!$M$3:$M$20000,AY$4,BISDATA!$I$3:$I$20000,$AB$3)</f>
        <v>0</v>
      </c>
      <c r="AZ22" s="29">
        <f>SUMIFS(BISDATA!$L$3:$L$20000,BISDATA!$A$3:$A$20000,$AB22,BISDATA!$M$3:$M$20000,AZ$4,BISDATA!$I$3:$I$20000,$AB$3)</f>
        <v>0</v>
      </c>
      <c r="BA22" s="30">
        <f>SUMIFS(BISDATA!$L$3:$L$20000,BISDATA!$A$3:$A$20000,$AB22,BISDATA!$M$3:$M$20000,BA$4,BISDATA!$I$3:$I$20000,$AB$3)</f>
        <v>0</v>
      </c>
      <c r="BC22" s="35" t="s">
        <v>116</v>
      </c>
      <c r="BD22" s="46">
        <f t="shared" si="25"/>
        <v>0</v>
      </c>
      <c r="BE22" s="29">
        <f t="shared" si="1"/>
        <v>0</v>
      </c>
      <c r="BF22" s="29">
        <f t="shared" si="2"/>
        <v>0</v>
      </c>
      <c r="BG22" s="29">
        <f t="shared" si="3"/>
        <v>0</v>
      </c>
      <c r="BH22" s="29">
        <f t="shared" si="4"/>
        <v>0</v>
      </c>
      <c r="BI22" s="29">
        <f t="shared" si="5"/>
        <v>0</v>
      </c>
      <c r="BJ22" s="29">
        <f t="shared" si="6"/>
        <v>0</v>
      </c>
      <c r="BK22" s="29">
        <f t="shared" si="7"/>
        <v>0</v>
      </c>
      <c r="BL22" s="29">
        <f t="shared" si="8"/>
        <v>0</v>
      </c>
      <c r="BM22" s="29">
        <f t="shared" si="9"/>
        <v>0</v>
      </c>
      <c r="BN22" s="29">
        <f t="shared" si="10"/>
        <v>0</v>
      </c>
      <c r="BO22" s="29">
        <f t="shared" si="11"/>
        <v>0</v>
      </c>
      <c r="BP22" s="29">
        <f t="shared" si="12"/>
        <v>0</v>
      </c>
      <c r="BQ22" s="29">
        <f t="shared" si="13"/>
        <v>0</v>
      </c>
      <c r="BR22" s="29">
        <f t="shared" si="14"/>
        <v>0</v>
      </c>
      <c r="BS22" s="29">
        <f t="shared" si="15"/>
        <v>0</v>
      </c>
      <c r="BT22" s="29">
        <f t="shared" si="16"/>
        <v>0</v>
      </c>
      <c r="BU22" s="29">
        <f t="shared" si="17"/>
        <v>0</v>
      </c>
      <c r="BV22" s="29">
        <f t="shared" si="18"/>
        <v>0</v>
      </c>
      <c r="BW22" s="29">
        <f t="shared" si="19"/>
        <v>0</v>
      </c>
      <c r="BX22" s="29">
        <f t="shared" si="20"/>
        <v>0</v>
      </c>
      <c r="BY22" s="29">
        <f t="shared" si="21"/>
        <v>0</v>
      </c>
      <c r="BZ22" s="29">
        <f t="shared" si="22"/>
        <v>0</v>
      </c>
      <c r="CA22" s="29">
        <f t="shared" si="23"/>
        <v>0</v>
      </c>
      <c r="CB22" s="30">
        <f t="shared" si="24"/>
        <v>0</v>
      </c>
    </row>
    <row r="23" spans="1:80" x14ac:dyDescent="0.25">
      <c r="A23" s="36" t="s">
        <v>199</v>
      </c>
      <c r="B23" s="47">
        <f>SUMIFS(FastClose!$H$3:$H$20000,FastClose!$K$3:$K$20000,$A23,FastClose!$G$3:$G$20000,B$3,FastClose!$D$3:$D$20000,$A$3)</f>
        <v>0</v>
      </c>
      <c r="C23" s="31">
        <f>SUMIFS(FastClose!$H$3:$H$20000,FastClose!$K$3:$K$20000,$A23,FastClose!$G$3:$G$20000,C$3,FastClose!$D$3:$D$20000,$A$3)</f>
        <v>0</v>
      </c>
      <c r="D23" s="31">
        <f>SUMIFS(FastClose!$H$3:$H$20000,FastClose!$K$3:$K$20000,$A23,FastClose!$G$3:$G$20000,D$3,FastClose!$D$3:$D$20000,$A$3)</f>
        <v>0</v>
      </c>
      <c r="E23" s="31">
        <f>SUMIFS(FastClose!$H$3:$H$20000,FastClose!$K$3:$K$20000,$A23,FastClose!$G$3:$G$20000,E$3,FastClose!$D$3:$D$20000,$A$3)</f>
        <v>0</v>
      </c>
      <c r="F23" s="31">
        <f>SUMIFS(FastClose!$H$3:$H$20000,FastClose!$K$3:$K$20000,$A23,FastClose!$G$3:$G$20000,F$3,FastClose!$D$3:$D$20000,$A$3)</f>
        <v>0</v>
      </c>
      <c r="G23" s="31">
        <f>SUMIFS(FastClose!$H$3:$H$20000,FastClose!$K$3:$K$20000,$A23,FastClose!$G$3:$G$20000,G$3,FastClose!$D$3:$D$20000,$A$3)</f>
        <v>0</v>
      </c>
      <c r="H23" s="31">
        <f>SUMIFS(FastClose!$H$3:$H$20000,FastClose!$K$3:$K$20000,$A23,FastClose!$G$3:$G$20000,H$3,FastClose!$D$3:$D$20000,$A$3)</f>
        <v>0</v>
      </c>
      <c r="I23" s="31">
        <f>SUMIFS(FastClose!$H$3:$H$20000,FastClose!$K$3:$K$20000,$A23,FastClose!$G$3:$G$20000,I$3,FastClose!$D$3:$D$20000,$A$3)</f>
        <v>0</v>
      </c>
      <c r="J23" s="31">
        <f>SUMIFS(FastClose!$H$3:$H$20000,FastClose!$K$3:$K$20000,$A23,FastClose!$G$3:$G$20000,J$3,FastClose!$D$3:$D$20000,$A$3)</f>
        <v>0</v>
      </c>
      <c r="K23" s="31">
        <f>SUMIFS(FastClose!$H$3:$H$20000,FastClose!$K$3:$K$20000,$A23,FastClose!$G$3:$G$20000,K$3,FastClose!$D$3:$D$20000,$A$3)</f>
        <v>0</v>
      </c>
      <c r="L23" s="31">
        <f>SUMIFS(FastClose!$H$3:$H$20000,FastClose!$K$3:$K$20000,$A23,FastClose!$G$3:$G$20000,L$3,FastClose!$D$3:$D$20000,$A$3)</f>
        <v>0</v>
      </c>
      <c r="M23" s="31">
        <f>SUMIFS(FastClose!$H$3:$H$20000,FastClose!$K$3:$K$20000,$A23,FastClose!$G$3:$G$20000,M$3,FastClose!$D$3:$D$20000,$A$3)</f>
        <v>0</v>
      </c>
      <c r="N23" s="31">
        <f>SUMIFS(FastClose!$H$3:$H$20000,FastClose!$K$3:$K$20000,$A23,FastClose!$G$3:$G$20000,N$3,FastClose!$D$3:$D$20000,$A$3)</f>
        <v>0</v>
      </c>
      <c r="O23" s="31">
        <f>SUMIFS(FastClose!$H$3:$H$20000,FastClose!$K$3:$K$20000,$A23,FastClose!$G$3:$G$20000,O$3,FastClose!$D$3:$D$20000,$A$3)</f>
        <v>0</v>
      </c>
      <c r="P23" s="31">
        <f>SUMIFS(FastClose!$H$3:$H$20000,FastClose!$K$3:$K$20000,$A23,FastClose!$G$3:$G$20000,P$3,FastClose!$D$3:$D$20000,$A$3)</f>
        <v>0</v>
      </c>
      <c r="Q23" s="31">
        <f>SUMIFS(FastClose!$H$3:$H$20000,FastClose!$K$3:$K$20000,$A23,FastClose!$G$3:$G$20000,Q$3,FastClose!$D$3:$D$20000,$A$3)</f>
        <v>0</v>
      </c>
      <c r="R23" s="31">
        <f>SUMIFS(FastClose!$H$3:$H$20000,FastClose!$K$3:$K$20000,$A23,FastClose!$G$3:$G$20000,R$3,FastClose!$D$3:$D$20000,$A$3)</f>
        <v>0</v>
      </c>
      <c r="S23" s="31">
        <f>SUMIFS(FastClose!$H$3:$H$20000,FastClose!$K$3:$K$20000,$A23,FastClose!$G$3:$G$20000,S$3,FastClose!$D$3:$D$20000,$A$3)</f>
        <v>0</v>
      </c>
      <c r="T23" s="31">
        <f>SUMIFS(FastClose!$H$3:$H$20000,FastClose!$K$3:$K$20000,$A23,FastClose!$G$3:$G$20000,T$3,FastClose!$D$3:$D$20000,$A$3)</f>
        <v>0</v>
      </c>
      <c r="U23" s="31">
        <f>SUMIFS(FastClose!$H$3:$H$20000,FastClose!$K$3:$K$20000,$A23,FastClose!$G$3:$G$20000,U$3,FastClose!$D$3:$D$20000,$A$3)</f>
        <v>0</v>
      </c>
      <c r="V23" s="31">
        <f>SUMIFS(FastClose!$H$3:$H$20000,FastClose!$K$3:$K$20000,$A23,FastClose!$G$3:$G$20000,V$3,FastClose!$D$3:$D$20000,$A$3)</f>
        <v>0</v>
      </c>
      <c r="W23" s="31">
        <f>SUMIFS(FastClose!$H$3:$H$20000,FastClose!$K$3:$K$20000,$A23,FastClose!$G$3:$G$20000,W$3,FastClose!$D$3:$D$20000,$A$3)</f>
        <v>0</v>
      </c>
      <c r="X23" s="31">
        <f>SUMIFS(FastClose!$H$3:$H$20000,FastClose!$K$3:$K$20000,$A23,FastClose!$G$3:$G$20000,X$3,FastClose!$D$3:$D$20000,$A$3)</f>
        <v>0</v>
      </c>
      <c r="Y23" s="31">
        <f>SUMIFS(FastClose!$H$3:$H$20000,FastClose!$K$3:$K$20000,$A23,FastClose!$G$3:$G$20000,Y$3,FastClose!$D$3:$D$20000,$A$3)</f>
        <v>0</v>
      </c>
      <c r="Z23" s="32">
        <f>SUMIFS(FastClose!$H$3:$H$20000,FastClose!$K$3:$K$20000,$A23,FastClose!$G$3:$G$20000,Z$3,FastClose!$D$3:$D$20000,$A$3)</f>
        <v>0</v>
      </c>
      <c r="AB23" s="36" t="s">
        <v>199</v>
      </c>
      <c r="AC23" s="47">
        <f>SUMIFS(BISDATA!$L$3:$L$20000,BISDATA!$A$3:$A$20000,$AB23,BISDATA!$M$3:$M$20000,AC$4,BISDATA!$I$3:$I$20000,$AB$3)</f>
        <v>0</v>
      </c>
      <c r="AD23" s="31">
        <f>SUMIFS(BISDATA!$L$3:$L$20000,BISDATA!$A$3:$A$20000,$AB23,BISDATA!$M$3:$M$20000,AD$4,BISDATA!$I$3:$I$20000,$AB$3)</f>
        <v>0</v>
      </c>
      <c r="AE23" s="31">
        <f>SUMIFS(BISDATA!$L$3:$L$20000,BISDATA!$A$3:$A$20000,$AB23,BISDATA!$M$3:$M$20000,AE$4,BISDATA!$I$3:$I$20000,$AB$3)</f>
        <v>0</v>
      </c>
      <c r="AF23" s="31">
        <f>SUMIFS(BISDATA!$L$3:$L$20000,BISDATA!$A$3:$A$20000,$AB23,BISDATA!$M$3:$M$20000,AF$4,BISDATA!$I$3:$I$20000,$AB$3)</f>
        <v>0</v>
      </c>
      <c r="AG23" s="31">
        <f>SUMIFS(BISDATA!$L$3:$L$20000,BISDATA!$A$3:$A$20000,$AB23,BISDATA!$M$3:$M$20000,AG$4,BISDATA!$I$3:$I$20000,$AB$3)</f>
        <v>0</v>
      </c>
      <c r="AH23" s="31">
        <f>SUMIFS(BISDATA!$L$3:$L$20000,BISDATA!$A$3:$A$20000,$AB23,BISDATA!$M$3:$M$20000,AH$4,BISDATA!$I$3:$I$20000,$AB$3)</f>
        <v>0</v>
      </c>
      <c r="AI23" s="31">
        <f>SUMIFS(BISDATA!$L$3:$L$20000,BISDATA!$A$3:$A$20000,$AB23,BISDATA!$M$3:$M$20000,AI$4,BISDATA!$I$3:$I$20000,$AB$3)</f>
        <v>0</v>
      </c>
      <c r="AJ23" s="31">
        <f>SUMIFS(BISDATA!$L$3:$L$20000,BISDATA!$A$3:$A$20000,$AB23,BISDATA!$M$3:$M$20000,AJ$4,BISDATA!$I$3:$I$20000,$AB$3)</f>
        <v>0</v>
      </c>
      <c r="AK23" s="31">
        <f>SUMIFS(BISDATA!$L$3:$L$20000,BISDATA!$A$3:$A$20000,$AB23,BISDATA!$M$3:$M$20000,AK$4,BISDATA!$I$3:$I$20000,$AB$3)</f>
        <v>0</v>
      </c>
      <c r="AL23" s="31">
        <f>SUMIFS(BISDATA!$L$3:$L$20000,BISDATA!$A$3:$A$20000,$AB23,BISDATA!$M$3:$M$20000,AL$4,BISDATA!$I$3:$I$20000,$AB$3)</f>
        <v>0</v>
      </c>
      <c r="AM23" s="31">
        <f>SUMIFS(BISDATA!$L$3:$L$20000,BISDATA!$A$3:$A$20000,$AB23,BISDATA!$M$3:$M$20000,AM$4,BISDATA!$I$3:$I$20000,$AB$3)</f>
        <v>0</v>
      </c>
      <c r="AN23" s="31">
        <f>SUMIFS(BISDATA!$L$3:$L$20000,BISDATA!$A$3:$A$20000,$AB23,BISDATA!$M$3:$M$20000,AN$4,BISDATA!$I$3:$I$20000,$AB$3)</f>
        <v>0</v>
      </c>
      <c r="AO23" s="31">
        <f>SUMIFS(BISDATA!$L$3:$L$20000,BISDATA!$A$3:$A$20000,$AB23,BISDATA!$M$3:$M$20000,AO$4,BISDATA!$I$3:$I$20000,$AB$3)</f>
        <v>0</v>
      </c>
      <c r="AP23" s="31">
        <f>SUMIFS(BISDATA!$L$3:$L$20000,BISDATA!$A$3:$A$20000,$AB23,BISDATA!$M$3:$M$20000,AP$4,BISDATA!$I$3:$I$20000,$AB$3)</f>
        <v>0</v>
      </c>
      <c r="AQ23" s="31">
        <f>SUMIFS(BISDATA!$L$3:$L$20000,BISDATA!$A$3:$A$20000,$AB23,BISDATA!$M$3:$M$20000,AQ$4,BISDATA!$I$3:$I$20000,$AB$3)</f>
        <v>0</v>
      </c>
      <c r="AR23" s="31">
        <f>SUMIFS(BISDATA!$L$3:$L$20000,BISDATA!$A$3:$A$20000,$AB23,BISDATA!$M$3:$M$20000,AR$4,BISDATA!$I$3:$I$20000,$AB$3)</f>
        <v>0</v>
      </c>
      <c r="AS23" s="31">
        <f>SUMIFS(BISDATA!$L$3:$L$20000,BISDATA!$A$3:$A$20000,$AB23,BISDATA!$M$3:$M$20000,AS$4,BISDATA!$I$3:$I$20000,$AB$3)</f>
        <v>0</v>
      </c>
      <c r="AT23" s="31">
        <f>SUMIFS(BISDATA!$L$3:$L$20000,BISDATA!$A$3:$A$20000,$AB23,BISDATA!$M$3:$M$20000,AT$4,BISDATA!$I$3:$I$20000,$AB$3)</f>
        <v>0</v>
      </c>
      <c r="AU23" s="31">
        <f>SUMIFS(BISDATA!$L$3:$L$20000,BISDATA!$A$3:$A$20000,$AB23,BISDATA!$M$3:$M$20000,AU$4,BISDATA!$I$3:$I$20000,$AB$3)</f>
        <v>0</v>
      </c>
      <c r="AV23" s="31">
        <f>SUMIFS(BISDATA!$L$3:$L$20000,BISDATA!$A$3:$A$20000,$AB23,BISDATA!$M$3:$M$20000,AV$4,BISDATA!$I$3:$I$20000,$AB$3)</f>
        <v>0</v>
      </c>
      <c r="AW23" s="31">
        <f>SUMIFS(BISDATA!$L$3:$L$20000,BISDATA!$A$3:$A$20000,$AB23,BISDATA!$M$3:$M$20000,AW$4,BISDATA!$I$3:$I$20000,$AB$3)</f>
        <v>0</v>
      </c>
      <c r="AX23" s="31">
        <f>SUMIFS(BISDATA!$L$3:$L$20000,BISDATA!$A$3:$A$20000,$AB23,BISDATA!$M$3:$M$20000,AX$4,BISDATA!$I$3:$I$20000,$AB$3)</f>
        <v>0</v>
      </c>
      <c r="AY23" s="31">
        <f>SUMIFS(BISDATA!$L$3:$L$20000,BISDATA!$A$3:$A$20000,$AB23,BISDATA!$M$3:$M$20000,AY$4,BISDATA!$I$3:$I$20000,$AB$3)</f>
        <v>0</v>
      </c>
      <c r="AZ23" s="31">
        <f>SUMIFS(BISDATA!$L$3:$L$20000,BISDATA!$A$3:$A$20000,$AB23,BISDATA!$M$3:$M$20000,AZ$4,BISDATA!$I$3:$I$20000,$AB$3)</f>
        <v>0</v>
      </c>
      <c r="BA23" s="32">
        <f>SUMIFS(BISDATA!$L$3:$L$20000,BISDATA!$A$3:$A$20000,$AB23,BISDATA!$M$3:$M$20000,BA$4,BISDATA!$I$3:$I$20000,$AB$3)</f>
        <v>0</v>
      </c>
      <c r="BC23" s="36" t="s">
        <v>199</v>
      </c>
      <c r="BD23" s="47">
        <f t="shared" si="25"/>
        <v>0</v>
      </c>
      <c r="BE23" s="31">
        <f t="shared" si="1"/>
        <v>0</v>
      </c>
      <c r="BF23" s="31">
        <f t="shared" si="2"/>
        <v>0</v>
      </c>
      <c r="BG23" s="31">
        <f t="shared" si="3"/>
        <v>0</v>
      </c>
      <c r="BH23" s="31">
        <f t="shared" si="4"/>
        <v>0</v>
      </c>
      <c r="BI23" s="31">
        <f t="shared" si="5"/>
        <v>0</v>
      </c>
      <c r="BJ23" s="31">
        <f t="shared" si="6"/>
        <v>0</v>
      </c>
      <c r="BK23" s="31">
        <f t="shared" si="7"/>
        <v>0</v>
      </c>
      <c r="BL23" s="31">
        <f t="shared" si="8"/>
        <v>0</v>
      </c>
      <c r="BM23" s="31">
        <f t="shared" si="9"/>
        <v>0</v>
      </c>
      <c r="BN23" s="31">
        <f t="shared" si="10"/>
        <v>0</v>
      </c>
      <c r="BO23" s="31">
        <f t="shared" si="11"/>
        <v>0</v>
      </c>
      <c r="BP23" s="31">
        <f t="shared" si="12"/>
        <v>0</v>
      </c>
      <c r="BQ23" s="31">
        <f t="shared" si="13"/>
        <v>0</v>
      </c>
      <c r="BR23" s="31">
        <f t="shared" si="14"/>
        <v>0</v>
      </c>
      <c r="BS23" s="31">
        <f t="shared" si="15"/>
        <v>0</v>
      </c>
      <c r="BT23" s="31">
        <f t="shared" si="16"/>
        <v>0</v>
      </c>
      <c r="BU23" s="31">
        <f t="shared" si="17"/>
        <v>0</v>
      </c>
      <c r="BV23" s="31">
        <f t="shared" si="18"/>
        <v>0</v>
      </c>
      <c r="BW23" s="31">
        <f t="shared" si="19"/>
        <v>0</v>
      </c>
      <c r="BX23" s="31">
        <f t="shared" si="20"/>
        <v>0</v>
      </c>
      <c r="BY23" s="31">
        <f t="shared" si="21"/>
        <v>0</v>
      </c>
      <c r="BZ23" s="31">
        <f t="shared" si="22"/>
        <v>0</v>
      </c>
      <c r="CA23" s="31">
        <f t="shared" si="23"/>
        <v>0</v>
      </c>
      <c r="CB23" s="32">
        <f t="shared" si="24"/>
        <v>0</v>
      </c>
    </row>
    <row r="24" spans="1:80" x14ac:dyDescent="0.25">
      <c r="A24" s="34" t="s">
        <v>72</v>
      </c>
      <c r="B24" s="48">
        <f>SUMIFS(FastClose!$H$3:$H$20000,FastClose!$K$3:$K$20000,$A24,FastClose!$G$3:$G$20000,B$3,FastClose!$D$3:$D$20000,$A$3)</f>
        <v>0</v>
      </c>
      <c r="C24" s="27">
        <f>SUMIFS(FastClose!$H$3:$H$20000,FastClose!$K$3:$K$20000,$A24,FastClose!$G$3:$G$20000,C$3,FastClose!$D$3:$D$20000,$A$3)</f>
        <v>0</v>
      </c>
      <c r="D24" s="27">
        <f>SUMIFS(FastClose!$H$3:$H$20000,FastClose!$K$3:$K$20000,$A24,FastClose!$G$3:$G$20000,D$3,FastClose!$D$3:$D$20000,$A$3)</f>
        <v>0</v>
      </c>
      <c r="E24" s="27">
        <f>SUMIFS(FastClose!$H$3:$H$20000,FastClose!$K$3:$K$20000,$A24,FastClose!$G$3:$G$20000,E$3,FastClose!$D$3:$D$20000,$A$3)</f>
        <v>0</v>
      </c>
      <c r="F24" s="27">
        <f>SUMIFS(FastClose!$H$3:$H$20000,FastClose!$K$3:$K$20000,$A24,FastClose!$G$3:$G$20000,F$3,FastClose!$D$3:$D$20000,$A$3)</f>
        <v>0</v>
      </c>
      <c r="G24" s="27">
        <f>SUMIFS(FastClose!$H$3:$H$20000,FastClose!$K$3:$K$20000,$A24,FastClose!$G$3:$G$20000,G$3,FastClose!$D$3:$D$20000,$A$3)</f>
        <v>0</v>
      </c>
      <c r="H24" s="27">
        <f>SUMIFS(FastClose!$H$3:$H$20000,FastClose!$K$3:$K$20000,$A24,FastClose!$G$3:$G$20000,H$3,FastClose!$D$3:$D$20000,$A$3)</f>
        <v>0</v>
      </c>
      <c r="I24" s="27">
        <f>SUMIFS(FastClose!$H$3:$H$20000,FastClose!$K$3:$K$20000,$A24,FastClose!$G$3:$G$20000,I$3,FastClose!$D$3:$D$20000,$A$3)</f>
        <v>0</v>
      </c>
      <c r="J24" s="27">
        <f>SUMIFS(FastClose!$H$3:$H$20000,FastClose!$K$3:$K$20000,$A24,FastClose!$G$3:$G$20000,J$3,FastClose!$D$3:$D$20000,$A$3)</f>
        <v>0</v>
      </c>
      <c r="K24" s="27">
        <f>SUMIFS(FastClose!$H$3:$H$20000,FastClose!$K$3:$K$20000,$A24,FastClose!$G$3:$G$20000,K$3,FastClose!$D$3:$D$20000,$A$3)</f>
        <v>0</v>
      </c>
      <c r="L24" s="27">
        <f>SUMIFS(FastClose!$H$3:$H$20000,FastClose!$K$3:$K$20000,$A24,FastClose!$G$3:$G$20000,L$3,FastClose!$D$3:$D$20000,$A$3)</f>
        <v>0</v>
      </c>
      <c r="M24" s="27">
        <f>SUMIFS(FastClose!$H$3:$H$20000,FastClose!$K$3:$K$20000,$A24,FastClose!$G$3:$G$20000,M$3,FastClose!$D$3:$D$20000,$A$3)</f>
        <v>0</v>
      </c>
      <c r="N24" s="27">
        <f>SUMIFS(FastClose!$H$3:$H$20000,FastClose!$K$3:$K$20000,$A24,FastClose!$G$3:$G$20000,N$3,FastClose!$D$3:$D$20000,$A$3)</f>
        <v>0</v>
      </c>
      <c r="O24" s="27">
        <f>SUMIFS(FastClose!$H$3:$H$20000,FastClose!$K$3:$K$20000,$A24,FastClose!$G$3:$G$20000,O$3,FastClose!$D$3:$D$20000,$A$3)</f>
        <v>0</v>
      </c>
      <c r="P24" s="27">
        <f>SUMIFS(FastClose!$H$3:$H$20000,FastClose!$K$3:$K$20000,$A24,FastClose!$G$3:$G$20000,P$3,FastClose!$D$3:$D$20000,$A$3)</f>
        <v>0</v>
      </c>
      <c r="Q24" s="27">
        <f>SUMIFS(FastClose!$H$3:$H$20000,FastClose!$K$3:$K$20000,$A24,FastClose!$G$3:$G$20000,Q$3,FastClose!$D$3:$D$20000,$A$3)</f>
        <v>0</v>
      </c>
      <c r="R24" s="27">
        <f>SUMIFS(FastClose!$H$3:$H$20000,FastClose!$K$3:$K$20000,$A24,FastClose!$G$3:$G$20000,R$3,FastClose!$D$3:$D$20000,$A$3)</f>
        <v>0</v>
      </c>
      <c r="S24" s="27">
        <f>SUMIFS(FastClose!$H$3:$H$20000,FastClose!$K$3:$K$20000,$A24,FastClose!$G$3:$G$20000,S$3,FastClose!$D$3:$D$20000,$A$3)</f>
        <v>0</v>
      </c>
      <c r="T24" s="27">
        <f>SUMIFS(FastClose!$H$3:$H$20000,FastClose!$K$3:$K$20000,$A24,FastClose!$G$3:$G$20000,T$3,FastClose!$D$3:$D$20000,$A$3)</f>
        <v>0</v>
      </c>
      <c r="U24" s="27">
        <f>SUMIFS(FastClose!$H$3:$H$20000,FastClose!$K$3:$K$20000,$A24,FastClose!$G$3:$G$20000,U$3,FastClose!$D$3:$D$20000,$A$3)</f>
        <v>0</v>
      </c>
      <c r="V24" s="27">
        <f>SUMIFS(FastClose!$H$3:$H$20000,FastClose!$K$3:$K$20000,$A24,FastClose!$G$3:$G$20000,V$3,FastClose!$D$3:$D$20000,$A$3)</f>
        <v>0</v>
      </c>
      <c r="W24" s="27">
        <f>SUMIFS(FastClose!$H$3:$H$20000,FastClose!$K$3:$K$20000,$A24,FastClose!$G$3:$G$20000,W$3,FastClose!$D$3:$D$20000,$A$3)</f>
        <v>0</v>
      </c>
      <c r="X24" s="27">
        <f>SUMIFS(FastClose!$H$3:$H$20000,FastClose!$K$3:$K$20000,$A24,FastClose!$G$3:$G$20000,X$3,FastClose!$D$3:$D$20000,$A$3)</f>
        <v>0</v>
      </c>
      <c r="Y24" s="27">
        <f>SUMIFS(FastClose!$H$3:$H$20000,FastClose!$K$3:$K$20000,$A24,FastClose!$G$3:$G$20000,Y$3,FastClose!$D$3:$D$20000,$A$3)</f>
        <v>0</v>
      </c>
      <c r="Z24" s="28">
        <f>SUMIFS(FastClose!$H$3:$H$20000,FastClose!$K$3:$K$20000,$A24,FastClose!$G$3:$G$20000,Z$3,FastClose!$D$3:$D$20000,$A$3)</f>
        <v>0</v>
      </c>
      <c r="AB24" s="34" t="s">
        <v>72</v>
      </c>
      <c r="AC24" s="48">
        <f>SUMIFS(BISDATA!$L$3:$L$20000,BISDATA!$A$3:$A$20000,$AB24,BISDATA!$M$3:$M$20000,AC$4,BISDATA!$I$3:$I$20000,$AB$3)</f>
        <v>0</v>
      </c>
      <c r="AD24" s="27">
        <f>SUMIFS(BISDATA!$L$3:$L$20000,BISDATA!$A$3:$A$20000,$AB24,BISDATA!$M$3:$M$20000,AD$4,BISDATA!$I$3:$I$20000,$AB$3)</f>
        <v>0</v>
      </c>
      <c r="AE24" s="27">
        <f>SUMIFS(BISDATA!$L$3:$L$20000,BISDATA!$A$3:$A$20000,$AB24,BISDATA!$M$3:$M$20000,AE$4,BISDATA!$I$3:$I$20000,$AB$3)</f>
        <v>0</v>
      </c>
      <c r="AF24" s="27">
        <f>SUMIFS(BISDATA!$L$3:$L$20000,BISDATA!$A$3:$A$20000,$AB24,BISDATA!$M$3:$M$20000,AF$4,BISDATA!$I$3:$I$20000,$AB$3)</f>
        <v>0</v>
      </c>
      <c r="AG24" s="27">
        <f>SUMIFS(BISDATA!$L$3:$L$20000,BISDATA!$A$3:$A$20000,$AB24,BISDATA!$M$3:$M$20000,AG$4,BISDATA!$I$3:$I$20000,$AB$3)</f>
        <v>0</v>
      </c>
      <c r="AH24" s="27">
        <f>SUMIFS(BISDATA!$L$3:$L$20000,BISDATA!$A$3:$A$20000,$AB24,BISDATA!$M$3:$M$20000,AH$4,BISDATA!$I$3:$I$20000,$AB$3)</f>
        <v>0</v>
      </c>
      <c r="AI24" s="27">
        <f>SUMIFS(BISDATA!$L$3:$L$20000,BISDATA!$A$3:$A$20000,$AB24,BISDATA!$M$3:$M$20000,AI$4,BISDATA!$I$3:$I$20000,$AB$3)</f>
        <v>0</v>
      </c>
      <c r="AJ24" s="27">
        <f>SUMIFS(BISDATA!$L$3:$L$20000,BISDATA!$A$3:$A$20000,$AB24,BISDATA!$M$3:$M$20000,AJ$4,BISDATA!$I$3:$I$20000,$AB$3)</f>
        <v>0</v>
      </c>
      <c r="AK24" s="27">
        <f>SUMIFS(BISDATA!$L$3:$L$20000,BISDATA!$A$3:$A$20000,$AB24,BISDATA!$M$3:$M$20000,AK$4,BISDATA!$I$3:$I$20000,$AB$3)</f>
        <v>0</v>
      </c>
      <c r="AL24" s="27">
        <f>SUMIFS(BISDATA!$L$3:$L$20000,BISDATA!$A$3:$A$20000,$AB24,BISDATA!$M$3:$M$20000,AL$4,BISDATA!$I$3:$I$20000,$AB$3)</f>
        <v>0</v>
      </c>
      <c r="AM24" s="27">
        <f>SUMIFS(BISDATA!$L$3:$L$20000,BISDATA!$A$3:$A$20000,$AB24,BISDATA!$M$3:$M$20000,AM$4,BISDATA!$I$3:$I$20000,$AB$3)</f>
        <v>0</v>
      </c>
      <c r="AN24" s="27">
        <f>SUMIFS(BISDATA!$L$3:$L$20000,BISDATA!$A$3:$A$20000,$AB24,BISDATA!$M$3:$M$20000,AN$4,BISDATA!$I$3:$I$20000,$AB$3)</f>
        <v>0</v>
      </c>
      <c r="AO24" s="27">
        <f>SUMIFS(BISDATA!$L$3:$L$20000,BISDATA!$A$3:$A$20000,$AB24,BISDATA!$M$3:$M$20000,AO$4,BISDATA!$I$3:$I$20000,$AB$3)</f>
        <v>0</v>
      </c>
      <c r="AP24" s="27">
        <f>SUMIFS(BISDATA!$L$3:$L$20000,BISDATA!$A$3:$A$20000,$AB24,BISDATA!$M$3:$M$20000,AP$4,BISDATA!$I$3:$I$20000,$AB$3)</f>
        <v>0</v>
      </c>
      <c r="AQ24" s="27">
        <f>SUMIFS(BISDATA!$L$3:$L$20000,BISDATA!$A$3:$A$20000,$AB24,BISDATA!$M$3:$M$20000,AQ$4,BISDATA!$I$3:$I$20000,$AB$3)</f>
        <v>0</v>
      </c>
      <c r="AR24" s="27">
        <f>SUMIFS(BISDATA!$L$3:$L$20000,BISDATA!$A$3:$A$20000,$AB24,BISDATA!$M$3:$M$20000,AR$4,BISDATA!$I$3:$I$20000,$AB$3)</f>
        <v>0</v>
      </c>
      <c r="AS24" s="27">
        <f>SUMIFS(BISDATA!$L$3:$L$20000,BISDATA!$A$3:$A$20000,$AB24,BISDATA!$M$3:$M$20000,AS$4,BISDATA!$I$3:$I$20000,$AB$3)</f>
        <v>0</v>
      </c>
      <c r="AT24" s="27">
        <f>SUMIFS(BISDATA!$L$3:$L$20000,BISDATA!$A$3:$A$20000,$AB24,BISDATA!$M$3:$M$20000,AT$4,BISDATA!$I$3:$I$20000,$AB$3)</f>
        <v>0</v>
      </c>
      <c r="AU24" s="27">
        <f>SUMIFS(BISDATA!$L$3:$L$20000,BISDATA!$A$3:$A$20000,$AB24,BISDATA!$M$3:$M$20000,AU$4,BISDATA!$I$3:$I$20000,$AB$3)</f>
        <v>0</v>
      </c>
      <c r="AV24" s="27">
        <f>SUMIFS(BISDATA!$L$3:$L$20000,BISDATA!$A$3:$A$20000,$AB24,BISDATA!$M$3:$M$20000,AV$4,BISDATA!$I$3:$I$20000,$AB$3)</f>
        <v>0</v>
      </c>
      <c r="AW24" s="27">
        <f>SUMIFS(BISDATA!$L$3:$L$20000,BISDATA!$A$3:$A$20000,$AB24,BISDATA!$M$3:$M$20000,AW$4,BISDATA!$I$3:$I$20000,$AB$3)</f>
        <v>0</v>
      </c>
      <c r="AX24" s="27">
        <f>SUMIFS(BISDATA!$L$3:$L$20000,BISDATA!$A$3:$A$20000,$AB24,BISDATA!$M$3:$M$20000,AX$4,BISDATA!$I$3:$I$20000,$AB$3)</f>
        <v>0</v>
      </c>
      <c r="AY24" s="27">
        <f>SUMIFS(BISDATA!$L$3:$L$20000,BISDATA!$A$3:$A$20000,$AB24,BISDATA!$M$3:$M$20000,AY$4,BISDATA!$I$3:$I$20000,$AB$3)</f>
        <v>0</v>
      </c>
      <c r="AZ24" s="27">
        <f>SUMIFS(BISDATA!$L$3:$L$20000,BISDATA!$A$3:$A$20000,$AB24,BISDATA!$M$3:$M$20000,AZ$4,BISDATA!$I$3:$I$20000,$AB$3)</f>
        <v>0</v>
      </c>
      <c r="BA24" s="28">
        <f>SUMIFS(BISDATA!$L$3:$L$20000,BISDATA!$A$3:$A$20000,$AB24,BISDATA!$M$3:$M$20000,BA$4,BISDATA!$I$3:$I$20000,$AB$3)</f>
        <v>0</v>
      </c>
      <c r="BC24" s="34" t="s">
        <v>72</v>
      </c>
      <c r="BD24" s="48">
        <f t="shared" si="25"/>
        <v>0</v>
      </c>
      <c r="BE24" s="27">
        <f t="shared" si="1"/>
        <v>0</v>
      </c>
      <c r="BF24" s="27">
        <f t="shared" si="2"/>
        <v>0</v>
      </c>
      <c r="BG24" s="27">
        <f t="shared" si="3"/>
        <v>0</v>
      </c>
      <c r="BH24" s="27">
        <f t="shared" si="4"/>
        <v>0</v>
      </c>
      <c r="BI24" s="27">
        <f t="shared" si="5"/>
        <v>0</v>
      </c>
      <c r="BJ24" s="27">
        <f t="shared" si="6"/>
        <v>0</v>
      </c>
      <c r="BK24" s="27">
        <f t="shared" si="7"/>
        <v>0</v>
      </c>
      <c r="BL24" s="27">
        <f t="shared" si="8"/>
        <v>0</v>
      </c>
      <c r="BM24" s="27">
        <f t="shared" si="9"/>
        <v>0</v>
      </c>
      <c r="BN24" s="27">
        <f t="shared" si="10"/>
        <v>0</v>
      </c>
      <c r="BO24" s="27">
        <f t="shared" si="11"/>
        <v>0</v>
      </c>
      <c r="BP24" s="27">
        <f t="shared" si="12"/>
        <v>0</v>
      </c>
      <c r="BQ24" s="27">
        <f t="shared" si="13"/>
        <v>0</v>
      </c>
      <c r="BR24" s="27">
        <f t="shared" si="14"/>
        <v>0</v>
      </c>
      <c r="BS24" s="27">
        <f t="shared" si="15"/>
        <v>0</v>
      </c>
      <c r="BT24" s="27">
        <f t="shared" si="16"/>
        <v>0</v>
      </c>
      <c r="BU24" s="27">
        <f t="shared" si="17"/>
        <v>0</v>
      </c>
      <c r="BV24" s="27">
        <f t="shared" si="18"/>
        <v>0</v>
      </c>
      <c r="BW24" s="27">
        <f t="shared" si="19"/>
        <v>0</v>
      </c>
      <c r="BX24" s="27">
        <f t="shared" si="20"/>
        <v>0</v>
      </c>
      <c r="BY24" s="27">
        <f t="shared" si="21"/>
        <v>0</v>
      </c>
      <c r="BZ24" s="27">
        <f t="shared" si="22"/>
        <v>0</v>
      </c>
      <c r="CA24" s="27">
        <f t="shared" si="23"/>
        <v>0</v>
      </c>
      <c r="CB24" s="28">
        <f t="shared" si="24"/>
        <v>0</v>
      </c>
    </row>
    <row r="25" spans="1:80" x14ac:dyDescent="0.25">
      <c r="A25" s="35" t="s">
        <v>91</v>
      </c>
      <c r="B25" s="46">
        <f>SUMIFS(FastClose!$H$3:$H$20000,FastClose!$K$3:$K$20000,$A25,FastClose!$G$3:$G$20000,B$3,FastClose!$D$3:$D$20000,$A$3)</f>
        <v>0</v>
      </c>
      <c r="C25" s="29">
        <f>SUMIFS(FastClose!$H$3:$H$20000,FastClose!$K$3:$K$20000,$A25,FastClose!$G$3:$G$20000,C$3,FastClose!$D$3:$D$20000,$A$3)</f>
        <v>0</v>
      </c>
      <c r="D25" s="29">
        <f>SUMIFS(FastClose!$H$3:$H$20000,FastClose!$K$3:$K$20000,$A25,FastClose!$G$3:$G$20000,D$3,FastClose!$D$3:$D$20000,$A$3)</f>
        <v>0</v>
      </c>
      <c r="E25" s="29">
        <f>SUMIFS(FastClose!$H$3:$H$20000,FastClose!$K$3:$K$20000,$A25,FastClose!$G$3:$G$20000,E$3,FastClose!$D$3:$D$20000,$A$3)</f>
        <v>0</v>
      </c>
      <c r="F25" s="29">
        <f>SUMIFS(FastClose!$H$3:$H$20000,FastClose!$K$3:$K$20000,$A25,FastClose!$G$3:$G$20000,F$3,FastClose!$D$3:$D$20000,$A$3)</f>
        <v>0</v>
      </c>
      <c r="G25" s="29">
        <f>SUMIFS(FastClose!$H$3:$H$20000,FastClose!$K$3:$K$20000,$A25,FastClose!$G$3:$G$20000,G$3,FastClose!$D$3:$D$20000,$A$3)</f>
        <v>0</v>
      </c>
      <c r="H25" s="29">
        <f>SUMIFS(FastClose!$H$3:$H$20000,FastClose!$K$3:$K$20000,$A25,FastClose!$G$3:$G$20000,H$3,FastClose!$D$3:$D$20000,$A$3)</f>
        <v>0</v>
      </c>
      <c r="I25" s="29">
        <f>SUMIFS(FastClose!$H$3:$H$20000,FastClose!$K$3:$K$20000,$A25,FastClose!$G$3:$G$20000,I$3,FastClose!$D$3:$D$20000,$A$3)</f>
        <v>0</v>
      </c>
      <c r="J25" s="29">
        <f>SUMIFS(FastClose!$H$3:$H$20000,FastClose!$K$3:$K$20000,$A25,FastClose!$G$3:$G$20000,J$3,FastClose!$D$3:$D$20000,$A$3)</f>
        <v>0</v>
      </c>
      <c r="K25" s="29">
        <f>SUMIFS(FastClose!$H$3:$H$20000,FastClose!$K$3:$K$20000,$A25,FastClose!$G$3:$G$20000,K$3,FastClose!$D$3:$D$20000,$A$3)</f>
        <v>0</v>
      </c>
      <c r="L25" s="29">
        <f>SUMIFS(FastClose!$H$3:$H$20000,FastClose!$K$3:$K$20000,$A25,FastClose!$G$3:$G$20000,L$3,FastClose!$D$3:$D$20000,$A$3)</f>
        <v>0</v>
      </c>
      <c r="M25" s="29">
        <f>SUMIFS(FastClose!$H$3:$H$20000,FastClose!$K$3:$K$20000,$A25,FastClose!$G$3:$G$20000,M$3,FastClose!$D$3:$D$20000,$A$3)</f>
        <v>0</v>
      </c>
      <c r="N25" s="29">
        <f>SUMIFS(FastClose!$H$3:$H$20000,FastClose!$K$3:$K$20000,$A25,FastClose!$G$3:$G$20000,N$3,FastClose!$D$3:$D$20000,$A$3)</f>
        <v>0</v>
      </c>
      <c r="O25" s="29">
        <f>SUMIFS(FastClose!$H$3:$H$20000,FastClose!$K$3:$K$20000,$A25,FastClose!$G$3:$G$20000,O$3,FastClose!$D$3:$D$20000,$A$3)</f>
        <v>0</v>
      </c>
      <c r="P25" s="29">
        <f>SUMIFS(FastClose!$H$3:$H$20000,FastClose!$K$3:$K$20000,$A25,FastClose!$G$3:$G$20000,P$3,FastClose!$D$3:$D$20000,$A$3)</f>
        <v>0</v>
      </c>
      <c r="Q25" s="29">
        <f>SUMIFS(FastClose!$H$3:$H$20000,FastClose!$K$3:$K$20000,$A25,FastClose!$G$3:$G$20000,Q$3,FastClose!$D$3:$D$20000,$A$3)</f>
        <v>0</v>
      </c>
      <c r="R25" s="29">
        <f>SUMIFS(FastClose!$H$3:$H$20000,FastClose!$K$3:$K$20000,$A25,FastClose!$G$3:$G$20000,R$3,FastClose!$D$3:$D$20000,$A$3)</f>
        <v>0</v>
      </c>
      <c r="S25" s="29">
        <f>SUMIFS(FastClose!$H$3:$H$20000,FastClose!$K$3:$K$20000,$A25,FastClose!$G$3:$G$20000,S$3,FastClose!$D$3:$D$20000,$A$3)</f>
        <v>0</v>
      </c>
      <c r="T25" s="29">
        <f>SUMIFS(FastClose!$H$3:$H$20000,FastClose!$K$3:$K$20000,$A25,FastClose!$G$3:$G$20000,T$3,FastClose!$D$3:$D$20000,$A$3)</f>
        <v>0</v>
      </c>
      <c r="U25" s="29">
        <f>SUMIFS(FastClose!$H$3:$H$20000,FastClose!$K$3:$K$20000,$A25,FastClose!$G$3:$G$20000,U$3,FastClose!$D$3:$D$20000,$A$3)</f>
        <v>0</v>
      </c>
      <c r="V25" s="29">
        <f>SUMIFS(FastClose!$H$3:$H$20000,FastClose!$K$3:$K$20000,$A25,FastClose!$G$3:$G$20000,V$3,FastClose!$D$3:$D$20000,$A$3)</f>
        <v>0</v>
      </c>
      <c r="W25" s="29">
        <f>SUMIFS(FastClose!$H$3:$H$20000,FastClose!$K$3:$K$20000,$A25,FastClose!$G$3:$G$20000,W$3,FastClose!$D$3:$D$20000,$A$3)</f>
        <v>0</v>
      </c>
      <c r="X25" s="29">
        <f>SUMIFS(FastClose!$H$3:$H$20000,FastClose!$K$3:$K$20000,$A25,FastClose!$G$3:$G$20000,X$3,FastClose!$D$3:$D$20000,$A$3)</f>
        <v>0</v>
      </c>
      <c r="Y25" s="29">
        <f>SUMIFS(FastClose!$H$3:$H$20000,FastClose!$K$3:$K$20000,$A25,FastClose!$G$3:$G$20000,Y$3,FastClose!$D$3:$D$20000,$A$3)</f>
        <v>0</v>
      </c>
      <c r="Z25" s="30">
        <f>SUMIFS(FastClose!$H$3:$H$20000,FastClose!$K$3:$K$20000,$A25,FastClose!$G$3:$G$20000,Z$3,FastClose!$D$3:$D$20000,$A$3)</f>
        <v>0</v>
      </c>
      <c r="AB25" s="35" t="s">
        <v>91</v>
      </c>
      <c r="AC25" s="46">
        <f>SUMIFS(BISDATA!$L$3:$L$20000,BISDATA!$A$3:$A$20000,$AB25,BISDATA!$M$3:$M$20000,AC$4,BISDATA!$I$3:$I$20000,$AB$3)</f>
        <v>0</v>
      </c>
      <c r="AD25" s="29">
        <f>SUMIFS(BISDATA!$L$3:$L$20000,BISDATA!$A$3:$A$20000,$AB25,BISDATA!$M$3:$M$20000,AD$4,BISDATA!$I$3:$I$20000,$AB$3)</f>
        <v>0</v>
      </c>
      <c r="AE25" s="29">
        <f>SUMIFS(BISDATA!$L$3:$L$20000,BISDATA!$A$3:$A$20000,$AB25,BISDATA!$M$3:$M$20000,AE$4,BISDATA!$I$3:$I$20000,$AB$3)</f>
        <v>0</v>
      </c>
      <c r="AF25" s="29">
        <f>SUMIFS(BISDATA!$L$3:$L$20000,BISDATA!$A$3:$A$20000,$AB25,BISDATA!$M$3:$M$20000,AF$4,BISDATA!$I$3:$I$20000,$AB$3)</f>
        <v>0</v>
      </c>
      <c r="AG25" s="29">
        <f>SUMIFS(BISDATA!$L$3:$L$20000,BISDATA!$A$3:$A$20000,$AB25,BISDATA!$M$3:$M$20000,AG$4,BISDATA!$I$3:$I$20000,$AB$3)</f>
        <v>0</v>
      </c>
      <c r="AH25" s="29">
        <f>SUMIFS(BISDATA!$L$3:$L$20000,BISDATA!$A$3:$A$20000,$AB25,BISDATA!$M$3:$M$20000,AH$4,BISDATA!$I$3:$I$20000,$AB$3)</f>
        <v>0</v>
      </c>
      <c r="AI25" s="29">
        <f>SUMIFS(BISDATA!$L$3:$L$20000,BISDATA!$A$3:$A$20000,$AB25,BISDATA!$M$3:$M$20000,AI$4,BISDATA!$I$3:$I$20000,$AB$3)</f>
        <v>0</v>
      </c>
      <c r="AJ25" s="29">
        <f>SUMIFS(BISDATA!$L$3:$L$20000,BISDATA!$A$3:$A$20000,$AB25,BISDATA!$M$3:$M$20000,AJ$4,BISDATA!$I$3:$I$20000,$AB$3)</f>
        <v>0</v>
      </c>
      <c r="AK25" s="29">
        <f>SUMIFS(BISDATA!$L$3:$L$20000,BISDATA!$A$3:$A$20000,$AB25,BISDATA!$M$3:$M$20000,AK$4,BISDATA!$I$3:$I$20000,$AB$3)</f>
        <v>0</v>
      </c>
      <c r="AL25" s="29">
        <f>SUMIFS(BISDATA!$L$3:$L$20000,BISDATA!$A$3:$A$20000,$AB25,BISDATA!$M$3:$M$20000,AL$4,BISDATA!$I$3:$I$20000,$AB$3)</f>
        <v>0</v>
      </c>
      <c r="AM25" s="29">
        <f>SUMIFS(BISDATA!$L$3:$L$20000,BISDATA!$A$3:$A$20000,$AB25,BISDATA!$M$3:$M$20000,AM$4,BISDATA!$I$3:$I$20000,$AB$3)</f>
        <v>0</v>
      </c>
      <c r="AN25" s="29">
        <f>SUMIFS(BISDATA!$L$3:$L$20000,BISDATA!$A$3:$A$20000,$AB25,BISDATA!$M$3:$M$20000,AN$4,BISDATA!$I$3:$I$20000,$AB$3)</f>
        <v>0</v>
      </c>
      <c r="AO25" s="29">
        <f>SUMIFS(BISDATA!$L$3:$L$20000,BISDATA!$A$3:$A$20000,$AB25,BISDATA!$M$3:$M$20000,AO$4,BISDATA!$I$3:$I$20000,$AB$3)</f>
        <v>0</v>
      </c>
      <c r="AP25" s="29">
        <f>SUMIFS(BISDATA!$L$3:$L$20000,BISDATA!$A$3:$A$20000,$AB25,BISDATA!$M$3:$M$20000,AP$4,BISDATA!$I$3:$I$20000,$AB$3)</f>
        <v>0</v>
      </c>
      <c r="AQ25" s="29">
        <f>SUMIFS(BISDATA!$L$3:$L$20000,BISDATA!$A$3:$A$20000,$AB25,BISDATA!$M$3:$M$20000,AQ$4,BISDATA!$I$3:$I$20000,$AB$3)</f>
        <v>0</v>
      </c>
      <c r="AR25" s="29">
        <f>SUMIFS(BISDATA!$L$3:$L$20000,BISDATA!$A$3:$A$20000,$AB25,BISDATA!$M$3:$M$20000,AR$4,BISDATA!$I$3:$I$20000,$AB$3)</f>
        <v>0</v>
      </c>
      <c r="AS25" s="29">
        <f>SUMIFS(BISDATA!$L$3:$L$20000,BISDATA!$A$3:$A$20000,$AB25,BISDATA!$M$3:$M$20000,AS$4,BISDATA!$I$3:$I$20000,$AB$3)</f>
        <v>0</v>
      </c>
      <c r="AT25" s="29">
        <f>SUMIFS(BISDATA!$L$3:$L$20000,BISDATA!$A$3:$A$20000,$AB25,BISDATA!$M$3:$M$20000,AT$4,BISDATA!$I$3:$I$20000,$AB$3)</f>
        <v>0</v>
      </c>
      <c r="AU25" s="29">
        <f>SUMIFS(BISDATA!$L$3:$L$20000,BISDATA!$A$3:$A$20000,$AB25,BISDATA!$M$3:$M$20000,AU$4,BISDATA!$I$3:$I$20000,$AB$3)</f>
        <v>0</v>
      </c>
      <c r="AV25" s="29">
        <f>SUMIFS(BISDATA!$L$3:$L$20000,BISDATA!$A$3:$A$20000,$AB25,BISDATA!$M$3:$M$20000,AV$4,BISDATA!$I$3:$I$20000,$AB$3)</f>
        <v>0</v>
      </c>
      <c r="AW25" s="29">
        <f>SUMIFS(BISDATA!$L$3:$L$20000,BISDATA!$A$3:$A$20000,$AB25,BISDATA!$M$3:$M$20000,AW$4,BISDATA!$I$3:$I$20000,$AB$3)</f>
        <v>0</v>
      </c>
      <c r="AX25" s="29">
        <f>SUMIFS(BISDATA!$L$3:$L$20000,BISDATA!$A$3:$A$20000,$AB25,BISDATA!$M$3:$M$20000,AX$4,BISDATA!$I$3:$I$20000,$AB$3)</f>
        <v>0</v>
      </c>
      <c r="AY25" s="29">
        <f>SUMIFS(BISDATA!$L$3:$L$20000,BISDATA!$A$3:$A$20000,$AB25,BISDATA!$M$3:$M$20000,AY$4,BISDATA!$I$3:$I$20000,$AB$3)</f>
        <v>0</v>
      </c>
      <c r="AZ25" s="29">
        <f>SUMIFS(BISDATA!$L$3:$L$20000,BISDATA!$A$3:$A$20000,$AB25,BISDATA!$M$3:$M$20000,AZ$4,BISDATA!$I$3:$I$20000,$AB$3)</f>
        <v>0</v>
      </c>
      <c r="BA25" s="30">
        <f>SUMIFS(BISDATA!$L$3:$L$20000,BISDATA!$A$3:$A$20000,$AB25,BISDATA!$M$3:$M$20000,BA$4,BISDATA!$I$3:$I$20000,$AB$3)</f>
        <v>0</v>
      </c>
      <c r="BC25" s="35" t="s">
        <v>91</v>
      </c>
      <c r="BD25" s="46">
        <f t="shared" si="25"/>
        <v>0</v>
      </c>
      <c r="BE25" s="29">
        <f t="shared" si="1"/>
        <v>0</v>
      </c>
      <c r="BF25" s="29">
        <f t="shared" si="2"/>
        <v>0</v>
      </c>
      <c r="BG25" s="29">
        <f t="shared" si="3"/>
        <v>0</v>
      </c>
      <c r="BH25" s="29">
        <f t="shared" si="4"/>
        <v>0</v>
      </c>
      <c r="BI25" s="29">
        <f t="shared" si="5"/>
        <v>0</v>
      </c>
      <c r="BJ25" s="29">
        <f t="shared" si="6"/>
        <v>0</v>
      </c>
      <c r="BK25" s="29">
        <f t="shared" si="7"/>
        <v>0</v>
      </c>
      <c r="BL25" s="29">
        <f t="shared" si="8"/>
        <v>0</v>
      </c>
      <c r="BM25" s="29">
        <f t="shared" si="9"/>
        <v>0</v>
      </c>
      <c r="BN25" s="29">
        <f t="shared" si="10"/>
        <v>0</v>
      </c>
      <c r="BO25" s="29">
        <f t="shared" si="11"/>
        <v>0</v>
      </c>
      <c r="BP25" s="29">
        <f t="shared" si="12"/>
        <v>0</v>
      </c>
      <c r="BQ25" s="29">
        <f t="shared" si="13"/>
        <v>0</v>
      </c>
      <c r="BR25" s="29">
        <f t="shared" si="14"/>
        <v>0</v>
      </c>
      <c r="BS25" s="29">
        <f t="shared" si="15"/>
        <v>0</v>
      </c>
      <c r="BT25" s="29">
        <f t="shared" si="16"/>
        <v>0</v>
      </c>
      <c r="BU25" s="29">
        <f t="shared" si="17"/>
        <v>0</v>
      </c>
      <c r="BV25" s="29">
        <f t="shared" si="18"/>
        <v>0</v>
      </c>
      <c r="BW25" s="29">
        <f t="shared" si="19"/>
        <v>0</v>
      </c>
      <c r="BX25" s="29">
        <f t="shared" si="20"/>
        <v>0</v>
      </c>
      <c r="BY25" s="29">
        <f t="shared" si="21"/>
        <v>0</v>
      </c>
      <c r="BZ25" s="29">
        <f t="shared" si="22"/>
        <v>0</v>
      </c>
      <c r="CA25" s="29">
        <f t="shared" si="23"/>
        <v>0</v>
      </c>
      <c r="CB25" s="30">
        <f t="shared" si="24"/>
        <v>0</v>
      </c>
    </row>
    <row r="26" spans="1:80" x14ac:dyDescent="0.25">
      <c r="A26" s="35" t="s">
        <v>171</v>
      </c>
      <c r="B26" s="46">
        <f>SUMIFS(FastClose!$H$3:$H$20000,FastClose!$K$3:$K$20000,$A26,FastClose!$G$3:$G$20000,B$3,FastClose!$D$3:$D$20000,$A$3)</f>
        <v>0</v>
      </c>
      <c r="C26" s="29">
        <f>SUMIFS(FastClose!$H$3:$H$20000,FastClose!$K$3:$K$20000,$A26,FastClose!$G$3:$G$20000,C$3,FastClose!$D$3:$D$20000,$A$3)</f>
        <v>0</v>
      </c>
      <c r="D26" s="29">
        <f>SUMIFS(FastClose!$H$3:$H$20000,FastClose!$K$3:$K$20000,$A26,FastClose!$G$3:$G$20000,D$3,FastClose!$D$3:$D$20000,$A$3)</f>
        <v>0</v>
      </c>
      <c r="E26" s="29">
        <f>SUMIFS(FastClose!$H$3:$H$20000,FastClose!$K$3:$K$20000,$A26,FastClose!$G$3:$G$20000,E$3,FastClose!$D$3:$D$20000,$A$3)</f>
        <v>0</v>
      </c>
      <c r="F26" s="29">
        <f>SUMIFS(FastClose!$H$3:$H$20000,FastClose!$K$3:$K$20000,$A26,FastClose!$G$3:$G$20000,F$3,FastClose!$D$3:$D$20000,$A$3)</f>
        <v>0</v>
      </c>
      <c r="G26" s="29">
        <f>SUMIFS(FastClose!$H$3:$H$20000,FastClose!$K$3:$K$20000,$A26,FastClose!$G$3:$G$20000,G$3,FastClose!$D$3:$D$20000,$A$3)</f>
        <v>0</v>
      </c>
      <c r="H26" s="29">
        <f>SUMIFS(FastClose!$H$3:$H$20000,FastClose!$K$3:$K$20000,$A26,FastClose!$G$3:$G$20000,H$3,FastClose!$D$3:$D$20000,$A$3)</f>
        <v>0</v>
      </c>
      <c r="I26" s="29">
        <f>SUMIFS(FastClose!$H$3:$H$20000,FastClose!$K$3:$K$20000,$A26,FastClose!$G$3:$G$20000,I$3,FastClose!$D$3:$D$20000,$A$3)</f>
        <v>0</v>
      </c>
      <c r="J26" s="29">
        <f>SUMIFS(FastClose!$H$3:$H$20000,FastClose!$K$3:$K$20000,$A26,FastClose!$G$3:$G$20000,J$3,FastClose!$D$3:$D$20000,$A$3)</f>
        <v>0</v>
      </c>
      <c r="K26" s="29">
        <f>SUMIFS(FastClose!$H$3:$H$20000,FastClose!$K$3:$K$20000,$A26,FastClose!$G$3:$G$20000,K$3,FastClose!$D$3:$D$20000,$A$3)</f>
        <v>0</v>
      </c>
      <c r="L26" s="29">
        <f>SUMIFS(FastClose!$H$3:$H$20000,FastClose!$K$3:$K$20000,$A26,FastClose!$G$3:$G$20000,L$3,FastClose!$D$3:$D$20000,$A$3)</f>
        <v>0</v>
      </c>
      <c r="M26" s="29">
        <f>SUMIFS(FastClose!$H$3:$H$20000,FastClose!$K$3:$K$20000,$A26,FastClose!$G$3:$G$20000,M$3,FastClose!$D$3:$D$20000,$A$3)</f>
        <v>0</v>
      </c>
      <c r="N26" s="29">
        <f>SUMIFS(FastClose!$H$3:$H$20000,FastClose!$K$3:$K$20000,$A26,FastClose!$G$3:$G$20000,N$3,FastClose!$D$3:$D$20000,$A$3)</f>
        <v>0</v>
      </c>
      <c r="O26" s="29">
        <f>SUMIFS(FastClose!$H$3:$H$20000,FastClose!$K$3:$K$20000,$A26,FastClose!$G$3:$G$20000,O$3,FastClose!$D$3:$D$20000,$A$3)</f>
        <v>0</v>
      </c>
      <c r="P26" s="29">
        <f>SUMIFS(FastClose!$H$3:$H$20000,FastClose!$K$3:$K$20000,$A26,FastClose!$G$3:$G$20000,P$3,FastClose!$D$3:$D$20000,$A$3)</f>
        <v>0</v>
      </c>
      <c r="Q26" s="29">
        <f>SUMIFS(FastClose!$H$3:$H$20000,FastClose!$K$3:$K$20000,$A26,FastClose!$G$3:$G$20000,Q$3,FastClose!$D$3:$D$20000,$A$3)</f>
        <v>0</v>
      </c>
      <c r="R26" s="29">
        <f>SUMIFS(FastClose!$H$3:$H$20000,FastClose!$K$3:$K$20000,$A26,FastClose!$G$3:$G$20000,R$3,FastClose!$D$3:$D$20000,$A$3)</f>
        <v>0</v>
      </c>
      <c r="S26" s="29">
        <f>SUMIFS(FastClose!$H$3:$H$20000,FastClose!$K$3:$K$20000,$A26,FastClose!$G$3:$G$20000,S$3,FastClose!$D$3:$D$20000,$A$3)</f>
        <v>0</v>
      </c>
      <c r="T26" s="29">
        <f>SUMIFS(FastClose!$H$3:$H$20000,FastClose!$K$3:$K$20000,$A26,FastClose!$G$3:$G$20000,T$3,FastClose!$D$3:$D$20000,$A$3)</f>
        <v>0</v>
      </c>
      <c r="U26" s="29">
        <f>SUMIFS(FastClose!$H$3:$H$20000,FastClose!$K$3:$K$20000,$A26,FastClose!$G$3:$G$20000,U$3,FastClose!$D$3:$D$20000,$A$3)</f>
        <v>0</v>
      </c>
      <c r="V26" s="29">
        <f>SUMIFS(FastClose!$H$3:$H$20000,FastClose!$K$3:$K$20000,$A26,FastClose!$G$3:$G$20000,V$3,FastClose!$D$3:$D$20000,$A$3)</f>
        <v>0</v>
      </c>
      <c r="W26" s="29">
        <f>SUMIFS(FastClose!$H$3:$H$20000,FastClose!$K$3:$K$20000,$A26,FastClose!$G$3:$G$20000,W$3,FastClose!$D$3:$D$20000,$A$3)</f>
        <v>0</v>
      </c>
      <c r="X26" s="29">
        <f>SUMIFS(FastClose!$H$3:$H$20000,FastClose!$K$3:$K$20000,$A26,FastClose!$G$3:$G$20000,X$3,FastClose!$D$3:$D$20000,$A$3)</f>
        <v>0</v>
      </c>
      <c r="Y26" s="29">
        <f>SUMIFS(FastClose!$H$3:$H$20000,FastClose!$K$3:$K$20000,$A26,FastClose!$G$3:$G$20000,Y$3,FastClose!$D$3:$D$20000,$A$3)</f>
        <v>0</v>
      </c>
      <c r="Z26" s="30">
        <f>SUMIFS(FastClose!$H$3:$H$20000,FastClose!$K$3:$K$20000,$A26,FastClose!$G$3:$G$20000,Z$3,FastClose!$D$3:$D$20000,$A$3)</f>
        <v>0</v>
      </c>
      <c r="AB26" s="35" t="s">
        <v>171</v>
      </c>
      <c r="AC26" s="46">
        <f>SUMIFS(BISDATA!$L$3:$L$20000,BISDATA!$A$3:$A$20000,$AB26,BISDATA!$M$3:$M$20000,AC$4,BISDATA!$I$3:$I$20000,$AB$3)</f>
        <v>0</v>
      </c>
      <c r="AD26" s="29">
        <f>SUMIFS(BISDATA!$L$3:$L$20000,BISDATA!$A$3:$A$20000,$AB26,BISDATA!$M$3:$M$20000,AD$4,BISDATA!$I$3:$I$20000,$AB$3)</f>
        <v>0</v>
      </c>
      <c r="AE26" s="29">
        <f>SUMIFS(BISDATA!$L$3:$L$20000,BISDATA!$A$3:$A$20000,$AB26,BISDATA!$M$3:$M$20000,AE$4,BISDATA!$I$3:$I$20000,$AB$3)</f>
        <v>0</v>
      </c>
      <c r="AF26" s="29">
        <f>SUMIFS(BISDATA!$L$3:$L$20000,BISDATA!$A$3:$A$20000,$AB26,BISDATA!$M$3:$M$20000,AF$4,BISDATA!$I$3:$I$20000,$AB$3)</f>
        <v>0</v>
      </c>
      <c r="AG26" s="29">
        <f>SUMIFS(BISDATA!$L$3:$L$20000,BISDATA!$A$3:$A$20000,$AB26,BISDATA!$M$3:$M$20000,AG$4,BISDATA!$I$3:$I$20000,$AB$3)</f>
        <v>0</v>
      </c>
      <c r="AH26" s="29">
        <f>SUMIFS(BISDATA!$L$3:$L$20000,BISDATA!$A$3:$A$20000,$AB26,BISDATA!$M$3:$M$20000,AH$4,BISDATA!$I$3:$I$20000,$AB$3)</f>
        <v>0</v>
      </c>
      <c r="AI26" s="29">
        <f>SUMIFS(BISDATA!$L$3:$L$20000,BISDATA!$A$3:$A$20000,$AB26,BISDATA!$M$3:$M$20000,AI$4,BISDATA!$I$3:$I$20000,$AB$3)</f>
        <v>0</v>
      </c>
      <c r="AJ26" s="29">
        <f>SUMIFS(BISDATA!$L$3:$L$20000,BISDATA!$A$3:$A$20000,$AB26,BISDATA!$M$3:$M$20000,AJ$4,BISDATA!$I$3:$I$20000,$AB$3)</f>
        <v>0</v>
      </c>
      <c r="AK26" s="29">
        <f>SUMIFS(BISDATA!$L$3:$L$20000,BISDATA!$A$3:$A$20000,$AB26,BISDATA!$M$3:$M$20000,AK$4,BISDATA!$I$3:$I$20000,$AB$3)</f>
        <v>0</v>
      </c>
      <c r="AL26" s="29">
        <f>SUMIFS(BISDATA!$L$3:$L$20000,BISDATA!$A$3:$A$20000,$AB26,BISDATA!$M$3:$M$20000,AL$4,BISDATA!$I$3:$I$20000,$AB$3)</f>
        <v>0</v>
      </c>
      <c r="AM26" s="29">
        <f>SUMIFS(BISDATA!$L$3:$L$20000,BISDATA!$A$3:$A$20000,$AB26,BISDATA!$M$3:$M$20000,AM$4,BISDATA!$I$3:$I$20000,$AB$3)</f>
        <v>0</v>
      </c>
      <c r="AN26" s="29">
        <f>SUMIFS(BISDATA!$L$3:$L$20000,BISDATA!$A$3:$A$20000,$AB26,BISDATA!$M$3:$M$20000,AN$4,BISDATA!$I$3:$I$20000,$AB$3)</f>
        <v>0</v>
      </c>
      <c r="AO26" s="29">
        <f>SUMIFS(BISDATA!$L$3:$L$20000,BISDATA!$A$3:$A$20000,$AB26,BISDATA!$M$3:$M$20000,AO$4,BISDATA!$I$3:$I$20000,$AB$3)</f>
        <v>0</v>
      </c>
      <c r="AP26" s="29">
        <f>SUMIFS(BISDATA!$L$3:$L$20000,BISDATA!$A$3:$A$20000,$AB26,BISDATA!$M$3:$M$20000,AP$4,BISDATA!$I$3:$I$20000,$AB$3)</f>
        <v>0</v>
      </c>
      <c r="AQ26" s="29">
        <f>SUMIFS(BISDATA!$L$3:$L$20000,BISDATA!$A$3:$A$20000,$AB26,BISDATA!$M$3:$M$20000,AQ$4,BISDATA!$I$3:$I$20000,$AB$3)</f>
        <v>0</v>
      </c>
      <c r="AR26" s="29">
        <f>SUMIFS(BISDATA!$L$3:$L$20000,BISDATA!$A$3:$A$20000,$AB26,BISDATA!$M$3:$M$20000,AR$4,BISDATA!$I$3:$I$20000,$AB$3)</f>
        <v>0</v>
      </c>
      <c r="AS26" s="29">
        <f>SUMIFS(BISDATA!$L$3:$L$20000,BISDATA!$A$3:$A$20000,$AB26,BISDATA!$M$3:$M$20000,AS$4,BISDATA!$I$3:$I$20000,$AB$3)</f>
        <v>0</v>
      </c>
      <c r="AT26" s="29">
        <f>SUMIFS(BISDATA!$L$3:$L$20000,BISDATA!$A$3:$A$20000,$AB26,BISDATA!$M$3:$M$20000,AT$4,BISDATA!$I$3:$I$20000,$AB$3)</f>
        <v>0</v>
      </c>
      <c r="AU26" s="29">
        <f>SUMIFS(BISDATA!$L$3:$L$20000,BISDATA!$A$3:$A$20000,$AB26,BISDATA!$M$3:$M$20000,AU$4,BISDATA!$I$3:$I$20000,$AB$3)</f>
        <v>0</v>
      </c>
      <c r="AV26" s="29">
        <f>SUMIFS(BISDATA!$L$3:$L$20000,BISDATA!$A$3:$A$20000,$AB26,BISDATA!$M$3:$M$20000,AV$4,BISDATA!$I$3:$I$20000,$AB$3)</f>
        <v>0</v>
      </c>
      <c r="AW26" s="29">
        <f>SUMIFS(BISDATA!$L$3:$L$20000,BISDATA!$A$3:$A$20000,$AB26,BISDATA!$M$3:$M$20000,AW$4,BISDATA!$I$3:$I$20000,$AB$3)</f>
        <v>0</v>
      </c>
      <c r="AX26" s="29">
        <f>SUMIFS(BISDATA!$L$3:$L$20000,BISDATA!$A$3:$A$20000,$AB26,BISDATA!$M$3:$M$20000,AX$4,BISDATA!$I$3:$I$20000,$AB$3)</f>
        <v>0</v>
      </c>
      <c r="AY26" s="29">
        <f>SUMIFS(BISDATA!$L$3:$L$20000,BISDATA!$A$3:$A$20000,$AB26,BISDATA!$M$3:$M$20000,AY$4,BISDATA!$I$3:$I$20000,$AB$3)</f>
        <v>0</v>
      </c>
      <c r="AZ26" s="29">
        <f>SUMIFS(BISDATA!$L$3:$L$20000,BISDATA!$A$3:$A$20000,$AB26,BISDATA!$M$3:$M$20000,AZ$4,BISDATA!$I$3:$I$20000,$AB$3)</f>
        <v>0</v>
      </c>
      <c r="BA26" s="30">
        <f>SUMIFS(BISDATA!$L$3:$L$20000,BISDATA!$A$3:$A$20000,$AB26,BISDATA!$M$3:$M$20000,BA$4,BISDATA!$I$3:$I$20000,$AB$3)</f>
        <v>0</v>
      </c>
      <c r="BC26" s="35" t="s">
        <v>171</v>
      </c>
      <c r="BD26" s="46">
        <f t="shared" si="25"/>
        <v>0</v>
      </c>
      <c r="BE26" s="29">
        <f t="shared" si="1"/>
        <v>0</v>
      </c>
      <c r="BF26" s="29">
        <f t="shared" si="2"/>
        <v>0</v>
      </c>
      <c r="BG26" s="29">
        <f t="shared" si="3"/>
        <v>0</v>
      </c>
      <c r="BH26" s="29">
        <f t="shared" si="4"/>
        <v>0</v>
      </c>
      <c r="BI26" s="29">
        <f t="shared" si="5"/>
        <v>0</v>
      </c>
      <c r="BJ26" s="29">
        <f t="shared" si="6"/>
        <v>0</v>
      </c>
      <c r="BK26" s="29">
        <f t="shared" si="7"/>
        <v>0</v>
      </c>
      <c r="BL26" s="29">
        <f t="shared" si="8"/>
        <v>0</v>
      </c>
      <c r="BM26" s="29">
        <f t="shared" si="9"/>
        <v>0</v>
      </c>
      <c r="BN26" s="29">
        <f t="shared" si="10"/>
        <v>0</v>
      </c>
      <c r="BO26" s="29">
        <f t="shared" si="11"/>
        <v>0</v>
      </c>
      <c r="BP26" s="29">
        <f t="shared" si="12"/>
        <v>0</v>
      </c>
      <c r="BQ26" s="29">
        <f t="shared" si="13"/>
        <v>0</v>
      </c>
      <c r="BR26" s="29">
        <f t="shared" si="14"/>
        <v>0</v>
      </c>
      <c r="BS26" s="29">
        <f t="shared" si="15"/>
        <v>0</v>
      </c>
      <c r="BT26" s="29">
        <f t="shared" si="16"/>
        <v>0</v>
      </c>
      <c r="BU26" s="29">
        <f t="shared" si="17"/>
        <v>0</v>
      </c>
      <c r="BV26" s="29">
        <f t="shared" si="18"/>
        <v>0</v>
      </c>
      <c r="BW26" s="29">
        <f t="shared" si="19"/>
        <v>0</v>
      </c>
      <c r="BX26" s="29">
        <f t="shared" si="20"/>
        <v>0</v>
      </c>
      <c r="BY26" s="29">
        <f t="shared" si="21"/>
        <v>0</v>
      </c>
      <c r="BZ26" s="29">
        <f t="shared" si="22"/>
        <v>0</v>
      </c>
      <c r="CA26" s="29">
        <f t="shared" si="23"/>
        <v>0</v>
      </c>
      <c r="CB26" s="30">
        <f t="shared" si="24"/>
        <v>0</v>
      </c>
    </row>
    <row r="27" spans="1:80" x14ac:dyDescent="0.25">
      <c r="A27" s="35" t="s">
        <v>25</v>
      </c>
      <c r="B27" s="46">
        <f>SUMIFS(FastClose!$H$3:$H$20000,FastClose!$K$3:$K$20000,$A27,FastClose!$G$3:$G$20000,B$3,FastClose!$D$3:$D$20000,$A$3)</f>
        <v>0</v>
      </c>
      <c r="C27" s="29">
        <f>SUMIFS(FastClose!$H$3:$H$20000,FastClose!$K$3:$K$20000,$A27,FastClose!$G$3:$G$20000,C$3,FastClose!$D$3:$D$20000,$A$3)</f>
        <v>0</v>
      </c>
      <c r="D27" s="29">
        <f>SUMIFS(FastClose!$H$3:$H$20000,FastClose!$K$3:$K$20000,$A27,FastClose!$G$3:$G$20000,D$3,FastClose!$D$3:$D$20000,$A$3)</f>
        <v>0</v>
      </c>
      <c r="E27" s="29">
        <f>SUMIFS(FastClose!$H$3:$H$20000,FastClose!$K$3:$K$20000,$A27,FastClose!$G$3:$G$20000,E$3,FastClose!$D$3:$D$20000,$A$3)</f>
        <v>0</v>
      </c>
      <c r="F27" s="29">
        <f>SUMIFS(FastClose!$H$3:$H$20000,FastClose!$K$3:$K$20000,$A27,FastClose!$G$3:$G$20000,F$3,FastClose!$D$3:$D$20000,$A$3)</f>
        <v>0</v>
      </c>
      <c r="G27" s="29">
        <f>SUMIFS(FastClose!$H$3:$H$20000,FastClose!$K$3:$K$20000,$A27,FastClose!$G$3:$G$20000,G$3,FastClose!$D$3:$D$20000,$A$3)</f>
        <v>0</v>
      </c>
      <c r="H27" s="29">
        <f>SUMIFS(FastClose!$H$3:$H$20000,FastClose!$K$3:$K$20000,$A27,FastClose!$G$3:$G$20000,H$3,FastClose!$D$3:$D$20000,$A$3)</f>
        <v>0</v>
      </c>
      <c r="I27" s="29">
        <f>SUMIFS(FastClose!$H$3:$H$20000,FastClose!$K$3:$K$20000,$A27,FastClose!$G$3:$G$20000,I$3,FastClose!$D$3:$D$20000,$A$3)</f>
        <v>0</v>
      </c>
      <c r="J27" s="29">
        <f>SUMIFS(FastClose!$H$3:$H$20000,FastClose!$K$3:$K$20000,$A27,FastClose!$G$3:$G$20000,J$3,FastClose!$D$3:$D$20000,$A$3)</f>
        <v>0</v>
      </c>
      <c r="K27" s="29">
        <f>SUMIFS(FastClose!$H$3:$H$20000,FastClose!$K$3:$K$20000,$A27,FastClose!$G$3:$G$20000,K$3,FastClose!$D$3:$D$20000,$A$3)</f>
        <v>0</v>
      </c>
      <c r="L27" s="29">
        <f>SUMIFS(FastClose!$H$3:$H$20000,FastClose!$K$3:$K$20000,$A27,FastClose!$G$3:$G$20000,L$3,FastClose!$D$3:$D$20000,$A$3)</f>
        <v>0</v>
      </c>
      <c r="M27" s="29">
        <f>SUMIFS(FastClose!$H$3:$H$20000,FastClose!$K$3:$K$20000,$A27,FastClose!$G$3:$G$20000,M$3,FastClose!$D$3:$D$20000,$A$3)</f>
        <v>0</v>
      </c>
      <c r="N27" s="29">
        <f>SUMIFS(FastClose!$H$3:$H$20000,FastClose!$K$3:$K$20000,$A27,FastClose!$G$3:$G$20000,N$3,FastClose!$D$3:$D$20000,$A$3)</f>
        <v>0</v>
      </c>
      <c r="O27" s="29">
        <f>SUMIFS(FastClose!$H$3:$H$20000,FastClose!$K$3:$K$20000,$A27,FastClose!$G$3:$G$20000,O$3,FastClose!$D$3:$D$20000,$A$3)</f>
        <v>0</v>
      </c>
      <c r="P27" s="29">
        <f>SUMIFS(FastClose!$H$3:$H$20000,FastClose!$K$3:$K$20000,$A27,FastClose!$G$3:$G$20000,P$3,FastClose!$D$3:$D$20000,$A$3)</f>
        <v>0</v>
      </c>
      <c r="Q27" s="29">
        <f>SUMIFS(FastClose!$H$3:$H$20000,FastClose!$K$3:$K$20000,$A27,FastClose!$G$3:$G$20000,Q$3,FastClose!$D$3:$D$20000,$A$3)</f>
        <v>0</v>
      </c>
      <c r="R27" s="29">
        <f>SUMIFS(FastClose!$H$3:$H$20000,FastClose!$K$3:$K$20000,$A27,FastClose!$G$3:$G$20000,R$3,FastClose!$D$3:$D$20000,$A$3)</f>
        <v>0</v>
      </c>
      <c r="S27" s="29">
        <f>SUMIFS(FastClose!$H$3:$H$20000,FastClose!$K$3:$K$20000,$A27,FastClose!$G$3:$G$20000,S$3,FastClose!$D$3:$D$20000,$A$3)</f>
        <v>0</v>
      </c>
      <c r="T27" s="29">
        <f>SUMIFS(FastClose!$H$3:$H$20000,FastClose!$K$3:$K$20000,$A27,FastClose!$G$3:$G$20000,T$3,FastClose!$D$3:$D$20000,$A$3)</f>
        <v>0</v>
      </c>
      <c r="U27" s="29">
        <f>SUMIFS(FastClose!$H$3:$H$20000,FastClose!$K$3:$K$20000,$A27,FastClose!$G$3:$G$20000,U$3,FastClose!$D$3:$D$20000,$A$3)</f>
        <v>0</v>
      </c>
      <c r="V27" s="29">
        <f>SUMIFS(FastClose!$H$3:$H$20000,FastClose!$K$3:$K$20000,$A27,FastClose!$G$3:$G$20000,V$3,FastClose!$D$3:$D$20000,$A$3)</f>
        <v>0</v>
      </c>
      <c r="W27" s="29">
        <f>SUMIFS(FastClose!$H$3:$H$20000,FastClose!$K$3:$K$20000,$A27,FastClose!$G$3:$G$20000,W$3,FastClose!$D$3:$D$20000,$A$3)</f>
        <v>0</v>
      </c>
      <c r="X27" s="29">
        <f>SUMIFS(FastClose!$H$3:$H$20000,FastClose!$K$3:$K$20000,$A27,FastClose!$G$3:$G$20000,X$3,FastClose!$D$3:$D$20000,$A$3)</f>
        <v>0</v>
      </c>
      <c r="Y27" s="29">
        <f>SUMIFS(FastClose!$H$3:$H$20000,FastClose!$K$3:$K$20000,$A27,FastClose!$G$3:$G$20000,Y$3,FastClose!$D$3:$D$20000,$A$3)</f>
        <v>0</v>
      </c>
      <c r="Z27" s="30">
        <f>SUMIFS(FastClose!$H$3:$H$20000,FastClose!$K$3:$K$20000,$A27,FastClose!$G$3:$G$20000,Z$3,FastClose!$D$3:$D$20000,$A$3)</f>
        <v>0</v>
      </c>
      <c r="AB27" s="35" t="s">
        <v>25</v>
      </c>
      <c r="AC27" s="46">
        <f>SUMIFS(BISDATA!$L$3:$L$20000,BISDATA!$A$3:$A$20000,$AB27,BISDATA!$M$3:$M$20000,AC$4,BISDATA!$I$3:$I$20000,$AB$3)</f>
        <v>0</v>
      </c>
      <c r="AD27" s="29">
        <f>SUMIFS(BISDATA!$L$3:$L$20000,BISDATA!$A$3:$A$20000,$AB27,BISDATA!$M$3:$M$20000,AD$4,BISDATA!$I$3:$I$20000,$AB$3)</f>
        <v>0</v>
      </c>
      <c r="AE27" s="29">
        <f>SUMIFS(BISDATA!$L$3:$L$20000,BISDATA!$A$3:$A$20000,$AB27,BISDATA!$M$3:$M$20000,AE$4,BISDATA!$I$3:$I$20000,$AB$3)</f>
        <v>0</v>
      </c>
      <c r="AF27" s="29">
        <f>SUMIFS(BISDATA!$L$3:$L$20000,BISDATA!$A$3:$A$20000,$AB27,BISDATA!$M$3:$M$20000,AF$4,BISDATA!$I$3:$I$20000,$AB$3)</f>
        <v>0</v>
      </c>
      <c r="AG27" s="29">
        <f>SUMIFS(BISDATA!$L$3:$L$20000,BISDATA!$A$3:$A$20000,$AB27,BISDATA!$M$3:$M$20000,AG$4,BISDATA!$I$3:$I$20000,$AB$3)</f>
        <v>0</v>
      </c>
      <c r="AH27" s="29">
        <f>SUMIFS(BISDATA!$L$3:$L$20000,BISDATA!$A$3:$A$20000,$AB27,BISDATA!$M$3:$M$20000,AH$4,BISDATA!$I$3:$I$20000,$AB$3)</f>
        <v>0</v>
      </c>
      <c r="AI27" s="29">
        <f>SUMIFS(BISDATA!$L$3:$L$20000,BISDATA!$A$3:$A$20000,$AB27,BISDATA!$M$3:$M$20000,AI$4,BISDATA!$I$3:$I$20000,$AB$3)</f>
        <v>0</v>
      </c>
      <c r="AJ27" s="29">
        <f>SUMIFS(BISDATA!$L$3:$L$20000,BISDATA!$A$3:$A$20000,$AB27,BISDATA!$M$3:$M$20000,AJ$4,BISDATA!$I$3:$I$20000,$AB$3)</f>
        <v>0</v>
      </c>
      <c r="AK27" s="29">
        <f>SUMIFS(BISDATA!$L$3:$L$20000,BISDATA!$A$3:$A$20000,$AB27,BISDATA!$M$3:$M$20000,AK$4,BISDATA!$I$3:$I$20000,$AB$3)</f>
        <v>0</v>
      </c>
      <c r="AL27" s="29">
        <f>SUMIFS(BISDATA!$L$3:$L$20000,BISDATA!$A$3:$A$20000,$AB27,BISDATA!$M$3:$M$20000,AL$4,BISDATA!$I$3:$I$20000,$AB$3)</f>
        <v>0</v>
      </c>
      <c r="AM27" s="29">
        <f>SUMIFS(BISDATA!$L$3:$L$20000,BISDATA!$A$3:$A$20000,$AB27,BISDATA!$M$3:$M$20000,AM$4,BISDATA!$I$3:$I$20000,$AB$3)</f>
        <v>0</v>
      </c>
      <c r="AN27" s="29">
        <f>SUMIFS(BISDATA!$L$3:$L$20000,BISDATA!$A$3:$A$20000,$AB27,BISDATA!$M$3:$M$20000,AN$4,BISDATA!$I$3:$I$20000,$AB$3)</f>
        <v>0</v>
      </c>
      <c r="AO27" s="29">
        <f>SUMIFS(BISDATA!$L$3:$L$20000,BISDATA!$A$3:$A$20000,$AB27,BISDATA!$M$3:$M$20000,AO$4,BISDATA!$I$3:$I$20000,$AB$3)</f>
        <v>0</v>
      </c>
      <c r="AP27" s="29">
        <f>SUMIFS(BISDATA!$L$3:$L$20000,BISDATA!$A$3:$A$20000,$AB27,BISDATA!$M$3:$M$20000,AP$4,BISDATA!$I$3:$I$20000,$AB$3)</f>
        <v>0</v>
      </c>
      <c r="AQ27" s="29">
        <f>SUMIFS(BISDATA!$L$3:$L$20000,BISDATA!$A$3:$A$20000,$AB27,BISDATA!$M$3:$M$20000,AQ$4,BISDATA!$I$3:$I$20000,$AB$3)</f>
        <v>0</v>
      </c>
      <c r="AR27" s="29">
        <f>SUMIFS(BISDATA!$L$3:$L$20000,BISDATA!$A$3:$A$20000,$AB27,BISDATA!$M$3:$M$20000,AR$4,BISDATA!$I$3:$I$20000,$AB$3)</f>
        <v>0</v>
      </c>
      <c r="AS27" s="29">
        <f>SUMIFS(BISDATA!$L$3:$L$20000,BISDATA!$A$3:$A$20000,$AB27,BISDATA!$M$3:$M$20000,AS$4,BISDATA!$I$3:$I$20000,$AB$3)</f>
        <v>0</v>
      </c>
      <c r="AT27" s="29">
        <f>SUMIFS(BISDATA!$L$3:$L$20000,BISDATA!$A$3:$A$20000,$AB27,BISDATA!$M$3:$M$20000,AT$4,BISDATA!$I$3:$I$20000,$AB$3)</f>
        <v>0</v>
      </c>
      <c r="AU27" s="29">
        <f>SUMIFS(BISDATA!$L$3:$L$20000,BISDATA!$A$3:$A$20000,$AB27,BISDATA!$M$3:$M$20000,AU$4,BISDATA!$I$3:$I$20000,$AB$3)</f>
        <v>0</v>
      </c>
      <c r="AV27" s="29">
        <f>SUMIFS(BISDATA!$L$3:$L$20000,BISDATA!$A$3:$A$20000,$AB27,BISDATA!$M$3:$M$20000,AV$4,BISDATA!$I$3:$I$20000,$AB$3)</f>
        <v>0</v>
      </c>
      <c r="AW27" s="29">
        <f>SUMIFS(BISDATA!$L$3:$L$20000,BISDATA!$A$3:$A$20000,$AB27,BISDATA!$M$3:$M$20000,AW$4,BISDATA!$I$3:$I$20000,$AB$3)</f>
        <v>0</v>
      </c>
      <c r="AX27" s="29">
        <f>SUMIFS(BISDATA!$L$3:$L$20000,BISDATA!$A$3:$A$20000,$AB27,BISDATA!$M$3:$M$20000,AX$4,BISDATA!$I$3:$I$20000,$AB$3)</f>
        <v>0</v>
      </c>
      <c r="AY27" s="29">
        <f>SUMIFS(BISDATA!$L$3:$L$20000,BISDATA!$A$3:$A$20000,$AB27,BISDATA!$M$3:$M$20000,AY$4,BISDATA!$I$3:$I$20000,$AB$3)</f>
        <v>0</v>
      </c>
      <c r="AZ27" s="29">
        <f>SUMIFS(BISDATA!$L$3:$L$20000,BISDATA!$A$3:$A$20000,$AB27,BISDATA!$M$3:$M$20000,AZ$4,BISDATA!$I$3:$I$20000,$AB$3)</f>
        <v>0</v>
      </c>
      <c r="BA27" s="30">
        <f>SUMIFS(BISDATA!$L$3:$L$20000,BISDATA!$A$3:$A$20000,$AB27,BISDATA!$M$3:$M$20000,BA$4,BISDATA!$I$3:$I$20000,$AB$3)</f>
        <v>0</v>
      </c>
      <c r="BC27" s="35" t="s">
        <v>25</v>
      </c>
      <c r="BD27" s="46">
        <f t="shared" si="25"/>
        <v>0</v>
      </c>
      <c r="BE27" s="29">
        <f t="shared" si="1"/>
        <v>0</v>
      </c>
      <c r="BF27" s="29">
        <f t="shared" si="2"/>
        <v>0</v>
      </c>
      <c r="BG27" s="29">
        <f t="shared" si="3"/>
        <v>0</v>
      </c>
      <c r="BH27" s="29">
        <f t="shared" si="4"/>
        <v>0</v>
      </c>
      <c r="BI27" s="29">
        <f t="shared" si="5"/>
        <v>0</v>
      </c>
      <c r="BJ27" s="29">
        <f t="shared" si="6"/>
        <v>0</v>
      </c>
      <c r="BK27" s="29">
        <f t="shared" si="7"/>
        <v>0</v>
      </c>
      <c r="BL27" s="29">
        <f t="shared" si="8"/>
        <v>0</v>
      </c>
      <c r="BM27" s="29">
        <f t="shared" si="9"/>
        <v>0</v>
      </c>
      <c r="BN27" s="29">
        <f t="shared" si="10"/>
        <v>0</v>
      </c>
      <c r="BO27" s="29">
        <f t="shared" si="11"/>
        <v>0</v>
      </c>
      <c r="BP27" s="29">
        <f t="shared" si="12"/>
        <v>0</v>
      </c>
      <c r="BQ27" s="29">
        <f t="shared" si="13"/>
        <v>0</v>
      </c>
      <c r="BR27" s="29">
        <f t="shared" si="14"/>
        <v>0</v>
      </c>
      <c r="BS27" s="29">
        <f t="shared" si="15"/>
        <v>0</v>
      </c>
      <c r="BT27" s="29">
        <f t="shared" si="16"/>
        <v>0</v>
      </c>
      <c r="BU27" s="29">
        <f t="shared" si="17"/>
        <v>0</v>
      </c>
      <c r="BV27" s="29">
        <f t="shared" si="18"/>
        <v>0</v>
      </c>
      <c r="BW27" s="29">
        <f t="shared" si="19"/>
        <v>0</v>
      </c>
      <c r="BX27" s="29">
        <f t="shared" si="20"/>
        <v>0</v>
      </c>
      <c r="BY27" s="29">
        <f t="shared" si="21"/>
        <v>0</v>
      </c>
      <c r="BZ27" s="29">
        <f t="shared" si="22"/>
        <v>0</v>
      </c>
      <c r="CA27" s="29">
        <f t="shared" si="23"/>
        <v>0</v>
      </c>
      <c r="CB27" s="30">
        <f t="shared" si="24"/>
        <v>0</v>
      </c>
    </row>
    <row r="28" spans="1:80" x14ac:dyDescent="0.25">
      <c r="A28" s="35" t="s">
        <v>156</v>
      </c>
      <c r="B28" s="46">
        <f>SUMIFS(FastClose!$H$3:$H$20000,FastClose!$K$3:$K$20000,$A28,FastClose!$G$3:$G$20000,B$3,FastClose!$D$3:$D$20000,$A$3)</f>
        <v>0</v>
      </c>
      <c r="C28" s="29">
        <f>SUMIFS(FastClose!$H$3:$H$20000,FastClose!$K$3:$K$20000,$A28,FastClose!$G$3:$G$20000,C$3,FastClose!$D$3:$D$20000,$A$3)</f>
        <v>0</v>
      </c>
      <c r="D28" s="29">
        <f>SUMIFS(FastClose!$H$3:$H$20000,FastClose!$K$3:$K$20000,$A28,FastClose!$G$3:$G$20000,D$3,FastClose!$D$3:$D$20000,$A$3)</f>
        <v>0</v>
      </c>
      <c r="E28" s="29">
        <f>SUMIFS(FastClose!$H$3:$H$20000,FastClose!$K$3:$K$20000,$A28,FastClose!$G$3:$G$20000,E$3,FastClose!$D$3:$D$20000,$A$3)</f>
        <v>0</v>
      </c>
      <c r="F28" s="29">
        <f>SUMIFS(FastClose!$H$3:$H$20000,FastClose!$K$3:$K$20000,$A28,FastClose!$G$3:$G$20000,F$3,FastClose!$D$3:$D$20000,$A$3)</f>
        <v>0</v>
      </c>
      <c r="G28" s="29">
        <f>SUMIFS(FastClose!$H$3:$H$20000,FastClose!$K$3:$K$20000,$A28,FastClose!$G$3:$G$20000,G$3,FastClose!$D$3:$D$20000,$A$3)</f>
        <v>0</v>
      </c>
      <c r="H28" s="29">
        <f>SUMIFS(FastClose!$H$3:$H$20000,FastClose!$K$3:$K$20000,$A28,FastClose!$G$3:$G$20000,H$3,FastClose!$D$3:$D$20000,$A$3)</f>
        <v>0</v>
      </c>
      <c r="I28" s="29">
        <f>SUMIFS(FastClose!$H$3:$H$20000,FastClose!$K$3:$K$20000,$A28,FastClose!$G$3:$G$20000,I$3,FastClose!$D$3:$D$20000,$A$3)</f>
        <v>0</v>
      </c>
      <c r="J28" s="29">
        <f>SUMIFS(FastClose!$H$3:$H$20000,FastClose!$K$3:$K$20000,$A28,FastClose!$G$3:$G$20000,J$3,FastClose!$D$3:$D$20000,$A$3)</f>
        <v>0</v>
      </c>
      <c r="K28" s="29">
        <f>SUMIFS(FastClose!$H$3:$H$20000,FastClose!$K$3:$K$20000,$A28,FastClose!$G$3:$G$20000,K$3,FastClose!$D$3:$D$20000,$A$3)</f>
        <v>0</v>
      </c>
      <c r="L28" s="29">
        <f>SUMIFS(FastClose!$H$3:$H$20000,FastClose!$K$3:$K$20000,$A28,FastClose!$G$3:$G$20000,L$3,FastClose!$D$3:$D$20000,$A$3)</f>
        <v>0</v>
      </c>
      <c r="M28" s="29">
        <f>SUMIFS(FastClose!$H$3:$H$20000,FastClose!$K$3:$K$20000,$A28,FastClose!$G$3:$G$20000,M$3,FastClose!$D$3:$D$20000,$A$3)</f>
        <v>0</v>
      </c>
      <c r="N28" s="29">
        <f>SUMIFS(FastClose!$H$3:$H$20000,FastClose!$K$3:$K$20000,$A28,FastClose!$G$3:$G$20000,N$3,FastClose!$D$3:$D$20000,$A$3)</f>
        <v>0</v>
      </c>
      <c r="O28" s="29">
        <f>SUMIFS(FastClose!$H$3:$H$20000,FastClose!$K$3:$K$20000,$A28,FastClose!$G$3:$G$20000,O$3,FastClose!$D$3:$D$20000,$A$3)</f>
        <v>0</v>
      </c>
      <c r="P28" s="29">
        <f>SUMIFS(FastClose!$H$3:$H$20000,FastClose!$K$3:$K$20000,$A28,FastClose!$G$3:$G$20000,P$3,FastClose!$D$3:$D$20000,$A$3)</f>
        <v>0</v>
      </c>
      <c r="Q28" s="29">
        <f>SUMIFS(FastClose!$H$3:$H$20000,FastClose!$K$3:$K$20000,$A28,FastClose!$G$3:$G$20000,Q$3,FastClose!$D$3:$D$20000,$A$3)</f>
        <v>0</v>
      </c>
      <c r="R28" s="29">
        <f>SUMIFS(FastClose!$H$3:$H$20000,FastClose!$K$3:$K$20000,$A28,FastClose!$G$3:$G$20000,R$3,FastClose!$D$3:$D$20000,$A$3)</f>
        <v>0</v>
      </c>
      <c r="S28" s="29">
        <f>SUMIFS(FastClose!$H$3:$H$20000,FastClose!$K$3:$K$20000,$A28,FastClose!$G$3:$G$20000,S$3,FastClose!$D$3:$D$20000,$A$3)</f>
        <v>0</v>
      </c>
      <c r="T28" s="29">
        <f>SUMIFS(FastClose!$H$3:$H$20000,FastClose!$K$3:$K$20000,$A28,FastClose!$G$3:$G$20000,T$3,FastClose!$D$3:$D$20000,$A$3)</f>
        <v>0</v>
      </c>
      <c r="U28" s="29">
        <f>SUMIFS(FastClose!$H$3:$H$20000,FastClose!$K$3:$K$20000,$A28,FastClose!$G$3:$G$20000,U$3,FastClose!$D$3:$D$20000,$A$3)</f>
        <v>0</v>
      </c>
      <c r="V28" s="29">
        <f>SUMIFS(FastClose!$H$3:$H$20000,FastClose!$K$3:$K$20000,$A28,FastClose!$G$3:$G$20000,V$3,FastClose!$D$3:$D$20000,$A$3)</f>
        <v>0</v>
      </c>
      <c r="W28" s="29">
        <f>SUMIFS(FastClose!$H$3:$H$20000,FastClose!$K$3:$K$20000,$A28,FastClose!$G$3:$G$20000,W$3,FastClose!$D$3:$D$20000,$A$3)</f>
        <v>0</v>
      </c>
      <c r="X28" s="29">
        <f>SUMIFS(FastClose!$H$3:$H$20000,FastClose!$K$3:$K$20000,$A28,FastClose!$G$3:$G$20000,X$3,FastClose!$D$3:$D$20000,$A$3)</f>
        <v>0</v>
      </c>
      <c r="Y28" s="29">
        <f>SUMIFS(FastClose!$H$3:$H$20000,FastClose!$K$3:$K$20000,$A28,FastClose!$G$3:$G$20000,Y$3,FastClose!$D$3:$D$20000,$A$3)</f>
        <v>0</v>
      </c>
      <c r="Z28" s="30">
        <f>SUMIFS(FastClose!$H$3:$H$20000,FastClose!$K$3:$K$20000,$A28,FastClose!$G$3:$G$20000,Z$3,FastClose!$D$3:$D$20000,$A$3)</f>
        <v>0</v>
      </c>
      <c r="AB28" s="35" t="s">
        <v>156</v>
      </c>
      <c r="AC28" s="46">
        <f>SUMIFS(BISDATA!$L$3:$L$20000,BISDATA!$A$3:$A$20000,$AB28,BISDATA!$M$3:$M$20000,AC$4,BISDATA!$I$3:$I$20000,$AB$3)</f>
        <v>0</v>
      </c>
      <c r="AD28" s="29">
        <f>SUMIFS(BISDATA!$L$3:$L$20000,BISDATA!$A$3:$A$20000,$AB28,BISDATA!$M$3:$M$20000,AD$4,BISDATA!$I$3:$I$20000,$AB$3)</f>
        <v>0</v>
      </c>
      <c r="AE28" s="29">
        <f>SUMIFS(BISDATA!$L$3:$L$20000,BISDATA!$A$3:$A$20000,$AB28,BISDATA!$M$3:$M$20000,AE$4,BISDATA!$I$3:$I$20000,$AB$3)</f>
        <v>0</v>
      </c>
      <c r="AF28" s="29">
        <f>SUMIFS(BISDATA!$L$3:$L$20000,BISDATA!$A$3:$A$20000,$AB28,BISDATA!$M$3:$M$20000,AF$4,BISDATA!$I$3:$I$20000,$AB$3)</f>
        <v>0</v>
      </c>
      <c r="AG28" s="29">
        <f>SUMIFS(BISDATA!$L$3:$L$20000,BISDATA!$A$3:$A$20000,$AB28,BISDATA!$M$3:$M$20000,AG$4,BISDATA!$I$3:$I$20000,$AB$3)</f>
        <v>0</v>
      </c>
      <c r="AH28" s="29">
        <f>SUMIFS(BISDATA!$L$3:$L$20000,BISDATA!$A$3:$A$20000,$AB28,BISDATA!$M$3:$M$20000,AH$4,BISDATA!$I$3:$I$20000,$AB$3)</f>
        <v>0</v>
      </c>
      <c r="AI28" s="29">
        <f>SUMIFS(BISDATA!$L$3:$L$20000,BISDATA!$A$3:$A$20000,$AB28,BISDATA!$M$3:$M$20000,AI$4,BISDATA!$I$3:$I$20000,$AB$3)</f>
        <v>0</v>
      </c>
      <c r="AJ28" s="29">
        <f>SUMIFS(BISDATA!$L$3:$L$20000,BISDATA!$A$3:$A$20000,$AB28,BISDATA!$M$3:$M$20000,AJ$4,BISDATA!$I$3:$I$20000,$AB$3)</f>
        <v>0</v>
      </c>
      <c r="AK28" s="29">
        <f>SUMIFS(BISDATA!$L$3:$L$20000,BISDATA!$A$3:$A$20000,$AB28,BISDATA!$M$3:$M$20000,AK$4,BISDATA!$I$3:$I$20000,$AB$3)</f>
        <v>0</v>
      </c>
      <c r="AL28" s="29">
        <f>SUMIFS(BISDATA!$L$3:$L$20000,BISDATA!$A$3:$A$20000,$AB28,BISDATA!$M$3:$M$20000,AL$4,BISDATA!$I$3:$I$20000,$AB$3)</f>
        <v>0</v>
      </c>
      <c r="AM28" s="29">
        <f>SUMIFS(BISDATA!$L$3:$L$20000,BISDATA!$A$3:$A$20000,$AB28,BISDATA!$M$3:$M$20000,AM$4,BISDATA!$I$3:$I$20000,$AB$3)</f>
        <v>0</v>
      </c>
      <c r="AN28" s="29">
        <f>SUMIFS(BISDATA!$L$3:$L$20000,BISDATA!$A$3:$A$20000,$AB28,BISDATA!$M$3:$M$20000,AN$4,BISDATA!$I$3:$I$20000,$AB$3)</f>
        <v>0</v>
      </c>
      <c r="AO28" s="29">
        <f>SUMIFS(BISDATA!$L$3:$L$20000,BISDATA!$A$3:$A$20000,$AB28,BISDATA!$M$3:$M$20000,AO$4,BISDATA!$I$3:$I$20000,$AB$3)</f>
        <v>0</v>
      </c>
      <c r="AP28" s="29">
        <f>SUMIFS(BISDATA!$L$3:$L$20000,BISDATA!$A$3:$A$20000,$AB28,BISDATA!$M$3:$M$20000,AP$4,BISDATA!$I$3:$I$20000,$AB$3)</f>
        <v>0</v>
      </c>
      <c r="AQ28" s="29">
        <f>SUMIFS(BISDATA!$L$3:$L$20000,BISDATA!$A$3:$A$20000,$AB28,BISDATA!$M$3:$M$20000,AQ$4,BISDATA!$I$3:$I$20000,$AB$3)</f>
        <v>0</v>
      </c>
      <c r="AR28" s="29">
        <f>SUMIFS(BISDATA!$L$3:$L$20000,BISDATA!$A$3:$A$20000,$AB28,BISDATA!$M$3:$M$20000,AR$4,BISDATA!$I$3:$I$20000,$AB$3)</f>
        <v>0</v>
      </c>
      <c r="AS28" s="29">
        <f>SUMIFS(BISDATA!$L$3:$L$20000,BISDATA!$A$3:$A$20000,$AB28,BISDATA!$M$3:$M$20000,AS$4,BISDATA!$I$3:$I$20000,$AB$3)</f>
        <v>0</v>
      </c>
      <c r="AT28" s="29">
        <f>SUMIFS(BISDATA!$L$3:$L$20000,BISDATA!$A$3:$A$20000,$AB28,BISDATA!$M$3:$M$20000,AT$4,BISDATA!$I$3:$I$20000,$AB$3)</f>
        <v>0</v>
      </c>
      <c r="AU28" s="29">
        <f>SUMIFS(BISDATA!$L$3:$L$20000,BISDATA!$A$3:$A$20000,$AB28,BISDATA!$M$3:$M$20000,AU$4,BISDATA!$I$3:$I$20000,$AB$3)</f>
        <v>0</v>
      </c>
      <c r="AV28" s="29">
        <f>SUMIFS(BISDATA!$L$3:$L$20000,BISDATA!$A$3:$A$20000,$AB28,BISDATA!$M$3:$M$20000,AV$4,BISDATA!$I$3:$I$20000,$AB$3)</f>
        <v>0</v>
      </c>
      <c r="AW28" s="29">
        <f>SUMIFS(BISDATA!$L$3:$L$20000,BISDATA!$A$3:$A$20000,$AB28,BISDATA!$M$3:$M$20000,AW$4,BISDATA!$I$3:$I$20000,$AB$3)</f>
        <v>0</v>
      </c>
      <c r="AX28" s="29">
        <f>SUMIFS(BISDATA!$L$3:$L$20000,BISDATA!$A$3:$A$20000,$AB28,BISDATA!$M$3:$M$20000,AX$4,BISDATA!$I$3:$I$20000,$AB$3)</f>
        <v>0</v>
      </c>
      <c r="AY28" s="29">
        <f>SUMIFS(BISDATA!$L$3:$L$20000,BISDATA!$A$3:$A$20000,$AB28,BISDATA!$M$3:$M$20000,AY$4,BISDATA!$I$3:$I$20000,$AB$3)</f>
        <v>0</v>
      </c>
      <c r="AZ28" s="29">
        <f>SUMIFS(BISDATA!$L$3:$L$20000,BISDATA!$A$3:$A$20000,$AB28,BISDATA!$M$3:$M$20000,AZ$4,BISDATA!$I$3:$I$20000,$AB$3)</f>
        <v>0</v>
      </c>
      <c r="BA28" s="30">
        <f>SUMIFS(BISDATA!$L$3:$L$20000,BISDATA!$A$3:$A$20000,$AB28,BISDATA!$M$3:$M$20000,BA$4,BISDATA!$I$3:$I$20000,$AB$3)</f>
        <v>0</v>
      </c>
      <c r="BC28" s="35" t="s">
        <v>156</v>
      </c>
      <c r="BD28" s="46">
        <f t="shared" si="25"/>
        <v>0</v>
      </c>
      <c r="BE28" s="29">
        <f t="shared" si="1"/>
        <v>0</v>
      </c>
      <c r="BF28" s="29">
        <f t="shared" si="2"/>
        <v>0</v>
      </c>
      <c r="BG28" s="29">
        <f t="shared" si="3"/>
        <v>0</v>
      </c>
      <c r="BH28" s="29">
        <f t="shared" si="4"/>
        <v>0</v>
      </c>
      <c r="BI28" s="29">
        <f t="shared" si="5"/>
        <v>0</v>
      </c>
      <c r="BJ28" s="29">
        <f t="shared" si="6"/>
        <v>0</v>
      </c>
      <c r="BK28" s="29">
        <f t="shared" si="7"/>
        <v>0</v>
      </c>
      <c r="BL28" s="29">
        <f t="shared" si="8"/>
        <v>0</v>
      </c>
      <c r="BM28" s="29">
        <f t="shared" si="9"/>
        <v>0</v>
      </c>
      <c r="BN28" s="29">
        <f t="shared" si="10"/>
        <v>0</v>
      </c>
      <c r="BO28" s="29">
        <f t="shared" si="11"/>
        <v>0</v>
      </c>
      <c r="BP28" s="29">
        <f t="shared" si="12"/>
        <v>0</v>
      </c>
      <c r="BQ28" s="29">
        <f t="shared" si="13"/>
        <v>0</v>
      </c>
      <c r="BR28" s="29">
        <f t="shared" si="14"/>
        <v>0</v>
      </c>
      <c r="BS28" s="29">
        <f t="shared" si="15"/>
        <v>0</v>
      </c>
      <c r="BT28" s="29">
        <f t="shared" si="16"/>
        <v>0</v>
      </c>
      <c r="BU28" s="29">
        <f t="shared" si="17"/>
        <v>0</v>
      </c>
      <c r="BV28" s="29">
        <f t="shared" si="18"/>
        <v>0</v>
      </c>
      <c r="BW28" s="29">
        <f t="shared" si="19"/>
        <v>0</v>
      </c>
      <c r="BX28" s="29">
        <f t="shared" si="20"/>
        <v>0</v>
      </c>
      <c r="BY28" s="29">
        <f t="shared" si="21"/>
        <v>0</v>
      </c>
      <c r="BZ28" s="29">
        <f t="shared" si="22"/>
        <v>0</v>
      </c>
      <c r="CA28" s="29">
        <f t="shared" si="23"/>
        <v>0</v>
      </c>
      <c r="CB28" s="30">
        <f t="shared" si="24"/>
        <v>0</v>
      </c>
    </row>
    <row r="29" spans="1:80" x14ac:dyDescent="0.25">
      <c r="A29" s="36" t="s">
        <v>67</v>
      </c>
      <c r="B29" s="47">
        <f>SUMIFS(FastClose!$H$3:$H$20000,FastClose!$K$3:$K$20000,$A29,FastClose!$G$3:$G$20000,B$3,FastClose!$D$3:$D$20000,$A$3)</f>
        <v>0</v>
      </c>
      <c r="C29" s="31">
        <f>SUMIFS(FastClose!$H$3:$H$20000,FastClose!$K$3:$K$20000,$A29,FastClose!$G$3:$G$20000,C$3,FastClose!$D$3:$D$20000,$A$3)</f>
        <v>0</v>
      </c>
      <c r="D29" s="31">
        <f>SUMIFS(FastClose!$H$3:$H$20000,FastClose!$K$3:$K$20000,$A29,FastClose!$G$3:$G$20000,D$3,FastClose!$D$3:$D$20000,$A$3)</f>
        <v>0</v>
      </c>
      <c r="E29" s="31">
        <f>SUMIFS(FastClose!$H$3:$H$20000,FastClose!$K$3:$K$20000,$A29,FastClose!$G$3:$G$20000,E$3,FastClose!$D$3:$D$20000,$A$3)</f>
        <v>0</v>
      </c>
      <c r="F29" s="31">
        <f>SUMIFS(FastClose!$H$3:$H$20000,FastClose!$K$3:$K$20000,$A29,FastClose!$G$3:$G$20000,F$3,FastClose!$D$3:$D$20000,$A$3)</f>
        <v>0</v>
      </c>
      <c r="G29" s="31">
        <f>SUMIFS(FastClose!$H$3:$H$20000,FastClose!$K$3:$K$20000,$A29,FastClose!$G$3:$G$20000,G$3,FastClose!$D$3:$D$20000,$A$3)</f>
        <v>0</v>
      </c>
      <c r="H29" s="31">
        <f>SUMIFS(FastClose!$H$3:$H$20000,FastClose!$K$3:$K$20000,$A29,FastClose!$G$3:$G$20000,H$3,FastClose!$D$3:$D$20000,$A$3)</f>
        <v>0</v>
      </c>
      <c r="I29" s="31">
        <f>SUMIFS(FastClose!$H$3:$H$20000,FastClose!$K$3:$K$20000,$A29,FastClose!$G$3:$G$20000,I$3,FastClose!$D$3:$D$20000,$A$3)</f>
        <v>0</v>
      </c>
      <c r="J29" s="31">
        <f>SUMIFS(FastClose!$H$3:$H$20000,FastClose!$K$3:$K$20000,$A29,FastClose!$G$3:$G$20000,J$3,FastClose!$D$3:$D$20000,$A$3)</f>
        <v>0</v>
      </c>
      <c r="K29" s="31">
        <f>SUMIFS(FastClose!$H$3:$H$20000,FastClose!$K$3:$K$20000,$A29,FastClose!$G$3:$G$20000,K$3,FastClose!$D$3:$D$20000,$A$3)</f>
        <v>0</v>
      </c>
      <c r="L29" s="31">
        <f>SUMIFS(FastClose!$H$3:$H$20000,FastClose!$K$3:$K$20000,$A29,FastClose!$G$3:$G$20000,L$3,FastClose!$D$3:$D$20000,$A$3)</f>
        <v>0</v>
      </c>
      <c r="M29" s="31">
        <f>SUMIFS(FastClose!$H$3:$H$20000,FastClose!$K$3:$K$20000,$A29,FastClose!$G$3:$G$20000,M$3,FastClose!$D$3:$D$20000,$A$3)</f>
        <v>0</v>
      </c>
      <c r="N29" s="31">
        <f>SUMIFS(FastClose!$H$3:$H$20000,FastClose!$K$3:$K$20000,$A29,FastClose!$G$3:$G$20000,N$3,FastClose!$D$3:$D$20000,$A$3)</f>
        <v>0</v>
      </c>
      <c r="O29" s="31">
        <f>SUMIFS(FastClose!$H$3:$H$20000,FastClose!$K$3:$K$20000,$A29,FastClose!$G$3:$G$20000,O$3,FastClose!$D$3:$D$20000,$A$3)</f>
        <v>0</v>
      </c>
      <c r="P29" s="31">
        <f>SUMIFS(FastClose!$H$3:$H$20000,FastClose!$K$3:$K$20000,$A29,FastClose!$G$3:$G$20000,P$3,FastClose!$D$3:$D$20000,$A$3)</f>
        <v>0</v>
      </c>
      <c r="Q29" s="31">
        <f>SUMIFS(FastClose!$H$3:$H$20000,FastClose!$K$3:$K$20000,$A29,FastClose!$G$3:$G$20000,Q$3,FastClose!$D$3:$D$20000,$A$3)</f>
        <v>0</v>
      </c>
      <c r="R29" s="31">
        <f>SUMIFS(FastClose!$H$3:$H$20000,FastClose!$K$3:$K$20000,$A29,FastClose!$G$3:$G$20000,R$3,FastClose!$D$3:$D$20000,$A$3)</f>
        <v>0</v>
      </c>
      <c r="S29" s="31">
        <f>SUMIFS(FastClose!$H$3:$H$20000,FastClose!$K$3:$K$20000,$A29,FastClose!$G$3:$G$20000,S$3,FastClose!$D$3:$D$20000,$A$3)</f>
        <v>0</v>
      </c>
      <c r="T29" s="31">
        <f>SUMIFS(FastClose!$H$3:$H$20000,FastClose!$K$3:$K$20000,$A29,FastClose!$G$3:$G$20000,T$3,FastClose!$D$3:$D$20000,$A$3)</f>
        <v>0</v>
      </c>
      <c r="U29" s="31">
        <f>SUMIFS(FastClose!$H$3:$H$20000,FastClose!$K$3:$K$20000,$A29,FastClose!$G$3:$G$20000,U$3,FastClose!$D$3:$D$20000,$A$3)</f>
        <v>0</v>
      </c>
      <c r="V29" s="31">
        <f>SUMIFS(FastClose!$H$3:$H$20000,FastClose!$K$3:$K$20000,$A29,FastClose!$G$3:$G$20000,V$3,FastClose!$D$3:$D$20000,$A$3)</f>
        <v>0</v>
      </c>
      <c r="W29" s="31">
        <f>SUMIFS(FastClose!$H$3:$H$20000,FastClose!$K$3:$K$20000,$A29,FastClose!$G$3:$G$20000,W$3,FastClose!$D$3:$D$20000,$A$3)</f>
        <v>0</v>
      </c>
      <c r="X29" s="31">
        <f>SUMIFS(FastClose!$H$3:$H$20000,FastClose!$K$3:$K$20000,$A29,FastClose!$G$3:$G$20000,X$3,FastClose!$D$3:$D$20000,$A$3)</f>
        <v>0</v>
      </c>
      <c r="Y29" s="31">
        <f>SUMIFS(FastClose!$H$3:$H$20000,FastClose!$K$3:$K$20000,$A29,FastClose!$G$3:$G$20000,Y$3,FastClose!$D$3:$D$20000,$A$3)</f>
        <v>0</v>
      </c>
      <c r="Z29" s="32">
        <f>SUMIFS(FastClose!$H$3:$H$20000,FastClose!$K$3:$K$20000,$A29,FastClose!$G$3:$G$20000,Z$3,FastClose!$D$3:$D$20000,$A$3)</f>
        <v>0</v>
      </c>
      <c r="AB29" s="36" t="s">
        <v>67</v>
      </c>
      <c r="AC29" s="47">
        <f>SUMIFS(BISDATA!$L$3:$L$20000,BISDATA!$A$3:$A$20000,$AB29,BISDATA!$M$3:$M$20000,AC$4,BISDATA!$I$3:$I$20000,$AB$3)</f>
        <v>0</v>
      </c>
      <c r="AD29" s="31">
        <f>SUMIFS(BISDATA!$L$3:$L$20000,BISDATA!$A$3:$A$20000,$AB29,BISDATA!$M$3:$M$20000,AD$4,BISDATA!$I$3:$I$20000,$AB$3)</f>
        <v>0</v>
      </c>
      <c r="AE29" s="31">
        <f>SUMIFS(BISDATA!$L$3:$L$20000,BISDATA!$A$3:$A$20000,$AB29,BISDATA!$M$3:$M$20000,AE$4,BISDATA!$I$3:$I$20000,$AB$3)</f>
        <v>0</v>
      </c>
      <c r="AF29" s="31">
        <f>SUMIFS(BISDATA!$L$3:$L$20000,BISDATA!$A$3:$A$20000,$AB29,BISDATA!$M$3:$M$20000,AF$4,BISDATA!$I$3:$I$20000,$AB$3)</f>
        <v>0</v>
      </c>
      <c r="AG29" s="31">
        <f>SUMIFS(BISDATA!$L$3:$L$20000,BISDATA!$A$3:$A$20000,$AB29,BISDATA!$M$3:$M$20000,AG$4,BISDATA!$I$3:$I$20000,$AB$3)</f>
        <v>0</v>
      </c>
      <c r="AH29" s="31">
        <f>SUMIFS(BISDATA!$L$3:$L$20000,BISDATA!$A$3:$A$20000,$AB29,BISDATA!$M$3:$M$20000,AH$4,BISDATA!$I$3:$I$20000,$AB$3)</f>
        <v>0</v>
      </c>
      <c r="AI29" s="31">
        <f>SUMIFS(BISDATA!$L$3:$L$20000,BISDATA!$A$3:$A$20000,$AB29,BISDATA!$M$3:$M$20000,AI$4,BISDATA!$I$3:$I$20000,$AB$3)</f>
        <v>0</v>
      </c>
      <c r="AJ29" s="31">
        <f>SUMIFS(BISDATA!$L$3:$L$20000,BISDATA!$A$3:$A$20000,$AB29,BISDATA!$M$3:$M$20000,AJ$4,BISDATA!$I$3:$I$20000,$AB$3)</f>
        <v>0</v>
      </c>
      <c r="AK29" s="31">
        <f>SUMIFS(BISDATA!$L$3:$L$20000,BISDATA!$A$3:$A$20000,$AB29,BISDATA!$M$3:$M$20000,AK$4,BISDATA!$I$3:$I$20000,$AB$3)</f>
        <v>0</v>
      </c>
      <c r="AL29" s="31">
        <f>SUMIFS(BISDATA!$L$3:$L$20000,BISDATA!$A$3:$A$20000,$AB29,BISDATA!$M$3:$M$20000,AL$4,BISDATA!$I$3:$I$20000,$AB$3)</f>
        <v>0</v>
      </c>
      <c r="AM29" s="31">
        <f>SUMIFS(BISDATA!$L$3:$L$20000,BISDATA!$A$3:$A$20000,$AB29,BISDATA!$M$3:$M$20000,AM$4,BISDATA!$I$3:$I$20000,$AB$3)</f>
        <v>0</v>
      </c>
      <c r="AN29" s="31">
        <f>SUMIFS(BISDATA!$L$3:$L$20000,BISDATA!$A$3:$A$20000,$AB29,BISDATA!$M$3:$M$20000,AN$4,BISDATA!$I$3:$I$20000,$AB$3)</f>
        <v>0</v>
      </c>
      <c r="AO29" s="31">
        <f>SUMIFS(BISDATA!$L$3:$L$20000,BISDATA!$A$3:$A$20000,$AB29,BISDATA!$M$3:$M$20000,AO$4,BISDATA!$I$3:$I$20000,$AB$3)</f>
        <v>0</v>
      </c>
      <c r="AP29" s="31">
        <f>SUMIFS(BISDATA!$L$3:$L$20000,BISDATA!$A$3:$A$20000,$AB29,BISDATA!$M$3:$M$20000,AP$4,BISDATA!$I$3:$I$20000,$AB$3)</f>
        <v>0</v>
      </c>
      <c r="AQ29" s="31">
        <f>SUMIFS(BISDATA!$L$3:$L$20000,BISDATA!$A$3:$A$20000,$AB29,BISDATA!$M$3:$M$20000,AQ$4,BISDATA!$I$3:$I$20000,$AB$3)</f>
        <v>0</v>
      </c>
      <c r="AR29" s="31">
        <f>SUMIFS(BISDATA!$L$3:$L$20000,BISDATA!$A$3:$A$20000,$AB29,BISDATA!$M$3:$M$20000,AR$4,BISDATA!$I$3:$I$20000,$AB$3)</f>
        <v>0</v>
      </c>
      <c r="AS29" s="31">
        <f>SUMIFS(BISDATA!$L$3:$L$20000,BISDATA!$A$3:$A$20000,$AB29,BISDATA!$M$3:$M$20000,AS$4,BISDATA!$I$3:$I$20000,$AB$3)</f>
        <v>0</v>
      </c>
      <c r="AT29" s="31">
        <f>SUMIFS(BISDATA!$L$3:$L$20000,BISDATA!$A$3:$A$20000,$AB29,BISDATA!$M$3:$M$20000,AT$4,BISDATA!$I$3:$I$20000,$AB$3)</f>
        <v>0</v>
      </c>
      <c r="AU29" s="31">
        <f>SUMIFS(BISDATA!$L$3:$L$20000,BISDATA!$A$3:$A$20000,$AB29,BISDATA!$M$3:$M$20000,AU$4,BISDATA!$I$3:$I$20000,$AB$3)</f>
        <v>0</v>
      </c>
      <c r="AV29" s="31">
        <f>SUMIFS(BISDATA!$L$3:$L$20000,BISDATA!$A$3:$A$20000,$AB29,BISDATA!$M$3:$M$20000,AV$4,BISDATA!$I$3:$I$20000,$AB$3)</f>
        <v>0</v>
      </c>
      <c r="AW29" s="31">
        <f>SUMIFS(BISDATA!$L$3:$L$20000,BISDATA!$A$3:$A$20000,$AB29,BISDATA!$M$3:$M$20000,AW$4,BISDATA!$I$3:$I$20000,$AB$3)</f>
        <v>0</v>
      </c>
      <c r="AX29" s="31">
        <f>SUMIFS(BISDATA!$L$3:$L$20000,BISDATA!$A$3:$A$20000,$AB29,BISDATA!$M$3:$M$20000,AX$4,BISDATA!$I$3:$I$20000,$AB$3)</f>
        <v>0</v>
      </c>
      <c r="AY29" s="31">
        <f>SUMIFS(BISDATA!$L$3:$L$20000,BISDATA!$A$3:$A$20000,$AB29,BISDATA!$M$3:$M$20000,AY$4,BISDATA!$I$3:$I$20000,$AB$3)</f>
        <v>0</v>
      </c>
      <c r="AZ29" s="31">
        <f>SUMIFS(BISDATA!$L$3:$L$20000,BISDATA!$A$3:$A$20000,$AB29,BISDATA!$M$3:$M$20000,AZ$4,BISDATA!$I$3:$I$20000,$AB$3)</f>
        <v>0</v>
      </c>
      <c r="BA29" s="32">
        <f>SUMIFS(BISDATA!$L$3:$L$20000,BISDATA!$A$3:$A$20000,$AB29,BISDATA!$M$3:$M$20000,BA$4,BISDATA!$I$3:$I$20000,$AB$3)</f>
        <v>0</v>
      </c>
      <c r="BC29" s="36" t="s">
        <v>67</v>
      </c>
      <c r="BD29" s="47">
        <f t="shared" si="25"/>
        <v>0</v>
      </c>
      <c r="BE29" s="31">
        <f t="shared" si="1"/>
        <v>0</v>
      </c>
      <c r="BF29" s="31">
        <f t="shared" si="2"/>
        <v>0</v>
      </c>
      <c r="BG29" s="31">
        <f t="shared" si="3"/>
        <v>0</v>
      </c>
      <c r="BH29" s="31">
        <f t="shared" si="4"/>
        <v>0</v>
      </c>
      <c r="BI29" s="31">
        <f t="shared" si="5"/>
        <v>0</v>
      </c>
      <c r="BJ29" s="31">
        <f t="shared" si="6"/>
        <v>0</v>
      </c>
      <c r="BK29" s="31">
        <f t="shared" si="7"/>
        <v>0</v>
      </c>
      <c r="BL29" s="31">
        <f t="shared" si="8"/>
        <v>0</v>
      </c>
      <c r="BM29" s="31">
        <f t="shared" si="9"/>
        <v>0</v>
      </c>
      <c r="BN29" s="31">
        <f t="shared" si="10"/>
        <v>0</v>
      </c>
      <c r="BO29" s="31">
        <f t="shared" si="11"/>
        <v>0</v>
      </c>
      <c r="BP29" s="31">
        <f t="shared" si="12"/>
        <v>0</v>
      </c>
      <c r="BQ29" s="31">
        <f t="shared" si="13"/>
        <v>0</v>
      </c>
      <c r="BR29" s="31">
        <f t="shared" si="14"/>
        <v>0</v>
      </c>
      <c r="BS29" s="31">
        <f t="shared" si="15"/>
        <v>0</v>
      </c>
      <c r="BT29" s="31">
        <f t="shared" si="16"/>
        <v>0</v>
      </c>
      <c r="BU29" s="31">
        <f t="shared" si="17"/>
        <v>0</v>
      </c>
      <c r="BV29" s="31">
        <f t="shared" si="18"/>
        <v>0</v>
      </c>
      <c r="BW29" s="31">
        <f t="shared" si="19"/>
        <v>0</v>
      </c>
      <c r="BX29" s="31">
        <f t="shared" si="20"/>
        <v>0</v>
      </c>
      <c r="BY29" s="31">
        <f t="shared" si="21"/>
        <v>0</v>
      </c>
      <c r="BZ29" s="31">
        <f t="shared" si="22"/>
        <v>0</v>
      </c>
      <c r="CA29" s="31">
        <f t="shared" si="23"/>
        <v>0</v>
      </c>
      <c r="CB29" s="32">
        <f t="shared" si="24"/>
        <v>0</v>
      </c>
    </row>
    <row r="30" spans="1:80" x14ac:dyDescent="0.25">
      <c r="A30" s="36" t="s">
        <v>301</v>
      </c>
      <c r="B30" s="49">
        <f>SUMIFS(FastClose!$H$3:$H$20000,FastClose!$K$3:$K$20000,$A30,FastClose!$G$3:$G$20000,B$3,FastClose!$D$3:$D$20000,$A$3)</f>
        <v>997496.21000000392</v>
      </c>
      <c r="C30" s="50">
        <f>SUMIFS(FastClose!$H$3:$H$20000,FastClose!$K$3:$K$20000,$A30,FastClose!$G$3:$G$20000,C$3,FastClose!$D$3:$D$20000,$A$3)</f>
        <v>1343610.6199999647</v>
      </c>
      <c r="D30" s="50">
        <f>SUMIFS(FastClose!$H$3:$H$20000,FastClose!$K$3:$K$20000,$A30,FastClose!$G$3:$G$20000,D$3,FastClose!$D$3:$D$20000,$A$3)</f>
        <v>548469.79000000621</v>
      </c>
      <c r="E30" s="50">
        <f>SUMIFS(FastClose!$H$3:$H$20000,FastClose!$K$3:$K$20000,$A30,FastClose!$G$3:$G$20000,E$3,FastClose!$D$3:$D$20000,$A$3)</f>
        <v>293377.96999999724</v>
      </c>
      <c r="F30" s="50">
        <f>SUMIFS(FastClose!$H$3:$H$20000,FastClose!$K$3:$K$20000,$A30,FastClose!$G$3:$G$20000,F$3,FastClose!$D$3:$D$20000,$A$3)</f>
        <v>230319.45999999973</v>
      </c>
      <c r="G30" s="50">
        <f>SUMIFS(FastClose!$H$3:$H$20000,FastClose!$K$3:$K$20000,$A30,FastClose!$G$3:$G$20000,G$3,FastClose!$D$3:$D$20000,$A$3)</f>
        <v>69226.80000000009</v>
      </c>
      <c r="H30" s="50">
        <f>SUMIFS(FastClose!$H$3:$H$20000,FastClose!$K$3:$K$20000,$A30,FastClose!$G$3:$G$20000,H$3,FastClose!$D$3:$D$20000,$A$3)</f>
        <v>-40261.600000000049</v>
      </c>
      <c r="I30" s="50">
        <f>SUMIFS(FastClose!$H$3:$H$20000,FastClose!$K$3:$K$20000,$A30,FastClose!$G$3:$G$20000,I$3,FastClose!$D$3:$D$20000,$A$3)</f>
        <v>18202.409999999996</v>
      </c>
      <c r="J30" s="50">
        <f>SUMIFS(FastClose!$H$3:$H$20000,FastClose!$K$3:$K$20000,$A30,FastClose!$G$3:$G$20000,J$3,FastClose!$D$3:$D$20000,$A$3)</f>
        <v>31897.210000000021</v>
      </c>
      <c r="K30" s="50">
        <f>SUMIFS(FastClose!$H$3:$H$20000,FastClose!$K$3:$K$20000,$A30,FastClose!$G$3:$G$20000,K$3,FastClose!$D$3:$D$20000,$A$3)</f>
        <v>-4920.3900000000012</v>
      </c>
      <c r="L30" s="50">
        <f>SUMIFS(FastClose!$H$3:$H$20000,FastClose!$K$3:$K$20000,$A30,FastClose!$G$3:$G$20000,L$3,FastClose!$D$3:$D$20000,$A$3)</f>
        <v>-1163.7899999999997</v>
      </c>
      <c r="M30" s="50">
        <f>SUMIFS(FastClose!$H$3:$H$20000,FastClose!$K$3:$K$20000,$A30,FastClose!$G$3:$G$20000,M$3,FastClose!$D$3:$D$20000,$A$3)</f>
        <v>-20722.659999999985</v>
      </c>
      <c r="N30" s="50">
        <f>SUMIFS(FastClose!$H$3:$H$20000,FastClose!$K$3:$K$20000,$A30,FastClose!$G$3:$G$20000,N$3,FastClose!$D$3:$D$20000,$A$3)</f>
        <v>-24249.139999999989</v>
      </c>
      <c r="O30" s="50">
        <f>SUMIFS(FastClose!$H$3:$H$20000,FastClose!$K$3:$K$20000,$A30,FastClose!$G$3:$G$20000,O$3,FastClose!$D$3:$D$20000,$A$3)</f>
        <v>33643.040000000001</v>
      </c>
      <c r="P30" s="50">
        <f>SUMIFS(FastClose!$H$3:$H$20000,FastClose!$K$3:$K$20000,$A30,FastClose!$G$3:$G$20000,P$3,FastClose!$D$3:$D$20000,$A$3)</f>
        <v>1678.0099999999998</v>
      </c>
      <c r="Q30" s="50">
        <f>SUMIFS(FastClose!$H$3:$H$20000,FastClose!$K$3:$K$20000,$A30,FastClose!$G$3:$G$20000,Q$3,FastClose!$D$3:$D$20000,$A$3)</f>
        <v>60.439999999999969</v>
      </c>
      <c r="R30" s="50">
        <f>SUMIFS(FastClose!$H$3:$H$20000,FastClose!$K$3:$K$20000,$A30,FastClose!$G$3:$G$20000,R$3,FastClose!$D$3:$D$20000,$A$3)</f>
        <v>4341.0200000000004</v>
      </c>
      <c r="S30" s="50">
        <f>SUMIFS(FastClose!$H$3:$H$20000,FastClose!$K$3:$K$20000,$A30,FastClose!$G$3:$G$20000,S$3,FastClose!$D$3:$D$20000,$A$3)</f>
        <v>-81.369999999999948</v>
      </c>
      <c r="T30" s="50">
        <f>SUMIFS(FastClose!$H$3:$H$20000,FastClose!$K$3:$K$20000,$A30,FastClose!$G$3:$G$20000,T$3,FastClose!$D$3:$D$20000,$A$3)</f>
        <v>106.19</v>
      </c>
      <c r="U30" s="50">
        <f>SUMIFS(FastClose!$H$3:$H$20000,FastClose!$K$3:$K$20000,$A30,FastClose!$G$3:$G$20000,U$3,FastClose!$D$3:$D$20000,$A$3)</f>
        <v>31847.160000000003</v>
      </c>
      <c r="V30" s="50">
        <f>SUMIFS(FastClose!$H$3:$H$20000,FastClose!$K$3:$K$20000,$A30,FastClose!$G$3:$G$20000,V$3,FastClose!$D$3:$D$20000,$A$3)</f>
        <v>3228.3199999999997</v>
      </c>
      <c r="W30" s="50">
        <f>SUMIFS(FastClose!$H$3:$H$20000,FastClose!$K$3:$K$20000,$A30,FastClose!$G$3:$G$20000,W$3,FastClose!$D$3:$D$20000,$A$3)</f>
        <v>1312.33</v>
      </c>
      <c r="X30" s="50">
        <f>SUMIFS(FastClose!$H$3:$H$20000,FastClose!$K$3:$K$20000,$A30,FastClose!$G$3:$G$20000,X$3,FastClose!$D$3:$D$20000,$A$3)</f>
        <v>-122.32</v>
      </c>
      <c r="Y30" s="50">
        <f>SUMIFS(FastClose!$H$3:$H$20000,FastClose!$K$3:$K$20000,$A30,FastClose!$G$3:$G$20000,Y$3,FastClose!$D$3:$D$20000,$A$3)</f>
        <v>-1362.1000000000001</v>
      </c>
      <c r="Z30" s="51">
        <f>SUMIFS(FastClose!$H$3:$H$20000,FastClose!$K$3:$K$20000,$A30,FastClose!$G$3:$G$20000,Z$3,FastClose!$D$3:$D$20000,$A$3)</f>
        <v>1562.44</v>
      </c>
      <c r="AB30" s="36" t="s">
        <v>301</v>
      </c>
      <c r="AC30" s="49">
        <f>SUMIFS(BISDATA!$L$3:$L$20000,BISDATA!$A$3:$A$20000,$AB30,BISDATA!$M$3:$M$20000,AC$4,BISDATA!$I$3:$I$20000,$AB$3)</f>
        <v>0</v>
      </c>
      <c r="AD30" s="50">
        <f>SUMIFS(BISDATA!$L$3:$L$20000,BISDATA!$A$3:$A$20000,$AB30,BISDATA!$M$3:$M$20000,AD$4,BISDATA!$I$3:$I$20000,$AB$3)</f>
        <v>0</v>
      </c>
      <c r="AE30" s="50">
        <f>SUMIFS(BISDATA!$L$3:$L$20000,BISDATA!$A$3:$A$20000,$AB30,BISDATA!$M$3:$M$20000,AE$4,BISDATA!$I$3:$I$20000,$AB$3)</f>
        <v>0</v>
      </c>
      <c r="AF30" s="50">
        <f>SUMIFS(BISDATA!$L$3:$L$20000,BISDATA!$A$3:$A$20000,$AB30,BISDATA!$M$3:$M$20000,AF$4,BISDATA!$I$3:$I$20000,$AB$3)</f>
        <v>0</v>
      </c>
      <c r="AG30" s="50">
        <f>SUMIFS(BISDATA!$L$3:$L$20000,BISDATA!$A$3:$A$20000,$AB30,BISDATA!$M$3:$M$20000,AG$4,BISDATA!$I$3:$I$20000,$AB$3)</f>
        <v>0</v>
      </c>
      <c r="AH30" s="50">
        <f>SUMIFS(BISDATA!$L$3:$L$20000,BISDATA!$A$3:$A$20000,$AB30,BISDATA!$M$3:$M$20000,AH$4,BISDATA!$I$3:$I$20000,$AB$3)</f>
        <v>0</v>
      </c>
      <c r="AI30" s="50">
        <f>SUMIFS(BISDATA!$L$3:$L$20000,BISDATA!$A$3:$A$20000,$AB30,BISDATA!$M$3:$M$20000,AI$4,BISDATA!$I$3:$I$20000,$AB$3)</f>
        <v>0</v>
      </c>
      <c r="AJ30" s="50">
        <f>SUMIFS(BISDATA!$L$3:$L$20000,BISDATA!$A$3:$A$20000,$AB30,BISDATA!$M$3:$M$20000,AJ$4,BISDATA!$I$3:$I$20000,$AB$3)</f>
        <v>0</v>
      </c>
      <c r="AK30" s="50">
        <f>SUMIFS(BISDATA!$L$3:$L$20000,BISDATA!$A$3:$A$20000,$AB30,BISDATA!$M$3:$M$20000,AK$4,BISDATA!$I$3:$I$20000,$AB$3)</f>
        <v>0</v>
      </c>
      <c r="AL30" s="50">
        <f>SUMIFS(BISDATA!$L$3:$L$20000,BISDATA!$A$3:$A$20000,$AB30,BISDATA!$M$3:$M$20000,AL$4,BISDATA!$I$3:$I$20000,$AB$3)</f>
        <v>0</v>
      </c>
      <c r="AM30" s="50">
        <f>SUMIFS(BISDATA!$L$3:$L$20000,BISDATA!$A$3:$A$20000,$AB30,BISDATA!$M$3:$M$20000,AM$4,BISDATA!$I$3:$I$20000,$AB$3)</f>
        <v>0</v>
      </c>
      <c r="AN30" s="50">
        <f>SUMIFS(BISDATA!$L$3:$L$20000,BISDATA!$A$3:$A$20000,$AB30,BISDATA!$M$3:$M$20000,AN$4,BISDATA!$I$3:$I$20000,$AB$3)</f>
        <v>0</v>
      </c>
      <c r="AO30" s="50">
        <f>SUMIFS(BISDATA!$L$3:$L$20000,BISDATA!$A$3:$A$20000,$AB30,BISDATA!$M$3:$M$20000,AO$4,BISDATA!$I$3:$I$20000,$AB$3)</f>
        <v>0</v>
      </c>
      <c r="AP30" s="50">
        <f>SUMIFS(BISDATA!$L$3:$L$20000,BISDATA!$A$3:$A$20000,$AB30,BISDATA!$M$3:$M$20000,AP$4,BISDATA!$I$3:$I$20000,$AB$3)</f>
        <v>0</v>
      </c>
      <c r="AQ30" s="50">
        <f>SUMIFS(BISDATA!$L$3:$L$20000,BISDATA!$A$3:$A$20000,$AB30,BISDATA!$M$3:$M$20000,AQ$4,BISDATA!$I$3:$I$20000,$AB$3)</f>
        <v>0</v>
      </c>
      <c r="AR30" s="50">
        <f>SUMIFS(BISDATA!$L$3:$L$20000,BISDATA!$A$3:$A$20000,$AB30,BISDATA!$M$3:$M$20000,AR$4,BISDATA!$I$3:$I$20000,$AB$3)</f>
        <v>0</v>
      </c>
      <c r="AS30" s="50">
        <f>SUMIFS(BISDATA!$L$3:$L$20000,BISDATA!$A$3:$A$20000,$AB30,BISDATA!$M$3:$M$20000,AS$4,BISDATA!$I$3:$I$20000,$AB$3)</f>
        <v>0</v>
      </c>
      <c r="AT30" s="50">
        <f>SUMIFS(BISDATA!$L$3:$L$20000,BISDATA!$A$3:$A$20000,$AB30,BISDATA!$M$3:$M$20000,AT$4,BISDATA!$I$3:$I$20000,$AB$3)</f>
        <v>0</v>
      </c>
      <c r="AU30" s="50">
        <f>SUMIFS(BISDATA!$L$3:$L$20000,BISDATA!$A$3:$A$20000,$AB30,BISDATA!$M$3:$M$20000,AU$4,BISDATA!$I$3:$I$20000,$AB$3)</f>
        <v>0</v>
      </c>
      <c r="AV30" s="50">
        <f>SUMIFS(BISDATA!$L$3:$L$20000,BISDATA!$A$3:$A$20000,$AB30,BISDATA!$M$3:$M$20000,AV$4,BISDATA!$I$3:$I$20000,$AB$3)</f>
        <v>0</v>
      </c>
      <c r="AW30" s="50">
        <f>SUMIFS(BISDATA!$L$3:$L$20000,BISDATA!$A$3:$A$20000,$AB30,BISDATA!$M$3:$M$20000,AW$4,BISDATA!$I$3:$I$20000,$AB$3)</f>
        <v>0</v>
      </c>
      <c r="AX30" s="50">
        <f>SUMIFS(BISDATA!$L$3:$L$20000,BISDATA!$A$3:$A$20000,$AB30,BISDATA!$M$3:$M$20000,AX$4,BISDATA!$I$3:$I$20000,$AB$3)</f>
        <v>0</v>
      </c>
      <c r="AY30" s="50">
        <f>SUMIFS(BISDATA!$L$3:$L$20000,BISDATA!$A$3:$A$20000,$AB30,BISDATA!$M$3:$M$20000,AY$4,BISDATA!$I$3:$I$20000,$AB$3)</f>
        <v>0</v>
      </c>
      <c r="AZ30" s="50">
        <f>SUMIFS(BISDATA!$L$3:$L$20000,BISDATA!$A$3:$A$20000,$AB30,BISDATA!$M$3:$M$20000,AZ$4,BISDATA!$I$3:$I$20000,$AB$3)</f>
        <v>0</v>
      </c>
      <c r="BA30" s="51">
        <f>SUMIFS(BISDATA!$L$3:$L$20000,BISDATA!$A$3:$A$20000,$AB30,BISDATA!$M$3:$M$20000,BA$4,BISDATA!$I$3:$I$20000,$AB$3)</f>
        <v>0</v>
      </c>
      <c r="BC30" s="36" t="s">
        <v>301</v>
      </c>
      <c r="BD30" s="49">
        <f t="shared" si="25"/>
        <v>-997496.21000000392</v>
      </c>
      <c r="BE30" s="50">
        <f t="shared" si="1"/>
        <v>-1343610.6199999647</v>
      </c>
      <c r="BF30" s="50">
        <f t="shared" si="2"/>
        <v>-548469.79000000621</v>
      </c>
      <c r="BG30" s="50">
        <f t="shared" si="3"/>
        <v>-293377.96999999724</v>
      </c>
      <c r="BH30" s="50">
        <f t="shared" si="4"/>
        <v>-230319.45999999973</v>
      </c>
      <c r="BI30" s="50">
        <f t="shared" si="5"/>
        <v>-69226.80000000009</v>
      </c>
      <c r="BJ30" s="50">
        <f t="shared" si="6"/>
        <v>40261.600000000049</v>
      </c>
      <c r="BK30" s="50">
        <f t="shared" si="7"/>
        <v>-18202.409999999996</v>
      </c>
      <c r="BL30" s="50">
        <f t="shared" si="8"/>
        <v>-31897.210000000021</v>
      </c>
      <c r="BM30" s="50">
        <f t="shared" si="9"/>
        <v>4920.3900000000012</v>
      </c>
      <c r="BN30" s="50">
        <f t="shared" si="10"/>
        <v>1163.7899999999997</v>
      </c>
      <c r="BO30" s="50">
        <f t="shared" si="11"/>
        <v>20722.659999999985</v>
      </c>
      <c r="BP30" s="50">
        <f t="shared" si="12"/>
        <v>24249.139999999989</v>
      </c>
      <c r="BQ30" s="50">
        <f t="shared" si="13"/>
        <v>-33643.040000000001</v>
      </c>
      <c r="BR30" s="50">
        <f t="shared" si="14"/>
        <v>-1678.0099999999998</v>
      </c>
      <c r="BS30" s="50">
        <f t="shared" si="15"/>
        <v>-60.439999999999969</v>
      </c>
      <c r="BT30" s="50">
        <f t="shared" si="16"/>
        <v>-4341.0200000000004</v>
      </c>
      <c r="BU30" s="50">
        <f t="shared" si="17"/>
        <v>81.369999999999948</v>
      </c>
      <c r="BV30" s="50">
        <f t="shared" si="18"/>
        <v>-106.19</v>
      </c>
      <c r="BW30" s="50">
        <f t="shared" si="19"/>
        <v>-31847.160000000003</v>
      </c>
      <c r="BX30" s="50">
        <f t="shared" si="20"/>
        <v>-3228.3199999999997</v>
      </c>
      <c r="BY30" s="50">
        <f t="shared" si="21"/>
        <v>-1312.33</v>
      </c>
      <c r="BZ30" s="50">
        <f t="shared" si="22"/>
        <v>122.32</v>
      </c>
      <c r="CA30" s="50">
        <f t="shared" si="23"/>
        <v>1362.1000000000001</v>
      </c>
      <c r="CB30" s="51">
        <f t="shared" si="24"/>
        <v>-1562.44</v>
      </c>
    </row>
    <row r="31" spans="1:80" x14ac:dyDescent="0.25">
      <c r="A31" s="23"/>
    </row>
    <row r="32" spans="1:80" x14ac:dyDescent="0.25">
      <c r="A32" t="s">
        <v>373</v>
      </c>
      <c r="B32" s="37">
        <f>SUM(B5:Z30)</f>
        <v>3517496.0499999714</v>
      </c>
      <c r="AB32" s="58" t="s">
        <v>373</v>
      </c>
      <c r="AC32" s="37">
        <f>SUM(AC5:BA30)</f>
        <v>0</v>
      </c>
    </row>
    <row r="33" spans="1:31" x14ac:dyDescent="0.25">
      <c r="A33" t="s">
        <v>374</v>
      </c>
      <c r="B33" s="41">
        <f>SUM(Paid!K4:K29)</f>
        <v>3517496.0499999719</v>
      </c>
      <c r="AB33" s="58" t="s">
        <v>374</v>
      </c>
      <c r="AC33" s="41">
        <f>SUMIFS(BISDATA!$L$3:$L$20000,BISDATA!$I$3:$I$20000,$AB$3)</f>
        <v>0</v>
      </c>
      <c r="AD33" s="37">
        <f>AC33-AC32</f>
        <v>0</v>
      </c>
    </row>
    <row r="34" spans="1:31" x14ac:dyDescent="0.25">
      <c r="A34" t="s">
        <v>375</v>
      </c>
      <c r="B34" s="39" t="b">
        <f>ROUND(B33,2)-ROUND(B32,2)=0</f>
        <v>1</v>
      </c>
      <c r="AB34" s="58" t="s">
        <v>375</v>
      </c>
      <c r="AC34" s="39" t="b">
        <f>ROUND(AC33,2)-ROUND(AC32,2)=0</f>
        <v>1</v>
      </c>
      <c r="AD34" s="76">
        <f>SUMIFS(BISDATA!$L$3:$L$20000,BISDATA!$M$3:$M$20000,"190001",BISDATA!$I$3:$I$20000,$AB$3)</f>
        <v>0</v>
      </c>
      <c r="AE34" s="78" t="s">
        <v>955</v>
      </c>
    </row>
    <row r="35" spans="1:31" x14ac:dyDescent="0.25">
      <c r="A35" s="23"/>
    </row>
    <row r="36" spans="1:31" x14ac:dyDescent="0.25">
      <c r="A36" s="23"/>
    </row>
    <row r="37" spans="1:31" x14ac:dyDescent="0.25">
      <c r="A37" s="23"/>
    </row>
    <row r="38" spans="1:31" x14ac:dyDescent="0.25">
      <c r="A38" s="23"/>
    </row>
    <row r="39" spans="1:31" x14ac:dyDescent="0.25">
      <c r="A39" s="23"/>
    </row>
  </sheetData>
  <conditionalFormatting sqref="B34">
    <cfRule type="cellIs" dxfId="15" priority="6" stopIfTrue="1" operator="equal">
      <formula>FALSE</formula>
    </cfRule>
  </conditionalFormatting>
  <conditionalFormatting sqref="B34">
    <cfRule type="cellIs" dxfId="14" priority="5" stopIfTrue="1" operator="equal">
      <formula>TRUE</formula>
    </cfRule>
  </conditionalFormatting>
  <conditionalFormatting sqref="AC34">
    <cfRule type="cellIs" dxfId="13" priority="2" stopIfTrue="1" operator="equal">
      <formula>FALSE</formula>
    </cfRule>
  </conditionalFormatting>
  <conditionalFormatting sqref="AC34">
    <cfRule type="cellIs" dxfId="12" priority="1" stopIfTrue="1" operator="equal">
      <formula>TRUE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79998168889431442"/>
  </sheetPr>
  <dimension ref="A1:AG34"/>
  <sheetViews>
    <sheetView showGridLines="0" tabSelected="1" zoomScale="80" zoomScaleNormal="80" workbookViewId="0"/>
  </sheetViews>
  <sheetFormatPr defaultRowHeight="15" x14ac:dyDescent="0.25"/>
  <cols>
    <col min="1" max="1" width="3.5703125" customWidth="1"/>
    <col min="2" max="2" width="10.28515625" customWidth="1"/>
    <col min="3" max="3" width="15.140625" bestFit="1" customWidth="1"/>
    <col min="4" max="4" width="13.42578125" bestFit="1" customWidth="1"/>
    <col min="5" max="6" width="12.28515625" bestFit="1" customWidth="1"/>
    <col min="7" max="7" width="8.5703125" bestFit="1" customWidth="1"/>
    <col min="8" max="8" width="12.28515625" bestFit="1" customWidth="1"/>
    <col min="9" max="9" width="11.28515625" bestFit="1" customWidth="1"/>
    <col min="10" max="10" width="9.5703125" bestFit="1" customWidth="1"/>
    <col min="11" max="11" width="11.28515625" bestFit="1" customWidth="1"/>
    <col min="12" max="12" width="10.5703125" bestFit="1" customWidth="1"/>
    <col min="14" max="14" width="15.140625" bestFit="1" customWidth="1"/>
    <col min="15" max="16" width="13.42578125" bestFit="1" customWidth="1"/>
    <col min="17" max="17" width="12.28515625" bestFit="1" customWidth="1"/>
    <col min="18" max="18" width="9.5703125" bestFit="1" customWidth="1"/>
    <col min="19" max="19" width="13.42578125" bestFit="1" customWidth="1"/>
    <col min="20" max="20" width="11.28515625" bestFit="1" customWidth="1"/>
    <col min="21" max="22" width="9.5703125" bestFit="1" customWidth="1"/>
    <col min="23" max="23" width="3.28515625" customWidth="1"/>
    <col min="25" max="25" width="13.42578125" bestFit="1" customWidth="1"/>
    <col min="26" max="26" width="14.28515625" bestFit="1" customWidth="1"/>
    <col min="27" max="28" width="13" bestFit="1" customWidth="1"/>
    <col min="29" max="29" width="9.28515625" bestFit="1" customWidth="1"/>
    <col min="30" max="30" width="13" bestFit="1" customWidth="1"/>
    <col min="31" max="31" width="12" bestFit="1" customWidth="1"/>
    <col min="32" max="32" width="10.28515625" bestFit="1" customWidth="1"/>
    <col min="33" max="33" width="12" bestFit="1" customWidth="1"/>
  </cols>
  <sheetData>
    <row r="1" spans="1:33" x14ac:dyDescent="0.25">
      <c r="A1" t="s">
        <v>396</v>
      </c>
    </row>
    <row r="2" spans="1:33" x14ac:dyDescent="0.25">
      <c r="B2" s="21" t="s">
        <v>394</v>
      </c>
      <c r="M2" s="21" t="s">
        <v>950</v>
      </c>
      <c r="T2" s="33" t="s">
        <v>958</v>
      </c>
      <c r="U2" s="33" t="s">
        <v>957</v>
      </c>
      <c r="X2" s="21" t="s">
        <v>951</v>
      </c>
    </row>
    <row r="3" spans="1:33" x14ac:dyDescent="0.25">
      <c r="B3" t="s">
        <v>23</v>
      </c>
      <c r="C3" s="33" t="s">
        <v>0</v>
      </c>
      <c r="D3" s="33" t="s">
        <v>1</v>
      </c>
      <c r="E3" s="33" t="s">
        <v>2</v>
      </c>
      <c r="F3" s="33" t="s">
        <v>3</v>
      </c>
      <c r="G3" s="33" t="s">
        <v>371</v>
      </c>
      <c r="H3" s="33" t="s">
        <v>343</v>
      </c>
      <c r="I3" s="33" t="s">
        <v>368</v>
      </c>
      <c r="J3" s="33" t="s">
        <v>370</v>
      </c>
      <c r="K3" s="33" t="s">
        <v>336</v>
      </c>
      <c r="M3" s="58" t="s">
        <v>23</v>
      </c>
      <c r="N3" s="33" t="s">
        <v>0</v>
      </c>
      <c r="O3" s="33" t="s">
        <v>1</v>
      </c>
      <c r="P3" s="33" t="s">
        <v>2</v>
      </c>
      <c r="Q3" s="33" t="s">
        <v>3</v>
      </c>
      <c r="R3" s="33" t="s">
        <v>371</v>
      </c>
      <c r="S3" s="33" t="s">
        <v>343</v>
      </c>
      <c r="T3" s="33" t="s">
        <v>368</v>
      </c>
      <c r="U3" s="33" t="s">
        <v>370</v>
      </c>
      <c r="V3" s="33" t="s">
        <v>406</v>
      </c>
      <c r="X3" s="58" t="s">
        <v>23</v>
      </c>
      <c r="Y3" s="33" t="s">
        <v>0</v>
      </c>
      <c r="Z3" s="33" t="s">
        <v>1</v>
      </c>
      <c r="AA3" s="33" t="s">
        <v>2</v>
      </c>
      <c r="AB3" s="33" t="s">
        <v>3</v>
      </c>
      <c r="AC3" s="33" t="s">
        <v>371</v>
      </c>
      <c r="AD3" s="33" t="s">
        <v>343</v>
      </c>
      <c r="AE3" s="33" t="s">
        <v>368</v>
      </c>
      <c r="AF3" s="33" t="s">
        <v>370</v>
      </c>
      <c r="AG3" s="33" t="s">
        <v>406</v>
      </c>
    </row>
    <row r="4" spans="1:33" x14ac:dyDescent="0.25">
      <c r="B4" s="34" t="s">
        <v>95</v>
      </c>
      <c r="C4" s="40">
        <f>SUMIFS(FastClose!$H$3:$H$20000,FastClose!$K$3:$K$20000,$B4,FastClose!$D$3:$D$20000,C$3)</f>
        <v>2004264.88</v>
      </c>
      <c r="D4" s="27">
        <f>SUMIFS(FastClose!$H$3:$H$20000,FastClose!$K$3:$K$20000,$B4,FastClose!$D$3:$D$20000,D$3)</f>
        <v>2209827.3899999997</v>
      </c>
      <c r="E4" s="27">
        <f>SUMIFS(FastClose!$H$3:$H$20000,FastClose!$K$3:$K$20000,$B4,FastClose!$D$3:$D$20000,E$3)</f>
        <v>211440.38999999998</v>
      </c>
      <c r="F4" s="27">
        <f>SUMIFS(FastClose!$H$3:$H$20000,FastClose!$K$3:$K$20000,$B4,FastClose!$D$3:$D$20000,F$3)</f>
        <v>95323.520000000004</v>
      </c>
      <c r="G4" s="27">
        <f>SUMIFS(FastClose!$H$3:$H$20000,FastClose!$K$3:$K$20000,$B4,FastClose!$D$3:$D$20000,G$3)</f>
        <v>0</v>
      </c>
      <c r="H4" s="27">
        <f>SUMIFS(FastClose!$H$3:$H$20000,FastClose!$K$3:$K$20000,$B4,FastClose!$D$3:$D$20000,H$3)</f>
        <v>2547540.4499999643</v>
      </c>
      <c r="I4" s="27">
        <f>SUMIFS(FastClose!$H$3:$H$20000,FastClose!$K$3:$K$20000,$B4,FastClose!$D$3:$D$20000,I$3)</f>
        <v>0</v>
      </c>
      <c r="J4" s="27">
        <f>SUMIFS(FastClose!$H$3:$H$20000,FastClose!$K$3:$K$20000,$B4,FastClose!$D$3:$D$20000,J$3)</f>
        <v>0</v>
      </c>
      <c r="K4" s="28">
        <f>SUMIFS(FastClose!$H$3:$H$20000,FastClose!$K$3:$K$20000,$B4,FastClose!$D$3:$D$20000,K$3)</f>
        <v>0</v>
      </c>
      <c r="M4" s="34" t="s">
        <v>95</v>
      </c>
      <c r="N4" s="40">
        <f>SUMIFS(BISDATA!$L$3:$L$20000,BISDATA!$A$3:$A$20000,$M4,BISDATA!$I$3:$I$20000,N$3)</f>
        <v>3576454.2399999998</v>
      </c>
      <c r="O4" s="27">
        <f>SUMIFS(BISDATA!$L$3:$L$20000,BISDATA!$A$3:$A$20000,$M4,BISDATA!$I$3:$I$20000,O$3)</f>
        <v>2209827.39</v>
      </c>
      <c r="P4" s="27">
        <f>SUMIFS(BISDATA!$L$3:$L$20000,BISDATA!$A$3:$A$20000,$M4,BISDATA!$I$3:$I$20000,P$3)</f>
        <v>211440.38999999996</v>
      </c>
      <c r="Q4" s="27">
        <f>SUMIFS(BISDATA!$L$3:$L$20000,BISDATA!$A$3:$A$20000,$M4,BISDATA!$I$3:$I$20000,Q$3)</f>
        <v>95323.51999999999</v>
      </c>
      <c r="R4" s="27">
        <f>SUMIFS(BISDATA!$L$3:$L$20000,BISDATA!$A$3:$A$20000,$M4,BISDATA!$I$3:$I$20000,R$3)</f>
        <v>0</v>
      </c>
      <c r="S4" s="27">
        <f>SUMIFS(BISDATA!$L$3:$L$20000,BISDATA!$A$3:$A$20000,$M4,BISDATA!$I$3:$I$20000,S$3)</f>
        <v>2580879.989999963</v>
      </c>
      <c r="T4" s="84">
        <f>SUMIFS(BISDATA!$L$3:$L$20000,BISDATA!$A$3:$A$20000,$M4,BISDATA!$I$3:$I$20000,T$3)+SUMIFS(BISDATA!$L$3:$L$20000,BISDATA!$A$3:$A$20000,$M4,BISDATA!$I$3:$I$20000,T$2)</f>
        <v>14462.759999999998</v>
      </c>
      <c r="U4" s="84">
        <f>SUMIFS(BISDATA!$L$3:$L$20000,BISDATA!$A$3:$A$20000,$M4,BISDATA!$I$3:$I$20000,U$3)+SUMIFS(BISDATA!$L$3:$L$20000,BISDATA!$A$3:$A$20000,$M4,BISDATA!$I$3:$I$20000,U$2)</f>
        <v>0</v>
      </c>
      <c r="V4" s="28">
        <f>SUMIFS(BISDATA!$L$3:$L$20000,BISDATA!$A$3:$A$20000,$M4,BISDATA!$I$3:$I$20000,V$3)</f>
        <v>0</v>
      </c>
      <c r="X4" s="34" t="s">
        <v>95</v>
      </c>
      <c r="Y4" s="40">
        <f>N4-C4</f>
        <v>1572189.3599999999</v>
      </c>
      <c r="Z4" s="27">
        <f t="shared" ref="Z4:Z29" si="0">O4-D4</f>
        <v>0</v>
      </c>
      <c r="AA4" s="27">
        <f t="shared" ref="AA4:AA29" si="1">P4-E4</f>
        <v>0</v>
      </c>
      <c r="AB4" s="27">
        <f t="shared" ref="AB4:AB29" si="2">Q4-F4</f>
        <v>0</v>
      </c>
      <c r="AC4" s="27">
        <f t="shared" ref="AC4:AC29" si="3">R4-G4</f>
        <v>0</v>
      </c>
      <c r="AD4" s="27">
        <f t="shared" ref="AD4:AD29" si="4">S4-H4</f>
        <v>33339.53999999864</v>
      </c>
      <c r="AE4" s="27">
        <f t="shared" ref="AE4:AE29" si="5">T4-I4</f>
        <v>14462.759999999998</v>
      </c>
      <c r="AF4" s="27">
        <f t="shared" ref="AF4:AF29" si="6">U4-J4</f>
        <v>0</v>
      </c>
      <c r="AG4" s="28">
        <f t="shared" ref="AG4:AG29" si="7">V4-K4</f>
        <v>0</v>
      </c>
    </row>
    <row r="5" spans="1:33" x14ac:dyDescent="0.25">
      <c r="B5" s="35" t="s">
        <v>176</v>
      </c>
      <c r="C5" s="29">
        <f>SUMIFS(FastClose!$H$3:$H$20000,FastClose!$K$3:$K$20000,$B5,FastClose!$D$3:$D$20000,C$3)</f>
        <v>85194396.910000116</v>
      </c>
      <c r="D5" s="29">
        <f>SUMIFS(FastClose!$H$3:$H$20000,FastClose!$K$3:$K$20000,$B5,FastClose!$D$3:$D$20000,D$3)</f>
        <v>77490706.879999831</v>
      </c>
      <c r="E5" s="29">
        <f>SUMIFS(FastClose!$H$3:$H$20000,FastClose!$K$3:$K$20000,$B5,FastClose!$D$3:$D$20000,E$3)</f>
        <v>69170645.029997438</v>
      </c>
      <c r="F5" s="29">
        <f>SUMIFS(FastClose!$H$3:$H$20000,FastClose!$K$3:$K$20000,$B5,FastClose!$D$3:$D$20000,F$3)</f>
        <v>19539451.749999776</v>
      </c>
      <c r="G5" s="29">
        <f>SUMIFS(FastClose!$H$3:$H$20000,FastClose!$K$3:$K$20000,$B5,FastClose!$D$3:$D$20000,G$3)</f>
        <v>0</v>
      </c>
      <c r="H5" s="29">
        <f>SUMIFS(FastClose!$H$3:$H$20000,FastClose!$K$3:$K$20000,$B5,FastClose!$D$3:$D$20000,H$3)</f>
        <v>63010182.999997027</v>
      </c>
      <c r="I5" s="29">
        <f>SUMIFS(FastClose!$H$3:$H$20000,FastClose!$K$3:$K$20000,$B5,FastClose!$D$3:$D$20000,I$3)</f>
        <v>0</v>
      </c>
      <c r="J5" s="29">
        <f>SUMIFS(FastClose!$H$3:$H$20000,FastClose!$K$3:$K$20000,$B5,FastClose!$D$3:$D$20000,J$3)</f>
        <v>0</v>
      </c>
      <c r="K5" s="30">
        <f>SUMIFS(FastClose!$H$3:$H$20000,FastClose!$K$3:$K$20000,$B5,FastClose!$D$3:$D$20000,K$3)</f>
        <v>0</v>
      </c>
      <c r="M5" s="35" t="s">
        <v>176</v>
      </c>
      <c r="N5" s="29">
        <f>SUMIFS(BISDATA!$L$3:$L$20000,BISDATA!$A$3:$A$20000,$M5,BISDATA!$I$3:$I$20000,N$3)</f>
        <v>85197411.57000047</v>
      </c>
      <c r="O5" s="29">
        <f>SUMIFS(BISDATA!$L$3:$L$20000,BISDATA!$A$3:$A$20000,$M5,BISDATA!$I$3:$I$20000,O$3)</f>
        <v>77506916.520001754</v>
      </c>
      <c r="P5" s="29">
        <f>SUMIFS(BISDATA!$L$3:$L$20000,BISDATA!$A$3:$A$20000,$M5,BISDATA!$I$3:$I$20000,P$3)</f>
        <v>69166339.449993983</v>
      </c>
      <c r="Q5" s="29">
        <f>SUMIFS(BISDATA!$L$3:$L$20000,BISDATA!$A$3:$A$20000,$M5,BISDATA!$I$3:$I$20000,Q$3)</f>
        <v>19541154.18999939</v>
      </c>
      <c r="R5" s="29">
        <f>SUMIFS(BISDATA!$L$3:$L$20000,BISDATA!$A$3:$A$20000,$M5,BISDATA!$I$3:$I$20000,R$3)</f>
        <v>0</v>
      </c>
      <c r="S5" s="29">
        <f>SUMIFS(BISDATA!$L$3:$L$20000,BISDATA!$A$3:$A$20000,$M5,BISDATA!$I$3:$I$20000,S$3)</f>
        <v>62882066.139996916</v>
      </c>
      <c r="T5" s="85">
        <f>SUMIFS(BISDATA!$L$3:$L$20000,BISDATA!$A$3:$A$20000,$M5,BISDATA!$I$3:$I$20000,T$3)+SUMIFS(BISDATA!$L$3:$L$20000,BISDATA!$A$3:$A$20000,$M5,BISDATA!$I$3:$I$20000,T$2)</f>
        <v>916209.89999999793</v>
      </c>
      <c r="U5" s="85">
        <f>SUMIFS(BISDATA!$L$3:$L$20000,BISDATA!$A$3:$A$20000,$M5,BISDATA!$I$3:$I$20000,U$3)+SUMIFS(BISDATA!$L$3:$L$20000,BISDATA!$A$3:$A$20000,$M5,BISDATA!$I$3:$I$20000,U$2)</f>
        <v>0</v>
      </c>
      <c r="V5" s="30">
        <f>SUMIFS(BISDATA!$L$3:$L$20000,BISDATA!$A$3:$A$20000,$M5,BISDATA!$I$3:$I$20000,V$3)</f>
        <v>0</v>
      </c>
      <c r="X5" s="35" t="s">
        <v>176</v>
      </c>
      <c r="Y5" s="29">
        <f t="shared" ref="Y5:Y29" si="8">N5-C5</f>
        <v>3014.6600003540516</v>
      </c>
      <c r="Z5" s="29">
        <f t="shared" si="0"/>
        <v>16209.640001922846</v>
      </c>
      <c r="AA5" s="29">
        <f t="shared" si="1"/>
        <v>-4305.5800034552813</v>
      </c>
      <c r="AB5" s="29">
        <f t="shared" si="2"/>
        <v>1702.4399996139109</v>
      </c>
      <c r="AC5" s="29">
        <f t="shared" si="3"/>
        <v>0</v>
      </c>
      <c r="AD5" s="29">
        <f t="shared" si="4"/>
        <v>-128116.86000011116</v>
      </c>
      <c r="AE5" s="29">
        <f t="shared" si="5"/>
        <v>916209.89999999793</v>
      </c>
      <c r="AF5" s="29">
        <f t="shared" si="6"/>
        <v>0</v>
      </c>
      <c r="AG5" s="30">
        <f t="shared" si="7"/>
        <v>0</v>
      </c>
    </row>
    <row r="6" spans="1:33" x14ac:dyDescent="0.25">
      <c r="B6" s="36" t="s">
        <v>51</v>
      </c>
      <c r="C6" s="31">
        <f>SUMIFS(FastClose!$H$3:$H$20000,FastClose!$K$3:$K$20000,$B6,FastClose!$D$3:$D$20000,C$3)</f>
        <v>2423975.6100000003</v>
      </c>
      <c r="D6" s="31">
        <f>SUMIFS(FastClose!$H$3:$H$20000,FastClose!$K$3:$K$20000,$B6,FastClose!$D$3:$D$20000,D$3)</f>
        <v>3213416.75</v>
      </c>
      <c r="E6" s="31">
        <f>SUMIFS(FastClose!$H$3:$H$20000,FastClose!$K$3:$K$20000,$B6,FastClose!$D$3:$D$20000,E$3)</f>
        <v>1630434.3600000045</v>
      </c>
      <c r="F6" s="31">
        <f>SUMIFS(FastClose!$H$3:$H$20000,FastClose!$K$3:$K$20000,$B6,FastClose!$D$3:$D$20000,F$3)</f>
        <v>421971.69000000012</v>
      </c>
      <c r="G6" s="31">
        <f>SUMIFS(FastClose!$H$3:$H$20000,FastClose!$K$3:$K$20000,$B6,FastClose!$D$3:$D$20000,G$3)</f>
        <v>0</v>
      </c>
      <c r="H6" s="31">
        <f>SUMIFS(FastClose!$H$3:$H$20000,FastClose!$K$3:$K$20000,$B6,FastClose!$D$3:$D$20000,H$3)</f>
        <v>833301.64000000013</v>
      </c>
      <c r="I6" s="31">
        <f>SUMIFS(FastClose!$H$3:$H$20000,FastClose!$K$3:$K$20000,$B6,FastClose!$D$3:$D$20000,I$3)</f>
        <v>0</v>
      </c>
      <c r="J6" s="31">
        <f>SUMIFS(FastClose!$H$3:$H$20000,FastClose!$K$3:$K$20000,$B6,FastClose!$D$3:$D$20000,J$3)</f>
        <v>0</v>
      </c>
      <c r="K6" s="32">
        <f>SUMIFS(FastClose!$H$3:$H$20000,FastClose!$K$3:$K$20000,$B6,FastClose!$D$3:$D$20000,K$3)</f>
        <v>0</v>
      </c>
      <c r="M6" s="36" t="s">
        <v>51</v>
      </c>
      <c r="N6" s="31">
        <f>SUMIFS(BISDATA!$L$3:$L$20000,BISDATA!$A$3:$A$20000,$M6,BISDATA!$I$3:$I$20000,N$3)</f>
        <v>2423975.6100000027</v>
      </c>
      <c r="O6" s="31">
        <f>SUMIFS(BISDATA!$L$3:$L$20000,BISDATA!$A$3:$A$20000,$M6,BISDATA!$I$3:$I$20000,O$3)</f>
        <v>3213416.7500000014</v>
      </c>
      <c r="P6" s="31">
        <f>SUMIFS(BISDATA!$L$3:$L$20000,BISDATA!$A$3:$A$20000,$M6,BISDATA!$I$3:$I$20000,P$3)</f>
        <v>1630881.0600000122</v>
      </c>
      <c r="Q6" s="31">
        <f>SUMIFS(BISDATA!$L$3:$L$20000,BISDATA!$A$3:$A$20000,$M6,BISDATA!$I$3:$I$20000,Q$3)</f>
        <v>421971.68999999994</v>
      </c>
      <c r="R6" s="31">
        <f>SUMIFS(BISDATA!$L$3:$L$20000,BISDATA!$A$3:$A$20000,$M6,BISDATA!$I$3:$I$20000,R$3)</f>
        <v>0</v>
      </c>
      <c r="S6" s="31">
        <f>SUMIFS(BISDATA!$L$3:$L$20000,BISDATA!$A$3:$A$20000,$M6,BISDATA!$I$3:$I$20000,S$3)</f>
        <v>833106.29000000167</v>
      </c>
      <c r="T6" s="86">
        <f>SUMIFS(BISDATA!$L$3:$L$20000,BISDATA!$A$3:$A$20000,$M6,BISDATA!$I$3:$I$20000,T$3)+SUMIFS(BISDATA!$L$3:$L$20000,BISDATA!$A$3:$A$20000,$M6,BISDATA!$I$3:$I$20000,T$2)</f>
        <v>0</v>
      </c>
      <c r="U6" s="86">
        <f>SUMIFS(BISDATA!$L$3:$L$20000,BISDATA!$A$3:$A$20000,$M6,BISDATA!$I$3:$I$20000,U$3)+SUMIFS(BISDATA!$L$3:$L$20000,BISDATA!$A$3:$A$20000,$M6,BISDATA!$I$3:$I$20000,U$2)</f>
        <v>0</v>
      </c>
      <c r="V6" s="32">
        <f>SUMIFS(BISDATA!$L$3:$L$20000,BISDATA!$A$3:$A$20000,$M6,BISDATA!$I$3:$I$20000,V$3)</f>
        <v>0</v>
      </c>
      <c r="X6" s="36" t="s">
        <v>51</v>
      </c>
      <c r="Y6" s="31">
        <f t="shared" si="8"/>
        <v>0</v>
      </c>
      <c r="Z6" s="31">
        <f t="shared" si="0"/>
        <v>0</v>
      </c>
      <c r="AA6" s="31">
        <f t="shared" si="1"/>
        <v>446.70000000763685</v>
      </c>
      <c r="AB6" s="31">
        <f t="shared" si="2"/>
        <v>0</v>
      </c>
      <c r="AC6" s="31">
        <f t="shared" si="3"/>
        <v>0</v>
      </c>
      <c r="AD6" s="31">
        <f t="shared" si="4"/>
        <v>-195.34999999846332</v>
      </c>
      <c r="AE6" s="31">
        <f t="shared" si="5"/>
        <v>0</v>
      </c>
      <c r="AF6" s="31">
        <f t="shared" si="6"/>
        <v>0</v>
      </c>
      <c r="AG6" s="32">
        <f t="shared" si="7"/>
        <v>0</v>
      </c>
    </row>
    <row r="7" spans="1:33" x14ac:dyDescent="0.25">
      <c r="B7" s="34" t="s">
        <v>149</v>
      </c>
      <c r="C7" s="27">
        <f>SUMIFS(FastClose!$H$3:$H$20000,FastClose!$K$3:$K$20000,$B7,FastClose!$D$3:$D$20000,C$3)</f>
        <v>11803582.519999992</v>
      </c>
      <c r="D7" s="27">
        <f>SUMIFS(FastClose!$H$3:$H$20000,FastClose!$K$3:$K$20000,$B7,FastClose!$D$3:$D$20000,D$3)</f>
        <v>6432060.1100000022</v>
      </c>
      <c r="E7" s="27">
        <f>SUMIFS(FastClose!$H$3:$H$20000,FastClose!$K$3:$K$20000,$B7,FastClose!$D$3:$D$20000,E$3)</f>
        <v>1564891.100000001</v>
      </c>
      <c r="F7" s="27">
        <f>SUMIFS(FastClose!$H$3:$H$20000,FastClose!$K$3:$K$20000,$B7,FastClose!$D$3:$D$20000,F$3)</f>
        <v>795415.32999999938</v>
      </c>
      <c r="G7" s="27">
        <f>SUMIFS(FastClose!$H$3:$H$20000,FastClose!$K$3:$K$20000,$B7,FastClose!$D$3:$D$20000,G$3)</f>
        <v>0</v>
      </c>
      <c r="H7" s="27">
        <f>SUMIFS(FastClose!$H$3:$H$20000,FastClose!$K$3:$K$20000,$B7,FastClose!$D$3:$D$20000,H$3)</f>
        <v>8252409.0300000003</v>
      </c>
      <c r="I7" s="27">
        <f>SUMIFS(FastClose!$H$3:$H$20000,FastClose!$K$3:$K$20000,$B7,FastClose!$D$3:$D$20000,I$3)</f>
        <v>0</v>
      </c>
      <c r="J7" s="27">
        <f>SUMIFS(FastClose!$H$3:$H$20000,FastClose!$K$3:$K$20000,$B7,FastClose!$D$3:$D$20000,J$3)</f>
        <v>0</v>
      </c>
      <c r="K7" s="28">
        <f>SUMIFS(FastClose!$H$3:$H$20000,FastClose!$K$3:$K$20000,$B7,FastClose!$D$3:$D$20000,K$3)</f>
        <v>0</v>
      </c>
      <c r="M7" s="34" t="s">
        <v>149</v>
      </c>
      <c r="N7" s="27">
        <f>SUMIFS(BISDATA!$L$3:$L$20000,BISDATA!$A$3:$A$20000,$M7,BISDATA!$I$3:$I$20000,N$3)</f>
        <v>11542850.190000011</v>
      </c>
      <c r="O7" s="27">
        <f>SUMIFS(BISDATA!$L$3:$L$20000,BISDATA!$A$3:$A$20000,$M7,BISDATA!$I$3:$I$20000,O$3)</f>
        <v>6432060.1100000003</v>
      </c>
      <c r="P7" s="27">
        <f>SUMIFS(BISDATA!$L$3:$L$20000,BISDATA!$A$3:$A$20000,$M7,BISDATA!$I$3:$I$20000,P$3)</f>
        <v>1563745.8000000012</v>
      </c>
      <c r="Q7" s="27">
        <f>SUMIFS(BISDATA!$L$3:$L$20000,BISDATA!$A$3:$A$20000,$M7,BISDATA!$I$3:$I$20000,Q$3)</f>
        <v>795616.20999999985</v>
      </c>
      <c r="R7" s="27">
        <f>SUMIFS(BISDATA!$L$3:$L$20000,BISDATA!$A$3:$A$20000,$M7,BISDATA!$I$3:$I$20000,R$3)</f>
        <v>0</v>
      </c>
      <c r="S7" s="27">
        <f>SUMIFS(BISDATA!$L$3:$L$20000,BISDATA!$A$3:$A$20000,$M7,BISDATA!$I$3:$I$20000,S$3)</f>
        <v>8241933.1399998907</v>
      </c>
      <c r="T7" s="84">
        <f>SUMIFS(BISDATA!$L$3:$L$20000,BISDATA!$A$3:$A$20000,$M7,BISDATA!$I$3:$I$20000,T$3)+SUMIFS(BISDATA!$L$3:$L$20000,BISDATA!$A$3:$A$20000,$M7,BISDATA!$I$3:$I$20000,T$2)</f>
        <v>105720.20999999998</v>
      </c>
      <c r="U7" s="84">
        <f>SUMIFS(BISDATA!$L$3:$L$20000,BISDATA!$A$3:$A$20000,$M7,BISDATA!$I$3:$I$20000,U$3)+SUMIFS(BISDATA!$L$3:$L$20000,BISDATA!$A$3:$A$20000,$M7,BISDATA!$I$3:$I$20000,U$2)</f>
        <v>0</v>
      </c>
      <c r="V7" s="28">
        <f>SUMIFS(BISDATA!$L$3:$L$20000,BISDATA!$A$3:$A$20000,$M7,BISDATA!$I$3:$I$20000,V$3)</f>
        <v>0</v>
      </c>
      <c r="X7" s="34" t="s">
        <v>149</v>
      </c>
      <c r="Y7" s="27">
        <f t="shared" si="8"/>
        <v>-260732.32999998145</v>
      </c>
      <c r="Z7" s="27">
        <f t="shared" si="0"/>
        <v>0</v>
      </c>
      <c r="AA7" s="27">
        <f t="shared" si="1"/>
        <v>-1145.2999999998137</v>
      </c>
      <c r="AB7" s="27">
        <f t="shared" si="2"/>
        <v>200.88000000047032</v>
      </c>
      <c r="AC7" s="27">
        <f t="shared" si="3"/>
        <v>0</v>
      </c>
      <c r="AD7" s="27">
        <f t="shared" si="4"/>
        <v>-10475.890000109561</v>
      </c>
      <c r="AE7" s="27">
        <f t="shared" si="5"/>
        <v>105720.20999999998</v>
      </c>
      <c r="AF7" s="27">
        <f t="shared" si="6"/>
        <v>0</v>
      </c>
      <c r="AG7" s="28">
        <f t="shared" si="7"/>
        <v>0</v>
      </c>
    </row>
    <row r="8" spans="1:33" x14ac:dyDescent="0.25">
      <c r="B8" s="35" t="s">
        <v>219</v>
      </c>
      <c r="C8" s="29">
        <f>SUMIFS(FastClose!$H$3:$H$20000,FastClose!$K$3:$K$20000,$B8,FastClose!$D$3:$D$20000,C$3)</f>
        <v>44979912.849999599</v>
      </c>
      <c r="D8" s="29">
        <f>SUMIFS(FastClose!$H$3:$H$20000,FastClose!$K$3:$K$20000,$B8,FastClose!$D$3:$D$20000,D$3)</f>
        <v>41826983.069999784</v>
      </c>
      <c r="E8" s="29">
        <f>SUMIFS(FastClose!$H$3:$H$20000,FastClose!$K$3:$K$20000,$B8,FastClose!$D$3:$D$20000,E$3)</f>
        <v>34340058.619995847</v>
      </c>
      <c r="F8" s="29">
        <f>SUMIFS(FastClose!$H$3:$H$20000,FastClose!$K$3:$K$20000,$B8,FastClose!$D$3:$D$20000,F$3)</f>
        <v>8936440.7699999679</v>
      </c>
      <c r="G8" s="29">
        <f>SUMIFS(FastClose!$H$3:$H$20000,FastClose!$K$3:$K$20000,$B8,FastClose!$D$3:$D$20000,G$3)</f>
        <v>2605.96</v>
      </c>
      <c r="H8" s="29">
        <f>SUMIFS(FastClose!$H$3:$H$20000,FastClose!$K$3:$K$20000,$B8,FastClose!$D$3:$D$20000,H$3)</f>
        <v>26710610.989999697</v>
      </c>
      <c r="I8" s="29">
        <f>SUMIFS(FastClose!$H$3:$H$20000,FastClose!$K$3:$K$20000,$B8,FastClose!$D$3:$D$20000,I$3)</f>
        <v>0</v>
      </c>
      <c r="J8" s="29">
        <f>SUMIFS(FastClose!$H$3:$H$20000,FastClose!$K$3:$K$20000,$B8,FastClose!$D$3:$D$20000,J$3)</f>
        <v>0</v>
      </c>
      <c r="K8" s="30">
        <f>SUMIFS(FastClose!$H$3:$H$20000,FastClose!$K$3:$K$20000,$B8,FastClose!$D$3:$D$20000,K$3)</f>
        <v>0</v>
      </c>
      <c r="M8" s="35" t="s">
        <v>219</v>
      </c>
      <c r="N8" s="29">
        <f>SUMIFS(BISDATA!$L$3:$L$20000,BISDATA!$A$3:$A$20000,$M8,BISDATA!$I$3:$I$20000,N$3)</f>
        <v>45006700.080000058</v>
      </c>
      <c r="O8" s="29">
        <f>SUMIFS(BISDATA!$L$3:$L$20000,BISDATA!$A$3:$A$20000,$M8,BISDATA!$I$3:$I$20000,O$3)</f>
        <v>41832731.90000011</v>
      </c>
      <c r="P8" s="29">
        <f>SUMIFS(BISDATA!$L$3:$L$20000,BISDATA!$A$3:$A$20000,$M8,BISDATA!$I$3:$I$20000,P$3)</f>
        <v>34360631.939990118</v>
      </c>
      <c r="Q8" s="29">
        <f>SUMIFS(BISDATA!$L$3:$L$20000,BISDATA!$A$3:$A$20000,$M8,BISDATA!$I$3:$I$20000,Q$3)</f>
        <v>8940433.6300002672</v>
      </c>
      <c r="R8" s="29">
        <f>SUMIFS(BISDATA!$L$3:$L$20000,BISDATA!$A$3:$A$20000,$M8,BISDATA!$I$3:$I$20000,R$3)</f>
        <v>0</v>
      </c>
      <c r="S8" s="29">
        <f>SUMIFS(BISDATA!$L$3:$L$20000,BISDATA!$A$3:$A$20000,$M8,BISDATA!$I$3:$I$20000,S$3)</f>
        <v>26741718.349998742</v>
      </c>
      <c r="T8" s="85">
        <f>SUMIFS(BISDATA!$L$3:$L$20000,BISDATA!$A$3:$A$20000,$M8,BISDATA!$I$3:$I$20000,T$3)+SUMIFS(BISDATA!$L$3:$L$20000,BISDATA!$A$3:$A$20000,$M8,BISDATA!$I$3:$I$20000,T$2)</f>
        <v>600790.92999999621</v>
      </c>
      <c r="U8" s="85">
        <f>SUMIFS(BISDATA!$L$3:$L$20000,BISDATA!$A$3:$A$20000,$M8,BISDATA!$I$3:$I$20000,U$3)+SUMIFS(BISDATA!$L$3:$L$20000,BISDATA!$A$3:$A$20000,$M8,BISDATA!$I$3:$I$20000,U$2)</f>
        <v>0</v>
      </c>
      <c r="V8" s="30">
        <f>SUMIFS(BISDATA!$L$3:$L$20000,BISDATA!$A$3:$A$20000,$M8,BISDATA!$I$3:$I$20000,V$3)</f>
        <v>0</v>
      </c>
      <c r="X8" s="35" t="s">
        <v>219</v>
      </c>
      <c r="Y8" s="29">
        <f t="shared" si="8"/>
        <v>26787.230000458658</v>
      </c>
      <c r="Z8" s="29">
        <f t="shared" si="0"/>
        <v>5748.8300003260374</v>
      </c>
      <c r="AA8" s="29">
        <f t="shared" si="1"/>
        <v>20573.319994270802</v>
      </c>
      <c r="AB8" s="29">
        <f t="shared" si="2"/>
        <v>3992.8600002992898</v>
      </c>
      <c r="AC8" s="29">
        <f t="shared" si="3"/>
        <v>-2605.96</v>
      </c>
      <c r="AD8" s="29">
        <f t="shared" si="4"/>
        <v>31107.35999904573</v>
      </c>
      <c r="AE8" s="29">
        <f t="shared" si="5"/>
        <v>600790.92999999621</v>
      </c>
      <c r="AF8" s="29">
        <f t="shared" si="6"/>
        <v>0</v>
      </c>
      <c r="AG8" s="30">
        <f t="shared" si="7"/>
        <v>0</v>
      </c>
    </row>
    <row r="9" spans="1:33" x14ac:dyDescent="0.25">
      <c r="B9" s="36" t="s">
        <v>65</v>
      </c>
      <c r="C9" s="31">
        <f>SUMIFS(FastClose!$H$3:$H$20000,FastClose!$K$3:$K$20000,$B9,FastClose!$D$3:$D$20000,C$3)</f>
        <v>-26746.889999999996</v>
      </c>
      <c r="D9" s="31">
        <f>SUMIFS(FastClose!$H$3:$H$20000,FastClose!$K$3:$K$20000,$B9,FastClose!$D$3:$D$20000,D$3)</f>
        <v>155018.52000000002</v>
      </c>
      <c r="E9" s="31">
        <f>SUMIFS(FastClose!$H$3:$H$20000,FastClose!$K$3:$K$20000,$B9,FastClose!$D$3:$D$20000,E$3)</f>
        <v>4343.4299999999994</v>
      </c>
      <c r="F9" s="31">
        <f>SUMIFS(FastClose!$H$3:$H$20000,FastClose!$K$3:$K$20000,$B9,FastClose!$D$3:$D$20000,F$3)</f>
        <v>-4350.630000000001</v>
      </c>
      <c r="G9" s="31">
        <f>SUMIFS(FastClose!$H$3:$H$20000,FastClose!$K$3:$K$20000,$B9,FastClose!$D$3:$D$20000,G$3)</f>
        <v>0</v>
      </c>
      <c r="H9" s="31">
        <f>SUMIFS(FastClose!$H$3:$H$20000,FastClose!$K$3:$K$20000,$B9,FastClose!$D$3:$D$20000,H$3)</f>
        <v>741.44</v>
      </c>
      <c r="I9" s="31">
        <f>SUMIFS(FastClose!$H$3:$H$20000,FastClose!$K$3:$K$20000,$B9,FastClose!$D$3:$D$20000,I$3)</f>
        <v>0</v>
      </c>
      <c r="J9" s="31">
        <f>SUMIFS(FastClose!$H$3:$H$20000,FastClose!$K$3:$K$20000,$B9,FastClose!$D$3:$D$20000,J$3)</f>
        <v>0</v>
      </c>
      <c r="K9" s="32">
        <f>SUMIFS(FastClose!$H$3:$H$20000,FastClose!$K$3:$K$20000,$B9,FastClose!$D$3:$D$20000,K$3)</f>
        <v>0</v>
      </c>
      <c r="M9" s="36" t="s">
        <v>65</v>
      </c>
      <c r="N9" s="31">
        <f>SUMIFS(BISDATA!$L$3:$L$20000,BISDATA!$A$3:$A$20000,$M9,BISDATA!$I$3:$I$20000,N$3)</f>
        <v>-26746.89</v>
      </c>
      <c r="O9" s="31">
        <f>SUMIFS(BISDATA!$L$3:$L$20000,BISDATA!$A$3:$A$20000,$M9,BISDATA!$I$3:$I$20000,O$3)</f>
        <v>155018.51999999996</v>
      </c>
      <c r="P9" s="31">
        <f>SUMIFS(BISDATA!$L$3:$L$20000,BISDATA!$A$3:$A$20000,$M9,BISDATA!$I$3:$I$20000,P$3)</f>
        <v>4343.43</v>
      </c>
      <c r="Q9" s="31">
        <f>SUMIFS(BISDATA!$L$3:$L$20000,BISDATA!$A$3:$A$20000,$M9,BISDATA!$I$3:$I$20000,Q$3)</f>
        <v>-4350.63</v>
      </c>
      <c r="R9" s="31">
        <f>SUMIFS(BISDATA!$L$3:$L$20000,BISDATA!$A$3:$A$20000,$M9,BISDATA!$I$3:$I$20000,R$3)</f>
        <v>0</v>
      </c>
      <c r="S9" s="31">
        <f>SUMIFS(BISDATA!$L$3:$L$20000,BISDATA!$A$3:$A$20000,$M9,BISDATA!$I$3:$I$20000,S$3)</f>
        <v>0</v>
      </c>
      <c r="T9" s="86">
        <f>SUMIFS(BISDATA!$L$3:$L$20000,BISDATA!$A$3:$A$20000,$M9,BISDATA!$I$3:$I$20000,T$3)+SUMIFS(BISDATA!$L$3:$L$20000,BISDATA!$A$3:$A$20000,$M9,BISDATA!$I$3:$I$20000,T$2)</f>
        <v>0</v>
      </c>
      <c r="U9" s="86">
        <f>SUMIFS(BISDATA!$L$3:$L$20000,BISDATA!$A$3:$A$20000,$M9,BISDATA!$I$3:$I$20000,U$3)+SUMIFS(BISDATA!$L$3:$L$20000,BISDATA!$A$3:$A$20000,$M9,BISDATA!$I$3:$I$20000,U$2)</f>
        <v>0</v>
      </c>
      <c r="V9" s="32">
        <f>SUMIFS(BISDATA!$L$3:$L$20000,BISDATA!$A$3:$A$20000,$M9,BISDATA!$I$3:$I$20000,V$3)</f>
        <v>0</v>
      </c>
      <c r="X9" s="36" t="s">
        <v>65</v>
      </c>
      <c r="Y9" s="31">
        <f t="shared" si="8"/>
        <v>0</v>
      </c>
      <c r="Z9" s="31">
        <f t="shared" si="0"/>
        <v>0</v>
      </c>
      <c r="AA9" s="31">
        <f t="shared" si="1"/>
        <v>0</v>
      </c>
      <c r="AB9" s="31">
        <f t="shared" si="2"/>
        <v>0</v>
      </c>
      <c r="AC9" s="31">
        <f t="shared" si="3"/>
        <v>0</v>
      </c>
      <c r="AD9" s="31">
        <f t="shared" si="4"/>
        <v>-741.44</v>
      </c>
      <c r="AE9" s="31">
        <f t="shared" si="5"/>
        <v>0</v>
      </c>
      <c r="AF9" s="31">
        <f t="shared" si="6"/>
        <v>0</v>
      </c>
      <c r="AG9" s="32">
        <f t="shared" si="7"/>
        <v>0</v>
      </c>
    </row>
    <row r="10" spans="1:33" x14ac:dyDescent="0.25">
      <c r="B10" s="34" t="s">
        <v>100</v>
      </c>
      <c r="C10" s="27">
        <f>SUMIFS(FastClose!$H$3:$H$20000,FastClose!$K$3:$K$20000,$B10,FastClose!$D$3:$D$20000,C$3)</f>
        <v>11095480.02</v>
      </c>
      <c r="D10" s="27">
        <f>SUMIFS(FastClose!$H$3:$H$20000,FastClose!$K$3:$K$20000,$B10,FastClose!$D$3:$D$20000,D$3)</f>
        <v>9597315.7999999989</v>
      </c>
      <c r="E10" s="27">
        <f>SUMIFS(FastClose!$H$3:$H$20000,FastClose!$K$3:$K$20000,$B10,FastClose!$D$3:$D$20000,E$3)</f>
        <v>1880544.7699999963</v>
      </c>
      <c r="F10" s="27">
        <f>SUMIFS(FastClose!$H$3:$H$20000,FastClose!$K$3:$K$20000,$B10,FastClose!$D$3:$D$20000,F$3)</f>
        <v>969716.43000000017</v>
      </c>
      <c r="G10" s="27">
        <f>SUMIFS(FastClose!$H$3:$H$20000,FastClose!$K$3:$K$20000,$B10,FastClose!$D$3:$D$20000,G$3)</f>
        <v>0</v>
      </c>
      <c r="H10" s="27">
        <f>SUMIFS(FastClose!$H$3:$H$20000,FastClose!$K$3:$K$20000,$B10,FastClose!$D$3:$D$20000,H$3)</f>
        <v>9378308.4000000171</v>
      </c>
      <c r="I10" s="27">
        <f>SUMIFS(FastClose!$H$3:$H$20000,FastClose!$K$3:$K$20000,$B10,FastClose!$D$3:$D$20000,I$3)</f>
        <v>0</v>
      </c>
      <c r="J10" s="27">
        <f>SUMIFS(FastClose!$H$3:$H$20000,FastClose!$K$3:$K$20000,$B10,FastClose!$D$3:$D$20000,J$3)</f>
        <v>0</v>
      </c>
      <c r="K10" s="28">
        <f>SUMIFS(FastClose!$H$3:$H$20000,FastClose!$K$3:$K$20000,$B10,FastClose!$D$3:$D$20000,K$3)</f>
        <v>0</v>
      </c>
      <c r="M10" s="34" t="s">
        <v>100</v>
      </c>
      <c r="N10" s="27">
        <f>SUMIFS(BISDATA!$L$3:$L$20000,BISDATA!$A$3:$A$20000,$M10,BISDATA!$I$3:$I$20000,N$3)</f>
        <v>11095480.020000009</v>
      </c>
      <c r="O10" s="27">
        <f>SUMIFS(BISDATA!$L$3:$L$20000,BISDATA!$A$3:$A$20000,$M10,BISDATA!$I$3:$I$20000,O$3)</f>
        <v>9597315.7999999877</v>
      </c>
      <c r="P10" s="27">
        <f>SUMIFS(BISDATA!$L$3:$L$20000,BISDATA!$A$3:$A$20000,$M10,BISDATA!$I$3:$I$20000,P$3)</f>
        <v>1880197.769999997</v>
      </c>
      <c r="Q10" s="27">
        <f>SUMIFS(BISDATA!$L$3:$L$20000,BISDATA!$A$3:$A$20000,$M10,BISDATA!$I$3:$I$20000,Q$3)</f>
        <v>969675.21000000066</v>
      </c>
      <c r="R10" s="27">
        <f>SUMIFS(BISDATA!$L$3:$L$20000,BISDATA!$A$3:$A$20000,$M10,BISDATA!$I$3:$I$20000,R$3)</f>
        <v>0</v>
      </c>
      <c r="S10" s="27">
        <f>SUMIFS(BISDATA!$L$3:$L$20000,BISDATA!$A$3:$A$20000,$M10,BISDATA!$I$3:$I$20000,S$3)</f>
        <v>9373143.0300000403</v>
      </c>
      <c r="T10" s="84">
        <f>SUMIFS(BISDATA!$L$3:$L$20000,BISDATA!$A$3:$A$20000,$M10,BISDATA!$I$3:$I$20000,T$3)+SUMIFS(BISDATA!$L$3:$L$20000,BISDATA!$A$3:$A$20000,$M10,BISDATA!$I$3:$I$20000,T$2)</f>
        <v>352.09999999999997</v>
      </c>
      <c r="U10" s="84">
        <f>SUMIFS(BISDATA!$L$3:$L$20000,BISDATA!$A$3:$A$20000,$M10,BISDATA!$I$3:$I$20000,U$3)+SUMIFS(BISDATA!$L$3:$L$20000,BISDATA!$A$3:$A$20000,$M10,BISDATA!$I$3:$I$20000,U$2)</f>
        <v>184</v>
      </c>
      <c r="V10" s="28">
        <f>SUMIFS(BISDATA!$L$3:$L$20000,BISDATA!$A$3:$A$20000,$M10,BISDATA!$I$3:$I$20000,V$3)</f>
        <v>0</v>
      </c>
      <c r="X10" s="34" t="s">
        <v>100</v>
      </c>
      <c r="Y10" s="27">
        <f t="shared" si="8"/>
        <v>0</v>
      </c>
      <c r="Z10" s="27">
        <f t="shared" si="0"/>
        <v>0</v>
      </c>
      <c r="AA10" s="27">
        <f t="shared" si="1"/>
        <v>-346.99999999930151</v>
      </c>
      <c r="AB10" s="27">
        <f t="shared" si="2"/>
        <v>-41.219999999506399</v>
      </c>
      <c r="AC10" s="27">
        <f t="shared" si="3"/>
        <v>0</v>
      </c>
      <c r="AD10" s="27">
        <f t="shared" si="4"/>
        <v>-5165.3699999768287</v>
      </c>
      <c r="AE10" s="27">
        <f t="shared" si="5"/>
        <v>352.09999999999997</v>
      </c>
      <c r="AF10" s="27">
        <f t="shared" si="6"/>
        <v>184</v>
      </c>
      <c r="AG10" s="28">
        <f t="shared" si="7"/>
        <v>0</v>
      </c>
    </row>
    <row r="11" spans="1:33" x14ac:dyDescent="0.25">
      <c r="B11" s="35" t="s">
        <v>185</v>
      </c>
      <c r="C11" s="29">
        <f>SUMIFS(FastClose!$H$3:$H$20000,FastClose!$K$3:$K$20000,$B11,FastClose!$D$3:$D$20000,C$3)</f>
        <v>18013048.890000012</v>
      </c>
      <c r="D11" s="29">
        <f>SUMIFS(FastClose!$H$3:$H$20000,FastClose!$K$3:$K$20000,$B11,FastClose!$D$3:$D$20000,D$3)</f>
        <v>21229767.250000015</v>
      </c>
      <c r="E11" s="29">
        <f>SUMIFS(FastClose!$H$3:$H$20000,FastClose!$K$3:$K$20000,$B11,FastClose!$D$3:$D$20000,E$3)</f>
        <v>17702842.560000122</v>
      </c>
      <c r="F11" s="29">
        <f>SUMIFS(FastClose!$H$3:$H$20000,FastClose!$K$3:$K$20000,$B11,FastClose!$D$3:$D$20000,F$3)</f>
        <v>4469212.8500000015</v>
      </c>
      <c r="G11" s="29">
        <f>SUMIFS(FastClose!$H$3:$H$20000,FastClose!$K$3:$K$20000,$B11,FastClose!$D$3:$D$20000,G$3)</f>
        <v>700.67000000000007</v>
      </c>
      <c r="H11" s="29">
        <f>SUMIFS(FastClose!$H$3:$H$20000,FastClose!$K$3:$K$20000,$B11,FastClose!$D$3:$D$20000,H$3)</f>
        <v>13230917.730000073</v>
      </c>
      <c r="I11" s="29">
        <f>SUMIFS(FastClose!$H$3:$H$20000,FastClose!$K$3:$K$20000,$B11,FastClose!$D$3:$D$20000,I$3)</f>
        <v>0</v>
      </c>
      <c r="J11" s="29">
        <f>SUMIFS(FastClose!$H$3:$H$20000,FastClose!$K$3:$K$20000,$B11,FastClose!$D$3:$D$20000,J$3)</f>
        <v>0</v>
      </c>
      <c r="K11" s="30">
        <f>SUMIFS(FastClose!$H$3:$H$20000,FastClose!$K$3:$K$20000,$B11,FastClose!$D$3:$D$20000,K$3)</f>
        <v>0</v>
      </c>
      <c r="M11" s="35" t="s">
        <v>185</v>
      </c>
      <c r="N11" s="29">
        <f>SUMIFS(BISDATA!$L$3:$L$20000,BISDATA!$A$3:$A$20000,$M11,BISDATA!$I$3:$I$20000,N$3)</f>
        <v>18147846.579999998</v>
      </c>
      <c r="O11" s="29">
        <f>SUMIFS(BISDATA!$L$3:$L$20000,BISDATA!$A$3:$A$20000,$M11,BISDATA!$I$3:$I$20000,O$3)</f>
        <v>21230952.299999982</v>
      </c>
      <c r="P11" s="29">
        <f>SUMIFS(BISDATA!$L$3:$L$20000,BISDATA!$A$3:$A$20000,$M11,BISDATA!$I$3:$I$20000,P$3)</f>
        <v>17696988.000000019</v>
      </c>
      <c r="Q11" s="29">
        <f>SUMIFS(BISDATA!$L$3:$L$20000,BISDATA!$A$3:$A$20000,$M11,BISDATA!$I$3:$I$20000,Q$3)</f>
        <v>4472840.5499999886</v>
      </c>
      <c r="R11" s="29">
        <f>SUMIFS(BISDATA!$L$3:$L$20000,BISDATA!$A$3:$A$20000,$M11,BISDATA!$I$3:$I$20000,R$3)</f>
        <v>0</v>
      </c>
      <c r="S11" s="29">
        <f>SUMIFS(BISDATA!$L$3:$L$20000,BISDATA!$A$3:$A$20000,$M11,BISDATA!$I$3:$I$20000,S$3)</f>
        <v>13199252.440000016</v>
      </c>
      <c r="T11" s="85">
        <f>SUMIFS(BISDATA!$L$3:$L$20000,BISDATA!$A$3:$A$20000,$M11,BISDATA!$I$3:$I$20000,T$3)+SUMIFS(BISDATA!$L$3:$L$20000,BISDATA!$A$3:$A$20000,$M11,BISDATA!$I$3:$I$20000,T$2)</f>
        <v>10339.14</v>
      </c>
      <c r="U11" s="85">
        <f>SUMIFS(BISDATA!$L$3:$L$20000,BISDATA!$A$3:$A$20000,$M11,BISDATA!$I$3:$I$20000,U$3)+SUMIFS(BISDATA!$L$3:$L$20000,BISDATA!$A$3:$A$20000,$M11,BISDATA!$I$3:$I$20000,U$2)</f>
        <v>120</v>
      </c>
      <c r="V11" s="30">
        <f>SUMIFS(BISDATA!$L$3:$L$20000,BISDATA!$A$3:$A$20000,$M11,BISDATA!$I$3:$I$20000,V$3)</f>
        <v>0</v>
      </c>
      <c r="X11" s="35" t="s">
        <v>185</v>
      </c>
      <c r="Y11" s="29">
        <f t="shared" si="8"/>
        <v>134797.68999998644</v>
      </c>
      <c r="Z11" s="29">
        <f t="shared" si="0"/>
        <v>1185.0499999672174</v>
      </c>
      <c r="AA11" s="29">
        <f t="shared" si="1"/>
        <v>-5854.560000102967</v>
      </c>
      <c r="AB11" s="29">
        <f t="shared" si="2"/>
        <v>3627.6999999871477</v>
      </c>
      <c r="AC11" s="29">
        <f t="shared" si="3"/>
        <v>-700.67000000000007</v>
      </c>
      <c r="AD11" s="29">
        <f t="shared" si="4"/>
        <v>-31665.290000056848</v>
      </c>
      <c r="AE11" s="29">
        <f t="shared" si="5"/>
        <v>10339.14</v>
      </c>
      <c r="AF11" s="29">
        <f t="shared" si="6"/>
        <v>120</v>
      </c>
      <c r="AG11" s="30">
        <f t="shared" si="7"/>
        <v>0</v>
      </c>
    </row>
    <row r="12" spans="1:33" x14ac:dyDescent="0.25">
      <c r="B12" s="36" t="s">
        <v>57</v>
      </c>
      <c r="C12" s="31">
        <f>SUMIFS(FastClose!$H$3:$H$20000,FastClose!$K$3:$K$20000,$B12,FastClose!$D$3:$D$20000,C$3)</f>
        <v>297889.85000000003</v>
      </c>
      <c r="D12" s="31">
        <f>SUMIFS(FastClose!$H$3:$H$20000,FastClose!$K$3:$K$20000,$B12,FastClose!$D$3:$D$20000,D$3)</f>
        <v>469122.02000000008</v>
      </c>
      <c r="E12" s="31">
        <f>SUMIFS(FastClose!$H$3:$H$20000,FastClose!$K$3:$K$20000,$B12,FastClose!$D$3:$D$20000,E$3)</f>
        <v>305712.42999999993</v>
      </c>
      <c r="F12" s="31">
        <f>SUMIFS(FastClose!$H$3:$H$20000,FastClose!$K$3:$K$20000,$B12,FastClose!$D$3:$D$20000,F$3)</f>
        <v>100689.56999999999</v>
      </c>
      <c r="G12" s="31">
        <f>SUMIFS(FastClose!$H$3:$H$20000,FastClose!$K$3:$K$20000,$B12,FastClose!$D$3:$D$20000,G$3)</f>
        <v>211.18</v>
      </c>
      <c r="H12" s="31">
        <f>SUMIFS(FastClose!$H$3:$H$20000,FastClose!$K$3:$K$20000,$B12,FastClose!$D$3:$D$20000,H$3)</f>
        <v>200565.75999999995</v>
      </c>
      <c r="I12" s="31">
        <f>SUMIFS(FastClose!$H$3:$H$20000,FastClose!$K$3:$K$20000,$B12,FastClose!$D$3:$D$20000,I$3)</f>
        <v>0</v>
      </c>
      <c r="J12" s="31">
        <f>SUMIFS(FastClose!$H$3:$H$20000,FastClose!$K$3:$K$20000,$B12,FastClose!$D$3:$D$20000,J$3)</f>
        <v>0</v>
      </c>
      <c r="K12" s="32">
        <f>SUMIFS(FastClose!$H$3:$H$20000,FastClose!$K$3:$K$20000,$B12,FastClose!$D$3:$D$20000,K$3)</f>
        <v>0</v>
      </c>
      <c r="M12" s="36" t="s">
        <v>57</v>
      </c>
      <c r="N12" s="31">
        <f>SUMIFS(BISDATA!$L$3:$L$20000,BISDATA!$A$3:$A$20000,$M12,BISDATA!$I$3:$I$20000,N$3)</f>
        <v>297889.85000000003</v>
      </c>
      <c r="O12" s="31">
        <f>SUMIFS(BISDATA!$L$3:$L$20000,BISDATA!$A$3:$A$20000,$M12,BISDATA!$I$3:$I$20000,O$3)</f>
        <v>469122.02</v>
      </c>
      <c r="P12" s="31">
        <f>SUMIFS(BISDATA!$L$3:$L$20000,BISDATA!$A$3:$A$20000,$M12,BISDATA!$I$3:$I$20000,P$3)</f>
        <v>305712.42999999988</v>
      </c>
      <c r="Q12" s="31">
        <f>SUMIFS(BISDATA!$L$3:$L$20000,BISDATA!$A$3:$A$20000,$M12,BISDATA!$I$3:$I$20000,Q$3)</f>
        <v>100900.75000000001</v>
      </c>
      <c r="R12" s="31">
        <f>SUMIFS(BISDATA!$L$3:$L$20000,BISDATA!$A$3:$A$20000,$M12,BISDATA!$I$3:$I$20000,R$3)</f>
        <v>0</v>
      </c>
      <c r="S12" s="31">
        <f>SUMIFS(BISDATA!$L$3:$L$20000,BISDATA!$A$3:$A$20000,$M12,BISDATA!$I$3:$I$20000,S$3)</f>
        <v>278305.17</v>
      </c>
      <c r="T12" s="86">
        <f>SUMIFS(BISDATA!$L$3:$L$20000,BISDATA!$A$3:$A$20000,$M12,BISDATA!$I$3:$I$20000,T$3)+SUMIFS(BISDATA!$L$3:$L$20000,BISDATA!$A$3:$A$20000,$M12,BISDATA!$I$3:$I$20000,T$2)</f>
        <v>0</v>
      </c>
      <c r="U12" s="86">
        <f>SUMIFS(BISDATA!$L$3:$L$20000,BISDATA!$A$3:$A$20000,$M12,BISDATA!$I$3:$I$20000,U$3)+SUMIFS(BISDATA!$L$3:$L$20000,BISDATA!$A$3:$A$20000,$M12,BISDATA!$I$3:$I$20000,U$2)</f>
        <v>0</v>
      </c>
      <c r="V12" s="32">
        <f>SUMIFS(BISDATA!$L$3:$L$20000,BISDATA!$A$3:$A$20000,$M12,BISDATA!$I$3:$I$20000,V$3)</f>
        <v>0</v>
      </c>
      <c r="X12" s="36" t="s">
        <v>57</v>
      </c>
      <c r="Y12" s="31">
        <f t="shared" si="8"/>
        <v>0</v>
      </c>
      <c r="Z12" s="31">
        <f t="shared" si="0"/>
        <v>0</v>
      </c>
      <c r="AA12" s="31">
        <f t="shared" si="1"/>
        <v>0</v>
      </c>
      <c r="AB12" s="31">
        <f t="shared" si="2"/>
        <v>211.18000000002212</v>
      </c>
      <c r="AC12" s="31">
        <f t="shared" si="3"/>
        <v>-211.18</v>
      </c>
      <c r="AD12" s="31">
        <f t="shared" si="4"/>
        <v>77739.410000000033</v>
      </c>
      <c r="AE12" s="31">
        <f t="shared" si="5"/>
        <v>0</v>
      </c>
      <c r="AF12" s="31">
        <f t="shared" si="6"/>
        <v>0</v>
      </c>
      <c r="AG12" s="32">
        <f t="shared" si="7"/>
        <v>0</v>
      </c>
    </row>
    <row r="13" spans="1:33" x14ac:dyDescent="0.25">
      <c r="B13" s="34" t="s">
        <v>138</v>
      </c>
      <c r="C13" s="27">
        <f>SUMIFS(FastClose!$H$3:$H$20000,FastClose!$K$3:$K$20000,$B13,FastClose!$D$3:$D$20000,C$3)</f>
        <v>13678497.630000005</v>
      </c>
      <c r="D13" s="27">
        <f>SUMIFS(FastClose!$H$3:$H$20000,FastClose!$K$3:$K$20000,$B13,FastClose!$D$3:$D$20000,D$3)</f>
        <v>11018932.930000002</v>
      </c>
      <c r="E13" s="27">
        <f>SUMIFS(FastClose!$H$3:$H$20000,FastClose!$K$3:$K$20000,$B13,FastClose!$D$3:$D$20000,E$3)</f>
        <v>2606615.1399999987</v>
      </c>
      <c r="F13" s="27">
        <f>SUMIFS(FastClose!$H$3:$H$20000,FastClose!$K$3:$K$20000,$B13,FastClose!$D$3:$D$20000,F$3)</f>
        <v>1685537.4900000007</v>
      </c>
      <c r="G13" s="27">
        <f>SUMIFS(FastClose!$H$3:$H$20000,FastClose!$K$3:$K$20000,$B13,FastClose!$D$3:$D$20000,G$3)</f>
        <v>0</v>
      </c>
      <c r="H13" s="27">
        <f>SUMIFS(FastClose!$H$3:$H$20000,FastClose!$K$3:$K$20000,$B13,FastClose!$D$3:$D$20000,H$3)</f>
        <v>9447905.5300000552</v>
      </c>
      <c r="I13" s="27">
        <f>SUMIFS(FastClose!$H$3:$H$20000,FastClose!$K$3:$K$20000,$B13,FastClose!$D$3:$D$20000,I$3)</f>
        <v>0</v>
      </c>
      <c r="J13" s="27">
        <f>SUMIFS(FastClose!$H$3:$H$20000,FastClose!$K$3:$K$20000,$B13,FastClose!$D$3:$D$20000,J$3)</f>
        <v>0</v>
      </c>
      <c r="K13" s="28">
        <f>SUMIFS(FastClose!$H$3:$H$20000,FastClose!$K$3:$K$20000,$B13,FastClose!$D$3:$D$20000,K$3)</f>
        <v>0</v>
      </c>
      <c r="M13" s="34" t="s">
        <v>138</v>
      </c>
      <c r="N13" s="27">
        <f>SUMIFS(BISDATA!$L$3:$L$20000,BISDATA!$A$3:$A$20000,$M13,BISDATA!$I$3:$I$20000,N$3)</f>
        <v>13614930.850000009</v>
      </c>
      <c r="O13" s="27">
        <f>SUMIFS(BISDATA!$L$3:$L$20000,BISDATA!$A$3:$A$20000,$M13,BISDATA!$I$3:$I$20000,O$3)</f>
        <v>11025922.759999998</v>
      </c>
      <c r="P13" s="27">
        <f>SUMIFS(BISDATA!$L$3:$L$20000,BISDATA!$A$3:$A$20000,$M13,BISDATA!$I$3:$I$20000,P$3)</f>
        <v>2604692.3399999961</v>
      </c>
      <c r="Q13" s="27">
        <f>SUMIFS(BISDATA!$L$3:$L$20000,BISDATA!$A$3:$A$20000,$M13,BISDATA!$I$3:$I$20000,Q$3)</f>
        <v>1686397.060000001</v>
      </c>
      <c r="R13" s="27">
        <f>SUMIFS(BISDATA!$L$3:$L$20000,BISDATA!$A$3:$A$20000,$M13,BISDATA!$I$3:$I$20000,R$3)</f>
        <v>0</v>
      </c>
      <c r="S13" s="27">
        <f>SUMIFS(BISDATA!$L$3:$L$20000,BISDATA!$A$3:$A$20000,$M13,BISDATA!$I$3:$I$20000,S$3)</f>
        <v>9438775.6900000274</v>
      </c>
      <c r="T13" s="84">
        <f>SUMIFS(BISDATA!$L$3:$L$20000,BISDATA!$A$3:$A$20000,$M13,BISDATA!$I$3:$I$20000,T$3)+SUMIFS(BISDATA!$L$3:$L$20000,BISDATA!$A$3:$A$20000,$M13,BISDATA!$I$3:$I$20000,T$2)</f>
        <v>305.52999999999997</v>
      </c>
      <c r="U13" s="84">
        <f>SUMIFS(BISDATA!$L$3:$L$20000,BISDATA!$A$3:$A$20000,$M13,BISDATA!$I$3:$I$20000,U$3)+SUMIFS(BISDATA!$L$3:$L$20000,BISDATA!$A$3:$A$20000,$M13,BISDATA!$I$3:$I$20000,U$2)</f>
        <v>4866.76</v>
      </c>
      <c r="V13" s="28">
        <f>SUMIFS(BISDATA!$L$3:$L$20000,BISDATA!$A$3:$A$20000,$M13,BISDATA!$I$3:$I$20000,V$3)</f>
        <v>0</v>
      </c>
      <c r="X13" s="34" t="s">
        <v>138</v>
      </c>
      <c r="Y13" s="27">
        <f t="shared" si="8"/>
        <v>-63566.779999995604</v>
      </c>
      <c r="Z13" s="27">
        <f t="shared" si="0"/>
        <v>6989.8299999963492</v>
      </c>
      <c r="AA13" s="27">
        <f t="shared" si="1"/>
        <v>-1922.8000000026077</v>
      </c>
      <c r="AB13" s="27">
        <f t="shared" si="2"/>
        <v>859.57000000029802</v>
      </c>
      <c r="AC13" s="27">
        <f t="shared" si="3"/>
        <v>0</v>
      </c>
      <c r="AD13" s="27">
        <f t="shared" si="4"/>
        <v>-9129.8400000277907</v>
      </c>
      <c r="AE13" s="27">
        <f t="shared" si="5"/>
        <v>305.52999999999997</v>
      </c>
      <c r="AF13" s="27">
        <f t="shared" si="6"/>
        <v>4866.76</v>
      </c>
      <c r="AG13" s="28">
        <f t="shared" si="7"/>
        <v>0</v>
      </c>
    </row>
    <row r="14" spans="1:33" x14ac:dyDescent="0.25">
      <c r="B14" s="36" t="s">
        <v>211</v>
      </c>
      <c r="C14" s="31">
        <f>SUMIFS(FastClose!$H$3:$H$20000,FastClose!$K$3:$K$20000,$B14,FastClose!$D$3:$D$20000,C$3)</f>
        <v>4540062.21</v>
      </c>
      <c r="D14" s="31">
        <f>SUMIFS(FastClose!$H$3:$H$20000,FastClose!$K$3:$K$20000,$B14,FastClose!$D$3:$D$20000,D$3)</f>
        <v>4646917.7600000016</v>
      </c>
      <c r="E14" s="31">
        <f>SUMIFS(FastClose!$H$3:$H$20000,FastClose!$K$3:$K$20000,$B14,FastClose!$D$3:$D$20000,E$3)</f>
        <v>3356985.6500000004</v>
      </c>
      <c r="F14" s="31">
        <f>SUMIFS(FastClose!$H$3:$H$20000,FastClose!$K$3:$K$20000,$B14,FastClose!$D$3:$D$20000,F$3)</f>
        <v>926395.04000000062</v>
      </c>
      <c r="G14" s="31">
        <f>SUMIFS(FastClose!$H$3:$H$20000,FastClose!$K$3:$K$20000,$B14,FastClose!$D$3:$D$20000,G$3)</f>
        <v>0</v>
      </c>
      <c r="H14" s="31">
        <f>SUMIFS(FastClose!$H$3:$H$20000,FastClose!$K$3:$K$20000,$B14,FastClose!$D$3:$D$20000,H$3)</f>
        <v>2401176.6300000069</v>
      </c>
      <c r="I14" s="31">
        <f>SUMIFS(FastClose!$H$3:$H$20000,FastClose!$K$3:$K$20000,$B14,FastClose!$D$3:$D$20000,I$3)</f>
        <v>0</v>
      </c>
      <c r="J14" s="31">
        <f>SUMIFS(FastClose!$H$3:$H$20000,FastClose!$K$3:$K$20000,$B14,FastClose!$D$3:$D$20000,J$3)</f>
        <v>0</v>
      </c>
      <c r="K14" s="32">
        <f>SUMIFS(FastClose!$H$3:$H$20000,FastClose!$K$3:$K$20000,$B14,FastClose!$D$3:$D$20000,K$3)</f>
        <v>0</v>
      </c>
      <c r="M14" s="36" t="s">
        <v>211</v>
      </c>
      <c r="N14" s="31">
        <f>SUMIFS(BISDATA!$L$3:$L$20000,BISDATA!$A$3:$A$20000,$M14,BISDATA!$I$3:$I$20000,N$3)</f>
        <v>4541350.2099999962</v>
      </c>
      <c r="O14" s="31">
        <f>SUMIFS(BISDATA!$L$3:$L$20000,BISDATA!$A$3:$A$20000,$M14,BISDATA!$I$3:$I$20000,O$3)</f>
        <v>4646917.7600000026</v>
      </c>
      <c r="P14" s="31">
        <f>SUMIFS(BISDATA!$L$3:$L$20000,BISDATA!$A$3:$A$20000,$M14,BISDATA!$I$3:$I$20000,P$3)</f>
        <v>3357449.07</v>
      </c>
      <c r="Q14" s="31">
        <f>SUMIFS(BISDATA!$L$3:$L$20000,BISDATA!$A$3:$A$20000,$M14,BISDATA!$I$3:$I$20000,Q$3)</f>
        <v>926395.04000000039</v>
      </c>
      <c r="R14" s="31">
        <f>SUMIFS(BISDATA!$L$3:$L$20000,BISDATA!$A$3:$A$20000,$M14,BISDATA!$I$3:$I$20000,R$3)</f>
        <v>0</v>
      </c>
      <c r="S14" s="31">
        <f>SUMIFS(BISDATA!$L$3:$L$20000,BISDATA!$A$3:$A$20000,$M14,BISDATA!$I$3:$I$20000,S$3)</f>
        <v>2400156.8000000073</v>
      </c>
      <c r="T14" s="86">
        <f>SUMIFS(BISDATA!$L$3:$L$20000,BISDATA!$A$3:$A$20000,$M14,BISDATA!$I$3:$I$20000,T$3)+SUMIFS(BISDATA!$L$3:$L$20000,BISDATA!$A$3:$A$20000,$M14,BISDATA!$I$3:$I$20000,T$2)</f>
        <v>-449.12999999999994</v>
      </c>
      <c r="U14" s="86">
        <f>SUMIFS(BISDATA!$L$3:$L$20000,BISDATA!$A$3:$A$20000,$M14,BISDATA!$I$3:$I$20000,U$3)+SUMIFS(BISDATA!$L$3:$L$20000,BISDATA!$A$3:$A$20000,$M14,BISDATA!$I$3:$I$20000,U$2)</f>
        <v>0</v>
      </c>
      <c r="V14" s="32">
        <f>SUMIFS(BISDATA!$L$3:$L$20000,BISDATA!$A$3:$A$20000,$M14,BISDATA!$I$3:$I$20000,V$3)</f>
        <v>0</v>
      </c>
      <c r="X14" s="36" t="s">
        <v>211</v>
      </c>
      <c r="Y14" s="31">
        <f t="shared" si="8"/>
        <v>1287.9999999962747</v>
      </c>
      <c r="Z14" s="31">
        <f t="shared" si="0"/>
        <v>0</v>
      </c>
      <c r="AA14" s="31">
        <f t="shared" si="1"/>
        <v>463.41999999945983</v>
      </c>
      <c r="AB14" s="31">
        <f t="shared" si="2"/>
        <v>0</v>
      </c>
      <c r="AC14" s="31">
        <f t="shared" si="3"/>
        <v>0</v>
      </c>
      <c r="AD14" s="31">
        <f t="shared" si="4"/>
        <v>-1019.8299999996088</v>
      </c>
      <c r="AE14" s="31">
        <f t="shared" si="5"/>
        <v>-449.12999999999994</v>
      </c>
      <c r="AF14" s="31">
        <f t="shared" si="6"/>
        <v>0</v>
      </c>
      <c r="AG14" s="32">
        <f t="shared" si="7"/>
        <v>0</v>
      </c>
    </row>
    <row r="15" spans="1:33" x14ac:dyDescent="0.25">
      <c r="B15" s="34" t="s">
        <v>130</v>
      </c>
      <c r="C15" s="27">
        <f>SUMIFS(FastClose!$H$3:$H$20000,FastClose!$K$3:$K$20000,$B15,FastClose!$D$3:$D$20000,C$3)</f>
        <v>19917780.73000003</v>
      </c>
      <c r="D15" s="27">
        <f>SUMIFS(FastClose!$H$3:$H$20000,FastClose!$K$3:$K$20000,$B15,FastClose!$D$3:$D$20000,D$3)</f>
        <v>19822087.229999989</v>
      </c>
      <c r="E15" s="27">
        <f>SUMIFS(FastClose!$H$3:$H$20000,FastClose!$K$3:$K$20000,$B15,FastClose!$D$3:$D$20000,E$3)</f>
        <v>5630425.7100000223</v>
      </c>
      <c r="F15" s="27">
        <f>SUMIFS(FastClose!$H$3:$H$20000,FastClose!$K$3:$K$20000,$B15,FastClose!$D$3:$D$20000,F$3)</f>
        <v>3106751.9199999738</v>
      </c>
      <c r="G15" s="27">
        <f>SUMIFS(FastClose!$H$3:$H$20000,FastClose!$K$3:$K$20000,$B15,FastClose!$D$3:$D$20000,G$3)</f>
        <v>0</v>
      </c>
      <c r="H15" s="27">
        <f>SUMIFS(FastClose!$H$3:$H$20000,FastClose!$K$3:$K$20000,$B15,FastClose!$D$3:$D$20000,H$3)</f>
        <v>19278769.709999435</v>
      </c>
      <c r="I15" s="27">
        <f>SUMIFS(FastClose!$H$3:$H$20000,FastClose!$K$3:$K$20000,$B15,FastClose!$D$3:$D$20000,I$3)</f>
        <v>0</v>
      </c>
      <c r="J15" s="27">
        <f>SUMIFS(FastClose!$H$3:$H$20000,FastClose!$K$3:$K$20000,$B15,FastClose!$D$3:$D$20000,J$3)</f>
        <v>0</v>
      </c>
      <c r="K15" s="28">
        <f>SUMIFS(FastClose!$H$3:$H$20000,FastClose!$K$3:$K$20000,$B15,FastClose!$D$3:$D$20000,K$3)</f>
        <v>0</v>
      </c>
      <c r="M15" s="34" t="s">
        <v>130</v>
      </c>
      <c r="N15" s="27">
        <f>SUMIFS(BISDATA!$L$3:$L$20000,BISDATA!$A$3:$A$20000,$M15,BISDATA!$I$3:$I$20000,N$3)</f>
        <v>22720728.45000001</v>
      </c>
      <c r="O15" s="27">
        <f>SUMIFS(BISDATA!$L$3:$L$20000,BISDATA!$A$3:$A$20000,$M15,BISDATA!$I$3:$I$20000,O$3)</f>
        <v>19822087.230000086</v>
      </c>
      <c r="P15" s="27">
        <f>SUMIFS(BISDATA!$L$3:$L$20000,BISDATA!$A$3:$A$20000,$M15,BISDATA!$I$3:$I$20000,P$3)</f>
        <v>5628179.8400000604</v>
      </c>
      <c r="Q15" s="27">
        <f>SUMIFS(BISDATA!$L$3:$L$20000,BISDATA!$A$3:$A$20000,$M15,BISDATA!$I$3:$I$20000,Q$3)</f>
        <v>3107545.1799999438</v>
      </c>
      <c r="R15" s="27">
        <f>SUMIFS(BISDATA!$L$3:$L$20000,BISDATA!$A$3:$A$20000,$M15,BISDATA!$I$3:$I$20000,R$3)</f>
        <v>0</v>
      </c>
      <c r="S15" s="27">
        <f>SUMIFS(BISDATA!$L$3:$L$20000,BISDATA!$A$3:$A$20000,$M15,BISDATA!$I$3:$I$20000,S$3)</f>
        <v>19274667.399999294</v>
      </c>
      <c r="T15" s="84">
        <f>SUMIFS(BISDATA!$L$3:$L$20000,BISDATA!$A$3:$A$20000,$M15,BISDATA!$I$3:$I$20000,T$3)+SUMIFS(BISDATA!$L$3:$L$20000,BISDATA!$A$3:$A$20000,$M15,BISDATA!$I$3:$I$20000,T$2)</f>
        <v>2131.2799999999997</v>
      </c>
      <c r="U15" s="84">
        <f>SUMIFS(BISDATA!$L$3:$L$20000,BISDATA!$A$3:$A$20000,$M15,BISDATA!$I$3:$I$20000,U$3)+SUMIFS(BISDATA!$L$3:$L$20000,BISDATA!$A$3:$A$20000,$M15,BISDATA!$I$3:$I$20000,U$2)</f>
        <v>0</v>
      </c>
      <c r="V15" s="28">
        <f>SUMIFS(BISDATA!$L$3:$L$20000,BISDATA!$A$3:$A$20000,$M15,BISDATA!$I$3:$I$20000,V$3)</f>
        <v>0</v>
      </c>
      <c r="X15" s="34" t="s">
        <v>130</v>
      </c>
      <c r="Y15" s="27">
        <f t="shared" si="8"/>
        <v>2802947.7199999802</v>
      </c>
      <c r="Z15" s="27">
        <f t="shared" si="0"/>
        <v>9.6857547760009766E-8</v>
      </c>
      <c r="AA15" s="27">
        <f t="shared" si="1"/>
        <v>-2245.8699999619275</v>
      </c>
      <c r="AB15" s="27">
        <f t="shared" si="2"/>
        <v>793.25999996997416</v>
      </c>
      <c r="AC15" s="27">
        <f t="shared" si="3"/>
        <v>0</v>
      </c>
      <c r="AD15" s="27">
        <f t="shared" si="4"/>
        <v>-4102.3100001402199</v>
      </c>
      <c r="AE15" s="27">
        <f t="shared" si="5"/>
        <v>2131.2799999999997</v>
      </c>
      <c r="AF15" s="27">
        <f t="shared" si="6"/>
        <v>0</v>
      </c>
      <c r="AG15" s="28">
        <f t="shared" si="7"/>
        <v>0</v>
      </c>
    </row>
    <row r="16" spans="1:33" x14ac:dyDescent="0.25">
      <c r="B16" s="35" t="s">
        <v>135</v>
      </c>
      <c r="C16" s="29">
        <f>SUMIFS(FastClose!$H$3:$H$20000,FastClose!$K$3:$K$20000,$B16,FastClose!$D$3:$D$20000,C$3)</f>
        <v>20612.930000000011</v>
      </c>
      <c r="D16" s="29">
        <f>SUMIFS(FastClose!$H$3:$H$20000,FastClose!$K$3:$K$20000,$B16,FastClose!$D$3:$D$20000,D$3)</f>
        <v>2635.8899999999958</v>
      </c>
      <c r="E16" s="29">
        <f>SUMIFS(FastClose!$H$3:$H$20000,FastClose!$K$3:$K$20000,$B16,FastClose!$D$3:$D$20000,E$3)</f>
        <v>53450.62999999999</v>
      </c>
      <c r="F16" s="29">
        <f>SUMIFS(FastClose!$H$3:$H$20000,FastClose!$K$3:$K$20000,$B16,FastClose!$D$3:$D$20000,F$3)</f>
        <v>8510.7400000000016</v>
      </c>
      <c r="G16" s="29">
        <f>SUMIFS(FastClose!$H$3:$H$20000,FastClose!$K$3:$K$20000,$B16,FastClose!$D$3:$D$20000,G$3)</f>
        <v>0</v>
      </c>
      <c r="H16" s="29">
        <f>SUMIFS(FastClose!$H$3:$H$20000,FastClose!$K$3:$K$20000,$B16,FastClose!$D$3:$D$20000,H$3)</f>
        <v>1461.33</v>
      </c>
      <c r="I16" s="29">
        <f>SUMIFS(FastClose!$H$3:$H$20000,FastClose!$K$3:$K$20000,$B16,FastClose!$D$3:$D$20000,I$3)</f>
        <v>0</v>
      </c>
      <c r="J16" s="29">
        <f>SUMIFS(FastClose!$H$3:$H$20000,FastClose!$K$3:$K$20000,$B16,FastClose!$D$3:$D$20000,J$3)</f>
        <v>0</v>
      </c>
      <c r="K16" s="30">
        <f>SUMIFS(FastClose!$H$3:$H$20000,FastClose!$K$3:$K$20000,$B16,FastClose!$D$3:$D$20000,K$3)</f>
        <v>0</v>
      </c>
      <c r="M16" s="35" t="s">
        <v>135</v>
      </c>
      <c r="N16" s="29">
        <f>SUMIFS(BISDATA!$L$3:$L$20000,BISDATA!$A$3:$A$20000,$M16,BISDATA!$I$3:$I$20000,N$3)</f>
        <v>20612.930000000058</v>
      </c>
      <c r="O16" s="29">
        <f>SUMIFS(BISDATA!$L$3:$L$20000,BISDATA!$A$3:$A$20000,$M16,BISDATA!$I$3:$I$20000,O$3)</f>
        <v>2635.8899999999949</v>
      </c>
      <c r="P16" s="29">
        <f>SUMIFS(BISDATA!$L$3:$L$20000,BISDATA!$A$3:$A$20000,$M16,BISDATA!$I$3:$I$20000,P$3)</f>
        <v>53428.489999999991</v>
      </c>
      <c r="Q16" s="29">
        <f>SUMIFS(BISDATA!$L$3:$L$20000,BISDATA!$A$3:$A$20000,$M16,BISDATA!$I$3:$I$20000,Q$3)</f>
        <v>8510.7400000000016</v>
      </c>
      <c r="R16" s="29">
        <f>SUMIFS(BISDATA!$L$3:$L$20000,BISDATA!$A$3:$A$20000,$M16,BISDATA!$I$3:$I$20000,R$3)</f>
        <v>0</v>
      </c>
      <c r="S16" s="29">
        <f>SUMIFS(BISDATA!$L$3:$L$20000,BISDATA!$A$3:$A$20000,$M16,BISDATA!$I$3:$I$20000,S$3)</f>
        <v>887.67</v>
      </c>
      <c r="T16" s="85">
        <f>SUMIFS(BISDATA!$L$3:$L$20000,BISDATA!$A$3:$A$20000,$M16,BISDATA!$I$3:$I$20000,T$3)+SUMIFS(BISDATA!$L$3:$L$20000,BISDATA!$A$3:$A$20000,$M16,BISDATA!$I$3:$I$20000,T$2)</f>
        <v>22.14</v>
      </c>
      <c r="U16" s="85">
        <f>SUMIFS(BISDATA!$L$3:$L$20000,BISDATA!$A$3:$A$20000,$M16,BISDATA!$I$3:$I$20000,U$3)+SUMIFS(BISDATA!$L$3:$L$20000,BISDATA!$A$3:$A$20000,$M16,BISDATA!$I$3:$I$20000,U$2)</f>
        <v>0</v>
      </c>
      <c r="V16" s="30">
        <f>SUMIFS(BISDATA!$L$3:$L$20000,BISDATA!$A$3:$A$20000,$M16,BISDATA!$I$3:$I$20000,V$3)</f>
        <v>0</v>
      </c>
      <c r="X16" s="35" t="s">
        <v>135</v>
      </c>
      <c r="Y16" s="29">
        <f t="shared" si="8"/>
        <v>4.7293724492192268E-11</v>
      </c>
      <c r="Z16" s="29">
        <f t="shared" si="0"/>
        <v>0</v>
      </c>
      <c r="AA16" s="29">
        <f t="shared" si="1"/>
        <v>-22.139999999999418</v>
      </c>
      <c r="AB16" s="29">
        <f t="shared" si="2"/>
        <v>0</v>
      </c>
      <c r="AC16" s="29">
        <f t="shared" si="3"/>
        <v>0</v>
      </c>
      <c r="AD16" s="29">
        <f t="shared" si="4"/>
        <v>-573.66</v>
      </c>
      <c r="AE16" s="29">
        <f t="shared" si="5"/>
        <v>22.14</v>
      </c>
      <c r="AF16" s="29">
        <f t="shared" si="6"/>
        <v>0</v>
      </c>
      <c r="AG16" s="30">
        <f t="shared" si="7"/>
        <v>0</v>
      </c>
    </row>
    <row r="17" spans="2:33" x14ac:dyDescent="0.25">
      <c r="B17" s="35" t="s">
        <v>163</v>
      </c>
      <c r="C17" s="29">
        <f>SUMIFS(FastClose!$H$3:$H$20000,FastClose!$K$3:$K$20000,$B17,FastClose!$D$3:$D$20000,C$3)</f>
        <v>0</v>
      </c>
      <c r="D17" s="29">
        <f>SUMIFS(FastClose!$H$3:$H$20000,FastClose!$K$3:$K$20000,$B17,FastClose!$D$3:$D$20000,D$3)</f>
        <v>428.59999999999997</v>
      </c>
      <c r="E17" s="29">
        <f>SUMIFS(FastClose!$H$3:$H$20000,FastClose!$K$3:$K$20000,$B17,FastClose!$D$3:$D$20000,E$3)</f>
        <v>-1636.74</v>
      </c>
      <c r="F17" s="29">
        <f>SUMIFS(FastClose!$H$3:$H$20000,FastClose!$K$3:$K$20000,$B17,FastClose!$D$3:$D$20000,F$3)</f>
        <v>-123.41999999999999</v>
      </c>
      <c r="G17" s="29">
        <f>SUMIFS(FastClose!$H$3:$H$20000,FastClose!$K$3:$K$20000,$B17,FastClose!$D$3:$D$20000,G$3)</f>
        <v>0</v>
      </c>
      <c r="H17" s="29">
        <f>SUMIFS(FastClose!$H$3:$H$20000,FastClose!$K$3:$K$20000,$B17,FastClose!$D$3:$D$20000,H$3)</f>
        <v>0</v>
      </c>
      <c r="I17" s="29">
        <f>SUMIFS(FastClose!$H$3:$H$20000,FastClose!$K$3:$K$20000,$B17,FastClose!$D$3:$D$20000,I$3)</f>
        <v>0</v>
      </c>
      <c r="J17" s="29">
        <f>SUMIFS(FastClose!$H$3:$H$20000,FastClose!$K$3:$K$20000,$B17,FastClose!$D$3:$D$20000,J$3)</f>
        <v>0</v>
      </c>
      <c r="K17" s="30">
        <f>SUMIFS(FastClose!$H$3:$H$20000,FastClose!$K$3:$K$20000,$B17,FastClose!$D$3:$D$20000,K$3)</f>
        <v>0</v>
      </c>
      <c r="M17" s="35" t="s">
        <v>163</v>
      </c>
      <c r="N17" s="29">
        <f>SUMIFS(BISDATA!$L$3:$L$20000,BISDATA!$A$3:$A$20000,$M17,BISDATA!$I$3:$I$20000,N$3)</f>
        <v>0</v>
      </c>
      <c r="O17" s="29">
        <f>SUMIFS(BISDATA!$L$3:$L$20000,BISDATA!$A$3:$A$20000,$M17,BISDATA!$I$3:$I$20000,O$3)</f>
        <v>428.59999999999985</v>
      </c>
      <c r="P17" s="29">
        <f>SUMIFS(BISDATA!$L$3:$L$20000,BISDATA!$A$3:$A$20000,$M17,BISDATA!$I$3:$I$20000,P$3)</f>
        <v>-1636.74</v>
      </c>
      <c r="Q17" s="29">
        <f>SUMIFS(BISDATA!$L$3:$L$20000,BISDATA!$A$3:$A$20000,$M17,BISDATA!$I$3:$I$20000,Q$3)</f>
        <v>-123.42000000000002</v>
      </c>
      <c r="R17" s="29">
        <f>SUMIFS(BISDATA!$L$3:$L$20000,BISDATA!$A$3:$A$20000,$M17,BISDATA!$I$3:$I$20000,R$3)</f>
        <v>0</v>
      </c>
      <c r="S17" s="29">
        <f>SUMIFS(BISDATA!$L$3:$L$20000,BISDATA!$A$3:$A$20000,$M17,BISDATA!$I$3:$I$20000,S$3)</f>
        <v>0</v>
      </c>
      <c r="T17" s="85">
        <f>SUMIFS(BISDATA!$L$3:$L$20000,BISDATA!$A$3:$A$20000,$M17,BISDATA!$I$3:$I$20000,T$3)+SUMIFS(BISDATA!$L$3:$L$20000,BISDATA!$A$3:$A$20000,$M17,BISDATA!$I$3:$I$20000,T$2)</f>
        <v>0</v>
      </c>
      <c r="U17" s="85">
        <f>SUMIFS(BISDATA!$L$3:$L$20000,BISDATA!$A$3:$A$20000,$M17,BISDATA!$I$3:$I$20000,U$3)+SUMIFS(BISDATA!$L$3:$L$20000,BISDATA!$A$3:$A$20000,$M17,BISDATA!$I$3:$I$20000,U$2)</f>
        <v>0</v>
      </c>
      <c r="V17" s="30">
        <f>SUMIFS(BISDATA!$L$3:$L$20000,BISDATA!$A$3:$A$20000,$M17,BISDATA!$I$3:$I$20000,V$3)</f>
        <v>0</v>
      </c>
      <c r="X17" s="35" t="s">
        <v>163</v>
      </c>
      <c r="Y17" s="29">
        <f t="shared" si="8"/>
        <v>0</v>
      </c>
      <c r="Z17" s="29">
        <f t="shared" si="0"/>
        <v>0</v>
      </c>
      <c r="AA17" s="29">
        <f t="shared" si="1"/>
        <v>0</v>
      </c>
      <c r="AB17" s="29">
        <f t="shared" si="2"/>
        <v>0</v>
      </c>
      <c r="AC17" s="29">
        <f t="shared" si="3"/>
        <v>0</v>
      </c>
      <c r="AD17" s="29">
        <f t="shared" si="4"/>
        <v>0</v>
      </c>
      <c r="AE17" s="29">
        <f t="shared" si="5"/>
        <v>0</v>
      </c>
      <c r="AF17" s="29">
        <f t="shared" si="6"/>
        <v>0</v>
      </c>
      <c r="AG17" s="30">
        <f t="shared" si="7"/>
        <v>0</v>
      </c>
    </row>
    <row r="18" spans="2:33" x14ac:dyDescent="0.25">
      <c r="B18" s="35" t="s">
        <v>168</v>
      </c>
      <c r="C18" s="29">
        <f>SUMIFS(FastClose!$H$3:$H$20000,FastClose!$K$3:$K$20000,$B18,FastClose!$D$3:$D$20000,C$3)</f>
        <v>0</v>
      </c>
      <c r="D18" s="29">
        <f>SUMIFS(FastClose!$H$3:$H$20000,FastClose!$K$3:$K$20000,$B18,FastClose!$D$3:$D$20000,D$3)</f>
        <v>0</v>
      </c>
      <c r="E18" s="29">
        <f>SUMIFS(FastClose!$H$3:$H$20000,FastClose!$K$3:$K$20000,$B18,FastClose!$D$3:$D$20000,E$3)</f>
        <v>-369.41</v>
      </c>
      <c r="F18" s="29">
        <f>SUMIFS(FastClose!$H$3:$H$20000,FastClose!$K$3:$K$20000,$B18,FastClose!$D$3:$D$20000,F$3)</f>
        <v>-5.3</v>
      </c>
      <c r="G18" s="29">
        <f>SUMIFS(FastClose!$H$3:$H$20000,FastClose!$K$3:$K$20000,$B18,FastClose!$D$3:$D$20000,G$3)</f>
        <v>0</v>
      </c>
      <c r="H18" s="29">
        <f>SUMIFS(FastClose!$H$3:$H$20000,FastClose!$K$3:$K$20000,$B18,FastClose!$D$3:$D$20000,H$3)</f>
        <v>0</v>
      </c>
      <c r="I18" s="29">
        <f>SUMIFS(FastClose!$H$3:$H$20000,FastClose!$K$3:$K$20000,$B18,FastClose!$D$3:$D$20000,I$3)</f>
        <v>0</v>
      </c>
      <c r="J18" s="29">
        <f>SUMIFS(FastClose!$H$3:$H$20000,FastClose!$K$3:$K$20000,$B18,FastClose!$D$3:$D$20000,J$3)</f>
        <v>0</v>
      </c>
      <c r="K18" s="30">
        <f>SUMIFS(FastClose!$H$3:$H$20000,FastClose!$K$3:$K$20000,$B18,FastClose!$D$3:$D$20000,K$3)</f>
        <v>0</v>
      </c>
      <c r="M18" s="35" t="s">
        <v>168</v>
      </c>
      <c r="N18" s="29">
        <f>SUMIFS(BISDATA!$L$3:$L$20000,BISDATA!$A$3:$A$20000,$M18,BISDATA!$I$3:$I$20000,N$3)</f>
        <v>0</v>
      </c>
      <c r="O18" s="29">
        <f>SUMIFS(BISDATA!$L$3:$L$20000,BISDATA!$A$3:$A$20000,$M18,BISDATA!$I$3:$I$20000,O$3)</f>
        <v>0</v>
      </c>
      <c r="P18" s="29">
        <f>SUMIFS(BISDATA!$L$3:$L$20000,BISDATA!$A$3:$A$20000,$M18,BISDATA!$I$3:$I$20000,P$3)</f>
        <v>-369.41</v>
      </c>
      <c r="Q18" s="29">
        <f>SUMIFS(BISDATA!$L$3:$L$20000,BISDATA!$A$3:$A$20000,$M18,BISDATA!$I$3:$I$20000,Q$3)</f>
        <v>-5.3000000000000007</v>
      </c>
      <c r="R18" s="29">
        <f>SUMIFS(BISDATA!$L$3:$L$20000,BISDATA!$A$3:$A$20000,$M18,BISDATA!$I$3:$I$20000,R$3)</f>
        <v>0</v>
      </c>
      <c r="S18" s="29">
        <f>SUMIFS(BISDATA!$L$3:$L$20000,BISDATA!$A$3:$A$20000,$M18,BISDATA!$I$3:$I$20000,S$3)</f>
        <v>0</v>
      </c>
      <c r="T18" s="85">
        <f>SUMIFS(BISDATA!$L$3:$L$20000,BISDATA!$A$3:$A$20000,$M18,BISDATA!$I$3:$I$20000,T$3)+SUMIFS(BISDATA!$L$3:$L$20000,BISDATA!$A$3:$A$20000,$M18,BISDATA!$I$3:$I$20000,T$2)</f>
        <v>0</v>
      </c>
      <c r="U18" s="85">
        <f>SUMIFS(BISDATA!$L$3:$L$20000,BISDATA!$A$3:$A$20000,$M18,BISDATA!$I$3:$I$20000,U$3)+SUMIFS(BISDATA!$L$3:$L$20000,BISDATA!$A$3:$A$20000,$M18,BISDATA!$I$3:$I$20000,U$2)</f>
        <v>0</v>
      </c>
      <c r="V18" s="30">
        <f>SUMIFS(BISDATA!$L$3:$L$20000,BISDATA!$A$3:$A$20000,$M18,BISDATA!$I$3:$I$20000,V$3)</f>
        <v>0</v>
      </c>
      <c r="X18" s="35" t="s">
        <v>168</v>
      </c>
      <c r="Y18" s="29">
        <f t="shared" si="8"/>
        <v>0</v>
      </c>
      <c r="Z18" s="29">
        <f t="shared" si="0"/>
        <v>0</v>
      </c>
      <c r="AA18" s="29">
        <f t="shared" si="1"/>
        <v>0</v>
      </c>
      <c r="AB18" s="29">
        <f t="shared" si="2"/>
        <v>0</v>
      </c>
      <c r="AC18" s="29">
        <f t="shared" si="3"/>
        <v>0</v>
      </c>
      <c r="AD18" s="29">
        <f t="shared" si="4"/>
        <v>0</v>
      </c>
      <c r="AE18" s="29">
        <f t="shared" si="5"/>
        <v>0</v>
      </c>
      <c r="AF18" s="29">
        <f t="shared" si="6"/>
        <v>0</v>
      </c>
      <c r="AG18" s="30">
        <f t="shared" si="7"/>
        <v>0</v>
      </c>
    </row>
    <row r="19" spans="2:33" x14ac:dyDescent="0.25">
      <c r="B19" s="36" t="s">
        <v>160</v>
      </c>
      <c r="C19" s="31">
        <f>SUMIFS(FastClose!$H$3:$H$20000,FastClose!$K$3:$K$20000,$B19,FastClose!$D$3:$D$20000,C$3)</f>
        <v>-692.61</v>
      </c>
      <c r="D19" s="31">
        <f>SUMIFS(FastClose!$H$3:$H$20000,FastClose!$K$3:$K$20000,$B19,FastClose!$D$3:$D$20000,D$3)</f>
        <v>-2090.54</v>
      </c>
      <c r="E19" s="31">
        <f>SUMIFS(FastClose!$H$3:$H$20000,FastClose!$K$3:$K$20000,$B19,FastClose!$D$3:$D$20000,E$3)</f>
        <v>131.05000000000007</v>
      </c>
      <c r="F19" s="31">
        <f>SUMIFS(FastClose!$H$3:$H$20000,FastClose!$K$3:$K$20000,$B19,FastClose!$D$3:$D$20000,F$3)</f>
        <v>-1483.45</v>
      </c>
      <c r="G19" s="31">
        <f>SUMIFS(FastClose!$H$3:$H$20000,FastClose!$K$3:$K$20000,$B19,FastClose!$D$3:$D$20000,G$3)</f>
        <v>0</v>
      </c>
      <c r="H19" s="31">
        <f>SUMIFS(FastClose!$H$3:$H$20000,FastClose!$K$3:$K$20000,$B19,FastClose!$D$3:$D$20000,H$3)</f>
        <v>0</v>
      </c>
      <c r="I19" s="31">
        <f>SUMIFS(FastClose!$H$3:$H$20000,FastClose!$K$3:$K$20000,$B19,FastClose!$D$3:$D$20000,I$3)</f>
        <v>0</v>
      </c>
      <c r="J19" s="31">
        <f>SUMIFS(FastClose!$H$3:$H$20000,FastClose!$K$3:$K$20000,$B19,FastClose!$D$3:$D$20000,J$3)</f>
        <v>0</v>
      </c>
      <c r="K19" s="32">
        <f>SUMIFS(FastClose!$H$3:$H$20000,FastClose!$K$3:$K$20000,$B19,FastClose!$D$3:$D$20000,K$3)</f>
        <v>0</v>
      </c>
      <c r="M19" s="36" t="s">
        <v>160</v>
      </c>
      <c r="N19" s="31">
        <f>SUMIFS(BISDATA!$L$3:$L$20000,BISDATA!$A$3:$A$20000,$M19,BISDATA!$I$3:$I$20000,N$3)</f>
        <v>-692.61000000000024</v>
      </c>
      <c r="O19" s="31">
        <f>SUMIFS(BISDATA!$L$3:$L$20000,BISDATA!$A$3:$A$20000,$M19,BISDATA!$I$3:$I$20000,O$3)</f>
        <v>-2090.5399999999945</v>
      </c>
      <c r="P19" s="31">
        <f>SUMIFS(BISDATA!$L$3:$L$20000,BISDATA!$A$3:$A$20000,$M19,BISDATA!$I$3:$I$20000,P$3)</f>
        <v>131.05000000000007</v>
      </c>
      <c r="Q19" s="31">
        <f>SUMIFS(BISDATA!$L$3:$L$20000,BISDATA!$A$3:$A$20000,$M19,BISDATA!$I$3:$I$20000,Q$3)</f>
        <v>-1483.45</v>
      </c>
      <c r="R19" s="31">
        <f>SUMIFS(BISDATA!$L$3:$L$20000,BISDATA!$A$3:$A$20000,$M19,BISDATA!$I$3:$I$20000,R$3)</f>
        <v>0</v>
      </c>
      <c r="S19" s="31">
        <f>SUMIFS(BISDATA!$L$3:$L$20000,BISDATA!$A$3:$A$20000,$M19,BISDATA!$I$3:$I$20000,S$3)</f>
        <v>0</v>
      </c>
      <c r="T19" s="86">
        <f>SUMIFS(BISDATA!$L$3:$L$20000,BISDATA!$A$3:$A$20000,$M19,BISDATA!$I$3:$I$20000,T$3)+SUMIFS(BISDATA!$L$3:$L$20000,BISDATA!$A$3:$A$20000,$M19,BISDATA!$I$3:$I$20000,T$2)</f>
        <v>0</v>
      </c>
      <c r="U19" s="86">
        <f>SUMIFS(BISDATA!$L$3:$L$20000,BISDATA!$A$3:$A$20000,$M19,BISDATA!$I$3:$I$20000,U$3)+SUMIFS(BISDATA!$L$3:$L$20000,BISDATA!$A$3:$A$20000,$M19,BISDATA!$I$3:$I$20000,U$2)</f>
        <v>0</v>
      </c>
      <c r="V19" s="32">
        <f>SUMIFS(BISDATA!$L$3:$L$20000,BISDATA!$A$3:$A$20000,$M19,BISDATA!$I$3:$I$20000,V$3)</f>
        <v>0</v>
      </c>
      <c r="X19" s="36" t="s">
        <v>160</v>
      </c>
      <c r="Y19" s="31">
        <f t="shared" si="8"/>
        <v>0</v>
      </c>
      <c r="Z19" s="31">
        <f t="shared" si="0"/>
        <v>5.4569682106375694E-12</v>
      </c>
      <c r="AA19" s="31">
        <f t="shared" si="1"/>
        <v>0</v>
      </c>
      <c r="AB19" s="31">
        <f t="shared" si="2"/>
        <v>0</v>
      </c>
      <c r="AC19" s="31">
        <f t="shared" si="3"/>
        <v>0</v>
      </c>
      <c r="AD19" s="31">
        <f t="shared" si="4"/>
        <v>0</v>
      </c>
      <c r="AE19" s="31">
        <f t="shared" si="5"/>
        <v>0</v>
      </c>
      <c r="AF19" s="31">
        <f t="shared" si="6"/>
        <v>0</v>
      </c>
      <c r="AG19" s="32">
        <f t="shared" si="7"/>
        <v>0</v>
      </c>
    </row>
    <row r="20" spans="2:33" x14ac:dyDescent="0.25">
      <c r="B20" s="34" t="s">
        <v>123</v>
      </c>
      <c r="C20" s="27">
        <f>SUMIFS(FastClose!$H$3:$H$20000,FastClose!$K$3:$K$20000,$B20,FastClose!$D$3:$D$20000,C$3)</f>
        <v>12298590.179999998</v>
      </c>
      <c r="D20" s="27">
        <f>SUMIFS(FastClose!$H$3:$H$20000,FastClose!$K$3:$K$20000,$B20,FastClose!$D$3:$D$20000,D$3)</f>
        <v>3072744.8599999789</v>
      </c>
      <c r="E20" s="27">
        <f>SUMIFS(FastClose!$H$3:$H$20000,FastClose!$K$3:$K$20000,$B20,FastClose!$D$3:$D$20000,E$3)</f>
        <v>838594.06000000134</v>
      </c>
      <c r="F20" s="27">
        <f>SUMIFS(FastClose!$H$3:$H$20000,FastClose!$K$3:$K$20000,$B20,FastClose!$D$3:$D$20000,F$3)</f>
        <v>508673.04000000015</v>
      </c>
      <c r="G20" s="27">
        <f>SUMIFS(FastClose!$H$3:$H$20000,FastClose!$K$3:$K$20000,$B20,FastClose!$D$3:$D$20000,G$3)</f>
        <v>0</v>
      </c>
      <c r="H20" s="27">
        <f>SUMIFS(FastClose!$H$3:$H$20000,FastClose!$K$3:$K$20000,$B20,FastClose!$D$3:$D$20000,H$3)</f>
        <v>13087058.920000102</v>
      </c>
      <c r="I20" s="27">
        <f>SUMIFS(FastClose!$H$3:$H$20000,FastClose!$K$3:$K$20000,$B20,FastClose!$D$3:$D$20000,I$3)</f>
        <v>0</v>
      </c>
      <c r="J20" s="27">
        <f>SUMIFS(FastClose!$H$3:$H$20000,FastClose!$K$3:$K$20000,$B20,FastClose!$D$3:$D$20000,J$3)</f>
        <v>0</v>
      </c>
      <c r="K20" s="28">
        <f>SUMIFS(FastClose!$H$3:$H$20000,FastClose!$K$3:$K$20000,$B20,FastClose!$D$3:$D$20000,K$3)</f>
        <v>0</v>
      </c>
      <c r="M20" s="34" t="s">
        <v>123</v>
      </c>
      <c r="N20" s="27">
        <f>SUMIFS(BISDATA!$L$3:$L$20000,BISDATA!$A$3:$A$20000,$M20,BISDATA!$I$3:$I$20000,N$3)</f>
        <v>12334864.560000004</v>
      </c>
      <c r="O20" s="27">
        <f>SUMIFS(BISDATA!$L$3:$L$20000,BISDATA!$A$3:$A$20000,$M20,BISDATA!$I$3:$I$20000,O$3)</f>
        <v>3074358.870000008</v>
      </c>
      <c r="P20" s="27">
        <f>SUMIFS(BISDATA!$L$3:$L$20000,BISDATA!$A$3:$A$20000,$M20,BISDATA!$I$3:$I$20000,P$3)</f>
        <v>838594.06000000052</v>
      </c>
      <c r="Q20" s="27">
        <f>SUMIFS(BISDATA!$L$3:$L$20000,BISDATA!$A$3:$A$20000,$M20,BISDATA!$I$3:$I$20000,Q$3)</f>
        <v>509062.61999999947</v>
      </c>
      <c r="R20" s="27">
        <f>SUMIFS(BISDATA!$L$3:$L$20000,BISDATA!$A$3:$A$20000,$M20,BISDATA!$I$3:$I$20000,R$3)</f>
        <v>0</v>
      </c>
      <c r="S20" s="27">
        <f>SUMIFS(BISDATA!$L$3:$L$20000,BISDATA!$A$3:$A$20000,$M20,BISDATA!$I$3:$I$20000,S$3)</f>
        <v>13120587.220000055</v>
      </c>
      <c r="T20" s="84">
        <f>SUMIFS(BISDATA!$L$3:$L$20000,BISDATA!$A$3:$A$20000,$M20,BISDATA!$I$3:$I$20000,T$3)+SUMIFS(BISDATA!$L$3:$L$20000,BISDATA!$A$3:$A$20000,$M20,BISDATA!$I$3:$I$20000,T$2)</f>
        <v>5121</v>
      </c>
      <c r="U20" s="84">
        <f>SUMIFS(BISDATA!$L$3:$L$20000,BISDATA!$A$3:$A$20000,$M20,BISDATA!$I$3:$I$20000,U$3)+SUMIFS(BISDATA!$L$3:$L$20000,BISDATA!$A$3:$A$20000,$M20,BISDATA!$I$3:$I$20000,U$2)</f>
        <v>0</v>
      </c>
      <c r="V20" s="28">
        <f>SUMIFS(BISDATA!$L$3:$L$20000,BISDATA!$A$3:$A$20000,$M20,BISDATA!$I$3:$I$20000,V$3)</f>
        <v>0</v>
      </c>
      <c r="X20" s="34" t="s">
        <v>123</v>
      </c>
      <c r="Y20" s="27">
        <f t="shared" si="8"/>
        <v>36274.380000006407</v>
      </c>
      <c r="Z20" s="27">
        <f t="shared" si="0"/>
        <v>1614.0100000291131</v>
      </c>
      <c r="AA20" s="27">
        <f t="shared" si="1"/>
        <v>0</v>
      </c>
      <c r="AB20" s="27">
        <f t="shared" si="2"/>
        <v>389.57999999931781</v>
      </c>
      <c r="AC20" s="27">
        <f t="shared" si="3"/>
        <v>0</v>
      </c>
      <c r="AD20" s="27">
        <f t="shared" si="4"/>
        <v>33528.299999952316</v>
      </c>
      <c r="AE20" s="27">
        <f t="shared" si="5"/>
        <v>5121</v>
      </c>
      <c r="AF20" s="27">
        <f t="shared" si="6"/>
        <v>0</v>
      </c>
      <c r="AG20" s="28">
        <f t="shared" si="7"/>
        <v>0</v>
      </c>
    </row>
    <row r="21" spans="2:33" x14ac:dyDescent="0.25">
      <c r="B21" s="35" t="s">
        <v>116</v>
      </c>
      <c r="C21" s="29">
        <f>SUMIFS(FastClose!$H$3:$H$20000,FastClose!$K$3:$K$20000,$B21,FastClose!$D$3:$D$20000,C$3)</f>
        <v>54316.670000000006</v>
      </c>
      <c r="D21" s="29">
        <f>SUMIFS(FastClose!$H$3:$H$20000,FastClose!$K$3:$K$20000,$B21,FastClose!$D$3:$D$20000,D$3)</f>
        <v>39765.550000000017</v>
      </c>
      <c r="E21" s="29">
        <f>SUMIFS(FastClose!$H$3:$H$20000,FastClose!$K$3:$K$20000,$B21,FastClose!$D$3:$D$20000,E$3)</f>
        <v>13585.07</v>
      </c>
      <c r="F21" s="29">
        <f>SUMIFS(FastClose!$H$3:$H$20000,FastClose!$K$3:$K$20000,$B21,FastClose!$D$3:$D$20000,F$3)</f>
        <v>6098.0499999999975</v>
      </c>
      <c r="G21" s="29">
        <f>SUMIFS(FastClose!$H$3:$H$20000,FastClose!$K$3:$K$20000,$B21,FastClose!$D$3:$D$20000,G$3)</f>
        <v>0</v>
      </c>
      <c r="H21" s="29">
        <f>SUMIFS(FastClose!$H$3:$H$20000,FastClose!$K$3:$K$20000,$B21,FastClose!$D$3:$D$20000,H$3)</f>
        <v>507675.5</v>
      </c>
      <c r="I21" s="29">
        <f>SUMIFS(FastClose!$H$3:$H$20000,FastClose!$K$3:$K$20000,$B21,FastClose!$D$3:$D$20000,I$3)</f>
        <v>0</v>
      </c>
      <c r="J21" s="29">
        <f>SUMIFS(FastClose!$H$3:$H$20000,FastClose!$K$3:$K$20000,$B21,FastClose!$D$3:$D$20000,J$3)</f>
        <v>0</v>
      </c>
      <c r="K21" s="30">
        <f>SUMIFS(FastClose!$H$3:$H$20000,FastClose!$K$3:$K$20000,$B21,FastClose!$D$3:$D$20000,K$3)</f>
        <v>0</v>
      </c>
      <c r="M21" s="35" t="s">
        <v>116</v>
      </c>
      <c r="N21" s="29">
        <f>SUMIFS(BISDATA!$L$3:$L$20000,BISDATA!$A$3:$A$20000,$M21,BISDATA!$I$3:$I$20000,N$3)</f>
        <v>54316.669999999984</v>
      </c>
      <c r="O21" s="29">
        <f>SUMIFS(BISDATA!$L$3:$L$20000,BISDATA!$A$3:$A$20000,$M21,BISDATA!$I$3:$I$20000,O$3)</f>
        <v>39765.55000000001</v>
      </c>
      <c r="P21" s="29">
        <f>SUMIFS(BISDATA!$L$3:$L$20000,BISDATA!$A$3:$A$20000,$M21,BISDATA!$I$3:$I$20000,P$3)</f>
        <v>13585.070000000002</v>
      </c>
      <c r="Q21" s="29">
        <f>SUMIFS(BISDATA!$L$3:$L$20000,BISDATA!$A$3:$A$20000,$M21,BISDATA!$I$3:$I$20000,Q$3)</f>
        <v>6098.05</v>
      </c>
      <c r="R21" s="29">
        <f>SUMIFS(BISDATA!$L$3:$L$20000,BISDATA!$A$3:$A$20000,$M21,BISDATA!$I$3:$I$20000,R$3)</f>
        <v>0</v>
      </c>
      <c r="S21" s="29">
        <f>SUMIFS(BISDATA!$L$3:$L$20000,BISDATA!$A$3:$A$20000,$M21,BISDATA!$I$3:$I$20000,S$3)</f>
        <v>506539.4</v>
      </c>
      <c r="T21" s="85">
        <f>SUMIFS(BISDATA!$L$3:$L$20000,BISDATA!$A$3:$A$20000,$M21,BISDATA!$I$3:$I$20000,T$3)+SUMIFS(BISDATA!$L$3:$L$20000,BISDATA!$A$3:$A$20000,$M21,BISDATA!$I$3:$I$20000,T$2)</f>
        <v>0</v>
      </c>
      <c r="U21" s="85">
        <f>SUMIFS(BISDATA!$L$3:$L$20000,BISDATA!$A$3:$A$20000,$M21,BISDATA!$I$3:$I$20000,U$3)+SUMIFS(BISDATA!$L$3:$L$20000,BISDATA!$A$3:$A$20000,$M21,BISDATA!$I$3:$I$20000,U$2)</f>
        <v>2552.54</v>
      </c>
      <c r="V21" s="30">
        <f>SUMIFS(BISDATA!$L$3:$L$20000,BISDATA!$A$3:$A$20000,$M21,BISDATA!$I$3:$I$20000,V$3)</f>
        <v>0</v>
      </c>
      <c r="X21" s="35" t="s">
        <v>116</v>
      </c>
      <c r="Y21" s="29">
        <f t="shared" si="8"/>
        <v>0</v>
      </c>
      <c r="Z21" s="29">
        <f t="shared" si="0"/>
        <v>0</v>
      </c>
      <c r="AA21" s="29">
        <f t="shared" si="1"/>
        <v>0</v>
      </c>
      <c r="AB21" s="29">
        <f t="shared" si="2"/>
        <v>0</v>
      </c>
      <c r="AC21" s="29">
        <f t="shared" si="3"/>
        <v>0</v>
      </c>
      <c r="AD21" s="29">
        <f t="shared" si="4"/>
        <v>-1136.0999999999767</v>
      </c>
      <c r="AE21" s="29">
        <f t="shared" si="5"/>
        <v>0</v>
      </c>
      <c r="AF21" s="29">
        <f t="shared" si="6"/>
        <v>2552.54</v>
      </c>
      <c r="AG21" s="30">
        <f t="shared" si="7"/>
        <v>0</v>
      </c>
    </row>
    <row r="22" spans="2:33" x14ac:dyDescent="0.25">
      <c r="B22" s="36" t="s">
        <v>199</v>
      </c>
      <c r="C22" s="31">
        <f>SUMIFS(FastClose!$H$3:$H$20000,FastClose!$K$3:$K$20000,$B22,FastClose!$D$3:$D$20000,C$3)</f>
        <v>4054373.579999981</v>
      </c>
      <c r="D22" s="31">
        <f>SUMIFS(FastClose!$H$3:$H$20000,FastClose!$K$3:$K$20000,$B22,FastClose!$D$3:$D$20000,D$3)</f>
        <v>4352910.9700002298</v>
      </c>
      <c r="E22" s="31">
        <f>SUMIFS(FastClose!$H$3:$H$20000,FastClose!$K$3:$K$20000,$B22,FastClose!$D$3:$D$20000,E$3)</f>
        <v>14626125.099999683</v>
      </c>
      <c r="F22" s="31">
        <f>SUMIFS(FastClose!$H$3:$H$20000,FastClose!$K$3:$K$20000,$B22,FastClose!$D$3:$D$20000,F$3)</f>
        <v>2356082.0799999814</v>
      </c>
      <c r="G22" s="31">
        <f>SUMIFS(FastClose!$H$3:$H$20000,FastClose!$K$3:$K$20000,$B22,FastClose!$D$3:$D$20000,G$3)</f>
        <v>17765.520000000004</v>
      </c>
      <c r="H22" s="31">
        <f>SUMIFS(FastClose!$H$3:$H$20000,FastClose!$K$3:$K$20000,$B22,FastClose!$D$3:$D$20000,H$3)</f>
        <v>12862414.050000068</v>
      </c>
      <c r="I22" s="31">
        <f>SUMIFS(FastClose!$H$3:$H$20000,FastClose!$K$3:$K$20000,$B22,FastClose!$D$3:$D$20000,I$3)</f>
        <v>0</v>
      </c>
      <c r="J22" s="31">
        <f>SUMIFS(FastClose!$H$3:$H$20000,FastClose!$K$3:$K$20000,$B22,FastClose!$D$3:$D$20000,J$3)</f>
        <v>0</v>
      </c>
      <c r="K22" s="32">
        <f>SUMIFS(FastClose!$H$3:$H$20000,FastClose!$K$3:$K$20000,$B22,FastClose!$D$3:$D$20000,K$3)</f>
        <v>0</v>
      </c>
      <c r="M22" s="36" t="s">
        <v>199</v>
      </c>
      <c r="N22" s="31">
        <f>SUMIFS(BISDATA!$L$3:$L$20000,BISDATA!$A$3:$A$20000,$M22,BISDATA!$I$3:$I$20000,N$3)</f>
        <v>4054373.5800000019</v>
      </c>
      <c r="O22" s="31">
        <f>SUMIFS(BISDATA!$L$3:$L$20000,BISDATA!$A$3:$A$20000,$M22,BISDATA!$I$3:$I$20000,O$3)</f>
        <v>4353665.4100002646</v>
      </c>
      <c r="P22" s="31">
        <f>SUMIFS(BISDATA!$L$3:$L$20000,BISDATA!$A$3:$A$20000,$M22,BISDATA!$I$3:$I$20000,P$3)</f>
        <v>14626125.099998664</v>
      </c>
      <c r="Q22" s="31">
        <f>SUMIFS(BISDATA!$L$3:$L$20000,BISDATA!$A$3:$A$20000,$M22,BISDATA!$I$3:$I$20000,Q$3)</f>
        <v>2360636.2499999525</v>
      </c>
      <c r="R22" s="31">
        <f>SUMIFS(BISDATA!$L$3:$L$20000,BISDATA!$A$3:$A$20000,$M22,BISDATA!$I$3:$I$20000,R$3)</f>
        <v>13543.86000000001</v>
      </c>
      <c r="S22" s="31">
        <f>SUMIFS(BISDATA!$L$3:$L$20000,BISDATA!$A$3:$A$20000,$M22,BISDATA!$I$3:$I$20000,S$3)</f>
        <v>12803527.120000094</v>
      </c>
      <c r="T22" s="86">
        <f>SUMIFS(BISDATA!$L$3:$L$20000,BISDATA!$A$3:$A$20000,$M22,BISDATA!$I$3:$I$20000,T$3)+SUMIFS(BISDATA!$L$3:$L$20000,BISDATA!$A$3:$A$20000,$M22,BISDATA!$I$3:$I$20000,T$2)</f>
        <v>0</v>
      </c>
      <c r="U22" s="86">
        <f>SUMIFS(BISDATA!$L$3:$L$20000,BISDATA!$A$3:$A$20000,$M22,BISDATA!$I$3:$I$20000,U$3)+SUMIFS(BISDATA!$L$3:$L$20000,BISDATA!$A$3:$A$20000,$M22,BISDATA!$I$3:$I$20000,U$2)</f>
        <v>0</v>
      </c>
      <c r="V22" s="32">
        <f>SUMIFS(BISDATA!$L$3:$L$20000,BISDATA!$A$3:$A$20000,$M22,BISDATA!$I$3:$I$20000,V$3)</f>
        <v>0</v>
      </c>
      <c r="X22" s="36" t="s">
        <v>199</v>
      </c>
      <c r="Y22" s="31">
        <f t="shared" si="8"/>
        <v>2.0954757928848267E-8</v>
      </c>
      <c r="Z22" s="31">
        <f t="shared" si="0"/>
        <v>754.44000003486872</v>
      </c>
      <c r="AA22" s="31">
        <f t="shared" si="1"/>
        <v>-1.0188668966293335E-6</v>
      </c>
      <c r="AB22" s="31">
        <f t="shared" si="2"/>
        <v>4554.1699999710545</v>
      </c>
      <c r="AC22" s="31">
        <f t="shared" si="3"/>
        <v>-4221.6599999999944</v>
      </c>
      <c r="AD22" s="31">
        <f t="shared" si="4"/>
        <v>-58886.929999973625</v>
      </c>
      <c r="AE22" s="31">
        <f t="shared" si="5"/>
        <v>0</v>
      </c>
      <c r="AF22" s="31">
        <f t="shared" si="6"/>
        <v>0</v>
      </c>
      <c r="AG22" s="32">
        <f t="shared" si="7"/>
        <v>0</v>
      </c>
    </row>
    <row r="23" spans="2:33" x14ac:dyDescent="0.25">
      <c r="B23" s="34" t="s">
        <v>72</v>
      </c>
      <c r="C23" s="27">
        <f>SUMIFS(FastClose!$H$3:$H$20000,FastClose!$K$3:$K$20000,$B23,FastClose!$D$3:$D$20000,C$3)</f>
        <v>13679002.82000001</v>
      </c>
      <c r="D23" s="27">
        <f>SUMIFS(FastClose!$H$3:$H$20000,FastClose!$K$3:$K$20000,$B23,FastClose!$D$3:$D$20000,D$3)</f>
        <v>18775325.100000005</v>
      </c>
      <c r="E23" s="27">
        <f>SUMIFS(FastClose!$H$3:$H$20000,FastClose!$K$3:$K$20000,$B23,FastClose!$D$3:$D$20000,E$3)</f>
        <v>9158258.4200000856</v>
      </c>
      <c r="F23" s="27">
        <f>SUMIFS(FastClose!$H$3:$H$20000,FastClose!$K$3:$K$20000,$B23,FastClose!$D$3:$D$20000,F$3)</f>
        <v>3085577.0199999958</v>
      </c>
      <c r="G23" s="27">
        <f>SUMIFS(FastClose!$H$3:$H$20000,FastClose!$K$3:$K$20000,$B23,FastClose!$D$3:$D$20000,G$3)</f>
        <v>10</v>
      </c>
      <c r="H23" s="27">
        <f>SUMIFS(FastClose!$H$3:$H$20000,FastClose!$K$3:$K$20000,$B23,FastClose!$D$3:$D$20000,H$3)</f>
        <v>12780801.310000168</v>
      </c>
      <c r="I23" s="27">
        <f>SUMIFS(FastClose!$H$3:$H$20000,FastClose!$K$3:$K$20000,$B23,FastClose!$D$3:$D$20000,I$3)</f>
        <v>0</v>
      </c>
      <c r="J23" s="27">
        <f>SUMIFS(FastClose!$H$3:$H$20000,FastClose!$K$3:$K$20000,$B23,FastClose!$D$3:$D$20000,J$3)</f>
        <v>0</v>
      </c>
      <c r="K23" s="28">
        <f>SUMIFS(FastClose!$H$3:$H$20000,FastClose!$K$3:$K$20000,$B23,FastClose!$D$3:$D$20000,K$3)</f>
        <v>0</v>
      </c>
      <c r="M23" s="34" t="s">
        <v>72</v>
      </c>
      <c r="N23" s="27">
        <f>SUMIFS(BISDATA!$L$3:$L$20000,BISDATA!$A$3:$A$20000,$M23,BISDATA!$I$3:$I$20000,N$3)</f>
        <v>13728916.460000003</v>
      </c>
      <c r="O23" s="27">
        <f>SUMIFS(BISDATA!$L$3:$L$20000,BISDATA!$A$3:$A$20000,$M23,BISDATA!$I$3:$I$20000,O$3)</f>
        <v>18769865.269999992</v>
      </c>
      <c r="P23" s="27">
        <f>SUMIFS(BISDATA!$L$3:$L$20000,BISDATA!$A$3:$A$20000,$M23,BISDATA!$I$3:$I$20000,P$3)</f>
        <v>9157801.3599997796</v>
      </c>
      <c r="Q23" s="27">
        <f>SUMIFS(BISDATA!$L$3:$L$20000,BISDATA!$A$3:$A$20000,$M23,BISDATA!$I$3:$I$20000,Q$3)</f>
        <v>3087311.2199999867</v>
      </c>
      <c r="R23" s="27">
        <f>SUMIFS(BISDATA!$L$3:$L$20000,BISDATA!$A$3:$A$20000,$M23,BISDATA!$I$3:$I$20000,R$3)</f>
        <v>0</v>
      </c>
      <c r="S23" s="27">
        <f>SUMIFS(BISDATA!$L$3:$L$20000,BISDATA!$A$3:$A$20000,$M23,BISDATA!$I$3:$I$20000,S$3)</f>
        <v>12775509.83000014</v>
      </c>
      <c r="T23" s="84">
        <f>SUMIFS(BISDATA!$L$3:$L$20000,BISDATA!$A$3:$A$20000,$M23,BISDATA!$I$3:$I$20000,T$3)+SUMIFS(BISDATA!$L$3:$L$20000,BISDATA!$A$3:$A$20000,$M23,BISDATA!$I$3:$I$20000,T$2)</f>
        <v>2315.77</v>
      </c>
      <c r="U23" s="84">
        <f>SUMIFS(BISDATA!$L$3:$L$20000,BISDATA!$A$3:$A$20000,$M23,BISDATA!$I$3:$I$20000,U$3)+SUMIFS(BISDATA!$L$3:$L$20000,BISDATA!$A$3:$A$20000,$M23,BISDATA!$I$3:$I$20000,U$2)</f>
        <v>0</v>
      </c>
      <c r="V23" s="28">
        <f>SUMIFS(BISDATA!$L$3:$L$20000,BISDATA!$A$3:$A$20000,$M23,BISDATA!$I$3:$I$20000,V$3)</f>
        <v>0</v>
      </c>
      <c r="X23" s="34" t="s">
        <v>72</v>
      </c>
      <c r="Y23" s="27">
        <f t="shared" si="8"/>
        <v>49913.639999993145</v>
      </c>
      <c r="Z23" s="27">
        <f t="shared" si="0"/>
        <v>-5459.830000013113</v>
      </c>
      <c r="AA23" s="27">
        <f t="shared" si="1"/>
        <v>-457.06000030599535</v>
      </c>
      <c r="AB23" s="27">
        <f t="shared" si="2"/>
        <v>1734.199999990873</v>
      </c>
      <c r="AC23" s="27">
        <f t="shared" si="3"/>
        <v>-10</v>
      </c>
      <c r="AD23" s="27">
        <f t="shared" si="4"/>
        <v>-5291.4800000283867</v>
      </c>
      <c r="AE23" s="27">
        <f t="shared" si="5"/>
        <v>2315.77</v>
      </c>
      <c r="AF23" s="27">
        <f t="shared" si="6"/>
        <v>0</v>
      </c>
      <c r="AG23" s="28">
        <f t="shared" si="7"/>
        <v>0</v>
      </c>
    </row>
    <row r="24" spans="2:33" x14ac:dyDescent="0.25">
      <c r="B24" s="35" t="s">
        <v>91</v>
      </c>
      <c r="C24" s="29">
        <f>SUMIFS(FastClose!$H$3:$H$20000,FastClose!$K$3:$K$20000,$B24,FastClose!$D$3:$D$20000,C$3)</f>
        <v>1016635.4599999997</v>
      </c>
      <c r="D24" s="29">
        <f>SUMIFS(FastClose!$H$3:$H$20000,FastClose!$K$3:$K$20000,$B24,FastClose!$D$3:$D$20000,D$3)</f>
        <v>1591755.17</v>
      </c>
      <c r="E24" s="29">
        <f>SUMIFS(FastClose!$H$3:$H$20000,FastClose!$K$3:$K$20000,$B24,FastClose!$D$3:$D$20000,E$3)</f>
        <v>322565.74999999994</v>
      </c>
      <c r="F24" s="29">
        <f>SUMIFS(FastClose!$H$3:$H$20000,FastClose!$K$3:$K$20000,$B24,FastClose!$D$3:$D$20000,F$3)</f>
        <v>144311.30999999994</v>
      </c>
      <c r="G24" s="29">
        <f>SUMIFS(FastClose!$H$3:$H$20000,FastClose!$K$3:$K$20000,$B24,FastClose!$D$3:$D$20000,G$3)</f>
        <v>0</v>
      </c>
      <c r="H24" s="29">
        <f>SUMIFS(FastClose!$H$3:$H$20000,FastClose!$K$3:$K$20000,$B24,FastClose!$D$3:$D$20000,H$3)</f>
        <v>2067032.619999991</v>
      </c>
      <c r="I24" s="29">
        <f>SUMIFS(FastClose!$H$3:$H$20000,FastClose!$K$3:$K$20000,$B24,FastClose!$D$3:$D$20000,I$3)</f>
        <v>0</v>
      </c>
      <c r="J24" s="29">
        <f>SUMIFS(FastClose!$H$3:$H$20000,FastClose!$K$3:$K$20000,$B24,FastClose!$D$3:$D$20000,J$3)</f>
        <v>0</v>
      </c>
      <c r="K24" s="30">
        <f>SUMIFS(FastClose!$H$3:$H$20000,FastClose!$K$3:$K$20000,$B24,FastClose!$D$3:$D$20000,K$3)</f>
        <v>0</v>
      </c>
      <c r="M24" s="35" t="s">
        <v>91</v>
      </c>
      <c r="N24" s="29">
        <f>SUMIFS(BISDATA!$L$3:$L$20000,BISDATA!$A$3:$A$20000,$M24,BISDATA!$I$3:$I$20000,N$3)</f>
        <v>1016635.4600000002</v>
      </c>
      <c r="O24" s="29">
        <f>SUMIFS(BISDATA!$L$3:$L$20000,BISDATA!$A$3:$A$20000,$M24,BISDATA!$I$3:$I$20000,O$3)</f>
        <v>1591755.1699999997</v>
      </c>
      <c r="P24" s="29">
        <f>SUMIFS(BISDATA!$L$3:$L$20000,BISDATA!$A$3:$A$20000,$M24,BISDATA!$I$3:$I$20000,P$3)</f>
        <v>322382.75</v>
      </c>
      <c r="Q24" s="29">
        <f>SUMIFS(BISDATA!$L$3:$L$20000,BISDATA!$A$3:$A$20000,$M24,BISDATA!$I$3:$I$20000,Q$3)</f>
        <v>144476.30999999997</v>
      </c>
      <c r="R24" s="29">
        <f>SUMIFS(BISDATA!$L$3:$L$20000,BISDATA!$A$3:$A$20000,$M24,BISDATA!$I$3:$I$20000,R$3)</f>
        <v>0</v>
      </c>
      <c r="S24" s="29">
        <f>SUMIFS(BISDATA!$L$3:$L$20000,BISDATA!$A$3:$A$20000,$M24,BISDATA!$I$3:$I$20000,S$3)</f>
        <v>2066846.2999999919</v>
      </c>
      <c r="T24" s="85">
        <f>SUMIFS(BISDATA!$L$3:$L$20000,BISDATA!$A$3:$A$20000,$M24,BISDATA!$I$3:$I$20000,T$3)+SUMIFS(BISDATA!$L$3:$L$20000,BISDATA!$A$3:$A$20000,$M24,BISDATA!$I$3:$I$20000,T$2)</f>
        <v>18</v>
      </c>
      <c r="U24" s="85">
        <f>SUMIFS(BISDATA!$L$3:$L$20000,BISDATA!$A$3:$A$20000,$M24,BISDATA!$I$3:$I$20000,U$3)+SUMIFS(BISDATA!$L$3:$L$20000,BISDATA!$A$3:$A$20000,$M24,BISDATA!$I$3:$I$20000,U$2)</f>
        <v>4455.16</v>
      </c>
      <c r="V24" s="30">
        <f>SUMIFS(BISDATA!$L$3:$L$20000,BISDATA!$A$3:$A$20000,$M24,BISDATA!$I$3:$I$20000,V$3)</f>
        <v>0</v>
      </c>
      <c r="X24" s="35" t="s">
        <v>91</v>
      </c>
      <c r="Y24" s="29">
        <f t="shared" si="8"/>
        <v>0</v>
      </c>
      <c r="Z24" s="29">
        <f t="shared" si="0"/>
        <v>0</v>
      </c>
      <c r="AA24" s="29">
        <f t="shared" si="1"/>
        <v>-182.99999999994179</v>
      </c>
      <c r="AB24" s="29">
        <f t="shared" si="2"/>
        <v>165.0000000000291</v>
      </c>
      <c r="AC24" s="29">
        <f t="shared" si="3"/>
        <v>0</v>
      </c>
      <c r="AD24" s="29">
        <f t="shared" si="4"/>
        <v>-186.31999999913387</v>
      </c>
      <c r="AE24" s="29">
        <f t="shared" si="5"/>
        <v>18</v>
      </c>
      <c r="AF24" s="29">
        <f t="shared" si="6"/>
        <v>4455.16</v>
      </c>
      <c r="AG24" s="30">
        <f t="shared" si="7"/>
        <v>0</v>
      </c>
    </row>
    <row r="25" spans="2:33" x14ac:dyDescent="0.25">
      <c r="B25" s="35" t="s">
        <v>171</v>
      </c>
      <c r="C25" s="29">
        <f>SUMIFS(FastClose!$H$3:$H$20000,FastClose!$K$3:$K$20000,$B25,FastClose!$D$3:$D$20000,C$3)</f>
        <v>0</v>
      </c>
      <c r="D25" s="29">
        <f>SUMIFS(FastClose!$H$3:$H$20000,FastClose!$K$3:$K$20000,$B25,FastClose!$D$3:$D$20000,D$3)</f>
        <v>0</v>
      </c>
      <c r="E25" s="29">
        <f>SUMIFS(FastClose!$H$3:$H$20000,FastClose!$K$3:$K$20000,$B25,FastClose!$D$3:$D$20000,E$3)</f>
        <v>31473223.779997103</v>
      </c>
      <c r="F25" s="29">
        <f>SUMIFS(FastClose!$H$3:$H$20000,FastClose!$K$3:$K$20000,$B25,FastClose!$D$3:$D$20000,F$3)</f>
        <v>11480495.850000001</v>
      </c>
      <c r="G25" s="29">
        <f>SUMIFS(FastClose!$H$3:$H$20000,FastClose!$K$3:$K$20000,$B25,FastClose!$D$3:$D$20000,G$3)</f>
        <v>565.12</v>
      </c>
      <c r="H25" s="29">
        <f>SUMIFS(FastClose!$H$3:$H$20000,FastClose!$K$3:$K$20000,$B25,FastClose!$D$3:$D$20000,H$3)</f>
        <v>0</v>
      </c>
      <c r="I25" s="29">
        <f>SUMIFS(FastClose!$H$3:$H$20000,FastClose!$K$3:$K$20000,$B25,FastClose!$D$3:$D$20000,I$3)</f>
        <v>33925.49</v>
      </c>
      <c r="J25" s="29">
        <f>SUMIFS(FastClose!$H$3:$H$20000,FastClose!$K$3:$K$20000,$B25,FastClose!$D$3:$D$20000,J$3)</f>
        <v>0</v>
      </c>
      <c r="K25" s="30">
        <f>SUMIFS(FastClose!$H$3:$H$20000,FastClose!$K$3:$K$20000,$B25,FastClose!$D$3:$D$20000,K$3)</f>
        <v>0</v>
      </c>
      <c r="M25" s="35" t="s">
        <v>171</v>
      </c>
      <c r="N25" s="29">
        <f>SUMIFS(BISDATA!$L$3:$L$20000,BISDATA!$A$3:$A$20000,$M25,BISDATA!$I$3:$I$20000,N$3)</f>
        <v>0</v>
      </c>
      <c r="O25" s="29">
        <f>SUMIFS(BISDATA!$L$3:$L$20000,BISDATA!$A$3:$A$20000,$M25,BISDATA!$I$3:$I$20000,O$3)</f>
        <v>0</v>
      </c>
      <c r="P25" s="29">
        <f>SUMIFS(BISDATA!$L$3:$L$20000,BISDATA!$A$3:$A$20000,$M25,BISDATA!$I$3:$I$20000,P$3)</f>
        <v>31534239.47999955</v>
      </c>
      <c r="Q25" s="29">
        <f>SUMIFS(BISDATA!$L$3:$L$20000,BISDATA!$A$3:$A$20000,$M25,BISDATA!$I$3:$I$20000,Q$3)</f>
        <v>11486132.730000108</v>
      </c>
      <c r="R25" s="29">
        <f>SUMIFS(BISDATA!$L$3:$L$20000,BISDATA!$A$3:$A$20000,$M25,BISDATA!$I$3:$I$20000,R$3)</f>
        <v>565.12</v>
      </c>
      <c r="S25" s="29">
        <f>SUMIFS(BISDATA!$L$3:$L$20000,BISDATA!$A$3:$A$20000,$M25,BISDATA!$I$3:$I$20000,S$3)</f>
        <v>0</v>
      </c>
      <c r="T25" s="85">
        <f>SUMIFS(BISDATA!$L$3:$L$20000,BISDATA!$A$3:$A$20000,$M25,BISDATA!$I$3:$I$20000,T$3)+SUMIFS(BISDATA!$L$3:$L$20000,BISDATA!$A$3:$A$20000,$M25,BISDATA!$I$3:$I$20000,T$2)</f>
        <v>382455.75000000006</v>
      </c>
      <c r="U25" s="85">
        <f>SUMIFS(BISDATA!$L$3:$L$20000,BISDATA!$A$3:$A$20000,$M25,BISDATA!$I$3:$I$20000,U$3)+SUMIFS(BISDATA!$L$3:$L$20000,BISDATA!$A$3:$A$20000,$M25,BISDATA!$I$3:$I$20000,U$2)</f>
        <v>0</v>
      </c>
      <c r="V25" s="30">
        <f>SUMIFS(BISDATA!$L$3:$L$20000,BISDATA!$A$3:$A$20000,$M25,BISDATA!$I$3:$I$20000,V$3)</f>
        <v>0</v>
      </c>
      <c r="X25" s="35" t="s">
        <v>171</v>
      </c>
      <c r="Y25" s="29">
        <f t="shared" si="8"/>
        <v>0</v>
      </c>
      <c r="Z25" s="29">
        <f t="shared" si="0"/>
        <v>0</v>
      </c>
      <c r="AA25" s="29">
        <f t="shared" si="1"/>
        <v>61015.700002446771</v>
      </c>
      <c r="AB25" s="29">
        <f t="shared" si="2"/>
        <v>5636.8800001069903</v>
      </c>
      <c r="AC25" s="29">
        <f t="shared" si="3"/>
        <v>0</v>
      </c>
      <c r="AD25" s="29">
        <f t="shared" si="4"/>
        <v>0</v>
      </c>
      <c r="AE25" s="29">
        <f t="shared" si="5"/>
        <v>348530.26000000007</v>
      </c>
      <c r="AF25" s="29">
        <f t="shared" si="6"/>
        <v>0</v>
      </c>
      <c r="AG25" s="30">
        <f t="shared" si="7"/>
        <v>0</v>
      </c>
    </row>
    <row r="26" spans="2:33" x14ac:dyDescent="0.25">
      <c r="B26" s="35" t="s">
        <v>25</v>
      </c>
      <c r="C26" s="29">
        <f>SUMIFS(FastClose!$H$3:$H$20000,FastClose!$K$3:$K$20000,$B26,FastClose!$D$3:$D$20000,C$3)</f>
        <v>0</v>
      </c>
      <c r="D26" s="29">
        <f>SUMIFS(FastClose!$H$3:$H$20000,FastClose!$K$3:$K$20000,$B26,FastClose!$D$3:$D$20000,D$3)</f>
        <v>0</v>
      </c>
      <c r="E26" s="29">
        <f>SUMIFS(FastClose!$H$3:$H$20000,FastClose!$K$3:$K$20000,$B26,FastClose!$D$3:$D$20000,E$3)</f>
        <v>0</v>
      </c>
      <c r="F26" s="29">
        <f>SUMIFS(FastClose!$H$3:$H$20000,FastClose!$K$3:$K$20000,$B26,FastClose!$D$3:$D$20000,F$3)</f>
        <v>0</v>
      </c>
      <c r="G26" s="29">
        <f>SUMIFS(FastClose!$H$3:$H$20000,FastClose!$K$3:$K$20000,$B26,FastClose!$D$3:$D$20000,G$3)</f>
        <v>0</v>
      </c>
      <c r="H26" s="29">
        <f>SUMIFS(FastClose!$H$3:$H$20000,FastClose!$K$3:$K$20000,$B26,FastClose!$D$3:$D$20000,H$3)</f>
        <v>0</v>
      </c>
      <c r="I26" s="127">
        <f>Dental!J2</f>
        <v>6509312.3600000022</v>
      </c>
      <c r="J26" s="29">
        <f>SUMIFS(FastClose!$H$3:$H$20000,FastClose!$K$3:$K$20000,$B26,FastClose!$D$3:$D$20000,J$3)</f>
        <v>133378.79999999999</v>
      </c>
      <c r="K26" s="30">
        <f>SUMIFS(FastClose!$H$3:$H$20000,FastClose!$K$3:$K$20000,$B26,FastClose!$D$3:$D$20000,K$3)</f>
        <v>0</v>
      </c>
      <c r="M26" s="35" t="s">
        <v>25</v>
      </c>
      <c r="N26" s="29">
        <f>SUMIFS(BISDATA!$L$3:$L$20000,BISDATA!$A$3:$A$20000,$M26,BISDATA!$I$3:$I$20000,N$3)</f>
        <v>0</v>
      </c>
      <c r="O26" s="29">
        <f>SUMIFS(BISDATA!$L$3:$L$20000,BISDATA!$A$3:$A$20000,$M26,BISDATA!$I$3:$I$20000,O$3)</f>
        <v>0</v>
      </c>
      <c r="P26" s="29">
        <f>SUMIFS(BISDATA!$L$3:$L$20000,BISDATA!$A$3:$A$20000,$M26,BISDATA!$I$3:$I$20000,P$3)</f>
        <v>0</v>
      </c>
      <c r="Q26" s="29">
        <f>SUMIFS(BISDATA!$L$3:$L$20000,BISDATA!$A$3:$A$20000,$M26,BISDATA!$I$3:$I$20000,Q$3)</f>
        <v>0</v>
      </c>
      <c r="R26" s="29">
        <f>SUMIFS(BISDATA!$L$3:$L$20000,BISDATA!$A$3:$A$20000,$M26,BISDATA!$I$3:$I$20000,R$3)</f>
        <v>0</v>
      </c>
      <c r="S26" s="29">
        <f>SUMIFS(BISDATA!$L$3:$L$20000,BISDATA!$A$3:$A$20000,$M26,BISDATA!$I$3:$I$20000,S$3)</f>
        <v>0</v>
      </c>
      <c r="T26" s="85">
        <f>SUMIFS(BISDATA!$L$3:$L$20000,BISDATA!$A$3:$A$20000,$M26,BISDATA!$I$3:$I$20000,T$3)+SUMIFS(BISDATA!$L$3:$L$20000,BISDATA!$A$3:$A$20000,$M26,BISDATA!$I$3:$I$20000,T$2)</f>
        <v>4432326.1400000006</v>
      </c>
      <c r="U26" s="85">
        <f>SUMIFS(BISDATA!$L$3:$L$20000,BISDATA!$A$3:$A$20000,$M26,BISDATA!$I$3:$I$20000,U$3)+SUMIFS(BISDATA!$L$3:$L$20000,BISDATA!$A$3:$A$20000,$M26,BISDATA!$I$3:$I$20000,U$2)</f>
        <v>285824.34000000014</v>
      </c>
      <c r="V26" s="30">
        <f>SUMIFS(BISDATA!$L$3:$L$20000,BISDATA!$A$3:$A$20000,$M26,BISDATA!$I$3:$I$20000,V$3)</f>
        <v>0</v>
      </c>
      <c r="X26" s="35" t="s">
        <v>25</v>
      </c>
      <c r="Y26" s="29">
        <f t="shared" si="8"/>
        <v>0</v>
      </c>
      <c r="Z26" s="29">
        <f t="shared" si="0"/>
        <v>0</v>
      </c>
      <c r="AA26" s="29">
        <f t="shared" si="1"/>
        <v>0</v>
      </c>
      <c r="AB26" s="29">
        <f t="shared" si="2"/>
        <v>0</v>
      </c>
      <c r="AC26" s="29">
        <f t="shared" si="3"/>
        <v>0</v>
      </c>
      <c r="AD26" s="29">
        <f t="shared" si="4"/>
        <v>0</v>
      </c>
      <c r="AE26" s="29">
        <f t="shared" si="5"/>
        <v>-2076986.2200000016</v>
      </c>
      <c r="AF26" s="29">
        <f t="shared" si="6"/>
        <v>152445.54000000015</v>
      </c>
      <c r="AG26" s="30">
        <f t="shared" si="7"/>
        <v>0</v>
      </c>
    </row>
    <row r="27" spans="2:33" x14ac:dyDescent="0.25">
      <c r="B27" s="35" t="s">
        <v>156</v>
      </c>
      <c r="C27" s="29">
        <f>SUMIFS(FastClose!$H$3:$H$20000,FastClose!$K$3:$K$20000,$B27,FastClose!$D$3:$D$20000,C$3)</f>
        <v>15861</v>
      </c>
      <c r="D27" s="29">
        <f>SUMIFS(FastClose!$H$3:$H$20000,FastClose!$K$3:$K$20000,$B27,FastClose!$D$3:$D$20000,D$3)</f>
        <v>786.36</v>
      </c>
      <c r="E27" s="29">
        <f>SUMIFS(FastClose!$H$3:$H$20000,FastClose!$K$3:$K$20000,$B27,FastClose!$D$3:$D$20000,E$3)</f>
        <v>30145.68</v>
      </c>
      <c r="F27" s="29">
        <f>SUMIFS(FastClose!$H$3:$H$20000,FastClose!$K$3:$K$20000,$B27,FastClose!$D$3:$D$20000,F$3)</f>
        <v>7860.2999999999993</v>
      </c>
      <c r="G27" s="29">
        <f>SUMIFS(FastClose!$H$3:$H$20000,FastClose!$K$3:$K$20000,$B27,FastClose!$D$3:$D$20000,G$3)</f>
        <v>0</v>
      </c>
      <c r="H27" s="29">
        <f>SUMIFS(FastClose!$H$3:$H$20000,FastClose!$K$3:$K$20000,$B27,FastClose!$D$3:$D$20000,H$3)</f>
        <v>0</v>
      </c>
      <c r="I27" s="29">
        <f>SUMIFS(FastClose!$H$3:$H$20000,FastClose!$K$3:$K$20000,$B27,FastClose!$D$3:$D$20000,I$3)</f>
        <v>0</v>
      </c>
      <c r="J27" s="29">
        <f>SUMIFS(FastClose!$H$3:$H$20000,FastClose!$K$3:$K$20000,$B27,FastClose!$D$3:$D$20000,J$3)</f>
        <v>0</v>
      </c>
      <c r="K27" s="30">
        <f>SUMIFS(FastClose!$H$3:$H$20000,FastClose!$K$3:$K$20000,$B27,FastClose!$D$3:$D$20000,K$3)</f>
        <v>0</v>
      </c>
      <c r="M27" s="35" t="s">
        <v>156</v>
      </c>
      <c r="N27" s="29">
        <f>SUMIFS(BISDATA!$L$3:$L$20000,BISDATA!$A$3:$A$20000,$M27,BISDATA!$I$3:$I$20000,N$3)</f>
        <v>15861</v>
      </c>
      <c r="O27" s="29">
        <f>SUMIFS(BISDATA!$L$3:$L$20000,BISDATA!$A$3:$A$20000,$M27,BISDATA!$I$3:$I$20000,O$3)</f>
        <v>786.36</v>
      </c>
      <c r="P27" s="29">
        <f>SUMIFS(BISDATA!$L$3:$L$20000,BISDATA!$A$3:$A$20000,$M27,BISDATA!$I$3:$I$20000,P$3)</f>
        <v>30124.679999999997</v>
      </c>
      <c r="Q27" s="29">
        <f>SUMIFS(BISDATA!$L$3:$L$20000,BISDATA!$A$3:$A$20000,$M27,BISDATA!$I$3:$I$20000,Q$3)</f>
        <v>7860.2999999999993</v>
      </c>
      <c r="R27" s="29">
        <f>SUMIFS(BISDATA!$L$3:$L$20000,BISDATA!$A$3:$A$20000,$M27,BISDATA!$I$3:$I$20000,R$3)</f>
        <v>0</v>
      </c>
      <c r="S27" s="29">
        <f>SUMIFS(BISDATA!$L$3:$L$20000,BISDATA!$A$3:$A$20000,$M27,BISDATA!$I$3:$I$20000,S$3)</f>
        <v>0</v>
      </c>
      <c r="T27" s="85">
        <f>SUMIFS(BISDATA!$L$3:$L$20000,BISDATA!$A$3:$A$20000,$M27,BISDATA!$I$3:$I$20000,T$3)+SUMIFS(BISDATA!$L$3:$L$20000,BISDATA!$A$3:$A$20000,$M27,BISDATA!$I$3:$I$20000,T$2)</f>
        <v>21</v>
      </c>
      <c r="U27" s="85">
        <f>SUMIFS(BISDATA!$L$3:$L$20000,BISDATA!$A$3:$A$20000,$M27,BISDATA!$I$3:$I$20000,U$3)+SUMIFS(BISDATA!$L$3:$L$20000,BISDATA!$A$3:$A$20000,$M27,BISDATA!$I$3:$I$20000,U$2)</f>
        <v>0</v>
      </c>
      <c r="V27" s="30">
        <f>SUMIFS(BISDATA!$L$3:$L$20000,BISDATA!$A$3:$A$20000,$M27,BISDATA!$I$3:$I$20000,V$3)</f>
        <v>0</v>
      </c>
      <c r="X27" s="35" t="s">
        <v>156</v>
      </c>
      <c r="Y27" s="29">
        <f t="shared" si="8"/>
        <v>0</v>
      </c>
      <c r="Z27" s="29">
        <f t="shared" si="0"/>
        <v>0</v>
      </c>
      <c r="AA27" s="29">
        <f t="shared" si="1"/>
        <v>-21.000000000003638</v>
      </c>
      <c r="AB27" s="29">
        <f t="shared" si="2"/>
        <v>0</v>
      </c>
      <c r="AC27" s="29">
        <f t="shared" si="3"/>
        <v>0</v>
      </c>
      <c r="AD27" s="29">
        <f t="shared" si="4"/>
        <v>0</v>
      </c>
      <c r="AE27" s="29">
        <f t="shared" si="5"/>
        <v>21</v>
      </c>
      <c r="AF27" s="29">
        <f t="shared" si="6"/>
        <v>0</v>
      </c>
      <c r="AG27" s="30">
        <f t="shared" si="7"/>
        <v>0</v>
      </c>
    </row>
    <row r="28" spans="2:33" x14ac:dyDescent="0.25">
      <c r="B28" s="36" t="s">
        <v>67</v>
      </c>
      <c r="C28" s="31">
        <f>SUMIFS(FastClose!$H$3:$H$20000,FastClose!$K$3:$K$20000,$B28,FastClose!$D$3:$D$20000,C$3)</f>
        <v>0</v>
      </c>
      <c r="D28" s="31">
        <f>SUMIFS(FastClose!$H$3:$H$20000,FastClose!$K$3:$K$20000,$B28,FastClose!$D$3:$D$20000,D$3)</f>
        <v>0</v>
      </c>
      <c r="E28" s="31">
        <f>SUMIFS(FastClose!$H$3:$H$20000,FastClose!$K$3:$K$20000,$B28,FastClose!$D$3:$D$20000,E$3)</f>
        <v>0</v>
      </c>
      <c r="F28" s="31">
        <f>SUMIFS(FastClose!$H$3:$H$20000,FastClose!$K$3:$K$20000,$B28,FastClose!$D$3:$D$20000,F$3)</f>
        <v>0</v>
      </c>
      <c r="G28" s="31">
        <f>SUMIFS(FastClose!$H$3:$H$20000,FastClose!$K$3:$K$20000,$B28,FastClose!$D$3:$D$20000,G$3)</f>
        <v>0</v>
      </c>
      <c r="H28" s="31">
        <f>SUMIFS(FastClose!$H$3:$H$20000,FastClose!$K$3:$K$20000,$B28,FastClose!$D$3:$D$20000,H$3)</f>
        <v>0</v>
      </c>
      <c r="I28" s="31">
        <f>SUMIFS(FastClose!$H$3:$H$20000,FastClose!$K$3:$K$20000,$B28,FastClose!$D$3:$D$20000,I$3)</f>
        <v>0</v>
      </c>
      <c r="J28" s="31">
        <f>SUMIFS(FastClose!$H$3:$H$20000,FastClose!$K$3:$K$20000,$B28,FastClose!$D$3:$D$20000,J$3)</f>
        <v>0</v>
      </c>
      <c r="K28" s="32">
        <f>SUMIFS(FastClose!$H$3:$H$20000,FastClose!$K$3:$K$20000,$B28,FastClose!$D$3:$D$20000,K$3)</f>
        <v>0</v>
      </c>
      <c r="M28" s="36" t="s">
        <v>67</v>
      </c>
      <c r="N28" s="31">
        <f>SUMIFS(BISDATA!$L$3:$L$20000,BISDATA!$A$3:$A$20000,$M28,BISDATA!$I$3:$I$20000,N$3)</f>
        <v>0</v>
      </c>
      <c r="O28" s="31">
        <f>SUMIFS(BISDATA!$L$3:$L$20000,BISDATA!$A$3:$A$20000,$M28,BISDATA!$I$3:$I$20000,O$3)</f>
        <v>0</v>
      </c>
      <c r="P28" s="31">
        <f>SUMIFS(BISDATA!$L$3:$L$20000,BISDATA!$A$3:$A$20000,$M28,BISDATA!$I$3:$I$20000,P$3)</f>
        <v>0</v>
      </c>
      <c r="Q28" s="31">
        <f>SUMIFS(BISDATA!$L$3:$L$20000,BISDATA!$A$3:$A$20000,$M28,BISDATA!$I$3:$I$20000,Q$3)</f>
        <v>0</v>
      </c>
      <c r="R28" s="31">
        <f>SUMIFS(BISDATA!$L$3:$L$20000,BISDATA!$A$3:$A$20000,$M28,BISDATA!$I$3:$I$20000,R$3)</f>
        <v>0</v>
      </c>
      <c r="S28" s="31">
        <f>SUMIFS(BISDATA!$L$3:$L$20000,BISDATA!$A$3:$A$20000,$M28,BISDATA!$I$3:$I$20000,S$3)</f>
        <v>0</v>
      </c>
      <c r="T28" s="86">
        <f>SUMIFS(BISDATA!$L$3:$L$20000,BISDATA!$A$3:$A$20000,$M28,BISDATA!$I$3:$I$20000,T$3)+SUMIFS(BISDATA!$L$3:$L$20000,BISDATA!$A$3:$A$20000,$M28,BISDATA!$I$3:$I$20000,T$2)</f>
        <v>0</v>
      </c>
      <c r="U28" s="86">
        <f>SUMIFS(BISDATA!$L$3:$L$20000,BISDATA!$A$3:$A$20000,$M28,BISDATA!$I$3:$I$20000,U$3)+SUMIFS(BISDATA!$L$3:$L$20000,BISDATA!$A$3:$A$20000,$M28,BISDATA!$I$3:$I$20000,U$2)</f>
        <v>0</v>
      </c>
      <c r="V28" s="32">
        <f>SUMIFS(BISDATA!$L$3:$L$20000,BISDATA!$A$3:$A$20000,$M28,BISDATA!$I$3:$I$20000,V$3)</f>
        <v>0</v>
      </c>
      <c r="X28" s="36" t="s">
        <v>67</v>
      </c>
      <c r="Y28" s="31">
        <f t="shared" si="8"/>
        <v>0</v>
      </c>
      <c r="Z28" s="31">
        <f t="shared" si="0"/>
        <v>0</v>
      </c>
      <c r="AA28" s="31">
        <f t="shared" si="1"/>
        <v>0</v>
      </c>
      <c r="AB28" s="31">
        <f t="shared" si="2"/>
        <v>0</v>
      </c>
      <c r="AC28" s="31">
        <f t="shared" si="3"/>
        <v>0</v>
      </c>
      <c r="AD28" s="31">
        <f t="shared" si="4"/>
        <v>0</v>
      </c>
      <c r="AE28" s="31">
        <f t="shared" si="5"/>
        <v>0</v>
      </c>
      <c r="AF28" s="31">
        <f t="shared" si="6"/>
        <v>0</v>
      </c>
      <c r="AG28" s="32">
        <f t="shared" si="7"/>
        <v>0</v>
      </c>
    </row>
    <row r="29" spans="2:33" x14ac:dyDescent="0.25">
      <c r="B29" s="36" t="s">
        <v>301</v>
      </c>
      <c r="C29" s="31">
        <f>SUMIFS(FastClose!$H$3:$H$20000,FastClose!$K$3:$K$20000,$B29,FastClose!$D$3:$D$20000,C$3)</f>
        <v>152990612.60999992</v>
      </c>
      <c r="D29" s="31">
        <f>SUMIFS(FastClose!$H$3:$H$20000,FastClose!$K$3:$K$20000,$B29,FastClose!$D$3:$D$20000,D$3)</f>
        <v>131894448.85999997</v>
      </c>
      <c r="E29" s="31">
        <f>SUMIFS(FastClose!$H$3:$H$20000,FastClose!$K$3:$K$20000,$B29,FastClose!$D$3:$D$20000,E$3)</f>
        <v>94892497.21999687</v>
      </c>
      <c r="F29" s="31">
        <f>SUMIFS(FastClose!$H$3:$H$20000,FastClose!$K$3:$K$20000,$B29,FastClose!$D$3:$D$20000,F$3)</f>
        <v>26378715.199999966</v>
      </c>
      <c r="G29" s="31">
        <f>SUMIFS(FastClose!$H$3:$H$20000,FastClose!$K$3:$K$20000,$B29,FastClose!$D$3:$D$20000,G$3)</f>
        <v>1591.68</v>
      </c>
      <c r="H29" s="31">
        <f>SUMIFS(FastClose!$H$3:$H$20000,FastClose!$K$3:$K$20000,$B29,FastClose!$D$3:$D$20000,H$3)</f>
        <v>9076017.2900000215</v>
      </c>
      <c r="I29" s="128">
        <f>Dental!J1</f>
        <v>930972.84000000008</v>
      </c>
      <c r="J29" s="31">
        <f>SUMIFS(FastClose!$H$3:$H$20000,FastClose!$K$3:$K$20000,$B29,FastClose!$D$3:$D$20000,J$3)</f>
        <v>196423.19999999998</v>
      </c>
      <c r="K29" s="32">
        <f>SUMIFS(FastClose!$H$3:$H$20000,FastClose!$K$3:$K$20000,$B29,FastClose!$D$3:$D$20000,K$3)</f>
        <v>3517496.0499999719</v>
      </c>
      <c r="M29" s="36" t="s">
        <v>301</v>
      </c>
      <c r="N29" s="31">
        <f>SUMIFS(BISDATA!$L$3:$L$20000,BISDATA!$A$3:$A$20000,$M29,BISDATA!$I$3:$I$20000,N$3)</f>
        <v>153102768.60000017</v>
      </c>
      <c r="O29" s="31">
        <f>SUMIFS(BISDATA!$L$3:$L$20000,BISDATA!$A$3:$A$20000,$M29,BISDATA!$I$3:$I$20000,O$3)</f>
        <v>131954876.35000072</v>
      </c>
      <c r="P29" s="31">
        <f>SUMIFS(BISDATA!$L$3:$L$20000,BISDATA!$A$3:$A$20000,$M29,BISDATA!$I$3:$I$20000,P$3)</f>
        <v>94873410.119992867</v>
      </c>
      <c r="Q29" s="31">
        <f>SUMIFS(BISDATA!$L$3:$L$20000,BISDATA!$A$3:$A$20000,$M29,BISDATA!$I$3:$I$20000,Q$3)</f>
        <v>26386806.090000261</v>
      </c>
      <c r="R29" s="31">
        <f>SUMIFS(BISDATA!$L$3:$L$20000,BISDATA!$A$3:$A$20000,$M29,BISDATA!$I$3:$I$20000,R$3)</f>
        <v>-76.710000000000008</v>
      </c>
      <c r="S29" s="31">
        <f>SUMIFS(BISDATA!$L$3:$L$20000,BISDATA!$A$3:$A$20000,$M29,BISDATA!$I$3:$I$20000,S$3)</f>
        <v>9157371.4700000081</v>
      </c>
      <c r="T29" s="86">
        <f>SUMIFS(BISDATA!$L$3:$L$20000,BISDATA!$A$3:$A$20000,$M29,BISDATA!$I$3:$I$20000,T$3)+SUMIFS(BISDATA!$L$3:$L$20000,BISDATA!$A$3:$A$20000,$M29,BISDATA!$I$3:$I$20000,T$2)</f>
        <v>910344.9600000002</v>
      </c>
      <c r="U29" s="86">
        <f>SUMIFS(BISDATA!$L$3:$L$20000,BISDATA!$A$3:$A$20000,$M29,BISDATA!$I$3:$I$20000,U$3)+SUMIFS(BISDATA!$L$3:$L$20000,BISDATA!$A$3:$A$20000,$M29,BISDATA!$I$3:$I$20000,U$2)</f>
        <v>848726.11000000045</v>
      </c>
      <c r="V29" s="32">
        <f>SUMIFS(BISDATA!$L$3:$L$20000,BISDATA!$A$3:$A$20000,$M29,BISDATA!$I$3:$I$20000,V$3)</f>
        <v>0</v>
      </c>
      <c r="X29" s="36" t="s">
        <v>301</v>
      </c>
      <c r="Y29" s="31">
        <f t="shared" si="8"/>
        <v>112155.99000024796</v>
      </c>
      <c r="Z29" s="31">
        <f t="shared" si="0"/>
        <v>60427.490000754595</v>
      </c>
      <c r="AA29" s="31">
        <f t="shared" si="1"/>
        <v>-19087.100004002452</v>
      </c>
      <c r="AB29" s="31">
        <f t="shared" si="2"/>
        <v>8090.890000294894</v>
      </c>
      <c r="AC29" s="31">
        <f t="shared" si="3"/>
        <v>-1668.39</v>
      </c>
      <c r="AD29" s="31">
        <f t="shared" si="4"/>
        <v>81354.179999986663</v>
      </c>
      <c r="AE29" s="31">
        <f t="shared" si="5"/>
        <v>-20627.879999999888</v>
      </c>
      <c r="AF29" s="31">
        <f t="shared" si="6"/>
        <v>652302.9100000005</v>
      </c>
      <c r="AG29" s="32">
        <f t="shared" si="7"/>
        <v>-3517496.0499999719</v>
      </c>
    </row>
    <row r="31" spans="2:33" x14ac:dyDescent="0.25">
      <c r="B31" t="s">
        <v>373</v>
      </c>
      <c r="C31" s="37">
        <f>SUM(C4:K29)</f>
        <v>1347740951.5299823</v>
      </c>
      <c r="D31" t="s">
        <v>978</v>
      </c>
      <c r="M31" s="58" t="s">
        <v>373</v>
      </c>
      <c r="N31" s="37">
        <f>SUM(N4:V29)</f>
        <v>1349520987.5799732</v>
      </c>
    </row>
    <row r="32" spans="2:33" x14ac:dyDescent="0.25">
      <c r="B32" t="s">
        <v>374</v>
      </c>
      <c r="C32" s="41">
        <f>SUM(FastClose!$H$3:$H$20000)</f>
        <v>1347292347.7599816</v>
      </c>
      <c r="M32" s="58" t="s">
        <v>374</v>
      </c>
      <c r="N32" s="41">
        <f>SUM(BISDATA!$L$3:$L$20000)</f>
        <v>1353038512.7399747</v>
      </c>
    </row>
    <row r="33" spans="1:14" x14ac:dyDescent="0.25">
      <c r="B33" t="s">
        <v>375</v>
      </c>
      <c r="C33" s="39" t="b">
        <f>ROUND(C32,2)-ROUND(C31,2)=0</f>
        <v>0</v>
      </c>
      <c r="M33" s="58" t="s">
        <v>375</v>
      </c>
      <c r="N33" s="39" t="b">
        <f>ROUND(N32,2)-ROUND(N31,2)=0</f>
        <v>0</v>
      </c>
    </row>
    <row r="34" spans="1:14" x14ac:dyDescent="0.25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</row>
  </sheetData>
  <conditionalFormatting sqref="C33">
    <cfRule type="cellIs" dxfId="11" priority="6" stopIfTrue="1" operator="equal">
      <formula>FALSE</formula>
    </cfRule>
  </conditionalFormatting>
  <conditionalFormatting sqref="C33">
    <cfRule type="cellIs" dxfId="10" priority="5" stopIfTrue="1" operator="equal">
      <formula>TRUE</formula>
    </cfRule>
  </conditionalFormatting>
  <conditionalFormatting sqref="N33">
    <cfRule type="cellIs" dxfId="9" priority="2" stopIfTrue="1" operator="equal">
      <formula>FALSE</formula>
    </cfRule>
  </conditionalFormatting>
  <conditionalFormatting sqref="N33">
    <cfRule type="cellIs" dxfId="8" priority="1" stopIfTrue="1" operator="equal">
      <formula>TRUE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79998168889431442"/>
  </sheetPr>
  <dimension ref="A1:AG33"/>
  <sheetViews>
    <sheetView showGridLines="0" zoomScale="80" zoomScaleNormal="80" workbookViewId="0"/>
  </sheetViews>
  <sheetFormatPr defaultRowHeight="15" x14ac:dyDescent="0.25"/>
  <cols>
    <col min="1" max="1" width="3.5703125" customWidth="1"/>
    <col min="2" max="2" width="10.140625" bestFit="1" customWidth="1"/>
    <col min="3" max="3" width="15.140625" bestFit="1" customWidth="1"/>
    <col min="4" max="5" width="13.42578125" bestFit="1" customWidth="1"/>
    <col min="6" max="6" width="12.28515625" bestFit="1" customWidth="1"/>
    <col min="7" max="7" width="8.5703125" bestFit="1" customWidth="1"/>
    <col min="8" max="9" width="12.28515625" bestFit="1" customWidth="1"/>
    <col min="10" max="10" width="9.5703125" bestFit="1" customWidth="1"/>
    <col min="11" max="11" width="11.28515625" bestFit="1" customWidth="1"/>
    <col min="12" max="12" width="10.5703125" bestFit="1" customWidth="1"/>
    <col min="14" max="14" width="15.140625" bestFit="1" customWidth="1"/>
    <col min="15" max="16" width="13.42578125" bestFit="1" customWidth="1"/>
    <col min="17" max="17" width="12.28515625" bestFit="1" customWidth="1"/>
    <col min="18" max="18" width="11.28515625" bestFit="1" customWidth="1"/>
    <col min="19" max="19" width="12.28515625" bestFit="1" customWidth="1"/>
    <col min="20" max="20" width="11.28515625" bestFit="1" customWidth="1"/>
    <col min="21" max="21" width="9.5703125" bestFit="1" customWidth="1"/>
    <col min="22" max="22" width="11.28515625" bestFit="1" customWidth="1"/>
    <col min="23" max="23" width="3.7109375" customWidth="1"/>
    <col min="25" max="25" width="13.42578125" bestFit="1" customWidth="1"/>
    <col min="26" max="27" width="12.5703125" bestFit="1" customWidth="1"/>
    <col min="28" max="28" width="12.28515625" bestFit="1" customWidth="1"/>
    <col min="29" max="29" width="11.5703125" bestFit="1" customWidth="1"/>
    <col min="30" max="30" width="9.7109375" bestFit="1" customWidth="1"/>
    <col min="31" max="31" width="12.28515625" bestFit="1" customWidth="1"/>
    <col min="32" max="32" width="10.5703125" bestFit="1" customWidth="1"/>
    <col min="33" max="33" width="12.5703125" bestFit="1" customWidth="1"/>
  </cols>
  <sheetData>
    <row r="1" spans="1:33" x14ac:dyDescent="0.25">
      <c r="A1" t="s">
        <v>395</v>
      </c>
    </row>
    <row r="2" spans="1:33" x14ac:dyDescent="0.25">
      <c r="B2" s="21" t="s">
        <v>394</v>
      </c>
      <c r="M2" s="21" t="s">
        <v>950</v>
      </c>
      <c r="N2" s="58"/>
      <c r="O2" s="58"/>
      <c r="P2" s="58"/>
      <c r="Q2" s="58"/>
      <c r="R2" s="58"/>
      <c r="S2" s="58"/>
      <c r="T2" s="33" t="s">
        <v>958</v>
      </c>
      <c r="U2" s="33" t="s">
        <v>957</v>
      </c>
      <c r="V2" s="58"/>
      <c r="X2" s="21" t="s">
        <v>951</v>
      </c>
      <c r="Y2" s="58"/>
      <c r="Z2" s="58"/>
      <c r="AA2" s="58"/>
      <c r="AB2" s="58"/>
      <c r="AC2" s="58"/>
      <c r="AD2" s="58"/>
      <c r="AE2" s="58"/>
      <c r="AF2" s="58"/>
      <c r="AG2" s="58"/>
    </row>
    <row r="3" spans="1:33" x14ac:dyDescent="0.25">
      <c r="B3" s="91" t="s">
        <v>23</v>
      </c>
      <c r="C3" s="75" t="s">
        <v>0</v>
      </c>
      <c r="D3" s="75" t="s">
        <v>1</v>
      </c>
      <c r="E3" s="75" t="s">
        <v>2</v>
      </c>
      <c r="F3" s="75" t="s">
        <v>3</v>
      </c>
      <c r="G3" s="75" t="s">
        <v>371</v>
      </c>
      <c r="H3" s="75" t="s">
        <v>343</v>
      </c>
      <c r="I3" s="75" t="s">
        <v>368</v>
      </c>
      <c r="J3" s="75" t="s">
        <v>370</v>
      </c>
      <c r="K3" s="75" t="s">
        <v>336</v>
      </c>
      <c r="M3" s="58" t="s">
        <v>23</v>
      </c>
      <c r="N3" s="33" t="s">
        <v>0</v>
      </c>
      <c r="O3" s="33" t="s">
        <v>1</v>
      </c>
      <c r="P3" s="33" t="s">
        <v>2</v>
      </c>
      <c r="Q3" s="33" t="s">
        <v>3</v>
      </c>
      <c r="R3" s="33" t="s">
        <v>371</v>
      </c>
      <c r="S3" s="33" t="s">
        <v>343</v>
      </c>
      <c r="T3" s="33" t="s">
        <v>368</v>
      </c>
      <c r="U3" s="33" t="s">
        <v>370</v>
      </c>
      <c r="V3" s="33" t="s">
        <v>406</v>
      </c>
      <c r="X3" s="58" t="s">
        <v>23</v>
      </c>
      <c r="Y3" s="33" t="s">
        <v>0</v>
      </c>
      <c r="Z3" s="33" t="s">
        <v>1</v>
      </c>
      <c r="AA3" s="33" t="s">
        <v>2</v>
      </c>
      <c r="AB3" s="33" t="s">
        <v>3</v>
      </c>
      <c r="AC3" s="33" t="s">
        <v>371</v>
      </c>
      <c r="AD3" s="33" t="s">
        <v>343</v>
      </c>
      <c r="AE3" s="33" t="s">
        <v>368</v>
      </c>
      <c r="AF3" s="33" t="s">
        <v>370</v>
      </c>
      <c r="AG3" s="33" t="s">
        <v>406</v>
      </c>
    </row>
    <row r="4" spans="1:33" x14ac:dyDescent="0.25">
      <c r="B4" s="92" t="s">
        <v>95</v>
      </c>
      <c r="C4" s="40">
        <f>SUMIFS(FastClose!$I$3:$I$20000,FastClose!$K$3:$K$20000,$B4,FastClose!$D$3:$D$20000,C$3)</f>
        <v>2156639.0699999998</v>
      </c>
      <c r="D4" s="93">
        <f>SUMIFS(FastClose!$I$3:$I$20000,FastClose!$K$3:$K$20000,$B4,FastClose!$D$3:$D$20000,D$3)</f>
        <v>2350348.6300000004</v>
      </c>
      <c r="E4" s="93">
        <f>SUMIFS(FastClose!$I$3:$I$20000,FastClose!$K$3:$K$20000,$B4,FastClose!$D$3:$D$20000,E$3)</f>
        <v>226821.71</v>
      </c>
      <c r="F4" s="93">
        <f>SUMIFS(FastClose!$I$3:$I$20000,FastClose!$K$3:$K$20000,$B4,FastClose!$D$3:$D$20000,F$3)</f>
        <v>137342.85999999999</v>
      </c>
      <c r="G4" s="93">
        <f>SUMIFS(FastClose!$I$3:$I$20000,FastClose!$K$3:$K$20000,$B4,FastClose!$D$3:$D$20000,G$3)</f>
        <v>0</v>
      </c>
      <c r="H4" s="93">
        <f>SUMIFS(FastClose!$I$3:$I$20000,FastClose!$K$3:$K$20000,$B4,FastClose!$D$3:$D$20000,H$3)</f>
        <v>3106006.1899999939</v>
      </c>
      <c r="I4" s="93">
        <f>SUMIFS(FastClose!$I$3:$I$20000,FastClose!$K$3:$K$20000,$B4,FastClose!$D$3:$D$20000,I$3)</f>
        <v>0</v>
      </c>
      <c r="J4" s="93">
        <f>SUMIFS(FastClose!$I$3:$I$20000,FastClose!$K$3:$K$20000,$B4,FastClose!$D$3:$D$20000,J$3)</f>
        <v>0</v>
      </c>
      <c r="K4" s="94">
        <f>SUMIFS(FastClose!$I$3:$I$20000,FastClose!$K$3:$K$20000,$B4,FastClose!$D$3:$D$20000,K$3)</f>
        <v>0</v>
      </c>
      <c r="M4" s="34" t="s">
        <v>95</v>
      </c>
      <c r="N4" s="40">
        <f>SUMIFS(BISDATA!$K$3:$K$20000,BISDATA!$A$3:$A$20000,$M4,BISDATA!$I$3:$I$20000,N$3)</f>
        <v>3728828.43</v>
      </c>
      <c r="O4" s="27">
        <f>SUMIFS(BISDATA!$K$3:$K$20000,BISDATA!$A$3:$A$20000,$M4,BISDATA!$I$3:$I$20000,O$3)</f>
        <v>2350348.6300000008</v>
      </c>
      <c r="P4" s="27">
        <f>SUMIFS(BISDATA!$K$3:$K$20000,BISDATA!$A$3:$A$20000,$M4,BISDATA!$I$3:$I$20000,P$3)</f>
        <v>226821.70999999993</v>
      </c>
      <c r="Q4" s="27">
        <f>SUMIFS(BISDATA!$K$3:$K$20000,BISDATA!$A$3:$A$20000,$M4,BISDATA!$I$3:$I$20000,Q$3)</f>
        <v>137342.86000000004</v>
      </c>
      <c r="R4" s="27">
        <f>SUMIFS(BISDATA!$K$3:$K$20000,BISDATA!$A$3:$A$20000,$M4,BISDATA!$I$3:$I$20000,R$3)</f>
        <v>0</v>
      </c>
      <c r="S4" s="27">
        <f>SUMIFS(BISDATA!$K$3:$K$20000,BISDATA!$A$3:$A$20000,$M4,BISDATA!$I$3:$I$20000,S$3)</f>
        <v>3141144.2799999462</v>
      </c>
      <c r="T4" s="84">
        <f>SUMIFS(BISDATA!$K$3:$K$20000,BISDATA!$A$3:$A$20000,$M4,BISDATA!$I$3:$I$20000,T$3)+SUMIFS(BISDATA!$K$3:$K$20000,BISDATA!$A$3:$A$20000,$M4,BISDATA!$I$3:$I$20000,T$2)</f>
        <v>17040.400000000001</v>
      </c>
      <c r="U4" s="84">
        <f>SUMIFS(BISDATA!$K$3:$K$20000,BISDATA!$A$3:$A$20000,$M4,BISDATA!$I$3:$I$20000,U$3)+SUMIFS(BISDATA!$K$3:$K$20000,BISDATA!$A$3:$A$20000,$M4,BISDATA!$I$3:$I$20000,U$2)</f>
        <v>0</v>
      </c>
      <c r="V4" s="28">
        <f>SUMIFS(BISDATA!$K$3:$K$20000,BISDATA!$A$3:$A$20000,$M4,BISDATA!$I$3:$I$20000,V$3)</f>
        <v>0</v>
      </c>
      <c r="X4" s="34" t="s">
        <v>95</v>
      </c>
      <c r="Y4" s="40">
        <f>N4-C4</f>
        <v>1572189.3600000003</v>
      </c>
      <c r="Z4" s="27">
        <f t="shared" ref="Z4:AG29" si="0">O4-D4</f>
        <v>0</v>
      </c>
      <c r="AA4" s="27">
        <f t="shared" si="0"/>
        <v>0</v>
      </c>
      <c r="AB4" s="27">
        <f t="shared" si="0"/>
        <v>0</v>
      </c>
      <c r="AC4" s="27">
        <f t="shared" si="0"/>
        <v>0</v>
      </c>
      <c r="AD4" s="27">
        <f t="shared" si="0"/>
        <v>35138.089999952354</v>
      </c>
      <c r="AE4" s="27">
        <f t="shared" si="0"/>
        <v>17040.400000000001</v>
      </c>
      <c r="AF4" s="27">
        <f t="shared" si="0"/>
        <v>0</v>
      </c>
      <c r="AG4" s="28">
        <f t="shared" si="0"/>
        <v>0</v>
      </c>
    </row>
    <row r="5" spans="1:33" x14ac:dyDescent="0.25">
      <c r="B5" s="95" t="s">
        <v>176</v>
      </c>
      <c r="C5" s="96">
        <f>SUMIFS(FastClose!$I$3:$I$20000,FastClose!$K$3:$K$20000,$B5,FastClose!$D$3:$D$20000,C$3)</f>
        <v>92281270.370000243</v>
      </c>
      <c r="D5" s="96">
        <f>SUMIFS(FastClose!$I$3:$I$20000,FastClose!$K$3:$K$20000,$B5,FastClose!$D$3:$D$20000,D$3)</f>
        <v>91249061.069999993</v>
      </c>
      <c r="E5" s="96">
        <f>SUMIFS(FastClose!$I$3:$I$20000,FastClose!$K$3:$K$20000,$B5,FastClose!$D$3:$D$20000,E$3)</f>
        <v>88081452.159996033</v>
      </c>
      <c r="F5" s="96">
        <f>SUMIFS(FastClose!$I$3:$I$20000,FastClose!$K$3:$K$20000,$B5,FastClose!$D$3:$D$20000,F$3)</f>
        <v>27557761.759999629</v>
      </c>
      <c r="G5" s="96">
        <f>SUMIFS(FastClose!$I$3:$I$20000,FastClose!$K$3:$K$20000,$B5,FastClose!$D$3:$D$20000,G$3)</f>
        <v>0</v>
      </c>
      <c r="H5" s="96">
        <f>SUMIFS(FastClose!$I$3:$I$20000,FastClose!$K$3:$K$20000,$B5,FastClose!$D$3:$D$20000,H$3)</f>
        <v>75799816.079995051</v>
      </c>
      <c r="I5" s="96">
        <f>SUMIFS(FastClose!$I$3:$I$20000,FastClose!$K$3:$K$20000,$B5,FastClose!$D$3:$D$20000,I$3)</f>
        <v>0</v>
      </c>
      <c r="J5" s="96">
        <f>SUMIFS(FastClose!$I$3:$I$20000,FastClose!$K$3:$K$20000,$B5,FastClose!$D$3:$D$20000,J$3)</f>
        <v>0</v>
      </c>
      <c r="K5" s="97">
        <f>SUMIFS(FastClose!$I$3:$I$20000,FastClose!$K$3:$K$20000,$B5,FastClose!$D$3:$D$20000,K$3)</f>
        <v>0</v>
      </c>
      <c r="M5" s="35" t="s">
        <v>176</v>
      </c>
      <c r="N5" s="29">
        <f>SUMIFS(BISDATA!$K$3:$K$20000,BISDATA!$A$3:$A$20000,$M5,BISDATA!$I$3:$I$20000,N$3)</f>
        <v>92285167.920001149</v>
      </c>
      <c r="O5" s="29">
        <f>SUMIFS(BISDATA!$K$3:$K$20000,BISDATA!$A$3:$A$20000,$M5,BISDATA!$I$3:$I$20000,O$3)</f>
        <v>91268497.680002019</v>
      </c>
      <c r="P5" s="29">
        <f>SUMIFS(BISDATA!$K$3:$K$20000,BISDATA!$A$3:$A$20000,$M5,BISDATA!$I$3:$I$20000,P$3)</f>
        <v>88066817.309995189</v>
      </c>
      <c r="Q5" s="29">
        <f>SUMIFS(BISDATA!$K$3:$K$20000,BISDATA!$A$3:$A$20000,$M5,BISDATA!$I$3:$I$20000,Q$3)</f>
        <v>27559515.769999158</v>
      </c>
      <c r="R5" s="29">
        <f>SUMIFS(BISDATA!$K$3:$K$20000,BISDATA!$A$3:$A$20000,$M5,BISDATA!$I$3:$I$20000,R$3)</f>
        <v>0</v>
      </c>
      <c r="S5" s="29">
        <f>SUMIFS(BISDATA!$K$3:$K$20000,BISDATA!$A$3:$A$20000,$M5,BISDATA!$I$3:$I$20000,S$3)</f>
        <v>75664921.269992679</v>
      </c>
      <c r="T5" s="85">
        <f>SUMIFS(BISDATA!$K$3:$K$20000,BISDATA!$A$3:$A$20000,$M5,BISDATA!$I$3:$I$20000,T$3)+SUMIFS(BISDATA!$K$3:$K$20000,BISDATA!$A$3:$A$20000,$M5,BISDATA!$I$3:$I$20000,T$2)</f>
        <v>1109918.6400000001</v>
      </c>
      <c r="U5" s="85">
        <f>SUMIFS(BISDATA!$K$3:$K$20000,BISDATA!$A$3:$A$20000,$M5,BISDATA!$I$3:$I$20000,U$3)+SUMIFS(BISDATA!$K$3:$K$20000,BISDATA!$A$3:$A$20000,$M5,BISDATA!$I$3:$I$20000,U$2)</f>
        <v>0</v>
      </c>
      <c r="V5" s="30">
        <f>SUMIFS(BISDATA!$K$3:$K$20000,BISDATA!$A$3:$A$20000,$M5,BISDATA!$I$3:$I$20000,V$3)</f>
        <v>0</v>
      </c>
      <c r="X5" s="35" t="s">
        <v>176</v>
      </c>
      <c r="Y5" s="29">
        <f t="shared" ref="Y5:Y29" si="1">N5-C5</f>
        <v>3897.5500009059906</v>
      </c>
      <c r="Z5" s="29">
        <f t="shared" si="0"/>
        <v>19436.610002025962</v>
      </c>
      <c r="AA5" s="29">
        <f t="shared" si="0"/>
        <v>-14634.850000843406</v>
      </c>
      <c r="AB5" s="29">
        <f t="shared" si="0"/>
        <v>1754.0099995285273</v>
      </c>
      <c r="AC5" s="29">
        <f t="shared" si="0"/>
        <v>0</v>
      </c>
      <c r="AD5" s="29">
        <f t="shared" si="0"/>
        <v>-134894.81000237167</v>
      </c>
      <c r="AE5" s="29">
        <f t="shared" si="0"/>
        <v>1109918.6400000001</v>
      </c>
      <c r="AF5" s="29">
        <f t="shared" si="0"/>
        <v>0</v>
      </c>
      <c r="AG5" s="30">
        <f t="shared" si="0"/>
        <v>0</v>
      </c>
    </row>
    <row r="6" spans="1:33" x14ac:dyDescent="0.25">
      <c r="B6" s="98" t="s">
        <v>51</v>
      </c>
      <c r="C6" s="99">
        <f>SUMIFS(FastClose!$I$3:$I$20000,FastClose!$K$3:$K$20000,$B6,FastClose!$D$3:$D$20000,C$3)</f>
        <v>2619909.36</v>
      </c>
      <c r="D6" s="99">
        <f>SUMIFS(FastClose!$I$3:$I$20000,FastClose!$K$3:$K$20000,$B6,FastClose!$D$3:$D$20000,D$3)</f>
        <v>4359790.8900000006</v>
      </c>
      <c r="E6" s="99">
        <f>SUMIFS(FastClose!$I$3:$I$20000,FastClose!$K$3:$K$20000,$B6,FastClose!$D$3:$D$20000,E$3)</f>
        <v>2892182.8100000257</v>
      </c>
      <c r="F6" s="99">
        <f>SUMIFS(FastClose!$I$3:$I$20000,FastClose!$K$3:$K$20000,$B6,FastClose!$D$3:$D$20000,F$3)</f>
        <v>990296.14000000153</v>
      </c>
      <c r="G6" s="99">
        <f>SUMIFS(FastClose!$I$3:$I$20000,FastClose!$K$3:$K$20000,$B6,FastClose!$D$3:$D$20000,G$3)</f>
        <v>0</v>
      </c>
      <c r="H6" s="99">
        <f>SUMIFS(FastClose!$I$3:$I$20000,FastClose!$K$3:$K$20000,$B6,FastClose!$D$3:$D$20000,H$3)</f>
        <v>1591769.420000005</v>
      </c>
      <c r="I6" s="99">
        <f>SUMIFS(FastClose!$I$3:$I$20000,FastClose!$K$3:$K$20000,$B6,FastClose!$D$3:$D$20000,I$3)</f>
        <v>0</v>
      </c>
      <c r="J6" s="99">
        <f>SUMIFS(FastClose!$I$3:$I$20000,FastClose!$K$3:$K$20000,$B6,FastClose!$D$3:$D$20000,J$3)</f>
        <v>0</v>
      </c>
      <c r="K6" s="100">
        <f>SUMIFS(FastClose!$I$3:$I$20000,FastClose!$K$3:$K$20000,$B6,FastClose!$D$3:$D$20000,K$3)</f>
        <v>0</v>
      </c>
      <c r="M6" s="36" t="s">
        <v>51</v>
      </c>
      <c r="N6" s="31">
        <f>SUMIFS(BISDATA!$K$3:$K$20000,BISDATA!$A$3:$A$20000,$M6,BISDATA!$I$3:$I$20000,N$3)</f>
        <v>2619909.3600000003</v>
      </c>
      <c r="O6" s="31">
        <f>SUMIFS(BISDATA!$K$3:$K$20000,BISDATA!$A$3:$A$20000,$M6,BISDATA!$I$3:$I$20000,O$3)</f>
        <v>4359790.8900000015</v>
      </c>
      <c r="P6" s="31">
        <f>SUMIFS(BISDATA!$K$3:$K$20000,BISDATA!$A$3:$A$20000,$M6,BISDATA!$I$3:$I$20000,P$3)</f>
        <v>2892157.4500000183</v>
      </c>
      <c r="Q6" s="31">
        <f>SUMIFS(BISDATA!$K$3:$K$20000,BISDATA!$A$3:$A$20000,$M6,BISDATA!$I$3:$I$20000,Q$3)</f>
        <v>990303.83000000089</v>
      </c>
      <c r="R6" s="31">
        <f>SUMIFS(BISDATA!$K$3:$K$20000,BISDATA!$A$3:$A$20000,$M6,BISDATA!$I$3:$I$20000,R$3)</f>
        <v>0</v>
      </c>
      <c r="S6" s="31">
        <f>SUMIFS(BISDATA!$K$3:$K$20000,BISDATA!$A$3:$A$20000,$M6,BISDATA!$I$3:$I$20000,S$3)</f>
        <v>1590252.7599999954</v>
      </c>
      <c r="T6" s="86">
        <f>SUMIFS(BISDATA!$K$3:$K$20000,BISDATA!$A$3:$A$20000,$M6,BISDATA!$I$3:$I$20000,T$3)+SUMIFS(BISDATA!$K$3:$K$20000,BISDATA!$A$3:$A$20000,$M6,BISDATA!$I$3:$I$20000,T$2)</f>
        <v>0</v>
      </c>
      <c r="U6" s="86">
        <f>SUMIFS(BISDATA!$K$3:$K$20000,BISDATA!$A$3:$A$20000,$M6,BISDATA!$I$3:$I$20000,U$3)+SUMIFS(BISDATA!$K$3:$K$20000,BISDATA!$A$3:$A$20000,$M6,BISDATA!$I$3:$I$20000,U$2)</f>
        <v>0</v>
      </c>
      <c r="V6" s="32">
        <f>SUMIFS(BISDATA!$K$3:$K$20000,BISDATA!$A$3:$A$20000,$M6,BISDATA!$I$3:$I$20000,V$3)</f>
        <v>0</v>
      </c>
      <c r="X6" s="36" t="s">
        <v>51</v>
      </c>
      <c r="Y6" s="31">
        <f t="shared" si="1"/>
        <v>0</v>
      </c>
      <c r="Z6" s="31">
        <f t="shared" si="0"/>
        <v>0</v>
      </c>
      <c r="AA6" s="31">
        <f t="shared" si="0"/>
        <v>-25.360000007320195</v>
      </c>
      <c r="AB6" s="31">
        <f t="shared" si="0"/>
        <v>7.689999999362044</v>
      </c>
      <c r="AC6" s="31">
        <f t="shared" si="0"/>
        <v>0</v>
      </c>
      <c r="AD6" s="31">
        <f t="shared" si="0"/>
        <v>-1516.6600000096951</v>
      </c>
      <c r="AE6" s="31">
        <f t="shared" si="0"/>
        <v>0</v>
      </c>
      <c r="AF6" s="31">
        <f t="shared" si="0"/>
        <v>0</v>
      </c>
      <c r="AG6" s="32">
        <f t="shared" si="0"/>
        <v>0</v>
      </c>
    </row>
    <row r="7" spans="1:33" x14ac:dyDescent="0.25">
      <c r="B7" s="92" t="s">
        <v>149</v>
      </c>
      <c r="C7" s="93">
        <f>SUMIFS(FastClose!$I$3:$I$20000,FastClose!$K$3:$K$20000,$B7,FastClose!$D$3:$D$20000,C$3)</f>
        <v>12314256.749999994</v>
      </c>
      <c r="D7" s="93">
        <f>SUMIFS(FastClose!$I$3:$I$20000,FastClose!$K$3:$K$20000,$B7,FastClose!$D$3:$D$20000,D$3)</f>
        <v>7102645.4400000013</v>
      </c>
      <c r="E7" s="93">
        <f>SUMIFS(FastClose!$I$3:$I$20000,FastClose!$K$3:$K$20000,$B7,FastClose!$D$3:$D$20000,E$3)</f>
        <v>1611016.1000000008</v>
      </c>
      <c r="F7" s="93">
        <f>SUMIFS(FastClose!$I$3:$I$20000,FastClose!$K$3:$K$20000,$B7,FastClose!$D$3:$D$20000,F$3)</f>
        <v>882939.66000000096</v>
      </c>
      <c r="G7" s="93">
        <f>SUMIFS(FastClose!$I$3:$I$20000,FastClose!$K$3:$K$20000,$B7,FastClose!$D$3:$D$20000,G$3)</f>
        <v>0</v>
      </c>
      <c r="H7" s="93">
        <f>SUMIFS(FastClose!$I$3:$I$20000,FastClose!$K$3:$K$20000,$B7,FastClose!$D$3:$D$20000,H$3)</f>
        <v>9095818.4199997373</v>
      </c>
      <c r="I7" s="93">
        <f>SUMIFS(FastClose!$I$3:$I$20000,FastClose!$K$3:$K$20000,$B7,FastClose!$D$3:$D$20000,I$3)</f>
        <v>0</v>
      </c>
      <c r="J7" s="93">
        <f>SUMIFS(FastClose!$I$3:$I$20000,FastClose!$K$3:$K$20000,$B7,FastClose!$D$3:$D$20000,J$3)</f>
        <v>0</v>
      </c>
      <c r="K7" s="94">
        <f>SUMIFS(FastClose!$I$3:$I$20000,FastClose!$K$3:$K$20000,$B7,FastClose!$D$3:$D$20000,K$3)</f>
        <v>0</v>
      </c>
      <c r="M7" s="34" t="s">
        <v>149</v>
      </c>
      <c r="N7" s="27">
        <f>SUMIFS(BISDATA!$K$3:$K$20000,BISDATA!$A$3:$A$20000,$M7,BISDATA!$I$3:$I$20000,N$3)</f>
        <v>12056335.04000001</v>
      </c>
      <c r="O7" s="27">
        <f>SUMIFS(BISDATA!$K$3:$K$20000,BISDATA!$A$3:$A$20000,$M7,BISDATA!$I$3:$I$20000,O$3)</f>
        <v>7103177.6500000022</v>
      </c>
      <c r="P7" s="27">
        <f>SUMIFS(BISDATA!$K$3:$K$20000,BISDATA!$A$3:$A$20000,$M7,BISDATA!$I$3:$I$20000,P$3)</f>
        <v>1609890.8000000019</v>
      </c>
      <c r="Q7" s="27">
        <f>SUMIFS(BISDATA!$K$3:$K$20000,BISDATA!$A$3:$A$20000,$M7,BISDATA!$I$3:$I$20000,Q$3)</f>
        <v>883242.04000000108</v>
      </c>
      <c r="R7" s="27">
        <f>SUMIFS(BISDATA!$K$3:$K$20000,BISDATA!$A$3:$A$20000,$M7,BISDATA!$I$3:$I$20000,R$3)</f>
        <v>0</v>
      </c>
      <c r="S7" s="27">
        <f>SUMIFS(BISDATA!$K$3:$K$20000,BISDATA!$A$3:$A$20000,$M7,BISDATA!$I$3:$I$20000,S$3)</f>
        <v>9083558.1699995995</v>
      </c>
      <c r="T7" s="84">
        <f>SUMIFS(BISDATA!$K$3:$K$20000,BISDATA!$A$3:$A$20000,$M7,BISDATA!$I$3:$I$20000,T$3)+SUMIFS(BISDATA!$K$3:$K$20000,BISDATA!$A$3:$A$20000,$M7,BISDATA!$I$3:$I$20000,T$2)</f>
        <v>120582.91</v>
      </c>
      <c r="U7" s="84">
        <f>SUMIFS(BISDATA!$K$3:$K$20000,BISDATA!$A$3:$A$20000,$M7,BISDATA!$I$3:$I$20000,U$3)+SUMIFS(BISDATA!$K$3:$K$20000,BISDATA!$A$3:$A$20000,$M7,BISDATA!$I$3:$I$20000,U$2)</f>
        <v>0</v>
      </c>
      <c r="V7" s="28">
        <f>SUMIFS(BISDATA!$K$3:$K$20000,BISDATA!$A$3:$A$20000,$M7,BISDATA!$I$3:$I$20000,V$3)</f>
        <v>0</v>
      </c>
      <c r="X7" s="34" t="s">
        <v>149</v>
      </c>
      <c r="Y7" s="27">
        <f t="shared" si="1"/>
        <v>-257921.70999998413</v>
      </c>
      <c r="Z7" s="27">
        <f t="shared" si="0"/>
        <v>532.21000000089407</v>
      </c>
      <c r="AA7" s="27">
        <f t="shared" si="0"/>
        <v>-1125.2999999988824</v>
      </c>
      <c r="AB7" s="27">
        <f t="shared" si="0"/>
        <v>302.38000000012107</v>
      </c>
      <c r="AC7" s="27">
        <f t="shared" si="0"/>
        <v>0</v>
      </c>
      <c r="AD7" s="27">
        <f t="shared" si="0"/>
        <v>-12260.250000137836</v>
      </c>
      <c r="AE7" s="27">
        <f t="shared" si="0"/>
        <v>120582.91</v>
      </c>
      <c r="AF7" s="27">
        <f t="shared" si="0"/>
        <v>0</v>
      </c>
      <c r="AG7" s="28">
        <f t="shared" si="0"/>
        <v>0</v>
      </c>
    </row>
    <row r="8" spans="1:33" x14ac:dyDescent="0.25">
      <c r="B8" s="95" t="s">
        <v>219</v>
      </c>
      <c r="C8" s="96">
        <f>SUMIFS(FastClose!$I$3:$I$20000,FastClose!$K$3:$K$20000,$B8,FastClose!$D$3:$D$20000,C$3)</f>
        <v>49110078.069999576</v>
      </c>
      <c r="D8" s="96">
        <f>SUMIFS(FastClose!$I$3:$I$20000,FastClose!$K$3:$K$20000,$B8,FastClose!$D$3:$D$20000,D$3)</f>
        <v>55170490.169999868</v>
      </c>
      <c r="E8" s="96">
        <f>SUMIFS(FastClose!$I$3:$I$20000,FastClose!$K$3:$K$20000,$B8,FastClose!$D$3:$D$20000,E$3)</f>
        <v>48169152.819995582</v>
      </c>
      <c r="F8" s="96">
        <f>SUMIFS(FastClose!$I$3:$I$20000,FastClose!$K$3:$K$20000,$B8,FastClose!$D$3:$D$20000,F$3)</f>
        <v>14718090.829999721</v>
      </c>
      <c r="G8" s="96">
        <f>SUMIFS(FastClose!$I$3:$I$20000,FastClose!$K$3:$K$20000,$B8,FastClose!$D$3:$D$20000,G$3)</f>
        <v>2605.96</v>
      </c>
      <c r="H8" s="96">
        <f>SUMIFS(FastClose!$I$3:$I$20000,FastClose!$K$3:$K$20000,$B8,FastClose!$D$3:$D$20000,H$3)</f>
        <v>33219111.679996237</v>
      </c>
      <c r="I8" s="96">
        <f>SUMIFS(FastClose!$I$3:$I$20000,FastClose!$K$3:$K$20000,$B8,FastClose!$D$3:$D$20000,I$3)</f>
        <v>0</v>
      </c>
      <c r="J8" s="96">
        <f>SUMIFS(FastClose!$I$3:$I$20000,FastClose!$K$3:$K$20000,$B8,FastClose!$D$3:$D$20000,J$3)</f>
        <v>0</v>
      </c>
      <c r="K8" s="97">
        <f>SUMIFS(FastClose!$I$3:$I$20000,FastClose!$K$3:$K$20000,$B8,FastClose!$D$3:$D$20000,K$3)</f>
        <v>0</v>
      </c>
      <c r="M8" s="35" t="s">
        <v>219</v>
      </c>
      <c r="N8" s="29">
        <f>SUMIFS(BISDATA!$K$3:$K$20000,BISDATA!$A$3:$A$20000,$M8,BISDATA!$I$3:$I$20000,N$3)</f>
        <v>49144916.450000063</v>
      </c>
      <c r="O8" s="29">
        <f>SUMIFS(BISDATA!$K$3:$K$20000,BISDATA!$A$3:$A$20000,$M8,BISDATA!$I$3:$I$20000,O$3)</f>
        <v>55176911.929999977</v>
      </c>
      <c r="P8" s="29">
        <f>SUMIFS(BISDATA!$K$3:$K$20000,BISDATA!$A$3:$A$20000,$M8,BISDATA!$I$3:$I$20000,P$3)</f>
        <v>48186009.009997837</v>
      </c>
      <c r="Q8" s="29">
        <f>SUMIFS(BISDATA!$K$3:$K$20000,BISDATA!$A$3:$A$20000,$M8,BISDATA!$I$3:$I$20000,Q$3)</f>
        <v>14722945.380000852</v>
      </c>
      <c r="R8" s="29">
        <f>SUMIFS(BISDATA!$K$3:$K$20000,BISDATA!$A$3:$A$20000,$M8,BISDATA!$I$3:$I$20000,R$3)</f>
        <v>0</v>
      </c>
      <c r="S8" s="29">
        <f>SUMIFS(BISDATA!$K$3:$K$20000,BISDATA!$A$3:$A$20000,$M8,BISDATA!$I$3:$I$20000,S$3)</f>
        <v>33248841.059996769</v>
      </c>
      <c r="T8" s="85">
        <f>SUMIFS(BISDATA!$K$3:$K$20000,BISDATA!$A$3:$A$20000,$M8,BISDATA!$I$3:$I$20000,T$3)+SUMIFS(BISDATA!$K$3:$K$20000,BISDATA!$A$3:$A$20000,$M8,BISDATA!$I$3:$I$20000,T$2)</f>
        <v>760687.02000000025</v>
      </c>
      <c r="U8" s="85">
        <f>SUMIFS(BISDATA!$K$3:$K$20000,BISDATA!$A$3:$A$20000,$M8,BISDATA!$I$3:$I$20000,U$3)+SUMIFS(BISDATA!$K$3:$K$20000,BISDATA!$A$3:$A$20000,$M8,BISDATA!$I$3:$I$20000,U$2)</f>
        <v>0</v>
      </c>
      <c r="V8" s="30">
        <f>SUMIFS(BISDATA!$K$3:$K$20000,BISDATA!$A$3:$A$20000,$M8,BISDATA!$I$3:$I$20000,V$3)</f>
        <v>0</v>
      </c>
      <c r="X8" s="35" t="s">
        <v>219</v>
      </c>
      <c r="Y8" s="29">
        <f t="shared" si="1"/>
        <v>34838.38000048697</v>
      </c>
      <c r="Z8" s="29">
        <f t="shared" si="0"/>
        <v>6421.7600001096725</v>
      </c>
      <c r="AA8" s="29">
        <f t="shared" si="0"/>
        <v>16856.190002255142</v>
      </c>
      <c r="AB8" s="29">
        <f t="shared" si="0"/>
        <v>4854.5500011313707</v>
      </c>
      <c r="AC8" s="29">
        <f t="shared" si="0"/>
        <v>-2605.96</v>
      </c>
      <c r="AD8" s="29">
        <f t="shared" si="0"/>
        <v>29729.380000531673</v>
      </c>
      <c r="AE8" s="29">
        <f t="shared" si="0"/>
        <v>760687.02000000025</v>
      </c>
      <c r="AF8" s="29">
        <f t="shared" si="0"/>
        <v>0</v>
      </c>
      <c r="AG8" s="30">
        <f t="shared" si="0"/>
        <v>0</v>
      </c>
    </row>
    <row r="9" spans="1:33" x14ac:dyDescent="0.25">
      <c r="B9" s="98" t="s">
        <v>65</v>
      </c>
      <c r="C9" s="99">
        <f>SUMIFS(FastClose!$I$3:$I$20000,FastClose!$K$3:$K$20000,$B9,FastClose!$D$3:$D$20000,C$3)</f>
        <v>2647.3600000000074</v>
      </c>
      <c r="D9" s="99">
        <f>SUMIFS(FastClose!$I$3:$I$20000,FastClose!$K$3:$K$20000,$B9,FastClose!$D$3:$D$20000,D$3)</f>
        <v>173204.71000000011</v>
      </c>
      <c r="E9" s="99">
        <f>SUMIFS(FastClose!$I$3:$I$20000,FastClose!$K$3:$K$20000,$B9,FastClose!$D$3:$D$20000,E$3)</f>
        <v>64621.010000000017</v>
      </c>
      <c r="F9" s="99">
        <f>SUMIFS(FastClose!$I$3:$I$20000,FastClose!$K$3:$K$20000,$B9,FastClose!$D$3:$D$20000,F$3)</f>
        <v>21922.48</v>
      </c>
      <c r="G9" s="99">
        <f>SUMIFS(FastClose!$I$3:$I$20000,FastClose!$K$3:$K$20000,$B9,FastClose!$D$3:$D$20000,G$3)</f>
        <v>0</v>
      </c>
      <c r="H9" s="99">
        <f>SUMIFS(FastClose!$I$3:$I$20000,FastClose!$K$3:$K$20000,$B9,FastClose!$D$3:$D$20000,H$3)</f>
        <v>2286.2099999999996</v>
      </c>
      <c r="I9" s="99">
        <f>SUMIFS(FastClose!$I$3:$I$20000,FastClose!$K$3:$K$20000,$B9,FastClose!$D$3:$D$20000,I$3)</f>
        <v>0</v>
      </c>
      <c r="J9" s="99">
        <f>SUMIFS(FastClose!$I$3:$I$20000,FastClose!$K$3:$K$20000,$B9,FastClose!$D$3:$D$20000,J$3)</f>
        <v>0</v>
      </c>
      <c r="K9" s="100">
        <f>SUMIFS(FastClose!$I$3:$I$20000,FastClose!$K$3:$K$20000,$B9,FastClose!$D$3:$D$20000,K$3)</f>
        <v>0</v>
      </c>
      <c r="M9" s="36" t="s">
        <v>65</v>
      </c>
      <c r="N9" s="31">
        <f>SUMIFS(BISDATA!$K$3:$K$20000,BISDATA!$A$3:$A$20000,$M9,BISDATA!$I$3:$I$20000,N$3)</f>
        <v>2647.3599999999983</v>
      </c>
      <c r="O9" s="31">
        <f>SUMIFS(BISDATA!$K$3:$K$20000,BISDATA!$A$3:$A$20000,$M9,BISDATA!$I$3:$I$20000,O$3)</f>
        <v>173204.71000000002</v>
      </c>
      <c r="P9" s="31">
        <f>SUMIFS(BISDATA!$K$3:$K$20000,BISDATA!$A$3:$A$20000,$M9,BISDATA!$I$3:$I$20000,P$3)</f>
        <v>64523.010000000024</v>
      </c>
      <c r="Q9" s="31">
        <f>SUMIFS(BISDATA!$K$3:$K$20000,BISDATA!$A$3:$A$20000,$M9,BISDATA!$I$3:$I$20000,Q$3)</f>
        <v>22167.649999999998</v>
      </c>
      <c r="R9" s="31">
        <f>SUMIFS(BISDATA!$K$3:$K$20000,BISDATA!$A$3:$A$20000,$M9,BISDATA!$I$3:$I$20000,R$3)</f>
        <v>0</v>
      </c>
      <c r="S9" s="31">
        <f>SUMIFS(BISDATA!$K$3:$K$20000,BISDATA!$A$3:$A$20000,$M9,BISDATA!$I$3:$I$20000,S$3)</f>
        <v>0</v>
      </c>
      <c r="T9" s="86">
        <f>SUMIFS(BISDATA!$K$3:$K$20000,BISDATA!$A$3:$A$20000,$M9,BISDATA!$I$3:$I$20000,T$3)+SUMIFS(BISDATA!$K$3:$K$20000,BISDATA!$A$3:$A$20000,$M9,BISDATA!$I$3:$I$20000,T$2)</f>
        <v>98</v>
      </c>
      <c r="U9" s="86">
        <f>SUMIFS(BISDATA!$K$3:$K$20000,BISDATA!$A$3:$A$20000,$M9,BISDATA!$I$3:$I$20000,U$3)+SUMIFS(BISDATA!$K$3:$K$20000,BISDATA!$A$3:$A$20000,$M9,BISDATA!$I$3:$I$20000,U$2)</f>
        <v>0</v>
      </c>
      <c r="V9" s="32">
        <f>SUMIFS(BISDATA!$K$3:$K$20000,BISDATA!$A$3:$A$20000,$M9,BISDATA!$I$3:$I$20000,V$3)</f>
        <v>0</v>
      </c>
      <c r="X9" s="36" t="s">
        <v>65</v>
      </c>
      <c r="Y9" s="31">
        <f t="shared" si="1"/>
        <v>-9.0949470177292824E-12</v>
      </c>
      <c r="Z9" s="31">
        <f t="shared" si="0"/>
        <v>0</v>
      </c>
      <c r="AA9" s="31">
        <f t="shared" si="0"/>
        <v>-97.999999999992724</v>
      </c>
      <c r="AB9" s="31">
        <f t="shared" si="0"/>
        <v>245.16999999999825</v>
      </c>
      <c r="AC9" s="31">
        <f t="shared" si="0"/>
        <v>0</v>
      </c>
      <c r="AD9" s="31">
        <f t="shared" si="0"/>
        <v>-2286.2099999999996</v>
      </c>
      <c r="AE9" s="31">
        <f t="shared" si="0"/>
        <v>98</v>
      </c>
      <c r="AF9" s="31">
        <f t="shared" si="0"/>
        <v>0</v>
      </c>
      <c r="AG9" s="32">
        <f t="shared" si="0"/>
        <v>0</v>
      </c>
    </row>
    <row r="10" spans="1:33" x14ac:dyDescent="0.25">
      <c r="B10" s="92" t="s">
        <v>100</v>
      </c>
      <c r="C10" s="93">
        <f>SUMIFS(FastClose!$I$3:$I$20000,FastClose!$K$3:$K$20000,$B10,FastClose!$D$3:$D$20000,C$3)</f>
        <v>11530987.530000001</v>
      </c>
      <c r="D10" s="93">
        <f>SUMIFS(FastClose!$I$3:$I$20000,FastClose!$K$3:$K$20000,$B10,FastClose!$D$3:$D$20000,D$3)</f>
        <v>9978577.8900000006</v>
      </c>
      <c r="E10" s="93">
        <f>SUMIFS(FastClose!$I$3:$I$20000,FastClose!$K$3:$K$20000,$B10,FastClose!$D$3:$D$20000,E$3)</f>
        <v>1936514.5699999966</v>
      </c>
      <c r="F10" s="93">
        <f>SUMIFS(FastClose!$I$3:$I$20000,FastClose!$K$3:$K$20000,$B10,FastClose!$D$3:$D$20000,F$3)</f>
        <v>1063601.6299999999</v>
      </c>
      <c r="G10" s="93">
        <f>SUMIFS(FastClose!$I$3:$I$20000,FastClose!$K$3:$K$20000,$B10,FastClose!$D$3:$D$20000,G$3)</f>
        <v>0</v>
      </c>
      <c r="H10" s="93">
        <f>SUMIFS(FastClose!$I$3:$I$20000,FastClose!$K$3:$K$20000,$B10,FastClose!$D$3:$D$20000,H$3)</f>
        <v>10462966.839999987</v>
      </c>
      <c r="I10" s="93">
        <f>SUMIFS(FastClose!$I$3:$I$20000,FastClose!$K$3:$K$20000,$B10,FastClose!$D$3:$D$20000,I$3)</f>
        <v>0</v>
      </c>
      <c r="J10" s="93">
        <f>SUMIFS(FastClose!$I$3:$I$20000,FastClose!$K$3:$K$20000,$B10,FastClose!$D$3:$D$20000,J$3)</f>
        <v>0</v>
      </c>
      <c r="K10" s="94">
        <f>SUMIFS(FastClose!$I$3:$I$20000,FastClose!$K$3:$K$20000,$B10,FastClose!$D$3:$D$20000,K$3)</f>
        <v>0</v>
      </c>
      <c r="M10" s="34" t="s">
        <v>100</v>
      </c>
      <c r="N10" s="27">
        <f>SUMIFS(BISDATA!$K$3:$K$20000,BISDATA!$A$3:$A$20000,$M10,BISDATA!$I$3:$I$20000,N$3)</f>
        <v>11530987.530000005</v>
      </c>
      <c r="O10" s="27">
        <f>SUMIFS(BISDATA!$K$3:$K$20000,BISDATA!$A$3:$A$20000,$M10,BISDATA!$I$3:$I$20000,O$3)</f>
        <v>9978577.8899999838</v>
      </c>
      <c r="P10" s="27">
        <f>SUMIFS(BISDATA!$K$3:$K$20000,BISDATA!$A$3:$A$20000,$M10,BISDATA!$I$3:$I$20000,P$3)</f>
        <v>1936082.5699999966</v>
      </c>
      <c r="Q10" s="27">
        <f>SUMIFS(BISDATA!$K$3:$K$20000,BISDATA!$A$3:$A$20000,$M10,BISDATA!$I$3:$I$20000,Q$3)</f>
        <v>1063560.4100000008</v>
      </c>
      <c r="R10" s="27">
        <f>SUMIFS(BISDATA!$K$3:$K$20000,BISDATA!$A$3:$A$20000,$M10,BISDATA!$I$3:$I$20000,R$3)</f>
        <v>0</v>
      </c>
      <c r="S10" s="27">
        <f>SUMIFS(BISDATA!$K$3:$K$20000,BISDATA!$A$3:$A$20000,$M10,BISDATA!$I$3:$I$20000,S$3)</f>
        <v>10456926.200000057</v>
      </c>
      <c r="T10" s="84">
        <f>SUMIFS(BISDATA!$K$3:$K$20000,BISDATA!$A$3:$A$20000,$M10,BISDATA!$I$3:$I$20000,T$3)+SUMIFS(BISDATA!$K$3:$K$20000,BISDATA!$A$3:$A$20000,$M10,BISDATA!$I$3:$I$20000,T$2)</f>
        <v>352.09999999999997</v>
      </c>
      <c r="U10" s="84">
        <f>SUMIFS(BISDATA!$K$3:$K$20000,BISDATA!$A$3:$A$20000,$M10,BISDATA!$I$3:$I$20000,U$3)+SUMIFS(BISDATA!$K$3:$K$20000,BISDATA!$A$3:$A$20000,$M10,BISDATA!$I$3:$I$20000,U$2)</f>
        <v>184</v>
      </c>
      <c r="V10" s="28">
        <f>SUMIFS(BISDATA!$K$3:$K$20000,BISDATA!$A$3:$A$20000,$M10,BISDATA!$I$3:$I$20000,V$3)</f>
        <v>0</v>
      </c>
      <c r="X10" s="34" t="s">
        <v>100</v>
      </c>
      <c r="Y10" s="27">
        <f t="shared" si="1"/>
        <v>0</v>
      </c>
      <c r="Z10" s="27">
        <f t="shared" si="0"/>
        <v>-1.6763806343078613E-8</v>
      </c>
      <c r="AA10" s="27">
        <f t="shared" si="0"/>
        <v>-432</v>
      </c>
      <c r="AB10" s="27">
        <f t="shared" si="0"/>
        <v>-41.219999999040738</v>
      </c>
      <c r="AC10" s="27">
        <f t="shared" si="0"/>
        <v>0</v>
      </c>
      <c r="AD10" s="27">
        <f t="shared" si="0"/>
        <v>-6040.6399999298155</v>
      </c>
      <c r="AE10" s="27">
        <f t="shared" si="0"/>
        <v>352.09999999999997</v>
      </c>
      <c r="AF10" s="27">
        <f t="shared" si="0"/>
        <v>184</v>
      </c>
      <c r="AG10" s="28">
        <f t="shared" si="0"/>
        <v>0</v>
      </c>
    </row>
    <row r="11" spans="1:33" x14ac:dyDescent="0.25">
      <c r="B11" s="95" t="s">
        <v>185</v>
      </c>
      <c r="C11" s="96">
        <f>SUMIFS(FastClose!$I$3:$I$20000,FastClose!$K$3:$K$20000,$B11,FastClose!$D$3:$D$20000,C$3)</f>
        <v>19030529.260000002</v>
      </c>
      <c r="D11" s="96">
        <f>SUMIFS(FastClose!$I$3:$I$20000,FastClose!$K$3:$K$20000,$B11,FastClose!$D$3:$D$20000,D$3)</f>
        <v>25690728.070000008</v>
      </c>
      <c r="E11" s="96">
        <f>SUMIFS(FastClose!$I$3:$I$20000,FastClose!$K$3:$K$20000,$B11,FastClose!$D$3:$D$20000,E$3)</f>
        <v>24349032.809999965</v>
      </c>
      <c r="F11" s="96">
        <f>SUMIFS(FastClose!$I$3:$I$20000,FastClose!$K$3:$K$20000,$B11,FastClose!$D$3:$D$20000,F$3)</f>
        <v>7033048.8199999724</v>
      </c>
      <c r="G11" s="96">
        <f>SUMIFS(FastClose!$I$3:$I$20000,FastClose!$K$3:$K$20000,$B11,FastClose!$D$3:$D$20000,G$3)</f>
        <v>770.67000000000007</v>
      </c>
      <c r="H11" s="96">
        <f>SUMIFS(FastClose!$I$3:$I$20000,FastClose!$K$3:$K$20000,$B11,FastClose!$D$3:$D$20000,H$3)</f>
        <v>16385681.430000041</v>
      </c>
      <c r="I11" s="96">
        <f>SUMIFS(FastClose!$I$3:$I$20000,FastClose!$K$3:$K$20000,$B11,FastClose!$D$3:$D$20000,I$3)</f>
        <v>0</v>
      </c>
      <c r="J11" s="96">
        <f>SUMIFS(FastClose!$I$3:$I$20000,FastClose!$K$3:$K$20000,$B11,FastClose!$D$3:$D$20000,J$3)</f>
        <v>0</v>
      </c>
      <c r="K11" s="97">
        <f>SUMIFS(FastClose!$I$3:$I$20000,FastClose!$K$3:$K$20000,$B11,FastClose!$D$3:$D$20000,K$3)</f>
        <v>0</v>
      </c>
      <c r="M11" s="35" t="s">
        <v>185</v>
      </c>
      <c r="N11" s="29">
        <f>SUMIFS(BISDATA!$K$3:$K$20000,BISDATA!$A$3:$A$20000,$M11,BISDATA!$I$3:$I$20000,N$3)</f>
        <v>19165326.949999996</v>
      </c>
      <c r="O11" s="29">
        <f>SUMIFS(BISDATA!$K$3:$K$20000,BISDATA!$A$3:$A$20000,$M11,BISDATA!$I$3:$I$20000,O$3)</f>
        <v>25692776.619999997</v>
      </c>
      <c r="P11" s="29">
        <f>SUMIFS(BISDATA!$K$3:$K$20000,BISDATA!$A$3:$A$20000,$M11,BISDATA!$I$3:$I$20000,P$3)</f>
        <v>24336563.799999535</v>
      </c>
      <c r="Q11" s="29">
        <f>SUMIFS(BISDATA!$K$3:$K$20000,BISDATA!$A$3:$A$20000,$M11,BISDATA!$I$3:$I$20000,Q$3)</f>
        <v>7037187.7199999364</v>
      </c>
      <c r="R11" s="29">
        <f>SUMIFS(BISDATA!$K$3:$K$20000,BISDATA!$A$3:$A$20000,$M11,BISDATA!$I$3:$I$20000,R$3)</f>
        <v>0</v>
      </c>
      <c r="S11" s="29">
        <f>SUMIFS(BISDATA!$K$3:$K$20000,BISDATA!$A$3:$A$20000,$M11,BISDATA!$I$3:$I$20000,S$3)</f>
        <v>16348911.67</v>
      </c>
      <c r="T11" s="85">
        <f>SUMIFS(BISDATA!$K$3:$K$20000,BISDATA!$A$3:$A$20000,$M11,BISDATA!$I$3:$I$20000,T$3)+SUMIFS(BISDATA!$K$3:$K$20000,BISDATA!$A$3:$A$20000,$M11,BISDATA!$I$3:$I$20000,T$2)</f>
        <v>16140.079999999998</v>
      </c>
      <c r="U11" s="85">
        <f>SUMIFS(BISDATA!$K$3:$K$20000,BISDATA!$A$3:$A$20000,$M11,BISDATA!$I$3:$I$20000,U$3)+SUMIFS(BISDATA!$K$3:$K$20000,BISDATA!$A$3:$A$20000,$M11,BISDATA!$I$3:$I$20000,U$2)</f>
        <v>120</v>
      </c>
      <c r="V11" s="30">
        <f>SUMIFS(BISDATA!$K$3:$K$20000,BISDATA!$A$3:$A$20000,$M11,BISDATA!$I$3:$I$20000,V$3)</f>
        <v>0</v>
      </c>
      <c r="X11" s="35" t="s">
        <v>185</v>
      </c>
      <c r="Y11" s="29">
        <f t="shared" si="1"/>
        <v>134797.68999999389</v>
      </c>
      <c r="Z11" s="29">
        <f t="shared" si="0"/>
        <v>2048.5499999895692</v>
      </c>
      <c r="AA11" s="29">
        <f t="shared" si="0"/>
        <v>-12469.010000430048</v>
      </c>
      <c r="AB11" s="29">
        <f t="shared" si="0"/>
        <v>4138.8999999640509</v>
      </c>
      <c r="AC11" s="29">
        <f t="shared" si="0"/>
        <v>-770.67000000000007</v>
      </c>
      <c r="AD11" s="29">
        <f t="shared" si="0"/>
        <v>-36769.760000040755</v>
      </c>
      <c r="AE11" s="29">
        <f t="shared" si="0"/>
        <v>16140.079999999998</v>
      </c>
      <c r="AF11" s="29">
        <f t="shared" si="0"/>
        <v>120</v>
      </c>
      <c r="AG11" s="30">
        <f t="shared" si="0"/>
        <v>0</v>
      </c>
    </row>
    <row r="12" spans="1:33" x14ac:dyDescent="0.25">
      <c r="B12" s="98" t="s">
        <v>57</v>
      </c>
      <c r="C12" s="99">
        <f>SUMIFS(FastClose!$I$3:$I$20000,FastClose!$K$3:$K$20000,$B12,FastClose!$D$3:$D$20000,C$3)</f>
        <v>334562.67000000004</v>
      </c>
      <c r="D12" s="99">
        <f>SUMIFS(FastClose!$I$3:$I$20000,FastClose!$K$3:$K$20000,$B12,FastClose!$D$3:$D$20000,D$3)</f>
        <v>540913.9800000001</v>
      </c>
      <c r="E12" s="99">
        <f>SUMIFS(FastClose!$I$3:$I$20000,FastClose!$K$3:$K$20000,$B12,FastClose!$D$3:$D$20000,E$3)</f>
        <v>383392.23999999993</v>
      </c>
      <c r="F12" s="99">
        <f>SUMIFS(FastClose!$I$3:$I$20000,FastClose!$K$3:$K$20000,$B12,FastClose!$D$3:$D$20000,F$3)</f>
        <v>122564.37999999998</v>
      </c>
      <c r="G12" s="99">
        <f>SUMIFS(FastClose!$I$3:$I$20000,FastClose!$K$3:$K$20000,$B12,FastClose!$D$3:$D$20000,G$3)</f>
        <v>211.18</v>
      </c>
      <c r="H12" s="99">
        <f>SUMIFS(FastClose!$I$3:$I$20000,FastClose!$K$3:$K$20000,$B12,FastClose!$D$3:$D$20000,H$3)</f>
        <v>231399.93999999994</v>
      </c>
      <c r="I12" s="99">
        <f>SUMIFS(FastClose!$I$3:$I$20000,FastClose!$K$3:$K$20000,$B12,FastClose!$D$3:$D$20000,I$3)</f>
        <v>0</v>
      </c>
      <c r="J12" s="99">
        <f>SUMIFS(FastClose!$I$3:$I$20000,FastClose!$K$3:$K$20000,$B12,FastClose!$D$3:$D$20000,J$3)</f>
        <v>0</v>
      </c>
      <c r="K12" s="100">
        <f>SUMIFS(FastClose!$I$3:$I$20000,FastClose!$K$3:$K$20000,$B12,FastClose!$D$3:$D$20000,K$3)</f>
        <v>0</v>
      </c>
      <c r="M12" s="36" t="s">
        <v>57</v>
      </c>
      <c r="N12" s="31">
        <f>SUMIFS(BISDATA!$K$3:$K$20000,BISDATA!$A$3:$A$20000,$M12,BISDATA!$I$3:$I$20000,N$3)</f>
        <v>334562.67</v>
      </c>
      <c r="O12" s="31">
        <f>SUMIFS(BISDATA!$K$3:$K$20000,BISDATA!$A$3:$A$20000,$M12,BISDATA!$I$3:$I$20000,O$3)</f>
        <v>540913.9800000001</v>
      </c>
      <c r="P12" s="31">
        <f>SUMIFS(BISDATA!$K$3:$K$20000,BISDATA!$A$3:$A$20000,$M12,BISDATA!$I$3:$I$20000,P$3)</f>
        <v>383392.24000000005</v>
      </c>
      <c r="Q12" s="31">
        <f>SUMIFS(BISDATA!$K$3:$K$20000,BISDATA!$A$3:$A$20000,$M12,BISDATA!$I$3:$I$20000,Q$3)</f>
        <v>122775.56000000003</v>
      </c>
      <c r="R12" s="31">
        <f>SUMIFS(BISDATA!$K$3:$K$20000,BISDATA!$A$3:$A$20000,$M12,BISDATA!$I$3:$I$20000,R$3)</f>
        <v>0</v>
      </c>
      <c r="S12" s="31">
        <f>SUMIFS(BISDATA!$K$3:$K$20000,BISDATA!$A$3:$A$20000,$M12,BISDATA!$I$3:$I$20000,S$3)</f>
        <v>330349.99999999959</v>
      </c>
      <c r="T12" s="86">
        <f>SUMIFS(BISDATA!$K$3:$K$20000,BISDATA!$A$3:$A$20000,$M12,BISDATA!$I$3:$I$20000,T$3)+SUMIFS(BISDATA!$K$3:$K$20000,BISDATA!$A$3:$A$20000,$M12,BISDATA!$I$3:$I$20000,T$2)</f>
        <v>0</v>
      </c>
      <c r="U12" s="86">
        <f>SUMIFS(BISDATA!$K$3:$K$20000,BISDATA!$A$3:$A$20000,$M12,BISDATA!$I$3:$I$20000,U$3)+SUMIFS(BISDATA!$K$3:$K$20000,BISDATA!$A$3:$A$20000,$M12,BISDATA!$I$3:$I$20000,U$2)</f>
        <v>0</v>
      </c>
      <c r="V12" s="32">
        <f>SUMIFS(BISDATA!$K$3:$K$20000,BISDATA!$A$3:$A$20000,$M12,BISDATA!$I$3:$I$20000,V$3)</f>
        <v>0</v>
      </c>
      <c r="X12" s="36" t="s">
        <v>57</v>
      </c>
      <c r="Y12" s="31">
        <f t="shared" si="1"/>
        <v>0</v>
      </c>
      <c r="Z12" s="31">
        <f t="shared" si="0"/>
        <v>0</v>
      </c>
      <c r="AA12" s="31">
        <f t="shared" si="0"/>
        <v>0</v>
      </c>
      <c r="AB12" s="31">
        <f t="shared" si="0"/>
        <v>211.18000000005122</v>
      </c>
      <c r="AC12" s="31">
        <f t="shared" si="0"/>
        <v>-211.18</v>
      </c>
      <c r="AD12" s="31">
        <f t="shared" si="0"/>
        <v>98950.059999999648</v>
      </c>
      <c r="AE12" s="31">
        <f t="shared" si="0"/>
        <v>0</v>
      </c>
      <c r="AF12" s="31">
        <f t="shared" si="0"/>
        <v>0</v>
      </c>
      <c r="AG12" s="32">
        <f t="shared" si="0"/>
        <v>0</v>
      </c>
    </row>
    <row r="13" spans="1:33" x14ac:dyDescent="0.25">
      <c r="B13" s="92" t="s">
        <v>138</v>
      </c>
      <c r="C13" s="93">
        <f>SUMIFS(FastClose!$I$3:$I$20000,FastClose!$K$3:$K$20000,$B13,FastClose!$D$3:$D$20000,C$3)</f>
        <v>13974459.440000009</v>
      </c>
      <c r="D13" s="93">
        <f>SUMIFS(FastClose!$I$3:$I$20000,FastClose!$K$3:$K$20000,$B13,FastClose!$D$3:$D$20000,D$3)</f>
        <v>11341846.619999999</v>
      </c>
      <c r="E13" s="93">
        <f>SUMIFS(FastClose!$I$3:$I$20000,FastClose!$K$3:$K$20000,$B13,FastClose!$D$3:$D$20000,E$3)</f>
        <v>2731994.44</v>
      </c>
      <c r="F13" s="93">
        <f>SUMIFS(FastClose!$I$3:$I$20000,FastClose!$K$3:$K$20000,$B13,FastClose!$D$3:$D$20000,F$3)</f>
        <v>1741645.600000001</v>
      </c>
      <c r="G13" s="93">
        <f>SUMIFS(FastClose!$I$3:$I$20000,FastClose!$K$3:$K$20000,$B13,FastClose!$D$3:$D$20000,G$3)</f>
        <v>0</v>
      </c>
      <c r="H13" s="93">
        <f>SUMIFS(FastClose!$I$3:$I$20000,FastClose!$K$3:$K$20000,$B13,FastClose!$D$3:$D$20000,H$3)</f>
        <v>10304261.010000102</v>
      </c>
      <c r="I13" s="93">
        <f>SUMIFS(FastClose!$I$3:$I$20000,FastClose!$K$3:$K$20000,$B13,FastClose!$D$3:$D$20000,I$3)</f>
        <v>0</v>
      </c>
      <c r="J13" s="93">
        <f>SUMIFS(FastClose!$I$3:$I$20000,FastClose!$K$3:$K$20000,$B13,FastClose!$D$3:$D$20000,J$3)</f>
        <v>0</v>
      </c>
      <c r="K13" s="94">
        <f>SUMIFS(FastClose!$I$3:$I$20000,FastClose!$K$3:$K$20000,$B13,FastClose!$D$3:$D$20000,K$3)</f>
        <v>0</v>
      </c>
      <c r="M13" s="34" t="s">
        <v>138</v>
      </c>
      <c r="N13" s="27">
        <f>SUMIFS(BISDATA!$K$3:$K$20000,BISDATA!$A$3:$A$20000,$M13,BISDATA!$I$3:$I$20000,N$3)</f>
        <v>13910692.660000015</v>
      </c>
      <c r="O13" s="27">
        <f>SUMIFS(BISDATA!$K$3:$K$20000,BISDATA!$A$3:$A$20000,$M13,BISDATA!$I$3:$I$20000,O$3)</f>
        <v>11348761.449999997</v>
      </c>
      <c r="P13" s="27">
        <f>SUMIFS(BISDATA!$K$3:$K$20000,BISDATA!$A$3:$A$20000,$M13,BISDATA!$I$3:$I$20000,P$3)</f>
        <v>2730179.8999999966</v>
      </c>
      <c r="Q13" s="27">
        <f>SUMIFS(BISDATA!$K$3:$K$20000,BISDATA!$A$3:$A$20000,$M13,BISDATA!$I$3:$I$20000,Q$3)</f>
        <v>1742614.8100000019</v>
      </c>
      <c r="R13" s="27">
        <f>SUMIFS(BISDATA!$K$3:$K$20000,BISDATA!$A$3:$A$20000,$M13,BISDATA!$I$3:$I$20000,R$3)</f>
        <v>0</v>
      </c>
      <c r="S13" s="27">
        <f>SUMIFS(BISDATA!$K$3:$K$20000,BISDATA!$A$3:$A$20000,$M13,BISDATA!$I$3:$I$20000,S$3)</f>
        <v>10294527.11000005</v>
      </c>
      <c r="T13" s="84">
        <f>SUMIFS(BISDATA!$K$3:$K$20000,BISDATA!$A$3:$A$20000,$M13,BISDATA!$I$3:$I$20000,T$3)+SUMIFS(BISDATA!$K$3:$K$20000,BISDATA!$A$3:$A$20000,$M13,BISDATA!$I$3:$I$20000,T$2)</f>
        <v>323.52999999999997</v>
      </c>
      <c r="U13" s="84">
        <f>SUMIFS(BISDATA!$K$3:$K$20000,BISDATA!$A$3:$A$20000,$M13,BISDATA!$I$3:$I$20000,U$3)+SUMIFS(BISDATA!$K$3:$K$20000,BISDATA!$A$3:$A$20000,$M13,BISDATA!$I$3:$I$20000,U$2)</f>
        <v>4866.76</v>
      </c>
      <c r="V13" s="28">
        <f>SUMIFS(BISDATA!$K$3:$K$20000,BISDATA!$A$3:$A$20000,$M13,BISDATA!$I$3:$I$20000,V$3)</f>
        <v>0</v>
      </c>
      <c r="X13" s="34" t="s">
        <v>138</v>
      </c>
      <c r="Y13" s="27">
        <f t="shared" si="1"/>
        <v>-63766.779999993742</v>
      </c>
      <c r="Z13" s="27">
        <f t="shared" si="0"/>
        <v>6914.8299999982119</v>
      </c>
      <c r="AA13" s="27">
        <f t="shared" si="0"/>
        <v>-1814.5400000032969</v>
      </c>
      <c r="AB13" s="27">
        <f t="shared" si="0"/>
        <v>969.21000000089407</v>
      </c>
      <c r="AC13" s="27">
        <f t="shared" si="0"/>
        <v>0</v>
      </c>
      <c r="AD13" s="27">
        <f t="shared" si="0"/>
        <v>-9733.9000000525266</v>
      </c>
      <c r="AE13" s="27">
        <f t="shared" si="0"/>
        <v>323.52999999999997</v>
      </c>
      <c r="AF13" s="27">
        <f t="shared" si="0"/>
        <v>4866.76</v>
      </c>
      <c r="AG13" s="28">
        <f t="shared" si="0"/>
        <v>0</v>
      </c>
    </row>
    <row r="14" spans="1:33" x14ac:dyDescent="0.25">
      <c r="B14" s="98" t="s">
        <v>211</v>
      </c>
      <c r="C14" s="99">
        <f>SUMIFS(FastClose!$I$3:$I$20000,FastClose!$K$3:$K$20000,$B14,FastClose!$D$3:$D$20000,C$3)</f>
        <v>5853350.4400000004</v>
      </c>
      <c r="D14" s="99">
        <f>SUMIFS(FastClose!$I$3:$I$20000,FastClose!$K$3:$K$20000,$B14,FastClose!$D$3:$D$20000,D$3)</f>
        <v>5350373.6300000027</v>
      </c>
      <c r="E14" s="99">
        <f>SUMIFS(FastClose!$I$3:$I$20000,FastClose!$K$3:$K$20000,$B14,FastClose!$D$3:$D$20000,E$3)</f>
        <v>4567982.3300000075</v>
      </c>
      <c r="F14" s="99">
        <f>SUMIFS(FastClose!$I$3:$I$20000,FastClose!$K$3:$K$20000,$B14,FastClose!$D$3:$D$20000,F$3)</f>
        <v>1332065.1200000001</v>
      </c>
      <c r="G14" s="99">
        <f>SUMIFS(FastClose!$I$3:$I$20000,FastClose!$K$3:$K$20000,$B14,FastClose!$D$3:$D$20000,G$3)</f>
        <v>0</v>
      </c>
      <c r="H14" s="99">
        <f>SUMIFS(FastClose!$I$3:$I$20000,FastClose!$K$3:$K$20000,$B14,FastClose!$D$3:$D$20000,H$3)</f>
        <v>2757719.6300000064</v>
      </c>
      <c r="I14" s="99">
        <f>SUMIFS(FastClose!$I$3:$I$20000,FastClose!$K$3:$K$20000,$B14,FastClose!$D$3:$D$20000,I$3)</f>
        <v>0</v>
      </c>
      <c r="J14" s="99">
        <f>SUMIFS(FastClose!$I$3:$I$20000,FastClose!$K$3:$K$20000,$B14,FastClose!$D$3:$D$20000,J$3)</f>
        <v>0</v>
      </c>
      <c r="K14" s="100">
        <f>SUMIFS(FastClose!$I$3:$I$20000,FastClose!$K$3:$K$20000,$B14,FastClose!$D$3:$D$20000,K$3)</f>
        <v>0</v>
      </c>
      <c r="M14" s="36" t="s">
        <v>211</v>
      </c>
      <c r="N14" s="31">
        <f>SUMIFS(BISDATA!$K$3:$K$20000,BISDATA!$A$3:$A$20000,$M14,BISDATA!$I$3:$I$20000,N$3)</f>
        <v>5854638.4399999995</v>
      </c>
      <c r="O14" s="31">
        <f>SUMIFS(BISDATA!$K$3:$K$20000,BISDATA!$A$3:$A$20000,$M14,BISDATA!$I$3:$I$20000,O$3)</f>
        <v>5350373.6300000036</v>
      </c>
      <c r="P14" s="31">
        <f>SUMIFS(BISDATA!$K$3:$K$20000,BISDATA!$A$3:$A$20000,$M14,BISDATA!$I$3:$I$20000,P$3)</f>
        <v>4568540.26000001</v>
      </c>
      <c r="Q14" s="31">
        <f>SUMIFS(BISDATA!$K$3:$K$20000,BISDATA!$A$3:$A$20000,$M14,BISDATA!$I$3:$I$20000,Q$3)</f>
        <v>1332118.3100000015</v>
      </c>
      <c r="R14" s="31">
        <f>SUMIFS(BISDATA!$K$3:$K$20000,BISDATA!$A$3:$A$20000,$M14,BISDATA!$I$3:$I$20000,R$3)</f>
        <v>0</v>
      </c>
      <c r="S14" s="31">
        <f>SUMIFS(BISDATA!$K$3:$K$20000,BISDATA!$A$3:$A$20000,$M14,BISDATA!$I$3:$I$20000,S$3)</f>
        <v>2756292.8900000034</v>
      </c>
      <c r="T14" s="86">
        <f>SUMIFS(BISDATA!$K$3:$K$20000,BISDATA!$A$3:$A$20000,$M14,BISDATA!$I$3:$I$20000,T$3)+SUMIFS(BISDATA!$K$3:$K$20000,BISDATA!$A$3:$A$20000,$M14,BISDATA!$I$3:$I$20000,T$2)</f>
        <v>-341.25999999999993</v>
      </c>
      <c r="U14" s="86">
        <f>SUMIFS(BISDATA!$K$3:$K$20000,BISDATA!$A$3:$A$20000,$M14,BISDATA!$I$3:$I$20000,U$3)+SUMIFS(BISDATA!$K$3:$K$20000,BISDATA!$A$3:$A$20000,$M14,BISDATA!$I$3:$I$20000,U$2)</f>
        <v>0</v>
      </c>
      <c r="V14" s="32">
        <f>SUMIFS(BISDATA!$K$3:$K$20000,BISDATA!$A$3:$A$20000,$M14,BISDATA!$I$3:$I$20000,V$3)</f>
        <v>0</v>
      </c>
      <c r="X14" s="36" t="s">
        <v>211</v>
      </c>
      <c r="Y14" s="31">
        <f t="shared" si="1"/>
        <v>1287.9999999990687</v>
      </c>
      <c r="Z14" s="31">
        <f t="shared" si="0"/>
        <v>0</v>
      </c>
      <c r="AA14" s="31">
        <f t="shared" si="0"/>
        <v>557.93000000249594</v>
      </c>
      <c r="AB14" s="31">
        <f t="shared" si="0"/>
        <v>53.190000001341105</v>
      </c>
      <c r="AC14" s="31">
        <f t="shared" si="0"/>
        <v>0</v>
      </c>
      <c r="AD14" s="31">
        <f t="shared" si="0"/>
        <v>-1426.7400000030175</v>
      </c>
      <c r="AE14" s="31">
        <f t="shared" si="0"/>
        <v>-341.25999999999993</v>
      </c>
      <c r="AF14" s="31">
        <f t="shared" si="0"/>
        <v>0</v>
      </c>
      <c r="AG14" s="32">
        <f t="shared" si="0"/>
        <v>0</v>
      </c>
    </row>
    <row r="15" spans="1:33" x14ac:dyDescent="0.25">
      <c r="B15" s="92" t="s">
        <v>130</v>
      </c>
      <c r="C15" s="93">
        <f>SUMIFS(FastClose!$I$3:$I$20000,FastClose!$K$3:$K$20000,$B15,FastClose!$D$3:$D$20000,C$3)</f>
        <v>20731704.970000055</v>
      </c>
      <c r="D15" s="93">
        <f>SUMIFS(FastClose!$I$3:$I$20000,FastClose!$K$3:$K$20000,$B15,FastClose!$D$3:$D$20000,D$3)</f>
        <v>20047055.889999989</v>
      </c>
      <c r="E15" s="93">
        <f>SUMIFS(FastClose!$I$3:$I$20000,FastClose!$K$3:$K$20000,$B15,FastClose!$D$3:$D$20000,E$3)</f>
        <v>5732762.1600000272</v>
      </c>
      <c r="F15" s="93">
        <f>SUMIFS(FastClose!$I$3:$I$20000,FastClose!$K$3:$K$20000,$B15,FastClose!$D$3:$D$20000,F$3)</f>
        <v>3123555.1299999743</v>
      </c>
      <c r="G15" s="93">
        <f>SUMIFS(FastClose!$I$3:$I$20000,FastClose!$K$3:$K$20000,$B15,FastClose!$D$3:$D$20000,G$3)</f>
        <v>0</v>
      </c>
      <c r="H15" s="93">
        <f>SUMIFS(FastClose!$I$3:$I$20000,FastClose!$K$3:$K$20000,$B15,FastClose!$D$3:$D$20000,H$3)</f>
        <v>20730272.56999667</v>
      </c>
      <c r="I15" s="93">
        <f>SUMIFS(FastClose!$I$3:$I$20000,FastClose!$K$3:$K$20000,$B15,FastClose!$D$3:$D$20000,I$3)</f>
        <v>0</v>
      </c>
      <c r="J15" s="93">
        <f>SUMIFS(FastClose!$I$3:$I$20000,FastClose!$K$3:$K$20000,$B15,FastClose!$D$3:$D$20000,J$3)</f>
        <v>0</v>
      </c>
      <c r="K15" s="94">
        <f>SUMIFS(FastClose!$I$3:$I$20000,FastClose!$K$3:$K$20000,$B15,FastClose!$D$3:$D$20000,K$3)</f>
        <v>0</v>
      </c>
      <c r="M15" s="34" t="s">
        <v>130</v>
      </c>
      <c r="N15" s="27">
        <f>SUMIFS(BISDATA!$K$3:$K$20000,BISDATA!$A$3:$A$20000,$M15,BISDATA!$I$3:$I$20000,N$3)</f>
        <v>23534652.690000016</v>
      </c>
      <c r="O15" s="27">
        <f>SUMIFS(BISDATA!$K$3:$K$20000,BISDATA!$A$3:$A$20000,$M15,BISDATA!$I$3:$I$20000,O$3)</f>
        <v>20047183.330000091</v>
      </c>
      <c r="P15" s="27">
        <f>SUMIFS(BISDATA!$K$3:$K$20000,BISDATA!$A$3:$A$20000,$M15,BISDATA!$I$3:$I$20000,P$3)</f>
        <v>5730452.6200000588</v>
      </c>
      <c r="Q15" s="27">
        <f>SUMIFS(BISDATA!$K$3:$K$20000,BISDATA!$A$3:$A$20000,$M15,BISDATA!$I$3:$I$20000,Q$3)</f>
        <v>3124507.4099999438</v>
      </c>
      <c r="R15" s="27">
        <f>SUMIFS(BISDATA!$K$3:$K$20000,BISDATA!$A$3:$A$20000,$M15,BISDATA!$I$3:$I$20000,R$3)</f>
        <v>0</v>
      </c>
      <c r="S15" s="27">
        <f>SUMIFS(BISDATA!$K$3:$K$20000,BISDATA!$A$3:$A$20000,$M15,BISDATA!$I$3:$I$20000,S$3)</f>
        <v>20724995.189996798</v>
      </c>
      <c r="T15" s="84">
        <f>SUMIFS(BISDATA!$K$3:$K$20000,BISDATA!$A$3:$A$20000,$M15,BISDATA!$I$3:$I$20000,T$3)+SUMIFS(BISDATA!$K$3:$K$20000,BISDATA!$A$3:$A$20000,$M15,BISDATA!$I$3:$I$20000,T$2)</f>
        <v>2131.2799999999997</v>
      </c>
      <c r="U15" s="84">
        <f>SUMIFS(BISDATA!$K$3:$K$20000,BISDATA!$A$3:$A$20000,$M15,BISDATA!$I$3:$I$20000,U$3)+SUMIFS(BISDATA!$K$3:$K$20000,BISDATA!$A$3:$A$20000,$M15,BISDATA!$I$3:$I$20000,U$2)</f>
        <v>0</v>
      </c>
      <c r="V15" s="28">
        <f>SUMIFS(BISDATA!$K$3:$K$20000,BISDATA!$A$3:$A$20000,$M15,BISDATA!$I$3:$I$20000,V$3)</f>
        <v>0</v>
      </c>
      <c r="X15" s="34" t="s">
        <v>130</v>
      </c>
      <c r="Y15" s="27">
        <f t="shared" si="1"/>
        <v>2802947.7199999616</v>
      </c>
      <c r="Z15" s="27">
        <f t="shared" si="0"/>
        <v>127.44000010192394</v>
      </c>
      <c r="AA15" s="27">
        <f t="shared" si="0"/>
        <v>-2309.5399999683723</v>
      </c>
      <c r="AB15" s="27">
        <f t="shared" si="0"/>
        <v>952.27999996952713</v>
      </c>
      <c r="AC15" s="27">
        <f t="shared" si="0"/>
        <v>0</v>
      </c>
      <c r="AD15" s="27">
        <f t="shared" si="0"/>
        <v>-5277.379999872297</v>
      </c>
      <c r="AE15" s="27">
        <f t="shared" si="0"/>
        <v>2131.2799999999997</v>
      </c>
      <c r="AF15" s="27">
        <f t="shared" si="0"/>
        <v>0</v>
      </c>
      <c r="AG15" s="28">
        <f t="shared" si="0"/>
        <v>0</v>
      </c>
    </row>
    <row r="16" spans="1:33" x14ac:dyDescent="0.25">
      <c r="B16" s="95" t="s">
        <v>135</v>
      </c>
      <c r="C16" s="96">
        <f>SUMIFS(FastClose!$I$3:$I$20000,FastClose!$K$3:$K$20000,$B16,FastClose!$D$3:$D$20000,C$3)</f>
        <v>80564.55</v>
      </c>
      <c r="D16" s="96">
        <f>SUMIFS(FastClose!$I$3:$I$20000,FastClose!$K$3:$K$20000,$B16,FastClose!$D$3:$D$20000,D$3)</f>
        <v>3045.989999999998</v>
      </c>
      <c r="E16" s="96">
        <f>SUMIFS(FastClose!$I$3:$I$20000,FastClose!$K$3:$K$20000,$B16,FastClose!$D$3:$D$20000,E$3)</f>
        <v>54597.609999999986</v>
      </c>
      <c r="F16" s="96">
        <f>SUMIFS(FastClose!$I$3:$I$20000,FastClose!$K$3:$K$20000,$B16,FastClose!$D$3:$D$20000,F$3)</f>
        <v>8561.02</v>
      </c>
      <c r="G16" s="96">
        <f>SUMIFS(FastClose!$I$3:$I$20000,FastClose!$K$3:$K$20000,$B16,FastClose!$D$3:$D$20000,G$3)</f>
        <v>0</v>
      </c>
      <c r="H16" s="96">
        <f>SUMIFS(FastClose!$I$3:$I$20000,FastClose!$K$3:$K$20000,$B16,FastClose!$D$3:$D$20000,H$3)</f>
        <v>2012.3100000000002</v>
      </c>
      <c r="I16" s="96">
        <f>SUMIFS(FastClose!$I$3:$I$20000,FastClose!$K$3:$K$20000,$B16,FastClose!$D$3:$D$20000,I$3)</f>
        <v>0</v>
      </c>
      <c r="J16" s="96">
        <f>SUMIFS(FastClose!$I$3:$I$20000,FastClose!$K$3:$K$20000,$B16,FastClose!$D$3:$D$20000,J$3)</f>
        <v>0</v>
      </c>
      <c r="K16" s="97">
        <f>SUMIFS(FastClose!$I$3:$I$20000,FastClose!$K$3:$K$20000,$B16,FastClose!$D$3:$D$20000,K$3)</f>
        <v>0</v>
      </c>
      <c r="M16" s="35" t="s">
        <v>135</v>
      </c>
      <c r="N16" s="29">
        <f>SUMIFS(BISDATA!$K$3:$K$20000,BISDATA!$A$3:$A$20000,$M16,BISDATA!$I$3:$I$20000,N$3)</f>
        <v>80564.550000000134</v>
      </c>
      <c r="O16" s="29">
        <f>SUMIFS(BISDATA!$K$3:$K$20000,BISDATA!$A$3:$A$20000,$M16,BISDATA!$I$3:$I$20000,O$3)</f>
        <v>3045.9899999999916</v>
      </c>
      <c r="P16" s="29">
        <f>SUMIFS(BISDATA!$K$3:$K$20000,BISDATA!$A$3:$A$20000,$M16,BISDATA!$I$3:$I$20000,P$3)</f>
        <v>54575.469999999987</v>
      </c>
      <c r="Q16" s="29">
        <f>SUMIFS(BISDATA!$K$3:$K$20000,BISDATA!$A$3:$A$20000,$M16,BISDATA!$I$3:$I$20000,Q$3)</f>
        <v>8561.02</v>
      </c>
      <c r="R16" s="29">
        <f>SUMIFS(BISDATA!$K$3:$K$20000,BISDATA!$A$3:$A$20000,$M16,BISDATA!$I$3:$I$20000,R$3)</f>
        <v>0</v>
      </c>
      <c r="S16" s="29">
        <f>SUMIFS(BISDATA!$K$3:$K$20000,BISDATA!$A$3:$A$20000,$M16,BISDATA!$I$3:$I$20000,S$3)</f>
        <v>1306.6599999999999</v>
      </c>
      <c r="T16" s="85">
        <f>SUMIFS(BISDATA!$K$3:$K$20000,BISDATA!$A$3:$A$20000,$M16,BISDATA!$I$3:$I$20000,T$3)+SUMIFS(BISDATA!$K$3:$K$20000,BISDATA!$A$3:$A$20000,$M16,BISDATA!$I$3:$I$20000,T$2)</f>
        <v>22.14</v>
      </c>
      <c r="U16" s="85">
        <f>SUMIFS(BISDATA!$K$3:$K$20000,BISDATA!$A$3:$A$20000,$M16,BISDATA!$I$3:$I$20000,U$3)+SUMIFS(BISDATA!$K$3:$K$20000,BISDATA!$A$3:$A$20000,$M16,BISDATA!$I$3:$I$20000,U$2)</f>
        <v>0</v>
      </c>
      <c r="V16" s="30">
        <f>SUMIFS(BISDATA!$K$3:$K$20000,BISDATA!$A$3:$A$20000,$M16,BISDATA!$I$3:$I$20000,V$3)</f>
        <v>0</v>
      </c>
      <c r="X16" s="35" t="s">
        <v>135</v>
      </c>
      <c r="Y16" s="29">
        <f t="shared" si="1"/>
        <v>1.3096723705530167E-10</v>
      </c>
      <c r="Z16" s="29">
        <f t="shared" si="0"/>
        <v>-6.3664629124104977E-12</v>
      </c>
      <c r="AA16" s="29">
        <f t="shared" si="0"/>
        <v>-22.139999999999418</v>
      </c>
      <c r="AB16" s="29">
        <f t="shared" si="0"/>
        <v>0</v>
      </c>
      <c r="AC16" s="29">
        <f t="shared" si="0"/>
        <v>0</v>
      </c>
      <c r="AD16" s="29">
        <f t="shared" si="0"/>
        <v>-705.65000000000032</v>
      </c>
      <c r="AE16" s="29">
        <f t="shared" si="0"/>
        <v>22.14</v>
      </c>
      <c r="AF16" s="29">
        <f t="shared" si="0"/>
        <v>0</v>
      </c>
      <c r="AG16" s="30">
        <f t="shared" si="0"/>
        <v>0</v>
      </c>
    </row>
    <row r="17" spans="2:33" x14ac:dyDescent="0.25">
      <c r="B17" s="95" t="s">
        <v>163</v>
      </c>
      <c r="C17" s="96">
        <f>SUMIFS(FastClose!$I$3:$I$20000,FastClose!$K$3:$K$20000,$B17,FastClose!$D$3:$D$20000,C$3)</f>
        <v>0</v>
      </c>
      <c r="D17" s="96">
        <f>SUMIFS(FastClose!$I$3:$I$20000,FastClose!$K$3:$K$20000,$B17,FastClose!$D$3:$D$20000,D$3)</f>
        <v>428.59999999999997</v>
      </c>
      <c r="E17" s="96">
        <f>SUMIFS(FastClose!$I$3:$I$20000,FastClose!$K$3:$K$20000,$B17,FastClose!$D$3:$D$20000,E$3)</f>
        <v>-1646.74</v>
      </c>
      <c r="F17" s="96">
        <f>SUMIFS(FastClose!$I$3:$I$20000,FastClose!$K$3:$K$20000,$B17,FastClose!$D$3:$D$20000,F$3)</f>
        <v>-123.41999999999999</v>
      </c>
      <c r="G17" s="96">
        <f>SUMIFS(FastClose!$I$3:$I$20000,FastClose!$K$3:$K$20000,$B17,FastClose!$D$3:$D$20000,G$3)</f>
        <v>0</v>
      </c>
      <c r="H17" s="96">
        <f>SUMIFS(FastClose!$I$3:$I$20000,FastClose!$K$3:$K$20000,$B17,FastClose!$D$3:$D$20000,H$3)</f>
        <v>0</v>
      </c>
      <c r="I17" s="96">
        <f>SUMIFS(FastClose!$I$3:$I$20000,FastClose!$K$3:$K$20000,$B17,FastClose!$D$3:$D$20000,I$3)</f>
        <v>0</v>
      </c>
      <c r="J17" s="96">
        <f>SUMIFS(FastClose!$I$3:$I$20000,FastClose!$K$3:$K$20000,$B17,FastClose!$D$3:$D$20000,J$3)</f>
        <v>0</v>
      </c>
      <c r="K17" s="97">
        <f>SUMIFS(FastClose!$I$3:$I$20000,FastClose!$K$3:$K$20000,$B17,FastClose!$D$3:$D$20000,K$3)</f>
        <v>0</v>
      </c>
      <c r="M17" s="35" t="s">
        <v>163</v>
      </c>
      <c r="N17" s="29">
        <f>SUMIFS(BISDATA!$K$3:$K$20000,BISDATA!$A$3:$A$20000,$M17,BISDATA!$I$3:$I$20000,N$3)</f>
        <v>0</v>
      </c>
      <c r="O17" s="29">
        <f>SUMIFS(BISDATA!$K$3:$K$20000,BISDATA!$A$3:$A$20000,$M17,BISDATA!$I$3:$I$20000,O$3)</f>
        <v>428.59999999999985</v>
      </c>
      <c r="P17" s="29">
        <f>SUMIFS(BISDATA!$K$3:$K$20000,BISDATA!$A$3:$A$20000,$M17,BISDATA!$I$3:$I$20000,P$3)</f>
        <v>-1646.74</v>
      </c>
      <c r="Q17" s="29">
        <f>SUMIFS(BISDATA!$K$3:$K$20000,BISDATA!$A$3:$A$20000,$M17,BISDATA!$I$3:$I$20000,Q$3)</f>
        <v>-123.42000000000002</v>
      </c>
      <c r="R17" s="29">
        <f>SUMIFS(BISDATA!$K$3:$K$20000,BISDATA!$A$3:$A$20000,$M17,BISDATA!$I$3:$I$20000,R$3)</f>
        <v>0</v>
      </c>
      <c r="S17" s="29">
        <f>SUMIFS(BISDATA!$K$3:$K$20000,BISDATA!$A$3:$A$20000,$M17,BISDATA!$I$3:$I$20000,S$3)</f>
        <v>0</v>
      </c>
      <c r="T17" s="85">
        <f>SUMIFS(BISDATA!$K$3:$K$20000,BISDATA!$A$3:$A$20000,$M17,BISDATA!$I$3:$I$20000,T$3)+SUMIFS(BISDATA!$K$3:$K$20000,BISDATA!$A$3:$A$20000,$M17,BISDATA!$I$3:$I$20000,T$2)</f>
        <v>0</v>
      </c>
      <c r="U17" s="85">
        <f>SUMIFS(BISDATA!$K$3:$K$20000,BISDATA!$A$3:$A$20000,$M17,BISDATA!$I$3:$I$20000,U$3)+SUMIFS(BISDATA!$K$3:$K$20000,BISDATA!$A$3:$A$20000,$M17,BISDATA!$I$3:$I$20000,U$2)</f>
        <v>0</v>
      </c>
      <c r="V17" s="30">
        <f>SUMIFS(BISDATA!$K$3:$K$20000,BISDATA!$A$3:$A$20000,$M17,BISDATA!$I$3:$I$20000,V$3)</f>
        <v>0</v>
      </c>
      <c r="X17" s="35" t="s">
        <v>163</v>
      </c>
      <c r="Y17" s="29">
        <f t="shared" si="1"/>
        <v>0</v>
      </c>
      <c r="Z17" s="29">
        <f t="shared" si="0"/>
        <v>0</v>
      </c>
      <c r="AA17" s="29">
        <f t="shared" si="0"/>
        <v>0</v>
      </c>
      <c r="AB17" s="29">
        <f t="shared" si="0"/>
        <v>0</v>
      </c>
      <c r="AC17" s="29">
        <f t="shared" si="0"/>
        <v>0</v>
      </c>
      <c r="AD17" s="29">
        <f t="shared" si="0"/>
        <v>0</v>
      </c>
      <c r="AE17" s="29">
        <f t="shared" si="0"/>
        <v>0</v>
      </c>
      <c r="AF17" s="29">
        <f t="shared" si="0"/>
        <v>0</v>
      </c>
      <c r="AG17" s="30">
        <f t="shared" si="0"/>
        <v>0</v>
      </c>
    </row>
    <row r="18" spans="2:33" x14ac:dyDescent="0.25">
      <c r="B18" s="95" t="s">
        <v>168</v>
      </c>
      <c r="C18" s="96">
        <f>SUMIFS(FastClose!$I$3:$I$20000,FastClose!$K$3:$K$20000,$B18,FastClose!$D$3:$D$20000,C$3)</f>
        <v>0</v>
      </c>
      <c r="D18" s="96">
        <f>SUMIFS(FastClose!$I$3:$I$20000,FastClose!$K$3:$K$20000,$B18,FastClose!$D$3:$D$20000,D$3)</f>
        <v>0</v>
      </c>
      <c r="E18" s="96">
        <f>SUMIFS(FastClose!$I$3:$I$20000,FastClose!$K$3:$K$20000,$B18,FastClose!$D$3:$D$20000,E$3)</f>
        <v>-369.41</v>
      </c>
      <c r="F18" s="96">
        <f>SUMIFS(FastClose!$I$3:$I$20000,FastClose!$K$3:$K$20000,$B18,FastClose!$D$3:$D$20000,F$3)</f>
        <v>-5.3</v>
      </c>
      <c r="G18" s="96">
        <f>SUMIFS(FastClose!$I$3:$I$20000,FastClose!$K$3:$K$20000,$B18,FastClose!$D$3:$D$20000,G$3)</f>
        <v>0</v>
      </c>
      <c r="H18" s="96">
        <f>SUMIFS(FastClose!$I$3:$I$20000,FastClose!$K$3:$K$20000,$B18,FastClose!$D$3:$D$20000,H$3)</f>
        <v>0</v>
      </c>
      <c r="I18" s="96">
        <f>SUMIFS(FastClose!$I$3:$I$20000,FastClose!$K$3:$K$20000,$B18,FastClose!$D$3:$D$20000,I$3)</f>
        <v>0</v>
      </c>
      <c r="J18" s="96">
        <f>SUMIFS(FastClose!$I$3:$I$20000,FastClose!$K$3:$K$20000,$B18,FastClose!$D$3:$D$20000,J$3)</f>
        <v>0</v>
      </c>
      <c r="K18" s="97">
        <f>SUMIFS(FastClose!$I$3:$I$20000,FastClose!$K$3:$K$20000,$B18,FastClose!$D$3:$D$20000,K$3)</f>
        <v>0</v>
      </c>
      <c r="M18" s="35" t="s">
        <v>168</v>
      </c>
      <c r="N18" s="29">
        <f>SUMIFS(BISDATA!$K$3:$K$20000,BISDATA!$A$3:$A$20000,$M18,BISDATA!$I$3:$I$20000,N$3)</f>
        <v>0</v>
      </c>
      <c r="O18" s="29">
        <f>SUMIFS(BISDATA!$K$3:$K$20000,BISDATA!$A$3:$A$20000,$M18,BISDATA!$I$3:$I$20000,O$3)</f>
        <v>0</v>
      </c>
      <c r="P18" s="29">
        <f>SUMIFS(BISDATA!$K$3:$K$20000,BISDATA!$A$3:$A$20000,$M18,BISDATA!$I$3:$I$20000,P$3)</f>
        <v>-369.41</v>
      </c>
      <c r="Q18" s="29">
        <f>SUMIFS(BISDATA!$K$3:$K$20000,BISDATA!$A$3:$A$20000,$M18,BISDATA!$I$3:$I$20000,Q$3)</f>
        <v>-5.3000000000000007</v>
      </c>
      <c r="R18" s="29">
        <f>SUMIFS(BISDATA!$K$3:$K$20000,BISDATA!$A$3:$A$20000,$M18,BISDATA!$I$3:$I$20000,R$3)</f>
        <v>0</v>
      </c>
      <c r="S18" s="29">
        <f>SUMIFS(BISDATA!$K$3:$K$20000,BISDATA!$A$3:$A$20000,$M18,BISDATA!$I$3:$I$20000,S$3)</f>
        <v>0</v>
      </c>
      <c r="T18" s="85">
        <f>SUMIFS(BISDATA!$K$3:$K$20000,BISDATA!$A$3:$A$20000,$M18,BISDATA!$I$3:$I$20000,T$3)+SUMIFS(BISDATA!$K$3:$K$20000,BISDATA!$A$3:$A$20000,$M18,BISDATA!$I$3:$I$20000,T$2)</f>
        <v>0</v>
      </c>
      <c r="U18" s="85">
        <f>SUMIFS(BISDATA!$K$3:$K$20000,BISDATA!$A$3:$A$20000,$M18,BISDATA!$I$3:$I$20000,U$3)+SUMIFS(BISDATA!$K$3:$K$20000,BISDATA!$A$3:$A$20000,$M18,BISDATA!$I$3:$I$20000,U$2)</f>
        <v>0</v>
      </c>
      <c r="V18" s="30">
        <f>SUMIFS(BISDATA!$K$3:$K$20000,BISDATA!$A$3:$A$20000,$M18,BISDATA!$I$3:$I$20000,V$3)</f>
        <v>0</v>
      </c>
      <c r="X18" s="35" t="s">
        <v>168</v>
      </c>
      <c r="Y18" s="29">
        <f t="shared" si="1"/>
        <v>0</v>
      </c>
      <c r="Z18" s="29">
        <f t="shared" si="0"/>
        <v>0</v>
      </c>
      <c r="AA18" s="29">
        <f t="shared" si="0"/>
        <v>0</v>
      </c>
      <c r="AB18" s="29">
        <f t="shared" si="0"/>
        <v>0</v>
      </c>
      <c r="AC18" s="29">
        <f t="shared" si="0"/>
        <v>0</v>
      </c>
      <c r="AD18" s="29">
        <f t="shared" si="0"/>
        <v>0</v>
      </c>
      <c r="AE18" s="29">
        <f t="shared" si="0"/>
        <v>0</v>
      </c>
      <c r="AF18" s="29">
        <f t="shared" si="0"/>
        <v>0</v>
      </c>
      <c r="AG18" s="30">
        <f t="shared" si="0"/>
        <v>0</v>
      </c>
    </row>
    <row r="19" spans="2:33" x14ac:dyDescent="0.25">
      <c r="B19" s="98" t="s">
        <v>160</v>
      </c>
      <c r="C19" s="99">
        <f>SUMIFS(FastClose!$I$3:$I$20000,FastClose!$K$3:$K$20000,$B19,FastClose!$D$3:$D$20000,C$3)</f>
        <v>-692.61</v>
      </c>
      <c r="D19" s="99">
        <f>SUMIFS(FastClose!$I$3:$I$20000,FastClose!$K$3:$K$20000,$B19,FastClose!$D$3:$D$20000,D$3)</f>
        <v>-2090.54</v>
      </c>
      <c r="E19" s="99">
        <f>SUMIFS(FastClose!$I$3:$I$20000,FastClose!$K$3:$K$20000,$B19,FastClose!$D$3:$D$20000,E$3)</f>
        <v>123.97000000000006</v>
      </c>
      <c r="F19" s="99">
        <f>SUMIFS(FastClose!$I$3:$I$20000,FastClose!$K$3:$K$20000,$B19,FastClose!$D$3:$D$20000,F$3)</f>
        <v>-1483.45</v>
      </c>
      <c r="G19" s="99">
        <f>SUMIFS(FastClose!$I$3:$I$20000,FastClose!$K$3:$K$20000,$B19,FastClose!$D$3:$D$20000,G$3)</f>
        <v>0</v>
      </c>
      <c r="H19" s="99">
        <f>SUMIFS(FastClose!$I$3:$I$20000,FastClose!$K$3:$K$20000,$B19,FastClose!$D$3:$D$20000,H$3)</f>
        <v>0</v>
      </c>
      <c r="I19" s="99">
        <f>SUMIFS(FastClose!$I$3:$I$20000,FastClose!$K$3:$K$20000,$B19,FastClose!$D$3:$D$20000,I$3)</f>
        <v>0</v>
      </c>
      <c r="J19" s="99">
        <f>SUMIFS(FastClose!$I$3:$I$20000,FastClose!$K$3:$K$20000,$B19,FastClose!$D$3:$D$20000,J$3)</f>
        <v>0</v>
      </c>
      <c r="K19" s="100">
        <f>SUMIFS(FastClose!$I$3:$I$20000,FastClose!$K$3:$K$20000,$B19,FastClose!$D$3:$D$20000,K$3)</f>
        <v>0</v>
      </c>
      <c r="M19" s="36" t="s">
        <v>160</v>
      </c>
      <c r="N19" s="31">
        <f>SUMIFS(BISDATA!$K$3:$K$20000,BISDATA!$A$3:$A$20000,$M19,BISDATA!$I$3:$I$20000,N$3)</f>
        <v>-692.61000000000024</v>
      </c>
      <c r="O19" s="31">
        <f>SUMIFS(BISDATA!$K$3:$K$20000,BISDATA!$A$3:$A$20000,$M19,BISDATA!$I$3:$I$20000,O$3)</f>
        <v>-2090.5399999999945</v>
      </c>
      <c r="P19" s="31">
        <f>SUMIFS(BISDATA!$K$3:$K$20000,BISDATA!$A$3:$A$20000,$M19,BISDATA!$I$3:$I$20000,P$3)</f>
        <v>123.97000000000006</v>
      </c>
      <c r="Q19" s="31">
        <f>SUMIFS(BISDATA!$K$3:$K$20000,BISDATA!$A$3:$A$20000,$M19,BISDATA!$I$3:$I$20000,Q$3)</f>
        <v>-1483.45</v>
      </c>
      <c r="R19" s="31">
        <f>SUMIFS(BISDATA!$K$3:$K$20000,BISDATA!$A$3:$A$20000,$M19,BISDATA!$I$3:$I$20000,R$3)</f>
        <v>0</v>
      </c>
      <c r="S19" s="31">
        <f>SUMIFS(BISDATA!$K$3:$K$20000,BISDATA!$A$3:$A$20000,$M19,BISDATA!$I$3:$I$20000,S$3)</f>
        <v>0</v>
      </c>
      <c r="T19" s="86">
        <f>SUMIFS(BISDATA!$K$3:$K$20000,BISDATA!$A$3:$A$20000,$M19,BISDATA!$I$3:$I$20000,T$3)+SUMIFS(BISDATA!$K$3:$K$20000,BISDATA!$A$3:$A$20000,$M19,BISDATA!$I$3:$I$20000,T$2)</f>
        <v>0</v>
      </c>
      <c r="U19" s="86">
        <f>SUMIFS(BISDATA!$K$3:$K$20000,BISDATA!$A$3:$A$20000,$M19,BISDATA!$I$3:$I$20000,U$3)+SUMIFS(BISDATA!$K$3:$K$20000,BISDATA!$A$3:$A$20000,$M19,BISDATA!$I$3:$I$20000,U$2)</f>
        <v>0</v>
      </c>
      <c r="V19" s="32">
        <f>SUMIFS(BISDATA!$K$3:$K$20000,BISDATA!$A$3:$A$20000,$M19,BISDATA!$I$3:$I$20000,V$3)</f>
        <v>0</v>
      </c>
      <c r="X19" s="36" t="s">
        <v>160</v>
      </c>
      <c r="Y19" s="31">
        <f t="shared" si="1"/>
        <v>0</v>
      </c>
      <c r="Z19" s="31">
        <f t="shared" si="0"/>
        <v>5.4569682106375694E-12</v>
      </c>
      <c r="AA19" s="31">
        <f t="shared" si="0"/>
        <v>0</v>
      </c>
      <c r="AB19" s="31">
        <f t="shared" si="0"/>
        <v>0</v>
      </c>
      <c r="AC19" s="31">
        <f t="shared" si="0"/>
        <v>0</v>
      </c>
      <c r="AD19" s="31">
        <f t="shared" si="0"/>
        <v>0</v>
      </c>
      <c r="AE19" s="31">
        <f t="shared" si="0"/>
        <v>0</v>
      </c>
      <c r="AF19" s="31">
        <f t="shared" si="0"/>
        <v>0</v>
      </c>
      <c r="AG19" s="32">
        <f t="shared" si="0"/>
        <v>0</v>
      </c>
    </row>
    <row r="20" spans="2:33" x14ac:dyDescent="0.25">
      <c r="B20" s="92" t="s">
        <v>123</v>
      </c>
      <c r="C20" s="93">
        <f>SUMIFS(FastClose!$I$3:$I$20000,FastClose!$K$3:$K$20000,$B20,FastClose!$D$3:$D$20000,C$3)</f>
        <v>12597198.110000001</v>
      </c>
      <c r="D20" s="93">
        <f>SUMIFS(FastClose!$I$3:$I$20000,FastClose!$K$3:$K$20000,$B20,FastClose!$D$3:$D$20000,D$3)</f>
        <v>3233446.2699999777</v>
      </c>
      <c r="E20" s="93">
        <f>SUMIFS(FastClose!$I$3:$I$20000,FastClose!$K$3:$K$20000,$B20,FastClose!$D$3:$D$20000,E$3)</f>
        <v>858539.10000000102</v>
      </c>
      <c r="F20" s="93">
        <f>SUMIFS(FastClose!$I$3:$I$20000,FastClose!$K$3:$K$20000,$B20,FastClose!$D$3:$D$20000,F$3)</f>
        <v>666028.98999999987</v>
      </c>
      <c r="G20" s="93">
        <f>SUMIFS(FastClose!$I$3:$I$20000,FastClose!$K$3:$K$20000,$B20,FastClose!$D$3:$D$20000,G$3)</f>
        <v>0</v>
      </c>
      <c r="H20" s="93">
        <f>SUMIFS(FastClose!$I$3:$I$20000,FastClose!$K$3:$K$20000,$B20,FastClose!$D$3:$D$20000,H$3)</f>
        <v>15879718.040000165</v>
      </c>
      <c r="I20" s="93">
        <f>SUMIFS(FastClose!$I$3:$I$20000,FastClose!$K$3:$K$20000,$B20,FastClose!$D$3:$D$20000,I$3)</f>
        <v>0</v>
      </c>
      <c r="J20" s="93">
        <f>SUMIFS(FastClose!$I$3:$I$20000,FastClose!$K$3:$K$20000,$B20,FastClose!$D$3:$D$20000,J$3)</f>
        <v>0</v>
      </c>
      <c r="K20" s="94">
        <f>SUMIFS(FastClose!$I$3:$I$20000,FastClose!$K$3:$K$20000,$B20,FastClose!$D$3:$D$20000,K$3)</f>
        <v>0</v>
      </c>
      <c r="M20" s="34" t="s">
        <v>123</v>
      </c>
      <c r="N20" s="27">
        <f>SUMIFS(BISDATA!$K$3:$K$20000,BISDATA!$A$3:$A$20000,$M20,BISDATA!$I$3:$I$20000,N$3)</f>
        <v>12633472.490000006</v>
      </c>
      <c r="O20" s="27">
        <f>SUMIFS(BISDATA!$K$3:$K$20000,BISDATA!$A$3:$A$20000,$M20,BISDATA!$I$3:$I$20000,O$3)</f>
        <v>3235586.7600000091</v>
      </c>
      <c r="P20" s="27">
        <f>SUMIFS(BISDATA!$K$3:$K$20000,BISDATA!$A$3:$A$20000,$M20,BISDATA!$I$3:$I$20000,P$3)</f>
        <v>859029.1</v>
      </c>
      <c r="Q20" s="27">
        <f>SUMIFS(BISDATA!$K$3:$K$20000,BISDATA!$A$3:$A$20000,$M20,BISDATA!$I$3:$I$20000,Q$3)</f>
        <v>666418.57000000053</v>
      </c>
      <c r="R20" s="27">
        <f>SUMIFS(BISDATA!$K$3:$K$20000,BISDATA!$A$3:$A$20000,$M20,BISDATA!$I$3:$I$20000,R$3)</f>
        <v>0</v>
      </c>
      <c r="S20" s="27">
        <f>SUMIFS(BISDATA!$K$3:$K$20000,BISDATA!$A$3:$A$20000,$M20,BISDATA!$I$3:$I$20000,S$3)</f>
        <v>15917528.419999707</v>
      </c>
      <c r="T20" s="84">
        <f>SUMIFS(BISDATA!$K$3:$K$20000,BISDATA!$A$3:$A$20000,$M20,BISDATA!$I$3:$I$20000,T$3)+SUMIFS(BISDATA!$K$3:$K$20000,BISDATA!$A$3:$A$20000,$M20,BISDATA!$I$3:$I$20000,T$2)</f>
        <v>31128</v>
      </c>
      <c r="U20" s="84">
        <f>SUMIFS(BISDATA!$K$3:$K$20000,BISDATA!$A$3:$A$20000,$M20,BISDATA!$I$3:$I$20000,U$3)+SUMIFS(BISDATA!$K$3:$K$20000,BISDATA!$A$3:$A$20000,$M20,BISDATA!$I$3:$I$20000,U$2)</f>
        <v>0</v>
      </c>
      <c r="V20" s="28">
        <f>SUMIFS(BISDATA!$K$3:$K$20000,BISDATA!$A$3:$A$20000,$M20,BISDATA!$I$3:$I$20000,V$3)</f>
        <v>0</v>
      </c>
      <c r="X20" s="34" t="s">
        <v>123</v>
      </c>
      <c r="Y20" s="27">
        <f t="shared" si="1"/>
        <v>36274.380000004545</v>
      </c>
      <c r="Z20" s="27">
        <f t="shared" si="0"/>
        <v>2140.4900000314228</v>
      </c>
      <c r="AA20" s="27">
        <f t="shared" si="0"/>
        <v>489.99999999895226</v>
      </c>
      <c r="AB20" s="27">
        <f t="shared" si="0"/>
        <v>389.58000000065658</v>
      </c>
      <c r="AC20" s="27">
        <f t="shared" si="0"/>
        <v>0</v>
      </c>
      <c r="AD20" s="27">
        <f t="shared" si="0"/>
        <v>37810.379999542609</v>
      </c>
      <c r="AE20" s="27">
        <f t="shared" si="0"/>
        <v>31128</v>
      </c>
      <c r="AF20" s="27">
        <f t="shared" si="0"/>
        <v>0</v>
      </c>
      <c r="AG20" s="28">
        <f t="shared" si="0"/>
        <v>0</v>
      </c>
    </row>
    <row r="21" spans="2:33" x14ac:dyDescent="0.25">
      <c r="B21" s="95" t="s">
        <v>116</v>
      </c>
      <c r="C21" s="96">
        <f>SUMIFS(FastClose!$I$3:$I$20000,FastClose!$K$3:$K$20000,$B21,FastClose!$D$3:$D$20000,C$3)</f>
        <v>53716.670000000006</v>
      </c>
      <c r="D21" s="96">
        <f>SUMIFS(FastClose!$I$3:$I$20000,FastClose!$K$3:$K$20000,$B21,FastClose!$D$3:$D$20000,D$3)</f>
        <v>40243.280000000013</v>
      </c>
      <c r="E21" s="96">
        <f>SUMIFS(FastClose!$I$3:$I$20000,FastClose!$K$3:$K$20000,$B21,FastClose!$D$3:$D$20000,E$3)</f>
        <v>13219.2</v>
      </c>
      <c r="F21" s="96">
        <f>SUMIFS(FastClose!$I$3:$I$20000,FastClose!$K$3:$K$20000,$B21,FastClose!$D$3:$D$20000,F$3)</f>
        <v>6014.2199999999975</v>
      </c>
      <c r="G21" s="96">
        <f>SUMIFS(FastClose!$I$3:$I$20000,FastClose!$K$3:$K$20000,$B21,FastClose!$D$3:$D$20000,G$3)</f>
        <v>0</v>
      </c>
      <c r="H21" s="96">
        <f>SUMIFS(FastClose!$I$3:$I$20000,FastClose!$K$3:$K$20000,$B21,FastClose!$D$3:$D$20000,H$3)</f>
        <v>570326.0899999995</v>
      </c>
      <c r="I21" s="96">
        <f>SUMIFS(FastClose!$I$3:$I$20000,FastClose!$K$3:$K$20000,$B21,FastClose!$D$3:$D$20000,I$3)</f>
        <v>0</v>
      </c>
      <c r="J21" s="96">
        <f>SUMIFS(FastClose!$I$3:$I$20000,FastClose!$K$3:$K$20000,$B21,FastClose!$D$3:$D$20000,J$3)</f>
        <v>0</v>
      </c>
      <c r="K21" s="97">
        <f>SUMIFS(FastClose!$I$3:$I$20000,FastClose!$K$3:$K$20000,$B21,FastClose!$D$3:$D$20000,K$3)</f>
        <v>0</v>
      </c>
      <c r="M21" s="35" t="s">
        <v>116</v>
      </c>
      <c r="N21" s="29">
        <f>SUMIFS(BISDATA!$K$3:$K$20000,BISDATA!$A$3:$A$20000,$M21,BISDATA!$I$3:$I$20000,N$3)</f>
        <v>53716.669999999984</v>
      </c>
      <c r="O21" s="29">
        <f>SUMIFS(BISDATA!$K$3:$K$20000,BISDATA!$A$3:$A$20000,$M21,BISDATA!$I$3:$I$20000,O$3)</f>
        <v>40243.280000000013</v>
      </c>
      <c r="P21" s="29">
        <f>SUMIFS(BISDATA!$K$3:$K$20000,BISDATA!$A$3:$A$20000,$M21,BISDATA!$I$3:$I$20000,P$3)</f>
        <v>13219.199999999999</v>
      </c>
      <c r="Q21" s="29">
        <f>SUMIFS(BISDATA!$K$3:$K$20000,BISDATA!$A$3:$A$20000,$M21,BISDATA!$I$3:$I$20000,Q$3)</f>
        <v>6014.22</v>
      </c>
      <c r="R21" s="29">
        <f>SUMIFS(BISDATA!$K$3:$K$20000,BISDATA!$A$3:$A$20000,$M21,BISDATA!$I$3:$I$20000,R$3)</f>
        <v>0</v>
      </c>
      <c r="S21" s="29">
        <f>SUMIFS(BISDATA!$K$3:$K$20000,BISDATA!$A$3:$A$20000,$M21,BISDATA!$I$3:$I$20000,S$3)</f>
        <v>569021.89999999956</v>
      </c>
      <c r="T21" s="85">
        <f>SUMIFS(BISDATA!$K$3:$K$20000,BISDATA!$A$3:$A$20000,$M21,BISDATA!$I$3:$I$20000,T$3)+SUMIFS(BISDATA!$K$3:$K$20000,BISDATA!$A$3:$A$20000,$M21,BISDATA!$I$3:$I$20000,T$2)</f>
        <v>0</v>
      </c>
      <c r="U21" s="85">
        <f>SUMIFS(BISDATA!$K$3:$K$20000,BISDATA!$A$3:$A$20000,$M21,BISDATA!$I$3:$I$20000,U$3)+SUMIFS(BISDATA!$K$3:$K$20000,BISDATA!$A$3:$A$20000,$M21,BISDATA!$I$3:$I$20000,U$2)</f>
        <v>2552.54</v>
      </c>
      <c r="V21" s="30">
        <f>SUMIFS(BISDATA!$K$3:$K$20000,BISDATA!$A$3:$A$20000,$M21,BISDATA!$I$3:$I$20000,V$3)</f>
        <v>0</v>
      </c>
      <c r="X21" s="35" t="s">
        <v>116</v>
      </c>
      <c r="Y21" s="29">
        <f t="shared" si="1"/>
        <v>0</v>
      </c>
      <c r="Z21" s="29">
        <f t="shared" si="0"/>
        <v>0</v>
      </c>
      <c r="AA21" s="29">
        <f t="shared" si="0"/>
        <v>0</v>
      </c>
      <c r="AB21" s="29">
        <f t="shared" si="0"/>
        <v>0</v>
      </c>
      <c r="AC21" s="29">
        <f t="shared" si="0"/>
        <v>0</v>
      </c>
      <c r="AD21" s="29">
        <f t="shared" si="0"/>
        <v>-1304.1899999999441</v>
      </c>
      <c r="AE21" s="29">
        <f t="shared" si="0"/>
        <v>0</v>
      </c>
      <c r="AF21" s="29">
        <f t="shared" si="0"/>
        <v>2552.54</v>
      </c>
      <c r="AG21" s="30">
        <f t="shared" si="0"/>
        <v>0</v>
      </c>
    </row>
    <row r="22" spans="2:33" x14ac:dyDescent="0.25">
      <c r="B22" s="98" t="s">
        <v>199</v>
      </c>
      <c r="C22" s="99">
        <f>SUMIFS(FastClose!$I$3:$I$20000,FastClose!$K$3:$K$20000,$B22,FastClose!$D$3:$D$20000,C$3)</f>
        <v>4128333.6299999822</v>
      </c>
      <c r="D22" s="99">
        <f>SUMIFS(FastClose!$I$3:$I$20000,FastClose!$K$3:$K$20000,$B22,FastClose!$D$3:$D$20000,D$3)</f>
        <v>4422466.4200002477</v>
      </c>
      <c r="E22" s="99">
        <f>SUMIFS(FastClose!$I$3:$I$20000,FastClose!$K$3:$K$20000,$B22,FastClose!$D$3:$D$20000,E$3)</f>
        <v>15102059.24999965</v>
      </c>
      <c r="F22" s="99">
        <f>SUMIFS(FastClose!$I$3:$I$20000,FastClose!$K$3:$K$20000,$B22,FastClose!$D$3:$D$20000,F$3)</f>
        <v>2437562.2699999781</v>
      </c>
      <c r="G22" s="99">
        <f>SUMIFS(FastClose!$I$3:$I$20000,FastClose!$K$3:$K$20000,$B22,FastClose!$D$3:$D$20000,G$3)</f>
        <v>20209.680000000004</v>
      </c>
      <c r="H22" s="99">
        <f>SUMIFS(FastClose!$I$3:$I$20000,FastClose!$K$3:$K$20000,$B22,FastClose!$D$3:$D$20000,H$3)</f>
        <v>16502259.120000323</v>
      </c>
      <c r="I22" s="99">
        <f>SUMIFS(FastClose!$I$3:$I$20000,FastClose!$K$3:$K$20000,$B22,FastClose!$D$3:$D$20000,I$3)</f>
        <v>0</v>
      </c>
      <c r="J22" s="99">
        <f>SUMIFS(FastClose!$I$3:$I$20000,FastClose!$K$3:$K$20000,$B22,FastClose!$D$3:$D$20000,J$3)</f>
        <v>0</v>
      </c>
      <c r="K22" s="100">
        <f>SUMIFS(FastClose!$I$3:$I$20000,FastClose!$K$3:$K$20000,$B22,FastClose!$D$3:$D$20000,K$3)</f>
        <v>0</v>
      </c>
      <c r="M22" s="36" t="s">
        <v>199</v>
      </c>
      <c r="N22" s="31">
        <f>SUMIFS(BISDATA!$K$3:$K$20000,BISDATA!$A$3:$A$20000,$M22,BISDATA!$I$3:$I$20000,N$3)</f>
        <v>4128333.6300000031</v>
      </c>
      <c r="O22" s="31">
        <f>SUMIFS(BISDATA!$K$3:$K$20000,BISDATA!$A$3:$A$20000,$M22,BISDATA!$I$3:$I$20000,O$3)</f>
        <v>4423220.8600002816</v>
      </c>
      <c r="P22" s="31">
        <f>SUMIFS(BISDATA!$K$3:$K$20000,BISDATA!$A$3:$A$20000,$M22,BISDATA!$I$3:$I$20000,P$3)</f>
        <v>15102059.249998741</v>
      </c>
      <c r="Q22" s="31">
        <f>SUMIFS(BISDATA!$K$3:$K$20000,BISDATA!$A$3:$A$20000,$M22,BISDATA!$I$3:$I$20000,Q$3)</f>
        <v>2444487.329999953</v>
      </c>
      <c r="R22" s="31">
        <f>SUMIFS(BISDATA!$K$3:$K$20000,BISDATA!$A$3:$A$20000,$M22,BISDATA!$I$3:$I$20000,R$3)</f>
        <v>13617.13000000001</v>
      </c>
      <c r="S22" s="31">
        <f>SUMIFS(BISDATA!$K$3:$K$20000,BISDATA!$A$3:$A$20000,$M22,BISDATA!$I$3:$I$20000,S$3)</f>
        <v>16430635.43000032</v>
      </c>
      <c r="T22" s="86">
        <f>SUMIFS(BISDATA!$K$3:$K$20000,BISDATA!$A$3:$A$20000,$M22,BISDATA!$I$3:$I$20000,T$3)+SUMIFS(BISDATA!$K$3:$K$20000,BISDATA!$A$3:$A$20000,$M22,BISDATA!$I$3:$I$20000,T$2)</f>
        <v>0</v>
      </c>
      <c r="U22" s="86">
        <f>SUMIFS(BISDATA!$K$3:$K$20000,BISDATA!$A$3:$A$20000,$M22,BISDATA!$I$3:$I$20000,U$3)+SUMIFS(BISDATA!$K$3:$K$20000,BISDATA!$A$3:$A$20000,$M22,BISDATA!$I$3:$I$20000,U$2)</f>
        <v>0</v>
      </c>
      <c r="V22" s="32">
        <f>SUMIFS(BISDATA!$K$3:$K$20000,BISDATA!$A$3:$A$20000,$M22,BISDATA!$I$3:$I$20000,V$3)</f>
        <v>0</v>
      </c>
      <c r="X22" s="36" t="s">
        <v>199</v>
      </c>
      <c r="Y22" s="31">
        <f t="shared" si="1"/>
        <v>2.0954757928848267E-8</v>
      </c>
      <c r="Z22" s="31">
        <f t="shared" si="0"/>
        <v>754.44000003393739</v>
      </c>
      <c r="AA22" s="31">
        <f t="shared" si="0"/>
        <v>-9.0897083282470703E-7</v>
      </c>
      <c r="AB22" s="31">
        <f t="shared" si="0"/>
        <v>6925.0599999749102</v>
      </c>
      <c r="AC22" s="31">
        <f t="shared" si="0"/>
        <v>-6592.5499999999938</v>
      </c>
      <c r="AD22" s="31">
        <f t="shared" si="0"/>
        <v>-71623.690000003204</v>
      </c>
      <c r="AE22" s="31">
        <f t="shared" si="0"/>
        <v>0</v>
      </c>
      <c r="AF22" s="31">
        <f t="shared" si="0"/>
        <v>0</v>
      </c>
      <c r="AG22" s="32">
        <f t="shared" si="0"/>
        <v>0</v>
      </c>
    </row>
    <row r="23" spans="2:33" x14ac:dyDescent="0.25">
      <c r="B23" s="92" t="s">
        <v>72</v>
      </c>
      <c r="C23" s="93">
        <f>SUMIFS(FastClose!$I$3:$I$20000,FastClose!$K$3:$K$20000,$B23,FastClose!$D$3:$D$20000,C$3)</f>
        <v>14139591.510000005</v>
      </c>
      <c r="D23" s="93">
        <f>SUMIFS(FastClose!$I$3:$I$20000,FastClose!$K$3:$K$20000,$B23,FastClose!$D$3:$D$20000,D$3)</f>
        <v>20301413.300000001</v>
      </c>
      <c r="E23" s="93">
        <f>SUMIFS(FastClose!$I$3:$I$20000,FastClose!$K$3:$K$20000,$B23,FastClose!$D$3:$D$20000,E$3)</f>
        <v>11568191.879999988</v>
      </c>
      <c r="F23" s="93">
        <f>SUMIFS(FastClose!$I$3:$I$20000,FastClose!$K$3:$K$20000,$B23,FastClose!$D$3:$D$20000,F$3)</f>
        <v>3850007.189999992</v>
      </c>
      <c r="G23" s="93">
        <f>SUMIFS(FastClose!$I$3:$I$20000,FastClose!$K$3:$K$20000,$B23,FastClose!$D$3:$D$20000,G$3)</f>
        <v>10</v>
      </c>
      <c r="H23" s="93">
        <f>SUMIFS(FastClose!$I$3:$I$20000,FastClose!$K$3:$K$20000,$B23,FastClose!$D$3:$D$20000,H$3)</f>
        <v>14151106.230000263</v>
      </c>
      <c r="I23" s="93">
        <f>SUMIFS(FastClose!$I$3:$I$20000,FastClose!$K$3:$K$20000,$B23,FastClose!$D$3:$D$20000,I$3)</f>
        <v>0</v>
      </c>
      <c r="J23" s="93">
        <f>SUMIFS(FastClose!$I$3:$I$20000,FastClose!$K$3:$K$20000,$B23,FastClose!$D$3:$D$20000,J$3)</f>
        <v>0</v>
      </c>
      <c r="K23" s="94">
        <f>SUMIFS(FastClose!$I$3:$I$20000,FastClose!$K$3:$K$20000,$B23,FastClose!$D$3:$D$20000,K$3)</f>
        <v>0</v>
      </c>
      <c r="M23" s="34" t="s">
        <v>72</v>
      </c>
      <c r="N23" s="27">
        <f>SUMIFS(BISDATA!$K$3:$K$20000,BISDATA!$A$3:$A$20000,$M23,BISDATA!$I$3:$I$20000,N$3)</f>
        <v>14189705.150000008</v>
      </c>
      <c r="O23" s="27">
        <f>SUMIFS(BISDATA!$K$3:$K$20000,BISDATA!$A$3:$A$20000,$M23,BISDATA!$I$3:$I$20000,O$3)</f>
        <v>20296153.470000006</v>
      </c>
      <c r="P23" s="27">
        <f>SUMIFS(BISDATA!$K$3:$K$20000,BISDATA!$A$3:$A$20000,$M23,BISDATA!$I$3:$I$20000,P$3)</f>
        <v>11566330.489999471</v>
      </c>
      <c r="Q23" s="27">
        <f>SUMIFS(BISDATA!$K$3:$K$20000,BISDATA!$A$3:$A$20000,$M23,BISDATA!$I$3:$I$20000,Q$3)</f>
        <v>3851799.3999999543</v>
      </c>
      <c r="R23" s="27">
        <f>SUMIFS(BISDATA!$K$3:$K$20000,BISDATA!$A$3:$A$20000,$M23,BISDATA!$I$3:$I$20000,R$3)</f>
        <v>0</v>
      </c>
      <c r="S23" s="27">
        <f>SUMIFS(BISDATA!$K$3:$K$20000,BISDATA!$A$3:$A$20000,$M23,BISDATA!$I$3:$I$20000,S$3)</f>
        <v>14144772.200000243</v>
      </c>
      <c r="T23" s="84">
        <f>SUMIFS(BISDATA!$K$3:$K$20000,BISDATA!$A$3:$A$20000,$M23,BISDATA!$I$3:$I$20000,T$3)+SUMIFS(BISDATA!$K$3:$K$20000,BISDATA!$A$3:$A$20000,$M23,BISDATA!$I$3:$I$20000,T$2)</f>
        <v>3216.81</v>
      </c>
      <c r="U23" s="84">
        <f>SUMIFS(BISDATA!$K$3:$K$20000,BISDATA!$A$3:$A$20000,$M23,BISDATA!$I$3:$I$20000,U$3)+SUMIFS(BISDATA!$K$3:$K$20000,BISDATA!$A$3:$A$20000,$M23,BISDATA!$I$3:$I$20000,U$2)</f>
        <v>0</v>
      </c>
      <c r="V23" s="28">
        <f>SUMIFS(BISDATA!$K$3:$K$20000,BISDATA!$A$3:$A$20000,$M23,BISDATA!$I$3:$I$20000,V$3)</f>
        <v>0</v>
      </c>
      <c r="X23" s="34" t="s">
        <v>72</v>
      </c>
      <c r="Y23" s="27">
        <f t="shared" si="1"/>
        <v>50113.640000002459</v>
      </c>
      <c r="Z23" s="27">
        <f t="shared" si="0"/>
        <v>-5259.8299999944866</v>
      </c>
      <c r="AA23" s="27">
        <f t="shared" si="0"/>
        <v>-1861.3900005165488</v>
      </c>
      <c r="AB23" s="27">
        <f t="shared" si="0"/>
        <v>1792.2099999622442</v>
      </c>
      <c r="AC23" s="27">
        <f t="shared" si="0"/>
        <v>-10</v>
      </c>
      <c r="AD23" s="27">
        <f t="shared" si="0"/>
        <v>-6334.0300000198185</v>
      </c>
      <c r="AE23" s="27">
        <f t="shared" si="0"/>
        <v>3216.81</v>
      </c>
      <c r="AF23" s="27">
        <f t="shared" si="0"/>
        <v>0</v>
      </c>
      <c r="AG23" s="28">
        <f t="shared" si="0"/>
        <v>0</v>
      </c>
    </row>
    <row r="24" spans="2:33" x14ac:dyDescent="0.25">
      <c r="B24" s="95" t="s">
        <v>91</v>
      </c>
      <c r="C24" s="96">
        <f>SUMIFS(FastClose!$I$3:$I$20000,FastClose!$K$3:$K$20000,$B24,FastClose!$D$3:$D$20000,C$3)</f>
        <v>1443287.2999999998</v>
      </c>
      <c r="D24" s="96">
        <f>SUMIFS(FastClose!$I$3:$I$20000,FastClose!$K$3:$K$20000,$B24,FastClose!$D$3:$D$20000,D$3)</f>
        <v>1719588.7999999996</v>
      </c>
      <c r="E24" s="96">
        <f>SUMIFS(FastClose!$I$3:$I$20000,FastClose!$K$3:$K$20000,$B24,FastClose!$D$3:$D$20000,E$3)</f>
        <v>332338.48</v>
      </c>
      <c r="F24" s="96">
        <f>SUMIFS(FastClose!$I$3:$I$20000,FastClose!$K$3:$K$20000,$B24,FastClose!$D$3:$D$20000,F$3)</f>
        <v>162024.89000000001</v>
      </c>
      <c r="G24" s="96">
        <f>SUMIFS(FastClose!$I$3:$I$20000,FastClose!$K$3:$K$20000,$B24,FastClose!$D$3:$D$20000,G$3)</f>
        <v>0</v>
      </c>
      <c r="H24" s="96">
        <f>SUMIFS(FastClose!$I$3:$I$20000,FastClose!$K$3:$K$20000,$B24,FastClose!$D$3:$D$20000,H$3)</f>
        <v>2320656.6299999673</v>
      </c>
      <c r="I24" s="96">
        <f>SUMIFS(FastClose!$I$3:$I$20000,FastClose!$K$3:$K$20000,$B24,FastClose!$D$3:$D$20000,I$3)</f>
        <v>0</v>
      </c>
      <c r="J24" s="96">
        <f>SUMIFS(FastClose!$I$3:$I$20000,FastClose!$K$3:$K$20000,$B24,FastClose!$D$3:$D$20000,J$3)</f>
        <v>0</v>
      </c>
      <c r="K24" s="97">
        <f>SUMIFS(FastClose!$I$3:$I$20000,FastClose!$K$3:$K$20000,$B24,FastClose!$D$3:$D$20000,K$3)</f>
        <v>0</v>
      </c>
      <c r="M24" s="35" t="s">
        <v>91</v>
      </c>
      <c r="N24" s="29">
        <f>SUMIFS(BISDATA!$K$3:$K$20000,BISDATA!$A$3:$A$20000,$M24,BISDATA!$I$3:$I$20000,N$3)</f>
        <v>1443287.3000000007</v>
      </c>
      <c r="O24" s="29">
        <f>SUMIFS(BISDATA!$K$3:$K$20000,BISDATA!$A$3:$A$20000,$M24,BISDATA!$I$3:$I$20000,O$3)</f>
        <v>1719588.7999999998</v>
      </c>
      <c r="P24" s="29">
        <f>SUMIFS(BISDATA!$K$3:$K$20000,BISDATA!$A$3:$A$20000,$M24,BISDATA!$I$3:$I$20000,P$3)</f>
        <v>332155.48</v>
      </c>
      <c r="Q24" s="29">
        <f>SUMIFS(BISDATA!$K$3:$K$20000,BISDATA!$A$3:$A$20000,$M24,BISDATA!$I$3:$I$20000,Q$3)</f>
        <v>162189.89000000001</v>
      </c>
      <c r="R24" s="29">
        <f>SUMIFS(BISDATA!$K$3:$K$20000,BISDATA!$A$3:$A$20000,$M24,BISDATA!$I$3:$I$20000,R$3)</f>
        <v>0</v>
      </c>
      <c r="S24" s="29">
        <f>SUMIFS(BISDATA!$K$3:$K$20000,BISDATA!$A$3:$A$20000,$M24,BISDATA!$I$3:$I$20000,S$3)</f>
        <v>2320389.6299999687</v>
      </c>
      <c r="T24" s="85">
        <f>SUMIFS(BISDATA!$K$3:$K$20000,BISDATA!$A$3:$A$20000,$M24,BISDATA!$I$3:$I$20000,T$3)+SUMIFS(BISDATA!$K$3:$K$20000,BISDATA!$A$3:$A$20000,$M24,BISDATA!$I$3:$I$20000,T$2)</f>
        <v>18</v>
      </c>
      <c r="U24" s="85">
        <f>SUMIFS(BISDATA!$K$3:$K$20000,BISDATA!$A$3:$A$20000,$M24,BISDATA!$I$3:$I$20000,U$3)+SUMIFS(BISDATA!$K$3:$K$20000,BISDATA!$A$3:$A$20000,$M24,BISDATA!$I$3:$I$20000,U$2)</f>
        <v>4455.16</v>
      </c>
      <c r="V24" s="30">
        <f>SUMIFS(BISDATA!$K$3:$K$20000,BISDATA!$A$3:$A$20000,$M24,BISDATA!$I$3:$I$20000,V$3)</f>
        <v>0</v>
      </c>
      <c r="X24" s="35" t="s">
        <v>91</v>
      </c>
      <c r="Y24" s="29">
        <f t="shared" si="1"/>
        <v>0</v>
      </c>
      <c r="Z24" s="29">
        <f t="shared" si="0"/>
        <v>0</v>
      </c>
      <c r="AA24" s="29">
        <f t="shared" si="0"/>
        <v>-183</v>
      </c>
      <c r="AB24" s="29">
        <f t="shared" si="0"/>
        <v>165</v>
      </c>
      <c r="AC24" s="29">
        <f t="shared" si="0"/>
        <v>0</v>
      </c>
      <c r="AD24" s="29">
        <f t="shared" si="0"/>
        <v>-266.99999999860302</v>
      </c>
      <c r="AE24" s="29">
        <f t="shared" si="0"/>
        <v>18</v>
      </c>
      <c r="AF24" s="29">
        <f t="shared" si="0"/>
        <v>4455.16</v>
      </c>
      <c r="AG24" s="30">
        <f t="shared" si="0"/>
        <v>0</v>
      </c>
    </row>
    <row r="25" spans="2:33" x14ac:dyDescent="0.25">
      <c r="B25" s="95" t="s">
        <v>171</v>
      </c>
      <c r="C25" s="96">
        <f>SUMIFS(FastClose!$I$3:$I$20000,FastClose!$K$3:$K$20000,$B25,FastClose!$D$3:$D$20000,C$3)</f>
        <v>0</v>
      </c>
      <c r="D25" s="96">
        <f>SUMIFS(FastClose!$I$3:$I$20000,FastClose!$K$3:$K$20000,$B25,FastClose!$D$3:$D$20000,D$3)</f>
        <v>0</v>
      </c>
      <c r="E25" s="96">
        <f>SUMIFS(FastClose!$I$3:$I$20000,FastClose!$K$3:$K$20000,$B25,FastClose!$D$3:$D$20000,E$3)</f>
        <v>46479613.249995843</v>
      </c>
      <c r="F25" s="96">
        <f>SUMIFS(FastClose!$I$3:$I$20000,FastClose!$K$3:$K$20000,$B25,FastClose!$D$3:$D$20000,F$3)</f>
        <v>15850794.059999922</v>
      </c>
      <c r="G25" s="96">
        <f>SUMIFS(FastClose!$I$3:$I$20000,FastClose!$K$3:$K$20000,$B25,FastClose!$D$3:$D$20000,G$3)</f>
        <v>2771.58</v>
      </c>
      <c r="H25" s="96">
        <f>SUMIFS(FastClose!$I$3:$I$20000,FastClose!$K$3:$K$20000,$B25,FastClose!$D$3:$D$20000,H$3)</f>
        <v>0</v>
      </c>
      <c r="I25" s="96">
        <f>SUMIFS(FastClose!$I$3:$I$20000,FastClose!$K$3:$K$20000,$B25,FastClose!$D$3:$D$20000,I$3)</f>
        <v>49245.25</v>
      </c>
      <c r="J25" s="96">
        <f>SUMIFS(FastClose!$I$3:$I$20000,FastClose!$K$3:$K$20000,$B25,FastClose!$D$3:$D$20000,J$3)</f>
        <v>0</v>
      </c>
      <c r="K25" s="97">
        <f>SUMIFS(FastClose!$I$3:$I$20000,FastClose!$K$3:$K$20000,$B25,FastClose!$D$3:$D$20000,K$3)</f>
        <v>0</v>
      </c>
      <c r="M25" s="35" t="s">
        <v>171</v>
      </c>
      <c r="N25" s="29">
        <f>SUMIFS(BISDATA!$K$3:$K$20000,BISDATA!$A$3:$A$20000,$M25,BISDATA!$I$3:$I$20000,N$3)</f>
        <v>0</v>
      </c>
      <c r="O25" s="29">
        <f>SUMIFS(BISDATA!$K$3:$K$20000,BISDATA!$A$3:$A$20000,$M25,BISDATA!$I$3:$I$20000,O$3)</f>
        <v>0</v>
      </c>
      <c r="P25" s="29">
        <f>SUMIFS(BISDATA!$K$3:$K$20000,BISDATA!$A$3:$A$20000,$M25,BISDATA!$I$3:$I$20000,P$3)</f>
        <v>46630297.909999043</v>
      </c>
      <c r="Q25" s="29">
        <f>SUMIFS(BISDATA!$K$3:$K$20000,BISDATA!$A$3:$A$20000,$M25,BISDATA!$I$3:$I$20000,Q$3)</f>
        <v>15856678.110000134</v>
      </c>
      <c r="R25" s="29">
        <f>SUMIFS(BISDATA!$K$3:$K$20000,BISDATA!$A$3:$A$20000,$M25,BISDATA!$I$3:$I$20000,R$3)</f>
        <v>2771.5800000000004</v>
      </c>
      <c r="S25" s="29">
        <f>SUMIFS(BISDATA!$K$3:$K$20000,BISDATA!$A$3:$A$20000,$M25,BISDATA!$I$3:$I$20000,S$3)</f>
        <v>0</v>
      </c>
      <c r="T25" s="85">
        <f>SUMIFS(BISDATA!$K$3:$K$20000,BISDATA!$A$3:$A$20000,$M25,BISDATA!$I$3:$I$20000,T$3)+SUMIFS(BISDATA!$K$3:$K$20000,BISDATA!$A$3:$A$20000,$M25,BISDATA!$I$3:$I$20000,T$2)</f>
        <v>457467.29</v>
      </c>
      <c r="U25" s="85">
        <f>SUMIFS(BISDATA!$K$3:$K$20000,BISDATA!$A$3:$A$20000,$M25,BISDATA!$I$3:$I$20000,U$3)+SUMIFS(BISDATA!$K$3:$K$20000,BISDATA!$A$3:$A$20000,$M25,BISDATA!$I$3:$I$20000,U$2)</f>
        <v>0</v>
      </c>
      <c r="V25" s="30">
        <f>SUMIFS(BISDATA!$K$3:$K$20000,BISDATA!$A$3:$A$20000,$M25,BISDATA!$I$3:$I$20000,V$3)</f>
        <v>0</v>
      </c>
      <c r="X25" s="35" t="s">
        <v>171</v>
      </c>
      <c r="Y25" s="29">
        <f t="shared" si="1"/>
        <v>0</v>
      </c>
      <c r="Z25" s="29">
        <f t="shared" si="0"/>
        <v>0</v>
      </c>
      <c r="AA25" s="29">
        <f t="shared" si="0"/>
        <v>150684.66000320017</v>
      </c>
      <c r="AB25" s="29">
        <f t="shared" si="0"/>
        <v>5884.050000211224</v>
      </c>
      <c r="AC25" s="29">
        <f t="shared" si="0"/>
        <v>0</v>
      </c>
      <c r="AD25" s="29">
        <f t="shared" si="0"/>
        <v>0</v>
      </c>
      <c r="AE25" s="29">
        <f t="shared" si="0"/>
        <v>408222.04</v>
      </c>
      <c r="AF25" s="29">
        <f t="shared" si="0"/>
        <v>0</v>
      </c>
      <c r="AG25" s="30">
        <f t="shared" si="0"/>
        <v>0</v>
      </c>
    </row>
    <row r="26" spans="2:33" x14ac:dyDescent="0.25">
      <c r="B26" s="95" t="s">
        <v>25</v>
      </c>
      <c r="C26" s="96">
        <f>SUMIFS(FastClose!$I$3:$I$20000,FastClose!$K$3:$K$20000,$B26,FastClose!$D$3:$D$20000,C$3)</f>
        <v>0</v>
      </c>
      <c r="D26" s="96">
        <f>SUMIFS(FastClose!$I$3:$I$20000,FastClose!$K$3:$K$20000,$B26,FastClose!$D$3:$D$20000,D$3)</f>
        <v>0</v>
      </c>
      <c r="E26" s="96">
        <f>SUMIFS(FastClose!$I$3:$I$20000,FastClose!$K$3:$K$20000,$B26,FastClose!$D$3:$D$20000,E$3)</f>
        <v>0</v>
      </c>
      <c r="F26" s="96">
        <f>SUMIFS(FastClose!$I$3:$I$20000,FastClose!$K$3:$K$20000,$B26,FastClose!$D$3:$D$20000,F$3)</f>
        <v>0</v>
      </c>
      <c r="G26" s="96">
        <f>SUMIFS(FastClose!$I$3:$I$20000,FastClose!$K$3:$K$20000,$B26,FastClose!$D$3:$D$20000,G$3)</f>
        <v>0</v>
      </c>
      <c r="H26" s="96">
        <f>SUMIFS(FastClose!$I$3:$I$20000,FastClose!$K$3:$K$20000,$B26,FastClose!$D$3:$D$20000,H$3)</f>
        <v>0</v>
      </c>
      <c r="I26" s="96">
        <f>SUMIFS(FastClose!$I$3:$I$20000,FastClose!$K$3:$K$20000,$B26,FastClose!$D$3:$D$20000,I$3)</f>
        <v>0</v>
      </c>
      <c r="J26" s="96">
        <f>SUMIFS(FastClose!$I$3:$I$20000,FastClose!$K$3:$K$20000,$B26,FastClose!$D$3:$D$20000,J$3)</f>
        <v>159511.82999999996</v>
      </c>
      <c r="K26" s="97">
        <f>SUMIFS(FastClose!$I$3:$I$20000,FastClose!$K$3:$K$20000,$B26,FastClose!$D$3:$D$20000,K$3)</f>
        <v>0</v>
      </c>
      <c r="M26" s="35" t="s">
        <v>25</v>
      </c>
      <c r="N26" s="29">
        <f>SUMIFS(BISDATA!$K$3:$K$20000,BISDATA!$A$3:$A$20000,$M26,BISDATA!$I$3:$I$20000,N$3)</f>
        <v>0</v>
      </c>
      <c r="O26" s="29">
        <f>SUMIFS(BISDATA!$K$3:$K$20000,BISDATA!$A$3:$A$20000,$M26,BISDATA!$I$3:$I$20000,O$3)</f>
        <v>0</v>
      </c>
      <c r="P26" s="29">
        <f>SUMIFS(BISDATA!$K$3:$K$20000,BISDATA!$A$3:$A$20000,$M26,BISDATA!$I$3:$I$20000,P$3)</f>
        <v>0</v>
      </c>
      <c r="Q26" s="29">
        <f>SUMIFS(BISDATA!$K$3:$K$20000,BISDATA!$A$3:$A$20000,$M26,BISDATA!$I$3:$I$20000,Q$3)</f>
        <v>0</v>
      </c>
      <c r="R26" s="29">
        <f>SUMIFS(BISDATA!$K$3:$K$20000,BISDATA!$A$3:$A$20000,$M26,BISDATA!$I$3:$I$20000,R$3)</f>
        <v>0</v>
      </c>
      <c r="S26" s="29">
        <f>SUMIFS(BISDATA!$K$3:$K$20000,BISDATA!$A$3:$A$20000,$M26,BISDATA!$I$3:$I$20000,S$3)</f>
        <v>0</v>
      </c>
      <c r="T26" s="85">
        <f>SUMIFS(BISDATA!$K$3:$K$20000,BISDATA!$A$3:$A$20000,$M26,BISDATA!$I$3:$I$20000,T$3)+SUMIFS(BISDATA!$K$3:$K$20000,BISDATA!$A$3:$A$20000,$M26,BISDATA!$I$3:$I$20000,T$2)</f>
        <v>6563742.6400000015</v>
      </c>
      <c r="U26" s="85">
        <f>SUMIFS(BISDATA!$K$3:$K$20000,BISDATA!$A$3:$A$20000,$M26,BISDATA!$I$3:$I$20000,U$3)+SUMIFS(BISDATA!$K$3:$K$20000,BISDATA!$A$3:$A$20000,$M26,BISDATA!$I$3:$I$20000,U$2)</f>
        <v>285824.34000000014</v>
      </c>
      <c r="V26" s="30">
        <f>SUMIFS(BISDATA!$K$3:$K$20000,BISDATA!$A$3:$A$20000,$M26,BISDATA!$I$3:$I$20000,V$3)</f>
        <v>0</v>
      </c>
      <c r="X26" s="35" t="s">
        <v>25</v>
      </c>
      <c r="Y26" s="29">
        <f t="shared" si="1"/>
        <v>0</v>
      </c>
      <c r="Z26" s="29">
        <f t="shared" si="0"/>
        <v>0</v>
      </c>
      <c r="AA26" s="29">
        <f t="shared" si="0"/>
        <v>0</v>
      </c>
      <c r="AB26" s="29">
        <f t="shared" si="0"/>
        <v>0</v>
      </c>
      <c r="AC26" s="29">
        <f t="shared" si="0"/>
        <v>0</v>
      </c>
      <c r="AD26" s="29">
        <f t="shared" si="0"/>
        <v>0</v>
      </c>
      <c r="AE26" s="29">
        <f t="shared" si="0"/>
        <v>6563742.6400000015</v>
      </c>
      <c r="AF26" s="29">
        <f t="shared" si="0"/>
        <v>126312.51000000018</v>
      </c>
      <c r="AG26" s="30">
        <f t="shared" si="0"/>
        <v>0</v>
      </c>
    </row>
    <row r="27" spans="2:33" x14ac:dyDescent="0.25">
      <c r="B27" s="95" t="s">
        <v>156</v>
      </c>
      <c r="C27" s="96">
        <f>SUMIFS(FastClose!$I$3:$I$20000,FastClose!$K$3:$K$20000,$B27,FastClose!$D$3:$D$20000,C$3)</f>
        <v>15861</v>
      </c>
      <c r="D27" s="96">
        <f>SUMIFS(FastClose!$I$3:$I$20000,FastClose!$K$3:$K$20000,$B27,FastClose!$D$3:$D$20000,D$3)</f>
        <v>886.36</v>
      </c>
      <c r="E27" s="96">
        <f>SUMIFS(FastClose!$I$3:$I$20000,FastClose!$K$3:$K$20000,$B27,FastClose!$D$3:$D$20000,E$3)</f>
        <v>30395.379999999997</v>
      </c>
      <c r="F27" s="96">
        <f>SUMIFS(FastClose!$I$3:$I$20000,FastClose!$K$3:$K$20000,$B27,FastClose!$D$3:$D$20000,F$3)</f>
        <v>8939.0999999999985</v>
      </c>
      <c r="G27" s="96">
        <f>SUMIFS(FastClose!$I$3:$I$20000,FastClose!$K$3:$K$20000,$B27,FastClose!$D$3:$D$20000,G$3)</f>
        <v>0</v>
      </c>
      <c r="H27" s="96">
        <f>SUMIFS(FastClose!$I$3:$I$20000,FastClose!$K$3:$K$20000,$B27,FastClose!$D$3:$D$20000,H$3)</f>
        <v>0</v>
      </c>
      <c r="I27" s="96">
        <f>SUMIFS(FastClose!$I$3:$I$20000,FastClose!$K$3:$K$20000,$B27,FastClose!$D$3:$D$20000,I$3)</f>
        <v>0</v>
      </c>
      <c r="J27" s="96">
        <f>SUMIFS(FastClose!$I$3:$I$20000,FastClose!$K$3:$K$20000,$B27,FastClose!$D$3:$D$20000,J$3)</f>
        <v>0</v>
      </c>
      <c r="K27" s="97">
        <f>SUMIFS(FastClose!$I$3:$I$20000,FastClose!$K$3:$K$20000,$B27,FastClose!$D$3:$D$20000,K$3)</f>
        <v>0</v>
      </c>
      <c r="M27" s="35" t="s">
        <v>156</v>
      </c>
      <c r="N27" s="29">
        <f>SUMIFS(BISDATA!$K$3:$K$20000,BISDATA!$A$3:$A$20000,$M27,BISDATA!$I$3:$I$20000,N$3)</f>
        <v>15861</v>
      </c>
      <c r="O27" s="29">
        <f>SUMIFS(BISDATA!$K$3:$K$20000,BISDATA!$A$3:$A$20000,$M27,BISDATA!$I$3:$I$20000,O$3)</f>
        <v>886.36</v>
      </c>
      <c r="P27" s="29">
        <f>SUMIFS(BISDATA!$K$3:$K$20000,BISDATA!$A$3:$A$20000,$M27,BISDATA!$I$3:$I$20000,P$3)</f>
        <v>30374.379999999997</v>
      </c>
      <c r="Q27" s="29">
        <f>SUMIFS(BISDATA!$K$3:$K$20000,BISDATA!$A$3:$A$20000,$M27,BISDATA!$I$3:$I$20000,Q$3)</f>
        <v>8939.1</v>
      </c>
      <c r="R27" s="29">
        <f>SUMIFS(BISDATA!$K$3:$K$20000,BISDATA!$A$3:$A$20000,$M27,BISDATA!$I$3:$I$20000,R$3)</f>
        <v>0</v>
      </c>
      <c r="S27" s="29">
        <f>SUMIFS(BISDATA!$K$3:$K$20000,BISDATA!$A$3:$A$20000,$M27,BISDATA!$I$3:$I$20000,S$3)</f>
        <v>0</v>
      </c>
      <c r="T27" s="85">
        <f>SUMIFS(BISDATA!$K$3:$K$20000,BISDATA!$A$3:$A$20000,$M27,BISDATA!$I$3:$I$20000,T$3)+SUMIFS(BISDATA!$K$3:$K$20000,BISDATA!$A$3:$A$20000,$M27,BISDATA!$I$3:$I$20000,T$2)</f>
        <v>21</v>
      </c>
      <c r="U27" s="85">
        <f>SUMIFS(BISDATA!$K$3:$K$20000,BISDATA!$A$3:$A$20000,$M27,BISDATA!$I$3:$I$20000,U$3)+SUMIFS(BISDATA!$K$3:$K$20000,BISDATA!$A$3:$A$20000,$M27,BISDATA!$I$3:$I$20000,U$2)</f>
        <v>0</v>
      </c>
      <c r="V27" s="30">
        <f>SUMIFS(BISDATA!$K$3:$K$20000,BISDATA!$A$3:$A$20000,$M27,BISDATA!$I$3:$I$20000,V$3)</f>
        <v>0</v>
      </c>
      <c r="X27" s="35" t="s">
        <v>156</v>
      </c>
      <c r="Y27" s="29">
        <f t="shared" si="1"/>
        <v>0</v>
      </c>
      <c r="Z27" s="29">
        <f t="shared" si="0"/>
        <v>0</v>
      </c>
      <c r="AA27" s="29">
        <f t="shared" si="0"/>
        <v>-21</v>
      </c>
      <c r="AB27" s="29">
        <f t="shared" si="0"/>
        <v>0</v>
      </c>
      <c r="AC27" s="29">
        <f t="shared" si="0"/>
        <v>0</v>
      </c>
      <c r="AD27" s="29">
        <f t="shared" si="0"/>
        <v>0</v>
      </c>
      <c r="AE27" s="29">
        <f t="shared" si="0"/>
        <v>21</v>
      </c>
      <c r="AF27" s="29">
        <f t="shared" si="0"/>
        <v>0</v>
      </c>
      <c r="AG27" s="30">
        <f t="shared" si="0"/>
        <v>0</v>
      </c>
    </row>
    <row r="28" spans="2:33" x14ac:dyDescent="0.25">
      <c r="B28" s="98" t="s">
        <v>67</v>
      </c>
      <c r="C28" s="99">
        <f>SUMIFS(FastClose!$I$3:$I$20000,FastClose!$K$3:$K$20000,$B28,FastClose!$D$3:$D$20000,C$3)</f>
        <v>0</v>
      </c>
      <c r="D28" s="99">
        <f>SUMIFS(FastClose!$I$3:$I$20000,FastClose!$K$3:$K$20000,$B28,FastClose!$D$3:$D$20000,D$3)</f>
        <v>0</v>
      </c>
      <c r="E28" s="99">
        <f>SUMIFS(FastClose!$I$3:$I$20000,FastClose!$K$3:$K$20000,$B28,FastClose!$D$3:$D$20000,E$3)</f>
        <v>0</v>
      </c>
      <c r="F28" s="99">
        <f>SUMIFS(FastClose!$I$3:$I$20000,FastClose!$K$3:$K$20000,$B28,FastClose!$D$3:$D$20000,F$3)</f>
        <v>0</v>
      </c>
      <c r="G28" s="99">
        <f>SUMIFS(FastClose!$I$3:$I$20000,FastClose!$K$3:$K$20000,$B28,FastClose!$D$3:$D$20000,G$3)</f>
        <v>0</v>
      </c>
      <c r="H28" s="99">
        <f>SUMIFS(FastClose!$I$3:$I$20000,FastClose!$K$3:$K$20000,$B28,FastClose!$D$3:$D$20000,H$3)</f>
        <v>0</v>
      </c>
      <c r="I28" s="99">
        <f>SUMIFS(FastClose!$I$3:$I$20000,FastClose!$K$3:$K$20000,$B28,FastClose!$D$3:$D$20000,I$3)</f>
        <v>0</v>
      </c>
      <c r="J28" s="99">
        <f>SUMIFS(FastClose!$I$3:$I$20000,FastClose!$K$3:$K$20000,$B28,FastClose!$D$3:$D$20000,J$3)</f>
        <v>0</v>
      </c>
      <c r="K28" s="100">
        <f>SUMIFS(FastClose!$I$3:$I$20000,FastClose!$K$3:$K$20000,$B28,FastClose!$D$3:$D$20000,K$3)</f>
        <v>0</v>
      </c>
      <c r="M28" s="36" t="s">
        <v>67</v>
      </c>
      <c r="N28" s="31">
        <f>SUMIFS(BISDATA!$K$3:$K$20000,BISDATA!$A$3:$A$20000,$M28,BISDATA!$I$3:$I$20000,N$3)</f>
        <v>0</v>
      </c>
      <c r="O28" s="31">
        <f>SUMIFS(BISDATA!$K$3:$K$20000,BISDATA!$A$3:$A$20000,$M28,BISDATA!$I$3:$I$20000,O$3)</f>
        <v>0</v>
      </c>
      <c r="P28" s="31">
        <f>SUMIFS(BISDATA!$K$3:$K$20000,BISDATA!$A$3:$A$20000,$M28,BISDATA!$I$3:$I$20000,P$3)</f>
        <v>0</v>
      </c>
      <c r="Q28" s="31">
        <f>SUMIFS(BISDATA!$K$3:$K$20000,BISDATA!$A$3:$A$20000,$M28,BISDATA!$I$3:$I$20000,Q$3)</f>
        <v>0</v>
      </c>
      <c r="R28" s="31">
        <f>SUMIFS(BISDATA!$K$3:$K$20000,BISDATA!$A$3:$A$20000,$M28,BISDATA!$I$3:$I$20000,R$3)</f>
        <v>0</v>
      </c>
      <c r="S28" s="31">
        <f>SUMIFS(BISDATA!$K$3:$K$20000,BISDATA!$A$3:$A$20000,$M28,BISDATA!$I$3:$I$20000,S$3)</f>
        <v>0</v>
      </c>
      <c r="T28" s="86">
        <f>SUMIFS(BISDATA!$K$3:$K$20000,BISDATA!$A$3:$A$20000,$M28,BISDATA!$I$3:$I$20000,T$3)+SUMIFS(BISDATA!$K$3:$K$20000,BISDATA!$A$3:$A$20000,$M28,BISDATA!$I$3:$I$20000,T$2)</f>
        <v>0</v>
      </c>
      <c r="U28" s="86">
        <f>SUMIFS(BISDATA!$K$3:$K$20000,BISDATA!$A$3:$A$20000,$M28,BISDATA!$I$3:$I$20000,U$3)+SUMIFS(BISDATA!$K$3:$K$20000,BISDATA!$A$3:$A$20000,$M28,BISDATA!$I$3:$I$20000,U$2)</f>
        <v>0</v>
      </c>
      <c r="V28" s="32">
        <f>SUMIFS(BISDATA!$K$3:$K$20000,BISDATA!$A$3:$A$20000,$M28,BISDATA!$I$3:$I$20000,V$3)</f>
        <v>0</v>
      </c>
      <c r="X28" s="36" t="s">
        <v>67</v>
      </c>
      <c r="Y28" s="31">
        <f t="shared" si="1"/>
        <v>0</v>
      </c>
      <c r="Z28" s="31">
        <f t="shared" si="0"/>
        <v>0</v>
      </c>
      <c r="AA28" s="31">
        <f t="shared" si="0"/>
        <v>0</v>
      </c>
      <c r="AB28" s="31">
        <f t="shared" si="0"/>
        <v>0</v>
      </c>
      <c r="AC28" s="31">
        <f t="shared" si="0"/>
        <v>0</v>
      </c>
      <c r="AD28" s="31">
        <f t="shared" si="0"/>
        <v>0</v>
      </c>
      <c r="AE28" s="31">
        <f t="shared" si="0"/>
        <v>0</v>
      </c>
      <c r="AF28" s="31">
        <f t="shared" si="0"/>
        <v>0</v>
      </c>
      <c r="AG28" s="32">
        <f t="shared" si="0"/>
        <v>0</v>
      </c>
    </row>
    <row r="29" spans="2:33" x14ac:dyDescent="0.25">
      <c r="B29" s="98" t="s">
        <v>301</v>
      </c>
      <c r="C29" s="99">
        <f>SUMIFS(FastClose!$I$3:$I$20000,FastClose!$K$3:$K$20000,$B29,FastClose!$D$3:$D$20000,C$3)</f>
        <v>172218127.47</v>
      </c>
      <c r="D29" s="99">
        <f>SUMIFS(FastClose!$I$3:$I$20000,FastClose!$K$3:$K$20000,$B29,FastClose!$D$3:$D$20000,D$3)</f>
        <v>155156079.06999993</v>
      </c>
      <c r="E29" s="99">
        <f>SUMIFS(FastClose!$I$3:$I$20000,FastClose!$K$3:$K$20000,$B29,FastClose!$D$3:$D$20000,E$3)</f>
        <v>125052813.6599945</v>
      </c>
      <c r="F29" s="99">
        <f>SUMIFS(FastClose!$I$3:$I$20000,FastClose!$K$3:$K$20000,$B29,FastClose!$D$3:$D$20000,F$3)</f>
        <v>35358747.479999766</v>
      </c>
      <c r="G29" s="99">
        <f>SUMIFS(FastClose!$I$3:$I$20000,FastClose!$K$3:$K$20000,$B29,FastClose!$D$3:$D$20000,G$3)</f>
        <v>1630.13</v>
      </c>
      <c r="H29" s="99">
        <f>SUMIFS(FastClose!$I$3:$I$20000,FastClose!$K$3:$K$20000,$B29,FastClose!$D$3:$D$20000,H$3)</f>
        <v>10806702.580000049</v>
      </c>
      <c r="I29" s="99">
        <f>SUMIFS(FastClose!$I$3:$I$20000,FastClose!$K$3:$K$20000,$B29,FastClose!$D$3:$D$20000,I$3)</f>
        <v>9216118.2300000079</v>
      </c>
      <c r="J29" s="99">
        <f>SUMIFS(FastClose!$I$3:$I$20000,FastClose!$K$3:$K$20000,$B29,FastClose!$D$3:$D$20000,J$3)</f>
        <v>317578.15999999968</v>
      </c>
      <c r="K29" s="100">
        <f>SUMIFS(FastClose!$I$3:$I$20000,FastClose!$K$3:$K$20000,$B29,FastClose!$D$3:$D$20000,K$3)</f>
        <v>4016389.4499999303</v>
      </c>
      <c r="M29" s="36" t="s">
        <v>301</v>
      </c>
      <c r="N29" s="31">
        <f>SUMIFS(BISDATA!$K$3:$K$20000,BISDATA!$A$3:$A$20000,$M29,BISDATA!$I$3:$I$20000,N$3)</f>
        <v>172396519.62000015</v>
      </c>
      <c r="O29" s="31">
        <f>SUMIFS(BISDATA!$K$3:$K$20000,BISDATA!$A$3:$A$20000,$M29,BISDATA!$I$3:$I$20000,O$3)</f>
        <v>155185600.1299997</v>
      </c>
      <c r="P29" s="31">
        <f>SUMIFS(BISDATA!$K$3:$K$20000,BISDATA!$A$3:$A$20000,$M29,BISDATA!$I$3:$I$20000,P$3)</f>
        <v>125026581.94999821</v>
      </c>
      <c r="Q29" s="31">
        <f>SUMIFS(BISDATA!$K$3:$K$20000,BISDATA!$A$3:$A$20000,$M29,BISDATA!$I$3:$I$20000,Q$3)</f>
        <v>35367752.400000647</v>
      </c>
      <c r="R29" s="31">
        <f>SUMIFS(BISDATA!$K$3:$K$20000,BISDATA!$A$3:$A$20000,$M29,BISDATA!$I$3:$I$20000,R$3)</f>
        <v>-19.720000000000027</v>
      </c>
      <c r="S29" s="31">
        <f>SUMIFS(BISDATA!$K$3:$K$20000,BISDATA!$A$3:$A$20000,$M29,BISDATA!$I$3:$I$20000,S$3)</f>
        <v>10895515.580000004</v>
      </c>
      <c r="T29" s="86">
        <f>SUMIFS(BISDATA!$K$3:$K$20000,BISDATA!$A$3:$A$20000,$M29,BISDATA!$I$3:$I$20000,T$3)+SUMIFS(BISDATA!$K$3:$K$20000,BISDATA!$A$3:$A$20000,$M29,BISDATA!$I$3:$I$20000,T$2)</f>
        <v>1274250.7499999995</v>
      </c>
      <c r="U29" s="86">
        <f>SUMIFS(BISDATA!$K$3:$K$20000,BISDATA!$A$3:$A$20000,$M29,BISDATA!$I$3:$I$20000,U$3)+SUMIFS(BISDATA!$K$3:$K$20000,BISDATA!$A$3:$A$20000,$M29,BISDATA!$I$3:$I$20000,U$2)</f>
        <v>848726.11000000045</v>
      </c>
      <c r="V29" s="32">
        <f>SUMIFS(BISDATA!$K$3:$K$20000,BISDATA!$A$3:$A$20000,$M29,BISDATA!$I$3:$I$20000,V$3)</f>
        <v>0</v>
      </c>
      <c r="X29" s="36" t="s">
        <v>301</v>
      </c>
      <c r="Y29" s="31">
        <f t="shared" si="1"/>
        <v>178392.15000015497</v>
      </c>
      <c r="Z29" s="31">
        <f t="shared" si="0"/>
        <v>29521.059999763966</v>
      </c>
      <c r="AA29" s="31">
        <f t="shared" si="0"/>
        <v>-26231.709996283054</v>
      </c>
      <c r="AB29" s="31">
        <f t="shared" si="0"/>
        <v>9004.9200008809566</v>
      </c>
      <c r="AC29" s="31">
        <f t="shared" si="0"/>
        <v>-1649.8500000000001</v>
      </c>
      <c r="AD29" s="31">
        <f t="shared" si="0"/>
        <v>88812.999999955297</v>
      </c>
      <c r="AE29" s="31">
        <f t="shared" si="0"/>
        <v>-7941867.4800000079</v>
      </c>
      <c r="AF29" s="31">
        <f t="shared" si="0"/>
        <v>531147.95000000077</v>
      </c>
      <c r="AG29" s="32">
        <f t="shared" si="0"/>
        <v>-4016389.4499999303</v>
      </c>
    </row>
    <row r="30" spans="2:33" x14ac:dyDescent="0.25">
      <c r="M30" s="58"/>
      <c r="N30" s="58"/>
      <c r="O30" s="58"/>
      <c r="P30" s="58"/>
      <c r="Q30" s="58"/>
      <c r="R30" s="58"/>
      <c r="S30" s="58"/>
      <c r="T30" s="58"/>
      <c r="U30" s="58"/>
      <c r="V30" s="58"/>
    </row>
    <row r="31" spans="2:33" x14ac:dyDescent="0.25">
      <c r="B31" t="s">
        <v>373</v>
      </c>
      <c r="C31" s="37">
        <f>SUM(C4:K29)</f>
        <v>1607862572.2499697</v>
      </c>
      <c r="M31" s="58" t="s">
        <v>373</v>
      </c>
      <c r="N31" s="37">
        <f>SUM(N4:V29)</f>
        <v>1610296074.3999772</v>
      </c>
      <c r="O31" s="58"/>
      <c r="P31" s="58"/>
      <c r="Q31" s="58"/>
      <c r="R31" s="58"/>
      <c r="S31" s="58"/>
      <c r="T31" s="58"/>
      <c r="U31" s="58"/>
      <c r="V31" s="58"/>
    </row>
    <row r="32" spans="2:33" x14ac:dyDescent="0.25">
      <c r="B32" t="s">
        <v>374</v>
      </c>
      <c r="C32" s="41">
        <f>SUM(FastClose!$I$3:$I$20000)</f>
        <v>1607862572.24997</v>
      </c>
      <c r="M32" s="58" t="s">
        <v>374</v>
      </c>
      <c r="N32" s="41">
        <f>SUM(BISDATA!$K$3:$K$20000)</f>
        <v>1614312463.2799811</v>
      </c>
      <c r="O32" s="58"/>
      <c r="P32" s="58"/>
      <c r="Q32" s="58"/>
      <c r="R32" s="58"/>
      <c r="S32" s="58"/>
      <c r="T32" s="58"/>
      <c r="U32" s="58"/>
      <c r="V32" s="58"/>
    </row>
    <row r="33" spans="2:22" x14ac:dyDescent="0.25">
      <c r="B33" t="s">
        <v>375</v>
      </c>
      <c r="C33" s="39" t="b">
        <f>ROUND(C32,2)-ROUND(C31,2)=0</f>
        <v>1</v>
      </c>
      <c r="M33" s="58" t="s">
        <v>375</v>
      </c>
      <c r="N33" s="39" t="b">
        <f>ROUND(N32,2)-ROUND(N31,2)=0</f>
        <v>0</v>
      </c>
      <c r="O33" s="58"/>
      <c r="P33" s="58"/>
      <c r="Q33" s="58"/>
      <c r="R33" s="58"/>
      <c r="S33" s="58"/>
      <c r="T33" s="58"/>
      <c r="U33" s="58"/>
      <c r="V33" s="58"/>
    </row>
  </sheetData>
  <conditionalFormatting sqref="C33">
    <cfRule type="cellIs" dxfId="7" priority="6" stopIfTrue="1" operator="equal">
      <formula>FALSE</formula>
    </cfRule>
  </conditionalFormatting>
  <conditionalFormatting sqref="C33">
    <cfRule type="cellIs" dxfId="6" priority="5" stopIfTrue="1" operator="equal">
      <formula>TRUE</formula>
    </cfRule>
  </conditionalFormatting>
  <conditionalFormatting sqref="N33">
    <cfRule type="cellIs" dxfId="5" priority="2" stopIfTrue="1" operator="equal">
      <formula>FALSE</formula>
    </cfRule>
  </conditionalFormatting>
  <conditionalFormatting sqref="N33">
    <cfRule type="cellIs" dxfId="4" priority="1" stopIfTrue="1" operator="equal">
      <formula>TRUE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79998168889431442"/>
  </sheetPr>
  <dimension ref="A1:AG34"/>
  <sheetViews>
    <sheetView showGridLines="0" zoomScale="80" zoomScaleNormal="80" workbookViewId="0"/>
  </sheetViews>
  <sheetFormatPr defaultRowHeight="15" x14ac:dyDescent="0.25"/>
  <cols>
    <col min="1" max="1" width="3.28515625" customWidth="1"/>
    <col min="3" max="3" width="14.28515625" bestFit="1" customWidth="1"/>
    <col min="4" max="5" width="12.5703125" bestFit="1" customWidth="1"/>
    <col min="6" max="6" width="11.5703125" bestFit="1" customWidth="1"/>
    <col min="7" max="7" width="9" bestFit="1" customWidth="1"/>
    <col min="8" max="8" width="12.5703125" bestFit="1" customWidth="1"/>
    <col min="9" max="9" width="11.5703125" bestFit="1" customWidth="1"/>
    <col min="10" max="10" width="9" bestFit="1" customWidth="1"/>
    <col min="11" max="11" width="11.5703125" bestFit="1" customWidth="1"/>
    <col min="12" max="12" width="10.5703125" bestFit="1" customWidth="1"/>
    <col min="14" max="15" width="14.28515625" bestFit="1" customWidth="1"/>
    <col min="16" max="17" width="12.5703125" bestFit="1" customWidth="1"/>
    <col min="18" max="19" width="11.5703125" bestFit="1" customWidth="1"/>
    <col min="20" max="20" width="9" bestFit="1" customWidth="1"/>
    <col min="21" max="21" width="10.5703125" bestFit="1" customWidth="1"/>
    <col min="22" max="22" width="11.5703125" bestFit="1" customWidth="1"/>
    <col min="23" max="23" width="3.140625" customWidth="1"/>
    <col min="25" max="25" width="14.28515625" bestFit="1" customWidth="1"/>
    <col min="26" max="27" width="13.42578125" bestFit="1" customWidth="1"/>
    <col min="28" max="28" width="12.5703125" bestFit="1" customWidth="1"/>
    <col min="29" max="29" width="11.5703125" bestFit="1" customWidth="1"/>
    <col min="30" max="30" width="13.42578125" bestFit="1" customWidth="1"/>
    <col min="31" max="31" width="12.28515625" bestFit="1" customWidth="1"/>
    <col min="32" max="32" width="10.5703125" bestFit="1" customWidth="1"/>
    <col min="33" max="33" width="14.28515625" bestFit="1" customWidth="1"/>
  </cols>
  <sheetData>
    <row r="1" spans="1:33" x14ac:dyDescent="0.25">
      <c r="A1" t="s">
        <v>396</v>
      </c>
    </row>
    <row r="2" spans="1:33" x14ac:dyDescent="0.25">
      <c r="B2" s="21" t="s">
        <v>394</v>
      </c>
      <c r="M2" s="21" t="s">
        <v>950</v>
      </c>
      <c r="N2" s="58"/>
      <c r="O2" s="58"/>
      <c r="P2" s="58"/>
      <c r="Q2" s="58"/>
      <c r="R2" s="58"/>
      <c r="S2" s="58"/>
      <c r="T2" s="33" t="s">
        <v>958</v>
      </c>
      <c r="U2" s="33" t="s">
        <v>957</v>
      </c>
      <c r="V2" s="58"/>
      <c r="X2" s="21" t="s">
        <v>951</v>
      </c>
      <c r="Y2" s="58"/>
      <c r="Z2" s="58"/>
      <c r="AA2" s="58"/>
      <c r="AB2" s="58"/>
      <c r="AC2" s="58"/>
      <c r="AD2" s="58"/>
      <c r="AE2" s="58"/>
      <c r="AF2" s="58"/>
      <c r="AG2" s="58"/>
    </row>
    <row r="3" spans="1:33" x14ac:dyDescent="0.25">
      <c r="B3" t="s">
        <v>23</v>
      </c>
      <c r="C3" s="33" t="s">
        <v>0</v>
      </c>
      <c r="D3" s="33" t="s">
        <v>1</v>
      </c>
      <c r="E3" s="33" t="s">
        <v>2</v>
      </c>
      <c r="F3" s="33" t="s">
        <v>3</v>
      </c>
      <c r="G3" s="33" t="s">
        <v>371</v>
      </c>
      <c r="H3" s="33" t="s">
        <v>343</v>
      </c>
      <c r="I3" s="33" t="s">
        <v>368</v>
      </c>
      <c r="J3" s="33" t="s">
        <v>370</v>
      </c>
      <c r="K3" s="33" t="s">
        <v>336</v>
      </c>
      <c r="M3" s="58" t="s">
        <v>23</v>
      </c>
      <c r="N3" s="33" t="s">
        <v>0</v>
      </c>
      <c r="O3" s="33" t="s">
        <v>1</v>
      </c>
      <c r="P3" s="33" t="s">
        <v>2</v>
      </c>
      <c r="Q3" s="33" t="s">
        <v>3</v>
      </c>
      <c r="R3" s="33" t="s">
        <v>371</v>
      </c>
      <c r="S3" s="33" t="s">
        <v>343</v>
      </c>
      <c r="T3" s="33" t="s">
        <v>368</v>
      </c>
      <c r="U3" s="33" t="s">
        <v>370</v>
      </c>
      <c r="V3" s="33" t="s">
        <v>406</v>
      </c>
      <c r="X3" s="58" t="s">
        <v>23</v>
      </c>
      <c r="Y3" s="33" t="s">
        <v>0</v>
      </c>
      <c r="Z3" s="33" t="s">
        <v>1</v>
      </c>
      <c r="AA3" s="33" t="s">
        <v>2</v>
      </c>
      <c r="AB3" s="33" t="s">
        <v>3</v>
      </c>
      <c r="AC3" s="33" t="s">
        <v>371</v>
      </c>
      <c r="AD3" s="33" t="s">
        <v>343</v>
      </c>
      <c r="AE3" s="33" t="s">
        <v>368</v>
      </c>
      <c r="AF3" s="33" t="s">
        <v>370</v>
      </c>
      <c r="AG3" s="33" t="s">
        <v>406</v>
      </c>
    </row>
    <row r="4" spans="1:33" x14ac:dyDescent="0.25">
      <c r="B4" s="34" t="s">
        <v>95</v>
      </c>
      <c r="C4" s="40">
        <f>SUMIFS(FastClose!$J$3:$J$20000,FastClose!$K$3:$K$20000,$B4,FastClose!$D$3:$D$20000,C$3)</f>
        <v>6792231.9499999993</v>
      </c>
      <c r="D4" s="93">
        <f>SUMIFS(FastClose!$J$3:$J$20000,FastClose!$K$3:$K$20000,$B4,FastClose!$D$3:$D$20000,D$3)</f>
        <v>4640943.03</v>
      </c>
      <c r="E4" s="93">
        <f>SUMIFS(FastClose!$J$3:$J$20000,FastClose!$K$3:$K$20000,$B4,FastClose!$D$3:$D$20000,E$3)</f>
        <v>445506.56999999983</v>
      </c>
      <c r="F4" s="93">
        <f>SUMIFS(FastClose!$J$3:$J$20000,FastClose!$K$3:$K$20000,$B4,FastClose!$D$3:$D$20000,F$3)</f>
        <v>232302.83</v>
      </c>
      <c r="G4" s="93">
        <f>SUMIFS(FastClose!$J$3:$J$20000,FastClose!$K$3:$K$20000,$B4,FastClose!$D$3:$D$20000,G$3)</f>
        <v>0</v>
      </c>
      <c r="H4" s="93">
        <f>SUMIFS(FastClose!$J$3:$J$20000,FastClose!$K$3:$K$20000,$B4,FastClose!$D$3:$D$20000,H$3)</f>
        <v>8403708.7300001476</v>
      </c>
      <c r="I4" s="93">
        <f>SUMIFS(FastClose!$J$3:$J$20000,FastClose!$K$3:$K$20000,$B4,FastClose!$D$3:$D$20000,I$3)</f>
        <v>0</v>
      </c>
      <c r="J4" s="93">
        <f>SUMIFS(FastClose!$J$3:$J$20000,FastClose!$K$3:$K$20000,$B4,FastClose!$D$3:$D$20000,J$3)</f>
        <v>0</v>
      </c>
      <c r="K4" s="94">
        <f>SUMIFS(FastClose!$J$3:$J$20000,FastClose!$K$3:$K$20000,$B4,FastClose!$D$3:$D$20000,K$3)</f>
        <v>0</v>
      </c>
      <c r="M4" s="34" t="s">
        <v>95</v>
      </c>
      <c r="N4" s="40">
        <f>SUMIFS(BISDATA!$J$3:$J$20000,BISDATA!$A$3:$A$20000,$M4,BISDATA!$I$3:$I$20000,N$3)</f>
        <v>17265954.550000001</v>
      </c>
      <c r="O4" s="27">
        <f>SUMIFS(BISDATA!$J$3:$J$20000,BISDATA!$A$3:$A$20000,$M4,BISDATA!$I$3:$I$20000,O$3)</f>
        <v>5369828.7100000028</v>
      </c>
      <c r="P4" s="27">
        <f>SUMIFS(BISDATA!$J$3:$J$20000,BISDATA!$A$3:$A$20000,$M4,BISDATA!$I$3:$I$20000,P$3)</f>
        <v>461214.39999999991</v>
      </c>
      <c r="Q4" s="27">
        <f>SUMIFS(BISDATA!$J$3:$J$20000,BISDATA!$A$3:$A$20000,$M4,BISDATA!$I$3:$I$20000,Q$3)</f>
        <v>239737.64</v>
      </c>
      <c r="R4" s="27">
        <f>SUMIFS(BISDATA!$J$3:$J$20000,BISDATA!$A$3:$A$20000,$M4,BISDATA!$I$3:$I$20000,R$3)</f>
        <v>0</v>
      </c>
      <c r="S4" s="27">
        <f>SUMIFS(BISDATA!$J$3:$J$20000,BISDATA!$A$3:$A$20000,$M4,BISDATA!$I$3:$I$20000,S$3)</f>
        <v>8508210.3800001275</v>
      </c>
      <c r="T4" s="84">
        <f>SUMIFS(BISDATA!$J$3:$J$20000,BISDATA!$A$3:$A$20000,$M4,BISDATA!$I$3:$I$20000,T$3)+SUMIFS(BISDATA!$J$3:$J$20000,BISDATA!$A$3:$A$20000,$M4,BISDATA!$I$3:$I$20000,T$2)</f>
        <v>54382.58</v>
      </c>
      <c r="U4" s="84">
        <f>SUMIFS(BISDATA!$J$3:$J$20000,BISDATA!$A$3:$A$20000,$M4,BISDATA!$I$3:$I$20000,U$3)+SUMIFS(BISDATA!$J$3:$J$20000,BISDATA!$A$3:$A$20000,$M4,BISDATA!$I$3:$I$20000,U$2)</f>
        <v>0</v>
      </c>
      <c r="V4" s="28">
        <f>SUMIFS(BISDATA!$J$3:$J$20000,BISDATA!$A$3:$A$20000,$M4,BISDATA!$I$3:$I$20000,V$3)</f>
        <v>0</v>
      </c>
      <c r="X4" s="34" t="s">
        <v>95</v>
      </c>
      <c r="Y4" s="40">
        <f>N4-C4</f>
        <v>10473722.600000001</v>
      </c>
      <c r="Z4" s="27">
        <f t="shared" ref="Z4:AG29" si="0">O4-D4</f>
        <v>728885.6800000025</v>
      </c>
      <c r="AA4" s="27">
        <f t="shared" si="0"/>
        <v>15707.830000000075</v>
      </c>
      <c r="AB4" s="27">
        <f t="shared" si="0"/>
        <v>7434.8100000000268</v>
      </c>
      <c r="AC4" s="27">
        <f t="shared" si="0"/>
        <v>0</v>
      </c>
      <c r="AD4" s="27">
        <f t="shared" si="0"/>
        <v>104501.64999997988</v>
      </c>
      <c r="AE4" s="27">
        <f t="shared" si="0"/>
        <v>54382.58</v>
      </c>
      <c r="AF4" s="27">
        <f t="shared" si="0"/>
        <v>0</v>
      </c>
      <c r="AG4" s="28">
        <f t="shared" si="0"/>
        <v>0</v>
      </c>
    </row>
    <row r="5" spans="1:33" x14ac:dyDescent="0.25">
      <c r="B5" s="35" t="s">
        <v>176</v>
      </c>
      <c r="C5" s="96">
        <f>SUMIFS(FastClose!$J$3:$J$20000,FastClose!$K$3:$K$20000,$B5,FastClose!$D$3:$D$20000,C$3)</f>
        <v>295353816.8000012</v>
      </c>
      <c r="D5" s="96">
        <f>SUMIFS(FastClose!$J$3:$J$20000,FastClose!$K$3:$K$20000,$B5,FastClose!$D$3:$D$20000,D$3)</f>
        <v>247043250.24999946</v>
      </c>
      <c r="E5" s="96">
        <f>SUMIFS(FastClose!$J$3:$J$20000,FastClose!$K$3:$K$20000,$B5,FastClose!$D$3:$D$20000,E$3)</f>
        <v>205963731.76000041</v>
      </c>
      <c r="F5" s="96">
        <f>SUMIFS(FastClose!$J$3:$J$20000,FastClose!$K$3:$K$20000,$B5,FastClose!$D$3:$D$20000,F$3)</f>
        <v>86231722.479999721</v>
      </c>
      <c r="G5" s="96">
        <f>SUMIFS(FastClose!$J$3:$J$20000,FastClose!$K$3:$K$20000,$B5,FastClose!$D$3:$D$20000,G$3)</f>
        <v>14.35</v>
      </c>
      <c r="H5" s="96">
        <f>SUMIFS(FastClose!$J$3:$J$20000,FastClose!$K$3:$K$20000,$B5,FastClose!$D$3:$D$20000,H$3)</f>
        <v>183189037.76000986</v>
      </c>
      <c r="I5" s="96">
        <f>SUMIFS(FastClose!$J$3:$J$20000,FastClose!$K$3:$K$20000,$B5,FastClose!$D$3:$D$20000,I$3)</f>
        <v>0</v>
      </c>
      <c r="J5" s="96">
        <f>SUMIFS(FastClose!$J$3:$J$20000,FastClose!$K$3:$K$20000,$B5,FastClose!$D$3:$D$20000,J$3)</f>
        <v>0</v>
      </c>
      <c r="K5" s="97">
        <f>SUMIFS(FastClose!$J$3:$J$20000,FastClose!$K$3:$K$20000,$B5,FastClose!$D$3:$D$20000,K$3)</f>
        <v>0</v>
      </c>
      <c r="M5" s="35" t="s">
        <v>176</v>
      </c>
      <c r="N5" s="29">
        <f>SUMIFS(BISDATA!$J$3:$J$20000,BISDATA!$A$3:$A$20000,$M5,BISDATA!$I$3:$I$20000,N$3)</f>
        <v>314518481.05000174</v>
      </c>
      <c r="O5" s="29">
        <f>SUMIFS(BISDATA!$J$3:$J$20000,BISDATA!$A$3:$A$20000,$M5,BISDATA!$I$3:$I$20000,O$3)</f>
        <v>271906415.86000103</v>
      </c>
      <c r="P5" s="29">
        <f>SUMIFS(BISDATA!$J$3:$J$20000,BISDATA!$A$3:$A$20000,$M5,BISDATA!$I$3:$I$20000,P$3)</f>
        <v>216367663.87000161</v>
      </c>
      <c r="Q5" s="29">
        <f>SUMIFS(BISDATA!$J$3:$J$20000,BISDATA!$A$3:$A$20000,$M5,BISDATA!$I$3:$I$20000,Q$3)</f>
        <v>90261977.839998141</v>
      </c>
      <c r="R5" s="29">
        <f>SUMIFS(BISDATA!$J$3:$J$20000,BISDATA!$A$3:$A$20000,$M5,BISDATA!$I$3:$I$20000,R$3)</f>
        <v>168.95</v>
      </c>
      <c r="S5" s="29">
        <f>SUMIFS(BISDATA!$J$3:$J$20000,BISDATA!$A$3:$A$20000,$M5,BISDATA!$I$3:$I$20000,S$3)</f>
        <v>182897119.36001047</v>
      </c>
      <c r="T5" s="85">
        <f>SUMIFS(BISDATA!$J$3:$J$20000,BISDATA!$A$3:$A$20000,$M5,BISDATA!$I$3:$I$20000,T$3)+SUMIFS(BISDATA!$J$3:$J$20000,BISDATA!$A$3:$A$20000,$M5,BISDATA!$I$3:$I$20000,T$2)</f>
        <v>3404872.07</v>
      </c>
      <c r="U5" s="85">
        <f>SUMIFS(BISDATA!$J$3:$J$20000,BISDATA!$A$3:$A$20000,$M5,BISDATA!$I$3:$I$20000,U$3)+SUMIFS(BISDATA!$J$3:$J$20000,BISDATA!$A$3:$A$20000,$M5,BISDATA!$I$3:$I$20000,U$2)</f>
        <v>0</v>
      </c>
      <c r="V5" s="30">
        <f>SUMIFS(BISDATA!$J$3:$J$20000,BISDATA!$A$3:$A$20000,$M5,BISDATA!$I$3:$I$20000,V$3)</f>
        <v>0</v>
      </c>
      <c r="X5" s="35" t="s">
        <v>176</v>
      </c>
      <c r="Y5" s="29">
        <f t="shared" ref="Y5:Y29" si="1">N5-C5</f>
        <v>19164664.250000536</v>
      </c>
      <c r="Z5" s="29">
        <f t="shared" si="0"/>
        <v>24863165.610001564</v>
      </c>
      <c r="AA5" s="29">
        <f t="shared" si="0"/>
        <v>10403932.110001206</v>
      </c>
      <c r="AB5" s="29">
        <f t="shared" si="0"/>
        <v>4030255.3599984199</v>
      </c>
      <c r="AC5" s="29">
        <f t="shared" si="0"/>
        <v>154.6</v>
      </c>
      <c r="AD5" s="29">
        <f t="shared" si="0"/>
        <v>-291918.39999938011</v>
      </c>
      <c r="AE5" s="29">
        <f t="shared" si="0"/>
        <v>3404872.07</v>
      </c>
      <c r="AF5" s="29">
        <f t="shared" si="0"/>
        <v>0</v>
      </c>
      <c r="AG5" s="30">
        <f t="shared" si="0"/>
        <v>0</v>
      </c>
    </row>
    <row r="6" spans="1:33" x14ac:dyDescent="0.25">
      <c r="B6" s="36" t="s">
        <v>51</v>
      </c>
      <c r="C6" s="99">
        <f>SUMIFS(FastClose!$J$3:$J$20000,FastClose!$K$3:$K$20000,$B6,FastClose!$D$3:$D$20000,C$3)</f>
        <v>9874272.3200000022</v>
      </c>
      <c r="D6" s="99">
        <f>SUMIFS(FastClose!$J$3:$J$20000,FastClose!$K$3:$K$20000,$B6,FastClose!$D$3:$D$20000,D$3)</f>
        <v>10418665.759999998</v>
      </c>
      <c r="E6" s="99">
        <f>SUMIFS(FastClose!$J$3:$J$20000,FastClose!$K$3:$K$20000,$B6,FastClose!$D$3:$D$20000,E$3)</f>
        <v>5779023.4600000009</v>
      </c>
      <c r="F6" s="99">
        <f>SUMIFS(FastClose!$J$3:$J$20000,FastClose!$K$3:$K$20000,$B6,FastClose!$D$3:$D$20000,F$3)</f>
        <v>2772606.6000000015</v>
      </c>
      <c r="G6" s="99">
        <f>SUMIFS(FastClose!$J$3:$J$20000,FastClose!$K$3:$K$20000,$B6,FastClose!$D$3:$D$20000,G$3)</f>
        <v>0</v>
      </c>
      <c r="H6" s="99">
        <f>SUMIFS(FastClose!$J$3:$J$20000,FastClose!$K$3:$K$20000,$B6,FastClose!$D$3:$D$20000,H$3)</f>
        <v>4239071.7999999635</v>
      </c>
      <c r="I6" s="99">
        <f>SUMIFS(FastClose!$J$3:$J$20000,FastClose!$K$3:$K$20000,$B6,FastClose!$D$3:$D$20000,I$3)</f>
        <v>0</v>
      </c>
      <c r="J6" s="99">
        <f>SUMIFS(FastClose!$J$3:$J$20000,FastClose!$K$3:$K$20000,$B6,FastClose!$D$3:$D$20000,J$3)</f>
        <v>0</v>
      </c>
      <c r="K6" s="100">
        <f>SUMIFS(FastClose!$J$3:$J$20000,FastClose!$K$3:$K$20000,$B6,FastClose!$D$3:$D$20000,K$3)</f>
        <v>0</v>
      </c>
      <c r="M6" s="36" t="s">
        <v>51</v>
      </c>
      <c r="N6" s="31">
        <f>SUMIFS(BISDATA!$J$3:$J$20000,BISDATA!$A$3:$A$20000,$M6,BISDATA!$I$3:$I$20000,N$3)</f>
        <v>9912944.2600000072</v>
      </c>
      <c r="O6" s="31">
        <f>SUMIFS(BISDATA!$J$3:$J$20000,BISDATA!$A$3:$A$20000,$M6,BISDATA!$I$3:$I$20000,O$3)</f>
        <v>11327582.950000007</v>
      </c>
      <c r="P6" s="31">
        <f>SUMIFS(BISDATA!$J$3:$J$20000,BISDATA!$A$3:$A$20000,$M6,BISDATA!$I$3:$I$20000,P$3)</f>
        <v>6018351.2400000002</v>
      </c>
      <c r="Q6" s="31">
        <f>SUMIFS(BISDATA!$J$3:$J$20000,BISDATA!$A$3:$A$20000,$M6,BISDATA!$I$3:$I$20000,Q$3)</f>
        <v>2894767.8200000022</v>
      </c>
      <c r="R6" s="31">
        <f>SUMIFS(BISDATA!$J$3:$J$20000,BISDATA!$A$3:$A$20000,$M6,BISDATA!$I$3:$I$20000,R$3)</f>
        <v>0</v>
      </c>
      <c r="S6" s="31">
        <f>SUMIFS(BISDATA!$J$3:$J$20000,BISDATA!$A$3:$A$20000,$M6,BISDATA!$I$3:$I$20000,S$3)</f>
        <v>4237160.6500000013</v>
      </c>
      <c r="T6" s="86">
        <f>SUMIFS(BISDATA!$J$3:$J$20000,BISDATA!$A$3:$A$20000,$M6,BISDATA!$I$3:$I$20000,T$3)+SUMIFS(BISDATA!$J$3:$J$20000,BISDATA!$A$3:$A$20000,$M6,BISDATA!$I$3:$I$20000,T$2)</f>
        <v>775</v>
      </c>
      <c r="U6" s="86">
        <f>SUMIFS(BISDATA!$J$3:$J$20000,BISDATA!$A$3:$A$20000,$M6,BISDATA!$I$3:$I$20000,U$3)+SUMIFS(BISDATA!$J$3:$J$20000,BISDATA!$A$3:$A$20000,$M6,BISDATA!$I$3:$I$20000,U$2)</f>
        <v>0</v>
      </c>
      <c r="V6" s="32">
        <f>SUMIFS(BISDATA!$J$3:$J$20000,BISDATA!$A$3:$A$20000,$M6,BISDATA!$I$3:$I$20000,V$3)</f>
        <v>0</v>
      </c>
      <c r="X6" s="36" t="s">
        <v>51</v>
      </c>
      <c r="Y6" s="31">
        <f t="shared" si="1"/>
        <v>38671.940000005066</v>
      </c>
      <c r="Z6" s="31">
        <f t="shared" si="0"/>
        <v>908917.19000000879</v>
      </c>
      <c r="AA6" s="31">
        <f t="shared" si="0"/>
        <v>239327.77999999933</v>
      </c>
      <c r="AB6" s="31">
        <f t="shared" si="0"/>
        <v>122161.22000000067</v>
      </c>
      <c r="AC6" s="31">
        <f t="shared" si="0"/>
        <v>0</v>
      </c>
      <c r="AD6" s="31">
        <f t="shared" si="0"/>
        <v>-1911.1499999621883</v>
      </c>
      <c r="AE6" s="31">
        <f t="shared" si="0"/>
        <v>775</v>
      </c>
      <c r="AF6" s="31">
        <f t="shared" si="0"/>
        <v>0</v>
      </c>
      <c r="AG6" s="32">
        <f t="shared" si="0"/>
        <v>0</v>
      </c>
    </row>
    <row r="7" spans="1:33" x14ac:dyDescent="0.25">
      <c r="B7" s="34" t="s">
        <v>149</v>
      </c>
      <c r="C7" s="93">
        <f>SUMIFS(FastClose!$J$3:$J$20000,FastClose!$K$3:$K$20000,$B7,FastClose!$D$3:$D$20000,C$3)</f>
        <v>33344629.060000002</v>
      </c>
      <c r="D7" s="93">
        <f>SUMIFS(FastClose!$J$3:$J$20000,FastClose!$K$3:$K$20000,$B7,FastClose!$D$3:$D$20000,D$3)</f>
        <v>15192116.059999991</v>
      </c>
      <c r="E7" s="93">
        <f>SUMIFS(FastClose!$J$3:$J$20000,FastClose!$K$3:$K$20000,$B7,FastClose!$D$3:$D$20000,E$3)</f>
        <v>3928265.75</v>
      </c>
      <c r="F7" s="93">
        <f>SUMIFS(FastClose!$J$3:$J$20000,FastClose!$K$3:$K$20000,$B7,FastClose!$D$3:$D$20000,F$3)</f>
        <v>1415510.4499999979</v>
      </c>
      <c r="G7" s="93">
        <f>SUMIFS(FastClose!$J$3:$J$20000,FastClose!$K$3:$K$20000,$B7,FastClose!$D$3:$D$20000,G$3)</f>
        <v>0</v>
      </c>
      <c r="H7" s="93">
        <f>SUMIFS(FastClose!$J$3:$J$20000,FastClose!$K$3:$K$20000,$B7,FastClose!$D$3:$D$20000,H$3)</f>
        <v>22706754.639999337</v>
      </c>
      <c r="I7" s="93">
        <f>SUMIFS(FastClose!$J$3:$J$20000,FastClose!$K$3:$K$20000,$B7,FastClose!$D$3:$D$20000,I$3)</f>
        <v>0</v>
      </c>
      <c r="J7" s="93">
        <f>SUMIFS(FastClose!$J$3:$J$20000,FastClose!$K$3:$K$20000,$B7,FastClose!$D$3:$D$20000,J$3)</f>
        <v>0</v>
      </c>
      <c r="K7" s="94">
        <f>SUMIFS(FastClose!$J$3:$J$20000,FastClose!$K$3:$K$20000,$B7,FastClose!$D$3:$D$20000,K$3)</f>
        <v>0</v>
      </c>
      <c r="M7" s="34" t="s">
        <v>149</v>
      </c>
      <c r="N7" s="27">
        <f>SUMIFS(BISDATA!$J$3:$J$20000,BISDATA!$A$3:$A$20000,$M7,BISDATA!$I$3:$I$20000,N$3)</f>
        <v>28038533.099999994</v>
      </c>
      <c r="O7" s="27">
        <f>SUMIFS(BISDATA!$J$3:$J$20000,BISDATA!$A$3:$A$20000,$M7,BISDATA!$I$3:$I$20000,O$3)</f>
        <v>18194710.049999982</v>
      </c>
      <c r="P7" s="27">
        <f>SUMIFS(BISDATA!$J$3:$J$20000,BISDATA!$A$3:$A$20000,$M7,BISDATA!$I$3:$I$20000,P$3)</f>
        <v>4052103.96</v>
      </c>
      <c r="Q7" s="27">
        <f>SUMIFS(BISDATA!$J$3:$J$20000,BISDATA!$A$3:$A$20000,$M7,BISDATA!$I$3:$I$20000,Q$3)</f>
        <v>1498827.879999998</v>
      </c>
      <c r="R7" s="27">
        <f>SUMIFS(BISDATA!$J$3:$J$20000,BISDATA!$A$3:$A$20000,$M7,BISDATA!$I$3:$I$20000,R$3)</f>
        <v>0</v>
      </c>
      <c r="S7" s="27">
        <f>SUMIFS(BISDATA!$J$3:$J$20000,BISDATA!$A$3:$A$20000,$M7,BISDATA!$I$3:$I$20000,S$3)</f>
        <v>22686568.389998946</v>
      </c>
      <c r="T7" s="84">
        <f>SUMIFS(BISDATA!$J$3:$J$20000,BISDATA!$A$3:$A$20000,$M7,BISDATA!$I$3:$I$20000,T$3)+SUMIFS(BISDATA!$J$3:$J$20000,BISDATA!$A$3:$A$20000,$M7,BISDATA!$I$3:$I$20000,T$2)</f>
        <v>392490.45</v>
      </c>
      <c r="U7" s="84">
        <f>SUMIFS(BISDATA!$J$3:$J$20000,BISDATA!$A$3:$A$20000,$M7,BISDATA!$I$3:$I$20000,U$3)+SUMIFS(BISDATA!$J$3:$J$20000,BISDATA!$A$3:$A$20000,$M7,BISDATA!$I$3:$I$20000,U$2)</f>
        <v>0</v>
      </c>
      <c r="V7" s="28">
        <f>SUMIFS(BISDATA!$J$3:$J$20000,BISDATA!$A$3:$A$20000,$M7,BISDATA!$I$3:$I$20000,V$3)</f>
        <v>0</v>
      </c>
      <c r="X7" s="34" t="s">
        <v>149</v>
      </c>
      <c r="Y7" s="27">
        <f t="shared" si="1"/>
        <v>-5306095.9600000083</v>
      </c>
      <c r="Z7" s="27">
        <f t="shared" si="0"/>
        <v>3002593.9899999909</v>
      </c>
      <c r="AA7" s="27">
        <f t="shared" si="0"/>
        <v>123838.20999999996</v>
      </c>
      <c r="AB7" s="27">
        <f t="shared" si="0"/>
        <v>83317.430000000168</v>
      </c>
      <c r="AC7" s="27">
        <f t="shared" si="0"/>
        <v>0</v>
      </c>
      <c r="AD7" s="27">
        <f t="shared" si="0"/>
        <v>-20186.250000391155</v>
      </c>
      <c r="AE7" s="27">
        <f t="shared" si="0"/>
        <v>392490.45</v>
      </c>
      <c r="AF7" s="27">
        <f t="shared" si="0"/>
        <v>0</v>
      </c>
      <c r="AG7" s="28">
        <f t="shared" si="0"/>
        <v>0</v>
      </c>
    </row>
    <row r="8" spans="1:33" x14ac:dyDescent="0.25">
      <c r="B8" s="35" t="s">
        <v>219</v>
      </c>
      <c r="C8" s="96">
        <f>SUMIFS(FastClose!$J$3:$J$20000,FastClose!$K$3:$K$20000,$B8,FastClose!$D$3:$D$20000,C$3)</f>
        <v>125517385.37999995</v>
      </c>
      <c r="D8" s="96">
        <f>SUMIFS(FastClose!$J$3:$J$20000,FastClose!$K$3:$K$20000,$B8,FastClose!$D$3:$D$20000,D$3)</f>
        <v>122656592.41000023</v>
      </c>
      <c r="E8" s="96">
        <f>SUMIFS(FastClose!$J$3:$J$20000,FastClose!$K$3:$K$20000,$B8,FastClose!$D$3:$D$20000,E$3)</f>
        <v>96884731.349999815</v>
      </c>
      <c r="F8" s="96">
        <f>SUMIFS(FastClose!$J$3:$J$20000,FastClose!$K$3:$K$20000,$B8,FastClose!$D$3:$D$20000,F$3)</f>
        <v>39222997.159999877</v>
      </c>
      <c r="G8" s="96">
        <f>SUMIFS(FastClose!$J$3:$J$20000,FastClose!$K$3:$K$20000,$B8,FastClose!$D$3:$D$20000,G$3)</f>
        <v>2612.61</v>
      </c>
      <c r="H8" s="96">
        <f>SUMIFS(FastClose!$J$3:$J$20000,FastClose!$K$3:$K$20000,$B8,FastClose!$D$3:$D$20000,H$3)</f>
        <v>82201906.500007302</v>
      </c>
      <c r="I8" s="96">
        <f>SUMIFS(FastClose!$J$3:$J$20000,FastClose!$K$3:$K$20000,$B8,FastClose!$D$3:$D$20000,I$3)</f>
        <v>0</v>
      </c>
      <c r="J8" s="96">
        <f>SUMIFS(FastClose!$J$3:$J$20000,FastClose!$K$3:$K$20000,$B8,FastClose!$D$3:$D$20000,J$3)</f>
        <v>0</v>
      </c>
      <c r="K8" s="97">
        <f>SUMIFS(FastClose!$J$3:$J$20000,FastClose!$K$3:$K$20000,$B8,FastClose!$D$3:$D$20000,K$3)</f>
        <v>0</v>
      </c>
      <c r="M8" s="35" t="s">
        <v>219</v>
      </c>
      <c r="N8" s="29">
        <f>SUMIFS(BISDATA!$J$3:$J$20000,BISDATA!$A$3:$A$20000,$M8,BISDATA!$I$3:$I$20000,N$3)</f>
        <v>131739989.23999982</v>
      </c>
      <c r="O8" s="29">
        <f>SUMIFS(BISDATA!$J$3:$J$20000,BISDATA!$A$3:$A$20000,$M8,BISDATA!$I$3:$I$20000,O$3)</f>
        <v>134973819.24000028</v>
      </c>
      <c r="P8" s="29">
        <f>SUMIFS(BISDATA!$J$3:$J$20000,BISDATA!$A$3:$A$20000,$M8,BISDATA!$I$3:$I$20000,P$3)</f>
        <v>105391431.12000149</v>
      </c>
      <c r="Q8" s="29">
        <f>SUMIFS(BISDATA!$J$3:$J$20000,BISDATA!$A$3:$A$20000,$M8,BISDATA!$I$3:$I$20000,Q$3)</f>
        <v>40924603.289996125</v>
      </c>
      <c r="R8" s="29">
        <f>SUMIFS(BISDATA!$J$3:$J$20000,BISDATA!$A$3:$A$20000,$M8,BISDATA!$I$3:$I$20000,R$3)</f>
        <v>28.65</v>
      </c>
      <c r="S8" s="29">
        <f>SUMIFS(BISDATA!$J$3:$J$20000,BISDATA!$A$3:$A$20000,$M8,BISDATA!$I$3:$I$20000,S$3)</f>
        <v>82267488.820007563</v>
      </c>
      <c r="T8" s="85">
        <f>SUMIFS(BISDATA!$J$3:$J$20000,BISDATA!$A$3:$A$20000,$M8,BISDATA!$I$3:$I$20000,T$3)+SUMIFS(BISDATA!$J$3:$J$20000,BISDATA!$A$3:$A$20000,$M8,BISDATA!$I$3:$I$20000,T$2)</f>
        <v>2253350.9300000002</v>
      </c>
      <c r="U8" s="85">
        <f>SUMIFS(BISDATA!$J$3:$J$20000,BISDATA!$A$3:$A$20000,$M8,BISDATA!$I$3:$I$20000,U$3)+SUMIFS(BISDATA!$J$3:$J$20000,BISDATA!$A$3:$A$20000,$M8,BISDATA!$I$3:$I$20000,U$2)</f>
        <v>0</v>
      </c>
      <c r="V8" s="30">
        <f>SUMIFS(BISDATA!$J$3:$J$20000,BISDATA!$A$3:$A$20000,$M8,BISDATA!$I$3:$I$20000,V$3)</f>
        <v>0</v>
      </c>
      <c r="X8" s="35" t="s">
        <v>219</v>
      </c>
      <c r="Y8" s="29">
        <f t="shared" si="1"/>
        <v>6222603.8599998653</v>
      </c>
      <c r="Z8" s="29">
        <f t="shared" si="0"/>
        <v>12317226.830000043</v>
      </c>
      <c r="AA8" s="29">
        <f t="shared" si="0"/>
        <v>8506699.7700016797</v>
      </c>
      <c r="AB8" s="29">
        <f t="shared" si="0"/>
        <v>1701606.1299962476</v>
      </c>
      <c r="AC8" s="29">
        <f t="shared" si="0"/>
        <v>-2583.96</v>
      </c>
      <c r="AD8" s="29">
        <f t="shared" si="0"/>
        <v>65582.320000261068</v>
      </c>
      <c r="AE8" s="29">
        <f t="shared" si="0"/>
        <v>2253350.9300000002</v>
      </c>
      <c r="AF8" s="29">
        <f t="shared" si="0"/>
        <v>0</v>
      </c>
      <c r="AG8" s="30">
        <f t="shared" si="0"/>
        <v>0</v>
      </c>
    </row>
    <row r="9" spans="1:33" x14ac:dyDescent="0.25">
      <c r="B9" s="36" t="s">
        <v>65</v>
      </c>
      <c r="C9" s="99">
        <f>SUMIFS(FastClose!$J$3:$J$20000,FastClose!$K$3:$K$20000,$B9,FastClose!$D$3:$D$20000,C$3)</f>
        <v>260560.97</v>
      </c>
      <c r="D9" s="99">
        <f>SUMIFS(FastClose!$J$3:$J$20000,FastClose!$K$3:$K$20000,$B9,FastClose!$D$3:$D$20000,D$3)</f>
        <v>122096.48</v>
      </c>
      <c r="E9" s="99">
        <f>SUMIFS(FastClose!$J$3:$J$20000,FastClose!$K$3:$K$20000,$B9,FastClose!$D$3:$D$20000,E$3)</f>
        <v>74176.74000000002</v>
      </c>
      <c r="F9" s="99">
        <f>SUMIFS(FastClose!$J$3:$J$20000,FastClose!$K$3:$K$20000,$B9,FastClose!$D$3:$D$20000,F$3)</f>
        <v>27924.000000000004</v>
      </c>
      <c r="G9" s="99">
        <f>SUMIFS(FastClose!$J$3:$J$20000,FastClose!$K$3:$K$20000,$B9,FastClose!$D$3:$D$20000,G$3)</f>
        <v>0</v>
      </c>
      <c r="H9" s="99">
        <f>SUMIFS(FastClose!$J$3:$J$20000,FastClose!$K$3:$K$20000,$B9,FastClose!$D$3:$D$20000,H$3)</f>
        <v>2410.12</v>
      </c>
      <c r="I9" s="99">
        <f>SUMIFS(FastClose!$J$3:$J$20000,FastClose!$K$3:$K$20000,$B9,FastClose!$D$3:$D$20000,I$3)</f>
        <v>0</v>
      </c>
      <c r="J9" s="99">
        <f>SUMIFS(FastClose!$J$3:$J$20000,FastClose!$K$3:$K$20000,$B9,FastClose!$D$3:$D$20000,J$3)</f>
        <v>0</v>
      </c>
      <c r="K9" s="100">
        <f>SUMIFS(FastClose!$J$3:$J$20000,FastClose!$K$3:$K$20000,$B9,FastClose!$D$3:$D$20000,K$3)</f>
        <v>0</v>
      </c>
      <c r="M9" s="36" t="s">
        <v>65</v>
      </c>
      <c r="N9" s="31">
        <f>SUMIFS(BISDATA!$J$3:$J$20000,BISDATA!$A$3:$A$20000,$M9,BISDATA!$I$3:$I$20000,N$3)</f>
        <v>254331.07</v>
      </c>
      <c r="O9" s="31">
        <f>SUMIFS(BISDATA!$J$3:$J$20000,BISDATA!$A$3:$A$20000,$M9,BISDATA!$I$3:$I$20000,O$3)</f>
        <v>-141744.49000000002</v>
      </c>
      <c r="P9" s="31">
        <f>SUMIFS(BISDATA!$J$3:$J$20000,BISDATA!$A$3:$A$20000,$M9,BISDATA!$I$3:$I$20000,P$3)</f>
        <v>64706.559999999998</v>
      </c>
      <c r="Q9" s="31">
        <f>SUMIFS(BISDATA!$J$3:$J$20000,BISDATA!$A$3:$A$20000,$M9,BISDATA!$I$3:$I$20000,Q$3)</f>
        <v>26595.670000000002</v>
      </c>
      <c r="R9" s="31">
        <f>SUMIFS(BISDATA!$J$3:$J$20000,BISDATA!$A$3:$A$20000,$M9,BISDATA!$I$3:$I$20000,R$3)</f>
        <v>0</v>
      </c>
      <c r="S9" s="31">
        <f>SUMIFS(BISDATA!$J$3:$J$20000,BISDATA!$A$3:$A$20000,$M9,BISDATA!$I$3:$I$20000,S$3)</f>
        <v>0</v>
      </c>
      <c r="T9" s="86">
        <f>SUMIFS(BISDATA!$J$3:$J$20000,BISDATA!$A$3:$A$20000,$M9,BISDATA!$I$3:$I$20000,T$3)+SUMIFS(BISDATA!$J$3:$J$20000,BISDATA!$A$3:$A$20000,$M9,BISDATA!$I$3:$I$20000,T$2)</f>
        <v>98</v>
      </c>
      <c r="U9" s="86">
        <f>SUMIFS(BISDATA!$J$3:$J$20000,BISDATA!$A$3:$A$20000,$M9,BISDATA!$I$3:$I$20000,U$3)+SUMIFS(BISDATA!$J$3:$J$20000,BISDATA!$A$3:$A$20000,$M9,BISDATA!$I$3:$I$20000,U$2)</f>
        <v>0</v>
      </c>
      <c r="V9" s="32">
        <f>SUMIFS(BISDATA!$J$3:$J$20000,BISDATA!$A$3:$A$20000,$M9,BISDATA!$I$3:$I$20000,V$3)</f>
        <v>0</v>
      </c>
      <c r="X9" s="36" t="s">
        <v>65</v>
      </c>
      <c r="Y9" s="31">
        <f t="shared" si="1"/>
        <v>-6229.8999999999942</v>
      </c>
      <c r="Z9" s="31">
        <f t="shared" si="0"/>
        <v>-263840.97000000003</v>
      </c>
      <c r="AA9" s="31">
        <f t="shared" si="0"/>
        <v>-9470.1800000000221</v>
      </c>
      <c r="AB9" s="31">
        <f t="shared" si="0"/>
        <v>-1328.3300000000017</v>
      </c>
      <c r="AC9" s="31">
        <f t="shared" si="0"/>
        <v>0</v>
      </c>
      <c r="AD9" s="31">
        <f t="shared" si="0"/>
        <v>-2410.12</v>
      </c>
      <c r="AE9" s="31">
        <f t="shared" si="0"/>
        <v>98</v>
      </c>
      <c r="AF9" s="31">
        <f t="shared" si="0"/>
        <v>0</v>
      </c>
      <c r="AG9" s="32">
        <f t="shared" si="0"/>
        <v>0</v>
      </c>
    </row>
    <row r="10" spans="1:33" x14ac:dyDescent="0.25">
      <c r="B10" s="34" t="s">
        <v>100</v>
      </c>
      <c r="C10" s="93">
        <f>SUMIFS(FastClose!$J$3:$J$20000,FastClose!$K$3:$K$20000,$B10,FastClose!$D$3:$D$20000,C$3)</f>
        <v>33999393.189999998</v>
      </c>
      <c r="D10" s="93">
        <f>SUMIFS(FastClose!$J$3:$J$20000,FastClose!$K$3:$K$20000,$B10,FastClose!$D$3:$D$20000,D$3)</f>
        <v>20873079.959999993</v>
      </c>
      <c r="E10" s="93">
        <f>SUMIFS(FastClose!$J$3:$J$20000,FastClose!$K$3:$K$20000,$B10,FastClose!$D$3:$D$20000,E$3)</f>
        <v>3424048.6199999996</v>
      </c>
      <c r="F10" s="93">
        <f>SUMIFS(FastClose!$J$3:$J$20000,FastClose!$K$3:$K$20000,$B10,FastClose!$D$3:$D$20000,F$3)</f>
        <v>1926600.5500000005</v>
      </c>
      <c r="G10" s="93">
        <f>SUMIFS(FastClose!$J$3:$J$20000,FastClose!$K$3:$K$20000,$B10,FastClose!$D$3:$D$20000,G$3)</f>
        <v>0</v>
      </c>
      <c r="H10" s="93">
        <f>SUMIFS(FastClose!$J$3:$J$20000,FastClose!$K$3:$K$20000,$B10,FastClose!$D$3:$D$20000,H$3)</f>
        <v>26156062.970000658</v>
      </c>
      <c r="I10" s="93">
        <f>SUMIFS(FastClose!$J$3:$J$20000,FastClose!$K$3:$K$20000,$B10,FastClose!$D$3:$D$20000,I$3)</f>
        <v>0</v>
      </c>
      <c r="J10" s="93">
        <f>SUMIFS(FastClose!$J$3:$J$20000,FastClose!$K$3:$K$20000,$B10,FastClose!$D$3:$D$20000,J$3)</f>
        <v>0</v>
      </c>
      <c r="K10" s="94">
        <f>SUMIFS(FastClose!$J$3:$J$20000,FastClose!$K$3:$K$20000,$B10,FastClose!$D$3:$D$20000,K$3)</f>
        <v>0</v>
      </c>
      <c r="M10" s="34" t="s">
        <v>100</v>
      </c>
      <c r="N10" s="27">
        <f>SUMIFS(BISDATA!$J$3:$J$20000,BISDATA!$A$3:$A$20000,$M10,BISDATA!$I$3:$I$20000,N$3)</f>
        <v>36938798.280000001</v>
      </c>
      <c r="O10" s="27">
        <f>SUMIFS(BISDATA!$J$3:$J$20000,BISDATA!$A$3:$A$20000,$M10,BISDATA!$I$3:$I$20000,O$3)</f>
        <v>24023462.489999991</v>
      </c>
      <c r="P10" s="27">
        <f>SUMIFS(BISDATA!$J$3:$J$20000,BISDATA!$A$3:$A$20000,$M10,BISDATA!$I$3:$I$20000,P$3)</f>
        <v>3717908.9299999992</v>
      </c>
      <c r="Q10" s="27">
        <f>SUMIFS(BISDATA!$J$3:$J$20000,BISDATA!$A$3:$A$20000,$M10,BISDATA!$I$3:$I$20000,Q$3)</f>
        <v>1980047.4399999997</v>
      </c>
      <c r="R10" s="27">
        <f>SUMIFS(BISDATA!$J$3:$J$20000,BISDATA!$A$3:$A$20000,$M10,BISDATA!$I$3:$I$20000,R$3)</f>
        <v>0</v>
      </c>
      <c r="S10" s="27">
        <f>SUMIFS(BISDATA!$J$3:$J$20000,BISDATA!$A$3:$A$20000,$M10,BISDATA!$I$3:$I$20000,S$3)</f>
        <v>26137315.9600005</v>
      </c>
      <c r="T10" s="84">
        <f>SUMIFS(BISDATA!$J$3:$J$20000,BISDATA!$A$3:$A$20000,$M10,BISDATA!$I$3:$I$20000,T$3)+SUMIFS(BISDATA!$J$3:$J$20000,BISDATA!$A$3:$A$20000,$M10,BISDATA!$I$3:$I$20000,T$2)</f>
        <v>352.09999999999997</v>
      </c>
      <c r="U10" s="84">
        <f>SUMIFS(BISDATA!$J$3:$J$20000,BISDATA!$A$3:$A$20000,$M10,BISDATA!$I$3:$I$20000,U$3)+SUMIFS(BISDATA!$J$3:$J$20000,BISDATA!$A$3:$A$20000,$M10,BISDATA!$I$3:$I$20000,U$2)</f>
        <v>324</v>
      </c>
      <c r="V10" s="28">
        <f>SUMIFS(BISDATA!$J$3:$J$20000,BISDATA!$A$3:$A$20000,$M10,BISDATA!$I$3:$I$20000,V$3)</f>
        <v>0</v>
      </c>
      <c r="X10" s="34" t="s">
        <v>100</v>
      </c>
      <c r="Y10" s="27">
        <f t="shared" si="1"/>
        <v>2939405.0900000036</v>
      </c>
      <c r="Z10" s="27">
        <f t="shared" si="0"/>
        <v>3150382.5299999975</v>
      </c>
      <c r="AA10" s="27">
        <f t="shared" si="0"/>
        <v>293860.30999999959</v>
      </c>
      <c r="AB10" s="27">
        <f t="shared" si="0"/>
        <v>53446.889999999199</v>
      </c>
      <c r="AC10" s="27">
        <f t="shared" si="0"/>
        <v>0</v>
      </c>
      <c r="AD10" s="27">
        <f t="shared" si="0"/>
        <v>-18747.010000158101</v>
      </c>
      <c r="AE10" s="27">
        <f t="shared" si="0"/>
        <v>352.09999999999997</v>
      </c>
      <c r="AF10" s="27">
        <f t="shared" si="0"/>
        <v>324</v>
      </c>
      <c r="AG10" s="28">
        <f t="shared" si="0"/>
        <v>0</v>
      </c>
    </row>
    <row r="11" spans="1:33" x14ac:dyDescent="0.25">
      <c r="B11" s="35" t="s">
        <v>185</v>
      </c>
      <c r="C11" s="96">
        <f>SUMIFS(FastClose!$J$3:$J$20000,FastClose!$K$3:$K$20000,$B11,FastClose!$D$3:$D$20000,C$3)</f>
        <v>57050383.399999961</v>
      </c>
      <c r="D11" s="96">
        <f>SUMIFS(FastClose!$J$3:$J$20000,FastClose!$K$3:$K$20000,$B11,FastClose!$D$3:$D$20000,D$3)</f>
        <v>59095992.629999995</v>
      </c>
      <c r="E11" s="96">
        <f>SUMIFS(FastClose!$J$3:$J$20000,FastClose!$K$3:$K$20000,$B11,FastClose!$D$3:$D$20000,E$3)</f>
        <v>50421966.429999992</v>
      </c>
      <c r="F11" s="96">
        <f>SUMIFS(FastClose!$J$3:$J$20000,FastClose!$K$3:$K$20000,$B11,FastClose!$D$3:$D$20000,F$3)</f>
        <v>18066987.830000009</v>
      </c>
      <c r="G11" s="96">
        <f>SUMIFS(FastClose!$J$3:$J$20000,FastClose!$K$3:$K$20000,$B11,FastClose!$D$3:$D$20000,G$3)</f>
        <v>770.67000000000007</v>
      </c>
      <c r="H11" s="96">
        <f>SUMIFS(FastClose!$J$3:$J$20000,FastClose!$K$3:$K$20000,$B11,FastClose!$D$3:$D$20000,H$3)</f>
        <v>39061380.999999985</v>
      </c>
      <c r="I11" s="96">
        <f>SUMIFS(FastClose!$J$3:$J$20000,FastClose!$K$3:$K$20000,$B11,FastClose!$D$3:$D$20000,I$3)</f>
        <v>0</v>
      </c>
      <c r="J11" s="96">
        <f>SUMIFS(FastClose!$J$3:$J$20000,FastClose!$K$3:$K$20000,$B11,FastClose!$D$3:$D$20000,J$3)</f>
        <v>0</v>
      </c>
      <c r="K11" s="97">
        <f>SUMIFS(FastClose!$J$3:$J$20000,FastClose!$K$3:$K$20000,$B11,FastClose!$D$3:$D$20000,K$3)</f>
        <v>0</v>
      </c>
      <c r="M11" s="35" t="s">
        <v>185</v>
      </c>
      <c r="N11" s="29">
        <f>SUMIFS(BISDATA!$J$3:$J$20000,BISDATA!$A$3:$A$20000,$M11,BISDATA!$I$3:$I$20000,N$3)</f>
        <v>58525300.999999985</v>
      </c>
      <c r="O11" s="29">
        <f>SUMIFS(BISDATA!$J$3:$J$20000,BISDATA!$A$3:$A$20000,$M11,BISDATA!$I$3:$I$20000,O$3)</f>
        <v>64254502.7700001</v>
      </c>
      <c r="P11" s="29">
        <f>SUMIFS(BISDATA!$J$3:$J$20000,BISDATA!$A$3:$A$20000,$M11,BISDATA!$I$3:$I$20000,P$3)</f>
        <v>52102827.139999643</v>
      </c>
      <c r="Q11" s="29">
        <f>SUMIFS(BISDATA!$J$3:$J$20000,BISDATA!$A$3:$A$20000,$M11,BISDATA!$I$3:$I$20000,Q$3)</f>
        <v>18695910.970000144</v>
      </c>
      <c r="R11" s="29">
        <f>SUMIFS(BISDATA!$J$3:$J$20000,BISDATA!$A$3:$A$20000,$M11,BISDATA!$I$3:$I$20000,R$3)</f>
        <v>17</v>
      </c>
      <c r="S11" s="29">
        <f>SUMIFS(BISDATA!$J$3:$J$20000,BISDATA!$A$3:$A$20000,$M11,BISDATA!$I$3:$I$20000,S$3)</f>
        <v>38990434.369999819</v>
      </c>
      <c r="T11" s="85">
        <f>SUMIFS(BISDATA!$J$3:$J$20000,BISDATA!$A$3:$A$20000,$M11,BISDATA!$I$3:$I$20000,T$3)+SUMIFS(BISDATA!$J$3:$J$20000,BISDATA!$A$3:$A$20000,$M11,BISDATA!$I$3:$I$20000,T$2)</f>
        <v>24833.010000000002</v>
      </c>
      <c r="U11" s="85">
        <f>SUMIFS(BISDATA!$J$3:$J$20000,BISDATA!$A$3:$A$20000,$M11,BISDATA!$I$3:$I$20000,U$3)+SUMIFS(BISDATA!$J$3:$J$20000,BISDATA!$A$3:$A$20000,$M11,BISDATA!$I$3:$I$20000,U$2)</f>
        <v>281.95</v>
      </c>
      <c r="V11" s="30">
        <f>SUMIFS(BISDATA!$J$3:$J$20000,BISDATA!$A$3:$A$20000,$M11,BISDATA!$I$3:$I$20000,V$3)</f>
        <v>0</v>
      </c>
      <c r="X11" s="35" t="s">
        <v>185</v>
      </c>
      <c r="Y11" s="29">
        <f t="shared" si="1"/>
        <v>1474917.6000000238</v>
      </c>
      <c r="Z11" s="29">
        <f t="shared" si="0"/>
        <v>5158510.1400001049</v>
      </c>
      <c r="AA11" s="29">
        <f t="shared" si="0"/>
        <v>1680860.7099996507</v>
      </c>
      <c r="AB11" s="29">
        <f t="shared" si="0"/>
        <v>628923.14000013471</v>
      </c>
      <c r="AC11" s="29">
        <f t="shared" si="0"/>
        <v>-753.67000000000007</v>
      </c>
      <c r="AD11" s="29">
        <f t="shared" si="0"/>
        <v>-70946.630000166595</v>
      </c>
      <c r="AE11" s="29">
        <f t="shared" si="0"/>
        <v>24833.010000000002</v>
      </c>
      <c r="AF11" s="29">
        <f t="shared" si="0"/>
        <v>281.95</v>
      </c>
      <c r="AG11" s="30">
        <f t="shared" si="0"/>
        <v>0</v>
      </c>
    </row>
    <row r="12" spans="1:33" x14ac:dyDescent="0.25">
      <c r="B12" s="36" t="s">
        <v>57</v>
      </c>
      <c r="C12" s="99">
        <f>SUMIFS(FastClose!$J$3:$J$20000,FastClose!$K$3:$K$20000,$B12,FastClose!$D$3:$D$20000,C$3)</f>
        <v>1200055.82</v>
      </c>
      <c r="D12" s="99">
        <f>SUMIFS(FastClose!$J$3:$J$20000,FastClose!$K$3:$K$20000,$B12,FastClose!$D$3:$D$20000,D$3)</f>
        <v>1077678.5599999998</v>
      </c>
      <c r="E12" s="99">
        <f>SUMIFS(FastClose!$J$3:$J$20000,FastClose!$K$3:$K$20000,$B12,FastClose!$D$3:$D$20000,E$3)</f>
        <v>830132.46999999986</v>
      </c>
      <c r="F12" s="99">
        <f>SUMIFS(FastClose!$J$3:$J$20000,FastClose!$K$3:$K$20000,$B12,FastClose!$D$3:$D$20000,F$3)</f>
        <v>320389.0799999999</v>
      </c>
      <c r="G12" s="99">
        <f>SUMIFS(FastClose!$J$3:$J$20000,FastClose!$K$3:$K$20000,$B12,FastClose!$D$3:$D$20000,G$3)</f>
        <v>211.18</v>
      </c>
      <c r="H12" s="99">
        <f>SUMIFS(FastClose!$J$3:$J$20000,FastClose!$K$3:$K$20000,$B12,FastClose!$D$3:$D$20000,H$3)</f>
        <v>575330.7899999998</v>
      </c>
      <c r="I12" s="99">
        <f>SUMIFS(FastClose!$J$3:$J$20000,FastClose!$K$3:$K$20000,$B12,FastClose!$D$3:$D$20000,I$3)</f>
        <v>0</v>
      </c>
      <c r="J12" s="99">
        <f>SUMIFS(FastClose!$J$3:$J$20000,FastClose!$K$3:$K$20000,$B12,FastClose!$D$3:$D$20000,J$3)</f>
        <v>0</v>
      </c>
      <c r="K12" s="100">
        <f>SUMIFS(FastClose!$J$3:$J$20000,FastClose!$K$3:$K$20000,$B12,FastClose!$D$3:$D$20000,K$3)</f>
        <v>0</v>
      </c>
      <c r="M12" s="36" t="s">
        <v>57</v>
      </c>
      <c r="N12" s="31">
        <f>SUMIFS(BISDATA!$J$3:$J$20000,BISDATA!$A$3:$A$20000,$M12,BISDATA!$I$3:$I$20000,N$3)</f>
        <v>1202993.73</v>
      </c>
      <c r="O12" s="31">
        <f>SUMIFS(BISDATA!$J$3:$J$20000,BISDATA!$A$3:$A$20000,$M12,BISDATA!$I$3:$I$20000,O$3)</f>
        <v>1174768.5199999996</v>
      </c>
      <c r="P12" s="31">
        <f>SUMIFS(BISDATA!$J$3:$J$20000,BISDATA!$A$3:$A$20000,$M12,BISDATA!$I$3:$I$20000,P$3)</f>
        <v>853935.5399999998</v>
      </c>
      <c r="Q12" s="31">
        <f>SUMIFS(BISDATA!$J$3:$J$20000,BISDATA!$A$3:$A$20000,$M12,BISDATA!$I$3:$I$20000,Q$3)</f>
        <v>332175.77</v>
      </c>
      <c r="R12" s="31">
        <f>SUMIFS(BISDATA!$J$3:$J$20000,BISDATA!$A$3:$A$20000,$M12,BISDATA!$I$3:$I$20000,R$3)</f>
        <v>0</v>
      </c>
      <c r="S12" s="31">
        <f>SUMIFS(BISDATA!$J$3:$J$20000,BISDATA!$A$3:$A$20000,$M12,BISDATA!$I$3:$I$20000,S$3)</f>
        <v>819826.80999999924</v>
      </c>
      <c r="T12" s="86">
        <f>SUMIFS(BISDATA!$J$3:$J$20000,BISDATA!$A$3:$A$20000,$M12,BISDATA!$I$3:$I$20000,T$3)+SUMIFS(BISDATA!$J$3:$J$20000,BISDATA!$A$3:$A$20000,$M12,BISDATA!$I$3:$I$20000,T$2)</f>
        <v>0</v>
      </c>
      <c r="U12" s="86">
        <f>SUMIFS(BISDATA!$J$3:$J$20000,BISDATA!$A$3:$A$20000,$M12,BISDATA!$I$3:$I$20000,U$3)+SUMIFS(BISDATA!$J$3:$J$20000,BISDATA!$A$3:$A$20000,$M12,BISDATA!$I$3:$I$20000,U$2)</f>
        <v>0</v>
      </c>
      <c r="V12" s="32">
        <f>SUMIFS(BISDATA!$J$3:$J$20000,BISDATA!$A$3:$A$20000,$M12,BISDATA!$I$3:$I$20000,V$3)</f>
        <v>0</v>
      </c>
      <c r="X12" s="36" t="s">
        <v>57</v>
      </c>
      <c r="Y12" s="31">
        <f t="shared" si="1"/>
        <v>2937.9099999999162</v>
      </c>
      <c r="Z12" s="31">
        <f t="shared" si="0"/>
        <v>97089.95999999973</v>
      </c>
      <c r="AA12" s="31">
        <f t="shared" si="0"/>
        <v>23803.069999999949</v>
      </c>
      <c r="AB12" s="31">
        <f t="shared" si="0"/>
        <v>11786.690000000119</v>
      </c>
      <c r="AC12" s="31">
        <f t="shared" si="0"/>
        <v>-211.18</v>
      </c>
      <c r="AD12" s="31">
        <f t="shared" si="0"/>
        <v>244496.01999999944</v>
      </c>
      <c r="AE12" s="31">
        <f t="shared" si="0"/>
        <v>0</v>
      </c>
      <c r="AF12" s="31">
        <f t="shared" si="0"/>
        <v>0</v>
      </c>
      <c r="AG12" s="32">
        <f t="shared" si="0"/>
        <v>0</v>
      </c>
    </row>
    <row r="13" spans="1:33" x14ac:dyDescent="0.25">
      <c r="B13" s="34" t="s">
        <v>138</v>
      </c>
      <c r="C13" s="93">
        <f>SUMIFS(FastClose!$J$3:$J$20000,FastClose!$K$3:$K$20000,$B13,FastClose!$D$3:$D$20000,C$3)</f>
        <v>37907072.419999979</v>
      </c>
      <c r="D13" s="93">
        <f>SUMIFS(FastClose!$J$3:$J$20000,FastClose!$K$3:$K$20000,$B13,FastClose!$D$3:$D$20000,D$3)</f>
        <v>25588157.010000002</v>
      </c>
      <c r="E13" s="93">
        <f>SUMIFS(FastClose!$J$3:$J$20000,FastClose!$K$3:$K$20000,$B13,FastClose!$D$3:$D$20000,E$3)</f>
        <v>5311141.6000000024</v>
      </c>
      <c r="F13" s="93">
        <f>SUMIFS(FastClose!$J$3:$J$20000,FastClose!$K$3:$K$20000,$B13,FastClose!$D$3:$D$20000,F$3)</f>
        <v>3211096.5299999984</v>
      </c>
      <c r="G13" s="93">
        <f>SUMIFS(FastClose!$J$3:$J$20000,FastClose!$K$3:$K$20000,$B13,FastClose!$D$3:$D$20000,G$3)</f>
        <v>0</v>
      </c>
      <c r="H13" s="93">
        <f>SUMIFS(FastClose!$J$3:$J$20000,FastClose!$K$3:$K$20000,$B13,FastClose!$D$3:$D$20000,H$3)</f>
        <v>25822107.680000309</v>
      </c>
      <c r="I13" s="93">
        <f>SUMIFS(FastClose!$J$3:$J$20000,FastClose!$K$3:$K$20000,$B13,FastClose!$D$3:$D$20000,I$3)</f>
        <v>0</v>
      </c>
      <c r="J13" s="93">
        <f>SUMIFS(FastClose!$J$3:$J$20000,FastClose!$K$3:$K$20000,$B13,FastClose!$D$3:$D$20000,J$3)</f>
        <v>0</v>
      </c>
      <c r="K13" s="94">
        <f>SUMIFS(FastClose!$J$3:$J$20000,FastClose!$K$3:$K$20000,$B13,FastClose!$D$3:$D$20000,K$3)</f>
        <v>0</v>
      </c>
      <c r="M13" s="34" t="s">
        <v>138</v>
      </c>
      <c r="N13" s="27">
        <f>SUMIFS(BISDATA!$J$3:$J$20000,BISDATA!$A$3:$A$20000,$M13,BISDATA!$I$3:$I$20000,N$3)</f>
        <v>42361459.870000005</v>
      </c>
      <c r="O13" s="27">
        <f>SUMIFS(BISDATA!$J$3:$J$20000,BISDATA!$A$3:$A$20000,$M13,BISDATA!$I$3:$I$20000,O$3)</f>
        <v>30593363.719999995</v>
      </c>
      <c r="P13" s="27">
        <f>SUMIFS(BISDATA!$J$3:$J$20000,BISDATA!$A$3:$A$20000,$M13,BISDATA!$I$3:$I$20000,P$3)</f>
        <v>5589402.9200000027</v>
      </c>
      <c r="Q13" s="27">
        <f>SUMIFS(BISDATA!$J$3:$J$20000,BISDATA!$A$3:$A$20000,$M13,BISDATA!$I$3:$I$20000,Q$3)</f>
        <v>3280241.5200000009</v>
      </c>
      <c r="R13" s="27">
        <f>SUMIFS(BISDATA!$J$3:$J$20000,BISDATA!$A$3:$A$20000,$M13,BISDATA!$I$3:$I$20000,R$3)</f>
        <v>0</v>
      </c>
      <c r="S13" s="27">
        <f>SUMIFS(BISDATA!$J$3:$J$20000,BISDATA!$A$3:$A$20000,$M13,BISDATA!$I$3:$I$20000,S$3)</f>
        <v>25791825.360000264</v>
      </c>
      <c r="T13" s="84">
        <f>SUMIFS(BISDATA!$J$3:$J$20000,BISDATA!$A$3:$A$20000,$M13,BISDATA!$I$3:$I$20000,T$3)+SUMIFS(BISDATA!$J$3:$J$20000,BISDATA!$A$3:$A$20000,$M13,BISDATA!$I$3:$I$20000,T$2)</f>
        <v>484.15</v>
      </c>
      <c r="U13" s="84">
        <f>SUMIFS(BISDATA!$J$3:$J$20000,BISDATA!$A$3:$A$20000,$M13,BISDATA!$I$3:$I$20000,U$3)+SUMIFS(BISDATA!$J$3:$J$20000,BISDATA!$A$3:$A$20000,$M13,BISDATA!$I$3:$I$20000,U$2)</f>
        <v>15991.499999999998</v>
      </c>
      <c r="V13" s="28">
        <f>SUMIFS(BISDATA!$J$3:$J$20000,BISDATA!$A$3:$A$20000,$M13,BISDATA!$I$3:$I$20000,V$3)</f>
        <v>0</v>
      </c>
      <c r="X13" s="34" t="s">
        <v>138</v>
      </c>
      <c r="Y13" s="27">
        <f t="shared" si="1"/>
        <v>4454387.4500000253</v>
      </c>
      <c r="Z13" s="27">
        <f t="shared" si="0"/>
        <v>5005206.7099999934</v>
      </c>
      <c r="AA13" s="27">
        <f t="shared" si="0"/>
        <v>278261.3200000003</v>
      </c>
      <c r="AB13" s="27">
        <f t="shared" si="0"/>
        <v>69144.990000002552</v>
      </c>
      <c r="AC13" s="27">
        <f t="shared" si="0"/>
        <v>0</v>
      </c>
      <c r="AD13" s="27">
        <f t="shared" si="0"/>
        <v>-30282.320000045002</v>
      </c>
      <c r="AE13" s="27">
        <f t="shared" si="0"/>
        <v>484.15</v>
      </c>
      <c r="AF13" s="27">
        <f t="shared" si="0"/>
        <v>15991.499999999998</v>
      </c>
      <c r="AG13" s="28">
        <f t="shared" si="0"/>
        <v>0</v>
      </c>
    </row>
    <row r="14" spans="1:33" x14ac:dyDescent="0.25">
      <c r="B14" s="36" t="s">
        <v>211</v>
      </c>
      <c r="C14" s="99">
        <f>SUMIFS(FastClose!$J$3:$J$20000,FastClose!$K$3:$K$20000,$B14,FastClose!$D$3:$D$20000,C$3)</f>
        <v>25417312.769999992</v>
      </c>
      <c r="D14" s="99">
        <f>SUMIFS(FastClose!$J$3:$J$20000,FastClose!$K$3:$K$20000,$B14,FastClose!$D$3:$D$20000,D$3)</f>
        <v>15071033.739999991</v>
      </c>
      <c r="E14" s="99">
        <f>SUMIFS(FastClose!$J$3:$J$20000,FastClose!$K$3:$K$20000,$B14,FastClose!$D$3:$D$20000,E$3)</f>
        <v>13064720.810000002</v>
      </c>
      <c r="F14" s="99">
        <f>SUMIFS(FastClose!$J$3:$J$20000,FastClose!$K$3:$K$20000,$B14,FastClose!$D$3:$D$20000,F$3)</f>
        <v>4250488.1900000004</v>
      </c>
      <c r="G14" s="99">
        <f>SUMIFS(FastClose!$J$3:$J$20000,FastClose!$K$3:$K$20000,$B14,FastClose!$D$3:$D$20000,G$3)</f>
        <v>0</v>
      </c>
      <c r="H14" s="99">
        <f>SUMIFS(FastClose!$J$3:$J$20000,FastClose!$K$3:$K$20000,$B14,FastClose!$D$3:$D$20000,H$3)</f>
        <v>6474948.7999999747</v>
      </c>
      <c r="I14" s="99">
        <f>SUMIFS(FastClose!$J$3:$J$20000,FastClose!$K$3:$K$20000,$B14,FastClose!$D$3:$D$20000,I$3)</f>
        <v>0</v>
      </c>
      <c r="J14" s="99">
        <f>SUMIFS(FastClose!$J$3:$J$20000,FastClose!$K$3:$K$20000,$B14,FastClose!$D$3:$D$20000,J$3)</f>
        <v>0</v>
      </c>
      <c r="K14" s="100">
        <f>SUMIFS(FastClose!$J$3:$J$20000,FastClose!$K$3:$K$20000,$B14,FastClose!$D$3:$D$20000,K$3)</f>
        <v>0</v>
      </c>
      <c r="M14" s="36" t="s">
        <v>211</v>
      </c>
      <c r="N14" s="31">
        <f>SUMIFS(BISDATA!$J$3:$J$20000,BISDATA!$A$3:$A$20000,$M14,BISDATA!$I$3:$I$20000,N$3)</f>
        <v>27153431.889999986</v>
      </c>
      <c r="O14" s="31">
        <f>SUMIFS(BISDATA!$J$3:$J$20000,BISDATA!$A$3:$A$20000,$M14,BISDATA!$I$3:$I$20000,O$3)</f>
        <v>16724493.439999994</v>
      </c>
      <c r="P14" s="31">
        <f>SUMIFS(BISDATA!$J$3:$J$20000,BISDATA!$A$3:$A$20000,$M14,BISDATA!$I$3:$I$20000,P$3)</f>
        <v>13588831.940000013</v>
      </c>
      <c r="Q14" s="31">
        <f>SUMIFS(BISDATA!$J$3:$J$20000,BISDATA!$A$3:$A$20000,$M14,BISDATA!$I$3:$I$20000,Q$3)</f>
        <v>4368587.9699999942</v>
      </c>
      <c r="R14" s="31">
        <f>SUMIFS(BISDATA!$J$3:$J$20000,BISDATA!$A$3:$A$20000,$M14,BISDATA!$I$3:$I$20000,R$3)</f>
        <v>0</v>
      </c>
      <c r="S14" s="31">
        <f>SUMIFS(BISDATA!$J$3:$J$20000,BISDATA!$A$3:$A$20000,$M14,BISDATA!$I$3:$I$20000,S$3)</f>
        <v>6470955.4899999779</v>
      </c>
      <c r="T14" s="86">
        <f>SUMIFS(BISDATA!$J$3:$J$20000,BISDATA!$A$3:$A$20000,$M14,BISDATA!$I$3:$I$20000,T$3)+SUMIFS(BISDATA!$J$3:$J$20000,BISDATA!$A$3:$A$20000,$M14,BISDATA!$I$3:$I$20000,T$2)</f>
        <v>-2116.9899999999998</v>
      </c>
      <c r="U14" s="86">
        <f>SUMIFS(BISDATA!$J$3:$J$20000,BISDATA!$A$3:$A$20000,$M14,BISDATA!$I$3:$I$20000,U$3)+SUMIFS(BISDATA!$J$3:$J$20000,BISDATA!$A$3:$A$20000,$M14,BISDATA!$I$3:$I$20000,U$2)</f>
        <v>0</v>
      </c>
      <c r="V14" s="32">
        <f>SUMIFS(BISDATA!$J$3:$J$20000,BISDATA!$A$3:$A$20000,$M14,BISDATA!$I$3:$I$20000,V$3)</f>
        <v>0</v>
      </c>
      <c r="X14" s="36" t="s">
        <v>211</v>
      </c>
      <c r="Y14" s="31">
        <f t="shared" si="1"/>
        <v>1736119.1199999936</v>
      </c>
      <c r="Z14" s="31">
        <f t="shared" si="0"/>
        <v>1653459.700000003</v>
      </c>
      <c r="AA14" s="31">
        <f t="shared" si="0"/>
        <v>524111.13000001013</v>
      </c>
      <c r="AB14" s="31">
        <f t="shared" si="0"/>
        <v>118099.77999999374</v>
      </c>
      <c r="AC14" s="31">
        <f t="shared" si="0"/>
        <v>0</v>
      </c>
      <c r="AD14" s="31">
        <f t="shared" si="0"/>
        <v>-3993.3099999967963</v>
      </c>
      <c r="AE14" s="31">
        <f t="shared" si="0"/>
        <v>-2116.9899999999998</v>
      </c>
      <c r="AF14" s="31">
        <f t="shared" si="0"/>
        <v>0</v>
      </c>
      <c r="AG14" s="32">
        <f t="shared" si="0"/>
        <v>0</v>
      </c>
    </row>
    <row r="15" spans="1:33" x14ac:dyDescent="0.25">
      <c r="B15" s="34" t="s">
        <v>130</v>
      </c>
      <c r="C15" s="93">
        <f>SUMIFS(FastClose!$J$3:$J$20000,FastClose!$K$3:$K$20000,$B15,FastClose!$D$3:$D$20000,C$3)</f>
        <v>63340187.650000006</v>
      </c>
      <c r="D15" s="93">
        <f>SUMIFS(FastClose!$J$3:$J$20000,FastClose!$K$3:$K$20000,$B15,FastClose!$D$3:$D$20000,D$3)</f>
        <v>46313082.610000014</v>
      </c>
      <c r="E15" s="93">
        <f>SUMIFS(FastClose!$J$3:$J$20000,FastClose!$K$3:$K$20000,$B15,FastClose!$D$3:$D$20000,E$3)</f>
        <v>9762654.2499999925</v>
      </c>
      <c r="F15" s="93">
        <f>SUMIFS(FastClose!$J$3:$J$20000,FastClose!$K$3:$K$20000,$B15,FastClose!$D$3:$D$20000,F$3)</f>
        <v>5748169.2299999921</v>
      </c>
      <c r="G15" s="93">
        <f>SUMIFS(FastClose!$J$3:$J$20000,FastClose!$K$3:$K$20000,$B15,FastClose!$D$3:$D$20000,G$3)</f>
        <v>0</v>
      </c>
      <c r="H15" s="93">
        <f>SUMIFS(FastClose!$J$3:$J$20000,FastClose!$K$3:$K$20000,$B15,FastClose!$D$3:$D$20000,H$3)</f>
        <v>52286759.660001352</v>
      </c>
      <c r="I15" s="93">
        <f>SUMIFS(FastClose!$J$3:$J$20000,FastClose!$K$3:$K$20000,$B15,FastClose!$D$3:$D$20000,I$3)</f>
        <v>0</v>
      </c>
      <c r="J15" s="93">
        <f>SUMIFS(FastClose!$J$3:$J$20000,FastClose!$K$3:$K$20000,$B15,FastClose!$D$3:$D$20000,J$3)</f>
        <v>0</v>
      </c>
      <c r="K15" s="94">
        <f>SUMIFS(FastClose!$J$3:$J$20000,FastClose!$K$3:$K$20000,$B15,FastClose!$D$3:$D$20000,K$3)</f>
        <v>0</v>
      </c>
      <c r="M15" s="34" t="s">
        <v>130</v>
      </c>
      <c r="N15" s="27">
        <f>SUMIFS(BISDATA!$J$3:$J$20000,BISDATA!$A$3:$A$20000,$M15,BISDATA!$I$3:$I$20000,N$3)</f>
        <v>78037426.75999999</v>
      </c>
      <c r="O15" s="27">
        <f>SUMIFS(BISDATA!$J$3:$J$20000,BISDATA!$A$3:$A$20000,$M15,BISDATA!$I$3:$I$20000,O$3)</f>
        <v>51956423.750000268</v>
      </c>
      <c r="P15" s="27">
        <f>SUMIFS(BISDATA!$J$3:$J$20000,BISDATA!$A$3:$A$20000,$M15,BISDATA!$I$3:$I$20000,P$3)</f>
        <v>10138566.089999992</v>
      </c>
      <c r="Q15" s="27">
        <f>SUMIFS(BISDATA!$J$3:$J$20000,BISDATA!$A$3:$A$20000,$M15,BISDATA!$I$3:$I$20000,Q$3)</f>
        <v>5873586.3899999792</v>
      </c>
      <c r="R15" s="27">
        <f>SUMIFS(BISDATA!$J$3:$J$20000,BISDATA!$A$3:$A$20000,$M15,BISDATA!$I$3:$I$20000,R$3)</f>
        <v>0</v>
      </c>
      <c r="S15" s="27">
        <f>SUMIFS(BISDATA!$J$3:$J$20000,BISDATA!$A$3:$A$20000,$M15,BISDATA!$I$3:$I$20000,S$3)</f>
        <v>52276743.890000775</v>
      </c>
      <c r="T15" s="84">
        <f>SUMIFS(BISDATA!$J$3:$J$20000,BISDATA!$A$3:$A$20000,$M15,BISDATA!$I$3:$I$20000,T$3)+SUMIFS(BISDATA!$J$3:$J$20000,BISDATA!$A$3:$A$20000,$M15,BISDATA!$I$3:$I$20000,T$2)</f>
        <v>3123.6200000000003</v>
      </c>
      <c r="U15" s="84">
        <f>SUMIFS(BISDATA!$J$3:$J$20000,BISDATA!$A$3:$A$20000,$M15,BISDATA!$I$3:$I$20000,U$3)+SUMIFS(BISDATA!$J$3:$J$20000,BISDATA!$A$3:$A$20000,$M15,BISDATA!$I$3:$I$20000,U$2)</f>
        <v>0</v>
      </c>
      <c r="V15" s="28">
        <f>SUMIFS(BISDATA!$J$3:$J$20000,BISDATA!$A$3:$A$20000,$M15,BISDATA!$I$3:$I$20000,V$3)</f>
        <v>0</v>
      </c>
      <c r="X15" s="34" t="s">
        <v>130</v>
      </c>
      <c r="Y15" s="27">
        <f t="shared" si="1"/>
        <v>14697239.109999985</v>
      </c>
      <c r="Z15" s="27">
        <f t="shared" si="0"/>
        <v>5643341.1400002539</v>
      </c>
      <c r="AA15" s="27">
        <f t="shared" si="0"/>
        <v>375911.83999999985</v>
      </c>
      <c r="AB15" s="27">
        <f t="shared" si="0"/>
        <v>125417.15999998711</v>
      </c>
      <c r="AC15" s="27">
        <f t="shared" si="0"/>
        <v>0</v>
      </c>
      <c r="AD15" s="27">
        <f t="shared" si="0"/>
        <v>-10015.770000576973</v>
      </c>
      <c r="AE15" s="27">
        <f t="shared" si="0"/>
        <v>3123.6200000000003</v>
      </c>
      <c r="AF15" s="27">
        <f t="shared" si="0"/>
        <v>0</v>
      </c>
      <c r="AG15" s="28">
        <f t="shared" si="0"/>
        <v>0</v>
      </c>
    </row>
    <row r="16" spans="1:33" x14ac:dyDescent="0.25">
      <c r="B16" s="35" t="s">
        <v>135</v>
      </c>
      <c r="C16" s="96">
        <f>SUMIFS(FastClose!$J$3:$J$20000,FastClose!$K$3:$K$20000,$B16,FastClose!$D$3:$D$20000,C$3)</f>
        <v>1224656.9900000002</v>
      </c>
      <c r="D16" s="96">
        <f>SUMIFS(FastClose!$J$3:$J$20000,FastClose!$K$3:$K$20000,$B16,FastClose!$D$3:$D$20000,D$3)</f>
        <v>23229.399999999998</v>
      </c>
      <c r="E16" s="96">
        <f>SUMIFS(FastClose!$J$3:$J$20000,FastClose!$K$3:$K$20000,$B16,FastClose!$D$3:$D$20000,E$3)</f>
        <v>90451.319999999992</v>
      </c>
      <c r="F16" s="96">
        <f>SUMIFS(FastClose!$J$3:$J$20000,FastClose!$K$3:$K$20000,$B16,FastClose!$D$3:$D$20000,F$3)</f>
        <v>28348.12</v>
      </c>
      <c r="G16" s="96">
        <f>SUMIFS(FastClose!$J$3:$J$20000,FastClose!$K$3:$K$20000,$B16,FastClose!$D$3:$D$20000,G$3)</f>
        <v>0</v>
      </c>
      <c r="H16" s="96">
        <f>SUMIFS(FastClose!$J$3:$J$20000,FastClose!$K$3:$K$20000,$B16,FastClose!$D$3:$D$20000,H$3)</f>
        <v>4678.88</v>
      </c>
      <c r="I16" s="96">
        <f>SUMIFS(FastClose!$J$3:$J$20000,FastClose!$K$3:$K$20000,$B16,FastClose!$D$3:$D$20000,I$3)</f>
        <v>0</v>
      </c>
      <c r="J16" s="96">
        <f>SUMIFS(FastClose!$J$3:$J$20000,FastClose!$K$3:$K$20000,$B16,FastClose!$D$3:$D$20000,J$3)</f>
        <v>0</v>
      </c>
      <c r="K16" s="97">
        <f>SUMIFS(FastClose!$J$3:$J$20000,FastClose!$K$3:$K$20000,$B16,FastClose!$D$3:$D$20000,K$3)</f>
        <v>0</v>
      </c>
      <c r="M16" s="35" t="s">
        <v>135</v>
      </c>
      <c r="N16" s="29">
        <f>SUMIFS(BISDATA!$J$3:$J$20000,BISDATA!$A$3:$A$20000,$M16,BISDATA!$I$3:$I$20000,N$3)</f>
        <v>697377.31999999972</v>
      </c>
      <c r="O16" s="29">
        <f>SUMIFS(BISDATA!$J$3:$J$20000,BISDATA!$A$3:$A$20000,$M16,BISDATA!$I$3:$I$20000,O$3)</f>
        <v>57681.180000000015</v>
      </c>
      <c r="P16" s="29">
        <f>SUMIFS(BISDATA!$J$3:$J$20000,BISDATA!$A$3:$A$20000,$M16,BISDATA!$I$3:$I$20000,P$3)</f>
        <v>99216.13</v>
      </c>
      <c r="Q16" s="29">
        <f>SUMIFS(BISDATA!$J$3:$J$20000,BISDATA!$A$3:$A$20000,$M16,BISDATA!$I$3:$I$20000,Q$3)</f>
        <v>26347.120000000003</v>
      </c>
      <c r="R16" s="29">
        <f>SUMIFS(BISDATA!$J$3:$J$20000,BISDATA!$A$3:$A$20000,$M16,BISDATA!$I$3:$I$20000,R$3)</f>
        <v>0</v>
      </c>
      <c r="S16" s="29">
        <f>SUMIFS(BISDATA!$J$3:$J$20000,BISDATA!$A$3:$A$20000,$M16,BISDATA!$I$3:$I$20000,S$3)</f>
        <v>2887.73</v>
      </c>
      <c r="T16" s="85">
        <f>SUMIFS(BISDATA!$J$3:$J$20000,BISDATA!$A$3:$A$20000,$M16,BISDATA!$I$3:$I$20000,T$3)+SUMIFS(BISDATA!$J$3:$J$20000,BISDATA!$A$3:$A$20000,$M16,BISDATA!$I$3:$I$20000,T$2)</f>
        <v>44.28</v>
      </c>
      <c r="U16" s="85">
        <f>SUMIFS(BISDATA!$J$3:$J$20000,BISDATA!$A$3:$A$20000,$M16,BISDATA!$I$3:$I$20000,U$3)+SUMIFS(BISDATA!$J$3:$J$20000,BISDATA!$A$3:$A$20000,$M16,BISDATA!$I$3:$I$20000,U$2)</f>
        <v>0</v>
      </c>
      <c r="V16" s="30">
        <f>SUMIFS(BISDATA!$J$3:$J$20000,BISDATA!$A$3:$A$20000,$M16,BISDATA!$I$3:$I$20000,V$3)</f>
        <v>0</v>
      </c>
      <c r="X16" s="35" t="s">
        <v>135</v>
      </c>
      <c r="Y16" s="29">
        <f t="shared" si="1"/>
        <v>-527279.67000000051</v>
      </c>
      <c r="Z16" s="29">
        <f t="shared" si="0"/>
        <v>34451.780000000013</v>
      </c>
      <c r="AA16" s="29">
        <f t="shared" si="0"/>
        <v>8764.8100000000122</v>
      </c>
      <c r="AB16" s="29">
        <f t="shared" si="0"/>
        <v>-2000.9999999999964</v>
      </c>
      <c r="AC16" s="29">
        <f t="shared" si="0"/>
        <v>0</v>
      </c>
      <c r="AD16" s="29">
        <f t="shared" si="0"/>
        <v>-1791.15</v>
      </c>
      <c r="AE16" s="29">
        <f t="shared" si="0"/>
        <v>44.28</v>
      </c>
      <c r="AF16" s="29">
        <f t="shared" si="0"/>
        <v>0</v>
      </c>
      <c r="AG16" s="30">
        <f t="shared" si="0"/>
        <v>0</v>
      </c>
    </row>
    <row r="17" spans="2:33" x14ac:dyDescent="0.25">
      <c r="B17" s="35" t="s">
        <v>163</v>
      </c>
      <c r="C17" s="96">
        <f>SUMIFS(FastClose!$J$3:$J$20000,FastClose!$K$3:$K$20000,$B17,FastClose!$D$3:$D$20000,C$3)</f>
        <v>0</v>
      </c>
      <c r="D17" s="96">
        <f>SUMIFS(FastClose!$J$3:$J$20000,FastClose!$K$3:$K$20000,$B17,FastClose!$D$3:$D$20000,D$3)</f>
        <v>53955.34</v>
      </c>
      <c r="E17" s="96">
        <f>SUMIFS(FastClose!$J$3:$J$20000,FastClose!$K$3:$K$20000,$B17,FastClose!$D$3:$D$20000,E$3)</f>
        <v>-2974.95</v>
      </c>
      <c r="F17" s="96">
        <f>SUMIFS(FastClose!$J$3:$J$20000,FastClose!$K$3:$K$20000,$B17,FastClose!$D$3:$D$20000,F$3)</f>
        <v>-1494</v>
      </c>
      <c r="G17" s="96">
        <f>SUMIFS(FastClose!$J$3:$J$20000,FastClose!$K$3:$K$20000,$B17,FastClose!$D$3:$D$20000,G$3)</f>
        <v>0</v>
      </c>
      <c r="H17" s="96">
        <f>SUMIFS(FastClose!$J$3:$J$20000,FastClose!$K$3:$K$20000,$B17,FastClose!$D$3:$D$20000,H$3)</f>
        <v>0</v>
      </c>
      <c r="I17" s="96">
        <f>SUMIFS(FastClose!$J$3:$J$20000,FastClose!$K$3:$K$20000,$B17,FastClose!$D$3:$D$20000,I$3)</f>
        <v>0</v>
      </c>
      <c r="J17" s="96">
        <f>SUMIFS(FastClose!$J$3:$J$20000,FastClose!$K$3:$K$20000,$B17,FastClose!$D$3:$D$20000,J$3)</f>
        <v>0</v>
      </c>
      <c r="K17" s="97">
        <f>SUMIFS(FastClose!$J$3:$J$20000,FastClose!$K$3:$K$20000,$B17,FastClose!$D$3:$D$20000,K$3)</f>
        <v>0</v>
      </c>
      <c r="M17" s="35" t="s">
        <v>163</v>
      </c>
      <c r="N17" s="29">
        <f>SUMIFS(BISDATA!$J$3:$J$20000,BISDATA!$A$3:$A$20000,$M17,BISDATA!$I$3:$I$20000,N$3)</f>
        <v>0</v>
      </c>
      <c r="O17" s="29">
        <f>SUMIFS(BISDATA!$J$3:$J$20000,BISDATA!$A$3:$A$20000,$M17,BISDATA!$I$3:$I$20000,O$3)</f>
        <v>54056.87999999999</v>
      </c>
      <c r="P17" s="29">
        <f>SUMIFS(BISDATA!$J$3:$J$20000,BISDATA!$A$3:$A$20000,$M17,BISDATA!$I$3:$I$20000,P$3)</f>
        <v>-2889.95</v>
      </c>
      <c r="Q17" s="29">
        <f>SUMIFS(BISDATA!$J$3:$J$20000,BISDATA!$A$3:$A$20000,$M17,BISDATA!$I$3:$I$20000,Q$3)</f>
        <v>-2271.5</v>
      </c>
      <c r="R17" s="29">
        <f>SUMIFS(BISDATA!$J$3:$J$20000,BISDATA!$A$3:$A$20000,$M17,BISDATA!$I$3:$I$20000,R$3)</f>
        <v>0</v>
      </c>
      <c r="S17" s="29">
        <f>SUMIFS(BISDATA!$J$3:$J$20000,BISDATA!$A$3:$A$20000,$M17,BISDATA!$I$3:$I$20000,S$3)</f>
        <v>0</v>
      </c>
      <c r="T17" s="85">
        <f>SUMIFS(BISDATA!$J$3:$J$20000,BISDATA!$A$3:$A$20000,$M17,BISDATA!$I$3:$I$20000,T$3)+SUMIFS(BISDATA!$J$3:$J$20000,BISDATA!$A$3:$A$20000,$M17,BISDATA!$I$3:$I$20000,T$2)</f>
        <v>0</v>
      </c>
      <c r="U17" s="85">
        <f>SUMIFS(BISDATA!$J$3:$J$20000,BISDATA!$A$3:$A$20000,$M17,BISDATA!$I$3:$I$20000,U$3)+SUMIFS(BISDATA!$J$3:$J$20000,BISDATA!$A$3:$A$20000,$M17,BISDATA!$I$3:$I$20000,U$2)</f>
        <v>0</v>
      </c>
      <c r="V17" s="30">
        <f>SUMIFS(BISDATA!$J$3:$J$20000,BISDATA!$A$3:$A$20000,$M17,BISDATA!$I$3:$I$20000,V$3)</f>
        <v>0</v>
      </c>
      <c r="X17" s="35" t="s">
        <v>163</v>
      </c>
      <c r="Y17" s="29">
        <f t="shared" si="1"/>
        <v>0</v>
      </c>
      <c r="Z17" s="29">
        <f t="shared" si="0"/>
        <v>101.5399999999936</v>
      </c>
      <c r="AA17" s="29">
        <f t="shared" si="0"/>
        <v>85</v>
      </c>
      <c r="AB17" s="29">
        <f t="shared" si="0"/>
        <v>-777.5</v>
      </c>
      <c r="AC17" s="29">
        <f t="shared" si="0"/>
        <v>0</v>
      </c>
      <c r="AD17" s="29">
        <f t="shared" si="0"/>
        <v>0</v>
      </c>
      <c r="AE17" s="29">
        <f t="shared" si="0"/>
        <v>0</v>
      </c>
      <c r="AF17" s="29">
        <f t="shared" si="0"/>
        <v>0</v>
      </c>
      <c r="AG17" s="30">
        <f t="shared" si="0"/>
        <v>0</v>
      </c>
    </row>
    <row r="18" spans="2:33" x14ac:dyDescent="0.25">
      <c r="B18" s="35" t="s">
        <v>168</v>
      </c>
      <c r="C18" s="96">
        <f>SUMIFS(FastClose!$J$3:$J$20000,FastClose!$K$3:$K$20000,$B18,FastClose!$D$3:$D$20000,C$3)</f>
        <v>0</v>
      </c>
      <c r="D18" s="96">
        <f>SUMIFS(FastClose!$J$3:$J$20000,FastClose!$K$3:$K$20000,$B18,FastClose!$D$3:$D$20000,D$3)</f>
        <v>0</v>
      </c>
      <c r="E18" s="96">
        <f>SUMIFS(FastClose!$J$3:$J$20000,FastClose!$K$3:$K$20000,$B18,FastClose!$D$3:$D$20000,E$3)</f>
        <v>-5225</v>
      </c>
      <c r="F18" s="96">
        <f>SUMIFS(FastClose!$J$3:$J$20000,FastClose!$K$3:$K$20000,$B18,FastClose!$D$3:$D$20000,F$3)</f>
        <v>-127</v>
      </c>
      <c r="G18" s="96">
        <f>SUMIFS(FastClose!$J$3:$J$20000,FastClose!$K$3:$K$20000,$B18,FastClose!$D$3:$D$20000,G$3)</f>
        <v>0</v>
      </c>
      <c r="H18" s="96">
        <f>SUMIFS(FastClose!$J$3:$J$20000,FastClose!$K$3:$K$20000,$B18,FastClose!$D$3:$D$20000,H$3)</f>
        <v>0</v>
      </c>
      <c r="I18" s="96">
        <f>SUMIFS(FastClose!$J$3:$J$20000,FastClose!$K$3:$K$20000,$B18,FastClose!$D$3:$D$20000,I$3)</f>
        <v>0</v>
      </c>
      <c r="J18" s="96">
        <f>SUMIFS(FastClose!$J$3:$J$20000,FastClose!$K$3:$K$20000,$B18,FastClose!$D$3:$D$20000,J$3)</f>
        <v>0</v>
      </c>
      <c r="K18" s="97">
        <f>SUMIFS(FastClose!$J$3:$J$20000,FastClose!$K$3:$K$20000,$B18,FastClose!$D$3:$D$20000,K$3)</f>
        <v>0</v>
      </c>
      <c r="M18" s="35" t="s">
        <v>168</v>
      </c>
      <c r="N18" s="29">
        <f>SUMIFS(BISDATA!$J$3:$J$20000,BISDATA!$A$3:$A$20000,$M18,BISDATA!$I$3:$I$20000,N$3)</f>
        <v>0</v>
      </c>
      <c r="O18" s="29">
        <f>SUMIFS(BISDATA!$J$3:$J$20000,BISDATA!$A$3:$A$20000,$M18,BISDATA!$I$3:$I$20000,O$3)</f>
        <v>0</v>
      </c>
      <c r="P18" s="29">
        <f>SUMIFS(BISDATA!$J$3:$J$20000,BISDATA!$A$3:$A$20000,$M18,BISDATA!$I$3:$I$20000,P$3)</f>
        <v>355</v>
      </c>
      <c r="Q18" s="29">
        <f>SUMIFS(BISDATA!$J$3:$J$20000,BISDATA!$A$3:$A$20000,$M18,BISDATA!$I$3:$I$20000,Q$3)</f>
        <v>-129.5</v>
      </c>
      <c r="R18" s="29">
        <f>SUMIFS(BISDATA!$J$3:$J$20000,BISDATA!$A$3:$A$20000,$M18,BISDATA!$I$3:$I$20000,R$3)</f>
        <v>0</v>
      </c>
      <c r="S18" s="29">
        <f>SUMIFS(BISDATA!$J$3:$J$20000,BISDATA!$A$3:$A$20000,$M18,BISDATA!$I$3:$I$20000,S$3)</f>
        <v>0</v>
      </c>
      <c r="T18" s="85">
        <f>SUMIFS(BISDATA!$J$3:$J$20000,BISDATA!$A$3:$A$20000,$M18,BISDATA!$I$3:$I$20000,T$3)+SUMIFS(BISDATA!$J$3:$J$20000,BISDATA!$A$3:$A$20000,$M18,BISDATA!$I$3:$I$20000,T$2)</f>
        <v>0</v>
      </c>
      <c r="U18" s="85">
        <f>SUMIFS(BISDATA!$J$3:$J$20000,BISDATA!$A$3:$A$20000,$M18,BISDATA!$I$3:$I$20000,U$3)+SUMIFS(BISDATA!$J$3:$J$20000,BISDATA!$A$3:$A$20000,$M18,BISDATA!$I$3:$I$20000,U$2)</f>
        <v>0</v>
      </c>
      <c r="V18" s="30">
        <f>SUMIFS(BISDATA!$J$3:$J$20000,BISDATA!$A$3:$A$20000,$M18,BISDATA!$I$3:$I$20000,V$3)</f>
        <v>0</v>
      </c>
      <c r="X18" s="35" t="s">
        <v>168</v>
      </c>
      <c r="Y18" s="29">
        <f t="shared" si="1"/>
        <v>0</v>
      </c>
      <c r="Z18" s="29">
        <f t="shared" si="0"/>
        <v>0</v>
      </c>
      <c r="AA18" s="29">
        <f t="shared" si="0"/>
        <v>5580</v>
      </c>
      <c r="AB18" s="29">
        <f t="shared" si="0"/>
        <v>-2.5</v>
      </c>
      <c r="AC18" s="29">
        <f t="shared" si="0"/>
        <v>0</v>
      </c>
      <c r="AD18" s="29">
        <f t="shared" si="0"/>
        <v>0</v>
      </c>
      <c r="AE18" s="29">
        <f t="shared" si="0"/>
        <v>0</v>
      </c>
      <c r="AF18" s="29">
        <f t="shared" si="0"/>
        <v>0</v>
      </c>
      <c r="AG18" s="30">
        <f t="shared" si="0"/>
        <v>0</v>
      </c>
    </row>
    <row r="19" spans="2:33" x14ac:dyDescent="0.25">
      <c r="B19" s="36" t="s">
        <v>160</v>
      </c>
      <c r="C19" s="99">
        <f>SUMIFS(FastClose!$J$3:$J$20000,FastClose!$K$3:$K$20000,$B19,FastClose!$D$3:$D$20000,C$3)</f>
        <v>0</v>
      </c>
      <c r="D19" s="99">
        <f>SUMIFS(FastClose!$J$3:$J$20000,FastClose!$K$3:$K$20000,$B19,FastClose!$D$3:$D$20000,D$3)</f>
        <v>-1230</v>
      </c>
      <c r="E19" s="99">
        <f>SUMIFS(FastClose!$J$3:$J$20000,FastClose!$K$3:$K$20000,$B19,FastClose!$D$3:$D$20000,E$3)</f>
        <v>1050.3800000000001</v>
      </c>
      <c r="F19" s="99">
        <f>SUMIFS(FastClose!$J$3:$J$20000,FastClose!$K$3:$K$20000,$B19,FastClose!$D$3:$D$20000,F$3)</f>
        <v>-1678.97</v>
      </c>
      <c r="G19" s="99">
        <f>SUMIFS(FastClose!$J$3:$J$20000,FastClose!$K$3:$K$20000,$B19,FastClose!$D$3:$D$20000,G$3)</f>
        <v>0</v>
      </c>
      <c r="H19" s="99">
        <f>SUMIFS(FastClose!$J$3:$J$20000,FastClose!$K$3:$K$20000,$B19,FastClose!$D$3:$D$20000,H$3)</f>
        <v>0</v>
      </c>
      <c r="I19" s="99">
        <f>SUMIFS(FastClose!$J$3:$J$20000,FastClose!$K$3:$K$20000,$B19,FastClose!$D$3:$D$20000,I$3)</f>
        <v>0</v>
      </c>
      <c r="J19" s="99">
        <f>SUMIFS(FastClose!$J$3:$J$20000,FastClose!$K$3:$K$20000,$B19,FastClose!$D$3:$D$20000,J$3)</f>
        <v>0</v>
      </c>
      <c r="K19" s="100">
        <f>SUMIFS(FastClose!$J$3:$J$20000,FastClose!$K$3:$K$20000,$B19,FastClose!$D$3:$D$20000,K$3)</f>
        <v>0</v>
      </c>
      <c r="M19" s="36" t="s">
        <v>160</v>
      </c>
      <c r="N19" s="31">
        <f>SUMIFS(BISDATA!$J$3:$J$20000,BISDATA!$A$3:$A$20000,$M19,BISDATA!$I$3:$I$20000,N$3)</f>
        <v>38399.579999999994</v>
      </c>
      <c r="O19" s="31">
        <f>SUMIFS(BISDATA!$J$3:$J$20000,BISDATA!$A$3:$A$20000,$M19,BISDATA!$I$3:$I$20000,O$3)</f>
        <v>-1087.9999999999998</v>
      </c>
      <c r="P19" s="31">
        <f>SUMIFS(BISDATA!$J$3:$J$20000,BISDATA!$A$3:$A$20000,$M19,BISDATA!$I$3:$I$20000,P$3)</f>
        <v>1050.3800000000001</v>
      </c>
      <c r="Q19" s="31">
        <f>SUMIFS(BISDATA!$J$3:$J$20000,BISDATA!$A$3:$A$20000,$M19,BISDATA!$I$3:$I$20000,Q$3)</f>
        <v>-1678.97</v>
      </c>
      <c r="R19" s="31">
        <f>SUMIFS(BISDATA!$J$3:$J$20000,BISDATA!$A$3:$A$20000,$M19,BISDATA!$I$3:$I$20000,R$3)</f>
        <v>0</v>
      </c>
      <c r="S19" s="31">
        <f>SUMIFS(BISDATA!$J$3:$J$20000,BISDATA!$A$3:$A$20000,$M19,BISDATA!$I$3:$I$20000,S$3)</f>
        <v>0</v>
      </c>
      <c r="T19" s="86">
        <f>SUMIFS(BISDATA!$J$3:$J$20000,BISDATA!$A$3:$A$20000,$M19,BISDATA!$I$3:$I$20000,T$3)+SUMIFS(BISDATA!$J$3:$J$20000,BISDATA!$A$3:$A$20000,$M19,BISDATA!$I$3:$I$20000,T$2)</f>
        <v>0</v>
      </c>
      <c r="U19" s="86">
        <f>SUMIFS(BISDATA!$J$3:$J$20000,BISDATA!$A$3:$A$20000,$M19,BISDATA!$I$3:$I$20000,U$3)+SUMIFS(BISDATA!$J$3:$J$20000,BISDATA!$A$3:$A$20000,$M19,BISDATA!$I$3:$I$20000,U$2)</f>
        <v>0</v>
      </c>
      <c r="V19" s="32">
        <f>SUMIFS(BISDATA!$J$3:$J$20000,BISDATA!$A$3:$A$20000,$M19,BISDATA!$I$3:$I$20000,V$3)</f>
        <v>0</v>
      </c>
      <c r="X19" s="36" t="s">
        <v>160</v>
      </c>
      <c r="Y19" s="31">
        <f t="shared" si="1"/>
        <v>38399.579999999994</v>
      </c>
      <c r="Z19" s="31">
        <f t="shared" si="0"/>
        <v>142.00000000000023</v>
      </c>
      <c r="AA19" s="31">
        <f t="shared" si="0"/>
        <v>0</v>
      </c>
      <c r="AB19" s="31">
        <f t="shared" si="0"/>
        <v>0</v>
      </c>
      <c r="AC19" s="31">
        <f t="shared" si="0"/>
        <v>0</v>
      </c>
      <c r="AD19" s="31">
        <f t="shared" si="0"/>
        <v>0</v>
      </c>
      <c r="AE19" s="31">
        <f t="shared" si="0"/>
        <v>0</v>
      </c>
      <c r="AF19" s="31">
        <f t="shared" si="0"/>
        <v>0</v>
      </c>
      <c r="AG19" s="32">
        <f t="shared" si="0"/>
        <v>0</v>
      </c>
    </row>
    <row r="20" spans="2:33" x14ac:dyDescent="0.25">
      <c r="B20" s="34" t="s">
        <v>123</v>
      </c>
      <c r="C20" s="93">
        <f>SUMIFS(FastClose!$J$3:$J$20000,FastClose!$K$3:$K$20000,$B20,FastClose!$D$3:$D$20000,C$3)</f>
        <v>76883924.289999992</v>
      </c>
      <c r="D20" s="93">
        <f>SUMIFS(FastClose!$J$3:$J$20000,FastClose!$K$3:$K$20000,$B20,FastClose!$D$3:$D$20000,D$3)</f>
        <v>15674310.879999995</v>
      </c>
      <c r="E20" s="93">
        <f>SUMIFS(FastClose!$J$3:$J$20000,FastClose!$K$3:$K$20000,$B20,FastClose!$D$3:$D$20000,E$3)</f>
        <v>2376316.8199999998</v>
      </c>
      <c r="F20" s="93">
        <f>SUMIFS(FastClose!$J$3:$J$20000,FastClose!$K$3:$K$20000,$B20,FastClose!$D$3:$D$20000,F$3)</f>
        <v>2402767.1999999988</v>
      </c>
      <c r="G20" s="93">
        <f>SUMIFS(FastClose!$J$3:$J$20000,FastClose!$K$3:$K$20000,$B20,FastClose!$D$3:$D$20000,G$3)</f>
        <v>0</v>
      </c>
      <c r="H20" s="93">
        <f>SUMIFS(FastClose!$J$3:$J$20000,FastClose!$K$3:$K$20000,$B20,FastClose!$D$3:$D$20000,H$3)</f>
        <v>46683850.989999123</v>
      </c>
      <c r="I20" s="93">
        <f>SUMIFS(FastClose!$J$3:$J$20000,FastClose!$K$3:$K$20000,$B20,FastClose!$D$3:$D$20000,I$3)</f>
        <v>0</v>
      </c>
      <c r="J20" s="93">
        <f>SUMIFS(FastClose!$J$3:$J$20000,FastClose!$K$3:$K$20000,$B20,FastClose!$D$3:$D$20000,J$3)</f>
        <v>0</v>
      </c>
      <c r="K20" s="94">
        <f>SUMIFS(FastClose!$J$3:$J$20000,FastClose!$K$3:$K$20000,$B20,FastClose!$D$3:$D$20000,K$3)</f>
        <v>0</v>
      </c>
      <c r="M20" s="34" t="s">
        <v>123</v>
      </c>
      <c r="N20" s="27">
        <f>SUMIFS(BISDATA!$J$3:$J$20000,BISDATA!$A$3:$A$20000,$M20,BISDATA!$I$3:$I$20000,N$3)</f>
        <v>90040339.300000027</v>
      </c>
      <c r="O20" s="27">
        <f>SUMIFS(BISDATA!$J$3:$J$20000,BISDATA!$A$3:$A$20000,$M20,BISDATA!$I$3:$I$20000,O$3)</f>
        <v>24119691.689999953</v>
      </c>
      <c r="P20" s="27">
        <f>SUMIFS(BISDATA!$J$3:$J$20000,BISDATA!$A$3:$A$20000,$M20,BISDATA!$I$3:$I$20000,P$3)</f>
        <v>2569295.0800000005</v>
      </c>
      <c r="Q20" s="27">
        <f>SUMIFS(BISDATA!$J$3:$J$20000,BISDATA!$A$3:$A$20000,$M20,BISDATA!$I$3:$I$20000,Q$3)</f>
        <v>2508552.3200000031</v>
      </c>
      <c r="R20" s="27">
        <f>SUMIFS(BISDATA!$J$3:$J$20000,BISDATA!$A$3:$A$20000,$M20,BISDATA!$I$3:$I$20000,R$3)</f>
        <v>0</v>
      </c>
      <c r="S20" s="27">
        <f>SUMIFS(BISDATA!$J$3:$J$20000,BISDATA!$A$3:$A$20000,$M20,BISDATA!$I$3:$I$20000,S$3)</f>
        <v>46804147.219999433</v>
      </c>
      <c r="T20" s="84">
        <f>SUMIFS(BISDATA!$J$3:$J$20000,BISDATA!$A$3:$A$20000,$M20,BISDATA!$I$3:$I$20000,T$3)+SUMIFS(BISDATA!$J$3:$J$20000,BISDATA!$A$3:$A$20000,$M20,BISDATA!$I$3:$I$20000,T$2)</f>
        <v>217795</v>
      </c>
      <c r="U20" s="84">
        <f>SUMIFS(BISDATA!$J$3:$J$20000,BISDATA!$A$3:$A$20000,$M20,BISDATA!$I$3:$I$20000,U$3)+SUMIFS(BISDATA!$J$3:$J$20000,BISDATA!$A$3:$A$20000,$M20,BISDATA!$I$3:$I$20000,U$2)</f>
        <v>0</v>
      </c>
      <c r="V20" s="28">
        <f>SUMIFS(BISDATA!$J$3:$J$20000,BISDATA!$A$3:$A$20000,$M20,BISDATA!$I$3:$I$20000,V$3)</f>
        <v>0</v>
      </c>
      <c r="X20" s="34" t="s">
        <v>123</v>
      </c>
      <c r="Y20" s="27">
        <f t="shared" si="1"/>
        <v>13156415.010000035</v>
      </c>
      <c r="Z20" s="27">
        <f t="shared" si="0"/>
        <v>8445380.8099999577</v>
      </c>
      <c r="AA20" s="27">
        <f t="shared" si="0"/>
        <v>192978.26000000071</v>
      </c>
      <c r="AB20" s="27">
        <f t="shared" si="0"/>
        <v>105785.1200000043</v>
      </c>
      <c r="AC20" s="27">
        <f t="shared" si="0"/>
        <v>0</v>
      </c>
      <c r="AD20" s="27">
        <f t="shared" si="0"/>
        <v>120296.23000030965</v>
      </c>
      <c r="AE20" s="27">
        <f t="shared" si="0"/>
        <v>217795</v>
      </c>
      <c r="AF20" s="27">
        <f t="shared" si="0"/>
        <v>0</v>
      </c>
      <c r="AG20" s="28">
        <f t="shared" si="0"/>
        <v>0</v>
      </c>
    </row>
    <row r="21" spans="2:33" x14ac:dyDescent="0.25">
      <c r="B21" s="35" t="s">
        <v>116</v>
      </c>
      <c r="C21" s="96">
        <f>SUMIFS(FastClose!$J$3:$J$20000,FastClose!$K$3:$K$20000,$B21,FastClose!$D$3:$D$20000,C$3)</f>
        <v>441716.54</v>
      </c>
      <c r="D21" s="96">
        <f>SUMIFS(FastClose!$J$3:$J$20000,FastClose!$K$3:$K$20000,$B21,FastClose!$D$3:$D$20000,D$3)</f>
        <v>200012.92999999996</v>
      </c>
      <c r="E21" s="96">
        <f>SUMIFS(FastClose!$J$3:$J$20000,FastClose!$K$3:$K$20000,$B21,FastClose!$D$3:$D$20000,E$3)</f>
        <v>28414.100000000002</v>
      </c>
      <c r="F21" s="96">
        <f>SUMIFS(FastClose!$J$3:$J$20000,FastClose!$K$3:$K$20000,$B21,FastClose!$D$3:$D$20000,F$3)</f>
        <v>26932.019999999993</v>
      </c>
      <c r="G21" s="96">
        <f>SUMIFS(FastClose!$J$3:$J$20000,FastClose!$K$3:$K$20000,$B21,FastClose!$D$3:$D$20000,G$3)</f>
        <v>0</v>
      </c>
      <c r="H21" s="96">
        <f>SUMIFS(FastClose!$J$3:$J$20000,FastClose!$K$3:$K$20000,$B21,FastClose!$D$3:$D$20000,H$3)</f>
        <v>1464222.77</v>
      </c>
      <c r="I21" s="96">
        <f>SUMIFS(FastClose!$J$3:$J$20000,FastClose!$K$3:$K$20000,$B21,FastClose!$D$3:$D$20000,I$3)</f>
        <v>0</v>
      </c>
      <c r="J21" s="96">
        <f>SUMIFS(FastClose!$J$3:$J$20000,FastClose!$K$3:$K$20000,$B21,FastClose!$D$3:$D$20000,J$3)</f>
        <v>0</v>
      </c>
      <c r="K21" s="97">
        <f>SUMIFS(FastClose!$J$3:$J$20000,FastClose!$K$3:$K$20000,$B21,FastClose!$D$3:$D$20000,K$3)</f>
        <v>0</v>
      </c>
      <c r="M21" s="35" t="s">
        <v>116</v>
      </c>
      <c r="N21" s="29">
        <f>SUMIFS(BISDATA!$J$3:$J$20000,BISDATA!$A$3:$A$20000,$M21,BISDATA!$I$3:$I$20000,N$3)</f>
        <v>254808.23000000016</v>
      </c>
      <c r="O21" s="29">
        <f>SUMIFS(BISDATA!$J$3:$J$20000,BISDATA!$A$3:$A$20000,$M21,BISDATA!$I$3:$I$20000,O$3)</f>
        <v>290803.58999999997</v>
      </c>
      <c r="P21" s="29">
        <f>SUMIFS(BISDATA!$J$3:$J$20000,BISDATA!$A$3:$A$20000,$M21,BISDATA!$I$3:$I$20000,P$3)</f>
        <v>29431.800000000003</v>
      </c>
      <c r="Q21" s="29">
        <f>SUMIFS(BISDATA!$J$3:$J$20000,BISDATA!$A$3:$A$20000,$M21,BISDATA!$I$3:$I$20000,Q$3)</f>
        <v>28974.010000000002</v>
      </c>
      <c r="R21" s="29">
        <f>SUMIFS(BISDATA!$J$3:$J$20000,BISDATA!$A$3:$A$20000,$M21,BISDATA!$I$3:$I$20000,R$3)</f>
        <v>0</v>
      </c>
      <c r="S21" s="29">
        <f>SUMIFS(BISDATA!$J$3:$J$20000,BISDATA!$A$3:$A$20000,$M21,BISDATA!$I$3:$I$20000,S$3)</f>
        <v>1464109.2300000023</v>
      </c>
      <c r="T21" s="85">
        <f>SUMIFS(BISDATA!$J$3:$J$20000,BISDATA!$A$3:$A$20000,$M21,BISDATA!$I$3:$I$20000,T$3)+SUMIFS(BISDATA!$J$3:$J$20000,BISDATA!$A$3:$A$20000,$M21,BISDATA!$I$3:$I$20000,T$2)</f>
        <v>0</v>
      </c>
      <c r="U21" s="85">
        <f>SUMIFS(BISDATA!$J$3:$J$20000,BISDATA!$A$3:$A$20000,$M21,BISDATA!$I$3:$I$20000,U$3)+SUMIFS(BISDATA!$J$3:$J$20000,BISDATA!$A$3:$A$20000,$M21,BISDATA!$I$3:$I$20000,U$2)</f>
        <v>8560.9699999999993</v>
      </c>
      <c r="V21" s="30">
        <f>SUMIFS(BISDATA!$J$3:$J$20000,BISDATA!$A$3:$A$20000,$M21,BISDATA!$I$3:$I$20000,V$3)</f>
        <v>0</v>
      </c>
      <c r="X21" s="35" t="s">
        <v>116</v>
      </c>
      <c r="Y21" s="29">
        <f t="shared" si="1"/>
        <v>-186908.30999999982</v>
      </c>
      <c r="Z21" s="29">
        <f t="shared" si="0"/>
        <v>90790.66</v>
      </c>
      <c r="AA21" s="29">
        <f t="shared" si="0"/>
        <v>1017.7000000000007</v>
      </c>
      <c r="AB21" s="29">
        <f t="shared" si="0"/>
        <v>2041.9900000000089</v>
      </c>
      <c r="AC21" s="29">
        <f t="shared" si="0"/>
        <v>0</v>
      </c>
      <c r="AD21" s="29">
        <f t="shared" si="0"/>
        <v>-113.53999999770895</v>
      </c>
      <c r="AE21" s="29">
        <f t="shared" si="0"/>
        <v>0</v>
      </c>
      <c r="AF21" s="29">
        <f t="shared" si="0"/>
        <v>8560.9699999999993</v>
      </c>
      <c r="AG21" s="30">
        <f t="shared" si="0"/>
        <v>0</v>
      </c>
    </row>
    <row r="22" spans="2:33" x14ac:dyDescent="0.25">
      <c r="B22" s="36" t="s">
        <v>199</v>
      </c>
      <c r="C22" s="99">
        <f>SUMIFS(FastClose!$J$3:$J$20000,FastClose!$K$3:$K$20000,$B22,FastClose!$D$3:$D$20000,C$3)</f>
        <v>246125333.62000629</v>
      </c>
      <c r="D22" s="99">
        <f>SUMIFS(FastClose!$J$3:$J$20000,FastClose!$K$3:$K$20000,$B22,FastClose!$D$3:$D$20000,D$3)</f>
        <v>146938289.25999945</v>
      </c>
      <c r="E22" s="99">
        <f>SUMIFS(FastClose!$J$3:$J$20000,FastClose!$K$3:$K$20000,$B22,FastClose!$D$3:$D$20000,E$3)</f>
        <v>149229988.56000066</v>
      </c>
      <c r="F22" s="99">
        <f>SUMIFS(FastClose!$J$3:$J$20000,FastClose!$K$3:$K$20000,$B22,FastClose!$D$3:$D$20000,F$3)</f>
        <v>34870908.199999802</v>
      </c>
      <c r="G22" s="99">
        <f>SUMIFS(FastClose!$J$3:$J$20000,FastClose!$K$3:$K$20000,$B22,FastClose!$D$3:$D$20000,G$3)</f>
        <v>359089.41</v>
      </c>
      <c r="H22" s="99">
        <f>SUMIFS(FastClose!$J$3:$J$20000,FastClose!$K$3:$K$20000,$B22,FastClose!$D$3:$D$20000,H$3)</f>
        <v>40104575.810000218</v>
      </c>
      <c r="I22" s="99">
        <f>SUMIFS(FastClose!$J$3:$J$20000,FastClose!$K$3:$K$20000,$B22,FastClose!$D$3:$D$20000,I$3)</f>
        <v>0</v>
      </c>
      <c r="J22" s="99">
        <f>SUMIFS(FastClose!$J$3:$J$20000,FastClose!$K$3:$K$20000,$B22,FastClose!$D$3:$D$20000,J$3)</f>
        <v>0</v>
      </c>
      <c r="K22" s="100">
        <f>SUMIFS(FastClose!$J$3:$J$20000,FastClose!$K$3:$K$20000,$B22,FastClose!$D$3:$D$20000,K$3)</f>
        <v>0</v>
      </c>
      <c r="M22" s="36" t="s">
        <v>199</v>
      </c>
      <c r="N22" s="31">
        <f>SUMIFS(BISDATA!$J$3:$J$20000,BISDATA!$A$3:$A$20000,$M22,BISDATA!$I$3:$I$20000,N$3)</f>
        <v>264214085.98000318</v>
      </c>
      <c r="O22" s="31">
        <f>SUMIFS(BISDATA!$J$3:$J$20000,BISDATA!$A$3:$A$20000,$M22,BISDATA!$I$3:$I$20000,O$3)</f>
        <v>177124918.46000773</v>
      </c>
      <c r="P22" s="31">
        <f>SUMIFS(BISDATA!$J$3:$J$20000,BISDATA!$A$3:$A$20000,$M22,BISDATA!$I$3:$I$20000,P$3)</f>
        <v>158361635.87002215</v>
      </c>
      <c r="Q22" s="31">
        <f>SUMIFS(BISDATA!$J$3:$J$20000,BISDATA!$A$3:$A$20000,$M22,BISDATA!$I$3:$I$20000,Q$3)</f>
        <v>36995319.589999534</v>
      </c>
      <c r="R22" s="31">
        <f>SUMIFS(BISDATA!$J$3:$J$20000,BISDATA!$A$3:$A$20000,$M22,BISDATA!$I$3:$I$20000,R$3)</f>
        <v>379383.97999999986</v>
      </c>
      <c r="S22" s="31">
        <f>SUMIFS(BISDATA!$J$3:$J$20000,BISDATA!$A$3:$A$20000,$M22,BISDATA!$I$3:$I$20000,S$3)</f>
        <v>39922665.529999979</v>
      </c>
      <c r="T22" s="86">
        <f>SUMIFS(BISDATA!$J$3:$J$20000,BISDATA!$A$3:$A$20000,$M22,BISDATA!$I$3:$I$20000,T$3)+SUMIFS(BISDATA!$J$3:$J$20000,BISDATA!$A$3:$A$20000,$M22,BISDATA!$I$3:$I$20000,T$2)</f>
        <v>0</v>
      </c>
      <c r="U22" s="86">
        <f>SUMIFS(BISDATA!$J$3:$J$20000,BISDATA!$A$3:$A$20000,$M22,BISDATA!$I$3:$I$20000,U$3)+SUMIFS(BISDATA!$J$3:$J$20000,BISDATA!$A$3:$A$20000,$M22,BISDATA!$I$3:$I$20000,U$2)</f>
        <v>0</v>
      </c>
      <c r="V22" s="32">
        <f>SUMIFS(BISDATA!$J$3:$J$20000,BISDATA!$A$3:$A$20000,$M22,BISDATA!$I$3:$I$20000,V$3)</f>
        <v>0</v>
      </c>
      <c r="X22" s="36" t="s">
        <v>199</v>
      </c>
      <c r="Y22" s="31">
        <f t="shared" si="1"/>
        <v>18088752.359996885</v>
      </c>
      <c r="Z22" s="31">
        <f t="shared" si="0"/>
        <v>30186629.200008273</v>
      </c>
      <c r="AA22" s="31">
        <f t="shared" si="0"/>
        <v>9131647.3100214899</v>
      </c>
      <c r="AB22" s="31">
        <f t="shared" si="0"/>
        <v>2124411.3899997324</v>
      </c>
      <c r="AC22" s="31">
        <f t="shared" si="0"/>
        <v>20294.569999999891</v>
      </c>
      <c r="AD22" s="31">
        <f t="shared" si="0"/>
        <v>-181910.28000023961</v>
      </c>
      <c r="AE22" s="31">
        <f t="shared" si="0"/>
        <v>0</v>
      </c>
      <c r="AF22" s="31">
        <f t="shared" si="0"/>
        <v>0</v>
      </c>
      <c r="AG22" s="32">
        <f t="shared" si="0"/>
        <v>0</v>
      </c>
    </row>
    <row r="23" spans="2:33" x14ac:dyDescent="0.25">
      <c r="B23" s="34" t="s">
        <v>72</v>
      </c>
      <c r="C23" s="93">
        <f>SUMIFS(FastClose!$J$3:$J$20000,FastClose!$K$3:$K$20000,$B23,FastClose!$D$3:$D$20000,C$3)</f>
        <v>36820053.060000025</v>
      </c>
      <c r="D23" s="93">
        <f>SUMIFS(FastClose!$J$3:$J$20000,FastClose!$K$3:$K$20000,$B23,FastClose!$D$3:$D$20000,D$3)</f>
        <v>42513309.030000016</v>
      </c>
      <c r="E23" s="93">
        <f>SUMIFS(FastClose!$J$3:$J$20000,FastClose!$K$3:$K$20000,$B23,FastClose!$D$3:$D$20000,E$3)</f>
        <v>21328008.710000008</v>
      </c>
      <c r="F23" s="93">
        <f>SUMIFS(FastClose!$J$3:$J$20000,FastClose!$K$3:$K$20000,$B23,FastClose!$D$3:$D$20000,F$3)</f>
        <v>8682841.0300000049</v>
      </c>
      <c r="G23" s="93">
        <f>SUMIFS(FastClose!$J$3:$J$20000,FastClose!$K$3:$K$20000,$B23,FastClose!$D$3:$D$20000,G$3)</f>
        <v>10</v>
      </c>
      <c r="H23" s="93">
        <f>SUMIFS(FastClose!$J$3:$J$20000,FastClose!$K$3:$K$20000,$B23,FastClose!$D$3:$D$20000,H$3)</f>
        <v>32578357.029999152</v>
      </c>
      <c r="I23" s="93">
        <f>SUMIFS(FastClose!$J$3:$J$20000,FastClose!$K$3:$K$20000,$B23,FastClose!$D$3:$D$20000,I$3)</f>
        <v>0</v>
      </c>
      <c r="J23" s="93">
        <f>SUMIFS(FastClose!$J$3:$J$20000,FastClose!$K$3:$K$20000,$B23,FastClose!$D$3:$D$20000,J$3)</f>
        <v>0</v>
      </c>
      <c r="K23" s="94">
        <f>SUMIFS(FastClose!$J$3:$J$20000,FastClose!$K$3:$K$20000,$B23,FastClose!$D$3:$D$20000,K$3)</f>
        <v>0</v>
      </c>
      <c r="M23" s="34" t="s">
        <v>72</v>
      </c>
      <c r="N23" s="27">
        <f>SUMIFS(BISDATA!$J$3:$J$20000,BISDATA!$A$3:$A$20000,$M23,BISDATA!$I$3:$I$20000,N$3)</f>
        <v>38480465.949999981</v>
      </c>
      <c r="O23" s="27">
        <f>SUMIFS(BISDATA!$J$3:$J$20000,BISDATA!$A$3:$A$20000,$M23,BISDATA!$I$3:$I$20000,O$3)</f>
        <v>46308053.640000015</v>
      </c>
      <c r="P23" s="27">
        <f>SUMIFS(BISDATA!$J$3:$J$20000,BISDATA!$A$3:$A$20000,$M23,BISDATA!$I$3:$I$20000,P$3)</f>
        <v>21971056.31999993</v>
      </c>
      <c r="Q23" s="27">
        <f>SUMIFS(BISDATA!$J$3:$J$20000,BISDATA!$A$3:$A$20000,$M23,BISDATA!$I$3:$I$20000,Q$3)</f>
        <v>9066950.5000000838</v>
      </c>
      <c r="R23" s="27">
        <f>SUMIFS(BISDATA!$J$3:$J$20000,BISDATA!$A$3:$A$20000,$M23,BISDATA!$I$3:$I$20000,R$3)</f>
        <v>0</v>
      </c>
      <c r="S23" s="27">
        <f>SUMIFS(BISDATA!$J$3:$J$20000,BISDATA!$A$3:$A$20000,$M23,BISDATA!$I$3:$I$20000,S$3)</f>
        <v>32575296.439999938</v>
      </c>
      <c r="T23" s="84">
        <f>SUMIFS(BISDATA!$J$3:$J$20000,BISDATA!$A$3:$A$20000,$M23,BISDATA!$I$3:$I$20000,T$3)+SUMIFS(BISDATA!$J$3:$J$20000,BISDATA!$A$3:$A$20000,$M23,BISDATA!$I$3:$I$20000,T$2)</f>
        <v>7669.97</v>
      </c>
      <c r="U23" s="84">
        <f>SUMIFS(BISDATA!$J$3:$J$20000,BISDATA!$A$3:$A$20000,$M23,BISDATA!$I$3:$I$20000,U$3)+SUMIFS(BISDATA!$J$3:$J$20000,BISDATA!$A$3:$A$20000,$M23,BISDATA!$I$3:$I$20000,U$2)</f>
        <v>0</v>
      </c>
      <c r="V23" s="28">
        <f>SUMIFS(BISDATA!$J$3:$J$20000,BISDATA!$A$3:$A$20000,$M23,BISDATA!$I$3:$I$20000,V$3)</f>
        <v>0</v>
      </c>
      <c r="X23" s="34" t="s">
        <v>72</v>
      </c>
      <c r="Y23" s="27">
        <f t="shared" si="1"/>
        <v>1660412.8899999559</v>
      </c>
      <c r="Z23" s="27">
        <f t="shared" si="0"/>
        <v>3794744.6099999994</v>
      </c>
      <c r="AA23" s="27">
        <f t="shared" si="0"/>
        <v>643047.60999992117</v>
      </c>
      <c r="AB23" s="27">
        <f t="shared" si="0"/>
        <v>384109.4700000789</v>
      </c>
      <c r="AC23" s="27">
        <f t="shared" si="0"/>
        <v>-10</v>
      </c>
      <c r="AD23" s="27">
        <f t="shared" si="0"/>
        <v>-3060.5899992138147</v>
      </c>
      <c r="AE23" s="27">
        <f t="shared" si="0"/>
        <v>7669.97</v>
      </c>
      <c r="AF23" s="27">
        <f t="shared" si="0"/>
        <v>0</v>
      </c>
      <c r="AG23" s="28">
        <f t="shared" si="0"/>
        <v>0</v>
      </c>
    </row>
    <row r="24" spans="2:33" x14ac:dyDescent="0.25">
      <c r="B24" s="35" t="s">
        <v>91</v>
      </c>
      <c r="C24" s="96">
        <f>SUMIFS(FastClose!$J$3:$J$20000,FastClose!$K$3:$K$20000,$B24,FastClose!$D$3:$D$20000,C$3)</f>
        <v>6415403.9700000007</v>
      </c>
      <c r="D24" s="96">
        <f>SUMIFS(FastClose!$J$3:$J$20000,FastClose!$K$3:$K$20000,$B24,FastClose!$D$3:$D$20000,D$3)</f>
        <v>4064692.330000001</v>
      </c>
      <c r="E24" s="96">
        <f>SUMIFS(FastClose!$J$3:$J$20000,FastClose!$K$3:$K$20000,$B24,FastClose!$D$3:$D$20000,E$3)</f>
        <v>720717.6399999999</v>
      </c>
      <c r="F24" s="96">
        <f>SUMIFS(FastClose!$J$3:$J$20000,FastClose!$K$3:$K$20000,$B24,FastClose!$D$3:$D$20000,F$3)</f>
        <v>289502.91000000003</v>
      </c>
      <c r="G24" s="96">
        <f>SUMIFS(FastClose!$J$3:$J$20000,FastClose!$K$3:$K$20000,$B24,FastClose!$D$3:$D$20000,G$3)</f>
        <v>0</v>
      </c>
      <c r="H24" s="96">
        <f>SUMIFS(FastClose!$J$3:$J$20000,FastClose!$K$3:$K$20000,$B24,FastClose!$D$3:$D$20000,H$3)</f>
        <v>5949616.320000127</v>
      </c>
      <c r="I24" s="96">
        <f>SUMIFS(FastClose!$J$3:$J$20000,FastClose!$K$3:$K$20000,$B24,FastClose!$D$3:$D$20000,I$3)</f>
        <v>0</v>
      </c>
      <c r="J24" s="96">
        <f>SUMIFS(FastClose!$J$3:$J$20000,FastClose!$K$3:$K$20000,$B24,FastClose!$D$3:$D$20000,J$3)</f>
        <v>0</v>
      </c>
      <c r="K24" s="97">
        <f>SUMIFS(FastClose!$J$3:$J$20000,FastClose!$K$3:$K$20000,$B24,FastClose!$D$3:$D$20000,K$3)</f>
        <v>0</v>
      </c>
      <c r="M24" s="35" t="s">
        <v>91</v>
      </c>
      <c r="N24" s="29">
        <f>SUMIFS(BISDATA!$J$3:$J$20000,BISDATA!$A$3:$A$20000,$M24,BISDATA!$I$3:$I$20000,N$3)</f>
        <v>7056977.2599999877</v>
      </c>
      <c r="O24" s="29">
        <f>SUMIFS(BISDATA!$J$3:$J$20000,BISDATA!$A$3:$A$20000,$M24,BISDATA!$I$3:$I$20000,O$3)</f>
        <v>4548554.8600000031</v>
      </c>
      <c r="P24" s="29">
        <f>SUMIFS(BISDATA!$J$3:$J$20000,BISDATA!$A$3:$A$20000,$M24,BISDATA!$I$3:$I$20000,P$3)</f>
        <v>776050.35999999987</v>
      </c>
      <c r="Q24" s="29">
        <f>SUMIFS(BISDATA!$J$3:$J$20000,BISDATA!$A$3:$A$20000,$M24,BISDATA!$I$3:$I$20000,Q$3)</f>
        <v>298163.25</v>
      </c>
      <c r="R24" s="29">
        <f>SUMIFS(BISDATA!$J$3:$J$20000,BISDATA!$A$3:$A$20000,$M24,BISDATA!$I$3:$I$20000,R$3)</f>
        <v>0</v>
      </c>
      <c r="S24" s="29">
        <f>SUMIFS(BISDATA!$J$3:$J$20000,BISDATA!$A$3:$A$20000,$M24,BISDATA!$I$3:$I$20000,S$3)</f>
        <v>5948551.9100000747</v>
      </c>
      <c r="T24" s="85">
        <f>SUMIFS(BISDATA!$J$3:$J$20000,BISDATA!$A$3:$A$20000,$M24,BISDATA!$I$3:$I$20000,T$3)+SUMIFS(BISDATA!$J$3:$J$20000,BISDATA!$A$3:$A$20000,$M24,BISDATA!$I$3:$I$20000,T$2)</f>
        <v>18</v>
      </c>
      <c r="U24" s="85">
        <f>SUMIFS(BISDATA!$J$3:$J$20000,BISDATA!$A$3:$A$20000,$M24,BISDATA!$I$3:$I$20000,U$3)+SUMIFS(BISDATA!$J$3:$J$20000,BISDATA!$A$3:$A$20000,$M24,BISDATA!$I$3:$I$20000,U$2)</f>
        <v>15593.85</v>
      </c>
      <c r="V24" s="30">
        <f>SUMIFS(BISDATA!$J$3:$J$20000,BISDATA!$A$3:$A$20000,$M24,BISDATA!$I$3:$I$20000,V$3)</f>
        <v>0</v>
      </c>
      <c r="X24" s="35" t="s">
        <v>91</v>
      </c>
      <c r="Y24" s="29">
        <f t="shared" si="1"/>
        <v>641573.289999987</v>
      </c>
      <c r="Z24" s="29">
        <f t="shared" si="0"/>
        <v>483862.53000000212</v>
      </c>
      <c r="AA24" s="29">
        <f t="shared" si="0"/>
        <v>55332.719999999972</v>
      </c>
      <c r="AB24" s="29">
        <f t="shared" si="0"/>
        <v>8660.3399999999674</v>
      </c>
      <c r="AC24" s="29">
        <f t="shared" si="0"/>
        <v>0</v>
      </c>
      <c r="AD24" s="29">
        <f t="shared" si="0"/>
        <v>-1064.4100000523031</v>
      </c>
      <c r="AE24" s="29">
        <f t="shared" si="0"/>
        <v>18</v>
      </c>
      <c r="AF24" s="29">
        <f t="shared" si="0"/>
        <v>15593.85</v>
      </c>
      <c r="AG24" s="30">
        <f t="shared" si="0"/>
        <v>0</v>
      </c>
    </row>
    <row r="25" spans="2:33" x14ac:dyDescent="0.25">
      <c r="B25" s="35" t="s">
        <v>171</v>
      </c>
      <c r="C25" s="96">
        <f>SUMIFS(FastClose!$J$3:$J$20000,FastClose!$K$3:$K$20000,$B25,FastClose!$D$3:$D$20000,C$3)</f>
        <v>0</v>
      </c>
      <c r="D25" s="96">
        <f>SUMIFS(FastClose!$J$3:$J$20000,FastClose!$K$3:$K$20000,$B25,FastClose!$D$3:$D$20000,D$3)</f>
        <v>0</v>
      </c>
      <c r="E25" s="96">
        <f>SUMIFS(FastClose!$J$3:$J$20000,FastClose!$K$3:$K$20000,$B25,FastClose!$D$3:$D$20000,E$3)</f>
        <v>100851619.51000008</v>
      </c>
      <c r="F25" s="96">
        <f>SUMIFS(FastClose!$J$3:$J$20000,FastClose!$K$3:$K$20000,$B25,FastClose!$D$3:$D$20000,F$3)</f>
        <v>41329491.88000004</v>
      </c>
      <c r="G25" s="96">
        <f>SUMIFS(FastClose!$J$3:$J$20000,FastClose!$K$3:$K$20000,$B25,FastClose!$D$3:$D$20000,G$3)</f>
        <v>20232.150000000001</v>
      </c>
      <c r="H25" s="96">
        <f>SUMIFS(FastClose!$J$3:$J$20000,FastClose!$K$3:$K$20000,$B25,FastClose!$D$3:$D$20000,H$3)</f>
        <v>0</v>
      </c>
      <c r="I25" s="96">
        <f>SUMIFS(FastClose!$J$3:$J$20000,FastClose!$K$3:$K$20000,$B25,FastClose!$D$3:$D$20000,I$3)</f>
        <v>84823.22</v>
      </c>
      <c r="J25" s="96">
        <f>SUMIFS(FastClose!$J$3:$J$20000,FastClose!$K$3:$K$20000,$B25,FastClose!$D$3:$D$20000,J$3)</f>
        <v>0</v>
      </c>
      <c r="K25" s="97">
        <f>SUMIFS(FastClose!$J$3:$J$20000,FastClose!$K$3:$K$20000,$B25,FastClose!$D$3:$D$20000,K$3)</f>
        <v>0</v>
      </c>
      <c r="M25" s="35" t="s">
        <v>171</v>
      </c>
      <c r="N25" s="29">
        <f>SUMIFS(BISDATA!$J$3:$J$20000,BISDATA!$A$3:$A$20000,$M25,BISDATA!$I$3:$I$20000,N$3)</f>
        <v>0</v>
      </c>
      <c r="O25" s="29">
        <f>SUMIFS(BISDATA!$J$3:$J$20000,BISDATA!$A$3:$A$20000,$M25,BISDATA!$I$3:$I$20000,O$3)</f>
        <v>0</v>
      </c>
      <c r="P25" s="29">
        <f>SUMIFS(BISDATA!$J$3:$J$20000,BISDATA!$A$3:$A$20000,$M25,BISDATA!$I$3:$I$20000,P$3)</f>
        <v>106031536.93000646</v>
      </c>
      <c r="Q25" s="29">
        <f>SUMIFS(BISDATA!$J$3:$J$20000,BISDATA!$A$3:$A$20000,$M25,BISDATA!$I$3:$I$20000,Q$3)</f>
        <v>43510086.110001534</v>
      </c>
      <c r="R25" s="29">
        <f>SUMIFS(BISDATA!$J$3:$J$20000,BISDATA!$A$3:$A$20000,$M25,BISDATA!$I$3:$I$20000,R$3)</f>
        <v>20218.149999999998</v>
      </c>
      <c r="S25" s="29">
        <f>SUMIFS(BISDATA!$J$3:$J$20000,BISDATA!$A$3:$A$20000,$M25,BISDATA!$I$3:$I$20000,S$3)</f>
        <v>0</v>
      </c>
      <c r="T25" s="85">
        <f>SUMIFS(BISDATA!$J$3:$J$20000,BISDATA!$A$3:$A$20000,$M25,BISDATA!$I$3:$I$20000,T$3)+SUMIFS(BISDATA!$J$3:$J$20000,BISDATA!$A$3:$A$20000,$M25,BISDATA!$I$3:$I$20000,T$2)</f>
        <v>2452276.8399999994</v>
      </c>
      <c r="U25" s="85">
        <f>SUMIFS(BISDATA!$J$3:$J$20000,BISDATA!$A$3:$A$20000,$M25,BISDATA!$I$3:$I$20000,U$3)+SUMIFS(BISDATA!$J$3:$J$20000,BISDATA!$A$3:$A$20000,$M25,BISDATA!$I$3:$I$20000,U$2)</f>
        <v>0</v>
      </c>
      <c r="V25" s="30">
        <f>SUMIFS(BISDATA!$J$3:$J$20000,BISDATA!$A$3:$A$20000,$M25,BISDATA!$I$3:$I$20000,V$3)</f>
        <v>0</v>
      </c>
      <c r="X25" s="35" t="s">
        <v>171</v>
      </c>
      <c r="Y25" s="29">
        <f t="shared" si="1"/>
        <v>0</v>
      </c>
      <c r="Z25" s="29">
        <f t="shared" si="0"/>
        <v>0</v>
      </c>
      <c r="AA25" s="29">
        <f t="shared" si="0"/>
        <v>5179917.4200063795</v>
      </c>
      <c r="AB25" s="29">
        <f t="shared" si="0"/>
        <v>2180594.2300014943</v>
      </c>
      <c r="AC25" s="29">
        <f t="shared" si="0"/>
        <v>-14.000000000003638</v>
      </c>
      <c r="AD25" s="29">
        <f t="shared" si="0"/>
        <v>0</v>
      </c>
      <c r="AE25" s="29">
        <f t="shared" si="0"/>
        <v>2367453.6199999992</v>
      </c>
      <c r="AF25" s="29">
        <f t="shared" si="0"/>
        <v>0</v>
      </c>
      <c r="AG25" s="30">
        <f t="shared" si="0"/>
        <v>0</v>
      </c>
    </row>
    <row r="26" spans="2:33" x14ac:dyDescent="0.25">
      <c r="B26" s="35" t="s">
        <v>25</v>
      </c>
      <c r="C26" s="96">
        <f>SUMIFS(FastClose!$J$3:$J$20000,FastClose!$K$3:$K$20000,$B26,FastClose!$D$3:$D$20000,C$3)</f>
        <v>0</v>
      </c>
      <c r="D26" s="96">
        <f>SUMIFS(FastClose!$J$3:$J$20000,FastClose!$K$3:$K$20000,$B26,FastClose!$D$3:$D$20000,D$3)</f>
        <v>0</v>
      </c>
      <c r="E26" s="96">
        <f>SUMIFS(FastClose!$J$3:$J$20000,FastClose!$K$3:$K$20000,$B26,FastClose!$D$3:$D$20000,E$3)</f>
        <v>0</v>
      </c>
      <c r="F26" s="96">
        <f>SUMIFS(FastClose!$J$3:$J$20000,FastClose!$K$3:$K$20000,$B26,FastClose!$D$3:$D$20000,F$3)</f>
        <v>0</v>
      </c>
      <c r="G26" s="96">
        <f>SUMIFS(FastClose!$J$3:$J$20000,FastClose!$K$3:$K$20000,$B26,FastClose!$D$3:$D$20000,G$3)</f>
        <v>0</v>
      </c>
      <c r="H26" s="96">
        <f>SUMIFS(FastClose!$J$3:$J$20000,FastClose!$K$3:$K$20000,$B26,FastClose!$D$3:$D$20000,H$3)</f>
        <v>0</v>
      </c>
      <c r="I26" s="96">
        <f>SUMIFS(FastClose!$J$3:$J$20000,FastClose!$K$3:$K$20000,$B26,FastClose!$D$3:$D$20000,I$3)</f>
        <v>0</v>
      </c>
      <c r="J26" s="96">
        <f>SUMIFS(FastClose!$J$3:$J$20000,FastClose!$K$3:$K$20000,$B26,FastClose!$D$3:$D$20000,J$3)</f>
        <v>262311.23999999993</v>
      </c>
      <c r="K26" s="97">
        <f>SUMIFS(FastClose!$J$3:$J$20000,FastClose!$K$3:$K$20000,$B26,FastClose!$D$3:$D$20000,K$3)</f>
        <v>0</v>
      </c>
      <c r="M26" s="35" t="s">
        <v>25</v>
      </c>
      <c r="N26" s="29">
        <f>SUMIFS(BISDATA!$J$3:$J$20000,BISDATA!$A$3:$A$20000,$M26,BISDATA!$I$3:$I$20000,N$3)</f>
        <v>0</v>
      </c>
      <c r="O26" s="29">
        <f>SUMIFS(BISDATA!$J$3:$J$20000,BISDATA!$A$3:$A$20000,$M26,BISDATA!$I$3:$I$20000,O$3)</f>
        <v>0</v>
      </c>
      <c r="P26" s="29">
        <f>SUMIFS(BISDATA!$J$3:$J$20000,BISDATA!$A$3:$A$20000,$M26,BISDATA!$I$3:$I$20000,P$3)</f>
        <v>0</v>
      </c>
      <c r="Q26" s="29">
        <f>SUMIFS(BISDATA!$J$3:$J$20000,BISDATA!$A$3:$A$20000,$M26,BISDATA!$I$3:$I$20000,Q$3)</f>
        <v>0</v>
      </c>
      <c r="R26" s="29">
        <f>SUMIFS(BISDATA!$J$3:$J$20000,BISDATA!$A$3:$A$20000,$M26,BISDATA!$I$3:$I$20000,R$3)</f>
        <v>0</v>
      </c>
      <c r="S26" s="29">
        <f>SUMIFS(BISDATA!$J$3:$J$20000,BISDATA!$A$3:$A$20000,$M26,BISDATA!$I$3:$I$20000,S$3)</f>
        <v>0</v>
      </c>
      <c r="T26" s="85">
        <f>SUMIFS(BISDATA!$J$3:$J$20000,BISDATA!$A$3:$A$20000,$M26,BISDATA!$I$3:$I$20000,T$3)+SUMIFS(BISDATA!$J$3:$J$20000,BISDATA!$A$3:$A$20000,$M26,BISDATA!$I$3:$I$20000,T$2)</f>
        <v>18612635.120000001</v>
      </c>
      <c r="U26" s="85">
        <f>SUMIFS(BISDATA!$J$3:$J$20000,BISDATA!$A$3:$A$20000,$M26,BISDATA!$I$3:$I$20000,U$3)+SUMIFS(BISDATA!$J$3:$J$20000,BISDATA!$A$3:$A$20000,$M26,BISDATA!$I$3:$I$20000,U$2)</f>
        <v>579873.61999999976</v>
      </c>
      <c r="V26" s="30">
        <f>SUMIFS(BISDATA!$J$3:$J$20000,BISDATA!$A$3:$A$20000,$M26,BISDATA!$I$3:$I$20000,V$3)</f>
        <v>0</v>
      </c>
      <c r="X26" s="35" t="s">
        <v>25</v>
      </c>
      <c r="Y26" s="29">
        <f t="shared" si="1"/>
        <v>0</v>
      </c>
      <c r="Z26" s="29">
        <f t="shared" si="0"/>
        <v>0</v>
      </c>
      <c r="AA26" s="29">
        <f t="shared" si="0"/>
        <v>0</v>
      </c>
      <c r="AB26" s="29">
        <f t="shared" si="0"/>
        <v>0</v>
      </c>
      <c r="AC26" s="29">
        <f t="shared" si="0"/>
        <v>0</v>
      </c>
      <c r="AD26" s="29">
        <f t="shared" si="0"/>
        <v>0</v>
      </c>
      <c r="AE26" s="29">
        <f t="shared" si="0"/>
        <v>18612635.120000001</v>
      </c>
      <c r="AF26" s="29">
        <f t="shared" si="0"/>
        <v>317562.37999999983</v>
      </c>
      <c r="AG26" s="30">
        <f t="shared" si="0"/>
        <v>0</v>
      </c>
    </row>
    <row r="27" spans="2:33" x14ac:dyDescent="0.25">
      <c r="B27" s="35" t="s">
        <v>156</v>
      </c>
      <c r="C27" s="96">
        <f>SUMIFS(FastClose!$J$3:$J$20000,FastClose!$K$3:$K$20000,$B27,FastClose!$D$3:$D$20000,C$3)</f>
        <v>62643.360000000001</v>
      </c>
      <c r="D27" s="96">
        <f>SUMIFS(FastClose!$J$3:$J$20000,FastClose!$K$3:$K$20000,$B27,FastClose!$D$3:$D$20000,D$3)</f>
        <v>3978.98</v>
      </c>
      <c r="E27" s="96">
        <f>SUMIFS(FastClose!$J$3:$J$20000,FastClose!$K$3:$K$20000,$B27,FastClose!$D$3:$D$20000,E$3)</f>
        <v>43764.530000000006</v>
      </c>
      <c r="F27" s="96">
        <f>SUMIFS(FastClose!$J$3:$J$20000,FastClose!$K$3:$K$20000,$B27,FastClose!$D$3:$D$20000,F$3)</f>
        <v>26519.360000000001</v>
      </c>
      <c r="G27" s="96">
        <f>SUMIFS(FastClose!$J$3:$J$20000,FastClose!$K$3:$K$20000,$B27,FastClose!$D$3:$D$20000,G$3)</f>
        <v>0</v>
      </c>
      <c r="H27" s="96">
        <f>SUMIFS(FastClose!$J$3:$J$20000,FastClose!$K$3:$K$20000,$B27,FastClose!$D$3:$D$20000,H$3)</f>
        <v>0</v>
      </c>
      <c r="I27" s="96">
        <f>SUMIFS(FastClose!$J$3:$J$20000,FastClose!$K$3:$K$20000,$B27,FastClose!$D$3:$D$20000,I$3)</f>
        <v>0</v>
      </c>
      <c r="J27" s="96">
        <f>SUMIFS(FastClose!$J$3:$J$20000,FastClose!$K$3:$K$20000,$B27,FastClose!$D$3:$D$20000,J$3)</f>
        <v>0</v>
      </c>
      <c r="K27" s="97">
        <f>SUMIFS(FastClose!$J$3:$J$20000,FastClose!$K$3:$K$20000,$B27,FastClose!$D$3:$D$20000,K$3)</f>
        <v>0</v>
      </c>
      <c r="M27" s="35" t="s">
        <v>156</v>
      </c>
      <c r="N27" s="29">
        <f>SUMIFS(BISDATA!$J$3:$J$20000,BISDATA!$A$3:$A$20000,$M27,BISDATA!$I$3:$I$20000,N$3)</f>
        <v>97609.800000000017</v>
      </c>
      <c r="O27" s="29">
        <f>SUMIFS(BISDATA!$J$3:$J$20000,BISDATA!$A$3:$A$20000,$M27,BISDATA!$I$3:$I$20000,O$3)</f>
        <v>2504.9800000000005</v>
      </c>
      <c r="P27" s="29">
        <f>SUMIFS(BISDATA!$J$3:$J$20000,BISDATA!$A$3:$A$20000,$M27,BISDATA!$I$3:$I$20000,P$3)</f>
        <v>35434.549999999996</v>
      </c>
      <c r="Q27" s="29">
        <f>SUMIFS(BISDATA!$J$3:$J$20000,BISDATA!$A$3:$A$20000,$M27,BISDATA!$I$3:$I$20000,Q$3)</f>
        <v>26582.359999999997</v>
      </c>
      <c r="R27" s="29">
        <f>SUMIFS(BISDATA!$J$3:$J$20000,BISDATA!$A$3:$A$20000,$M27,BISDATA!$I$3:$I$20000,R$3)</f>
        <v>0</v>
      </c>
      <c r="S27" s="29">
        <f>SUMIFS(BISDATA!$J$3:$J$20000,BISDATA!$A$3:$A$20000,$M27,BISDATA!$I$3:$I$20000,S$3)</f>
        <v>0</v>
      </c>
      <c r="T27" s="85">
        <f>SUMIFS(BISDATA!$J$3:$J$20000,BISDATA!$A$3:$A$20000,$M27,BISDATA!$I$3:$I$20000,T$3)+SUMIFS(BISDATA!$J$3:$J$20000,BISDATA!$A$3:$A$20000,$M27,BISDATA!$I$3:$I$20000,T$2)</f>
        <v>45</v>
      </c>
      <c r="U27" s="85">
        <f>SUMIFS(BISDATA!$J$3:$J$20000,BISDATA!$A$3:$A$20000,$M27,BISDATA!$I$3:$I$20000,U$3)+SUMIFS(BISDATA!$J$3:$J$20000,BISDATA!$A$3:$A$20000,$M27,BISDATA!$I$3:$I$20000,U$2)</f>
        <v>0</v>
      </c>
      <c r="V27" s="30">
        <f>SUMIFS(BISDATA!$J$3:$J$20000,BISDATA!$A$3:$A$20000,$M27,BISDATA!$I$3:$I$20000,V$3)</f>
        <v>0</v>
      </c>
      <c r="X27" s="35" t="s">
        <v>156</v>
      </c>
      <c r="Y27" s="29">
        <f t="shared" si="1"/>
        <v>34966.440000000017</v>
      </c>
      <c r="Z27" s="29">
        <f t="shared" si="0"/>
        <v>-1473.9999999999995</v>
      </c>
      <c r="AA27" s="29">
        <f t="shared" si="0"/>
        <v>-8329.9800000000105</v>
      </c>
      <c r="AB27" s="29">
        <f t="shared" si="0"/>
        <v>62.999999999996362</v>
      </c>
      <c r="AC27" s="29">
        <f t="shared" si="0"/>
        <v>0</v>
      </c>
      <c r="AD27" s="29">
        <f t="shared" si="0"/>
        <v>0</v>
      </c>
      <c r="AE27" s="29">
        <f t="shared" si="0"/>
        <v>45</v>
      </c>
      <c r="AF27" s="29">
        <f t="shared" si="0"/>
        <v>0</v>
      </c>
      <c r="AG27" s="30">
        <f t="shared" si="0"/>
        <v>0</v>
      </c>
    </row>
    <row r="28" spans="2:33" x14ac:dyDescent="0.25">
      <c r="B28" s="36" t="s">
        <v>67</v>
      </c>
      <c r="C28" s="99">
        <f>SUMIFS(FastClose!$J$3:$J$20000,FastClose!$K$3:$K$20000,$B28,FastClose!$D$3:$D$20000,C$3)</f>
        <v>0</v>
      </c>
      <c r="D28" s="99">
        <f>SUMIFS(FastClose!$J$3:$J$20000,FastClose!$K$3:$K$20000,$B28,FastClose!$D$3:$D$20000,D$3)</f>
        <v>0</v>
      </c>
      <c r="E28" s="99">
        <f>SUMIFS(FastClose!$J$3:$J$20000,FastClose!$K$3:$K$20000,$B28,FastClose!$D$3:$D$20000,E$3)</f>
        <v>0</v>
      </c>
      <c r="F28" s="99">
        <f>SUMIFS(FastClose!$J$3:$J$20000,FastClose!$K$3:$K$20000,$B28,FastClose!$D$3:$D$20000,F$3)</f>
        <v>0</v>
      </c>
      <c r="G28" s="99">
        <f>SUMIFS(FastClose!$J$3:$J$20000,FastClose!$K$3:$K$20000,$B28,FastClose!$D$3:$D$20000,G$3)</f>
        <v>0</v>
      </c>
      <c r="H28" s="99">
        <f>SUMIFS(FastClose!$J$3:$J$20000,FastClose!$K$3:$K$20000,$B28,FastClose!$D$3:$D$20000,H$3)</f>
        <v>0</v>
      </c>
      <c r="I28" s="99">
        <f>SUMIFS(FastClose!$J$3:$J$20000,FastClose!$K$3:$K$20000,$B28,FastClose!$D$3:$D$20000,I$3)</f>
        <v>0</v>
      </c>
      <c r="J28" s="99">
        <f>SUMIFS(FastClose!$J$3:$J$20000,FastClose!$K$3:$K$20000,$B28,FastClose!$D$3:$D$20000,J$3)</f>
        <v>0</v>
      </c>
      <c r="K28" s="100">
        <f>SUMIFS(FastClose!$J$3:$J$20000,FastClose!$K$3:$K$20000,$B28,FastClose!$D$3:$D$20000,K$3)</f>
        <v>0</v>
      </c>
      <c r="M28" s="36" t="s">
        <v>67</v>
      </c>
      <c r="N28" s="31">
        <f>SUMIFS(BISDATA!$J$3:$J$20000,BISDATA!$A$3:$A$20000,$M28,BISDATA!$I$3:$I$20000,N$3)</f>
        <v>0</v>
      </c>
      <c r="O28" s="31">
        <f>SUMIFS(BISDATA!$J$3:$J$20000,BISDATA!$A$3:$A$20000,$M28,BISDATA!$I$3:$I$20000,O$3)</f>
        <v>0</v>
      </c>
      <c r="P28" s="31">
        <f>SUMIFS(BISDATA!$J$3:$J$20000,BISDATA!$A$3:$A$20000,$M28,BISDATA!$I$3:$I$20000,P$3)</f>
        <v>0</v>
      </c>
      <c r="Q28" s="31">
        <f>SUMIFS(BISDATA!$J$3:$J$20000,BISDATA!$A$3:$A$20000,$M28,BISDATA!$I$3:$I$20000,Q$3)</f>
        <v>0</v>
      </c>
      <c r="R28" s="31">
        <f>SUMIFS(BISDATA!$J$3:$J$20000,BISDATA!$A$3:$A$20000,$M28,BISDATA!$I$3:$I$20000,R$3)</f>
        <v>0</v>
      </c>
      <c r="S28" s="31">
        <f>SUMIFS(BISDATA!$J$3:$J$20000,BISDATA!$A$3:$A$20000,$M28,BISDATA!$I$3:$I$20000,S$3)</f>
        <v>0</v>
      </c>
      <c r="T28" s="86">
        <f>SUMIFS(BISDATA!$J$3:$J$20000,BISDATA!$A$3:$A$20000,$M28,BISDATA!$I$3:$I$20000,T$3)+SUMIFS(BISDATA!$J$3:$J$20000,BISDATA!$A$3:$A$20000,$M28,BISDATA!$I$3:$I$20000,T$2)</f>
        <v>0</v>
      </c>
      <c r="U28" s="86">
        <f>SUMIFS(BISDATA!$J$3:$J$20000,BISDATA!$A$3:$A$20000,$M28,BISDATA!$I$3:$I$20000,U$3)+SUMIFS(BISDATA!$J$3:$J$20000,BISDATA!$A$3:$A$20000,$M28,BISDATA!$I$3:$I$20000,U$2)</f>
        <v>0</v>
      </c>
      <c r="V28" s="32">
        <f>SUMIFS(BISDATA!$J$3:$J$20000,BISDATA!$A$3:$A$20000,$M28,BISDATA!$I$3:$I$20000,V$3)</f>
        <v>0</v>
      </c>
      <c r="X28" s="36" t="s">
        <v>67</v>
      </c>
      <c r="Y28" s="31">
        <f t="shared" si="1"/>
        <v>0</v>
      </c>
      <c r="Z28" s="31">
        <f t="shared" si="0"/>
        <v>0</v>
      </c>
      <c r="AA28" s="31">
        <f t="shared" si="0"/>
        <v>0</v>
      </c>
      <c r="AB28" s="31">
        <f t="shared" si="0"/>
        <v>0</v>
      </c>
      <c r="AC28" s="31">
        <f t="shared" si="0"/>
        <v>0</v>
      </c>
      <c r="AD28" s="31">
        <f t="shared" si="0"/>
        <v>0</v>
      </c>
      <c r="AE28" s="31">
        <f t="shared" si="0"/>
        <v>0</v>
      </c>
      <c r="AF28" s="31">
        <f t="shared" si="0"/>
        <v>0</v>
      </c>
      <c r="AG28" s="32">
        <f t="shared" si="0"/>
        <v>0</v>
      </c>
    </row>
    <row r="29" spans="2:33" x14ac:dyDescent="0.25">
      <c r="B29" s="36" t="s">
        <v>301</v>
      </c>
      <c r="C29" s="99">
        <f>SUMIFS(FastClose!$J$3:$J$20000,FastClose!$K$3:$K$20000,$B29,FastClose!$D$3:$D$20000,C$3)</f>
        <v>418948749.54000056</v>
      </c>
      <c r="D29" s="99">
        <f>SUMIFS(FastClose!$J$3:$J$20000,FastClose!$K$3:$K$20000,$B29,FastClose!$D$3:$D$20000,D$3)</f>
        <v>342887269.41999912</v>
      </c>
      <c r="E29" s="99">
        <f>SUMIFS(FastClose!$J$3:$J$20000,FastClose!$K$3:$K$20000,$B29,FastClose!$D$3:$D$20000,E$3)</f>
        <v>255445797.49999979</v>
      </c>
      <c r="F29" s="99">
        <f>SUMIFS(FastClose!$J$3:$J$20000,FastClose!$K$3:$K$20000,$B29,FastClose!$D$3:$D$20000,F$3)</f>
        <v>91286965.070000321</v>
      </c>
      <c r="G29" s="99">
        <f>SUMIFS(FastClose!$J$3:$J$20000,FastClose!$K$3:$K$20000,$B29,FastClose!$D$3:$D$20000,G$3)</f>
        <v>1768.13</v>
      </c>
      <c r="H29" s="99">
        <f>SUMIFS(FastClose!$J$3:$J$20000,FastClose!$K$3:$K$20000,$B29,FastClose!$D$3:$D$20000,H$3)</f>
        <v>25569447.900000051</v>
      </c>
      <c r="I29" s="99">
        <f>SUMIFS(FastClose!$J$3:$J$20000,FastClose!$K$3:$K$20000,$B29,FastClose!$D$3:$D$20000,I$3)</f>
        <v>16624459.610000001</v>
      </c>
      <c r="J29" s="99">
        <f>SUMIFS(FastClose!$J$3:$J$20000,FastClose!$K$3:$K$20000,$B29,FastClose!$D$3:$D$20000,J$3)</f>
        <v>425362.11000000051</v>
      </c>
      <c r="K29" s="100">
        <f>SUMIFS(FastClose!$J$3:$J$20000,FastClose!$K$3:$K$20000,$B29,FastClose!$D$3:$D$20000,K$3)</f>
        <v>19689772.000000019</v>
      </c>
      <c r="M29" s="36" t="s">
        <v>301</v>
      </c>
      <c r="N29" s="31">
        <f>SUMIFS(BISDATA!$J$3:$J$20000,BISDATA!$A$3:$A$20000,$M29,BISDATA!$I$3:$I$20000,N$3)</f>
        <v>479098813.96000016</v>
      </c>
      <c r="O29" s="31">
        <f>SUMIFS(BISDATA!$J$3:$J$20000,BISDATA!$A$3:$A$20000,$M29,BISDATA!$I$3:$I$20000,O$3)</f>
        <v>373876576.06000054</v>
      </c>
      <c r="P29" s="31">
        <f>SUMIFS(BISDATA!$J$3:$J$20000,BISDATA!$A$3:$A$20000,$M29,BISDATA!$I$3:$I$20000,P$3)</f>
        <v>263444052.22000083</v>
      </c>
      <c r="Q29" s="31">
        <f>SUMIFS(BISDATA!$J$3:$J$20000,BISDATA!$A$3:$A$20000,$M29,BISDATA!$I$3:$I$20000,Q$3)</f>
        <v>94388473.119999275</v>
      </c>
      <c r="R29" s="31">
        <f>SUMIFS(BISDATA!$J$3:$J$20000,BISDATA!$A$3:$A$20000,$M29,BISDATA!$I$3:$I$20000,R$3)</f>
        <v>-1591.2099999999998</v>
      </c>
      <c r="S29" s="31">
        <f>SUMIFS(BISDATA!$J$3:$J$20000,BISDATA!$A$3:$A$20000,$M29,BISDATA!$I$3:$I$20000,S$3)</f>
        <v>25637472.030000098</v>
      </c>
      <c r="T29" s="86">
        <f>SUMIFS(BISDATA!$J$3:$J$20000,BISDATA!$A$3:$A$20000,$M29,BISDATA!$I$3:$I$20000,T$3)+SUMIFS(BISDATA!$J$3:$J$20000,BISDATA!$A$3:$A$20000,$M29,BISDATA!$I$3:$I$20000,T$2)</f>
        <v>3471698.9699999993</v>
      </c>
      <c r="U29" s="86">
        <f>SUMIFS(BISDATA!$J$3:$J$20000,BISDATA!$A$3:$A$20000,$M29,BISDATA!$I$3:$I$20000,U$3)+SUMIFS(BISDATA!$J$3:$J$20000,BISDATA!$A$3:$A$20000,$M29,BISDATA!$I$3:$I$20000,U$2)</f>
        <v>2202233.2299999986</v>
      </c>
      <c r="V29" s="32">
        <f>SUMIFS(BISDATA!$J$3:$J$20000,BISDATA!$A$3:$A$20000,$M29,BISDATA!$I$3:$I$20000,V$3)</f>
        <v>0</v>
      </c>
      <c r="X29" s="36" t="s">
        <v>301</v>
      </c>
      <c r="Y29" s="31">
        <f t="shared" si="1"/>
        <v>60150064.419999599</v>
      </c>
      <c r="Z29" s="31">
        <f t="shared" si="0"/>
        <v>30989306.640001416</v>
      </c>
      <c r="AA29" s="31">
        <f t="shared" si="0"/>
        <v>7998254.7200010419</v>
      </c>
      <c r="AB29" s="31">
        <f t="shared" si="0"/>
        <v>3101508.0499989539</v>
      </c>
      <c r="AC29" s="31">
        <f t="shared" si="0"/>
        <v>-3359.34</v>
      </c>
      <c r="AD29" s="31">
        <f t="shared" si="0"/>
        <v>68024.130000047386</v>
      </c>
      <c r="AE29" s="31">
        <f t="shared" si="0"/>
        <v>-13152760.640000002</v>
      </c>
      <c r="AF29" s="31">
        <f t="shared" si="0"/>
        <v>1776871.119999998</v>
      </c>
      <c r="AG29" s="32">
        <f t="shared" si="0"/>
        <v>-19689772.000000019</v>
      </c>
    </row>
    <row r="31" spans="2:33" x14ac:dyDescent="0.25">
      <c r="B31" t="s">
        <v>373</v>
      </c>
      <c r="C31" s="37">
        <f>SUM(C4:K29)</f>
        <v>4506741755.6800241</v>
      </c>
      <c r="M31" s="58" t="s">
        <v>373</v>
      </c>
      <c r="N31" s="37">
        <f>SUM(N4:V29)</f>
        <v>4849108191.8500605</v>
      </c>
    </row>
    <row r="32" spans="2:33" x14ac:dyDescent="0.25">
      <c r="B32" t="s">
        <v>374</v>
      </c>
      <c r="C32" s="41">
        <f>SUM(FastClose!$J$3:$J$20000)</f>
        <v>4506741755.6800232</v>
      </c>
      <c r="M32" s="58" t="s">
        <v>374</v>
      </c>
      <c r="N32" s="41">
        <f>SUM(BISDATA!$J$3:$J$20000)</f>
        <v>4870071333.8000622</v>
      </c>
    </row>
    <row r="33" spans="1:14" x14ac:dyDescent="0.25">
      <c r="B33" t="s">
        <v>375</v>
      </c>
      <c r="C33" s="39" t="b">
        <f>ROUND(C32,2)-ROUND(C31,2)=0</f>
        <v>1</v>
      </c>
      <c r="M33" s="58" t="s">
        <v>375</v>
      </c>
      <c r="N33" s="39" t="b">
        <f>ROUND(N32,2)-ROUND(N31,2)=0</f>
        <v>0</v>
      </c>
    </row>
    <row r="34" spans="1:14" x14ac:dyDescent="0.25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</row>
  </sheetData>
  <conditionalFormatting sqref="C33">
    <cfRule type="cellIs" dxfId="3" priority="6" stopIfTrue="1" operator="equal">
      <formula>FALSE</formula>
    </cfRule>
  </conditionalFormatting>
  <conditionalFormatting sqref="C33">
    <cfRule type="cellIs" dxfId="2" priority="5" stopIfTrue="1" operator="equal">
      <formula>TRUE</formula>
    </cfRule>
  </conditionalFormatting>
  <conditionalFormatting sqref="N33">
    <cfRule type="cellIs" dxfId="1" priority="2" stopIfTrue="1" operator="equal">
      <formula>FALSE</formula>
    </cfRule>
  </conditionalFormatting>
  <conditionalFormatting sqref="N33">
    <cfRule type="cellIs" dxfId="0" priority="1" stopIfTrue="1" operator="equal">
      <formula>TRUE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59999389629810485"/>
  </sheetPr>
  <dimension ref="A1:Q12598"/>
  <sheetViews>
    <sheetView showGridLines="0" workbookViewId="0"/>
  </sheetViews>
  <sheetFormatPr defaultRowHeight="15" x14ac:dyDescent="0.25"/>
  <cols>
    <col min="1" max="2" width="9.140625" style="58"/>
    <col min="3" max="3" width="14.5703125" style="58" bestFit="1" customWidth="1"/>
    <col min="4" max="4" width="15.85546875" bestFit="1" customWidth="1"/>
    <col min="5" max="5" width="12.85546875" bestFit="1" customWidth="1"/>
    <col min="6" max="6" width="12.140625" bestFit="1" customWidth="1"/>
    <col min="7" max="7" width="8.28515625" bestFit="1" customWidth="1"/>
    <col min="8" max="8" width="12" bestFit="1" customWidth="1"/>
    <col min="9" max="9" width="11" bestFit="1" customWidth="1"/>
    <col min="10" max="11" width="15.42578125" bestFit="1" customWidth="1"/>
    <col min="12" max="12" width="15.28515625" bestFit="1" customWidth="1"/>
    <col min="14" max="14" width="11.5703125" bestFit="1" customWidth="1"/>
  </cols>
  <sheetData>
    <row r="1" spans="1:17" s="58" customFormat="1" x14ac:dyDescent="0.25">
      <c r="A1" s="66" t="s">
        <v>949</v>
      </c>
      <c r="D1" s="83">
        <v>43161.954566782406</v>
      </c>
      <c r="M1" s="77" t="str">
        <f>'N-Lag'!$Z$4</f>
        <v>201601</v>
      </c>
      <c r="N1">
        <f>COUNTA(D:D)</f>
        <v>9931</v>
      </c>
      <c r="O1" t="s">
        <v>520</v>
      </c>
    </row>
    <row r="2" spans="1:17" x14ac:dyDescent="0.25">
      <c r="A2" s="67" t="s">
        <v>23</v>
      </c>
      <c r="B2" s="65" t="s">
        <v>22</v>
      </c>
      <c r="C2" s="67" t="s">
        <v>521</v>
      </c>
      <c r="D2" s="57" t="s">
        <v>503</v>
      </c>
      <c r="E2" s="57" t="s">
        <v>504</v>
      </c>
      <c r="F2" s="57" t="s">
        <v>505</v>
      </c>
      <c r="G2" s="57" t="s">
        <v>977</v>
      </c>
      <c r="H2" s="57" t="s">
        <v>506</v>
      </c>
      <c r="I2" s="57" t="s">
        <v>303</v>
      </c>
      <c r="J2" s="57" t="s">
        <v>507</v>
      </c>
      <c r="K2" s="57" t="s">
        <v>508</v>
      </c>
      <c r="L2" s="57" t="s">
        <v>509</v>
      </c>
      <c r="M2" s="25" t="s">
        <v>953</v>
      </c>
      <c r="N2" s="59">
        <f>N1*300</f>
        <v>2979300</v>
      </c>
      <c r="O2" s="71" t="s">
        <v>952</v>
      </c>
    </row>
    <row r="3" spans="1:17" x14ac:dyDescent="0.25">
      <c r="A3" s="34" t="str">
        <f>VLOOKUP(B3,ResCat!$A$2:$B$269,2,FALSE)</f>
        <v>XXX</v>
      </c>
      <c r="B3" s="69" t="str">
        <f>IF(ISNA(VLOOKUP(C3,COA!$A$2:$B$340,2,FALSE)),"XXX",VLOOKUP(C3,COA!$A$2:$B$340,2,FALSE))</f>
        <v>XXX</v>
      </c>
      <c r="C3" s="148" t="str">
        <f>D3&amp;"-"&amp;E3&amp;"-"&amp;F3</f>
        <v>0000-0000-0000</v>
      </c>
      <c r="D3" s="134" t="s">
        <v>510</v>
      </c>
      <c r="E3" s="134" t="s">
        <v>510</v>
      </c>
      <c r="F3" s="134" t="s">
        <v>510</v>
      </c>
      <c r="G3" s="134" t="s">
        <v>346</v>
      </c>
      <c r="H3" s="134" t="s">
        <v>1023</v>
      </c>
      <c r="I3" s="134" t="s">
        <v>343</v>
      </c>
      <c r="J3" s="135">
        <v>202.21</v>
      </c>
      <c r="K3" s="135">
        <v>202.21</v>
      </c>
      <c r="L3" s="135">
        <v>32.799999999999997</v>
      </c>
      <c r="M3" t="str">
        <f>IF(G3&lt;$M$1,$M$1,G3)</f>
        <v>201601</v>
      </c>
    </row>
    <row r="4" spans="1:17" x14ac:dyDescent="0.25">
      <c r="A4" s="35" t="str">
        <f>VLOOKUP(B4,ResCat!$A$2:$B$269,2,FALSE)</f>
        <v>XXX</v>
      </c>
      <c r="B4" s="68" t="str">
        <f>IF(ISNA(VLOOKUP(C4,COA!$A$2:$B$340,2,FALSE)),"XXX",VLOOKUP(C4,COA!$A$2:$B$340,2,FALSE))</f>
        <v>XXX</v>
      </c>
      <c r="C4" s="149" t="str">
        <f t="shared" ref="C4" si="0">D4&amp;"-"&amp;E4&amp;"-"&amp;F4</f>
        <v>0000-0000-0000</v>
      </c>
      <c r="D4" s="134" t="s">
        <v>510</v>
      </c>
      <c r="E4" s="134" t="s">
        <v>510</v>
      </c>
      <c r="F4" s="134" t="s">
        <v>510</v>
      </c>
      <c r="G4" s="134" t="s">
        <v>309</v>
      </c>
      <c r="H4" s="134" t="s">
        <v>1023</v>
      </c>
      <c r="I4" s="134" t="s">
        <v>368</v>
      </c>
      <c r="J4" s="135">
        <v>248</v>
      </c>
      <c r="K4" s="135">
        <v>0</v>
      </c>
      <c r="L4" s="135">
        <v>0</v>
      </c>
      <c r="M4" s="133" t="str">
        <f t="shared" ref="M4:M67" si="1">IF(G4&lt;$M$1,$M$1,G4)</f>
        <v>201601</v>
      </c>
      <c r="Q4" s="58"/>
    </row>
    <row r="5" spans="1:17" x14ac:dyDescent="0.25">
      <c r="A5" s="35" t="str">
        <f>VLOOKUP(B5,ResCat!$A$2:$B$269,2,FALSE)</f>
        <v>XXX</v>
      </c>
      <c r="B5" s="68" t="str">
        <f>IF(ISNA(VLOOKUP(C5,COA!$A$2:$B$340,2,FALSE)),"XXX",VLOOKUP(C5,COA!$A$2:$B$340,2,FALSE))</f>
        <v>XXX</v>
      </c>
      <c r="C5" s="149" t="str">
        <f t="shared" ref="C5:C68" si="2">D5&amp;"-"&amp;E5&amp;"-"&amp;F5</f>
        <v>0000-0000-0000</v>
      </c>
      <c r="D5" s="134" t="s">
        <v>510</v>
      </c>
      <c r="E5" s="134" t="s">
        <v>510</v>
      </c>
      <c r="F5" s="134" t="s">
        <v>510</v>
      </c>
      <c r="G5" s="134" t="s">
        <v>309</v>
      </c>
      <c r="H5" s="134" t="s">
        <v>1023</v>
      </c>
      <c r="I5" s="134" t="s">
        <v>343</v>
      </c>
      <c r="J5" s="135">
        <v>900.87999999999988</v>
      </c>
      <c r="K5" s="135">
        <v>285.36</v>
      </c>
      <c r="L5" s="135">
        <v>197.4</v>
      </c>
      <c r="M5" s="133" t="str">
        <f t="shared" si="1"/>
        <v>201601</v>
      </c>
      <c r="Q5" s="58"/>
    </row>
    <row r="6" spans="1:17" x14ac:dyDescent="0.25">
      <c r="A6" s="35" t="str">
        <f>VLOOKUP(B6,ResCat!$A$2:$B$269,2,FALSE)</f>
        <v>XXX</v>
      </c>
      <c r="B6" s="68" t="str">
        <f>IF(ISNA(VLOOKUP(C6,COA!$A$2:$B$340,2,FALSE)),"XXX",VLOOKUP(C6,COA!$A$2:$B$340,2,FALSE))</f>
        <v>XXX</v>
      </c>
      <c r="C6" s="149" t="str">
        <f t="shared" si="2"/>
        <v>0000-0000-0000</v>
      </c>
      <c r="D6" s="134" t="s">
        <v>510</v>
      </c>
      <c r="E6" s="134" t="s">
        <v>510</v>
      </c>
      <c r="F6" s="134" t="s">
        <v>510</v>
      </c>
      <c r="G6" s="134" t="s">
        <v>1026</v>
      </c>
      <c r="H6" s="134" t="s">
        <v>1023</v>
      </c>
      <c r="I6" s="134" t="s">
        <v>343</v>
      </c>
      <c r="J6" s="135">
        <v>807.89</v>
      </c>
      <c r="K6" s="135">
        <v>612.70999999999992</v>
      </c>
      <c r="L6" s="135">
        <v>344.21</v>
      </c>
      <c r="M6" s="133" t="str">
        <f t="shared" si="1"/>
        <v>201601</v>
      </c>
      <c r="Q6" s="58"/>
    </row>
    <row r="7" spans="1:17" x14ac:dyDescent="0.25">
      <c r="A7" s="35" t="str">
        <f>VLOOKUP(B7,ResCat!$A$2:$B$269,2,FALSE)</f>
        <v>XXX</v>
      </c>
      <c r="B7" s="68" t="str">
        <f>IF(ISNA(VLOOKUP(C7,COA!$A$2:$B$340,2,FALSE)),"XXX",VLOOKUP(C7,COA!$A$2:$B$340,2,FALSE))</f>
        <v>XXX</v>
      </c>
      <c r="C7" s="149" t="str">
        <f t="shared" si="2"/>
        <v>0000-0000-0000</v>
      </c>
      <c r="D7" s="134" t="s">
        <v>510</v>
      </c>
      <c r="E7" s="134" t="s">
        <v>510</v>
      </c>
      <c r="F7" s="134" t="s">
        <v>510</v>
      </c>
      <c r="G7" s="134" t="s">
        <v>362</v>
      </c>
      <c r="H7" s="134" t="s">
        <v>1023</v>
      </c>
      <c r="I7" s="134" t="s">
        <v>343</v>
      </c>
      <c r="J7" s="135">
        <v>1514.0600000000002</v>
      </c>
      <c r="K7" s="135">
        <v>974.19000000000028</v>
      </c>
      <c r="L7" s="135">
        <v>533.10000000000014</v>
      </c>
      <c r="M7" s="133" t="str">
        <f t="shared" si="1"/>
        <v>201601</v>
      </c>
      <c r="Q7" s="58"/>
    </row>
    <row r="8" spans="1:17" x14ac:dyDescent="0.25">
      <c r="A8" s="35" t="str">
        <f>VLOOKUP(B8,ResCat!$A$2:$B$269,2,FALSE)</f>
        <v>XXX</v>
      </c>
      <c r="B8" s="68" t="str">
        <f>IF(ISNA(VLOOKUP(C8,COA!$A$2:$B$340,2,FALSE)),"XXX",VLOOKUP(C8,COA!$A$2:$B$340,2,FALSE))</f>
        <v>XXX</v>
      </c>
      <c r="C8" s="149" t="str">
        <f t="shared" si="2"/>
        <v>0000-0000-0000</v>
      </c>
      <c r="D8" s="134" t="s">
        <v>510</v>
      </c>
      <c r="E8" s="134" t="s">
        <v>510</v>
      </c>
      <c r="F8" s="134" t="s">
        <v>510</v>
      </c>
      <c r="G8" s="134" t="s">
        <v>1027</v>
      </c>
      <c r="H8" s="134" t="s">
        <v>1023</v>
      </c>
      <c r="I8" s="134" t="s">
        <v>343</v>
      </c>
      <c r="J8" s="135">
        <v>1621.98</v>
      </c>
      <c r="K8" s="135">
        <v>1099.44</v>
      </c>
      <c r="L8" s="135">
        <v>370.40999999999997</v>
      </c>
      <c r="M8" s="133" t="str">
        <f t="shared" si="1"/>
        <v>201601</v>
      </c>
      <c r="Q8" s="58"/>
    </row>
    <row r="9" spans="1:17" x14ac:dyDescent="0.25">
      <c r="A9" s="35" t="str">
        <f>VLOOKUP(B9,ResCat!$A$2:$B$269,2,FALSE)</f>
        <v>XXX</v>
      </c>
      <c r="B9" s="68" t="str">
        <f>IF(ISNA(VLOOKUP(C9,COA!$A$2:$B$340,2,FALSE)),"XXX",VLOOKUP(C9,COA!$A$2:$B$340,2,FALSE))</f>
        <v>XXX</v>
      </c>
      <c r="C9" s="149" t="str">
        <f t="shared" si="2"/>
        <v>0000-0000-0000</v>
      </c>
      <c r="D9" s="134" t="s">
        <v>510</v>
      </c>
      <c r="E9" s="134" t="s">
        <v>510</v>
      </c>
      <c r="F9" s="134" t="s">
        <v>510</v>
      </c>
      <c r="G9" s="134" t="s">
        <v>1028</v>
      </c>
      <c r="H9" s="134" t="s">
        <v>1023</v>
      </c>
      <c r="I9" s="134" t="s">
        <v>343</v>
      </c>
      <c r="J9" s="135">
        <v>1068.08</v>
      </c>
      <c r="K9" s="135">
        <v>281.77999999999997</v>
      </c>
      <c r="L9" s="135">
        <v>65.19</v>
      </c>
      <c r="M9" s="133" t="str">
        <f t="shared" si="1"/>
        <v>201601</v>
      </c>
      <c r="Q9" s="58"/>
    </row>
    <row r="10" spans="1:17" x14ac:dyDescent="0.25">
      <c r="A10" s="35" t="str">
        <f>VLOOKUP(B10,ResCat!$A$2:$B$269,2,FALSE)</f>
        <v>XXX</v>
      </c>
      <c r="B10" s="68" t="str">
        <f>IF(ISNA(VLOOKUP(C10,COA!$A$2:$B$340,2,FALSE)),"XXX",VLOOKUP(C10,COA!$A$2:$B$340,2,FALSE))</f>
        <v>XXX</v>
      </c>
      <c r="C10" s="149" t="str">
        <f t="shared" si="2"/>
        <v>0000-0000-0000</v>
      </c>
      <c r="D10" s="134" t="s">
        <v>510</v>
      </c>
      <c r="E10" s="134" t="s">
        <v>510</v>
      </c>
      <c r="F10" s="134" t="s">
        <v>510</v>
      </c>
      <c r="G10" s="134" t="s">
        <v>363</v>
      </c>
      <c r="H10" s="134" t="s">
        <v>1023</v>
      </c>
      <c r="I10" s="134" t="s">
        <v>343</v>
      </c>
      <c r="J10" s="135">
        <v>1745.77</v>
      </c>
      <c r="K10" s="135">
        <v>501.63000000000005</v>
      </c>
      <c r="L10" s="135">
        <v>145.85999999999999</v>
      </c>
      <c r="M10" s="133" t="str">
        <f t="shared" si="1"/>
        <v>201601</v>
      </c>
      <c r="Q10" s="58"/>
    </row>
    <row r="11" spans="1:17" x14ac:dyDescent="0.25">
      <c r="A11" s="35" t="str">
        <f>VLOOKUP(B11,ResCat!$A$2:$B$269,2,FALSE)</f>
        <v>XXX</v>
      </c>
      <c r="B11" s="68" t="str">
        <f>IF(ISNA(VLOOKUP(C11,COA!$A$2:$B$340,2,FALSE)),"XXX",VLOOKUP(C11,COA!$A$2:$B$340,2,FALSE))</f>
        <v>XXX</v>
      </c>
      <c r="C11" s="149" t="str">
        <f t="shared" si="2"/>
        <v>0000-0000-0000</v>
      </c>
      <c r="D11" s="134" t="s">
        <v>510</v>
      </c>
      <c r="E11" s="134" t="s">
        <v>510</v>
      </c>
      <c r="F11" s="134" t="s">
        <v>510</v>
      </c>
      <c r="G11" s="134" t="s">
        <v>1029</v>
      </c>
      <c r="H11" s="134" t="s">
        <v>1023</v>
      </c>
      <c r="I11" s="134" t="s">
        <v>343</v>
      </c>
      <c r="J11" s="135">
        <v>629.64</v>
      </c>
      <c r="K11" s="135">
        <v>422.06</v>
      </c>
      <c r="L11" s="135">
        <v>137.62</v>
      </c>
      <c r="M11" s="133" t="str">
        <f t="shared" si="1"/>
        <v>201601</v>
      </c>
      <c r="Q11" s="58"/>
    </row>
    <row r="12" spans="1:17" x14ac:dyDescent="0.25">
      <c r="A12" s="35" t="str">
        <f>VLOOKUP(B12,ResCat!$A$2:$B$269,2,FALSE)</f>
        <v>XXX</v>
      </c>
      <c r="B12" s="68" t="str">
        <f>IF(ISNA(VLOOKUP(C12,COA!$A$2:$B$340,2,FALSE)),"XXX",VLOOKUP(C12,COA!$A$2:$B$340,2,FALSE))</f>
        <v>XXX</v>
      </c>
      <c r="C12" s="149" t="str">
        <f t="shared" si="2"/>
        <v>0000-0000-0000</v>
      </c>
      <c r="D12" s="134" t="s">
        <v>510</v>
      </c>
      <c r="E12" s="134" t="s">
        <v>510</v>
      </c>
      <c r="F12" s="134" t="s">
        <v>510</v>
      </c>
      <c r="G12" s="134" t="s">
        <v>349</v>
      </c>
      <c r="H12" s="134" t="s">
        <v>1023</v>
      </c>
      <c r="I12" s="134" t="s">
        <v>343</v>
      </c>
      <c r="J12" s="135">
        <v>1722.5900000000001</v>
      </c>
      <c r="K12" s="135">
        <v>771.62000000000012</v>
      </c>
      <c r="L12" s="135">
        <v>545.2700000000001</v>
      </c>
      <c r="M12" s="133" t="str">
        <f t="shared" si="1"/>
        <v>201601</v>
      </c>
      <c r="Q12" s="58"/>
    </row>
    <row r="13" spans="1:17" x14ac:dyDescent="0.25">
      <c r="A13" s="35" t="str">
        <f>VLOOKUP(B13,ResCat!$A$2:$B$269,2,FALSE)</f>
        <v>XXX</v>
      </c>
      <c r="B13" s="68" t="str">
        <f>IF(ISNA(VLOOKUP(C13,COA!$A$2:$B$340,2,FALSE)),"XXX",VLOOKUP(C13,COA!$A$2:$B$340,2,FALSE))</f>
        <v>XXX</v>
      </c>
      <c r="C13" s="149" t="str">
        <f t="shared" si="2"/>
        <v>0000-0000-0000</v>
      </c>
      <c r="D13" s="134" t="s">
        <v>510</v>
      </c>
      <c r="E13" s="134" t="s">
        <v>510</v>
      </c>
      <c r="F13" s="134" t="s">
        <v>510</v>
      </c>
      <c r="G13" s="134" t="s">
        <v>350</v>
      </c>
      <c r="H13" s="134" t="s">
        <v>1023</v>
      </c>
      <c r="I13" s="134" t="s">
        <v>343</v>
      </c>
      <c r="J13" s="135">
        <v>1541.4900000000002</v>
      </c>
      <c r="K13" s="135">
        <v>668.30000000000007</v>
      </c>
      <c r="L13" s="135">
        <v>503.8</v>
      </c>
      <c r="M13" s="133" t="str">
        <f t="shared" si="1"/>
        <v>201601</v>
      </c>
      <c r="Q13" s="58"/>
    </row>
    <row r="14" spans="1:17" x14ac:dyDescent="0.25">
      <c r="A14" s="35" t="str">
        <f>VLOOKUP(B14,ResCat!$A$2:$B$269,2,FALSE)</f>
        <v>XXX</v>
      </c>
      <c r="B14" s="68" t="str">
        <f>IF(ISNA(VLOOKUP(C14,COA!$A$2:$B$340,2,FALSE)),"XXX",VLOOKUP(C14,COA!$A$2:$B$340,2,FALSE))</f>
        <v>XXX</v>
      </c>
      <c r="C14" s="149" t="str">
        <f t="shared" si="2"/>
        <v>0000-0000-0000</v>
      </c>
      <c r="D14" s="134" t="s">
        <v>510</v>
      </c>
      <c r="E14" s="134" t="s">
        <v>510</v>
      </c>
      <c r="F14" s="134" t="s">
        <v>510</v>
      </c>
      <c r="G14" s="134" t="s">
        <v>359</v>
      </c>
      <c r="H14" s="134" t="s">
        <v>1023</v>
      </c>
      <c r="I14" s="134" t="s">
        <v>343</v>
      </c>
      <c r="J14" s="135">
        <v>2384.3700000000003</v>
      </c>
      <c r="K14" s="135">
        <v>1727.5800000000002</v>
      </c>
      <c r="L14" s="135">
        <v>883.81999999999994</v>
      </c>
      <c r="M14" s="133" t="str">
        <f t="shared" si="1"/>
        <v>201601</v>
      </c>
      <c r="Q14" s="58"/>
    </row>
    <row r="15" spans="1:17" x14ac:dyDescent="0.25">
      <c r="A15" s="35" t="str">
        <f>VLOOKUP(B15,ResCat!$A$2:$B$269,2,FALSE)</f>
        <v>XXX</v>
      </c>
      <c r="B15" s="68" t="str">
        <f>IF(ISNA(VLOOKUP(C15,COA!$A$2:$B$340,2,FALSE)),"XXX",VLOOKUP(C15,COA!$A$2:$B$340,2,FALSE))</f>
        <v>XXX</v>
      </c>
      <c r="C15" s="149" t="str">
        <f t="shared" si="2"/>
        <v>0000-0000-0000</v>
      </c>
      <c r="D15" s="134" t="s">
        <v>510</v>
      </c>
      <c r="E15" s="134" t="s">
        <v>510</v>
      </c>
      <c r="F15" s="134" t="s">
        <v>510</v>
      </c>
      <c r="G15" s="134" t="s">
        <v>354</v>
      </c>
      <c r="H15" s="134" t="s">
        <v>1023</v>
      </c>
      <c r="I15" s="134" t="s">
        <v>343</v>
      </c>
      <c r="J15" s="135">
        <v>998.18000000000006</v>
      </c>
      <c r="K15" s="135">
        <v>746.2399999999999</v>
      </c>
      <c r="L15" s="135">
        <v>422.44</v>
      </c>
      <c r="M15" s="133" t="str">
        <f t="shared" si="1"/>
        <v>201601</v>
      </c>
      <c r="Q15" s="58"/>
    </row>
    <row r="16" spans="1:17" x14ac:dyDescent="0.25">
      <c r="A16" s="35" t="str">
        <f>VLOOKUP(B16,ResCat!$A$2:$B$269,2,FALSE)</f>
        <v>XXX</v>
      </c>
      <c r="B16" s="68" t="str">
        <f>IF(ISNA(VLOOKUP(C16,COA!$A$2:$B$340,2,FALSE)),"XXX",VLOOKUP(C16,COA!$A$2:$B$340,2,FALSE))</f>
        <v>XXX</v>
      </c>
      <c r="C16" s="149" t="str">
        <f t="shared" si="2"/>
        <v>0000-0000-0000</v>
      </c>
      <c r="D16" s="134" t="s">
        <v>510</v>
      </c>
      <c r="E16" s="134" t="s">
        <v>510</v>
      </c>
      <c r="F16" s="134" t="s">
        <v>510</v>
      </c>
      <c r="G16" s="134" t="s">
        <v>366</v>
      </c>
      <c r="H16" s="134" t="s">
        <v>1023</v>
      </c>
      <c r="I16" s="134" t="s">
        <v>343</v>
      </c>
      <c r="J16" s="135">
        <v>1438.75</v>
      </c>
      <c r="K16" s="135">
        <v>954.29000000000008</v>
      </c>
      <c r="L16" s="135">
        <v>565.07000000000005</v>
      </c>
      <c r="M16" s="133" t="str">
        <f t="shared" si="1"/>
        <v>201601</v>
      </c>
      <c r="Q16" s="58"/>
    </row>
    <row r="17" spans="1:17" x14ac:dyDescent="0.25">
      <c r="A17" s="35" t="str">
        <f>VLOOKUP(B17,ResCat!$A$2:$B$269,2,FALSE)</f>
        <v>XXX</v>
      </c>
      <c r="B17" s="68" t="str">
        <f>IF(ISNA(VLOOKUP(C17,COA!$A$2:$B$340,2,FALSE)),"XXX",VLOOKUP(C17,COA!$A$2:$B$340,2,FALSE))</f>
        <v>XXX</v>
      </c>
      <c r="C17" s="149" t="str">
        <f t="shared" si="2"/>
        <v>0000-0000-0000</v>
      </c>
      <c r="D17" s="134" t="s">
        <v>510</v>
      </c>
      <c r="E17" s="134" t="s">
        <v>510</v>
      </c>
      <c r="F17" s="134" t="s">
        <v>510</v>
      </c>
      <c r="G17" s="134" t="s">
        <v>337</v>
      </c>
      <c r="H17" s="134" t="s">
        <v>1023</v>
      </c>
      <c r="I17" s="134" t="s">
        <v>343</v>
      </c>
      <c r="J17" s="135">
        <v>773.80000000000007</v>
      </c>
      <c r="K17" s="135">
        <v>587.79</v>
      </c>
      <c r="L17" s="135">
        <v>339.86</v>
      </c>
      <c r="M17" s="133" t="str">
        <f t="shared" si="1"/>
        <v>201601</v>
      </c>
      <c r="Q17" s="58"/>
    </row>
    <row r="18" spans="1:17" x14ac:dyDescent="0.25">
      <c r="A18" s="35" t="str">
        <f>VLOOKUP(B18,ResCat!$A$2:$B$269,2,FALSE)</f>
        <v>XXX</v>
      </c>
      <c r="B18" s="68" t="str">
        <f>IF(ISNA(VLOOKUP(C18,COA!$A$2:$B$340,2,FALSE)),"XXX",VLOOKUP(C18,COA!$A$2:$B$340,2,FALSE))</f>
        <v>XXX</v>
      </c>
      <c r="C18" s="149" t="str">
        <f t="shared" si="2"/>
        <v>0000-0000-0000</v>
      </c>
      <c r="D18" s="134" t="s">
        <v>510</v>
      </c>
      <c r="E18" s="134" t="s">
        <v>510</v>
      </c>
      <c r="F18" s="134" t="s">
        <v>510</v>
      </c>
      <c r="G18" s="134" t="s">
        <v>352</v>
      </c>
      <c r="H18" s="134" t="s">
        <v>1023</v>
      </c>
      <c r="I18" s="134" t="s">
        <v>343</v>
      </c>
      <c r="J18" s="135">
        <v>176.23999999999998</v>
      </c>
      <c r="K18" s="135">
        <v>84.92</v>
      </c>
      <c r="L18" s="135">
        <v>11.64</v>
      </c>
      <c r="M18" s="133" t="str">
        <f t="shared" si="1"/>
        <v>201602</v>
      </c>
      <c r="Q18" s="58"/>
    </row>
    <row r="19" spans="1:17" x14ac:dyDescent="0.25">
      <c r="A19" s="35" t="str">
        <f>VLOOKUP(B19,ResCat!$A$2:$B$269,2,FALSE)</f>
        <v>XXX</v>
      </c>
      <c r="B19" s="68" t="str">
        <f>IF(ISNA(VLOOKUP(C19,COA!$A$2:$B$340,2,FALSE)),"XXX",VLOOKUP(C19,COA!$A$2:$B$340,2,FALSE))</f>
        <v>XXX</v>
      </c>
      <c r="C19" s="149" t="str">
        <f t="shared" si="2"/>
        <v>0000-0000-0000</v>
      </c>
      <c r="D19" s="134" t="s">
        <v>510</v>
      </c>
      <c r="E19" s="134" t="s">
        <v>510</v>
      </c>
      <c r="F19" s="134" t="s">
        <v>510</v>
      </c>
      <c r="G19" s="134" t="s">
        <v>347</v>
      </c>
      <c r="H19" s="134" t="s">
        <v>1023</v>
      </c>
      <c r="I19" s="134" t="s">
        <v>343</v>
      </c>
      <c r="J19" s="135">
        <v>122.46000000000001</v>
      </c>
      <c r="K19" s="135">
        <v>31.64</v>
      </c>
      <c r="L19" s="135">
        <v>11.64</v>
      </c>
      <c r="M19" s="133" t="str">
        <f t="shared" si="1"/>
        <v>201603</v>
      </c>
      <c r="Q19" s="58"/>
    </row>
    <row r="20" spans="1:17" x14ac:dyDescent="0.25">
      <c r="A20" s="35" t="str">
        <f>VLOOKUP(B20,ResCat!$A$2:$B$269,2,FALSE)</f>
        <v>XXX</v>
      </c>
      <c r="B20" s="68" t="str">
        <f>IF(ISNA(VLOOKUP(C20,COA!$A$2:$B$340,2,FALSE)),"XXX",VLOOKUP(C20,COA!$A$2:$B$340,2,FALSE))</f>
        <v>XXX</v>
      </c>
      <c r="C20" s="149" t="str">
        <f t="shared" si="2"/>
        <v>0000-0000-0000</v>
      </c>
      <c r="D20" s="134" t="s">
        <v>510</v>
      </c>
      <c r="E20" s="134" t="s">
        <v>510</v>
      </c>
      <c r="F20" s="134" t="s">
        <v>510</v>
      </c>
      <c r="G20" s="134" t="s">
        <v>361</v>
      </c>
      <c r="H20" s="134" t="s">
        <v>1023</v>
      </c>
      <c r="I20" s="134" t="s">
        <v>343</v>
      </c>
      <c r="J20" s="135">
        <v>67.84</v>
      </c>
      <c r="K20" s="135">
        <v>62.900000000000006</v>
      </c>
      <c r="L20" s="135">
        <v>0</v>
      </c>
      <c r="M20" s="133" t="str">
        <f t="shared" si="1"/>
        <v>201604</v>
      </c>
      <c r="Q20" s="58"/>
    </row>
    <row r="21" spans="1:17" x14ac:dyDescent="0.25">
      <c r="A21" s="35" t="str">
        <f>VLOOKUP(B21,ResCat!$A$2:$B$269,2,FALSE)</f>
        <v>XXX</v>
      </c>
      <c r="B21" s="68" t="str">
        <f>IF(ISNA(VLOOKUP(C21,COA!$A$2:$B$340,2,FALSE)),"XXX",VLOOKUP(C21,COA!$A$2:$B$340,2,FALSE))</f>
        <v>XXX</v>
      </c>
      <c r="C21" s="149" t="str">
        <f t="shared" si="2"/>
        <v>0000-0000-0000</v>
      </c>
      <c r="D21" s="134" t="s">
        <v>510</v>
      </c>
      <c r="E21" s="134" t="s">
        <v>510</v>
      </c>
      <c r="F21" s="134" t="s">
        <v>510</v>
      </c>
      <c r="G21" s="134" t="s">
        <v>312</v>
      </c>
      <c r="H21" s="134" t="s">
        <v>1023</v>
      </c>
      <c r="I21" s="134" t="s">
        <v>343</v>
      </c>
      <c r="J21" s="135">
        <v>703.18999999999994</v>
      </c>
      <c r="K21" s="135">
        <v>605.47</v>
      </c>
      <c r="L21" s="135">
        <v>506.7</v>
      </c>
      <c r="M21" s="133" t="str">
        <f t="shared" si="1"/>
        <v>201605</v>
      </c>
      <c r="Q21" s="58"/>
    </row>
    <row r="22" spans="1:17" x14ac:dyDescent="0.25">
      <c r="A22" s="35" t="str">
        <f>VLOOKUP(B22,ResCat!$A$2:$B$269,2,FALSE)</f>
        <v>XXX</v>
      </c>
      <c r="B22" s="68" t="str">
        <f>IF(ISNA(VLOOKUP(C22,COA!$A$2:$B$340,2,FALSE)),"XXX",VLOOKUP(C22,COA!$A$2:$B$340,2,FALSE))</f>
        <v>XXX</v>
      </c>
      <c r="C22" s="149" t="str">
        <f t="shared" si="2"/>
        <v>0000-0000-0000</v>
      </c>
      <c r="D22" s="134" t="s">
        <v>510</v>
      </c>
      <c r="E22" s="134" t="s">
        <v>510</v>
      </c>
      <c r="F22" s="134" t="s">
        <v>510</v>
      </c>
      <c r="G22" s="134" t="s">
        <v>339</v>
      </c>
      <c r="H22" s="134" t="s">
        <v>1023</v>
      </c>
      <c r="I22" s="134" t="s">
        <v>343</v>
      </c>
      <c r="J22" s="135">
        <v>30.72</v>
      </c>
      <c r="K22" s="135">
        <v>27.9</v>
      </c>
      <c r="L22" s="135">
        <v>0</v>
      </c>
      <c r="M22" s="133" t="str">
        <f t="shared" si="1"/>
        <v>201608</v>
      </c>
      <c r="Q22" s="58"/>
    </row>
    <row r="23" spans="1:17" x14ac:dyDescent="0.25">
      <c r="A23" s="35" t="str">
        <f>VLOOKUP(B23,ResCat!$A$2:$B$269,2,FALSE)</f>
        <v>XXX</v>
      </c>
      <c r="B23" s="68" t="str">
        <f>IF(ISNA(VLOOKUP(C23,COA!$A$2:$B$340,2,FALSE)),"XXX",VLOOKUP(C23,COA!$A$2:$B$340,2,FALSE))</f>
        <v>XXX</v>
      </c>
      <c r="C23" s="149" t="str">
        <f t="shared" si="2"/>
        <v>0000-0000-0000</v>
      </c>
      <c r="D23" s="134" t="s">
        <v>510</v>
      </c>
      <c r="E23" s="134" t="s">
        <v>510</v>
      </c>
      <c r="F23" s="134" t="s">
        <v>510</v>
      </c>
      <c r="G23" s="134" t="s">
        <v>342</v>
      </c>
      <c r="H23" s="134" t="s">
        <v>1023</v>
      </c>
      <c r="I23" s="134" t="s">
        <v>343</v>
      </c>
      <c r="J23" s="135">
        <v>7.74</v>
      </c>
      <c r="K23" s="135">
        <v>7.74</v>
      </c>
      <c r="L23" s="135">
        <v>0</v>
      </c>
      <c r="M23" s="133" t="str">
        <f t="shared" si="1"/>
        <v>201609</v>
      </c>
    </row>
    <row r="24" spans="1:17" x14ac:dyDescent="0.25">
      <c r="A24" s="35" t="str">
        <f>VLOOKUP(B24,ResCat!$A$2:$B$269,2,FALSE)</f>
        <v>XXX</v>
      </c>
      <c r="B24" s="68" t="str">
        <f>IF(ISNA(VLOOKUP(C24,COA!$A$2:$B$340,2,FALSE)),"XXX",VLOOKUP(C24,COA!$A$2:$B$340,2,FALSE))</f>
        <v>XXX</v>
      </c>
      <c r="C24" s="149" t="str">
        <f t="shared" si="2"/>
        <v>0000-0000-0000</v>
      </c>
      <c r="D24" s="134" t="s">
        <v>510</v>
      </c>
      <c r="E24" s="134" t="s">
        <v>510</v>
      </c>
      <c r="F24" s="134" t="s">
        <v>510</v>
      </c>
      <c r="G24" s="134" t="s">
        <v>316</v>
      </c>
      <c r="H24" s="134" t="s">
        <v>1023</v>
      </c>
      <c r="I24" s="134" t="s">
        <v>343</v>
      </c>
      <c r="J24" s="135">
        <v>7.74</v>
      </c>
      <c r="K24" s="135">
        <v>7.74</v>
      </c>
      <c r="L24" s="135">
        <v>0</v>
      </c>
      <c r="M24" s="133" t="str">
        <f t="shared" si="1"/>
        <v>201610</v>
      </c>
    </row>
    <row r="25" spans="1:17" x14ac:dyDescent="0.25">
      <c r="A25" s="35" t="str">
        <f>VLOOKUP(B25,ResCat!$A$2:$B$269,2,FALSE)</f>
        <v>XXX</v>
      </c>
      <c r="B25" s="68" t="str">
        <f>IF(ISNA(VLOOKUP(C25,COA!$A$2:$B$340,2,FALSE)),"XXX",VLOOKUP(C25,COA!$A$2:$B$340,2,FALSE))</f>
        <v>XXX</v>
      </c>
      <c r="C25" s="149" t="str">
        <f t="shared" si="2"/>
        <v>0000-0000-0000</v>
      </c>
      <c r="D25" s="134" t="s">
        <v>510</v>
      </c>
      <c r="E25" s="134" t="s">
        <v>510</v>
      </c>
      <c r="F25" s="134" t="s">
        <v>510</v>
      </c>
      <c r="G25" s="134" t="s">
        <v>318</v>
      </c>
      <c r="H25" s="134" t="s">
        <v>1023</v>
      </c>
      <c r="I25" s="134" t="s">
        <v>343</v>
      </c>
      <c r="J25" s="135">
        <v>-8608.84</v>
      </c>
      <c r="K25" s="135">
        <v>-3984.4</v>
      </c>
      <c r="L25" s="135">
        <v>-3984.4</v>
      </c>
      <c r="M25" s="133" t="str">
        <f t="shared" si="1"/>
        <v>201611</v>
      </c>
    </row>
    <row r="26" spans="1:17" x14ac:dyDescent="0.25">
      <c r="A26" s="35" t="str">
        <f>VLOOKUP(B26,ResCat!$A$2:$B$269,2,FALSE)</f>
        <v>XXX</v>
      </c>
      <c r="B26" s="68" t="str">
        <f>IF(ISNA(VLOOKUP(C26,COA!$A$2:$B$340,2,FALSE)),"XXX",VLOOKUP(C26,COA!$A$2:$B$340,2,FALSE))</f>
        <v>XXX</v>
      </c>
      <c r="C26" s="149" t="str">
        <f t="shared" si="2"/>
        <v>0000-0000-0000</v>
      </c>
      <c r="D26" s="134" t="s">
        <v>510</v>
      </c>
      <c r="E26" s="134" t="s">
        <v>510</v>
      </c>
      <c r="F26" s="134" t="s">
        <v>510</v>
      </c>
      <c r="G26" s="134" t="s">
        <v>320</v>
      </c>
      <c r="H26" s="134" t="s">
        <v>1023</v>
      </c>
      <c r="I26" s="134" t="s">
        <v>343</v>
      </c>
      <c r="J26" s="135">
        <v>119.58000000000001</v>
      </c>
      <c r="K26" s="135">
        <v>49.4</v>
      </c>
      <c r="L26" s="135">
        <v>27.1</v>
      </c>
      <c r="M26" s="133" t="str">
        <f t="shared" si="1"/>
        <v>201612</v>
      </c>
    </row>
    <row r="27" spans="1:17" x14ac:dyDescent="0.25">
      <c r="A27" s="35" t="str">
        <f>VLOOKUP(B27,ResCat!$A$2:$B$269,2,FALSE)</f>
        <v>XXX</v>
      </c>
      <c r="B27" s="68" t="str">
        <f>IF(ISNA(VLOOKUP(C27,COA!$A$2:$B$340,2,FALSE)),"XXX",VLOOKUP(C27,COA!$A$2:$B$340,2,FALSE))</f>
        <v>XXX</v>
      </c>
      <c r="C27" s="149" t="str">
        <f t="shared" si="2"/>
        <v>0000-0000-0000</v>
      </c>
      <c r="D27" s="134" t="s">
        <v>510</v>
      </c>
      <c r="E27" s="134" t="s">
        <v>510</v>
      </c>
      <c r="F27" s="134" t="s">
        <v>510</v>
      </c>
      <c r="G27" s="134" t="s">
        <v>322</v>
      </c>
      <c r="H27" s="134" t="s">
        <v>1023</v>
      </c>
      <c r="I27" s="134" t="s">
        <v>368</v>
      </c>
      <c r="J27" s="135">
        <v>588</v>
      </c>
      <c r="K27" s="135">
        <v>0</v>
      </c>
      <c r="L27" s="135">
        <v>0</v>
      </c>
      <c r="M27" s="133" t="str">
        <f t="shared" si="1"/>
        <v>201701</v>
      </c>
    </row>
    <row r="28" spans="1:17" x14ac:dyDescent="0.25">
      <c r="A28" s="35" t="str">
        <f>VLOOKUP(B28,ResCat!$A$2:$B$269,2,FALSE)</f>
        <v>XXX</v>
      </c>
      <c r="B28" s="68" t="str">
        <f>IF(ISNA(VLOOKUP(C28,COA!$A$2:$B$340,2,FALSE)),"XXX",VLOOKUP(C28,COA!$A$2:$B$340,2,FALSE))</f>
        <v>XXX</v>
      </c>
      <c r="C28" s="149" t="str">
        <f t="shared" si="2"/>
        <v>0000-0000-0000</v>
      </c>
      <c r="D28" s="134" t="s">
        <v>510</v>
      </c>
      <c r="E28" s="134" t="s">
        <v>510</v>
      </c>
      <c r="F28" s="134" t="s">
        <v>510</v>
      </c>
      <c r="G28" s="134" t="s">
        <v>322</v>
      </c>
      <c r="H28" s="134" t="s">
        <v>1023</v>
      </c>
      <c r="I28" s="134" t="s">
        <v>343</v>
      </c>
      <c r="J28" s="135">
        <v>-29148.52</v>
      </c>
      <c r="K28" s="135">
        <v>-10452.210000000001</v>
      </c>
      <c r="L28" s="135">
        <v>-9544.7200000000012</v>
      </c>
      <c r="M28" s="133" t="str">
        <f t="shared" si="1"/>
        <v>201701</v>
      </c>
    </row>
    <row r="29" spans="1:17" x14ac:dyDescent="0.25">
      <c r="A29" s="35" t="str">
        <f>VLOOKUP(B29,ResCat!$A$2:$B$269,2,FALSE)</f>
        <v>XXX</v>
      </c>
      <c r="B29" s="68" t="str">
        <f>IF(ISNA(VLOOKUP(C29,COA!$A$2:$B$340,2,FALSE)),"XXX",VLOOKUP(C29,COA!$A$2:$B$340,2,FALSE))</f>
        <v>XXX</v>
      </c>
      <c r="C29" s="149" t="str">
        <f t="shared" si="2"/>
        <v>0000-0000-0000</v>
      </c>
      <c r="D29" s="134" t="s">
        <v>510</v>
      </c>
      <c r="E29" s="134" t="s">
        <v>510</v>
      </c>
      <c r="F29" s="134" t="s">
        <v>510</v>
      </c>
      <c r="G29" s="134" t="s">
        <v>322</v>
      </c>
      <c r="H29" s="134" t="s">
        <v>1023</v>
      </c>
      <c r="I29" s="134" t="s">
        <v>370</v>
      </c>
      <c r="J29" s="135">
        <v>170</v>
      </c>
      <c r="K29" s="135">
        <v>110</v>
      </c>
      <c r="L29" s="135">
        <v>110</v>
      </c>
      <c r="M29" s="133" t="str">
        <f t="shared" si="1"/>
        <v>201701</v>
      </c>
    </row>
    <row r="30" spans="1:17" x14ac:dyDescent="0.25">
      <c r="A30" s="35" t="str">
        <f>VLOOKUP(B30,ResCat!$A$2:$B$269,2,FALSE)</f>
        <v>XXX</v>
      </c>
      <c r="B30" s="68" t="str">
        <f>IF(ISNA(VLOOKUP(C30,COA!$A$2:$B$340,2,FALSE)),"XXX",VLOOKUP(C30,COA!$A$2:$B$340,2,FALSE))</f>
        <v>XXX</v>
      </c>
      <c r="C30" s="149" t="str">
        <f t="shared" si="2"/>
        <v>0000-0000-0000</v>
      </c>
      <c r="D30" s="134" t="s">
        <v>510</v>
      </c>
      <c r="E30" s="134" t="s">
        <v>510</v>
      </c>
      <c r="F30" s="134" t="s">
        <v>510</v>
      </c>
      <c r="G30" s="134" t="s">
        <v>324</v>
      </c>
      <c r="H30" s="134" t="s">
        <v>1023</v>
      </c>
      <c r="I30" s="134" t="s">
        <v>343</v>
      </c>
      <c r="J30" s="135">
        <v>-17705.600000000006</v>
      </c>
      <c r="K30" s="135">
        <v>-3458.5600000000018</v>
      </c>
      <c r="L30" s="135">
        <v>-2627.2000000000007</v>
      </c>
      <c r="M30" s="133" t="str">
        <f t="shared" si="1"/>
        <v>201702</v>
      </c>
    </row>
    <row r="31" spans="1:17" x14ac:dyDescent="0.25">
      <c r="A31" s="35" t="str">
        <f>VLOOKUP(B31,ResCat!$A$2:$B$269,2,FALSE)</f>
        <v>XXX</v>
      </c>
      <c r="B31" s="68" t="str">
        <f>IF(ISNA(VLOOKUP(C31,COA!$A$2:$B$340,2,FALSE)),"XXX",VLOOKUP(C31,COA!$A$2:$B$340,2,FALSE))</f>
        <v>XXX</v>
      </c>
      <c r="C31" s="149" t="str">
        <f t="shared" si="2"/>
        <v>0000-0000-0000</v>
      </c>
      <c r="D31" s="134" t="s">
        <v>510</v>
      </c>
      <c r="E31" s="134" t="s">
        <v>510</v>
      </c>
      <c r="F31" s="134" t="s">
        <v>510</v>
      </c>
      <c r="G31" s="134" t="s">
        <v>326</v>
      </c>
      <c r="H31" s="134" t="s">
        <v>1023</v>
      </c>
      <c r="I31" s="134" t="s">
        <v>343</v>
      </c>
      <c r="J31" s="135">
        <v>-289.02</v>
      </c>
      <c r="K31" s="135">
        <v>-14.45</v>
      </c>
      <c r="L31" s="135">
        <v>0</v>
      </c>
      <c r="M31" s="133" t="str">
        <f t="shared" si="1"/>
        <v>201703</v>
      </c>
    </row>
    <row r="32" spans="1:17" x14ac:dyDescent="0.25">
      <c r="A32" s="35" t="str">
        <f>VLOOKUP(B32,ResCat!$A$2:$B$269,2,FALSE)</f>
        <v>XXX</v>
      </c>
      <c r="B32" s="68" t="str">
        <f>IF(ISNA(VLOOKUP(C32,COA!$A$2:$B$340,2,FALSE)),"XXX",VLOOKUP(C32,COA!$A$2:$B$340,2,FALSE))</f>
        <v>XXX</v>
      </c>
      <c r="C32" s="149" t="str">
        <f t="shared" si="2"/>
        <v>0000-0000-0000</v>
      </c>
      <c r="D32" s="134" t="s">
        <v>510</v>
      </c>
      <c r="E32" s="134" t="s">
        <v>510</v>
      </c>
      <c r="F32" s="134" t="s">
        <v>510</v>
      </c>
      <c r="G32" s="134" t="s">
        <v>330</v>
      </c>
      <c r="H32" s="134" t="s">
        <v>1023</v>
      </c>
      <c r="I32" s="134" t="s">
        <v>370</v>
      </c>
      <c r="J32" s="135">
        <v>129.96</v>
      </c>
      <c r="K32" s="135">
        <v>129.96</v>
      </c>
      <c r="L32" s="135">
        <v>129.96</v>
      </c>
      <c r="M32" s="133" t="str">
        <f t="shared" si="1"/>
        <v>201705</v>
      </c>
    </row>
    <row r="33" spans="1:13" x14ac:dyDescent="0.25">
      <c r="A33" s="35" t="str">
        <f>VLOOKUP(B33,ResCat!$A$2:$B$269,2,FALSE)</f>
        <v>XXX</v>
      </c>
      <c r="B33" s="68" t="str">
        <f>IF(ISNA(VLOOKUP(C33,COA!$A$2:$B$340,2,FALSE)),"XXX",VLOOKUP(C33,COA!$A$2:$B$340,2,FALSE))</f>
        <v>XXX</v>
      </c>
      <c r="C33" s="149" t="str">
        <f t="shared" si="2"/>
        <v>0000-0000-0000</v>
      </c>
      <c r="D33" s="134" t="s">
        <v>510</v>
      </c>
      <c r="E33" s="134" t="s">
        <v>510</v>
      </c>
      <c r="F33" s="134" t="s">
        <v>510</v>
      </c>
      <c r="G33" s="134" t="s">
        <v>332</v>
      </c>
      <c r="H33" s="134" t="s">
        <v>1023</v>
      </c>
      <c r="I33" s="134" t="s">
        <v>368</v>
      </c>
      <c r="J33" s="135">
        <v>1590</v>
      </c>
      <c r="K33" s="135">
        <v>0</v>
      </c>
      <c r="L33" s="135">
        <v>0</v>
      </c>
      <c r="M33" s="133" t="str">
        <f t="shared" si="1"/>
        <v>201706</v>
      </c>
    </row>
    <row r="34" spans="1:13" x14ac:dyDescent="0.25">
      <c r="A34" s="35" t="str">
        <f>VLOOKUP(B34,ResCat!$A$2:$B$269,2,FALSE)</f>
        <v>XXX</v>
      </c>
      <c r="B34" s="68" t="str">
        <f>IF(ISNA(VLOOKUP(C34,COA!$A$2:$B$340,2,FALSE)),"XXX",VLOOKUP(C34,COA!$A$2:$B$340,2,FALSE))</f>
        <v>XXX</v>
      </c>
      <c r="C34" s="149" t="str">
        <f t="shared" si="2"/>
        <v>0000-0000-0000</v>
      </c>
      <c r="D34" s="134" t="s">
        <v>510</v>
      </c>
      <c r="E34" s="134" t="s">
        <v>510</v>
      </c>
      <c r="F34" s="134" t="s">
        <v>510</v>
      </c>
      <c r="G34" s="134" t="s">
        <v>332</v>
      </c>
      <c r="H34" s="134" t="s">
        <v>1023</v>
      </c>
      <c r="I34" s="134" t="s">
        <v>370</v>
      </c>
      <c r="J34" s="135">
        <v>650</v>
      </c>
      <c r="K34" s="135">
        <v>285</v>
      </c>
      <c r="L34" s="135">
        <v>285</v>
      </c>
      <c r="M34" s="133" t="str">
        <f t="shared" si="1"/>
        <v>201706</v>
      </c>
    </row>
    <row r="35" spans="1:13" x14ac:dyDescent="0.25">
      <c r="A35" s="35" t="str">
        <f>VLOOKUP(B35,ResCat!$A$2:$B$269,2,FALSE)</f>
        <v>XXX</v>
      </c>
      <c r="B35" s="68" t="str">
        <f>IF(ISNA(VLOOKUP(C35,COA!$A$2:$B$340,2,FALSE)),"XXX",VLOOKUP(C35,COA!$A$2:$B$340,2,FALSE))</f>
        <v>XXX</v>
      </c>
      <c r="C35" s="149" t="str">
        <f t="shared" si="2"/>
        <v>0000-0000-0000</v>
      </c>
      <c r="D35" s="134" t="s">
        <v>510</v>
      </c>
      <c r="E35" s="134" t="s">
        <v>510</v>
      </c>
      <c r="F35" s="134" t="s">
        <v>510</v>
      </c>
      <c r="G35" s="134" t="s">
        <v>335</v>
      </c>
      <c r="H35" s="134" t="s">
        <v>1023</v>
      </c>
      <c r="I35" s="134" t="s">
        <v>368</v>
      </c>
      <c r="J35" s="135">
        <v>1510</v>
      </c>
      <c r="K35" s="135">
        <v>0</v>
      </c>
      <c r="L35" s="135">
        <v>0</v>
      </c>
      <c r="M35" s="133" t="str">
        <f t="shared" si="1"/>
        <v>201707</v>
      </c>
    </row>
    <row r="36" spans="1:13" x14ac:dyDescent="0.25">
      <c r="A36" s="35" t="str">
        <f>VLOOKUP(B36,ResCat!$A$2:$B$269,2,FALSE)</f>
        <v>XXX</v>
      </c>
      <c r="B36" s="68" t="str">
        <f>IF(ISNA(VLOOKUP(C36,COA!$A$2:$B$340,2,FALSE)),"XXX",VLOOKUP(C36,COA!$A$2:$B$340,2,FALSE))</f>
        <v>XXX</v>
      </c>
      <c r="C36" s="149" t="str">
        <f t="shared" si="2"/>
        <v>0000-0000-0000</v>
      </c>
      <c r="D36" s="134" t="s">
        <v>510</v>
      </c>
      <c r="E36" s="134" t="s">
        <v>510</v>
      </c>
      <c r="F36" s="134" t="s">
        <v>510</v>
      </c>
      <c r="G36" s="134" t="s">
        <v>4</v>
      </c>
      <c r="H36" s="134" t="s">
        <v>1023</v>
      </c>
      <c r="I36" s="134" t="s">
        <v>368</v>
      </c>
      <c r="J36" s="135">
        <v>6833</v>
      </c>
      <c r="K36" s="135">
        <v>0</v>
      </c>
      <c r="L36" s="135">
        <v>0</v>
      </c>
      <c r="M36" s="133" t="str">
        <f t="shared" si="1"/>
        <v>201708</v>
      </c>
    </row>
    <row r="37" spans="1:13" x14ac:dyDescent="0.25">
      <c r="A37" s="35" t="str">
        <f>VLOOKUP(B37,ResCat!$A$2:$B$269,2,FALSE)</f>
        <v>XXX</v>
      </c>
      <c r="B37" s="68" t="str">
        <f>IF(ISNA(VLOOKUP(C37,COA!$A$2:$B$340,2,FALSE)),"XXX",VLOOKUP(C37,COA!$A$2:$B$340,2,FALSE))</f>
        <v>XXX</v>
      </c>
      <c r="C37" s="149" t="str">
        <f t="shared" si="2"/>
        <v>0000-0000-0000</v>
      </c>
      <c r="D37" s="134" t="s">
        <v>510</v>
      </c>
      <c r="E37" s="134" t="s">
        <v>510</v>
      </c>
      <c r="F37" s="134" t="s">
        <v>510</v>
      </c>
      <c r="G37" s="134" t="s">
        <v>4</v>
      </c>
      <c r="H37" s="134" t="s">
        <v>1023</v>
      </c>
      <c r="I37" s="134" t="s">
        <v>370</v>
      </c>
      <c r="J37" s="135">
        <v>858.76</v>
      </c>
      <c r="K37" s="135">
        <v>372.5</v>
      </c>
      <c r="L37" s="135">
        <v>372.5</v>
      </c>
      <c r="M37" s="133" t="str">
        <f t="shared" si="1"/>
        <v>201708</v>
      </c>
    </row>
    <row r="38" spans="1:13" x14ac:dyDescent="0.25">
      <c r="A38" s="35" t="str">
        <f>VLOOKUP(B38,ResCat!$A$2:$B$269,2,FALSE)</f>
        <v>XXX</v>
      </c>
      <c r="B38" s="68" t="str">
        <f>IF(ISNA(VLOOKUP(C38,COA!$A$2:$B$340,2,FALSE)),"XXX",VLOOKUP(C38,COA!$A$2:$B$340,2,FALSE))</f>
        <v>XXX</v>
      </c>
      <c r="C38" s="149" t="str">
        <f t="shared" si="2"/>
        <v>0000-0000-0000</v>
      </c>
      <c r="D38" s="134" t="s">
        <v>510</v>
      </c>
      <c r="E38" s="134" t="s">
        <v>510</v>
      </c>
      <c r="F38" s="134" t="s">
        <v>510</v>
      </c>
      <c r="G38" s="134" t="s">
        <v>511</v>
      </c>
      <c r="H38" s="134" t="s">
        <v>1023</v>
      </c>
      <c r="I38" s="134" t="s">
        <v>370</v>
      </c>
      <c r="J38" s="135">
        <v>499.98</v>
      </c>
      <c r="K38" s="135">
        <v>299.49</v>
      </c>
      <c r="L38" s="135">
        <v>299.49</v>
      </c>
      <c r="M38" s="133" t="str">
        <f t="shared" si="1"/>
        <v>201709</v>
      </c>
    </row>
    <row r="39" spans="1:13" x14ac:dyDescent="0.25">
      <c r="A39" s="35" t="str">
        <f>VLOOKUP(B39,ResCat!$A$2:$B$269,2,FALSE)</f>
        <v>XXX</v>
      </c>
      <c r="B39" s="68" t="str">
        <f>IF(ISNA(VLOOKUP(C39,COA!$A$2:$B$340,2,FALSE)),"XXX",VLOOKUP(C39,COA!$A$2:$B$340,2,FALSE))</f>
        <v>XXX</v>
      </c>
      <c r="C39" s="149" t="str">
        <f t="shared" si="2"/>
        <v>0000-0000-0000</v>
      </c>
      <c r="D39" s="134" t="s">
        <v>510</v>
      </c>
      <c r="E39" s="134" t="s">
        <v>510</v>
      </c>
      <c r="F39" s="134" t="s">
        <v>510</v>
      </c>
      <c r="G39" s="134" t="s">
        <v>969</v>
      </c>
      <c r="H39" s="134" t="s">
        <v>1023</v>
      </c>
      <c r="I39" s="134" t="s">
        <v>368</v>
      </c>
      <c r="J39" s="135">
        <v>795</v>
      </c>
      <c r="K39" s="135">
        <v>0</v>
      </c>
      <c r="L39" s="135">
        <v>0</v>
      </c>
      <c r="M39" s="133" t="str">
        <f t="shared" si="1"/>
        <v>201710</v>
      </c>
    </row>
    <row r="40" spans="1:13" x14ac:dyDescent="0.25">
      <c r="A40" s="35" t="str">
        <f>VLOOKUP(B40,ResCat!$A$2:$B$269,2,FALSE)</f>
        <v>XXX</v>
      </c>
      <c r="B40" s="68" t="str">
        <f>IF(ISNA(VLOOKUP(C40,COA!$A$2:$B$340,2,FALSE)),"XXX",VLOOKUP(C40,COA!$A$2:$B$340,2,FALSE))</f>
        <v>XXX</v>
      </c>
      <c r="C40" s="149" t="str">
        <f t="shared" si="2"/>
        <v>0000-0000-0000</v>
      </c>
      <c r="D40" s="134" t="s">
        <v>510</v>
      </c>
      <c r="E40" s="134" t="s">
        <v>510</v>
      </c>
      <c r="F40" s="134" t="s">
        <v>510</v>
      </c>
      <c r="G40" s="134" t="s">
        <v>969</v>
      </c>
      <c r="H40" s="134" t="s">
        <v>1023</v>
      </c>
      <c r="I40" s="134" t="s">
        <v>370</v>
      </c>
      <c r="J40" s="135">
        <v>2282.96</v>
      </c>
      <c r="K40" s="135">
        <v>767.53</v>
      </c>
      <c r="L40" s="135">
        <v>767.53</v>
      </c>
      <c r="M40" s="133" t="str">
        <f t="shared" si="1"/>
        <v>201710</v>
      </c>
    </row>
    <row r="41" spans="1:13" x14ac:dyDescent="0.25">
      <c r="A41" s="35" t="str">
        <f>VLOOKUP(B41,ResCat!$A$2:$B$269,2,FALSE)</f>
        <v>XXX</v>
      </c>
      <c r="B41" s="68" t="str">
        <f>IF(ISNA(VLOOKUP(C41,COA!$A$2:$B$340,2,FALSE)),"XXX",VLOOKUP(C41,COA!$A$2:$B$340,2,FALSE))</f>
        <v>XXX</v>
      </c>
      <c r="C41" s="149" t="str">
        <f t="shared" si="2"/>
        <v>0000-0000-0000</v>
      </c>
      <c r="D41" s="134" t="s">
        <v>510</v>
      </c>
      <c r="E41" s="134" t="s">
        <v>510</v>
      </c>
      <c r="F41" s="134" t="s">
        <v>510</v>
      </c>
      <c r="G41" s="134" t="s">
        <v>961</v>
      </c>
      <c r="H41" s="134" t="s">
        <v>1023</v>
      </c>
      <c r="I41" s="134" t="s">
        <v>368</v>
      </c>
      <c r="J41" s="135">
        <v>1658</v>
      </c>
      <c r="K41" s="135">
        <v>0</v>
      </c>
      <c r="L41" s="135">
        <v>0</v>
      </c>
      <c r="M41" s="133" t="str">
        <f t="shared" si="1"/>
        <v>201711</v>
      </c>
    </row>
    <row r="42" spans="1:13" x14ac:dyDescent="0.25">
      <c r="A42" s="35" t="str">
        <f>VLOOKUP(B42,ResCat!$A$2:$B$269,2,FALSE)</f>
        <v>XXX</v>
      </c>
      <c r="B42" s="68" t="str">
        <f>IF(ISNA(VLOOKUP(C42,COA!$A$2:$B$340,2,FALSE)),"XXX",VLOOKUP(C42,COA!$A$2:$B$340,2,FALSE))</f>
        <v>XXX</v>
      </c>
      <c r="C42" s="149" t="str">
        <f t="shared" si="2"/>
        <v>0000-0000-0000</v>
      </c>
      <c r="D42" s="134" t="s">
        <v>510</v>
      </c>
      <c r="E42" s="134" t="s">
        <v>510</v>
      </c>
      <c r="F42" s="134" t="s">
        <v>510</v>
      </c>
      <c r="G42" s="134" t="s">
        <v>961</v>
      </c>
      <c r="H42" s="134" t="s">
        <v>1023</v>
      </c>
      <c r="I42" s="134" t="s">
        <v>370</v>
      </c>
      <c r="J42" s="135">
        <v>4374.9800000000005</v>
      </c>
      <c r="K42" s="135">
        <v>1867.1800000000003</v>
      </c>
      <c r="L42" s="135">
        <v>1867.1800000000003</v>
      </c>
      <c r="M42" s="133" t="str">
        <f t="shared" si="1"/>
        <v>201711</v>
      </c>
    </row>
    <row r="43" spans="1:13" x14ac:dyDescent="0.25">
      <c r="A43" s="35" t="str">
        <f>VLOOKUP(B43,ResCat!$A$2:$B$269,2,FALSE)</f>
        <v>XXX</v>
      </c>
      <c r="B43" s="68" t="str">
        <f>IF(ISNA(VLOOKUP(C43,COA!$A$2:$B$340,2,FALSE)),"XXX",VLOOKUP(C43,COA!$A$2:$B$340,2,FALSE))</f>
        <v>XXX</v>
      </c>
      <c r="C43" s="149" t="str">
        <f t="shared" si="2"/>
        <v>0000-0000-0000</v>
      </c>
      <c r="D43" s="134" t="s">
        <v>510</v>
      </c>
      <c r="E43" s="134" t="s">
        <v>510</v>
      </c>
      <c r="F43" s="134" t="s">
        <v>510</v>
      </c>
      <c r="G43" s="134" t="s">
        <v>970</v>
      </c>
      <c r="H43" s="134" t="s">
        <v>1023</v>
      </c>
      <c r="I43" s="134" t="s">
        <v>368</v>
      </c>
      <c r="J43" s="135">
        <v>17439</v>
      </c>
      <c r="K43" s="135">
        <v>0</v>
      </c>
      <c r="L43" s="135">
        <v>0</v>
      </c>
      <c r="M43" s="133" t="str">
        <f t="shared" si="1"/>
        <v>201712</v>
      </c>
    </row>
    <row r="44" spans="1:13" x14ac:dyDescent="0.25">
      <c r="A44" s="35" t="str">
        <f>VLOOKUP(B44,ResCat!$A$2:$B$269,2,FALSE)</f>
        <v>XXX</v>
      </c>
      <c r="B44" s="68" t="str">
        <f>IF(ISNA(VLOOKUP(C44,COA!$A$2:$B$340,2,FALSE)),"XXX",VLOOKUP(C44,COA!$A$2:$B$340,2,FALSE))</f>
        <v>XXX</v>
      </c>
      <c r="C44" s="149" t="str">
        <f t="shared" si="2"/>
        <v>0000-0000-0000</v>
      </c>
      <c r="D44" s="134" t="s">
        <v>510</v>
      </c>
      <c r="E44" s="134" t="s">
        <v>510</v>
      </c>
      <c r="F44" s="134" t="s">
        <v>510</v>
      </c>
      <c r="G44" s="134" t="s">
        <v>970</v>
      </c>
      <c r="H44" s="134" t="s">
        <v>1023</v>
      </c>
      <c r="I44" s="134" t="s">
        <v>343</v>
      </c>
      <c r="J44" s="135">
        <v>24862.710000000006</v>
      </c>
      <c r="K44" s="135">
        <v>9016.7300000000014</v>
      </c>
      <c r="L44" s="135">
        <v>7242.64</v>
      </c>
      <c r="M44" s="133" t="str">
        <f t="shared" si="1"/>
        <v>201712</v>
      </c>
    </row>
    <row r="45" spans="1:13" x14ac:dyDescent="0.25">
      <c r="A45" s="35" t="str">
        <f>VLOOKUP(B45,ResCat!$A$2:$B$269,2,FALSE)</f>
        <v>XXX</v>
      </c>
      <c r="B45" s="68" t="str">
        <f>IF(ISNA(VLOOKUP(C45,COA!$A$2:$B$340,2,FALSE)),"XXX",VLOOKUP(C45,COA!$A$2:$B$340,2,FALSE))</f>
        <v>XXX</v>
      </c>
      <c r="C45" s="149" t="str">
        <f t="shared" si="2"/>
        <v>0000-0000-0000</v>
      </c>
      <c r="D45" s="134" t="s">
        <v>510</v>
      </c>
      <c r="E45" s="134" t="s">
        <v>510</v>
      </c>
      <c r="F45" s="134" t="s">
        <v>510</v>
      </c>
      <c r="G45" s="134" t="s">
        <v>970</v>
      </c>
      <c r="H45" s="134" t="s">
        <v>1023</v>
      </c>
      <c r="I45" s="134" t="s">
        <v>370</v>
      </c>
      <c r="J45" s="135">
        <v>43080.789999999972</v>
      </c>
      <c r="K45" s="135">
        <v>15801.98</v>
      </c>
      <c r="L45" s="135">
        <v>15801.98</v>
      </c>
      <c r="M45" s="133" t="str">
        <f t="shared" si="1"/>
        <v>201712</v>
      </c>
    </row>
    <row r="46" spans="1:13" x14ac:dyDescent="0.25">
      <c r="A46" s="35" t="str">
        <f>VLOOKUP(B46,ResCat!$A$2:$B$269,2,FALSE)</f>
        <v>XXX</v>
      </c>
      <c r="B46" s="68" t="str">
        <f>IF(ISNA(VLOOKUP(C46,COA!$A$2:$B$340,2,FALSE)),"XXX",VLOOKUP(C46,COA!$A$2:$B$340,2,FALSE))</f>
        <v>XXX</v>
      </c>
      <c r="C46" s="149" t="str">
        <f t="shared" si="2"/>
        <v>0000-0000-0000</v>
      </c>
      <c r="D46" s="134" t="s">
        <v>510</v>
      </c>
      <c r="E46" s="134" t="s">
        <v>510</v>
      </c>
      <c r="F46" s="134" t="s">
        <v>510</v>
      </c>
      <c r="G46" s="134" t="s">
        <v>1023</v>
      </c>
      <c r="H46" s="134" t="s">
        <v>1023</v>
      </c>
      <c r="I46" s="134" t="s">
        <v>368</v>
      </c>
      <c r="J46" s="135">
        <v>20594</v>
      </c>
      <c r="K46" s="135">
        <v>0</v>
      </c>
      <c r="L46" s="135">
        <v>0</v>
      </c>
      <c r="M46" s="133" t="str">
        <f t="shared" si="1"/>
        <v>201801</v>
      </c>
    </row>
    <row r="47" spans="1:13" x14ac:dyDescent="0.25">
      <c r="A47" s="35" t="str">
        <f>VLOOKUP(B47,ResCat!$A$2:$B$269,2,FALSE)</f>
        <v>XXX</v>
      </c>
      <c r="B47" s="68" t="str">
        <f>IF(ISNA(VLOOKUP(C47,COA!$A$2:$B$340,2,FALSE)),"XXX",VLOOKUP(C47,COA!$A$2:$B$340,2,FALSE))</f>
        <v>XXX</v>
      </c>
      <c r="C47" s="149" t="str">
        <f t="shared" si="2"/>
        <v>0000-0000-0000</v>
      </c>
      <c r="D47" s="134" t="s">
        <v>510</v>
      </c>
      <c r="E47" s="134" t="s">
        <v>510</v>
      </c>
      <c r="F47" s="134" t="s">
        <v>510</v>
      </c>
      <c r="G47" s="134" t="s">
        <v>1023</v>
      </c>
      <c r="H47" s="134" t="s">
        <v>1023</v>
      </c>
      <c r="I47" s="134" t="s">
        <v>343</v>
      </c>
      <c r="J47" s="135">
        <v>416880.71000000014</v>
      </c>
      <c r="K47" s="135">
        <v>224204.96999999948</v>
      </c>
      <c r="L47" s="135">
        <v>184852.73999999993</v>
      </c>
      <c r="M47" s="133" t="str">
        <f t="shared" si="1"/>
        <v>201801</v>
      </c>
    </row>
    <row r="48" spans="1:13" x14ac:dyDescent="0.25">
      <c r="A48" s="35" t="str">
        <f>VLOOKUP(B48,ResCat!$A$2:$B$269,2,FALSE)</f>
        <v>XXX</v>
      </c>
      <c r="B48" s="68" t="str">
        <f>IF(ISNA(VLOOKUP(C48,COA!$A$2:$B$340,2,FALSE)),"XXX",VLOOKUP(C48,COA!$A$2:$B$340,2,FALSE))</f>
        <v>XXX</v>
      </c>
      <c r="C48" s="149" t="str">
        <f t="shared" si="2"/>
        <v>0000-0000-0000</v>
      </c>
      <c r="D48" s="134" t="s">
        <v>510</v>
      </c>
      <c r="E48" s="134" t="s">
        <v>510</v>
      </c>
      <c r="F48" s="134" t="s">
        <v>510</v>
      </c>
      <c r="G48" s="134" t="s">
        <v>1023</v>
      </c>
      <c r="H48" s="134" t="s">
        <v>1023</v>
      </c>
      <c r="I48" s="134" t="s">
        <v>370</v>
      </c>
      <c r="J48" s="135">
        <v>8131.2099999999982</v>
      </c>
      <c r="K48" s="135">
        <v>3421.9100000000003</v>
      </c>
      <c r="L48" s="135">
        <v>3421.9100000000003</v>
      </c>
      <c r="M48" s="133" t="str">
        <f t="shared" si="1"/>
        <v>201801</v>
      </c>
    </row>
    <row r="49" spans="1:13" x14ac:dyDescent="0.25">
      <c r="A49" s="35" t="str">
        <f>VLOOKUP(B49,ResCat!$A$2:$B$269,2,FALSE)</f>
        <v>XXX</v>
      </c>
      <c r="B49" s="68" t="str">
        <f>IF(ISNA(VLOOKUP(C49,COA!$A$2:$B$340,2,FALSE)),"XXX",VLOOKUP(C49,COA!$A$2:$B$340,2,FALSE))</f>
        <v>XXX</v>
      </c>
      <c r="C49" s="149" t="str">
        <f t="shared" si="2"/>
        <v>0000-0000-0003</v>
      </c>
      <c r="D49" s="134" t="s">
        <v>510</v>
      </c>
      <c r="E49" s="134" t="s">
        <v>510</v>
      </c>
      <c r="F49" s="134" t="s">
        <v>463</v>
      </c>
      <c r="G49" s="134" t="s">
        <v>1030</v>
      </c>
      <c r="H49" s="134" t="s">
        <v>1023</v>
      </c>
      <c r="I49" s="134" t="s">
        <v>343</v>
      </c>
      <c r="J49" s="135">
        <v>64.98</v>
      </c>
      <c r="K49" s="135">
        <v>64.98</v>
      </c>
      <c r="L49" s="135">
        <v>49.98</v>
      </c>
      <c r="M49" s="133" t="str">
        <f t="shared" si="1"/>
        <v>201601</v>
      </c>
    </row>
    <row r="50" spans="1:13" x14ac:dyDescent="0.25">
      <c r="A50" s="35" t="str">
        <f>VLOOKUP(B50,ResCat!$A$2:$B$269,2,FALSE)</f>
        <v>XXX</v>
      </c>
      <c r="B50" s="68" t="str">
        <f>IF(ISNA(VLOOKUP(C50,COA!$A$2:$B$340,2,FALSE)),"XXX",VLOOKUP(C50,COA!$A$2:$B$340,2,FALSE))</f>
        <v>XXX</v>
      </c>
      <c r="C50" s="149" t="str">
        <f t="shared" si="2"/>
        <v>0000-0000-0003</v>
      </c>
      <c r="D50" s="134" t="s">
        <v>510</v>
      </c>
      <c r="E50" s="134" t="s">
        <v>510</v>
      </c>
      <c r="F50" s="134" t="s">
        <v>463</v>
      </c>
      <c r="G50" s="134" t="s">
        <v>309</v>
      </c>
      <c r="H50" s="134" t="s">
        <v>1023</v>
      </c>
      <c r="I50" s="134" t="s">
        <v>343</v>
      </c>
      <c r="J50" s="135">
        <v>466.91</v>
      </c>
      <c r="K50" s="135">
        <v>418.94</v>
      </c>
      <c r="L50" s="135">
        <v>360.34</v>
      </c>
      <c r="M50" s="133" t="str">
        <f t="shared" si="1"/>
        <v>201601</v>
      </c>
    </row>
    <row r="51" spans="1:13" x14ac:dyDescent="0.25">
      <c r="A51" s="35" t="str">
        <f>VLOOKUP(B51,ResCat!$A$2:$B$269,2,FALSE)</f>
        <v>XXX</v>
      </c>
      <c r="B51" s="68" t="str">
        <f>IF(ISNA(VLOOKUP(C51,COA!$A$2:$B$340,2,FALSE)),"XXX",VLOOKUP(C51,COA!$A$2:$B$340,2,FALSE))</f>
        <v>XXX</v>
      </c>
      <c r="C51" s="149" t="str">
        <f t="shared" si="2"/>
        <v>0000-0000-0003</v>
      </c>
      <c r="D51" s="134" t="s">
        <v>510</v>
      </c>
      <c r="E51" s="134" t="s">
        <v>510</v>
      </c>
      <c r="F51" s="134" t="s">
        <v>463</v>
      </c>
      <c r="G51" s="134" t="s">
        <v>1026</v>
      </c>
      <c r="H51" s="134" t="s">
        <v>1023</v>
      </c>
      <c r="I51" s="134" t="s">
        <v>343</v>
      </c>
      <c r="J51" s="135">
        <v>28.73</v>
      </c>
      <c r="K51" s="135">
        <v>26.1</v>
      </c>
      <c r="L51" s="135">
        <v>5.78</v>
      </c>
      <c r="M51" s="133" t="str">
        <f t="shared" si="1"/>
        <v>201601</v>
      </c>
    </row>
    <row r="52" spans="1:13" x14ac:dyDescent="0.25">
      <c r="A52" s="35" t="str">
        <f>VLOOKUP(B52,ResCat!$A$2:$B$269,2,FALSE)</f>
        <v>XXX</v>
      </c>
      <c r="B52" s="68" t="str">
        <f>IF(ISNA(VLOOKUP(C52,COA!$A$2:$B$340,2,FALSE)),"XXX",VLOOKUP(C52,COA!$A$2:$B$340,2,FALSE))</f>
        <v>XXX</v>
      </c>
      <c r="C52" s="149" t="str">
        <f t="shared" si="2"/>
        <v>0000-0000-0003</v>
      </c>
      <c r="D52" s="134" t="s">
        <v>510</v>
      </c>
      <c r="E52" s="134" t="s">
        <v>510</v>
      </c>
      <c r="F52" s="134" t="s">
        <v>463</v>
      </c>
      <c r="G52" s="134" t="s">
        <v>362</v>
      </c>
      <c r="H52" s="134" t="s">
        <v>1023</v>
      </c>
      <c r="I52" s="134" t="s">
        <v>343</v>
      </c>
      <c r="J52" s="135">
        <v>270.16000000000003</v>
      </c>
      <c r="K52" s="135">
        <v>225.27999999999997</v>
      </c>
      <c r="L52" s="135">
        <v>132.94999999999999</v>
      </c>
      <c r="M52" s="133" t="str">
        <f t="shared" si="1"/>
        <v>201601</v>
      </c>
    </row>
    <row r="53" spans="1:13" x14ac:dyDescent="0.25">
      <c r="A53" s="35" t="str">
        <f>VLOOKUP(B53,ResCat!$A$2:$B$269,2,FALSE)</f>
        <v>XXX</v>
      </c>
      <c r="B53" s="68" t="str">
        <f>IF(ISNA(VLOOKUP(C53,COA!$A$2:$B$340,2,FALSE)),"XXX",VLOOKUP(C53,COA!$A$2:$B$340,2,FALSE))</f>
        <v>XXX</v>
      </c>
      <c r="C53" s="149" t="str">
        <f t="shared" si="2"/>
        <v>0000-0000-0003</v>
      </c>
      <c r="D53" s="134" t="s">
        <v>510</v>
      </c>
      <c r="E53" s="134" t="s">
        <v>510</v>
      </c>
      <c r="F53" s="134" t="s">
        <v>463</v>
      </c>
      <c r="G53" s="134" t="s">
        <v>1027</v>
      </c>
      <c r="H53" s="134" t="s">
        <v>1023</v>
      </c>
      <c r="I53" s="134" t="s">
        <v>343</v>
      </c>
      <c r="J53" s="135">
        <v>87.47999999999999</v>
      </c>
      <c r="K53" s="135">
        <v>68.180000000000007</v>
      </c>
      <c r="L53" s="135">
        <v>23.8</v>
      </c>
      <c r="M53" s="133" t="str">
        <f t="shared" si="1"/>
        <v>201601</v>
      </c>
    </row>
    <row r="54" spans="1:13" x14ac:dyDescent="0.25">
      <c r="A54" s="35" t="str">
        <f>VLOOKUP(B54,ResCat!$A$2:$B$269,2,FALSE)</f>
        <v>XXX</v>
      </c>
      <c r="B54" s="68" t="str">
        <f>IF(ISNA(VLOOKUP(C54,COA!$A$2:$B$340,2,FALSE)),"XXX",VLOOKUP(C54,COA!$A$2:$B$340,2,FALSE))</f>
        <v>XXX</v>
      </c>
      <c r="C54" s="149" t="str">
        <f t="shared" si="2"/>
        <v>0000-0000-0003</v>
      </c>
      <c r="D54" s="134" t="s">
        <v>510</v>
      </c>
      <c r="E54" s="134" t="s">
        <v>510</v>
      </c>
      <c r="F54" s="134" t="s">
        <v>463</v>
      </c>
      <c r="G54" s="134" t="s">
        <v>363</v>
      </c>
      <c r="H54" s="134" t="s">
        <v>1023</v>
      </c>
      <c r="I54" s="134" t="s">
        <v>343</v>
      </c>
      <c r="J54" s="135">
        <v>160.35000000000002</v>
      </c>
      <c r="K54" s="135">
        <v>55.660000000000004</v>
      </c>
      <c r="L54" s="135">
        <v>3.5</v>
      </c>
      <c r="M54" s="133" t="str">
        <f t="shared" si="1"/>
        <v>201601</v>
      </c>
    </row>
    <row r="55" spans="1:13" x14ac:dyDescent="0.25">
      <c r="A55" s="35" t="str">
        <f>VLOOKUP(B55,ResCat!$A$2:$B$269,2,FALSE)</f>
        <v>XXX</v>
      </c>
      <c r="B55" s="68" t="str">
        <f>IF(ISNA(VLOOKUP(C55,COA!$A$2:$B$340,2,FALSE)),"XXX",VLOOKUP(C55,COA!$A$2:$B$340,2,FALSE))</f>
        <v>XXX</v>
      </c>
      <c r="C55" s="149" t="str">
        <f t="shared" si="2"/>
        <v>0000-0000-0003</v>
      </c>
      <c r="D55" s="134" t="s">
        <v>510</v>
      </c>
      <c r="E55" s="134" t="s">
        <v>510</v>
      </c>
      <c r="F55" s="134" t="s">
        <v>463</v>
      </c>
      <c r="G55" s="134" t="s">
        <v>1029</v>
      </c>
      <c r="H55" s="134" t="s">
        <v>1023</v>
      </c>
      <c r="I55" s="134" t="s">
        <v>343</v>
      </c>
      <c r="J55" s="135">
        <v>251.57000000000002</v>
      </c>
      <c r="K55" s="135">
        <v>36.650000000000006</v>
      </c>
      <c r="L55" s="135">
        <v>7.35</v>
      </c>
      <c r="M55" s="133" t="str">
        <f t="shared" si="1"/>
        <v>201601</v>
      </c>
    </row>
    <row r="56" spans="1:13" x14ac:dyDescent="0.25">
      <c r="A56" s="35" t="str">
        <f>VLOOKUP(B56,ResCat!$A$2:$B$269,2,FALSE)</f>
        <v>XXX</v>
      </c>
      <c r="B56" s="68" t="str">
        <f>IF(ISNA(VLOOKUP(C56,COA!$A$2:$B$340,2,FALSE)),"XXX",VLOOKUP(C56,COA!$A$2:$B$340,2,FALSE))</f>
        <v>XXX</v>
      </c>
      <c r="C56" s="149" t="str">
        <f t="shared" si="2"/>
        <v>0000-0000-0003</v>
      </c>
      <c r="D56" s="134" t="s">
        <v>510</v>
      </c>
      <c r="E56" s="134" t="s">
        <v>510</v>
      </c>
      <c r="F56" s="134" t="s">
        <v>463</v>
      </c>
      <c r="G56" s="134" t="s">
        <v>349</v>
      </c>
      <c r="H56" s="134" t="s">
        <v>1023</v>
      </c>
      <c r="I56" s="134" t="s">
        <v>343</v>
      </c>
      <c r="J56" s="135">
        <v>85.68</v>
      </c>
      <c r="K56" s="135">
        <v>21.740000000000002</v>
      </c>
      <c r="L56" s="135">
        <v>0</v>
      </c>
      <c r="M56" s="133" t="str">
        <f t="shared" si="1"/>
        <v>201601</v>
      </c>
    </row>
    <row r="57" spans="1:13" x14ac:dyDescent="0.25">
      <c r="A57" s="35" t="str">
        <f>VLOOKUP(B57,ResCat!$A$2:$B$269,2,FALSE)</f>
        <v>XXX</v>
      </c>
      <c r="B57" s="68" t="str">
        <f>IF(ISNA(VLOOKUP(C57,COA!$A$2:$B$340,2,FALSE)),"XXX",VLOOKUP(C57,COA!$A$2:$B$340,2,FALSE))</f>
        <v>XXX</v>
      </c>
      <c r="C57" s="149" t="str">
        <f t="shared" si="2"/>
        <v>0000-0000-0003</v>
      </c>
      <c r="D57" s="134" t="s">
        <v>510</v>
      </c>
      <c r="E57" s="134" t="s">
        <v>510</v>
      </c>
      <c r="F57" s="134" t="s">
        <v>463</v>
      </c>
      <c r="G57" s="134" t="s">
        <v>350</v>
      </c>
      <c r="H57" s="134" t="s">
        <v>1023</v>
      </c>
      <c r="I57" s="134" t="s">
        <v>343</v>
      </c>
      <c r="J57" s="135">
        <v>68.569999999999993</v>
      </c>
      <c r="K57" s="135">
        <v>5.36</v>
      </c>
      <c r="L57" s="135">
        <v>0</v>
      </c>
      <c r="M57" s="133" t="str">
        <f t="shared" si="1"/>
        <v>201601</v>
      </c>
    </row>
    <row r="58" spans="1:13" x14ac:dyDescent="0.25">
      <c r="A58" s="35" t="str">
        <f>VLOOKUP(B58,ResCat!$A$2:$B$269,2,FALSE)</f>
        <v>XXX</v>
      </c>
      <c r="B58" s="68" t="str">
        <f>IF(ISNA(VLOOKUP(C58,COA!$A$2:$B$340,2,FALSE)),"XXX",VLOOKUP(C58,COA!$A$2:$B$340,2,FALSE))</f>
        <v>XXX</v>
      </c>
      <c r="C58" s="149" t="str">
        <f t="shared" si="2"/>
        <v>0000-0000-0003</v>
      </c>
      <c r="D58" s="134" t="s">
        <v>510</v>
      </c>
      <c r="E58" s="134" t="s">
        <v>510</v>
      </c>
      <c r="F58" s="134" t="s">
        <v>463</v>
      </c>
      <c r="G58" s="134" t="s">
        <v>359</v>
      </c>
      <c r="H58" s="134" t="s">
        <v>1023</v>
      </c>
      <c r="I58" s="134" t="s">
        <v>343</v>
      </c>
      <c r="J58" s="135">
        <v>4</v>
      </c>
      <c r="K58" s="135">
        <v>2.79</v>
      </c>
      <c r="L58" s="135">
        <v>0</v>
      </c>
      <c r="M58" s="133" t="str">
        <f t="shared" si="1"/>
        <v>201601</v>
      </c>
    </row>
    <row r="59" spans="1:13" x14ac:dyDescent="0.25">
      <c r="A59" s="35" t="str">
        <f>VLOOKUP(B59,ResCat!$A$2:$B$269,2,FALSE)</f>
        <v>XXX</v>
      </c>
      <c r="B59" s="68" t="str">
        <f>IF(ISNA(VLOOKUP(C59,COA!$A$2:$B$340,2,FALSE)),"XXX",VLOOKUP(C59,COA!$A$2:$B$340,2,FALSE))</f>
        <v>XXX</v>
      </c>
      <c r="C59" s="149" t="str">
        <f t="shared" si="2"/>
        <v>0000-0000-0005</v>
      </c>
      <c r="D59" s="134" t="s">
        <v>510</v>
      </c>
      <c r="E59" s="134" t="s">
        <v>510</v>
      </c>
      <c r="F59" s="134" t="s">
        <v>562</v>
      </c>
      <c r="G59" s="134" t="s">
        <v>1028</v>
      </c>
      <c r="H59" s="134" t="s">
        <v>1023</v>
      </c>
      <c r="I59" s="134" t="s">
        <v>343</v>
      </c>
      <c r="J59" s="135">
        <v>29.34</v>
      </c>
      <c r="K59" s="135">
        <v>29.34</v>
      </c>
      <c r="L59" s="135">
        <v>24.34</v>
      </c>
      <c r="M59" s="133" t="str">
        <f t="shared" si="1"/>
        <v>201601</v>
      </c>
    </row>
    <row r="60" spans="1:13" x14ac:dyDescent="0.25">
      <c r="A60" s="35" t="str">
        <f>VLOOKUP(B60,ResCat!$A$2:$B$269,2,FALSE)</f>
        <v>XXX</v>
      </c>
      <c r="B60" s="68" t="str">
        <f>IF(ISNA(VLOOKUP(C60,COA!$A$2:$B$340,2,FALSE)),"XXX",VLOOKUP(C60,COA!$A$2:$B$340,2,FALSE))</f>
        <v>XXX</v>
      </c>
      <c r="C60" s="149" t="str">
        <f t="shared" si="2"/>
        <v>0000-0000-0005</v>
      </c>
      <c r="D60" s="134" t="s">
        <v>510</v>
      </c>
      <c r="E60" s="134" t="s">
        <v>510</v>
      </c>
      <c r="F60" s="134" t="s">
        <v>562</v>
      </c>
      <c r="G60" s="134" t="s">
        <v>350</v>
      </c>
      <c r="H60" s="134" t="s">
        <v>1023</v>
      </c>
      <c r="I60" s="134" t="s">
        <v>343</v>
      </c>
      <c r="J60" s="135">
        <v>103.18</v>
      </c>
      <c r="K60" s="135">
        <v>21.5</v>
      </c>
      <c r="L60" s="135">
        <v>16.5</v>
      </c>
      <c r="M60" s="133" t="str">
        <f t="shared" si="1"/>
        <v>201601</v>
      </c>
    </row>
    <row r="61" spans="1:13" x14ac:dyDescent="0.25">
      <c r="A61" s="35" t="str">
        <f>VLOOKUP(B61,ResCat!$A$2:$B$269,2,FALSE)</f>
        <v>XXX</v>
      </c>
      <c r="B61" s="68" t="str">
        <f>IF(ISNA(VLOOKUP(C61,COA!$A$2:$B$340,2,FALSE)),"XXX",VLOOKUP(C61,COA!$A$2:$B$340,2,FALSE))</f>
        <v>XXX</v>
      </c>
      <c r="C61" s="149" t="str">
        <f t="shared" si="2"/>
        <v>0000-0000-0015</v>
      </c>
      <c r="D61" s="134" t="s">
        <v>510</v>
      </c>
      <c r="E61" s="134" t="s">
        <v>510</v>
      </c>
      <c r="F61" s="134" t="s">
        <v>512</v>
      </c>
      <c r="G61" s="134" t="s">
        <v>345</v>
      </c>
      <c r="H61" s="134" t="s">
        <v>1023</v>
      </c>
      <c r="I61" s="134" t="s">
        <v>343</v>
      </c>
      <c r="J61" s="135">
        <v>25.79</v>
      </c>
      <c r="K61" s="135">
        <v>25.79</v>
      </c>
      <c r="L61" s="135">
        <v>13.79</v>
      </c>
      <c r="M61" s="133" t="str">
        <f t="shared" si="1"/>
        <v>201601</v>
      </c>
    </row>
    <row r="62" spans="1:13" x14ac:dyDescent="0.25">
      <c r="A62" s="35" t="str">
        <f>VLOOKUP(B62,ResCat!$A$2:$B$269,2,FALSE)</f>
        <v>XXX</v>
      </c>
      <c r="B62" s="68" t="str">
        <f>IF(ISNA(VLOOKUP(C62,COA!$A$2:$B$340,2,FALSE)),"XXX",VLOOKUP(C62,COA!$A$2:$B$340,2,FALSE))</f>
        <v>XXX</v>
      </c>
      <c r="C62" s="149" t="str">
        <f t="shared" si="2"/>
        <v>0000-0000-0015</v>
      </c>
      <c r="D62" s="134" t="s">
        <v>510</v>
      </c>
      <c r="E62" s="134" t="s">
        <v>510</v>
      </c>
      <c r="F62" s="134" t="s">
        <v>512</v>
      </c>
      <c r="G62" s="134" t="s">
        <v>1026</v>
      </c>
      <c r="H62" s="134" t="s">
        <v>1023</v>
      </c>
      <c r="I62" s="134" t="s">
        <v>343</v>
      </c>
      <c r="J62" s="135">
        <v>5.79</v>
      </c>
      <c r="K62" s="135">
        <v>5.79</v>
      </c>
      <c r="L62" s="135">
        <v>4.29</v>
      </c>
      <c r="M62" s="133" t="str">
        <f t="shared" si="1"/>
        <v>201601</v>
      </c>
    </row>
    <row r="63" spans="1:13" x14ac:dyDescent="0.25">
      <c r="A63" s="35" t="str">
        <f>VLOOKUP(B63,ResCat!$A$2:$B$269,2,FALSE)</f>
        <v>XXX</v>
      </c>
      <c r="B63" s="68" t="str">
        <f>IF(ISNA(VLOOKUP(C63,COA!$A$2:$B$340,2,FALSE)),"XXX",VLOOKUP(C63,COA!$A$2:$B$340,2,FALSE))</f>
        <v>XXX</v>
      </c>
      <c r="C63" s="149" t="str">
        <f t="shared" si="2"/>
        <v>0000-0000-0015</v>
      </c>
      <c r="D63" s="134" t="s">
        <v>510</v>
      </c>
      <c r="E63" s="134" t="s">
        <v>510</v>
      </c>
      <c r="F63" s="134" t="s">
        <v>512</v>
      </c>
      <c r="G63" s="134" t="s">
        <v>1027</v>
      </c>
      <c r="H63" s="134" t="s">
        <v>1023</v>
      </c>
      <c r="I63" s="134" t="s">
        <v>343</v>
      </c>
      <c r="J63" s="135">
        <v>758.3</v>
      </c>
      <c r="K63" s="135">
        <v>619.09</v>
      </c>
      <c r="L63" s="135">
        <v>569.09</v>
      </c>
      <c r="M63" s="133" t="str">
        <f t="shared" si="1"/>
        <v>201601</v>
      </c>
    </row>
    <row r="64" spans="1:13" x14ac:dyDescent="0.25">
      <c r="A64" s="35" t="str">
        <f>VLOOKUP(B64,ResCat!$A$2:$B$269,2,FALSE)</f>
        <v>XXX</v>
      </c>
      <c r="B64" s="68" t="str">
        <f>IF(ISNA(VLOOKUP(C64,COA!$A$2:$B$340,2,FALSE)),"XXX",VLOOKUP(C64,COA!$A$2:$B$340,2,FALSE))</f>
        <v>XXX</v>
      </c>
      <c r="C64" s="149" t="str">
        <f t="shared" si="2"/>
        <v>0000-0000-0015</v>
      </c>
      <c r="D64" s="134" t="s">
        <v>510</v>
      </c>
      <c r="E64" s="134" t="s">
        <v>510</v>
      </c>
      <c r="F64" s="134" t="s">
        <v>512</v>
      </c>
      <c r="G64" s="134" t="s">
        <v>1028</v>
      </c>
      <c r="H64" s="134" t="s">
        <v>1023</v>
      </c>
      <c r="I64" s="134" t="s">
        <v>343</v>
      </c>
      <c r="J64" s="135">
        <v>48.37</v>
      </c>
      <c r="K64" s="135">
        <v>48.37</v>
      </c>
      <c r="L64" s="135">
        <v>43.37</v>
      </c>
      <c r="M64" s="133" t="str">
        <f t="shared" si="1"/>
        <v>201601</v>
      </c>
    </row>
    <row r="65" spans="1:13" x14ac:dyDescent="0.25">
      <c r="A65" s="35" t="str">
        <f>VLOOKUP(B65,ResCat!$A$2:$B$269,2,FALSE)</f>
        <v>XXX</v>
      </c>
      <c r="B65" s="68" t="str">
        <f>IF(ISNA(VLOOKUP(C65,COA!$A$2:$B$340,2,FALSE)),"XXX",VLOOKUP(C65,COA!$A$2:$B$340,2,FALSE))</f>
        <v>XXX</v>
      </c>
      <c r="C65" s="149" t="str">
        <f t="shared" si="2"/>
        <v>0000-0000-0017</v>
      </c>
      <c r="D65" s="134" t="s">
        <v>510</v>
      </c>
      <c r="E65" s="134" t="s">
        <v>510</v>
      </c>
      <c r="F65" s="134" t="s">
        <v>455</v>
      </c>
      <c r="G65" s="134" t="s">
        <v>362</v>
      </c>
      <c r="H65" s="134" t="s">
        <v>1023</v>
      </c>
      <c r="I65" s="134" t="s">
        <v>343</v>
      </c>
      <c r="J65" s="135">
        <v>18.98</v>
      </c>
      <c r="K65" s="135">
        <v>15.47</v>
      </c>
      <c r="L65" s="135">
        <v>15.47</v>
      </c>
      <c r="M65" s="133" t="str">
        <f t="shared" si="1"/>
        <v>201601</v>
      </c>
    </row>
    <row r="66" spans="1:13" x14ac:dyDescent="0.25">
      <c r="A66" s="35" t="str">
        <f>VLOOKUP(B66,ResCat!$A$2:$B$269,2,FALSE)</f>
        <v>XXX</v>
      </c>
      <c r="B66" s="68" t="str">
        <f>IF(ISNA(VLOOKUP(C66,COA!$A$2:$B$340,2,FALSE)),"XXX",VLOOKUP(C66,COA!$A$2:$B$340,2,FALSE))</f>
        <v>XXX</v>
      </c>
      <c r="C66" s="149" t="str">
        <f t="shared" si="2"/>
        <v>0000-0000-0017</v>
      </c>
      <c r="D66" s="134" t="s">
        <v>510</v>
      </c>
      <c r="E66" s="134" t="s">
        <v>510</v>
      </c>
      <c r="F66" s="134" t="s">
        <v>455</v>
      </c>
      <c r="G66" s="134" t="s">
        <v>1028</v>
      </c>
      <c r="H66" s="134" t="s">
        <v>1023</v>
      </c>
      <c r="I66" s="134" t="s">
        <v>343</v>
      </c>
      <c r="J66" s="135">
        <v>65.98</v>
      </c>
      <c r="K66" s="135">
        <v>48.78</v>
      </c>
      <c r="L66" s="135">
        <v>16.36</v>
      </c>
      <c r="M66" s="133" t="str">
        <f t="shared" si="1"/>
        <v>201601</v>
      </c>
    </row>
    <row r="67" spans="1:13" x14ac:dyDescent="0.25">
      <c r="A67" s="35" t="str">
        <f>VLOOKUP(B67,ResCat!$A$2:$B$269,2,FALSE)</f>
        <v>XXX</v>
      </c>
      <c r="B67" s="68" t="str">
        <f>IF(ISNA(VLOOKUP(C67,COA!$A$2:$B$340,2,FALSE)),"XXX",VLOOKUP(C67,COA!$A$2:$B$340,2,FALSE))</f>
        <v>XXX</v>
      </c>
      <c r="C67" s="149" t="str">
        <f t="shared" si="2"/>
        <v>0000-0000-0019</v>
      </c>
      <c r="D67" s="134" t="s">
        <v>510</v>
      </c>
      <c r="E67" s="134" t="s">
        <v>510</v>
      </c>
      <c r="F67" s="134" t="s">
        <v>485</v>
      </c>
      <c r="G67" s="134" t="s">
        <v>309</v>
      </c>
      <c r="H67" s="134" t="s">
        <v>1023</v>
      </c>
      <c r="I67" s="134" t="s">
        <v>343</v>
      </c>
      <c r="J67" s="135">
        <v>32.270000000000003</v>
      </c>
      <c r="K67" s="135">
        <v>20.95</v>
      </c>
      <c r="L67" s="135">
        <v>20.95</v>
      </c>
      <c r="M67" s="133" t="str">
        <f t="shared" si="1"/>
        <v>201601</v>
      </c>
    </row>
    <row r="68" spans="1:13" x14ac:dyDescent="0.25">
      <c r="A68" s="35" t="str">
        <f>VLOOKUP(B68,ResCat!$A$2:$B$269,2,FALSE)</f>
        <v>XXX</v>
      </c>
      <c r="B68" s="68" t="str">
        <f>IF(ISNA(VLOOKUP(C68,COA!$A$2:$B$340,2,FALSE)),"XXX",VLOOKUP(C68,COA!$A$2:$B$340,2,FALSE))</f>
        <v>XXX</v>
      </c>
      <c r="C68" s="149" t="str">
        <f t="shared" si="2"/>
        <v>0000-0000-0019</v>
      </c>
      <c r="D68" s="134" t="s">
        <v>510</v>
      </c>
      <c r="E68" s="134" t="s">
        <v>510</v>
      </c>
      <c r="F68" s="134" t="s">
        <v>485</v>
      </c>
      <c r="G68" s="134" t="s">
        <v>1026</v>
      </c>
      <c r="H68" s="134" t="s">
        <v>1023</v>
      </c>
      <c r="I68" s="134" t="s">
        <v>343</v>
      </c>
      <c r="J68" s="135">
        <v>69.88</v>
      </c>
      <c r="K68" s="135">
        <v>25.35</v>
      </c>
      <c r="L68" s="135">
        <v>11.600000000000001</v>
      </c>
      <c r="M68" s="133" t="str">
        <f t="shared" ref="M68:M131" si="3">IF(G68&lt;$M$1,$M$1,G68)</f>
        <v>201601</v>
      </c>
    </row>
    <row r="69" spans="1:13" x14ac:dyDescent="0.25">
      <c r="A69" s="35" t="str">
        <f>VLOOKUP(B69,ResCat!$A$2:$B$269,2,FALSE)</f>
        <v>XXX</v>
      </c>
      <c r="B69" s="68" t="str">
        <f>IF(ISNA(VLOOKUP(C69,COA!$A$2:$B$340,2,FALSE)),"XXX",VLOOKUP(C69,COA!$A$2:$B$340,2,FALSE))</f>
        <v>XXX</v>
      </c>
      <c r="C69" s="149" t="str">
        <f t="shared" ref="C69:C132" si="4">D69&amp;"-"&amp;E69&amp;"-"&amp;F69</f>
        <v>0000-0000-0019</v>
      </c>
      <c r="D69" s="134" t="s">
        <v>510</v>
      </c>
      <c r="E69" s="134" t="s">
        <v>510</v>
      </c>
      <c r="F69" s="134" t="s">
        <v>485</v>
      </c>
      <c r="G69" s="134" t="s">
        <v>362</v>
      </c>
      <c r="H69" s="134" t="s">
        <v>1023</v>
      </c>
      <c r="I69" s="134" t="s">
        <v>343</v>
      </c>
      <c r="J69" s="135">
        <v>293.34000000000003</v>
      </c>
      <c r="K69" s="135">
        <v>104.2</v>
      </c>
      <c r="L69" s="135">
        <v>94.2</v>
      </c>
      <c r="M69" s="133" t="str">
        <f t="shared" si="3"/>
        <v>201601</v>
      </c>
    </row>
    <row r="70" spans="1:13" x14ac:dyDescent="0.25">
      <c r="A70" s="35" t="str">
        <f>VLOOKUP(B70,ResCat!$A$2:$B$269,2,FALSE)</f>
        <v>XXX</v>
      </c>
      <c r="B70" s="68" t="str">
        <f>IF(ISNA(VLOOKUP(C70,COA!$A$2:$B$340,2,FALSE)),"XXX",VLOOKUP(C70,COA!$A$2:$B$340,2,FALSE))</f>
        <v>XXX</v>
      </c>
      <c r="C70" s="149" t="str">
        <f t="shared" si="4"/>
        <v>0000-0000-0019</v>
      </c>
      <c r="D70" s="134" t="s">
        <v>510</v>
      </c>
      <c r="E70" s="134" t="s">
        <v>510</v>
      </c>
      <c r="F70" s="134" t="s">
        <v>485</v>
      </c>
      <c r="G70" s="134" t="s">
        <v>1027</v>
      </c>
      <c r="H70" s="134" t="s">
        <v>1023</v>
      </c>
      <c r="I70" s="134" t="s">
        <v>343</v>
      </c>
      <c r="J70" s="135">
        <v>222.81000000000003</v>
      </c>
      <c r="K70" s="135">
        <v>117.32000000000001</v>
      </c>
      <c r="L70" s="135">
        <v>89.42</v>
      </c>
      <c r="M70" s="133" t="str">
        <f t="shared" si="3"/>
        <v>201601</v>
      </c>
    </row>
    <row r="71" spans="1:13" x14ac:dyDescent="0.25">
      <c r="A71" s="35" t="str">
        <f>VLOOKUP(B71,ResCat!$A$2:$B$269,2,FALSE)</f>
        <v>XXX</v>
      </c>
      <c r="B71" s="68" t="str">
        <f>IF(ISNA(VLOOKUP(C71,COA!$A$2:$B$340,2,FALSE)),"XXX",VLOOKUP(C71,COA!$A$2:$B$340,2,FALSE))</f>
        <v>XXX</v>
      </c>
      <c r="C71" s="149" t="str">
        <f t="shared" si="4"/>
        <v>0000-0000-0019</v>
      </c>
      <c r="D71" s="134" t="s">
        <v>510</v>
      </c>
      <c r="E71" s="134" t="s">
        <v>510</v>
      </c>
      <c r="F71" s="134" t="s">
        <v>485</v>
      </c>
      <c r="G71" s="134" t="s">
        <v>1028</v>
      </c>
      <c r="H71" s="134" t="s">
        <v>1023</v>
      </c>
      <c r="I71" s="134" t="s">
        <v>343</v>
      </c>
      <c r="J71" s="135">
        <v>115.44</v>
      </c>
      <c r="K71" s="135">
        <v>43.35</v>
      </c>
      <c r="L71" s="135">
        <v>43.35</v>
      </c>
      <c r="M71" s="133" t="str">
        <f t="shared" si="3"/>
        <v>201601</v>
      </c>
    </row>
    <row r="72" spans="1:13" x14ac:dyDescent="0.25">
      <c r="A72" s="35" t="str">
        <f>VLOOKUP(B72,ResCat!$A$2:$B$269,2,FALSE)</f>
        <v>XXX</v>
      </c>
      <c r="B72" s="68" t="str">
        <f>IF(ISNA(VLOOKUP(C72,COA!$A$2:$B$340,2,FALSE)),"XXX",VLOOKUP(C72,COA!$A$2:$B$340,2,FALSE))</f>
        <v>XXX</v>
      </c>
      <c r="C72" s="149" t="str">
        <f t="shared" si="4"/>
        <v>0000-0000-0019</v>
      </c>
      <c r="D72" s="134" t="s">
        <v>510</v>
      </c>
      <c r="E72" s="134" t="s">
        <v>510</v>
      </c>
      <c r="F72" s="134" t="s">
        <v>485</v>
      </c>
      <c r="G72" s="134" t="s">
        <v>363</v>
      </c>
      <c r="H72" s="134" t="s">
        <v>1023</v>
      </c>
      <c r="I72" s="134" t="s">
        <v>343</v>
      </c>
      <c r="J72" s="135">
        <v>124.85</v>
      </c>
      <c r="K72" s="135">
        <v>96.050000000000011</v>
      </c>
      <c r="L72" s="135">
        <v>86.050000000000011</v>
      </c>
      <c r="M72" s="133" t="str">
        <f t="shared" si="3"/>
        <v>201601</v>
      </c>
    </row>
    <row r="73" spans="1:13" x14ac:dyDescent="0.25">
      <c r="A73" s="35" t="str">
        <f>VLOOKUP(B73,ResCat!$A$2:$B$269,2,FALSE)</f>
        <v>XXX</v>
      </c>
      <c r="B73" s="68" t="str">
        <f>IF(ISNA(VLOOKUP(C73,COA!$A$2:$B$340,2,FALSE)),"XXX",VLOOKUP(C73,COA!$A$2:$B$340,2,FALSE))</f>
        <v>XXX</v>
      </c>
      <c r="C73" s="149" t="str">
        <f t="shared" si="4"/>
        <v>0000-0000-0019</v>
      </c>
      <c r="D73" s="134" t="s">
        <v>510</v>
      </c>
      <c r="E73" s="134" t="s">
        <v>510</v>
      </c>
      <c r="F73" s="134" t="s">
        <v>485</v>
      </c>
      <c r="G73" s="134" t="s">
        <v>366</v>
      </c>
      <c r="H73" s="134" t="s">
        <v>1023</v>
      </c>
      <c r="I73" s="134" t="s">
        <v>343</v>
      </c>
      <c r="J73" s="135">
        <v>106.99</v>
      </c>
      <c r="K73" s="135">
        <v>11.14</v>
      </c>
      <c r="L73" s="135">
        <v>6.14</v>
      </c>
      <c r="M73" s="133" t="str">
        <f t="shared" si="3"/>
        <v>201601</v>
      </c>
    </row>
    <row r="74" spans="1:13" x14ac:dyDescent="0.25">
      <c r="A74" s="35" t="str">
        <f>VLOOKUP(B74,ResCat!$A$2:$B$269,2,FALSE)</f>
        <v>XXX</v>
      </c>
      <c r="B74" s="68" t="str">
        <f>IF(ISNA(VLOOKUP(C74,COA!$A$2:$B$340,2,FALSE)),"XXX",VLOOKUP(C74,COA!$A$2:$B$340,2,FALSE))</f>
        <v>XXX</v>
      </c>
      <c r="C74" s="149" t="str">
        <f t="shared" si="4"/>
        <v>0000-1000-0000</v>
      </c>
      <c r="D74" s="134" t="s">
        <v>510</v>
      </c>
      <c r="E74" s="134" t="s">
        <v>409</v>
      </c>
      <c r="F74" s="134" t="s">
        <v>510</v>
      </c>
      <c r="G74" s="134" t="s">
        <v>961</v>
      </c>
      <c r="H74" s="134" t="s">
        <v>1023</v>
      </c>
      <c r="I74" s="134" t="s">
        <v>368</v>
      </c>
      <c r="J74" s="135">
        <v>181</v>
      </c>
      <c r="K74" s="135">
        <v>0</v>
      </c>
      <c r="L74" s="135">
        <v>0</v>
      </c>
      <c r="M74" s="133" t="str">
        <f t="shared" si="3"/>
        <v>201711</v>
      </c>
    </row>
    <row r="75" spans="1:13" x14ac:dyDescent="0.25">
      <c r="A75" s="35" t="str">
        <f>VLOOKUP(B75,ResCat!$A$2:$B$269,2,FALSE)</f>
        <v>XXX</v>
      </c>
      <c r="B75" s="68" t="str">
        <f>IF(ISNA(VLOOKUP(C75,COA!$A$2:$B$340,2,FALSE)),"XXX",VLOOKUP(C75,COA!$A$2:$B$340,2,FALSE))</f>
        <v>XXX</v>
      </c>
      <c r="C75" s="149" t="str">
        <f t="shared" si="4"/>
        <v>0000-1000-0000</v>
      </c>
      <c r="D75" s="134" t="s">
        <v>510</v>
      </c>
      <c r="E75" s="134" t="s">
        <v>409</v>
      </c>
      <c r="F75" s="134" t="s">
        <v>510</v>
      </c>
      <c r="G75" s="134" t="s">
        <v>1023</v>
      </c>
      <c r="H75" s="134" t="s">
        <v>1023</v>
      </c>
      <c r="I75" s="134" t="s">
        <v>368</v>
      </c>
      <c r="J75" s="135">
        <v>328</v>
      </c>
      <c r="K75" s="135">
        <v>0</v>
      </c>
      <c r="L75" s="135">
        <v>0</v>
      </c>
      <c r="M75" s="133" t="str">
        <f t="shared" si="3"/>
        <v>201801</v>
      </c>
    </row>
    <row r="76" spans="1:13" x14ac:dyDescent="0.25">
      <c r="A76" s="35" t="str">
        <f>VLOOKUP(B76,ResCat!$A$2:$B$269,2,FALSE)</f>
        <v>XXX</v>
      </c>
      <c r="B76" s="68" t="str">
        <f>IF(ISNA(VLOOKUP(C76,COA!$A$2:$B$340,2,FALSE)),"XXX",VLOOKUP(C76,COA!$A$2:$B$340,2,FALSE))</f>
        <v>XXX</v>
      </c>
      <c r="C76" s="149" t="str">
        <f t="shared" si="4"/>
        <v>0000-1000-0000</v>
      </c>
      <c r="D76" s="134" t="s">
        <v>510</v>
      </c>
      <c r="E76" s="134" t="s">
        <v>409</v>
      </c>
      <c r="F76" s="134" t="s">
        <v>510</v>
      </c>
      <c r="G76" s="134" t="s">
        <v>1023</v>
      </c>
      <c r="H76" s="134" t="s">
        <v>1023</v>
      </c>
      <c r="I76" s="134" t="s">
        <v>2</v>
      </c>
      <c r="J76" s="135">
        <v>160</v>
      </c>
      <c r="K76" s="135">
        <v>0</v>
      </c>
      <c r="L76" s="135">
        <v>0</v>
      </c>
      <c r="M76" s="133" t="str">
        <f t="shared" si="3"/>
        <v>201801</v>
      </c>
    </row>
    <row r="77" spans="1:13" x14ac:dyDescent="0.25">
      <c r="A77" s="35" t="str">
        <f>VLOOKUP(B77,ResCat!$A$2:$B$269,2,FALSE)</f>
        <v>XXX</v>
      </c>
      <c r="B77" s="68" t="str">
        <f>IF(ISNA(VLOOKUP(C77,COA!$A$2:$B$340,2,FALSE)),"XXX",VLOOKUP(C77,COA!$A$2:$B$340,2,FALSE))</f>
        <v>XXX</v>
      </c>
      <c r="C77" s="149" t="str">
        <f t="shared" si="4"/>
        <v>0000-1001-0000</v>
      </c>
      <c r="D77" s="134" t="s">
        <v>510</v>
      </c>
      <c r="E77" s="134" t="s">
        <v>417</v>
      </c>
      <c r="F77" s="134" t="s">
        <v>510</v>
      </c>
      <c r="G77" s="134" t="s">
        <v>1029</v>
      </c>
      <c r="H77" s="134" t="s">
        <v>1023</v>
      </c>
      <c r="I77" s="134" t="s">
        <v>368</v>
      </c>
      <c r="J77" s="135">
        <v>749</v>
      </c>
      <c r="K77" s="135">
        <v>0</v>
      </c>
      <c r="L77" s="135">
        <v>0</v>
      </c>
      <c r="M77" s="133" t="str">
        <f t="shared" si="3"/>
        <v>201601</v>
      </c>
    </row>
    <row r="78" spans="1:13" x14ac:dyDescent="0.25">
      <c r="A78" s="35" t="str">
        <f>VLOOKUP(B78,ResCat!$A$2:$B$269,2,FALSE)</f>
        <v>XXX</v>
      </c>
      <c r="B78" s="68" t="str">
        <f>IF(ISNA(VLOOKUP(C78,COA!$A$2:$B$340,2,FALSE)),"XXX",VLOOKUP(C78,COA!$A$2:$B$340,2,FALSE))</f>
        <v>XXX</v>
      </c>
      <c r="C78" s="149" t="str">
        <f t="shared" si="4"/>
        <v>0000-1001-0000</v>
      </c>
      <c r="D78" s="134" t="s">
        <v>510</v>
      </c>
      <c r="E78" s="134" t="s">
        <v>417</v>
      </c>
      <c r="F78" s="134" t="s">
        <v>510</v>
      </c>
      <c r="G78" s="134" t="s">
        <v>349</v>
      </c>
      <c r="H78" s="134" t="s">
        <v>1023</v>
      </c>
      <c r="I78" s="134" t="s">
        <v>368</v>
      </c>
      <c r="J78" s="135">
        <v>181</v>
      </c>
      <c r="K78" s="135">
        <v>0</v>
      </c>
      <c r="L78" s="135">
        <v>0</v>
      </c>
      <c r="M78" s="133" t="str">
        <f t="shared" si="3"/>
        <v>201601</v>
      </c>
    </row>
    <row r="79" spans="1:13" x14ac:dyDescent="0.25">
      <c r="A79" s="35" t="str">
        <f>VLOOKUP(B79,ResCat!$A$2:$B$269,2,FALSE)</f>
        <v>XXX</v>
      </c>
      <c r="B79" s="68" t="str">
        <f>IF(ISNA(VLOOKUP(C79,COA!$A$2:$B$340,2,FALSE)),"XXX",VLOOKUP(C79,COA!$A$2:$B$340,2,FALSE))</f>
        <v>XXX</v>
      </c>
      <c r="C79" s="149" t="str">
        <f t="shared" si="4"/>
        <v>0000-1001-0000</v>
      </c>
      <c r="D79" s="134" t="s">
        <v>510</v>
      </c>
      <c r="E79" s="134" t="s">
        <v>417</v>
      </c>
      <c r="F79" s="134" t="s">
        <v>510</v>
      </c>
      <c r="G79" s="134" t="s">
        <v>337</v>
      </c>
      <c r="H79" s="134" t="s">
        <v>1023</v>
      </c>
      <c r="I79" s="134" t="s">
        <v>368</v>
      </c>
      <c r="J79" s="135">
        <v>130</v>
      </c>
      <c r="K79" s="135">
        <v>0</v>
      </c>
      <c r="L79" s="135">
        <v>0</v>
      </c>
      <c r="M79" s="133" t="str">
        <f t="shared" si="3"/>
        <v>201601</v>
      </c>
    </row>
    <row r="80" spans="1:13" x14ac:dyDescent="0.25">
      <c r="A80" s="35" t="str">
        <f>VLOOKUP(B80,ResCat!$A$2:$B$269,2,FALSE)</f>
        <v>XXX</v>
      </c>
      <c r="B80" s="68" t="str">
        <f>IF(ISNA(VLOOKUP(C80,COA!$A$2:$B$340,2,FALSE)),"XXX",VLOOKUP(C80,COA!$A$2:$B$340,2,FALSE))</f>
        <v>XXX</v>
      </c>
      <c r="C80" s="149" t="str">
        <f t="shared" si="4"/>
        <v>0000-1001-0000</v>
      </c>
      <c r="D80" s="134" t="s">
        <v>510</v>
      </c>
      <c r="E80" s="134" t="s">
        <v>417</v>
      </c>
      <c r="F80" s="134" t="s">
        <v>510</v>
      </c>
      <c r="G80" s="134" t="s">
        <v>352</v>
      </c>
      <c r="H80" s="134" t="s">
        <v>1023</v>
      </c>
      <c r="I80" s="134" t="s">
        <v>368</v>
      </c>
      <c r="J80" s="135">
        <v>367</v>
      </c>
      <c r="K80" s="135">
        <v>0</v>
      </c>
      <c r="L80" s="135">
        <v>0</v>
      </c>
      <c r="M80" s="133" t="str">
        <f t="shared" si="3"/>
        <v>201602</v>
      </c>
    </row>
    <row r="81" spans="1:13" x14ac:dyDescent="0.25">
      <c r="A81" s="35" t="str">
        <f>VLOOKUP(B81,ResCat!$A$2:$B$269,2,FALSE)</f>
        <v>XXX</v>
      </c>
      <c r="B81" s="68" t="str">
        <f>IF(ISNA(VLOOKUP(C81,COA!$A$2:$B$340,2,FALSE)),"XXX",VLOOKUP(C81,COA!$A$2:$B$340,2,FALSE))</f>
        <v>XXX</v>
      </c>
      <c r="C81" s="149" t="str">
        <f t="shared" si="4"/>
        <v>0000-1001-0000</v>
      </c>
      <c r="D81" s="134" t="s">
        <v>510</v>
      </c>
      <c r="E81" s="134" t="s">
        <v>417</v>
      </c>
      <c r="F81" s="134" t="s">
        <v>510</v>
      </c>
      <c r="G81" s="134" t="s">
        <v>352</v>
      </c>
      <c r="H81" s="134" t="s">
        <v>1023</v>
      </c>
      <c r="I81" s="134" t="s">
        <v>0</v>
      </c>
      <c r="J81" s="135">
        <v>23344</v>
      </c>
      <c r="K81" s="135">
        <v>0</v>
      </c>
      <c r="L81" s="135">
        <v>0</v>
      </c>
      <c r="M81" s="133" t="str">
        <f t="shared" si="3"/>
        <v>201602</v>
      </c>
    </row>
    <row r="82" spans="1:13" x14ac:dyDescent="0.25">
      <c r="A82" s="35" t="str">
        <f>VLOOKUP(B82,ResCat!$A$2:$B$269,2,FALSE)</f>
        <v>XXX</v>
      </c>
      <c r="B82" s="68" t="str">
        <f>IF(ISNA(VLOOKUP(C82,COA!$A$2:$B$340,2,FALSE)),"XXX",VLOOKUP(C82,COA!$A$2:$B$340,2,FALSE))</f>
        <v>XXX</v>
      </c>
      <c r="C82" s="149" t="str">
        <f t="shared" si="4"/>
        <v>0000-1001-0000</v>
      </c>
      <c r="D82" s="134" t="s">
        <v>510</v>
      </c>
      <c r="E82" s="134" t="s">
        <v>417</v>
      </c>
      <c r="F82" s="134" t="s">
        <v>510</v>
      </c>
      <c r="G82" s="134" t="s">
        <v>361</v>
      </c>
      <c r="H82" s="134" t="s">
        <v>1023</v>
      </c>
      <c r="I82" s="134" t="s">
        <v>3</v>
      </c>
      <c r="J82" s="135">
        <v>24</v>
      </c>
      <c r="K82" s="135">
        <v>0</v>
      </c>
      <c r="L82" s="135">
        <v>0</v>
      </c>
      <c r="M82" s="133" t="str">
        <f t="shared" si="3"/>
        <v>201604</v>
      </c>
    </row>
    <row r="83" spans="1:13" x14ac:dyDescent="0.25">
      <c r="A83" s="35" t="str">
        <f>VLOOKUP(B83,ResCat!$A$2:$B$269,2,FALSE)</f>
        <v>XXX</v>
      </c>
      <c r="B83" s="68" t="str">
        <f>IF(ISNA(VLOOKUP(C83,COA!$A$2:$B$340,2,FALSE)),"XXX",VLOOKUP(C83,COA!$A$2:$B$340,2,FALSE))</f>
        <v>XXX</v>
      </c>
      <c r="C83" s="149" t="str">
        <f t="shared" si="4"/>
        <v>0000-1001-0000</v>
      </c>
      <c r="D83" s="134" t="s">
        <v>510</v>
      </c>
      <c r="E83" s="134" t="s">
        <v>417</v>
      </c>
      <c r="F83" s="134" t="s">
        <v>510</v>
      </c>
      <c r="G83" s="134" t="s">
        <v>361</v>
      </c>
      <c r="H83" s="134" t="s">
        <v>1023</v>
      </c>
      <c r="I83" s="134" t="s">
        <v>2</v>
      </c>
      <c r="J83" s="135">
        <v>361</v>
      </c>
      <c r="K83" s="135">
        <v>0</v>
      </c>
      <c r="L83" s="135">
        <v>0</v>
      </c>
      <c r="M83" s="133" t="str">
        <f t="shared" si="3"/>
        <v>201604</v>
      </c>
    </row>
    <row r="84" spans="1:13" x14ac:dyDescent="0.25">
      <c r="A84" s="35" t="str">
        <f>VLOOKUP(B84,ResCat!$A$2:$B$269,2,FALSE)</f>
        <v>XXX</v>
      </c>
      <c r="B84" s="68" t="str">
        <f>IF(ISNA(VLOOKUP(C84,COA!$A$2:$B$340,2,FALSE)),"XXX",VLOOKUP(C84,COA!$A$2:$B$340,2,FALSE))</f>
        <v>XXX</v>
      </c>
      <c r="C84" s="149" t="str">
        <f t="shared" si="4"/>
        <v>0000-1001-0000</v>
      </c>
      <c r="D84" s="134" t="s">
        <v>510</v>
      </c>
      <c r="E84" s="134" t="s">
        <v>417</v>
      </c>
      <c r="F84" s="134" t="s">
        <v>510</v>
      </c>
      <c r="G84" s="134" t="s">
        <v>312</v>
      </c>
      <c r="H84" s="134" t="s">
        <v>1023</v>
      </c>
      <c r="I84" s="134" t="s">
        <v>2</v>
      </c>
      <c r="J84" s="135">
        <v>265</v>
      </c>
      <c r="K84" s="135">
        <v>0</v>
      </c>
      <c r="L84" s="135">
        <v>0</v>
      </c>
      <c r="M84" s="133" t="str">
        <f t="shared" si="3"/>
        <v>201605</v>
      </c>
    </row>
    <row r="85" spans="1:13" x14ac:dyDescent="0.25">
      <c r="A85" s="35" t="str">
        <f>VLOOKUP(B85,ResCat!$A$2:$B$269,2,FALSE)</f>
        <v>XXX</v>
      </c>
      <c r="B85" s="68" t="str">
        <f>IF(ISNA(VLOOKUP(C85,COA!$A$2:$B$340,2,FALSE)),"XXX",VLOOKUP(C85,COA!$A$2:$B$340,2,FALSE))</f>
        <v>XXX</v>
      </c>
      <c r="C85" s="149" t="str">
        <f t="shared" si="4"/>
        <v>0000-1001-0000</v>
      </c>
      <c r="D85" s="134" t="s">
        <v>510</v>
      </c>
      <c r="E85" s="134" t="s">
        <v>417</v>
      </c>
      <c r="F85" s="134" t="s">
        <v>510</v>
      </c>
      <c r="G85" s="134" t="s">
        <v>314</v>
      </c>
      <c r="H85" s="134" t="s">
        <v>1023</v>
      </c>
      <c r="I85" s="134" t="s">
        <v>368</v>
      </c>
      <c r="J85" s="135">
        <v>1611</v>
      </c>
      <c r="K85" s="135">
        <v>0</v>
      </c>
      <c r="L85" s="135">
        <v>0</v>
      </c>
      <c r="M85" s="133" t="str">
        <f t="shared" si="3"/>
        <v>201607</v>
      </c>
    </row>
    <row r="86" spans="1:13" x14ac:dyDescent="0.25">
      <c r="A86" s="35" t="str">
        <f>VLOOKUP(B86,ResCat!$A$2:$B$269,2,FALSE)</f>
        <v>XXX</v>
      </c>
      <c r="B86" s="68" t="str">
        <f>IF(ISNA(VLOOKUP(C86,COA!$A$2:$B$340,2,FALSE)),"XXX",VLOOKUP(C86,COA!$A$2:$B$340,2,FALSE))</f>
        <v>XXX</v>
      </c>
      <c r="C86" s="149" t="str">
        <f t="shared" si="4"/>
        <v>0000-1001-0000</v>
      </c>
      <c r="D86" s="134" t="s">
        <v>510</v>
      </c>
      <c r="E86" s="134" t="s">
        <v>417</v>
      </c>
      <c r="F86" s="134" t="s">
        <v>510</v>
      </c>
      <c r="G86" s="134" t="s">
        <v>314</v>
      </c>
      <c r="H86" s="134" t="s">
        <v>1023</v>
      </c>
      <c r="I86" s="134" t="s">
        <v>2</v>
      </c>
      <c r="J86" s="135">
        <v>523</v>
      </c>
      <c r="K86" s="135">
        <v>0</v>
      </c>
      <c r="L86" s="135">
        <v>0</v>
      </c>
      <c r="M86" s="133" t="str">
        <f t="shared" si="3"/>
        <v>201607</v>
      </c>
    </row>
    <row r="87" spans="1:13" x14ac:dyDescent="0.25">
      <c r="A87" s="35" t="str">
        <f>VLOOKUP(B87,ResCat!$A$2:$B$269,2,FALSE)</f>
        <v>XXX</v>
      </c>
      <c r="B87" s="68" t="str">
        <f>IF(ISNA(VLOOKUP(C87,COA!$A$2:$B$340,2,FALSE)),"XXX",VLOOKUP(C87,COA!$A$2:$B$340,2,FALSE))</f>
        <v>XXX</v>
      </c>
      <c r="C87" s="149" t="str">
        <f t="shared" si="4"/>
        <v>0000-1001-0000</v>
      </c>
      <c r="D87" s="134" t="s">
        <v>510</v>
      </c>
      <c r="E87" s="134" t="s">
        <v>417</v>
      </c>
      <c r="F87" s="134" t="s">
        <v>510</v>
      </c>
      <c r="G87" s="134" t="s">
        <v>339</v>
      </c>
      <c r="H87" s="134" t="s">
        <v>1023</v>
      </c>
      <c r="I87" s="134" t="s">
        <v>3</v>
      </c>
      <c r="J87" s="135">
        <v>1159.49</v>
      </c>
      <c r="K87" s="135">
        <v>0</v>
      </c>
      <c r="L87" s="135">
        <v>0</v>
      </c>
      <c r="M87" s="133" t="str">
        <f t="shared" si="3"/>
        <v>201608</v>
      </c>
    </row>
    <row r="88" spans="1:13" x14ac:dyDescent="0.25">
      <c r="A88" s="35" t="str">
        <f>VLOOKUP(B88,ResCat!$A$2:$B$269,2,FALSE)</f>
        <v>XXX</v>
      </c>
      <c r="B88" s="68" t="str">
        <f>IF(ISNA(VLOOKUP(C88,COA!$A$2:$B$340,2,FALSE)),"XXX",VLOOKUP(C88,COA!$A$2:$B$340,2,FALSE))</f>
        <v>XXX</v>
      </c>
      <c r="C88" s="149" t="str">
        <f t="shared" si="4"/>
        <v>0000-1001-0000</v>
      </c>
      <c r="D88" s="134" t="s">
        <v>510</v>
      </c>
      <c r="E88" s="134" t="s">
        <v>417</v>
      </c>
      <c r="F88" s="134" t="s">
        <v>510</v>
      </c>
      <c r="G88" s="134" t="s">
        <v>339</v>
      </c>
      <c r="H88" s="134" t="s">
        <v>1023</v>
      </c>
      <c r="I88" s="134" t="s">
        <v>2</v>
      </c>
      <c r="J88" s="135">
        <v>1517</v>
      </c>
      <c r="K88" s="135">
        <v>0</v>
      </c>
      <c r="L88" s="135">
        <v>0</v>
      </c>
      <c r="M88" s="133" t="str">
        <f t="shared" si="3"/>
        <v>201608</v>
      </c>
    </row>
    <row r="89" spans="1:13" x14ac:dyDescent="0.25">
      <c r="A89" s="35" t="str">
        <f>VLOOKUP(B89,ResCat!$A$2:$B$269,2,FALSE)</f>
        <v>XXX</v>
      </c>
      <c r="B89" s="68" t="str">
        <f>IF(ISNA(VLOOKUP(C89,COA!$A$2:$B$340,2,FALSE)),"XXX",VLOOKUP(C89,COA!$A$2:$B$340,2,FALSE))</f>
        <v>XXX</v>
      </c>
      <c r="C89" s="149" t="str">
        <f t="shared" si="4"/>
        <v>0000-1001-0000</v>
      </c>
      <c r="D89" s="134" t="s">
        <v>510</v>
      </c>
      <c r="E89" s="134" t="s">
        <v>417</v>
      </c>
      <c r="F89" s="134" t="s">
        <v>510</v>
      </c>
      <c r="G89" s="134" t="s">
        <v>342</v>
      </c>
      <c r="H89" s="134" t="s">
        <v>1023</v>
      </c>
      <c r="I89" s="134" t="s">
        <v>3</v>
      </c>
      <c r="J89" s="135">
        <v>527</v>
      </c>
      <c r="K89" s="135">
        <v>0</v>
      </c>
      <c r="L89" s="135">
        <v>0</v>
      </c>
      <c r="M89" s="133" t="str">
        <f t="shared" si="3"/>
        <v>201609</v>
      </c>
    </row>
    <row r="90" spans="1:13" x14ac:dyDescent="0.25">
      <c r="A90" s="35" t="str">
        <f>VLOOKUP(B90,ResCat!$A$2:$B$269,2,FALSE)</f>
        <v>XXX</v>
      </c>
      <c r="B90" s="68" t="str">
        <f>IF(ISNA(VLOOKUP(C90,COA!$A$2:$B$340,2,FALSE)),"XXX",VLOOKUP(C90,COA!$A$2:$B$340,2,FALSE))</f>
        <v>XXX</v>
      </c>
      <c r="C90" s="149" t="str">
        <f t="shared" si="4"/>
        <v>0000-1001-0000</v>
      </c>
      <c r="D90" s="134" t="s">
        <v>510</v>
      </c>
      <c r="E90" s="134" t="s">
        <v>417</v>
      </c>
      <c r="F90" s="134" t="s">
        <v>510</v>
      </c>
      <c r="G90" s="134" t="s">
        <v>342</v>
      </c>
      <c r="H90" s="134" t="s">
        <v>1023</v>
      </c>
      <c r="I90" s="134" t="s">
        <v>368</v>
      </c>
      <c r="J90" s="135">
        <v>2306</v>
      </c>
      <c r="K90" s="135">
        <v>0</v>
      </c>
      <c r="L90" s="135">
        <v>0</v>
      </c>
      <c r="M90" s="133" t="str">
        <f t="shared" si="3"/>
        <v>201609</v>
      </c>
    </row>
    <row r="91" spans="1:13" x14ac:dyDescent="0.25">
      <c r="A91" s="35" t="str">
        <f>VLOOKUP(B91,ResCat!$A$2:$B$269,2,FALSE)</f>
        <v>XXX</v>
      </c>
      <c r="B91" s="68" t="str">
        <f>IF(ISNA(VLOOKUP(C91,COA!$A$2:$B$340,2,FALSE)),"XXX",VLOOKUP(C91,COA!$A$2:$B$340,2,FALSE))</f>
        <v>XXX</v>
      </c>
      <c r="C91" s="149" t="str">
        <f t="shared" si="4"/>
        <v>0000-1001-0000</v>
      </c>
      <c r="D91" s="134" t="s">
        <v>510</v>
      </c>
      <c r="E91" s="134" t="s">
        <v>417</v>
      </c>
      <c r="F91" s="134" t="s">
        <v>510</v>
      </c>
      <c r="G91" s="134" t="s">
        <v>342</v>
      </c>
      <c r="H91" s="134" t="s">
        <v>1023</v>
      </c>
      <c r="I91" s="134" t="s">
        <v>2</v>
      </c>
      <c r="J91" s="135">
        <v>635</v>
      </c>
      <c r="K91" s="135">
        <v>0</v>
      </c>
      <c r="L91" s="135">
        <v>0</v>
      </c>
      <c r="M91" s="133" t="str">
        <f t="shared" si="3"/>
        <v>201609</v>
      </c>
    </row>
    <row r="92" spans="1:13" x14ac:dyDescent="0.25">
      <c r="A92" s="35" t="str">
        <f>VLOOKUP(B92,ResCat!$A$2:$B$269,2,FALSE)</f>
        <v>XXX</v>
      </c>
      <c r="B92" s="68" t="str">
        <f>IF(ISNA(VLOOKUP(C92,COA!$A$2:$B$340,2,FALSE)),"XXX",VLOOKUP(C92,COA!$A$2:$B$340,2,FALSE))</f>
        <v>XXX</v>
      </c>
      <c r="C92" s="149" t="str">
        <f t="shared" si="4"/>
        <v>0000-1001-0000</v>
      </c>
      <c r="D92" s="134" t="s">
        <v>510</v>
      </c>
      <c r="E92" s="134" t="s">
        <v>417</v>
      </c>
      <c r="F92" s="134" t="s">
        <v>510</v>
      </c>
      <c r="G92" s="134" t="s">
        <v>316</v>
      </c>
      <c r="H92" s="134" t="s">
        <v>1023</v>
      </c>
      <c r="I92" s="134" t="s">
        <v>2</v>
      </c>
      <c r="J92" s="135">
        <v>300</v>
      </c>
      <c r="K92" s="135">
        <v>0</v>
      </c>
      <c r="L92" s="135">
        <v>0</v>
      </c>
      <c r="M92" s="133" t="str">
        <f t="shared" si="3"/>
        <v>201610</v>
      </c>
    </row>
    <row r="93" spans="1:13" x14ac:dyDescent="0.25">
      <c r="A93" s="35" t="str">
        <f>VLOOKUP(B93,ResCat!$A$2:$B$269,2,FALSE)</f>
        <v>XXX</v>
      </c>
      <c r="B93" s="68" t="str">
        <f>IF(ISNA(VLOOKUP(C93,COA!$A$2:$B$340,2,FALSE)),"XXX",VLOOKUP(C93,COA!$A$2:$B$340,2,FALSE))</f>
        <v>XXX</v>
      </c>
      <c r="C93" s="149" t="str">
        <f t="shared" si="4"/>
        <v>0000-1001-0000</v>
      </c>
      <c r="D93" s="134" t="s">
        <v>510</v>
      </c>
      <c r="E93" s="134" t="s">
        <v>417</v>
      </c>
      <c r="F93" s="134" t="s">
        <v>510</v>
      </c>
      <c r="G93" s="134" t="s">
        <v>320</v>
      </c>
      <c r="H93" s="134" t="s">
        <v>1023</v>
      </c>
      <c r="I93" s="134" t="s">
        <v>3</v>
      </c>
      <c r="J93" s="135">
        <v>904.15000000000009</v>
      </c>
      <c r="K93" s="135">
        <v>0</v>
      </c>
      <c r="L93" s="135">
        <v>0</v>
      </c>
      <c r="M93" s="133" t="str">
        <f t="shared" si="3"/>
        <v>201612</v>
      </c>
    </row>
    <row r="94" spans="1:13" x14ac:dyDescent="0.25">
      <c r="A94" s="35" t="str">
        <f>VLOOKUP(B94,ResCat!$A$2:$B$269,2,FALSE)</f>
        <v>XXX</v>
      </c>
      <c r="B94" s="68" t="str">
        <f>IF(ISNA(VLOOKUP(C94,COA!$A$2:$B$340,2,FALSE)),"XXX",VLOOKUP(C94,COA!$A$2:$B$340,2,FALSE))</f>
        <v>XXX</v>
      </c>
      <c r="C94" s="149" t="str">
        <f t="shared" si="4"/>
        <v>0000-1001-0000</v>
      </c>
      <c r="D94" s="134" t="s">
        <v>510</v>
      </c>
      <c r="E94" s="134" t="s">
        <v>417</v>
      </c>
      <c r="F94" s="134" t="s">
        <v>510</v>
      </c>
      <c r="G94" s="134" t="s">
        <v>320</v>
      </c>
      <c r="H94" s="134" t="s">
        <v>1023</v>
      </c>
      <c r="I94" s="134" t="s">
        <v>2</v>
      </c>
      <c r="J94" s="135">
        <v>278.98</v>
      </c>
      <c r="K94" s="135">
        <v>0</v>
      </c>
      <c r="L94" s="135">
        <v>0</v>
      </c>
      <c r="M94" s="133" t="str">
        <f t="shared" si="3"/>
        <v>201612</v>
      </c>
    </row>
    <row r="95" spans="1:13" x14ac:dyDescent="0.25">
      <c r="A95" s="35" t="str">
        <f>VLOOKUP(B95,ResCat!$A$2:$B$269,2,FALSE)</f>
        <v>XXX</v>
      </c>
      <c r="B95" s="68" t="str">
        <f>IF(ISNA(VLOOKUP(C95,COA!$A$2:$B$340,2,FALSE)),"XXX",VLOOKUP(C95,COA!$A$2:$B$340,2,FALSE))</f>
        <v>XXX</v>
      </c>
      <c r="C95" s="149" t="str">
        <f t="shared" si="4"/>
        <v>0000-1001-0000</v>
      </c>
      <c r="D95" s="134" t="s">
        <v>510</v>
      </c>
      <c r="E95" s="134" t="s">
        <v>417</v>
      </c>
      <c r="F95" s="134" t="s">
        <v>510</v>
      </c>
      <c r="G95" s="134" t="s">
        <v>322</v>
      </c>
      <c r="H95" s="134" t="s">
        <v>1023</v>
      </c>
      <c r="I95" s="134" t="s">
        <v>368</v>
      </c>
      <c r="J95" s="135">
        <v>334</v>
      </c>
      <c r="K95" s="135">
        <v>0</v>
      </c>
      <c r="L95" s="135">
        <v>0</v>
      </c>
      <c r="M95" s="133" t="str">
        <f t="shared" si="3"/>
        <v>201701</v>
      </c>
    </row>
    <row r="96" spans="1:13" x14ac:dyDescent="0.25">
      <c r="A96" s="35" t="str">
        <f>VLOOKUP(B96,ResCat!$A$2:$B$269,2,FALSE)</f>
        <v>XXX</v>
      </c>
      <c r="B96" s="68" t="str">
        <f>IF(ISNA(VLOOKUP(C96,COA!$A$2:$B$340,2,FALSE)),"XXX",VLOOKUP(C96,COA!$A$2:$B$340,2,FALSE))</f>
        <v>XXX</v>
      </c>
      <c r="C96" s="149" t="str">
        <f t="shared" si="4"/>
        <v>0000-1001-0000</v>
      </c>
      <c r="D96" s="134" t="s">
        <v>510</v>
      </c>
      <c r="E96" s="134" t="s">
        <v>417</v>
      </c>
      <c r="F96" s="134" t="s">
        <v>510</v>
      </c>
      <c r="G96" s="134" t="s">
        <v>322</v>
      </c>
      <c r="H96" s="134" t="s">
        <v>1023</v>
      </c>
      <c r="I96" s="134" t="s">
        <v>2</v>
      </c>
      <c r="J96" s="135">
        <v>3836.84</v>
      </c>
      <c r="K96" s="135">
        <v>0</v>
      </c>
      <c r="L96" s="135">
        <v>0</v>
      </c>
      <c r="M96" s="133" t="str">
        <f t="shared" si="3"/>
        <v>201701</v>
      </c>
    </row>
    <row r="97" spans="1:13" x14ac:dyDescent="0.25">
      <c r="A97" s="35" t="str">
        <f>VLOOKUP(B97,ResCat!$A$2:$B$269,2,FALSE)</f>
        <v>XXX</v>
      </c>
      <c r="B97" s="68" t="str">
        <f>IF(ISNA(VLOOKUP(C97,COA!$A$2:$B$340,2,FALSE)),"XXX",VLOOKUP(C97,COA!$A$2:$B$340,2,FALSE))</f>
        <v>XXX</v>
      </c>
      <c r="C97" s="149" t="str">
        <f t="shared" si="4"/>
        <v>0000-1001-0000</v>
      </c>
      <c r="D97" s="134" t="s">
        <v>510</v>
      </c>
      <c r="E97" s="134" t="s">
        <v>417</v>
      </c>
      <c r="F97" s="134" t="s">
        <v>510</v>
      </c>
      <c r="G97" s="134" t="s">
        <v>324</v>
      </c>
      <c r="H97" s="134" t="s">
        <v>1023</v>
      </c>
      <c r="I97" s="134" t="s">
        <v>368</v>
      </c>
      <c r="J97" s="135">
        <v>1924</v>
      </c>
      <c r="K97" s="135">
        <v>660</v>
      </c>
      <c r="L97" s="135">
        <v>366.79999999999995</v>
      </c>
      <c r="M97" s="133" t="str">
        <f t="shared" si="3"/>
        <v>201702</v>
      </c>
    </row>
    <row r="98" spans="1:13" x14ac:dyDescent="0.25">
      <c r="A98" s="35" t="str">
        <f>VLOOKUP(B98,ResCat!$A$2:$B$269,2,FALSE)</f>
        <v>XXX</v>
      </c>
      <c r="B98" s="68" t="str">
        <f>IF(ISNA(VLOOKUP(C98,COA!$A$2:$B$340,2,FALSE)),"XXX",VLOOKUP(C98,COA!$A$2:$B$340,2,FALSE))</f>
        <v>XXX</v>
      </c>
      <c r="C98" s="149" t="str">
        <f t="shared" si="4"/>
        <v>0000-1001-0000</v>
      </c>
      <c r="D98" s="134" t="s">
        <v>510</v>
      </c>
      <c r="E98" s="134" t="s">
        <v>417</v>
      </c>
      <c r="F98" s="134" t="s">
        <v>510</v>
      </c>
      <c r="G98" s="134" t="s">
        <v>324</v>
      </c>
      <c r="H98" s="134" t="s">
        <v>1023</v>
      </c>
      <c r="I98" s="134" t="s">
        <v>2</v>
      </c>
      <c r="J98" s="135">
        <v>1147</v>
      </c>
      <c r="K98" s="135">
        <v>0</v>
      </c>
      <c r="L98" s="135">
        <v>0</v>
      </c>
      <c r="M98" s="133" t="str">
        <f t="shared" si="3"/>
        <v>201702</v>
      </c>
    </row>
    <row r="99" spans="1:13" x14ac:dyDescent="0.25">
      <c r="A99" s="35" t="str">
        <f>VLOOKUP(B99,ResCat!$A$2:$B$269,2,FALSE)</f>
        <v>XXX</v>
      </c>
      <c r="B99" s="68" t="str">
        <f>IF(ISNA(VLOOKUP(C99,COA!$A$2:$B$340,2,FALSE)),"XXX",VLOOKUP(C99,COA!$A$2:$B$340,2,FALSE))</f>
        <v>XXX</v>
      </c>
      <c r="C99" s="149" t="str">
        <f t="shared" si="4"/>
        <v>0000-1001-0000</v>
      </c>
      <c r="D99" s="134" t="s">
        <v>510</v>
      </c>
      <c r="E99" s="134" t="s">
        <v>417</v>
      </c>
      <c r="F99" s="134" t="s">
        <v>510</v>
      </c>
      <c r="G99" s="134" t="s">
        <v>326</v>
      </c>
      <c r="H99" s="134" t="s">
        <v>1023</v>
      </c>
      <c r="I99" s="134" t="s">
        <v>3</v>
      </c>
      <c r="J99" s="135">
        <v>1188.2399999999998</v>
      </c>
      <c r="K99" s="135">
        <v>0</v>
      </c>
      <c r="L99" s="135">
        <v>0</v>
      </c>
      <c r="M99" s="133" t="str">
        <f t="shared" si="3"/>
        <v>201703</v>
      </c>
    </row>
    <row r="100" spans="1:13" x14ac:dyDescent="0.25">
      <c r="A100" s="35" t="str">
        <f>VLOOKUP(B100,ResCat!$A$2:$B$269,2,FALSE)</f>
        <v>XXX</v>
      </c>
      <c r="B100" s="68" t="str">
        <f>IF(ISNA(VLOOKUP(C100,COA!$A$2:$B$340,2,FALSE)),"XXX",VLOOKUP(C100,COA!$A$2:$B$340,2,FALSE))</f>
        <v>XXX</v>
      </c>
      <c r="C100" s="149" t="str">
        <f t="shared" si="4"/>
        <v>0000-1001-0000</v>
      </c>
      <c r="D100" s="134" t="s">
        <v>510</v>
      </c>
      <c r="E100" s="134" t="s">
        <v>417</v>
      </c>
      <c r="F100" s="134" t="s">
        <v>510</v>
      </c>
      <c r="G100" s="134" t="s">
        <v>326</v>
      </c>
      <c r="H100" s="134" t="s">
        <v>1023</v>
      </c>
      <c r="I100" s="134" t="s">
        <v>368</v>
      </c>
      <c r="J100" s="135">
        <v>1740</v>
      </c>
      <c r="K100" s="135">
        <v>0</v>
      </c>
      <c r="L100" s="135">
        <v>0</v>
      </c>
      <c r="M100" s="133" t="str">
        <f t="shared" si="3"/>
        <v>201703</v>
      </c>
    </row>
    <row r="101" spans="1:13" x14ac:dyDescent="0.25">
      <c r="A101" s="35" t="str">
        <f>VLOOKUP(B101,ResCat!$A$2:$B$269,2,FALSE)</f>
        <v>XXX</v>
      </c>
      <c r="B101" s="68" t="str">
        <f>IF(ISNA(VLOOKUP(C101,COA!$A$2:$B$340,2,FALSE)),"XXX",VLOOKUP(C101,COA!$A$2:$B$340,2,FALSE))</f>
        <v>XXX</v>
      </c>
      <c r="C101" s="149" t="str">
        <f t="shared" si="4"/>
        <v>0000-1001-0000</v>
      </c>
      <c r="D101" s="134" t="s">
        <v>510</v>
      </c>
      <c r="E101" s="134" t="s">
        <v>417</v>
      </c>
      <c r="F101" s="134" t="s">
        <v>510</v>
      </c>
      <c r="G101" s="134" t="s">
        <v>326</v>
      </c>
      <c r="H101" s="134" t="s">
        <v>1023</v>
      </c>
      <c r="I101" s="134" t="s">
        <v>2</v>
      </c>
      <c r="J101" s="135">
        <v>563.5</v>
      </c>
      <c r="K101" s="135">
        <v>0</v>
      </c>
      <c r="L101" s="135">
        <v>0</v>
      </c>
      <c r="M101" s="133" t="str">
        <f t="shared" si="3"/>
        <v>201703</v>
      </c>
    </row>
    <row r="102" spans="1:13" x14ac:dyDescent="0.25">
      <c r="A102" s="35" t="str">
        <f>VLOOKUP(B102,ResCat!$A$2:$B$269,2,FALSE)</f>
        <v>XXX</v>
      </c>
      <c r="B102" s="68" t="str">
        <f>IF(ISNA(VLOOKUP(C102,COA!$A$2:$B$340,2,FALSE)),"XXX",VLOOKUP(C102,COA!$A$2:$B$340,2,FALSE))</f>
        <v>XXX</v>
      </c>
      <c r="C102" s="149" t="str">
        <f t="shared" si="4"/>
        <v>0000-1001-0000</v>
      </c>
      <c r="D102" s="134" t="s">
        <v>510</v>
      </c>
      <c r="E102" s="134" t="s">
        <v>417</v>
      </c>
      <c r="F102" s="134" t="s">
        <v>510</v>
      </c>
      <c r="G102" s="134" t="s">
        <v>326</v>
      </c>
      <c r="H102" s="134" t="s">
        <v>1023</v>
      </c>
      <c r="I102" s="134" t="s">
        <v>1</v>
      </c>
      <c r="J102" s="135">
        <v>6847</v>
      </c>
      <c r="K102" s="135">
        <v>0</v>
      </c>
      <c r="L102" s="135">
        <v>0</v>
      </c>
      <c r="M102" s="133" t="str">
        <f t="shared" si="3"/>
        <v>201703</v>
      </c>
    </row>
    <row r="103" spans="1:13" x14ac:dyDescent="0.25">
      <c r="A103" s="35" t="str">
        <f>VLOOKUP(B103,ResCat!$A$2:$B$269,2,FALSE)</f>
        <v>XXX</v>
      </c>
      <c r="B103" s="68" t="str">
        <f>IF(ISNA(VLOOKUP(C103,COA!$A$2:$B$340,2,FALSE)),"XXX",VLOOKUP(C103,COA!$A$2:$B$340,2,FALSE))</f>
        <v>XXX</v>
      </c>
      <c r="C103" s="149" t="str">
        <f t="shared" si="4"/>
        <v>0000-1001-0000</v>
      </c>
      <c r="D103" s="134" t="s">
        <v>510</v>
      </c>
      <c r="E103" s="134" t="s">
        <v>417</v>
      </c>
      <c r="F103" s="134" t="s">
        <v>510</v>
      </c>
      <c r="G103" s="134" t="s">
        <v>328</v>
      </c>
      <c r="H103" s="134" t="s">
        <v>1023</v>
      </c>
      <c r="I103" s="134" t="s">
        <v>3</v>
      </c>
      <c r="J103" s="135">
        <v>115</v>
      </c>
      <c r="K103" s="135">
        <v>0</v>
      </c>
      <c r="L103" s="135">
        <v>0</v>
      </c>
      <c r="M103" s="133" t="str">
        <f t="shared" si="3"/>
        <v>201704</v>
      </c>
    </row>
    <row r="104" spans="1:13" x14ac:dyDescent="0.25">
      <c r="A104" s="35" t="str">
        <f>VLOOKUP(B104,ResCat!$A$2:$B$269,2,FALSE)</f>
        <v>XXX</v>
      </c>
      <c r="B104" s="68" t="str">
        <f>IF(ISNA(VLOOKUP(C104,COA!$A$2:$B$340,2,FALSE)),"XXX",VLOOKUP(C104,COA!$A$2:$B$340,2,FALSE))</f>
        <v>XXX</v>
      </c>
      <c r="C104" s="149" t="str">
        <f t="shared" si="4"/>
        <v>0000-1001-0000</v>
      </c>
      <c r="D104" s="134" t="s">
        <v>510</v>
      </c>
      <c r="E104" s="134" t="s">
        <v>417</v>
      </c>
      <c r="F104" s="134" t="s">
        <v>510</v>
      </c>
      <c r="G104" s="134" t="s">
        <v>328</v>
      </c>
      <c r="H104" s="134" t="s">
        <v>1023</v>
      </c>
      <c r="I104" s="134" t="s">
        <v>368</v>
      </c>
      <c r="J104" s="135">
        <v>273</v>
      </c>
      <c r="K104" s="135">
        <v>0</v>
      </c>
      <c r="L104" s="135">
        <v>0</v>
      </c>
      <c r="M104" s="133" t="str">
        <f t="shared" si="3"/>
        <v>201704</v>
      </c>
    </row>
    <row r="105" spans="1:13" x14ac:dyDescent="0.25">
      <c r="A105" s="35" t="str">
        <f>VLOOKUP(B105,ResCat!$A$2:$B$269,2,FALSE)</f>
        <v>XXX</v>
      </c>
      <c r="B105" s="68" t="str">
        <f>IF(ISNA(VLOOKUP(C105,COA!$A$2:$B$340,2,FALSE)),"XXX",VLOOKUP(C105,COA!$A$2:$B$340,2,FALSE))</f>
        <v>XXX</v>
      </c>
      <c r="C105" s="149" t="str">
        <f t="shared" si="4"/>
        <v>0000-1001-0000</v>
      </c>
      <c r="D105" s="134" t="s">
        <v>510</v>
      </c>
      <c r="E105" s="134" t="s">
        <v>417</v>
      </c>
      <c r="F105" s="134" t="s">
        <v>510</v>
      </c>
      <c r="G105" s="134" t="s">
        <v>328</v>
      </c>
      <c r="H105" s="134" t="s">
        <v>1023</v>
      </c>
      <c r="I105" s="134" t="s">
        <v>2</v>
      </c>
      <c r="J105" s="135">
        <v>725</v>
      </c>
      <c r="K105" s="135">
        <v>0</v>
      </c>
      <c r="L105" s="135">
        <v>0</v>
      </c>
      <c r="M105" s="133" t="str">
        <f t="shared" si="3"/>
        <v>201704</v>
      </c>
    </row>
    <row r="106" spans="1:13" x14ac:dyDescent="0.25">
      <c r="A106" s="35" t="str">
        <f>VLOOKUP(B106,ResCat!$A$2:$B$269,2,FALSE)</f>
        <v>XXX</v>
      </c>
      <c r="B106" s="68" t="str">
        <f>IF(ISNA(VLOOKUP(C106,COA!$A$2:$B$340,2,FALSE)),"XXX",VLOOKUP(C106,COA!$A$2:$B$340,2,FALSE))</f>
        <v>XXX</v>
      </c>
      <c r="C106" s="149" t="str">
        <f t="shared" si="4"/>
        <v>0000-1001-0000</v>
      </c>
      <c r="D106" s="134" t="s">
        <v>510</v>
      </c>
      <c r="E106" s="134" t="s">
        <v>417</v>
      </c>
      <c r="F106" s="134" t="s">
        <v>510</v>
      </c>
      <c r="G106" s="134" t="s">
        <v>328</v>
      </c>
      <c r="H106" s="134" t="s">
        <v>1023</v>
      </c>
      <c r="I106" s="134" t="s">
        <v>1</v>
      </c>
      <c r="J106" s="135">
        <v>379.03</v>
      </c>
      <c r="K106" s="135">
        <v>0</v>
      </c>
      <c r="L106" s="135">
        <v>0</v>
      </c>
      <c r="M106" s="133" t="str">
        <f t="shared" si="3"/>
        <v>201704</v>
      </c>
    </row>
    <row r="107" spans="1:13" x14ac:dyDescent="0.25">
      <c r="A107" s="35" t="str">
        <f>VLOOKUP(B107,ResCat!$A$2:$B$269,2,FALSE)</f>
        <v>XXX</v>
      </c>
      <c r="B107" s="68" t="str">
        <f>IF(ISNA(VLOOKUP(C107,COA!$A$2:$B$340,2,FALSE)),"XXX",VLOOKUP(C107,COA!$A$2:$B$340,2,FALSE))</f>
        <v>XXX</v>
      </c>
      <c r="C107" s="149" t="str">
        <f t="shared" si="4"/>
        <v>0000-1001-0000</v>
      </c>
      <c r="D107" s="134" t="s">
        <v>510</v>
      </c>
      <c r="E107" s="134" t="s">
        <v>417</v>
      </c>
      <c r="F107" s="134" t="s">
        <v>510</v>
      </c>
      <c r="G107" s="134" t="s">
        <v>330</v>
      </c>
      <c r="H107" s="134" t="s">
        <v>1023</v>
      </c>
      <c r="I107" s="134" t="s">
        <v>3</v>
      </c>
      <c r="J107" s="135">
        <v>92</v>
      </c>
      <c r="K107" s="135">
        <v>0</v>
      </c>
      <c r="L107" s="135">
        <v>0</v>
      </c>
      <c r="M107" s="133" t="str">
        <f t="shared" si="3"/>
        <v>201705</v>
      </c>
    </row>
    <row r="108" spans="1:13" x14ac:dyDescent="0.25">
      <c r="A108" s="35" t="str">
        <f>VLOOKUP(B108,ResCat!$A$2:$B$269,2,FALSE)</f>
        <v>XXX</v>
      </c>
      <c r="B108" s="68" t="str">
        <f>IF(ISNA(VLOOKUP(C108,COA!$A$2:$B$340,2,FALSE)),"XXX",VLOOKUP(C108,COA!$A$2:$B$340,2,FALSE))</f>
        <v>XXX</v>
      </c>
      <c r="C108" s="149" t="str">
        <f t="shared" si="4"/>
        <v>0000-1001-0000</v>
      </c>
      <c r="D108" s="134" t="s">
        <v>510</v>
      </c>
      <c r="E108" s="134" t="s">
        <v>417</v>
      </c>
      <c r="F108" s="134" t="s">
        <v>510</v>
      </c>
      <c r="G108" s="134" t="s">
        <v>330</v>
      </c>
      <c r="H108" s="134" t="s">
        <v>1023</v>
      </c>
      <c r="I108" s="134" t="s">
        <v>368</v>
      </c>
      <c r="J108" s="135">
        <v>889</v>
      </c>
      <c r="K108" s="135">
        <v>0</v>
      </c>
      <c r="L108" s="135">
        <v>0</v>
      </c>
      <c r="M108" s="133" t="str">
        <f t="shared" si="3"/>
        <v>201705</v>
      </c>
    </row>
    <row r="109" spans="1:13" x14ac:dyDescent="0.25">
      <c r="A109" s="35" t="str">
        <f>VLOOKUP(B109,ResCat!$A$2:$B$269,2,FALSE)</f>
        <v>XXX</v>
      </c>
      <c r="B109" s="68" t="str">
        <f>IF(ISNA(VLOOKUP(C109,COA!$A$2:$B$340,2,FALSE)),"XXX",VLOOKUP(C109,COA!$A$2:$B$340,2,FALSE))</f>
        <v>XXX</v>
      </c>
      <c r="C109" s="149" t="str">
        <f t="shared" si="4"/>
        <v>0000-1001-0000</v>
      </c>
      <c r="D109" s="134" t="s">
        <v>510</v>
      </c>
      <c r="E109" s="134" t="s">
        <v>417</v>
      </c>
      <c r="F109" s="134" t="s">
        <v>510</v>
      </c>
      <c r="G109" s="134" t="s">
        <v>330</v>
      </c>
      <c r="H109" s="134" t="s">
        <v>1023</v>
      </c>
      <c r="I109" s="134" t="s">
        <v>2</v>
      </c>
      <c r="J109" s="135">
        <v>721</v>
      </c>
      <c r="K109" s="135">
        <v>0</v>
      </c>
      <c r="L109" s="135">
        <v>0</v>
      </c>
      <c r="M109" s="133" t="str">
        <f t="shared" si="3"/>
        <v>201705</v>
      </c>
    </row>
    <row r="110" spans="1:13" x14ac:dyDescent="0.25">
      <c r="A110" s="35" t="str">
        <f>VLOOKUP(B110,ResCat!$A$2:$B$269,2,FALSE)</f>
        <v>XXX</v>
      </c>
      <c r="B110" s="68" t="str">
        <f>IF(ISNA(VLOOKUP(C110,COA!$A$2:$B$340,2,FALSE)),"XXX",VLOOKUP(C110,COA!$A$2:$B$340,2,FALSE))</f>
        <v>XXX</v>
      </c>
      <c r="C110" s="149" t="str">
        <f t="shared" si="4"/>
        <v>0000-1001-0000</v>
      </c>
      <c r="D110" s="134" t="s">
        <v>510</v>
      </c>
      <c r="E110" s="134" t="s">
        <v>417</v>
      </c>
      <c r="F110" s="134" t="s">
        <v>510</v>
      </c>
      <c r="G110" s="134" t="s">
        <v>332</v>
      </c>
      <c r="H110" s="134" t="s">
        <v>1023</v>
      </c>
      <c r="I110" s="134" t="s">
        <v>3</v>
      </c>
      <c r="J110" s="135">
        <v>463</v>
      </c>
      <c r="K110" s="135">
        <v>0</v>
      </c>
      <c r="L110" s="135">
        <v>0</v>
      </c>
      <c r="M110" s="133" t="str">
        <f t="shared" si="3"/>
        <v>201706</v>
      </c>
    </row>
    <row r="111" spans="1:13" x14ac:dyDescent="0.25">
      <c r="A111" s="35" t="str">
        <f>VLOOKUP(B111,ResCat!$A$2:$B$269,2,FALSE)</f>
        <v>XXX</v>
      </c>
      <c r="B111" s="68" t="str">
        <f>IF(ISNA(VLOOKUP(C111,COA!$A$2:$B$340,2,FALSE)),"XXX",VLOOKUP(C111,COA!$A$2:$B$340,2,FALSE))</f>
        <v>XXX</v>
      </c>
      <c r="C111" s="149" t="str">
        <f t="shared" si="4"/>
        <v>0000-1001-0000</v>
      </c>
      <c r="D111" s="134" t="s">
        <v>510</v>
      </c>
      <c r="E111" s="134" t="s">
        <v>417</v>
      </c>
      <c r="F111" s="134" t="s">
        <v>510</v>
      </c>
      <c r="G111" s="134" t="s">
        <v>332</v>
      </c>
      <c r="H111" s="134" t="s">
        <v>1023</v>
      </c>
      <c r="I111" s="134" t="s">
        <v>368</v>
      </c>
      <c r="J111" s="135">
        <v>2845</v>
      </c>
      <c r="K111" s="135">
        <v>21</v>
      </c>
      <c r="L111" s="135">
        <v>21</v>
      </c>
      <c r="M111" s="133" t="str">
        <f t="shared" si="3"/>
        <v>201706</v>
      </c>
    </row>
    <row r="112" spans="1:13" x14ac:dyDescent="0.25">
      <c r="A112" s="35" t="str">
        <f>VLOOKUP(B112,ResCat!$A$2:$B$269,2,FALSE)</f>
        <v>XXX</v>
      </c>
      <c r="B112" s="68" t="str">
        <f>IF(ISNA(VLOOKUP(C112,COA!$A$2:$B$340,2,FALSE)),"XXX",VLOOKUP(C112,COA!$A$2:$B$340,2,FALSE))</f>
        <v>XXX</v>
      </c>
      <c r="C112" s="149" t="str">
        <f t="shared" si="4"/>
        <v>0000-1001-0000</v>
      </c>
      <c r="D112" s="134" t="s">
        <v>510</v>
      </c>
      <c r="E112" s="134" t="s">
        <v>417</v>
      </c>
      <c r="F112" s="134" t="s">
        <v>510</v>
      </c>
      <c r="G112" s="134" t="s">
        <v>332</v>
      </c>
      <c r="H112" s="134" t="s">
        <v>1023</v>
      </c>
      <c r="I112" s="134" t="s">
        <v>2</v>
      </c>
      <c r="J112" s="135">
        <v>788</v>
      </c>
      <c r="K112" s="135">
        <v>0</v>
      </c>
      <c r="L112" s="135">
        <v>0</v>
      </c>
      <c r="M112" s="133" t="str">
        <f t="shared" si="3"/>
        <v>201706</v>
      </c>
    </row>
    <row r="113" spans="1:13" x14ac:dyDescent="0.25">
      <c r="A113" s="35" t="str">
        <f>VLOOKUP(B113,ResCat!$A$2:$B$269,2,FALSE)</f>
        <v>XXX</v>
      </c>
      <c r="B113" s="68" t="str">
        <f>IF(ISNA(VLOOKUP(C113,COA!$A$2:$B$340,2,FALSE)),"XXX",VLOOKUP(C113,COA!$A$2:$B$340,2,FALSE))</f>
        <v>XXX</v>
      </c>
      <c r="C113" s="149" t="str">
        <f t="shared" si="4"/>
        <v>0000-1001-0000</v>
      </c>
      <c r="D113" s="134" t="s">
        <v>510</v>
      </c>
      <c r="E113" s="134" t="s">
        <v>417</v>
      </c>
      <c r="F113" s="134" t="s">
        <v>510</v>
      </c>
      <c r="G113" s="134" t="s">
        <v>332</v>
      </c>
      <c r="H113" s="134" t="s">
        <v>1023</v>
      </c>
      <c r="I113" s="134" t="s">
        <v>1</v>
      </c>
      <c r="J113" s="135">
        <v>508</v>
      </c>
      <c r="K113" s="135">
        <v>0</v>
      </c>
      <c r="L113" s="135">
        <v>0</v>
      </c>
      <c r="M113" s="133" t="str">
        <f t="shared" si="3"/>
        <v>201706</v>
      </c>
    </row>
    <row r="114" spans="1:13" x14ac:dyDescent="0.25">
      <c r="A114" s="35" t="str">
        <f>VLOOKUP(B114,ResCat!$A$2:$B$269,2,FALSE)</f>
        <v>XXX</v>
      </c>
      <c r="B114" s="68" t="str">
        <f>IF(ISNA(VLOOKUP(C114,COA!$A$2:$B$340,2,FALSE)),"XXX",VLOOKUP(C114,COA!$A$2:$B$340,2,FALSE))</f>
        <v>XXX</v>
      </c>
      <c r="C114" s="149" t="str">
        <f t="shared" si="4"/>
        <v>0000-1001-0000</v>
      </c>
      <c r="D114" s="134" t="s">
        <v>510</v>
      </c>
      <c r="E114" s="134" t="s">
        <v>417</v>
      </c>
      <c r="F114" s="134" t="s">
        <v>510</v>
      </c>
      <c r="G114" s="134" t="s">
        <v>335</v>
      </c>
      <c r="H114" s="134" t="s">
        <v>1023</v>
      </c>
      <c r="I114" s="134" t="s">
        <v>368</v>
      </c>
      <c r="J114" s="135">
        <v>1261</v>
      </c>
      <c r="K114" s="135">
        <v>254</v>
      </c>
      <c r="L114" s="135">
        <v>228.60000000000005</v>
      </c>
      <c r="M114" s="133" t="str">
        <f t="shared" si="3"/>
        <v>201707</v>
      </c>
    </row>
    <row r="115" spans="1:13" x14ac:dyDescent="0.25">
      <c r="A115" s="35" t="str">
        <f>VLOOKUP(B115,ResCat!$A$2:$B$269,2,FALSE)</f>
        <v>XXX</v>
      </c>
      <c r="B115" s="68" t="str">
        <f>IF(ISNA(VLOOKUP(C115,COA!$A$2:$B$340,2,FALSE)),"XXX",VLOOKUP(C115,COA!$A$2:$B$340,2,FALSE))</f>
        <v>XXX</v>
      </c>
      <c r="C115" s="149" t="str">
        <f t="shared" si="4"/>
        <v>0000-1001-0000</v>
      </c>
      <c r="D115" s="134" t="s">
        <v>510</v>
      </c>
      <c r="E115" s="134" t="s">
        <v>417</v>
      </c>
      <c r="F115" s="134" t="s">
        <v>510</v>
      </c>
      <c r="G115" s="134" t="s">
        <v>335</v>
      </c>
      <c r="H115" s="134" t="s">
        <v>1023</v>
      </c>
      <c r="I115" s="134" t="s">
        <v>1</v>
      </c>
      <c r="J115" s="135">
        <v>120</v>
      </c>
      <c r="K115" s="135">
        <v>0</v>
      </c>
      <c r="L115" s="135">
        <v>0</v>
      </c>
      <c r="M115" s="133" t="str">
        <f t="shared" si="3"/>
        <v>201707</v>
      </c>
    </row>
    <row r="116" spans="1:13" x14ac:dyDescent="0.25">
      <c r="A116" s="35" t="str">
        <f>VLOOKUP(B116,ResCat!$A$2:$B$269,2,FALSE)</f>
        <v>XXX</v>
      </c>
      <c r="B116" s="68" t="str">
        <f>IF(ISNA(VLOOKUP(C116,COA!$A$2:$B$340,2,FALSE)),"XXX",VLOOKUP(C116,COA!$A$2:$B$340,2,FALSE))</f>
        <v>XXX</v>
      </c>
      <c r="C116" s="149" t="str">
        <f t="shared" si="4"/>
        <v>0000-1001-0000</v>
      </c>
      <c r="D116" s="134" t="s">
        <v>510</v>
      </c>
      <c r="E116" s="134" t="s">
        <v>417</v>
      </c>
      <c r="F116" s="134" t="s">
        <v>510</v>
      </c>
      <c r="G116" s="134" t="s">
        <v>4</v>
      </c>
      <c r="H116" s="134" t="s">
        <v>1023</v>
      </c>
      <c r="I116" s="134" t="s">
        <v>3</v>
      </c>
      <c r="J116" s="135">
        <v>16</v>
      </c>
      <c r="K116" s="135">
        <v>0</v>
      </c>
      <c r="L116" s="135">
        <v>0</v>
      </c>
      <c r="M116" s="133" t="str">
        <f t="shared" si="3"/>
        <v>201708</v>
      </c>
    </row>
    <row r="117" spans="1:13" x14ac:dyDescent="0.25">
      <c r="A117" s="35" t="str">
        <f>VLOOKUP(B117,ResCat!$A$2:$B$269,2,FALSE)</f>
        <v>XXX</v>
      </c>
      <c r="B117" s="68" t="str">
        <f>IF(ISNA(VLOOKUP(C117,COA!$A$2:$B$340,2,FALSE)),"XXX",VLOOKUP(C117,COA!$A$2:$B$340,2,FALSE))</f>
        <v>XXX</v>
      </c>
      <c r="C117" s="149" t="str">
        <f t="shared" si="4"/>
        <v>0000-1001-0000</v>
      </c>
      <c r="D117" s="134" t="s">
        <v>510</v>
      </c>
      <c r="E117" s="134" t="s">
        <v>417</v>
      </c>
      <c r="F117" s="134" t="s">
        <v>510</v>
      </c>
      <c r="G117" s="134" t="s">
        <v>4</v>
      </c>
      <c r="H117" s="134" t="s">
        <v>1023</v>
      </c>
      <c r="I117" s="134" t="s">
        <v>368</v>
      </c>
      <c r="J117" s="135">
        <v>1720</v>
      </c>
      <c r="K117" s="135">
        <v>679</v>
      </c>
      <c r="L117" s="135">
        <v>603.79999999999995</v>
      </c>
      <c r="M117" s="133" t="str">
        <f t="shared" si="3"/>
        <v>201708</v>
      </c>
    </row>
    <row r="118" spans="1:13" x14ac:dyDescent="0.25">
      <c r="A118" s="35" t="str">
        <f>VLOOKUP(B118,ResCat!$A$2:$B$269,2,FALSE)</f>
        <v>XXX</v>
      </c>
      <c r="B118" s="68" t="str">
        <f>IF(ISNA(VLOOKUP(C118,COA!$A$2:$B$340,2,FALSE)),"XXX",VLOOKUP(C118,COA!$A$2:$B$340,2,FALSE))</f>
        <v>XXX</v>
      </c>
      <c r="C118" s="149" t="str">
        <f t="shared" si="4"/>
        <v>0000-1001-0000</v>
      </c>
      <c r="D118" s="134" t="s">
        <v>510</v>
      </c>
      <c r="E118" s="134" t="s">
        <v>417</v>
      </c>
      <c r="F118" s="134" t="s">
        <v>510</v>
      </c>
      <c r="G118" s="134" t="s">
        <v>4</v>
      </c>
      <c r="H118" s="134" t="s">
        <v>1023</v>
      </c>
      <c r="I118" s="134" t="s">
        <v>2</v>
      </c>
      <c r="J118" s="135">
        <v>295</v>
      </c>
      <c r="K118" s="135">
        <v>0</v>
      </c>
      <c r="L118" s="135">
        <v>0</v>
      </c>
      <c r="M118" s="133" t="str">
        <f t="shared" si="3"/>
        <v>201708</v>
      </c>
    </row>
    <row r="119" spans="1:13" x14ac:dyDescent="0.25">
      <c r="A119" s="35" t="str">
        <f>VLOOKUP(B119,ResCat!$A$2:$B$269,2,FALSE)</f>
        <v>XXX</v>
      </c>
      <c r="B119" s="68" t="str">
        <f>IF(ISNA(VLOOKUP(C119,COA!$A$2:$B$340,2,FALSE)),"XXX",VLOOKUP(C119,COA!$A$2:$B$340,2,FALSE))</f>
        <v>XXX</v>
      </c>
      <c r="C119" s="149" t="str">
        <f t="shared" si="4"/>
        <v>0000-1001-0000</v>
      </c>
      <c r="D119" s="134" t="s">
        <v>510</v>
      </c>
      <c r="E119" s="134" t="s">
        <v>417</v>
      </c>
      <c r="F119" s="134" t="s">
        <v>510</v>
      </c>
      <c r="G119" s="134" t="s">
        <v>511</v>
      </c>
      <c r="H119" s="134" t="s">
        <v>1023</v>
      </c>
      <c r="I119" s="134" t="s">
        <v>368</v>
      </c>
      <c r="J119" s="135">
        <v>556</v>
      </c>
      <c r="K119" s="135">
        <v>183</v>
      </c>
      <c r="L119" s="135">
        <v>183</v>
      </c>
      <c r="M119" s="133" t="str">
        <f t="shared" si="3"/>
        <v>201709</v>
      </c>
    </row>
    <row r="120" spans="1:13" x14ac:dyDescent="0.25">
      <c r="A120" s="35" t="str">
        <f>VLOOKUP(B120,ResCat!$A$2:$B$269,2,FALSE)</f>
        <v>XXX</v>
      </c>
      <c r="B120" s="68" t="str">
        <f>IF(ISNA(VLOOKUP(C120,COA!$A$2:$B$340,2,FALSE)),"XXX",VLOOKUP(C120,COA!$A$2:$B$340,2,FALSE))</f>
        <v>XXX</v>
      </c>
      <c r="C120" s="149" t="str">
        <f t="shared" si="4"/>
        <v>0000-1001-0000</v>
      </c>
      <c r="D120" s="134" t="s">
        <v>510</v>
      </c>
      <c r="E120" s="134" t="s">
        <v>417</v>
      </c>
      <c r="F120" s="134" t="s">
        <v>510</v>
      </c>
      <c r="G120" s="134" t="s">
        <v>511</v>
      </c>
      <c r="H120" s="134" t="s">
        <v>1023</v>
      </c>
      <c r="I120" s="134" t="s">
        <v>2</v>
      </c>
      <c r="J120" s="135">
        <v>198</v>
      </c>
      <c r="K120" s="135">
        <v>0</v>
      </c>
      <c r="L120" s="135">
        <v>0</v>
      </c>
      <c r="M120" s="133" t="str">
        <f t="shared" si="3"/>
        <v>201709</v>
      </c>
    </row>
    <row r="121" spans="1:13" x14ac:dyDescent="0.25">
      <c r="A121" s="35" t="str">
        <f>VLOOKUP(B121,ResCat!$A$2:$B$269,2,FALSE)</f>
        <v>XXX</v>
      </c>
      <c r="B121" s="68" t="str">
        <f>IF(ISNA(VLOOKUP(C121,COA!$A$2:$B$340,2,FALSE)),"XXX",VLOOKUP(C121,COA!$A$2:$B$340,2,FALSE))</f>
        <v>XXX</v>
      </c>
      <c r="C121" s="149" t="str">
        <f t="shared" si="4"/>
        <v>0000-1001-0000</v>
      </c>
      <c r="D121" s="134" t="s">
        <v>510</v>
      </c>
      <c r="E121" s="134" t="s">
        <v>417</v>
      </c>
      <c r="F121" s="134" t="s">
        <v>510</v>
      </c>
      <c r="G121" s="134" t="s">
        <v>969</v>
      </c>
      <c r="H121" s="134" t="s">
        <v>1023</v>
      </c>
      <c r="I121" s="134" t="s">
        <v>368</v>
      </c>
      <c r="J121" s="135">
        <v>5963</v>
      </c>
      <c r="K121" s="135">
        <v>2931</v>
      </c>
      <c r="L121" s="135">
        <v>1987.5000000000002</v>
      </c>
      <c r="M121" s="133" t="str">
        <f t="shared" si="3"/>
        <v>201710</v>
      </c>
    </row>
    <row r="122" spans="1:13" x14ac:dyDescent="0.25">
      <c r="A122" s="35" t="str">
        <f>VLOOKUP(B122,ResCat!$A$2:$B$269,2,FALSE)</f>
        <v>XXX</v>
      </c>
      <c r="B122" s="68" t="str">
        <f>IF(ISNA(VLOOKUP(C122,COA!$A$2:$B$340,2,FALSE)),"XXX",VLOOKUP(C122,COA!$A$2:$B$340,2,FALSE))</f>
        <v>XXX</v>
      </c>
      <c r="C122" s="149" t="str">
        <f t="shared" si="4"/>
        <v>0000-1001-0000</v>
      </c>
      <c r="D122" s="134" t="s">
        <v>510</v>
      </c>
      <c r="E122" s="134" t="s">
        <v>417</v>
      </c>
      <c r="F122" s="134" t="s">
        <v>510</v>
      </c>
      <c r="G122" s="134" t="s">
        <v>961</v>
      </c>
      <c r="H122" s="134" t="s">
        <v>1023</v>
      </c>
      <c r="I122" s="134" t="s">
        <v>368</v>
      </c>
      <c r="J122" s="135">
        <v>5040</v>
      </c>
      <c r="K122" s="135">
        <v>1469</v>
      </c>
      <c r="L122" s="135">
        <v>821.69999999999993</v>
      </c>
      <c r="M122" s="133" t="str">
        <f t="shared" si="3"/>
        <v>201711</v>
      </c>
    </row>
    <row r="123" spans="1:13" x14ac:dyDescent="0.25">
      <c r="A123" s="35" t="str">
        <f>VLOOKUP(B123,ResCat!$A$2:$B$269,2,FALSE)</f>
        <v>XXX</v>
      </c>
      <c r="B123" s="68" t="str">
        <f>IF(ISNA(VLOOKUP(C123,COA!$A$2:$B$340,2,FALSE)),"XXX",VLOOKUP(C123,COA!$A$2:$B$340,2,FALSE))</f>
        <v>XXX</v>
      </c>
      <c r="C123" s="149" t="str">
        <f t="shared" si="4"/>
        <v>0000-1001-0000</v>
      </c>
      <c r="D123" s="134" t="s">
        <v>510</v>
      </c>
      <c r="E123" s="134" t="s">
        <v>417</v>
      </c>
      <c r="F123" s="134" t="s">
        <v>510</v>
      </c>
      <c r="G123" s="134" t="s">
        <v>970</v>
      </c>
      <c r="H123" s="134" t="s">
        <v>1023</v>
      </c>
      <c r="I123" s="134" t="s">
        <v>368</v>
      </c>
      <c r="J123" s="135">
        <v>31771</v>
      </c>
      <c r="K123" s="135">
        <v>11490</v>
      </c>
      <c r="L123" s="135">
        <v>9731.4999999999982</v>
      </c>
      <c r="M123" s="133" t="str">
        <f t="shared" si="3"/>
        <v>201712</v>
      </c>
    </row>
    <row r="124" spans="1:13" x14ac:dyDescent="0.25">
      <c r="A124" s="35" t="str">
        <f>VLOOKUP(B124,ResCat!$A$2:$B$269,2,FALSE)</f>
        <v>XXX</v>
      </c>
      <c r="B124" s="68" t="str">
        <f>IF(ISNA(VLOOKUP(C124,COA!$A$2:$B$340,2,FALSE)),"XXX",VLOOKUP(C124,COA!$A$2:$B$340,2,FALSE))</f>
        <v>XXX</v>
      </c>
      <c r="C124" s="149" t="str">
        <f t="shared" si="4"/>
        <v>0000-1001-0000</v>
      </c>
      <c r="D124" s="134" t="s">
        <v>510</v>
      </c>
      <c r="E124" s="134" t="s">
        <v>417</v>
      </c>
      <c r="F124" s="134" t="s">
        <v>510</v>
      </c>
      <c r="G124" s="134" t="s">
        <v>970</v>
      </c>
      <c r="H124" s="134" t="s">
        <v>1023</v>
      </c>
      <c r="I124" s="134" t="s">
        <v>2</v>
      </c>
      <c r="J124" s="135">
        <v>104</v>
      </c>
      <c r="K124" s="135">
        <v>0</v>
      </c>
      <c r="L124" s="135">
        <v>0</v>
      </c>
      <c r="M124" s="133" t="str">
        <f t="shared" si="3"/>
        <v>201712</v>
      </c>
    </row>
    <row r="125" spans="1:13" x14ac:dyDescent="0.25">
      <c r="A125" s="35" t="str">
        <f>VLOOKUP(B125,ResCat!$A$2:$B$269,2,FALSE)</f>
        <v>XXX</v>
      </c>
      <c r="B125" s="68" t="str">
        <f>IF(ISNA(VLOOKUP(C125,COA!$A$2:$B$340,2,FALSE)),"XXX",VLOOKUP(C125,COA!$A$2:$B$340,2,FALSE))</f>
        <v>XXX</v>
      </c>
      <c r="C125" s="149" t="str">
        <f t="shared" si="4"/>
        <v>0000-1001-0000</v>
      </c>
      <c r="D125" s="134" t="s">
        <v>510</v>
      </c>
      <c r="E125" s="134" t="s">
        <v>417</v>
      </c>
      <c r="F125" s="134" t="s">
        <v>510</v>
      </c>
      <c r="G125" s="134" t="s">
        <v>1023</v>
      </c>
      <c r="H125" s="134" t="s">
        <v>1023</v>
      </c>
      <c r="I125" s="134" t="s">
        <v>368</v>
      </c>
      <c r="J125" s="135">
        <v>57361</v>
      </c>
      <c r="K125" s="135">
        <v>19922</v>
      </c>
      <c r="L125" s="135">
        <v>14363.799999999994</v>
      </c>
      <c r="M125" s="133" t="str">
        <f t="shared" si="3"/>
        <v>201801</v>
      </c>
    </row>
    <row r="126" spans="1:13" x14ac:dyDescent="0.25">
      <c r="A126" s="35" t="str">
        <f>VLOOKUP(B126,ResCat!$A$2:$B$269,2,FALSE)</f>
        <v>XXX</v>
      </c>
      <c r="B126" s="68" t="str">
        <f>IF(ISNA(VLOOKUP(C126,COA!$A$2:$B$340,2,FALSE)),"XXX",VLOOKUP(C126,COA!$A$2:$B$340,2,FALSE))</f>
        <v>XXX</v>
      </c>
      <c r="C126" s="149" t="str">
        <f t="shared" si="4"/>
        <v>0000-1001-0000</v>
      </c>
      <c r="D126" s="134" t="s">
        <v>510</v>
      </c>
      <c r="E126" s="134" t="s">
        <v>417</v>
      </c>
      <c r="F126" s="134" t="s">
        <v>510</v>
      </c>
      <c r="G126" s="134" t="s">
        <v>1023</v>
      </c>
      <c r="H126" s="134" t="s">
        <v>1023</v>
      </c>
      <c r="I126" s="134" t="s">
        <v>2</v>
      </c>
      <c r="J126" s="135">
        <v>3256</v>
      </c>
      <c r="K126" s="135">
        <v>0</v>
      </c>
      <c r="L126" s="135">
        <v>0</v>
      </c>
      <c r="M126" s="133" t="str">
        <f t="shared" si="3"/>
        <v>201801</v>
      </c>
    </row>
    <row r="127" spans="1:13" x14ac:dyDescent="0.25">
      <c r="A127" s="35" t="str">
        <f>VLOOKUP(B127,ResCat!$A$2:$B$269,2,FALSE)</f>
        <v>XXX</v>
      </c>
      <c r="B127" s="68" t="str">
        <f>IF(ISNA(VLOOKUP(C127,COA!$A$2:$B$340,2,FALSE)),"XXX",VLOOKUP(C127,COA!$A$2:$B$340,2,FALSE))</f>
        <v>XXX</v>
      </c>
      <c r="C127" s="149" t="str">
        <f t="shared" si="4"/>
        <v>0000-1002-0000</v>
      </c>
      <c r="D127" s="134" t="s">
        <v>510</v>
      </c>
      <c r="E127" s="134" t="s">
        <v>453</v>
      </c>
      <c r="F127" s="134" t="s">
        <v>510</v>
      </c>
      <c r="G127" s="134" t="s">
        <v>322</v>
      </c>
      <c r="H127" s="134" t="s">
        <v>1023</v>
      </c>
      <c r="I127" s="134" t="s">
        <v>1</v>
      </c>
      <c r="J127" s="135">
        <v>-5558.49</v>
      </c>
      <c r="K127" s="135">
        <v>0</v>
      </c>
      <c r="L127" s="135">
        <v>0</v>
      </c>
      <c r="M127" s="133" t="str">
        <f t="shared" si="3"/>
        <v>201701</v>
      </c>
    </row>
    <row r="128" spans="1:13" x14ac:dyDescent="0.25">
      <c r="A128" s="35" t="str">
        <f>VLOOKUP(B128,ResCat!$A$2:$B$269,2,FALSE)</f>
        <v>XXX</v>
      </c>
      <c r="B128" s="68" t="str">
        <f>IF(ISNA(VLOOKUP(C128,COA!$A$2:$B$340,2,FALSE)),"XXX",VLOOKUP(C128,COA!$A$2:$B$340,2,FALSE))</f>
        <v>XXX</v>
      </c>
      <c r="C128" s="149" t="str">
        <f t="shared" si="4"/>
        <v>0000-1002-0000</v>
      </c>
      <c r="D128" s="134" t="s">
        <v>510</v>
      </c>
      <c r="E128" s="134" t="s">
        <v>453</v>
      </c>
      <c r="F128" s="134" t="s">
        <v>510</v>
      </c>
      <c r="G128" s="134" t="s">
        <v>330</v>
      </c>
      <c r="H128" s="134" t="s">
        <v>1023</v>
      </c>
      <c r="I128" s="134" t="s">
        <v>3</v>
      </c>
      <c r="J128" s="135">
        <v>349</v>
      </c>
      <c r="K128" s="135">
        <v>0</v>
      </c>
      <c r="L128" s="135">
        <v>0</v>
      </c>
      <c r="M128" s="133" t="str">
        <f t="shared" si="3"/>
        <v>201705</v>
      </c>
    </row>
    <row r="129" spans="1:13" x14ac:dyDescent="0.25">
      <c r="A129" s="35" t="str">
        <f>VLOOKUP(B129,ResCat!$A$2:$B$269,2,FALSE)</f>
        <v>XXX</v>
      </c>
      <c r="B129" s="68" t="str">
        <f>IF(ISNA(VLOOKUP(C129,COA!$A$2:$B$340,2,FALSE)),"XXX",VLOOKUP(C129,COA!$A$2:$B$340,2,FALSE))</f>
        <v>XXX</v>
      </c>
      <c r="C129" s="149" t="str">
        <f t="shared" si="4"/>
        <v>0000-1002-0000</v>
      </c>
      <c r="D129" s="134" t="s">
        <v>510</v>
      </c>
      <c r="E129" s="134" t="s">
        <v>453</v>
      </c>
      <c r="F129" s="134" t="s">
        <v>510</v>
      </c>
      <c r="G129" s="134" t="s">
        <v>330</v>
      </c>
      <c r="H129" s="134" t="s">
        <v>1023</v>
      </c>
      <c r="I129" s="134" t="s">
        <v>2</v>
      </c>
      <c r="J129" s="135">
        <v>350</v>
      </c>
      <c r="K129" s="135">
        <v>0</v>
      </c>
      <c r="L129" s="135">
        <v>0</v>
      </c>
      <c r="M129" s="133" t="str">
        <f t="shared" si="3"/>
        <v>201705</v>
      </c>
    </row>
    <row r="130" spans="1:13" x14ac:dyDescent="0.25">
      <c r="A130" s="35" t="str">
        <f>VLOOKUP(B130,ResCat!$A$2:$B$269,2,FALSE)</f>
        <v>XXX</v>
      </c>
      <c r="B130" s="68" t="str">
        <f>IF(ISNA(VLOOKUP(C130,COA!$A$2:$B$340,2,FALSE)),"XXX",VLOOKUP(C130,COA!$A$2:$B$340,2,FALSE))</f>
        <v>XXX</v>
      </c>
      <c r="C130" s="149" t="str">
        <f t="shared" si="4"/>
        <v>0000-1002-0000</v>
      </c>
      <c r="D130" s="134" t="s">
        <v>510</v>
      </c>
      <c r="E130" s="134" t="s">
        <v>453</v>
      </c>
      <c r="F130" s="134" t="s">
        <v>510</v>
      </c>
      <c r="G130" s="134" t="s">
        <v>332</v>
      </c>
      <c r="H130" s="134" t="s">
        <v>1023</v>
      </c>
      <c r="I130" s="134" t="s">
        <v>3</v>
      </c>
      <c r="J130" s="135">
        <v>1765</v>
      </c>
      <c r="K130" s="135">
        <v>0</v>
      </c>
      <c r="L130" s="135">
        <v>0</v>
      </c>
      <c r="M130" s="133" t="str">
        <f t="shared" si="3"/>
        <v>201706</v>
      </c>
    </row>
    <row r="131" spans="1:13" x14ac:dyDescent="0.25">
      <c r="A131" s="35" t="str">
        <f>VLOOKUP(B131,ResCat!$A$2:$B$269,2,FALSE)</f>
        <v>XXX</v>
      </c>
      <c r="B131" s="68" t="str">
        <f>IF(ISNA(VLOOKUP(C131,COA!$A$2:$B$340,2,FALSE)),"XXX",VLOOKUP(C131,COA!$A$2:$B$340,2,FALSE))</f>
        <v>XXX</v>
      </c>
      <c r="C131" s="149" t="str">
        <f t="shared" si="4"/>
        <v>0000-1002-0000</v>
      </c>
      <c r="D131" s="134" t="s">
        <v>510</v>
      </c>
      <c r="E131" s="134" t="s">
        <v>453</v>
      </c>
      <c r="F131" s="134" t="s">
        <v>510</v>
      </c>
      <c r="G131" s="134" t="s">
        <v>335</v>
      </c>
      <c r="H131" s="134" t="s">
        <v>1023</v>
      </c>
      <c r="I131" s="134" t="s">
        <v>2</v>
      </c>
      <c r="J131" s="135">
        <v>149</v>
      </c>
      <c r="K131" s="135">
        <v>0</v>
      </c>
      <c r="L131" s="135">
        <v>0</v>
      </c>
      <c r="M131" s="133" t="str">
        <f t="shared" si="3"/>
        <v>201707</v>
      </c>
    </row>
    <row r="132" spans="1:13" x14ac:dyDescent="0.25">
      <c r="A132" s="35" t="str">
        <f>VLOOKUP(B132,ResCat!$A$2:$B$269,2,FALSE)</f>
        <v>XXX</v>
      </c>
      <c r="B132" s="68" t="str">
        <f>IF(ISNA(VLOOKUP(C132,COA!$A$2:$B$340,2,FALSE)),"XXX",VLOOKUP(C132,COA!$A$2:$B$340,2,FALSE))</f>
        <v>XXX</v>
      </c>
      <c r="C132" s="149" t="str">
        <f t="shared" si="4"/>
        <v>0000-1002-0000</v>
      </c>
      <c r="D132" s="134" t="s">
        <v>510</v>
      </c>
      <c r="E132" s="134" t="s">
        <v>453</v>
      </c>
      <c r="F132" s="134" t="s">
        <v>510</v>
      </c>
      <c r="G132" s="134" t="s">
        <v>961</v>
      </c>
      <c r="H132" s="134" t="s">
        <v>1023</v>
      </c>
      <c r="I132" s="134" t="s">
        <v>2</v>
      </c>
      <c r="J132" s="135">
        <v>107</v>
      </c>
      <c r="K132" s="135">
        <v>0</v>
      </c>
      <c r="L132" s="135">
        <v>0</v>
      </c>
      <c r="M132" s="133" t="str">
        <f t="shared" ref="M132:M195" si="5">IF(G132&lt;$M$1,$M$1,G132)</f>
        <v>201711</v>
      </c>
    </row>
    <row r="133" spans="1:13" x14ac:dyDescent="0.25">
      <c r="A133" s="35" t="str">
        <f>VLOOKUP(B133,ResCat!$A$2:$B$269,2,FALSE)</f>
        <v>XXX</v>
      </c>
      <c r="B133" s="68" t="str">
        <f>IF(ISNA(VLOOKUP(C133,COA!$A$2:$B$340,2,FALSE)),"XXX",VLOOKUP(C133,COA!$A$2:$B$340,2,FALSE))</f>
        <v>XXX</v>
      </c>
      <c r="C133" s="149" t="str">
        <f t="shared" ref="C133:C196" si="6">D133&amp;"-"&amp;E133&amp;"-"&amp;F133</f>
        <v>0000-1002-0000</v>
      </c>
      <c r="D133" s="134" t="s">
        <v>510</v>
      </c>
      <c r="E133" s="134" t="s">
        <v>453</v>
      </c>
      <c r="F133" s="134" t="s">
        <v>510</v>
      </c>
      <c r="G133" s="134" t="s">
        <v>970</v>
      </c>
      <c r="H133" s="134" t="s">
        <v>1023</v>
      </c>
      <c r="I133" s="134" t="s">
        <v>2</v>
      </c>
      <c r="J133" s="135">
        <v>464</v>
      </c>
      <c r="K133" s="135">
        <v>0</v>
      </c>
      <c r="L133" s="135">
        <v>0</v>
      </c>
      <c r="M133" s="133" t="str">
        <f t="shared" si="5"/>
        <v>201712</v>
      </c>
    </row>
    <row r="134" spans="1:13" x14ac:dyDescent="0.25">
      <c r="A134" s="35" t="str">
        <f>VLOOKUP(B134,ResCat!$A$2:$B$269,2,FALSE)</f>
        <v>XXX</v>
      </c>
      <c r="B134" s="68" t="str">
        <f>IF(ISNA(VLOOKUP(C134,COA!$A$2:$B$340,2,FALSE)),"XXX",VLOOKUP(C134,COA!$A$2:$B$340,2,FALSE))</f>
        <v>XXX</v>
      </c>
      <c r="C134" s="149" t="str">
        <f t="shared" si="6"/>
        <v>0000-1002-0000</v>
      </c>
      <c r="D134" s="134" t="s">
        <v>510</v>
      </c>
      <c r="E134" s="134" t="s">
        <v>453</v>
      </c>
      <c r="F134" s="134" t="s">
        <v>510</v>
      </c>
      <c r="G134" s="134" t="s">
        <v>1023</v>
      </c>
      <c r="H134" s="134" t="s">
        <v>1023</v>
      </c>
      <c r="I134" s="134" t="s">
        <v>3</v>
      </c>
      <c r="J134" s="135">
        <v>539.19000000000005</v>
      </c>
      <c r="K134" s="135">
        <v>0</v>
      </c>
      <c r="L134" s="135">
        <v>0</v>
      </c>
      <c r="M134" s="133" t="str">
        <f t="shared" si="5"/>
        <v>201801</v>
      </c>
    </row>
    <row r="135" spans="1:13" x14ac:dyDescent="0.25">
      <c r="A135" s="35" t="str">
        <f>VLOOKUP(B135,ResCat!$A$2:$B$269,2,FALSE)</f>
        <v>XXX</v>
      </c>
      <c r="B135" s="68" t="str">
        <f>IF(ISNA(VLOOKUP(C135,COA!$A$2:$B$340,2,FALSE)),"XXX",VLOOKUP(C135,COA!$A$2:$B$340,2,FALSE))</f>
        <v>XXX</v>
      </c>
      <c r="C135" s="149" t="str">
        <f t="shared" si="6"/>
        <v>0000-1003-0000</v>
      </c>
      <c r="D135" s="134" t="s">
        <v>510</v>
      </c>
      <c r="E135" s="134" t="s">
        <v>448</v>
      </c>
      <c r="F135" s="134" t="s">
        <v>510</v>
      </c>
      <c r="G135" s="134" t="s">
        <v>328</v>
      </c>
      <c r="H135" s="134" t="s">
        <v>1023</v>
      </c>
      <c r="I135" s="134" t="s">
        <v>0</v>
      </c>
      <c r="J135" s="135">
        <v>-72041.580000000016</v>
      </c>
      <c r="K135" s="135">
        <v>0</v>
      </c>
      <c r="L135" s="135">
        <v>0</v>
      </c>
      <c r="M135" s="133" t="str">
        <f t="shared" si="5"/>
        <v>201704</v>
      </c>
    </row>
    <row r="136" spans="1:13" x14ac:dyDescent="0.25">
      <c r="A136" s="35" t="str">
        <f>VLOOKUP(B136,ResCat!$A$2:$B$269,2,FALSE)</f>
        <v>XXX</v>
      </c>
      <c r="B136" s="68" t="str">
        <f>IF(ISNA(VLOOKUP(C136,COA!$A$2:$B$340,2,FALSE)),"XXX",VLOOKUP(C136,COA!$A$2:$B$340,2,FALSE))</f>
        <v>XXX</v>
      </c>
      <c r="C136" s="149" t="str">
        <f t="shared" si="6"/>
        <v>0000-1003-0000</v>
      </c>
      <c r="D136" s="134" t="s">
        <v>510</v>
      </c>
      <c r="E136" s="134" t="s">
        <v>448</v>
      </c>
      <c r="F136" s="134" t="s">
        <v>510</v>
      </c>
      <c r="G136" s="134" t="s">
        <v>970</v>
      </c>
      <c r="H136" s="134" t="s">
        <v>1023</v>
      </c>
      <c r="I136" s="134" t="s">
        <v>3</v>
      </c>
      <c r="J136" s="135">
        <v>671.57999999999993</v>
      </c>
      <c r="K136" s="135">
        <v>0</v>
      </c>
      <c r="L136" s="135">
        <v>0</v>
      </c>
      <c r="M136" s="133" t="str">
        <f t="shared" si="5"/>
        <v>201712</v>
      </c>
    </row>
    <row r="137" spans="1:13" x14ac:dyDescent="0.25">
      <c r="A137" s="35" t="str">
        <f>VLOOKUP(B137,ResCat!$A$2:$B$269,2,FALSE)</f>
        <v>XXX</v>
      </c>
      <c r="B137" s="68" t="str">
        <f>IF(ISNA(VLOOKUP(C137,COA!$A$2:$B$340,2,FALSE)),"XXX",VLOOKUP(C137,COA!$A$2:$B$340,2,FALSE))</f>
        <v>XXX</v>
      </c>
      <c r="C137" s="149" t="str">
        <f t="shared" si="6"/>
        <v>0000-1003-0000</v>
      </c>
      <c r="D137" s="134" t="s">
        <v>510</v>
      </c>
      <c r="E137" s="134" t="s">
        <v>448</v>
      </c>
      <c r="F137" s="134" t="s">
        <v>510</v>
      </c>
      <c r="G137" s="134" t="s">
        <v>970</v>
      </c>
      <c r="H137" s="134" t="s">
        <v>1023</v>
      </c>
      <c r="I137" s="134" t="s">
        <v>2</v>
      </c>
      <c r="J137" s="135">
        <v>22.5</v>
      </c>
      <c r="K137" s="135">
        <v>0</v>
      </c>
      <c r="L137" s="135">
        <v>0</v>
      </c>
      <c r="M137" s="133" t="str">
        <f t="shared" si="5"/>
        <v>201712</v>
      </c>
    </row>
    <row r="138" spans="1:13" x14ac:dyDescent="0.25">
      <c r="A138" s="35" t="str">
        <f>VLOOKUP(B138,ResCat!$A$2:$B$269,2,FALSE)</f>
        <v>XXX</v>
      </c>
      <c r="B138" s="68" t="str">
        <f>IF(ISNA(VLOOKUP(C138,COA!$A$2:$B$340,2,FALSE)),"XXX",VLOOKUP(C138,COA!$A$2:$B$340,2,FALSE))</f>
        <v>XXX</v>
      </c>
      <c r="C138" s="149" t="str">
        <f t="shared" si="6"/>
        <v>0000-1004-0000</v>
      </c>
      <c r="D138" s="134" t="s">
        <v>510</v>
      </c>
      <c r="E138" s="134" t="s">
        <v>446</v>
      </c>
      <c r="F138" s="134" t="s">
        <v>510</v>
      </c>
      <c r="G138" s="134" t="s">
        <v>318</v>
      </c>
      <c r="H138" s="134" t="s">
        <v>1023</v>
      </c>
      <c r="I138" s="134" t="s">
        <v>2</v>
      </c>
      <c r="J138" s="135">
        <v>650.39</v>
      </c>
      <c r="K138" s="135">
        <v>0</v>
      </c>
      <c r="L138" s="135">
        <v>0</v>
      </c>
      <c r="M138" s="133" t="str">
        <f t="shared" si="5"/>
        <v>201611</v>
      </c>
    </row>
    <row r="139" spans="1:13" x14ac:dyDescent="0.25">
      <c r="A139" s="35" t="str">
        <f>VLOOKUP(B139,ResCat!$A$2:$B$269,2,FALSE)</f>
        <v>XXX</v>
      </c>
      <c r="B139" s="68" t="str">
        <f>IF(ISNA(VLOOKUP(C139,COA!$A$2:$B$340,2,FALSE)),"XXX",VLOOKUP(C139,COA!$A$2:$B$340,2,FALSE))</f>
        <v>XXX</v>
      </c>
      <c r="C139" s="149" t="str">
        <f t="shared" si="6"/>
        <v>0000-1005-0000</v>
      </c>
      <c r="D139" s="134" t="s">
        <v>510</v>
      </c>
      <c r="E139" s="134" t="s">
        <v>447</v>
      </c>
      <c r="F139" s="134" t="s">
        <v>510</v>
      </c>
      <c r="G139" s="134" t="s">
        <v>328</v>
      </c>
      <c r="H139" s="134" t="s">
        <v>1023</v>
      </c>
      <c r="I139" s="134" t="s">
        <v>3</v>
      </c>
      <c r="J139" s="135">
        <v>-1572</v>
      </c>
      <c r="K139" s="135">
        <v>0</v>
      </c>
      <c r="L139" s="135">
        <v>0</v>
      </c>
      <c r="M139" s="133" t="str">
        <f t="shared" si="5"/>
        <v>201704</v>
      </c>
    </row>
    <row r="140" spans="1:13" x14ac:dyDescent="0.25">
      <c r="A140" s="35" t="str">
        <f>VLOOKUP(B140,ResCat!$A$2:$B$269,2,FALSE)</f>
        <v>XXX</v>
      </c>
      <c r="B140" s="68" t="str">
        <f>IF(ISNA(VLOOKUP(C140,COA!$A$2:$B$340,2,FALSE)),"XXX",VLOOKUP(C140,COA!$A$2:$B$340,2,FALSE))</f>
        <v>XXX</v>
      </c>
      <c r="C140" s="149" t="str">
        <f t="shared" si="6"/>
        <v>0000-1009-0000</v>
      </c>
      <c r="D140" s="134" t="s">
        <v>510</v>
      </c>
      <c r="E140" s="134" t="s">
        <v>415</v>
      </c>
      <c r="F140" s="134" t="s">
        <v>510</v>
      </c>
      <c r="G140" s="134" t="s">
        <v>322</v>
      </c>
      <c r="H140" s="134" t="s">
        <v>1023</v>
      </c>
      <c r="I140" s="134" t="s">
        <v>3</v>
      </c>
      <c r="J140" s="135">
        <v>4500</v>
      </c>
      <c r="K140" s="135">
        <v>0</v>
      </c>
      <c r="L140" s="135">
        <v>0</v>
      </c>
      <c r="M140" s="133" t="str">
        <f t="shared" si="5"/>
        <v>201701</v>
      </c>
    </row>
    <row r="141" spans="1:13" x14ac:dyDescent="0.25">
      <c r="A141" s="35" t="str">
        <f>VLOOKUP(B141,ResCat!$A$2:$B$269,2,FALSE)</f>
        <v>XXX</v>
      </c>
      <c r="B141" s="68" t="str">
        <f>IF(ISNA(VLOOKUP(C141,COA!$A$2:$B$340,2,FALSE)),"XXX",VLOOKUP(C141,COA!$A$2:$B$340,2,FALSE))</f>
        <v>XXX</v>
      </c>
      <c r="C141" s="149" t="str">
        <f t="shared" si="6"/>
        <v>0000-1009-0000</v>
      </c>
      <c r="D141" s="134" t="s">
        <v>510</v>
      </c>
      <c r="E141" s="134" t="s">
        <v>415</v>
      </c>
      <c r="F141" s="134" t="s">
        <v>510</v>
      </c>
      <c r="G141" s="134" t="s">
        <v>322</v>
      </c>
      <c r="H141" s="134" t="s">
        <v>1023</v>
      </c>
      <c r="I141" s="134" t="s">
        <v>2</v>
      </c>
      <c r="J141" s="135">
        <v>38106.820000000007</v>
      </c>
      <c r="K141" s="135">
        <v>0</v>
      </c>
      <c r="L141" s="135">
        <v>0</v>
      </c>
      <c r="M141" s="133" t="str">
        <f t="shared" si="5"/>
        <v>201701</v>
      </c>
    </row>
    <row r="142" spans="1:13" x14ac:dyDescent="0.25">
      <c r="A142" s="35" t="str">
        <f>VLOOKUP(B142,ResCat!$A$2:$B$269,2,FALSE)</f>
        <v>XXX</v>
      </c>
      <c r="B142" s="68" t="str">
        <f>IF(ISNA(VLOOKUP(C142,COA!$A$2:$B$340,2,FALSE)),"XXX",VLOOKUP(C142,COA!$A$2:$B$340,2,FALSE))</f>
        <v>XXX</v>
      </c>
      <c r="C142" s="149" t="str">
        <f t="shared" si="6"/>
        <v>0000-1009-0000</v>
      </c>
      <c r="D142" s="134" t="s">
        <v>510</v>
      </c>
      <c r="E142" s="134" t="s">
        <v>415</v>
      </c>
      <c r="F142" s="134" t="s">
        <v>510</v>
      </c>
      <c r="G142" s="134" t="s">
        <v>326</v>
      </c>
      <c r="H142" s="134" t="s">
        <v>1023</v>
      </c>
      <c r="I142" s="134" t="s">
        <v>2</v>
      </c>
      <c r="J142" s="135">
        <v>316</v>
      </c>
      <c r="K142" s="135">
        <v>0</v>
      </c>
      <c r="L142" s="135">
        <v>0</v>
      </c>
      <c r="M142" s="133" t="str">
        <f t="shared" si="5"/>
        <v>201703</v>
      </c>
    </row>
    <row r="143" spans="1:13" x14ac:dyDescent="0.25">
      <c r="A143" s="35" t="str">
        <f>VLOOKUP(B143,ResCat!$A$2:$B$269,2,FALSE)</f>
        <v>XXX</v>
      </c>
      <c r="B143" s="68" t="str">
        <f>IF(ISNA(VLOOKUP(C143,COA!$A$2:$B$340,2,FALSE)),"XXX",VLOOKUP(C143,COA!$A$2:$B$340,2,FALSE))</f>
        <v>XXX</v>
      </c>
      <c r="C143" s="149" t="str">
        <f t="shared" si="6"/>
        <v>0000-1009-0000</v>
      </c>
      <c r="D143" s="134" t="s">
        <v>510</v>
      </c>
      <c r="E143" s="134" t="s">
        <v>415</v>
      </c>
      <c r="F143" s="134" t="s">
        <v>510</v>
      </c>
      <c r="G143" s="134" t="s">
        <v>330</v>
      </c>
      <c r="H143" s="134" t="s">
        <v>1023</v>
      </c>
      <c r="I143" s="134" t="s">
        <v>2</v>
      </c>
      <c r="J143" s="135">
        <v>182</v>
      </c>
      <c r="K143" s="135">
        <v>0</v>
      </c>
      <c r="L143" s="135">
        <v>0</v>
      </c>
      <c r="M143" s="133" t="str">
        <f t="shared" si="5"/>
        <v>201705</v>
      </c>
    </row>
    <row r="144" spans="1:13" x14ac:dyDescent="0.25">
      <c r="A144" s="35" t="str">
        <f>VLOOKUP(B144,ResCat!$A$2:$B$269,2,FALSE)</f>
        <v>XXX</v>
      </c>
      <c r="B144" s="68" t="str">
        <f>IF(ISNA(VLOOKUP(C144,COA!$A$2:$B$340,2,FALSE)),"XXX",VLOOKUP(C144,COA!$A$2:$B$340,2,FALSE))</f>
        <v>XXX</v>
      </c>
      <c r="C144" s="149" t="str">
        <f t="shared" si="6"/>
        <v>0000-1009-0000</v>
      </c>
      <c r="D144" s="134" t="s">
        <v>510</v>
      </c>
      <c r="E144" s="134" t="s">
        <v>415</v>
      </c>
      <c r="F144" s="134" t="s">
        <v>510</v>
      </c>
      <c r="G144" s="134" t="s">
        <v>511</v>
      </c>
      <c r="H144" s="134" t="s">
        <v>1023</v>
      </c>
      <c r="I144" s="134" t="s">
        <v>2</v>
      </c>
      <c r="J144" s="135">
        <v>375</v>
      </c>
      <c r="K144" s="135">
        <v>0</v>
      </c>
      <c r="L144" s="135">
        <v>0</v>
      </c>
      <c r="M144" s="133" t="str">
        <f t="shared" si="5"/>
        <v>201709</v>
      </c>
    </row>
    <row r="145" spans="1:13" x14ac:dyDescent="0.25">
      <c r="A145" s="35" t="str">
        <f>VLOOKUP(B145,ResCat!$A$2:$B$269,2,FALSE)</f>
        <v>XXX</v>
      </c>
      <c r="B145" s="68" t="str">
        <f>IF(ISNA(VLOOKUP(C145,COA!$A$2:$B$340,2,FALSE)),"XXX",VLOOKUP(C145,COA!$A$2:$B$340,2,FALSE))</f>
        <v>XXX</v>
      </c>
      <c r="C145" s="149" t="str">
        <f t="shared" si="6"/>
        <v>0000-1009-0000</v>
      </c>
      <c r="D145" s="134" t="s">
        <v>510</v>
      </c>
      <c r="E145" s="134" t="s">
        <v>415</v>
      </c>
      <c r="F145" s="134" t="s">
        <v>510</v>
      </c>
      <c r="G145" s="134" t="s">
        <v>969</v>
      </c>
      <c r="H145" s="134" t="s">
        <v>1023</v>
      </c>
      <c r="I145" s="134" t="s">
        <v>3</v>
      </c>
      <c r="J145" s="135">
        <v>471</v>
      </c>
      <c r="K145" s="135">
        <v>0</v>
      </c>
      <c r="L145" s="135">
        <v>0</v>
      </c>
      <c r="M145" s="133" t="str">
        <f t="shared" si="5"/>
        <v>201710</v>
      </c>
    </row>
    <row r="146" spans="1:13" x14ac:dyDescent="0.25">
      <c r="A146" s="35" t="str">
        <f>VLOOKUP(B146,ResCat!$A$2:$B$269,2,FALSE)</f>
        <v>XXX</v>
      </c>
      <c r="B146" s="68" t="str">
        <f>IF(ISNA(VLOOKUP(C146,COA!$A$2:$B$340,2,FALSE)),"XXX",VLOOKUP(C146,COA!$A$2:$B$340,2,FALSE))</f>
        <v>XXX</v>
      </c>
      <c r="C146" s="149" t="str">
        <f t="shared" si="6"/>
        <v>0000-1009-0000</v>
      </c>
      <c r="D146" s="134" t="s">
        <v>510</v>
      </c>
      <c r="E146" s="134" t="s">
        <v>415</v>
      </c>
      <c r="F146" s="134" t="s">
        <v>510</v>
      </c>
      <c r="G146" s="134" t="s">
        <v>969</v>
      </c>
      <c r="H146" s="134" t="s">
        <v>1023</v>
      </c>
      <c r="I146" s="134" t="s">
        <v>336</v>
      </c>
      <c r="J146" s="135">
        <v>0</v>
      </c>
      <c r="K146" s="135">
        <v>0</v>
      </c>
      <c r="L146" s="135">
        <v>0</v>
      </c>
      <c r="M146" s="133" t="str">
        <f t="shared" si="5"/>
        <v>201710</v>
      </c>
    </row>
    <row r="147" spans="1:13" x14ac:dyDescent="0.25">
      <c r="A147" s="35" t="str">
        <f>VLOOKUP(B147,ResCat!$A$2:$B$269,2,FALSE)</f>
        <v>XXX</v>
      </c>
      <c r="B147" s="68" t="str">
        <f>IF(ISNA(VLOOKUP(C147,COA!$A$2:$B$340,2,FALSE)),"XXX",VLOOKUP(C147,COA!$A$2:$B$340,2,FALSE))</f>
        <v>XXX</v>
      </c>
      <c r="C147" s="149" t="str">
        <f t="shared" si="6"/>
        <v>0000-1009-0000</v>
      </c>
      <c r="D147" s="134" t="s">
        <v>510</v>
      </c>
      <c r="E147" s="134" t="s">
        <v>415</v>
      </c>
      <c r="F147" s="134" t="s">
        <v>510</v>
      </c>
      <c r="G147" s="134" t="s">
        <v>969</v>
      </c>
      <c r="H147" s="134" t="s">
        <v>1023</v>
      </c>
      <c r="I147" s="134" t="s">
        <v>2</v>
      </c>
      <c r="J147" s="135">
        <v>2475</v>
      </c>
      <c r="K147" s="135">
        <v>0</v>
      </c>
      <c r="L147" s="135">
        <v>0</v>
      </c>
      <c r="M147" s="133" t="str">
        <f t="shared" si="5"/>
        <v>201710</v>
      </c>
    </row>
    <row r="148" spans="1:13" x14ac:dyDescent="0.25">
      <c r="A148" s="35" t="str">
        <f>VLOOKUP(B148,ResCat!$A$2:$B$269,2,FALSE)</f>
        <v>XXX</v>
      </c>
      <c r="B148" s="68" t="str">
        <f>IF(ISNA(VLOOKUP(C148,COA!$A$2:$B$340,2,FALSE)),"XXX",VLOOKUP(C148,COA!$A$2:$B$340,2,FALSE))</f>
        <v>XXX</v>
      </c>
      <c r="C148" s="149" t="str">
        <f t="shared" si="6"/>
        <v>0000-1009-0000</v>
      </c>
      <c r="D148" s="134" t="s">
        <v>510</v>
      </c>
      <c r="E148" s="134" t="s">
        <v>415</v>
      </c>
      <c r="F148" s="134" t="s">
        <v>510</v>
      </c>
      <c r="G148" s="134" t="s">
        <v>961</v>
      </c>
      <c r="H148" s="134" t="s">
        <v>1023</v>
      </c>
      <c r="I148" s="134" t="s">
        <v>0</v>
      </c>
      <c r="J148" s="135">
        <v>23080.54</v>
      </c>
      <c r="K148" s="135">
        <v>0</v>
      </c>
      <c r="L148" s="135">
        <v>0</v>
      </c>
      <c r="M148" s="133" t="str">
        <f t="shared" si="5"/>
        <v>201711</v>
      </c>
    </row>
    <row r="149" spans="1:13" x14ac:dyDescent="0.25">
      <c r="A149" s="35" t="str">
        <f>VLOOKUP(B149,ResCat!$A$2:$B$269,2,FALSE)</f>
        <v>XXX</v>
      </c>
      <c r="B149" s="68" t="str">
        <f>IF(ISNA(VLOOKUP(C149,COA!$A$2:$B$340,2,FALSE)),"XXX",VLOOKUP(C149,COA!$A$2:$B$340,2,FALSE))</f>
        <v>XXX</v>
      </c>
      <c r="C149" s="149" t="str">
        <f t="shared" si="6"/>
        <v>0000-1009-0000</v>
      </c>
      <c r="D149" s="134" t="s">
        <v>510</v>
      </c>
      <c r="E149" s="134" t="s">
        <v>415</v>
      </c>
      <c r="F149" s="134" t="s">
        <v>510</v>
      </c>
      <c r="G149" s="134" t="s">
        <v>961</v>
      </c>
      <c r="H149" s="134" t="s">
        <v>1023</v>
      </c>
      <c r="I149" s="134" t="s">
        <v>2</v>
      </c>
      <c r="J149" s="135">
        <v>3314</v>
      </c>
      <c r="K149" s="135">
        <v>0</v>
      </c>
      <c r="L149" s="135">
        <v>0</v>
      </c>
      <c r="M149" s="133" t="str">
        <f t="shared" si="5"/>
        <v>201711</v>
      </c>
    </row>
    <row r="150" spans="1:13" x14ac:dyDescent="0.25">
      <c r="A150" s="35" t="str">
        <f>VLOOKUP(B150,ResCat!$A$2:$B$269,2,FALSE)</f>
        <v>XXX</v>
      </c>
      <c r="B150" s="68" t="str">
        <f>IF(ISNA(VLOOKUP(C150,COA!$A$2:$B$340,2,FALSE)),"XXX",VLOOKUP(C150,COA!$A$2:$B$340,2,FALSE))</f>
        <v>XXX</v>
      </c>
      <c r="C150" s="149" t="str">
        <f t="shared" si="6"/>
        <v>0000-1009-0000</v>
      </c>
      <c r="D150" s="134" t="s">
        <v>510</v>
      </c>
      <c r="E150" s="134" t="s">
        <v>415</v>
      </c>
      <c r="F150" s="134" t="s">
        <v>510</v>
      </c>
      <c r="G150" s="134" t="s">
        <v>970</v>
      </c>
      <c r="H150" s="134" t="s">
        <v>1023</v>
      </c>
      <c r="I150" s="134" t="s">
        <v>3</v>
      </c>
      <c r="J150" s="135">
        <v>1639</v>
      </c>
      <c r="K150" s="135">
        <v>0</v>
      </c>
      <c r="L150" s="135">
        <v>0</v>
      </c>
      <c r="M150" s="133" t="str">
        <f t="shared" si="5"/>
        <v>201712</v>
      </c>
    </row>
    <row r="151" spans="1:13" x14ac:dyDescent="0.25">
      <c r="A151" s="35" t="str">
        <f>VLOOKUP(B151,ResCat!$A$2:$B$269,2,FALSE)</f>
        <v>XXX</v>
      </c>
      <c r="B151" s="68" t="str">
        <f>IF(ISNA(VLOOKUP(C151,COA!$A$2:$B$340,2,FALSE)),"XXX",VLOOKUP(C151,COA!$A$2:$B$340,2,FALSE))</f>
        <v>XXX</v>
      </c>
      <c r="C151" s="149" t="str">
        <f t="shared" si="6"/>
        <v>0000-1009-0000</v>
      </c>
      <c r="D151" s="134" t="s">
        <v>510</v>
      </c>
      <c r="E151" s="134" t="s">
        <v>415</v>
      </c>
      <c r="F151" s="134" t="s">
        <v>510</v>
      </c>
      <c r="G151" s="134" t="s">
        <v>970</v>
      </c>
      <c r="H151" s="134" t="s">
        <v>1023</v>
      </c>
      <c r="I151" s="134" t="s">
        <v>336</v>
      </c>
      <c r="J151" s="135">
        <v>8750</v>
      </c>
      <c r="K151" s="135">
        <v>0</v>
      </c>
      <c r="L151" s="135">
        <v>0</v>
      </c>
      <c r="M151" s="133" t="str">
        <f t="shared" si="5"/>
        <v>201712</v>
      </c>
    </row>
    <row r="152" spans="1:13" x14ac:dyDescent="0.25">
      <c r="A152" s="35" t="str">
        <f>VLOOKUP(B152,ResCat!$A$2:$B$269,2,FALSE)</f>
        <v>XXX</v>
      </c>
      <c r="B152" s="68" t="str">
        <f>IF(ISNA(VLOOKUP(C152,COA!$A$2:$B$340,2,FALSE)),"XXX",VLOOKUP(C152,COA!$A$2:$B$340,2,FALSE))</f>
        <v>XXX</v>
      </c>
      <c r="C152" s="149" t="str">
        <f t="shared" si="6"/>
        <v>0000-1009-0000</v>
      </c>
      <c r="D152" s="134" t="s">
        <v>510</v>
      </c>
      <c r="E152" s="134" t="s">
        <v>415</v>
      </c>
      <c r="F152" s="134" t="s">
        <v>510</v>
      </c>
      <c r="G152" s="134" t="s">
        <v>970</v>
      </c>
      <c r="H152" s="134" t="s">
        <v>1023</v>
      </c>
      <c r="I152" s="134" t="s">
        <v>2</v>
      </c>
      <c r="J152" s="135">
        <v>29855.5</v>
      </c>
      <c r="K152" s="135">
        <v>0</v>
      </c>
      <c r="L152" s="135">
        <v>0</v>
      </c>
      <c r="M152" s="133" t="str">
        <f t="shared" si="5"/>
        <v>201712</v>
      </c>
    </row>
    <row r="153" spans="1:13" x14ac:dyDescent="0.25">
      <c r="A153" s="35" t="str">
        <f>VLOOKUP(B153,ResCat!$A$2:$B$269,2,FALSE)</f>
        <v>XXX</v>
      </c>
      <c r="B153" s="68" t="str">
        <f>IF(ISNA(VLOOKUP(C153,COA!$A$2:$B$340,2,FALSE)),"XXX",VLOOKUP(C153,COA!$A$2:$B$340,2,FALSE))</f>
        <v>XXX</v>
      </c>
      <c r="C153" s="149" t="str">
        <f t="shared" si="6"/>
        <v>0000-1009-0000</v>
      </c>
      <c r="D153" s="134" t="s">
        <v>510</v>
      </c>
      <c r="E153" s="134" t="s">
        <v>415</v>
      </c>
      <c r="F153" s="134" t="s">
        <v>510</v>
      </c>
      <c r="G153" s="134" t="s">
        <v>1023</v>
      </c>
      <c r="H153" s="134" t="s">
        <v>1023</v>
      </c>
      <c r="I153" s="134" t="s">
        <v>368</v>
      </c>
      <c r="J153" s="135">
        <v>0</v>
      </c>
      <c r="K153" s="135">
        <v>0</v>
      </c>
      <c r="L153" s="135">
        <v>0</v>
      </c>
      <c r="M153" s="133" t="str">
        <f t="shared" si="5"/>
        <v>201801</v>
      </c>
    </row>
    <row r="154" spans="1:13" x14ac:dyDescent="0.25">
      <c r="A154" s="35" t="str">
        <f>VLOOKUP(B154,ResCat!$A$2:$B$269,2,FALSE)</f>
        <v>XXX</v>
      </c>
      <c r="B154" s="68" t="str">
        <f>IF(ISNA(VLOOKUP(C154,COA!$A$2:$B$340,2,FALSE)),"XXX",VLOOKUP(C154,COA!$A$2:$B$340,2,FALSE))</f>
        <v>XXX</v>
      </c>
      <c r="C154" s="149" t="str">
        <f t="shared" si="6"/>
        <v>0000-1009-0000</v>
      </c>
      <c r="D154" s="134" t="s">
        <v>510</v>
      </c>
      <c r="E154" s="134" t="s">
        <v>415</v>
      </c>
      <c r="F154" s="134" t="s">
        <v>510</v>
      </c>
      <c r="G154" s="134" t="s">
        <v>1023</v>
      </c>
      <c r="H154" s="134" t="s">
        <v>1023</v>
      </c>
      <c r="I154" s="134" t="s">
        <v>336</v>
      </c>
      <c r="J154" s="135">
        <v>0</v>
      </c>
      <c r="K154" s="135">
        <v>0</v>
      </c>
      <c r="L154" s="135">
        <v>0</v>
      </c>
      <c r="M154" s="133" t="str">
        <f t="shared" si="5"/>
        <v>201801</v>
      </c>
    </row>
    <row r="155" spans="1:13" x14ac:dyDescent="0.25">
      <c r="A155" s="35" t="str">
        <f>VLOOKUP(B155,ResCat!$A$2:$B$269,2,FALSE)</f>
        <v>XXX</v>
      </c>
      <c r="B155" s="68" t="str">
        <f>IF(ISNA(VLOOKUP(C155,COA!$A$2:$B$340,2,FALSE)),"XXX",VLOOKUP(C155,COA!$A$2:$B$340,2,FALSE))</f>
        <v>XXX</v>
      </c>
      <c r="C155" s="149" t="str">
        <f t="shared" si="6"/>
        <v>0000-1009-0000</v>
      </c>
      <c r="D155" s="134" t="s">
        <v>510</v>
      </c>
      <c r="E155" s="134" t="s">
        <v>415</v>
      </c>
      <c r="F155" s="134" t="s">
        <v>510</v>
      </c>
      <c r="G155" s="134" t="s">
        <v>1023</v>
      </c>
      <c r="H155" s="134" t="s">
        <v>1023</v>
      </c>
      <c r="I155" s="134" t="s">
        <v>2</v>
      </c>
      <c r="J155" s="135">
        <v>3394</v>
      </c>
      <c r="K155" s="135">
        <v>0</v>
      </c>
      <c r="L155" s="135">
        <v>0</v>
      </c>
      <c r="M155" s="133" t="str">
        <f t="shared" si="5"/>
        <v>201801</v>
      </c>
    </row>
    <row r="156" spans="1:13" x14ac:dyDescent="0.25">
      <c r="A156" s="35" t="str">
        <f>VLOOKUP(B156,ResCat!$A$2:$B$269,2,FALSE)</f>
        <v>XXX</v>
      </c>
      <c r="B156" s="68" t="str">
        <f>IF(ISNA(VLOOKUP(C156,COA!$A$2:$B$340,2,FALSE)),"XXX",VLOOKUP(C156,COA!$A$2:$B$340,2,FALSE))</f>
        <v>XXX</v>
      </c>
      <c r="C156" s="149" t="str">
        <f t="shared" si="6"/>
        <v>0000-1010-0000</v>
      </c>
      <c r="D156" s="134" t="s">
        <v>510</v>
      </c>
      <c r="E156" s="134" t="s">
        <v>445</v>
      </c>
      <c r="F156" s="134" t="s">
        <v>510</v>
      </c>
      <c r="G156" s="134" t="s">
        <v>332</v>
      </c>
      <c r="H156" s="134" t="s">
        <v>1023</v>
      </c>
      <c r="I156" s="134" t="s">
        <v>368</v>
      </c>
      <c r="J156" s="135">
        <v>630</v>
      </c>
      <c r="K156" s="135">
        <v>0</v>
      </c>
      <c r="L156" s="135">
        <v>0</v>
      </c>
      <c r="M156" s="133" t="str">
        <f t="shared" si="5"/>
        <v>201706</v>
      </c>
    </row>
    <row r="157" spans="1:13" x14ac:dyDescent="0.25">
      <c r="A157" s="35" t="str">
        <f>VLOOKUP(B157,ResCat!$A$2:$B$269,2,FALSE)</f>
        <v>XXX</v>
      </c>
      <c r="B157" s="68" t="str">
        <f>IF(ISNA(VLOOKUP(C157,COA!$A$2:$B$340,2,FALSE)),"XXX",VLOOKUP(C157,COA!$A$2:$B$340,2,FALSE))</f>
        <v>XXX</v>
      </c>
      <c r="C157" s="149" t="str">
        <f t="shared" si="6"/>
        <v>0000-1010-0000</v>
      </c>
      <c r="D157" s="134" t="s">
        <v>510</v>
      </c>
      <c r="E157" s="134" t="s">
        <v>445</v>
      </c>
      <c r="F157" s="134" t="s">
        <v>510</v>
      </c>
      <c r="G157" s="134" t="s">
        <v>4</v>
      </c>
      <c r="H157" s="134" t="s">
        <v>1023</v>
      </c>
      <c r="I157" s="134" t="s">
        <v>368</v>
      </c>
      <c r="J157" s="135">
        <v>342</v>
      </c>
      <c r="K157" s="135">
        <v>0</v>
      </c>
      <c r="L157" s="135">
        <v>0</v>
      </c>
      <c r="M157" s="133" t="str">
        <f t="shared" si="5"/>
        <v>201708</v>
      </c>
    </row>
    <row r="158" spans="1:13" x14ac:dyDescent="0.25">
      <c r="A158" s="35" t="str">
        <f>VLOOKUP(B158,ResCat!$A$2:$B$269,2,FALSE)</f>
        <v>XXX</v>
      </c>
      <c r="B158" s="68" t="str">
        <f>IF(ISNA(VLOOKUP(C158,COA!$A$2:$B$340,2,FALSE)),"XXX",VLOOKUP(C158,COA!$A$2:$B$340,2,FALSE))</f>
        <v>XXX</v>
      </c>
      <c r="C158" s="149" t="str">
        <f t="shared" si="6"/>
        <v>0000-1010-0000</v>
      </c>
      <c r="D158" s="134" t="s">
        <v>510</v>
      </c>
      <c r="E158" s="134" t="s">
        <v>445</v>
      </c>
      <c r="F158" s="134" t="s">
        <v>510</v>
      </c>
      <c r="G158" s="134" t="s">
        <v>961</v>
      </c>
      <c r="H158" s="134" t="s">
        <v>1023</v>
      </c>
      <c r="I158" s="134" t="s">
        <v>368</v>
      </c>
      <c r="J158" s="135">
        <v>735</v>
      </c>
      <c r="K158" s="135">
        <v>0</v>
      </c>
      <c r="L158" s="135">
        <v>0</v>
      </c>
      <c r="M158" s="133" t="str">
        <f t="shared" si="5"/>
        <v>201711</v>
      </c>
    </row>
    <row r="159" spans="1:13" x14ac:dyDescent="0.25">
      <c r="A159" s="35" t="str">
        <f>VLOOKUP(B159,ResCat!$A$2:$B$269,2,FALSE)</f>
        <v>XXX</v>
      </c>
      <c r="B159" s="68" t="str">
        <f>IF(ISNA(VLOOKUP(C159,COA!$A$2:$B$340,2,FALSE)),"XXX",VLOOKUP(C159,COA!$A$2:$B$340,2,FALSE))</f>
        <v>XXX</v>
      </c>
      <c r="C159" s="149" t="str">
        <f t="shared" si="6"/>
        <v>0000-1010-0000</v>
      </c>
      <c r="D159" s="134" t="s">
        <v>510</v>
      </c>
      <c r="E159" s="134" t="s">
        <v>445</v>
      </c>
      <c r="F159" s="134" t="s">
        <v>510</v>
      </c>
      <c r="G159" s="134" t="s">
        <v>970</v>
      </c>
      <c r="H159" s="134" t="s">
        <v>1023</v>
      </c>
      <c r="I159" s="134" t="s">
        <v>3</v>
      </c>
      <c r="J159" s="135">
        <v>280</v>
      </c>
      <c r="K159" s="135">
        <v>0</v>
      </c>
      <c r="L159" s="135">
        <v>0</v>
      </c>
      <c r="M159" s="133" t="str">
        <f t="shared" si="5"/>
        <v>201712</v>
      </c>
    </row>
    <row r="160" spans="1:13" x14ac:dyDescent="0.25">
      <c r="A160" s="35" t="str">
        <f>VLOOKUP(B160,ResCat!$A$2:$B$269,2,FALSE)</f>
        <v>XXX</v>
      </c>
      <c r="B160" s="68" t="str">
        <f>IF(ISNA(VLOOKUP(C160,COA!$A$2:$B$340,2,FALSE)),"XXX",VLOOKUP(C160,COA!$A$2:$B$340,2,FALSE))</f>
        <v>XXX</v>
      </c>
      <c r="C160" s="149" t="str">
        <f t="shared" si="6"/>
        <v>0000-1010-0000</v>
      </c>
      <c r="D160" s="134" t="s">
        <v>510</v>
      </c>
      <c r="E160" s="134" t="s">
        <v>445</v>
      </c>
      <c r="F160" s="134" t="s">
        <v>510</v>
      </c>
      <c r="G160" s="134" t="s">
        <v>970</v>
      </c>
      <c r="H160" s="134" t="s">
        <v>1023</v>
      </c>
      <c r="I160" s="134" t="s">
        <v>336</v>
      </c>
      <c r="J160" s="135">
        <v>0</v>
      </c>
      <c r="K160" s="135">
        <v>0</v>
      </c>
      <c r="L160" s="135">
        <v>0</v>
      </c>
      <c r="M160" s="133" t="str">
        <f t="shared" si="5"/>
        <v>201712</v>
      </c>
    </row>
    <row r="161" spans="1:13" x14ac:dyDescent="0.25">
      <c r="A161" s="35" t="str">
        <f>VLOOKUP(B161,ResCat!$A$2:$B$269,2,FALSE)</f>
        <v>XXX</v>
      </c>
      <c r="B161" s="68" t="str">
        <f>IF(ISNA(VLOOKUP(C161,COA!$A$2:$B$340,2,FALSE)),"XXX",VLOOKUP(C161,COA!$A$2:$B$340,2,FALSE))</f>
        <v>XXX</v>
      </c>
      <c r="C161" s="149" t="str">
        <f t="shared" si="6"/>
        <v>0000-1010-0000</v>
      </c>
      <c r="D161" s="134" t="s">
        <v>510</v>
      </c>
      <c r="E161" s="134" t="s">
        <v>445</v>
      </c>
      <c r="F161" s="134" t="s">
        <v>510</v>
      </c>
      <c r="G161" s="134" t="s">
        <v>1023</v>
      </c>
      <c r="H161" s="134" t="s">
        <v>1023</v>
      </c>
      <c r="I161" s="134" t="s">
        <v>368</v>
      </c>
      <c r="J161" s="135">
        <v>989</v>
      </c>
      <c r="K161" s="135">
        <v>0</v>
      </c>
      <c r="L161" s="135">
        <v>0</v>
      </c>
      <c r="M161" s="133" t="str">
        <f t="shared" si="5"/>
        <v>201801</v>
      </c>
    </row>
    <row r="162" spans="1:13" x14ac:dyDescent="0.25">
      <c r="A162" s="35" t="str">
        <f>VLOOKUP(B162,ResCat!$A$2:$B$269,2,FALSE)</f>
        <v>XXX</v>
      </c>
      <c r="B162" s="68" t="str">
        <f>IF(ISNA(VLOOKUP(C162,COA!$A$2:$B$340,2,FALSE)),"XXX",VLOOKUP(C162,COA!$A$2:$B$340,2,FALSE))</f>
        <v>XXX</v>
      </c>
      <c r="C162" s="149" t="str">
        <f t="shared" si="6"/>
        <v>0000-1012-0000</v>
      </c>
      <c r="D162" s="134" t="s">
        <v>510</v>
      </c>
      <c r="E162" s="134" t="s">
        <v>449</v>
      </c>
      <c r="F162" s="134" t="s">
        <v>510</v>
      </c>
      <c r="G162" s="134" t="s">
        <v>324</v>
      </c>
      <c r="H162" s="134" t="s">
        <v>1023</v>
      </c>
      <c r="I162" s="134" t="s">
        <v>2</v>
      </c>
      <c r="J162" s="135">
        <v>200</v>
      </c>
      <c r="K162" s="135">
        <v>0</v>
      </c>
      <c r="L162" s="135">
        <v>0</v>
      </c>
      <c r="M162" s="133" t="str">
        <f t="shared" si="5"/>
        <v>201702</v>
      </c>
    </row>
    <row r="163" spans="1:13" x14ac:dyDescent="0.25">
      <c r="A163" s="35" t="str">
        <f>VLOOKUP(B163,ResCat!$A$2:$B$269,2,FALSE)</f>
        <v>XXX</v>
      </c>
      <c r="B163" s="68" t="str">
        <f>IF(ISNA(VLOOKUP(C163,COA!$A$2:$B$340,2,FALSE)),"XXX",VLOOKUP(C163,COA!$A$2:$B$340,2,FALSE))</f>
        <v>XXX</v>
      </c>
      <c r="C163" s="149" t="str">
        <f t="shared" si="6"/>
        <v>0000-1012-0000</v>
      </c>
      <c r="D163" s="134" t="s">
        <v>510</v>
      </c>
      <c r="E163" s="134" t="s">
        <v>449</v>
      </c>
      <c r="F163" s="134" t="s">
        <v>510</v>
      </c>
      <c r="G163" s="134" t="s">
        <v>970</v>
      </c>
      <c r="H163" s="134" t="s">
        <v>1023</v>
      </c>
      <c r="I163" s="134" t="s">
        <v>2</v>
      </c>
      <c r="J163" s="135">
        <v>650</v>
      </c>
      <c r="K163" s="135">
        <v>0</v>
      </c>
      <c r="L163" s="135">
        <v>0</v>
      </c>
      <c r="M163" s="133" t="str">
        <f t="shared" si="5"/>
        <v>201712</v>
      </c>
    </row>
    <row r="164" spans="1:13" x14ac:dyDescent="0.25">
      <c r="A164" s="35" t="str">
        <f>VLOOKUP(B164,ResCat!$A$2:$B$269,2,FALSE)</f>
        <v>XXX</v>
      </c>
      <c r="B164" s="68" t="str">
        <f>IF(ISNA(VLOOKUP(C164,COA!$A$2:$B$340,2,FALSE)),"XXX",VLOOKUP(C164,COA!$A$2:$B$340,2,FALSE))</f>
        <v>XXX</v>
      </c>
      <c r="C164" s="149" t="str">
        <f t="shared" si="6"/>
        <v>0000-1013-0000</v>
      </c>
      <c r="D164" s="134" t="s">
        <v>510</v>
      </c>
      <c r="E164" s="134" t="s">
        <v>454</v>
      </c>
      <c r="F164" s="134" t="s">
        <v>510</v>
      </c>
      <c r="G164" s="134" t="s">
        <v>314</v>
      </c>
      <c r="H164" s="134" t="s">
        <v>1023</v>
      </c>
      <c r="I164" s="134" t="s">
        <v>2</v>
      </c>
      <c r="J164" s="135">
        <v>592.25</v>
      </c>
      <c r="K164" s="135">
        <v>0</v>
      </c>
      <c r="L164" s="135">
        <v>0</v>
      </c>
      <c r="M164" s="133" t="str">
        <f t="shared" si="5"/>
        <v>201607</v>
      </c>
    </row>
    <row r="165" spans="1:13" x14ac:dyDescent="0.25">
      <c r="A165" s="35" t="str">
        <f>VLOOKUP(B165,ResCat!$A$2:$B$269,2,FALSE)</f>
        <v>XXX</v>
      </c>
      <c r="B165" s="68" t="str">
        <f>IF(ISNA(VLOOKUP(C165,COA!$A$2:$B$340,2,FALSE)),"XXX",VLOOKUP(C165,COA!$A$2:$B$340,2,FALSE))</f>
        <v>XXX</v>
      </c>
      <c r="C165" s="149" t="str">
        <f t="shared" si="6"/>
        <v>0001-0000-0003</v>
      </c>
      <c r="D165" s="134" t="s">
        <v>564</v>
      </c>
      <c r="E165" s="134" t="s">
        <v>510</v>
      </c>
      <c r="F165" s="134" t="s">
        <v>463</v>
      </c>
      <c r="G165" s="134" t="s">
        <v>322</v>
      </c>
      <c r="H165" s="134" t="s">
        <v>1023</v>
      </c>
      <c r="I165" s="134" t="s">
        <v>368</v>
      </c>
      <c r="J165" s="135">
        <v>2370</v>
      </c>
      <c r="K165" s="135">
        <v>0</v>
      </c>
      <c r="L165" s="135">
        <v>0</v>
      </c>
      <c r="M165" s="133" t="str">
        <f t="shared" si="5"/>
        <v>201701</v>
      </c>
    </row>
    <row r="166" spans="1:13" x14ac:dyDescent="0.25">
      <c r="A166" s="35" t="str">
        <f>VLOOKUP(B166,ResCat!$A$2:$B$269,2,FALSE)</f>
        <v>XXX</v>
      </c>
      <c r="B166" s="68" t="str">
        <f>IF(ISNA(VLOOKUP(C166,COA!$A$2:$B$340,2,FALSE)),"XXX",VLOOKUP(C166,COA!$A$2:$B$340,2,FALSE))</f>
        <v>XXX</v>
      </c>
      <c r="C166" s="149" t="str">
        <f t="shared" si="6"/>
        <v>0001-0000-0003</v>
      </c>
      <c r="D166" s="134" t="s">
        <v>564</v>
      </c>
      <c r="E166" s="134" t="s">
        <v>510</v>
      </c>
      <c r="F166" s="134" t="s">
        <v>463</v>
      </c>
      <c r="G166" s="134" t="s">
        <v>328</v>
      </c>
      <c r="H166" s="134" t="s">
        <v>1023</v>
      </c>
      <c r="I166" s="134" t="s">
        <v>368</v>
      </c>
      <c r="J166" s="135">
        <v>221</v>
      </c>
      <c r="K166" s="135">
        <v>0</v>
      </c>
      <c r="L166" s="135">
        <v>0</v>
      </c>
      <c r="M166" s="133" t="str">
        <f t="shared" si="5"/>
        <v>201704</v>
      </c>
    </row>
    <row r="167" spans="1:13" x14ac:dyDescent="0.25">
      <c r="A167" s="35" t="str">
        <f>VLOOKUP(B167,ResCat!$A$2:$B$269,2,FALSE)</f>
        <v>XXX</v>
      </c>
      <c r="B167" s="68" t="str">
        <f>IF(ISNA(VLOOKUP(C167,COA!$A$2:$B$340,2,FALSE)),"XXX",VLOOKUP(C167,COA!$A$2:$B$340,2,FALSE))</f>
        <v>XXX</v>
      </c>
      <c r="C167" s="149" t="str">
        <f t="shared" si="6"/>
        <v>0001-0000-0003</v>
      </c>
      <c r="D167" s="134" t="s">
        <v>564</v>
      </c>
      <c r="E167" s="134" t="s">
        <v>510</v>
      </c>
      <c r="F167" s="134" t="s">
        <v>463</v>
      </c>
      <c r="G167" s="134" t="s">
        <v>332</v>
      </c>
      <c r="H167" s="134" t="s">
        <v>1023</v>
      </c>
      <c r="I167" s="134" t="s">
        <v>368</v>
      </c>
      <c r="J167" s="135">
        <v>236</v>
      </c>
      <c r="K167" s="135">
        <v>0</v>
      </c>
      <c r="L167" s="135">
        <v>0</v>
      </c>
      <c r="M167" s="133" t="str">
        <f t="shared" si="5"/>
        <v>201706</v>
      </c>
    </row>
    <row r="168" spans="1:13" x14ac:dyDescent="0.25">
      <c r="A168" s="35" t="str">
        <f>VLOOKUP(B168,ResCat!$A$2:$B$269,2,FALSE)</f>
        <v>XXX</v>
      </c>
      <c r="B168" s="68" t="str">
        <f>IF(ISNA(VLOOKUP(C168,COA!$A$2:$B$340,2,FALSE)),"XXX",VLOOKUP(C168,COA!$A$2:$B$340,2,FALSE))</f>
        <v>XXX</v>
      </c>
      <c r="C168" s="149" t="str">
        <f t="shared" si="6"/>
        <v>0001-0000-0003</v>
      </c>
      <c r="D168" s="134" t="s">
        <v>564</v>
      </c>
      <c r="E168" s="134" t="s">
        <v>510</v>
      </c>
      <c r="F168" s="134" t="s">
        <v>463</v>
      </c>
      <c r="G168" s="134" t="s">
        <v>4</v>
      </c>
      <c r="H168" s="134" t="s">
        <v>1023</v>
      </c>
      <c r="I168" s="134" t="s">
        <v>368</v>
      </c>
      <c r="J168" s="135">
        <v>474</v>
      </c>
      <c r="K168" s="135">
        <v>0</v>
      </c>
      <c r="L168" s="135">
        <v>0</v>
      </c>
      <c r="M168" s="133" t="str">
        <f t="shared" si="5"/>
        <v>201708</v>
      </c>
    </row>
    <row r="169" spans="1:13" x14ac:dyDescent="0.25">
      <c r="A169" s="35" t="str">
        <f>VLOOKUP(B169,ResCat!$A$2:$B$269,2,FALSE)</f>
        <v>XXX</v>
      </c>
      <c r="B169" s="68" t="str">
        <f>IF(ISNA(VLOOKUP(C169,COA!$A$2:$B$340,2,FALSE)),"XXX",VLOOKUP(C169,COA!$A$2:$B$340,2,FALSE))</f>
        <v>XXX</v>
      </c>
      <c r="C169" s="149" t="str">
        <f t="shared" si="6"/>
        <v>0001-0000-0003</v>
      </c>
      <c r="D169" s="134" t="s">
        <v>564</v>
      </c>
      <c r="E169" s="134" t="s">
        <v>510</v>
      </c>
      <c r="F169" s="134" t="s">
        <v>463</v>
      </c>
      <c r="G169" s="134" t="s">
        <v>511</v>
      </c>
      <c r="H169" s="134" t="s">
        <v>1023</v>
      </c>
      <c r="I169" s="134" t="s">
        <v>368</v>
      </c>
      <c r="J169" s="135">
        <v>8050</v>
      </c>
      <c r="K169" s="135">
        <v>190</v>
      </c>
      <c r="L169" s="135">
        <v>46</v>
      </c>
      <c r="M169" s="133" t="str">
        <f t="shared" si="5"/>
        <v>201709</v>
      </c>
    </row>
    <row r="170" spans="1:13" x14ac:dyDescent="0.25">
      <c r="A170" s="35" t="str">
        <f>VLOOKUP(B170,ResCat!$A$2:$B$269,2,FALSE)</f>
        <v>XXX</v>
      </c>
      <c r="B170" s="68" t="str">
        <f>IF(ISNA(VLOOKUP(C170,COA!$A$2:$B$340,2,FALSE)),"XXX",VLOOKUP(C170,COA!$A$2:$B$340,2,FALSE))</f>
        <v>XXX</v>
      </c>
      <c r="C170" s="149" t="str">
        <f t="shared" si="6"/>
        <v>0001-0000-0003</v>
      </c>
      <c r="D170" s="134" t="s">
        <v>564</v>
      </c>
      <c r="E170" s="134" t="s">
        <v>510</v>
      </c>
      <c r="F170" s="134" t="s">
        <v>463</v>
      </c>
      <c r="G170" s="134" t="s">
        <v>969</v>
      </c>
      <c r="H170" s="134" t="s">
        <v>1023</v>
      </c>
      <c r="I170" s="134" t="s">
        <v>368</v>
      </c>
      <c r="J170" s="135">
        <v>239.5</v>
      </c>
      <c r="K170" s="135">
        <v>0</v>
      </c>
      <c r="L170" s="135">
        <v>0</v>
      </c>
      <c r="M170" s="133" t="str">
        <f t="shared" si="5"/>
        <v>201710</v>
      </c>
    </row>
    <row r="171" spans="1:13" x14ac:dyDescent="0.25">
      <c r="A171" s="35" t="str">
        <f>VLOOKUP(B171,ResCat!$A$2:$B$269,2,FALSE)</f>
        <v>XXX</v>
      </c>
      <c r="B171" s="68" t="str">
        <f>IF(ISNA(VLOOKUP(C171,COA!$A$2:$B$340,2,FALSE)),"XXX",VLOOKUP(C171,COA!$A$2:$B$340,2,FALSE))</f>
        <v>XXX</v>
      </c>
      <c r="C171" s="149" t="str">
        <f t="shared" si="6"/>
        <v>0001-0000-0003</v>
      </c>
      <c r="D171" s="134" t="s">
        <v>564</v>
      </c>
      <c r="E171" s="134" t="s">
        <v>510</v>
      </c>
      <c r="F171" s="134" t="s">
        <v>463</v>
      </c>
      <c r="G171" s="134" t="s">
        <v>961</v>
      </c>
      <c r="H171" s="134" t="s">
        <v>1023</v>
      </c>
      <c r="I171" s="134" t="s">
        <v>368</v>
      </c>
      <c r="J171" s="135">
        <v>792</v>
      </c>
      <c r="K171" s="135">
        <v>60</v>
      </c>
      <c r="L171" s="135">
        <v>24</v>
      </c>
      <c r="M171" s="133" t="str">
        <f t="shared" si="5"/>
        <v>201711</v>
      </c>
    </row>
    <row r="172" spans="1:13" x14ac:dyDescent="0.25">
      <c r="A172" s="35" t="str">
        <f>VLOOKUP(B172,ResCat!$A$2:$B$269,2,FALSE)</f>
        <v>XXX</v>
      </c>
      <c r="B172" s="68" t="str">
        <f>IF(ISNA(VLOOKUP(C172,COA!$A$2:$B$340,2,FALSE)),"XXX",VLOOKUP(C172,COA!$A$2:$B$340,2,FALSE))</f>
        <v>XXX</v>
      </c>
      <c r="C172" s="149" t="str">
        <f t="shared" si="6"/>
        <v>0001-0000-0003</v>
      </c>
      <c r="D172" s="134" t="s">
        <v>564</v>
      </c>
      <c r="E172" s="134" t="s">
        <v>510</v>
      </c>
      <c r="F172" s="134" t="s">
        <v>463</v>
      </c>
      <c r="G172" s="134" t="s">
        <v>970</v>
      </c>
      <c r="H172" s="134" t="s">
        <v>1023</v>
      </c>
      <c r="I172" s="134" t="s">
        <v>368</v>
      </c>
      <c r="J172" s="135">
        <v>16772.400000000001</v>
      </c>
      <c r="K172" s="135">
        <v>1424</v>
      </c>
      <c r="L172" s="135">
        <v>224</v>
      </c>
      <c r="M172" s="133" t="str">
        <f t="shared" si="5"/>
        <v>201712</v>
      </c>
    </row>
    <row r="173" spans="1:13" x14ac:dyDescent="0.25">
      <c r="A173" s="35" t="str">
        <f>VLOOKUP(B173,ResCat!$A$2:$B$269,2,FALSE)</f>
        <v>XXX</v>
      </c>
      <c r="B173" s="68" t="str">
        <f>IF(ISNA(VLOOKUP(C173,COA!$A$2:$B$340,2,FALSE)),"XXX",VLOOKUP(C173,COA!$A$2:$B$340,2,FALSE))</f>
        <v>XXX</v>
      </c>
      <c r="C173" s="149" t="str">
        <f t="shared" si="6"/>
        <v>0001-0000-0003</v>
      </c>
      <c r="D173" s="134" t="s">
        <v>564</v>
      </c>
      <c r="E173" s="134" t="s">
        <v>510</v>
      </c>
      <c r="F173" s="134" t="s">
        <v>463</v>
      </c>
      <c r="G173" s="134" t="s">
        <v>1023</v>
      </c>
      <c r="H173" s="134" t="s">
        <v>1023</v>
      </c>
      <c r="I173" s="134" t="s">
        <v>368</v>
      </c>
      <c r="J173" s="135">
        <v>7030</v>
      </c>
      <c r="K173" s="135">
        <v>294</v>
      </c>
      <c r="L173" s="135">
        <v>146</v>
      </c>
      <c r="M173" s="133" t="str">
        <f t="shared" si="5"/>
        <v>201801</v>
      </c>
    </row>
    <row r="174" spans="1:13" x14ac:dyDescent="0.25">
      <c r="A174" s="35" t="str">
        <f>VLOOKUP(B174,ResCat!$A$2:$B$269,2,FALSE)</f>
        <v>AGDMHC</v>
      </c>
      <c r="B174" s="68" t="str">
        <f>IF(ISNA(VLOOKUP(C174,COA!$A$2:$B$340,2,FALSE)),"XXX",VLOOKUP(C174,COA!$A$2:$B$340,2,FALSE))</f>
        <v>D91</v>
      </c>
      <c r="C174" s="149" t="str">
        <f t="shared" si="6"/>
        <v>0001-1000-0003</v>
      </c>
      <c r="D174" s="134" t="s">
        <v>564</v>
      </c>
      <c r="E174" s="134" t="s">
        <v>409</v>
      </c>
      <c r="F174" s="134" t="s">
        <v>463</v>
      </c>
      <c r="G174" s="134" t="s">
        <v>354</v>
      </c>
      <c r="H174" s="134" t="s">
        <v>1023</v>
      </c>
      <c r="I174" s="134" t="s">
        <v>368</v>
      </c>
      <c r="J174" s="135">
        <v>157</v>
      </c>
      <c r="K174" s="135">
        <v>0</v>
      </c>
      <c r="L174" s="135">
        <v>0</v>
      </c>
      <c r="M174" s="133" t="str">
        <f t="shared" si="5"/>
        <v>201601</v>
      </c>
    </row>
    <row r="175" spans="1:13" x14ac:dyDescent="0.25">
      <c r="A175" s="35" t="str">
        <f>VLOOKUP(B175,ResCat!$A$2:$B$269,2,FALSE)</f>
        <v>AGDMHC</v>
      </c>
      <c r="B175" s="68" t="str">
        <f>IF(ISNA(VLOOKUP(C175,COA!$A$2:$B$340,2,FALSE)),"XXX",VLOOKUP(C175,COA!$A$2:$B$340,2,FALSE))</f>
        <v>D91</v>
      </c>
      <c r="C175" s="149" t="str">
        <f t="shared" si="6"/>
        <v>0001-1000-0003</v>
      </c>
      <c r="D175" s="134" t="s">
        <v>564</v>
      </c>
      <c r="E175" s="134" t="s">
        <v>409</v>
      </c>
      <c r="F175" s="134" t="s">
        <v>463</v>
      </c>
      <c r="G175" s="134" t="s">
        <v>347</v>
      </c>
      <c r="H175" s="134" t="s">
        <v>1023</v>
      </c>
      <c r="I175" s="134" t="s">
        <v>368</v>
      </c>
      <c r="J175" s="135">
        <v>154</v>
      </c>
      <c r="K175" s="135">
        <v>0</v>
      </c>
      <c r="L175" s="135">
        <v>0</v>
      </c>
      <c r="M175" s="133" t="str">
        <f t="shared" si="5"/>
        <v>201603</v>
      </c>
    </row>
    <row r="176" spans="1:13" x14ac:dyDescent="0.25">
      <c r="A176" s="35" t="str">
        <f>VLOOKUP(B176,ResCat!$A$2:$B$269,2,FALSE)</f>
        <v>AGDMHC</v>
      </c>
      <c r="B176" s="68" t="str">
        <f>IF(ISNA(VLOOKUP(C176,COA!$A$2:$B$340,2,FALSE)),"XXX",VLOOKUP(C176,COA!$A$2:$B$340,2,FALSE))</f>
        <v>D91</v>
      </c>
      <c r="C176" s="149" t="str">
        <f t="shared" si="6"/>
        <v>0001-1000-0003</v>
      </c>
      <c r="D176" s="134" t="s">
        <v>564</v>
      </c>
      <c r="E176" s="134" t="s">
        <v>409</v>
      </c>
      <c r="F176" s="134" t="s">
        <v>463</v>
      </c>
      <c r="G176" s="134" t="s">
        <v>342</v>
      </c>
      <c r="H176" s="134" t="s">
        <v>1023</v>
      </c>
      <c r="I176" s="134" t="s">
        <v>368</v>
      </c>
      <c r="J176" s="135">
        <v>289</v>
      </c>
      <c r="K176" s="135">
        <v>0</v>
      </c>
      <c r="L176" s="135">
        <v>0</v>
      </c>
      <c r="M176" s="133" t="str">
        <f t="shared" si="5"/>
        <v>201609</v>
      </c>
    </row>
    <row r="177" spans="1:13" x14ac:dyDescent="0.25">
      <c r="A177" s="35" t="str">
        <f>VLOOKUP(B177,ResCat!$A$2:$B$269,2,FALSE)</f>
        <v>AGDMHC</v>
      </c>
      <c r="B177" s="68" t="str">
        <f>IF(ISNA(VLOOKUP(C177,COA!$A$2:$B$340,2,FALSE)),"XXX",VLOOKUP(C177,COA!$A$2:$B$340,2,FALSE))</f>
        <v>D91</v>
      </c>
      <c r="C177" s="149" t="str">
        <f t="shared" si="6"/>
        <v>0001-1000-0003</v>
      </c>
      <c r="D177" s="134" t="s">
        <v>564</v>
      </c>
      <c r="E177" s="134" t="s">
        <v>409</v>
      </c>
      <c r="F177" s="134" t="s">
        <v>463</v>
      </c>
      <c r="G177" s="134" t="s">
        <v>328</v>
      </c>
      <c r="H177" s="134" t="s">
        <v>1023</v>
      </c>
      <c r="I177" s="134" t="s">
        <v>368</v>
      </c>
      <c r="J177" s="135">
        <v>563</v>
      </c>
      <c r="K177" s="135">
        <v>234</v>
      </c>
      <c r="L177" s="135">
        <v>211</v>
      </c>
      <c r="M177" s="133" t="str">
        <f t="shared" si="5"/>
        <v>201704</v>
      </c>
    </row>
    <row r="178" spans="1:13" x14ac:dyDescent="0.25">
      <c r="A178" s="35" t="str">
        <f>VLOOKUP(B178,ResCat!$A$2:$B$269,2,FALSE)</f>
        <v>AGDMHC</v>
      </c>
      <c r="B178" s="68" t="str">
        <f>IF(ISNA(VLOOKUP(C178,COA!$A$2:$B$340,2,FALSE)),"XXX",VLOOKUP(C178,COA!$A$2:$B$340,2,FALSE))</f>
        <v>D91</v>
      </c>
      <c r="C178" s="149" t="str">
        <f t="shared" si="6"/>
        <v>0001-1000-0003</v>
      </c>
      <c r="D178" s="134" t="s">
        <v>564</v>
      </c>
      <c r="E178" s="134" t="s">
        <v>409</v>
      </c>
      <c r="F178" s="134" t="s">
        <v>463</v>
      </c>
      <c r="G178" s="134" t="s">
        <v>330</v>
      </c>
      <c r="H178" s="134" t="s">
        <v>1023</v>
      </c>
      <c r="I178" s="134" t="s">
        <v>368</v>
      </c>
      <c r="J178" s="135">
        <v>1193</v>
      </c>
      <c r="K178" s="135">
        <v>391</v>
      </c>
      <c r="L178" s="135">
        <v>324</v>
      </c>
      <c r="M178" s="133" t="str">
        <f t="shared" si="5"/>
        <v>201705</v>
      </c>
    </row>
    <row r="179" spans="1:13" x14ac:dyDescent="0.25">
      <c r="A179" s="35" t="str">
        <f>VLOOKUP(B179,ResCat!$A$2:$B$269,2,FALSE)</f>
        <v>AGDMHC</v>
      </c>
      <c r="B179" s="68" t="str">
        <f>IF(ISNA(VLOOKUP(C179,COA!$A$2:$B$340,2,FALSE)),"XXX",VLOOKUP(C179,COA!$A$2:$B$340,2,FALSE))</f>
        <v>D91</v>
      </c>
      <c r="C179" s="149" t="str">
        <f t="shared" si="6"/>
        <v>0001-1000-0003</v>
      </c>
      <c r="D179" s="134" t="s">
        <v>564</v>
      </c>
      <c r="E179" s="134" t="s">
        <v>409</v>
      </c>
      <c r="F179" s="134" t="s">
        <v>463</v>
      </c>
      <c r="G179" s="134" t="s">
        <v>332</v>
      </c>
      <c r="H179" s="134" t="s">
        <v>1023</v>
      </c>
      <c r="I179" s="134" t="s">
        <v>368</v>
      </c>
      <c r="J179" s="135">
        <v>520</v>
      </c>
      <c r="K179" s="135">
        <v>0</v>
      </c>
      <c r="L179" s="135">
        <v>0</v>
      </c>
      <c r="M179" s="133" t="str">
        <f t="shared" si="5"/>
        <v>201706</v>
      </c>
    </row>
    <row r="180" spans="1:13" x14ac:dyDescent="0.25">
      <c r="A180" s="35" t="str">
        <f>VLOOKUP(B180,ResCat!$A$2:$B$269,2,FALSE)</f>
        <v>AGDMHC</v>
      </c>
      <c r="B180" s="68" t="str">
        <f>IF(ISNA(VLOOKUP(C180,COA!$A$2:$B$340,2,FALSE)),"XXX",VLOOKUP(C180,COA!$A$2:$B$340,2,FALSE))</f>
        <v>D91</v>
      </c>
      <c r="C180" s="149" t="str">
        <f t="shared" si="6"/>
        <v>0001-1000-0003</v>
      </c>
      <c r="D180" s="134" t="s">
        <v>564</v>
      </c>
      <c r="E180" s="134" t="s">
        <v>409</v>
      </c>
      <c r="F180" s="134" t="s">
        <v>463</v>
      </c>
      <c r="G180" s="134" t="s">
        <v>335</v>
      </c>
      <c r="H180" s="134" t="s">
        <v>1023</v>
      </c>
      <c r="I180" s="134" t="s">
        <v>368</v>
      </c>
      <c r="J180" s="135">
        <v>50</v>
      </c>
      <c r="K180" s="135">
        <v>50</v>
      </c>
      <c r="L180" s="135">
        <v>50</v>
      </c>
      <c r="M180" s="133" t="str">
        <f t="shared" si="5"/>
        <v>201707</v>
      </c>
    </row>
    <row r="181" spans="1:13" x14ac:dyDescent="0.25">
      <c r="A181" s="35" t="str">
        <f>VLOOKUP(B181,ResCat!$A$2:$B$269,2,FALSE)</f>
        <v>AGDMHC</v>
      </c>
      <c r="B181" s="68" t="str">
        <f>IF(ISNA(VLOOKUP(C181,COA!$A$2:$B$340,2,FALSE)),"XXX",VLOOKUP(C181,COA!$A$2:$B$340,2,FALSE))</f>
        <v>D91</v>
      </c>
      <c r="C181" s="149" t="str">
        <f t="shared" si="6"/>
        <v>0001-1000-0003</v>
      </c>
      <c r="D181" s="134" t="s">
        <v>564</v>
      </c>
      <c r="E181" s="134" t="s">
        <v>409</v>
      </c>
      <c r="F181" s="134" t="s">
        <v>463</v>
      </c>
      <c r="G181" s="134" t="s">
        <v>4</v>
      </c>
      <c r="H181" s="134" t="s">
        <v>1023</v>
      </c>
      <c r="I181" s="134" t="s">
        <v>368</v>
      </c>
      <c r="J181" s="135">
        <v>2333</v>
      </c>
      <c r="K181" s="135">
        <v>0</v>
      </c>
      <c r="L181" s="135">
        <v>0</v>
      </c>
      <c r="M181" s="133" t="str">
        <f t="shared" si="5"/>
        <v>201708</v>
      </c>
    </row>
    <row r="182" spans="1:13" x14ac:dyDescent="0.25">
      <c r="A182" s="35" t="str">
        <f>VLOOKUP(B182,ResCat!$A$2:$B$269,2,FALSE)</f>
        <v>AGDMHC</v>
      </c>
      <c r="B182" s="68" t="str">
        <f>IF(ISNA(VLOOKUP(C182,COA!$A$2:$B$340,2,FALSE)),"XXX",VLOOKUP(C182,COA!$A$2:$B$340,2,FALSE))</f>
        <v>D91</v>
      </c>
      <c r="C182" s="149" t="str">
        <f t="shared" si="6"/>
        <v>0001-1000-0003</v>
      </c>
      <c r="D182" s="134" t="s">
        <v>564</v>
      </c>
      <c r="E182" s="134" t="s">
        <v>409</v>
      </c>
      <c r="F182" s="134" t="s">
        <v>463</v>
      </c>
      <c r="G182" s="134" t="s">
        <v>969</v>
      </c>
      <c r="H182" s="134" t="s">
        <v>1023</v>
      </c>
      <c r="I182" s="134" t="s">
        <v>368</v>
      </c>
      <c r="J182" s="135">
        <v>10836</v>
      </c>
      <c r="K182" s="135">
        <v>93</v>
      </c>
      <c r="L182" s="135">
        <v>93</v>
      </c>
      <c r="M182" s="133" t="str">
        <f t="shared" si="5"/>
        <v>201710</v>
      </c>
    </row>
    <row r="183" spans="1:13" x14ac:dyDescent="0.25">
      <c r="A183" s="35" t="str">
        <f>VLOOKUP(B183,ResCat!$A$2:$B$269,2,FALSE)</f>
        <v>AGDMHC</v>
      </c>
      <c r="B183" s="68" t="str">
        <f>IF(ISNA(VLOOKUP(C183,COA!$A$2:$B$340,2,FALSE)),"XXX",VLOOKUP(C183,COA!$A$2:$B$340,2,FALSE))</f>
        <v>D91</v>
      </c>
      <c r="C183" s="149" t="str">
        <f t="shared" si="6"/>
        <v>0001-1000-0003</v>
      </c>
      <c r="D183" s="134" t="s">
        <v>564</v>
      </c>
      <c r="E183" s="134" t="s">
        <v>409</v>
      </c>
      <c r="F183" s="134" t="s">
        <v>463</v>
      </c>
      <c r="G183" s="134" t="s">
        <v>961</v>
      </c>
      <c r="H183" s="134" t="s">
        <v>1023</v>
      </c>
      <c r="I183" s="134" t="s">
        <v>368</v>
      </c>
      <c r="J183" s="135">
        <v>1682</v>
      </c>
      <c r="K183" s="135">
        <v>720</v>
      </c>
      <c r="L183" s="135">
        <v>330</v>
      </c>
      <c r="M183" s="133" t="str">
        <f t="shared" si="5"/>
        <v>201711</v>
      </c>
    </row>
    <row r="184" spans="1:13" x14ac:dyDescent="0.25">
      <c r="A184" s="35" t="str">
        <f>VLOOKUP(B184,ResCat!$A$2:$B$269,2,FALSE)</f>
        <v>AGDMHC</v>
      </c>
      <c r="B184" s="68" t="str">
        <f>IF(ISNA(VLOOKUP(C184,COA!$A$2:$B$340,2,FALSE)),"XXX",VLOOKUP(C184,COA!$A$2:$B$340,2,FALSE))</f>
        <v>D91</v>
      </c>
      <c r="C184" s="149" t="str">
        <f t="shared" si="6"/>
        <v>0001-1000-0003</v>
      </c>
      <c r="D184" s="134" t="s">
        <v>564</v>
      </c>
      <c r="E184" s="134" t="s">
        <v>409</v>
      </c>
      <c r="F184" s="134" t="s">
        <v>463</v>
      </c>
      <c r="G184" s="134" t="s">
        <v>970</v>
      </c>
      <c r="H184" s="134" t="s">
        <v>1023</v>
      </c>
      <c r="I184" s="134" t="s">
        <v>368</v>
      </c>
      <c r="J184" s="135">
        <v>17359</v>
      </c>
      <c r="K184" s="135">
        <v>3574.5</v>
      </c>
      <c r="L184" s="135">
        <v>1583.5</v>
      </c>
      <c r="M184" s="133" t="str">
        <f t="shared" si="5"/>
        <v>201712</v>
      </c>
    </row>
    <row r="185" spans="1:13" x14ac:dyDescent="0.25">
      <c r="A185" s="35" t="str">
        <f>VLOOKUP(B185,ResCat!$A$2:$B$269,2,FALSE)</f>
        <v>AGDMHC</v>
      </c>
      <c r="B185" s="68" t="str">
        <f>IF(ISNA(VLOOKUP(C185,COA!$A$2:$B$340,2,FALSE)),"XXX",VLOOKUP(C185,COA!$A$2:$B$340,2,FALSE))</f>
        <v>D91</v>
      </c>
      <c r="C185" s="149" t="str">
        <f t="shared" si="6"/>
        <v>0001-1000-0003</v>
      </c>
      <c r="D185" s="134" t="s">
        <v>564</v>
      </c>
      <c r="E185" s="134" t="s">
        <v>409</v>
      </c>
      <c r="F185" s="134" t="s">
        <v>463</v>
      </c>
      <c r="G185" s="134" t="s">
        <v>1023</v>
      </c>
      <c r="H185" s="134" t="s">
        <v>1023</v>
      </c>
      <c r="I185" s="134" t="s">
        <v>368</v>
      </c>
      <c r="J185" s="135">
        <v>22807.7</v>
      </c>
      <c r="K185" s="135">
        <v>3505</v>
      </c>
      <c r="L185" s="135">
        <v>1245</v>
      </c>
      <c r="M185" s="133" t="str">
        <f t="shared" si="5"/>
        <v>201801</v>
      </c>
    </row>
    <row r="186" spans="1:13" x14ac:dyDescent="0.25">
      <c r="A186" s="35" t="str">
        <f>VLOOKUP(B186,ResCat!$A$2:$B$269,2,FALSE)</f>
        <v>AGDMHC</v>
      </c>
      <c r="B186" s="68" t="str">
        <f>IF(ISNA(VLOOKUP(C186,COA!$A$2:$B$340,2,FALSE)),"XXX",VLOOKUP(C186,COA!$A$2:$B$340,2,FALSE))</f>
        <v>D96</v>
      </c>
      <c r="C186" s="149" t="str">
        <f t="shared" si="6"/>
        <v>0001-1001-0003</v>
      </c>
      <c r="D186" s="134" t="s">
        <v>564</v>
      </c>
      <c r="E186" s="134" t="s">
        <v>417</v>
      </c>
      <c r="F186" s="134" t="s">
        <v>463</v>
      </c>
      <c r="G186" s="134" t="s">
        <v>349</v>
      </c>
      <c r="H186" s="134" t="s">
        <v>1023</v>
      </c>
      <c r="I186" s="134" t="s">
        <v>368</v>
      </c>
      <c r="J186" s="135">
        <v>3190</v>
      </c>
      <c r="K186" s="135">
        <v>0</v>
      </c>
      <c r="L186" s="135">
        <v>0</v>
      </c>
      <c r="M186" s="133" t="str">
        <f t="shared" si="5"/>
        <v>201601</v>
      </c>
    </row>
    <row r="187" spans="1:13" x14ac:dyDescent="0.25">
      <c r="A187" s="35" t="str">
        <f>VLOOKUP(B187,ResCat!$A$2:$B$269,2,FALSE)</f>
        <v>AGDMHC</v>
      </c>
      <c r="B187" s="68" t="str">
        <f>IF(ISNA(VLOOKUP(C187,COA!$A$2:$B$340,2,FALSE)),"XXX",VLOOKUP(C187,COA!$A$2:$B$340,2,FALSE))</f>
        <v>D96</v>
      </c>
      <c r="C187" s="149" t="str">
        <f t="shared" si="6"/>
        <v>0001-1001-0003</v>
      </c>
      <c r="D187" s="134" t="s">
        <v>564</v>
      </c>
      <c r="E187" s="134" t="s">
        <v>417</v>
      </c>
      <c r="F187" s="134" t="s">
        <v>463</v>
      </c>
      <c r="G187" s="134" t="s">
        <v>354</v>
      </c>
      <c r="H187" s="134" t="s">
        <v>1023</v>
      </c>
      <c r="I187" s="134" t="s">
        <v>368</v>
      </c>
      <c r="J187" s="135">
        <v>1509</v>
      </c>
      <c r="K187" s="135">
        <v>0</v>
      </c>
      <c r="L187" s="135">
        <v>0</v>
      </c>
      <c r="M187" s="133" t="str">
        <f t="shared" si="5"/>
        <v>201601</v>
      </c>
    </row>
    <row r="188" spans="1:13" x14ac:dyDescent="0.25">
      <c r="A188" s="35" t="str">
        <f>VLOOKUP(B188,ResCat!$A$2:$B$269,2,FALSE)</f>
        <v>AGDMHC</v>
      </c>
      <c r="B188" s="68" t="str">
        <f>IF(ISNA(VLOOKUP(C188,COA!$A$2:$B$340,2,FALSE)),"XXX",VLOOKUP(C188,COA!$A$2:$B$340,2,FALSE))</f>
        <v>D96</v>
      </c>
      <c r="C188" s="149" t="str">
        <f t="shared" si="6"/>
        <v>0001-1001-0003</v>
      </c>
      <c r="D188" s="134" t="s">
        <v>564</v>
      </c>
      <c r="E188" s="134" t="s">
        <v>417</v>
      </c>
      <c r="F188" s="134" t="s">
        <v>463</v>
      </c>
      <c r="G188" s="134" t="s">
        <v>366</v>
      </c>
      <c r="H188" s="134" t="s">
        <v>1023</v>
      </c>
      <c r="I188" s="134" t="s">
        <v>368</v>
      </c>
      <c r="J188" s="135">
        <v>147</v>
      </c>
      <c r="K188" s="135">
        <v>0</v>
      </c>
      <c r="L188" s="135">
        <v>0</v>
      </c>
      <c r="M188" s="133" t="str">
        <f t="shared" si="5"/>
        <v>201601</v>
      </c>
    </row>
    <row r="189" spans="1:13" x14ac:dyDescent="0.25">
      <c r="A189" s="35" t="str">
        <f>VLOOKUP(B189,ResCat!$A$2:$B$269,2,FALSE)</f>
        <v>AGDMHC</v>
      </c>
      <c r="B189" s="68" t="str">
        <f>IF(ISNA(VLOOKUP(C189,COA!$A$2:$B$340,2,FALSE)),"XXX",VLOOKUP(C189,COA!$A$2:$B$340,2,FALSE))</f>
        <v>D96</v>
      </c>
      <c r="C189" s="149" t="str">
        <f t="shared" si="6"/>
        <v>0001-1001-0003</v>
      </c>
      <c r="D189" s="134" t="s">
        <v>564</v>
      </c>
      <c r="E189" s="134" t="s">
        <v>417</v>
      </c>
      <c r="F189" s="134" t="s">
        <v>463</v>
      </c>
      <c r="G189" s="134" t="s">
        <v>337</v>
      </c>
      <c r="H189" s="134" t="s">
        <v>1023</v>
      </c>
      <c r="I189" s="134" t="s">
        <v>368</v>
      </c>
      <c r="J189" s="135">
        <v>168</v>
      </c>
      <c r="K189" s="135">
        <v>0</v>
      </c>
      <c r="L189" s="135">
        <v>0</v>
      </c>
      <c r="M189" s="133" t="str">
        <f t="shared" si="5"/>
        <v>201601</v>
      </c>
    </row>
    <row r="190" spans="1:13" x14ac:dyDescent="0.25">
      <c r="A190" s="35" t="str">
        <f>VLOOKUP(B190,ResCat!$A$2:$B$269,2,FALSE)</f>
        <v>AGDMHC</v>
      </c>
      <c r="B190" s="68" t="str">
        <f>IF(ISNA(VLOOKUP(C190,COA!$A$2:$B$340,2,FALSE)),"XXX",VLOOKUP(C190,COA!$A$2:$B$340,2,FALSE))</f>
        <v>D96</v>
      </c>
      <c r="C190" s="149" t="str">
        <f t="shared" si="6"/>
        <v>0001-1001-0003</v>
      </c>
      <c r="D190" s="134" t="s">
        <v>564</v>
      </c>
      <c r="E190" s="134" t="s">
        <v>417</v>
      </c>
      <c r="F190" s="134" t="s">
        <v>463</v>
      </c>
      <c r="G190" s="134" t="s">
        <v>361</v>
      </c>
      <c r="H190" s="134" t="s">
        <v>1023</v>
      </c>
      <c r="I190" s="134" t="s">
        <v>368</v>
      </c>
      <c r="J190" s="135">
        <v>479</v>
      </c>
      <c r="K190" s="135">
        <v>0</v>
      </c>
      <c r="L190" s="135">
        <v>0</v>
      </c>
      <c r="M190" s="133" t="str">
        <f t="shared" si="5"/>
        <v>201604</v>
      </c>
    </row>
    <row r="191" spans="1:13" x14ac:dyDescent="0.25">
      <c r="A191" s="35" t="str">
        <f>VLOOKUP(B191,ResCat!$A$2:$B$269,2,FALSE)</f>
        <v>AGDMHC</v>
      </c>
      <c r="B191" s="68" t="str">
        <f>IF(ISNA(VLOOKUP(C191,COA!$A$2:$B$340,2,FALSE)),"XXX",VLOOKUP(C191,COA!$A$2:$B$340,2,FALSE))</f>
        <v>D96</v>
      </c>
      <c r="C191" s="149" t="str">
        <f t="shared" si="6"/>
        <v>0001-1001-0003</v>
      </c>
      <c r="D191" s="134" t="s">
        <v>564</v>
      </c>
      <c r="E191" s="134" t="s">
        <v>417</v>
      </c>
      <c r="F191" s="134" t="s">
        <v>463</v>
      </c>
      <c r="G191" s="134" t="s">
        <v>312</v>
      </c>
      <c r="H191" s="134" t="s">
        <v>1023</v>
      </c>
      <c r="I191" s="134" t="s">
        <v>368</v>
      </c>
      <c r="J191" s="135">
        <v>59</v>
      </c>
      <c r="K191" s="135">
        <v>0</v>
      </c>
      <c r="L191" s="135">
        <v>0</v>
      </c>
      <c r="M191" s="133" t="str">
        <f t="shared" si="5"/>
        <v>201605</v>
      </c>
    </row>
    <row r="192" spans="1:13" x14ac:dyDescent="0.25">
      <c r="A192" s="35" t="str">
        <f>VLOOKUP(B192,ResCat!$A$2:$B$269,2,FALSE)</f>
        <v>AGDMHC</v>
      </c>
      <c r="B192" s="68" t="str">
        <f>IF(ISNA(VLOOKUP(C192,COA!$A$2:$B$340,2,FALSE)),"XXX",VLOOKUP(C192,COA!$A$2:$B$340,2,FALSE))</f>
        <v>D96</v>
      </c>
      <c r="C192" s="149" t="str">
        <f t="shared" si="6"/>
        <v>0001-1001-0003</v>
      </c>
      <c r="D192" s="134" t="s">
        <v>564</v>
      </c>
      <c r="E192" s="134" t="s">
        <v>417</v>
      </c>
      <c r="F192" s="134" t="s">
        <v>463</v>
      </c>
      <c r="G192" s="134" t="s">
        <v>316</v>
      </c>
      <c r="H192" s="134" t="s">
        <v>1023</v>
      </c>
      <c r="I192" s="134" t="s">
        <v>368</v>
      </c>
      <c r="J192" s="135">
        <v>695</v>
      </c>
      <c r="K192" s="135">
        <v>350</v>
      </c>
      <c r="L192" s="135">
        <v>115</v>
      </c>
      <c r="M192" s="133" t="str">
        <f t="shared" si="5"/>
        <v>201610</v>
      </c>
    </row>
    <row r="193" spans="1:13" x14ac:dyDescent="0.25">
      <c r="A193" s="35" t="str">
        <f>VLOOKUP(B193,ResCat!$A$2:$B$269,2,FALSE)</f>
        <v>AGDMHC</v>
      </c>
      <c r="B193" s="68" t="str">
        <f>IF(ISNA(VLOOKUP(C193,COA!$A$2:$B$340,2,FALSE)),"XXX",VLOOKUP(C193,COA!$A$2:$B$340,2,FALSE))</f>
        <v>D96</v>
      </c>
      <c r="C193" s="149" t="str">
        <f t="shared" si="6"/>
        <v>0001-1001-0003</v>
      </c>
      <c r="D193" s="134" t="s">
        <v>564</v>
      </c>
      <c r="E193" s="134" t="s">
        <v>417</v>
      </c>
      <c r="F193" s="134" t="s">
        <v>463</v>
      </c>
      <c r="G193" s="134" t="s">
        <v>320</v>
      </c>
      <c r="H193" s="134" t="s">
        <v>1023</v>
      </c>
      <c r="I193" s="134" t="s">
        <v>368</v>
      </c>
      <c r="J193" s="135">
        <v>332</v>
      </c>
      <c r="K193" s="135">
        <v>0</v>
      </c>
      <c r="L193" s="135">
        <v>0</v>
      </c>
      <c r="M193" s="133" t="str">
        <f t="shared" si="5"/>
        <v>201612</v>
      </c>
    </row>
    <row r="194" spans="1:13" x14ac:dyDescent="0.25">
      <c r="A194" s="35" t="str">
        <f>VLOOKUP(B194,ResCat!$A$2:$B$269,2,FALSE)</f>
        <v>AGDMHC</v>
      </c>
      <c r="B194" s="68" t="str">
        <f>IF(ISNA(VLOOKUP(C194,COA!$A$2:$B$340,2,FALSE)),"XXX",VLOOKUP(C194,COA!$A$2:$B$340,2,FALSE))</f>
        <v>D96</v>
      </c>
      <c r="C194" s="149" t="str">
        <f t="shared" si="6"/>
        <v>0001-1001-0003</v>
      </c>
      <c r="D194" s="134" t="s">
        <v>564</v>
      </c>
      <c r="E194" s="134" t="s">
        <v>417</v>
      </c>
      <c r="F194" s="134" t="s">
        <v>463</v>
      </c>
      <c r="G194" s="134" t="s">
        <v>322</v>
      </c>
      <c r="H194" s="134" t="s">
        <v>1023</v>
      </c>
      <c r="I194" s="134" t="s">
        <v>368</v>
      </c>
      <c r="J194" s="135">
        <v>12063</v>
      </c>
      <c r="K194" s="135">
        <v>2027</v>
      </c>
      <c r="L194" s="135">
        <v>1358</v>
      </c>
      <c r="M194" s="133" t="str">
        <f t="shared" si="5"/>
        <v>201701</v>
      </c>
    </row>
    <row r="195" spans="1:13" x14ac:dyDescent="0.25">
      <c r="A195" s="35" t="str">
        <f>VLOOKUP(B195,ResCat!$A$2:$B$269,2,FALSE)</f>
        <v>AGDMHC</v>
      </c>
      <c r="B195" s="68" t="str">
        <f>IF(ISNA(VLOOKUP(C195,COA!$A$2:$B$340,2,FALSE)),"XXX",VLOOKUP(C195,COA!$A$2:$B$340,2,FALSE))</f>
        <v>D96</v>
      </c>
      <c r="C195" s="149" t="str">
        <f t="shared" si="6"/>
        <v>0001-1001-0003</v>
      </c>
      <c r="D195" s="134" t="s">
        <v>564</v>
      </c>
      <c r="E195" s="134" t="s">
        <v>417</v>
      </c>
      <c r="F195" s="134" t="s">
        <v>463</v>
      </c>
      <c r="G195" s="134" t="s">
        <v>324</v>
      </c>
      <c r="H195" s="134" t="s">
        <v>1023</v>
      </c>
      <c r="I195" s="134" t="s">
        <v>368</v>
      </c>
      <c r="J195" s="135">
        <v>9839</v>
      </c>
      <c r="K195" s="135">
        <v>1350</v>
      </c>
      <c r="L195" s="135">
        <v>336</v>
      </c>
      <c r="M195" s="133" t="str">
        <f t="shared" si="5"/>
        <v>201702</v>
      </c>
    </row>
    <row r="196" spans="1:13" x14ac:dyDescent="0.25">
      <c r="A196" s="35" t="str">
        <f>VLOOKUP(B196,ResCat!$A$2:$B$269,2,FALSE)</f>
        <v>AGDMHC</v>
      </c>
      <c r="B196" s="68" t="str">
        <f>IF(ISNA(VLOOKUP(C196,COA!$A$2:$B$340,2,FALSE)),"XXX",VLOOKUP(C196,COA!$A$2:$B$340,2,FALSE))</f>
        <v>D96</v>
      </c>
      <c r="C196" s="149" t="str">
        <f t="shared" si="6"/>
        <v>0001-1001-0003</v>
      </c>
      <c r="D196" s="134" t="s">
        <v>564</v>
      </c>
      <c r="E196" s="134" t="s">
        <v>417</v>
      </c>
      <c r="F196" s="134" t="s">
        <v>463</v>
      </c>
      <c r="G196" s="134" t="s">
        <v>326</v>
      </c>
      <c r="H196" s="134" t="s">
        <v>1023</v>
      </c>
      <c r="I196" s="134" t="s">
        <v>368</v>
      </c>
      <c r="J196" s="135">
        <v>11976</v>
      </c>
      <c r="K196" s="135">
        <v>1456</v>
      </c>
      <c r="L196" s="135">
        <v>320</v>
      </c>
      <c r="M196" s="133" t="str">
        <f t="shared" ref="M196:M259" si="7">IF(G196&lt;$M$1,$M$1,G196)</f>
        <v>201703</v>
      </c>
    </row>
    <row r="197" spans="1:13" x14ac:dyDescent="0.25">
      <c r="A197" s="35" t="str">
        <f>VLOOKUP(B197,ResCat!$A$2:$B$269,2,FALSE)</f>
        <v>AGDMHC</v>
      </c>
      <c r="B197" s="68" t="str">
        <f>IF(ISNA(VLOOKUP(C197,COA!$A$2:$B$340,2,FALSE)),"XXX",VLOOKUP(C197,COA!$A$2:$B$340,2,FALSE))</f>
        <v>D96</v>
      </c>
      <c r="C197" s="149" t="str">
        <f t="shared" ref="C197:C260" si="8">D197&amp;"-"&amp;E197&amp;"-"&amp;F197</f>
        <v>0001-1001-0003</v>
      </c>
      <c r="D197" s="134" t="s">
        <v>564</v>
      </c>
      <c r="E197" s="134" t="s">
        <v>417</v>
      </c>
      <c r="F197" s="134" t="s">
        <v>463</v>
      </c>
      <c r="G197" s="134" t="s">
        <v>328</v>
      </c>
      <c r="H197" s="134" t="s">
        <v>1023</v>
      </c>
      <c r="I197" s="134" t="s">
        <v>368</v>
      </c>
      <c r="J197" s="135">
        <v>15677</v>
      </c>
      <c r="K197" s="135">
        <v>1560</v>
      </c>
      <c r="L197" s="135">
        <v>694.4</v>
      </c>
      <c r="M197" s="133" t="str">
        <f t="shared" si="7"/>
        <v>201704</v>
      </c>
    </row>
    <row r="198" spans="1:13" x14ac:dyDescent="0.25">
      <c r="A198" s="35" t="str">
        <f>VLOOKUP(B198,ResCat!$A$2:$B$269,2,FALSE)</f>
        <v>AGDMHC</v>
      </c>
      <c r="B198" s="68" t="str">
        <f>IF(ISNA(VLOOKUP(C198,COA!$A$2:$B$340,2,FALSE)),"XXX",VLOOKUP(C198,COA!$A$2:$B$340,2,FALSE))</f>
        <v>D96</v>
      </c>
      <c r="C198" s="149" t="str">
        <f t="shared" si="8"/>
        <v>0001-1001-0003</v>
      </c>
      <c r="D198" s="134" t="s">
        <v>564</v>
      </c>
      <c r="E198" s="134" t="s">
        <v>417</v>
      </c>
      <c r="F198" s="134" t="s">
        <v>463</v>
      </c>
      <c r="G198" s="134" t="s">
        <v>330</v>
      </c>
      <c r="H198" s="134" t="s">
        <v>1023</v>
      </c>
      <c r="I198" s="134" t="s">
        <v>368</v>
      </c>
      <c r="J198" s="135">
        <v>9668</v>
      </c>
      <c r="K198" s="135">
        <v>2259</v>
      </c>
      <c r="L198" s="135">
        <v>1105</v>
      </c>
      <c r="M198" s="133" t="str">
        <f t="shared" si="7"/>
        <v>201705</v>
      </c>
    </row>
    <row r="199" spans="1:13" x14ac:dyDescent="0.25">
      <c r="A199" s="35" t="str">
        <f>VLOOKUP(B199,ResCat!$A$2:$B$269,2,FALSE)</f>
        <v>AGDMHC</v>
      </c>
      <c r="B199" s="68" t="str">
        <f>IF(ISNA(VLOOKUP(C199,COA!$A$2:$B$340,2,FALSE)),"XXX",VLOOKUP(C199,COA!$A$2:$B$340,2,FALSE))</f>
        <v>D96</v>
      </c>
      <c r="C199" s="149" t="str">
        <f t="shared" si="8"/>
        <v>0001-1001-0003</v>
      </c>
      <c r="D199" s="134" t="s">
        <v>564</v>
      </c>
      <c r="E199" s="134" t="s">
        <v>417</v>
      </c>
      <c r="F199" s="134" t="s">
        <v>463</v>
      </c>
      <c r="G199" s="134" t="s">
        <v>332</v>
      </c>
      <c r="H199" s="134" t="s">
        <v>1023</v>
      </c>
      <c r="I199" s="134" t="s">
        <v>368</v>
      </c>
      <c r="J199" s="135">
        <v>14309</v>
      </c>
      <c r="K199" s="135">
        <v>1415</v>
      </c>
      <c r="L199" s="135">
        <v>990</v>
      </c>
      <c r="M199" s="133" t="str">
        <f t="shared" si="7"/>
        <v>201706</v>
      </c>
    </row>
    <row r="200" spans="1:13" x14ac:dyDescent="0.25">
      <c r="A200" s="35" t="str">
        <f>VLOOKUP(B200,ResCat!$A$2:$B$269,2,FALSE)</f>
        <v>AGDMHC</v>
      </c>
      <c r="B200" s="68" t="str">
        <f>IF(ISNA(VLOOKUP(C200,COA!$A$2:$B$340,2,FALSE)),"XXX",VLOOKUP(C200,COA!$A$2:$B$340,2,FALSE))</f>
        <v>D96</v>
      </c>
      <c r="C200" s="149" t="str">
        <f t="shared" si="8"/>
        <v>0001-1001-0003</v>
      </c>
      <c r="D200" s="134" t="s">
        <v>564</v>
      </c>
      <c r="E200" s="134" t="s">
        <v>417</v>
      </c>
      <c r="F200" s="134" t="s">
        <v>463</v>
      </c>
      <c r="G200" s="134" t="s">
        <v>335</v>
      </c>
      <c r="H200" s="134" t="s">
        <v>1023</v>
      </c>
      <c r="I200" s="134" t="s">
        <v>368</v>
      </c>
      <c r="J200" s="135">
        <v>30629.949999999997</v>
      </c>
      <c r="K200" s="135">
        <v>14829</v>
      </c>
      <c r="L200" s="135">
        <v>6028.9999999999991</v>
      </c>
      <c r="M200" s="133" t="str">
        <f t="shared" si="7"/>
        <v>201707</v>
      </c>
    </row>
    <row r="201" spans="1:13" x14ac:dyDescent="0.25">
      <c r="A201" s="35" t="str">
        <f>VLOOKUP(B201,ResCat!$A$2:$B$269,2,FALSE)</f>
        <v>AGDMHC</v>
      </c>
      <c r="B201" s="68" t="str">
        <f>IF(ISNA(VLOOKUP(C201,COA!$A$2:$B$340,2,FALSE)),"XXX",VLOOKUP(C201,COA!$A$2:$B$340,2,FALSE))</f>
        <v>D96</v>
      </c>
      <c r="C201" s="149" t="str">
        <f t="shared" si="8"/>
        <v>0001-1001-0003</v>
      </c>
      <c r="D201" s="134" t="s">
        <v>564</v>
      </c>
      <c r="E201" s="134" t="s">
        <v>417</v>
      </c>
      <c r="F201" s="134" t="s">
        <v>463</v>
      </c>
      <c r="G201" s="134" t="s">
        <v>4</v>
      </c>
      <c r="H201" s="134" t="s">
        <v>1023</v>
      </c>
      <c r="I201" s="134" t="s">
        <v>368</v>
      </c>
      <c r="J201" s="135">
        <v>80930</v>
      </c>
      <c r="K201" s="135">
        <v>23267</v>
      </c>
      <c r="L201" s="135">
        <v>11568.6</v>
      </c>
      <c r="M201" s="133" t="str">
        <f t="shared" si="7"/>
        <v>201708</v>
      </c>
    </row>
    <row r="202" spans="1:13" x14ac:dyDescent="0.25">
      <c r="A202" s="35" t="str">
        <f>VLOOKUP(B202,ResCat!$A$2:$B$269,2,FALSE)</f>
        <v>AGDMHC</v>
      </c>
      <c r="B202" s="68" t="str">
        <f>IF(ISNA(VLOOKUP(C202,COA!$A$2:$B$340,2,FALSE)),"XXX",VLOOKUP(C202,COA!$A$2:$B$340,2,FALSE))</f>
        <v>D96</v>
      </c>
      <c r="C202" s="149" t="str">
        <f t="shared" si="8"/>
        <v>0001-1001-0003</v>
      </c>
      <c r="D202" s="134" t="s">
        <v>564</v>
      </c>
      <c r="E202" s="134" t="s">
        <v>417</v>
      </c>
      <c r="F202" s="134" t="s">
        <v>463</v>
      </c>
      <c r="G202" s="134" t="s">
        <v>511</v>
      </c>
      <c r="H202" s="134" t="s">
        <v>1023</v>
      </c>
      <c r="I202" s="134" t="s">
        <v>368</v>
      </c>
      <c r="J202" s="135">
        <v>46568</v>
      </c>
      <c r="K202" s="135">
        <v>14354</v>
      </c>
      <c r="L202" s="135">
        <v>8524</v>
      </c>
      <c r="M202" s="133" t="str">
        <f t="shared" si="7"/>
        <v>201709</v>
      </c>
    </row>
    <row r="203" spans="1:13" x14ac:dyDescent="0.25">
      <c r="A203" s="35" t="str">
        <f>VLOOKUP(B203,ResCat!$A$2:$B$269,2,FALSE)</f>
        <v>AGDMHC</v>
      </c>
      <c r="B203" s="68" t="str">
        <f>IF(ISNA(VLOOKUP(C203,COA!$A$2:$B$340,2,FALSE)),"XXX",VLOOKUP(C203,COA!$A$2:$B$340,2,FALSE))</f>
        <v>D96</v>
      </c>
      <c r="C203" s="149" t="str">
        <f t="shared" si="8"/>
        <v>0001-1001-0003</v>
      </c>
      <c r="D203" s="134" t="s">
        <v>564</v>
      </c>
      <c r="E203" s="134" t="s">
        <v>417</v>
      </c>
      <c r="F203" s="134" t="s">
        <v>463</v>
      </c>
      <c r="G203" s="134" t="s">
        <v>969</v>
      </c>
      <c r="H203" s="134" t="s">
        <v>1023</v>
      </c>
      <c r="I203" s="134" t="s">
        <v>368</v>
      </c>
      <c r="J203" s="135">
        <v>102480</v>
      </c>
      <c r="K203" s="135">
        <v>26125</v>
      </c>
      <c r="L203" s="135">
        <v>16394.400000000001</v>
      </c>
      <c r="M203" s="133" t="str">
        <f t="shared" si="7"/>
        <v>201710</v>
      </c>
    </row>
    <row r="204" spans="1:13" x14ac:dyDescent="0.25">
      <c r="A204" s="35" t="str">
        <f>VLOOKUP(B204,ResCat!$A$2:$B$269,2,FALSE)</f>
        <v>AGDMHC</v>
      </c>
      <c r="B204" s="68" t="str">
        <f>IF(ISNA(VLOOKUP(C204,COA!$A$2:$B$340,2,FALSE)),"XXX",VLOOKUP(C204,COA!$A$2:$B$340,2,FALSE))</f>
        <v>D96</v>
      </c>
      <c r="C204" s="149" t="str">
        <f t="shared" si="8"/>
        <v>0001-1001-0003</v>
      </c>
      <c r="D204" s="134" t="s">
        <v>564</v>
      </c>
      <c r="E204" s="134" t="s">
        <v>417</v>
      </c>
      <c r="F204" s="134" t="s">
        <v>463</v>
      </c>
      <c r="G204" s="134" t="s">
        <v>961</v>
      </c>
      <c r="H204" s="134" t="s">
        <v>1023</v>
      </c>
      <c r="I204" s="134" t="s">
        <v>368</v>
      </c>
      <c r="J204" s="135">
        <v>401501.00000000006</v>
      </c>
      <c r="K204" s="135">
        <v>92998</v>
      </c>
      <c r="L204" s="135">
        <v>58057.21</v>
      </c>
      <c r="M204" s="133" t="str">
        <f t="shared" si="7"/>
        <v>201711</v>
      </c>
    </row>
    <row r="205" spans="1:13" x14ac:dyDescent="0.25">
      <c r="A205" s="35" t="str">
        <f>VLOOKUP(B205,ResCat!$A$2:$B$269,2,FALSE)</f>
        <v>AGDMHC</v>
      </c>
      <c r="B205" s="68" t="str">
        <f>IF(ISNA(VLOOKUP(C205,COA!$A$2:$B$340,2,FALSE)),"XXX",VLOOKUP(C205,COA!$A$2:$B$340,2,FALSE))</f>
        <v>D96</v>
      </c>
      <c r="C205" s="149" t="str">
        <f t="shared" si="8"/>
        <v>0001-1001-0003</v>
      </c>
      <c r="D205" s="134" t="s">
        <v>564</v>
      </c>
      <c r="E205" s="134" t="s">
        <v>417</v>
      </c>
      <c r="F205" s="134" t="s">
        <v>463</v>
      </c>
      <c r="G205" s="134" t="s">
        <v>970</v>
      </c>
      <c r="H205" s="134" t="s">
        <v>1023</v>
      </c>
      <c r="I205" s="134" t="s">
        <v>368</v>
      </c>
      <c r="J205" s="135">
        <v>906009.20000000007</v>
      </c>
      <c r="K205" s="135">
        <v>349711.08</v>
      </c>
      <c r="L205" s="135">
        <v>197565.37999999998</v>
      </c>
      <c r="M205" s="133" t="str">
        <f t="shared" si="7"/>
        <v>201712</v>
      </c>
    </row>
    <row r="206" spans="1:13" x14ac:dyDescent="0.25">
      <c r="A206" s="35" t="str">
        <f>VLOOKUP(B206,ResCat!$A$2:$B$269,2,FALSE)</f>
        <v>AGDMHC</v>
      </c>
      <c r="B206" s="68" t="str">
        <f>IF(ISNA(VLOOKUP(C206,COA!$A$2:$B$340,2,FALSE)),"XXX",VLOOKUP(C206,COA!$A$2:$B$340,2,FALSE))</f>
        <v>D96</v>
      </c>
      <c r="C206" s="149" t="str">
        <f t="shared" si="8"/>
        <v>0001-1001-0003</v>
      </c>
      <c r="D206" s="134" t="s">
        <v>564</v>
      </c>
      <c r="E206" s="134" t="s">
        <v>417</v>
      </c>
      <c r="F206" s="134" t="s">
        <v>463</v>
      </c>
      <c r="G206" s="134" t="s">
        <v>1023</v>
      </c>
      <c r="H206" s="134" t="s">
        <v>1023</v>
      </c>
      <c r="I206" s="134" t="s">
        <v>368</v>
      </c>
      <c r="J206" s="135">
        <v>733236.51</v>
      </c>
      <c r="K206" s="135">
        <v>110973.5</v>
      </c>
      <c r="L206" s="135">
        <v>34436.5</v>
      </c>
      <c r="M206" s="133" t="str">
        <f t="shared" si="7"/>
        <v>201801</v>
      </c>
    </row>
    <row r="207" spans="1:13" x14ac:dyDescent="0.25">
      <c r="A207" s="35" t="str">
        <f>VLOOKUP(B207,ResCat!$A$2:$B$269,2,FALSE)</f>
        <v>AGDMHC</v>
      </c>
      <c r="B207" s="68" t="str">
        <f>IF(ISNA(VLOOKUP(C207,COA!$A$2:$B$340,2,FALSE)),"XXX",VLOOKUP(C207,COA!$A$2:$B$340,2,FALSE))</f>
        <v>D11</v>
      </c>
      <c r="C207" s="149" t="str">
        <f t="shared" si="8"/>
        <v>0001-1001-0026</v>
      </c>
      <c r="D207" s="134" t="s">
        <v>564</v>
      </c>
      <c r="E207" s="134" t="s">
        <v>417</v>
      </c>
      <c r="F207" s="134" t="s">
        <v>473</v>
      </c>
      <c r="G207" s="134" t="s">
        <v>961</v>
      </c>
      <c r="H207" s="134" t="s">
        <v>1023</v>
      </c>
      <c r="I207" s="134" t="s">
        <v>368</v>
      </c>
      <c r="J207" s="135">
        <v>38</v>
      </c>
      <c r="K207" s="135">
        <v>0</v>
      </c>
      <c r="L207" s="135">
        <v>0</v>
      </c>
      <c r="M207" s="133" t="str">
        <f t="shared" si="7"/>
        <v>201711</v>
      </c>
    </row>
    <row r="208" spans="1:13" x14ac:dyDescent="0.25">
      <c r="A208" s="35" t="str">
        <f>VLOOKUP(B208,ResCat!$A$2:$B$269,2,FALSE)</f>
        <v>AGDMHC</v>
      </c>
      <c r="B208" s="68" t="str">
        <f>IF(ISNA(VLOOKUP(C208,COA!$A$2:$B$340,2,FALSE)),"XXX",VLOOKUP(C208,COA!$A$2:$B$340,2,FALSE))</f>
        <v>D11</v>
      </c>
      <c r="C208" s="149" t="str">
        <f t="shared" si="8"/>
        <v>0001-1001-0026</v>
      </c>
      <c r="D208" s="134" t="s">
        <v>564</v>
      </c>
      <c r="E208" s="134" t="s">
        <v>417</v>
      </c>
      <c r="F208" s="134" t="s">
        <v>473</v>
      </c>
      <c r="G208" s="134" t="s">
        <v>970</v>
      </c>
      <c r="H208" s="134" t="s">
        <v>1023</v>
      </c>
      <c r="I208" s="134" t="s">
        <v>368</v>
      </c>
      <c r="J208" s="135">
        <v>229</v>
      </c>
      <c r="K208" s="135">
        <v>0</v>
      </c>
      <c r="L208" s="135">
        <v>0</v>
      </c>
      <c r="M208" s="133" t="str">
        <f t="shared" si="7"/>
        <v>201712</v>
      </c>
    </row>
    <row r="209" spans="1:13" x14ac:dyDescent="0.25">
      <c r="A209" s="35" t="str">
        <f>VLOOKUP(B209,ResCat!$A$2:$B$269,2,FALSE)</f>
        <v>AGDMHC</v>
      </c>
      <c r="B209" s="68" t="str">
        <f>IF(ISNA(VLOOKUP(C209,COA!$A$2:$B$340,2,FALSE)),"XXX",VLOOKUP(C209,COA!$A$2:$B$340,2,FALSE))</f>
        <v>D11</v>
      </c>
      <c r="C209" s="149" t="str">
        <f t="shared" si="8"/>
        <v>0001-1001-0026</v>
      </c>
      <c r="D209" s="134" t="s">
        <v>564</v>
      </c>
      <c r="E209" s="134" t="s">
        <v>417</v>
      </c>
      <c r="F209" s="134" t="s">
        <v>473</v>
      </c>
      <c r="G209" s="134" t="s">
        <v>1023</v>
      </c>
      <c r="H209" s="134" t="s">
        <v>1023</v>
      </c>
      <c r="I209" s="134" t="s">
        <v>368</v>
      </c>
      <c r="J209" s="135">
        <v>1083</v>
      </c>
      <c r="K209" s="135">
        <v>0</v>
      </c>
      <c r="L209" s="135">
        <v>0</v>
      </c>
      <c r="M209" s="133" t="str">
        <f t="shared" si="7"/>
        <v>201801</v>
      </c>
    </row>
    <row r="210" spans="1:13" x14ac:dyDescent="0.25">
      <c r="A210" s="35" t="str">
        <f>VLOOKUP(B210,ResCat!$A$2:$B$269,2,FALSE)</f>
        <v>AGDMHC</v>
      </c>
      <c r="B210" s="68" t="str">
        <f>IF(ISNA(VLOOKUP(C210,COA!$A$2:$B$340,2,FALSE)),"XXX",VLOOKUP(C210,COA!$A$2:$B$340,2,FALSE))</f>
        <v>D71</v>
      </c>
      <c r="C210" s="149" t="str">
        <f t="shared" si="8"/>
        <v>0001-1003-0003</v>
      </c>
      <c r="D210" s="134" t="s">
        <v>564</v>
      </c>
      <c r="E210" s="134" t="s">
        <v>448</v>
      </c>
      <c r="F210" s="134" t="s">
        <v>463</v>
      </c>
      <c r="G210" s="134" t="s">
        <v>322</v>
      </c>
      <c r="H210" s="134" t="s">
        <v>1023</v>
      </c>
      <c r="I210" s="134" t="s">
        <v>368</v>
      </c>
      <c r="J210" s="135">
        <v>2300</v>
      </c>
      <c r="K210" s="135">
        <v>0</v>
      </c>
      <c r="L210" s="135">
        <v>0</v>
      </c>
      <c r="M210" s="133" t="str">
        <f t="shared" si="7"/>
        <v>201701</v>
      </c>
    </row>
    <row r="211" spans="1:13" x14ac:dyDescent="0.25">
      <c r="A211" s="35" t="str">
        <f>VLOOKUP(B211,ResCat!$A$2:$B$269,2,FALSE)</f>
        <v>AGDMHC</v>
      </c>
      <c r="B211" s="68" t="str">
        <f>IF(ISNA(VLOOKUP(C211,COA!$A$2:$B$340,2,FALSE)),"XXX",VLOOKUP(C211,COA!$A$2:$B$340,2,FALSE))</f>
        <v>D71</v>
      </c>
      <c r="C211" s="149" t="str">
        <f t="shared" si="8"/>
        <v>0001-1003-0003</v>
      </c>
      <c r="D211" s="134" t="s">
        <v>564</v>
      </c>
      <c r="E211" s="134" t="s">
        <v>448</v>
      </c>
      <c r="F211" s="134" t="s">
        <v>463</v>
      </c>
      <c r="G211" s="134" t="s">
        <v>326</v>
      </c>
      <c r="H211" s="134" t="s">
        <v>1023</v>
      </c>
      <c r="I211" s="134" t="s">
        <v>368</v>
      </c>
      <c r="J211" s="135">
        <v>500</v>
      </c>
      <c r="K211" s="135">
        <v>0</v>
      </c>
      <c r="L211" s="135">
        <v>0</v>
      </c>
      <c r="M211" s="133" t="str">
        <f t="shared" si="7"/>
        <v>201703</v>
      </c>
    </row>
    <row r="212" spans="1:13" x14ac:dyDescent="0.25">
      <c r="A212" s="35" t="str">
        <f>VLOOKUP(B212,ResCat!$A$2:$B$269,2,FALSE)</f>
        <v>AGDMHC</v>
      </c>
      <c r="B212" s="68" t="str">
        <f>IF(ISNA(VLOOKUP(C212,COA!$A$2:$B$340,2,FALSE)),"XXX",VLOOKUP(C212,COA!$A$2:$B$340,2,FALSE))</f>
        <v>D71</v>
      </c>
      <c r="C212" s="149" t="str">
        <f t="shared" si="8"/>
        <v>0001-1003-0003</v>
      </c>
      <c r="D212" s="134" t="s">
        <v>564</v>
      </c>
      <c r="E212" s="134" t="s">
        <v>448</v>
      </c>
      <c r="F212" s="134" t="s">
        <v>463</v>
      </c>
      <c r="G212" s="134" t="s">
        <v>4</v>
      </c>
      <c r="H212" s="134" t="s">
        <v>1023</v>
      </c>
      <c r="I212" s="134" t="s">
        <v>368</v>
      </c>
      <c r="J212" s="135">
        <v>231</v>
      </c>
      <c r="K212" s="135">
        <v>0</v>
      </c>
      <c r="L212" s="135">
        <v>0</v>
      </c>
      <c r="M212" s="133" t="str">
        <f t="shared" si="7"/>
        <v>201708</v>
      </c>
    </row>
    <row r="213" spans="1:13" x14ac:dyDescent="0.25">
      <c r="A213" s="35" t="str">
        <f>VLOOKUP(B213,ResCat!$A$2:$B$269,2,FALSE)</f>
        <v>AGDMHC</v>
      </c>
      <c r="B213" s="68" t="str">
        <f>IF(ISNA(VLOOKUP(C213,COA!$A$2:$B$340,2,FALSE)),"XXX",VLOOKUP(C213,COA!$A$2:$B$340,2,FALSE))</f>
        <v>D71</v>
      </c>
      <c r="C213" s="149" t="str">
        <f t="shared" si="8"/>
        <v>0001-1003-0003</v>
      </c>
      <c r="D213" s="134" t="s">
        <v>564</v>
      </c>
      <c r="E213" s="134" t="s">
        <v>448</v>
      </c>
      <c r="F213" s="134" t="s">
        <v>463</v>
      </c>
      <c r="G213" s="134" t="s">
        <v>511</v>
      </c>
      <c r="H213" s="134" t="s">
        <v>1023</v>
      </c>
      <c r="I213" s="134" t="s">
        <v>368</v>
      </c>
      <c r="J213" s="135">
        <v>5974.5</v>
      </c>
      <c r="K213" s="135">
        <v>400</v>
      </c>
      <c r="L213" s="135">
        <v>0</v>
      </c>
      <c r="M213" s="133" t="str">
        <f t="shared" si="7"/>
        <v>201709</v>
      </c>
    </row>
    <row r="214" spans="1:13" x14ac:dyDescent="0.25">
      <c r="A214" s="35" t="str">
        <f>VLOOKUP(B214,ResCat!$A$2:$B$269,2,FALSE)</f>
        <v>AGDMHC</v>
      </c>
      <c r="B214" s="68" t="str">
        <f>IF(ISNA(VLOOKUP(C214,COA!$A$2:$B$340,2,FALSE)),"XXX",VLOOKUP(C214,COA!$A$2:$B$340,2,FALSE))</f>
        <v>D71</v>
      </c>
      <c r="C214" s="149" t="str">
        <f t="shared" si="8"/>
        <v>0001-1003-0003</v>
      </c>
      <c r="D214" s="134" t="s">
        <v>564</v>
      </c>
      <c r="E214" s="134" t="s">
        <v>448</v>
      </c>
      <c r="F214" s="134" t="s">
        <v>463</v>
      </c>
      <c r="G214" s="134" t="s">
        <v>969</v>
      </c>
      <c r="H214" s="134" t="s">
        <v>1023</v>
      </c>
      <c r="I214" s="134" t="s">
        <v>368</v>
      </c>
      <c r="J214" s="135">
        <v>1806</v>
      </c>
      <c r="K214" s="135">
        <v>330</v>
      </c>
      <c r="L214" s="135">
        <v>230</v>
      </c>
      <c r="M214" s="133" t="str">
        <f t="shared" si="7"/>
        <v>201710</v>
      </c>
    </row>
    <row r="215" spans="1:13" x14ac:dyDescent="0.25">
      <c r="A215" s="35" t="str">
        <f>VLOOKUP(B215,ResCat!$A$2:$B$269,2,FALSE)</f>
        <v>AGDMHC</v>
      </c>
      <c r="B215" s="68" t="str">
        <f>IF(ISNA(VLOOKUP(C215,COA!$A$2:$B$340,2,FALSE)),"XXX",VLOOKUP(C215,COA!$A$2:$B$340,2,FALSE))</f>
        <v>D71</v>
      </c>
      <c r="C215" s="149" t="str">
        <f t="shared" si="8"/>
        <v>0001-1003-0003</v>
      </c>
      <c r="D215" s="134" t="s">
        <v>564</v>
      </c>
      <c r="E215" s="134" t="s">
        <v>448</v>
      </c>
      <c r="F215" s="134" t="s">
        <v>463</v>
      </c>
      <c r="G215" s="134" t="s">
        <v>961</v>
      </c>
      <c r="H215" s="134" t="s">
        <v>1023</v>
      </c>
      <c r="I215" s="134" t="s">
        <v>368</v>
      </c>
      <c r="J215" s="135">
        <v>255</v>
      </c>
      <c r="K215" s="135">
        <v>235</v>
      </c>
      <c r="L215" s="135">
        <v>0</v>
      </c>
      <c r="M215" s="133" t="str">
        <f t="shared" si="7"/>
        <v>201711</v>
      </c>
    </row>
    <row r="216" spans="1:13" x14ac:dyDescent="0.25">
      <c r="A216" s="35" t="str">
        <f>VLOOKUP(B216,ResCat!$A$2:$B$269,2,FALSE)</f>
        <v>AGDMHC</v>
      </c>
      <c r="B216" s="68" t="str">
        <f>IF(ISNA(VLOOKUP(C216,COA!$A$2:$B$340,2,FALSE)),"XXX",VLOOKUP(C216,COA!$A$2:$B$340,2,FALSE))</f>
        <v>D71</v>
      </c>
      <c r="C216" s="149" t="str">
        <f t="shared" si="8"/>
        <v>0001-1003-0003</v>
      </c>
      <c r="D216" s="134" t="s">
        <v>564</v>
      </c>
      <c r="E216" s="134" t="s">
        <v>448</v>
      </c>
      <c r="F216" s="134" t="s">
        <v>463</v>
      </c>
      <c r="G216" s="134" t="s">
        <v>970</v>
      </c>
      <c r="H216" s="134" t="s">
        <v>1023</v>
      </c>
      <c r="I216" s="134" t="s">
        <v>368</v>
      </c>
      <c r="J216" s="135">
        <v>24474</v>
      </c>
      <c r="K216" s="135">
        <v>2896</v>
      </c>
      <c r="L216" s="135">
        <v>1845</v>
      </c>
      <c r="M216" s="133" t="str">
        <f t="shared" si="7"/>
        <v>201712</v>
      </c>
    </row>
    <row r="217" spans="1:13" x14ac:dyDescent="0.25">
      <c r="A217" s="35" t="str">
        <f>VLOOKUP(B217,ResCat!$A$2:$B$269,2,FALSE)</f>
        <v>AGDMHC</v>
      </c>
      <c r="B217" s="68" t="str">
        <f>IF(ISNA(VLOOKUP(C217,COA!$A$2:$B$340,2,FALSE)),"XXX",VLOOKUP(C217,COA!$A$2:$B$340,2,FALSE))</f>
        <v>D71</v>
      </c>
      <c r="C217" s="149" t="str">
        <f t="shared" si="8"/>
        <v>0001-1003-0003</v>
      </c>
      <c r="D217" s="134" t="s">
        <v>564</v>
      </c>
      <c r="E217" s="134" t="s">
        <v>448</v>
      </c>
      <c r="F217" s="134" t="s">
        <v>463</v>
      </c>
      <c r="G217" s="134" t="s">
        <v>1023</v>
      </c>
      <c r="H217" s="134" t="s">
        <v>1023</v>
      </c>
      <c r="I217" s="134" t="s">
        <v>368</v>
      </c>
      <c r="J217" s="135">
        <v>19238</v>
      </c>
      <c r="K217" s="135">
        <v>2376</v>
      </c>
      <c r="L217" s="135">
        <v>1592</v>
      </c>
      <c r="M217" s="133" t="str">
        <f t="shared" si="7"/>
        <v>201801</v>
      </c>
    </row>
    <row r="218" spans="1:13" x14ac:dyDescent="0.25">
      <c r="A218" s="35" t="str">
        <f>VLOOKUP(B218,ResCat!$A$2:$B$269,2,FALSE)</f>
        <v>AGDMHC</v>
      </c>
      <c r="B218" s="68" t="str">
        <f>IF(ISNA(VLOOKUP(C218,COA!$A$2:$B$340,2,FALSE)),"XXX",VLOOKUP(C218,COA!$A$2:$B$340,2,FALSE))</f>
        <v>D91</v>
      </c>
      <c r="C218" s="149" t="str">
        <f t="shared" si="8"/>
        <v>0001-1004-0003</v>
      </c>
      <c r="D218" s="134" t="s">
        <v>564</v>
      </c>
      <c r="E218" s="134" t="s">
        <v>446</v>
      </c>
      <c r="F218" s="134" t="s">
        <v>463</v>
      </c>
      <c r="G218" s="134" t="s">
        <v>342</v>
      </c>
      <c r="H218" s="134" t="s">
        <v>1023</v>
      </c>
      <c r="I218" s="134" t="s">
        <v>368</v>
      </c>
      <c r="J218" s="135">
        <v>5769</v>
      </c>
      <c r="K218" s="135">
        <v>0</v>
      </c>
      <c r="L218" s="135">
        <v>0</v>
      </c>
      <c r="M218" s="133" t="str">
        <f t="shared" si="7"/>
        <v>201609</v>
      </c>
    </row>
    <row r="219" spans="1:13" x14ac:dyDescent="0.25">
      <c r="A219" s="35" t="str">
        <f>VLOOKUP(B219,ResCat!$A$2:$B$269,2,FALSE)</f>
        <v>AGDMHC</v>
      </c>
      <c r="B219" s="68" t="str">
        <f>IF(ISNA(VLOOKUP(C219,COA!$A$2:$B$340,2,FALSE)),"XXX",VLOOKUP(C219,COA!$A$2:$B$340,2,FALSE))</f>
        <v>D91</v>
      </c>
      <c r="C219" s="149" t="str">
        <f t="shared" si="8"/>
        <v>0001-1004-0003</v>
      </c>
      <c r="D219" s="134" t="s">
        <v>564</v>
      </c>
      <c r="E219" s="134" t="s">
        <v>446</v>
      </c>
      <c r="F219" s="134" t="s">
        <v>463</v>
      </c>
      <c r="G219" s="134" t="s">
        <v>316</v>
      </c>
      <c r="H219" s="134" t="s">
        <v>1023</v>
      </c>
      <c r="I219" s="134" t="s">
        <v>368</v>
      </c>
      <c r="J219" s="135">
        <v>45</v>
      </c>
      <c r="K219" s="135">
        <v>0</v>
      </c>
      <c r="L219" s="135">
        <v>0</v>
      </c>
      <c r="M219" s="133" t="str">
        <f t="shared" si="7"/>
        <v>201610</v>
      </c>
    </row>
    <row r="220" spans="1:13" x14ac:dyDescent="0.25">
      <c r="A220" s="35" t="str">
        <f>VLOOKUP(B220,ResCat!$A$2:$B$269,2,FALSE)</f>
        <v>AGDMHC</v>
      </c>
      <c r="B220" s="68" t="str">
        <f>IF(ISNA(VLOOKUP(C220,COA!$A$2:$B$340,2,FALSE)),"XXX",VLOOKUP(C220,COA!$A$2:$B$340,2,FALSE))</f>
        <v>D91</v>
      </c>
      <c r="C220" s="149" t="str">
        <f t="shared" si="8"/>
        <v>0001-1004-0003</v>
      </c>
      <c r="D220" s="134" t="s">
        <v>564</v>
      </c>
      <c r="E220" s="134" t="s">
        <v>446</v>
      </c>
      <c r="F220" s="134" t="s">
        <v>463</v>
      </c>
      <c r="G220" s="134" t="s">
        <v>320</v>
      </c>
      <c r="H220" s="134" t="s">
        <v>1023</v>
      </c>
      <c r="I220" s="134" t="s">
        <v>368</v>
      </c>
      <c r="J220" s="135">
        <v>260</v>
      </c>
      <c r="K220" s="135">
        <v>0</v>
      </c>
      <c r="L220" s="135">
        <v>0</v>
      </c>
      <c r="M220" s="133" t="str">
        <f t="shared" si="7"/>
        <v>201612</v>
      </c>
    </row>
    <row r="221" spans="1:13" x14ac:dyDescent="0.25">
      <c r="A221" s="35" t="str">
        <f>VLOOKUP(B221,ResCat!$A$2:$B$269,2,FALSE)</f>
        <v>AGDMHC</v>
      </c>
      <c r="B221" s="68" t="str">
        <f>IF(ISNA(VLOOKUP(C221,COA!$A$2:$B$340,2,FALSE)),"XXX",VLOOKUP(C221,COA!$A$2:$B$340,2,FALSE))</f>
        <v>D91</v>
      </c>
      <c r="C221" s="149" t="str">
        <f t="shared" si="8"/>
        <v>0001-1004-0003</v>
      </c>
      <c r="D221" s="134" t="s">
        <v>564</v>
      </c>
      <c r="E221" s="134" t="s">
        <v>446</v>
      </c>
      <c r="F221" s="134" t="s">
        <v>463</v>
      </c>
      <c r="G221" s="134" t="s">
        <v>322</v>
      </c>
      <c r="H221" s="134" t="s">
        <v>1023</v>
      </c>
      <c r="I221" s="134" t="s">
        <v>368</v>
      </c>
      <c r="J221" s="135">
        <v>305</v>
      </c>
      <c r="K221" s="135">
        <v>72</v>
      </c>
      <c r="L221" s="135">
        <v>0</v>
      </c>
      <c r="M221" s="133" t="str">
        <f t="shared" si="7"/>
        <v>201701</v>
      </c>
    </row>
    <row r="222" spans="1:13" x14ac:dyDescent="0.25">
      <c r="A222" s="35" t="str">
        <f>VLOOKUP(B222,ResCat!$A$2:$B$269,2,FALSE)</f>
        <v>AGDMHC</v>
      </c>
      <c r="B222" s="68" t="str">
        <f>IF(ISNA(VLOOKUP(C222,COA!$A$2:$B$340,2,FALSE)),"XXX",VLOOKUP(C222,COA!$A$2:$B$340,2,FALSE))</f>
        <v>D91</v>
      </c>
      <c r="C222" s="149" t="str">
        <f t="shared" si="8"/>
        <v>0001-1004-0003</v>
      </c>
      <c r="D222" s="134" t="s">
        <v>564</v>
      </c>
      <c r="E222" s="134" t="s">
        <v>446</v>
      </c>
      <c r="F222" s="134" t="s">
        <v>463</v>
      </c>
      <c r="G222" s="134" t="s">
        <v>328</v>
      </c>
      <c r="H222" s="134" t="s">
        <v>1023</v>
      </c>
      <c r="I222" s="134" t="s">
        <v>368</v>
      </c>
      <c r="J222" s="135">
        <v>191</v>
      </c>
      <c r="K222" s="135">
        <v>0</v>
      </c>
      <c r="L222" s="135">
        <v>0</v>
      </c>
      <c r="M222" s="133" t="str">
        <f t="shared" si="7"/>
        <v>201704</v>
      </c>
    </row>
    <row r="223" spans="1:13" x14ac:dyDescent="0.25">
      <c r="A223" s="35" t="str">
        <f>VLOOKUP(B223,ResCat!$A$2:$B$269,2,FALSE)</f>
        <v>AGDMHC</v>
      </c>
      <c r="B223" s="68" t="str">
        <f>IF(ISNA(VLOOKUP(C223,COA!$A$2:$B$340,2,FALSE)),"XXX",VLOOKUP(C223,COA!$A$2:$B$340,2,FALSE))</f>
        <v>D91</v>
      </c>
      <c r="C223" s="149" t="str">
        <f t="shared" si="8"/>
        <v>0001-1004-0003</v>
      </c>
      <c r="D223" s="134" t="s">
        <v>564</v>
      </c>
      <c r="E223" s="134" t="s">
        <v>446</v>
      </c>
      <c r="F223" s="134" t="s">
        <v>463</v>
      </c>
      <c r="G223" s="134" t="s">
        <v>4</v>
      </c>
      <c r="H223" s="134" t="s">
        <v>1023</v>
      </c>
      <c r="I223" s="134" t="s">
        <v>368</v>
      </c>
      <c r="J223" s="135">
        <v>557</v>
      </c>
      <c r="K223" s="135">
        <v>0</v>
      </c>
      <c r="L223" s="135">
        <v>0</v>
      </c>
      <c r="M223" s="133" t="str">
        <f t="shared" si="7"/>
        <v>201708</v>
      </c>
    </row>
    <row r="224" spans="1:13" x14ac:dyDescent="0.25">
      <c r="A224" s="35" t="str">
        <f>VLOOKUP(B224,ResCat!$A$2:$B$269,2,FALSE)</f>
        <v>AGDMHC</v>
      </c>
      <c r="B224" s="68" t="str">
        <f>IF(ISNA(VLOOKUP(C224,COA!$A$2:$B$340,2,FALSE)),"XXX",VLOOKUP(C224,COA!$A$2:$B$340,2,FALSE))</f>
        <v>D91</v>
      </c>
      <c r="C224" s="149" t="str">
        <f t="shared" si="8"/>
        <v>0001-1004-0003</v>
      </c>
      <c r="D224" s="134" t="s">
        <v>564</v>
      </c>
      <c r="E224" s="134" t="s">
        <v>446</v>
      </c>
      <c r="F224" s="134" t="s">
        <v>463</v>
      </c>
      <c r="G224" s="134" t="s">
        <v>511</v>
      </c>
      <c r="H224" s="134" t="s">
        <v>1023</v>
      </c>
      <c r="I224" s="134" t="s">
        <v>368</v>
      </c>
      <c r="J224" s="135">
        <v>478.34</v>
      </c>
      <c r="K224" s="135">
        <v>478.34</v>
      </c>
      <c r="L224" s="135">
        <v>478.34</v>
      </c>
      <c r="M224" s="133" t="str">
        <f t="shared" si="7"/>
        <v>201709</v>
      </c>
    </row>
    <row r="225" spans="1:13" x14ac:dyDescent="0.25">
      <c r="A225" s="35" t="str">
        <f>VLOOKUP(B225,ResCat!$A$2:$B$269,2,FALSE)</f>
        <v>AGDMHC</v>
      </c>
      <c r="B225" s="68" t="str">
        <f>IF(ISNA(VLOOKUP(C225,COA!$A$2:$B$340,2,FALSE)),"XXX",VLOOKUP(C225,COA!$A$2:$B$340,2,FALSE))</f>
        <v>D91</v>
      </c>
      <c r="C225" s="149" t="str">
        <f t="shared" si="8"/>
        <v>0001-1004-0003</v>
      </c>
      <c r="D225" s="134" t="s">
        <v>564</v>
      </c>
      <c r="E225" s="134" t="s">
        <v>446</v>
      </c>
      <c r="F225" s="134" t="s">
        <v>463</v>
      </c>
      <c r="G225" s="134" t="s">
        <v>969</v>
      </c>
      <c r="H225" s="134" t="s">
        <v>1023</v>
      </c>
      <c r="I225" s="134" t="s">
        <v>368</v>
      </c>
      <c r="J225" s="135">
        <v>1372</v>
      </c>
      <c r="K225" s="135">
        <v>0</v>
      </c>
      <c r="L225" s="135">
        <v>0</v>
      </c>
      <c r="M225" s="133" t="str">
        <f t="shared" si="7"/>
        <v>201710</v>
      </c>
    </row>
    <row r="226" spans="1:13" x14ac:dyDescent="0.25">
      <c r="A226" s="35" t="str">
        <f>VLOOKUP(B226,ResCat!$A$2:$B$269,2,FALSE)</f>
        <v>AGDMHC</v>
      </c>
      <c r="B226" s="68" t="str">
        <f>IF(ISNA(VLOOKUP(C226,COA!$A$2:$B$340,2,FALSE)),"XXX",VLOOKUP(C226,COA!$A$2:$B$340,2,FALSE))</f>
        <v>D91</v>
      </c>
      <c r="C226" s="149" t="str">
        <f t="shared" si="8"/>
        <v>0001-1004-0003</v>
      </c>
      <c r="D226" s="134" t="s">
        <v>564</v>
      </c>
      <c r="E226" s="134" t="s">
        <v>446</v>
      </c>
      <c r="F226" s="134" t="s">
        <v>463</v>
      </c>
      <c r="G226" s="134" t="s">
        <v>961</v>
      </c>
      <c r="H226" s="134" t="s">
        <v>1023</v>
      </c>
      <c r="I226" s="134" t="s">
        <v>368</v>
      </c>
      <c r="J226" s="135">
        <v>3593</v>
      </c>
      <c r="K226" s="135">
        <v>490</v>
      </c>
      <c r="L226" s="135">
        <v>275</v>
      </c>
      <c r="M226" s="133" t="str">
        <f t="shared" si="7"/>
        <v>201711</v>
      </c>
    </row>
    <row r="227" spans="1:13" x14ac:dyDescent="0.25">
      <c r="A227" s="35" t="str">
        <f>VLOOKUP(B227,ResCat!$A$2:$B$269,2,FALSE)</f>
        <v>AGDMHC</v>
      </c>
      <c r="B227" s="68" t="str">
        <f>IF(ISNA(VLOOKUP(C227,COA!$A$2:$B$340,2,FALSE)),"XXX",VLOOKUP(C227,COA!$A$2:$B$340,2,FALSE))</f>
        <v>D91</v>
      </c>
      <c r="C227" s="149" t="str">
        <f t="shared" si="8"/>
        <v>0001-1004-0003</v>
      </c>
      <c r="D227" s="134" t="s">
        <v>564</v>
      </c>
      <c r="E227" s="134" t="s">
        <v>446</v>
      </c>
      <c r="F227" s="134" t="s">
        <v>463</v>
      </c>
      <c r="G227" s="134" t="s">
        <v>970</v>
      </c>
      <c r="H227" s="134" t="s">
        <v>1023</v>
      </c>
      <c r="I227" s="134" t="s">
        <v>368</v>
      </c>
      <c r="J227" s="135">
        <v>9701</v>
      </c>
      <c r="K227" s="135">
        <v>2272</v>
      </c>
      <c r="L227" s="135">
        <v>1340</v>
      </c>
      <c r="M227" s="133" t="str">
        <f t="shared" si="7"/>
        <v>201712</v>
      </c>
    </row>
    <row r="228" spans="1:13" x14ac:dyDescent="0.25">
      <c r="A228" s="35" t="str">
        <f>VLOOKUP(B228,ResCat!$A$2:$B$269,2,FALSE)</f>
        <v>AGDMHC</v>
      </c>
      <c r="B228" s="68" t="str">
        <f>IF(ISNA(VLOOKUP(C228,COA!$A$2:$B$340,2,FALSE)),"XXX",VLOOKUP(C228,COA!$A$2:$B$340,2,FALSE))</f>
        <v>D91</v>
      </c>
      <c r="C228" s="149" t="str">
        <f t="shared" si="8"/>
        <v>0001-1004-0003</v>
      </c>
      <c r="D228" s="134" t="s">
        <v>564</v>
      </c>
      <c r="E228" s="134" t="s">
        <v>446</v>
      </c>
      <c r="F228" s="134" t="s">
        <v>463</v>
      </c>
      <c r="G228" s="134" t="s">
        <v>1023</v>
      </c>
      <c r="H228" s="134" t="s">
        <v>1023</v>
      </c>
      <c r="I228" s="134" t="s">
        <v>368</v>
      </c>
      <c r="J228" s="135">
        <v>20775</v>
      </c>
      <c r="K228" s="135">
        <v>5865.33</v>
      </c>
      <c r="L228" s="135">
        <v>2944.33</v>
      </c>
      <c r="M228" s="133" t="str">
        <f t="shared" si="7"/>
        <v>201801</v>
      </c>
    </row>
    <row r="229" spans="1:13" x14ac:dyDescent="0.25">
      <c r="A229" s="35" t="str">
        <f>VLOOKUP(B229,ResCat!$A$2:$B$269,2,FALSE)</f>
        <v>AGDMHC</v>
      </c>
      <c r="B229" s="68" t="str">
        <f>IF(ISNA(VLOOKUP(C229,COA!$A$2:$B$340,2,FALSE)),"XXX",VLOOKUP(C229,COA!$A$2:$B$340,2,FALSE))</f>
        <v>D91</v>
      </c>
      <c r="C229" s="149" t="str">
        <f t="shared" si="8"/>
        <v>0001-1005-0003</v>
      </c>
      <c r="D229" s="134" t="s">
        <v>564</v>
      </c>
      <c r="E229" s="134" t="s">
        <v>447</v>
      </c>
      <c r="F229" s="134" t="s">
        <v>463</v>
      </c>
      <c r="G229" s="134" t="s">
        <v>347</v>
      </c>
      <c r="H229" s="134" t="s">
        <v>1023</v>
      </c>
      <c r="I229" s="134" t="s">
        <v>368</v>
      </c>
      <c r="J229" s="135">
        <v>235</v>
      </c>
      <c r="K229" s="135">
        <v>0</v>
      </c>
      <c r="L229" s="135">
        <v>0</v>
      </c>
      <c r="M229" s="133" t="str">
        <f t="shared" si="7"/>
        <v>201603</v>
      </c>
    </row>
    <row r="230" spans="1:13" x14ac:dyDescent="0.25">
      <c r="A230" s="35" t="str">
        <f>VLOOKUP(B230,ResCat!$A$2:$B$269,2,FALSE)</f>
        <v>AGDMHC</v>
      </c>
      <c r="B230" s="68" t="str">
        <f>IF(ISNA(VLOOKUP(C230,COA!$A$2:$B$340,2,FALSE)),"XXX",VLOOKUP(C230,COA!$A$2:$B$340,2,FALSE))</f>
        <v>D91</v>
      </c>
      <c r="C230" s="149" t="str">
        <f t="shared" si="8"/>
        <v>0001-1005-0003</v>
      </c>
      <c r="D230" s="134" t="s">
        <v>564</v>
      </c>
      <c r="E230" s="134" t="s">
        <v>447</v>
      </c>
      <c r="F230" s="134" t="s">
        <v>463</v>
      </c>
      <c r="G230" s="134" t="s">
        <v>322</v>
      </c>
      <c r="H230" s="134" t="s">
        <v>1023</v>
      </c>
      <c r="I230" s="134" t="s">
        <v>368</v>
      </c>
      <c r="J230" s="135">
        <v>410</v>
      </c>
      <c r="K230" s="135">
        <v>90</v>
      </c>
      <c r="L230" s="135">
        <v>50</v>
      </c>
      <c r="M230" s="133" t="str">
        <f t="shared" si="7"/>
        <v>201701</v>
      </c>
    </row>
    <row r="231" spans="1:13" x14ac:dyDescent="0.25">
      <c r="A231" s="35" t="str">
        <f>VLOOKUP(B231,ResCat!$A$2:$B$269,2,FALSE)</f>
        <v>AGDMHC</v>
      </c>
      <c r="B231" s="68" t="str">
        <f>IF(ISNA(VLOOKUP(C231,COA!$A$2:$B$340,2,FALSE)),"XXX",VLOOKUP(C231,COA!$A$2:$B$340,2,FALSE))</f>
        <v>D91</v>
      </c>
      <c r="C231" s="149" t="str">
        <f t="shared" si="8"/>
        <v>0001-1005-0003</v>
      </c>
      <c r="D231" s="134" t="s">
        <v>564</v>
      </c>
      <c r="E231" s="134" t="s">
        <v>447</v>
      </c>
      <c r="F231" s="134" t="s">
        <v>463</v>
      </c>
      <c r="G231" s="134" t="s">
        <v>324</v>
      </c>
      <c r="H231" s="134" t="s">
        <v>1023</v>
      </c>
      <c r="I231" s="134" t="s">
        <v>368</v>
      </c>
      <c r="J231" s="135">
        <v>410</v>
      </c>
      <c r="K231" s="135">
        <v>90</v>
      </c>
      <c r="L231" s="135">
        <v>50</v>
      </c>
      <c r="M231" s="133" t="str">
        <f t="shared" si="7"/>
        <v>201702</v>
      </c>
    </row>
    <row r="232" spans="1:13" x14ac:dyDescent="0.25">
      <c r="A232" s="35" t="str">
        <f>VLOOKUP(B232,ResCat!$A$2:$B$269,2,FALSE)</f>
        <v>AGDMHC</v>
      </c>
      <c r="B232" s="68" t="str">
        <f>IF(ISNA(VLOOKUP(C232,COA!$A$2:$B$340,2,FALSE)),"XXX",VLOOKUP(C232,COA!$A$2:$B$340,2,FALSE))</f>
        <v>D91</v>
      </c>
      <c r="C232" s="149" t="str">
        <f t="shared" si="8"/>
        <v>0001-1005-0003</v>
      </c>
      <c r="D232" s="134" t="s">
        <v>564</v>
      </c>
      <c r="E232" s="134" t="s">
        <v>447</v>
      </c>
      <c r="F232" s="134" t="s">
        <v>463</v>
      </c>
      <c r="G232" s="134" t="s">
        <v>326</v>
      </c>
      <c r="H232" s="134" t="s">
        <v>1023</v>
      </c>
      <c r="I232" s="134" t="s">
        <v>368</v>
      </c>
      <c r="J232" s="135">
        <v>2371</v>
      </c>
      <c r="K232" s="135">
        <v>370</v>
      </c>
      <c r="L232" s="135">
        <v>240</v>
      </c>
      <c r="M232" s="133" t="str">
        <f t="shared" si="7"/>
        <v>201703</v>
      </c>
    </row>
    <row r="233" spans="1:13" x14ac:dyDescent="0.25">
      <c r="A233" s="35" t="str">
        <f>VLOOKUP(B233,ResCat!$A$2:$B$269,2,FALSE)</f>
        <v>AGDMHC</v>
      </c>
      <c r="B233" s="68" t="str">
        <f>IF(ISNA(VLOOKUP(C233,COA!$A$2:$B$340,2,FALSE)),"XXX",VLOOKUP(C233,COA!$A$2:$B$340,2,FALSE))</f>
        <v>D91</v>
      </c>
      <c r="C233" s="149" t="str">
        <f t="shared" si="8"/>
        <v>0001-1005-0003</v>
      </c>
      <c r="D233" s="134" t="s">
        <v>564</v>
      </c>
      <c r="E233" s="134" t="s">
        <v>447</v>
      </c>
      <c r="F233" s="134" t="s">
        <v>463</v>
      </c>
      <c r="G233" s="134" t="s">
        <v>335</v>
      </c>
      <c r="H233" s="134" t="s">
        <v>1023</v>
      </c>
      <c r="I233" s="134" t="s">
        <v>368</v>
      </c>
      <c r="J233" s="135">
        <v>1340</v>
      </c>
      <c r="K233" s="135">
        <v>503</v>
      </c>
      <c r="L233" s="135">
        <v>293</v>
      </c>
      <c r="M233" s="133" t="str">
        <f t="shared" si="7"/>
        <v>201707</v>
      </c>
    </row>
    <row r="234" spans="1:13" x14ac:dyDescent="0.25">
      <c r="A234" s="35" t="str">
        <f>VLOOKUP(B234,ResCat!$A$2:$B$269,2,FALSE)</f>
        <v>AGDMHC</v>
      </c>
      <c r="B234" s="68" t="str">
        <f>IF(ISNA(VLOOKUP(C234,COA!$A$2:$B$340,2,FALSE)),"XXX",VLOOKUP(C234,COA!$A$2:$B$340,2,FALSE))</f>
        <v>D91</v>
      </c>
      <c r="C234" s="149" t="str">
        <f t="shared" si="8"/>
        <v>0001-1005-0003</v>
      </c>
      <c r="D234" s="134" t="s">
        <v>564</v>
      </c>
      <c r="E234" s="134" t="s">
        <v>447</v>
      </c>
      <c r="F234" s="134" t="s">
        <v>463</v>
      </c>
      <c r="G234" s="134" t="s">
        <v>969</v>
      </c>
      <c r="H234" s="134" t="s">
        <v>1023</v>
      </c>
      <c r="I234" s="134" t="s">
        <v>368</v>
      </c>
      <c r="J234" s="135">
        <v>4899</v>
      </c>
      <c r="K234" s="135">
        <v>180</v>
      </c>
      <c r="L234" s="135">
        <v>100</v>
      </c>
      <c r="M234" s="133" t="str">
        <f t="shared" si="7"/>
        <v>201710</v>
      </c>
    </row>
    <row r="235" spans="1:13" x14ac:dyDescent="0.25">
      <c r="A235" s="35" t="str">
        <f>VLOOKUP(B235,ResCat!$A$2:$B$269,2,FALSE)</f>
        <v>AGDMHC</v>
      </c>
      <c r="B235" s="68" t="str">
        <f>IF(ISNA(VLOOKUP(C235,COA!$A$2:$B$340,2,FALSE)),"XXX",VLOOKUP(C235,COA!$A$2:$B$340,2,FALSE))</f>
        <v>D91</v>
      </c>
      <c r="C235" s="149" t="str">
        <f t="shared" si="8"/>
        <v>0001-1005-0003</v>
      </c>
      <c r="D235" s="134" t="s">
        <v>564</v>
      </c>
      <c r="E235" s="134" t="s">
        <v>447</v>
      </c>
      <c r="F235" s="134" t="s">
        <v>463</v>
      </c>
      <c r="G235" s="134" t="s">
        <v>961</v>
      </c>
      <c r="H235" s="134" t="s">
        <v>1023</v>
      </c>
      <c r="I235" s="134" t="s">
        <v>368</v>
      </c>
      <c r="J235" s="135">
        <v>1005</v>
      </c>
      <c r="K235" s="135">
        <v>90</v>
      </c>
      <c r="L235" s="135">
        <v>50</v>
      </c>
      <c r="M235" s="133" t="str">
        <f t="shared" si="7"/>
        <v>201711</v>
      </c>
    </row>
    <row r="236" spans="1:13" x14ac:dyDescent="0.25">
      <c r="A236" s="35" t="str">
        <f>VLOOKUP(B236,ResCat!$A$2:$B$269,2,FALSE)</f>
        <v>AGDMHC</v>
      </c>
      <c r="B236" s="68" t="str">
        <f>IF(ISNA(VLOOKUP(C236,COA!$A$2:$B$340,2,FALSE)),"XXX",VLOOKUP(C236,COA!$A$2:$B$340,2,FALSE))</f>
        <v>D91</v>
      </c>
      <c r="C236" s="149" t="str">
        <f t="shared" si="8"/>
        <v>0001-1005-0003</v>
      </c>
      <c r="D236" s="134" t="s">
        <v>564</v>
      </c>
      <c r="E236" s="134" t="s">
        <v>447</v>
      </c>
      <c r="F236" s="134" t="s">
        <v>463</v>
      </c>
      <c r="G236" s="134" t="s">
        <v>970</v>
      </c>
      <c r="H236" s="134" t="s">
        <v>1023</v>
      </c>
      <c r="I236" s="134" t="s">
        <v>368</v>
      </c>
      <c r="J236" s="135">
        <v>9358</v>
      </c>
      <c r="K236" s="135">
        <v>858</v>
      </c>
      <c r="L236" s="135">
        <v>455</v>
      </c>
      <c r="M236" s="133" t="str">
        <f t="shared" si="7"/>
        <v>201712</v>
      </c>
    </row>
    <row r="237" spans="1:13" x14ac:dyDescent="0.25">
      <c r="A237" s="35" t="str">
        <f>VLOOKUP(B237,ResCat!$A$2:$B$269,2,FALSE)</f>
        <v>AGDMHC</v>
      </c>
      <c r="B237" s="68" t="str">
        <f>IF(ISNA(VLOOKUP(C237,COA!$A$2:$B$340,2,FALSE)),"XXX",VLOOKUP(C237,COA!$A$2:$B$340,2,FALSE))</f>
        <v>D91</v>
      </c>
      <c r="C237" s="149" t="str">
        <f t="shared" si="8"/>
        <v>0001-1005-0003</v>
      </c>
      <c r="D237" s="134" t="s">
        <v>564</v>
      </c>
      <c r="E237" s="134" t="s">
        <v>447</v>
      </c>
      <c r="F237" s="134" t="s">
        <v>463</v>
      </c>
      <c r="G237" s="134" t="s">
        <v>1023</v>
      </c>
      <c r="H237" s="134" t="s">
        <v>1023</v>
      </c>
      <c r="I237" s="134" t="s">
        <v>368</v>
      </c>
      <c r="J237" s="135">
        <v>12137</v>
      </c>
      <c r="K237" s="135">
        <v>2457</v>
      </c>
      <c r="L237" s="135">
        <v>1399</v>
      </c>
      <c r="M237" s="133" t="str">
        <f t="shared" si="7"/>
        <v>201801</v>
      </c>
    </row>
    <row r="238" spans="1:13" x14ac:dyDescent="0.25">
      <c r="A238" s="35" t="str">
        <f>VLOOKUP(B238,ResCat!$A$2:$B$269,2,FALSE)</f>
        <v>AGDMHC</v>
      </c>
      <c r="B238" s="68" t="str">
        <f>IF(ISNA(VLOOKUP(C238,COA!$A$2:$B$340,2,FALSE)),"XXX",VLOOKUP(C238,COA!$A$2:$B$340,2,FALSE))</f>
        <v>D91</v>
      </c>
      <c r="C238" s="149" t="str">
        <f t="shared" si="8"/>
        <v>0001-1006-0003</v>
      </c>
      <c r="D238" s="134" t="s">
        <v>564</v>
      </c>
      <c r="E238" s="134" t="s">
        <v>456</v>
      </c>
      <c r="F238" s="134" t="s">
        <v>463</v>
      </c>
      <c r="G238" s="134" t="s">
        <v>339</v>
      </c>
      <c r="H238" s="134" t="s">
        <v>1023</v>
      </c>
      <c r="I238" s="134" t="s">
        <v>368</v>
      </c>
      <c r="J238" s="135">
        <v>990</v>
      </c>
      <c r="K238" s="135">
        <v>447</v>
      </c>
      <c r="L238" s="135">
        <v>250</v>
      </c>
      <c r="M238" s="133" t="str">
        <f t="shared" si="7"/>
        <v>201608</v>
      </c>
    </row>
    <row r="239" spans="1:13" x14ac:dyDescent="0.25">
      <c r="A239" s="35" t="str">
        <f>VLOOKUP(B239,ResCat!$A$2:$B$269,2,FALSE)</f>
        <v>AGDMHC</v>
      </c>
      <c r="B239" s="68" t="str">
        <f>IF(ISNA(VLOOKUP(C239,COA!$A$2:$B$340,2,FALSE)),"XXX",VLOOKUP(C239,COA!$A$2:$B$340,2,FALSE))</f>
        <v>D91</v>
      </c>
      <c r="C239" s="149" t="str">
        <f t="shared" si="8"/>
        <v>0001-1006-0003</v>
      </c>
      <c r="D239" s="134" t="s">
        <v>564</v>
      </c>
      <c r="E239" s="134" t="s">
        <v>456</v>
      </c>
      <c r="F239" s="134" t="s">
        <v>463</v>
      </c>
      <c r="G239" s="134" t="s">
        <v>4</v>
      </c>
      <c r="H239" s="134" t="s">
        <v>1023</v>
      </c>
      <c r="I239" s="134" t="s">
        <v>368</v>
      </c>
      <c r="J239" s="135">
        <v>4654</v>
      </c>
      <c r="K239" s="135">
        <v>180</v>
      </c>
      <c r="L239" s="135">
        <v>100</v>
      </c>
      <c r="M239" s="133" t="str">
        <f t="shared" si="7"/>
        <v>201708</v>
      </c>
    </row>
    <row r="240" spans="1:13" x14ac:dyDescent="0.25">
      <c r="A240" s="35" t="str">
        <f>VLOOKUP(B240,ResCat!$A$2:$B$269,2,FALSE)</f>
        <v>AGDMHC</v>
      </c>
      <c r="B240" s="68" t="str">
        <f>IF(ISNA(VLOOKUP(C240,COA!$A$2:$B$340,2,FALSE)),"XXX",VLOOKUP(C240,COA!$A$2:$B$340,2,FALSE))</f>
        <v>D91</v>
      </c>
      <c r="C240" s="149" t="str">
        <f t="shared" si="8"/>
        <v>0001-1006-0003</v>
      </c>
      <c r="D240" s="134" t="s">
        <v>564</v>
      </c>
      <c r="E240" s="134" t="s">
        <v>456</v>
      </c>
      <c r="F240" s="134" t="s">
        <v>463</v>
      </c>
      <c r="G240" s="134" t="s">
        <v>511</v>
      </c>
      <c r="H240" s="134" t="s">
        <v>1023</v>
      </c>
      <c r="I240" s="134" t="s">
        <v>368</v>
      </c>
      <c r="J240" s="135">
        <v>40</v>
      </c>
      <c r="K240" s="135">
        <v>0</v>
      </c>
      <c r="L240" s="135">
        <v>0</v>
      </c>
      <c r="M240" s="133" t="str">
        <f t="shared" si="7"/>
        <v>201709</v>
      </c>
    </row>
    <row r="241" spans="1:13" x14ac:dyDescent="0.25">
      <c r="A241" s="35" t="str">
        <f>VLOOKUP(B241,ResCat!$A$2:$B$269,2,FALSE)</f>
        <v>AGDMHC</v>
      </c>
      <c r="B241" s="68" t="str">
        <f>IF(ISNA(VLOOKUP(C241,COA!$A$2:$B$340,2,FALSE)),"XXX",VLOOKUP(C241,COA!$A$2:$B$340,2,FALSE))</f>
        <v>D91</v>
      </c>
      <c r="C241" s="149" t="str">
        <f t="shared" si="8"/>
        <v>0001-1006-0003</v>
      </c>
      <c r="D241" s="134" t="s">
        <v>564</v>
      </c>
      <c r="E241" s="134" t="s">
        <v>456</v>
      </c>
      <c r="F241" s="134" t="s">
        <v>463</v>
      </c>
      <c r="G241" s="134" t="s">
        <v>969</v>
      </c>
      <c r="H241" s="134" t="s">
        <v>1023</v>
      </c>
      <c r="I241" s="134" t="s">
        <v>368</v>
      </c>
      <c r="J241" s="135">
        <v>8235</v>
      </c>
      <c r="K241" s="135">
        <v>1340</v>
      </c>
      <c r="L241" s="135">
        <v>804</v>
      </c>
      <c r="M241" s="133" t="str">
        <f t="shared" si="7"/>
        <v>201710</v>
      </c>
    </row>
    <row r="242" spans="1:13" x14ac:dyDescent="0.25">
      <c r="A242" s="35" t="str">
        <f>VLOOKUP(B242,ResCat!$A$2:$B$269,2,FALSE)</f>
        <v>AGDMHC</v>
      </c>
      <c r="B242" s="68" t="str">
        <f>IF(ISNA(VLOOKUP(C242,COA!$A$2:$B$340,2,FALSE)),"XXX",VLOOKUP(C242,COA!$A$2:$B$340,2,FALSE))</f>
        <v>D91</v>
      </c>
      <c r="C242" s="149" t="str">
        <f t="shared" si="8"/>
        <v>0001-1006-0003</v>
      </c>
      <c r="D242" s="134" t="s">
        <v>564</v>
      </c>
      <c r="E242" s="134" t="s">
        <v>456</v>
      </c>
      <c r="F242" s="134" t="s">
        <v>463</v>
      </c>
      <c r="G242" s="134" t="s">
        <v>961</v>
      </c>
      <c r="H242" s="134" t="s">
        <v>1023</v>
      </c>
      <c r="I242" s="134" t="s">
        <v>368</v>
      </c>
      <c r="J242" s="135">
        <v>7853</v>
      </c>
      <c r="K242" s="135">
        <v>365</v>
      </c>
      <c r="L242" s="135">
        <v>81</v>
      </c>
      <c r="M242" s="133" t="str">
        <f t="shared" si="7"/>
        <v>201711</v>
      </c>
    </row>
    <row r="243" spans="1:13" x14ac:dyDescent="0.25">
      <c r="A243" s="35" t="str">
        <f>VLOOKUP(B243,ResCat!$A$2:$B$269,2,FALSE)</f>
        <v>AGDMHC</v>
      </c>
      <c r="B243" s="68" t="str">
        <f>IF(ISNA(VLOOKUP(C243,COA!$A$2:$B$340,2,FALSE)),"XXX",VLOOKUP(C243,COA!$A$2:$B$340,2,FALSE))</f>
        <v>D91</v>
      </c>
      <c r="C243" s="149" t="str">
        <f t="shared" si="8"/>
        <v>0001-1006-0003</v>
      </c>
      <c r="D243" s="134" t="s">
        <v>564</v>
      </c>
      <c r="E243" s="134" t="s">
        <v>456</v>
      </c>
      <c r="F243" s="134" t="s">
        <v>463</v>
      </c>
      <c r="G243" s="134" t="s">
        <v>970</v>
      </c>
      <c r="H243" s="134" t="s">
        <v>1023</v>
      </c>
      <c r="I243" s="134" t="s">
        <v>368</v>
      </c>
      <c r="J243" s="135">
        <v>46557</v>
      </c>
      <c r="K243" s="135">
        <v>7409</v>
      </c>
      <c r="L243" s="135">
        <v>4220</v>
      </c>
      <c r="M243" s="133" t="str">
        <f t="shared" si="7"/>
        <v>201712</v>
      </c>
    </row>
    <row r="244" spans="1:13" x14ac:dyDescent="0.25">
      <c r="A244" s="35" t="str">
        <f>VLOOKUP(B244,ResCat!$A$2:$B$269,2,FALSE)</f>
        <v>AGDMHC</v>
      </c>
      <c r="B244" s="68" t="str">
        <f>IF(ISNA(VLOOKUP(C244,COA!$A$2:$B$340,2,FALSE)),"XXX",VLOOKUP(C244,COA!$A$2:$B$340,2,FALSE))</f>
        <v>D91</v>
      </c>
      <c r="C244" s="149" t="str">
        <f t="shared" si="8"/>
        <v>0001-1006-0003</v>
      </c>
      <c r="D244" s="134" t="s">
        <v>564</v>
      </c>
      <c r="E244" s="134" t="s">
        <v>456</v>
      </c>
      <c r="F244" s="134" t="s">
        <v>463</v>
      </c>
      <c r="G244" s="134" t="s">
        <v>1023</v>
      </c>
      <c r="H244" s="134" t="s">
        <v>1023</v>
      </c>
      <c r="I244" s="134" t="s">
        <v>368</v>
      </c>
      <c r="J244" s="135">
        <v>80720</v>
      </c>
      <c r="K244" s="135">
        <v>9293.33</v>
      </c>
      <c r="L244" s="135">
        <v>3387.33</v>
      </c>
      <c r="M244" s="133" t="str">
        <f t="shared" si="7"/>
        <v>201801</v>
      </c>
    </row>
    <row r="245" spans="1:13" x14ac:dyDescent="0.25">
      <c r="A245" s="35" t="str">
        <f>VLOOKUP(B245,ResCat!$A$2:$B$269,2,FALSE)</f>
        <v>AGDMHC</v>
      </c>
      <c r="B245" s="68" t="str">
        <f>IF(ISNA(VLOOKUP(C245,COA!$A$2:$B$340,2,FALSE)),"XXX",VLOOKUP(C245,COA!$A$2:$B$340,2,FALSE))</f>
        <v>D85</v>
      </c>
      <c r="C245" s="149" t="str">
        <f t="shared" si="8"/>
        <v>0001-1009-0003</v>
      </c>
      <c r="D245" s="134" t="s">
        <v>564</v>
      </c>
      <c r="E245" s="134" t="s">
        <v>415</v>
      </c>
      <c r="F245" s="134" t="s">
        <v>463</v>
      </c>
      <c r="G245" s="134" t="s">
        <v>318</v>
      </c>
      <c r="H245" s="134" t="s">
        <v>1023</v>
      </c>
      <c r="I245" s="134" t="s">
        <v>368</v>
      </c>
      <c r="J245" s="135">
        <v>330</v>
      </c>
      <c r="K245" s="135">
        <v>0</v>
      </c>
      <c r="L245" s="135">
        <v>0</v>
      </c>
      <c r="M245" s="133" t="str">
        <f t="shared" si="7"/>
        <v>201611</v>
      </c>
    </row>
    <row r="246" spans="1:13" x14ac:dyDescent="0.25">
      <c r="A246" s="35" t="str">
        <f>VLOOKUP(B246,ResCat!$A$2:$B$269,2,FALSE)</f>
        <v>AGDMHC</v>
      </c>
      <c r="B246" s="68" t="str">
        <f>IF(ISNA(VLOOKUP(C246,COA!$A$2:$B$340,2,FALSE)),"XXX",VLOOKUP(C246,COA!$A$2:$B$340,2,FALSE))</f>
        <v>D85</v>
      </c>
      <c r="C246" s="149" t="str">
        <f t="shared" si="8"/>
        <v>0001-1009-0003</v>
      </c>
      <c r="D246" s="134" t="s">
        <v>564</v>
      </c>
      <c r="E246" s="134" t="s">
        <v>415</v>
      </c>
      <c r="F246" s="134" t="s">
        <v>463</v>
      </c>
      <c r="G246" s="134" t="s">
        <v>322</v>
      </c>
      <c r="H246" s="134" t="s">
        <v>1023</v>
      </c>
      <c r="I246" s="134" t="s">
        <v>368</v>
      </c>
      <c r="J246" s="135">
        <v>1555</v>
      </c>
      <c r="K246" s="135">
        <v>755</v>
      </c>
      <c r="L246" s="135">
        <v>420</v>
      </c>
      <c r="M246" s="133" t="str">
        <f t="shared" si="7"/>
        <v>201701</v>
      </c>
    </row>
    <row r="247" spans="1:13" x14ac:dyDescent="0.25">
      <c r="A247" s="35" t="str">
        <f>VLOOKUP(B247,ResCat!$A$2:$B$269,2,FALSE)</f>
        <v>AGDMHC</v>
      </c>
      <c r="B247" s="68" t="str">
        <f>IF(ISNA(VLOOKUP(C247,COA!$A$2:$B$340,2,FALSE)),"XXX",VLOOKUP(C247,COA!$A$2:$B$340,2,FALSE))</f>
        <v>D85</v>
      </c>
      <c r="C247" s="149" t="str">
        <f t="shared" si="8"/>
        <v>0001-1009-0003</v>
      </c>
      <c r="D247" s="134" t="s">
        <v>564</v>
      </c>
      <c r="E247" s="134" t="s">
        <v>415</v>
      </c>
      <c r="F247" s="134" t="s">
        <v>463</v>
      </c>
      <c r="G247" s="134" t="s">
        <v>324</v>
      </c>
      <c r="H247" s="134" t="s">
        <v>1023</v>
      </c>
      <c r="I247" s="134" t="s">
        <v>368</v>
      </c>
      <c r="J247" s="135">
        <v>1200</v>
      </c>
      <c r="K247" s="135">
        <v>0</v>
      </c>
      <c r="L247" s="135">
        <v>0</v>
      </c>
      <c r="M247" s="133" t="str">
        <f t="shared" si="7"/>
        <v>201702</v>
      </c>
    </row>
    <row r="248" spans="1:13" x14ac:dyDescent="0.25">
      <c r="A248" s="35" t="str">
        <f>VLOOKUP(B248,ResCat!$A$2:$B$269,2,FALSE)</f>
        <v>AGDMHC</v>
      </c>
      <c r="B248" s="68" t="str">
        <f>IF(ISNA(VLOOKUP(C248,COA!$A$2:$B$340,2,FALSE)),"XXX",VLOOKUP(C248,COA!$A$2:$B$340,2,FALSE))</f>
        <v>D85</v>
      </c>
      <c r="C248" s="149" t="str">
        <f t="shared" si="8"/>
        <v>0001-1009-0003</v>
      </c>
      <c r="D248" s="134" t="s">
        <v>564</v>
      </c>
      <c r="E248" s="134" t="s">
        <v>415</v>
      </c>
      <c r="F248" s="134" t="s">
        <v>463</v>
      </c>
      <c r="G248" s="134" t="s">
        <v>326</v>
      </c>
      <c r="H248" s="134" t="s">
        <v>1023</v>
      </c>
      <c r="I248" s="134" t="s">
        <v>368</v>
      </c>
      <c r="J248" s="135">
        <v>276</v>
      </c>
      <c r="K248" s="135">
        <v>0</v>
      </c>
      <c r="L248" s="135">
        <v>0</v>
      </c>
      <c r="M248" s="133" t="str">
        <f t="shared" si="7"/>
        <v>201703</v>
      </c>
    </row>
    <row r="249" spans="1:13" x14ac:dyDescent="0.25">
      <c r="A249" s="35" t="str">
        <f>VLOOKUP(B249,ResCat!$A$2:$B$269,2,FALSE)</f>
        <v>AGDMHC</v>
      </c>
      <c r="B249" s="68" t="str">
        <f>IF(ISNA(VLOOKUP(C249,COA!$A$2:$B$340,2,FALSE)),"XXX",VLOOKUP(C249,COA!$A$2:$B$340,2,FALSE))</f>
        <v>D85</v>
      </c>
      <c r="C249" s="149" t="str">
        <f t="shared" si="8"/>
        <v>0001-1009-0003</v>
      </c>
      <c r="D249" s="134" t="s">
        <v>564</v>
      </c>
      <c r="E249" s="134" t="s">
        <v>415</v>
      </c>
      <c r="F249" s="134" t="s">
        <v>463</v>
      </c>
      <c r="G249" s="134" t="s">
        <v>328</v>
      </c>
      <c r="H249" s="134" t="s">
        <v>1023</v>
      </c>
      <c r="I249" s="134" t="s">
        <v>368</v>
      </c>
      <c r="J249" s="135">
        <v>3545</v>
      </c>
      <c r="K249" s="135">
        <v>775</v>
      </c>
      <c r="L249" s="135">
        <v>170</v>
      </c>
      <c r="M249" s="133" t="str">
        <f t="shared" si="7"/>
        <v>201704</v>
      </c>
    </row>
    <row r="250" spans="1:13" x14ac:dyDescent="0.25">
      <c r="A250" s="35" t="str">
        <f>VLOOKUP(B250,ResCat!$A$2:$B$269,2,FALSE)</f>
        <v>AGDMHC</v>
      </c>
      <c r="B250" s="68" t="str">
        <f>IF(ISNA(VLOOKUP(C250,COA!$A$2:$B$340,2,FALSE)),"XXX",VLOOKUP(C250,COA!$A$2:$B$340,2,FALSE))</f>
        <v>D85</v>
      </c>
      <c r="C250" s="149" t="str">
        <f t="shared" si="8"/>
        <v>0001-1009-0003</v>
      </c>
      <c r="D250" s="134" t="s">
        <v>564</v>
      </c>
      <c r="E250" s="134" t="s">
        <v>415</v>
      </c>
      <c r="F250" s="134" t="s">
        <v>463</v>
      </c>
      <c r="G250" s="134" t="s">
        <v>330</v>
      </c>
      <c r="H250" s="134" t="s">
        <v>1023</v>
      </c>
      <c r="I250" s="134" t="s">
        <v>368</v>
      </c>
      <c r="J250" s="135">
        <v>578</v>
      </c>
      <c r="K250" s="135">
        <v>52</v>
      </c>
      <c r="L250" s="135">
        <v>0</v>
      </c>
      <c r="M250" s="133" t="str">
        <f t="shared" si="7"/>
        <v>201705</v>
      </c>
    </row>
    <row r="251" spans="1:13" x14ac:dyDescent="0.25">
      <c r="A251" s="35" t="str">
        <f>VLOOKUP(B251,ResCat!$A$2:$B$269,2,FALSE)</f>
        <v>AGDMHC</v>
      </c>
      <c r="B251" s="68" t="str">
        <f>IF(ISNA(VLOOKUP(C251,COA!$A$2:$B$340,2,FALSE)),"XXX",VLOOKUP(C251,COA!$A$2:$B$340,2,FALSE))</f>
        <v>D85</v>
      </c>
      <c r="C251" s="149" t="str">
        <f t="shared" si="8"/>
        <v>0001-1009-0003</v>
      </c>
      <c r="D251" s="134" t="s">
        <v>564</v>
      </c>
      <c r="E251" s="134" t="s">
        <v>415</v>
      </c>
      <c r="F251" s="134" t="s">
        <v>463</v>
      </c>
      <c r="G251" s="134" t="s">
        <v>332</v>
      </c>
      <c r="H251" s="134" t="s">
        <v>1023</v>
      </c>
      <c r="I251" s="134" t="s">
        <v>368</v>
      </c>
      <c r="J251" s="135">
        <v>5283</v>
      </c>
      <c r="K251" s="135">
        <v>1073</v>
      </c>
      <c r="L251" s="135">
        <v>282</v>
      </c>
      <c r="M251" s="133" t="str">
        <f t="shared" si="7"/>
        <v>201706</v>
      </c>
    </row>
    <row r="252" spans="1:13" x14ac:dyDescent="0.25">
      <c r="A252" s="35" t="str">
        <f>VLOOKUP(B252,ResCat!$A$2:$B$269,2,FALSE)</f>
        <v>AGDMHC</v>
      </c>
      <c r="B252" s="68" t="str">
        <f>IF(ISNA(VLOOKUP(C252,COA!$A$2:$B$340,2,FALSE)),"XXX",VLOOKUP(C252,COA!$A$2:$B$340,2,FALSE))</f>
        <v>D85</v>
      </c>
      <c r="C252" s="149" t="str">
        <f t="shared" si="8"/>
        <v>0001-1009-0003</v>
      </c>
      <c r="D252" s="134" t="s">
        <v>564</v>
      </c>
      <c r="E252" s="134" t="s">
        <v>415</v>
      </c>
      <c r="F252" s="134" t="s">
        <v>463</v>
      </c>
      <c r="G252" s="134" t="s">
        <v>335</v>
      </c>
      <c r="H252" s="134" t="s">
        <v>1023</v>
      </c>
      <c r="I252" s="134" t="s">
        <v>368</v>
      </c>
      <c r="J252" s="135">
        <v>3776</v>
      </c>
      <c r="K252" s="135">
        <v>275</v>
      </c>
      <c r="L252" s="135">
        <v>45</v>
      </c>
      <c r="M252" s="133" t="str">
        <f t="shared" si="7"/>
        <v>201707</v>
      </c>
    </row>
    <row r="253" spans="1:13" x14ac:dyDescent="0.25">
      <c r="A253" s="35" t="str">
        <f>VLOOKUP(B253,ResCat!$A$2:$B$269,2,FALSE)</f>
        <v>AGDMHC</v>
      </c>
      <c r="B253" s="68" t="str">
        <f>IF(ISNA(VLOOKUP(C253,COA!$A$2:$B$340,2,FALSE)),"XXX",VLOOKUP(C253,COA!$A$2:$B$340,2,FALSE))</f>
        <v>D85</v>
      </c>
      <c r="C253" s="149" t="str">
        <f t="shared" si="8"/>
        <v>0001-1009-0003</v>
      </c>
      <c r="D253" s="134" t="s">
        <v>564</v>
      </c>
      <c r="E253" s="134" t="s">
        <v>415</v>
      </c>
      <c r="F253" s="134" t="s">
        <v>463</v>
      </c>
      <c r="G253" s="134" t="s">
        <v>4</v>
      </c>
      <c r="H253" s="134" t="s">
        <v>1023</v>
      </c>
      <c r="I253" s="134" t="s">
        <v>368</v>
      </c>
      <c r="J253" s="135">
        <v>2084</v>
      </c>
      <c r="K253" s="135">
        <v>388</v>
      </c>
      <c r="L253" s="135">
        <v>298</v>
      </c>
      <c r="M253" s="133" t="str">
        <f t="shared" si="7"/>
        <v>201708</v>
      </c>
    </row>
    <row r="254" spans="1:13" x14ac:dyDescent="0.25">
      <c r="A254" s="35" t="str">
        <f>VLOOKUP(B254,ResCat!$A$2:$B$269,2,FALSE)</f>
        <v>AGDMHC</v>
      </c>
      <c r="B254" s="68" t="str">
        <f>IF(ISNA(VLOOKUP(C254,COA!$A$2:$B$340,2,FALSE)),"XXX",VLOOKUP(C254,COA!$A$2:$B$340,2,FALSE))</f>
        <v>D85</v>
      </c>
      <c r="C254" s="149" t="str">
        <f t="shared" si="8"/>
        <v>0001-1009-0003</v>
      </c>
      <c r="D254" s="134" t="s">
        <v>564</v>
      </c>
      <c r="E254" s="134" t="s">
        <v>415</v>
      </c>
      <c r="F254" s="134" t="s">
        <v>463</v>
      </c>
      <c r="G254" s="134" t="s">
        <v>511</v>
      </c>
      <c r="H254" s="134" t="s">
        <v>1023</v>
      </c>
      <c r="I254" s="134" t="s">
        <v>368</v>
      </c>
      <c r="J254" s="135">
        <v>10856</v>
      </c>
      <c r="K254" s="135">
        <v>210</v>
      </c>
      <c r="L254" s="135">
        <v>0</v>
      </c>
      <c r="M254" s="133" t="str">
        <f t="shared" si="7"/>
        <v>201709</v>
      </c>
    </row>
    <row r="255" spans="1:13" x14ac:dyDescent="0.25">
      <c r="A255" s="35" t="str">
        <f>VLOOKUP(B255,ResCat!$A$2:$B$269,2,FALSE)</f>
        <v>AGDMHC</v>
      </c>
      <c r="B255" s="68" t="str">
        <f>IF(ISNA(VLOOKUP(C255,COA!$A$2:$B$340,2,FALSE)),"XXX",VLOOKUP(C255,COA!$A$2:$B$340,2,FALSE))</f>
        <v>D85</v>
      </c>
      <c r="C255" s="149" t="str">
        <f t="shared" si="8"/>
        <v>0001-1009-0003</v>
      </c>
      <c r="D255" s="134" t="s">
        <v>564</v>
      </c>
      <c r="E255" s="134" t="s">
        <v>415</v>
      </c>
      <c r="F255" s="134" t="s">
        <v>463</v>
      </c>
      <c r="G255" s="134" t="s">
        <v>969</v>
      </c>
      <c r="H255" s="134" t="s">
        <v>1023</v>
      </c>
      <c r="I255" s="134" t="s">
        <v>368</v>
      </c>
      <c r="J255" s="135">
        <v>12408</v>
      </c>
      <c r="K255" s="135">
        <v>1722</v>
      </c>
      <c r="L255" s="135">
        <v>848</v>
      </c>
      <c r="M255" s="133" t="str">
        <f t="shared" si="7"/>
        <v>201710</v>
      </c>
    </row>
    <row r="256" spans="1:13" x14ac:dyDescent="0.25">
      <c r="A256" s="35" t="str">
        <f>VLOOKUP(B256,ResCat!$A$2:$B$269,2,FALSE)</f>
        <v>AGDMHC</v>
      </c>
      <c r="B256" s="68" t="str">
        <f>IF(ISNA(VLOOKUP(C256,COA!$A$2:$B$340,2,FALSE)),"XXX",VLOOKUP(C256,COA!$A$2:$B$340,2,FALSE))</f>
        <v>D85</v>
      </c>
      <c r="C256" s="149" t="str">
        <f t="shared" si="8"/>
        <v>0001-1009-0003</v>
      </c>
      <c r="D256" s="134" t="s">
        <v>564</v>
      </c>
      <c r="E256" s="134" t="s">
        <v>415</v>
      </c>
      <c r="F256" s="134" t="s">
        <v>463</v>
      </c>
      <c r="G256" s="134" t="s">
        <v>961</v>
      </c>
      <c r="H256" s="134" t="s">
        <v>1023</v>
      </c>
      <c r="I256" s="134" t="s">
        <v>368</v>
      </c>
      <c r="J256" s="135">
        <v>40748.5</v>
      </c>
      <c r="K256" s="135">
        <v>5018</v>
      </c>
      <c r="L256" s="135">
        <v>1469</v>
      </c>
      <c r="M256" s="133" t="str">
        <f t="shared" si="7"/>
        <v>201711</v>
      </c>
    </row>
    <row r="257" spans="1:13" x14ac:dyDescent="0.25">
      <c r="A257" s="35" t="str">
        <f>VLOOKUP(B257,ResCat!$A$2:$B$269,2,FALSE)</f>
        <v>AGDMHC</v>
      </c>
      <c r="B257" s="68" t="str">
        <f>IF(ISNA(VLOOKUP(C257,COA!$A$2:$B$340,2,FALSE)),"XXX",VLOOKUP(C257,COA!$A$2:$B$340,2,FALSE))</f>
        <v>D85</v>
      </c>
      <c r="C257" s="149" t="str">
        <f t="shared" si="8"/>
        <v>0001-1009-0003</v>
      </c>
      <c r="D257" s="134" t="s">
        <v>564</v>
      </c>
      <c r="E257" s="134" t="s">
        <v>415</v>
      </c>
      <c r="F257" s="134" t="s">
        <v>463</v>
      </c>
      <c r="G257" s="134" t="s">
        <v>970</v>
      </c>
      <c r="H257" s="134" t="s">
        <v>1023</v>
      </c>
      <c r="I257" s="134" t="s">
        <v>368</v>
      </c>
      <c r="J257" s="135">
        <v>212135.3</v>
      </c>
      <c r="K257" s="135">
        <v>23715</v>
      </c>
      <c r="L257" s="135">
        <v>5721</v>
      </c>
      <c r="M257" s="133" t="str">
        <f t="shared" si="7"/>
        <v>201712</v>
      </c>
    </row>
    <row r="258" spans="1:13" x14ac:dyDescent="0.25">
      <c r="A258" s="35" t="str">
        <f>VLOOKUP(B258,ResCat!$A$2:$B$269,2,FALSE)</f>
        <v>AGDMHC</v>
      </c>
      <c r="B258" s="68" t="str">
        <f>IF(ISNA(VLOOKUP(C258,COA!$A$2:$B$340,2,FALSE)),"XXX",VLOOKUP(C258,COA!$A$2:$B$340,2,FALSE))</f>
        <v>D85</v>
      </c>
      <c r="C258" s="149" t="str">
        <f t="shared" si="8"/>
        <v>0001-1009-0003</v>
      </c>
      <c r="D258" s="134" t="s">
        <v>564</v>
      </c>
      <c r="E258" s="134" t="s">
        <v>415</v>
      </c>
      <c r="F258" s="134" t="s">
        <v>463</v>
      </c>
      <c r="G258" s="134" t="s">
        <v>1023</v>
      </c>
      <c r="H258" s="134" t="s">
        <v>1023</v>
      </c>
      <c r="I258" s="134" t="s">
        <v>368</v>
      </c>
      <c r="J258" s="135">
        <v>397563</v>
      </c>
      <c r="K258" s="135">
        <v>40678</v>
      </c>
      <c r="L258" s="135">
        <v>11810</v>
      </c>
      <c r="M258" s="133" t="str">
        <f t="shared" si="7"/>
        <v>201801</v>
      </c>
    </row>
    <row r="259" spans="1:13" x14ac:dyDescent="0.25">
      <c r="A259" s="35" t="str">
        <f>VLOOKUP(B259,ResCat!$A$2:$B$269,2,FALSE)</f>
        <v>AGDMHC</v>
      </c>
      <c r="B259" s="68" t="str">
        <f>IF(ISNA(VLOOKUP(C259,COA!$A$2:$B$340,2,FALSE)),"XXX",VLOOKUP(C259,COA!$A$2:$B$340,2,FALSE))</f>
        <v>D81</v>
      </c>
      <c r="C259" s="149" t="str">
        <f t="shared" si="8"/>
        <v>0001-1010-0003</v>
      </c>
      <c r="D259" s="134" t="s">
        <v>564</v>
      </c>
      <c r="E259" s="134" t="s">
        <v>445</v>
      </c>
      <c r="F259" s="134" t="s">
        <v>463</v>
      </c>
      <c r="G259" s="134" t="s">
        <v>312</v>
      </c>
      <c r="H259" s="134" t="s">
        <v>1023</v>
      </c>
      <c r="I259" s="134" t="s">
        <v>368</v>
      </c>
      <c r="J259" s="135">
        <v>151</v>
      </c>
      <c r="K259" s="135">
        <v>0</v>
      </c>
      <c r="L259" s="135">
        <v>0</v>
      </c>
      <c r="M259" s="133" t="str">
        <f t="shared" si="7"/>
        <v>201605</v>
      </c>
    </row>
    <row r="260" spans="1:13" x14ac:dyDescent="0.25">
      <c r="A260" s="35" t="str">
        <f>VLOOKUP(B260,ResCat!$A$2:$B$269,2,FALSE)</f>
        <v>AGDMHC</v>
      </c>
      <c r="B260" s="68" t="str">
        <f>IF(ISNA(VLOOKUP(C260,COA!$A$2:$B$340,2,FALSE)),"XXX",VLOOKUP(C260,COA!$A$2:$B$340,2,FALSE))</f>
        <v>D81</v>
      </c>
      <c r="C260" s="149" t="str">
        <f t="shared" si="8"/>
        <v>0001-1010-0003</v>
      </c>
      <c r="D260" s="134" t="s">
        <v>564</v>
      </c>
      <c r="E260" s="134" t="s">
        <v>445</v>
      </c>
      <c r="F260" s="134" t="s">
        <v>463</v>
      </c>
      <c r="G260" s="134" t="s">
        <v>357</v>
      </c>
      <c r="H260" s="134" t="s">
        <v>1023</v>
      </c>
      <c r="I260" s="134" t="s">
        <v>368</v>
      </c>
      <c r="J260" s="135">
        <v>378.34</v>
      </c>
      <c r="K260" s="135">
        <v>378.34</v>
      </c>
      <c r="L260" s="135">
        <v>378.34</v>
      </c>
      <c r="M260" s="133" t="str">
        <f t="shared" ref="M260:M323" si="9">IF(G260&lt;$M$1,$M$1,G260)</f>
        <v>201606</v>
      </c>
    </row>
    <row r="261" spans="1:13" x14ac:dyDescent="0.25">
      <c r="A261" s="35" t="str">
        <f>VLOOKUP(B261,ResCat!$A$2:$B$269,2,FALSE)</f>
        <v>AGDMHC</v>
      </c>
      <c r="B261" s="68" t="str">
        <f>IF(ISNA(VLOOKUP(C261,COA!$A$2:$B$340,2,FALSE)),"XXX",VLOOKUP(C261,COA!$A$2:$B$340,2,FALSE))</f>
        <v>D81</v>
      </c>
      <c r="C261" s="149" t="str">
        <f t="shared" ref="C261:C324" si="10">D261&amp;"-"&amp;E261&amp;"-"&amp;F261</f>
        <v>0001-1010-0003</v>
      </c>
      <c r="D261" s="134" t="s">
        <v>564</v>
      </c>
      <c r="E261" s="134" t="s">
        <v>445</v>
      </c>
      <c r="F261" s="134" t="s">
        <v>463</v>
      </c>
      <c r="G261" s="134" t="s">
        <v>339</v>
      </c>
      <c r="H261" s="134" t="s">
        <v>1023</v>
      </c>
      <c r="I261" s="134" t="s">
        <v>368</v>
      </c>
      <c r="J261" s="135">
        <v>344</v>
      </c>
      <c r="K261" s="135">
        <v>0</v>
      </c>
      <c r="L261" s="135">
        <v>0</v>
      </c>
      <c r="M261" s="133" t="str">
        <f t="shared" si="9"/>
        <v>201608</v>
      </c>
    </row>
    <row r="262" spans="1:13" x14ac:dyDescent="0.25">
      <c r="A262" s="35" t="str">
        <f>VLOOKUP(B262,ResCat!$A$2:$B$269,2,FALSE)</f>
        <v>AGDMHC</v>
      </c>
      <c r="B262" s="68" t="str">
        <f>IF(ISNA(VLOOKUP(C262,COA!$A$2:$B$340,2,FALSE)),"XXX",VLOOKUP(C262,COA!$A$2:$B$340,2,FALSE))</f>
        <v>D81</v>
      </c>
      <c r="C262" s="149" t="str">
        <f t="shared" si="10"/>
        <v>0001-1010-0003</v>
      </c>
      <c r="D262" s="134" t="s">
        <v>564</v>
      </c>
      <c r="E262" s="134" t="s">
        <v>445</v>
      </c>
      <c r="F262" s="134" t="s">
        <v>463</v>
      </c>
      <c r="G262" s="134" t="s">
        <v>342</v>
      </c>
      <c r="H262" s="134" t="s">
        <v>1023</v>
      </c>
      <c r="I262" s="134" t="s">
        <v>368</v>
      </c>
      <c r="J262" s="135">
        <v>240</v>
      </c>
      <c r="K262" s="135">
        <v>0</v>
      </c>
      <c r="L262" s="135">
        <v>0</v>
      </c>
      <c r="M262" s="133" t="str">
        <f t="shared" si="9"/>
        <v>201609</v>
      </c>
    </row>
    <row r="263" spans="1:13" x14ac:dyDescent="0.25">
      <c r="A263" s="35" t="str">
        <f>VLOOKUP(B263,ResCat!$A$2:$B$269,2,FALSE)</f>
        <v>AGDMHC</v>
      </c>
      <c r="B263" s="68" t="str">
        <f>IF(ISNA(VLOOKUP(C263,COA!$A$2:$B$340,2,FALSE)),"XXX",VLOOKUP(C263,COA!$A$2:$B$340,2,FALSE))</f>
        <v>D81</v>
      </c>
      <c r="C263" s="149" t="str">
        <f t="shared" si="10"/>
        <v>0001-1010-0003</v>
      </c>
      <c r="D263" s="134" t="s">
        <v>564</v>
      </c>
      <c r="E263" s="134" t="s">
        <v>445</v>
      </c>
      <c r="F263" s="134" t="s">
        <v>463</v>
      </c>
      <c r="G263" s="134" t="s">
        <v>316</v>
      </c>
      <c r="H263" s="134" t="s">
        <v>1023</v>
      </c>
      <c r="I263" s="134" t="s">
        <v>368</v>
      </c>
      <c r="J263" s="135">
        <v>707</v>
      </c>
      <c r="K263" s="135">
        <v>0</v>
      </c>
      <c r="L263" s="135">
        <v>0</v>
      </c>
      <c r="M263" s="133" t="str">
        <f t="shared" si="9"/>
        <v>201610</v>
      </c>
    </row>
    <row r="264" spans="1:13" x14ac:dyDescent="0.25">
      <c r="A264" s="35" t="str">
        <f>VLOOKUP(B264,ResCat!$A$2:$B$269,2,FALSE)</f>
        <v>AGDMHC</v>
      </c>
      <c r="B264" s="68" t="str">
        <f>IF(ISNA(VLOOKUP(C264,COA!$A$2:$B$340,2,FALSE)),"XXX",VLOOKUP(C264,COA!$A$2:$B$340,2,FALSE))</f>
        <v>D81</v>
      </c>
      <c r="C264" s="149" t="str">
        <f t="shared" si="10"/>
        <v>0001-1010-0003</v>
      </c>
      <c r="D264" s="134" t="s">
        <v>564</v>
      </c>
      <c r="E264" s="134" t="s">
        <v>445</v>
      </c>
      <c r="F264" s="134" t="s">
        <v>463</v>
      </c>
      <c r="G264" s="134" t="s">
        <v>322</v>
      </c>
      <c r="H264" s="134" t="s">
        <v>1023</v>
      </c>
      <c r="I264" s="134" t="s">
        <v>368</v>
      </c>
      <c r="J264" s="135">
        <v>124</v>
      </c>
      <c r="K264" s="135">
        <v>0</v>
      </c>
      <c r="L264" s="135">
        <v>0</v>
      </c>
      <c r="M264" s="133" t="str">
        <f t="shared" si="9"/>
        <v>201701</v>
      </c>
    </row>
    <row r="265" spans="1:13" x14ac:dyDescent="0.25">
      <c r="A265" s="35" t="str">
        <f>VLOOKUP(B265,ResCat!$A$2:$B$269,2,FALSE)</f>
        <v>AGDMHC</v>
      </c>
      <c r="B265" s="68" t="str">
        <f>IF(ISNA(VLOOKUP(C265,COA!$A$2:$B$340,2,FALSE)),"XXX",VLOOKUP(C265,COA!$A$2:$B$340,2,FALSE))</f>
        <v>D81</v>
      </c>
      <c r="C265" s="149" t="str">
        <f t="shared" si="10"/>
        <v>0001-1010-0003</v>
      </c>
      <c r="D265" s="134" t="s">
        <v>564</v>
      </c>
      <c r="E265" s="134" t="s">
        <v>445</v>
      </c>
      <c r="F265" s="134" t="s">
        <v>463</v>
      </c>
      <c r="G265" s="134" t="s">
        <v>324</v>
      </c>
      <c r="H265" s="134" t="s">
        <v>1023</v>
      </c>
      <c r="I265" s="134" t="s">
        <v>368</v>
      </c>
      <c r="J265" s="135">
        <v>3634</v>
      </c>
      <c r="K265" s="135">
        <v>0</v>
      </c>
      <c r="L265" s="135">
        <v>0</v>
      </c>
      <c r="M265" s="133" t="str">
        <f t="shared" si="9"/>
        <v>201702</v>
      </c>
    </row>
    <row r="266" spans="1:13" x14ac:dyDescent="0.25">
      <c r="A266" s="35" t="str">
        <f>VLOOKUP(B266,ResCat!$A$2:$B$269,2,FALSE)</f>
        <v>AGDMHC</v>
      </c>
      <c r="B266" s="68" t="str">
        <f>IF(ISNA(VLOOKUP(C266,COA!$A$2:$B$340,2,FALSE)),"XXX",VLOOKUP(C266,COA!$A$2:$B$340,2,FALSE))</f>
        <v>D81</v>
      </c>
      <c r="C266" s="149" t="str">
        <f t="shared" si="10"/>
        <v>0001-1010-0003</v>
      </c>
      <c r="D266" s="134" t="s">
        <v>564</v>
      </c>
      <c r="E266" s="134" t="s">
        <v>445</v>
      </c>
      <c r="F266" s="134" t="s">
        <v>463</v>
      </c>
      <c r="G266" s="134" t="s">
        <v>326</v>
      </c>
      <c r="H266" s="134" t="s">
        <v>1023</v>
      </c>
      <c r="I266" s="134" t="s">
        <v>368</v>
      </c>
      <c r="J266" s="135">
        <v>2920</v>
      </c>
      <c r="K266" s="135">
        <v>341</v>
      </c>
      <c r="L266" s="135">
        <v>186</v>
      </c>
      <c r="M266" s="133" t="str">
        <f t="shared" si="9"/>
        <v>201703</v>
      </c>
    </row>
    <row r="267" spans="1:13" x14ac:dyDescent="0.25">
      <c r="A267" s="35" t="str">
        <f>VLOOKUP(B267,ResCat!$A$2:$B$269,2,FALSE)</f>
        <v>AGDMHC</v>
      </c>
      <c r="B267" s="68" t="str">
        <f>IF(ISNA(VLOOKUP(C267,COA!$A$2:$B$340,2,FALSE)),"XXX",VLOOKUP(C267,COA!$A$2:$B$340,2,FALSE))</f>
        <v>D81</v>
      </c>
      <c r="C267" s="149" t="str">
        <f t="shared" si="10"/>
        <v>0001-1010-0003</v>
      </c>
      <c r="D267" s="134" t="s">
        <v>564</v>
      </c>
      <c r="E267" s="134" t="s">
        <v>445</v>
      </c>
      <c r="F267" s="134" t="s">
        <v>463</v>
      </c>
      <c r="G267" s="134" t="s">
        <v>328</v>
      </c>
      <c r="H267" s="134" t="s">
        <v>1023</v>
      </c>
      <c r="I267" s="134" t="s">
        <v>368</v>
      </c>
      <c r="J267" s="135">
        <v>5566</v>
      </c>
      <c r="K267" s="135">
        <v>0</v>
      </c>
      <c r="L267" s="135">
        <v>0</v>
      </c>
      <c r="M267" s="133" t="str">
        <f t="shared" si="9"/>
        <v>201704</v>
      </c>
    </row>
    <row r="268" spans="1:13" x14ac:dyDescent="0.25">
      <c r="A268" s="35" t="str">
        <f>VLOOKUP(B268,ResCat!$A$2:$B$269,2,FALSE)</f>
        <v>AGDMHC</v>
      </c>
      <c r="B268" s="68" t="str">
        <f>IF(ISNA(VLOOKUP(C268,COA!$A$2:$B$340,2,FALSE)),"XXX",VLOOKUP(C268,COA!$A$2:$B$340,2,FALSE))</f>
        <v>D81</v>
      </c>
      <c r="C268" s="149" t="str">
        <f t="shared" si="10"/>
        <v>0001-1010-0003</v>
      </c>
      <c r="D268" s="134" t="s">
        <v>564</v>
      </c>
      <c r="E268" s="134" t="s">
        <v>445</v>
      </c>
      <c r="F268" s="134" t="s">
        <v>463</v>
      </c>
      <c r="G268" s="134" t="s">
        <v>330</v>
      </c>
      <c r="H268" s="134" t="s">
        <v>1023</v>
      </c>
      <c r="I268" s="134" t="s">
        <v>368</v>
      </c>
      <c r="J268" s="135">
        <v>1764</v>
      </c>
      <c r="K268" s="135">
        <v>400</v>
      </c>
      <c r="L268" s="135">
        <v>50</v>
      </c>
      <c r="M268" s="133" t="str">
        <f t="shared" si="9"/>
        <v>201705</v>
      </c>
    </row>
    <row r="269" spans="1:13" x14ac:dyDescent="0.25">
      <c r="A269" s="35" t="str">
        <f>VLOOKUP(B269,ResCat!$A$2:$B$269,2,FALSE)</f>
        <v>AGDMHC</v>
      </c>
      <c r="B269" s="68" t="str">
        <f>IF(ISNA(VLOOKUP(C269,COA!$A$2:$B$340,2,FALSE)),"XXX",VLOOKUP(C269,COA!$A$2:$B$340,2,FALSE))</f>
        <v>D81</v>
      </c>
      <c r="C269" s="149" t="str">
        <f t="shared" si="10"/>
        <v>0001-1010-0003</v>
      </c>
      <c r="D269" s="134" t="s">
        <v>564</v>
      </c>
      <c r="E269" s="134" t="s">
        <v>445</v>
      </c>
      <c r="F269" s="134" t="s">
        <v>463</v>
      </c>
      <c r="G269" s="134" t="s">
        <v>332</v>
      </c>
      <c r="H269" s="134" t="s">
        <v>1023</v>
      </c>
      <c r="I269" s="134" t="s">
        <v>368</v>
      </c>
      <c r="J269" s="135">
        <v>2490</v>
      </c>
      <c r="K269" s="135">
        <v>751</v>
      </c>
      <c r="L269" s="135">
        <v>586</v>
      </c>
      <c r="M269" s="133" t="str">
        <f t="shared" si="9"/>
        <v>201706</v>
      </c>
    </row>
    <row r="270" spans="1:13" x14ac:dyDescent="0.25">
      <c r="A270" s="35" t="str">
        <f>VLOOKUP(B270,ResCat!$A$2:$B$269,2,FALSE)</f>
        <v>AGDMHC</v>
      </c>
      <c r="B270" s="68" t="str">
        <f>IF(ISNA(VLOOKUP(C270,COA!$A$2:$B$340,2,FALSE)),"XXX",VLOOKUP(C270,COA!$A$2:$B$340,2,FALSE))</f>
        <v>D81</v>
      </c>
      <c r="C270" s="149" t="str">
        <f t="shared" si="10"/>
        <v>0001-1010-0003</v>
      </c>
      <c r="D270" s="134" t="s">
        <v>564</v>
      </c>
      <c r="E270" s="134" t="s">
        <v>445</v>
      </c>
      <c r="F270" s="134" t="s">
        <v>463</v>
      </c>
      <c r="G270" s="134" t="s">
        <v>335</v>
      </c>
      <c r="H270" s="134" t="s">
        <v>1023</v>
      </c>
      <c r="I270" s="134" t="s">
        <v>368</v>
      </c>
      <c r="J270" s="135">
        <v>1571.5</v>
      </c>
      <c r="K270" s="135">
        <v>20</v>
      </c>
      <c r="L270" s="135">
        <v>0</v>
      </c>
      <c r="M270" s="133" t="str">
        <f t="shared" si="9"/>
        <v>201707</v>
      </c>
    </row>
    <row r="271" spans="1:13" x14ac:dyDescent="0.25">
      <c r="A271" s="35" t="str">
        <f>VLOOKUP(B271,ResCat!$A$2:$B$269,2,FALSE)</f>
        <v>AGDMHC</v>
      </c>
      <c r="B271" s="68" t="str">
        <f>IF(ISNA(VLOOKUP(C271,COA!$A$2:$B$340,2,FALSE)),"XXX",VLOOKUP(C271,COA!$A$2:$B$340,2,FALSE))</f>
        <v>D81</v>
      </c>
      <c r="C271" s="149" t="str">
        <f t="shared" si="10"/>
        <v>0001-1010-0003</v>
      </c>
      <c r="D271" s="134" t="s">
        <v>564</v>
      </c>
      <c r="E271" s="134" t="s">
        <v>445</v>
      </c>
      <c r="F271" s="134" t="s">
        <v>463</v>
      </c>
      <c r="G271" s="134" t="s">
        <v>4</v>
      </c>
      <c r="H271" s="134" t="s">
        <v>1023</v>
      </c>
      <c r="I271" s="134" t="s">
        <v>368</v>
      </c>
      <c r="J271" s="135">
        <v>11437</v>
      </c>
      <c r="K271" s="135">
        <v>1115</v>
      </c>
      <c r="L271" s="135">
        <v>753</v>
      </c>
      <c r="M271" s="133" t="str">
        <f t="shared" si="9"/>
        <v>201708</v>
      </c>
    </row>
    <row r="272" spans="1:13" x14ac:dyDescent="0.25">
      <c r="A272" s="35" t="str">
        <f>VLOOKUP(B272,ResCat!$A$2:$B$269,2,FALSE)</f>
        <v>AGDMHC</v>
      </c>
      <c r="B272" s="68" t="str">
        <f>IF(ISNA(VLOOKUP(C272,COA!$A$2:$B$340,2,FALSE)),"XXX",VLOOKUP(C272,COA!$A$2:$B$340,2,FALSE))</f>
        <v>D81</v>
      </c>
      <c r="C272" s="149" t="str">
        <f t="shared" si="10"/>
        <v>0001-1010-0003</v>
      </c>
      <c r="D272" s="134" t="s">
        <v>564</v>
      </c>
      <c r="E272" s="134" t="s">
        <v>445</v>
      </c>
      <c r="F272" s="134" t="s">
        <v>463</v>
      </c>
      <c r="G272" s="134" t="s">
        <v>511</v>
      </c>
      <c r="H272" s="134" t="s">
        <v>1023</v>
      </c>
      <c r="I272" s="134" t="s">
        <v>368</v>
      </c>
      <c r="J272" s="135">
        <v>10290</v>
      </c>
      <c r="K272" s="135">
        <v>1401</v>
      </c>
      <c r="L272" s="135">
        <v>610</v>
      </c>
      <c r="M272" s="133" t="str">
        <f t="shared" si="9"/>
        <v>201709</v>
      </c>
    </row>
    <row r="273" spans="1:13" x14ac:dyDescent="0.25">
      <c r="A273" s="35" t="str">
        <f>VLOOKUP(B273,ResCat!$A$2:$B$269,2,FALSE)</f>
        <v>AGDMHC</v>
      </c>
      <c r="B273" s="68" t="str">
        <f>IF(ISNA(VLOOKUP(C273,COA!$A$2:$B$340,2,FALSE)),"XXX",VLOOKUP(C273,COA!$A$2:$B$340,2,FALSE))</f>
        <v>D81</v>
      </c>
      <c r="C273" s="149" t="str">
        <f t="shared" si="10"/>
        <v>0001-1010-0003</v>
      </c>
      <c r="D273" s="134" t="s">
        <v>564</v>
      </c>
      <c r="E273" s="134" t="s">
        <v>445</v>
      </c>
      <c r="F273" s="134" t="s">
        <v>463</v>
      </c>
      <c r="G273" s="134" t="s">
        <v>969</v>
      </c>
      <c r="H273" s="134" t="s">
        <v>1023</v>
      </c>
      <c r="I273" s="134" t="s">
        <v>368</v>
      </c>
      <c r="J273" s="135">
        <v>14598</v>
      </c>
      <c r="K273" s="135">
        <v>1253</v>
      </c>
      <c r="L273" s="135">
        <v>494</v>
      </c>
      <c r="M273" s="133" t="str">
        <f t="shared" si="9"/>
        <v>201710</v>
      </c>
    </row>
    <row r="274" spans="1:13" x14ac:dyDescent="0.25">
      <c r="A274" s="35" t="str">
        <f>VLOOKUP(B274,ResCat!$A$2:$B$269,2,FALSE)</f>
        <v>AGDMHC</v>
      </c>
      <c r="B274" s="68" t="str">
        <f>IF(ISNA(VLOOKUP(C274,COA!$A$2:$B$340,2,FALSE)),"XXX",VLOOKUP(C274,COA!$A$2:$B$340,2,FALSE))</f>
        <v>D81</v>
      </c>
      <c r="C274" s="149" t="str">
        <f t="shared" si="10"/>
        <v>0001-1010-0003</v>
      </c>
      <c r="D274" s="134" t="s">
        <v>564</v>
      </c>
      <c r="E274" s="134" t="s">
        <v>445</v>
      </c>
      <c r="F274" s="134" t="s">
        <v>463</v>
      </c>
      <c r="G274" s="134" t="s">
        <v>961</v>
      </c>
      <c r="H274" s="134" t="s">
        <v>1023</v>
      </c>
      <c r="I274" s="134" t="s">
        <v>368</v>
      </c>
      <c r="J274" s="135">
        <v>65384</v>
      </c>
      <c r="K274" s="135">
        <v>4961.33</v>
      </c>
      <c r="L274" s="135">
        <v>1852.33</v>
      </c>
      <c r="M274" s="133" t="str">
        <f t="shared" si="9"/>
        <v>201711</v>
      </c>
    </row>
    <row r="275" spans="1:13" x14ac:dyDescent="0.25">
      <c r="A275" s="35" t="str">
        <f>VLOOKUP(B275,ResCat!$A$2:$B$269,2,FALSE)</f>
        <v>AGDMHC</v>
      </c>
      <c r="B275" s="68" t="str">
        <f>IF(ISNA(VLOOKUP(C275,COA!$A$2:$B$340,2,FALSE)),"XXX",VLOOKUP(C275,COA!$A$2:$B$340,2,FALSE))</f>
        <v>D81</v>
      </c>
      <c r="C275" s="149" t="str">
        <f t="shared" si="10"/>
        <v>0001-1010-0003</v>
      </c>
      <c r="D275" s="134" t="s">
        <v>564</v>
      </c>
      <c r="E275" s="134" t="s">
        <v>445</v>
      </c>
      <c r="F275" s="134" t="s">
        <v>463</v>
      </c>
      <c r="G275" s="134" t="s">
        <v>970</v>
      </c>
      <c r="H275" s="134" t="s">
        <v>1023</v>
      </c>
      <c r="I275" s="134" t="s">
        <v>368</v>
      </c>
      <c r="J275" s="135">
        <v>194018.15000000008</v>
      </c>
      <c r="K275" s="135">
        <v>25422.5</v>
      </c>
      <c r="L275" s="135">
        <v>13731.5</v>
      </c>
      <c r="M275" s="133" t="str">
        <f t="shared" si="9"/>
        <v>201712</v>
      </c>
    </row>
    <row r="276" spans="1:13" x14ac:dyDescent="0.25">
      <c r="A276" s="35" t="str">
        <f>VLOOKUP(B276,ResCat!$A$2:$B$269,2,FALSE)</f>
        <v>AGDMHC</v>
      </c>
      <c r="B276" s="68" t="str">
        <f>IF(ISNA(VLOOKUP(C276,COA!$A$2:$B$340,2,FALSE)),"XXX",VLOOKUP(C276,COA!$A$2:$B$340,2,FALSE))</f>
        <v>D81</v>
      </c>
      <c r="C276" s="149" t="str">
        <f t="shared" si="10"/>
        <v>0001-1010-0003</v>
      </c>
      <c r="D276" s="134" t="s">
        <v>564</v>
      </c>
      <c r="E276" s="134" t="s">
        <v>445</v>
      </c>
      <c r="F276" s="134" t="s">
        <v>463</v>
      </c>
      <c r="G276" s="134" t="s">
        <v>1023</v>
      </c>
      <c r="H276" s="134" t="s">
        <v>1023</v>
      </c>
      <c r="I276" s="134" t="s">
        <v>368</v>
      </c>
      <c r="J276" s="135">
        <v>350062.69999999995</v>
      </c>
      <c r="K276" s="135">
        <v>47408.67</v>
      </c>
      <c r="L276" s="135">
        <v>24990.67</v>
      </c>
      <c r="M276" s="133" t="str">
        <f t="shared" si="9"/>
        <v>201801</v>
      </c>
    </row>
    <row r="277" spans="1:13" x14ac:dyDescent="0.25">
      <c r="A277" s="35" t="str">
        <f>VLOOKUP(B277,ResCat!$A$2:$B$269,2,FALSE)</f>
        <v>AGDMHC</v>
      </c>
      <c r="B277" s="68" t="str">
        <f>IF(ISNA(VLOOKUP(C277,COA!$A$2:$B$340,2,FALSE)),"XXX",VLOOKUP(C277,COA!$A$2:$B$340,2,FALSE))</f>
        <v>D71</v>
      </c>
      <c r="C277" s="149" t="str">
        <f t="shared" si="10"/>
        <v>0001-1012-0003</v>
      </c>
      <c r="D277" s="134" t="s">
        <v>564</v>
      </c>
      <c r="E277" s="134" t="s">
        <v>449</v>
      </c>
      <c r="F277" s="134" t="s">
        <v>463</v>
      </c>
      <c r="G277" s="134" t="s">
        <v>332</v>
      </c>
      <c r="H277" s="134" t="s">
        <v>1023</v>
      </c>
      <c r="I277" s="134" t="s">
        <v>368</v>
      </c>
      <c r="J277" s="135">
        <v>7000</v>
      </c>
      <c r="K277" s="135">
        <v>1978.33</v>
      </c>
      <c r="L277" s="135">
        <v>478.33</v>
      </c>
      <c r="M277" s="133" t="str">
        <f t="shared" si="9"/>
        <v>201706</v>
      </c>
    </row>
    <row r="278" spans="1:13" x14ac:dyDescent="0.25">
      <c r="A278" s="35" t="str">
        <f>VLOOKUP(B278,ResCat!$A$2:$B$269,2,FALSE)</f>
        <v>AGDMHC</v>
      </c>
      <c r="B278" s="68" t="str">
        <f>IF(ISNA(VLOOKUP(C278,COA!$A$2:$B$340,2,FALSE)),"XXX",VLOOKUP(C278,COA!$A$2:$B$340,2,FALSE))</f>
        <v>D71</v>
      </c>
      <c r="C278" s="149" t="str">
        <f t="shared" si="10"/>
        <v>0001-1012-0003</v>
      </c>
      <c r="D278" s="134" t="s">
        <v>564</v>
      </c>
      <c r="E278" s="134" t="s">
        <v>449</v>
      </c>
      <c r="F278" s="134" t="s">
        <v>463</v>
      </c>
      <c r="G278" s="134" t="s">
        <v>511</v>
      </c>
      <c r="H278" s="134" t="s">
        <v>1023</v>
      </c>
      <c r="I278" s="134" t="s">
        <v>368</v>
      </c>
      <c r="J278" s="135">
        <v>332</v>
      </c>
      <c r="K278" s="135">
        <v>0</v>
      </c>
      <c r="L278" s="135">
        <v>0</v>
      </c>
      <c r="M278" s="133" t="str">
        <f t="shared" si="9"/>
        <v>201709</v>
      </c>
    </row>
    <row r="279" spans="1:13" x14ac:dyDescent="0.25">
      <c r="A279" s="35" t="str">
        <f>VLOOKUP(B279,ResCat!$A$2:$B$269,2,FALSE)</f>
        <v>AGDMHC</v>
      </c>
      <c r="B279" s="68" t="str">
        <f>IF(ISNA(VLOOKUP(C279,COA!$A$2:$B$340,2,FALSE)),"XXX",VLOOKUP(C279,COA!$A$2:$B$340,2,FALSE))</f>
        <v>D71</v>
      </c>
      <c r="C279" s="149" t="str">
        <f t="shared" si="10"/>
        <v>0001-1012-0003</v>
      </c>
      <c r="D279" s="134" t="s">
        <v>564</v>
      </c>
      <c r="E279" s="134" t="s">
        <v>449</v>
      </c>
      <c r="F279" s="134" t="s">
        <v>463</v>
      </c>
      <c r="G279" s="134" t="s">
        <v>961</v>
      </c>
      <c r="H279" s="134" t="s">
        <v>1023</v>
      </c>
      <c r="I279" s="134" t="s">
        <v>368</v>
      </c>
      <c r="J279" s="135">
        <v>810</v>
      </c>
      <c r="K279" s="135">
        <v>20</v>
      </c>
      <c r="L279" s="135">
        <v>20</v>
      </c>
      <c r="M279" s="133" t="str">
        <f t="shared" si="9"/>
        <v>201711</v>
      </c>
    </row>
    <row r="280" spans="1:13" x14ac:dyDescent="0.25">
      <c r="A280" s="35" t="str">
        <f>VLOOKUP(B280,ResCat!$A$2:$B$269,2,FALSE)</f>
        <v>AGDMHC</v>
      </c>
      <c r="B280" s="68" t="str">
        <f>IF(ISNA(VLOOKUP(C280,COA!$A$2:$B$340,2,FALSE)),"XXX",VLOOKUP(C280,COA!$A$2:$B$340,2,FALSE))</f>
        <v>D71</v>
      </c>
      <c r="C280" s="149" t="str">
        <f t="shared" si="10"/>
        <v>0001-1012-0003</v>
      </c>
      <c r="D280" s="134" t="s">
        <v>564</v>
      </c>
      <c r="E280" s="134" t="s">
        <v>449</v>
      </c>
      <c r="F280" s="134" t="s">
        <v>463</v>
      </c>
      <c r="G280" s="134" t="s">
        <v>970</v>
      </c>
      <c r="H280" s="134" t="s">
        <v>1023</v>
      </c>
      <c r="I280" s="134" t="s">
        <v>368</v>
      </c>
      <c r="J280" s="135">
        <v>7065</v>
      </c>
      <c r="K280" s="135">
        <v>360</v>
      </c>
      <c r="L280" s="135">
        <v>0</v>
      </c>
      <c r="M280" s="133" t="str">
        <f t="shared" si="9"/>
        <v>201712</v>
      </c>
    </row>
    <row r="281" spans="1:13" x14ac:dyDescent="0.25">
      <c r="A281" s="35" t="str">
        <f>VLOOKUP(B281,ResCat!$A$2:$B$269,2,FALSE)</f>
        <v>AGDMHC</v>
      </c>
      <c r="B281" s="68" t="str">
        <f>IF(ISNA(VLOOKUP(C281,COA!$A$2:$B$340,2,FALSE)),"XXX",VLOOKUP(C281,COA!$A$2:$B$340,2,FALSE))</f>
        <v>D71</v>
      </c>
      <c r="C281" s="149" t="str">
        <f t="shared" si="10"/>
        <v>0001-1012-0003</v>
      </c>
      <c r="D281" s="134" t="s">
        <v>564</v>
      </c>
      <c r="E281" s="134" t="s">
        <v>449</v>
      </c>
      <c r="F281" s="134" t="s">
        <v>463</v>
      </c>
      <c r="G281" s="134" t="s">
        <v>1023</v>
      </c>
      <c r="H281" s="134" t="s">
        <v>1023</v>
      </c>
      <c r="I281" s="134" t="s">
        <v>368</v>
      </c>
      <c r="J281" s="135">
        <v>7783</v>
      </c>
      <c r="K281" s="135">
        <v>178</v>
      </c>
      <c r="L281" s="135">
        <v>138</v>
      </c>
      <c r="M281" s="133" t="str">
        <f t="shared" si="9"/>
        <v>201801</v>
      </c>
    </row>
    <row r="282" spans="1:13" x14ac:dyDescent="0.25">
      <c r="A282" s="35" t="str">
        <f>VLOOKUP(B282,ResCat!$A$2:$B$269,2,FALSE)</f>
        <v>AGDMHC</v>
      </c>
      <c r="B282" s="68" t="str">
        <f>IF(ISNA(VLOOKUP(C282,COA!$A$2:$B$340,2,FALSE)),"XXX",VLOOKUP(C282,COA!$A$2:$B$340,2,FALSE))</f>
        <v>D93</v>
      </c>
      <c r="C282" s="149" t="str">
        <f t="shared" si="10"/>
        <v>0001-1014-0003</v>
      </c>
      <c r="D282" s="134" t="s">
        <v>564</v>
      </c>
      <c r="E282" s="134" t="s">
        <v>450</v>
      </c>
      <c r="F282" s="134" t="s">
        <v>463</v>
      </c>
      <c r="G282" s="134" t="s">
        <v>361</v>
      </c>
      <c r="H282" s="134" t="s">
        <v>1023</v>
      </c>
      <c r="I282" s="134" t="s">
        <v>368</v>
      </c>
      <c r="J282" s="135">
        <v>220</v>
      </c>
      <c r="K282" s="135">
        <v>0</v>
      </c>
      <c r="L282" s="135">
        <v>0</v>
      </c>
      <c r="M282" s="133" t="str">
        <f t="shared" si="9"/>
        <v>201604</v>
      </c>
    </row>
    <row r="283" spans="1:13" x14ac:dyDescent="0.25">
      <c r="A283" s="35" t="str">
        <f>VLOOKUP(B283,ResCat!$A$2:$B$269,2,FALSE)</f>
        <v>AGDMHC</v>
      </c>
      <c r="B283" s="68" t="str">
        <f>IF(ISNA(VLOOKUP(C283,COA!$A$2:$B$340,2,FALSE)),"XXX",VLOOKUP(C283,COA!$A$2:$B$340,2,FALSE))</f>
        <v>D93</v>
      </c>
      <c r="C283" s="149" t="str">
        <f t="shared" si="10"/>
        <v>0001-1014-0003</v>
      </c>
      <c r="D283" s="134" t="s">
        <v>564</v>
      </c>
      <c r="E283" s="134" t="s">
        <v>450</v>
      </c>
      <c r="F283" s="134" t="s">
        <v>463</v>
      </c>
      <c r="G283" s="134" t="s">
        <v>339</v>
      </c>
      <c r="H283" s="134" t="s">
        <v>1023</v>
      </c>
      <c r="I283" s="134" t="s">
        <v>368</v>
      </c>
      <c r="J283" s="135">
        <v>89</v>
      </c>
      <c r="K283" s="135">
        <v>69</v>
      </c>
      <c r="L283" s="135">
        <v>0</v>
      </c>
      <c r="M283" s="133" t="str">
        <f t="shared" si="9"/>
        <v>201608</v>
      </c>
    </row>
    <row r="284" spans="1:13" x14ac:dyDescent="0.25">
      <c r="A284" s="35" t="str">
        <f>VLOOKUP(B284,ResCat!$A$2:$B$269,2,FALSE)</f>
        <v>AGDMHC</v>
      </c>
      <c r="B284" s="68" t="str">
        <f>IF(ISNA(VLOOKUP(C284,COA!$A$2:$B$340,2,FALSE)),"XXX",VLOOKUP(C284,COA!$A$2:$B$340,2,FALSE))</f>
        <v>D93</v>
      </c>
      <c r="C284" s="149" t="str">
        <f t="shared" si="10"/>
        <v>0001-1014-0003</v>
      </c>
      <c r="D284" s="134" t="s">
        <v>564</v>
      </c>
      <c r="E284" s="134" t="s">
        <v>450</v>
      </c>
      <c r="F284" s="134" t="s">
        <v>463</v>
      </c>
      <c r="G284" s="134" t="s">
        <v>316</v>
      </c>
      <c r="H284" s="134" t="s">
        <v>1023</v>
      </c>
      <c r="I284" s="134" t="s">
        <v>368</v>
      </c>
      <c r="J284" s="135">
        <v>220</v>
      </c>
      <c r="K284" s="135">
        <v>220</v>
      </c>
      <c r="L284" s="135">
        <v>200</v>
      </c>
      <c r="M284" s="133" t="str">
        <f t="shared" si="9"/>
        <v>201610</v>
      </c>
    </row>
    <row r="285" spans="1:13" x14ac:dyDescent="0.25">
      <c r="A285" s="35" t="str">
        <f>VLOOKUP(B285,ResCat!$A$2:$B$269,2,FALSE)</f>
        <v>AGDMHC</v>
      </c>
      <c r="B285" s="68" t="str">
        <f>IF(ISNA(VLOOKUP(C285,COA!$A$2:$B$340,2,FALSE)),"XXX",VLOOKUP(C285,COA!$A$2:$B$340,2,FALSE))</f>
        <v>D93</v>
      </c>
      <c r="C285" s="149" t="str">
        <f t="shared" si="10"/>
        <v>0001-1014-0003</v>
      </c>
      <c r="D285" s="134" t="s">
        <v>564</v>
      </c>
      <c r="E285" s="134" t="s">
        <v>450</v>
      </c>
      <c r="F285" s="134" t="s">
        <v>463</v>
      </c>
      <c r="G285" s="134" t="s">
        <v>324</v>
      </c>
      <c r="H285" s="134" t="s">
        <v>1023</v>
      </c>
      <c r="I285" s="134" t="s">
        <v>368</v>
      </c>
      <c r="J285" s="135">
        <v>147</v>
      </c>
      <c r="K285" s="135">
        <v>117</v>
      </c>
      <c r="L285" s="135">
        <v>117</v>
      </c>
      <c r="M285" s="133" t="str">
        <f t="shared" si="9"/>
        <v>201702</v>
      </c>
    </row>
    <row r="286" spans="1:13" x14ac:dyDescent="0.25">
      <c r="A286" s="35" t="str">
        <f>VLOOKUP(B286,ResCat!$A$2:$B$269,2,FALSE)</f>
        <v>AGDMHC</v>
      </c>
      <c r="B286" s="68" t="str">
        <f>IF(ISNA(VLOOKUP(C286,COA!$A$2:$B$340,2,FALSE)),"XXX",VLOOKUP(C286,COA!$A$2:$B$340,2,FALSE))</f>
        <v>D93</v>
      </c>
      <c r="C286" s="149" t="str">
        <f t="shared" si="10"/>
        <v>0001-1014-0003</v>
      </c>
      <c r="D286" s="134" t="s">
        <v>564</v>
      </c>
      <c r="E286" s="134" t="s">
        <v>450</v>
      </c>
      <c r="F286" s="134" t="s">
        <v>463</v>
      </c>
      <c r="G286" s="134" t="s">
        <v>326</v>
      </c>
      <c r="H286" s="134" t="s">
        <v>1023</v>
      </c>
      <c r="I286" s="134" t="s">
        <v>368</v>
      </c>
      <c r="J286" s="135">
        <v>753</v>
      </c>
      <c r="K286" s="135">
        <v>0</v>
      </c>
      <c r="L286" s="135">
        <v>0</v>
      </c>
      <c r="M286" s="133" t="str">
        <f t="shared" si="9"/>
        <v>201703</v>
      </c>
    </row>
    <row r="287" spans="1:13" x14ac:dyDescent="0.25">
      <c r="A287" s="35" t="str">
        <f>VLOOKUP(B287,ResCat!$A$2:$B$269,2,FALSE)</f>
        <v>AGDMHC</v>
      </c>
      <c r="B287" s="68" t="str">
        <f>IF(ISNA(VLOOKUP(C287,COA!$A$2:$B$340,2,FALSE)),"XXX",VLOOKUP(C287,COA!$A$2:$B$340,2,FALSE))</f>
        <v>D93</v>
      </c>
      <c r="C287" s="149" t="str">
        <f t="shared" si="10"/>
        <v>0001-1014-0003</v>
      </c>
      <c r="D287" s="134" t="s">
        <v>564</v>
      </c>
      <c r="E287" s="134" t="s">
        <v>450</v>
      </c>
      <c r="F287" s="134" t="s">
        <v>463</v>
      </c>
      <c r="G287" s="134" t="s">
        <v>328</v>
      </c>
      <c r="H287" s="134" t="s">
        <v>1023</v>
      </c>
      <c r="I287" s="134" t="s">
        <v>368</v>
      </c>
      <c r="J287" s="135">
        <v>4798.3</v>
      </c>
      <c r="K287" s="135">
        <v>1104</v>
      </c>
      <c r="L287" s="135">
        <v>870</v>
      </c>
      <c r="M287" s="133" t="str">
        <f t="shared" si="9"/>
        <v>201704</v>
      </c>
    </row>
    <row r="288" spans="1:13" x14ac:dyDescent="0.25">
      <c r="A288" s="35" t="str">
        <f>VLOOKUP(B288,ResCat!$A$2:$B$269,2,FALSE)</f>
        <v>AGDMHC</v>
      </c>
      <c r="B288" s="68" t="str">
        <f>IF(ISNA(VLOOKUP(C288,COA!$A$2:$B$340,2,FALSE)),"XXX",VLOOKUP(C288,COA!$A$2:$B$340,2,FALSE))</f>
        <v>D93</v>
      </c>
      <c r="C288" s="149" t="str">
        <f t="shared" si="10"/>
        <v>0001-1014-0003</v>
      </c>
      <c r="D288" s="134" t="s">
        <v>564</v>
      </c>
      <c r="E288" s="134" t="s">
        <v>450</v>
      </c>
      <c r="F288" s="134" t="s">
        <v>463</v>
      </c>
      <c r="G288" s="134" t="s">
        <v>330</v>
      </c>
      <c r="H288" s="134" t="s">
        <v>1023</v>
      </c>
      <c r="I288" s="134" t="s">
        <v>368</v>
      </c>
      <c r="J288" s="135">
        <v>763</v>
      </c>
      <c r="K288" s="135">
        <v>228</v>
      </c>
      <c r="L288" s="135">
        <v>74</v>
      </c>
      <c r="M288" s="133" t="str">
        <f t="shared" si="9"/>
        <v>201705</v>
      </c>
    </row>
    <row r="289" spans="1:13" x14ac:dyDescent="0.25">
      <c r="A289" s="35" t="str">
        <f>VLOOKUP(B289,ResCat!$A$2:$B$269,2,FALSE)</f>
        <v>AGDMHC</v>
      </c>
      <c r="B289" s="68" t="str">
        <f>IF(ISNA(VLOOKUP(C289,COA!$A$2:$B$340,2,FALSE)),"XXX",VLOOKUP(C289,COA!$A$2:$B$340,2,FALSE))</f>
        <v>D93</v>
      </c>
      <c r="C289" s="149" t="str">
        <f t="shared" si="10"/>
        <v>0001-1014-0003</v>
      </c>
      <c r="D289" s="134" t="s">
        <v>564</v>
      </c>
      <c r="E289" s="134" t="s">
        <v>450</v>
      </c>
      <c r="F289" s="134" t="s">
        <v>463</v>
      </c>
      <c r="G289" s="134" t="s">
        <v>332</v>
      </c>
      <c r="H289" s="134" t="s">
        <v>1023</v>
      </c>
      <c r="I289" s="134" t="s">
        <v>368</v>
      </c>
      <c r="J289" s="135">
        <v>3178</v>
      </c>
      <c r="K289" s="135">
        <v>151</v>
      </c>
      <c r="L289" s="135">
        <v>18</v>
      </c>
      <c r="M289" s="133" t="str">
        <f t="shared" si="9"/>
        <v>201706</v>
      </c>
    </row>
    <row r="290" spans="1:13" x14ac:dyDescent="0.25">
      <c r="A290" s="35" t="str">
        <f>VLOOKUP(B290,ResCat!$A$2:$B$269,2,FALSE)</f>
        <v>AGDMHC</v>
      </c>
      <c r="B290" s="68" t="str">
        <f>IF(ISNA(VLOOKUP(C290,COA!$A$2:$B$340,2,FALSE)),"XXX",VLOOKUP(C290,COA!$A$2:$B$340,2,FALSE))</f>
        <v>D93</v>
      </c>
      <c r="C290" s="149" t="str">
        <f t="shared" si="10"/>
        <v>0001-1014-0003</v>
      </c>
      <c r="D290" s="134" t="s">
        <v>564</v>
      </c>
      <c r="E290" s="134" t="s">
        <v>450</v>
      </c>
      <c r="F290" s="134" t="s">
        <v>463</v>
      </c>
      <c r="G290" s="134" t="s">
        <v>335</v>
      </c>
      <c r="H290" s="134" t="s">
        <v>1023</v>
      </c>
      <c r="I290" s="134" t="s">
        <v>368</v>
      </c>
      <c r="J290" s="135">
        <v>1046</v>
      </c>
      <c r="K290" s="135">
        <v>440</v>
      </c>
      <c r="L290" s="135">
        <v>440</v>
      </c>
      <c r="M290" s="133" t="str">
        <f t="shared" si="9"/>
        <v>201707</v>
      </c>
    </row>
    <row r="291" spans="1:13" x14ac:dyDescent="0.25">
      <c r="A291" s="35" t="str">
        <f>VLOOKUP(B291,ResCat!$A$2:$B$269,2,FALSE)</f>
        <v>AGDMHC</v>
      </c>
      <c r="B291" s="68" t="str">
        <f>IF(ISNA(VLOOKUP(C291,COA!$A$2:$B$340,2,FALSE)),"XXX",VLOOKUP(C291,COA!$A$2:$B$340,2,FALSE))</f>
        <v>D93</v>
      </c>
      <c r="C291" s="149" t="str">
        <f t="shared" si="10"/>
        <v>0001-1014-0003</v>
      </c>
      <c r="D291" s="134" t="s">
        <v>564</v>
      </c>
      <c r="E291" s="134" t="s">
        <v>450</v>
      </c>
      <c r="F291" s="134" t="s">
        <v>463</v>
      </c>
      <c r="G291" s="134" t="s">
        <v>4</v>
      </c>
      <c r="H291" s="134" t="s">
        <v>1023</v>
      </c>
      <c r="I291" s="134" t="s">
        <v>368</v>
      </c>
      <c r="J291" s="135">
        <v>701</v>
      </c>
      <c r="K291" s="135">
        <v>701</v>
      </c>
      <c r="L291" s="135">
        <v>552</v>
      </c>
      <c r="M291" s="133" t="str">
        <f t="shared" si="9"/>
        <v>201708</v>
      </c>
    </row>
    <row r="292" spans="1:13" x14ac:dyDescent="0.25">
      <c r="A292" s="35" t="str">
        <f>VLOOKUP(B292,ResCat!$A$2:$B$269,2,FALSE)</f>
        <v>AGDMHC</v>
      </c>
      <c r="B292" s="68" t="str">
        <f>IF(ISNA(VLOOKUP(C292,COA!$A$2:$B$340,2,FALSE)),"XXX",VLOOKUP(C292,COA!$A$2:$B$340,2,FALSE))</f>
        <v>D93</v>
      </c>
      <c r="C292" s="149" t="str">
        <f t="shared" si="10"/>
        <v>0001-1014-0003</v>
      </c>
      <c r="D292" s="134" t="s">
        <v>564</v>
      </c>
      <c r="E292" s="134" t="s">
        <v>450</v>
      </c>
      <c r="F292" s="134" t="s">
        <v>463</v>
      </c>
      <c r="G292" s="134" t="s">
        <v>511</v>
      </c>
      <c r="H292" s="134" t="s">
        <v>1023</v>
      </c>
      <c r="I292" s="134" t="s">
        <v>368</v>
      </c>
      <c r="J292" s="135">
        <v>4339</v>
      </c>
      <c r="K292" s="135">
        <v>942</v>
      </c>
      <c r="L292" s="135">
        <v>736</v>
      </c>
      <c r="M292" s="133" t="str">
        <f t="shared" si="9"/>
        <v>201709</v>
      </c>
    </row>
    <row r="293" spans="1:13" x14ac:dyDescent="0.25">
      <c r="A293" s="35" t="str">
        <f>VLOOKUP(B293,ResCat!$A$2:$B$269,2,FALSE)</f>
        <v>AGDMHC</v>
      </c>
      <c r="B293" s="68" t="str">
        <f>IF(ISNA(VLOOKUP(C293,COA!$A$2:$B$340,2,FALSE)),"XXX",VLOOKUP(C293,COA!$A$2:$B$340,2,FALSE))</f>
        <v>D93</v>
      </c>
      <c r="C293" s="149" t="str">
        <f t="shared" si="10"/>
        <v>0001-1014-0003</v>
      </c>
      <c r="D293" s="134" t="s">
        <v>564</v>
      </c>
      <c r="E293" s="134" t="s">
        <v>450</v>
      </c>
      <c r="F293" s="134" t="s">
        <v>463</v>
      </c>
      <c r="G293" s="134" t="s">
        <v>969</v>
      </c>
      <c r="H293" s="134" t="s">
        <v>1023</v>
      </c>
      <c r="I293" s="134" t="s">
        <v>368</v>
      </c>
      <c r="J293" s="135">
        <v>7068</v>
      </c>
      <c r="K293" s="135">
        <v>242</v>
      </c>
      <c r="L293" s="135">
        <v>170</v>
      </c>
      <c r="M293" s="133" t="str">
        <f t="shared" si="9"/>
        <v>201710</v>
      </c>
    </row>
    <row r="294" spans="1:13" x14ac:dyDescent="0.25">
      <c r="A294" s="35" t="str">
        <f>VLOOKUP(B294,ResCat!$A$2:$B$269,2,FALSE)</f>
        <v>AGDMHC</v>
      </c>
      <c r="B294" s="68" t="str">
        <f>IF(ISNA(VLOOKUP(C294,COA!$A$2:$B$340,2,FALSE)),"XXX",VLOOKUP(C294,COA!$A$2:$B$340,2,FALSE))</f>
        <v>D93</v>
      </c>
      <c r="C294" s="149" t="str">
        <f t="shared" si="10"/>
        <v>0001-1014-0003</v>
      </c>
      <c r="D294" s="134" t="s">
        <v>564</v>
      </c>
      <c r="E294" s="134" t="s">
        <v>450</v>
      </c>
      <c r="F294" s="134" t="s">
        <v>463</v>
      </c>
      <c r="G294" s="134" t="s">
        <v>961</v>
      </c>
      <c r="H294" s="134" t="s">
        <v>1023</v>
      </c>
      <c r="I294" s="134" t="s">
        <v>368</v>
      </c>
      <c r="J294" s="135">
        <v>3450</v>
      </c>
      <c r="K294" s="135">
        <v>248</v>
      </c>
      <c r="L294" s="135">
        <v>126</v>
      </c>
      <c r="M294" s="133" t="str">
        <f t="shared" si="9"/>
        <v>201711</v>
      </c>
    </row>
    <row r="295" spans="1:13" x14ac:dyDescent="0.25">
      <c r="A295" s="35" t="str">
        <f>VLOOKUP(B295,ResCat!$A$2:$B$269,2,FALSE)</f>
        <v>AGDMHC</v>
      </c>
      <c r="B295" s="68" t="str">
        <f>IF(ISNA(VLOOKUP(C295,COA!$A$2:$B$340,2,FALSE)),"XXX",VLOOKUP(C295,COA!$A$2:$B$340,2,FALSE))</f>
        <v>D93</v>
      </c>
      <c r="C295" s="149" t="str">
        <f t="shared" si="10"/>
        <v>0001-1014-0003</v>
      </c>
      <c r="D295" s="134" t="s">
        <v>564</v>
      </c>
      <c r="E295" s="134" t="s">
        <v>450</v>
      </c>
      <c r="F295" s="134" t="s">
        <v>463</v>
      </c>
      <c r="G295" s="134" t="s">
        <v>970</v>
      </c>
      <c r="H295" s="134" t="s">
        <v>1023</v>
      </c>
      <c r="I295" s="134" t="s">
        <v>368</v>
      </c>
      <c r="J295" s="135">
        <v>39994.100000000006</v>
      </c>
      <c r="K295" s="135">
        <v>5747.5</v>
      </c>
      <c r="L295" s="135">
        <v>4367.5</v>
      </c>
      <c r="M295" s="133" t="str">
        <f t="shared" si="9"/>
        <v>201712</v>
      </c>
    </row>
    <row r="296" spans="1:13" x14ac:dyDescent="0.25">
      <c r="A296" s="35" t="str">
        <f>VLOOKUP(B296,ResCat!$A$2:$B$269,2,FALSE)</f>
        <v>AGDMHC</v>
      </c>
      <c r="B296" s="68" t="str">
        <f>IF(ISNA(VLOOKUP(C296,COA!$A$2:$B$340,2,FALSE)),"XXX",VLOOKUP(C296,COA!$A$2:$B$340,2,FALSE))</f>
        <v>D93</v>
      </c>
      <c r="C296" s="149" t="str">
        <f t="shared" si="10"/>
        <v>0001-1014-0003</v>
      </c>
      <c r="D296" s="134" t="s">
        <v>564</v>
      </c>
      <c r="E296" s="134" t="s">
        <v>450</v>
      </c>
      <c r="F296" s="134" t="s">
        <v>463</v>
      </c>
      <c r="G296" s="134" t="s">
        <v>1023</v>
      </c>
      <c r="H296" s="134" t="s">
        <v>1023</v>
      </c>
      <c r="I296" s="134" t="s">
        <v>368</v>
      </c>
      <c r="J296" s="135">
        <v>80199</v>
      </c>
      <c r="K296" s="135">
        <v>9603.33</v>
      </c>
      <c r="L296" s="135">
        <v>5885.33</v>
      </c>
      <c r="M296" s="133" t="str">
        <f t="shared" si="9"/>
        <v>201801</v>
      </c>
    </row>
    <row r="297" spans="1:13" x14ac:dyDescent="0.25">
      <c r="A297" s="35" t="str">
        <f>VLOOKUP(B297,ResCat!$A$2:$B$269,2,FALSE)</f>
        <v>XXX</v>
      </c>
      <c r="B297" s="68" t="str">
        <f>IF(ISNA(VLOOKUP(C297,COA!$A$2:$B$340,2,FALSE)),"XXX",VLOOKUP(C297,COA!$A$2:$B$340,2,FALSE))</f>
        <v>XXX</v>
      </c>
      <c r="C297" s="149" t="str">
        <f t="shared" si="10"/>
        <v>0002-0000-0005</v>
      </c>
      <c r="D297" s="134" t="s">
        <v>630</v>
      </c>
      <c r="E297" s="134" t="s">
        <v>510</v>
      </c>
      <c r="F297" s="134" t="s">
        <v>562</v>
      </c>
      <c r="G297" s="134" t="s">
        <v>354</v>
      </c>
      <c r="H297" s="134" t="s">
        <v>1023</v>
      </c>
      <c r="I297" s="134" t="s">
        <v>368</v>
      </c>
      <c r="J297" s="135">
        <v>170</v>
      </c>
      <c r="K297" s="135">
        <v>0</v>
      </c>
      <c r="L297" s="135">
        <v>0</v>
      </c>
      <c r="M297" s="133" t="str">
        <f t="shared" si="9"/>
        <v>201601</v>
      </c>
    </row>
    <row r="298" spans="1:13" x14ac:dyDescent="0.25">
      <c r="A298" s="35" t="str">
        <f>VLOOKUP(B298,ResCat!$A$2:$B$269,2,FALSE)</f>
        <v>XXX</v>
      </c>
      <c r="B298" s="68" t="str">
        <f>IF(ISNA(VLOOKUP(C298,COA!$A$2:$B$340,2,FALSE)),"XXX",VLOOKUP(C298,COA!$A$2:$B$340,2,FALSE))</f>
        <v>XXX</v>
      </c>
      <c r="C298" s="149" t="str">
        <f t="shared" si="10"/>
        <v>0002-0000-0005</v>
      </c>
      <c r="D298" s="134" t="s">
        <v>630</v>
      </c>
      <c r="E298" s="134" t="s">
        <v>510</v>
      </c>
      <c r="F298" s="134" t="s">
        <v>562</v>
      </c>
      <c r="G298" s="134" t="s">
        <v>337</v>
      </c>
      <c r="H298" s="134" t="s">
        <v>1023</v>
      </c>
      <c r="I298" s="134" t="s">
        <v>368</v>
      </c>
      <c r="J298" s="135">
        <v>227</v>
      </c>
      <c r="K298" s="135">
        <v>0</v>
      </c>
      <c r="L298" s="135">
        <v>0</v>
      </c>
      <c r="M298" s="133" t="str">
        <f t="shared" si="9"/>
        <v>201601</v>
      </c>
    </row>
    <row r="299" spans="1:13" x14ac:dyDescent="0.25">
      <c r="A299" s="35" t="str">
        <f>VLOOKUP(B299,ResCat!$A$2:$B$269,2,FALSE)</f>
        <v>XXX</v>
      </c>
      <c r="B299" s="68" t="str">
        <f>IF(ISNA(VLOOKUP(C299,COA!$A$2:$B$340,2,FALSE)),"XXX",VLOOKUP(C299,COA!$A$2:$B$340,2,FALSE))</f>
        <v>XXX</v>
      </c>
      <c r="C299" s="149" t="str">
        <f t="shared" si="10"/>
        <v>0002-0000-0005</v>
      </c>
      <c r="D299" s="134" t="s">
        <v>630</v>
      </c>
      <c r="E299" s="134" t="s">
        <v>510</v>
      </c>
      <c r="F299" s="134" t="s">
        <v>562</v>
      </c>
      <c r="G299" s="134" t="s">
        <v>347</v>
      </c>
      <c r="H299" s="134" t="s">
        <v>1023</v>
      </c>
      <c r="I299" s="134" t="s">
        <v>368</v>
      </c>
      <c r="J299" s="135">
        <v>159</v>
      </c>
      <c r="K299" s="135">
        <v>0</v>
      </c>
      <c r="L299" s="135">
        <v>0</v>
      </c>
      <c r="M299" s="133" t="str">
        <f t="shared" si="9"/>
        <v>201603</v>
      </c>
    </row>
    <row r="300" spans="1:13" x14ac:dyDescent="0.25">
      <c r="A300" s="35" t="str">
        <f>VLOOKUP(B300,ResCat!$A$2:$B$269,2,FALSE)</f>
        <v>XXX</v>
      </c>
      <c r="B300" s="68" t="str">
        <f>IF(ISNA(VLOOKUP(C300,COA!$A$2:$B$340,2,FALSE)),"XXX",VLOOKUP(C300,COA!$A$2:$B$340,2,FALSE))</f>
        <v>XXX</v>
      </c>
      <c r="C300" s="149" t="str">
        <f t="shared" si="10"/>
        <v>0002-0000-0005</v>
      </c>
      <c r="D300" s="134" t="s">
        <v>630</v>
      </c>
      <c r="E300" s="134" t="s">
        <v>510</v>
      </c>
      <c r="F300" s="134" t="s">
        <v>562</v>
      </c>
      <c r="G300" s="134" t="s">
        <v>357</v>
      </c>
      <c r="H300" s="134" t="s">
        <v>1023</v>
      </c>
      <c r="I300" s="134" t="s">
        <v>368</v>
      </c>
      <c r="J300" s="135">
        <v>5985</v>
      </c>
      <c r="K300" s="135">
        <v>0</v>
      </c>
      <c r="L300" s="135">
        <v>0</v>
      </c>
      <c r="M300" s="133" t="str">
        <f t="shared" si="9"/>
        <v>201606</v>
      </c>
    </row>
    <row r="301" spans="1:13" x14ac:dyDescent="0.25">
      <c r="A301" s="35" t="str">
        <f>VLOOKUP(B301,ResCat!$A$2:$B$269,2,FALSE)</f>
        <v>XXX</v>
      </c>
      <c r="B301" s="68" t="str">
        <f>IF(ISNA(VLOOKUP(C301,COA!$A$2:$B$340,2,FALSE)),"XXX",VLOOKUP(C301,COA!$A$2:$B$340,2,FALSE))</f>
        <v>XXX</v>
      </c>
      <c r="C301" s="149" t="str">
        <f t="shared" si="10"/>
        <v>0002-0000-0005</v>
      </c>
      <c r="D301" s="134" t="s">
        <v>630</v>
      </c>
      <c r="E301" s="134" t="s">
        <v>510</v>
      </c>
      <c r="F301" s="134" t="s">
        <v>562</v>
      </c>
      <c r="G301" s="134" t="s">
        <v>316</v>
      </c>
      <c r="H301" s="134" t="s">
        <v>1023</v>
      </c>
      <c r="I301" s="134" t="s">
        <v>368</v>
      </c>
      <c r="J301" s="135">
        <v>4598</v>
      </c>
      <c r="K301" s="135">
        <v>0</v>
      </c>
      <c r="L301" s="135">
        <v>0</v>
      </c>
      <c r="M301" s="133" t="str">
        <f t="shared" si="9"/>
        <v>201610</v>
      </c>
    </row>
    <row r="302" spans="1:13" x14ac:dyDescent="0.25">
      <c r="A302" s="35" t="str">
        <f>VLOOKUP(B302,ResCat!$A$2:$B$269,2,FALSE)</f>
        <v>XXX</v>
      </c>
      <c r="B302" s="68" t="str">
        <f>IF(ISNA(VLOOKUP(C302,COA!$A$2:$B$340,2,FALSE)),"XXX",VLOOKUP(C302,COA!$A$2:$B$340,2,FALSE))</f>
        <v>XXX</v>
      </c>
      <c r="C302" s="149" t="str">
        <f t="shared" si="10"/>
        <v>0002-0000-0005</v>
      </c>
      <c r="D302" s="134" t="s">
        <v>630</v>
      </c>
      <c r="E302" s="134" t="s">
        <v>510</v>
      </c>
      <c r="F302" s="134" t="s">
        <v>562</v>
      </c>
      <c r="G302" s="134" t="s">
        <v>318</v>
      </c>
      <c r="H302" s="134" t="s">
        <v>1023</v>
      </c>
      <c r="I302" s="134" t="s">
        <v>368</v>
      </c>
      <c r="J302" s="135">
        <v>164</v>
      </c>
      <c r="K302" s="135">
        <v>0</v>
      </c>
      <c r="L302" s="135">
        <v>0</v>
      </c>
      <c r="M302" s="133" t="str">
        <f t="shared" si="9"/>
        <v>201611</v>
      </c>
    </row>
    <row r="303" spans="1:13" x14ac:dyDescent="0.25">
      <c r="A303" s="35" t="str">
        <f>VLOOKUP(B303,ResCat!$A$2:$B$269,2,FALSE)</f>
        <v>XXX</v>
      </c>
      <c r="B303" s="68" t="str">
        <f>IF(ISNA(VLOOKUP(C303,COA!$A$2:$B$340,2,FALSE)),"XXX",VLOOKUP(C303,COA!$A$2:$B$340,2,FALSE))</f>
        <v>XXX</v>
      </c>
      <c r="C303" s="149" t="str">
        <f t="shared" si="10"/>
        <v>0002-0000-0005</v>
      </c>
      <c r="D303" s="134" t="s">
        <v>630</v>
      </c>
      <c r="E303" s="134" t="s">
        <v>510</v>
      </c>
      <c r="F303" s="134" t="s">
        <v>562</v>
      </c>
      <c r="G303" s="134" t="s">
        <v>328</v>
      </c>
      <c r="H303" s="134" t="s">
        <v>1023</v>
      </c>
      <c r="I303" s="134" t="s">
        <v>368</v>
      </c>
      <c r="J303" s="135">
        <v>875</v>
      </c>
      <c r="K303" s="135">
        <v>87</v>
      </c>
      <c r="L303" s="135">
        <v>87</v>
      </c>
      <c r="M303" s="133" t="str">
        <f t="shared" si="9"/>
        <v>201704</v>
      </c>
    </row>
    <row r="304" spans="1:13" x14ac:dyDescent="0.25">
      <c r="A304" s="35" t="str">
        <f>VLOOKUP(B304,ResCat!$A$2:$B$269,2,FALSE)</f>
        <v>XXX</v>
      </c>
      <c r="B304" s="68" t="str">
        <f>IF(ISNA(VLOOKUP(C304,COA!$A$2:$B$340,2,FALSE)),"XXX",VLOOKUP(C304,COA!$A$2:$B$340,2,FALSE))</f>
        <v>XXX</v>
      </c>
      <c r="C304" s="149" t="str">
        <f t="shared" si="10"/>
        <v>0002-0000-0005</v>
      </c>
      <c r="D304" s="134" t="s">
        <v>630</v>
      </c>
      <c r="E304" s="134" t="s">
        <v>510</v>
      </c>
      <c r="F304" s="134" t="s">
        <v>562</v>
      </c>
      <c r="G304" s="134" t="s">
        <v>332</v>
      </c>
      <c r="H304" s="134" t="s">
        <v>1023</v>
      </c>
      <c r="I304" s="134" t="s">
        <v>368</v>
      </c>
      <c r="J304" s="135">
        <v>6107</v>
      </c>
      <c r="K304" s="135">
        <v>0</v>
      </c>
      <c r="L304" s="135">
        <v>0</v>
      </c>
      <c r="M304" s="133" t="str">
        <f t="shared" si="9"/>
        <v>201706</v>
      </c>
    </row>
    <row r="305" spans="1:13" x14ac:dyDescent="0.25">
      <c r="A305" s="35" t="str">
        <f>VLOOKUP(B305,ResCat!$A$2:$B$269,2,FALSE)</f>
        <v>XXX</v>
      </c>
      <c r="B305" s="68" t="str">
        <f>IF(ISNA(VLOOKUP(C305,COA!$A$2:$B$340,2,FALSE)),"XXX",VLOOKUP(C305,COA!$A$2:$B$340,2,FALSE))</f>
        <v>XXX</v>
      </c>
      <c r="C305" s="149" t="str">
        <f t="shared" si="10"/>
        <v>0002-0000-0005</v>
      </c>
      <c r="D305" s="134" t="s">
        <v>630</v>
      </c>
      <c r="E305" s="134" t="s">
        <v>510</v>
      </c>
      <c r="F305" s="134" t="s">
        <v>562</v>
      </c>
      <c r="G305" s="134" t="s">
        <v>4</v>
      </c>
      <c r="H305" s="134" t="s">
        <v>1023</v>
      </c>
      <c r="I305" s="134" t="s">
        <v>368</v>
      </c>
      <c r="J305" s="135">
        <v>1931</v>
      </c>
      <c r="K305" s="135">
        <v>0</v>
      </c>
      <c r="L305" s="135">
        <v>0</v>
      </c>
      <c r="M305" s="133" t="str">
        <f t="shared" si="9"/>
        <v>201708</v>
      </c>
    </row>
    <row r="306" spans="1:13" x14ac:dyDescent="0.25">
      <c r="A306" s="35" t="str">
        <f>VLOOKUP(B306,ResCat!$A$2:$B$269,2,FALSE)</f>
        <v>XXX</v>
      </c>
      <c r="B306" s="68" t="str">
        <f>IF(ISNA(VLOOKUP(C306,COA!$A$2:$B$340,2,FALSE)),"XXX",VLOOKUP(C306,COA!$A$2:$B$340,2,FALSE))</f>
        <v>XXX</v>
      </c>
      <c r="C306" s="149" t="str">
        <f t="shared" si="10"/>
        <v>0002-0000-0005</v>
      </c>
      <c r="D306" s="134" t="s">
        <v>630</v>
      </c>
      <c r="E306" s="134" t="s">
        <v>510</v>
      </c>
      <c r="F306" s="134" t="s">
        <v>562</v>
      </c>
      <c r="G306" s="134" t="s">
        <v>511</v>
      </c>
      <c r="H306" s="134" t="s">
        <v>1023</v>
      </c>
      <c r="I306" s="134" t="s">
        <v>368</v>
      </c>
      <c r="J306" s="135">
        <v>700</v>
      </c>
      <c r="K306" s="135">
        <v>0</v>
      </c>
      <c r="L306" s="135">
        <v>0</v>
      </c>
      <c r="M306" s="133" t="str">
        <f t="shared" si="9"/>
        <v>201709</v>
      </c>
    </row>
    <row r="307" spans="1:13" x14ac:dyDescent="0.25">
      <c r="A307" s="35" t="str">
        <f>VLOOKUP(B307,ResCat!$A$2:$B$269,2,FALSE)</f>
        <v>XXX</v>
      </c>
      <c r="B307" s="68" t="str">
        <f>IF(ISNA(VLOOKUP(C307,COA!$A$2:$B$340,2,FALSE)),"XXX",VLOOKUP(C307,COA!$A$2:$B$340,2,FALSE))</f>
        <v>XXX</v>
      </c>
      <c r="C307" s="149" t="str">
        <f t="shared" si="10"/>
        <v>0002-0000-0005</v>
      </c>
      <c r="D307" s="134" t="s">
        <v>630</v>
      </c>
      <c r="E307" s="134" t="s">
        <v>510</v>
      </c>
      <c r="F307" s="134" t="s">
        <v>562</v>
      </c>
      <c r="G307" s="134" t="s">
        <v>969</v>
      </c>
      <c r="H307" s="134" t="s">
        <v>1023</v>
      </c>
      <c r="I307" s="134" t="s">
        <v>368</v>
      </c>
      <c r="J307" s="135">
        <v>1805</v>
      </c>
      <c r="K307" s="135">
        <v>0</v>
      </c>
      <c r="L307" s="135">
        <v>0</v>
      </c>
      <c r="M307" s="133" t="str">
        <f t="shared" si="9"/>
        <v>201710</v>
      </c>
    </row>
    <row r="308" spans="1:13" x14ac:dyDescent="0.25">
      <c r="A308" s="35" t="str">
        <f>VLOOKUP(B308,ResCat!$A$2:$B$269,2,FALSE)</f>
        <v>XXX</v>
      </c>
      <c r="B308" s="68" t="str">
        <f>IF(ISNA(VLOOKUP(C308,COA!$A$2:$B$340,2,FALSE)),"XXX",VLOOKUP(C308,COA!$A$2:$B$340,2,FALSE))</f>
        <v>XXX</v>
      </c>
      <c r="C308" s="149" t="str">
        <f t="shared" si="10"/>
        <v>0002-0000-0005</v>
      </c>
      <c r="D308" s="134" t="s">
        <v>630</v>
      </c>
      <c r="E308" s="134" t="s">
        <v>510</v>
      </c>
      <c r="F308" s="134" t="s">
        <v>562</v>
      </c>
      <c r="G308" s="134" t="s">
        <v>961</v>
      </c>
      <c r="H308" s="134" t="s">
        <v>1023</v>
      </c>
      <c r="I308" s="134" t="s">
        <v>368</v>
      </c>
      <c r="J308" s="135">
        <v>8247</v>
      </c>
      <c r="K308" s="135">
        <v>2951</v>
      </c>
      <c r="L308" s="135">
        <v>1592.2999999999997</v>
      </c>
      <c r="M308" s="133" t="str">
        <f t="shared" si="9"/>
        <v>201711</v>
      </c>
    </row>
    <row r="309" spans="1:13" x14ac:dyDescent="0.25">
      <c r="A309" s="35" t="str">
        <f>VLOOKUP(B309,ResCat!$A$2:$B$269,2,FALSE)</f>
        <v>XXX</v>
      </c>
      <c r="B309" s="68" t="str">
        <f>IF(ISNA(VLOOKUP(C309,COA!$A$2:$B$340,2,FALSE)),"XXX",VLOOKUP(C309,COA!$A$2:$B$340,2,FALSE))</f>
        <v>XXX</v>
      </c>
      <c r="C309" s="149" t="str">
        <f t="shared" si="10"/>
        <v>0002-0000-0005</v>
      </c>
      <c r="D309" s="134" t="s">
        <v>630</v>
      </c>
      <c r="E309" s="134" t="s">
        <v>510</v>
      </c>
      <c r="F309" s="134" t="s">
        <v>562</v>
      </c>
      <c r="G309" s="134" t="s">
        <v>970</v>
      </c>
      <c r="H309" s="134" t="s">
        <v>1023</v>
      </c>
      <c r="I309" s="134" t="s">
        <v>368</v>
      </c>
      <c r="J309" s="135">
        <v>20023</v>
      </c>
      <c r="K309" s="135">
        <v>4138.5</v>
      </c>
      <c r="L309" s="135">
        <v>3329.2</v>
      </c>
      <c r="M309" s="133" t="str">
        <f t="shared" si="9"/>
        <v>201712</v>
      </c>
    </row>
    <row r="310" spans="1:13" x14ac:dyDescent="0.25">
      <c r="A310" s="35" t="str">
        <f>VLOOKUP(B310,ResCat!$A$2:$B$269,2,FALSE)</f>
        <v>XXX</v>
      </c>
      <c r="B310" s="68" t="str">
        <f>IF(ISNA(VLOOKUP(C310,COA!$A$2:$B$340,2,FALSE)),"XXX",VLOOKUP(C310,COA!$A$2:$B$340,2,FALSE))</f>
        <v>XXX</v>
      </c>
      <c r="C310" s="149" t="str">
        <f t="shared" si="10"/>
        <v>0002-0000-0005</v>
      </c>
      <c r="D310" s="134" t="s">
        <v>630</v>
      </c>
      <c r="E310" s="134" t="s">
        <v>510</v>
      </c>
      <c r="F310" s="134" t="s">
        <v>562</v>
      </c>
      <c r="G310" s="134" t="s">
        <v>1023</v>
      </c>
      <c r="H310" s="134" t="s">
        <v>1023</v>
      </c>
      <c r="I310" s="134" t="s">
        <v>368</v>
      </c>
      <c r="J310" s="135">
        <v>5804.33</v>
      </c>
      <c r="K310" s="135">
        <v>2176.33</v>
      </c>
      <c r="L310" s="135">
        <v>1776.56</v>
      </c>
      <c r="M310" s="133" t="str">
        <f t="shared" si="9"/>
        <v>201801</v>
      </c>
    </row>
    <row r="311" spans="1:13" x14ac:dyDescent="0.25">
      <c r="A311" s="35" t="str">
        <f>VLOOKUP(B311,ResCat!$A$2:$B$269,2,FALSE)</f>
        <v>XXX</v>
      </c>
      <c r="B311" s="68" t="str">
        <f>IF(ISNA(VLOOKUP(C311,COA!$A$2:$B$340,2,FALSE)),"XXX",VLOOKUP(C311,COA!$A$2:$B$340,2,FALSE))</f>
        <v>XXX</v>
      </c>
      <c r="C311" s="149" t="str">
        <f t="shared" si="10"/>
        <v>0002-0000-0009</v>
      </c>
      <c r="D311" s="134" t="s">
        <v>630</v>
      </c>
      <c r="E311" s="134" t="s">
        <v>510</v>
      </c>
      <c r="F311" s="134" t="s">
        <v>567</v>
      </c>
      <c r="G311" s="134" t="s">
        <v>961</v>
      </c>
      <c r="H311" s="134" t="s">
        <v>1023</v>
      </c>
      <c r="I311" s="134" t="s">
        <v>368</v>
      </c>
      <c r="J311" s="135">
        <v>112</v>
      </c>
      <c r="K311" s="135">
        <v>0</v>
      </c>
      <c r="L311" s="135">
        <v>0</v>
      </c>
      <c r="M311" s="133" t="str">
        <f t="shared" si="9"/>
        <v>201711</v>
      </c>
    </row>
    <row r="312" spans="1:13" x14ac:dyDescent="0.25">
      <c r="A312" s="35" t="str">
        <f>VLOOKUP(B312,ResCat!$A$2:$B$269,2,FALSE)</f>
        <v>XXX</v>
      </c>
      <c r="B312" s="68" t="str">
        <f>IF(ISNA(VLOOKUP(C312,COA!$A$2:$B$340,2,FALSE)),"XXX",VLOOKUP(C312,COA!$A$2:$B$340,2,FALSE))</f>
        <v>XXX</v>
      </c>
      <c r="C312" s="149" t="str">
        <f t="shared" si="10"/>
        <v>0002-0000-0009</v>
      </c>
      <c r="D312" s="134" t="s">
        <v>630</v>
      </c>
      <c r="E312" s="134" t="s">
        <v>510</v>
      </c>
      <c r="F312" s="134" t="s">
        <v>567</v>
      </c>
      <c r="G312" s="134" t="s">
        <v>970</v>
      </c>
      <c r="H312" s="134" t="s">
        <v>1023</v>
      </c>
      <c r="I312" s="134" t="s">
        <v>368</v>
      </c>
      <c r="J312" s="135">
        <v>1844</v>
      </c>
      <c r="K312" s="135">
        <v>0</v>
      </c>
      <c r="L312" s="135">
        <v>0</v>
      </c>
      <c r="M312" s="133" t="str">
        <f t="shared" si="9"/>
        <v>201712</v>
      </c>
    </row>
    <row r="313" spans="1:13" x14ac:dyDescent="0.25">
      <c r="A313" s="35" t="str">
        <f>VLOOKUP(B313,ResCat!$A$2:$B$269,2,FALSE)</f>
        <v>XXX</v>
      </c>
      <c r="B313" s="68" t="str">
        <f>IF(ISNA(VLOOKUP(C313,COA!$A$2:$B$340,2,FALSE)),"XXX",VLOOKUP(C313,COA!$A$2:$B$340,2,FALSE))</f>
        <v>XXX</v>
      </c>
      <c r="C313" s="149" t="str">
        <f t="shared" si="10"/>
        <v>0002-0000-0009</v>
      </c>
      <c r="D313" s="134" t="s">
        <v>630</v>
      </c>
      <c r="E313" s="134" t="s">
        <v>510</v>
      </c>
      <c r="F313" s="134" t="s">
        <v>567</v>
      </c>
      <c r="G313" s="134" t="s">
        <v>1023</v>
      </c>
      <c r="H313" s="134" t="s">
        <v>1023</v>
      </c>
      <c r="I313" s="134" t="s">
        <v>368</v>
      </c>
      <c r="J313" s="135">
        <v>4905</v>
      </c>
      <c r="K313" s="135">
        <v>0</v>
      </c>
      <c r="L313" s="135">
        <v>0</v>
      </c>
      <c r="M313" s="133" t="str">
        <f t="shared" si="9"/>
        <v>201801</v>
      </c>
    </row>
    <row r="314" spans="1:13" x14ac:dyDescent="0.25">
      <c r="A314" s="35" t="str">
        <f>VLOOKUP(B314,ResCat!$A$2:$B$269,2,FALSE)</f>
        <v>XXX</v>
      </c>
      <c r="B314" s="68" t="str">
        <f>IF(ISNA(VLOOKUP(C314,COA!$A$2:$B$340,2,FALSE)),"XXX",VLOOKUP(C314,COA!$A$2:$B$340,2,FALSE))</f>
        <v>XXX</v>
      </c>
      <c r="C314" s="149" t="str">
        <f t="shared" si="10"/>
        <v>0002-1000-0004</v>
      </c>
      <c r="D314" s="134" t="s">
        <v>630</v>
      </c>
      <c r="E314" s="134" t="s">
        <v>409</v>
      </c>
      <c r="F314" s="134" t="s">
        <v>636</v>
      </c>
      <c r="G314" s="134" t="s">
        <v>320</v>
      </c>
      <c r="H314" s="134" t="s">
        <v>1023</v>
      </c>
      <c r="I314" s="134" t="s">
        <v>368</v>
      </c>
      <c r="J314" s="135">
        <v>320</v>
      </c>
      <c r="K314" s="135">
        <v>0</v>
      </c>
      <c r="L314" s="135">
        <v>0</v>
      </c>
      <c r="M314" s="133" t="str">
        <f t="shared" si="9"/>
        <v>201612</v>
      </c>
    </row>
    <row r="315" spans="1:13" x14ac:dyDescent="0.25">
      <c r="A315" s="35" t="str">
        <f>VLOOKUP(B315,ResCat!$A$2:$B$269,2,FALSE)</f>
        <v>XXX</v>
      </c>
      <c r="B315" s="68" t="str">
        <f>IF(ISNA(VLOOKUP(C315,COA!$A$2:$B$340,2,FALSE)),"XXX",VLOOKUP(C315,COA!$A$2:$B$340,2,FALSE))</f>
        <v>XXX</v>
      </c>
      <c r="C315" s="149" t="str">
        <f t="shared" si="10"/>
        <v>0002-1000-0004</v>
      </c>
      <c r="D315" s="134" t="s">
        <v>630</v>
      </c>
      <c r="E315" s="134" t="s">
        <v>409</v>
      </c>
      <c r="F315" s="134" t="s">
        <v>636</v>
      </c>
      <c r="G315" s="134" t="s">
        <v>326</v>
      </c>
      <c r="H315" s="134" t="s">
        <v>1023</v>
      </c>
      <c r="I315" s="134" t="s">
        <v>368</v>
      </c>
      <c r="J315" s="135">
        <v>320</v>
      </c>
      <c r="K315" s="135">
        <v>0</v>
      </c>
      <c r="L315" s="135">
        <v>0</v>
      </c>
      <c r="M315" s="133" t="str">
        <f t="shared" si="9"/>
        <v>201703</v>
      </c>
    </row>
    <row r="316" spans="1:13" x14ac:dyDescent="0.25">
      <c r="A316" s="35" t="str">
        <f>VLOOKUP(B316,ResCat!$A$2:$B$269,2,FALSE)</f>
        <v>XXX</v>
      </c>
      <c r="B316" s="68" t="str">
        <f>IF(ISNA(VLOOKUP(C316,COA!$A$2:$B$340,2,FALSE)),"XXX",VLOOKUP(C316,COA!$A$2:$B$340,2,FALSE))</f>
        <v>XXX</v>
      </c>
      <c r="C316" s="149" t="str">
        <f t="shared" si="10"/>
        <v>0002-1000-0004</v>
      </c>
      <c r="D316" s="134" t="s">
        <v>630</v>
      </c>
      <c r="E316" s="134" t="s">
        <v>409</v>
      </c>
      <c r="F316" s="134" t="s">
        <v>636</v>
      </c>
      <c r="G316" s="134" t="s">
        <v>330</v>
      </c>
      <c r="H316" s="134" t="s">
        <v>1023</v>
      </c>
      <c r="I316" s="134" t="s">
        <v>368</v>
      </c>
      <c r="J316" s="135">
        <v>816</v>
      </c>
      <c r="K316" s="135">
        <v>339</v>
      </c>
      <c r="L316" s="135">
        <v>276</v>
      </c>
      <c r="M316" s="133" t="str">
        <f t="shared" si="9"/>
        <v>201705</v>
      </c>
    </row>
    <row r="317" spans="1:13" x14ac:dyDescent="0.25">
      <c r="A317" s="35" t="str">
        <f>VLOOKUP(B317,ResCat!$A$2:$B$269,2,FALSE)</f>
        <v>XXX</v>
      </c>
      <c r="B317" s="68" t="str">
        <f>IF(ISNA(VLOOKUP(C317,COA!$A$2:$B$340,2,FALSE)),"XXX",VLOOKUP(C317,COA!$A$2:$B$340,2,FALSE))</f>
        <v>XXX</v>
      </c>
      <c r="C317" s="149" t="str">
        <f t="shared" si="10"/>
        <v>0002-1000-0004</v>
      </c>
      <c r="D317" s="134" t="s">
        <v>630</v>
      </c>
      <c r="E317" s="134" t="s">
        <v>409</v>
      </c>
      <c r="F317" s="134" t="s">
        <v>636</v>
      </c>
      <c r="G317" s="134" t="s">
        <v>332</v>
      </c>
      <c r="H317" s="134" t="s">
        <v>1023</v>
      </c>
      <c r="I317" s="134" t="s">
        <v>368</v>
      </c>
      <c r="J317" s="135">
        <v>12450</v>
      </c>
      <c r="K317" s="135">
        <v>1032</v>
      </c>
      <c r="L317" s="135">
        <v>532</v>
      </c>
      <c r="M317" s="133" t="str">
        <f t="shared" si="9"/>
        <v>201706</v>
      </c>
    </row>
    <row r="318" spans="1:13" x14ac:dyDescent="0.25">
      <c r="A318" s="35" t="str">
        <f>VLOOKUP(B318,ResCat!$A$2:$B$269,2,FALSE)</f>
        <v>XXX</v>
      </c>
      <c r="B318" s="68" t="str">
        <f>IF(ISNA(VLOOKUP(C318,COA!$A$2:$B$340,2,FALSE)),"XXX",VLOOKUP(C318,COA!$A$2:$B$340,2,FALSE))</f>
        <v>XXX</v>
      </c>
      <c r="C318" s="149" t="str">
        <f t="shared" si="10"/>
        <v>0002-1000-0004</v>
      </c>
      <c r="D318" s="134" t="s">
        <v>630</v>
      </c>
      <c r="E318" s="134" t="s">
        <v>409</v>
      </c>
      <c r="F318" s="134" t="s">
        <v>636</v>
      </c>
      <c r="G318" s="134" t="s">
        <v>335</v>
      </c>
      <c r="H318" s="134" t="s">
        <v>1023</v>
      </c>
      <c r="I318" s="134" t="s">
        <v>368</v>
      </c>
      <c r="J318" s="135">
        <v>120</v>
      </c>
      <c r="K318" s="135">
        <v>24</v>
      </c>
      <c r="L318" s="135">
        <v>24</v>
      </c>
      <c r="M318" s="133" t="str">
        <f t="shared" si="9"/>
        <v>201707</v>
      </c>
    </row>
    <row r="319" spans="1:13" x14ac:dyDescent="0.25">
      <c r="A319" s="35" t="str">
        <f>VLOOKUP(B319,ResCat!$A$2:$B$269,2,FALSE)</f>
        <v>XXX</v>
      </c>
      <c r="B319" s="68" t="str">
        <f>IF(ISNA(VLOOKUP(C319,COA!$A$2:$B$340,2,FALSE)),"XXX",VLOOKUP(C319,COA!$A$2:$B$340,2,FALSE))</f>
        <v>XXX</v>
      </c>
      <c r="C319" s="149" t="str">
        <f t="shared" si="10"/>
        <v>0002-1000-0004</v>
      </c>
      <c r="D319" s="134" t="s">
        <v>630</v>
      </c>
      <c r="E319" s="134" t="s">
        <v>409</v>
      </c>
      <c r="F319" s="134" t="s">
        <v>636</v>
      </c>
      <c r="G319" s="134" t="s">
        <v>4</v>
      </c>
      <c r="H319" s="134" t="s">
        <v>1023</v>
      </c>
      <c r="I319" s="134" t="s">
        <v>368</v>
      </c>
      <c r="J319" s="135">
        <v>2521</v>
      </c>
      <c r="K319" s="135">
        <v>944</v>
      </c>
      <c r="L319" s="135">
        <v>543</v>
      </c>
      <c r="M319" s="133" t="str">
        <f t="shared" si="9"/>
        <v>201708</v>
      </c>
    </row>
    <row r="320" spans="1:13" x14ac:dyDescent="0.25">
      <c r="A320" s="35" t="str">
        <f>VLOOKUP(B320,ResCat!$A$2:$B$269,2,FALSE)</f>
        <v>XXX</v>
      </c>
      <c r="B320" s="68" t="str">
        <f>IF(ISNA(VLOOKUP(C320,COA!$A$2:$B$340,2,FALSE)),"XXX",VLOOKUP(C320,COA!$A$2:$B$340,2,FALSE))</f>
        <v>XXX</v>
      </c>
      <c r="C320" s="149" t="str">
        <f t="shared" si="10"/>
        <v>0002-1000-0004</v>
      </c>
      <c r="D320" s="134" t="s">
        <v>630</v>
      </c>
      <c r="E320" s="134" t="s">
        <v>409</v>
      </c>
      <c r="F320" s="134" t="s">
        <v>636</v>
      </c>
      <c r="G320" s="134" t="s">
        <v>511</v>
      </c>
      <c r="H320" s="134" t="s">
        <v>1023</v>
      </c>
      <c r="I320" s="134" t="s">
        <v>368</v>
      </c>
      <c r="J320" s="135">
        <v>256</v>
      </c>
      <c r="K320" s="135">
        <v>0</v>
      </c>
      <c r="L320" s="135">
        <v>0</v>
      </c>
      <c r="M320" s="133" t="str">
        <f t="shared" si="9"/>
        <v>201709</v>
      </c>
    </row>
    <row r="321" spans="1:13" x14ac:dyDescent="0.25">
      <c r="A321" s="35" t="str">
        <f>VLOOKUP(B321,ResCat!$A$2:$B$269,2,FALSE)</f>
        <v>XXX</v>
      </c>
      <c r="B321" s="68" t="str">
        <f>IF(ISNA(VLOOKUP(C321,COA!$A$2:$B$340,2,FALSE)),"XXX",VLOOKUP(C321,COA!$A$2:$B$340,2,FALSE))</f>
        <v>XXX</v>
      </c>
      <c r="C321" s="149" t="str">
        <f t="shared" si="10"/>
        <v>0002-1000-0004</v>
      </c>
      <c r="D321" s="134" t="s">
        <v>630</v>
      </c>
      <c r="E321" s="134" t="s">
        <v>409</v>
      </c>
      <c r="F321" s="134" t="s">
        <v>636</v>
      </c>
      <c r="G321" s="134" t="s">
        <v>969</v>
      </c>
      <c r="H321" s="134" t="s">
        <v>1023</v>
      </c>
      <c r="I321" s="134" t="s">
        <v>368</v>
      </c>
      <c r="J321" s="135">
        <v>2559</v>
      </c>
      <c r="K321" s="135">
        <v>824</v>
      </c>
      <c r="L321" s="135">
        <v>734</v>
      </c>
      <c r="M321" s="133" t="str">
        <f t="shared" si="9"/>
        <v>201710</v>
      </c>
    </row>
    <row r="322" spans="1:13" x14ac:dyDescent="0.25">
      <c r="A322" s="35" t="str">
        <f>VLOOKUP(B322,ResCat!$A$2:$B$269,2,FALSE)</f>
        <v>XXX</v>
      </c>
      <c r="B322" s="68" t="str">
        <f>IF(ISNA(VLOOKUP(C322,COA!$A$2:$B$340,2,FALSE)),"XXX",VLOOKUP(C322,COA!$A$2:$B$340,2,FALSE))</f>
        <v>XXX</v>
      </c>
      <c r="C322" s="149" t="str">
        <f t="shared" si="10"/>
        <v>0002-1000-0004</v>
      </c>
      <c r="D322" s="134" t="s">
        <v>630</v>
      </c>
      <c r="E322" s="134" t="s">
        <v>409</v>
      </c>
      <c r="F322" s="134" t="s">
        <v>636</v>
      </c>
      <c r="G322" s="134" t="s">
        <v>961</v>
      </c>
      <c r="H322" s="134" t="s">
        <v>1023</v>
      </c>
      <c r="I322" s="134" t="s">
        <v>368</v>
      </c>
      <c r="J322" s="135">
        <v>8783</v>
      </c>
      <c r="K322" s="135">
        <v>2172</v>
      </c>
      <c r="L322" s="135">
        <v>1401</v>
      </c>
      <c r="M322" s="133" t="str">
        <f t="shared" si="9"/>
        <v>201711</v>
      </c>
    </row>
    <row r="323" spans="1:13" x14ac:dyDescent="0.25">
      <c r="A323" s="35" t="str">
        <f>VLOOKUP(B323,ResCat!$A$2:$B$269,2,FALSE)</f>
        <v>XXX</v>
      </c>
      <c r="B323" s="68" t="str">
        <f>IF(ISNA(VLOOKUP(C323,COA!$A$2:$B$340,2,FALSE)),"XXX",VLOOKUP(C323,COA!$A$2:$B$340,2,FALSE))</f>
        <v>XXX</v>
      </c>
      <c r="C323" s="149" t="str">
        <f t="shared" si="10"/>
        <v>0002-1000-0004</v>
      </c>
      <c r="D323" s="134" t="s">
        <v>630</v>
      </c>
      <c r="E323" s="134" t="s">
        <v>409</v>
      </c>
      <c r="F323" s="134" t="s">
        <v>636</v>
      </c>
      <c r="G323" s="134" t="s">
        <v>970</v>
      </c>
      <c r="H323" s="134" t="s">
        <v>1023</v>
      </c>
      <c r="I323" s="134" t="s">
        <v>368</v>
      </c>
      <c r="J323" s="135">
        <v>25414</v>
      </c>
      <c r="K323" s="135">
        <v>9540</v>
      </c>
      <c r="L323" s="135">
        <v>6873</v>
      </c>
      <c r="M323" s="133" t="str">
        <f t="shared" si="9"/>
        <v>201712</v>
      </c>
    </row>
    <row r="324" spans="1:13" x14ac:dyDescent="0.25">
      <c r="A324" s="35" t="str">
        <f>VLOOKUP(B324,ResCat!$A$2:$B$269,2,FALSE)</f>
        <v>XXX</v>
      </c>
      <c r="B324" s="68" t="str">
        <f>IF(ISNA(VLOOKUP(C324,COA!$A$2:$B$340,2,FALSE)),"XXX",VLOOKUP(C324,COA!$A$2:$B$340,2,FALSE))</f>
        <v>XXX</v>
      </c>
      <c r="C324" s="149" t="str">
        <f t="shared" si="10"/>
        <v>0002-1000-0004</v>
      </c>
      <c r="D324" s="134" t="s">
        <v>630</v>
      </c>
      <c r="E324" s="134" t="s">
        <v>409</v>
      </c>
      <c r="F324" s="134" t="s">
        <v>636</v>
      </c>
      <c r="G324" s="134" t="s">
        <v>1023</v>
      </c>
      <c r="H324" s="134" t="s">
        <v>1023</v>
      </c>
      <c r="I324" s="134" t="s">
        <v>368</v>
      </c>
      <c r="J324" s="135">
        <v>14213</v>
      </c>
      <c r="K324" s="135">
        <v>5929</v>
      </c>
      <c r="L324" s="135">
        <v>4070</v>
      </c>
      <c r="M324" s="133" t="str">
        <f t="shared" ref="M324:M387" si="11">IF(G324&lt;$M$1,$M$1,G324)</f>
        <v>201801</v>
      </c>
    </row>
    <row r="325" spans="1:13" x14ac:dyDescent="0.25">
      <c r="A325" s="35" t="str">
        <f>VLOOKUP(B325,ResCat!$A$2:$B$269,2,FALSE)</f>
        <v>AGDMHC</v>
      </c>
      <c r="B325" s="68" t="str">
        <f>IF(ISNA(VLOOKUP(C325,COA!$A$2:$B$340,2,FALSE)),"XXX",VLOOKUP(C325,COA!$A$2:$B$340,2,FALSE))</f>
        <v>D97</v>
      </c>
      <c r="C325" s="149" t="str">
        <f t="shared" ref="C325:C388" si="12">D325&amp;"-"&amp;E325&amp;"-"&amp;F325</f>
        <v>0002-1001-0005</v>
      </c>
      <c r="D325" s="134" t="s">
        <v>630</v>
      </c>
      <c r="E325" s="134" t="s">
        <v>417</v>
      </c>
      <c r="F325" s="134" t="s">
        <v>562</v>
      </c>
      <c r="G325" s="134" t="s">
        <v>1031</v>
      </c>
      <c r="H325" s="134" t="s">
        <v>1023</v>
      </c>
      <c r="I325" s="134" t="s">
        <v>368</v>
      </c>
      <c r="J325" s="135">
        <v>800</v>
      </c>
      <c r="K325" s="135">
        <v>0</v>
      </c>
      <c r="L325" s="135">
        <v>0</v>
      </c>
      <c r="M325" s="133" t="str">
        <f t="shared" si="11"/>
        <v>201601</v>
      </c>
    </row>
    <row r="326" spans="1:13" x14ac:dyDescent="0.25">
      <c r="A326" s="35" t="str">
        <f>VLOOKUP(B326,ResCat!$A$2:$B$269,2,FALSE)</f>
        <v>AGDMHC</v>
      </c>
      <c r="B326" s="68" t="str">
        <f>IF(ISNA(VLOOKUP(C326,COA!$A$2:$B$340,2,FALSE)),"XXX",VLOOKUP(C326,COA!$A$2:$B$340,2,FALSE))</f>
        <v>D97</v>
      </c>
      <c r="C326" s="149" t="str">
        <f t="shared" si="12"/>
        <v>0002-1001-0005</v>
      </c>
      <c r="D326" s="134" t="s">
        <v>630</v>
      </c>
      <c r="E326" s="134" t="s">
        <v>417</v>
      </c>
      <c r="F326" s="134" t="s">
        <v>562</v>
      </c>
      <c r="G326" s="134" t="s">
        <v>363</v>
      </c>
      <c r="H326" s="134" t="s">
        <v>1023</v>
      </c>
      <c r="I326" s="134" t="s">
        <v>368</v>
      </c>
      <c r="J326" s="135">
        <v>2600</v>
      </c>
      <c r="K326" s="135">
        <v>0</v>
      </c>
      <c r="L326" s="135">
        <v>0</v>
      </c>
      <c r="M326" s="133" t="str">
        <f t="shared" si="11"/>
        <v>201601</v>
      </c>
    </row>
    <row r="327" spans="1:13" x14ac:dyDescent="0.25">
      <c r="A327" s="35" t="str">
        <f>VLOOKUP(B327,ResCat!$A$2:$B$269,2,FALSE)</f>
        <v>AGDMHC</v>
      </c>
      <c r="B327" s="68" t="str">
        <f>IF(ISNA(VLOOKUP(C327,COA!$A$2:$B$340,2,FALSE)),"XXX",VLOOKUP(C327,COA!$A$2:$B$340,2,FALSE))</f>
        <v>D97</v>
      </c>
      <c r="C327" s="149" t="str">
        <f t="shared" si="12"/>
        <v>0002-1001-0005</v>
      </c>
      <c r="D327" s="134" t="s">
        <v>630</v>
      </c>
      <c r="E327" s="134" t="s">
        <v>417</v>
      </c>
      <c r="F327" s="134" t="s">
        <v>562</v>
      </c>
      <c r="G327" s="134" t="s">
        <v>361</v>
      </c>
      <c r="H327" s="134" t="s">
        <v>1023</v>
      </c>
      <c r="I327" s="134" t="s">
        <v>368</v>
      </c>
      <c r="J327" s="135">
        <v>2520</v>
      </c>
      <c r="K327" s="135">
        <v>160</v>
      </c>
      <c r="L327" s="135">
        <v>160</v>
      </c>
      <c r="M327" s="133" t="str">
        <f t="shared" si="11"/>
        <v>201604</v>
      </c>
    </row>
    <row r="328" spans="1:13" x14ac:dyDescent="0.25">
      <c r="A328" s="35" t="str">
        <f>VLOOKUP(B328,ResCat!$A$2:$B$269,2,FALSE)</f>
        <v>AGDMHC</v>
      </c>
      <c r="B328" s="68" t="str">
        <f>IF(ISNA(VLOOKUP(C328,COA!$A$2:$B$340,2,FALSE)),"XXX",VLOOKUP(C328,COA!$A$2:$B$340,2,FALSE))</f>
        <v>D97</v>
      </c>
      <c r="C328" s="149" t="str">
        <f t="shared" si="12"/>
        <v>0002-1001-0005</v>
      </c>
      <c r="D328" s="134" t="s">
        <v>630</v>
      </c>
      <c r="E328" s="134" t="s">
        <v>417</v>
      </c>
      <c r="F328" s="134" t="s">
        <v>562</v>
      </c>
      <c r="G328" s="134" t="s">
        <v>312</v>
      </c>
      <c r="H328" s="134" t="s">
        <v>1023</v>
      </c>
      <c r="I328" s="134" t="s">
        <v>368</v>
      </c>
      <c r="J328" s="135">
        <v>159</v>
      </c>
      <c r="K328" s="135">
        <v>0</v>
      </c>
      <c r="L328" s="135">
        <v>0</v>
      </c>
      <c r="M328" s="133" t="str">
        <f t="shared" si="11"/>
        <v>201605</v>
      </c>
    </row>
    <row r="329" spans="1:13" x14ac:dyDescent="0.25">
      <c r="A329" s="35" t="str">
        <f>VLOOKUP(B329,ResCat!$A$2:$B$269,2,FALSE)</f>
        <v>AGDMHC</v>
      </c>
      <c r="B329" s="68" t="str">
        <f>IF(ISNA(VLOOKUP(C329,COA!$A$2:$B$340,2,FALSE)),"XXX",VLOOKUP(C329,COA!$A$2:$B$340,2,FALSE))</f>
        <v>D97</v>
      </c>
      <c r="C329" s="149" t="str">
        <f t="shared" si="12"/>
        <v>0002-1001-0005</v>
      </c>
      <c r="D329" s="134" t="s">
        <v>630</v>
      </c>
      <c r="E329" s="134" t="s">
        <v>417</v>
      </c>
      <c r="F329" s="134" t="s">
        <v>562</v>
      </c>
      <c r="G329" s="134" t="s">
        <v>357</v>
      </c>
      <c r="H329" s="134" t="s">
        <v>1023</v>
      </c>
      <c r="I329" s="134" t="s">
        <v>368</v>
      </c>
      <c r="J329" s="135">
        <v>4214</v>
      </c>
      <c r="K329" s="135">
        <v>0</v>
      </c>
      <c r="L329" s="135">
        <v>0</v>
      </c>
      <c r="M329" s="133" t="str">
        <f t="shared" si="11"/>
        <v>201606</v>
      </c>
    </row>
    <row r="330" spans="1:13" x14ac:dyDescent="0.25">
      <c r="A330" s="35" t="str">
        <f>VLOOKUP(B330,ResCat!$A$2:$B$269,2,FALSE)</f>
        <v>AGDMHC</v>
      </c>
      <c r="B330" s="68" t="str">
        <f>IF(ISNA(VLOOKUP(C330,COA!$A$2:$B$340,2,FALSE)),"XXX",VLOOKUP(C330,COA!$A$2:$B$340,2,FALSE))</f>
        <v>D97</v>
      </c>
      <c r="C330" s="149" t="str">
        <f t="shared" si="12"/>
        <v>0002-1001-0005</v>
      </c>
      <c r="D330" s="134" t="s">
        <v>630</v>
      </c>
      <c r="E330" s="134" t="s">
        <v>417</v>
      </c>
      <c r="F330" s="134" t="s">
        <v>562</v>
      </c>
      <c r="G330" s="134" t="s">
        <v>314</v>
      </c>
      <c r="H330" s="134" t="s">
        <v>1023</v>
      </c>
      <c r="I330" s="134" t="s">
        <v>368</v>
      </c>
      <c r="J330" s="135">
        <v>257</v>
      </c>
      <c r="K330" s="135">
        <v>0</v>
      </c>
      <c r="L330" s="135">
        <v>0</v>
      </c>
      <c r="M330" s="133" t="str">
        <f t="shared" si="11"/>
        <v>201607</v>
      </c>
    </row>
    <row r="331" spans="1:13" x14ac:dyDescent="0.25">
      <c r="A331" s="35" t="str">
        <f>VLOOKUP(B331,ResCat!$A$2:$B$269,2,FALSE)</f>
        <v>AGDMHC</v>
      </c>
      <c r="B331" s="68" t="str">
        <f>IF(ISNA(VLOOKUP(C331,COA!$A$2:$B$340,2,FALSE)),"XXX",VLOOKUP(C331,COA!$A$2:$B$340,2,FALSE))</f>
        <v>D97</v>
      </c>
      <c r="C331" s="149" t="str">
        <f t="shared" si="12"/>
        <v>0002-1001-0005</v>
      </c>
      <c r="D331" s="134" t="s">
        <v>630</v>
      </c>
      <c r="E331" s="134" t="s">
        <v>417</v>
      </c>
      <c r="F331" s="134" t="s">
        <v>562</v>
      </c>
      <c r="G331" s="134" t="s">
        <v>339</v>
      </c>
      <c r="H331" s="134" t="s">
        <v>1023</v>
      </c>
      <c r="I331" s="134" t="s">
        <v>368</v>
      </c>
      <c r="J331" s="135">
        <v>455</v>
      </c>
      <c r="K331" s="135">
        <v>0</v>
      </c>
      <c r="L331" s="135">
        <v>0</v>
      </c>
      <c r="M331" s="133" t="str">
        <f t="shared" si="11"/>
        <v>201608</v>
      </c>
    </row>
    <row r="332" spans="1:13" x14ac:dyDescent="0.25">
      <c r="A332" s="35" t="str">
        <f>VLOOKUP(B332,ResCat!$A$2:$B$269,2,FALSE)</f>
        <v>AGDMHC</v>
      </c>
      <c r="B332" s="68" t="str">
        <f>IF(ISNA(VLOOKUP(C332,COA!$A$2:$B$340,2,FALSE)),"XXX",VLOOKUP(C332,COA!$A$2:$B$340,2,FALSE))</f>
        <v>D97</v>
      </c>
      <c r="C332" s="149" t="str">
        <f t="shared" si="12"/>
        <v>0002-1001-0005</v>
      </c>
      <c r="D332" s="134" t="s">
        <v>630</v>
      </c>
      <c r="E332" s="134" t="s">
        <v>417</v>
      </c>
      <c r="F332" s="134" t="s">
        <v>562</v>
      </c>
      <c r="G332" s="134" t="s">
        <v>342</v>
      </c>
      <c r="H332" s="134" t="s">
        <v>1023</v>
      </c>
      <c r="I332" s="134" t="s">
        <v>368</v>
      </c>
      <c r="J332" s="135">
        <v>11921</v>
      </c>
      <c r="K332" s="135">
        <v>220</v>
      </c>
      <c r="L332" s="135">
        <v>220</v>
      </c>
      <c r="M332" s="133" t="str">
        <f t="shared" si="11"/>
        <v>201609</v>
      </c>
    </row>
    <row r="333" spans="1:13" x14ac:dyDescent="0.25">
      <c r="A333" s="35" t="str">
        <f>VLOOKUP(B333,ResCat!$A$2:$B$269,2,FALSE)</f>
        <v>AGDMHC</v>
      </c>
      <c r="B333" s="68" t="str">
        <f>IF(ISNA(VLOOKUP(C333,COA!$A$2:$B$340,2,FALSE)),"XXX",VLOOKUP(C333,COA!$A$2:$B$340,2,FALSE))</f>
        <v>D97</v>
      </c>
      <c r="C333" s="149" t="str">
        <f t="shared" si="12"/>
        <v>0002-1001-0005</v>
      </c>
      <c r="D333" s="134" t="s">
        <v>630</v>
      </c>
      <c r="E333" s="134" t="s">
        <v>417</v>
      </c>
      <c r="F333" s="134" t="s">
        <v>562</v>
      </c>
      <c r="G333" s="134" t="s">
        <v>316</v>
      </c>
      <c r="H333" s="134" t="s">
        <v>1023</v>
      </c>
      <c r="I333" s="134" t="s">
        <v>368</v>
      </c>
      <c r="J333" s="135">
        <v>3763</v>
      </c>
      <c r="K333" s="135">
        <v>1131</v>
      </c>
      <c r="L333" s="135">
        <v>655.6</v>
      </c>
      <c r="M333" s="133" t="str">
        <f t="shared" si="11"/>
        <v>201610</v>
      </c>
    </row>
    <row r="334" spans="1:13" x14ac:dyDescent="0.25">
      <c r="A334" s="35" t="str">
        <f>VLOOKUP(B334,ResCat!$A$2:$B$269,2,FALSE)</f>
        <v>AGDMHC</v>
      </c>
      <c r="B334" s="68" t="str">
        <f>IF(ISNA(VLOOKUP(C334,COA!$A$2:$B$340,2,FALSE)),"XXX",VLOOKUP(C334,COA!$A$2:$B$340,2,FALSE))</f>
        <v>D97</v>
      </c>
      <c r="C334" s="149" t="str">
        <f t="shared" si="12"/>
        <v>0002-1001-0005</v>
      </c>
      <c r="D334" s="134" t="s">
        <v>630</v>
      </c>
      <c r="E334" s="134" t="s">
        <v>417</v>
      </c>
      <c r="F334" s="134" t="s">
        <v>562</v>
      </c>
      <c r="G334" s="134" t="s">
        <v>318</v>
      </c>
      <c r="H334" s="134" t="s">
        <v>1023</v>
      </c>
      <c r="I334" s="134" t="s">
        <v>368</v>
      </c>
      <c r="J334" s="135">
        <v>2276.5</v>
      </c>
      <c r="K334" s="135">
        <v>0</v>
      </c>
      <c r="L334" s="135">
        <v>0</v>
      </c>
      <c r="M334" s="133" t="str">
        <f t="shared" si="11"/>
        <v>201611</v>
      </c>
    </row>
    <row r="335" spans="1:13" x14ac:dyDescent="0.25">
      <c r="A335" s="35" t="str">
        <f>VLOOKUP(B335,ResCat!$A$2:$B$269,2,FALSE)</f>
        <v>AGDMHC</v>
      </c>
      <c r="B335" s="68" t="str">
        <f>IF(ISNA(VLOOKUP(C335,COA!$A$2:$B$340,2,FALSE)),"XXX",VLOOKUP(C335,COA!$A$2:$B$340,2,FALSE))</f>
        <v>D97</v>
      </c>
      <c r="C335" s="149" t="str">
        <f t="shared" si="12"/>
        <v>0002-1001-0005</v>
      </c>
      <c r="D335" s="134" t="s">
        <v>630</v>
      </c>
      <c r="E335" s="134" t="s">
        <v>417</v>
      </c>
      <c r="F335" s="134" t="s">
        <v>562</v>
      </c>
      <c r="G335" s="134" t="s">
        <v>320</v>
      </c>
      <c r="H335" s="134" t="s">
        <v>1023</v>
      </c>
      <c r="I335" s="134" t="s">
        <v>368</v>
      </c>
      <c r="J335" s="135">
        <v>8897</v>
      </c>
      <c r="K335" s="135">
        <v>567</v>
      </c>
      <c r="L335" s="135">
        <v>428.2</v>
      </c>
      <c r="M335" s="133" t="str">
        <f t="shared" si="11"/>
        <v>201612</v>
      </c>
    </row>
    <row r="336" spans="1:13" x14ac:dyDescent="0.25">
      <c r="A336" s="35" t="str">
        <f>VLOOKUP(B336,ResCat!$A$2:$B$269,2,FALSE)</f>
        <v>AGDMHC</v>
      </c>
      <c r="B336" s="68" t="str">
        <f>IF(ISNA(VLOOKUP(C336,COA!$A$2:$B$340,2,FALSE)),"XXX",VLOOKUP(C336,COA!$A$2:$B$340,2,FALSE))</f>
        <v>D97</v>
      </c>
      <c r="C336" s="149" t="str">
        <f t="shared" si="12"/>
        <v>0002-1001-0005</v>
      </c>
      <c r="D336" s="134" t="s">
        <v>630</v>
      </c>
      <c r="E336" s="134" t="s">
        <v>417</v>
      </c>
      <c r="F336" s="134" t="s">
        <v>562</v>
      </c>
      <c r="G336" s="134" t="s">
        <v>322</v>
      </c>
      <c r="H336" s="134" t="s">
        <v>1023</v>
      </c>
      <c r="I336" s="134" t="s">
        <v>368</v>
      </c>
      <c r="J336" s="135">
        <v>25517.599999999999</v>
      </c>
      <c r="K336" s="135">
        <v>1847</v>
      </c>
      <c r="L336" s="135">
        <v>1197.5999999999999</v>
      </c>
      <c r="M336" s="133" t="str">
        <f t="shared" si="11"/>
        <v>201701</v>
      </c>
    </row>
    <row r="337" spans="1:13" x14ac:dyDescent="0.25">
      <c r="A337" s="35" t="str">
        <f>VLOOKUP(B337,ResCat!$A$2:$B$269,2,FALSE)</f>
        <v>AGDMHC</v>
      </c>
      <c r="B337" s="68" t="str">
        <f>IF(ISNA(VLOOKUP(C337,COA!$A$2:$B$340,2,FALSE)),"XXX",VLOOKUP(C337,COA!$A$2:$B$340,2,FALSE))</f>
        <v>D97</v>
      </c>
      <c r="C337" s="149" t="str">
        <f t="shared" si="12"/>
        <v>0002-1001-0005</v>
      </c>
      <c r="D337" s="134" t="s">
        <v>630</v>
      </c>
      <c r="E337" s="134" t="s">
        <v>417</v>
      </c>
      <c r="F337" s="134" t="s">
        <v>562</v>
      </c>
      <c r="G337" s="134" t="s">
        <v>324</v>
      </c>
      <c r="H337" s="134" t="s">
        <v>1023</v>
      </c>
      <c r="I337" s="134" t="s">
        <v>368</v>
      </c>
      <c r="J337" s="135">
        <v>10734</v>
      </c>
      <c r="K337" s="135">
        <v>2456</v>
      </c>
      <c r="L337" s="135">
        <v>1870.8</v>
      </c>
      <c r="M337" s="133" t="str">
        <f t="shared" si="11"/>
        <v>201702</v>
      </c>
    </row>
    <row r="338" spans="1:13" x14ac:dyDescent="0.25">
      <c r="A338" s="35" t="str">
        <f>VLOOKUP(B338,ResCat!$A$2:$B$269,2,FALSE)</f>
        <v>AGDMHC</v>
      </c>
      <c r="B338" s="68" t="str">
        <f>IF(ISNA(VLOOKUP(C338,COA!$A$2:$B$340,2,FALSE)),"XXX",VLOOKUP(C338,COA!$A$2:$B$340,2,FALSE))</f>
        <v>D97</v>
      </c>
      <c r="C338" s="149" t="str">
        <f t="shared" si="12"/>
        <v>0002-1001-0005</v>
      </c>
      <c r="D338" s="134" t="s">
        <v>630</v>
      </c>
      <c r="E338" s="134" t="s">
        <v>417</v>
      </c>
      <c r="F338" s="134" t="s">
        <v>562</v>
      </c>
      <c r="G338" s="134" t="s">
        <v>326</v>
      </c>
      <c r="H338" s="134" t="s">
        <v>1023</v>
      </c>
      <c r="I338" s="134" t="s">
        <v>368</v>
      </c>
      <c r="J338" s="135">
        <v>28067</v>
      </c>
      <c r="K338" s="135">
        <v>6045</v>
      </c>
      <c r="L338" s="135">
        <v>4279.1000000000004</v>
      </c>
      <c r="M338" s="133" t="str">
        <f t="shared" si="11"/>
        <v>201703</v>
      </c>
    </row>
    <row r="339" spans="1:13" x14ac:dyDescent="0.25">
      <c r="A339" s="35" t="str">
        <f>VLOOKUP(B339,ResCat!$A$2:$B$269,2,FALSE)</f>
        <v>AGDMHC</v>
      </c>
      <c r="B339" s="68" t="str">
        <f>IF(ISNA(VLOOKUP(C339,COA!$A$2:$B$340,2,FALSE)),"XXX",VLOOKUP(C339,COA!$A$2:$B$340,2,FALSE))</f>
        <v>D97</v>
      </c>
      <c r="C339" s="149" t="str">
        <f t="shared" si="12"/>
        <v>0002-1001-0005</v>
      </c>
      <c r="D339" s="134" t="s">
        <v>630</v>
      </c>
      <c r="E339" s="134" t="s">
        <v>417</v>
      </c>
      <c r="F339" s="134" t="s">
        <v>562</v>
      </c>
      <c r="G339" s="134" t="s">
        <v>328</v>
      </c>
      <c r="H339" s="134" t="s">
        <v>1023</v>
      </c>
      <c r="I339" s="134" t="s">
        <v>368</v>
      </c>
      <c r="J339" s="135">
        <v>31894</v>
      </c>
      <c r="K339" s="135">
        <v>2941.8</v>
      </c>
      <c r="L339" s="135">
        <v>2087.6999999999998</v>
      </c>
      <c r="M339" s="133" t="str">
        <f t="shared" si="11"/>
        <v>201704</v>
      </c>
    </row>
    <row r="340" spans="1:13" x14ac:dyDescent="0.25">
      <c r="A340" s="35" t="str">
        <f>VLOOKUP(B340,ResCat!$A$2:$B$269,2,FALSE)</f>
        <v>AGDMHC</v>
      </c>
      <c r="B340" s="68" t="str">
        <f>IF(ISNA(VLOOKUP(C340,COA!$A$2:$B$340,2,FALSE)),"XXX",VLOOKUP(C340,COA!$A$2:$B$340,2,FALSE))</f>
        <v>D97</v>
      </c>
      <c r="C340" s="149" t="str">
        <f t="shared" si="12"/>
        <v>0002-1001-0005</v>
      </c>
      <c r="D340" s="134" t="s">
        <v>630</v>
      </c>
      <c r="E340" s="134" t="s">
        <v>417</v>
      </c>
      <c r="F340" s="134" t="s">
        <v>562</v>
      </c>
      <c r="G340" s="134" t="s">
        <v>330</v>
      </c>
      <c r="H340" s="134" t="s">
        <v>1023</v>
      </c>
      <c r="I340" s="134" t="s">
        <v>368</v>
      </c>
      <c r="J340" s="135">
        <v>47311</v>
      </c>
      <c r="K340" s="135">
        <v>7798</v>
      </c>
      <c r="L340" s="135">
        <v>5230</v>
      </c>
      <c r="M340" s="133" t="str">
        <f t="shared" si="11"/>
        <v>201705</v>
      </c>
    </row>
    <row r="341" spans="1:13" x14ac:dyDescent="0.25">
      <c r="A341" s="35" t="str">
        <f>VLOOKUP(B341,ResCat!$A$2:$B$269,2,FALSE)</f>
        <v>AGDMHC</v>
      </c>
      <c r="B341" s="68" t="str">
        <f>IF(ISNA(VLOOKUP(C341,COA!$A$2:$B$340,2,FALSE)),"XXX",VLOOKUP(C341,COA!$A$2:$B$340,2,FALSE))</f>
        <v>D97</v>
      </c>
      <c r="C341" s="149" t="str">
        <f t="shared" si="12"/>
        <v>0002-1001-0005</v>
      </c>
      <c r="D341" s="134" t="s">
        <v>630</v>
      </c>
      <c r="E341" s="134" t="s">
        <v>417</v>
      </c>
      <c r="F341" s="134" t="s">
        <v>562</v>
      </c>
      <c r="G341" s="134" t="s">
        <v>332</v>
      </c>
      <c r="H341" s="134" t="s">
        <v>1023</v>
      </c>
      <c r="I341" s="134" t="s">
        <v>368</v>
      </c>
      <c r="J341" s="135">
        <v>55437</v>
      </c>
      <c r="K341" s="135">
        <v>12416.53</v>
      </c>
      <c r="L341" s="135">
        <v>7038.1999999999989</v>
      </c>
      <c r="M341" s="133" t="str">
        <f t="shared" si="11"/>
        <v>201706</v>
      </c>
    </row>
    <row r="342" spans="1:13" x14ac:dyDescent="0.25">
      <c r="A342" s="35" t="str">
        <f>VLOOKUP(B342,ResCat!$A$2:$B$269,2,FALSE)</f>
        <v>AGDMHC</v>
      </c>
      <c r="B342" s="68" t="str">
        <f>IF(ISNA(VLOOKUP(C342,COA!$A$2:$B$340,2,FALSE)),"XXX",VLOOKUP(C342,COA!$A$2:$B$340,2,FALSE))</f>
        <v>D97</v>
      </c>
      <c r="C342" s="149" t="str">
        <f t="shared" si="12"/>
        <v>0002-1001-0005</v>
      </c>
      <c r="D342" s="134" t="s">
        <v>630</v>
      </c>
      <c r="E342" s="134" t="s">
        <v>417</v>
      </c>
      <c r="F342" s="134" t="s">
        <v>562</v>
      </c>
      <c r="G342" s="134" t="s">
        <v>335</v>
      </c>
      <c r="H342" s="134" t="s">
        <v>1023</v>
      </c>
      <c r="I342" s="134" t="s">
        <v>368</v>
      </c>
      <c r="J342" s="135">
        <v>88026.55</v>
      </c>
      <c r="K342" s="135">
        <v>10508</v>
      </c>
      <c r="L342" s="135">
        <v>6893.5999999999995</v>
      </c>
      <c r="M342" s="133" t="str">
        <f t="shared" si="11"/>
        <v>201707</v>
      </c>
    </row>
    <row r="343" spans="1:13" x14ac:dyDescent="0.25">
      <c r="A343" s="35" t="str">
        <f>VLOOKUP(B343,ResCat!$A$2:$B$269,2,FALSE)</f>
        <v>AGDMHC</v>
      </c>
      <c r="B343" s="68" t="str">
        <f>IF(ISNA(VLOOKUP(C343,COA!$A$2:$B$340,2,FALSE)),"XXX",VLOOKUP(C343,COA!$A$2:$B$340,2,FALSE))</f>
        <v>D97</v>
      </c>
      <c r="C343" s="149" t="str">
        <f t="shared" si="12"/>
        <v>0002-1001-0005</v>
      </c>
      <c r="D343" s="134" t="s">
        <v>630</v>
      </c>
      <c r="E343" s="134" t="s">
        <v>417</v>
      </c>
      <c r="F343" s="134" t="s">
        <v>562</v>
      </c>
      <c r="G343" s="134" t="s">
        <v>4</v>
      </c>
      <c r="H343" s="134" t="s">
        <v>1023</v>
      </c>
      <c r="I343" s="134" t="s">
        <v>368</v>
      </c>
      <c r="J343" s="135">
        <v>158627.66999999998</v>
      </c>
      <c r="K343" s="135">
        <v>21652.65</v>
      </c>
      <c r="L343" s="135">
        <v>14257.700000000004</v>
      </c>
      <c r="M343" s="133" t="str">
        <f t="shared" si="11"/>
        <v>201708</v>
      </c>
    </row>
    <row r="344" spans="1:13" x14ac:dyDescent="0.25">
      <c r="A344" s="35" t="str">
        <f>VLOOKUP(B344,ResCat!$A$2:$B$269,2,FALSE)</f>
        <v>AGDMHC</v>
      </c>
      <c r="B344" s="68" t="str">
        <f>IF(ISNA(VLOOKUP(C344,COA!$A$2:$B$340,2,FALSE)),"XXX",VLOOKUP(C344,COA!$A$2:$B$340,2,FALSE))</f>
        <v>D97</v>
      </c>
      <c r="C344" s="149" t="str">
        <f t="shared" si="12"/>
        <v>0002-1001-0005</v>
      </c>
      <c r="D344" s="134" t="s">
        <v>630</v>
      </c>
      <c r="E344" s="134" t="s">
        <v>417</v>
      </c>
      <c r="F344" s="134" t="s">
        <v>562</v>
      </c>
      <c r="G344" s="134" t="s">
        <v>511</v>
      </c>
      <c r="H344" s="134" t="s">
        <v>1023</v>
      </c>
      <c r="I344" s="134" t="s">
        <v>368</v>
      </c>
      <c r="J344" s="135">
        <v>96661.08</v>
      </c>
      <c r="K344" s="135">
        <v>14522.35</v>
      </c>
      <c r="L344" s="135">
        <v>10193.399999999998</v>
      </c>
      <c r="M344" s="133" t="str">
        <f t="shared" si="11"/>
        <v>201709</v>
      </c>
    </row>
    <row r="345" spans="1:13" x14ac:dyDescent="0.25">
      <c r="A345" s="35" t="str">
        <f>VLOOKUP(B345,ResCat!$A$2:$B$269,2,FALSE)</f>
        <v>AGDMHC</v>
      </c>
      <c r="B345" s="68" t="str">
        <f>IF(ISNA(VLOOKUP(C345,COA!$A$2:$B$340,2,FALSE)),"XXX",VLOOKUP(C345,COA!$A$2:$B$340,2,FALSE))</f>
        <v>D97</v>
      </c>
      <c r="C345" s="149" t="str">
        <f t="shared" si="12"/>
        <v>0002-1001-0005</v>
      </c>
      <c r="D345" s="134" t="s">
        <v>630</v>
      </c>
      <c r="E345" s="134" t="s">
        <v>417</v>
      </c>
      <c r="F345" s="134" t="s">
        <v>562</v>
      </c>
      <c r="G345" s="134" t="s">
        <v>969</v>
      </c>
      <c r="H345" s="134" t="s">
        <v>1023</v>
      </c>
      <c r="I345" s="134" t="s">
        <v>368</v>
      </c>
      <c r="J345" s="135">
        <v>120322.90000000001</v>
      </c>
      <c r="K345" s="135">
        <v>29177.599999999999</v>
      </c>
      <c r="L345" s="135">
        <v>21714.7</v>
      </c>
      <c r="M345" s="133" t="str">
        <f t="shared" si="11"/>
        <v>201710</v>
      </c>
    </row>
    <row r="346" spans="1:13" x14ac:dyDescent="0.25">
      <c r="A346" s="35" t="str">
        <f>VLOOKUP(B346,ResCat!$A$2:$B$269,2,FALSE)</f>
        <v>AGDMHC</v>
      </c>
      <c r="B346" s="68" t="str">
        <f>IF(ISNA(VLOOKUP(C346,COA!$A$2:$B$340,2,FALSE)),"XXX",VLOOKUP(C346,COA!$A$2:$B$340,2,FALSE))</f>
        <v>D97</v>
      </c>
      <c r="C346" s="149" t="str">
        <f t="shared" si="12"/>
        <v>0002-1001-0005</v>
      </c>
      <c r="D346" s="134" t="s">
        <v>630</v>
      </c>
      <c r="E346" s="134" t="s">
        <v>417</v>
      </c>
      <c r="F346" s="134" t="s">
        <v>562</v>
      </c>
      <c r="G346" s="134" t="s">
        <v>961</v>
      </c>
      <c r="H346" s="134" t="s">
        <v>1023</v>
      </c>
      <c r="I346" s="134" t="s">
        <v>368</v>
      </c>
      <c r="J346" s="135">
        <v>270414.44</v>
      </c>
      <c r="K346" s="135">
        <v>69687.049999999974</v>
      </c>
      <c r="L346" s="135">
        <v>46751.200000000048</v>
      </c>
      <c r="M346" s="133" t="str">
        <f t="shared" si="11"/>
        <v>201711</v>
      </c>
    </row>
    <row r="347" spans="1:13" x14ac:dyDescent="0.25">
      <c r="A347" s="35" t="str">
        <f>VLOOKUP(B347,ResCat!$A$2:$B$269,2,FALSE)</f>
        <v>AGDMHC</v>
      </c>
      <c r="B347" s="68" t="str">
        <f>IF(ISNA(VLOOKUP(C347,COA!$A$2:$B$340,2,FALSE)),"XXX",VLOOKUP(C347,COA!$A$2:$B$340,2,FALSE))</f>
        <v>D97</v>
      </c>
      <c r="C347" s="149" t="str">
        <f t="shared" si="12"/>
        <v>0002-1001-0005</v>
      </c>
      <c r="D347" s="134" t="s">
        <v>630</v>
      </c>
      <c r="E347" s="134" t="s">
        <v>417</v>
      </c>
      <c r="F347" s="134" t="s">
        <v>562</v>
      </c>
      <c r="G347" s="134" t="s">
        <v>970</v>
      </c>
      <c r="H347" s="134" t="s">
        <v>1023</v>
      </c>
      <c r="I347" s="134" t="s">
        <v>368</v>
      </c>
      <c r="J347" s="135">
        <v>1354670.47</v>
      </c>
      <c r="K347" s="135">
        <v>468633.25999999995</v>
      </c>
      <c r="L347" s="135">
        <v>312426.98999999941</v>
      </c>
      <c r="M347" s="133" t="str">
        <f t="shared" si="11"/>
        <v>201712</v>
      </c>
    </row>
    <row r="348" spans="1:13" x14ac:dyDescent="0.25">
      <c r="A348" s="35" t="str">
        <f>VLOOKUP(B348,ResCat!$A$2:$B$269,2,FALSE)</f>
        <v>AGDMHC</v>
      </c>
      <c r="B348" s="68" t="str">
        <f>IF(ISNA(VLOOKUP(C348,COA!$A$2:$B$340,2,FALSE)),"XXX",VLOOKUP(C348,COA!$A$2:$B$340,2,FALSE))</f>
        <v>D97</v>
      </c>
      <c r="C348" s="149" t="str">
        <f t="shared" si="12"/>
        <v>0002-1001-0005</v>
      </c>
      <c r="D348" s="134" t="s">
        <v>630</v>
      </c>
      <c r="E348" s="134" t="s">
        <v>417</v>
      </c>
      <c r="F348" s="134" t="s">
        <v>562</v>
      </c>
      <c r="G348" s="134" t="s">
        <v>1023</v>
      </c>
      <c r="H348" s="134" t="s">
        <v>1023</v>
      </c>
      <c r="I348" s="134" t="s">
        <v>368</v>
      </c>
      <c r="J348" s="135">
        <v>2056607.3799999992</v>
      </c>
      <c r="K348" s="135">
        <v>882958.3400000002</v>
      </c>
      <c r="L348" s="135">
        <v>625647.1799999997</v>
      </c>
      <c r="M348" s="133" t="str">
        <f t="shared" si="11"/>
        <v>201801</v>
      </c>
    </row>
    <row r="349" spans="1:13" x14ac:dyDescent="0.25">
      <c r="A349" s="35" t="str">
        <f>VLOOKUP(B349,ResCat!$A$2:$B$269,2,FALSE)</f>
        <v>AGDMHC</v>
      </c>
      <c r="B349" s="68" t="str">
        <f>IF(ISNA(VLOOKUP(C349,COA!$A$2:$B$340,2,FALSE)),"XXX",VLOOKUP(C349,COA!$A$2:$B$340,2,FALSE))</f>
        <v>D51</v>
      </c>
      <c r="C349" s="149" t="str">
        <f t="shared" si="12"/>
        <v>0002-1001-0028</v>
      </c>
      <c r="D349" s="134" t="s">
        <v>630</v>
      </c>
      <c r="E349" s="134" t="s">
        <v>417</v>
      </c>
      <c r="F349" s="134" t="s">
        <v>475</v>
      </c>
      <c r="G349" s="134" t="s">
        <v>337</v>
      </c>
      <c r="H349" s="134" t="s">
        <v>1023</v>
      </c>
      <c r="I349" s="134" t="s">
        <v>368</v>
      </c>
      <c r="J349" s="135">
        <v>645</v>
      </c>
      <c r="K349" s="135">
        <v>0</v>
      </c>
      <c r="L349" s="135">
        <v>0</v>
      </c>
      <c r="M349" s="133" t="str">
        <f t="shared" si="11"/>
        <v>201601</v>
      </c>
    </row>
    <row r="350" spans="1:13" x14ac:dyDescent="0.25">
      <c r="A350" s="35" t="str">
        <f>VLOOKUP(B350,ResCat!$A$2:$B$269,2,FALSE)</f>
        <v>AGDMHC</v>
      </c>
      <c r="B350" s="68" t="str">
        <f>IF(ISNA(VLOOKUP(C350,COA!$A$2:$B$340,2,FALSE)),"XXX",VLOOKUP(C350,COA!$A$2:$B$340,2,FALSE))</f>
        <v>D51</v>
      </c>
      <c r="C350" s="149" t="str">
        <f t="shared" si="12"/>
        <v>0002-1001-0028</v>
      </c>
      <c r="D350" s="134" t="s">
        <v>630</v>
      </c>
      <c r="E350" s="134" t="s">
        <v>417</v>
      </c>
      <c r="F350" s="134" t="s">
        <v>475</v>
      </c>
      <c r="G350" s="134" t="s">
        <v>4</v>
      </c>
      <c r="H350" s="134" t="s">
        <v>1023</v>
      </c>
      <c r="I350" s="134" t="s">
        <v>368</v>
      </c>
      <c r="J350" s="135">
        <v>320</v>
      </c>
      <c r="K350" s="135">
        <v>0</v>
      </c>
      <c r="L350" s="135">
        <v>0</v>
      </c>
      <c r="M350" s="133" t="str">
        <f t="shared" si="11"/>
        <v>201708</v>
      </c>
    </row>
    <row r="351" spans="1:13" x14ac:dyDescent="0.25">
      <c r="A351" s="35" t="str">
        <f>VLOOKUP(B351,ResCat!$A$2:$B$269,2,FALSE)</f>
        <v>AGDMHC</v>
      </c>
      <c r="B351" s="68" t="str">
        <f>IF(ISNA(VLOOKUP(C351,COA!$A$2:$B$340,2,FALSE)),"XXX",VLOOKUP(C351,COA!$A$2:$B$340,2,FALSE))</f>
        <v>D51</v>
      </c>
      <c r="C351" s="149" t="str">
        <f t="shared" si="12"/>
        <v>0002-1001-0028</v>
      </c>
      <c r="D351" s="134" t="s">
        <v>630</v>
      </c>
      <c r="E351" s="134" t="s">
        <v>417</v>
      </c>
      <c r="F351" s="134" t="s">
        <v>475</v>
      </c>
      <c r="G351" s="134" t="s">
        <v>511</v>
      </c>
      <c r="H351" s="134" t="s">
        <v>1023</v>
      </c>
      <c r="I351" s="134" t="s">
        <v>368</v>
      </c>
      <c r="J351" s="135">
        <v>200</v>
      </c>
      <c r="K351" s="135">
        <v>0</v>
      </c>
      <c r="L351" s="135">
        <v>0</v>
      </c>
      <c r="M351" s="133" t="str">
        <f t="shared" si="11"/>
        <v>201709</v>
      </c>
    </row>
    <row r="352" spans="1:13" x14ac:dyDescent="0.25">
      <c r="A352" s="35" t="str">
        <f>VLOOKUP(B352,ResCat!$A$2:$B$269,2,FALSE)</f>
        <v>AGDMHC</v>
      </c>
      <c r="B352" s="68" t="str">
        <f>IF(ISNA(VLOOKUP(C352,COA!$A$2:$B$340,2,FALSE)),"XXX",VLOOKUP(C352,COA!$A$2:$B$340,2,FALSE))</f>
        <v>D51</v>
      </c>
      <c r="C352" s="149" t="str">
        <f t="shared" si="12"/>
        <v>0002-1001-0028</v>
      </c>
      <c r="D352" s="134" t="s">
        <v>630</v>
      </c>
      <c r="E352" s="134" t="s">
        <v>417</v>
      </c>
      <c r="F352" s="134" t="s">
        <v>475</v>
      </c>
      <c r="G352" s="134" t="s">
        <v>961</v>
      </c>
      <c r="H352" s="134" t="s">
        <v>1023</v>
      </c>
      <c r="I352" s="134" t="s">
        <v>368</v>
      </c>
      <c r="J352" s="135">
        <v>252</v>
      </c>
      <c r="K352" s="135">
        <v>0</v>
      </c>
      <c r="L352" s="135">
        <v>0</v>
      </c>
      <c r="M352" s="133" t="str">
        <f t="shared" si="11"/>
        <v>201711</v>
      </c>
    </row>
    <row r="353" spans="1:13" x14ac:dyDescent="0.25">
      <c r="A353" s="35" t="str">
        <f>VLOOKUP(B353,ResCat!$A$2:$B$269,2,FALSE)</f>
        <v>AGDMHC</v>
      </c>
      <c r="B353" s="68" t="str">
        <f>IF(ISNA(VLOOKUP(C353,COA!$A$2:$B$340,2,FALSE)),"XXX",VLOOKUP(C353,COA!$A$2:$B$340,2,FALSE))</f>
        <v>D51</v>
      </c>
      <c r="C353" s="149" t="str">
        <f t="shared" si="12"/>
        <v>0002-1001-0028</v>
      </c>
      <c r="D353" s="134" t="s">
        <v>630</v>
      </c>
      <c r="E353" s="134" t="s">
        <v>417</v>
      </c>
      <c r="F353" s="134" t="s">
        <v>475</v>
      </c>
      <c r="G353" s="134" t="s">
        <v>970</v>
      </c>
      <c r="H353" s="134" t="s">
        <v>1023</v>
      </c>
      <c r="I353" s="134" t="s">
        <v>368</v>
      </c>
      <c r="J353" s="135">
        <v>476</v>
      </c>
      <c r="K353" s="135">
        <v>0</v>
      </c>
      <c r="L353" s="135">
        <v>0</v>
      </c>
      <c r="M353" s="133" t="str">
        <f t="shared" si="11"/>
        <v>201712</v>
      </c>
    </row>
    <row r="354" spans="1:13" x14ac:dyDescent="0.25">
      <c r="A354" s="35" t="str">
        <f>VLOOKUP(B354,ResCat!$A$2:$B$269,2,FALSE)</f>
        <v>AGDMHC</v>
      </c>
      <c r="B354" s="68" t="str">
        <f>IF(ISNA(VLOOKUP(C354,COA!$A$2:$B$340,2,FALSE)),"XXX",VLOOKUP(C354,COA!$A$2:$B$340,2,FALSE))</f>
        <v>D51</v>
      </c>
      <c r="C354" s="149" t="str">
        <f t="shared" si="12"/>
        <v>0002-1001-0028</v>
      </c>
      <c r="D354" s="134" t="s">
        <v>630</v>
      </c>
      <c r="E354" s="134" t="s">
        <v>417</v>
      </c>
      <c r="F354" s="134" t="s">
        <v>475</v>
      </c>
      <c r="G354" s="134" t="s">
        <v>1023</v>
      </c>
      <c r="H354" s="134" t="s">
        <v>1023</v>
      </c>
      <c r="I354" s="134" t="s">
        <v>368</v>
      </c>
      <c r="J354" s="135">
        <v>3677</v>
      </c>
      <c r="K354" s="135">
        <v>0</v>
      </c>
      <c r="L354" s="135">
        <v>0</v>
      </c>
      <c r="M354" s="133" t="str">
        <f t="shared" si="11"/>
        <v>201801</v>
      </c>
    </row>
    <row r="355" spans="1:13" x14ac:dyDescent="0.25">
      <c r="A355" s="35" t="str">
        <f>VLOOKUP(B355,ResCat!$A$2:$B$269,2,FALSE)</f>
        <v>AGDMHC</v>
      </c>
      <c r="B355" s="68" t="str">
        <f>IF(ISNA(VLOOKUP(C355,COA!$A$2:$B$340,2,FALSE)),"XXX",VLOOKUP(C355,COA!$A$2:$B$340,2,FALSE))</f>
        <v>D72</v>
      </c>
      <c r="C355" s="149" t="str">
        <f t="shared" si="12"/>
        <v>0002-1003-0005</v>
      </c>
      <c r="D355" s="134" t="s">
        <v>630</v>
      </c>
      <c r="E355" s="134" t="s">
        <v>448</v>
      </c>
      <c r="F355" s="134" t="s">
        <v>562</v>
      </c>
      <c r="G355" s="134" t="s">
        <v>1023</v>
      </c>
      <c r="H355" s="134" t="s">
        <v>1023</v>
      </c>
      <c r="I355" s="134" t="s">
        <v>368</v>
      </c>
      <c r="J355" s="135">
        <v>851</v>
      </c>
      <c r="K355" s="135">
        <v>632</v>
      </c>
      <c r="L355" s="135">
        <v>429.7</v>
      </c>
      <c r="M355" s="133" t="str">
        <f t="shared" si="11"/>
        <v>201801</v>
      </c>
    </row>
    <row r="356" spans="1:13" x14ac:dyDescent="0.25">
      <c r="A356" s="35" t="str">
        <f>VLOOKUP(B356,ResCat!$A$2:$B$269,2,FALSE)</f>
        <v>AGDMHC</v>
      </c>
      <c r="B356" s="68" t="str">
        <f>IF(ISNA(VLOOKUP(C356,COA!$A$2:$B$340,2,FALSE)),"XXX",VLOOKUP(C356,COA!$A$2:$B$340,2,FALSE))</f>
        <v>D92</v>
      </c>
      <c r="C356" s="149" t="str">
        <f t="shared" si="12"/>
        <v>0002-1004-0005</v>
      </c>
      <c r="D356" s="134" t="s">
        <v>630</v>
      </c>
      <c r="E356" s="134" t="s">
        <v>446</v>
      </c>
      <c r="F356" s="134" t="s">
        <v>562</v>
      </c>
      <c r="G356" s="134" t="s">
        <v>312</v>
      </c>
      <c r="H356" s="134" t="s">
        <v>1023</v>
      </c>
      <c r="I356" s="134" t="s">
        <v>368</v>
      </c>
      <c r="J356" s="135">
        <v>271</v>
      </c>
      <c r="K356" s="135">
        <v>160</v>
      </c>
      <c r="L356" s="135">
        <v>160</v>
      </c>
      <c r="M356" s="133" t="str">
        <f t="shared" si="11"/>
        <v>201605</v>
      </c>
    </row>
    <row r="357" spans="1:13" x14ac:dyDescent="0.25">
      <c r="A357" s="35" t="str">
        <f>VLOOKUP(B357,ResCat!$A$2:$B$269,2,FALSE)</f>
        <v>AGDMHC</v>
      </c>
      <c r="B357" s="68" t="str">
        <f>IF(ISNA(VLOOKUP(C357,COA!$A$2:$B$340,2,FALSE)),"XXX",VLOOKUP(C357,COA!$A$2:$B$340,2,FALSE))</f>
        <v>D92</v>
      </c>
      <c r="C357" s="149" t="str">
        <f t="shared" si="12"/>
        <v>0002-1004-0005</v>
      </c>
      <c r="D357" s="134" t="s">
        <v>630</v>
      </c>
      <c r="E357" s="134" t="s">
        <v>446</v>
      </c>
      <c r="F357" s="134" t="s">
        <v>562</v>
      </c>
      <c r="G357" s="134" t="s">
        <v>314</v>
      </c>
      <c r="H357" s="134" t="s">
        <v>1023</v>
      </c>
      <c r="I357" s="134" t="s">
        <v>368</v>
      </c>
      <c r="J357" s="135">
        <v>380</v>
      </c>
      <c r="K357" s="135">
        <v>199</v>
      </c>
      <c r="L357" s="135">
        <v>119.2</v>
      </c>
      <c r="M357" s="133" t="str">
        <f t="shared" si="11"/>
        <v>201607</v>
      </c>
    </row>
    <row r="358" spans="1:13" x14ac:dyDescent="0.25">
      <c r="A358" s="35" t="str">
        <f>VLOOKUP(B358,ResCat!$A$2:$B$269,2,FALSE)</f>
        <v>AGDMHC</v>
      </c>
      <c r="B358" s="68" t="str">
        <f>IF(ISNA(VLOOKUP(C358,COA!$A$2:$B$340,2,FALSE)),"XXX",VLOOKUP(C358,COA!$A$2:$B$340,2,FALSE))</f>
        <v>D92</v>
      </c>
      <c r="C358" s="149" t="str">
        <f t="shared" si="12"/>
        <v>0002-1004-0005</v>
      </c>
      <c r="D358" s="134" t="s">
        <v>630</v>
      </c>
      <c r="E358" s="134" t="s">
        <v>446</v>
      </c>
      <c r="F358" s="134" t="s">
        <v>562</v>
      </c>
      <c r="G358" s="134" t="s">
        <v>342</v>
      </c>
      <c r="H358" s="134" t="s">
        <v>1023</v>
      </c>
      <c r="I358" s="134" t="s">
        <v>368</v>
      </c>
      <c r="J358" s="135">
        <v>400</v>
      </c>
      <c r="K358" s="135">
        <v>304</v>
      </c>
      <c r="L358" s="135">
        <v>243.2</v>
      </c>
      <c r="M358" s="133" t="str">
        <f t="shared" si="11"/>
        <v>201609</v>
      </c>
    </row>
    <row r="359" spans="1:13" x14ac:dyDescent="0.25">
      <c r="A359" s="35" t="str">
        <f>VLOOKUP(B359,ResCat!$A$2:$B$269,2,FALSE)</f>
        <v>AGDMHC</v>
      </c>
      <c r="B359" s="68" t="str">
        <f>IF(ISNA(VLOOKUP(C359,COA!$A$2:$B$340,2,FALSE)),"XXX",VLOOKUP(C359,COA!$A$2:$B$340,2,FALSE))</f>
        <v>D92</v>
      </c>
      <c r="C359" s="149" t="str">
        <f t="shared" si="12"/>
        <v>0002-1004-0005</v>
      </c>
      <c r="D359" s="134" t="s">
        <v>630</v>
      </c>
      <c r="E359" s="134" t="s">
        <v>446</v>
      </c>
      <c r="F359" s="134" t="s">
        <v>562</v>
      </c>
      <c r="G359" s="134" t="s">
        <v>316</v>
      </c>
      <c r="H359" s="134" t="s">
        <v>1023</v>
      </c>
      <c r="I359" s="134" t="s">
        <v>368</v>
      </c>
      <c r="J359" s="135">
        <v>750</v>
      </c>
      <c r="K359" s="135">
        <v>695</v>
      </c>
      <c r="L359" s="135">
        <v>556</v>
      </c>
      <c r="M359" s="133" t="str">
        <f t="shared" si="11"/>
        <v>201610</v>
      </c>
    </row>
    <row r="360" spans="1:13" x14ac:dyDescent="0.25">
      <c r="A360" s="35" t="str">
        <f>VLOOKUP(B360,ResCat!$A$2:$B$269,2,FALSE)</f>
        <v>AGDMHC</v>
      </c>
      <c r="B360" s="68" t="str">
        <f>IF(ISNA(VLOOKUP(C360,COA!$A$2:$B$340,2,FALSE)),"XXX",VLOOKUP(C360,COA!$A$2:$B$340,2,FALSE))</f>
        <v>D92</v>
      </c>
      <c r="C360" s="149" t="str">
        <f t="shared" si="12"/>
        <v>0002-1004-0005</v>
      </c>
      <c r="D360" s="134" t="s">
        <v>630</v>
      </c>
      <c r="E360" s="134" t="s">
        <v>446</v>
      </c>
      <c r="F360" s="134" t="s">
        <v>562</v>
      </c>
      <c r="G360" s="134" t="s">
        <v>318</v>
      </c>
      <c r="H360" s="134" t="s">
        <v>1023</v>
      </c>
      <c r="I360" s="134" t="s">
        <v>368</v>
      </c>
      <c r="J360" s="135">
        <v>1505</v>
      </c>
      <c r="K360" s="135">
        <v>247</v>
      </c>
      <c r="L360" s="135">
        <v>197.6</v>
      </c>
      <c r="M360" s="133" t="str">
        <f t="shared" si="11"/>
        <v>201611</v>
      </c>
    </row>
    <row r="361" spans="1:13" x14ac:dyDescent="0.25">
      <c r="A361" s="35" t="str">
        <f>VLOOKUP(B361,ResCat!$A$2:$B$269,2,FALSE)</f>
        <v>AGDMHC</v>
      </c>
      <c r="B361" s="68" t="str">
        <f>IF(ISNA(VLOOKUP(C361,COA!$A$2:$B$340,2,FALSE)),"XXX",VLOOKUP(C361,COA!$A$2:$B$340,2,FALSE))</f>
        <v>D92</v>
      </c>
      <c r="C361" s="149" t="str">
        <f t="shared" si="12"/>
        <v>0002-1004-0005</v>
      </c>
      <c r="D361" s="134" t="s">
        <v>630</v>
      </c>
      <c r="E361" s="134" t="s">
        <v>446</v>
      </c>
      <c r="F361" s="134" t="s">
        <v>562</v>
      </c>
      <c r="G361" s="134" t="s">
        <v>320</v>
      </c>
      <c r="H361" s="134" t="s">
        <v>1023</v>
      </c>
      <c r="I361" s="134" t="s">
        <v>368</v>
      </c>
      <c r="J361" s="135">
        <v>1451</v>
      </c>
      <c r="K361" s="135">
        <v>0</v>
      </c>
      <c r="L361" s="135">
        <v>0</v>
      </c>
      <c r="M361" s="133" t="str">
        <f t="shared" si="11"/>
        <v>201612</v>
      </c>
    </row>
    <row r="362" spans="1:13" x14ac:dyDescent="0.25">
      <c r="A362" s="35" t="str">
        <f>VLOOKUP(B362,ResCat!$A$2:$B$269,2,FALSE)</f>
        <v>AGDMHC</v>
      </c>
      <c r="B362" s="68" t="str">
        <f>IF(ISNA(VLOOKUP(C362,COA!$A$2:$B$340,2,FALSE)),"XXX",VLOOKUP(C362,COA!$A$2:$B$340,2,FALSE))</f>
        <v>D92</v>
      </c>
      <c r="C362" s="149" t="str">
        <f t="shared" si="12"/>
        <v>0002-1004-0005</v>
      </c>
      <c r="D362" s="134" t="s">
        <v>630</v>
      </c>
      <c r="E362" s="134" t="s">
        <v>446</v>
      </c>
      <c r="F362" s="134" t="s">
        <v>562</v>
      </c>
      <c r="G362" s="134" t="s">
        <v>322</v>
      </c>
      <c r="H362" s="134" t="s">
        <v>1023</v>
      </c>
      <c r="I362" s="134" t="s">
        <v>368</v>
      </c>
      <c r="J362" s="135">
        <v>246</v>
      </c>
      <c r="K362" s="135">
        <v>142</v>
      </c>
      <c r="L362" s="135">
        <v>142</v>
      </c>
      <c r="M362" s="133" t="str">
        <f t="shared" si="11"/>
        <v>201701</v>
      </c>
    </row>
    <row r="363" spans="1:13" x14ac:dyDescent="0.25">
      <c r="A363" s="35" t="str">
        <f>VLOOKUP(B363,ResCat!$A$2:$B$269,2,FALSE)</f>
        <v>AGDMHC</v>
      </c>
      <c r="B363" s="68" t="str">
        <f>IF(ISNA(VLOOKUP(C363,COA!$A$2:$B$340,2,FALSE)),"XXX",VLOOKUP(C363,COA!$A$2:$B$340,2,FALSE))</f>
        <v>D92</v>
      </c>
      <c r="C363" s="149" t="str">
        <f t="shared" si="12"/>
        <v>0002-1004-0005</v>
      </c>
      <c r="D363" s="134" t="s">
        <v>630</v>
      </c>
      <c r="E363" s="134" t="s">
        <v>446</v>
      </c>
      <c r="F363" s="134" t="s">
        <v>562</v>
      </c>
      <c r="G363" s="134" t="s">
        <v>328</v>
      </c>
      <c r="H363" s="134" t="s">
        <v>1023</v>
      </c>
      <c r="I363" s="134" t="s">
        <v>368</v>
      </c>
      <c r="J363" s="135">
        <v>3547</v>
      </c>
      <c r="K363" s="135">
        <v>3245</v>
      </c>
      <c r="L363" s="135">
        <v>2015</v>
      </c>
      <c r="M363" s="133" t="str">
        <f t="shared" si="11"/>
        <v>201704</v>
      </c>
    </row>
    <row r="364" spans="1:13" x14ac:dyDescent="0.25">
      <c r="A364" s="35" t="str">
        <f>VLOOKUP(B364,ResCat!$A$2:$B$269,2,FALSE)</f>
        <v>AGDMHC</v>
      </c>
      <c r="B364" s="68" t="str">
        <f>IF(ISNA(VLOOKUP(C364,COA!$A$2:$B$340,2,FALSE)),"XXX",VLOOKUP(C364,COA!$A$2:$B$340,2,FALSE))</f>
        <v>D92</v>
      </c>
      <c r="C364" s="149" t="str">
        <f t="shared" si="12"/>
        <v>0002-1004-0005</v>
      </c>
      <c r="D364" s="134" t="s">
        <v>630</v>
      </c>
      <c r="E364" s="134" t="s">
        <v>446</v>
      </c>
      <c r="F364" s="134" t="s">
        <v>562</v>
      </c>
      <c r="G364" s="134" t="s">
        <v>330</v>
      </c>
      <c r="H364" s="134" t="s">
        <v>1023</v>
      </c>
      <c r="I364" s="134" t="s">
        <v>368</v>
      </c>
      <c r="J364" s="135">
        <v>135</v>
      </c>
      <c r="K364" s="135">
        <v>87</v>
      </c>
      <c r="L364" s="135">
        <v>87</v>
      </c>
      <c r="M364" s="133" t="str">
        <f t="shared" si="11"/>
        <v>201705</v>
      </c>
    </row>
    <row r="365" spans="1:13" x14ac:dyDescent="0.25">
      <c r="A365" s="35" t="str">
        <f>VLOOKUP(B365,ResCat!$A$2:$B$269,2,FALSE)</f>
        <v>AGDMHC</v>
      </c>
      <c r="B365" s="68" t="str">
        <f>IF(ISNA(VLOOKUP(C365,COA!$A$2:$B$340,2,FALSE)),"XXX",VLOOKUP(C365,COA!$A$2:$B$340,2,FALSE))</f>
        <v>D92</v>
      </c>
      <c r="C365" s="149" t="str">
        <f t="shared" si="12"/>
        <v>0002-1004-0005</v>
      </c>
      <c r="D365" s="134" t="s">
        <v>630</v>
      </c>
      <c r="E365" s="134" t="s">
        <v>446</v>
      </c>
      <c r="F365" s="134" t="s">
        <v>562</v>
      </c>
      <c r="G365" s="134" t="s">
        <v>332</v>
      </c>
      <c r="H365" s="134" t="s">
        <v>1023</v>
      </c>
      <c r="I365" s="134" t="s">
        <v>368</v>
      </c>
      <c r="J365" s="135">
        <v>696</v>
      </c>
      <c r="K365" s="135">
        <v>222</v>
      </c>
      <c r="L365" s="135">
        <v>222</v>
      </c>
      <c r="M365" s="133" t="str">
        <f t="shared" si="11"/>
        <v>201706</v>
      </c>
    </row>
    <row r="366" spans="1:13" x14ac:dyDescent="0.25">
      <c r="A366" s="35" t="str">
        <f>VLOOKUP(B366,ResCat!$A$2:$B$269,2,FALSE)</f>
        <v>AGDMHC</v>
      </c>
      <c r="B366" s="68" t="str">
        <f>IF(ISNA(VLOOKUP(C366,COA!$A$2:$B$340,2,FALSE)),"XXX",VLOOKUP(C366,COA!$A$2:$B$340,2,FALSE))</f>
        <v>D92</v>
      </c>
      <c r="C366" s="149" t="str">
        <f t="shared" si="12"/>
        <v>0002-1004-0005</v>
      </c>
      <c r="D366" s="134" t="s">
        <v>630</v>
      </c>
      <c r="E366" s="134" t="s">
        <v>446</v>
      </c>
      <c r="F366" s="134" t="s">
        <v>562</v>
      </c>
      <c r="G366" s="134" t="s">
        <v>335</v>
      </c>
      <c r="H366" s="134" t="s">
        <v>1023</v>
      </c>
      <c r="I366" s="134" t="s">
        <v>368</v>
      </c>
      <c r="J366" s="135">
        <v>2237</v>
      </c>
      <c r="K366" s="135">
        <v>848</v>
      </c>
      <c r="L366" s="135">
        <v>715.8</v>
      </c>
      <c r="M366" s="133" t="str">
        <f t="shared" si="11"/>
        <v>201707</v>
      </c>
    </row>
    <row r="367" spans="1:13" x14ac:dyDescent="0.25">
      <c r="A367" s="35" t="str">
        <f>VLOOKUP(B367,ResCat!$A$2:$B$269,2,FALSE)</f>
        <v>AGDMHC</v>
      </c>
      <c r="B367" s="68" t="str">
        <f>IF(ISNA(VLOOKUP(C367,COA!$A$2:$B$340,2,FALSE)),"XXX",VLOOKUP(C367,COA!$A$2:$B$340,2,FALSE))</f>
        <v>D92</v>
      </c>
      <c r="C367" s="149" t="str">
        <f t="shared" si="12"/>
        <v>0002-1004-0005</v>
      </c>
      <c r="D367" s="134" t="s">
        <v>630</v>
      </c>
      <c r="E367" s="134" t="s">
        <v>446</v>
      </c>
      <c r="F367" s="134" t="s">
        <v>562</v>
      </c>
      <c r="G367" s="134" t="s">
        <v>4</v>
      </c>
      <c r="H367" s="134" t="s">
        <v>1023</v>
      </c>
      <c r="I367" s="134" t="s">
        <v>368</v>
      </c>
      <c r="J367" s="135">
        <v>10980</v>
      </c>
      <c r="K367" s="135">
        <v>3966</v>
      </c>
      <c r="L367" s="135">
        <v>1991.9500000000003</v>
      </c>
      <c r="M367" s="133" t="str">
        <f t="shared" si="11"/>
        <v>201708</v>
      </c>
    </row>
    <row r="368" spans="1:13" x14ac:dyDescent="0.25">
      <c r="A368" s="35" t="str">
        <f>VLOOKUP(B368,ResCat!$A$2:$B$269,2,FALSE)</f>
        <v>AGDMHC</v>
      </c>
      <c r="B368" s="68" t="str">
        <f>IF(ISNA(VLOOKUP(C368,COA!$A$2:$B$340,2,FALSE)),"XXX",VLOOKUP(C368,COA!$A$2:$B$340,2,FALSE))</f>
        <v>D92</v>
      </c>
      <c r="C368" s="149" t="str">
        <f t="shared" si="12"/>
        <v>0002-1004-0005</v>
      </c>
      <c r="D368" s="134" t="s">
        <v>630</v>
      </c>
      <c r="E368" s="134" t="s">
        <v>446</v>
      </c>
      <c r="F368" s="134" t="s">
        <v>562</v>
      </c>
      <c r="G368" s="134" t="s">
        <v>511</v>
      </c>
      <c r="H368" s="134" t="s">
        <v>1023</v>
      </c>
      <c r="I368" s="134" t="s">
        <v>368</v>
      </c>
      <c r="J368" s="135">
        <v>4319</v>
      </c>
      <c r="K368" s="135">
        <v>1303</v>
      </c>
      <c r="L368" s="135">
        <v>995.7</v>
      </c>
      <c r="M368" s="133" t="str">
        <f t="shared" si="11"/>
        <v>201709</v>
      </c>
    </row>
    <row r="369" spans="1:13" x14ac:dyDescent="0.25">
      <c r="A369" s="35" t="str">
        <f>VLOOKUP(B369,ResCat!$A$2:$B$269,2,FALSE)</f>
        <v>AGDMHC</v>
      </c>
      <c r="B369" s="68" t="str">
        <f>IF(ISNA(VLOOKUP(C369,COA!$A$2:$B$340,2,FALSE)),"XXX",VLOOKUP(C369,COA!$A$2:$B$340,2,FALSE))</f>
        <v>D92</v>
      </c>
      <c r="C369" s="149" t="str">
        <f t="shared" si="12"/>
        <v>0002-1004-0005</v>
      </c>
      <c r="D369" s="134" t="s">
        <v>630</v>
      </c>
      <c r="E369" s="134" t="s">
        <v>446</v>
      </c>
      <c r="F369" s="134" t="s">
        <v>562</v>
      </c>
      <c r="G369" s="134" t="s">
        <v>969</v>
      </c>
      <c r="H369" s="134" t="s">
        <v>1023</v>
      </c>
      <c r="I369" s="134" t="s">
        <v>368</v>
      </c>
      <c r="J369" s="135">
        <v>6833</v>
      </c>
      <c r="K369" s="135">
        <v>3175</v>
      </c>
      <c r="L369" s="135">
        <v>2757.7</v>
      </c>
      <c r="M369" s="133" t="str">
        <f t="shared" si="11"/>
        <v>201710</v>
      </c>
    </row>
    <row r="370" spans="1:13" x14ac:dyDescent="0.25">
      <c r="A370" s="35" t="str">
        <f>VLOOKUP(B370,ResCat!$A$2:$B$269,2,FALSE)</f>
        <v>AGDMHC</v>
      </c>
      <c r="B370" s="68" t="str">
        <f>IF(ISNA(VLOOKUP(C370,COA!$A$2:$B$340,2,FALSE)),"XXX",VLOOKUP(C370,COA!$A$2:$B$340,2,FALSE))</f>
        <v>D92</v>
      </c>
      <c r="C370" s="149" t="str">
        <f t="shared" si="12"/>
        <v>0002-1004-0005</v>
      </c>
      <c r="D370" s="134" t="s">
        <v>630</v>
      </c>
      <c r="E370" s="134" t="s">
        <v>446</v>
      </c>
      <c r="F370" s="134" t="s">
        <v>562</v>
      </c>
      <c r="G370" s="134" t="s">
        <v>961</v>
      </c>
      <c r="H370" s="134" t="s">
        <v>1023</v>
      </c>
      <c r="I370" s="134" t="s">
        <v>368</v>
      </c>
      <c r="J370" s="135">
        <v>20187.82</v>
      </c>
      <c r="K370" s="135">
        <v>6367</v>
      </c>
      <c r="L370" s="135">
        <v>5372.4</v>
      </c>
      <c r="M370" s="133" t="str">
        <f t="shared" si="11"/>
        <v>201711</v>
      </c>
    </row>
    <row r="371" spans="1:13" x14ac:dyDescent="0.25">
      <c r="A371" s="35" t="str">
        <f>VLOOKUP(B371,ResCat!$A$2:$B$269,2,FALSE)</f>
        <v>AGDMHC</v>
      </c>
      <c r="B371" s="68" t="str">
        <f>IF(ISNA(VLOOKUP(C371,COA!$A$2:$B$340,2,FALSE)),"XXX",VLOOKUP(C371,COA!$A$2:$B$340,2,FALSE))</f>
        <v>D92</v>
      </c>
      <c r="C371" s="149" t="str">
        <f t="shared" si="12"/>
        <v>0002-1004-0005</v>
      </c>
      <c r="D371" s="134" t="s">
        <v>630</v>
      </c>
      <c r="E371" s="134" t="s">
        <v>446</v>
      </c>
      <c r="F371" s="134" t="s">
        <v>562</v>
      </c>
      <c r="G371" s="134" t="s">
        <v>970</v>
      </c>
      <c r="H371" s="134" t="s">
        <v>1023</v>
      </c>
      <c r="I371" s="134" t="s">
        <v>368</v>
      </c>
      <c r="J371" s="135">
        <v>158041.4</v>
      </c>
      <c r="K371" s="135">
        <v>64069.759999999995</v>
      </c>
      <c r="L371" s="135">
        <v>50033.499999999985</v>
      </c>
      <c r="M371" s="133" t="str">
        <f t="shared" si="11"/>
        <v>201712</v>
      </c>
    </row>
    <row r="372" spans="1:13" x14ac:dyDescent="0.25">
      <c r="A372" s="35" t="str">
        <f>VLOOKUP(B372,ResCat!$A$2:$B$269,2,FALSE)</f>
        <v>AGDMHC</v>
      </c>
      <c r="B372" s="68" t="str">
        <f>IF(ISNA(VLOOKUP(C372,COA!$A$2:$B$340,2,FALSE)),"XXX",VLOOKUP(C372,COA!$A$2:$B$340,2,FALSE))</f>
        <v>D92</v>
      </c>
      <c r="C372" s="149" t="str">
        <f t="shared" si="12"/>
        <v>0002-1004-0005</v>
      </c>
      <c r="D372" s="134" t="s">
        <v>630</v>
      </c>
      <c r="E372" s="134" t="s">
        <v>446</v>
      </c>
      <c r="F372" s="134" t="s">
        <v>562</v>
      </c>
      <c r="G372" s="134" t="s">
        <v>1023</v>
      </c>
      <c r="H372" s="134" t="s">
        <v>1023</v>
      </c>
      <c r="I372" s="134" t="s">
        <v>368</v>
      </c>
      <c r="J372" s="135">
        <v>145797.23000000001</v>
      </c>
      <c r="K372" s="135">
        <v>82533.209999999992</v>
      </c>
      <c r="L372" s="135">
        <v>67452.280000000013</v>
      </c>
      <c r="M372" s="133" t="str">
        <f t="shared" si="11"/>
        <v>201801</v>
      </c>
    </row>
    <row r="373" spans="1:13" x14ac:dyDescent="0.25">
      <c r="A373" s="35" t="str">
        <f>VLOOKUP(B373,ResCat!$A$2:$B$269,2,FALSE)</f>
        <v>AGDMHC</v>
      </c>
      <c r="B373" s="68" t="str">
        <f>IF(ISNA(VLOOKUP(C373,COA!$A$2:$B$340,2,FALSE)),"XXX",VLOOKUP(C373,COA!$A$2:$B$340,2,FALSE))</f>
        <v>D92</v>
      </c>
      <c r="C373" s="149" t="str">
        <f t="shared" si="12"/>
        <v>0002-1005-0005</v>
      </c>
      <c r="D373" s="134" t="s">
        <v>630</v>
      </c>
      <c r="E373" s="134" t="s">
        <v>447</v>
      </c>
      <c r="F373" s="134" t="s">
        <v>562</v>
      </c>
      <c r="G373" s="134" t="s">
        <v>309</v>
      </c>
      <c r="H373" s="134" t="s">
        <v>1023</v>
      </c>
      <c r="I373" s="134" t="s">
        <v>368</v>
      </c>
      <c r="J373" s="135">
        <v>38.43</v>
      </c>
      <c r="K373" s="135">
        <v>0</v>
      </c>
      <c r="L373" s="135">
        <v>0</v>
      </c>
      <c r="M373" s="133" t="str">
        <f t="shared" si="11"/>
        <v>201601</v>
      </c>
    </row>
    <row r="374" spans="1:13" x14ac:dyDescent="0.25">
      <c r="A374" s="35" t="str">
        <f>VLOOKUP(B374,ResCat!$A$2:$B$269,2,FALSE)</f>
        <v>AGDMHC</v>
      </c>
      <c r="B374" s="68" t="str">
        <f>IF(ISNA(VLOOKUP(C374,COA!$A$2:$B$340,2,FALSE)),"XXX",VLOOKUP(C374,COA!$A$2:$B$340,2,FALSE))</f>
        <v>D92</v>
      </c>
      <c r="C374" s="149" t="str">
        <f t="shared" si="12"/>
        <v>0002-1005-0005</v>
      </c>
      <c r="D374" s="134" t="s">
        <v>630</v>
      </c>
      <c r="E374" s="134" t="s">
        <v>447</v>
      </c>
      <c r="F374" s="134" t="s">
        <v>562</v>
      </c>
      <c r="G374" s="134" t="s">
        <v>324</v>
      </c>
      <c r="H374" s="134" t="s">
        <v>1023</v>
      </c>
      <c r="I374" s="134" t="s">
        <v>368</v>
      </c>
      <c r="J374" s="135">
        <v>1081</v>
      </c>
      <c r="K374" s="135">
        <v>765</v>
      </c>
      <c r="L374" s="135">
        <v>646</v>
      </c>
      <c r="M374" s="133" t="str">
        <f t="shared" si="11"/>
        <v>201702</v>
      </c>
    </row>
    <row r="375" spans="1:13" x14ac:dyDescent="0.25">
      <c r="A375" s="35" t="str">
        <f>VLOOKUP(B375,ResCat!$A$2:$B$269,2,FALSE)</f>
        <v>AGDMHC</v>
      </c>
      <c r="B375" s="68" t="str">
        <f>IF(ISNA(VLOOKUP(C375,COA!$A$2:$B$340,2,FALSE)),"XXX",VLOOKUP(C375,COA!$A$2:$B$340,2,FALSE))</f>
        <v>D92</v>
      </c>
      <c r="C375" s="149" t="str">
        <f t="shared" si="12"/>
        <v>0002-1005-0005</v>
      </c>
      <c r="D375" s="134" t="s">
        <v>630</v>
      </c>
      <c r="E375" s="134" t="s">
        <v>447</v>
      </c>
      <c r="F375" s="134" t="s">
        <v>562</v>
      </c>
      <c r="G375" s="134" t="s">
        <v>326</v>
      </c>
      <c r="H375" s="134" t="s">
        <v>1023</v>
      </c>
      <c r="I375" s="134" t="s">
        <v>368</v>
      </c>
      <c r="J375" s="135">
        <v>4522</v>
      </c>
      <c r="K375" s="135">
        <v>1234.71</v>
      </c>
      <c r="L375" s="135">
        <v>1011.8</v>
      </c>
      <c r="M375" s="133" t="str">
        <f t="shared" si="11"/>
        <v>201703</v>
      </c>
    </row>
    <row r="376" spans="1:13" x14ac:dyDescent="0.25">
      <c r="A376" s="35" t="str">
        <f>VLOOKUP(B376,ResCat!$A$2:$B$269,2,FALSE)</f>
        <v>AGDMHC</v>
      </c>
      <c r="B376" s="68" t="str">
        <f>IF(ISNA(VLOOKUP(C376,COA!$A$2:$B$340,2,FALSE)),"XXX",VLOOKUP(C376,COA!$A$2:$B$340,2,FALSE))</f>
        <v>D92</v>
      </c>
      <c r="C376" s="149" t="str">
        <f t="shared" si="12"/>
        <v>0002-1005-0005</v>
      </c>
      <c r="D376" s="134" t="s">
        <v>630</v>
      </c>
      <c r="E376" s="134" t="s">
        <v>447</v>
      </c>
      <c r="F376" s="134" t="s">
        <v>562</v>
      </c>
      <c r="G376" s="134" t="s">
        <v>328</v>
      </c>
      <c r="H376" s="134" t="s">
        <v>1023</v>
      </c>
      <c r="I376" s="134" t="s">
        <v>368</v>
      </c>
      <c r="J376" s="135">
        <v>4192.3999999999996</v>
      </c>
      <c r="K376" s="135">
        <v>2330.4</v>
      </c>
      <c r="L376" s="135">
        <v>2181.3200000000002</v>
      </c>
      <c r="M376" s="133" t="str">
        <f t="shared" si="11"/>
        <v>201704</v>
      </c>
    </row>
    <row r="377" spans="1:13" x14ac:dyDescent="0.25">
      <c r="A377" s="35" t="str">
        <f>VLOOKUP(B377,ResCat!$A$2:$B$269,2,FALSE)</f>
        <v>AGDMHC</v>
      </c>
      <c r="B377" s="68" t="str">
        <f>IF(ISNA(VLOOKUP(C377,COA!$A$2:$B$340,2,FALSE)),"XXX",VLOOKUP(C377,COA!$A$2:$B$340,2,FALSE))</f>
        <v>D92</v>
      </c>
      <c r="C377" s="149" t="str">
        <f t="shared" si="12"/>
        <v>0002-1005-0005</v>
      </c>
      <c r="D377" s="134" t="s">
        <v>630</v>
      </c>
      <c r="E377" s="134" t="s">
        <v>447</v>
      </c>
      <c r="F377" s="134" t="s">
        <v>562</v>
      </c>
      <c r="G377" s="134" t="s">
        <v>330</v>
      </c>
      <c r="H377" s="134" t="s">
        <v>1023</v>
      </c>
      <c r="I377" s="134" t="s">
        <v>368</v>
      </c>
      <c r="J377" s="135">
        <v>2533</v>
      </c>
      <c r="K377" s="135">
        <v>1365</v>
      </c>
      <c r="L377" s="135">
        <v>1174</v>
      </c>
      <c r="M377" s="133" t="str">
        <f t="shared" si="11"/>
        <v>201705</v>
      </c>
    </row>
    <row r="378" spans="1:13" x14ac:dyDescent="0.25">
      <c r="A378" s="35" t="str">
        <f>VLOOKUP(B378,ResCat!$A$2:$B$269,2,FALSE)</f>
        <v>AGDMHC</v>
      </c>
      <c r="B378" s="68" t="str">
        <f>IF(ISNA(VLOOKUP(C378,COA!$A$2:$B$340,2,FALSE)),"XXX",VLOOKUP(C378,COA!$A$2:$B$340,2,FALSE))</f>
        <v>D92</v>
      </c>
      <c r="C378" s="149" t="str">
        <f t="shared" si="12"/>
        <v>0002-1005-0005</v>
      </c>
      <c r="D378" s="134" t="s">
        <v>630</v>
      </c>
      <c r="E378" s="134" t="s">
        <v>447</v>
      </c>
      <c r="F378" s="134" t="s">
        <v>562</v>
      </c>
      <c r="G378" s="134" t="s">
        <v>332</v>
      </c>
      <c r="H378" s="134" t="s">
        <v>1023</v>
      </c>
      <c r="I378" s="134" t="s">
        <v>368</v>
      </c>
      <c r="J378" s="135">
        <v>1244</v>
      </c>
      <c r="K378" s="135">
        <v>998</v>
      </c>
      <c r="L378" s="135">
        <v>783.6</v>
      </c>
      <c r="M378" s="133" t="str">
        <f t="shared" si="11"/>
        <v>201706</v>
      </c>
    </row>
    <row r="379" spans="1:13" x14ac:dyDescent="0.25">
      <c r="A379" s="35" t="str">
        <f>VLOOKUP(B379,ResCat!$A$2:$B$269,2,FALSE)</f>
        <v>AGDMHC</v>
      </c>
      <c r="B379" s="68" t="str">
        <f>IF(ISNA(VLOOKUP(C379,COA!$A$2:$B$340,2,FALSE)),"XXX",VLOOKUP(C379,COA!$A$2:$B$340,2,FALSE))</f>
        <v>D92</v>
      </c>
      <c r="C379" s="149" t="str">
        <f t="shared" si="12"/>
        <v>0002-1005-0005</v>
      </c>
      <c r="D379" s="134" t="s">
        <v>630</v>
      </c>
      <c r="E379" s="134" t="s">
        <v>447</v>
      </c>
      <c r="F379" s="134" t="s">
        <v>562</v>
      </c>
      <c r="G379" s="134" t="s">
        <v>335</v>
      </c>
      <c r="H379" s="134" t="s">
        <v>1023</v>
      </c>
      <c r="I379" s="134" t="s">
        <v>368</v>
      </c>
      <c r="J379" s="135">
        <v>2807</v>
      </c>
      <c r="K379" s="135">
        <v>2100</v>
      </c>
      <c r="L379" s="135">
        <v>1863.0000000000002</v>
      </c>
      <c r="M379" s="133" t="str">
        <f t="shared" si="11"/>
        <v>201707</v>
      </c>
    </row>
    <row r="380" spans="1:13" x14ac:dyDescent="0.25">
      <c r="A380" s="35" t="str">
        <f>VLOOKUP(B380,ResCat!$A$2:$B$269,2,FALSE)</f>
        <v>AGDMHC</v>
      </c>
      <c r="B380" s="68" t="str">
        <f>IF(ISNA(VLOOKUP(C380,COA!$A$2:$B$340,2,FALSE)),"XXX",VLOOKUP(C380,COA!$A$2:$B$340,2,FALSE))</f>
        <v>D92</v>
      </c>
      <c r="C380" s="149" t="str">
        <f t="shared" si="12"/>
        <v>0002-1005-0005</v>
      </c>
      <c r="D380" s="134" t="s">
        <v>630</v>
      </c>
      <c r="E380" s="134" t="s">
        <v>447</v>
      </c>
      <c r="F380" s="134" t="s">
        <v>562</v>
      </c>
      <c r="G380" s="134" t="s">
        <v>4</v>
      </c>
      <c r="H380" s="134" t="s">
        <v>1023</v>
      </c>
      <c r="I380" s="134" t="s">
        <v>368</v>
      </c>
      <c r="J380" s="135">
        <v>5776</v>
      </c>
      <c r="K380" s="135">
        <v>1930</v>
      </c>
      <c r="L380" s="135">
        <v>1612.6000000000001</v>
      </c>
      <c r="M380" s="133" t="str">
        <f t="shared" si="11"/>
        <v>201708</v>
      </c>
    </row>
    <row r="381" spans="1:13" x14ac:dyDescent="0.25">
      <c r="A381" s="35" t="str">
        <f>VLOOKUP(B381,ResCat!$A$2:$B$269,2,FALSE)</f>
        <v>AGDMHC</v>
      </c>
      <c r="B381" s="68" t="str">
        <f>IF(ISNA(VLOOKUP(C381,COA!$A$2:$B$340,2,FALSE)),"XXX",VLOOKUP(C381,COA!$A$2:$B$340,2,FALSE))</f>
        <v>D92</v>
      </c>
      <c r="C381" s="149" t="str">
        <f t="shared" si="12"/>
        <v>0002-1005-0005</v>
      </c>
      <c r="D381" s="134" t="s">
        <v>630</v>
      </c>
      <c r="E381" s="134" t="s">
        <v>447</v>
      </c>
      <c r="F381" s="134" t="s">
        <v>562</v>
      </c>
      <c r="G381" s="134" t="s">
        <v>511</v>
      </c>
      <c r="H381" s="134" t="s">
        <v>1023</v>
      </c>
      <c r="I381" s="134" t="s">
        <v>368</v>
      </c>
      <c r="J381" s="135">
        <v>2620</v>
      </c>
      <c r="K381" s="135">
        <v>564</v>
      </c>
      <c r="L381" s="135">
        <v>384</v>
      </c>
      <c r="M381" s="133" t="str">
        <f t="shared" si="11"/>
        <v>201709</v>
      </c>
    </row>
    <row r="382" spans="1:13" x14ac:dyDescent="0.25">
      <c r="A382" s="35" t="str">
        <f>VLOOKUP(B382,ResCat!$A$2:$B$269,2,FALSE)</f>
        <v>AGDMHC</v>
      </c>
      <c r="B382" s="68" t="str">
        <f>IF(ISNA(VLOOKUP(C382,COA!$A$2:$B$340,2,FALSE)),"XXX",VLOOKUP(C382,COA!$A$2:$B$340,2,FALSE))</f>
        <v>D92</v>
      </c>
      <c r="C382" s="149" t="str">
        <f t="shared" si="12"/>
        <v>0002-1005-0005</v>
      </c>
      <c r="D382" s="134" t="s">
        <v>630</v>
      </c>
      <c r="E382" s="134" t="s">
        <v>447</v>
      </c>
      <c r="F382" s="134" t="s">
        <v>562</v>
      </c>
      <c r="G382" s="134" t="s">
        <v>969</v>
      </c>
      <c r="H382" s="134" t="s">
        <v>1023</v>
      </c>
      <c r="I382" s="134" t="s">
        <v>368</v>
      </c>
      <c r="J382" s="135">
        <v>4920</v>
      </c>
      <c r="K382" s="135">
        <v>650</v>
      </c>
      <c r="L382" s="135">
        <v>535.9</v>
      </c>
      <c r="M382" s="133" t="str">
        <f t="shared" si="11"/>
        <v>201710</v>
      </c>
    </row>
    <row r="383" spans="1:13" x14ac:dyDescent="0.25">
      <c r="A383" s="35" t="str">
        <f>VLOOKUP(B383,ResCat!$A$2:$B$269,2,FALSE)</f>
        <v>AGDMHC</v>
      </c>
      <c r="B383" s="68" t="str">
        <f>IF(ISNA(VLOOKUP(C383,COA!$A$2:$B$340,2,FALSE)),"XXX",VLOOKUP(C383,COA!$A$2:$B$340,2,FALSE))</f>
        <v>D92</v>
      </c>
      <c r="C383" s="149" t="str">
        <f t="shared" si="12"/>
        <v>0002-1005-0005</v>
      </c>
      <c r="D383" s="134" t="s">
        <v>630</v>
      </c>
      <c r="E383" s="134" t="s">
        <v>447</v>
      </c>
      <c r="F383" s="134" t="s">
        <v>562</v>
      </c>
      <c r="G383" s="134" t="s">
        <v>961</v>
      </c>
      <c r="H383" s="134" t="s">
        <v>1023</v>
      </c>
      <c r="I383" s="134" t="s">
        <v>368</v>
      </c>
      <c r="J383" s="135">
        <v>8251</v>
      </c>
      <c r="K383" s="135">
        <v>3084</v>
      </c>
      <c r="L383" s="135">
        <v>2440.5999999999995</v>
      </c>
      <c r="M383" s="133" t="str">
        <f t="shared" si="11"/>
        <v>201711</v>
      </c>
    </row>
    <row r="384" spans="1:13" x14ac:dyDescent="0.25">
      <c r="A384" s="35" t="str">
        <f>VLOOKUP(B384,ResCat!$A$2:$B$269,2,FALSE)</f>
        <v>AGDMHC</v>
      </c>
      <c r="B384" s="68" t="str">
        <f>IF(ISNA(VLOOKUP(C384,COA!$A$2:$B$340,2,FALSE)),"XXX",VLOOKUP(C384,COA!$A$2:$B$340,2,FALSE))</f>
        <v>D92</v>
      </c>
      <c r="C384" s="149" t="str">
        <f t="shared" si="12"/>
        <v>0002-1005-0005</v>
      </c>
      <c r="D384" s="134" t="s">
        <v>630</v>
      </c>
      <c r="E384" s="134" t="s">
        <v>447</v>
      </c>
      <c r="F384" s="134" t="s">
        <v>562</v>
      </c>
      <c r="G384" s="134" t="s">
        <v>970</v>
      </c>
      <c r="H384" s="134" t="s">
        <v>1023</v>
      </c>
      <c r="I384" s="134" t="s">
        <v>368</v>
      </c>
      <c r="J384" s="135">
        <v>60702.25</v>
      </c>
      <c r="K384" s="135">
        <v>25524.9</v>
      </c>
      <c r="L384" s="135">
        <v>17888.98</v>
      </c>
      <c r="M384" s="133" t="str">
        <f t="shared" si="11"/>
        <v>201712</v>
      </c>
    </row>
    <row r="385" spans="1:13" x14ac:dyDescent="0.25">
      <c r="A385" s="35" t="str">
        <f>VLOOKUP(B385,ResCat!$A$2:$B$269,2,FALSE)</f>
        <v>AGDMHC</v>
      </c>
      <c r="B385" s="68" t="str">
        <f>IF(ISNA(VLOOKUP(C385,COA!$A$2:$B$340,2,FALSE)),"XXX",VLOOKUP(C385,COA!$A$2:$B$340,2,FALSE))</f>
        <v>D92</v>
      </c>
      <c r="C385" s="149" t="str">
        <f t="shared" si="12"/>
        <v>0002-1005-0005</v>
      </c>
      <c r="D385" s="134" t="s">
        <v>630</v>
      </c>
      <c r="E385" s="134" t="s">
        <v>447</v>
      </c>
      <c r="F385" s="134" t="s">
        <v>562</v>
      </c>
      <c r="G385" s="134" t="s">
        <v>1023</v>
      </c>
      <c r="H385" s="134" t="s">
        <v>1023</v>
      </c>
      <c r="I385" s="134" t="s">
        <v>368</v>
      </c>
      <c r="J385" s="135">
        <v>75761.62000000001</v>
      </c>
      <c r="K385" s="135">
        <v>39096.479999999996</v>
      </c>
      <c r="L385" s="135">
        <v>29115.710000000014</v>
      </c>
      <c r="M385" s="133" t="str">
        <f t="shared" si="11"/>
        <v>201801</v>
      </c>
    </row>
    <row r="386" spans="1:13" x14ac:dyDescent="0.25">
      <c r="A386" s="35" t="str">
        <f>VLOOKUP(B386,ResCat!$A$2:$B$269,2,FALSE)</f>
        <v>AGDMHC</v>
      </c>
      <c r="B386" s="68" t="str">
        <f>IF(ISNA(VLOOKUP(C386,COA!$A$2:$B$340,2,FALSE)),"XXX",VLOOKUP(C386,COA!$A$2:$B$340,2,FALSE))</f>
        <v>D92</v>
      </c>
      <c r="C386" s="149" t="str">
        <f t="shared" si="12"/>
        <v>0002-1006-0005</v>
      </c>
      <c r="D386" s="134" t="s">
        <v>630</v>
      </c>
      <c r="E386" s="134" t="s">
        <v>456</v>
      </c>
      <c r="F386" s="134" t="s">
        <v>562</v>
      </c>
      <c r="G386" s="134" t="s">
        <v>316</v>
      </c>
      <c r="H386" s="134" t="s">
        <v>1023</v>
      </c>
      <c r="I386" s="134" t="s">
        <v>368</v>
      </c>
      <c r="J386" s="135">
        <v>1540</v>
      </c>
      <c r="K386" s="135">
        <v>0</v>
      </c>
      <c r="L386" s="135">
        <v>0</v>
      </c>
      <c r="M386" s="133" t="str">
        <f t="shared" si="11"/>
        <v>201610</v>
      </c>
    </row>
    <row r="387" spans="1:13" x14ac:dyDescent="0.25">
      <c r="A387" s="35" t="str">
        <f>VLOOKUP(B387,ResCat!$A$2:$B$269,2,FALSE)</f>
        <v>AGDMHC</v>
      </c>
      <c r="B387" s="68" t="str">
        <f>IF(ISNA(VLOOKUP(C387,COA!$A$2:$B$340,2,FALSE)),"XXX",VLOOKUP(C387,COA!$A$2:$B$340,2,FALSE))</f>
        <v>D92</v>
      </c>
      <c r="C387" s="149" t="str">
        <f t="shared" si="12"/>
        <v>0002-1006-0005</v>
      </c>
      <c r="D387" s="134" t="s">
        <v>630</v>
      </c>
      <c r="E387" s="134" t="s">
        <v>456</v>
      </c>
      <c r="F387" s="134" t="s">
        <v>562</v>
      </c>
      <c r="G387" s="134" t="s">
        <v>320</v>
      </c>
      <c r="H387" s="134" t="s">
        <v>1023</v>
      </c>
      <c r="I387" s="134" t="s">
        <v>368</v>
      </c>
      <c r="J387" s="135">
        <v>300</v>
      </c>
      <c r="K387" s="135">
        <v>0</v>
      </c>
      <c r="L387" s="135">
        <v>0</v>
      </c>
      <c r="M387" s="133" t="str">
        <f t="shared" si="11"/>
        <v>201612</v>
      </c>
    </row>
    <row r="388" spans="1:13" x14ac:dyDescent="0.25">
      <c r="A388" s="35" t="str">
        <f>VLOOKUP(B388,ResCat!$A$2:$B$269,2,FALSE)</f>
        <v>AGDMHC</v>
      </c>
      <c r="B388" s="68" t="str">
        <f>IF(ISNA(VLOOKUP(C388,COA!$A$2:$B$340,2,FALSE)),"XXX",VLOOKUP(C388,COA!$A$2:$B$340,2,FALSE))</f>
        <v>D92</v>
      </c>
      <c r="C388" s="149" t="str">
        <f t="shared" si="12"/>
        <v>0002-1006-0005</v>
      </c>
      <c r="D388" s="134" t="s">
        <v>630</v>
      </c>
      <c r="E388" s="134" t="s">
        <v>456</v>
      </c>
      <c r="F388" s="134" t="s">
        <v>562</v>
      </c>
      <c r="G388" s="134" t="s">
        <v>322</v>
      </c>
      <c r="H388" s="134" t="s">
        <v>1023</v>
      </c>
      <c r="I388" s="134" t="s">
        <v>368</v>
      </c>
      <c r="J388" s="135">
        <v>1286</v>
      </c>
      <c r="K388" s="135">
        <v>0</v>
      </c>
      <c r="L388" s="135">
        <v>0</v>
      </c>
      <c r="M388" s="133" t="str">
        <f t="shared" ref="M388:M451" si="13">IF(G388&lt;$M$1,$M$1,G388)</f>
        <v>201701</v>
      </c>
    </row>
    <row r="389" spans="1:13" x14ac:dyDescent="0.25">
      <c r="A389" s="35" t="str">
        <f>VLOOKUP(B389,ResCat!$A$2:$B$269,2,FALSE)</f>
        <v>AGDMHC</v>
      </c>
      <c r="B389" s="68" t="str">
        <f>IF(ISNA(VLOOKUP(C389,COA!$A$2:$B$340,2,FALSE)),"XXX",VLOOKUP(C389,COA!$A$2:$B$340,2,FALSE))</f>
        <v>D92</v>
      </c>
      <c r="C389" s="149" t="str">
        <f t="shared" ref="C389:C452" si="14">D389&amp;"-"&amp;E389&amp;"-"&amp;F389</f>
        <v>0002-1006-0005</v>
      </c>
      <c r="D389" s="134" t="s">
        <v>630</v>
      </c>
      <c r="E389" s="134" t="s">
        <v>456</v>
      </c>
      <c r="F389" s="134" t="s">
        <v>562</v>
      </c>
      <c r="G389" s="134" t="s">
        <v>324</v>
      </c>
      <c r="H389" s="134" t="s">
        <v>1023</v>
      </c>
      <c r="I389" s="134" t="s">
        <v>368</v>
      </c>
      <c r="J389" s="135">
        <v>4006</v>
      </c>
      <c r="K389" s="135">
        <v>462</v>
      </c>
      <c r="L389" s="135">
        <v>429.8</v>
      </c>
      <c r="M389" s="133" t="str">
        <f t="shared" si="13"/>
        <v>201702</v>
      </c>
    </row>
    <row r="390" spans="1:13" x14ac:dyDescent="0.25">
      <c r="A390" s="35" t="str">
        <f>VLOOKUP(B390,ResCat!$A$2:$B$269,2,FALSE)</f>
        <v>AGDMHC</v>
      </c>
      <c r="B390" s="68" t="str">
        <f>IF(ISNA(VLOOKUP(C390,COA!$A$2:$B$340,2,FALSE)),"XXX",VLOOKUP(C390,COA!$A$2:$B$340,2,FALSE))</f>
        <v>D92</v>
      </c>
      <c r="C390" s="149" t="str">
        <f t="shared" si="14"/>
        <v>0002-1006-0005</v>
      </c>
      <c r="D390" s="134" t="s">
        <v>630</v>
      </c>
      <c r="E390" s="134" t="s">
        <v>456</v>
      </c>
      <c r="F390" s="134" t="s">
        <v>562</v>
      </c>
      <c r="G390" s="134" t="s">
        <v>326</v>
      </c>
      <c r="H390" s="134" t="s">
        <v>1023</v>
      </c>
      <c r="I390" s="134" t="s">
        <v>368</v>
      </c>
      <c r="J390" s="135">
        <v>1302</v>
      </c>
      <c r="K390" s="135">
        <v>355</v>
      </c>
      <c r="L390" s="135">
        <v>310.39999999999998</v>
      </c>
      <c r="M390" s="133" t="str">
        <f t="shared" si="13"/>
        <v>201703</v>
      </c>
    </row>
    <row r="391" spans="1:13" x14ac:dyDescent="0.25">
      <c r="A391" s="35" t="str">
        <f>VLOOKUP(B391,ResCat!$A$2:$B$269,2,FALSE)</f>
        <v>AGDMHC</v>
      </c>
      <c r="B391" s="68" t="str">
        <f>IF(ISNA(VLOOKUP(C391,COA!$A$2:$B$340,2,FALSE)),"XXX",VLOOKUP(C391,COA!$A$2:$B$340,2,FALSE))</f>
        <v>D92</v>
      </c>
      <c r="C391" s="149" t="str">
        <f t="shared" si="14"/>
        <v>0002-1006-0005</v>
      </c>
      <c r="D391" s="134" t="s">
        <v>630</v>
      </c>
      <c r="E391" s="134" t="s">
        <v>456</v>
      </c>
      <c r="F391" s="134" t="s">
        <v>562</v>
      </c>
      <c r="G391" s="134" t="s">
        <v>328</v>
      </c>
      <c r="H391" s="134" t="s">
        <v>1023</v>
      </c>
      <c r="I391" s="134" t="s">
        <v>368</v>
      </c>
      <c r="J391" s="135">
        <v>3957</v>
      </c>
      <c r="K391" s="135">
        <v>2007</v>
      </c>
      <c r="L391" s="135">
        <v>1607.4</v>
      </c>
      <c r="M391" s="133" t="str">
        <f t="shared" si="13"/>
        <v>201704</v>
      </c>
    </row>
    <row r="392" spans="1:13" x14ac:dyDescent="0.25">
      <c r="A392" s="35" t="str">
        <f>VLOOKUP(B392,ResCat!$A$2:$B$269,2,FALSE)</f>
        <v>AGDMHC</v>
      </c>
      <c r="B392" s="68" t="str">
        <f>IF(ISNA(VLOOKUP(C392,COA!$A$2:$B$340,2,FALSE)),"XXX",VLOOKUP(C392,COA!$A$2:$B$340,2,FALSE))</f>
        <v>D92</v>
      </c>
      <c r="C392" s="149" t="str">
        <f t="shared" si="14"/>
        <v>0002-1006-0005</v>
      </c>
      <c r="D392" s="134" t="s">
        <v>630</v>
      </c>
      <c r="E392" s="134" t="s">
        <v>456</v>
      </c>
      <c r="F392" s="134" t="s">
        <v>562</v>
      </c>
      <c r="G392" s="134" t="s">
        <v>330</v>
      </c>
      <c r="H392" s="134" t="s">
        <v>1023</v>
      </c>
      <c r="I392" s="134" t="s">
        <v>368</v>
      </c>
      <c r="J392" s="135">
        <v>5422</v>
      </c>
      <c r="K392" s="135">
        <v>1959</v>
      </c>
      <c r="L392" s="135">
        <v>1640.4</v>
      </c>
      <c r="M392" s="133" t="str">
        <f t="shared" si="13"/>
        <v>201705</v>
      </c>
    </row>
    <row r="393" spans="1:13" x14ac:dyDescent="0.25">
      <c r="A393" s="35" t="str">
        <f>VLOOKUP(B393,ResCat!$A$2:$B$269,2,FALSE)</f>
        <v>AGDMHC</v>
      </c>
      <c r="B393" s="68" t="str">
        <f>IF(ISNA(VLOOKUP(C393,COA!$A$2:$B$340,2,FALSE)),"XXX",VLOOKUP(C393,COA!$A$2:$B$340,2,FALSE))</f>
        <v>D92</v>
      </c>
      <c r="C393" s="149" t="str">
        <f t="shared" si="14"/>
        <v>0002-1006-0005</v>
      </c>
      <c r="D393" s="134" t="s">
        <v>630</v>
      </c>
      <c r="E393" s="134" t="s">
        <v>456</v>
      </c>
      <c r="F393" s="134" t="s">
        <v>562</v>
      </c>
      <c r="G393" s="134" t="s">
        <v>332</v>
      </c>
      <c r="H393" s="134" t="s">
        <v>1023</v>
      </c>
      <c r="I393" s="134" t="s">
        <v>368</v>
      </c>
      <c r="J393" s="135">
        <v>8936</v>
      </c>
      <c r="K393" s="135">
        <v>3022</v>
      </c>
      <c r="L393" s="135">
        <v>2219.3000000000002</v>
      </c>
      <c r="M393" s="133" t="str">
        <f t="shared" si="13"/>
        <v>201706</v>
      </c>
    </row>
    <row r="394" spans="1:13" x14ac:dyDescent="0.25">
      <c r="A394" s="35" t="str">
        <f>VLOOKUP(B394,ResCat!$A$2:$B$269,2,FALSE)</f>
        <v>AGDMHC</v>
      </c>
      <c r="B394" s="68" t="str">
        <f>IF(ISNA(VLOOKUP(C394,COA!$A$2:$B$340,2,FALSE)),"XXX",VLOOKUP(C394,COA!$A$2:$B$340,2,FALSE))</f>
        <v>D92</v>
      </c>
      <c r="C394" s="149" t="str">
        <f t="shared" si="14"/>
        <v>0002-1006-0005</v>
      </c>
      <c r="D394" s="134" t="s">
        <v>630</v>
      </c>
      <c r="E394" s="134" t="s">
        <v>456</v>
      </c>
      <c r="F394" s="134" t="s">
        <v>562</v>
      </c>
      <c r="G394" s="134" t="s">
        <v>335</v>
      </c>
      <c r="H394" s="134" t="s">
        <v>1023</v>
      </c>
      <c r="I394" s="134" t="s">
        <v>368</v>
      </c>
      <c r="J394" s="135">
        <v>1793</v>
      </c>
      <c r="K394" s="135">
        <v>236</v>
      </c>
      <c r="L394" s="135">
        <v>236</v>
      </c>
      <c r="M394" s="133" t="str">
        <f t="shared" si="13"/>
        <v>201707</v>
      </c>
    </row>
    <row r="395" spans="1:13" x14ac:dyDescent="0.25">
      <c r="A395" s="35" t="str">
        <f>VLOOKUP(B395,ResCat!$A$2:$B$269,2,FALSE)</f>
        <v>AGDMHC</v>
      </c>
      <c r="B395" s="68" t="str">
        <f>IF(ISNA(VLOOKUP(C395,COA!$A$2:$B$340,2,FALSE)),"XXX",VLOOKUP(C395,COA!$A$2:$B$340,2,FALSE))</f>
        <v>D92</v>
      </c>
      <c r="C395" s="149" t="str">
        <f t="shared" si="14"/>
        <v>0002-1006-0005</v>
      </c>
      <c r="D395" s="134" t="s">
        <v>630</v>
      </c>
      <c r="E395" s="134" t="s">
        <v>456</v>
      </c>
      <c r="F395" s="134" t="s">
        <v>562</v>
      </c>
      <c r="G395" s="134" t="s">
        <v>4</v>
      </c>
      <c r="H395" s="134" t="s">
        <v>1023</v>
      </c>
      <c r="I395" s="134" t="s">
        <v>368</v>
      </c>
      <c r="J395" s="135">
        <v>27298</v>
      </c>
      <c r="K395" s="135">
        <v>5528</v>
      </c>
      <c r="L395" s="135">
        <v>3915.4000000000015</v>
      </c>
      <c r="M395" s="133" t="str">
        <f t="shared" si="13"/>
        <v>201708</v>
      </c>
    </row>
    <row r="396" spans="1:13" x14ac:dyDescent="0.25">
      <c r="A396" s="35" t="str">
        <f>VLOOKUP(B396,ResCat!$A$2:$B$269,2,FALSE)</f>
        <v>AGDMHC</v>
      </c>
      <c r="B396" s="68" t="str">
        <f>IF(ISNA(VLOOKUP(C396,COA!$A$2:$B$340,2,FALSE)),"XXX",VLOOKUP(C396,COA!$A$2:$B$340,2,FALSE))</f>
        <v>D92</v>
      </c>
      <c r="C396" s="149" t="str">
        <f t="shared" si="14"/>
        <v>0002-1006-0005</v>
      </c>
      <c r="D396" s="134" t="s">
        <v>630</v>
      </c>
      <c r="E396" s="134" t="s">
        <v>456</v>
      </c>
      <c r="F396" s="134" t="s">
        <v>562</v>
      </c>
      <c r="G396" s="134" t="s">
        <v>511</v>
      </c>
      <c r="H396" s="134" t="s">
        <v>1023</v>
      </c>
      <c r="I396" s="134" t="s">
        <v>368</v>
      </c>
      <c r="J396" s="135">
        <v>9954</v>
      </c>
      <c r="K396" s="135">
        <v>830.25</v>
      </c>
      <c r="L396" s="135">
        <v>711.4</v>
      </c>
      <c r="M396" s="133" t="str">
        <f t="shared" si="13"/>
        <v>201709</v>
      </c>
    </row>
    <row r="397" spans="1:13" x14ac:dyDescent="0.25">
      <c r="A397" s="35" t="str">
        <f>VLOOKUP(B397,ResCat!$A$2:$B$269,2,FALSE)</f>
        <v>AGDMHC</v>
      </c>
      <c r="B397" s="68" t="str">
        <f>IF(ISNA(VLOOKUP(C397,COA!$A$2:$B$340,2,FALSE)),"XXX",VLOOKUP(C397,COA!$A$2:$B$340,2,FALSE))</f>
        <v>D92</v>
      </c>
      <c r="C397" s="149" t="str">
        <f t="shared" si="14"/>
        <v>0002-1006-0005</v>
      </c>
      <c r="D397" s="134" t="s">
        <v>630</v>
      </c>
      <c r="E397" s="134" t="s">
        <v>456</v>
      </c>
      <c r="F397" s="134" t="s">
        <v>562</v>
      </c>
      <c r="G397" s="134" t="s">
        <v>969</v>
      </c>
      <c r="H397" s="134" t="s">
        <v>1023</v>
      </c>
      <c r="I397" s="134" t="s">
        <v>368</v>
      </c>
      <c r="J397" s="135">
        <v>23876</v>
      </c>
      <c r="K397" s="135">
        <v>5649.76</v>
      </c>
      <c r="L397" s="135">
        <v>4394.4999999999991</v>
      </c>
      <c r="M397" s="133" t="str">
        <f t="shared" si="13"/>
        <v>201710</v>
      </c>
    </row>
    <row r="398" spans="1:13" x14ac:dyDescent="0.25">
      <c r="A398" s="35" t="str">
        <f>VLOOKUP(B398,ResCat!$A$2:$B$269,2,FALSE)</f>
        <v>AGDMHC</v>
      </c>
      <c r="B398" s="68" t="str">
        <f>IF(ISNA(VLOOKUP(C398,COA!$A$2:$B$340,2,FALSE)),"XXX",VLOOKUP(C398,COA!$A$2:$B$340,2,FALSE))</f>
        <v>D92</v>
      </c>
      <c r="C398" s="149" t="str">
        <f t="shared" si="14"/>
        <v>0002-1006-0005</v>
      </c>
      <c r="D398" s="134" t="s">
        <v>630</v>
      </c>
      <c r="E398" s="134" t="s">
        <v>456</v>
      </c>
      <c r="F398" s="134" t="s">
        <v>562</v>
      </c>
      <c r="G398" s="134" t="s">
        <v>961</v>
      </c>
      <c r="H398" s="134" t="s">
        <v>1023</v>
      </c>
      <c r="I398" s="134" t="s">
        <v>368</v>
      </c>
      <c r="J398" s="135">
        <v>38805.589999999997</v>
      </c>
      <c r="K398" s="135">
        <v>19024.579999999998</v>
      </c>
      <c r="L398" s="135">
        <v>12606.439999999999</v>
      </c>
      <c r="M398" s="133" t="str">
        <f t="shared" si="13"/>
        <v>201711</v>
      </c>
    </row>
    <row r="399" spans="1:13" x14ac:dyDescent="0.25">
      <c r="A399" s="35" t="str">
        <f>VLOOKUP(B399,ResCat!$A$2:$B$269,2,FALSE)</f>
        <v>AGDMHC</v>
      </c>
      <c r="B399" s="68" t="str">
        <f>IF(ISNA(VLOOKUP(C399,COA!$A$2:$B$340,2,FALSE)),"XXX",VLOOKUP(C399,COA!$A$2:$B$340,2,FALSE))</f>
        <v>D92</v>
      </c>
      <c r="C399" s="149" t="str">
        <f t="shared" si="14"/>
        <v>0002-1006-0005</v>
      </c>
      <c r="D399" s="134" t="s">
        <v>630</v>
      </c>
      <c r="E399" s="134" t="s">
        <v>456</v>
      </c>
      <c r="F399" s="134" t="s">
        <v>562</v>
      </c>
      <c r="G399" s="134" t="s">
        <v>970</v>
      </c>
      <c r="H399" s="134" t="s">
        <v>1023</v>
      </c>
      <c r="I399" s="134" t="s">
        <v>368</v>
      </c>
      <c r="J399" s="135">
        <v>163559.21</v>
      </c>
      <c r="K399" s="135">
        <v>83190.260000000009</v>
      </c>
      <c r="L399" s="135">
        <v>64119.20999999997</v>
      </c>
      <c r="M399" s="133" t="str">
        <f t="shared" si="13"/>
        <v>201712</v>
      </c>
    </row>
    <row r="400" spans="1:13" x14ac:dyDescent="0.25">
      <c r="A400" s="35" t="str">
        <f>VLOOKUP(B400,ResCat!$A$2:$B$269,2,FALSE)</f>
        <v>AGDMHC</v>
      </c>
      <c r="B400" s="68" t="str">
        <f>IF(ISNA(VLOOKUP(C400,COA!$A$2:$B$340,2,FALSE)),"XXX",VLOOKUP(C400,COA!$A$2:$B$340,2,FALSE))</f>
        <v>D92</v>
      </c>
      <c r="C400" s="149" t="str">
        <f t="shared" si="14"/>
        <v>0002-1006-0005</v>
      </c>
      <c r="D400" s="134" t="s">
        <v>630</v>
      </c>
      <c r="E400" s="134" t="s">
        <v>456</v>
      </c>
      <c r="F400" s="134" t="s">
        <v>562</v>
      </c>
      <c r="G400" s="134" t="s">
        <v>1023</v>
      </c>
      <c r="H400" s="134" t="s">
        <v>1023</v>
      </c>
      <c r="I400" s="134" t="s">
        <v>368</v>
      </c>
      <c r="J400" s="135">
        <v>221094.30000000002</v>
      </c>
      <c r="K400" s="135">
        <v>122274.45000000003</v>
      </c>
      <c r="L400" s="135">
        <v>89421.039999999979</v>
      </c>
      <c r="M400" s="133" t="str">
        <f t="shared" si="13"/>
        <v>201801</v>
      </c>
    </row>
    <row r="401" spans="1:13" x14ac:dyDescent="0.25">
      <c r="A401" s="35" t="str">
        <f>VLOOKUP(B401,ResCat!$A$2:$B$269,2,FALSE)</f>
        <v>XXX</v>
      </c>
      <c r="B401" s="68" t="str">
        <f>IF(ISNA(VLOOKUP(C401,COA!$A$2:$B$340,2,FALSE)),"XXX",VLOOKUP(C401,COA!$A$2:$B$340,2,FALSE))</f>
        <v>XXX</v>
      </c>
      <c r="C401" s="149" t="str">
        <f t="shared" si="14"/>
        <v>0002-1009-0005</v>
      </c>
      <c r="D401" s="134" t="s">
        <v>630</v>
      </c>
      <c r="E401" s="134" t="s">
        <v>415</v>
      </c>
      <c r="F401" s="134" t="s">
        <v>562</v>
      </c>
      <c r="G401" s="134" t="s">
        <v>322</v>
      </c>
      <c r="H401" s="134" t="s">
        <v>1023</v>
      </c>
      <c r="I401" s="134" t="s">
        <v>368</v>
      </c>
      <c r="J401" s="135">
        <v>458</v>
      </c>
      <c r="K401" s="135">
        <v>0</v>
      </c>
      <c r="L401" s="135">
        <v>0</v>
      </c>
      <c r="M401" s="133" t="str">
        <f t="shared" si="13"/>
        <v>201701</v>
      </c>
    </row>
    <row r="402" spans="1:13" x14ac:dyDescent="0.25">
      <c r="A402" s="35" t="str">
        <f>VLOOKUP(B402,ResCat!$A$2:$B$269,2,FALSE)</f>
        <v>XXX</v>
      </c>
      <c r="B402" s="68" t="str">
        <f>IF(ISNA(VLOOKUP(C402,COA!$A$2:$B$340,2,FALSE)),"XXX",VLOOKUP(C402,COA!$A$2:$B$340,2,FALSE))</f>
        <v>XXX</v>
      </c>
      <c r="C402" s="149" t="str">
        <f t="shared" si="14"/>
        <v>0002-1009-0005</v>
      </c>
      <c r="D402" s="134" t="s">
        <v>630</v>
      </c>
      <c r="E402" s="134" t="s">
        <v>415</v>
      </c>
      <c r="F402" s="134" t="s">
        <v>562</v>
      </c>
      <c r="G402" s="134" t="s">
        <v>324</v>
      </c>
      <c r="H402" s="134" t="s">
        <v>1023</v>
      </c>
      <c r="I402" s="134" t="s">
        <v>368</v>
      </c>
      <c r="J402" s="135">
        <v>890</v>
      </c>
      <c r="K402" s="135">
        <v>59</v>
      </c>
      <c r="L402" s="135">
        <v>47.2</v>
      </c>
      <c r="M402" s="133" t="str">
        <f t="shared" si="13"/>
        <v>201702</v>
      </c>
    </row>
    <row r="403" spans="1:13" x14ac:dyDescent="0.25">
      <c r="A403" s="35" t="str">
        <f>VLOOKUP(B403,ResCat!$A$2:$B$269,2,FALSE)</f>
        <v>XXX</v>
      </c>
      <c r="B403" s="68" t="str">
        <f>IF(ISNA(VLOOKUP(C403,COA!$A$2:$B$340,2,FALSE)),"XXX",VLOOKUP(C403,COA!$A$2:$B$340,2,FALSE))</f>
        <v>XXX</v>
      </c>
      <c r="C403" s="149" t="str">
        <f t="shared" si="14"/>
        <v>0002-1009-0005</v>
      </c>
      <c r="D403" s="134" t="s">
        <v>630</v>
      </c>
      <c r="E403" s="134" t="s">
        <v>415</v>
      </c>
      <c r="F403" s="134" t="s">
        <v>562</v>
      </c>
      <c r="G403" s="134" t="s">
        <v>326</v>
      </c>
      <c r="H403" s="134" t="s">
        <v>1023</v>
      </c>
      <c r="I403" s="134" t="s">
        <v>368</v>
      </c>
      <c r="J403" s="135">
        <v>1715</v>
      </c>
      <c r="K403" s="135">
        <v>83</v>
      </c>
      <c r="L403" s="135">
        <v>23.1</v>
      </c>
      <c r="M403" s="133" t="str">
        <f t="shared" si="13"/>
        <v>201703</v>
      </c>
    </row>
    <row r="404" spans="1:13" x14ac:dyDescent="0.25">
      <c r="A404" s="35" t="str">
        <f>VLOOKUP(B404,ResCat!$A$2:$B$269,2,FALSE)</f>
        <v>XXX</v>
      </c>
      <c r="B404" s="68" t="str">
        <f>IF(ISNA(VLOOKUP(C404,COA!$A$2:$B$340,2,FALSE)),"XXX",VLOOKUP(C404,COA!$A$2:$B$340,2,FALSE))</f>
        <v>XXX</v>
      </c>
      <c r="C404" s="149" t="str">
        <f t="shared" si="14"/>
        <v>0002-1009-0005</v>
      </c>
      <c r="D404" s="134" t="s">
        <v>630</v>
      </c>
      <c r="E404" s="134" t="s">
        <v>415</v>
      </c>
      <c r="F404" s="134" t="s">
        <v>562</v>
      </c>
      <c r="G404" s="134" t="s">
        <v>328</v>
      </c>
      <c r="H404" s="134" t="s">
        <v>1023</v>
      </c>
      <c r="I404" s="134" t="s">
        <v>368</v>
      </c>
      <c r="J404" s="135">
        <v>524</v>
      </c>
      <c r="K404" s="135">
        <v>104</v>
      </c>
      <c r="L404" s="135">
        <v>83.199999999999989</v>
      </c>
      <c r="M404" s="133" t="str">
        <f t="shared" si="13"/>
        <v>201704</v>
      </c>
    </row>
    <row r="405" spans="1:13" x14ac:dyDescent="0.25">
      <c r="A405" s="35" t="str">
        <f>VLOOKUP(B405,ResCat!$A$2:$B$269,2,FALSE)</f>
        <v>XXX</v>
      </c>
      <c r="B405" s="68" t="str">
        <f>IF(ISNA(VLOOKUP(C405,COA!$A$2:$B$340,2,FALSE)),"XXX",VLOOKUP(C405,COA!$A$2:$B$340,2,FALSE))</f>
        <v>XXX</v>
      </c>
      <c r="C405" s="149" t="str">
        <f t="shared" si="14"/>
        <v>0002-1009-0005</v>
      </c>
      <c r="D405" s="134" t="s">
        <v>630</v>
      </c>
      <c r="E405" s="134" t="s">
        <v>415</v>
      </c>
      <c r="F405" s="134" t="s">
        <v>562</v>
      </c>
      <c r="G405" s="134" t="s">
        <v>330</v>
      </c>
      <c r="H405" s="134" t="s">
        <v>1023</v>
      </c>
      <c r="I405" s="134" t="s">
        <v>368</v>
      </c>
      <c r="J405" s="135">
        <v>370</v>
      </c>
      <c r="K405" s="135">
        <v>146</v>
      </c>
      <c r="L405" s="135">
        <v>146</v>
      </c>
      <c r="M405" s="133" t="str">
        <f t="shared" si="13"/>
        <v>201705</v>
      </c>
    </row>
    <row r="406" spans="1:13" x14ac:dyDescent="0.25">
      <c r="A406" s="35" t="str">
        <f>VLOOKUP(B406,ResCat!$A$2:$B$269,2,FALSE)</f>
        <v>XXX</v>
      </c>
      <c r="B406" s="68" t="str">
        <f>IF(ISNA(VLOOKUP(C406,COA!$A$2:$B$340,2,FALSE)),"XXX",VLOOKUP(C406,COA!$A$2:$B$340,2,FALSE))</f>
        <v>XXX</v>
      </c>
      <c r="C406" s="149" t="str">
        <f t="shared" si="14"/>
        <v>0002-1009-0005</v>
      </c>
      <c r="D406" s="134" t="s">
        <v>630</v>
      </c>
      <c r="E406" s="134" t="s">
        <v>415</v>
      </c>
      <c r="F406" s="134" t="s">
        <v>562</v>
      </c>
      <c r="G406" s="134" t="s">
        <v>332</v>
      </c>
      <c r="H406" s="134" t="s">
        <v>1023</v>
      </c>
      <c r="I406" s="134" t="s">
        <v>368</v>
      </c>
      <c r="J406" s="135">
        <v>2765</v>
      </c>
      <c r="K406" s="135">
        <v>0</v>
      </c>
      <c r="L406" s="135">
        <v>0</v>
      </c>
      <c r="M406" s="133" t="str">
        <f t="shared" si="13"/>
        <v>201706</v>
      </c>
    </row>
    <row r="407" spans="1:13" x14ac:dyDescent="0.25">
      <c r="A407" s="35" t="str">
        <f>VLOOKUP(B407,ResCat!$A$2:$B$269,2,FALSE)</f>
        <v>XXX</v>
      </c>
      <c r="B407" s="68" t="str">
        <f>IF(ISNA(VLOOKUP(C407,COA!$A$2:$B$340,2,FALSE)),"XXX",VLOOKUP(C407,COA!$A$2:$B$340,2,FALSE))</f>
        <v>XXX</v>
      </c>
      <c r="C407" s="149" t="str">
        <f t="shared" si="14"/>
        <v>0002-1009-0005</v>
      </c>
      <c r="D407" s="134" t="s">
        <v>630</v>
      </c>
      <c r="E407" s="134" t="s">
        <v>415</v>
      </c>
      <c r="F407" s="134" t="s">
        <v>562</v>
      </c>
      <c r="G407" s="134" t="s">
        <v>335</v>
      </c>
      <c r="H407" s="134" t="s">
        <v>1023</v>
      </c>
      <c r="I407" s="134" t="s">
        <v>368</v>
      </c>
      <c r="J407" s="135">
        <v>1814</v>
      </c>
      <c r="K407" s="135">
        <v>115</v>
      </c>
      <c r="L407" s="135">
        <v>115</v>
      </c>
      <c r="M407" s="133" t="str">
        <f t="shared" si="13"/>
        <v>201707</v>
      </c>
    </row>
    <row r="408" spans="1:13" x14ac:dyDescent="0.25">
      <c r="A408" s="35" t="str">
        <f>VLOOKUP(B408,ResCat!$A$2:$B$269,2,FALSE)</f>
        <v>XXX</v>
      </c>
      <c r="B408" s="68" t="str">
        <f>IF(ISNA(VLOOKUP(C408,COA!$A$2:$B$340,2,FALSE)),"XXX",VLOOKUP(C408,COA!$A$2:$B$340,2,FALSE))</f>
        <v>XXX</v>
      </c>
      <c r="C408" s="149" t="str">
        <f t="shared" si="14"/>
        <v>0002-1009-0005</v>
      </c>
      <c r="D408" s="134" t="s">
        <v>630</v>
      </c>
      <c r="E408" s="134" t="s">
        <v>415</v>
      </c>
      <c r="F408" s="134" t="s">
        <v>562</v>
      </c>
      <c r="G408" s="134" t="s">
        <v>4</v>
      </c>
      <c r="H408" s="134" t="s">
        <v>1023</v>
      </c>
      <c r="I408" s="134" t="s">
        <v>368</v>
      </c>
      <c r="J408" s="135">
        <v>8180</v>
      </c>
      <c r="K408" s="135">
        <v>214</v>
      </c>
      <c r="L408" s="135">
        <v>214</v>
      </c>
      <c r="M408" s="133" t="str">
        <f t="shared" si="13"/>
        <v>201708</v>
      </c>
    </row>
    <row r="409" spans="1:13" x14ac:dyDescent="0.25">
      <c r="A409" s="35" t="str">
        <f>VLOOKUP(B409,ResCat!$A$2:$B$269,2,FALSE)</f>
        <v>XXX</v>
      </c>
      <c r="B409" s="68" t="str">
        <f>IF(ISNA(VLOOKUP(C409,COA!$A$2:$B$340,2,FALSE)),"XXX",VLOOKUP(C409,COA!$A$2:$B$340,2,FALSE))</f>
        <v>XXX</v>
      </c>
      <c r="C409" s="149" t="str">
        <f t="shared" si="14"/>
        <v>0002-1009-0005</v>
      </c>
      <c r="D409" s="134" t="s">
        <v>630</v>
      </c>
      <c r="E409" s="134" t="s">
        <v>415</v>
      </c>
      <c r="F409" s="134" t="s">
        <v>562</v>
      </c>
      <c r="G409" s="134" t="s">
        <v>511</v>
      </c>
      <c r="H409" s="134" t="s">
        <v>1023</v>
      </c>
      <c r="I409" s="134" t="s">
        <v>368</v>
      </c>
      <c r="J409" s="135">
        <v>1099</v>
      </c>
      <c r="K409" s="135">
        <v>501</v>
      </c>
      <c r="L409" s="135">
        <v>501</v>
      </c>
      <c r="M409" s="133" t="str">
        <f t="shared" si="13"/>
        <v>201709</v>
      </c>
    </row>
    <row r="410" spans="1:13" x14ac:dyDescent="0.25">
      <c r="A410" s="35" t="str">
        <f>VLOOKUP(B410,ResCat!$A$2:$B$269,2,FALSE)</f>
        <v>XXX</v>
      </c>
      <c r="B410" s="68" t="str">
        <f>IF(ISNA(VLOOKUP(C410,COA!$A$2:$B$340,2,FALSE)),"XXX",VLOOKUP(C410,COA!$A$2:$B$340,2,FALSE))</f>
        <v>XXX</v>
      </c>
      <c r="C410" s="149" t="str">
        <f t="shared" si="14"/>
        <v>0002-1009-0005</v>
      </c>
      <c r="D410" s="134" t="s">
        <v>630</v>
      </c>
      <c r="E410" s="134" t="s">
        <v>415</v>
      </c>
      <c r="F410" s="134" t="s">
        <v>562</v>
      </c>
      <c r="G410" s="134" t="s">
        <v>969</v>
      </c>
      <c r="H410" s="134" t="s">
        <v>1023</v>
      </c>
      <c r="I410" s="134" t="s">
        <v>368</v>
      </c>
      <c r="J410" s="135">
        <v>6192</v>
      </c>
      <c r="K410" s="135">
        <v>1636</v>
      </c>
      <c r="L410" s="135">
        <v>1210.4000000000001</v>
      </c>
      <c r="M410" s="133" t="str">
        <f t="shared" si="13"/>
        <v>201710</v>
      </c>
    </row>
    <row r="411" spans="1:13" x14ac:dyDescent="0.25">
      <c r="A411" s="35" t="str">
        <f>VLOOKUP(B411,ResCat!$A$2:$B$269,2,FALSE)</f>
        <v>XXX</v>
      </c>
      <c r="B411" s="68" t="str">
        <f>IF(ISNA(VLOOKUP(C411,COA!$A$2:$B$340,2,FALSE)),"XXX",VLOOKUP(C411,COA!$A$2:$B$340,2,FALSE))</f>
        <v>XXX</v>
      </c>
      <c r="C411" s="149" t="str">
        <f t="shared" si="14"/>
        <v>0002-1009-0005</v>
      </c>
      <c r="D411" s="134" t="s">
        <v>630</v>
      </c>
      <c r="E411" s="134" t="s">
        <v>415</v>
      </c>
      <c r="F411" s="134" t="s">
        <v>562</v>
      </c>
      <c r="G411" s="134" t="s">
        <v>961</v>
      </c>
      <c r="H411" s="134" t="s">
        <v>1023</v>
      </c>
      <c r="I411" s="134" t="s">
        <v>368</v>
      </c>
      <c r="J411" s="135">
        <v>13064.89</v>
      </c>
      <c r="K411" s="135">
        <v>1466</v>
      </c>
      <c r="L411" s="135">
        <v>1220.1999999999998</v>
      </c>
      <c r="M411" s="133" t="str">
        <f t="shared" si="13"/>
        <v>201711</v>
      </c>
    </row>
    <row r="412" spans="1:13" x14ac:dyDescent="0.25">
      <c r="A412" s="35" t="str">
        <f>VLOOKUP(B412,ResCat!$A$2:$B$269,2,FALSE)</f>
        <v>XXX</v>
      </c>
      <c r="B412" s="68" t="str">
        <f>IF(ISNA(VLOOKUP(C412,COA!$A$2:$B$340,2,FALSE)),"XXX",VLOOKUP(C412,COA!$A$2:$B$340,2,FALSE))</f>
        <v>XXX</v>
      </c>
      <c r="C412" s="149" t="str">
        <f t="shared" si="14"/>
        <v>0002-1009-0005</v>
      </c>
      <c r="D412" s="134" t="s">
        <v>630</v>
      </c>
      <c r="E412" s="134" t="s">
        <v>415</v>
      </c>
      <c r="F412" s="134" t="s">
        <v>562</v>
      </c>
      <c r="G412" s="134" t="s">
        <v>970</v>
      </c>
      <c r="H412" s="134" t="s">
        <v>1023</v>
      </c>
      <c r="I412" s="134" t="s">
        <v>368</v>
      </c>
      <c r="J412" s="135">
        <v>26546</v>
      </c>
      <c r="K412" s="135">
        <v>6999.4000000000005</v>
      </c>
      <c r="L412" s="135">
        <v>5741.6</v>
      </c>
      <c r="M412" s="133" t="str">
        <f t="shared" si="13"/>
        <v>201712</v>
      </c>
    </row>
    <row r="413" spans="1:13" x14ac:dyDescent="0.25">
      <c r="A413" s="35" t="str">
        <f>VLOOKUP(B413,ResCat!$A$2:$B$269,2,FALSE)</f>
        <v>XXX</v>
      </c>
      <c r="B413" s="68" t="str">
        <f>IF(ISNA(VLOOKUP(C413,COA!$A$2:$B$340,2,FALSE)),"XXX",VLOOKUP(C413,COA!$A$2:$B$340,2,FALSE))</f>
        <v>XXX</v>
      </c>
      <c r="C413" s="149" t="str">
        <f t="shared" si="14"/>
        <v>0002-1009-0005</v>
      </c>
      <c r="D413" s="134" t="s">
        <v>630</v>
      </c>
      <c r="E413" s="134" t="s">
        <v>415</v>
      </c>
      <c r="F413" s="134" t="s">
        <v>562</v>
      </c>
      <c r="G413" s="134" t="s">
        <v>1023</v>
      </c>
      <c r="H413" s="134" t="s">
        <v>1023</v>
      </c>
      <c r="I413" s="134" t="s">
        <v>368</v>
      </c>
      <c r="J413" s="135">
        <v>107023.93</v>
      </c>
      <c r="K413" s="135">
        <v>30937</v>
      </c>
      <c r="L413" s="135">
        <v>20141.500000000007</v>
      </c>
      <c r="M413" s="133" t="str">
        <f t="shared" si="13"/>
        <v>201801</v>
      </c>
    </row>
    <row r="414" spans="1:13" x14ac:dyDescent="0.25">
      <c r="A414" s="35" t="str">
        <f>VLOOKUP(B414,ResCat!$A$2:$B$269,2,FALSE)</f>
        <v>AGDMHC</v>
      </c>
      <c r="B414" s="68" t="str">
        <f>IF(ISNA(VLOOKUP(C414,COA!$A$2:$B$340,2,FALSE)),"XXX",VLOOKUP(C414,COA!$A$2:$B$340,2,FALSE))</f>
        <v>D99</v>
      </c>
      <c r="C414" s="149" t="str">
        <f t="shared" si="14"/>
        <v>0002-1009-0009</v>
      </c>
      <c r="D414" s="134" t="s">
        <v>630</v>
      </c>
      <c r="E414" s="134" t="s">
        <v>415</v>
      </c>
      <c r="F414" s="134" t="s">
        <v>567</v>
      </c>
      <c r="G414" s="134" t="s">
        <v>314</v>
      </c>
      <c r="H414" s="134" t="s">
        <v>1023</v>
      </c>
      <c r="I414" s="134" t="s">
        <v>368</v>
      </c>
      <c r="J414" s="135">
        <v>992</v>
      </c>
      <c r="K414" s="135">
        <v>0</v>
      </c>
      <c r="L414" s="135">
        <v>0</v>
      </c>
      <c r="M414" s="133" t="str">
        <f t="shared" si="13"/>
        <v>201607</v>
      </c>
    </row>
    <row r="415" spans="1:13" x14ac:dyDescent="0.25">
      <c r="A415" s="35" t="str">
        <f>VLOOKUP(B415,ResCat!$A$2:$B$269,2,FALSE)</f>
        <v>AGDMHC</v>
      </c>
      <c r="B415" s="68" t="str">
        <f>IF(ISNA(VLOOKUP(C415,COA!$A$2:$B$340,2,FALSE)),"XXX",VLOOKUP(C415,COA!$A$2:$B$340,2,FALSE))</f>
        <v>D99</v>
      </c>
      <c r="C415" s="149" t="str">
        <f t="shared" si="14"/>
        <v>0002-1009-0009</v>
      </c>
      <c r="D415" s="134" t="s">
        <v>630</v>
      </c>
      <c r="E415" s="134" t="s">
        <v>415</v>
      </c>
      <c r="F415" s="134" t="s">
        <v>567</v>
      </c>
      <c r="G415" s="134" t="s">
        <v>339</v>
      </c>
      <c r="H415" s="134" t="s">
        <v>1023</v>
      </c>
      <c r="I415" s="134" t="s">
        <v>368</v>
      </c>
      <c r="J415" s="135">
        <v>3700</v>
      </c>
      <c r="K415" s="135">
        <v>0</v>
      </c>
      <c r="L415" s="135">
        <v>0</v>
      </c>
      <c r="M415" s="133" t="str">
        <f t="shared" si="13"/>
        <v>201608</v>
      </c>
    </row>
    <row r="416" spans="1:13" x14ac:dyDescent="0.25">
      <c r="A416" s="35" t="str">
        <f>VLOOKUP(B416,ResCat!$A$2:$B$269,2,FALSE)</f>
        <v>AGDMHC</v>
      </c>
      <c r="B416" s="68" t="str">
        <f>IF(ISNA(VLOOKUP(C416,COA!$A$2:$B$340,2,FALSE)),"XXX",VLOOKUP(C416,COA!$A$2:$B$340,2,FALSE))</f>
        <v>D99</v>
      </c>
      <c r="C416" s="149" t="str">
        <f t="shared" si="14"/>
        <v>0002-1009-0009</v>
      </c>
      <c r="D416" s="134" t="s">
        <v>630</v>
      </c>
      <c r="E416" s="134" t="s">
        <v>415</v>
      </c>
      <c r="F416" s="134" t="s">
        <v>567</v>
      </c>
      <c r="G416" s="134" t="s">
        <v>316</v>
      </c>
      <c r="H416" s="134" t="s">
        <v>1023</v>
      </c>
      <c r="I416" s="134" t="s">
        <v>368</v>
      </c>
      <c r="J416" s="135">
        <v>162</v>
      </c>
      <c r="K416" s="135">
        <v>162</v>
      </c>
      <c r="L416" s="135">
        <v>162</v>
      </c>
      <c r="M416" s="133" t="str">
        <f t="shared" si="13"/>
        <v>201610</v>
      </c>
    </row>
    <row r="417" spans="1:13" x14ac:dyDescent="0.25">
      <c r="A417" s="35" t="str">
        <f>VLOOKUP(B417,ResCat!$A$2:$B$269,2,FALSE)</f>
        <v>AGDMHC</v>
      </c>
      <c r="B417" s="68" t="str">
        <f>IF(ISNA(VLOOKUP(C417,COA!$A$2:$B$340,2,FALSE)),"XXX",VLOOKUP(C417,COA!$A$2:$B$340,2,FALSE))</f>
        <v>D99</v>
      </c>
      <c r="C417" s="149" t="str">
        <f t="shared" si="14"/>
        <v>0002-1009-0009</v>
      </c>
      <c r="D417" s="134" t="s">
        <v>630</v>
      </c>
      <c r="E417" s="134" t="s">
        <v>415</v>
      </c>
      <c r="F417" s="134" t="s">
        <v>567</v>
      </c>
      <c r="G417" s="134" t="s">
        <v>322</v>
      </c>
      <c r="H417" s="134" t="s">
        <v>1023</v>
      </c>
      <c r="I417" s="134" t="s">
        <v>368</v>
      </c>
      <c r="J417" s="135">
        <v>2561</v>
      </c>
      <c r="K417" s="135">
        <v>992</v>
      </c>
      <c r="L417" s="135">
        <v>582.6</v>
      </c>
      <c r="M417" s="133" t="str">
        <f t="shared" si="13"/>
        <v>201701</v>
      </c>
    </row>
    <row r="418" spans="1:13" x14ac:dyDescent="0.25">
      <c r="A418" s="35" t="str">
        <f>VLOOKUP(B418,ResCat!$A$2:$B$269,2,FALSE)</f>
        <v>AGDMHC</v>
      </c>
      <c r="B418" s="68" t="str">
        <f>IF(ISNA(VLOOKUP(C418,COA!$A$2:$B$340,2,FALSE)),"XXX",VLOOKUP(C418,COA!$A$2:$B$340,2,FALSE))</f>
        <v>D99</v>
      </c>
      <c r="C418" s="149" t="str">
        <f t="shared" si="14"/>
        <v>0002-1009-0009</v>
      </c>
      <c r="D418" s="134" t="s">
        <v>630</v>
      </c>
      <c r="E418" s="134" t="s">
        <v>415</v>
      </c>
      <c r="F418" s="134" t="s">
        <v>567</v>
      </c>
      <c r="G418" s="134" t="s">
        <v>326</v>
      </c>
      <c r="H418" s="134" t="s">
        <v>1023</v>
      </c>
      <c r="I418" s="134" t="s">
        <v>368</v>
      </c>
      <c r="J418" s="135">
        <v>4203.3600000000006</v>
      </c>
      <c r="K418" s="135">
        <v>324</v>
      </c>
      <c r="L418" s="135">
        <v>210</v>
      </c>
      <c r="M418" s="133" t="str">
        <f t="shared" si="13"/>
        <v>201703</v>
      </c>
    </row>
    <row r="419" spans="1:13" x14ac:dyDescent="0.25">
      <c r="A419" s="35" t="str">
        <f>VLOOKUP(B419,ResCat!$A$2:$B$269,2,FALSE)</f>
        <v>AGDMHC</v>
      </c>
      <c r="B419" s="68" t="str">
        <f>IF(ISNA(VLOOKUP(C419,COA!$A$2:$B$340,2,FALSE)),"XXX",VLOOKUP(C419,COA!$A$2:$B$340,2,FALSE))</f>
        <v>D99</v>
      </c>
      <c r="C419" s="149" t="str">
        <f t="shared" si="14"/>
        <v>0002-1009-0009</v>
      </c>
      <c r="D419" s="134" t="s">
        <v>630</v>
      </c>
      <c r="E419" s="134" t="s">
        <v>415</v>
      </c>
      <c r="F419" s="134" t="s">
        <v>567</v>
      </c>
      <c r="G419" s="134" t="s">
        <v>328</v>
      </c>
      <c r="H419" s="134" t="s">
        <v>1023</v>
      </c>
      <c r="I419" s="134" t="s">
        <v>368</v>
      </c>
      <c r="J419" s="135">
        <v>6345</v>
      </c>
      <c r="K419" s="135">
        <v>129</v>
      </c>
      <c r="L419" s="135">
        <v>103.2</v>
      </c>
      <c r="M419" s="133" t="str">
        <f t="shared" si="13"/>
        <v>201704</v>
      </c>
    </row>
    <row r="420" spans="1:13" x14ac:dyDescent="0.25">
      <c r="A420" s="35" t="str">
        <f>VLOOKUP(B420,ResCat!$A$2:$B$269,2,FALSE)</f>
        <v>AGDMHC</v>
      </c>
      <c r="B420" s="68" t="str">
        <f>IF(ISNA(VLOOKUP(C420,COA!$A$2:$B$340,2,FALSE)),"XXX",VLOOKUP(C420,COA!$A$2:$B$340,2,FALSE))</f>
        <v>D99</v>
      </c>
      <c r="C420" s="149" t="str">
        <f t="shared" si="14"/>
        <v>0002-1009-0009</v>
      </c>
      <c r="D420" s="134" t="s">
        <v>630</v>
      </c>
      <c r="E420" s="134" t="s">
        <v>415</v>
      </c>
      <c r="F420" s="134" t="s">
        <v>567</v>
      </c>
      <c r="G420" s="134" t="s">
        <v>330</v>
      </c>
      <c r="H420" s="134" t="s">
        <v>1023</v>
      </c>
      <c r="I420" s="134" t="s">
        <v>368</v>
      </c>
      <c r="J420" s="135">
        <v>9266</v>
      </c>
      <c r="K420" s="135">
        <v>465</v>
      </c>
      <c r="L420" s="135">
        <v>279.89999999999998</v>
      </c>
      <c r="M420" s="133" t="str">
        <f t="shared" si="13"/>
        <v>201705</v>
      </c>
    </row>
    <row r="421" spans="1:13" x14ac:dyDescent="0.25">
      <c r="A421" s="35" t="str">
        <f>VLOOKUP(B421,ResCat!$A$2:$B$269,2,FALSE)</f>
        <v>AGDMHC</v>
      </c>
      <c r="B421" s="68" t="str">
        <f>IF(ISNA(VLOOKUP(C421,COA!$A$2:$B$340,2,FALSE)),"XXX",VLOOKUP(C421,COA!$A$2:$B$340,2,FALSE))</f>
        <v>D99</v>
      </c>
      <c r="C421" s="149" t="str">
        <f t="shared" si="14"/>
        <v>0002-1009-0009</v>
      </c>
      <c r="D421" s="134" t="s">
        <v>630</v>
      </c>
      <c r="E421" s="134" t="s">
        <v>415</v>
      </c>
      <c r="F421" s="134" t="s">
        <v>567</v>
      </c>
      <c r="G421" s="134" t="s">
        <v>332</v>
      </c>
      <c r="H421" s="134" t="s">
        <v>1023</v>
      </c>
      <c r="I421" s="134" t="s">
        <v>368</v>
      </c>
      <c r="J421" s="135">
        <v>8162</v>
      </c>
      <c r="K421" s="135">
        <v>2191</v>
      </c>
      <c r="L421" s="135">
        <v>1299.4000000000001</v>
      </c>
      <c r="M421" s="133" t="str">
        <f t="shared" si="13"/>
        <v>201706</v>
      </c>
    </row>
    <row r="422" spans="1:13" x14ac:dyDescent="0.25">
      <c r="A422" s="35" t="str">
        <f>VLOOKUP(B422,ResCat!$A$2:$B$269,2,FALSE)</f>
        <v>AGDMHC</v>
      </c>
      <c r="B422" s="68" t="str">
        <f>IF(ISNA(VLOOKUP(C422,COA!$A$2:$B$340,2,FALSE)),"XXX",VLOOKUP(C422,COA!$A$2:$B$340,2,FALSE))</f>
        <v>D99</v>
      </c>
      <c r="C422" s="149" t="str">
        <f t="shared" si="14"/>
        <v>0002-1009-0009</v>
      </c>
      <c r="D422" s="134" t="s">
        <v>630</v>
      </c>
      <c r="E422" s="134" t="s">
        <v>415</v>
      </c>
      <c r="F422" s="134" t="s">
        <v>567</v>
      </c>
      <c r="G422" s="134" t="s">
        <v>335</v>
      </c>
      <c r="H422" s="134" t="s">
        <v>1023</v>
      </c>
      <c r="I422" s="134" t="s">
        <v>368</v>
      </c>
      <c r="J422" s="135">
        <v>12495.9</v>
      </c>
      <c r="K422" s="135">
        <v>976</v>
      </c>
      <c r="L422" s="135">
        <v>702.4</v>
      </c>
      <c r="M422" s="133" t="str">
        <f t="shared" si="13"/>
        <v>201707</v>
      </c>
    </row>
    <row r="423" spans="1:13" x14ac:dyDescent="0.25">
      <c r="A423" s="35" t="str">
        <f>VLOOKUP(B423,ResCat!$A$2:$B$269,2,FALSE)</f>
        <v>AGDMHC</v>
      </c>
      <c r="B423" s="68" t="str">
        <f>IF(ISNA(VLOOKUP(C423,COA!$A$2:$B$340,2,FALSE)),"XXX",VLOOKUP(C423,COA!$A$2:$B$340,2,FALSE))</f>
        <v>D99</v>
      </c>
      <c r="C423" s="149" t="str">
        <f t="shared" si="14"/>
        <v>0002-1009-0009</v>
      </c>
      <c r="D423" s="134" t="s">
        <v>630</v>
      </c>
      <c r="E423" s="134" t="s">
        <v>415</v>
      </c>
      <c r="F423" s="134" t="s">
        <v>567</v>
      </c>
      <c r="G423" s="134" t="s">
        <v>4</v>
      </c>
      <c r="H423" s="134" t="s">
        <v>1023</v>
      </c>
      <c r="I423" s="134" t="s">
        <v>368</v>
      </c>
      <c r="J423" s="135">
        <v>19964</v>
      </c>
      <c r="K423" s="135">
        <v>3381</v>
      </c>
      <c r="L423" s="135">
        <v>1924.1999999999998</v>
      </c>
      <c r="M423" s="133" t="str">
        <f t="shared" si="13"/>
        <v>201708</v>
      </c>
    </row>
    <row r="424" spans="1:13" x14ac:dyDescent="0.25">
      <c r="A424" s="35" t="str">
        <f>VLOOKUP(B424,ResCat!$A$2:$B$269,2,FALSE)</f>
        <v>AGDMHC</v>
      </c>
      <c r="B424" s="68" t="str">
        <f>IF(ISNA(VLOOKUP(C424,COA!$A$2:$B$340,2,FALSE)),"XXX",VLOOKUP(C424,COA!$A$2:$B$340,2,FALSE))</f>
        <v>D99</v>
      </c>
      <c r="C424" s="149" t="str">
        <f t="shared" si="14"/>
        <v>0002-1009-0009</v>
      </c>
      <c r="D424" s="134" t="s">
        <v>630</v>
      </c>
      <c r="E424" s="134" t="s">
        <v>415</v>
      </c>
      <c r="F424" s="134" t="s">
        <v>567</v>
      </c>
      <c r="G424" s="134" t="s">
        <v>511</v>
      </c>
      <c r="H424" s="134" t="s">
        <v>1023</v>
      </c>
      <c r="I424" s="134" t="s">
        <v>368</v>
      </c>
      <c r="J424" s="135">
        <v>15875</v>
      </c>
      <c r="K424" s="135">
        <v>4623</v>
      </c>
      <c r="L424" s="135">
        <v>3026.8999999999996</v>
      </c>
      <c r="M424" s="133" t="str">
        <f t="shared" si="13"/>
        <v>201709</v>
      </c>
    </row>
    <row r="425" spans="1:13" x14ac:dyDescent="0.25">
      <c r="A425" s="35" t="str">
        <f>VLOOKUP(B425,ResCat!$A$2:$B$269,2,FALSE)</f>
        <v>AGDMHC</v>
      </c>
      <c r="B425" s="68" t="str">
        <f>IF(ISNA(VLOOKUP(C425,COA!$A$2:$B$340,2,FALSE)),"XXX",VLOOKUP(C425,COA!$A$2:$B$340,2,FALSE))</f>
        <v>D99</v>
      </c>
      <c r="C425" s="149" t="str">
        <f t="shared" si="14"/>
        <v>0002-1009-0009</v>
      </c>
      <c r="D425" s="134" t="s">
        <v>630</v>
      </c>
      <c r="E425" s="134" t="s">
        <v>415</v>
      </c>
      <c r="F425" s="134" t="s">
        <v>567</v>
      </c>
      <c r="G425" s="134" t="s">
        <v>969</v>
      </c>
      <c r="H425" s="134" t="s">
        <v>1023</v>
      </c>
      <c r="I425" s="134" t="s">
        <v>368</v>
      </c>
      <c r="J425" s="135">
        <v>23601</v>
      </c>
      <c r="K425" s="135">
        <v>5984.2</v>
      </c>
      <c r="L425" s="135">
        <v>3226.2</v>
      </c>
      <c r="M425" s="133" t="str">
        <f t="shared" si="13"/>
        <v>201710</v>
      </c>
    </row>
    <row r="426" spans="1:13" x14ac:dyDescent="0.25">
      <c r="A426" s="35" t="str">
        <f>VLOOKUP(B426,ResCat!$A$2:$B$269,2,FALSE)</f>
        <v>AGDMHC</v>
      </c>
      <c r="B426" s="68" t="str">
        <f>IF(ISNA(VLOOKUP(C426,COA!$A$2:$B$340,2,FALSE)),"XXX",VLOOKUP(C426,COA!$A$2:$B$340,2,FALSE))</f>
        <v>D99</v>
      </c>
      <c r="C426" s="149" t="str">
        <f t="shared" si="14"/>
        <v>0002-1009-0009</v>
      </c>
      <c r="D426" s="134" t="s">
        <v>630</v>
      </c>
      <c r="E426" s="134" t="s">
        <v>415</v>
      </c>
      <c r="F426" s="134" t="s">
        <v>567</v>
      </c>
      <c r="G426" s="134" t="s">
        <v>961</v>
      </c>
      <c r="H426" s="134" t="s">
        <v>1023</v>
      </c>
      <c r="I426" s="134" t="s">
        <v>368</v>
      </c>
      <c r="J426" s="135">
        <v>90122</v>
      </c>
      <c r="K426" s="135">
        <v>16040.2</v>
      </c>
      <c r="L426" s="135">
        <v>8276.7199999999993</v>
      </c>
      <c r="M426" s="133" t="str">
        <f t="shared" si="13"/>
        <v>201711</v>
      </c>
    </row>
    <row r="427" spans="1:13" x14ac:dyDescent="0.25">
      <c r="A427" s="35" t="str">
        <f>VLOOKUP(B427,ResCat!$A$2:$B$269,2,FALSE)</f>
        <v>AGDMHC</v>
      </c>
      <c r="B427" s="68" t="str">
        <f>IF(ISNA(VLOOKUP(C427,COA!$A$2:$B$340,2,FALSE)),"XXX",VLOOKUP(C427,COA!$A$2:$B$340,2,FALSE))</f>
        <v>D99</v>
      </c>
      <c r="C427" s="149" t="str">
        <f t="shared" si="14"/>
        <v>0002-1009-0009</v>
      </c>
      <c r="D427" s="134" t="s">
        <v>630</v>
      </c>
      <c r="E427" s="134" t="s">
        <v>415</v>
      </c>
      <c r="F427" s="134" t="s">
        <v>567</v>
      </c>
      <c r="G427" s="134" t="s">
        <v>970</v>
      </c>
      <c r="H427" s="134" t="s">
        <v>1023</v>
      </c>
      <c r="I427" s="134" t="s">
        <v>368</v>
      </c>
      <c r="J427" s="135">
        <v>198726.5</v>
      </c>
      <c r="K427" s="135">
        <v>62885.43</v>
      </c>
      <c r="L427" s="135">
        <v>37634.750000000022</v>
      </c>
      <c r="M427" s="133" t="str">
        <f t="shared" si="13"/>
        <v>201712</v>
      </c>
    </row>
    <row r="428" spans="1:13" x14ac:dyDescent="0.25">
      <c r="A428" s="35" t="str">
        <f>VLOOKUP(B428,ResCat!$A$2:$B$269,2,FALSE)</f>
        <v>AGDMHC</v>
      </c>
      <c r="B428" s="68" t="str">
        <f>IF(ISNA(VLOOKUP(C428,COA!$A$2:$B$340,2,FALSE)),"XXX",VLOOKUP(C428,COA!$A$2:$B$340,2,FALSE))</f>
        <v>D99</v>
      </c>
      <c r="C428" s="149" t="str">
        <f t="shared" si="14"/>
        <v>0002-1009-0009</v>
      </c>
      <c r="D428" s="134" t="s">
        <v>630</v>
      </c>
      <c r="E428" s="134" t="s">
        <v>415</v>
      </c>
      <c r="F428" s="134" t="s">
        <v>567</v>
      </c>
      <c r="G428" s="134" t="s">
        <v>1023</v>
      </c>
      <c r="H428" s="134" t="s">
        <v>1023</v>
      </c>
      <c r="I428" s="134" t="s">
        <v>368</v>
      </c>
      <c r="J428" s="135">
        <v>290542.52999999997</v>
      </c>
      <c r="K428" s="135">
        <v>122142.2</v>
      </c>
      <c r="L428" s="135">
        <v>83943.300000000163</v>
      </c>
      <c r="M428" s="133" t="str">
        <f t="shared" si="13"/>
        <v>201801</v>
      </c>
    </row>
    <row r="429" spans="1:13" x14ac:dyDescent="0.25">
      <c r="A429" s="35" t="str">
        <f>VLOOKUP(B429,ResCat!$A$2:$B$269,2,FALSE)</f>
        <v>AGDMHC</v>
      </c>
      <c r="B429" s="68" t="str">
        <f>IF(ISNA(VLOOKUP(C429,COA!$A$2:$B$340,2,FALSE)),"XXX",VLOOKUP(C429,COA!$A$2:$B$340,2,FALSE))</f>
        <v>D82</v>
      </c>
      <c r="C429" s="149" t="str">
        <f t="shared" si="14"/>
        <v>0002-1010-0005</v>
      </c>
      <c r="D429" s="134" t="s">
        <v>630</v>
      </c>
      <c r="E429" s="134" t="s">
        <v>445</v>
      </c>
      <c r="F429" s="134" t="s">
        <v>562</v>
      </c>
      <c r="G429" s="134" t="s">
        <v>1032</v>
      </c>
      <c r="H429" s="134" t="s">
        <v>1023</v>
      </c>
      <c r="I429" s="134" t="s">
        <v>368</v>
      </c>
      <c r="J429" s="135">
        <v>1500</v>
      </c>
      <c r="K429" s="135">
        <v>0</v>
      </c>
      <c r="L429" s="135">
        <v>0</v>
      </c>
      <c r="M429" s="133" t="str">
        <f t="shared" si="13"/>
        <v>201601</v>
      </c>
    </row>
    <row r="430" spans="1:13" x14ac:dyDescent="0.25">
      <c r="A430" s="35" t="str">
        <f>VLOOKUP(B430,ResCat!$A$2:$B$269,2,FALSE)</f>
        <v>AGDMHC</v>
      </c>
      <c r="B430" s="68" t="str">
        <f>IF(ISNA(VLOOKUP(C430,COA!$A$2:$B$340,2,FALSE)),"XXX",VLOOKUP(C430,COA!$A$2:$B$340,2,FALSE))</f>
        <v>D82</v>
      </c>
      <c r="C430" s="149" t="str">
        <f t="shared" si="14"/>
        <v>0002-1010-0005</v>
      </c>
      <c r="D430" s="134" t="s">
        <v>630</v>
      </c>
      <c r="E430" s="134" t="s">
        <v>445</v>
      </c>
      <c r="F430" s="134" t="s">
        <v>562</v>
      </c>
      <c r="G430" s="134" t="s">
        <v>345</v>
      </c>
      <c r="H430" s="134" t="s">
        <v>1023</v>
      </c>
      <c r="I430" s="134" t="s">
        <v>368</v>
      </c>
      <c r="J430" s="135">
        <v>1275</v>
      </c>
      <c r="K430" s="135">
        <v>0</v>
      </c>
      <c r="L430" s="135">
        <v>0</v>
      </c>
      <c r="M430" s="133" t="str">
        <f t="shared" si="13"/>
        <v>201601</v>
      </c>
    </row>
    <row r="431" spans="1:13" x14ac:dyDescent="0.25">
      <c r="A431" s="35" t="str">
        <f>VLOOKUP(B431,ResCat!$A$2:$B$269,2,FALSE)</f>
        <v>AGDMHC</v>
      </c>
      <c r="B431" s="68" t="str">
        <f>IF(ISNA(VLOOKUP(C431,COA!$A$2:$B$340,2,FALSE)),"XXX",VLOOKUP(C431,COA!$A$2:$B$340,2,FALSE))</f>
        <v>D82</v>
      </c>
      <c r="C431" s="149" t="str">
        <f t="shared" si="14"/>
        <v>0002-1010-0005</v>
      </c>
      <c r="D431" s="134" t="s">
        <v>630</v>
      </c>
      <c r="E431" s="134" t="s">
        <v>445</v>
      </c>
      <c r="F431" s="134" t="s">
        <v>562</v>
      </c>
      <c r="G431" s="134" t="s">
        <v>309</v>
      </c>
      <c r="H431" s="134" t="s">
        <v>1023</v>
      </c>
      <c r="I431" s="134" t="s">
        <v>368</v>
      </c>
      <c r="J431" s="135">
        <v>253</v>
      </c>
      <c r="K431" s="135">
        <v>89.440000000000012</v>
      </c>
      <c r="L431" s="135">
        <v>81.63000000000001</v>
      </c>
      <c r="M431" s="133" t="str">
        <f t="shared" si="13"/>
        <v>201601</v>
      </c>
    </row>
    <row r="432" spans="1:13" x14ac:dyDescent="0.25">
      <c r="A432" s="35" t="str">
        <f>VLOOKUP(B432,ResCat!$A$2:$B$269,2,FALSE)</f>
        <v>AGDMHC</v>
      </c>
      <c r="B432" s="68" t="str">
        <f>IF(ISNA(VLOOKUP(C432,COA!$A$2:$B$340,2,FALSE)),"XXX",VLOOKUP(C432,COA!$A$2:$B$340,2,FALSE))</f>
        <v>D82</v>
      </c>
      <c r="C432" s="149" t="str">
        <f t="shared" si="14"/>
        <v>0002-1010-0005</v>
      </c>
      <c r="D432" s="134" t="s">
        <v>630</v>
      </c>
      <c r="E432" s="134" t="s">
        <v>445</v>
      </c>
      <c r="F432" s="134" t="s">
        <v>562</v>
      </c>
      <c r="G432" s="134" t="s">
        <v>349</v>
      </c>
      <c r="H432" s="134" t="s">
        <v>1023</v>
      </c>
      <c r="I432" s="134" t="s">
        <v>368</v>
      </c>
      <c r="J432" s="135">
        <v>7178</v>
      </c>
      <c r="K432" s="135">
        <v>0</v>
      </c>
      <c r="L432" s="135">
        <v>0</v>
      </c>
      <c r="M432" s="133" t="str">
        <f t="shared" si="13"/>
        <v>201601</v>
      </c>
    </row>
    <row r="433" spans="1:13" x14ac:dyDescent="0.25">
      <c r="A433" s="35" t="str">
        <f>VLOOKUP(B433,ResCat!$A$2:$B$269,2,FALSE)</f>
        <v>AGDMHC</v>
      </c>
      <c r="B433" s="68" t="str">
        <f>IF(ISNA(VLOOKUP(C433,COA!$A$2:$B$340,2,FALSE)),"XXX",VLOOKUP(C433,COA!$A$2:$B$340,2,FALSE))</f>
        <v>D82</v>
      </c>
      <c r="C433" s="149" t="str">
        <f t="shared" si="14"/>
        <v>0002-1010-0005</v>
      </c>
      <c r="D433" s="134" t="s">
        <v>630</v>
      </c>
      <c r="E433" s="134" t="s">
        <v>445</v>
      </c>
      <c r="F433" s="134" t="s">
        <v>562</v>
      </c>
      <c r="G433" s="134" t="s">
        <v>359</v>
      </c>
      <c r="H433" s="134" t="s">
        <v>1023</v>
      </c>
      <c r="I433" s="134" t="s">
        <v>368</v>
      </c>
      <c r="J433" s="135">
        <v>2570</v>
      </c>
      <c r="K433" s="135">
        <v>0</v>
      </c>
      <c r="L433" s="135">
        <v>0</v>
      </c>
      <c r="M433" s="133" t="str">
        <f t="shared" si="13"/>
        <v>201601</v>
      </c>
    </row>
    <row r="434" spans="1:13" x14ac:dyDescent="0.25">
      <c r="A434" s="35" t="str">
        <f>VLOOKUP(B434,ResCat!$A$2:$B$269,2,FALSE)</f>
        <v>AGDMHC</v>
      </c>
      <c r="B434" s="68" t="str">
        <f>IF(ISNA(VLOOKUP(C434,COA!$A$2:$B$340,2,FALSE)),"XXX",VLOOKUP(C434,COA!$A$2:$B$340,2,FALSE))</f>
        <v>D82</v>
      </c>
      <c r="C434" s="149" t="str">
        <f t="shared" si="14"/>
        <v>0002-1010-0005</v>
      </c>
      <c r="D434" s="134" t="s">
        <v>630</v>
      </c>
      <c r="E434" s="134" t="s">
        <v>445</v>
      </c>
      <c r="F434" s="134" t="s">
        <v>562</v>
      </c>
      <c r="G434" s="134" t="s">
        <v>354</v>
      </c>
      <c r="H434" s="134" t="s">
        <v>1023</v>
      </c>
      <c r="I434" s="134" t="s">
        <v>368</v>
      </c>
      <c r="J434" s="135">
        <v>12517.5</v>
      </c>
      <c r="K434" s="135">
        <v>125</v>
      </c>
      <c r="L434" s="135">
        <v>125</v>
      </c>
      <c r="M434" s="133" t="str">
        <f t="shared" si="13"/>
        <v>201601</v>
      </c>
    </row>
    <row r="435" spans="1:13" x14ac:dyDescent="0.25">
      <c r="A435" s="35" t="str">
        <f>VLOOKUP(B435,ResCat!$A$2:$B$269,2,FALSE)</f>
        <v>AGDMHC</v>
      </c>
      <c r="B435" s="68" t="str">
        <f>IF(ISNA(VLOOKUP(C435,COA!$A$2:$B$340,2,FALSE)),"XXX",VLOOKUP(C435,COA!$A$2:$B$340,2,FALSE))</f>
        <v>D82</v>
      </c>
      <c r="C435" s="149" t="str">
        <f t="shared" si="14"/>
        <v>0002-1010-0005</v>
      </c>
      <c r="D435" s="134" t="s">
        <v>630</v>
      </c>
      <c r="E435" s="134" t="s">
        <v>445</v>
      </c>
      <c r="F435" s="134" t="s">
        <v>562</v>
      </c>
      <c r="G435" s="134" t="s">
        <v>366</v>
      </c>
      <c r="H435" s="134" t="s">
        <v>1023</v>
      </c>
      <c r="I435" s="134" t="s">
        <v>368</v>
      </c>
      <c r="J435" s="135">
        <v>5500</v>
      </c>
      <c r="K435" s="135">
        <v>0</v>
      </c>
      <c r="L435" s="135">
        <v>0</v>
      </c>
      <c r="M435" s="133" t="str">
        <f t="shared" si="13"/>
        <v>201601</v>
      </c>
    </row>
    <row r="436" spans="1:13" x14ac:dyDescent="0.25">
      <c r="A436" s="35" t="str">
        <f>VLOOKUP(B436,ResCat!$A$2:$B$269,2,FALSE)</f>
        <v>AGDMHC</v>
      </c>
      <c r="B436" s="68" t="str">
        <f>IF(ISNA(VLOOKUP(C436,COA!$A$2:$B$340,2,FALSE)),"XXX",VLOOKUP(C436,COA!$A$2:$B$340,2,FALSE))</f>
        <v>D82</v>
      </c>
      <c r="C436" s="149" t="str">
        <f t="shared" si="14"/>
        <v>0002-1010-0005</v>
      </c>
      <c r="D436" s="134" t="s">
        <v>630</v>
      </c>
      <c r="E436" s="134" t="s">
        <v>445</v>
      </c>
      <c r="F436" s="134" t="s">
        <v>562</v>
      </c>
      <c r="G436" s="134" t="s">
        <v>337</v>
      </c>
      <c r="H436" s="134" t="s">
        <v>1023</v>
      </c>
      <c r="I436" s="134" t="s">
        <v>368</v>
      </c>
      <c r="J436" s="135">
        <v>743</v>
      </c>
      <c r="K436" s="135">
        <v>0</v>
      </c>
      <c r="L436" s="135">
        <v>0</v>
      </c>
      <c r="M436" s="133" t="str">
        <f t="shared" si="13"/>
        <v>201601</v>
      </c>
    </row>
    <row r="437" spans="1:13" x14ac:dyDescent="0.25">
      <c r="A437" s="35" t="str">
        <f>VLOOKUP(B437,ResCat!$A$2:$B$269,2,FALSE)</f>
        <v>AGDMHC</v>
      </c>
      <c r="B437" s="68" t="str">
        <f>IF(ISNA(VLOOKUP(C437,COA!$A$2:$B$340,2,FALSE)),"XXX",VLOOKUP(C437,COA!$A$2:$B$340,2,FALSE))</f>
        <v>D82</v>
      </c>
      <c r="C437" s="149" t="str">
        <f t="shared" si="14"/>
        <v>0002-1010-0005</v>
      </c>
      <c r="D437" s="134" t="s">
        <v>630</v>
      </c>
      <c r="E437" s="134" t="s">
        <v>445</v>
      </c>
      <c r="F437" s="134" t="s">
        <v>562</v>
      </c>
      <c r="G437" s="134" t="s">
        <v>352</v>
      </c>
      <c r="H437" s="134" t="s">
        <v>1023</v>
      </c>
      <c r="I437" s="134" t="s">
        <v>368</v>
      </c>
      <c r="J437" s="135">
        <v>12123.6</v>
      </c>
      <c r="K437" s="135">
        <v>953.6</v>
      </c>
      <c r="L437" s="135">
        <v>476.8</v>
      </c>
      <c r="M437" s="133" t="str">
        <f t="shared" si="13"/>
        <v>201602</v>
      </c>
    </row>
    <row r="438" spans="1:13" x14ac:dyDescent="0.25">
      <c r="A438" s="35" t="str">
        <f>VLOOKUP(B438,ResCat!$A$2:$B$269,2,FALSE)</f>
        <v>AGDMHC</v>
      </c>
      <c r="B438" s="68" t="str">
        <f>IF(ISNA(VLOOKUP(C438,COA!$A$2:$B$340,2,FALSE)),"XXX",VLOOKUP(C438,COA!$A$2:$B$340,2,FALSE))</f>
        <v>D82</v>
      </c>
      <c r="C438" s="149" t="str">
        <f t="shared" si="14"/>
        <v>0002-1010-0005</v>
      </c>
      <c r="D438" s="134" t="s">
        <v>630</v>
      </c>
      <c r="E438" s="134" t="s">
        <v>445</v>
      </c>
      <c r="F438" s="134" t="s">
        <v>562</v>
      </c>
      <c r="G438" s="134" t="s">
        <v>347</v>
      </c>
      <c r="H438" s="134" t="s">
        <v>1023</v>
      </c>
      <c r="I438" s="134" t="s">
        <v>368</v>
      </c>
      <c r="J438" s="135">
        <v>6890.38</v>
      </c>
      <c r="K438" s="135">
        <v>1124.3800000000001</v>
      </c>
      <c r="L438" s="135">
        <v>565.49</v>
      </c>
      <c r="M438" s="133" t="str">
        <f t="shared" si="13"/>
        <v>201603</v>
      </c>
    </row>
    <row r="439" spans="1:13" x14ac:dyDescent="0.25">
      <c r="A439" s="35" t="str">
        <f>VLOOKUP(B439,ResCat!$A$2:$B$269,2,FALSE)</f>
        <v>AGDMHC</v>
      </c>
      <c r="B439" s="68" t="str">
        <f>IF(ISNA(VLOOKUP(C439,COA!$A$2:$B$340,2,FALSE)),"XXX",VLOOKUP(C439,COA!$A$2:$B$340,2,FALSE))</f>
        <v>D82</v>
      </c>
      <c r="C439" s="149" t="str">
        <f t="shared" si="14"/>
        <v>0002-1010-0005</v>
      </c>
      <c r="D439" s="134" t="s">
        <v>630</v>
      </c>
      <c r="E439" s="134" t="s">
        <v>445</v>
      </c>
      <c r="F439" s="134" t="s">
        <v>562</v>
      </c>
      <c r="G439" s="134" t="s">
        <v>361</v>
      </c>
      <c r="H439" s="134" t="s">
        <v>1023</v>
      </c>
      <c r="I439" s="134" t="s">
        <v>368</v>
      </c>
      <c r="J439" s="135">
        <v>224.38</v>
      </c>
      <c r="K439" s="135">
        <v>224.38</v>
      </c>
      <c r="L439" s="135">
        <v>112.19</v>
      </c>
      <c r="M439" s="133" t="str">
        <f t="shared" si="13"/>
        <v>201604</v>
      </c>
    </row>
    <row r="440" spans="1:13" x14ac:dyDescent="0.25">
      <c r="A440" s="35" t="str">
        <f>VLOOKUP(B440,ResCat!$A$2:$B$269,2,FALSE)</f>
        <v>AGDMHC</v>
      </c>
      <c r="B440" s="68" t="str">
        <f>IF(ISNA(VLOOKUP(C440,COA!$A$2:$B$340,2,FALSE)),"XXX",VLOOKUP(C440,COA!$A$2:$B$340,2,FALSE))</f>
        <v>D82</v>
      </c>
      <c r="C440" s="149" t="str">
        <f t="shared" si="14"/>
        <v>0002-1010-0005</v>
      </c>
      <c r="D440" s="134" t="s">
        <v>630</v>
      </c>
      <c r="E440" s="134" t="s">
        <v>445</v>
      </c>
      <c r="F440" s="134" t="s">
        <v>562</v>
      </c>
      <c r="G440" s="134" t="s">
        <v>312</v>
      </c>
      <c r="H440" s="134" t="s">
        <v>1023</v>
      </c>
      <c r="I440" s="134" t="s">
        <v>368</v>
      </c>
      <c r="J440" s="135">
        <v>6099.38</v>
      </c>
      <c r="K440" s="135">
        <v>301.38</v>
      </c>
      <c r="L440" s="135">
        <v>150.69</v>
      </c>
      <c r="M440" s="133" t="str">
        <f t="shared" si="13"/>
        <v>201605</v>
      </c>
    </row>
    <row r="441" spans="1:13" x14ac:dyDescent="0.25">
      <c r="A441" s="35" t="str">
        <f>VLOOKUP(B441,ResCat!$A$2:$B$269,2,FALSE)</f>
        <v>AGDMHC</v>
      </c>
      <c r="B441" s="68" t="str">
        <f>IF(ISNA(VLOOKUP(C441,COA!$A$2:$B$340,2,FALSE)),"XXX",VLOOKUP(C441,COA!$A$2:$B$340,2,FALSE))</f>
        <v>D82</v>
      </c>
      <c r="C441" s="149" t="str">
        <f t="shared" si="14"/>
        <v>0002-1010-0005</v>
      </c>
      <c r="D441" s="134" t="s">
        <v>630</v>
      </c>
      <c r="E441" s="134" t="s">
        <v>445</v>
      </c>
      <c r="F441" s="134" t="s">
        <v>562</v>
      </c>
      <c r="G441" s="134" t="s">
        <v>357</v>
      </c>
      <c r="H441" s="134" t="s">
        <v>1023</v>
      </c>
      <c r="I441" s="134" t="s">
        <v>368</v>
      </c>
      <c r="J441" s="135">
        <v>4036.38</v>
      </c>
      <c r="K441" s="135">
        <v>698.26</v>
      </c>
      <c r="L441" s="135">
        <v>291.63</v>
      </c>
      <c r="M441" s="133" t="str">
        <f t="shared" si="13"/>
        <v>201606</v>
      </c>
    </row>
    <row r="442" spans="1:13" x14ac:dyDescent="0.25">
      <c r="A442" s="35" t="str">
        <f>VLOOKUP(B442,ResCat!$A$2:$B$269,2,FALSE)</f>
        <v>AGDMHC</v>
      </c>
      <c r="B442" s="68" t="str">
        <f>IF(ISNA(VLOOKUP(C442,COA!$A$2:$B$340,2,FALSE)),"XXX",VLOOKUP(C442,COA!$A$2:$B$340,2,FALSE))</f>
        <v>D82</v>
      </c>
      <c r="C442" s="149" t="str">
        <f t="shared" si="14"/>
        <v>0002-1010-0005</v>
      </c>
      <c r="D442" s="134" t="s">
        <v>630</v>
      </c>
      <c r="E442" s="134" t="s">
        <v>445</v>
      </c>
      <c r="F442" s="134" t="s">
        <v>562</v>
      </c>
      <c r="G442" s="134" t="s">
        <v>314</v>
      </c>
      <c r="H442" s="134" t="s">
        <v>1023</v>
      </c>
      <c r="I442" s="134" t="s">
        <v>368</v>
      </c>
      <c r="J442" s="135">
        <v>8591.880000000001</v>
      </c>
      <c r="K442" s="135">
        <v>1160.5</v>
      </c>
      <c r="L442" s="135">
        <v>825.25</v>
      </c>
      <c r="M442" s="133" t="str">
        <f t="shared" si="13"/>
        <v>201607</v>
      </c>
    </row>
    <row r="443" spans="1:13" x14ac:dyDescent="0.25">
      <c r="A443" s="35" t="str">
        <f>VLOOKUP(B443,ResCat!$A$2:$B$269,2,FALSE)</f>
        <v>AGDMHC</v>
      </c>
      <c r="B443" s="68" t="str">
        <f>IF(ISNA(VLOOKUP(C443,COA!$A$2:$B$340,2,FALSE)),"XXX",VLOOKUP(C443,COA!$A$2:$B$340,2,FALSE))</f>
        <v>D82</v>
      </c>
      <c r="C443" s="149" t="str">
        <f t="shared" si="14"/>
        <v>0002-1010-0005</v>
      </c>
      <c r="D443" s="134" t="s">
        <v>630</v>
      </c>
      <c r="E443" s="134" t="s">
        <v>445</v>
      </c>
      <c r="F443" s="134" t="s">
        <v>562</v>
      </c>
      <c r="G443" s="134" t="s">
        <v>339</v>
      </c>
      <c r="H443" s="134" t="s">
        <v>1023</v>
      </c>
      <c r="I443" s="134" t="s">
        <v>368</v>
      </c>
      <c r="J443" s="135">
        <v>8092.38</v>
      </c>
      <c r="K443" s="135">
        <v>247</v>
      </c>
      <c r="L443" s="135">
        <v>247</v>
      </c>
      <c r="M443" s="133" t="str">
        <f t="shared" si="13"/>
        <v>201608</v>
      </c>
    </row>
    <row r="444" spans="1:13" x14ac:dyDescent="0.25">
      <c r="A444" s="35" t="str">
        <f>VLOOKUP(B444,ResCat!$A$2:$B$269,2,FALSE)</f>
        <v>AGDMHC</v>
      </c>
      <c r="B444" s="68" t="str">
        <f>IF(ISNA(VLOOKUP(C444,COA!$A$2:$B$340,2,FALSE)),"XXX",VLOOKUP(C444,COA!$A$2:$B$340,2,FALSE))</f>
        <v>D82</v>
      </c>
      <c r="C444" s="149" t="str">
        <f t="shared" si="14"/>
        <v>0002-1010-0005</v>
      </c>
      <c r="D444" s="134" t="s">
        <v>630</v>
      </c>
      <c r="E444" s="134" t="s">
        <v>445</v>
      </c>
      <c r="F444" s="134" t="s">
        <v>562</v>
      </c>
      <c r="G444" s="134" t="s">
        <v>342</v>
      </c>
      <c r="H444" s="134" t="s">
        <v>1023</v>
      </c>
      <c r="I444" s="134" t="s">
        <v>368</v>
      </c>
      <c r="J444" s="135">
        <v>7086.38</v>
      </c>
      <c r="K444" s="135">
        <v>746</v>
      </c>
      <c r="L444" s="135">
        <v>387</v>
      </c>
      <c r="M444" s="133" t="str">
        <f t="shared" si="13"/>
        <v>201609</v>
      </c>
    </row>
    <row r="445" spans="1:13" x14ac:dyDescent="0.25">
      <c r="A445" s="35" t="str">
        <f>VLOOKUP(B445,ResCat!$A$2:$B$269,2,FALSE)</f>
        <v>AGDMHC</v>
      </c>
      <c r="B445" s="68" t="str">
        <f>IF(ISNA(VLOOKUP(C445,COA!$A$2:$B$340,2,FALSE)),"XXX",VLOOKUP(C445,COA!$A$2:$B$340,2,FALSE))</f>
        <v>D82</v>
      </c>
      <c r="C445" s="149" t="str">
        <f t="shared" si="14"/>
        <v>0002-1010-0005</v>
      </c>
      <c r="D445" s="134" t="s">
        <v>630</v>
      </c>
      <c r="E445" s="134" t="s">
        <v>445</v>
      </c>
      <c r="F445" s="134" t="s">
        <v>562</v>
      </c>
      <c r="G445" s="134" t="s">
        <v>316</v>
      </c>
      <c r="H445" s="134" t="s">
        <v>1023</v>
      </c>
      <c r="I445" s="134" t="s">
        <v>368</v>
      </c>
      <c r="J445" s="135">
        <v>21194.880000000001</v>
      </c>
      <c r="K445" s="135">
        <v>2487.5</v>
      </c>
      <c r="L445" s="135">
        <v>1478.3500000000001</v>
      </c>
      <c r="M445" s="133" t="str">
        <f t="shared" si="13"/>
        <v>201610</v>
      </c>
    </row>
    <row r="446" spans="1:13" x14ac:dyDescent="0.25">
      <c r="A446" s="35" t="str">
        <f>VLOOKUP(B446,ResCat!$A$2:$B$269,2,FALSE)</f>
        <v>AGDMHC</v>
      </c>
      <c r="B446" s="68" t="str">
        <f>IF(ISNA(VLOOKUP(C446,COA!$A$2:$B$340,2,FALSE)),"XXX",VLOOKUP(C446,COA!$A$2:$B$340,2,FALSE))</f>
        <v>D82</v>
      </c>
      <c r="C446" s="149" t="str">
        <f t="shared" si="14"/>
        <v>0002-1010-0005</v>
      </c>
      <c r="D446" s="134" t="s">
        <v>630</v>
      </c>
      <c r="E446" s="134" t="s">
        <v>445</v>
      </c>
      <c r="F446" s="134" t="s">
        <v>562</v>
      </c>
      <c r="G446" s="134" t="s">
        <v>318</v>
      </c>
      <c r="H446" s="134" t="s">
        <v>1023</v>
      </c>
      <c r="I446" s="134" t="s">
        <v>368</v>
      </c>
      <c r="J446" s="135">
        <v>19342.580000000002</v>
      </c>
      <c r="K446" s="135">
        <v>1734.2</v>
      </c>
      <c r="L446" s="135">
        <v>1076.5</v>
      </c>
      <c r="M446" s="133" t="str">
        <f t="shared" si="13"/>
        <v>201611</v>
      </c>
    </row>
    <row r="447" spans="1:13" x14ac:dyDescent="0.25">
      <c r="A447" s="35" t="str">
        <f>VLOOKUP(B447,ResCat!$A$2:$B$269,2,FALSE)</f>
        <v>AGDMHC</v>
      </c>
      <c r="B447" s="68" t="str">
        <f>IF(ISNA(VLOOKUP(C447,COA!$A$2:$B$340,2,FALSE)),"XXX",VLOOKUP(C447,COA!$A$2:$B$340,2,FALSE))</f>
        <v>D82</v>
      </c>
      <c r="C447" s="149" t="str">
        <f t="shared" si="14"/>
        <v>0002-1010-0005</v>
      </c>
      <c r="D447" s="134" t="s">
        <v>630</v>
      </c>
      <c r="E447" s="134" t="s">
        <v>445</v>
      </c>
      <c r="F447" s="134" t="s">
        <v>562</v>
      </c>
      <c r="G447" s="134" t="s">
        <v>320</v>
      </c>
      <c r="H447" s="134" t="s">
        <v>1023</v>
      </c>
      <c r="I447" s="134" t="s">
        <v>368</v>
      </c>
      <c r="J447" s="135">
        <v>57230.060000000005</v>
      </c>
      <c r="K447" s="135">
        <v>4905.0199999999995</v>
      </c>
      <c r="L447" s="135">
        <v>3002.31</v>
      </c>
      <c r="M447" s="133" t="str">
        <f t="shared" si="13"/>
        <v>201612</v>
      </c>
    </row>
    <row r="448" spans="1:13" x14ac:dyDescent="0.25">
      <c r="A448" s="35" t="str">
        <f>VLOOKUP(B448,ResCat!$A$2:$B$269,2,FALSE)</f>
        <v>AGDMHC</v>
      </c>
      <c r="B448" s="68" t="str">
        <f>IF(ISNA(VLOOKUP(C448,COA!$A$2:$B$340,2,FALSE)),"XXX",VLOOKUP(C448,COA!$A$2:$B$340,2,FALSE))</f>
        <v>D82</v>
      </c>
      <c r="C448" s="149" t="str">
        <f t="shared" si="14"/>
        <v>0002-1010-0005</v>
      </c>
      <c r="D448" s="134" t="s">
        <v>630</v>
      </c>
      <c r="E448" s="134" t="s">
        <v>445</v>
      </c>
      <c r="F448" s="134" t="s">
        <v>562</v>
      </c>
      <c r="G448" s="134" t="s">
        <v>322</v>
      </c>
      <c r="H448" s="134" t="s">
        <v>1023</v>
      </c>
      <c r="I448" s="134" t="s">
        <v>368</v>
      </c>
      <c r="J448" s="135">
        <v>20127.690000000002</v>
      </c>
      <c r="K448" s="135">
        <v>6490.14</v>
      </c>
      <c r="L448" s="135">
        <v>4900.2599999999993</v>
      </c>
      <c r="M448" s="133" t="str">
        <f t="shared" si="13"/>
        <v>201701</v>
      </c>
    </row>
    <row r="449" spans="1:13" x14ac:dyDescent="0.25">
      <c r="A449" s="35" t="str">
        <f>VLOOKUP(B449,ResCat!$A$2:$B$269,2,FALSE)</f>
        <v>AGDMHC</v>
      </c>
      <c r="B449" s="68" t="str">
        <f>IF(ISNA(VLOOKUP(C449,COA!$A$2:$B$340,2,FALSE)),"XXX",VLOOKUP(C449,COA!$A$2:$B$340,2,FALSE))</f>
        <v>D82</v>
      </c>
      <c r="C449" s="149" t="str">
        <f t="shared" si="14"/>
        <v>0002-1010-0005</v>
      </c>
      <c r="D449" s="134" t="s">
        <v>630</v>
      </c>
      <c r="E449" s="134" t="s">
        <v>445</v>
      </c>
      <c r="F449" s="134" t="s">
        <v>562</v>
      </c>
      <c r="G449" s="134" t="s">
        <v>324</v>
      </c>
      <c r="H449" s="134" t="s">
        <v>1023</v>
      </c>
      <c r="I449" s="134" t="s">
        <v>368</v>
      </c>
      <c r="J449" s="135">
        <v>28751.789999999997</v>
      </c>
      <c r="K449" s="135">
        <v>7595.04</v>
      </c>
      <c r="L449" s="135">
        <v>4912.7099999999991</v>
      </c>
      <c r="M449" s="133" t="str">
        <f t="shared" si="13"/>
        <v>201702</v>
      </c>
    </row>
    <row r="450" spans="1:13" x14ac:dyDescent="0.25">
      <c r="A450" s="35" t="str">
        <f>VLOOKUP(B450,ResCat!$A$2:$B$269,2,FALSE)</f>
        <v>AGDMHC</v>
      </c>
      <c r="B450" s="68" t="str">
        <f>IF(ISNA(VLOOKUP(C450,COA!$A$2:$B$340,2,FALSE)),"XXX",VLOOKUP(C450,COA!$A$2:$B$340,2,FALSE))</f>
        <v>D82</v>
      </c>
      <c r="C450" s="149" t="str">
        <f t="shared" si="14"/>
        <v>0002-1010-0005</v>
      </c>
      <c r="D450" s="134" t="s">
        <v>630</v>
      </c>
      <c r="E450" s="134" t="s">
        <v>445</v>
      </c>
      <c r="F450" s="134" t="s">
        <v>562</v>
      </c>
      <c r="G450" s="134" t="s">
        <v>326</v>
      </c>
      <c r="H450" s="134" t="s">
        <v>1023</v>
      </c>
      <c r="I450" s="134" t="s">
        <v>368</v>
      </c>
      <c r="J450" s="135">
        <v>47121.630000000005</v>
      </c>
      <c r="K450" s="135">
        <v>7421.53</v>
      </c>
      <c r="L450" s="135">
        <v>4807.130000000001</v>
      </c>
      <c r="M450" s="133" t="str">
        <f t="shared" si="13"/>
        <v>201703</v>
      </c>
    </row>
    <row r="451" spans="1:13" x14ac:dyDescent="0.25">
      <c r="A451" s="35" t="str">
        <f>VLOOKUP(B451,ResCat!$A$2:$B$269,2,FALSE)</f>
        <v>AGDMHC</v>
      </c>
      <c r="B451" s="68" t="str">
        <f>IF(ISNA(VLOOKUP(C451,COA!$A$2:$B$340,2,FALSE)),"XXX",VLOOKUP(C451,COA!$A$2:$B$340,2,FALSE))</f>
        <v>D82</v>
      </c>
      <c r="C451" s="149" t="str">
        <f t="shared" si="14"/>
        <v>0002-1010-0005</v>
      </c>
      <c r="D451" s="134" t="s">
        <v>630</v>
      </c>
      <c r="E451" s="134" t="s">
        <v>445</v>
      </c>
      <c r="F451" s="134" t="s">
        <v>562</v>
      </c>
      <c r="G451" s="134" t="s">
        <v>328</v>
      </c>
      <c r="H451" s="134" t="s">
        <v>1023</v>
      </c>
      <c r="I451" s="134" t="s">
        <v>368</v>
      </c>
      <c r="J451" s="135">
        <v>38614.639999999999</v>
      </c>
      <c r="K451" s="135">
        <v>10901.09</v>
      </c>
      <c r="L451" s="135">
        <v>7247.53</v>
      </c>
      <c r="M451" s="133" t="str">
        <f t="shared" si="13"/>
        <v>201704</v>
      </c>
    </row>
    <row r="452" spans="1:13" x14ac:dyDescent="0.25">
      <c r="A452" s="35" t="str">
        <f>VLOOKUP(B452,ResCat!$A$2:$B$269,2,FALSE)</f>
        <v>AGDMHC</v>
      </c>
      <c r="B452" s="68" t="str">
        <f>IF(ISNA(VLOOKUP(C452,COA!$A$2:$B$340,2,FALSE)),"XXX",VLOOKUP(C452,COA!$A$2:$B$340,2,FALSE))</f>
        <v>D82</v>
      </c>
      <c r="C452" s="149" t="str">
        <f t="shared" si="14"/>
        <v>0002-1010-0005</v>
      </c>
      <c r="D452" s="134" t="s">
        <v>630</v>
      </c>
      <c r="E452" s="134" t="s">
        <v>445</v>
      </c>
      <c r="F452" s="134" t="s">
        <v>562</v>
      </c>
      <c r="G452" s="134" t="s">
        <v>330</v>
      </c>
      <c r="H452" s="134" t="s">
        <v>1023</v>
      </c>
      <c r="I452" s="134" t="s">
        <v>368</v>
      </c>
      <c r="J452" s="135">
        <v>36798.54</v>
      </c>
      <c r="K452" s="135">
        <v>8968.74</v>
      </c>
      <c r="L452" s="135">
        <v>5552.8799999999992</v>
      </c>
      <c r="M452" s="133" t="str">
        <f t="shared" ref="M452:M515" si="15">IF(G452&lt;$M$1,$M$1,G452)</f>
        <v>201705</v>
      </c>
    </row>
    <row r="453" spans="1:13" x14ac:dyDescent="0.25">
      <c r="A453" s="35" t="str">
        <f>VLOOKUP(B453,ResCat!$A$2:$B$269,2,FALSE)</f>
        <v>AGDMHC</v>
      </c>
      <c r="B453" s="68" t="str">
        <f>IF(ISNA(VLOOKUP(C453,COA!$A$2:$B$340,2,FALSE)),"XXX",VLOOKUP(C453,COA!$A$2:$B$340,2,FALSE))</f>
        <v>D82</v>
      </c>
      <c r="C453" s="149" t="str">
        <f t="shared" ref="C453:C516" si="16">D453&amp;"-"&amp;E453&amp;"-"&amp;F453</f>
        <v>0002-1010-0005</v>
      </c>
      <c r="D453" s="134" t="s">
        <v>630</v>
      </c>
      <c r="E453" s="134" t="s">
        <v>445</v>
      </c>
      <c r="F453" s="134" t="s">
        <v>562</v>
      </c>
      <c r="G453" s="134" t="s">
        <v>332</v>
      </c>
      <c r="H453" s="134" t="s">
        <v>1023</v>
      </c>
      <c r="I453" s="134" t="s">
        <v>368</v>
      </c>
      <c r="J453" s="135">
        <v>75620.760000000009</v>
      </c>
      <c r="K453" s="135">
        <v>13945.41</v>
      </c>
      <c r="L453" s="135">
        <v>9610.2399999999961</v>
      </c>
      <c r="M453" s="133" t="str">
        <f t="shared" si="15"/>
        <v>201706</v>
      </c>
    </row>
    <row r="454" spans="1:13" x14ac:dyDescent="0.25">
      <c r="A454" s="35" t="str">
        <f>VLOOKUP(B454,ResCat!$A$2:$B$269,2,FALSE)</f>
        <v>AGDMHC</v>
      </c>
      <c r="B454" s="68" t="str">
        <f>IF(ISNA(VLOOKUP(C454,COA!$A$2:$B$340,2,FALSE)),"XXX",VLOOKUP(C454,COA!$A$2:$B$340,2,FALSE))</f>
        <v>D82</v>
      </c>
      <c r="C454" s="149" t="str">
        <f t="shared" si="16"/>
        <v>0002-1010-0005</v>
      </c>
      <c r="D454" s="134" t="s">
        <v>630</v>
      </c>
      <c r="E454" s="134" t="s">
        <v>445</v>
      </c>
      <c r="F454" s="134" t="s">
        <v>562</v>
      </c>
      <c r="G454" s="134" t="s">
        <v>335</v>
      </c>
      <c r="H454" s="134" t="s">
        <v>1023</v>
      </c>
      <c r="I454" s="134" t="s">
        <v>368</v>
      </c>
      <c r="J454" s="135">
        <v>109935.20000000001</v>
      </c>
      <c r="K454" s="135">
        <v>26627.89</v>
      </c>
      <c r="L454" s="135">
        <v>18601.320000000003</v>
      </c>
      <c r="M454" s="133" t="str">
        <f t="shared" si="15"/>
        <v>201707</v>
      </c>
    </row>
    <row r="455" spans="1:13" x14ac:dyDescent="0.25">
      <c r="A455" s="35" t="str">
        <f>VLOOKUP(B455,ResCat!$A$2:$B$269,2,FALSE)</f>
        <v>AGDMHC</v>
      </c>
      <c r="B455" s="68" t="str">
        <f>IF(ISNA(VLOOKUP(C455,COA!$A$2:$B$340,2,FALSE)),"XXX",VLOOKUP(C455,COA!$A$2:$B$340,2,FALSE))</f>
        <v>D82</v>
      </c>
      <c r="C455" s="149" t="str">
        <f t="shared" si="16"/>
        <v>0002-1010-0005</v>
      </c>
      <c r="D455" s="134" t="s">
        <v>630</v>
      </c>
      <c r="E455" s="134" t="s">
        <v>445</v>
      </c>
      <c r="F455" s="134" t="s">
        <v>562</v>
      </c>
      <c r="G455" s="134" t="s">
        <v>4</v>
      </c>
      <c r="H455" s="134" t="s">
        <v>1023</v>
      </c>
      <c r="I455" s="134" t="s">
        <v>368</v>
      </c>
      <c r="J455" s="135">
        <v>279237.52</v>
      </c>
      <c r="K455" s="135">
        <v>49908.619999999995</v>
      </c>
      <c r="L455" s="135">
        <v>33106.890000000014</v>
      </c>
      <c r="M455" s="133" t="str">
        <f t="shared" si="15"/>
        <v>201708</v>
      </c>
    </row>
    <row r="456" spans="1:13" x14ac:dyDescent="0.25">
      <c r="A456" s="35" t="str">
        <f>VLOOKUP(B456,ResCat!$A$2:$B$269,2,FALSE)</f>
        <v>AGDMHC</v>
      </c>
      <c r="B456" s="68" t="str">
        <f>IF(ISNA(VLOOKUP(C456,COA!$A$2:$B$340,2,FALSE)),"XXX",VLOOKUP(C456,COA!$A$2:$B$340,2,FALSE))</f>
        <v>D82</v>
      </c>
      <c r="C456" s="149" t="str">
        <f t="shared" si="16"/>
        <v>0002-1010-0005</v>
      </c>
      <c r="D456" s="134" t="s">
        <v>630</v>
      </c>
      <c r="E456" s="134" t="s">
        <v>445</v>
      </c>
      <c r="F456" s="134" t="s">
        <v>562</v>
      </c>
      <c r="G456" s="134" t="s">
        <v>511</v>
      </c>
      <c r="H456" s="134" t="s">
        <v>1023</v>
      </c>
      <c r="I456" s="134" t="s">
        <v>368</v>
      </c>
      <c r="J456" s="135">
        <v>164962.25000000006</v>
      </c>
      <c r="K456" s="135">
        <v>39716.349999999991</v>
      </c>
      <c r="L456" s="135">
        <v>27809.370000000014</v>
      </c>
      <c r="M456" s="133" t="str">
        <f t="shared" si="15"/>
        <v>201709</v>
      </c>
    </row>
    <row r="457" spans="1:13" x14ac:dyDescent="0.25">
      <c r="A457" s="35" t="str">
        <f>VLOOKUP(B457,ResCat!$A$2:$B$269,2,FALSE)</f>
        <v>AGDMHC</v>
      </c>
      <c r="B457" s="68" t="str">
        <f>IF(ISNA(VLOOKUP(C457,COA!$A$2:$B$340,2,FALSE)),"XXX",VLOOKUP(C457,COA!$A$2:$B$340,2,FALSE))</f>
        <v>D82</v>
      </c>
      <c r="C457" s="149" t="str">
        <f t="shared" si="16"/>
        <v>0002-1010-0005</v>
      </c>
      <c r="D457" s="134" t="s">
        <v>630</v>
      </c>
      <c r="E457" s="134" t="s">
        <v>445</v>
      </c>
      <c r="F457" s="134" t="s">
        <v>562</v>
      </c>
      <c r="G457" s="134" t="s">
        <v>969</v>
      </c>
      <c r="H457" s="134" t="s">
        <v>1023</v>
      </c>
      <c r="I457" s="134" t="s">
        <v>368</v>
      </c>
      <c r="J457" s="135">
        <v>253755.60999999996</v>
      </c>
      <c r="K457" s="135">
        <v>74998.84</v>
      </c>
      <c r="L457" s="135">
        <v>47925.13999999997</v>
      </c>
      <c r="M457" s="133" t="str">
        <f t="shared" si="15"/>
        <v>201710</v>
      </c>
    </row>
    <row r="458" spans="1:13" x14ac:dyDescent="0.25">
      <c r="A458" s="35" t="str">
        <f>VLOOKUP(B458,ResCat!$A$2:$B$269,2,FALSE)</f>
        <v>AGDMHC</v>
      </c>
      <c r="B458" s="68" t="str">
        <f>IF(ISNA(VLOOKUP(C458,COA!$A$2:$B$340,2,FALSE)),"XXX",VLOOKUP(C458,COA!$A$2:$B$340,2,FALSE))</f>
        <v>D82</v>
      </c>
      <c r="C458" s="149" t="str">
        <f t="shared" si="16"/>
        <v>0002-1010-0005</v>
      </c>
      <c r="D458" s="134" t="s">
        <v>630</v>
      </c>
      <c r="E458" s="134" t="s">
        <v>445</v>
      </c>
      <c r="F458" s="134" t="s">
        <v>562</v>
      </c>
      <c r="G458" s="134" t="s">
        <v>961</v>
      </c>
      <c r="H458" s="134" t="s">
        <v>1023</v>
      </c>
      <c r="I458" s="134" t="s">
        <v>368</v>
      </c>
      <c r="J458" s="135">
        <v>501268.45</v>
      </c>
      <c r="K458" s="135">
        <v>146835.49000000002</v>
      </c>
      <c r="L458" s="135">
        <v>96850.349999999875</v>
      </c>
      <c r="M458" s="133" t="str">
        <f t="shared" si="15"/>
        <v>201711</v>
      </c>
    </row>
    <row r="459" spans="1:13" x14ac:dyDescent="0.25">
      <c r="A459" s="35" t="str">
        <f>VLOOKUP(B459,ResCat!$A$2:$B$269,2,FALSE)</f>
        <v>AGDMHC</v>
      </c>
      <c r="B459" s="68" t="str">
        <f>IF(ISNA(VLOOKUP(C459,COA!$A$2:$B$340,2,FALSE)),"XXX",VLOOKUP(C459,COA!$A$2:$B$340,2,FALSE))</f>
        <v>D82</v>
      </c>
      <c r="C459" s="149" t="str">
        <f t="shared" si="16"/>
        <v>0002-1010-0005</v>
      </c>
      <c r="D459" s="134" t="s">
        <v>630</v>
      </c>
      <c r="E459" s="134" t="s">
        <v>445</v>
      </c>
      <c r="F459" s="134" t="s">
        <v>562</v>
      </c>
      <c r="G459" s="134" t="s">
        <v>970</v>
      </c>
      <c r="H459" s="134" t="s">
        <v>1023</v>
      </c>
      <c r="I459" s="134" t="s">
        <v>368</v>
      </c>
      <c r="J459" s="135">
        <v>2543700.7700000014</v>
      </c>
      <c r="K459" s="135">
        <v>1064535.5900000008</v>
      </c>
      <c r="L459" s="135">
        <v>747166.74999999814</v>
      </c>
      <c r="M459" s="133" t="str">
        <f t="shared" si="15"/>
        <v>201712</v>
      </c>
    </row>
    <row r="460" spans="1:13" x14ac:dyDescent="0.25">
      <c r="A460" s="35" t="str">
        <f>VLOOKUP(B460,ResCat!$A$2:$B$269,2,FALSE)</f>
        <v>AGDMHC</v>
      </c>
      <c r="B460" s="68" t="str">
        <f>IF(ISNA(VLOOKUP(C460,COA!$A$2:$B$340,2,FALSE)),"XXX",VLOOKUP(C460,COA!$A$2:$B$340,2,FALSE))</f>
        <v>D82</v>
      </c>
      <c r="C460" s="149" t="str">
        <f t="shared" si="16"/>
        <v>0002-1010-0005</v>
      </c>
      <c r="D460" s="134" t="s">
        <v>630</v>
      </c>
      <c r="E460" s="134" t="s">
        <v>445</v>
      </c>
      <c r="F460" s="134" t="s">
        <v>562</v>
      </c>
      <c r="G460" s="134" t="s">
        <v>1023</v>
      </c>
      <c r="H460" s="134" t="s">
        <v>1023</v>
      </c>
      <c r="I460" s="134" t="s">
        <v>368</v>
      </c>
      <c r="J460" s="135">
        <v>2851841.6399999959</v>
      </c>
      <c r="K460" s="135">
        <v>1439733.7499999988</v>
      </c>
      <c r="L460" s="135">
        <v>998264.30000000331</v>
      </c>
      <c r="M460" s="133" t="str">
        <f t="shared" si="15"/>
        <v>201801</v>
      </c>
    </row>
    <row r="461" spans="1:13" x14ac:dyDescent="0.25">
      <c r="A461" s="35" t="str">
        <f>VLOOKUP(B461,ResCat!$A$2:$B$269,2,FALSE)</f>
        <v>AGDMHC</v>
      </c>
      <c r="B461" s="68" t="str">
        <f>IF(ISNA(VLOOKUP(C461,COA!$A$2:$B$340,2,FALSE)),"XXX",VLOOKUP(C461,COA!$A$2:$B$340,2,FALSE))</f>
        <v>D72</v>
      </c>
      <c r="C461" s="149" t="str">
        <f t="shared" si="16"/>
        <v>0002-1012-0005</v>
      </c>
      <c r="D461" s="134" t="s">
        <v>630</v>
      </c>
      <c r="E461" s="134" t="s">
        <v>449</v>
      </c>
      <c r="F461" s="134" t="s">
        <v>562</v>
      </c>
      <c r="G461" s="134" t="s">
        <v>332</v>
      </c>
      <c r="H461" s="134" t="s">
        <v>1023</v>
      </c>
      <c r="I461" s="134" t="s">
        <v>368</v>
      </c>
      <c r="J461" s="135">
        <v>703</v>
      </c>
      <c r="K461" s="135">
        <v>0</v>
      </c>
      <c r="L461" s="135">
        <v>0</v>
      </c>
      <c r="M461" s="133" t="str">
        <f t="shared" si="15"/>
        <v>201706</v>
      </c>
    </row>
    <row r="462" spans="1:13" x14ac:dyDescent="0.25">
      <c r="A462" s="35" t="str">
        <f>VLOOKUP(B462,ResCat!$A$2:$B$269,2,FALSE)</f>
        <v>AGDMHC</v>
      </c>
      <c r="B462" s="68" t="str">
        <f>IF(ISNA(VLOOKUP(C462,COA!$A$2:$B$340,2,FALSE)),"XXX",VLOOKUP(C462,COA!$A$2:$B$340,2,FALSE))</f>
        <v>D72</v>
      </c>
      <c r="C462" s="149" t="str">
        <f t="shared" si="16"/>
        <v>0002-1012-0005</v>
      </c>
      <c r="D462" s="134" t="s">
        <v>630</v>
      </c>
      <c r="E462" s="134" t="s">
        <v>449</v>
      </c>
      <c r="F462" s="134" t="s">
        <v>562</v>
      </c>
      <c r="G462" s="134" t="s">
        <v>4</v>
      </c>
      <c r="H462" s="134" t="s">
        <v>1023</v>
      </c>
      <c r="I462" s="134" t="s">
        <v>368</v>
      </c>
      <c r="J462" s="135">
        <v>1790</v>
      </c>
      <c r="K462" s="135">
        <v>0</v>
      </c>
      <c r="L462" s="135">
        <v>0</v>
      </c>
      <c r="M462" s="133" t="str">
        <f t="shared" si="15"/>
        <v>201708</v>
      </c>
    </row>
    <row r="463" spans="1:13" x14ac:dyDescent="0.25">
      <c r="A463" s="35" t="str">
        <f>VLOOKUP(B463,ResCat!$A$2:$B$269,2,FALSE)</f>
        <v>AGDMHC</v>
      </c>
      <c r="B463" s="68" t="str">
        <f>IF(ISNA(VLOOKUP(C463,COA!$A$2:$B$340,2,FALSE)),"XXX",VLOOKUP(C463,COA!$A$2:$B$340,2,FALSE))</f>
        <v>D72</v>
      </c>
      <c r="C463" s="149" t="str">
        <f t="shared" si="16"/>
        <v>0002-1012-0005</v>
      </c>
      <c r="D463" s="134" t="s">
        <v>630</v>
      </c>
      <c r="E463" s="134" t="s">
        <v>449</v>
      </c>
      <c r="F463" s="134" t="s">
        <v>562</v>
      </c>
      <c r="G463" s="134" t="s">
        <v>511</v>
      </c>
      <c r="H463" s="134" t="s">
        <v>1023</v>
      </c>
      <c r="I463" s="134" t="s">
        <v>368</v>
      </c>
      <c r="J463" s="135">
        <v>1328</v>
      </c>
      <c r="K463" s="135">
        <v>182</v>
      </c>
      <c r="L463" s="135">
        <v>182</v>
      </c>
      <c r="M463" s="133" t="str">
        <f t="shared" si="15"/>
        <v>201709</v>
      </c>
    </row>
    <row r="464" spans="1:13" x14ac:dyDescent="0.25">
      <c r="A464" s="35" t="str">
        <f>VLOOKUP(B464,ResCat!$A$2:$B$269,2,FALSE)</f>
        <v>AGDMHC</v>
      </c>
      <c r="B464" s="68" t="str">
        <f>IF(ISNA(VLOOKUP(C464,COA!$A$2:$B$340,2,FALSE)),"XXX",VLOOKUP(C464,COA!$A$2:$B$340,2,FALSE))</f>
        <v>D72</v>
      </c>
      <c r="C464" s="149" t="str">
        <f t="shared" si="16"/>
        <v>0002-1012-0005</v>
      </c>
      <c r="D464" s="134" t="s">
        <v>630</v>
      </c>
      <c r="E464" s="134" t="s">
        <v>449</v>
      </c>
      <c r="F464" s="134" t="s">
        <v>562</v>
      </c>
      <c r="G464" s="134" t="s">
        <v>969</v>
      </c>
      <c r="H464" s="134" t="s">
        <v>1023</v>
      </c>
      <c r="I464" s="134" t="s">
        <v>368</v>
      </c>
      <c r="J464" s="135">
        <v>2735</v>
      </c>
      <c r="K464" s="135">
        <v>1382</v>
      </c>
      <c r="L464" s="135">
        <v>1121.6000000000001</v>
      </c>
      <c r="M464" s="133" t="str">
        <f t="shared" si="15"/>
        <v>201710</v>
      </c>
    </row>
    <row r="465" spans="1:13" x14ac:dyDescent="0.25">
      <c r="A465" s="35" t="str">
        <f>VLOOKUP(B465,ResCat!$A$2:$B$269,2,FALSE)</f>
        <v>AGDMHC</v>
      </c>
      <c r="B465" s="68" t="str">
        <f>IF(ISNA(VLOOKUP(C465,COA!$A$2:$B$340,2,FALSE)),"XXX",VLOOKUP(C465,COA!$A$2:$B$340,2,FALSE))</f>
        <v>D72</v>
      </c>
      <c r="C465" s="149" t="str">
        <f t="shared" si="16"/>
        <v>0002-1012-0005</v>
      </c>
      <c r="D465" s="134" t="s">
        <v>630</v>
      </c>
      <c r="E465" s="134" t="s">
        <v>449</v>
      </c>
      <c r="F465" s="134" t="s">
        <v>562</v>
      </c>
      <c r="G465" s="134" t="s">
        <v>961</v>
      </c>
      <c r="H465" s="134" t="s">
        <v>1023</v>
      </c>
      <c r="I465" s="134" t="s">
        <v>368</v>
      </c>
      <c r="J465" s="135">
        <v>6711</v>
      </c>
      <c r="K465" s="135">
        <v>3394</v>
      </c>
      <c r="L465" s="135">
        <v>2202.4</v>
      </c>
      <c r="M465" s="133" t="str">
        <f t="shared" si="15"/>
        <v>201711</v>
      </c>
    </row>
    <row r="466" spans="1:13" x14ac:dyDescent="0.25">
      <c r="A466" s="35" t="str">
        <f>VLOOKUP(B466,ResCat!$A$2:$B$269,2,FALSE)</f>
        <v>AGDMHC</v>
      </c>
      <c r="B466" s="68" t="str">
        <f>IF(ISNA(VLOOKUP(C466,COA!$A$2:$B$340,2,FALSE)),"XXX",VLOOKUP(C466,COA!$A$2:$B$340,2,FALSE))</f>
        <v>D72</v>
      </c>
      <c r="C466" s="149" t="str">
        <f t="shared" si="16"/>
        <v>0002-1012-0005</v>
      </c>
      <c r="D466" s="134" t="s">
        <v>630</v>
      </c>
      <c r="E466" s="134" t="s">
        <v>449</v>
      </c>
      <c r="F466" s="134" t="s">
        <v>562</v>
      </c>
      <c r="G466" s="134" t="s">
        <v>970</v>
      </c>
      <c r="H466" s="134" t="s">
        <v>1023</v>
      </c>
      <c r="I466" s="134" t="s">
        <v>368</v>
      </c>
      <c r="J466" s="135">
        <v>57624.71</v>
      </c>
      <c r="K466" s="135">
        <v>27775.960000000003</v>
      </c>
      <c r="L466" s="135">
        <v>18765.000000000011</v>
      </c>
      <c r="M466" s="133" t="str">
        <f t="shared" si="15"/>
        <v>201712</v>
      </c>
    </row>
    <row r="467" spans="1:13" x14ac:dyDescent="0.25">
      <c r="A467" s="35" t="str">
        <f>VLOOKUP(B467,ResCat!$A$2:$B$269,2,FALSE)</f>
        <v>AGDMHC</v>
      </c>
      <c r="B467" s="68" t="str">
        <f>IF(ISNA(VLOOKUP(C467,COA!$A$2:$B$340,2,FALSE)),"XXX",VLOOKUP(C467,COA!$A$2:$B$340,2,FALSE))</f>
        <v>D72</v>
      </c>
      <c r="C467" s="149" t="str">
        <f t="shared" si="16"/>
        <v>0002-1012-0005</v>
      </c>
      <c r="D467" s="134" t="s">
        <v>630</v>
      </c>
      <c r="E467" s="134" t="s">
        <v>449</v>
      </c>
      <c r="F467" s="134" t="s">
        <v>562</v>
      </c>
      <c r="G467" s="134" t="s">
        <v>1023</v>
      </c>
      <c r="H467" s="134" t="s">
        <v>1023</v>
      </c>
      <c r="I467" s="134" t="s">
        <v>368</v>
      </c>
      <c r="J467" s="135">
        <v>35261.42</v>
      </c>
      <c r="K467" s="135">
        <v>22495.34</v>
      </c>
      <c r="L467" s="135">
        <v>17517.559999999994</v>
      </c>
      <c r="M467" s="133" t="str">
        <f t="shared" si="15"/>
        <v>201801</v>
      </c>
    </row>
    <row r="468" spans="1:13" x14ac:dyDescent="0.25">
      <c r="A468" s="35" t="str">
        <f>VLOOKUP(B468,ResCat!$A$2:$B$269,2,FALSE)</f>
        <v>AGDMHC</v>
      </c>
      <c r="B468" s="68" t="str">
        <f>IF(ISNA(VLOOKUP(C468,COA!$A$2:$B$340,2,FALSE)),"XXX",VLOOKUP(C468,COA!$A$2:$B$340,2,FALSE))</f>
        <v>D76</v>
      </c>
      <c r="C468" s="149" t="str">
        <f t="shared" si="16"/>
        <v>0002-1014-0042</v>
      </c>
      <c r="D468" s="134" t="s">
        <v>630</v>
      </c>
      <c r="E468" s="134" t="s">
        <v>450</v>
      </c>
      <c r="F468" s="134" t="s">
        <v>686</v>
      </c>
      <c r="G468" s="134" t="s">
        <v>1026</v>
      </c>
      <c r="H468" s="134" t="s">
        <v>1023</v>
      </c>
      <c r="I468" s="134" t="s">
        <v>368</v>
      </c>
      <c r="J468" s="135">
        <v>6064</v>
      </c>
      <c r="K468" s="135">
        <v>0</v>
      </c>
      <c r="L468" s="135">
        <v>0</v>
      </c>
      <c r="M468" s="133" t="str">
        <f t="shared" si="15"/>
        <v>201601</v>
      </c>
    </row>
    <row r="469" spans="1:13" x14ac:dyDescent="0.25">
      <c r="A469" s="35" t="str">
        <f>VLOOKUP(B469,ResCat!$A$2:$B$269,2,FALSE)</f>
        <v>AGDMHC</v>
      </c>
      <c r="B469" s="68" t="str">
        <f>IF(ISNA(VLOOKUP(C469,COA!$A$2:$B$340,2,FALSE)),"XXX",VLOOKUP(C469,COA!$A$2:$B$340,2,FALSE))</f>
        <v>D76</v>
      </c>
      <c r="C469" s="149" t="str">
        <f t="shared" si="16"/>
        <v>0002-1014-0042</v>
      </c>
      <c r="D469" s="134" t="s">
        <v>630</v>
      </c>
      <c r="E469" s="134" t="s">
        <v>450</v>
      </c>
      <c r="F469" s="134" t="s">
        <v>686</v>
      </c>
      <c r="G469" s="134" t="s">
        <v>1028</v>
      </c>
      <c r="H469" s="134" t="s">
        <v>1023</v>
      </c>
      <c r="I469" s="134" t="s">
        <v>368</v>
      </c>
      <c r="J469" s="135">
        <v>14400</v>
      </c>
      <c r="K469" s="135">
        <v>0</v>
      </c>
      <c r="L469" s="135">
        <v>0</v>
      </c>
      <c r="M469" s="133" t="str">
        <f t="shared" si="15"/>
        <v>201601</v>
      </c>
    </row>
    <row r="470" spans="1:13" x14ac:dyDescent="0.25">
      <c r="A470" s="35" t="str">
        <f>VLOOKUP(B470,ResCat!$A$2:$B$269,2,FALSE)</f>
        <v>AGDMHC</v>
      </c>
      <c r="B470" s="68" t="str">
        <f>IF(ISNA(VLOOKUP(C470,COA!$A$2:$B$340,2,FALSE)),"XXX",VLOOKUP(C470,COA!$A$2:$B$340,2,FALSE))</f>
        <v>D76</v>
      </c>
      <c r="C470" s="149" t="str">
        <f t="shared" si="16"/>
        <v>0002-1014-0042</v>
      </c>
      <c r="D470" s="134" t="s">
        <v>630</v>
      </c>
      <c r="E470" s="134" t="s">
        <v>450</v>
      </c>
      <c r="F470" s="134" t="s">
        <v>686</v>
      </c>
      <c r="G470" s="134" t="s">
        <v>347</v>
      </c>
      <c r="H470" s="134" t="s">
        <v>1023</v>
      </c>
      <c r="I470" s="134" t="s">
        <v>368</v>
      </c>
      <c r="J470" s="135">
        <v>4051</v>
      </c>
      <c r="K470" s="135">
        <v>0</v>
      </c>
      <c r="L470" s="135">
        <v>0</v>
      </c>
      <c r="M470" s="133" t="str">
        <f t="shared" si="15"/>
        <v>201603</v>
      </c>
    </row>
    <row r="471" spans="1:13" x14ac:dyDescent="0.25">
      <c r="A471" s="35" t="str">
        <f>VLOOKUP(B471,ResCat!$A$2:$B$269,2,FALSE)</f>
        <v>AGDMHC</v>
      </c>
      <c r="B471" s="68" t="str">
        <f>IF(ISNA(VLOOKUP(C471,COA!$A$2:$B$340,2,FALSE)),"XXX",VLOOKUP(C471,COA!$A$2:$B$340,2,FALSE))</f>
        <v>D76</v>
      </c>
      <c r="C471" s="149" t="str">
        <f t="shared" si="16"/>
        <v>0002-1014-0042</v>
      </c>
      <c r="D471" s="134" t="s">
        <v>630</v>
      </c>
      <c r="E471" s="134" t="s">
        <v>450</v>
      </c>
      <c r="F471" s="134" t="s">
        <v>686</v>
      </c>
      <c r="G471" s="134" t="s">
        <v>361</v>
      </c>
      <c r="H471" s="134" t="s">
        <v>1023</v>
      </c>
      <c r="I471" s="134" t="s">
        <v>368</v>
      </c>
      <c r="J471" s="135">
        <v>762</v>
      </c>
      <c r="K471" s="135">
        <v>684</v>
      </c>
      <c r="L471" s="135">
        <v>547.20000000000005</v>
      </c>
      <c r="M471" s="133" t="str">
        <f t="shared" si="15"/>
        <v>201604</v>
      </c>
    </row>
    <row r="472" spans="1:13" x14ac:dyDescent="0.25">
      <c r="A472" s="35" t="str">
        <f>VLOOKUP(B472,ResCat!$A$2:$B$269,2,FALSE)</f>
        <v>AGDMHC</v>
      </c>
      <c r="B472" s="68" t="str">
        <f>IF(ISNA(VLOOKUP(C472,COA!$A$2:$B$340,2,FALSE)),"XXX",VLOOKUP(C472,COA!$A$2:$B$340,2,FALSE))</f>
        <v>D76</v>
      </c>
      <c r="C472" s="149" t="str">
        <f t="shared" si="16"/>
        <v>0002-1014-0042</v>
      </c>
      <c r="D472" s="134" t="s">
        <v>630</v>
      </c>
      <c r="E472" s="134" t="s">
        <v>450</v>
      </c>
      <c r="F472" s="134" t="s">
        <v>686</v>
      </c>
      <c r="G472" s="134" t="s">
        <v>357</v>
      </c>
      <c r="H472" s="134" t="s">
        <v>1023</v>
      </c>
      <c r="I472" s="134" t="s">
        <v>368</v>
      </c>
      <c r="J472" s="135">
        <v>6232.4</v>
      </c>
      <c r="K472" s="135">
        <v>567.4</v>
      </c>
      <c r="L472" s="135">
        <v>283.7</v>
      </c>
      <c r="M472" s="133" t="str">
        <f t="shared" si="15"/>
        <v>201606</v>
      </c>
    </row>
    <row r="473" spans="1:13" x14ac:dyDescent="0.25">
      <c r="A473" s="35" t="str">
        <f>VLOOKUP(B473,ResCat!$A$2:$B$269,2,FALSE)</f>
        <v>AGDMHC</v>
      </c>
      <c r="B473" s="68" t="str">
        <f>IF(ISNA(VLOOKUP(C473,COA!$A$2:$B$340,2,FALSE)),"XXX",VLOOKUP(C473,COA!$A$2:$B$340,2,FALSE))</f>
        <v>D76</v>
      </c>
      <c r="C473" s="149" t="str">
        <f t="shared" si="16"/>
        <v>0002-1014-0042</v>
      </c>
      <c r="D473" s="134" t="s">
        <v>630</v>
      </c>
      <c r="E473" s="134" t="s">
        <v>450</v>
      </c>
      <c r="F473" s="134" t="s">
        <v>686</v>
      </c>
      <c r="G473" s="134" t="s">
        <v>314</v>
      </c>
      <c r="H473" s="134" t="s">
        <v>1023</v>
      </c>
      <c r="I473" s="134" t="s">
        <v>368</v>
      </c>
      <c r="J473" s="135">
        <v>791</v>
      </c>
      <c r="K473" s="135">
        <v>400</v>
      </c>
      <c r="L473" s="135">
        <v>20</v>
      </c>
      <c r="M473" s="133" t="str">
        <f t="shared" si="15"/>
        <v>201607</v>
      </c>
    </row>
    <row r="474" spans="1:13" x14ac:dyDescent="0.25">
      <c r="A474" s="35" t="str">
        <f>VLOOKUP(B474,ResCat!$A$2:$B$269,2,FALSE)</f>
        <v>AGDMHC</v>
      </c>
      <c r="B474" s="68" t="str">
        <f>IF(ISNA(VLOOKUP(C474,COA!$A$2:$B$340,2,FALSE)),"XXX",VLOOKUP(C474,COA!$A$2:$B$340,2,FALSE))</f>
        <v>D76</v>
      </c>
      <c r="C474" s="149" t="str">
        <f t="shared" si="16"/>
        <v>0002-1014-0042</v>
      </c>
      <c r="D474" s="134" t="s">
        <v>630</v>
      </c>
      <c r="E474" s="134" t="s">
        <v>450</v>
      </c>
      <c r="F474" s="134" t="s">
        <v>686</v>
      </c>
      <c r="G474" s="134" t="s">
        <v>339</v>
      </c>
      <c r="H474" s="134" t="s">
        <v>1023</v>
      </c>
      <c r="I474" s="134" t="s">
        <v>368</v>
      </c>
      <c r="J474" s="135">
        <v>200</v>
      </c>
      <c r="K474" s="135">
        <v>200</v>
      </c>
      <c r="L474" s="135">
        <v>100</v>
      </c>
      <c r="M474" s="133" t="str">
        <f t="shared" si="15"/>
        <v>201608</v>
      </c>
    </row>
    <row r="475" spans="1:13" x14ac:dyDescent="0.25">
      <c r="A475" s="35" t="str">
        <f>VLOOKUP(B475,ResCat!$A$2:$B$269,2,FALSE)</f>
        <v>AGDMHC</v>
      </c>
      <c r="B475" s="68" t="str">
        <f>IF(ISNA(VLOOKUP(C475,COA!$A$2:$B$340,2,FALSE)),"XXX",VLOOKUP(C475,COA!$A$2:$B$340,2,FALSE))</f>
        <v>D76</v>
      </c>
      <c r="C475" s="149" t="str">
        <f t="shared" si="16"/>
        <v>0002-1014-0042</v>
      </c>
      <c r="D475" s="134" t="s">
        <v>630</v>
      </c>
      <c r="E475" s="134" t="s">
        <v>450</v>
      </c>
      <c r="F475" s="134" t="s">
        <v>686</v>
      </c>
      <c r="G475" s="134" t="s">
        <v>342</v>
      </c>
      <c r="H475" s="134" t="s">
        <v>1023</v>
      </c>
      <c r="I475" s="134" t="s">
        <v>368</v>
      </c>
      <c r="J475" s="135">
        <v>200</v>
      </c>
      <c r="K475" s="135">
        <v>200</v>
      </c>
      <c r="L475" s="135">
        <v>100</v>
      </c>
      <c r="M475" s="133" t="str">
        <f t="shared" si="15"/>
        <v>201609</v>
      </c>
    </row>
    <row r="476" spans="1:13" x14ac:dyDescent="0.25">
      <c r="A476" s="35" t="str">
        <f>VLOOKUP(B476,ResCat!$A$2:$B$269,2,FALSE)</f>
        <v>AGDMHC</v>
      </c>
      <c r="B476" s="68" t="str">
        <f>IF(ISNA(VLOOKUP(C476,COA!$A$2:$B$340,2,FALSE)),"XXX",VLOOKUP(C476,COA!$A$2:$B$340,2,FALSE))</f>
        <v>D76</v>
      </c>
      <c r="C476" s="149" t="str">
        <f t="shared" si="16"/>
        <v>0002-1014-0042</v>
      </c>
      <c r="D476" s="134" t="s">
        <v>630</v>
      </c>
      <c r="E476" s="134" t="s">
        <v>450</v>
      </c>
      <c r="F476" s="134" t="s">
        <v>686</v>
      </c>
      <c r="G476" s="134" t="s">
        <v>316</v>
      </c>
      <c r="H476" s="134" t="s">
        <v>1023</v>
      </c>
      <c r="I476" s="134" t="s">
        <v>368</v>
      </c>
      <c r="J476" s="135">
        <v>200</v>
      </c>
      <c r="K476" s="135">
        <v>200</v>
      </c>
      <c r="L476" s="135">
        <v>100</v>
      </c>
      <c r="M476" s="133" t="str">
        <f t="shared" si="15"/>
        <v>201610</v>
      </c>
    </row>
    <row r="477" spans="1:13" x14ac:dyDescent="0.25">
      <c r="A477" s="35" t="str">
        <f>VLOOKUP(B477,ResCat!$A$2:$B$269,2,FALSE)</f>
        <v>AGDMHC</v>
      </c>
      <c r="B477" s="68" t="str">
        <f>IF(ISNA(VLOOKUP(C477,COA!$A$2:$B$340,2,FALSE)),"XXX",VLOOKUP(C477,COA!$A$2:$B$340,2,FALSE))</f>
        <v>D76</v>
      </c>
      <c r="C477" s="149" t="str">
        <f t="shared" si="16"/>
        <v>0002-1014-0042</v>
      </c>
      <c r="D477" s="134" t="s">
        <v>630</v>
      </c>
      <c r="E477" s="134" t="s">
        <v>450</v>
      </c>
      <c r="F477" s="134" t="s">
        <v>686</v>
      </c>
      <c r="G477" s="134" t="s">
        <v>318</v>
      </c>
      <c r="H477" s="134" t="s">
        <v>1023</v>
      </c>
      <c r="I477" s="134" t="s">
        <v>368</v>
      </c>
      <c r="J477" s="135">
        <v>10002.799999999999</v>
      </c>
      <c r="K477" s="135">
        <v>960.8</v>
      </c>
      <c r="L477" s="135">
        <v>480.4</v>
      </c>
      <c r="M477" s="133" t="str">
        <f t="shared" si="15"/>
        <v>201611</v>
      </c>
    </row>
    <row r="478" spans="1:13" x14ac:dyDescent="0.25">
      <c r="A478" s="35" t="str">
        <f>VLOOKUP(B478,ResCat!$A$2:$B$269,2,FALSE)</f>
        <v>AGDMHC</v>
      </c>
      <c r="B478" s="68" t="str">
        <f>IF(ISNA(VLOOKUP(C478,COA!$A$2:$B$340,2,FALSE)),"XXX",VLOOKUP(C478,COA!$A$2:$B$340,2,FALSE))</f>
        <v>D76</v>
      </c>
      <c r="C478" s="149" t="str">
        <f t="shared" si="16"/>
        <v>0002-1014-0042</v>
      </c>
      <c r="D478" s="134" t="s">
        <v>630</v>
      </c>
      <c r="E478" s="134" t="s">
        <v>450</v>
      </c>
      <c r="F478" s="134" t="s">
        <v>686</v>
      </c>
      <c r="G478" s="134" t="s">
        <v>320</v>
      </c>
      <c r="H478" s="134" t="s">
        <v>1023</v>
      </c>
      <c r="I478" s="134" t="s">
        <v>368</v>
      </c>
      <c r="J478" s="135">
        <v>1389.32</v>
      </c>
      <c r="K478" s="135">
        <v>504.32</v>
      </c>
      <c r="L478" s="135">
        <v>252.16</v>
      </c>
      <c r="M478" s="133" t="str">
        <f t="shared" si="15"/>
        <v>201612</v>
      </c>
    </row>
    <row r="479" spans="1:13" x14ac:dyDescent="0.25">
      <c r="A479" s="35" t="str">
        <f>VLOOKUP(B479,ResCat!$A$2:$B$269,2,FALSE)</f>
        <v>AGDMHC</v>
      </c>
      <c r="B479" s="68" t="str">
        <f>IF(ISNA(VLOOKUP(C479,COA!$A$2:$B$340,2,FALSE)),"XXX",VLOOKUP(C479,COA!$A$2:$B$340,2,FALSE))</f>
        <v>D76</v>
      </c>
      <c r="C479" s="149" t="str">
        <f t="shared" si="16"/>
        <v>0002-1014-0042</v>
      </c>
      <c r="D479" s="134" t="s">
        <v>630</v>
      </c>
      <c r="E479" s="134" t="s">
        <v>450</v>
      </c>
      <c r="F479" s="134" t="s">
        <v>686</v>
      </c>
      <c r="G479" s="134" t="s">
        <v>322</v>
      </c>
      <c r="H479" s="134" t="s">
        <v>1023</v>
      </c>
      <c r="I479" s="134" t="s">
        <v>368</v>
      </c>
      <c r="J479" s="135">
        <v>13303.32</v>
      </c>
      <c r="K479" s="135">
        <v>715.7</v>
      </c>
      <c r="L479" s="135">
        <v>447.46</v>
      </c>
      <c r="M479" s="133" t="str">
        <f t="shared" si="15"/>
        <v>201701</v>
      </c>
    </row>
    <row r="480" spans="1:13" x14ac:dyDescent="0.25">
      <c r="A480" s="35" t="str">
        <f>VLOOKUP(B480,ResCat!$A$2:$B$269,2,FALSE)</f>
        <v>AGDMHC</v>
      </c>
      <c r="B480" s="68" t="str">
        <f>IF(ISNA(VLOOKUP(C480,COA!$A$2:$B$340,2,FALSE)),"XXX",VLOOKUP(C480,COA!$A$2:$B$340,2,FALSE))</f>
        <v>D76</v>
      </c>
      <c r="C480" s="149" t="str">
        <f t="shared" si="16"/>
        <v>0002-1014-0042</v>
      </c>
      <c r="D480" s="134" t="s">
        <v>630</v>
      </c>
      <c r="E480" s="134" t="s">
        <v>450</v>
      </c>
      <c r="F480" s="134" t="s">
        <v>686</v>
      </c>
      <c r="G480" s="134" t="s">
        <v>324</v>
      </c>
      <c r="H480" s="134" t="s">
        <v>1023</v>
      </c>
      <c r="I480" s="134" t="s">
        <v>368</v>
      </c>
      <c r="J480" s="135">
        <v>2275.3200000000002</v>
      </c>
      <c r="K480" s="135">
        <v>504.32</v>
      </c>
      <c r="L480" s="135">
        <v>252.16</v>
      </c>
      <c r="M480" s="133" t="str">
        <f t="shared" si="15"/>
        <v>201702</v>
      </c>
    </row>
    <row r="481" spans="1:13" x14ac:dyDescent="0.25">
      <c r="A481" s="35" t="str">
        <f>VLOOKUP(B481,ResCat!$A$2:$B$269,2,FALSE)</f>
        <v>AGDMHC</v>
      </c>
      <c r="B481" s="68" t="str">
        <f>IF(ISNA(VLOOKUP(C481,COA!$A$2:$B$340,2,FALSE)),"XXX",VLOOKUP(C481,COA!$A$2:$B$340,2,FALSE))</f>
        <v>D76</v>
      </c>
      <c r="C481" s="149" t="str">
        <f t="shared" si="16"/>
        <v>0002-1014-0042</v>
      </c>
      <c r="D481" s="134" t="s">
        <v>630</v>
      </c>
      <c r="E481" s="134" t="s">
        <v>450</v>
      </c>
      <c r="F481" s="134" t="s">
        <v>686</v>
      </c>
      <c r="G481" s="134" t="s">
        <v>326</v>
      </c>
      <c r="H481" s="134" t="s">
        <v>1023</v>
      </c>
      <c r="I481" s="134" t="s">
        <v>368</v>
      </c>
      <c r="J481" s="135">
        <v>1127.32</v>
      </c>
      <c r="K481" s="135">
        <v>726.31999999999994</v>
      </c>
      <c r="L481" s="135">
        <v>343.56</v>
      </c>
      <c r="M481" s="133" t="str">
        <f t="shared" si="15"/>
        <v>201703</v>
      </c>
    </row>
    <row r="482" spans="1:13" x14ac:dyDescent="0.25">
      <c r="A482" s="35" t="str">
        <f>VLOOKUP(B482,ResCat!$A$2:$B$269,2,FALSE)</f>
        <v>AGDMHC</v>
      </c>
      <c r="B482" s="68" t="str">
        <f>IF(ISNA(VLOOKUP(C482,COA!$A$2:$B$340,2,FALSE)),"XXX",VLOOKUP(C482,COA!$A$2:$B$340,2,FALSE))</f>
        <v>D76</v>
      </c>
      <c r="C482" s="149" t="str">
        <f t="shared" si="16"/>
        <v>0002-1014-0042</v>
      </c>
      <c r="D482" s="134" t="s">
        <v>630</v>
      </c>
      <c r="E482" s="134" t="s">
        <v>450</v>
      </c>
      <c r="F482" s="134" t="s">
        <v>686</v>
      </c>
      <c r="G482" s="134" t="s">
        <v>328</v>
      </c>
      <c r="H482" s="134" t="s">
        <v>1023</v>
      </c>
      <c r="I482" s="134" t="s">
        <v>368</v>
      </c>
      <c r="J482" s="135">
        <v>15192.539999999999</v>
      </c>
      <c r="K482" s="135">
        <v>7252.1399999999994</v>
      </c>
      <c r="L482" s="135">
        <v>3646.0699999999997</v>
      </c>
      <c r="M482" s="133" t="str">
        <f t="shared" si="15"/>
        <v>201704</v>
      </c>
    </row>
    <row r="483" spans="1:13" x14ac:dyDescent="0.25">
      <c r="A483" s="35" t="str">
        <f>VLOOKUP(B483,ResCat!$A$2:$B$269,2,FALSE)</f>
        <v>AGDMHC</v>
      </c>
      <c r="B483" s="68" t="str">
        <f>IF(ISNA(VLOOKUP(C483,COA!$A$2:$B$340,2,FALSE)),"XXX",VLOOKUP(C483,COA!$A$2:$B$340,2,FALSE))</f>
        <v>D76</v>
      </c>
      <c r="C483" s="149" t="str">
        <f t="shared" si="16"/>
        <v>0002-1014-0042</v>
      </c>
      <c r="D483" s="134" t="s">
        <v>630</v>
      </c>
      <c r="E483" s="134" t="s">
        <v>450</v>
      </c>
      <c r="F483" s="134" t="s">
        <v>686</v>
      </c>
      <c r="G483" s="134" t="s">
        <v>330</v>
      </c>
      <c r="H483" s="134" t="s">
        <v>1023</v>
      </c>
      <c r="I483" s="134" t="s">
        <v>368</v>
      </c>
      <c r="J483" s="135">
        <v>5772.5599999999995</v>
      </c>
      <c r="K483" s="135">
        <v>3360.81</v>
      </c>
      <c r="L483" s="135">
        <v>2023.98</v>
      </c>
      <c r="M483" s="133" t="str">
        <f t="shared" si="15"/>
        <v>201705</v>
      </c>
    </row>
    <row r="484" spans="1:13" x14ac:dyDescent="0.25">
      <c r="A484" s="35" t="str">
        <f>VLOOKUP(B484,ResCat!$A$2:$B$269,2,FALSE)</f>
        <v>AGDMHC</v>
      </c>
      <c r="B484" s="68" t="str">
        <f>IF(ISNA(VLOOKUP(C484,COA!$A$2:$B$340,2,FALSE)),"XXX",VLOOKUP(C484,COA!$A$2:$B$340,2,FALSE))</f>
        <v>D76</v>
      </c>
      <c r="C484" s="149" t="str">
        <f t="shared" si="16"/>
        <v>0002-1014-0042</v>
      </c>
      <c r="D484" s="134" t="s">
        <v>630</v>
      </c>
      <c r="E484" s="134" t="s">
        <v>450</v>
      </c>
      <c r="F484" s="134" t="s">
        <v>686</v>
      </c>
      <c r="G484" s="134" t="s">
        <v>332</v>
      </c>
      <c r="H484" s="134" t="s">
        <v>1023</v>
      </c>
      <c r="I484" s="134" t="s">
        <v>368</v>
      </c>
      <c r="J484" s="135">
        <v>11647.560000000001</v>
      </c>
      <c r="K484" s="135">
        <v>4002.56</v>
      </c>
      <c r="L484" s="135">
        <v>2992.18</v>
      </c>
      <c r="M484" s="133" t="str">
        <f t="shared" si="15"/>
        <v>201706</v>
      </c>
    </row>
    <row r="485" spans="1:13" x14ac:dyDescent="0.25">
      <c r="A485" s="35" t="str">
        <f>VLOOKUP(B485,ResCat!$A$2:$B$269,2,FALSE)</f>
        <v>AGDMHC</v>
      </c>
      <c r="B485" s="68" t="str">
        <f>IF(ISNA(VLOOKUP(C485,COA!$A$2:$B$340,2,FALSE)),"XXX",VLOOKUP(C485,COA!$A$2:$B$340,2,FALSE))</f>
        <v>D76</v>
      </c>
      <c r="C485" s="149" t="str">
        <f t="shared" si="16"/>
        <v>0002-1014-0042</v>
      </c>
      <c r="D485" s="134" t="s">
        <v>630</v>
      </c>
      <c r="E485" s="134" t="s">
        <v>450</v>
      </c>
      <c r="F485" s="134" t="s">
        <v>686</v>
      </c>
      <c r="G485" s="134" t="s">
        <v>335</v>
      </c>
      <c r="H485" s="134" t="s">
        <v>1023</v>
      </c>
      <c r="I485" s="134" t="s">
        <v>368</v>
      </c>
      <c r="J485" s="135">
        <v>19624.759999999998</v>
      </c>
      <c r="K485" s="135">
        <v>5138.5599999999995</v>
      </c>
      <c r="L485" s="135">
        <v>3728.2799999999997</v>
      </c>
      <c r="M485" s="133" t="str">
        <f t="shared" si="15"/>
        <v>201707</v>
      </c>
    </row>
    <row r="486" spans="1:13" x14ac:dyDescent="0.25">
      <c r="A486" s="35" t="str">
        <f>VLOOKUP(B486,ResCat!$A$2:$B$269,2,FALSE)</f>
        <v>AGDMHC</v>
      </c>
      <c r="B486" s="68" t="str">
        <f>IF(ISNA(VLOOKUP(C486,COA!$A$2:$B$340,2,FALSE)),"XXX",VLOOKUP(C486,COA!$A$2:$B$340,2,FALSE))</f>
        <v>D76</v>
      </c>
      <c r="C486" s="149" t="str">
        <f t="shared" si="16"/>
        <v>0002-1014-0042</v>
      </c>
      <c r="D486" s="134" t="s">
        <v>630</v>
      </c>
      <c r="E486" s="134" t="s">
        <v>450</v>
      </c>
      <c r="F486" s="134" t="s">
        <v>686</v>
      </c>
      <c r="G486" s="134" t="s">
        <v>4</v>
      </c>
      <c r="H486" s="134" t="s">
        <v>1023</v>
      </c>
      <c r="I486" s="134" t="s">
        <v>368</v>
      </c>
      <c r="J486" s="135">
        <v>49312.530000000006</v>
      </c>
      <c r="K486" s="135">
        <v>7441.5299999999988</v>
      </c>
      <c r="L486" s="135">
        <v>4781.16</v>
      </c>
      <c r="M486" s="133" t="str">
        <f t="shared" si="15"/>
        <v>201708</v>
      </c>
    </row>
    <row r="487" spans="1:13" x14ac:dyDescent="0.25">
      <c r="A487" s="35" t="str">
        <f>VLOOKUP(B487,ResCat!$A$2:$B$269,2,FALSE)</f>
        <v>AGDMHC</v>
      </c>
      <c r="B487" s="68" t="str">
        <f>IF(ISNA(VLOOKUP(C487,COA!$A$2:$B$340,2,FALSE)),"XXX",VLOOKUP(C487,COA!$A$2:$B$340,2,FALSE))</f>
        <v>D76</v>
      </c>
      <c r="C487" s="149" t="str">
        <f t="shared" si="16"/>
        <v>0002-1014-0042</v>
      </c>
      <c r="D487" s="134" t="s">
        <v>630</v>
      </c>
      <c r="E487" s="134" t="s">
        <v>450</v>
      </c>
      <c r="F487" s="134" t="s">
        <v>686</v>
      </c>
      <c r="G487" s="134" t="s">
        <v>511</v>
      </c>
      <c r="H487" s="134" t="s">
        <v>1023</v>
      </c>
      <c r="I487" s="134" t="s">
        <v>368</v>
      </c>
      <c r="J487" s="135">
        <v>41116.06</v>
      </c>
      <c r="K487" s="135">
        <v>8789.36</v>
      </c>
      <c r="L487" s="135">
        <v>6693.36</v>
      </c>
      <c r="M487" s="133" t="str">
        <f t="shared" si="15"/>
        <v>201709</v>
      </c>
    </row>
    <row r="488" spans="1:13" x14ac:dyDescent="0.25">
      <c r="A488" s="35" t="str">
        <f>VLOOKUP(B488,ResCat!$A$2:$B$269,2,FALSE)</f>
        <v>AGDMHC</v>
      </c>
      <c r="B488" s="68" t="str">
        <f>IF(ISNA(VLOOKUP(C488,COA!$A$2:$B$340,2,FALSE)),"XXX",VLOOKUP(C488,COA!$A$2:$B$340,2,FALSE))</f>
        <v>D76</v>
      </c>
      <c r="C488" s="149" t="str">
        <f t="shared" si="16"/>
        <v>0002-1014-0042</v>
      </c>
      <c r="D488" s="134" t="s">
        <v>630</v>
      </c>
      <c r="E488" s="134" t="s">
        <v>450</v>
      </c>
      <c r="F488" s="134" t="s">
        <v>686</v>
      </c>
      <c r="G488" s="134" t="s">
        <v>969</v>
      </c>
      <c r="H488" s="134" t="s">
        <v>1023</v>
      </c>
      <c r="I488" s="134" t="s">
        <v>368</v>
      </c>
      <c r="J488" s="135">
        <v>24372.14</v>
      </c>
      <c r="K488" s="135">
        <v>13567.360000000002</v>
      </c>
      <c r="L488" s="135">
        <v>9726.4</v>
      </c>
      <c r="M488" s="133" t="str">
        <f t="shared" si="15"/>
        <v>201710</v>
      </c>
    </row>
    <row r="489" spans="1:13" x14ac:dyDescent="0.25">
      <c r="A489" s="35" t="str">
        <f>VLOOKUP(B489,ResCat!$A$2:$B$269,2,FALSE)</f>
        <v>AGDMHC</v>
      </c>
      <c r="B489" s="68" t="str">
        <f>IF(ISNA(VLOOKUP(C489,COA!$A$2:$B$340,2,FALSE)),"XXX",VLOOKUP(C489,COA!$A$2:$B$340,2,FALSE))</f>
        <v>D76</v>
      </c>
      <c r="C489" s="149" t="str">
        <f t="shared" si="16"/>
        <v>0002-1014-0042</v>
      </c>
      <c r="D489" s="134" t="s">
        <v>630</v>
      </c>
      <c r="E489" s="134" t="s">
        <v>450</v>
      </c>
      <c r="F489" s="134" t="s">
        <v>686</v>
      </c>
      <c r="G489" s="134" t="s">
        <v>961</v>
      </c>
      <c r="H489" s="134" t="s">
        <v>1023</v>
      </c>
      <c r="I489" s="134" t="s">
        <v>368</v>
      </c>
      <c r="J489" s="135">
        <v>88804.95</v>
      </c>
      <c r="K489" s="135">
        <v>26808.11</v>
      </c>
      <c r="L489" s="135">
        <v>18564.949999999997</v>
      </c>
      <c r="M489" s="133" t="str">
        <f t="shared" si="15"/>
        <v>201711</v>
      </c>
    </row>
    <row r="490" spans="1:13" x14ac:dyDescent="0.25">
      <c r="A490" s="35" t="str">
        <f>VLOOKUP(B490,ResCat!$A$2:$B$269,2,FALSE)</f>
        <v>AGDMHC</v>
      </c>
      <c r="B490" s="68" t="str">
        <f>IF(ISNA(VLOOKUP(C490,COA!$A$2:$B$340,2,FALSE)),"XXX",VLOOKUP(C490,COA!$A$2:$B$340,2,FALSE))</f>
        <v>D76</v>
      </c>
      <c r="C490" s="149" t="str">
        <f t="shared" si="16"/>
        <v>0002-1014-0042</v>
      </c>
      <c r="D490" s="134" t="s">
        <v>630</v>
      </c>
      <c r="E490" s="134" t="s">
        <v>450</v>
      </c>
      <c r="F490" s="134" t="s">
        <v>686</v>
      </c>
      <c r="G490" s="134" t="s">
        <v>970</v>
      </c>
      <c r="H490" s="134" t="s">
        <v>1023</v>
      </c>
      <c r="I490" s="134" t="s">
        <v>368</v>
      </c>
      <c r="J490" s="135">
        <v>258709.35999999996</v>
      </c>
      <c r="K490" s="135">
        <v>133320.43000000002</v>
      </c>
      <c r="L490" s="135">
        <v>100357.47000000015</v>
      </c>
      <c r="M490" s="133" t="str">
        <f t="shared" si="15"/>
        <v>201712</v>
      </c>
    </row>
    <row r="491" spans="1:13" x14ac:dyDescent="0.25">
      <c r="A491" s="35" t="str">
        <f>VLOOKUP(B491,ResCat!$A$2:$B$269,2,FALSE)</f>
        <v>AGDMHC</v>
      </c>
      <c r="B491" s="68" t="str">
        <f>IF(ISNA(VLOOKUP(C491,COA!$A$2:$B$340,2,FALSE)),"XXX",VLOOKUP(C491,COA!$A$2:$B$340,2,FALSE))</f>
        <v>D76</v>
      </c>
      <c r="C491" s="149" t="str">
        <f t="shared" si="16"/>
        <v>0002-1014-0042</v>
      </c>
      <c r="D491" s="134" t="s">
        <v>630</v>
      </c>
      <c r="E491" s="134" t="s">
        <v>450</v>
      </c>
      <c r="F491" s="134" t="s">
        <v>686</v>
      </c>
      <c r="G491" s="134" t="s">
        <v>1023</v>
      </c>
      <c r="H491" s="134" t="s">
        <v>1023</v>
      </c>
      <c r="I491" s="134" t="s">
        <v>368</v>
      </c>
      <c r="J491" s="135">
        <v>428327.56000000006</v>
      </c>
      <c r="K491" s="135">
        <v>264511.03000000003</v>
      </c>
      <c r="L491" s="135">
        <v>203958.01999999981</v>
      </c>
      <c r="M491" s="133" t="str">
        <f t="shared" si="15"/>
        <v>201801</v>
      </c>
    </row>
    <row r="492" spans="1:13" x14ac:dyDescent="0.25">
      <c r="A492" s="35" t="str">
        <f>VLOOKUP(B492,ResCat!$A$2:$B$269,2,FALSE)</f>
        <v>XXX</v>
      </c>
      <c r="B492" s="68" t="str">
        <f>IF(ISNA(VLOOKUP(C492,COA!$A$2:$B$340,2,FALSE)),"XXX",VLOOKUP(C492,COA!$A$2:$B$340,2,FALSE))</f>
        <v>XXX</v>
      </c>
      <c r="C492" s="149" t="str">
        <f t="shared" si="16"/>
        <v>0003-0000-0011</v>
      </c>
      <c r="D492" s="134" t="s">
        <v>463</v>
      </c>
      <c r="E492" s="134" t="s">
        <v>510</v>
      </c>
      <c r="F492" s="134" t="s">
        <v>458</v>
      </c>
      <c r="G492" s="134" t="s">
        <v>344</v>
      </c>
      <c r="H492" s="134" t="s">
        <v>1023</v>
      </c>
      <c r="I492" s="134" t="s">
        <v>336</v>
      </c>
      <c r="J492" s="135">
        <v>18128</v>
      </c>
      <c r="K492" s="135">
        <v>0</v>
      </c>
      <c r="L492" s="135">
        <v>0</v>
      </c>
      <c r="M492" s="133" t="str">
        <f t="shared" si="15"/>
        <v>201601</v>
      </c>
    </row>
    <row r="493" spans="1:13" x14ac:dyDescent="0.25">
      <c r="A493" s="35" t="str">
        <f>VLOOKUP(B493,ResCat!$A$2:$B$269,2,FALSE)</f>
        <v>XXX</v>
      </c>
      <c r="B493" s="68" t="str">
        <f>IF(ISNA(VLOOKUP(C493,COA!$A$2:$B$340,2,FALSE)),"XXX",VLOOKUP(C493,COA!$A$2:$B$340,2,FALSE))</f>
        <v>XXX</v>
      </c>
      <c r="C493" s="149" t="str">
        <f t="shared" si="16"/>
        <v>0003-0000-0011</v>
      </c>
      <c r="D493" s="134" t="s">
        <v>463</v>
      </c>
      <c r="E493" s="134" t="s">
        <v>510</v>
      </c>
      <c r="F493" s="134" t="s">
        <v>458</v>
      </c>
      <c r="G493" s="134" t="s">
        <v>345</v>
      </c>
      <c r="H493" s="134" t="s">
        <v>1023</v>
      </c>
      <c r="I493" s="134" t="s">
        <v>3</v>
      </c>
      <c r="J493" s="135">
        <v>-24</v>
      </c>
      <c r="K493" s="135">
        <v>0</v>
      </c>
      <c r="L493" s="135">
        <v>0</v>
      </c>
      <c r="M493" s="133" t="str">
        <f t="shared" si="15"/>
        <v>201601</v>
      </c>
    </row>
    <row r="494" spans="1:13" x14ac:dyDescent="0.25">
      <c r="A494" s="35" t="str">
        <f>VLOOKUP(B494,ResCat!$A$2:$B$269,2,FALSE)</f>
        <v>XXX</v>
      </c>
      <c r="B494" s="68" t="str">
        <f>IF(ISNA(VLOOKUP(C494,COA!$A$2:$B$340,2,FALSE)),"XXX",VLOOKUP(C494,COA!$A$2:$B$340,2,FALSE))</f>
        <v>XXX</v>
      </c>
      <c r="C494" s="149" t="str">
        <f t="shared" si="16"/>
        <v>0003-0000-0011</v>
      </c>
      <c r="D494" s="134" t="s">
        <v>463</v>
      </c>
      <c r="E494" s="134" t="s">
        <v>510</v>
      </c>
      <c r="F494" s="134" t="s">
        <v>458</v>
      </c>
      <c r="G494" s="134" t="s">
        <v>345</v>
      </c>
      <c r="H494" s="134" t="s">
        <v>1023</v>
      </c>
      <c r="I494" s="134" t="s">
        <v>371</v>
      </c>
      <c r="J494" s="135">
        <v>-2193.1999999999998</v>
      </c>
      <c r="K494" s="135">
        <v>-320.67</v>
      </c>
      <c r="L494" s="135">
        <v>-320.67</v>
      </c>
      <c r="M494" s="133" t="str">
        <f t="shared" si="15"/>
        <v>201601</v>
      </c>
    </row>
    <row r="495" spans="1:13" x14ac:dyDescent="0.25">
      <c r="A495" s="35" t="str">
        <f>VLOOKUP(B495,ResCat!$A$2:$B$269,2,FALSE)</f>
        <v>XXX</v>
      </c>
      <c r="B495" s="68" t="str">
        <f>IF(ISNA(VLOOKUP(C495,COA!$A$2:$B$340,2,FALSE)),"XXX",VLOOKUP(C495,COA!$A$2:$B$340,2,FALSE))</f>
        <v>XXX</v>
      </c>
      <c r="C495" s="149" t="str">
        <f t="shared" si="16"/>
        <v>0003-0000-0012</v>
      </c>
      <c r="D495" s="134" t="s">
        <v>463</v>
      </c>
      <c r="E495" s="134" t="s">
        <v>510</v>
      </c>
      <c r="F495" s="134" t="s">
        <v>452</v>
      </c>
      <c r="G495" s="134" t="s">
        <v>1037</v>
      </c>
      <c r="H495" s="134" t="s">
        <v>1023</v>
      </c>
      <c r="I495" s="134" t="s">
        <v>2</v>
      </c>
      <c r="J495" s="135">
        <v>-431</v>
      </c>
      <c r="K495" s="135">
        <v>-322.64999999999998</v>
      </c>
      <c r="L495" s="135">
        <v>-322.64999999999998</v>
      </c>
      <c r="M495" s="133" t="str">
        <f t="shared" si="15"/>
        <v>201601</v>
      </c>
    </row>
    <row r="496" spans="1:13" x14ac:dyDescent="0.25">
      <c r="A496" s="35" t="str">
        <f>VLOOKUP(B496,ResCat!$A$2:$B$269,2,FALSE)</f>
        <v>XXX</v>
      </c>
      <c r="B496" s="68" t="str">
        <f>IF(ISNA(VLOOKUP(C496,COA!$A$2:$B$340,2,FALSE)),"XXX",VLOOKUP(C496,COA!$A$2:$B$340,2,FALSE))</f>
        <v>XXX</v>
      </c>
      <c r="C496" s="149" t="str">
        <f t="shared" si="16"/>
        <v>0003-0000-0012</v>
      </c>
      <c r="D496" s="134" t="s">
        <v>463</v>
      </c>
      <c r="E496" s="134" t="s">
        <v>510</v>
      </c>
      <c r="F496" s="134" t="s">
        <v>452</v>
      </c>
      <c r="G496" s="134" t="s">
        <v>1030</v>
      </c>
      <c r="H496" s="134" t="s">
        <v>1023</v>
      </c>
      <c r="I496" s="134" t="s">
        <v>2</v>
      </c>
      <c r="J496" s="135">
        <v>-443</v>
      </c>
      <c r="K496" s="135">
        <v>-86.63</v>
      </c>
      <c r="L496" s="135">
        <v>-86.63</v>
      </c>
      <c r="M496" s="133" t="str">
        <f t="shared" si="15"/>
        <v>201601</v>
      </c>
    </row>
    <row r="497" spans="1:13" x14ac:dyDescent="0.25">
      <c r="A497" s="35" t="str">
        <f>VLOOKUP(B497,ResCat!$A$2:$B$269,2,FALSE)</f>
        <v>XXX</v>
      </c>
      <c r="B497" s="68" t="str">
        <f>IF(ISNA(VLOOKUP(C497,COA!$A$2:$B$340,2,FALSE)),"XXX",VLOOKUP(C497,COA!$A$2:$B$340,2,FALSE))</f>
        <v>XXX</v>
      </c>
      <c r="C497" s="149" t="str">
        <f t="shared" si="16"/>
        <v>0003-0000-0012</v>
      </c>
      <c r="D497" s="134" t="s">
        <v>463</v>
      </c>
      <c r="E497" s="134" t="s">
        <v>510</v>
      </c>
      <c r="F497" s="134" t="s">
        <v>452</v>
      </c>
      <c r="G497" s="134" t="s">
        <v>345</v>
      </c>
      <c r="H497" s="134" t="s">
        <v>1023</v>
      </c>
      <c r="I497" s="134" t="s">
        <v>1</v>
      </c>
      <c r="J497" s="135">
        <v>89261.62000000001</v>
      </c>
      <c r="K497" s="135">
        <v>12855.14</v>
      </c>
      <c r="L497" s="135">
        <v>6505.14</v>
      </c>
      <c r="M497" s="133" t="str">
        <f t="shared" si="15"/>
        <v>201601</v>
      </c>
    </row>
    <row r="498" spans="1:13" x14ac:dyDescent="0.25">
      <c r="A498" s="35" t="str">
        <f>VLOOKUP(B498,ResCat!$A$2:$B$269,2,FALSE)</f>
        <v>XXX</v>
      </c>
      <c r="B498" s="68" t="str">
        <f>IF(ISNA(VLOOKUP(C498,COA!$A$2:$B$340,2,FALSE)),"XXX",VLOOKUP(C498,COA!$A$2:$B$340,2,FALSE))</f>
        <v>XXX</v>
      </c>
      <c r="C498" s="149" t="str">
        <f t="shared" si="16"/>
        <v>0003-0000-0012</v>
      </c>
      <c r="D498" s="134" t="s">
        <v>463</v>
      </c>
      <c r="E498" s="134" t="s">
        <v>510</v>
      </c>
      <c r="F498" s="134" t="s">
        <v>452</v>
      </c>
      <c r="G498" s="134" t="s">
        <v>346</v>
      </c>
      <c r="H498" s="134" t="s">
        <v>1023</v>
      </c>
      <c r="I498" s="134" t="s">
        <v>2</v>
      </c>
      <c r="J498" s="135">
        <v>2561.86</v>
      </c>
      <c r="K498" s="135">
        <v>2439.36</v>
      </c>
      <c r="L498" s="135">
        <v>2439.36</v>
      </c>
      <c r="M498" s="133" t="str">
        <f t="shared" si="15"/>
        <v>201601</v>
      </c>
    </row>
    <row r="499" spans="1:13" x14ac:dyDescent="0.25">
      <c r="A499" s="35" t="str">
        <f>VLOOKUP(B499,ResCat!$A$2:$B$269,2,FALSE)</f>
        <v>XXX</v>
      </c>
      <c r="B499" s="68" t="str">
        <f>IF(ISNA(VLOOKUP(C499,COA!$A$2:$B$340,2,FALSE)),"XXX",VLOOKUP(C499,COA!$A$2:$B$340,2,FALSE))</f>
        <v>XXX</v>
      </c>
      <c r="C499" s="149" t="str">
        <f t="shared" si="16"/>
        <v>0003-0000-0012</v>
      </c>
      <c r="D499" s="134" t="s">
        <v>463</v>
      </c>
      <c r="E499" s="134" t="s">
        <v>510</v>
      </c>
      <c r="F499" s="134" t="s">
        <v>452</v>
      </c>
      <c r="G499" s="134" t="s">
        <v>362</v>
      </c>
      <c r="H499" s="134" t="s">
        <v>1023</v>
      </c>
      <c r="I499" s="134" t="s">
        <v>3</v>
      </c>
      <c r="J499" s="135">
        <v>21000</v>
      </c>
      <c r="K499" s="135">
        <v>19530</v>
      </c>
      <c r="L499" s="135">
        <v>16902</v>
      </c>
      <c r="M499" s="133" t="str">
        <f t="shared" si="15"/>
        <v>201601</v>
      </c>
    </row>
    <row r="500" spans="1:13" x14ac:dyDescent="0.25">
      <c r="A500" s="35" t="str">
        <f>VLOOKUP(B500,ResCat!$A$2:$B$269,2,FALSE)</f>
        <v>XXX</v>
      </c>
      <c r="B500" s="68" t="str">
        <f>IF(ISNA(VLOOKUP(C500,COA!$A$2:$B$340,2,FALSE)),"XXX",VLOOKUP(C500,COA!$A$2:$B$340,2,FALSE))</f>
        <v>XXX</v>
      </c>
      <c r="C500" s="149" t="str">
        <f t="shared" si="16"/>
        <v>0003-0000-0012</v>
      </c>
      <c r="D500" s="134" t="s">
        <v>463</v>
      </c>
      <c r="E500" s="134" t="s">
        <v>510</v>
      </c>
      <c r="F500" s="134" t="s">
        <v>452</v>
      </c>
      <c r="G500" s="134" t="s">
        <v>362</v>
      </c>
      <c r="H500" s="134" t="s">
        <v>1023</v>
      </c>
      <c r="I500" s="134" t="s">
        <v>1</v>
      </c>
      <c r="J500" s="135">
        <v>-141.49</v>
      </c>
      <c r="K500" s="135">
        <v>-137.53</v>
      </c>
      <c r="L500" s="135">
        <v>-123.78</v>
      </c>
      <c r="M500" s="133" t="str">
        <f t="shared" si="15"/>
        <v>201601</v>
      </c>
    </row>
    <row r="501" spans="1:13" x14ac:dyDescent="0.25">
      <c r="A501" s="35" t="str">
        <f>VLOOKUP(B501,ResCat!$A$2:$B$269,2,FALSE)</f>
        <v>XXX</v>
      </c>
      <c r="B501" s="68" t="str">
        <f>IF(ISNA(VLOOKUP(C501,COA!$A$2:$B$340,2,FALSE)),"XXX",VLOOKUP(C501,COA!$A$2:$B$340,2,FALSE))</f>
        <v>XXX</v>
      </c>
      <c r="C501" s="149" t="str">
        <f t="shared" si="16"/>
        <v>0003-0000-0012</v>
      </c>
      <c r="D501" s="134" t="s">
        <v>463</v>
      </c>
      <c r="E501" s="134" t="s">
        <v>510</v>
      </c>
      <c r="F501" s="134" t="s">
        <v>452</v>
      </c>
      <c r="G501" s="134" t="s">
        <v>363</v>
      </c>
      <c r="H501" s="134" t="s">
        <v>1023</v>
      </c>
      <c r="I501" s="134" t="s">
        <v>1</v>
      </c>
      <c r="J501" s="135">
        <v>-800</v>
      </c>
      <c r="K501" s="135">
        <v>-608</v>
      </c>
      <c r="L501" s="135">
        <v>-608</v>
      </c>
      <c r="M501" s="133" t="str">
        <f t="shared" si="15"/>
        <v>201601</v>
      </c>
    </row>
    <row r="502" spans="1:13" x14ac:dyDescent="0.25">
      <c r="A502" s="35" t="str">
        <f>VLOOKUP(B502,ResCat!$A$2:$B$269,2,FALSE)</f>
        <v>XXX</v>
      </c>
      <c r="B502" s="68" t="str">
        <f>IF(ISNA(VLOOKUP(C502,COA!$A$2:$B$340,2,FALSE)),"XXX",VLOOKUP(C502,COA!$A$2:$B$340,2,FALSE))</f>
        <v>XXX</v>
      </c>
      <c r="C502" s="149" t="str">
        <f t="shared" si="16"/>
        <v>0003-0000-0012</v>
      </c>
      <c r="D502" s="134" t="s">
        <v>463</v>
      </c>
      <c r="E502" s="134" t="s">
        <v>510</v>
      </c>
      <c r="F502" s="134" t="s">
        <v>452</v>
      </c>
      <c r="G502" s="134" t="s">
        <v>359</v>
      </c>
      <c r="H502" s="134" t="s">
        <v>1023</v>
      </c>
      <c r="I502" s="134" t="s">
        <v>3</v>
      </c>
      <c r="J502" s="135">
        <v>-264</v>
      </c>
      <c r="K502" s="135">
        <v>-115.02</v>
      </c>
      <c r="L502" s="135">
        <v>-115.02</v>
      </c>
      <c r="M502" s="133" t="str">
        <f t="shared" si="15"/>
        <v>201601</v>
      </c>
    </row>
    <row r="503" spans="1:13" x14ac:dyDescent="0.25">
      <c r="A503" s="35" t="str">
        <f>VLOOKUP(B503,ResCat!$A$2:$B$269,2,FALSE)</f>
        <v>XXX</v>
      </c>
      <c r="B503" s="68" t="str">
        <f>IF(ISNA(VLOOKUP(C503,COA!$A$2:$B$340,2,FALSE)),"XXX",VLOOKUP(C503,COA!$A$2:$B$340,2,FALSE))</f>
        <v>XXX</v>
      </c>
      <c r="C503" s="149" t="str">
        <f t="shared" si="16"/>
        <v>0003-0000-0012</v>
      </c>
      <c r="D503" s="134" t="s">
        <v>463</v>
      </c>
      <c r="E503" s="134" t="s">
        <v>510</v>
      </c>
      <c r="F503" s="134" t="s">
        <v>452</v>
      </c>
      <c r="G503" s="134" t="s">
        <v>354</v>
      </c>
      <c r="H503" s="134" t="s">
        <v>1023</v>
      </c>
      <c r="I503" s="134" t="s">
        <v>2</v>
      </c>
      <c r="J503" s="135">
        <v>-300</v>
      </c>
      <c r="K503" s="135">
        <v>-218.37</v>
      </c>
      <c r="L503" s="135">
        <v>-196.53</v>
      </c>
      <c r="M503" s="133" t="str">
        <f t="shared" si="15"/>
        <v>201601</v>
      </c>
    </row>
    <row r="504" spans="1:13" x14ac:dyDescent="0.25">
      <c r="A504" s="35" t="str">
        <f>VLOOKUP(B504,ResCat!$A$2:$B$269,2,FALSE)</f>
        <v>XXX</v>
      </c>
      <c r="B504" s="68" t="str">
        <f>IF(ISNA(VLOOKUP(C504,COA!$A$2:$B$340,2,FALSE)),"XXX",VLOOKUP(C504,COA!$A$2:$B$340,2,FALSE))</f>
        <v>XXX</v>
      </c>
      <c r="C504" s="149" t="str">
        <f t="shared" si="16"/>
        <v>0003-0000-0012</v>
      </c>
      <c r="D504" s="134" t="s">
        <v>463</v>
      </c>
      <c r="E504" s="134" t="s">
        <v>510</v>
      </c>
      <c r="F504" s="134" t="s">
        <v>452</v>
      </c>
      <c r="G504" s="134" t="s">
        <v>366</v>
      </c>
      <c r="H504" s="134" t="s">
        <v>1023</v>
      </c>
      <c r="I504" s="134" t="s">
        <v>2</v>
      </c>
      <c r="J504" s="135">
        <v>-260</v>
      </c>
      <c r="K504" s="135">
        <v>-175.55</v>
      </c>
      <c r="L504" s="135">
        <v>-145.55000000000001</v>
      </c>
      <c r="M504" s="133" t="str">
        <f t="shared" si="15"/>
        <v>201601</v>
      </c>
    </row>
    <row r="505" spans="1:13" x14ac:dyDescent="0.25">
      <c r="A505" s="35" t="str">
        <f>VLOOKUP(B505,ResCat!$A$2:$B$269,2,FALSE)</f>
        <v>XXX</v>
      </c>
      <c r="B505" s="68" t="str">
        <f>IF(ISNA(VLOOKUP(C505,COA!$A$2:$B$340,2,FALSE)),"XXX",VLOOKUP(C505,COA!$A$2:$B$340,2,FALSE))</f>
        <v>XXX</v>
      </c>
      <c r="C505" s="149" t="str">
        <f t="shared" si="16"/>
        <v>0003-0000-0012</v>
      </c>
      <c r="D505" s="134" t="s">
        <v>463</v>
      </c>
      <c r="E505" s="134" t="s">
        <v>510</v>
      </c>
      <c r="F505" s="134" t="s">
        <v>452</v>
      </c>
      <c r="G505" s="134" t="s">
        <v>366</v>
      </c>
      <c r="H505" s="134" t="s">
        <v>1023</v>
      </c>
      <c r="I505" s="134" t="s">
        <v>1</v>
      </c>
      <c r="J505" s="135">
        <v>-4426.3100000000004</v>
      </c>
      <c r="K505" s="135">
        <v>-1568.58</v>
      </c>
      <c r="L505" s="135">
        <v>-736.72</v>
      </c>
      <c r="M505" s="133" t="str">
        <f t="shared" si="15"/>
        <v>201601</v>
      </c>
    </row>
    <row r="506" spans="1:13" x14ac:dyDescent="0.25">
      <c r="A506" s="35" t="str">
        <f>VLOOKUP(B506,ResCat!$A$2:$B$269,2,FALSE)</f>
        <v>XXX</v>
      </c>
      <c r="B506" s="68" t="str">
        <f>IF(ISNA(VLOOKUP(C506,COA!$A$2:$B$340,2,FALSE)),"XXX",VLOOKUP(C506,COA!$A$2:$B$340,2,FALSE))</f>
        <v>XXX</v>
      </c>
      <c r="C506" s="149" t="str">
        <f t="shared" si="16"/>
        <v>0003-0000-0012</v>
      </c>
      <c r="D506" s="134" t="s">
        <v>463</v>
      </c>
      <c r="E506" s="134" t="s">
        <v>510</v>
      </c>
      <c r="F506" s="134" t="s">
        <v>452</v>
      </c>
      <c r="G506" s="134" t="s">
        <v>970</v>
      </c>
      <c r="H506" s="134" t="s">
        <v>1023</v>
      </c>
      <c r="I506" s="134" t="s">
        <v>370</v>
      </c>
      <c r="J506" s="135">
        <v>70</v>
      </c>
      <c r="K506" s="135">
        <v>50</v>
      </c>
      <c r="L506" s="135">
        <v>50</v>
      </c>
      <c r="M506" s="133" t="str">
        <f t="shared" si="15"/>
        <v>201712</v>
      </c>
    </row>
    <row r="507" spans="1:13" x14ac:dyDescent="0.25">
      <c r="A507" s="35" t="str">
        <f>VLOOKUP(B507,ResCat!$A$2:$B$269,2,FALSE)</f>
        <v>XXX</v>
      </c>
      <c r="B507" s="68" t="str">
        <f>IF(ISNA(VLOOKUP(C507,COA!$A$2:$B$340,2,FALSE)),"XXX",VLOOKUP(C507,COA!$A$2:$B$340,2,FALSE))</f>
        <v>XXX</v>
      </c>
      <c r="C507" s="149" t="str">
        <f t="shared" si="16"/>
        <v>0003-0000-0017</v>
      </c>
      <c r="D507" s="134" t="s">
        <v>463</v>
      </c>
      <c r="E507" s="134" t="s">
        <v>510</v>
      </c>
      <c r="F507" s="134" t="s">
        <v>455</v>
      </c>
      <c r="G507" s="134" t="s">
        <v>357</v>
      </c>
      <c r="H507" s="134" t="s">
        <v>1023</v>
      </c>
      <c r="I507" s="134" t="s">
        <v>2</v>
      </c>
      <c r="J507" s="135">
        <v>175</v>
      </c>
      <c r="K507" s="135">
        <v>0</v>
      </c>
      <c r="L507" s="135">
        <v>0</v>
      </c>
      <c r="M507" s="133" t="str">
        <f t="shared" si="15"/>
        <v>201606</v>
      </c>
    </row>
    <row r="508" spans="1:13" x14ac:dyDescent="0.25">
      <c r="A508" s="35" t="str">
        <f>VLOOKUP(B508,ResCat!$A$2:$B$269,2,FALSE)</f>
        <v>XXX</v>
      </c>
      <c r="B508" s="68" t="str">
        <f>IF(ISNA(VLOOKUP(C508,COA!$A$2:$B$340,2,FALSE)),"XXX",VLOOKUP(C508,COA!$A$2:$B$340,2,FALSE))</f>
        <v>XXX</v>
      </c>
      <c r="C508" s="149" t="str">
        <f t="shared" si="16"/>
        <v>0003-0000-0017</v>
      </c>
      <c r="D508" s="134" t="s">
        <v>463</v>
      </c>
      <c r="E508" s="134" t="s">
        <v>510</v>
      </c>
      <c r="F508" s="134" t="s">
        <v>455</v>
      </c>
      <c r="G508" s="134" t="s">
        <v>314</v>
      </c>
      <c r="H508" s="134" t="s">
        <v>1023</v>
      </c>
      <c r="I508" s="134" t="s">
        <v>2</v>
      </c>
      <c r="J508" s="135">
        <v>525</v>
      </c>
      <c r="K508" s="135">
        <v>0</v>
      </c>
      <c r="L508" s="135">
        <v>0</v>
      </c>
      <c r="M508" s="133" t="str">
        <f t="shared" si="15"/>
        <v>201607</v>
      </c>
    </row>
    <row r="509" spans="1:13" x14ac:dyDescent="0.25">
      <c r="A509" s="35" t="str">
        <f>VLOOKUP(B509,ResCat!$A$2:$B$269,2,FALSE)</f>
        <v>XXX</v>
      </c>
      <c r="B509" s="68" t="str">
        <f>IF(ISNA(VLOOKUP(C509,COA!$A$2:$B$340,2,FALSE)),"XXX",VLOOKUP(C509,COA!$A$2:$B$340,2,FALSE))</f>
        <v>XXX</v>
      </c>
      <c r="C509" s="149" t="str">
        <f t="shared" si="16"/>
        <v>0003-0000-0017</v>
      </c>
      <c r="D509" s="134" t="s">
        <v>463</v>
      </c>
      <c r="E509" s="134" t="s">
        <v>510</v>
      </c>
      <c r="F509" s="134" t="s">
        <v>455</v>
      </c>
      <c r="G509" s="134" t="s">
        <v>339</v>
      </c>
      <c r="H509" s="134" t="s">
        <v>1023</v>
      </c>
      <c r="I509" s="134" t="s">
        <v>368</v>
      </c>
      <c r="J509" s="135">
        <v>356</v>
      </c>
      <c r="K509" s="135">
        <v>0</v>
      </c>
      <c r="L509" s="135">
        <v>0</v>
      </c>
      <c r="M509" s="133" t="str">
        <f t="shared" si="15"/>
        <v>201608</v>
      </c>
    </row>
    <row r="510" spans="1:13" x14ac:dyDescent="0.25">
      <c r="A510" s="35" t="str">
        <f>VLOOKUP(B510,ResCat!$A$2:$B$269,2,FALSE)</f>
        <v>XXX</v>
      </c>
      <c r="B510" s="68" t="str">
        <f>IF(ISNA(VLOOKUP(C510,COA!$A$2:$B$340,2,FALSE)),"XXX",VLOOKUP(C510,COA!$A$2:$B$340,2,FALSE))</f>
        <v>XXX</v>
      </c>
      <c r="C510" s="149" t="str">
        <f t="shared" si="16"/>
        <v>0003-0000-0017</v>
      </c>
      <c r="D510" s="134" t="s">
        <v>463</v>
      </c>
      <c r="E510" s="134" t="s">
        <v>510</v>
      </c>
      <c r="F510" s="134" t="s">
        <v>455</v>
      </c>
      <c r="G510" s="134" t="s">
        <v>339</v>
      </c>
      <c r="H510" s="134" t="s">
        <v>1023</v>
      </c>
      <c r="I510" s="134" t="s">
        <v>2</v>
      </c>
      <c r="J510" s="135">
        <v>525</v>
      </c>
      <c r="K510" s="135">
        <v>0</v>
      </c>
      <c r="L510" s="135">
        <v>0</v>
      </c>
      <c r="M510" s="133" t="str">
        <f t="shared" si="15"/>
        <v>201608</v>
      </c>
    </row>
    <row r="511" spans="1:13" x14ac:dyDescent="0.25">
      <c r="A511" s="35" t="str">
        <f>VLOOKUP(B511,ResCat!$A$2:$B$269,2,FALSE)</f>
        <v>XXX</v>
      </c>
      <c r="B511" s="68" t="str">
        <f>IF(ISNA(VLOOKUP(C511,COA!$A$2:$B$340,2,FALSE)),"XXX",VLOOKUP(C511,COA!$A$2:$B$340,2,FALSE))</f>
        <v>XXX</v>
      </c>
      <c r="C511" s="149" t="str">
        <f t="shared" si="16"/>
        <v>0003-0000-0017</v>
      </c>
      <c r="D511" s="134" t="s">
        <v>463</v>
      </c>
      <c r="E511" s="134" t="s">
        <v>510</v>
      </c>
      <c r="F511" s="134" t="s">
        <v>455</v>
      </c>
      <c r="G511" s="134" t="s">
        <v>339</v>
      </c>
      <c r="H511" s="134" t="s">
        <v>1023</v>
      </c>
      <c r="I511" s="134" t="s">
        <v>1</v>
      </c>
      <c r="J511" s="135">
        <v>0</v>
      </c>
      <c r="K511" s="135">
        <v>0</v>
      </c>
      <c r="L511" s="135">
        <v>0</v>
      </c>
      <c r="M511" s="133" t="str">
        <f t="shared" si="15"/>
        <v>201608</v>
      </c>
    </row>
    <row r="512" spans="1:13" x14ac:dyDescent="0.25">
      <c r="A512" s="35" t="str">
        <f>VLOOKUP(B512,ResCat!$A$2:$B$269,2,FALSE)</f>
        <v>XXX</v>
      </c>
      <c r="B512" s="68" t="str">
        <f>IF(ISNA(VLOOKUP(C512,COA!$A$2:$B$340,2,FALSE)),"XXX",VLOOKUP(C512,COA!$A$2:$B$340,2,FALSE))</f>
        <v>XXX</v>
      </c>
      <c r="C512" s="149" t="str">
        <f t="shared" si="16"/>
        <v>0003-0000-0017</v>
      </c>
      <c r="D512" s="134" t="s">
        <v>463</v>
      </c>
      <c r="E512" s="134" t="s">
        <v>510</v>
      </c>
      <c r="F512" s="134" t="s">
        <v>455</v>
      </c>
      <c r="G512" s="134" t="s">
        <v>342</v>
      </c>
      <c r="H512" s="134" t="s">
        <v>1023</v>
      </c>
      <c r="I512" s="134" t="s">
        <v>2</v>
      </c>
      <c r="J512" s="135">
        <v>300</v>
      </c>
      <c r="K512" s="135">
        <v>0</v>
      </c>
      <c r="L512" s="135">
        <v>0</v>
      </c>
      <c r="M512" s="133" t="str">
        <f t="shared" si="15"/>
        <v>201609</v>
      </c>
    </row>
    <row r="513" spans="1:13" x14ac:dyDescent="0.25">
      <c r="A513" s="35" t="str">
        <f>VLOOKUP(B513,ResCat!$A$2:$B$269,2,FALSE)</f>
        <v>XXX</v>
      </c>
      <c r="B513" s="68" t="str">
        <f>IF(ISNA(VLOOKUP(C513,COA!$A$2:$B$340,2,FALSE)),"XXX",VLOOKUP(C513,COA!$A$2:$B$340,2,FALSE))</f>
        <v>XXX</v>
      </c>
      <c r="C513" s="149" t="str">
        <f t="shared" si="16"/>
        <v>0003-0000-0017</v>
      </c>
      <c r="D513" s="134" t="s">
        <v>463</v>
      </c>
      <c r="E513" s="134" t="s">
        <v>510</v>
      </c>
      <c r="F513" s="134" t="s">
        <v>455</v>
      </c>
      <c r="G513" s="134" t="s">
        <v>342</v>
      </c>
      <c r="H513" s="134" t="s">
        <v>1023</v>
      </c>
      <c r="I513" s="134" t="s">
        <v>1</v>
      </c>
      <c r="J513" s="135">
        <v>0</v>
      </c>
      <c r="K513" s="135">
        <v>6681.13</v>
      </c>
      <c r="L513" s="135">
        <v>4676.79</v>
      </c>
      <c r="M513" s="133" t="str">
        <f t="shared" si="15"/>
        <v>201609</v>
      </c>
    </row>
    <row r="514" spans="1:13" x14ac:dyDescent="0.25">
      <c r="A514" s="35" t="str">
        <f>VLOOKUP(B514,ResCat!$A$2:$B$269,2,FALSE)</f>
        <v>XXX</v>
      </c>
      <c r="B514" s="68" t="str">
        <f>IF(ISNA(VLOOKUP(C514,COA!$A$2:$B$340,2,FALSE)),"XXX",VLOOKUP(C514,COA!$A$2:$B$340,2,FALSE))</f>
        <v>XXX</v>
      </c>
      <c r="C514" s="149" t="str">
        <f t="shared" si="16"/>
        <v>0003-0000-0017</v>
      </c>
      <c r="D514" s="134" t="s">
        <v>463</v>
      </c>
      <c r="E514" s="134" t="s">
        <v>510</v>
      </c>
      <c r="F514" s="134" t="s">
        <v>455</v>
      </c>
      <c r="G514" s="134" t="s">
        <v>316</v>
      </c>
      <c r="H514" s="134" t="s">
        <v>1023</v>
      </c>
      <c r="I514" s="134" t="s">
        <v>2</v>
      </c>
      <c r="J514" s="135">
        <v>300</v>
      </c>
      <c r="K514" s="135">
        <v>0</v>
      </c>
      <c r="L514" s="135">
        <v>0</v>
      </c>
      <c r="M514" s="133" t="str">
        <f t="shared" si="15"/>
        <v>201610</v>
      </c>
    </row>
    <row r="515" spans="1:13" x14ac:dyDescent="0.25">
      <c r="A515" s="35" t="str">
        <f>VLOOKUP(B515,ResCat!$A$2:$B$269,2,FALSE)</f>
        <v>XXX</v>
      </c>
      <c r="B515" s="68" t="str">
        <f>IF(ISNA(VLOOKUP(C515,COA!$A$2:$B$340,2,FALSE)),"XXX",VLOOKUP(C515,COA!$A$2:$B$340,2,FALSE))</f>
        <v>XXX</v>
      </c>
      <c r="C515" s="149" t="str">
        <f t="shared" si="16"/>
        <v>0003-0000-0017</v>
      </c>
      <c r="D515" s="134" t="s">
        <v>463</v>
      </c>
      <c r="E515" s="134" t="s">
        <v>510</v>
      </c>
      <c r="F515" s="134" t="s">
        <v>455</v>
      </c>
      <c r="G515" s="134" t="s">
        <v>318</v>
      </c>
      <c r="H515" s="134" t="s">
        <v>1023</v>
      </c>
      <c r="I515" s="134" t="s">
        <v>2</v>
      </c>
      <c r="J515" s="135">
        <v>150</v>
      </c>
      <c r="K515" s="135">
        <v>0</v>
      </c>
      <c r="L515" s="135">
        <v>0</v>
      </c>
      <c r="M515" s="133" t="str">
        <f t="shared" si="15"/>
        <v>201611</v>
      </c>
    </row>
    <row r="516" spans="1:13" x14ac:dyDescent="0.25">
      <c r="A516" s="35" t="str">
        <f>VLOOKUP(B516,ResCat!$A$2:$B$269,2,FALSE)</f>
        <v>XXX</v>
      </c>
      <c r="B516" s="68" t="str">
        <f>IF(ISNA(VLOOKUP(C516,COA!$A$2:$B$340,2,FALSE)),"XXX",VLOOKUP(C516,COA!$A$2:$B$340,2,FALSE))</f>
        <v>XXX</v>
      </c>
      <c r="C516" s="149" t="str">
        <f t="shared" si="16"/>
        <v>0003-0000-0017</v>
      </c>
      <c r="D516" s="134" t="s">
        <v>463</v>
      </c>
      <c r="E516" s="134" t="s">
        <v>510</v>
      </c>
      <c r="F516" s="134" t="s">
        <v>455</v>
      </c>
      <c r="G516" s="134" t="s">
        <v>320</v>
      </c>
      <c r="H516" s="134" t="s">
        <v>1023</v>
      </c>
      <c r="I516" s="134" t="s">
        <v>3</v>
      </c>
      <c r="J516" s="135">
        <v>2.8421709430404007E-14</v>
      </c>
      <c r="K516" s="135">
        <v>3.5527136788005009E-15</v>
      </c>
      <c r="L516" s="135">
        <v>1.0399999999999991</v>
      </c>
      <c r="M516" s="133" t="str">
        <f t="shared" ref="M516:M579" si="17">IF(G516&lt;$M$1,$M$1,G516)</f>
        <v>201612</v>
      </c>
    </row>
    <row r="517" spans="1:13" x14ac:dyDescent="0.25">
      <c r="A517" s="35" t="str">
        <f>VLOOKUP(B517,ResCat!$A$2:$B$269,2,FALSE)</f>
        <v>XXX</v>
      </c>
      <c r="B517" s="68" t="str">
        <f>IF(ISNA(VLOOKUP(C517,COA!$A$2:$B$340,2,FALSE)),"XXX",VLOOKUP(C517,COA!$A$2:$B$340,2,FALSE))</f>
        <v>XXX</v>
      </c>
      <c r="C517" s="149" t="str">
        <f t="shared" ref="C517:C580" si="18">D517&amp;"-"&amp;E517&amp;"-"&amp;F517</f>
        <v>0003-0000-0017</v>
      </c>
      <c r="D517" s="134" t="s">
        <v>463</v>
      </c>
      <c r="E517" s="134" t="s">
        <v>510</v>
      </c>
      <c r="F517" s="134" t="s">
        <v>455</v>
      </c>
      <c r="G517" s="134" t="s">
        <v>320</v>
      </c>
      <c r="H517" s="134" t="s">
        <v>1023</v>
      </c>
      <c r="I517" s="134" t="s">
        <v>2</v>
      </c>
      <c r="J517" s="135">
        <v>150</v>
      </c>
      <c r="K517" s="135">
        <v>0</v>
      </c>
      <c r="L517" s="135">
        <v>0</v>
      </c>
      <c r="M517" s="133" t="str">
        <f t="shared" si="17"/>
        <v>201612</v>
      </c>
    </row>
    <row r="518" spans="1:13" x14ac:dyDescent="0.25">
      <c r="A518" s="35" t="str">
        <f>VLOOKUP(B518,ResCat!$A$2:$B$269,2,FALSE)</f>
        <v>XXX</v>
      </c>
      <c r="B518" s="68" t="str">
        <f>IF(ISNA(VLOOKUP(C518,COA!$A$2:$B$340,2,FALSE)),"XXX",VLOOKUP(C518,COA!$A$2:$B$340,2,FALSE))</f>
        <v>XXX</v>
      </c>
      <c r="C518" s="149" t="str">
        <f t="shared" si="18"/>
        <v>0003-0000-0017</v>
      </c>
      <c r="D518" s="134" t="s">
        <v>463</v>
      </c>
      <c r="E518" s="134" t="s">
        <v>510</v>
      </c>
      <c r="F518" s="134" t="s">
        <v>455</v>
      </c>
      <c r="G518" s="134" t="s">
        <v>322</v>
      </c>
      <c r="H518" s="134" t="s">
        <v>1023</v>
      </c>
      <c r="I518" s="134" t="s">
        <v>368</v>
      </c>
      <c r="J518" s="135">
        <v>180</v>
      </c>
      <c r="K518" s="135">
        <v>0</v>
      </c>
      <c r="L518" s="135">
        <v>0</v>
      </c>
      <c r="M518" s="133" t="str">
        <f t="shared" si="17"/>
        <v>201701</v>
      </c>
    </row>
    <row r="519" spans="1:13" x14ac:dyDescent="0.25">
      <c r="A519" s="35" t="str">
        <f>VLOOKUP(B519,ResCat!$A$2:$B$269,2,FALSE)</f>
        <v>XXX</v>
      </c>
      <c r="B519" s="68" t="str">
        <f>IF(ISNA(VLOOKUP(C519,COA!$A$2:$B$340,2,FALSE)),"XXX",VLOOKUP(C519,COA!$A$2:$B$340,2,FALSE))</f>
        <v>XXX</v>
      </c>
      <c r="C519" s="149" t="str">
        <f t="shared" si="18"/>
        <v>0003-0000-0017</v>
      </c>
      <c r="D519" s="134" t="s">
        <v>463</v>
      </c>
      <c r="E519" s="134" t="s">
        <v>510</v>
      </c>
      <c r="F519" s="134" t="s">
        <v>455</v>
      </c>
      <c r="G519" s="134" t="s">
        <v>324</v>
      </c>
      <c r="H519" s="134" t="s">
        <v>1023</v>
      </c>
      <c r="I519" s="134" t="s">
        <v>368</v>
      </c>
      <c r="J519" s="135">
        <v>396</v>
      </c>
      <c r="K519" s="135">
        <v>0</v>
      </c>
      <c r="L519" s="135">
        <v>0</v>
      </c>
      <c r="M519" s="133" t="str">
        <f t="shared" si="17"/>
        <v>201702</v>
      </c>
    </row>
    <row r="520" spans="1:13" x14ac:dyDescent="0.25">
      <c r="A520" s="35" t="str">
        <f>VLOOKUP(B520,ResCat!$A$2:$B$269,2,FALSE)</f>
        <v>XXX</v>
      </c>
      <c r="B520" s="68" t="str">
        <f>IF(ISNA(VLOOKUP(C520,COA!$A$2:$B$340,2,FALSE)),"XXX",VLOOKUP(C520,COA!$A$2:$B$340,2,FALSE))</f>
        <v>XXX</v>
      </c>
      <c r="C520" s="149" t="str">
        <f t="shared" si="18"/>
        <v>0003-0000-0017</v>
      </c>
      <c r="D520" s="134" t="s">
        <v>463</v>
      </c>
      <c r="E520" s="134" t="s">
        <v>510</v>
      </c>
      <c r="F520" s="134" t="s">
        <v>455</v>
      </c>
      <c r="G520" s="134" t="s">
        <v>326</v>
      </c>
      <c r="H520" s="134" t="s">
        <v>1023</v>
      </c>
      <c r="I520" s="134" t="s">
        <v>368</v>
      </c>
      <c r="J520" s="135">
        <v>139</v>
      </c>
      <c r="K520" s="135">
        <v>0</v>
      </c>
      <c r="L520" s="135">
        <v>0</v>
      </c>
      <c r="M520" s="133" t="str">
        <f t="shared" si="17"/>
        <v>201703</v>
      </c>
    </row>
    <row r="521" spans="1:13" x14ac:dyDescent="0.25">
      <c r="A521" s="35" t="str">
        <f>VLOOKUP(B521,ResCat!$A$2:$B$269,2,FALSE)</f>
        <v>XXX</v>
      </c>
      <c r="B521" s="68" t="str">
        <f>IF(ISNA(VLOOKUP(C521,COA!$A$2:$B$340,2,FALSE)),"XXX",VLOOKUP(C521,COA!$A$2:$B$340,2,FALSE))</f>
        <v>XXX</v>
      </c>
      <c r="C521" s="149" t="str">
        <f t="shared" si="18"/>
        <v>0003-0000-0017</v>
      </c>
      <c r="D521" s="134" t="s">
        <v>463</v>
      </c>
      <c r="E521" s="134" t="s">
        <v>510</v>
      </c>
      <c r="F521" s="134" t="s">
        <v>455</v>
      </c>
      <c r="G521" s="134" t="s">
        <v>328</v>
      </c>
      <c r="H521" s="134" t="s">
        <v>1023</v>
      </c>
      <c r="I521" s="134" t="s">
        <v>368</v>
      </c>
      <c r="J521" s="135">
        <v>180</v>
      </c>
      <c r="K521" s="135">
        <v>0</v>
      </c>
      <c r="L521" s="135">
        <v>0</v>
      </c>
      <c r="M521" s="133" t="str">
        <f t="shared" si="17"/>
        <v>201704</v>
      </c>
    </row>
    <row r="522" spans="1:13" x14ac:dyDescent="0.25">
      <c r="A522" s="35" t="str">
        <f>VLOOKUP(B522,ResCat!$A$2:$B$269,2,FALSE)</f>
        <v>XXX</v>
      </c>
      <c r="B522" s="68" t="str">
        <f>IF(ISNA(VLOOKUP(C522,COA!$A$2:$B$340,2,FALSE)),"XXX",VLOOKUP(C522,COA!$A$2:$B$340,2,FALSE))</f>
        <v>XXX</v>
      </c>
      <c r="C522" s="149" t="str">
        <f t="shared" si="18"/>
        <v>0003-0000-0017</v>
      </c>
      <c r="D522" s="134" t="s">
        <v>463</v>
      </c>
      <c r="E522" s="134" t="s">
        <v>510</v>
      </c>
      <c r="F522" s="134" t="s">
        <v>455</v>
      </c>
      <c r="G522" s="134" t="s">
        <v>330</v>
      </c>
      <c r="H522" s="134" t="s">
        <v>1023</v>
      </c>
      <c r="I522" s="134" t="s">
        <v>368</v>
      </c>
      <c r="J522" s="135">
        <v>744</v>
      </c>
      <c r="K522" s="135">
        <v>0</v>
      </c>
      <c r="L522" s="135">
        <v>0</v>
      </c>
      <c r="M522" s="133" t="str">
        <f t="shared" si="17"/>
        <v>201705</v>
      </c>
    </row>
    <row r="523" spans="1:13" x14ac:dyDescent="0.25">
      <c r="A523" s="35" t="str">
        <f>VLOOKUP(B523,ResCat!$A$2:$B$269,2,FALSE)</f>
        <v>XXX</v>
      </c>
      <c r="B523" s="68" t="str">
        <f>IF(ISNA(VLOOKUP(C523,COA!$A$2:$B$340,2,FALSE)),"XXX",VLOOKUP(C523,COA!$A$2:$B$340,2,FALSE))</f>
        <v>XXX</v>
      </c>
      <c r="C523" s="149" t="str">
        <f t="shared" si="18"/>
        <v>0003-0000-0017</v>
      </c>
      <c r="D523" s="134" t="s">
        <v>463</v>
      </c>
      <c r="E523" s="134" t="s">
        <v>510</v>
      </c>
      <c r="F523" s="134" t="s">
        <v>455</v>
      </c>
      <c r="G523" s="134" t="s">
        <v>4</v>
      </c>
      <c r="H523" s="134" t="s">
        <v>1023</v>
      </c>
      <c r="I523" s="134" t="s">
        <v>368</v>
      </c>
      <c r="J523" s="135">
        <v>452</v>
      </c>
      <c r="K523" s="135">
        <v>0</v>
      </c>
      <c r="L523" s="135">
        <v>0</v>
      </c>
      <c r="M523" s="133" t="str">
        <f t="shared" si="17"/>
        <v>201708</v>
      </c>
    </row>
    <row r="524" spans="1:13" x14ac:dyDescent="0.25">
      <c r="A524" s="35" t="str">
        <f>VLOOKUP(B524,ResCat!$A$2:$B$269,2,FALSE)</f>
        <v>XXX</v>
      </c>
      <c r="B524" s="68" t="str">
        <f>IF(ISNA(VLOOKUP(C524,COA!$A$2:$B$340,2,FALSE)),"XXX",VLOOKUP(C524,COA!$A$2:$B$340,2,FALSE))</f>
        <v>XXX</v>
      </c>
      <c r="C524" s="149" t="str">
        <f t="shared" si="18"/>
        <v>0003-0000-0017</v>
      </c>
      <c r="D524" s="134" t="s">
        <v>463</v>
      </c>
      <c r="E524" s="134" t="s">
        <v>510</v>
      </c>
      <c r="F524" s="134" t="s">
        <v>455</v>
      </c>
      <c r="G524" s="134" t="s">
        <v>511</v>
      </c>
      <c r="H524" s="134" t="s">
        <v>1023</v>
      </c>
      <c r="I524" s="134" t="s">
        <v>368</v>
      </c>
      <c r="J524" s="135">
        <v>429</v>
      </c>
      <c r="K524" s="135">
        <v>0</v>
      </c>
      <c r="L524" s="135">
        <v>0</v>
      </c>
      <c r="M524" s="133" t="str">
        <f t="shared" si="17"/>
        <v>201709</v>
      </c>
    </row>
    <row r="525" spans="1:13" x14ac:dyDescent="0.25">
      <c r="A525" s="35" t="str">
        <f>VLOOKUP(B525,ResCat!$A$2:$B$269,2,FALSE)</f>
        <v>XXX</v>
      </c>
      <c r="B525" s="68" t="str">
        <f>IF(ISNA(VLOOKUP(C525,COA!$A$2:$B$340,2,FALSE)),"XXX",VLOOKUP(C525,COA!$A$2:$B$340,2,FALSE))</f>
        <v>XXX</v>
      </c>
      <c r="C525" s="149" t="str">
        <f t="shared" si="18"/>
        <v>0003-0000-0017</v>
      </c>
      <c r="D525" s="134" t="s">
        <v>463</v>
      </c>
      <c r="E525" s="134" t="s">
        <v>510</v>
      </c>
      <c r="F525" s="134" t="s">
        <v>455</v>
      </c>
      <c r="G525" s="134" t="s">
        <v>969</v>
      </c>
      <c r="H525" s="134" t="s">
        <v>1023</v>
      </c>
      <c r="I525" s="134" t="s">
        <v>368</v>
      </c>
      <c r="J525" s="135">
        <v>180</v>
      </c>
      <c r="K525" s="135">
        <v>0</v>
      </c>
      <c r="L525" s="135">
        <v>0</v>
      </c>
      <c r="M525" s="133" t="str">
        <f t="shared" si="17"/>
        <v>201710</v>
      </c>
    </row>
    <row r="526" spans="1:13" x14ac:dyDescent="0.25">
      <c r="A526" s="35" t="str">
        <f>VLOOKUP(B526,ResCat!$A$2:$B$269,2,FALSE)</f>
        <v>XXX</v>
      </c>
      <c r="B526" s="68" t="str">
        <f>IF(ISNA(VLOOKUP(C526,COA!$A$2:$B$340,2,FALSE)),"XXX",VLOOKUP(C526,COA!$A$2:$B$340,2,FALSE))</f>
        <v>XXX</v>
      </c>
      <c r="C526" s="149" t="str">
        <f t="shared" si="18"/>
        <v>0003-0000-0017</v>
      </c>
      <c r="D526" s="134" t="s">
        <v>463</v>
      </c>
      <c r="E526" s="134" t="s">
        <v>510</v>
      </c>
      <c r="F526" s="134" t="s">
        <v>455</v>
      </c>
      <c r="G526" s="134" t="s">
        <v>961</v>
      </c>
      <c r="H526" s="134" t="s">
        <v>1023</v>
      </c>
      <c r="I526" s="134" t="s">
        <v>368</v>
      </c>
      <c r="J526" s="135">
        <v>970</v>
      </c>
      <c r="K526" s="135">
        <v>27</v>
      </c>
      <c r="L526" s="135">
        <v>21.6</v>
      </c>
      <c r="M526" s="133" t="str">
        <f t="shared" si="17"/>
        <v>201711</v>
      </c>
    </row>
    <row r="527" spans="1:13" x14ac:dyDescent="0.25">
      <c r="A527" s="35" t="str">
        <f>VLOOKUP(B527,ResCat!$A$2:$B$269,2,FALSE)</f>
        <v>XXX</v>
      </c>
      <c r="B527" s="68" t="str">
        <f>IF(ISNA(VLOOKUP(C527,COA!$A$2:$B$340,2,FALSE)),"XXX",VLOOKUP(C527,COA!$A$2:$B$340,2,FALSE))</f>
        <v>XXX</v>
      </c>
      <c r="C527" s="149" t="str">
        <f t="shared" si="18"/>
        <v>0003-0000-0017</v>
      </c>
      <c r="D527" s="134" t="s">
        <v>463</v>
      </c>
      <c r="E527" s="134" t="s">
        <v>510</v>
      </c>
      <c r="F527" s="134" t="s">
        <v>455</v>
      </c>
      <c r="G527" s="134" t="s">
        <v>970</v>
      </c>
      <c r="H527" s="134" t="s">
        <v>1023</v>
      </c>
      <c r="I527" s="134" t="s">
        <v>368</v>
      </c>
      <c r="J527" s="135">
        <v>180</v>
      </c>
      <c r="K527" s="135">
        <v>0</v>
      </c>
      <c r="L527" s="135">
        <v>0</v>
      </c>
      <c r="M527" s="133" t="str">
        <f t="shared" si="17"/>
        <v>201712</v>
      </c>
    </row>
    <row r="528" spans="1:13" x14ac:dyDescent="0.25">
      <c r="A528" s="35" t="str">
        <f>VLOOKUP(B528,ResCat!$A$2:$B$269,2,FALSE)</f>
        <v>XXX</v>
      </c>
      <c r="B528" s="68" t="str">
        <f>IF(ISNA(VLOOKUP(C528,COA!$A$2:$B$340,2,FALSE)),"XXX",VLOOKUP(C528,COA!$A$2:$B$340,2,FALSE))</f>
        <v>XXX</v>
      </c>
      <c r="C528" s="149" t="str">
        <f t="shared" si="18"/>
        <v>0003-0000-0017</v>
      </c>
      <c r="D528" s="134" t="s">
        <v>463</v>
      </c>
      <c r="E528" s="134" t="s">
        <v>510</v>
      </c>
      <c r="F528" s="134" t="s">
        <v>455</v>
      </c>
      <c r="G528" s="134" t="s">
        <v>970</v>
      </c>
      <c r="H528" s="134" t="s">
        <v>1023</v>
      </c>
      <c r="I528" s="134" t="s">
        <v>343</v>
      </c>
      <c r="J528" s="135">
        <v>388.3</v>
      </c>
      <c r="K528" s="135">
        <v>325.07</v>
      </c>
      <c r="L528" s="135">
        <v>255.07</v>
      </c>
      <c r="M528" s="133" t="str">
        <f t="shared" si="17"/>
        <v>201712</v>
      </c>
    </row>
    <row r="529" spans="1:13" x14ac:dyDescent="0.25">
      <c r="A529" s="35" t="str">
        <f>VLOOKUP(B529,ResCat!$A$2:$B$269,2,FALSE)</f>
        <v>XXX</v>
      </c>
      <c r="B529" s="68" t="str">
        <f>IF(ISNA(VLOOKUP(C529,COA!$A$2:$B$340,2,FALSE)),"XXX",VLOOKUP(C529,COA!$A$2:$B$340,2,FALSE))</f>
        <v>XXX</v>
      </c>
      <c r="C529" s="149" t="str">
        <f t="shared" si="18"/>
        <v>0003-0000-0017</v>
      </c>
      <c r="D529" s="134" t="s">
        <v>463</v>
      </c>
      <c r="E529" s="134" t="s">
        <v>510</v>
      </c>
      <c r="F529" s="134" t="s">
        <v>455</v>
      </c>
      <c r="G529" s="134" t="s">
        <v>1023</v>
      </c>
      <c r="H529" s="134" t="s">
        <v>1023</v>
      </c>
      <c r="I529" s="134" t="s">
        <v>368</v>
      </c>
      <c r="J529" s="135">
        <v>3504</v>
      </c>
      <c r="K529" s="135">
        <v>1816</v>
      </c>
      <c r="L529" s="135">
        <v>1580.3999999999994</v>
      </c>
      <c r="M529" s="133" t="str">
        <f t="shared" si="17"/>
        <v>201801</v>
      </c>
    </row>
    <row r="530" spans="1:13" x14ac:dyDescent="0.25">
      <c r="A530" s="35" t="str">
        <f>VLOOKUP(B530,ResCat!$A$2:$B$269,2,FALSE)</f>
        <v>XXX</v>
      </c>
      <c r="B530" s="68" t="str">
        <f>IF(ISNA(VLOOKUP(C530,COA!$A$2:$B$340,2,FALSE)),"XXX",VLOOKUP(C530,COA!$A$2:$B$340,2,FALSE))</f>
        <v>XXX</v>
      </c>
      <c r="C530" s="149" t="str">
        <f t="shared" si="18"/>
        <v>0003-0000-0017</v>
      </c>
      <c r="D530" s="134" t="s">
        <v>463</v>
      </c>
      <c r="E530" s="134" t="s">
        <v>510</v>
      </c>
      <c r="F530" s="134" t="s">
        <v>455</v>
      </c>
      <c r="G530" s="134" t="s">
        <v>1023</v>
      </c>
      <c r="H530" s="134" t="s">
        <v>1023</v>
      </c>
      <c r="I530" s="134" t="s">
        <v>343</v>
      </c>
      <c r="J530" s="135">
        <v>1458.53</v>
      </c>
      <c r="K530" s="135">
        <v>70.36999999999999</v>
      </c>
      <c r="L530" s="135">
        <v>7.52</v>
      </c>
      <c r="M530" s="133" t="str">
        <f t="shared" si="17"/>
        <v>201801</v>
      </c>
    </row>
    <row r="531" spans="1:13" x14ac:dyDescent="0.25">
      <c r="A531" s="35" t="str">
        <f>VLOOKUP(B531,ResCat!$A$2:$B$269,2,FALSE)</f>
        <v>XXX</v>
      </c>
      <c r="B531" s="68" t="str">
        <f>IF(ISNA(VLOOKUP(C531,COA!$A$2:$B$340,2,FALSE)),"XXX",VLOOKUP(C531,COA!$A$2:$B$340,2,FALSE))</f>
        <v>XXX</v>
      </c>
      <c r="C531" s="149" t="str">
        <f t="shared" si="18"/>
        <v>0003-0000-0023</v>
      </c>
      <c r="D531" s="134" t="s">
        <v>463</v>
      </c>
      <c r="E531" s="134" t="s">
        <v>510</v>
      </c>
      <c r="F531" s="134" t="s">
        <v>488</v>
      </c>
      <c r="G531" s="134" t="s">
        <v>339</v>
      </c>
      <c r="H531" s="134" t="s">
        <v>1023</v>
      </c>
      <c r="I531" s="134" t="s">
        <v>3</v>
      </c>
      <c r="J531" s="135">
        <v>-41.46</v>
      </c>
      <c r="K531" s="135">
        <v>-6.4</v>
      </c>
      <c r="L531" s="135">
        <v>-6.4</v>
      </c>
      <c r="M531" s="133" t="str">
        <f t="shared" si="17"/>
        <v>201608</v>
      </c>
    </row>
    <row r="532" spans="1:13" x14ac:dyDescent="0.25">
      <c r="A532" s="35" t="str">
        <f>VLOOKUP(B532,ResCat!$A$2:$B$269,2,FALSE)</f>
        <v>XXX</v>
      </c>
      <c r="B532" s="68" t="str">
        <f>IF(ISNA(VLOOKUP(C532,COA!$A$2:$B$340,2,FALSE)),"XXX",VLOOKUP(C532,COA!$A$2:$B$340,2,FALSE))</f>
        <v>XXX</v>
      </c>
      <c r="C532" s="149" t="str">
        <f t="shared" si="18"/>
        <v>0003-0000-0023</v>
      </c>
      <c r="D532" s="134" t="s">
        <v>463</v>
      </c>
      <c r="E532" s="134" t="s">
        <v>510</v>
      </c>
      <c r="F532" s="134" t="s">
        <v>488</v>
      </c>
      <c r="G532" s="134" t="s">
        <v>339</v>
      </c>
      <c r="H532" s="134" t="s">
        <v>1023</v>
      </c>
      <c r="I532" s="134" t="s">
        <v>2</v>
      </c>
      <c r="J532" s="135">
        <v>-381.99</v>
      </c>
      <c r="K532" s="135">
        <v>-183.7</v>
      </c>
      <c r="L532" s="135">
        <v>-183.7</v>
      </c>
      <c r="M532" s="133" t="str">
        <f t="shared" si="17"/>
        <v>201608</v>
      </c>
    </row>
    <row r="533" spans="1:13" x14ac:dyDescent="0.25">
      <c r="A533" s="35" t="str">
        <f>VLOOKUP(B533,ResCat!$A$2:$B$269,2,FALSE)</f>
        <v>PPOIFP</v>
      </c>
      <c r="B533" s="68" t="str">
        <f>IF(ISNA(VLOOKUP(C533,COA!$A$2:$B$340,2,FALSE)),"XXX",VLOOKUP(C533,COA!$A$2:$B$340,2,FALSE))</f>
        <v>V52</v>
      </c>
      <c r="C533" s="149" t="str">
        <f t="shared" si="18"/>
        <v>0003-1001-0007</v>
      </c>
      <c r="D533" s="134" t="s">
        <v>463</v>
      </c>
      <c r="E533" s="134" t="s">
        <v>417</v>
      </c>
      <c r="F533" s="134" t="s">
        <v>457</v>
      </c>
      <c r="G533" s="134" t="s">
        <v>361</v>
      </c>
      <c r="H533" s="134" t="s">
        <v>1023</v>
      </c>
      <c r="I533" s="134" t="s">
        <v>3</v>
      </c>
      <c r="J533" s="135">
        <v>0</v>
      </c>
      <c r="K533" s="135">
        <v>-199.5</v>
      </c>
      <c r="L533" s="135">
        <v>-199.5</v>
      </c>
      <c r="M533" s="133" t="str">
        <f t="shared" si="17"/>
        <v>201604</v>
      </c>
    </row>
    <row r="534" spans="1:13" x14ac:dyDescent="0.25">
      <c r="A534" s="35" t="str">
        <f>VLOOKUP(B534,ResCat!$A$2:$B$269,2,FALSE)</f>
        <v>PPOIFP</v>
      </c>
      <c r="B534" s="68" t="str">
        <f>IF(ISNA(VLOOKUP(C534,COA!$A$2:$B$340,2,FALSE)),"XXX",VLOOKUP(C534,COA!$A$2:$B$340,2,FALSE))</f>
        <v>V52</v>
      </c>
      <c r="C534" s="149" t="str">
        <f t="shared" si="18"/>
        <v>0003-1001-0007</v>
      </c>
      <c r="D534" s="134" t="s">
        <v>463</v>
      </c>
      <c r="E534" s="134" t="s">
        <v>417</v>
      </c>
      <c r="F534" s="134" t="s">
        <v>457</v>
      </c>
      <c r="G534" s="134" t="s">
        <v>312</v>
      </c>
      <c r="H534" s="134" t="s">
        <v>1023</v>
      </c>
      <c r="I534" s="134" t="s">
        <v>2</v>
      </c>
      <c r="J534" s="135">
        <v>0</v>
      </c>
      <c r="K534" s="135">
        <v>81.710000000000008</v>
      </c>
      <c r="L534" s="135">
        <v>55.22</v>
      </c>
      <c r="M534" s="133" t="str">
        <f t="shared" si="17"/>
        <v>201605</v>
      </c>
    </row>
    <row r="535" spans="1:13" x14ac:dyDescent="0.25">
      <c r="A535" s="35" t="str">
        <f>VLOOKUP(B535,ResCat!$A$2:$B$269,2,FALSE)</f>
        <v>PPOIFP</v>
      </c>
      <c r="B535" s="68" t="str">
        <f>IF(ISNA(VLOOKUP(C535,COA!$A$2:$B$340,2,FALSE)),"XXX",VLOOKUP(C535,COA!$A$2:$B$340,2,FALSE))</f>
        <v>V52</v>
      </c>
      <c r="C535" s="149" t="str">
        <f t="shared" si="18"/>
        <v>0003-1001-0007</v>
      </c>
      <c r="D535" s="134" t="s">
        <v>463</v>
      </c>
      <c r="E535" s="134" t="s">
        <v>417</v>
      </c>
      <c r="F535" s="134" t="s">
        <v>457</v>
      </c>
      <c r="G535" s="134" t="s">
        <v>357</v>
      </c>
      <c r="H535" s="134" t="s">
        <v>1023</v>
      </c>
      <c r="I535" s="134" t="s">
        <v>2</v>
      </c>
      <c r="J535" s="135">
        <v>0</v>
      </c>
      <c r="K535" s="135">
        <v>213.60000000000002</v>
      </c>
      <c r="L535" s="135">
        <v>108.44</v>
      </c>
      <c r="M535" s="133" t="str">
        <f t="shared" si="17"/>
        <v>201606</v>
      </c>
    </row>
    <row r="536" spans="1:13" x14ac:dyDescent="0.25">
      <c r="A536" s="35" t="str">
        <f>VLOOKUP(B536,ResCat!$A$2:$B$269,2,FALSE)</f>
        <v>PPOIFP</v>
      </c>
      <c r="B536" s="68" t="str">
        <f>IF(ISNA(VLOOKUP(C536,COA!$A$2:$B$340,2,FALSE)),"XXX",VLOOKUP(C536,COA!$A$2:$B$340,2,FALSE))</f>
        <v>V52</v>
      </c>
      <c r="C536" s="149" t="str">
        <f t="shared" si="18"/>
        <v>0003-1001-0007</v>
      </c>
      <c r="D536" s="134" t="s">
        <v>463</v>
      </c>
      <c r="E536" s="134" t="s">
        <v>417</v>
      </c>
      <c r="F536" s="134" t="s">
        <v>457</v>
      </c>
      <c r="G536" s="134" t="s">
        <v>357</v>
      </c>
      <c r="H536" s="134" t="s">
        <v>1023</v>
      </c>
      <c r="I536" s="134" t="s">
        <v>1</v>
      </c>
      <c r="J536" s="135">
        <v>24.12</v>
      </c>
      <c r="K536" s="135">
        <v>0</v>
      </c>
      <c r="L536" s="135">
        <v>0</v>
      </c>
      <c r="M536" s="133" t="str">
        <f t="shared" si="17"/>
        <v>201606</v>
      </c>
    </row>
    <row r="537" spans="1:13" x14ac:dyDescent="0.25">
      <c r="A537" s="35" t="str">
        <f>VLOOKUP(B537,ResCat!$A$2:$B$269,2,FALSE)</f>
        <v>PPOIFP</v>
      </c>
      <c r="B537" s="68" t="str">
        <f>IF(ISNA(VLOOKUP(C537,COA!$A$2:$B$340,2,FALSE)),"XXX",VLOOKUP(C537,COA!$A$2:$B$340,2,FALSE))</f>
        <v>V52</v>
      </c>
      <c r="C537" s="149" t="str">
        <f t="shared" si="18"/>
        <v>0003-1001-0007</v>
      </c>
      <c r="D537" s="134" t="s">
        <v>463</v>
      </c>
      <c r="E537" s="134" t="s">
        <v>417</v>
      </c>
      <c r="F537" s="134" t="s">
        <v>457</v>
      </c>
      <c r="G537" s="134" t="s">
        <v>314</v>
      </c>
      <c r="H537" s="134" t="s">
        <v>1023</v>
      </c>
      <c r="I537" s="134" t="s">
        <v>3</v>
      </c>
      <c r="J537" s="135">
        <v>-2654</v>
      </c>
      <c r="K537" s="135">
        <v>-260.97000000000003</v>
      </c>
      <c r="L537" s="135">
        <v>-260.97000000000003</v>
      </c>
      <c r="M537" s="133" t="str">
        <f t="shared" si="17"/>
        <v>201607</v>
      </c>
    </row>
    <row r="538" spans="1:13" x14ac:dyDescent="0.25">
      <c r="A538" s="35" t="str">
        <f>VLOOKUP(B538,ResCat!$A$2:$B$269,2,FALSE)</f>
        <v>PPOIFP</v>
      </c>
      <c r="B538" s="68" t="str">
        <f>IF(ISNA(VLOOKUP(C538,COA!$A$2:$B$340,2,FALSE)),"XXX",VLOOKUP(C538,COA!$A$2:$B$340,2,FALSE))</f>
        <v>V52</v>
      </c>
      <c r="C538" s="149" t="str">
        <f t="shared" si="18"/>
        <v>0003-1001-0007</v>
      </c>
      <c r="D538" s="134" t="s">
        <v>463</v>
      </c>
      <c r="E538" s="134" t="s">
        <v>417</v>
      </c>
      <c r="F538" s="134" t="s">
        <v>457</v>
      </c>
      <c r="G538" s="134" t="s">
        <v>314</v>
      </c>
      <c r="H538" s="134" t="s">
        <v>1023</v>
      </c>
      <c r="I538" s="134" t="s">
        <v>2</v>
      </c>
      <c r="J538" s="135">
        <v>-544</v>
      </c>
      <c r="K538" s="135">
        <v>-121.29000000000002</v>
      </c>
      <c r="L538" s="135">
        <v>-200.15999999999997</v>
      </c>
      <c r="M538" s="133" t="str">
        <f t="shared" si="17"/>
        <v>201607</v>
      </c>
    </row>
    <row r="539" spans="1:13" x14ac:dyDescent="0.25">
      <c r="A539" s="35" t="str">
        <f>VLOOKUP(B539,ResCat!$A$2:$B$269,2,FALSE)</f>
        <v>PPOIFP</v>
      </c>
      <c r="B539" s="68" t="str">
        <f>IF(ISNA(VLOOKUP(C539,COA!$A$2:$B$340,2,FALSE)),"XXX",VLOOKUP(C539,COA!$A$2:$B$340,2,FALSE))</f>
        <v>V52</v>
      </c>
      <c r="C539" s="149" t="str">
        <f t="shared" si="18"/>
        <v>0003-1001-0007</v>
      </c>
      <c r="D539" s="134" t="s">
        <v>463</v>
      </c>
      <c r="E539" s="134" t="s">
        <v>417</v>
      </c>
      <c r="F539" s="134" t="s">
        <v>457</v>
      </c>
      <c r="G539" s="134" t="s">
        <v>339</v>
      </c>
      <c r="H539" s="134" t="s">
        <v>1023</v>
      </c>
      <c r="I539" s="134" t="s">
        <v>2</v>
      </c>
      <c r="J539" s="135">
        <v>0</v>
      </c>
      <c r="K539" s="135">
        <v>53.400000000000006</v>
      </c>
      <c r="L539" s="135">
        <v>27.11</v>
      </c>
      <c r="M539" s="133" t="str">
        <f t="shared" si="17"/>
        <v>201608</v>
      </c>
    </row>
    <row r="540" spans="1:13" x14ac:dyDescent="0.25">
      <c r="A540" s="35" t="str">
        <f>VLOOKUP(B540,ResCat!$A$2:$B$269,2,FALSE)</f>
        <v>PPOIFP</v>
      </c>
      <c r="B540" s="68" t="str">
        <f>IF(ISNA(VLOOKUP(C540,COA!$A$2:$B$340,2,FALSE)),"XXX",VLOOKUP(C540,COA!$A$2:$B$340,2,FALSE))</f>
        <v>V52</v>
      </c>
      <c r="C540" s="149" t="str">
        <f t="shared" si="18"/>
        <v>0003-1001-0007</v>
      </c>
      <c r="D540" s="134" t="s">
        <v>463</v>
      </c>
      <c r="E540" s="134" t="s">
        <v>417</v>
      </c>
      <c r="F540" s="134" t="s">
        <v>457</v>
      </c>
      <c r="G540" s="134" t="s">
        <v>339</v>
      </c>
      <c r="H540" s="134" t="s">
        <v>1023</v>
      </c>
      <c r="I540" s="134" t="s">
        <v>1</v>
      </c>
      <c r="J540" s="135">
        <v>-2919.55</v>
      </c>
      <c r="K540" s="135">
        <v>-931.25000000000023</v>
      </c>
      <c r="L540" s="135">
        <v>-931.25000000000011</v>
      </c>
      <c r="M540" s="133" t="str">
        <f t="shared" si="17"/>
        <v>201608</v>
      </c>
    </row>
    <row r="541" spans="1:13" x14ac:dyDescent="0.25">
      <c r="A541" s="35" t="str">
        <f>VLOOKUP(B541,ResCat!$A$2:$B$269,2,FALSE)</f>
        <v>PPOIFP</v>
      </c>
      <c r="B541" s="68" t="str">
        <f>IF(ISNA(VLOOKUP(C541,COA!$A$2:$B$340,2,FALSE)),"XXX",VLOOKUP(C541,COA!$A$2:$B$340,2,FALSE))</f>
        <v>V52</v>
      </c>
      <c r="C541" s="149" t="str">
        <f t="shared" si="18"/>
        <v>0003-1001-0007</v>
      </c>
      <c r="D541" s="134" t="s">
        <v>463</v>
      </c>
      <c r="E541" s="134" t="s">
        <v>417</v>
      </c>
      <c r="F541" s="134" t="s">
        <v>457</v>
      </c>
      <c r="G541" s="134" t="s">
        <v>342</v>
      </c>
      <c r="H541" s="134" t="s">
        <v>1023</v>
      </c>
      <c r="I541" s="134" t="s">
        <v>1</v>
      </c>
      <c r="J541" s="135">
        <v>0</v>
      </c>
      <c r="K541" s="135">
        <v>0</v>
      </c>
      <c r="L541" s="135">
        <v>0</v>
      </c>
      <c r="M541" s="133" t="str">
        <f t="shared" si="17"/>
        <v>201609</v>
      </c>
    </row>
    <row r="542" spans="1:13" x14ac:dyDescent="0.25">
      <c r="A542" s="35" t="str">
        <f>VLOOKUP(B542,ResCat!$A$2:$B$269,2,FALSE)</f>
        <v>PPOIFP</v>
      </c>
      <c r="B542" s="68" t="str">
        <f>IF(ISNA(VLOOKUP(C542,COA!$A$2:$B$340,2,FALSE)),"XXX",VLOOKUP(C542,COA!$A$2:$B$340,2,FALSE))</f>
        <v>V52</v>
      </c>
      <c r="C542" s="149" t="str">
        <f t="shared" si="18"/>
        <v>0003-1001-0007</v>
      </c>
      <c r="D542" s="134" t="s">
        <v>463</v>
      </c>
      <c r="E542" s="134" t="s">
        <v>417</v>
      </c>
      <c r="F542" s="134" t="s">
        <v>457</v>
      </c>
      <c r="G542" s="134" t="s">
        <v>316</v>
      </c>
      <c r="H542" s="134" t="s">
        <v>1023</v>
      </c>
      <c r="I542" s="134" t="s">
        <v>2</v>
      </c>
      <c r="J542" s="135">
        <v>0</v>
      </c>
      <c r="K542" s="135">
        <v>-986.06999999999982</v>
      </c>
      <c r="L542" s="135">
        <v>-986.06999999999982</v>
      </c>
      <c r="M542" s="133" t="str">
        <f t="shared" si="17"/>
        <v>201610</v>
      </c>
    </row>
    <row r="543" spans="1:13" x14ac:dyDescent="0.25">
      <c r="A543" s="35" t="str">
        <f>VLOOKUP(B543,ResCat!$A$2:$B$269,2,FALSE)</f>
        <v>PPOIFP</v>
      </c>
      <c r="B543" s="68" t="str">
        <f>IF(ISNA(VLOOKUP(C543,COA!$A$2:$B$340,2,FALSE)),"XXX",VLOOKUP(C543,COA!$A$2:$B$340,2,FALSE))</f>
        <v>V52</v>
      </c>
      <c r="C543" s="149" t="str">
        <f t="shared" si="18"/>
        <v>0003-1001-0007</v>
      </c>
      <c r="D543" s="134" t="s">
        <v>463</v>
      </c>
      <c r="E543" s="134" t="s">
        <v>417</v>
      </c>
      <c r="F543" s="134" t="s">
        <v>457</v>
      </c>
      <c r="G543" s="134" t="s">
        <v>318</v>
      </c>
      <c r="H543" s="134" t="s">
        <v>1023</v>
      </c>
      <c r="I543" s="134" t="s">
        <v>3</v>
      </c>
      <c r="J543" s="135">
        <v>0</v>
      </c>
      <c r="K543" s="135">
        <v>-2626.24</v>
      </c>
      <c r="L543" s="135">
        <v>-1742.07</v>
      </c>
      <c r="M543" s="133" t="str">
        <f t="shared" si="17"/>
        <v>201611</v>
      </c>
    </row>
    <row r="544" spans="1:13" x14ac:dyDescent="0.25">
      <c r="A544" s="35" t="str">
        <f>VLOOKUP(B544,ResCat!$A$2:$B$269,2,FALSE)</f>
        <v>PPOIFP</v>
      </c>
      <c r="B544" s="68" t="str">
        <f>IF(ISNA(VLOOKUP(C544,COA!$A$2:$B$340,2,FALSE)),"XXX",VLOOKUP(C544,COA!$A$2:$B$340,2,FALSE))</f>
        <v>V52</v>
      </c>
      <c r="C544" s="149" t="str">
        <f t="shared" si="18"/>
        <v>0003-1001-0007</v>
      </c>
      <c r="D544" s="134" t="s">
        <v>463</v>
      </c>
      <c r="E544" s="134" t="s">
        <v>417</v>
      </c>
      <c r="F544" s="134" t="s">
        <v>457</v>
      </c>
      <c r="G544" s="134" t="s">
        <v>318</v>
      </c>
      <c r="H544" s="134" t="s">
        <v>1023</v>
      </c>
      <c r="I544" s="134" t="s">
        <v>2</v>
      </c>
      <c r="J544" s="135">
        <v>0</v>
      </c>
      <c r="K544" s="135">
        <v>0</v>
      </c>
      <c r="L544" s="135">
        <v>0</v>
      </c>
      <c r="M544" s="133" t="str">
        <f t="shared" si="17"/>
        <v>201611</v>
      </c>
    </row>
    <row r="545" spans="1:13" x14ac:dyDescent="0.25">
      <c r="A545" s="35" t="str">
        <f>VLOOKUP(B545,ResCat!$A$2:$B$269,2,FALSE)</f>
        <v>PPOIFP</v>
      </c>
      <c r="B545" s="68" t="str">
        <f>IF(ISNA(VLOOKUP(C545,COA!$A$2:$B$340,2,FALSE)),"XXX",VLOOKUP(C545,COA!$A$2:$B$340,2,FALSE))</f>
        <v>V52</v>
      </c>
      <c r="C545" s="149" t="str">
        <f t="shared" si="18"/>
        <v>0003-1001-0007</v>
      </c>
      <c r="D545" s="134" t="s">
        <v>463</v>
      </c>
      <c r="E545" s="134" t="s">
        <v>417</v>
      </c>
      <c r="F545" s="134" t="s">
        <v>457</v>
      </c>
      <c r="G545" s="134" t="s">
        <v>320</v>
      </c>
      <c r="H545" s="134" t="s">
        <v>1023</v>
      </c>
      <c r="I545" s="134" t="s">
        <v>2</v>
      </c>
      <c r="J545" s="135">
        <v>-73</v>
      </c>
      <c r="K545" s="135">
        <v>-21.7</v>
      </c>
      <c r="L545" s="135">
        <v>-21.7</v>
      </c>
      <c r="M545" s="133" t="str">
        <f t="shared" si="17"/>
        <v>201612</v>
      </c>
    </row>
    <row r="546" spans="1:13" x14ac:dyDescent="0.25">
      <c r="A546" s="35" t="str">
        <f>VLOOKUP(B546,ResCat!$A$2:$B$269,2,FALSE)</f>
        <v>PPOIFP</v>
      </c>
      <c r="B546" s="68" t="str">
        <f>IF(ISNA(VLOOKUP(C546,COA!$A$2:$B$340,2,FALSE)),"XXX",VLOOKUP(C546,COA!$A$2:$B$340,2,FALSE))</f>
        <v>V51</v>
      </c>
      <c r="C546" s="149" t="str">
        <f t="shared" si="18"/>
        <v>0003-1001-0012</v>
      </c>
      <c r="D546" s="134" t="s">
        <v>463</v>
      </c>
      <c r="E546" s="134" t="s">
        <v>417</v>
      </c>
      <c r="F546" s="134" t="s">
        <v>452</v>
      </c>
      <c r="G546" s="134" t="s">
        <v>1051</v>
      </c>
      <c r="H546" s="134" t="s">
        <v>1023</v>
      </c>
      <c r="I546" s="134" t="s">
        <v>2</v>
      </c>
      <c r="J546" s="135">
        <v>0</v>
      </c>
      <c r="K546" s="135">
        <v>-42.52</v>
      </c>
      <c r="L546" s="135">
        <v>-42.519999999999996</v>
      </c>
      <c r="M546" s="133" t="str">
        <f t="shared" si="17"/>
        <v>201601</v>
      </c>
    </row>
    <row r="547" spans="1:13" x14ac:dyDescent="0.25">
      <c r="A547" s="35" t="str">
        <f>VLOOKUP(B547,ResCat!$A$2:$B$269,2,FALSE)</f>
        <v>PPOIFP</v>
      </c>
      <c r="B547" s="68" t="str">
        <f>IF(ISNA(VLOOKUP(C547,COA!$A$2:$B$340,2,FALSE)),"XXX",VLOOKUP(C547,COA!$A$2:$B$340,2,FALSE))</f>
        <v>V51</v>
      </c>
      <c r="C547" s="149" t="str">
        <f t="shared" si="18"/>
        <v>0003-1001-0012</v>
      </c>
      <c r="D547" s="134" t="s">
        <v>463</v>
      </c>
      <c r="E547" s="134" t="s">
        <v>417</v>
      </c>
      <c r="F547" s="134" t="s">
        <v>452</v>
      </c>
      <c r="G547" s="134" t="s">
        <v>1033</v>
      </c>
      <c r="H547" s="134" t="s">
        <v>1023</v>
      </c>
      <c r="I547" s="134" t="s">
        <v>2</v>
      </c>
      <c r="J547" s="135">
        <v>0</v>
      </c>
      <c r="K547" s="135">
        <v>-178.57999999999998</v>
      </c>
      <c r="L547" s="135">
        <v>-178.57999999999998</v>
      </c>
      <c r="M547" s="133" t="str">
        <f t="shared" si="17"/>
        <v>201601</v>
      </c>
    </row>
    <row r="548" spans="1:13" x14ac:dyDescent="0.25">
      <c r="A548" s="35" t="str">
        <f>VLOOKUP(B548,ResCat!$A$2:$B$269,2,FALSE)</f>
        <v>PPOIFP</v>
      </c>
      <c r="B548" s="68" t="str">
        <f>IF(ISNA(VLOOKUP(C548,COA!$A$2:$B$340,2,FALSE)),"XXX",VLOOKUP(C548,COA!$A$2:$B$340,2,FALSE))</f>
        <v>V51</v>
      </c>
      <c r="C548" s="149" t="str">
        <f t="shared" si="18"/>
        <v>0003-1001-0012</v>
      </c>
      <c r="D548" s="134" t="s">
        <v>463</v>
      </c>
      <c r="E548" s="134" t="s">
        <v>417</v>
      </c>
      <c r="F548" s="134" t="s">
        <v>452</v>
      </c>
      <c r="G548" s="134" t="s">
        <v>1034</v>
      </c>
      <c r="H548" s="134" t="s">
        <v>1023</v>
      </c>
      <c r="I548" s="134" t="s">
        <v>2</v>
      </c>
      <c r="J548" s="135">
        <v>0</v>
      </c>
      <c r="K548" s="135">
        <v>940.95999999999992</v>
      </c>
      <c r="L548" s="135">
        <v>891.92000000000007</v>
      </c>
      <c r="M548" s="133" t="str">
        <f t="shared" si="17"/>
        <v>201601</v>
      </c>
    </row>
    <row r="549" spans="1:13" x14ac:dyDescent="0.25">
      <c r="A549" s="35" t="str">
        <f>VLOOKUP(B549,ResCat!$A$2:$B$269,2,FALSE)</f>
        <v>PPOIFP</v>
      </c>
      <c r="B549" s="68" t="str">
        <f>IF(ISNA(VLOOKUP(C549,COA!$A$2:$B$340,2,FALSE)),"XXX",VLOOKUP(C549,COA!$A$2:$B$340,2,FALSE))</f>
        <v>V51</v>
      </c>
      <c r="C549" s="149" t="str">
        <f t="shared" si="18"/>
        <v>0003-1001-0012</v>
      </c>
      <c r="D549" s="134" t="s">
        <v>463</v>
      </c>
      <c r="E549" s="134" t="s">
        <v>417</v>
      </c>
      <c r="F549" s="134" t="s">
        <v>452</v>
      </c>
      <c r="G549" s="134" t="s">
        <v>1035</v>
      </c>
      <c r="H549" s="134" t="s">
        <v>1023</v>
      </c>
      <c r="I549" s="134" t="s">
        <v>3</v>
      </c>
      <c r="J549" s="135">
        <v>0</v>
      </c>
      <c r="K549" s="135">
        <v>0</v>
      </c>
      <c r="L549" s="135">
        <v>0</v>
      </c>
      <c r="M549" s="133" t="str">
        <f t="shared" si="17"/>
        <v>201601</v>
      </c>
    </row>
    <row r="550" spans="1:13" x14ac:dyDescent="0.25">
      <c r="A550" s="35" t="str">
        <f>VLOOKUP(B550,ResCat!$A$2:$B$269,2,FALSE)</f>
        <v>PPOIFP</v>
      </c>
      <c r="B550" s="68" t="str">
        <f>IF(ISNA(VLOOKUP(C550,COA!$A$2:$B$340,2,FALSE)),"XXX",VLOOKUP(C550,COA!$A$2:$B$340,2,FALSE))</f>
        <v>V51</v>
      </c>
      <c r="C550" s="149" t="str">
        <f t="shared" si="18"/>
        <v>0003-1001-0012</v>
      </c>
      <c r="D550" s="134" t="s">
        <v>463</v>
      </c>
      <c r="E550" s="134" t="s">
        <v>417</v>
      </c>
      <c r="F550" s="134" t="s">
        <v>452</v>
      </c>
      <c r="G550" s="134" t="s">
        <v>1025</v>
      </c>
      <c r="H550" s="134" t="s">
        <v>1023</v>
      </c>
      <c r="I550" s="134" t="s">
        <v>2</v>
      </c>
      <c r="J550" s="135">
        <v>0</v>
      </c>
      <c r="K550" s="135">
        <v>8.0699999999999932</v>
      </c>
      <c r="L550" s="135">
        <v>0</v>
      </c>
      <c r="M550" s="133" t="str">
        <f t="shared" si="17"/>
        <v>201601</v>
      </c>
    </row>
    <row r="551" spans="1:13" x14ac:dyDescent="0.25">
      <c r="A551" s="35" t="str">
        <f>VLOOKUP(B551,ResCat!$A$2:$B$269,2,FALSE)</f>
        <v>PPOIFP</v>
      </c>
      <c r="B551" s="68" t="str">
        <f>IF(ISNA(VLOOKUP(C551,COA!$A$2:$B$340,2,FALSE)),"XXX",VLOOKUP(C551,COA!$A$2:$B$340,2,FALSE))</f>
        <v>V51</v>
      </c>
      <c r="C551" s="149" t="str">
        <f t="shared" si="18"/>
        <v>0003-1001-0012</v>
      </c>
      <c r="D551" s="134" t="s">
        <v>463</v>
      </c>
      <c r="E551" s="134" t="s">
        <v>417</v>
      </c>
      <c r="F551" s="134" t="s">
        <v>452</v>
      </c>
      <c r="G551" s="134" t="s">
        <v>345</v>
      </c>
      <c r="H551" s="134" t="s">
        <v>1023</v>
      </c>
      <c r="I551" s="134" t="s">
        <v>3</v>
      </c>
      <c r="J551" s="135">
        <v>0</v>
      </c>
      <c r="K551" s="135">
        <v>1.3900000000000006</v>
      </c>
      <c r="L551" s="135">
        <v>0</v>
      </c>
      <c r="M551" s="133" t="str">
        <f t="shared" si="17"/>
        <v>201601</v>
      </c>
    </row>
    <row r="552" spans="1:13" x14ac:dyDescent="0.25">
      <c r="A552" s="35" t="str">
        <f>VLOOKUP(B552,ResCat!$A$2:$B$269,2,FALSE)</f>
        <v>PPOIFP</v>
      </c>
      <c r="B552" s="68" t="str">
        <f>IF(ISNA(VLOOKUP(C552,COA!$A$2:$B$340,2,FALSE)),"XXX",VLOOKUP(C552,COA!$A$2:$B$340,2,FALSE))</f>
        <v>V51</v>
      </c>
      <c r="C552" s="149" t="str">
        <f t="shared" si="18"/>
        <v>0003-1001-0012</v>
      </c>
      <c r="D552" s="134" t="s">
        <v>463</v>
      </c>
      <c r="E552" s="134" t="s">
        <v>417</v>
      </c>
      <c r="F552" s="134" t="s">
        <v>452</v>
      </c>
      <c r="G552" s="134" t="s">
        <v>345</v>
      </c>
      <c r="H552" s="134" t="s">
        <v>1023</v>
      </c>
      <c r="I552" s="134" t="s">
        <v>2</v>
      </c>
      <c r="J552" s="135">
        <v>0</v>
      </c>
      <c r="K552" s="135">
        <v>11.300000000000011</v>
      </c>
      <c r="L552" s="135">
        <v>0</v>
      </c>
      <c r="M552" s="133" t="str">
        <f t="shared" si="17"/>
        <v>201601</v>
      </c>
    </row>
    <row r="553" spans="1:13" x14ac:dyDescent="0.25">
      <c r="A553" s="35" t="str">
        <f>VLOOKUP(B553,ResCat!$A$2:$B$269,2,FALSE)</f>
        <v>PPOIFP</v>
      </c>
      <c r="B553" s="68" t="str">
        <f>IF(ISNA(VLOOKUP(C553,COA!$A$2:$B$340,2,FALSE)),"XXX",VLOOKUP(C553,COA!$A$2:$B$340,2,FALSE))</f>
        <v>V51</v>
      </c>
      <c r="C553" s="149" t="str">
        <f t="shared" si="18"/>
        <v>0003-1001-0012</v>
      </c>
      <c r="D553" s="134" t="s">
        <v>463</v>
      </c>
      <c r="E553" s="134" t="s">
        <v>417</v>
      </c>
      <c r="F553" s="134" t="s">
        <v>452</v>
      </c>
      <c r="G553" s="134" t="s">
        <v>346</v>
      </c>
      <c r="H553" s="134" t="s">
        <v>1023</v>
      </c>
      <c r="I553" s="134" t="s">
        <v>2</v>
      </c>
      <c r="J553" s="135">
        <v>0</v>
      </c>
      <c r="K553" s="135">
        <v>-98.980000000000018</v>
      </c>
      <c r="L553" s="135">
        <v>-98.98</v>
      </c>
      <c r="M553" s="133" t="str">
        <f t="shared" si="17"/>
        <v>201601</v>
      </c>
    </row>
    <row r="554" spans="1:13" x14ac:dyDescent="0.25">
      <c r="A554" s="35" t="str">
        <f>VLOOKUP(B554,ResCat!$A$2:$B$269,2,FALSE)</f>
        <v>PPOIFP</v>
      </c>
      <c r="B554" s="68" t="str">
        <f>IF(ISNA(VLOOKUP(C554,COA!$A$2:$B$340,2,FALSE)),"XXX",VLOOKUP(C554,COA!$A$2:$B$340,2,FALSE))</f>
        <v>V51</v>
      </c>
      <c r="C554" s="149" t="str">
        <f t="shared" si="18"/>
        <v>0003-1001-0012</v>
      </c>
      <c r="D554" s="134" t="s">
        <v>463</v>
      </c>
      <c r="E554" s="134" t="s">
        <v>417</v>
      </c>
      <c r="F554" s="134" t="s">
        <v>452</v>
      </c>
      <c r="G554" s="134" t="s">
        <v>362</v>
      </c>
      <c r="H554" s="134" t="s">
        <v>1023</v>
      </c>
      <c r="I554" s="134" t="s">
        <v>3</v>
      </c>
      <c r="J554" s="135">
        <v>0</v>
      </c>
      <c r="K554" s="135">
        <v>-780.94000000000017</v>
      </c>
      <c r="L554" s="135">
        <v>-780.93999999999994</v>
      </c>
      <c r="M554" s="133" t="str">
        <f t="shared" si="17"/>
        <v>201601</v>
      </c>
    </row>
    <row r="555" spans="1:13" x14ac:dyDescent="0.25">
      <c r="A555" s="35" t="str">
        <f>VLOOKUP(B555,ResCat!$A$2:$B$269,2,FALSE)</f>
        <v>PPOIFP</v>
      </c>
      <c r="B555" s="68" t="str">
        <f>IF(ISNA(VLOOKUP(C555,COA!$A$2:$B$340,2,FALSE)),"XXX",VLOOKUP(C555,COA!$A$2:$B$340,2,FALSE))</f>
        <v>V51</v>
      </c>
      <c r="C555" s="149" t="str">
        <f t="shared" si="18"/>
        <v>0003-1001-0012</v>
      </c>
      <c r="D555" s="134" t="s">
        <v>463</v>
      </c>
      <c r="E555" s="134" t="s">
        <v>417</v>
      </c>
      <c r="F555" s="134" t="s">
        <v>452</v>
      </c>
      <c r="G555" s="134" t="s">
        <v>362</v>
      </c>
      <c r="H555" s="134" t="s">
        <v>1023</v>
      </c>
      <c r="I555" s="134" t="s">
        <v>2</v>
      </c>
      <c r="J555" s="135">
        <v>28.8</v>
      </c>
      <c r="K555" s="135">
        <v>28.8</v>
      </c>
      <c r="L555" s="135">
        <v>0</v>
      </c>
      <c r="M555" s="133" t="str">
        <f t="shared" si="17"/>
        <v>201601</v>
      </c>
    </row>
    <row r="556" spans="1:13" x14ac:dyDescent="0.25">
      <c r="A556" s="35" t="str">
        <f>VLOOKUP(B556,ResCat!$A$2:$B$269,2,FALSE)</f>
        <v>PPOIFP</v>
      </c>
      <c r="B556" s="68" t="str">
        <f>IF(ISNA(VLOOKUP(C556,COA!$A$2:$B$340,2,FALSE)),"XXX",VLOOKUP(C556,COA!$A$2:$B$340,2,FALSE))</f>
        <v>V51</v>
      </c>
      <c r="C556" s="149" t="str">
        <f t="shared" si="18"/>
        <v>0003-1001-0012</v>
      </c>
      <c r="D556" s="134" t="s">
        <v>463</v>
      </c>
      <c r="E556" s="134" t="s">
        <v>417</v>
      </c>
      <c r="F556" s="134" t="s">
        <v>452</v>
      </c>
      <c r="G556" s="134" t="s">
        <v>1028</v>
      </c>
      <c r="H556" s="134" t="s">
        <v>1023</v>
      </c>
      <c r="I556" s="134" t="s">
        <v>2</v>
      </c>
      <c r="J556" s="135">
        <v>28.36</v>
      </c>
      <c r="K556" s="135">
        <v>28.36</v>
      </c>
      <c r="L556" s="135">
        <v>0</v>
      </c>
      <c r="M556" s="133" t="str">
        <f t="shared" si="17"/>
        <v>201601</v>
      </c>
    </row>
    <row r="557" spans="1:13" x14ac:dyDescent="0.25">
      <c r="A557" s="35" t="str">
        <f>VLOOKUP(B557,ResCat!$A$2:$B$269,2,FALSE)</f>
        <v>PPOIFP</v>
      </c>
      <c r="B557" s="68" t="str">
        <f>IF(ISNA(VLOOKUP(C557,COA!$A$2:$B$340,2,FALSE)),"XXX",VLOOKUP(C557,COA!$A$2:$B$340,2,FALSE))</f>
        <v>V51</v>
      </c>
      <c r="C557" s="149" t="str">
        <f t="shared" si="18"/>
        <v>0003-1001-0012</v>
      </c>
      <c r="D557" s="134" t="s">
        <v>463</v>
      </c>
      <c r="E557" s="134" t="s">
        <v>417</v>
      </c>
      <c r="F557" s="134" t="s">
        <v>452</v>
      </c>
      <c r="G557" s="134" t="s">
        <v>363</v>
      </c>
      <c r="H557" s="134" t="s">
        <v>1023</v>
      </c>
      <c r="I557" s="134" t="s">
        <v>3</v>
      </c>
      <c r="J557" s="135">
        <v>-7.1054273576010019E-15</v>
      </c>
      <c r="K557" s="135">
        <v>-16.87</v>
      </c>
      <c r="L557" s="135">
        <v>-16.87</v>
      </c>
      <c r="M557" s="133" t="str">
        <f t="shared" si="17"/>
        <v>201601</v>
      </c>
    </row>
    <row r="558" spans="1:13" x14ac:dyDescent="0.25">
      <c r="A558" s="35" t="str">
        <f>VLOOKUP(B558,ResCat!$A$2:$B$269,2,FALSE)</f>
        <v>PPOIFP</v>
      </c>
      <c r="B558" s="68" t="str">
        <f>IF(ISNA(VLOOKUP(C558,COA!$A$2:$B$340,2,FALSE)),"XXX",VLOOKUP(C558,COA!$A$2:$B$340,2,FALSE))</f>
        <v>V51</v>
      </c>
      <c r="C558" s="149" t="str">
        <f t="shared" si="18"/>
        <v>0003-1001-0012</v>
      </c>
      <c r="D558" s="134" t="s">
        <v>463</v>
      </c>
      <c r="E558" s="134" t="s">
        <v>417</v>
      </c>
      <c r="F558" s="134" t="s">
        <v>452</v>
      </c>
      <c r="G558" s="134" t="s">
        <v>363</v>
      </c>
      <c r="H558" s="134" t="s">
        <v>1023</v>
      </c>
      <c r="I558" s="134" t="s">
        <v>1</v>
      </c>
      <c r="J558" s="135">
        <v>42.69</v>
      </c>
      <c r="K558" s="135">
        <v>42.69</v>
      </c>
      <c r="L558" s="135">
        <v>0</v>
      </c>
      <c r="M558" s="133" t="str">
        <f t="shared" si="17"/>
        <v>201601</v>
      </c>
    </row>
    <row r="559" spans="1:13" x14ac:dyDescent="0.25">
      <c r="A559" s="35" t="str">
        <f>VLOOKUP(B559,ResCat!$A$2:$B$269,2,FALSE)</f>
        <v>PPOIFP</v>
      </c>
      <c r="B559" s="68" t="str">
        <f>IF(ISNA(VLOOKUP(C559,COA!$A$2:$B$340,2,FALSE)),"XXX",VLOOKUP(C559,COA!$A$2:$B$340,2,FALSE))</f>
        <v>V51</v>
      </c>
      <c r="C559" s="149" t="str">
        <f t="shared" si="18"/>
        <v>0003-1001-0012</v>
      </c>
      <c r="D559" s="134" t="s">
        <v>463</v>
      </c>
      <c r="E559" s="134" t="s">
        <v>417</v>
      </c>
      <c r="F559" s="134" t="s">
        <v>452</v>
      </c>
      <c r="G559" s="134" t="s">
        <v>1029</v>
      </c>
      <c r="H559" s="134" t="s">
        <v>1023</v>
      </c>
      <c r="I559" s="134" t="s">
        <v>0</v>
      </c>
      <c r="J559" s="135">
        <v>17500</v>
      </c>
      <c r="K559" s="135">
        <v>6207</v>
      </c>
      <c r="L559" s="135">
        <v>7903.5</v>
      </c>
      <c r="M559" s="133" t="str">
        <f t="shared" si="17"/>
        <v>201601</v>
      </c>
    </row>
    <row r="560" spans="1:13" x14ac:dyDescent="0.25">
      <c r="A560" s="35" t="str">
        <f>VLOOKUP(B560,ResCat!$A$2:$B$269,2,FALSE)</f>
        <v>PPOIFP</v>
      </c>
      <c r="B560" s="68" t="str">
        <f>IF(ISNA(VLOOKUP(C560,COA!$A$2:$B$340,2,FALSE)),"XXX",VLOOKUP(C560,COA!$A$2:$B$340,2,FALSE))</f>
        <v>V51</v>
      </c>
      <c r="C560" s="149" t="str">
        <f t="shared" si="18"/>
        <v>0003-1001-0012</v>
      </c>
      <c r="D560" s="134" t="s">
        <v>463</v>
      </c>
      <c r="E560" s="134" t="s">
        <v>417</v>
      </c>
      <c r="F560" s="134" t="s">
        <v>452</v>
      </c>
      <c r="G560" s="134" t="s">
        <v>1029</v>
      </c>
      <c r="H560" s="134" t="s">
        <v>1023</v>
      </c>
      <c r="I560" s="134" t="s">
        <v>2</v>
      </c>
      <c r="J560" s="135">
        <v>0</v>
      </c>
      <c r="K560" s="135">
        <v>0</v>
      </c>
      <c r="L560" s="135">
        <v>0</v>
      </c>
      <c r="M560" s="133" t="str">
        <f t="shared" si="17"/>
        <v>201601</v>
      </c>
    </row>
    <row r="561" spans="1:13" x14ac:dyDescent="0.25">
      <c r="A561" s="35" t="str">
        <f>VLOOKUP(B561,ResCat!$A$2:$B$269,2,FALSE)</f>
        <v>PPOIFP</v>
      </c>
      <c r="B561" s="68" t="str">
        <f>IF(ISNA(VLOOKUP(C561,COA!$A$2:$B$340,2,FALSE)),"XXX",VLOOKUP(C561,COA!$A$2:$B$340,2,FALSE))</f>
        <v>V51</v>
      </c>
      <c r="C561" s="149" t="str">
        <f t="shared" si="18"/>
        <v>0003-1001-0012</v>
      </c>
      <c r="D561" s="134" t="s">
        <v>463</v>
      </c>
      <c r="E561" s="134" t="s">
        <v>417</v>
      </c>
      <c r="F561" s="134" t="s">
        <v>452</v>
      </c>
      <c r="G561" s="134" t="s">
        <v>350</v>
      </c>
      <c r="H561" s="134" t="s">
        <v>1023</v>
      </c>
      <c r="I561" s="134" t="s">
        <v>3</v>
      </c>
      <c r="J561" s="135">
        <v>209.66</v>
      </c>
      <c r="K561" s="135">
        <v>209.66</v>
      </c>
      <c r="L561" s="135">
        <v>0</v>
      </c>
      <c r="M561" s="133" t="str">
        <f t="shared" si="17"/>
        <v>201601</v>
      </c>
    </row>
    <row r="562" spans="1:13" x14ac:dyDescent="0.25">
      <c r="A562" s="35" t="str">
        <f>VLOOKUP(B562,ResCat!$A$2:$B$269,2,FALSE)</f>
        <v>PPOIFP</v>
      </c>
      <c r="B562" s="68" t="str">
        <f>IF(ISNA(VLOOKUP(C562,COA!$A$2:$B$340,2,FALSE)),"XXX",VLOOKUP(C562,COA!$A$2:$B$340,2,FALSE))</f>
        <v>V51</v>
      </c>
      <c r="C562" s="149" t="str">
        <f t="shared" si="18"/>
        <v>0003-1001-0012</v>
      </c>
      <c r="D562" s="134" t="s">
        <v>463</v>
      </c>
      <c r="E562" s="134" t="s">
        <v>417</v>
      </c>
      <c r="F562" s="134" t="s">
        <v>452</v>
      </c>
      <c r="G562" s="134" t="s">
        <v>350</v>
      </c>
      <c r="H562" s="134" t="s">
        <v>1023</v>
      </c>
      <c r="I562" s="134" t="s">
        <v>2</v>
      </c>
      <c r="J562" s="135">
        <v>159.04</v>
      </c>
      <c r="K562" s="135">
        <v>159.04</v>
      </c>
      <c r="L562" s="135">
        <v>0</v>
      </c>
      <c r="M562" s="133" t="str">
        <f t="shared" si="17"/>
        <v>201601</v>
      </c>
    </row>
    <row r="563" spans="1:13" x14ac:dyDescent="0.25">
      <c r="A563" s="35" t="str">
        <f>VLOOKUP(B563,ResCat!$A$2:$B$269,2,FALSE)</f>
        <v>PPOIFP</v>
      </c>
      <c r="B563" s="68" t="str">
        <f>IF(ISNA(VLOOKUP(C563,COA!$A$2:$B$340,2,FALSE)),"XXX",VLOOKUP(C563,COA!$A$2:$B$340,2,FALSE))</f>
        <v>V51</v>
      </c>
      <c r="C563" s="149" t="str">
        <f t="shared" si="18"/>
        <v>0003-1001-0012</v>
      </c>
      <c r="D563" s="134" t="s">
        <v>463</v>
      </c>
      <c r="E563" s="134" t="s">
        <v>417</v>
      </c>
      <c r="F563" s="134" t="s">
        <v>452</v>
      </c>
      <c r="G563" s="134" t="s">
        <v>359</v>
      </c>
      <c r="H563" s="134" t="s">
        <v>1023</v>
      </c>
      <c r="I563" s="134" t="s">
        <v>3</v>
      </c>
      <c r="J563" s="135">
        <v>115.27</v>
      </c>
      <c r="K563" s="135">
        <v>115.27</v>
      </c>
      <c r="L563" s="135">
        <v>0</v>
      </c>
      <c r="M563" s="133" t="str">
        <f t="shared" si="17"/>
        <v>201601</v>
      </c>
    </row>
    <row r="564" spans="1:13" x14ac:dyDescent="0.25">
      <c r="A564" s="35" t="str">
        <f>VLOOKUP(B564,ResCat!$A$2:$B$269,2,FALSE)</f>
        <v>PPOIFP</v>
      </c>
      <c r="B564" s="68" t="str">
        <f>IF(ISNA(VLOOKUP(C564,COA!$A$2:$B$340,2,FALSE)),"XXX",VLOOKUP(C564,COA!$A$2:$B$340,2,FALSE))</f>
        <v>V51</v>
      </c>
      <c r="C564" s="149" t="str">
        <f t="shared" si="18"/>
        <v>0003-1001-0012</v>
      </c>
      <c r="D564" s="134" t="s">
        <v>463</v>
      </c>
      <c r="E564" s="134" t="s">
        <v>417</v>
      </c>
      <c r="F564" s="134" t="s">
        <v>452</v>
      </c>
      <c r="G564" s="134" t="s">
        <v>359</v>
      </c>
      <c r="H564" s="134" t="s">
        <v>1023</v>
      </c>
      <c r="I564" s="134" t="s">
        <v>2</v>
      </c>
      <c r="J564" s="135">
        <v>133.34</v>
      </c>
      <c r="K564" s="135">
        <v>133.34</v>
      </c>
      <c r="L564" s="135">
        <v>0</v>
      </c>
      <c r="M564" s="133" t="str">
        <f t="shared" si="17"/>
        <v>201601</v>
      </c>
    </row>
    <row r="565" spans="1:13" x14ac:dyDescent="0.25">
      <c r="A565" s="35" t="str">
        <f>VLOOKUP(B565,ResCat!$A$2:$B$269,2,FALSE)</f>
        <v>PPOIFP</v>
      </c>
      <c r="B565" s="68" t="str">
        <f>IF(ISNA(VLOOKUP(C565,COA!$A$2:$B$340,2,FALSE)),"XXX",VLOOKUP(C565,COA!$A$2:$B$340,2,FALSE))</f>
        <v>V51</v>
      </c>
      <c r="C565" s="149" t="str">
        <f t="shared" si="18"/>
        <v>0003-1001-0012</v>
      </c>
      <c r="D565" s="134" t="s">
        <v>463</v>
      </c>
      <c r="E565" s="134" t="s">
        <v>417</v>
      </c>
      <c r="F565" s="134" t="s">
        <v>452</v>
      </c>
      <c r="G565" s="134" t="s">
        <v>359</v>
      </c>
      <c r="H565" s="134" t="s">
        <v>1023</v>
      </c>
      <c r="I565" s="134" t="s">
        <v>1</v>
      </c>
      <c r="J565" s="135">
        <v>1200</v>
      </c>
      <c r="K565" s="135">
        <v>15.76</v>
      </c>
      <c r="L565" s="135">
        <v>0</v>
      </c>
      <c r="M565" s="133" t="str">
        <f t="shared" si="17"/>
        <v>201601</v>
      </c>
    </row>
    <row r="566" spans="1:13" x14ac:dyDescent="0.25">
      <c r="A566" s="35" t="str">
        <f>VLOOKUP(B566,ResCat!$A$2:$B$269,2,FALSE)</f>
        <v>PPOIFP</v>
      </c>
      <c r="B566" s="68" t="str">
        <f>IF(ISNA(VLOOKUP(C566,COA!$A$2:$B$340,2,FALSE)),"XXX",VLOOKUP(C566,COA!$A$2:$B$340,2,FALSE))</f>
        <v>V51</v>
      </c>
      <c r="C566" s="149" t="str">
        <f t="shared" si="18"/>
        <v>0003-1001-0012</v>
      </c>
      <c r="D566" s="134" t="s">
        <v>463</v>
      </c>
      <c r="E566" s="134" t="s">
        <v>417</v>
      </c>
      <c r="F566" s="134" t="s">
        <v>452</v>
      </c>
      <c r="G566" s="134" t="s">
        <v>366</v>
      </c>
      <c r="H566" s="134" t="s">
        <v>1023</v>
      </c>
      <c r="I566" s="134" t="s">
        <v>2</v>
      </c>
      <c r="J566" s="135">
        <v>93.6</v>
      </c>
      <c r="K566" s="135">
        <v>93.6</v>
      </c>
      <c r="L566" s="135">
        <v>0</v>
      </c>
      <c r="M566" s="133" t="str">
        <f t="shared" si="17"/>
        <v>201601</v>
      </c>
    </row>
    <row r="567" spans="1:13" x14ac:dyDescent="0.25">
      <c r="A567" s="35" t="str">
        <f>VLOOKUP(B567,ResCat!$A$2:$B$269,2,FALSE)</f>
        <v>PPOIFP</v>
      </c>
      <c r="B567" s="68" t="str">
        <f>IF(ISNA(VLOOKUP(C567,COA!$A$2:$B$340,2,FALSE)),"XXX",VLOOKUP(C567,COA!$A$2:$B$340,2,FALSE))</f>
        <v>V51</v>
      </c>
      <c r="C567" s="149" t="str">
        <f t="shared" si="18"/>
        <v>0003-1001-0012</v>
      </c>
      <c r="D567" s="134" t="s">
        <v>463</v>
      </c>
      <c r="E567" s="134" t="s">
        <v>417</v>
      </c>
      <c r="F567" s="134" t="s">
        <v>452</v>
      </c>
      <c r="G567" s="134" t="s">
        <v>337</v>
      </c>
      <c r="H567" s="134" t="s">
        <v>1023</v>
      </c>
      <c r="I567" s="134" t="s">
        <v>3</v>
      </c>
      <c r="J567" s="135">
        <v>-160</v>
      </c>
      <c r="K567" s="135">
        <v>-45</v>
      </c>
      <c r="L567" s="135">
        <v>-31.5</v>
      </c>
      <c r="M567" s="133" t="str">
        <f t="shared" si="17"/>
        <v>201601</v>
      </c>
    </row>
    <row r="568" spans="1:13" x14ac:dyDescent="0.25">
      <c r="A568" s="35" t="str">
        <f>VLOOKUP(B568,ResCat!$A$2:$B$269,2,FALSE)</f>
        <v>PPOIFP</v>
      </c>
      <c r="B568" s="68" t="str">
        <f>IF(ISNA(VLOOKUP(C568,COA!$A$2:$B$340,2,FALSE)),"XXX",VLOOKUP(C568,COA!$A$2:$B$340,2,FALSE))</f>
        <v>V51</v>
      </c>
      <c r="C568" s="149" t="str">
        <f t="shared" si="18"/>
        <v>0003-1001-0012</v>
      </c>
      <c r="D568" s="134" t="s">
        <v>463</v>
      </c>
      <c r="E568" s="134" t="s">
        <v>417</v>
      </c>
      <c r="F568" s="134" t="s">
        <v>452</v>
      </c>
      <c r="G568" s="134" t="s">
        <v>337</v>
      </c>
      <c r="H568" s="134" t="s">
        <v>1023</v>
      </c>
      <c r="I568" s="134" t="s">
        <v>2</v>
      </c>
      <c r="J568" s="135">
        <v>-250</v>
      </c>
      <c r="K568" s="135">
        <v>-187.5</v>
      </c>
      <c r="L568" s="135">
        <v>-152.5</v>
      </c>
      <c r="M568" s="133" t="str">
        <f t="shared" si="17"/>
        <v>201601</v>
      </c>
    </row>
    <row r="569" spans="1:13" x14ac:dyDescent="0.25">
      <c r="A569" s="35" t="str">
        <f>VLOOKUP(B569,ResCat!$A$2:$B$269,2,FALSE)</f>
        <v>PPOIFP</v>
      </c>
      <c r="B569" s="68" t="str">
        <f>IF(ISNA(VLOOKUP(C569,COA!$A$2:$B$340,2,FALSE)),"XXX",VLOOKUP(C569,COA!$A$2:$B$340,2,FALSE))</f>
        <v>V51</v>
      </c>
      <c r="C569" s="149" t="str">
        <f t="shared" si="18"/>
        <v>0003-1001-0012</v>
      </c>
      <c r="D569" s="134" t="s">
        <v>463</v>
      </c>
      <c r="E569" s="134" t="s">
        <v>417</v>
      </c>
      <c r="F569" s="134" t="s">
        <v>452</v>
      </c>
      <c r="G569" s="134" t="s">
        <v>352</v>
      </c>
      <c r="H569" s="134" t="s">
        <v>1023</v>
      </c>
      <c r="I569" s="134" t="s">
        <v>3</v>
      </c>
      <c r="J569" s="135">
        <v>-400</v>
      </c>
      <c r="K569" s="135">
        <v>-214.68</v>
      </c>
      <c r="L569" s="135">
        <v>-214.68</v>
      </c>
      <c r="M569" s="133" t="str">
        <f t="shared" si="17"/>
        <v>201602</v>
      </c>
    </row>
    <row r="570" spans="1:13" x14ac:dyDescent="0.25">
      <c r="A570" s="35" t="str">
        <f>VLOOKUP(B570,ResCat!$A$2:$B$269,2,FALSE)</f>
        <v>PPOIFP</v>
      </c>
      <c r="B570" s="68" t="str">
        <f>IF(ISNA(VLOOKUP(C570,COA!$A$2:$B$340,2,FALSE)),"XXX",VLOOKUP(C570,COA!$A$2:$B$340,2,FALSE))</f>
        <v>V51</v>
      </c>
      <c r="C570" s="149" t="str">
        <f t="shared" si="18"/>
        <v>0003-1001-0012</v>
      </c>
      <c r="D570" s="134" t="s">
        <v>463</v>
      </c>
      <c r="E570" s="134" t="s">
        <v>417</v>
      </c>
      <c r="F570" s="134" t="s">
        <v>452</v>
      </c>
      <c r="G570" s="134" t="s">
        <v>352</v>
      </c>
      <c r="H570" s="134" t="s">
        <v>1023</v>
      </c>
      <c r="I570" s="134" t="s">
        <v>2</v>
      </c>
      <c r="J570" s="135">
        <v>-750</v>
      </c>
      <c r="K570" s="135">
        <v>-285.37</v>
      </c>
      <c r="L570" s="135">
        <v>-285.37</v>
      </c>
      <c r="M570" s="133" t="str">
        <f t="shared" si="17"/>
        <v>201602</v>
      </c>
    </row>
    <row r="571" spans="1:13" x14ac:dyDescent="0.25">
      <c r="A571" s="35" t="str">
        <f>VLOOKUP(B571,ResCat!$A$2:$B$269,2,FALSE)</f>
        <v>PPOIFP</v>
      </c>
      <c r="B571" s="68" t="str">
        <f>IF(ISNA(VLOOKUP(C571,COA!$A$2:$B$340,2,FALSE)),"XXX",VLOOKUP(C571,COA!$A$2:$B$340,2,FALSE))</f>
        <v>V51</v>
      </c>
      <c r="C571" s="149" t="str">
        <f t="shared" si="18"/>
        <v>0003-1001-0012</v>
      </c>
      <c r="D571" s="134" t="s">
        <v>463</v>
      </c>
      <c r="E571" s="134" t="s">
        <v>417</v>
      </c>
      <c r="F571" s="134" t="s">
        <v>452</v>
      </c>
      <c r="G571" s="134" t="s">
        <v>347</v>
      </c>
      <c r="H571" s="134" t="s">
        <v>1023</v>
      </c>
      <c r="I571" s="134" t="s">
        <v>2</v>
      </c>
      <c r="J571" s="135">
        <v>0</v>
      </c>
      <c r="K571" s="135">
        <v>-207.57999999999998</v>
      </c>
      <c r="L571" s="135">
        <v>-207.57999999999998</v>
      </c>
      <c r="M571" s="133" t="str">
        <f t="shared" si="17"/>
        <v>201603</v>
      </c>
    </row>
    <row r="572" spans="1:13" x14ac:dyDescent="0.25">
      <c r="A572" s="35" t="str">
        <f>VLOOKUP(B572,ResCat!$A$2:$B$269,2,FALSE)</f>
        <v>PPOIFP</v>
      </c>
      <c r="B572" s="68" t="str">
        <f>IF(ISNA(VLOOKUP(C572,COA!$A$2:$B$340,2,FALSE)),"XXX",VLOOKUP(C572,COA!$A$2:$B$340,2,FALSE))</f>
        <v>V51</v>
      </c>
      <c r="C572" s="149" t="str">
        <f t="shared" si="18"/>
        <v>0003-1001-0012</v>
      </c>
      <c r="D572" s="134" t="s">
        <v>463</v>
      </c>
      <c r="E572" s="134" t="s">
        <v>417</v>
      </c>
      <c r="F572" s="134" t="s">
        <v>452</v>
      </c>
      <c r="G572" s="134" t="s">
        <v>314</v>
      </c>
      <c r="H572" s="134" t="s">
        <v>1023</v>
      </c>
      <c r="I572" s="134" t="s">
        <v>3</v>
      </c>
      <c r="J572" s="135">
        <v>-380.4</v>
      </c>
      <c r="K572" s="135">
        <v>-260.91999999999996</v>
      </c>
      <c r="L572" s="135">
        <v>-130.45999999999998</v>
      </c>
      <c r="M572" s="133" t="str">
        <f t="shared" si="17"/>
        <v>201607</v>
      </c>
    </row>
    <row r="573" spans="1:13" x14ac:dyDescent="0.25">
      <c r="A573" s="35" t="str">
        <f>VLOOKUP(B573,ResCat!$A$2:$B$269,2,FALSE)</f>
        <v>PPOIFP</v>
      </c>
      <c r="B573" s="68" t="str">
        <f>IF(ISNA(VLOOKUP(C573,COA!$A$2:$B$340,2,FALSE)),"XXX",VLOOKUP(C573,COA!$A$2:$B$340,2,FALSE))</f>
        <v>V51</v>
      </c>
      <c r="C573" s="149" t="str">
        <f t="shared" si="18"/>
        <v>0003-1001-0012</v>
      </c>
      <c r="D573" s="134" t="s">
        <v>463</v>
      </c>
      <c r="E573" s="134" t="s">
        <v>417</v>
      </c>
      <c r="F573" s="134" t="s">
        <v>452</v>
      </c>
      <c r="G573" s="134" t="s">
        <v>314</v>
      </c>
      <c r="H573" s="134" t="s">
        <v>1023</v>
      </c>
      <c r="I573" s="134" t="s">
        <v>0</v>
      </c>
      <c r="J573" s="135">
        <v>6008.7900000000009</v>
      </c>
      <c r="K573" s="135">
        <v>5221.630000000001</v>
      </c>
      <c r="L573" s="135">
        <v>5221.630000000001</v>
      </c>
      <c r="M573" s="133" t="str">
        <f t="shared" si="17"/>
        <v>201607</v>
      </c>
    </row>
    <row r="574" spans="1:13" x14ac:dyDescent="0.25">
      <c r="A574" s="35" t="str">
        <f>VLOOKUP(B574,ResCat!$A$2:$B$269,2,FALSE)</f>
        <v>PPOIFP</v>
      </c>
      <c r="B574" s="68" t="str">
        <f>IF(ISNA(VLOOKUP(C574,COA!$A$2:$B$340,2,FALSE)),"XXX",VLOOKUP(C574,COA!$A$2:$B$340,2,FALSE))</f>
        <v>V51</v>
      </c>
      <c r="C574" s="149" t="str">
        <f t="shared" si="18"/>
        <v>0003-1001-0012</v>
      </c>
      <c r="D574" s="134" t="s">
        <v>463</v>
      </c>
      <c r="E574" s="134" t="s">
        <v>417</v>
      </c>
      <c r="F574" s="134" t="s">
        <v>452</v>
      </c>
      <c r="G574" s="134" t="s">
        <v>314</v>
      </c>
      <c r="H574" s="134" t="s">
        <v>1023</v>
      </c>
      <c r="I574" s="134" t="s">
        <v>2</v>
      </c>
      <c r="J574" s="135">
        <v>-1126.7599999999995</v>
      </c>
      <c r="K574" s="135">
        <v>-1115.93</v>
      </c>
      <c r="L574" s="135">
        <v>-887</v>
      </c>
      <c r="M574" s="133" t="str">
        <f t="shared" si="17"/>
        <v>201607</v>
      </c>
    </row>
    <row r="575" spans="1:13" x14ac:dyDescent="0.25">
      <c r="A575" s="35" t="str">
        <f>VLOOKUP(B575,ResCat!$A$2:$B$269,2,FALSE)</f>
        <v>PPOIFP</v>
      </c>
      <c r="B575" s="68" t="str">
        <f>IF(ISNA(VLOOKUP(C575,COA!$A$2:$B$340,2,FALSE)),"XXX",VLOOKUP(C575,COA!$A$2:$B$340,2,FALSE))</f>
        <v>V51</v>
      </c>
      <c r="C575" s="149" t="str">
        <f t="shared" si="18"/>
        <v>0003-1001-0012</v>
      </c>
      <c r="D575" s="134" t="s">
        <v>463</v>
      </c>
      <c r="E575" s="134" t="s">
        <v>417</v>
      </c>
      <c r="F575" s="134" t="s">
        <v>452</v>
      </c>
      <c r="G575" s="134" t="s">
        <v>314</v>
      </c>
      <c r="H575" s="134" t="s">
        <v>1023</v>
      </c>
      <c r="I575" s="134" t="s">
        <v>1</v>
      </c>
      <c r="J575" s="135">
        <v>0</v>
      </c>
      <c r="K575" s="135">
        <v>-150</v>
      </c>
      <c r="L575" s="135">
        <v>-150</v>
      </c>
      <c r="M575" s="133" t="str">
        <f t="shared" si="17"/>
        <v>201607</v>
      </c>
    </row>
    <row r="576" spans="1:13" x14ac:dyDescent="0.25">
      <c r="A576" s="35" t="str">
        <f>VLOOKUP(B576,ResCat!$A$2:$B$269,2,FALSE)</f>
        <v>PPOIFP</v>
      </c>
      <c r="B576" s="68" t="str">
        <f>IF(ISNA(VLOOKUP(C576,COA!$A$2:$B$340,2,FALSE)),"XXX",VLOOKUP(C576,COA!$A$2:$B$340,2,FALSE))</f>
        <v>V51</v>
      </c>
      <c r="C576" s="149" t="str">
        <f t="shared" si="18"/>
        <v>0003-1001-0012</v>
      </c>
      <c r="D576" s="134" t="s">
        <v>463</v>
      </c>
      <c r="E576" s="134" t="s">
        <v>417</v>
      </c>
      <c r="F576" s="134" t="s">
        <v>452</v>
      </c>
      <c r="G576" s="134" t="s">
        <v>339</v>
      </c>
      <c r="H576" s="134" t="s">
        <v>1023</v>
      </c>
      <c r="I576" s="134" t="s">
        <v>3</v>
      </c>
      <c r="J576" s="135">
        <v>-370</v>
      </c>
      <c r="K576" s="135">
        <v>-77.009999999999991</v>
      </c>
      <c r="L576" s="135">
        <v>-134.63999999999999</v>
      </c>
      <c r="M576" s="133" t="str">
        <f t="shared" si="17"/>
        <v>201608</v>
      </c>
    </row>
    <row r="577" spans="1:13" x14ac:dyDescent="0.25">
      <c r="A577" s="35" t="str">
        <f>VLOOKUP(B577,ResCat!$A$2:$B$269,2,FALSE)</f>
        <v>PPOIFP</v>
      </c>
      <c r="B577" s="68" t="str">
        <f>IF(ISNA(VLOOKUP(C577,COA!$A$2:$B$340,2,FALSE)),"XXX",VLOOKUP(C577,COA!$A$2:$B$340,2,FALSE))</f>
        <v>V51</v>
      </c>
      <c r="C577" s="149" t="str">
        <f t="shared" si="18"/>
        <v>0003-1001-0012</v>
      </c>
      <c r="D577" s="134" t="s">
        <v>463</v>
      </c>
      <c r="E577" s="134" t="s">
        <v>417</v>
      </c>
      <c r="F577" s="134" t="s">
        <v>452</v>
      </c>
      <c r="G577" s="134" t="s">
        <v>339</v>
      </c>
      <c r="H577" s="134" t="s">
        <v>1023</v>
      </c>
      <c r="I577" s="134" t="s">
        <v>336</v>
      </c>
      <c r="J577" s="135">
        <v>-150</v>
      </c>
      <c r="K577" s="135">
        <v>-150</v>
      </c>
      <c r="L577" s="135">
        <v>-150</v>
      </c>
      <c r="M577" s="133" t="str">
        <f t="shared" si="17"/>
        <v>201608</v>
      </c>
    </row>
    <row r="578" spans="1:13" x14ac:dyDescent="0.25">
      <c r="A578" s="35" t="str">
        <f>VLOOKUP(B578,ResCat!$A$2:$B$269,2,FALSE)</f>
        <v>PPOIFP</v>
      </c>
      <c r="B578" s="68" t="str">
        <f>IF(ISNA(VLOOKUP(C578,COA!$A$2:$B$340,2,FALSE)),"XXX",VLOOKUP(C578,COA!$A$2:$B$340,2,FALSE))</f>
        <v>V51</v>
      </c>
      <c r="C578" s="149" t="str">
        <f t="shared" si="18"/>
        <v>0003-1001-0012</v>
      </c>
      <c r="D578" s="134" t="s">
        <v>463</v>
      </c>
      <c r="E578" s="134" t="s">
        <v>417</v>
      </c>
      <c r="F578" s="134" t="s">
        <v>452</v>
      </c>
      <c r="G578" s="134" t="s">
        <v>339</v>
      </c>
      <c r="H578" s="134" t="s">
        <v>1023</v>
      </c>
      <c r="I578" s="134" t="s">
        <v>2</v>
      </c>
      <c r="J578" s="135">
        <v>60</v>
      </c>
      <c r="K578" s="135">
        <v>111.50000000000001</v>
      </c>
      <c r="L578" s="135">
        <v>-75.239999999999995</v>
      </c>
      <c r="M578" s="133" t="str">
        <f t="shared" si="17"/>
        <v>201608</v>
      </c>
    </row>
    <row r="579" spans="1:13" x14ac:dyDescent="0.25">
      <c r="A579" s="35" t="str">
        <f>VLOOKUP(B579,ResCat!$A$2:$B$269,2,FALSE)</f>
        <v>PPOIFP</v>
      </c>
      <c r="B579" s="68" t="str">
        <f>IF(ISNA(VLOOKUP(C579,COA!$A$2:$B$340,2,FALSE)),"XXX",VLOOKUP(C579,COA!$A$2:$B$340,2,FALSE))</f>
        <v>V51</v>
      </c>
      <c r="C579" s="149" t="str">
        <f t="shared" si="18"/>
        <v>0003-1001-0012</v>
      </c>
      <c r="D579" s="134" t="s">
        <v>463</v>
      </c>
      <c r="E579" s="134" t="s">
        <v>417</v>
      </c>
      <c r="F579" s="134" t="s">
        <v>452</v>
      </c>
      <c r="G579" s="134" t="s">
        <v>339</v>
      </c>
      <c r="H579" s="134" t="s">
        <v>1023</v>
      </c>
      <c r="I579" s="134" t="s">
        <v>1</v>
      </c>
      <c r="J579" s="135">
        <v>-3.694822225952521E-13</v>
      </c>
      <c r="K579" s="135">
        <v>8.5499999999999829</v>
      </c>
      <c r="L579" s="135">
        <v>5.980000000000004</v>
      </c>
      <c r="M579" s="133" t="str">
        <f t="shared" si="17"/>
        <v>201608</v>
      </c>
    </row>
    <row r="580" spans="1:13" x14ac:dyDescent="0.25">
      <c r="A580" s="35" t="str">
        <f>VLOOKUP(B580,ResCat!$A$2:$B$269,2,FALSE)</f>
        <v>PPOIFP</v>
      </c>
      <c r="B580" s="68" t="str">
        <f>IF(ISNA(VLOOKUP(C580,COA!$A$2:$B$340,2,FALSE)),"XXX",VLOOKUP(C580,COA!$A$2:$B$340,2,FALSE))</f>
        <v>V51</v>
      </c>
      <c r="C580" s="149" t="str">
        <f t="shared" si="18"/>
        <v>0003-1001-0012</v>
      </c>
      <c r="D580" s="134" t="s">
        <v>463</v>
      </c>
      <c r="E580" s="134" t="s">
        <v>417</v>
      </c>
      <c r="F580" s="134" t="s">
        <v>452</v>
      </c>
      <c r="G580" s="134" t="s">
        <v>342</v>
      </c>
      <c r="H580" s="134" t="s">
        <v>1023</v>
      </c>
      <c r="I580" s="134" t="s">
        <v>2</v>
      </c>
      <c r="J580" s="135">
        <v>-2918.48</v>
      </c>
      <c r="K580" s="135">
        <v>296.05</v>
      </c>
      <c r="L580" s="135">
        <v>183.30000000000004</v>
      </c>
      <c r="M580" s="133" t="str">
        <f t="shared" ref="M580:M643" si="19">IF(G580&lt;$M$1,$M$1,G580)</f>
        <v>201609</v>
      </c>
    </row>
    <row r="581" spans="1:13" x14ac:dyDescent="0.25">
      <c r="A581" s="35" t="str">
        <f>VLOOKUP(B581,ResCat!$A$2:$B$269,2,FALSE)</f>
        <v>PPOIFP</v>
      </c>
      <c r="B581" s="68" t="str">
        <f>IF(ISNA(VLOOKUP(C581,COA!$A$2:$B$340,2,FALSE)),"XXX",VLOOKUP(C581,COA!$A$2:$B$340,2,FALSE))</f>
        <v>V51</v>
      </c>
      <c r="C581" s="149" t="str">
        <f t="shared" ref="C581:C644" si="20">D581&amp;"-"&amp;E581&amp;"-"&amp;F581</f>
        <v>0003-1001-0012</v>
      </c>
      <c r="D581" s="134" t="s">
        <v>463</v>
      </c>
      <c r="E581" s="134" t="s">
        <v>417</v>
      </c>
      <c r="F581" s="134" t="s">
        <v>452</v>
      </c>
      <c r="G581" s="134" t="s">
        <v>342</v>
      </c>
      <c r="H581" s="134" t="s">
        <v>1023</v>
      </c>
      <c r="I581" s="134" t="s">
        <v>1</v>
      </c>
      <c r="J581" s="135">
        <v>0</v>
      </c>
      <c r="K581" s="135">
        <v>-75.30000000000004</v>
      </c>
      <c r="L581" s="135">
        <v>-75.30000000000004</v>
      </c>
      <c r="M581" s="133" t="str">
        <f t="shared" si="19"/>
        <v>201609</v>
      </c>
    </row>
    <row r="582" spans="1:13" x14ac:dyDescent="0.25">
      <c r="A582" s="35" t="str">
        <f>VLOOKUP(B582,ResCat!$A$2:$B$269,2,FALSE)</f>
        <v>PPOIFP</v>
      </c>
      <c r="B582" s="68" t="str">
        <f>IF(ISNA(VLOOKUP(C582,COA!$A$2:$B$340,2,FALSE)),"XXX",VLOOKUP(C582,COA!$A$2:$B$340,2,FALSE))</f>
        <v>V51</v>
      </c>
      <c r="C582" s="149" t="str">
        <f t="shared" si="20"/>
        <v>0003-1001-0012</v>
      </c>
      <c r="D582" s="134" t="s">
        <v>463</v>
      </c>
      <c r="E582" s="134" t="s">
        <v>417</v>
      </c>
      <c r="F582" s="134" t="s">
        <v>452</v>
      </c>
      <c r="G582" s="134" t="s">
        <v>316</v>
      </c>
      <c r="H582" s="134" t="s">
        <v>1023</v>
      </c>
      <c r="I582" s="134" t="s">
        <v>2</v>
      </c>
      <c r="J582" s="135">
        <v>0</v>
      </c>
      <c r="K582" s="135">
        <v>0</v>
      </c>
      <c r="L582" s="135">
        <v>0</v>
      </c>
      <c r="M582" s="133" t="str">
        <f t="shared" si="19"/>
        <v>201610</v>
      </c>
    </row>
    <row r="583" spans="1:13" x14ac:dyDescent="0.25">
      <c r="A583" s="35" t="str">
        <f>VLOOKUP(B583,ResCat!$A$2:$B$269,2,FALSE)</f>
        <v>PPOIFP</v>
      </c>
      <c r="B583" s="68" t="str">
        <f>IF(ISNA(VLOOKUP(C583,COA!$A$2:$B$340,2,FALSE)),"XXX",VLOOKUP(C583,COA!$A$2:$B$340,2,FALSE))</f>
        <v>V51</v>
      </c>
      <c r="C583" s="149" t="str">
        <f t="shared" si="20"/>
        <v>0003-1001-0012</v>
      </c>
      <c r="D583" s="134" t="s">
        <v>463</v>
      </c>
      <c r="E583" s="134" t="s">
        <v>417</v>
      </c>
      <c r="F583" s="134" t="s">
        <v>452</v>
      </c>
      <c r="G583" s="134" t="s">
        <v>316</v>
      </c>
      <c r="H583" s="134" t="s">
        <v>1023</v>
      </c>
      <c r="I583" s="134" t="s">
        <v>1</v>
      </c>
      <c r="J583" s="135">
        <v>0</v>
      </c>
      <c r="K583" s="135">
        <v>-168.94000000000005</v>
      </c>
      <c r="L583" s="135">
        <v>-168.94000000000005</v>
      </c>
      <c r="M583" s="133" t="str">
        <f t="shared" si="19"/>
        <v>201610</v>
      </c>
    </row>
    <row r="584" spans="1:13" x14ac:dyDescent="0.25">
      <c r="A584" s="35" t="str">
        <f>VLOOKUP(B584,ResCat!$A$2:$B$269,2,FALSE)</f>
        <v>PPOIFP</v>
      </c>
      <c r="B584" s="68" t="str">
        <f>IF(ISNA(VLOOKUP(C584,COA!$A$2:$B$340,2,FALSE)),"XXX",VLOOKUP(C584,COA!$A$2:$B$340,2,FALSE))</f>
        <v>V51</v>
      </c>
      <c r="C584" s="149" t="str">
        <f t="shared" si="20"/>
        <v>0003-1001-0012</v>
      </c>
      <c r="D584" s="134" t="s">
        <v>463</v>
      </c>
      <c r="E584" s="134" t="s">
        <v>417</v>
      </c>
      <c r="F584" s="134" t="s">
        <v>452</v>
      </c>
      <c r="G584" s="134" t="s">
        <v>318</v>
      </c>
      <c r="H584" s="134" t="s">
        <v>1023</v>
      </c>
      <c r="I584" s="134" t="s">
        <v>3</v>
      </c>
      <c r="J584" s="135">
        <v>3125</v>
      </c>
      <c r="K584" s="135">
        <v>206.72999999999996</v>
      </c>
      <c r="L584" s="135">
        <v>206.73</v>
      </c>
      <c r="M584" s="133" t="str">
        <f t="shared" si="19"/>
        <v>201611</v>
      </c>
    </row>
    <row r="585" spans="1:13" x14ac:dyDescent="0.25">
      <c r="A585" s="35" t="str">
        <f>VLOOKUP(B585,ResCat!$A$2:$B$269,2,FALSE)</f>
        <v>PPOIFP</v>
      </c>
      <c r="B585" s="68" t="str">
        <f>IF(ISNA(VLOOKUP(C585,COA!$A$2:$B$340,2,FALSE)),"XXX",VLOOKUP(C585,COA!$A$2:$B$340,2,FALSE))</f>
        <v>V51</v>
      </c>
      <c r="C585" s="149" t="str">
        <f t="shared" si="20"/>
        <v>0003-1001-0012</v>
      </c>
      <c r="D585" s="134" t="s">
        <v>463</v>
      </c>
      <c r="E585" s="134" t="s">
        <v>417</v>
      </c>
      <c r="F585" s="134" t="s">
        <v>452</v>
      </c>
      <c r="G585" s="134" t="s">
        <v>318</v>
      </c>
      <c r="H585" s="134" t="s">
        <v>1023</v>
      </c>
      <c r="I585" s="134" t="s">
        <v>2</v>
      </c>
      <c r="J585" s="135">
        <v>525.21</v>
      </c>
      <c r="K585" s="135">
        <v>386.33000000000004</v>
      </c>
      <c r="L585" s="135">
        <v>16.09</v>
      </c>
      <c r="M585" s="133" t="str">
        <f t="shared" si="19"/>
        <v>201611</v>
      </c>
    </row>
    <row r="586" spans="1:13" x14ac:dyDescent="0.25">
      <c r="A586" s="35" t="str">
        <f>VLOOKUP(B586,ResCat!$A$2:$B$269,2,FALSE)</f>
        <v>PPOIFP</v>
      </c>
      <c r="B586" s="68" t="str">
        <f>IF(ISNA(VLOOKUP(C586,COA!$A$2:$B$340,2,FALSE)),"XXX",VLOOKUP(C586,COA!$A$2:$B$340,2,FALSE))</f>
        <v>V51</v>
      </c>
      <c r="C586" s="149" t="str">
        <f t="shared" si="20"/>
        <v>0003-1001-0012</v>
      </c>
      <c r="D586" s="134" t="s">
        <v>463</v>
      </c>
      <c r="E586" s="134" t="s">
        <v>417</v>
      </c>
      <c r="F586" s="134" t="s">
        <v>452</v>
      </c>
      <c r="G586" s="134" t="s">
        <v>320</v>
      </c>
      <c r="H586" s="134" t="s">
        <v>1023</v>
      </c>
      <c r="I586" s="134" t="s">
        <v>3</v>
      </c>
      <c r="J586" s="135">
        <v>-520.67999999999995</v>
      </c>
      <c r="K586" s="135">
        <v>-319.98</v>
      </c>
      <c r="L586" s="135">
        <v>-174.93</v>
      </c>
      <c r="M586" s="133" t="str">
        <f t="shared" si="19"/>
        <v>201612</v>
      </c>
    </row>
    <row r="587" spans="1:13" x14ac:dyDescent="0.25">
      <c r="A587" s="35" t="str">
        <f>VLOOKUP(B587,ResCat!$A$2:$B$269,2,FALSE)</f>
        <v>PPOIFP</v>
      </c>
      <c r="B587" s="68" t="str">
        <f>IF(ISNA(VLOOKUP(C587,COA!$A$2:$B$340,2,FALSE)),"XXX",VLOOKUP(C587,COA!$A$2:$B$340,2,FALSE))</f>
        <v>V51</v>
      </c>
      <c r="C587" s="149" t="str">
        <f t="shared" si="20"/>
        <v>0003-1001-0012</v>
      </c>
      <c r="D587" s="134" t="s">
        <v>463</v>
      </c>
      <c r="E587" s="134" t="s">
        <v>417</v>
      </c>
      <c r="F587" s="134" t="s">
        <v>452</v>
      </c>
      <c r="G587" s="134" t="s">
        <v>320</v>
      </c>
      <c r="H587" s="134" t="s">
        <v>1023</v>
      </c>
      <c r="I587" s="134" t="s">
        <v>1</v>
      </c>
      <c r="J587" s="135">
        <v>-3855</v>
      </c>
      <c r="K587" s="135">
        <v>-2711.68</v>
      </c>
      <c r="L587" s="135">
        <v>492.74999999999955</v>
      </c>
      <c r="M587" s="133" t="str">
        <f t="shared" si="19"/>
        <v>201612</v>
      </c>
    </row>
    <row r="588" spans="1:13" x14ac:dyDescent="0.25">
      <c r="A588" s="35" t="str">
        <f>VLOOKUP(B588,ResCat!$A$2:$B$269,2,FALSE)</f>
        <v>PPOIFP</v>
      </c>
      <c r="B588" s="68" t="str">
        <f>IF(ISNA(VLOOKUP(C588,COA!$A$2:$B$340,2,FALSE)),"XXX",VLOOKUP(C588,COA!$A$2:$B$340,2,FALSE))</f>
        <v>V51</v>
      </c>
      <c r="C588" s="149" t="str">
        <f t="shared" si="20"/>
        <v>0003-1001-0012</v>
      </c>
      <c r="D588" s="134" t="s">
        <v>463</v>
      </c>
      <c r="E588" s="134" t="s">
        <v>417</v>
      </c>
      <c r="F588" s="134" t="s">
        <v>452</v>
      </c>
      <c r="G588" s="134" t="s">
        <v>322</v>
      </c>
      <c r="H588" s="134" t="s">
        <v>1023</v>
      </c>
      <c r="I588" s="134" t="s">
        <v>3</v>
      </c>
      <c r="J588" s="135">
        <v>30</v>
      </c>
      <c r="K588" s="135">
        <v>0</v>
      </c>
      <c r="L588" s="135">
        <v>0</v>
      </c>
      <c r="M588" s="133" t="str">
        <f t="shared" si="19"/>
        <v>201701</v>
      </c>
    </row>
    <row r="589" spans="1:13" x14ac:dyDescent="0.25">
      <c r="A589" s="35" t="str">
        <f>VLOOKUP(B589,ResCat!$A$2:$B$269,2,FALSE)</f>
        <v>PPOIFP</v>
      </c>
      <c r="B589" s="68" t="str">
        <f>IF(ISNA(VLOOKUP(C589,COA!$A$2:$B$340,2,FALSE)),"XXX",VLOOKUP(C589,COA!$A$2:$B$340,2,FALSE))</f>
        <v>V51</v>
      </c>
      <c r="C589" s="149" t="str">
        <f t="shared" si="20"/>
        <v>0003-1001-0012</v>
      </c>
      <c r="D589" s="134" t="s">
        <v>463</v>
      </c>
      <c r="E589" s="134" t="s">
        <v>417</v>
      </c>
      <c r="F589" s="134" t="s">
        <v>452</v>
      </c>
      <c r="G589" s="134" t="s">
        <v>322</v>
      </c>
      <c r="H589" s="134" t="s">
        <v>1023</v>
      </c>
      <c r="I589" s="134" t="s">
        <v>2</v>
      </c>
      <c r="J589" s="135">
        <v>555</v>
      </c>
      <c r="K589" s="135">
        <v>-267.33000000000004</v>
      </c>
      <c r="L589" s="135">
        <v>-376.59000000000003</v>
      </c>
      <c r="M589" s="133" t="str">
        <f t="shared" si="19"/>
        <v>201701</v>
      </c>
    </row>
    <row r="590" spans="1:13" x14ac:dyDescent="0.25">
      <c r="A590" s="35" t="str">
        <f>VLOOKUP(B590,ResCat!$A$2:$B$269,2,FALSE)</f>
        <v>PPOIFP</v>
      </c>
      <c r="B590" s="68" t="str">
        <f>IF(ISNA(VLOOKUP(C590,COA!$A$2:$B$340,2,FALSE)),"XXX",VLOOKUP(C590,COA!$A$2:$B$340,2,FALSE))</f>
        <v>V51</v>
      </c>
      <c r="C590" s="149" t="str">
        <f t="shared" si="20"/>
        <v>0003-1001-0012</v>
      </c>
      <c r="D590" s="134" t="s">
        <v>463</v>
      </c>
      <c r="E590" s="134" t="s">
        <v>417</v>
      </c>
      <c r="F590" s="134" t="s">
        <v>452</v>
      </c>
      <c r="G590" s="134" t="s">
        <v>322</v>
      </c>
      <c r="H590" s="134" t="s">
        <v>1023</v>
      </c>
      <c r="I590" s="134" t="s">
        <v>1</v>
      </c>
      <c r="J590" s="135">
        <v>-482</v>
      </c>
      <c r="K590" s="135">
        <v>-356.68</v>
      </c>
      <c r="L590" s="135">
        <v>0</v>
      </c>
      <c r="M590" s="133" t="str">
        <f t="shared" si="19"/>
        <v>201701</v>
      </c>
    </row>
    <row r="591" spans="1:13" x14ac:dyDescent="0.25">
      <c r="A591" s="35" t="str">
        <f>VLOOKUP(B591,ResCat!$A$2:$B$269,2,FALSE)</f>
        <v>PPOIFP</v>
      </c>
      <c r="B591" s="68" t="str">
        <f>IF(ISNA(VLOOKUP(C591,COA!$A$2:$B$340,2,FALSE)),"XXX",VLOOKUP(C591,COA!$A$2:$B$340,2,FALSE))</f>
        <v>V51</v>
      </c>
      <c r="C591" s="149" t="str">
        <f t="shared" si="20"/>
        <v>0003-1001-0012</v>
      </c>
      <c r="D591" s="134" t="s">
        <v>463</v>
      </c>
      <c r="E591" s="134" t="s">
        <v>417</v>
      </c>
      <c r="F591" s="134" t="s">
        <v>452</v>
      </c>
      <c r="G591" s="134" t="s">
        <v>324</v>
      </c>
      <c r="H591" s="134" t="s">
        <v>1023</v>
      </c>
      <c r="I591" s="134" t="s">
        <v>3</v>
      </c>
      <c r="J591" s="135">
        <v>3234</v>
      </c>
      <c r="K591" s="135">
        <v>411.41</v>
      </c>
      <c r="L591" s="135">
        <v>207.86999999999998</v>
      </c>
      <c r="M591" s="133" t="str">
        <f t="shared" si="19"/>
        <v>201702</v>
      </c>
    </row>
    <row r="592" spans="1:13" x14ac:dyDescent="0.25">
      <c r="A592" s="35" t="str">
        <f>VLOOKUP(B592,ResCat!$A$2:$B$269,2,FALSE)</f>
        <v>PPOIFP</v>
      </c>
      <c r="B592" s="68" t="str">
        <f>IF(ISNA(VLOOKUP(C592,COA!$A$2:$B$340,2,FALSE)),"XXX",VLOOKUP(C592,COA!$A$2:$B$340,2,FALSE))</f>
        <v>V51</v>
      </c>
      <c r="C592" s="149" t="str">
        <f t="shared" si="20"/>
        <v>0003-1001-0012</v>
      </c>
      <c r="D592" s="134" t="s">
        <v>463</v>
      </c>
      <c r="E592" s="134" t="s">
        <v>417</v>
      </c>
      <c r="F592" s="134" t="s">
        <v>452</v>
      </c>
      <c r="G592" s="134" t="s">
        <v>324</v>
      </c>
      <c r="H592" s="134" t="s">
        <v>1023</v>
      </c>
      <c r="I592" s="134" t="s">
        <v>2</v>
      </c>
      <c r="J592" s="135">
        <v>3182.38</v>
      </c>
      <c r="K592" s="135">
        <v>917.64999999999986</v>
      </c>
      <c r="L592" s="135">
        <v>673.13000000000011</v>
      </c>
      <c r="M592" s="133" t="str">
        <f t="shared" si="19"/>
        <v>201702</v>
      </c>
    </row>
    <row r="593" spans="1:13" x14ac:dyDescent="0.25">
      <c r="A593" s="35" t="str">
        <f>VLOOKUP(B593,ResCat!$A$2:$B$269,2,FALSE)</f>
        <v>PPOIFP</v>
      </c>
      <c r="B593" s="68" t="str">
        <f>IF(ISNA(VLOOKUP(C593,COA!$A$2:$B$340,2,FALSE)),"XXX",VLOOKUP(C593,COA!$A$2:$B$340,2,FALSE))</f>
        <v>V51</v>
      </c>
      <c r="C593" s="149" t="str">
        <f t="shared" si="20"/>
        <v>0003-1001-0012</v>
      </c>
      <c r="D593" s="134" t="s">
        <v>463</v>
      </c>
      <c r="E593" s="134" t="s">
        <v>417</v>
      </c>
      <c r="F593" s="134" t="s">
        <v>452</v>
      </c>
      <c r="G593" s="134" t="s">
        <v>326</v>
      </c>
      <c r="H593" s="134" t="s">
        <v>1023</v>
      </c>
      <c r="I593" s="134" t="s">
        <v>3</v>
      </c>
      <c r="J593" s="135">
        <v>6867.5400000000009</v>
      </c>
      <c r="K593" s="135">
        <v>1504.9800000000002</v>
      </c>
      <c r="L593" s="135">
        <v>69.37</v>
      </c>
      <c r="M593" s="133" t="str">
        <f t="shared" si="19"/>
        <v>201703</v>
      </c>
    </row>
    <row r="594" spans="1:13" x14ac:dyDescent="0.25">
      <c r="A594" s="35" t="str">
        <f>VLOOKUP(B594,ResCat!$A$2:$B$269,2,FALSE)</f>
        <v>PPOIFP</v>
      </c>
      <c r="B594" s="68" t="str">
        <f>IF(ISNA(VLOOKUP(C594,COA!$A$2:$B$340,2,FALSE)),"XXX",VLOOKUP(C594,COA!$A$2:$B$340,2,FALSE))</f>
        <v>V51</v>
      </c>
      <c r="C594" s="149" t="str">
        <f t="shared" si="20"/>
        <v>0003-1001-0012</v>
      </c>
      <c r="D594" s="134" t="s">
        <v>463</v>
      </c>
      <c r="E594" s="134" t="s">
        <v>417</v>
      </c>
      <c r="F594" s="134" t="s">
        <v>452</v>
      </c>
      <c r="G594" s="134" t="s">
        <v>326</v>
      </c>
      <c r="H594" s="134" t="s">
        <v>1023</v>
      </c>
      <c r="I594" s="134" t="s">
        <v>2</v>
      </c>
      <c r="J594" s="135">
        <v>2997.9599999999991</v>
      </c>
      <c r="K594" s="135">
        <v>2539.2200000000003</v>
      </c>
      <c r="L594" s="135">
        <v>1582.1200000000001</v>
      </c>
      <c r="M594" s="133" t="str">
        <f t="shared" si="19"/>
        <v>201703</v>
      </c>
    </row>
    <row r="595" spans="1:13" x14ac:dyDescent="0.25">
      <c r="A595" s="35" t="str">
        <f>VLOOKUP(B595,ResCat!$A$2:$B$269,2,FALSE)</f>
        <v>PPOIFP</v>
      </c>
      <c r="B595" s="68" t="str">
        <f>IF(ISNA(VLOOKUP(C595,COA!$A$2:$B$340,2,FALSE)),"XXX",VLOOKUP(C595,COA!$A$2:$B$340,2,FALSE))</f>
        <v>V51</v>
      </c>
      <c r="C595" s="149" t="str">
        <f t="shared" si="20"/>
        <v>0003-1001-0012</v>
      </c>
      <c r="D595" s="134" t="s">
        <v>463</v>
      </c>
      <c r="E595" s="134" t="s">
        <v>417</v>
      </c>
      <c r="F595" s="134" t="s">
        <v>452</v>
      </c>
      <c r="G595" s="134" t="s">
        <v>326</v>
      </c>
      <c r="H595" s="134" t="s">
        <v>1023</v>
      </c>
      <c r="I595" s="134" t="s">
        <v>1</v>
      </c>
      <c r="J595" s="135">
        <v>6.08</v>
      </c>
      <c r="K595" s="135">
        <v>6.08</v>
      </c>
      <c r="L595" s="135">
        <v>0</v>
      </c>
      <c r="M595" s="133" t="str">
        <f t="shared" si="19"/>
        <v>201703</v>
      </c>
    </row>
    <row r="596" spans="1:13" x14ac:dyDescent="0.25">
      <c r="A596" s="35" t="str">
        <f>VLOOKUP(B596,ResCat!$A$2:$B$269,2,FALSE)</f>
        <v>PPOIFP</v>
      </c>
      <c r="B596" s="68" t="str">
        <f>IF(ISNA(VLOOKUP(C596,COA!$A$2:$B$340,2,FALSE)),"XXX",VLOOKUP(C596,COA!$A$2:$B$340,2,FALSE))</f>
        <v>V51</v>
      </c>
      <c r="C596" s="149" t="str">
        <f t="shared" si="20"/>
        <v>0003-1001-0012</v>
      </c>
      <c r="D596" s="134" t="s">
        <v>463</v>
      </c>
      <c r="E596" s="134" t="s">
        <v>417</v>
      </c>
      <c r="F596" s="134" t="s">
        <v>452</v>
      </c>
      <c r="G596" s="134" t="s">
        <v>328</v>
      </c>
      <c r="H596" s="134" t="s">
        <v>1023</v>
      </c>
      <c r="I596" s="134" t="s">
        <v>3</v>
      </c>
      <c r="J596" s="135">
        <v>2408.64</v>
      </c>
      <c r="K596" s="135">
        <v>845.42000000000007</v>
      </c>
      <c r="L596" s="135">
        <v>840.18000000000006</v>
      </c>
      <c r="M596" s="133" t="str">
        <f t="shared" si="19"/>
        <v>201704</v>
      </c>
    </row>
    <row r="597" spans="1:13" x14ac:dyDescent="0.25">
      <c r="A597" s="35" t="str">
        <f>VLOOKUP(B597,ResCat!$A$2:$B$269,2,FALSE)</f>
        <v>PPOIFP</v>
      </c>
      <c r="B597" s="68" t="str">
        <f>IF(ISNA(VLOOKUP(C597,COA!$A$2:$B$340,2,FALSE)),"XXX",VLOOKUP(C597,COA!$A$2:$B$340,2,FALSE))</f>
        <v>V51</v>
      </c>
      <c r="C597" s="149" t="str">
        <f t="shared" si="20"/>
        <v>0003-1001-0012</v>
      </c>
      <c r="D597" s="134" t="s">
        <v>463</v>
      </c>
      <c r="E597" s="134" t="s">
        <v>417</v>
      </c>
      <c r="F597" s="134" t="s">
        <v>452</v>
      </c>
      <c r="G597" s="134" t="s">
        <v>328</v>
      </c>
      <c r="H597" s="134" t="s">
        <v>1023</v>
      </c>
      <c r="I597" s="134" t="s">
        <v>0</v>
      </c>
      <c r="J597" s="135">
        <v>54116</v>
      </c>
      <c r="K597" s="135">
        <v>13848</v>
      </c>
      <c r="L597" s="135">
        <v>12054.63</v>
      </c>
      <c r="M597" s="133" t="str">
        <f t="shared" si="19"/>
        <v>201704</v>
      </c>
    </row>
    <row r="598" spans="1:13" x14ac:dyDescent="0.25">
      <c r="A598" s="35" t="str">
        <f>VLOOKUP(B598,ResCat!$A$2:$B$269,2,FALSE)</f>
        <v>PPOIFP</v>
      </c>
      <c r="B598" s="68" t="str">
        <f>IF(ISNA(VLOOKUP(C598,COA!$A$2:$B$340,2,FALSE)),"XXX",VLOOKUP(C598,COA!$A$2:$B$340,2,FALSE))</f>
        <v>V51</v>
      </c>
      <c r="C598" s="149" t="str">
        <f t="shared" si="20"/>
        <v>0003-1001-0012</v>
      </c>
      <c r="D598" s="134" t="s">
        <v>463</v>
      </c>
      <c r="E598" s="134" t="s">
        <v>417</v>
      </c>
      <c r="F598" s="134" t="s">
        <v>452</v>
      </c>
      <c r="G598" s="134" t="s">
        <v>328</v>
      </c>
      <c r="H598" s="134" t="s">
        <v>1023</v>
      </c>
      <c r="I598" s="134" t="s">
        <v>2</v>
      </c>
      <c r="J598" s="135">
        <v>1017</v>
      </c>
      <c r="K598" s="135">
        <v>827.1</v>
      </c>
      <c r="L598" s="135">
        <v>827.1</v>
      </c>
      <c r="M598" s="133" t="str">
        <f t="shared" si="19"/>
        <v>201704</v>
      </c>
    </row>
    <row r="599" spans="1:13" x14ac:dyDescent="0.25">
      <c r="A599" s="35" t="str">
        <f>VLOOKUP(B599,ResCat!$A$2:$B$269,2,FALSE)</f>
        <v>PPOIFP</v>
      </c>
      <c r="B599" s="68" t="str">
        <f>IF(ISNA(VLOOKUP(C599,COA!$A$2:$B$340,2,FALSE)),"XXX",VLOOKUP(C599,COA!$A$2:$B$340,2,FALSE))</f>
        <v>V51</v>
      </c>
      <c r="C599" s="149" t="str">
        <f t="shared" si="20"/>
        <v>0003-1001-0012</v>
      </c>
      <c r="D599" s="134" t="s">
        <v>463</v>
      </c>
      <c r="E599" s="134" t="s">
        <v>417</v>
      </c>
      <c r="F599" s="134" t="s">
        <v>452</v>
      </c>
      <c r="G599" s="134" t="s">
        <v>328</v>
      </c>
      <c r="H599" s="134" t="s">
        <v>1023</v>
      </c>
      <c r="I599" s="134" t="s">
        <v>1</v>
      </c>
      <c r="J599" s="135">
        <v>9037.9199999999983</v>
      </c>
      <c r="K599" s="135">
        <v>5054.63</v>
      </c>
      <c r="L599" s="135">
        <v>3317.6400000000003</v>
      </c>
      <c r="M599" s="133" t="str">
        <f t="shared" si="19"/>
        <v>201704</v>
      </c>
    </row>
    <row r="600" spans="1:13" x14ac:dyDescent="0.25">
      <c r="A600" s="35" t="str">
        <f>VLOOKUP(B600,ResCat!$A$2:$B$269,2,FALSE)</f>
        <v>PPOIFP</v>
      </c>
      <c r="B600" s="68" t="str">
        <f>IF(ISNA(VLOOKUP(C600,COA!$A$2:$B$340,2,FALSE)),"XXX",VLOOKUP(C600,COA!$A$2:$B$340,2,FALSE))</f>
        <v>V51</v>
      </c>
      <c r="C600" s="149" t="str">
        <f t="shared" si="20"/>
        <v>0003-1001-0012</v>
      </c>
      <c r="D600" s="134" t="s">
        <v>463</v>
      </c>
      <c r="E600" s="134" t="s">
        <v>417</v>
      </c>
      <c r="F600" s="134" t="s">
        <v>452</v>
      </c>
      <c r="G600" s="134" t="s">
        <v>330</v>
      </c>
      <c r="H600" s="134" t="s">
        <v>1023</v>
      </c>
      <c r="I600" s="134" t="s">
        <v>3</v>
      </c>
      <c r="J600" s="135">
        <v>10331</v>
      </c>
      <c r="K600" s="135">
        <v>2404.16</v>
      </c>
      <c r="L600" s="135">
        <v>2326.75</v>
      </c>
      <c r="M600" s="133" t="str">
        <f t="shared" si="19"/>
        <v>201705</v>
      </c>
    </row>
    <row r="601" spans="1:13" x14ac:dyDescent="0.25">
      <c r="A601" s="35" t="str">
        <f>VLOOKUP(B601,ResCat!$A$2:$B$269,2,FALSE)</f>
        <v>PPOIFP</v>
      </c>
      <c r="B601" s="68" t="str">
        <f>IF(ISNA(VLOOKUP(C601,COA!$A$2:$B$340,2,FALSE)),"XXX",VLOOKUP(C601,COA!$A$2:$B$340,2,FALSE))</f>
        <v>V51</v>
      </c>
      <c r="C601" s="149" t="str">
        <f t="shared" si="20"/>
        <v>0003-1001-0012</v>
      </c>
      <c r="D601" s="134" t="s">
        <v>463</v>
      </c>
      <c r="E601" s="134" t="s">
        <v>417</v>
      </c>
      <c r="F601" s="134" t="s">
        <v>452</v>
      </c>
      <c r="G601" s="134" t="s">
        <v>330</v>
      </c>
      <c r="H601" s="134" t="s">
        <v>1023</v>
      </c>
      <c r="I601" s="134" t="s">
        <v>2</v>
      </c>
      <c r="J601" s="135">
        <v>127.12999999999988</v>
      </c>
      <c r="K601" s="135">
        <v>1085.0100000000004</v>
      </c>
      <c r="L601" s="135">
        <v>-541.36000000000013</v>
      </c>
      <c r="M601" s="133" t="str">
        <f t="shared" si="19"/>
        <v>201705</v>
      </c>
    </row>
    <row r="602" spans="1:13" x14ac:dyDescent="0.25">
      <c r="A602" s="35" t="str">
        <f>VLOOKUP(B602,ResCat!$A$2:$B$269,2,FALSE)</f>
        <v>PPOIFP</v>
      </c>
      <c r="B602" s="68" t="str">
        <f>IF(ISNA(VLOOKUP(C602,COA!$A$2:$B$340,2,FALSE)),"XXX",VLOOKUP(C602,COA!$A$2:$B$340,2,FALSE))</f>
        <v>V51</v>
      </c>
      <c r="C602" s="149" t="str">
        <f t="shared" si="20"/>
        <v>0003-1001-0012</v>
      </c>
      <c r="D602" s="134" t="s">
        <v>463</v>
      </c>
      <c r="E602" s="134" t="s">
        <v>417</v>
      </c>
      <c r="F602" s="134" t="s">
        <v>452</v>
      </c>
      <c r="G602" s="134" t="s">
        <v>330</v>
      </c>
      <c r="H602" s="134" t="s">
        <v>1023</v>
      </c>
      <c r="I602" s="134" t="s">
        <v>1</v>
      </c>
      <c r="J602" s="135">
        <v>-916.7</v>
      </c>
      <c r="K602" s="135">
        <v>1583.9999999999998</v>
      </c>
      <c r="L602" s="135">
        <v>1821.1099999999994</v>
      </c>
      <c r="M602" s="133" t="str">
        <f t="shared" si="19"/>
        <v>201705</v>
      </c>
    </row>
    <row r="603" spans="1:13" x14ac:dyDescent="0.25">
      <c r="A603" s="35" t="str">
        <f>VLOOKUP(B603,ResCat!$A$2:$B$269,2,FALSE)</f>
        <v>PPOIFP</v>
      </c>
      <c r="B603" s="68" t="str">
        <f>IF(ISNA(VLOOKUP(C603,COA!$A$2:$B$340,2,FALSE)),"XXX",VLOOKUP(C603,COA!$A$2:$B$340,2,FALSE))</f>
        <v>V51</v>
      </c>
      <c r="C603" s="149" t="str">
        <f t="shared" si="20"/>
        <v>0003-1001-0012</v>
      </c>
      <c r="D603" s="134" t="s">
        <v>463</v>
      </c>
      <c r="E603" s="134" t="s">
        <v>417</v>
      </c>
      <c r="F603" s="134" t="s">
        <v>452</v>
      </c>
      <c r="G603" s="134" t="s">
        <v>332</v>
      </c>
      <c r="H603" s="134" t="s">
        <v>1023</v>
      </c>
      <c r="I603" s="134" t="s">
        <v>3</v>
      </c>
      <c r="J603" s="135">
        <v>1688.2500000000002</v>
      </c>
      <c r="K603" s="135">
        <v>397.33999999999992</v>
      </c>
      <c r="L603" s="135">
        <v>45.209999999999994</v>
      </c>
      <c r="M603" s="133" t="str">
        <f t="shared" si="19"/>
        <v>201706</v>
      </c>
    </row>
    <row r="604" spans="1:13" x14ac:dyDescent="0.25">
      <c r="A604" s="35" t="str">
        <f>VLOOKUP(B604,ResCat!$A$2:$B$269,2,FALSE)</f>
        <v>PPOIFP</v>
      </c>
      <c r="B604" s="68" t="str">
        <f>IF(ISNA(VLOOKUP(C604,COA!$A$2:$B$340,2,FALSE)),"XXX",VLOOKUP(C604,COA!$A$2:$B$340,2,FALSE))</f>
        <v>V51</v>
      </c>
      <c r="C604" s="149" t="str">
        <f t="shared" si="20"/>
        <v>0003-1001-0012</v>
      </c>
      <c r="D604" s="134" t="s">
        <v>463</v>
      </c>
      <c r="E604" s="134" t="s">
        <v>417</v>
      </c>
      <c r="F604" s="134" t="s">
        <v>452</v>
      </c>
      <c r="G604" s="134" t="s">
        <v>332</v>
      </c>
      <c r="H604" s="134" t="s">
        <v>1023</v>
      </c>
      <c r="I604" s="134" t="s">
        <v>0</v>
      </c>
      <c r="J604" s="135">
        <v>-62116.75</v>
      </c>
      <c r="K604" s="135">
        <v>-34979</v>
      </c>
      <c r="L604" s="135">
        <v>-34862.58</v>
      </c>
      <c r="M604" s="133" t="str">
        <f t="shared" si="19"/>
        <v>201706</v>
      </c>
    </row>
    <row r="605" spans="1:13" x14ac:dyDescent="0.25">
      <c r="A605" s="35" t="str">
        <f>VLOOKUP(B605,ResCat!$A$2:$B$269,2,FALSE)</f>
        <v>PPOIFP</v>
      </c>
      <c r="B605" s="68" t="str">
        <f>IF(ISNA(VLOOKUP(C605,COA!$A$2:$B$340,2,FALSE)),"XXX",VLOOKUP(C605,COA!$A$2:$B$340,2,FALSE))</f>
        <v>V51</v>
      </c>
      <c r="C605" s="149" t="str">
        <f t="shared" si="20"/>
        <v>0003-1001-0012</v>
      </c>
      <c r="D605" s="134" t="s">
        <v>463</v>
      </c>
      <c r="E605" s="134" t="s">
        <v>417</v>
      </c>
      <c r="F605" s="134" t="s">
        <v>452</v>
      </c>
      <c r="G605" s="134" t="s">
        <v>332</v>
      </c>
      <c r="H605" s="134" t="s">
        <v>1023</v>
      </c>
      <c r="I605" s="134" t="s">
        <v>336</v>
      </c>
      <c r="J605" s="135">
        <v>461.23</v>
      </c>
      <c r="K605" s="135">
        <v>461.23</v>
      </c>
      <c r="L605" s="135">
        <v>461.23</v>
      </c>
      <c r="M605" s="133" t="str">
        <f t="shared" si="19"/>
        <v>201706</v>
      </c>
    </row>
    <row r="606" spans="1:13" x14ac:dyDescent="0.25">
      <c r="A606" s="35" t="str">
        <f>VLOOKUP(B606,ResCat!$A$2:$B$269,2,FALSE)</f>
        <v>PPOIFP</v>
      </c>
      <c r="B606" s="68" t="str">
        <f>IF(ISNA(VLOOKUP(C606,COA!$A$2:$B$340,2,FALSE)),"XXX",VLOOKUP(C606,COA!$A$2:$B$340,2,FALSE))</f>
        <v>V51</v>
      </c>
      <c r="C606" s="149" t="str">
        <f t="shared" si="20"/>
        <v>0003-1001-0012</v>
      </c>
      <c r="D606" s="134" t="s">
        <v>463</v>
      </c>
      <c r="E606" s="134" t="s">
        <v>417</v>
      </c>
      <c r="F606" s="134" t="s">
        <v>452</v>
      </c>
      <c r="G606" s="134" t="s">
        <v>332</v>
      </c>
      <c r="H606" s="134" t="s">
        <v>1023</v>
      </c>
      <c r="I606" s="134" t="s">
        <v>2</v>
      </c>
      <c r="J606" s="135">
        <v>2041.2</v>
      </c>
      <c r="K606" s="135">
        <v>1337.1100000000001</v>
      </c>
      <c r="L606" s="135">
        <v>564.04999999999995</v>
      </c>
      <c r="M606" s="133" t="str">
        <f t="shared" si="19"/>
        <v>201706</v>
      </c>
    </row>
    <row r="607" spans="1:13" x14ac:dyDescent="0.25">
      <c r="A607" s="35" t="str">
        <f>VLOOKUP(B607,ResCat!$A$2:$B$269,2,FALSE)</f>
        <v>PPOIFP</v>
      </c>
      <c r="B607" s="68" t="str">
        <f>IF(ISNA(VLOOKUP(C607,COA!$A$2:$B$340,2,FALSE)),"XXX",VLOOKUP(C607,COA!$A$2:$B$340,2,FALSE))</f>
        <v>V51</v>
      </c>
      <c r="C607" s="149" t="str">
        <f t="shared" si="20"/>
        <v>0003-1001-0012</v>
      </c>
      <c r="D607" s="134" t="s">
        <v>463</v>
      </c>
      <c r="E607" s="134" t="s">
        <v>417</v>
      </c>
      <c r="F607" s="134" t="s">
        <v>452</v>
      </c>
      <c r="G607" s="134" t="s">
        <v>332</v>
      </c>
      <c r="H607" s="134" t="s">
        <v>1023</v>
      </c>
      <c r="I607" s="134" t="s">
        <v>1</v>
      </c>
      <c r="J607" s="135">
        <v>18810</v>
      </c>
      <c r="K607" s="135">
        <v>2841.4</v>
      </c>
      <c r="L607" s="135">
        <v>2028.6100000000001</v>
      </c>
      <c r="M607" s="133" t="str">
        <f t="shared" si="19"/>
        <v>201706</v>
      </c>
    </row>
    <row r="608" spans="1:13" x14ac:dyDescent="0.25">
      <c r="A608" s="35" t="str">
        <f>VLOOKUP(B608,ResCat!$A$2:$B$269,2,FALSE)</f>
        <v>PPOIFP</v>
      </c>
      <c r="B608" s="68" t="str">
        <f>IF(ISNA(VLOOKUP(C608,COA!$A$2:$B$340,2,FALSE)),"XXX",VLOOKUP(C608,COA!$A$2:$B$340,2,FALSE))</f>
        <v>V51</v>
      </c>
      <c r="C608" s="149" t="str">
        <f t="shared" si="20"/>
        <v>0003-1001-0012</v>
      </c>
      <c r="D608" s="134" t="s">
        <v>463</v>
      </c>
      <c r="E608" s="134" t="s">
        <v>417</v>
      </c>
      <c r="F608" s="134" t="s">
        <v>452</v>
      </c>
      <c r="G608" s="134" t="s">
        <v>335</v>
      </c>
      <c r="H608" s="134" t="s">
        <v>1023</v>
      </c>
      <c r="I608" s="134" t="s">
        <v>3</v>
      </c>
      <c r="J608" s="135">
        <v>476</v>
      </c>
      <c r="K608" s="135">
        <v>402.44000000000017</v>
      </c>
      <c r="L608" s="135">
        <v>-710.90000000000009</v>
      </c>
      <c r="M608" s="133" t="str">
        <f t="shared" si="19"/>
        <v>201707</v>
      </c>
    </row>
    <row r="609" spans="1:13" x14ac:dyDescent="0.25">
      <c r="A609" s="35" t="str">
        <f>VLOOKUP(B609,ResCat!$A$2:$B$269,2,FALSE)</f>
        <v>PPOIFP</v>
      </c>
      <c r="B609" s="68" t="str">
        <f>IF(ISNA(VLOOKUP(C609,COA!$A$2:$B$340,2,FALSE)),"XXX",VLOOKUP(C609,COA!$A$2:$B$340,2,FALSE))</f>
        <v>V51</v>
      </c>
      <c r="C609" s="149" t="str">
        <f t="shared" si="20"/>
        <v>0003-1001-0012</v>
      </c>
      <c r="D609" s="134" t="s">
        <v>463</v>
      </c>
      <c r="E609" s="134" t="s">
        <v>417</v>
      </c>
      <c r="F609" s="134" t="s">
        <v>452</v>
      </c>
      <c r="G609" s="134" t="s">
        <v>335</v>
      </c>
      <c r="H609" s="134" t="s">
        <v>1023</v>
      </c>
      <c r="I609" s="134" t="s">
        <v>0</v>
      </c>
      <c r="J609" s="135">
        <v>125</v>
      </c>
      <c r="K609" s="135">
        <v>98</v>
      </c>
      <c r="L609" s="135">
        <v>0</v>
      </c>
      <c r="M609" s="133" t="str">
        <f t="shared" si="19"/>
        <v>201707</v>
      </c>
    </row>
    <row r="610" spans="1:13" x14ac:dyDescent="0.25">
      <c r="A610" s="35" t="str">
        <f>VLOOKUP(B610,ResCat!$A$2:$B$269,2,FALSE)</f>
        <v>PPOIFP</v>
      </c>
      <c r="B610" s="68" t="str">
        <f>IF(ISNA(VLOOKUP(C610,COA!$A$2:$B$340,2,FALSE)),"XXX",VLOOKUP(C610,COA!$A$2:$B$340,2,FALSE))</f>
        <v>V51</v>
      </c>
      <c r="C610" s="149" t="str">
        <f t="shared" si="20"/>
        <v>0003-1001-0012</v>
      </c>
      <c r="D610" s="134" t="s">
        <v>463</v>
      </c>
      <c r="E610" s="134" t="s">
        <v>417</v>
      </c>
      <c r="F610" s="134" t="s">
        <v>452</v>
      </c>
      <c r="G610" s="134" t="s">
        <v>335</v>
      </c>
      <c r="H610" s="134" t="s">
        <v>1023</v>
      </c>
      <c r="I610" s="134" t="s">
        <v>2</v>
      </c>
      <c r="J610" s="135">
        <v>9477.06</v>
      </c>
      <c r="K610" s="135">
        <v>4523.0600000000013</v>
      </c>
      <c r="L610" s="135">
        <v>3135.1400000000008</v>
      </c>
      <c r="M610" s="133" t="str">
        <f t="shared" si="19"/>
        <v>201707</v>
      </c>
    </row>
    <row r="611" spans="1:13" x14ac:dyDescent="0.25">
      <c r="A611" s="35" t="str">
        <f>VLOOKUP(B611,ResCat!$A$2:$B$269,2,FALSE)</f>
        <v>PPOIFP</v>
      </c>
      <c r="B611" s="68" t="str">
        <f>IF(ISNA(VLOOKUP(C611,COA!$A$2:$B$340,2,FALSE)),"XXX",VLOOKUP(C611,COA!$A$2:$B$340,2,FALSE))</f>
        <v>V51</v>
      </c>
      <c r="C611" s="149" t="str">
        <f t="shared" si="20"/>
        <v>0003-1001-0012</v>
      </c>
      <c r="D611" s="134" t="s">
        <v>463</v>
      </c>
      <c r="E611" s="134" t="s">
        <v>417</v>
      </c>
      <c r="F611" s="134" t="s">
        <v>452</v>
      </c>
      <c r="G611" s="134" t="s">
        <v>335</v>
      </c>
      <c r="H611" s="134" t="s">
        <v>1023</v>
      </c>
      <c r="I611" s="134" t="s">
        <v>1</v>
      </c>
      <c r="J611" s="135">
        <v>320</v>
      </c>
      <c r="K611" s="135">
        <v>319.68</v>
      </c>
      <c r="L611" s="135">
        <v>159.84</v>
      </c>
      <c r="M611" s="133" t="str">
        <f t="shared" si="19"/>
        <v>201707</v>
      </c>
    </row>
    <row r="612" spans="1:13" x14ac:dyDescent="0.25">
      <c r="A612" s="35" t="str">
        <f>VLOOKUP(B612,ResCat!$A$2:$B$269,2,FALSE)</f>
        <v>PPOIFP</v>
      </c>
      <c r="B612" s="68" t="str">
        <f>IF(ISNA(VLOOKUP(C612,COA!$A$2:$B$340,2,FALSE)),"XXX",VLOOKUP(C612,COA!$A$2:$B$340,2,FALSE))</f>
        <v>V51</v>
      </c>
      <c r="C612" s="149" t="str">
        <f t="shared" si="20"/>
        <v>0003-1001-0012</v>
      </c>
      <c r="D612" s="134" t="s">
        <v>463</v>
      </c>
      <c r="E612" s="134" t="s">
        <v>417</v>
      </c>
      <c r="F612" s="134" t="s">
        <v>452</v>
      </c>
      <c r="G612" s="134" t="s">
        <v>4</v>
      </c>
      <c r="H612" s="134" t="s">
        <v>1023</v>
      </c>
      <c r="I612" s="134" t="s">
        <v>3</v>
      </c>
      <c r="J612" s="135">
        <v>1293</v>
      </c>
      <c r="K612" s="135">
        <v>453.1</v>
      </c>
      <c r="L612" s="135">
        <v>346.71999999999997</v>
      </c>
      <c r="M612" s="133" t="str">
        <f t="shared" si="19"/>
        <v>201708</v>
      </c>
    </row>
    <row r="613" spans="1:13" x14ac:dyDescent="0.25">
      <c r="A613" s="35" t="str">
        <f>VLOOKUP(B613,ResCat!$A$2:$B$269,2,FALSE)</f>
        <v>PPOIFP</v>
      </c>
      <c r="B613" s="68" t="str">
        <f>IF(ISNA(VLOOKUP(C613,COA!$A$2:$B$340,2,FALSE)),"XXX",VLOOKUP(C613,COA!$A$2:$B$340,2,FALSE))</f>
        <v>V51</v>
      </c>
      <c r="C613" s="149" t="str">
        <f t="shared" si="20"/>
        <v>0003-1001-0012</v>
      </c>
      <c r="D613" s="134" t="s">
        <v>463</v>
      </c>
      <c r="E613" s="134" t="s">
        <v>417</v>
      </c>
      <c r="F613" s="134" t="s">
        <v>452</v>
      </c>
      <c r="G613" s="134" t="s">
        <v>4</v>
      </c>
      <c r="H613" s="134" t="s">
        <v>1023</v>
      </c>
      <c r="I613" s="134" t="s">
        <v>0</v>
      </c>
      <c r="J613" s="135">
        <v>76734.039999999994</v>
      </c>
      <c r="K613" s="135">
        <v>58717.67</v>
      </c>
      <c r="L613" s="135">
        <v>56148.86</v>
      </c>
      <c r="M613" s="133" t="str">
        <f t="shared" si="19"/>
        <v>201708</v>
      </c>
    </row>
    <row r="614" spans="1:13" x14ac:dyDescent="0.25">
      <c r="A614" s="35" t="str">
        <f>VLOOKUP(B614,ResCat!$A$2:$B$269,2,FALSE)</f>
        <v>PPOIFP</v>
      </c>
      <c r="B614" s="68" t="str">
        <f>IF(ISNA(VLOOKUP(C614,COA!$A$2:$B$340,2,FALSE)),"XXX",VLOOKUP(C614,COA!$A$2:$B$340,2,FALSE))</f>
        <v>V51</v>
      </c>
      <c r="C614" s="149" t="str">
        <f t="shared" si="20"/>
        <v>0003-1001-0012</v>
      </c>
      <c r="D614" s="134" t="s">
        <v>463</v>
      </c>
      <c r="E614" s="134" t="s">
        <v>417</v>
      </c>
      <c r="F614" s="134" t="s">
        <v>452</v>
      </c>
      <c r="G614" s="134" t="s">
        <v>4</v>
      </c>
      <c r="H614" s="134" t="s">
        <v>1023</v>
      </c>
      <c r="I614" s="134" t="s">
        <v>2</v>
      </c>
      <c r="J614" s="135">
        <v>11243.49</v>
      </c>
      <c r="K614" s="135">
        <v>4435.3800000000047</v>
      </c>
      <c r="L614" s="135">
        <v>3145.0600000000027</v>
      </c>
      <c r="M614" s="133" t="str">
        <f t="shared" si="19"/>
        <v>201708</v>
      </c>
    </row>
    <row r="615" spans="1:13" x14ac:dyDescent="0.25">
      <c r="A615" s="35" t="str">
        <f>VLOOKUP(B615,ResCat!$A$2:$B$269,2,FALSE)</f>
        <v>PPOIFP</v>
      </c>
      <c r="B615" s="68" t="str">
        <f>IF(ISNA(VLOOKUP(C615,COA!$A$2:$B$340,2,FALSE)),"XXX",VLOOKUP(C615,COA!$A$2:$B$340,2,FALSE))</f>
        <v>V51</v>
      </c>
      <c r="C615" s="149" t="str">
        <f t="shared" si="20"/>
        <v>0003-1001-0012</v>
      </c>
      <c r="D615" s="134" t="s">
        <v>463</v>
      </c>
      <c r="E615" s="134" t="s">
        <v>417</v>
      </c>
      <c r="F615" s="134" t="s">
        <v>452</v>
      </c>
      <c r="G615" s="134" t="s">
        <v>4</v>
      </c>
      <c r="H615" s="134" t="s">
        <v>1023</v>
      </c>
      <c r="I615" s="134" t="s">
        <v>343</v>
      </c>
      <c r="J615" s="135">
        <v>235.21</v>
      </c>
      <c r="K615" s="135">
        <v>3.58</v>
      </c>
      <c r="L615" s="135">
        <v>0</v>
      </c>
      <c r="M615" s="133" t="str">
        <f t="shared" si="19"/>
        <v>201708</v>
      </c>
    </row>
    <row r="616" spans="1:13" x14ac:dyDescent="0.25">
      <c r="A616" s="35" t="str">
        <f>VLOOKUP(B616,ResCat!$A$2:$B$269,2,FALSE)</f>
        <v>PPOIFP</v>
      </c>
      <c r="B616" s="68" t="str">
        <f>IF(ISNA(VLOOKUP(C616,COA!$A$2:$B$340,2,FALSE)),"XXX",VLOOKUP(C616,COA!$A$2:$B$340,2,FALSE))</f>
        <v>V51</v>
      </c>
      <c r="C616" s="149" t="str">
        <f t="shared" si="20"/>
        <v>0003-1001-0012</v>
      </c>
      <c r="D616" s="134" t="s">
        <v>463</v>
      </c>
      <c r="E616" s="134" t="s">
        <v>417</v>
      </c>
      <c r="F616" s="134" t="s">
        <v>452</v>
      </c>
      <c r="G616" s="134" t="s">
        <v>4</v>
      </c>
      <c r="H616" s="134" t="s">
        <v>1023</v>
      </c>
      <c r="I616" s="134" t="s">
        <v>1</v>
      </c>
      <c r="J616" s="135">
        <v>48022.25</v>
      </c>
      <c r="K616" s="135">
        <v>18016.7</v>
      </c>
      <c r="L616" s="135">
        <v>17474.960000000003</v>
      </c>
      <c r="M616" s="133" t="str">
        <f t="shared" si="19"/>
        <v>201708</v>
      </c>
    </row>
    <row r="617" spans="1:13" x14ac:dyDescent="0.25">
      <c r="A617" s="35" t="str">
        <f>VLOOKUP(B617,ResCat!$A$2:$B$269,2,FALSE)</f>
        <v>PPOIFP</v>
      </c>
      <c r="B617" s="68" t="str">
        <f>IF(ISNA(VLOOKUP(C617,COA!$A$2:$B$340,2,FALSE)),"XXX",VLOOKUP(C617,COA!$A$2:$B$340,2,FALSE))</f>
        <v>V51</v>
      </c>
      <c r="C617" s="149" t="str">
        <f t="shared" si="20"/>
        <v>0003-1001-0012</v>
      </c>
      <c r="D617" s="134" t="s">
        <v>463</v>
      </c>
      <c r="E617" s="134" t="s">
        <v>417</v>
      </c>
      <c r="F617" s="134" t="s">
        <v>452</v>
      </c>
      <c r="G617" s="134" t="s">
        <v>511</v>
      </c>
      <c r="H617" s="134" t="s">
        <v>1023</v>
      </c>
      <c r="I617" s="134" t="s">
        <v>3</v>
      </c>
      <c r="J617" s="135">
        <v>4242.67</v>
      </c>
      <c r="K617" s="135">
        <v>2635.8099999999968</v>
      </c>
      <c r="L617" s="135">
        <v>2019.5900000000008</v>
      </c>
      <c r="M617" s="133" t="str">
        <f t="shared" si="19"/>
        <v>201709</v>
      </c>
    </row>
    <row r="618" spans="1:13" x14ac:dyDescent="0.25">
      <c r="A618" s="35" t="str">
        <f>VLOOKUP(B618,ResCat!$A$2:$B$269,2,FALSE)</f>
        <v>PPOIFP</v>
      </c>
      <c r="B618" s="68" t="str">
        <f>IF(ISNA(VLOOKUP(C618,COA!$A$2:$B$340,2,FALSE)),"XXX",VLOOKUP(C618,COA!$A$2:$B$340,2,FALSE))</f>
        <v>V51</v>
      </c>
      <c r="C618" s="149" t="str">
        <f t="shared" si="20"/>
        <v>0003-1001-0012</v>
      </c>
      <c r="D618" s="134" t="s">
        <v>463</v>
      </c>
      <c r="E618" s="134" t="s">
        <v>417</v>
      </c>
      <c r="F618" s="134" t="s">
        <v>452</v>
      </c>
      <c r="G618" s="134" t="s">
        <v>511</v>
      </c>
      <c r="H618" s="134" t="s">
        <v>1023</v>
      </c>
      <c r="I618" s="134" t="s">
        <v>2</v>
      </c>
      <c r="J618" s="135">
        <v>44496.799999999996</v>
      </c>
      <c r="K618" s="135">
        <v>12405.960000000003</v>
      </c>
      <c r="L618" s="135">
        <v>9976.260000000002</v>
      </c>
      <c r="M618" s="133" t="str">
        <f t="shared" si="19"/>
        <v>201709</v>
      </c>
    </row>
    <row r="619" spans="1:13" x14ac:dyDescent="0.25">
      <c r="A619" s="35" t="str">
        <f>VLOOKUP(B619,ResCat!$A$2:$B$269,2,FALSE)</f>
        <v>PPOIFP</v>
      </c>
      <c r="B619" s="68" t="str">
        <f>IF(ISNA(VLOOKUP(C619,COA!$A$2:$B$340,2,FALSE)),"XXX",VLOOKUP(C619,COA!$A$2:$B$340,2,FALSE))</f>
        <v>V51</v>
      </c>
      <c r="C619" s="149" t="str">
        <f t="shared" si="20"/>
        <v>0003-1001-0012</v>
      </c>
      <c r="D619" s="134" t="s">
        <v>463</v>
      </c>
      <c r="E619" s="134" t="s">
        <v>417</v>
      </c>
      <c r="F619" s="134" t="s">
        <v>452</v>
      </c>
      <c r="G619" s="134" t="s">
        <v>511</v>
      </c>
      <c r="H619" s="134" t="s">
        <v>1023</v>
      </c>
      <c r="I619" s="134" t="s">
        <v>1</v>
      </c>
      <c r="J619" s="135">
        <v>84098.21</v>
      </c>
      <c r="K619" s="135">
        <v>59699.750000000007</v>
      </c>
      <c r="L619" s="135">
        <v>59399.750000000007</v>
      </c>
      <c r="M619" s="133" t="str">
        <f t="shared" si="19"/>
        <v>201709</v>
      </c>
    </row>
    <row r="620" spans="1:13" x14ac:dyDescent="0.25">
      <c r="A620" s="35" t="str">
        <f>VLOOKUP(B620,ResCat!$A$2:$B$269,2,FALSE)</f>
        <v>PPOIFP</v>
      </c>
      <c r="B620" s="68" t="str">
        <f>IF(ISNA(VLOOKUP(C620,COA!$A$2:$B$340,2,FALSE)),"XXX",VLOOKUP(C620,COA!$A$2:$B$340,2,FALSE))</f>
        <v>V51</v>
      </c>
      <c r="C620" s="149" t="str">
        <f t="shared" si="20"/>
        <v>0003-1001-0012</v>
      </c>
      <c r="D620" s="134" t="s">
        <v>463</v>
      </c>
      <c r="E620" s="134" t="s">
        <v>417</v>
      </c>
      <c r="F620" s="134" t="s">
        <v>452</v>
      </c>
      <c r="G620" s="134" t="s">
        <v>969</v>
      </c>
      <c r="H620" s="134" t="s">
        <v>1023</v>
      </c>
      <c r="I620" s="134" t="s">
        <v>3</v>
      </c>
      <c r="J620" s="135">
        <v>10160.899999999992</v>
      </c>
      <c r="K620" s="135">
        <v>5426.8399999999974</v>
      </c>
      <c r="L620" s="135">
        <v>4382.4399999999969</v>
      </c>
      <c r="M620" s="133" t="str">
        <f t="shared" si="19"/>
        <v>201710</v>
      </c>
    </row>
    <row r="621" spans="1:13" x14ac:dyDescent="0.25">
      <c r="A621" s="35" t="str">
        <f>VLOOKUP(B621,ResCat!$A$2:$B$269,2,FALSE)</f>
        <v>PPOIFP</v>
      </c>
      <c r="B621" s="68" t="str">
        <f>IF(ISNA(VLOOKUP(C621,COA!$A$2:$B$340,2,FALSE)),"XXX",VLOOKUP(C621,COA!$A$2:$B$340,2,FALSE))</f>
        <v>V51</v>
      </c>
      <c r="C621" s="149" t="str">
        <f t="shared" si="20"/>
        <v>0003-1001-0012</v>
      </c>
      <c r="D621" s="134" t="s">
        <v>463</v>
      </c>
      <c r="E621" s="134" t="s">
        <v>417</v>
      </c>
      <c r="F621" s="134" t="s">
        <v>452</v>
      </c>
      <c r="G621" s="134" t="s">
        <v>969</v>
      </c>
      <c r="H621" s="134" t="s">
        <v>1023</v>
      </c>
      <c r="I621" s="134" t="s">
        <v>0</v>
      </c>
      <c r="J621" s="135">
        <v>23890</v>
      </c>
      <c r="K621" s="135">
        <v>1649.8000000000002</v>
      </c>
      <c r="L621" s="135">
        <v>-89.999999999999886</v>
      </c>
      <c r="M621" s="133" t="str">
        <f t="shared" si="19"/>
        <v>201710</v>
      </c>
    </row>
    <row r="622" spans="1:13" x14ac:dyDescent="0.25">
      <c r="A622" s="35" t="str">
        <f>VLOOKUP(B622,ResCat!$A$2:$B$269,2,FALSE)</f>
        <v>PPOIFP</v>
      </c>
      <c r="B622" s="68" t="str">
        <f>IF(ISNA(VLOOKUP(C622,COA!$A$2:$B$340,2,FALSE)),"XXX",VLOOKUP(C622,COA!$A$2:$B$340,2,FALSE))</f>
        <v>V51</v>
      </c>
      <c r="C622" s="149" t="str">
        <f t="shared" si="20"/>
        <v>0003-1001-0012</v>
      </c>
      <c r="D622" s="134" t="s">
        <v>463</v>
      </c>
      <c r="E622" s="134" t="s">
        <v>417</v>
      </c>
      <c r="F622" s="134" t="s">
        <v>452</v>
      </c>
      <c r="G622" s="134" t="s">
        <v>969</v>
      </c>
      <c r="H622" s="134" t="s">
        <v>1023</v>
      </c>
      <c r="I622" s="134" t="s">
        <v>2</v>
      </c>
      <c r="J622" s="135">
        <v>34072.720000000008</v>
      </c>
      <c r="K622" s="135">
        <v>21783.390000000003</v>
      </c>
      <c r="L622" s="135">
        <v>18290.88</v>
      </c>
      <c r="M622" s="133" t="str">
        <f t="shared" si="19"/>
        <v>201710</v>
      </c>
    </row>
    <row r="623" spans="1:13" x14ac:dyDescent="0.25">
      <c r="A623" s="35" t="str">
        <f>VLOOKUP(B623,ResCat!$A$2:$B$269,2,FALSE)</f>
        <v>PPOIFP</v>
      </c>
      <c r="B623" s="68" t="str">
        <f>IF(ISNA(VLOOKUP(C623,COA!$A$2:$B$340,2,FALSE)),"XXX",VLOOKUP(C623,COA!$A$2:$B$340,2,FALSE))</f>
        <v>V51</v>
      </c>
      <c r="C623" s="149" t="str">
        <f t="shared" si="20"/>
        <v>0003-1001-0012</v>
      </c>
      <c r="D623" s="134" t="s">
        <v>463</v>
      </c>
      <c r="E623" s="134" t="s">
        <v>417</v>
      </c>
      <c r="F623" s="134" t="s">
        <v>452</v>
      </c>
      <c r="G623" s="134" t="s">
        <v>969</v>
      </c>
      <c r="H623" s="134" t="s">
        <v>1023</v>
      </c>
      <c r="I623" s="134" t="s">
        <v>1</v>
      </c>
      <c r="J623" s="135">
        <v>15290.609999999999</v>
      </c>
      <c r="K623" s="135">
        <v>6222.72</v>
      </c>
      <c r="L623" s="135">
        <v>3676.8500000000026</v>
      </c>
      <c r="M623" s="133" t="str">
        <f t="shared" si="19"/>
        <v>201710</v>
      </c>
    </row>
    <row r="624" spans="1:13" x14ac:dyDescent="0.25">
      <c r="A624" s="35" t="str">
        <f>VLOOKUP(B624,ResCat!$A$2:$B$269,2,FALSE)</f>
        <v>PPOIFP</v>
      </c>
      <c r="B624" s="68" t="str">
        <f>IF(ISNA(VLOOKUP(C624,COA!$A$2:$B$340,2,FALSE)),"XXX",VLOOKUP(C624,COA!$A$2:$B$340,2,FALSE))</f>
        <v>V51</v>
      </c>
      <c r="C624" s="149" t="str">
        <f t="shared" si="20"/>
        <v>0003-1001-0012</v>
      </c>
      <c r="D624" s="134" t="s">
        <v>463</v>
      </c>
      <c r="E624" s="134" t="s">
        <v>417</v>
      </c>
      <c r="F624" s="134" t="s">
        <v>452</v>
      </c>
      <c r="G624" s="134" t="s">
        <v>961</v>
      </c>
      <c r="H624" s="134" t="s">
        <v>1023</v>
      </c>
      <c r="I624" s="134" t="s">
        <v>3</v>
      </c>
      <c r="J624" s="135">
        <v>26000.130000000008</v>
      </c>
      <c r="K624" s="135">
        <v>8140.8900000000049</v>
      </c>
      <c r="L624" s="135">
        <v>5518.590000000002</v>
      </c>
      <c r="M624" s="133" t="str">
        <f t="shared" si="19"/>
        <v>201711</v>
      </c>
    </row>
    <row r="625" spans="1:13" x14ac:dyDescent="0.25">
      <c r="A625" s="35" t="str">
        <f>VLOOKUP(B625,ResCat!$A$2:$B$269,2,FALSE)</f>
        <v>PPOIFP</v>
      </c>
      <c r="B625" s="68" t="str">
        <f>IF(ISNA(VLOOKUP(C625,COA!$A$2:$B$340,2,FALSE)),"XXX",VLOOKUP(C625,COA!$A$2:$B$340,2,FALSE))</f>
        <v>V51</v>
      </c>
      <c r="C625" s="149" t="str">
        <f t="shared" si="20"/>
        <v>0003-1001-0012</v>
      </c>
      <c r="D625" s="134" t="s">
        <v>463</v>
      </c>
      <c r="E625" s="134" t="s">
        <v>417</v>
      </c>
      <c r="F625" s="134" t="s">
        <v>452</v>
      </c>
      <c r="G625" s="134" t="s">
        <v>961</v>
      </c>
      <c r="H625" s="134" t="s">
        <v>1023</v>
      </c>
      <c r="I625" s="134" t="s">
        <v>0</v>
      </c>
      <c r="J625" s="135">
        <v>26751</v>
      </c>
      <c r="K625" s="135">
        <v>19251</v>
      </c>
      <c r="L625" s="135">
        <v>19251</v>
      </c>
      <c r="M625" s="133" t="str">
        <f t="shared" si="19"/>
        <v>201711</v>
      </c>
    </row>
    <row r="626" spans="1:13" x14ac:dyDescent="0.25">
      <c r="A626" s="35" t="str">
        <f>VLOOKUP(B626,ResCat!$A$2:$B$269,2,FALSE)</f>
        <v>PPOIFP</v>
      </c>
      <c r="B626" s="68" t="str">
        <f>IF(ISNA(VLOOKUP(C626,COA!$A$2:$B$340,2,FALSE)),"XXX",VLOOKUP(C626,COA!$A$2:$B$340,2,FALSE))</f>
        <v>V51</v>
      </c>
      <c r="C626" s="149" t="str">
        <f t="shared" si="20"/>
        <v>0003-1001-0012</v>
      </c>
      <c r="D626" s="134" t="s">
        <v>463</v>
      </c>
      <c r="E626" s="134" t="s">
        <v>417</v>
      </c>
      <c r="F626" s="134" t="s">
        <v>452</v>
      </c>
      <c r="G626" s="134" t="s">
        <v>961</v>
      </c>
      <c r="H626" s="134" t="s">
        <v>1023</v>
      </c>
      <c r="I626" s="134" t="s">
        <v>2</v>
      </c>
      <c r="J626" s="135">
        <v>96524.76999999996</v>
      </c>
      <c r="K626" s="135">
        <v>46942.399999999972</v>
      </c>
      <c r="L626" s="135">
        <v>37936.090000000033</v>
      </c>
      <c r="M626" s="133" t="str">
        <f t="shared" si="19"/>
        <v>201711</v>
      </c>
    </row>
    <row r="627" spans="1:13" x14ac:dyDescent="0.25">
      <c r="A627" s="35" t="str">
        <f>VLOOKUP(B627,ResCat!$A$2:$B$269,2,FALSE)</f>
        <v>PPOIFP</v>
      </c>
      <c r="B627" s="68" t="str">
        <f>IF(ISNA(VLOOKUP(C627,COA!$A$2:$B$340,2,FALSE)),"XXX",VLOOKUP(C627,COA!$A$2:$B$340,2,FALSE))</f>
        <v>V51</v>
      </c>
      <c r="C627" s="149" t="str">
        <f t="shared" si="20"/>
        <v>0003-1001-0012</v>
      </c>
      <c r="D627" s="134" t="s">
        <v>463</v>
      </c>
      <c r="E627" s="134" t="s">
        <v>417</v>
      </c>
      <c r="F627" s="134" t="s">
        <v>452</v>
      </c>
      <c r="G627" s="134" t="s">
        <v>961</v>
      </c>
      <c r="H627" s="134" t="s">
        <v>1023</v>
      </c>
      <c r="I627" s="134" t="s">
        <v>343</v>
      </c>
      <c r="J627" s="135">
        <v>737.45</v>
      </c>
      <c r="K627" s="135">
        <v>4.5199999999999996</v>
      </c>
      <c r="L627" s="135">
        <v>0</v>
      </c>
      <c r="M627" s="133" t="str">
        <f t="shared" si="19"/>
        <v>201711</v>
      </c>
    </row>
    <row r="628" spans="1:13" x14ac:dyDescent="0.25">
      <c r="A628" s="35" t="str">
        <f>VLOOKUP(B628,ResCat!$A$2:$B$269,2,FALSE)</f>
        <v>PPOIFP</v>
      </c>
      <c r="B628" s="68" t="str">
        <f>IF(ISNA(VLOOKUP(C628,COA!$A$2:$B$340,2,FALSE)),"XXX",VLOOKUP(C628,COA!$A$2:$B$340,2,FALSE))</f>
        <v>V51</v>
      </c>
      <c r="C628" s="149" t="str">
        <f t="shared" si="20"/>
        <v>0003-1001-0012</v>
      </c>
      <c r="D628" s="134" t="s">
        <v>463</v>
      </c>
      <c r="E628" s="134" t="s">
        <v>417</v>
      </c>
      <c r="F628" s="134" t="s">
        <v>452</v>
      </c>
      <c r="G628" s="134" t="s">
        <v>961</v>
      </c>
      <c r="H628" s="134" t="s">
        <v>1023</v>
      </c>
      <c r="I628" s="134" t="s">
        <v>1</v>
      </c>
      <c r="J628" s="135">
        <v>55667.130000000005</v>
      </c>
      <c r="K628" s="135">
        <v>20507.789999999994</v>
      </c>
      <c r="L628" s="135">
        <v>24143.43</v>
      </c>
      <c r="M628" s="133" t="str">
        <f t="shared" si="19"/>
        <v>201711</v>
      </c>
    </row>
    <row r="629" spans="1:13" x14ac:dyDescent="0.25">
      <c r="A629" s="35" t="str">
        <f>VLOOKUP(B629,ResCat!$A$2:$B$269,2,FALSE)</f>
        <v>PPOIFP</v>
      </c>
      <c r="B629" s="68" t="str">
        <f>IF(ISNA(VLOOKUP(C629,COA!$A$2:$B$340,2,FALSE)),"XXX",VLOOKUP(C629,COA!$A$2:$B$340,2,FALSE))</f>
        <v>V51</v>
      </c>
      <c r="C629" s="149" t="str">
        <f t="shared" si="20"/>
        <v>0003-1001-0012</v>
      </c>
      <c r="D629" s="134" t="s">
        <v>463</v>
      </c>
      <c r="E629" s="134" t="s">
        <v>417</v>
      </c>
      <c r="F629" s="134" t="s">
        <v>452</v>
      </c>
      <c r="G629" s="134" t="s">
        <v>970</v>
      </c>
      <c r="H629" s="134" t="s">
        <v>1023</v>
      </c>
      <c r="I629" s="134" t="s">
        <v>3</v>
      </c>
      <c r="J629" s="135">
        <v>190970.62999999992</v>
      </c>
      <c r="K629" s="135">
        <v>66699.939999999959</v>
      </c>
      <c r="L629" s="135">
        <v>47021.460000000014</v>
      </c>
      <c r="M629" s="133" t="str">
        <f t="shared" si="19"/>
        <v>201712</v>
      </c>
    </row>
    <row r="630" spans="1:13" x14ac:dyDescent="0.25">
      <c r="A630" s="35" t="str">
        <f>VLOOKUP(B630,ResCat!$A$2:$B$269,2,FALSE)</f>
        <v>PPOIFP</v>
      </c>
      <c r="B630" s="68" t="str">
        <f>IF(ISNA(VLOOKUP(C630,COA!$A$2:$B$340,2,FALSE)),"XXX",VLOOKUP(C630,COA!$A$2:$B$340,2,FALSE))</f>
        <v>V51</v>
      </c>
      <c r="C630" s="149" t="str">
        <f t="shared" si="20"/>
        <v>0003-1001-0012</v>
      </c>
      <c r="D630" s="134" t="s">
        <v>463</v>
      </c>
      <c r="E630" s="134" t="s">
        <v>417</v>
      </c>
      <c r="F630" s="134" t="s">
        <v>452</v>
      </c>
      <c r="G630" s="134" t="s">
        <v>970</v>
      </c>
      <c r="H630" s="134" t="s">
        <v>1023</v>
      </c>
      <c r="I630" s="134" t="s">
        <v>0</v>
      </c>
      <c r="J630" s="135">
        <v>315348.07999999996</v>
      </c>
      <c r="K630" s="135">
        <v>120515.31</v>
      </c>
      <c r="L630" s="135">
        <v>113877.15</v>
      </c>
      <c r="M630" s="133" t="str">
        <f t="shared" si="19"/>
        <v>201712</v>
      </c>
    </row>
    <row r="631" spans="1:13" x14ac:dyDescent="0.25">
      <c r="A631" s="35" t="str">
        <f>VLOOKUP(B631,ResCat!$A$2:$B$269,2,FALSE)</f>
        <v>PPOIFP</v>
      </c>
      <c r="B631" s="68" t="str">
        <f>IF(ISNA(VLOOKUP(C631,COA!$A$2:$B$340,2,FALSE)),"XXX",VLOOKUP(C631,COA!$A$2:$B$340,2,FALSE))</f>
        <v>V51</v>
      </c>
      <c r="C631" s="149" t="str">
        <f t="shared" si="20"/>
        <v>0003-1001-0012</v>
      </c>
      <c r="D631" s="134" t="s">
        <v>463</v>
      </c>
      <c r="E631" s="134" t="s">
        <v>417</v>
      </c>
      <c r="F631" s="134" t="s">
        <v>452</v>
      </c>
      <c r="G631" s="134" t="s">
        <v>970</v>
      </c>
      <c r="H631" s="134" t="s">
        <v>1023</v>
      </c>
      <c r="I631" s="134" t="s">
        <v>336</v>
      </c>
      <c r="J631" s="135">
        <v>3018.6200000000003</v>
      </c>
      <c r="K631" s="135">
        <v>370.98</v>
      </c>
      <c r="L631" s="135">
        <v>355.00000000000006</v>
      </c>
      <c r="M631" s="133" t="str">
        <f t="shared" si="19"/>
        <v>201712</v>
      </c>
    </row>
    <row r="632" spans="1:13" x14ac:dyDescent="0.25">
      <c r="A632" s="35" t="str">
        <f>VLOOKUP(B632,ResCat!$A$2:$B$269,2,FALSE)</f>
        <v>PPOIFP</v>
      </c>
      <c r="B632" s="68" t="str">
        <f>IF(ISNA(VLOOKUP(C632,COA!$A$2:$B$340,2,FALSE)),"XXX",VLOOKUP(C632,COA!$A$2:$B$340,2,FALSE))</f>
        <v>V51</v>
      </c>
      <c r="C632" s="149" t="str">
        <f t="shared" si="20"/>
        <v>0003-1001-0012</v>
      </c>
      <c r="D632" s="134" t="s">
        <v>463</v>
      </c>
      <c r="E632" s="134" t="s">
        <v>417</v>
      </c>
      <c r="F632" s="134" t="s">
        <v>452</v>
      </c>
      <c r="G632" s="134" t="s">
        <v>970</v>
      </c>
      <c r="H632" s="134" t="s">
        <v>1023</v>
      </c>
      <c r="I632" s="134" t="s">
        <v>2</v>
      </c>
      <c r="J632" s="135">
        <v>341722.7800000002</v>
      </c>
      <c r="K632" s="135">
        <v>156569.31999999948</v>
      </c>
      <c r="L632" s="135">
        <v>115650.18000000007</v>
      </c>
      <c r="M632" s="133" t="str">
        <f t="shared" si="19"/>
        <v>201712</v>
      </c>
    </row>
    <row r="633" spans="1:13" x14ac:dyDescent="0.25">
      <c r="A633" s="35" t="str">
        <f>VLOOKUP(B633,ResCat!$A$2:$B$269,2,FALSE)</f>
        <v>PPOIFP</v>
      </c>
      <c r="B633" s="68" t="str">
        <f>IF(ISNA(VLOOKUP(C633,COA!$A$2:$B$340,2,FALSE)),"XXX",VLOOKUP(C633,COA!$A$2:$B$340,2,FALSE))</f>
        <v>V51</v>
      </c>
      <c r="C633" s="149" t="str">
        <f t="shared" si="20"/>
        <v>0003-1001-0012</v>
      </c>
      <c r="D633" s="134" t="s">
        <v>463</v>
      </c>
      <c r="E633" s="134" t="s">
        <v>417</v>
      </c>
      <c r="F633" s="134" t="s">
        <v>452</v>
      </c>
      <c r="G633" s="134" t="s">
        <v>970</v>
      </c>
      <c r="H633" s="134" t="s">
        <v>1023</v>
      </c>
      <c r="I633" s="134" t="s">
        <v>343</v>
      </c>
      <c r="J633" s="135">
        <v>226442.50999999995</v>
      </c>
      <c r="K633" s="135">
        <v>94056.219999999943</v>
      </c>
      <c r="L633" s="135">
        <v>80288.940000000017</v>
      </c>
      <c r="M633" s="133" t="str">
        <f t="shared" si="19"/>
        <v>201712</v>
      </c>
    </row>
    <row r="634" spans="1:13" x14ac:dyDescent="0.25">
      <c r="A634" s="35" t="str">
        <f>VLOOKUP(B634,ResCat!$A$2:$B$269,2,FALSE)</f>
        <v>PPOIFP</v>
      </c>
      <c r="B634" s="68" t="str">
        <f>IF(ISNA(VLOOKUP(C634,COA!$A$2:$B$340,2,FALSE)),"XXX",VLOOKUP(C634,COA!$A$2:$B$340,2,FALSE))</f>
        <v>V51</v>
      </c>
      <c r="C634" s="149" t="str">
        <f t="shared" si="20"/>
        <v>0003-1001-0012</v>
      </c>
      <c r="D634" s="134" t="s">
        <v>463</v>
      </c>
      <c r="E634" s="134" t="s">
        <v>417</v>
      </c>
      <c r="F634" s="134" t="s">
        <v>452</v>
      </c>
      <c r="G634" s="134" t="s">
        <v>970</v>
      </c>
      <c r="H634" s="134" t="s">
        <v>1023</v>
      </c>
      <c r="I634" s="134" t="s">
        <v>1</v>
      </c>
      <c r="J634" s="135">
        <v>838686.92999999982</v>
      </c>
      <c r="K634" s="135">
        <v>365590.07000000053</v>
      </c>
      <c r="L634" s="135">
        <v>328017.79000000027</v>
      </c>
      <c r="M634" s="133" t="str">
        <f t="shared" si="19"/>
        <v>201712</v>
      </c>
    </row>
    <row r="635" spans="1:13" x14ac:dyDescent="0.25">
      <c r="A635" s="35" t="str">
        <f>VLOOKUP(B635,ResCat!$A$2:$B$269,2,FALSE)</f>
        <v>PPOIFP</v>
      </c>
      <c r="B635" s="68" t="str">
        <f>IF(ISNA(VLOOKUP(C635,COA!$A$2:$B$340,2,FALSE)),"XXX",VLOOKUP(C635,COA!$A$2:$B$340,2,FALSE))</f>
        <v>V51</v>
      </c>
      <c r="C635" s="149" t="str">
        <f t="shared" si="20"/>
        <v>0003-1001-0012</v>
      </c>
      <c r="D635" s="134" t="s">
        <v>463</v>
      </c>
      <c r="E635" s="134" t="s">
        <v>417</v>
      </c>
      <c r="F635" s="134" t="s">
        <v>452</v>
      </c>
      <c r="G635" s="134" t="s">
        <v>1023</v>
      </c>
      <c r="H635" s="134" t="s">
        <v>1023</v>
      </c>
      <c r="I635" s="134" t="s">
        <v>3</v>
      </c>
      <c r="J635" s="135">
        <v>207459.06000000003</v>
      </c>
      <c r="K635" s="135">
        <v>74358.219999999972</v>
      </c>
      <c r="L635" s="135">
        <v>12833.940000000002</v>
      </c>
      <c r="M635" s="133" t="str">
        <f t="shared" si="19"/>
        <v>201801</v>
      </c>
    </row>
    <row r="636" spans="1:13" x14ac:dyDescent="0.25">
      <c r="A636" s="35" t="str">
        <f>VLOOKUP(B636,ResCat!$A$2:$B$269,2,FALSE)</f>
        <v>PPOIFP</v>
      </c>
      <c r="B636" s="68" t="str">
        <f>IF(ISNA(VLOOKUP(C636,COA!$A$2:$B$340,2,FALSE)),"XXX",VLOOKUP(C636,COA!$A$2:$B$340,2,FALSE))</f>
        <v>V51</v>
      </c>
      <c r="C636" s="149" t="str">
        <f t="shared" si="20"/>
        <v>0003-1001-0012</v>
      </c>
      <c r="D636" s="134" t="s">
        <v>463</v>
      </c>
      <c r="E636" s="134" t="s">
        <v>417</v>
      </c>
      <c r="F636" s="134" t="s">
        <v>452</v>
      </c>
      <c r="G636" s="134" t="s">
        <v>1023</v>
      </c>
      <c r="H636" s="134" t="s">
        <v>1023</v>
      </c>
      <c r="I636" s="134" t="s">
        <v>0</v>
      </c>
      <c r="J636" s="135">
        <v>299858.05999999994</v>
      </c>
      <c r="K636" s="135">
        <v>117389.16</v>
      </c>
      <c r="L636" s="135">
        <v>101449.11</v>
      </c>
      <c r="M636" s="133" t="str">
        <f t="shared" si="19"/>
        <v>201801</v>
      </c>
    </row>
    <row r="637" spans="1:13" x14ac:dyDescent="0.25">
      <c r="A637" s="35" t="str">
        <f>VLOOKUP(B637,ResCat!$A$2:$B$269,2,FALSE)</f>
        <v>PPOIFP</v>
      </c>
      <c r="B637" s="68" t="str">
        <f>IF(ISNA(VLOOKUP(C637,COA!$A$2:$B$340,2,FALSE)),"XXX",VLOOKUP(C637,COA!$A$2:$B$340,2,FALSE))</f>
        <v>V51</v>
      </c>
      <c r="C637" s="149" t="str">
        <f t="shared" si="20"/>
        <v>0003-1001-0012</v>
      </c>
      <c r="D637" s="134" t="s">
        <v>463</v>
      </c>
      <c r="E637" s="134" t="s">
        <v>417</v>
      </c>
      <c r="F637" s="134" t="s">
        <v>452</v>
      </c>
      <c r="G637" s="134" t="s">
        <v>1023</v>
      </c>
      <c r="H637" s="134" t="s">
        <v>1023</v>
      </c>
      <c r="I637" s="134" t="s">
        <v>336</v>
      </c>
      <c r="J637" s="135">
        <v>10191.029999999997</v>
      </c>
      <c r="K637" s="135">
        <v>254.64000000000001</v>
      </c>
      <c r="L637" s="135">
        <v>24.35</v>
      </c>
      <c r="M637" s="133" t="str">
        <f t="shared" si="19"/>
        <v>201801</v>
      </c>
    </row>
    <row r="638" spans="1:13" x14ac:dyDescent="0.25">
      <c r="A638" s="35" t="str">
        <f>VLOOKUP(B638,ResCat!$A$2:$B$269,2,FALSE)</f>
        <v>PPOIFP</v>
      </c>
      <c r="B638" s="68" t="str">
        <f>IF(ISNA(VLOOKUP(C638,COA!$A$2:$B$340,2,FALSE)),"XXX",VLOOKUP(C638,COA!$A$2:$B$340,2,FALSE))</f>
        <v>V51</v>
      </c>
      <c r="C638" s="149" t="str">
        <f t="shared" si="20"/>
        <v>0003-1001-0012</v>
      </c>
      <c r="D638" s="134" t="s">
        <v>463</v>
      </c>
      <c r="E638" s="134" t="s">
        <v>417</v>
      </c>
      <c r="F638" s="134" t="s">
        <v>452</v>
      </c>
      <c r="G638" s="134" t="s">
        <v>1023</v>
      </c>
      <c r="H638" s="134" t="s">
        <v>1023</v>
      </c>
      <c r="I638" s="134" t="s">
        <v>2</v>
      </c>
      <c r="J638" s="135">
        <v>548635.47000000044</v>
      </c>
      <c r="K638" s="135">
        <v>276680.13000000024</v>
      </c>
      <c r="L638" s="135">
        <v>112936.96000000005</v>
      </c>
      <c r="M638" s="133" t="str">
        <f t="shared" si="19"/>
        <v>201801</v>
      </c>
    </row>
    <row r="639" spans="1:13" x14ac:dyDescent="0.25">
      <c r="A639" s="35" t="str">
        <f>VLOOKUP(B639,ResCat!$A$2:$B$269,2,FALSE)</f>
        <v>PPOIFP</v>
      </c>
      <c r="B639" s="68" t="str">
        <f>IF(ISNA(VLOOKUP(C639,COA!$A$2:$B$340,2,FALSE)),"XXX",VLOOKUP(C639,COA!$A$2:$B$340,2,FALSE))</f>
        <v>V51</v>
      </c>
      <c r="C639" s="149" t="str">
        <f t="shared" si="20"/>
        <v>0003-1001-0012</v>
      </c>
      <c r="D639" s="134" t="s">
        <v>463</v>
      </c>
      <c r="E639" s="134" t="s">
        <v>417</v>
      </c>
      <c r="F639" s="134" t="s">
        <v>452</v>
      </c>
      <c r="G639" s="134" t="s">
        <v>1023</v>
      </c>
      <c r="H639" s="134" t="s">
        <v>1023</v>
      </c>
      <c r="I639" s="134" t="s">
        <v>343</v>
      </c>
      <c r="J639" s="135">
        <v>942744.93999999948</v>
      </c>
      <c r="K639" s="135">
        <v>412142.25000000029</v>
      </c>
      <c r="L639" s="135">
        <v>226496.81000000014</v>
      </c>
      <c r="M639" s="133" t="str">
        <f t="shared" si="19"/>
        <v>201801</v>
      </c>
    </row>
    <row r="640" spans="1:13" x14ac:dyDescent="0.25">
      <c r="A640" s="35" t="str">
        <f>VLOOKUP(B640,ResCat!$A$2:$B$269,2,FALSE)</f>
        <v>PPOIFP</v>
      </c>
      <c r="B640" s="68" t="str">
        <f>IF(ISNA(VLOOKUP(C640,COA!$A$2:$B$340,2,FALSE)),"XXX",VLOOKUP(C640,COA!$A$2:$B$340,2,FALSE))</f>
        <v>V51</v>
      </c>
      <c r="C640" s="149" t="str">
        <f t="shared" si="20"/>
        <v>0003-1001-0012</v>
      </c>
      <c r="D640" s="134" t="s">
        <v>463</v>
      </c>
      <c r="E640" s="134" t="s">
        <v>417</v>
      </c>
      <c r="F640" s="134" t="s">
        <v>452</v>
      </c>
      <c r="G640" s="134" t="s">
        <v>1023</v>
      </c>
      <c r="H640" s="134" t="s">
        <v>1023</v>
      </c>
      <c r="I640" s="134" t="s">
        <v>1</v>
      </c>
      <c r="J640" s="135">
        <v>762976.63999999978</v>
      </c>
      <c r="K640" s="135">
        <v>302110.23999999987</v>
      </c>
      <c r="L640" s="135">
        <v>131761.44000000003</v>
      </c>
      <c r="M640" s="133" t="str">
        <f t="shared" si="19"/>
        <v>201801</v>
      </c>
    </row>
    <row r="641" spans="1:13" x14ac:dyDescent="0.25">
      <c r="A641" s="35" t="str">
        <f>VLOOKUP(B641,ResCat!$A$2:$B$269,2,FALSE)</f>
        <v>PPOIFP</v>
      </c>
      <c r="B641" s="68" t="str">
        <f>IF(ISNA(VLOOKUP(C641,COA!$A$2:$B$340,2,FALSE)),"XXX",VLOOKUP(C641,COA!$A$2:$B$340,2,FALSE))</f>
        <v>V53</v>
      </c>
      <c r="C641" s="149" t="str">
        <f t="shared" si="20"/>
        <v>0003-1001-0021</v>
      </c>
      <c r="D641" s="134" t="s">
        <v>463</v>
      </c>
      <c r="E641" s="134" t="s">
        <v>417</v>
      </c>
      <c r="F641" s="134" t="s">
        <v>490</v>
      </c>
      <c r="G641" s="134" t="s">
        <v>1034</v>
      </c>
      <c r="H641" s="134" t="s">
        <v>1023</v>
      </c>
      <c r="I641" s="134" t="s">
        <v>2</v>
      </c>
      <c r="J641" s="135">
        <v>0</v>
      </c>
      <c r="K641" s="135">
        <v>-202.26</v>
      </c>
      <c r="L641" s="135">
        <v>-202.26</v>
      </c>
      <c r="M641" s="133" t="str">
        <f t="shared" si="19"/>
        <v>201601</v>
      </c>
    </row>
    <row r="642" spans="1:13" x14ac:dyDescent="0.25">
      <c r="A642" s="35" t="str">
        <f>VLOOKUP(B642,ResCat!$A$2:$B$269,2,FALSE)</f>
        <v>PPOIFP</v>
      </c>
      <c r="B642" s="68" t="str">
        <f>IF(ISNA(VLOOKUP(C642,COA!$A$2:$B$340,2,FALSE)),"XXX",VLOOKUP(C642,COA!$A$2:$B$340,2,FALSE))</f>
        <v>V53</v>
      </c>
      <c r="C642" s="149" t="str">
        <f t="shared" si="20"/>
        <v>0003-1001-0021</v>
      </c>
      <c r="D642" s="134" t="s">
        <v>463</v>
      </c>
      <c r="E642" s="134" t="s">
        <v>417</v>
      </c>
      <c r="F642" s="134" t="s">
        <v>490</v>
      </c>
      <c r="G642" s="134" t="s">
        <v>1034</v>
      </c>
      <c r="H642" s="134" t="s">
        <v>1023</v>
      </c>
      <c r="I642" s="134" t="s">
        <v>1</v>
      </c>
      <c r="J642" s="135">
        <v>0</v>
      </c>
      <c r="K642" s="135">
        <v>-28.20999999999998</v>
      </c>
      <c r="L642" s="135">
        <v>-28.209999999999994</v>
      </c>
      <c r="M642" s="133" t="str">
        <f t="shared" si="19"/>
        <v>201601</v>
      </c>
    </row>
    <row r="643" spans="1:13" x14ac:dyDescent="0.25">
      <c r="A643" s="35" t="str">
        <f>VLOOKUP(B643,ResCat!$A$2:$B$269,2,FALSE)</f>
        <v>PPOIFP</v>
      </c>
      <c r="B643" s="68" t="str">
        <f>IF(ISNA(VLOOKUP(C643,COA!$A$2:$B$340,2,FALSE)),"XXX",VLOOKUP(C643,COA!$A$2:$B$340,2,FALSE))</f>
        <v>V53</v>
      </c>
      <c r="C643" s="149" t="str">
        <f t="shared" si="20"/>
        <v>0003-1001-0021</v>
      </c>
      <c r="D643" s="134" t="s">
        <v>463</v>
      </c>
      <c r="E643" s="134" t="s">
        <v>417</v>
      </c>
      <c r="F643" s="134" t="s">
        <v>490</v>
      </c>
      <c r="G643" s="134" t="s">
        <v>1036</v>
      </c>
      <c r="H643" s="134" t="s">
        <v>1023</v>
      </c>
      <c r="I643" s="134" t="s">
        <v>1</v>
      </c>
      <c r="J643" s="135">
        <v>-1480</v>
      </c>
      <c r="K643" s="135">
        <v>-1503</v>
      </c>
      <c r="L643" s="135">
        <v>-1500</v>
      </c>
      <c r="M643" s="133" t="str">
        <f t="shared" si="19"/>
        <v>201601</v>
      </c>
    </row>
    <row r="644" spans="1:13" x14ac:dyDescent="0.25">
      <c r="A644" s="35" t="str">
        <f>VLOOKUP(B644,ResCat!$A$2:$B$269,2,FALSE)</f>
        <v>PPOIFP</v>
      </c>
      <c r="B644" s="68" t="str">
        <f>IF(ISNA(VLOOKUP(C644,COA!$A$2:$B$340,2,FALSE)),"XXX",VLOOKUP(C644,COA!$A$2:$B$340,2,FALSE))</f>
        <v>V53</v>
      </c>
      <c r="C644" s="149" t="str">
        <f t="shared" si="20"/>
        <v>0003-1001-0021</v>
      </c>
      <c r="D644" s="134" t="s">
        <v>463</v>
      </c>
      <c r="E644" s="134" t="s">
        <v>417</v>
      </c>
      <c r="F644" s="134" t="s">
        <v>490</v>
      </c>
      <c r="G644" s="134" t="s">
        <v>1032</v>
      </c>
      <c r="H644" s="134" t="s">
        <v>1023</v>
      </c>
      <c r="I644" s="134" t="s">
        <v>3</v>
      </c>
      <c r="J644" s="135">
        <v>0</v>
      </c>
      <c r="K644" s="135">
        <v>0</v>
      </c>
      <c r="L644" s="135">
        <v>166</v>
      </c>
      <c r="M644" s="133" t="str">
        <f t="shared" ref="M644:M707" si="21">IF(G644&lt;$M$1,$M$1,G644)</f>
        <v>201601</v>
      </c>
    </row>
    <row r="645" spans="1:13" x14ac:dyDescent="0.25">
      <c r="A645" s="35" t="str">
        <f>VLOOKUP(B645,ResCat!$A$2:$B$269,2,FALSE)</f>
        <v>PPOIFP</v>
      </c>
      <c r="B645" s="68" t="str">
        <f>IF(ISNA(VLOOKUP(C645,COA!$A$2:$B$340,2,FALSE)),"XXX",VLOOKUP(C645,COA!$A$2:$B$340,2,FALSE))</f>
        <v>V53</v>
      </c>
      <c r="C645" s="149" t="str">
        <f t="shared" ref="C645:C708" si="22">D645&amp;"-"&amp;E645&amp;"-"&amp;F645</f>
        <v>0003-1001-0021</v>
      </c>
      <c r="D645" s="134" t="s">
        <v>463</v>
      </c>
      <c r="E645" s="134" t="s">
        <v>417</v>
      </c>
      <c r="F645" s="134" t="s">
        <v>490</v>
      </c>
      <c r="G645" s="134" t="s">
        <v>1032</v>
      </c>
      <c r="H645" s="134" t="s">
        <v>1023</v>
      </c>
      <c r="I645" s="134" t="s">
        <v>2</v>
      </c>
      <c r="J645" s="135">
        <v>-371</v>
      </c>
      <c r="K645" s="135">
        <v>-498.14</v>
      </c>
      <c r="L645" s="135">
        <v>-127.14</v>
      </c>
      <c r="M645" s="133" t="str">
        <f t="shared" si="21"/>
        <v>201601</v>
      </c>
    </row>
    <row r="646" spans="1:13" x14ac:dyDescent="0.25">
      <c r="A646" s="35" t="str">
        <f>VLOOKUP(B646,ResCat!$A$2:$B$269,2,FALSE)</f>
        <v>PPOIFP</v>
      </c>
      <c r="B646" s="68" t="str">
        <f>IF(ISNA(VLOOKUP(C646,COA!$A$2:$B$340,2,FALSE)),"XXX",VLOOKUP(C646,COA!$A$2:$B$340,2,FALSE))</f>
        <v>V53</v>
      </c>
      <c r="C646" s="149" t="str">
        <f t="shared" si="22"/>
        <v>0003-1001-0021</v>
      </c>
      <c r="D646" s="134" t="s">
        <v>463</v>
      </c>
      <c r="E646" s="134" t="s">
        <v>417</v>
      </c>
      <c r="F646" s="134" t="s">
        <v>490</v>
      </c>
      <c r="G646" s="134" t="s">
        <v>1032</v>
      </c>
      <c r="H646" s="134" t="s">
        <v>1023</v>
      </c>
      <c r="I646" s="134" t="s">
        <v>1</v>
      </c>
      <c r="J646" s="135">
        <v>0</v>
      </c>
      <c r="K646" s="135">
        <v>0</v>
      </c>
      <c r="L646" s="135">
        <v>913</v>
      </c>
      <c r="M646" s="133" t="str">
        <f t="shared" si="21"/>
        <v>201601</v>
      </c>
    </row>
    <row r="647" spans="1:13" x14ac:dyDescent="0.25">
      <c r="A647" s="35" t="str">
        <f>VLOOKUP(B647,ResCat!$A$2:$B$269,2,FALSE)</f>
        <v>PPOIFP</v>
      </c>
      <c r="B647" s="68" t="str">
        <f>IF(ISNA(VLOOKUP(C647,COA!$A$2:$B$340,2,FALSE)),"XXX",VLOOKUP(C647,COA!$A$2:$B$340,2,FALSE))</f>
        <v>V53</v>
      </c>
      <c r="C647" s="149" t="str">
        <f t="shared" si="22"/>
        <v>0003-1001-0021</v>
      </c>
      <c r="D647" s="134" t="s">
        <v>463</v>
      </c>
      <c r="E647" s="134" t="s">
        <v>417</v>
      </c>
      <c r="F647" s="134" t="s">
        <v>490</v>
      </c>
      <c r="G647" s="134" t="s">
        <v>367</v>
      </c>
      <c r="H647" s="134" t="s">
        <v>1023</v>
      </c>
      <c r="I647" s="134" t="s">
        <v>3</v>
      </c>
      <c r="J647" s="135">
        <v>0</v>
      </c>
      <c r="K647" s="135">
        <v>0</v>
      </c>
      <c r="L647" s="135">
        <v>0</v>
      </c>
      <c r="M647" s="133" t="str">
        <f t="shared" si="21"/>
        <v>201601</v>
      </c>
    </row>
    <row r="648" spans="1:13" x14ac:dyDescent="0.25">
      <c r="A648" s="35" t="str">
        <f>VLOOKUP(B648,ResCat!$A$2:$B$269,2,FALSE)</f>
        <v>PPOIFP</v>
      </c>
      <c r="B648" s="68" t="str">
        <f>IF(ISNA(VLOOKUP(C648,COA!$A$2:$B$340,2,FALSE)),"XXX",VLOOKUP(C648,COA!$A$2:$B$340,2,FALSE))</f>
        <v>V53</v>
      </c>
      <c r="C648" s="149" t="str">
        <f t="shared" si="22"/>
        <v>0003-1001-0021</v>
      </c>
      <c r="D648" s="134" t="s">
        <v>463</v>
      </c>
      <c r="E648" s="134" t="s">
        <v>417</v>
      </c>
      <c r="F648" s="134" t="s">
        <v>490</v>
      </c>
      <c r="G648" s="134" t="s">
        <v>367</v>
      </c>
      <c r="H648" s="134" t="s">
        <v>1023</v>
      </c>
      <c r="I648" s="134" t="s">
        <v>2</v>
      </c>
      <c r="J648" s="135">
        <v>-660</v>
      </c>
      <c r="K648" s="135">
        <v>-432.80999999999995</v>
      </c>
      <c r="L648" s="135">
        <v>92.69</v>
      </c>
      <c r="M648" s="133" t="str">
        <f t="shared" si="21"/>
        <v>201601</v>
      </c>
    </row>
    <row r="649" spans="1:13" x14ac:dyDescent="0.25">
      <c r="A649" s="35" t="str">
        <f>VLOOKUP(B649,ResCat!$A$2:$B$269,2,FALSE)</f>
        <v>PPOIFP</v>
      </c>
      <c r="B649" s="68" t="str">
        <f>IF(ISNA(VLOOKUP(C649,COA!$A$2:$B$340,2,FALSE)),"XXX",VLOOKUP(C649,COA!$A$2:$B$340,2,FALSE))</f>
        <v>V53</v>
      </c>
      <c r="C649" s="149" t="str">
        <f t="shared" si="22"/>
        <v>0003-1001-0021</v>
      </c>
      <c r="D649" s="134" t="s">
        <v>463</v>
      </c>
      <c r="E649" s="134" t="s">
        <v>417</v>
      </c>
      <c r="F649" s="134" t="s">
        <v>490</v>
      </c>
      <c r="G649" s="134" t="s">
        <v>1037</v>
      </c>
      <c r="H649" s="134" t="s">
        <v>1023</v>
      </c>
      <c r="I649" s="134" t="s">
        <v>3</v>
      </c>
      <c r="J649" s="135">
        <v>-535</v>
      </c>
      <c r="K649" s="135">
        <v>-296.37</v>
      </c>
      <c r="L649" s="135">
        <v>-251.38</v>
      </c>
      <c r="M649" s="133" t="str">
        <f t="shared" si="21"/>
        <v>201601</v>
      </c>
    </row>
    <row r="650" spans="1:13" x14ac:dyDescent="0.25">
      <c r="A650" s="35" t="str">
        <f>VLOOKUP(B650,ResCat!$A$2:$B$269,2,FALSE)</f>
        <v>PPOIFP</v>
      </c>
      <c r="B650" s="68" t="str">
        <f>IF(ISNA(VLOOKUP(C650,COA!$A$2:$B$340,2,FALSE)),"XXX",VLOOKUP(C650,COA!$A$2:$B$340,2,FALSE))</f>
        <v>V53</v>
      </c>
      <c r="C650" s="149" t="str">
        <f t="shared" si="22"/>
        <v>0003-1001-0021</v>
      </c>
      <c r="D650" s="134" t="s">
        <v>463</v>
      </c>
      <c r="E650" s="134" t="s">
        <v>417</v>
      </c>
      <c r="F650" s="134" t="s">
        <v>490</v>
      </c>
      <c r="G650" s="134" t="s">
        <v>1037</v>
      </c>
      <c r="H650" s="134" t="s">
        <v>1023</v>
      </c>
      <c r="I650" s="134" t="s">
        <v>2</v>
      </c>
      <c r="J650" s="135">
        <v>-295</v>
      </c>
      <c r="K650" s="135">
        <v>-599.77</v>
      </c>
      <c r="L650" s="135">
        <v>-584.7700000000001</v>
      </c>
      <c r="M650" s="133" t="str">
        <f t="shared" si="21"/>
        <v>201601</v>
      </c>
    </row>
    <row r="651" spans="1:13" x14ac:dyDescent="0.25">
      <c r="A651" s="35" t="str">
        <f>VLOOKUP(B651,ResCat!$A$2:$B$269,2,FALSE)</f>
        <v>PPOIFP</v>
      </c>
      <c r="B651" s="68" t="str">
        <f>IF(ISNA(VLOOKUP(C651,COA!$A$2:$B$340,2,FALSE)),"XXX",VLOOKUP(C651,COA!$A$2:$B$340,2,FALSE))</f>
        <v>V53</v>
      </c>
      <c r="C651" s="149" t="str">
        <f t="shared" si="22"/>
        <v>0003-1001-0021</v>
      </c>
      <c r="D651" s="134" t="s">
        <v>463</v>
      </c>
      <c r="E651" s="134" t="s">
        <v>417</v>
      </c>
      <c r="F651" s="134" t="s">
        <v>490</v>
      </c>
      <c r="G651" s="134" t="s">
        <v>1035</v>
      </c>
      <c r="H651" s="134" t="s">
        <v>1023</v>
      </c>
      <c r="I651" s="134" t="s">
        <v>3</v>
      </c>
      <c r="J651" s="135">
        <v>0</v>
      </c>
      <c r="K651" s="135">
        <v>0</v>
      </c>
      <c r="L651" s="135">
        <v>-2.8421709430404007E-14</v>
      </c>
      <c r="M651" s="133" t="str">
        <f t="shared" si="21"/>
        <v>201601</v>
      </c>
    </row>
    <row r="652" spans="1:13" x14ac:dyDescent="0.25">
      <c r="A652" s="35" t="str">
        <f>VLOOKUP(B652,ResCat!$A$2:$B$269,2,FALSE)</f>
        <v>PPOIFP</v>
      </c>
      <c r="B652" s="68" t="str">
        <f>IF(ISNA(VLOOKUP(C652,COA!$A$2:$B$340,2,FALSE)),"XXX",VLOOKUP(C652,COA!$A$2:$B$340,2,FALSE))</f>
        <v>V53</v>
      </c>
      <c r="C652" s="149" t="str">
        <f t="shared" si="22"/>
        <v>0003-1001-0021</v>
      </c>
      <c r="D652" s="134" t="s">
        <v>463</v>
      </c>
      <c r="E652" s="134" t="s">
        <v>417</v>
      </c>
      <c r="F652" s="134" t="s">
        <v>490</v>
      </c>
      <c r="G652" s="134" t="s">
        <v>1035</v>
      </c>
      <c r="H652" s="134" t="s">
        <v>1023</v>
      </c>
      <c r="I652" s="134" t="s">
        <v>2</v>
      </c>
      <c r="J652" s="135">
        <v>-438</v>
      </c>
      <c r="K652" s="135">
        <v>-193.89000000000001</v>
      </c>
      <c r="L652" s="135">
        <v>-148.88999999999999</v>
      </c>
      <c r="M652" s="133" t="str">
        <f t="shared" si="21"/>
        <v>201601</v>
      </c>
    </row>
    <row r="653" spans="1:13" x14ac:dyDescent="0.25">
      <c r="A653" s="35" t="str">
        <f>VLOOKUP(B653,ResCat!$A$2:$B$269,2,FALSE)</f>
        <v>PPOIFP</v>
      </c>
      <c r="B653" s="68" t="str">
        <f>IF(ISNA(VLOOKUP(C653,COA!$A$2:$B$340,2,FALSE)),"XXX",VLOOKUP(C653,COA!$A$2:$B$340,2,FALSE))</f>
        <v>V53</v>
      </c>
      <c r="C653" s="149" t="str">
        <f t="shared" si="22"/>
        <v>0003-1001-0021</v>
      </c>
      <c r="D653" s="134" t="s">
        <v>463</v>
      </c>
      <c r="E653" s="134" t="s">
        <v>417</v>
      </c>
      <c r="F653" s="134" t="s">
        <v>490</v>
      </c>
      <c r="G653" s="134" t="s">
        <v>1025</v>
      </c>
      <c r="H653" s="134" t="s">
        <v>1023</v>
      </c>
      <c r="I653" s="134" t="s">
        <v>3</v>
      </c>
      <c r="J653" s="135">
        <v>-1871</v>
      </c>
      <c r="K653" s="135">
        <v>-1906.8600000000001</v>
      </c>
      <c r="L653" s="135">
        <v>-1906.8600000000001</v>
      </c>
      <c r="M653" s="133" t="str">
        <f t="shared" si="21"/>
        <v>201601</v>
      </c>
    </row>
    <row r="654" spans="1:13" x14ac:dyDescent="0.25">
      <c r="A654" s="35" t="str">
        <f>VLOOKUP(B654,ResCat!$A$2:$B$269,2,FALSE)</f>
        <v>PPOIFP</v>
      </c>
      <c r="B654" s="68" t="str">
        <f>IF(ISNA(VLOOKUP(C654,COA!$A$2:$B$340,2,FALSE)),"XXX",VLOOKUP(C654,COA!$A$2:$B$340,2,FALSE))</f>
        <v>V53</v>
      </c>
      <c r="C654" s="149" t="str">
        <f t="shared" si="22"/>
        <v>0003-1001-0021</v>
      </c>
      <c r="D654" s="134" t="s">
        <v>463</v>
      </c>
      <c r="E654" s="134" t="s">
        <v>417</v>
      </c>
      <c r="F654" s="134" t="s">
        <v>490</v>
      </c>
      <c r="G654" s="134" t="s">
        <v>1025</v>
      </c>
      <c r="H654" s="134" t="s">
        <v>1023</v>
      </c>
      <c r="I654" s="134" t="s">
        <v>0</v>
      </c>
      <c r="J654" s="135">
        <v>0</v>
      </c>
      <c r="K654" s="135">
        <v>-2701.47</v>
      </c>
      <c r="L654" s="135">
        <v>-2431.3200000000002</v>
      </c>
      <c r="M654" s="133" t="str">
        <f t="shared" si="21"/>
        <v>201601</v>
      </c>
    </row>
    <row r="655" spans="1:13" x14ac:dyDescent="0.25">
      <c r="A655" s="35" t="str">
        <f>VLOOKUP(B655,ResCat!$A$2:$B$269,2,FALSE)</f>
        <v>PPOIFP</v>
      </c>
      <c r="B655" s="68" t="str">
        <f>IF(ISNA(VLOOKUP(C655,COA!$A$2:$B$340,2,FALSE)),"XXX",VLOOKUP(C655,COA!$A$2:$B$340,2,FALSE))</f>
        <v>V53</v>
      </c>
      <c r="C655" s="149" t="str">
        <f t="shared" si="22"/>
        <v>0003-1001-0021</v>
      </c>
      <c r="D655" s="134" t="s">
        <v>463</v>
      </c>
      <c r="E655" s="134" t="s">
        <v>417</v>
      </c>
      <c r="F655" s="134" t="s">
        <v>490</v>
      </c>
      <c r="G655" s="134" t="s">
        <v>1025</v>
      </c>
      <c r="H655" s="134" t="s">
        <v>1023</v>
      </c>
      <c r="I655" s="134" t="s">
        <v>2</v>
      </c>
      <c r="J655" s="135">
        <v>-1022</v>
      </c>
      <c r="K655" s="135">
        <v>-518.4100000000002</v>
      </c>
      <c r="L655" s="135">
        <v>-421.48000000000013</v>
      </c>
      <c r="M655" s="133" t="str">
        <f t="shared" si="21"/>
        <v>201601</v>
      </c>
    </row>
    <row r="656" spans="1:13" x14ac:dyDescent="0.25">
      <c r="A656" s="35" t="str">
        <f>VLOOKUP(B656,ResCat!$A$2:$B$269,2,FALSE)</f>
        <v>PPOIFP</v>
      </c>
      <c r="B656" s="68" t="str">
        <f>IF(ISNA(VLOOKUP(C656,COA!$A$2:$B$340,2,FALSE)),"XXX",VLOOKUP(C656,COA!$A$2:$B$340,2,FALSE))</f>
        <v>V53</v>
      </c>
      <c r="C656" s="149" t="str">
        <f t="shared" si="22"/>
        <v>0003-1001-0021</v>
      </c>
      <c r="D656" s="134" t="s">
        <v>463</v>
      </c>
      <c r="E656" s="134" t="s">
        <v>417</v>
      </c>
      <c r="F656" s="134" t="s">
        <v>490</v>
      </c>
      <c r="G656" s="134" t="s">
        <v>365</v>
      </c>
      <c r="H656" s="134" t="s">
        <v>1023</v>
      </c>
      <c r="I656" s="134" t="s">
        <v>3</v>
      </c>
      <c r="J656" s="135">
        <v>-2331</v>
      </c>
      <c r="K656" s="135">
        <v>-577.00000000000011</v>
      </c>
      <c r="L656" s="135">
        <v>-577</v>
      </c>
      <c r="M656" s="133" t="str">
        <f t="shared" si="21"/>
        <v>201601</v>
      </c>
    </row>
    <row r="657" spans="1:13" x14ac:dyDescent="0.25">
      <c r="A657" s="35" t="str">
        <f>VLOOKUP(B657,ResCat!$A$2:$B$269,2,FALSE)</f>
        <v>PPOIFP</v>
      </c>
      <c r="B657" s="68" t="str">
        <f>IF(ISNA(VLOOKUP(C657,COA!$A$2:$B$340,2,FALSE)),"XXX",VLOOKUP(C657,COA!$A$2:$B$340,2,FALSE))</f>
        <v>V53</v>
      </c>
      <c r="C657" s="149" t="str">
        <f t="shared" si="22"/>
        <v>0003-1001-0021</v>
      </c>
      <c r="D657" s="134" t="s">
        <v>463</v>
      </c>
      <c r="E657" s="134" t="s">
        <v>417</v>
      </c>
      <c r="F657" s="134" t="s">
        <v>490</v>
      </c>
      <c r="G657" s="134" t="s">
        <v>365</v>
      </c>
      <c r="H657" s="134" t="s">
        <v>1023</v>
      </c>
      <c r="I657" s="134" t="s">
        <v>2</v>
      </c>
      <c r="J657" s="135">
        <v>-293</v>
      </c>
      <c r="K657" s="135">
        <v>-379.08000000000004</v>
      </c>
      <c r="L657" s="135">
        <v>-284.08000000000004</v>
      </c>
      <c r="M657" s="133" t="str">
        <f t="shared" si="21"/>
        <v>201601</v>
      </c>
    </row>
    <row r="658" spans="1:13" x14ac:dyDescent="0.25">
      <c r="A658" s="35" t="str">
        <f>VLOOKUP(B658,ResCat!$A$2:$B$269,2,FALSE)</f>
        <v>PPOIFP</v>
      </c>
      <c r="B658" s="68" t="str">
        <f>IF(ISNA(VLOOKUP(C658,COA!$A$2:$B$340,2,FALSE)),"XXX",VLOOKUP(C658,COA!$A$2:$B$340,2,FALSE))</f>
        <v>V53</v>
      </c>
      <c r="C658" s="149" t="str">
        <f t="shared" si="22"/>
        <v>0003-1001-0021</v>
      </c>
      <c r="D658" s="134" t="s">
        <v>463</v>
      </c>
      <c r="E658" s="134" t="s">
        <v>417</v>
      </c>
      <c r="F658" s="134" t="s">
        <v>490</v>
      </c>
      <c r="G658" s="134" t="s">
        <v>365</v>
      </c>
      <c r="H658" s="134" t="s">
        <v>1023</v>
      </c>
      <c r="I658" s="134" t="s">
        <v>1</v>
      </c>
      <c r="J658" s="135">
        <v>0</v>
      </c>
      <c r="K658" s="135">
        <v>-70.84</v>
      </c>
      <c r="L658" s="135">
        <v>-70.84</v>
      </c>
      <c r="M658" s="133" t="str">
        <f t="shared" si="21"/>
        <v>201601</v>
      </c>
    </row>
    <row r="659" spans="1:13" x14ac:dyDescent="0.25">
      <c r="A659" s="35" t="str">
        <f>VLOOKUP(B659,ResCat!$A$2:$B$269,2,FALSE)</f>
        <v>PPOIFP</v>
      </c>
      <c r="B659" s="68" t="str">
        <f>IF(ISNA(VLOOKUP(C659,COA!$A$2:$B$340,2,FALSE)),"XXX",VLOOKUP(C659,COA!$A$2:$B$340,2,FALSE))</f>
        <v>V53</v>
      </c>
      <c r="C659" s="149" t="str">
        <f t="shared" si="22"/>
        <v>0003-1001-0021</v>
      </c>
      <c r="D659" s="134" t="s">
        <v>463</v>
      </c>
      <c r="E659" s="134" t="s">
        <v>417</v>
      </c>
      <c r="F659" s="134" t="s">
        <v>490</v>
      </c>
      <c r="G659" s="134" t="s">
        <v>344</v>
      </c>
      <c r="H659" s="134" t="s">
        <v>1023</v>
      </c>
      <c r="I659" s="134" t="s">
        <v>3</v>
      </c>
      <c r="J659" s="135">
        <v>551</v>
      </c>
      <c r="K659" s="135">
        <v>-627.4</v>
      </c>
      <c r="L659" s="135">
        <v>-627.39999999999986</v>
      </c>
      <c r="M659" s="133" t="str">
        <f t="shared" si="21"/>
        <v>201601</v>
      </c>
    </row>
    <row r="660" spans="1:13" x14ac:dyDescent="0.25">
      <c r="A660" s="35" t="str">
        <f>VLOOKUP(B660,ResCat!$A$2:$B$269,2,FALSE)</f>
        <v>PPOIFP</v>
      </c>
      <c r="B660" s="68" t="str">
        <f>IF(ISNA(VLOOKUP(C660,COA!$A$2:$B$340,2,FALSE)),"XXX",VLOOKUP(C660,COA!$A$2:$B$340,2,FALSE))</f>
        <v>V53</v>
      </c>
      <c r="C660" s="149" t="str">
        <f t="shared" si="22"/>
        <v>0003-1001-0021</v>
      </c>
      <c r="D660" s="134" t="s">
        <v>463</v>
      </c>
      <c r="E660" s="134" t="s">
        <v>417</v>
      </c>
      <c r="F660" s="134" t="s">
        <v>490</v>
      </c>
      <c r="G660" s="134" t="s">
        <v>344</v>
      </c>
      <c r="H660" s="134" t="s">
        <v>1023</v>
      </c>
      <c r="I660" s="134" t="s">
        <v>2</v>
      </c>
      <c r="J660" s="135">
        <v>16</v>
      </c>
      <c r="K660" s="135">
        <v>-16.120000000000005</v>
      </c>
      <c r="L660" s="135">
        <v>-16.120000000000005</v>
      </c>
      <c r="M660" s="133" t="str">
        <f t="shared" si="21"/>
        <v>201601</v>
      </c>
    </row>
    <row r="661" spans="1:13" x14ac:dyDescent="0.25">
      <c r="A661" s="35" t="str">
        <f>VLOOKUP(B661,ResCat!$A$2:$B$269,2,FALSE)</f>
        <v>PPOIFP</v>
      </c>
      <c r="B661" s="68" t="str">
        <f>IF(ISNA(VLOOKUP(C661,COA!$A$2:$B$340,2,FALSE)),"XXX",VLOOKUP(C661,COA!$A$2:$B$340,2,FALSE))</f>
        <v>V53</v>
      </c>
      <c r="C661" s="149" t="str">
        <f t="shared" si="22"/>
        <v>0003-1001-0021</v>
      </c>
      <c r="D661" s="134" t="s">
        <v>463</v>
      </c>
      <c r="E661" s="134" t="s">
        <v>417</v>
      </c>
      <c r="F661" s="134" t="s">
        <v>490</v>
      </c>
      <c r="G661" s="134" t="s">
        <v>1030</v>
      </c>
      <c r="H661" s="134" t="s">
        <v>1023</v>
      </c>
      <c r="I661" s="134" t="s">
        <v>3</v>
      </c>
      <c r="J661" s="135">
        <v>0</v>
      </c>
      <c r="K661" s="135">
        <v>0</v>
      </c>
      <c r="L661" s="135">
        <v>0</v>
      </c>
      <c r="M661" s="133" t="str">
        <f t="shared" si="21"/>
        <v>201601</v>
      </c>
    </row>
    <row r="662" spans="1:13" x14ac:dyDescent="0.25">
      <c r="A662" s="35" t="str">
        <f>VLOOKUP(B662,ResCat!$A$2:$B$269,2,FALSE)</f>
        <v>PPOIFP</v>
      </c>
      <c r="B662" s="68" t="str">
        <f>IF(ISNA(VLOOKUP(C662,COA!$A$2:$B$340,2,FALSE)),"XXX",VLOOKUP(C662,COA!$A$2:$B$340,2,FALSE))</f>
        <v>V53</v>
      </c>
      <c r="C662" s="149" t="str">
        <f t="shared" si="22"/>
        <v>0003-1001-0021</v>
      </c>
      <c r="D662" s="134" t="s">
        <v>463</v>
      </c>
      <c r="E662" s="134" t="s">
        <v>417</v>
      </c>
      <c r="F662" s="134" t="s">
        <v>490</v>
      </c>
      <c r="G662" s="134" t="s">
        <v>1030</v>
      </c>
      <c r="H662" s="134" t="s">
        <v>1023</v>
      </c>
      <c r="I662" s="134" t="s">
        <v>0</v>
      </c>
      <c r="J662" s="135">
        <v>0</v>
      </c>
      <c r="K662" s="135">
        <v>-17640.359999999986</v>
      </c>
      <c r="L662" s="135">
        <v>-17640.359999999986</v>
      </c>
      <c r="M662" s="133" t="str">
        <f t="shared" si="21"/>
        <v>201601</v>
      </c>
    </row>
    <row r="663" spans="1:13" x14ac:dyDescent="0.25">
      <c r="A663" s="35" t="str">
        <f>VLOOKUP(B663,ResCat!$A$2:$B$269,2,FALSE)</f>
        <v>PPOIFP</v>
      </c>
      <c r="B663" s="68" t="str">
        <f>IF(ISNA(VLOOKUP(C663,COA!$A$2:$B$340,2,FALSE)),"XXX",VLOOKUP(C663,COA!$A$2:$B$340,2,FALSE))</f>
        <v>V53</v>
      </c>
      <c r="C663" s="149" t="str">
        <f t="shared" si="22"/>
        <v>0003-1001-0021</v>
      </c>
      <c r="D663" s="134" t="s">
        <v>463</v>
      </c>
      <c r="E663" s="134" t="s">
        <v>417</v>
      </c>
      <c r="F663" s="134" t="s">
        <v>490</v>
      </c>
      <c r="G663" s="134" t="s">
        <v>1030</v>
      </c>
      <c r="H663" s="134" t="s">
        <v>1023</v>
      </c>
      <c r="I663" s="134" t="s">
        <v>336</v>
      </c>
      <c r="J663" s="135">
        <v>200</v>
      </c>
      <c r="K663" s="135">
        <v>50.47</v>
      </c>
      <c r="L663" s="135">
        <v>5.3</v>
      </c>
      <c r="M663" s="133" t="str">
        <f t="shared" si="21"/>
        <v>201601</v>
      </c>
    </row>
    <row r="664" spans="1:13" x14ac:dyDescent="0.25">
      <c r="A664" s="35" t="str">
        <f>VLOOKUP(B664,ResCat!$A$2:$B$269,2,FALSE)</f>
        <v>PPOIFP</v>
      </c>
      <c r="B664" s="68" t="str">
        <f>IF(ISNA(VLOOKUP(C664,COA!$A$2:$B$340,2,FALSE)),"XXX",VLOOKUP(C664,COA!$A$2:$B$340,2,FALSE))</f>
        <v>V53</v>
      </c>
      <c r="C664" s="149" t="str">
        <f t="shared" si="22"/>
        <v>0003-1001-0021</v>
      </c>
      <c r="D664" s="134" t="s">
        <v>463</v>
      </c>
      <c r="E664" s="134" t="s">
        <v>417</v>
      </c>
      <c r="F664" s="134" t="s">
        <v>490</v>
      </c>
      <c r="G664" s="134" t="s">
        <v>1030</v>
      </c>
      <c r="H664" s="134" t="s">
        <v>1023</v>
      </c>
      <c r="I664" s="134" t="s">
        <v>2</v>
      </c>
      <c r="J664" s="135">
        <v>-495</v>
      </c>
      <c r="K664" s="135">
        <v>-187.37</v>
      </c>
      <c r="L664" s="135">
        <v>-77.2</v>
      </c>
      <c r="M664" s="133" t="str">
        <f t="shared" si="21"/>
        <v>201601</v>
      </c>
    </row>
    <row r="665" spans="1:13" x14ac:dyDescent="0.25">
      <c r="A665" s="35" t="str">
        <f>VLOOKUP(B665,ResCat!$A$2:$B$269,2,FALSE)</f>
        <v>PPOIFP</v>
      </c>
      <c r="B665" s="68" t="str">
        <f>IF(ISNA(VLOOKUP(C665,COA!$A$2:$B$340,2,FALSE)),"XXX",VLOOKUP(C665,COA!$A$2:$B$340,2,FALSE))</f>
        <v>V53</v>
      </c>
      <c r="C665" s="149" t="str">
        <f t="shared" si="22"/>
        <v>0003-1001-0021</v>
      </c>
      <c r="D665" s="134" t="s">
        <v>463</v>
      </c>
      <c r="E665" s="134" t="s">
        <v>417</v>
      </c>
      <c r="F665" s="134" t="s">
        <v>490</v>
      </c>
      <c r="G665" s="134" t="s">
        <v>345</v>
      </c>
      <c r="H665" s="134" t="s">
        <v>1023</v>
      </c>
      <c r="I665" s="134" t="s">
        <v>3</v>
      </c>
      <c r="J665" s="135">
        <v>129.30000000000007</v>
      </c>
      <c r="K665" s="135">
        <v>-3.4999999999999716</v>
      </c>
      <c r="L665" s="135">
        <v>243.49999999999994</v>
      </c>
      <c r="M665" s="133" t="str">
        <f t="shared" si="21"/>
        <v>201601</v>
      </c>
    </row>
    <row r="666" spans="1:13" x14ac:dyDescent="0.25">
      <c r="A666" s="35" t="str">
        <f>VLOOKUP(B666,ResCat!$A$2:$B$269,2,FALSE)</f>
        <v>PPOIFP</v>
      </c>
      <c r="B666" s="68" t="str">
        <f>IF(ISNA(VLOOKUP(C666,COA!$A$2:$B$340,2,FALSE)),"XXX",VLOOKUP(C666,COA!$A$2:$B$340,2,FALSE))</f>
        <v>V53</v>
      </c>
      <c r="C666" s="149" t="str">
        <f t="shared" si="22"/>
        <v>0003-1001-0021</v>
      </c>
      <c r="D666" s="134" t="s">
        <v>463</v>
      </c>
      <c r="E666" s="134" t="s">
        <v>417</v>
      </c>
      <c r="F666" s="134" t="s">
        <v>490</v>
      </c>
      <c r="G666" s="134" t="s">
        <v>345</v>
      </c>
      <c r="H666" s="134" t="s">
        <v>1023</v>
      </c>
      <c r="I666" s="134" t="s">
        <v>0</v>
      </c>
      <c r="J666" s="135">
        <v>-5048.120000000009</v>
      </c>
      <c r="K666" s="135">
        <v>18757.649999999991</v>
      </c>
      <c r="L666" s="135">
        <v>17598.939999999991</v>
      </c>
      <c r="M666" s="133" t="str">
        <f t="shared" si="21"/>
        <v>201601</v>
      </c>
    </row>
    <row r="667" spans="1:13" x14ac:dyDescent="0.25">
      <c r="A667" s="35" t="str">
        <f>VLOOKUP(B667,ResCat!$A$2:$B$269,2,FALSE)</f>
        <v>PPOIFP</v>
      </c>
      <c r="B667" s="68" t="str">
        <f>IF(ISNA(VLOOKUP(C667,COA!$A$2:$B$340,2,FALSE)),"XXX",VLOOKUP(C667,COA!$A$2:$B$340,2,FALSE))</f>
        <v>V53</v>
      </c>
      <c r="C667" s="149" t="str">
        <f t="shared" si="22"/>
        <v>0003-1001-0021</v>
      </c>
      <c r="D667" s="134" t="s">
        <v>463</v>
      </c>
      <c r="E667" s="134" t="s">
        <v>417</v>
      </c>
      <c r="F667" s="134" t="s">
        <v>490</v>
      </c>
      <c r="G667" s="134" t="s">
        <v>345</v>
      </c>
      <c r="H667" s="134" t="s">
        <v>1023</v>
      </c>
      <c r="I667" s="134" t="s">
        <v>2</v>
      </c>
      <c r="J667" s="135">
        <v>20.5</v>
      </c>
      <c r="K667" s="135">
        <v>85.63</v>
      </c>
      <c r="L667" s="135">
        <v>35.389999999999986</v>
      </c>
      <c r="M667" s="133" t="str">
        <f t="shared" si="21"/>
        <v>201601</v>
      </c>
    </row>
    <row r="668" spans="1:13" x14ac:dyDescent="0.25">
      <c r="A668" s="35" t="str">
        <f>VLOOKUP(B668,ResCat!$A$2:$B$269,2,FALSE)</f>
        <v>PPOIFP</v>
      </c>
      <c r="B668" s="68" t="str">
        <f>IF(ISNA(VLOOKUP(C668,COA!$A$2:$B$340,2,FALSE)),"XXX",VLOOKUP(C668,COA!$A$2:$B$340,2,FALSE))</f>
        <v>V53</v>
      </c>
      <c r="C668" s="149" t="str">
        <f t="shared" si="22"/>
        <v>0003-1001-0021</v>
      </c>
      <c r="D668" s="134" t="s">
        <v>463</v>
      </c>
      <c r="E668" s="134" t="s">
        <v>417</v>
      </c>
      <c r="F668" s="134" t="s">
        <v>490</v>
      </c>
      <c r="G668" s="134" t="s">
        <v>346</v>
      </c>
      <c r="H668" s="134" t="s">
        <v>1023</v>
      </c>
      <c r="I668" s="134" t="s">
        <v>3</v>
      </c>
      <c r="J668" s="135">
        <v>-539.67000000000007</v>
      </c>
      <c r="K668" s="135">
        <v>-489.82000000000005</v>
      </c>
      <c r="L668" s="135">
        <v>-409.85999999999996</v>
      </c>
      <c r="M668" s="133" t="str">
        <f t="shared" si="21"/>
        <v>201601</v>
      </c>
    </row>
    <row r="669" spans="1:13" x14ac:dyDescent="0.25">
      <c r="A669" s="35" t="str">
        <f>VLOOKUP(B669,ResCat!$A$2:$B$269,2,FALSE)</f>
        <v>PPOIFP</v>
      </c>
      <c r="B669" s="68" t="str">
        <f>IF(ISNA(VLOOKUP(C669,COA!$A$2:$B$340,2,FALSE)),"XXX",VLOOKUP(C669,COA!$A$2:$B$340,2,FALSE))</f>
        <v>V53</v>
      </c>
      <c r="C669" s="149" t="str">
        <f t="shared" si="22"/>
        <v>0003-1001-0021</v>
      </c>
      <c r="D669" s="134" t="s">
        <v>463</v>
      </c>
      <c r="E669" s="134" t="s">
        <v>417</v>
      </c>
      <c r="F669" s="134" t="s">
        <v>490</v>
      </c>
      <c r="G669" s="134" t="s">
        <v>346</v>
      </c>
      <c r="H669" s="134" t="s">
        <v>1023</v>
      </c>
      <c r="I669" s="134" t="s">
        <v>2</v>
      </c>
      <c r="J669" s="135">
        <v>8425.9599999999991</v>
      </c>
      <c r="K669" s="135">
        <v>1702.5100000000002</v>
      </c>
      <c r="L669" s="135">
        <v>899.72</v>
      </c>
      <c r="M669" s="133" t="str">
        <f t="shared" si="21"/>
        <v>201601</v>
      </c>
    </row>
    <row r="670" spans="1:13" x14ac:dyDescent="0.25">
      <c r="A670" s="35" t="str">
        <f>VLOOKUP(B670,ResCat!$A$2:$B$269,2,FALSE)</f>
        <v>PPOIFP</v>
      </c>
      <c r="B670" s="68" t="str">
        <f>IF(ISNA(VLOOKUP(C670,COA!$A$2:$B$340,2,FALSE)),"XXX",VLOOKUP(C670,COA!$A$2:$B$340,2,FALSE))</f>
        <v>V53</v>
      </c>
      <c r="C670" s="149" t="str">
        <f t="shared" si="22"/>
        <v>0003-1001-0021</v>
      </c>
      <c r="D670" s="134" t="s">
        <v>463</v>
      </c>
      <c r="E670" s="134" t="s">
        <v>417</v>
      </c>
      <c r="F670" s="134" t="s">
        <v>490</v>
      </c>
      <c r="G670" s="134" t="s">
        <v>346</v>
      </c>
      <c r="H670" s="134" t="s">
        <v>1023</v>
      </c>
      <c r="I670" s="134" t="s">
        <v>1</v>
      </c>
      <c r="J670" s="135">
        <v>8473.6</v>
      </c>
      <c r="K670" s="135">
        <v>7362.43</v>
      </c>
      <c r="L670" s="135">
        <v>1080.02</v>
      </c>
      <c r="M670" s="133" t="str">
        <f t="shared" si="21"/>
        <v>201601</v>
      </c>
    </row>
    <row r="671" spans="1:13" x14ac:dyDescent="0.25">
      <c r="A671" s="35" t="str">
        <f>VLOOKUP(B671,ResCat!$A$2:$B$269,2,FALSE)</f>
        <v>PPOIFP</v>
      </c>
      <c r="B671" s="68" t="str">
        <f>IF(ISNA(VLOOKUP(C671,COA!$A$2:$B$340,2,FALSE)),"XXX",VLOOKUP(C671,COA!$A$2:$B$340,2,FALSE))</f>
        <v>V53</v>
      </c>
      <c r="C671" s="149" t="str">
        <f t="shared" si="22"/>
        <v>0003-1001-0021</v>
      </c>
      <c r="D671" s="134" t="s">
        <v>463</v>
      </c>
      <c r="E671" s="134" t="s">
        <v>417</v>
      </c>
      <c r="F671" s="134" t="s">
        <v>490</v>
      </c>
      <c r="G671" s="134" t="s">
        <v>309</v>
      </c>
      <c r="H671" s="134" t="s">
        <v>1023</v>
      </c>
      <c r="I671" s="134" t="s">
        <v>3</v>
      </c>
      <c r="J671" s="135">
        <v>407.4899999999999</v>
      </c>
      <c r="K671" s="135">
        <v>1157.9200000000003</v>
      </c>
      <c r="L671" s="135">
        <v>777.04</v>
      </c>
      <c r="M671" s="133" t="str">
        <f t="shared" si="21"/>
        <v>201601</v>
      </c>
    </row>
    <row r="672" spans="1:13" x14ac:dyDescent="0.25">
      <c r="A672" s="35" t="str">
        <f>VLOOKUP(B672,ResCat!$A$2:$B$269,2,FALSE)</f>
        <v>PPOIFP</v>
      </c>
      <c r="B672" s="68" t="str">
        <f>IF(ISNA(VLOOKUP(C672,COA!$A$2:$B$340,2,FALSE)),"XXX",VLOOKUP(C672,COA!$A$2:$B$340,2,FALSE))</f>
        <v>V53</v>
      </c>
      <c r="C672" s="149" t="str">
        <f t="shared" si="22"/>
        <v>0003-1001-0021</v>
      </c>
      <c r="D672" s="134" t="s">
        <v>463</v>
      </c>
      <c r="E672" s="134" t="s">
        <v>417</v>
      </c>
      <c r="F672" s="134" t="s">
        <v>490</v>
      </c>
      <c r="G672" s="134" t="s">
        <v>309</v>
      </c>
      <c r="H672" s="134" t="s">
        <v>1023</v>
      </c>
      <c r="I672" s="134" t="s">
        <v>0</v>
      </c>
      <c r="J672" s="135">
        <v>-5373.5999999999767</v>
      </c>
      <c r="K672" s="135">
        <v>-208049.7399999999</v>
      </c>
      <c r="L672" s="135">
        <v>-208049.7399999999</v>
      </c>
      <c r="M672" s="133" t="str">
        <f t="shared" si="21"/>
        <v>201601</v>
      </c>
    </row>
    <row r="673" spans="1:13" x14ac:dyDescent="0.25">
      <c r="A673" s="35" t="str">
        <f>VLOOKUP(B673,ResCat!$A$2:$B$269,2,FALSE)</f>
        <v>PPOIFP</v>
      </c>
      <c r="B673" s="68" t="str">
        <f>IF(ISNA(VLOOKUP(C673,COA!$A$2:$B$340,2,FALSE)),"XXX",VLOOKUP(C673,COA!$A$2:$B$340,2,FALSE))</f>
        <v>V53</v>
      </c>
      <c r="C673" s="149" t="str">
        <f t="shared" si="22"/>
        <v>0003-1001-0021</v>
      </c>
      <c r="D673" s="134" t="s">
        <v>463</v>
      </c>
      <c r="E673" s="134" t="s">
        <v>417</v>
      </c>
      <c r="F673" s="134" t="s">
        <v>490</v>
      </c>
      <c r="G673" s="134" t="s">
        <v>309</v>
      </c>
      <c r="H673" s="134" t="s">
        <v>1023</v>
      </c>
      <c r="I673" s="134" t="s">
        <v>2</v>
      </c>
      <c r="J673" s="135">
        <v>13577.909999999998</v>
      </c>
      <c r="K673" s="135">
        <v>8449.19</v>
      </c>
      <c r="L673" s="135">
        <v>4374.579999999999</v>
      </c>
      <c r="M673" s="133" t="str">
        <f t="shared" si="21"/>
        <v>201601</v>
      </c>
    </row>
    <row r="674" spans="1:13" x14ac:dyDescent="0.25">
      <c r="A674" s="35" t="str">
        <f>VLOOKUP(B674,ResCat!$A$2:$B$269,2,FALSE)</f>
        <v>PPOIFP</v>
      </c>
      <c r="B674" s="68" t="str">
        <f>IF(ISNA(VLOOKUP(C674,COA!$A$2:$B$340,2,FALSE)),"XXX",VLOOKUP(C674,COA!$A$2:$B$340,2,FALSE))</f>
        <v>V53</v>
      </c>
      <c r="C674" s="149" t="str">
        <f t="shared" si="22"/>
        <v>0003-1001-0021</v>
      </c>
      <c r="D674" s="134" t="s">
        <v>463</v>
      </c>
      <c r="E674" s="134" t="s">
        <v>417</v>
      </c>
      <c r="F674" s="134" t="s">
        <v>490</v>
      </c>
      <c r="G674" s="134" t="s">
        <v>309</v>
      </c>
      <c r="H674" s="134" t="s">
        <v>1023</v>
      </c>
      <c r="I674" s="134" t="s">
        <v>1</v>
      </c>
      <c r="J674" s="135">
        <v>9262.260000000002</v>
      </c>
      <c r="K674" s="135">
        <v>6974.5300000000088</v>
      </c>
      <c r="L674" s="135">
        <v>6308.0900000000056</v>
      </c>
      <c r="M674" s="133" t="str">
        <f t="shared" si="21"/>
        <v>201601</v>
      </c>
    </row>
    <row r="675" spans="1:13" x14ac:dyDescent="0.25">
      <c r="A675" s="35" t="str">
        <f>VLOOKUP(B675,ResCat!$A$2:$B$269,2,FALSE)</f>
        <v>PPOIFP</v>
      </c>
      <c r="B675" s="68" t="str">
        <f>IF(ISNA(VLOOKUP(C675,COA!$A$2:$B$340,2,FALSE)),"XXX",VLOOKUP(C675,COA!$A$2:$B$340,2,FALSE))</f>
        <v>V53</v>
      </c>
      <c r="C675" s="149" t="str">
        <f t="shared" si="22"/>
        <v>0003-1001-0021</v>
      </c>
      <c r="D675" s="134" t="s">
        <v>463</v>
      </c>
      <c r="E675" s="134" t="s">
        <v>417</v>
      </c>
      <c r="F675" s="134" t="s">
        <v>490</v>
      </c>
      <c r="G675" s="134" t="s">
        <v>1026</v>
      </c>
      <c r="H675" s="134" t="s">
        <v>1023</v>
      </c>
      <c r="I675" s="134" t="s">
        <v>3</v>
      </c>
      <c r="J675" s="135">
        <v>6000.6800000000012</v>
      </c>
      <c r="K675" s="135">
        <v>14340.239999999998</v>
      </c>
      <c r="L675" s="135">
        <v>11780.369999999999</v>
      </c>
      <c r="M675" s="133" t="str">
        <f t="shared" si="21"/>
        <v>201601</v>
      </c>
    </row>
    <row r="676" spans="1:13" x14ac:dyDescent="0.25">
      <c r="A676" s="35" t="str">
        <f>VLOOKUP(B676,ResCat!$A$2:$B$269,2,FALSE)</f>
        <v>PPOIFP</v>
      </c>
      <c r="B676" s="68" t="str">
        <f>IF(ISNA(VLOOKUP(C676,COA!$A$2:$B$340,2,FALSE)),"XXX",VLOOKUP(C676,COA!$A$2:$B$340,2,FALSE))</f>
        <v>V53</v>
      </c>
      <c r="C676" s="149" t="str">
        <f t="shared" si="22"/>
        <v>0003-1001-0021</v>
      </c>
      <c r="D676" s="134" t="s">
        <v>463</v>
      </c>
      <c r="E676" s="134" t="s">
        <v>417</v>
      </c>
      <c r="F676" s="134" t="s">
        <v>490</v>
      </c>
      <c r="G676" s="134" t="s">
        <v>1026</v>
      </c>
      <c r="H676" s="134" t="s">
        <v>1023</v>
      </c>
      <c r="I676" s="134" t="s">
        <v>0</v>
      </c>
      <c r="J676" s="135">
        <v>11177.44</v>
      </c>
      <c r="K676" s="135">
        <v>7411.2500000000036</v>
      </c>
      <c r="L676" s="135">
        <v>6704.6300000000037</v>
      </c>
      <c r="M676" s="133" t="str">
        <f t="shared" si="21"/>
        <v>201601</v>
      </c>
    </row>
    <row r="677" spans="1:13" x14ac:dyDescent="0.25">
      <c r="A677" s="35" t="str">
        <f>VLOOKUP(B677,ResCat!$A$2:$B$269,2,FALSE)</f>
        <v>PPOIFP</v>
      </c>
      <c r="B677" s="68" t="str">
        <f>IF(ISNA(VLOOKUP(C677,COA!$A$2:$B$340,2,FALSE)),"XXX",VLOOKUP(C677,COA!$A$2:$B$340,2,FALSE))</f>
        <v>V53</v>
      </c>
      <c r="C677" s="149" t="str">
        <f t="shared" si="22"/>
        <v>0003-1001-0021</v>
      </c>
      <c r="D677" s="134" t="s">
        <v>463</v>
      </c>
      <c r="E677" s="134" t="s">
        <v>417</v>
      </c>
      <c r="F677" s="134" t="s">
        <v>490</v>
      </c>
      <c r="G677" s="134" t="s">
        <v>1026</v>
      </c>
      <c r="H677" s="134" t="s">
        <v>1023</v>
      </c>
      <c r="I677" s="134" t="s">
        <v>2</v>
      </c>
      <c r="J677" s="135">
        <v>3953.6100000000006</v>
      </c>
      <c r="K677" s="135">
        <v>13854.770000000004</v>
      </c>
      <c r="L677" s="135">
        <v>9884.3800000000028</v>
      </c>
      <c r="M677" s="133" t="str">
        <f t="shared" si="21"/>
        <v>201601</v>
      </c>
    </row>
    <row r="678" spans="1:13" x14ac:dyDescent="0.25">
      <c r="A678" s="35" t="str">
        <f>VLOOKUP(B678,ResCat!$A$2:$B$269,2,FALSE)</f>
        <v>PPOIFP</v>
      </c>
      <c r="B678" s="68" t="str">
        <f>IF(ISNA(VLOOKUP(C678,COA!$A$2:$B$340,2,FALSE)),"XXX",VLOOKUP(C678,COA!$A$2:$B$340,2,FALSE))</f>
        <v>V53</v>
      </c>
      <c r="C678" s="149" t="str">
        <f t="shared" si="22"/>
        <v>0003-1001-0021</v>
      </c>
      <c r="D678" s="134" t="s">
        <v>463</v>
      </c>
      <c r="E678" s="134" t="s">
        <v>417</v>
      </c>
      <c r="F678" s="134" t="s">
        <v>490</v>
      </c>
      <c r="G678" s="134" t="s">
        <v>1026</v>
      </c>
      <c r="H678" s="134" t="s">
        <v>1023</v>
      </c>
      <c r="I678" s="134" t="s">
        <v>1</v>
      </c>
      <c r="J678" s="135">
        <v>-23945.5</v>
      </c>
      <c r="K678" s="135">
        <v>-370.8399999999998</v>
      </c>
      <c r="L678" s="135">
        <v>-908.70999999999992</v>
      </c>
      <c r="M678" s="133" t="str">
        <f t="shared" si="21"/>
        <v>201601</v>
      </c>
    </row>
    <row r="679" spans="1:13" x14ac:dyDescent="0.25">
      <c r="A679" s="35" t="str">
        <f>VLOOKUP(B679,ResCat!$A$2:$B$269,2,FALSE)</f>
        <v>PPOIFP</v>
      </c>
      <c r="B679" s="68" t="str">
        <f>IF(ISNA(VLOOKUP(C679,COA!$A$2:$B$340,2,FALSE)),"XXX",VLOOKUP(C679,COA!$A$2:$B$340,2,FALSE))</f>
        <v>V53</v>
      </c>
      <c r="C679" s="149" t="str">
        <f t="shared" si="22"/>
        <v>0003-1001-0021</v>
      </c>
      <c r="D679" s="134" t="s">
        <v>463</v>
      </c>
      <c r="E679" s="134" t="s">
        <v>417</v>
      </c>
      <c r="F679" s="134" t="s">
        <v>490</v>
      </c>
      <c r="G679" s="134" t="s">
        <v>362</v>
      </c>
      <c r="H679" s="134" t="s">
        <v>1023</v>
      </c>
      <c r="I679" s="134" t="s">
        <v>3</v>
      </c>
      <c r="J679" s="135">
        <v>147.63000000000039</v>
      </c>
      <c r="K679" s="135">
        <v>-651.29000000000019</v>
      </c>
      <c r="L679" s="135">
        <v>-1049.3199999999997</v>
      </c>
      <c r="M679" s="133" t="str">
        <f t="shared" si="21"/>
        <v>201601</v>
      </c>
    </row>
    <row r="680" spans="1:13" x14ac:dyDescent="0.25">
      <c r="A680" s="35" t="str">
        <f>VLOOKUP(B680,ResCat!$A$2:$B$269,2,FALSE)</f>
        <v>PPOIFP</v>
      </c>
      <c r="B680" s="68" t="str">
        <f>IF(ISNA(VLOOKUP(C680,COA!$A$2:$B$340,2,FALSE)),"XXX",VLOOKUP(C680,COA!$A$2:$B$340,2,FALSE))</f>
        <v>V53</v>
      </c>
      <c r="C680" s="149" t="str">
        <f t="shared" si="22"/>
        <v>0003-1001-0021</v>
      </c>
      <c r="D680" s="134" t="s">
        <v>463</v>
      </c>
      <c r="E680" s="134" t="s">
        <v>417</v>
      </c>
      <c r="F680" s="134" t="s">
        <v>490</v>
      </c>
      <c r="G680" s="134" t="s">
        <v>362</v>
      </c>
      <c r="H680" s="134" t="s">
        <v>1023</v>
      </c>
      <c r="I680" s="134" t="s">
        <v>0</v>
      </c>
      <c r="J680" s="135">
        <v>126185.57999999999</v>
      </c>
      <c r="K680" s="135">
        <v>49858.009999999995</v>
      </c>
      <c r="L680" s="135">
        <v>44454.19</v>
      </c>
      <c r="M680" s="133" t="str">
        <f t="shared" si="21"/>
        <v>201601</v>
      </c>
    </row>
    <row r="681" spans="1:13" x14ac:dyDescent="0.25">
      <c r="A681" s="35" t="str">
        <f>VLOOKUP(B681,ResCat!$A$2:$B$269,2,FALSE)</f>
        <v>PPOIFP</v>
      </c>
      <c r="B681" s="68" t="str">
        <f>IF(ISNA(VLOOKUP(C681,COA!$A$2:$B$340,2,FALSE)),"XXX",VLOOKUP(C681,COA!$A$2:$B$340,2,FALSE))</f>
        <v>V53</v>
      </c>
      <c r="C681" s="149" t="str">
        <f t="shared" si="22"/>
        <v>0003-1001-0021</v>
      </c>
      <c r="D681" s="134" t="s">
        <v>463</v>
      </c>
      <c r="E681" s="134" t="s">
        <v>417</v>
      </c>
      <c r="F681" s="134" t="s">
        <v>490</v>
      </c>
      <c r="G681" s="134" t="s">
        <v>362</v>
      </c>
      <c r="H681" s="134" t="s">
        <v>1023</v>
      </c>
      <c r="I681" s="134" t="s">
        <v>2</v>
      </c>
      <c r="J681" s="135">
        <v>27893.42</v>
      </c>
      <c r="K681" s="135">
        <v>27578.160000000003</v>
      </c>
      <c r="L681" s="135">
        <v>21637.550000000003</v>
      </c>
      <c r="M681" s="133" t="str">
        <f t="shared" si="21"/>
        <v>201601</v>
      </c>
    </row>
    <row r="682" spans="1:13" x14ac:dyDescent="0.25">
      <c r="A682" s="35" t="str">
        <f>VLOOKUP(B682,ResCat!$A$2:$B$269,2,FALSE)</f>
        <v>PPOIFP</v>
      </c>
      <c r="B682" s="68" t="str">
        <f>IF(ISNA(VLOOKUP(C682,COA!$A$2:$B$340,2,FALSE)),"XXX",VLOOKUP(C682,COA!$A$2:$B$340,2,FALSE))</f>
        <v>V53</v>
      </c>
      <c r="C682" s="149" t="str">
        <f t="shared" si="22"/>
        <v>0003-1001-0021</v>
      </c>
      <c r="D682" s="134" t="s">
        <v>463</v>
      </c>
      <c r="E682" s="134" t="s">
        <v>417</v>
      </c>
      <c r="F682" s="134" t="s">
        <v>490</v>
      </c>
      <c r="G682" s="134" t="s">
        <v>362</v>
      </c>
      <c r="H682" s="134" t="s">
        <v>1023</v>
      </c>
      <c r="I682" s="134" t="s">
        <v>1</v>
      </c>
      <c r="J682" s="135">
        <v>-63200.100000000006</v>
      </c>
      <c r="K682" s="135">
        <v>-6720.1599999999989</v>
      </c>
      <c r="L682" s="135">
        <v>-8090.8700000000008</v>
      </c>
      <c r="M682" s="133" t="str">
        <f t="shared" si="21"/>
        <v>201601</v>
      </c>
    </row>
    <row r="683" spans="1:13" x14ac:dyDescent="0.25">
      <c r="A683" s="35" t="str">
        <f>VLOOKUP(B683,ResCat!$A$2:$B$269,2,FALSE)</f>
        <v>PPOIFP</v>
      </c>
      <c r="B683" s="68" t="str">
        <f>IF(ISNA(VLOOKUP(C683,COA!$A$2:$B$340,2,FALSE)),"XXX",VLOOKUP(C683,COA!$A$2:$B$340,2,FALSE))</f>
        <v>V53</v>
      </c>
      <c r="C683" s="149" t="str">
        <f t="shared" si="22"/>
        <v>0003-1001-0021</v>
      </c>
      <c r="D683" s="134" t="s">
        <v>463</v>
      </c>
      <c r="E683" s="134" t="s">
        <v>417</v>
      </c>
      <c r="F683" s="134" t="s">
        <v>490</v>
      </c>
      <c r="G683" s="134" t="s">
        <v>1027</v>
      </c>
      <c r="H683" s="134" t="s">
        <v>1023</v>
      </c>
      <c r="I683" s="134" t="s">
        <v>3</v>
      </c>
      <c r="J683" s="135">
        <v>6336.1900000000005</v>
      </c>
      <c r="K683" s="135">
        <v>3387.9400000000032</v>
      </c>
      <c r="L683" s="135">
        <v>-525.44000000000017</v>
      </c>
      <c r="M683" s="133" t="str">
        <f t="shared" si="21"/>
        <v>201601</v>
      </c>
    </row>
    <row r="684" spans="1:13" x14ac:dyDescent="0.25">
      <c r="A684" s="35" t="str">
        <f>VLOOKUP(B684,ResCat!$A$2:$B$269,2,FALSE)</f>
        <v>PPOIFP</v>
      </c>
      <c r="B684" s="68" t="str">
        <f>IF(ISNA(VLOOKUP(C684,COA!$A$2:$B$340,2,FALSE)),"XXX",VLOOKUP(C684,COA!$A$2:$B$340,2,FALSE))</f>
        <v>V53</v>
      </c>
      <c r="C684" s="149" t="str">
        <f t="shared" si="22"/>
        <v>0003-1001-0021</v>
      </c>
      <c r="D684" s="134" t="s">
        <v>463</v>
      </c>
      <c r="E684" s="134" t="s">
        <v>417</v>
      </c>
      <c r="F684" s="134" t="s">
        <v>490</v>
      </c>
      <c r="G684" s="134" t="s">
        <v>1027</v>
      </c>
      <c r="H684" s="134" t="s">
        <v>1023</v>
      </c>
      <c r="I684" s="134" t="s">
        <v>0</v>
      </c>
      <c r="J684" s="135">
        <v>-4646.5899999999992</v>
      </c>
      <c r="K684" s="135">
        <v>-4714.0700000000006</v>
      </c>
      <c r="L684" s="135">
        <v>-4714.0700000000006</v>
      </c>
      <c r="M684" s="133" t="str">
        <f t="shared" si="21"/>
        <v>201601</v>
      </c>
    </row>
    <row r="685" spans="1:13" x14ac:dyDescent="0.25">
      <c r="A685" s="35" t="str">
        <f>VLOOKUP(B685,ResCat!$A$2:$B$269,2,FALSE)</f>
        <v>PPOIFP</v>
      </c>
      <c r="B685" s="68" t="str">
        <f>IF(ISNA(VLOOKUP(C685,COA!$A$2:$B$340,2,FALSE)),"XXX",VLOOKUP(C685,COA!$A$2:$B$340,2,FALSE))</f>
        <v>V53</v>
      </c>
      <c r="C685" s="149" t="str">
        <f t="shared" si="22"/>
        <v>0003-1001-0021</v>
      </c>
      <c r="D685" s="134" t="s">
        <v>463</v>
      </c>
      <c r="E685" s="134" t="s">
        <v>417</v>
      </c>
      <c r="F685" s="134" t="s">
        <v>490</v>
      </c>
      <c r="G685" s="134" t="s">
        <v>1027</v>
      </c>
      <c r="H685" s="134" t="s">
        <v>1023</v>
      </c>
      <c r="I685" s="134" t="s">
        <v>2</v>
      </c>
      <c r="J685" s="135">
        <v>21279.360000000001</v>
      </c>
      <c r="K685" s="135">
        <v>19974.660000000003</v>
      </c>
      <c r="L685" s="135">
        <v>14547.839999999997</v>
      </c>
      <c r="M685" s="133" t="str">
        <f t="shared" si="21"/>
        <v>201601</v>
      </c>
    </row>
    <row r="686" spans="1:13" x14ac:dyDescent="0.25">
      <c r="A686" s="35" t="str">
        <f>VLOOKUP(B686,ResCat!$A$2:$B$269,2,FALSE)</f>
        <v>PPOIFP</v>
      </c>
      <c r="B686" s="68" t="str">
        <f>IF(ISNA(VLOOKUP(C686,COA!$A$2:$B$340,2,FALSE)),"XXX",VLOOKUP(C686,COA!$A$2:$B$340,2,FALSE))</f>
        <v>V53</v>
      </c>
      <c r="C686" s="149" t="str">
        <f t="shared" si="22"/>
        <v>0003-1001-0021</v>
      </c>
      <c r="D686" s="134" t="s">
        <v>463</v>
      </c>
      <c r="E686" s="134" t="s">
        <v>417</v>
      </c>
      <c r="F686" s="134" t="s">
        <v>490</v>
      </c>
      <c r="G686" s="134" t="s">
        <v>1027</v>
      </c>
      <c r="H686" s="134" t="s">
        <v>1023</v>
      </c>
      <c r="I686" s="134" t="s">
        <v>1</v>
      </c>
      <c r="J686" s="135">
        <v>9097.1</v>
      </c>
      <c r="K686" s="135">
        <v>8796.1</v>
      </c>
      <c r="L686" s="135">
        <v>5096.6899999999996</v>
      </c>
      <c r="M686" s="133" t="str">
        <f t="shared" si="21"/>
        <v>201601</v>
      </c>
    </row>
    <row r="687" spans="1:13" x14ac:dyDescent="0.25">
      <c r="A687" s="35" t="str">
        <f>VLOOKUP(B687,ResCat!$A$2:$B$269,2,FALSE)</f>
        <v>PPOIFP</v>
      </c>
      <c r="B687" s="68" t="str">
        <f>IF(ISNA(VLOOKUP(C687,COA!$A$2:$B$340,2,FALSE)),"XXX",VLOOKUP(C687,COA!$A$2:$B$340,2,FALSE))</f>
        <v>V53</v>
      </c>
      <c r="C687" s="149" t="str">
        <f t="shared" si="22"/>
        <v>0003-1001-0021</v>
      </c>
      <c r="D687" s="134" t="s">
        <v>463</v>
      </c>
      <c r="E687" s="134" t="s">
        <v>417</v>
      </c>
      <c r="F687" s="134" t="s">
        <v>490</v>
      </c>
      <c r="G687" s="134" t="s">
        <v>1028</v>
      </c>
      <c r="H687" s="134" t="s">
        <v>1023</v>
      </c>
      <c r="I687" s="134" t="s">
        <v>3</v>
      </c>
      <c r="J687" s="135">
        <v>3349.7700000000013</v>
      </c>
      <c r="K687" s="135">
        <v>3002.1200000000017</v>
      </c>
      <c r="L687" s="135">
        <v>1279.0200000000004</v>
      </c>
      <c r="M687" s="133" t="str">
        <f t="shared" si="21"/>
        <v>201601</v>
      </c>
    </row>
    <row r="688" spans="1:13" x14ac:dyDescent="0.25">
      <c r="A688" s="35" t="str">
        <f>VLOOKUP(B688,ResCat!$A$2:$B$269,2,FALSE)</f>
        <v>PPOIFP</v>
      </c>
      <c r="B688" s="68" t="str">
        <f>IF(ISNA(VLOOKUP(C688,COA!$A$2:$B$340,2,FALSE)),"XXX",VLOOKUP(C688,COA!$A$2:$B$340,2,FALSE))</f>
        <v>V53</v>
      </c>
      <c r="C688" s="149" t="str">
        <f t="shared" si="22"/>
        <v>0003-1001-0021</v>
      </c>
      <c r="D688" s="134" t="s">
        <v>463</v>
      </c>
      <c r="E688" s="134" t="s">
        <v>417</v>
      </c>
      <c r="F688" s="134" t="s">
        <v>490</v>
      </c>
      <c r="G688" s="134" t="s">
        <v>1028</v>
      </c>
      <c r="H688" s="134" t="s">
        <v>1023</v>
      </c>
      <c r="I688" s="134" t="s">
        <v>368</v>
      </c>
      <c r="J688" s="135">
        <v>75</v>
      </c>
      <c r="K688" s="135">
        <v>0</v>
      </c>
      <c r="L688" s="135">
        <v>0</v>
      </c>
      <c r="M688" s="133" t="str">
        <f t="shared" si="21"/>
        <v>201601</v>
      </c>
    </row>
    <row r="689" spans="1:13" x14ac:dyDescent="0.25">
      <c r="A689" s="35" t="str">
        <f>VLOOKUP(B689,ResCat!$A$2:$B$269,2,FALSE)</f>
        <v>PPOIFP</v>
      </c>
      <c r="B689" s="68" t="str">
        <f>IF(ISNA(VLOOKUP(C689,COA!$A$2:$B$340,2,FALSE)),"XXX",VLOOKUP(C689,COA!$A$2:$B$340,2,FALSE))</f>
        <v>V53</v>
      </c>
      <c r="C689" s="149" t="str">
        <f t="shared" si="22"/>
        <v>0003-1001-0021</v>
      </c>
      <c r="D689" s="134" t="s">
        <v>463</v>
      </c>
      <c r="E689" s="134" t="s">
        <v>417</v>
      </c>
      <c r="F689" s="134" t="s">
        <v>490</v>
      </c>
      <c r="G689" s="134" t="s">
        <v>1028</v>
      </c>
      <c r="H689" s="134" t="s">
        <v>1023</v>
      </c>
      <c r="I689" s="134" t="s">
        <v>0</v>
      </c>
      <c r="J689" s="135">
        <v>39730.68</v>
      </c>
      <c r="K689" s="135">
        <v>16476.010000000002</v>
      </c>
      <c r="L689" s="135">
        <v>11509.39</v>
      </c>
      <c r="M689" s="133" t="str">
        <f t="shared" si="21"/>
        <v>201601</v>
      </c>
    </row>
    <row r="690" spans="1:13" x14ac:dyDescent="0.25">
      <c r="A690" s="35" t="str">
        <f>VLOOKUP(B690,ResCat!$A$2:$B$269,2,FALSE)</f>
        <v>PPOIFP</v>
      </c>
      <c r="B690" s="68" t="str">
        <f>IF(ISNA(VLOOKUP(C690,COA!$A$2:$B$340,2,FALSE)),"XXX",VLOOKUP(C690,COA!$A$2:$B$340,2,FALSE))</f>
        <v>V53</v>
      </c>
      <c r="C690" s="149" t="str">
        <f t="shared" si="22"/>
        <v>0003-1001-0021</v>
      </c>
      <c r="D690" s="134" t="s">
        <v>463</v>
      </c>
      <c r="E690" s="134" t="s">
        <v>417</v>
      </c>
      <c r="F690" s="134" t="s">
        <v>490</v>
      </c>
      <c r="G690" s="134" t="s">
        <v>1028</v>
      </c>
      <c r="H690" s="134" t="s">
        <v>1023</v>
      </c>
      <c r="I690" s="134" t="s">
        <v>2</v>
      </c>
      <c r="J690" s="135">
        <v>14246.380000000001</v>
      </c>
      <c r="K690" s="135">
        <v>11454.87</v>
      </c>
      <c r="L690" s="135">
        <v>8046.91</v>
      </c>
      <c r="M690" s="133" t="str">
        <f t="shared" si="21"/>
        <v>201601</v>
      </c>
    </row>
    <row r="691" spans="1:13" x14ac:dyDescent="0.25">
      <c r="A691" s="35" t="str">
        <f>VLOOKUP(B691,ResCat!$A$2:$B$269,2,FALSE)</f>
        <v>PPOIFP</v>
      </c>
      <c r="B691" s="68" t="str">
        <f>IF(ISNA(VLOOKUP(C691,COA!$A$2:$B$340,2,FALSE)),"XXX",VLOOKUP(C691,COA!$A$2:$B$340,2,FALSE))</f>
        <v>V53</v>
      </c>
      <c r="C691" s="149" t="str">
        <f t="shared" si="22"/>
        <v>0003-1001-0021</v>
      </c>
      <c r="D691" s="134" t="s">
        <v>463</v>
      </c>
      <c r="E691" s="134" t="s">
        <v>417</v>
      </c>
      <c r="F691" s="134" t="s">
        <v>490</v>
      </c>
      <c r="G691" s="134" t="s">
        <v>1028</v>
      </c>
      <c r="H691" s="134" t="s">
        <v>1023</v>
      </c>
      <c r="I691" s="134" t="s">
        <v>1</v>
      </c>
      <c r="J691" s="135">
        <v>8425.0600000000013</v>
      </c>
      <c r="K691" s="135">
        <v>5167.3099999999995</v>
      </c>
      <c r="L691" s="135">
        <v>3736.58</v>
      </c>
      <c r="M691" s="133" t="str">
        <f t="shared" si="21"/>
        <v>201601</v>
      </c>
    </row>
    <row r="692" spans="1:13" x14ac:dyDescent="0.25">
      <c r="A692" s="35" t="str">
        <f>VLOOKUP(B692,ResCat!$A$2:$B$269,2,FALSE)</f>
        <v>PPOIFP</v>
      </c>
      <c r="B692" s="68" t="str">
        <f>IF(ISNA(VLOOKUP(C692,COA!$A$2:$B$340,2,FALSE)),"XXX",VLOOKUP(C692,COA!$A$2:$B$340,2,FALSE))</f>
        <v>V53</v>
      </c>
      <c r="C692" s="149" t="str">
        <f t="shared" si="22"/>
        <v>0003-1001-0021</v>
      </c>
      <c r="D692" s="134" t="s">
        <v>463</v>
      </c>
      <c r="E692" s="134" t="s">
        <v>417</v>
      </c>
      <c r="F692" s="134" t="s">
        <v>490</v>
      </c>
      <c r="G692" s="134" t="s">
        <v>363</v>
      </c>
      <c r="H692" s="134" t="s">
        <v>1023</v>
      </c>
      <c r="I692" s="134" t="s">
        <v>3</v>
      </c>
      <c r="J692" s="135">
        <v>28926.349999999991</v>
      </c>
      <c r="K692" s="135">
        <v>12411.929999999997</v>
      </c>
      <c r="L692" s="135">
        <v>9302.3000000000047</v>
      </c>
      <c r="M692" s="133" t="str">
        <f t="shared" si="21"/>
        <v>201601</v>
      </c>
    </row>
    <row r="693" spans="1:13" x14ac:dyDescent="0.25">
      <c r="A693" s="35" t="str">
        <f>VLOOKUP(B693,ResCat!$A$2:$B$269,2,FALSE)</f>
        <v>PPOIFP</v>
      </c>
      <c r="B693" s="68" t="str">
        <f>IF(ISNA(VLOOKUP(C693,COA!$A$2:$B$340,2,FALSE)),"XXX",VLOOKUP(C693,COA!$A$2:$B$340,2,FALSE))</f>
        <v>V53</v>
      </c>
      <c r="C693" s="149" t="str">
        <f t="shared" si="22"/>
        <v>0003-1001-0021</v>
      </c>
      <c r="D693" s="134" t="s">
        <v>463</v>
      </c>
      <c r="E693" s="134" t="s">
        <v>417</v>
      </c>
      <c r="F693" s="134" t="s">
        <v>490</v>
      </c>
      <c r="G693" s="134" t="s">
        <v>363</v>
      </c>
      <c r="H693" s="134" t="s">
        <v>1023</v>
      </c>
      <c r="I693" s="134" t="s">
        <v>0</v>
      </c>
      <c r="J693" s="135">
        <v>-38454</v>
      </c>
      <c r="K693" s="135">
        <v>-867.9699999999998</v>
      </c>
      <c r="L693" s="135">
        <v>-2632.97</v>
      </c>
      <c r="M693" s="133" t="str">
        <f t="shared" si="21"/>
        <v>201601</v>
      </c>
    </row>
    <row r="694" spans="1:13" x14ac:dyDescent="0.25">
      <c r="A694" s="35" t="str">
        <f>VLOOKUP(B694,ResCat!$A$2:$B$269,2,FALSE)</f>
        <v>PPOIFP</v>
      </c>
      <c r="B694" s="68" t="str">
        <f>IF(ISNA(VLOOKUP(C694,COA!$A$2:$B$340,2,FALSE)),"XXX",VLOOKUP(C694,COA!$A$2:$B$340,2,FALSE))</f>
        <v>V53</v>
      </c>
      <c r="C694" s="149" t="str">
        <f t="shared" si="22"/>
        <v>0003-1001-0021</v>
      </c>
      <c r="D694" s="134" t="s">
        <v>463</v>
      </c>
      <c r="E694" s="134" t="s">
        <v>417</v>
      </c>
      <c r="F694" s="134" t="s">
        <v>490</v>
      </c>
      <c r="G694" s="134" t="s">
        <v>363</v>
      </c>
      <c r="H694" s="134" t="s">
        <v>1023</v>
      </c>
      <c r="I694" s="134" t="s">
        <v>2</v>
      </c>
      <c r="J694" s="135">
        <v>30523.180000000004</v>
      </c>
      <c r="K694" s="135">
        <v>18130.990000000002</v>
      </c>
      <c r="L694" s="135">
        <v>9691.4200000000055</v>
      </c>
      <c r="M694" s="133" t="str">
        <f t="shared" si="21"/>
        <v>201601</v>
      </c>
    </row>
    <row r="695" spans="1:13" x14ac:dyDescent="0.25">
      <c r="A695" s="35" t="str">
        <f>VLOOKUP(B695,ResCat!$A$2:$B$269,2,FALSE)</f>
        <v>PPOIFP</v>
      </c>
      <c r="B695" s="68" t="str">
        <f>IF(ISNA(VLOOKUP(C695,COA!$A$2:$B$340,2,FALSE)),"XXX",VLOOKUP(C695,COA!$A$2:$B$340,2,FALSE))</f>
        <v>V53</v>
      </c>
      <c r="C695" s="149" t="str">
        <f t="shared" si="22"/>
        <v>0003-1001-0021</v>
      </c>
      <c r="D695" s="134" t="s">
        <v>463</v>
      </c>
      <c r="E695" s="134" t="s">
        <v>417</v>
      </c>
      <c r="F695" s="134" t="s">
        <v>490</v>
      </c>
      <c r="G695" s="134" t="s">
        <v>363</v>
      </c>
      <c r="H695" s="134" t="s">
        <v>1023</v>
      </c>
      <c r="I695" s="134" t="s">
        <v>1</v>
      </c>
      <c r="J695" s="135">
        <v>1573.2000000000003</v>
      </c>
      <c r="K695" s="135">
        <v>1021.4900000000001</v>
      </c>
      <c r="L695" s="135">
        <v>582.28999999999985</v>
      </c>
      <c r="M695" s="133" t="str">
        <f t="shared" si="21"/>
        <v>201601</v>
      </c>
    </row>
    <row r="696" spans="1:13" x14ac:dyDescent="0.25">
      <c r="A696" s="35" t="str">
        <f>VLOOKUP(B696,ResCat!$A$2:$B$269,2,FALSE)</f>
        <v>PPOIFP</v>
      </c>
      <c r="B696" s="68" t="str">
        <f>IF(ISNA(VLOOKUP(C696,COA!$A$2:$B$340,2,FALSE)),"XXX",VLOOKUP(C696,COA!$A$2:$B$340,2,FALSE))</f>
        <v>V53</v>
      </c>
      <c r="C696" s="149" t="str">
        <f t="shared" si="22"/>
        <v>0003-1001-0021</v>
      </c>
      <c r="D696" s="134" t="s">
        <v>463</v>
      </c>
      <c r="E696" s="134" t="s">
        <v>417</v>
      </c>
      <c r="F696" s="134" t="s">
        <v>490</v>
      </c>
      <c r="G696" s="134" t="s">
        <v>1029</v>
      </c>
      <c r="H696" s="134" t="s">
        <v>1023</v>
      </c>
      <c r="I696" s="134" t="s">
        <v>3</v>
      </c>
      <c r="J696" s="135">
        <v>2792.2699999999995</v>
      </c>
      <c r="K696" s="135">
        <v>-592.38999999999942</v>
      </c>
      <c r="L696" s="135">
        <v>-2273.1899999999991</v>
      </c>
      <c r="M696" s="133" t="str">
        <f t="shared" si="21"/>
        <v>201601</v>
      </c>
    </row>
    <row r="697" spans="1:13" x14ac:dyDescent="0.25">
      <c r="A697" s="35" t="str">
        <f>VLOOKUP(B697,ResCat!$A$2:$B$269,2,FALSE)</f>
        <v>PPOIFP</v>
      </c>
      <c r="B697" s="68" t="str">
        <f>IF(ISNA(VLOOKUP(C697,COA!$A$2:$B$340,2,FALSE)),"XXX",VLOOKUP(C697,COA!$A$2:$B$340,2,FALSE))</f>
        <v>V53</v>
      </c>
      <c r="C697" s="149" t="str">
        <f t="shared" si="22"/>
        <v>0003-1001-0021</v>
      </c>
      <c r="D697" s="134" t="s">
        <v>463</v>
      </c>
      <c r="E697" s="134" t="s">
        <v>417</v>
      </c>
      <c r="F697" s="134" t="s">
        <v>490</v>
      </c>
      <c r="G697" s="134" t="s">
        <v>1029</v>
      </c>
      <c r="H697" s="134" t="s">
        <v>1023</v>
      </c>
      <c r="I697" s="134" t="s">
        <v>368</v>
      </c>
      <c r="J697" s="135">
        <v>140</v>
      </c>
      <c r="K697" s="135">
        <v>0</v>
      </c>
      <c r="L697" s="135">
        <v>0</v>
      </c>
      <c r="M697" s="133" t="str">
        <f t="shared" si="21"/>
        <v>201601</v>
      </c>
    </row>
    <row r="698" spans="1:13" x14ac:dyDescent="0.25">
      <c r="A698" s="35" t="str">
        <f>VLOOKUP(B698,ResCat!$A$2:$B$269,2,FALSE)</f>
        <v>PPOIFP</v>
      </c>
      <c r="B698" s="68" t="str">
        <f>IF(ISNA(VLOOKUP(C698,COA!$A$2:$B$340,2,FALSE)),"XXX",VLOOKUP(C698,COA!$A$2:$B$340,2,FALSE))</f>
        <v>V53</v>
      </c>
      <c r="C698" s="149" t="str">
        <f t="shared" si="22"/>
        <v>0003-1001-0021</v>
      </c>
      <c r="D698" s="134" t="s">
        <v>463</v>
      </c>
      <c r="E698" s="134" t="s">
        <v>417</v>
      </c>
      <c r="F698" s="134" t="s">
        <v>490</v>
      </c>
      <c r="G698" s="134" t="s">
        <v>1029</v>
      </c>
      <c r="H698" s="134" t="s">
        <v>1023</v>
      </c>
      <c r="I698" s="134" t="s">
        <v>0</v>
      </c>
      <c r="J698" s="135">
        <v>1.2732925824820995E-11</v>
      </c>
      <c r="K698" s="135">
        <v>-3448.2499999999745</v>
      </c>
      <c r="L698" s="135">
        <v>-3448.2499999999745</v>
      </c>
      <c r="M698" s="133" t="str">
        <f t="shared" si="21"/>
        <v>201601</v>
      </c>
    </row>
    <row r="699" spans="1:13" x14ac:dyDescent="0.25">
      <c r="A699" s="35" t="str">
        <f>VLOOKUP(B699,ResCat!$A$2:$B$269,2,FALSE)</f>
        <v>PPOIFP</v>
      </c>
      <c r="B699" s="68" t="str">
        <f>IF(ISNA(VLOOKUP(C699,COA!$A$2:$B$340,2,FALSE)),"XXX",VLOOKUP(C699,COA!$A$2:$B$340,2,FALSE))</f>
        <v>V53</v>
      </c>
      <c r="C699" s="149" t="str">
        <f t="shared" si="22"/>
        <v>0003-1001-0021</v>
      </c>
      <c r="D699" s="134" t="s">
        <v>463</v>
      </c>
      <c r="E699" s="134" t="s">
        <v>417</v>
      </c>
      <c r="F699" s="134" t="s">
        <v>490</v>
      </c>
      <c r="G699" s="134" t="s">
        <v>1029</v>
      </c>
      <c r="H699" s="134" t="s">
        <v>1023</v>
      </c>
      <c r="I699" s="134" t="s">
        <v>2</v>
      </c>
      <c r="J699" s="135">
        <v>-2032.4499999999991</v>
      </c>
      <c r="K699" s="135">
        <v>1765.3100000000006</v>
      </c>
      <c r="L699" s="135">
        <v>429.16000000000059</v>
      </c>
      <c r="M699" s="133" t="str">
        <f t="shared" si="21"/>
        <v>201601</v>
      </c>
    </row>
    <row r="700" spans="1:13" x14ac:dyDescent="0.25">
      <c r="A700" s="35" t="str">
        <f>VLOOKUP(B700,ResCat!$A$2:$B$269,2,FALSE)</f>
        <v>PPOIFP</v>
      </c>
      <c r="B700" s="68" t="str">
        <f>IF(ISNA(VLOOKUP(C700,COA!$A$2:$B$340,2,FALSE)),"XXX",VLOOKUP(C700,COA!$A$2:$B$340,2,FALSE))</f>
        <v>V53</v>
      </c>
      <c r="C700" s="149" t="str">
        <f t="shared" si="22"/>
        <v>0003-1001-0021</v>
      </c>
      <c r="D700" s="134" t="s">
        <v>463</v>
      </c>
      <c r="E700" s="134" t="s">
        <v>417</v>
      </c>
      <c r="F700" s="134" t="s">
        <v>490</v>
      </c>
      <c r="G700" s="134" t="s">
        <v>1029</v>
      </c>
      <c r="H700" s="134" t="s">
        <v>1023</v>
      </c>
      <c r="I700" s="134" t="s">
        <v>1</v>
      </c>
      <c r="J700" s="135">
        <v>27991.199999999997</v>
      </c>
      <c r="K700" s="135">
        <v>-4188.3800000000019</v>
      </c>
      <c r="L700" s="135">
        <v>-6361.7400000000016</v>
      </c>
      <c r="M700" s="133" t="str">
        <f t="shared" si="21"/>
        <v>201601</v>
      </c>
    </row>
    <row r="701" spans="1:13" x14ac:dyDescent="0.25">
      <c r="A701" s="35" t="str">
        <f>VLOOKUP(B701,ResCat!$A$2:$B$269,2,FALSE)</f>
        <v>PPOIFP</v>
      </c>
      <c r="B701" s="68" t="str">
        <f>IF(ISNA(VLOOKUP(C701,COA!$A$2:$B$340,2,FALSE)),"XXX",VLOOKUP(C701,COA!$A$2:$B$340,2,FALSE))</f>
        <v>V53</v>
      </c>
      <c r="C701" s="149" t="str">
        <f t="shared" si="22"/>
        <v>0003-1001-0021</v>
      </c>
      <c r="D701" s="134" t="s">
        <v>463</v>
      </c>
      <c r="E701" s="134" t="s">
        <v>417</v>
      </c>
      <c r="F701" s="134" t="s">
        <v>490</v>
      </c>
      <c r="G701" s="134" t="s">
        <v>349</v>
      </c>
      <c r="H701" s="134" t="s">
        <v>1023</v>
      </c>
      <c r="I701" s="134" t="s">
        <v>3</v>
      </c>
      <c r="J701" s="135">
        <v>2773.9599999999991</v>
      </c>
      <c r="K701" s="135">
        <v>-1938.8400000000004</v>
      </c>
      <c r="L701" s="135">
        <v>-3072.2799999999997</v>
      </c>
      <c r="M701" s="133" t="str">
        <f t="shared" si="21"/>
        <v>201601</v>
      </c>
    </row>
    <row r="702" spans="1:13" x14ac:dyDescent="0.25">
      <c r="A702" s="35" t="str">
        <f>VLOOKUP(B702,ResCat!$A$2:$B$269,2,FALSE)</f>
        <v>PPOIFP</v>
      </c>
      <c r="B702" s="68" t="str">
        <f>IF(ISNA(VLOOKUP(C702,COA!$A$2:$B$340,2,FALSE)),"XXX",VLOOKUP(C702,COA!$A$2:$B$340,2,FALSE))</f>
        <v>V53</v>
      </c>
      <c r="C702" s="149" t="str">
        <f t="shared" si="22"/>
        <v>0003-1001-0021</v>
      </c>
      <c r="D702" s="134" t="s">
        <v>463</v>
      </c>
      <c r="E702" s="134" t="s">
        <v>417</v>
      </c>
      <c r="F702" s="134" t="s">
        <v>490</v>
      </c>
      <c r="G702" s="134" t="s">
        <v>349</v>
      </c>
      <c r="H702" s="134" t="s">
        <v>1023</v>
      </c>
      <c r="I702" s="134" t="s">
        <v>368</v>
      </c>
      <c r="J702" s="135">
        <v>36</v>
      </c>
      <c r="K702" s="135">
        <v>0</v>
      </c>
      <c r="L702" s="135">
        <v>0</v>
      </c>
      <c r="M702" s="133" t="str">
        <f t="shared" si="21"/>
        <v>201601</v>
      </c>
    </row>
    <row r="703" spans="1:13" x14ac:dyDescent="0.25">
      <c r="A703" s="35" t="str">
        <f>VLOOKUP(B703,ResCat!$A$2:$B$269,2,FALSE)</f>
        <v>PPOIFP</v>
      </c>
      <c r="B703" s="68" t="str">
        <f>IF(ISNA(VLOOKUP(C703,COA!$A$2:$B$340,2,FALSE)),"XXX",VLOOKUP(C703,COA!$A$2:$B$340,2,FALSE))</f>
        <v>V53</v>
      </c>
      <c r="C703" s="149" t="str">
        <f t="shared" si="22"/>
        <v>0003-1001-0021</v>
      </c>
      <c r="D703" s="134" t="s">
        <v>463</v>
      </c>
      <c r="E703" s="134" t="s">
        <v>417</v>
      </c>
      <c r="F703" s="134" t="s">
        <v>490</v>
      </c>
      <c r="G703" s="134" t="s">
        <v>349</v>
      </c>
      <c r="H703" s="134" t="s">
        <v>1023</v>
      </c>
      <c r="I703" s="134" t="s">
        <v>0</v>
      </c>
      <c r="J703" s="135">
        <v>5040</v>
      </c>
      <c r="K703" s="135">
        <v>5040</v>
      </c>
      <c r="L703" s="135">
        <v>4536</v>
      </c>
      <c r="M703" s="133" t="str">
        <f t="shared" si="21"/>
        <v>201601</v>
      </c>
    </row>
    <row r="704" spans="1:13" x14ac:dyDescent="0.25">
      <c r="A704" s="35" t="str">
        <f>VLOOKUP(B704,ResCat!$A$2:$B$269,2,FALSE)</f>
        <v>PPOIFP</v>
      </c>
      <c r="B704" s="68" t="str">
        <f>IF(ISNA(VLOOKUP(C704,COA!$A$2:$B$340,2,FALSE)),"XXX",VLOOKUP(C704,COA!$A$2:$B$340,2,FALSE))</f>
        <v>V53</v>
      </c>
      <c r="C704" s="149" t="str">
        <f t="shared" si="22"/>
        <v>0003-1001-0021</v>
      </c>
      <c r="D704" s="134" t="s">
        <v>463</v>
      </c>
      <c r="E704" s="134" t="s">
        <v>417</v>
      </c>
      <c r="F704" s="134" t="s">
        <v>490</v>
      </c>
      <c r="G704" s="134" t="s">
        <v>349</v>
      </c>
      <c r="H704" s="134" t="s">
        <v>1023</v>
      </c>
      <c r="I704" s="134" t="s">
        <v>2</v>
      </c>
      <c r="J704" s="135">
        <v>-59716.949999999983</v>
      </c>
      <c r="K704" s="135">
        <v>-19743.849999999988</v>
      </c>
      <c r="L704" s="135">
        <v>-22292.689999999995</v>
      </c>
      <c r="M704" s="133" t="str">
        <f t="shared" si="21"/>
        <v>201601</v>
      </c>
    </row>
    <row r="705" spans="1:13" x14ac:dyDescent="0.25">
      <c r="A705" s="35" t="str">
        <f>VLOOKUP(B705,ResCat!$A$2:$B$269,2,FALSE)</f>
        <v>PPOIFP</v>
      </c>
      <c r="B705" s="68" t="str">
        <f>IF(ISNA(VLOOKUP(C705,COA!$A$2:$B$340,2,FALSE)),"XXX",VLOOKUP(C705,COA!$A$2:$B$340,2,FALSE))</f>
        <v>V53</v>
      </c>
      <c r="C705" s="149" t="str">
        <f t="shared" si="22"/>
        <v>0003-1001-0021</v>
      </c>
      <c r="D705" s="134" t="s">
        <v>463</v>
      </c>
      <c r="E705" s="134" t="s">
        <v>417</v>
      </c>
      <c r="F705" s="134" t="s">
        <v>490</v>
      </c>
      <c r="G705" s="134" t="s">
        <v>349</v>
      </c>
      <c r="H705" s="134" t="s">
        <v>1023</v>
      </c>
      <c r="I705" s="134" t="s">
        <v>1</v>
      </c>
      <c r="J705" s="135">
        <v>-1401.94</v>
      </c>
      <c r="K705" s="135">
        <v>-1017.6999999999996</v>
      </c>
      <c r="L705" s="135">
        <v>-296.76000000000101</v>
      </c>
      <c r="M705" s="133" t="str">
        <f t="shared" si="21"/>
        <v>201601</v>
      </c>
    </row>
    <row r="706" spans="1:13" x14ac:dyDescent="0.25">
      <c r="A706" s="35" t="str">
        <f>VLOOKUP(B706,ResCat!$A$2:$B$269,2,FALSE)</f>
        <v>PPOIFP</v>
      </c>
      <c r="B706" s="68" t="str">
        <f>IF(ISNA(VLOOKUP(C706,COA!$A$2:$B$340,2,FALSE)),"XXX",VLOOKUP(C706,COA!$A$2:$B$340,2,FALSE))</f>
        <v>V53</v>
      </c>
      <c r="C706" s="149" t="str">
        <f t="shared" si="22"/>
        <v>0003-1001-0021</v>
      </c>
      <c r="D706" s="134" t="s">
        <v>463</v>
      </c>
      <c r="E706" s="134" t="s">
        <v>417</v>
      </c>
      <c r="F706" s="134" t="s">
        <v>490</v>
      </c>
      <c r="G706" s="134" t="s">
        <v>350</v>
      </c>
      <c r="H706" s="134" t="s">
        <v>1023</v>
      </c>
      <c r="I706" s="134" t="s">
        <v>3</v>
      </c>
      <c r="J706" s="135">
        <v>-3961.85</v>
      </c>
      <c r="K706" s="135">
        <v>-6106.48</v>
      </c>
      <c r="L706" s="135">
        <v>-7518</v>
      </c>
      <c r="M706" s="133" t="str">
        <f t="shared" si="21"/>
        <v>201601</v>
      </c>
    </row>
    <row r="707" spans="1:13" x14ac:dyDescent="0.25">
      <c r="A707" s="35" t="str">
        <f>VLOOKUP(B707,ResCat!$A$2:$B$269,2,FALSE)</f>
        <v>PPOIFP</v>
      </c>
      <c r="B707" s="68" t="str">
        <f>IF(ISNA(VLOOKUP(C707,COA!$A$2:$B$340,2,FALSE)),"XXX",VLOOKUP(C707,COA!$A$2:$B$340,2,FALSE))</f>
        <v>V53</v>
      </c>
      <c r="C707" s="149" t="str">
        <f t="shared" si="22"/>
        <v>0003-1001-0021</v>
      </c>
      <c r="D707" s="134" t="s">
        <v>463</v>
      </c>
      <c r="E707" s="134" t="s">
        <v>417</v>
      </c>
      <c r="F707" s="134" t="s">
        <v>490</v>
      </c>
      <c r="G707" s="134" t="s">
        <v>350</v>
      </c>
      <c r="H707" s="134" t="s">
        <v>1023</v>
      </c>
      <c r="I707" s="134" t="s">
        <v>0</v>
      </c>
      <c r="J707" s="135">
        <v>5885</v>
      </c>
      <c r="K707" s="135">
        <v>795.62</v>
      </c>
      <c r="L707" s="135">
        <v>716.06</v>
      </c>
      <c r="M707" s="133" t="str">
        <f t="shared" si="21"/>
        <v>201601</v>
      </c>
    </row>
    <row r="708" spans="1:13" x14ac:dyDescent="0.25">
      <c r="A708" s="35" t="str">
        <f>VLOOKUP(B708,ResCat!$A$2:$B$269,2,FALSE)</f>
        <v>PPOIFP</v>
      </c>
      <c r="B708" s="68" t="str">
        <f>IF(ISNA(VLOOKUP(C708,COA!$A$2:$B$340,2,FALSE)),"XXX",VLOOKUP(C708,COA!$A$2:$B$340,2,FALSE))</f>
        <v>V53</v>
      </c>
      <c r="C708" s="149" t="str">
        <f t="shared" si="22"/>
        <v>0003-1001-0021</v>
      </c>
      <c r="D708" s="134" t="s">
        <v>463</v>
      </c>
      <c r="E708" s="134" t="s">
        <v>417</v>
      </c>
      <c r="F708" s="134" t="s">
        <v>490</v>
      </c>
      <c r="G708" s="134" t="s">
        <v>350</v>
      </c>
      <c r="H708" s="134" t="s">
        <v>1023</v>
      </c>
      <c r="I708" s="134" t="s">
        <v>2</v>
      </c>
      <c r="J708" s="135">
        <v>18041.41</v>
      </c>
      <c r="K708" s="135">
        <v>13309.159999999996</v>
      </c>
      <c r="L708" s="135">
        <v>6128.6200000000008</v>
      </c>
      <c r="M708" s="133" t="str">
        <f t="shared" ref="M708:M771" si="23">IF(G708&lt;$M$1,$M$1,G708)</f>
        <v>201601</v>
      </c>
    </row>
    <row r="709" spans="1:13" x14ac:dyDescent="0.25">
      <c r="A709" s="35" t="str">
        <f>VLOOKUP(B709,ResCat!$A$2:$B$269,2,FALSE)</f>
        <v>PPOIFP</v>
      </c>
      <c r="B709" s="68" t="str">
        <f>IF(ISNA(VLOOKUP(C709,COA!$A$2:$B$340,2,FALSE)),"XXX",VLOOKUP(C709,COA!$A$2:$B$340,2,FALSE))</f>
        <v>V53</v>
      </c>
      <c r="C709" s="149" t="str">
        <f t="shared" ref="C709:C772" si="24">D709&amp;"-"&amp;E709&amp;"-"&amp;F709</f>
        <v>0003-1001-0021</v>
      </c>
      <c r="D709" s="134" t="s">
        <v>463</v>
      </c>
      <c r="E709" s="134" t="s">
        <v>417</v>
      </c>
      <c r="F709" s="134" t="s">
        <v>490</v>
      </c>
      <c r="G709" s="134" t="s">
        <v>350</v>
      </c>
      <c r="H709" s="134" t="s">
        <v>1023</v>
      </c>
      <c r="I709" s="134" t="s">
        <v>1</v>
      </c>
      <c r="J709" s="135">
        <v>105711.67000000001</v>
      </c>
      <c r="K709" s="135">
        <v>20926.57999999998</v>
      </c>
      <c r="L709" s="135">
        <v>18082.190000000006</v>
      </c>
      <c r="M709" s="133" t="str">
        <f t="shared" si="23"/>
        <v>201601</v>
      </c>
    </row>
    <row r="710" spans="1:13" x14ac:dyDescent="0.25">
      <c r="A710" s="35" t="str">
        <f>VLOOKUP(B710,ResCat!$A$2:$B$269,2,FALSE)</f>
        <v>PPOIFP</v>
      </c>
      <c r="B710" s="68" t="str">
        <f>IF(ISNA(VLOOKUP(C710,COA!$A$2:$B$340,2,FALSE)),"XXX",VLOOKUP(C710,COA!$A$2:$B$340,2,FALSE))</f>
        <v>V53</v>
      </c>
      <c r="C710" s="149" t="str">
        <f t="shared" si="24"/>
        <v>0003-1001-0021</v>
      </c>
      <c r="D710" s="134" t="s">
        <v>463</v>
      </c>
      <c r="E710" s="134" t="s">
        <v>417</v>
      </c>
      <c r="F710" s="134" t="s">
        <v>490</v>
      </c>
      <c r="G710" s="134" t="s">
        <v>359</v>
      </c>
      <c r="H710" s="134" t="s">
        <v>1023</v>
      </c>
      <c r="I710" s="134" t="s">
        <v>3</v>
      </c>
      <c r="J710" s="135">
        <v>4150.2499999999982</v>
      </c>
      <c r="K710" s="135">
        <v>5292.8299999999981</v>
      </c>
      <c r="L710" s="135">
        <v>3431.9099999999994</v>
      </c>
      <c r="M710" s="133" t="str">
        <f t="shared" si="23"/>
        <v>201601</v>
      </c>
    </row>
    <row r="711" spans="1:13" x14ac:dyDescent="0.25">
      <c r="A711" s="35" t="str">
        <f>VLOOKUP(B711,ResCat!$A$2:$B$269,2,FALSE)</f>
        <v>PPOIFP</v>
      </c>
      <c r="B711" s="68" t="str">
        <f>IF(ISNA(VLOOKUP(C711,COA!$A$2:$B$340,2,FALSE)),"XXX",VLOOKUP(C711,COA!$A$2:$B$340,2,FALSE))</f>
        <v>V53</v>
      </c>
      <c r="C711" s="149" t="str">
        <f t="shared" si="24"/>
        <v>0003-1001-0021</v>
      </c>
      <c r="D711" s="134" t="s">
        <v>463</v>
      </c>
      <c r="E711" s="134" t="s">
        <v>417</v>
      </c>
      <c r="F711" s="134" t="s">
        <v>490</v>
      </c>
      <c r="G711" s="134" t="s">
        <v>359</v>
      </c>
      <c r="H711" s="134" t="s">
        <v>1023</v>
      </c>
      <c r="I711" s="134" t="s">
        <v>0</v>
      </c>
      <c r="J711" s="135">
        <v>-2046.0000000000146</v>
      </c>
      <c r="K711" s="135">
        <v>-11489.739999999991</v>
      </c>
      <c r="L711" s="135">
        <v>-17925.739999999991</v>
      </c>
      <c r="M711" s="133" t="str">
        <f t="shared" si="23"/>
        <v>201601</v>
      </c>
    </row>
    <row r="712" spans="1:13" x14ac:dyDescent="0.25">
      <c r="A712" s="35" t="str">
        <f>VLOOKUP(B712,ResCat!$A$2:$B$269,2,FALSE)</f>
        <v>PPOIFP</v>
      </c>
      <c r="B712" s="68" t="str">
        <f>IF(ISNA(VLOOKUP(C712,COA!$A$2:$B$340,2,FALSE)),"XXX",VLOOKUP(C712,COA!$A$2:$B$340,2,FALSE))</f>
        <v>V53</v>
      </c>
      <c r="C712" s="149" t="str">
        <f t="shared" si="24"/>
        <v>0003-1001-0021</v>
      </c>
      <c r="D712" s="134" t="s">
        <v>463</v>
      </c>
      <c r="E712" s="134" t="s">
        <v>417</v>
      </c>
      <c r="F712" s="134" t="s">
        <v>490</v>
      </c>
      <c r="G712" s="134" t="s">
        <v>359</v>
      </c>
      <c r="H712" s="134" t="s">
        <v>1023</v>
      </c>
      <c r="I712" s="134" t="s">
        <v>2</v>
      </c>
      <c r="J712" s="135">
        <v>4204.3900000000021</v>
      </c>
      <c r="K712" s="135">
        <v>13493.569999999996</v>
      </c>
      <c r="L712" s="135">
        <v>10148.769999999999</v>
      </c>
      <c r="M712" s="133" t="str">
        <f t="shared" si="23"/>
        <v>201601</v>
      </c>
    </row>
    <row r="713" spans="1:13" x14ac:dyDescent="0.25">
      <c r="A713" s="35" t="str">
        <f>VLOOKUP(B713,ResCat!$A$2:$B$269,2,FALSE)</f>
        <v>PPOIFP</v>
      </c>
      <c r="B713" s="68" t="str">
        <f>IF(ISNA(VLOOKUP(C713,COA!$A$2:$B$340,2,FALSE)),"XXX",VLOOKUP(C713,COA!$A$2:$B$340,2,FALSE))</f>
        <v>V53</v>
      </c>
      <c r="C713" s="149" t="str">
        <f t="shared" si="24"/>
        <v>0003-1001-0021</v>
      </c>
      <c r="D713" s="134" t="s">
        <v>463</v>
      </c>
      <c r="E713" s="134" t="s">
        <v>417</v>
      </c>
      <c r="F713" s="134" t="s">
        <v>490</v>
      </c>
      <c r="G713" s="134" t="s">
        <v>359</v>
      </c>
      <c r="H713" s="134" t="s">
        <v>1023</v>
      </c>
      <c r="I713" s="134" t="s">
        <v>1</v>
      </c>
      <c r="J713" s="135">
        <v>18654.900000000001</v>
      </c>
      <c r="K713" s="135">
        <v>-13520.12</v>
      </c>
      <c r="L713" s="135">
        <v>-16819.96</v>
      </c>
      <c r="M713" s="133" t="str">
        <f t="shared" si="23"/>
        <v>201601</v>
      </c>
    </row>
    <row r="714" spans="1:13" x14ac:dyDescent="0.25">
      <c r="A714" s="35" t="str">
        <f>VLOOKUP(B714,ResCat!$A$2:$B$269,2,FALSE)</f>
        <v>PPOIFP</v>
      </c>
      <c r="B714" s="68" t="str">
        <f>IF(ISNA(VLOOKUP(C714,COA!$A$2:$B$340,2,FALSE)),"XXX",VLOOKUP(C714,COA!$A$2:$B$340,2,FALSE))</f>
        <v>V53</v>
      </c>
      <c r="C714" s="149" t="str">
        <f t="shared" si="24"/>
        <v>0003-1001-0021</v>
      </c>
      <c r="D714" s="134" t="s">
        <v>463</v>
      </c>
      <c r="E714" s="134" t="s">
        <v>417</v>
      </c>
      <c r="F714" s="134" t="s">
        <v>490</v>
      </c>
      <c r="G714" s="134" t="s">
        <v>354</v>
      </c>
      <c r="H714" s="134" t="s">
        <v>1023</v>
      </c>
      <c r="I714" s="134" t="s">
        <v>3</v>
      </c>
      <c r="J714" s="135">
        <v>6724.9500000000007</v>
      </c>
      <c r="K714" s="135">
        <v>6970.6399999999994</v>
      </c>
      <c r="L714" s="135">
        <v>5382.78</v>
      </c>
      <c r="M714" s="133" t="str">
        <f t="shared" si="23"/>
        <v>201601</v>
      </c>
    </row>
    <row r="715" spans="1:13" x14ac:dyDescent="0.25">
      <c r="A715" s="35" t="str">
        <f>VLOOKUP(B715,ResCat!$A$2:$B$269,2,FALSE)</f>
        <v>PPOIFP</v>
      </c>
      <c r="B715" s="68" t="str">
        <f>IF(ISNA(VLOOKUP(C715,COA!$A$2:$B$340,2,FALSE)),"XXX",VLOOKUP(C715,COA!$A$2:$B$340,2,FALSE))</f>
        <v>V53</v>
      </c>
      <c r="C715" s="149" t="str">
        <f t="shared" si="24"/>
        <v>0003-1001-0021</v>
      </c>
      <c r="D715" s="134" t="s">
        <v>463</v>
      </c>
      <c r="E715" s="134" t="s">
        <v>417</v>
      </c>
      <c r="F715" s="134" t="s">
        <v>490</v>
      </c>
      <c r="G715" s="134" t="s">
        <v>354</v>
      </c>
      <c r="H715" s="134" t="s">
        <v>1023</v>
      </c>
      <c r="I715" s="134" t="s">
        <v>0</v>
      </c>
      <c r="J715" s="135">
        <v>101249.36999999994</v>
      </c>
      <c r="K715" s="135">
        <v>13947.46</v>
      </c>
      <c r="L715" s="135">
        <v>-497.41000000000349</v>
      </c>
      <c r="M715" s="133" t="str">
        <f t="shared" si="23"/>
        <v>201601</v>
      </c>
    </row>
    <row r="716" spans="1:13" x14ac:dyDescent="0.25">
      <c r="A716" s="35" t="str">
        <f>VLOOKUP(B716,ResCat!$A$2:$B$269,2,FALSE)</f>
        <v>PPOIFP</v>
      </c>
      <c r="B716" s="68" t="str">
        <f>IF(ISNA(VLOOKUP(C716,COA!$A$2:$B$340,2,FALSE)),"XXX",VLOOKUP(C716,COA!$A$2:$B$340,2,FALSE))</f>
        <v>V53</v>
      </c>
      <c r="C716" s="149" t="str">
        <f t="shared" si="24"/>
        <v>0003-1001-0021</v>
      </c>
      <c r="D716" s="134" t="s">
        <v>463</v>
      </c>
      <c r="E716" s="134" t="s">
        <v>417</v>
      </c>
      <c r="F716" s="134" t="s">
        <v>490</v>
      </c>
      <c r="G716" s="134" t="s">
        <v>354</v>
      </c>
      <c r="H716" s="134" t="s">
        <v>1023</v>
      </c>
      <c r="I716" s="134" t="s">
        <v>2</v>
      </c>
      <c r="J716" s="135">
        <v>28561.040000000005</v>
      </c>
      <c r="K716" s="135">
        <v>16430.589999999993</v>
      </c>
      <c r="L716" s="135">
        <v>13764.130000000003</v>
      </c>
      <c r="M716" s="133" t="str">
        <f t="shared" si="23"/>
        <v>201601</v>
      </c>
    </row>
    <row r="717" spans="1:13" x14ac:dyDescent="0.25">
      <c r="A717" s="35" t="str">
        <f>VLOOKUP(B717,ResCat!$A$2:$B$269,2,FALSE)</f>
        <v>PPOIFP</v>
      </c>
      <c r="B717" s="68" t="str">
        <f>IF(ISNA(VLOOKUP(C717,COA!$A$2:$B$340,2,FALSE)),"XXX",VLOOKUP(C717,COA!$A$2:$B$340,2,FALSE))</f>
        <v>V53</v>
      </c>
      <c r="C717" s="149" t="str">
        <f t="shared" si="24"/>
        <v>0003-1001-0021</v>
      </c>
      <c r="D717" s="134" t="s">
        <v>463</v>
      </c>
      <c r="E717" s="134" t="s">
        <v>417</v>
      </c>
      <c r="F717" s="134" t="s">
        <v>490</v>
      </c>
      <c r="G717" s="134" t="s">
        <v>354</v>
      </c>
      <c r="H717" s="134" t="s">
        <v>1023</v>
      </c>
      <c r="I717" s="134" t="s">
        <v>1</v>
      </c>
      <c r="J717" s="135">
        <v>28925.599999999995</v>
      </c>
      <c r="K717" s="135">
        <v>-651.3299999999997</v>
      </c>
      <c r="L717" s="135">
        <v>-696.23999999999978</v>
      </c>
      <c r="M717" s="133" t="str">
        <f t="shared" si="23"/>
        <v>201601</v>
      </c>
    </row>
    <row r="718" spans="1:13" x14ac:dyDescent="0.25">
      <c r="A718" s="35" t="str">
        <f>VLOOKUP(B718,ResCat!$A$2:$B$269,2,FALSE)</f>
        <v>PPOIFP</v>
      </c>
      <c r="B718" s="68" t="str">
        <f>IF(ISNA(VLOOKUP(C718,COA!$A$2:$B$340,2,FALSE)),"XXX",VLOOKUP(C718,COA!$A$2:$B$340,2,FALSE))</f>
        <v>V53</v>
      </c>
      <c r="C718" s="149" t="str">
        <f t="shared" si="24"/>
        <v>0003-1001-0021</v>
      </c>
      <c r="D718" s="134" t="s">
        <v>463</v>
      </c>
      <c r="E718" s="134" t="s">
        <v>417</v>
      </c>
      <c r="F718" s="134" t="s">
        <v>490</v>
      </c>
      <c r="G718" s="134" t="s">
        <v>366</v>
      </c>
      <c r="H718" s="134" t="s">
        <v>1023</v>
      </c>
      <c r="I718" s="134" t="s">
        <v>3</v>
      </c>
      <c r="J718" s="135">
        <v>15765.79999999999</v>
      </c>
      <c r="K718" s="135">
        <v>13732.249999999993</v>
      </c>
      <c r="L718" s="135">
        <v>10465.769999999995</v>
      </c>
      <c r="M718" s="133" t="str">
        <f t="shared" si="23"/>
        <v>201601</v>
      </c>
    </row>
    <row r="719" spans="1:13" x14ac:dyDescent="0.25">
      <c r="A719" s="35" t="str">
        <f>VLOOKUP(B719,ResCat!$A$2:$B$269,2,FALSE)</f>
        <v>PPOIFP</v>
      </c>
      <c r="B719" s="68" t="str">
        <f>IF(ISNA(VLOOKUP(C719,COA!$A$2:$B$340,2,FALSE)),"XXX",VLOOKUP(C719,COA!$A$2:$B$340,2,FALSE))</f>
        <v>V53</v>
      </c>
      <c r="C719" s="149" t="str">
        <f t="shared" si="24"/>
        <v>0003-1001-0021</v>
      </c>
      <c r="D719" s="134" t="s">
        <v>463</v>
      </c>
      <c r="E719" s="134" t="s">
        <v>417</v>
      </c>
      <c r="F719" s="134" t="s">
        <v>490</v>
      </c>
      <c r="G719" s="134" t="s">
        <v>366</v>
      </c>
      <c r="H719" s="134" t="s">
        <v>1023</v>
      </c>
      <c r="I719" s="134" t="s">
        <v>0</v>
      </c>
      <c r="J719" s="135">
        <v>3777</v>
      </c>
      <c r="K719" s="135">
        <v>1971.2000000000007</v>
      </c>
      <c r="L719" s="135">
        <v>1971.1999999999998</v>
      </c>
      <c r="M719" s="133" t="str">
        <f t="shared" si="23"/>
        <v>201601</v>
      </c>
    </row>
    <row r="720" spans="1:13" x14ac:dyDescent="0.25">
      <c r="A720" s="35" t="str">
        <f>VLOOKUP(B720,ResCat!$A$2:$B$269,2,FALSE)</f>
        <v>PPOIFP</v>
      </c>
      <c r="B720" s="68" t="str">
        <f>IF(ISNA(VLOOKUP(C720,COA!$A$2:$B$340,2,FALSE)),"XXX",VLOOKUP(C720,COA!$A$2:$B$340,2,FALSE))</f>
        <v>V53</v>
      </c>
      <c r="C720" s="149" t="str">
        <f t="shared" si="24"/>
        <v>0003-1001-0021</v>
      </c>
      <c r="D720" s="134" t="s">
        <v>463</v>
      </c>
      <c r="E720" s="134" t="s">
        <v>417</v>
      </c>
      <c r="F720" s="134" t="s">
        <v>490</v>
      </c>
      <c r="G720" s="134" t="s">
        <v>366</v>
      </c>
      <c r="H720" s="134" t="s">
        <v>1023</v>
      </c>
      <c r="I720" s="134" t="s">
        <v>2</v>
      </c>
      <c r="J720" s="135">
        <v>19302.889999999996</v>
      </c>
      <c r="K720" s="135">
        <v>4384.4800000000014</v>
      </c>
      <c r="L720" s="135">
        <v>1354.3200000000033</v>
      </c>
      <c r="M720" s="133" t="str">
        <f t="shared" si="23"/>
        <v>201601</v>
      </c>
    </row>
    <row r="721" spans="1:13" x14ac:dyDescent="0.25">
      <c r="A721" s="35" t="str">
        <f>VLOOKUP(B721,ResCat!$A$2:$B$269,2,FALSE)</f>
        <v>PPOIFP</v>
      </c>
      <c r="B721" s="68" t="str">
        <f>IF(ISNA(VLOOKUP(C721,COA!$A$2:$B$340,2,FALSE)),"XXX",VLOOKUP(C721,COA!$A$2:$B$340,2,FALSE))</f>
        <v>V53</v>
      </c>
      <c r="C721" s="149" t="str">
        <f t="shared" si="24"/>
        <v>0003-1001-0021</v>
      </c>
      <c r="D721" s="134" t="s">
        <v>463</v>
      </c>
      <c r="E721" s="134" t="s">
        <v>417</v>
      </c>
      <c r="F721" s="134" t="s">
        <v>490</v>
      </c>
      <c r="G721" s="134" t="s">
        <v>366</v>
      </c>
      <c r="H721" s="134" t="s">
        <v>1023</v>
      </c>
      <c r="I721" s="134" t="s">
        <v>1</v>
      </c>
      <c r="J721" s="135">
        <v>7955.42</v>
      </c>
      <c r="K721" s="135">
        <v>4627.4300000000012</v>
      </c>
      <c r="L721" s="135">
        <v>3519.4</v>
      </c>
      <c r="M721" s="133" t="str">
        <f t="shared" si="23"/>
        <v>201601</v>
      </c>
    </row>
    <row r="722" spans="1:13" x14ac:dyDescent="0.25">
      <c r="A722" s="35" t="str">
        <f>VLOOKUP(B722,ResCat!$A$2:$B$269,2,FALSE)</f>
        <v>PPOIFP</v>
      </c>
      <c r="B722" s="68" t="str">
        <f>IF(ISNA(VLOOKUP(C722,COA!$A$2:$B$340,2,FALSE)),"XXX",VLOOKUP(C722,COA!$A$2:$B$340,2,FALSE))</f>
        <v>V53</v>
      </c>
      <c r="C722" s="149" t="str">
        <f t="shared" si="24"/>
        <v>0003-1001-0021</v>
      </c>
      <c r="D722" s="134" t="s">
        <v>463</v>
      </c>
      <c r="E722" s="134" t="s">
        <v>417</v>
      </c>
      <c r="F722" s="134" t="s">
        <v>490</v>
      </c>
      <c r="G722" s="134" t="s">
        <v>337</v>
      </c>
      <c r="H722" s="134" t="s">
        <v>1023</v>
      </c>
      <c r="I722" s="134" t="s">
        <v>3</v>
      </c>
      <c r="J722" s="135">
        <v>-634.5700000000005</v>
      </c>
      <c r="K722" s="135">
        <v>2373.3000000000015</v>
      </c>
      <c r="L722" s="135">
        <v>611.43000000000143</v>
      </c>
      <c r="M722" s="133" t="str">
        <f t="shared" si="23"/>
        <v>201601</v>
      </c>
    </row>
    <row r="723" spans="1:13" x14ac:dyDescent="0.25">
      <c r="A723" s="35" t="str">
        <f>VLOOKUP(B723,ResCat!$A$2:$B$269,2,FALSE)</f>
        <v>PPOIFP</v>
      </c>
      <c r="B723" s="68" t="str">
        <f>IF(ISNA(VLOOKUP(C723,COA!$A$2:$B$340,2,FALSE)),"XXX",VLOOKUP(C723,COA!$A$2:$B$340,2,FALSE))</f>
        <v>V53</v>
      </c>
      <c r="C723" s="149" t="str">
        <f t="shared" si="24"/>
        <v>0003-1001-0021</v>
      </c>
      <c r="D723" s="134" t="s">
        <v>463</v>
      </c>
      <c r="E723" s="134" t="s">
        <v>417</v>
      </c>
      <c r="F723" s="134" t="s">
        <v>490</v>
      </c>
      <c r="G723" s="134" t="s">
        <v>337</v>
      </c>
      <c r="H723" s="134" t="s">
        <v>1023</v>
      </c>
      <c r="I723" s="134" t="s">
        <v>0</v>
      </c>
      <c r="J723" s="135">
        <v>1087.0099999999461</v>
      </c>
      <c r="K723" s="135">
        <v>-2505.5199999999604</v>
      </c>
      <c r="L723" s="135">
        <v>-2089.7800000000279</v>
      </c>
      <c r="M723" s="133" t="str">
        <f t="shared" si="23"/>
        <v>201601</v>
      </c>
    </row>
    <row r="724" spans="1:13" x14ac:dyDescent="0.25">
      <c r="A724" s="35" t="str">
        <f>VLOOKUP(B724,ResCat!$A$2:$B$269,2,FALSE)</f>
        <v>PPOIFP</v>
      </c>
      <c r="B724" s="68" t="str">
        <f>IF(ISNA(VLOOKUP(C724,COA!$A$2:$B$340,2,FALSE)),"XXX",VLOOKUP(C724,COA!$A$2:$B$340,2,FALSE))</f>
        <v>V53</v>
      </c>
      <c r="C724" s="149" t="str">
        <f t="shared" si="24"/>
        <v>0003-1001-0021</v>
      </c>
      <c r="D724" s="134" t="s">
        <v>463</v>
      </c>
      <c r="E724" s="134" t="s">
        <v>417</v>
      </c>
      <c r="F724" s="134" t="s">
        <v>490</v>
      </c>
      <c r="G724" s="134" t="s">
        <v>337</v>
      </c>
      <c r="H724" s="134" t="s">
        <v>1023</v>
      </c>
      <c r="I724" s="134" t="s">
        <v>336</v>
      </c>
      <c r="J724" s="135">
        <v>-325</v>
      </c>
      <c r="K724" s="135">
        <v>-165.73</v>
      </c>
      <c r="L724" s="135">
        <v>-165.73</v>
      </c>
      <c r="M724" s="133" t="str">
        <f t="shared" si="23"/>
        <v>201601</v>
      </c>
    </row>
    <row r="725" spans="1:13" x14ac:dyDescent="0.25">
      <c r="A725" s="35" t="str">
        <f>VLOOKUP(B725,ResCat!$A$2:$B$269,2,FALSE)</f>
        <v>PPOIFP</v>
      </c>
      <c r="B725" s="68" t="str">
        <f>IF(ISNA(VLOOKUP(C725,COA!$A$2:$B$340,2,FALSE)),"XXX",VLOOKUP(C725,COA!$A$2:$B$340,2,FALSE))</f>
        <v>V53</v>
      </c>
      <c r="C725" s="149" t="str">
        <f t="shared" si="24"/>
        <v>0003-1001-0021</v>
      </c>
      <c r="D725" s="134" t="s">
        <v>463</v>
      </c>
      <c r="E725" s="134" t="s">
        <v>417</v>
      </c>
      <c r="F725" s="134" t="s">
        <v>490</v>
      </c>
      <c r="G725" s="134" t="s">
        <v>337</v>
      </c>
      <c r="H725" s="134" t="s">
        <v>1023</v>
      </c>
      <c r="I725" s="134" t="s">
        <v>2</v>
      </c>
      <c r="J725" s="135">
        <v>16186.919999999995</v>
      </c>
      <c r="K725" s="135">
        <v>14825.779999999995</v>
      </c>
      <c r="L725" s="135">
        <v>8884.4799999999959</v>
      </c>
      <c r="M725" s="133" t="str">
        <f t="shared" si="23"/>
        <v>201601</v>
      </c>
    </row>
    <row r="726" spans="1:13" x14ac:dyDescent="0.25">
      <c r="A726" s="35" t="str">
        <f>VLOOKUP(B726,ResCat!$A$2:$B$269,2,FALSE)</f>
        <v>PPOIFP</v>
      </c>
      <c r="B726" s="68" t="str">
        <f>IF(ISNA(VLOOKUP(C726,COA!$A$2:$B$340,2,FALSE)),"XXX",VLOOKUP(C726,COA!$A$2:$B$340,2,FALSE))</f>
        <v>V53</v>
      </c>
      <c r="C726" s="149" t="str">
        <f t="shared" si="24"/>
        <v>0003-1001-0021</v>
      </c>
      <c r="D726" s="134" t="s">
        <v>463</v>
      </c>
      <c r="E726" s="134" t="s">
        <v>417</v>
      </c>
      <c r="F726" s="134" t="s">
        <v>490</v>
      </c>
      <c r="G726" s="134" t="s">
        <v>337</v>
      </c>
      <c r="H726" s="134" t="s">
        <v>1023</v>
      </c>
      <c r="I726" s="134" t="s">
        <v>1</v>
      </c>
      <c r="J726" s="135">
        <v>-21363.39</v>
      </c>
      <c r="K726" s="135">
        <v>-73.229999999999237</v>
      </c>
      <c r="L726" s="135">
        <v>-79.990000000000137</v>
      </c>
      <c r="M726" s="133" t="str">
        <f t="shared" si="23"/>
        <v>201601</v>
      </c>
    </row>
    <row r="727" spans="1:13" x14ac:dyDescent="0.25">
      <c r="A727" s="35" t="str">
        <f>VLOOKUP(B727,ResCat!$A$2:$B$269,2,FALSE)</f>
        <v>PPOIFP</v>
      </c>
      <c r="B727" s="68" t="str">
        <f>IF(ISNA(VLOOKUP(C727,COA!$A$2:$B$340,2,FALSE)),"XXX",VLOOKUP(C727,COA!$A$2:$B$340,2,FALSE))</f>
        <v>V53</v>
      </c>
      <c r="C727" s="149" t="str">
        <f t="shared" si="24"/>
        <v>0003-1001-0021</v>
      </c>
      <c r="D727" s="134" t="s">
        <v>463</v>
      </c>
      <c r="E727" s="134" t="s">
        <v>417</v>
      </c>
      <c r="F727" s="134" t="s">
        <v>490</v>
      </c>
      <c r="G727" s="134" t="s">
        <v>352</v>
      </c>
      <c r="H727" s="134" t="s">
        <v>1023</v>
      </c>
      <c r="I727" s="134" t="s">
        <v>3</v>
      </c>
      <c r="J727" s="135">
        <v>13669.890000000001</v>
      </c>
      <c r="K727" s="135">
        <v>2452.0900000000006</v>
      </c>
      <c r="L727" s="135">
        <v>1475.6500000000015</v>
      </c>
      <c r="M727" s="133" t="str">
        <f t="shared" si="23"/>
        <v>201602</v>
      </c>
    </row>
    <row r="728" spans="1:13" x14ac:dyDescent="0.25">
      <c r="A728" s="35" t="str">
        <f>VLOOKUP(B728,ResCat!$A$2:$B$269,2,FALSE)</f>
        <v>PPOIFP</v>
      </c>
      <c r="B728" s="68" t="str">
        <f>IF(ISNA(VLOOKUP(C728,COA!$A$2:$B$340,2,FALSE)),"XXX",VLOOKUP(C728,COA!$A$2:$B$340,2,FALSE))</f>
        <v>V53</v>
      </c>
      <c r="C728" s="149" t="str">
        <f t="shared" si="24"/>
        <v>0003-1001-0021</v>
      </c>
      <c r="D728" s="134" t="s">
        <v>463</v>
      </c>
      <c r="E728" s="134" t="s">
        <v>417</v>
      </c>
      <c r="F728" s="134" t="s">
        <v>490</v>
      </c>
      <c r="G728" s="134" t="s">
        <v>352</v>
      </c>
      <c r="H728" s="134" t="s">
        <v>1023</v>
      </c>
      <c r="I728" s="134" t="s">
        <v>368</v>
      </c>
      <c r="J728" s="135">
        <v>394</v>
      </c>
      <c r="K728" s="135">
        <v>0</v>
      </c>
      <c r="L728" s="135">
        <v>0</v>
      </c>
      <c r="M728" s="133" t="str">
        <f t="shared" si="23"/>
        <v>201602</v>
      </c>
    </row>
    <row r="729" spans="1:13" x14ac:dyDescent="0.25">
      <c r="A729" s="35" t="str">
        <f>VLOOKUP(B729,ResCat!$A$2:$B$269,2,FALSE)</f>
        <v>PPOIFP</v>
      </c>
      <c r="B729" s="68" t="str">
        <f>IF(ISNA(VLOOKUP(C729,COA!$A$2:$B$340,2,FALSE)),"XXX",VLOOKUP(C729,COA!$A$2:$B$340,2,FALSE))</f>
        <v>V53</v>
      </c>
      <c r="C729" s="149" t="str">
        <f t="shared" si="24"/>
        <v>0003-1001-0021</v>
      </c>
      <c r="D729" s="134" t="s">
        <v>463</v>
      </c>
      <c r="E729" s="134" t="s">
        <v>417</v>
      </c>
      <c r="F729" s="134" t="s">
        <v>490</v>
      </c>
      <c r="G729" s="134" t="s">
        <v>352</v>
      </c>
      <c r="H729" s="134" t="s">
        <v>1023</v>
      </c>
      <c r="I729" s="134" t="s">
        <v>0</v>
      </c>
      <c r="J729" s="135">
        <v>254782.2</v>
      </c>
      <c r="K729" s="135">
        <v>26189.379999999983</v>
      </c>
      <c r="L729" s="135">
        <v>39566.340000000055</v>
      </c>
      <c r="M729" s="133" t="str">
        <f t="shared" si="23"/>
        <v>201602</v>
      </c>
    </row>
    <row r="730" spans="1:13" x14ac:dyDescent="0.25">
      <c r="A730" s="35" t="str">
        <f>VLOOKUP(B730,ResCat!$A$2:$B$269,2,FALSE)</f>
        <v>PPOIFP</v>
      </c>
      <c r="B730" s="68" t="str">
        <f>IF(ISNA(VLOOKUP(C730,COA!$A$2:$B$340,2,FALSE)),"XXX",VLOOKUP(C730,COA!$A$2:$B$340,2,FALSE))</f>
        <v>V53</v>
      </c>
      <c r="C730" s="149" t="str">
        <f t="shared" si="24"/>
        <v>0003-1001-0021</v>
      </c>
      <c r="D730" s="134" t="s">
        <v>463</v>
      </c>
      <c r="E730" s="134" t="s">
        <v>417</v>
      </c>
      <c r="F730" s="134" t="s">
        <v>490</v>
      </c>
      <c r="G730" s="134" t="s">
        <v>352</v>
      </c>
      <c r="H730" s="134" t="s">
        <v>1023</v>
      </c>
      <c r="I730" s="134" t="s">
        <v>336</v>
      </c>
      <c r="J730" s="135">
        <v>-844.14</v>
      </c>
      <c r="K730" s="135">
        <v>-844.14</v>
      </c>
      <c r="L730" s="135">
        <v>-851.57</v>
      </c>
      <c r="M730" s="133" t="str">
        <f t="shared" si="23"/>
        <v>201602</v>
      </c>
    </row>
    <row r="731" spans="1:13" x14ac:dyDescent="0.25">
      <c r="A731" s="35" t="str">
        <f>VLOOKUP(B731,ResCat!$A$2:$B$269,2,FALSE)</f>
        <v>PPOIFP</v>
      </c>
      <c r="B731" s="68" t="str">
        <f>IF(ISNA(VLOOKUP(C731,COA!$A$2:$B$340,2,FALSE)),"XXX",VLOOKUP(C731,COA!$A$2:$B$340,2,FALSE))</f>
        <v>V53</v>
      </c>
      <c r="C731" s="149" t="str">
        <f t="shared" si="24"/>
        <v>0003-1001-0021</v>
      </c>
      <c r="D731" s="134" t="s">
        <v>463</v>
      </c>
      <c r="E731" s="134" t="s">
        <v>417</v>
      </c>
      <c r="F731" s="134" t="s">
        <v>490</v>
      </c>
      <c r="G731" s="134" t="s">
        <v>352</v>
      </c>
      <c r="H731" s="134" t="s">
        <v>1023</v>
      </c>
      <c r="I731" s="134" t="s">
        <v>2</v>
      </c>
      <c r="J731" s="135">
        <v>32089.359999999997</v>
      </c>
      <c r="K731" s="135">
        <v>17395.549999999992</v>
      </c>
      <c r="L731" s="135">
        <v>15048.720000000007</v>
      </c>
      <c r="M731" s="133" t="str">
        <f t="shared" si="23"/>
        <v>201602</v>
      </c>
    </row>
    <row r="732" spans="1:13" x14ac:dyDescent="0.25">
      <c r="A732" s="35" t="str">
        <f>VLOOKUP(B732,ResCat!$A$2:$B$269,2,FALSE)</f>
        <v>PPOIFP</v>
      </c>
      <c r="B732" s="68" t="str">
        <f>IF(ISNA(VLOOKUP(C732,COA!$A$2:$B$340,2,FALSE)),"XXX",VLOOKUP(C732,COA!$A$2:$B$340,2,FALSE))</f>
        <v>V53</v>
      </c>
      <c r="C732" s="149" t="str">
        <f t="shared" si="24"/>
        <v>0003-1001-0021</v>
      </c>
      <c r="D732" s="134" t="s">
        <v>463</v>
      </c>
      <c r="E732" s="134" t="s">
        <v>417</v>
      </c>
      <c r="F732" s="134" t="s">
        <v>490</v>
      </c>
      <c r="G732" s="134" t="s">
        <v>352</v>
      </c>
      <c r="H732" s="134" t="s">
        <v>1023</v>
      </c>
      <c r="I732" s="134" t="s">
        <v>1</v>
      </c>
      <c r="J732" s="135">
        <v>1803.7899999999936</v>
      </c>
      <c r="K732" s="135">
        <v>17312.829999999994</v>
      </c>
      <c r="L732" s="135">
        <v>19621.03</v>
      </c>
      <c r="M732" s="133" t="str">
        <f t="shared" si="23"/>
        <v>201602</v>
      </c>
    </row>
    <row r="733" spans="1:13" x14ac:dyDescent="0.25">
      <c r="A733" s="35" t="str">
        <f>VLOOKUP(B733,ResCat!$A$2:$B$269,2,FALSE)</f>
        <v>PPOIFP</v>
      </c>
      <c r="B733" s="68" t="str">
        <f>IF(ISNA(VLOOKUP(C733,COA!$A$2:$B$340,2,FALSE)),"XXX",VLOOKUP(C733,COA!$A$2:$B$340,2,FALSE))</f>
        <v>V53</v>
      </c>
      <c r="C733" s="149" t="str">
        <f t="shared" si="24"/>
        <v>0003-1001-0021</v>
      </c>
      <c r="D733" s="134" t="s">
        <v>463</v>
      </c>
      <c r="E733" s="134" t="s">
        <v>417</v>
      </c>
      <c r="F733" s="134" t="s">
        <v>490</v>
      </c>
      <c r="G733" s="134" t="s">
        <v>347</v>
      </c>
      <c r="H733" s="134" t="s">
        <v>1023</v>
      </c>
      <c r="I733" s="134" t="s">
        <v>3</v>
      </c>
      <c r="J733" s="135">
        <v>2358.0100000000029</v>
      </c>
      <c r="K733" s="135">
        <v>2587.8900000000021</v>
      </c>
      <c r="L733" s="135">
        <v>277.64999999999964</v>
      </c>
      <c r="M733" s="133" t="str">
        <f t="shared" si="23"/>
        <v>201603</v>
      </c>
    </row>
    <row r="734" spans="1:13" x14ac:dyDescent="0.25">
      <c r="A734" s="35" t="str">
        <f>VLOOKUP(B734,ResCat!$A$2:$B$269,2,FALSE)</f>
        <v>PPOIFP</v>
      </c>
      <c r="B734" s="68" t="str">
        <f>IF(ISNA(VLOOKUP(C734,COA!$A$2:$B$340,2,FALSE)),"XXX",VLOOKUP(C734,COA!$A$2:$B$340,2,FALSE))</f>
        <v>V53</v>
      </c>
      <c r="C734" s="149" t="str">
        <f t="shared" si="24"/>
        <v>0003-1001-0021</v>
      </c>
      <c r="D734" s="134" t="s">
        <v>463</v>
      </c>
      <c r="E734" s="134" t="s">
        <v>417</v>
      </c>
      <c r="F734" s="134" t="s">
        <v>490</v>
      </c>
      <c r="G734" s="134" t="s">
        <v>347</v>
      </c>
      <c r="H734" s="134" t="s">
        <v>1023</v>
      </c>
      <c r="I734" s="134" t="s">
        <v>0</v>
      </c>
      <c r="J734" s="135">
        <v>226987.56000000026</v>
      </c>
      <c r="K734" s="135">
        <v>19258.719999999812</v>
      </c>
      <c r="L734" s="135">
        <v>15233.1799999998</v>
      </c>
      <c r="M734" s="133" t="str">
        <f t="shared" si="23"/>
        <v>201603</v>
      </c>
    </row>
    <row r="735" spans="1:13" x14ac:dyDescent="0.25">
      <c r="A735" s="35" t="str">
        <f>VLOOKUP(B735,ResCat!$A$2:$B$269,2,FALSE)</f>
        <v>PPOIFP</v>
      </c>
      <c r="B735" s="68" t="str">
        <f>IF(ISNA(VLOOKUP(C735,COA!$A$2:$B$340,2,FALSE)),"XXX",VLOOKUP(C735,COA!$A$2:$B$340,2,FALSE))</f>
        <v>V53</v>
      </c>
      <c r="C735" s="149" t="str">
        <f t="shared" si="24"/>
        <v>0003-1001-0021</v>
      </c>
      <c r="D735" s="134" t="s">
        <v>463</v>
      </c>
      <c r="E735" s="134" t="s">
        <v>417</v>
      </c>
      <c r="F735" s="134" t="s">
        <v>490</v>
      </c>
      <c r="G735" s="134" t="s">
        <v>347</v>
      </c>
      <c r="H735" s="134" t="s">
        <v>1023</v>
      </c>
      <c r="I735" s="134" t="s">
        <v>2</v>
      </c>
      <c r="J735" s="135">
        <v>4452.8199999999961</v>
      </c>
      <c r="K735" s="135">
        <v>1152.2100000000028</v>
      </c>
      <c r="L735" s="135">
        <v>-1748.4399999999953</v>
      </c>
      <c r="M735" s="133" t="str">
        <f t="shared" si="23"/>
        <v>201603</v>
      </c>
    </row>
    <row r="736" spans="1:13" x14ac:dyDescent="0.25">
      <c r="A736" s="35" t="str">
        <f>VLOOKUP(B736,ResCat!$A$2:$B$269,2,FALSE)</f>
        <v>PPOIFP</v>
      </c>
      <c r="B736" s="68" t="str">
        <f>IF(ISNA(VLOOKUP(C736,COA!$A$2:$B$340,2,FALSE)),"XXX",VLOOKUP(C736,COA!$A$2:$B$340,2,FALSE))</f>
        <v>V53</v>
      </c>
      <c r="C736" s="149" t="str">
        <f t="shared" si="24"/>
        <v>0003-1001-0021</v>
      </c>
      <c r="D736" s="134" t="s">
        <v>463</v>
      </c>
      <c r="E736" s="134" t="s">
        <v>417</v>
      </c>
      <c r="F736" s="134" t="s">
        <v>490</v>
      </c>
      <c r="G736" s="134" t="s">
        <v>347</v>
      </c>
      <c r="H736" s="134" t="s">
        <v>1023</v>
      </c>
      <c r="I736" s="134" t="s">
        <v>1</v>
      </c>
      <c r="J736" s="135">
        <v>70424.02999999997</v>
      </c>
      <c r="K736" s="135">
        <v>8237.0299999999952</v>
      </c>
      <c r="L736" s="135">
        <v>5549.949999999998</v>
      </c>
      <c r="M736" s="133" t="str">
        <f t="shared" si="23"/>
        <v>201603</v>
      </c>
    </row>
    <row r="737" spans="1:13" x14ac:dyDescent="0.25">
      <c r="A737" s="35" t="str">
        <f>VLOOKUP(B737,ResCat!$A$2:$B$269,2,FALSE)</f>
        <v>PPOIFP</v>
      </c>
      <c r="B737" s="68" t="str">
        <f>IF(ISNA(VLOOKUP(C737,COA!$A$2:$B$340,2,FALSE)),"XXX",VLOOKUP(C737,COA!$A$2:$B$340,2,FALSE))</f>
        <v>V53</v>
      </c>
      <c r="C737" s="149" t="str">
        <f t="shared" si="24"/>
        <v>0003-1001-0021</v>
      </c>
      <c r="D737" s="134" t="s">
        <v>463</v>
      </c>
      <c r="E737" s="134" t="s">
        <v>417</v>
      </c>
      <c r="F737" s="134" t="s">
        <v>490</v>
      </c>
      <c r="G737" s="134" t="s">
        <v>361</v>
      </c>
      <c r="H737" s="134" t="s">
        <v>1023</v>
      </c>
      <c r="I737" s="134" t="s">
        <v>3</v>
      </c>
      <c r="J737" s="135">
        <v>3762.4100000000017</v>
      </c>
      <c r="K737" s="135">
        <v>662.7800000000002</v>
      </c>
      <c r="L737" s="135">
        <v>-1245.6799999999998</v>
      </c>
      <c r="M737" s="133" t="str">
        <f t="shared" si="23"/>
        <v>201604</v>
      </c>
    </row>
    <row r="738" spans="1:13" x14ac:dyDescent="0.25">
      <c r="A738" s="35" t="str">
        <f>VLOOKUP(B738,ResCat!$A$2:$B$269,2,FALSE)</f>
        <v>PPOIFP</v>
      </c>
      <c r="B738" s="68" t="str">
        <f>IF(ISNA(VLOOKUP(C738,COA!$A$2:$B$340,2,FALSE)),"XXX",VLOOKUP(C738,COA!$A$2:$B$340,2,FALSE))</f>
        <v>V53</v>
      </c>
      <c r="C738" s="149" t="str">
        <f t="shared" si="24"/>
        <v>0003-1001-0021</v>
      </c>
      <c r="D738" s="134" t="s">
        <v>463</v>
      </c>
      <c r="E738" s="134" t="s">
        <v>417</v>
      </c>
      <c r="F738" s="134" t="s">
        <v>490</v>
      </c>
      <c r="G738" s="134" t="s">
        <v>361</v>
      </c>
      <c r="H738" s="134" t="s">
        <v>1023</v>
      </c>
      <c r="I738" s="134" t="s">
        <v>0</v>
      </c>
      <c r="J738" s="135">
        <v>275436.28999999986</v>
      </c>
      <c r="K738" s="135">
        <v>47906.34999999994</v>
      </c>
      <c r="L738" s="135">
        <v>37924.609999999921</v>
      </c>
      <c r="M738" s="133" t="str">
        <f t="shared" si="23"/>
        <v>201604</v>
      </c>
    </row>
    <row r="739" spans="1:13" x14ac:dyDescent="0.25">
      <c r="A739" s="35" t="str">
        <f>VLOOKUP(B739,ResCat!$A$2:$B$269,2,FALSE)</f>
        <v>PPOIFP</v>
      </c>
      <c r="B739" s="68" t="str">
        <f>IF(ISNA(VLOOKUP(C739,COA!$A$2:$B$340,2,FALSE)),"XXX",VLOOKUP(C739,COA!$A$2:$B$340,2,FALSE))</f>
        <v>V53</v>
      </c>
      <c r="C739" s="149" t="str">
        <f t="shared" si="24"/>
        <v>0003-1001-0021</v>
      </c>
      <c r="D739" s="134" t="s">
        <v>463</v>
      </c>
      <c r="E739" s="134" t="s">
        <v>417</v>
      </c>
      <c r="F739" s="134" t="s">
        <v>490</v>
      </c>
      <c r="G739" s="134" t="s">
        <v>361</v>
      </c>
      <c r="H739" s="134" t="s">
        <v>1023</v>
      </c>
      <c r="I739" s="134" t="s">
        <v>2</v>
      </c>
      <c r="J739" s="135">
        <v>12607.939999999997</v>
      </c>
      <c r="K739" s="135">
        <v>1205.8300000000006</v>
      </c>
      <c r="L739" s="135">
        <v>-2193.7599999999989</v>
      </c>
      <c r="M739" s="133" t="str">
        <f t="shared" si="23"/>
        <v>201604</v>
      </c>
    </row>
    <row r="740" spans="1:13" x14ac:dyDescent="0.25">
      <c r="A740" s="35" t="str">
        <f>VLOOKUP(B740,ResCat!$A$2:$B$269,2,FALSE)</f>
        <v>PPOIFP</v>
      </c>
      <c r="B740" s="68" t="str">
        <f>IF(ISNA(VLOOKUP(C740,COA!$A$2:$B$340,2,FALSE)),"XXX",VLOOKUP(C740,COA!$A$2:$B$340,2,FALSE))</f>
        <v>V53</v>
      </c>
      <c r="C740" s="149" t="str">
        <f t="shared" si="24"/>
        <v>0003-1001-0021</v>
      </c>
      <c r="D740" s="134" t="s">
        <v>463</v>
      </c>
      <c r="E740" s="134" t="s">
        <v>417</v>
      </c>
      <c r="F740" s="134" t="s">
        <v>490</v>
      </c>
      <c r="G740" s="134" t="s">
        <v>361</v>
      </c>
      <c r="H740" s="134" t="s">
        <v>1023</v>
      </c>
      <c r="I740" s="134" t="s">
        <v>1</v>
      </c>
      <c r="J740" s="135">
        <v>27282.820000000011</v>
      </c>
      <c r="K740" s="135">
        <v>6289.6799999999985</v>
      </c>
      <c r="L740" s="135">
        <v>4714.1700000000037</v>
      </c>
      <c r="M740" s="133" t="str">
        <f t="shared" si="23"/>
        <v>201604</v>
      </c>
    </row>
    <row r="741" spans="1:13" x14ac:dyDescent="0.25">
      <c r="A741" s="35" t="str">
        <f>VLOOKUP(B741,ResCat!$A$2:$B$269,2,FALSE)</f>
        <v>PPOIFP</v>
      </c>
      <c r="B741" s="68" t="str">
        <f>IF(ISNA(VLOOKUP(C741,COA!$A$2:$B$340,2,FALSE)),"XXX",VLOOKUP(C741,COA!$A$2:$B$340,2,FALSE))</f>
        <v>V53</v>
      </c>
      <c r="C741" s="149" t="str">
        <f t="shared" si="24"/>
        <v>0003-1001-0021</v>
      </c>
      <c r="D741" s="134" t="s">
        <v>463</v>
      </c>
      <c r="E741" s="134" t="s">
        <v>417</v>
      </c>
      <c r="F741" s="134" t="s">
        <v>490</v>
      </c>
      <c r="G741" s="134" t="s">
        <v>312</v>
      </c>
      <c r="H741" s="134" t="s">
        <v>1023</v>
      </c>
      <c r="I741" s="134" t="s">
        <v>3</v>
      </c>
      <c r="J741" s="135">
        <v>-9921.43</v>
      </c>
      <c r="K741" s="135">
        <v>-834.59999999999695</v>
      </c>
      <c r="L741" s="135">
        <v>-3592.9199999999992</v>
      </c>
      <c r="M741" s="133" t="str">
        <f t="shared" si="23"/>
        <v>201605</v>
      </c>
    </row>
    <row r="742" spans="1:13" x14ac:dyDescent="0.25">
      <c r="A742" s="35" t="str">
        <f>VLOOKUP(B742,ResCat!$A$2:$B$269,2,FALSE)</f>
        <v>PPOIFP</v>
      </c>
      <c r="B742" s="68" t="str">
        <f>IF(ISNA(VLOOKUP(C742,COA!$A$2:$B$340,2,FALSE)),"XXX",VLOOKUP(C742,COA!$A$2:$B$340,2,FALSE))</f>
        <v>V53</v>
      </c>
      <c r="C742" s="149" t="str">
        <f t="shared" si="24"/>
        <v>0003-1001-0021</v>
      </c>
      <c r="D742" s="134" t="s">
        <v>463</v>
      </c>
      <c r="E742" s="134" t="s">
        <v>417</v>
      </c>
      <c r="F742" s="134" t="s">
        <v>490</v>
      </c>
      <c r="G742" s="134" t="s">
        <v>312</v>
      </c>
      <c r="H742" s="134" t="s">
        <v>1023</v>
      </c>
      <c r="I742" s="134" t="s">
        <v>0</v>
      </c>
      <c r="J742" s="135">
        <v>236560.21999999954</v>
      </c>
      <c r="K742" s="135">
        <v>25140.110000000008</v>
      </c>
      <c r="L742" s="135">
        <v>20936.219999999979</v>
      </c>
      <c r="M742" s="133" t="str">
        <f t="shared" si="23"/>
        <v>201605</v>
      </c>
    </row>
    <row r="743" spans="1:13" x14ac:dyDescent="0.25">
      <c r="A743" s="35" t="str">
        <f>VLOOKUP(B743,ResCat!$A$2:$B$269,2,FALSE)</f>
        <v>PPOIFP</v>
      </c>
      <c r="B743" s="68" t="str">
        <f>IF(ISNA(VLOOKUP(C743,COA!$A$2:$B$340,2,FALSE)),"XXX",VLOOKUP(C743,COA!$A$2:$B$340,2,FALSE))</f>
        <v>V53</v>
      </c>
      <c r="C743" s="149" t="str">
        <f t="shared" si="24"/>
        <v>0003-1001-0021</v>
      </c>
      <c r="D743" s="134" t="s">
        <v>463</v>
      </c>
      <c r="E743" s="134" t="s">
        <v>417</v>
      </c>
      <c r="F743" s="134" t="s">
        <v>490</v>
      </c>
      <c r="G743" s="134" t="s">
        <v>312</v>
      </c>
      <c r="H743" s="134" t="s">
        <v>1023</v>
      </c>
      <c r="I743" s="134" t="s">
        <v>336</v>
      </c>
      <c r="J743" s="135">
        <v>0</v>
      </c>
      <c r="K743" s="135">
        <v>0</v>
      </c>
      <c r="L743" s="135">
        <v>0</v>
      </c>
      <c r="M743" s="133" t="str">
        <f t="shared" si="23"/>
        <v>201605</v>
      </c>
    </row>
    <row r="744" spans="1:13" x14ac:dyDescent="0.25">
      <c r="A744" s="35" t="str">
        <f>VLOOKUP(B744,ResCat!$A$2:$B$269,2,FALSE)</f>
        <v>PPOIFP</v>
      </c>
      <c r="B744" s="68" t="str">
        <f>IF(ISNA(VLOOKUP(C744,COA!$A$2:$B$340,2,FALSE)),"XXX",VLOOKUP(C744,COA!$A$2:$B$340,2,FALSE))</f>
        <v>V53</v>
      </c>
      <c r="C744" s="149" t="str">
        <f t="shared" si="24"/>
        <v>0003-1001-0021</v>
      </c>
      <c r="D744" s="134" t="s">
        <v>463</v>
      </c>
      <c r="E744" s="134" t="s">
        <v>417</v>
      </c>
      <c r="F744" s="134" t="s">
        <v>490</v>
      </c>
      <c r="G744" s="134" t="s">
        <v>312</v>
      </c>
      <c r="H744" s="134" t="s">
        <v>1023</v>
      </c>
      <c r="I744" s="134" t="s">
        <v>2</v>
      </c>
      <c r="J744" s="135">
        <v>12098.839999999991</v>
      </c>
      <c r="K744" s="135">
        <v>-2974.5100000000016</v>
      </c>
      <c r="L744" s="135">
        <v>-5474.92</v>
      </c>
      <c r="M744" s="133" t="str">
        <f t="shared" si="23"/>
        <v>201605</v>
      </c>
    </row>
    <row r="745" spans="1:13" x14ac:dyDescent="0.25">
      <c r="A745" s="35" t="str">
        <f>VLOOKUP(B745,ResCat!$A$2:$B$269,2,FALSE)</f>
        <v>PPOIFP</v>
      </c>
      <c r="B745" s="68" t="str">
        <f>IF(ISNA(VLOOKUP(C745,COA!$A$2:$B$340,2,FALSE)),"XXX",VLOOKUP(C745,COA!$A$2:$B$340,2,FALSE))</f>
        <v>V53</v>
      </c>
      <c r="C745" s="149" t="str">
        <f t="shared" si="24"/>
        <v>0003-1001-0021</v>
      </c>
      <c r="D745" s="134" t="s">
        <v>463</v>
      </c>
      <c r="E745" s="134" t="s">
        <v>417</v>
      </c>
      <c r="F745" s="134" t="s">
        <v>490</v>
      </c>
      <c r="G745" s="134" t="s">
        <v>312</v>
      </c>
      <c r="H745" s="134" t="s">
        <v>1023</v>
      </c>
      <c r="I745" s="134" t="s">
        <v>1</v>
      </c>
      <c r="J745" s="135">
        <v>-30930.860000000015</v>
      </c>
      <c r="K745" s="135">
        <v>11937.430000000008</v>
      </c>
      <c r="L745" s="135">
        <v>10457.310000000007</v>
      </c>
      <c r="M745" s="133" t="str">
        <f t="shared" si="23"/>
        <v>201605</v>
      </c>
    </row>
    <row r="746" spans="1:13" x14ac:dyDescent="0.25">
      <c r="A746" s="35" t="str">
        <f>VLOOKUP(B746,ResCat!$A$2:$B$269,2,FALSE)</f>
        <v>PPOIFP</v>
      </c>
      <c r="B746" s="68" t="str">
        <f>IF(ISNA(VLOOKUP(C746,COA!$A$2:$B$340,2,FALSE)),"XXX",VLOOKUP(C746,COA!$A$2:$B$340,2,FALSE))</f>
        <v>V53</v>
      </c>
      <c r="C746" s="149" t="str">
        <f t="shared" si="24"/>
        <v>0003-1001-0021</v>
      </c>
      <c r="D746" s="134" t="s">
        <v>463</v>
      </c>
      <c r="E746" s="134" t="s">
        <v>417</v>
      </c>
      <c r="F746" s="134" t="s">
        <v>490</v>
      </c>
      <c r="G746" s="134" t="s">
        <v>357</v>
      </c>
      <c r="H746" s="134" t="s">
        <v>1023</v>
      </c>
      <c r="I746" s="134" t="s">
        <v>3</v>
      </c>
      <c r="J746" s="135">
        <v>1716.4600000000014</v>
      </c>
      <c r="K746" s="135">
        <v>2744.7399999999989</v>
      </c>
      <c r="L746" s="135">
        <v>-3573.7600000000011</v>
      </c>
      <c r="M746" s="133" t="str">
        <f t="shared" si="23"/>
        <v>201606</v>
      </c>
    </row>
    <row r="747" spans="1:13" x14ac:dyDescent="0.25">
      <c r="A747" s="35" t="str">
        <f>VLOOKUP(B747,ResCat!$A$2:$B$269,2,FALSE)</f>
        <v>PPOIFP</v>
      </c>
      <c r="B747" s="68" t="str">
        <f>IF(ISNA(VLOOKUP(C747,COA!$A$2:$B$340,2,FALSE)),"XXX",VLOOKUP(C747,COA!$A$2:$B$340,2,FALSE))</f>
        <v>V53</v>
      </c>
      <c r="C747" s="149" t="str">
        <f t="shared" si="24"/>
        <v>0003-1001-0021</v>
      </c>
      <c r="D747" s="134" t="s">
        <v>463</v>
      </c>
      <c r="E747" s="134" t="s">
        <v>417</v>
      </c>
      <c r="F747" s="134" t="s">
        <v>490</v>
      </c>
      <c r="G747" s="134" t="s">
        <v>357</v>
      </c>
      <c r="H747" s="134" t="s">
        <v>1023</v>
      </c>
      <c r="I747" s="134" t="s">
        <v>0</v>
      </c>
      <c r="J747" s="135">
        <v>-113412.95999999998</v>
      </c>
      <c r="K747" s="135">
        <v>-32810.789999999935</v>
      </c>
      <c r="L747" s="135">
        <v>-36051.829999999944</v>
      </c>
      <c r="M747" s="133" t="str">
        <f t="shared" si="23"/>
        <v>201606</v>
      </c>
    </row>
    <row r="748" spans="1:13" x14ac:dyDescent="0.25">
      <c r="A748" s="35" t="str">
        <f>VLOOKUP(B748,ResCat!$A$2:$B$269,2,FALSE)</f>
        <v>PPOIFP</v>
      </c>
      <c r="B748" s="68" t="str">
        <f>IF(ISNA(VLOOKUP(C748,COA!$A$2:$B$340,2,FALSE)),"XXX",VLOOKUP(C748,COA!$A$2:$B$340,2,FALSE))</f>
        <v>V53</v>
      </c>
      <c r="C748" s="149" t="str">
        <f t="shared" si="24"/>
        <v>0003-1001-0021</v>
      </c>
      <c r="D748" s="134" t="s">
        <v>463</v>
      </c>
      <c r="E748" s="134" t="s">
        <v>417</v>
      </c>
      <c r="F748" s="134" t="s">
        <v>490</v>
      </c>
      <c r="G748" s="134" t="s">
        <v>357</v>
      </c>
      <c r="H748" s="134" t="s">
        <v>1023</v>
      </c>
      <c r="I748" s="134" t="s">
        <v>336</v>
      </c>
      <c r="J748" s="135">
        <v>-8217.4399999999987</v>
      </c>
      <c r="K748" s="135">
        <v>589.82000000000005</v>
      </c>
      <c r="L748" s="135">
        <v>567.3900000000001</v>
      </c>
      <c r="M748" s="133" t="str">
        <f t="shared" si="23"/>
        <v>201606</v>
      </c>
    </row>
    <row r="749" spans="1:13" x14ac:dyDescent="0.25">
      <c r="A749" s="35" t="str">
        <f>VLOOKUP(B749,ResCat!$A$2:$B$269,2,FALSE)</f>
        <v>PPOIFP</v>
      </c>
      <c r="B749" s="68" t="str">
        <f>IF(ISNA(VLOOKUP(C749,COA!$A$2:$B$340,2,FALSE)),"XXX",VLOOKUP(C749,COA!$A$2:$B$340,2,FALSE))</f>
        <v>V53</v>
      </c>
      <c r="C749" s="149" t="str">
        <f t="shared" si="24"/>
        <v>0003-1001-0021</v>
      </c>
      <c r="D749" s="134" t="s">
        <v>463</v>
      </c>
      <c r="E749" s="134" t="s">
        <v>417</v>
      </c>
      <c r="F749" s="134" t="s">
        <v>490</v>
      </c>
      <c r="G749" s="134" t="s">
        <v>357</v>
      </c>
      <c r="H749" s="134" t="s">
        <v>1023</v>
      </c>
      <c r="I749" s="134" t="s">
        <v>2</v>
      </c>
      <c r="J749" s="135">
        <v>-27735.380000000008</v>
      </c>
      <c r="K749" s="135">
        <v>-15538.23000000002</v>
      </c>
      <c r="L749" s="135">
        <v>-15664.650000000023</v>
      </c>
      <c r="M749" s="133" t="str">
        <f t="shared" si="23"/>
        <v>201606</v>
      </c>
    </row>
    <row r="750" spans="1:13" x14ac:dyDescent="0.25">
      <c r="A750" s="35" t="str">
        <f>VLOOKUP(B750,ResCat!$A$2:$B$269,2,FALSE)</f>
        <v>PPOIFP</v>
      </c>
      <c r="B750" s="68" t="str">
        <f>IF(ISNA(VLOOKUP(C750,COA!$A$2:$B$340,2,FALSE)),"XXX",VLOOKUP(C750,COA!$A$2:$B$340,2,FALSE))</f>
        <v>V53</v>
      </c>
      <c r="C750" s="149" t="str">
        <f t="shared" si="24"/>
        <v>0003-1001-0021</v>
      </c>
      <c r="D750" s="134" t="s">
        <v>463</v>
      </c>
      <c r="E750" s="134" t="s">
        <v>417</v>
      </c>
      <c r="F750" s="134" t="s">
        <v>490</v>
      </c>
      <c r="G750" s="134" t="s">
        <v>357</v>
      </c>
      <c r="H750" s="134" t="s">
        <v>1023</v>
      </c>
      <c r="I750" s="134" t="s">
        <v>1</v>
      </c>
      <c r="J750" s="135">
        <v>5706.5700000000052</v>
      </c>
      <c r="K750" s="135">
        <v>-14519.789999999994</v>
      </c>
      <c r="L750" s="135">
        <v>-12966.849999999995</v>
      </c>
      <c r="M750" s="133" t="str">
        <f t="shared" si="23"/>
        <v>201606</v>
      </c>
    </row>
    <row r="751" spans="1:13" x14ac:dyDescent="0.25">
      <c r="A751" s="35" t="str">
        <f>VLOOKUP(B751,ResCat!$A$2:$B$269,2,FALSE)</f>
        <v>PPOIFP</v>
      </c>
      <c r="B751" s="68" t="str">
        <f>IF(ISNA(VLOOKUP(C751,COA!$A$2:$B$340,2,FALSE)),"XXX",VLOOKUP(C751,COA!$A$2:$B$340,2,FALSE))</f>
        <v>V53</v>
      </c>
      <c r="C751" s="149" t="str">
        <f t="shared" si="24"/>
        <v>0003-1001-0021</v>
      </c>
      <c r="D751" s="134" t="s">
        <v>463</v>
      </c>
      <c r="E751" s="134" t="s">
        <v>417</v>
      </c>
      <c r="F751" s="134" t="s">
        <v>490</v>
      </c>
      <c r="G751" s="134" t="s">
        <v>314</v>
      </c>
      <c r="H751" s="134" t="s">
        <v>1023</v>
      </c>
      <c r="I751" s="134" t="s">
        <v>3</v>
      </c>
      <c r="J751" s="135">
        <v>5961.4599999999955</v>
      </c>
      <c r="K751" s="135">
        <v>592.23999999999955</v>
      </c>
      <c r="L751" s="135">
        <v>-608.95000000000095</v>
      </c>
      <c r="M751" s="133" t="str">
        <f t="shared" si="23"/>
        <v>201607</v>
      </c>
    </row>
    <row r="752" spans="1:13" x14ac:dyDescent="0.25">
      <c r="A752" s="35" t="str">
        <f>VLOOKUP(B752,ResCat!$A$2:$B$269,2,FALSE)</f>
        <v>PPOIFP</v>
      </c>
      <c r="B752" s="68" t="str">
        <f>IF(ISNA(VLOOKUP(C752,COA!$A$2:$B$340,2,FALSE)),"XXX",VLOOKUP(C752,COA!$A$2:$B$340,2,FALSE))</f>
        <v>V53</v>
      </c>
      <c r="C752" s="149" t="str">
        <f t="shared" si="24"/>
        <v>0003-1001-0021</v>
      </c>
      <c r="D752" s="134" t="s">
        <v>463</v>
      </c>
      <c r="E752" s="134" t="s">
        <v>417</v>
      </c>
      <c r="F752" s="134" t="s">
        <v>490</v>
      </c>
      <c r="G752" s="134" t="s">
        <v>314</v>
      </c>
      <c r="H752" s="134" t="s">
        <v>1023</v>
      </c>
      <c r="I752" s="134" t="s">
        <v>0</v>
      </c>
      <c r="J752" s="135">
        <v>76569.729999999778</v>
      </c>
      <c r="K752" s="135">
        <v>-521840.21999999986</v>
      </c>
      <c r="L752" s="135">
        <v>-521719.62999999989</v>
      </c>
      <c r="M752" s="133" t="str">
        <f t="shared" si="23"/>
        <v>201607</v>
      </c>
    </row>
    <row r="753" spans="1:13" x14ac:dyDescent="0.25">
      <c r="A753" s="35" t="str">
        <f>VLOOKUP(B753,ResCat!$A$2:$B$269,2,FALSE)</f>
        <v>PPOIFP</v>
      </c>
      <c r="B753" s="68" t="str">
        <f>IF(ISNA(VLOOKUP(C753,COA!$A$2:$B$340,2,FALSE)),"XXX",VLOOKUP(C753,COA!$A$2:$B$340,2,FALSE))</f>
        <v>V53</v>
      </c>
      <c r="C753" s="149" t="str">
        <f t="shared" si="24"/>
        <v>0003-1001-0021</v>
      </c>
      <c r="D753" s="134" t="s">
        <v>463</v>
      </c>
      <c r="E753" s="134" t="s">
        <v>417</v>
      </c>
      <c r="F753" s="134" t="s">
        <v>490</v>
      </c>
      <c r="G753" s="134" t="s">
        <v>314</v>
      </c>
      <c r="H753" s="134" t="s">
        <v>1023</v>
      </c>
      <c r="I753" s="134" t="s">
        <v>2</v>
      </c>
      <c r="J753" s="135">
        <v>65318.26</v>
      </c>
      <c r="K753" s="135">
        <v>-3187.9200000000055</v>
      </c>
      <c r="L753" s="135">
        <v>-9924.1099999999969</v>
      </c>
      <c r="M753" s="133" t="str">
        <f t="shared" si="23"/>
        <v>201607</v>
      </c>
    </row>
    <row r="754" spans="1:13" x14ac:dyDescent="0.25">
      <c r="A754" s="35" t="str">
        <f>VLOOKUP(B754,ResCat!$A$2:$B$269,2,FALSE)</f>
        <v>PPOIFP</v>
      </c>
      <c r="B754" s="68" t="str">
        <f>IF(ISNA(VLOOKUP(C754,COA!$A$2:$B$340,2,FALSE)),"XXX",VLOOKUP(C754,COA!$A$2:$B$340,2,FALSE))</f>
        <v>V53</v>
      </c>
      <c r="C754" s="149" t="str">
        <f t="shared" si="24"/>
        <v>0003-1001-0021</v>
      </c>
      <c r="D754" s="134" t="s">
        <v>463</v>
      </c>
      <c r="E754" s="134" t="s">
        <v>417</v>
      </c>
      <c r="F754" s="134" t="s">
        <v>490</v>
      </c>
      <c r="G754" s="134" t="s">
        <v>314</v>
      </c>
      <c r="H754" s="134" t="s">
        <v>1023</v>
      </c>
      <c r="I754" s="134" t="s">
        <v>1</v>
      </c>
      <c r="J754" s="135">
        <v>-114516.79000000001</v>
      </c>
      <c r="K754" s="135">
        <v>-6366.8899999999949</v>
      </c>
      <c r="L754" s="135">
        <v>-3877.5999999999876</v>
      </c>
      <c r="M754" s="133" t="str">
        <f t="shared" si="23"/>
        <v>201607</v>
      </c>
    </row>
    <row r="755" spans="1:13" x14ac:dyDescent="0.25">
      <c r="A755" s="35" t="str">
        <f>VLOOKUP(B755,ResCat!$A$2:$B$269,2,FALSE)</f>
        <v>PPOIFP</v>
      </c>
      <c r="B755" s="68" t="str">
        <f>IF(ISNA(VLOOKUP(C755,COA!$A$2:$B$340,2,FALSE)),"XXX",VLOOKUP(C755,COA!$A$2:$B$340,2,FALSE))</f>
        <v>V53</v>
      </c>
      <c r="C755" s="149" t="str">
        <f t="shared" si="24"/>
        <v>0003-1001-0021</v>
      </c>
      <c r="D755" s="134" t="s">
        <v>463</v>
      </c>
      <c r="E755" s="134" t="s">
        <v>417</v>
      </c>
      <c r="F755" s="134" t="s">
        <v>490</v>
      </c>
      <c r="G755" s="134" t="s">
        <v>339</v>
      </c>
      <c r="H755" s="134" t="s">
        <v>1023</v>
      </c>
      <c r="I755" s="134" t="s">
        <v>3</v>
      </c>
      <c r="J755" s="135">
        <v>1822.7399999999982</v>
      </c>
      <c r="K755" s="135">
        <v>-1929.6299999999972</v>
      </c>
      <c r="L755" s="135">
        <v>-4825.4399999999996</v>
      </c>
      <c r="M755" s="133" t="str">
        <f t="shared" si="23"/>
        <v>201608</v>
      </c>
    </row>
    <row r="756" spans="1:13" x14ac:dyDescent="0.25">
      <c r="A756" s="35" t="str">
        <f>VLOOKUP(B756,ResCat!$A$2:$B$269,2,FALSE)</f>
        <v>PPOIFP</v>
      </c>
      <c r="B756" s="68" t="str">
        <f>IF(ISNA(VLOOKUP(C756,COA!$A$2:$B$340,2,FALSE)),"XXX",VLOOKUP(C756,COA!$A$2:$B$340,2,FALSE))</f>
        <v>V53</v>
      </c>
      <c r="C756" s="149" t="str">
        <f t="shared" si="24"/>
        <v>0003-1001-0021</v>
      </c>
      <c r="D756" s="134" t="s">
        <v>463</v>
      </c>
      <c r="E756" s="134" t="s">
        <v>417</v>
      </c>
      <c r="F756" s="134" t="s">
        <v>490</v>
      </c>
      <c r="G756" s="134" t="s">
        <v>339</v>
      </c>
      <c r="H756" s="134" t="s">
        <v>1023</v>
      </c>
      <c r="I756" s="134" t="s">
        <v>368</v>
      </c>
      <c r="J756" s="135">
        <v>1441</v>
      </c>
      <c r="K756" s="135">
        <v>875</v>
      </c>
      <c r="L756" s="135">
        <v>787.5</v>
      </c>
      <c r="M756" s="133" t="str">
        <f t="shared" si="23"/>
        <v>201608</v>
      </c>
    </row>
    <row r="757" spans="1:13" x14ac:dyDescent="0.25">
      <c r="A757" s="35" t="str">
        <f>VLOOKUP(B757,ResCat!$A$2:$B$269,2,FALSE)</f>
        <v>PPOIFP</v>
      </c>
      <c r="B757" s="68" t="str">
        <f>IF(ISNA(VLOOKUP(C757,COA!$A$2:$B$340,2,FALSE)),"XXX",VLOOKUP(C757,COA!$A$2:$B$340,2,FALSE))</f>
        <v>V53</v>
      </c>
      <c r="C757" s="149" t="str">
        <f t="shared" si="24"/>
        <v>0003-1001-0021</v>
      </c>
      <c r="D757" s="134" t="s">
        <v>463</v>
      </c>
      <c r="E757" s="134" t="s">
        <v>417</v>
      </c>
      <c r="F757" s="134" t="s">
        <v>490</v>
      </c>
      <c r="G757" s="134" t="s">
        <v>339</v>
      </c>
      <c r="H757" s="134" t="s">
        <v>1023</v>
      </c>
      <c r="I757" s="134" t="s">
        <v>0</v>
      </c>
      <c r="J757" s="135">
        <v>33778.989999999816</v>
      </c>
      <c r="K757" s="135">
        <v>4094.930000000003</v>
      </c>
      <c r="L757" s="135">
        <v>-2760.6800000000076</v>
      </c>
      <c r="M757" s="133" t="str">
        <f t="shared" si="23"/>
        <v>201608</v>
      </c>
    </row>
    <row r="758" spans="1:13" x14ac:dyDescent="0.25">
      <c r="A758" s="35" t="str">
        <f>VLOOKUP(B758,ResCat!$A$2:$B$269,2,FALSE)</f>
        <v>PPOIFP</v>
      </c>
      <c r="B758" s="68" t="str">
        <f>IF(ISNA(VLOOKUP(C758,COA!$A$2:$B$340,2,FALSE)),"XXX",VLOOKUP(C758,COA!$A$2:$B$340,2,FALSE))</f>
        <v>V53</v>
      </c>
      <c r="C758" s="149" t="str">
        <f t="shared" si="24"/>
        <v>0003-1001-0021</v>
      </c>
      <c r="D758" s="134" t="s">
        <v>463</v>
      </c>
      <c r="E758" s="134" t="s">
        <v>417</v>
      </c>
      <c r="F758" s="134" t="s">
        <v>490</v>
      </c>
      <c r="G758" s="134" t="s">
        <v>339</v>
      </c>
      <c r="H758" s="134" t="s">
        <v>1023</v>
      </c>
      <c r="I758" s="134" t="s">
        <v>336</v>
      </c>
      <c r="J758" s="135">
        <v>14.86</v>
      </c>
      <c r="K758" s="135">
        <v>14.86</v>
      </c>
      <c r="L758" s="135">
        <v>0</v>
      </c>
      <c r="M758" s="133" t="str">
        <f t="shared" si="23"/>
        <v>201608</v>
      </c>
    </row>
    <row r="759" spans="1:13" x14ac:dyDescent="0.25">
      <c r="A759" s="35" t="str">
        <f>VLOOKUP(B759,ResCat!$A$2:$B$269,2,FALSE)</f>
        <v>PPOIFP</v>
      </c>
      <c r="B759" s="68" t="str">
        <f>IF(ISNA(VLOOKUP(C759,COA!$A$2:$B$340,2,FALSE)),"XXX",VLOOKUP(C759,COA!$A$2:$B$340,2,FALSE))</f>
        <v>V53</v>
      </c>
      <c r="C759" s="149" t="str">
        <f t="shared" si="24"/>
        <v>0003-1001-0021</v>
      </c>
      <c r="D759" s="134" t="s">
        <v>463</v>
      </c>
      <c r="E759" s="134" t="s">
        <v>417</v>
      </c>
      <c r="F759" s="134" t="s">
        <v>490</v>
      </c>
      <c r="G759" s="134" t="s">
        <v>339</v>
      </c>
      <c r="H759" s="134" t="s">
        <v>1023</v>
      </c>
      <c r="I759" s="134" t="s">
        <v>2</v>
      </c>
      <c r="J759" s="135">
        <v>-6143.9899999999925</v>
      </c>
      <c r="K759" s="135">
        <v>1590.749999999993</v>
      </c>
      <c r="L759" s="135">
        <v>-1281.7800000000045</v>
      </c>
      <c r="M759" s="133" t="str">
        <f t="shared" si="23"/>
        <v>201608</v>
      </c>
    </row>
    <row r="760" spans="1:13" x14ac:dyDescent="0.25">
      <c r="A760" s="35" t="str">
        <f>VLOOKUP(B760,ResCat!$A$2:$B$269,2,FALSE)</f>
        <v>PPOIFP</v>
      </c>
      <c r="B760" s="68" t="str">
        <f>IF(ISNA(VLOOKUP(C760,COA!$A$2:$B$340,2,FALSE)),"XXX",VLOOKUP(C760,COA!$A$2:$B$340,2,FALSE))</f>
        <v>V53</v>
      </c>
      <c r="C760" s="149" t="str">
        <f t="shared" si="24"/>
        <v>0003-1001-0021</v>
      </c>
      <c r="D760" s="134" t="s">
        <v>463</v>
      </c>
      <c r="E760" s="134" t="s">
        <v>417</v>
      </c>
      <c r="F760" s="134" t="s">
        <v>490</v>
      </c>
      <c r="G760" s="134" t="s">
        <v>339</v>
      </c>
      <c r="H760" s="134" t="s">
        <v>1023</v>
      </c>
      <c r="I760" s="134" t="s">
        <v>1</v>
      </c>
      <c r="J760" s="135">
        <v>66064.800000000032</v>
      </c>
      <c r="K760" s="135">
        <v>26416.110000000052</v>
      </c>
      <c r="L760" s="135">
        <v>24886.490000000013</v>
      </c>
      <c r="M760" s="133" t="str">
        <f t="shared" si="23"/>
        <v>201608</v>
      </c>
    </row>
    <row r="761" spans="1:13" x14ac:dyDescent="0.25">
      <c r="A761" s="35" t="str">
        <f>VLOOKUP(B761,ResCat!$A$2:$B$269,2,FALSE)</f>
        <v>PPOIFP</v>
      </c>
      <c r="B761" s="68" t="str">
        <f>IF(ISNA(VLOOKUP(C761,COA!$A$2:$B$340,2,FALSE)),"XXX",VLOOKUP(C761,COA!$A$2:$B$340,2,FALSE))</f>
        <v>V53</v>
      </c>
      <c r="C761" s="149" t="str">
        <f t="shared" si="24"/>
        <v>0003-1001-0021</v>
      </c>
      <c r="D761" s="134" t="s">
        <v>463</v>
      </c>
      <c r="E761" s="134" t="s">
        <v>417</v>
      </c>
      <c r="F761" s="134" t="s">
        <v>490</v>
      </c>
      <c r="G761" s="134" t="s">
        <v>342</v>
      </c>
      <c r="H761" s="134" t="s">
        <v>1023</v>
      </c>
      <c r="I761" s="134" t="s">
        <v>3</v>
      </c>
      <c r="J761" s="135">
        <v>8268.9699999999975</v>
      </c>
      <c r="K761" s="135">
        <v>-4740.1199999999953</v>
      </c>
      <c r="L761" s="135">
        <v>-2736.7799999999975</v>
      </c>
      <c r="M761" s="133" t="str">
        <f t="shared" si="23"/>
        <v>201609</v>
      </c>
    </row>
    <row r="762" spans="1:13" x14ac:dyDescent="0.25">
      <c r="A762" s="35" t="str">
        <f>VLOOKUP(B762,ResCat!$A$2:$B$269,2,FALSE)</f>
        <v>PPOIFP</v>
      </c>
      <c r="B762" s="68" t="str">
        <f>IF(ISNA(VLOOKUP(C762,COA!$A$2:$B$340,2,FALSE)),"XXX",VLOOKUP(C762,COA!$A$2:$B$340,2,FALSE))</f>
        <v>V53</v>
      </c>
      <c r="C762" s="149" t="str">
        <f t="shared" si="24"/>
        <v>0003-1001-0021</v>
      </c>
      <c r="D762" s="134" t="s">
        <v>463</v>
      </c>
      <c r="E762" s="134" t="s">
        <v>417</v>
      </c>
      <c r="F762" s="134" t="s">
        <v>490</v>
      </c>
      <c r="G762" s="134" t="s">
        <v>342</v>
      </c>
      <c r="H762" s="134" t="s">
        <v>1023</v>
      </c>
      <c r="I762" s="134" t="s">
        <v>0</v>
      </c>
      <c r="J762" s="135">
        <v>155472.15000000014</v>
      </c>
      <c r="K762" s="135">
        <v>32398.040000000045</v>
      </c>
      <c r="L762" s="135">
        <v>32666.050000000108</v>
      </c>
      <c r="M762" s="133" t="str">
        <f t="shared" si="23"/>
        <v>201609</v>
      </c>
    </row>
    <row r="763" spans="1:13" x14ac:dyDescent="0.25">
      <c r="A763" s="35" t="str">
        <f>VLOOKUP(B763,ResCat!$A$2:$B$269,2,FALSE)</f>
        <v>PPOIFP</v>
      </c>
      <c r="B763" s="68" t="str">
        <f>IF(ISNA(VLOOKUP(C763,COA!$A$2:$B$340,2,FALSE)),"XXX",VLOOKUP(C763,COA!$A$2:$B$340,2,FALSE))</f>
        <v>V53</v>
      </c>
      <c r="C763" s="149" t="str">
        <f t="shared" si="24"/>
        <v>0003-1001-0021</v>
      </c>
      <c r="D763" s="134" t="s">
        <v>463</v>
      </c>
      <c r="E763" s="134" t="s">
        <v>417</v>
      </c>
      <c r="F763" s="134" t="s">
        <v>490</v>
      </c>
      <c r="G763" s="134" t="s">
        <v>342</v>
      </c>
      <c r="H763" s="134" t="s">
        <v>1023</v>
      </c>
      <c r="I763" s="134" t="s">
        <v>336</v>
      </c>
      <c r="J763" s="135">
        <v>-65</v>
      </c>
      <c r="K763" s="135">
        <v>-11.44</v>
      </c>
      <c r="L763" s="135">
        <v>-11.44</v>
      </c>
      <c r="M763" s="133" t="str">
        <f t="shared" si="23"/>
        <v>201609</v>
      </c>
    </row>
    <row r="764" spans="1:13" x14ac:dyDescent="0.25">
      <c r="A764" s="35" t="str">
        <f>VLOOKUP(B764,ResCat!$A$2:$B$269,2,FALSE)</f>
        <v>PPOIFP</v>
      </c>
      <c r="B764" s="68" t="str">
        <f>IF(ISNA(VLOOKUP(C764,COA!$A$2:$B$340,2,FALSE)),"XXX",VLOOKUP(C764,COA!$A$2:$B$340,2,FALSE))</f>
        <v>V53</v>
      </c>
      <c r="C764" s="149" t="str">
        <f t="shared" si="24"/>
        <v>0003-1001-0021</v>
      </c>
      <c r="D764" s="134" t="s">
        <v>463</v>
      </c>
      <c r="E764" s="134" t="s">
        <v>417</v>
      </c>
      <c r="F764" s="134" t="s">
        <v>490</v>
      </c>
      <c r="G764" s="134" t="s">
        <v>342</v>
      </c>
      <c r="H764" s="134" t="s">
        <v>1023</v>
      </c>
      <c r="I764" s="134" t="s">
        <v>2</v>
      </c>
      <c r="J764" s="135">
        <v>-13646.48000000001</v>
      </c>
      <c r="K764" s="135">
        <v>-26305.130000000008</v>
      </c>
      <c r="L764" s="135">
        <v>-32755.670000000038</v>
      </c>
      <c r="M764" s="133" t="str">
        <f t="shared" si="23"/>
        <v>201609</v>
      </c>
    </row>
    <row r="765" spans="1:13" x14ac:dyDescent="0.25">
      <c r="A765" s="35" t="str">
        <f>VLOOKUP(B765,ResCat!$A$2:$B$269,2,FALSE)</f>
        <v>PPOIFP</v>
      </c>
      <c r="B765" s="68" t="str">
        <f>IF(ISNA(VLOOKUP(C765,COA!$A$2:$B$340,2,FALSE)),"XXX",VLOOKUP(C765,COA!$A$2:$B$340,2,FALSE))</f>
        <v>V53</v>
      </c>
      <c r="C765" s="149" t="str">
        <f t="shared" si="24"/>
        <v>0003-1001-0021</v>
      </c>
      <c r="D765" s="134" t="s">
        <v>463</v>
      </c>
      <c r="E765" s="134" t="s">
        <v>417</v>
      </c>
      <c r="F765" s="134" t="s">
        <v>490</v>
      </c>
      <c r="G765" s="134" t="s">
        <v>342</v>
      </c>
      <c r="H765" s="134" t="s">
        <v>1023</v>
      </c>
      <c r="I765" s="134" t="s">
        <v>1</v>
      </c>
      <c r="J765" s="135">
        <v>20919.560000000034</v>
      </c>
      <c r="K765" s="135">
        <v>1537.5600000000063</v>
      </c>
      <c r="L765" s="135">
        <v>2338.63</v>
      </c>
      <c r="M765" s="133" t="str">
        <f t="shared" si="23"/>
        <v>201609</v>
      </c>
    </row>
    <row r="766" spans="1:13" x14ac:dyDescent="0.25">
      <c r="A766" s="35" t="str">
        <f>VLOOKUP(B766,ResCat!$A$2:$B$269,2,FALSE)</f>
        <v>PPOIFP</v>
      </c>
      <c r="B766" s="68" t="str">
        <f>IF(ISNA(VLOOKUP(C766,COA!$A$2:$B$340,2,FALSE)),"XXX",VLOOKUP(C766,COA!$A$2:$B$340,2,FALSE))</f>
        <v>V53</v>
      </c>
      <c r="C766" s="149" t="str">
        <f t="shared" si="24"/>
        <v>0003-1001-0021</v>
      </c>
      <c r="D766" s="134" t="s">
        <v>463</v>
      </c>
      <c r="E766" s="134" t="s">
        <v>417</v>
      </c>
      <c r="F766" s="134" t="s">
        <v>490</v>
      </c>
      <c r="G766" s="134" t="s">
        <v>316</v>
      </c>
      <c r="H766" s="134" t="s">
        <v>1023</v>
      </c>
      <c r="I766" s="134" t="s">
        <v>3</v>
      </c>
      <c r="J766" s="135">
        <v>4634.0599999999995</v>
      </c>
      <c r="K766" s="135">
        <v>-2428.1200000000035</v>
      </c>
      <c r="L766" s="135">
        <v>-5671.9099999999935</v>
      </c>
      <c r="M766" s="133" t="str">
        <f t="shared" si="23"/>
        <v>201610</v>
      </c>
    </row>
    <row r="767" spans="1:13" x14ac:dyDescent="0.25">
      <c r="A767" s="35" t="str">
        <f>VLOOKUP(B767,ResCat!$A$2:$B$269,2,FALSE)</f>
        <v>PPOIFP</v>
      </c>
      <c r="B767" s="68" t="str">
        <f>IF(ISNA(VLOOKUP(C767,COA!$A$2:$B$340,2,FALSE)),"XXX",VLOOKUP(C767,COA!$A$2:$B$340,2,FALSE))</f>
        <v>V53</v>
      </c>
      <c r="C767" s="149" t="str">
        <f t="shared" si="24"/>
        <v>0003-1001-0021</v>
      </c>
      <c r="D767" s="134" t="s">
        <v>463</v>
      </c>
      <c r="E767" s="134" t="s">
        <v>417</v>
      </c>
      <c r="F767" s="134" t="s">
        <v>490</v>
      </c>
      <c r="G767" s="134" t="s">
        <v>316</v>
      </c>
      <c r="H767" s="134" t="s">
        <v>1023</v>
      </c>
      <c r="I767" s="134" t="s">
        <v>368</v>
      </c>
      <c r="J767" s="135">
        <v>190</v>
      </c>
      <c r="K767" s="135">
        <v>0</v>
      </c>
      <c r="L767" s="135">
        <v>0</v>
      </c>
      <c r="M767" s="133" t="str">
        <f t="shared" si="23"/>
        <v>201610</v>
      </c>
    </row>
    <row r="768" spans="1:13" x14ac:dyDescent="0.25">
      <c r="A768" s="35" t="str">
        <f>VLOOKUP(B768,ResCat!$A$2:$B$269,2,FALSE)</f>
        <v>PPOIFP</v>
      </c>
      <c r="B768" s="68" t="str">
        <f>IF(ISNA(VLOOKUP(C768,COA!$A$2:$B$340,2,FALSE)),"XXX",VLOOKUP(C768,COA!$A$2:$B$340,2,FALSE))</f>
        <v>V53</v>
      </c>
      <c r="C768" s="149" t="str">
        <f t="shared" si="24"/>
        <v>0003-1001-0021</v>
      </c>
      <c r="D768" s="134" t="s">
        <v>463</v>
      </c>
      <c r="E768" s="134" t="s">
        <v>417</v>
      </c>
      <c r="F768" s="134" t="s">
        <v>490</v>
      </c>
      <c r="G768" s="134" t="s">
        <v>316</v>
      </c>
      <c r="H768" s="134" t="s">
        <v>1023</v>
      </c>
      <c r="I768" s="134" t="s">
        <v>0</v>
      </c>
      <c r="J768" s="135">
        <v>544249.27000000025</v>
      </c>
      <c r="K768" s="135">
        <v>86196.469999999943</v>
      </c>
      <c r="L768" s="135">
        <v>74216.830000000016</v>
      </c>
      <c r="M768" s="133" t="str">
        <f t="shared" si="23"/>
        <v>201610</v>
      </c>
    </row>
    <row r="769" spans="1:13" x14ac:dyDescent="0.25">
      <c r="A769" s="35" t="str">
        <f>VLOOKUP(B769,ResCat!$A$2:$B$269,2,FALSE)</f>
        <v>PPOIFP</v>
      </c>
      <c r="B769" s="68" t="str">
        <f>IF(ISNA(VLOOKUP(C769,COA!$A$2:$B$340,2,FALSE)),"XXX",VLOOKUP(C769,COA!$A$2:$B$340,2,FALSE))</f>
        <v>V53</v>
      </c>
      <c r="C769" s="149" t="str">
        <f t="shared" si="24"/>
        <v>0003-1001-0021</v>
      </c>
      <c r="D769" s="134" t="s">
        <v>463</v>
      </c>
      <c r="E769" s="134" t="s">
        <v>417</v>
      </c>
      <c r="F769" s="134" t="s">
        <v>490</v>
      </c>
      <c r="G769" s="134" t="s">
        <v>316</v>
      </c>
      <c r="H769" s="134" t="s">
        <v>1023</v>
      </c>
      <c r="I769" s="134" t="s">
        <v>336</v>
      </c>
      <c r="J769" s="135">
        <v>1276.95</v>
      </c>
      <c r="K769" s="135">
        <v>91.929999999999993</v>
      </c>
      <c r="L769" s="135">
        <v>24.91</v>
      </c>
      <c r="M769" s="133" t="str">
        <f t="shared" si="23"/>
        <v>201610</v>
      </c>
    </row>
    <row r="770" spans="1:13" x14ac:dyDescent="0.25">
      <c r="A770" s="35" t="str">
        <f>VLOOKUP(B770,ResCat!$A$2:$B$269,2,FALSE)</f>
        <v>PPOIFP</v>
      </c>
      <c r="B770" s="68" t="str">
        <f>IF(ISNA(VLOOKUP(C770,COA!$A$2:$B$340,2,FALSE)),"XXX",VLOOKUP(C770,COA!$A$2:$B$340,2,FALSE))</f>
        <v>V53</v>
      </c>
      <c r="C770" s="149" t="str">
        <f t="shared" si="24"/>
        <v>0003-1001-0021</v>
      </c>
      <c r="D770" s="134" t="s">
        <v>463</v>
      </c>
      <c r="E770" s="134" t="s">
        <v>417</v>
      </c>
      <c r="F770" s="134" t="s">
        <v>490</v>
      </c>
      <c r="G770" s="134" t="s">
        <v>316</v>
      </c>
      <c r="H770" s="134" t="s">
        <v>1023</v>
      </c>
      <c r="I770" s="134" t="s">
        <v>2</v>
      </c>
      <c r="J770" s="135">
        <v>-41217.099999999991</v>
      </c>
      <c r="K770" s="135">
        <v>-22521.790000000234</v>
      </c>
      <c r="L770" s="135">
        <v>-32971.080000000147</v>
      </c>
      <c r="M770" s="133" t="str">
        <f t="shared" si="23"/>
        <v>201610</v>
      </c>
    </row>
    <row r="771" spans="1:13" x14ac:dyDescent="0.25">
      <c r="A771" s="35" t="str">
        <f>VLOOKUP(B771,ResCat!$A$2:$B$269,2,FALSE)</f>
        <v>PPOIFP</v>
      </c>
      <c r="B771" s="68" t="str">
        <f>IF(ISNA(VLOOKUP(C771,COA!$A$2:$B$340,2,FALSE)),"XXX",VLOOKUP(C771,COA!$A$2:$B$340,2,FALSE))</f>
        <v>V53</v>
      </c>
      <c r="C771" s="149" t="str">
        <f t="shared" si="24"/>
        <v>0003-1001-0021</v>
      </c>
      <c r="D771" s="134" t="s">
        <v>463</v>
      </c>
      <c r="E771" s="134" t="s">
        <v>417</v>
      </c>
      <c r="F771" s="134" t="s">
        <v>490</v>
      </c>
      <c r="G771" s="134" t="s">
        <v>316</v>
      </c>
      <c r="H771" s="134" t="s">
        <v>1023</v>
      </c>
      <c r="I771" s="134" t="s">
        <v>1</v>
      </c>
      <c r="J771" s="135">
        <v>-4654.130000000001</v>
      </c>
      <c r="K771" s="135">
        <v>23127.279999999992</v>
      </c>
      <c r="L771" s="135">
        <v>19879.989999999969</v>
      </c>
      <c r="M771" s="133" t="str">
        <f t="shared" si="23"/>
        <v>201610</v>
      </c>
    </row>
    <row r="772" spans="1:13" x14ac:dyDescent="0.25">
      <c r="A772" s="35" t="str">
        <f>VLOOKUP(B772,ResCat!$A$2:$B$269,2,FALSE)</f>
        <v>PPOIFP</v>
      </c>
      <c r="B772" s="68" t="str">
        <f>IF(ISNA(VLOOKUP(C772,COA!$A$2:$B$340,2,FALSE)),"XXX",VLOOKUP(C772,COA!$A$2:$B$340,2,FALSE))</f>
        <v>V53</v>
      </c>
      <c r="C772" s="149" t="str">
        <f t="shared" si="24"/>
        <v>0003-1001-0021</v>
      </c>
      <c r="D772" s="134" t="s">
        <v>463</v>
      </c>
      <c r="E772" s="134" t="s">
        <v>417</v>
      </c>
      <c r="F772" s="134" t="s">
        <v>490</v>
      </c>
      <c r="G772" s="134" t="s">
        <v>318</v>
      </c>
      <c r="H772" s="134" t="s">
        <v>1023</v>
      </c>
      <c r="I772" s="134" t="s">
        <v>3</v>
      </c>
      <c r="J772" s="135">
        <v>-16041.939999999995</v>
      </c>
      <c r="K772" s="135">
        <v>-10176.760000000004</v>
      </c>
      <c r="L772" s="135">
        <v>-10801.130000000001</v>
      </c>
      <c r="M772" s="133" t="str">
        <f t="shared" ref="M772:M835" si="25">IF(G772&lt;$M$1,$M$1,G772)</f>
        <v>201611</v>
      </c>
    </row>
    <row r="773" spans="1:13" x14ac:dyDescent="0.25">
      <c r="A773" s="35" t="str">
        <f>VLOOKUP(B773,ResCat!$A$2:$B$269,2,FALSE)</f>
        <v>PPOIFP</v>
      </c>
      <c r="B773" s="68" t="str">
        <f>IF(ISNA(VLOOKUP(C773,COA!$A$2:$B$340,2,FALSE)),"XXX",VLOOKUP(C773,COA!$A$2:$B$340,2,FALSE))</f>
        <v>V53</v>
      </c>
      <c r="C773" s="149" t="str">
        <f t="shared" ref="C773:C836" si="26">D773&amp;"-"&amp;E773&amp;"-"&amp;F773</f>
        <v>0003-1001-0021</v>
      </c>
      <c r="D773" s="134" t="s">
        <v>463</v>
      </c>
      <c r="E773" s="134" t="s">
        <v>417</v>
      </c>
      <c r="F773" s="134" t="s">
        <v>490</v>
      </c>
      <c r="G773" s="134" t="s">
        <v>318</v>
      </c>
      <c r="H773" s="134" t="s">
        <v>1023</v>
      </c>
      <c r="I773" s="134" t="s">
        <v>368</v>
      </c>
      <c r="J773" s="135">
        <v>24</v>
      </c>
      <c r="K773" s="135">
        <v>24</v>
      </c>
      <c r="L773" s="135">
        <v>0</v>
      </c>
      <c r="M773" s="133" t="str">
        <f t="shared" si="25"/>
        <v>201611</v>
      </c>
    </row>
    <row r="774" spans="1:13" x14ac:dyDescent="0.25">
      <c r="A774" s="35" t="str">
        <f>VLOOKUP(B774,ResCat!$A$2:$B$269,2,FALSE)</f>
        <v>PPOIFP</v>
      </c>
      <c r="B774" s="68" t="str">
        <f>IF(ISNA(VLOOKUP(C774,COA!$A$2:$B$340,2,FALSE)),"XXX",VLOOKUP(C774,COA!$A$2:$B$340,2,FALSE))</f>
        <v>V53</v>
      </c>
      <c r="C774" s="149" t="str">
        <f t="shared" si="26"/>
        <v>0003-1001-0021</v>
      </c>
      <c r="D774" s="134" t="s">
        <v>463</v>
      </c>
      <c r="E774" s="134" t="s">
        <v>417</v>
      </c>
      <c r="F774" s="134" t="s">
        <v>490</v>
      </c>
      <c r="G774" s="134" t="s">
        <v>318</v>
      </c>
      <c r="H774" s="134" t="s">
        <v>1023</v>
      </c>
      <c r="I774" s="134" t="s">
        <v>0</v>
      </c>
      <c r="J774" s="135">
        <v>-19865.790000000037</v>
      </c>
      <c r="K774" s="135">
        <v>291369.02</v>
      </c>
      <c r="L774" s="135">
        <v>285032.53000000009</v>
      </c>
      <c r="M774" s="133" t="str">
        <f t="shared" si="25"/>
        <v>201611</v>
      </c>
    </row>
    <row r="775" spans="1:13" x14ac:dyDescent="0.25">
      <c r="A775" s="35" t="str">
        <f>VLOOKUP(B775,ResCat!$A$2:$B$269,2,FALSE)</f>
        <v>PPOIFP</v>
      </c>
      <c r="B775" s="68" t="str">
        <f>IF(ISNA(VLOOKUP(C775,COA!$A$2:$B$340,2,FALSE)),"XXX",VLOOKUP(C775,COA!$A$2:$B$340,2,FALSE))</f>
        <v>V53</v>
      </c>
      <c r="C775" s="149" t="str">
        <f t="shared" si="26"/>
        <v>0003-1001-0021</v>
      </c>
      <c r="D775" s="134" t="s">
        <v>463</v>
      </c>
      <c r="E775" s="134" t="s">
        <v>417</v>
      </c>
      <c r="F775" s="134" t="s">
        <v>490</v>
      </c>
      <c r="G775" s="134" t="s">
        <v>318</v>
      </c>
      <c r="H775" s="134" t="s">
        <v>1023</v>
      </c>
      <c r="I775" s="134" t="s">
        <v>336</v>
      </c>
      <c r="J775" s="135">
        <v>3754.8399999999997</v>
      </c>
      <c r="K775" s="135">
        <v>271.74</v>
      </c>
      <c r="L775" s="135">
        <v>249.30999999999997</v>
      </c>
      <c r="M775" s="133" t="str">
        <f t="shared" si="25"/>
        <v>201611</v>
      </c>
    </row>
    <row r="776" spans="1:13" x14ac:dyDescent="0.25">
      <c r="A776" s="35" t="str">
        <f>VLOOKUP(B776,ResCat!$A$2:$B$269,2,FALSE)</f>
        <v>PPOIFP</v>
      </c>
      <c r="B776" s="68" t="str">
        <f>IF(ISNA(VLOOKUP(C776,COA!$A$2:$B$340,2,FALSE)),"XXX",VLOOKUP(C776,COA!$A$2:$B$340,2,FALSE))</f>
        <v>V53</v>
      </c>
      <c r="C776" s="149" t="str">
        <f t="shared" si="26"/>
        <v>0003-1001-0021</v>
      </c>
      <c r="D776" s="134" t="s">
        <v>463</v>
      </c>
      <c r="E776" s="134" t="s">
        <v>417</v>
      </c>
      <c r="F776" s="134" t="s">
        <v>490</v>
      </c>
      <c r="G776" s="134" t="s">
        <v>318</v>
      </c>
      <c r="H776" s="134" t="s">
        <v>1023</v>
      </c>
      <c r="I776" s="134" t="s">
        <v>2</v>
      </c>
      <c r="J776" s="135">
        <v>-110778.55999999997</v>
      </c>
      <c r="K776" s="135">
        <v>-45252.780000000159</v>
      </c>
      <c r="L776" s="135">
        <v>-48378.000000000167</v>
      </c>
      <c r="M776" s="133" t="str">
        <f t="shared" si="25"/>
        <v>201611</v>
      </c>
    </row>
    <row r="777" spans="1:13" x14ac:dyDescent="0.25">
      <c r="A777" s="35" t="str">
        <f>VLOOKUP(B777,ResCat!$A$2:$B$269,2,FALSE)</f>
        <v>PPOIFP</v>
      </c>
      <c r="B777" s="68" t="str">
        <f>IF(ISNA(VLOOKUP(C777,COA!$A$2:$B$340,2,FALSE)),"XXX",VLOOKUP(C777,COA!$A$2:$B$340,2,FALSE))</f>
        <v>V53</v>
      </c>
      <c r="C777" s="149" t="str">
        <f t="shared" si="26"/>
        <v>0003-1001-0021</v>
      </c>
      <c r="D777" s="134" t="s">
        <v>463</v>
      </c>
      <c r="E777" s="134" t="s">
        <v>417</v>
      </c>
      <c r="F777" s="134" t="s">
        <v>490</v>
      </c>
      <c r="G777" s="134" t="s">
        <v>318</v>
      </c>
      <c r="H777" s="134" t="s">
        <v>1023</v>
      </c>
      <c r="I777" s="134" t="s">
        <v>343</v>
      </c>
      <c r="J777" s="135">
        <v>32.5</v>
      </c>
      <c r="K777" s="135">
        <v>32.5</v>
      </c>
      <c r="L777" s="135">
        <v>17.5</v>
      </c>
      <c r="M777" s="133" t="str">
        <f t="shared" si="25"/>
        <v>201611</v>
      </c>
    </row>
    <row r="778" spans="1:13" x14ac:dyDescent="0.25">
      <c r="A778" s="35" t="str">
        <f>VLOOKUP(B778,ResCat!$A$2:$B$269,2,FALSE)</f>
        <v>PPOIFP</v>
      </c>
      <c r="B778" s="68" t="str">
        <f>IF(ISNA(VLOOKUP(C778,COA!$A$2:$B$340,2,FALSE)),"XXX",VLOOKUP(C778,COA!$A$2:$B$340,2,FALSE))</f>
        <v>V53</v>
      </c>
      <c r="C778" s="149" t="str">
        <f t="shared" si="26"/>
        <v>0003-1001-0021</v>
      </c>
      <c r="D778" s="134" t="s">
        <v>463</v>
      </c>
      <c r="E778" s="134" t="s">
        <v>417</v>
      </c>
      <c r="F778" s="134" t="s">
        <v>490</v>
      </c>
      <c r="G778" s="134" t="s">
        <v>318</v>
      </c>
      <c r="H778" s="134" t="s">
        <v>1023</v>
      </c>
      <c r="I778" s="134" t="s">
        <v>1</v>
      </c>
      <c r="J778" s="135">
        <v>60084.080000000009</v>
      </c>
      <c r="K778" s="135">
        <v>5290.9400000000005</v>
      </c>
      <c r="L778" s="135">
        <v>1339.2499999999993</v>
      </c>
      <c r="M778" s="133" t="str">
        <f t="shared" si="25"/>
        <v>201611</v>
      </c>
    </row>
    <row r="779" spans="1:13" x14ac:dyDescent="0.25">
      <c r="A779" s="35" t="str">
        <f>VLOOKUP(B779,ResCat!$A$2:$B$269,2,FALSE)</f>
        <v>PPOIFP</v>
      </c>
      <c r="B779" s="68" t="str">
        <f>IF(ISNA(VLOOKUP(C779,COA!$A$2:$B$340,2,FALSE)),"XXX",VLOOKUP(C779,COA!$A$2:$B$340,2,FALSE))</f>
        <v>V53</v>
      </c>
      <c r="C779" s="149" t="str">
        <f t="shared" si="26"/>
        <v>0003-1001-0021</v>
      </c>
      <c r="D779" s="134" t="s">
        <v>463</v>
      </c>
      <c r="E779" s="134" t="s">
        <v>417</v>
      </c>
      <c r="F779" s="134" t="s">
        <v>490</v>
      </c>
      <c r="G779" s="134" t="s">
        <v>320</v>
      </c>
      <c r="H779" s="134" t="s">
        <v>1023</v>
      </c>
      <c r="I779" s="134" t="s">
        <v>3</v>
      </c>
      <c r="J779" s="135">
        <v>24126.489999999994</v>
      </c>
      <c r="K779" s="135">
        <v>9491.5400000000373</v>
      </c>
      <c r="L779" s="135">
        <v>5753.7600000000193</v>
      </c>
      <c r="M779" s="133" t="str">
        <f t="shared" si="25"/>
        <v>201612</v>
      </c>
    </row>
    <row r="780" spans="1:13" x14ac:dyDescent="0.25">
      <c r="A780" s="35" t="str">
        <f>VLOOKUP(B780,ResCat!$A$2:$B$269,2,FALSE)</f>
        <v>PPOIFP</v>
      </c>
      <c r="B780" s="68" t="str">
        <f>IF(ISNA(VLOOKUP(C780,COA!$A$2:$B$340,2,FALSE)),"XXX",VLOOKUP(C780,COA!$A$2:$B$340,2,FALSE))</f>
        <v>V53</v>
      </c>
      <c r="C780" s="149" t="str">
        <f t="shared" si="26"/>
        <v>0003-1001-0021</v>
      </c>
      <c r="D780" s="134" t="s">
        <v>463</v>
      </c>
      <c r="E780" s="134" t="s">
        <v>417</v>
      </c>
      <c r="F780" s="134" t="s">
        <v>490</v>
      </c>
      <c r="G780" s="134" t="s">
        <v>320</v>
      </c>
      <c r="H780" s="134" t="s">
        <v>1023</v>
      </c>
      <c r="I780" s="134" t="s">
        <v>368</v>
      </c>
      <c r="J780" s="135">
        <v>2861</v>
      </c>
      <c r="K780" s="135">
        <v>175</v>
      </c>
      <c r="L780" s="135">
        <v>170.2</v>
      </c>
      <c r="M780" s="133" t="str">
        <f t="shared" si="25"/>
        <v>201612</v>
      </c>
    </row>
    <row r="781" spans="1:13" x14ac:dyDescent="0.25">
      <c r="A781" s="35" t="str">
        <f>VLOOKUP(B781,ResCat!$A$2:$B$269,2,FALSE)</f>
        <v>PPOIFP</v>
      </c>
      <c r="B781" s="68" t="str">
        <f>IF(ISNA(VLOOKUP(C781,COA!$A$2:$B$340,2,FALSE)),"XXX",VLOOKUP(C781,COA!$A$2:$B$340,2,FALSE))</f>
        <v>V53</v>
      </c>
      <c r="C781" s="149" t="str">
        <f t="shared" si="26"/>
        <v>0003-1001-0021</v>
      </c>
      <c r="D781" s="134" t="s">
        <v>463</v>
      </c>
      <c r="E781" s="134" t="s">
        <v>417</v>
      </c>
      <c r="F781" s="134" t="s">
        <v>490</v>
      </c>
      <c r="G781" s="134" t="s">
        <v>320</v>
      </c>
      <c r="H781" s="134" t="s">
        <v>1023</v>
      </c>
      <c r="I781" s="134" t="s">
        <v>0</v>
      </c>
      <c r="J781" s="135">
        <v>323205.50000000064</v>
      </c>
      <c r="K781" s="135">
        <v>170157.36999999988</v>
      </c>
      <c r="L781" s="135">
        <v>165159.25000000017</v>
      </c>
      <c r="M781" s="133" t="str">
        <f t="shared" si="25"/>
        <v>201612</v>
      </c>
    </row>
    <row r="782" spans="1:13" x14ac:dyDescent="0.25">
      <c r="A782" s="35" t="str">
        <f>VLOOKUP(B782,ResCat!$A$2:$B$269,2,FALSE)</f>
        <v>PPOIFP</v>
      </c>
      <c r="B782" s="68" t="str">
        <f>IF(ISNA(VLOOKUP(C782,COA!$A$2:$B$340,2,FALSE)),"XXX",VLOOKUP(C782,COA!$A$2:$B$340,2,FALSE))</f>
        <v>V53</v>
      </c>
      <c r="C782" s="149" t="str">
        <f t="shared" si="26"/>
        <v>0003-1001-0021</v>
      </c>
      <c r="D782" s="134" t="s">
        <v>463</v>
      </c>
      <c r="E782" s="134" t="s">
        <v>417</v>
      </c>
      <c r="F782" s="134" t="s">
        <v>490</v>
      </c>
      <c r="G782" s="134" t="s">
        <v>320</v>
      </c>
      <c r="H782" s="134" t="s">
        <v>1023</v>
      </c>
      <c r="I782" s="134" t="s">
        <v>336</v>
      </c>
      <c r="J782" s="135">
        <v>3807.8199999999997</v>
      </c>
      <c r="K782" s="135">
        <v>284.28999999999996</v>
      </c>
      <c r="L782" s="135">
        <v>269.28999999999996</v>
      </c>
      <c r="M782" s="133" t="str">
        <f t="shared" si="25"/>
        <v>201612</v>
      </c>
    </row>
    <row r="783" spans="1:13" x14ac:dyDescent="0.25">
      <c r="A783" s="35" t="str">
        <f>VLOOKUP(B783,ResCat!$A$2:$B$269,2,FALSE)</f>
        <v>PPOIFP</v>
      </c>
      <c r="B783" s="68" t="str">
        <f>IF(ISNA(VLOOKUP(C783,COA!$A$2:$B$340,2,FALSE)),"XXX",VLOOKUP(C783,COA!$A$2:$B$340,2,FALSE))</f>
        <v>V53</v>
      </c>
      <c r="C783" s="149" t="str">
        <f t="shared" si="26"/>
        <v>0003-1001-0021</v>
      </c>
      <c r="D783" s="134" t="s">
        <v>463</v>
      </c>
      <c r="E783" s="134" t="s">
        <v>417</v>
      </c>
      <c r="F783" s="134" t="s">
        <v>490</v>
      </c>
      <c r="G783" s="134" t="s">
        <v>320</v>
      </c>
      <c r="H783" s="134" t="s">
        <v>1023</v>
      </c>
      <c r="I783" s="134" t="s">
        <v>2</v>
      </c>
      <c r="J783" s="135">
        <v>35658.179999999978</v>
      </c>
      <c r="K783" s="135">
        <v>-12757.61000000001</v>
      </c>
      <c r="L783" s="135">
        <v>-13692.369999999995</v>
      </c>
      <c r="M783" s="133" t="str">
        <f t="shared" si="25"/>
        <v>201612</v>
      </c>
    </row>
    <row r="784" spans="1:13" x14ac:dyDescent="0.25">
      <c r="A784" s="35" t="str">
        <f>VLOOKUP(B784,ResCat!$A$2:$B$269,2,FALSE)</f>
        <v>PPOIFP</v>
      </c>
      <c r="B784" s="68" t="str">
        <f>IF(ISNA(VLOOKUP(C784,COA!$A$2:$B$340,2,FALSE)),"XXX",VLOOKUP(C784,COA!$A$2:$B$340,2,FALSE))</f>
        <v>V53</v>
      </c>
      <c r="C784" s="149" t="str">
        <f t="shared" si="26"/>
        <v>0003-1001-0021</v>
      </c>
      <c r="D784" s="134" t="s">
        <v>463</v>
      </c>
      <c r="E784" s="134" t="s">
        <v>417</v>
      </c>
      <c r="F784" s="134" t="s">
        <v>490</v>
      </c>
      <c r="G784" s="134" t="s">
        <v>320</v>
      </c>
      <c r="H784" s="134" t="s">
        <v>1023</v>
      </c>
      <c r="I784" s="134" t="s">
        <v>1</v>
      </c>
      <c r="J784" s="135">
        <v>42094.289999999986</v>
      </c>
      <c r="K784" s="135">
        <v>-14636.009999999955</v>
      </c>
      <c r="L784" s="135">
        <v>-23725.269999999975</v>
      </c>
      <c r="M784" s="133" t="str">
        <f t="shared" si="25"/>
        <v>201612</v>
      </c>
    </row>
    <row r="785" spans="1:13" x14ac:dyDescent="0.25">
      <c r="A785" s="35" t="str">
        <f>VLOOKUP(B785,ResCat!$A$2:$B$269,2,FALSE)</f>
        <v>PPOIFP</v>
      </c>
      <c r="B785" s="68" t="str">
        <f>IF(ISNA(VLOOKUP(C785,COA!$A$2:$B$340,2,FALSE)),"XXX",VLOOKUP(C785,COA!$A$2:$B$340,2,FALSE))</f>
        <v>V53</v>
      </c>
      <c r="C785" s="149" t="str">
        <f t="shared" si="26"/>
        <v>0003-1001-0021</v>
      </c>
      <c r="D785" s="134" t="s">
        <v>463</v>
      </c>
      <c r="E785" s="134" t="s">
        <v>417</v>
      </c>
      <c r="F785" s="134" t="s">
        <v>490</v>
      </c>
      <c r="G785" s="134" t="s">
        <v>322</v>
      </c>
      <c r="H785" s="134" t="s">
        <v>1023</v>
      </c>
      <c r="I785" s="134" t="s">
        <v>3</v>
      </c>
      <c r="J785" s="135">
        <v>47217.760000000009</v>
      </c>
      <c r="K785" s="135">
        <v>5561.4899999999798</v>
      </c>
      <c r="L785" s="135">
        <v>-719.70000000000061</v>
      </c>
      <c r="M785" s="133" t="str">
        <f t="shared" si="25"/>
        <v>201701</v>
      </c>
    </row>
    <row r="786" spans="1:13" x14ac:dyDescent="0.25">
      <c r="A786" s="35" t="str">
        <f>VLOOKUP(B786,ResCat!$A$2:$B$269,2,FALSE)</f>
        <v>PPOIFP</v>
      </c>
      <c r="B786" s="68" t="str">
        <f>IF(ISNA(VLOOKUP(C786,COA!$A$2:$B$340,2,FALSE)),"XXX",VLOOKUP(C786,COA!$A$2:$B$340,2,FALSE))</f>
        <v>V53</v>
      </c>
      <c r="C786" s="149" t="str">
        <f t="shared" si="26"/>
        <v>0003-1001-0021</v>
      </c>
      <c r="D786" s="134" t="s">
        <v>463</v>
      </c>
      <c r="E786" s="134" t="s">
        <v>417</v>
      </c>
      <c r="F786" s="134" t="s">
        <v>490</v>
      </c>
      <c r="G786" s="134" t="s">
        <v>322</v>
      </c>
      <c r="H786" s="134" t="s">
        <v>1023</v>
      </c>
      <c r="I786" s="134" t="s">
        <v>368</v>
      </c>
      <c r="J786" s="135">
        <v>2164</v>
      </c>
      <c r="K786" s="135">
        <v>300</v>
      </c>
      <c r="L786" s="135">
        <v>270</v>
      </c>
      <c r="M786" s="133" t="str">
        <f t="shared" si="25"/>
        <v>201701</v>
      </c>
    </row>
    <row r="787" spans="1:13" x14ac:dyDescent="0.25">
      <c r="A787" s="35" t="str">
        <f>VLOOKUP(B787,ResCat!$A$2:$B$269,2,FALSE)</f>
        <v>PPOIFP</v>
      </c>
      <c r="B787" s="68" t="str">
        <f>IF(ISNA(VLOOKUP(C787,COA!$A$2:$B$340,2,FALSE)),"XXX",VLOOKUP(C787,COA!$A$2:$B$340,2,FALSE))</f>
        <v>V53</v>
      </c>
      <c r="C787" s="149" t="str">
        <f t="shared" si="26"/>
        <v>0003-1001-0021</v>
      </c>
      <c r="D787" s="134" t="s">
        <v>463</v>
      </c>
      <c r="E787" s="134" t="s">
        <v>417</v>
      </c>
      <c r="F787" s="134" t="s">
        <v>490</v>
      </c>
      <c r="G787" s="134" t="s">
        <v>322</v>
      </c>
      <c r="H787" s="134" t="s">
        <v>1023</v>
      </c>
      <c r="I787" s="134" t="s">
        <v>0</v>
      </c>
      <c r="J787" s="135">
        <v>403176.20000000036</v>
      </c>
      <c r="K787" s="135">
        <v>249029.10000000015</v>
      </c>
      <c r="L787" s="135">
        <v>241192.18000000017</v>
      </c>
      <c r="M787" s="133" t="str">
        <f t="shared" si="25"/>
        <v>201701</v>
      </c>
    </row>
    <row r="788" spans="1:13" x14ac:dyDescent="0.25">
      <c r="A788" s="35" t="str">
        <f>VLOOKUP(B788,ResCat!$A$2:$B$269,2,FALSE)</f>
        <v>PPOIFP</v>
      </c>
      <c r="B788" s="68" t="str">
        <f>IF(ISNA(VLOOKUP(C788,COA!$A$2:$B$340,2,FALSE)),"XXX",VLOOKUP(C788,COA!$A$2:$B$340,2,FALSE))</f>
        <v>V53</v>
      </c>
      <c r="C788" s="149" t="str">
        <f t="shared" si="26"/>
        <v>0003-1001-0021</v>
      </c>
      <c r="D788" s="134" t="s">
        <v>463</v>
      </c>
      <c r="E788" s="134" t="s">
        <v>417</v>
      </c>
      <c r="F788" s="134" t="s">
        <v>490</v>
      </c>
      <c r="G788" s="134" t="s">
        <v>322</v>
      </c>
      <c r="H788" s="134" t="s">
        <v>1023</v>
      </c>
      <c r="I788" s="134" t="s">
        <v>336</v>
      </c>
      <c r="J788" s="135">
        <v>-47086.49</v>
      </c>
      <c r="K788" s="135">
        <v>-58.05000000000004</v>
      </c>
      <c r="L788" s="135">
        <v>231.73000000000008</v>
      </c>
      <c r="M788" s="133" t="str">
        <f t="shared" si="25"/>
        <v>201701</v>
      </c>
    </row>
    <row r="789" spans="1:13" x14ac:dyDescent="0.25">
      <c r="A789" s="35" t="str">
        <f>VLOOKUP(B789,ResCat!$A$2:$B$269,2,FALSE)</f>
        <v>PPOIFP</v>
      </c>
      <c r="B789" s="68" t="str">
        <f>IF(ISNA(VLOOKUP(C789,COA!$A$2:$B$340,2,FALSE)),"XXX",VLOOKUP(C789,COA!$A$2:$B$340,2,FALSE))</f>
        <v>V53</v>
      </c>
      <c r="C789" s="149" t="str">
        <f t="shared" si="26"/>
        <v>0003-1001-0021</v>
      </c>
      <c r="D789" s="134" t="s">
        <v>463</v>
      </c>
      <c r="E789" s="134" t="s">
        <v>417</v>
      </c>
      <c r="F789" s="134" t="s">
        <v>490</v>
      </c>
      <c r="G789" s="134" t="s">
        <v>322</v>
      </c>
      <c r="H789" s="134" t="s">
        <v>1023</v>
      </c>
      <c r="I789" s="134" t="s">
        <v>2</v>
      </c>
      <c r="J789" s="135">
        <v>279889.87999999983</v>
      </c>
      <c r="K789" s="135">
        <v>101278.22000000047</v>
      </c>
      <c r="L789" s="135">
        <v>82745.920000000115</v>
      </c>
      <c r="M789" s="133" t="str">
        <f t="shared" si="25"/>
        <v>201701</v>
      </c>
    </row>
    <row r="790" spans="1:13" x14ac:dyDescent="0.25">
      <c r="A790" s="35" t="str">
        <f>VLOOKUP(B790,ResCat!$A$2:$B$269,2,FALSE)</f>
        <v>PPOIFP</v>
      </c>
      <c r="B790" s="68" t="str">
        <f>IF(ISNA(VLOOKUP(C790,COA!$A$2:$B$340,2,FALSE)),"XXX",VLOOKUP(C790,COA!$A$2:$B$340,2,FALSE))</f>
        <v>V53</v>
      </c>
      <c r="C790" s="149" t="str">
        <f t="shared" si="26"/>
        <v>0003-1001-0021</v>
      </c>
      <c r="D790" s="134" t="s">
        <v>463</v>
      </c>
      <c r="E790" s="134" t="s">
        <v>417</v>
      </c>
      <c r="F790" s="134" t="s">
        <v>490</v>
      </c>
      <c r="G790" s="134" t="s">
        <v>322</v>
      </c>
      <c r="H790" s="134" t="s">
        <v>1023</v>
      </c>
      <c r="I790" s="134" t="s">
        <v>343</v>
      </c>
      <c r="J790" s="135">
        <v>579.33000000000004</v>
      </c>
      <c r="K790" s="135">
        <v>579.33000000000004</v>
      </c>
      <c r="L790" s="135">
        <v>564.33000000000004</v>
      </c>
      <c r="M790" s="133" t="str">
        <f t="shared" si="25"/>
        <v>201701</v>
      </c>
    </row>
    <row r="791" spans="1:13" x14ac:dyDescent="0.25">
      <c r="A791" s="35" t="str">
        <f>VLOOKUP(B791,ResCat!$A$2:$B$269,2,FALSE)</f>
        <v>PPOIFP</v>
      </c>
      <c r="B791" s="68" t="str">
        <f>IF(ISNA(VLOOKUP(C791,COA!$A$2:$B$340,2,FALSE)),"XXX",VLOOKUP(C791,COA!$A$2:$B$340,2,FALSE))</f>
        <v>V53</v>
      </c>
      <c r="C791" s="149" t="str">
        <f t="shared" si="26"/>
        <v>0003-1001-0021</v>
      </c>
      <c r="D791" s="134" t="s">
        <v>463</v>
      </c>
      <c r="E791" s="134" t="s">
        <v>417</v>
      </c>
      <c r="F791" s="134" t="s">
        <v>490</v>
      </c>
      <c r="G791" s="134" t="s">
        <v>322</v>
      </c>
      <c r="H791" s="134" t="s">
        <v>1023</v>
      </c>
      <c r="I791" s="134" t="s">
        <v>1</v>
      </c>
      <c r="J791" s="135">
        <v>98190.720000000045</v>
      </c>
      <c r="K791" s="135">
        <v>27638.259999999973</v>
      </c>
      <c r="L791" s="135">
        <v>23871.819999999992</v>
      </c>
      <c r="M791" s="133" t="str">
        <f t="shared" si="25"/>
        <v>201701</v>
      </c>
    </row>
    <row r="792" spans="1:13" x14ac:dyDescent="0.25">
      <c r="A792" s="35" t="str">
        <f>VLOOKUP(B792,ResCat!$A$2:$B$269,2,FALSE)</f>
        <v>PPOIFP</v>
      </c>
      <c r="B792" s="68" t="str">
        <f>IF(ISNA(VLOOKUP(C792,COA!$A$2:$B$340,2,FALSE)),"XXX",VLOOKUP(C792,COA!$A$2:$B$340,2,FALSE))</f>
        <v>V53</v>
      </c>
      <c r="C792" s="149" t="str">
        <f t="shared" si="26"/>
        <v>0003-1001-0021</v>
      </c>
      <c r="D792" s="134" t="s">
        <v>463</v>
      </c>
      <c r="E792" s="134" t="s">
        <v>417</v>
      </c>
      <c r="F792" s="134" t="s">
        <v>490</v>
      </c>
      <c r="G792" s="134" t="s">
        <v>324</v>
      </c>
      <c r="H792" s="134" t="s">
        <v>1023</v>
      </c>
      <c r="I792" s="134" t="s">
        <v>3</v>
      </c>
      <c r="J792" s="135">
        <v>104036.30000000003</v>
      </c>
      <c r="K792" s="135">
        <v>17897.000000000011</v>
      </c>
      <c r="L792" s="135">
        <v>16956.139999999985</v>
      </c>
      <c r="M792" s="133" t="str">
        <f t="shared" si="25"/>
        <v>201702</v>
      </c>
    </row>
    <row r="793" spans="1:13" x14ac:dyDescent="0.25">
      <c r="A793" s="35" t="str">
        <f>VLOOKUP(B793,ResCat!$A$2:$B$269,2,FALSE)</f>
        <v>PPOIFP</v>
      </c>
      <c r="B793" s="68" t="str">
        <f>IF(ISNA(VLOOKUP(C793,COA!$A$2:$B$340,2,FALSE)),"XXX",VLOOKUP(C793,COA!$A$2:$B$340,2,FALSE))</f>
        <v>V53</v>
      </c>
      <c r="C793" s="149" t="str">
        <f t="shared" si="26"/>
        <v>0003-1001-0021</v>
      </c>
      <c r="D793" s="134" t="s">
        <v>463</v>
      </c>
      <c r="E793" s="134" t="s">
        <v>417</v>
      </c>
      <c r="F793" s="134" t="s">
        <v>490</v>
      </c>
      <c r="G793" s="134" t="s">
        <v>324</v>
      </c>
      <c r="H793" s="134" t="s">
        <v>1023</v>
      </c>
      <c r="I793" s="134" t="s">
        <v>368</v>
      </c>
      <c r="J793" s="135">
        <v>8309</v>
      </c>
      <c r="K793" s="135">
        <v>2615</v>
      </c>
      <c r="L793" s="135">
        <v>2308.9999999999991</v>
      </c>
      <c r="M793" s="133" t="str">
        <f t="shared" si="25"/>
        <v>201702</v>
      </c>
    </row>
    <row r="794" spans="1:13" x14ac:dyDescent="0.25">
      <c r="A794" s="35" t="str">
        <f>VLOOKUP(B794,ResCat!$A$2:$B$269,2,FALSE)</f>
        <v>PPOIFP</v>
      </c>
      <c r="B794" s="68" t="str">
        <f>IF(ISNA(VLOOKUP(C794,COA!$A$2:$B$340,2,FALSE)),"XXX",VLOOKUP(C794,COA!$A$2:$B$340,2,FALSE))</f>
        <v>V53</v>
      </c>
      <c r="C794" s="149" t="str">
        <f t="shared" si="26"/>
        <v>0003-1001-0021</v>
      </c>
      <c r="D794" s="134" t="s">
        <v>463</v>
      </c>
      <c r="E794" s="134" t="s">
        <v>417</v>
      </c>
      <c r="F794" s="134" t="s">
        <v>490</v>
      </c>
      <c r="G794" s="134" t="s">
        <v>324</v>
      </c>
      <c r="H794" s="134" t="s">
        <v>1023</v>
      </c>
      <c r="I794" s="134" t="s">
        <v>0</v>
      </c>
      <c r="J794" s="135">
        <v>1064900.2200000014</v>
      </c>
      <c r="K794" s="135">
        <v>419924.84000000026</v>
      </c>
      <c r="L794" s="135">
        <v>342499.08999999991</v>
      </c>
      <c r="M794" s="133" t="str">
        <f t="shared" si="25"/>
        <v>201702</v>
      </c>
    </row>
    <row r="795" spans="1:13" x14ac:dyDescent="0.25">
      <c r="A795" s="35" t="str">
        <f>VLOOKUP(B795,ResCat!$A$2:$B$269,2,FALSE)</f>
        <v>PPOIFP</v>
      </c>
      <c r="B795" s="68" t="str">
        <f>IF(ISNA(VLOOKUP(C795,COA!$A$2:$B$340,2,FALSE)),"XXX",VLOOKUP(C795,COA!$A$2:$B$340,2,FALSE))</f>
        <v>V53</v>
      </c>
      <c r="C795" s="149" t="str">
        <f t="shared" si="26"/>
        <v>0003-1001-0021</v>
      </c>
      <c r="D795" s="134" t="s">
        <v>463</v>
      </c>
      <c r="E795" s="134" t="s">
        <v>417</v>
      </c>
      <c r="F795" s="134" t="s">
        <v>490</v>
      </c>
      <c r="G795" s="134" t="s">
        <v>324</v>
      </c>
      <c r="H795" s="134" t="s">
        <v>1023</v>
      </c>
      <c r="I795" s="134" t="s">
        <v>336</v>
      </c>
      <c r="J795" s="135">
        <v>9562.9000000000033</v>
      </c>
      <c r="K795" s="135">
        <v>575.6099999999999</v>
      </c>
      <c r="L795" s="135">
        <v>415.14</v>
      </c>
      <c r="M795" s="133" t="str">
        <f t="shared" si="25"/>
        <v>201702</v>
      </c>
    </row>
    <row r="796" spans="1:13" x14ac:dyDescent="0.25">
      <c r="A796" s="35" t="str">
        <f>VLOOKUP(B796,ResCat!$A$2:$B$269,2,FALSE)</f>
        <v>PPOIFP</v>
      </c>
      <c r="B796" s="68" t="str">
        <f>IF(ISNA(VLOOKUP(C796,COA!$A$2:$B$340,2,FALSE)),"XXX",VLOOKUP(C796,COA!$A$2:$B$340,2,FALSE))</f>
        <v>V53</v>
      </c>
      <c r="C796" s="149" t="str">
        <f t="shared" si="26"/>
        <v>0003-1001-0021</v>
      </c>
      <c r="D796" s="134" t="s">
        <v>463</v>
      </c>
      <c r="E796" s="134" t="s">
        <v>417</v>
      </c>
      <c r="F796" s="134" t="s">
        <v>490</v>
      </c>
      <c r="G796" s="134" t="s">
        <v>324</v>
      </c>
      <c r="H796" s="134" t="s">
        <v>1023</v>
      </c>
      <c r="I796" s="134" t="s">
        <v>2</v>
      </c>
      <c r="J796" s="135">
        <v>468288.03999999992</v>
      </c>
      <c r="K796" s="135">
        <v>201460.01000000036</v>
      </c>
      <c r="L796" s="135">
        <v>168091.33000000045</v>
      </c>
      <c r="M796" s="133" t="str">
        <f t="shared" si="25"/>
        <v>201702</v>
      </c>
    </row>
    <row r="797" spans="1:13" x14ac:dyDescent="0.25">
      <c r="A797" s="35" t="str">
        <f>VLOOKUP(B797,ResCat!$A$2:$B$269,2,FALSE)</f>
        <v>PPOIFP</v>
      </c>
      <c r="B797" s="68" t="str">
        <f>IF(ISNA(VLOOKUP(C797,COA!$A$2:$B$340,2,FALSE)),"XXX",VLOOKUP(C797,COA!$A$2:$B$340,2,FALSE))</f>
        <v>V53</v>
      </c>
      <c r="C797" s="149" t="str">
        <f t="shared" si="26"/>
        <v>0003-1001-0021</v>
      </c>
      <c r="D797" s="134" t="s">
        <v>463</v>
      </c>
      <c r="E797" s="134" t="s">
        <v>417</v>
      </c>
      <c r="F797" s="134" t="s">
        <v>490</v>
      </c>
      <c r="G797" s="134" t="s">
        <v>324</v>
      </c>
      <c r="H797" s="134" t="s">
        <v>1023</v>
      </c>
      <c r="I797" s="134" t="s">
        <v>343</v>
      </c>
      <c r="J797" s="135">
        <v>453.53</v>
      </c>
      <c r="K797" s="135">
        <v>146.98999999999998</v>
      </c>
      <c r="L797" s="135">
        <v>184.66</v>
      </c>
      <c r="M797" s="133" t="str">
        <f t="shared" si="25"/>
        <v>201702</v>
      </c>
    </row>
    <row r="798" spans="1:13" x14ac:dyDescent="0.25">
      <c r="A798" s="35" t="str">
        <f>VLOOKUP(B798,ResCat!$A$2:$B$269,2,FALSE)</f>
        <v>PPOIFP</v>
      </c>
      <c r="B798" s="68" t="str">
        <f>IF(ISNA(VLOOKUP(C798,COA!$A$2:$B$340,2,FALSE)),"XXX",VLOOKUP(C798,COA!$A$2:$B$340,2,FALSE))</f>
        <v>V53</v>
      </c>
      <c r="C798" s="149" t="str">
        <f t="shared" si="26"/>
        <v>0003-1001-0021</v>
      </c>
      <c r="D798" s="134" t="s">
        <v>463</v>
      </c>
      <c r="E798" s="134" t="s">
        <v>417</v>
      </c>
      <c r="F798" s="134" t="s">
        <v>490</v>
      </c>
      <c r="G798" s="134" t="s">
        <v>324</v>
      </c>
      <c r="H798" s="134" t="s">
        <v>1023</v>
      </c>
      <c r="I798" s="134" t="s">
        <v>1</v>
      </c>
      <c r="J798" s="135">
        <v>233820.37999999992</v>
      </c>
      <c r="K798" s="135">
        <v>101977.64000000003</v>
      </c>
      <c r="L798" s="135">
        <v>96546.040000000008</v>
      </c>
      <c r="M798" s="133" t="str">
        <f t="shared" si="25"/>
        <v>201702</v>
      </c>
    </row>
    <row r="799" spans="1:13" x14ac:dyDescent="0.25">
      <c r="A799" s="35" t="str">
        <f>VLOOKUP(B799,ResCat!$A$2:$B$269,2,FALSE)</f>
        <v>PPOIFP</v>
      </c>
      <c r="B799" s="68" t="str">
        <f>IF(ISNA(VLOOKUP(C799,COA!$A$2:$B$340,2,FALSE)),"XXX",VLOOKUP(C799,COA!$A$2:$B$340,2,FALSE))</f>
        <v>V53</v>
      </c>
      <c r="C799" s="149" t="str">
        <f t="shared" si="26"/>
        <v>0003-1001-0021</v>
      </c>
      <c r="D799" s="134" t="s">
        <v>463</v>
      </c>
      <c r="E799" s="134" t="s">
        <v>417</v>
      </c>
      <c r="F799" s="134" t="s">
        <v>490</v>
      </c>
      <c r="G799" s="134" t="s">
        <v>326</v>
      </c>
      <c r="H799" s="134" t="s">
        <v>1023</v>
      </c>
      <c r="I799" s="134" t="s">
        <v>3</v>
      </c>
      <c r="J799" s="135">
        <v>96244.970000000059</v>
      </c>
      <c r="K799" s="135">
        <v>11274.08999999998</v>
      </c>
      <c r="L799" s="135">
        <v>4049.9</v>
      </c>
      <c r="M799" s="133" t="str">
        <f t="shared" si="25"/>
        <v>201703</v>
      </c>
    </row>
    <row r="800" spans="1:13" x14ac:dyDescent="0.25">
      <c r="A800" s="35" t="str">
        <f>VLOOKUP(B800,ResCat!$A$2:$B$269,2,FALSE)</f>
        <v>PPOIFP</v>
      </c>
      <c r="B800" s="68" t="str">
        <f>IF(ISNA(VLOOKUP(C800,COA!$A$2:$B$340,2,FALSE)),"XXX",VLOOKUP(C800,COA!$A$2:$B$340,2,FALSE))</f>
        <v>V53</v>
      </c>
      <c r="C800" s="149" t="str">
        <f t="shared" si="26"/>
        <v>0003-1001-0021</v>
      </c>
      <c r="D800" s="134" t="s">
        <v>463</v>
      </c>
      <c r="E800" s="134" t="s">
        <v>417</v>
      </c>
      <c r="F800" s="134" t="s">
        <v>490</v>
      </c>
      <c r="G800" s="134" t="s">
        <v>326</v>
      </c>
      <c r="H800" s="134" t="s">
        <v>1023</v>
      </c>
      <c r="I800" s="134" t="s">
        <v>368</v>
      </c>
      <c r="J800" s="135">
        <v>13149</v>
      </c>
      <c r="K800" s="135">
        <v>2462</v>
      </c>
      <c r="L800" s="135">
        <v>2245.5000000000005</v>
      </c>
      <c r="M800" s="133" t="str">
        <f t="shared" si="25"/>
        <v>201703</v>
      </c>
    </row>
    <row r="801" spans="1:13" x14ac:dyDescent="0.25">
      <c r="A801" s="35" t="str">
        <f>VLOOKUP(B801,ResCat!$A$2:$B$269,2,FALSE)</f>
        <v>PPOIFP</v>
      </c>
      <c r="B801" s="68" t="str">
        <f>IF(ISNA(VLOOKUP(C801,COA!$A$2:$B$340,2,FALSE)),"XXX",VLOOKUP(C801,COA!$A$2:$B$340,2,FALSE))</f>
        <v>V53</v>
      </c>
      <c r="C801" s="149" t="str">
        <f t="shared" si="26"/>
        <v>0003-1001-0021</v>
      </c>
      <c r="D801" s="134" t="s">
        <v>463</v>
      </c>
      <c r="E801" s="134" t="s">
        <v>417</v>
      </c>
      <c r="F801" s="134" t="s">
        <v>490</v>
      </c>
      <c r="G801" s="134" t="s">
        <v>326</v>
      </c>
      <c r="H801" s="134" t="s">
        <v>1023</v>
      </c>
      <c r="I801" s="134" t="s">
        <v>0</v>
      </c>
      <c r="J801" s="135">
        <v>1288203.7000000009</v>
      </c>
      <c r="K801" s="135">
        <v>748331.05999999994</v>
      </c>
      <c r="L801" s="135">
        <v>733793.46999999974</v>
      </c>
      <c r="M801" s="133" t="str">
        <f t="shared" si="25"/>
        <v>201703</v>
      </c>
    </row>
    <row r="802" spans="1:13" x14ac:dyDescent="0.25">
      <c r="A802" s="35" t="str">
        <f>VLOOKUP(B802,ResCat!$A$2:$B$269,2,FALSE)</f>
        <v>PPOIFP</v>
      </c>
      <c r="B802" s="68" t="str">
        <f>IF(ISNA(VLOOKUP(C802,COA!$A$2:$B$340,2,FALSE)),"XXX",VLOOKUP(C802,COA!$A$2:$B$340,2,FALSE))</f>
        <v>V53</v>
      </c>
      <c r="C802" s="149" t="str">
        <f t="shared" si="26"/>
        <v>0003-1001-0021</v>
      </c>
      <c r="D802" s="134" t="s">
        <v>463</v>
      </c>
      <c r="E802" s="134" t="s">
        <v>417</v>
      </c>
      <c r="F802" s="134" t="s">
        <v>490</v>
      </c>
      <c r="G802" s="134" t="s">
        <v>326</v>
      </c>
      <c r="H802" s="134" t="s">
        <v>1023</v>
      </c>
      <c r="I802" s="134" t="s">
        <v>336</v>
      </c>
      <c r="J802" s="135">
        <v>42881.619999999995</v>
      </c>
      <c r="K802" s="135">
        <v>913.12999999999988</v>
      </c>
      <c r="L802" s="135">
        <v>210.11000000000007</v>
      </c>
      <c r="M802" s="133" t="str">
        <f t="shared" si="25"/>
        <v>201703</v>
      </c>
    </row>
    <row r="803" spans="1:13" x14ac:dyDescent="0.25">
      <c r="A803" s="35" t="str">
        <f>VLOOKUP(B803,ResCat!$A$2:$B$269,2,FALSE)</f>
        <v>PPOIFP</v>
      </c>
      <c r="B803" s="68" t="str">
        <f>IF(ISNA(VLOOKUP(C803,COA!$A$2:$B$340,2,FALSE)),"XXX",VLOOKUP(C803,COA!$A$2:$B$340,2,FALSE))</f>
        <v>V53</v>
      </c>
      <c r="C803" s="149" t="str">
        <f t="shared" si="26"/>
        <v>0003-1001-0021</v>
      </c>
      <c r="D803" s="134" t="s">
        <v>463</v>
      </c>
      <c r="E803" s="134" t="s">
        <v>417</v>
      </c>
      <c r="F803" s="134" t="s">
        <v>490</v>
      </c>
      <c r="G803" s="134" t="s">
        <v>326</v>
      </c>
      <c r="H803" s="134" t="s">
        <v>1023</v>
      </c>
      <c r="I803" s="134" t="s">
        <v>2</v>
      </c>
      <c r="J803" s="135">
        <v>636404.13999999955</v>
      </c>
      <c r="K803" s="135">
        <v>243998.89000000063</v>
      </c>
      <c r="L803" s="135">
        <v>222278.0900000011</v>
      </c>
      <c r="M803" s="133" t="str">
        <f t="shared" si="25"/>
        <v>201703</v>
      </c>
    </row>
    <row r="804" spans="1:13" x14ac:dyDescent="0.25">
      <c r="A804" s="35" t="str">
        <f>VLOOKUP(B804,ResCat!$A$2:$B$269,2,FALSE)</f>
        <v>PPOIFP</v>
      </c>
      <c r="B804" s="68" t="str">
        <f>IF(ISNA(VLOOKUP(C804,COA!$A$2:$B$340,2,FALSE)),"XXX",VLOOKUP(C804,COA!$A$2:$B$340,2,FALSE))</f>
        <v>V53</v>
      </c>
      <c r="C804" s="149" t="str">
        <f t="shared" si="26"/>
        <v>0003-1001-0021</v>
      </c>
      <c r="D804" s="134" t="s">
        <v>463</v>
      </c>
      <c r="E804" s="134" t="s">
        <v>417</v>
      </c>
      <c r="F804" s="134" t="s">
        <v>490</v>
      </c>
      <c r="G804" s="134" t="s">
        <v>326</v>
      </c>
      <c r="H804" s="134" t="s">
        <v>1023</v>
      </c>
      <c r="I804" s="134" t="s">
        <v>343</v>
      </c>
      <c r="J804" s="135">
        <v>273.68000000000006</v>
      </c>
      <c r="K804" s="135">
        <v>342.40999999999997</v>
      </c>
      <c r="L804" s="135">
        <v>313.46000000000004</v>
      </c>
      <c r="M804" s="133" t="str">
        <f t="shared" si="25"/>
        <v>201703</v>
      </c>
    </row>
    <row r="805" spans="1:13" x14ac:dyDescent="0.25">
      <c r="A805" s="35" t="str">
        <f>VLOOKUP(B805,ResCat!$A$2:$B$269,2,FALSE)</f>
        <v>PPOIFP</v>
      </c>
      <c r="B805" s="68" t="str">
        <f>IF(ISNA(VLOOKUP(C805,COA!$A$2:$B$340,2,FALSE)),"XXX",VLOOKUP(C805,COA!$A$2:$B$340,2,FALSE))</f>
        <v>V53</v>
      </c>
      <c r="C805" s="149" t="str">
        <f t="shared" si="26"/>
        <v>0003-1001-0021</v>
      </c>
      <c r="D805" s="134" t="s">
        <v>463</v>
      </c>
      <c r="E805" s="134" t="s">
        <v>417</v>
      </c>
      <c r="F805" s="134" t="s">
        <v>490</v>
      </c>
      <c r="G805" s="134" t="s">
        <v>326</v>
      </c>
      <c r="H805" s="134" t="s">
        <v>1023</v>
      </c>
      <c r="I805" s="134" t="s">
        <v>1</v>
      </c>
      <c r="J805" s="135">
        <v>65675.13</v>
      </c>
      <c r="K805" s="135">
        <v>39756.21999999995</v>
      </c>
      <c r="L805" s="135">
        <v>41387.249999999993</v>
      </c>
      <c r="M805" s="133" t="str">
        <f t="shared" si="25"/>
        <v>201703</v>
      </c>
    </row>
    <row r="806" spans="1:13" x14ac:dyDescent="0.25">
      <c r="A806" s="35" t="str">
        <f>VLOOKUP(B806,ResCat!$A$2:$B$269,2,FALSE)</f>
        <v>PPOIFP</v>
      </c>
      <c r="B806" s="68" t="str">
        <f>IF(ISNA(VLOOKUP(C806,COA!$A$2:$B$340,2,FALSE)),"XXX",VLOOKUP(C806,COA!$A$2:$B$340,2,FALSE))</f>
        <v>V53</v>
      </c>
      <c r="C806" s="149" t="str">
        <f t="shared" si="26"/>
        <v>0003-1001-0021</v>
      </c>
      <c r="D806" s="134" t="s">
        <v>463</v>
      </c>
      <c r="E806" s="134" t="s">
        <v>417</v>
      </c>
      <c r="F806" s="134" t="s">
        <v>490</v>
      </c>
      <c r="G806" s="134" t="s">
        <v>328</v>
      </c>
      <c r="H806" s="134" t="s">
        <v>1023</v>
      </c>
      <c r="I806" s="134" t="s">
        <v>3</v>
      </c>
      <c r="J806" s="135">
        <v>100349.1699999999</v>
      </c>
      <c r="K806" s="135">
        <v>19627.019999999975</v>
      </c>
      <c r="L806" s="135">
        <v>16925.809999999976</v>
      </c>
      <c r="M806" s="133" t="str">
        <f t="shared" si="25"/>
        <v>201704</v>
      </c>
    </row>
    <row r="807" spans="1:13" x14ac:dyDescent="0.25">
      <c r="A807" s="35" t="str">
        <f>VLOOKUP(B807,ResCat!$A$2:$B$269,2,FALSE)</f>
        <v>PPOIFP</v>
      </c>
      <c r="B807" s="68" t="str">
        <f>IF(ISNA(VLOOKUP(C807,COA!$A$2:$B$340,2,FALSE)),"XXX",VLOOKUP(C807,COA!$A$2:$B$340,2,FALSE))</f>
        <v>V53</v>
      </c>
      <c r="C807" s="149" t="str">
        <f t="shared" si="26"/>
        <v>0003-1001-0021</v>
      </c>
      <c r="D807" s="134" t="s">
        <v>463</v>
      </c>
      <c r="E807" s="134" t="s">
        <v>417</v>
      </c>
      <c r="F807" s="134" t="s">
        <v>490</v>
      </c>
      <c r="G807" s="134" t="s">
        <v>328</v>
      </c>
      <c r="H807" s="134" t="s">
        <v>1023</v>
      </c>
      <c r="I807" s="134" t="s">
        <v>368</v>
      </c>
      <c r="J807" s="135">
        <v>14812</v>
      </c>
      <c r="K807" s="135">
        <v>2298</v>
      </c>
      <c r="L807" s="135">
        <v>1855.9</v>
      </c>
      <c r="M807" s="133" t="str">
        <f t="shared" si="25"/>
        <v>201704</v>
      </c>
    </row>
    <row r="808" spans="1:13" x14ac:dyDescent="0.25">
      <c r="A808" s="35" t="str">
        <f>VLOOKUP(B808,ResCat!$A$2:$B$269,2,FALSE)</f>
        <v>PPOIFP</v>
      </c>
      <c r="B808" s="68" t="str">
        <f>IF(ISNA(VLOOKUP(C808,COA!$A$2:$B$340,2,FALSE)),"XXX",VLOOKUP(C808,COA!$A$2:$B$340,2,FALSE))</f>
        <v>V53</v>
      </c>
      <c r="C808" s="149" t="str">
        <f t="shared" si="26"/>
        <v>0003-1001-0021</v>
      </c>
      <c r="D808" s="134" t="s">
        <v>463</v>
      </c>
      <c r="E808" s="134" t="s">
        <v>417</v>
      </c>
      <c r="F808" s="134" t="s">
        <v>490</v>
      </c>
      <c r="G808" s="134" t="s">
        <v>328</v>
      </c>
      <c r="H808" s="134" t="s">
        <v>1023</v>
      </c>
      <c r="I808" s="134" t="s">
        <v>0</v>
      </c>
      <c r="J808" s="135">
        <v>239548.1299999998</v>
      </c>
      <c r="K808" s="135">
        <v>677918.55999999994</v>
      </c>
      <c r="L808" s="135">
        <v>678739.21999999986</v>
      </c>
      <c r="M808" s="133" t="str">
        <f t="shared" si="25"/>
        <v>201704</v>
      </c>
    </row>
    <row r="809" spans="1:13" x14ac:dyDescent="0.25">
      <c r="A809" s="35" t="str">
        <f>VLOOKUP(B809,ResCat!$A$2:$B$269,2,FALSE)</f>
        <v>PPOIFP</v>
      </c>
      <c r="B809" s="68" t="str">
        <f>IF(ISNA(VLOOKUP(C809,COA!$A$2:$B$340,2,FALSE)),"XXX",VLOOKUP(C809,COA!$A$2:$B$340,2,FALSE))</f>
        <v>V53</v>
      </c>
      <c r="C809" s="149" t="str">
        <f t="shared" si="26"/>
        <v>0003-1001-0021</v>
      </c>
      <c r="D809" s="134" t="s">
        <v>463</v>
      </c>
      <c r="E809" s="134" t="s">
        <v>417</v>
      </c>
      <c r="F809" s="134" t="s">
        <v>490</v>
      </c>
      <c r="G809" s="134" t="s">
        <v>328</v>
      </c>
      <c r="H809" s="134" t="s">
        <v>1023</v>
      </c>
      <c r="I809" s="134" t="s">
        <v>336</v>
      </c>
      <c r="J809" s="135">
        <v>18426.87</v>
      </c>
      <c r="K809" s="135">
        <v>1251.5199999999998</v>
      </c>
      <c r="L809" s="135">
        <v>1229.0799999999997</v>
      </c>
      <c r="M809" s="133" t="str">
        <f t="shared" si="25"/>
        <v>201704</v>
      </c>
    </row>
    <row r="810" spans="1:13" x14ac:dyDescent="0.25">
      <c r="A810" s="35" t="str">
        <f>VLOOKUP(B810,ResCat!$A$2:$B$269,2,FALSE)</f>
        <v>PPOIFP</v>
      </c>
      <c r="B810" s="68" t="str">
        <f>IF(ISNA(VLOOKUP(C810,COA!$A$2:$B$340,2,FALSE)),"XXX",VLOOKUP(C810,COA!$A$2:$B$340,2,FALSE))</f>
        <v>V53</v>
      </c>
      <c r="C810" s="149" t="str">
        <f t="shared" si="26"/>
        <v>0003-1001-0021</v>
      </c>
      <c r="D810" s="134" t="s">
        <v>463</v>
      </c>
      <c r="E810" s="134" t="s">
        <v>417</v>
      </c>
      <c r="F810" s="134" t="s">
        <v>490</v>
      </c>
      <c r="G810" s="134" t="s">
        <v>328</v>
      </c>
      <c r="H810" s="134" t="s">
        <v>1023</v>
      </c>
      <c r="I810" s="134" t="s">
        <v>2</v>
      </c>
      <c r="J810" s="135">
        <v>603465.23</v>
      </c>
      <c r="K810" s="135">
        <v>165031.66000000082</v>
      </c>
      <c r="L810" s="135">
        <v>143386.5500000008</v>
      </c>
      <c r="M810" s="133" t="str">
        <f t="shared" si="25"/>
        <v>201704</v>
      </c>
    </row>
    <row r="811" spans="1:13" x14ac:dyDescent="0.25">
      <c r="A811" s="35" t="str">
        <f>VLOOKUP(B811,ResCat!$A$2:$B$269,2,FALSE)</f>
        <v>PPOIFP</v>
      </c>
      <c r="B811" s="68" t="str">
        <f>IF(ISNA(VLOOKUP(C811,COA!$A$2:$B$340,2,FALSE)),"XXX",VLOOKUP(C811,COA!$A$2:$B$340,2,FALSE))</f>
        <v>V53</v>
      </c>
      <c r="C811" s="149" t="str">
        <f t="shared" si="26"/>
        <v>0003-1001-0021</v>
      </c>
      <c r="D811" s="134" t="s">
        <v>463</v>
      </c>
      <c r="E811" s="134" t="s">
        <v>417</v>
      </c>
      <c r="F811" s="134" t="s">
        <v>490</v>
      </c>
      <c r="G811" s="134" t="s">
        <v>328</v>
      </c>
      <c r="H811" s="134" t="s">
        <v>1023</v>
      </c>
      <c r="I811" s="134" t="s">
        <v>343</v>
      </c>
      <c r="J811" s="135">
        <v>-479.52000000000015</v>
      </c>
      <c r="K811" s="135">
        <v>-261.31</v>
      </c>
      <c r="L811" s="135">
        <v>-339.37</v>
      </c>
      <c r="M811" s="133" t="str">
        <f t="shared" si="25"/>
        <v>201704</v>
      </c>
    </row>
    <row r="812" spans="1:13" x14ac:dyDescent="0.25">
      <c r="A812" s="35" t="str">
        <f>VLOOKUP(B812,ResCat!$A$2:$B$269,2,FALSE)</f>
        <v>PPOIFP</v>
      </c>
      <c r="B812" s="68" t="str">
        <f>IF(ISNA(VLOOKUP(C812,COA!$A$2:$B$340,2,FALSE)),"XXX",VLOOKUP(C812,COA!$A$2:$B$340,2,FALSE))</f>
        <v>V53</v>
      </c>
      <c r="C812" s="149" t="str">
        <f t="shared" si="26"/>
        <v>0003-1001-0021</v>
      </c>
      <c r="D812" s="134" t="s">
        <v>463</v>
      </c>
      <c r="E812" s="134" t="s">
        <v>417</v>
      </c>
      <c r="F812" s="134" t="s">
        <v>490</v>
      </c>
      <c r="G812" s="134" t="s">
        <v>328</v>
      </c>
      <c r="H812" s="134" t="s">
        <v>1023</v>
      </c>
      <c r="I812" s="134" t="s">
        <v>1</v>
      </c>
      <c r="J812" s="135">
        <v>31165.14999999998</v>
      </c>
      <c r="K812" s="135">
        <v>27447.91999999998</v>
      </c>
      <c r="L812" s="135">
        <v>31755.920000000013</v>
      </c>
      <c r="M812" s="133" t="str">
        <f t="shared" si="25"/>
        <v>201704</v>
      </c>
    </row>
    <row r="813" spans="1:13" x14ac:dyDescent="0.25">
      <c r="A813" s="35" t="str">
        <f>VLOOKUP(B813,ResCat!$A$2:$B$269,2,FALSE)</f>
        <v>PPOIFP</v>
      </c>
      <c r="B813" s="68" t="str">
        <f>IF(ISNA(VLOOKUP(C813,COA!$A$2:$B$340,2,FALSE)),"XXX",VLOOKUP(C813,COA!$A$2:$B$340,2,FALSE))</f>
        <v>V53</v>
      </c>
      <c r="C813" s="149" t="str">
        <f t="shared" si="26"/>
        <v>0003-1001-0021</v>
      </c>
      <c r="D813" s="134" t="s">
        <v>463</v>
      </c>
      <c r="E813" s="134" t="s">
        <v>417</v>
      </c>
      <c r="F813" s="134" t="s">
        <v>490</v>
      </c>
      <c r="G813" s="134" t="s">
        <v>330</v>
      </c>
      <c r="H813" s="134" t="s">
        <v>1023</v>
      </c>
      <c r="I813" s="134" t="s">
        <v>3</v>
      </c>
      <c r="J813" s="135">
        <v>196598.30000000008</v>
      </c>
      <c r="K813" s="135">
        <v>115490.21000000014</v>
      </c>
      <c r="L813" s="135">
        <v>108636.60000000008</v>
      </c>
      <c r="M813" s="133" t="str">
        <f t="shared" si="25"/>
        <v>201705</v>
      </c>
    </row>
    <row r="814" spans="1:13" x14ac:dyDescent="0.25">
      <c r="A814" s="35" t="str">
        <f>VLOOKUP(B814,ResCat!$A$2:$B$269,2,FALSE)</f>
        <v>PPOIFP</v>
      </c>
      <c r="B814" s="68" t="str">
        <f>IF(ISNA(VLOOKUP(C814,COA!$A$2:$B$340,2,FALSE)),"XXX",VLOOKUP(C814,COA!$A$2:$B$340,2,FALSE))</f>
        <v>V53</v>
      </c>
      <c r="C814" s="149" t="str">
        <f t="shared" si="26"/>
        <v>0003-1001-0021</v>
      </c>
      <c r="D814" s="134" t="s">
        <v>463</v>
      </c>
      <c r="E814" s="134" t="s">
        <v>417</v>
      </c>
      <c r="F814" s="134" t="s">
        <v>490</v>
      </c>
      <c r="G814" s="134" t="s">
        <v>330</v>
      </c>
      <c r="H814" s="134" t="s">
        <v>1023</v>
      </c>
      <c r="I814" s="134" t="s">
        <v>368</v>
      </c>
      <c r="J814" s="135">
        <v>9763</v>
      </c>
      <c r="K814" s="135">
        <v>1235</v>
      </c>
      <c r="L814" s="135">
        <v>1222.1000000000001</v>
      </c>
      <c r="M814" s="133" t="str">
        <f t="shared" si="25"/>
        <v>201705</v>
      </c>
    </row>
    <row r="815" spans="1:13" x14ac:dyDescent="0.25">
      <c r="A815" s="35" t="str">
        <f>VLOOKUP(B815,ResCat!$A$2:$B$269,2,FALSE)</f>
        <v>PPOIFP</v>
      </c>
      <c r="B815" s="68" t="str">
        <f>IF(ISNA(VLOOKUP(C815,COA!$A$2:$B$340,2,FALSE)),"XXX",VLOOKUP(C815,COA!$A$2:$B$340,2,FALSE))</f>
        <v>V53</v>
      </c>
      <c r="C815" s="149" t="str">
        <f t="shared" si="26"/>
        <v>0003-1001-0021</v>
      </c>
      <c r="D815" s="134" t="s">
        <v>463</v>
      </c>
      <c r="E815" s="134" t="s">
        <v>417</v>
      </c>
      <c r="F815" s="134" t="s">
        <v>490</v>
      </c>
      <c r="G815" s="134" t="s">
        <v>330</v>
      </c>
      <c r="H815" s="134" t="s">
        <v>1023</v>
      </c>
      <c r="I815" s="134" t="s">
        <v>0</v>
      </c>
      <c r="J815" s="135">
        <v>2000873.14</v>
      </c>
      <c r="K815" s="135">
        <v>1217752.2199999997</v>
      </c>
      <c r="L815" s="135">
        <v>1144507.1499999997</v>
      </c>
      <c r="M815" s="133" t="str">
        <f t="shared" si="25"/>
        <v>201705</v>
      </c>
    </row>
    <row r="816" spans="1:13" x14ac:dyDescent="0.25">
      <c r="A816" s="35" t="str">
        <f>VLOOKUP(B816,ResCat!$A$2:$B$269,2,FALSE)</f>
        <v>PPOIFP</v>
      </c>
      <c r="B816" s="68" t="str">
        <f>IF(ISNA(VLOOKUP(C816,COA!$A$2:$B$340,2,FALSE)),"XXX",VLOOKUP(C816,COA!$A$2:$B$340,2,FALSE))</f>
        <v>V53</v>
      </c>
      <c r="C816" s="149" t="str">
        <f t="shared" si="26"/>
        <v>0003-1001-0021</v>
      </c>
      <c r="D816" s="134" t="s">
        <v>463</v>
      </c>
      <c r="E816" s="134" t="s">
        <v>417</v>
      </c>
      <c r="F816" s="134" t="s">
        <v>490</v>
      </c>
      <c r="G816" s="134" t="s">
        <v>330</v>
      </c>
      <c r="H816" s="134" t="s">
        <v>1023</v>
      </c>
      <c r="I816" s="134" t="s">
        <v>336</v>
      </c>
      <c r="J816" s="135">
        <v>-6079.43</v>
      </c>
      <c r="K816" s="135">
        <v>1704.21</v>
      </c>
      <c r="L816" s="135">
        <v>1268.3099999999997</v>
      </c>
      <c r="M816" s="133" t="str">
        <f t="shared" si="25"/>
        <v>201705</v>
      </c>
    </row>
    <row r="817" spans="1:13" x14ac:dyDescent="0.25">
      <c r="A817" s="35" t="str">
        <f>VLOOKUP(B817,ResCat!$A$2:$B$269,2,FALSE)</f>
        <v>PPOIFP</v>
      </c>
      <c r="B817" s="68" t="str">
        <f>IF(ISNA(VLOOKUP(C817,COA!$A$2:$B$340,2,FALSE)),"XXX",VLOOKUP(C817,COA!$A$2:$B$340,2,FALSE))</f>
        <v>V53</v>
      </c>
      <c r="C817" s="149" t="str">
        <f t="shared" si="26"/>
        <v>0003-1001-0021</v>
      </c>
      <c r="D817" s="134" t="s">
        <v>463</v>
      </c>
      <c r="E817" s="134" t="s">
        <v>417</v>
      </c>
      <c r="F817" s="134" t="s">
        <v>490</v>
      </c>
      <c r="G817" s="134" t="s">
        <v>330</v>
      </c>
      <c r="H817" s="134" t="s">
        <v>1023</v>
      </c>
      <c r="I817" s="134" t="s">
        <v>2</v>
      </c>
      <c r="J817" s="135">
        <v>549172.15999999922</v>
      </c>
      <c r="K817" s="135">
        <v>188400.94999999896</v>
      </c>
      <c r="L817" s="135">
        <v>156879.40999999907</v>
      </c>
      <c r="M817" s="133" t="str">
        <f t="shared" si="25"/>
        <v>201705</v>
      </c>
    </row>
    <row r="818" spans="1:13" x14ac:dyDescent="0.25">
      <c r="A818" s="35" t="str">
        <f>VLOOKUP(B818,ResCat!$A$2:$B$269,2,FALSE)</f>
        <v>PPOIFP</v>
      </c>
      <c r="B818" s="68" t="str">
        <f>IF(ISNA(VLOOKUP(C818,COA!$A$2:$B$340,2,FALSE)),"XXX",VLOOKUP(C818,COA!$A$2:$B$340,2,FALSE))</f>
        <v>V53</v>
      </c>
      <c r="C818" s="149" t="str">
        <f t="shared" si="26"/>
        <v>0003-1001-0021</v>
      </c>
      <c r="D818" s="134" t="s">
        <v>463</v>
      </c>
      <c r="E818" s="134" t="s">
        <v>417</v>
      </c>
      <c r="F818" s="134" t="s">
        <v>490</v>
      </c>
      <c r="G818" s="134" t="s">
        <v>330</v>
      </c>
      <c r="H818" s="134" t="s">
        <v>1023</v>
      </c>
      <c r="I818" s="134" t="s">
        <v>343</v>
      </c>
      <c r="J818" s="135">
        <v>330.76</v>
      </c>
      <c r="K818" s="135">
        <v>949.49</v>
      </c>
      <c r="L818" s="135">
        <v>904.49000000000012</v>
      </c>
      <c r="M818" s="133" t="str">
        <f t="shared" si="25"/>
        <v>201705</v>
      </c>
    </row>
    <row r="819" spans="1:13" x14ac:dyDescent="0.25">
      <c r="A819" s="35" t="str">
        <f>VLOOKUP(B819,ResCat!$A$2:$B$269,2,FALSE)</f>
        <v>PPOIFP</v>
      </c>
      <c r="B819" s="68" t="str">
        <f>IF(ISNA(VLOOKUP(C819,COA!$A$2:$B$340,2,FALSE)),"XXX",VLOOKUP(C819,COA!$A$2:$B$340,2,FALSE))</f>
        <v>V53</v>
      </c>
      <c r="C819" s="149" t="str">
        <f t="shared" si="26"/>
        <v>0003-1001-0021</v>
      </c>
      <c r="D819" s="134" t="s">
        <v>463</v>
      </c>
      <c r="E819" s="134" t="s">
        <v>417</v>
      </c>
      <c r="F819" s="134" t="s">
        <v>490</v>
      </c>
      <c r="G819" s="134" t="s">
        <v>330</v>
      </c>
      <c r="H819" s="134" t="s">
        <v>1023</v>
      </c>
      <c r="I819" s="134" t="s">
        <v>1</v>
      </c>
      <c r="J819" s="135">
        <v>78740.689999999915</v>
      </c>
      <c r="K819" s="135">
        <v>41700.869999999974</v>
      </c>
      <c r="L819" s="135">
        <v>43153.679999999957</v>
      </c>
      <c r="M819" s="133" t="str">
        <f t="shared" si="25"/>
        <v>201705</v>
      </c>
    </row>
    <row r="820" spans="1:13" x14ac:dyDescent="0.25">
      <c r="A820" s="35" t="str">
        <f>VLOOKUP(B820,ResCat!$A$2:$B$269,2,FALSE)</f>
        <v>PPOIFP</v>
      </c>
      <c r="B820" s="68" t="str">
        <f>IF(ISNA(VLOOKUP(C820,COA!$A$2:$B$340,2,FALSE)),"XXX",VLOOKUP(C820,COA!$A$2:$B$340,2,FALSE))</f>
        <v>V53</v>
      </c>
      <c r="C820" s="149" t="str">
        <f t="shared" si="26"/>
        <v>0003-1001-0021</v>
      </c>
      <c r="D820" s="134" t="s">
        <v>463</v>
      </c>
      <c r="E820" s="134" t="s">
        <v>417</v>
      </c>
      <c r="F820" s="134" t="s">
        <v>490</v>
      </c>
      <c r="G820" s="134" t="s">
        <v>332</v>
      </c>
      <c r="H820" s="134" t="s">
        <v>1023</v>
      </c>
      <c r="I820" s="134" t="s">
        <v>3</v>
      </c>
      <c r="J820" s="135">
        <v>169677.83000000007</v>
      </c>
      <c r="K820" s="135">
        <v>45205.88</v>
      </c>
      <c r="L820" s="135">
        <v>37498.579999999994</v>
      </c>
      <c r="M820" s="133" t="str">
        <f t="shared" si="25"/>
        <v>201706</v>
      </c>
    </row>
    <row r="821" spans="1:13" x14ac:dyDescent="0.25">
      <c r="A821" s="35" t="str">
        <f>VLOOKUP(B821,ResCat!$A$2:$B$269,2,FALSE)</f>
        <v>PPOIFP</v>
      </c>
      <c r="B821" s="68" t="str">
        <f>IF(ISNA(VLOOKUP(C821,COA!$A$2:$B$340,2,FALSE)),"XXX",VLOOKUP(C821,COA!$A$2:$B$340,2,FALSE))</f>
        <v>V53</v>
      </c>
      <c r="C821" s="149" t="str">
        <f t="shared" si="26"/>
        <v>0003-1001-0021</v>
      </c>
      <c r="D821" s="134" t="s">
        <v>463</v>
      </c>
      <c r="E821" s="134" t="s">
        <v>417</v>
      </c>
      <c r="F821" s="134" t="s">
        <v>490</v>
      </c>
      <c r="G821" s="134" t="s">
        <v>332</v>
      </c>
      <c r="H821" s="134" t="s">
        <v>1023</v>
      </c>
      <c r="I821" s="134" t="s">
        <v>368</v>
      </c>
      <c r="J821" s="135">
        <v>27175.570000000003</v>
      </c>
      <c r="K821" s="135">
        <v>3604</v>
      </c>
      <c r="L821" s="135">
        <v>2616.6000000000004</v>
      </c>
      <c r="M821" s="133" t="str">
        <f t="shared" si="25"/>
        <v>201706</v>
      </c>
    </row>
    <row r="822" spans="1:13" x14ac:dyDescent="0.25">
      <c r="A822" s="35" t="str">
        <f>VLOOKUP(B822,ResCat!$A$2:$B$269,2,FALSE)</f>
        <v>PPOIFP</v>
      </c>
      <c r="B822" s="68" t="str">
        <f>IF(ISNA(VLOOKUP(C822,COA!$A$2:$B$340,2,FALSE)),"XXX",VLOOKUP(C822,COA!$A$2:$B$340,2,FALSE))</f>
        <v>V53</v>
      </c>
      <c r="C822" s="149" t="str">
        <f t="shared" si="26"/>
        <v>0003-1001-0021</v>
      </c>
      <c r="D822" s="134" t="s">
        <v>463</v>
      </c>
      <c r="E822" s="134" t="s">
        <v>417</v>
      </c>
      <c r="F822" s="134" t="s">
        <v>490</v>
      </c>
      <c r="G822" s="134" t="s">
        <v>332</v>
      </c>
      <c r="H822" s="134" t="s">
        <v>1023</v>
      </c>
      <c r="I822" s="134" t="s">
        <v>0</v>
      </c>
      <c r="J822" s="135">
        <v>2201637.2599999998</v>
      </c>
      <c r="K822" s="135">
        <v>892723.69000000088</v>
      </c>
      <c r="L822" s="135">
        <v>881280.86999999976</v>
      </c>
      <c r="M822" s="133" t="str">
        <f t="shared" si="25"/>
        <v>201706</v>
      </c>
    </row>
    <row r="823" spans="1:13" x14ac:dyDescent="0.25">
      <c r="A823" s="35" t="str">
        <f>VLOOKUP(B823,ResCat!$A$2:$B$269,2,FALSE)</f>
        <v>PPOIFP</v>
      </c>
      <c r="B823" s="68" t="str">
        <f>IF(ISNA(VLOOKUP(C823,COA!$A$2:$B$340,2,FALSE)),"XXX",VLOOKUP(C823,COA!$A$2:$B$340,2,FALSE))</f>
        <v>V53</v>
      </c>
      <c r="C823" s="149" t="str">
        <f t="shared" si="26"/>
        <v>0003-1001-0021</v>
      </c>
      <c r="D823" s="134" t="s">
        <v>463</v>
      </c>
      <c r="E823" s="134" t="s">
        <v>417</v>
      </c>
      <c r="F823" s="134" t="s">
        <v>490</v>
      </c>
      <c r="G823" s="134" t="s">
        <v>332</v>
      </c>
      <c r="H823" s="134" t="s">
        <v>1023</v>
      </c>
      <c r="I823" s="134" t="s">
        <v>336</v>
      </c>
      <c r="J823" s="135">
        <v>27781.96</v>
      </c>
      <c r="K823" s="135">
        <v>3178.01</v>
      </c>
      <c r="L823" s="135">
        <v>2865.2399999999993</v>
      </c>
      <c r="M823" s="133" t="str">
        <f t="shared" si="25"/>
        <v>201706</v>
      </c>
    </row>
    <row r="824" spans="1:13" x14ac:dyDescent="0.25">
      <c r="A824" s="35" t="str">
        <f>VLOOKUP(B824,ResCat!$A$2:$B$269,2,FALSE)</f>
        <v>PPOIFP</v>
      </c>
      <c r="B824" s="68" t="str">
        <f>IF(ISNA(VLOOKUP(C824,COA!$A$2:$B$340,2,FALSE)),"XXX",VLOOKUP(C824,COA!$A$2:$B$340,2,FALSE))</f>
        <v>V53</v>
      </c>
      <c r="C824" s="149" t="str">
        <f t="shared" si="26"/>
        <v>0003-1001-0021</v>
      </c>
      <c r="D824" s="134" t="s">
        <v>463</v>
      </c>
      <c r="E824" s="134" t="s">
        <v>417</v>
      </c>
      <c r="F824" s="134" t="s">
        <v>490</v>
      </c>
      <c r="G824" s="134" t="s">
        <v>332</v>
      </c>
      <c r="H824" s="134" t="s">
        <v>1023</v>
      </c>
      <c r="I824" s="134" t="s">
        <v>2</v>
      </c>
      <c r="J824" s="135">
        <v>795577.38000000024</v>
      </c>
      <c r="K824" s="135">
        <v>392530.90999999526</v>
      </c>
      <c r="L824" s="135">
        <v>345989.80999999819</v>
      </c>
      <c r="M824" s="133" t="str">
        <f t="shared" si="25"/>
        <v>201706</v>
      </c>
    </row>
    <row r="825" spans="1:13" x14ac:dyDescent="0.25">
      <c r="A825" s="35" t="str">
        <f>VLOOKUP(B825,ResCat!$A$2:$B$269,2,FALSE)</f>
        <v>PPOIFP</v>
      </c>
      <c r="B825" s="68" t="str">
        <f>IF(ISNA(VLOOKUP(C825,COA!$A$2:$B$340,2,FALSE)),"XXX",VLOOKUP(C825,COA!$A$2:$B$340,2,FALSE))</f>
        <v>V53</v>
      </c>
      <c r="C825" s="149" t="str">
        <f t="shared" si="26"/>
        <v>0003-1001-0021</v>
      </c>
      <c r="D825" s="134" t="s">
        <v>463</v>
      </c>
      <c r="E825" s="134" t="s">
        <v>417</v>
      </c>
      <c r="F825" s="134" t="s">
        <v>490</v>
      </c>
      <c r="G825" s="134" t="s">
        <v>332</v>
      </c>
      <c r="H825" s="134" t="s">
        <v>1023</v>
      </c>
      <c r="I825" s="134" t="s">
        <v>343</v>
      </c>
      <c r="J825" s="135">
        <v>1543.5</v>
      </c>
      <c r="K825" s="135">
        <v>1231.5600000000002</v>
      </c>
      <c r="L825" s="135">
        <v>1171.98</v>
      </c>
      <c r="M825" s="133" t="str">
        <f t="shared" si="25"/>
        <v>201706</v>
      </c>
    </row>
    <row r="826" spans="1:13" x14ac:dyDescent="0.25">
      <c r="A826" s="35" t="str">
        <f>VLOOKUP(B826,ResCat!$A$2:$B$269,2,FALSE)</f>
        <v>PPOIFP</v>
      </c>
      <c r="B826" s="68" t="str">
        <f>IF(ISNA(VLOOKUP(C826,COA!$A$2:$B$340,2,FALSE)),"XXX",VLOOKUP(C826,COA!$A$2:$B$340,2,FALSE))</f>
        <v>V53</v>
      </c>
      <c r="C826" s="149" t="str">
        <f t="shared" si="26"/>
        <v>0003-1001-0021</v>
      </c>
      <c r="D826" s="134" t="s">
        <v>463</v>
      </c>
      <c r="E826" s="134" t="s">
        <v>417</v>
      </c>
      <c r="F826" s="134" t="s">
        <v>490</v>
      </c>
      <c r="G826" s="134" t="s">
        <v>332</v>
      </c>
      <c r="H826" s="134" t="s">
        <v>1023</v>
      </c>
      <c r="I826" s="134" t="s">
        <v>1</v>
      </c>
      <c r="J826" s="135">
        <v>399831.73000000021</v>
      </c>
      <c r="K826" s="135">
        <v>46999.960000000043</v>
      </c>
      <c r="L826" s="135">
        <v>32079.350000000006</v>
      </c>
      <c r="M826" s="133" t="str">
        <f t="shared" si="25"/>
        <v>201706</v>
      </c>
    </row>
    <row r="827" spans="1:13" x14ac:dyDescent="0.25">
      <c r="A827" s="35" t="str">
        <f>VLOOKUP(B827,ResCat!$A$2:$B$269,2,FALSE)</f>
        <v>PPOIFP</v>
      </c>
      <c r="B827" s="68" t="str">
        <f>IF(ISNA(VLOOKUP(C827,COA!$A$2:$B$340,2,FALSE)),"XXX",VLOOKUP(C827,COA!$A$2:$B$340,2,FALSE))</f>
        <v>V53</v>
      </c>
      <c r="C827" s="149" t="str">
        <f t="shared" si="26"/>
        <v>0003-1001-0021</v>
      </c>
      <c r="D827" s="134" t="s">
        <v>463</v>
      </c>
      <c r="E827" s="134" t="s">
        <v>417</v>
      </c>
      <c r="F827" s="134" t="s">
        <v>490</v>
      </c>
      <c r="G827" s="134" t="s">
        <v>335</v>
      </c>
      <c r="H827" s="134" t="s">
        <v>1023</v>
      </c>
      <c r="I827" s="134" t="s">
        <v>3</v>
      </c>
      <c r="J827" s="135">
        <v>325595.1199999997</v>
      </c>
      <c r="K827" s="135">
        <v>109792.83000000037</v>
      </c>
      <c r="L827" s="135">
        <v>92468.700000000026</v>
      </c>
      <c r="M827" s="133" t="str">
        <f t="shared" si="25"/>
        <v>201707</v>
      </c>
    </row>
    <row r="828" spans="1:13" x14ac:dyDescent="0.25">
      <c r="A828" s="35" t="str">
        <f>VLOOKUP(B828,ResCat!$A$2:$B$269,2,FALSE)</f>
        <v>PPOIFP</v>
      </c>
      <c r="B828" s="68" t="str">
        <f>IF(ISNA(VLOOKUP(C828,COA!$A$2:$B$340,2,FALSE)),"XXX",VLOOKUP(C828,COA!$A$2:$B$340,2,FALSE))</f>
        <v>V53</v>
      </c>
      <c r="C828" s="149" t="str">
        <f t="shared" si="26"/>
        <v>0003-1001-0021</v>
      </c>
      <c r="D828" s="134" t="s">
        <v>463</v>
      </c>
      <c r="E828" s="134" t="s">
        <v>417</v>
      </c>
      <c r="F828" s="134" t="s">
        <v>490</v>
      </c>
      <c r="G828" s="134" t="s">
        <v>335</v>
      </c>
      <c r="H828" s="134" t="s">
        <v>1023</v>
      </c>
      <c r="I828" s="134" t="s">
        <v>368</v>
      </c>
      <c r="J828" s="135">
        <v>36936</v>
      </c>
      <c r="K828" s="135">
        <v>7450.8000000000011</v>
      </c>
      <c r="L828" s="135">
        <v>6364.4700000000021</v>
      </c>
      <c r="M828" s="133" t="str">
        <f t="shared" si="25"/>
        <v>201707</v>
      </c>
    </row>
    <row r="829" spans="1:13" x14ac:dyDescent="0.25">
      <c r="A829" s="35" t="str">
        <f>VLOOKUP(B829,ResCat!$A$2:$B$269,2,FALSE)</f>
        <v>PPOIFP</v>
      </c>
      <c r="B829" s="68" t="str">
        <f>IF(ISNA(VLOOKUP(C829,COA!$A$2:$B$340,2,FALSE)),"XXX",VLOOKUP(C829,COA!$A$2:$B$340,2,FALSE))</f>
        <v>V53</v>
      </c>
      <c r="C829" s="149" t="str">
        <f t="shared" si="26"/>
        <v>0003-1001-0021</v>
      </c>
      <c r="D829" s="134" t="s">
        <v>463</v>
      </c>
      <c r="E829" s="134" t="s">
        <v>417</v>
      </c>
      <c r="F829" s="134" t="s">
        <v>490</v>
      </c>
      <c r="G829" s="134" t="s">
        <v>335</v>
      </c>
      <c r="H829" s="134" t="s">
        <v>1023</v>
      </c>
      <c r="I829" s="134" t="s">
        <v>0</v>
      </c>
      <c r="J829" s="135">
        <v>5863796.6199999992</v>
      </c>
      <c r="K829" s="135">
        <v>2789554.8099999973</v>
      </c>
      <c r="L829" s="135">
        <v>2786326.5899999989</v>
      </c>
      <c r="M829" s="133" t="str">
        <f t="shared" si="25"/>
        <v>201707</v>
      </c>
    </row>
    <row r="830" spans="1:13" x14ac:dyDescent="0.25">
      <c r="A830" s="35" t="str">
        <f>VLOOKUP(B830,ResCat!$A$2:$B$269,2,FALSE)</f>
        <v>PPOIFP</v>
      </c>
      <c r="B830" s="68" t="str">
        <f>IF(ISNA(VLOOKUP(C830,COA!$A$2:$B$340,2,FALSE)),"XXX",VLOOKUP(C830,COA!$A$2:$B$340,2,FALSE))</f>
        <v>V53</v>
      </c>
      <c r="C830" s="149" t="str">
        <f t="shared" si="26"/>
        <v>0003-1001-0021</v>
      </c>
      <c r="D830" s="134" t="s">
        <v>463</v>
      </c>
      <c r="E830" s="134" t="s">
        <v>417</v>
      </c>
      <c r="F830" s="134" t="s">
        <v>490</v>
      </c>
      <c r="G830" s="134" t="s">
        <v>335</v>
      </c>
      <c r="H830" s="134" t="s">
        <v>1023</v>
      </c>
      <c r="I830" s="134" t="s">
        <v>336</v>
      </c>
      <c r="J830" s="135">
        <v>20833.14</v>
      </c>
      <c r="K830" s="135">
        <v>2397.8300000000004</v>
      </c>
      <c r="L830" s="135">
        <v>1974.6500000000005</v>
      </c>
      <c r="M830" s="133" t="str">
        <f t="shared" si="25"/>
        <v>201707</v>
      </c>
    </row>
    <row r="831" spans="1:13" x14ac:dyDescent="0.25">
      <c r="A831" s="35" t="str">
        <f>VLOOKUP(B831,ResCat!$A$2:$B$269,2,FALSE)</f>
        <v>PPOIFP</v>
      </c>
      <c r="B831" s="68" t="str">
        <f>IF(ISNA(VLOOKUP(C831,COA!$A$2:$B$340,2,FALSE)),"XXX",VLOOKUP(C831,COA!$A$2:$B$340,2,FALSE))</f>
        <v>V53</v>
      </c>
      <c r="C831" s="149" t="str">
        <f t="shared" si="26"/>
        <v>0003-1001-0021</v>
      </c>
      <c r="D831" s="134" t="s">
        <v>463</v>
      </c>
      <c r="E831" s="134" t="s">
        <v>417</v>
      </c>
      <c r="F831" s="134" t="s">
        <v>490</v>
      </c>
      <c r="G831" s="134" t="s">
        <v>335</v>
      </c>
      <c r="H831" s="134" t="s">
        <v>1023</v>
      </c>
      <c r="I831" s="134" t="s">
        <v>2</v>
      </c>
      <c r="J831" s="135">
        <v>1032240.5699999998</v>
      </c>
      <c r="K831" s="135">
        <v>461422.08999999508</v>
      </c>
      <c r="L831" s="135">
        <v>394617.99999999435</v>
      </c>
      <c r="M831" s="133" t="str">
        <f t="shared" si="25"/>
        <v>201707</v>
      </c>
    </row>
    <row r="832" spans="1:13" x14ac:dyDescent="0.25">
      <c r="A832" s="35" t="str">
        <f>VLOOKUP(B832,ResCat!$A$2:$B$269,2,FALSE)</f>
        <v>PPOIFP</v>
      </c>
      <c r="B832" s="68" t="str">
        <f>IF(ISNA(VLOOKUP(C832,COA!$A$2:$B$340,2,FALSE)),"XXX",VLOOKUP(C832,COA!$A$2:$B$340,2,FALSE))</f>
        <v>V53</v>
      </c>
      <c r="C832" s="149" t="str">
        <f t="shared" si="26"/>
        <v>0003-1001-0021</v>
      </c>
      <c r="D832" s="134" t="s">
        <v>463</v>
      </c>
      <c r="E832" s="134" t="s">
        <v>417</v>
      </c>
      <c r="F832" s="134" t="s">
        <v>490</v>
      </c>
      <c r="G832" s="134" t="s">
        <v>335</v>
      </c>
      <c r="H832" s="134" t="s">
        <v>1023</v>
      </c>
      <c r="I832" s="134" t="s">
        <v>343</v>
      </c>
      <c r="J832" s="135">
        <v>2184.56</v>
      </c>
      <c r="K832" s="135">
        <v>1710.4800000000005</v>
      </c>
      <c r="L832" s="135">
        <v>1583.78</v>
      </c>
      <c r="M832" s="133" t="str">
        <f t="shared" si="25"/>
        <v>201707</v>
      </c>
    </row>
    <row r="833" spans="1:13" x14ac:dyDescent="0.25">
      <c r="A833" s="35" t="str">
        <f>VLOOKUP(B833,ResCat!$A$2:$B$269,2,FALSE)</f>
        <v>PPOIFP</v>
      </c>
      <c r="B833" s="68" t="str">
        <f>IF(ISNA(VLOOKUP(C833,COA!$A$2:$B$340,2,FALSE)),"XXX",VLOOKUP(C833,COA!$A$2:$B$340,2,FALSE))</f>
        <v>V53</v>
      </c>
      <c r="C833" s="149" t="str">
        <f t="shared" si="26"/>
        <v>0003-1001-0021</v>
      </c>
      <c r="D833" s="134" t="s">
        <v>463</v>
      </c>
      <c r="E833" s="134" t="s">
        <v>417</v>
      </c>
      <c r="F833" s="134" t="s">
        <v>490</v>
      </c>
      <c r="G833" s="134" t="s">
        <v>335</v>
      </c>
      <c r="H833" s="134" t="s">
        <v>1023</v>
      </c>
      <c r="I833" s="134" t="s">
        <v>1</v>
      </c>
      <c r="J833" s="135">
        <v>651242.05999999959</v>
      </c>
      <c r="K833" s="135">
        <v>219159.58999999982</v>
      </c>
      <c r="L833" s="135">
        <v>211232.23999999979</v>
      </c>
      <c r="M833" s="133" t="str">
        <f t="shared" si="25"/>
        <v>201707</v>
      </c>
    </row>
    <row r="834" spans="1:13" x14ac:dyDescent="0.25">
      <c r="A834" s="35" t="str">
        <f>VLOOKUP(B834,ResCat!$A$2:$B$269,2,FALSE)</f>
        <v>PPOIFP</v>
      </c>
      <c r="B834" s="68" t="str">
        <f>IF(ISNA(VLOOKUP(C834,COA!$A$2:$B$340,2,FALSE)),"XXX",VLOOKUP(C834,COA!$A$2:$B$340,2,FALSE))</f>
        <v>V53</v>
      </c>
      <c r="C834" s="149" t="str">
        <f t="shared" si="26"/>
        <v>0003-1001-0021</v>
      </c>
      <c r="D834" s="134" t="s">
        <v>463</v>
      </c>
      <c r="E834" s="134" t="s">
        <v>417</v>
      </c>
      <c r="F834" s="134" t="s">
        <v>490</v>
      </c>
      <c r="G834" s="134" t="s">
        <v>4</v>
      </c>
      <c r="H834" s="134" t="s">
        <v>1023</v>
      </c>
      <c r="I834" s="134" t="s">
        <v>3</v>
      </c>
      <c r="J834" s="135">
        <v>618158.80000000028</v>
      </c>
      <c r="K834" s="135">
        <v>212164.93000000011</v>
      </c>
      <c r="L834" s="135">
        <v>172252.73000000016</v>
      </c>
      <c r="M834" s="133" t="str">
        <f t="shared" si="25"/>
        <v>201708</v>
      </c>
    </row>
    <row r="835" spans="1:13" x14ac:dyDescent="0.25">
      <c r="A835" s="35" t="str">
        <f>VLOOKUP(B835,ResCat!$A$2:$B$269,2,FALSE)</f>
        <v>PPOIFP</v>
      </c>
      <c r="B835" s="68" t="str">
        <f>IF(ISNA(VLOOKUP(C835,COA!$A$2:$B$340,2,FALSE)),"XXX",VLOOKUP(C835,COA!$A$2:$B$340,2,FALSE))</f>
        <v>V53</v>
      </c>
      <c r="C835" s="149" t="str">
        <f t="shared" si="26"/>
        <v>0003-1001-0021</v>
      </c>
      <c r="D835" s="134" t="s">
        <v>463</v>
      </c>
      <c r="E835" s="134" t="s">
        <v>417</v>
      </c>
      <c r="F835" s="134" t="s">
        <v>490</v>
      </c>
      <c r="G835" s="134" t="s">
        <v>4</v>
      </c>
      <c r="H835" s="134" t="s">
        <v>1023</v>
      </c>
      <c r="I835" s="134" t="s">
        <v>368</v>
      </c>
      <c r="J835" s="135">
        <v>21545</v>
      </c>
      <c r="K835" s="135">
        <v>4461</v>
      </c>
      <c r="L835" s="135">
        <v>3424.0999999999995</v>
      </c>
      <c r="M835" s="133" t="str">
        <f t="shared" si="25"/>
        <v>201708</v>
      </c>
    </row>
    <row r="836" spans="1:13" x14ac:dyDescent="0.25">
      <c r="A836" s="35" t="str">
        <f>VLOOKUP(B836,ResCat!$A$2:$B$269,2,FALSE)</f>
        <v>PPOIFP</v>
      </c>
      <c r="B836" s="68" t="str">
        <f>IF(ISNA(VLOOKUP(C836,COA!$A$2:$B$340,2,FALSE)),"XXX",VLOOKUP(C836,COA!$A$2:$B$340,2,FALSE))</f>
        <v>V53</v>
      </c>
      <c r="C836" s="149" t="str">
        <f t="shared" si="26"/>
        <v>0003-1001-0021</v>
      </c>
      <c r="D836" s="134" t="s">
        <v>463</v>
      </c>
      <c r="E836" s="134" t="s">
        <v>417</v>
      </c>
      <c r="F836" s="134" t="s">
        <v>490</v>
      </c>
      <c r="G836" s="134" t="s">
        <v>4</v>
      </c>
      <c r="H836" s="134" t="s">
        <v>1023</v>
      </c>
      <c r="I836" s="134" t="s">
        <v>0</v>
      </c>
      <c r="J836" s="135">
        <v>11325355.579999864</v>
      </c>
      <c r="K836" s="135">
        <v>2740401.8199999994</v>
      </c>
      <c r="L836" s="135">
        <v>2685138.2400000133</v>
      </c>
      <c r="M836" s="133" t="str">
        <f t="shared" ref="M836:M899" si="27">IF(G836&lt;$M$1,$M$1,G836)</f>
        <v>201708</v>
      </c>
    </row>
    <row r="837" spans="1:13" x14ac:dyDescent="0.25">
      <c r="A837" s="35" t="str">
        <f>VLOOKUP(B837,ResCat!$A$2:$B$269,2,FALSE)</f>
        <v>PPOIFP</v>
      </c>
      <c r="B837" s="68" t="str">
        <f>IF(ISNA(VLOOKUP(C837,COA!$A$2:$B$340,2,FALSE)),"XXX",VLOOKUP(C837,COA!$A$2:$B$340,2,FALSE))</f>
        <v>V53</v>
      </c>
      <c r="C837" s="149" t="str">
        <f t="shared" ref="C837:C900" si="28">D837&amp;"-"&amp;E837&amp;"-"&amp;F837</f>
        <v>0003-1001-0021</v>
      </c>
      <c r="D837" s="134" t="s">
        <v>463</v>
      </c>
      <c r="E837" s="134" t="s">
        <v>417</v>
      </c>
      <c r="F837" s="134" t="s">
        <v>490</v>
      </c>
      <c r="G837" s="134" t="s">
        <v>4</v>
      </c>
      <c r="H837" s="134" t="s">
        <v>1023</v>
      </c>
      <c r="I837" s="134" t="s">
        <v>336</v>
      </c>
      <c r="J837" s="135">
        <v>29194.199999999997</v>
      </c>
      <c r="K837" s="135">
        <v>10718.550000000001</v>
      </c>
      <c r="L837" s="135">
        <v>9363.7800000000025</v>
      </c>
      <c r="M837" s="133" t="str">
        <f t="shared" si="27"/>
        <v>201708</v>
      </c>
    </row>
    <row r="838" spans="1:13" x14ac:dyDescent="0.25">
      <c r="A838" s="35" t="str">
        <f>VLOOKUP(B838,ResCat!$A$2:$B$269,2,FALSE)</f>
        <v>PPOIFP</v>
      </c>
      <c r="B838" s="68" t="str">
        <f>IF(ISNA(VLOOKUP(C838,COA!$A$2:$B$340,2,FALSE)),"XXX",VLOOKUP(C838,COA!$A$2:$B$340,2,FALSE))</f>
        <v>V53</v>
      </c>
      <c r="C838" s="149" t="str">
        <f t="shared" si="28"/>
        <v>0003-1001-0021</v>
      </c>
      <c r="D838" s="134" t="s">
        <v>463</v>
      </c>
      <c r="E838" s="134" t="s">
        <v>417</v>
      </c>
      <c r="F838" s="134" t="s">
        <v>490</v>
      </c>
      <c r="G838" s="134" t="s">
        <v>4</v>
      </c>
      <c r="H838" s="134" t="s">
        <v>1023</v>
      </c>
      <c r="I838" s="134" t="s">
        <v>2</v>
      </c>
      <c r="J838" s="135">
        <v>1940161.0600000003</v>
      </c>
      <c r="K838" s="135">
        <v>769523.05999996793</v>
      </c>
      <c r="L838" s="135">
        <v>681734.52999997954</v>
      </c>
      <c r="M838" s="133" t="str">
        <f t="shared" si="27"/>
        <v>201708</v>
      </c>
    </row>
    <row r="839" spans="1:13" x14ac:dyDescent="0.25">
      <c r="A839" s="35" t="str">
        <f>VLOOKUP(B839,ResCat!$A$2:$B$269,2,FALSE)</f>
        <v>PPOIFP</v>
      </c>
      <c r="B839" s="68" t="str">
        <f>IF(ISNA(VLOOKUP(C839,COA!$A$2:$B$340,2,FALSE)),"XXX",VLOOKUP(C839,COA!$A$2:$B$340,2,FALSE))</f>
        <v>V53</v>
      </c>
      <c r="C839" s="149" t="str">
        <f t="shared" si="28"/>
        <v>0003-1001-0021</v>
      </c>
      <c r="D839" s="134" t="s">
        <v>463</v>
      </c>
      <c r="E839" s="134" t="s">
        <v>417</v>
      </c>
      <c r="F839" s="134" t="s">
        <v>490</v>
      </c>
      <c r="G839" s="134" t="s">
        <v>4</v>
      </c>
      <c r="H839" s="134" t="s">
        <v>1023</v>
      </c>
      <c r="I839" s="134" t="s">
        <v>343</v>
      </c>
      <c r="J839" s="135">
        <v>3441.79</v>
      </c>
      <c r="K839" s="135">
        <v>3096.22</v>
      </c>
      <c r="L839" s="135">
        <v>2923.22</v>
      </c>
      <c r="M839" s="133" t="str">
        <f t="shared" si="27"/>
        <v>201708</v>
      </c>
    </row>
    <row r="840" spans="1:13" x14ac:dyDescent="0.25">
      <c r="A840" s="35" t="str">
        <f>VLOOKUP(B840,ResCat!$A$2:$B$269,2,FALSE)</f>
        <v>PPOIFP</v>
      </c>
      <c r="B840" s="68" t="str">
        <f>IF(ISNA(VLOOKUP(C840,COA!$A$2:$B$340,2,FALSE)),"XXX",VLOOKUP(C840,COA!$A$2:$B$340,2,FALSE))</f>
        <v>V53</v>
      </c>
      <c r="C840" s="149" t="str">
        <f t="shared" si="28"/>
        <v>0003-1001-0021</v>
      </c>
      <c r="D840" s="134" t="s">
        <v>463</v>
      </c>
      <c r="E840" s="134" t="s">
        <v>417</v>
      </c>
      <c r="F840" s="134" t="s">
        <v>490</v>
      </c>
      <c r="G840" s="134" t="s">
        <v>4</v>
      </c>
      <c r="H840" s="134" t="s">
        <v>1023</v>
      </c>
      <c r="I840" s="134" t="s">
        <v>1</v>
      </c>
      <c r="J840" s="135">
        <v>684267.84999999986</v>
      </c>
      <c r="K840" s="135">
        <v>306893.76999999944</v>
      </c>
      <c r="L840" s="135">
        <v>296930.82999999949</v>
      </c>
      <c r="M840" s="133" t="str">
        <f t="shared" si="27"/>
        <v>201708</v>
      </c>
    </row>
    <row r="841" spans="1:13" x14ac:dyDescent="0.25">
      <c r="A841" s="35" t="str">
        <f>VLOOKUP(B841,ResCat!$A$2:$B$269,2,FALSE)</f>
        <v>PPOIFP</v>
      </c>
      <c r="B841" s="68" t="str">
        <f>IF(ISNA(VLOOKUP(C841,COA!$A$2:$B$340,2,FALSE)),"XXX",VLOOKUP(C841,COA!$A$2:$B$340,2,FALSE))</f>
        <v>V53</v>
      </c>
      <c r="C841" s="149" t="str">
        <f t="shared" si="28"/>
        <v>0003-1001-0021</v>
      </c>
      <c r="D841" s="134" t="s">
        <v>463</v>
      </c>
      <c r="E841" s="134" t="s">
        <v>417</v>
      </c>
      <c r="F841" s="134" t="s">
        <v>490</v>
      </c>
      <c r="G841" s="134" t="s">
        <v>511</v>
      </c>
      <c r="H841" s="134" t="s">
        <v>1023</v>
      </c>
      <c r="I841" s="134" t="s">
        <v>3</v>
      </c>
      <c r="J841" s="135">
        <v>794252.28999999736</v>
      </c>
      <c r="K841" s="135">
        <v>383413.03000000078</v>
      </c>
      <c r="L841" s="135">
        <v>343711.74000000057</v>
      </c>
      <c r="M841" s="133" t="str">
        <f t="shared" si="27"/>
        <v>201709</v>
      </c>
    </row>
    <row r="842" spans="1:13" x14ac:dyDescent="0.25">
      <c r="A842" s="35" t="str">
        <f>VLOOKUP(B842,ResCat!$A$2:$B$269,2,FALSE)</f>
        <v>PPOIFP</v>
      </c>
      <c r="B842" s="68" t="str">
        <f>IF(ISNA(VLOOKUP(C842,COA!$A$2:$B$340,2,FALSE)),"XXX",VLOOKUP(C842,COA!$A$2:$B$340,2,FALSE))</f>
        <v>V53</v>
      </c>
      <c r="C842" s="149" t="str">
        <f t="shared" si="28"/>
        <v>0003-1001-0021</v>
      </c>
      <c r="D842" s="134" t="s">
        <v>463</v>
      </c>
      <c r="E842" s="134" t="s">
        <v>417</v>
      </c>
      <c r="F842" s="134" t="s">
        <v>490</v>
      </c>
      <c r="G842" s="134" t="s">
        <v>511</v>
      </c>
      <c r="H842" s="134" t="s">
        <v>1023</v>
      </c>
      <c r="I842" s="134" t="s">
        <v>368</v>
      </c>
      <c r="J842" s="135">
        <v>23825</v>
      </c>
      <c r="K842" s="135">
        <v>6519.45</v>
      </c>
      <c r="L842" s="135">
        <v>5744.35</v>
      </c>
      <c r="M842" s="133" t="str">
        <f t="shared" si="27"/>
        <v>201709</v>
      </c>
    </row>
    <row r="843" spans="1:13" x14ac:dyDescent="0.25">
      <c r="A843" s="35" t="str">
        <f>VLOOKUP(B843,ResCat!$A$2:$B$269,2,FALSE)</f>
        <v>PPOIFP</v>
      </c>
      <c r="B843" s="68" t="str">
        <f>IF(ISNA(VLOOKUP(C843,COA!$A$2:$B$340,2,FALSE)),"XXX",VLOOKUP(C843,COA!$A$2:$B$340,2,FALSE))</f>
        <v>V53</v>
      </c>
      <c r="C843" s="149" t="str">
        <f t="shared" si="28"/>
        <v>0003-1001-0021</v>
      </c>
      <c r="D843" s="134" t="s">
        <v>463</v>
      </c>
      <c r="E843" s="134" t="s">
        <v>417</v>
      </c>
      <c r="F843" s="134" t="s">
        <v>490</v>
      </c>
      <c r="G843" s="134" t="s">
        <v>511</v>
      </c>
      <c r="H843" s="134" t="s">
        <v>1023</v>
      </c>
      <c r="I843" s="134" t="s">
        <v>0</v>
      </c>
      <c r="J843" s="135">
        <v>10005244.87999999</v>
      </c>
      <c r="K843" s="135">
        <v>4392733.959999999</v>
      </c>
      <c r="L843" s="135">
        <v>4342663.209999999</v>
      </c>
      <c r="M843" s="133" t="str">
        <f t="shared" si="27"/>
        <v>201709</v>
      </c>
    </row>
    <row r="844" spans="1:13" x14ac:dyDescent="0.25">
      <c r="A844" s="35" t="str">
        <f>VLOOKUP(B844,ResCat!$A$2:$B$269,2,FALSE)</f>
        <v>PPOIFP</v>
      </c>
      <c r="B844" s="68" t="str">
        <f>IF(ISNA(VLOOKUP(C844,COA!$A$2:$B$340,2,FALSE)),"XXX",VLOOKUP(C844,COA!$A$2:$B$340,2,FALSE))</f>
        <v>V53</v>
      </c>
      <c r="C844" s="149" t="str">
        <f t="shared" si="28"/>
        <v>0003-1001-0021</v>
      </c>
      <c r="D844" s="134" t="s">
        <v>463</v>
      </c>
      <c r="E844" s="134" t="s">
        <v>417</v>
      </c>
      <c r="F844" s="134" t="s">
        <v>490</v>
      </c>
      <c r="G844" s="134" t="s">
        <v>511</v>
      </c>
      <c r="H844" s="134" t="s">
        <v>1023</v>
      </c>
      <c r="I844" s="134" t="s">
        <v>336</v>
      </c>
      <c r="J844" s="135">
        <v>243200.15</v>
      </c>
      <c r="K844" s="135">
        <v>16095.209999999988</v>
      </c>
      <c r="L844" s="135">
        <v>15554.669999999993</v>
      </c>
      <c r="M844" s="133" t="str">
        <f t="shared" si="27"/>
        <v>201709</v>
      </c>
    </row>
    <row r="845" spans="1:13" x14ac:dyDescent="0.25">
      <c r="A845" s="35" t="str">
        <f>VLOOKUP(B845,ResCat!$A$2:$B$269,2,FALSE)</f>
        <v>PPOIFP</v>
      </c>
      <c r="B845" s="68" t="str">
        <f>IF(ISNA(VLOOKUP(C845,COA!$A$2:$B$340,2,FALSE)),"XXX",VLOOKUP(C845,COA!$A$2:$B$340,2,FALSE))</f>
        <v>V53</v>
      </c>
      <c r="C845" s="149" t="str">
        <f t="shared" si="28"/>
        <v>0003-1001-0021</v>
      </c>
      <c r="D845" s="134" t="s">
        <v>463</v>
      </c>
      <c r="E845" s="134" t="s">
        <v>417</v>
      </c>
      <c r="F845" s="134" t="s">
        <v>490</v>
      </c>
      <c r="G845" s="134" t="s">
        <v>511</v>
      </c>
      <c r="H845" s="134" t="s">
        <v>1023</v>
      </c>
      <c r="I845" s="134" t="s">
        <v>2</v>
      </c>
      <c r="J845" s="135">
        <v>2457076.6000000075</v>
      </c>
      <c r="K845" s="135">
        <v>988655.69000007398</v>
      </c>
      <c r="L845" s="135">
        <v>879051.84000007156</v>
      </c>
      <c r="M845" s="133" t="str">
        <f t="shared" si="27"/>
        <v>201709</v>
      </c>
    </row>
    <row r="846" spans="1:13" x14ac:dyDescent="0.25">
      <c r="A846" s="35" t="str">
        <f>VLOOKUP(B846,ResCat!$A$2:$B$269,2,FALSE)</f>
        <v>PPOIFP</v>
      </c>
      <c r="B846" s="68" t="str">
        <f>IF(ISNA(VLOOKUP(C846,COA!$A$2:$B$340,2,FALSE)),"XXX",VLOOKUP(C846,COA!$A$2:$B$340,2,FALSE))</f>
        <v>V53</v>
      </c>
      <c r="C846" s="149" t="str">
        <f t="shared" si="28"/>
        <v>0003-1001-0021</v>
      </c>
      <c r="D846" s="134" t="s">
        <v>463</v>
      </c>
      <c r="E846" s="134" t="s">
        <v>417</v>
      </c>
      <c r="F846" s="134" t="s">
        <v>490</v>
      </c>
      <c r="G846" s="134" t="s">
        <v>511</v>
      </c>
      <c r="H846" s="134" t="s">
        <v>1023</v>
      </c>
      <c r="I846" s="134" t="s">
        <v>343</v>
      </c>
      <c r="J846" s="135">
        <v>-287.76999999999987</v>
      </c>
      <c r="K846" s="135">
        <v>997.07000000000016</v>
      </c>
      <c r="L846" s="135">
        <v>1106.22</v>
      </c>
      <c r="M846" s="133" t="str">
        <f t="shared" si="27"/>
        <v>201709</v>
      </c>
    </row>
    <row r="847" spans="1:13" x14ac:dyDescent="0.25">
      <c r="A847" s="35" t="str">
        <f>VLOOKUP(B847,ResCat!$A$2:$B$269,2,FALSE)</f>
        <v>PPOIFP</v>
      </c>
      <c r="B847" s="68" t="str">
        <f>IF(ISNA(VLOOKUP(C847,COA!$A$2:$B$340,2,FALSE)),"XXX",VLOOKUP(C847,COA!$A$2:$B$340,2,FALSE))</f>
        <v>V53</v>
      </c>
      <c r="C847" s="149" t="str">
        <f t="shared" si="28"/>
        <v>0003-1001-0021</v>
      </c>
      <c r="D847" s="134" t="s">
        <v>463</v>
      </c>
      <c r="E847" s="134" t="s">
        <v>417</v>
      </c>
      <c r="F847" s="134" t="s">
        <v>490</v>
      </c>
      <c r="G847" s="134" t="s">
        <v>511</v>
      </c>
      <c r="H847" s="134" t="s">
        <v>1023</v>
      </c>
      <c r="I847" s="134" t="s">
        <v>1</v>
      </c>
      <c r="J847" s="135">
        <v>2453650.3399999989</v>
      </c>
      <c r="K847" s="135">
        <v>959487.91999999934</v>
      </c>
      <c r="L847" s="135">
        <v>912790.62999999966</v>
      </c>
      <c r="M847" s="133" t="str">
        <f t="shared" si="27"/>
        <v>201709</v>
      </c>
    </row>
    <row r="848" spans="1:13" x14ac:dyDescent="0.25">
      <c r="A848" s="35" t="str">
        <f>VLOOKUP(B848,ResCat!$A$2:$B$269,2,FALSE)</f>
        <v>PPOIFP</v>
      </c>
      <c r="B848" s="68" t="str">
        <f>IF(ISNA(VLOOKUP(C848,COA!$A$2:$B$340,2,FALSE)),"XXX",VLOOKUP(C848,COA!$A$2:$B$340,2,FALSE))</f>
        <v>V53</v>
      </c>
      <c r="C848" s="149" t="str">
        <f t="shared" si="28"/>
        <v>0003-1001-0021</v>
      </c>
      <c r="D848" s="134" t="s">
        <v>463</v>
      </c>
      <c r="E848" s="134" t="s">
        <v>417</v>
      </c>
      <c r="F848" s="134" t="s">
        <v>490</v>
      </c>
      <c r="G848" s="134" t="s">
        <v>969</v>
      </c>
      <c r="H848" s="134" t="s">
        <v>1023</v>
      </c>
      <c r="I848" s="134" t="s">
        <v>3</v>
      </c>
      <c r="J848" s="135">
        <v>1631957.4400000037</v>
      </c>
      <c r="K848" s="135">
        <v>659079.19000000332</v>
      </c>
      <c r="L848" s="135">
        <v>555900.46000000124</v>
      </c>
      <c r="M848" s="133" t="str">
        <f t="shared" si="27"/>
        <v>201710</v>
      </c>
    </row>
    <row r="849" spans="1:13" x14ac:dyDescent="0.25">
      <c r="A849" s="35" t="str">
        <f>VLOOKUP(B849,ResCat!$A$2:$B$269,2,FALSE)</f>
        <v>PPOIFP</v>
      </c>
      <c r="B849" s="68" t="str">
        <f>IF(ISNA(VLOOKUP(C849,COA!$A$2:$B$340,2,FALSE)),"XXX",VLOOKUP(C849,COA!$A$2:$B$340,2,FALSE))</f>
        <v>V53</v>
      </c>
      <c r="C849" s="149" t="str">
        <f t="shared" si="28"/>
        <v>0003-1001-0021</v>
      </c>
      <c r="D849" s="134" t="s">
        <v>463</v>
      </c>
      <c r="E849" s="134" t="s">
        <v>417</v>
      </c>
      <c r="F849" s="134" t="s">
        <v>490</v>
      </c>
      <c r="G849" s="134" t="s">
        <v>969</v>
      </c>
      <c r="H849" s="134" t="s">
        <v>1023</v>
      </c>
      <c r="I849" s="134" t="s">
        <v>368</v>
      </c>
      <c r="J849" s="135">
        <v>40996</v>
      </c>
      <c r="K849" s="135">
        <v>6422</v>
      </c>
      <c r="L849" s="135">
        <v>4771.4000000000005</v>
      </c>
      <c r="M849" s="133" t="str">
        <f t="shared" si="27"/>
        <v>201710</v>
      </c>
    </row>
    <row r="850" spans="1:13" x14ac:dyDescent="0.25">
      <c r="A850" s="35" t="str">
        <f>VLOOKUP(B850,ResCat!$A$2:$B$269,2,FALSE)</f>
        <v>PPOIFP</v>
      </c>
      <c r="B850" s="68" t="str">
        <f>IF(ISNA(VLOOKUP(C850,COA!$A$2:$B$340,2,FALSE)),"XXX",VLOOKUP(C850,COA!$A$2:$B$340,2,FALSE))</f>
        <v>V53</v>
      </c>
      <c r="C850" s="149" t="str">
        <f t="shared" si="28"/>
        <v>0003-1001-0021</v>
      </c>
      <c r="D850" s="134" t="s">
        <v>463</v>
      </c>
      <c r="E850" s="134" t="s">
        <v>417</v>
      </c>
      <c r="F850" s="134" t="s">
        <v>490</v>
      </c>
      <c r="G850" s="134" t="s">
        <v>969</v>
      </c>
      <c r="H850" s="134" t="s">
        <v>1023</v>
      </c>
      <c r="I850" s="134" t="s">
        <v>0</v>
      </c>
      <c r="J850" s="135">
        <v>18268992.479999937</v>
      </c>
      <c r="K850" s="135">
        <v>5297733.1600000039</v>
      </c>
      <c r="L850" s="135">
        <v>5155661.9400000051</v>
      </c>
      <c r="M850" s="133" t="str">
        <f t="shared" si="27"/>
        <v>201710</v>
      </c>
    </row>
    <row r="851" spans="1:13" x14ac:dyDescent="0.25">
      <c r="A851" s="35" t="str">
        <f>VLOOKUP(B851,ResCat!$A$2:$B$269,2,FALSE)</f>
        <v>PPOIFP</v>
      </c>
      <c r="B851" s="68" t="str">
        <f>IF(ISNA(VLOOKUP(C851,COA!$A$2:$B$340,2,FALSE)),"XXX",VLOOKUP(C851,COA!$A$2:$B$340,2,FALSE))</f>
        <v>V53</v>
      </c>
      <c r="C851" s="149" t="str">
        <f t="shared" si="28"/>
        <v>0003-1001-0021</v>
      </c>
      <c r="D851" s="134" t="s">
        <v>463</v>
      </c>
      <c r="E851" s="134" t="s">
        <v>417</v>
      </c>
      <c r="F851" s="134" t="s">
        <v>490</v>
      </c>
      <c r="G851" s="134" t="s">
        <v>969</v>
      </c>
      <c r="H851" s="134" t="s">
        <v>1023</v>
      </c>
      <c r="I851" s="134" t="s">
        <v>336</v>
      </c>
      <c r="J851" s="135">
        <v>383315.89</v>
      </c>
      <c r="K851" s="135">
        <v>30330.820000000083</v>
      </c>
      <c r="L851" s="135">
        <v>27962.160000000073</v>
      </c>
      <c r="M851" s="133" t="str">
        <f t="shared" si="27"/>
        <v>201710</v>
      </c>
    </row>
    <row r="852" spans="1:13" x14ac:dyDescent="0.25">
      <c r="A852" s="35" t="str">
        <f>VLOOKUP(B852,ResCat!$A$2:$B$269,2,FALSE)</f>
        <v>PPOIFP</v>
      </c>
      <c r="B852" s="68" t="str">
        <f>IF(ISNA(VLOOKUP(C852,COA!$A$2:$B$340,2,FALSE)),"XXX",VLOOKUP(C852,COA!$A$2:$B$340,2,FALSE))</f>
        <v>V53</v>
      </c>
      <c r="C852" s="149" t="str">
        <f t="shared" si="28"/>
        <v>0003-1001-0021</v>
      </c>
      <c r="D852" s="134" t="s">
        <v>463</v>
      </c>
      <c r="E852" s="134" t="s">
        <v>417</v>
      </c>
      <c r="F852" s="134" t="s">
        <v>490</v>
      </c>
      <c r="G852" s="134" t="s">
        <v>969</v>
      </c>
      <c r="H852" s="134" t="s">
        <v>1023</v>
      </c>
      <c r="I852" s="134" t="s">
        <v>2</v>
      </c>
      <c r="J852" s="135">
        <v>5274384.2299999883</v>
      </c>
      <c r="K852" s="135">
        <v>1959673.1700001003</v>
      </c>
      <c r="L852" s="135">
        <v>1712269.98000004</v>
      </c>
      <c r="M852" s="133" t="str">
        <f t="shared" si="27"/>
        <v>201710</v>
      </c>
    </row>
    <row r="853" spans="1:13" x14ac:dyDescent="0.25">
      <c r="A853" s="35" t="str">
        <f>VLOOKUP(B853,ResCat!$A$2:$B$269,2,FALSE)</f>
        <v>PPOIFP</v>
      </c>
      <c r="B853" s="68" t="str">
        <f>IF(ISNA(VLOOKUP(C853,COA!$A$2:$B$340,2,FALSE)),"XXX",VLOOKUP(C853,COA!$A$2:$B$340,2,FALSE))</f>
        <v>V53</v>
      </c>
      <c r="C853" s="149" t="str">
        <f t="shared" si="28"/>
        <v>0003-1001-0021</v>
      </c>
      <c r="D853" s="134" t="s">
        <v>463</v>
      </c>
      <c r="E853" s="134" t="s">
        <v>417</v>
      </c>
      <c r="F853" s="134" t="s">
        <v>490</v>
      </c>
      <c r="G853" s="134" t="s">
        <v>969</v>
      </c>
      <c r="H853" s="134" t="s">
        <v>1023</v>
      </c>
      <c r="I853" s="134" t="s">
        <v>343</v>
      </c>
      <c r="J853" s="135">
        <v>2917.6699999999978</v>
      </c>
      <c r="K853" s="135">
        <v>4747.4499999999989</v>
      </c>
      <c r="L853" s="135">
        <v>4501.2199999999993</v>
      </c>
      <c r="M853" s="133" t="str">
        <f t="shared" si="27"/>
        <v>201710</v>
      </c>
    </row>
    <row r="854" spans="1:13" x14ac:dyDescent="0.25">
      <c r="A854" s="35" t="str">
        <f>VLOOKUP(B854,ResCat!$A$2:$B$269,2,FALSE)</f>
        <v>PPOIFP</v>
      </c>
      <c r="B854" s="68" t="str">
        <f>IF(ISNA(VLOOKUP(C854,COA!$A$2:$B$340,2,FALSE)),"XXX",VLOOKUP(C854,COA!$A$2:$B$340,2,FALSE))</f>
        <v>V53</v>
      </c>
      <c r="C854" s="149" t="str">
        <f t="shared" si="28"/>
        <v>0003-1001-0021</v>
      </c>
      <c r="D854" s="134" t="s">
        <v>463</v>
      </c>
      <c r="E854" s="134" t="s">
        <v>417</v>
      </c>
      <c r="F854" s="134" t="s">
        <v>490</v>
      </c>
      <c r="G854" s="134" t="s">
        <v>969</v>
      </c>
      <c r="H854" s="134" t="s">
        <v>1023</v>
      </c>
      <c r="I854" s="134" t="s">
        <v>1</v>
      </c>
      <c r="J854" s="135">
        <v>5273670.7800000207</v>
      </c>
      <c r="K854" s="135">
        <v>1746252.1299999917</v>
      </c>
      <c r="L854" s="135">
        <v>1661194.3799999964</v>
      </c>
      <c r="M854" s="133" t="str">
        <f t="shared" si="27"/>
        <v>201710</v>
      </c>
    </row>
    <row r="855" spans="1:13" x14ac:dyDescent="0.25">
      <c r="A855" s="35" t="str">
        <f>VLOOKUP(B855,ResCat!$A$2:$B$269,2,FALSE)</f>
        <v>PPOIFP</v>
      </c>
      <c r="B855" s="68" t="str">
        <f>IF(ISNA(VLOOKUP(C855,COA!$A$2:$B$340,2,FALSE)),"XXX",VLOOKUP(C855,COA!$A$2:$B$340,2,FALSE))</f>
        <v>V53</v>
      </c>
      <c r="C855" s="149" t="str">
        <f t="shared" si="28"/>
        <v>0003-1001-0021</v>
      </c>
      <c r="D855" s="134" t="s">
        <v>463</v>
      </c>
      <c r="E855" s="134" t="s">
        <v>417</v>
      </c>
      <c r="F855" s="134" t="s">
        <v>490</v>
      </c>
      <c r="G855" s="134" t="s">
        <v>961</v>
      </c>
      <c r="H855" s="134" t="s">
        <v>1023</v>
      </c>
      <c r="I855" s="134" t="s">
        <v>3</v>
      </c>
      <c r="J855" s="135">
        <v>3339451.5900000203</v>
      </c>
      <c r="K855" s="135">
        <v>1179717.1600000034</v>
      </c>
      <c r="L855" s="135">
        <v>987116.47000001685</v>
      </c>
      <c r="M855" s="133" t="str">
        <f t="shared" si="27"/>
        <v>201711</v>
      </c>
    </row>
    <row r="856" spans="1:13" x14ac:dyDescent="0.25">
      <c r="A856" s="35" t="str">
        <f>VLOOKUP(B856,ResCat!$A$2:$B$269,2,FALSE)</f>
        <v>PPOIFP</v>
      </c>
      <c r="B856" s="68" t="str">
        <f>IF(ISNA(VLOOKUP(C856,COA!$A$2:$B$340,2,FALSE)),"XXX",VLOOKUP(C856,COA!$A$2:$B$340,2,FALSE))</f>
        <v>V53</v>
      </c>
      <c r="C856" s="149" t="str">
        <f t="shared" si="28"/>
        <v>0003-1001-0021</v>
      </c>
      <c r="D856" s="134" t="s">
        <v>463</v>
      </c>
      <c r="E856" s="134" t="s">
        <v>417</v>
      </c>
      <c r="F856" s="134" t="s">
        <v>490</v>
      </c>
      <c r="G856" s="134" t="s">
        <v>961</v>
      </c>
      <c r="H856" s="134" t="s">
        <v>1023</v>
      </c>
      <c r="I856" s="134" t="s">
        <v>368</v>
      </c>
      <c r="J856" s="135">
        <v>68049.8</v>
      </c>
      <c r="K856" s="135">
        <v>10753</v>
      </c>
      <c r="L856" s="135">
        <v>8172.5999999999995</v>
      </c>
      <c r="M856" s="133" t="str">
        <f t="shared" si="27"/>
        <v>201711</v>
      </c>
    </row>
    <row r="857" spans="1:13" x14ac:dyDescent="0.25">
      <c r="A857" s="35" t="str">
        <f>VLOOKUP(B857,ResCat!$A$2:$B$269,2,FALSE)</f>
        <v>PPOIFP</v>
      </c>
      <c r="B857" s="68" t="str">
        <f>IF(ISNA(VLOOKUP(C857,COA!$A$2:$B$340,2,FALSE)),"XXX",VLOOKUP(C857,COA!$A$2:$B$340,2,FALSE))</f>
        <v>V53</v>
      </c>
      <c r="C857" s="149" t="str">
        <f t="shared" si="28"/>
        <v>0003-1001-0021</v>
      </c>
      <c r="D857" s="134" t="s">
        <v>463</v>
      </c>
      <c r="E857" s="134" t="s">
        <v>417</v>
      </c>
      <c r="F857" s="134" t="s">
        <v>490</v>
      </c>
      <c r="G857" s="134" t="s">
        <v>961</v>
      </c>
      <c r="H857" s="134" t="s">
        <v>1023</v>
      </c>
      <c r="I857" s="134" t="s">
        <v>0</v>
      </c>
      <c r="J857" s="135">
        <v>24837126.199999962</v>
      </c>
      <c r="K857" s="135">
        <v>8653780.6100000013</v>
      </c>
      <c r="L857" s="135">
        <v>8310855.1600000039</v>
      </c>
      <c r="M857" s="133" t="str">
        <f t="shared" si="27"/>
        <v>201711</v>
      </c>
    </row>
    <row r="858" spans="1:13" x14ac:dyDescent="0.25">
      <c r="A858" s="35" t="str">
        <f>VLOOKUP(B858,ResCat!$A$2:$B$269,2,FALSE)</f>
        <v>PPOIFP</v>
      </c>
      <c r="B858" s="68" t="str">
        <f>IF(ISNA(VLOOKUP(C858,COA!$A$2:$B$340,2,FALSE)),"XXX",VLOOKUP(C858,COA!$A$2:$B$340,2,FALSE))</f>
        <v>V53</v>
      </c>
      <c r="C858" s="149" t="str">
        <f t="shared" si="28"/>
        <v>0003-1001-0021</v>
      </c>
      <c r="D858" s="134" t="s">
        <v>463</v>
      </c>
      <c r="E858" s="134" t="s">
        <v>417</v>
      </c>
      <c r="F858" s="134" t="s">
        <v>490</v>
      </c>
      <c r="G858" s="134" t="s">
        <v>961</v>
      </c>
      <c r="H858" s="134" t="s">
        <v>1023</v>
      </c>
      <c r="I858" s="134" t="s">
        <v>336</v>
      </c>
      <c r="J858" s="135">
        <v>389083.78999999992</v>
      </c>
      <c r="K858" s="135">
        <v>71817.850000000224</v>
      </c>
      <c r="L858" s="135">
        <v>66200.11000000019</v>
      </c>
      <c r="M858" s="133" t="str">
        <f t="shared" si="27"/>
        <v>201711</v>
      </c>
    </row>
    <row r="859" spans="1:13" x14ac:dyDescent="0.25">
      <c r="A859" s="35" t="str">
        <f>VLOOKUP(B859,ResCat!$A$2:$B$269,2,FALSE)</f>
        <v>PPOIFP</v>
      </c>
      <c r="B859" s="68" t="str">
        <f>IF(ISNA(VLOOKUP(C859,COA!$A$2:$B$340,2,FALSE)),"XXX",VLOOKUP(C859,COA!$A$2:$B$340,2,FALSE))</f>
        <v>V53</v>
      </c>
      <c r="C859" s="149" t="str">
        <f t="shared" si="28"/>
        <v>0003-1001-0021</v>
      </c>
      <c r="D859" s="134" t="s">
        <v>463</v>
      </c>
      <c r="E859" s="134" t="s">
        <v>417</v>
      </c>
      <c r="F859" s="134" t="s">
        <v>490</v>
      </c>
      <c r="G859" s="134" t="s">
        <v>961</v>
      </c>
      <c r="H859" s="134" t="s">
        <v>1023</v>
      </c>
      <c r="I859" s="134" t="s">
        <v>2</v>
      </c>
      <c r="J859" s="135">
        <v>9810244.3499999307</v>
      </c>
      <c r="K859" s="135">
        <v>3560737.029999841</v>
      </c>
      <c r="L859" s="135">
        <v>3121260.1099999091</v>
      </c>
      <c r="M859" s="133" t="str">
        <f t="shared" si="27"/>
        <v>201711</v>
      </c>
    </row>
    <row r="860" spans="1:13" x14ac:dyDescent="0.25">
      <c r="A860" s="35" t="str">
        <f>VLOOKUP(B860,ResCat!$A$2:$B$269,2,FALSE)</f>
        <v>PPOIFP</v>
      </c>
      <c r="B860" s="68" t="str">
        <f>IF(ISNA(VLOOKUP(C860,COA!$A$2:$B$340,2,FALSE)),"XXX",VLOOKUP(C860,COA!$A$2:$B$340,2,FALSE))</f>
        <v>V53</v>
      </c>
      <c r="C860" s="149" t="str">
        <f t="shared" si="28"/>
        <v>0003-1001-0021</v>
      </c>
      <c r="D860" s="134" t="s">
        <v>463</v>
      </c>
      <c r="E860" s="134" t="s">
        <v>417</v>
      </c>
      <c r="F860" s="134" t="s">
        <v>490</v>
      </c>
      <c r="G860" s="134" t="s">
        <v>961</v>
      </c>
      <c r="H860" s="134" t="s">
        <v>1023</v>
      </c>
      <c r="I860" s="134" t="s">
        <v>343</v>
      </c>
      <c r="J860" s="135">
        <v>-3459.8300000000031</v>
      </c>
      <c r="K860" s="135">
        <v>-3800.12</v>
      </c>
      <c r="L860" s="135">
        <v>-2300.1700000000014</v>
      </c>
      <c r="M860" s="133" t="str">
        <f t="shared" si="27"/>
        <v>201711</v>
      </c>
    </row>
    <row r="861" spans="1:13" x14ac:dyDescent="0.25">
      <c r="A861" s="35" t="str">
        <f>VLOOKUP(B861,ResCat!$A$2:$B$269,2,FALSE)</f>
        <v>PPOIFP</v>
      </c>
      <c r="B861" s="68" t="str">
        <f>IF(ISNA(VLOOKUP(C861,COA!$A$2:$B$340,2,FALSE)),"XXX",VLOOKUP(C861,COA!$A$2:$B$340,2,FALSE))</f>
        <v>V53</v>
      </c>
      <c r="C861" s="149" t="str">
        <f t="shared" si="28"/>
        <v>0003-1001-0021</v>
      </c>
      <c r="D861" s="134" t="s">
        <v>463</v>
      </c>
      <c r="E861" s="134" t="s">
        <v>417</v>
      </c>
      <c r="F861" s="134" t="s">
        <v>490</v>
      </c>
      <c r="G861" s="134" t="s">
        <v>961</v>
      </c>
      <c r="H861" s="134" t="s">
        <v>1023</v>
      </c>
      <c r="I861" s="134" t="s">
        <v>1</v>
      </c>
      <c r="J861" s="135">
        <v>12956807.419999976</v>
      </c>
      <c r="K861" s="135">
        <v>3339709.3599999906</v>
      </c>
      <c r="L861" s="135">
        <v>3103800.0899999877</v>
      </c>
      <c r="M861" s="133" t="str">
        <f t="shared" si="27"/>
        <v>201711</v>
      </c>
    </row>
    <row r="862" spans="1:13" x14ac:dyDescent="0.25">
      <c r="A862" s="35" t="str">
        <f>VLOOKUP(B862,ResCat!$A$2:$B$269,2,FALSE)</f>
        <v>PPOIFP</v>
      </c>
      <c r="B862" s="68" t="str">
        <f>IF(ISNA(VLOOKUP(C862,COA!$A$2:$B$340,2,FALSE)),"XXX",VLOOKUP(C862,COA!$A$2:$B$340,2,FALSE))</f>
        <v>V53</v>
      </c>
      <c r="C862" s="149" t="str">
        <f t="shared" si="28"/>
        <v>0003-1001-0021</v>
      </c>
      <c r="D862" s="134" t="s">
        <v>463</v>
      </c>
      <c r="E862" s="134" t="s">
        <v>417</v>
      </c>
      <c r="F862" s="134" t="s">
        <v>490</v>
      </c>
      <c r="G862" s="134" t="s">
        <v>970</v>
      </c>
      <c r="H862" s="134" t="s">
        <v>1023</v>
      </c>
      <c r="I862" s="134" t="s">
        <v>3</v>
      </c>
      <c r="J862" s="135">
        <v>17305994.770000357</v>
      </c>
      <c r="K862" s="135">
        <v>5281193.2899998883</v>
      </c>
      <c r="L862" s="135">
        <v>4245260.9899999769</v>
      </c>
      <c r="M862" s="133" t="str">
        <f t="shared" si="27"/>
        <v>201712</v>
      </c>
    </row>
    <row r="863" spans="1:13" x14ac:dyDescent="0.25">
      <c r="A863" s="35" t="str">
        <f>VLOOKUP(B863,ResCat!$A$2:$B$269,2,FALSE)</f>
        <v>PPOIFP</v>
      </c>
      <c r="B863" s="68" t="str">
        <f>IF(ISNA(VLOOKUP(C863,COA!$A$2:$B$340,2,FALSE)),"XXX",VLOOKUP(C863,COA!$A$2:$B$340,2,FALSE))</f>
        <v>V53</v>
      </c>
      <c r="C863" s="149" t="str">
        <f t="shared" si="28"/>
        <v>0003-1001-0021</v>
      </c>
      <c r="D863" s="134" t="s">
        <v>463</v>
      </c>
      <c r="E863" s="134" t="s">
        <v>417</v>
      </c>
      <c r="F863" s="134" t="s">
        <v>490</v>
      </c>
      <c r="G863" s="134" t="s">
        <v>970</v>
      </c>
      <c r="H863" s="134" t="s">
        <v>1023</v>
      </c>
      <c r="I863" s="134" t="s">
        <v>368</v>
      </c>
      <c r="J863" s="135">
        <v>302040.38</v>
      </c>
      <c r="K863" s="135">
        <v>117220.93999999999</v>
      </c>
      <c r="L863" s="135">
        <v>92158.649999999951</v>
      </c>
      <c r="M863" s="133" t="str">
        <f t="shared" si="27"/>
        <v>201712</v>
      </c>
    </row>
    <row r="864" spans="1:13" x14ac:dyDescent="0.25">
      <c r="A864" s="35" t="str">
        <f>VLOOKUP(B864,ResCat!$A$2:$B$269,2,FALSE)</f>
        <v>PPOIFP</v>
      </c>
      <c r="B864" s="68" t="str">
        <f>IF(ISNA(VLOOKUP(C864,COA!$A$2:$B$340,2,FALSE)),"XXX",VLOOKUP(C864,COA!$A$2:$B$340,2,FALSE))</f>
        <v>V53</v>
      </c>
      <c r="C864" s="149" t="str">
        <f t="shared" si="28"/>
        <v>0003-1001-0021</v>
      </c>
      <c r="D864" s="134" t="s">
        <v>463</v>
      </c>
      <c r="E864" s="134" t="s">
        <v>417</v>
      </c>
      <c r="F864" s="134" t="s">
        <v>490</v>
      </c>
      <c r="G864" s="134" t="s">
        <v>970</v>
      </c>
      <c r="H864" s="134" t="s">
        <v>1023</v>
      </c>
      <c r="I864" s="134" t="s">
        <v>0</v>
      </c>
      <c r="J864" s="135">
        <v>73923404.890002146</v>
      </c>
      <c r="K864" s="135">
        <v>19003950.040001109</v>
      </c>
      <c r="L864" s="135">
        <v>17726257.890000436</v>
      </c>
      <c r="M864" s="133" t="str">
        <f t="shared" si="27"/>
        <v>201712</v>
      </c>
    </row>
    <row r="865" spans="1:13" x14ac:dyDescent="0.25">
      <c r="A865" s="35" t="str">
        <f>VLOOKUP(B865,ResCat!$A$2:$B$269,2,FALSE)</f>
        <v>PPOIFP</v>
      </c>
      <c r="B865" s="68" t="str">
        <f>IF(ISNA(VLOOKUP(C865,COA!$A$2:$B$340,2,FALSE)),"XXX",VLOOKUP(C865,COA!$A$2:$B$340,2,FALSE))</f>
        <v>V53</v>
      </c>
      <c r="C865" s="149" t="str">
        <f t="shared" si="28"/>
        <v>0003-1001-0021</v>
      </c>
      <c r="D865" s="134" t="s">
        <v>463</v>
      </c>
      <c r="E865" s="134" t="s">
        <v>417</v>
      </c>
      <c r="F865" s="134" t="s">
        <v>490</v>
      </c>
      <c r="G865" s="134" t="s">
        <v>970</v>
      </c>
      <c r="H865" s="134" t="s">
        <v>1023</v>
      </c>
      <c r="I865" s="134" t="s">
        <v>336</v>
      </c>
      <c r="J865" s="135">
        <v>1147384.4999999974</v>
      </c>
      <c r="K865" s="135">
        <v>107346.18999999992</v>
      </c>
      <c r="L865" s="135">
        <v>92593.119999999937</v>
      </c>
      <c r="M865" s="133" t="str">
        <f t="shared" si="27"/>
        <v>201712</v>
      </c>
    </row>
    <row r="866" spans="1:13" x14ac:dyDescent="0.25">
      <c r="A866" s="35" t="str">
        <f>VLOOKUP(B866,ResCat!$A$2:$B$269,2,FALSE)</f>
        <v>PPOIFP</v>
      </c>
      <c r="B866" s="68" t="str">
        <f>IF(ISNA(VLOOKUP(C866,COA!$A$2:$B$340,2,FALSE)),"XXX",VLOOKUP(C866,COA!$A$2:$B$340,2,FALSE))</f>
        <v>V53</v>
      </c>
      <c r="C866" s="149" t="str">
        <f t="shared" si="28"/>
        <v>0003-1001-0021</v>
      </c>
      <c r="D866" s="134" t="s">
        <v>463</v>
      </c>
      <c r="E866" s="134" t="s">
        <v>417</v>
      </c>
      <c r="F866" s="134" t="s">
        <v>490</v>
      </c>
      <c r="G866" s="134" t="s">
        <v>970</v>
      </c>
      <c r="H866" s="134" t="s">
        <v>1023</v>
      </c>
      <c r="I866" s="134" t="s">
        <v>2</v>
      </c>
      <c r="J866" s="135">
        <v>41052873.830000348</v>
      </c>
      <c r="K866" s="135">
        <v>15765409.389998648</v>
      </c>
      <c r="L866" s="135">
        <v>13573038.029998768</v>
      </c>
      <c r="M866" s="133" t="str">
        <f t="shared" si="27"/>
        <v>201712</v>
      </c>
    </row>
    <row r="867" spans="1:13" x14ac:dyDescent="0.25">
      <c r="A867" s="35" t="str">
        <f>VLOOKUP(B867,ResCat!$A$2:$B$269,2,FALSE)</f>
        <v>PPOIFP</v>
      </c>
      <c r="B867" s="68" t="str">
        <f>IF(ISNA(VLOOKUP(C867,COA!$A$2:$B$340,2,FALSE)),"XXX",VLOOKUP(C867,COA!$A$2:$B$340,2,FALSE))</f>
        <v>V53</v>
      </c>
      <c r="C867" s="149" t="str">
        <f t="shared" si="28"/>
        <v>0003-1001-0021</v>
      </c>
      <c r="D867" s="134" t="s">
        <v>463</v>
      </c>
      <c r="E867" s="134" t="s">
        <v>417</v>
      </c>
      <c r="F867" s="134" t="s">
        <v>490</v>
      </c>
      <c r="G867" s="134" t="s">
        <v>970</v>
      </c>
      <c r="H867" s="134" t="s">
        <v>1023</v>
      </c>
      <c r="I867" s="134" t="s">
        <v>371</v>
      </c>
      <c r="J867" s="135">
        <v>29</v>
      </c>
      <c r="K867" s="135">
        <v>0</v>
      </c>
      <c r="L867" s="135">
        <v>0</v>
      </c>
      <c r="M867" s="133" t="str">
        <f t="shared" si="27"/>
        <v>201712</v>
      </c>
    </row>
    <row r="868" spans="1:13" x14ac:dyDescent="0.25">
      <c r="A868" s="35" t="str">
        <f>VLOOKUP(B868,ResCat!$A$2:$B$269,2,FALSE)</f>
        <v>PPOIFP</v>
      </c>
      <c r="B868" s="68" t="str">
        <f>IF(ISNA(VLOOKUP(C868,COA!$A$2:$B$340,2,FALSE)),"XXX",VLOOKUP(C868,COA!$A$2:$B$340,2,FALSE))</f>
        <v>V53</v>
      </c>
      <c r="C868" s="149" t="str">
        <f t="shared" si="28"/>
        <v>0003-1001-0021</v>
      </c>
      <c r="D868" s="134" t="s">
        <v>463</v>
      </c>
      <c r="E868" s="134" t="s">
        <v>417</v>
      </c>
      <c r="F868" s="134" t="s">
        <v>490</v>
      </c>
      <c r="G868" s="134" t="s">
        <v>970</v>
      </c>
      <c r="H868" s="134" t="s">
        <v>1023</v>
      </c>
      <c r="I868" s="134" t="s">
        <v>343</v>
      </c>
      <c r="J868" s="135">
        <v>18994538.309999503</v>
      </c>
      <c r="K868" s="135">
        <v>8003307.2699998021</v>
      </c>
      <c r="L868" s="135">
        <v>7396144.7799999099</v>
      </c>
      <c r="M868" s="133" t="str">
        <f t="shared" si="27"/>
        <v>201712</v>
      </c>
    </row>
    <row r="869" spans="1:13" x14ac:dyDescent="0.25">
      <c r="A869" s="35" t="str">
        <f>VLOOKUP(B869,ResCat!$A$2:$B$269,2,FALSE)</f>
        <v>PPOIFP</v>
      </c>
      <c r="B869" s="68" t="str">
        <f>IF(ISNA(VLOOKUP(C869,COA!$A$2:$B$340,2,FALSE)),"XXX",VLOOKUP(C869,COA!$A$2:$B$340,2,FALSE))</f>
        <v>V53</v>
      </c>
      <c r="C869" s="149" t="str">
        <f t="shared" si="28"/>
        <v>0003-1001-0021</v>
      </c>
      <c r="D869" s="134" t="s">
        <v>463</v>
      </c>
      <c r="E869" s="134" t="s">
        <v>417</v>
      </c>
      <c r="F869" s="134" t="s">
        <v>490</v>
      </c>
      <c r="G869" s="134" t="s">
        <v>970</v>
      </c>
      <c r="H869" s="134" t="s">
        <v>1023</v>
      </c>
      <c r="I869" s="134" t="s">
        <v>1</v>
      </c>
      <c r="J869" s="135">
        <v>65665322.020000473</v>
      </c>
      <c r="K869" s="135">
        <v>22393538.750000615</v>
      </c>
      <c r="L869" s="135">
        <v>20840735.910000682</v>
      </c>
      <c r="M869" s="133" t="str">
        <f t="shared" si="27"/>
        <v>201712</v>
      </c>
    </row>
    <row r="870" spans="1:13" x14ac:dyDescent="0.25">
      <c r="A870" s="35" t="str">
        <f>VLOOKUP(B870,ResCat!$A$2:$B$269,2,FALSE)</f>
        <v>PPOIFP</v>
      </c>
      <c r="B870" s="68" t="str">
        <f>IF(ISNA(VLOOKUP(C870,COA!$A$2:$B$340,2,FALSE)),"XXX",VLOOKUP(C870,COA!$A$2:$B$340,2,FALSE))</f>
        <v>V53</v>
      </c>
      <c r="C870" s="149" t="str">
        <f t="shared" si="28"/>
        <v>0003-1001-0021</v>
      </c>
      <c r="D870" s="134" t="s">
        <v>463</v>
      </c>
      <c r="E870" s="134" t="s">
        <v>417</v>
      </c>
      <c r="F870" s="134" t="s">
        <v>490</v>
      </c>
      <c r="G870" s="134" t="s">
        <v>1023</v>
      </c>
      <c r="H870" s="134" t="s">
        <v>1023</v>
      </c>
      <c r="I870" s="134" t="s">
        <v>3</v>
      </c>
      <c r="J870" s="135">
        <v>22420235.029996447</v>
      </c>
      <c r="K870" s="135">
        <v>6774037.4699996691</v>
      </c>
      <c r="L870" s="135">
        <v>4840023.5099994754</v>
      </c>
      <c r="M870" s="133" t="str">
        <f t="shared" si="27"/>
        <v>201801</v>
      </c>
    </row>
    <row r="871" spans="1:13" x14ac:dyDescent="0.25">
      <c r="A871" s="35" t="str">
        <f>VLOOKUP(B871,ResCat!$A$2:$B$269,2,FALSE)</f>
        <v>PPOIFP</v>
      </c>
      <c r="B871" s="68" t="str">
        <f>IF(ISNA(VLOOKUP(C871,COA!$A$2:$B$340,2,FALSE)),"XXX",VLOOKUP(C871,COA!$A$2:$B$340,2,FALSE))</f>
        <v>V53</v>
      </c>
      <c r="C871" s="149" t="str">
        <f t="shared" si="28"/>
        <v>0003-1001-0021</v>
      </c>
      <c r="D871" s="134" t="s">
        <v>463</v>
      </c>
      <c r="E871" s="134" t="s">
        <v>417</v>
      </c>
      <c r="F871" s="134" t="s">
        <v>490</v>
      </c>
      <c r="G871" s="134" t="s">
        <v>1023</v>
      </c>
      <c r="H871" s="134" t="s">
        <v>1023</v>
      </c>
      <c r="I871" s="134" t="s">
        <v>368</v>
      </c>
      <c r="J871" s="135">
        <v>289612.79999999999</v>
      </c>
      <c r="K871" s="135">
        <v>94555.860000000015</v>
      </c>
      <c r="L871" s="135">
        <v>83491.77000000012</v>
      </c>
      <c r="M871" s="133" t="str">
        <f t="shared" si="27"/>
        <v>201801</v>
      </c>
    </row>
    <row r="872" spans="1:13" x14ac:dyDescent="0.25">
      <c r="A872" s="35" t="str">
        <f>VLOOKUP(B872,ResCat!$A$2:$B$269,2,FALSE)</f>
        <v>PPOIFP</v>
      </c>
      <c r="B872" s="68" t="str">
        <f>IF(ISNA(VLOOKUP(C872,COA!$A$2:$B$340,2,FALSE)),"XXX",VLOOKUP(C872,COA!$A$2:$B$340,2,FALSE))</f>
        <v>V53</v>
      </c>
      <c r="C872" s="149" t="str">
        <f t="shared" si="28"/>
        <v>0003-1001-0021</v>
      </c>
      <c r="D872" s="134" t="s">
        <v>463</v>
      </c>
      <c r="E872" s="134" t="s">
        <v>417</v>
      </c>
      <c r="F872" s="134" t="s">
        <v>490</v>
      </c>
      <c r="G872" s="134" t="s">
        <v>1023</v>
      </c>
      <c r="H872" s="134" t="s">
        <v>1023</v>
      </c>
      <c r="I872" s="134" t="s">
        <v>0</v>
      </c>
      <c r="J872" s="135">
        <v>34210028.469999954</v>
      </c>
      <c r="K872" s="135">
        <v>9093224.379999999</v>
      </c>
      <c r="L872" s="135">
        <v>7698361.8400000064</v>
      </c>
      <c r="M872" s="133" t="str">
        <f t="shared" si="27"/>
        <v>201801</v>
      </c>
    </row>
    <row r="873" spans="1:13" x14ac:dyDescent="0.25">
      <c r="A873" s="35" t="str">
        <f>VLOOKUP(B873,ResCat!$A$2:$B$269,2,FALSE)</f>
        <v>PPOIFP</v>
      </c>
      <c r="B873" s="68" t="str">
        <f>IF(ISNA(VLOOKUP(C873,COA!$A$2:$B$340,2,FALSE)),"XXX",VLOOKUP(C873,COA!$A$2:$B$340,2,FALSE))</f>
        <v>V53</v>
      </c>
      <c r="C873" s="149" t="str">
        <f t="shared" si="28"/>
        <v>0003-1001-0021</v>
      </c>
      <c r="D873" s="134" t="s">
        <v>463</v>
      </c>
      <c r="E873" s="134" t="s">
        <v>417</v>
      </c>
      <c r="F873" s="134" t="s">
        <v>490</v>
      </c>
      <c r="G873" s="134" t="s">
        <v>1023</v>
      </c>
      <c r="H873" s="134" t="s">
        <v>1023</v>
      </c>
      <c r="I873" s="134" t="s">
        <v>336</v>
      </c>
      <c r="J873" s="135">
        <v>969493.9799999895</v>
      </c>
      <c r="K873" s="135">
        <v>141203.22999999838</v>
      </c>
      <c r="L873" s="135">
        <v>92852.299999999814</v>
      </c>
      <c r="M873" s="133" t="str">
        <f t="shared" si="27"/>
        <v>201801</v>
      </c>
    </row>
    <row r="874" spans="1:13" x14ac:dyDescent="0.25">
      <c r="A874" s="35" t="str">
        <f>VLOOKUP(B874,ResCat!$A$2:$B$269,2,FALSE)</f>
        <v>PPOIFP</v>
      </c>
      <c r="B874" s="68" t="str">
        <f>IF(ISNA(VLOOKUP(C874,COA!$A$2:$B$340,2,FALSE)),"XXX",VLOOKUP(C874,COA!$A$2:$B$340,2,FALSE))</f>
        <v>V53</v>
      </c>
      <c r="C874" s="149" t="str">
        <f t="shared" si="28"/>
        <v>0003-1001-0021</v>
      </c>
      <c r="D874" s="134" t="s">
        <v>463</v>
      </c>
      <c r="E874" s="134" t="s">
        <v>417</v>
      </c>
      <c r="F874" s="134" t="s">
        <v>490</v>
      </c>
      <c r="G874" s="134" t="s">
        <v>1023</v>
      </c>
      <c r="H874" s="134" t="s">
        <v>1023</v>
      </c>
      <c r="I874" s="134" t="s">
        <v>2</v>
      </c>
      <c r="J874" s="135">
        <v>48138801.970000401</v>
      </c>
      <c r="K874" s="135">
        <v>20801281.480000325</v>
      </c>
      <c r="L874" s="135">
        <v>15663195.629994892</v>
      </c>
      <c r="M874" s="133" t="str">
        <f t="shared" si="27"/>
        <v>201801</v>
      </c>
    </row>
    <row r="875" spans="1:13" x14ac:dyDescent="0.25">
      <c r="A875" s="35" t="str">
        <f>VLOOKUP(B875,ResCat!$A$2:$B$269,2,FALSE)</f>
        <v>PPOIFP</v>
      </c>
      <c r="B875" s="68" t="str">
        <f>IF(ISNA(VLOOKUP(C875,COA!$A$2:$B$340,2,FALSE)),"XXX",VLOOKUP(C875,COA!$A$2:$B$340,2,FALSE))</f>
        <v>V53</v>
      </c>
      <c r="C875" s="149" t="str">
        <f t="shared" si="28"/>
        <v>0003-1001-0021</v>
      </c>
      <c r="D875" s="134" t="s">
        <v>463</v>
      </c>
      <c r="E875" s="134" t="s">
        <v>417</v>
      </c>
      <c r="F875" s="134" t="s">
        <v>490</v>
      </c>
      <c r="G875" s="134" t="s">
        <v>1023</v>
      </c>
      <c r="H875" s="134" t="s">
        <v>1023</v>
      </c>
      <c r="I875" s="134" t="s">
        <v>371</v>
      </c>
      <c r="J875" s="135">
        <v>17</v>
      </c>
      <c r="K875" s="135">
        <v>0</v>
      </c>
      <c r="L875" s="135">
        <v>0</v>
      </c>
      <c r="M875" s="133" t="str">
        <f t="shared" si="27"/>
        <v>201801</v>
      </c>
    </row>
    <row r="876" spans="1:13" x14ac:dyDescent="0.25">
      <c r="A876" s="35" t="str">
        <f>VLOOKUP(B876,ResCat!$A$2:$B$269,2,FALSE)</f>
        <v>PPOIFP</v>
      </c>
      <c r="B876" s="68" t="str">
        <f>IF(ISNA(VLOOKUP(C876,COA!$A$2:$B$340,2,FALSE)),"XXX",VLOOKUP(C876,COA!$A$2:$B$340,2,FALSE))</f>
        <v>V53</v>
      </c>
      <c r="C876" s="149" t="str">
        <f t="shared" si="28"/>
        <v>0003-1001-0021</v>
      </c>
      <c r="D876" s="134" t="s">
        <v>463</v>
      </c>
      <c r="E876" s="134" t="s">
        <v>417</v>
      </c>
      <c r="F876" s="134" t="s">
        <v>490</v>
      </c>
      <c r="G876" s="134" t="s">
        <v>1023</v>
      </c>
      <c r="H876" s="134" t="s">
        <v>1023</v>
      </c>
      <c r="I876" s="134" t="s">
        <v>343</v>
      </c>
      <c r="J876" s="135">
        <v>80875202.560010552</v>
      </c>
      <c r="K876" s="135">
        <v>33382893.629993241</v>
      </c>
      <c r="L876" s="135">
        <v>28637533.63999692</v>
      </c>
      <c r="M876" s="133" t="str">
        <f t="shared" si="27"/>
        <v>201801</v>
      </c>
    </row>
    <row r="877" spans="1:13" x14ac:dyDescent="0.25">
      <c r="A877" s="35" t="str">
        <f>VLOOKUP(B877,ResCat!$A$2:$B$269,2,FALSE)</f>
        <v>PPOIFP</v>
      </c>
      <c r="B877" s="68" t="str">
        <f>IF(ISNA(VLOOKUP(C877,COA!$A$2:$B$340,2,FALSE)),"XXX",VLOOKUP(C877,COA!$A$2:$B$340,2,FALSE))</f>
        <v>V53</v>
      </c>
      <c r="C877" s="149" t="str">
        <f t="shared" si="28"/>
        <v>0003-1001-0021</v>
      </c>
      <c r="D877" s="134" t="s">
        <v>463</v>
      </c>
      <c r="E877" s="134" t="s">
        <v>417</v>
      </c>
      <c r="F877" s="134" t="s">
        <v>490</v>
      </c>
      <c r="G877" s="134" t="s">
        <v>1023</v>
      </c>
      <c r="H877" s="134" t="s">
        <v>1023</v>
      </c>
      <c r="I877" s="134" t="s">
        <v>1</v>
      </c>
      <c r="J877" s="135">
        <v>57593311.580001019</v>
      </c>
      <c r="K877" s="135">
        <v>21232075.570000857</v>
      </c>
      <c r="L877" s="135">
        <v>17732719.090000886</v>
      </c>
      <c r="M877" s="133" t="str">
        <f t="shared" si="27"/>
        <v>201801</v>
      </c>
    </row>
    <row r="878" spans="1:13" x14ac:dyDescent="0.25">
      <c r="A878" s="35" t="str">
        <f>VLOOKUP(B878,ResCat!$A$2:$B$269,2,FALSE)</f>
        <v>PPOIFP</v>
      </c>
      <c r="B878" s="68" t="str">
        <f>IF(ISNA(VLOOKUP(C878,COA!$A$2:$B$340,2,FALSE)),"XXX",VLOOKUP(C878,COA!$A$2:$B$340,2,FALSE))</f>
        <v>V54</v>
      </c>
      <c r="C878" s="149" t="str">
        <f t="shared" si="28"/>
        <v>0003-1001-0022</v>
      </c>
      <c r="D878" s="134" t="s">
        <v>463</v>
      </c>
      <c r="E878" s="134" t="s">
        <v>417</v>
      </c>
      <c r="F878" s="134" t="s">
        <v>460</v>
      </c>
      <c r="G878" s="134" t="s">
        <v>1034</v>
      </c>
      <c r="H878" s="134" t="s">
        <v>1023</v>
      </c>
      <c r="I878" s="134" t="s">
        <v>3</v>
      </c>
      <c r="J878" s="135">
        <v>-388.6</v>
      </c>
      <c r="K878" s="135">
        <v>-45.439999999999948</v>
      </c>
      <c r="L878" s="135">
        <v>1164.19</v>
      </c>
      <c r="M878" s="133" t="str">
        <f t="shared" si="27"/>
        <v>201601</v>
      </c>
    </row>
    <row r="879" spans="1:13" x14ac:dyDescent="0.25">
      <c r="A879" s="35" t="str">
        <f>VLOOKUP(B879,ResCat!$A$2:$B$269,2,FALSE)</f>
        <v>PPOIFP</v>
      </c>
      <c r="B879" s="68" t="str">
        <f>IF(ISNA(VLOOKUP(C879,COA!$A$2:$B$340,2,FALSE)),"XXX",VLOOKUP(C879,COA!$A$2:$B$340,2,FALSE))</f>
        <v>V54</v>
      </c>
      <c r="C879" s="149" t="str">
        <f t="shared" si="28"/>
        <v>0003-1001-0022</v>
      </c>
      <c r="D879" s="134" t="s">
        <v>463</v>
      </c>
      <c r="E879" s="134" t="s">
        <v>417</v>
      </c>
      <c r="F879" s="134" t="s">
        <v>460</v>
      </c>
      <c r="G879" s="134" t="s">
        <v>1034</v>
      </c>
      <c r="H879" s="134" t="s">
        <v>1023</v>
      </c>
      <c r="I879" s="134" t="s">
        <v>2</v>
      </c>
      <c r="J879" s="135">
        <v>0</v>
      </c>
      <c r="K879" s="135">
        <v>209.54999999999995</v>
      </c>
      <c r="L879" s="135">
        <v>195.06000000000003</v>
      </c>
      <c r="M879" s="133" t="str">
        <f t="shared" si="27"/>
        <v>201601</v>
      </c>
    </row>
    <row r="880" spans="1:13" x14ac:dyDescent="0.25">
      <c r="A880" s="35" t="str">
        <f>VLOOKUP(B880,ResCat!$A$2:$B$269,2,FALSE)</f>
        <v>PPOIFP</v>
      </c>
      <c r="B880" s="68" t="str">
        <f>IF(ISNA(VLOOKUP(C880,COA!$A$2:$B$340,2,FALSE)),"XXX",VLOOKUP(C880,COA!$A$2:$B$340,2,FALSE))</f>
        <v>V54</v>
      </c>
      <c r="C880" s="149" t="str">
        <f t="shared" si="28"/>
        <v>0003-1001-0022</v>
      </c>
      <c r="D880" s="134" t="s">
        <v>463</v>
      </c>
      <c r="E880" s="134" t="s">
        <v>417</v>
      </c>
      <c r="F880" s="134" t="s">
        <v>460</v>
      </c>
      <c r="G880" s="134" t="s">
        <v>1036</v>
      </c>
      <c r="H880" s="134" t="s">
        <v>1023</v>
      </c>
      <c r="I880" s="134" t="s">
        <v>2</v>
      </c>
      <c r="J880" s="135">
        <v>0</v>
      </c>
      <c r="K880" s="135">
        <v>0</v>
      </c>
      <c r="L880" s="135">
        <v>0</v>
      </c>
      <c r="M880" s="133" t="str">
        <f t="shared" si="27"/>
        <v>201601</v>
      </c>
    </row>
    <row r="881" spans="1:13" x14ac:dyDescent="0.25">
      <c r="A881" s="35" t="str">
        <f>VLOOKUP(B881,ResCat!$A$2:$B$269,2,FALSE)</f>
        <v>PPOIFP</v>
      </c>
      <c r="B881" s="68" t="str">
        <f>IF(ISNA(VLOOKUP(C881,COA!$A$2:$B$340,2,FALSE)),"XXX",VLOOKUP(C881,COA!$A$2:$B$340,2,FALSE))</f>
        <v>V54</v>
      </c>
      <c r="C881" s="149" t="str">
        <f t="shared" si="28"/>
        <v>0003-1001-0022</v>
      </c>
      <c r="D881" s="134" t="s">
        <v>463</v>
      </c>
      <c r="E881" s="134" t="s">
        <v>417</v>
      </c>
      <c r="F881" s="134" t="s">
        <v>460</v>
      </c>
      <c r="G881" s="134" t="s">
        <v>1036</v>
      </c>
      <c r="H881" s="134" t="s">
        <v>1023</v>
      </c>
      <c r="I881" s="134" t="s">
        <v>1</v>
      </c>
      <c r="J881" s="135">
        <v>0</v>
      </c>
      <c r="K881" s="135">
        <v>-31.909999999999997</v>
      </c>
      <c r="L881" s="135">
        <v>-31.909999999999997</v>
      </c>
      <c r="M881" s="133" t="str">
        <f t="shared" si="27"/>
        <v>201601</v>
      </c>
    </row>
    <row r="882" spans="1:13" x14ac:dyDescent="0.25">
      <c r="A882" s="35" t="str">
        <f>VLOOKUP(B882,ResCat!$A$2:$B$269,2,FALSE)</f>
        <v>PPOIFP</v>
      </c>
      <c r="B882" s="68" t="str">
        <f>IF(ISNA(VLOOKUP(C882,COA!$A$2:$B$340,2,FALSE)),"XXX",VLOOKUP(C882,COA!$A$2:$B$340,2,FALSE))</f>
        <v>V54</v>
      </c>
      <c r="C882" s="149" t="str">
        <f t="shared" si="28"/>
        <v>0003-1001-0022</v>
      </c>
      <c r="D882" s="134" t="s">
        <v>463</v>
      </c>
      <c r="E882" s="134" t="s">
        <v>417</v>
      </c>
      <c r="F882" s="134" t="s">
        <v>460</v>
      </c>
      <c r="G882" s="134" t="s">
        <v>1032</v>
      </c>
      <c r="H882" s="134" t="s">
        <v>1023</v>
      </c>
      <c r="I882" s="134" t="s">
        <v>2</v>
      </c>
      <c r="J882" s="135">
        <v>79</v>
      </c>
      <c r="K882" s="135">
        <v>57.03</v>
      </c>
      <c r="L882" s="135">
        <v>12.03</v>
      </c>
      <c r="M882" s="133" t="str">
        <f t="shared" si="27"/>
        <v>201601</v>
      </c>
    </row>
    <row r="883" spans="1:13" x14ac:dyDescent="0.25">
      <c r="A883" s="35" t="str">
        <f>VLOOKUP(B883,ResCat!$A$2:$B$269,2,FALSE)</f>
        <v>PPOIFP</v>
      </c>
      <c r="B883" s="68" t="str">
        <f>IF(ISNA(VLOOKUP(C883,COA!$A$2:$B$340,2,FALSE)),"XXX",VLOOKUP(C883,COA!$A$2:$B$340,2,FALSE))</f>
        <v>V54</v>
      </c>
      <c r="C883" s="149" t="str">
        <f t="shared" si="28"/>
        <v>0003-1001-0022</v>
      </c>
      <c r="D883" s="134" t="s">
        <v>463</v>
      </c>
      <c r="E883" s="134" t="s">
        <v>417</v>
      </c>
      <c r="F883" s="134" t="s">
        <v>460</v>
      </c>
      <c r="G883" s="134" t="s">
        <v>367</v>
      </c>
      <c r="H883" s="134" t="s">
        <v>1023</v>
      </c>
      <c r="I883" s="134" t="s">
        <v>3</v>
      </c>
      <c r="J883" s="135">
        <v>0</v>
      </c>
      <c r="K883" s="135">
        <v>3.1300000000000026</v>
      </c>
      <c r="L883" s="135">
        <v>0</v>
      </c>
      <c r="M883" s="133" t="str">
        <f t="shared" si="27"/>
        <v>201601</v>
      </c>
    </row>
    <row r="884" spans="1:13" x14ac:dyDescent="0.25">
      <c r="A884" s="35" t="str">
        <f>VLOOKUP(B884,ResCat!$A$2:$B$269,2,FALSE)</f>
        <v>PPOIFP</v>
      </c>
      <c r="B884" s="68" t="str">
        <f>IF(ISNA(VLOOKUP(C884,COA!$A$2:$B$340,2,FALSE)),"XXX",VLOOKUP(C884,COA!$A$2:$B$340,2,FALSE))</f>
        <v>V54</v>
      </c>
      <c r="C884" s="149" t="str">
        <f t="shared" si="28"/>
        <v>0003-1001-0022</v>
      </c>
      <c r="D884" s="134" t="s">
        <v>463</v>
      </c>
      <c r="E884" s="134" t="s">
        <v>417</v>
      </c>
      <c r="F884" s="134" t="s">
        <v>460</v>
      </c>
      <c r="G884" s="134" t="s">
        <v>367</v>
      </c>
      <c r="H884" s="134" t="s">
        <v>1023</v>
      </c>
      <c r="I884" s="134" t="s">
        <v>2</v>
      </c>
      <c r="J884" s="135">
        <v>157</v>
      </c>
      <c r="K884" s="135">
        <v>-107.11000000000001</v>
      </c>
      <c r="L884" s="135">
        <v>31.420000000000016</v>
      </c>
      <c r="M884" s="133" t="str">
        <f t="shared" si="27"/>
        <v>201601</v>
      </c>
    </row>
    <row r="885" spans="1:13" x14ac:dyDescent="0.25">
      <c r="A885" s="35" t="str">
        <f>VLOOKUP(B885,ResCat!$A$2:$B$269,2,FALSE)</f>
        <v>PPOIFP</v>
      </c>
      <c r="B885" s="68" t="str">
        <f>IF(ISNA(VLOOKUP(C885,COA!$A$2:$B$340,2,FALSE)),"XXX",VLOOKUP(C885,COA!$A$2:$B$340,2,FALSE))</f>
        <v>V54</v>
      </c>
      <c r="C885" s="149" t="str">
        <f t="shared" si="28"/>
        <v>0003-1001-0022</v>
      </c>
      <c r="D885" s="134" t="s">
        <v>463</v>
      </c>
      <c r="E885" s="134" t="s">
        <v>417</v>
      </c>
      <c r="F885" s="134" t="s">
        <v>460</v>
      </c>
      <c r="G885" s="134" t="s">
        <v>367</v>
      </c>
      <c r="H885" s="134" t="s">
        <v>1023</v>
      </c>
      <c r="I885" s="134" t="s">
        <v>1</v>
      </c>
      <c r="J885" s="135">
        <v>0</v>
      </c>
      <c r="K885" s="135">
        <v>-29.060000000000002</v>
      </c>
      <c r="L885" s="135">
        <v>-29.060000000000002</v>
      </c>
      <c r="M885" s="133" t="str">
        <f t="shared" si="27"/>
        <v>201601</v>
      </c>
    </row>
    <row r="886" spans="1:13" x14ac:dyDescent="0.25">
      <c r="A886" s="35" t="str">
        <f>VLOOKUP(B886,ResCat!$A$2:$B$269,2,FALSE)</f>
        <v>PPOIFP</v>
      </c>
      <c r="B886" s="68" t="str">
        <f>IF(ISNA(VLOOKUP(C886,COA!$A$2:$B$340,2,FALSE)),"XXX",VLOOKUP(C886,COA!$A$2:$B$340,2,FALSE))</f>
        <v>V54</v>
      </c>
      <c r="C886" s="149" t="str">
        <f t="shared" si="28"/>
        <v>0003-1001-0022</v>
      </c>
      <c r="D886" s="134" t="s">
        <v>463</v>
      </c>
      <c r="E886" s="134" t="s">
        <v>417</v>
      </c>
      <c r="F886" s="134" t="s">
        <v>460</v>
      </c>
      <c r="G886" s="134" t="s">
        <v>1037</v>
      </c>
      <c r="H886" s="134" t="s">
        <v>1023</v>
      </c>
      <c r="I886" s="134" t="s">
        <v>3</v>
      </c>
      <c r="J886" s="135">
        <v>-114</v>
      </c>
      <c r="K886" s="135">
        <v>-17.95</v>
      </c>
      <c r="L886" s="135">
        <v>-17.95</v>
      </c>
      <c r="M886" s="133" t="str">
        <f t="shared" si="27"/>
        <v>201601</v>
      </c>
    </row>
    <row r="887" spans="1:13" x14ac:dyDescent="0.25">
      <c r="A887" s="35" t="str">
        <f>VLOOKUP(B887,ResCat!$A$2:$B$269,2,FALSE)</f>
        <v>PPOIFP</v>
      </c>
      <c r="B887" s="68" t="str">
        <f>IF(ISNA(VLOOKUP(C887,COA!$A$2:$B$340,2,FALSE)),"XXX",VLOOKUP(C887,COA!$A$2:$B$340,2,FALSE))</f>
        <v>V54</v>
      </c>
      <c r="C887" s="149" t="str">
        <f t="shared" si="28"/>
        <v>0003-1001-0022</v>
      </c>
      <c r="D887" s="134" t="s">
        <v>463</v>
      </c>
      <c r="E887" s="134" t="s">
        <v>417</v>
      </c>
      <c r="F887" s="134" t="s">
        <v>460</v>
      </c>
      <c r="G887" s="134" t="s">
        <v>1037</v>
      </c>
      <c r="H887" s="134" t="s">
        <v>1023</v>
      </c>
      <c r="I887" s="134" t="s">
        <v>2</v>
      </c>
      <c r="J887" s="135">
        <v>422.5</v>
      </c>
      <c r="K887" s="135">
        <v>387.78000000000003</v>
      </c>
      <c r="L887" s="135">
        <v>184.17000000000002</v>
      </c>
      <c r="M887" s="133" t="str">
        <f t="shared" si="27"/>
        <v>201601</v>
      </c>
    </row>
    <row r="888" spans="1:13" x14ac:dyDescent="0.25">
      <c r="A888" s="35" t="str">
        <f>VLOOKUP(B888,ResCat!$A$2:$B$269,2,FALSE)</f>
        <v>PPOIFP</v>
      </c>
      <c r="B888" s="68" t="str">
        <f>IF(ISNA(VLOOKUP(C888,COA!$A$2:$B$340,2,FALSE)),"XXX",VLOOKUP(C888,COA!$A$2:$B$340,2,FALSE))</f>
        <v>V54</v>
      </c>
      <c r="C888" s="149" t="str">
        <f t="shared" si="28"/>
        <v>0003-1001-0022</v>
      </c>
      <c r="D888" s="134" t="s">
        <v>463</v>
      </c>
      <c r="E888" s="134" t="s">
        <v>417</v>
      </c>
      <c r="F888" s="134" t="s">
        <v>460</v>
      </c>
      <c r="G888" s="134" t="s">
        <v>1035</v>
      </c>
      <c r="H888" s="134" t="s">
        <v>1023</v>
      </c>
      <c r="I888" s="134" t="s">
        <v>3</v>
      </c>
      <c r="J888" s="135">
        <v>0</v>
      </c>
      <c r="K888" s="135">
        <v>0</v>
      </c>
      <c r="L888" s="135">
        <v>0</v>
      </c>
      <c r="M888" s="133" t="str">
        <f t="shared" si="27"/>
        <v>201601</v>
      </c>
    </row>
    <row r="889" spans="1:13" x14ac:dyDescent="0.25">
      <c r="A889" s="35" t="str">
        <f>VLOOKUP(B889,ResCat!$A$2:$B$269,2,FALSE)</f>
        <v>PPOIFP</v>
      </c>
      <c r="B889" s="68" t="str">
        <f>IF(ISNA(VLOOKUP(C889,COA!$A$2:$B$340,2,FALSE)),"XXX",VLOOKUP(C889,COA!$A$2:$B$340,2,FALSE))</f>
        <v>V54</v>
      </c>
      <c r="C889" s="149" t="str">
        <f t="shared" si="28"/>
        <v>0003-1001-0022</v>
      </c>
      <c r="D889" s="134" t="s">
        <v>463</v>
      </c>
      <c r="E889" s="134" t="s">
        <v>417</v>
      </c>
      <c r="F889" s="134" t="s">
        <v>460</v>
      </c>
      <c r="G889" s="134" t="s">
        <v>1035</v>
      </c>
      <c r="H889" s="134" t="s">
        <v>1023</v>
      </c>
      <c r="I889" s="134" t="s">
        <v>2</v>
      </c>
      <c r="J889" s="135">
        <v>0</v>
      </c>
      <c r="K889" s="135">
        <v>0</v>
      </c>
      <c r="L889" s="135">
        <v>0</v>
      </c>
      <c r="M889" s="133" t="str">
        <f t="shared" si="27"/>
        <v>201601</v>
      </c>
    </row>
    <row r="890" spans="1:13" x14ac:dyDescent="0.25">
      <c r="A890" s="35" t="str">
        <f>VLOOKUP(B890,ResCat!$A$2:$B$269,2,FALSE)</f>
        <v>PPOIFP</v>
      </c>
      <c r="B890" s="68" t="str">
        <f>IF(ISNA(VLOOKUP(C890,COA!$A$2:$B$340,2,FALSE)),"XXX",VLOOKUP(C890,COA!$A$2:$B$340,2,FALSE))</f>
        <v>V54</v>
      </c>
      <c r="C890" s="149" t="str">
        <f t="shared" si="28"/>
        <v>0003-1001-0022</v>
      </c>
      <c r="D890" s="134" t="s">
        <v>463</v>
      </c>
      <c r="E890" s="134" t="s">
        <v>417</v>
      </c>
      <c r="F890" s="134" t="s">
        <v>460</v>
      </c>
      <c r="G890" s="134" t="s">
        <v>1035</v>
      </c>
      <c r="H890" s="134" t="s">
        <v>1023</v>
      </c>
      <c r="I890" s="134" t="s">
        <v>1</v>
      </c>
      <c r="J890" s="135">
        <v>-214</v>
      </c>
      <c r="K890" s="135">
        <v>-141.66999999999999</v>
      </c>
      <c r="L890" s="135">
        <v>-127.5</v>
      </c>
      <c r="M890" s="133" t="str">
        <f t="shared" si="27"/>
        <v>201601</v>
      </c>
    </row>
    <row r="891" spans="1:13" x14ac:dyDescent="0.25">
      <c r="A891" s="35" t="str">
        <f>VLOOKUP(B891,ResCat!$A$2:$B$269,2,FALSE)</f>
        <v>PPOIFP</v>
      </c>
      <c r="B891" s="68" t="str">
        <f>IF(ISNA(VLOOKUP(C891,COA!$A$2:$B$340,2,FALSE)),"XXX",VLOOKUP(C891,COA!$A$2:$B$340,2,FALSE))</f>
        <v>V54</v>
      </c>
      <c r="C891" s="149" t="str">
        <f t="shared" si="28"/>
        <v>0003-1001-0022</v>
      </c>
      <c r="D891" s="134" t="s">
        <v>463</v>
      </c>
      <c r="E891" s="134" t="s">
        <v>417</v>
      </c>
      <c r="F891" s="134" t="s">
        <v>460</v>
      </c>
      <c r="G891" s="134" t="s">
        <v>1025</v>
      </c>
      <c r="H891" s="134" t="s">
        <v>1023</v>
      </c>
      <c r="I891" s="134" t="s">
        <v>3</v>
      </c>
      <c r="J891" s="135">
        <v>0</v>
      </c>
      <c r="K891" s="135">
        <v>0</v>
      </c>
      <c r="L891" s="135">
        <v>0</v>
      </c>
      <c r="M891" s="133" t="str">
        <f t="shared" si="27"/>
        <v>201601</v>
      </c>
    </row>
    <row r="892" spans="1:13" x14ac:dyDescent="0.25">
      <c r="A892" s="35" t="str">
        <f>VLOOKUP(B892,ResCat!$A$2:$B$269,2,FALSE)</f>
        <v>PPOIFP</v>
      </c>
      <c r="B892" s="68" t="str">
        <f>IF(ISNA(VLOOKUP(C892,COA!$A$2:$B$340,2,FALSE)),"XXX",VLOOKUP(C892,COA!$A$2:$B$340,2,FALSE))</f>
        <v>V54</v>
      </c>
      <c r="C892" s="149" t="str">
        <f t="shared" si="28"/>
        <v>0003-1001-0022</v>
      </c>
      <c r="D892" s="134" t="s">
        <v>463</v>
      </c>
      <c r="E892" s="134" t="s">
        <v>417</v>
      </c>
      <c r="F892" s="134" t="s">
        <v>460</v>
      </c>
      <c r="G892" s="134" t="s">
        <v>1025</v>
      </c>
      <c r="H892" s="134" t="s">
        <v>1023</v>
      </c>
      <c r="I892" s="134" t="s">
        <v>2</v>
      </c>
      <c r="J892" s="135">
        <v>-132</v>
      </c>
      <c r="K892" s="135">
        <v>-606.63000000000022</v>
      </c>
      <c r="L892" s="135">
        <v>-644.38000000000011</v>
      </c>
      <c r="M892" s="133" t="str">
        <f t="shared" si="27"/>
        <v>201601</v>
      </c>
    </row>
    <row r="893" spans="1:13" x14ac:dyDescent="0.25">
      <c r="A893" s="35" t="str">
        <f>VLOOKUP(B893,ResCat!$A$2:$B$269,2,FALSE)</f>
        <v>PPOIFP</v>
      </c>
      <c r="B893" s="68" t="str">
        <f>IF(ISNA(VLOOKUP(C893,COA!$A$2:$B$340,2,FALSE)),"XXX",VLOOKUP(C893,COA!$A$2:$B$340,2,FALSE))</f>
        <v>V54</v>
      </c>
      <c r="C893" s="149" t="str">
        <f t="shared" si="28"/>
        <v>0003-1001-0022</v>
      </c>
      <c r="D893" s="134" t="s">
        <v>463</v>
      </c>
      <c r="E893" s="134" t="s">
        <v>417</v>
      </c>
      <c r="F893" s="134" t="s">
        <v>460</v>
      </c>
      <c r="G893" s="134" t="s">
        <v>1025</v>
      </c>
      <c r="H893" s="134" t="s">
        <v>1023</v>
      </c>
      <c r="I893" s="134" t="s">
        <v>1</v>
      </c>
      <c r="J893" s="135">
        <v>0</v>
      </c>
      <c r="K893" s="135">
        <v>-3.979039320256561E-13</v>
      </c>
      <c r="L893" s="135">
        <v>689.84000000000071</v>
      </c>
      <c r="M893" s="133" t="str">
        <f t="shared" si="27"/>
        <v>201601</v>
      </c>
    </row>
    <row r="894" spans="1:13" x14ac:dyDescent="0.25">
      <c r="A894" s="35" t="str">
        <f>VLOOKUP(B894,ResCat!$A$2:$B$269,2,FALSE)</f>
        <v>PPOIFP</v>
      </c>
      <c r="B894" s="68" t="str">
        <f>IF(ISNA(VLOOKUP(C894,COA!$A$2:$B$340,2,FALSE)),"XXX",VLOOKUP(C894,COA!$A$2:$B$340,2,FALSE))</f>
        <v>V54</v>
      </c>
      <c r="C894" s="149" t="str">
        <f t="shared" si="28"/>
        <v>0003-1001-0022</v>
      </c>
      <c r="D894" s="134" t="s">
        <v>463</v>
      </c>
      <c r="E894" s="134" t="s">
        <v>417</v>
      </c>
      <c r="F894" s="134" t="s">
        <v>460</v>
      </c>
      <c r="G894" s="134" t="s">
        <v>365</v>
      </c>
      <c r="H894" s="134" t="s">
        <v>1023</v>
      </c>
      <c r="I894" s="134" t="s">
        <v>3</v>
      </c>
      <c r="J894" s="135">
        <v>0</v>
      </c>
      <c r="K894" s="135">
        <v>-108.00000000000003</v>
      </c>
      <c r="L894" s="135">
        <v>-72.95999999999998</v>
      </c>
      <c r="M894" s="133" t="str">
        <f t="shared" si="27"/>
        <v>201601</v>
      </c>
    </row>
    <row r="895" spans="1:13" x14ac:dyDescent="0.25">
      <c r="A895" s="35" t="str">
        <f>VLOOKUP(B895,ResCat!$A$2:$B$269,2,FALSE)</f>
        <v>PPOIFP</v>
      </c>
      <c r="B895" s="68" t="str">
        <f>IF(ISNA(VLOOKUP(C895,COA!$A$2:$B$340,2,FALSE)),"XXX",VLOOKUP(C895,COA!$A$2:$B$340,2,FALSE))</f>
        <v>V54</v>
      </c>
      <c r="C895" s="149" t="str">
        <f t="shared" si="28"/>
        <v>0003-1001-0022</v>
      </c>
      <c r="D895" s="134" t="s">
        <v>463</v>
      </c>
      <c r="E895" s="134" t="s">
        <v>417</v>
      </c>
      <c r="F895" s="134" t="s">
        <v>460</v>
      </c>
      <c r="G895" s="134" t="s">
        <v>365</v>
      </c>
      <c r="H895" s="134" t="s">
        <v>1023</v>
      </c>
      <c r="I895" s="134" t="s">
        <v>2</v>
      </c>
      <c r="J895" s="135">
        <v>0</v>
      </c>
      <c r="K895" s="135">
        <v>-348.51</v>
      </c>
      <c r="L895" s="135">
        <v>-371.05999999999995</v>
      </c>
      <c r="M895" s="133" t="str">
        <f t="shared" si="27"/>
        <v>201601</v>
      </c>
    </row>
    <row r="896" spans="1:13" x14ac:dyDescent="0.25">
      <c r="A896" s="35" t="str">
        <f>VLOOKUP(B896,ResCat!$A$2:$B$269,2,FALSE)</f>
        <v>PPOIFP</v>
      </c>
      <c r="B896" s="68" t="str">
        <f>IF(ISNA(VLOOKUP(C896,COA!$A$2:$B$340,2,FALSE)),"XXX",VLOOKUP(C896,COA!$A$2:$B$340,2,FALSE))</f>
        <v>V54</v>
      </c>
      <c r="C896" s="149" t="str">
        <f t="shared" si="28"/>
        <v>0003-1001-0022</v>
      </c>
      <c r="D896" s="134" t="s">
        <v>463</v>
      </c>
      <c r="E896" s="134" t="s">
        <v>417</v>
      </c>
      <c r="F896" s="134" t="s">
        <v>460</v>
      </c>
      <c r="G896" s="134" t="s">
        <v>344</v>
      </c>
      <c r="H896" s="134" t="s">
        <v>1023</v>
      </c>
      <c r="I896" s="134" t="s">
        <v>3</v>
      </c>
      <c r="J896" s="135">
        <v>0</v>
      </c>
      <c r="K896" s="135">
        <v>0</v>
      </c>
      <c r="L896" s="135">
        <v>2.8421709430404007E-14</v>
      </c>
      <c r="M896" s="133" t="str">
        <f t="shared" si="27"/>
        <v>201601</v>
      </c>
    </row>
    <row r="897" spans="1:13" x14ac:dyDescent="0.25">
      <c r="A897" s="35" t="str">
        <f>VLOOKUP(B897,ResCat!$A$2:$B$269,2,FALSE)</f>
        <v>PPOIFP</v>
      </c>
      <c r="B897" s="68" t="str">
        <f>IF(ISNA(VLOOKUP(C897,COA!$A$2:$B$340,2,FALSE)),"XXX",VLOOKUP(C897,COA!$A$2:$B$340,2,FALSE))</f>
        <v>V54</v>
      </c>
      <c r="C897" s="149" t="str">
        <f t="shared" si="28"/>
        <v>0003-1001-0022</v>
      </c>
      <c r="D897" s="134" t="s">
        <v>463</v>
      </c>
      <c r="E897" s="134" t="s">
        <v>417</v>
      </c>
      <c r="F897" s="134" t="s">
        <v>460</v>
      </c>
      <c r="G897" s="134" t="s">
        <v>344</v>
      </c>
      <c r="H897" s="134" t="s">
        <v>1023</v>
      </c>
      <c r="I897" s="134" t="s">
        <v>2</v>
      </c>
      <c r="J897" s="135">
        <v>-280</v>
      </c>
      <c r="K897" s="135">
        <v>-107.96999999999996</v>
      </c>
      <c r="L897" s="135">
        <v>-134.64000000000001</v>
      </c>
      <c r="M897" s="133" t="str">
        <f t="shared" si="27"/>
        <v>201601</v>
      </c>
    </row>
    <row r="898" spans="1:13" x14ac:dyDescent="0.25">
      <c r="A898" s="35" t="str">
        <f>VLOOKUP(B898,ResCat!$A$2:$B$269,2,FALSE)</f>
        <v>PPOIFP</v>
      </c>
      <c r="B898" s="68" t="str">
        <f>IF(ISNA(VLOOKUP(C898,COA!$A$2:$B$340,2,FALSE)),"XXX",VLOOKUP(C898,COA!$A$2:$B$340,2,FALSE))</f>
        <v>V54</v>
      </c>
      <c r="C898" s="149" t="str">
        <f t="shared" si="28"/>
        <v>0003-1001-0022</v>
      </c>
      <c r="D898" s="134" t="s">
        <v>463</v>
      </c>
      <c r="E898" s="134" t="s">
        <v>417</v>
      </c>
      <c r="F898" s="134" t="s">
        <v>460</v>
      </c>
      <c r="G898" s="134" t="s">
        <v>1030</v>
      </c>
      <c r="H898" s="134" t="s">
        <v>1023</v>
      </c>
      <c r="I898" s="134" t="s">
        <v>3</v>
      </c>
      <c r="J898" s="135">
        <v>0</v>
      </c>
      <c r="K898" s="135">
        <v>0</v>
      </c>
      <c r="L898" s="135">
        <v>0</v>
      </c>
      <c r="M898" s="133" t="str">
        <f t="shared" si="27"/>
        <v>201601</v>
      </c>
    </row>
    <row r="899" spans="1:13" x14ac:dyDescent="0.25">
      <c r="A899" s="35" t="str">
        <f>VLOOKUP(B899,ResCat!$A$2:$B$269,2,FALSE)</f>
        <v>PPOIFP</v>
      </c>
      <c r="B899" s="68" t="str">
        <f>IF(ISNA(VLOOKUP(C899,COA!$A$2:$B$340,2,FALSE)),"XXX",VLOOKUP(C899,COA!$A$2:$B$340,2,FALSE))</f>
        <v>V54</v>
      </c>
      <c r="C899" s="149" t="str">
        <f t="shared" si="28"/>
        <v>0003-1001-0022</v>
      </c>
      <c r="D899" s="134" t="s">
        <v>463</v>
      </c>
      <c r="E899" s="134" t="s">
        <v>417</v>
      </c>
      <c r="F899" s="134" t="s">
        <v>460</v>
      </c>
      <c r="G899" s="134" t="s">
        <v>1030</v>
      </c>
      <c r="H899" s="134" t="s">
        <v>1023</v>
      </c>
      <c r="I899" s="134" t="s">
        <v>0</v>
      </c>
      <c r="J899" s="135">
        <v>2.9103830456733704E-11</v>
      </c>
      <c r="K899" s="135">
        <v>-286.5199999999968</v>
      </c>
      <c r="L899" s="135">
        <v>-286.5199999999968</v>
      </c>
      <c r="M899" s="133" t="str">
        <f t="shared" si="27"/>
        <v>201601</v>
      </c>
    </row>
    <row r="900" spans="1:13" x14ac:dyDescent="0.25">
      <c r="A900" s="35" t="str">
        <f>VLOOKUP(B900,ResCat!$A$2:$B$269,2,FALSE)</f>
        <v>PPOIFP</v>
      </c>
      <c r="B900" s="68" t="str">
        <f>IF(ISNA(VLOOKUP(C900,COA!$A$2:$B$340,2,FALSE)),"XXX",VLOOKUP(C900,COA!$A$2:$B$340,2,FALSE))</f>
        <v>V54</v>
      </c>
      <c r="C900" s="149" t="str">
        <f t="shared" si="28"/>
        <v>0003-1001-0022</v>
      </c>
      <c r="D900" s="134" t="s">
        <v>463</v>
      </c>
      <c r="E900" s="134" t="s">
        <v>417</v>
      </c>
      <c r="F900" s="134" t="s">
        <v>460</v>
      </c>
      <c r="G900" s="134" t="s">
        <v>1030</v>
      </c>
      <c r="H900" s="134" t="s">
        <v>1023</v>
      </c>
      <c r="I900" s="134" t="s">
        <v>2</v>
      </c>
      <c r="J900" s="135">
        <v>93</v>
      </c>
      <c r="K900" s="135">
        <v>-6.6100000000000421</v>
      </c>
      <c r="L900" s="135">
        <v>-61.25</v>
      </c>
      <c r="M900" s="133" t="str">
        <f t="shared" ref="M900:M963" si="29">IF(G900&lt;$M$1,$M$1,G900)</f>
        <v>201601</v>
      </c>
    </row>
    <row r="901" spans="1:13" x14ac:dyDescent="0.25">
      <c r="A901" s="35" t="str">
        <f>VLOOKUP(B901,ResCat!$A$2:$B$269,2,FALSE)</f>
        <v>PPOIFP</v>
      </c>
      <c r="B901" s="68" t="str">
        <f>IF(ISNA(VLOOKUP(C901,COA!$A$2:$B$340,2,FALSE)),"XXX",VLOOKUP(C901,COA!$A$2:$B$340,2,FALSE))</f>
        <v>V54</v>
      </c>
      <c r="C901" s="149" t="str">
        <f t="shared" ref="C901:C964" si="30">D901&amp;"-"&amp;E901&amp;"-"&amp;F901</f>
        <v>0003-1001-0022</v>
      </c>
      <c r="D901" s="134" t="s">
        <v>463</v>
      </c>
      <c r="E901" s="134" t="s">
        <v>417</v>
      </c>
      <c r="F901" s="134" t="s">
        <v>460</v>
      </c>
      <c r="G901" s="134" t="s">
        <v>345</v>
      </c>
      <c r="H901" s="134" t="s">
        <v>1023</v>
      </c>
      <c r="I901" s="134" t="s">
        <v>3</v>
      </c>
      <c r="J901" s="135">
        <v>0</v>
      </c>
      <c r="K901" s="135">
        <v>0</v>
      </c>
      <c r="L901" s="135">
        <v>0</v>
      </c>
      <c r="M901" s="133" t="str">
        <f t="shared" si="29"/>
        <v>201601</v>
      </c>
    </row>
    <row r="902" spans="1:13" x14ac:dyDescent="0.25">
      <c r="A902" s="35" t="str">
        <f>VLOOKUP(B902,ResCat!$A$2:$B$269,2,FALSE)</f>
        <v>PPOIFP</v>
      </c>
      <c r="B902" s="68" t="str">
        <f>IF(ISNA(VLOOKUP(C902,COA!$A$2:$B$340,2,FALSE)),"XXX",VLOOKUP(C902,COA!$A$2:$B$340,2,FALSE))</f>
        <v>V54</v>
      </c>
      <c r="C902" s="149" t="str">
        <f t="shared" si="30"/>
        <v>0003-1001-0022</v>
      </c>
      <c r="D902" s="134" t="s">
        <v>463</v>
      </c>
      <c r="E902" s="134" t="s">
        <v>417</v>
      </c>
      <c r="F902" s="134" t="s">
        <v>460</v>
      </c>
      <c r="G902" s="134" t="s">
        <v>345</v>
      </c>
      <c r="H902" s="134" t="s">
        <v>1023</v>
      </c>
      <c r="I902" s="134" t="s">
        <v>0</v>
      </c>
      <c r="J902" s="135">
        <v>181770.61000000002</v>
      </c>
      <c r="K902" s="135">
        <v>9440.67</v>
      </c>
      <c r="L902" s="135">
        <v>9440.67</v>
      </c>
      <c r="M902" s="133" t="str">
        <f t="shared" si="29"/>
        <v>201601</v>
      </c>
    </row>
    <row r="903" spans="1:13" x14ac:dyDescent="0.25">
      <c r="A903" s="35" t="str">
        <f>VLOOKUP(B903,ResCat!$A$2:$B$269,2,FALSE)</f>
        <v>PPOIFP</v>
      </c>
      <c r="B903" s="68" t="str">
        <f>IF(ISNA(VLOOKUP(C903,COA!$A$2:$B$340,2,FALSE)),"XXX",VLOOKUP(C903,COA!$A$2:$B$340,2,FALSE))</f>
        <v>V54</v>
      </c>
      <c r="C903" s="149" t="str">
        <f t="shared" si="30"/>
        <v>0003-1001-0022</v>
      </c>
      <c r="D903" s="134" t="s">
        <v>463</v>
      </c>
      <c r="E903" s="134" t="s">
        <v>417</v>
      </c>
      <c r="F903" s="134" t="s">
        <v>460</v>
      </c>
      <c r="G903" s="134" t="s">
        <v>345</v>
      </c>
      <c r="H903" s="134" t="s">
        <v>1023</v>
      </c>
      <c r="I903" s="134" t="s">
        <v>2</v>
      </c>
      <c r="J903" s="135">
        <v>-575</v>
      </c>
      <c r="K903" s="135">
        <v>-125.79999999999997</v>
      </c>
      <c r="L903" s="135">
        <v>-98.38000000000001</v>
      </c>
      <c r="M903" s="133" t="str">
        <f t="shared" si="29"/>
        <v>201601</v>
      </c>
    </row>
    <row r="904" spans="1:13" x14ac:dyDescent="0.25">
      <c r="A904" s="35" t="str">
        <f>VLOOKUP(B904,ResCat!$A$2:$B$269,2,FALSE)</f>
        <v>PPOIFP</v>
      </c>
      <c r="B904" s="68" t="str">
        <f>IF(ISNA(VLOOKUP(C904,COA!$A$2:$B$340,2,FALSE)),"XXX",VLOOKUP(C904,COA!$A$2:$B$340,2,FALSE))</f>
        <v>V54</v>
      </c>
      <c r="C904" s="149" t="str">
        <f t="shared" si="30"/>
        <v>0003-1001-0022</v>
      </c>
      <c r="D904" s="134" t="s">
        <v>463</v>
      </c>
      <c r="E904" s="134" t="s">
        <v>417</v>
      </c>
      <c r="F904" s="134" t="s">
        <v>460</v>
      </c>
      <c r="G904" s="134" t="s">
        <v>346</v>
      </c>
      <c r="H904" s="134" t="s">
        <v>1023</v>
      </c>
      <c r="I904" s="134" t="s">
        <v>3</v>
      </c>
      <c r="J904" s="135">
        <v>0</v>
      </c>
      <c r="K904" s="135">
        <v>0</v>
      </c>
      <c r="L904" s="135">
        <v>0</v>
      </c>
      <c r="M904" s="133" t="str">
        <f t="shared" si="29"/>
        <v>201601</v>
      </c>
    </row>
    <row r="905" spans="1:13" x14ac:dyDescent="0.25">
      <c r="A905" s="35" t="str">
        <f>VLOOKUP(B905,ResCat!$A$2:$B$269,2,FALSE)</f>
        <v>PPOIFP</v>
      </c>
      <c r="B905" s="68" t="str">
        <f>IF(ISNA(VLOOKUP(C905,COA!$A$2:$B$340,2,FALSE)),"XXX",VLOOKUP(C905,COA!$A$2:$B$340,2,FALSE))</f>
        <v>V54</v>
      </c>
      <c r="C905" s="149" t="str">
        <f t="shared" si="30"/>
        <v>0003-1001-0022</v>
      </c>
      <c r="D905" s="134" t="s">
        <v>463</v>
      </c>
      <c r="E905" s="134" t="s">
        <v>417</v>
      </c>
      <c r="F905" s="134" t="s">
        <v>460</v>
      </c>
      <c r="G905" s="134" t="s">
        <v>346</v>
      </c>
      <c r="H905" s="134" t="s">
        <v>1023</v>
      </c>
      <c r="I905" s="134" t="s">
        <v>2</v>
      </c>
      <c r="J905" s="135">
        <v>370</v>
      </c>
      <c r="K905" s="135">
        <v>264.14</v>
      </c>
      <c r="L905" s="135">
        <v>56.47</v>
      </c>
      <c r="M905" s="133" t="str">
        <f t="shared" si="29"/>
        <v>201601</v>
      </c>
    </row>
    <row r="906" spans="1:13" x14ac:dyDescent="0.25">
      <c r="A906" s="35" t="str">
        <f>VLOOKUP(B906,ResCat!$A$2:$B$269,2,FALSE)</f>
        <v>PPOIFP</v>
      </c>
      <c r="B906" s="68" t="str">
        <f>IF(ISNA(VLOOKUP(C906,COA!$A$2:$B$340,2,FALSE)),"XXX",VLOOKUP(C906,COA!$A$2:$B$340,2,FALSE))</f>
        <v>V54</v>
      </c>
      <c r="C906" s="149" t="str">
        <f t="shared" si="30"/>
        <v>0003-1001-0022</v>
      </c>
      <c r="D906" s="134" t="s">
        <v>463</v>
      </c>
      <c r="E906" s="134" t="s">
        <v>417</v>
      </c>
      <c r="F906" s="134" t="s">
        <v>460</v>
      </c>
      <c r="G906" s="134" t="s">
        <v>346</v>
      </c>
      <c r="H906" s="134" t="s">
        <v>1023</v>
      </c>
      <c r="I906" s="134" t="s">
        <v>1</v>
      </c>
      <c r="J906" s="135">
        <v>201.43</v>
      </c>
      <c r="K906" s="135">
        <v>0</v>
      </c>
      <c r="L906" s="135">
        <v>0</v>
      </c>
      <c r="M906" s="133" t="str">
        <f t="shared" si="29"/>
        <v>201601</v>
      </c>
    </row>
    <row r="907" spans="1:13" x14ac:dyDescent="0.25">
      <c r="A907" s="35" t="str">
        <f>VLOOKUP(B907,ResCat!$A$2:$B$269,2,FALSE)</f>
        <v>PPOIFP</v>
      </c>
      <c r="B907" s="68" t="str">
        <f>IF(ISNA(VLOOKUP(C907,COA!$A$2:$B$340,2,FALSE)),"XXX",VLOOKUP(C907,COA!$A$2:$B$340,2,FALSE))</f>
        <v>V54</v>
      </c>
      <c r="C907" s="149" t="str">
        <f t="shared" si="30"/>
        <v>0003-1001-0022</v>
      </c>
      <c r="D907" s="134" t="s">
        <v>463</v>
      </c>
      <c r="E907" s="134" t="s">
        <v>417</v>
      </c>
      <c r="F907" s="134" t="s">
        <v>460</v>
      </c>
      <c r="G907" s="134" t="s">
        <v>309</v>
      </c>
      <c r="H907" s="134" t="s">
        <v>1023</v>
      </c>
      <c r="I907" s="134" t="s">
        <v>3</v>
      </c>
      <c r="J907" s="135">
        <v>313.75000000000006</v>
      </c>
      <c r="K907" s="135">
        <v>305.75000000000006</v>
      </c>
      <c r="L907" s="135">
        <v>237.65</v>
      </c>
      <c r="M907" s="133" t="str">
        <f t="shared" si="29"/>
        <v>201601</v>
      </c>
    </row>
    <row r="908" spans="1:13" x14ac:dyDescent="0.25">
      <c r="A908" s="35" t="str">
        <f>VLOOKUP(B908,ResCat!$A$2:$B$269,2,FALSE)</f>
        <v>PPOIFP</v>
      </c>
      <c r="B908" s="68" t="str">
        <f>IF(ISNA(VLOOKUP(C908,COA!$A$2:$B$340,2,FALSE)),"XXX",VLOOKUP(C908,COA!$A$2:$B$340,2,FALSE))</f>
        <v>V54</v>
      </c>
      <c r="C908" s="149" t="str">
        <f t="shared" si="30"/>
        <v>0003-1001-0022</v>
      </c>
      <c r="D908" s="134" t="s">
        <v>463</v>
      </c>
      <c r="E908" s="134" t="s">
        <v>417</v>
      </c>
      <c r="F908" s="134" t="s">
        <v>460</v>
      </c>
      <c r="G908" s="134" t="s">
        <v>309</v>
      </c>
      <c r="H908" s="134" t="s">
        <v>1023</v>
      </c>
      <c r="I908" s="134" t="s">
        <v>0</v>
      </c>
      <c r="J908" s="135">
        <v>470</v>
      </c>
      <c r="K908" s="135">
        <v>57.899999999999636</v>
      </c>
      <c r="L908" s="135">
        <v>-36.100000000000364</v>
      </c>
      <c r="M908" s="133" t="str">
        <f t="shared" si="29"/>
        <v>201601</v>
      </c>
    </row>
    <row r="909" spans="1:13" x14ac:dyDescent="0.25">
      <c r="A909" s="35" t="str">
        <f>VLOOKUP(B909,ResCat!$A$2:$B$269,2,FALSE)</f>
        <v>PPOIFP</v>
      </c>
      <c r="B909" s="68" t="str">
        <f>IF(ISNA(VLOOKUP(C909,COA!$A$2:$B$340,2,FALSE)),"XXX",VLOOKUP(C909,COA!$A$2:$B$340,2,FALSE))</f>
        <v>V54</v>
      </c>
      <c r="C909" s="149" t="str">
        <f t="shared" si="30"/>
        <v>0003-1001-0022</v>
      </c>
      <c r="D909" s="134" t="s">
        <v>463</v>
      </c>
      <c r="E909" s="134" t="s">
        <v>417</v>
      </c>
      <c r="F909" s="134" t="s">
        <v>460</v>
      </c>
      <c r="G909" s="134" t="s">
        <v>309</v>
      </c>
      <c r="H909" s="134" t="s">
        <v>1023</v>
      </c>
      <c r="I909" s="134" t="s">
        <v>2</v>
      </c>
      <c r="J909" s="135">
        <v>20532.63</v>
      </c>
      <c r="K909" s="135">
        <v>5657.9000000000005</v>
      </c>
      <c r="L909" s="135">
        <v>4385.630000000001</v>
      </c>
      <c r="M909" s="133" t="str">
        <f t="shared" si="29"/>
        <v>201601</v>
      </c>
    </row>
    <row r="910" spans="1:13" x14ac:dyDescent="0.25">
      <c r="A910" s="35" t="str">
        <f>VLOOKUP(B910,ResCat!$A$2:$B$269,2,FALSE)</f>
        <v>PPOIFP</v>
      </c>
      <c r="B910" s="68" t="str">
        <f>IF(ISNA(VLOOKUP(C910,COA!$A$2:$B$340,2,FALSE)),"XXX",VLOOKUP(C910,COA!$A$2:$B$340,2,FALSE))</f>
        <v>V54</v>
      </c>
      <c r="C910" s="149" t="str">
        <f t="shared" si="30"/>
        <v>0003-1001-0022</v>
      </c>
      <c r="D910" s="134" t="s">
        <v>463</v>
      </c>
      <c r="E910" s="134" t="s">
        <v>417</v>
      </c>
      <c r="F910" s="134" t="s">
        <v>460</v>
      </c>
      <c r="G910" s="134" t="s">
        <v>309</v>
      </c>
      <c r="H910" s="134" t="s">
        <v>1023</v>
      </c>
      <c r="I910" s="134" t="s">
        <v>1</v>
      </c>
      <c r="J910" s="135">
        <v>613.73</v>
      </c>
      <c r="K910" s="135">
        <v>235.17000000000002</v>
      </c>
      <c r="L910" s="135">
        <v>197.57</v>
      </c>
      <c r="M910" s="133" t="str">
        <f t="shared" si="29"/>
        <v>201601</v>
      </c>
    </row>
    <row r="911" spans="1:13" x14ac:dyDescent="0.25">
      <c r="A911" s="35" t="str">
        <f>VLOOKUP(B911,ResCat!$A$2:$B$269,2,FALSE)</f>
        <v>PPOIFP</v>
      </c>
      <c r="B911" s="68" t="str">
        <f>IF(ISNA(VLOOKUP(C911,COA!$A$2:$B$340,2,FALSE)),"XXX",VLOOKUP(C911,COA!$A$2:$B$340,2,FALSE))</f>
        <v>V54</v>
      </c>
      <c r="C911" s="149" t="str">
        <f t="shared" si="30"/>
        <v>0003-1001-0022</v>
      </c>
      <c r="D911" s="134" t="s">
        <v>463</v>
      </c>
      <c r="E911" s="134" t="s">
        <v>417</v>
      </c>
      <c r="F911" s="134" t="s">
        <v>460</v>
      </c>
      <c r="G911" s="134" t="s">
        <v>1026</v>
      </c>
      <c r="H911" s="134" t="s">
        <v>1023</v>
      </c>
      <c r="I911" s="134" t="s">
        <v>3</v>
      </c>
      <c r="J911" s="135">
        <v>1196.5100000000002</v>
      </c>
      <c r="K911" s="135">
        <v>1146.9600000000003</v>
      </c>
      <c r="L911" s="135">
        <v>715.7900000000003</v>
      </c>
      <c r="M911" s="133" t="str">
        <f t="shared" si="29"/>
        <v>201601</v>
      </c>
    </row>
    <row r="912" spans="1:13" x14ac:dyDescent="0.25">
      <c r="A912" s="35" t="str">
        <f>VLOOKUP(B912,ResCat!$A$2:$B$269,2,FALSE)</f>
        <v>PPOIFP</v>
      </c>
      <c r="B912" s="68" t="str">
        <f>IF(ISNA(VLOOKUP(C912,COA!$A$2:$B$340,2,FALSE)),"XXX",VLOOKUP(C912,COA!$A$2:$B$340,2,FALSE))</f>
        <v>V54</v>
      </c>
      <c r="C912" s="149" t="str">
        <f t="shared" si="30"/>
        <v>0003-1001-0022</v>
      </c>
      <c r="D912" s="134" t="s">
        <v>463</v>
      </c>
      <c r="E912" s="134" t="s">
        <v>417</v>
      </c>
      <c r="F912" s="134" t="s">
        <v>460</v>
      </c>
      <c r="G912" s="134" t="s">
        <v>1026</v>
      </c>
      <c r="H912" s="134" t="s">
        <v>1023</v>
      </c>
      <c r="I912" s="134" t="s">
        <v>2</v>
      </c>
      <c r="J912" s="135">
        <v>390.52999999999975</v>
      </c>
      <c r="K912" s="135">
        <v>1303.78</v>
      </c>
      <c r="L912" s="135">
        <v>642.79000000000008</v>
      </c>
      <c r="M912" s="133" t="str">
        <f t="shared" si="29"/>
        <v>201601</v>
      </c>
    </row>
    <row r="913" spans="1:13" x14ac:dyDescent="0.25">
      <c r="A913" s="35" t="str">
        <f>VLOOKUP(B913,ResCat!$A$2:$B$269,2,FALSE)</f>
        <v>PPOIFP</v>
      </c>
      <c r="B913" s="68" t="str">
        <f>IF(ISNA(VLOOKUP(C913,COA!$A$2:$B$340,2,FALSE)),"XXX",VLOOKUP(C913,COA!$A$2:$B$340,2,FALSE))</f>
        <v>V54</v>
      </c>
      <c r="C913" s="149" t="str">
        <f t="shared" si="30"/>
        <v>0003-1001-0022</v>
      </c>
      <c r="D913" s="134" t="s">
        <v>463</v>
      </c>
      <c r="E913" s="134" t="s">
        <v>417</v>
      </c>
      <c r="F913" s="134" t="s">
        <v>460</v>
      </c>
      <c r="G913" s="134" t="s">
        <v>1026</v>
      </c>
      <c r="H913" s="134" t="s">
        <v>1023</v>
      </c>
      <c r="I913" s="134" t="s">
        <v>1</v>
      </c>
      <c r="J913" s="135">
        <v>466.87000000000262</v>
      </c>
      <c r="K913" s="135">
        <v>9742.7599999999984</v>
      </c>
      <c r="L913" s="135">
        <v>12536.94</v>
      </c>
      <c r="M913" s="133" t="str">
        <f t="shared" si="29"/>
        <v>201601</v>
      </c>
    </row>
    <row r="914" spans="1:13" x14ac:dyDescent="0.25">
      <c r="A914" s="35" t="str">
        <f>VLOOKUP(B914,ResCat!$A$2:$B$269,2,FALSE)</f>
        <v>PPOIFP</v>
      </c>
      <c r="B914" s="68" t="str">
        <f>IF(ISNA(VLOOKUP(C914,COA!$A$2:$B$340,2,FALSE)),"XXX",VLOOKUP(C914,COA!$A$2:$B$340,2,FALSE))</f>
        <v>V54</v>
      </c>
      <c r="C914" s="149" t="str">
        <f t="shared" si="30"/>
        <v>0003-1001-0022</v>
      </c>
      <c r="D914" s="134" t="s">
        <v>463</v>
      </c>
      <c r="E914" s="134" t="s">
        <v>417</v>
      </c>
      <c r="F914" s="134" t="s">
        <v>460</v>
      </c>
      <c r="G914" s="134" t="s">
        <v>362</v>
      </c>
      <c r="H914" s="134" t="s">
        <v>1023</v>
      </c>
      <c r="I914" s="134" t="s">
        <v>3</v>
      </c>
      <c r="J914" s="135">
        <v>2239.23</v>
      </c>
      <c r="K914" s="135">
        <v>438.66999999999985</v>
      </c>
      <c r="L914" s="135">
        <v>-910.69</v>
      </c>
      <c r="M914" s="133" t="str">
        <f t="shared" si="29"/>
        <v>201601</v>
      </c>
    </row>
    <row r="915" spans="1:13" x14ac:dyDescent="0.25">
      <c r="A915" s="35" t="str">
        <f>VLOOKUP(B915,ResCat!$A$2:$B$269,2,FALSE)</f>
        <v>PPOIFP</v>
      </c>
      <c r="B915" s="68" t="str">
        <f>IF(ISNA(VLOOKUP(C915,COA!$A$2:$B$340,2,FALSE)),"XXX",VLOOKUP(C915,COA!$A$2:$B$340,2,FALSE))</f>
        <v>V54</v>
      </c>
      <c r="C915" s="149" t="str">
        <f t="shared" si="30"/>
        <v>0003-1001-0022</v>
      </c>
      <c r="D915" s="134" t="s">
        <v>463</v>
      </c>
      <c r="E915" s="134" t="s">
        <v>417</v>
      </c>
      <c r="F915" s="134" t="s">
        <v>460</v>
      </c>
      <c r="G915" s="134" t="s">
        <v>362</v>
      </c>
      <c r="H915" s="134" t="s">
        <v>1023</v>
      </c>
      <c r="I915" s="134" t="s">
        <v>0</v>
      </c>
      <c r="J915" s="135">
        <v>1308.3</v>
      </c>
      <c r="K915" s="135">
        <v>1138.3</v>
      </c>
      <c r="L915" s="135">
        <v>968.3</v>
      </c>
      <c r="M915" s="133" t="str">
        <f t="shared" si="29"/>
        <v>201601</v>
      </c>
    </row>
    <row r="916" spans="1:13" x14ac:dyDescent="0.25">
      <c r="A916" s="35" t="str">
        <f>VLOOKUP(B916,ResCat!$A$2:$B$269,2,FALSE)</f>
        <v>PPOIFP</v>
      </c>
      <c r="B916" s="68" t="str">
        <f>IF(ISNA(VLOOKUP(C916,COA!$A$2:$B$340,2,FALSE)),"XXX",VLOOKUP(C916,COA!$A$2:$B$340,2,FALSE))</f>
        <v>V54</v>
      </c>
      <c r="C916" s="149" t="str">
        <f t="shared" si="30"/>
        <v>0003-1001-0022</v>
      </c>
      <c r="D916" s="134" t="s">
        <v>463</v>
      </c>
      <c r="E916" s="134" t="s">
        <v>417</v>
      </c>
      <c r="F916" s="134" t="s">
        <v>460</v>
      </c>
      <c r="G916" s="134" t="s">
        <v>362</v>
      </c>
      <c r="H916" s="134" t="s">
        <v>1023</v>
      </c>
      <c r="I916" s="134" t="s">
        <v>2</v>
      </c>
      <c r="J916" s="135">
        <v>10999.880000000001</v>
      </c>
      <c r="K916" s="135">
        <v>8835.17</v>
      </c>
      <c r="L916" s="135">
        <v>4801.12</v>
      </c>
      <c r="M916" s="133" t="str">
        <f t="shared" si="29"/>
        <v>201601</v>
      </c>
    </row>
    <row r="917" spans="1:13" x14ac:dyDescent="0.25">
      <c r="A917" s="35" t="str">
        <f>VLOOKUP(B917,ResCat!$A$2:$B$269,2,FALSE)</f>
        <v>PPOIFP</v>
      </c>
      <c r="B917" s="68" t="str">
        <f>IF(ISNA(VLOOKUP(C917,COA!$A$2:$B$340,2,FALSE)),"XXX",VLOOKUP(C917,COA!$A$2:$B$340,2,FALSE))</f>
        <v>V54</v>
      </c>
      <c r="C917" s="149" t="str">
        <f t="shared" si="30"/>
        <v>0003-1001-0022</v>
      </c>
      <c r="D917" s="134" t="s">
        <v>463</v>
      </c>
      <c r="E917" s="134" t="s">
        <v>417</v>
      </c>
      <c r="F917" s="134" t="s">
        <v>460</v>
      </c>
      <c r="G917" s="134" t="s">
        <v>362</v>
      </c>
      <c r="H917" s="134" t="s">
        <v>1023</v>
      </c>
      <c r="I917" s="134" t="s">
        <v>371</v>
      </c>
      <c r="J917" s="135">
        <v>7.35</v>
      </c>
      <c r="K917" s="135">
        <v>0</v>
      </c>
      <c r="L917" s="135">
        <v>0</v>
      </c>
      <c r="M917" s="133" t="str">
        <f t="shared" si="29"/>
        <v>201601</v>
      </c>
    </row>
    <row r="918" spans="1:13" x14ac:dyDescent="0.25">
      <c r="A918" s="35" t="str">
        <f>VLOOKUP(B918,ResCat!$A$2:$B$269,2,FALSE)</f>
        <v>PPOIFP</v>
      </c>
      <c r="B918" s="68" t="str">
        <f>IF(ISNA(VLOOKUP(C918,COA!$A$2:$B$340,2,FALSE)),"XXX",VLOOKUP(C918,COA!$A$2:$B$340,2,FALSE))</f>
        <v>V54</v>
      </c>
      <c r="C918" s="149" t="str">
        <f t="shared" si="30"/>
        <v>0003-1001-0022</v>
      </c>
      <c r="D918" s="134" t="s">
        <v>463</v>
      </c>
      <c r="E918" s="134" t="s">
        <v>417</v>
      </c>
      <c r="F918" s="134" t="s">
        <v>460</v>
      </c>
      <c r="G918" s="134" t="s">
        <v>362</v>
      </c>
      <c r="H918" s="134" t="s">
        <v>1023</v>
      </c>
      <c r="I918" s="134" t="s">
        <v>1</v>
      </c>
      <c r="J918" s="135">
        <v>20310.91</v>
      </c>
      <c r="K918" s="135">
        <v>19823.099999999999</v>
      </c>
      <c r="L918" s="135">
        <v>16475.46</v>
      </c>
      <c r="M918" s="133" t="str">
        <f t="shared" si="29"/>
        <v>201601</v>
      </c>
    </row>
    <row r="919" spans="1:13" x14ac:dyDescent="0.25">
      <c r="A919" s="35" t="str">
        <f>VLOOKUP(B919,ResCat!$A$2:$B$269,2,FALSE)</f>
        <v>PPOIFP</v>
      </c>
      <c r="B919" s="68" t="str">
        <f>IF(ISNA(VLOOKUP(C919,COA!$A$2:$B$340,2,FALSE)),"XXX",VLOOKUP(C919,COA!$A$2:$B$340,2,FALSE))</f>
        <v>V54</v>
      </c>
      <c r="C919" s="149" t="str">
        <f t="shared" si="30"/>
        <v>0003-1001-0022</v>
      </c>
      <c r="D919" s="134" t="s">
        <v>463</v>
      </c>
      <c r="E919" s="134" t="s">
        <v>417</v>
      </c>
      <c r="F919" s="134" t="s">
        <v>460</v>
      </c>
      <c r="G919" s="134" t="s">
        <v>1027</v>
      </c>
      <c r="H919" s="134" t="s">
        <v>1023</v>
      </c>
      <c r="I919" s="134" t="s">
        <v>3</v>
      </c>
      <c r="J919" s="135">
        <v>8359.1600000000017</v>
      </c>
      <c r="K919" s="135">
        <v>3317.5900000000006</v>
      </c>
      <c r="L919" s="135">
        <v>1384.8400000000004</v>
      </c>
      <c r="M919" s="133" t="str">
        <f t="shared" si="29"/>
        <v>201601</v>
      </c>
    </row>
    <row r="920" spans="1:13" x14ac:dyDescent="0.25">
      <c r="A920" s="35" t="str">
        <f>VLOOKUP(B920,ResCat!$A$2:$B$269,2,FALSE)</f>
        <v>PPOIFP</v>
      </c>
      <c r="B920" s="68" t="str">
        <f>IF(ISNA(VLOOKUP(C920,COA!$A$2:$B$340,2,FALSE)),"XXX",VLOOKUP(C920,COA!$A$2:$B$340,2,FALSE))</f>
        <v>V54</v>
      </c>
      <c r="C920" s="149" t="str">
        <f t="shared" si="30"/>
        <v>0003-1001-0022</v>
      </c>
      <c r="D920" s="134" t="s">
        <v>463</v>
      </c>
      <c r="E920" s="134" t="s">
        <v>417</v>
      </c>
      <c r="F920" s="134" t="s">
        <v>460</v>
      </c>
      <c r="G920" s="134" t="s">
        <v>1027</v>
      </c>
      <c r="H920" s="134" t="s">
        <v>1023</v>
      </c>
      <c r="I920" s="134" t="s">
        <v>368</v>
      </c>
      <c r="J920" s="135">
        <v>0</v>
      </c>
      <c r="K920" s="135">
        <v>0</v>
      </c>
      <c r="L920" s="135">
        <v>0</v>
      </c>
      <c r="M920" s="133" t="str">
        <f t="shared" si="29"/>
        <v>201601</v>
      </c>
    </row>
    <row r="921" spans="1:13" x14ac:dyDescent="0.25">
      <c r="A921" s="35" t="str">
        <f>VLOOKUP(B921,ResCat!$A$2:$B$269,2,FALSE)</f>
        <v>PPOIFP</v>
      </c>
      <c r="B921" s="68" t="str">
        <f>IF(ISNA(VLOOKUP(C921,COA!$A$2:$B$340,2,FALSE)),"XXX",VLOOKUP(C921,COA!$A$2:$B$340,2,FALSE))</f>
        <v>V54</v>
      </c>
      <c r="C921" s="149" t="str">
        <f t="shared" si="30"/>
        <v>0003-1001-0022</v>
      </c>
      <c r="D921" s="134" t="s">
        <v>463</v>
      </c>
      <c r="E921" s="134" t="s">
        <v>417</v>
      </c>
      <c r="F921" s="134" t="s">
        <v>460</v>
      </c>
      <c r="G921" s="134" t="s">
        <v>1027</v>
      </c>
      <c r="H921" s="134" t="s">
        <v>1023</v>
      </c>
      <c r="I921" s="134" t="s">
        <v>0</v>
      </c>
      <c r="J921" s="135">
        <v>3730</v>
      </c>
      <c r="K921" s="135">
        <v>3730</v>
      </c>
      <c r="L921" s="135">
        <v>3357</v>
      </c>
      <c r="M921" s="133" t="str">
        <f t="shared" si="29"/>
        <v>201601</v>
      </c>
    </row>
    <row r="922" spans="1:13" x14ac:dyDescent="0.25">
      <c r="A922" s="35" t="str">
        <f>VLOOKUP(B922,ResCat!$A$2:$B$269,2,FALSE)</f>
        <v>PPOIFP</v>
      </c>
      <c r="B922" s="68" t="str">
        <f>IF(ISNA(VLOOKUP(C922,COA!$A$2:$B$340,2,FALSE)),"XXX",VLOOKUP(C922,COA!$A$2:$B$340,2,FALSE))</f>
        <v>V54</v>
      </c>
      <c r="C922" s="149" t="str">
        <f t="shared" si="30"/>
        <v>0003-1001-0022</v>
      </c>
      <c r="D922" s="134" t="s">
        <v>463</v>
      </c>
      <c r="E922" s="134" t="s">
        <v>417</v>
      </c>
      <c r="F922" s="134" t="s">
        <v>460</v>
      </c>
      <c r="G922" s="134" t="s">
        <v>1027</v>
      </c>
      <c r="H922" s="134" t="s">
        <v>1023</v>
      </c>
      <c r="I922" s="134" t="s">
        <v>336</v>
      </c>
      <c r="J922" s="135">
        <v>0</v>
      </c>
      <c r="K922" s="135">
        <v>0</v>
      </c>
      <c r="L922" s="135">
        <v>0</v>
      </c>
      <c r="M922" s="133" t="str">
        <f t="shared" si="29"/>
        <v>201601</v>
      </c>
    </row>
    <row r="923" spans="1:13" x14ac:dyDescent="0.25">
      <c r="A923" s="35" t="str">
        <f>VLOOKUP(B923,ResCat!$A$2:$B$269,2,FALSE)</f>
        <v>PPOIFP</v>
      </c>
      <c r="B923" s="68" t="str">
        <f>IF(ISNA(VLOOKUP(C923,COA!$A$2:$B$340,2,FALSE)),"XXX",VLOOKUP(C923,COA!$A$2:$B$340,2,FALSE))</f>
        <v>V54</v>
      </c>
      <c r="C923" s="149" t="str">
        <f t="shared" si="30"/>
        <v>0003-1001-0022</v>
      </c>
      <c r="D923" s="134" t="s">
        <v>463</v>
      </c>
      <c r="E923" s="134" t="s">
        <v>417</v>
      </c>
      <c r="F923" s="134" t="s">
        <v>460</v>
      </c>
      <c r="G923" s="134" t="s">
        <v>1027</v>
      </c>
      <c r="H923" s="134" t="s">
        <v>1023</v>
      </c>
      <c r="I923" s="134" t="s">
        <v>2</v>
      </c>
      <c r="J923" s="135">
        <v>8086.7100000000009</v>
      </c>
      <c r="K923" s="135">
        <v>5671.08</v>
      </c>
      <c r="L923" s="135">
        <v>4569.9999999999991</v>
      </c>
      <c r="M923" s="133" t="str">
        <f t="shared" si="29"/>
        <v>201601</v>
      </c>
    </row>
    <row r="924" spans="1:13" x14ac:dyDescent="0.25">
      <c r="A924" s="35" t="str">
        <f>VLOOKUP(B924,ResCat!$A$2:$B$269,2,FALSE)</f>
        <v>PPOIFP</v>
      </c>
      <c r="B924" s="68" t="str">
        <f>IF(ISNA(VLOOKUP(C924,COA!$A$2:$B$340,2,FALSE)),"XXX",VLOOKUP(C924,COA!$A$2:$B$340,2,FALSE))</f>
        <v>V54</v>
      </c>
      <c r="C924" s="149" t="str">
        <f t="shared" si="30"/>
        <v>0003-1001-0022</v>
      </c>
      <c r="D924" s="134" t="s">
        <v>463</v>
      </c>
      <c r="E924" s="134" t="s">
        <v>417</v>
      </c>
      <c r="F924" s="134" t="s">
        <v>460</v>
      </c>
      <c r="G924" s="134" t="s">
        <v>1027</v>
      </c>
      <c r="H924" s="134" t="s">
        <v>1023</v>
      </c>
      <c r="I924" s="134" t="s">
        <v>1</v>
      </c>
      <c r="J924" s="135">
        <v>3803.0500000000006</v>
      </c>
      <c r="K924" s="135">
        <v>2889.39</v>
      </c>
      <c r="L924" s="135">
        <v>1005.8599999999999</v>
      </c>
      <c r="M924" s="133" t="str">
        <f t="shared" si="29"/>
        <v>201601</v>
      </c>
    </row>
    <row r="925" spans="1:13" x14ac:dyDescent="0.25">
      <c r="A925" s="35" t="str">
        <f>VLOOKUP(B925,ResCat!$A$2:$B$269,2,FALSE)</f>
        <v>PPOIFP</v>
      </c>
      <c r="B925" s="68" t="str">
        <f>IF(ISNA(VLOOKUP(C925,COA!$A$2:$B$340,2,FALSE)),"XXX",VLOOKUP(C925,COA!$A$2:$B$340,2,FALSE))</f>
        <v>V54</v>
      </c>
      <c r="C925" s="149" t="str">
        <f t="shared" si="30"/>
        <v>0003-1001-0022</v>
      </c>
      <c r="D925" s="134" t="s">
        <v>463</v>
      </c>
      <c r="E925" s="134" t="s">
        <v>417</v>
      </c>
      <c r="F925" s="134" t="s">
        <v>460</v>
      </c>
      <c r="G925" s="134" t="s">
        <v>1028</v>
      </c>
      <c r="H925" s="134" t="s">
        <v>1023</v>
      </c>
      <c r="I925" s="134" t="s">
        <v>3</v>
      </c>
      <c r="J925" s="135">
        <v>1209.5299999999997</v>
      </c>
      <c r="K925" s="135">
        <v>162.28000000000003</v>
      </c>
      <c r="L925" s="135">
        <v>-378.63999999999982</v>
      </c>
      <c r="M925" s="133" t="str">
        <f t="shared" si="29"/>
        <v>201601</v>
      </c>
    </row>
    <row r="926" spans="1:13" x14ac:dyDescent="0.25">
      <c r="A926" s="35" t="str">
        <f>VLOOKUP(B926,ResCat!$A$2:$B$269,2,FALSE)</f>
        <v>PPOIFP</v>
      </c>
      <c r="B926" s="68" t="str">
        <f>IF(ISNA(VLOOKUP(C926,COA!$A$2:$B$340,2,FALSE)),"XXX",VLOOKUP(C926,COA!$A$2:$B$340,2,FALSE))</f>
        <v>V54</v>
      </c>
      <c r="C926" s="149" t="str">
        <f t="shared" si="30"/>
        <v>0003-1001-0022</v>
      </c>
      <c r="D926" s="134" t="s">
        <v>463</v>
      </c>
      <c r="E926" s="134" t="s">
        <v>417</v>
      </c>
      <c r="F926" s="134" t="s">
        <v>460</v>
      </c>
      <c r="G926" s="134" t="s">
        <v>1028</v>
      </c>
      <c r="H926" s="134" t="s">
        <v>1023</v>
      </c>
      <c r="I926" s="134" t="s">
        <v>0</v>
      </c>
      <c r="J926" s="135">
        <v>4348.5999999999976</v>
      </c>
      <c r="K926" s="135">
        <v>4348.6000000000004</v>
      </c>
      <c r="L926" s="135">
        <v>0</v>
      </c>
      <c r="M926" s="133" t="str">
        <f t="shared" si="29"/>
        <v>201601</v>
      </c>
    </row>
    <row r="927" spans="1:13" x14ac:dyDescent="0.25">
      <c r="A927" s="35" t="str">
        <f>VLOOKUP(B927,ResCat!$A$2:$B$269,2,FALSE)</f>
        <v>PPOIFP</v>
      </c>
      <c r="B927" s="68" t="str">
        <f>IF(ISNA(VLOOKUP(C927,COA!$A$2:$B$340,2,FALSE)),"XXX",VLOOKUP(C927,COA!$A$2:$B$340,2,FALSE))</f>
        <v>V54</v>
      </c>
      <c r="C927" s="149" t="str">
        <f t="shared" si="30"/>
        <v>0003-1001-0022</v>
      </c>
      <c r="D927" s="134" t="s">
        <v>463</v>
      </c>
      <c r="E927" s="134" t="s">
        <v>417</v>
      </c>
      <c r="F927" s="134" t="s">
        <v>460</v>
      </c>
      <c r="G927" s="134" t="s">
        <v>1028</v>
      </c>
      <c r="H927" s="134" t="s">
        <v>1023</v>
      </c>
      <c r="I927" s="134" t="s">
        <v>2</v>
      </c>
      <c r="J927" s="135">
        <v>5661.0500000000011</v>
      </c>
      <c r="K927" s="135">
        <v>2763.9400000000005</v>
      </c>
      <c r="L927" s="135">
        <v>1347.63</v>
      </c>
      <c r="M927" s="133" t="str">
        <f t="shared" si="29"/>
        <v>201601</v>
      </c>
    </row>
    <row r="928" spans="1:13" x14ac:dyDescent="0.25">
      <c r="A928" s="35" t="str">
        <f>VLOOKUP(B928,ResCat!$A$2:$B$269,2,FALSE)</f>
        <v>PPOIFP</v>
      </c>
      <c r="B928" s="68" t="str">
        <f>IF(ISNA(VLOOKUP(C928,COA!$A$2:$B$340,2,FALSE)),"XXX",VLOOKUP(C928,COA!$A$2:$B$340,2,FALSE))</f>
        <v>V54</v>
      </c>
      <c r="C928" s="149" t="str">
        <f t="shared" si="30"/>
        <v>0003-1001-0022</v>
      </c>
      <c r="D928" s="134" t="s">
        <v>463</v>
      </c>
      <c r="E928" s="134" t="s">
        <v>417</v>
      </c>
      <c r="F928" s="134" t="s">
        <v>460</v>
      </c>
      <c r="G928" s="134" t="s">
        <v>1028</v>
      </c>
      <c r="H928" s="134" t="s">
        <v>1023</v>
      </c>
      <c r="I928" s="134" t="s">
        <v>1</v>
      </c>
      <c r="J928" s="135">
        <v>5467.59</v>
      </c>
      <c r="K928" s="135">
        <v>-938.67</v>
      </c>
      <c r="L928" s="135">
        <v>-670.68</v>
      </c>
      <c r="M928" s="133" t="str">
        <f t="shared" si="29"/>
        <v>201601</v>
      </c>
    </row>
    <row r="929" spans="1:13" x14ac:dyDescent="0.25">
      <c r="A929" s="35" t="str">
        <f>VLOOKUP(B929,ResCat!$A$2:$B$269,2,FALSE)</f>
        <v>PPOIFP</v>
      </c>
      <c r="B929" s="68" t="str">
        <f>IF(ISNA(VLOOKUP(C929,COA!$A$2:$B$340,2,FALSE)),"XXX",VLOOKUP(C929,COA!$A$2:$B$340,2,FALSE))</f>
        <v>V54</v>
      </c>
      <c r="C929" s="149" t="str">
        <f t="shared" si="30"/>
        <v>0003-1001-0022</v>
      </c>
      <c r="D929" s="134" t="s">
        <v>463</v>
      </c>
      <c r="E929" s="134" t="s">
        <v>417</v>
      </c>
      <c r="F929" s="134" t="s">
        <v>460</v>
      </c>
      <c r="G929" s="134" t="s">
        <v>363</v>
      </c>
      <c r="H929" s="134" t="s">
        <v>1023</v>
      </c>
      <c r="I929" s="134" t="s">
        <v>3</v>
      </c>
      <c r="J929" s="135">
        <v>847.67000000000053</v>
      </c>
      <c r="K929" s="135">
        <v>-1699.1899999999989</v>
      </c>
      <c r="L929" s="135">
        <v>-2466.7299999999991</v>
      </c>
      <c r="M929" s="133" t="str">
        <f t="shared" si="29"/>
        <v>201601</v>
      </c>
    </row>
    <row r="930" spans="1:13" x14ac:dyDescent="0.25">
      <c r="A930" s="35" t="str">
        <f>VLOOKUP(B930,ResCat!$A$2:$B$269,2,FALSE)</f>
        <v>PPOIFP</v>
      </c>
      <c r="B930" s="68" t="str">
        <f>IF(ISNA(VLOOKUP(C930,COA!$A$2:$B$340,2,FALSE)),"XXX",VLOOKUP(C930,COA!$A$2:$B$340,2,FALSE))</f>
        <v>V54</v>
      </c>
      <c r="C930" s="149" t="str">
        <f t="shared" si="30"/>
        <v>0003-1001-0022</v>
      </c>
      <c r="D930" s="134" t="s">
        <v>463</v>
      </c>
      <c r="E930" s="134" t="s">
        <v>417</v>
      </c>
      <c r="F930" s="134" t="s">
        <v>460</v>
      </c>
      <c r="G930" s="134" t="s">
        <v>363</v>
      </c>
      <c r="H930" s="134" t="s">
        <v>1023</v>
      </c>
      <c r="I930" s="134" t="s">
        <v>0</v>
      </c>
      <c r="J930" s="135">
        <v>6916</v>
      </c>
      <c r="K930" s="135">
        <v>-45642.85</v>
      </c>
      <c r="L930" s="135">
        <v>-44514.13</v>
      </c>
      <c r="M930" s="133" t="str">
        <f t="shared" si="29"/>
        <v>201601</v>
      </c>
    </row>
    <row r="931" spans="1:13" x14ac:dyDescent="0.25">
      <c r="A931" s="35" t="str">
        <f>VLOOKUP(B931,ResCat!$A$2:$B$269,2,FALSE)</f>
        <v>PPOIFP</v>
      </c>
      <c r="B931" s="68" t="str">
        <f>IF(ISNA(VLOOKUP(C931,COA!$A$2:$B$340,2,FALSE)),"XXX",VLOOKUP(C931,COA!$A$2:$B$340,2,FALSE))</f>
        <v>V54</v>
      </c>
      <c r="C931" s="149" t="str">
        <f t="shared" si="30"/>
        <v>0003-1001-0022</v>
      </c>
      <c r="D931" s="134" t="s">
        <v>463</v>
      </c>
      <c r="E931" s="134" t="s">
        <v>417</v>
      </c>
      <c r="F931" s="134" t="s">
        <v>460</v>
      </c>
      <c r="G931" s="134" t="s">
        <v>363</v>
      </c>
      <c r="H931" s="134" t="s">
        <v>1023</v>
      </c>
      <c r="I931" s="134" t="s">
        <v>2</v>
      </c>
      <c r="J931" s="135">
        <v>6768.9699999999993</v>
      </c>
      <c r="K931" s="135">
        <v>3269.0600000000004</v>
      </c>
      <c r="L931" s="135">
        <v>1856.7800000000004</v>
      </c>
      <c r="M931" s="133" t="str">
        <f t="shared" si="29"/>
        <v>201601</v>
      </c>
    </row>
    <row r="932" spans="1:13" x14ac:dyDescent="0.25">
      <c r="A932" s="35" t="str">
        <f>VLOOKUP(B932,ResCat!$A$2:$B$269,2,FALSE)</f>
        <v>PPOIFP</v>
      </c>
      <c r="B932" s="68" t="str">
        <f>IF(ISNA(VLOOKUP(C932,COA!$A$2:$B$340,2,FALSE)),"XXX",VLOOKUP(C932,COA!$A$2:$B$340,2,FALSE))</f>
        <v>V54</v>
      </c>
      <c r="C932" s="149" t="str">
        <f t="shared" si="30"/>
        <v>0003-1001-0022</v>
      </c>
      <c r="D932" s="134" t="s">
        <v>463</v>
      </c>
      <c r="E932" s="134" t="s">
        <v>417</v>
      </c>
      <c r="F932" s="134" t="s">
        <v>460</v>
      </c>
      <c r="G932" s="134" t="s">
        <v>363</v>
      </c>
      <c r="H932" s="134" t="s">
        <v>1023</v>
      </c>
      <c r="I932" s="134" t="s">
        <v>1</v>
      </c>
      <c r="J932" s="135">
        <v>798.99</v>
      </c>
      <c r="K932" s="135">
        <v>798.99</v>
      </c>
      <c r="L932" s="135">
        <v>0</v>
      </c>
      <c r="M932" s="133" t="str">
        <f t="shared" si="29"/>
        <v>201601</v>
      </c>
    </row>
    <row r="933" spans="1:13" x14ac:dyDescent="0.25">
      <c r="A933" s="35" t="str">
        <f>VLOOKUP(B933,ResCat!$A$2:$B$269,2,FALSE)</f>
        <v>PPOIFP</v>
      </c>
      <c r="B933" s="68" t="str">
        <f>IF(ISNA(VLOOKUP(C933,COA!$A$2:$B$340,2,FALSE)),"XXX",VLOOKUP(C933,COA!$A$2:$B$340,2,FALSE))</f>
        <v>V54</v>
      </c>
      <c r="C933" s="149" t="str">
        <f t="shared" si="30"/>
        <v>0003-1001-0022</v>
      </c>
      <c r="D933" s="134" t="s">
        <v>463</v>
      </c>
      <c r="E933" s="134" t="s">
        <v>417</v>
      </c>
      <c r="F933" s="134" t="s">
        <v>460</v>
      </c>
      <c r="G933" s="134" t="s">
        <v>1029</v>
      </c>
      <c r="H933" s="134" t="s">
        <v>1023</v>
      </c>
      <c r="I933" s="134" t="s">
        <v>3</v>
      </c>
      <c r="J933" s="135">
        <v>471.01999999999992</v>
      </c>
      <c r="K933" s="135">
        <v>-1159.6399999999999</v>
      </c>
      <c r="L933" s="135">
        <v>-1611.4399999999998</v>
      </c>
      <c r="M933" s="133" t="str">
        <f t="shared" si="29"/>
        <v>201601</v>
      </c>
    </row>
    <row r="934" spans="1:13" x14ac:dyDescent="0.25">
      <c r="A934" s="35" t="str">
        <f>VLOOKUP(B934,ResCat!$A$2:$B$269,2,FALSE)</f>
        <v>PPOIFP</v>
      </c>
      <c r="B934" s="68" t="str">
        <f>IF(ISNA(VLOOKUP(C934,COA!$A$2:$B$340,2,FALSE)),"XXX",VLOOKUP(C934,COA!$A$2:$B$340,2,FALSE))</f>
        <v>V54</v>
      </c>
      <c r="C934" s="149" t="str">
        <f t="shared" si="30"/>
        <v>0003-1001-0022</v>
      </c>
      <c r="D934" s="134" t="s">
        <v>463</v>
      </c>
      <c r="E934" s="134" t="s">
        <v>417</v>
      </c>
      <c r="F934" s="134" t="s">
        <v>460</v>
      </c>
      <c r="G934" s="134" t="s">
        <v>1029</v>
      </c>
      <c r="H934" s="134" t="s">
        <v>1023</v>
      </c>
      <c r="I934" s="134" t="s">
        <v>0</v>
      </c>
      <c r="J934" s="135">
        <v>5.8207660913467407E-11</v>
      </c>
      <c r="K934" s="135">
        <v>-3249.8900000000067</v>
      </c>
      <c r="L934" s="135">
        <v>-3249.8900000000067</v>
      </c>
      <c r="M934" s="133" t="str">
        <f t="shared" si="29"/>
        <v>201601</v>
      </c>
    </row>
    <row r="935" spans="1:13" x14ac:dyDescent="0.25">
      <c r="A935" s="35" t="str">
        <f>VLOOKUP(B935,ResCat!$A$2:$B$269,2,FALSE)</f>
        <v>PPOIFP</v>
      </c>
      <c r="B935" s="68" t="str">
        <f>IF(ISNA(VLOOKUP(C935,COA!$A$2:$B$340,2,FALSE)),"XXX",VLOOKUP(C935,COA!$A$2:$B$340,2,FALSE))</f>
        <v>V54</v>
      </c>
      <c r="C935" s="149" t="str">
        <f t="shared" si="30"/>
        <v>0003-1001-0022</v>
      </c>
      <c r="D935" s="134" t="s">
        <v>463</v>
      </c>
      <c r="E935" s="134" t="s">
        <v>417</v>
      </c>
      <c r="F935" s="134" t="s">
        <v>460</v>
      </c>
      <c r="G935" s="134" t="s">
        <v>1029</v>
      </c>
      <c r="H935" s="134" t="s">
        <v>1023</v>
      </c>
      <c r="I935" s="134" t="s">
        <v>2</v>
      </c>
      <c r="J935" s="135">
        <v>3725.0400000000009</v>
      </c>
      <c r="K935" s="135">
        <v>2812.45</v>
      </c>
      <c r="L935" s="135">
        <v>1064.0599999999997</v>
      </c>
      <c r="M935" s="133" t="str">
        <f t="shared" si="29"/>
        <v>201601</v>
      </c>
    </row>
    <row r="936" spans="1:13" x14ac:dyDescent="0.25">
      <c r="A936" s="35" t="str">
        <f>VLOOKUP(B936,ResCat!$A$2:$B$269,2,FALSE)</f>
        <v>PPOIFP</v>
      </c>
      <c r="B936" s="68" t="str">
        <f>IF(ISNA(VLOOKUP(C936,COA!$A$2:$B$340,2,FALSE)),"XXX",VLOOKUP(C936,COA!$A$2:$B$340,2,FALSE))</f>
        <v>V54</v>
      </c>
      <c r="C936" s="149" t="str">
        <f t="shared" si="30"/>
        <v>0003-1001-0022</v>
      </c>
      <c r="D936" s="134" t="s">
        <v>463</v>
      </c>
      <c r="E936" s="134" t="s">
        <v>417</v>
      </c>
      <c r="F936" s="134" t="s">
        <v>460</v>
      </c>
      <c r="G936" s="134" t="s">
        <v>1029</v>
      </c>
      <c r="H936" s="134" t="s">
        <v>1023</v>
      </c>
      <c r="I936" s="134" t="s">
        <v>1</v>
      </c>
      <c r="J936" s="135">
        <v>-6211.9800000000005</v>
      </c>
      <c r="K936" s="135">
        <v>-831.63999999999987</v>
      </c>
      <c r="L936" s="135">
        <v>-2742.81</v>
      </c>
      <c r="M936" s="133" t="str">
        <f t="shared" si="29"/>
        <v>201601</v>
      </c>
    </row>
    <row r="937" spans="1:13" x14ac:dyDescent="0.25">
      <c r="A937" s="35" t="str">
        <f>VLOOKUP(B937,ResCat!$A$2:$B$269,2,FALSE)</f>
        <v>PPOIFP</v>
      </c>
      <c r="B937" s="68" t="str">
        <f>IF(ISNA(VLOOKUP(C937,COA!$A$2:$B$340,2,FALSE)),"XXX",VLOOKUP(C937,COA!$A$2:$B$340,2,FALSE))</f>
        <v>V54</v>
      </c>
      <c r="C937" s="149" t="str">
        <f t="shared" si="30"/>
        <v>0003-1001-0022</v>
      </c>
      <c r="D937" s="134" t="s">
        <v>463</v>
      </c>
      <c r="E937" s="134" t="s">
        <v>417</v>
      </c>
      <c r="F937" s="134" t="s">
        <v>460</v>
      </c>
      <c r="G937" s="134" t="s">
        <v>349</v>
      </c>
      <c r="H937" s="134" t="s">
        <v>1023</v>
      </c>
      <c r="I937" s="134" t="s">
        <v>3</v>
      </c>
      <c r="J937" s="135">
        <v>1809.8900000000006</v>
      </c>
      <c r="K937" s="135">
        <v>857.59000000000015</v>
      </c>
      <c r="L937" s="135">
        <v>-548.42000000000007</v>
      </c>
      <c r="M937" s="133" t="str">
        <f t="shared" si="29"/>
        <v>201601</v>
      </c>
    </row>
    <row r="938" spans="1:13" x14ac:dyDescent="0.25">
      <c r="A938" s="35" t="str">
        <f>VLOOKUP(B938,ResCat!$A$2:$B$269,2,FALSE)</f>
        <v>PPOIFP</v>
      </c>
      <c r="B938" s="68" t="str">
        <f>IF(ISNA(VLOOKUP(C938,COA!$A$2:$B$340,2,FALSE)),"XXX",VLOOKUP(C938,COA!$A$2:$B$340,2,FALSE))</f>
        <v>V54</v>
      </c>
      <c r="C938" s="149" t="str">
        <f t="shared" si="30"/>
        <v>0003-1001-0022</v>
      </c>
      <c r="D938" s="134" t="s">
        <v>463</v>
      </c>
      <c r="E938" s="134" t="s">
        <v>417</v>
      </c>
      <c r="F938" s="134" t="s">
        <v>460</v>
      </c>
      <c r="G938" s="134" t="s">
        <v>349</v>
      </c>
      <c r="H938" s="134" t="s">
        <v>1023</v>
      </c>
      <c r="I938" s="134" t="s">
        <v>2</v>
      </c>
      <c r="J938" s="135">
        <v>601.28000000000009</v>
      </c>
      <c r="K938" s="135">
        <v>1587.380000000001</v>
      </c>
      <c r="L938" s="135">
        <v>825.07999999999993</v>
      </c>
      <c r="M938" s="133" t="str">
        <f t="shared" si="29"/>
        <v>201601</v>
      </c>
    </row>
    <row r="939" spans="1:13" x14ac:dyDescent="0.25">
      <c r="A939" s="35" t="str">
        <f>VLOOKUP(B939,ResCat!$A$2:$B$269,2,FALSE)</f>
        <v>PPOIFP</v>
      </c>
      <c r="B939" s="68" t="str">
        <f>IF(ISNA(VLOOKUP(C939,COA!$A$2:$B$340,2,FALSE)),"XXX",VLOOKUP(C939,COA!$A$2:$B$340,2,FALSE))</f>
        <v>V54</v>
      </c>
      <c r="C939" s="149" t="str">
        <f t="shared" si="30"/>
        <v>0003-1001-0022</v>
      </c>
      <c r="D939" s="134" t="s">
        <v>463</v>
      </c>
      <c r="E939" s="134" t="s">
        <v>417</v>
      </c>
      <c r="F939" s="134" t="s">
        <v>460</v>
      </c>
      <c r="G939" s="134" t="s">
        <v>349</v>
      </c>
      <c r="H939" s="134" t="s">
        <v>1023</v>
      </c>
      <c r="I939" s="134" t="s">
        <v>1</v>
      </c>
      <c r="J939" s="135">
        <v>-6635.82</v>
      </c>
      <c r="K939" s="135">
        <v>-652.51999999999987</v>
      </c>
      <c r="L939" s="135">
        <v>-2272.46</v>
      </c>
      <c r="M939" s="133" t="str">
        <f t="shared" si="29"/>
        <v>201601</v>
      </c>
    </row>
    <row r="940" spans="1:13" x14ac:dyDescent="0.25">
      <c r="A940" s="35" t="str">
        <f>VLOOKUP(B940,ResCat!$A$2:$B$269,2,FALSE)</f>
        <v>PPOIFP</v>
      </c>
      <c r="B940" s="68" t="str">
        <f>IF(ISNA(VLOOKUP(C940,COA!$A$2:$B$340,2,FALSE)),"XXX",VLOOKUP(C940,COA!$A$2:$B$340,2,FALSE))</f>
        <v>V54</v>
      </c>
      <c r="C940" s="149" t="str">
        <f t="shared" si="30"/>
        <v>0003-1001-0022</v>
      </c>
      <c r="D940" s="134" t="s">
        <v>463</v>
      </c>
      <c r="E940" s="134" t="s">
        <v>417</v>
      </c>
      <c r="F940" s="134" t="s">
        <v>460</v>
      </c>
      <c r="G940" s="134" t="s">
        <v>350</v>
      </c>
      <c r="H940" s="134" t="s">
        <v>1023</v>
      </c>
      <c r="I940" s="134" t="s">
        <v>3</v>
      </c>
      <c r="J940" s="135">
        <v>3265.670000000001</v>
      </c>
      <c r="K940" s="135">
        <v>2410.8300000000017</v>
      </c>
      <c r="L940" s="135">
        <v>1372.4800000000002</v>
      </c>
      <c r="M940" s="133" t="str">
        <f t="shared" si="29"/>
        <v>201601</v>
      </c>
    </row>
    <row r="941" spans="1:13" x14ac:dyDescent="0.25">
      <c r="A941" s="35" t="str">
        <f>VLOOKUP(B941,ResCat!$A$2:$B$269,2,FALSE)</f>
        <v>PPOIFP</v>
      </c>
      <c r="B941" s="68" t="str">
        <f>IF(ISNA(VLOOKUP(C941,COA!$A$2:$B$340,2,FALSE)),"XXX",VLOOKUP(C941,COA!$A$2:$B$340,2,FALSE))</f>
        <v>V54</v>
      </c>
      <c r="C941" s="149" t="str">
        <f t="shared" si="30"/>
        <v>0003-1001-0022</v>
      </c>
      <c r="D941" s="134" t="s">
        <v>463</v>
      </c>
      <c r="E941" s="134" t="s">
        <v>417</v>
      </c>
      <c r="F941" s="134" t="s">
        <v>460</v>
      </c>
      <c r="G941" s="134" t="s">
        <v>350</v>
      </c>
      <c r="H941" s="134" t="s">
        <v>1023</v>
      </c>
      <c r="I941" s="134" t="s">
        <v>0</v>
      </c>
      <c r="J941" s="135">
        <v>42643.80000000001</v>
      </c>
      <c r="K941" s="135">
        <v>-7043.460000000021</v>
      </c>
      <c r="L941" s="135">
        <v>-9401.5800000000163</v>
      </c>
      <c r="M941" s="133" t="str">
        <f t="shared" si="29"/>
        <v>201601</v>
      </c>
    </row>
    <row r="942" spans="1:13" x14ac:dyDescent="0.25">
      <c r="A942" s="35" t="str">
        <f>VLOOKUP(B942,ResCat!$A$2:$B$269,2,FALSE)</f>
        <v>PPOIFP</v>
      </c>
      <c r="B942" s="68" t="str">
        <f>IF(ISNA(VLOOKUP(C942,COA!$A$2:$B$340,2,FALSE)),"XXX",VLOOKUP(C942,COA!$A$2:$B$340,2,FALSE))</f>
        <v>V54</v>
      </c>
      <c r="C942" s="149" t="str">
        <f t="shared" si="30"/>
        <v>0003-1001-0022</v>
      </c>
      <c r="D942" s="134" t="s">
        <v>463</v>
      </c>
      <c r="E942" s="134" t="s">
        <v>417</v>
      </c>
      <c r="F942" s="134" t="s">
        <v>460</v>
      </c>
      <c r="G942" s="134" t="s">
        <v>350</v>
      </c>
      <c r="H942" s="134" t="s">
        <v>1023</v>
      </c>
      <c r="I942" s="134" t="s">
        <v>2</v>
      </c>
      <c r="J942" s="135">
        <v>1541.5900000000001</v>
      </c>
      <c r="K942" s="135">
        <v>4210.6400000000003</v>
      </c>
      <c r="L942" s="135">
        <v>1500.31</v>
      </c>
      <c r="M942" s="133" t="str">
        <f t="shared" si="29"/>
        <v>201601</v>
      </c>
    </row>
    <row r="943" spans="1:13" x14ac:dyDescent="0.25">
      <c r="A943" s="35" t="str">
        <f>VLOOKUP(B943,ResCat!$A$2:$B$269,2,FALSE)</f>
        <v>PPOIFP</v>
      </c>
      <c r="B943" s="68" t="str">
        <f>IF(ISNA(VLOOKUP(C943,COA!$A$2:$B$340,2,FALSE)),"XXX",VLOOKUP(C943,COA!$A$2:$B$340,2,FALSE))</f>
        <v>V54</v>
      </c>
      <c r="C943" s="149" t="str">
        <f t="shared" si="30"/>
        <v>0003-1001-0022</v>
      </c>
      <c r="D943" s="134" t="s">
        <v>463</v>
      </c>
      <c r="E943" s="134" t="s">
        <v>417</v>
      </c>
      <c r="F943" s="134" t="s">
        <v>460</v>
      </c>
      <c r="G943" s="134" t="s">
        <v>350</v>
      </c>
      <c r="H943" s="134" t="s">
        <v>1023</v>
      </c>
      <c r="I943" s="134" t="s">
        <v>1</v>
      </c>
      <c r="J943" s="135">
        <v>3437.31</v>
      </c>
      <c r="K943" s="135">
        <v>968.77</v>
      </c>
      <c r="L943" s="135">
        <v>286.32</v>
      </c>
      <c r="M943" s="133" t="str">
        <f t="shared" si="29"/>
        <v>201601</v>
      </c>
    </row>
    <row r="944" spans="1:13" x14ac:dyDescent="0.25">
      <c r="A944" s="35" t="str">
        <f>VLOOKUP(B944,ResCat!$A$2:$B$269,2,FALSE)</f>
        <v>PPOIFP</v>
      </c>
      <c r="B944" s="68" t="str">
        <f>IF(ISNA(VLOOKUP(C944,COA!$A$2:$B$340,2,FALSE)),"XXX",VLOOKUP(C944,COA!$A$2:$B$340,2,FALSE))</f>
        <v>V54</v>
      </c>
      <c r="C944" s="149" t="str">
        <f t="shared" si="30"/>
        <v>0003-1001-0022</v>
      </c>
      <c r="D944" s="134" t="s">
        <v>463</v>
      </c>
      <c r="E944" s="134" t="s">
        <v>417</v>
      </c>
      <c r="F944" s="134" t="s">
        <v>460</v>
      </c>
      <c r="G944" s="134" t="s">
        <v>359</v>
      </c>
      <c r="H944" s="134" t="s">
        <v>1023</v>
      </c>
      <c r="I944" s="134" t="s">
        <v>3</v>
      </c>
      <c r="J944" s="135">
        <v>1037.06</v>
      </c>
      <c r="K944" s="135">
        <v>995.7299999999999</v>
      </c>
      <c r="L944" s="135">
        <v>39.010000000000218</v>
      </c>
      <c r="M944" s="133" t="str">
        <f t="shared" si="29"/>
        <v>201601</v>
      </c>
    </row>
    <row r="945" spans="1:13" x14ac:dyDescent="0.25">
      <c r="A945" s="35" t="str">
        <f>VLOOKUP(B945,ResCat!$A$2:$B$269,2,FALSE)</f>
        <v>PPOIFP</v>
      </c>
      <c r="B945" s="68" t="str">
        <f>IF(ISNA(VLOOKUP(C945,COA!$A$2:$B$340,2,FALSE)),"XXX",VLOOKUP(C945,COA!$A$2:$B$340,2,FALSE))</f>
        <v>V54</v>
      </c>
      <c r="C945" s="149" t="str">
        <f t="shared" si="30"/>
        <v>0003-1001-0022</v>
      </c>
      <c r="D945" s="134" t="s">
        <v>463</v>
      </c>
      <c r="E945" s="134" t="s">
        <v>417</v>
      </c>
      <c r="F945" s="134" t="s">
        <v>460</v>
      </c>
      <c r="G945" s="134" t="s">
        <v>359</v>
      </c>
      <c r="H945" s="134" t="s">
        <v>1023</v>
      </c>
      <c r="I945" s="134" t="s">
        <v>0</v>
      </c>
      <c r="J945" s="135">
        <v>-29449.679999999997</v>
      </c>
      <c r="K945" s="135">
        <v>-9610</v>
      </c>
      <c r="L945" s="135">
        <v>-8649</v>
      </c>
      <c r="M945" s="133" t="str">
        <f t="shared" si="29"/>
        <v>201601</v>
      </c>
    </row>
    <row r="946" spans="1:13" x14ac:dyDescent="0.25">
      <c r="A946" s="35" t="str">
        <f>VLOOKUP(B946,ResCat!$A$2:$B$269,2,FALSE)</f>
        <v>PPOIFP</v>
      </c>
      <c r="B946" s="68" t="str">
        <f>IF(ISNA(VLOOKUP(C946,COA!$A$2:$B$340,2,FALSE)),"XXX",VLOOKUP(C946,COA!$A$2:$B$340,2,FALSE))</f>
        <v>V54</v>
      </c>
      <c r="C946" s="149" t="str">
        <f t="shared" si="30"/>
        <v>0003-1001-0022</v>
      </c>
      <c r="D946" s="134" t="s">
        <v>463</v>
      </c>
      <c r="E946" s="134" t="s">
        <v>417</v>
      </c>
      <c r="F946" s="134" t="s">
        <v>460</v>
      </c>
      <c r="G946" s="134" t="s">
        <v>359</v>
      </c>
      <c r="H946" s="134" t="s">
        <v>1023</v>
      </c>
      <c r="I946" s="134" t="s">
        <v>2</v>
      </c>
      <c r="J946" s="135">
        <v>3791.74</v>
      </c>
      <c r="K946" s="135">
        <v>3717.7499999999991</v>
      </c>
      <c r="L946" s="135">
        <v>2659.9100000000003</v>
      </c>
      <c r="M946" s="133" t="str">
        <f t="shared" si="29"/>
        <v>201601</v>
      </c>
    </row>
    <row r="947" spans="1:13" x14ac:dyDescent="0.25">
      <c r="A947" s="35" t="str">
        <f>VLOOKUP(B947,ResCat!$A$2:$B$269,2,FALSE)</f>
        <v>PPOIFP</v>
      </c>
      <c r="B947" s="68" t="str">
        <f>IF(ISNA(VLOOKUP(C947,COA!$A$2:$B$340,2,FALSE)),"XXX",VLOOKUP(C947,COA!$A$2:$B$340,2,FALSE))</f>
        <v>V54</v>
      </c>
      <c r="C947" s="149" t="str">
        <f t="shared" si="30"/>
        <v>0003-1001-0022</v>
      </c>
      <c r="D947" s="134" t="s">
        <v>463</v>
      </c>
      <c r="E947" s="134" t="s">
        <v>417</v>
      </c>
      <c r="F947" s="134" t="s">
        <v>460</v>
      </c>
      <c r="G947" s="134" t="s">
        <v>359</v>
      </c>
      <c r="H947" s="134" t="s">
        <v>1023</v>
      </c>
      <c r="I947" s="134" t="s">
        <v>1</v>
      </c>
      <c r="J947" s="135">
        <v>-1328.12</v>
      </c>
      <c r="K947" s="135">
        <v>-670.5</v>
      </c>
      <c r="L947" s="135">
        <v>-670.5</v>
      </c>
      <c r="M947" s="133" t="str">
        <f t="shared" si="29"/>
        <v>201601</v>
      </c>
    </row>
    <row r="948" spans="1:13" x14ac:dyDescent="0.25">
      <c r="A948" s="35" t="str">
        <f>VLOOKUP(B948,ResCat!$A$2:$B$269,2,FALSE)</f>
        <v>PPOIFP</v>
      </c>
      <c r="B948" s="68" t="str">
        <f>IF(ISNA(VLOOKUP(C948,COA!$A$2:$B$340,2,FALSE)),"XXX",VLOOKUP(C948,COA!$A$2:$B$340,2,FALSE))</f>
        <v>V54</v>
      </c>
      <c r="C948" s="149" t="str">
        <f t="shared" si="30"/>
        <v>0003-1001-0022</v>
      </c>
      <c r="D948" s="134" t="s">
        <v>463</v>
      </c>
      <c r="E948" s="134" t="s">
        <v>417</v>
      </c>
      <c r="F948" s="134" t="s">
        <v>460</v>
      </c>
      <c r="G948" s="134" t="s">
        <v>354</v>
      </c>
      <c r="H948" s="134" t="s">
        <v>1023</v>
      </c>
      <c r="I948" s="134" t="s">
        <v>3</v>
      </c>
      <c r="J948" s="135">
        <v>1655.1499999999996</v>
      </c>
      <c r="K948" s="135">
        <v>1430.1299999999999</v>
      </c>
      <c r="L948" s="135">
        <v>891.32999999999993</v>
      </c>
      <c r="M948" s="133" t="str">
        <f t="shared" si="29"/>
        <v>201601</v>
      </c>
    </row>
    <row r="949" spans="1:13" x14ac:dyDescent="0.25">
      <c r="A949" s="35" t="str">
        <f>VLOOKUP(B949,ResCat!$A$2:$B$269,2,FALSE)</f>
        <v>PPOIFP</v>
      </c>
      <c r="B949" s="68" t="str">
        <f>IF(ISNA(VLOOKUP(C949,COA!$A$2:$B$340,2,FALSE)),"XXX",VLOOKUP(C949,COA!$A$2:$B$340,2,FALSE))</f>
        <v>V54</v>
      </c>
      <c r="C949" s="149" t="str">
        <f t="shared" si="30"/>
        <v>0003-1001-0022</v>
      </c>
      <c r="D949" s="134" t="s">
        <v>463</v>
      </c>
      <c r="E949" s="134" t="s">
        <v>417</v>
      </c>
      <c r="F949" s="134" t="s">
        <v>460</v>
      </c>
      <c r="G949" s="134" t="s">
        <v>354</v>
      </c>
      <c r="H949" s="134" t="s">
        <v>1023</v>
      </c>
      <c r="I949" s="134" t="s">
        <v>368</v>
      </c>
      <c r="J949" s="135">
        <v>400</v>
      </c>
      <c r="K949" s="135">
        <v>0</v>
      </c>
      <c r="L949" s="135">
        <v>0</v>
      </c>
      <c r="M949" s="133" t="str">
        <f t="shared" si="29"/>
        <v>201601</v>
      </c>
    </row>
    <row r="950" spans="1:13" x14ac:dyDescent="0.25">
      <c r="A950" s="35" t="str">
        <f>VLOOKUP(B950,ResCat!$A$2:$B$269,2,FALSE)</f>
        <v>PPOIFP</v>
      </c>
      <c r="B950" s="68" t="str">
        <f>IF(ISNA(VLOOKUP(C950,COA!$A$2:$B$340,2,FALSE)),"XXX",VLOOKUP(C950,COA!$A$2:$B$340,2,FALSE))</f>
        <v>V54</v>
      </c>
      <c r="C950" s="149" t="str">
        <f t="shared" si="30"/>
        <v>0003-1001-0022</v>
      </c>
      <c r="D950" s="134" t="s">
        <v>463</v>
      </c>
      <c r="E950" s="134" t="s">
        <v>417</v>
      </c>
      <c r="F950" s="134" t="s">
        <v>460</v>
      </c>
      <c r="G950" s="134" t="s">
        <v>354</v>
      </c>
      <c r="H950" s="134" t="s">
        <v>1023</v>
      </c>
      <c r="I950" s="134" t="s">
        <v>0</v>
      </c>
      <c r="J950" s="135">
        <v>7349.9999999999927</v>
      </c>
      <c r="K950" s="135">
        <v>-17552</v>
      </c>
      <c r="L950" s="135">
        <v>-19036.7</v>
      </c>
      <c r="M950" s="133" t="str">
        <f t="shared" si="29"/>
        <v>201601</v>
      </c>
    </row>
    <row r="951" spans="1:13" x14ac:dyDescent="0.25">
      <c r="A951" s="35" t="str">
        <f>VLOOKUP(B951,ResCat!$A$2:$B$269,2,FALSE)</f>
        <v>PPOIFP</v>
      </c>
      <c r="B951" s="68" t="str">
        <f>IF(ISNA(VLOOKUP(C951,COA!$A$2:$B$340,2,FALSE)),"XXX",VLOOKUP(C951,COA!$A$2:$B$340,2,FALSE))</f>
        <v>V54</v>
      </c>
      <c r="C951" s="149" t="str">
        <f t="shared" si="30"/>
        <v>0003-1001-0022</v>
      </c>
      <c r="D951" s="134" t="s">
        <v>463</v>
      </c>
      <c r="E951" s="134" t="s">
        <v>417</v>
      </c>
      <c r="F951" s="134" t="s">
        <v>460</v>
      </c>
      <c r="G951" s="134" t="s">
        <v>354</v>
      </c>
      <c r="H951" s="134" t="s">
        <v>1023</v>
      </c>
      <c r="I951" s="134" t="s">
        <v>2</v>
      </c>
      <c r="J951" s="135">
        <v>3134.4800000000005</v>
      </c>
      <c r="K951" s="135">
        <v>2498.19</v>
      </c>
      <c r="L951" s="135">
        <v>996.43000000000006</v>
      </c>
      <c r="M951" s="133" t="str">
        <f t="shared" si="29"/>
        <v>201601</v>
      </c>
    </row>
    <row r="952" spans="1:13" x14ac:dyDescent="0.25">
      <c r="A952" s="35" t="str">
        <f>VLOOKUP(B952,ResCat!$A$2:$B$269,2,FALSE)</f>
        <v>PPOIFP</v>
      </c>
      <c r="B952" s="68" t="str">
        <f>IF(ISNA(VLOOKUP(C952,COA!$A$2:$B$340,2,FALSE)),"XXX",VLOOKUP(C952,COA!$A$2:$B$340,2,FALSE))</f>
        <v>V54</v>
      </c>
      <c r="C952" s="149" t="str">
        <f t="shared" si="30"/>
        <v>0003-1001-0022</v>
      </c>
      <c r="D952" s="134" t="s">
        <v>463</v>
      </c>
      <c r="E952" s="134" t="s">
        <v>417</v>
      </c>
      <c r="F952" s="134" t="s">
        <v>460</v>
      </c>
      <c r="G952" s="134" t="s">
        <v>354</v>
      </c>
      <c r="H952" s="134" t="s">
        <v>1023</v>
      </c>
      <c r="I952" s="134" t="s">
        <v>1</v>
      </c>
      <c r="J952" s="135">
        <v>248.79000000000002</v>
      </c>
      <c r="K952" s="135">
        <v>139.59000000000003</v>
      </c>
      <c r="L952" s="135">
        <v>-97.42999999999995</v>
      </c>
      <c r="M952" s="133" t="str">
        <f t="shared" si="29"/>
        <v>201601</v>
      </c>
    </row>
    <row r="953" spans="1:13" x14ac:dyDescent="0.25">
      <c r="A953" s="35" t="str">
        <f>VLOOKUP(B953,ResCat!$A$2:$B$269,2,FALSE)</f>
        <v>PPOIFP</v>
      </c>
      <c r="B953" s="68" t="str">
        <f>IF(ISNA(VLOOKUP(C953,COA!$A$2:$B$340,2,FALSE)),"XXX",VLOOKUP(C953,COA!$A$2:$B$340,2,FALSE))</f>
        <v>V54</v>
      </c>
      <c r="C953" s="149" t="str">
        <f t="shared" si="30"/>
        <v>0003-1001-0022</v>
      </c>
      <c r="D953" s="134" t="s">
        <v>463</v>
      </c>
      <c r="E953" s="134" t="s">
        <v>417</v>
      </c>
      <c r="F953" s="134" t="s">
        <v>460</v>
      </c>
      <c r="G953" s="134" t="s">
        <v>366</v>
      </c>
      <c r="H953" s="134" t="s">
        <v>1023</v>
      </c>
      <c r="I953" s="134" t="s">
        <v>3</v>
      </c>
      <c r="J953" s="135">
        <v>-323.48000000000019</v>
      </c>
      <c r="K953" s="135">
        <v>319.01999999999975</v>
      </c>
      <c r="L953" s="135">
        <v>-372.77</v>
      </c>
      <c r="M953" s="133" t="str">
        <f t="shared" si="29"/>
        <v>201601</v>
      </c>
    </row>
    <row r="954" spans="1:13" x14ac:dyDescent="0.25">
      <c r="A954" s="35" t="str">
        <f>VLOOKUP(B954,ResCat!$A$2:$B$269,2,FALSE)</f>
        <v>PPOIFP</v>
      </c>
      <c r="B954" s="68" t="str">
        <f>IF(ISNA(VLOOKUP(C954,COA!$A$2:$B$340,2,FALSE)),"XXX",VLOOKUP(C954,COA!$A$2:$B$340,2,FALSE))</f>
        <v>V54</v>
      </c>
      <c r="C954" s="149" t="str">
        <f t="shared" si="30"/>
        <v>0003-1001-0022</v>
      </c>
      <c r="D954" s="134" t="s">
        <v>463</v>
      </c>
      <c r="E954" s="134" t="s">
        <v>417</v>
      </c>
      <c r="F954" s="134" t="s">
        <v>460</v>
      </c>
      <c r="G954" s="134" t="s">
        <v>366</v>
      </c>
      <c r="H954" s="134" t="s">
        <v>1023</v>
      </c>
      <c r="I954" s="134" t="s">
        <v>368</v>
      </c>
      <c r="J954" s="135">
        <v>3730</v>
      </c>
      <c r="K954" s="135">
        <v>0</v>
      </c>
      <c r="L954" s="135">
        <v>0</v>
      </c>
      <c r="M954" s="133" t="str">
        <f t="shared" si="29"/>
        <v>201601</v>
      </c>
    </row>
    <row r="955" spans="1:13" x14ac:dyDescent="0.25">
      <c r="A955" s="35" t="str">
        <f>VLOOKUP(B955,ResCat!$A$2:$B$269,2,FALSE)</f>
        <v>PPOIFP</v>
      </c>
      <c r="B955" s="68" t="str">
        <f>IF(ISNA(VLOOKUP(C955,COA!$A$2:$B$340,2,FALSE)),"XXX",VLOOKUP(C955,COA!$A$2:$B$340,2,FALSE))</f>
        <v>V54</v>
      </c>
      <c r="C955" s="149" t="str">
        <f t="shared" si="30"/>
        <v>0003-1001-0022</v>
      </c>
      <c r="D955" s="134" t="s">
        <v>463</v>
      </c>
      <c r="E955" s="134" t="s">
        <v>417</v>
      </c>
      <c r="F955" s="134" t="s">
        <v>460</v>
      </c>
      <c r="G955" s="134" t="s">
        <v>366</v>
      </c>
      <c r="H955" s="134" t="s">
        <v>1023</v>
      </c>
      <c r="I955" s="134" t="s">
        <v>0</v>
      </c>
      <c r="J955" s="135">
        <v>106712.65</v>
      </c>
      <c r="K955" s="135">
        <v>-170.39999999999964</v>
      </c>
      <c r="L955" s="135">
        <v>-864.34000000000015</v>
      </c>
      <c r="M955" s="133" t="str">
        <f t="shared" si="29"/>
        <v>201601</v>
      </c>
    </row>
    <row r="956" spans="1:13" x14ac:dyDescent="0.25">
      <c r="A956" s="35" t="str">
        <f>VLOOKUP(B956,ResCat!$A$2:$B$269,2,FALSE)</f>
        <v>PPOIFP</v>
      </c>
      <c r="B956" s="68" t="str">
        <f>IF(ISNA(VLOOKUP(C956,COA!$A$2:$B$340,2,FALSE)),"XXX",VLOOKUP(C956,COA!$A$2:$B$340,2,FALSE))</f>
        <v>V54</v>
      </c>
      <c r="C956" s="149" t="str">
        <f t="shared" si="30"/>
        <v>0003-1001-0022</v>
      </c>
      <c r="D956" s="134" t="s">
        <v>463</v>
      </c>
      <c r="E956" s="134" t="s">
        <v>417</v>
      </c>
      <c r="F956" s="134" t="s">
        <v>460</v>
      </c>
      <c r="G956" s="134" t="s">
        <v>366</v>
      </c>
      <c r="H956" s="134" t="s">
        <v>1023</v>
      </c>
      <c r="I956" s="134" t="s">
        <v>2</v>
      </c>
      <c r="J956" s="135">
        <v>2146.58</v>
      </c>
      <c r="K956" s="135">
        <v>1752.5300000000002</v>
      </c>
      <c r="L956" s="135">
        <v>458.50999999999993</v>
      </c>
      <c r="M956" s="133" t="str">
        <f t="shared" si="29"/>
        <v>201601</v>
      </c>
    </row>
    <row r="957" spans="1:13" x14ac:dyDescent="0.25">
      <c r="A957" s="35" t="str">
        <f>VLOOKUP(B957,ResCat!$A$2:$B$269,2,FALSE)</f>
        <v>PPOIFP</v>
      </c>
      <c r="B957" s="68" t="str">
        <f>IF(ISNA(VLOOKUP(C957,COA!$A$2:$B$340,2,FALSE)),"XXX",VLOOKUP(C957,COA!$A$2:$B$340,2,FALSE))</f>
        <v>V54</v>
      </c>
      <c r="C957" s="149" t="str">
        <f t="shared" si="30"/>
        <v>0003-1001-0022</v>
      </c>
      <c r="D957" s="134" t="s">
        <v>463</v>
      </c>
      <c r="E957" s="134" t="s">
        <v>417</v>
      </c>
      <c r="F957" s="134" t="s">
        <v>460</v>
      </c>
      <c r="G957" s="134" t="s">
        <v>366</v>
      </c>
      <c r="H957" s="134" t="s">
        <v>1023</v>
      </c>
      <c r="I957" s="134" t="s">
        <v>1</v>
      </c>
      <c r="J957" s="135">
        <v>86.1</v>
      </c>
      <c r="K957" s="135">
        <v>224.35</v>
      </c>
      <c r="L957" s="135">
        <v>224.35</v>
      </c>
      <c r="M957" s="133" t="str">
        <f t="shared" si="29"/>
        <v>201601</v>
      </c>
    </row>
    <row r="958" spans="1:13" x14ac:dyDescent="0.25">
      <c r="A958" s="35" t="str">
        <f>VLOOKUP(B958,ResCat!$A$2:$B$269,2,FALSE)</f>
        <v>PPOIFP</v>
      </c>
      <c r="B958" s="68" t="str">
        <f>IF(ISNA(VLOOKUP(C958,COA!$A$2:$B$340,2,FALSE)),"XXX",VLOOKUP(C958,COA!$A$2:$B$340,2,FALSE))</f>
        <v>V54</v>
      </c>
      <c r="C958" s="149" t="str">
        <f t="shared" si="30"/>
        <v>0003-1001-0022</v>
      </c>
      <c r="D958" s="134" t="s">
        <v>463</v>
      </c>
      <c r="E958" s="134" t="s">
        <v>417</v>
      </c>
      <c r="F958" s="134" t="s">
        <v>460</v>
      </c>
      <c r="G958" s="134" t="s">
        <v>337</v>
      </c>
      <c r="H958" s="134" t="s">
        <v>1023</v>
      </c>
      <c r="I958" s="134" t="s">
        <v>3</v>
      </c>
      <c r="J958" s="135">
        <v>1664</v>
      </c>
      <c r="K958" s="135">
        <v>178.10000000000011</v>
      </c>
      <c r="L958" s="135">
        <v>-61.230000000000032</v>
      </c>
      <c r="M958" s="133" t="str">
        <f t="shared" si="29"/>
        <v>201601</v>
      </c>
    </row>
    <row r="959" spans="1:13" x14ac:dyDescent="0.25">
      <c r="A959" s="35" t="str">
        <f>VLOOKUP(B959,ResCat!$A$2:$B$269,2,FALSE)</f>
        <v>PPOIFP</v>
      </c>
      <c r="B959" s="68" t="str">
        <f>IF(ISNA(VLOOKUP(C959,COA!$A$2:$B$340,2,FALSE)),"XXX",VLOOKUP(C959,COA!$A$2:$B$340,2,FALSE))</f>
        <v>V54</v>
      </c>
      <c r="C959" s="149" t="str">
        <f t="shared" si="30"/>
        <v>0003-1001-0022</v>
      </c>
      <c r="D959" s="134" t="s">
        <v>463</v>
      </c>
      <c r="E959" s="134" t="s">
        <v>417</v>
      </c>
      <c r="F959" s="134" t="s">
        <v>460</v>
      </c>
      <c r="G959" s="134" t="s">
        <v>337</v>
      </c>
      <c r="H959" s="134" t="s">
        <v>1023</v>
      </c>
      <c r="I959" s="134" t="s">
        <v>0</v>
      </c>
      <c r="J959" s="135">
        <v>2309.9999999995343</v>
      </c>
      <c r="K959" s="135">
        <v>9996.4699999999721</v>
      </c>
      <c r="L959" s="135">
        <v>8228.9699999999721</v>
      </c>
      <c r="M959" s="133" t="str">
        <f t="shared" si="29"/>
        <v>201601</v>
      </c>
    </row>
    <row r="960" spans="1:13" x14ac:dyDescent="0.25">
      <c r="A960" s="35" t="str">
        <f>VLOOKUP(B960,ResCat!$A$2:$B$269,2,FALSE)</f>
        <v>PPOIFP</v>
      </c>
      <c r="B960" s="68" t="str">
        <f>IF(ISNA(VLOOKUP(C960,COA!$A$2:$B$340,2,FALSE)),"XXX",VLOOKUP(C960,COA!$A$2:$B$340,2,FALSE))</f>
        <v>V54</v>
      </c>
      <c r="C960" s="149" t="str">
        <f t="shared" si="30"/>
        <v>0003-1001-0022</v>
      </c>
      <c r="D960" s="134" t="s">
        <v>463</v>
      </c>
      <c r="E960" s="134" t="s">
        <v>417</v>
      </c>
      <c r="F960" s="134" t="s">
        <v>460</v>
      </c>
      <c r="G960" s="134" t="s">
        <v>337</v>
      </c>
      <c r="H960" s="134" t="s">
        <v>1023</v>
      </c>
      <c r="I960" s="134" t="s">
        <v>2</v>
      </c>
      <c r="J960" s="135">
        <v>4070.6400000000003</v>
      </c>
      <c r="K960" s="135">
        <v>3095.1</v>
      </c>
      <c r="L960" s="135">
        <v>1735.9500000000003</v>
      </c>
      <c r="M960" s="133" t="str">
        <f t="shared" si="29"/>
        <v>201601</v>
      </c>
    </row>
    <row r="961" spans="1:13" x14ac:dyDescent="0.25">
      <c r="A961" s="35" t="str">
        <f>VLOOKUP(B961,ResCat!$A$2:$B$269,2,FALSE)</f>
        <v>PPOIFP</v>
      </c>
      <c r="B961" s="68" t="str">
        <f>IF(ISNA(VLOOKUP(C961,COA!$A$2:$B$340,2,FALSE)),"XXX",VLOOKUP(C961,COA!$A$2:$B$340,2,FALSE))</f>
        <v>V54</v>
      </c>
      <c r="C961" s="149" t="str">
        <f t="shared" si="30"/>
        <v>0003-1001-0022</v>
      </c>
      <c r="D961" s="134" t="s">
        <v>463</v>
      </c>
      <c r="E961" s="134" t="s">
        <v>417</v>
      </c>
      <c r="F961" s="134" t="s">
        <v>460</v>
      </c>
      <c r="G961" s="134" t="s">
        <v>337</v>
      </c>
      <c r="H961" s="134" t="s">
        <v>1023</v>
      </c>
      <c r="I961" s="134" t="s">
        <v>343</v>
      </c>
      <c r="J961" s="135">
        <v>423.39000000000004</v>
      </c>
      <c r="K961" s="135">
        <v>62.510000000000005</v>
      </c>
      <c r="L961" s="135">
        <v>32.61</v>
      </c>
      <c r="M961" s="133" t="str">
        <f t="shared" si="29"/>
        <v>201601</v>
      </c>
    </row>
    <row r="962" spans="1:13" x14ac:dyDescent="0.25">
      <c r="A962" s="35" t="str">
        <f>VLOOKUP(B962,ResCat!$A$2:$B$269,2,FALSE)</f>
        <v>PPOIFP</v>
      </c>
      <c r="B962" s="68" t="str">
        <f>IF(ISNA(VLOOKUP(C962,COA!$A$2:$B$340,2,FALSE)),"XXX",VLOOKUP(C962,COA!$A$2:$B$340,2,FALSE))</f>
        <v>V54</v>
      </c>
      <c r="C962" s="149" t="str">
        <f t="shared" si="30"/>
        <v>0003-1001-0022</v>
      </c>
      <c r="D962" s="134" t="s">
        <v>463</v>
      </c>
      <c r="E962" s="134" t="s">
        <v>417</v>
      </c>
      <c r="F962" s="134" t="s">
        <v>460</v>
      </c>
      <c r="G962" s="134" t="s">
        <v>337</v>
      </c>
      <c r="H962" s="134" t="s">
        <v>1023</v>
      </c>
      <c r="I962" s="134" t="s">
        <v>1</v>
      </c>
      <c r="J962" s="135">
        <v>8310.9499999999989</v>
      </c>
      <c r="K962" s="135">
        <v>5631.18</v>
      </c>
      <c r="L962" s="135">
        <v>4912.93</v>
      </c>
      <c r="M962" s="133" t="str">
        <f t="shared" si="29"/>
        <v>201601</v>
      </c>
    </row>
    <row r="963" spans="1:13" x14ac:dyDescent="0.25">
      <c r="A963" s="35" t="str">
        <f>VLOOKUP(B963,ResCat!$A$2:$B$269,2,FALSE)</f>
        <v>PPOIFP</v>
      </c>
      <c r="B963" s="68" t="str">
        <f>IF(ISNA(VLOOKUP(C963,COA!$A$2:$B$340,2,FALSE)),"XXX",VLOOKUP(C963,COA!$A$2:$B$340,2,FALSE))</f>
        <v>V54</v>
      </c>
      <c r="C963" s="149" t="str">
        <f t="shared" si="30"/>
        <v>0003-1001-0022</v>
      </c>
      <c r="D963" s="134" t="s">
        <v>463</v>
      </c>
      <c r="E963" s="134" t="s">
        <v>417</v>
      </c>
      <c r="F963" s="134" t="s">
        <v>460</v>
      </c>
      <c r="G963" s="134" t="s">
        <v>352</v>
      </c>
      <c r="H963" s="134" t="s">
        <v>1023</v>
      </c>
      <c r="I963" s="134" t="s">
        <v>3</v>
      </c>
      <c r="J963" s="135">
        <v>3834.0099999999989</v>
      </c>
      <c r="K963" s="135">
        <v>1442.68</v>
      </c>
      <c r="L963" s="135">
        <v>116.97999999999979</v>
      </c>
      <c r="M963" s="133" t="str">
        <f t="shared" si="29"/>
        <v>201602</v>
      </c>
    </row>
    <row r="964" spans="1:13" x14ac:dyDescent="0.25">
      <c r="A964" s="35" t="str">
        <f>VLOOKUP(B964,ResCat!$A$2:$B$269,2,FALSE)</f>
        <v>PPOIFP</v>
      </c>
      <c r="B964" s="68" t="str">
        <f>IF(ISNA(VLOOKUP(C964,COA!$A$2:$B$340,2,FALSE)),"XXX",VLOOKUP(C964,COA!$A$2:$B$340,2,FALSE))</f>
        <v>V54</v>
      </c>
      <c r="C964" s="149" t="str">
        <f t="shared" si="30"/>
        <v>0003-1001-0022</v>
      </c>
      <c r="D964" s="134" t="s">
        <v>463</v>
      </c>
      <c r="E964" s="134" t="s">
        <v>417</v>
      </c>
      <c r="F964" s="134" t="s">
        <v>460</v>
      </c>
      <c r="G964" s="134" t="s">
        <v>352</v>
      </c>
      <c r="H964" s="134" t="s">
        <v>1023</v>
      </c>
      <c r="I964" s="134" t="s">
        <v>368</v>
      </c>
      <c r="J964" s="135">
        <v>4698</v>
      </c>
      <c r="K964" s="135">
        <v>186</v>
      </c>
      <c r="L964" s="135">
        <v>148.80000000000001</v>
      </c>
      <c r="M964" s="133" t="str">
        <f t="shared" ref="M964:M1027" si="31">IF(G964&lt;$M$1,$M$1,G964)</f>
        <v>201602</v>
      </c>
    </row>
    <row r="965" spans="1:13" x14ac:dyDescent="0.25">
      <c r="A965" s="35" t="str">
        <f>VLOOKUP(B965,ResCat!$A$2:$B$269,2,FALSE)</f>
        <v>PPOIFP</v>
      </c>
      <c r="B965" s="68" t="str">
        <f>IF(ISNA(VLOOKUP(C965,COA!$A$2:$B$340,2,FALSE)),"XXX",VLOOKUP(C965,COA!$A$2:$B$340,2,FALSE))</f>
        <v>V54</v>
      </c>
      <c r="C965" s="149" t="str">
        <f t="shared" ref="C965:C1028" si="32">D965&amp;"-"&amp;E965&amp;"-"&amp;F965</f>
        <v>0003-1001-0022</v>
      </c>
      <c r="D965" s="134" t="s">
        <v>463</v>
      </c>
      <c r="E965" s="134" t="s">
        <v>417</v>
      </c>
      <c r="F965" s="134" t="s">
        <v>460</v>
      </c>
      <c r="G965" s="134" t="s">
        <v>352</v>
      </c>
      <c r="H965" s="134" t="s">
        <v>1023</v>
      </c>
      <c r="I965" s="134" t="s">
        <v>0</v>
      </c>
      <c r="J965" s="135">
        <v>25200</v>
      </c>
      <c r="K965" s="135">
        <v>-625.02999999999588</v>
      </c>
      <c r="L965" s="135">
        <v>-950.76999999999384</v>
      </c>
      <c r="M965" s="133" t="str">
        <f t="shared" si="31"/>
        <v>201602</v>
      </c>
    </row>
    <row r="966" spans="1:13" x14ac:dyDescent="0.25">
      <c r="A966" s="35" t="str">
        <f>VLOOKUP(B966,ResCat!$A$2:$B$269,2,FALSE)</f>
        <v>PPOIFP</v>
      </c>
      <c r="B966" s="68" t="str">
        <f>IF(ISNA(VLOOKUP(C966,COA!$A$2:$B$340,2,FALSE)),"XXX",VLOOKUP(C966,COA!$A$2:$B$340,2,FALSE))</f>
        <v>V54</v>
      </c>
      <c r="C966" s="149" t="str">
        <f t="shared" si="32"/>
        <v>0003-1001-0022</v>
      </c>
      <c r="D966" s="134" t="s">
        <v>463</v>
      </c>
      <c r="E966" s="134" t="s">
        <v>417</v>
      </c>
      <c r="F966" s="134" t="s">
        <v>460</v>
      </c>
      <c r="G966" s="134" t="s">
        <v>352</v>
      </c>
      <c r="H966" s="134" t="s">
        <v>1023</v>
      </c>
      <c r="I966" s="134" t="s">
        <v>2</v>
      </c>
      <c r="J966" s="135">
        <v>8527.0300000000025</v>
      </c>
      <c r="K966" s="135">
        <v>8414.6600000000035</v>
      </c>
      <c r="L966" s="135">
        <v>4672.71</v>
      </c>
      <c r="M966" s="133" t="str">
        <f t="shared" si="31"/>
        <v>201602</v>
      </c>
    </row>
    <row r="967" spans="1:13" x14ac:dyDescent="0.25">
      <c r="A967" s="35" t="str">
        <f>VLOOKUP(B967,ResCat!$A$2:$B$269,2,FALSE)</f>
        <v>PPOIFP</v>
      </c>
      <c r="B967" s="68" t="str">
        <f>IF(ISNA(VLOOKUP(C967,COA!$A$2:$B$340,2,FALSE)),"XXX",VLOOKUP(C967,COA!$A$2:$B$340,2,FALSE))</f>
        <v>V54</v>
      </c>
      <c r="C967" s="149" t="str">
        <f t="shared" si="32"/>
        <v>0003-1001-0022</v>
      </c>
      <c r="D967" s="134" t="s">
        <v>463</v>
      </c>
      <c r="E967" s="134" t="s">
        <v>417</v>
      </c>
      <c r="F967" s="134" t="s">
        <v>460</v>
      </c>
      <c r="G967" s="134" t="s">
        <v>352</v>
      </c>
      <c r="H967" s="134" t="s">
        <v>1023</v>
      </c>
      <c r="I967" s="134" t="s">
        <v>343</v>
      </c>
      <c r="J967" s="135">
        <v>200.14</v>
      </c>
      <c r="K967" s="135">
        <v>27.61</v>
      </c>
      <c r="L967" s="135">
        <v>22.61</v>
      </c>
      <c r="M967" s="133" t="str">
        <f t="shared" si="31"/>
        <v>201602</v>
      </c>
    </row>
    <row r="968" spans="1:13" x14ac:dyDescent="0.25">
      <c r="A968" s="35" t="str">
        <f>VLOOKUP(B968,ResCat!$A$2:$B$269,2,FALSE)</f>
        <v>PPOIFP</v>
      </c>
      <c r="B968" s="68" t="str">
        <f>IF(ISNA(VLOOKUP(C968,COA!$A$2:$B$340,2,FALSE)),"XXX",VLOOKUP(C968,COA!$A$2:$B$340,2,FALSE))</f>
        <v>V54</v>
      </c>
      <c r="C968" s="149" t="str">
        <f t="shared" si="32"/>
        <v>0003-1001-0022</v>
      </c>
      <c r="D968" s="134" t="s">
        <v>463</v>
      </c>
      <c r="E968" s="134" t="s">
        <v>417</v>
      </c>
      <c r="F968" s="134" t="s">
        <v>460</v>
      </c>
      <c r="G968" s="134" t="s">
        <v>352</v>
      </c>
      <c r="H968" s="134" t="s">
        <v>1023</v>
      </c>
      <c r="I968" s="134" t="s">
        <v>1</v>
      </c>
      <c r="J968" s="135">
        <v>9614.9300000000021</v>
      </c>
      <c r="K968" s="135">
        <v>10080.729999999994</v>
      </c>
      <c r="L968" s="135">
        <v>9344.9699999999975</v>
      </c>
      <c r="M968" s="133" t="str">
        <f t="shared" si="31"/>
        <v>201602</v>
      </c>
    </row>
    <row r="969" spans="1:13" x14ac:dyDescent="0.25">
      <c r="A969" s="35" t="str">
        <f>VLOOKUP(B969,ResCat!$A$2:$B$269,2,FALSE)</f>
        <v>PPOIFP</v>
      </c>
      <c r="B969" s="68" t="str">
        <f>IF(ISNA(VLOOKUP(C969,COA!$A$2:$B$340,2,FALSE)),"XXX",VLOOKUP(C969,COA!$A$2:$B$340,2,FALSE))</f>
        <v>V54</v>
      </c>
      <c r="C969" s="149" t="str">
        <f t="shared" si="32"/>
        <v>0003-1001-0022</v>
      </c>
      <c r="D969" s="134" t="s">
        <v>463</v>
      </c>
      <c r="E969" s="134" t="s">
        <v>417</v>
      </c>
      <c r="F969" s="134" t="s">
        <v>460</v>
      </c>
      <c r="G969" s="134" t="s">
        <v>347</v>
      </c>
      <c r="H969" s="134" t="s">
        <v>1023</v>
      </c>
      <c r="I969" s="134" t="s">
        <v>3</v>
      </c>
      <c r="J969" s="135">
        <v>5140.26</v>
      </c>
      <c r="K969" s="135">
        <v>2235.8300000000008</v>
      </c>
      <c r="L969" s="135">
        <v>908.98000000000025</v>
      </c>
      <c r="M969" s="133" t="str">
        <f t="shared" si="31"/>
        <v>201603</v>
      </c>
    </row>
    <row r="970" spans="1:13" x14ac:dyDescent="0.25">
      <c r="A970" s="35" t="str">
        <f>VLOOKUP(B970,ResCat!$A$2:$B$269,2,FALSE)</f>
        <v>PPOIFP</v>
      </c>
      <c r="B970" s="68" t="str">
        <f>IF(ISNA(VLOOKUP(C970,COA!$A$2:$B$340,2,FALSE)),"XXX",VLOOKUP(C970,COA!$A$2:$B$340,2,FALSE))</f>
        <v>V54</v>
      </c>
      <c r="C970" s="149" t="str">
        <f t="shared" si="32"/>
        <v>0003-1001-0022</v>
      </c>
      <c r="D970" s="134" t="s">
        <v>463</v>
      </c>
      <c r="E970" s="134" t="s">
        <v>417</v>
      </c>
      <c r="F970" s="134" t="s">
        <v>460</v>
      </c>
      <c r="G970" s="134" t="s">
        <v>347</v>
      </c>
      <c r="H970" s="134" t="s">
        <v>1023</v>
      </c>
      <c r="I970" s="134" t="s">
        <v>0</v>
      </c>
      <c r="J970" s="135">
        <v>13084.439999999999</v>
      </c>
      <c r="K970" s="135">
        <v>6405</v>
      </c>
      <c r="L970" s="135">
        <v>5764.5</v>
      </c>
      <c r="M970" s="133" t="str">
        <f t="shared" si="31"/>
        <v>201603</v>
      </c>
    </row>
    <row r="971" spans="1:13" x14ac:dyDescent="0.25">
      <c r="A971" s="35" t="str">
        <f>VLOOKUP(B971,ResCat!$A$2:$B$269,2,FALSE)</f>
        <v>PPOIFP</v>
      </c>
      <c r="B971" s="68" t="str">
        <f>IF(ISNA(VLOOKUP(C971,COA!$A$2:$B$340,2,FALSE)),"XXX",VLOOKUP(C971,COA!$A$2:$B$340,2,FALSE))</f>
        <v>V54</v>
      </c>
      <c r="C971" s="149" t="str">
        <f t="shared" si="32"/>
        <v>0003-1001-0022</v>
      </c>
      <c r="D971" s="134" t="s">
        <v>463</v>
      </c>
      <c r="E971" s="134" t="s">
        <v>417</v>
      </c>
      <c r="F971" s="134" t="s">
        <v>460</v>
      </c>
      <c r="G971" s="134" t="s">
        <v>347</v>
      </c>
      <c r="H971" s="134" t="s">
        <v>1023</v>
      </c>
      <c r="I971" s="134" t="s">
        <v>2</v>
      </c>
      <c r="J971" s="135">
        <v>3504.6600000000062</v>
      </c>
      <c r="K971" s="135">
        <v>3562.550000000002</v>
      </c>
      <c r="L971" s="135">
        <v>1660.6999999999994</v>
      </c>
      <c r="M971" s="133" t="str">
        <f t="shared" si="31"/>
        <v>201603</v>
      </c>
    </row>
    <row r="972" spans="1:13" x14ac:dyDescent="0.25">
      <c r="A972" s="35" t="str">
        <f>VLOOKUP(B972,ResCat!$A$2:$B$269,2,FALSE)</f>
        <v>PPOIFP</v>
      </c>
      <c r="B972" s="68" t="str">
        <f>IF(ISNA(VLOOKUP(C972,COA!$A$2:$B$340,2,FALSE)),"XXX",VLOOKUP(C972,COA!$A$2:$B$340,2,FALSE))</f>
        <v>V54</v>
      </c>
      <c r="C972" s="149" t="str">
        <f t="shared" si="32"/>
        <v>0003-1001-0022</v>
      </c>
      <c r="D972" s="134" t="s">
        <v>463</v>
      </c>
      <c r="E972" s="134" t="s">
        <v>417</v>
      </c>
      <c r="F972" s="134" t="s">
        <v>460</v>
      </c>
      <c r="G972" s="134" t="s">
        <v>347</v>
      </c>
      <c r="H972" s="134" t="s">
        <v>1023</v>
      </c>
      <c r="I972" s="134" t="s">
        <v>343</v>
      </c>
      <c r="J972" s="135">
        <v>29.7</v>
      </c>
      <c r="K972" s="135">
        <v>24.2</v>
      </c>
      <c r="L972" s="135">
        <v>9</v>
      </c>
      <c r="M972" s="133" t="str">
        <f t="shared" si="31"/>
        <v>201603</v>
      </c>
    </row>
    <row r="973" spans="1:13" x14ac:dyDescent="0.25">
      <c r="A973" s="35" t="str">
        <f>VLOOKUP(B973,ResCat!$A$2:$B$269,2,FALSE)</f>
        <v>PPOIFP</v>
      </c>
      <c r="B973" s="68" t="str">
        <f>IF(ISNA(VLOOKUP(C973,COA!$A$2:$B$340,2,FALSE)),"XXX",VLOOKUP(C973,COA!$A$2:$B$340,2,FALSE))</f>
        <v>V54</v>
      </c>
      <c r="C973" s="149" t="str">
        <f t="shared" si="32"/>
        <v>0003-1001-0022</v>
      </c>
      <c r="D973" s="134" t="s">
        <v>463</v>
      </c>
      <c r="E973" s="134" t="s">
        <v>417</v>
      </c>
      <c r="F973" s="134" t="s">
        <v>460</v>
      </c>
      <c r="G973" s="134" t="s">
        <v>347</v>
      </c>
      <c r="H973" s="134" t="s">
        <v>1023</v>
      </c>
      <c r="I973" s="134" t="s">
        <v>1</v>
      </c>
      <c r="J973" s="135">
        <v>12200.650000000003</v>
      </c>
      <c r="K973" s="135">
        <v>3594.19</v>
      </c>
      <c r="L973" s="135">
        <v>4127.17</v>
      </c>
      <c r="M973" s="133" t="str">
        <f t="shared" si="31"/>
        <v>201603</v>
      </c>
    </row>
    <row r="974" spans="1:13" x14ac:dyDescent="0.25">
      <c r="A974" s="35" t="str">
        <f>VLOOKUP(B974,ResCat!$A$2:$B$269,2,FALSE)</f>
        <v>PPOIFP</v>
      </c>
      <c r="B974" s="68" t="str">
        <f>IF(ISNA(VLOOKUP(C974,COA!$A$2:$B$340,2,FALSE)),"XXX",VLOOKUP(C974,COA!$A$2:$B$340,2,FALSE))</f>
        <v>V54</v>
      </c>
      <c r="C974" s="149" t="str">
        <f t="shared" si="32"/>
        <v>0003-1001-0022</v>
      </c>
      <c r="D974" s="134" t="s">
        <v>463</v>
      </c>
      <c r="E974" s="134" t="s">
        <v>417</v>
      </c>
      <c r="F974" s="134" t="s">
        <v>460</v>
      </c>
      <c r="G974" s="134" t="s">
        <v>361</v>
      </c>
      <c r="H974" s="134" t="s">
        <v>1023</v>
      </c>
      <c r="I974" s="134" t="s">
        <v>3</v>
      </c>
      <c r="J974" s="135">
        <v>4647.8399999999992</v>
      </c>
      <c r="K974" s="135">
        <v>2157.3200000000002</v>
      </c>
      <c r="L974" s="135">
        <v>1098.28</v>
      </c>
      <c r="M974" s="133" t="str">
        <f t="shared" si="31"/>
        <v>201604</v>
      </c>
    </row>
    <row r="975" spans="1:13" x14ac:dyDescent="0.25">
      <c r="A975" s="35" t="str">
        <f>VLOOKUP(B975,ResCat!$A$2:$B$269,2,FALSE)</f>
        <v>PPOIFP</v>
      </c>
      <c r="B975" s="68" t="str">
        <f>IF(ISNA(VLOOKUP(C975,COA!$A$2:$B$340,2,FALSE)),"XXX",VLOOKUP(C975,COA!$A$2:$B$340,2,FALSE))</f>
        <v>V54</v>
      </c>
      <c r="C975" s="149" t="str">
        <f t="shared" si="32"/>
        <v>0003-1001-0022</v>
      </c>
      <c r="D975" s="134" t="s">
        <v>463</v>
      </c>
      <c r="E975" s="134" t="s">
        <v>417</v>
      </c>
      <c r="F975" s="134" t="s">
        <v>460</v>
      </c>
      <c r="G975" s="134" t="s">
        <v>361</v>
      </c>
      <c r="H975" s="134" t="s">
        <v>1023</v>
      </c>
      <c r="I975" s="134" t="s">
        <v>368</v>
      </c>
      <c r="J975" s="135">
        <v>500</v>
      </c>
      <c r="K975" s="135">
        <v>0</v>
      </c>
      <c r="L975" s="135">
        <v>0</v>
      </c>
      <c r="M975" s="133" t="str">
        <f t="shared" si="31"/>
        <v>201604</v>
      </c>
    </row>
    <row r="976" spans="1:13" x14ac:dyDescent="0.25">
      <c r="A976" s="35" t="str">
        <f>VLOOKUP(B976,ResCat!$A$2:$B$269,2,FALSE)</f>
        <v>PPOIFP</v>
      </c>
      <c r="B976" s="68" t="str">
        <f>IF(ISNA(VLOOKUP(C976,COA!$A$2:$B$340,2,FALSE)),"XXX",VLOOKUP(C976,COA!$A$2:$B$340,2,FALSE))</f>
        <v>V54</v>
      </c>
      <c r="C976" s="149" t="str">
        <f t="shared" si="32"/>
        <v>0003-1001-0022</v>
      </c>
      <c r="D976" s="134" t="s">
        <v>463</v>
      </c>
      <c r="E976" s="134" t="s">
        <v>417</v>
      </c>
      <c r="F976" s="134" t="s">
        <v>460</v>
      </c>
      <c r="G976" s="134" t="s">
        <v>361</v>
      </c>
      <c r="H976" s="134" t="s">
        <v>1023</v>
      </c>
      <c r="I976" s="134" t="s">
        <v>0</v>
      </c>
      <c r="J976" s="135">
        <v>-55281.070000000065</v>
      </c>
      <c r="K976" s="135">
        <v>9615.6000000000349</v>
      </c>
      <c r="L976" s="135">
        <v>3555.5299999999697</v>
      </c>
      <c r="M976" s="133" t="str">
        <f t="shared" si="31"/>
        <v>201604</v>
      </c>
    </row>
    <row r="977" spans="1:13" x14ac:dyDescent="0.25">
      <c r="A977" s="35" t="str">
        <f>VLOOKUP(B977,ResCat!$A$2:$B$269,2,FALSE)</f>
        <v>PPOIFP</v>
      </c>
      <c r="B977" s="68" t="str">
        <f>IF(ISNA(VLOOKUP(C977,COA!$A$2:$B$340,2,FALSE)),"XXX",VLOOKUP(C977,COA!$A$2:$B$340,2,FALSE))</f>
        <v>V54</v>
      </c>
      <c r="C977" s="149" t="str">
        <f t="shared" si="32"/>
        <v>0003-1001-0022</v>
      </c>
      <c r="D977" s="134" t="s">
        <v>463</v>
      </c>
      <c r="E977" s="134" t="s">
        <v>417</v>
      </c>
      <c r="F977" s="134" t="s">
        <v>460</v>
      </c>
      <c r="G977" s="134" t="s">
        <v>361</v>
      </c>
      <c r="H977" s="134" t="s">
        <v>1023</v>
      </c>
      <c r="I977" s="134" t="s">
        <v>336</v>
      </c>
      <c r="J977" s="135">
        <v>25</v>
      </c>
      <c r="K977" s="135">
        <v>0</v>
      </c>
      <c r="L977" s="135">
        <v>0</v>
      </c>
      <c r="M977" s="133" t="str">
        <f t="shared" si="31"/>
        <v>201604</v>
      </c>
    </row>
    <row r="978" spans="1:13" x14ac:dyDescent="0.25">
      <c r="A978" s="35" t="str">
        <f>VLOOKUP(B978,ResCat!$A$2:$B$269,2,FALSE)</f>
        <v>PPOIFP</v>
      </c>
      <c r="B978" s="68" t="str">
        <f>IF(ISNA(VLOOKUP(C978,COA!$A$2:$B$340,2,FALSE)),"XXX",VLOOKUP(C978,COA!$A$2:$B$340,2,FALSE))</f>
        <v>V54</v>
      </c>
      <c r="C978" s="149" t="str">
        <f t="shared" si="32"/>
        <v>0003-1001-0022</v>
      </c>
      <c r="D978" s="134" t="s">
        <v>463</v>
      </c>
      <c r="E978" s="134" t="s">
        <v>417</v>
      </c>
      <c r="F978" s="134" t="s">
        <v>460</v>
      </c>
      <c r="G978" s="134" t="s">
        <v>361</v>
      </c>
      <c r="H978" s="134" t="s">
        <v>1023</v>
      </c>
      <c r="I978" s="134" t="s">
        <v>2</v>
      </c>
      <c r="J978" s="135">
        <v>2451.130000000001</v>
      </c>
      <c r="K978" s="135">
        <v>2267.9400000000005</v>
      </c>
      <c r="L978" s="135">
        <v>-396.08000000000004</v>
      </c>
      <c r="M978" s="133" t="str">
        <f t="shared" si="31"/>
        <v>201604</v>
      </c>
    </row>
    <row r="979" spans="1:13" x14ac:dyDescent="0.25">
      <c r="A979" s="35" t="str">
        <f>VLOOKUP(B979,ResCat!$A$2:$B$269,2,FALSE)</f>
        <v>PPOIFP</v>
      </c>
      <c r="B979" s="68" t="str">
        <f>IF(ISNA(VLOOKUP(C979,COA!$A$2:$B$340,2,FALSE)),"XXX",VLOOKUP(C979,COA!$A$2:$B$340,2,FALSE))</f>
        <v>V54</v>
      </c>
      <c r="C979" s="149" t="str">
        <f t="shared" si="32"/>
        <v>0003-1001-0022</v>
      </c>
      <c r="D979" s="134" t="s">
        <v>463</v>
      </c>
      <c r="E979" s="134" t="s">
        <v>417</v>
      </c>
      <c r="F979" s="134" t="s">
        <v>460</v>
      </c>
      <c r="G979" s="134" t="s">
        <v>361</v>
      </c>
      <c r="H979" s="134" t="s">
        <v>1023</v>
      </c>
      <c r="I979" s="134" t="s">
        <v>343</v>
      </c>
      <c r="J979" s="135">
        <v>46.629999999999995</v>
      </c>
      <c r="K979" s="135">
        <v>43.13</v>
      </c>
      <c r="L979" s="135">
        <v>17.260000000000002</v>
      </c>
      <c r="M979" s="133" t="str">
        <f t="shared" si="31"/>
        <v>201604</v>
      </c>
    </row>
    <row r="980" spans="1:13" x14ac:dyDescent="0.25">
      <c r="A980" s="35" t="str">
        <f>VLOOKUP(B980,ResCat!$A$2:$B$269,2,FALSE)</f>
        <v>PPOIFP</v>
      </c>
      <c r="B980" s="68" t="str">
        <f>IF(ISNA(VLOOKUP(C980,COA!$A$2:$B$340,2,FALSE)),"XXX",VLOOKUP(C980,COA!$A$2:$B$340,2,FALSE))</f>
        <v>V54</v>
      </c>
      <c r="C980" s="149" t="str">
        <f t="shared" si="32"/>
        <v>0003-1001-0022</v>
      </c>
      <c r="D980" s="134" t="s">
        <v>463</v>
      </c>
      <c r="E980" s="134" t="s">
        <v>417</v>
      </c>
      <c r="F980" s="134" t="s">
        <v>460</v>
      </c>
      <c r="G980" s="134" t="s">
        <v>361</v>
      </c>
      <c r="H980" s="134" t="s">
        <v>1023</v>
      </c>
      <c r="I980" s="134" t="s">
        <v>1</v>
      </c>
      <c r="J980" s="135">
        <v>3396.3900000000021</v>
      </c>
      <c r="K980" s="135">
        <v>-1081.1199999999988</v>
      </c>
      <c r="L980" s="135">
        <v>-2216.42</v>
      </c>
      <c r="M980" s="133" t="str">
        <f t="shared" si="31"/>
        <v>201604</v>
      </c>
    </row>
    <row r="981" spans="1:13" x14ac:dyDescent="0.25">
      <c r="A981" s="35" t="str">
        <f>VLOOKUP(B981,ResCat!$A$2:$B$269,2,FALSE)</f>
        <v>PPOIFP</v>
      </c>
      <c r="B981" s="68" t="str">
        <f>IF(ISNA(VLOOKUP(C981,COA!$A$2:$B$340,2,FALSE)),"XXX",VLOOKUP(C981,COA!$A$2:$B$340,2,FALSE))</f>
        <v>V54</v>
      </c>
      <c r="C981" s="149" t="str">
        <f t="shared" si="32"/>
        <v>0003-1001-0022</v>
      </c>
      <c r="D981" s="134" t="s">
        <v>463</v>
      </c>
      <c r="E981" s="134" t="s">
        <v>417</v>
      </c>
      <c r="F981" s="134" t="s">
        <v>460</v>
      </c>
      <c r="G981" s="134" t="s">
        <v>312</v>
      </c>
      <c r="H981" s="134" t="s">
        <v>1023</v>
      </c>
      <c r="I981" s="134" t="s">
        <v>3</v>
      </c>
      <c r="J981" s="135">
        <v>1906.3100000000136</v>
      </c>
      <c r="K981" s="135">
        <v>-1411.2199999999825</v>
      </c>
      <c r="L981" s="135">
        <v>-3275.759999999982</v>
      </c>
      <c r="M981" s="133" t="str">
        <f t="shared" si="31"/>
        <v>201605</v>
      </c>
    </row>
    <row r="982" spans="1:13" x14ac:dyDescent="0.25">
      <c r="A982" s="35" t="str">
        <f>VLOOKUP(B982,ResCat!$A$2:$B$269,2,FALSE)</f>
        <v>PPOIFP</v>
      </c>
      <c r="B982" s="68" t="str">
        <f>IF(ISNA(VLOOKUP(C982,COA!$A$2:$B$340,2,FALSE)),"XXX",VLOOKUP(C982,COA!$A$2:$B$340,2,FALSE))</f>
        <v>V54</v>
      </c>
      <c r="C982" s="149" t="str">
        <f t="shared" si="32"/>
        <v>0003-1001-0022</v>
      </c>
      <c r="D982" s="134" t="s">
        <v>463</v>
      </c>
      <c r="E982" s="134" t="s">
        <v>417</v>
      </c>
      <c r="F982" s="134" t="s">
        <v>460</v>
      </c>
      <c r="G982" s="134" t="s">
        <v>312</v>
      </c>
      <c r="H982" s="134" t="s">
        <v>1023</v>
      </c>
      <c r="I982" s="134" t="s">
        <v>368</v>
      </c>
      <c r="J982" s="135">
        <v>1189</v>
      </c>
      <c r="K982" s="135">
        <v>0</v>
      </c>
      <c r="L982" s="135">
        <v>0</v>
      </c>
      <c r="M982" s="133" t="str">
        <f t="shared" si="31"/>
        <v>201605</v>
      </c>
    </row>
    <row r="983" spans="1:13" x14ac:dyDescent="0.25">
      <c r="A983" s="35" t="str">
        <f>VLOOKUP(B983,ResCat!$A$2:$B$269,2,FALSE)</f>
        <v>PPOIFP</v>
      </c>
      <c r="B983" s="68" t="str">
        <f>IF(ISNA(VLOOKUP(C983,COA!$A$2:$B$340,2,FALSE)),"XXX",VLOOKUP(C983,COA!$A$2:$B$340,2,FALSE))</f>
        <v>V54</v>
      </c>
      <c r="C983" s="149" t="str">
        <f t="shared" si="32"/>
        <v>0003-1001-0022</v>
      </c>
      <c r="D983" s="134" t="s">
        <v>463</v>
      </c>
      <c r="E983" s="134" t="s">
        <v>417</v>
      </c>
      <c r="F983" s="134" t="s">
        <v>460</v>
      </c>
      <c r="G983" s="134" t="s">
        <v>312</v>
      </c>
      <c r="H983" s="134" t="s">
        <v>1023</v>
      </c>
      <c r="I983" s="134" t="s">
        <v>0</v>
      </c>
      <c r="J983" s="135">
        <v>104163.67999999996</v>
      </c>
      <c r="K983" s="135">
        <v>69909.889999999956</v>
      </c>
      <c r="L983" s="135">
        <v>69506.629999999946</v>
      </c>
      <c r="M983" s="133" t="str">
        <f t="shared" si="31"/>
        <v>201605</v>
      </c>
    </row>
    <row r="984" spans="1:13" x14ac:dyDescent="0.25">
      <c r="A984" s="35" t="str">
        <f>VLOOKUP(B984,ResCat!$A$2:$B$269,2,FALSE)</f>
        <v>PPOIFP</v>
      </c>
      <c r="B984" s="68" t="str">
        <f>IF(ISNA(VLOOKUP(C984,COA!$A$2:$B$340,2,FALSE)),"XXX",VLOOKUP(C984,COA!$A$2:$B$340,2,FALSE))</f>
        <v>V54</v>
      </c>
      <c r="C984" s="149" t="str">
        <f t="shared" si="32"/>
        <v>0003-1001-0022</v>
      </c>
      <c r="D984" s="134" t="s">
        <v>463</v>
      </c>
      <c r="E984" s="134" t="s">
        <v>417</v>
      </c>
      <c r="F984" s="134" t="s">
        <v>460</v>
      </c>
      <c r="G984" s="134" t="s">
        <v>312</v>
      </c>
      <c r="H984" s="134" t="s">
        <v>1023</v>
      </c>
      <c r="I984" s="134" t="s">
        <v>336</v>
      </c>
      <c r="J984" s="135">
        <v>10.4</v>
      </c>
      <c r="K984" s="135">
        <v>10.4</v>
      </c>
      <c r="L984" s="135">
        <v>5.2</v>
      </c>
      <c r="M984" s="133" t="str">
        <f t="shared" si="31"/>
        <v>201605</v>
      </c>
    </row>
    <row r="985" spans="1:13" x14ac:dyDescent="0.25">
      <c r="A985" s="35" t="str">
        <f>VLOOKUP(B985,ResCat!$A$2:$B$269,2,FALSE)</f>
        <v>PPOIFP</v>
      </c>
      <c r="B985" s="68" t="str">
        <f>IF(ISNA(VLOOKUP(C985,COA!$A$2:$B$340,2,FALSE)),"XXX",VLOOKUP(C985,COA!$A$2:$B$340,2,FALSE))</f>
        <v>V54</v>
      </c>
      <c r="C985" s="149" t="str">
        <f t="shared" si="32"/>
        <v>0003-1001-0022</v>
      </c>
      <c r="D985" s="134" t="s">
        <v>463</v>
      </c>
      <c r="E985" s="134" t="s">
        <v>417</v>
      </c>
      <c r="F985" s="134" t="s">
        <v>460</v>
      </c>
      <c r="G985" s="134" t="s">
        <v>312</v>
      </c>
      <c r="H985" s="134" t="s">
        <v>1023</v>
      </c>
      <c r="I985" s="134" t="s">
        <v>2</v>
      </c>
      <c r="J985" s="135">
        <v>5394.7699999999968</v>
      </c>
      <c r="K985" s="135">
        <v>11134.11999999999</v>
      </c>
      <c r="L985" s="135">
        <v>9492.5399999999918</v>
      </c>
      <c r="M985" s="133" t="str">
        <f t="shared" si="31"/>
        <v>201605</v>
      </c>
    </row>
    <row r="986" spans="1:13" x14ac:dyDescent="0.25">
      <c r="A986" s="35" t="str">
        <f>VLOOKUP(B986,ResCat!$A$2:$B$269,2,FALSE)</f>
        <v>PPOIFP</v>
      </c>
      <c r="B986" s="68" t="str">
        <f>IF(ISNA(VLOOKUP(C986,COA!$A$2:$B$340,2,FALSE)),"XXX",VLOOKUP(C986,COA!$A$2:$B$340,2,FALSE))</f>
        <v>V54</v>
      </c>
      <c r="C986" s="149" t="str">
        <f t="shared" si="32"/>
        <v>0003-1001-0022</v>
      </c>
      <c r="D986" s="134" t="s">
        <v>463</v>
      </c>
      <c r="E986" s="134" t="s">
        <v>417</v>
      </c>
      <c r="F986" s="134" t="s">
        <v>460</v>
      </c>
      <c r="G986" s="134" t="s">
        <v>312</v>
      </c>
      <c r="H986" s="134" t="s">
        <v>1023</v>
      </c>
      <c r="I986" s="134" t="s">
        <v>1</v>
      </c>
      <c r="J986" s="135">
        <v>4164.5</v>
      </c>
      <c r="K986" s="135">
        <v>-22.550000000001091</v>
      </c>
      <c r="L986" s="135">
        <v>80.219999999997526</v>
      </c>
      <c r="M986" s="133" t="str">
        <f t="shared" si="31"/>
        <v>201605</v>
      </c>
    </row>
    <row r="987" spans="1:13" x14ac:dyDescent="0.25">
      <c r="A987" s="35" t="str">
        <f>VLOOKUP(B987,ResCat!$A$2:$B$269,2,FALSE)</f>
        <v>PPOIFP</v>
      </c>
      <c r="B987" s="68" t="str">
        <f>IF(ISNA(VLOOKUP(C987,COA!$A$2:$B$340,2,FALSE)),"XXX",VLOOKUP(C987,COA!$A$2:$B$340,2,FALSE))</f>
        <v>V54</v>
      </c>
      <c r="C987" s="149" t="str">
        <f t="shared" si="32"/>
        <v>0003-1001-0022</v>
      </c>
      <c r="D987" s="134" t="s">
        <v>463</v>
      </c>
      <c r="E987" s="134" t="s">
        <v>417</v>
      </c>
      <c r="F987" s="134" t="s">
        <v>460</v>
      </c>
      <c r="G987" s="134" t="s">
        <v>357</v>
      </c>
      <c r="H987" s="134" t="s">
        <v>1023</v>
      </c>
      <c r="I987" s="134" t="s">
        <v>3</v>
      </c>
      <c r="J987" s="135">
        <v>1277.2800000000002</v>
      </c>
      <c r="K987" s="135">
        <v>-1114.7199999999984</v>
      </c>
      <c r="L987" s="135">
        <v>-2233.5099999999984</v>
      </c>
      <c r="M987" s="133" t="str">
        <f t="shared" si="31"/>
        <v>201606</v>
      </c>
    </row>
    <row r="988" spans="1:13" x14ac:dyDescent="0.25">
      <c r="A988" s="35" t="str">
        <f>VLOOKUP(B988,ResCat!$A$2:$B$269,2,FALSE)</f>
        <v>PPOIFP</v>
      </c>
      <c r="B988" s="68" t="str">
        <f>IF(ISNA(VLOOKUP(C988,COA!$A$2:$B$340,2,FALSE)),"XXX",VLOOKUP(C988,COA!$A$2:$B$340,2,FALSE))</f>
        <v>V54</v>
      </c>
      <c r="C988" s="149" t="str">
        <f t="shared" si="32"/>
        <v>0003-1001-0022</v>
      </c>
      <c r="D988" s="134" t="s">
        <v>463</v>
      </c>
      <c r="E988" s="134" t="s">
        <v>417</v>
      </c>
      <c r="F988" s="134" t="s">
        <v>460</v>
      </c>
      <c r="G988" s="134" t="s">
        <v>357</v>
      </c>
      <c r="H988" s="134" t="s">
        <v>1023</v>
      </c>
      <c r="I988" s="134" t="s">
        <v>368</v>
      </c>
      <c r="J988" s="135">
        <v>2061</v>
      </c>
      <c r="K988" s="135">
        <v>0</v>
      </c>
      <c r="L988" s="135">
        <v>0</v>
      </c>
      <c r="M988" s="133" t="str">
        <f t="shared" si="31"/>
        <v>201606</v>
      </c>
    </row>
    <row r="989" spans="1:13" x14ac:dyDescent="0.25">
      <c r="A989" s="35" t="str">
        <f>VLOOKUP(B989,ResCat!$A$2:$B$269,2,FALSE)</f>
        <v>PPOIFP</v>
      </c>
      <c r="B989" s="68" t="str">
        <f>IF(ISNA(VLOOKUP(C989,COA!$A$2:$B$340,2,FALSE)),"XXX",VLOOKUP(C989,COA!$A$2:$B$340,2,FALSE))</f>
        <v>V54</v>
      </c>
      <c r="C989" s="149" t="str">
        <f t="shared" si="32"/>
        <v>0003-1001-0022</v>
      </c>
      <c r="D989" s="134" t="s">
        <v>463</v>
      </c>
      <c r="E989" s="134" t="s">
        <v>417</v>
      </c>
      <c r="F989" s="134" t="s">
        <v>460</v>
      </c>
      <c r="G989" s="134" t="s">
        <v>357</v>
      </c>
      <c r="H989" s="134" t="s">
        <v>1023</v>
      </c>
      <c r="I989" s="134" t="s">
        <v>0</v>
      </c>
      <c r="J989" s="135">
        <v>3855.0899999997346</v>
      </c>
      <c r="K989" s="135">
        <v>-25618.549999999901</v>
      </c>
      <c r="L989" s="135">
        <v>-25246.549999999959</v>
      </c>
      <c r="M989" s="133" t="str">
        <f t="shared" si="31"/>
        <v>201606</v>
      </c>
    </row>
    <row r="990" spans="1:13" x14ac:dyDescent="0.25">
      <c r="A990" s="35" t="str">
        <f>VLOOKUP(B990,ResCat!$A$2:$B$269,2,FALSE)</f>
        <v>PPOIFP</v>
      </c>
      <c r="B990" s="68" t="str">
        <f>IF(ISNA(VLOOKUP(C990,COA!$A$2:$B$340,2,FALSE)),"XXX",VLOOKUP(C990,COA!$A$2:$B$340,2,FALSE))</f>
        <v>V54</v>
      </c>
      <c r="C990" s="149" t="str">
        <f t="shared" si="32"/>
        <v>0003-1001-0022</v>
      </c>
      <c r="D990" s="134" t="s">
        <v>463</v>
      </c>
      <c r="E990" s="134" t="s">
        <v>417</v>
      </c>
      <c r="F990" s="134" t="s">
        <v>460</v>
      </c>
      <c r="G990" s="134" t="s">
        <v>357</v>
      </c>
      <c r="H990" s="134" t="s">
        <v>1023</v>
      </c>
      <c r="I990" s="134" t="s">
        <v>2</v>
      </c>
      <c r="J990" s="135">
        <v>-8655.8999999999978</v>
      </c>
      <c r="K990" s="135">
        <v>6116.1200000000017</v>
      </c>
      <c r="L990" s="135">
        <v>4361.7800000000034</v>
      </c>
      <c r="M990" s="133" t="str">
        <f t="shared" si="31"/>
        <v>201606</v>
      </c>
    </row>
    <row r="991" spans="1:13" x14ac:dyDescent="0.25">
      <c r="A991" s="35" t="str">
        <f>VLOOKUP(B991,ResCat!$A$2:$B$269,2,FALSE)</f>
        <v>PPOIFP</v>
      </c>
      <c r="B991" s="68" t="str">
        <f>IF(ISNA(VLOOKUP(C991,COA!$A$2:$B$340,2,FALSE)),"XXX",VLOOKUP(C991,COA!$A$2:$B$340,2,FALSE))</f>
        <v>V54</v>
      </c>
      <c r="C991" s="149" t="str">
        <f t="shared" si="32"/>
        <v>0003-1001-0022</v>
      </c>
      <c r="D991" s="134" t="s">
        <v>463</v>
      </c>
      <c r="E991" s="134" t="s">
        <v>417</v>
      </c>
      <c r="F991" s="134" t="s">
        <v>460</v>
      </c>
      <c r="G991" s="134" t="s">
        <v>357</v>
      </c>
      <c r="H991" s="134" t="s">
        <v>1023</v>
      </c>
      <c r="I991" s="134" t="s">
        <v>343</v>
      </c>
      <c r="J991" s="135">
        <v>45.8</v>
      </c>
      <c r="K991" s="135">
        <v>17.66</v>
      </c>
      <c r="L991" s="135">
        <v>0</v>
      </c>
      <c r="M991" s="133" t="str">
        <f t="shared" si="31"/>
        <v>201606</v>
      </c>
    </row>
    <row r="992" spans="1:13" x14ac:dyDescent="0.25">
      <c r="A992" s="35" t="str">
        <f>VLOOKUP(B992,ResCat!$A$2:$B$269,2,FALSE)</f>
        <v>PPOIFP</v>
      </c>
      <c r="B992" s="68" t="str">
        <f>IF(ISNA(VLOOKUP(C992,COA!$A$2:$B$340,2,FALSE)),"XXX",VLOOKUP(C992,COA!$A$2:$B$340,2,FALSE))</f>
        <v>V54</v>
      </c>
      <c r="C992" s="149" t="str">
        <f t="shared" si="32"/>
        <v>0003-1001-0022</v>
      </c>
      <c r="D992" s="134" t="s">
        <v>463</v>
      </c>
      <c r="E992" s="134" t="s">
        <v>417</v>
      </c>
      <c r="F992" s="134" t="s">
        <v>460</v>
      </c>
      <c r="G992" s="134" t="s">
        <v>357</v>
      </c>
      <c r="H992" s="134" t="s">
        <v>1023</v>
      </c>
      <c r="I992" s="134" t="s">
        <v>1</v>
      </c>
      <c r="J992" s="135">
        <v>-275.77000000000044</v>
      </c>
      <c r="K992" s="135">
        <v>-2778.7900000000009</v>
      </c>
      <c r="L992" s="135">
        <v>-2454.5699999999997</v>
      </c>
      <c r="M992" s="133" t="str">
        <f t="shared" si="31"/>
        <v>201606</v>
      </c>
    </row>
    <row r="993" spans="1:13" x14ac:dyDescent="0.25">
      <c r="A993" s="35" t="str">
        <f>VLOOKUP(B993,ResCat!$A$2:$B$269,2,FALSE)</f>
        <v>PPOIFP</v>
      </c>
      <c r="B993" s="68" t="str">
        <f>IF(ISNA(VLOOKUP(C993,COA!$A$2:$B$340,2,FALSE)),"XXX",VLOOKUP(C993,COA!$A$2:$B$340,2,FALSE))</f>
        <v>V54</v>
      </c>
      <c r="C993" s="149" t="str">
        <f t="shared" si="32"/>
        <v>0003-1001-0022</v>
      </c>
      <c r="D993" s="134" t="s">
        <v>463</v>
      </c>
      <c r="E993" s="134" t="s">
        <v>417</v>
      </c>
      <c r="F993" s="134" t="s">
        <v>460</v>
      </c>
      <c r="G993" s="134" t="s">
        <v>314</v>
      </c>
      <c r="H993" s="134" t="s">
        <v>1023</v>
      </c>
      <c r="I993" s="134" t="s">
        <v>3</v>
      </c>
      <c r="J993" s="135">
        <v>-2380.14</v>
      </c>
      <c r="K993" s="135">
        <v>-1098.7599999999998</v>
      </c>
      <c r="L993" s="135">
        <v>-2262.4499999999998</v>
      </c>
      <c r="M993" s="133" t="str">
        <f t="shared" si="31"/>
        <v>201607</v>
      </c>
    </row>
    <row r="994" spans="1:13" x14ac:dyDescent="0.25">
      <c r="A994" s="35" t="str">
        <f>VLOOKUP(B994,ResCat!$A$2:$B$269,2,FALSE)</f>
        <v>PPOIFP</v>
      </c>
      <c r="B994" s="68" t="str">
        <f>IF(ISNA(VLOOKUP(C994,COA!$A$2:$B$340,2,FALSE)),"XXX",VLOOKUP(C994,COA!$A$2:$B$340,2,FALSE))</f>
        <v>V54</v>
      </c>
      <c r="C994" s="149" t="str">
        <f t="shared" si="32"/>
        <v>0003-1001-0022</v>
      </c>
      <c r="D994" s="134" t="s">
        <v>463</v>
      </c>
      <c r="E994" s="134" t="s">
        <v>417</v>
      </c>
      <c r="F994" s="134" t="s">
        <v>460</v>
      </c>
      <c r="G994" s="134" t="s">
        <v>314</v>
      </c>
      <c r="H994" s="134" t="s">
        <v>1023</v>
      </c>
      <c r="I994" s="134" t="s">
        <v>368</v>
      </c>
      <c r="J994" s="135">
        <v>600</v>
      </c>
      <c r="K994" s="135">
        <v>0</v>
      </c>
      <c r="L994" s="135">
        <v>0</v>
      </c>
      <c r="M994" s="133" t="str">
        <f t="shared" si="31"/>
        <v>201607</v>
      </c>
    </row>
    <row r="995" spans="1:13" x14ac:dyDescent="0.25">
      <c r="A995" s="35" t="str">
        <f>VLOOKUP(B995,ResCat!$A$2:$B$269,2,FALSE)</f>
        <v>PPOIFP</v>
      </c>
      <c r="B995" s="68" t="str">
        <f>IF(ISNA(VLOOKUP(C995,COA!$A$2:$B$340,2,FALSE)),"XXX",VLOOKUP(C995,COA!$A$2:$B$340,2,FALSE))</f>
        <v>V54</v>
      </c>
      <c r="C995" s="149" t="str">
        <f t="shared" si="32"/>
        <v>0003-1001-0022</v>
      </c>
      <c r="D995" s="134" t="s">
        <v>463</v>
      </c>
      <c r="E995" s="134" t="s">
        <v>417</v>
      </c>
      <c r="F995" s="134" t="s">
        <v>460</v>
      </c>
      <c r="G995" s="134" t="s">
        <v>314</v>
      </c>
      <c r="H995" s="134" t="s">
        <v>1023</v>
      </c>
      <c r="I995" s="134" t="s">
        <v>0</v>
      </c>
      <c r="J995" s="135">
        <v>-58886.699999999924</v>
      </c>
      <c r="K995" s="135">
        <v>-45319.729999999974</v>
      </c>
      <c r="L995" s="135">
        <v>-46976.33</v>
      </c>
      <c r="M995" s="133" t="str">
        <f t="shared" si="31"/>
        <v>201607</v>
      </c>
    </row>
    <row r="996" spans="1:13" x14ac:dyDescent="0.25">
      <c r="A996" s="35" t="str">
        <f>VLOOKUP(B996,ResCat!$A$2:$B$269,2,FALSE)</f>
        <v>PPOIFP</v>
      </c>
      <c r="B996" s="68" t="str">
        <f>IF(ISNA(VLOOKUP(C996,COA!$A$2:$B$340,2,FALSE)),"XXX",VLOOKUP(C996,COA!$A$2:$B$340,2,FALSE))</f>
        <v>V54</v>
      </c>
      <c r="C996" s="149" t="str">
        <f t="shared" si="32"/>
        <v>0003-1001-0022</v>
      </c>
      <c r="D996" s="134" t="s">
        <v>463</v>
      </c>
      <c r="E996" s="134" t="s">
        <v>417</v>
      </c>
      <c r="F996" s="134" t="s">
        <v>460</v>
      </c>
      <c r="G996" s="134" t="s">
        <v>314</v>
      </c>
      <c r="H996" s="134" t="s">
        <v>1023</v>
      </c>
      <c r="I996" s="134" t="s">
        <v>336</v>
      </c>
      <c r="J996" s="135">
        <v>222.5</v>
      </c>
      <c r="K996" s="135">
        <v>11.25</v>
      </c>
      <c r="L996" s="135">
        <v>0</v>
      </c>
      <c r="M996" s="133" t="str">
        <f t="shared" si="31"/>
        <v>201607</v>
      </c>
    </row>
    <row r="997" spans="1:13" x14ac:dyDescent="0.25">
      <c r="A997" s="35" t="str">
        <f>VLOOKUP(B997,ResCat!$A$2:$B$269,2,FALSE)</f>
        <v>PPOIFP</v>
      </c>
      <c r="B997" s="68" t="str">
        <f>IF(ISNA(VLOOKUP(C997,COA!$A$2:$B$340,2,FALSE)),"XXX",VLOOKUP(C997,COA!$A$2:$B$340,2,FALSE))</f>
        <v>V54</v>
      </c>
      <c r="C997" s="149" t="str">
        <f t="shared" si="32"/>
        <v>0003-1001-0022</v>
      </c>
      <c r="D997" s="134" t="s">
        <v>463</v>
      </c>
      <c r="E997" s="134" t="s">
        <v>417</v>
      </c>
      <c r="F997" s="134" t="s">
        <v>460</v>
      </c>
      <c r="G997" s="134" t="s">
        <v>314</v>
      </c>
      <c r="H997" s="134" t="s">
        <v>1023</v>
      </c>
      <c r="I997" s="134" t="s">
        <v>2</v>
      </c>
      <c r="J997" s="135">
        <v>16709.629999999994</v>
      </c>
      <c r="K997" s="135">
        <v>950.77</v>
      </c>
      <c r="L997" s="135">
        <v>-1585.4900000000007</v>
      </c>
      <c r="M997" s="133" t="str">
        <f t="shared" si="31"/>
        <v>201607</v>
      </c>
    </row>
    <row r="998" spans="1:13" x14ac:dyDescent="0.25">
      <c r="A998" s="35" t="str">
        <f>VLOOKUP(B998,ResCat!$A$2:$B$269,2,FALSE)</f>
        <v>PPOIFP</v>
      </c>
      <c r="B998" s="68" t="str">
        <f>IF(ISNA(VLOOKUP(C998,COA!$A$2:$B$340,2,FALSE)),"XXX",VLOOKUP(C998,COA!$A$2:$B$340,2,FALSE))</f>
        <v>V54</v>
      </c>
      <c r="C998" s="149" t="str">
        <f t="shared" si="32"/>
        <v>0003-1001-0022</v>
      </c>
      <c r="D998" s="134" t="s">
        <v>463</v>
      </c>
      <c r="E998" s="134" t="s">
        <v>417</v>
      </c>
      <c r="F998" s="134" t="s">
        <v>460</v>
      </c>
      <c r="G998" s="134" t="s">
        <v>314</v>
      </c>
      <c r="H998" s="134" t="s">
        <v>1023</v>
      </c>
      <c r="I998" s="134" t="s">
        <v>343</v>
      </c>
      <c r="J998" s="135">
        <v>38.799999999999997</v>
      </c>
      <c r="K998" s="135">
        <v>10.55</v>
      </c>
      <c r="L998" s="135">
        <v>0</v>
      </c>
      <c r="M998" s="133" t="str">
        <f t="shared" si="31"/>
        <v>201607</v>
      </c>
    </row>
    <row r="999" spans="1:13" x14ac:dyDescent="0.25">
      <c r="A999" s="35" t="str">
        <f>VLOOKUP(B999,ResCat!$A$2:$B$269,2,FALSE)</f>
        <v>PPOIFP</v>
      </c>
      <c r="B999" s="68" t="str">
        <f>IF(ISNA(VLOOKUP(C999,COA!$A$2:$B$340,2,FALSE)),"XXX",VLOOKUP(C999,COA!$A$2:$B$340,2,FALSE))</f>
        <v>V54</v>
      </c>
      <c r="C999" s="149" t="str">
        <f t="shared" si="32"/>
        <v>0003-1001-0022</v>
      </c>
      <c r="D999" s="134" t="s">
        <v>463</v>
      </c>
      <c r="E999" s="134" t="s">
        <v>417</v>
      </c>
      <c r="F999" s="134" t="s">
        <v>460</v>
      </c>
      <c r="G999" s="134" t="s">
        <v>314</v>
      </c>
      <c r="H999" s="134" t="s">
        <v>1023</v>
      </c>
      <c r="I999" s="134" t="s">
        <v>1</v>
      </c>
      <c r="J999" s="135">
        <v>28339.090000000011</v>
      </c>
      <c r="K999" s="135">
        <v>-2396.5300000000007</v>
      </c>
      <c r="L999" s="135">
        <v>-2928.03</v>
      </c>
      <c r="M999" s="133" t="str">
        <f t="shared" si="31"/>
        <v>201607</v>
      </c>
    </row>
    <row r="1000" spans="1:13" x14ac:dyDescent="0.25">
      <c r="A1000" s="35" t="str">
        <f>VLOOKUP(B1000,ResCat!$A$2:$B$269,2,FALSE)</f>
        <v>PPOIFP</v>
      </c>
      <c r="B1000" s="68" t="str">
        <f>IF(ISNA(VLOOKUP(C1000,COA!$A$2:$B$340,2,FALSE)),"XXX",VLOOKUP(C1000,COA!$A$2:$B$340,2,FALSE))</f>
        <v>V54</v>
      </c>
      <c r="C1000" s="149" t="str">
        <f t="shared" si="32"/>
        <v>0003-1001-0022</v>
      </c>
      <c r="D1000" s="134" t="s">
        <v>463</v>
      </c>
      <c r="E1000" s="134" t="s">
        <v>417</v>
      </c>
      <c r="F1000" s="134" t="s">
        <v>460</v>
      </c>
      <c r="G1000" s="134" t="s">
        <v>339</v>
      </c>
      <c r="H1000" s="134" t="s">
        <v>1023</v>
      </c>
      <c r="I1000" s="134" t="s">
        <v>3</v>
      </c>
      <c r="J1000" s="135">
        <v>8431.3299999999981</v>
      </c>
      <c r="K1000" s="135">
        <v>-82.959999999999496</v>
      </c>
      <c r="L1000" s="135">
        <v>-216.56999999999951</v>
      </c>
      <c r="M1000" s="133" t="str">
        <f t="shared" si="31"/>
        <v>201608</v>
      </c>
    </row>
    <row r="1001" spans="1:13" x14ac:dyDescent="0.25">
      <c r="A1001" s="35" t="str">
        <f>VLOOKUP(B1001,ResCat!$A$2:$B$269,2,FALSE)</f>
        <v>PPOIFP</v>
      </c>
      <c r="B1001" s="68" t="str">
        <f>IF(ISNA(VLOOKUP(C1001,COA!$A$2:$B$340,2,FALSE)),"XXX",VLOOKUP(C1001,COA!$A$2:$B$340,2,FALSE))</f>
        <v>V54</v>
      </c>
      <c r="C1001" s="149" t="str">
        <f t="shared" si="32"/>
        <v>0003-1001-0022</v>
      </c>
      <c r="D1001" s="134" t="s">
        <v>463</v>
      </c>
      <c r="E1001" s="134" t="s">
        <v>417</v>
      </c>
      <c r="F1001" s="134" t="s">
        <v>460</v>
      </c>
      <c r="G1001" s="134" t="s">
        <v>339</v>
      </c>
      <c r="H1001" s="134" t="s">
        <v>1023</v>
      </c>
      <c r="I1001" s="134" t="s">
        <v>368</v>
      </c>
      <c r="J1001" s="135">
        <v>1700</v>
      </c>
      <c r="K1001" s="135">
        <v>0</v>
      </c>
      <c r="L1001" s="135">
        <v>0</v>
      </c>
      <c r="M1001" s="133" t="str">
        <f t="shared" si="31"/>
        <v>201608</v>
      </c>
    </row>
    <row r="1002" spans="1:13" x14ac:dyDescent="0.25">
      <c r="A1002" s="35" t="str">
        <f>VLOOKUP(B1002,ResCat!$A$2:$B$269,2,FALSE)</f>
        <v>PPOIFP</v>
      </c>
      <c r="B1002" s="68" t="str">
        <f>IF(ISNA(VLOOKUP(C1002,COA!$A$2:$B$340,2,FALSE)),"XXX",VLOOKUP(C1002,COA!$A$2:$B$340,2,FALSE))</f>
        <v>V54</v>
      </c>
      <c r="C1002" s="149" t="str">
        <f t="shared" si="32"/>
        <v>0003-1001-0022</v>
      </c>
      <c r="D1002" s="134" t="s">
        <v>463</v>
      </c>
      <c r="E1002" s="134" t="s">
        <v>417</v>
      </c>
      <c r="F1002" s="134" t="s">
        <v>460</v>
      </c>
      <c r="G1002" s="134" t="s">
        <v>339</v>
      </c>
      <c r="H1002" s="134" t="s">
        <v>1023</v>
      </c>
      <c r="I1002" s="134" t="s">
        <v>0</v>
      </c>
      <c r="J1002" s="135">
        <v>29666.270000000026</v>
      </c>
      <c r="K1002" s="135">
        <v>1997.9000000000005</v>
      </c>
      <c r="L1002" s="135">
        <v>-4779.2700000000023</v>
      </c>
      <c r="M1002" s="133" t="str">
        <f t="shared" si="31"/>
        <v>201608</v>
      </c>
    </row>
    <row r="1003" spans="1:13" x14ac:dyDescent="0.25">
      <c r="A1003" s="35" t="str">
        <f>VLOOKUP(B1003,ResCat!$A$2:$B$269,2,FALSE)</f>
        <v>PPOIFP</v>
      </c>
      <c r="B1003" s="68" t="str">
        <f>IF(ISNA(VLOOKUP(C1003,COA!$A$2:$B$340,2,FALSE)),"XXX",VLOOKUP(C1003,COA!$A$2:$B$340,2,FALSE))</f>
        <v>V54</v>
      </c>
      <c r="C1003" s="149" t="str">
        <f t="shared" si="32"/>
        <v>0003-1001-0022</v>
      </c>
      <c r="D1003" s="134" t="s">
        <v>463</v>
      </c>
      <c r="E1003" s="134" t="s">
        <v>417</v>
      </c>
      <c r="F1003" s="134" t="s">
        <v>460</v>
      </c>
      <c r="G1003" s="134" t="s">
        <v>339</v>
      </c>
      <c r="H1003" s="134" t="s">
        <v>1023</v>
      </c>
      <c r="I1003" s="134" t="s">
        <v>336</v>
      </c>
      <c r="J1003" s="135">
        <v>1100</v>
      </c>
      <c r="K1003" s="135">
        <v>0</v>
      </c>
      <c r="L1003" s="135">
        <v>0</v>
      </c>
      <c r="M1003" s="133" t="str">
        <f t="shared" si="31"/>
        <v>201608</v>
      </c>
    </row>
    <row r="1004" spans="1:13" x14ac:dyDescent="0.25">
      <c r="A1004" s="35" t="str">
        <f>VLOOKUP(B1004,ResCat!$A$2:$B$269,2,FALSE)</f>
        <v>PPOIFP</v>
      </c>
      <c r="B1004" s="68" t="str">
        <f>IF(ISNA(VLOOKUP(C1004,COA!$A$2:$B$340,2,FALSE)),"XXX",VLOOKUP(C1004,COA!$A$2:$B$340,2,FALSE))</f>
        <v>V54</v>
      </c>
      <c r="C1004" s="149" t="str">
        <f t="shared" si="32"/>
        <v>0003-1001-0022</v>
      </c>
      <c r="D1004" s="134" t="s">
        <v>463</v>
      </c>
      <c r="E1004" s="134" t="s">
        <v>417</v>
      </c>
      <c r="F1004" s="134" t="s">
        <v>460</v>
      </c>
      <c r="G1004" s="134" t="s">
        <v>339</v>
      </c>
      <c r="H1004" s="134" t="s">
        <v>1023</v>
      </c>
      <c r="I1004" s="134" t="s">
        <v>2</v>
      </c>
      <c r="J1004" s="135">
        <v>-9939.0199999999986</v>
      </c>
      <c r="K1004" s="135">
        <v>-4717.5199999999995</v>
      </c>
      <c r="L1004" s="135">
        <v>-4038.4399999999978</v>
      </c>
      <c r="M1004" s="133" t="str">
        <f t="shared" si="31"/>
        <v>201608</v>
      </c>
    </row>
    <row r="1005" spans="1:13" x14ac:dyDescent="0.25">
      <c r="A1005" s="35" t="str">
        <f>VLOOKUP(B1005,ResCat!$A$2:$B$269,2,FALSE)</f>
        <v>PPOIFP</v>
      </c>
      <c r="B1005" s="68" t="str">
        <f>IF(ISNA(VLOOKUP(C1005,COA!$A$2:$B$340,2,FALSE)),"XXX",VLOOKUP(C1005,COA!$A$2:$B$340,2,FALSE))</f>
        <v>V54</v>
      </c>
      <c r="C1005" s="149" t="str">
        <f t="shared" si="32"/>
        <v>0003-1001-0022</v>
      </c>
      <c r="D1005" s="134" t="s">
        <v>463</v>
      </c>
      <c r="E1005" s="134" t="s">
        <v>417</v>
      </c>
      <c r="F1005" s="134" t="s">
        <v>460</v>
      </c>
      <c r="G1005" s="134" t="s">
        <v>339</v>
      </c>
      <c r="H1005" s="134" t="s">
        <v>1023</v>
      </c>
      <c r="I1005" s="134" t="s">
        <v>343</v>
      </c>
      <c r="J1005" s="135">
        <v>33.44</v>
      </c>
      <c r="K1005" s="135">
        <v>5.8</v>
      </c>
      <c r="L1005" s="135">
        <v>0</v>
      </c>
      <c r="M1005" s="133" t="str">
        <f t="shared" si="31"/>
        <v>201608</v>
      </c>
    </row>
    <row r="1006" spans="1:13" x14ac:dyDescent="0.25">
      <c r="A1006" s="35" t="str">
        <f>VLOOKUP(B1006,ResCat!$A$2:$B$269,2,FALSE)</f>
        <v>PPOIFP</v>
      </c>
      <c r="B1006" s="68" t="str">
        <f>IF(ISNA(VLOOKUP(C1006,COA!$A$2:$B$340,2,FALSE)),"XXX",VLOOKUP(C1006,COA!$A$2:$B$340,2,FALSE))</f>
        <v>V54</v>
      </c>
      <c r="C1006" s="149" t="str">
        <f t="shared" si="32"/>
        <v>0003-1001-0022</v>
      </c>
      <c r="D1006" s="134" t="s">
        <v>463</v>
      </c>
      <c r="E1006" s="134" t="s">
        <v>417</v>
      </c>
      <c r="F1006" s="134" t="s">
        <v>460</v>
      </c>
      <c r="G1006" s="134" t="s">
        <v>339</v>
      </c>
      <c r="H1006" s="134" t="s">
        <v>1023</v>
      </c>
      <c r="I1006" s="134" t="s">
        <v>1</v>
      </c>
      <c r="J1006" s="135">
        <v>-60282.779999999984</v>
      </c>
      <c r="K1006" s="135">
        <v>-36617.390000000021</v>
      </c>
      <c r="L1006" s="135">
        <v>-34606.209999999977</v>
      </c>
      <c r="M1006" s="133" t="str">
        <f t="shared" si="31"/>
        <v>201608</v>
      </c>
    </row>
    <row r="1007" spans="1:13" x14ac:dyDescent="0.25">
      <c r="A1007" s="35" t="str">
        <f>VLOOKUP(B1007,ResCat!$A$2:$B$269,2,FALSE)</f>
        <v>PPOIFP</v>
      </c>
      <c r="B1007" s="68" t="str">
        <f>IF(ISNA(VLOOKUP(C1007,COA!$A$2:$B$340,2,FALSE)),"XXX",VLOOKUP(C1007,COA!$A$2:$B$340,2,FALSE))</f>
        <v>V54</v>
      </c>
      <c r="C1007" s="149" t="str">
        <f t="shared" si="32"/>
        <v>0003-1001-0022</v>
      </c>
      <c r="D1007" s="134" t="s">
        <v>463</v>
      </c>
      <c r="E1007" s="134" t="s">
        <v>417</v>
      </c>
      <c r="F1007" s="134" t="s">
        <v>460</v>
      </c>
      <c r="G1007" s="134" t="s">
        <v>342</v>
      </c>
      <c r="H1007" s="134" t="s">
        <v>1023</v>
      </c>
      <c r="I1007" s="134" t="s">
        <v>3</v>
      </c>
      <c r="J1007" s="135">
        <v>7391.5200000000041</v>
      </c>
      <c r="K1007" s="135">
        <v>5271.1699999999992</v>
      </c>
      <c r="L1007" s="135">
        <v>2998.08</v>
      </c>
      <c r="M1007" s="133" t="str">
        <f t="shared" si="31"/>
        <v>201609</v>
      </c>
    </row>
    <row r="1008" spans="1:13" x14ac:dyDescent="0.25">
      <c r="A1008" s="35" t="str">
        <f>VLOOKUP(B1008,ResCat!$A$2:$B$269,2,FALSE)</f>
        <v>PPOIFP</v>
      </c>
      <c r="B1008" s="68" t="str">
        <f>IF(ISNA(VLOOKUP(C1008,COA!$A$2:$B$340,2,FALSE)),"XXX",VLOOKUP(C1008,COA!$A$2:$B$340,2,FALSE))</f>
        <v>V54</v>
      </c>
      <c r="C1008" s="149" t="str">
        <f t="shared" si="32"/>
        <v>0003-1001-0022</v>
      </c>
      <c r="D1008" s="134" t="s">
        <v>463</v>
      </c>
      <c r="E1008" s="134" t="s">
        <v>417</v>
      </c>
      <c r="F1008" s="134" t="s">
        <v>460</v>
      </c>
      <c r="G1008" s="134" t="s">
        <v>342</v>
      </c>
      <c r="H1008" s="134" t="s">
        <v>1023</v>
      </c>
      <c r="I1008" s="134" t="s">
        <v>368</v>
      </c>
      <c r="J1008" s="135">
        <v>510</v>
      </c>
      <c r="K1008" s="135">
        <v>0</v>
      </c>
      <c r="L1008" s="135">
        <v>0</v>
      </c>
      <c r="M1008" s="133" t="str">
        <f t="shared" si="31"/>
        <v>201609</v>
      </c>
    </row>
    <row r="1009" spans="1:13" x14ac:dyDescent="0.25">
      <c r="A1009" s="35" t="str">
        <f>VLOOKUP(B1009,ResCat!$A$2:$B$269,2,FALSE)</f>
        <v>PPOIFP</v>
      </c>
      <c r="B1009" s="68" t="str">
        <f>IF(ISNA(VLOOKUP(C1009,COA!$A$2:$B$340,2,FALSE)),"XXX",VLOOKUP(C1009,COA!$A$2:$B$340,2,FALSE))</f>
        <v>V54</v>
      </c>
      <c r="C1009" s="149" t="str">
        <f t="shared" si="32"/>
        <v>0003-1001-0022</v>
      </c>
      <c r="D1009" s="134" t="s">
        <v>463</v>
      </c>
      <c r="E1009" s="134" t="s">
        <v>417</v>
      </c>
      <c r="F1009" s="134" t="s">
        <v>460</v>
      </c>
      <c r="G1009" s="134" t="s">
        <v>342</v>
      </c>
      <c r="H1009" s="134" t="s">
        <v>1023</v>
      </c>
      <c r="I1009" s="134" t="s">
        <v>0</v>
      </c>
      <c r="J1009" s="135">
        <v>10621.679999999877</v>
      </c>
      <c r="K1009" s="135">
        <v>13401.000000000018</v>
      </c>
      <c r="L1009" s="135">
        <v>13856.08000000004</v>
      </c>
      <c r="M1009" s="133" t="str">
        <f t="shared" si="31"/>
        <v>201609</v>
      </c>
    </row>
    <row r="1010" spans="1:13" x14ac:dyDescent="0.25">
      <c r="A1010" s="35" t="str">
        <f>VLOOKUP(B1010,ResCat!$A$2:$B$269,2,FALSE)</f>
        <v>PPOIFP</v>
      </c>
      <c r="B1010" s="68" t="str">
        <f>IF(ISNA(VLOOKUP(C1010,COA!$A$2:$B$340,2,FALSE)),"XXX",VLOOKUP(C1010,COA!$A$2:$B$340,2,FALSE))</f>
        <v>V54</v>
      </c>
      <c r="C1010" s="149" t="str">
        <f t="shared" si="32"/>
        <v>0003-1001-0022</v>
      </c>
      <c r="D1010" s="134" t="s">
        <v>463</v>
      </c>
      <c r="E1010" s="134" t="s">
        <v>417</v>
      </c>
      <c r="F1010" s="134" t="s">
        <v>460</v>
      </c>
      <c r="G1010" s="134" t="s">
        <v>342</v>
      </c>
      <c r="H1010" s="134" t="s">
        <v>1023</v>
      </c>
      <c r="I1010" s="134" t="s">
        <v>336</v>
      </c>
      <c r="J1010" s="135">
        <v>200</v>
      </c>
      <c r="K1010" s="135">
        <v>0</v>
      </c>
      <c r="L1010" s="135">
        <v>0</v>
      </c>
      <c r="M1010" s="133" t="str">
        <f t="shared" si="31"/>
        <v>201609</v>
      </c>
    </row>
    <row r="1011" spans="1:13" x14ac:dyDescent="0.25">
      <c r="A1011" s="35" t="str">
        <f>VLOOKUP(B1011,ResCat!$A$2:$B$269,2,FALSE)</f>
        <v>PPOIFP</v>
      </c>
      <c r="B1011" s="68" t="str">
        <f>IF(ISNA(VLOOKUP(C1011,COA!$A$2:$B$340,2,FALSE)),"XXX",VLOOKUP(C1011,COA!$A$2:$B$340,2,FALSE))</f>
        <v>V54</v>
      </c>
      <c r="C1011" s="149" t="str">
        <f t="shared" si="32"/>
        <v>0003-1001-0022</v>
      </c>
      <c r="D1011" s="134" t="s">
        <v>463</v>
      </c>
      <c r="E1011" s="134" t="s">
        <v>417</v>
      </c>
      <c r="F1011" s="134" t="s">
        <v>460</v>
      </c>
      <c r="G1011" s="134" t="s">
        <v>342</v>
      </c>
      <c r="H1011" s="134" t="s">
        <v>1023</v>
      </c>
      <c r="I1011" s="134" t="s">
        <v>2</v>
      </c>
      <c r="J1011" s="135">
        <v>57069.22</v>
      </c>
      <c r="K1011" s="135">
        <v>30851.25999999998</v>
      </c>
      <c r="L1011" s="135">
        <v>23456.209999999977</v>
      </c>
      <c r="M1011" s="133" t="str">
        <f t="shared" si="31"/>
        <v>201609</v>
      </c>
    </row>
    <row r="1012" spans="1:13" x14ac:dyDescent="0.25">
      <c r="A1012" s="35" t="str">
        <f>VLOOKUP(B1012,ResCat!$A$2:$B$269,2,FALSE)</f>
        <v>PPOIFP</v>
      </c>
      <c r="B1012" s="68" t="str">
        <f>IF(ISNA(VLOOKUP(C1012,COA!$A$2:$B$340,2,FALSE)),"XXX",VLOOKUP(C1012,COA!$A$2:$B$340,2,FALSE))</f>
        <v>V54</v>
      </c>
      <c r="C1012" s="149" t="str">
        <f t="shared" si="32"/>
        <v>0003-1001-0022</v>
      </c>
      <c r="D1012" s="134" t="s">
        <v>463</v>
      </c>
      <c r="E1012" s="134" t="s">
        <v>417</v>
      </c>
      <c r="F1012" s="134" t="s">
        <v>460</v>
      </c>
      <c r="G1012" s="134" t="s">
        <v>342</v>
      </c>
      <c r="H1012" s="134" t="s">
        <v>1023</v>
      </c>
      <c r="I1012" s="134" t="s">
        <v>343</v>
      </c>
      <c r="J1012" s="135">
        <v>33.44</v>
      </c>
      <c r="K1012" s="135">
        <v>5.8</v>
      </c>
      <c r="L1012" s="135">
        <v>0</v>
      </c>
      <c r="M1012" s="133" t="str">
        <f t="shared" si="31"/>
        <v>201609</v>
      </c>
    </row>
    <row r="1013" spans="1:13" x14ac:dyDescent="0.25">
      <c r="A1013" s="35" t="str">
        <f>VLOOKUP(B1013,ResCat!$A$2:$B$269,2,FALSE)</f>
        <v>PPOIFP</v>
      </c>
      <c r="B1013" s="68" t="str">
        <f>IF(ISNA(VLOOKUP(C1013,COA!$A$2:$B$340,2,FALSE)),"XXX",VLOOKUP(C1013,COA!$A$2:$B$340,2,FALSE))</f>
        <v>V54</v>
      </c>
      <c r="C1013" s="149" t="str">
        <f t="shared" si="32"/>
        <v>0003-1001-0022</v>
      </c>
      <c r="D1013" s="134" t="s">
        <v>463</v>
      </c>
      <c r="E1013" s="134" t="s">
        <v>417</v>
      </c>
      <c r="F1013" s="134" t="s">
        <v>460</v>
      </c>
      <c r="G1013" s="134" t="s">
        <v>342</v>
      </c>
      <c r="H1013" s="134" t="s">
        <v>1023</v>
      </c>
      <c r="I1013" s="134" t="s">
        <v>1</v>
      </c>
      <c r="J1013" s="135">
        <v>-9170.2000000000062</v>
      </c>
      <c r="K1013" s="135">
        <v>-4190.9800000000014</v>
      </c>
      <c r="L1013" s="135">
        <v>-3562.619999999999</v>
      </c>
      <c r="M1013" s="133" t="str">
        <f t="shared" si="31"/>
        <v>201609</v>
      </c>
    </row>
    <row r="1014" spans="1:13" x14ac:dyDescent="0.25">
      <c r="A1014" s="35" t="str">
        <f>VLOOKUP(B1014,ResCat!$A$2:$B$269,2,FALSE)</f>
        <v>PPOIFP</v>
      </c>
      <c r="B1014" s="68" t="str">
        <f>IF(ISNA(VLOOKUP(C1014,COA!$A$2:$B$340,2,FALSE)),"XXX",VLOOKUP(C1014,COA!$A$2:$B$340,2,FALSE))</f>
        <v>V54</v>
      </c>
      <c r="C1014" s="149" t="str">
        <f t="shared" si="32"/>
        <v>0003-1001-0022</v>
      </c>
      <c r="D1014" s="134" t="s">
        <v>463</v>
      </c>
      <c r="E1014" s="134" t="s">
        <v>417</v>
      </c>
      <c r="F1014" s="134" t="s">
        <v>460</v>
      </c>
      <c r="G1014" s="134" t="s">
        <v>316</v>
      </c>
      <c r="H1014" s="134" t="s">
        <v>1023</v>
      </c>
      <c r="I1014" s="134" t="s">
        <v>3</v>
      </c>
      <c r="J1014" s="135">
        <v>421.34999999999854</v>
      </c>
      <c r="K1014" s="135">
        <v>-718.91000000000088</v>
      </c>
      <c r="L1014" s="135">
        <v>-488.31000000000006</v>
      </c>
      <c r="M1014" s="133" t="str">
        <f t="shared" si="31"/>
        <v>201610</v>
      </c>
    </row>
    <row r="1015" spans="1:13" x14ac:dyDescent="0.25">
      <c r="A1015" s="35" t="str">
        <f>VLOOKUP(B1015,ResCat!$A$2:$B$269,2,FALSE)</f>
        <v>PPOIFP</v>
      </c>
      <c r="B1015" s="68" t="str">
        <f>IF(ISNA(VLOOKUP(C1015,COA!$A$2:$B$340,2,FALSE)),"XXX",VLOOKUP(C1015,COA!$A$2:$B$340,2,FALSE))</f>
        <v>V54</v>
      </c>
      <c r="C1015" s="149" t="str">
        <f t="shared" si="32"/>
        <v>0003-1001-0022</v>
      </c>
      <c r="D1015" s="134" t="s">
        <v>463</v>
      </c>
      <c r="E1015" s="134" t="s">
        <v>417</v>
      </c>
      <c r="F1015" s="134" t="s">
        <v>460</v>
      </c>
      <c r="G1015" s="134" t="s">
        <v>316</v>
      </c>
      <c r="H1015" s="134" t="s">
        <v>1023</v>
      </c>
      <c r="I1015" s="134" t="s">
        <v>368</v>
      </c>
      <c r="J1015" s="135">
        <v>367</v>
      </c>
      <c r="K1015" s="135">
        <v>0</v>
      </c>
      <c r="L1015" s="135">
        <v>0</v>
      </c>
      <c r="M1015" s="133" t="str">
        <f t="shared" si="31"/>
        <v>201610</v>
      </c>
    </row>
    <row r="1016" spans="1:13" x14ac:dyDescent="0.25">
      <c r="A1016" s="35" t="str">
        <f>VLOOKUP(B1016,ResCat!$A$2:$B$269,2,FALSE)</f>
        <v>PPOIFP</v>
      </c>
      <c r="B1016" s="68" t="str">
        <f>IF(ISNA(VLOOKUP(C1016,COA!$A$2:$B$340,2,FALSE)),"XXX",VLOOKUP(C1016,COA!$A$2:$B$340,2,FALSE))</f>
        <v>V54</v>
      </c>
      <c r="C1016" s="149" t="str">
        <f t="shared" si="32"/>
        <v>0003-1001-0022</v>
      </c>
      <c r="D1016" s="134" t="s">
        <v>463</v>
      </c>
      <c r="E1016" s="134" t="s">
        <v>417</v>
      </c>
      <c r="F1016" s="134" t="s">
        <v>460</v>
      </c>
      <c r="G1016" s="134" t="s">
        <v>316</v>
      </c>
      <c r="H1016" s="134" t="s">
        <v>1023</v>
      </c>
      <c r="I1016" s="134" t="s">
        <v>0</v>
      </c>
      <c r="J1016" s="135">
        <v>5374.09</v>
      </c>
      <c r="K1016" s="135">
        <v>45042.830000000031</v>
      </c>
      <c r="L1016" s="135">
        <v>43065.330000000031</v>
      </c>
      <c r="M1016" s="133" t="str">
        <f t="shared" si="31"/>
        <v>201610</v>
      </c>
    </row>
    <row r="1017" spans="1:13" x14ac:dyDescent="0.25">
      <c r="A1017" s="35" t="str">
        <f>VLOOKUP(B1017,ResCat!$A$2:$B$269,2,FALSE)</f>
        <v>PPOIFP</v>
      </c>
      <c r="B1017" s="68" t="str">
        <f>IF(ISNA(VLOOKUP(C1017,COA!$A$2:$B$340,2,FALSE)),"XXX",VLOOKUP(C1017,COA!$A$2:$B$340,2,FALSE))</f>
        <v>V54</v>
      </c>
      <c r="C1017" s="149" t="str">
        <f t="shared" si="32"/>
        <v>0003-1001-0022</v>
      </c>
      <c r="D1017" s="134" t="s">
        <v>463</v>
      </c>
      <c r="E1017" s="134" t="s">
        <v>417</v>
      </c>
      <c r="F1017" s="134" t="s">
        <v>460</v>
      </c>
      <c r="G1017" s="134" t="s">
        <v>316</v>
      </c>
      <c r="H1017" s="134" t="s">
        <v>1023</v>
      </c>
      <c r="I1017" s="134" t="s">
        <v>336</v>
      </c>
      <c r="J1017" s="135">
        <v>450</v>
      </c>
      <c r="K1017" s="135">
        <v>0</v>
      </c>
      <c r="L1017" s="135">
        <v>0</v>
      </c>
      <c r="M1017" s="141" t="str">
        <f t="shared" si="31"/>
        <v>201610</v>
      </c>
    </row>
    <row r="1018" spans="1:13" x14ac:dyDescent="0.25">
      <c r="A1018" s="35" t="str">
        <f>VLOOKUP(B1018,ResCat!$A$2:$B$269,2,FALSE)</f>
        <v>PPOIFP</v>
      </c>
      <c r="B1018" s="68" t="str">
        <f>IF(ISNA(VLOOKUP(C1018,COA!$A$2:$B$340,2,FALSE)),"XXX",VLOOKUP(C1018,COA!$A$2:$B$340,2,FALSE))</f>
        <v>V54</v>
      </c>
      <c r="C1018" s="149" t="str">
        <f t="shared" si="32"/>
        <v>0003-1001-0022</v>
      </c>
      <c r="D1018" s="134" t="s">
        <v>463</v>
      </c>
      <c r="E1018" s="134" t="s">
        <v>417</v>
      </c>
      <c r="F1018" s="134" t="s">
        <v>460</v>
      </c>
      <c r="G1018" s="134" t="s">
        <v>316</v>
      </c>
      <c r="H1018" s="134" t="s">
        <v>1023</v>
      </c>
      <c r="I1018" s="134" t="s">
        <v>2</v>
      </c>
      <c r="J1018" s="135">
        <v>7342.36</v>
      </c>
      <c r="K1018" s="135">
        <v>-30054.970000000027</v>
      </c>
      <c r="L1018" s="135">
        <v>-33286.109999999986</v>
      </c>
      <c r="M1018" s="141" t="str">
        <f t="shared" si="31"/>
        <v>201610</v>
      </c>
    </row>
    <row r="1019" spans="1:13" x14ac:dyDescent="0.25">
      <c r="A1019" s="35" t="str">
        <f>VLOOKUP(B1019,ResCat!$A$2:$B$269,2,FALSE)</f>
        <v>PPOIFP</v>
      </c>
      <c r="B1019" s="68" t="str">
        <f>IF(ISNA(VLOOKUP(C1019,COA!$A$2:$B$340,2,FALSE)),"XXX",VLOOKUP(C1019,COA!$A$2:$B$340,2,FALSE))</f>
        <v>V54</v>
      </c>
      <c r="C1019" s="149" t="str">
        <f t="shared" si="32"/>
        <v>0003-1001-0022</v>
      </c>
      <c r="D1019" s="134" t="s">
        <v>463</v>
      </c>
      <c r="E1019" s="134" t="s">
        <v>417</v>
      </c>
      <c r="F1019" s="134" t="s">
        <v>460</v>
      </c>
      <c r="G1019" s="134" t="s">
        <v>316</v>
      </c>
      <c r="H1019" s="134" t="s">
        <v>1023</v>
      </c>
      <c r="I1019" s="134" t="s">
        <v>343</v>
      </c>
      <c r="J1019" s="135">
        <v>33.44</v>
      </c>
      <c r="K1019" s="135">
        <v>5.8</v>
      </c>
      <c r="L1019" s="135">
        <v>0</v>
      </c>
      <c r="M1019" s="141" t="str">
        <f t="shared" si="31"/>
        <v>201610</v>
      </c>
    </row>
    <row r="1020" spans="1:13" x14ac:dyDescent="0.25">
      <c r="A1020" s="35" t="str">
        <f>VLOOKUP(B1020,ResCat!$A$2:$B$269,2,FALSE)</f>
        <v>PPOIFP</v>
      </c>
      <c r="B1020" s="68" t="str">
        <f>IF(ISNA(VLOOKUP(C1020,COA!$A$2:$B$340,2,FALSE)),"XXX",VLOOKUP(C1020,COA!$A$2:$B$340,2,FALSE))</f>
        <v>V54</v>
      </c>
      <c r="C1020" s="149" t="str">
        <f t="shared" si="32"/>
        <v>0003-1001-0022</v>
      </c>
      <c r="D1020" s="134" t="s">
        <v>463</v>
      </c>
      <c r="E1020" s="134" t="s">
        <v>417</v>
      </c>
      <c r="F1020" s="134" t="s">
        <v>460</v>
      </c>
      <c r="G1020" s="134" t="s">
        <v>316</v>
      </c>
      <c r="H1020" s="134" t="s">
        <v>1023</v>
      </c>
      <c r="I1020" s="134" t="s">
        <v>1</v>
      </c>
      <c r="J1020" s="135">
        <v>17548.259999999998</v>
      </c>
      <c r="K1020" s="135">
        <v>15246.359999999993</v>
      </c>
      <c r="L1020" s="135">
        <v>5366.9300000000076</v>
      </c>
      <c r="M1020" s="141" t="str">
        <f t="shared" si="31"/>
        <v>201610</v>
      </c>
    </row>
    <row r="1021" spans="1:13" x14ac:dyDescent="0.25">
      <c r="A1021" s="35" t="str">
        <f>VLOOKUP(B1021,ResCat!$A$2:$B$269,2,FALSE)</f>
        <v>PPOIFP</v>
      </c>
      <c r="B1021" s="68" t="str">
        <f>IF(ISNA(VLOOKUP(C1021,COA!$A$2:$B$340,2,FALSE)),"XXX",VLOOKUP(C1021,COA!$A$2:$B$340,2,FALSE))</f>
        <v>V54</v>
      </c>
      <c r="C1021" s="149" t="str">
        <f t="shared" si="32"/>
        <v>0003-1001-0022</v>
      </c>
      <c r="D1021" s="134" t="s">
        <v>463</v>
      </c>
      <c r="E1021" s="134" t="s">
        <v>417</v>
      </c>
      <c r="F1021" s="134" t="s">
        <v>460</v>
      </c>
      <c r="G1021" s="134" t="s">
        <v>318</v>
      </c>
      <c r="H1021" s="134" t="s">
        <v>1023</v>
      </c>
      <c r="I1021" s="134" t="s">
        <v>3</v>
      </c>
      <c r="J1021" s="135">
        <v>16083.890000000016</v>
      </c>
      <c r="K1021" s="135">
        <v>692.13000000000238</v>
      </c>
      <c r="L1021" s="135">
        <v>-1058.6199999999992</v>
      </c>
      <c r="M1021" s="141" t="str">
        <f t="shared" si="31"/>
        <v>201611</v>
      </c>
    </row>
    <row r="1022" spans="1:13" x14ac:dyDescent="0.25">
      <c r="A1022" s="35" t="str">
        <f>VLOOKUP(B1022,ResCat!$A$2:$B$269,2,FALSE)</f>
        <v>PPOIFP</v>
      </c>
      <c r="B1022" s="68" t="str">
        <f>IF(ISNA(VLOOKUP(C1022,COA!$A$2:$B$340,2,FALSE)),"XXX",VLOOKUP(C1022,COA!$A$2:$B$340,2,FALSE))</f>
        <v>V54</v>
      </c>
      <c r="C1022" s="149" t="str">
        <f t="shared" si="32"/>
        <v>0003-1001-0022</v>
      </c>
      <c r="D1022" s="134" t="s">
        <v>463</v>
      </c>
      <c r="E1022" s="134" t="s">
        <v>417</v>
      </c>
      <c r="F1022" s="134" t="s">
        <v>460</v>
      </c>
      <c r="G1022" s="134" t="s">
        <v>318</v>
      </c>
      <c r="H1022" s="134" t="s">
        <v>1023</v>
      </c>
      <c r="I1022" s="134" t="s">
        <v>368</v>
      </c>
      <c r="J1022" s="135">
        <v>1393</v>
      </c>
      <c r="K1022" s="135">
        <v>0</v>
      </c>
      <c r="L1022" s="135">
        <v>0</v>
      </c>
      <c r="M1022" s="141" t="str">
        <f t="shared" si="31"/>
        <v>201611</v>
      </c>
    </row>
    <row r="1023" spans="1:13" x14ac:dyDescent="0.25">
      <c r="A1023" s="35" t="str">
        <f>VLOOKUP(B1023,ResCat!$A$2:$B$269,2,FALSE)</f>
        <v>PPOIFP</v>
      </c>
      <c r="B1023" s="68" t="str">
        <f>IF(ISNA(VLOOKUP(C1023,COA!$A$2:$B$340,2,FALSE)),"XXX",VLOOKUP(C1023,COA!$A$2:$B$340,2,FALSE))</f>
        <v>V54</v>
      </c>
      <c r="C1023" s="149" t="str">
        <f t="shared" si="32"/>
        <v>0003-1001-0022</v>
      </c>
      <c r="D1023" s="134" t="s">
        <v>463</v>
      </c>
      <c r="E1023" s="134" t="s">
        <v>417</v>
      </c>
      <c r="F1023" s="134" t="s">
        <v>460</v>
      </c>
      <c r="G1023" s="134" t="s">
        <v>318</v>
      </c>
      <c r="H1023" s="134" t="s">
        <v>1023</v>
      </c>
      <c r="I1023" s="134" t="s">
        <v>0</v>
      </c>
      <c r="J1023" s="135">
        <v>-69979.609999999971</v>
      </c>
      <c r="K1023" s="135">
        <v>-63306.489999999962</v>
      </c>
      <c r="L1023" s="135">
        <v>-65103.379999999976</v>
      </c>
      <c r="M1023" s="141" t="str">
        <f t="shared" si="31"/>
        <v>201611</v>
      </c>
    </row>
    <row r="1024" spans="1:13" x14ac:dyDescent="0.25">
      <c r="A1024" s="35" t="str">
        <f>VLOOKUP(B1024,ResCat!$A$2:$B$269,2,FALSE)</f>
        <v>PPOIFP</v>
      </c>
      <c r="B1024" s="68" t="str">
        <f>IF(ISNA(VLOOKUP(C1024,COA!$A$2:$B$340,2,FALSE)),"XXX",VLOOKUP(C1024,COA!$A$2:$B$340,2,FALSE))</f>
        <v>V54</v>
      </c>
      <c r="C1024" s="149" t="str">
        <f t="shared" si="32"/>
        <v>0003-1001-0022</v>
      </c>
      <c r="D1024" s="134" t="s">
        <v>463</v>
      </c>
      <c r="E1024" s="134" t="s">
        <v>417</v>
      </c>
      <c r="F1024" s="134" t="s">
        <v>460</v>
      </c>
      <c r="G1024" s="134" t="s">
        <v>318</v>
      </c>
      <c r="H1024" s="134" t="s">
        <v>1023</v>
      </c>
      <c r="I1024" s="134" t="s">
        <v>336</v>
      </c>
      <c r="J1024" s="135">
        <v>950</v>
      </c>
      <c r="K1024" s="135">
        <v>240.91999999999996</v>
      </c>
      <c r="L1024" s="135">
        <v>192.74</v>
      </c>
      <c r="M1024" s="141" t="str">
        <f t="shared" si="31"/>
        <v>201611</v>
      </c>
    </row>
    <row r="1025" spans="1:13" x14ac:dyDescent="0.25">
      <c r="A1025" s="35" t="str">
        <f>VLOOKUP(B1025,ResCat!$A$2:$B$269,2,FALSE)</f>
        <v>PPOIFP</v>
      </c>
      <c r="B1025" s="68" t="str">
        <f>IF(ISNA(VLOOKUP(C1025,COA!$A$2:$B$340,2,FALSE)),"XXX",VLOOKUP(C1025,COA!$A$2:$B$340,2,FALSE))</f>
        <v>V54</v>
      </c>
      <c r="C1025" s="149" t="str">
        <f t="shared" si="32"/>
        <v>0003-1001-0022</v>
      </c>
      <c r="D1025" s="134" t="s">
        <v>463</v>
      </c>
      <c r="E1025" s="134" t="s">
        <v>417</v>
      </c>
      <c r="F1025" s="134" t="s">
        <v>460</v>
      </c>
      <c r="G1025" s="134" t="s">
        <v>318</v>
      </c>
      <c r="H1025" s="134" t="s">
        <v>1023</v>
      </c>
      <c r="I1025" s="134" t="s">
        <v>2</v>
      </c>
      <c r="J1025" s="135">
        <v>5923.5700000000052</v>
      </c>
      <c r="K1025" s="135">
        <v>-21048.039999999983</v>
      </c>
      <c r="L1025" s="135">
        <v>-26878.300000000017</v>
      </c>
      <c r="M1025" s="141" t="str">
        <f t="shared" si="31"/>
        <v>201611</v>
      </c>
    </row>
    <row r="1026" spans="1:13" x14ac:dyDescent="0.25">
      <c r="A1026" s="35" t="str">
        <f>VLOOKUP(B1026,ResCat!$A$2:$B$269,2,FALSE)</f>
        <v>PPOIFP</v>
      </c>
      <c r="B1026" s="68" t="str">
        <f>IF(ISNA(VLOOKUP(C1026,COA!$A$2:$B$340,2,FALSE)),"XXX",VLOOKUP(C1026,COA!$A$2:$B$340,2,FALSE))</f>
        <v>V54</v>
      </c>
      <c r="C1026" s="149" t="str">
        <f t="shared" si="32"/>
        <v>0003-1001-0022</v>
      </c>
      <c r="D1026" s="134" t="s">
        <v>463</v>
      </c>
      <c r="E1026" s="134" t="s">
        <v>417</v>
      </c>
      <c r="F1026" s="134" t="s">
        <v>460</v>
      </c>
      <c r="G1026" s="134" t="s">
        <v>318</v>
      </c>
      <c r="H1026" s="134" t="s">
        <v>1023</v>
      </c>
      <c r="I1026" s="134" t="s">
        <v>343</v>
      </c>
      <c r="J1026" s="135">
        <v>33.44</v>
      </c>
      <c r="K1026" s="135">
        <v>5.8</v>
      </c>
      <c r="L1026" s="135">
        <v>0</v>
      </c>
      <c r="M1026" s="141" t="str">
        <f t="shared" si="31"/>
        <v>201611</v>
      </c>
    </row>
    <row r="1027" spans="1:13" x14ac:dyDescent="0.25">
      <c r="A1027" s="35" t="str">
        <f>VLOOKUP(B1027,ResCat!$A$2:$B$269,2,FALSE)</f>
        <v>PPOIFP</v>
      </c>
      <c r="B1027" s="68" t="str">
        <f>IF(ISNA(VLOOKUP(C1027,COA!$A$2:$B$340,2,FALSE)),"XXX",VLOOKUP(C1027,COA!$A$2:$B$340,2,FALSE))</f>
        <v>V54</v>
      </c>
      <c r="C1027" s="149" t="str">
        <f t="shared" si="32"/>
        <v>0003-1001-0022</v>
      </c>
      <c r="D1027" s="134" t="s">
        <v>463</v>
      </c>
      <c r="E1027" s="134" t="s">
        <v>417</v>
      </c>
      <c r="F1027" s="134" t="s">
        <v>460</v>
      </c>
      <c r="G1027" s="134" t="s">
        <v>318</v>
      </c>
      <c r="H1027" s="134" t="s">
        <v>1023</v>
      </c>
      <c r="I1027" s="134" t="s">
        <v>1</v>
      </c>
      <c r="J1027" s="135">
        <v>-98797.93</v>
      </c>
      <c r="K1027" s="135">
        <v>-13217.349999999989</v>
      </c>
      <c r="L1027" s="135">
        <v>-13408.079999999996</v>
      </c>
      <c r="M1027" s="141" t="str">
        <f t="shared" si="31"/>
        <v>201611</v>
      </c>
    </row>
    <row r="1028" spans="1:13" x14ac:dyDescent="0.25">
      <c r="A1028" s="35" t="str">
        <f>VLOOKUP(B1028,ResCat!$A$2:$B$269,2,FALSE)</f>
        <v>PPOIFP</v>
      </c>
      <c r="B1028" s="68" t="str">
        <f>IF(ISNA(VLOOKUP(C1028,COA!$A$2:$B$340,2,FALSE)),"XXX",VLOOKUP(C1028,COA!$A$2:$B$340,2,FALSE))</f>
        <v>V54</v>
      </c>
      <c r="C1028" s="149" t="str">
        <f t="shared" si="32"/>
        <v>0003-1001-0022</v>
      </c>
      <c r="D1028" s="134" t="s">
        <v>463</v>
      </c>
      <c r="E1028" s="134" t="s">
        <v>417</v>
      </c>
      <c r="F1028" s="134" t="s">
        <v>460</v>
      </c>
      <c r="G1028" s="134" t="s">
        <v>320</v>
      </c>
      <c r="H1028" s="134" t="s">
        <v>1023</v>
      </c>
      <c r="I1028" s="134" t="s">
        <v>3</v>
      </c>
      <c r="J1028" s="135">
        <v>42112.380000000012</v>
      </c>
      <c r="K1028" s="135">
        <v>2083.8499999999967</v>
      </c>
      <c r="L1028" s="135">
        <v>14.530000000001392</v>
      </c>
      <c r="M1028" s="141" t="str">
        <f t="shared" ref="M1028:M1091" si="33">IF(G1028&lt;$M$1,$M$1,G1028)</f>
        <v>201612</v>
      </c>
    </row>
    <row r="1029" spans="1:13" x14ac:dyDescent="0.25">
      <c r="A1029" s="35" t="str">
        <f>VLOOKUP(B1029,ResCat!$A$2:$B$269,2,FALSE)</f>
        <v>PPOIFP</v>
      </c>
      <c r="B1029" s="68" t="str">
        <f>IF(ISNA(VLOOKUP(C1029,COA!$A$2:$B$340,2,FALSE)),"XXX",VLOOKUP(C1029,COA!$A$2:$B$340,2,FALSE))</f>
        <v>V54</v>
      </c>
      <c r="C1029" s="149" t="str">
        <f t="shared" ref="C1029:C1092" si="34">D1029&amp;"-"&amp;E1029&amp;"-"&amp;F1029</f>
        <v>0003-1001-0022</v>
      </c>
      <c r="D1029" s="134" t="s">
        <v>463</v>
      </c>
      <c r="E1029" s="134" t="s">
        <v>417</v>
      </c>
      <c r="F1029" s="134" t="s">
        <v>460</v>
      </c>
      <c r="G1029" s="134" t="s">
        <v>320</v>
      </c>
      <c r="H1029" s="134" t="s">
        <v>1023</v>
      </c>
      <c r="I1029" s="134" t="s">
        <v>368</v>
      </c>
      <c r="J1029" s="135">
        <v>2242</v>
      </c>
      <c r="K1029" s="135">
        <v>147</v>
      </c>
      <c r="L1029" s="135">
        <v>117.6</v>
      </c>
      <c r="M1029" s="141" t="str">
        <f t="shared" si="33"/>
        <v>201612</v>
      </c>
    </row>
    <row r="1030" spans="1:13" x14ac:dyDescent="0.25">
      <c r="A1030" s="35" t="str">
        <f>VLOOKUP(B1030,ResCat!$A$2:$B$269,2,FALSE)</f>
        <v>PPOIFP</v>
      </c>
      <c r="B1030" s="68" t="str">
        <f>IF(ISNA(VLOOKUP(C1030,COA!$A$2:$B$340,2,FALSE)),"XXX",VLOOKUP(C1030,COA!$A$2:$B$340,2,FALSE))</f>
        <v>V54</v>
      </c>
      <c r="C1030" s="149" t="str">
        <f t="shared" si="34"/>
        <v>0003-1001-0022</v>
      </c>
      <c r="D1030" s="134" t="s">
        <v>463</v>
      </c>
      <c r="E1030" s="134" t="s">
        <v>417</v>
      </c>
      <c r="F1030" s="134" t="s">
        <v>460</v>
      </c>
      <c r="G1030" s="134" t="s">
        <v>320</v>
      </c>
      <c r="H1030" s="134" t="s">
        <v>1023</v>
      </c>
      <c r="I1030" s="134" t="s">
        <v>0</v>
      </c>
      <c r="J1030" s="135">
        <v>-12548.98999999998</v>
      </c>
      <c r="K1030" s="135">
        <v>3790.8200000000043</v>
      </c>
      <c r="L1030" s="135">
        <v>5025.8299999999963</v>
      </c>
      <c r="M1030" s="141" t="str">
        <f t="shared" si="33"/>
        <v>201612</v>
      </c>
    </row>
    <row r="1031" spans="1:13" x14ac:dyDescent="0.25">
      <c r="A1031" s="35" t="str">
        <f>VLOOKUP(B1031,ResCat!$A$2:$B$269,2,FALSE)</f>
        <v>PPOIFP</v>
      </c>
      <c r="B1031" s="68" t="str">
        <f>IF(ISNA(VLOOKUP(C1031,COA!$A$2:$B$340,2,FALSE)),"XXX",VLOOKUP(C1031,COA!$A$2:$B$340,2,FALSE))</f>
        <v>V54</v>
      </c>
      <c r="C1031" s="149" t="str">
        <f t="shared" si="34"/>
        <v>0003-1001-0022</v>
      </c>
      <c r="D1031" s="134" t="s">
        <v>463</v>
      </c>
      <c r="E1031" s="134" t="s">
        <v>417</v>
      </c>
      <c r="F1031" s="134" t="s">
        <v>460</v>
      </c>
      <c r="G1031" s="134" t="s">
        <v>320</v>
      </c>
      <c r="H1031" s="134" t="s">
        <v>1023</v>
      </c>
      <c r="I1031" s="134" t="s">
        <v>336</v>
      </c>
      <c r="J1031" s="135">
        <v>641.18000000000029</v>
      </c>
      <c r="K1031" s="135">
        <v>653.7399999999999</v>
      </c>
      <c r="L1031" s="135">
        <v>660.5</v>
      </c>
      <c r="M1031" s="141" t="str">
        <f t="shared" si="33"/>
        <v>201612</v>
      </c>
    </row>
    <row r="1032" spans="1:13" x14ac:dyDescent="0.25">
      <c r="A1032" s="35" t="str">
        <f>VLOOKUP(B1032,ResCat!$A$2:$B$269,2,FALSE)</f>
        <v>PPOIFP</v>
      </c>
      <c r="B1032" s="68" t="str">
        <f>IF(ISNA(VLOOKUP(C1032,COA!$A$2:$B$340,2,FALSE)),"XXX",VLOOKUP(C1032,COA!$A$2:$B$340,2,FALSE))</f>
        <v>V54</v>
      </c>
      <c r="C1032" s="149" t="str">
        <f t="shared" si="34"/>
        <v>0003-1001-0022</v>
      </c>
      <c r="D1032" s="134" t="s">
        <v>463</v>
      </c>
      <c r="E1032" s="134" t="s">
        <v>417</v>
      </c>
      <c r="F1032" s="134" t="s">
        <v>460</v>
      </c>
      <c r="G1032" s="134" t="s">
        <v>320</v>
      </c>
      <c r="H1032" s="134" t="s">
        <v>1023</v>
      </c>
      <c r="I1032" s="134" t="s">
        <v>2</v>
      </c>
      <c r="J1032" s="135">
        <v>87815.12</v>
      </c>
      <c r="K1032" s="135">
        <v>-15057.209999999992</v>
      </c>
      <c r="L1032" s="135">
        <v>-24628.080000000027</v>
      </c>
      <c r="M1032" s="141" t="str">
        <f t="shared" si="33"/>
        <v>201612</v>
      </c>
    </row>
    <row r="1033" spans="1:13" x14ac:dyDescent="0.25">
      <c r="A1033" s="35" t="str">
        <f>VLOOKUP(B1033,ResCat!$A$2:$B$269,2,FALSE)</f>
        <v>PPOIFP</v>
      </c>
      <c r="B1033" s="68" t="str">
        <f>IF(ISNA(VLOOKUP(C1033,COA!$A$2:$B$340,2,FALSE)),"XXX",VLOOKUP(C1033,COA!$A$2:$B$340,2,FALSE))</f>
        <v>V54</v>
      </c>
      <c r="C1033" s="149" t="str">
        <f t="shared" si="34"/>
        <v>0003-1001-0022</v>
      </c>
      <c r="D1033" s="134" t="s">
        <v>463</v>
      </c>
      <c r="E1033" s="134" t="s">
        <v>417</v>
      </c>
      <c r="F1033" s="134" t="s">
        <v>460</v>
      </c>
      <c r="G1033" s="134" t="s">
        <v>320</v>
      </c>
      <c r="H1033" s="134" t="s">
        <v>1023</v>
      </c>
      <c r="I1033" s="134" t="s">
        <v>343</v>
      </c>
      <c r="J1033" s="135">
        <v>33.44</v>
      </c>
      <c r="K1033" s="135">
        <v>5.2</v>
      </c>
      <c r="L1033" s="135">
        <v>0</v>
      </c>
      <c r="M1033" s="141" t="str">
        <f t="shared" si="33"/>
        <v>201612</v>
      </c>
    </row>
    <row r="1034" spans="1:13" x14ac:dyDescent="0.25">
      <c r="A1034" s="35" t="str">
        <f>VLOOKUP(B1034,ResCat!$A$2:$B$269,2,FALSE)</f>
        <v>PPOIFP</v>
      </c>
      <c r="B1034" s="68" t="str">
        <f>IF(ISNA(VLOOKUP(C1034,COA!$A$2:$B$340,2,FALSE)),"XXX",VLOOKUP(C1034,COA!$A$2:$B$340,2,FALSE))</f>
        <v>V54</v>
      </c>
      <c r="C1034" s="149" t="str">
        <f t="shared" si="34"/>
        <v>0003-1001-0022</v>
      </c>
      <c r="D1034" s="134" t="s">
        <v>463</v>
      </c>
      <c r="E1034" s="134" t="s">
        <v>417</v>
      </c>
      <c r="F1034" s="134" t="s">
        <v>460</v>
      </c>
      <c r="G1034" s="134" t="s">
        <v>320</v>
      </c>
      <c r="H1034" s="134" t="s">
        <v>1023</v>
      </c>
      <c r="I1034" s="134" t="s">
        <v>1</v>
      </c>
      <c r="J1034" s="135">
        <v>92707.669999999984</v>
      </c>
      <c r="K1034" s="135">
        <v>-4231.9499999999989</v>
      </c>
      <c r="L1034" s="135">
        <v>-4660.6099999999979</v>
      </c>
      <c r="M1034" s="141" t="str">
        <f t="shared" si="33"/>
        <v>201612</v>
      </c>
    </row>
    <row r="1035" spans="1:13" x14ac:dyDescent="0.25">
      <c r="A1035" s="35" t="str">
        <f>VLOOKUP(B1035,ResCat!$A$2:$B$269,2,FALSE)</f>
        <v>PPOIFP</v>
      </c>
      <c r="B1035" s="68" t="str">
        <f>IF(ISNA(VLOOKUP(C1035,COA!$A$2:$B$340,2,FALSE)),"XXX",VLOOKUP(C1035,COA!$A$2:$B$340,2,FALSE))</f>
        <v>V54</v>
      </c>
      <c r="C1035" s="149" t="str">
        <f t="shared" si="34"/>
        <v>0003-1001-0022</v>
      </c>
      <c r="D1035" s="134" t="s">
        <v>463</v>
      </c>
      <c r="E1035" s="134" t="s">
        <v>417</v>
      </c>
      <c r="F1035" s="134" t="s">
        <v>460</v>
      </c>
      <c r="G1035" s="134" t="s">
        <v>322</v>
      </c>
      <c r="H1035" s="134" t="s">
        <v>1023</v>
      </c>
      <c r="I1035" s="134" t="s">
        <v>3</v>
      </c>
      <c r="J1035" s="135">
        <v>31227.109999999997</v>
      </c>
      <c r="K1035" s="135">
        <v>673.66000000000281</v>
      </c>
      <c r="L1035" s="135">
        <v>-858.94999999999925</v>
      </c>
      <c r="M1035" s="141" t="str">
        <f t="shared" si="33"/>
        <v>201701</v>
      </c>
    </row>
    <row r="1036" spans="1:13" x14ac:dyDescent="0.25">
      <c r="A1036" s="35" t="str">
        <f>VLOOKUP(B1036,ResCat!$A$2:$B$269,2,FALSE)</f>
        <v>PPOIFP</v>
      </c>
      <c r="B1036" s="68" t="str">
        <f>IF(ISNA(VLOOKUP(C1036,COA!$A$2:$B$340,2,FALSE)),"XXX",VLOOKUP(C1036,COA!$A$2:$B$340,2,FALSE))</f>
        <v>V54</v>
      </c>
      <c r="C1036" s="149" t="str">
        <f t="shared" si="34"/>
        <v>0003-1001-0022</v>
      </c>
      <c r="D1036" s="134" t="s">
        <v>463</v>
      </c>
      <c r="E1036" s="134" t="s">
        <v>417</v>
      </c>
      <c r="F1036" s="134" t="s">
        <v>460</v>
      </c>
      <c r="G1036" s="134" t="s">
        <v>322</v>
      </c>
      <c r="H1036" s="134" t="s">
        <v>1023</v>
      </c>
      <c r="I1036" s="134" t="s">
        <v>368</v>
      </c>
      <c r="J1036" s="135">
        <v>10808</v>
      </c>
      <c r="K1036" s="135">
        <v>698</v>
      </c>
      <c r="L1036" s="135">
        <v>624.29999999999995</v>
      </c>
      <c r="M1036" s="141" t="str">
        <f t="shared" si="33"/>
        <v>201701</v>
      </c>
    </row>
    <row r="1037" spans="1:13" x14ac:dyDescent="0.25">
      <c r="A1037" s="35" t="str">
        <f>VLOOKUP(B1037,ResCat!$A$2:$B$269,2,FALSE)</f>
        <v>PPOIFP</v>
      </c>
      <c r="B1037" s="68" t="str">
        <f>IF(ISNA(VLOOKUP(C1037,COA!$A$2:$B$340,2,FALSE)),"XXX",VLOOKUP(C1037,COA!$A$2:$B$340,2,FALSE))</f>
        <v>V54</v>
      </c>
      <c r="C1037" s="149" t="str">
        <f t="shared" si="34"/>
        <v>0003-1001-0022</v>
      </c>
      <c r="D1037" s="134" t="s">
        <v>463</v>
      </c>
      <c r="E1037" s="134" t="s">
        <v>417</v>
      </c>
      <c r="F1037" s="134" t="s">
        <v>460</v>
      </c>
      <c r="G1037" s="134" t="s">
        <v>322</v>
      </c>
      <c r="H1037" s="134" t="s">
        <v>1023</v>
      </c>
      <c r="I1037" s="134" t="s">
        <v>0</v>
      </c>
      <c r="J1037" s="135">
        <v>263882.4800000001</v>
      </c>
      <c r="K1037" s="135">
        <v>134823.91</v>
      </c>
      <c r="L1037" s="135">
        <v>117472.95000000017</v>
      </c>
      <c r="M1037" s="141" t="str">
        <f t="shared" si="33"/>
        <v>201701</v>
      </c>
    </row>
    <row r="1038" spans="1:13" x14ac:dyDescent="0.25">
      <c r="A1038" s="35" t="str">
        <f>VLOOKUP(B1038,ResCat!$A$2:$B$269,2,FALSE)</f>
        <v>PPOIFP</v>
      </c>
      <c r="B1038" s="68" t="str">
        <f>IF(ISNA(VLOOKUP(C1038,COA!$A$2:$B$340,2,FALSE)),"XXX",VLOOKUP(C1038,COA!$A$2:$B$340,2,FALSE))</f>
        <v>V54</v>
      </c>
      <c r="C1038" s="149" t="str">
        <f t="shared" si="34"/>
        <v>0003-1001-0022</v>
      </c>
      <c r="D1038" s="134" t="s">
        <v>463</v>
      </c>
      <c r="E1038" s="134" t="s">
        <v>417</v>
      </c>
      <c r="F1038" s="134" t="s">
        <v>460</v>
      </c>
      <c r="G1038" s="134" t="s">
        <v>322</v>
      </c>
      <c r="H1038" s="134" t="s">
        <v>1023</v>
      </c>
      <c r="I1038" s="134" t="s">
        <v>336</v>
      </c>
      <c r="J1038" s="135">
        <v>1022.8199999999999</v>
      </c>
      <c r="K1038" s="135">
        <v>117.39</v>
      </c>
      <c r="L1038" s="135">
        <v>67.760000000000005</v>
      </c>
      <c r="M1038" s="141" t="str">
        <f t="shared" si="33"/>
        <v>201701</v>
      </c>
    </row>
    <row r="1039" spans="1:13" x14ac:dyDescent="0.25">
      <c r="A1039" s="35" t="str">
        <f>VLOOKUP(B1039,ResCat!$A$2:$B$269,2,FALSE)</f>
        <v>PPOIFP</v>
      </c>
      <c r="B1039" s="68" t="str">
        <f>IF(ISNA(VLOOKUP(C1039,COA!$A$2:$B$340,2,FALSE)),"XXX",VLOOKUP(C1039,COA!$A$2:$B$340,2,FALSE))</f>
        <v>V54</v>
      </c>
      <c r="C1039" s="149" t="str">
        <f t="shared" si="34"/>
        <v>0003-1001-0022</v>
      </c>
      <c r="D1039" s="134" t="s">
        <v>463</v>
      </c>
      <c r="E1039" s="134" t="s">
        <v>417</v>
      </c>
      <c r="F1039" s="134" t="s">
        <v>460</v>
      </c>
      <c r="G1039" s="134" t="s">
        <v>322</v>
      </c>
      <c r="H1039" s="134" t="s">
        <v>1023</v>
      </c>
      <c r="I1039" s="134" t="s">
        <v>2</v>
      </c>
      <c r="J1039" s="135">
        <v>225104.70999999996</v>
      </c>
      <c r="K1039" s="135">
        <v>37994.600000000013</v>
      </c>
      <c r="L1039" s="135">
        <v>16713.789999999932</v>
      </c>
      <c r="M1039" s="141" t="str">
        <f t="shared" si="33"/>
        <v>201701</v>
      </c>
    </row>
    <row r="1040" spans="1:13" x14ac:dyDescent="0.25">
      <c r="A1040" s="35" t="str">
        <f>VLOOKUP(B1040,ResCat!$A$2:$B$269,2,FALSE)</f>
        <v>PPOIFP</v>
      </c>
      <c r="B1040" s="68" t="str">
        <f>IF(ISNA(VLOOKUP(C1040,COA!$A$2:$B$340,2,FALSE)),"XXX",VLOOKUP(C1040,COA!$A$2:$B$340,2,FALSE))</f>
        <v>V54</v>
      </c>
      <c r="C1040" s="149" t="str">
        <f t="shared" si="34"/>
        <v>0003-1001-0022</v>
      </c>
      <c r="D1040" s="134" t="s">
        <v>463</v>
      </c>
      <c r="E1040" s="134" t="s">
        <v>417</v>
      </c>
      <c r="F1040" s="134" t="s">
        <v>460</v>
      </c>
      <c r="G1040" s="134" t="s">
        <v>322</v>
      </c>
      <c r="H1040" s="134" t="s">
        <v>1023</v>
      </c>
      <c r="I1040" s="134" t="s">
        <v>343</v>
      </c>
      <c r="J1040" s="135">
        <v>2044.81</v>
      </c>
      <c r="K1040" s="135">
        <v>1743.77</v>
      </c>
      <c r="L1040" s="135">
        <v>567.82000000000005</v>
      </c>
      <c r="M1040" s="141" t="str">
        <f t="shared" si="33"/>
        <v>201701</v>
      </c>
    </row>
    <row r="1041" spans="1:13" x14ac:dyDescent="0.25">
      <c r="A1041" s="35" t="str">
        <f>VLOOKUP(B1041,ResCat!$A$2:$B$269,2,FALSE)</f>
        <v>PPOIFP</v>
      </c>
      <c r="B1041" s="68" t="str">
        <f>IF(ISNA(VLOOKUP(C1041,COA!$A$2:$B$340,2,FALSE)),"XXX",VLOOKUP(C1041,COA!$A$2:$B$340,2,FALSE))</f>
        <v>V54</v>
      </c>
      <c r="C1041" s="149" t="str">
        <f t="shared" si="34"/>
        <v>0003-1001-0022</v>
      </c>
      <c r="D1041" s="134" t="s">
        <v>463</v>
      </c>
      <c r="E1041" s="134" t="s">
        <v>417</v>
      </c>
      <c r="F1041" s="134" t="s">
        <v>460</v>
      </c>
      <c r="G1041" s="134" t="s">
        <v>322</v>
      </c>
      <c r="H1041" s="134" t="s">
        <v>1023</v>
      </c>
      <c r="I1041" s="134" t="s">
        <v>1</v>
      </c>
      <c r="J1041" s="135">
        <v>20597.499999999956</v>
      </c>
      <c r="K1041" s="135">
        <v>-183.10000000003078</v>
      </c>
      <c r="L1041" s="135">
        <v>-2251.2400000000021</v>
      </c>
      <c r="M1041" s="141" t="str">
        <f t="shared" si="33"/>
        <v>201701</v>
      </c>
    </row>
    <row r="1042" spans="1:13" x14ac:dyDescent="0.25">
      <c r="A1042" s="35" t="str">
        <f>VLOOKUP(B1042,ResCat!$A$2:$B$269,2,FALSE)</f>
        <v>PPOIFP</v>
      </c>
      <c r="B1042" s="68" t="str">
        <f>IF(ISNA(VLOOKUP(C1042,COA!$A$2:$B$340,2,FALSE)),"XXX",VLOOKUP(C1042,COA!$A$2:$B$340,2,FALSE))</f>
        <v>V54</v>
      </c>
      <c r="C1042" s="149" t="str">
        <f t="shared" si="34"/>
        <v>0003-1001-0022</v>
      </c>
      <c r="D1042" s="134" t="s">
        <v>463</v>
      </c>
      <c r="E1042" s="134" t="s">
        <v>417</v>
      </c>
      <c r="F1042" s="134" t="s">
        <v>460</v>
      </c>
      <c r="G1042" s="134" t="s">
        <v>324</v>
      </c>
      <c r="H1042" s="134" t="s">
        <v>1023</v>
      </c>
      <c r="I1042" s="134" t="s">
        <v>3</v>
      </c>
      <c r="J1042" s="135">
        <v>43400.090000000026</v>
      </c>
      <c r="K1042" s="135">
        <v>7345.7299999999968</v>
      </c>
      <c r="L1042" s="135">
        <v>4441.8799999999983</v>
      </c>
      <c r="M1042" s="141" t="str">
        <f t="shared" si="33"/>
        <v>201702</v>
      </c>
    </row>
    <row r="1043" spans="1:13" x14ac:dyDescent="0.25">
      <c r="A1043" s="35" t="str">
        <f>VLOOKUP(B1043,ResCat!$A$2:$B$269,2,FALSE)</f>
        <v>PPOIFP</v>
      </c>
      <c r="B1043" s="68" t="str">
        <f>IF(ISNA(VLOOKUP(C1043,COA!$A$2:$B$340,2,FALSE)),"XXX",VLOOKUP(C1043,COA!$A$2:$B$340,2,FALSE))</f>
        <v>V54</v>
      </c>
      <c r="C1043" s="149" t="str">
        <f t="shared" si="34"/>
        <v>0003-1001-0022</v>
      </c>
      <c r="D1043" s="134" t="s">
        <v>463</v>
      </c>
      <c r="E1043" s="134" t="s">
        <v>417</v>
      </c>
      <c r="F1043" s="134" t="s">
        <v>460</v>
      </c>
      <c r="G1043" s="134" t="s">
        <v>324</v>
      </c>
      <c r="H1043" s="134" t="s">
        <v>1023</v>
      </c>
      <c r="I1043" s="134" t="s">
        <v>368</v>
      </c>
      <c r="J1043" s="135">
        <v>7228</v>
      </c>
      <c r="K1043" s="135">
        <v>1861</v>
      </c>
      <c r="L1043" s="135">
        <v>1354.1999999999998</v>
      </c>
      <c r="M1043" s="141" t="str">
        <f t="shared" si="33"/>
        <v>201702</v>
      </c>
    </row>
    <row r="1044" spans="1:13" x14ac:dyDescent="0.25">
      <c r="A1044" s="35" t="str">
        <f>VLOOKUP(B1044,ResCat!$A$2:$B$269,2,FALSE)</f>
        <v>PPOIFP</v>
      </c>
      <c r="B1044" s="68" t="str">
        <f>IF(ISNA(VLOOKUP(C1044,COA!$A$2:$B$340,2,FALSE)),"XXX",VLOOKUP(C1044,COA!$A$2:$B$340,2,FALSE))</f>
        <v>V54</v>
      </c>
      <c r="C1044" s="149" t="str">
        <f t="shared" si="34"/>
        <v>0003-1001-0022</v>
      </c>
      <c r="D1044" s="134" t="s">
        <v>463</v>
      </c>
      <c r="E1044" s="134" t="s">
        <v>417</v>
      </c>
      <c r="F1044" s="134" t="s">
        <v>460</v>
      </c>
      <c r="G1044" s="134" t="s">
        <v>324</v>
      </c>
      <c r="H1044" s="134" t="s">
        <v>1023</v>
      </c>
      <c r="I1044" s="134" t="s">
        <v>0</v>
      </c>
      <c r="J1044" s="135">
        <v>268470.77999999945</v>
      </c>
      <c r="K1044" s="135">
        <v>84523.28</v>
      </c>
      <c r="L1044" s="135">
        <v>94840.519999999946</v>
      </c>
      <c r="M1044" s="141" t="str">
        <f t="shared" si="33"/>
        <v>201702</v>
      </c>
    </row>
    <row r="1045" spans="1:13" x14ac:dyDescent="0.25">
      <c r="A1045" s="35" t="str">
        <f>VLOOKUP(B1045,ResCat!$A$2:$B$269,2,FALSE)</f>
        <v>PPOIFP</v>
      </c>
      <c r="B1045" s="68" t="str">
        <f>IF(ISNA(VLOOKUP(C1045,COA!$A$2:$B$340,2,FALSE)),"XXX",VLOOKUP(C1045,COA!$A$2:$B$340,2,FALSE))</f>
        <v>V54</v>
      </c>
      <c r="C1045" s="149" t="str">
        <f t="shared" si="34"/>
        <v>0003-1001-0022</v>
      </c>
      <c r="D1045" s="134" t="s">
        <v>463</v>
      </c>
      <c r="E1045" s="134" t="s">
        <v>417</v>
      </c>
      <c r="F1045" s="134" t="s">
        <v>460</v>
      </c>
      <c r="G1045" s="134" t="s">
        <v>324</v>
      </c>
      <c r="H1045" s="134" t="s">
        <v>1023</v>
      </c>
      <c r="I1045" s="134" t="s">
        <v>336</v>
      </c>
      <c r="J1045" s="135">
        <v>3386.24</v>
      </c>
      <c r="K1045" s="135">
        <v>321.04000000000002</v>
      </c>
      <c r="L1045" s="135">
        <v>251.09000000000003</v>
      </c>
      <c r="M1045" s="141" t="str">
        <f t="shared" si="33"/>
        <v>201702</v>
      </c>
    </row>
    <row r="1046" spans="1:13" x14ac:dyDescent="0.25">
      <c r="A1046" s="35" t="str">
        <f>VLOOKUP(B1046,ResCat!$A$2:$B$269,2,FALSE)</f>
        <v>PPOIFP</v>
      </c>
      <c r="B1046" s="68" t="str">
        <f>IF(ISNA(VLOOKUP(C1046,COA!$A$2:$B$340,2,FALSE)),"XXX",VLOOKUP(C1046,COA!$A$2:$B$340,2,FALSE))</f>
        <v>V54</v>
      </c>
      <c r="C1046" s="149" t="str">
        <f t="shared" si="34"/>
        <v>0003-1001-0022</v>
      </c>
      <c r="D1046" s="134" t="s">
        <v>463</v>
      </c>
      <c r="E1046" s="134" t="s">
        <v>417</v>
      </c>
      <c r="F1046" s="134" t="s">
        <v>460</v>
      </c>
      <c r="G1046" s="134" t="s">
        <v>324</v>
      </c>
      <c r="H1046" s="134" t="s">
        <v>1023</v>
      </c>
      <c r="I1046" s="134" t="s">
        <v>2</v>
      </c>
      <c r="J1046" s="135">
        <v>141034.19000000006</v>
      </c>
      <c r="K1046" s="135">
        <v>59377.4900000001</v>
      </c>
      <c r="L1046" s="135">
        <v>31847.820000000003</v>
      </c>
      <c r="M1046" s="141" t="str">
        <f t="shared" si="33"/>
        <v>201702</v>
      </c>
    </row>
    <row r="1047" spans="1:13" x14ac:dyDescent="0.25">
      <c r="A1047" s="35" t="str">
        <f>VLOOKUP(B1047,ResCat!$A$2:$B$269,2,FALSE)</f>
        <v>PPOIFP</v>
      </c>
      <c r="B1047" s="68" t="str">
        <f>IF(ISNA(VLOOKUP(C1047,COA!$A$2:$B$340,2,FALSE)),"XXX",VLOOKUP(C1047,COA!$A$2:$B$340,2,FALSE))</f>
        <v>V54</v>
      </c>
      <c r="C1047" s="149" t="str">
        <f t="shared" si="34"/>
        <v>0003-1001-0022</v>
      </c>
      <c r="D1047" s="134" t="s">
        <v>463</v>
      </c>
      <c r="E1047" s="134" t="s">
        <v>417</v>
      </c>
      <c r="F1047" s="134" t="s">
        <v>460</v>
      </c>
      <c r="G1047" s="134" t="s">
        <v>324</v>
      </c>
      <c r="H1047" s="134" t="s">
        <v>1023</v>
      </c>
      <c r="I1047" s="134" t="s">
        <v>343</v>
      </c>
      <c r="J1047" s="135">
        <v>97.61</v>
      </c>
      <c r="K1047" s="135">
        <v>97.61</v>
      </c>
      <c r="L1047" s="135">
        <v>17.260000000000002</v>
      </c>
      <c r="M1047" s="141" t="str">
        <f t="shared" si="33"/>
        <v>201702</v>
      </c>
    </row>
    <row r="1048" spans="1:13" x14ac:dyDescent="0.25">
      <c r="A1048" s="35" t="str">
        <f>VLOOKUP(B1048,ResCat!$A$2:$B$269,2,FALSE)</f>
        <v>PPOIFP</v>
      </c>
      <c r="B1048" s="68" t="str">
        <f>IF(ISNA(VLOOKUP(C1048,COA!$A$2:$B$340,2,FALSE)),"XXX",VLOOKUP(C1048,COA!$A$2:$B$340,2,FALSE))</f>
        <v>V54</v>
      </c>
      <c r="C1048" s="149" t="str">
        <f t="shared" si="34"/>
        <v>0003-1001-0022</v>
      </c>
      <c r="D1048" s="134" t="s">
        <v>463</v>
      </c>
      <c r="E1048" s="134" t="s">
        <v>417</v>
      </c>
      <c r="F1048" s="134" t="s">
        <v>460</v>
      </c>
      <c r="G1048" s="134" t="s">
        <v>324</v>
      </c>
      <c r="H1048" s="134" t="s">
        <v>1023</v>
      </c>
      <c r="I1048" s="134" t="s">
        <v>1</v>
      </c>
      <c r="J1048" s="135">
        <v>267658.3899999999</v>
      </c>
      <c r="K1048" s="135">
        <v>83452.619999999937</v>
      </c>
      <c r="L1048" s="135">
        <v>77078.919999999896</v>
      </c>
      <c r="M1048" s="141" t="str">
        <f t="shared" si="33"/>
        <v>201702</v>
      </c>
    </row>
    <row r="1049" spans="1:13" x14ac:dyDescent="0.25">
      <c r="A1049" s="35" t="str">
        <f>VLOOKUP(B1049,ResCat!$A$2:$B$269,2,FALSE)</f>
        <v>PPOIFP</v>
      </c>
      <c r="B1049" s="68" t="str">
        <f>IF(ISNA(VLOOKUP(C1049,COA!$A$2:$B$340,2,FALSE)),"XXX",VLOOKUP(C1049,COA!$A$2:$B$340,2,FALSE))</f>
        <v>V54</v>
      </c>
      <c r="C1049" s="149" t="str">
        <f t="shared" si="34"/>
        <v>0003-1001-0022</v>
      </c>
      <c r="D1049" s="134" t="s">
        <v>463</v>
      </c>
      <c r="E1049" s="134" t="s">
        <v>417</v>
      </c>
      <c r="F1049" s="134" t="s">
        <v>460</v>
      </c>
      <c r="G1049" s="134" t="s">
        <v>326</v>
      </c>
      <c r="H1049" s="134" t="s">
        <v>1023</v>
      </c>
      <c r="I1049" s="134" t="s">
        <v>3</v>
      </c>
      <c r="J1049" s="135">
        <v>116675.37999999996</v>
      </c>
      <c r="K1049" s="135">
        <v>18116.609999999957</v>
      </c>
      <c r="L1049" s="135">
        <v>12464.109999999982</v>
      </c>
      <c r="M1049" s="141" t="str">
        <f t="shared" si="33"/>
        <v>201703</v>
      </c>
    </row>
    <row r="1050" spans="1:13" x14ac:dyDescent="0.25">
      <c r="A1050" s="35" t="str">
        <f>VLOOKUP(B1050,ResCat!$A$2:$B$269,2,FALSE)</f>
        <v>PPOIFP</v>
      </c>
      <c r="B1050" s="68" t="str">
        <f>IF(ISNA(VLOOKUP(C1050,COA!$A$2:$B$340,2,FALSE)),"XXX",VLOOKUP(C1050,COA!$A$2:$B$340,2,FALSE))</f>
        <v>V54</v>
      </c>
      <c r="C1050" s="149" t="str">
        <f t="shared" si="34"/>
        <v>0003-1001-0022</v>
      </c>
      <c r="D1050" s="134" t="s">
        <v>463</v>
      </c>
      <c r="E1050" s="134" t="s">
        <v>417</v>
      </c>
      <c r="F1050" s="134" t="s">
        <v>460</v>
      </c>
      <c r="G1050" s="134" t="s">
        <v>326</v>
      </c>
      <c r="H1050" s="134" t="s">
        <v>1023</v>
      </c>
      <c r="I1050" s="134" t="s">
        <v>368</v>
      </c>
      <c r="J1050" s="135">
        <v>18958</v>
      </c>
      <c r="K1050" s="135">
        <v>4165</v>
      </c>
      <c r="L1050" s="135">
        <v>3623.9000000000005</v>
      </c>
      <c r="M1050" s="141" t="str">
        <f t="shared" si="33"/>
        <v>201703</v>
      </c>
    </row>
    <row r="1051" spans="1:13" x14ac:dyDescent="0.25">
      <c r="A1051" s="35" t="str">
        <f>VLOOKUP(B1051,ResCat!$A$2:$B$269,2,FALSE)</f>
        <v>PPOIFP</v>
      </c>
      <c r="B1051" s="68" t="str">
        <f>IF(ISNA(VLOOKUP(C1051,COA!$A$2:$B$340,2,FALSE)),"XXX",VLOOKUP(C1051,COA!$A$2:$B$340,2,FALSE))</f>
        <v>V54</v>
      </c>
      <c r="C1051" s="149" t="str">
        <f t="shared" si="34"/>
        <v>0003-1001-0022</v>
      </c>
      <c r="D1051" s="134" t="s">
        <v>463</v>
      </c>
      <c r="E1051" s="134" t="s">
        <v>417</v>
      </c>
      <c r="F1051" s="134" t="s">
        <v>460</v>
      </c>
      <c r="G1051" s="134" t="s">
        <v>326</v>
      </c>
      <c r="H1051" s="134" t="s">
        <v>1023</v>
      </c>
      <c r="I1051" s="134" t="s">
        <v>0</v>
      </c>
      <c r="J1051" s="135">
        <v>307228.56999999983</v>
      </c>
      <c r="K1051" s="135">
        <v>303573.85999999853</v>
      </c>
      <c r="L1051" s="135">
        <v>291345.15000000084</v>
      </c>
      <c r="M1051" s="141" t="str">
        <f t="shared" si="33"/>
        <v>201703</v>
      </c>
    </row>
    <row r="1052" spans="1:13" x14ac:dyDescent="0.25">
      <c r="A1052" s="35" t="str">
        <f>VLOOKUP(B1052,ResCat!$A$2:$B$269,2,FALSE)</f>
        <v>PPOIFP</v>
      </c>
      <c r="B1052" s="68" t="str">
        <f>IF(ISNA(VLOOKUP(C1052,COA!$A$2:$B$340,2,FALSE)),"XXX",VLOOKUP(C1052,COA!$A$2:$B$340,2,FALSE))</f>
        <v>V54</v>
      </c>
      <c r="C1052" s="149" t="str">
        <f t="shared" si="34"/>
        <v>0003-1001-0022</v>
      </c>
      <c r="D1052" s="134" t="s">
        <v>463</v>
      </c>
      <c r="E1052" s="134" t="s">
        <v>417</v>
      </c>
      <c r="F1052" s="134" t="s">
        <v>460</v>
      </c>
      <c r="G1052" s="134" t="s">
        <v>326</v>
      </c>
      <c r="H1052" s="134" t="s">
        <v>1023</v>
      </c>
      <c r="I1052" s="134" t="s">
        <v>336</v>
      </c>
      <c r="J1052" s="135">
        <v>11721.779999999999</v>
      </c>
      <c r="K1052" s="135">
        <v>440.23999999999978</v>
      </c>
      <c r="L1052" s="135">
        <v>440.23999999999978</v>
      </c>
      <c r="M1052" s="141" t="str">
        <f t="shared" si="33"/>
        <v>201703</v>
      </c>
    </row>
    <row r="1053" spans="1:13" x14ac:dyDescent="0.25">
      <c r="A1053" s="35" t="str">
        <f>VLOOKUP(B1053,ResCat!$A$2:$B$269,2,FALSE)</f>
        <v>PPOIFP</v>
      </c>
      <c r="B1053" s="68" t="str">
        <f>IF(ISNA(VLOOKUP(C1053,COA!$A$2:$B$340,2,FALSE)),"XXX",VLOOKUP(C1053,COA!$A$2:$B$340,2,FALSE))</f>
        <v>V54</v>
      </c>
      <c r="C1053" s="149" t="str">
        <f t="shared" si="34"/>
        <v>0003-1001-0022</v>
      </c>
      <c r="D1053" s="134" t="s">
        <v>463</v>
      </c>
      <c r="E1053" s="134" t="s">
        <v>417</v>
      </c>
      <c r="F1053" s="134" t="s">
        <v>460</v>
      </c>
      <c r="G1053" s="134" t="s">
        <v>326</v>
      </c>
      <c r="H1053" s="134" t="s">
        <v>1023</v>
      </c>
      <c r="I1053" s="134" t="s">
        <v>2</v>
      </c>
      <c r="J1053" s="135">
        <v>280179.9200000008</v>
      </c>
      <c r="K1053" s="135">
        <v>97473.00000000016</v>
      </c>
      <c r="L1053" s="135">
        <v>59370.049999999734</v>
      </c>
      <c r="M1053" s="141" t="str">
        <f t="shared" si="33"/>
        <v>201703</v>
      </c>
    </row>
    <row r="1054" spans="1:13" x14ac:dyDescent="0.25">
      <c r="A1054" s="35" t="str">
        <f>VLOOKUP(B1054,ResCat!$A$2:$B$269,2,FALSE)</f>
        <v>PPOIFP</v>
      </c>
      <c r="B1054" s="68" t="str">
        <f>IF(ISNA(VLOOKUP(C1054,COA!$A$2:$B$340,2,FALSE)),"XXX",VLOOKUP(C1054,COA!$A$2:$B$340,2,FALSE))</f>
        <v>V54</v>
      </c>
      <c r="C1054" s="149" t="str">
        <f t="shared" si="34"/>
        <v>0003-1001-0022</v>
      </c>
      <c r="D1054" s="134" t="s">
        <v>463</v>
      </c>
      <c r="E1054" s="134" t="s">
        <v>417</v>
      </c>
      <c r="F1054" s="134" t="s">
        <v>460</v>
      </c>
      <c r="G1054" s="134" t="s">
        <v>326</v>
      </c>
      <c r="H1054" s="134" t="s">
        <v>1023</v>
      </c>
      <c r="I1054" s="134" t="s">
        <v>371</v>
      </c>
      <c r="J1054" s="135">
        <v>7</v>
      </c>
      <c r="K1054" s="135">
        <v>0</v>
      </c>
      <c r="L1054" s="135">
        <v>0</v>
      </c>
      <c r="M1054" s="141" t="str">
        <f t="shared" si="33"/>
        <v>201703</v>
      </c>
    </row>
    <row r="1055" spans="1:13" x14ac:dyDescent="0.25">
      <c r="A1055" s="35" t="str">
        <f>VLOOKUP(B1055,ResCat!$A$2:$B$269,2,FALSE)</f>
        <v>PPOIFP</v>
      </c>
      <c r="B1055" s="68" t="str">
        <f>IF(ISNA(VLOOKUP(C1055,COA!$A$2:$B$340,2,FALSE)),"XXX",VLOOKUP(C1055,COA!$A$2:$B$340,2,FALSE))</f>
        <v>V54</v>
      </c>
      <c r="C1055" s="149" t="str">
        <f t="shared" si="34"/>
        <v>0003-1001-0022</v>
      </c>
      <c r="D1055" s="134" t="s">
        <v>463</v>
      </c>
      <c r="E1055" s="134" t="s">
        <v>417</v>
      </c>
      <c r="F1055" s="134" t="s">
        <v>460</v>
      </c>
      <c r="G1055" s="134" t="s">
        <v>326</v>
      </c>
      <c r="H1055" s="134" t="s">
        <v>1023</v>
      </c>
      <c r="I1055" s="134" t="s">
        <v>343</v>
      </c>
      <c r="J1055" s="135">
        <v>86.259999999999991</v>
      </c>
      <c r="K1055" s="135">
        <v>42.759999999999991</v>
      </c>
      <c r="L1055" s="135">
        <v>17.259999999999991</v>
      </c>
      <c r="M1055" s="141" t="str">
        <f t="shared" si="33"/>
        <v>201703</v>
      </c>
    </row>
    <row r="1056" spans="1:13" x14ac:dyDescent="0.25">
      <c r="A1056" s="35" t="str">
        <f>VLOOKUP(B1056,ResCat!$A$2:$B$269,2,FALSE)</f>
        <v>PPOIFP</v>
      </c>
      <c r="B1056" s="68" t="str">
        <f>IF(ISNA(VLOOKUP(C1056,COA!$A$2:$B$340,2,FALSE)),"XXX",VLOOKUP(C1056,COA!$A$2:$B$340,2,FALSE))</f>
        <v>V54</v>
      </c>
      <c r="C1056" s="149" t="str">
        <f t="shared" si="34"/>
        <v>0003-1001-0022</v>
      </c>
      <c r="D1056" s="134" t="s">
        <v>463</v>
      </c>
      <c r="E1056" s="134" t="s">
        <v>417</v>
      </c>
      <c r="F1056" s="134" t="s">
        <v>460</v>
      </c>
      <c r="G1056" s="134" t="s">
        <v>326</v>
      </c>
      <c r="H1056" s="134" t="s">
        <v>1023</v>
      </c>
      <c r="I1056" s="134" t="s">
        <v>1</v>
      </c>
      <c r="J1056" s="135">
        <v>477396.62000000011</v>
      </c>
      <c r="K1056" s="135">
        <v>65520.980000000032</v>
      </c>
      <c r="L1056" s="135">
        <v>53627.049999999981</v>
      </c>
      <c r="M1056" s="141" t="str">
        <f t="shared" si="33"/>
        <v>201703</v>
      </c>
    </row>
    <row r="1057" spans="1:13" x14ac:dyDescent="0.25">
      <c r="A1057" s="35" t="str">
        <f>VLOOKUP(B1057,ResCat!$A$2:$B$269,2,FALSE)</f>
        <v>PPOIFP</v>
      </c>
      <c r="B1057" s="68" t="str">
        <f>IF(ISNA(VLOOKUP(C1057,COA!$A$2:$B$340,2,FALSE)),"XXX",VLOOKUP(C1057,COA!$A$2:$B$340,2,FALSE))</f>
        <v>V54</v>
      </c>
      <c r="C1057" s="149" t="str">
        <f t="shared" si="34"/>
        <v>0003-1001-0022</v>
      </c>
      <c r="D1057" s="134" t="s">
        <v>463</v>
      </c>
      <c r="E1057" s="134" t="s">
        <v>417</v>
      </c>
      <c r="F1057" s="134" t="s">
        <v>460</v>
      </c>
      <c r="G1057" s="134" t="s">
        <v>328</v>
      </c>
      <c r="H1057" s="134" t="s">
        <v>1023</v>
      </c>
      <c r="I1057" s="134" t="s">
        <v>3</v>
      </c>
      <c r="J1057" s="135">
        <v>92635.730000000025</v>
      </c>
      <c r="K1057" s="135">
        <v>19501.37999999999</v>
      </c>
      <c r="L1057" s="135">
        <v>15512.879999999997</v>
      </c>
      <c r="M1057" s="141" t="str">
        <f t="shared" si="33"/>
        <v>201704</v>
      </c>
    </row>
    <row r="1058" spans="1:13" x14ac:dyDescent="0.25">
      <c r="A1058" s="35" t="str">
        <f>VLOOKUP(B1058,ResCat!$A$2:$B$269,2,FALSE)</f>
        <v>PPOIFP</v>
      </c>
      <c r="B1058" s="68" t="str">
        <f>IF(ISNA(VLOOKUP(C1058,COA!$A$2:$B$340,2,FALSE)),"XXX",VLOOKUP(C1058,COA!$A$2:$B$340,2,FALSE))</f>
        <v>V54</v>
      </c>
      <c r="C1058" s="149" t="str">
        <f t="shared" si="34"/>
        <v>0003-1001-0022</v>
      </c>
      <c r="D1058" s="134" t="s">
        <v>463</v>
      </c>
      <c r="E1058" s="134" t="s">
        <v>417</v>
      </c>
      <c r="F1058" s="134" t="s">
        <v>460</v>
      </c>
      <c r="G1058" s="134" t="s">
        <v>328</v>
      </c>
      <c r="H1058" s="134" t="s">
        <v>1023</v>
      </c>
      <c r="I1058" s="134" t="s">
        <v>368</v>
      </c>
      <c r="J1058" s="135">
        <v>13397</v>
      </c>
      <c r="K1058" s="135">
        <v>1532</v>
      </c>
      <c r="L1058" s="135">
        <v>1381.2</v>
      </c>
      <c r="M1058" s="141" t="str">
        <f t="shared" si="33"/>
        <v>201704</v>
      </c>
    </row>
    <row r="1059" spans="1:13" x14ac:dyDescent="0.25">
      <c r="A1059" s="35" t="str">
        <f>VLOOKUP(B1059,ResCat!$A$2:$B$269,2,FALSE)</f>
        <v>PPOIFP</v>
      </c>
      <c r="B1059" s="68" t="str">
        <f>IF(ISNA(VLOOKUP(C1059,COA!$A$2:$B$340,2,FALSE)),"XXX",VLOOKUP(C1059,COA!$A$2:$B$340,2,FALSE))</f>
        <v>V54</v>
      </c>
      <c r="C1059" s="149" t="str">
        <f t="shared" si="34"/>
        <v>0003-1001-0022</v>
      </c>
      <c r="D1059" s="134" t="s">
        <v>463</v>
      </c>
      <c r="E1059" s="134" t="s">
        <v>417</v>
      </c>
      <c r="F1059" s="134" t="s">
        <v>460</v>
      </c>
      <c r="G1059" s="134" t="s">
        <v>328</v>
      </c>
      <c r="H1059" s="134" t="s">
        <v>1023</v>
      </c>
      <c r="I1059" s="134" t="s">
        <v>0</v>
      </c>
      <c r="J1059" s="135">
        <v>1012865.0399999997</v>
      </c>
      <c r="K1059" s="135">
        <v>47506.70999999997</v>
      </c>
      <c r="L1059" s="135">
        <v>43025.280000000035</v>
      </c>
      <c r="M1059" s="141" t="str">
        <f t="shared" si="33"/>
        <v>201704</v>
      </c>
    </row>
    <row r="1060" spans="1:13" x14ac:dyDescent="0.25">
      <c r="A1060" s="35" t="str">
        <f>VLOOKUP(B1060,ResCat!$A$2:$B$269,2,FALSE)</f>
        <v>PPOIFP</v>
      </c>
      <c r="B1060" s="68" t="str">
        <f>IF(ISNA(VLOOKUP(C1060,COA!$A$2:$B$340,2,FALSE)),"XXX",VLOOKUP(C1060,COA!$A$2:$B$340,2,FALSE))</f>
        <v>V54</v>
      </c>
      <c r="C1060" s="149" t="str">
        <f t="shared" si="34"/>
        <v>0003-1001-0022</v>
      </c>
      <c r="D1060" s="134" t="s">
        <v>463</v>
      </c>
      <c r="E1060" s="134" t="s">
        <v>417</v>
      </c>
      <c r="F1060" s="134" t="s">
        <v>460</v>
      </c>
      <c r="G1060" s="134" t="s">
        <v>328</v>
      </c>
      <c r="H1060" s="134" t="s">
        <v>1023</v>
      </c>
      <c r="I1060" s="134" t="s">
        <v>336</v>
      </c>
      <c r="J1060" s="135">
        <v>16386.32</v>
      </c>
      <c r="K1060" s="135">
        <v>1094.01</v>
      </c>
      <c r="L1060" s="135">
        <v>1172.74</v>
      </c>
      <c r="M1060" s="141" t="str">
        <f t="shared" si="33"/>
        <v>201704</v>
      </c>
    </row>
    <row r="1061" spans="1:13" x14ac:dyDescent="0.25">
      <c r="A1061" s="35" t="str">
        <f>VLOOKUP(B1061,ResCat!$A$2:$B$269,2,FALSE)</f>
        <v>PPOIFP</v>
      </c>
      <c r="B1061" s="68" t="str">
        <f>IF(ISNA(VLOOKUP(C1061,COA!$A$2:$B$340,2,FALSE)),"XXX",VLOOKUP(C1061,COA!$A$2:$B$340,2,FALSE))</f>
        <v>V54</v>
      </c>
      <c r="C1061" s="149" t="str">
        <f t="shared" si="34"/>
        <v>0003-1001-0022</v>
      </c>
      <c r="D1061" s="134" t="s">
        <v>463</v>
      </c>
      <c r="E1061" s="134" t="s">
        <v>417</v>
      </c>
      <c r="F1061" s="134" t="s">
        <v>460</v>
      </c>
      <c r="G1061" s="134" t="s">
        <v>328</v>
      </c>
      <c r="H1061" s="134" t="s">
        <v>1023</v>
      </c>
      <c r="I1061" s="134" t="s">
        <v>2</v>
      </c>
      <c r="J1061" s="135">
        <v>300918.8</v>
      </c>
      <c r="K1061" s="135">
        <v>91353.109999999855</v>
      </c>
      <c r="L1061" s="135">
        <v>62444.520000000077</v>
      </c>
      <c r="M1061" s="141" t="str">
        <f t="shared" si="33"/>
        <v>201704</v>
      </c>
    </row>
    <row r="1062" spans="1:13" x14ac:dyDescent="0.25">
      <c r="A1062" s="35" t="str">
        <f>VLOOKUP(B1062,ResCat!$A$2:$B$269,2,FALSE)</f>
        <v>PPOIFP</v>
      </c>
      <c r="B1062" s="68" t="str">
        <f>IF(ISNA(VLOOKUP(C1062,COA!$A$2:$B$340,2,FALSE)),"XXX",VLOOKUP(C1062,COA!$A$2:$B$340,2,FALSE))</f>
        <v>V54</v>
      </c>
      <c r="C1062" s="149" t="str">
        <f t="shared" si="34"/>
        <v>0003-1001-0022</v>
      </c>
      <c r="D1062" s="134" t="s">
        <v>463</v>
      </c>
      <c r="E1062" s="134" t="s">
        <v>417</v>
      </c>
      <c r="F1062" s="134" t="s">
        <v>460</v>
      </c>
      <c r="G1062" s="134" t="s">
        <v>328</v>
      </c>
      <c r="H1062" s="134" t="s">
        <v>1023</v>
      </c>
      <c r="I1062" s="134" t="s">
        <v>343</v>
      </c>
      <c r="J1062" s="135">
        <v>213.48000000000002</v>
      </c>
      <c r="K1062" s="135">
        <v>356.93</v>
      </c>
      <c r="L1062" s="135">
        <v>170.07</v>
      </c>
      <c r="M1062" s="141" t="str">
        <f t="shared" si="33"/>
        <v>201704</v>
      </c>
    </row>
    <row r="1063" spans="1:13" x14ac:dyDescent="0.25">
      <c r="A1063" s="35" t="str">
        <f>VLOOKUP(B1063,ResCat!$A$2:$B$269,2,FALSE)</f>
        <v>PPOIFP</v>
      </c>
      <c r="B1063" s="68" t="str">
        <f>IF(ISNA(VLOOKUP(C1063,COA!$A$2:$B$340,2,FALSE)),"XXX",VLOOKUP(C1063,COA!$A$2:$B$340,2,FALSE))</f>
        <v>V54</v>
      </c>
      <c r="C1063" s="149" t="str">
        <f t="shared" si="34"/>
        <v>0003-1001-0022</v>
      </c>
      <c r="D1063" s="134" t="s">
        <v>463</v>
      </c>
      <c r="E1063" s="134" t="s">
        <v>417</v>
      </c>
      <c r="F1063" s="134" t="s">
        <v>460</v>
      </c>
      <c r="G1063" s="134" t="s">
        <v>328</v>
      </c>
      <c r="H1063" s="134" t="s">
        <v>1023</v>
      </c>
      <c r="I1063" s="134" t="s">
        <v>1</v>
      </c>
      <c r="J1063" s="135">
        <v>243556.51999999996</v>
      </c>
      <c r="K1063" s="135">
        <v>94276.030000000013</v>
      </c>
      <c r="L1063" s="135">
        <v>95536.590000000011</v>
      </c>
      <c r="M1063" s="141" t="str">
        <f t="shared" si="33"/>
        <v>201704</v>
      </c>
    </row>
    <row r="1064" spans="1:13" x14ac:dyDescent="0.25">
      <c r="A1064" s="35" t="str">
        <f>VLOOKUP(B1064,ResCat!$A$2:$B$269,2,FALSE)</f>
        <v>PPOIFP</v>
      </c>
      <c r="B1064" s="68" t="str">
        <f>IF(ISNA(VLOOKUP(C1064,COA!$A$2:$B$340,2,FALSE)),"XXX",VLOOKUP(C1064,COA!$A$2:$B$340,2,FALSE))</f>
        <v>V54</v>
      </c>
      <c r="C1064" s="149" t="str">
        <f t="shared" si="34"/>
        <v>0003-1001-0022</v>
      </c>
      <c r="D1064" s="134" t="s">
        <v>463</v>
      </c>
      <c r="E1064" s="134" t="s">
        <v>417</v>
      </c>
      <c r="F1064" s="134" t="s">
        <v>460</v>
      </c>
      <c r="G1064" s="134" t="s">
        <v>330</v>
      </c>
      <c r="H1064" s="134" t="s">
        <v>1023</v>
      </c>
      <c r="I1064" s="134" t="s">
        <v>3</v>
      </c>
      <c r="J1064" s="135">
        <v>92040.62000000001</v>
      </c>
      <c r="K1064" s="135">
        <v>12583.929999999998</v>
      </c>
      <c r="L1064" s="135">
        <v>5849.7699999999977</v>
      </c>
      <c r="M1064" s="141" t="str">
        <f t="shared" si="33"/>
        <v>201705</v>
      </c>
    </row>
    <row r="1065" spans="1:13" x14ac:dyDescent="0.25">
      <c r="A1065" s="35" t="str">
        <f>VLOOKUP(B1065,ResCat!$A$2:$B$269,2,FALSE)</f>
        <v>PPOIFP</v>
      </c>
      <c r="B1065" s="68" t="str">
        <f>IF(ISNA(VLOOKUP(C1065,COA!$A$2:$B$340,2,FALSE)),"XXX",VLOOKUP(C1065,COA!$A$2:$B$340,2,FALSE))</f>
        <v>V54</v>
      </c>
      <c r="C1065" s="149" t="str">
        <f t="shared" si="34"/>
        <v>0003-1001-0022</v>
      </c>
      <c r="D1065" s="134" t="s">
        <v>463</v>
      </c>
      <c r="E1065" s="134" t="s">
        <v>417</v>
      </c>
      <c r="F1065" s="134" t="s">
        <v>460</v>
      </c>
      <c r="G1065" s="134" t="s">
        <v>330</v>
      </c>
      <c r="H1065" s="134" t="s">
        <v>1023</v>
      </c>
      <c r="I1065" s="134" t="s">
        <v>368</v>
      </c>
      <c r="J1065" s="135">
        <v>19487.599999999999</v>
      </c>
      <c r="K1065" s="135">
        <v>3281.3199999999997</v>
      </c>
      <c r="L1065" s="135">
        <v>2720.6600000000008</v>
      </c>
      <c r="M1065" s="141" t="str">
        <f t="shared" si="33"/>
        <v>201705</v>
      </c>
    </row>
    <row r="1066" spans="1:13" x14ac:dyDescent="0.25">
      <c r="A1066" s="35" t="str">
        <f>VLOOKUP(B1066,ResCat!$A$2:$B$269,2,FALSE)</f>
        <v>PPOIFP</v>
      </c>
      <c r="B1066" s="68" t="str">
        <f>IF(ISNA(VLOOKUP(C1066,COA!$A$2:$B$340,2,FALSE)),"XXX",VLOOKUP(C1066,COA!$A$2:$B$340,2,FALSE))</f>
        <v>V54</v>
      </c>
      <c r="C1066" s="149" t="str">
        <f t="shared" si="34"/>
        <v>0003-1001-0022</v>
      </c>
      <c r="D1066" s="134" t="s">
        <v>463</v>
      </c>
      <c r="E1066" s="134" t="s">
        <v>417</v>
      </c>
      <c r="F1066" s="134" t="s">
        <v>460</v>
      </c>
      <c r="G1066" s="134" t="s">
        <v>330</v>
      </c>
      <c r="H1066" s="134" t="s">
        <v>1023</v>
      </c>
      <c r="I1066" s="134" t="s">
        <v>0</v>
      </c>
      <c r="J1066" s="135">
        <v>931932.70999999985</v>
      </c>
      <c r="K1066" s="135">
        <v>571900.68999999983</v>
      </c>
      <c r="L1066" s="135">
        <v>554194.73999999848</v>
      </c>
      <c r="M1066" s="141" t="str">
        <f t="shared" si="33"/>
        <v>201705</v>
      </c>
    </row>
    <row r="1067" spans="1:13" x14ac:dyDescent="0.25">
      <c r="A1067" s="35" t="str">
        <f>VLOOKUP(B1067,ResCat!$A$2:$B$269,2,FALSE)</f>
        <v>PPOIFP</v>
      </c>
      <c r="B1067" s="68" t="str">
        <f>IF(ISNA(VLOOKUP(C1067,COA!$A$2:$B$340,2,FALSE)),"XXX",VLOOKUP(C1067,COA!$A$2:$B$340,2,FALSE))</f>
        <v>V54</v>
      </c>
      <c r="C1067" s="149" t="str">
        <f t="shared" si="34"/>
        <v>0003-1001-0022</v>
      </c>
      <c r="D1067" s="134" t="s">
        <v>463</v>
      </c>
      <c r="E1067" s="134" t="s">
        <v>417</v>
      </c>
      <c r="F1067" s="134" t="s">
        <v>460</v>
      </c>
      <c r="G1067" s="134" t="s">
        <v>330</v>
      </c>
      <c r="H1067" s="134" t="s">
        <v>1023</v>
      </c>
      <c r="I1067" s="134" t="s">
        <v>336</v>
      </c>
      <c r="J1067" s="135">
        <v>6753.8100000000022</v>
      </c>
      <c r="K1067" s="135">
        <v>2396.8399999999997</v>
      </c>
      <c r="L1067" s="135">
        <v>2207.9699999999998</v>
      </c>
      <c r="M1067" s="141" t="str">
        <f t="shared" si="33"/>
        <v>201705</v>
      </c>
    </row>
    <row r="1068" spans="1:13" x14ac:dyDescent="0.25">
      <c r="A1068" s="35" t="str">
        <f>VLOOKUP(B1068,ResCat!$A$2:$B$269,2,FALSE)</f>
        <v>PPOIFP</v>
      </c>
      <c r="B1068" s="68" t="str">
        <f>IF(ISNA(VLOOKUP(C1068,COA!$A$2:$B$340,2,FALSE)),"XXX",VLOOKUP(C1068,COA!$A$2:$B$340,2,FALSE))</f>
        <v>V54</v>
      </c>
      <c r="C1068" s="149" t="str">
        <f t="shared" si="34"/>
        <v>0003-1001-0022</v>
      </c>
      <c r="D1068" s="134" t="s">
        <v>463</v>
      </c>
      <c r="E1068" s="134" t="s">
        <v>417</v>
      </c>
      <c r="F1068" s="134" t="s">
        <v>460</v>
      </c>
      <c r="G1068" s="134" t="s">
        <v>330</v>
      </c>
      <c r="H1068" s="134" t="s">
        <v>1023</v>
      </c>
      <c r="I1068" s="134" t="s">
        <v>2</v>
      </c>
      <c r="J1068" s="135">
        <v>342274.68</v>
      </c>
      <c r="K1068" s="135">
        <v>140156.98000000115</v>
      </c>
      <c r="L1068" s="135">
        <v>102567.13999999997</v>
      </c>
      <c r="M1068" s="141" t="str">
        <f t="shared" si="33"/>
        <v>201705</v>
      </c>
    </row>
    <row r="1069" spans="1:13" x14ac:dyDescent="0.25">
      <c r="A1069" s="35" t="str">
        <f>VLOOKUP(B1069,ResCat!$A$2:$B$269,2,FALSE)</f>
        <v>PPOIFP</v>
      </c>
      <c r="B1069" s="68" t="str">
        <f>IF(ISNA(VLOOKUP(C1069,COA!$A$2:$B$340,2,FALSE)),"XXX",VLOOKUP(C1069,COA!$A$2:$B$340,2,FALSE))</f>
        <v>V54</v>
      </c>
      <c r="C1069" s="149" t="str">
        <f t="shared" si="34"/>
        <v>0003-1001-0022</v>
      </c>
      <c r="D1069" s="134" t="s">
        <v>463</v>
      </c>
      <c r="E1069" s="134" t="s">
        <v>417</v>
      </c>
      <c r="F1069" s="134" t="s">
        <v>460</v>
      </c>
      <c r="G1069" s="134" t="s">
        <v>330</v>
      </c>
      <c r="H1069" s="134" t="s">
        <v>1023</v>
      </c>
      <c r="I1069" s="134" t="s">
        <v>343</v>
      </c>
      <c r="J1069" s="135">
        <v>96.179999999999993</v>
      </c>
      <c r="K1069" s="135">
        <v>96.179999999999993</v>
      </c>
      <c r="L1069" s="135">
        <v>68.989999999999995</v>
      </c>
      <c r="M1069" s="141" t="str">
        <f t="shared" si="33"/>
        <v>201705</v>
      </c>
    </row>
    <row r="1070" spans="1:13" x14ac:dyDescent="0.25">
      <c r="A1070" s="35" t="str">
        <f>VLOOKUP(B1070,ResCat!$A$2:$B$269,2,FALSE)</f>
        <v>PPOIFP</v>
      </c>
      <c r="B1070" s="68" t="str">
        <f>IF(ISNA(VLOOKUP(C1070,COA!$A$2:$B$340,2,FALSE)),"XXX",VLOOKUP(C1070,COA!$A$2:$B$340,2,FALSE))</f>
        <v>V54</v>
      </c>
      <c r="C1070" s="149" t="str">
        <f t="shared" si="34"/>
        <v>0003-1001-0022</v>
      </c>
      <c r="D1070" s="134" t="s">
        <v>463</v>
      </c>
      <c r="E1070" s="134" t="s">
        <v>417</v>
      </c>
      <c r="F1070" s="134" t="s">
        <v>460</v>
      </c>
      <c r="G1070" s="134" t="s">
        <v>330</v>
      </c>
      <c r="H1070" s="134" t="s">
        <v>1023</v>
      </c>
      <c r="I1070" s="134" t="s">
        <v>1</v>
      </c>
      <c r="J1070" s="135">
        <v>208278.3900000001</v>
      </c>
      <c r="K1070" s="135">
        <v>83362.300000000076</v>
      </c>
      <c r="L1070" s="135">
        <v>81964.330000000147</v>
      </c>
      <c r="M1070" s="141" t="str">
        <f t="shared" si="33"/>
        <v>201705</v>
      </c>
    </row>
    <row r="1071" spans="1:13" x14ac:dyDescent="0.25">
      <c r="A1071" s="35" t="str">
        <f>VLOOKUP(B1071,ResCat!$A$2:$B$269,2,FALSE)</f>
        <v>PPOIFP</v>
      </c>
      <c r="B1071" s="68" t="str">
        <f>IF(ISNA(VLOOKUP(C1071,COA!$A$2:$B$340,2,FALSE)),"XXX",VLOOKUP(C1071,COA!$A$2:$B$340,2,FALSE))</f>
        <v>V54</v>
      </c>
      <c r="C1071" s="149" t="str">
        <f t="shared" si="34"/>
        <v>0003-1001-0022</v>
      </c>
      <c r="D1071" s="134" t="s">
        <v>463</v>
      </c>
      <c r="E1071" s="134" t="s">
        <v>417</v>
      </c>
      <c r="F1071" s="134" t="s">
        <v>460</v>
      </c>
      <c r="G1071" s="134" t="s">
        <v>332</v>
      </c>
      <c r="H1071" s="134" t="s">
        <v>1023</v>
      </c>
      <c r="I1071" s="134" t="s">
        <v>3</v>
      </c>
      <c r="J1071" s="135">
        <v>110097.05000000005</v>
      </c>
      <c r="K1071" s="135">
        <v>29451.730000000032</v>
      </c>
      <c r="L1071" s="135">
        <v>23087.07</v>
      </c>
      <c r="M1071" s="141" t="str">
        <f t="shared" si="33"/>
        <v>201706</v>
      </c>
    </row>
    <row r="1072" spans="1:13" x14ac:dyDescent="0.25">
      <c r="A1072" s="35" t="str">
        <f>VLOOKUP(B1072,ResCat!$A$2:$B$269,2,FALSE)</f>
        <v>PPOIFP</v>
      </c>
      <c r="B1072" s="68" t="str">
        <f>IF(ISNA(VLOOKUP(C1072,COA!$A$2:$B$340,2,FALSE)),"XXX",VLOOKUP(C1072,COA!$A$2:$B$340,2,FALSE))</f>
        <v>V54</v>
      </c>
      <c r="C1072" s="149" t="str">
        <f t="shared" si="34"/>
        <v>0003-1001-0022</v>
      </c>
      <c r="D1072" s="134" t="s">
        <v>463</v>
      </c>
      <c r="E1072" s="134" t="s">
        <v>417</v>
      </c>
      <c r="F1072" s="134" t="s">
        <v>460</v>
      </c>
      <c r="G1072" s="134" t="s">
        <v>332</v>
      </c>
      <c r="H1072" s="134" t="s">
        <v>1023</v>
      </c>
      <c r="I1072" s="134" t="s">
        <v>368</v>
      </c>
      <c r="J1072" s="135">
        <v>40972.49</v>
      </c>
      <c r="K1072" s="135">
        <v>4973</v>
      </c>
      <c r="L1072" s="135">
        <v>4345</v>
      </c>
      <c r="M1072" s="141" t="str">
        <f t="shared" si="33"/>
        <v>201706</v>
      </c>
    </row>
    <row r="1073" spans="1:13" x14ac:dyDescent="0.25">
      <c r="A1073" s="35" t="str">
        <f>VLOOKUP(B1073,ResCat!$A$2:$B$269,2,FALSE)</f>
        <v>PPOIFP</v>
      </c>
      <c r="B1073" s="68" t="str">
        <f>IF(ISNA(VLOOKUP(C1073,COA!$A$2:$B$340,2,FALSE)),"XXX",VLOOKUP(C1073,COA!$A$2:$B$340,2,FALSE))</f>
        <v>V54</v>
      </c>
      <c r="C1073" s="149" t="str">
        <f t="shared" si="34"/>
        <v>0003-1001-0022</v>
      </c>
      <c r="D1073" s="134" t="s">
        <v>463</v>
      </c>
      <c r="E1073" s="134" t="s">
        <v>417</v>
      </c>
      <c r="F1073" s="134" t="s">
        <v>460</v>
      </c>
      <c r="G1073" s="134" t="s">
        <v>332</v>
      </c>
      <c r="H1073" s="134" t="s">
        <v>1023</v>
      </c>
      <c r="I1073" s="134" t="s">
        <v>0</v>
      </c>
      <c r="J1073" s="135">
        <v>2088388.81</v>
      </c>
      <c r="K1073" s="135">
        <v>508459.36999999988</v>
      </c>
      <c r="L1073" s="135">
        <v>490236.86999999994</v>
      </c>
      <c r="M1073" s="141" t="str">
        <f t="shared" si="33"/>
        <v>201706</v>
      </c>
    </row>
    <row r="1074" spans="1:13" x14ac:dyDescent="0.25">
      <c r="A1074" s="35" t="str">
        <f>VLOOKUP(B1074,ResCat!$A$2:$B$269,2,FALSE)</f>
        <v>PPOIFP</v>
      </c>
      <c r="B1074" s="68" t="str">
        <f>IF(ISNA(VLOOKUP(C1074,COA!$A$2:$B$340,2,FALSE)),"XXX",VLOOKUP(C1074,COA!$A$2:$B$340,2,FALSE))</f>
        <v>V54</v>
      </c>
      <c r="C1074" s="149" t="str">
        <f t="shared" si="34"/>
        <v>0003-1001-0022</v>
      </c>
      <c r="D1074" s="134" t="s">
        <v>463</v>
      </c>
      <c r="E1074" s="134" t="s">
        <v>417</v>
      </c>
      <c r="F1074" s="134" t="s">
        <v>460</v>
      </c>
      <c r="G1074" s="134" t="s">
        <v>332</v>
      </c>
      <c r="H1074" s="134" t="s">
        <v>1023</v>
      </c>
      <c r="I1074" s="134" t="s">
        <v>336</v>
      </c>
      <c r="J1074" s="135">
        <v>-11594.06</v>
      </c>
      <c r="K1074" s="135">
        <v>-470.17999999999995</v>
      </c>
      <c r="L1074" s="135">
        <v>-519.7399999999999</v>
      </c>
      <c r="M1074" s="141" t="str">
        <f t="shared" si="33"/>
        <v>201706</v>
      </c>
    </row>
    <row r="1075" spans="1:13" x14ac:dyDescent="0.25">
      <c r="A1075" s="35" t="str">
        <f>VLOOKUP(B1075,ResCat!$A$2:$B$269,2,FALSE)</f>
        <v>PPOIFP</v>
      </c>
      <c r="B1075" s="68" t="str">
        <f>IF(ISNA(VLOOKUP(C1075,COA!$A$2:$B$340,2,FALSE)),"XXX",VLOOKUP(C1075,COA!$A$2:$B$340,2,FALSE))</f>
        <v>V54</v>
      </c>
      <c r="C1075" s="149" t="str">
        <f t="shared" si="34"/>
        <v>0003-1001-0022</v>
      </c>
      <c r="D1075" s="134" t="s">
        <v>463</v>
      </c>
      <c r="E1075" s="134" t="s">
        <v>417</v>
      </c>
      <c r="F1075" s="134" t="s">
        <v>460</v>
      </c>
      <c r="G1075" s="134" t="s">
        <v>332</v>
      </c>
      <c r="H1075" s="134" t="s">
        <v>1023</v>
      </c>
      <c r="I1075" s="134" t="s">
        <v>2</v>
      </c>
      <c r="J1075" s="135">
        <v>438418.66000000009</v>
      </c>
      <c r="K1075" s="135">
        <v>182454.49000000025</v>
      </c>
      <c r="L1075" s="135">
        <v>142100.77000000054</v>
      </c>
      <c r="M1075" s="141" t="str">
        <f t="shared" si="33"/>
        <v>201706</v>
      </c>
    </row>
    <row r="1076" spans="1:13" x14ac:dyDescent="0.25">
      <c r="A1076" s="35" t="str">
        <f>VLOOKUP(B1076,ResCat!$A$2:$B$269,2,FALSE)</f>
        <v>PPOIFP</v>
      </c>
      <c r="B1076" s="68" t="str">
        <f>IF(ISNA(VLOOKUP(C1076,COA!$A$2:$B$340,2,FALSE)),"XXX",VLOOKUP(C1076,COA!$A$2:$B$340,2,FALSE))</f>
        <v>V54</v>
      </c>
      <c r="C1076" s="149" t="str">
        <f t="shared" si="34"/>
        <v>0003-1001-0022</v>
      </c>
      <c r="D1076" s="134" t="s">
        <v>463</v>
      </c>
      <c r="E1076" s="134" t="s">
        <v>417</v>
      </c>
      <c r="F1076" s="134" t="s">
        <v>460</v>
      </c>
      <c r="G1076" s="134" t="s">
        <v>332</v>
      </c>
      <c r="H1076" s="134" t="s">
        <v>1023</v>
      </c>
      <c r="I1076" s="134" t="s">
        <v>343</v>
      </c>
      <c r="J1076" s="135">
        <v>-960.16999999999985</v>
      </c>
      <c r="K1076" s="135">
        <v>-153.03</v>
      </c>
      <c r="L1076" s="135">
        <v>-193.03</v>
      </c>
      <c r="M1076" s="141" t="str">
        <f t="shared" si="33"/>
        <v>201706</v>
      </c>
    </row>
    <row r="1077" spans="1:13" x14ac:dyDescent="0.25">
      <c r="A1077" s="35" t="str">
        <f>VLOOKUP(B1077,ResCat!$A$2:$B$269,2,FALSE)</f>
        <v>PPOIFP</v>
      </c>
      <c r="B1077" s="68" t="str">
        <f>IF(ISNA(VLOOKUP(C1077,COA!$A$2:$B$340,2,FALSE)),"XXX",VLOOKUP(C1077,COA!$A$2:$B$340,2,FALSE))</f>
        <v>V54</v>
      </c>
      <c r="C1077" s="149" t="str">
        <f t="shared" si="34"/>
        <v>0003-1001-0022</v>
      </c>
      <c r="D1077" s="134" t="s">
        <v>463</v>
      </c>
      <c r="E1077" s="134" t="s">
        <v>417</v>
      </c>
      <c r="F1077" s="134" t="s">
        <v>460</v>
      </c>
      <c r="G1077" s="134" t="s">
        <v>332</v>
      </c>
      <c r="H1077" s="134" t="s">
        <v>1023</v>
      </c>
      <c r="I1077" s="134" t="s">
        <v>1</v>
      </c>
      <c r="J1077" s="135">
        <v>475860.7899999998</v>
      </c>
      <c r="K1077" s="135">
        <v>148525.05000000002</v>
      </c>
      <c r="L1077" s="135">
        <v>144940.41</v>
      </c>
      <c r="M1077" s="141" t="str">
        <f t="shared" si="33"/>
        <v>201706</v>
      </c>
    </row>
    <row r="1078" spans="1:13" x14ac:dyDescent="0.25">
      <c r="A1078" s="35" t="str">
        <f>VLOOKUP(B1078,ResCat!$A$2:$B$269,2,FALSE)</f>
        <v>PPOIFP</v>
      </c>
      <c r="B1078" s="68" t="str">
        <f>IF(ISNA(VLOOKUP(C1078,COA!$A$2:$B$340,2,FALSE)),"XXX",VLOOKUP(C1078,COA!$A$2:$B$340,2,FALSE))</f>
        <v>V54</v>
      </c>
      <c r="C1078" s="149" t="str">
        <f t="shared" si="34"/>
        <v>0003-1001-0022</v>
      </c>
      <c r="D1078" s="134" t="s">
        <v>463</v>
      </c>
      <c r="E1078" s="134" t="s">
        <v>417</v>
      </c>
      <c r="F1078" s="134" t="s">
        <v>460</v>
      </c>
      <c r="G1078" s="134" t="s">
        <v>335</v>
      </c>
      <c r="H1078" s="134" t="s">
        <v>1023</v>
      </c>
      <c r="I1078" s="134" t="s">
        <v>3</v>
      </c>
      <c r="J1078" s="135">
        <v>154080.41000000006</v>
      </c>
      <c r="K1078" s="135">
        <v>48599.879999999968</v>
      </c>
      <c r="L1078" s="135">
        <v>35971.680000000029</v>
      </c>
      <c r="M1078" s="141" t="str">
        <f t="shared" si="33"/>
        <v>201707</v>
      </c>
    </row>
    <row r="1079" spans="1:13" x14ac:dyDescent="0.25">
      <c r="A1079" s="35" t="str">
        <f>VLOOKUP(B1079,ResCat!$A$2:$B$269,2,FALSE)</f>
        <v>PPOIFP</v>
      </c>
      <c r="B1079" s="68" t="str">
        <f>IF(ISNA(VLOOKUP(C1079,COA!$A$2:$B$340,2,FALSE)),"XXX",VLOOKUP(C1079,COA!$A$2:$B$340,2,FALSE))</f>
        <v>V54</v>
      </c>
      <c r="C1079" s="149" t="str">
        <f t="shared" si="34"/>
        <v>0003-1001-0022</v>
      </c>
      <c r="D1079" s="134" t="s">
        <v>463</v>
      </c>
      <c r="E1079" s="134" t="s">
        <v>417</v>
      </c>
      <c r="F1079" s="134" t="s">
        <v>460</v>
      </c>
      <c r="G1079" s="134" t="s">
        <v>335</v>
      </c>
      <c r="H1079" s="134" t="s">
        <v>1023</v>
      </c>
      <c r="I1079" s="134" t="s">
        <v>368</v>
      </c>
      <c r="J1079" s="135">
        <v>41619.660000000003</v>
      </c>
      <c r="K1079" s="135">
        <v>7186</v>
      </c>
      <c r="L1079" s="135">
        <v>5674.300000000002</v>
      </c>
      <c r="M1079" s="141" t="str">
        <f t="shared" si="33"/>
        <v>201707</v>
      </c>
    </row>
    <row r="1080" spans="1:13" x14ac:dyDescent="0.25">
      <c r="A1080" s="35" t="str">
        <f>VLOOKUP(B1080,ResCat!$A$2:$B$269,2,FALSE)</f>
        <v>PPOIFP</v>
      </c>
      <c r="B1080" s="68" t="str">
        <f>IF(ISNA(VLOOKUP(C1080,COA!$A$2:$B$340,2,FALSE)),"XXX",VLOOKUP(C1080,COA!$A$2:$B$340,2,FALSE))</f>
        <v>V54</v>
      </c>
      <c r="C1080" s="149" t="str">
        <f t="shared" si="34"/>
        <v>0003-1001-0022</v>
      </c>
      <c r="D1080" s="134" t="s">
        <v>463</v>
      </c>
      <c r="E1080" s="134" t="s">
        <v>417</v>
      </c>
      <c r="F1080" s="134" t="s">
        <v>460</v>
      </c>
      <c r="G1080" s="134" t="s">
        <v>335</v>
      </c>
      <c r="H1080" s="134" t="s">
        <v>1023</v>
      </c>
      <c r="I1080" s="134" t="s">
        <v>0</v>
      </c>
      <c r="J1080" s="135">
        <v>1323490.1400000029</v>
      </c>
      <c r="K1080" s="135">
        <v>577741.73000000033</v>
      </c>
      <c r="L1080" s="135">
        <v>554876.80000000133</v>
      </c>
      <c r="M1080" s="141" t="str">
        <f t="shared" si="33"/>
        <v>201707</v>
      </c>
    </row>
    <row r="1081" spans="1:13" x14ac:dyDescent="0.25">
      <c r="A1081" s="35" t="str">
        <f>VLOOKUP(B1081,ResCat!$A$2:$B$269,2,FALSE)</f>
        <v>PPOIFP</v>
      </c>
      <c r="B1081" s="68" t="str">
        <f>IF(ISNA(VLOOKUP(C1081,COA!$A$2:$B$340,2,FALSE)),"XXX",VLOOKUP(C1081,COA!$A$2:$B$340,2,FALSE))</f>
        <v>V54</v>
      </c>
      <c r="C1081" s="149" t="str">
        <f t="shared" si="34"/>
        <v>0003-1001-0022</v>
      </c>
      <c r="D1081" s="134" t="s">
        <v>463</v>
      </c>
      <c r="E1081" s="134" t="s">
        <v>417</v>
      </c>
      <c r="F1081" s="134" t="s">
        <v>460</v>
      </c>
      <c r="G1081" s="134" t="s">
        <v>335</v>
      </c>
      <c r="H1081" s="134" t="s">
        <v>1023</v>
      </c>
      <c r="I1081" s="134" t="s">
        <v>336</v>
      </c>
      <c r="J1081" s="135">
        <v>3310.12</v>
      </c>
      <c r="K1081" s="135">
        <v>752.97000000000014</v>
      </c>
      <c r="L1081" s="135">
        <v>693.18</v>
      </c>
      <c r="M1081" s="141" t="str">
        <f t="shared" si="33"/>
        <v>201707</v>
      </c>
    </row>
    <row r="1082" spans="1:13" x14ac:dyDescent="0.25">
      <c r="A1082" s="35" t="str">
        <f>VLOOKUP(B1082,ResCat!$A$2:$B$269,2,FALSE)</f>
        <v>PPOIFP</v>
      </c>
      <c r="B1082" s="68" t="str">
        <f>IF(ISNA(VLOOKUP(C1082,COA!$A$2:$B$340,2,FALSE)),"XXX",VLOOKUP(C1082,COA!$A$2:$B$340,2,FALSE))</f>
        <v>V54</v>
      </c>
      <c r="C1082" s="149" t="str">
        <f t="shared" si="34"/>
        <v>0003-1001-0022</v>
      </c>
      <c r="D1082" s="134" t="s">
        <v>463</v>
      </c>
      <c r="E1082" s="134" t="s">
        <v>417</v>
      </c>
      <c r="F1082" s="134" t="s">
        <v>460</v>
      </c>
      <c r="G1082" s="134" t="s">
        <v>335</v>
      </c>
      <c r="H1082" s="134" t="s">
        <v>1023</v>
      </c>
      <c r="I1082" s="134" t="s">
        <v>2</v>
      </c>
      <c r="J1082" s="135">
        <v>710651.39000000013</v>
      </c>
      <c r="K1082" s="135">
        <v>262286.92000000097</v>
      </c>
      <c r="L1082" s="135">
        <v>217550.03000000169</v>
      </c>
      <c r="M1082" s="141" t="str">
        <f t="shared" si="33"/>
        <v>201707</v>
      </c>
    </row>
    <row r="1083" spans="1:13" x14ac:dyDescent="0.25">
      <c r="A1083" s="35" t="str">
        <f>VLOOKUP(B1083,ResCat!$A$2:$B$269,2,FALSE)</f>
        <v>PPOIFP</v>
      </c>
      <c r="B1083" s="68" t="str">
        <f>IF(ISNA(VLOOKUP(C1083,COA!$A$2:$B$340,2,FALSE)),"XXX",VLOOKUP(C1083,COA!$A$2:$B$340,2,FALSE))</f>
        <v>V54</v>
      </c>
      <c r="C1083" s="149" t="str">
        <f t="shared" si="34"/>
        <v>0003-1001-0022</v>
      </c>
      <c r="D1083" s="134" t="s">
        <v>463</v>
      </c>
      <c r="E1083" s="134" t="s">
        <v>417</v>
      </c>
      <c r="F1083" s="134" t="s">
        <v>460</v>
      </c>
      <c r="G1083" s="134" t="s">
        <v>335</v>
      </c>
      <c r="H1083" s="134" t="s">
        <v>1023</v>
      </c>
      <c r="I1083" s="134" t="s">
        <v>343</v>
      </c>
      <c r="J1083" s="135">
        <v>1413.8</v>
      </c>
      <c r="K1083" s="135">
        <v>984.8</v>
      </c>
      <c r="L1083" s="135">
        <v>870.4</v>
      </c>
      <c r="M1083" s="141" t="str">
        <f t="shared" si="33"/>
        <v>201707</v>
      </c>
    </row>
    <row r="1084" spans="1:13" x14ac:dyDescent="0.25">
      <c r="A1084" s="35" t="str">
        <f>VLOOKUP(B1084,ResCat!$A$2:$B$269,2,FALSE)</f>
        <v>PPOIFP</v>
      </c>
      <c r="B1084" s="68" t="str">
        <f>IF(ISNA(VLOOKUP(C1084,COA!$A$2:$B$340,2,FALSE)),"XXX",VLOOKUP(C1084,COA!$A$2:$B$340,2,FALSE))</f>
        <v>V54</v>
      </c>
      <c r="C1084" s="149" t="str">
        <f t="shared" si="34"/>
        <v>0003-1001-0022</v>
      </c>
      <c r="D1084" s="134" t="s">
        <v>463</v>
      </c>
      <c r="E1084" s="134" t="s">
        <v>417</v>
      </c>
      <c r="F1084" s="134" t="s">
        <v>460</v>
      </c>
      <c r="G1084" s="134" t="s">
        <v>335</v>
      </c>
      <c r="H1084" s="134" t="s">
        <v>1023</v>
      </c>
      <c r="I1084" s="134" t="s">
        <v>1</v>
      </c>
      <c r="J1084" s="135">
        <v>647713.99000000046</v>
      </c>
      <c r="K1084" s="135">
        <v>164505.03000000003</v>
      </c>
      <c r="L1084" s="135">
        <v>169403.05999999988</v>
      </c>
      <c r="M1084" s="141" t="str">
        <f t="shared" si="33"/>
        <v>201707</v>
      </c>
    </row>
    <row r="1085" spans="1:13" x14ac:dyDescent="0.25">
      <c r="A1085" s="35" t="str">
        <f>VLOOKUP(B1085,ResCat!$A$2:$B$269,2,FALSE)</f>
        <v>PPOIFP</v>
      </c>
      <c r="B1085" s="68" t="str">
        <f>IF(ISNA(VLOOKUP(C1085,COA!$A$2:$B$340,2,FALSE)),"XXX",VLOOKUP(C1085,COA!$A$2:$B$340,2,FALSE))</f>
        <v>V54</v>
      </c>
      <c r="C1085" s="149" t="str">
        <f t="shared" si="34"/>
        <v>0003-1001-0022</v>
      </c>
      <c r="D1085" s="134" t="s">
        <v>463</v>
      </c>
      <c r="E1085" s="134" t="s">
        <v>417</v>
      </c>
      <c r="F1085" s="134" t="s">
        <v>460</v>
      </c>
      <c r="G1085" s="134" t="s">
        <v>4</v>
      </c>
      <c r="H1085" s="134" t="s">
        <v>1023</v>
      </c>
      <c r="I1085" s="134" t="s">
        <v>3</v>
      </c>
      <c r="J1085" s="135">
        <v>361749.89999999973</v>
      </c>
      <c r="K1085" s="135">
        <v>105430.29000000005</v>
      </c>
      <c r="L1085" s="135">
        <v>78793.740000000049</v>
      </c>
      <c r="M1085" s="141" t="str">
        <f t="shared" si="33"/>
        <v>201708</v>
      </c>
    </row>
    <row r="1086" spans="1:13" x14ac:dyDescent="0.25">
      <c r="A1086" s="35" t="str">
        <f>VLOOKUP(B1086,ResCat!$A$2:$B$269,2,FALSE)</f>
        <v>PPOIFP</v>
      </c>
      <c r="B1086" s="68" t="str">
        <f>IF(ISNA(VLOOKUP(C1086,COA!$A$2:$B$340,2,FALSE)),"XXX",VLOOKUP(C1086,COA!$A$2:$B$340,2,FALSE))</f>
        <v>V54</v>
      </c>
      <c r="C1086" s="149" t="str">
        <f t="shared" si="34"/>
        <v>0003-1001-0022</v>
      </c>
      <c r="D1086" s="134" t="s">
        <v>463</v>
      </c>
      <c r="E1086" s="134" t="s">
        <v>417</v>
      </c>
      <c r="F1086" s="134" t="s">
        <v>460</v>
      </c>
      <c r="G1086" s="134" t="s">
        <v>4</v>
      </c>
      <c r="H1086" s="134" t="s">
        <v>1023</v>
      </c>
      <c r="I1086" s="134" t="s">
        <v>368</v>
      </c>
      <c r="J1086" s="135">
        <v>47235</v>
      </c>
      <c r="K1086" s="135">
        <v>8046.3</v>
      </c>
      <c r="L1086" s="135">
        <v>6228.6000000000013</v>
      </c>
      <c r="M1086" s="141" t="str">
        <f t="shared" si="33"/>
        <v>201708</v>
      </c>
    </row>
    <row r="1087" spans="1:13" x14ac:dyDescent="0.25">
      <c r="A1087" s="35" t="str">
        <f>VLOOKUP(B1087,ResCat!$A$2:$B$269,2,FALSE)</f>
        <v>PPOIFP</v>
      </c>
      <c r="B1087" s="68" t="str">
        <f>IF(ISNA(VLOOKUP(C1087,COA!$A$2:$B$340,2,FALSE)),"XXX",VLOOKUP(C1087,COA!$A$2:$B$340,2,FALSE))</f>
        <v>V54</v>
      </c>
      <c r="C1087" s="149" t="str">
        <f t="shared" si="34"/>
        <v>0003-1001-0022</v>
      </c>
      <c r="D1087" s="134" t="s">
        <v>463</v>
      </c>
      <c r="E1087" s="134" t="s">
        <v>417</v>
      </c>
      <c r="F1087" s="134" t="s">
        <v>460</v>
      </c>
      <c r="G1087" s="134" t="s">
        <v>4</v>
      </c>
      <c r="H1087" s="134" t="s">
        <v>1023</v>
      </c>
      <c r="I1087" s="134" t="s">
        <v>0</v>
      </c>
      <c r="J1087" s="135">
        <v>2816203.2799999961</v>
      </c>
      <c r="K1087" s="135">
        <v>1136328.6300000004</v>
      </c>
      <c r="L1087" s="135">
        <v>1106480.5799999996</v>
      </c>
      <c r="M1087" s="141" t="str">
        <f t="shared" si="33"/>
        <v>201708</v>
      </c>
    </row>
    <row r="1088" spans="1:13" x14ac:dyDescent="0.25">
      <c r="A1088" s="35" t="str">
        <f>VLOOKUP(B1088,ResCat!$A$2:$B$269,2,FALSE)</f>
        <v>PPOIFP</v>
      </c>
      <c r="B1088" s="68" t="str">
        <f>IF(ISNA(VLOOKUP(C1088,COA!$A$2:$B$340,2,FALSE)),"XXX",VLOOKUP(C1088,COA!$A$2:$B$340,2,FALSE))</f>
        <v>V54</v>
      </c>
      <c r="C1088" s="149" t="str">
        <f t="shared" si="34"/>
        <v>0003-1001-0022</v>
      </c>
      <c r="D1088" s="134" t="s">
        <v>463</v>
      </c>
      <c r="E1088" s="134" t="s">
        <v>417</v>
      </c>
      <c r="F1088" s="134" t="s">
        <v>460</v>
      </c>
      <c r="G1088" s="134" t="s">
        <v>4</v>
      </c>
      <c r="H1088" s="134" t="s">
        <v>1023</v>
      </c>
      <c r="I1088" s="134" t="s">
        <v>336</v>
      </c>
      <c r="J1088" s="135">
        <v>16621.080000000002</v>
      </c>
      <c r="K1088" s="135">
        <v>203.1399999999999</v>
      </c>
      <c r="L1088" s="135">
        <v>-64.919999999999789</v>
      </c>
      <c r="M1088" s="141" t="str">
        <f t="shared" si="33"/>
        <v>201708</v>
      </c>
    </row>
    <row r="1089" spans="1:13" x14ac:dyDescent="0.25">
      <c r="A1089" s="35" t="str">
        <f>VLOOKUP(B1089,ResCat!$A$2:$B$269,2,FALSE)</f>
        <v>PPOIFP</v>
      </c>
      <c r="B1089" s="68" t="str">
        <f>IF(ISNA(VLOOKUP(C1089,COA!$A$2:$B$340,2,FALSE)),"XXX",VLOOKUP(C1089,COA!$A$2:$B$340,2,FALSE))</f>
        <v>V54</v>
      </c>
      <c r="C1089" s="149" t="str">
        <f t="shared" si="34"/>
        <v>0003-1001-0022</v>
      </c>
      <c r="D1089" s="134" t="s">
        <v>463</v>
      </c>
      <c r="E1089" s="134" t="s">
        <v>417</v>
      </c>
      <c r="F1089" s="134" t="s">
        <v>460</v>
      </c>
      <c r="G1089" s="134" t="s">
        <v>4</v>
      </c>
      <c r="H1089" s="134" t="s">
        <v>1023</v>
      </c>
      <c r="I1089" s="134" t="s">
        <v>2</v>
      </c>
      <c r="J1089" s="135">
        <v>1459435.7999999973</v>
      </c>
      <c r="K1089" s="135">
        <v>575142.58000000822</v>
      </c>
      <c r="L1089" s="135">
        <v>492317.40999999049</v>
      </c>
      <c r="M1089" s="141" t="str">
        <f t="shared" si="33"/>
        <v>201708</v>
      </c>
    </row>
    <row r="1090" spans="1:13" x14ac:dyDescent="0.25">
      <c r="A1090" s="35" t="str">
        <f>VLOOKUP(B1090,ResCat!$A$2:$B$269,2,FALSE)</f>
        <v>PPOIFP</v>
      </c>
      <c r="B1090" s="68" t="str">
        <f>IF(ISNA(VLOOKUP(C1090,COA!$A$2:$B$340,2,FALSE)),"XXX",VLOOKUP(C1090,COA!$A$2:$B$340,2,FALSE))</f>
        <v>V54</v>
      </c>
      <c r="C1090" s="149" t="str">
        <f t="shared" si="34"/>
        <v>0003-1001-0022</v>
      </c>
      <c r="D1090" s="134" t="s">
        <v>463</v>
      </c>
      <c r="E1090" s="134" t="s">
        <v>417</v>
      </c>
      <c r="F1090" s="134" t="s">
        <v>460</v>
      </c>
      <c r="G1090" s="134" t="s">
        <v>4</v>
      </c>
      <c r="H1090" s="134" t="s">
        <v>1023</v>
      </c>
      <c r="I1090" s="134" t="s">
        <v>343</v>
      </c>
      <c r="J1090" s="135">
        <v>2024.5000000000002</v>
      </c>
      <c r="K1090" s="135">
        <v>2078.09</v>
      </c>
      <c r="L1090" s="135">
        <v>81.259999999999991</v>
      </c>
      <c r="M1090" s="141" t="str">
        <f t="shared" si="33"/>
        <v>201708</v>
      </c>
    </row>
    <row r="1091" spans="1:13" x14ac:dyDescent="0.25">
      <c r="A1091" s="35" t="str">
        <f>VLOOKUP(B1091,ResCat!$A$2:$B$269,2,FALSE)</f>
        <v>PPOIFP</v>
      </c>
      <c r="B1091" s="68" t="str">
        <f>IF(ISNA(VLOOKUP(C1091,COA!$A$2:$B$340,2,FALSE)),"XXX",VLOOKUP(C1091,COA!$A$2:$B$340,2,FALSE))</f>
        <v>V54</v>
      </c>
      <c r="C1091" s="149" t="str">
        <f t="shared" si="34"/>
        <v>0003-1001-0022</v>
      </c>
      <c r="D1091" s="134" t="s">
        <v>463</v>
      </c>
      <c r="E1091" s="134" t="s">
        <v>417</v>
      </c>
      <c r="F1091" s="134" t="s">
        <v>460</v>
      </c>
      <c r="G1091" s="134" t="s">
        <v>4</v>
      </c>
      <c r="H1091" s="134" t="s">
        <v>1023</v>
      </c>
      <c r="I1091" s="134" t="s">
        <v>1</v>
      </c>
      <c r="J1091" s="135">
        <v>577547.54999999981</v>
      </c>
      <c r="K1091" s="135">
        <v>261489.93999999994</v>
      </c>
      <c r="L1091" s="135">
        <v>264614.94999999995</v>
      </c>
      <c r="M1091" s="141" t="str">
        <f t="shared" si="33"/>
        <v>201708</v>
      </c>
    </row>
    <row r="1092" spans="1:13" x14ac:dyDescent="0.25">
      <c r="A1092" s="35" t="str">
        <f>VLOOKUP(B1092,ResCat!$A$2:$B$269,2,FALSE)</f>
        <v>PPOIFP</v>
      </c>
      <c r="B1092" s="68" t="str">
        <f>IF(ISNA(VLOOKUP(C1092,COA!$A$2:$B$340,2,FALSE)),"XXX",VLOOKUP(C1092,COA!$A$2:$B$340,2,FALSE))</f>
        <v>V54</v>
      </c>
      <c r="C1092" s="149" t="str">
        <f t="shared" si="34"/>
        <v>0003-1001-0022</v>
      </c>
      <c r="D1092" s="134" t="s">
        <v>463</v>
      </c>
      <c r="E1092" s="134" t="s">
        <v>417</v>
      </c>
      <c r="F1092" s="134" t="s">
        <v>460</v>
      </c>
      <c r="G1092" s="134" t="s">
        <v>511</v>
      </c>
      <c r="H1092" s="134" t="s">
        <v>1023</v>
      </c>
      <c r="I1092" s="134" t="s">
        <v>3</v>
      </c>
      <c r="J1092" s="135">
        <v>560693.75999999954</v>
      </c>
      <c r="K1092" s="135">
        <v>267930.29000000015</v>
      </c>
      <c r="L1092" s="135">
        <v>218713.26000000015</v>
      </c>
      <c r="M1092" s="141" t="str">
        <f t="shared" ref="M1092:M1155" si="35">IF(G1092&lt;$M$1,$M$1,G1092)</f>
        <v>201709</v>
      </c>
    </row>
    <row r="1093" spans="1:13" x14ac:dyDescent="0.25">
      <c r="A1093" s="35" t="str">
        <f>VLOOKUP(B1093,ResCat!$A$2:$B$269,2,FALSE)</f>
        <v>PPOIFP</v>
      </c>
      <c r="B1093" s="68" t="str">
        <f>IF(ISNA(VLOOKUP(C1093,COA!$A$2:$B$340,2,FALSE)),"XXX",VLOOKUP(C1093,COA!$A$2:$B$340,2,FALSE))</f>
        <v>V54</v>
      </c>
      <c r="C1093" s="149" t="str">
        <f t="shared" ref="C1093:C1156" si="36">D1093&amp;"-"&amp;E1093&amp;"-"&amp;F1093</f>
        <v>0003-1001-0022</v>
      </c>
      <c r="D1093" s="134" t="s">
        <v>463</v>
      </c>
      <c r="E1093" s="134" t="s">
        <v>417</v>
      </c>
      <c r="F1093" s="134" t="s">
        <v>460</v>
      </c>
      <c r="G1093" s="134" t="s">
        <v>511</v>
      </c>
      <c r="H1093" s="134" t="s">
        <v>1023</v>
      </c>
      <c r="I1093" s="134" t="s">
        <v>368</v>
      </c>
      <c r="J1093" s="135">
        <v>45437</v>
      </c>
      <c r="K1093" s="135">
        <v>10637.85</v>
      </c>
      <c r="L1093" s="135">
        <v>7962.8499999999995</v>
      </c>
      <c r="M1093" s="141" t="str">
        <f t="shared" si="35"/>
        <v>201709</v>
      </c>
    </row>
    <row r="1094" spans="1:13" x14ac:dyDescent="0.25">
      <c r="A1094" s="35" t="str">
        <f>VLOOKUP(B1094,ResCat!$A$2:$B$269,2,FALSE)</f>
        <v>PPOIFP</v>
      </c>
      <c r="B1094" s="68" t="str">
        <f>IF(ISNA(VLOOKUP(C1094,COA!$A$2:$B$340,2,FALSE)),"XXX",VLOOKUP(C1094,COA!$A$2:$B$340,2,FALSE))</f>
        <v>V54</v>
      </c>
      <c r="C1094" s="149" t="str">
        <f t="shared" si="36"/>
        <v>0003-1001-0022</v>
      </c>
      <c r="D1094" s="134" t="s">
        <v>463</v>
      </c>
      <c r="E1094" s="134" t="s">
        <v>417</v>
      </c>
      <c r="F1094" s="134" t="s">
        <v>460</v>
      </c>
      <c r="G1094" s="134" t="s">
        <v>511</v>
      </c>
      <c r="H1094" s="134" t="s">
        <v>1023</v>
      </c>
      <c r="I1094" s="134" t="s">
        <v>0</v>
      </c>
      <c r="J1094" s="135">
        <v>2142943.9900000016</v>
      </c>
      <c r="K1094" s="135">
        <v>655815.58000000136</v>
      </c>
      <c r="L1094" s="135">
        <v>607060.20000000158</v>
      </c>
      <c r="M1094" s="141" t="str">
        <f t="shared" si="35"/>
        <v>201709</v>
      </c>
    </row>
    <row r="1095" spans="1:13" x14ac:dyDescent="0.25">
      <c r="A1095" s="35" t="str">
        <f>VLOOKUP(B1095,ResCat!$A$2:$B$269,2,FALSE)</f>
        <v>PPOIFP</v>
      </c>
      <c r="B1095" s="68" t="str">
        <f>IF(ISNA(VLOOKUP(C1095,COA!$A$2:$B$340,2,FALSE)),"XXX",VLOOKUP(C1095,COA!$A$2:$B$340,2,FALSE))</f>
        <v>V54</v>
      </c>
      <c r="C1095" s="149" t="str">
        <f t="shared" si="36"/>
        <v>0003-1001-0022</v>
      </c>
      <c r="D1095" s="134" t="s">
        <v>463</v>
      </c>
      <c r="E1095" s="134" t="s">
        <v>417</v>
      </c>
      <c r="F1095" s="134" t="s">
        <v>460</v>
      </c>
      <c r="G1095" s="134" t="s">
        <v>511</v>
      </c>
      <c r="H1095" s="134" t="s">
        <v>1023</v>
      </c>
      <c r="I1095" s="134" t="s">
        <v>336</v>
      </c>
      <c r="J1095" s="135">
        <v>74354.510000000009</v>
      </c>
      <c r="K1095" s="135">
        <v>7691.9799999999987</v>
      </c>
      <c r="L1095" s="135">
        <v>7499.3399999999983</v>
      </c>
      <c r="M1095" s="141" t="str">
        <f t="shared" si="35"/>
        <v>201709</v>
      </c>
    </row>
    <row r="1096" spans="1:13" x14ac:dyDescent="0.25">
      <c r="A1096" s="35" t="str">
        <f>VLOOKUP(B1096,ResCat!$A$2:$B$269,2,FALSE)</f>
        <v>PPOIFP</v>
      </c>
      <c r="B1096" s="68" t="str">
        <f>IF(ISNA(VLOOKUP(C1096,COA!$A$2:$B$340,2,FALSE)),"XXX",VLOOKUP(C1096,COA!$A$2:$B$340,2,FALSE))</f>
        <v>V54</v>
      </c>
      <c r="C1096" s="149" t="str">
        <f t="shared" si="36"/>
        <v>0003-1001-0022</v>
      </c>
      <c r="D1096" s="134" t="s">
        <v>463</v>
      </c>
      <c r="E1096" s="134" t="s">
        <v>417</v>
      </c>
      <c r="F1096" s="134" t="s">
        <v>460</v>
      </c>
      <c r="G1096" s="134" t="s">
        <v>511</v>
      </c>
      <c r="H1096" s="134" t="s">
        <v>1023</v>
      </c>
      <c r="I1096" s="134" t="s">
        <v>2</v>
      </c>
      <c r="J1096" s="135">
        <v>1856038.5199999975</v>
      </c>
      <c r="K1096" s="135">
        <v>723485.96999999974</v>
      </c>
      <c r="L1096" s="135">
        <v>618966.78999999771</v>
      </c>
      <c r="M1096" s="141" t="str">
        <f t="shared" si="35"/>
        <v>201709</v>
      </c>
    </row>
    <row r="1097" spans="1:13" x14ac:dyDescent="0.25">
      <c r="A1097" s="35" t="str">
        <f>VLOOKUP(B1097,ResCat!$A$2:$B$269,2,FALSE)</f>
        <v>PPOIFP</v>
      </c>
      <c r="B1097" s="68" t="str">
        <f>IF(ISNA(VLOOKUP(C1097,COA!$A$2:$B$340,2,FALSE)),"XXX",VLOOKUP(C1097,COA!$A$2:$B$340,2,FALSE))</f>
        <v>V54</v>
      </c>
      <c r="C1097" s="149" t="str">
        <f t="shared" si="36"/>
        <v>0003-1001-0022</v>
      </c>
      <c r="D1097" s="134" t="s">
        <v>463</v>
      </c>
      <c r="E1097" s="134" t="s">
        <v>417</v>
      </c>
      <c r="F1097" s="134" t="s">
        <v>460</v>
      </c>
      <c r="G1097" s="134" t="s">
        <v>511</v>
      </c>
      <c r="H1097" s="134" t="s">
        <v>1023</v>
      </c>
      <c r="I1097" s="134" t="s">
        <v>343</v>
      </c>
      <c r="J1097" s="135">
        <v>-1520.43</v>
      </c>
      <c r="K1097" s="135">
        <v>-328.17999999999995</v>
      </c>
      <c r="L1097" s="135">
        <v>-128.01000000000013</v>
      </c>
      <c r="M1097" s="141" t="str">
        <f t="shared" si="35"/>
        <v>201709</v>
      </c>
    </row>
    <row r="1098" spans="1:13" x14ac:dyDescent="0.25">
      <c r="A1098" s="35" t="str">
        <f>VLOOKUP(B1098,ResCat!$A$2:$B$269,2,FALSE)</f>
        <v>PPOIFP</v>
      </c>
      <c r="B1098" s="68" t="str">
        <f>IF(ISNA(VLOOKUP(C1098,COA!$A$2:$B$340,2,FALSE)),"XXX",VLOOKUP(C1098,COA!$A$2:$B$340,2,FALSE))</f>
        <v>V54</v>
      </c>
      <c r="C1098" s="149" t="str">
        <f t="shared" si="36"/>
        <v>0003-1001-0022</v>
      </c>
      <c r="D1098" s="134" t="s">
        <v>463</v>
      </c>
      <c r="E1098" s="134" t="s">
        <v>417</v>
      </c>
      <c r="F1098" s="134" t="s">
        <v>460</v>
      </c>
      <c r="G1098" s="134" t="s">
        <v>511</v>
      </c>
      <c r="H1098" s="134" t="s">
        <v>1023</v>
      </c>
      <c r="I1098" s="134" t="s">
        <v>1</v>
      </c>
      <c r="J1098" s="135">
        <v>1866211.0600000015</v>
      </c>
      <c r="K1098" s="135">
        <v>650732.45999999938</v>
      </c>
      <c r="L1098" s="135">
        <v>627787.72999999917</v>
      </c>
      <c r="M1098" s="141" t="str">
        <f t="shared" si="35"/>
        <v>201709</v>
      </c>
    </row>
    <row r="1099" spans="1:13" x14ac:dyDescent="0.25">
      <c r="A1099" s="35" t="str">
        <f>VLOOKUP(B1099,ResCat!$A$2:$B$269,2,FALSE)</f>
        <v>PPOIFP</v>
      </c>
      <c r="B1099" s="68" t="str">
        <f>IF(ISNA(VLOOKUP(C1099,COA!$A$2:$B$340,2,FALSE)),"XXX",VLOOKUP(C1099,COA!$A$2:$B$340,2,FALSE))</f>
        <v>V54</v>
      </c>
      <c r="C1099" s="149" t="str">
        <f t="shared" si="36"/>
        <v>0003-1001-0022</v>
      </c>
      <c r="D1099" s="134" t="s">
        <v>463</v>
      </c>
      <c r="E1099" s="134" t="s">
        <v>417</v>
      </c>
      <c r="F1099" s="134" t="s">
        <v>460</v>
      </c>
      <c r="G1099" s="134" t="s">
        <v>969</v>
      </c>
      <c r="H1099" s="134" t="s">
        <v>1023</v>
      </c>
      <c r="I1099" s="134" t="s">
        <v>3</v>
      </c>
      <c r="J1099" s="135">
        <v>950673.229999998</v>
      </c>
      <c r="K1099" s="135">
        <v>290850.4500000017</v>
      </c>
      <c r="L1099" s="135">
        <v>222919.91999999946</v>
      </c>
      <c r="M1099" s="141" t="str">
        <f t="shared" si="35"/>
        <v>201710</v>
      </c>
    </row>
    <row r="1100" spans="1:13" x14ac:dyDescent="0.25">
      <c r="A1100" s="35" t="str">
        <f>VLOOKUP(B1100,ResCat!$A$2:$B$269,2,FALSE)</f>
        <v>PPOIFP</v>
      </c>
      <c r="B1100" s="68" t="str">
        <f>IF(ISNA(VLOOKUP(C1100,COA!$A$2:$B$340,2,FALSE)),"XXX",VLOOKUP(C1100,COA!$A$2:$B$340,2,FALSE))</f>
        <v>V54</v>
      </c>
      <c r="C1100" s="149" t="str">
        <f t="shared" si="36"/>
        <v>0003-1001-0022</v>
      </c>
      <c r="D1100" s="134" t="s">
        <v>463</v>
      </c>
      <c r="E1100" s="134" t="s">
        <v>417</v>
      </c>
      <c r="F1100" s="134" t="s">
        <v>460</v>
      </c>
      <c r="G1100" s="134" t="s">
        <v>969</v>
      </c>
      <c r="H1100" s="134" t="s">
        <v>1023</v>
      </c>
      <c r="I1100" s="134" t="s">
        <v>368</v>
      </c>
      <c r="J1100" s="135">
        <v>46572.899999999994</v>
      </c>
      <c r="K1100" s="135">
        <v>12526.4</v>
      </c>
      <c r="L1100" s="135">
        <v>9923.8999999999978</v>
      </c>
      <c r="M1100" s="141" t="str">
        <f t="shared" si="35"/>
        <v>201710</v>
      </c>
    </row>
    <row r="1101" spans="1:13" x14ac:dyDescent="0.25">
      <c r="A1101" s="35" t="str">
        <f>VLOOKUP(B1101,ResCat!$A$2:$B$269,2,FALSE)</f>
        <v>PPOIFP</v>
      </c>
      <c r="B1101" s="68" t="str">
        <f>IF(ISNA(VLOOKUP(C1101,COA!$A$2:$B$340,2,FALSE)),"XXX",VLOOKUP(C1101,COA!$A$2:$B$340,2,FALSE))</f>
        <v>V54</v>
      </c>
      <c r="C1101" s="149" t="str">
        <f t="shared" si="36"/>
        <v>0003-1001-0022</v>
      </c>
      <c r="D1101" s="134" t="s">
        <v>463</v>
      </c>
      <c r="E1101" s="134" t="s">
        <v>417</v>
      </c>
      <c r="F1101" s="134" t="s">
        <v>460</v>
      </c>
      <c r="G1101" s="134" t="s">
        <v>969</v>
      </c>
      <c r="H1101" s="134" t="s">
        <v>1023</v>
      </c>
      <c r="I1101" s="134" t="s">
        <v>0</v>
      </c>
      <c r="J1101" s="135">
        <v>8960890.099999994</v>
      </c>
      <c r="K1101" s="135">
        <v>3050076.7499999995</v>
      </c>
      <c r="L1101" s="135">
        <v>2878708.8499999973</v>
      </c>
      <c r="M1101" s="141" t="str">
        <f t="shared" si="35"/>
        <v>201710</v>
      </c>
    </row>
    <row r="1102" spans="1:13" x14ac:dyDescent="0.25">
      <c r="A1102" s="35" t="str">
        <f>VLOOKUP(B1102,ResCat!$A$2:$B$269,2,FALSE)</f>
        <v>PPOIFP</v>
      </c>
      <c r="B1102" s="68" t="str">
        <f>IF(ISNA(VLOOKUP(C1102,COA!$A$2:$B$340,2,FALSE)),"XXX",VLOOKUP(C1102,COA!$A$2:$B$340,2,FALSE))</f>
        <v>V54</v>
      </c>
      <c r="C1102" s="149" t="str">
        <f t="shared" si="36"/>
        <v>0003-1001-0022</v>
      </c>
      <c r="D1102" s="134" t="s">
        <v>463</v>
      </c>
      <c r="E1102" s="134" t="s">
        <v>417</v>
      </c>
      <c r="F1102" s="134" t="s">
        <v>460</v>
      </c>
      <c r="G1102" s="134" t="s">
        <v>969</v>
      </c>
      <c r="H1102" s="134" t="s">
        <v>1023</v>
      </c>
      <c r="I1102" s="134" t="s">
        <v>336</v>
      </c>
      <c r="J1102" s="135">
        <v>105389.35</v>
      </c>
      <c r="K1102" s="135">
        <v>11116.949999999993</v>
      </c>
      <c r="L1102" s="135">
        <v>10142.029999999997</v>
      </c>
      <c r="M1102" s="141" t="str">
        <f t="shared" si="35"/>
        <v>201710</v>
      </c>
    </row>
    <row r="1103" spans="1:13" x14ac:dyDescent="0.25">
      <c r="A1103" s="35" t="str">
        <f>VLOOKUP(B1103,ResCat!$A$2:$B$269,2,FALSE)</f>
        <v>PPOIFP</v>
      </c>
      <c r="B1103" s="68" t="str">
        <f>IF(ISNA(VLOOKUP(C1103,COA!$A$2:$B$340,2,FALSE)),"XXX",VLOOKUP(C1103,COA!$A$2:$B$340,2,FALSE))</f>
        <v>V54</v>
      </c>
      <c r="C1103" s="149" t="str">
        <f t="shared" si="36"/>
        <v>0003-1001-0022</v>
      </c>
      <c r="D1103" s="134" t="s">
        <v>463</v>
      </c>
      <c r="E1103" s="134" t="s">
        <v>417</v>
      </c>
      <c r="F1103" s="134" t="s">
        <v>460</v>
      </c>
      <c r="G1103" s="134" t="s">
        <v>969</v>
      </c>
      <c r="H1103" s="134" t="s">
        <v>1023</v>
      </c>
      <c r="I1103" s="134" t="s">
        <v>2</v>
      </c>
      <c r="J1103" s="135">
        <v>3341411.4499999955</v>
      </c>
      <c r="K1103" s="135">
        <v>1152868.5400000243</v>
      </c>
      <c r="L1103" s="135">
        <v>961250.52000000537</v>
      </c>
      <c r="M1103" s="141" t="str">
        <f t="shared" si="35"/>
        <v>201710</v>
      </c>
    </row>
    <row r="1104" spans="1:13" x14ac:dyDescent="0.25">
      <c r="A1104" s="35" t="str">
        <f>VLOOKUP(B1104,ResCat!$A$2:$B$269,2,FALSE)</f>
        <v>PPOIFP</v>
      </c>
      <c r="B1104" s="68" t="str">
        <f>IF(ISNA(VLOOKUP(C1104,COA!$A$2:$B$340,2,FALSE)),"XXX",VLOOKUP(C1104,COA!$A$2:$B$340,2,FALSE))</f>
        <v>V54</v>
      </c>
      <c r="C1104" s="149" t="str">
        <f t="shared" si="36"/>
        <v>0003-1001-0022</v>
      </c>
      <c r="D1104" s="134" t="s">
        <v>463</v>
      </c>
      <c r="E1104" s="134" t="s">
        <v>417</v>
      </c>
      <c r="F1104" s="134" t="s">
        <v>460</v>
      </c>
      <c r="G1104" s="134" t="s">
        <v>969</v>
      </c>
      <c r="H1104" s="134" t="s">
        <v>1023</v>
      </c>
      <c r="I1104" s="134" t="s">
        <v>343</v>
      </c>
      <c r="J1104" s="135">
        <v>7007.56</v>
      </c>
      <c r="K1104" s="135">
        <v>8781.4499999999989</v>
      </c>
      <c r="L1104" s="135">
        <v>9251.6399999999976</v>
      </c>
      <c r="M1104" s="141" t="str">
        <f t="shared" si="35"/>
        <v>201710</v>
      </c>
    </row>
    <row r="1105" spans="1:13" x14ac:dyDescent="0.25">
      <c r="A1105" s="35" t="str">
        <f>VLOOKUP(B1105,ResCat!$A$2:$B$269,2,FALSE)</f>
        <v>PPOIFP</v>
      </c>
      <c r="B1105" s="68" t="str">
        <f>IF(ISNA(VLOOKUP(C1105,COA!$A$2:$B$340,2,FALSE)),"XXX",VLOOKUP(C1105,COA!$A$2:$B$340,2,FALSE))</f>
        <v>V54</v>
      </c>
      <c r="C1105" s="149" t="str">
        <f t="shared" si="36"/>
        <v>0003-1001-0022</v>
      </c>
      <c r="D1105" s="134" t="s">
        <v>463</v>
      </c>
      <c r="E1105" s="134" t="s">
        <v>417</v>
      </c>
      <c r="F1105" s="134" t="s">
        <v>460</v>
      </c>
      <c r="G1105" s="134" t="s">
        <v>969</v>
      </c>
      <c r="H1105" s="134" t="s">
        <v>1023</v>
      </c>
      <c r="I1105" s="134" t="s">
        <v>1</v>
      </c>
      <c r="J1105" s="135">
        <v>2706864.77</v>
      </c>
      <c r="K1105" s="135">
        <v>906284.65000000107</v>
      </c>
      <c r="L1105" s="135">
        <v>878460.12000000069</v>
      </c>
      <c r="M1105" s="141" t="str">
        <f t="shared" si="35"/>
        <v>201710</v>
      </c>
    </row>
    <row r="1106" spans="1:13" x14ac:dyDescent="0.25">
      <c r="A1106" s="35" t="str">
        <f>VLOOKUP(B1106,ResCat!$A$2:$B$269,2,FALSE)</f>
        <v>PPOIFP</v>
      </c>
      <c r="B1106" s="68" t="str">
        <f>IF(ISNA(VLOOKUP(C1106,COA!$A$2:$B$340,2,FALSE)),"XXX",VLOOKUP(C1106,COA!$A$2:$B$340,2,FALSE))</f>
        <v>V54</v>
      </c>
      <c r="C1106" s="149" t="str">
        <f t="shared" si="36"/>
        <v>0003-1001-0022</v>
      </c>
      <c r="D1106" s="134" t="s">
        <v>463</v>
      </c>
      <c r="E1106" s="134" t="s">
        <v>417</v>
      </c>
      <c r="F1106" s="134" t="s">
        <v>460</v>
      </c>
      <c r="G1106" s="134" t="s">
        <v>961</v>
      </c>
      <c r="H1106" s="134" t="s">
        <v>1023</v>
      </c>
      <c r="I1106" s="134" t="s">
        <v>3</v>
      </c>
      <c r="J1106" s="135">
        <v>2117941.8300000145</v>
      </c>
      <c r="K1106" s="135">
        <v>708160.59000000509</v>
      </c>
      <c r="L1106" s="135">
        <v>556573.63000000129</v>
      </c>
      <c r="M1106" s="141" t="str">
        <f t="shared" si="35"/>
        <v>201711</v>
      </c>
    </row>
    <row r="1107" spans="1:13" x14ac:dyDescent="0.25">
      <c r="A1107" s="35" t="str">
        <f>VLOOKUP(B1107,ResCat!$A$2:$B$269,2,FALSE)</f>
        <v>PPOIFP</v>
      </c>
      <c r="B1107" s="68" t="str">
        <f>IF(ISNA(VLOOKUP(C1107,COA!$A$2:$B$340,2,FALSE)),"XXX",VLOOKUP(C1107,COA!$A$2:$B$340,2,FALSE))</f>
        <v>V54</v>
      </c>
      <c r="C1107" s="149" t="str">
        <f t="shared" si="36"/>
        <v>0003-1001-0022</v>
      </c>
      <c r="D1107" s="134" t="s">
        <v>463</v>
      </c>
      <c r="E1107" s="134" t="s">
        <v>417</v>
      </c>
      <c r="F1107" s="134" t="s">
        <v>460</v>
      </c>
      <c r="G1107" s="134" t="s">
        <v>961</v>
      </c>
      <c r="H1107" s="134" t="s">
        <v>1023</v>
      </c>
      <c r="I1107" s="134" t="s">
        <v>368</v>
      </c>
      <c r="J1107" s="135">
        <v>91419</v>
      </c>
      <c r="K1107" s="135">
        <v>24572.199999999997</v>
      </c>
      <c r="L1107" s="135">
        <v>20287.140000000014</v>
      </c>
      <c r="M1107" s="141" t="str">
        <f t="shared" si="35"/>
        <v>201711</v>
      </c>
    </row>
    <row r="1108" spans="1:13" x14ac:dyDescent="0.25">
      <c r="A1108" s="35" t="str">
        <f>VLOOKUP(B1108,ResCat!$A$2:$B$269,2,FALSE)</f>
        <v>PPOIFP</v>
      </c>
      <c r="B1108" s="68" t="str">
        <f>IF(ISNA(VLOOKUP(C1108,COA!$A$2:$B$340,2,FALSE)),"XXX",VLOOKUP(C1108,COA!$A$2:$B$340,2,FALSE))</f>
        <v>V54</v>
      </c>
      <c r="C1108" s="149" t="str">
        <f t="shared" si="36"/>
        <v>0003-1001-0022</v>
      </c>
      <c r="D1108" s="134" t="s">
        <v>463</v>
      </c>
      <c r="E1108" s="134" t="s">
        <v>417</v>
      </c>
      <c r="F1108" s="134" t="s">
        <v>460</v>
      </c>
      <c r="G1108" s="134" t="s">
        <v>961</v>
      </c>
      <c r="H1108" s="134" t="s">
        <v>1023</v>
      </c>
      <c r="I1108" s="134" t="s">
        <v>0</v>
      </c>
      <c r="J1108" s="135">
        <v>17692156.889999986</v>
      </c>
      <c r="K1108" s="135">
        <v>4896260.6900000339</v>
      </c>
      <c r="L1108" s="135">
        <v>4746627.5200000033</v>
      </c>
      <c r="M1108" s="141" t="str">
        <f t="shared" si="35"/>
        <v>201711</v>
      </c>
    </row>
    <row r="1109" spans="1:13" x14ac:dyDescent="0.25">
      <c r="A1109" s="35" t="str">
        <f>VLOOKUP(B1109,ResCat!$A$2:$B$269,2,FALSE)</f>
        <v>PPOIFP</v>
      </c>
      <c r="B1109" s="68" t="str">
        <f>IF(ISNA(VLOOKUP(C1109,COA!$A$2:$B$340,2,FALSE)),"XXX",VLOOKUP(C1109,COA!$A$2:$B$340,2,FALSE))</f>
        <v>V54</v>
      </c>
      <c r="C1109" s="149" t="str">
        <f t="shared" si="36"/>
        <v>0003-1001-0022</v>
      </c>
      <c r="D1109" s="134" t="s">
        <v>463</v>
      </c>
      <c r="E1109" s="134" t="s">
        <v>417</v>
      </c>
      <c r="F1109" s="134" t="s">
        <v>460</v>
      </c>
      <c r="G1109" s="134" t="s">
        <v>961</v>
      </c>
      <c r="H1109" s="134" t="s">
        <v>1023</v>
      </c>
      <c r="I1109" s="134" t="s">
        <v>336</v>
      </c>
      <c r="J1109" s="135">
        <v>225329.98000000004</v>
      </c>
      <c r="K1109" s="135">
        <v>15371.469999999987</v>
      </c>
      <c r="L1109" s="135">
        <v>14184.439999999997</v>
      </c>
      <c r="M1109" s="141" t="str">
        <f t="shared" si="35"/>
        <v>201711</v>
      </c>
    </row>
    <row r="1110" spans="1:13" x14ac:dyDescent="0.25">
      <c r="A1110" s="35" t="str">
        <f>VLOOKUP(B1110,ResCat!$A$2:$B$269,2,FALSE)</f>
        <v>PPOIFP</v>
      </c>
      <c r="B1110" s="68" t="str">
        <f>IF(ISNA(VLOOKUP(C1110,COA!$A$2:$B$340,2,FALSE)),"XXX",VLOOKUP(C1110,COA!$A$2:$B$340,2,FALSE))</f>
        <v>V54</v>
      </c>
      <c r="C1110" s="149" t="str">
        <f t="shared" si="36"/>
        <v>0003-1001-0022</v>
      </c>
      <c r="D1110" s="134" t="s">
        <v>463</v>
      </c>
      <c r="E1110" s="134" t="s">
        <v>417</v>
      </c>
      <c r="F1110" s="134" t="s">
        <v>460</v>
      </c>
      <c r="G1110" s="134" t="s">
        <v>961</v>
      </c>
      <c r="H1110" s="134" t="s">
        <v>1023</v>
      </c>
      <c r="I1110" s="134" t="s">
        <v>2</v>
      </c>
      <c r="J1110" s="135">
        <v>7003273.7399999909</v>
      </c>
      <c r="K1110" s="135">
        <v>2369789.4499999993</v>
      </c>
      <c r="L1110" s="135">
        <v>1942645.9199999997</v>
      </c>
      <c r="M1110" s="141" t="str">
        <f t="shared" si="35"/>
        <v>201711</v>
      </c>
    </row>
    <row r="1111" spans="1:13" x14ac:dyDescent="0.25">
      <c r="A1111" s="35" t="str">
        <f>VLOOKUP(B1111,ResCat!$A$2:$B$269,2,FALSE)</f>
        <v>PPOIFP</v>
      </c>
      <c r="B1111" s="68" t="str">
        <f>IF(ISNA(VLOOKUP(C1111,COA!$A$2:$B$340,2,FALSE)),"XXX",VLOOKUP(C1111,COA!$A$2:$B$340,2,FALSE))</f>
        <v>V54</v>
      </c>
      <c r="C1111" s="149" t="str">
        <f t="shared" si="36"/>
        <v>0003-1001-0022</v>
      </c>
      <c r="D1111" s="134" t="s">
        <v>463</v>
      </c>
      <c r="E1111" s="134" t="s">
        <v>417</v>
      </c>
      <c r="F1111" s="134" t="s">
        <v>460</v>
      </c>
      <c r="G1111" s="134" t="s">
        <v>961</v>
      </c>
      <c r="H1111" s="134" t="s">
        <v>1023</v>
      </c>
      <c r="I1111" s="134" t="s">
        <v>343</v>
      </c>
      <c r="J1111" s="135">
        <v>10669.56</v>
      </c>
      <c r="K1111" s="135">
        <v>12882.120000000003</v>
      </c>
      <c r="L1111" s="135">
        <v>12285.99</v>
      </c>
      <c r="M1111" s="141" t="str">
        <f t="shared" si="35"/>
        <v>201711</v>
      </c>
    </row>
    <row r="1112" spans="1:13" x14ac:dyDescent="0.25">
      <c r="A1112" s="35" t="str">
        <f>VLOOKUP(B1112,ResCat!$A$2:$B$269,2,FALSE)</f>
        <v>PPOIFP</v>
      </c>
      <c r="B1112" s="68" t="str">
        <f>IF(ISNA(VLOOKUP(C1112,COA!$A$2:$B$340,2,FALSE)),"XXX",VLOOKUP(C1112,COA!$A$2:$B$340,2,FALSE))</f>
        <v>V54</v>
      </c>
      <c r="C1112" s="149" t="str">
        <f t="shared" si="36"/>
        <v>0003-1001-0022</v>
      </c>
      <c r="D1112" s="134" t="s">
        <v>463</v>
      </c>
      <c r="E1112" s="134" t="s">
        <v>417</v>
      </c>
      <c r="F1112" s="134" t="s">
        <v>460</v>
      </c>
      <c r="G1112" s="134" t="s">
        <v>961</v>
      </c>
      <c r="H1112" s="134" t="s">
        <v>1023</v>
      </c>
      <c r="I1112" s="134" t="s">
        <v>1</v>
      </c>
      <c r="J1112" s="135">
        <v>6576318.6800000081</v>
      </c>
      <c r="K1112" s="135">
        <v>1744406.9399999909</v>
      </c>
      <c r="L1112" s="135">
        <v>1626937.5899999954</v>
      </c>
      <c r="M1112" s="141" t="str">
        <f t="shared" si="35"/>
        <v>201711</v>
      </c>
    </row>
    <row r="1113" spans="1:13" x14ac:dyDescent="0.25">
      <c r="A1113" s="35" t="str">
        <f>VLOOKUP(B1113,ResCat!$A$2:$B$269,2,FALSE)</f>
        <v>PPOIFP</v>
      </c>
      <c r="B1113" s="68" t="str">
        <f>IF(ISNA(VLOOKUP(C1113,COA!$A$2:$B$340,2,FALSE)),"XXX",VLOOKUP(C1113,COA!$A$2:$B$340,2,FALSE))</f>
        <v>V54</v>
      </c>
      <c r="C1113" s="149" t="str">
        <f t="shared" si="36"/>
        <v>0003-1001-0022</v>
      </c>
      <c r="D1113" s="134" t="s">
        <v>463</v>
      </c>
      <c r="E1113" s="134" t="s">
        <v>417</v>
      </c>
      <c r="F1113" s="134" t="s">
        <v>460</v>
      </c>
      <c r="G1113" s="134" t="s">
        <v>970</v>
      </c>
      <c r="H1113" s="134" t="s">
        <v>1023</v>
      </c>
      <c r="I1113" s="134" t="s">
        <v>3</v>
      </c>
      <c r="J1113" s="135">
        <v>11709339.570000192</v>
      </c>
      <c r="K1113" s="135">
        <v>3433723.0499999193</v>
      </c>
      <c r="L1113" s="135">
        <v>2594386.0600000098</v>
      </c>
      <c r="M1113" s="141" t="str">
        <f t="shared" si="35"/>
        <v>201712</v>
      </c>
    </row>
    <row r="1114" spans="1:13" x14ac:dyDescent="0.25">
      <c r="A1114" s="35" t="str">
        <f>VLOOKUP(B1114,ResCat!$A$2:$B$269,2,FALSE)</f>
        <v>PPOIFP</v>
      </c>
      <c r="B1114" s="68" t="str">
        <f>IF(ISNA(VLOOKUP(C1114,COA!$A$2:$B$340,2,FALSE)),"XXX",VLOOKUP(C1114,COA!$A$2:$B$340,2,FALSE))</f>
        <v>V54</v>
      </c>
      <c r="C1114" s="149" t="str">
        <f t="shared" si="36"/>
        <v>0003-1001-0022</v>
      </c>
      <c r="D1114" s="134" t="s">
        <v>463</v>
      </c>
      <c r="E1114" s="134" t="s">
        <v>417</v>
      </c>
      <c r="F1114" s="134" t="s">
        <v>460</v>
      </c>
      <c r="G1114" s="134" t="s">
        <v>970</v>
      </c>
      <c r="H1114" s="134" t="s">
        <v>1023</v>
      </c>
      <c r="I1114" s="134" t="s">
        <v>368</v>
      </c>
      <c r="J1114" s="135">
        <v>699538.56</v>
      </c>
      <c r="K1114" s="135">
        <v>297055.75000000012</v>
      </c>
      <c r="L1114" s="135">
        <v>236921.2399999972</v>
      </c>
      <c r="M1114" s="141" t="str">
        <f t="shared" si="35"/>
        <v>201712</v>
      </c>
    </row>
    <row r="1115" spans="1:13" x14ac:dyDescent="0.25">
      <c r="A1115" s="35" t="str">
        <f>VLOOKUP(B1115,ResCat!$A$2:$B$269,2,FALSE)</f>
        <v>PPOIFP</v>
      </c>
      <c r="B1115" s="68" t="str">
        <f>IF(ISNA(VLOOKUP(C1115,COA!$A$2:$B$340,2,FALSE)),"XXX",VLOOKUP(C1115,COA!$A$2:$B$340,2,FALSE))</f>
        <v>V54</v>
      </c>
      <c r="C1115" s="149" t="str">
        <f t="shared" si="36"/>
        <v>0003-1001-0022</v>
      </c>
      <c r="D1115" s="134" t="s">
        <v>463</v>
      </c>
      <c r="E1115" s="134" t="s">
        <v>417</v>
      </c>
      <c r="F1115" s="134" t="s">
        <v>460</v>
      </c>
      <c r="G1115" s="134" t="s">
        <v>970</v>
      </c>
      <c r="H1115" s="134" t="s">
        <v>1023</v>
      </c>
      <c r="I1115" s="134" t="s">
        <v>0</v>
      </c>
      <c r="J1115" s="135">
        <v>40591232.179999888</v>
      </c>
      <c r="K1115" s="135">
        <v>10231830.489999998</v>
      </c>
      <c r="L1115" s="135">
        <v>9253130.1500000004</v>
      </c>
      <c r="M1115" s="141" t="str">
        <f t="shared" si="35"/>
        <v>201712</v>
      </c>
    </row>
    <row r="1116" spans="1:13" x14ac:dyDescent="0.25">
      <c r="A1116" s="35" t="str">
        <f>VLOOKUP(B1116,ResCat!$A$2:$B$269,2,FALSE)</f>
        <v>PPOIFP</v>
      </c>
      <c r="B1116" s="68" t="str">
        <f>IF(ISNA(VLOOKUP(C1116,COA!$A$2:$B$340,2,FALSE)),"XXX",VLOOKUP(C1116,COA!$A$2:$B$340,2,FALSE))</f>
        <v>V54</v>
      </c>
      <c r="C1116" s="149" t="str">
        <f t="shared" si="36"/>
        <v>0003-1001-0022</v>
      </c>
      <c r="D1116" s="134" t="s">
        <v>463</v>
      </c>
      <c r="E1116" s="134" t="s">
        <v>417</v>
      </c>
      <c r="F1116" s="134" t="s">
        <v>460</v>
      </c>
      <c r="G1116" s="134" t="s">
        <v>970</v>
      </c>
      <c r="H1116" s="134" t="s">
        <v>1023</v>
      </c>
      <c r="I1116" s="134" t="s">
        <v>336</v>
      </c>
      <c r="J1116" s="135">
        <v>658245.12999999989</v>
      </c>
      <c r="K1116" s="135">
        <v>88803.520000000382</v>
      </c>
      <c r="L1116" s="135">
        <v>79291.060000000187</v>
      </c>
      <c r="M1116" s="141" t="str">
        <f t="shared" si="35"/>
        <v>201712</v>
      </c>
    </row>
    <row r="1117" spans="1:13" x14ac:dyDescent="0.25">
      <c r="A1117" s="35" t="str">
        <f>VLOOKUP(B1117,ResCat!$A$2:$B$269,2,FALSE)</f>
        <v>PPOIFP</v>
      </c>
      <c r="B1117" s="68" t="str">
        <f>IF(ISNA(VLOOKUP(C1117,COA!$A$2:$B$340,2,FALSE)),"XXX",VLOOKUP(C1117,COA!$A$2:$B$340,2,FALSE))</f>
        <v>V54</v>
      </c>
      <c r="C1117" s="149" t="str">
        <f t="shared" si="36"/>
        <v>0003-1001-0022</v>
      </c>
      <c r="D1117" s="134" t="s">
        <v>463</v>
      </c>
      <c r="E1117" s="134" t="s">
        <v>417</v>
      </c>
      <c r="F1117" s="134" t="s">
        <v>460</v>
      </c>
      <c r="G1117" s="134" t="s">
        <v>970</v>
      </c>
      <c r="H1117" s="134" t="s">
        <v>1023</v>
      </c>
      <c r="I1117" s="134" t="s">
        <v>2</v>
      </c>
      <c r="J1117" s="135">
        <v>28225807.230000414</v>
      </c>
      <c r="K1117" s="135">
        <v>10875934.149997553</v>
      </c>
      <c r="L1117" s="135">
        <v>8846762.9699990619</v>
      </c>
      <c r="M1117" s="141" t="str">
        <f t="shared" si="35"/>
        <v>201712</v>
      </c>
    </row>
    <row r="1118" spans="1:13" x14ac:dyDescent="0.25">
      <c r="A1118" s="35" t="str">
        <f>VLOOKUP(B1118,ResCat!$A$2:$B$269,2,FALSE)</f>
        <v>PPOIFP</v>
      </c>
      <c r="B1118" s="68" t="str">
        <f>IF(ISNA(VLOOKUP(C1118,COA!$A$2:$B$340,2,FALSE)),"XXX",VLOOKUP(C1118,COA!$A$2:$B$340,2,FALSE))</f>
        <v>V54</v>
      </c>
      <c r="C1118" s="149" t="str">
        <f t="shared" si="36"/>
        <v>0003-1001-0022</v>
      </c>
      <c r="D1118" s="134" t="s">
        <v>463</v>
      </c>
      <c r="E1118" s="134" t="s">
        <v>417</v>
      </c>
      <c r="F1118" s="134" t="s">
        <v>460</v>
      </c>
      <c r="G1118" s="134" t="s">
        <v>970</v>
      </c>
      <c r="H1118" s="134" t="s">
        <v>1023</v>
      </c>
      <c r="I1118" s="134" t="s">
        <v>371</v>
      </c>
      <c r="J1118" s="135">
        <v>37</v>
      </c>
      <c r="K1118" s="135">
        <v>0</v>
      </c>
      <c r="L1118" s="135">
        <v>0</v>
      </c>
      <c r="M1118" s="141" t="str">
        <f t="shared" si="35"/>
        <v>201712</v>
      </c>
    </row>
    <row r="1119" spans="1:13" x14ac:dyDescent="0.25">
      <c r="A1119" s="35" t="str">
        <f>VLOOKUP(B1119,ResCat!$A$2:$B$269,2,FALSE)</f>
        <v>PPOIFP</v>
      </c>
      <c r="B1119" s="68" t="str">
        <f>IF(ISNA(VLOOKUP(C1119,COA!$A$2:$B$340,2,FALSE)),"XXX",VLOOKUP(C1119,COA!$A$2:$B$340,2,FALSE))</f>
        <v>V54</v>
      </c>
      <c r="C1119" s="149" t="str">
        <f t="shared" si="36"/>
        <v>0003-1001-0022</v>
      </c>
      <c r="D1119" s="134" t="s">
        <v>463</v>
      </c>
      <c r="E1119" s="134" t="s">
        <v>417</v>
      </c>
      <c r="F1119" s="134" t="s">
        <v>460</v>
      </c>
      <c r="G1119" s="134" t="s">
        <v>970</v>
      </c>
      <c r="H1119" s="134" t="s">
        <v>1023</v>
      </c>
      <c r="I1119" s="134" t="s">
        <v>343</v>
      </c>
      <c r="J1119" s="135">
        <v>11910065.809999846</v>
      </c>
      <c r="K1119" s="135">
        <v>5151283.9700000519</v>
      </c>
      <c r="L1119" s="135">
        <v>4613463.6900000414</v>
      </c>
      <c r="M1119" s="141" t="str">
        <f t="shared" si="35"/>
        <v>201712</v>
      </c>
    </row>
    <row r="1120" spans="1:13" x14ac:dyDescent="0.25">
      <c r="A1120" s="35" t="str">
        <f>VLOOKUP(B1120,ResCat!$A$2:$B$269,2,FALSE)</f>
        <v>PPOIFP</v>
      </c>
      <c r="B1120" s="68" t="str">
        <f>IF(ISNA(VLOOKUP(C1120,COA!$A$2:$B$340,2,FALSE)),"XXX",VLOOKUP(C1120,COA!$A$2:$B$340,2,FALSE))</f>
        <v>V54</v>
      </c>
      <c r="C1120" s="149" t="str">
        <f t="shared" si="36"/>
        <v>0003-1001-0022</v>
      </c>
      <c r="D1120" s="134" t="s">
        <v>463</v>
      </c>
      <c r="E1120" s="134" t="s">
        <v>417</v>
      </c>
      <c r="F1120" s="134" t="s">
        <v>460</v>
      </c>
      <c r="G1120" s="134" t="s">
        <v>970</v>
      </c>
      <c r="H1120" s="134" t="s">
        <v>1023</v>
      </c>
      <c r="I1120" s="134" t="s">
        <v>1</v>
      </c>
      <c r="J1120" s="135">
        <v>42541149.749999531</v>
      </c>
      <c r="K1120" s="135">
        <v>13357489.280000249</v>
      </c>
      <c r="L1120" s="135">
        <v>11882551.340000125</v>
      </c>
      <c r="M1120" s="141" t="str">
        <f t="shared" si="35"/>
        <v>201712</v>
      </c>
    </row>
    <row r="1121" spans="1:13" x14ac:dyDescent="0.25">
      <c r="A1121" s="35" t="str">
        <f>VLOOKUP(B1121,ResCat!$A$2:$B$269,2,FALSE)</f>
        <v>PPOIFP</v>
      </c>
      <c r="B1121" s="68" t="str">
        <f>IF(ISNA(VLOOKUP(C1121,COA!$A$2:$B$340,2,FALSE)),"XXX",VLOOKUP(C1121,COA!$A$2:$B$340,2,FALSE))</f>
        <v>V54</v>
      </c>
      <c r="C1121" s="149" t="str">
        <f t="shared" si="36"/>
        <v>0003-1001-0022</v>
      </c>
      <c r="D1121" s="134" t="s">
        <v>463</v>
      </c>
      <c r="E1121" s="134" t="s">
        <v>417</v>
      </c>
      <c r="F1121" s="134" t="s">
        <v>460</v>
      </c>
      <c r="G1121" s="134" t="s">
        <v>1023</v>
      </c>
      <c r="H1121" s="134" t="s">
        <v>1023</v>
      </c>
      <c r="I1121" s="134" t="s">
        <v>3</v>
      </c>
      <c r="J1121" s="135">
        <v>11182178.10000045</v>
      </c>
      <c r="K1121" s="135">
        <v>3301690.5299996785</v>
      </c>
      <c r="L1121" s="135">
        <v>2015509.4299999583</v>
      </c>
      <c r="M1121" s="141" t="str">
        <f t="shared" si="35"/>
        <v>201801</v>
      </c>
    </row>
    <row r="1122" spans="1:13" x14ac:dyDescent="0.25">
      <c r="A1122" s="35" t="str">
        <f>VLOOKUP(B1122,ResCat!$A$2:$B$269,2,FALSE)</f>
        <v>PPOIFP</v>
      </c>
      <c r="B1122" s="68" t="str">
        <f>IF(ISNA(VLOOKUP(C1122,COA!$A$2:$B$340,2,FALSE)),"XXX",VLOOKUP(C1122,COA!$A$2:$B$340,2,FALSE))</f>
        <v>V54</v>
      </c>
      <c r="C1122" s="149" t="str">
        <f t="shared" si="36"/>
        <v>0003-1001-0022</v>
      </c>
      <c r="D1122" s="134" t="s">
        <v>463</v>
      </c>
      <c r="E1122" s="134" t="s">
        <v>417</v>
      </c>
      <c r="F1122" s="134" t="s">
        <v>460</v>
      </c>
      <c r="G1122" s="134" t="s">
        <v>1023</v>
      </c>
      <c r="H1122" s="134" t="s">
        <v>1023</v>
      </c>
      <c r="I1122" s="134" t="s">
        <v>368</v>
      </c>
      <c r="J1122" s="135">
        <v>571489.19999999995</v>
      </c>
      <c r="K1122" s="135">
        <v>152211.07000000007</v>
      </c>
      <c r="L1122" s="135">
        <v>130825.39999999989</v>
      </c>
      <c r="M1122" s="141" t="str">
        <f t="shared" si="35"/>
        <v>201801</v>
      </c>
    </row>
    <row r="1123" spans="1:13" x14ac:dyDescent="0.25">
      <c r="A1123" s="35" t="str">
        <f>VLOOKUP(B1123,ResCat!$A$2:$B$269,2,FALSE)</f>
        <v>PPOIFP</v>
      </c>
      <c r="B1123" s="68" t="str">
        <f>IF(ISNA(VLOOKUP(C1123,COA!$A$2:$B$340,2,FALSE)),"XXX",VLOOKUP(C1123,COA!$A$2:$B$340,2,FALSE))</f>
        <v>V54</v>
      </c>
      <c r="C1123" s="149" t="str">
        <f t="shared" si="36"/>
        <v>0003-1001-0022</v>
      </c>
      <c r="D1123" s="134" t="s">
        <v>463</v>
      </c>
      <c r="E1123" s="134" t="s">
        <v>417</v>
      </c>
      <c r="F1123" s="134" t="s">
        <v>460</v>
      </c>
      <c r="G1123" s="134" t="s">
        <v>1023</v>
      </c>
      <c r="H1123" s="134" t="s">
        <v>1023</v>
      </c>
      <c r="I1123" s="134" t="s">
        <v>0</v>
      </c>
      <c r="J1123" s="135">
        <v>19321935.76999994</v>
      </c>
      <c r="K1123" s="135">
        <v>5133650.1899999967</v>
      </c>
      <c r="L1123" s="135">
        <v>4270081.3999999985</v>
      </c>
      <c r="M1123" s="141" t="str">
        <f t="shared" si="35"/>
        <v>201801</v>
      </c>
    </row>
    <row r="1124" spans="1:13" x14ac:dyDescent="0.25">
      <c r="A1124" s="35" t="str">
        <f>VLOOKUP(B1124,ResCat!$A$2:$B$269,2,FALSE)</f>
        <v>PPOIFP</v>
      </c>
      <c r="B1124" s="68" t="str">
        <f>IF(ISNA(VLOOKUP(C1124,COA!$A$2:$B$340,2,FALSE)),"XXX",VLOOKUP(C1124,COA!$A$2:$B$340,2,FALSE))</f>
        <v>V54</v>
      </c>
      <c r="C1124" s="149" t="str">
        <f t="shared" si="36"/>
        <v>0003-1001-0022</v>
      </c>
      <c r="D1124" s="134" t="s">
        <v>463</v>
      </c>
      <c r="E1124" s="134" t="s">
        <v>417</v>
      </c>
      <c r="F1124" s="134" t="s">
        <v>460</v>
      </c>
      <c r="G1124" s="134" t="s">
        <v>1023</v>
      </c>
      <c r="H1124" s="134" t="s">
        <v>1023</v>
      </c>
      <c r="I1124" s="134" t="s">
        <v>336</v>
      </c>
      <c r="J1124" s="135">
        <v>361786.86000000092</v>
      </c>
      <c r="K1124" s="135">
        <v>55523.83000000006</v>
      </c>
      <c r="L1124" s="135">
        <v>38110.800000000068</v>
      </c>
      <c r="M1124" s="141" t="str">
        <f t="shared" si="35"/>
        <v>201801</v>
      </c>
    </row>
    <row r="1125" spans="1:13" x14ac:dyDescent="0.25">
      <c r="A1125" s="35" t="str">
        <f>VLOOKUP(B1125,ResCat!$A$2:$B$269,2,FALSE)</f>
        <v>PPOIFP</v>
      </c>
      <c r="B1125" s="68" t="str">
        <f>IF(ISNA(VLOOKUP(C1125,COA!$A$2:$B$340,2,FALSE)),"XXX",VLOOKUP(C1125,COA!$A$2:$B$340,2,FALSE))</f>
        <v>V54</v>
      </c>
      <c r="C1125" s="149" t="str">
        <f t="shared" si="36"/>
        <v>0003-1001-0022</v>
      </c>
      <c r="D1125" s="134" t="s">
        <v>463</v>
      </c>
      <c r="E1125" s="134" t="s">
        <v>417</v>
      </c>
      <c r="F1125" s="134" t="s">
        <v>460</v>
      </c>
      <c r="G1125" s="134" t="s">
        <v>1023</v>
      </c>
      <c r="H1125" s="134" t="s">
        <v>1023</v>
      </c>
      <c r="I1125" s="134" t="s">
        <v>2</v>
      </c>
      <c r="J1125" s="135">
        <v>24961920.730000142</v>
      </c>
      <c r="K1125" s="135">
        <v>11015012.739999022</v>
      </c>
      <c r="L1125" s="135">
        <v>7188604.2600013614</v>
      </c>
      <c r="M1125" s="141" t="str">
        <f t="shared" si="35"/>
        <v>201801</v>
      </c>
    </row>
    <row r="1126" spans="1:13" x14ac:dyDescent="0.25">
      <c r="A1126" s="35" t="str">
        <f>VLOOKUP(B1126,ResCat!$A$2:$B$269,2,FALSE)</f>
        <v>PPOIFP</v>
      </c>
      <c r="B1126" s="68" t="str">
        <f>IF(ISNA(VLOOKUP(C1126,COA!$A$2:$B$340,2,FALSE)),"XXX",VLOOKUP(C1126,COA!$A$2:$B$340,2,FALSE))</f>
        <v>V54</v>
      </c>
      <c r="C1126" s="149" t="str">
        <f t="shared" si="36"/>
        <v>0003-1001-0022</v>
      </c>
      <c r="D1126" s="134" t="s">
        <v>463</v>
      </c>
      <c r="E1126" s="134" t="s">
        <v>417</v>
      </c>
      <c r="F1126" s="134" t="s">
        <v>460</v>
      </c>
      <c r="G1126" s="134" t="s">
        <v>1023</v>
      </c>
      <c r="H1126" s="134" t="s">
        <v>1023</v>
      </c>
      <c r="I1126" s="134" t="s">
        <v>371</v>
      </c>
      <c r="J1126" s="135">
        <v>58</v>
      </c>
      <c r="K1126" s="135">
        <v>0</v>
      </c>
      <c r="L1126" s="135">
        <v>0</v>
      </c>
      <c r="M1126" s="141" t="str">
        <f t="shared" si="35"/>
        <v>201801</v>
      </c>
    </row>
    <row r="1127" spans="1:13" x14ac:dyDescent="0.25">
      <c r="A1127" s="35" t="str">
        <f>VLOOKUP(B1127,ResCat!$A$2:$B$269,2,FALSE)</f>
        <v>PPOIFP</v>
      </c>
      <c r="B1127" s="68" t="str">
        <f>IF(ISNA(VLOOKUP(C1127,COA!$A$2:$B$340,2,FALSE)),"XXX",VLOOKUP(C1127,COA!$A$2:$B$340,2,FALSE))</f>
        <v>V54</v>
      </c>
      <c r="C1127" s="149" t="str">
        <f t="shared" si="36"/>
        <v>0003-1001-0022</v>
      </c>
      <c r="D1127" s="134" t="s">
        <v>463</v>
      </c>
      <c r="E1127" s="134" t="s">
        <v>417</v>
      </c>
      <c r="F1127" s="134" t="s">
        <v>460</v>
      </c>
      <c r="G1127" s="134" t="s">
        <v>1023</v>
      </c>
      <c r="H1127" s="134" t="s">
        <v>1023</v>
      </c>
      <c r="I1127" s="134" t="s">
        <v>343</v>
      </c>
      <c r="J1127" s="135">
        <v>41423062.340001047</v>
      </c>
      <c r="K1127" s="135">
        <v>17286882.389999673</v>
      </c>
      <c r="L1127" s="135">
        <v>13788222.019999975</v>
      </c>
      <c r="M1127" s="141" t="str">
        <f t="shared" si="35"/>
        <v>201801</v>
      </c>
    </row>
    <row r="1128" spans="1:13" x14ac:dyDescent="0.25">
      <c r="A1128" s="35" t="str">
        <f>VLOOKUP(B1128,ResCat!$A$2:$B$269,2,FALSE)</f>
        <v>PPOIFP</v>
      </c>
      <c r="B1128" s="68" t="str">
        <f>IF(ISNA(VLOOKUP(C1128,COA!$A$2:$B$340,2,FALSE)),"XXX",VLOOKUP(C1128,COA!$A$2:$B$340,2,FALSE))</f>
        <v>V54</v>
      </c>
      <c r="C1128" s="149" t="str">
        <f t="shared" si="36"/>
        <v>0003-1001-0022</v>
      </c>
      <c r="D1128" s="134" t="s">
        <v>463</v>
      </c>
      <c r="E1128" s="134" t="s">
        <v>417</v>
      </c>
      <c r="F1128" s="134" t="s">
        <v>460</v>
      </c>
      <c r="G1128" s="134" t="s">
        <v>1023</v>
      </c>
      <c r="H1128" s="134" t="s">
        <v>1023</v>
      </c>
      <c r="I1128" s="134" t="s">
        <v>1</v>
      </c>
      <c r="J1128" s="135">
        <v>29400079.260000054</v>
      </c>
      <c r="K1128" s="135">
        <v>9961602.2600002121</v>
      </c>
      <c r="L1128" s="135">
        <v>7096819.4100000728</v>
      </c>
      <c r="M1128" s="141" t="str">
        <f t="shared" si="35"/>
        <v>201801</v>
      </c>
    </row>
    <row r="1129" spans="1:13" x14ac:dyDescent="0.25">
      <c r="A1129" s="35" t="str">
        <f>VLOOKUP(B1129,ResCat!$A$2:$B$269,2,FALSE)</f>
        <v>PPOIFP</v>
      </c>
      <c r="B1129" s="68" t="str">
        <f>IF(ISNA(VLOOKUP(C1129,COA!$A$2:$B$340,2,FALSE)),"XXX",VLOOKUP(C1129,COA!$A$2:$B$340,2,FALSE))</f>
        <v>V55</v>
      </c>
      <c r="C1129" s="149" t="str">
        <f t="shared" si="36"/>
        <v>0003-1001-0065</v>
      </c>
      <c r="D1129" s="134" t="s">
        <v>463</v>
      </c>
      <c r="E1129" s="134" t="s">
        <v>417</v>
      </c>
      <c r="F1129" s="134" t="s">
        <v>491</v>
      </c>
      <c r="G1129" s="134" t="s">
        <v>366</v>
      </c>
      <c r="H1129" s="134" t="s">
        <v>1023</v>
      </c>
      <c r="I1129" s="134" t="s">
        <v>2</v>
      </c>
      <c r="J1129" s="135">
        <v>115</v>
      </c>
      <c r="K1129" s="135">
        <v>44.730000000000004</v>
      </c>
      <c r="L1129" s="135">
        <v>9.73</v>
      </c>
      <c r="M1129" s="141" t="str">
        <f t="shared" si="35"/>
        <v>201601</v>
      </c>
    </row>
    <row r="1130" spans="1:13" x14ac:dyDescent="0.25">
      <c r="A1130" s="35" t="str">
        <f>VLOOKUP(B1130,ResCat!$A$2:$B$269,2,FALSE)</f>
        <v>PPOIFP</v>
      </c>
      <c r="B1130" s="68" t="str">
        <f>IF(ISNA(VLOOKUP(C1130,COA!$A$2:$B$340,2,FALSE)),"XXX",VLOOKUP(C1130,COA!$A$2:$B$340,2,FALSE))</f>
        <v>V55</v>
      </c>
      <c r="C1130" s="149" t="str">
        <f t="shared" si="36"/>
        <v>0003-1001-0065</v>
      </c>
      <c r="D1130" s="134" t="s">
        <v>463</v>
      </c>
      <c r="E1130" s="134" t="s">
        <v>417</v>
      </c>
      <c r="F1130" s="134" t="s">
        <v>491</v>
      </c>
      <c r="G1130" s="134" t="s">
        <v>337</v>
      </c>
      <c r="H1130" s="134" t="s">
        <v>1023</v>
      </c>
      <c r="I1130" s="134" t="s">
        <v>3</v>
      </c>
      <c r="J1130" s="135">
        <v>44.72</v>
      </c>
      <c r="K1130" s="135">
        <v>44.72</v>
      </c>
      <c r="L1130" s="135">
        <v>0</v>
      </c>
      <c r="M1130" s="141" t="str">
        <f t="shared" si="35"/>
        <v>201601</v>
      </c>
    </row>
    <row r="1131" spans="1:13" x14ac:dyDescent="0.25">
      <c r="A1131" s="35" t="str">
        <f>VLOOKUP(B1131,ResCat!$A$2:$B$269,2,FALSE)</f>
        <v>PPOIFP</v>
      </c>
      <c r="B1131" s="68" t="str">
        <f>IF(ISNA(VLOOKUP(C1131,COA!$A$2:$B$340,2,FALSE)),"XXX",VLOOKUP(C1131,COA!$A$2:$B$340,2,FALSE))</f>
        <v>V55</v>
      </c>
      <c r="C1131" s="149" t="str">
        <f t="shared" si="36"/>
        <v>0003-1001-0065</v>
      </c>
      <c r="D1131" s="134" t="s">
        <v>463</v>
      </c>
      <c r="E1131" s="134" t="s">
        <v>417</v>
      </c>
      <c r="F1131" s="134" t="s">
        <v>491</v>
      </c>
      <c r="G1131" s="134" t="s">
        <v>337</v>
      </c>
      <c r="H1131" s="134" t="s">
        <v>1023</v>
      </c>
      <c r="I1131" s="134" t="s">
        <v>2</v>
      </c>
      <c r="J1131" s="135">
        <v>-274.37</v>
      </c>
      <c r="K1131" s="135">
        <v>-33.129999999999995</v>
      </c>
      <c r="L1131" s="135">
        <v>-10.43</v>
      </c>
      <c r="M1131" s="141" t="str">
        <f t="shared" si="35"/>
        <v>201601</v>
      </c>
    </row>
    <row r="1132" spans="1:13" x14ac:dyDescent="0.25">
      <c r="A1132" s="35" t="str">
        <f>VLOOKUP(B1132,ResCat!$A$2:$B$269,2,FALSE)</f>
        <v>PPOIFP</v>
      </c>
      <c r="B1132" s="68" t="str">
        <f>IF(ISNA(VLOOKUP(C1132,COA!$A$2:$B$340,2,FALSE)),"XXX",VLOOKUP(C1132,COA!$A$2:$B$340,2,FALSE))</f>
        <v>V55</v>
      </c>
      <c r="C1132" s="149" t="str">
        <f t="shared" si="36"/>
        <v>0003-1001-0065</v>
      </c>
      <c r="D1132" s="134" t="s">
        <v>463</v>
      </c>
      <c r="E1132" s="134" t="s">
        <v>417</v>
      </c>
      <c r="F1132" s="134" t="s">
        <v>491</v>
      </c>
      <c r="G1132" s="134" t="s">
        <v>337</v>
      </c>
      <c r="H1132" s="134" t="s">
        <v>1023</v>
      </c>
      <c r="I1132" s="134" t="s">
        <v>1</v>
      </c>
      <c r="J1132" s="135">
        <v>1765.35</v>
      </c>
      <c r="K1132" s="135">
        <v>293.18</v>
      </c>
      <c r="L1132" s="135">
        <v>793.02</v>
      </c>
      <c r="M1132" s="141" t="str">
        <f t="shared" si="35"/>
        <v>201601</v>
      </c>
    </row>
    <row r="1133" spans="1:13" x14ac:dyDescent="0.25">
      <c r="A1133" s="35" t="str">
        <f>VLOOKUP(B1133,ResCat!$A$2:$B$269,2,FALSE)</f>
        <v>PPOIFP</v>
      </c>
      <c r="B1133" s="68" t="str">
        <f>IF(ISNA(VLOOKUP(C1133,COA!$A$2:$B$340,2,FALSE)),"XXX",VLOOKUP(C1133,COA!$A$2:$B$340,2,FALSE))</f>
        <v>V55</v>
      </c>
      <c r="C1133" s="149" t="str">
        <f t="shared" si="36"/>
        <v>0003-1001-0065</v>
      </c>
      <c r="D1133" s="134" t="s">
        <v>463</v>
      </c>
      <c r="E1133" s="134" t="s">
        <v>417</v>
      </c>
      <c r="F1133" s="134" t="s">
        <v>491</v>
      </c>
      <c r="G1133" s="134" t="s">
        <v>352</v>
      </c>
      <c r="H1133" s="134" t="s">
        <v>1023</v>
      </c>
      <c r="I1133" s="134" t="s">
        <v>3</v>
      </c>
      <c r="J1133" s="135">
        <v>6500.22</v>
      </c>
      <c r="K1133" s="135">
        <v>2652.8799999999997</v>
      </c>
      <c r="L1133" s="135">
        <v>100.22</v>
      </c>
      <c r="M1133" s="141" t="str">
        <f t="shared" si="35"/>
        <v>201602</v>
      </c>
    </row>
    <row r="1134" spans="1:13" x14ac:dyDescent="0.25">
      <c r="A1134" s="35" t="str">
        <f>VLOOKUP(B1134,ResCat!$A$2:$B$269,2,FALSE)</f>
        <v>PPOIFP</v>
      </c>
      <c r="B1134" s="68" t="str">
        <f>IF(ISNA(VLOOKUP(C1134,COA!$A$2:$B$340,2,FALSE)),"XXX",VLOOKUP(C1134,COA!$A$2:$B$340,2,FALSE))</f>
        <v>V55</v>
      </c>
      <c r="C1134" s="149" t="str">
        <f t="shared" si="36"/>
        <v>0003-1001-0065</v>
      </c>
      <c r="D1134" s="134" t="s">
        <v>463</v>
      </c>
      <c r="E1134" s="134" t="s">
        <v>417</v>
      </c>
      <c r="F1134" s="134" t="s">
        <v>491</v>
      </c>
      <c r="G1134" s="134" t="s">
        <v>352</v>
      </c>
      <c r="H1134" s="134" t="s">
        <v>1023</v>
      </c>
      <c r="I1134" s="134" t="s">
        <v>2</v>
      </c>
      <c r="J1134" s="135">
        <v>-813.35</v>
      </c>
      <c r="K1134" s="135">
        <v>-221.81999999999994</v>
      </c>
      <c r="L1134" s="135">
        <v>-139.89999999999998</v>
      </c>
      <c r="M1134" s="141" t="str">
        <f t="shared" si="35"/>
        <v>201602</v>
      </c>
    </row>
    <row r="1135" spans="1:13" x14ac:dyDescent="0.25">
      <c r="A1135" s="35" t="str">
        <f>VLOOKUP(B1135,ResCat!$A$2:$B$269,2,FALSE)</f>
        <v>PPOIFP</v>
      </c>
      <c r="B1135" s="68" t="str">
        <f>IF(ISNA(VLOOKUP(C1135,COA!$A$2:$B$340,2,FALSE)),"XXX",VLOOKUP(C1135,COA!$A$2:$B$340,2,FALSE))</f>
        <v>V55</v>
      </c>
      <c r="C1135" s="149" t="str">
        <f t="shared" si="36"/>
        <v>0003-1001-0065</v>
      </c>
      <c r="D1135" s="134" t="s">
        <v>463</v>
      </c>
      <c r="E1135" s="134" t="s">
        <v>417</v>
      </c>
      <c r="F1135" s="134" t="s">
        <v>491</v>
      </c>
      <c r="G1135" s="134" t="s">
        <v>352</v>
      </c>
      <c r="H1135" s="134" t="s">
        <v>1023</v>
      </c>
      <c r="I1135" s="134" t="s">
        <v>1</v>
      </c>
      <c r="J1135" s="135">
        <v>74.569999999999993</v>
      </c>
      <c r="K1135" s="135">
        <v>74.569999999999993</v>
      </c>
      <c r="L1135" s="135">
        <v>0</v>
      </c>
      <c r="M1135" s="141" t="str">
        <f t="shared" si="35"/>
        <v>201602</v>
      </c>
    </row>
    <row r="1136" spans="1:13" x14ac:dyDescent="0.25">
      <c r="A1136" s="35" t="str">
        <f>VLOOKUP(B1136,ResCat!$A$2:$B$269,2,FALSE)</f>
        <v>PPOIFP</v>
      </c>
      <c r="B1136" s="68" t="str">
        <f>IF(ISNA(VLOOKUP(C1136,COA!$A$2:$B$340,2,FALSE)),"XXX",VLOOKUP(C1136,COA!$A$2:$B$340,2,FALSE))</f>
        <v>V55</v>
      </c>
      <c r="C1136" s="149" t="str">
        <f t="shared" si="36"/>
        <v>0003-1001-0065</v>
      </c>
      <c r="D1136" s="134" t="s">
        <v>463</v>
      </c>
      <c r="E1136" s="134" t="s">
        <v>417</v>
      </c>
      <c r="F1136" s="134" t="s">
        <v>491</v>
      </c>
      <c r="G1136" s="134" t="s">
        <v>347</v>
      </c>
      <c r="H1136" s="134" t="s">
        <v>1023</v>
      </c>
      <c r="I1136" s="134" t="s">
        <v>3</v>
      </c>
      <c r="J1136" s="135">
        <v>-124.34</v>
      </c>
      <c r="K1136" s="135">
        <v>52.43</v>
      </c>
      <c r="L1136" s="135">
        <v>40.669999999999995</v>
      </c>
      <c r="M1136" s="141" t="str">
        <f t="shared" si="35"/>
        <v>201603</v>
      </c>
    </row>
    <row r="1137" spans="1:13" x14ac:dyDescent="0.25">
      <c r="A1137" s="35" t="str">
        <f>VLOOKUP(B1137,ResCat!$A$2:$B$269,2,FALSE)</f>
        <v>PPOIFP</v>
      </c>
      <c r="B1137" s="68" t="str">
        <f>IF(ISNA(VLOOKUP(C1137,COA!$A$2:$B$340,2,FALSE)),"XXX",VLOOKUP(C1137,COA!$A$2:$B$340,2,FALSE))</f>
        <v>V55</v>
      </c>
      <c r="C1137" s="149" t="str">
        <f t="shared" si="36"/>
        <v>0003-1001-0065</v>
      </c>
      <c r="D1137" s="134" t="s">
        <v>463</v>
      </c>
      <c r="E1137" s="134" t="s">
        <v>417</v>
      </c>
      <c r="F1137" s="134" t="s">
        <v>491</v>
      </c>
      <c r="G1137" s="134" t="s">
        <v>347</v>
      </c>
      <c r="H1137" s="134" t="s">
        <v>1023</v>
      </c>
      <c r="I1137" s="134" t="s">
        <v>368</v>
      </c>
      <c r="J1137" s="135">
        <v>535</v>
      </c>
      <c r="K1137" s="135">
        <v>0</v>
      </c>
      <c r="L1137" s="135">
        <v>0</v>
      </c>
      <c r="M1137" s="141" t="str">
        <f t="shared" si="35"/>
        <v>201603</v>
      </c>
    </row>
    <row r="1138" spans="1:13" x14ac:dyDescent="0.25">
      <c r="A1138" s="35" t="str">
        <f>VLOOKUP(B1138,ResCat!$A$2:$B$269,2,FALSE)</f>
        <v>PPOIFP</v>
      </c>
      <c r="B1138" s="68" t="str">
        <f>IF(ISNA(VLOOKUP(C1138,COA!$A$2:$B$340,2,FALSE)),"XXX",VLOOKUP(C1138,COA!$A$2:$B$340,2,FALSE))</f>
        <v>V55</v>
      </c>
      <c r="C1138" s="149" t="str">
        <f t="shared" si="36"/>
        <v>0003-1001-0065</v>
      </c>
      <c r="D1138" s="134" t="s">
        <v>463</v>
      </c>
      <c r="E1138" s="134" t="s">
        <v>417</v>
      </c>
      <c r="F1138" s="134" t="s">
        <v>491</v>
      </c>
      <c r="G1138" s="134" t="s">
        <v>347</v>
      </c>
      <c r="H1138" s="134" t="s">
        <v>1023</v>
      </c>
      <c r="I1138" s="134" t="s">
        <v>336</v>
      </c>
      <c r="J1138" s="135">
        <v>-1500</v>
      </c>
      <c r="K1138" s="135">
        <v>-132.19999999999999</v>
      </c>
      <c r="L1138" s="135">
        <v>-132.19999999999999</v>
      </c>
      <c r="M1138" s="141" t="str">
        <f t="shared" si="35"/>
        <v>201603</v>
      </c>
    </row>
    <row r="1139" spans="1:13" x14ac:dyDescent="0.25">
      <c r="A1139" s="35" t="str">
        <f>VLOOKUP(B1139,ResCat!$A$2:$B$269,2,FALSE)</f>
        <v>PPOIFP</v>
      </c>
      <c r="B1139" s="68" t="str">
        <f>IF(ISNA(VLOOKUP(C1139,COA!$A$2:$B$340,2,FALSE)),"XXX",VLOOKUP(C1139,COA!$A$2:$B$340,2,FALSE))</f>
        <v>V55</v>
      </c>
      <c r="C1139" s="149" t="str">
        <f t="shared" si="36"/>
        <v>0003-1001-0065</v>
      </c>
      <c r="D1139" s="134" t="s">
        <v>463</v>
      </c>
      <c r="E1139" s="134" t="s">
        <v>417</v>
      </c>
      <c r="F1139" s="134" t="s">
        <v>491</v>
      </c>
      <c r="G1139" s="134" t="s">
        <v>347</v>
      </c>
      <c r="H1139" s="134" t="s">
        <v>1023</v>
      </c>
      <c r="I1139" s="134" t="s">
        <v>2</v>
      </c>
      <c r="J1139" s="135">
        <v>1661.7900000000002</v>
      </c>
      <c r="K1139" s="135">
        <v>190.51000000000022</v>
      </c>
      <c r="L1139" s="135">
        <v>-971.84999999999991</v>
      </c>
      <c r="M1139" s="141" t="str">
        <f t="shared" si="35"/>
        <v>201603</v>
      </c>
    </row>
    <row r="1140" spans="1:13" x14ac:dyDescent="0.25">
      <c r="A1140" s="35" t="str">
        <f>VLOOKUP(B1140,ResCat!$A$2:$B$269,2,FALSE)</f>
        <v>PPOIFP</v>
      </c>
      <c r="B1140" s="68" t="str">
        <f>IF(ISNA(VLOOKUP(C1140,COA!$A$2:$B$340,2,FALSE)),"XXX",VLOOKUP(C1140,COA!$A$2:$B$340,2,FALSE))</f>
        <v>V55</v>
      </c>
      <c r="C1140" s="149" t="str">
        <f t="shared" si="36"/>
        <v>0003-1001-0065</v>
      </c>
      <c r="D1140" s="134" t="s">
        <v>463</v>
      </c>
      <c r="E1140" s="134" t="s">
        <v>417</v>
      </c>
      <c r="F1140" s="134" t="s">
        <v>491</v>
      </c>
      <c r="G1140" s="134" t="s">
        <v>347</v>
      </c>
      <c r="H1140" s="134" t="s">
        <v>1023</v>
      </c>
      <c r="I1140" s="134" t="s">
        <v>343</v>
      </c>
      <c r="J1140" s="135">
        <v>142.03</v>
      </c>
      <c r="K1140" s="135">
        <v>132.66</v>
      </c>
      <c r="L1140" s="135">
        <v>7.8100000000000005</v>
      </c>
      <c r="M1140" s="141" t="str">
        <f t="shared" si="35"/>
        <v>201603</v>
      </c>
    </row>
    <row r="1141" spans="1:13" x14ac:dyDescent="0.25">
      <c r="A1141" s="35" t="str">
        <f>VLOOKUP(B1141,ResCat!$A$2:$B$269,2,FALSE)</f>
        <v>PPOIFP</v>
      </c>
      <c r="B1141" s="68" t="str">
        <f>IF(ISNA(VLOOKUP(C1141,COA!$A$2:$B$340,2,FALSE)),"XXX",VLOOKUP(C1141,COA!$A$2:$B$340,2,FALSE))</f>
        <v>V55</v>
      </c>
      <c r="C1141" s="149" t="str">
        <f t="shared" si="36"/>
        <v>0003-1001-0065</v>
      </c>
      <c r="D1141" s="134" t="s">
        <v>463</v>
      </c>
      <c r="E1141" s="134" t="s">
        <v>417</v>
      </c>
      <c r="F1141" s="134" t="s">
        <v>491</v>
      </c>
      <c r="G1141" s="134" t="s">
        <v>347</v>
      </c>
      <c r="H1141" s="134" t="s">
        <v>1023</v>
      </c>
      <c r="I1141" s="134" t="s">
        <v>1</v>
      </c>
      <c r="J1141" s="135">
        <v>0</v>
      </c>
      <c r="K1141" s="135">
        <v>0</v>
      </c>
      <c r="L1141" s="135">
        <v>3301.3700000000008</v>
      </c>
      <c r="M1141" s="141" t="str">
        <f t="shared" si="35"/>
        <v>201603</v>
      </c>
    </row>
    <row r="1142" spans="1:13" x14ac:dyDescent="0.25">
      <c r="A1142" s="35" t="str">
        <f>VLOOKUP(B1142,ResCat!$A$2:$B$269,2,FALSE)</f>
        <v>PPOIFP</v>
      </c>
      <c r="B1142" s="68" t="str">
        <f>IF(ISNA(VLOOKUP(C1142,COA!$A$2:$B$340,2,FALSE)),"XXX",VLOOKUP(C1142,COA!$A$2:$B$340,2,FALSE))</f>
        <v>V55</v>
      </c>
      <c r="C1142" s="149" t="str">
        <f t="shared" si="36"/>
        <v>0003-1001-0065</v>
      </c>
      <c r="D1142" s="134" t="s">
        <v>463</v>
      </c>
      <c r="E1142" s="134" t="s">
        <v>417</v>
      </c>
      <c r="F1142" s="134" t="s">
        <v>491</v>
      </c>
      <c r="G1142" s="134" t="s">
        <v>361</v>
      </c>
      <c r="H1142" s="134" t="s">
        <v>1023</v>
      </c>
      <c r="I1142" s="134" t="s">
        <v>3</v>
      </c>
      <c r="J1142" s="135">
        <v>76.420000000000044</v>
      </c>
      <c r="K1142" s="135">
        <v>53.490000000000016</v>
      </c>
      <c r="L1142" s="135">
        <v>901.13</v>
      </c>
      <c r="M1142" s="141" t="str">
        <f t="shared" si="35"/>
        <v>201604</v>
      </c>
    </row>
    <row r="1143" spans="1:13" x14ac:dyDescent="0.25">
      <c r="A1143" s="35" t="str">
        <f>VLOOKUP(B1143,ResCat!$A$2:$B$269,2,FALSE)</f>
        <v>PPOIFP</v>
      </c>
      <c r="B1143" s="68" t="str">
        <f>IF(ISNA(VLOOKUP(C1143,COA!$A$2:$B$340,2,FALSE)),"XXX",VLOOKUP(C1143,COA!$A$2:$B$340,2,FALSE))</f>
        <v>V55</v>
      </c>
      <c r="C1143" s="149" t="str">
        <f t="shared" si="36"/>
        <v>0003-1001-0065</v>
      </c>
      <c r="D1143" s="134" t="s">
        <v>463</v>
      </c>
      <c r="E1143" s="134" t="s">
        <v>417</v>
      </c>
      <c r="F1143" s="134" t="s">
        <v>491</v>
      </c>
      <c r="G1143" s="134" t="s">
        <v>361</v>
      </c>
      <c r="H1143" s="134" t="s">
        <v>1023</v>
      </c>
      <c r="I1143" s="134" t="s">
        <v>0</v>
      </c>
      <c r="J1143" s="135">
        <v>165846.46000000002</v>
      </c>
      <c r="K1143" s="135">
        <v>12447.369999999997</v>
      </c>
      <c r="L1143" s="135">
        <v>12447.369999999997</v>
      </c>
      <c r="M1143" s="141" t="str">
        <f t="shared" si="35"/>
        <v>201604</v>
      </c>
    </row>
    <row r="1144" spans="1:13" x14ac:dyDescent="0.25">
      <c r="A1144" s="35" t="str">
        <f>VLOOKUP(B1144,ResCat!$A$2:$B$269,2,FALSE)</f>
        <v>PPOIFP</v>
      </c>
      <c r="B1144" s="68" t="str">
        <f>IF(ISNA(VLOOKUP(C1144,COA!$A$2:$B$340,2,FALSE)),"XXX",VLOOKUP(C1144,COA!$A$2:$B$340,2,FALSE))</f>
        <v>V55</v>
      </c>
      <c r="C1144" s="149" t="str">
        <f t="shared" si="36"/>
        <v>0003-1001-0065</v>
      </c>
      <c r="D1144" s="134" t="s">
        <v>463</v>
      </c>
      <c r="E1144" s="134" t="s">
        <v>417</v>
      </c>
      <c r="F1144" s="134" t="s">
        <v>491</v>
      </c>
      <c r="G1144" s="134" t="s">
        <v>361</v>
      </c>
      <c r="H1144" s="134" t="s">
        <v>1023</v>
      </c>
      <c r="I1144" s="134" t="s">
        <v>2</v>
      </c>
      <c r="J1144" s="135">
        <v>1427.5099999999998</v>
      </c>
      <c r="K1144" s="135">
        <v>1841.6100000000001</v>
      </c>
      <c r="L1144" s="135">
        <v>1117.56</v>
      </c>
      <c r="M1144" s="141" t="str">
        <f t="shared" si="35"/>
        <v>201604</v>
      </c>
    </row>
    <row r="1145" spans="1:13" x14ac:dyDescent="0.25">
      <c r="A1145" s="35" t="str">
        <f>VLOOKUP(B1145,ResCat!$A$2:$B$269,2,FALSE)</f>
        <v>PPOIFP</v>
      </c>
      <c r="B1145" s="68" t="str">
        <f>IF(ISNA(VLOOKUP(C1145,COA!$A$2:$B$340,2,FALSE)),"XXX",VLOOKUP(C1145,COA!$A$2:$B$340,2,FALSE))</f>
        <v>V55</v>
      </c>
      <c r="C1145" s="149" t="str">
        <f t="shared" si="36"/>
        <v>0003-1001-0065</v>
      </c>
      <c r="D1145" s="134" t="s">
        <v>463</v>
      </c>
      <c r="E1145" s="134" t="s">
        <v>417</v>
      </c>
      <c r="F1145" s="134" t="s">
        <v>491</v>
      </c>
      <c r="G1145" s="134" t="s">
        <v>361</v>
      </c>
      <c r="H1145" s="134" t="s">
        <v>1023</v>
      </c>
      <c r="I1145" s="134" t="s">
        <v>343</v>
      </c>
      <c r="J1145" s="135">
        <v>327.73999999999995</v>
      </c>
      <c r="K1145" s="135">
        <v>327.73999999999995</v>
      </c>
      <c r="L1145" s="135">
        <v>35.74</v>
      </c>
      <c r="M1145" s="141" t="str">
        <f t="shared" si="35"/>
        <v>201604</v>
      </c>
    </row>
    <row r="1146" spans="1:13" x14ac:dyDescent="0.25">
      <c r="A1146" s="35" t="str">
        <f>VLOOKUP(B1146,ResCat!$A$2:$B$269,2,FALSE)</f>
        <v>PPOIFP</v>
      </c>
      <c r="B1146" s="68" t="str">
        <f>IF(ISNA(VLOOKUP(C1146,COA!$A$2:$B$340,2,FALSE)),"XXX",VLOOKUP(C1146,COA!$A$2:$B$340,2,FALSE))</f>
        <v>V55</v>
      </c>
      <c r="C1146" s="149" t="str">
        <f t="shared" si="36"/>
        <v>0003-1001-0065</v>
      </c>
      <c r="D1146" s="134" t="s">
        <v>463</v>
      </c>
      <c r="E1146" s="134" t="s">
        <v>417</v>
      </c>
      <c r="F1146" s="134" t="s">
        <v>491</v>
      </c>
      <c r="G1146" s="134" t="s">
        <v>361</v>
      </c>
      <c r="H1146" s="134" t="s">
        <v>1023</v>
      </c>
      <c r="I1146" s="134" t="s">
        <v>1</v>
      </c>
      <c r="J1146" s="135">
        <v>479.24000000000058</v>
      </c>
      <c r="K1146" s="135">
        <v>31.140000000000327</v>
      </c>
      <c r="L1146" s="135">
        <v>1405.2899999999997</v>
      </c>
      <c r="M1146" s="141" t="str">
        <f t="shared" si="35"/>
        <v>201604</v>
      </c>
    </row>
    <row r="1147" spans="1:13" x14ac:dyDescent="0.25">
      <c r="A1147" s="35" t="str">
        <f>VLOOKUP(B1147,ResCat!$A$2:$B$269,2,FALSE)</f>
        <v>PPOIFP</v>
      </c>
      <c r="B1147" s="68" t="str">
        <f>IF(ISNA(VLOOKUP(C1147,COA!$A$2:$B$340,2,FALSE)),"XXX",VLOOKUP(C1147,COA!$A$2:$B$340,2,FALSE))</f>
        <v>V55</v>
      </c>
      <c r="C1147" s="149" t="str">
        <f t="shared" si="36"/>
        <v>0003-1001-0065</v>
      </c>
      <c r="D1147" s="134" t="s">
        <v>463</v>
      </c>
      <c r="E1147" s="134" t="s">
        <v>417</v>
      </c>
      <c r="F1147" s="134" t="s">
        <v>491</v>
      </c>
      <c r="G1147" s="134" t="s">
        <v>312</v>
      </c>
      <c r="H1147" s="134" t="s">
        <v>1023</v>
      </c>
      <c r="I1147" s="134" t="s">
        <v>3</v>
      </c>
      <c r="J1147" s="135">
        <v>2057.9</v>
      </c>
      <c r="K1147" s="135">
        <v>995</v>
      </c>
      <c r="L1147" s="135">
        <v>137.5</v>
      </c>
      <c r="M1147" s="141" t="str">
        <f t="shared" si="35"/>
        <v>201605</v>
      </c>
    </row>
    <row r="1148" spans="1:13" x14ac:dyDescent="0.25">
      <c r="A1148" s="35" t="str">
        <f>VLOOKUP(B1148,ResCat!$A$2:$B$269,2,FALSE)</f>
        <v>PPOIFP</v>
      </c>
      <c r="B1148" s="68" t="str">
        <f>IF(ISNA(VLOOKUP(C1148,COA!$A$2:$B$340,2,FALSE)),"XXX",VLOOKUP(C1148,COA!$A$2:$B$340,2,FALSE))</f>
        <v>V55</v>
      </c>
      <c r="C1148" s="149" t="str">
        <f t="shared" si="36"/>
        <v>0003-1001-0065</v>
      </c>
      <c r="D1148" s="134" t="s">
        <v>463</v>
      </c>
      <c r="E1148" s="134" t="s">
        <v>417</v>
      </c>
      <c r="F1148" s="134" t="s">
        <v>491</v>
      </c>
      <c r="G1148" s="134" t="s">
        <v>312</v>
      </c>
      <c r="H1148" s="134" t="s">
        <v>1023</v>
      </c>
      <c r="I1148" s="134" t="s">
        <v>0</v>
      </c>
      <c r="J1148" s="135">
        <v>-1540</v>
      </c>
      <c r="K1148" s="135">
        <v>-1330.56</v>
      </c>
      <c r="L1148" s="135">
        <v>-725.07</v>
      </c>
      <c r="M1148" s="141" t="str">
        <f t="shared" si="35"/>
        <v>201605</v>
      </c>
    </row>
    <row r="1149" spans="1:13" x14ac:dyDescent="0.25">
      <c r="A1149" s="35" t="str">
        <f>VLOOKUP(B1149,ResCat!$A$2:$B$269,2,FALSE)</f>
        <v>PPOIFP</v>
      </c>
      <c r="B1149" s="68" t="str">
        <f>IF(ISNA(VLOOKUP(C1149,COA!$A$2:$B$340,2,FALSE)),"XXX",VLOOKUP(C1149,COA!$A$2:$B$340,2,FALSE))</f>
        <v>V55</v>
      </c>
      <c r="C1149" s="149" t="str">
        <f t="shared" si="36"/>
        <v>0003-1001-0065</v>
      </c>
      <c r="D1149" s="134" t="s">
        <v>463</v>
      </c>
      <c r="E1149" s="134" t="s">
        <v>417</v>
      </c>
      <c r="F1149" s="134" t="s">
        <v>491</v>
      </c>
      <c r="G1149" s="134" t="s">
        <v>312</v>
      </c>
      <c r="H1149" s="134" t="s">
        <v>1023</v>
      </c>
      <c r="I1149" s="134" t="s">
        <v>2</v>
      </c>
      <c r="J1149" s="135">
        <v>2482.98</v>
      </c>
      <c r="K1149" s="135">
        <v>-8.9599999999999795</v>
      </c>
      <c r="L1149" s="135">
        <v>-513.65</v>
      </c>
      <c r="M1149" s="141" t="str">
        <f t="shared" si="35"/>
        <v>201605</v>
      </c>
    </row>
    <row r="1150" spans="1:13" x14ac:dyDescent="0.25">
      <c r="A1150" s="35" t="str">
        <f>VLOOKUP(B1150,ResCat!$A$2:$B$269,2,FALSE)</f>
        <v>PPOIFP</v>
      </c>
      <c r="B1150" s="68" t="str">
        <f>IF(ISNA(VLOOKUP(C1150,COA!$A$2:$B$340,2,FALSE)),"XXX",VLOOKUP(C1150,COA!$A$2:$B$340,2,FALSE))</f>
        <v>V55</v>
      </c>
      <c r="C1150" s="149" t="str">
        <f t="shared" si="36"/>
        <v>0003-1001-0065</v>
      </c>
      <c r="D1150" s="134" t="s">
        <v>463</v>
      </c>
      <c r="E1150" s="134" t="s">
        <v>417</v>
      </c>
      <c r="F1150" s="134" t="s">
        <v>491</v>
      </c>
      <c r="G1150" s="134" t="s">
        <v>312</v>
      </c>
      <c r="H1150" s="134" t="s">
        <v>1023</v>
      </c>
      <c r="I1150" s="134" t="s">
        <v>1</v>
      </c>
      <c r="J1150" s="135">
        <v>0</v>
      </c>
      <c r="K1150" s="135">
        <v>-275.88000000000011</v>
      </c>
      <c r="L1150" s="135">
        <v>1629.9499999999998</v>
      </c>
      <c r="M1150" s="141" t="str">
        <f t="shared" si="35"/>
        <v>201605</v>
      </c>
    </row>
    <row r="1151" spans="1:13" x14ac:dyDescent="0.25">
      <c r="A1151" s="35" t="str">
        <f>VLOOKUP(B1151,ResCat!$A$2:$B$269,2,FALSE)</f>
        <v>PPOIFP</v>
      </c>
      <c r="B1151" s="68" t="str">
        <f>IF(ISNA(VLOOKUP(C1151,COA!$A$2:$B$340,2,FALSE)),"XXX",VLOOKUP(C1151,COA!$A$2:$B$340,2,FALSE))</f>
        <v>V55</v>
      </c>
      <c r="C1151" s="149" t="str">
        <f t="shared" si="36"/>
        <v>0003-1001-0065</v>
      </c>
      <c r="D1151" s="134" t="s">
        <v>463</v>
      </c>
      <c r="E1151" s="134" t="s">
        <v>417</v>
      </c>
      <c r="F1151" s="134" t="s">
        <v>491</v>
      </c>
      <c r="G1151" s="134" t="s">
        <v>357</v>
      </c>
      <c r="H1151" s="134" t="s">
        <v>1023</v>
      </c>
      <c r="I1151" s="134" t="s">
        <v>3</v>
      </c>
      <c r="J1151" s="135">
        <v>1104.1799999999998</v>
      </c>
      <c r="K1151" s="135">
        <v>919.95999999999981</v>
      </c>
      <c r="L1151" s="135">
        <v>777.05</v>
      </c>
      <c r="M1151" s="141" t="str">
        <f t="shared" si="35"/>
        <v>201606</v>
      </c>
    </row>
    <row r="1152" spans="1:13" x14ac:dyDescent="0.25">
      <c r="A1152" s="35" t="str">
        <f>VLOOKUP(B1152,ResCat!$A$2:$B$269,2,FALSE)</f>
        <v>PPOIFP</v>
      </c>
      <c r="B1152" s="68" t="str">
        <f>IF(ISNA(VLOOKUP(C1152,COA!$A$2:$B$340,2,FALSE)),"XXX",VLOOKUP(C1152,COA!$A$2:$B$340,2,FALSE))</f>
        <v>V55</v>
      </c>
      <c r="C1152" s="149" t="str">
        <f t="shared" si="36"/>
        <v>0003-1001-0065</v>
      </c>
      <c r="D1152" s="134" t="s">
        <v>463</v>
      </c>
      <c r="E1152" s="134" t="s">
        <v>417</v>
      </c>
      <c r="F1152" s="134" t="s">
        <v>491</v>
      </c>
      <c r="G1152" s="134" t="s">
        <v>357</v>
      </c>
      <c r="H1152" s="134" t="s">
        <v>1023</v>
      </c>
      <c r="I1152" s="134" t="s">
        <v>2</v>
      </c>
      <c r="J1152" s="135">
        <v>-1484.76</v>
      </c>
      <c r="K1152" s="135">
        <v>-1126.7700000000002</v>
      </c>
      <c r="L1152" s="135">
        <v>-1168.7399999999998</v>
      </c>
      <c r="M1152" s="141" t="str">
        <f t="shared" si="35"/>
        <v>201606</v>
      </c>
    </row>
    <row r="1153" spans="1:13" x14ac:dyDescent="0.25">
      <c r="A1153" s="35" t="str">
        <f>VLOOKUP(B1153,ResCat!$A$2:$B$269,2,FALSE)</f>
        <v>PPOIFP</v>
      </c>
      <c r="B1153" s="68" t="str">
        <f>IF(ISNA(VLOOKUP(C1153,COA!$A$2:$B$340,2,FALSE)),"XXX",VLOOKUP(C1153,COA!$A$2:$B$340,2,FALSE))</f>
        <v>V55</v>
      </c>
      <c r="C1153" s="149" t="str">
        <f t="shared" si="36"/>
        <v>0003-1001-0065</v>
      </c>
      <c r="D1153" s="134" t="s">
        <v>463</v>
      </c>
      <c r="E1153" s="134" t="s">
        <v>417</v>
      </c>
      <c r="F1153" s="134" t="s">
        <v>491</v>
      </c>
      <c r="G1153" s="134" t="s">
        <v>357</v>
      </c>
      <c r="H1153" s="134" t="s">
        <v>1023</v>
      </c>
      <c r="I1153" s="134" t="s">
        <v>1</v>
      </c>
      <c r="J1153" s="135">
        <v>-1542.6200000000001</v>
      </c>
      <c r="K1153" s="135">
        <v>-623.98</v>
      </c>
      <c r="L1153" s="135">
        <v>-405.64000000000004</v>
      </c>
      <c r="M1153" s="141" t="str">
        <f t="shared" si="35"/>
        <v>201606</v>
      </c>
    </row>
    <row r="1154" spans="1:13" x14ac:dyDescent="0.25">
      <c r="A1154" s="35" t="str">
        <f>VLOOKUP(B1154,ResCat!$A$2:$B$269,2,FALSE)</f>
        <v>PPOIFP</v>
      </c>
      <c r="B1154" s="68" t="str">
        <f>IF(ISNA(VLOOKUP(C1154,COA!$A$2:$B$340,2,FALSE)),"XXX",VLOOKUP(C1154,COA!$A$2:$B$340,2,FALSE))</f>
        <v>V55</v>
      </c>
      <c r="C1154" s="149" t="str">
        <f t="shared" si="36"/>
        <v>0003-1001-0065</v>
      </c>
      <c r="D1154" s="134" t="s">
        <v>463</v>
      </c>
      <c r="E1154" s="134" t="s">
        <v>417</v>
      </c>
      <c r="F1154" s="134" t="s">
        <v>491</v>
      </c>
      <c r="G1154" s="134" t="s">
        <v>314</v>
      </c>
      <c r="H1154" s="134" t="s">
        <v>1023</v>
      </c>
      <c r="I1154" s="134" t="s">
        <v>3</v>
      </c>
      <c r="J1154" s="135">
        <v>155.38</v>
      </c>
      <c r="K1154" s="135">
        <v>-179.31</v>
      </c>
      <c r="L1154" s="135">
        <v>-364.69</v>
      </c>
      <c r="M1154" s="141" t="str">
        <f t="shared" si="35"/>
        <v>201607</v>
      </c>
    </row>
    <row r="1155" spans="1:13" x14ac:dyDescent="0.25">
      <c r="A1155" s="35" t="str">
        <f>VLOOKUP(B1155,ResCat!$A$2:$B$269,2,FALSE)</f>
        <v>PPOIFP</v>
      </c>
      <c r="B1155" s="68" t="str">
        <f>IF(ISNA(VLOOKUP(C1155,COA!$A$2:$B$340,2,FALSE)),"XXX",VLOOKUP(C1155,COA!$A$2:$B$340,2,FALSE))</f>
        <v>V55</v>
      </c>
      <c r="C1155" s="149" t="str">
        <f t="shared" si="36"/>
        <v>0003-1001-0065</v>
      </c>
      <c r="D1155" s="134" t="s">
        <v>463</v>
      </c>
      <c r="E1155" s="134" t="s">
        <v>417</v>
      </c>
      <c r="F1155" s="134" t="s">
        <v>491</v>
      </c>
      <c r="G1155" s="134" t="s">
        <v>314</v>
      </c>
      <c r="H1155" s="134" t="s">
        <v>1023</v>
      </c>
      <c r="I1155" s="134" t="s">
        <v>2</v>
      </c>
      <c r="J1155" s="135">
        <v>-319.12999999999982</v>
      </c>
      <c r="K1155" s="135">
        <v>-937.73</v>
      </c>
      <c r="L1155" s="135">
        <v>-1187.05</v>
      </c>
      <c r="M1155" s="141" t="str">
        <f t="shared" si="35"/>
        <v>201607</v>
      </c>
    </row>
    <row r="1156" spans="1:13" x14ac:dyDescent="0.25">
      <c r="A1156" s="35" t="str">
        <f>VLOOKUP(B1156,ResCat!$A$2:$B$269,2,FALSE)</f>
        <v>PPOIFP</v>
      </c>
      <c r="B1156" s="68" t="str">
        <f>IF(ISNA(VLOOKUP(C1156,COA!$A$2:$B$340,2,FALSE)),"XXX",VLOOKUP(C1156,COA!$A$2:$B$340,2,FALSE))</f>
        <v>V55</v>
      </c>
      <c r="C1156" s="149" t="str">
        <f t="shared" si="36"/>
        <v>0003-1001-0065</v>
      </c>
      <c r="D1156" s="134" t="s">
        <v>463</v>
      </c>
      <c r="E1156" s="134" t="s">
        <v>417</v>
      </c>
      <c r="F1156" s="134" t="s">
        <v>491</v>
      </c>
      <c r="G1156" s="134" t="s">
        <v>314</v>
      </c>
      <c r="H1156" s="134" t="s">
        <v>1023</v>
      </c>
      <c r="I1156" s="134" t="s">
        <v>343</v>
      </c>
      <c r="J1156" s="135">
        <v>30.31</v>
      </c>
      <c r="K1156" s="135">
        <v>18.579999999999998</v>
      </c>
      <c r="L1156" s="135">
        <v>18.579999999999998</v>
      </c>
      <c r="M1156" s="141" t="str">
        <f t="shared" ref="M1156:M1219" si="37">IF(G1156&lt;$M$1,$M$1,G1156)</f>
        <v>201607</v>
      </c>
    </row>
    <row r="1157" spans="1:13" x14ac:dyDescent="0.25">
      <c r="A1157" s="35" t="str">
        <f>VLOOKUP(B1157,ResCat!$A$2:$B$269,2,FALSE)</f>
        <v>PPOIFP</v>
      </c>
      <c r="B1157" s="68" t="str">
        <f>IF(ISNA(VLOOKUP(C1157,COA!$A$2:$B$340,2,FALSE)),"XXX",VLOOKUP(C1157,COA!$A$2:$B$340,2,FALSE))</f>
        <v>V55</v>
      </c>
      <c r="C1157" s="149" t="str">
        <f t="shared" ref="C1157:C1220" si="38">D1157&amp;"-"&amp;E1157&amp;"-"&amp;F1157</f>
        <v>0003-1001-0065</v>
      </c>
      <c r="D1157" s="134" t="s">
        <v>463</v>
      </c>
      <c r="E1157" s="134" t="s">
        <v>417</v>
      </c>
      <c r="F1157" s="134" t="s">
        <v>491</v>
      </c>
      <c r="G1157" s="134" t="s">
        <v>314</v>
      </c>
      <c r="H1157" s="134" t="s">
        <v>1023</v>
      </c>
      <c r="I1157" s="134" t="s">
        <v>1</v>
      </c>
      <c r="J1157" s="135">
        <v>237.93999999999983</v>
      </c>
      <c r="K1157" s="135">
        <v>-2.1316282072803006E-14</v>
      </c>
      <c r="L1157" s="135">
        <v>-1.0658141036401503E-14</v>
      </c>
      <c r="M1157" s="141" t="str">
        <f t="shared" si="37"/>
        <v>201607</v>
      </c>
    </row>
    <row r="1158" spans="1:13" x14ac:dyDescent="0.25">
      <c r="A1158" s="35" t="str">
        <f>VLOOKUP(B1158,ResCat!$A$2:$B$269,2,FALSE)</f>
        <v>PPOIFP</v>
      </c>
      <c r="B1158" s="68" t="str">
        <f>IF(ISNA(VLOOKUP(C1158,COA!$A$2:$B$340,2,FALSE)),"XXX",VLOOKUP(C1158,COA!$A$2:$B$340,2,FALSE))</f>
        <v>V55</v>
      </c>
      <c r="C1158" s="149" t="str">
        <f t="shared" si="38"/>
        <v>0003-1001-0065</v>
      </c>
      <c r="D1158" s="134" t="s">
        <v>463</v>
      </c>
      <c r="E1158" s="134" t="s">
        <v>417</v>
      </c>
      <c r="F1158" s="134" t="s">
        <v>491</v>
      </c>
      <c r="G1158" s="134" t="s">
        <v>339</v>
      </c>
      <c r="H1158" s="134" t="s">
        <v>1023</v>
      </c>
      <c r="I1158" s="134" t="s">
        <v>3</v>
      </c>
      <c r="J1158" s="135">
        <v>8178.630000000001</v>
      </c>
      <c r="K1158" s="135">
        <v>81.990000000000038</v>
      </c>
      <c r="L1158" s="135">
        <v>762.38000000000022</v>
      </c>
      <c r="M1158" s="141" t="str">
        <f t="shared" si="37"/>
        <v>201608</v>
      </c>
    </row>
    <row r="1159" spans="1:13" x14ac:dyDescent="0.25">
      <c r="A1159" s="35" t="str">
        <f>VLOOKUP(B1159,ResCat!$A$2:$B$269,2,FALSE)</f>
        <v>PPOIFP</v>
      </c>
      <c r="B1159" s="68" t="str">
        <f>IF(ISNA(VLOOKUP(C1159,COA!$A$2:$B$340,2,FALSE)),"XXX",VLOOKUP(C1159,COA!$A$2:$B$340,2,FALSE))</f>
        <v>V55</v>
      </c>
      <c r="C1159" s="149" t="str">
        <f t="shared" si="38"/>
        <v>0003-1001-0065</v>
      </c>
      <c r="D1159" s="134" t="s">
        <v>463</v>
      </c>
      <c r="E1159" s="134" t="s">
        <v>417</v>
      </c>
      <c r="F1159" s="134" t="s">
        <v>491</v>
      </c>
      <c r="G1159" s="134" t="s">
        <v>339</v>
      </c>
      <c r="H1159" s="134" t="s">
        <v>1023</v>
      </c>
      <c r="I1159" s="134" t="s">
        <v>0</v>
      </c>
      <c r="J1159" s="135">
        <v>-6.8212102632969618E-13</v>
      </c>
      <c r="K1159" s="135">
        <v>0</v>
      </c>
      <c r="L1159" s="135">
        <v>0</v>
      </c>
      <c r="M1159" s="141" t="str">
        <f t="shared" si="37"/>
        <v>201608</v>
      </c>
    </row>
    <row r="1160" spans="1:13" x14ac:dyDescent="0.25">
      <c r="A1160" s="35" t="str">
        <f>VLOOKUP(B1160,ResCat!$A$2:$B$269,2,FALSE)</f>
        <v>PPOIFP</v>
      </c>
      <c r="B1160" s="68" t="str">
        <f>IF(ISNA(VLOOKUP(C1160,COA!$A$2:$B$340,2,FALSE)),"XXX",VLOOKUP(C1160,COA!$A$2:$B$340,2,FALSE))</f>
        <v>V55</v>
      </c>
      <c r="C1160" s="149" t="str">
        <f t="shared" si="38"/>
        <v>0003-1001-0065</v>
      </c>
      <c r="D1160" s="134" t="s">
        <v>463</v>
      </c>
      <c r="E1160" s="134" t="s">
        <v>417</v>
      </c>
      <c r="F1160" s="134" t="s">
        <v>491</v>
      </c>
      <c r="G1160" s="134" t="s">
        <v>339</v>
      </c>
      <c r="H1160" s="134" t="s">
        <v>1023</v>
      </c>
      <c r="I1160" s="134" t="s">
        <v>2</v>
      </c>
      <c r="J1160" s="135">
        <v>-515.89999999999964</v>
      </c>
      <c r="K1160" s="135">
        <v>-1244.1000000000001</v>
      </c>
      <c r="L1160" s="135">
        <v>-1270.1300000000001</v>
      </c>
      <c r="M1160" s="141" t="str">
        <f t="shared" si="37"/>
        <v>201608</v>
      </c>
    </row>
    <row r="1161" spans="1:13" x14ac:dyDescent="0.25">
      <c r="A1161" s="35" t="str">
        <f>VLOOKUP(B1161,ResCat!$A$2:$B$269,2,FALSE)</f>
        <v>PPOIFP</v>
      </c>
      <c r="B1161" s="68" t="str">
        <f>IF(ISNA(VLOOKUP(C1161,COA!$A$2:$B$340,2,FALSE)),"XXX",VLOOKUP(C1161,COA!$A$2:$B$340,2,FALSE))</f>
        <v>V55</v>
      </c>
      <c r="C1161" s="149" t="str">
        <f t="shared" si="38"/>
        <v>0003-1001-0065</v>
      </c>
      <c r="D1161" s="134" t="s">
        <v>463</v>
      </c>
      <c r="E1161" s="134" t="s">
        <v>417</v>
      </c>
      <c r="F1161" s="134" t="s">
        <v>491</v>
      </c>
      <c r="G1161" s="134" t="s">
        <v>339</v>
      </c>
      <c r="H1161" s="134" t="s">
        <v>1023</v>
      </c>
      <c r="I1161" s="134" t="s">
        <v>1</v>
      </c>
      <c r="J1161" s="135">
        <v>2723.130000000001</v>
      </c>
      <c r="K1161" s="135">
        <v>4754.0000000000018</v>
      </c>
      <c r="L1161" s="135">
        <v>5308.3399999999992</v>
      </c>
      <c r="M1161" s="141" t="str">
        <f t="shared" si="37"/>
        <v>201608</v>
      </c>
    </row>
    <row r="1162" spans="1:13" x14ac:dyDescent="0.25">
      <c r="A1162" s="35" t="str">
        <f>VLOOKUP(B1162,ResCat!$A$2:$B$269,2,FALSE)</f>
        <v>PPOIFP</v>
      </c>
      <c r="B1162" s="68" t="str">
        <f>IF(ISNA(VLOOKUP(C1162,COA!$A$2:$B$340,2,FALSE)),"XXX",VLOOKUP(C1162,COA!$A$2:$B$340,2,FALSE))</f>
        <v>V55</v>
      </c>
      <c r="C1162" s="149" t="str">
        <f t="shared" si="38"/>
        <v>0003-1001-0065</v>
      </c>
      <c r="D1162" s="134" t="s">
        <v>463</v>
      </c>
      <c r="E1162" s="134" t="s">
        <v>417</v>
      </c>
      <c r="F1162" s="134" t="s">
        <v>491</v>
      </c>
      <c r="G1162" s="134" t="s">
        <v>342</v>
      </c>
      <c r="H1162" s="134" t="s">
        <v>1023</v>
      </c>
      <c r="I1162" s="134" t="s">
        <v>3</v>
      </c>
      <c r="J1162" s="135">
        <v>37.79</v>
      </c>
      <c r="K1162" s="135">
        <v>-720.35</v>
      </c>
      <c r="L1162" s="135">
        <v>-667.47</v>
      </c>
      <c r="M1162" s="141" t="str">
        <f t="shared" si="37"/>
        <v>201609</v>
      </c>
    </row>
    <row r="1163" spans="1:13" x14ac:dyDescent="0.25">
      <c r="A1163" s="35" t="str">
        <f>VLOOKUP(B1163,ResCat!$A$2:$B$269,2,FALSE)</f>
        <v>PPOIFP</v>
      </c>
      <c r="B1163" s="68" t="str">
        <f>IF(ISNA(VLOOKUP(C1163,COA!$A$2:$B$340,2,FALSE)),"XXX",VLOOKUP(C1163,COA!$A$2:$B$340,2,FALSE))</f>
        <v>V55</v>
      </c>
      <c r="C1163" s="149" t="str">
        <f t="shared" si="38"/>
        <v>0003-1001-0065</v>
      </c>
      <c r="D1163" s="134" t="s">
        <v>463</v>
      </c>
      <c r="E1163" s="134" t="s">
        <v>417</v>
      </c>
      <c r="F1163" s="134" t="s">
        <v>491</v>
      </c>
      <c r="G1163" s="134" t="s">
        <v>342</v>
      </c>
      <c r="H1163" s="134" t="s">
        <v>1023</v>
      </c>
      <c r="I1163" s="134" t="s">
        <v>0</v>
      </c>
      <c r="J1163" s="135">
        <v>1617.48</v>
      </c>
      <c r="K1163" s="135">
        <v>1617.48</v>
      </c>
      <c r="L1163" s="135">
        <v>1617.48</v>
      </c>
      <c r="M1163" s="141" t="str">
        <f t="shared" si="37"/>
        <v>201609</v>
      </c>
    </row>
    <row r="1164" spans="1:13" x14ac:dyDescent="0.25">
      <c r="A1164" s="35" t="str">
        <f>VLOOKUP(B1164,ResCat!$A$2:$B$269,2,FALSE)</f>
        <v>PPOIFP</v>
      </c>
      <c r="B1164" s="68" t="str">
        <f>IF(ISNA(VLOOKUP(C1164,COA!$A$2:$B$340,2,FALSE)),"XXX",VLOOKUP(C1164,COA!$A$2:$B$340,2,FALSE))</f>
        <v>V55</v>
      </c>
      <c r="C1164" s="149" t="str">
        <f t="shared" si="38"/>
        <v>0003-1001-0065</v>
      </c>
      <c r="D1164" s="134" t="s">
        <v>463</v>
      </c>
      <c r="E1164" s="134" t="s">
        <v>417</v>
      </c>
      <c r="F1164" s="134" t="s">
        <v>491</v>
      </c>
      <c r="G1164" s="134" t="s">
        <v>342</v>
      </c>
      <c r="H1164" s="134" t="s">
        <v>1023</v>
      </c>
      <c r="I1164" s="134" t="s">
        <v>2</v>
      </c>
      <c r="J1164" s="135">
        <v>1643.71</v>
      </c>
      <c r="K1164" s="135">
        <v>-2578.4000000000005</v>
      </c>
      <c r="L1164" s="135">
        <v>-3883.92</v>
      </c>
      <c r="M1164" s="141" t="str">
        <f t="shared" si="37"/>
        <v>201609</v>
      </c>
    </row>
    <row r="1165" spans="1:13" x14ac:dyDescent="0.25">
      <c r="A1165" s="35" t="str">
        <f>VLOOKUP(B1165,ResCat!$A$2:$B$269,2,FALSE)</f>
        <v>PPOIFP</v>
      </c>
      <c r="B1165" s="68" t="str">
        <f>IF(ISNA(VLOOKUP(C1165,COA!$A$2:$B$340,2,FALSE)),"XXX",VLOOKUP(C1165,COA!$A$2:$B$340,2,FALSE))</f>
        <v>V55</v>
      </c>
      <c r="C1165" s="149" t="str">
        <f t="shared" si="38"/>
        <v>0003-1001-0065</v>
      </c>
      <c r="D1165" s="134" t="s">
        <v>463</v>
      </c>
      <c r="E1165" s="134" t="s">
        <v>417</v>
      </c>
      <c r="F1165" s="134" t="s">
        <v>491</v>
      </c>
      <c r="G1165" s="134" t="s">
        <v>342</v>
      </c>
      <c r="H1165" s="134" t="s">
        <v>1023</v>
      </c>
      <c r="I1165" s="134" t="s">
        <v>1</v>
      </c>
      <c r="J1165" s="135">
        <v>-17814.959999999992</v>
      </c>
      <c r="K1165" s="135">
        <v>5302.8700000000008</v>
      </c>
      <c r="L1165" s="135">
        <v>6897.53</v>
      </c>
      <c r="M1165" s="141" t="str">
        <f t="shared" si="37"/>
        <v>201609</v>
      </c>
    </row>
    <row r="1166" spans="1:13" x14ac:dyDescent="0.25">
      <c r="A1166" s="35" t="str">
        <f>VLOOKUP(B1166,ResCat!$A$2:$B$269,2,FALSE)</f>
        <v>PPOIFP</v>
      </c>
      <c r="B1166" s="68" t="str">
        <f>IF(ISNA(VLOOKUP(C1166,COA!$A$2:$B$340,2,FALSE)),"XXX",VLOOKUP(C1166,COA!$A$2:$B$340,2,FALSE))</f>
        <v>V55</v>
      </c>
      <c r="C1166" s="149" t="str">
        <f t="shared" si="38"/>
        <v>0003-1001-0065</v>
      </c>
      <c r="D1166" s="134" t="s">
        <v>463</v>
      </c>
      <c r="E1166" s="134" t="s">
        <v>417</v>
      </c>
      <c r="F1166" s="134" t="s">
        <v>491</v>
      </c>
      <c r="G1166" s="134" t="s">
        <v>316</v>
      </c>
      <c r="H1166" s="134" t="s">
        <v>1023</v>
      </c>
      <c r="I1166" s="134" t="s">
        <v>3</v>
      </c>
      <c r="J1166" s="135">
        <v>-165.91000000000008</v>
      </c>
      <c r="K1166" s="135">
        <v>-1056.4499999999998</v>
      </c>
      <c r="L1166" s="135">
        <v>-1008.5399999999997</v>
      </c>
      <c r="M1166" s="141" t="str">
        <f t="shared" si="37"/>
        <v>201610</v>
      </c>
    </row>
    <row r="1167" spans="1:13" x14ac:dyDescent="0.25">
      <c r="A1167" s="35" t="str">
        <f>VLOOKUP(B1167,ResCat!$A$2:$B$269,2,FALSE)</f>
        <v>PPOIFP</v>
      </c>
      <c r="B1167" s="68" t="str">
        <f>IF(ISNA(VLOOKUP(C1167,COA!$A$2:$B$340,2,FALSE)),"XXX",VLOOKUP(C1167,COA!$A$2:$B$340,2,FALSE))</f>
        <v>V55</v>
      </c>
      <c r="C1167" s="149" t="str">
        <f t="shared" si="38"/>
        <v>0003-1001-0065</v>
      </c>
      <c r="D1167" s="134" t="s">
        <v>463</v>
      </c>
      <c r="E1167" s="134" t="s">
        <v>417</v>
      </c>
      <c r="F1167" s="134" t="s">
        <v>491</v>
      </c>
      <c r="G1167" s="134" t="s">
        <v>316</v>
      </c>
      <c r="H1167" s="134" t="s">
        <v>1023</v>
      </c>
      <c r="I1167" s="134" t="s">
        <v>0</v>
      </c>
      <c r="J1167" s="135">
        <v>7.3896444519050419E-13</v>
      </c>
      <c r="K1167" s="135">
        <v>-19463.990000000002</v>
      </c>
      <c r="L1167" s="135">
        <v>-19463.990000000002</v>
      </c>
      <c r="M1167" s="141" t="str">
        <f t="shared" si="37"/>
        <v>201610</v>
      </c>
    </row>
    <row r="1168" spans="1:13" x14ac:dyDescent="0.25">
      <c r="A1168" s="35" t="str">
        <f>VLOOKUP(B1168,ResCat!$A$2:$B$269,2,FALSE)</f>
        <v>PPOIFP</v>
      </c>
      <c r="B1168" s="68" t="str">
        <f>IF(ISNA(VLOOKUP(C1168,COA!$A$2:$B$340,2,FALSE)),"XXX",VLOOKUP(C1168,COA!$A$2:$B$340,2,FALSE))</f>
        <v>V55</v>
      </c>
      <c r="C1168" s="149" t="str">
        <f t="shared" si="38"/>
        <v>0003-1001-0065</v>
      </c>
      <c r="D1168" s="134" t="s">
        <v>463</v>
      </c>
      <c r="E1168" s="134" t="s">
        <v>417</v>
      </c>
      <c r="F1168" s="134" t="s">
        <v>491</v>
      </c>
      <c r="G1168" s="134" t="s">
        <v>316</v>
      </c>
      <c r="H1168" s="134" t="s">
        <v>1023</v>
      </c>
      <c r="I1168" s="134" t="s">
        <v>2</v>
      </c>
      <c r="J1168" s="135">
        <v>-1992.6700000000014</v>
      </c>
      <c r="K1168" s="135">
        <v>-4762.8000000000011</v>
      </c>
      <c r="L1168" s="135">
        <v>-7746.170000000001</v>
      </c>
      <c r="M1168" s="141" t="str">
        <f t="shared" si="37"/>
        <v>201610</v>
      </c>
    </row>
    <row r="1169" spans="1:13" x14ac:dyDescent="0.25">
      <c r="A1169" s="35" t="str">
        <f>VLOOKUP(B1169,ResCat!$A$2:$B$269,2,FALSE)</f>
        <v>PPOIFP</v>
      </c>
      <c r="B1169" s="68" t="str">
        <f>IF(ISNA(VLOOKUP(C1169,COA!$A$2:$B$340,2,FALSE)),"XXX",VLOOKUP(C1169,COA!$A$2:$B$340,2,FALSE))</f>
        <v>V55</v>
      </c>
      <c r="C1169" s="149" t="str">
        <f t="shared" si="38"/>
        <v>0003-1001-0065</v>
      </c>
      <c r="D1169" s="134" t="s">
        <v>463</v>
      </c>
      <c r="E1169" s="134" t="s">
        <v>417</v>
      </c>
      <c r="F1169" s="134" t="s">
        <v>491</v>
      </c>
      <c r="G1169" s="134" t="s">
        <v>316</v>
      </c>
      <c r="H1169" s="134" t="s">
        <v>1023</v>
      </c>
      <c r="I1169" s="134" t="s">
        <v>1</v>
      </c>
      <c r="J1169" s="135">
        <v>161462.61000000002</v>
      </c>
      <c r="K1169" s="135">
        <v>-10143.77</v>
      </c>
      <c r="L1169" s="135">
        <v>-3415.0500000000006</v>
      </c>
      <c r="M1169" s="141" t="str">
        <f t="shared" si="37"/>
        <v>201610</v>
      </c>
    </row>
    <row r="1170" spans="1:13" x14ac:dyDescent="0.25">
      <c r="A1170" s="35" t="str">
        <f>VLOOKUP(B1170,ResCat!$A$2:$B$269,2,FALSE)</f>
        <v>PPOIFP</v>
      </c>
      <c r="B1170" s="68" t="str">
        <f>IF(ISNA(VLOOKUP(C1170,COA!$A$2:$B$340,2,FALSE)),"XXX",VLOOKUP(C1170,COA!$A$2:$B$340,2,FALSE))</f>
        <v>V55</v>
      </c>
      <c r="C1170" s="149" t="str">
        <f t="shared" si="38"/>
        <v>0003-1001-0065</v>
      </c>
      <c r="D1170" s="134" t="s">
        <v>463</v>
      </c>
      <c r="E1170" s="134" t="s">
        <v>417</v>
      </c>
      <c r="F1170" s="134" t="s">
        <v>491</v>
      </c>
      <c r="G1170" s="134" t="s">
        <v>318</v>
      </c>
      <c r="H1170" s="134" t="s">
        <v>1023</v>
      </c>
      <c r="I1170" s="134" t="s">
        <v>3</v>
      </c>
      <c r="J1170" s="135">
        <v>46.110000000000014</v>
      </c>
      <c r="K1170" s="135">
        <v>-1740.27</v>
      </c>
      <c r="L1170" s="135">
        <v>-1296.3</v>
      </c>
      <c r="M1170" s="141" t="str">
        <f t="shared" si="37"/>
        <v>201611</v>
      </c>
    </row>
    <row r="1171" spans="1:13" x14ac:dyDescent="0.25">
      <c r="A1171" s="35" t="str">
        <f>VLOOKUP(B1171,ResCat!$A$2:$B$269,2,FALSE)</f>
        <v>PPOIFP</v>
      </c>
      <c r="B1171" s="68" t="str">
        <f>IF(ISNA(VLOOKUP(C1171,COA!$A$2:$B$340,2,FALSE)),"XXX",VLOOKUP(C1171,COA!$A$2:$B$340,2,FALSE))</f>
        <v>V55</v>
      </c>
      <c r="C1171" s="149" t="str">
        <f t="shared" si="38"/>
        <v>0003-1001-0065</v>
      </c>
      <c r="D1171" s="134" t="s">
        <v>463</v>
      </c>
      <c r="E1171" s="134" t="s">
        <v>417</v>
      </c>
      <c r="F1171" s="134" t="s">
        <v>491</v>
      </c>
      <c r="G1171" s="134" t="s">
        <v>318</v>
      </c>
      <c r="H1171" s="134" t="s">
        <v>1023</v>
      </c>
      <c r="I1171" s="134" t="s">
        <v>368</v>
      </c>
      <c r="J1171" s="135">
        <v>585</v>
      </c>
      <c r="K1171" s="135">
        <v>0</v>
      </c>
      <c r="L1171" s="135">
        <v>0</v>
      </c>
      <c r="M1171" s="141" t="str">
        <f t="shared" si="37"/>
        <v>201611</v>
      </c>
    </row>
    <row r="1172" spans="1:13" x14ac:dyDescent="0.25">
      <c r="A1172" s="35" t="str">
        <f>VLOOKUP(B1172,ResCat!$A$2:$B$269,2,FALSE)</f>
        <v>PPOIFP</v>
      </c>
      <c r="B1172" s="68" t="str">
        <f>IF(ISNA(VLOOKUP(C1172,COA!$A$2:$B$340,2,FALSE)),"XXX",VLOOKUP(C1172,COA!$A$2:$B$340,2,FALSE))</f>
        <v>V55</v>
      </c>
      <c r="C1172" s="149" t="str">
        <f t="shared" si="38"/>
        <v>0003-1001-0065</v>
      </c>
      <c r="D1172" s="134" t="s">
        <v>463</v>
      </c>
      <c r="E1172" s="134" t="s">
        <v>417</v>
      </c>
      <c r="F1172" s="134" t="s">
        <v>491</v>
      </c>
      <c r="G1172" s="134" t="s">
        <v>318</v>
      </c>
      <c r="H1172" s="134" t="s">
        <v>1023</v>
      </c>
      <c r="I1172" s="134" t="s">
        <v>0</v>
      </c>
      <c r="J1172" s="135">
        <v>9000</v>
      </c>
      <c r="K1172" s="135">
        <v>1567</v>
      </c>
      <c r="L1172" s="135">
        <v>1567</v>
      </c>
      <c r="M1172" s="141" t="str">
        <f t="shared" si="37"/>
        <v>201611</v>
      </c>
    </row>
    <row r="1173" spans="1:13" x14ac:dyDescent="0.25">
      <c r="A1173" s="35" t="str">
        <f>VLOOKUP(B1173,ResCat!$A$2:$B$269,2,FALSE)</f>
        <v>PPOIFP</v>
      </c>
      <c r="B1173" s="68" t="str">
        <f>IF(ISNA(VLOOKUP(C1173,COA!$A$2:$B$340,2,FALSE)),"XXX",VLOOKUP(C1173,COA!$A$2:$B$340,2,FALSE))</f>
        <v>V55</v>
      </c>
      <c r="C1173" s="149" t="str">
        <f t="shared" si="38"/>
        <v>0003-1001-0065</v>
      </c>
      <c r="D1173" s="134" t="s">
        <v>463</v>
      </c>
      <c r="E1173" s="134" t="s">
        <v>417</v>
      </c>
      <c r="F1173" s="134" t="s">
        <v>491</v>
      </c>
      <c r="G1173" s="134" t="s">
        <v>318</v>
      </c>
      <c r="H1173" s="134" t="s">
        <v>1023</v>
      </c>
      <c r="I1173" s="134" t="s">
        <v>336</v>
      </c>
      <c r="J1173" s="135">
        <v>0</v>
      </c>
      <c r="K1173" s="135">
        <v>3.4299999999999997</v>
      </c>
      <c r="L1173" s="135">
        <v>3.4299999999999997</v>
      </c>
      <c r="M1173" s="141" t="str">
        <f t="shared" si="37"/>
        <v>201611</v>
      </c>
    </row>
    <row r="1174" spans="1:13" x14ac:dyDescent="0.25">
      <c r="A1174" s="35" t="str">
        <f>VLOOKUP(B1174,ResCat!$A$2:$B$269,2,FALSE)</f>
        <v>PPOIFP</v>
      </c>
      <c r="B1174" s="68" t="str">
        <f>IF(ISNA(VLOOKUP(C1174,COA!$A$2:$B$340,2,FALSE)),"XXX",VLOOKUP(C1174,COA!$A$2:$B$340,2,FALSE))</f>
        <v>V55</v>
      </c>
      <c r="C1174" s="149" t="str">
        <f t="shared" si="38"/>
        <v>0003-1001-0065</v>
      </c>
      <c r="D1174" s="134" t="s">
        <v>463</v>
      </c>
      <c r="E1174" s="134" t="s">
        <v>417</v>
      </c>
      <c r="F1174" s="134" t="s">
        <v>491</v>
      </c>
      <c r="G1174" s="134" t="s">
        <v>318</v>
      </c>
      <c r="H1174" s="134" t="s">
        <v>1023</v>
      </c>
      <c r="I1174" s="134" t="s">
        <v>2</v>
      </c>
      <c r="J1174" s="135">
        <v>-2310.6899999999996</v>
      </c>
      <c r="K1174" s="135">
        <v>-7520.3300000000008</v>
      </c>
      <c r="L1174" s="135">
        <v>-8397.1299999999974</v>
      </c>
      <c r="M1174" s="141" t="str">
        <f t="shared" si="37"/>
        <v>201611</v>
      </c>
    </row>
    <row r="1175" spans="1:13" x14ac:dyDescent="0.25">
      <c r="A1175" s="35" t="str">
        <f>VLOOKUP(B1175,ResCat!$A$2:$B$269,2,FALSE)</f>
        <v>PPOIFP</v>
      </c>
      <c r="B1175" s="68" t="str">
        <f>IF(ISNA(VLOOKUP(C1175,COA!$A$2:$B$340,2,FALSE)),"XXX",VLOOKUP(C1175,COA!$A$2:$B$340,2,FALSE))</f>
        <v>V55</v>
      </c>
      <c r="C1175" s="149" t="str">
        <f t="shared" si="38"/>
        <v>0003-1001-0065</v>
      </c>
      <c r="D1175" s="134" t="s">
        <v>463</v>
      </c>
      <c r="E1175" s="134" t="s">
        <v>417</v>
      </c>
      <c r="F1175" s="134" t="s">
        <v>491</v>
      </c>
      <c r="G1175" s="134" t="s">
        <v>318</v>
      </c>
      <c r="H1175" s="134" t="s">
        <v>1023</v>
      </c>
      <c r="I1175" s="134" t="s">
        <v>1</v>
      </c>
      <c r="J1175" s="135">
        <v>-10193.289999999999</v>
      </c>
      <c r="K1175" s="135">
        <v>-1833.4399999999996</v>
      </c>
      <c r="L1175" s="135">
        <v>-1857.8599999999997</v>
      </c>
      <c r="M1175" s="141" t="str">
        <f t="shared" si="37"/>
        <v>201611</v>
      </c>
    </row>
    <row r="1176" spans="1:13" x14ac:dyDescent="0.25">
      <c r="A1176" s="35" t="str">
        <f>VLOOKUP(B1176,ResCat!$A$2:$B$269,2,FALSE)</f>
        <v>PPOIFP</v>
      </c>
      <c r="B1176" s="68" t="str">
        <f>IF(ISNA(VLOOKUP(C1176,COA!$A$2:$B$340,2,FALSE)),"XXX",VLOOKUP(C1176,COA!$A$2:$B$340,2,FALSE))</f>
        <v>V55</v>
      </c>
      <c r="C1176" s="149" t="str">
        <f t="shared" si="38"/>
        <v>0003-1001-0065</v>
      </c>
      <c r="D1176" s="134" t="s">
        <v>463</v>
      </c>
      <c r="E1176" s="134" t="s">
        <v>417</v>
      </c>
      <c r="F1176" s="134" t="s">
        <v>491</v>
      </c>
      <c r="G1176" s="134" t="s">
        <v>320</v>
      </c>
      <c r="H1176" s="134" t="s">
        <v>1023</v>
      </c>
      <c r="I1176" s="134" t="s">
        <v>3</v>
      </c>
      <c r="J1176" s="135">
        <v>949.65999999999985</v>
      </c>
      <c r="K1176" s="135">
        <v>236.72999999999962</v>
      </c>
      <c r="L1176" s="135">
        <v>682.97999999999968</v>
      </c>
      <c r="M1176" s="141" t="str">
        <f t="shared" si="37"/>
        <v>201612</v>
      </c>
    </row>
    <row r="1177" spans="1:13" x14ac:dyDescent="0.25">
      <c r="A1177" s="35" t="str">
        <f>VLOOKUP(B1177,ResCat!$A$2:$B$269,2,FALSE)</f>
        <v>PPOIFP</v>
      </c>
      <c r="B1177" s="68" t="str">
        <f>IF(ISNA(VLOOKUP(C1177,COA!$A$2:$B$340,2,FALSE)),"XXX",VLOOKUP(C1177,COA!$A$2:$B$340,2,FALSE))</f>
        <v>V55</v>
      </c>
      <c r="C1177" s="149" t="str">
        <f t="shared" si="38"/>
        <v>0003-1001-0065</v>
      </c>
      <c r="D1177" s="134" t="s">
        <v>463</v>
      </c>
      <c r="E1177" s="134" t="s">
        <v>417</v>
      </c>
      <c r="F1177" s="134" t="s">
        <v>491</v>
      </c>
      <c r="G1177" s="134" t="s">
        <v>320</v>
      </c>
      <c r="H1177" s="134" t="s">
        <v>1023</v>
      </c>
      <c r="I1177" s="134" t="s">
        <v>368</v>
      </c>
      <c r="J1177" s="135">
        <v>1565</v>
      </c>
      <c r="K1177" s="135">
        <v>65</v>
      </c>
      <c r="L1177" s="135">
        <v>65</v>
      </c>
      <c r="M1177" s="141" t="str">
        <f t="shared" si="37"/>
        <v>201612</v>
      </c>
    </row>
    <row r="1178" spans="1:13" x14ac:dyDescent="0.25">
      <c r="A1178" s="35" t="str">
        <f>VLOOKUP(B1178,ResCat!$A$2:$B$269,2,FALSE)</f>
        <v>PPOIFP</v>
      </c>
      <c r="B1178" s="68" t="str">
        <f>IF(ISNA(VLOOKUP(C1178,COA!$A$2:$B$340,2,FALSE)),"XXX",VLOOKUP(C1178,COA!$A$2:$B$340,2,FALSE))</f>
        <v>V55</v>
      </c>
      <c r="C1178" s="149" t="str">
        <f t="shared" si="38"/>
        <v>0003-1001-0065</v>
      </c>
      <c r="D1178" s="134" t="s">
        <v>463</v>
      </c>
      <c r="E1178" s="134" t="s">
        <v>417</v>
      </c>
      <c r="F1178" s="134" t="s">
        <v>491</v>
      </c>
      <c r="G1178" s="134" t="s">
        <v>320</v>
      </c>
      <c r="H1178" s="134" t="s">
        <v>1023</v>
      </c>
      <c r="I1178" s="134" t="s">
        <v>0</v>
      </c>
      <c r="J1178" s="135">
        <v>2616.549999999992</v>
      </c>
      <c r="K1178" s="135">
        <v>42416.83</v>
      </c>
      <c r="L1178" s="135">
        <v>35958.899999999994</v>
      </c>
      <c r="M1178" s="141" t="str">
        <f t="shared" si="37"/>
        <v>201612</v>
      </c>
    </row>
    <row r="1179" spans="1:13" x14ac:dyDescent="0.25">
      <c r="A1179" s="35" t="str">
        <f>VLOOKUP(B1179,ResCat!$A$2:$B$269,2,FALSE)</f>
        <v>PPOIFP</v>
      </c>
      <c r="B1179" s="68" t="str">
        <f>IF(ISNA(VLOOKUP(C1179,COA!$A$2:$B$340,2,FALSE)),"XXX",VLOOKUP(C1179,COA!$A$2:$B$340,2,FALSE))</f>
        <v>V55</v>
      </c>
      <c r="C1179" s="149" t="str">
        <f t="shared" si="38"/>
        <v>0003-1001-0065</v>
      </c>
      <c r="D1179" s="134" t="s">
        <v>463</v>
      </c>
      <c r="E1179" s="134" t="s">
        <v>417</v>
      </c>
      <c r="F1179" s="134" t="s">
        <v>491</v>
      </c>
      <c r="G1179" s="134" t="s">
        <v>320</v>
      </c>
      <c r="H1179" s="134" t="s">
        <v>1023</v>
      </c>
      <c r="I1179" s="134" t="s">
        <v>2</v>
      </c>
      <c r="J1179" s="135">
        <v>-128.0100000000096</v>
      </c>
      <c r="K1179" s="135">
        <v>-2216.4100000000008</v>
      </c>
      <c r="L1179" s="135">
        <v>-4090.9599999999982</v>
      </c>
      <c r="M1179" s="141" t="str">
        <f t="shared" si="37"/>
        <v>201612</v>
      </c>
    </row>
    <row r="1180" spans="1:13" x14ac:dyDescent="0.25">
      <c r="A1180" s="35" t="str">
        <f>VLOOKUP(B1180,ResCat!$A$2:$B$269,2,FALSE)</f>
        <v>PPOIFP</v>
      </c>
      <c r="B1180" s="68" t="str">
        <f>IF(ISNA(VLOOKUP(C1180,COA!$A$2:$B$340,2,FALSE)),"XXX",VLOOKUP(C1180,COA!$A$2:$B$340,2,FALSE))</f>
        <v>V55</v>
      </c>
      <c r="C1180" s="149" t="str">
        <f t="shared" si="38"/>
        <v>0003-1001-0065</v>
      </c>
      <c r="D1180" s="134" t="s">
        <v>463</v>
      </c>
      <c r="E1180" s="134" t="s">
        <v>417</v>
      </c>
      <c r="F1180" s="134" t="s">
        <v>491</v>
      </c>
      <c r="G1180" s="134" t="s">
        <v>320</v>
      </c>
      <c r="H1180" s="134" t="s">
        <v>1023</v>
      </c>
      <c r="I1180" s="134" t="s">
        <v>1</v>
      </c>
      <c r="J1180" s="135">
        <v>-101858.06</v>
      </c>
      <c r="K1180" s="135">
        <v>-5738.31</v>
      </c>
      <c r="L1180" s="135">
        <v>-1916.7299999999989</v>
      </c>
      <c r="M1180" s="141" t="str">
        <f t="shared" si="37"/>
        <v>201612</v>
      </c>
    </row>
    <row r="1181" spans="1:13" x14ac:dyDescent="0.25">
      <c r="A1181" s="35" t="str">
        <f>VLOOKUP(B1181,ResCat!$A$2:$B$269,2,FALSE)</f>
        <v>PPOIFP</v>
      </c>
      <c r="B1181" s="68" t="str">
        <f>IF(ISNA(VLOOKUP(C1181,COA!$A$2:$B$340,2,FALSE)),"XXX",VLOOKUP(C1181,COA!$A$2:$B$340,2,FALSE))</f>
        <v>V55</v>
      </c>
      <c r="C1181" s="149" t="str">
        <f t="shared" si="38"/>
        <v>0003-1001-0065</v>
      </c>
      <c r="D1181" s="134" t="s">
        <v>463</v>
      </c>
      <c r="E1181" s="134" t="s">
        <v>417</v>
      </c>
      <c r="F1181" s="134" t="s">
        <v>491</v>
      </c>
      <c r="G1181" s="134" t="s">
        <v>322</v>
      </c>
      <c r="H1181" s="134" t="s">
        <v>1023</v>
      </c>
      <c r="I1181" s="134" t="s">
        <v>3</v>
      </c>
      <c r="J1181" s="135">
        <v>23058.739999999994</v>
      </c>
      <c r="K1181" s="135">
        <v>7755.2200000000057</v>
      </c>
      <c r="L1181" s="135">
        <v>11678.529999999999</v>
      </c>
      <c r="M1181" s="141" t="str">
        <f t="shared" si="37"/>
        <v>201701</v>
      </c>
    </row>
    <row r="1182" spans="1:13" x14ac:dyDescent="0.25">
      <c r="A1182" s="35" t="str">
        <f>VLOOKUP(B1182,ResCat!$A$2:$B$269,2,FALSE)</f>
        <v>PPOIFP</v>
      </c>
      <c r="B1182" s="68" t="str">
        <f>IF(ISNA(VLOOKUP(C1182,COA!$A$2:$B$340,2,FALSE)),"XXX",VLOOKUP(C1182,COA!$A$2:$B$340,2,FALSE))</f>
        <v>V55</v>
      </c>
      <c r="C1182" s="149" t="str">
        <f t="shared" si="38"/>
        <v>0003-1001-0065</v>
      </c>
      <c r="D1182" s="134" t="s">
        <v>463</v>
      </c>
      <c r="E1182" s="134" t="s">
        <v>417</v>
      </c>
      <c r="F1182" s="134" t="s">
        <v>491</v>
      </c>
      <c r="G1182" s="134" t="s">
        <v>322</v>
      </c>
      <c r="H1182" s="134" t="s">
        <v>1023</v>
      </c>
      <c r="I1182" s="134" t="s">
        <v>368</v>
      </c>
      <c r="J1182" s="135">
        <v>9369</v>
      </c>
      <c r="K1182" s="135">
        <v>1389</v>
      </c>
      <c r="L1182" s="135">
        <v>1010.1999999999999</v>
      </c>
      <c r="M1182" s="141" t="str">
        <f t="shared" si="37"/>
        <v>201701</v>
      </c>
    </row>
    <row r="1183" spans="1:13" x14ac:dyDescent="0.25">
      <c r="A1183" s="35" t="str">
        <f>VLOOKUP(B1183,ResCat!$A$2:$B$269,2,FALSE)</f>
        <v>PPOIFP</v>
      </c>
      <c r="B1183" s="68" t="str">
        <f>IF(ISNA(VLOOKUP(C1183,COA!$A$2:$B$340,2,FALSE)),"XXX",VLOOKUP(C1183,COA!$A$2:$B$340,2,FALSE))</f>
        <v>V55</v>
      </c>
      <c r="C1183" s="149" t="str">
        <f t="shared" si="38"/>
        <v>0003-1001-0065</v>
      </c>
      <c r="D1183" s="134" t="s">
        <v>463</v>
      </c>
      <c r="E1183" s="134" t="s">
        <v>417</v>
      </c>
      <c r="F1183" s="134" t="s">
        <v>491</v>
      </c>
      <c r="G1183" s="134" t="s">
        <v>322</v>
      </c>
      <c r="H1183" s="134" t="s">
        <v>1023</v>
      </c>
      <c r="I1183" s="134" t="s">
        <v>0</v>
      </c>
      <c r="J1183" s="135">
        <v>212550.46999999997</v>
      </c>
      <c r="K1183" s="135">
        <v>147017.71999999997</v>
      </c>
      <c r="L1183" s="135">
        <v>146377.16999999995</v>
      </c>
      <c r="M1183" s="141" t="str">
        <f t="shared" si="37"/>
        <v>201701</v>
      </c>
    </row>
    <row r="1184" spans="1:13" x14ac:dyDescent="0.25">
      <c r="A1184" s="35" t="str">
        <f>VLOOKUP(B1184,ResCat!$A$2:$B$269,2,FALSE)</f>
        <v>PPOIFP</v>
      </c>
      <c r="B1184" s="68" t="str">
        <f>IF(ISNA(VLOOKUP(C1184,COA!$A$2:$B$340,2,FALSE)),"XXX",VLOOKUP(C1184,COA!$A$2:$B$340,2,FALSE))</f>
        <v>V55</v>
      </c>
      <c r="C1184" s="149" t="str">
        <f t="shared" si="38"/>
        <v>0003-1001-0065</v>
      </c>
      <c r="D1184" s="134" t="s">
        <v>463</v>
      </c>
      <c r="E1184" s="134" t="s">
        <v>417</v>
      </c>
      <c r="F1184" s="134" t="s">
        <v>491</v>
      </c>
      <c r="G1184" s="134" t="s">
        <v>322</v>
      </c>
      <c r="H1184" s="134" t="s">
        <v>1023</v>
      </c>
      <c r="I1184" s="134" t="s">
        <v>336</v>
      </c>
      <c r="J1184" s="135">
        <v>150</v>
      </c>
      <c r="K1184" s="135">
        <v>-99.049999999999983</v>
      </c>
      <c r="L1184" s="135">
        <v>78.25</v>
      </c>
      <c r="M1184" s="141" t="str">
        <f t="shared" si="37"/>
        <v>201701</v>
      </c>
    </row>
    <row r="1185" spans="1:13" x14ac:dyDescent="0.25">
      <c r="A1185" s="35" t="str">
        <f>VLOOKUP(B1185,ResCat!$A$2:$B$269,2,FALSE)</f>
        <v>PPOIFP</v>
      </c>
      <c r="B1185" s="68" t="str">
        <f>IF(ISNA(VLOOKUP(C1185,COA!$A$2:$B$340,2,FALSE)),"XXX",VLOOKUP(C1185,COA!$A$2:$B$340,2,FALSE))</f>
        <v>V55</v>
      </c>
      <c r="C1185" s="149" t="str">
        <f t="shared" si="38"/>
        <v>0003-1001-0065</v>
      </c>
      <c r="D1185" s="134" t="s">
        <v>463</v>
      </c>
      <c r="E1185" s="134" t="s">
        <v>417</v>
      </c>
      <c r="F1185" s="134" t="s">
        <v>491</v>
      </c>
      <c r="G1185" s="134" t="s">
        <v>322</v>
      </c>
      <c r="H1185" s="134" t="s">
        <v>1023</v>
      </c>
      <c r="I1185" s="134" t="s">
        <v>2</v>
      </c>
      <c r="J1185" s="135">
        <v>50913.219999999987</v>
      </c>
      <c r="K1185" s="135">
        <v>28741.180000000077</v>
      </c>
      <c r="L1185" s="135">
        <v>323876.66999999754</v>
      </c>
      <c r="M1185" s="141" t="str">
        <f t="shared" si="37"/>
        <v>201701</v>
      </c>
    </row>
    <row r="1186" spans="1:13" x14ac:dyDescent="0.25">
      <c r="A1186" s="35" t="str">
        <f>VLOOKUP(B1186,ResCat!$A$2:$B$269,2,FALSE)</f>
        <v>PPOIFP</v>
      </c>
      <c r="B1186" s="68" t="str">
        <f>IF(ISNA(VLOOKUP(C1186,COA!$A$2:$B$340,2,FALSE)),"XXX",VLOOKUP(C1186,COA!$A$2:$B$340,2,FALSE))</f>
        <v>V55</v>
      </c>
      <c r="C1186" s="149" t="str">
        <f t="shared" si="38"/>
        <v>0003-1001-0065</v>
      </c>
      <c r="D1186" s="134" t="s">
        <v>463</v>
      </c>
      <c r="E1186" s="134" t="s">
        <v>417</v>
      </c>
      <c r="F1186" s="134" t="s">
        <v>491</v>
      </c>
      <c r="G1186" s="134" t="s">
        <v>322</v>
      </c>
      <c r="H1186" s="134" t="s">
        <v>1023</v>
      </c>
      <c r="I1186" s="134" t="s">
        <v>343</v>
      </c>
      <c r="J1186" s="135">
        <v>324.35000000000002</v>
      </c>
      <c r="K1186" s="135">
        <v>324.35000000000002</v>
      </c>
      <c r="L1186" s="135">
        <v>294.35000000000002</v>
      </c>
      <c r="M1186" s="141" t="str">
        <f t="shared" si="37"/>
        <v>201701</v>
      </c>
    </row>
    <row r="1187" spans="1:13" x14ac:dyDescent="0.25">
      <c r="A1187" s="35" t="str">
        <f>VLOOKUP(B1187,ResCat!$A$2:$B$269,2,FALSE)</f>
        <v>PPOIFP</v>
      </c>
      <c r="B1187" s="68" t="str">
        <f>IF(ISNA(VLOOKUP(C1187,COA!$A$2:$B$340,2,FALSE)),"XXX",VLOOKUP(C1187,COA!$A$2:$B$340,2,FALSE))</f>
        <v>V55</v>
      </c>
      <c r="C1187" s="149" t="str">
        <f t="shared" si="38"/>
        <v>0003-1001-0065</v>
      </c>
      <c r="D1187" s="134" t="s">
        <v>463</v>
      </c>
      <c r="E1187" s="134" t="s">
        <v>417</v>
      </c>
      <c r="F1187" s="134" t="s">
        <v>491</v>
      </c>
      <c r="G1187" s="134" t="s">
        <v>322</v>
      </c>
      <c r="H1187" s="134" t="s">
        <v>1023</v>
      </c>
      <c r="I1187" s="134" t="s">
        <v>1</v>
      </c>
      <c r="J1187" s="135">
        <v>13682.99</v>
      </c>
      <c r="K1187" s="135">
        <v>5948.380000000001</v>
      </c>
      <c r="L1187" s="135">
        <v>5125.76</v>
      </c>
      <c r="M1187" s="141" t="str">
        <f t="shared" si="37"/>
        <v>201701</v>
      </c>
    </row>
    <row r="1188" spans="1:13" x14ac:dyDescent="0.25">
      <c r="A1188" s="35" t="str">
        <f>VLOOKUP(B1188,ResCat!$A$2:$B$269,2,FALSE)</f>
        <v>PPOIFP</v>
      </c>
      <c r="B1188" s="68" t="str">
        <f>IF(ISNA(VLOOKUP(C1188,COA!$A$2:$B$340,2,FALSE)),"XXX",VLOOKUP(C1188,COA!$A$2:$B$340,2,FALSE))</f>
        <v>V55</v>
      </c>
      <c r="C1188" s="149" t="str">
        <f t="shared" si="38"/>
        <v>0003-1001-0065</v>
      </c>
      <c r="D1188" s="134" t="s">
        <v>463</v>
      </c>
      <c r="E1188" s="134" t="s">
        <v>417</v>
      </c>
      <c r="F1188" s="134" t="s">
        <v>491</v>
      </c>
      <c r="G1188" s="134" t="s">
        <v>324</v>
      </c>
      <c r="H1188" s="134" t="s">
        <v>1023</v>
      </c>
      <c r="I1188" s="134" t="s">
        <v>3</v>
      </c>
      <c r="J1188" s="135">
        <v>11956.820000000005</v>
      </c>
      <c r="K1188" s="135">
        <v>3804.889999999999</v>
      </c>
      <c r="L1188" s="135">
        <v>3103.9200000000019</v>
      </c>
      <c r="M1188" s="141" t="str">
        <f t="shared" si="37"/>
        <v>201702</v>
      </c>
    </row>
    <row r="1189" spans="1:13" x14ac:dyDescent="0.25">
      <c r="A1189" s="35" t="str">
        <f>VLOOKUP(B1189,ResCat!$A$2:$B$269,2,FALSE)</f>
        <v>PPOIFP</v>
      </c>
      <c r="B1189" s="68" t="str">
        <f>IF(ISNA(VLOOKUP(C1189,COA!$A$2:$B$340,2,FALSE)),"XXX",VLOOKUP(C1189,COA!$A$2:$B$340,2,FALSE))</f>
        <v>V55</v>
      </c>
      <c r="C1189" s="149" t="str">
        <f t="shared" si="38"/>
        <v>0003-1001-0065</v>
      </c>
      <c r="D1189" s="134" t="s">
        <v>463</v>
      </c>
      <c r="E1189" s="134" t="s">
        <v>417</v>
      </c>
      <c r="F1189" s="134" t="s">
        <v>491</v>
      </c>
      <c r="G1189" s="134" t="s">
        <v>324</v>
      </c>
      <c r="H1189" s="134" t="s">
        <v>1023</v>
      </c>
      <c r="I1189" s="134" t="s">
        <v>368</v>
      </c>
      <c r="J1189" s="135">
        <v>2806</v>
      </c>
      <c r="K1189" s="135">
        <v>960.3</v>
      </c>
      <c r="L1189" s="135">
        <v>833.9000000000002</v>
      </c>
      <c r="M1189" s="141" t="str">
        <f t="shared" si="37"/>
        <v>201702</v>
      </c>
    </row>
    <row r="1190" spans="1:13" x14ac:dyDescent="0.25">
      <c r="A1190" s="35" t="str">
        <f>VLOOKUP(B1190,ResCat!$A$2:$B$269,2,FALSE)</f>
        <v>PPOIFP</v>
      </c>
      <c r="B1190" s="68" t="str">
        <f>IF(ISNA(VLOOKUP(C1190,COA!$A$2:$B$340,2,FALSE)),"XXX",VLOOKUP(C1190,COA!$A$2:$B$340,2,FALSE))</f>
        <v>V55</v>
      </c>
      <c r="C1190" s="149" t="str">
        <f t="shared" si="38"/>
        <v>0003-1001-0065</v>
      </c>
      <c r="D1190" s="134" t="s">
        <v>463</v>
      </c>
      <c r="E1190" s="134" t="s">
        <v>417</v>
      </c>
      <c r="F1190" s="134" t="s">
        <v>491</v>
      </c>
      <c r="G1190" s="134" t="s">
        <v>324</v>
      </c>
      <c r="H1190" s="134" t="s">
        <v>1023</v>
      </c>
      <c r="I1190" s="134" t="s">
        <v>0</v>
      </c>
      <c r="J1190" s="135">
        <v>-5740.47</v>
      </c>
      <c r="K1190" s="135">
        <v>-3408</v>
      </c>
      <c r="L1190" s="135">
        <v>-1090.5999999999999</v>
      </c>
      <c r="M1190" s="141" t="str">
        <f t="shared" si="37"/>
        <v>201702</v>
      </c>
    </row>
    <row r="1191" spans="1:13" x14ac:dyDescent="0.25">
      <c r="A1191" s="35" t="str">
        <f>VLOOKUP(B1191,ResCat!$A$2:$B$269,2,FALSE)</f>
        <v>PPOIFP</v>
      </c>
      <c r="B1191" s="68" t="str">
        <f>IF(ISNA(VLOOKUP(C1191,COA!$A$2:$B$340,2,FALSE)),"XXX",VLOOKUP(C1191,COA!$A$2:$B$340,2,FALSE))</f>
        <v>V55</v>
      </c>
      <c r="C1191" s="149" t="str">
        <f t="shared" si="38"/>
        <v>0003-1001-0065</v>
      </c>
      <c r="D1191" s="134" t="s">
        <v>463</v>
      </c>
      <c r="E1191" s="134" t="s">
        <v>417</v>
      </c>
      <c r="F1191" s="134" t="s">
        <v>491</v>
      </c>
      <c r="G1191" s="134" t="s">
        <v>324</v>
      </c>
      <c r="H1191" s="134" t="s">
        <v>1023</v>
      </c>
      <c r="I1191" s="134" t="s">
        <v>336</v>
      </c>
      <c r="J1191" s="135">
        <v>-25</v>
      </c>
      <c r="K1191" s="135">
        <v>152.71000000000026</v>
      </c>
      <c r="L1191" s="135">
        <v>543.18999999999983</v>
      </c>
      <c r="M1191" s="141" t="str">
        <f t="shared" si="37"/>
        <v>201702</v>
      </c>
    </row>
    <row r="1192" spans="1:13" x14ac:dyDescent="0.25">
      <c r="A1192" s="35" t="str">
        <f>VLOOKUP(B1192,ResCat!$A$2:$B$269,2,FALSE)</f>
        <v>PPOIFP</v>
      </c>
      <c r="B1192" s="68" t="str">
        <f>IF(ISNA(VLOOKUP(C1192,COA!$A$2:$B$340,2,FALSE)),"XXX",VLOOKUP(C1192,COA!$A$2:$B$340,2,FALSE))</f>
        <v>V55</v>
      </c>
      <c r="C1192" s="149" t="str">
        <f t="shared" si="38"/>
        <v>0003-1001-0065</v>
      </c>
      <c r="D1192" s="134" t="s">
        <v>463</v>
      </c>
      <c r="E1192" s="134" t="s">
        <v>417</v>
      </c>
      <c r="F1192" s="134" t="s">
        <v>491</v>
      </c>
      <c r="G1192" s="134" t="s">
        <v>324</v>
      </c>
      <c r="H1192" s="134" t="s">
        <v>1023</v>
      </c>
      <c r="I1192" s="134" t="s">
        <v>2</v>
      </c>
      <c r="J1192" s="135">
        <v>34280.889999999985</v>
      </c>
      <c r="K1192" s="135">
        <v>20813.090000000055</v>
      </c>
      <c r="L1192" s="135">
        <v>305825.76999999856</v>
      </c>
      <c r="M1192" s="141" t="str">
        <f t="shared" si="37"/>
        <v>201702</v>
      </c>
    </row>
    <row r="1193" spans="1:13" x14ac:dyDescent="0.25">
      <c r="A1193" s="35" t="str">
        <f>VLOOKUP(B1193,ResCat!$A$2:$B$269,2,FALSE)</f>
        <v>PPOIFP</v>
      </c>
      <c r="B1193" s="68" t="str">
        <f>IF(ISNA(VLOOKUP(C1193,COA!$A$2:$B$340,2,FALSE)),"XXX",VLOOKUP(C1193,COA!$A$2:$B$340,2,FALSE))</f>
        <v>V55</v>
      </c>
      <c r="C1193" s="149" t="str">
        <f t="shared" si="38"/>
        <v>0003-1001-0065</v>
      </c>
      <c r="D1193" s="134" t="s">
        <v>463</v>
      </c>
      <c r="E1193" s="134" t="s">
        <v>417</v>
      </c>
      <c r="F1193" s="134" t="s">
        <v>491</v>
      </c>
      <c r="G1193" s="134" t="s">
        <v>324</v>
      </c>
      <c r="H1193" s="134" t="s">
        <v>1023</v>
      </c>
      <c r="I1193" s="134" t="s">
        <v>1</v>
      </c>
      <c r="J1193" s="135">
        <v>48881.68</v>
      </c>
      <c r="K1193" s="135">
        <v>11013.18</v>
      </c>
      <c r="L1193" s="135">
        <v>11533.599999999995</v>
      </c>
      <c r="M1193" s="141" t="str">
        <f t="shared" si="37"/>
        <v>201702</v>
      </c>
    </row>
    <row r="1194" spans="1:13" x14ac:dyDescent="0.25">
      <c r="A1194" s="35" t="str">
        <f>VLOOKUP(B1194,ResCat!$A$2:$B$269,2,FALSE)</f>
        <v>PPOIFP</v>
      </c>
      <c r="B1194" s="68" t="str">
        <f>IF(ISNA(VLOOKUP(C1194,COA!$A$2:$B$340,2,FALSE)),"XXX",VLOOKUP(C1194,COA!$A$2:$B$340,2,FALSE))</f>
        <v>V55</v>
      </c>
      <c r="C1194" s="149" t="str">
        <f t="shared" si="38"/>
        <v>0003-1001-0065</v>
      </c>
      <c r="D1194" s="134" t="s">
        <v>463</v>
      </c>
      <c r="E1194" s="134" t="s">
        <v>417</v>
      </c>
      <c r="F1194" s="134" t="s">
        <v>491</v>
      </c>
      <c r="G1194" s="134" t="s">
        <v>326</v>
      </c>
      <c r="H1194" s="134" t="s">
        <v>1023</v>
      </c>
      <c r="I1194" s="134" t="s">
        <v>3</v>
      </c>
      <c r="J1194" s="135">
        <v>-30382.09</v>
      </c>
      <c r="K1194" s="135">
        <v>-50860.940000000039</v>
      </c>
      <c r="L1194" s="135">
        <v>-49464.610000000015</v>
      </c>
      <c r="M1194" s="141" t="str">
        <f t="shared" si="37"/>
        <v>201703</v>
      </c>
    </row>
    <row r="1195" spans="1:13" x14ac:dyDescent="0.25">
      <c r="A1195" s="35" t="str">
        <f>VLOOKUP(B1195,ResCat!$A$2:$B$269,2,FALSE)</f>
        <v>PPOIFP</v>
      </c>
      <c r="B1195" s="68" t="str">
        <f>IF(ISNA(VLOOKUP(C1195,COA!$A$2:$B$340,2,FALSE)),"XXX",VLOOKUP(C1195,COA!$A$2:$B$340,2,FALSE))</f>
        <v>V55</v>
      </c>
      <c r="C1195" s="149" t="str">
        <f t="shared" si="38"/>
        <v>0003-1001-0065</v>
      </c>
      <c r="D1195" s="134" t="s">
        <v>463</v>
      </c>
      <c r="E1195" s="134" t="s">
        <v>417</v>
      </c>
      <c r="F1195" s="134" t="s">
        <v>491</v>
      </c>
      <c r="G1195" s="134" t="s">
        <v>326</v>
      </c>
      <c r="H1195" s="134" t="s">
        <v>1023</v>
      </c>
      <c r="I1195" s="134" t="s">
        <v>368</v>
      </c>
      <c r="J1195" s="135">
        <v>8311</v>
      </c>
      <c r="K1195" s="135">
        <v>1899</v>
      </c>
      <c r="L1195" s="135">
        <v>1606.1000000000001</v>
      </c>
      <c r="M1195" s="141" t="str">
        <f t="shared" si="37"/>
        <v>201703</v>
      </c>
    </row>
    <row r="1196" spans="1:13" x14ac:dyDescent="0.25">
      <c r="A1196" s="35" t="str">
        <f>VLOOKUP(B1196,ResCat!$A$2:$B$269,2,FALSE)</f>
        <v>PPOIFP</v>
      </c>
      <c r="B1196" s="68" t="str">
        <f>IF(ISNA(VLOOKUP(C1196,COA!$A$2:$B$340,2,FALSE)),"XXX",VLOOKUP(C1196,COA!$A$2:$B$340,2,FALSE))</f>
        <v>V55</v>
      </c>
      <c r="C1196" s="149" t="str">
        <f t="shared" si="38"/>
        <v>0003-1001-0065</v>
      </c>
      <c r="D1196" s="134" t="s">
        <v>463</v>
      </c>
      <c r="E1196" s="134" t="s">
        <v>417</v>
      </c>
      <c r="F1196" s="134" t="s">
        <v>491</v>
      </c>
      <c r="G1196" s="134" t="s">
        <v>326</v>
      </c>
      <c r="H1196" s="134" t="s">
        <v>1023</v>
      </c>
      <c r="I1196" s="134" t="s">
        <v>0</v>
      </c>
      <c r="J1196" s="135">
        <v>798.02999999999793</v>
      </c>
      <c r="K1196" s="135">
        <v>55050.830000000009</v>
      </c>
      <c r="L1196" s="135">
        <v>54833.31</v>
      </c>
      <c r="M1196" s="141" t="str">
        <f t="shared" si="37"/>
        <v>201703</v>
      </c>
    </row>
    <row r="1197" spans="1:13" x14ac:dyDescent="0.25">
      <c r="A1197" s="35" t="str">
        <f>VLOOKUP(B1197,ResCat!$A$2:$B$269,2,FALSE)</f>
        <v>PPOIFP</v>
      </c>
      <c r="B1197" s="68" t="str">
        <f>IF(ISNA(VLOOKUP(C1197,COA!$A$2:$B$340,2,FALSE)),"XXX",VLOOKUP(C1197,COA!$A$2:$B$340,2,FALSE))</f>
        <v>V55</v>
      </c>
      <c r="C1197" s="149" t="str">
        <f t="shared" si="38"/>
        <v>0003-1001-0065</v>
      </c>
      <c r="D1197" s="134" t="s">
        <v>463</v>
      </c>
      <c r="E1197" s="134" t="s">
        <v>417</v>
      </c>
      <c r="F1197" s="134" t="s">
        <v>491</v>
      </c>
      <c r="G1197" s="134" t="s">
        <v>326</v>
      </c>
      <c r="H1197" s="134" t="s">
        <v>1023</v>
      </c>
      <c r="I1197" s="134" t="s">
        <v>336</v>
      </c>
      <c r="J1197" s="135">
        <v>962.90000000000009</v>
      </c>
      <c r="K1197" s="135">
        <v>642.83999999999992</v>
      </c>
      <c r="L1197" s="135">
        <v>1439.0400000000002</v>
      </c>
      <c r="M1197" s="141" t="str">
        <f t="shared" si="37"/>
        <v>201703</v>
      </c>
    </row>
    <row r="1198" spans="1:13" x14ac:dyDescent="0.25">
      <c r="A1198" s="35" t="str">
        <f>VLOOKUP(B1198,ResCat!$A$2:$B$269,2,FALSE)</f>
        <v>PPOIFP</v>
      </c>
      <c r="B1198" s="68" t="str">
        <f>IF(ISNA(VLOOKUP(C1198,COA!$A$2:$B$340,2,FALSE)),"XXX",VLOOKUP(C1198,COA!$A$2:$B$340,2,FALSE))</f>
        <v>V55</v>
      </c>
      <c r="C1198" s="149" t="str">
        <f t="shared" si="38"/>
        <v>0003-1001-0065</v>
      </c>
      <c r="D1198" s="134" t="s">
        <v>463</v>
      </c>
      <c r="E1198" s="134" t="s">
        <v>417</v>
      </c>
      <c r="F1198" s="134" t="s">
        <v>491</v>
      </c>
      <c r="G1198" s="134" t="s">
        <v>326</v>
      </c>
      <c r="H1198" s="134" t="s">
        <v>1023</v>
      </c>
      <c r="I1198" s="134" t="s">
        <v>2</v>
      </c>
      <c r="J1198" s="135">
        <v>49656.229999999967</v>
      </c>
      <c r="K1198" s="135">
        <v>22837.859999999997</v>
      </c>
      <c r="L1198" s="135">
        <v>356930.18000000174</v>
      </c>
      <c r="M1198" s="141" t="str">
        <f t="shared" si="37"/>
        <v>201703</v>
      </c>
    </row>
    <row r="1199" spans="1:13" x14ac:dyDescent="0.25">
      <c r="A1199" s="35" t="str">
        <f>VLOOKUP(B1199,ResCat!$A$2:$B$269,2,FALSE)</f>
        <v>PPOIFP</v>
      </c>
      <c r="B1199" s="68" t="str">
        <f>IF(ISNA(VLOOKUP(C1199,COA!$A$2:$B$340,2,FALSE)),"XXX",VLOOKUP(C1199,COA!$A$2:$B$340,2,FALSE))</f>
        <v>V55</v>
      </c>
      <c r="C1199" s="149" t="str">
        <f t="shared" si="38"/>
        <v>0003-1001-0065</v>
      </c>
      <c r="D1199" s="134" t="s">
        <v>463</v>
      </c>
      <c r="E1199" s="134" t="s">
        <v>417</v>
      </c>
      <c r="F1199" s="134" t="s">
        <v>491</v>
      </c>
      <c r="G1199" s="134" t="s">
        <v>326</v>
      </c>
      <c r="H1199" s="134" t="s">
        <v>1023</v>
      </c>
      <c r="I1199" s="134" t="s">
        <v>1</v>
      </c>
      <c r="J1199" s="135">
        <v>33594.749999999993</v>
      </c>
      <c r="K1199" s="135">
        <v>3804.8399999999997</v>
      </c>
      <c r="L1199" s="135">
        <v>10205.929999999998</v>
      </c>
      <c r="M1199" s="141" t="str">
        <f t="shared" si="37"/>
        <v>201703</v>
      </c>
    </row>
    <row r="1200" spans="1:13" x14ac:dyDescent="0.25">
      <c r="A1200" s="35" t="str">
        <f>VLOOKUP(B1200,ResCat!$A$2:$B$269,2,FALSE)</f>
        <v>PPOIFP</v>
      </c>
      <c r="B1200" s="68" t="str">
        <f>IF(ISNA(VLOOKUP(C1200,COA!$A$2:$B$340,2,FALSE)),"XXX",VLOOKUP(C1200,COA!$A$2:$B$340,2,FALSE))</f>
        <v>V55</v>
      </c>
      <c r="C1200" s="149" t="str">
        <f t="shared" si="38"/>
        <v>0003-1001-0065</v>
      </c>
      <c r="D1200" s="134" t="s">
        <v>463</v>
      </c>
      <c r="E1200" s="134" t="s">
        <v>417</v>
      </c>
      <c r="F1200" s="134" t="s">
        <v>491</v>
      </c>
      <c r="G1200" s="134" t="s">
        <v>328</v>
      </c>
      <c r="H1200" s="134" t="s">
        <v>1023</v>
      </c>
      <c r="I1200" s="134" t="s">
        <v>3</v>
      </c>
      <c r="J1200" s="135">
        <v>25017.059999999987</v>
      </c>
      <c r="K1200" s="135">
        <v>11214.509999999989</v>
      </c>
      <c r="L1200" s="135">
        <v>11260.999999999995</v>
      </c>
      <c r="M1200" s="141" t="str">
        <f t="shared" si="37"/>
        <v>201704</v>
      </c>
    </row>
    <row r="1201" spans="1:13" x14ac:dyDescent="0.25">
      <c r="A1201" s="35" t="str">
        <f>VLOOKUP(B1201,ResCat!$A$2:$B$269,2,FALSE)</f>
        <v>PPOIFP</v>
      </c>
      <c r="B1201" s="68" t="str">
        <f>IF(ISNA(VLOOKUP(C1201,COA!$A$2:$B$340,2,FALSE)),"XXX",VLOOKUP(C1201,COA!$A$2:$B$340,2,FALSE))</f>
        <v>V55</v>
      </c>
      <c r="C1201" s="149" t="str">
        <f t="shared" si="38"/>
        <v>0003-1001-0065</v>
      </c>
      <c r="D1201" s="134" t="s">
        <v>463</v>
      </c>
      <c r="E1201" s="134" t="s">
        <v>417</v>
      </c>
      <c r="F1201" s="134" t="s">
        <v>491</v>
      </c>
      <c r="G1201" s="134" t="s">
        <v>328</v>
      </c>
      <c r="H1201" s="134" t="s">
        <v>1023</v>
      </c>
      <c r="I1201" s="134" t="s">
        <v>368</v>
      </c>
      <c r="J1201" s="135">
        <v>5533</v>
      </c>
      <c r="K1201" s="135">
        <v>1275</v>
      </c>
      <c r="L1201" s="135">
        <v>1139.4000000000001</v>
      </c>
      <c r="M1201" s="141" t="str">
        <f t="shared" si="37"/>
        <v>201704</v>
      </c>
    </row>
    <row r="1202" spans="1:13" x14ac:dyDescent="0.25">
      <c r="A1202" s="35" t="str">
        <f>VLOOKUP(B1202,ResCat!$A$2:$B$269,2,FALSE)</f>
        <v>PPOIFP</v>
      </c>
      <c r="B1202" s="68" t="str">
        <f>IF(ISNA(VLOOKUP(C1202,COA!$A$2:$B$340,2,FALSE)),"XXX",VLOOKUP(C1202,COA!$A$2:$B$340,2,FALSE))</f>
        <v>V55</v>
      </c>
      <c r="C1202" s="149" t="str">
        <f t="shared" si="38"/>
        <v>0003-1001-0065</v>
      </c>
      <c r="D1202" s="134" t="s">
        <v>463</v>
      </c>
      <c r="E1202" s="134" t="s">
        <v>417</v>
      </c>
      <c r="F1202" s="134" t="s">
        <v>491</v>
      </c>
      <c r="G1202" s="134" t="s">
        <v>328</v>
      </c>
      <c r="H1202" s="134" t="s">
        <v>1023</v>
      </c>
      <c r="I1202" s="134" t="s">
        <v>0</v>
      </c>
      <c r="J1202" s="135">
        <v>26564.999999999949</v>
      </c>
      <c r="K1202" s="135">
        <v>17548.899999999994</v>
      </c>
      <c r="L1202" s="135">
        <v>16914.420000000013</v>
      </c>
      <c r="M1202" s="141" t="str">
        <f t="shared" si="37"/>
        <v>201704</v>
      </c>
    </row>
    <row r="1203" spans="1:13" x14ac:dyDescent="0.25">
      <c r="A1203" s="35" t="str">
        <f>VLOOKUP(B1203,ResCat!$A$2:$B$269,2,FALSE)</f>
        <v>PPOIFP</v>
      </c>
      <c r="B1203" s="68" t="str">
        <f>IF(ISNA(VLOOKUP(C1203,COA!$A$2:$B$340,2,FALSE)),"XXX",VLOOKUP(C1203,COA!$A$2:$B$340,2,FALSE))</f>
        <v>V55</v>
      </c>
      <c r="C1203" s="149" t="str">
        <f t="shared" si="38"/>
        <v>0003-1001-0065</v>
      </c>
      <c r="D1203" s="134" t="s">
        <v>463</v>
      </c>
      <c r="E1203" s="134" t="s">
        <v>417</v>
      </c>
      <c r="F1203" s="134" t="s">
        <v>491</v>
      </c>
      <c r="G1203" s="134" t="s">
        <v>328</v>
      </c>
      <c r="H1203" s="134" t="s">
        <v>1023</v>
      </c>
      <c r="I1203" s="134" t="s">
        <v>336</v>
      </c>
      <c r="J1203" s="135">
        <v>533.84</v>
      </c>
      <c r="K1203" s="135">
        <v>-82.900000000000034</v>
      </c>
      <c r="L1203" s="135">
        <v>122.69</v>
      </c>
      <c r="M1203" s="141" t="str">
        <f t="shared" si="37"/>
        <v>201704</v>
      </c>
    </row>
    <row r="1204" spans="1:13" x14ac:dyDescent="0.25">
      <c r="A1204" s="35" t="str">
        <f>VLOOKUP(B1204,ResCat!$A$2:$B$269,2,FALSE)</f>
        <v>PPOIFP</v>
      </c>
      <c r="B1204" s="68" t="str">
        <f>IF(ISNA(VLOOKUP(C1204,COA!$A$2:$B$340,2,FALSE)),"XXX",VLOOKUP(C1204,COA!$A$2:$B$340,2,FALSE))</f>
        <v>V55</v>
      </c>
      <c r="C1204" s="149" t="str">
        <f t="shared" si="38"/>
        <v>0003-1001-0065</v>
      </c>
      <c r="D1204" s="134" t="s">
        <v>463</v>
      </c>
      <c r="E1204" s="134" t="s">
        <v>417</v>
      </c>
      <c r="F1204" s="134" t="s">
        <v>491</v>
      </c>
      <c r="G1204" s="134" t="s">
        <v>328</v>
      </c>
      <c r="H1204" s="134" t="s">
        <v>1023</v>
      </c>
      <c r="I1204" s="134" t="s">
        <v>2</v>
      </c>
      <c r="J1204" s="135">
        <v>47432.47</v>
      </c>
      <c r="K1204" s="135">
        <v>52896.320000000211</v>
      </c>
      <c r="L1204" s="135">
        <v>327302.9700000005</v>
      </c>
      <c r="M1204" s="141" t="str">
        <f t="shared" si="37"/>
        <v>201704</v>
      </c>
    </row>
    <row r="1205" spans="1:13" x14ac:dyDescent="0.25">
      <c r="A1205" s="35" t="str">
        <f>VLOOKUP(B1205,ResCat!$A$2:$B$269,2,FALSE)</f>
        <v>PPOIFP</v>
      </c>
      <c r="B1205" s="68" t="str">
        <f>IF(ISNA(VLOOKUP(C1205,COA!$A$2:$B$340,2,FALSE)),"XXX",VLOOKUP(C1205,COA!$A$2:$B$340,2,FALSE))</f>
        <v>V55</v>
      </c>
      <c r="C1205" s="149" t="str">
        <f t="shared" si="38"/>
        <v>0003-1001-0065</v>
      </c>
      <c r="D1205" s="134" t="s">
        <v>463</v>
      </c>
      <c r="E1205" s="134" t="s">
        <v>417</v>
      </c>
      <c r="F1205" s="134" t="s">
        <v>491</v>
      </c>
      <c r="G1205" s="134" t="s">
        <v>328</v>
      </c>
      <c r="H1205" s="134" t="s">
        <v>1023</v>
      </c>
      <c r="I1205" s="134" t="s">
        <v>1</v>
      </c>
      <c r="J1205" s="135">
        <v>84033.239999999991</v>
      </c>
      <c r="K1205" s="135">
        <v>27137.510000000009</v>
      </c>
      <c r="L1205" s="135">
        <v>25929.440000000006</v>
      </c>
      <c r="M1205" s="141" t="str">
        <f t="shared" si="37"/>
        <v>201704</v>
      </c>
    </row>
    <row r="1206" spans="1:13" x14ac:dyDescent="0.25">
      <c r="A1206" s="35" t="str">
        <f>VLOOKUP(B1206,ResCat!$A$2:$B$269,2,FALSE)</f>
        <v>PPOIFP</v>
      </c>
      <c r="B1206" s="68" t="str">
        <f>IF(ISNA(VLOOKUP(C1206,COA!$A$2:$B$340,2,FALSE)),"XXX",VLOOKUP(C1206,COA!$A$2:$B$340,2,FALSE))</f>
        <v>V55</v>
      </c>
      <c r="C1206" s="149" t="str">
        <f t="shared" si="38"/>
        <v>0003-1001-0065</v>
      </c>
      <c r="D1206" s="134" t="s">
        <v>463</v>
      </c>
      <c r="E1206" s="134" t="s">
        <v>417</v>
      </c>
      <c r="F1206" s="134" t="s">
        <v>491</v>
      </c>
      <c r="G1206" s="134" t="s">
        <v>330</v>
      </c>
      <c r="H1206" s="134" t="s">
        <v>1023</v>
      </c>
      <c r="I1206" s="134" t="s">
        <v>3</v>
      </c>
      <c r="J1206" s="135">
        <v>24485.660000000003</v>
      </c>
      <c r="K1206" s="135">
        <v>9980.7599999999929</v>
      </c>
      <c r="L1206" s="135">
        <v>12583.450000000003</v>
      </c>
      <c r="M1206" s="141" t="str">
        <f t="shared" si="37"/>
        <v>201705</v>
      </c>
    </row>
    <row r="1207" spans="1:13" x14ac:dyDescent="0.25">
      <c r="A1207" s="35" t="str">
        <f>VLOOKUP(B1207,ResCat!$A$2:$B$269,2,FALSE)</f>
        <v>PPOIFP</v>
      </c>
      <c r="B1207" s="68" t="str">
        <f>IF(ISNA(VLOOKUP(C1207,COA!$A$2:$B$340,2,FALSE)),"XXX",VLOOKUP(C1207,COA!$A$2:$B$340,2,FALSE))</f>
        <v>V55</v>
      </c>
      <c r="C1207" s="149" t="str">
        <f t="shared" si="38"/>
        <v>0003-1001-0065</v>
      </c>
      <c r="D1207" s="134" t="s">
        <v>463</v>
      </c>
      <c r="E1207" s="134" t="s">
        <v>417</v>
      </c>
      <c r="F1207" s="134" t="s">
        <v>491</v>
      </c>
      <c r="G1207" s="134" t="s">
        <v>330</v>
      </c>
      <c r="H1207" s="134" t="s">
        <v>1023</v>
      </c>
      <c r="I1207" s="134" t="s">
        <v>368</v>
      </c>
      <c r="J1207" s="135">
        <v>4272</v>
      </c>
      <c r="K1207" s="135">
        <v>220</v>
      </c>
      <c r="L1207" s="135">
        <v>181.6</v>
      </c>
      <c r="M1207" s="141" t="str">
        <f t="shared" si="37"/>
        <v>201705</v>
      </c>
    </row>
    <row r="1208" spans="1:13" x14ac:dyDescent="0.25">
      <c r="A1208" s="35" t="str">
        <f>VLOOKUP(B1208,ResCat!$A$2:$B$269,2,FALSE)</f>
        <v>PPOIFP</v>
      </c>
      <c r="B1208" s="68" t="str">
        <f>IF(ISNA(VLOOKUP(C1208,COA!$A$2:$B$340,2,FALSE)),"XXX",VLOOKUP(C1208,COA!$A$2:$B$340,2,FALSE))</f>
        <v>V55</v>
      </c>
      <c r="C1208" s="149" t="str">
        <f t="shared" si="38"/>
        <v>0003-1001-0065</v>
      </c>
      <c r="D1208" s="134" t="s">
        <v>463</v>
      </c>
      <c r="E1208" s="134" t="s">
        <v>417</v>
      </c>
      <c r="F1208" s="134" t="s">
        <v>491</v>
      </c>
      <c r="G1208" s="134" t="s">
        <v>330</v>
      </c>
      <c r="H1208" s="134" t="s">
        <v>1023</v>
      </c>
      <c r="I1208" s="134" t="s">
        <v>0</v>
      </c>
      <c r="J1208" s="135">
        <v>9.3223206931725144E-12</v>
      </c>
      <c r="K1208" s="135">
        <v>23322.06</v>
      </c>
      <c r="L1208" s="135">
        <v>23323.380000000005</v>
      </c>
      <c r="M1208" s="141" t="str">
        <f t="shared" si="37"/>
        <v>201705</v>
      </c>
    </row>
    <row r="1209" spans="1:13" x14ac:dyDescent="0.25">
      <c r="A1209" s="35" t="str">
        <f>VLOOKUP(B1209,ResCat!$A$2:$B$269,2,FALSE)</f>
        <v>PPOIFP</v>
      </c>
      <c r="B1209" s="68" t="str">
        <f>IF(ISNA(VLOOKUP(C1209,COA!$A$2:$B$340,2,FALSE)),"XXX",VLOOKUP(C1209,COA!$A$2:$B$340,2,FALSE))</f>
        <v>V55</v>
      </c>
      <c r="C1209" s="149" t="str">
        <f t="shared" si="38"/>
        <v>0003-1001-0065</v>
      </c>
      <c r="D1209" s="134" t="s">
        <v>463</v>
      </c>
      <c r="E1209" s="134" t="s">
        <v>417</v>
      </c>
      <c r="F1209" s="134" t="s">
        <v>491</v>
      </c>
      <c r="G1209" s="134" t="s">
        <v>330</v>
      </c>
      <c r="H1209" s="134" t="s">
        <v>1023</v>
      </c>
      <c r="I1209" s="134" t="s">
        <v>336</v>
      </c>
      <c r="J1209" s="135">
        <v>1649.01</v>
      </c>
      <c r="K1209" s="135">
        <v>12.479999999999988</v>
      </c>
      <c r="L1209" s="135">
        <v>223.3</v>
      </c>
      <c r="M1209" s="141" t="str">
        <f t="shared" si="37"/>
        <v>201705</v>
      </c>
    </row>
    <row r="1210" spans="1:13" x14ac:dyDescent="0.25">
      <c r="A1210" s="35" t="str">
        <f>VLOOKUP(B1210,ResCat!$A$2:$B$269,2,FALSE)</f>
        <v>PPOIFP</v>
      </c>
      <c r="B1210" s="68" t="str">
        <f>IF(ISNA(VLOOKUP(C1210,COA!$A$2:$B$340,2,FALSE)),"XXX",VLOOKUP(C1210,COA!$A$2:$B$340,2,FALSE))</f>
        <v>V55</v>
      </c>
      <c r="C1210" s="149" t="str">
        <f t="shared" si="38"/>
        <v>0003-1001-0065</v>
      </c>
      <c r="D1210" s="134" t="s">
        <v>463</v>
      </c>
      <c r="E1210" s="134" t="s">
        <v>417</v>
      </c>
      <c r="F1210" s="134" t="s">
        <v>491</v>
      </c>
      <c r="G1210" s="134" t="s">
        <v>330</v>
      </c>
      <c r="H1210" s="134" t="s">
        <v>1023</v>
      </c>
      <c r="I1210" s="134" t="s">
        <v>2</v>
      </c>
      <c r="J1210" s="135">
        <v>88363.150000000023</v>
      </c>
      <c r="K1210" s="135">
        <v>60391.850000000406</v>
      </c>
      <c r="L1210" s="135">
        <v>344757.72999999952</v>
      </c>
      <c r="M1210" s="141" t="str">
        <f t="shared" si="37"/>
        <v>201705</v>
      </c>
    </row>
    <row r="1211" spans="1:13" x14ac:dyDescent="0.25">
      <c r="A1211" s="35" t="str">
        <f>VLOOKUP(B1211,ResCat!$A$2:$B$269,2,FALSE)</f>
        <v>PPOIFP</v>
      </c>
      <c r="B1211" s="68" t="str">
        <f>IF(ISNA(VLOOKUP(C1211,COA!$A$2:$B$340,2,FALSE)),"XXX",VLOOKUP(C1211,COA!$A$2:$B$340,2,FALSE))</f>
        <v>V55</v>
      </c>
      <c r="C1211" s="149" t="str">
        <f t="shared" si="38"/>
        <v>0003-1001-0065</v>
      </c>
      <c r="D1211" s="134" t="s">
        <v>463</v>
      </c>
      <c r="E1211" s="134" t="s">
        <v>417</v>
      </c>
      <c r="F1211" s="134" t="s">
        <v>491</v>
      </c>
      <c r="G1211" s="134" t="s">
        <v>330</v>
      </c>
      <c r="H1211" s="134" t="s">
        <v>1023</v>
      </c>
      <c r="I1211" s="134" t="s">
        <v>343</v>
      </c>
      <c r="J1211" s="135">
        <v>244.8</v>
      </c>
      <c r="K1211" s="135">
        <v>180.36</v>
      </c>
      <c r="L1211" s="135">
        <v>115.56</v>
      </c>
      <c r="M1211" s="141" t="str">
        <f t="shared" si="37"/>
        <v>201705</v>
      </c>
    </row>
    <row r="1212" spans="1:13" x14ac:dyDescent="0.25">
      <c r="A1212" s="35" t="str">
        <f>VLOOKUP(B1212,ResCat!$A$2:$B$269,2,FALSE)</f>
        <v>PPOIFP</v>
      </c>
      <c r="B1212" s="68" t="str">
        <f>IF(ISNA(VLOOKUP(C1212,COA!$A$2:$B$340,2,FALSE)),"XXX",VLOOKUP(C1212,COA!$A$2:$B$340,2,FALSE))</f>
        <v>V55</v>
      </c>
      <c r="C1212" s="149" t="str">
        <f t="shared" si="38"/>
        <v>0003-1001-0065</v>
      </c>
      <c r="D1212" s="134" t="s">
        <v>463</v>
      </c>
      <c r="E1212" s="134" t="s">
        <v>417</v>
      </c>
      <c r="F1212" s="134" t="s">
        <v>491</v>
      </c>
      <c r="G1212" s="134" t="s">
        <v>330</v>
      </c>
      <c r="H1212" s="134" t="s">
        <v>1023</v>
      </c>
      <c r="I1212" s="134" t="s">
        <v>1</v>
      </c>
      <c r="J1212" s="135">
        <v>15098.379999999992</v>
      </c>
      <c r="K1212" s="135">
        <v>-6264.5699999999988</v>
      </c>
      <c r="L1212" s="135">
        <v>-462.17999999999859</v>
      </c>
      <c r="M1212" s="141" t="str">
        <f t="shared" si="37"/>
        <v>201705</v>
      </c>
    </row>
    <row r="1213" spans="1:13" x14ac:dyDescent="0.25">
      <c r="A1213" s="35" t="str">
        <f>VLOOKUP(B1213,ResCat!$A$2:$B$269,2,FALSE)</f>
        <v>PPOIFP</v>
      </c>
      <c r="B1213" s="68" t="str">
        <f>IF(ISNA(VLOOKUP(C1213,COA!$A$2:$B$340,2,FALSE)),"XXX",VLOOKUP(C1213,COA!$A$2:$B$340,2,FALSE))</f>
        <v>V55</v>
      </c>
      <c r="C1213" s="149" t="str">
        <f t="shared" si="38"/>
        <v>0003-1001-0065</v>
      </c>
      <c r="D1213" s="134" t="s">
        <v>463</v>
      </c>
      <c r="E1213" s="134" t="s">
        <v>417</v>
      </c>
      <c r="F1213" s="134" t="s">
        <v>491</v>
      </c>
      <c r="G1213" s="134" t="s">
        <v>332</v>
      </c>
      <c r="H1213" s="134" t="s">
        <v>1023</v>
      </c>
      <c r="I1213" s="134" t="s">
        <v>3</v>
      </c>
      <c r="J1213" s="135">
        <v>24310.240000000002</v>
      </c>
      <c r="K1213" s="135">
        <v>5372.939999999996</v>
      </c>
      <c r="L1213" s="135">
        <v>3409.6099999999988</v>
      </c>
      <c r="M1213" s="141" t="str">
        <f t="shared" si="37"/>
        <v>201706</v>
      </c>
    </row>
    <row r="1214" spans="1:13" x14ac:dyDescent="0.25">
      <c r="A1214" s="35" t="str">
        <f>VLOOKUP(B1214,ResCat!$A$2:$B$269,2,FALSE)</f>
        <v>PPOIFP</v>
      </c>
      <c r="B1214" s="68" t="str">
        <f>IF(ISNA(VLOOKUP(C1214,COA!$A$2:$B$340,2,FALSE)),"XXX",VLOOKUP(C1214,COA!$A$2:$B$340,2,FALSE))</f>
        <v>V55</v>
      </c>
      <c r="C1214" s="149" t="str">
        <f t="shared" si="38"/>
        <v>0003-1001-0065</v>
      </c>
      <c r="D1214" s="134" t="s">
        <v>463</v>
      </c>
      <c r="E1214" s="134" t="s">
        <v>417</v>
      </c>
      <c r="F1214" s="134" t="s">
        <v>491</v>
      </c>
      <c r="G1214" s="134" t="s">
        <v>332</v>
      </c>
      <c r="H1214" s="134" t="s">
        <v>1023</v>
      </c>
      <c r="I1214" s="134" t="s">
        <v>368</v>
      </c>
      <c r="J1214" s="135">
        <v>30744</v>
      </c>
      <c r="K1214" s="135">
        <v>3410.5</v>
      </c>
      <c r="L1214" s="135">
        <v>2448.2999999999997</v>
      </c>
      <c r="M1214" s="141" t="str">
        <f t="shared" si="37"/>
        <v>201706</v>
      </c>
    </row>
    <row r="1215" spans="1:13" x14ac:dyDescent="0.25">
      <c r="A1215" s="35" t="str">
        <f>VLOOKUP(B1215,ResCat!$A$2:$B$269,2,FALSE)</f>
        <v>PPOIFP</v>
      </c>
      <c r="B1215" s="68" t="str">
        <f>IF(ISNA(VLOOKUP(C1215,COA!$A$2:$B$340,2,FALSE)),"XXX",VLOOKUP(C1215,COA!$A$2:$B$340,2,FALSE))</f>
        <v>V55</v>
      </c>
      <c r="C1215" s="149" t="str">
        <f t="shared" si="38"/>
        <v>0003-1001-0065</v>
      </c>
      <c r="D1215" s="134" t="s">
        <v>463</v>
      </c>
      <c r="E1215" s="134" t="s">
        <v>417</v>
      </c>
      <c r="F1215" s="134" t="s">
        <v>491</v>
      </c>
      <c r="G1215" s="134" t="s">
        <v>332</v>
      </c>
      <c r="H1215" s="134" t="s">
        <v>1023</v>
      </c>
      <c r="I1215" s="134" t="s">
        <v>0</v>
      </c>
      <c r="J1215" s="135">
        <v>26460</v>
      </c>
      <c r="K1215" s="135">
        <v>5418</v>
      </c>
      <c r="L1215" s="135">
        <v>0</v>
      </c>
      <c r="M1215" s="141" t="str">
        <f t="shared" si="37"/>
        <v>201706</v>
      </c>
    </row>
    <row r="1216" spans="1:13" x14ac:dyDescent="0.25">
      <c r="A1216" s="35" t="str">
        <f>VLOOKUP(B1216,ResCat!$A$2:$B$269,2,FALSE)</f>
        <v>PPOIFP</v>
      </c>
      <c r="B1216" s="68" t="str">
        <f>IF(ISNA(VLOOKUP(C1216,COA!$A$2:$B$340,2,FALSE)),"XXX",VLOOKUP(C1216,COA!$A$2:$B$340,2,FALSE))</f>
        <v>V55</v>
      </c>
      <c r="C1216" s="149" t="str">
        <f t="shared" si="38"/>
        <v>0003-1001-0065</v>
      </c>
      <c r="D1216" s="134" t="s">
        <v>463</v>
      </c>
      <c r="E1216" s="134" t="s">
        <v>417</v>
      </c>
      <c r="F1216" s="134" t="s">
        <v>491</v>
      </c>
      <c r="G1216" s="134" t="s">
        <v>332</v>
      </c>
      <c r="H1216" s="134" t="s">
        <v>1023</v>
      </c>
      <c r="I1216" s="134" t="s">
        <v>336</v>
      </c>
      <c r="J1216" s="135">
        <v>4519.67</v>
      </c>
      <c r="K1216" s="135">
        <v>195.93</v>
      </c>
      <c r="L1216" s="135">
        <v>244.98000000000002</v>
      </c>
      <c r="M1216" s="141" t="str">
        <f t="shared" si="37"/>
        <v>201706</v>
      </c>
    </row>
    <row r="1217" spans="1:13" x14ac:dyDescent="0.25">
      <c r="A1217" s="35" t="str">
        <f>VLOOKUP(B1217,ResCat!$A$2:$B$269,2,FALSE)</f>
        <v>PPOIFP</v>
      </c>
      <c r="B1217" s="68" t="str">
        <f>IF(ISNA(VLOOKUP(C1217,COA!$A$2:$B$340,2,FALSE)),"XXX",VLOOKUP(C1217,COA!$A$2:$B$340,2,FALSE))</f>
        <v>V55</v>
      </c>
      <c r="C1217" s="149" t="str">
        <f t="shared" si="38"/>
        <v>0003-1001-0065</v>
      </c>
      <c r="D1217" s="134" t="s">
        <v>463</v>
      </c>
      <c r="E1217" s="134" t="s">
        <v>417</v>
      </c>
      <c r="F1217" s="134" t="s">
        <v>491</v>
      </c>
      <c r="G1217" s="134" t="s">
        <v>332</v>
      </c>
      <c r="H1217" s="134" t="s">
        <v>1023</v>
      </c>
      <c r="I1217" s="134" t="s">
        <v>2</v>
      </c>
      <c r="J1217" s="135">
        <v>183134.07999999993</v>
      </c>
      <c r="K1217" s="135">
        <v>75820.169999999838</v>
      </c>
      <c r="L1217" s="135">
        <v>179680.71999999945</v>
      </c>
      <c r="M1217" s="141" t="str">
        <f t="shared" si="37"/>
        <v>201706</v>
      </c>
    </row>
    <row r="1218" spans="1:13" x14ac:dyDescent="0.25">
      <c r="A1218" s="35" t="str">
        <f>VLOOKUP(B1218,ResCat!$A$2:$B$269,2,FALSE)</f>
        <v>PPOIFP</v>
      </c>
      <c r="B1218" s="68" t="str">
        <f>IF(ISNA(VLOOKUP(C1218,COA!$A$2:$B$340,2,FALSE)),"XXX",VLOOKUP(C1218,COA!$A$2:$B$340,2,FALSE))</f>
        <v>V55</v>
      </c>
      <c r="C1218" s="149" t="str">
        <f t="shared" si="38"/>
        <v>0003-1001-0065</v>
      </c>
      <c r="D1218" s="134" t="s">
        <v>463</v>
      </c>
      <c r="E1218" s="134" t="s">
        <v>417</v>
      </c>
      <c r="F1218" s="134" t="s">
        <v>491</v>
      </c>
      <c r="G1218" s="134" t="s">
        <v>332</v>
      </c>
      <c r="H1218" s="134" t="s">
        <v>1023</v>
      </c>
      <c r="I1218" s="134" t="s">
        <v>1</v>
      </c>
      <c r="J1218" s="135">
        <v>28797.729999999989</v>
      </c>
      <c r="K1218" s="135">
        <v>154067.49999999991</v>
      </c>
      <c r="L1218" s="135">
        <v>157679.03999999989</v>
      </c>
      <c r="M1218" s="141" t="str">
        <f t="shared" si="37"/>
        <v>201706</v>
      </c>
    </row>
    <row r="1219" spans="1:13" x14ac:dyDescent="0.25">
      <c r="A1219" s="35" t="str">
        <f>VLOOKUP(B1219,ResCat!$A$2:$B$269,2,FALSE)</f>
        <v>PPOIFP</v>
      </c>
      <c r="B1219" s="68" t="str">
        <f>IF(ISNA(VLOOKUP(C1219,COA!$A$2:$B$340,2,FALSE)),"XXX",VLOOKUP(C1219,COA!$A$2:$B$340,2,FALSE))</f>
        <v>V55</v>
      </c>
      <c r="C1219" s="149" t="str">
        <f t="shared" si="38"/>
        <v>0003-1001-0065</v>
      </c>
      <c r="D1219" s="134" t="s">
        <v>463</v>
      </c>
      <c r="E1219" s="134" t="s">
        <v>417</v>
      </c>
      <c r="F1219" s="134" t="s">
        <v>491</v>
      </c>
      <c r="G1219" s="134" t="s">
        <v>335</v>
      </c>
      <c r="H1219" s="134" t="s">
        <v>1023</v>
      </c>
      <c r="I1219" s="134" t="s">
        <v>3</v>
      </c>
      <c r="J1219" s="135">
        <v>49393.68</v>
      </c>
      <c r="K1219" s="135">
        <v>20206.84999999998</v>
      </c>
      <c r="L1219" s="135">
        <v>16406.41</v>
      </c>
      <c r="M1219" s="141" t="str">
        <f t="shared" si="37"/>
        <v>201707</v>
      </c>
    </row>
    <row r="1220" spans="1:13" x14ac:dyDescent="0.25">
      <c r="A1220" s="35" t="str">
        <f>VLOOKUP(B1220,ResCat!$A$2:$B$269,2,FALSE)</f>
        <v>PPOIFP</v>
      </c>
      <c r="B1220" s="68" t="str">
        <f>IF(ISNA(VLOOKUP(C1220,COA!$A$2:$B$340,2,FALSE)),"XXX",VLOOKUP(C1220,COA!$A$2:$B$340,2,FALSE))</f>
        <v>V55</v>
      </c>
      <c r="C1220" s="149" t="str">
        <f t="shared" si="38"/>
        <v>0003-1001-0065</v>
      </c>
      <c r="D1220" s="134" t="s">
        <v>463</v>
      </c>
      <c r="E1220" s="134" t="s">
        <v>417</v>
      </c>
      <c r="F1220" s="134" t="s">
        <v>491</v>
      </c>
      <c r="G1220" s="134" t="s">
        <v>335</v>
      </c>
      <c r="H1220" s="134" t="s">
        <v>1023</v>
      </c>
      <c r="I1220" s="134" t="s">
        <v>368</v>
      </c>
      <c r="J1220" s="135">
        <v>18442.12</v>
      </c>
      <c r="K1220" s="135">
        <v>2996.16</v>
      </c>
      <c r="L1220" s="135">
        <v>2249.46</v>
      </c>
      <c r="M1220" s="141" t="str">
        <f t="shared" ref="M1220:M1283" si="39">IF(G1220&lt;$M$1,$M$1,G1220)</f>
        <v>201707</v>
      </c>
    </row>
    <row r="1221" spans="1:13" x14ac:dyDescent="0.25">
      <c r="A1221" s="35" t="str">
        <f>VLOOKUP(B1221,ResCat!$A$2:$B$269,2,FALSE)</f>
        <v>PPOIFP</v>
      </c>
      <c r="B1221" s="68" t="str">
        <f>IF(ISNA(VLOOKUP(C1221,COA!$A$2:$B$340,2,FALSE)),"XXX",VLOOKUP(C1221,COA!$A$2:$B$340,2,FALSE))</f>
        <v>V55</v>
      </c>
      <c r="C1221" s="149" t="str">
        <f t="shared" ref="C1221:C1284" si="40">D1221&amp;"-"&amp;E1221&amp;"-"&amp;F1221</f>
        <v>0003-1001-0065</v>
      </c>
      <c r="D1221" s="134" t="s">
        <v>463</v>
      </c>
      <c r="E1221" s="134" t="s">
        <v>417</v>
      </c>
      <c r="F1221" s="134" t="s">
        <v>491</v>
      </c>
      <c r="G1221" s="134" t="s">
        <v>335</v>
      </c>
      <c r="H1221" s="134" t="s">
        <v>1023</v>
      </c>
      <c r="I1221" s="134" t="s">
        <v>0</v>
      </c>
      <c r="J1221" s="135">
        <v>220264.91000000003</v>
      </c>
      <c r="K1221" s="135">
        <v>212503.87</v>
      </c>
      <c r="L1221" s="135">
        <v>208562.13999999998</v>
      </c>
      <c r="M1221" s="141" t="str">
        <f t="shared" si="39"/>
        <v>201707</v>
      </c>
    </row>
    <row r="1222" spans="1:13" x14ac:dyDescent="0.25">
      <c r="A1222" s="35" t="str">
        <f>VLOOKUP(B1222,ResCat!$A$2:$B$269,2,FALSE)</f>
        <v>PPOIFP</v>
      </c>
      <c r="B1222" s="68" t="str">
        <f>IF(ISNA(VLOOKUP(C1222,COA!$A$2:$B$340,2,FALSE)),"XXX",VLOOKUP(C1222,COA!$A$2:$B$340,2,FALSE))</f>
        <v>V55</v>
      </c>
      <c r="C1222" s="149" t="str">
        <f t="shared" si="40"/>
        <v>0003-1001-0065</v>
      </c>
      <c r="D1222" s="134" t="s">
        <v>463</v>
      </c>
      <c r="E1222" s="134" t="s">
        <v>417</v>
      </c>
      <c r="F1222" s="134" t="s">
        <v>491</v>
      </c>
      <c r="G1222" s="134" t="s">
        <v>335</v>
      </c>
      <c r="H1222" s="134" t="s">
        <v>1023</v>
      </c>
      <c r="I1222" s="134" t="s">
        <v>336</v>
      </c>
      <c r="J1222" s="135">
        <v>59.93</v>
      </c>
      <c r="K1222" s="135">
        <v>27.189999999999998</v>
      </c>
      <c r="L1222" s="135">
        <v>22.03</v>
      </c>
      <c r="M1222" s="141" t="str">
        <f t="shared" si="39"/>
        <v>201707</v>
      </c>
    </row>
    <row r="1223" spans="1:13" x14ac:dyDescent="0.25">
      <c r="A1223" s="35" t="str">
        <f>VLOOKUP(B1223,ResCat!$A$2:$B$269,2,FALSE)</f>
        <v>PPOIFP</v>
      </c>
      <c r="B1223" s="68" t="str">
        <f>IF(ISNA(VLOOKUP(C1223,COA!$A$2:$B$340,2,FALSE)),"XXX",VLOOKUP(C1223,COA!$A$2:$B$340,2,FALSE))</f>
        <v>V55</v>
      </c>
      <c r="C1223" s="149" t="str">
        <f t="shared" si="40"/>
        <v>0003-1001-0065</v>
      </c>
      <c r="D1223" s="134" t="s">
        <v>463</v>
      </c>
      <c r="E1223" s="134" t="s">
        <v>417</v>
      </c>
      <c r="F1223" s="134" t="s">
        <v>491</v>
      </c>
      <c r="G1223" s="134" t="s">
        <v>335</v>
      </c>
      <c r="H1223" s="134" t="s">
        <v>1023</v>
      </c>
      <c r="I1223" s="134" t="s">
        <v>2</v>
      </c>
      <c r="J1223" s="135">
        <v>167121.94</v>
      </c>
      <c r="K1223" s="135">
        <v>81002.300000000992</v>
      </c>
      <c r="L1223" s="135">
        <v>61807.030000000275</v>
      </c>
      <c r="M1223" s="141" t="str">
        <f t="shared" si="39"/>
        <v>201707</v>
      </c>
    </row>
    <row r="1224" spans="1:13" x14ac:dyDescent="0.25">
      <c r="A1224" s="35" t="str">
        <f>VLOOKUP(B1224,ResCat!$A$2:$B$269,2,FALSE)</f>
        <v>PPOIFP</v>
      </c>
      <c r="B1224" s="68" t="str">
        <f>IF(ISNA(VLOOKUP(C1224,COA!$A$2:$B$340,2,FALSE)),"XXX",VLOOKUP(C1224,COA!$A$2:$B$340,2,FALSE))</f>
        <v>V55</v>
      </c>
      <c r="C1224" s="149" t="str">
        <f t="shared" si="40"/>
        <v>0003-1001-0065</v>
      </c>
      <c r="D1224" s="134" t="s">
        <v>463</v>
      </c>
      <c r="E1224" s="134" t="s">
        <v>417</v>
      </c>
      <c r="F1224" s="134" t="s">
        <v>491</v>
      </c>
      <c r="G1224" s="134" t="s">
        <v>335</v>
      </c>
      <c r="H1224" s="134" t="s">
        <v>1023</v>
      </c>
      <c r="I1224" s="134" t="s">
        <v>343</v>
      </c>
      <c r="J1224" s="135">
        <v>90.99</v>
      </c>
      <c r="K1224" s="135">
        <v>90.99</v>
      </c>
      <c r="L1224" s="135">
        <v>75.989999999999995</v>
      </c>
      <c r="M1224" s="141" t="str">
        <f t="shared" si="39"/>
        <v>201707</v>
      </c>
    </row>
    <row r="1225" spans="1:13" x14ac:dyDescent="0.25">
      <c r="A1225" s="35" t="str">
        <f>VLOOKUP(B1225,ResCat!$A$2:$B$269,2,FALSE)</f>
        <v>PPOIFP</v>
      </c>
      <c r="B1225" s="68" t="str">
        <f>IF(ISNA(VLOOKUP(C1225,COA!$A$2:$B$340,2,FALSE)),"XXX",VLOOKUP(C1225,COA!$A$2:$B$340,2,FALSE))</f>
        <v>V55</v>
      </c>
      <c r="C1225" s="149" t="str">
        <f t="shared" si="40"/>
        <v>0003-1001-0065</v>
      </c>
      <c r="D1225" s="134" t="s">
        <v>463</v>
      </c>
      <c r="E1225" s="134" t="s">
        <v>417</v>
      </c>
      <c r="F1225" s="134" t="s">
        <v>491</v>
      </c>
      <c r="G1225" s="134" t="s">
        <v>335</v>
      </c>
      <c r="H1225" s="134" t="s">
        <v>1023</v>
      </c>
      <c r="I1225" s="134" t="s">
        <v>1</v>
      </c>
      <c r="J1225" s="135">
        <v>2013.6200000000026</v>
      </c>
      <c r="K1225" s="135">
        <v>11921.660000000009</v>
      </c>
      <c r="L1225" s="135">
        <v>17686.760000000002</v>
      </c>
      <c r="M1225" s="141" t="str">
        <f t="shared" si="39"/>
        <v>201707</v>
      </c>
    </row>
    <row r="1226" spans="1:13" x14ac:dyDescent="0.25">
      <c r="A1226" s="35" t="str">
        <f>VLOOKUP(B1226,ResCat!$A$2:$B$269,2,FALSE)</f>
        <v>PPOIFP</v>
      </c>
      <c r="B1226" s="68" t="str">
        <f>IF(ISNA(VLOOKUP(C1226,COA!$A$2:$B$340,2,FALSE)),"XXX",VLOOKUP(C1226,COA!$A$2:$B$340,2,FALSE))</f>
        <v>V55</v>
      </c>
      <c r="C1226" s="149" t="str">
        <f t="shared" si="40"/>
        <v>0003-1001-0065</v>
      </c>
      <c r="D1226" s="134" t="s">
        <v>463</v>
      </c>
      <c r="E1226" s="134" t="s">
        <v>417</v>
      </c>
      <c r="F1226" s="134" t="s">
        <v>491</v>
      </c>
      <c r="G1226" s="134" t="s">
        <v>4</v>
      </c>
      <c r="H1226" s="134" t="s">
        <v>1023</v>
      </c>
      <c r="I1226" s="134" t="s">
        <v>3</v>
      </c>
      <c r="J1226" s="135">
        <v>121115.17999999998</v>
      </c>
      <c r="K1226" s="135">
        <v>19159.069999999978</v>
      </c>
      <c r="L1226" s="135">
        <v>10569.33</v>
      </c>
      <c r="M1226" s="141" t="str">
        <f t="shared" si="39"/>
        <v>201708</v>
      </c>
    </row>
    <row r="1227" spans="1:13" x14ac:dyDescent="0.25">
      <c r="A1227" s="35" t="str">
        <f>VLOOKUP(B1227,ResCat!$A$2:$B$269,2,FALSE)</f>
        <v>PPOIFP</v>
      </c>
      <c r="B1227" s="68" t="str">
        <f>IF(ISNA(VLOOKUP(C1227,COA!$A$2:$B$340,2,FALSE)),"XXX",VLOOKUP(C1227,COA!$A$2:$B$340,2,FALSE))</f>
        <v>V55</v>
      </c>
      <c r="C1227" s="149" t="str">
        <f t="shared" si="40"/>
        <v>0003-1001-0065</v>
      </c>
      <c r="D1227" s="134" t="s">
        <v>463</v>
      </c>
      <c r="E1227" s="134" t="s">
        <v>417</v>
      </c>
      <c r="F1227" s="134" t="s">
        <v>491</v>
      </c>
      <c r="G1227" s="134" t="s">
        <v>4</v>
      </c>
      <c r="H1227" s="134" t="s">
        <v>1023</v>
      </c>
      <c r="I1227" s="134" t="s">
        <v>368</v>
      </c>
      <c r="J1227" s="135">
        <v>18993</v>
      </c>
      <c r="K1227" s="135">
        <v>3866.45</v>
      </c>
      <c r="L1227" s="135">
        <v>3088.75</v>
      </c>
      <c r="M1227" s="141" t="str">
        <f t="shared" si="39"/>
        <v>201708</v>
      </c>
    </row>
    <row r="1228" spans="1:13" x14ac:dyDescent="0.25">
      <c r="A1228" s="35" t="str">
        <f>VLOOKUP(B1228,ResCat!$A$2:$B$269,2,FALSE)</f>
        <v>PPOIFP</v>
      </c>
      <c r="B1228" s="68" t="str">
        <f>IF(ISNA(VLOOKUP(C1228,COA!$A$2:$B$340,2,FALSE)),"XXX",VLOOKUP(C1228,COA!$A$2:$B$340,2,FALSE))</f>
        <v>V55</v>
      </c>
      <c r="C1228" s="149" t="str">
        <f t="shared" si="40"/>
        <v>0003-1001-0065</v>
      </c>
      <c r="D1228" s="134" t="s">
        <v>463</v>
      </c>
      <c r="E1228" s="134" t="s">
        <v>417</v>
      </c>
      <c r="F1228" s="134" t="s">
        <v>491</v>
      </c>
      <c r="G1228" s="134" t="s">
        <v>4</v>
      </c>
      <c r="H1228" s="134" t="s">
        <v>1023</v>
      </c>
      <c r="I1228" s="134" t="s">
        <v>0</v>
      </c>
      <c r="J1228" s="135">
        <v>145018.46000000005</v>
      </c>
      <c r="K1228" s="135">
        <v>97679.299999999959</v>
      </c>
      <c r="L1228" s="135">
        <v>92903.349999999991</v>
      </c>
      <c r="M1228" s="141" t="str">
        <f t="shared" si="39"/>
        <v>201708</v>
      </c>
    </row>
    <row r="1229" spans="1:13" x14ac:dyDescent="0.25">
      <c r="A1229" s="35" t="str">
        <f>VLOOKUP(B1229,ResCat!$A$2:$B$269,2,FALSE)</f>
        <v>PPOIFP</v>
      </c>
      <c r="B1229" s="68" t="str">
        <f>IF(ISNA(VLOOKUP(C1229,COA!$A$2:$B$340,2,FALSE)),"XXX",VLOOKUP(C1229,COA!$A$2:$B$340,2,FALSE))</f>
        <v>V55</v>
      </c>
      <c r="C1229" s="149" t="str">
        <f t="shared" si="40"/>
        <v>0003-1001-0065</v>
      </c>
      <c r="D1229" s="134" t="s">
        <v>463</v>
      </c>
      <c r="E1229" s="134" t="s">
        <v>417</v>
      </c>
      <c r="F1229" s="134" t="s">
        <v>491</v>
      </c>
      <c r="G1229" s="134" t="s">
        <v>4</v>
      </c>
      <c r="H1229" s="134" t="s">
        <v>1023</v>
      </c>
      <c r="I1229" s="134" t="s">
        <v>336</v>
      </c>
      <c r="J1229" s="135">
        <v>30544.7</v>
      </c>
      <c r="K1229" s="135">
        <v>30145.52</v>
      </c>
      <c r="L1229" s="135">
        <v>29952.15</v>
      </c>
      <c r="M1229" s="141" t="str">
        <f t="shared" si="39"/>
        <v>201708</v>
      </c>
    </row>
    <row r="1230" spans="1:13" x14ac:dyDescent="0.25">
      <c r="A1230" s="35" t="str">
        <f>VLOOKUP(B1230,ResCat!$A$2:$B$269,2,FALSE)</f>
        <v>PPOIFP</v>
      </c>
      <c r="B1230" s="68" t="str">
        <f>IF(ISNA(VLOOKUP(C1230,COA!$A$2:$B$340,2,FALSE)),"XXX",VLOOKUP(C1230,COA!$A$2:$B$340,2,FALSE))</f>
        <v>V55</v>
      </c>
      <c r="C1230" s="149" t="str">
        <f t="shared" si="40"/>
        <v>0003-1001-0065</v>
      </c>
      <c r="D1230" s="134" t="s">
        <v>463</v>
      </c>
      <c r="E1230" s="134" t="s">
        <v>417</v>
      </c>
      <c r="F1230" s="134" t="s">
        <v>491</v>
      </c>
      <c r="G1230" s="134" t="s">
        <v>4</v>
      </c>
      <c r="H1230" s="134" t="s">
        <v>1023</v>
      </c>
      <c r="I1230" s="134" t="s">
        <v>2</v>
      </c>
      <c r="J1230" s="135">
        <v>294714.58999999997</v>
      </c>
      <c r="K1230" s="135">
        <v>102881.57000000075</v>
      </c>
      <c r="L1230" s="135">
        <v>82183.790000000314</v>
      </c>
      <c r="M1230" s="141" t="str">
        <f t="shared" si="39"/>
        <v>201708</v>
      </c>
    </row>
    <row r="1231" spans="1:13" x14ac:dyDescent="0.25">
      <c r="A1231" s="35" t="str">
        <f>VLOOKUP(B1231,ResCat!$A$2:$B$269,2,FALSE)</f>
        <v>PPOIFP</v>
      </c>
      <c r="B1231" s="68" t="str">
        <f>IF(ISNA(VLOOKUP(C1231,COA!$A$2:$B$340,2,FALSE)),"XXX",VLOOKUP(C1231,COA!$A$2:$B$340,2,FALSE))</f>
        <v>V55</v>
      </c>
      <c r="C1231" s="149" t="str">
        <f t="shared" si="40"/>
        <v>0003-1001-0065</v>
      </c>
      <c r="D1231" s="134" t="s">
        <v>463</v>
      </c>
      <c r="E1231" s="134" t="s">
        <v>417</v>
      </c>
      <c r="F1231" s="134" t="s">
        <v>491</v>
      </c>
      <c r="G1231" s="134" t="s">
        <v>4</v>
      </c>
      <c r="H1231" s="134" t="s">
        <v>1023</v>
      </c>
      <c r="I1231" s="134" t="s">
        <v>343</v>
      </c>
      <c r="J1231" s="135">
        <v>-1362.6</v>
      </c>
      <c r="K1231" s="135">
        <v>-1155.25</v>
      </c>
      <c r="L1231" s="135">
        <v>-1455.8</v>
      </c>
      <c r="M1231" s="141" t="str">
        <f t="shared" si="39"/>
        <v>201708</v>
      </c>
    </row>
    <row r="1232" spans="1:13" x14ac:dyDescent="0.25">
      <c r="A1232" s="35" t="str">
        <f>VLOOKUP(B1232,ResCat!$A$2:$B$269,2,FALSE)</f>
        <v>PPOIFP</v>
      </c>
      <c r="B1232" s="68" t="str">
        <f>IF(ISNA(VLOOKUP(C1232,COA!$A$2:$B$340,2,FALSE)),"XXX",VLOOKUP(C1232,COA!$A$2:$B$340,2,FALSE))</f>
        <v>V55</v>
      </c>
      <c r="C1232" s="149" t="str">
        <f t="shared" si="40"/>
        <v>0003-1001-0065</v>
      </c>
      <c r="D1232" s="134" t="s">
        <v>463</v>
      </c>
      <c r="E1232" s="134" t="s">
        <v>417</v>
      </c>
      <c r="F1232" s="134" t="s">
        <v>491</v>
      </c>
      <c r="G1232" s="134" t="s">
        <v>4</v>
      </c>
      <c r="H1232" s="134" t="s">
        <v>1023</v>
      </c>
      <c r="I1232" s="134" t="s">
        <v>1</v>
      </c>
      <c r="J1232" s="135">
        <v>113583.38999999994</v>
      </c>
      <c r="K1232" s="135">
        <v>24722.62999999999</v>
      </c>
      <c r="L1232" s="135">
        <v>29667.229999999989</v>
      </c>
      <c r="M1232" s="141" t="str">
        <f t="shared" si="39"/>
        <v>201708</v>
      </c>
    </row>
    <row r="1233" spans="1:13" x14ac:dyDescent="0.25">
      <c r="A1233" s="35" t="str">
        <f>VLOOKUP(B1233,ResCat!$A$2:$B$269,2,FALSE)</f>
        <v>PPOIFP</v>
      </c>
      <c r="B1233" s="68" t="str">
        <f>IF(ISNA(VLOOKUP(C1233,COA!$A$2:$B$340,2,FALSE)),"XXX",VLOOKUP(C1233,COA!$A$2:$B$340,2,FALSE))</f>
        <v>V55</v>
      </c>
      <c r="C1233" s="149" t="str">
        <f t="shared" si="40"/>
        <v>0003-1001-0065</v>
      </c>
      <c r="D1233" s="134" t="s">
        <v>463</v>
      </c>
      <c r="E1233" s="134" t="s">
        <v>417</v>
      </c>
      <c r="F1233" s="134" t="s">
        <v>491</v>
      </c>
      <c r="G1233" s="134" t="s">
        <v>511</v>
      </c>
      <c r="H1233" s="134" t="s">
        <v>1023</v>
      </c>
      <c r="I1233" s="134" t="s">
        <v>3</v>
      </c>
      <c r="J1233" s="135">
        <v>122241.5</v>
      </c>
      <c r="K1233" s="135">
        <v>36602.290000000015</v>
      </c>
      <c r="L1233" s="135">
        <v>24679.049999999992</v>
      </c>
      <c r="M1233" s="141" t="str">
        <f t="shared" si="39"/>
        <v>201709</v>
      </c>
    </row>
    <row r="1234" spans="1:13" x14ac:dyDescent="0.25">
      <c r="A1234" s="35" t="str">
        <f>VLOOKUP(B1234,ResCat!$A$2:$B$269,2,FALSE)</f>
        <v>PPOIFP</v>
      </c>
      <c r="B1234" s="68" t="str">
        <f>IF(ISNA(VLOOKUP(C1234,COA!$A$2:$B$340,2,FALSE)),"XXX",VLOOKUP(C1234,COA!$A$2:$B$340,2,FALSE))</f>
        <v>V55</v>
      </c>
      <c r="C1234" s="149" t="str">
        <f t="shared" si="40"/>
        <v>0003-1001-0065</v>
      </c>
      <c r="D1234" s="134" t="s">
        <v>463</v>
      </c>
      <c r="E1234" s="134" t="s">
        <v>417</v>
      </c>
      <c r="F1234" s="134" t="s">
        <v>491</v>
      </c>
      <c r="G1234" s="134" t="s">
        <v>511</v>
      </c>
      <c r="H1234" s="134" t="s">
        <v>1023</v>
      </c>
      <c r="I1234" s="134" t="s">
        <v>368</v>
      </c>
      <c r="J1234" s="135">
        <v>24089</v>
      </c>
      <c r="K1234" s="135">
        <v>2485</v>
      </c>
      <c r="L1234" s="135">
        <v>1941.0999999999997</v>
      </c>
      <c r="M1234" s="141" t="str">
        <f t="shared" si="39"/>
        <v>201709</v>
      </c>
    </row>
    <row r="1235" spans="1:13" x14ac:dyDescent="0.25">
      <c r="A1235" s="35" t="str">
        <f>VLOOKUP(B1235,ResCat!$A$2:$B$269,2,FALSE)</f>
        <v>PPOIFP</v>
      </c>
      <c r="B1235" s="68" t="str">
        <f>IF(ISNA(VLOOKUP(C1235,COA!$A$2:$B$340,2,FALSE)),"XXX",VLOOKUP(C1235,COA!$A$2:$B$340,2,FALSE))</f>
        <v>V55</v>
      </c>
      <c r="C1235" s="149" t="str">
        <f t="shared" si="40"/>
        <v>0003-1001-0065</v>
      </c>
      <c r="D1235" s="134" t="s">
        <v>463</v>
      </c>
      <c r="E1235" s="134" t="s">
        <v>417</v>
      </c>
      <c r="F1235" s="134" t="s">
        <v>491</v>
      </c>
      <c r="G1235" s="134" t="s">
        <v>511</v>
      </c>
      <c r="H1235" s="134" t="s">
        <v>1023</v>
      </c>
      <c r="I1235" s="134" t="s">
        <v>0</v>
      </c>
      <c r="J1235" s="135">
        <v>374674.84999999992</v>
      </c>
      <c r="K1235" s="135">
        <v>140192.03</v>
      </c>
      <c r="L1235" s="135">
        <v>135744.56</v>
      </c>
      <c r="M1235" s="141" t="str">
        <f t="shared" si="39"/>
        <v>201709</v>
      </c>
    </row>
    <row r="1236" spans="1:13" x14ac:dyDescent="0.25">
      <c r="A1236" s="35" t="str">
        <f>VLOOKUP(B1236,ResCat!$A$2:$B$269,2,FALSE)</f>
        <v>PPOIFP</v>
      </c>
      <c r="B1236" s="68" t="str">
        <f>IF(ISNA(VLOOKUP(C1236,COA!$A$2:$B$340,2,FALSE)),"XXX",VLOOKUP(C1236,COA!$A$2:$B$340,2,FALSE))</f>
        <v>V55</v>
      </c>
      <c r="C1236" s="149" t="str">
        <f t="shared" si="40"/>
        <v>0003-1001-0065</v>
      </c>
      <c r="D1236" s="134" t="s">
        <v>463</v>
      </c>
      <c r="E1236" s="134" t="s">
        <v>417</v>
      </c>
      <c r="F1236" s="134" t="s">
        <v>491</v>
      </c>
      <c r="G1236" s="134" t="s">
        <v>511</v>
      </c>
      <c r="H1236" s="134" t="s">
        <v>1023</v>
      </c>
      <c r="I1236" s="134" t="s">
        <v>336</v>
      </c>
      <c r="J1236" s="135">
        <v>1639.56</v>
      </c>
      <c r="K1236" s="135">
        <v>274.77999999999997</v>
      </c>
      <c r="L1236" s="135">
        <v>249.94</v>
      </c>
      <c r="M1236" s="141" t="str">
        <f t="shared" si="39"/>
        <v>201709</v>
      </c>
    </row>
    <row r="1237" spans="1:13" x14ac:dyDescent="0.25">
      <c r="A1237" s="35" t="str">
        <f>VLOOKUP(B1237,ResCat!$A$2:$B$269,2,FALSE)</f>
        <v>PPOIFP</v>
      </c>
      <c r="B1237" s="68" t="str">
        <f>IF(ISNA(VLOOKUP(C1237,COA!$A$2:$B$340,2,FALSE)),"XXX",VLOOKUP(C1237,COA!$A$2:$B$340,2,FALSE))</f>
        <v>V55</v>
      </c>
      <c r="C1237" s="149" t="str">
        <f t="shared" si="40"/>
        <v>0003-1001-0065</v>
      </c>
      <c r="D1237" s="134" t="s">
        <v>463</v>
      </c>
      <c r="E1237" s="134" t="s">
        <v>417</v>
      </c>
      <c r="F1237" s="134" t="s">
        <v>491</v>
      </c>
      <c r="G1237" s="134" t="s">
        <v>511</v>
      </c>
      <c r="H1237" s="134" t="s">
        <v>1023</v>
      </c>
      <c r="I1237" s="134" t="s">
        <v>2</v>
      </c>
      <c r="J1237" s="135">
        <v>412179.1200000004</v>
      </c>
      <c r="K1237" s="135">
        <v>144633.48000000301</v>
      </c>
      <c r="L1237" s="135">
        <v>121263.76000000429</v>
      </c>
      <c r="M1237" s="141" t="str">
        <f t="shared" si="39"/>
        <v>201709</v>
      </c>
    </row>
    <row r="1238" spans="1:13" x14ac:dyDescent="0.25">
      <c r="A1238" s="35" t="str">
        <f>VLOOKUP(B1238,ResCat!$A$2:$B$269,2,FALSE)</f>
        <v>PPOIFP</v>
      </c>
      <c r="B1238" s="68" t="str">
        <f>IF(ISNA(VLOOKUP(C1238,COA!$A$2:$B$340,2,FALSE)),"XXX",VLOOKUP(C1238,COA!$A$2:$B$340,2,FALSE))</f>
        <v>V55</v>
      </c>
      <c r="C1238" s="149" t="str">
        <f t="shared" si="40"/>
        <v>0003-1001-0065</v>
      </c>
      <c r="D1238" s="134" t="s">
        <v>463</v>
      </c>
      <c r="E1238" s="134" t="s">
        <v>417</v>
      </c>
      <c r="F1238" s="134" t="s">
        <v>491</v>
      </c>
      <c r="G1238" s="134" t="s">
        <v>511</v>
      </c>
      <c r="H1238" s="134" t="s">
        <v>1023</v>
      </c>
      <c r="I1238" s="134" t="s">
        <v>343</v>
      </c>
      <c r="J1238" s="135">
        <v>-2580.9899999999993</v>
      </c>
      <c r="K1238" s="135">
        <v>-1500.1899999999998</v>
      </c>
      <c r="L1238" s="135">
        <v>-1566.35</v>
      </c>
      <c r="M1238" s="141" t="str">
        <f t="shared" si="39"/>
        <v>201709</v>
      </c>
    </row>
    <row r="1239" spans="1:13" x14ac:dyDescent="0.25">
      <c r="A1239" s="35" t="str">
        <f>VLOOKUP(B1239,ResCat!$A$2:$B$269,2,FALSE)</f>
        <v>PPOIFP</v>
      </c>
      <c r="B1239" s="68" t="str">
        <f>IF(ISNA(VLOOKUP(C1239,COA!$A$2:$B$340,2,FALSE)),"XXX",VLOOKUP(C1239,COA!$A$2:$B$340,2,FALSE))</f>
        <v>V55</v>
      </c>
      <c r="C1239" s="149" t="str">
        <f t="shared" si="40"/>
        <v>0003-1001-0065</v>
      </c>
      <c r="D1239" s="134" t="s">
        <v>463</v>
      </c>
      <c r="E1239" s="134" t="s">
        <v>417</v>
      </c>
      <c r="F1239" s="134" t="s">
        <v>491</v>
      </c>
      <c r="G1239" s="134" t="s">
        <v>511</v>
      </c>
      <c r="H1239" s="134" t="s">
        <v>1023</v>
      </c>
      <c r="I1239" s="134" t="s">
        <v>1</v>
      </c>
      <c r="J1239" s="135">
        <v>149118.15999999992</v>
      </c>
      <c r="K1239" s="135">
        <v>70013.319999999963</v>
      </c>
      <c r="L1239" s="135">
        <v>66185.880000000034</v>
      </c>
      <c r="M1239" s="141" t="str">
        <f t="shared" si="39"/>
        <v>201709</v>
      </c>
    </row>
    <row r="1240" spans="1:13" x14ac:dyDescent="0.25">
      <c r="A1240" s="35" t="str">
        <f>VLOOKUP(B1240,ResCat!$A$2:$B$269,2,FALSE)</f>
        <v>PPOIFP</v>
      </c>
      <c r="B1240" s="68" t="str">
        <f>IF(ISNA(VLOOKUP(C1240,COA!$A$2:$B$340,2,FALSE)),"XXX",VLOOKUP(C1240,COA!$A$2:$B$340,2,FALSE))</f>
        <v>V55</v>
      </c>
      <c r="C1240" s="149" t="str">
        <f t="shared" si="40"/>
        <v>0003-1001-0065</v>
      </c>
      <c r="D1240" s="134" t="s">
        <v>463</v>
      </c>
      <c r="E1240" s="134" t="s">
        <v>417</v>
      </c>
      <c r="F1240" s="134" t="s">
        <v>491</v>
      </c>
      <c r="G1240" s="134" t="s">
        <v>969</v>
      </c>
      <c r="H1240" s="134" t="s">
        <v>1023</v>
      </c>
      <c r="I1240" s="134" t="s">
        <v>3</v>
      </c>
      <c r="J1240" s="135">
        <v>280513.08000000037</v>
      </c>
      <c r="K1240" s="135">
        <v>91494.569999999963</v>
      </c>
      <c r="L1240" s="135">
        <v>60216.290000000023</v>
      </c>
      <c r="M1240" s="141" t="str">
        <f t="shared" si="39"/>
        <v>201710</v>
      </c>
    </row>
    <row r="1241" spans="1:13" x14ac:dyDescent="0.25">
      <c r="A1241" s="35" t="str">
        <f>VLOOKUP(B1241,ResCat!$A$2:$B$269,2,FALSE)</f>
        <v>PPOIFP</v>
      </c>
      <c r="B1241" s="68" t="str">
        <f>IF(ISNA(VLOOKUP(C1241,COA!$A$2:$B$340,2,FALSE)),"XXX",VLOOKUP(C1241,COA!$A$2:$B$340,2,FALSE))</f>
        <v>V55</v>
      </c>
      <c r="C1241" s="149" t="str">
        <f t="shared" si="40"/>
        <v>0003-1001-0065</v>
      </c>
      <c r="D1241" s="134" t="s">
        <v>463</v>
      </c>
      <c r="E1241" s="134" t="s">
        <v>417</v>
      </c>
      <c r="F1241" s="134" t="s">
        <v>491</v>
      </c>
      <c r="G1241" s="134" t="s">
        <v>969</v>
      </c>
      <c r="H1241" s="134" t="s">
        <v>1023</v>
      </c>
      <c r="I1241" s="134" t="s">
        <v>368</v>
      </c>
      <c r="J1241" s="135">
        <v>13141</v>
      </c>
      <c r="K1241" s="135">
        <v>4616</v>
      </c>
      <c r="L1241" s="135">
        <v>3835.8000000000006</v>
      </c>
      <c r="M1241" s="141" t="str">
        <f t="shared" si="39"/>
        <v>201710</v>
      </c>
    </row>
    <row r="1242" spans="1:13" x14ac:dyDescent="0.25">
      <c r="A1242" s="35" t="str">
        <f>VLOOKUP(B1242,ResCat!$A$2:$B$269,2,FALSE)</f>
        <v>PPOIFP</v>
      </c>
      <c r="B1242" s="68" t="str">
        <f>IF(ISNA(VLOOKUP(C1242,COA!$A$2:$B$340,2,FALSE)),"XXX",VLOOKUP(C1242,COA!$A$2:$B$340,2,FALSE))</f>
        <v>V55</v>
      </c>
      <c r="C1242" s="149" t="str">
        <f t="shared" si="40"/>
        <v>0003-1001-0065</v>
      </c>
      <c r="D1242" s="134" t="s">
        <v>463</v>
      </c>
      <c r="E1242" s="134" t="s">
        <v>417</v>
      </c>
      <c r="F1242" s="134" t="s">
        <v>491</v>
      </c>
      <c r="G1242" s="134" t="s">
        <v>969</v>
      </c>
      <c r="H1242" s="134" t="s">
        <v>1023</v>
      </c>
      <c r="I1242" s="134" t="s">
        <v>0</v>
      </c>
      <c r="J1242" s="135">
        <v>2344710.2599999988</v>
      </c>
      <c r="K1242" s="135">
        <v>971833.0299999998</v>
      </c>
      <c r="L1242" s="135">
        <v>954369.25999999989</v>
      </c>
      <c r="M1242" s="141" t="str">
        <f t="shared" si="39"/>
        <v>201710</v>
      </c>
    </row>
    <row r="1243" spans="1:13" x14ac:dyDescent="0.25">
      <c r="A1243" s="35" t="str">
        <f>VLOOKUP(B1243,ResCat!$A$2:$B$269,2,FALSE)</f>
        <v>PPOIFP</v>
      </c>
      <c r="B1243" s="68" t="str">
        <f>IF(ISNA(VLOOKUP(C1243,COA!$A$2:$B$340,2,FALSE)),"XXX",VLOOKUP(C1243,COA!$A$2:$B$340,2,FALSE))</f>
        <v>V55</v>
      </c>
      <c r="C1243" s="149" t="str">
        <f t="shared" si="40"/>
        <v>0003-1001-0065</v>
      </c>
      <c r="D1243" s="134" t="s">
        <v>463</v>
      </c>
      <c r="E1243" s="134" t="s">
        <v>417</v>
      </c>
      <c r="F1243" s="134" t="s">
        <v>491</v>
      </c>
      <c r="G1243" s="134" t="s">
        <v>969</v>
      </c>
      <c r="H1243" s="134" t="s">
        <v>1023</v>
      </c>
      <c r="I1243" s="134" t="s">
        <v>336</v>
      </c>
      <c r="J1243" s="135">
        <v>6765.82</v>
      </c>
      <c r="K1243" s="135">
        <v>2062.6</v>
      </c>
      <c r="L1243" s="135">
        <v>1913.5600000000002</v>
      </c>
      <c r="M1243" s="141" t="str">
        <f t="shared" si="39"/>
        <v>201710</v>
      </c>
    </row>
    <row r="1244" spans="1:13" x14ac:dyDescent="0.25">
      <c r="A1244" s="35" t="str">
        <f>VLOOKUP(B1244,ResCat!$A$2:$B$269,2,FALSE)</f>
        <v>PPOIFP</v>
      </c>
      <c r="B1244" s="68" t="str">
        <f>IF(ISNA(VLOOKUP(C1244,COA!$A$2:$B$340,2,FALSE)),"XXX",VLOOKUP(C1244,COA!$A$2:$B$340,2,FALSE))</f>
        <v>V55</v>
      </c>
      <c r="C1244" s="149" t="str">
        <f t="shared" si="40"/>
        <v>0003-1001-0065</v>
      </c>
      <c r="D1244" s="134" t="s">
        <v>463</v>
      </c>
      <c r="E1244" s="134" t="s">
        <v>417</v>
      </c>
      <c r="F1244" s="134" t="s">
        <v>491</v>
      </c>
      <c r="G1244" s="134" t="s">
        <v>969</v>
      </c>
      <c r="H1244" s="134" t="s">
        <v>1023</v>
      </c>
      <c r="I1244" s="134" t="s">
        <v>2</v>
      </c>
      <c r="J1244" s="135">
        <v>573291.72000000114</v>
      </c>
      <c r="K1244" s="135">
        <v>247536.38999999853</v>
      </c>
      <c r="L1244" s="135">
        <v>199020.55999999892</v>
      </c>
      <c r="M1244" s="141" t="str">
        <f t="shared" si="39"/>
        <v>201710</v>
      </c>
    </row>
    <row r="1245" spans="1:13" x14ac:dyDescent="0.25">
      <c r="A1245" s="35" t="str">
        <f>VLOOKUP(B1245,ResCat!$A$2:$B$269,2,FALSE)</f>
        <v>PPOIFP</v>
      </c>
      <c r="B1245" s="68" t="str">
        <f>IF(ISNA(VLOOKUP(C1245,COA!$A$2:$B$340,2,FALSE)),"XXX",VLOOKUP(C1245,COA!$A$2:$B$340,2,FALSE))</f>
        <v>V55</v>
      </c>
      <c r="C1245" s="149" t="str">
        <f t="shared" si="40"/>
        <v>0003-1001-0065</v>
      </c>
      <c r="D1245" s="134" t="s">
        <v>463</v>
      </c>
      <c r="E1245" s="134" t="s">
        <v>417</v>
      </c>
      <c r="F1245" s="134" t="s">
        <v>491</v>
      </c>
      <c r="G1245" s="134" t="s">
        <v>969</v>
      </c>
      <c r="H1245" s="134" t="s">
        <v>1023</v>
      </c>
      <c r="I1245" s="134" t="s">
        <v>343</v>
      </c>
      <c r="J1245" s="135">
        <v>572.13000000000034</v>
      </c>
      <c r="K1245" s="135">
        <v>595.57000000000016</v>
      </c>
      <c r="L1245" s="135">
        <v>425.33</v>
      </c>
      <c r="M1245" s="141" t="str">
        <f t="shared" si="39"/>
        <v>201710</v>
      </c>
    </row>
    <row r="1246" spans="1:13" x14ac:dyDescent="0.25">
      <c r="A1246" s="35" t="str">
        <f>VLOOKUP(B1246,ResCat!$A$2:$B$269,2,FALSE)</f>
        <v>PPOIFP</v>
      </c>
      <c r="B1246" s="68" t="str">
        <f>IF(ISNA(VLOOKUP(C1246,COA!$A$2:$B$340,2,FALSE)),"XXX",VLOOKUP(C1246,COA!$A$2:$B$340,2,FALSE))</f>
        <v>V55</v>
      </c>
      <c r="C1246" s="149" t="str">
        <f t="shared" si="40"/>
        <v>0003-1001-0065</v>
      </c>
      <c r="D1246" s="134" t="s">
        <v>463</v>
      </c>
      <c r="E1246" s="134" t="s">
        <v>417</v>
      </c>
      <c r="F1246" s="134" t="s">
        <v>491</v>
      </c>
      <c r="G1246" s="134" t="s">
        <v>969</v>
      </c>
      <c r="H1246" s="134" t="s">
        <v>1023</v>
      </c>
      <c r="I1246" s="134" t="s">
        <v>1</v>
      </c>
      <c r="J1246" s="135">
        <v>1123591.9600000002</v>
      </c>
      <c r="K1246" s="135">
        <v>463583.2599999996</v>
      </c>
      <c r="L1246" s="135">
        <v>443517.5900000002</v>
      </c>
      <c r="M1246" s="141" t="str">
        <f t="shared" si="39"/>
        <v>201710</v>
      </c>
    </row>
    <row r="1247" spans="1:13" x14ac:dyDescent="0.25">
      <c r="A1247" s="35" t="str">
        <f>VLOOKUP(B1247,ResCat!$A$2:$B$269,2,FALSE)</f>
        <v>PPOIFP</v>
      </c>
      <c r="B1247" s="68" t="str">
        <f>IF(ISNA(VLOOKUP(C1247,COA!$A$2:$B$340,2,FALSE)),"XXX",VLOOKUP(C1247,COA!$A$2:$B$340,2,FALSE))</f>
        <v>V55</v>
      </c>
      <c r="C1247" s="149" t="str">
        <f t="shared" si="40"/>
        <v>0003-1001-0065</v>
      </c>
      <c r="D1247" s="134" t="s">
        <v>463</v>
      </c>
      <c r="E1247" s="134" t="s">
        <v>417</v>
      </c>
      <c r="F1247" s="134" t="s">
        <v>491</v>
      </c>
      <c r="G1247" s="134" t="s">
        <v>961</v>
      </c>
      <c r="H1247" s="134" t="s">
        <v>1023</v>
      </c>
      <c r="I1247" s="134" t="s">
        <v>3</v>
      </c>
      <c r="J1247" s="135">
        <v>625982.13999999745</v>
      </c>
      <c r="K1247" s="135">
        <v>195099.41000000102</v>
      </c>
      <c r="L1247" s="135">
        <v>135778.46000000025</v>
      </c>
      <c r="M1247" s="141" t="str">
        <f t="shared" si="39"/>
        <v>201711</v>
      </c>
    </row>
    <row r="1248" spans="1:13" x14ac:dyDescent="0.25">
      <c r="A1248" s="35" t="str">
        <f>VLOOKUP(B1248,ResCat!$A$2:$B$269,2,FALSE)</f>
        <v>PPOIFP</v>
      </c>
      <c r="B1248" s="68" t="str">
        <f>IF(ISNA(VLOOKUP(C1248,COA!$A$2:$B$340,2,FALSE)),"XXX",VLOOKUP(C1248,COA!$A$2:$B$340,2,FALSE))</f>
        <v>V55</v>
      </c>
      <c r="C1248" s="149" t="str">
        <f t="shared" si="40"/>
        <v>0003-1001-0065</v>
      </c>
      <c r="D1248" s="134" t="s">
        <v>463</v>
      </c>
      <c r="E1248" s="134" t="s">
        <v>417</v>
      </c>
      <c r="F1248" s="134" t="s">
        <v>491</v>
      </c>
      <c r="G1248" s="134" t="s">
        <v>961</v>
      </c>
      <c r="H1248" s="134" t="s">
        <v>1023</v>
      </c>
      <c r="I1248" s="134" t="s">
        <v>368</v>
      </c>
      <c r="J1248" s="135">
        <v>21910</v>
      </c>
      <c r="K1248" s="135">
        <v>8821</v>
      </c>
      <c r="L1248" s="135">
        <v>7071.8000000000011</v>
      </c>
      <c r="M1248" s="141" t="str">
        <f t="shared" si="39"/>
        <v>201711</v>
      </c>
    </row>
    <row r="1249" spans="1:13" x14ac:dyDescent="0.25">
      <c r="A1249" s="35" t="str">
        <f>VLOOKUP(B1249,ResCat!$A$2:$B$269,2,FALSE)</f>
        <v>PPOIFP</v>
      </c>
      <c r="B1249" s="68" t="str">
        <f>IF(ISNA(VLOOKUP(C1249,COA!$A$2:$B$340,2,FALSE)),"XXX",VLOOKUP(C1249,COA!$A$2:$B$340,2,FALSE))</f>
        <v>V55</v>
      </c>
      <c r="C1249" s="149" t="str">
        <f t="shared" si="40"/>
        <v>0003-1001-0065</v>
      </c>
      <c r="D1249" s="134" t="s">
        <v>463</v>
      </c>
      <c r="E1249" s="134" t="s">
        <v>417</v>
      </c>
      <c r="F1249" s="134" t="s">
        <v>491</v>
      </c>
      <c r="G1249" s="134" t="s">
        <v>961</v>
      </c>
      <c r="H1249" s="134" t="s">
        <v>1023</v>
      </c>
      <c r="I1249" s="134" t="s">
        <v>0</v>
      </c>
      <c r="J1249" s="135">
        <v>3925180.5600000047</v>
      </c>
      <c r="K1249" s="135">
        <v>1505357.7100000009</v>
      </c>
      <c r="L1249" s="135">
        <v>1449639.79</v>
      </c>
      <c r="M1249" s="141" t="str">
        <f t="shared" si="39"/>
        <v>201711</v>
      </c>
    </row>
    <row r="1250" spans="1:13" x14ac:dyDescent="0.25">
      <c r="A1250" s="35" t="str">
        <f>VLOOKUP(B1250,ResCat!$A$2:$B$269,2,FALSE)</f>
        <v>PPOIFP</v>
      </c>
      <c r="B1250" s="68" t="str">
        <f>IF(ISNA(VLOOKUP(C1250,COA!$A$2:$B$340,2,FALSE)),"XXX",VLOOKUP(C1250,COA!$A$2:$B$340,2,FALSE))</f>
        <v>V55</v>
      </c>
      <c r="C1250" s="149" t="str">
        <f t="shared" si="40"/>
        <v>0003-1001-0065</v>
      </c>
      <c r="D1250" s="134" t="s">
        <v>463</v>
      </c>
      <c r="E1250" s="134" t="s">
        <v>417</v>
      </c>
      <c r="F1250" s="134" t="s">
        <v>491</v>
      </c>
      <c r="G1250" s="134" t="s">
        <v>961</v>
      </c>
      <c r="H1250" s="134" t="s">
        <v>1023</v>
      </c>
      <c r="I1250" s="134" t="s">
        <v>336</v>
      </c>
      <c r="J1250" s="135">
        <v>59143.060000000012</v>
      </c>
      <c r="K1250" s="135">
        <v>38384.459999999977</v>
      </c>
      <c r="L1250" s="135">
        <v>37372.950000000004</v>
      </c>
      <c r="M1250" s="141" t="str">
        <f t="shared" si="39"/>
        <v>201711</v>
      </c>
    </row>
    <row r="1251" spans="1:13" x14ac:dyDescent="0.25">
      <c r="A1251" s="35" t="str">
        <f>VLOOKUP(B1251,ResCat!$A$2:$B$269,2,FALSE)</f>
        <v>PPOIFP</v>
      </c>
      <c r="B1251" s="68" t="str">
        <f>IF(ISNA(VLOOKUP(C1251,COA!$A$2:$B$340,2,FALSE)),"XXX",VLOOKUP(C1251,COA!$A$2:$B$340,2,FALSE))</f>
        <v>V55</v>
      </c>
      <c r="C1251" s="149" t="str">
        <f t="shared" si="40"/>
        <v>0003-1001-0065</v>
      </c>
      <c r="D1251" s="134" t="s">
        <v>463</v>
      </c>
      <c r="E1251" s="134" t="s">
        <v>417</v>
      </c>
      <c r="F1251" s="134" t="s">
        <v>491</v>
      </c>
      <c r="G1251" s="134" t="s">
        <v>961</v>
      </c>
      <c r="H1251" s="134" t="s">
        <v>1023</v>
      </c>
      <c r="I1251" s="134" t="s">
        <v>2</v>
      </c>
      <c r="J1251" s="135">
        <v>1666441.4600000007</v>
      </c>
      <c r="K1251" s="135">
        <v>670001.80999999901</v>
      </c>
      <c r="L1251" s="135">
        <v>546099.4500000024</v>
      </c>
      <c r="M1251" s="141" t="str">
        <f t="shared" si="39"/>
        <v>201711</v>
      </c>
    </row>
    <row r="1252" spans="1:13" x14ac:dyDescent="0.25">
      <c r="A1252" s="35" t="str">
        <f>VLOOKUP(B1252,ResCat!$A$2:$B$269,2,FALSE)</f>
        <v>PPOIFP</v>
      </c>
      <c r="B1252" s="68" t="str">
        <f>IF(ISNA(VLOOKUP(C1252,COA!$A$2:$B$340,2,FALSE)),"XXX",VLOOKUP(C1252,COA!$A$2:$B$340,2,FALSE))</f>
        <v>V55</v>
      </c>
      <c r="C1252" s="149" t="str">
        <f t="shared" si="40"/>
        <v>0003-1001-0065</v>
      </c>
      <c r="D1252" s="134" t="s">
        <v>463</v>
      </c>
      <c r="E1252" s="134" t="s">
        <v>417</v>
      </c>
      <c r="F1252" s="134" t="s">
        <v>491</v>
      </c>
      <c r="G1252" s="134" t="s">
        <v>961</v>
      </c>
      <c r="H1252" s="134" t="s">
        <v>1023</v>
      </c>
      <c r="I1252" s="134" t="s">
        <v>343</v>
      </c>
      <c r="J1252" s="135">
        <v>-327.19000000000182</v>
      </c>
      <c r="K1252" s="135">
        <v>2942.5600000000004</v>
      </c>
      <c r="L1252" s="135">
        <v>2826.7599999999998</v>
      </c>
      <c r="M1252" s="141" t="str">
        <f t="shared" si="39"/>
        <v>201711</v>
      </c>
    </row>
    <row r="1253" spans="1:13" x14ac:dyDescent="0.25">
      <c r="A1253" s="35" t="str">
        <f>VLOOKUP(B1253,ResCat!$A$2:$B$269,2,FALSE)</f>
        <v>PPOIFP</v>
      </c>
      <c r="B1253" s="68" t="str">
        <f>IF(ISNA(VLOOKUP(C1253,COA!$A$2:$B$340,2,FALSE)),"XXX",VLOOKUP(C1253,COA!$A$2:$B$340,2,FALSE))</f>
        <v>V55</v>
      </c>
      <c r="C1253" s="149" t="str">
        <f t="shared" si="40"/>
        <v>0003-1001-0065</v>
      </c>
      <c r="D1253" s="134" t="s">
        <v>463</v>
      </c>
      <c r="E1253" s="134" t="s">
        <v>417</v>
      </c>
      <c r="F1253" s="134" t="s">
        <v>491</v>
      </c>
      <c r="G1253" s="134" t="s">
        <v>961</v>
      </c>
      <c r="H1253" s="134" t="s">
        <v>1023</v>
      </c>
      <c r="I1253" s="134" t="s">
        <v>1</v>
      </c>
      <c r="J1253" s="135">
        <v>1866955.3699999985</v>
      </c>
      <c r="K1253" s="135">
        <v>536422.06999999937</v>
      </c>
      <c r="L1253" s="135">
        <v>475543.25000000012</v>
      </c>
      <c r="M1253" s="141" t="str">
        <f t="shared" si="39"/>
        <v>201711</v>
      </c>
    </row>
    <row r="1254" spans="1:13" x14ac:dyDescent="0.25">
      <c r="A1254" s="35" t="str">
        <f>VLOOKUP(B1254,ResCat!$A$2:$B$269,2,FALSE)</f>
        <v>PPOIFP</v>
      </c>
      <c r="B1254" s="68" t="str">
        <f>IF(ISNA(VLOOKUP(C1254,COA!$A$2:$B$340,2,FALSE)),"XXX",VLOOKUP(C1254,COA!$A$2:$B$340,2,FALSE))</f>
        <v>V55</v>
      </c>
      <c r="C1254" s="149" t="str">
        <f t="shared" si="40"/>
        <v>0003-1001-0065</v>
      </c>
      <c r="D1254" s="134" t="s">
        <v>463</v>
      </c>
      <c r="E1254" s="134" t="s">
        <v>417</v>
      </c>
      <c r="F1254" s="134" t="s">
        <v>491</v>
      </c>
      <c r="G1254" s="134" t="s">
        <v>970</v>
      </c>
      <c r="H1254" s="134" t="s">
        <v>1023</v>
      </c>
      <c r="I1254" s="134" t="s">
        <v>3</v>
      </c>
      <c r="J1254" s="135">
        <v>3586156.5800000578</v>
      </c>
      <c r="K1254" s="135">
        <v>1096833.1300000208</v>
      </c>
      <c r="L1254" s="135">
        <v>729402.49000000407</v>
      </c>
      <c r="M1254" s="141" t="str">
        <f t="shared" si="39"/>
        <v>201712</v>
      </c>
    </row>
    <row r="1255" spans="1:13" x14ac:dyDescent="0.25">
      <c r="A1255" s="35" t="str">
        <f>VLOOKUP(B1255,ResCat!$A$2:$B$269,2,FALSE)</f>
        <v>PPOIFP</v>
      </c>
      <c r="B1255" s="68" t="str">
        <f>IF(ISNA(VLOOKUP(C1255,COA!$A$2:$B$340,2,FALSE)),"XXX",VLOOKUP(C1255,COA!$A$2:$B$340,2,FALSE))</f>
        <v>V55</v>
      </c>
      <c r="C1255" s="149" t="str">
        <f t="shared" si="40"/>
        <v>0003-1001-0065</v>
      </c>
      <c r="D1255" s="134" t="s">
        <v>463</v>
      </c>
      <c r="E1255" s="134" t="s">
        <v>417</v>
      </c>
      <c r="F1255" s="134" t="s">
        <v>491</v>
      </c>
      <c r="G1255" s="134" t="s">
        <v>970</v>
      </c>
      <c r="H1255" s="134" t="s">
        <v>1023</v>
      </c>
      <c r="I1255" s="134" t="s">
        <v>368</v>
      </c>
      <c r="J1255" s="135">
        <v>258626.28</v>
      </c>
      <c r="K1255" s="135">
        <v>109681.00000000001</v>
      </c>
      <c r="L1255" s="135">
        <v>87775.900000000402</v>
      </c>
      <c r="M1255" s="141" t="str">
        <f t="shared" si="39"/>
        <v>201712</v>
      </c>
    </row>
    <row r="1256" spans="1:13" x14ac:dyDescent="0.25">
      <c r="A1256" s="35" t="str">
        <f>VLOOKUP(B1256,ResCat!$A$2:$B$269,2,FALSE)</f>
        <v>PPOIFP</v>
      </c>
      <c r="B1256" s="68" t="str">
        <f>IF(ISNA(VLOOKUP(C1256,COA!$A$2:$B$340,2,FALSE)),"XXX",VLOOKUP(C1256,COA!$A$2:$B$340,2,FALSE))</f>
        <v>V55</v>
      </c>
      <c r="C1256" s="149" t="str">
        <f t="shared" si="40"/>
        <v>0003-1001-0065</v>
      </c>
      <c r="D1256" s="134" t="s">
        <v>463</v>
      </c>
      <c r="E1256" s="134" t="s">
        <v>417</v>
      </c>
      <c r="F1256" s="134" t="s">
        <v>491</v>
      </c>
      <c r="G1256" s="134" t="s">
        <v>970</v>
      </c>
      <c r="H1256" s="134" t="s">
        <v>1023</v>
      </c>
      <c r="I1256" s="134" t="s">
        <v>0</v>
      </c>
      <c r="J1256" s="135">
        <v>9773687.9700000025</v>
      </c>
      <c r="K1256" s="135">
        <v>2325182.169999999</v>
      </c>
      <c r="L1256" s="135">
        <v>2020388.0799999987</v>
      </c>
      <c r="M1256" s="141" t="str">
        <f t="shared" si="39"/>
        <v>201712</v>
      </c>
    </row>
    <row r="1257" spans="1:13" x14ac:dyDescent="0.25">
      <c r="A1257" s="35" t="str">
        <f>VLOOKUP(B1257,ResCat!$A$2:$B$269,2,FALSE)</f>
        <v>PPOIFP</v>
      </c>
      <c r="B1257" s="68" t="str">
        <f>IF(ISNA(VLOOKUP(C1257,COA!$A$2:$B$340,2,FALSE)),"XXX",VLOOKUP(C1257,COA!$A$2:$B$340,2,FALSE))</f>
        <v>V55</v>
      </c>
      <c r="C1257" s="149" t="str">
        <f t="shared" si="40"/>
        <v>0003-1001-0065</v>
      </c>
      <c r="D1257" s="134" t="s">
        <v>463</v>
      </c>
      <c r="E1257" s="134" t="s">
        <v>417</v>
      </c>
      <c r="F1257" s="134" t="s">
        <v>491</v>
      </c>
      <c r="G1257" s="134" t="s">
        <v>970</v>
      </c>
      <c r="H1257" s="134" t="s">
        <v>1023</v>
      </c>
      <c r="I1257" s="134" t="s">
        <v>336</v>
      </c>
      <c r="J1257" s="135">
        <v>101340.31000000004</v>
      </c>
      <c r="K1257" s="135">
        <v>16645.57</v>
      </c>
      <c r="L1257" s="135">
        <v>14239.55999999999</v>
      </c>
      <c r="M1257" s="141" t="str">
        <f t="shared" si="39"/>
        <v>201712</v>
      </c>
    </row>
    <row r="1258" spans="1:13" x14ac:dyDescent="0.25">
      <c r="A1258" s="35" t="str">
        <f>VLOOKUP(B1258,ResCat!$A$2:$B$269,2,FALSE)</f>
        <v>PPOIFP</v>
      </c>
      <c r="B1258" s="68" t="str">
        <f>IF(ISNA(VLOOKUP(C1258,COA!$A$2:$B$340,2,FALSE)),"XXX",VLOOKUP(C1258,COA!$A$2:$B$340,2,FALSE))</f>
        <v>V55</v>
      </c>
      <c r="C1258" s="149" t="str">
        <f t="shared" si="40"/>
        <v>0003-1001-0065</v>
      </c>
      <c r="D1258" s="134" t="s">
        <v>463</v>
      </c>
      <c r="E1258" s="134" t="s">
        <v>417</v>
      </c>
      <c r="F1258" s="134" t="s">
        <v>491</v>
      </c>
      <c r="G1258" s="134" t="s">
        <v>970</v>
      </c>
      <c r="H1258" s="134" t="s">
        <v>1023</v>
      </c>
      <c r="I1258" s="134" t="s">
        <v>2</v>
      </c>
      <c r="J1258" s="135">
        <v>7773307.6399999717</v>
      </c>
      <c r="K1258" s="135">
        <v>3063872.8399999244</v>
      </c>
      <c r="L1258" s="135">
        <v>2253711.9099999834</v>
      </c>
      <c r="M1258" s="141" t="str">
        <f t="shared" si="39"/>
        <v>201712</v>
      </c>
    </row>
    <row r="1259" spans="1:13" x14ac:dyDescent="0.25">
      <c r="A1259" s="35" t="str">
        <f>VLOOKUP(B1259,ResCat!$A$2:$B$269,2,FALSE)</f>
        <v>PPOIFP</v>
      </c>
      <c r="B1259" s="68" t="str">
        <f>IF(ISNA(VLOOKUP(C1259,COA!$A$2:$B$340,2,FALSE)),"XXX",VLOOKUP(C1259,COA!$A$2:$B$340,2,FALSE))</f>
        <v>V55</v>
      </c>
      <c r="C1259" s="149" t="str">
        <f t="shared" si="40"/>
        <v>0003-1001-0065</v>
      </c>
      <c r="D1259" s="134" t="s">
        <v>463</v>
      </c>
      <c r="E1259" s="134" t="s">
        <v>417</v>
      </c>
      <c r="F1259" s="134" t="s">
        <v>491</v>
      </c>
      <c r="G1259" s="134" t="s">
        <v>970</v>
      </c>
      <c r="H1259" s="134" t="s">
        <v>1023</v>
      </c>
      <c r="I1259" s="134" t="s">
        <v>343</v>
      </c>
      <c r="J1259" s="135">
        <v>2934855.2300000112</v>
      </c>
      <c r="K1259" s="135">
        <v>1174260.2600000079</v>
      </c>
      <c r="L1259" s="135">
        <v>1029840.8800000063</v>
      </c>
      <c r="M1259" s="141" t="str">
        <f t="shared" si="39"/>
        <v>201712</v>
      </c>
    </row>
    <row r="1260" spans="1:13" x14ac:dyDescent="0.25">
      <c r="A1260" s="35" t="str">
        <f>VLOOKUP(B1260,ResCat!$A$2:$B$269,2,FALSE)</f>
        <v>PPOIFP</v>
      </c>
      <c r="B1260" s="68" t="str">
        <f>IF(ISNA(VLOOKUP(C1260,COA!$A$2:$B$340,2,FALSE)),"XXX",VLOOKUP(C1260,COA!$A$2:$B$340,2,FALSE))</f>
        <v>V55</v>
      </c>
      <c r="C1260" s="149" t="str">
        <f t="shared" si="40"/>
        <v>0003-1001-0065</v>
      </c>
      <c r="D1260" s="134" t="s">
        <v>463</v>
      </c>
      <c r="E1260" s="134" t="s">
        <v>417</v>
      </c>
      <c r="F1260" s="134" t="s">
        <v>491</v>
      </c>
      <c r="G1260" s="134" t="s">
        <v>970</v>
      </c>
      <c r="H1260" s="134" t="s">
        <v>1023</v>
      </c>
      <c r="I1260" s="134" t="s">
        <v>1</v>
      </c>
      <c r="J1260" s="135">
        <v>11198441.07999994</v>
      </c>
      <c r="K1260" s="135">
        <v>3395471.8299999875</v>
      </c>
      <c r="L1260" s="135">
        <v>2578360.7999999868</v>
      </c>
      <c r="M1260" s="141" t="str">
        <f t="shared" si="39"/>
        <v>201712</v>
      </c>
    </row>
    <row r="1261" spans="1:13" x14ac:dyDescent="0.25">
      <c r="A1261" s="35" t="str">
        <f>VLOOKUP(B1261,ResCat!$A$2:$B$269,2,FALSE)</f>
        <v>PPOIFP</v>
      </c>
      <c r="B1261" s="68" t="str">
        <f>IF(ISNA(VLOOKUP(C1261,COA!$A$2:$B$340,2,FALSE)),"XXX",VLOOKUP(C1261,COA!$A$2:$B$340,2,FALSE))</f>
        <v>V55</v>
      </c>
      <c r="C1261" s="149" t="str">
        <f t="shared" si="40"/>
        <v>0003-1001-0065</v>
      </c>
      <c r="D1261" s="134" t="s">
        <v>463</v>
      </c>
      <c r="E1261" s="134" t="s">
        <v>417</v>
      </c>
      <c r="F1261" s="134" t="s">
        <v>491</v>
      </c>
      <c r="G1261" s="134" t="s">
        <v>1023</v>
      </c>
      <c r="H1261" s="134" t="s">
        <v>1023</v>
      </c>
      <c r="I1261" s="134" t="s">
        <v>3</v>
      </c>
      <c r="J1261" s="135">
        <v>10021991.410000606</v>
      </c>
      <c r="K1261" s="135">
        <v>2827695.8099999628</v>
      </c>
      <c r="L1261" s="135">
        <v>1301951.5599999439</v>
      </c>
      <c r="M1261" s="141" t="str">
        <f t="shared" si="39"/>
        <v>201801</v>
      </c>
    </row>
    <row r="1262" spans="1:13" x14ac:dyDescent="0.25">
      <c r="A1262" s="35" t="str">
        <f>VLOOKUP(B1262,ResCat!$A$2:$B$269,2,FALSE)</f>
        <v>PPOIFP</v>
      </c>
      <c r="B1262" s="68" t="str">
        <f>IF(ISNA(VLOOKUP(C1262,COA!$A$2:$B$340,2,FALSE)),"XXX",VLOOKUP(C1262,COA!$A$2:$B$340,2,FALSE))</f>
        <v>V55</v>
      </c>
      <c r="C1262" s="149" t="str">
        <f t="shared" si="40"/>
        <v>0003-1001-0065</v>
      </c>
      <c r="D1262" s="134" t="s">
        <v>463</v>
      </c>
      <c r="E1262" s="134" t="s">
        <v>417</v>
      </c>
      <c r="F1262" s="134" t="s">
        <v>491</v>
      </c>
      <c r="G1262" s="134" t="s">
        <v>1023</v>
      </c>
      <c r="H1262" s="134" t="s">
        <v>1023</v>
      </c>
      <c r="I1262" s="134" t="s">
        <v>368</v>
      </c>
      <c r="J1262" s="135">
        <v>448859.70999999985</v>
      </c>
      <c r="K1262" s="135">
        <v>178184.29</v>
      </c>
      <c r="L1262" s="135">
        <v>155219.36000000036</v>
      </c>
      <c r="M1262" s="141" t="str">
        <f t="shared" si="39"/>
        <v>201801</v>
      </c>
    </row>
    <row r="1263" spans="1:13" x14ac:dyDescent="0.25">
      <c r="A1263" s="35" t="str">
        <f>VLOOKUP(B1263,ResCat!$A$2:$B$269,2,FALSE)</f>
        <v>PPOIFP</v>
      </c>
      <c r="B1263" s="68" t="str">
        <f>IF(ISNA(VLOOKUP(C1263,COA!$A$2:$B$340,2,FALSE)),"XXX",VLOOKUP(C1263,COA!$A$2:$B$340,2,FALSE))</f>
        <v>V55</v>
      </c>
      <c r="C1263" s="149" t="str">
        <f t="shared" si="40"/>
        <v>0003-1001-0065</v>
      </c>
      <c r="D1263" s="134" t="s">
        <v>463</v>
      </c>
      <c r="E1263" s="134" t="s">
        <v>417</v>
      </c>
      <c r="F1263" s="134" t="s">
        <v>491</v>
      </c>
      <c r="G1263" s="134" t="s">
        <v>1023</v>
      </c>
      <c r="H1263" s="134" t="s">
        <v>1023</v>
      </c>
      <c r="I1263" s="134" t="s">
        <v>0</v>
      </c>
      <c r="J1263" s="135">
        <v>10628941.69999999</v>
      </c>
      <c r="K1263" s="135">
        <v>2961397.9499999979</v>
      </c>
      <c r="L1263" s="135">
        <v>2175795.9399999981</v>
      </c>
      <c r="M1263" s="141" t="str">
        <f t="shared" si="39"/>
        <v>201801</v>
      </c>
    </row>
    <row r="1264" spans="1:13" x14ac:dyDescent="0.25">
      <c r="A1264" s="35" t="str">
        <f>VLOOKUP(B1264,ResCat!$A$2:$B$269,2,FALSE)</f>
        <v>PPOIFP</v>
      </c>
      <c r="B1264" s="68" t="str">
        <f>IF(ISNA(VLOOKUP(C1264,COA!$A$2:$B$340,2,FALSE)),"XXX",VLOOKUP(C1264,COA!$A$2:$B$340,2,FALSE))</f>
        <v>V55</v>
      </c>
      <c r="C1264" s="149" t="str">
        <f t="shared" si="40"/>
        <v>0003-1001-0065</v>
      </c>
      <c r="D1264" s="134" t="s">
        <v>463</v>
      </c>
      <c r="E1264" s="134" t="s">
        <v>417</v>
      </c>
      <c r="F1264" s="134" t="s">
        <v>491</v>
      </c>
      <c r="G1264" s="134" t="s">
        <v>1023</v>
      </c>
      <c r="H1264" s="134" t="s">
        <v>1023</v>
      </c>
      <c r="I1264" s="134" t="s">
        <v>336</v>
      </c>
      <c r="J1264" s="135">
        <v>230124.16000000041</v>
      </c>
      <c r="K1264" s="135">
        <v>53338.70000000007</v>
      </c>
      <c r="L1264" s="135">
        <v>39461.170000000056</v>
      </c>
      <c r="M1264" s="141" t="str">
        <f t="shared" si="39"/>
        <v>201801</v>
      </c>
    </row>
    <row r="1265" spans="1:13" x14ac:dyDescent="0.25">
      <c r="A1265" s="35" t="str">
        <f>VLOOKUP(B1265,ResCat!$A$2:$B$269,2,FALSE)</f>
        <v>PPOIFP</v>
      </c>
      <c r="B1265" s="68" t="str">
        <f>IF(ISNA(VLOOKUP(C1265,COA!$A$2:$B$340,2,FALSE)),"XXX",VLOOKUP(C1265,COA!$A$2:$B$340,2,FALSE))</f>
        <v>V55</v>
      </c>
      <c r="C1265" s="149" t="str">
        <f t="shared" si="40"/>
        <v>0003-1001-0065</v>
      </c>
      <c r="D1265" s="134" t="s">
        <v>463</v>
      </c>
      <c r="E1265" s="134" t="s">
        <v>417</v>
      </c>
      <c r="F1265" s="134" t="s">
        <v>491</v>
      </c>
      <c r="G1265" s="134" t="s">
        <v>1023</v>
      </c>
      <c r="H1265" s="134" t="s">
        <v>1023</v>
      </c>
      <c r="I1265" s="134" t="s">
        <v>2</v>
      </c>
      <c r="J1265" s="135">
        <v>21259484.470000438</v>
      </c>
      <c r="K1265" s="135">
        <v>9727465.6799996644</v>
      </c>
      <c r="L1265" s="135">
        <v>6046930.5799999284</v>
      </c>
      <c r="M1265" s="141" t="str">
        <f t="shared" si="39"/>
        <v>201801</v>
      </c>
    </row>
    <row r="1266" spans="1:13" x14ac:dyDescent="0.25">
      <c r="A1266" s="35" t="str">
        <f>VLOOKUP(B1266,ResCat!$A$2:$B$269,2,FALSE)</f>
        <v>PPOIFP</v>
      </c>
      <c r="B1266" s="68" t="str">
        <f>IF(ISNA(VLOOKUP(C1266,COA!$A$2:$B$340,2,FALSE)),"XXX",VLOOKUP(C1266,COA!$A$2:$B$340,2,FALSE))</f>
        <v>V55</v>
      </c>
      <c r="C1266" s="149" t="str">
        <f t="shared" si="40"/>
        <v>0003-1001-0065</v>
      </c>
      <c r="D1266" s="134" t="s">
        <v>463</v>
      </c>
      <c r="E1266" s="134" t="s">
        <v>417</v>
      </c>
      <c r="F1266" s="134" t="s">
        <v>491</v>
      </c>
      <c r="G1266" s="134" t="s">
        <v>1023</v>
      </c>
      <c r="H1266" s="134" t="s">
        <v>1023</v>
      </c>
      <c r="I1266" s="134" t="s">
        <v>371</v>
      </c>
      <c r="J1266" s="135">
        <v>13.6</v>
      </c>
      <c r="K1266" s="135">
        <v>0</v>
      </c>
      <c r="L1266" s="135">
        <v>0</v>
      </c>
      <c r="M1266" s="141" t="str">
        <f t="shared" si="39"/>
        <v>201801</v>
      </c>
    </row>
    <row r="1267" spans="1:13" x14ac:dyDescent="0.25">
      <c r="A1267" s="35" t="str">
        <f>VLOOKUP(B1267,ResCat!$A$2:$B$269,2,FALSE)</f>
        <v>PPOIFP</v>
      </c>
      <c r="B1267" s="68" t="str">
        <f>IF(ISNA(VLOOKUP(C1267,COA!$A$2:$B$340,2,FALSE)),"XXX",VLOOKUP(C1267,COA!$A$2:$B$340,2,FALSE))</f>
        <v>V55</v>
      </c>
      <c r="C1267" s="149" t="str">
        <f t="shared" si="40"/>
        <v>0003-1001-0065</v>
      </c>
      <c r="D1267" s="134" t="s">
        <v>463</v>
      </c>
      <c r="E1267" s="134" t="s">
        <v>417</v>
      </c>
      <c r="F1267" s="134" t="s">
        <v>491</v>
      </c>
      <c r="G1267" s="134" t="s">
        <v>1023</v>
      </c>
      <c r="H1267" s="134" t="s">
        <v>1023</v>
      </c>
      <c r="I1267" s="134" t="s">
        <v>343</v>
      </c>
      <c r="J1267" s="135">
        <v>25562118.409999482</v>
      </c>
      <c r="K1267" s="135">
        <v>10121561.179999912</v>
      </c>
      <c r="L1267" s="135">
        <v>7075574.960000067</v>
      </c>
      <c r="M1267" s="141" t="str">
        <f t="shared" si="39"/>
        <v>201801</v>
      </c>
    </row>
    <row r="1268" spans="1:13" x14ac:dyDescent="0.25">
      <c r="A1268" s="35" t="str">
        <f>VLOOKUP(B1268,ResCat!$A$2:$B$269,2,FALSE)</f>
        <v>PPOIFP</v>
      </c>
      <c r="B1268" s="68" t="str">
        <f>IF(ISNA(VLOOKUP(C1268,COA!$A$2:$B$340,2,FALSE)),"XXX",VLOOKUP(C1268,COA!$A$2:$B$340,2,FALSE))</f>
        <v>V55</v>
      </c>
      <c r="C1268" s="149" t="str">
        <f t="shared" si="40"/>
        <v>0003-1001-0065</v>
      </c>
      <c r="D1268" s="134" t="s">
        <v>463</v>
      </c>
      <c r="E1268" s="134" t="s">
        <v>417</v>
      </c>
      <c r="F1268" s="134" t="s">
        <v>491</v>
      </c>
      <c r="G1268" s="134" t="s">
        <v>1023</v>
      </c>
      <c r="H1268" s="134" t="s">
        <v>1023</v>
      </c>
      <c r="I1268" s="134" t="s">
        <v>1</v>
      </c>
      <c r="J1268" s="135">
        <v>22884593.300000019</v>
      </c>
      <c r="K1268" s="135">
        <v>7704186.9000001317</v>
      </c>
      <c r="L1268" s="135">
        <v>5040109.3400000064</v>
      </c>
      <c r="M1268" s="141" t="str">
        <f t="shared" si="39"/>
        <v>201801</v>
      </c>
    </row>
    <row r="1269" spans="1:13" x14ac:dyDescent="0.25">
      <c r="A1269" s="35" t="str">
        <f>VLOOKUP(B1269,ResCat!$A$2:$B$269,2,FALSE)</f>
        <v>PPOPMR</v>
      </c>
      <c r="B1269" s="68" t="str">
        <f>IF(ISNA(VLOOKUP(C1269,COA!$A$2:$B$340,2,FALSE)),"XXX",VLOOKUP(C1269,COA!$A$2:$B$340,2,FALSE))</f>
        <v>F61</v>
      </c>
      <c r="C1269" s="149" t="str">
        <f t="shared" si="40"/>
        <v>0003-1002-0012</v>
      </c>
      <c r="D1269" s="134" t="s">
        <v>463</v>
      </c>
      <c r="E1269" s="134" t="s">
        <v>453</v>
      </c>
      <c r="F1269" s="134" t="s">
        <v>452</v>
      </c>
      <c r="G1269" s="134" t="s">
        <v>1029</v>
      </c>
      <c r="H1269" s="134" t="s">
        <v>1023</v>
      </c>
      <c r="I1269" s="134" t="s">
        <v>2</v>
      </c>
      <c r="J1269" s="135">
        <v>21.72</v>
      </c>
      <c r="K1269" s="135">
        <v>21.72</v>
      </c>
      <c r="L1269" s="135">
        <v>0</v>
      </c>
      <c r="M1269" s="141" t="str">
        <f t="shared" si="39"/>
        <v>201601</v>
      </c>
    </row>
    <row r="1270" spans="1:13" x14ac:dyDescent="0.25">
      <c r="A1270" s="35" t="str">
        <f>VLOOKUP(B1270,ResCat!$A$2:$B$269,2,FALSE)</f>
        <v>PPOPMR</v>
      </c>
      <c r="B1270" s="68" t="str">
        <f>IF(ISNA(VLOOKUP(C1270,COA!$A$2:$B$340,2,FALSE)),"XXX",VLOOKUP(C1270,COA!$A$2:$B$340,2,FALSE))</f>
        <v>F61</v>
      </c>
      <c r="C1270" s="149" t="str">
        <f t="shared" si="40"/>
        <v>0003-1002-0012</v>
      </c>
      <c r="D1270" s="134" t="s">
        <v>463</v>
      </c>
      <c r="E1270" s="134" t="s">
        <v>453</v>
      </c>
      <c r="F1270" s="134" t="s">
        <v>452</v>
      </c>
      <c r="G1270" s="134" t="s">
        <v>349</v>
      </c>
      <c r="H1270" s="134" t="s">
        <v>1023</v>
      </c>
      <c r="I1270" s="134" t="s">
        <v>2</v>
      </c>
      <c r="J1270" s="135">
        <v>21.72</v>
      </c>
      <c r="K1270" s="135">
        <v>21.72</v>
      </c>
      <c r="L1270" s="135">
        <v>0</v>
      </c>
      <c r="M1270" s="141" t="str">
        <f t="shared" si="39"/>
        <v>201601</v>
      </c>
    </row>
    <row r="1271" spans="1:13" x14ac:dyDescent="0.25">
      <c r="A1271" s="35" t="str">
        <f>VLOOKUP(B1271,ResCat!$A$2:$B$269,2,FALSE)</f>
        <v>PPOPMR</v>
      </c>
      <c r="B1271" s="68" t="str">
        <f>IF(ISNA(VLOOKUP(C1271,COA!$A$2:$B$340,2,FALSE)),"XXX",VLOOKUP(C1271,COA!$A$2:$B$340,2,FALSE))</f>
        <v>F61</v>
      </c>
      <c r="C1271" s="149" t="str">
        <f t="shared" si="40"/>
        <v>0003-1002-0012</v>
      </c>
      <c r="D1271" s="134" t="s">
        <v>463</v>
      </c>
      <c r="E1271" s="134" t="s">
        <v>453</v>
      </c>
      <c r="F1271" s="134" t="s">
        <v>452</v>
      </c>
      <c r="G1271" s="134" t="s">
        <v>347</v>
      </c>
      <c r="H1271" s="134" t="s">
        <v>1023</v>
      </c>
      <c r="I1271" s="134" t="s">
        <v>2</v>
      </c>
      <c r="J1271" s="135">
        <v>0</v>
      </c>
      <c r="K1271" s="135">
        <v>-101.74</v>
      </c>
      <c r="L1271" s="135">
        <v>-101.74000000000001</v>
      </c>
      <c r="M1271" s="141" t="str">
        <f t="shared" si="39"/>
        <v>201603</v>
      </c>
    </row>
    <row r="1272" spans="1:13" x14ac:dyDescent="0.25">
      <c r="A1272" s="35" t="str">
        <f>VLOOKUP(B1272,ResCat!$A$2:$B$269,2,FALSE)</f>
        <v>PPOPMR</v>
      </c>
      <c r="B1272" s="68" t="str">
        <f>IF(ISNA(VLOOKUP(C1272,COA!$A$2:$B$340,2,FALSE)),"XXX",VLOOKUP(C1272,COA!$A$2:$B$340,2,FALSE))</f>
        <v>F61</v>
      </c>
      <c r="C1272" s="149" t="str">
        <f t="shared" si="40"/>
        <v>0003-1002-0012</v>
      </c>
      <c r="D1272" s="134" t="s">
        <v>463</v>
      </c>
      <c r="E1272" s="134" t="s">
        <v>453</v>
      </c>
      <c r="F1272" s="134" t="s">
        <v>452</v>
      </c>
      <c r="G1272" s="134" t="s">
        <v>357</v>
      </c>
      <c r="H1272" s="134" t="s">
        <v>1023</v>
      </c>
      <c r="I1272" s="134" t="s">
        <v>2</v>
      </c>
      <c r="J1272" s="135">
        <v>0</v>
      </c>
      <c r="K1272" s="135">
        <v>0</v>
      </c>
      <c r="L1272" s="135">
        <v>0</v>
      </c>
      <c r="M1272" s="141" t="str">
        <f t="shared" si="39"/>
        <v>201606</v>
      </c>
    </row>
    <row r="1273" spans="1:13" x14ac:dyDescent="0.25">
      <c r="A1273" s="35" t="str">
        <f>VLOOKUP(B1273,ResCat!$A$2:$B$269,2,FALSE)</f>
        <v>PPOPMR</v>
      </c>
      <c r="B1273" s="68" t="str">
        <f>IF(ISNA(VLOOKUP(C1273,COA!$A$2:$B$340,2,FALSE)),"XXX",VLOOKUP(C1273,COA!$A$2:$B$340,2,FALSE))</f>
        <v>F61</v>
      </c>
      <c r="C1273" s="149" t="str">
        <f t="shared" si="40"/>
        <v>0003-1002-0012</v>
      </c>
      <c r="D1273" s="134" t="s">
        <v>463</v>
      </c>
      <c r="E1273" s="134" t="s">
        <v>453</v>
      </c>
      <c r="F1273" s="134" t="s">
        <v>452</v>
      </c>
      <c r="G1273" s="134" t="s">
        <v>314</v>
      </c>
      <c r="H1273" s="134" t="s">
        <v>1023</v>
      </c>
      <c r="I1273" s="134" t="s">
        <v>2</v>
      </c>
      <c r="J1273" s="135">
        <v>0</v>
      </c>
      <c r="K1273" s="135">
        <v>-106.39999999999998</v>
      </c>
      <c r="L1273" s="135">
        <v>-285.87</v>
      </c>
      <c r="M1273" s="141" t="str">
        <f t="shared" si="39"/>
        <v>201607</v>
      </c>
    </row>
    <row r="1274" spans="1:13" x14ac:dyDescent="0.25">
      <c r="A1274" s="35" t="str">
        <f>VLOOKUP(B1274,ResCat!$A$2:$B$269,2,FALSE)</f>
        <v>PPOPMR</v>
      </c>
      <c r="B1274" s="68" t="str">
        <f>IF(ISNA(VLOOKUP(C1274,COA!$A$2:$B$340,2,FALSE)),"XXX",VLOOKUP(C1274,COA!$A$2:$B$340,2,FALSE))</f>
        <v>F61</v>
      </c>
      <c r="C1274" s="149" t="str">
        <f t="shared" si="40"/>
        <v>0003-1002-0012</v>
      </c>
      <c r="D1274" s="134" t="s">
        <v>463</v>
      </c>
      <c r="E1274" s="134" t="s">
        <v>453</v>
      </c>
      <c r="F1274" s="134" t="s">
        <v>452</v>
      </c>
      <c r="G1274" s="134" t="s">
        <v>339</v>
      </c>
      <c r="H1274" s="134" t="s">
        <v>1023</v>
      </c>
      <c r="I1274" s="134" t="s">
        <v>3</v>
      </c>
      <c r="J1274" s="135">
        <v>0</v>
      </c>
      <c r="K1274" s="135">
        <v>9.8399999999999981</v>
      </c>
      <c r="L1274" s="135">
        <v>9.8399999999999981</v>
      </c>
      <c r="M1274" s="141" t="str">
        <f t="shared" si="39"/>
        <v>201608</v>
      </c>
    </row>
    <row r="1275" spans="1:13" x14ac:dyDescent="0.25">
      <c r="A1275" s="35" t="str">
        <f>VLOOKUP(B1275,ResCat!$A$2:$B$269,2,FALSE)</f>
        <v>PPOPMR</v>
      </c>
      <c r="B1275" s="68" t="str">
        <f>IF(ISNA(VLOOKUP(C1275,COA!$A$2:$B$340,2,FALSE)),"XXX",VLOOKUP(C1275,COA!$A$2:$B$340,2,FALSE))</f>
        <v>F61</v>
      </c>
      <c r="C1275" s="149" t="str">
        <f t="shared" si="40"/>
        <v>0003-1002-0012</v>
      </c>
      <c r="D1275" s="134" t="s">
        <v>463</v>
      </c>
      <c r="E1275" s="134" t="s">
        <v>453</v>
      </c>
      <c r="F1275" s="134" t="s">
        <v>452</v>
      </c>
      <c r="G1275" s="134" t="s">
        <v>339</v>
      </c>
      <c r="H1275" s="134" t="s">
        <v>1023</v>
      </c>
      <c r="I1275" s="134" t="s">
        <v>2</v>
      </c>
      <c r="J1275" s="135">
        <v>0</v>
      </c>
      <c r="K1275" s="135">
        <v>0</v>
      </c>
      <c r="L1275" s="135">
        <v>0</v>
      </c>
      <c r="M1275" s="141" t="str">
        <f t="shared" si="39"/>
        <v>201608</v>
      </c>
    </row>
    <row r="1276" spans="1:13" x14ac:dyDescent="0.25">
      <c r="A1276" s="35" t="str">
        <f>VLOOKUP(B1276,ResCat!$A$2:$B$269,2,FALSE)</f>
        <v>PPOPMR</v>
      </c>
      <c r="B1276" s="68" t="str">
        <f>IF(ISNA(VLOOKUP(C1276,COA!$A$2:$B$340,2,FALSE)),"XXX",VLOOKUP(C1276,COA!$A$2:$B$340,2,FALSE))</f>
        <v>F61</v>
      </c>
      <c r="C1276" s="149" t="str">
        <f t="shared" si="40"/>
        <v>0003-1002-0012</v>
      </c>
      <c r="D1276" s="134" t="s">
        <v>463</v>
      </c>
      <c r="E1276" s="134" t="s">
        <v>453</v>
      </c>
      <c r="F1276" s="134" t="s">
        <v>452</v>
      </c>
      <c r="G1276" s="134" t="s">
        <v>342</v>
      </c>
      <c r="H1276" s="134" t="s">
        <v>1023</v>
      </c>
      <c r="I1276" s="134" t="s">
        <v>3</v>
      </c>
      <c r="J1276" s="135">
        <v>0</v>
      </c>
      <c r="K1276" s="135">
        <v>9.8399999999999981</v>
      </c>
      <c r="L1276" s="135">
        <v>9.8399999999999981</v>
      </c>
      <c r="M1276" s="141" t="str">
        <f t="shared" si="39"/>
        <v>201609</v>
      </c>
    </row>
    <row r="1277" spans="1:13" x14ac:dyDescent="0.25">
      <c r="A1277" s="35" t="str">
        <f>VLOOKUP(B1277,ResCat!$A$2:$B$269,2,FALSE)</f>
        <v>PPOPMR</v>
      </c>
      <c r="B1277" s="68" t="str">
        <f>IF(ISNA(VLOOKUP(C1277,COA!$A$2:$B$340,2,FALSE)),"XXX",VLOOKUP(C1277,COA!$A$2:$B$340,2,FALSE))</f>
        <v>F61</v>
      </c>
      <c r="C1277" s="149" t="str">
        <f t="shared" si="40"/>
        <v>0003-1002-0012</v>
      </c>
      <c r="D1277" s="134" t="s">
        <v>463</v>
      </c>
      <c r="E1277" s="134" t="s">
        <v>453</v>
      </c>
      <c r="F1277" s="134" t="s">
        <v>452</v>
      </c>
      <c r="G1277" s="134" t="s">
        <v>342</v>
      </c>
      <c r="H1277" s="134" t="s">
        <v>1023</v>
      </c>
      <c r="I1277" s="134" t="s">
        <v>2</v>
      </c>
      <c r="J1277" s="135">
        <v>0</v>
      </c>
      <c r="K1277" s="135">
        <v>0</v>
      </c>
      <c r="L1277" s="135">
        <v>0</v>
      </c>
      <c r="M1277" s="141" t="str">
        <f t="shared" si="39"/>
        <v>201609</v>
      </c>
    </row>
    <row r="1278" spans="1:13" x14ac:dyDescent="0.25">
      <c r="A1278" s="35" t="str">
        <f>VLOOKUP(B1278,ResCat!$A$2:$B$269,2,FALSE)</f>
        <v>PPOPMR</v>
      </c>
      <c r="B1278" s="68" t="str">
        <f>IF(ISNA(VLOOKUP(C1278,COA!$A$2:$B$340,2,FALSE)),"XXX",VLOOKUP(C1278,COA!$A$2:$B$340,2,FALSE))</f>
        <v>F61</v>
      </c>
      <c r="C1278" s="149" t="str">
        <f t="shared" si="40"/>
        <v>0003-1002-0012</v>
      </c>
      <c r="D1278" s="134" t="s">
        <v>463</v>
      </c>
      <c r="E1278" s="134" t="s">
        <v>453</v>
      </c>
      <c r="F1278" s="134" t="s">
        <v>452</v>
      </c>
      <c r="G1278" s="134" t="s">
        <v>316</v>
      </c>
      <c r="H1278" s="134" t="s">
        <v>1023</v>
      </c>
      <c r="I1278" s="134" t="s">
        <v>3</v>
      </c>
      <c r="J1278" s="135">
        <v>0</v>
      </c>
      <c r="K1278" s="135">
        <v>9.8399999999999981</v>
      </c>
      <c r="L1278" s="135">
        <v>9.8399999999999981</v>
      </c>
      <c r="M1278" s="141" t="str">
        <f t="shared" si="39"/>
        <v>201610</v>
      </c>
    </row>
    <row r="1279" spans="1:13" x14ac:dyDescent="0.25">
      <c r="A1279" s="35" t="str">
        <f>VLOOKUP(B1279,ResCat!$A$2:$B$269,2,FALSE)</f>
        <v>PPOPMR</v>
      </c>
      <c r="B1279" s="68" t="str">
        <f>IF(ISNA(VLOOKUP(C1279,COA!$A$2:$B$340,2,FALSE)),"XXX",VLOOKUP(C1279,COA!$A$2:$B$340,2,FALSE))</f>
        <v>F61</v>
      </c>
      <c r="C1279" s="149" t="str">
        <f t="shared" si="40"/>
        <v>0003-1002-0012</v>
      </c>
      <c r="D1279" s="134" t="s">
        <v>463</v>
      </c>
      <c r="E1279" s="134" t="s">
        <v>453</v>
      </c>
      <c r="F1279" s="134" t="s">
        <v>452</v>
      </c>
      <c r="G1279" s="134" t="s">
        <v>316</v>
      </c>
      <c r="H1279" s="134" t="s">
        <v>1023</v>
      </c>
      <c r="I1279" s="134" t="s">
        <v>336</v>
      </c>
      <c r="J1279" s="135">
        <v>84.99</v>
      </c>
      <c r="K1279" s="135">
        <v>84.99</v>
      </c>
      <c r="L1279" s="135">
        <v>84.99</v>
      </c>
      <c r="M1279" s="141" t="str">
        <f t="shared" si="39"/>
        <v>201610</v>
      </c>
    </row>
    <row r="1280" spans="1:13" x14ac:dyDescent="0.25">
      <c r="A1280" s="35" t="str">
        <f>VLOOKUP(B1280,ResCat!$A$2:$B$269,2,FALSE)</f>
        <v>PPOPMR</v>
      </c>
      <c r="B1280" s="68" t="str">
        <f>IF(ISNA(VLOOKUP(C1280,COA!$A$2:$B$340,2,FALSE)),"XXX",VLOOKUP(C1280,COA!$A$2:$B$340,2,FALSE))</f>
        <v>F61</v>
      </c>
      <c r="C1280" s="149" t="str">
        <f t="shared" si="40"/>
        <v>0003-1002-0012</v>
      </c>
      <c r="D1280" s="134" t="s">
        <v>463</v>
      </c>
      <c r="E1280" s="134" t="s">
        <v>453</v>
      </c>
      <c r="F1280" s="134" t="s">
        <v>452</v>
      </c>
      <c r="G1280" s="134" t="s">
        <v>318</v>
      </c>
      <c r="H1280" s="134" t="s">
        <v>1023</v>
      </c>
      <c r="I1280" s="134" t="s">
        <v>3</v>
      </c>
      <c r="J1280" s="135">
        <v>410</v>
      </c>
      <c r="K1280" s="135">
        <v>121.6</v>
      </c>
      <c r="L1280" s="135">
        <v>24.72</v>
      </c>
      <c r="M1280" s="141" t="str">
        <f t="shared" si="39"/>
        <v>201611</v>
      </c>
    </row>
    <row r="1281" spans="1:13" x14ac:dyDescent="0.25">
      <c r="A1281" s="35" t="str">
        <f>VLOOKUP(B1281,ResCat!$A$2:$B$269,2,FALSE)</f>
        <v>PPOPMR</v>
      </c>
      <c r="B1281" s="68" t="str">
        <f>IF(ISNA(VLOOKUP(C1281,COA!$A$2:$B$340,2,FALSE)),"XXX",VLOOKUP(C1281,COA!$A$2:$B$340,2,FALSE))</f>
        <v>F61</v>
      </c>
      <c r="C1281" s="149" t="str">
        <f t="shared" si="40"/>
        <v>0003-1002-0012</v>
      </c>
      <c r="D1281" s="134" t="s">
        <v>463</v>
      </c>
      <c r="E1281" s="134" t="s">
        <v>453</v>
      </c>
      <c r="F1281" s="134" t="s">
        <v>452</v>
      </c>
      <c r="G1281" s="134" t="s">
        <v>318</v>
      </c>
      <c r="H1281" s="134" t="s">
        <v>1023</v>
      </c>
      <c r="I1281" s="134" t="s">
        <v>336</v>
      </c>
      <c r="J1281" s="135">
        <v>53.28</v>
      </c>
      <c r="K1281" s="135">
        <v>53.28</v>
      </c>
      <c r="L1281" s="135">
        <v>53.28</v>
      </c>
      <c r="M1281" s="141" t="str">
        <f t="shared" si="39"/>
        <v>201611</v>
      </c>
    </row>
    <row r="1282" spans="1:13" x14ac:dyDescent="0.25">
      <c r="A1282" s="35" t="str">
        <f>VLOOKUP(B1282,ResCat!$A$2:$B$269,2,FALSE)</f>
        <v>PPOPMR</v>
      </c>
      <c r="B1282" s="68" t="str">
        <f>IF(ISNA(VLOOKUP(C1282,COA!$A$2:$B$340,2,FALSE)),"XXX",VLOOKUP(C1282,COA!$A$2:$B$340,2,FALSE))</f>
        <v>F61</v>
      </c>
      <c r="C1282" s="149" t="str">
        <f t="shared" si="40"/>
        <v>0003-1002-0012</v>
      </c>
      <c r="D1282" s="134" t="s">
        <v>463</v>
      </c>
      <c r="E1282" s="134" t="s">
        <v>453</v>
      </c>
      <c r="F1282" s="134" t="s">
        <v>452</v>
      </c>
      <c r="G1282" s="134" t="s">
        <v>318</v>
      </c>
      <c r="H1282" s="134" t="s">
        <v>1023</v>
      </c>
      <c r="I1282" s="134" t="s">
        <v>2</v>
      </c>
      <c r="J1282" s="135">
        <v>0</v>
      </c>
      <c r="K1282" s="135">
        <v>-47.94</v>
      </c>
      <c r="L1282" s="135">
        <v>-47.94</v>
      </c>
      <c r="M1282" s="141" t="str">
        <f t="shared" si="39"/>
        <v>201611</v>
      </c>
    </row>
    <row r="1283" spans="1:13" x14ac:dyDescent="0.25">
      <c r="A1283" s="35" t="str">
        <f>VLOOKUP(B1283,ResCat!$A$2:$B$269,2,FALSE)</f>
        <v>PPOPMR</v>
      </c>
      <c r="B1283" s="68" t="str">
        <f>IF(ISNA(VLOOKUP(C1283,COA!$A$2:$B$340,2,FALSE)),"XXX",VLOOKUP(C1283,COA!$A$2:$B$340,2,FALSE))</f>
        <v>F61</v>
      </c>
      <c r="C1283" s="149" t="str">
        <f t="shared" si="40"/>
        <v>0003-1002-0012</v>
      </c>
      <c r="D1283" s="134" t="s">
        <v>463</v>
      </c>
      <c r="E1283" s="134" t="s">
        <v>453</v>
      </c>
      <c r="F1283" s="134" t="s">
        <v>452</v>
      </c>
      <c r="G1283" s="134" t="s">
        <v>320</v>
      </c>
      <c r="H1283" s="134" t="s">
        <v>1023</v>
      </c>
      <c r="I1283" s="134" t="s">
        <v>3</v>
      </c>
      <c r="J1283" s="135">
        <v>0</v>
      </c>
      <c r="K1283" s="135">
        <v>42.330000000000005</v>
      </c>
      <c r="L1283" s="135">
        <v>38.949999999999996</v>
      </c>
      <c r="M1283" s="141" t="str">
        <f t="shared" si="39"/>
        <v>201612</v>
      </c>
    </row>
    <row r="1284" spans="1:13" x14ac:dyDescent="0.25">
      <c r="A1284" s="35" t="str">
        <f>VLOOKUP(B1284,ResCat!$A$2:$B$269,2,FALSE)</f>
        <v>PPOPMR</v>
      </c>
      <c r="B1284" s="68" t="str">
        <f>IF(ISNA(VLOOKUP(C1284,COA!$A$2:$B$340,2,FALSE)),"XXX",VLOOKUP(C1284,COA!$A$2:$B$340,2,FALSE))</f>
        <v>F61</v>
      </c>
      <c r="C1284" s="149" t="str">
        <f t="shared" si="40"/>
        <v>0003-1002-0012</v>
      </c>
      <c r="D1284" s="134" t="s">
        <v>463</v>
      </c>
      <c r="E1284" s="134" t="s">
        <v>453</v>
      </c>
      <c r="F1284" s="134" t="s">
        <v>452</v>
      </c>
      <c r="G1284" s="134" t="s">
        <v>320</v>
      </c>
      <c r="H1284" s="134" t="s">
        <v>1023</v>
      </c>
      <c r="I1284" s="134" t="s">
        <v>336</v>
      </c>
      <c r="J1284" s="135">
        <v>20</v>
      </c>
      <c r="K1284" s="135">
        <v>20</v>
      </c>
      <c r="L1284" s="135">
        <v>20</v>
      </c>
      <c r="M1284" s="141" t="str">
        <f t="shared" ref="M1284:M1347" si="41">IF(G1284&lt;$M$1,$M$1,G1284)</f>
        <v>201612</v>
      </c>
    </row>
    <row r="1285" spans="1:13" x14ac:dyDescent="0.25">
      <c r="A1285" s="35" t="str">
        <f>VLOOKUP(B1285,ResCat!$A$2:$B$269,2,FALSE)</f>
        <v>PPOPMR</v>
      </c>
      <c r="B1285" s="68" t="str">
        <f>IF(ISNA(VLOOKUP(C1285,COA!$A$2:$B$340,2,FALSE)),"XXX",VLOOKUP(C1285,COA!$A$2:$B$340,2,FALSE))</f>
        <v>F61</v>
      </c>
      <c r="C1285" s="149" t="str">
        <f t="shared" ref="C1285:C1348" si="42">D1285&amp;"-"&amp;E1285&amp;"-"&amp;F1285</f>
        <v>0003-1002-0012</v>
      </c>
      <c r="D1285" s="134" t="s">
        <v>463</v>
      </c>
      <c r="E1285" s="134" t="s">
        <v>453</v>
      </c>
      <c r="F1285" s="134" t="s">
        <v>452</v>
      </c>
      <c r="G1285" s="134" t="s">
        <v>320</v>
      </c>
      <c r="H1285" s="134" t="s">
        <v>1023</v>
      </c>
      <c r="I1285" s="134" t="s">
        <v>2</v>
      </c>
      <c r="J1285" s="135">
        <v>-1398</v>
      </c>
      <c r="K1285" s="135">
        <v>-711.97</v>
      </c>
      <c r="L1285" s="135">
        <v>-537.49000000000012</v>
      </c>
      <c r="M1285" s="141" t="str">
        <f t="shared" si="41"/>
        <v>201612</v>
      </c>
    </row>
    <row r="1286" spans="1:13" x14ac:dyDescent="0.25">
      <c r="A1286" s="35" t="str">
        <f>VLOOKUP(B1286,ResCat!$A$2:$B$269,2,FALSE)</f>
        <v>PPOPMR</v>
      </c>
      <c r="B1286" s="68" t="str">
        <f>IF(ISNA(VLOOKUP(C1286,COA!$A$2:$B$340,2,FALSE)),"XXX",VLOOKUP(C1286,COA!$A$2:$B$340,2,FALSE))</f>
        <v>F61</v>
      </c>
      <c r="C1286" s="149" t="str">
        <f t="shared" si="42"/>
        <v>0003-1002-0012</v>
      </c>
      <c r="D1286" s="134" t="s">
        <v>463</v>
      </c>
      <c r="E1286" s="134" t="s">
        <v>453</v>
      </c>
      <c r="F1286" s="134" t="s">
        <v>452</v>
      </c>
      <c r="G1286" s="134" t="s">
        <v>320</v>
      </c>
      <c r="H1286" s="134" t="s">
        <v>1023</v>
      </c>
      <c r="I1286" s="134" t="s">
        <v>1</v>
      </c>
      <c r="J1286" s="135">
        <v>-443</v>
      </c>
      <c r="K1286" s="135">
        <v>-332.25</v>
      </c>
      <c r="L1286" s="135">
        <v>-332.25</v>
      </c>
      <c r="M1286" s="141" t="str">
        <f t="shared" si="41"/>
        <v>201612</v>
      </c>
    </row>
    <row r="1287" spans="1:13" x14ac:dyDescent="0.25">
      <c r="A1287" s="35" t="str">
        <f>VLOOKUP(B1287,ResCat!$A$2:$B$269,2,FALSE)</f>
        <v>PPOPMR</v>
      </c>
      <c r="B1287" s="68" t="str">
        <f>IF(ISNA(VLOOKUP(C1287,COA!$A$2:$B$340,2,FALSE)),"XXX",VLOOKUP(C1287,COA!$A$2:$B$340,2,FALSE))</f>
        <v>F61</v>
      </c>
      <c r="C1287" s="149" t="str">
        <f t="shared" si="42"/>
        <v>0003-1002-0012</v>
      </c>
      <c r="D1287" s="134" t="s">
        <v>463</v>
      </c>
      <c r="E1287" s="134" t="s">
        <v>453</v>
      </c>
      <c r="F1287" s="134" t="s">
        <v>452</v>
      </c>
      <c r="G1287" s="134" t="s">
        <v>322</v>
      </c>
      <c r="H1287" s="134" t="s">
        <v>1023</v>
      </c>
      <c r="I1287" s="134" t="s">
        <v>0</v>
      </c>
      <c r="J1287" s="135">
        <v>-26076.170000000002</v>
      </c>
      <c r="K1287" s="135">
        <v>324.89999999999998</v>
      </c>
      <c r="L1287" s="135">
        <v>324.89999999999998</v>
      </c>
      <c r="M1287" s="141" t="str">
        <f t="shared" si="41"/>
        <v>201701</v>
      </c>
    </row>
    <row r="1288" spans="1:13" x14ac:dyDescent="0.25">
      <c r="A1288" s="35" t="str">
        <f>VLOOKUP(B1288,ResCat!$A$2:$B$269,2,FALSE)</f>
        <v>PPOPMR</v>
      </c>
      <c r="B1288" s="68" t="str">
        <f>IF(ISNA(VLOOKUP(C1288,COA!$A$2:$B$340,2,FALSE)),"XXX",VLOOKUP(C1288,COA!$A$2:$B$340,2,FALSE))</f>
        <v>F61</v>
      </c>
      <c r="C1288" s="149" t="str">
        <f t="shared" si="42"/>
        <v>0003-1002-0012</v>
      </c>
      <c r="D1288" s="134" t="s">
        <v>463</v>
      </c>
      <c r="E1288" s="134" t="s">
        <v>453</v>
      </c>
      <c r="F1288" s="134" t="s">
        <v>452</v>
      </c>
      <c r="G1288" s="134" t="s">
        <v>324</v>
      </c>
      <c r="H1288" s="134" t="s">
        <v>1023</v>
      </c>
      <c r="I1288" s="134" t="s">
        <v>3</v>
      </c>
      <c r="J1288" s="135">
        <v>66</v>
      </c>
      <c r="K1288" s="135">
        <v>54.7</v>
      </c>
      <c r="L1288" s="135">
        <v>13.27</v>
      </c>
      <c r="M1288" s="141" t="str">
        <f t="shared" si="41"/>
        <v>201702</v>
      </c>
    </row>
    <row r="1289" spans="1:13" x14ac:dyDescent="0.25">
      <c r="A1289" s="35" t="str">
        <f>VLOOKUP(B1289,ResCat!$A$2:$B$269,2,FALSE)</f>
        <v>PPOPMR</v>
      </c>
      <c r="B1289" s="68" t="str">
        <f>IF(ISNA(VLOOKUP(C1289,COA!$A$2:$B$340,2,FALSE)),"XXX",VLOOKUP(C1289,COA!$A$2:$B$340,2,FALSE))</f>
        <v>F61</v>
      </c>
      <c r="C1289" s="149" t="str">
        <f t="shared" si="42"/>
        <v>0003-1002-0012</v>
      </c>
      <c r="D1289" s="134" t="s">
        <v>463</v>
      </c>
      <c r="E1289" s="134" t="s">
        <v>453</v>
      </c>
      <c r="F1289" s="134" t="s">
        <v>452</v>
      </c>
      <c r="G1289" s="134" t="s">
        <v>324</v>
      </c>
      <c r="H1289" s="134" t="s">
        <v>1023</v>
      </c>
      <c r="I1289" s="134" t="s">
        <v>336</v>
      </c>
      <c r="J1289" s="135">
        <v>59.02</v>
      </c>
      <c r="K1289" s="135">
        <v>59.02</v>
      </c>
      <c r="L1289" s="135">
        <v>59.02</v>
      </c>
      <c r="M1289" s="141" t="str">
        <f t="shared" si="41"/>
        <v>201702</v>
      </c>
    </row>
    <row r="1290" spans="1:13" x14ac:dyDescent="0.25">
      <c r="A1290" s="35" t="str">
        <f>VLOOKUP(B1290,ResCat!$A$2:$B$269,2,FALSE)</f>
        <v>PPOPMR</v>
      </c>
      <c r="B1290" s="68" t="str">
        <f>IF(ISNA(VLOOKUP(C1290,COA!$A$2:$B$340,2,FALSE)),"XXX",VLOOKUP(C1290,COA!$A$2:$B$340,2,FALSE))</f>
        <v>F61</v>
      </c>
      <c r="C1290" s="149" t="str">
        <f t="shared" si="42"/>
        <v>0003-1002-0012</v>
      </c>
      <c r="D1290" s="134" t="s">
        <v>463</v>
      </c>
      <c r="E1290" s="134" t="s">
        <v>453</v>
      </c>
      <c r="F1290" s="134" t="s">
        <v>452</v>
      </c>
      <c r="G1290" s="134" t="s">
        <v>324</v>
      </c>
      <c r="H1290" s="134" t="s">
        <v>1023</v>
      </c>
      <c r="I1290" s="134" t="s">
        <v>2</v>
      </c>
      <c r="J1290" s="135">
        <v>143</v>
      </c>
      <c r="K1290" s="135">
        <v>143</v>
      </c>
      <c r="L1290" s="135">
        <v>50.76</v>
      </c>
      <c r="M1290" s="141" t="str">
        <f t="shared" si="41"/>
        <v>201702</v>
      </c>
    </row>
    <row r="1291" spans="1:13" x14ac:dyDescent="0.25">
      <c r="A1291" s="35" t="str">
        <f>VLOOKUP(B1291,ResCat!$A$2:$B$269,2,FALSE)</f>
        <v>PPOPMR</v>
      </c>
      <c r="B1291" s="68" t="str">
        <f>IF(ISNA(VLOOKUP(C1291,COA!$A$2:$B$340,2,FALSE)),"XXX",VLOOKUP(C1291,COA!$A$2:$B$340,2,FALSE))</f>
        <v>F61</v>
      </c>
      <c r="C1291" s="149" t="str">
        <f t="shared" si="42"/>
        <v>0003-1002-0012</v>
      </c>
      <c r="D1291" s="134" t="s">
        <v>463</v>
      </c>
      <c r="E1291" s="134" t="s">
        <v>453</v>
      </c>
      <c r="F1291" s="134" t="s">
        <v>452</v>
      </c>
      <c r="G1291" s="134" t="s">
        <v>324</v>
      </c>
      <c r="H1291" s="134" t="s">
        <v>1023</v>
      </c>
      <c r="I1291" s="134" t="s">
        <v>1</v>
      </c>
      <c r="J1291" s="135">
        <v>4036</v>
      </c>
      <c r="K1291" s="135">
        <v>2453.5</v>
      </c>
      <c r="L1291" s="135">
        <v>612.84999999999991</v>
      </c>
      <c r="M1291" s="141" t="str">
        <f t="shared" si="41"/>
        <v>201702</v>
      </c>
    </row>
    <row r="1292" spans="1:13" x14ac:dyDescent="0.25">
      <c r="A1292" s="35" t="str">
        <f>VLOOKUP(B1292,ResCat!$A$2:$B$269,2,FALSE)</f>
        <v>PPOPMR</v>
      </c>
      <c r="B1292" s="68" t="str">
        <f>IF(ISNA(VLOOKUP(C1292,COA!$A$2:$B$340,2,FALSE)),"XXX",VLOOKUP(C1292,COA!$A$2:$B$340,2,FALSE))</f>
        <v>F61</v>
      </c>
      <c r="C1292" s="149" t="str">
        <f t="shared" si="42"/>
        <v>0003-1002-0012</v>
      </c>
      <c r="D1292" s="134" t="s">
        <v>463</v>
      </c>
      <c r="E1292" s="134" t="s">
        <v>453</v>
      </c>
      <c r="F1292" s="134" t="s">
        <v>452</v>
      </c>
      <c r="G1292" s="134" t="s">
        <v>326</v>
      </c>
      <c r="H1292" s="134" t="s">
        <v>1023</v>
      </c>
      <c r="I1292" s="134" t="s">
        <v>3</v>
      </c>
      <c r="J1292" s="135">
        <v>30</v>
      </c>
      <c r="K1292" s="135">
        <v>2.71</v>
      </c>
      <c r="L1292" s="135">
        <v>2.71</v>
      </c>
      <c r="M1292" s="141" t="str">
        <f t="shared" si="41"/>
        <v>201703</v>
      </c>
    </row>
    <row r="1293" spans="1:13" x14ac:dyDescent="0.25">
      <c r="A1293" s="35" t="str">
        <f>VLOOKUP(B1293,ResCat!$A$2:$B$269,2,FALSE)</f>
        <v>PPOPMR</v>
      </c>
      <c r="B1293" s="68" t="str">
        <f>IF(ISNA(VLOOKUP(C1293,COA!$A$2:$B$340,2,FALSE)),"XXX",VLOOKUP(C1293,COA!$A$2:$B$340,2,FALSE))</f>
        <v>F61</v>
      </c>
      <c r="C1293" s="149" t="str">
        <f t="shared" si="42"/>
        <v>0003-1002-0012</v>
      </c>
      <c r="D1293" s="134" t="s">
        <v>463</v>
      </c>
      <c r="E1293" s="134" t="s">
        <v>453</v>
      </c>
      <c r="F1293" s="134" t="s">
        <v>452</v>
      </c>
      <c r="G1293" s="134" t="s">
        <v>326</v>
      </c>
      <c r="H1293" s="134" t="s">
        <v>1023</v>
      </c>
      <c r="I1293" s="134" t="s">
        <v>336</v>
      </c>
      <c r="J1293" s="135">
        <v>118.04</v>
      </c>
      <c r="K1293" s="135">
        <v>118.04</v>
      </c>
      <c r="L1293" s="135">
        <v>118.04</v>
      </c>
      <c r="M1293" s="141" t="str">
        <f t="shared" si="41"/>
        <v>201703</v>
      </c>
    </row>
    <row r="1294" spans="1:13" x14ac:dyDescent="0.25">
      <c r="A1294" s="35" t="str">
        <f>VLOOKUP(B1294,ResCat!$A$2:$B$269,2,FALSE)</f>
        <v>PPOPMR</v>
      </c>
      <c r="B1294" s="68" t="str">
        <f>IF(ISNA(VLOOKUP(C1294,COA!$A$2:$B$340,2,FALSE)),"XXX",VLOOKUP(C1294,COA!$A$2:$B$340,2,FALSE))</f>
        <v>F61</v>
      </c>
      <c r="C1294" s="149" t="str">
        <f t="shared" si="42"/>
        <v>0003-1002-0012</v>
      </c>
      <c r="D1294" s="134" t="s">
        <v>463</v>
      </c>
      <c r="E1294" s="134" t="s">
        <v>453</v>
      </c>
      <c r="F1294" s="134" t="s">
        <v>452</v>
      </c>
      <c r="G1294" s="134" t="s">
        <v>326</v>
      </c>
      <c r="H1294" s="134" t="s">
        <v>1023</v>
      </c>
      <c r="I1294" s="134" t="s">
        <v>2</v>
      </c>
      <c r="J1294" s="135">
        <v>405</v>
      </c>
      <c r="K1294" s="135">
        <v>37.56</v>
      </c>
      <c r="L1294" s="135">
        <v>37.56</v>
      </c>
      <c r="M1294" s="141" t="str">
        <f t="shared" si="41"/>
        <v>201703</v>
      </c>
    </row>
    <row r="1295" spans="1:13" x14ac:dyDescent="0.25">
      <c r="A1295" s="35" t="str">
        <f>VLOOKUP(B1295,ResCat!$A$2:$B$269,2,FALSE)</f>
        <v>PPOPMR</v>
      </c>
      <c r="B1295" s="68" t="str">
        <f>IF(ISNA(VLOOKUP(C1295,COA!$A$2:$B$340,2,FALSE)),"XXX",VLOOKUP(C1295,COA!$A$2:$B$340,2,FALSE))</f>
        <v>F61</v>
      </c>
      <c r="C1295" s="149" t="str">
        <f t="shared" si="42"/>
        <v>0003-1002-0012</v>
      </c>
      <c r="D1295" s="134" t="s">
        <v>463</v>
      </c>
      <c r="E1295" s="134" t="s">
        <v>453</v>
      </c>
      <c r="F1295" s="134" t="s">
        <v>452</v>
      </c>
      <c r="G1295" s="134" t="s">
        <v>326</v>
      </c>
      <c r="H1295" s="134" t="s">
        <v>1023</v>
      </c>
      <c r="I1295" s="134" t="s">
        <v>1</v>
      </c>
      <c r="J1295" s="135">
        <v>-5072.0800000000008</v>
      </c>
      <c r="K1295" s="135">
        <v>-364.59000000000003</v>
      </c>
      <c r="L1295" s="135">
        <v>-364.59000000000003</v>
      </c>
      <c r="M1295" s="141" t="str">
        <f t="shared" si="41"/>
        <v>201703</v>
      </c>
    </row>
    <row r="1296" spans="1:13" x14ac:dyDescent="0.25">
      <c r="A1296" s="35" t="str">
        <f>VLOOKUP(B1296,ResCat!$A$2:$B$269,2,FALSE)</f>
        <v>PPOPMR</v>
      </c>
      <c r="B1296" s="68" t="str">
        <f>IF(ISNA(VLOOKUP(C1296,COA!$A$2:$B$340,2,FALSE)),"XXX",VLOOKUP(C1296,COA!$A$2:$B$340,2,FALSE))</f>
        <v>F61</v>
      </c>
      <c r="C1296" s="149" t="str">
        <f t="shared" si="42"/>
        <v>0003-1002-0012</v>
      </c>
      <c r="D1296" s="134" t="s">
        <v>463</v>
      </c>
      <c r="E1296" s="134" t="s">
        <v>453</v>
      </c>
      <c r="F1296" s="134" t="s">
        <v>452</v>
      </c>
      <c r="G1296" s="134" t="s">
        <v>328</v>
      </c>
      <c r="H1296" s="134" t="s">
        <v>1023</v>
      </c>
      <c r="I1296" s="134" t="s">
        <v>3</v>
      </c>
      <c r="J1296" s="135">
        <v>772</v>
      </c>
      <c r="K1296" s="135">
        <v>193.23000000000002</v>
      </c>
      <c r="L1296" s="135">
        <v>193.23000000000002</v>
      </c>
      <c r="M1296" s="141" t="str">
        <f t="shared" si="41"/>
        <v>201704</v>
      </c>
    </row>
    <row r="1297" spans="1:13" x14ac:dyDescent="0.25">
      <c r="A1297" s="35" t="str">
        <f>VLOOKUP(B1297,ResCat!$A$2:$B$269,2,FALSE)</f>
        <v>PPOPMR</v>
      </c>
      <c r="B1297" s="68" t="str">
        <f>IF(ISNA(VLOOKUP(C1297,COA!$A$2:$B$340,2,FALSE)),"XXX",VLOOKUP(C1297,COA!$A$2:$B$340,2,FALSE))</f>
        <v>F61</v>
      </c>
      <c r="C1297" s="149" t="str">
        <f t="shared" si="42"/>
        <v>0003-1002-0012</v>
      </c>
      <c r="D1297" s="134" t="s">
        <v>463</v>
      </c>
      <c r="E1297" s="134" t="s">
        <v>453</v>
      </c>
      <c r="F1297" s="134" t="s">
        <v>452</v>
      </c>
      <c r="G1297" s="134" t="s">
        <v>328</v>
      </c>
      <c r="H1297" s="134" t="s">
        <v>1023</v>
      </c>
      <c r="I1297" s="134" t="s">
        <v>0</v>
      </c>
      <c r="J1297" s="135">
        <v>23871</v>
      </c>
      <c r="K1297" s="135">
        <v>1316</v>
      </c>
      <c r="L1297" s="135">
        <v>1316</v>
      </c>
      <c r="M1297" s="141" t="str">
        <f t="shared" si="41"/>
        <v>201704</v>
      </c>
    </row>
    <row r="1298" spans="1:13" x14ac:dyDescent="0.25">
      <c r="A1298" s="35" t="str">
        <f>VLOOKUP(B1298,ResCat!$A$2:$B$269,2,FALSE)</f>
        <v>PPOPMR</v>
      </c>
      <c r="B1298" s="68" t="str">
        <f>IF(ISNA(VLOOKUP(C1298,COA!$A$2:$B$340,2,FALSE)),"XXX",VLOOKUP(C1298,COA!$A$2:$B$340,2,FALSE))</f>
        <v>F61</v>
      </c>
      <c r="C1298" s="149" t="str">
        <f t="shared" si="42"/>
        <v>0003-1002-0012</v>
      </c>
      <c r="D1298" s="134" t="s">
        <v>463</v>
      </c>
      <c r="E1298" s="134" t="s">
        <v>453</v>
      </c>
      <c r="F1298" s="134" t="s">
        <v>452</v>
      </c>
      <c r="G1298" s="134" t="s">
        <v>328</v>
      </c>
      <c r="H1298" s="134" t="s">
        <v>1023</v>
      </c>
      <c r="I1298" s="134" t="s">
        <v>2</v>
      </c>
      <c r="J1298" s="135">
        <v>890</v>
      </c>
      <c r="K1298" s="135">
        <v>199.76999999999995</v>
      </c>
      <c r="L1298" s="135">
        <v>199.76999999999995</v>
      </c>
      <c r="M1298" s="141" t="str">
        <f t="shared" si="41"/>
        <v>201704</v>
      </c>
    </row>
    <row r="1299" spans="1:13" x14ac:dyDescent="0.25">
      <c r="A1299" s="35" t="str">
        <f>VLOOKUP(B1299,ResCat!$A$2:$B$269,2,FALSE)</f>
        <v>PPOPMR</v>
      </c>
      <c r="B1299" s="68" t="str">
        <f>IF(ISNA(VLOOKUP(C1299,COA!$A$2:$B$340,2,FALSE)),"XXX",VLOOKUP(C1299,COA!$A$2:$B$340,2,FALSE))</f>
        <v>F61</v>
      </c>
      <c r="C1299" s="149" t="str">
        <f t="shared" si="42"/>
        <v>0003-1002-0012</v>
      </c>
      <c r="D1299" s="134" t="s">
        <v>463</v>
      </c>
      <c r="E1299" s="134" t="s">
        <v>453</v>
      </c>
      <c r="F1299" s="134" t="s">
        <v>452</v>
      </c>
      <c r="G1299" s="134" t="s">
        <v>330</v>
      </c>
      <c r="H1299" s="134" t="s">
        <v>1023</v>
      </c>
      <c r="I1299" s="134" t="s">
        <v>3</v>
      </c>
      <c r="J1299" s="135">
        <v>3650</v>
      </c>
      <c r="K1299" s="135">
        <v>40.01</v>
      </c>
      <c r="L1299" s="135">
        <v>40.01</v>
      </c>
      <c r="M1299" s="141" t="str">
        <f t="shared" si="41"/>
        <v>201705</v>
      </c>
    </row>
    <row r="1300" spans="1:13" x14ac:dyDescent="0.25">
      <c r="A1300" s="35" t="str">
        <f>VLOOKUP(B1300,ResCat!$A$2:$B$269,2,FALSE)</f>
        <v>PPOPMR</v>
      </c>
      <c r="B1300" s="68" t="str">
        <f>IF(ISNA(VLOOKUP(C1300,COA!$A$2:$B$340,2,FALSE)),"XXX",VLOOKUP(C1300,COA!$A$2:$B$340,2,FALSE))</f>
        <v>F61</v>
      </c>
      <c r="C1300" s="149" t="str">
        <f t="shared" si="42"/>
        <v>0003-1002-0012</v>
      </c>
      <c r="D1300" s="134" t="s">
        <v>463</v>
      </c>
      <c r="E1300" s="134" t="s">
        <v>453</v>
      </c>
      <c r="F1300" s="134" t="s">
        <v>452</v>
      </c>
      <c r="G1300" s="134" t="s">
        <v>330</v>
      </c>
      <c r="H1300" s="134" t="s">
        <v>1023</v>
      </c>
      <c r="I1300" s="134" t="s">
        <v>0</v>
      </c>
      <c r="J1300" s="135">
        <v>18692.16</v>
      </c>
      <c r="K1300" s="135">
        <v>1316</v>
      </c>
      <c r="L1300" s="135">
        <v>1316</v>
      </c>
      <c r="M1300" s="141" t="str">
        <f t="shared" si="41"/>
        <v>201705</v>
      </c>
    </row>
    <row r="1301" spans="1:13" x14ac:dyDescent="0.25">
      <c r="A1301" s="35" t="str">
        <f>VLOOKUP(B1301,ResCat!$A$2:$B$269,2,FALSE)</f>
        <v>PPOPMR</v>
      </c>
      <c r="B1301" s="68" t="str">
        <f>IF(ISNA(VLOOKUP(C1301,COA!$A$2:$B$340,2,FALSE)),"XXX",VLOOKUP(C1301,COA!$A$2:$B$340,2,FALSE))</f>
        <v>F61</v>
      </c>
      <c r="C1301" s="149" t="str">
        <f t="shared" si="42"/>
        <v>0003-1002-0012</v>
      </c>
      <c r="D1301" s="134" t="s">
        <v>463</v>
      </c>
      <c r="E1301" s="134" t="s">
        <v>453</v>
      </c>
      <c r="F1301" s="134" t="s">
        <v>452</v>
      </c>
      <c r="G1301" s="134" t="s">
        <v>330</v>
      </c>
      <c r="H1301" s="134" t="s">
        <v>1023</v>
      </c>
      <c r="I1301" s="134" t="s">
        <v>336</v>
      </c>
      <c r="J1301" s="135">
        <v>59.02</v>
      </c>
      <c r="K1301" s="135">
        <v>59.02</v>
      </c>
      <c r="L1301" s="135">
        <v>59.02</v>
      </c>
      <c r="M1301" s="141" t="str">
        <f t="shared" si="41"/>
        <v>201705</v>
      </c>
    </row>
    <row r="1302" spans="1:13" x14ac:dyDescent="0.25">
      <c r="A1302" s="35" t="str">
        <f>VLOOKUP(B1302,ResCat!$A$2:$B$269,2,FALSE)</f>
        <v>PPOPMR</v>
      </c>
      <c r="B1302" s="68" t="str">
        <f>IF(ISNA(VLOOKUP(C1302,COA!$A$2:$B$340,2,FALSE)),"XXX",VLOOKUP(C1302,COA!$A$2:$B$340,2,FALSE))</f>
        <v>F61</v>
      </c>
      <c r="C1302" s="149" t="str">
        <f t="shared" si="42"/>
        <v>0003-1002-0012</v>
      </c>
      <c r="D1302" s="134" t="s">
        <v>463</v>
      </c>
      <c r="E1302" s="134" t="s">
        <v>453</v>
      </c>
      <c r="F1302" s="134" t="s">
        <v>452</v>
      </c>
      <c r="G1302" s="134" t="s">
        <v>330</v>
      </c>
      <c r="H1302" s="134" t="s">
        <v>1023</v>
      </c>
      <c r="I1302" s="134" t="s">
        <v>2</v>
      </c>
      <c r="J1302" s="135">
        <v>800.7</v>
      </c>
      <c r="K1302" s="135">
        <v>527.45000000000005</v>
      </c>
      <c r="L1302" s="135">
        <v>384.01</v>
      </c>
      <c r="M1302" s="141" t="str">
        <f t="shared" si="41"/>
        <v>201705</v>
      </c>
    </row>
    <row r="1303" spans="1:13" x14ac:dyDescent="0.25">
      <c r="A1303" s="35" t="str">
        <f>VLOOKUP(B1303,ResCat!$A$2:$B$269,2,FALSE)</f>
        <v>PPOPMR</v>
      </c>
      <c r="B1303" s="68" t="str">
        <f>IF(ISNA(VLOOKUP(C1303,COA!$A$2:$B$340,2,FALSE)),"XXX",VLOOKUP(C1303,COA!$A$2:$B$340,2,FALSE))</f>
        <v>F61</v>
      </c>
      <c r="C1303" s="149" t="str">
        <f t="shared" si="42"/>
        <v>0003-1002-0012</v>
      </c>
      <c r="D1303" s="134" t="s">
        <v>463</v>
      </c>
      <c r="E1303" s="134" t="s">
        <v>453</v>
      </c>
      <c r="F1303" s="134" t="s">
        <v>452</v>
      </c>
      <c r="G1303" s="134" t="s">
        <v>332</v>
      </c>
      <c r="H1303" s="134" t="s">
        <v>1023</v>
      </c>
      <c r="I1303" s="134" t="s">
        <v>3</v>
      </c>
      <c r="J1303" s="135">
        <v>397.76</v>
      </c>
      <c r="K1303" s="135">
        <v>23.11</v>
      </c>
      <c r="L1303" s="135">
        <v>23.11</v>
      </c>
      <c r="M1303" s="141" t="str">
        <f t="shared" si="41"/>
        <v>201706</v>
      </c>
    </row>
    <row r="1304" spans="1:13" x14ac:dyDescent="0.25">
      <c r="A1304" s="35" t="str">
        <f>VLOOKUP(B1304,ResCat!$A$2:$B$269,2,FALSE)</f>
        <v>PPOPMR</v>
      </c>
      <c r="B1304" s="68" t="str">
        <f>IF(ISNA(VLOOKUP(C1304,COA!$A$2:$B$340,2,FALSE)),"XXX",VLOOKUP(C1304,COA!$A$2:$B$340,2,FALSE))</f>
        <v>F61</v>
      </c>
      <c r="C1304" s="149" t="str">
        <f t="shared" si="42"/>
        <v>0003-1002-0012</v>
      </c>
      <c r="D1304" s="134" t="s">
        <v>463</v>
      </c>
      <c r="E1304" s="134" t="s">
        <v>453</v>
      </c>
      <c r="F1304" s="134" t="s">
        <v>452</v>
      </c>
      <c r="G1304" s="134" t="s">
        <v>332</v>
      </c>
      <c r="H1304" s="134" t="s">
        <v>1023</v>
      </c>
      <c r="I1304" s="134" t="s">
        <v>336</v>
      </c>
      <c r="J1304" s="135">
        <v>118.04</v>
      </c>
      <c r="K1304" s="135">
        <v>118.04</v>
      </c>
      <c r="L1304" s="135">
        <v>118.04</v>
      </c>
      <c r="M1304" s="141" t="str">
        <f t="shared" si="41"/>
        <v>201706</v>
      </c>
    </row>
    <row r="1305" spans="1:13" x14ac:dyDescent="0.25">
      <c r="A1305" s="35" t="str">
        <f>VLOOKUP(B1305,ResCat!$A$2:$B$269,2,FALSE)</f>
        <v>PPOPMR</v>
      </c>
      <c r="B1305" s="68" t="str">
        <f>IF(ISNA(VLOOKUP(C1305,COA!$A$2:$B$340,2,FALSE)),"XXX",VLOOKUP(C1305,COA!$A$2:$B$340,2,FALSE))</f>
        <v>F61</v>
      </c>
      <c r="C1305" s="149" t="str">
        <f t="shared" si="42"/>
        <v>0003-1002-0012</v>
      </c>
      <c r="D1305" s="134" t="s">
        <v>463</v>
      </c>
      <c r="E1305" s="134" t="s">
        <v>453</v>
      </c>
      <c r="F1305" s="134" t="s">
        <v>452</v>
      </c>
      <c r="G1305" s="134" t="s">
        <v>332</v>
      </c>
      <c r="H1305" s="134" t="s">
        <v>1023</v>
      </c>
      <c r="I1305" s="134" t="s">
        <v>2</v>
      </c>
      <c r="J1305" s="135">
        <v>1269.22</v>
      </c>
      <c r="K1305" s="135">
        <v>539.91</v>
      </c>
      <c r="L1305" s="135">
        <v>343.77999999999992</v>
      </c>
      <c r="M1305" s="141" t="str">
        <f t="shared" si="41"/>
        <v>201706</v>
      </c>
    </row>
    <row r="1306" spans="1:13" x14ac:dyDescent="0.25">
      <c r="A1306" s="35" t="str">
        <f>VLOOKUP(B1306,ResCat!$A$2:$B$269,2,FALSE)</f>
        <v>PPOPMR</v>
      </c>
      <c r="B1306" s="68" t="str">
        <f>IF(ISNA(VLOOKUP(C1306,COA!$A$2:$B$340,2,FALSE)),"XXX",VLOOKUP(C1306,COA!$A$2:$B$340,2,FALSE))</f>
        <v>F61</v>
      </c>
      <c r="C1306" s="149" t="str">
        <f t="shared" si="42"/>
        <v>0003-1002-0012</v>
      </c>
      <c r="D1306" s="134" t="s">
        <v>463</v>
      </c>
      <c r="E1306" s="134" t="s">
        <v>453</v>
      </c>
      <c r="F1306" s="134" t="s">
        <v>452</v>
      </c>
      <c r="G1306" s="134" t="s">
        <v>335</v>
      </c>
      <c r="H1306" s="134" t="s">
        <v>1023</v>
      </c>
      <c r="I1306" s="134" t="s">
        <v>0</v>
      </c>
      <c r="J1306" s="135">
        <v>0</v>
      </c>
      <c r="K1306" s="135">
        <v>220940.47999999998</v>
      </c>
      <c r="L1306" s="135">
        <v>220940.47999999998</v>
      </c>
      <c r="M1306" s="141" t="str">
        <f t="shared" si="41"/>
        <v>201707</v>
      </c>
    </row>
    <row r="1307" spans="1:13" x14ac:dyDescent="0.25">
      <c r="A1307" s="35" t="str">
        <f>VLOOKUP(B1307,ResCat!$A$2:$B$269,2,FALSE)</f>
        <v>PPOPMR</v>
      </c>
      <c r="B1307" s="68" t="str">
        <f>IF(ISNA(VLOOKUP(C1307,COA!$A$2:$B$340,2,FALSE)),"XXX",VLOOKUP(C1307,COA!$A$2:$B$340,2,FALSE))</f>
        <v>F61</v>
      </c>
      <c r="C1307" s="149" t="str">
        <f t="shared" si="42"/>
        <v>0003-1002-0012</v>
      </c>
      <c r="D1307" s="134" t="s">
        <v>463</v>
      </c>
      <c r="E1307" s="134" t="s">
        <v>453</v>
      </c>
      <c r="F1307" s="134" t="s">
        <v>452</v>
      </c>
      <c r="G1307" s="134" t="s">
        <v>335</v>
      </c>
      <c r="H1307" s="134" t="s">
        <v>1023</v>
      </c>
      <c r="I1307" s="134" t="s">
        <v>336</v>
      </c>
      <c r="J1307" s="135">
        <v>59.02</v>
      </c>
      <c r="K1307" s="135">
        <v>59.02</v>
      </c>
      <c r="L1307" s="135">
        <v>59.02</v>
      </c>
      <c r="M1307" s="141" t="str">
        <f t="shared" si="41"/>
        <v>201707</v>
      </c>
    </row>
    <row r="1308" spans="1:13" x14ac:dyDescent="0.25">
      <c r="A1308" s="35" t="str">
        <f>VLOOKUP(B1308,ResCat!$A$2:$B$269,2,FALSE)</f>
        <v>PPOPMR</v>
      </c>
      <c r="B1308" s="68" t="str">
        <f>IF(ISNA(VLOOKUP(C1308,COA!$A$2:$B$340,2,FALSE)),"XXX",VLOOKUP(C1308,COA!$A$2:$B$340,2,FALSE))</f>
        <v>F61</v>
      </c>
      <c r="C1308" s="149" t="str">
        <f t="shared" si="42"/>
        <v>0003-1002-0012</v>
      </c>
      <c r="D1308" s="134" t="s">
        <v>463</v>
      </c>
      <c r="E1308" s="134" t="s">
        <v>453</v>
      </c>
      <c r="F1308" s="134" t="s">
        <v>452</v>
      </c>
      <c r="G1308" s="134" t="s">
        <v>335</v>
      </c>
      <c r="H1308" s="134" t="s">
        <v>1023</v>
      </c>
      <c r="I1308" s="134" t="s">
        <v>2</v>
      </c>
      <c r="J1308" s="135">
        <v>1876</v>
      </c>
      <c r="K1308" s="135">
        <v>620.6</v>
      </c>
      <c r="L1308" s="135">
        <v>410.23</v>
      </c>
      <c r="M1308" s="141" t="str">
        <f t="shared" si="41"/>
        <v>201707</v>
      </c>
    </row>
    <row r="1309" spans="1:13" x14ac:dyDescent="0.25">
      <c r="A1309" s="35" t="str">
        <f>VLOOKUP(B1309,ResCat!$A$2:$B$269,2,FALSE)</f>
        <v>PPOPMR</v>
      </c>
      <c r="B1309" s="68" t="str">
        <f>IF(ISNA(VLOOKUP(C1309,COA!$A$2:$B$340,2,FALSE)),"XXX",VLOOKUP(C1309,COA!$A$2:$B$340,2,FALSE))</f>
        <v>F61</v>
      </c>
      <c r="C1309" s="149" t="str">
        <f t="shared" si="42"/>
        <v>0003-1002-0012</v>
      </c>
      <c r="D1309" s="134" t="s">
        <v>463</v>
      </c>
      <c r="E1309" s="134" t="s">
        <v>453</v>
      </c>
      <c r="F1309" s="134" t="s">
        <v>452</v>
      </c>
      <c r="G1309" s="134" t="s">
        <v>335</v>
      </c>
      <c r="H1309" s="134" t="s">
        <v>1023</v>
      </c>
      <c r="I1309" s="134" t="s">
        <v>1</v>
      </c>
      <c r="J1309" s="135">
        <v>4400</v>
      </c>
      <c r="K1309" s="135">
        <v>-1970.88</v>
      </c>
      <c r="L1309" s="135">
        <v>272.86000000000013</v>
      </c>
      <c r="M1309" s="141" t="str">
        <f t="shared" si="41"/>
        <v>201707</v>
      </c>
    </row>
    <row r="1310" spans="1:13" x14ac:dyDescent="0.25">
      <c r="A1310" s="35" t="str">
        <f>VLOOKUP(B1310,ResCat!$A$2:$B$269,2,FALSE)</f>
        <v>PPOPMR</v>
      </c>
      <c r="B1310" s="68" t="str">
        <f>IF(ISNA(VLOOKUP(C1310,COA!$A$2:$B$340,2,FALSE)),"XXX",VLOOKUP(C1310,COA!$A$2:$B$340,2,FALSE))</f>
        <v>F61</v>
      </c>
      <c r="C1310" s="149" t="str">
        <f t="shared" si="42"/>
        <v>0003-1002-0012</v>
      </c>
      <c r="D1310" s="134" t="s">
        <v>463</v>
      </c>
      <c r="E1310" s="134" t="s">
        <v>453</v>
      </c>
      <c r="F1310" s="134" t="s">
        <v>452</v>
      </c>
      <c r="G1310" s="134" t="s">
        <v>4</v>
      </c>
      <c r="H1310" s="134" t="s">
        <v>1023</v>
      </c>
      <c r="I1310" s="134" t="s">
        <v>3</v>
      </c>
      <c r="J1310" s="135">
        <v>12</v>
      </c>
      <c r="K1310" s="135">
        <v>28</v>
      </c>
      <c r="L1310" s="135">
        <v>28</v>
      </c>
      <c r="M1310" s="141" t="str">
        <f t="shared" si="41"/>
        <v>201708</v>
      </c>
    </row>
    <row r="1311" spans="1:13" x14ac:dyDescent="0.25">
      <c r="A1311" s="35" t="str">
        <f>VLOOKUP(B1311,ResCat!$A$2:$B$269,2,FALSE)</f>
        <v>PPOPMR</v>
      </c>
      <c r="B1311" s="68" t="str">
        <f>IF(ISNA(VLOOKUP(C1311,COA!$A$2:$B$340,2,FALSE)),"XXX",VLOOKUP(C1311,COA!$A$2:$B$340,2,FALSE))</f>
        <v>F61</v>
      </c>
      <c r="C1311" s="149" t="str">
        <f t="shared" si="42"/>
        <v>0003-1002-0012</v>
      </c>
      <c r="D1311" s="134" t="s">
        <v>463</v>
      </c>
      <c r="E1311" s="134" t="s">
        <v>453</v>
      </c>
      <c r="F1311" s="134" t="s">
        <v>452</v>
      </c>
      <c r="G1311" s="134" t="s">
        <v>4</v>
      </c>
      <c r="H1311" s="134" t="s">
        <v>1023</v>
      </c>
      <c r="I1311" s="134" t="s">
        <v>336</v>
      </c>
      <c r="J1311" s="135">
        <v>59.02</v>
      </c>
      <c r="K1311" s="135">
        <v>59.02</v>
      </c>
      <c r="L1311" s="135">
        <v>59.02</v>
      </c>
      <c r="M1311" s="141" t="str">
        <f t="shared" si="41"/>
        <v>201708</v>
      </c>
    </row>
    <row r="1312" spans="1:13" x14ac:dyDescent="0.25">
      <c r="A1312" s="35" t="str">
        <f>VLOOKUP(B1312,ResCat!$A$2:$B$269,2,FALSE)</f>
        <v>PPOPMR</v>
      </c>
      <c r="B1312" s="68" t="str">
        <f>IF(ISNA(VLOOKUP(C1312,COA!$A$2:$B$340,2,FALSE)),"XXX",VLOOKUP(C1312,COA!$A$2:$B$340,2,FALSE))</f>
        <v>F61</v>
      </c>
      <c r="C1312" s="149" t="str">
        <f t="shared" si="42"/>
        <v>0003-1002-0012</v>
      </c>
      <c r="D1312" s="134" t="s">
        <v>463</v>
      </c>
      <c r="E1312" s="134" t="s">
        <v>453</v>
      </c>
      <c r="F1312" s="134" t="s">
        <v>452</v>
      </c>
      <c r="G1312" s="134" t="s">
        <v>4</v>
      </c>
      <c r="H1312" s="134" t="s">
        <v>1023</v>
      </c>
      <c r="I1312" s="134" t="s">
        <v>2</v>
      </c>
      <c r="J1312" s="135">
        <v>3694.81</v>
      </c>
      <c r="K1312" s="135">
        <v>1035.99</v>
      </c>
      <c r="L1312" s="135">
        <v>774.41000000000008</v>
      </c>
      <c r="M1312" s="141" t="str">
        <f t="shared" si="41"/>
        <v>201708</v>
      </c>
    </row>
    <row r="1313" spans="1:13" x14ac:dyDescent="0.25">
      <c r="A1313" s="35" t="str">
        <f>VLOOKUP(B1313,ResCat!$A$2:$B$269,2,FALSE)</f>
        <v>PPOPMR</v>
      </c>
      <c r="B1313" s="68" t="str">
        <f>IF(ISNA(VLOOKUP(C1313,COA!$A$2:$B$340,2,FALSE)),"XXX",VLOOKUP(C1313,COA!$A$2:$B$340,2,FALSE))</f>
        <v>F61</v>
      </c>
      <c r="C1313" s="149" t="str">
        <f t="shared" si="42"/>
        <v>0003-1002-0012</v>
      </c>
      <c r="D1313" s="134" t="s">
        <v>463</v>
      </c>
      <c r="E1313" s="134" t="s">
        <v>453</v>
      </c>
      <c r="F1313" s="134" t="s">
        <v>452</v>
      </c>
      <c r="G1313" s="134" t="s">
        <v>4</v>
      </c>
      <c r="H1313" s="134" t="s">
        <v>1023</v>
      </c>
      <c r="I1313" s="134" t="s">
        <v>1</v>
      </c>
      <c r="J1313" s="135">
        <v>-1350.67</v>
      </c>
      <c r="K1313" s="135">
        <v>-393.12000000000012</v>
      </c>
      <c r="L1313" s="135">
        <v>-164.88999999999996</v>
      </c>
      <c r="M1313" s="141" t="str">
        <f t="shared" si="41"/>
        <v>201708</v>
      </c>
    </row>
    <row r="1314" spans="1:13" x14ac:dyDescent="0.25">
      <c r="A1314" s="35" t="str">
        <f>VLOOKUP(B1314,ResCat!$A$2:$B$269,2,FALSE)</f>
        <v>PPOPMR</v>
      </c>
      <c r="B1314" s="68" t="str">
        <f>IF(ISNA(VLOOKUP(C1314,COA!$A$2:$B$340,2,FALSE)),"XXX",VLOOKUP(C1314,COA!$A$2:$B$340,2,FALSE))</f>
        <v>F61</v>
      </c>
      <c r="C1314" s="149" t="str">
        <f t="shared" si="42"/>
        <v>0003-1002-0012</v>
      </c>
      <c r="D1314" s="134" t="s">
        <v>463</v>
      </c>
      <c r="E1314" s="134" t="s">
        <v>453</v>
      </c>
      <c r="F1314" s="134" t="s">
        <v>452</v>
      </c>
      <c r="G1314" s="134" t="s">
        <v>511</v>
      </c>
      <c r="H1314" s="134" t="s">
        <v>1023</v>
      </c>
      <c r="I1314" s="134" t="s">
        <v>3</v>
      </c>
      <c r="J1314" s="135">
        <v>2448.71</v>
      </c>
      <c r="K1314" s="135">
        <v>420.44000000000005</v>
      </c>
      <c r="L1314" s="135">
        <v>287.07</v>
      </c>
      <c r="M1314" s="141" t="str">
        <f t="shared" si="41"/>
        <v>201709</v>
      </c>
    </row>
    <row r="1315" spans="1:13" x14ac:dyDescent="0.25">
      <c r="A1315" s="35" t="str">
        <f>VLOOKUP(B1315,ResCat!$A$2:$B$269,2,FALSE)</f>
        <v>PPOPMR</v>
      </c>
      <c r="B1315" s="68" t="str">
        <f>IF(ISNA(VLOOKUP(C1315,COA!$A$2:$B$340,2,FALSE)),"XXX",VLOOKUP(C1315,COA!$A$2:$B$340,2,FALSE))</f>
        <v>F61</v>
      </c>
      <c r="C1315" s="149" t="str">
        <f t="shared" si="42"/>
        <v>0003-1002-0012</v>
      </c>
      <c r="D1315" s="134" t="s">
        <v>463</v>
      </c>
      <c r="E1315" s="134" t="s">
        <v>453</v>
      </c>
      <c r="F1315" s="134" t="s">
        <v>452</v>
      </c>
      <c r="G1315" s="134" t="s">
        <v>511</v>
      </c>
      <c r="H1315" s="134" t="s">
        <v>1023</v>
      </c>
      <c r="I1315" s="134" t="s">
        <v>336</v>
      </c>
      <c r="J1315" s="135">
        <v>59.02</v>
      </c>
      <c r="K1315" s="135">
        <v>59.02</v>
      </c>
      <c r="L1315" s="135">
        <v>59.02</v>
      </c>
      <c r="M1315" s="141" t="str">
        <f t="shared" si="41"/>
        <v>201709</v>
      </c>
    </row>
    <row r="1316" spans="1:13" x14ac:dyDescent="0.25">
      <c r="A1316" s="35" t="str">
        <f>VLOOKUP(B1316,ResCat!$A$2:$B$269,2,FALSE)</f>
        <v>PPOPMR</v>
      </c>
      <c r="B1316" s="68" t="str">
        <f>IF(ISNA(VLOOKUP(C1316,COA!$A$2:$B$340,2,FALSE)),"XXX",VLOOKUP(C1316,COA!$A$2:$B$340,2,FALSE))</f>
        <v>F61</v>
      </c>
      <c r="C1316" s="149" t="str">
        <f t="shared" si="42"/>
        <v>0003-1002-0012</v>
      </c>
      <c r="D1316" s="134" t="s">
        <v>463</v>
      </c>
      <c r="E1316" s="134" t="s">
        <v>453</v>
      </c>
      <c r="F1316" s="134" t="s">
        <v>452</v>
      </c>
      <c r="G1316" s="134" t="s">
        <v>511</v>
      </c>
      <c r="H1316" s="134" t="s">
        <v>1023</v>
      </c>
      <c r="I1316" s="134" t="s">
        <v>2</v>
      </c>
      <c r="J1316" s="135">
        <v>14019.41</v>
      </c>
      <c r="K1316" s="135">
        <v>628.09</v>
      </c>
      <c r="L1316" s="135">
        <v>517.27</v>
      </c>
      <c r="M1316" s="141" t="str">
        <f t="shared" si="41"/>
        <v>201709</v>
      </c>
    </row>
    <row r="1317" spans="1:13" x14ac:dyDescent="0.25">
      <c r="A1317" s="35" t="str">
        <f>VLOOKUP(B1317,ResCat!$A$2:$B$269,2,FALSE)</f>
        <v>PPOPMR</v>
      </c>
      <c r="B1317" s="68" t="str">
        <f>IF(ISNA(VLOOKUP(C1317,COA!$A$2:$B$340,2,FALSE)),"XXX",VLOOKUP(C1317,COA!$A$2:$B$340,2,FALSE))</f>
        <v>F61</v>
      </c>
      <c r="C1317" s="149" t="str">
        <f t="shared" si="42"/>
        <v>0003-1002-0012</v>
      </c>
      <c r="D1317" s="134" t="s">
        <v>463</v>
      </c>
      <c r="E1317" s="134" t="s">
        <v>453</v>
      </c>
      <c r="F1317" s="134" t="s">
        <v>452</v>
      </c>
      <c r="G1317" s="134" t="s">
        <v>511</v>
      </c>
      <c r="H1317" s="134" t="s">
        <v>1023</v>
      </c>
      <c r="I1317" s="134" t="s">
        <v>1</v>
      </c>
      <c r="J1317" s="135">
        <v>2500.79</v>
      </c>
      <c r="K1317" s="135">
        <v>500.15999999999997</v>
      </c>
      <c r="L1317" s="135">
        <v>500.15999999999997</v>
      </c>
      <c r="M1317" s="141" t="str">
        <f t="shared" si="41"/>
        <v>201709</v>
      </c>
    </row>
    <row r="1318" spans="1:13" x14ac:dyDescent="0.25">
      <c r="A1318" s="35" t="str">
        <f>VLOOKUP(B1318,ResCat!$A$2:$B$269,2,FALSE)</f>
        <v>PPOPMR</v>
      </c>
      <c r="B1318" s="68" t="str">
        <f>IF(ISNA(VLOOKUP(C1318,COA!$A$2:$B$340,2,FALSE)),"XXX",VLOOKUP(C1318,COA!$A$2:$B$340,2,FALSE))</f>
        <v>F61</v>
      </c>
      <c r="C1318" s="149" t="str">
        <f t="shared" si="42"/>
        <v>0003-1002-0012</v>
      </c>
      <c r="D1318" s="134" t="s">
        <v>463</v>
      </c>
      <c r="E1318" s="134" t="s">
        <v>453</v>
      </c>
      <c r="F1318" s="134" t="s">
        <v>452</v>
      </c>
      <c r="G1318" s="134" t="s">
        <v>969</v>
      </c>
      <c r="H1318" s="134" t="s">
        <v>1023</v>
      </c>
      <c r="I1318" s="134" t="s">
        <v>3</v>
      </c>
      <c r="J1318" s="135">
        <v>2357.56</v>
      </c>
      <c r="K1318" s="135">
        <v>159.54</v>
      </c>
      <c r="L1318" s="135">
        <v>156.38999999999999</v>
      </c>
      <c r="M1318" s="141" t="str">
        <f t="shared" si="41"/>
        <v>201710</v>
      </c>
    </row>
    <row r="1319" spans="1:13" x14ac:dyDescent="0.25">
      <c r="A1319" s="35" t="str">
        <f>VLOOKUP(B1319,ResCat!$A$2:$B$269,2,FALSE)</f>
        <v>PPOPMR</v>
      </c>
      <c r="B1319" s="68" t="str">
        <f>IF(ISNA(VLOOKUP(C1319,COA!$A$2:$B$340,2,FALSE)),"XXX",VLOOKUP(C1319,COA!$A$2:$B$340,2,FALSE))</f>
        <v>F61</v>
      </c>
      <c r="C1319" s="149" t="str">
        <f t="shared" si="42"/>
        <v>0003-1002-0012</v>
      </c>
      <c r="D1319" s="134" t="s">
        <v>463</v>
      </c>
      <c r="E1319" s="134" t="s">
        <v>453</v>
      </c>
      <c r="F1319" s="134" t="s">
        <v>452</v>
      </c>
      <c r="G1319" s="134" t="s">
        <v>969</v>
      </c>
      <c r="H1319" s="134" t="s">
        <v>1023</v>
      </c>
      <c r="I1319" s="134" t="s">
        <v>0</v>
      </c>
      <c r="J1319" s="135">
        <v>10461.379999999999</v>
      </c>
      <c r="K1319" s="135">
        <v>7490.3499999999931</v>
      </c>
      <c r="L1319" s="135">
        <v>7490.35</v>
      </c>
      <c r="M1319" s="141" t="str">
        <f t="shared" si="41"/>
        <v>201710</v>
      </c>
    </row>
    <row r="1320" spans="1:13" x14ac:dyDescent="0.25">
      <c r="A1320" s="35" t="str">
        <f>VLOOKUP(B1320,ResCat!$A$2:$B$269,2,FALSE)</f>
        <v>PPOPMR</v>
      </c>
      <c r="B1320" s="68" t="str">
        <f>IF(ISNA(VLOOKUP(C1320,COA!$A$2:$B$340,2,FALSE)),"XXX",VLOOKUP(C1320,COA!$A$2:$B$340,2,FALSE))</f>
        <v>F61</v>
      </c>
      <c r="C1320" s="149" t="str">
        <f t="shared" si="42"/>
        <v>0003-1002-0012</v>
      </c>
      <c r="D1320" s="134" t="s">
        <v>463</v>
      </c>
      <c r="E1320" s="134" t="s">
        <v>453</v>
      </c>
      <c r="F1320" s="134" t="s">
        <v>452</v>
      </c>
      <c r="G1320" s="134" t="s">
        <v>969</v>
      </c>
      <c r="H1320" s="134" t="s">
        <v>1023</v>
      </c>
      <c r="I1320" s="134" t="s">
        <v>2</v>
      </c>
      <c r="J1320" s="135">
        <v>9354.5500000000011</v>
      </c>
      <c r="K1320" s="135">
        <v>2917.6600000000003</v>
      </c>
      <c r="L1320" s="135">
        <v>2622.2200000000003</v>
      </c>
      <c r="M1320" s="141" t="str">
        <f t="shared" si="41"/>
        <v>201710</v>
      </c>
    </row>
    <row r="1321" spans="1:13" x14ac:dyDescent="0.25">
      <c r="A1321" s="35" t="str">
        <f>VLOOKUP(B1321,ResCat!$A$2:$B$269,2,FALSE)</f>
        <v>PPOPMR</v>
      </c>
      <c r="B1321" s="68" t="str">
        <f>IF(ISNA(VLOOKUP(C1321,COA!$A$2:$B$340,2,FALSE)),"XXX",VLOOKUP(C1321,COA!$A$2:$B$340,2,FALSE))</f>
        <v>F61</v>
      </c>
      <c r="C1321" s="149" t="str">
        <f t="shared" si="42"/>
        <v>0003-1002-0012</v>
      </c>
      <c r="D1321" s="134" t="s">
        <v>463</v>
      </c>
      <c r="E1321" s="134" t="s">
        <v>453</v>
      </c>
      <c r="F1321" s="134" t="s">
        <v>452</v>
      </c>
      <c r="G1321" s="134" t="s">
        <v>969</v>
      </c>
      <c r="H1321" s="134" t="s">
        <v>1023</v>
      </c>
      <c r="I1321" s="134" t="s">
        <v>1</v>
      </c>
      <c r="J1321" s="135">
        <v>1291.6000000000004</v>
      </c>
      <c r="K1321" s="135">
        <v>301.24000000000018</v>
      </c>
      <c r="L1321" s="135">
        <v>2802.09</v>
      </c>
      <c r="M1321" s="141" t="str">
        <f t="shared" si="41"/>
        <v>201710</v>
      </c>
    </row>
    <row r="1322" spans="1:13" x14ac:dyDescent="0.25">
      <c r="A1322" s="35" t="str">
        <f>VLOOKUP(B1322,ResCat!$A$2:$B$269,2,FALSE)</f>
        <v>PPOPMR</v>
      </c>
      <c r="B1322" s="68" t="str">
        <f>IF(ISNA(VLOOKUP(C1322,COA!$A$2:$B$340,2,FALSE)),"XXX",VLOOKUP(C1322,COA!$A$2:$B$340,2,FALSE))</f>
        <v>F61</v>
      </c>
      <c r="C1322" s="149" t="str">
        <f t="shared" si="42"/>
        <v>0003-1002-0012</v>
      </c>
      <c r="D1322" s="134" t="s">
        <v>463</v>
      </c>
      <c r="E1322" s="134" t="s">
        <v>453</v>
      </c>
      <c r="F1322" s="134" t="s">
        <v>452</v>
      </c>
      <c r="G1322" s="134" t="s">
        <v>961</v>
      </c>
      <c r="H1322" s="134" t="s">
        <v>1023</v>
      </c>
      <c r="I1322" s="134" t="s">
        <v>3</v>
      </c>
      <c r="J1322" s="135">
        <v>10387.989999999998</v>
      </c>
      <c r="K1322" s="135">
        <v>1255.1799999999996</v>
      </c>
      <c r="L1322" s="135">
        <v>895.35</v>
      </c>
      <c r="M1322" s="141" t="str">
        <f t="shared" si="41"/>
        <v>201711</v>
      </c>
    </row>
    <row r="1323" spans="1:13" x14ac:dyDescent="0.25">
      <c r="A1323" s="35" t="str">
        <f>VLOOKUP(B1323,ResCat!$A$2:$B$269,2,FALSE)</f>
        <v>PPOPMR</v>
      </c>
      <c r="B1323" s="68" t="str">
        <f>IF(ISNA(VLOOKUP(C1323,COA!$A$2:$B$340,2,FALSE)),"XXX",VLOOKUP(C1323,COA!$A$2:$B$340,2,FALSE))</f>
        <v>F61</v>
      </c>
      <c r="C1323" s="149" t="str">
        <f t="shared" si="42"/>
        <v>0003-1002-0012</v>
      </c>
      <c r="D1323" s="134" t="s">
        <v>463</v>
      </c>
      <c r="E1323" s="134" t="s">
        <v>453</v>
      </c>
      <c r="F1323" s="134" t="s">
        <v>452</v>
      </c>
      <c r="G1323" s="134" t="s">
        <v>961</v>
      </c>
      <c r="H1323" s="134" t="s">
        <v>1023</v>
      </c>
      <c r="I1323" s="134" t="s">
        <v>0</v>
      </c>
      <c r="J1323" s="135">
        <v>269.47000000000003</v>
      </c>
      <c r="K1323" s="135">
        <v>24.17</v>
      </c>
      <c r="L1323" s="135">
        <v>24.17</v>
      </c>
      <c r="M1323" s="141" t="str">
        <f t="shared" si="41"/>
        <v>201711</v>
      </c>
    </row>
    <row r="1324" spans="1:13" x14ac:dyDescent="0.25">
      <c r="A1324" s="35" t="str">
        <f>VLOOKUP(B1324,ResCat!$A$2:$B$269,2,FALSE)</f>
        <v>PPOPMR</v>
      </c>
      <c r="B1324" s="68" t="str">
        <f>IF(ISNA(VLOOKUP(C1324,COA!$A$2:$B$340,2,FALSE)),"XXX",VLOOKUP(C1324,COA!$A$2:$B$340,2,FALSE))</f>
        <v>F61</v>
      </c>
      <c r="C1324" s="149" t="str">
        <f t="shared" si="42"/>
        <v>0003-1002-0012</v>
      </c>
      <c r="D1324" s="134" t="s">
        <v>463</v>
      </c>
      <c r="E1324" s="134" t="s">
        <v>453</v>
      </c>
      <c r="F1324" s="134" t="s">
        <v>452</v>
      </c>
      <c r="G1324" s="134" t="s">
        <v>961</v>
      </c>
      <c r="H1324" s="134" t="s">
        <v>1023</v>
      </c>
      <c r="I1324" s="134" t="s">
        <v>336</v>
      </c>
      <c r="J1324" s="135">
        <v>59.02</v>
      </c>
      <c r="K1324" s="135">
        <v>59.02</v>
      </c>
      <c r="L1324" s="135">
        <v>59.02</v>
      </c>
      <c r="M1324" s="141" t="str">
        <f t="shared" si="41"/>
        <v>201711</v>
      </c>
    </row>
    <row r="1325" spans="1:13" x14ac:dyDescent="0.25">
      <c r="A1325" s="35" t="str">
        <f>VLOOKUP(B1325,ResCat!$A$2:$B$269,2,FALSE)</f>
        <v>PPOPMR</v>
      </c>
      <c r="B1325" s="68" t="str">
        <f>IF(ISNA(VLOOKUP(C1325,COA!$A$2:$B$340,2,FALSE)),"XXX",VLOOKUP(C1325,COA!$A$2:$B$340,2,FALSE))</f>
        <v>F61</v>
      </c>
      <c r="C1325" s="149" t="str">
        <f t="shared" si="42"/>
        <v>0003-1002-0012</v>
      </c>
      <c r="D1325" s="134" t="s">
        <v>463</v>
      </c>
      <c r="E1325" s="134" t="s">
        <v>453</v>
      </c>
      <c r="F1325" s="134" t="s">
        <v>452</v>
      </c>
      <c r="G1325" s="134" t="s">
        <v>961</v>
      </c>
      <c r="H1325" s="134" t="s">
        <v>1023</v>
      </c>
      <c r="I1325" s="134" t="s">
        <v>2</v>
      </c>
      <c r="J1325" s="135">
        <v>58158.150000000016</v>
      </c>
      <c r="K1325" s="135">
        <v>7849.050000000002</v>
      </c>
      <c r="L1325" s="135">
        <v>7004.9400000000005</v>
      </c>
      <c r="M1325" s="141" t="str">
        <f t="shared" si="41"/>
        <v>201711</v>
      </c>
    </row>
    <row r="1326" spans="1:13" x14ac:dyDescent="0.25">
      <c r="A1326" s="35" t="str">
        <f>VLOOKUP(B1326,ResCat!$A$2:$B$269,2,FALSE)</f>
        <v>PPOPMR</v>
      </c>
      <c r="B1326" s="68" t="str">
        <f>IF(ISNA(VLOOKUP(C1326,COA!$A$2:$B$340,2,FALSE)),"XXX",VLOOKUP(C1326,COA!$A$2:$B$340,2,FALSE))</f>
        <v>F61</v>
      </c>
      <c r="C1326" s="149" t="str">
        <f t="shared" si="42"/>
        <v>0003-1002-0012</v>
      </c>
      <c r="D1326" s="134" t="s">
        <v>463</v>
      </c>
      <c r="E1326" s="134" t="s">
        <v>453</v>
      </c>
      <c r="F1326" s="134" t="s">
        <v>452</v>
      </c>
      <c r="G1326" s="134" t="s">
        <v>961</v>
      </c>
      <c r="H1326" s="134" t="s">
        <v>1023</v>
      </c>
      <c r="I1326" s="134" t="s">
        <v>1</v>
      </c>
      <c r="J1326" s="135">
        <v>71788.78</v>
      </c>
      <c r="K1326" s="135">
        <v>32284.920000000006</v>
      </c>
      <c r="L1326" s="135">
        <v>21639.890000000003</v>
      </c>
      <c r="M1326" s="141" t="str">
        <f t="shared" si="41"/>
        <v>201711</v>
      </c>
    </row>
    <row r="1327" spans="1:13" x14ac:dyDescent="0.25">
      <c r="A1327" s="35" t="str">
        <f>VLOOKUP(B1327,ResCat!$A$2:$B$269,2,FALSE)</f>
        <v>PPOPMR</v>
      </c>
      <c r="B1327" s="68" t="str">
        <f>IF(ISNA(VLOOKUP(C1327,COA!$A$2:$B$340,2,FALSE)),"XXX",VLOOKUP(C1327,COA!$A$2:$B$340,2,FALSE))</f>
        <v>F61</v>
      </c>
      <c r="C1327" s="149" t="str">
        <f t="shared" si="42"/>
        <v>0003-1002-0012</v>
      </c>
      <c r="D1327" s="134" t="s">
        <v>463</v>
      </c>
      <c r="E1327" s="134" t="s">
        <v>453</v>
      </c>
      <c r="F1327" s="134" t="s">
        <v>452</v>
      </c>
      <c r="G1327" s="134" t="s">
        <v>970</v>
      </c>
      <c r="H1327" s="134" t="s">
        <v>1023</v>
      </c>
      <c r="I1327" s="134" t="s">
        <v>3</v>
      </c>
      <c r="J1327" s="135">
        <v>53095.94999999999</v>
      </c>
      <c r="K1327" s="135">
        <v>9837.409999999998</v>
      </c>
      <c r="L1327" s="135">
        <v>8203.7500000000018</v>
      </c>
      <c r="M1327" s="141" t="str">
        <f t="shared" si="41"/>
        <v>201712</v>
      </c>
    </row>
    <row r="1328" spans="1:13" x14ac:dyDescent="0.25">
      <c r="A1328" s="35" t="str">
        <f>VLOOKUP(B1328,ResCat!$A$2:$B$269,2,FALSE)</f>
        <v>PPOPMR</v>
      </c>
      <c r="B1328" s="68" t="str">
        <f>IF(ISNA(VLOOKUP(C1328,COA!$A$2:$B$340,2,FALSE)),"XXX",VLOOKUP(C1328,COA!$A$2:$B$340,2,FALSE))</f>
        <v>F61</v>
      </c>
      <c r="C1328" s="149" t="str">
        <f t="shared" si="42"/>
        <v>0003-1002-0012</v>
      </c>
      <c r="D1328" s="134" t="s">
        <v>463</v>
      </c>
      <c r="E1328" s="134" t="s">
        <v>453</v>
      </c>
      <c r="F1328" s="134" t="s">
        <v>452</v>
      </c>
      <c r="G1328" s="134" t="s">
        <v>970</v>
      </c>
      <c r="H1328" s="134" t="s">
        <v>1023</v>
      </c>
      <c r="I1328" s="134" t="s">
        <v>0</v>
      </c>
      <c r="J1328" s="135">
        <v>107801.74</v>
      </c>
      <c r="K1328" s="135">
        <v>1729.26</v>
      </c>
      <c r="L1328" s="135">
        <v>1729.26</v>
      </c>
      <c r="M1328" s="141" t="str">
        <f t="shared" si="41"/>
        <v>201712</v>
      </c>
    </row>
    <row r="1329" spans="1:13" x14ac:dyDescent="0.25">
      <c r="A1329" s="35" t="str">
        <f>VLOOKUP(B1329,ResCat!$A$2:$B$269,2,FALSE)</f>
        <v>PPOPMR</v>
      </c>
      <c r="B1329" s="68" t="str">
        <f>IF(ISNA(VLOOKUP(C1329,COA!$A$2:$B$340,2,FALSE)),"XXX",VLOOKUP(C1329,COA!$A$2:$B$340,2,FALSE))</f>
        <v>F61</v>
      </c>
      <c r="C1329" s="149" t="str">
        <f t="shared" si="42"/>
        <v>0003-1002-0012</v>
      </c>
      <c r="D1329" s="134" t="s">
        <v>463</v>
      </c>
      <c r="E1329" s="134" t="s">
        <v>453</v>
      </c>
      <c r="F1329" s="134" t="s">
        <v>452</v>
      </c>
      <c r="G1329" s="134" t="s">
        <v>970</v>
      </c>
      <c r="H1329" s="134" t="s">
        <v>1023</v>
      </c>
      <c r="I1329" s="134" t="s">
        <v>336</v>
      </c>
      <c r="J1329" s="135">
        <v>306.73</v>
      </c>
      <c r="K1329" s="135">
        <v>28.2</v>
      </c>
      <c r="L1329" s="135">
        <v>17.759999999999998</v>
      </c>
      <c r="M1329" s="141" t="str">
        <f t="shared" si="41"/>
        <v>201712</v>
      </c>
    </row>
    <row r="1330" spans="1:13" x14ac:dyDescent="0.25">
      <c r="A1330" s="35" t="str">
        <f>VLOOKUP(B1330,ResCat!$A$2:$B$269,2,FALSE)</f>
        <v>PPOPMR</v>
      </c>
      <c r="B1330" s="68" t="str">
        <f>IF(ISNA(VLOOKUP(C1330,COA!$A$2:$B$340,2,FALSE)),"XXX",VLOOKUP(C1330,COA!$A$2:$B$340,2,FALSE))</f>
        <v>F61</v>
      </c>
      <c r="C1330" s="149" t="str">
        <f t="shared" si="42"/>
        <v>0003-1002-0012</v>
      </c>
      <c r="D1330" s="134" t="s">
        <v>463</v>
      </c>
      <c r="E1330" s="134" t="s">
        <v>453</v>
      </c>
      <c r="F1330" s="134" t="s">
        <v>452</v>
      </c>
      <c r="G1330" s="134" t="s">
        <v>970</v>
      </c>
      <c r="H1330" s="134" t="s">
        <v>1023</v>
      </c>
      <c r="I1330" s="134" t="s">
        <v>2</v>
      </c>
      <c r="J1330" s="135">
        <v>145852.25000000012</v>
      </c>
      <c r="K1330" s="135">
        <v>47154.209999999934</v>
      </c>
      <c r="L1330" s="135">
        <v>36961.900000000045</v>
      </c>
      <c r="M1330" s="141" t="str">
        <f t="shared" si="41"/>
        <v>201712</v>
      </c>
    </row>
    <row r="1331" spans="1:13" x14ac:dyDescent="0.25">
      <c r="A1331" s="35" t="str">
        <f>VLOOKUP(B1331,ResCat!$A$2:$B$269,2,FALSE)</f>
        <v>PPOPMR</v>
      </c>
      <c r="B1331" s="68" t="str">
        <f>IF(ISNA(VLOOKUP(C1331,COA!$A$2:$B$340,2,FALSE)),"XXX",VLOOKUP(C1331,COA!$A$2:$B$340,2,FALSE))</f>
        <v>F61</v>
      </c>
      <c r="C1331" s="149" t="str">
        <f t="shared" si="42"/>
        <v>0003-1002-0012</v>
      </c>
      <c r="D1331" s="134" t="s">
        <v>463</v>
      </c>
      <c r="E1331" s="134" t="s">
        <v>453</v>
      </c>
      <c r="F1331" s="134" t="s">
        <v>452</v>
      </c>
      <c r="G1331" s="134" t="s">
        <v>970</v>
      </c>
      <c r="H1331" s="134" t="s">
        <v>1023</v>
      </c>
      <c r="I1331" s="134" t="s">
        <v>343</v>
      </c>
      <c r="J1331" s="135">
        <v>58086.679999999978</v>
      </c>
      <c r="K1331" s="135">
        <v>23605.020000000004</v>
      </c>
      <c r="L1331" s="135">
        <v>22307.710000000017</v>
      </c>
      <c r="M1331" s="141" t="str">
        <f t="shared" si="41"/>
        <v>201712</v>
      </c>
    </row>
    <row r="1332" spans="1:13" x14ac:dyDescent="0.25">
      <c r="A1332" s="35" t="str">
        <f>VLOOKUP(B1332,ResCat!$A$2:$B$269,2,FALSE)</f>
        <v>PPOPMR</v>
      </c>
      <c r="B1332" s="68" t="str">
        <f>IF(ISNA(VLOOKUP(C1332,COA!$A$2:$B$340,2,FALSE)),"XXX",VLOOKUP(C1332,COA!$A$2:$B$340,2,FALSE))</f>
        <v>F61</v>
      </c>
      <c r="C1332" s="149" t="str">
        <f t="shared" si="42"/>
        <v>0003-1002-0012</v>
      </c>
      <c r="D1332" s="134" t="s">
        <v>463</v>
      </c>
      <c r="E1332" s="134" t="s">
        <v>453</v>
      </c>
      <c r="F1332" s="134" t="s">
        <v>452</v>
      </c>
      <c r="G1332" s="134" t="s">
        <v>970</v>
      </c>
      <c r="H1332" s="134" t="s">
        <v>1023</v>
      </c>
      <c r="I1332" s="134" t="s">
        <v>1</v>
      </c>
      <c r="J1332" s="135">
        <v>532138.93999999994</v>
      </c>
      <c r="K1332" s="135">
        <v>231350.12999999995</v>
      </c>
      <c r="L1332" s="135">
        <v>226708.69999999995</v>
      </c>
      <c r="M1332" s="141" t="str">
        <f t="shared" si="41"/>
        <v>201712</v>
      </c>
    </row>
    <row r="1333" spans="1:13" x14ac:dyDescent="0.25">
      <c r="A1333" s="35" t="str">
        <f>VLOOKUP(B1333,ResCat!$A$2:$B$269,2,FALSE)</f>
        <v>PPOPMR</v>
      </c>
      <c r="B1333" s="68" t="str">
        <f>IF(ISNA(VLOOKUP(C1333,COA!$A$2:$B$340,2,FALSE)),"XXX",VLOOKUP(C1333,COA!$A$2:$B$340,2,FALSE))</f>
        <v>F61</v>
      </c>
      <c r="C1333" s="149" t="str">
        <f t="shared" si="42"/>
        <v>0003-1002-0012</v>
      </c>
      <c r="D1333" s="134" t="s">
        <v>463</v>
      </c>
      <c r="E1333" s="134" t="s">
        <v>453</v>
      </c>
      <c r="F1333" s="134" t="s">
        <v>452</v>
      </c>
      <c r="G1333" s="134" t="s">
        <v>1023</v>
      </c>
      <c r="H1333" s="134" t="s">
        <v>1023</v>
      </c>
      <c r="I1333" s="134" t="s">
        <v>3</v>
      </c>
      <c r="J1333" s="135">
        <v>33053.060000000012</v>
      </c>
      <c r="K1333" s="135">
        <v>17504.169999999995</v>
      </c>
      <c r="L1333" s="135">
        <v>12302.899999999996</v>
      </c>
      <c r="M1333" s="141" t="str">
        <f t="shared" si="41"/>
        <v>201801</v>
      </c>
    </row>
    <row r="1334" spans="1:13" x14ac:dyDescent="0.25">
      <c r="A1334" s="35" t="str">
        <f>VLOOKUP(B1334,ResCat!$A$2:$B$269,2,FALSE)</f>
        <v>PPOPMR</v>
      </c>
      <c r="B1334" s="68" t="str">
        <f>IF(ISNA(VLOOKUP(C1334,COA!$A$2:$B$340,2,FALSE)),"XXX",VLOOKUP(C1334,COA!$A$2:$B$340,2,FALSE))</f>
        <v>F61</v>
      </c>
      <c r="C1334" s="149" t="str">
        <f t="shared" si="42"/>
        <v>0003-1002-0012</v>
      </c>
      <c r="D1334" s="134" t="s">
        <v>463</v>
      </c>
      <c r="E1334" s="134" t="s">
        <v>453</v>
      </c>
      <c r="F1334" s="134" t="s">
        <v>452</v>
      </c>
      <c r="G1334" s="134" t="s">
        <v>1023</v>
      </c>
      <c r="H1334" s="134" t="s">
        <v>1023</v>
      </c>
      <c r="I1334" s="134" t="s">
        <v>0</v>
      </c>
      <c r="J1334" s="135">
        <v>286.66999999999996</v>
      </c>
      <c r="K1334" s="135">
        <v>28.13</v>
      </c>
      <c r="L1334" s="135">
        <v>28.13</v>
      </c>
      <c r="M1334" s="141" t="str">
        <f t="shared" si="41"/>
        <v>201801</v>
      </c>
    </row>
    <row r="1335" spans="1:13" x14ac:dyDescent="0.25">
      <c r="A1335" s="35" t="str">
        <f>VLOOKUP(B1335,ResCat!$A$2:$B$269,2,FALSE)</f>
        <v>PPOPMR</v>
      </c>
      <c r="B1335" s="68" t="str">
        <f>IF(ISNA(VLOOKUP(C1335,COA!$A$2:$B$340,2,FALSE)),"XXX",VLOOKUP(C1335,COA!$A$2:$B$340,2,FALSE))</f>
        <v>F61</v>
      </c>
      <c r="C1335" s="149" t="str">
        <f t="shared" si="42"/>
        <v>0003-1002-0012</v>
      </c>
      <c r="D1335" s="134" t="s">
        <v>463</v>
      </c>
      <c r="E1335" s="134" t="s">
        <v>453</v>
      </c>
      <c r="F1335" s="134" t="s">
        <v>452</v>
      </c>
      <c r="G1335" s="134" t="s">
        <v>1023</v>
      </c>
      <c r="H1335" s="134" t="s">
        <v>1023</v>
      </c>
      <c r="I1335" s="134" t="s">
        <v>336</v>
      </c>
      <c r="J1335" s="135">
        <v>2318.1600000000003</v>
      </c>
      <c r="K1335" s="135">
        <v>1191.3600000000001</v>
      </c>
      <c r="L1335" s="135">
        <v>1131.3600000000001</v>
      </c>
      <c r="M1335" s="141" t="str">
        <f t="shared" si="41"/>
        <v>201801</v>
      </c>
    </row>
    <row r="1336" spans="1:13" x14ac:dyDescent="0.25">
      <c r="A1336" s="35" t="str">
        <f>VLOOKUP(B1336,ResCat!$A$2:$B$269,2,FALSE)</f>
        <v>PPOPMR</v>
      </c>
      <c r="B1336" s="68" t="str">
        <f>IF(ISNA(VLOOKUP(C1336,COA!$A$2:$B$340,2,FALSE)),"XXX",VLOOKUP(C1336,COA!$A$2:$B$340,2,FALSE))</f>
        <v>F61</v>
      </c>
      <c r="C1336" s="149" t="str">
        <f t="shared" si="42"/>
        <v>0003-1002-0012</v>
      </c>
      <c r="D1336" s="134" t="s">
        <v>463</v>
      </c>
      <c r="E1336" s="134" t="s">
        <v>453</v>
      </c>
      <c r="F1336" s="134" t="s">
        <v>452</v>
      </c>
      <c r="G1336" s="134" t="s">
        <v>1023</v>
      </c>
      <c r="H1336" s="134" t="s">
        <v>1023</v>
      </c>
      <c r="I1336" s="134" t="s">
        <v>2</v>
      </c>
      <c r="J1336" s="135">
        <v>102976.79000000007</v>
      </c>
      <c r="K1336" s="135">
        <v>63808.549999999996</v>
      </c>
      <c r="L1336" s="135">
        <v>44147.939999999995</v>
      </c>
      <c r="M1336" s="141" t="str">
        <f t="shared" si="41"/>
        <v>201801</v>
      </c>
    </row>
    <row r="1337" spans="1:13" x14ac:dyDescent="0.25">
      <c r="A1337" s="35" t="str">
        <f>VLOOKUP(B1337,ResCat!$A$2:$B$269,2,FALSE)</f>
        <v>PPOPMR</v>
      </c>
      <c r="B1337" s="68" t="str">
        <f>IF(ISNA(VLOOKUP(C1337,COA!$A$2:$B$340,2,FALSE)),"XXX",VLOOKUP(C1337,COA!$A$2:$B$340,2,FALSE))</f>
        <v>F61</v>
      </c>
      <c r="C1337" s="149" t="str">
        <f t="shared" si="42"/>
        <v>0003-1002-0012</v>
      </c>
      <c r="D1337" s="134" t="s">
        <v>463</v>
      </c>
      <c r="E1337" s="134" t="s">
        <v>453</v>
      </c>
      <c r="F1337" s="134" t="s">
        <v>452</v>
      </c>
      <c r="G1337" s="134" t="s">
        <v>1023</v>
      </c>
      <c r="H1337" s="134" t="s">
        <v>1023</v>
      </c>
      <c r="I1337" s="134" t="s">
        <v>343</v>
      </c>
      <c r="J1337" s="135">
        <v>235318.08000000007</v>
      </c>
      <c r="K1337" s="135">
        <v>105700.30999999987</v>
      </c>
      <c r="L1337" s="135">
        <v>88176.53999999995</v>
      </c>
      <c r="M1337" s="141" t="str">
        <f t="shared" si="41"/>
        <v>201801</v>
      </c>
    </row>
    <row r="1338" spans="1:13" x14ac:dyDescent="0.25">
      <c r="A1338" s="35" t="str">
        <f>VLOOKUP(B1338,ResCat!$A$2:$B$269,2,FALSE)</f>
        <v>PPOPMR</v>
      </c>
      <c r="B1338" s="68" t="str">
        <f>IF(ISNA(VLOOKUP(C1338,COA!$A$2:$B$340,2,FALSE)),"XXX",VLOOKUP(C1338,COA!$A$2:$B$340,2,FALSE))</f>
        <v>F61</v>
      </c>
      <c r="C1338" s="149" t="str">
        <f t="shared" si="42"/>
        <v>0003-1002-0012</v>
      </c>
      <c r="D1338" s="134" t="s">
        <v>463</v>
      </c>
      <c r="E1338" s="134" t="s">
        <v>453</v>
      </c>
      <c r="F1338" s="134" t="s">
        <v>452</v>
      </c>
      <c r="G1338" s="134" t="s">
        <v>1023</v>
      </c>
      <c r="H1338" s="134" t="s">
        <v>1023</v>
      </c>
      <c r="I1338" s="134" t="s">
        <v>1</v>
      </c>
      <c r="J1338" s="135">
        <v>145276.53999999998</v>
      </c>
      <c r="K1338" s="135">
        <v>67096.879999999976</v>
      </c>
      <c r="L1338" s="135">
        <v>55367.829999999994</v>
      </c>
      <c r="M1338" s="141" t="str">
        <f t="shared" si="41"/>
        <v>201801</v>
      </c>
    </row>
    <row r="1339" spans="1:13" x14ac:dyDescent="0.25">
      <c r="A1339" s="35" t="str">
        <f>VLOOKUP(B1339,ResCat!$A$2:$B$269,2,FALSE)</f>
        <v>PPOPMR</v>
      </c>
      <c r="B1339" s="68" t="str">
        <f>IF(ISNA(VLOOKUP(C1339,COA!$A$2:$B$340,2,FALSE)),"XXX",VLOOKUP(C1339,COA!$A$2:$B$340,2,FALSE))</f>
        <v>N61</v>
      </c>
      <c r="C1339" s="149" t="str">
        <f t="shared" si="42"/>
        <v>0003-1003-0012</v>
      </c>
      <c r="D1339" s="134" t="s">
        <v>463</v>
      </c>
      <c r="E1339" s="134" t="s">
        <v>448</v>
      </c>
      <c r="F1339" s="134" t="s">
        <v>452</v>
      </c>
      <c r="G1339" s="134" t="s">
        <v>1029</v>
      </c>
      <c r="H1339" s="134" t="s">
        <v>1023</v>
      </c>
      <c r="I1339" s="134" t="s">
        <v>3</v>
      </c>
      <c r="J1339" s="135">
        <v>5610</v>
      </c>
      <c r="K1339" s="135">
        <v>234.43</v>
      </c>
      <c r="L1339" s="135">
        <v>234.43</v>
      </c>
      <c r="M1339" s="141" t="str">
        <f t="shared" si="41"/>
        <v>201601</v>
      </c>
    </row>
    <row r="1340" spans="1:13" x14ac:dyDescent="0.25">
      <c r="A1340" s="35" t="str">
        <f>VLOOKUP(B1340,ResCat!$A$2:$B$269,2,FALSE)</f>
        <v>PPOPMR</v>
      </c>
      <c r="B1340" s="68" t="str">
        <f>IF(ISNA(VLOOKUP(C1340,COA!$A$2:$B$340,2,FALSE)),"XXX",VLOOKUP(C1340,COA!$A$2:$B$340,2,FALSE))</f>
        <v>N61</v>
      </c>
      <c r="C1340" s="149" t="str">
        <f t="shared" si="42"/>
        <v>0003-1003-0012</v>
      </c>
      <c r="D1340" s="134" t="s">
        <v>463</v>
      </c>
      <c r="E1340" s="134" t="s">
        <v>448</v>
      </c>
      <c r="F1340" s="134" t="s">
        <v>452</v>
      </c>
      <c r="G1340" s="134" t="s">
        <v>1029</v>
      </c>
      <c r="H1340" s="134" t="s">
        <v>1023</v>
      </c>
      <c r="I1340" s="134" t="s">
        <v>2</v>
      </c>
      <c r="J1340" s="135">
        <v>0</v>
      </c>
      <c r="K1340" s="135">
        <v>-94.37</v>
      </c>
      <c r="L1340" s="135">
        <v>-94.36999999999999</v>
      </c>
      <c r="M1340" s="141" t="str">
        <f t="shared" si="41"/>
        <v>201601</v>
      </c>
    </row>
    <row r="1341" spans="1:13" x14ac:dyDescent="0.25">
      <c r="A1341" s="35" t="str">
        <f>VLOOKUP(B1341,ResCat!$A$2:$B$269,2,FALSE)</f>
        <v>PPOPMR</v>
      </c>
      <c r="B1341" s="68" t="str">
        <f>IF(ISNA(VLOOKUP(C1341,COA!$A$2:$B$340,2,FALSE)),"XXX",VLOOKUP(C1341,COA!$A$2:$B$340,2,FALSE))</f>
        <v>N61</v>
      </c>
      <c r="C1341" s="149" t="str">
        <f t="shared" si="42"/>
        <v>0003-1003-0012</v>
      </c>
      <c r="D1341" s="134" t="s">
        <v>463</v>
      </c>
      <c r="E1341" s="134" t="s">
        <v>448</v>
      </c>
      <c r="F1341" s="134" t="s">
        <v>452</v>
      </c>
      <c r="G1341" s="134" t="s">
        <v>350</v>
      </c>
      <c r="H1341" s="134" t="s">
        <v>1023</v>
      </c>
      <c r="I1341" s="134" t="s">
        <v>0</v>
      </c>
      <c r="J1341" s="135">
        <v>5.9685589803848416E-13</v>
      </c>
      <c r="K1341" s="135">
        <v>-3998.56</v>
      </c>
      <c r="L1341" s="135">
        <v>-3998.5599999999995</v>
      </c>
      <c r="M1341" s="141" t="str">
        <f t="shared" si="41"/>
        <v>201601</v>
      </c>
    </row>
    <row r="1342" spans="1:13" x14ac:dyDescent="0.25">
      <c r="A1342" s="35" t="str">
        <f>VLOOKUP(B1342,ResCat!$A$2:$B$269,2,FALSE)</f>
        <v>PPOPMR</v>
      </c>
      <c r="B1342" s="68" t="str">
        <f>IF(ISNA(VLOOKUP(C1342,COA!$A$2:$B$340,2,FALSE)),"XXX",VLOOKUP(C1342,COA!$A$2:$B$340,2,FALSE))</f>
        <v>N61</v>
      </c>
      <c r="C1342" s="149" t="str">
        <f t="shared" si="42"/>
        <v>0003-1003-0012</v>
      </c>
      <c r="D1342" s="134" t="s">
        <v>463</v>
      </c>
      <c r="E1342" s="134" t="s">
        <v>448</v>
      </c>
      <c r="F1342" s="134" t="s">
        <v>452</v>
      </c>
      <c r="G1342" s="134" t="s">
        <v>359</v>
      </c>
      <c r="H1342" s="134" t="s">
        <v>1023</v>
      </c>
      <c r="I1342" s="134" t="s">
        <v>2</v>
      </c>
      <c r="J1342" s="135">
        <v>0</v>
      </c>
      <c r="K1342" s="135">
        <v>-157.73999999999998</v>
      </c>
      <c r="L1342" s="135">
        <v>-157.73999999999998</v>
      </c>
      <c r="M1342" s="141" t="str">
        <f t="shared" si="41"/>
        <v>201601</v>
      </c>
    </row>
    <row r="1343" spans="1:13" x14ac:dyDescent="0.25">
      <c r="A1343" s="35" t="str">
        <f>VLOOKUP(B1343,ResCat!$A$2:$B$269,2,FALSE)</f>
        <v>PPOPMR</v>
      </c>
      <c r="B1343" s="68" t="str">
        <f>IF(ISNA(VLOOKUP(C1343,COA!$A$2:$B$340,2,FALSE)),"XXX",VLOOKUP(C1343,COA!$A$2:$B$340,2,FALSE))</f>
        <v>N61</v>
      </c>
      <c r="C1343" s="149" t="str">
        <f t="shared" si="42"/>
        <v>0003-1003-0012</v>
      </c>
      <c r="D1343" s="134" t="s">
        <v>463</v>
      </c>
      <c r="E1343" s="134" t="s">
        <v>448</v>
      </c>
      <c r="F1343" s="134" t="s">
        <v>452</v>
      </c>
      <c r="G1343" s="134" t="s">
        <v>359</v>
      </c>
      <c r="H1343" s="134" t="s">
        <v>1023</v>
      </c>
      <c r="I1343" s="134" t="s">
        <v>1</v>
      </c>
      <c r="J1343" s="135">
        <v>0</v>
      </c>
      <c r="K1343" s="135">
        <v>-350</v>
      </c>
      <c r="L1343" s="135">
        <v>-245</v>
      </c>
      <c r="M1343" s="141" t="str">
        <f t="shared" si="41"/>
        <v>201601</v>
      </c>
    </row>
    <row r="1344" spans="1:13" x14ac:dyDescent="0.25">
      <c r="A1344" s="35" t="str">
        <f>VLOOKUP(B1344,ResCat!$A$2:$B$269,2,FALSE)</f>
        <v>PPOPMR</v>
      </c>
      <c r="B1344" s="68" t="str">
        <f>IF(ISNA(VLOOKUP(C1344,COA!$A$2:$B$340,2,FALSE)),"XXX",VLOOKUP(C1344,COA!$A$2:$B$340,2,FALSE))</f>
        <v>N61</v>
      </c>
      <c r="C1344" s="149" t="str">
        <f t="shared" si="42"/>
        <v>0003-1003-0012</v>
      </c>
      <c r="D1344" s="134" t="s">
        <v>463</v>
      </c>
      <c r="E1344" s="134" t="s">
        <v>448</v>
      </c>
      <c r="F1344" s="134" t="s">
        <v>452</v>
      </c>
      <c r="G1344" s="134" t="s">
        <v>337</v>
      </c>
      <c r="H1344" s="134" t="s">
        <v>1023</v>
      </c>
      <c r="I1344" s="134" t="s">
        <v>3</v>
      </c>
      <c r="J1344" s="135">
        <v>-3986.76</v>
      </c>
      <c r="K1344" s="135">
        <v>-633.8599999999999</v>
      </c>
      <c r="L1344" s="135">
        <v>-570.95000000000005</v>
      </c>
      <c r="M1344" s="141" t="str">
        <f t="shared" si="41"/>
        <v>201601</v>
      </c>
    </row>
    <row r="1345" spans="1:13" x14ac:dyDescent="0.25">
      <c r="A1345" s="35" t="str">
        <f>VLOOKUP(B1345,ResCat!$A$2:$B$269,2,FALSE)</f>
        <v>PPOPMR</v>
      </c>
      <c r="B1345" s="68" t="str">
        <f>IF(ISNA(VLOOKUP(C1345,COA!$A$2:$B$340,2,FALSE)),"XXX",VLOOKUP(C1345,COA!$A$2:$B$340,2,FALSE))</f>
        <v>N61</v>
      </c>
      <c r="C1345" s="149" t="str">
        <f t="shared" si="42"/>
        <v>0003-1003-0012</v>
      </c>
      <c r="D1345" s="134" t="s">
        <v>463</v>
      </c>
      <c r="E1345" s="134" t="s">
        <v>448</v>
      </c>
      <c r="F1345" s="134" t="s">
        <v>452</v>
      </c>
      <c r="G1345" s="134" t="s">
        <v>337</v>
      </c>
      <c r="H1345" s="134" t="s">
        <v>1023</v>
      </c>
      <c r="I1345" s="134" t="s">
        <v>0</v>
      </c>
      <c r="J1345" s="135">
        <v>2.4868995751603507E-13</v>
      </c>
      <c r="K1345" s="135">
        <v>-888.19999999999982</v>
      </c>
      <c r="L1345" s="135">
        <v>-888.19999999999993</v>
      </c>
      <c r="M1345" s="141" t="str">
        <f t="shared" si="41"/>
        <v>201601</v>
      </c>
    </row>
    <row r="1346" spans="1:13" x14ac:dyDescent="0.25">
      <c r="A1346" s="35" t="str">
        <f>VLOOKUP(B1346,ResCat!$A$2:$B$269,2,FALSE)</f>
        <v>PPOPMR</v>
      </c>
      <c r="B1346" s="68" t="str">
        <f>IF(ISNA(VLOOKUP(C1346,COA!$A$2:$B$340,2,FALSE)),"XXX",VLOOKUP(C1346,COA!$A$2:$B$340,2,FALSE))</f>
        <v>N61</v>
      </c>
      <c r="C1346" s="149" t="str">
        <f t="shared" si="42"/>
        <v>0003-1003-0012</v>
      </c>
      <c r="D1346" s="134" t="s">
        <v>463</v>
      </c>
      <c r="E1346" s="134" t="s">
        <v>448</v>
      </c>
      <c r="F1346" s="134" t="s">
        <v>452</v>
      </c>
      <c r="G1346" s="134" t="s">
        <v>337</v>
      </c>
      <c r="H1346" s="134" t="s">
        <v>1023</v>
      </c>
      <c r="I1346" s="134" t="s">
        <v>2</v>
      </c>
      <c r="J1346" s="135">
        <v>582</v>
      </c>
      <c r="K1346" s="135">
        <v>-812.12000000000012</v>
      </c>
      <c r="L1346" s="135">
        <v>-861.48</v>
      </c>
      <c r="M1346" s="141" t="str">
        <f t="shared" si="41"/>
        <v>201601</v>
      </c>
    </row>
    <row r="1347" spans="1:13" x14ac:dyDescent="0.25">
      <c r="A1347" s="35" t="str">
        <f>VLOOKUP(B1347,ResCat!$A$2:$B$269,2,FALSE)</f>
        <v>PPOPMR</v>
      </c>
      <c r="B1347" s="68" t="str">
        <f>IF(ISNA(VLOOKUP(C1347,COA!$A$2:$B$340,2,FALSE)),"XXX",VLOOKUP(C1347,COA!$A$2:$B$340,2,FALSE))</f>
        <v>N61</v>
      </c>
      <c r="C1347" s="149" t="str">
        <f t="shared" si="42"/>
        <v>0003-1003-0012</v>
      </c>
      <c r="D1347" s="134" t="s">
        <v>463</v>
      </c>
      <c r="E1347" s="134" t="s">
        <v>448</v>
      </c>
      <c r="F1347" s="134" t="s">
        <v>452</v>
      </c>
      <c r="G1347" s="134" t="s">
        <v>352</v>
      </c>
      <c r="H1347" s="134" t="s">
        <v>1023</v>
      </c>
      <c r="I1347" s="134" t="s">
        <v>2</v>
      </c>
      <c r="J1347" s="135">
        <v>1513</v>
      </c>
      <c r="K1347" s="135">
        <v>1217.52</v>
      </c>
      <c r="L1347" s="135">
        <v>982.5</v>
      </c>
      <c r="M1347" s="141" t="str">
        <f t="shared" si="41"/>
        <v>201602</v>
      </c>
    </row>
    <row r="1348" spans="1:13" x14ac:dyDescent="0.25">
      <c r="A1348" s="35" t="str">
        <f>VLOOKUP(B1348,ResCat!$A$2:$B$269,2,FALSE)</f>
        <v>PPOPMR</v>
      </c>
      <c r="B1348" s="68" t="str">
        <f>IF(ISNA(VLOOKUP(C1348,COA!$A$2:$B$340,2,FALSE)),"XXX",VLOOKUP(C1348,COA!$A$2:$B$340,2,FALSE))</f>
        <v>N61</v>
      </c>
      <c r="C1348" s="149" t="str">
        <f t="shared" si="42"/>
        <v>0003-1003-0012</v>
      </c>
      <c r="D1348" s="134" t="s">
        <v>463</v>
      </c>
      <c r="E1348" s="134" t="s">
        <v>448</v>
      </c>
      <c r="F1348" s="134" t="s">
        <v>452</v>
      </c>
      <c r="G1348" s="134" t="s">
        <v>352</v>
      </c>
      <c r="H1348" s="134" t="s">
        <v>1023</v>
      </c>
      <c r="I1348" s="134" t="s">
        <v>1</v>
      </c>
      <c r="J1348" s="135">
        <v>206.5</v>
      </c>
      <c r="K1348" s="135">
        <v>0</v>
      </c>
      <c r="L1348" s="135">
        <v>0</v>
      </c>
      <c r="M1348" s="141" t="str">
        <f t="shared" ref="M1348:M1411" si="43">IF(G1348&lt;$M$1,$M$1,G1348)</f>
        <v>201602</v>
      </c>
    </row>
    <row r="1349" spans="1:13" x14ac:dyDescent="0.25">
      <c r="A1349" s="35" t="str">
        <f>VLOOKUP(B1349,ResCat!$A$2:$B$269,2,FALSE)</f>
        <v>PPOPMR</v>
      </c>
      <c r="B1349" s="68" t="str">
        <f>IF(ISNA(VLOOKUP(C1349,COA!$A$2:$B$340,2,FALSE)),"XXX",VLOOKUP(C1349,COA!$A$2:$B$340,2,FALSE))</f>
        <v>N61</v>
      </c>
      <c r="C1349" s="149" t="str">
        <f t="shared" ref="C1349:C1412" si="44">D1349&amp;"-"&amp;E1349&amp;"-"&amp;F1349</f>
        <v>0003-1003-0012</v>
      </c>
      <c r="D1349" s="134" t="s">
        <v>463</v>
      </c>
      <c r="E1349" s="134" t="s">
        <v>448</v>
      </c>
      <c r="F1349" s="134" t="s">
        <v>452</v>
      </c>
      <c r="G1349" s="134" t="s">
        <v>347</v>
      </c>
      <c r="H1349" s="134" t="s">
        <v>1023</v>
      </c>
      <c r="I1349" s="134" t="s">
        <v>3</v>
      </c>
      <c r="J1349" s="135">
        <v>-28511.39</v>
      </c>
      <c r="K1349" s="135">
        <v>-1134.31</v>
      </c>
      <c r="L1349" s="135">
        <v>-1202.9799999999998</v>
      </c>
      <c r="M1349" s="141" t="str">
        <f t="shared" si="43"/>
        <v>201603</v>
      </c>
    </row>
    <row r="1350" spans="1:13" x14ac:dyDescent="0.25">
      <c r="A1350" s="35" t="str">
        <f>VLOOKUP(B1350,ResCat!$A$2:$B$269,2,FALSE)</f>
        <v>PPOPMR</v>
      </c>
      <c r="B1350" s="68" t="str">
        <f>IF(ISNA(VLOOKUP(C1350,COA!$A$2:$B$340,2,FALSE)),"XXX",VLOOKUP(C1350,COA!$A$2:$B$340,2,FALSE))</f>
        <v>N61</v>
      </c>
      <c r="C1350" s="149" t="str">
        <f t="shared" si="44"/>
        <v>0003-1003-0012</v>
      </c>
      <c r="D1350" s="134" t="s">
        <v>463</v>
      </c>
      <c r="E1350" s="134" t="s">
        <v>448</v>
      </c>
      <c r="F1350" s="134" t="s">
        <v>452</v>
      </c>
      <c r="G1350" s="134" t="s">
        <v>347</v>
      </c>
      <c r="H1350" s="134" t="s">
        <v>1023</v>
      </c>
      <c r="I1350" s="134" t="s">
        <v>0</v>
      </c>
      <c r="J1350" s="135">
        <v>289445.70000000007</v>
      </c>
      <c r="K1350" s="135">
        <v>34468.219999999994</v>
      </c>
      <c r="L1350" s="135">
        <v>33649.929999999993</v>
      </c>
      <c r="M1350" s="141" t="str">
        <f t="shared" si="43"/>
        <v>201603</v>
      </c>
    </row>
    <row r="1351" spans="1:13" x14ac:dyDescent="0.25">
      <c r="A1351" s="35" t="str">
        <f>VLOOKUP(B1351,ResCat!$A$2:$B$269,2,FALSE)</f>
        <v>PPOPMR</v>
      </c>
      <c r="B1351" s="68" t="str">
        <f>IF(ISNA(VLOOKUP(C1351,COA!$A$2:$B$340,2,FALSE)),"XXX",VLOOKUP(C1351,COA!$A$2:$B$340,2,FALSE))</f>
        <v>N61</v>
      </c>
      <c r="C1351" s="149" t="str">
        <f t="shared" si="44"/>
        <v>0003-1003-0012</v>
      </c>
      <c r="D1351" s="134" t="s">
        <v>463</v>
      </c>
      <c r="E1351" s="134" t="s">
        <v>448</v>
      </c>
      <c r="F1351" s="134" t="s">
        <v>452</v>
      </c>
      <c r="G1351" s="134" t="s">
        <v>347</v>
      </c>
      <c r="H1351" s="134" t="s">
        <v>1023</v>
      </c>
      <c r="I1351" s="134" t="s">
        <v>2</v>
      </c>
      <c r="J1351" s="135">
        <v>1987.3599999999997</v>
      </c>
      <c r="K1351" s="135">
        <v>-2043.8900000000003</v>
      </c>
      <c r="L1351" s="135">
        <v>-2082.7200000000003</v>
      </c>
      <c r="M1351" s="141" t="str">
        <f t="shared" si="43"/>
        <v>201603</v>
      </c>
    </row>
    <row r="1352" spans="1:13" x14ac:dyDescent="0.25">
      <c r="A1352" s="35" t="str">
        <f>VLOOKUP(B1352,ResCat!$A$2:$B$269,2,FALSE)</f>
        <v>PPOPMR</v>
      </c>
      <c r="B1352" s="68" t="str">
        <f>IF(ISNA(VLOOKUP(C1352,COA!$A$2:$B$340,2,FALSE)),"XXX",VLOOKUP(C1352,COA!$A$2:$B$340,2,FALSE))</f>
        <v>N61</v>
      </c>
      <c r="C1352" s="149" t="str">
        <f t="shared" si="44"/>
        <v>0003-1003-0012</v>
      </c>
      <c r="D1352" s="134" t="s">
        <v>463</v>
      </c>
      <c r="E1352" s="134" t="s">
        <v>448</v>
      </c>
      <c r="F1352" s="134" t="s">
        <v>452</v>
      </c>
      <c r="G1352" s="134" t="s">
        <v>347</v>
      </c>
      <c r="H1352" s="134" t="s">
        <v>1023</v>
      </c>
      <c r="I1352" s="134" t="s">
        <v>343</v>
      </c>
      <c r="J1352" s="135">
        <v>97.539999999999992</v>
      </c>
      <c r="K1352" s="135">
        <v>57.36</v>
      </c>
      <c r="L1352" s="135">
        <v>32.31</v>
      </c>
      <c r="M1352" s="141" t="str">
        <f t="shared" si="43"/>
        <v>201603</v>
      </c>
    </row>
    <row r="1353" spans="1:13" x14ac:dyDescent="0.25">
      <c r="A1353" s="35" t="str">
        <f>VLOOKUP(B1353,ResCat!$A$2:$B$269,2,FALSE)</f>
        <v>PPOPMR</v>
      </c>
      <c r="B1353" s="68" t="str">
        <f>IF(ISNA(VLOOKUP(C1353,COA!$A$2:$B$340,2,FALSE)),"XXX",VLOOKUP(C1353,COA!$A$2:$B$340,2,FALSE))</f>
        <v>N61</v>
      </c>
      <c r="C1353" s="149" t="str">
        <f t="shared" si="44"/>
        <v>0003-1003-0012</v>
      </c>
      <c r="D1353" s="134" t="s">
        <v>463</v>
      </c>
      <c r="E1353" s="134" t="s">
        <v>448</v>
      </c>
      <c r="F1353" s="134" t="s">
        <v>452</v>
      </c>
      <c r="G1353" s="134" t="s">
        <v>347</v>
      </c>
      <c r="H1353" s="134" t="s">
        <v>1023</v>
      </c>
      <c r="I1353" s="134" t="s">
        <v>1</v>
      </c>
      <c r="J1353" s="135">
        <v>-289445.7</v>
      </c>
      <c r="K1353" s="135">
        <v>-12511.179999999998</v>
      </c>
      <c r="L1353" s="135">
        <v>-11692.89</v>
      </c>
      <c r="M1353" s="141" t="str">
        <f t="shared" si="43"/>
        <v>201603</v>
      </c>
    </row>
    <row r="1354" spans="1:13" x14ac:dyDescent="0.25">
      <c r="A1354" s="35" t="str">
        <f>VLOOKUP(B1354,ResCat!$A$2:$B$269,2,FALSE)</f>
        <v>PPOPMR</v>
      </c>
      <c r="B1354" s="68" t="str">
        <f>IF(ISNA(VLOOKUP(C1354,COA!$A$2:$B$340,2,FALSE)),"XXX",VLOOKUP(C1354,COA!$A$2:$B$340,2,FALSE))</f>
        <v>N61</v>
      </c>
      <c r="C1354" s="149" t="str">
        <f t="shared" si="44"/>
        <v>0003-1003-0012</v>
      </c>
      <c r="D1354" s="134" t="s">
        <v>463</v>
      </c>
      <c r="E1354" s="134" t="s">
        <v>448</v>
      </c>
      <c r="F1354" s="134" t="s">
        <v>452</v>
      </c>
      <c r="G1354" s="134" t="s">
        <v>361</v>
      </c>
      <c r="H1354" s="134" t="s">
        <v>1023</v>
      </c>
      <c r="I1354" s="134" t="s">
        <v>3</v>
      </c>
      <c r="J1354" s="135">
        <v>114</v>
      </c>
      <c r="K1354" s="135">
        <v>-122.61000000000001</v>
      </c>
      <c r="L1354" s="135">
        <v>-140.23999999999998</v>
      </c>
      <c r="M1354" s="141" t="str">
        <f t="shared" si="43"/>
        <v>201604</v>
      </c>
    </row>
    <row r="1355" spans="1:13" x14ac:dyDescent="0.25">
      <c r="A1355" s="35" t="str">
        <f>VLOOKUP(B1355,ResCat!$A$2:$B$269,2,FALSE)</f>
        <v>PPOPMR</v>
      </c>
      <c r="B1355" s="68" t="str">
        <f>IF(ISNA(VLOOKUP(C1355,COA!$A$2:$B$340,2,FALSE)),"XXX",VLOOKUP(C1355,COA!$A$2:$B$340,2,FALSE))</f>
        <v>N61</v>
      </c>
      <c r="C1355" s="149" t="str">
        <f t="shared" si="44"/>
        <v>0003-1003-0012</v>
      </c>
      <c r="D1355" s="134" t="s">
        <v>463</v>
      </c>
      <c r="E1355" s="134" t="s">
        <v>448</v>
      </c>
      <c r="F1355" s="134" t="s">
        <v>452</v>
      </c>
      <c r="G1355" s="134" t="s">
        <v>361</v>
      </c>
      <c r="H1355" s="134" t="s">
        <v>1023</v>
      </c>
      <c r="I1355" s="134" t="s">
        <v>0</v>
      </c>
      <c r="J1355" s="135">
        <v>-929.03</v>
      </c>
      <c r="K1355" s="135">
        <v>-130.44</v>
      </c>
      <c r="L1355" s="135">
        <v>-130.44</v>
      </c>
      <c r="M1355" s="141" t="str">
        <f t="shared" si="43"/>
        <v>201604</v>
      </c>
    </row>
    <row r="1356" spans="1:13" x14ac:dyDescent="0.25">
      <c r="A1356" s="35" t="str">
        <f>VLOOKUP(B1356,ResCat!$A$2:$B$269,2,FALSE)</f>
        <v>PPOPMR</v>
      </c>
      <c r="B1356" s="68" t="str">
        <f>IF(ISNA(VLOOKUP(C1356,COA!$A$2:$B$340,2,FALSE)),"XXX",VLOOKUP(C1356,COA!$A$2:$B$340,2,FALSE))</f>
        <v>N61</v>
      </c>
      <c r="C1356" s="149" t="str">
        <f t="shared" si="44"/>
        <v>0003-1003-0012</v>
      </c>
      <c r="D1356" s="134" t="s">
        <v>463</v>
      </c>
      <c r="E1356" s="134" t="s">
        <v>448</v>
      </c>
      <c r="F1356" s="134" t="s">
        <v>452</v>
      </c>
      <c r="G1356" s="134" t="s">
        <v>361</v>
      </c>
      <c r="H1356" s="134" t="s">
        <v>1023</v>
      </c>
      <c r="I1356" s="134" t="s">
        <v>2</v>
      </c>
      <c r="J1356" s="135">
        <v>741</v>
      </c>
      <c r="K1356" s="135">
        <v>795.8499999999998</v>
      </c>
      <c r="L1356" s="135">
        <v>698.30999999999983</v>
      </c>
      <c r="M1356" s="141" t="str">
        <f t="shared" si="43"/>
        <v>201604</v>
      </c>
    </row>
    <row r="1357" spans="1:13" x14ac:dyDescent="0.25">
      <c r="A1357" s="35" t="str">
        <f>VLOOKUP(B1357,ResCat!$A$2:$B$269,2,FALSE)</f>
        <v>PPOPMR</v>
      </c>
      <c r="B1357" s="68" t="str">
        <f>IF(ISNA(VLOOKUP(C1357,COA!$A$2:$B$340,2,FALSE)),"XXX",VLOOKUP(C1357,COA!$A$2:$B$340,2,FALSE))</f>
        <v>N61</v>
      </c>
      <c r="C1357" s="149" t="str">
        <f t="shared" si="44"/>
        <v>0003-1003-0012</v>
      </c>
      <c r="D1357" s="134" t="s">
        <v>463</v>
      </c>
      <c r="E1357" s="134" t="s">
        <v>448</v>
      </c>
      <c r="F1357" s="134" t="s">
        <v>452</v>
      </c>
      <c r="G1357" s="134" t="s">
        <v>361</v>
      </c>
      <c r="H1357" s="134" t="s">
        <v>1023</v>
      </c>
      <c r="I1357" s="134" t="s">
        <v>343</v>
      </c>
      <c r="J1357" s="135">
        <v>62.29</v>
      </c>
      <c r="K1357" s="135">
        <v>50.8</v>
      </c>
      <c r="L1357" s="135">
        <v>30.8</v>
      </c>
      <c r="M1357" s="141" t="str">
        <f t="shared" si="43"/>
        <v>201604</v>
      </c>
    </row>
    <row r="1358" spans="1:13" x14ac:dyDescent="0.25">
      <c r="A1358" s="35" t="str">
        <f>VLOOKUP(B1358,ResCat!$A$2:$B$269,2,FALSE)</f>
        <v>PPOPMR</v>
      </c>
      <c r="B1358" s="68" t="str">
        <f>IF(ISNA(VLOOKUP(C1358,COA!$A$2:$B$340,2,FALSE)),"XXX",VLOOKUP(C1358,COA!$A$2:$B$340,2,FALSE))</f>
        <v>N61</v>
      </c>
      <c r="C1358" s="149" t="str">
        <f t="shared" si="44"/>
        <v>0003-1003-0012</v>
      </c>
      <c r="D1358" s="134" t="s">
        <v>463</v>
      </c>
      <c r="E1358" s="134" t="s">
        <v>448</v>
      </c>
      <c r="F1358" s="134" t="s">
        <v>452</v>
      </c>
      <c r="G1358" s="134" t="s">
        <v>361</v>
      </c>
      <c r="H1358" s="134" t="s">
        <v>1023</v>
      </c>
      <c r="I1358" s="134" t="s">
        <v>1</v>
      </c>
      <c r="J1358" s="135">
        <v>12926.19</v>
      </c>
      <c r="K1358" s="135">
        <v>4652.54</v>
      </c>
      <c r="L1358" s="135">
        <v>4604.46</v>
      </c>
      <c r="M1358" s="141" t="str">
        <f t="shared" si="43"/>
        <v>201604</v>
      </c>
    </row>
    <row r="1359" spans="1:13" x14ac:dyDescent="0.25">
      <c r="A1359" s="35" t="str">
        <f>VLOOKUP(B1359,ResCat!$A$2:$B$269,2,FALSE)</f>
        <v>PPOPMR</v>
      </c>
      <c r="B1359" s="68" t="str">
        <f>IF(ISNA(VLOOKUP(C1359,COA!$A$2:$B$340,2,FALSE)),"XXX",VLOOKUP(C1359,COA!$A$2:$B$340,2,FALSE))</f>
        <v>N61</v>
      </c>
      <c r="C1359" s="149" t="str">
        <f t="shared" si="44"/>
        <v>0003-1003-0012</v>
      </c>
      <c r="D1359" s="134" t="s">
        <v>463</v>
      </c>
      <c r="E1359" s="134" t="s">
        <v>448</v>
      </c>
      <c r="F1359" s="134" t="s">
        <v>452</v>
      </c>
      <c r="G1359" s="134" t="s">
        <v>312</v>
      </c>
      <c r="H1359" s="134" t="s">
        <v>1023</v>
      </c>
      <c r="I1359" s="134" t="s">
        <v>3</v>
      </c>
      <c r="J1359" s="135">
        <v>-1660</v>
      </c>
      <c r="K1359" s="135">
        <v>-351.04</v>
      </c>
      <c r="L1359" s="135">
        <v>-351.04</v>
      </c>
      <c r="M1359" s="141" t="str">
        <f t="shared" si="43"/>
        <v>201605</v>
      </c>
    </row>
    <row r="1360" spans="1:13" x14ac:dyDescent="0.25">
      <c r="A1360" s="35" t="str">
        <f>VLOOKUP(B1360,ResCat!$A$2:$B$269,2,FALSE)</f>
        <v>PPOPMR</v>
      </c>
      <c r="B1360" s="68" t="str">
        <f>IF(ISNA(VLOOKUP(C1360,COA!$A$2:$B$340,2,FALSE)),"XXX",VLOOKUP(C1360,COA!$A$2:$B$340,2,FALSE))</f>
        <v>N61</v>
      </c>
      <c r="C1360" s="149" t="str">
        <f t="shared" si="44"/>
        <v>0003-1003-0012</v>
      </c>
      <c r="D1360" s="134" t="s">
        <v>463</v>
      </c>
      <c r="E1360" s="134" t="s">
        <v>448</v>
      </c>
      <c r="F1360" s="134" t="s">
        <v>452</v>
      </c>
      <c r="G1360" s="134" t="s">
        <v>312</v>
      </c>
      <c r="H1360" s="134" t="s">
        <v>1023</v>
      </c>
      <c r="I1360" s="134" t="s">
        <v>0</v>
      </c>
      <c r="J1360" s="135">
        <v>-6356.47</v>
      </c>
      <c r="K1360" s="135">
        <v>-1288</v>
      </c>
      <c r="L1360" s="135">
        <v>-1288</v>
      </c>
      <c r="M1360" s="141" t="str">
        <f t="shared" si="43"/>
        <v>201605</v>
      </c>
    </row>
    <row r="1361" spans="1:13" x14ac:dyDescent="0.25">
      <c r="A1361" s="35" t="str">
        <f>VLOOKUP(B1361,ResCat!$A$2:$B$269,2,FALSE)</f>
        <v>PPOPMR</v>
      </c>
      <c r="B1361" s="68" t="str">
        <f>IF(ISNA(VLOOKUP(C1361,COA!$A$2:$B$340,2,FALSE)),"XXX",VLOOKUP(C1361,COA!$A$2:$B$340,2,FALSE))</f>
        <v>N61</v>
      </c>
      <c r="C1361" s="149" t="str">
        <f t="shared" si="44"/>
        <v>0003-1003-0012</v>
      </c>
      <c r="D1361" s="134" t="s">
        <v>463</v>
      </c>
      <c r="E1361" s="134" t="s">
        <v>448</v>
      </c>
      <c r="F1361" s="134" t="s">
        <v>452</v>
      </c>
      <c r="G1361" s="134" t="s">
        <v>312</v>
      </c>
      <c r="H1361" s="134" t="s">
        <v>1023</v>
      </c>
      <c r="I1361" s="134" t="s">
        <v>2</v>
      </c>
      <c r="J1361" s="135">
        <v>1557.56</v>
      </c>
      <c r="K1361" s="135">
        <v>96.04000000000002</v>
      </c>
      <c r="L1361" s="135">
        <v>17.680000000000007</v>
      </c>
      <c r="M1361" s="141" t="str">
        <f t="shared" si="43"/>
        <v>201605</v>
      </c>
    </row>
    <row r="1362" spans="1:13" x14ac:dyDescent="0.25">
      <c r="A1362" s="35" t="str">
        <f>VLOOKUP(B1362,ResCat!$A$2:$B$269,2,FALSE)</f>
        <v>PPOPMR</v>
      </c>
      <c r="B1362" s="68" t="str">
        <f>IF(ISNA(VLOOKUP(C1362,COA!$A$2:$B$340,2,FALSE)),"XXX",VLOOKUP(C1362,COA!$A$2:$B$340,2,FALSE))</f>
        <v>N61</v>
      </c>
      <c r="C1362" s="149" t="str">
        <f t="shared" si="44"/>
        <v>0003-1003-0012</v>
      </c>
      <c r="D1362" s="134" t="s">
        <v>463</v>
      </c>
      <c r="E1362" s="134" t="s">
        <v>448</v>
      </c>
      <c r="F1362" s="134" t="s">
        <v>452</v>
      </c>
      <c r="G1362" s="134" t="s">
        <v>312</v>
      </c>
      <c r="H1362" s="134" t="s">
        <v>1023</v>
      </c>
      <c r="I1362" s="134" t="s">
        <v>1</v>
      </c>
      <c r="J1362" s="135">
        <v>-29329.530000000002</v>
      </c>
      <c r="K1362" s="135">
        <v>-1172.19</v>
      </c>
      <c r="L1362" s="135">
        <v>-322.72000000000003</v>
      </c>
      <c r="M1362" s="141" t="str">
        <f t="shared" si="43"/>
        <v>201605</v>
      </c>
    </row>
    <row r="1363" spans="1:13" x14ac:dyDescent="0.25">
      <c r="A1363" s="35" t="str">
        <f>VLOOKUP(B1363,ResCat!$A$2:$B$269,2,FALSE)</f>
        <v>PPOPMR</v>
      </c>
      <c r="B1363" s="68" t="str">
        <f>IF(ISNA(VLOOKUP(C1363,COA!$A$2:$B$340,2,FALSE)),"XXX",VLOOKUP(C1363,COA!$A$2:$B$340,2,FALSE))</f>
        <v>N61</v>
      </c>
      <c r="C1363" s="149" t="str">
        <f t="shared" si="44"/>
        <v>0003-1003-0012</v>
      </c>
      <c r="D1363" s="134" t="s">
        <v>463</v>
      </c>
      <c r="E1363" s="134" t="s">
        <v>448</v>
      </c>
      <c r="F1363" s="134" t="s">
        <v>452</v>
      </c>
      <c r="G1363" s="134" t="s">
        <v>357</v>
      </c>
      <c r="H1363" s="134" t="s">
        <v>1023</v>
      </c>
      <c r="I1363" s="134" t="s">
        <v>3</v>
      </c>
      <c r="J1363" s="135">
        <v>-346</v>
      </c>
      <c r="K1363" s="135">
        <v>-117.8</v>
      </c>
      <c r="L1363" s="135">
        <v>-105.38999999999999</v>
      </c>
      <c r="M1363" s="141" t="str">
        <f t="shared" si="43"/>
        <v>201606</v>
      </c>
    </row>
    <row r="1364" spans="1:13" x14ac:dyDescent="0.25">
      <c r="A1364" s="35" t="str">
        <f>VLOOKUP(B1364,ResCat!$A$2:$B$269,2,FALSE)</f>
        <v>PPOPMR</v>
      </c>
      <c r="B1364" s="68" t="str">
        <f>IF(ISNA(VLOOKUP(C1364,COA!$A$2:$B$340,2,FALSE)),"XXX",VLOOKUP(C1364,COA!$A$2:$B$340,2,FALSE))</f>
        <v>N61</v>
      </c>
      <c r="C1364" s="149" t="str">
        <f t="shared" si="44"/>
        <v>0003-1003-0012</v>
      </c>
      <c r="D1364" s="134" t="s">
        <v>463</v>
      </c>
      <c r="E1364" s="134" t="s">
        <v>448</v>
      </c>
      <c r="F1364" s="134" t="s">
        <v>452</v>
      </c>
      <c r="G1364" s="134" t="s">
        <v>357</v>
      </c>
      <c r="H1364" s="134" t="s">
        <v>1023</v>
      </c>
      <c r="I1364" s="134" t="s">
        <v>0</v>
      </c>
      <c r="J1364" s="135">
        <v>2836662.51</v>
      </c>
      <c r="K1364" s="135">
        <v>593866.04</v>
      </c>
      <c r="L1364" s="135">
        <v>593866.04</v>
      </c>
      <c r="M1364" s="141" t="str">
        <f t="shared" si="43"/>
        <v>201606</v>
      </c>
    </row>
    <row r="1365" spans="1:13" x14ac:dyDescent="0.25">
      <c r="A1365" s="35" t="str">
        <f>VLOOKUP(B1365,ResCat!$A$2:$B$269,2,FALSE)</f>
        <v>PPOPMR</v>
      </c>
      <c r="B1365" s="68" t="str">
        <f>IF(ISNA(VLOOKUP(C1365,COA!$A$2:$B$340,2,FALSE)),"XXX",VLOOKUP(C1365,COA!$A$2:$B$340,2,FALSE))</f>
        <v>N61</v>
      </c>
      <c r="C1365" s="149" t="str">
        <f t="shared" si="44"/>
        <v>0003-1003-0012</v>
      </c>
      <c r="D1365" s="134" t="s">
        <v>463</v>
      </c>
      <c r="E1365" s="134" t="s">
        <v>448</v>
      </c>
      <c r="F1365" s="134" t="s">
        <v>452</v>
      </c>
      <c r="G1365" s="134" t="s">
        <v>357</v>
      </c>
      <c r="H1365" s="134" t="s">
        <v>1023</v>
      </c>
      <c r="I1365" s="134" t="s">
        <v>2</v>
      </c>
      <c r="J1365" s="135">
        <v>-1016</v>
      </c>
      <c r="K1365" s="135">
        <v>-621.74999999999989</v>
      </c>
      <c r="L1365" s="135">
        <v>-464.08000000000004</v>
      </c>
      <c r="M1365" s="141" t="str">
        <f t="shared" si="43"/>
        <v>201606</v>
      </c>
    </row>
    <row r="1366" spans="1:13" x14ac:dyDescent="0.25">
      <c r="A1366" s="35" t="str">
        <f>VLOOKUP(B1366,ResCat!$A$2:$B$269,2,FALSE)</f>
        <v>PPOPMR</v>
      </c>
      <c r="B1366" s="68" t="str">
        <f>IF(ISNA(VLOOKUP(C1366,COA!$A$2:$B$340,2,FALSE)),"XXX",VLOOKUP(C1366,COA!$A$2:$B$340,2,FALSE))</f>
        <v>N61</v>
      </c>
      <c r="C1366" s="149" t="str">
        <f t="shared" si="44"/>
        <v>0003-1003-0012</v>
      </c>
      <c r="D1366" s="134" t="s">
        <v>463</v>
      </c>
      <c r="E1366" s="134" t="s">
        <v>448</v>
      </c>
      <c r="F1366" s="134" t="s">
        <v>452</v>
      </c>
      <c r="G1366" s="134" t="s">
        <v>357</v>
      </c>
      <c r="H1366" s="134" t="s">
        <v>1023</v>
      </c>
      <c r="I1366" s="134" t="s">
        <v>343</v>
      </c>
      <c r="J1366" s="135">
        <v>62.29</v>
      </c>
      <c r="K1366" s="135">
        <v>50.8</v>
      </c>
      <c r="L1366" s="135">
        <v>30.8</v>
      </c>
      <c r="M1366" s="141" t="str">
        <f t="shared" si="43"/>
        <v>201606</v>
      </c>
    </row>
    <row r="1367" spans="1:13" x14ac:dyDescent="0.25">
      <c r="A1367" s="35" t="str">
        <f>VLOOKUP(B1367,ResCat!$A$2:$B$269,2,FALSE)</f>
        <v>PPOPMR</v>
      </c>
      <c r="B1367" s="68" t="str">
        <f>IF(ISNA(VLOOKUP(C1367,COA!$A$2:$B$340,2,FALSE)),"XXX",VLOOKUP(C1367,COA!$A$2:$B$340,2,FALSE))</f>
        <v>N61</v>
      </c>
      <c r="C1367" s="149" t="str">
        <f t="shared" si="44"/>
        <v>0003-1003-0012</v>
      </c>
      <c r="D1367" s="134" t="s">
        <v>463</v>
      </c>
      <c r="E1367" s="134" t="s">
        <v>448</v>
      </c>
      <c r="F1367" s="134" t="s">
        <v>452</v>
      </c>
      <c r="G1367" s="134" t="s">
        <v>357</v>
      </c>
      <c r="H1367" s="134" t="s">
        <v>1023</v>
      </c>
      <c r="I1367" s="134" t="s">
        <v>1</v>
      </c>
      <c r="J1367" s="135">
        <v>891</v>
      </c>
      <c r="K1367" s="135">
        <v>1050.98</v>
      </c>
      <c r="L1367" s="135">
        <v>1127.3799999999999</v>
      </c>
      <c r="M1367" s="141" t="str">
        <f t="shared" si="43"/>
        <v>201606</v>
      </c>
    </row>
    <row r="1368" spans="1:13" x14ac:dyDescent="0.25">
      <c r="A1368" s="35" t="str">
        <f>VLOOKUP(B1368,ResCat!$A$2:$B$269,2,FALSE)</f>
        <v>PPOPMR</v>
      </c>
      <c r="B1368" s="68" t="str">
        <f>IF(ISNA(VLOOKUP(C1368,COA!$A$2:$B$340,2,FALSE)),"XXX",VLOOKUP(C1368,COA!$A$2:$B$340,2,FALSE))</f>
        <v>N61</v>
      </c>
      <c r="C1368" s="149" t="str">
        <f t="shared" si="44"/>
        <v>0003-1003-0012</v>
      </c>
      <c r="D1368" s="134" t="s">
        <v>463</v>
      </c>
      <c r="E1368" s="134" t="s">
        <v>448</v>
      </c>
      <c r="F1368" s="134" t="s">
        <v>452</v>
      </c>
      <c r="G1368" s="134" t="s">
        <v>314</v>
      </c>
      <c r="H1368" s="134" t="s">
        <v>1023</v>
      </c>
      <c r="I1368" s="134" t="s">
        <v>3</v>
      </c>
      <c r="J1368" s="135">
        <v>231.17000000000002</v>
      </c>
      <c r="K1368" s="135">
        <v>22.759999999999998</v>
      </c>
      <c r="L1368" s="135">
        <v>21.54</v>
      </c>
      <c r="M1368" s="141" t="str">
        <f t="shared" si="43"/>
        <v>201607</v>
      </c>
    </row>
    <row r="1369" spans="1:13" x14ac:dyDescent="0.25">
      <c r="A1369" s="35" t="str">
        <f>VLOOKUP(B1369,ResCat!$A$2:$B$269,2,FALSE)</f>
        <v>PPOPMR</v>
      </c>
      <c r="B1369" s="68" t="str">
        <f>IF(ISNA(VLOOKUP(C1369,COA!$A$2:$B$340,2,FALSE)),"XXX",VLOOKUP(C1369,COA!$A$2:$B$340,2,FALSE))</f>
        <v>N61</v>
      </c>
      <c r="C1369" s="149" t="str">
        <f t="shared" si="44"/>
        <v>0003-1003-0012</v>
      </c>
      <c r="D1369" s="134" t="s">
        <v>463</v>
      </c>
      <c r="E1369" s="134" t="s">
        <v>448</v>
      </c>
      <c r="F1369" s="134" t="s">
        <v>452</v>
      </c>
      <c r="G1369" s="134" t="s">
        <v>314</v>
      </c>
      <c r="H1369" s="134" t="s">
        <v>1023</v>
      </c>
      <c r="I1369" s="134" t="s">
        <v>2</v>
      </c>
      <c r="J1369" s="135">
        <v>-210</v>
      </c>
      <c r="K1369" s="135">
        <v>-546.09000000000015</v>
      </c>
      <c r="L1369" s="135">
        <v>-836.41</v>
      </c>
      <c r="M1369" s="141" t="str">
        <f t="shared" si="43"/>
        <v>201607</v>
      </c>
    </row>
    <row r="1370" spans="1:13" x14ac:dyDescent="0.25">
      <c r="A1370" s="35" t="str">
        <f>VLOOKUP(B1370,ResCat!$A$2:$B$269,2,FALSE)</f>
        <v>PPOPMR</v>
      </c>
      <c r="B1370" s="68" t="str">
        <f>IF(ISNA(VLOOKUP(C1370,COA!$A$2:$B$340,2,FALSE)),"XXX",VLOOKUP(C1370,COA!$A$2:$B$340,2,FALSE))</f>
        <v>N61</v>
      </c>
      <c r="C1370" s="149" t="str">
        <f t="shared" si="44"/>
        <v>0003-1003-0012</v>
      </c>
      <c r="D1370" s="134" t="s">
        <v>463</v>
      </c>
      <c r="E1370" s="134" t="s">
        <v>448</v>
      </c>
      <c r="F1370" s="134" t="s">
        <v>452</v>
      </c>
      <c r="G1370" s="134" t="s">
        <v>314</v>
      </c>
      <c r="H1370" s="134" t="s">
        <v>1023</v>
      </c>
      <c r="I1370" s="134" t="s">
        <v>1</v>
      </c>
      <c r="J1370" s="135">
        <v>0</v>
      </c>
      <c r="K1370" s="135">
        <v>7.1054273576010019E-15</v>
      </c>
      <c r="L1370" s="135">
        <v>84.5</v>
      </c>
      <c r="M1370" s="141" t="str">
        <f t="shared" si="43"/>
        <v>201607</v>
      </c>
    </row>
    <row r="1371" spans="1:13" x14ac:dyDescent="0.25">
      <c r="A1371" s="35" t="str">
        <f>VLOOKUP(B1371,ResCat!$A$2:$B$269,2,FALSE)</f>
        <v>PPOPMR</v>
      </c>
      <c r="B1371" s="68" t="str">
        <f>IF(ISNA(VLOOKUP(C1371,COA!$A$2:$B$340,2,FALSE)),"XXX",VLOOKUP(C1371,COA!$A$2:$B$340,2,FALSE))</f>
        <v>N61</v>
      </c>
      <c r="C1371" s="149" t="str">
        <f t="shared" si="44"/>
        <v>0003-1003-0012</v>
      </c>
      <c r="D1371" s="134" t="s">
        <v>463</v>
      </c>
      <c r="E1371" s="134" t="s">
        <v>448</v>
      </c>
      <c r="F1371" s="134" t="s">
        <v>452</v>
      </c>
      <c r="G1371" s="134" t="s">
        <v>339</v>
      </c>
      <c r="H1371" s="134" t="s">
        <v>1023</v>
      </c>
      <c r="I1371" s="134" t="s">
        <v>3</v>
      </c>
      <c r="J1371" s="135">
        <v>-1574.07</v>
      </c>
      <c r="K1371" s="135">
        <v>-265.11</v>
      </c>
      <c r="L1371" s="135">
        <v>-291.12</v>
      </c>
      <c r="M1371" s="141" t="str">
        <f t="shared" si="43"/>
        <v>201608</v>
      </c>
    </row>
    <row r="1372" spans="1:13" x14ac:dyDescent="0.25">
      <c r="A1372" s="35" t="str">
        <f>VLOOKUP(B1372,ResCat!$A$2:$B$269,2,FALSE)</f>
        <v>PPOPMR</v>
      </c>
      <c r="B1372" s="68" t="str">
        <f>IF(ISNA(VLOOKUP(C1372,COA!$A$2:$B$340,2,FALSE)),"XXX",VLOOKUP(C1372,COA!$A$2:$B$340,2,FALSE))</f>
        <v>N61</v>
      </c>
      <c r="C1372" s="149" t="str">
        <f t="shared" si="44"/>
        <v>0003-1003-0012</v>
      </c>
      <c r="D1372" s="134" t="s">
        <v>463</v>
      </c>
      <c r="E1372" s="134" t="s">
        <v>448</v>
      </c>
      <c r="F1372" s="134" t="s">
        <v>452</v>
      </c>
      <c r="G1372" s="134" t="s">
        <v>339</v>
      </c>
      <c r="H1372" s="134" t="s">
        <v>1023</v>
      </c>
      <c r="I1372" s="134" t="s">
        <v>0</v>
      </c>
      <c r="J1372" s="135">
        <v>-17769.199999999975</v>
      </c>
      <c r="K1372" s="135">
        <v>-6234.7200000000066</v>
      </c>
      <c r="L1372" s="135">
        <v>-6234.7200000000066</v>
      </c>
      <c r="M1372" s="141" t="str">
        <f t="shared" si="43"/>
        <v>201608</v>
      </c>
    </row>
    <row r="1373" spans="1:13" x14ac:dyDescent="0.25">
      <c r="A1373" s="35" t="str">
        <f>VLOOKUP(B1373,ResCat!$A$2:$B$269,2,FALSE)</f>
        <v>PPOPMR</v>
      </c>
      <c r="B1373" s="68" t="str">
        <f>IF(ISNA(VLOOKUP(C1373,COA!$A$2:$B$340,2,FALSE)),"XXX",VLOOKUP(C1373,COA!$A$2:$B$340,2,FALSE))</f>
        <v>N61</v>
      </c>
      <c r="C1373" s="149" t="str">
        <f t="shared" si="44"/>
        <v>0003-1003-0012</v>
      </c>
      <c r="D1373" s="134" t="s">
        <v>463</v>
      </c>
      <c r="E1373" s="134" t="s">
        <v>448</v>
      </c>
      <c r="F1373" s="134" t="s">
        <v>452</v>
      </c>
      <c r="G1373" s="134" t="s">
        <v>339</v>
      </c>
      <c r="H1373" s="134" t="s">
        <v>1023</v>
      </c>
      <c r="I1373" s="134" t="s">
        <v>2</v>
      </c>
      <c r="J1373" s="135">
        <v>-2979</v>
      </c>
      <c r="K1373" s="135">
        <v>-900.56999999999994</v>
      </c>
      <c r="L1373" s="135">
        <v>-1100.3799999999999</v>
      </c>
      <c r="M1373" s="141" t="str">
        <f t="shared" si="43"/>
        <v>201608</v>
      </c>
    </row>
    <row r="1374" spans="1:13" x14ac:dyDescent="0.25">
      <c r="A1374" s="35" t="str">
        <f>VLOOKUP(B1374,ResCat!$A$2:$B$269,2,FALSE)</f>
        <v>PPOPMR</v>
      </c>
      <c r="B1374" s="68" t="str">
        <f>IF(ISNA(VLOOKUP(C1374,COA!$A$2:$B$340,2,FALSE)),"XXX",VLOOKUP(C1374,COA!$A$2:$B$340,2,FALSE))</f>
        <v>N61</v>
      </c>
      <c r="C1374" s="149" t="str">
        <f t="shared" si="44"/>
        <v>0003-1003-0012</v>
      </c>
      <c r="D1374" s="134" t="s">
        <v>463</v>
      </c>
      <c r="E1374" s="134" t="s">
        <v>448</v>
      </c>
      <c r="F1374" s="134" t="s">
        <v>452</v>
      </c>
      <c r="G1374" s="134" t="s">
        <v>339</v>
      </c>
      <c r="H1374" s="134" t="s">
        <v>1023</v>
      </c>
      <c r="I1374" s="134" t="s">
        <v>343</v>
      </c>
      <c r="J1374" s="135">
        <v>62.29</v>
      </c>
      <c r="K1374" s="135">
        <v>50.8</v>
      </c>
      <c r="L1374" s="135">
        <v>30.8</v>
      </c>
      <c r="M1374" s="141" t="str">
        <f t="shared" si="43"/>
        <v>201608</v>
      </c>
    </row>
    <row r="1375" spans="1:13" x14ac:dyDescent="0.25">
      <c r="A1375" s="35" t="str">
        <f>VLOOKUP(B1375,ResCat!$A$2:$B$269,2,FALSE)</f>
        <v>PPOPMR</v>
      </c>
      <c r="B1375" s="68" t="str">
        <f>IF(ISNA(VLOOKUP(C1375,COA!$A$2:$B$340,2,FALSE)),"XXX",VLOOKUP(C1375,COA!$A$2:$B$340,2,FALSE))</f>
        <v>N61</v>
      </c>
      <c r="C1375" s="149" t="str">
        <f t="shared" si="44"/>
        <v>0003-1003-0012</v>
      </c>
      <c r="D1375" s="134" t="s">
        <v>463</v>
      </c>
      <c r="E1375" s="134" t="s">
        <v>448</v>
      </c>
      <c r="F1375" s="134" t="s">
        <v>452</v>
      </c>
      <c r="G1375" s="134" t="s">
        <v>339</v>
      </c>
      <c r="H1375" s="134" t="s">
        <v>1023</v>
      </c>
      <c r="I1375" s="134" t="s">
        <v>1</v>
      </c>
      <c r="J1375" s="135">
        <v>20298.280000000017</v>
      </c>
      <c r="K1375" s="135">
        <v>-643.61000000000104</v>
      </c>
      <c r="L1375" s="135">
        <v>-615.17000000000053</v>
      </c>
      <c r="M1375" s="141" t="str">
        <f t="shared" si="43"/>
        <v>201608</v>
      </c>
    </row>
    <row r="1376" spans="1:13" x14ac:dyDescent="0.25">
      <c r="A1376" s="35" t="str">
        <f>VLOOKUP(B1376,ResCat!$A$2:$B$269,2,FALSE)</f>
        <v>PPOPMR</v>
      </c>
      <c r="B1376" s="68" t="str">
        <f>IF(ISNA(VLOOKUP(C1376,COA!$A$2:$B$340,2,FALSE)),"XXX",VLOOKUP(C1376,COA!$A$2:$B$340,2,FALSE))</f>
        <v>N61</v>
      </c>
      <c r="C1376" s="149" t="str">
        <f t="shared" si="44"/>
        <v>0003-1003-0012</v>
      </c>
      <c r="D1376" s="134" t="s">
        <v>463</v>
      </c>
      <c r="E1376" s="134" t="s">
        <v>448</v>
      </c>
      <c r="F1376" s="134" t="s">
        <v>452</v>
      </c>
      <c r="G1376" s="134" t="s">
        <v>342</v>
      </c>
      <c r="H1376" s="134" t="s">
        <v>1023</v>
      </c>
      <c r="I1376" s="134" t="s">
        <v>3</v>
      </c>
      <c r="J1376" s="135">
        <v>-1250</v>
      </c>
      <c r="K1376" s="135">
        <v>-2829.39</v>
      </c>
      <c r="L1376" s="135">
        <v>-2355.6700000000005</v>
      </c>
      <c r="M1376" s="141" t="str">
        <f t="shared" si="43"/>
        <v>201609</v>
      </c>
    </row>
    <row r="1377" spans="1:13" x14ac:dyDescent="0.25">
      <c r="A1377" s="35" t="str">
        <f>VLOOKUP(B1377,ResCat!$A$2:$B$269,2,FALSE)</f>
        <v>PPOPMR</v>
      </c>
      <c r="B1377" s="68" t="str">
        <f>IF(ISNA(VLOOKUP(C1377,COA!$A$2:$B$340,2,FALSE)),"XXX",VLOOKUP(C1377,COA!$A$2:$B$340,2,FALSE))</f>
        <v>N61</v>
      </c>
      <c r="C1377" s="149" t="str">
        <f t="shared" si="44"/>
        <v>0003-1003-0012</v>
      </c>
      <c r="D1377" s="134" t="s">
        <v>463</v>
      </c>
      <c r="E1377" s="134" t="s">
        <v>448</v>
      </c>
      <c r="F1377" s="134" t="s">
        <v>452</v>
      </c>
      <c r="G1377" s="134" t="s">
        <v>342</v>
      </c>
      <c r="H1377" s="134" t="s">
        <v>1023</v>
      </c>
      <c r="I1377" s="134" t="s">
        <v>2</v>
      </c>
      <c r="J1377" s="135">
        <v>3400.6900000000005</v>
      </c>
      <c r="K1377" s="135">
        <v>881.04000000000008</v>
      </c>
      <c r="L1377" s="135">
        <v>692.77999999999986</v>
      </c>
      <c r="M1377" s="141" t="str">
        <f t="shared" si="43"/>
        <v>201609</v>
      </c>
    </row>
    <row r="1378" spans="1:13" x14ac:dyDescent="0.25">
      <c r="A1378" s="35" t="str">
        <f>VLOOKUP(B1378,ResCat!$A$2:$B$269,2,FALSE)</f>
        <v>PPOPMR</v>
      </c>
      <c r="B1378" s="68" t="str">
        <f>IF(ISNA(VLOOKUP(C1378,COA!$A$2:$B$340,2,FALSE)),"XXX",VLOOKUP(C1378,COA!$A$2:$B$340,2,FALSE))</f>
        <v>N61</v>
      </c>
      <c r="C1378" s="149" t="str">
        <f t="shared" si="44"/>
        <v>0003-1003-0012</v>
      </c>
      <c r="D1378" s="134" t="s">
        <v>463</v>
      </c>
      <c r="E1378" s="134" t="s">
        <v>448</v>
      </c>
      <c r="F1378" s="134" t="s">
        <v>452</v>
      </c>
      <c r="G1378" s="134" t="s">
        <v>342</v>
      </c>
      <c r="H1378" s="134" t="s">
        <v>1023</v>
      </c>
      <c r="I1378" s="134" t="s">
        <v>343</v>
      </c>
      <c r="J1378" s="135">
        <v>62.29</v>
      </c>
      <c r="K1378" s="135">
        <v>50.8</v>
      </c>
      <c r="L1378" s="135">
        <v>30.8</v>
      </c>
      <c r="M1378" s="141" t="str">
        <f t="shared" si="43"/>
        <v>201609</v>
      </c>
    </row>
    <row r="1379" spans="1:13" x14ac:dyDescent="0.25">
      <c r="A1379" s="35" t="str">
        <f>VLOOKUP(B1379,ResCat!$A$2:$B$269,2,FALSE)</f>
        <v>PPOPMR</v>
      </c>
      <c r="B1379" s="68" t="str">
        <f>IF(ISNA(VLOOKUP(C1379,COA!$A$2:$B$340,2,FALSE)),"XXX",VLOOKUP(C1379,COA!$A$2:$B$340,2,FALSE))</f>
        <v>N61</v>
      </c>
      <c r="C1379" s="149" t="str">
        <f t="shared" si="44"/>
        <v>0003-1003-0012</v>
      </c>
      <c r="D1379" s="134" t="s">
        <v>463</v>
      </c>
      <c r="E1379" s="134" t="s">
        <v>448</v>
      </c>
      <c r="F1379" s="134" t="s">
        <v>452</v>
      </c>
      <c r="G1379" s="134" t="s">
        <v>342</v>
      </c>
      <c r="H1379" s="134" t="s">
        <v>1023</v>
      </c>
      <c r="I1379" s="134" t="s">
        <v>1</v>
      </c>
      <c r="J1379" s="135">
        <v>-4951.8300000000017</v>
      </c>
      <c r="K1379" s="135">
        <v>-1470.6299999999992</v>
      </c>
      <c r="L1379" s="135">
        <v>-925.53000000000065</v>
      </c>
      <c r="M1379" s="141" t="str">
        <f t="shared" si="43"/>
        <v>201609</v>
      </c>
    </row>
    <row r="1380" spans="1:13" x14ac:dyDescent="0.25">
      <c r="A1380" s="35" t="str">
        <f>VLOOKUP(B1380,ResCat!$A$2:$B$269,2,FALSE)</f>
        <v>PPOPMR</v>
      </c>
      <c r="B1380" s="68" t="str">
        <f>IF(ISNA(VLOOKUP(C1380,COA!$A$2:$B$340,2,FALSE)),"XXX",VLOOKUP(C1380,COA!$A$2:$B$340,2,FALSE))</f>
        <v>N61</v>
      </c>
      <c r="C1380" s="149" t="str">
        <f t="shared" si="44"/>
        <v>0003-1003-0012</v>
      </c>
      <c r="D1380" s="134" t="s">
        <v>463</v>
      </c>
      <c r="E1380" s="134" t="s">
        <v>448</v>
      </c>
      <c r="F1380" s="134" t="s">
        <v>452</v>
      </c>
      <c r="G1380" s="134" t="s">
        <v>316</v>
      </c>
      <c r="H1380" s="134" t="s">
        <v>1023</v>
      </c>
      <c r="I1380" s="134" t="s">
        <v>3</v>
      </c>
      <c r="J1380" s="135">
        <v>-2612.0099999999998</v>
      </c>
      <c r="K1380" s="135">
        <v>-627.61000000000024</v>
      </c>
      <c r="L1380" s="135">
        <v>-583.19999999999993</v>
      </c>
      <c r="M1380" s="141" t="str">
        <f t="shared" si="43"/>
        <v>201610</v>
      </c>
    </row>
    <row r="1381" spans="1:13" x14ac:dyDescent="0.25">
      <c r="A1381" s="35" t="str">
        <f>VLOOKUP(B1381,ResCat!$A$2:$B$269,2,FALSE)</f>
        <v>PPOPMR</v>
      </c>
      <c r="B1381" s="68" t="str">
        <f>IF(ISNA(VLOOKUP(C1381,COA!$A$2:$B$340,2,FALSE)),"XXX",VLOOKUP(C1381,COA!$A$2:$B$340,2,FALSE))</f>
        <v>N61</v>
      </c>
      <c r="C1381" s="149" t="str">
        <f t="shared" si="44"/>
        <v>0003-1003-0012</v>
      </c>
      <c r="D1381" s="134" t="s">
        <v>463</v>
      </c>
      <c r="E1381" s="134" t="s">
        <v>448</v>
      </c>
      <c r="F1381" s="134" t="s">
        <v>452</v>
      </c>
      <c r="G1381" s="134" t="s">
        <v>316</v>
      </c>
      <c r="H1381" s="134" t="s">
        <v>1023</v>
      </c>
      <c r="I1381" s="134" t="s">
        <v>0</v>
      </c>
      <c r="J1381" s="135">
        <v>-5.8207660913467407E-11</v>
      </c>
      <c r="K1381" s="135">
        <v>-12205.909999999974</v>
      </c>
      <c r="L1381" s="135">
        <v>-12205.909999999974</v>
      </c>
      <c r="M1381" s="141" t="str">
        <f t="shared" si="43"/>
        <v>201610</v>
      </c>
    </row>
    <row r="1382" spans="1:13" x14ac:dyDescent="0.25">
      <c r="A1382" s="35" t="str">
        <f>VLOOKUP(B1382,ResCat!$A$2:$B$269,2,FALSE)</f>
        <v>PPOPMR</v>
      </c>
      <c r="B1382" s="68" t="str">
        <f>IF(ISNA(VLOOKUP(C1382,COA!$A$2:$B$340,2,FALSE)),"XXX",VLOOKUP(C1382,COA!$A$2:$B$340,2,FALSE))</f>
        <v>N61</v>
      </c>
      <c r="C1382" s="149" t="str">
        <f t="shared" si="44"/>
        <v>0003-1003-0012</v>
      </c>
      <c r="D1382" s="134" t="s">
        <v>463</v>
      </c>
      <c r="E1382" s="134" t="s">
        <v>448</v>
      </c>
      <c r="F1382" s="134" t="s">
        <v>452</v>
      </c>
      <c r="G1382" s="134" t="s">
        <v>316</v>
      </c>
      <c r="H1382" s="134" t="s">
        <v>1023</v>
      </c>
      <c r="I1382" s="134" t="s">
        <v>2</v>
      </c>
      <c r="J1382" s="135">
        <v>596</v>
      </c>
      <c r="K1382" s="135">
        <v>-1011.7799999999993</v>
      </c>
      <c r="L1382" s="135">
        <v>-1276.4900000000002</v>
      </c>
      <c r="M1382" s="141" t="str">
        <f t="shared" si="43"/>
        <v>201610</v>
      </c>
    </row>
    <row r="1383" spans="1:13" x14ac:dyDescent="0.25">
      <c r="A1383" s="35" t="str">
        <f>VLOOKUP(B1383,ResCat!$A$2:$B$269,2,FALSE)</f>
        <v>PPOPMR</v>
      </c>
      <c r="B1383" s="68" t="str">
        <f>IF(ISNA(VLOOKUP(C1383,COA!$A$2:$B$340,2,FALSE)),"XXX",VLOOKUP(C1383,COA!$A$2:$B$340,2,FALSE))</f>
        <v>N61</v>
      </c>
      <c r="C1383" s="149" t="str">
        <f t="shared" si="44"/>
        <v>0003-1003-0012</v>
      </c>
      <c r="D1383" s="134" t="s">
        <v>463</v>
      </c>
      <c r="E1383" s="134" t="s">
        <v>448</v>
      </c>
      <c r="F1383" s="134" t="s">
        <v>452</v>
      </c>
      <c r="G1383" s="134" t="s">
        <v>316</v>
      </c>
      <c r="H1383" s="134" t="s">
        <v>1023</v>
      </c>
      <c r="I1383" s="134" t="s">
        <v>343</v>
      </c>
      <c r="J1383" s="135">
        <v>62.29</v>
      </c>
      <c r="K1383" s="135">
        <v>50.8</v>
      </c>
      <c r="L1383" s="135">
        <v>30.8</v>
      </c>
      <c r="M1383" s="141" t="str">
        <f t="shared" si="43"/>
        <v>201610</v>
      </c>
    </row>
    <row r="1384" spans="1:13" x14ac:dyDescent="0.25">
      <c r="A1384" s="35" t="str">
        <f>VLOOKUP(B1384,ResCat!$A$2:$B$269,2,FALSE)</f>
        <v>PPOPMR</v>
      </c>
      <c r="B1384" s="68" t="str">
        <f>IF(ISNA(VLOOKUP(C1384,COA!$A$2:$B$340,2,FALSE)),"XXX",VLOOKUP(C1384,COA!$A$2:$B$340,2,FALSE))</f>
        <v>N61</v>
      </c>
      <c r="C1384" s="149" t="str">
        <f t="shared" si="44"/>
        <v>0003-1003-0012</v>
      </c>
      <c r="D1384" s="134" t="s">
        <v>463</v>
      </c>
      <c r="E1384" s="134" t="s">
        <v>448</v>
      </c>
      <c r="F1384" s="134" t="s">
        <v>452</v>
      </c>
      <c r="G1384" s="134" t="s">
        <v>316</v>
      </c>
      <c r="H1384" s="134" t="s">
        <v>1023</v>
      </c>
      <c r="I1384" s="134" t="s">
        <v>1</v>
      </c>
      <c r="J1384" s="135">
        <v>-1164.0500000000029</v>
      </c>
      <c r="K1384" s="135">
        <v>203762.69999999998</v>
      </c>
      <c r="L1384" s="135">
        <v>203929.00999999995</v>
      </c>
      <c r="M1384" s="141" t="str">
        <f t="shared" si="43"/>
        <v>201610</v>
      </c>
    </row>
    <row r="1385" spans="1:13" x14ac:dyDescent="0.25">
      <c r="A1385" s="35" t="str">
        <f>VLOOKUP(B1385,ResCat!$A$2:$B$269,2,FALSE)</f>
        <v>PPOPMR</v>
      </c>
      <c r="B1385" s="68" t="str">
        <f>IF(ISNA(VLOOKUP(C1385,COA!$A$2:$B$340,2,FALSE)),"XXX",VLOOKUP(C1385,COA!$A$2:$B$340,2,FALSE))</f>
        <v>N61</v>
      </c>
      <c r="C1385" s="149" t="str">
        <f t="shared" si="44"/>
        <v>0003-1003-0012</v>
      </c>
      <c r="D1385" s="134" t="s">
        <v>463</v>
      </c>
      <c r="E1385" s="134" t="s">
        <v>448</v>
      </c>
      <c r="F1385" s="134" t="s">
        <v>452</v>
      </c>
      <c r="G1385" s="134" t="s">
        <v>318</v>
      </c>
      <c r="H1385" s="134" t="s">
        <v>1023</v>
      </c>
      <c r="I1385" s="134" t="s">
        <v>3</v>
      </c>
      <c r="J1385" s="135">
        <v>524.96999999999991</v>
      </c>
      <c r="K1385" s="135">
        <v>302.57</v>
      </c>
      <c r="L1385" s="135">
        <v>274.58000000000004</v>
      </c>
      <c r="M1385" s="141" t="str">
        <f t="shared" si="43"/>
        <v>201611</v>
      </c>
    </row>
    <row r="1386" spans="1:13" x14ac:dyDescent="0.25">
      <c r="A1386" s="35" t="str">
        <f>VLOOKUP(B1386,ResCat!$A$2:$B$269,2,FALSE)</f>
        <v>PPOPMR</v>
      </c>
      <c r="B1386" s="68" t="str">
        <f>IF(ISNA(VLOOKUP(C1386,COA!$A$2:$B$340,2,FALSE)),"XXX",VLOOKUP(C1386,COA!$A$2:$B$340,2,FALSE))</f>
        <v>N61</v>
      </c>
      <c r="C1386" s="149" t="str">
        <f t="shared" si="44"/>
        <v>0003-1003-0012</v>
      </c>
      <c r="D1386" s="134" t="s">
        <v>463</v>
      </c>
      <c r="E1386" s="134" t="s">
        <v>448</v>
      </c>
      <c r="F1386" s="134" t="s">
        <v>452</v>
      </c>
      <c r="G1386" s="134" t="s">
        <v>318</v>
      </c>
      <c r="H1386" s="134" t="s">
        <v>1023</v>
      </c>
      <c r="I1386" s="134" t="s">
        <v>0</v>
      </c>
      <c r="J1386" s="135">
        <v>-9.0949470177292824E-13</v>
      </c>
      <c r="K1386" s="135">
        <v>3641.23</v>
      </c>
      <c r="L1386" s="135">
        <v>3641.23</v>
      </c>
      <c r="M1386" s="141" t="str">
        <f t="shared" si="43"/>
        <v>201611</v>
      </c>
    </row>
    <row r="1387" spans="1:13" x14ac:dyDescent="0.25">
      <c r="A1387" s="35" t="str">
        <f>VLOOKUP(B1387,ResCat!$A$2:$B$269,2,FALSE)</f>
        <v>PPOPMR</v>
      </c>
      <c r="B1387" s="68" t="str">
        <f>IF(ISNA(VLOOKUP(C1387,COA!$A$2:$B$340,2,FALSE)),"XXX",VLOOKUP(C1387,COA!$A$2:$B$340,2,FALSE))</f>
        <v>N61</v>
      </c>
      <c r="C1387" s="149" t="str">
        <f t="shared" si="44"/>
        <v>0003-1003-0012</v>
      </c>
      <c r="D1387" s="134" t="s">
        <v>463</v>
      </c>
      <c r="E1387" s="134" t="s">
        <v>448</v>
      </c>
      <c r="F1387" s="134" t="s">
        <v>452</v>
      </c>
      <c r="G1387" s="134" t="s">
        <v>318</v>
      </c>
      <c r="H1387" s="134" t="s">
        <v>1023</v>
      </c>
      <c r="I1387" s="134" t="s">
        <v>2</v>
      </c>
      <c r="J1387" s="135">
        <v>2354.9700000000003</v>
      </c>
      <c r="K1387" s="135">
        <v>-1194.5199999999998</v>
      </c>
      <c r="L1387" s="135">
        <v>-1352.06</v>
      </c>
      <c r="M1387" s="141" t="str">
        <f t="shared" si="43"/>
        <v>201611</v>
      </c>
    </row>
    <row r="1388" spans="1:13" x14ac:dyDescent="0.25">
      <c r="A1388" s="35" t="str">
        <f>VLOOKUP(B1388,ResCat!$A$2:$B$269,2,FALSE)</f>
        <v>PPOPMR</v>
      </c>
      <c r="B1388" s="68" t="str">
        <f>IF(ISNA(VLOOKUP(C1388,COA!$A$2:$B$340,2,FALSE)),"XXX",VLOOKUP(C1388,COA!$A$2:$B$340,2,FALSE))</f>
        <v>N61</v>
      </c>
      <c r="C1388" s="149" t="str">
        <f t="shared" si="44"/>
        <v>0003-1003-0012</v>
      </c>
      <c r="D1388" s="134" t="s">
        <v>463</v>
      </c>
      <c r="E1388" s="134" t="s">
        <v>448</v>
      </c>
      <c r="F1388" s="134" t="s">
        <v>452</v>
      </c>
      <c r="G1388" s="134" t="s">
        <v>318</v>
      </c>
      <c r="H1388" s="134" t="s">
        <v>1023</v>
      </c>
      <c r="I1388" s="134" t="s">
        <v>343</v>
      </c>
      <c r="J1388" s="135">
        <v>62.29</v>
      </c>
      <c r="K1388" s="135">
        <v>50.8</v>
      </c>
      <c r="L1388" s="135">
        <v>30.8</v>
      </c>
      <c r="M1388" s="141" t="str">
        <f t="shared" si="43"/>
        <v>201611</v>
      </c>
    </row>
    <row r="1389" spans="1:13" x14ac:dyDescent="0.25">
      <c r="A1389" s="35" t="str">
        <f>VLOOKUP(B1389,ResCat!$A$2:$B$269,2,FALSE)</f>
        <v>PPOPMR</v>
      </c>
      <c r="B1389" s="68" t="str">
        <f>IF(ISNA(VLOOKUP(C1389,COA!$A$2:$B$340,2,FALSE)),"XXX",VLOOKUP(C1389,COA!$A$2:$B$340,2,FALSE))</f>
        <v>N61</v>
      </c>
      <c r="C1389" s="149" t="str">
        <f t="shared" si="44"/>
        <v>0003-1003-0012</v>
      </c>
      <c r="D1389" s="134" t="s">
        <v>463</v>
      </c>
      <c r="E1389" s="134" t="s">
        <v>448</v>
      </c>
      <c r="F1389" s="134" t="s">
        <v>452</v>
      </c>
      <c r="G1389" s="134" t="s">
        <v>318</v>
      </c>
      <c r="H1389" s="134" t="s">
        <v>1023</v>
      </c>
      <c r="I1389" s="134" t="s">
        <v>1</v>
      </c>
      <c r="J1389" s="135">
        <v>39311.24</v>
      </c>
      <c r="K1389" s="135">
        <v>2088.0999999999995</v>
      </c>
      <c r="L1389" s="135">
        <v>2088.0999999999995</v>
      </c>
      <c r="M1389" s="141" t="str">
        <f t="shared" si="43"/>
        <v>201611</v>
      </c>
    </row>
    <row r="1390" spans="1:13" x14ac:dyDescent="0.25">
      <c r="A1390" s="35" t="str">
        <f>VLOOKUP(B1390,ResCat!$A$2:$B$269,2,FALSE)</f>
        <v>PPOPMR</v>
      </c>
      <c r="B1390" s="68" t="str">
        <f>IF(ISNA(VLOOKUP(C1390,COA!$A$2:$B$340,2,FALSE)),"XXX",VLOOKUP(C1390,COA!$A$2:$B$340,2,FALSE))</f>
        <v>N61</v>
      </c>
      <c r="C1390" s="149" t="str">
        <f t="shared" si="44"/>
        <v>0003-1003-0012</v>
      </c>
      <c r="D1390" s="134" t="s">
        <v>463</v>
      </c>
      <c r="E1390" s="134" t="s">
        <v>448</v>
      </c>
      <c r="F1390" s="134" t="s">
        <v>452</v>
      </c>
      <c r="G1390" s="134" t="s">
        <v>320</v>
      </c>
      <c r="H1390" s="134" t="s">
        <v>1023</v>
      </c>
      <c r="I1390" s="134" t="s">
        <v>3</v>
      </c>
      <c r="J1390" s="135">
        <v>-769.27999999999986</v>
      </c>
      <c r="K1390" s="135">
        <v>-437.02000000000004</v>
      </c>
      <c r="L1390" s="135">
        <v>-351.57000000000005</v>
      </c>
      <c r="M1390" s="141" t="str">
        <f t="shared" si="43"/>
        <v>201612</v>
      </c>
    </row>
    <row r="1391" spans="1:13" x14ac:dyDescent="0.25">
      <c r="A1391" s="35" t="str">
        <f>VLOOKUP(B1391,ResCat!$A$2:$B$269,2,FALSE)</f>
        <v>PPOPMR</v>
      </c>
      <c r="B1391" s="68" t="str">
        <f>IF(ISNA(VLOOKUP(C1391,COA!$A$2:$B$340,2,FALSE)),"XXX",VLOOKUP(C1391,COA!$A$2:$B$340,2,FALSE))</f>
        <v>N61</v>
      </c>
      <c r="C1391" s="149" t="str">
        <f t="shared" si="44"/>
        <v>0003-1003-0012</v>
      </c>
      <c r="D1391" s="134" t="s">
        <v>463</v>
      </c>
      <c r="E1391" s="134" t="s">
        <v>448</v>
      </c>
      <c r="F1391" s="134" t="s">
        <v>452</v>
      </c>
      <c r="G1391" s="134" t="s">
        <v>320</v>
      </c>
      <c r="H1391" s="134" t="s">
        <v>1023</v>
      </c>
      <c r="I1391" s="134" t="s">
        <v>336</v>
      </c>
      <c r="J1391" s="135">
        <v>-0.01</v>
      </c>
      <c r="K1391" s="135">
        <v>0</v>
      </c>
      <c r="L1391" s="135">
        <v>0</v>
      </c>
      <c r="M1391" s="141" t="str">
        <f t="shared" si="43"/>
        <v>201612</v>
      </c>
    </row>
    <row r="1392" spans="1:13" x14ac:dyDescent="0.25">
      <c r="A1392" s="35" t="str">
        <f>VLOOKUP(B1392,ResCat!$A$2:$B$269,2,FALSE)</f>
        <v>PPOPMR</v>
      </c>
      <c r="B1392" s="68" t="str">
        <f>IF(ISNA(VLOOKUP(C1392,COA!$A$2:$B$340,2,FALSE)),"XXX",VLOOKUP(C1392,COA!$A$2:$B$340,2,FALSE))</f>
        <v>N61</v>
      </c>
      <c r="C1392" s="149" t="str">
        <f t="shared" si="44"/>
        <v>0003-1003-0012</v>
      </c>
      <c r="D1392" s="134" t="s">
        <v>463</v>
      </c>
      <c r="E1392" s="134" t="s">
        <v>448</v>
      </c>
      <c r="F1392" s="134" t="s">
        <v>452</v>
      </c>
      <c r="G1392" s="134" t="s">
        <v>320</v>
      </c>
      <c r="H1392" s="134" t="s">
        <v>1023</v>
      </c>
      <c r="I1392" s="134" t="s">
        <v>2</v>
      </c>
      <c r="J1392" s="135">
        <v>289.75</v>
      </c>
      <c r="K1392" s="135">
        <v>-2986.78</v>
      </c>
      <c r="L1392" s="135">
        <v>-3400.0900000000006</v>
      </c>
      <c r="M1392" s="141" t="str">
        <f t="shared" si="43"/>
        <v>201612</v>
      </c>
    </row>
    <row r="1393" spans="1:13" x14ac:dyDescent="0.25">
      <c r="A1393" s="35" t="str">
        <f>VLOOKUP(B1393,ResCat!$A$2:$B$269,2,FALSE)</f>
        <v>PPOPMR</v>
      </c>
      <c r="B1393" s="68" t="str">
        <f>IF(ISNA(VLOOKUP(C1393,COA!$A$2:$B$340,2,FALSE)),"XXX",VLOOKUP(C1393,COA!$A$2:$B$340,2,FALSE))</f>
        <v>N61</v>
      </c>
      <c r="C1393" s="149" t="str">
        <f t="shared" si="44"/>
        <v>0003-1003-0012</v>
      </c>
      <c r="D1393" s="134" t="s">
        <v>463</v>
      </c>
      <c r="E1393" s="134" t="s">
        <v>448</v>
      </c>
      <c r="F1393" s="134" t="s">
        <v>452</v>
      </c>
      <c r="G1393" s="134" t="s">
        <v>320</v>
      </c>
      <c r="H1393" s="134" t="s">
        <v>1023</v>
      </c>
      <c r="I1393" s="134" t="s">
        <v>1</v>
      </c>
      <c r="J1393" s="135">
        <v>-7023.9999999999991</v>
      </c>
      <c r="K1393" s="135">
        <v>-4615.4499999999971</v>
      </c>
      <c r="L1393" s="135">
        <v>-4530.5699999999979</v>
      </c>
      <c r="M1393" s="141" t="str">
        <f t="shared" si="43"/>
        <v>201612</v>
      </c>
    </row>
    <row r="1394" spans="1:13" x14ac:dyDescent="0.25">
      <c r="A1394" s="35" t="str">
        <f>VLOOKUP(B1394,ResCat!$A$2:$B$269,2,FALSE)</f>
        <v>PPOPMR</v>
      </c>
      <c r="B1394" s="68" t="str">
        <f>IF(ISNA(VLOOKUP(C1394,COA!$A$2:$B$340,2,FALSE)),"XXX",VLOOKUP(C1394,COA!$A$2:$B$340,2,FALSE))</f>
        <v>N61</v>
      </c>
      <c r="C1394" s="149" t="str">
        <f t="shared" si="44"/>
        <v>0003-1003-0012</v>
      </c>
      <c r="D1394" s="134" t="s">
        <v>463</v>
      </c>
      <c r="E1394" s="134" t="s">
        <v>448</v>
      </c>
      <c r="F1394" s="134" t="s">
        <v>452</v>
      </c>
      <c r="G1394" s="134" t="s">
        <v>322</v>
      </c>
      <c r="H1394" s="134" t="s">
        <v>1023</v>
      </c>
      <c r="I1394" s="134" t="s">
        <v>3</v>
      </c>
      <c r="J1394" s="135">
        <v>2737.3500000000004</v>
      </c>
      <c r="K1394" s="135">
        <v>-256.84000000000003</v>
      </c>
      <c r="L1394" s="135">
        <v>-256.84000000000003</v>
      </c>
      <c r="M1394" s="141" t="str">
        <f t="shared" si="43"/>
        <v>201701</v>
      </c>
    </row>
    <row r="1395" spans="1:13" x14ac:dyDescent="0.25">
      <c r="A1395" s="35" t="str">
        <f>VLOOKUP(B1395,ResCat!$A$2:$B$269,2,FALSE)</f>
        <v>PPOPMR</v>
      </c>
      <c r="B1395" s="68" t="str">
        <f>IF(ISNA(VLOOKUP(C1395,COA!$A$2:$B$340,2,FALSE)),"XXX",VLOOKUP(C1395,COA!$A$2:$B$340,2,FALSE))</f>
        <v>N61</v>
      </c>
      <c r="C1395" s="149" t="str">
        <f t="shared" si="44"/>
        <v>0003-1003-0012</v>
      </c>
      <c r="D1395" s="134" t="s">
        <v>463</v>
      </c>
      <c r="E1395" s="134" t="s">
        <v>448</v>
      </c>
      <c r="F1395" s="134" t="s">
        <v>452</v>
      </c>
      <c r="G1395" s="134" t="s">
        <v>322</v>
      </c>
      <c r="H1395" s="134" t="s">
        <v>1023</v>
      </c>
      <c r="I1395" s="134" t="s">
        <v>0</v>
      </c>
      <c r="J1395" s="135">
        <v>-22916.18</v>
      </c>
      <c r="K1395" s="135">
        <v>-5907</v>
      </c>
      <c r="L1395" s="135">
        <v>-4357.6899999999996</v>
      </c>
      <c r="M1395" s="141" t="str">
        <f t="shared" si="43"/>
        <v>201701</v>
      </c>
    </row>
    <row r="1396" spans="1:13" x14ac:dyDescent="0.25">
      <c r="A1396" s="35" t="str">
        <f>VLOOKUP(B1396,ResCat!$A$2:$B$269,2,FALSE)</f>
        <v>PPOPMR</v>
      </c>
      <c r="B1396" s="68" t="str">
        <f>IF(ISNA(VLOOKUP(C1396,COA!$A$2:$B$340,2,FALSE)),"XXX",VLOOKUP(C1396,COA!$A$2:$B$340,2,FALSE))</f>
        <v>N61</v>
      </c>
      <c r="C1396" s="149" t="str">
        <f t="shared" si="44"/>
        <v>0003-1003-0012</v>
      </c>
      <c r="D1396" s="134" t="s">
        <v>463</v>
      </c>
      <c r="E1396" s="134" t="s">
        <v>448</v>
      </c>
      <c r="F1396" s="134" t="s">
        <v>452</v>
      </c>
      <c r="G1396" s="134" t="s">
        <v>322</v>
      </c>
      <c r="H1396" s="134" t="s">
        <v>1023</v>
      </c>
      <c r="I1396" s="134" t="s">
        <v>336</v>
      </c>
      <c r="J1396" s="135">
        <v>120</v>
      </c>
      <c r="K1396" s="135">
        <v>12.72</v>
      </c>
      <c r="L1396" s="135">
        <v>12.72</v>
      </c>
      <c r="M1396" s="141" t="str">
        <f t="shared" si="43"/>
        <v>201701</v>
      </c>
    </row>
    <row r="1397" spans="1:13" x14ac:dyDescent="0.25">
      <c r="A1397" s="35" t="str">
        <f>VLOOKUP(B1397,ResCat!$A$2:$B$269,2,FALSE)</f>
        <v>PPOPMR</v>
      </c>
      <c r="B1397" s="68" t="str">
        <f>IF(ISNA(VLOOKUP(C1397,COA!$A$2:$B$340,2,FALSE)),"XXX",VLOOKUP(C1397,COA!$A$2:$B$340,2,FALSE))</f>
        <v>N61</v>
      </c>
      <c r="C1397" s="149" t="str">
        <f t="shared" si="44"/>
        <v>0003-1003-0012</v>
      </c>
      <c r="D1397" s="134" t="s">
        <v>463</v>
      </c>
      <c r="E1397" s="134" t="s">
        <v>448</v>
      </c>
      <c r="F1397" s="134" t="s">
        <v>452</v>
      </c>
      <c r="G1397" s="134" t="s">
        <v>322</v>
      </c>
      <c r="H1397" s="134" t="s">
        <v>1023</v>
      </c>
      <c r="I1397" s="134" t="s">
        <v>2</v>
      </c>
      <c r="J1397" s="135">
        <v>2295.2799999999997</v>
      </c>
      <c r="K1397" s="135">
        <v>318.51000000000022</v>
      </c>
      <c r="L1397" s="135">
        <v>359.2399999999999</v>
      </c>
      <c r="M1397" s="141" t="str">
        <f t="shared" si="43"/>
        <v>201701</v>
      </c>
    </row>
    <row r="1398" spans="1:13" x14ac:dyDescent="0.25">
      <c r="A1398" s="35" t="str">
        <f>VLOOKUP(B1398,ResCat!$A$2:$B$269,2,FALSE)</f>
        <v>PPOPMR</v>
      </c>
      <c r="B1398" s="68" t="str">
        <f>IF(ISNA(VLOOKUP(C1398,COA!$A$2:$B$340,2,FALSE)),"XXX",VLOOKUP(C1398,COA!$A$2:$B$340,2,FALSE))</f>
        <v>N61</v>
      </c>
      <c r="C1398" s="149" t="str">
        <f t="shared" si="44"/>
        <v>0003-1003-0012</v>
      </c>
      <c r="D1398" s="134" t="s">
        <v>463</v>
      </c>
      <c r="E1398" s="134" t="s">
        <v>448</v>
      </c>
      <c r="F1398" s="134" t="s">
        <v>452</v>
      </c>
      <c r="G1398" s="134" t="s">
        <v>322</v>
      </c>
      <c r="H1398" s="134" t="s">
        <v>1023</v>
      </c>
      <c r="I1398" s="134" t="s">
        <v>1</v>
      </c>
      <c r="J1398" s="135">
        <v>42754.439999999995</v>
      </c>
      <c r="K1398" s="135">
        <v>15230.920000000002</v>
      </c>
      <c r="L1398" s="135">
        <v>15199.940000000006</v>
      </c>
      <c r="M1398" s="141" t="str">
        <f t="shared" si="43"/>
        <v>201701</v>
      </c>
    </row>
    <row r="1399" spans="1:13" x14ac:dyDescent="0.25">
      <c r="A1399" s="35" t="str">
        <f>VLOOKUP(B1399,ResCat!$A$2:$B$269,2,FALSE)</f>
        <v>PPOPMR</v>
      </c>
      <c r="B1399" s="68" t="str">
        <f>IF(ISNA(VLOOKUP(C1399,COA!$A$2:$B$340,2,FALSE)),"XXX",VLOOKUP(C1399,COA!$A$2:$B$340,2,FALSE))</f>
        <v>N61</v>
      </c>
      <c r="C1399" s="149" t="str">
        <f t="shared" si="44"/>
        <v>0003-1003-0012</v>
      </c>
      <c r="D1399" s="134" t="s">
        <v>463</v>
      </c>
      <c r="E1399" s="134" t="s">
        <v>448</v>
      </c>
      <c r="F1399" s="134" t="s">
        <v>452</v>
      </c>
      <c r="G1399" s="134" t="s">
        <v>324</v>
      </c>
      <c r="H1399" s="134" t="s">
        <v>1023</v>
      </c>
      <c r="I1399" s="134" t="s">
        <v>3</v>
      </c>
      <c r="J1399" s="135">
        <v>4251.33</v>
      </c>
      <c r="K1399" s="135">
        <v>389.84000000000003</v>
      </c>
      <c r="L1399" s="135">
        <v>369.84000000000003</v>
      </c>
      <c r="M1399" s="141" t="str">
        <f t="shared" si="43"/>
        <v>201702</v>
      </c>
    </row>
    <row r="1400" spans="1:13" x14ac:dyDescent="0.25">
      <c r="A1400" s="35" t="str">
        <f>VLOOKUP(B1400,ResCat!$A$2:$B$269,2,FALSE)</f>
        <v>PPOPMR</v>
      </c>
      <c r="B1400" s="68" t="str">
        <f>IF(ISNA(VLOOKUP(C1400,COA!$A$2:$B$340,2,FALSE)),"XXX",VLOOKUP(C1400,COA!$A$2:$B$340,2,FALSE))</f>
        <v>N61</v>
      </c>
      <c r="C1400" s="149" t="str">
        <f t="shared" si="44"/>
        <v>0003-1003-0012</v>
      </c>
      <c r="D1400" s="134" t="s">
        <v>463</v>
      </c>
      <c r="E1400" s="134" t="s">
        <v>448</v>
      </c>
      <c r="F1400" s="134" t="s">
        <v>452</v>
      </c>
      <c r="G1400" s="134" t="s">
        <v>324</v>
      </c>
      <c r="H1400" s="134" t="s">
        <v>1023</v>
      </c>
      <c r="I1400" s="134" t="s">
        <v>2</v>
      </c>
      <c r="J1400" s="135">
        <v>13175.05</v>
      </c>
      <c r="K1400" s="135">
        <v>-489.80000000000058</v>
      </c>
      <c r="L1400" s="135">
        <v>-436.18000000000023</v>
      </c>
      <c r="M1400" s="141" t="str">
        <f t="shared" si="43"/>
        <v>201702</v>
      </c>
    </row>
    <row r="1401" spans="1:13" x14ac:dyDescent="0.25">
      <c r="A1401" s="35" t="str">
        <f>VLOOKUP(B1401,ResCat!$A$2:$B$269,2,FALSE)</f>
        <v>PPOPMR</v>
      </c>
      <c r="B1401" s="68" t="str">
        <f>IF(ISNA(VLOOKUP(C1401,COA!$A$2:$B$340,2,FALSE)),"XXX",VLOOKUP(C1401,COA!$A$2:$B$340,2,FALSE))</f>
        <v>N61</v>
      </c>
      <c r="C1401" s="149" t="str">
        <f t="shared" si="44"/>
        <v>0003-1003-0012</v>
      </c>
      <c r="D1401" s="134" t="s">
        <v>463</v>
      </c>
      <c r="E1401" s="134" t="s">
        <v>448</v>
      </c>
      <c r="F1401" s="134" t="s">
        <v>452</v>
      </c>
      <c r="G1401" s="134" t="s">
        <v>324</v>
      </c>
      <c r="H1401" s="134" t="s">
        <v>1023</v>
      </c>
      <c r="I1401" s="134" t="s">
        <v>1</v>
      </c>
      <c r="J1401" s="135">
        <v>45062.000000000007</v>
      </c>
      <c r="K1401" s="135">
        <v>3105.6600000000008</v>
      </c>
      <c r="L1401" s="135">
        <v>3105.6600000000008</v>
      </c>
      <c r="M1401" s="141" t="str">
        <f t="shared" si="43"/>
        <v>201702</v>
      </c>
    </row>
    <row r="1402" spans="1:13" x14ac:dyDescent="0.25">
      <c r="A1402" s="35" t="str">
        <f>VLOOKUP(B1402,ResCat!$A$2:$B$269,2,FALSE)</f>
        <v>PPOPMR</v>
      </c>
      <c r="B1402" s="68" t="str">
        <f>IF(ISNA(VLOOKUP(C1402,COA!$A$2:$B$340,2,FALSE)),"XXX",VLOOKUP(C1402,COA!$A$2:$B$340,2,FALSE))</f>
        <v>N61</v>
      </c>
      <c r="C1402" s="149" t="str">
        <f t="shared" si="44"/>
        <v>0003-1003-0012</v>
      </c>
      <c r="D1402" s="134" t="s">
        <v>463</v>
      </c>
      <c r="E1402" s="134" t="s">
        <v>448</v>
      </c>
      <c r="F1402" s="134" t="s">
        <v>452</v>
      </c>
      <c r="G1402" s="134" t="s">
        <v>326</v>
      </c>
      <c r="H1402" s="134" t="s">
        <v>1023</v>
      </c>
      <c r="I1402" s="134" t="s">
        <v>3</v>
      </c>
      <c r="J1402" s="135">
        <v>1896.26</v>
      </c>
      <c r="K1402" s="135">
        <v>97.079999999999984</v>
      </c>
      <c r="L1402" s="135">
        <v>-249.56</v>
      </c>
      <c r="M1402" s="141" t="str">
        <f t="shared" si="43"/>
        <v>201703</v>
      </c>
    </row>
    <row r="1403" spans="1:13" x14ac:dyDescent="0.25">
      <c r="A1403" s="35" t="str">
        <f>VLOOKUP(B1403,ResCat!$A$2:$B$269,2,FALSE)</f>
        <v>PPOPMR</v>
      </c>
      <c r="B1403" s="68" t="str">
        <f>IF(ISNA(VLOOKUP(C1403,COA!$A$2:$B$340,2,FALSE)),"XXX",VLOOKUP(C1403,COA!$A$2:$B$340,2,FALSE))</f>
        <v>N61</v>
      </c>
      <c r="C1403" s="149" t="str">
        <f t="shared" si="44"/>
        <v>0003-1003-0012</v>
      </c>
      <c r="D1403" s="134" t="s">
        <v>463</v>
      </c>
      <c r="E1403" s="134" t="s">
        <v>448</v>
      </c>
      <c r="F1403" s="134" t="s">
        <v>452</v>
      </c>
      <c r="G1403" s="134" t="s">
        <v>326</v>
      </c>
      <c r="H1403" s="134" t="s">
        <v>1023</v>
      </c>
      <c r="I1403" s="134" t="s">
        <v>0</v>
      </c>
      <c r="J1403" s="135">
        <v>188597.29</v>
      </c>
      <c r="K1403" s="135">
        <v>105318.87999999998</v>
      </c>
      <c r="L1403" s="135">
        <v>91824.37</v>
      </c>
      <c r="M1403" s="141" t="str">
        <f t="shared" si="43"/>
        <v>201703</v>
      </c>
    </row>
    <row r="1404" spans="1:13" x14ac:dyDescent="0.25">
      <c r="A1404" s="35" t="str">
        <f>VLOOKUP(B1404,ResCat!$A$2:$B$269,2,FALSE)</f>
        <v>PPOPMR</v>
      </c>
      <c r="B1404" s="68" t="str">
        <f>IF(ISNA(VLOOKUP(C1404,COA!$A$2:$B$340,2,FALSE)),"XXX",VLOOKUP(C1404,COA!$A$2:$B$340,2,FALSE))</f>
        <v>N61</v>
      </c>
      <c r="C1404" s="149" t="str">
        <f t="shared" si="44"/>
        <v>0003-1003-0012</v>
      </c>
      <c r="D1404" s="134" t="s">
        <v>463</v>
      </c>
      <c r="E1404" s="134" t="s">
        <v>448</v>
      </c>
      <c r="F1404" s="134" t="s">
        <v>452</v>
      </c>
      <c r="G1404" s="134" t="s">
        <v>326</v>
      </c>
      <c r="H1404" s="134" t="s">
        <v>1023</v>
      </c>
      <c r="I1404" s="134" t="s">
        <v>2</v>
      </c>
      <c r="J1404" s="135">
        <v>-386.55999999999995</v>
      </c>
      <c r="K1404" s="135">
        <v>-1025.4099999999999</v>
      </c>
      <c r="L1404" s="135">
        <v>-761.1999999999997</v>
      </c>
      <c r="M1404" s="141" t="str">
        <f t="shared" si="43"/>
        <v>201703</v>
      </c>
    </row>
    <row r="1405" spans="1:13" x14ac:dyDescent="0.25">
      <c r="A1405" s="35" t="str">
        <f>VLOOKUP(B1405,ResCat!$A$2:$B$269,2,FALSE)</f>
        <v>PPOPMR</v>
      </c>
      <c r="B1405" s="68" t="str">
        <f>IF(ISNA(VLOOKUP(C1405,COA!$A$2:$B$340,2,FALSE)),"XXX",VLOOKUP(C1405,COA!$A$2:$B$340,2,FALSE))</f>
        <v>N61</v>
      </c>
      <c r="C1405" s="149" t="str">
        <f t="shared" si="44"/>
        <v>0003-1003-0012</v>
      </c>
      <c r="D1405" s="134" t="s">
        <v>463</v>
      </c>
      <c r="E1405" s="134" t="s">
        <v>448</v>
      </c>
      <c r="F1405" s="134" t="s">
        <v>452</v>
      </c>
      <c r="G1405" s="134" t="s">
        <v>326</v>
      </c>
      <c r="H1405" s="134" t="s">
        <v>1023</v>
      </c>
      <c r="I1405" s="134" t="s">
        <v>1</v>
      </c>
      <c r="J1405" s="135">
        <v>228.2</v>
      </c>
      <c r="K1405" s="135">
        <v>78.930000000000007</v>
      </c>
      <c r="L1405" s="135">
        <v>78.930000000000007</v>
      </c>
      <c r="M1405" s="141" t="str">
        <f t="shared" si="43"/>
        <v>201703</v>
      </c>
    </row>
    <row r="1406" spans="1:13" x14ac:dyDescent="0.25">
      <c r="A1406" s="35" t="str">
        <f>VLOOKUP(B1406,ResCat!$A$2:$B$269,2,FALSE)</f>
        <v>PPOPMR</v>
      </c>
      <c r="B1406" s="68" t="str">
        <f>IF(ISNA(VLOOKUP(C1406,COA!$A$2:$B$340,2,FALSE)),"XXX",VLOOKUP(C1406,COA!$A$2:$B$340,2,FALSE))</f>
        <v>N61</v>
      </c>
      <c r="C1406" s="149" t="str">
        <f t="shared" si="44"/>
        <v>0003-1003-0012</v>
      </c>
      <c r="D1406" s="134" t="s">
        <v>463</v>
      </c>
      <c r="E1406" s="134" t="s">
        <v>448</v>
      </c>
      <c r="F1406" s="134" t="s">
        <v>452</v>
      </c>
      <c r="G1406" s="134" t="s">
        <v>328</v>
      </c>
      <c r="H1406" s="134" t="s">
        <v>1023</v>
      </c>
      <c r="I1406" s="134" t="s">
        <v>3</v>
      </c>
      <c r="J1406" s="135">
        <v>752.9000000000002</v>
      </c>
      <c r="K1406" s="135">
        <v>-451.08000000000004</v>
      </c>
      <c r="L1406" s="135">
        <v>-453.36</v>
      </c>
      <c r="M1406" s="141" t="str">
        <f t="shared" si="43"/>
        <v>201704</v>
      </c>
    </row>
    <row r="1407" spans="1:13" x14ac:dyDescent="0.25">
      <c r="A1407" s="35" t="str">
        <f>VLOOKUP(B1407,ResCat!$A$2:$B$269,2,FALSE)</f>
        <v>PPOPMR</v>
      </c>
      <c r="B1407" s="68" t="str">
        <f>IF(ISNA(VLOOKUP(C1407,COA!$A$2:$B$340,2,FALSE)),"XXX",VLOOKUP(C1407,COA!$A$2:$B$340,2,FALSE))</f>
        <v>N61</v>
      </c>
      <c r="C1407" s="149" t="str">
        <f t="shared" si="44"/>
        <v>0003-1003-0012</v>
      </c>
      <c r="D1407" s="134" t="s">
        <v>463</v>
      </c>
      <c r="E1407" s="134" t="s">
        <v>448</v>
      </c>
      <c r="F1407" s="134" t="s">
        <v>452</v>
      </c>
      <c r="G1407" s="134" t="s">
        <v>328</v>
      </c>
      <c r="H1407" s="134" t="s">
        <v>1023</v>
      </c>
      <c r="I1407" s="134" t="s">
        <v>0</v>
      </c>
      <c r="J1407" s="135">
        <v>166</v>
      </c>
      <c r="K1407" s="135">
        <v>33.200000000000003</v>
      </c>
      <c r="L1407" s="135">
        <v>33.200000000000003</v>
      </c>
      <c r="M1407" s="141" t="str">
        <f t="shared" si="43"/>
        <v>201704</v>
      </c>
    </row>
    <row r="1408" spans="1:13" x14ac:dyDescent="0.25">
      <c r="A1408" s="35" t="str">
        <f>VLOOKUP(B1408,ResCat!$A$2:$B$269,2,FALSE)</f>
        <v>PPOPMR</v>
      </c>
      <c r="B1408" s="68" t="str">
        <f>IF(ISNA(VLOOKUP(C1408,COA!$A$2:$B$340,2,FALSE)),"XXX",VLOOKUP(C1408,COA!$A$2:$B$340,2,FALSE))</f>
        <v>N61</v>
      </c>
      <c r="C1408" s="149" t="str">
        <f t="shared" si="44"/>
        <v>0003-1003-0012</v>
      </c>
      <c r="D1408" s="134" t="s">
        <v>463</v>
      </c>
      <c r="E1408" s="134" t="s">
        <v>448</v>
      </c>
      <c r="F1408" s="134" t="s">
        <v>452</v>
      </c>
      <c r="G1408" s="134" t="s">
        <v>328</v>
      </c>
      <c r="H1408" s="134" t="s">
        <v>1023</v>
      </c>
      <c r="I1408" s="134" t="s">
        <v>2</v>
      </c>
      <c r="J1408" s="135">
        <v>15413.119999999997</v>
      </c>
      <c r="K1408" s="135">
        <v>-11.900000000000187</v>
      </c>
      <c r="L1408" s="135">
        <v>142.09999999999994</v>
      </c>
      <c r="M1408" s="141" t="str">
        <f t="shared" si="43"/>
        <v>201704</v>
      </c>
    </row>
    <row r="1409" spans="1:13" x14ac:dyDescent="0.25">
      <c r="A1409" s="35" t="str">
        <f>VLOOKUP(B1409,ResCat!$A$2:$B$269,2,FALSE)</f>
        <v>PPOPMR</v>
      </c>
      <c r="B1409" s="68" t="str">
        <f>IF(ISNA(VLOOKUP(C1409,COA!$A$2:$B$340,2,FALSE)),"XXX",VLOOKUP(C1409,COA!$A$2:$B$340,2,FALSE))</f>
        <v>N61</v>
      </c>
      <c r="C1409" s="149" t="str">
        <f t="shared" si="44"/>
        <v>0003-1003-0012</v>
      </c>
      <c r="D1409" s="134" t="s">
        <v>463</v>
      </c>
      <c r="E1409" s="134" t="s">
        <v>448</v>
      </c>
      <c r="F1409" s="134" t="s">
        <v>452</v>
      </c>
      <c r="G1409" s="134" t="s">
        <v>328</v>
      </c>
      <c r="H1409" s="134" t="s">
        <v>1023</v>
      </c>
      <c r="I1409" s="134" t="s">
        <v>1</v>
      </c>
      <c r="J1409" s="135">
        <v>-6081.28</v>
      </c>
      <c r="K1409" s="135">
        <v>-3439.0499999999997</v>
      </c>
      <c r="L1409" s="135">
        <v>-3396.61</v>
      </c>
      <c r="M1409" s="141" t="str">
        <f t="shared" si="43"/>
        <v>201704</v>
      </c>
    </row>
    <row r="1410" spans="1:13" x14ac:dyDescent="0.25">
      <c r="A1410" s="35" t="str">
        <f>VLOOKUP(B1410,ResCat!$A$2:$B$269,2,FALSE)</f>
        <v>PPOPMR</v>
      </c>
      <c r="B1410" s="68" t="str">
        <f>IF(ISNA(VLOOKUP(C1410,COA!$A$2:$B$340,2,FALSE)),"XXX",VLOOKUP(C1410,COA!$A$2:$B$340,2,FALSE))</f>
        <v>N61</v>
      </c>
      <c r="C1410" s="149" t="str">
        <f t="shared" si="44"/>
        <v>0003-1003-0012</v>
      </c>
      <c r="D1410" s="134" t="s">
        <v>463</v>
      </c>
      <c r="E1410" s="134" t="s">
        <v>448</v>
      </c>
      <c r="F1410" s="134" t="s">
        <v>452</v>
      </c>
      <c r="G1410" s="134" t="s">
        <v>330</v>
      </c>
      <c r="H1410" s="134" t="s">
        <v>1023</v>
      </c>
      <c r="I1410" s="134" t="s">
        <v>3</v>
      </c>
      <c r="J1410" s="135">
        <v>2639.9700000000003</v>
      </c>
      <c r="K1410" s="135">
        <v>-172.63999999999987</v>
      </c>
      <c r="L1410" s="135">
        <v>-172.63999999999993</v>
      </c>
      <c r="M1410" s="141" t="str">
        <f t="shared" si="43"/>
        <v>201705</v>
      </c>
    </row>
    <row r="1411" spans="1:13" x14ac:dyDescent="0.25">
      <c r="A1411" s="35" t="str">
        <f>VLOOKUP(B1411,ResCat!$A$2:$B$269,2,FALSE)</f>
        <v>PPOPMR</v>
      </c>
      <c r="B1411" s="68" t="str">
        <f>IF(ISNA(VLOOKUP(C1411,COA!$A$2:$B$340,2,FALSE)),"XXX",VLOOKUP(C1411,COA!$A$2:$B$340,2,FALSE))</f>
        <v>N61</v>
      </c>
      <c r="C1411" s="149" t="str">
        <f t="shared" si="44"/>
        <v>0003-1003-0012</v>
      </c>
      <c r="D1411" s="134" t="s">
        <v>463</v>
      </c>
      <c r="E1411" s="134" t="s">
        <v>448</v>
      </c>
      <c r="F1411" s="134" t="s">
        <v>452</v>
      </c>
      <c r="G1411" s="134" t="s">
        <v>330</v>
      </c>
      <c r="H1411" s="134" t="s">
        <v>1023</v>
      </c>
      <c r="I1411" s="134" t="s">
        <v>0</v>
      </c>
      <c r="J1411" s="135">
        <v>111</v>
      </c>
      <c r="K1411" s="135">
        <v>22.2</v>
      </c>
      <c r="L1411" s="135">
        <v>22.2</v>
      </c>
      <c r="M1411" s="141" t="str">
        <f t="shared" si="43"/>
        <v>201705</v>
      </c>
    </row>
    <row r="1412" spans="1:13" x14ac:dyDescent="0.25">
      <c r="A1412" s="35" t="str">
        <f>VLOOKUP(B1412,ResCat!$A$2:$B$269,2,FALSE)</f>
        <v>PPOPMR</v>
      </c>
      <c r="B1412" s="68" t="str">
        <f>IF(ISNA(VLOOKUP(C1412,COA!$A$2:$B$340,2,FALSE)),"XXX",VLOOKUP(C1412,COA!$A$2:$B$340,2,FALSE))</f>
        <v>N61</v>
      </c>
      <c r="C1412" s="149" t="str">
        <f t="shared" si="44"/>
        <v>0003-1003-0012</v>
      </c>
      <c r="D1412" s="134" t="s">
        <v>463</v>
      </c>
      <c r="E1412" s="134" t="s">
        <v>448</v>
      </c>
      <c r="F1412" s="134" t="s">
        <v>452</v>
      </c>
      <c r="G1412" s="134" t="s">
        <v>330</v>
      </c>
      <c r="H1412" s="134" t="s">
        <v>1023</v>
      </c>
      <c r="I1412" s="134" t="s">
        <v>2</v>
      </c>
      <c r="J1412" s="135">
        <v>3859.65</v>
      </c>
      <c r="K1412" s="135">
        <v>561.06999999999971</v>
      </c>
      <c r="L1412" s="135">
        <v>507.4699999999998</v>
      </c>
      <c r="M1412" s="141" t="str">
        <f t="shared" ref="M1412:M1475" si="45">IF(G1412&lt;$M$1,$M$1,G1412)</f>
        <v>201705</v>
      </c>
    </row>
    <row r="1413" spans="1:13" x14ac:dyDescent="0.25">
      <c r="A1413" s="35" t="str">
        <f>VLOOKUP(B1413,ResCat!$A$2:$B$269,2,FALSE)</f>
        <v>PPOPMR</v>
      </c>
      <c r="B1413" s="68" t="str">
        <f>IF(ISNA(VLOOKUP(C1413,COA!$A$2:$B$340,2,FALSE)),"XXX",VLOOKUP(C1413,COA!$A$2:$B$340,2,FALSE))</f>
        <v>N61</v>
      </c>
      <c r="C1413" s="149" t="str">
        <f t="shared" ref="C1413:C1476" si="46">D1413&amp;"-"&amp;E1413&amp;"-"&amp;F1413</f>
        <v>0003-1003-0012</v>
      </c>
      <c r="D1413" s="134" t="s">
        <v>463</v>
      </c>
      <c r="E1413" s="134" t="s">
        <v>448</v>
      </c>
      <c r="F1413" s="134" t="s">
        <v>452</v>
      </c>
      <c r="G1413" s="134" t="s">
        <v>330</v>
      </c>
      <c r="H1413" s="134" t="s">
        <v>1023</v>
      </c>
      <c r="I1413" s="134" t="s">
        <v>1</v>
      </c>
      <c r="J1413" s="135">
        <v>-12032.939999999999</v>
      </c>
      <c r="K1413" s="135">
        <v>-9809.7000000000044</v>
      </c>
      <c r="L1413" s="135">
        <v>-9929.7000000000044</v>
      </c>
      <c r="M1413" s="141" t="str">
        <f t="shared" si="45"/>
        <v>201705</v>
      </c>
    </row>
    <row r="1414" spans="1:13" x14ac:dyDescent="0.25">
      <c r="A1414" s="35" t="str">
        <f>VLOOKUP(B1414,ResCat!$A$2:$B$269,2,FALSE)</f>
        <v>PPOPMR</v>
      </c>
      <c r="B1414" s="68" t="str">
        <f>IF(ISNA(VLOOKUP(C1414,COA!$A$2:$B$340,2,FALSE)),"XXX",VLOOKUP(C1414,COA!$A$2:$B$340,2,FALSE))</f>
        <v>N61</v>
      </c>
      <c r="C1414" s="149" t="str">
        <f t="shared" si="46"/>
        <v>0003-1003-0012</v>
      </c>
      <c r="D1414" s="134" t="s">
        <v>463</v>
      </c>
      <c r="E1414" s="134" t="s">
        <v>448</v>
      </c>
      <c r="F1414" s="134" t="s">
        <v>452</v>
      </c>
      <c r="G1414" s="134" t="s">
        <v>332</v>
      </c>
      <c r="H1414" s="134" t="s">
        <v>1023</v>
      </c>
      <c r="I1414" s="134" t="s">
        <v>3</v>
      </c>
      <c r="J1414" s="135">
        <v>30286.5</v>
      </c>
      <c r="K1414" s="135">
        <v>2051.3500000000004</v>
      </c>
      <c r="L1414" s="135">
        <v>1426.7100000000005</v>
      </c>
      <c r="M1414" s="141" t="str">
        <f t="shared" si="45"/>
        <v>201706</v>
      </c>
    </row>
    <row r="1415" spans="1:13" x14ac:dyDescent="0.25">
      <c r="A1415" s="35" t="str">
        <f>VLOOKUP(B1415,ResCat!$A$2:$B$269,2,FALSE)</f>
        <v>PPOPMR</v>
      </c>
      <c r="B1415" s="68" t="str">
        <f>IF(ISNA(VLOOKUP(C1415,COA!$A$2:$B$340,2,FALSE)),"XXX",VLOOKUP(C1415,COA!$A$2:$B$340,2,FALSE))</f>
        <v>N61</v>
      </c>
      <c r="C1415" s="149" t="str">
        <f t="shared" si="46"/>
        <v>0003-1003-0012</v>
      </c>
      <c r="D1415" s="134" t="s">
        <v>463</v>
      </c>
      <c r="E1415" s="134" t="s">
        <v>448</v>
      </c>
      <c r="F1415" s="134" t="s">
        <v>452</v>
      </c>
      <c r="G1415" s="134" t="s">
        <v>332</v>
      </c>
      <c r="H1415" s="134" t="s">
        <v>1023</v>
      </c>
      <c r="I1415" s="134" t="s">
        <v>0</v>
      </c>
      <c r="J1415" s="135">
        <v>47932.61</v>
      </c>
      <c r="K1415" s="135">
        <v>21773.199999999993</v>
      </c>
      <c r="L1415" s="135">
        <v>21773.199999999993</v>
      </c>
      <c r="M1415" s="141" t="str">
        <f t="shared" si="45"/>
        <v>201706</v>
      </c>
    </row>
    <row r="1416" spans="1:13" x14ac:dyDescent="0.25">
      <c r="A1416" s="35" t="str">
        <f>VLOOKUP(B1416,ResCat!$A$2:$B$269,2,FALSE)</f>
        <v>PPOPMR</v>
      </c>
      <c r="B1416" s="68" t="str">
        <f>IF(ISNA(VLOOKUP(C1416,COA!$A$2:$B$340,2,FALSE)),"XXX",VLOOKUP(C1416,COA!$A$2:$B$340,2,FALSE))</f>
        <v>N61</v>
      </c>
      <c r="C1416" s="149" t="str">
        <f t="shared" si="46"/>
        <v>0003-1003-0012</v>
      </c>
      <c r="D1416" s="134" t="s">
        <v>463</v>
      </c>
      <c r="E1416" s="134" t="s">
        <v>448</v>
      </c>
      <c r="F1416" s="134" t="s">
        <v>452</v>
      </c>
      <c r="G1416" s="134" t="s">
        <v>332</v>
      </c>
      <c r="H1416" s="134" t="s">
        <v>1023</v>
      </c>
      <c r="I1416" s="134" t="s">
        <v>336</v>
      </c>
      <c r="J1416" s="135">
        <v>0</v>
      </c>
      <c r="K1416" s="135">
        <v>0</v>
      </c>
      <c r="L1416" s="135">
        <v>0</v>
      </c>
      <c r="M1416" s="141" t="str">
        <f t="shared" si="45"/>
        <v>201706</v>
      </c>
    </row>
    <row r="1417" spans="1:13" x14ac:dyDescent="0.25">
      <c r="A1417" s="35" t="str">
        <f>VLOOKUP(B1417,ResCat!$A$2:$B$269,2,FALSE)</f>
        <v>PPOPMR</v>
      </c>
      <c r="B1417" s="68" t="str">
        <f>IF(ISNA(VLOOKUP(C1417,COA!$A$2:$B$340,2,FALSE)),"XXX",VLOOKUP(C1417,COA!$A$2:$B$340,2,FALSE))</f>
        <v>N61</v>
      </c>
      <c r="C1417" s="149" t="str">
        <f t="shared" si="46"/>
        <v>0003-1003-0012</v>
      </c>
      <c r="D1417" s="134" t="s">
        <v>463</v>
      </c>
      <c r="E1417" s="134" t="s">
        <v>448</v>
      </c>
      <c r="F1417" s="134" t="s">
        <v>452</v>
      </c>
      <c r="G1417" s="134" t="s">
        <v>332</v>
      </c>
      <c r="H1417" s="134" t="s">
        <v>1023</v>
      </c>
      <c r="I1417" s="134" t="s">
        <v>2</v>
      </c>
      <c r="J1417" s="135">
        <v>13568.64</v>
      </c>
      <c r="K1417" s="135">
        <v>1679.36</v>
      </c>
      <c r="L1417" s="135">
        <v>1484.7799999999995</v>
      </c>
      <c r="M1417" s="141" t="str">
        <f t="shared" si="45"/>
        <v>201706</v>
      </c>
    </row>
    <row r="1418" spans="1:13" x14ac:dyDescent="0.25">
      <c r="A1418" s="35" t="str">
        <f>VLOOKUP(B1418,ResCat!$A$2:$B$269,2,FALSE)</f>
        <v>PPOPMR</v>
      </c>
      <c r="B1418" s="68" t="str">
        <f>IF(ISNA(VLOOKUP(C1418,COA!$A$2:$B$340,2,FALSE)),"XXX",VLOOKUP(C1418,COA!$A$2:$B$340,2,FALSE))</f>
        <v>N61</v>
      </c>
      <c r="C1418" s="149" t="str">
        <f t="shared" si="46"/>
        <v>0003-1003-0012</v>
      </c>
      <c r="D1418" s="134" t="s">
        <v>463</v>
      </c>
      <c r="E1418" s="134" t="s">
        <v>448</v>
      </c>
      <c r="F1418" s="134" t="s">
        <v>452</v>
      </c>
      <c r="G1418" s="134" t="s">
        <v>332</v>
      </c>
      <c r="H1418" s="134" t="s">
        <v>1023</v>
      </c>
      <c r="I1418" s="134" t="s">
        <v>1</v>
      </c>
      <c r="J1418" s="135">
        <v>-23339.979999999996</v>
      </c>
      <c r="K1418" s="135">
        <v>-6211.3899999999994</v>
      </c>
      <c r="L1418" s="135">
        <v>-4014.4099999999989</v>
      </c>
      <c r="M1418" s="141" t="str">
        <f t="shared" si="45"/>
        <v>201706</v>
      </c>
    </row>
    <row r="1419" spans="1:13" x14ac:dyDescent="0.25">
      <c r="A1419" s="35" t="str">
        <f>VLOOKUP(B1419,ResCat!$A$2:$B$269,2,FALSE)</f>
        <v>PPOPMR</v>
      </c>
      <c r="B1419" s="68" t="str">
        <f>IF(ISNA(VLOOKUP(C1419,COA!$A$2:$B$340,2,FALSE)),"XXX",VLOOKUP(C1419,COA!$A$2:$B$340,2,FALSE))</f>
        <v>N61</v>
      </c>
      <c r="C1419" s="149" t="str">
        <f t="shared" si="46"/>
        <v>0003-1003-0012</v>
      </c>
      <c r="D1419" s="134" t="s">
        <v>463</v>
      </c>
      <c r="E1419" s="134" t="s">
        <v>448</v>
      </c>
      <c r="F1419" s="134" t="s">
        <v>452</v>
      </c>
      <c r="G1419" s="134" t="s">
        <v>335</v>
      </c>
      <c r="H1419" s="134" t="s">
        <v>1023</v>
      </c>
      <c r="I1419" s="134" t="s">
        <v>3</v>
      </c>
      <c r="J1419" s="135">
        <v>3881.15</v>
      </c>
      <c r="K1419" s="135">
        <v>2710.7700000000004</v>
      </c>
      <c r="L1419" s="135">
        <v>2804.09</v>
      </c>
      <c r="M1419" s="141" t="str">
        <f t="shared" si="45"/>
        <v>201707</v>
      </c>
    </row>
    <row r="1420" spans="1:13" x14ac:dyDescent="0.25">
      <c r="A1420" s="35" t="str">
        <f>VLOOKUP(B1420,ResCat!$A$2:$B$269,2,FALSE)</f>
        <v>PPOPMR</v>
      </c>
      <c r="B1420" s="68" t="str">
        <f>IF(ISNA(VLOOKUP(C1420,COA!$A$2:$B$340,2,FALSE)),"XXX",VLOOKUP(C1420,COA!$A$2:$B$340,2,FALSE))</f>
        <v>N61</v>
      </c>
      <c r="C1420" s="149" t="str">
        <f t="shared" si="46"/>
        <v>0003-1003-0012</v>
      </c>
      <c r="D1420" s="134" t="s">
        <v>463</v>
      </c>
      <c r="E1420" s="134" t="s">
        <v>448</v>
      </c>
      <c r="F1420" s="134" t="s">
        <v>452</v>
      </c>
      <c r="G1420" s="134" t="s">
        <v>335</v>
      </c>
      <c r="H1420" s="134" t="s">
        <v>1023</v>
      </c>
      <c r="I1420" s="134" t="s">
        <v>0</v>
      </c>
      <c r="J1420" s="135">
        <v>24100.610000000015</v>
      </c>
      <c r="K1420" s="135">
        <v>70453.379999999845</v>
      </c>
      <c r="L1420" s="135">
        <v>54529.360000000044</v>
      </c>
      <c r="M1420" s="141" t="str">
        <f t="shared" si="45"/>
        <v>201707</v>
      </c>
    </row>
    <row r="1421" spans="1:13" x14ac:dyDescent="0.25">
      <c r="A1421" s="35" t="str">
        <f>VLOOKUP(B1421,ResCat!$A$2:$B$269,2,FALSE)</f>
        <v>PPOPMR</v>
      </c>
      <c r="B1421" s="68" t="str">
        <f>IF(ISNA(VLOOKUP(C1421,COA!$A$2:$B$340,2,FALSE)),"XXX",VLOOKUP(C1421,COA!$A$2:$B$340,2,FALSE))</f>
        <v>N61</v>
      </c>
      <c r="C1421" s="149" t="str">
        <f t="shared" si="46"/>
        <v>0003-1003-0012</v>
      </c>
      <c r="D1421" s="134" t="s">
        <v>463</v>
      </c>
      <c r="E1421" s="134" t="s">
        <v>448</v>
      </c>
      <c r="F1421" s="134" t="s">
        <v>452</v>
      </c>
      <c r="G1421" s="134" t="s">
        <v>335</v>
      </c>
      <c r="H1421" s="134" t="s">
        <v>1023</v>
      </c>
      <c r="I1421" s="134" t="s">
        <v>336</v>
      </c>
      <c r="J1421" s="135">
        <v>71.2</v>
      </c>
      <c r="K1421" s="135">
        <v>14.24</v>
      </c>
      <c r="L1421" s="135">
        <v>14.24</v>
      </c>
      <c r="M1421" s="141" t="str">
        <f t="shared" si="45"/>
        <v>201707</v>
      </c>
    </row>
    <row r="1422" spans="1:13" x14ac:dyDescent="0.25">
      <c r="A1422" s="35" t="str">
        <f>VLOOKUP(B1422,ResCat!$A$2:$B$269,2,FALSE)</f>
        <v>PPOPMR</v>
      </c>
      <c r="B1422" s="68" t="str">
        <f>IF(ISNA(VLOOKUP(C1422,COA!$A$2:$B$340,2,FALSE)),"XXX",VLOOKUP(C1422,COA!$A$2:$B$340,2,FALSE))</f>
        <v>N61</v>
      </c>
      <c r="C1422" s="149" t="str">
        <f t="shared" si="46"/>
        <v>0003-1003-0012</v>
      </c>
      <c r="D1422" s="134" t="s">
        <v>463</v>
      </c>
      <c r="E1422" s="134" t="s">
        <v>448</v>
      </c>
      <c r="F1422" s="134" t="s">
        <v>452</v>
      </c>
      <c r="G1422" s="134" t="s">
        <v>335</v>
      </c>
      <c r="H1422" s="134" t="s">
        <v>1023</v>
      </c>
      <c r="I1422" s="134" t="s">
        <v>2</v>
      </c>
      <c r="J1422" s="135">
        <v>32483.589999999997</v>
      </c>
      <c r="K1422" s="135">
        <v>5197.8799999999992</v>
      </c>
      <c r="L1422" s="135">
        <v>4245.97</v>
      </c>
      <c r="M1422" s="141" t="str">
        <f t="shared" si="45"/>
        <v>201707</v>
      </c>
    </row>
    <row r="1423" spans="1:13" x14ac:dyDescent="0.25">
      <c r="A1423" s="35" t="str">
        <f>VLOOKUP(B1423,ResCat!$A$2:$B$269,2,FALSE)</f>
        <v>PPOPMR</v>
      </c>
      <c r="B1423" s="68" t="str">
        <f>IF(ISNA(VLOOKUP(C1423,COA!$A$2:$B$340,2,FALSE)),"XXX",VLOOKUP(C1423,COA!$A$2:$B$340,2,FALSE))</f>
        <v>N61</v>
      </c>
      <c r="C1423" s="149" t="str">
        <f t="shared" si="46"/>
        <v>0003-1003-0012</v>
      </c>
      <c r="D1423" s="134" t="s">
        <v>463</v>
      </c>
      <c r="E1423" s="134" t="s">
        <v>448</v>
      </c>
      <c r="F1423" s="134" t="s">
        <v>452</v>
      </c>
      <c r="G1423" s="134" t="s">
        <v>335</v>
      </c>
      <c r="H1423" s="134" t="s">
        <v>1023</v>
      </c>
      <c r="I1423" s="134" t="s">
        <v>1</v>
      </c>
      <c r="J1423" s="135">
        <v>41935.98000000001</v>
      </c>
      <c r="K1423" s="135">
        <v>9556.909999999998</v>
      </c>
      <c r="L1423" s="135">
        <v>1586.6400000000003</v>
      </c>
      <c r="M1423" s="141" t="str">
        <f t="shared" si="45"/>
        <v>201707</v>
      </c>
    </row>
    <row r="1424" spans="1:13" x14ac:dyDescent="0.25">
      <c r="A1424" s="35" t="str">
        <f>VLOOKUP(B1424,ResCat!$A$2:$B$269,2,FALSE)</f>
        <v>PPOPMR</v>
      </c>
      <c r="B1424" s="68" t="str">
        <f>IF(ISNA(VLOOKUP(C1424,COA!$A$2:$B$340,2,FALSE)),"XXX",VLOOKUP(C1424,COA!$A$2:$B$340,2,FALSE))</f>
        <v>N61</v>
      </c>
      <c r="C1424" s="149" t="str">
        <f t="shared" si="46"/>
        <v>0003-1003-0012</v>
      </c>
      <c r="D1424" s="134" t="s">
        <v>463</v>
      </c>
      <c r="E1424" s="134" t="s">
        <v>448</v>
      </c>
      <c r="F1424" s="134" t="s">
        <v>452</v>
      </c>
      <c r="G1424" s="134" t="s">
        <v>4</v>
      </c>
      <c r="H1424" s="134" t="s">
        <v>1023</v>
      </c>
      <c r="I1424" s="134" t="s">
        <v>3</v>
      </c>
      <c r="J1424" s="135">
        <v>15523.5</v>
      </c>
      <c r="K1424" s="135">
        <v>1873.5399999999995</v>
      </c>
      <c r="L1424" s="135">
        <v>1733.5499999999997</v>
      </c>
      <c r="M1424" s="141" t="str">
        <f t="shared" si="45"/>
        <v>201708</v>
      </c>
    </row>
    <row r="1425" spans="1:13" x14ac:dyDescent="0.25">
      <c r="A1425" s="35" t="str">
        <f>VLOOKUP(B1425,ResCat!$A$2:$B$269,2,FALSE)</f>
        <v>PPOPMR</v>
      </c>
      <c r="B1425" s="68" t="str">
        <f>IF(ISNA(VLOOKUP(C1425,COA!$A$2:$B$340,2,FALSE)),"XXX",VLOOKUP(C1425,COA!$A$2:$B$340,2,FALSE))</f>
        <v>N61</v>
      </c>
      <c r="C1425" s="149" t="str">
        <f t="shared" si="46"/>
        <v>0003-1003-0012</v>
      </c>
      <c r="D1425" s="134" t="s">
        <v>463</v>
      </c>
      <c r="E1425" s="134" t="s">
        <v>448</v>
      </c>
      <c r="F1425" s="134" t="s">
        <v>452</v>
      </c>
      <c r="G1425" s="134" t="s">
        <v>4</v>
      </c>
      <c r="H1425" s="134" t="s">
        <v>1023</v>
      </c>
      <c r="I1425" s="134" t="s">
        <v>0</v>
      </c>
      <c r="J1425" s="135">
        <v>9522</v>
      </c>
      <c r="K1425" s="135">
        <v>1781.8899999999992</v>
      </c>
      <c r="L1425" s="135">
        <v>1781.8899999999992</v>
      </c>
      <c r="M1425" s="141" t="str">
        <f t="shared" si="45"/>
        <v>201708</v>
      </c>
    </row>
    <row r="1426" spans="1:13" x14ac:dyDescent="0.25">
      <c r="A1426" s="35" t="str">
        <f>VLOOKUP(B1426,ResCat!$A$2:$B$269,2,FALSE)</f>
        <v>PPOPMR</v>
      </c>
      <c r="B1426" s="68" t="str">
        <f>IF(ISNA(VLOOKUP(C1426,COA!$A$2:$B$340,2,FALSE)),"XXX",VLOOKUP(C1426,COA!$A$2:$B$340,2,FALSE))</f>
        <v>N61</v>
      </c>
      <c r="C1426" s="149" t="str">
        <f t="shared" si="46"/>
        <v>0003-1003-0012</v>
      </c>
      <c r="D1426" s="134" t="s">
        <v>463</v>
      </c>
      <c r="E1426" s="134" t="s">
        <v>448</v>
      </c>
      <c r="F1426" s="134" t="s">
        <v>452</v>
      </c>
      <c r="G1426" s="134" t="s">
        <v>4</v>
      </c>
      <c r="H1426" s="134" t="s">
        <v>1023</v>
      </c>
      <c r="I1426" s="134" t="s">
        <v>336</v>
      </c>
      <c r="J1426" s="135">
        <v>0</v>
      </c>
      <c r="K1426" s="135">
        <v>5.63</v>
      </c>
      <c r="L1426" s="135">
        <v>5.63</v>
      </c>
      <c r="M1426" s="141" t="str">
        <f t="shared" si="45"/>
        <v>201708</v>
      </c>
    </row>
    <row r="1427" spans="1:13" x14ac:dyDescent="0.25">
      <c r="A1427" s="35" t="str">
        <f>VLOOKUP(B1427,ResCat!$A$2:$B$269,2,FALSE)</f>
        <v>PPOPMR</v>
      </c>
      <c r="B1427" s="68" t="str">
        <f>IF(ISNA(VLOOKUP(C1427,COA!$A$2:$B$340,2,FALSE)),"XXX",VLOOKUP(C1427,COA!$A$2:$B$340,2,FALSE))</f>
        <v>N61</v>
      </c>
      <c r="C1427" s="149" t="str">
        <f t="shared" si="46"/>
        <v>0003-1003-0012</v>
      </c>
      <c r="D1427" s="134" t="s">
        <v>463</v>
      </c>
      <c r="E1427" s="134" t="s">
        <v>448</v>
      </c>
      <c r="F1427" s="134" t="s">
        <v>452</v>
      </c>
      <c r="G1427" s="134" t="s">
        <v>4</v>
      </c>
      <c r="H1427" s="134" t="s">
        <v>1023</v>
      </c>
      <c r="I1427" s="134" t="s">
        <v>2</v>
      </c>
      <c r="J1427" s="135">
        <v>41441.049999999996</v>
      </c>
      <c r="K1427" s="135">
        <v>6726.0499999999947</v>
      </c>
      <c r="L1427" s="135">
        <v>5993.6199999999935</v>
      </c>
      <c r="M1427" s="141" t="str">
        <f t="shared" si="45"/>
        <v>201708</v>
      </c>
    </row>
    <row r="1428" spans="1:13" x14ac:dyDescent="0.25">
      <c r="A1428" s="35" t="str">
        <f>VLOOKUP(B1428,ResCat!$A$2:$B$269,2,FALSE)</f>
        <v>PPOPMR</v>
      </c>
      <c r="B1428" s="68" t="str">
        <f>IF(ISNA(VLOOKUP(C1428,COA!$A$2:$B$340,2,FALSE)),"XXX",VLOOKUP(C1428,COA!$A$2:$B$340,2,FALSE))</f>
        <v>N61</v>
      </c>
      <c r="C1428" s="149" t="str">
        <f t="shared" si="46"/>
        <v>0003-1003-0012</v>
      </c>
      <c r="D1428" s="134" t="s">
        <v>463</v>
      </c>
      <c r="E1428" s="134" t="s">
        <v>448</v>
      </c>
      <c r="F1428" s="134" t="s">
        <v>452</v>
      </c>
      <c r="G1428" s="134" t="s">
        <v>4</v>
      </c>
      <c r="H1428" s="134" t="s">
        <v>1023</v>
      </c>
      <c r="I1428" s="134" t="s">
        <v>1</v>
      </c>
      <c r="J1428" s="135">
        <v>155012.93000000002</v>
      </c>
      <c r="K1428" s="135">
        <v>18507.970000000008</v>
      </c>
      <c r="L1428" s="135">
        <v>18472.970000000008</v>
      </c>
      <c r="M1428" s="141" t="str">
        <f t="shared" si="45"/>
        <v>201708</v>
      </c>
    </row>
    <row r="1429" spans="1:13" x14ac:dyDescent="0.25">
      <c r="A1429" s="35" t="str">
        <f>VLOOKUP(B1429,ResCat!$A$2:$B$269,2,FALSE)</f>
        <v>PPOPMR</v>
      </c>
      <c r="B1429" s="68" t="str">
        <f>IF(ISNA(VLOOKUP(C1429,COA!$A$2:$B$340,2,FALSE)),"XXX",VLOOKUP(C1429,COA!$A$2:$B$340,2,FALSE))</f>
        <v>N61</v>
      </c>
      <c r="C1429" s="149" t="str">
        <f t="shared" si="46"/>
        <v>0003-1003-0012</v>
      </c>
      <c r="D1429" s="134" t="s">
        <v>463</v>
      </c>
      <c r="E1429" s="134" t="s">
        <v>448</v>
      </c>
      <c r="F1429" s="134" t="s">
        <v>452</v>
      </c>
      <c r="G1429" s="134" t="s">
        <v>511</v>
      </c>
      <c r="H1429" s="134" t="s">
        <v>1023</v>
      </c>
      <c r="I1429" s="134" t="s">
        <v>3</v>
      </c>
      <c r="J1429" s="135">
        <v>15499.589999999998</v>
      </c>
      <c r="K1429" s="135">
        <v>1948.6399999999999</v>
      </c>
      <c r="L1429" s="135">
        <v>1868.2799999999997</v>
      </c>
      <c r="M1429" s="141" t="str">
        <f t="shared" si="45"/>
        <v>201709</v>
      </c>
    </row>
    <row r="1430" spans="1:13" x14ac:dyDescent="0.25">
      <c r="A1430" s="35" t="str">
        <f>VLOOKUP(B1430,ResCat!$A$2:$B$269,2,FALSE)</f>
        <v>PPOPMR</v>
      </c>
      <c r="B1430" s="68" t="str">
        <f>IF(ISNA(VLOOKUP(C1430,COA!$A$2:$B$340,2,FALSE)),"XXX",VLOOKUP(C1430,COA!$A$2:$B$340,2,FALSE))</f>
        <v>N61</v>
      </c>
      <c r="C1430" s="149" t="str">
        <f t="shared" si="46"/>
        <v>0003-1003-0012</v>
      </c>
      <c r="D1430" s="134" t="s">
        <v>463</v>
      </c>
      <c r="E1430" s="134" t="s">
        <v>448</v>
      </c>
      <c r="F1430" s="134" t="s">
        <v>452</v>
      </c>
      <c r="G1430" s="134" t="s">
        <v>511</v>
      </c>
      <c r="H1430" s="134" t="s">
        <v>1023</v>
      </c>
      <c r="I1430" s="134" t="s">
        <v>0</v>
      </c>
      <c r="J1430" s="135">
        <v>78212.3</v>
      </c>
      <c r="K1430" s="135">
        <v>2072.8199999999997</v>
      </c>
      <c r="L1430" s="135">
        <v>1939.3</v>
      </c>
      <c r="M1430" s="141" t="str">
        <f t="shared" si="45"/>
        <v>201709</v>
      </c>
    </row>
    <row r="1431" spans="1:13" x14ac:dyDescent="0.25">
      <c r="A1431" s="35" t="str">
        <f>VLOOKUP(B1431,ResCat!$A$2:$B$269,2,FALSE)</f>
        <v>PPOPMR</v>
      </c>
      <c r="B1431" s="68" t="str">
        <f>IF(ISNA(VLOOKUP(C1431,COA!$A$2:$B$340,2,FALSE)),"XXX",VLOOKUP(C1431,COA!$A$2:$B$340,2,FALSE))</f>
        <v>N61</v>
      </c>
      <c r="C1431" s="149" t="str">
        <f t="shared" si="46"/>
        <v>0003-1003-0012</v>
      </c>
      <c r="D1431" s="134" t="s">
        <v>463</v>
      </c>
      <c r="E1431" s="134" t="s">
        <v>448</v>
      </c>
      <c r="F1431" s="134" t="s">
        <v>452</v>
      </c>
      <c r="G1431" s="134" t="s">
        <v>511</v>
      </c>
      <c r="H1431" s="134" t="s">
        <v>1023</v>
      </c>
      <c r="I1431" s="134" t="s">
        <v>336</v>
      </c>
      <c r="J1431" s="135">
        <v>400</v>
      </c>
      <c r="K1431" s="135">
        <v>139.9</v>
      </c>
      <c r="L1431" s="135">
        <v>139.9</v>
      </c>
      <c r="M1431" s="141" t="str">
        <f t="shared" si="45"/>
        <v>201709</v>
      </c>
    </row>
    <row r="1432" spans="1:13" x14ac:dyDescent="0.25">
      <c r="A1432" s="35" t="str">
        <f>VLOOKUP(B1432,ResCat!$A$2:$B$269,2,FALSE)</f>
        <v>PPOPMR</v>
      </c>
      <c r="B1432" s="68" t="str">
        <f>IF(ISNA(VLOOKUP(C1432,COA!$A$2:$B$340,2,FALSE)),"XXX",VLOOKUP(C1432,COA!$A$2:$B$340,2,FALSE))</f>
        <v>N61</v>
      </c>
      <c r="C1432" s="149" t="str">
        <f t="shared" si="46"/>
        <v>0003-1003-0012</v>
      </c>
      <c r="D1432" s="134" t="s">
        <v>463</v>
      </c>
      <c r="E1432" s="134" t="s">
        <v>448</v>
      </c>
      <c r="F1432" s="134" t="s">
        <v>452</v>
      </c>
      <c r="G1432" s="134" t="s">
        <v>511</v>
      </c>
      <c r="H1432" s="134" t="s">
        <v>1023</v>
      </c>
      <c r="I1432" s="134" t="s">
        <v>2</v>
      </c>
      <c r="J1432" s="135">
        <v>214895.59000000003</v>
      </c>
      <c r="K1432" s="135">
        <v>35689.969999999972</v>
      </c>
      <c r="L1432" s="135">
        <v>34437.040000000008</v>
      </c>
      <c r="M1432" s="141" t="str">
        <f t="shared" si="45"/>
        <v>201709</v>
      </c>
    </row>
    <row r="1433" spans="1:13" x14ac:dyDescent="0.25">
      <c r="A1433" s="35" t="str">
        <f>VLOOKUP(B1433,ResCat!$A$2:$B$269,2,FALSE)</f>
        <v>PPOPMR</v>
      </c>
      <c r="B1433" s="68" t="str">
        <f>IF(ISNA(VLOOKUP(C1433,COA!$A$2:$B$340,2,FALSE)),"XXX",VLOOKUP(C1433,COA!$A$2:$B$340,2,FALSE))</f>
        <v>N61</v>
      </c>
      <c r="C1433" s="149" t="str">
        <f t="shared" si="46"/>
        <v>0003-1003-0012</v>
      </c>
      <c r="D1433" s="134" t="s">
        <v>463</v>
      </c>
      <c r="E1433" s="134" t="s">
        <v>448</v>
      </c>
      <c r="F1433" s="134" t="s">
        <v>452</v>
      </c>
      <c r="G1433" s="134" t="s">
        <v>511</v>
      </c>
      <c r="H1433" s="134" t="s">
        <v>1023</v>
      </c>
      <c r="I1433" s="134" t="s">
        <v>1</v>
      </c>
      <c r="J1433" s="135">
        <v>29437.420000000002</v>
      </c>
      <c r="K1433" s="135">
        <v>2282.0099999999998</v>
      </c>
      <c r="L1433" s="135">
        <v>2187.3000000000002</v>
      </c>
      <c r="M1433" s="141" t="str">
        <f t="shared" si="45"/>
        <v>201709</v>
      </c>
    </row>
    <row r="1434" spans="1:13" x14ac:dyDescent="0.25">
      <c r="A1434" s="35" t="str">
        <f>VLOOKUP(B1434,ResCat!$A$2:$B$269,2,FALSE)</f>
        <v>PPOPMR</v>
      </c>
      <c r="B1434" s="68" t="str">
        <f>IF(ISNA(VLOOKUP(C1434,COA!$A$2:$B$340,2,FALSE)),"XXX",VLOOKUP(C1434,COA!$A$2:$B$340,2,FALSE))</f>
        <v>N61</v>
      </c>
      <c r="C1434" s="149" t="str">
        <f t="shared" si="46"/>
        <v>0003-1003-0012</v>
      </c>
      <c r="D1434" s="134" t="s">
        <v>463</v>
      </c>
      <c r="E1434" s="134" t="s">
        <v>448</v>
      </c>
      <c r="F1434" s="134" t="s">
        <v>452</v>
      </c>
      <c r="G1434" s="134" t="s">
        <v>969</v>
      </c>
      <c r="H1434" s="134" t="s">
        <v>1023</v>
      </c>
      <c r="I1434" s="134" t="s">
        <v>3</v>
      </c>
      <c r="J1434" s="135">
        <v>51303.78</v>
      </c>
      <c r="K1434" s="135">
        <v>13325.480000000001</v>
      </c>
      <c r="L1434" s="135">
        <v>12829.520000000004</v>
      </c>
      <c r="M1434" s="141" t="str">
        <f t="shared" si="45"/>
        <v>201710</v>
      </c>
    </row>
    <row r="1435" spans="1:13" x14ac:dyDescent="0.25">
      <c r="A1435" s="35" t="str">
        <f>VLOOKUP(B1435,ResCat!$A$2:$B$269,2,FALSE)</f>
        <v>PPOPMR</v>
      </c>
      <c r="B1435" s="68" t="str">
        <f>IF(ISNA(VLOOKUP(C1435,COA!$A$2:$B$340,2,FALSE)),"XXX",VLOOKUP(C1435,COA!$A$2:$B$340,2,FALSE))</f>
        <v>N61</v>
      </c>
      <c r="C1435" s="149" t="str">
        <f t="shared" si="46"/>
        <v>0003-1003-0012</v>
      </c>
      <c r="D1435" s="134" t="s">
        <v>463</v>
      </c>
      <c r="E1435" s="134" t="s">
        <v>448</v>
      </c>
      <c r="F1435" s="134" t="s">
        <v>452</v>
      </c>
      <c r="G1435" s="134" t="s">
        <v>969</v>
      </c>
      <c r="H1435" s="134" t="s">
        <v>1023</v>
      </c>
      <c r="I1435" s="134" t="s">
        <v>0</v>
      </c>
      <c r="J1435" s="135">
        <v>612034.31999999983</v>
      </c>
      <c r="K1435" s="135">
        <v>8760.6099999999969</v>
      </c>
      <c r="L1435" s="135">
        <v>8625.6399999999976</v>
      </c>
      <c r="M1435" s="141" t="str">
        <f t="shared" si="45"/>
        <v>201710</v>
      </c>
    </row>
    <row r="1436" spans="1:13" x14ac:dyDescent="0.25">
      <c r="A1436" s="35" t="str">
        <f>VLOOKUP(B1436,ResCat!$A$2:$B$269,2,FALSE)</f>
        <v>PPOPMR</v>
      </c>
      <c r="B1436" s="68" t="str">
        <f>IF(ISNA(VLOOKUP(C1436,COA!$A$2:$B$340,2,FALSE)),"XXX",VLOOKUP(C1436,COA!$A$2:$B$340,2,FALSE))</f>
        <v>N61</v>
      </c>
      <c r="C1436" s="149" t="str">
        <f t="shared" si="46"/>
        <v>0003-1003-0012</v>
      </c>
      <c r="D1436" s="134" t="s">
        <v>463</v>
      </c>
      <c r="E1436" s="134" t="s">
        <v>448</v>
      </c>
      <c r="F1436" s="134" t="s">
        <v>452</v>
      </c>
      <c r="G1436" s="134" t="s">
        <v>969</v>
      </c>
      <c r="H1436" s="134" t="s">
        <v>1023</v>
      </c>
      <c r="I1436" s="134" t="s">
        <v>336</v>
      </c>
      <c r="J1436" s="135">
        <v>343</v>
      </c>
      <c r="K1436" s="135">
        <v>11.410000000000002</v>
      </c>
      <c r="L1436" s="135">
        <v>31.410000000000007</v>
      </c>
      <c r="M1436" s="141" t="str">
        <f t="shared" si="45"/>
        <v>201710</v>
      </c>
    </row>
    <row r="1437" spans="1:13" x14ac:dyDescent="0.25">
      <c r="A1437" s="35" t="str">
        <f>VLOOKUP(B1437,ResCat!$A$2:$B$269,2,FALSE)</f>
        <v>PPOPMR</v>
      </c>
      <c r="B1437" s="68" t="str">
        <f>IF(ISNA(VLOOKUP(C1437,COA!$A$2:$B$340,2,FALSE)),"XXX",VLOOKUP(C1437,COA!$A$2:$B$340,2,FALSE))</f>
        <v>N61</v>
      </c>
      <c r="C1437" s="149" t="str">
        <f t="shared" si="46"/>
        <v>0003-1003-0012</v>
      </c>
      <c r="D1437" s="134" t="s">
        <v>463</v>
      </c>
      <c r="E1437" s="134" t="s">
        <v>448</v>
      </c>
      <c r="F1437" s="134" t="s">
        <v>452</v>
      </c>
      <c r="G1437" s="134" t="s">
        <v>969</v>
      </c>
      <c r="H1437" s="134" t="s">
        <v>1023</v>
      </c>
      <c r="I1437" s="134" t="s">
        <v>2</v>
      </c>
      <c r="J1437" s="135">
        <v>153657.31000000003</v>
      </c>
      <c r="K1437" s="135">
        <v>26470.380000000016</v>
      </c>
      <c r="L1437" s="135">
        <v>24556.790000000012</v>
      </c>
      <c r="M1437" s="141" t="str">
        <f t="shared" si="45"/>
        <v>201710</v>
      </c>
    </row>
    <row r="1438" spans="1:13" x14ac:dyDescent="0.25">
      <c r="A1438" s="35" t="str">
        <f>VLOOKUP(B1438,ResCat!$A$2:$B$269,2,FALSE)</f>
        <v>PPOPMR</v>
      </c>
      <c r="B1438" s="68" t="str">
        <f>IF(ISNA(VLOOKUP(C1438,COA!$A$2:$B$340,2,FALSE)),"XXX",VLOOKUP(C1438,COA!$A$2:$B$340,2,FALSE))</f>
        <v>N61</v>
      </c>
      <c r="C1438" s="149" t="str">
        <f t="shared" si="46"/>
        <v>0003-1003-0012</v>
      </c>
      <c r="D1438" s="134" t="s">
        <v>463</v>
      </c>
      <c r="E1438" s="134" t="s">
        <v>448</v>
      </c>
      <c r="F1438" s="134" t="s">
        <v>452</v>
      </c>
      <c r="G1438" s="134" t="s">
        <v>969</v>
      </c>
      <c r="H1438" s="134" t="s">
        <v>1023</v>
      </c>
      <c r="I1438" s="134" t="s">
        <v>1</v>
      </c>
      <c r="J1438" s="135">
        <v>114797.24000000003</v>
      </c>
      <c r="K1438" s="135">
        <v>9994.4399999999987</v>
      </c>
      <c r="L1438" s="135">
        <v>10000.32</v>
      </c>
      <c r="M1438" s="141" t="str">
        <f t="shared" si="45"/>
        <v>201710</v>
      </c>
    </row>
    <row r="1439" spans="1:13" x14ac:dyDescent="0.25">
      <c r="A1439" s="35" t="str">
        <f>VLOOKUP(B1439,ResCat!$A$2:$B$269,2,FALSE)</f>
        <v>PPOPMR</v>
      </c>
      <c r="B1439" s="68" t="str">
        <f>IF(ISNA(VLOOKUP(C1439,COA!$A$2:$B$340,2,FALSE)),"XXX",VLOOKUP(C1439,COA!$A$2:$B$340,2,FALSE))</f>
        <v>N61</v>
      </c>
      <c r="C1439" s="149" t="str">
        <f t="shared" si="46"/>
        <v>0003-1003-0012</v>
      </c>
      <c r="D1439" s="134" t="s">
        <v>463</v>
      </c>
      <c r="E1439" s="134" t="s">
        <v>448</v>
      </c>
      <c r="F1439" s="134" t="s">
        <v>452</v>
      </c>
      <c r="G1439" s="134" t="s">
        <v>961</v>
      </c>
      <c r="H1439" s="134" t="s">
        <v>1023</v>
      </c>
      <c r="I1439" s="134" t="s">
        <v>3</v>
      </c>
      <c r="J1439" s="135">
        <v>120161.93999999996</v>
      </c>
      <c r="K1439" s="135">
        <v>10902.119999999992</v>
      </c>
      <c r="L1439" s="135">
        <v>9163.7699999999913</v>
      </c>
      <c r="M1439" s="141" t="str">
        <f t="shared" si="45"/>
        <v>201711</v>
      </c>
    </row>
    <row r="1440" spans="1:13" x14ac:dyDescent="0.25">
      <c r="A1440" s="35" t="str">
        <f>VLOOKUP(B1440,ResCat!$A$2:$B$269,2,FALSE)</f>
        <v>PPOPMR</v>
      </c>
      <c r="B1440" s="68" t="str">
        <f>IF(ISNA(VLOOKUP(C1440,COA!$A$2:$B$340,2,FALSE)),"XXX",VLOOKUP(C1440,COA!$A$2:$B$340,2,FALSE))</f>
        <v>N61</v>
      </c>
      <c r="C1440" s="149" t="str">
        <f t="shared" si="46"/>
        <v>0003-1003-0012</v>
      </c>
      <c r="D1440" s="134" t="s">
        <v>463</v>
      </c>
      <c r="E1440" s="134" t="s">
        <v>448</v>
      </c>
      <c r="F1440" s="134" t="s">
        <v>452</v>
      </c>
      <c r="G1440" s="134" t="s">
        <v>961</v>
      </c>
      <c r="H1440" s="134" t="s">
        <v>1023</v>
      </c>
      <c r="I1440" s="134" t="s">
        <v>0</v>
      </c>
      <c r="J1440" s="135">
        <v>1760034.2000000002</v>
      </c>
      <c r="K1440" s="135">
        <v>94913.319999999963</v>
      </c>
      <c r="L1440" s="135">
        <v>11271.770000000004</v>
      </c>
      <c r="M1440" s="141" t="str">
        <f t="shared" si="45"/>
        <v>201711</v>
      </c>
    </row>
    <row r="1441" spans="1:13" x14ac:dyDescent="0.25">
      <c r="A1441" s="35" t="str">
        <f>VLOOKUP(B1441,ResCat!$A$2:$B$269,2,FALSE)</f>
        <v>PPOPMR</v>
      </c>
      <c r="B1441" s="68" t="str">
        <f>IF(ISNA(VLOOKUP(C1441,COA!$A$2:$B$340,2,FALSE)),"XXX",VLOOKUP(C1441,COA!$A$2:$B$340,2,FALSE))</f>
        <v>N61</v>
      </c>
      <c r="C1441" s="149" t="str">
        <f t="shared" si="46"/>
        <v>0003-1003-0012</v>
      </c>
      <c r="D1441" s="134" t="s">
        <v>463</v>
      </c>
      <c r="E1441" s="134" t="s">
        <v>448</v>
      </c>
      <c r="F1441" s="134" t="s">
        <v>452</v>
      </c>
      <c r="G1441" s="134" t="s">
        <v>961</v>
      </c>
      <c r="H1441" s="134" t="s">
        <v>1023</v>
      </c>
      <c r="I1441" s="134" t="s">
        <v>336</v>
      </c>
      <c r="J1441" s="135">
        <v>1405.71</v>
      </c>
      <c r="K1441" s="135">
        <v>107.75</v>
      </c>
      <c r="L1441" s="135">
        <v>107.75</v>
      </c>
      <c r="M1441" s="141" t="str">
        <f t="shared" si="45"/>
        <v>201711</v>
      </c>
    </row>
    <row r="1442" spans="1:13" x14ac:dyDescent="0.25">
      <c r="A1442" s="35" t="str">
        <f>VLOOKUP(B1442,ResCat!$A$2:$B$269,2,FALSE)</f>
        <v>PPOPMR</v>
      </c>
      <c r="B1442" s="68" t="str">
        <f>IF(ISNA(VLOOKUP(C1442,COA!$A$2:$B$340,2,FALSE)),"XXX",VLOOKUP(C1442,COA!$A$2:$B$340,2,FALSE))</f>
        <v>N61</v>
      </c>
      <c r="C1442" s="149" t="str">
        <f t="shared" si="46"/>
        <v>0003-1003-0012</v>
      </c>
      <c r="D1442" s="134" t="s">
        <v>463</v>
      </c>
      <c r="E1442" s="134" t="s">
        <v>448</v>
      </c>
      <c r="F1442" s="134" t="s">
        <v>452</v>
      </c>
      <c r="G1442" s="134" t="s">
        <v>961</v>
      </c>
      <c r="H1442" s="134" t="s">
        <v>1023</v>
      </c>
      <c r="I1442" s="134" t="s">
        <v>2</v>
      </c>
      <c r="J1442" s="135">
        <v>649881.30000000075</v>
      </c>
      <c r="K1442" s="135">
        <v>82555.779999999926</v>
      </c>
      <c r="L1442" s="135">
        <v>66818.430000000051</v>
      </c>
      <c r="M1442" s="141" t="str">
        <f t="shared" si="45"/>
        <v>201711</v>
      </c>
    </row>
    <row r="1443" spans="1:13" x14ac:dyDescent="0.25">
      <c r="A1443" s="35" t="str">
        <f>VLOOKUP(B1443,ResCat!$A$2:$B$269,2,FALSE)</f>
        <v>PPOPMR</v>
      </c>
      <c r="B1443" s="68" t="str">
        <f>IF(ISNA(VLOOKUP(C1443,COA!$A$2:$B$340,2,FALSE)),"XXX",VLOOKUP(C1443,COA!$A$2:$B$340,2,FALSE))</f>
        <v>N61</v>
      </c>
      <c r="C1443" s="149" t="str">
        <f t="shared" si="46"/>
        <v>0003-1003-0012</v>
      </c>
      <c r="D1443" s="134" t="s">
        <v>463</v>
      </c>
      <c r="E1443" s="134" t="s">
        <v>448</v>
      </c>
      <c r="F1443" s="134" t="s">
        <v>452</v>
      </c>
      <c r="G1443" s="134" t="s">
        <v>961</v>
      </c>
      <c r="H1443" s="134" t="s">
        <v>1023</v>
      </c>
      <c r="I1443" s="134" t="s">
        <v>343</v>
      </c>
      <c r="J1443" s="135">
        <v>-46.75</v>
      </c>
      <c r="K1443" s="135">
        <v>-3.2700000000000102</v>
      </c>
      <c r="L1443" s="135">
        <v>0</v>
      </c>
      <c r="M1443" s="141" t="str">
        <f t="shared" si="45"/>
        <v>201711</v>
      </c>
    </row>
    <row r="1444" spans="1:13" x14ac:dyDescent="0.25">
      <c r="A1444" s="35" t="str">
        <f>VLOOKUP(B1444,ResCat!$A$2:$B$269,2,FALSE)</f>
        <v>PPOPMR</v>
      </c>
      <c r="B1444" s="68" t="str">
        <f>IF(ISNA(VLOOKUP(C1444,COA!$A$2:$B$340,2,FALSE)),"XXX",VLOOKUP(C1444,COA!$A$2:$B$340,2,FALSE))</f>
        <v>N61</v>
      </c>
      <c r="C1444" s="149" t="str">
        <f t="shared" si="46"/>
        <v>0003-1003-0012</v>
      </c>
      <c r="D1444" s="134" t="s">
        <v>463</v>
      </c>
      <c r="E1444" s="134" t="s">
        <v>448</v>
      </c>
      <c r="F1444" s="134" t="s">
        <v>452</v>
      </c>
      <c r="G1444" s="134" t="s">
        <v>961</v>
      </c>
      <c r="H1444" s="134" t="s">
        <v>1023</v>
      </c>
      <c r="I1444" s="134" t="s">
        <v>1</v>
      </c>
      <c r="J1444" s="135">
        <v>917899.66999999911</v>
      </c>
      <c r="K1444" s="135">
        <v>278458.61000000028</v>
      </c>
      <c r="L1444" s="135">
        <v>273870.60000000027</v>
      </c>
      <c r="M1444" s="141" t="str">
        <f t="shared" si="45"/>
        <v>201711</v>
      </c>
    </row>
    <row r="1445" spans="1:13" x14ac:dyDescent="0.25">
      <c r="A1445" s="35" t="str">
        <f>VLOOKUP(B1445,ResCat!$A$2:$B$269,2,FALSE)</f>
        <v>PPOPMR</v>
      </c>
      <c r="B1445" s="68" t="str">
        <f>IF(ISNA(VLOOKUP(C1445,COA!$A$2:$B$340,2,FALSE)),"XXX",VLOOKUP(C1445,COA!$A$2:$B$340,2,FALSE))</f>
        <v>N61</v>
      </c>
      <c r="C1445" s="149" t="str">
        <f t="shared" si="46"/>
        <v>0003-1003-0012</v>
      </c>
      <c r="D1445" s="134" t="s">
        <v>463</v>
      </c>
      <c r="E1445" s="134" t="s">
        <v>448</v>
      </c>
      <c r="F1445" s="134" t="s">
        <v>452</v>
      </c>
      <c r="G1445" s="134" t="s">
        <v>970</v>
      </c>
      <c r="H1445" s="134" t="s">
        <v>1023</v>
      </c>
      <c r="I1445" s="134" t="s">
        <v>3</v>
      </c>
      <c r="J1445" s="135">
        <v>565918.83999999939</v>
      </c>
      <c r="K1445" s="135">
        <v>73026.419999999984</v>
      </c>
      <c r="L1445" s="135">
        <v>64521.990000000013</v>
      </c>
      <c r="M1445" s="141" t="str">
        <f t="shared" si="45"/>
        <v>201712</v>
      </c>
    </row>
    <row r="1446" spans="1:13" x14ac:dyDescent="0.25">
      <c r="A1446" s="35" t="str">
        <f>VLOOKUP(B1446,ResCat!$A$2:$B$269,2,FALSE)</f>
        <v>PPOPMR</v>
      </c>
      <c r="B1446" s="68" t="str">
        <f>IF(ISNA(VLOOKUP(C1446,COA!$A$2:$B$340,2,FALSE)),"XXX",VLOOKUP(C1446,COA!$A$2:$B$340,2,FALSE))</f>
        <v>N61</v>
      </c>
      <c r="C1446" s="149" t="str">
        <f t="shared" si="46"/>
        <v>0003-1003-0012</v>
      </c>
      <c r="D1446" s="134" t="s">
        <v>463</v>
      </c>
      <c r="E1446" s="134" t="s">
        <v>448</v>
      </c>
      <c r="F1446" s="134" t="s">
        <v>452</v>
      </c>
      <c r="G1446" s="134" t="s">
        <v>970</v>
      </c>
      <c r="H1446" s="134" t="s">
        <v>1023</v>
      </c>
      <c r="I1446" s="134" t="s">
        <v>0</v>
      </c>
      <c r="J1446" s="135">
        <v>5570855.7899999814</v>
      </c>
      <c r="K1446" s="135">
        <v>523759.7199999991</v>
      </c>
      <c r="L1446" s="135">
        <v>521570.23999999906</v>
      </c>
      <c r="M1446" s="141" t="str">
        <f t="shared" si="45"/>
        <v>201712</v>
      </c>
    </row>
    <row r="1447" spans="1:13" x14ac:dyDescent="0.25">
      <c r="A1447" s="35" t="str">
        <f>VLOOKUP(B1447,ResCat!$A$2:$B$269,2,FALSE)</f>
        <v>PPOPMR</v>
      </c>
      <c r="B1447" s="68" t="str">
        <f>IF(ISNA(VLOOKUP(C1447,COA!$A$2:$B$340,2,FALSE)),"XXX",VLOOKUP(C1447,COA!$A$2:$B$340,2,FALSE))</f>
        <v>N61</v>
      </c>
      <c r="C1447" s="149" t="str">
        <f t="shared" si="46"/>
        <v>0003-1003-0012</v>
      </c>
      <c r="D1447" s="134" t="s">
        <v>463</v>
      </c>
      <c r="E1447" s="134" t="s">
        <v>448</v>
      </c>
      <c r="F1447" s="134" t="s">
        <v>452</v>
      </c>
      <c r="G1447" s="134" t="s">
        <v>970</v>
      </c>
      <c r="H1447" s="134" t="s">
        <v>1023</v>
      </c>
      <c r="I1447" s="134" t="s">
        <v>336</v>
      </c>
      <c r="J1447" s="135">
        <v>15303.280000000006</v>
      </c>
      <c r="K1447" s="135">
        <v>1666.35</v>
      </c>
      <c r="L1447" s="135">
        <v>1390.7199999999998</v>
      </c>
      <c r="M1447" s="141" t="str">
        <f t="shared" si="45"/>
        <v>201712</v>
      </c>
    </row>
    <row r="1448" spans="1:13" x14ac:dyDescent="0.25">
      <c r="A1448" s="35" t="str">
        <f>VLOOKUP(B1448,ResCat!$A$2:$B$269,2,FALSE)</f>
        <v>PPOPMR</v>
      </c>
      <c r="B1448" s="68" t="str">
        <f>IF(ISNA(VLOOKUP(C1448,COA!$A$2:$B$340,2,FALSE)),"XXX",VLOOKUP(C1448,COA!$A$2:$B$340,2,FALSE))</f>
        <v>N61</v>
      </c>
      <c r="C1448" s="149" t="str">
        <f t="shared" si="46"/>
        <v>0003-1003-0012</v>
      </c>
      <c r="D1448" s="134" t="s">
        <v>463</v>
      </c>
      <c r="E1448" s="134" t="s">
        <v>448</v>
      </c>
      <c r="F1448" s="134" t="s">
        <v>452</v>
      </c>
      <c r="G1448" s="134" t="s">
        <v>970</v>
      </c>
      <c r="H1448" s="134" t="s">
        <v>1023</v>
      </c>
      <c r="I1448" s="134" t="s">
        <v>2</v>
      </c>
      <c r="J1448" s="135">
        <v>2012108.7000000009</v>
      </c>
      <c r="K1448" s="135">
        <v>318806.68000000052</v>
      </c>
      <c r="L1448" s="135">
        <v>291167.01000000053</v>
      </c>
      <c r="M1448" s="141" t="str">
        <f t="shared" si="45"/>
        <v>201712</v>
      </c>
    </row>
    <row r="1449" spans="1:13" x14ac:dyDescent="0.25">
      <c r="A1449" s="35" t="str">
        <f>VLOOKUP(B1449,ResCat!$A$2:$B$269,2,FALSE)</f>
        <v>PPOPMR</v>
      </c>
      <c r="B1449" s="68" t="str">
        <f>IF(ISNA(VLOOKUP(C1449,COA!$A$2:$B$340,2,FALSE)),"XXX",VLOOKUP(C1449,COA!$A$2:$B$340,2,FALSE))</f>
        <v>N61</v>
      </c>
      <c r="C1449" s="149" t="str">
        <f t="shared" si="46"/>
        <v>0003-1003-0012</v>
      </c>
      <c r="D1449" s="134" t="s">
        <v>463</v>
      </c>
      <c r="E1449" s="134" t="s">
        <v>448</v>
      </c>
      <c r="F1449" s="134" t="s">
        <v>452</v>
      </c>
      <c r="G1449" s="134" t="s">
        <v>970</v>
      </c>
      <c r="H1449" s="134" t="s">
        <v>1023</v>
      </c>
      <c r="I1449" s="134" t="s">
        <v>343</v>
      </c>
      <c r="J1449" s="135">
        <v>202144.0799999999</v>
      </c>
      <c r="K1449" s="135">
        <v>81370.509999999893</v>
      </c>
      <c r="L1449" s="135">
        <v>74797.370000000024</v>
      </c>
      <c r="M1449" s="141" t="str">
        <f t="shared" si="45"/>
        <v>201712</v>
      </c>
    </row>
    <row r="1450" spans="1:13" x14ac:dyDescent="0.25">
      <c r="A1450" s="35" t="str">
        <f>VLOOKUP(B1450,ResCat!$A$2:$B$269,2,FALSE)</f>
        <v>PPOPMR</v>
      </c>
      <c r="B1450" s="68" t="str">
        <f>IF(ISNA(VLOOKUP(C1450,COA!$A$2:$B$340,2,FALSE)),"XXX",VLOOKUP(C1450,COA!$A$2:$B$340,2,FALSE))</f>
        <v>N61</v>
      </c>
      <c r="C1450" s="149" t="str">
        <f t="shared" si="46"/>
        <v>0003-1003-0012</v>
      </c>
      <c r="D1450" s="134" t="s">
        <v>463</v>
      </c>
      <c r="E1450" s="134" t="s">
        <v>448</v>
      </c>
      <c r="F1450" s="134" t="s">
        <v>452</v>
      </c>
      <c r="G1450" s="134" t="s">
        <v>970</v>
      </c>
      <c r="H1450" s="134" t="s">
        <v>1023</v>
      </c>
      <c r="I1450" s="134" t="s">
        <v>1</v>
      </c>
      <c r="J1450" s="135">
        <v>3654463.0299999909</v>
      </c>
      <c r="K1450" s="135">
        <v>463035.42000000132</v>
      </c>
      <c r="L1450" s="135">
        <v>451204.60000000091</v>
      </c>
      <c r="M1450" s="141" t="str">
        <f t="shared" si="45"/>
        <v>201712</v>
      </c>
    </row>
    <row r="1451" spans="1:13" x14ac:dyDescent="0.25">
      <c r="A1451" s="35" t="str">
        <f>VLOOKUP(B1451,ResCat!$A$2:$B$269,2,FALSE)</f>
        <v>PPOPMR</v>
      </c>
      <c r="B1451" s="68" t="str">
        <f>IF(ISNA(VLOOKUP(C1451,COA!$A$2:$B$340,2,FALSE)),"XXX",VLOOKUP(C1451,COA!$A$2:$B$340,2,FALSE))</f>
        <v>N61</v>
      </c>
      <c r="C1451" s="149" t="str">
        <f t="shared" si="46"/>
        <v>0003-1003-0012</v>
      </c>
      <c r="D1451" s="134" t="s">
        <v>463</v>
      </c>
      <c r="E1451" s="134" t="s">
        <v>448</v>
      </c>
      <c r="F1451" s="134" t="s">
        <v>452</v>
      </c>
      <c r="G1451" s="134" t="s">
        <v>1023</v>
      </c>
      <c r="H1451" s="134" t="s">
        <v>1023</v>
      </c>
      <c r="I1451" s="134" t="s">
        <v>3</v>
      </c>
      <c r="J1451" s="135">
        <v>320038.31999999913</v>
      </c>
      <c r="K1451" s="135">
        <v>106744.12999999998</v>
      </c>
      <c r="L1451" s="135">
        <v>75225.090000000011</v>
      </c>
      <c r="M1451" s="141" t="str">
        <f t="shared" si="45"/>
        <v>201801</v>
      </c>
    </row>
    <row r="1452" spans="1:13" x14ac:dyDescent="0.25">
      <c r="A1452" s="35" t="str">
        <f>VLOOKUP(B1452,ResCat!$A$2:$B$269,2,FALSE)</f>
        <v>PPOPMR</v>
      </c>
      <c r="B1452" s="68" t="str">
        <f>IF(ISNA(VLOOKUP(C1452,COA!$A$2:$B$340,2,FALSE)),"XXX",VLOOKUP(C1452,COA!$A$2:$B$340,2,FALSE))</f>
        <v>N61</v>
      </c>
      <c r="C1452" s="149" t="str">
        <f t="shared" si="46"/>
        <v>0003-1003-0012</v>
      </c>
      <c r="D1452" s="134" t="s">
        <v>463</v>
      </c>
      <c r="E1452" s="134" t="s">
        <v>448</v>
      </c>
      <c r="F1452" s="134" t="s">
        <v>452</v>
      </c>
      <c r="G1452" s="134" t="s">
        <v>1023</v>
      </c>
      <c r="H1452" s="134" t="s">
        <v>1023</v>
      </c>
      <c r="I1452" s="134" t="s">
        <v>0</v>
      </c>
      <c r="J1452" s="135">
        <v>516095.33</v>
      </c>
      <c r="K1452" s="135">
        <v>90421.810000000027</v>
      </c>
      <c r="L1452" s="135">
        <v>89327.47000000003</v>
      </c>
      <c r="M1452" s="141" t="str">
        <f t="shared" si="45"/>
        <v>201801</v>
      </c>
    </row>
    <row r="1453" spans="1:13" x14ac:dyDescent="0.25">
      <c r="A1453" s="35" t="str">
        <f>VLOOKUP(B1453,ResCat!$A$2:$B$269,2,FALSE)</f>
        <v>PPOPMR</v>
      </c>
      <c r="B1453" s="68" t="str">
        <f>IF(ISNA(VLOOKUP(C1453,COA!$A$2:$B$340,2,FALSE)),"XXX",VLOOKUP(C1453,COA!$A$2:$B$340,2,FALSE))</f>
        <v>N61</v>
      </c>
      <c r="C1453" s="149" t="str">
        <f t="shared" si="46"/>
        <v>0003-1003-0012</v>
      </c>
      <c r="D1453" s="134" t="s">
        <v>463</v>
      </c>
      <c r="E1453" s="134" t="s">
        <v>448</v>
      </c>
      <c r="F1453" s="134" t="s">
        <v>452</v>
      </c>
      <c r="G1453" s="134" t="s">
        <v>1023</v>
      </c>
      <c r="H1453" s="134" t="s">
        <v>1023</v>
      </c>
      <c r="I1453" s="134" t="s">
        <v>336</v>
      </c>
      <c r="J1453" s="135">
        <v>19229.909999999993</v>
      </c>
      <c r="K1453" s="135">
        <v>4459.5199999999995</v>
      </c>
      <c r="L1453" s="135">
        <v>3648.51</v>
      </c>
      <c r="M1453" s="141" t="str">
        <f t="shared" si="45"/>
        <v>201801</v>
      </c>
    </row>
    <row r="1454" spans="1:13" x14ac:dyDescent="0.25">
      <c r="A1454" s="35" t="str">
        <f>VLOOKUP(B1454,ResCat!$A$2:$B$269,2,FALSE)</f>
        <v>PPOPMR</v>
      </c>
      <c r="B1454" s="68" t="str">
        <f>IF(ISNA(VLOOKUP(C1454,COA!$A$2:$B$340,2,FALSE)),"XXX",VLOOKUP(C1454,COA!$A$2:$B$340,2,FALSE))</f>
        <v>N61</v>
      </c>
      <c r="C1454" s="149" t="str">
        <f t="shared" si="46"/>
        <v>0003-1003-0012</v>
      </c>
      <c r="D1454" s="134" t="s">
        <v>463</v>
      </c>
      <c r="E1454" s="134" t="s">
        <v>448</v>
      </c>
      <c r="F1454" s="134" t="s">
        <v>452</v>
      </c>
      <c r="G1454" s="134" t="s">
        <v>1023</v>
      </c>
      <c r="H1454" s="134" t="s">
        <v>1023</v>
      </c>
      <c r="I1454" s="134" t="s">
        <v>2</v>
      </c>
      <c r="J1454" s="135">
        <v>996093.52000000072</v>
      </c>
      <c r="K1454" s="135">
        <v>399128.53999999957</v>
      </c>
      <c r="L1454" s="135">
        <v>333968.65000000026</v>
      </c>
      <c r="M1454" s="141" t="str">
        <f t="shared" si="45"/>
        <v>201801</v>
      </c>
    </row>
    <row r="1455" spans="1:13" x14ac:dyDescent="0.25">
      <c r="A1455" s="35" t="str">
        <f>VLOOKUP(B1455,ResCat!$A$2:$B$269,2,FALSE)</f>
        <v>PPOPMR</v>
      </c>
      <c r="B1455" s="68" t="str">
        <f>IF(ISNA(VLOOKUP(C1455,COA!$A$2:$B$340,2,FALSE)),"XXX",VLOOKUP(C1455,COA!$A$2:$B$340,2,FALSE))</f>
        <v>N61</v>
      </c>
      <c r="C1455" s="149" t="str">
        <f t="shared" si="46"/>
        <v>0003-1003-0012</v>
      </c>
      <c r="D1455" s="134" t="s">
        <v>463</v>
      </c>
      <c r="E1455" s="134" t="s">
        <v>448</v>
      </c>
      <c r="F1455" s="134" t="s">
        <v>452</v>
      </c>
      <c r="G1455" s="134" t="s">
        <v>1023</v>
      </c>
      <c r="H1455" s="134" t="s">
        <v>1023</v>
      </c>
      <c r="I1455" s="134" t="s">
        <v>343</v>
      </c>
      <c r="J1455" s="135">
        <v>817115.10999999684</v>
      </c>
      <c r="K1455" s="135">
        <v>326484.27000000078</v>
      </c>
      <c r="L1455" s="135">
        <v>297385.94</v>
      </c>
      <c r="M1455" s="141" t="str">
        <f t="shared" si="45"/>
        <v>201801</v>
      </c>
    </row>
    <row r="1456" spans="1:13" x14ac:dyDescent="0.25">
      <c r="A1456" s="35" t="str">
        <f>VLOOKUP(B1456,ResCat!$A$2:$B$269,2,FALSE)</f>
        <v>PPOPMR</v>
      </c>
      <c r="B1456" s="68" t="str">
        <f>IF(ISNA(VLOOKUP(C1456,COA!$A$2:$B$340,2,FALSE)),"XXX",VLOOKUP(C1456,COA!$A$2:$B$340,2,FALSE))</f>
        <v>N61</v>
      </c>
      <c r="C1456" s="149" t="str">
        <f t="shared" si="46"/>
        <v>0003-1003-0012</v>
      </c>
      <c r="D1456" s="134" t="s">
        <v>463</v>
      </c>
      <c r="E1456" s="134" t="s">
        <v>448</v>
      </c>
      <c r="F1456" s="134" t="s">
        <v>452</v>
      </c>
      <c r="G1456" s="134" t="s">
        <v>1023</v>
      </c>
      <c r="H1456" s="134" t="s">
        <v>1023</v>
      </c>
      <c r="I1456" s="134" t="s">
        <v>1</v>
      </c>
      <c r="J1456" s="135">
        <v>859362.85000000044</v>
      </c>
      <c r="K1456" s="135">
        <v>326117.24000000005</v>
      </c>
      <c r="L1456" s="135">
        <v>299306.73</v>
      </c>
      <c r="M1456" s="141" t="str">
        <f t="shared" si="45"/>
        <v>201801</v>
      </c>
    </row>
    <row r="1457" spans="1:13" x14ac:dyDescent="0.25">
      <c r="A1457" s="35" t="str">
        <f>VLOOKUP(B1457,ResCat!$A$2:$B$269,2,FALSE)</f>
        <v>PPOLG</v>
      </c>
      <c r="B1457" s="68" t="str">
        <f>IF(ISNA(VLOOKUP(C1457,COA!$A$2:$B$340,2,FALSE)),"XXX",VLOOKUP(C1457,COA!$A$2:$B$340,2,FALSE))</f>
        <v>L51</v>
      </c>
      <c r="C1457" s="149" t="str">
        <f t="shared" si="46"/>
        <v>0003-1004-0012</v>
      </c>
      <c r="D1457" s="134" t="s">
        <v>463</v>
      </c>
      <c r="E1457" s="134" t="s">
        <v>446</v>
      </c>
      <c r="F1457" s="134" t="s">
        <v>452</v>
      </c>
      <c r="G1457" s="134" t="s">
        <v>1038</v>
      </c>
      <c r="H1457" s="134" t="s">
        <v>1023</v>
      </c>
      <c r="I1457" s="134" t="s">
        <v>2</v>
      </c>
      <c r="J1457" s="135">
        <v>15000</v>
      </c>
      <c r="K1457" s="135">
        <v>1474.08</v>
      </c>
      <c r="L1457" s="135">
        <v>1031.8599999999999</v>
      </c>
      <c r="M1457" s="141" t="str">
        <f t="shared" si="45"/>
        <v>201601</v>
      </c>
    </row>
    <row r="1458" spans="1:13" x14ac:dyDescent="0.25">
      <c r="A1458" s="35" t="str">
        <f>VLOOKUP(B1458,ResCat!$A$2:$B$269,2,FALSE)</f>
        <v>PPOLG</v>
      </c>
      <c r="B1458" s="68" t="str">
        <f>IF(ISNA(VLOOKUP(C1458,COA!$A$2:$B$340,2,FALSE)),"XXX",VLOOKUP(C1458,COA!$A$2:$B$340,2,FALSE))</f>
        <v>L51</v>
      </c>
      <c r="C1458" s="149" t="str">
        <f t="shared" si="46"/>
        <v>0003-1004-0012</v>
      </c>
      <c r="D1458" s="134" t="s">
        <v>463</v>
      </c>
      <c r="E1458" s="134" t="s">
        <v>446</v>
      </c>
      <c r="F1458" s="134" t="s">
        <v>452</v>
      </c>
      <c r="G1458" s="134" t="s">
        <v>309</v>
      </c>
      <c r="H1458" s="134" t="s">
        <v>1023</v>
      </c>
      <c r="I1458" s="134" t="s">
        <v>3</v>
      </c>
      <c r="J1458" s="135">
        <v>59.65</v>
      </c>
      <c r="K1458" s="135">
        <v>59.65</v>
      </c>
      <c r="L1458" s="135">
        <v>0</v>
      </c>
      <c r="M1458" s="141" t="str">
        <f t="shared" si="45"/>
        <v>201601</v>
      </c>
    </row>
    <row r="1459" spans="1:13" x14ac:dyDescent="0.25">
      <c r="A1459" s="35" t="str">
        <f>VLOOKUP(B1459,ResCat!$A$2:$B$269,2,FALSE)</f>
        <v>PPOLG</v>
      </c>
      <c r="B1459" s="68" t="str">
        <f>IF(ISNA(VLOOKUP(C1459,COA!$A$2:$B$340,2,FALSE)),"XXX",VLOOKUP(C1459,COA!$A$2:$B$340,2,FALSE))</f>
        <v>L51</v>
      </c>
      <c r="C1459" s="149" t="str">
        <f t="shared" si="46"/>
        <v>0003-1004-0012</v>
      </c>
      <c r="D1459" s="134" t="s">
        <v>463</v>
      </c>
      <c r="E1459" s="134" t="s">
        <v>446</v>
      </c>
      <c r="F1459" s="134" t="s">
        <v>452</v>
      </c>
      <c r="G1459" s="134" t="s">
        <v>309</v>
      </c>
      <c r="H1459" s="134" t="s">
        <v>1023</v>
      </c>
      <c r="I1459" s="134" t="s">
        <v>2</v>
      </c>
      <c r="J1459" s="135">
        <v>33.96</v>
      </c>
      <c r="K1459" s="135">
        <v>33.96</v>
      </c>
      <c r="L1459" s="135">
        <v>0</v>
      </c>
      <c r="M1459" s="141" t="str">
        <f t="shared" si="45"/>
        <v>201601</v>
      </c>
    </row>
    <row r="1460" spans="1:13" x14ac:dyDescent="0.25">
      <c r="A1460" s="35" t="str">
        <f>VLOOKUP(B1460,ResCat!$A$2:$B$269,2,FALSE)</f>
        <v>PPOLG</v>
      </c>
      <c r="B1460" s="68" t="str">
        <f>IF(ISNA(VLOOKUP(C1460,COA!$A$2:$B$340,2,FALSE)),"XXX",VLOOKUP(C1460,COA!$A$2:$B$340,2,FALSE))</f>
        <v>L51</v>
      </c>
      <c r="C1460" s="149" t="str">
        <f t="shared" si="46"/>
        <v>0003-1004-0012</v>
      </c>
      <c r="D1460" s="134" t="s">
        <v>463</v>
      </c>
      <c r="E1460" s="134" t="s">
        <v>446</v>
      </c>
      <c r="F1460" s="134" t="s">
        <v>452</v>
      </c>
      <c r="G1460" s="134" t="s">
        <v>309</v>
      </c>
      <c r="H1460" s="134" t="s">
        <v>1023</v>
      </c>
      <c r="I1460" s="134" t="s">
        <v>1</v>
      </c>
      <c r="J1460" s="135">
        <v>16.18</v>
      </c>
      <c r="K1460" s="135">
        <v>16.18</v>
      </c>
      <c r="L1460" s="135">
        <v>0</v>
      </c>
      <c r="M1460" s="141" t="str">
        <f t="shared" si="45"/>
        <v>201601</v>
      </c>
    </row>
    <row r="1461" spans="1:13" x14ac:dyDescent="0.25">
      <c r="A1461" s="35" t="str">
        <f>VLOOKUP(B1461,ResCat!$A$2:$B$269,2,FALSE)</f>
        <v>PPOLG</v>
      </c>
      <c r="B1461" s="68" t="str">
        <f>IF(ISNA(VLOOKUP(C1461,COA!$A$2:$B$340,2,FALSE)),"XXX",VLOOKUP(C1461,COA!$A$2:$B$340,2,FALSE))</f>
        <v>L51</v>
      </c>
      <c r="C1461" s="149" t="str">
        <f t="shared" si="46"/>
        <v>0003-1004-0012</v>
      </c>
      <c r="D1461" s="134" t="s">
        <v>463</v>
      </c>
      <c r="E1461" s="134" t="s">
        <v>446</v>
      </c>
      <c r="F1461" s="134" t="s">
        <v>452</v>
      </c>
      <c r="G1461" s="134" t="s">
        <v>1026</v>
      </c>
      <c r="H1461" s="134" t="s">
        <v>1023</v>
      </c>
      <c r="I1461" s="134" t="s">
        <v>0</v>
      </c>
      <c r="J1461" s="135">
        <v>33765.65</v>
      </c>
      <c r="K1461" s="135">
        <v>23296</v>
      </c>
      <c r="L1461" s="135">
        <v>16946</v>
      </c>
      <c r="M1461" s="141" t="str">
        <f t="shared" si="45"/>
        <v>201601</v>
      </c>
    </row>
    <row r="1462" spans="1:13" x14ac:dyDescent="0.25">
      <c r="A1462" s="35" t="str">
        <f>VLOOKUP(B1462,ResCat!$A$2:$B$269,2,FALSE)</f>
        <v>PPOLG</v>
      </c>
      <c r="B1462" s="68" t="str">
        <f>IF(ISNA(VLOOKUP(C1462,COA!$A$2:$B$340,2,FALSE)),"XXX",VLOOKUP(C1462,COA!$A$2:$B$340,2,FALSE))</f>
        <v>L51</v>
      </c>
      <c r="C1462" s="149" t="str">
        <f t="shared" si="46"/>
        <v>0003-1004-0012</v>
      </c>
      <c r="D1462" s="134" t="s">
        <v>463</v>
      </c>
      <c r="E1462" s="134" t="s">
        <v>446</v>
      </c>
      <c r="F1462" s="134" t="s">
        <v>452</v>
      </c>
      <c r="G1462" s="134" t="s">
        <v>1026</v>
      </c>
      <c r="H1462" s="134" t="s">
        <v>1023</v>
      </c>
      <c r="I1462" s="134" t="s">
        <v>2</v>
      </c>
      <c r="J1462" s="135">
        <v>120.01</v>
      </c>
      <c r="K1462" s="135">
        <v>120.01</v>
      </c>
      <c r="L1462" s="135">
        <v>0</v>
      </c>
      <c r="M1462" s="141" t="str">
        <f t="shared" si="45"/>
        <v>201601</v>
      </c>
    </row>
    <row r="1463" spans="1:13" x14ac:dyDescent="0.25">
      <c r="A1463" s="35" t="str">
        <f>VLOOKUP(B1463,ResCat!$A$2:$B$269,2,FALSE)</f>
        <v>PPOLG</v>
      </c>
      <c r="B1463" s="68" t="str">
        <f>IF(ISNA(VLOOKUP(C1463,COA!$A$2:$B$340,2,FALSE)),"XXX",VLOOKUP(C1463,COA!$A$2:$B$340,2,FALSE))</f>
        <v>L51</v>
      </c>
      <c r="C1463" s="149" t="str">
        <f t="shared" si="46"/>
        <v>0003-1004-0012</v>
      </c>
      <c r="D1463" s="134" t="s">
        <v>463</v>
      </c>
      <c r="E1463" s="134" t="s">
        <v>446</v>
      </c>
      <c r="F1463" s="134" t="s">
        <v>452</v>
      </c>
      <c r="G1463" s="134" t="s">
        <v>362</v>
      </c>
      <c r="H1463" s="134" t="s">
        <v>1023</v>
      </c>
      <c r="I1463" s="134" t="s">
        <v>2</v>
      </c>
      <c r="J1463" s="135">
        <v>77.41</v>
      </c>
      <c r="K1463" s="135">
        <v>77.41</v>
      </c>
      <c r="L1463" s="135">
        <v>0</v>
      </c>
      <c r="M1463" s="141" t="str">
        <f t="shared" si="45"/>
        <v>201601</v>
      </c>
    </row>
    <row r="1464" spans="1:13" x14ac:dyDescent="0.25">
      <c r="A1464" s="35" t="str">
        <f>VLOOKUP(B1464,ResCat!$A$2:$B$269,2,FALSE)</f>
        <v>PPOLG</v>
      </c>
      <c r="B1464" s="68" t="str">
        <f>IF(ISNA(VLOOKUP(C1464,COA!$A$2:$B$340,2,FALSE)),"XXX",VLOOKUP(C1464,COA!$A$2:$B$340,2,FALSE))</f>
        <v>L51</v>
      </c>
      <c r="C1464" s="149" t="str">
        <f t="shared" si="46"/>
        <v>0003-1004-0012</v>
      </c>
      <c r="D1464" s="134" t="s">
        <v>463</v>
      </c>
      <c r="E1464" s="134" t="s">
        <v>446</v>
      </c>
      <c r="F1464" s="134" t="s">
        <v>452</v>
      </c>
      <c r="G1464" s="134" t="s">
        <v>362</v>
      </c>
      <c r="H1464" s="134" t="s">
        <v>1023</v>
      </c>
      <c r="I1464" s="134" t="s">
        <v>1</v>
      </c>
      <c r="J1464" s="135">
        <v>5.14</v>
      </c>
      <c r="K1464" s="135">
        <v>5.14</v>
      </c>
      <c r="L1464" s="135">
        <v>0</v>
      </c>
      <c r="M1464" s="141" t="str">
        <f t="shared" si="45"/>
        <v>201601</v>
      </c>
    </row>
    <row r="1465" spans="1:13" x14ac:dyDescent="0.25">
      <c r="A1465" s="35" t="str">
        <f>VLOOKUP(B1465,ResCat!$A$2:$B$269,2,FALSE)</f>
        <v>PPOLG</v>
      </c>
      <c r="B1465" s="68" t="str">
        <f>IF(ISNA(VLOOKUP(C1465,COA!$A$2:$B$340,2,FALSE)),"XXX",VLOOKUP(C1465,COA!$A$2:$B$340,2,FALSE))</f>
        <v>L51</v>
      </c>
      <c r="C1465" s="149" t="str">
        <f t="shared" si="46"/>
        <v>0003-1004-0012</v>
      </c>
      <c r="D1465" s="134" t="s">
        <v>463</v>
      </c>
      <c r="E1465" s="134" t="s">
        <v>446</v>
      </c>
      <c r="F1465" s="134" t="s">
        <v>452</v>
      </c>
      <c r="G1465" s="134" t="s">
        <v>1028</v>
      </c>
      <c r="H1465" s="134" t="s">
        <v>1023</v>
      </c>
      <c r="I1465" s="134" t="s">
        <v>3</v>
      </c>
      <c r="J1465" s="135">
        <v>0</v>
      </c>
      <c r="K1465" s="135">
        <v>-32.930000000000007</v>
      </c>
      <c r="L1465" s="135">
        <v>-32.930000000000007</v>
      </c>
      <c r="M1465" s="141" t="str">
        <f t="shared" si="45"/>
        <v>201601</v>
      </c>
    </row>
    <row r="1466" spans="1:13" x14ac:dyDescent="0.25">
      <c r="A1466" s="35" t="str">
        <f>VLOOKUP(B1466,ResCat!$A$2:$B$269,2,FALSE)</f>
        <v>PPOLG</v>
      </c>
      <c r="B1466" s="68" t="str">
        <f>IF(ISNA(VLOOKUP(C1466,COA!$A$2:$B$340,2,FALSE)),"XXX",VLOOKUP(C1466,COA!$A$2:$B$340,2,FALSE))</f>
        <v>L51</v>
      </c>
      <c r="C1466" s="149" t="str">
        <f t="shared" si="46"/>
        <v>0003-1004-0012</v>
      </c>
      <c r="D1466" s="134" t="s">
        <v>463</v>
      </c>
      <c r="E1466" s="134" t="s">
        <v>446</v>
      </c>
      <c r="F1466" s="134" t="s">
        <v>452</v>
      </c>
      <c r="G1466" s="134" t="s">
        <v>1028</v>
      </c>
      <c r="H1466" s="134" t="s">
        <v>1023</v>
      </c>
      <c r="I1466" s="134" t="s">
        <v>1</v>
      </c>
      <c r="J1466" s="135">
        <v>0</v>
      </c>
      <c r="K1466" s="135">
        <v>-558.5999999999998</v>
      </c>
      <c r="L1466" s="135">
        <v>-558.59999999999991</v>
      </c>
      <c r="M1466" s="141" t="str">
        <f t="shared" si="45"/>
        <v>201601</v>
      </c>
    </row>
    <row r="1467" spans="1:13" x14ac:dyDescent="0.25">
      <c r="A1467" s="35" t="str">
        <f>VLOOKUP(B1467,ResCat!$A$2:$B$269,2,FALSE)</f>
        <v>PPOLG</v>
      </c>
      <c r="B1467" s="68" t="str">
        <f>IF(ISNA(VLOOKUP(C1467,COA!$A$2:$B$340,2,FALSE)),"XXX",VLOOKUP(C1467,COA!$A$2:$B$340,2,FALSE))</f>
        <v>L51</v>
      </c>
      <c r="C1467" s="149" t="str">
        <f t="shared" si="46"/>
        <v>0003-1004-0012</v>
      </c>
      <c r="D1467" s="134" t="s">
        <v>463</v>
      </c>
      <c r="E1467" s="134" t="s">
        <v>446</v>
      </c>
      <c r="F1467" s="134" t="s">
        <v>452</v>
      </c>
      <c r="G1467" s="134" t="s">
        <v>363</v>
      </c>
      <c r="H1467" s="134" t="s">
        <v>1023</v>
      </c>
      <c r="I1467" s="134" t="s">
        <v>3</v>
      </c>
      <c r="J1467" s="135">
        <v>-768.28</v>
      </c>
      <c r="K1467" s="135">
        <v>-768.28</v>
      </c>
      <c r="L1467" s="135">
        <v>-780.93999999999994</v>
      </c>
      <c r="M1467" s="141" t="str">
        <f t="shared" si="45"/>
        <v>201601</v>
      </c>
    </row>
    <row r="1468" spans="1:13" x14ac:dyDescent="0.25">
      <c r="A1468" s="35" t="str">
        <f>VLOOKUP(B1468,ResCat!$A$2:$B$269,2,FALSE)</f>
        <v>PPOLG</v>
      </c>
      <c r="B1468" s="68" t="str">
        <f>IF(ISNA(VLOOKUP(C1468,COA!$A$2:$B$340,2,FALSE)),"XXX",VLOOKUP(C1468,COA!$A$2:$B$340,2,FALSE))</f>
        <v>L51</v>
      </c>
      <c r="C1468" s="149" t="str">
        <f t="shared" si="46"/>
        <v>0003-1004-0012</v>
      </c>
      <c r="D1468" s="134" t="s">
        <v>463</v>
      </c>
      <c r="E1468" s="134" t="s">
        <v>446</v>
      </c>
      <c r="F1468" s="134" t="s">
        <v>452</v>
      </c>
      <c r="G1468" s="134" t="s">
        <v>363</v>
      </c>
      <c r="H1468" s="134" t="s">
        <v>1023</v>
      </c>
      <c r="I1468" s="134" t="s">
        <v>2</v>
      </c>
      <c r="J1468" s="135">
        <v>162.26</v>
      </c>
      <c r="K1468" s="135">
        <v>162.26</v>
      </c>
      <c r="L1468" s="135">
        <v>0</v>
      </c>
      <c r="M1468" s="141" t="str">
        <f t="shared" si="45"/>
        <v>201601</v>
      </c>
    </row>
    <row r="1469" spans="1:13" x14ac:dyDescent="0.25">
      <c r="A1469" s="35" t="str">
        <f>VLOOKUP(B1469,ResCat!$A$2:$B$269,2,FALSE)</f>
        <v>PPOLG</v>
      </c>
      <c r="B1469" s="68" t="str">
        <f>IF(ISNA(VLOOKUP(C1469,COA!$A$2:$B$340,2,FALSE)),"XXX",VLOOKUP(C1469,COA!$A$2:$B$340,2,FALSE))</f>
        <v>L51</v>
      </c>
      <c r="C1469" s="149" t="str">
        <f t="shared" si="46"/>
        <v>0003-1004-0012</v>
      </c>
      <c r="D1469" s="134" t="s">
        <v>463</v>
      </c>
      <c r="E1469" s="134" t="s">
        <v>446</v>
      </c>
      <c r="F1469" s="134" t="s">
        <v>452</v>
      </c>
      <c r="G1469" s="134" t="s">
        <v>1029</v>
      </c>
      <c r="H1469" s="134" t="s">
        <v>1023</v>
      </c>
      <c r="I1469" s="134" t="s">
        <v>2</v>
      </c>
      <c r="J1469" s="135">
        <v>29.94</v>
      </c>
      <c r="K1469" s="135">
        <v>29.94</v>
      </c>
      <c r="L1469" s="135">
        <v>0</v>
      </c>
      <c r="M1469" s="141" t="str">
        <f t="shared" si="45"/>
        <v>201601</v>
      </c>
    </row>
    <row r="1470" spans="1:13" x14ac:dyDescent="0.25">
      <c r="A1470" s="35" t="str">
        <f>VLOOKUP(B1470,ResCat!$A$2:$B$269,2,FALSE)</f>
        <v>PPOLG</v>
      </c>
      <c r="B1470" s="68" t="str">
        <f>IF(ISNA(VLOOKUP(C1470,COA!$A$2:$B$340,2,FALSE)),"XXX",VLOOKUP(C1470,COA!$A$2:$B$340,2,FALSE))</f>
        <v>L51</v>
      </c>
      <c r="C1470" s="149" t="str">
        <f t="shared" si="46"/>
        <v>0003-1004-0012</v>
      </c>
      <c r="D1470" s="134" t="s">
        <v>463</v>
      </c>
      <c r="E1470" s="134" t="s">
        <v>446</v>
      </c>
      <c r="F1470" s="134" t="s">
        <v>452</v>
      </c>
      <c r="G1470" s="134" t="s">
        <v>349</v>
      </c>
      <c r="H1470" s="134" t="s">
        <v>1023</v>
      </c>
      <c r="I1470" s="134" t="s">
        <v>3</v>
      </c>
      <c r="J1470" s="135">
        <v>0</v>
      </c>
      <c r="K1470" s="135">
        <v>-16.869999999999891</v>
      </c>
      <c r="L1470" s="135">
        <v>-16.869999999999891</v>
      </c>
      <c r="M1470" s="141" t="str">
        <f t="shared" si="45"/>
        <v>201601</v>
      </c>
    </row>
    <row r="1471" spans="1:13" x14ac:dyDescent="0.25">
      <c r="A1471" s="35" t="str">
        <f>VLOOKUP(B1471,ResCat!$A$2:$B$269,2,FALSE)</f>
        <v>PPOLG</v>
      </c>
      <c r="B1471" s="68" t="str">
        <f>IF(ISNA(VLOOKUP(C1471,COA!$A$2:$B$340,2,FALSE)),"XXX",VLOOKUP(C1471,COA!$A$2:$B$340,2,FALSE))</f>
        <v>L51</v>
      </c>
      <c r="C1471" s="149" t="str">
        <f t="shared" si="46"/>
        <v>0003-1004-0012</v>
      </c>
      <c r="D1471" s="134" t="s">
        <v>463</v>
      </c>
      <c r="E1471" s="134" t="s">
        <v>446</v>
      </c>
      <c r="F1471" s="134" t="s">
        <v>452</v>
      </c>
      <c r="G1471" s="134" t="s">
        <v>349</v>
      </c>
      <c r="H1471" s="134" t="s">
        <v>1023</v>
      </c>
      <c r="I1471" s="134" t="s">
        <v>0</v>
      </c>
      <c r="J1471" s="135">
        <v>155000.25999999998</v>
      </c>
      <c r="K1471" s="135">
        <v>24611.920000000002</v>
      </c>
      <c r="L1471" s="135">
        <v>22250.359999999997</v>
      </c>
      <c r="M1471" s="141" t="str">
        <f t="shared" si="45"/>
        <v>201601</v>
      </c>
    </row>
    <row r="1472" spans="1:13" x14ac:dyDescent="0.25">
      <c r="A1472" s="35" t="str">
        <f>VLOOKUP(B1472,ResCat!$A$2:$B$269,2,FALSE)</f>
        <v>PPOLG</v>
      </c>
      <c r="B1472" s="68" t="str">
        <f>IF(ISNA(VLOOKUP(C1472,COA!$A$2:$B$340,2,FALSE)),"XXX",VLOOKUP(C1472,COA!$A$2:$B$340,2,FALSE))</f>
        <v>L51</v>
      </c>
      <c r="C1472" s="149" t="str">
        <f t="shared" si="46"/>
        <v>0003-1004-0012</v>
      </c>
      <c r="D1472" s="134" t="s">
        <v>463</v>
      </c>
      <c r="E1472" s="134" t="s">
        <v>446</v>
      </c>
      <c r="F1472" s="134" t="s">
        <v>452</v>
      </c>
      <c r="G1472" s="134" t="s">
        <v>349</v>
      </c>
      <c r="H1472" s="134" t="s">
        <v>1023</v>
      </c>
      <c r="I1472" s="134" t="s">
        <v>2</v>
      </c>
      <c r="J1472" s="135">
        <v>59.34</v>
      </c>
      <c r="K1472" s="135">
        <v>59.34</v>
      </c>
      <c r="L1472" s="135">
        <v>0</v>
      </c>
      <c r="M1472" s="141" t="str">
        <f t="shared" si="45"/>
        <v>201601</v>
      </c>
    </row>
    <row r="1473" spans="1:13" x14ac:dyDescent="0.25">
      <c r="A1473" s="35" t="str">
        <f>VLOOKUP(B1473,ResCat!$A$2:$B$269,2,FALSE)</f>
        <v>PPOLG</v>
      </c>
      <c r="B1473" s="68" t="str">
        <f>IF(ISNA(VLOOKUP(C1473,COA!$A$2:$B$340,2,FALSE)),"XXX",VLOOKUP(C1473,COA!$A$2:$B$340,2,FALSE))</f>
        <v>L51</v>
      </c>
      <c r="C1473" s="149" t="str">
        <f t="shared" si="46"/>
        <v>0003-1004-0012</v>
      </c>
      <c r="D1473" s="134" t="s">
        <v>463</v>
      </c>
      <c r="E1473" s="134" t="s">
        <v>446</v>
      </c>
      <c r="F1473" s="134" t="s">
        <v>452</v>
      </c>
      <c r="G1473" s="134" t="s">
        <v>349</v>
      </c>
      <c r="H1473" s="134" t="s">
        <v>1023</v>
      </c>
      <c r="I1473" s="134" t="s">
        <v>1</v>
      </c>
      <c r="J1473" s="135">
        <v>-155000.25999999998</v>
      </c>
      <c r="K1473" s="135">
        <v>-12443.109999999999</v>
      </c>
      <c r="L1473" s="135">
        <v>-11198.8</v>
      </c>
      <c r="M1473" s="141" t="str">
        <f t="shared" si="45"/>
        <v>201601</v>
      </c>
    </row>
    <row r="1474" spans="1:13" x14ac:dyDescent="0.25">
      <c r="A1474" s="35" t="str">
        <f>VLOOKUP(B1474,ResCat!$A$2:$B$269,2,FALSE)</f>
        <v>PPOLG</v>
      </c>
      <c r="B1474" s="68" t="str">
        <f>IF(ISNA(VLOOKUP(C1474,COA!$A$2:$B$340,2,FALSE)),"XXX",VLOOKUP(C1474,COA!$A$2:$B$340,2,FALSE))</f>
        <v>L51</v>
      </c>
      <c r="C1474" s="149" t="str">
        <f t="shared" si="46"/>
        <v>0003-1004-0012</v>
      </c>
      <c r="D1474" s="134" t="s">
        <v>463</v>
      </c>
      <c r="E1474" s="134" t="s">
        <v>446</v>
      </c>
      <c r="F1474" s="134" t="s">
        <v>452</v>
      </c>
      <c r="G1474" s="134" t="s">
        <v>350</v>
      </c>
      <c r="H1474" s="134" t="s">
        <v>1023</v>
      </c>
      <c r="I1474" s="134" t="s">
        <v>0</v>
      </c>
      <c r="J1474" s="135">
        <v>33771.89</v>
      </c>
      <c r="K1474" s="135">
        <v>1260</v>
      </c>
      <c r="L1474" s="135">
        <v>1260</v>
      </c>
      <c r="M1474" s="141" t="str">
        <f t="shared" si="45"/>
        <v>201601</v>
      </c>
    </row>
    <row r="1475" spans="1:13" x14ac:dyDescent="0.25">
      <c r="A1475" s="35" t="str">
        <f>VLOOKUP(B1475,ResCat!$A$2:$B$269,2,FALSE)</f>
        <v>PPOLG</v>
      </c>
      <c r="B1475" s="68" t="str">
        <f>IF(ISNA(VLOOKUP(C1475,COA!$A$2:$B$340,2,FALSE)),"XXX",VLOOKUP(C1475,COA!$A$2:$B$340,2,FALSE))</f>
        <v>L51</v>
      </c>
      <c r="C1475" s="149" t="str">
        <f t="shared" si="46"/>
        <v>0003-1004-0012</v>
      </c>
      <c r="D1475" s="134" t="s">
        <v>463</v>
      </c>
      <c r="E1475" s="134" t="s">
        <v>446</v>
      </c>
      <c r="F1475" s="134" t="s">
        <v>452</v>
      </c>
      <c r="G1475" s="134" t="s">
        <v>350</v>
      </c>
      <c r="H1475" s="134" t="s">
        <v>1023</v>
      </c>
      <c r="I1475" s="134" t="s">
        <v>2</v>
      </c>
      <c r="J1475" s="135">
        <v>-454</v>
      </c>
      <c r="K1475" s="135">
        <v>-341.70000000000005</v>
      </c>
      <c r="L1475" s="135">
        <v>-361.70000000000005</v>
      </c>
      <c r="M1475" s="141" t="str">
        <f t="shared" si="45"/>
        <v>201601</v>
      </c>
    </row>
    <row r="1476" spans="1:13" x14ac:dyDescent="0.25">
      <c r="A1476" s="35" t="str">
        <f>VLOOKUP(B1476,ResCat!$A$2:$B$269,2,FALSE)</f>
        <v>PPOLG</v>
      </c>
      <c r="B1476" s="68" t="str">
        <f>IF(ISNA(VLOOKUP(C1476,COA!$A$2:$B$340,2,FALSE)),"XXX",VLOOKUP(C1476,COA!$A$2:$B$340,2,FALSE))</f>
        <v>L51</v>
      </c>
      <c r="C1476" s="149" t="str">
        <f t="shared" si="46"/>
        <v>0003-1004-0012</v>
      </c>
      <c r="D1476" s="134" t="s">
        <v>463</v>
      </c>
      <c r="E1476" s="134" t="s">
        <v>446</v>
      </c>
      <c r="F1476" s="134" t="s">
        <v>452</v>
      </c>
      <c r="G1476" s="134" t="s">
        <v>350</v>
      </c>
      <c r="H1476" s="134" t="s">
        <v>1023</v>
      </c>
      <c r="I1476" s="134" t="s">
        <v>1</v>
      </c>
      <c r="J1476" s="135">
        <v>-1500</v>
      </c>
      <c r="K1476" s="135">
        <v>-462.96000000000004</v>
      </c>
      <c r="L1476" s="135">
        <v>-462.96000000000004</v>
      </c>
      <c r="M1476" s="141" t="str">
        <f t="shared" ref="M1476:M1539" si="47">IF(G1476&lt;$M$1,$M$1,G1476)</f>
        <v>201601</v>
      </c>
    </row>
    <row r="1477" spans="1:13" x14ac:dyDescent="0.25">
      <c r="A1477" s="35" t="str">
        <f>VLOOKUP(B1477,ResCat!$A$2:$B$269,2,FALSE)</f>
        <v>PPOLG</v>
      </c>
      <c r="B1477" s="68" t="str">
        <f>IF(ISNA(VLOOKUP(C1477,COA!$A$2:$B$340,2,FALSE)),"XXX",VLOOKUP(C1477,COA!$A$2:$B$340,2,FALSE))</f>
        <v>L51</v>
      </c>
      <c r="C1477" s="149" t="str">
        <f t="shared" ref="C1477:C1540" si="48">D1477&amp;"-"&amp;E1477&amp;"-"&amp;F1477</f>
        <v>0003-1004-0012</v>
      </c>
      <c r="D1477" s="134" t="s">
        <v>463</v>
      </c>
      <c r="E1477" s="134" t="s">
        <v>446</v>
      </c>
      <c r="F1477" s="134" t="s">
        <v>452</v>
      </c>
      <c r="G1477" s="134" t="s">
        <v>359</v>
      </c>
      <c r="H1477" s="134" t="s">
        <v>1023</v>
      </c>
      <c r="I1477" s="134" t="s">
        <v>3</v>
      </c>
      <c r="J1477" s="135">
        <v>928.62</v>
      </c>
      <c r="K1477" s="135">
        <v>881.53000000000009</v>
      </c>
      <c r="L1477" s="135">
        <v>876.38000000000011</v>
      </c>
      <c r="M1477" s="141" t="str">
        <f t="shared" si="47"/>
        <v>201601</v>
      </c>
    </row>
    <row r="1478" spans="1:13" x14ac:dyDescent="0.25">
      <c r="A1478" s="35" t="str">
        <f>VLOOKUP(B1478,ResCat!$A$2:$B$269,2,FALSE)</f>
        <v>PPOLG</v>
      </c>
      <c r="B1478" s="68" t="str">
        <f>IF(ISNA(VLOOKUP(C1478,COA!$A$2:$B$340,2,FALSE)),"XXX",VLOOKUP(C1478,COA!$A$2:$B$340,2,FALSE))</f>
        <v>L51</v>
      </c>
      <c r="C1478" s="149" t="str">
        <f t="shared" si="48"/>
        <v>0003-1004-0012</v>
      </c>
      <c r="D1478" s="134" t="s">
        <v>463</v>
      </c>
      <c r="E1478" s="134" t="s">
        <v>446</v>
      </c>
      <c r="F1478" s="134" t="s">
        <v>452</v>
      </c>
      <c r="G1478" s="134" t="s">
        <v>359</v>
      </c>
      <c r="H1478" s="134" t="s">
        <v>1023</v>
      </c>
      <c r="I1478" s="134" t="s">
        <v>2</v>
      </c>
      <c r="J1478" s="135">
        <v>786.82000000000016</v>
      </c>
      <c r="K1478" s="135">
        <v>565.59000000000015</v>
      </c>
      <c r="L1478" s="135">
        <v>-76.499999999999972</v>
      </c>
      <c r="M1478" s="141" t="str">
        <f t="shared" si="47"/>
        <v>201601</v>
      </c>
    </row>
    <row r="1479" spans="1:13" x14ac:dyDescent="0.25">
      <c r="A1479" s="35" t="str">
        <f>VLOOKUP(B1479,ResCat!$A$2:$B$269,2,FALSE)</f>
        <v>PPOLG</v>
      </c>
      <c r="B1479" s="68" t="str">
        <f>IF(ISNA(VLOOKUP(C1479,COA!$A$2:$B$340,2,FALSE)),"XXX",VLOOKUP(C1479,COA!$A$2:$B$340,2,FALSE))</f>
        <v>L51</v>
      </c>
      <c r="C1479" s="149" t="str">
        <f t="shared" si="48"/>
        <v>0003-1004-0012</v>
      </c>
      <c r="D1479" s="134" t="s">
        <v>463</v>
      </c>
      <c r="E1479" s="134" t="s">
        <v>446</v>
      </c>
      <c r="F1479" s="134" t="s">
        <v>452</v>
      </c>
      <c r="G1479" s="134" t="s">
        <v>359</v>
      </c>
      <c r="H1479" s="134" t="s">
        <v>1023</v>
      </c>
      <c r="I1479" s="134" t="s">
        <v>1</v>
      </c>
      <c r="J1479" s="135">
        <v>-1231</v>
      </c>
      <c r="K1479" s="135">
        <v>-430.14</v>
      </c>
      <c r="L1479" s="135">
        <v>-430.14</v>
      </c>
      <c r="M1479" s="141" t="str">
        <f t="shared" si="47"/>
        <v>201601</v>
      </c>
    </row>
    <row r="1480" spans="1:13" x14ac:dyDescent="0.25">
      <c r="A1480" s="35" t="str">
        <f>VLOOKUP(B1480,ResCat!$A$2:$B$269,2,FALSE)</f>
        <v>PPOLG</v>
      </c>
      <c r="B1480" s="68" t="str">
        <f>IF(ISNA(VLOOKUP(C1480,COA!$A$2:$B$340,2,FALSE)),"XXX",VLOOKUP(C1480,COA!$A$2:$B$340,2,FALSE))</f>
        <v>L51</v>
      </c>
      <c r="C1480" s="149" t="str">
        <f t="shared" si="48"/>
        <v>0003-1004-0012</v>
      </c>
      <c r="D1480" s="134" t="s">
        <v>463</v>
      </c>
      <c r="E1480" s="134" t="s">
        <v>446</v>
      </c>
      <c r="F1480" s="134" t="s">
        <v>452</v>
      </c>
      <c r="G1480" s="134" t="s">
        <v>354</v>
      </c>
      <c r="H1480" s="134" t="s">
        <v>1023</v>
      </c>
      <c r="I1480" s="134" t="s">
        <v>3</v>
      </c>
      <c r="J1480" s="135">
        <v>0</v>
      </c>
      <c r="K1480" s="135">
        <v>-56.15</v>
      </c>
      <c r="L1480" s="135">
        <v>-56.149999999999991</v>
      </c>
      <c r="M1480" s="141" t="str">
        <f t="shared" si="47"/>
        <v>201601</v>
      </c>
    </row>
    <row r="1481" spans="1:13" x14ac:dyDescent="0.25">
      <c r="A1481" s="35" t="str">
        <f>VLOOKUP(B1481,ResCat!$A$2:$B$269,2,FALSE)</f>
        <v>PPOLG</v>
      </c>
      <c r="B1481" s="68" t="str">
        <f>IF(ISNA(VLOOKUP(C1481,COA!$A$2:$B$340,2,FALSE)),"XXX",VLOOKUP(C1481,COA!$A$2:$B$340,2,FALSE))</f>
        <v>L51</v>
      </c>
      <c r="C1481" s="149" t="str">
        <f t="shared" si="48"/>
        <v>0003-1004-0012</v>
      </c>
      <c r="D1481" s="134" t="s">
        <v>463</v>
      </c>
      <c r="E1481" s="134" t="s">
        <v>446</v>
      </c>
      <c r="F1481" s="134" t="s">
        <v>452</v>
      </c>
      <c r="G1481" s="134" t="s">
        <v>354</v>
      </c>
      <c r="H1481" s="134" t="s">
        <v>1023</v>
      </c>
      <c r="I1481" s="134" t="s">
        <v>2</v>
      </c>
      <c r="J1481" s="135">
        <v>154.44999999999999</v>
      </c>
      <c r="K1481" s="135">
        <v>-183.65999999999997</v>
      </c>
      <c r="L1481" s="135">
        <v>-338.10999999999996</v>
      </c>
      <c r="M1481" s="141" t="str">
        <f t="shared" si="47"/>
        <v>201601</v>
      </c>
    </row>
    <row r="1482" spans="1:13" x14ac:dyDescent="0.25">
      <c r="A1482" s="35" t="str">
        <f>VLOOKUP(B1482,ResCat!$A$2:$B$269,2,FALSE)</f>
        <v>PPOLG</v>
      </c>
      <c r="B1482" s="68" t="str">
        <f>IF(ISNA(VLOOKUP(C1482,COA!$A$2:$B$340,2,FALSE)),"XXX",VLOOKUP(C1482,COA!$A$2:$B$340,2,FALSE))</f>
        <v>L51</v>
      </c>
      <c r="C1482" s="149" t="str">
        <f t="shared" si="48"/>
        <v>0003-1004-0012</v>
      </c>
      <c r="D1482" s="134" t="s">
        <v>463</v>
      </c>
      <c r="E1482" s="134" t="s">
        <v>446</v>
      </c>
      <c r="F1482" s="134" t="s">
        <v>452</v>
      </c>
      <c r="G1482" s="134" t="s">
        <v>354</v>
      </c>
      <c r="H1482" s="134" t="s">
        <v>1023</v>
      </c>
      <c r="I1482" s="134" t="s">
        <v>1</v>
      </c>
      <c r="J1482" s="135">
        <v>-150</v>
      </c>
      <c r="K1482" s="135">
        <v>-828.30000000000018</v>
      </c>
      <c r="L1482" s="135">
        <v>-828.3</v>
      </c>
      <c r="M1482" s="141" t="str">
        <f t="shared" si="47"/>
        <v>201601</v>
      </c>
    </row>
    <row r="1483" spans="1:13" x14ac:dyDescent="0.25">
      <c r="A1483" s="35" t="str">
        <f>VLOOKUP(B1483,ResCat!$A$2:$B$269,2,FALSE)</f>
        <v>PPOLG</v>
      </c>
      <c r="B1483" s="68" t="str">
        <f>IF(ISNA(VLOOKUP(C1483,COA!$A$2:$B$340,2,FALSE)),"XXX",VLOOKUP(C1483,COA!$A$2:$B$340,2,FALSE))</f>
        <v>L51</v>
      </c>
      <c r="C1483" s="149" t="str">
        <f t="shared" si="48"/>
        <v>0003-1004-0012</v>
      </c>
      <c r="D1483" s="134" t="s">
        <v>463</v>
      </c>
      <c r="E1483" s="134" t="s">
        <v>446</v>
      </c>
      <c r="F1483" s="134" t="s">
        <v>452</v>
      </c>
      <c r="G1483" s="134" t="s">
        <v>366</v>
      </c>
      <c r="H1483" s="134" t="s">
        <v>1023</v>
      </c>
      <c r="I1483" s="134" t="s">
        <v>3</v>
      </c>
      <c r="J1483" s="135">
        <v>195.14999999999998</v>
      </c>
      <c r="K1483" s="135">
        <v>-743.9899999999999</v>
      </c>
      <c r="L1483" s="135">
        <v>-785.97999999999979</v>
      </c>
      <c r="M1483" s="141" t="str">
        <f t="shared" si="47"/>
        <v>201601</v>
      </c>
    </row>
    <row r="1484" spans="1:13" x14ac:dyDescent="0.25">
      <c r="A1484" s="35" t="str">
        <f>VLOOKUP(B1484,ResCat!$A$2:$B$269,2,FALSE)</f>
        <v>PPOLG</v>
      </c>
      <c r="B1484" s="68" t="str">
        <f>IF(ISNA(VLOOKUP(C1484,COA!$A$2:$B$340,2,FALSE)),"XXX",VLOOKUP(C1484,COA!$A$2:$B$340,2,FALSE))</f>
        <v>L51</v>
      </c>
      <c r="C1484" s="149" t="str">
        <f t="shared" si="48"/>
        <v>0003-1004-0012</v>
      </c>
      <c r="D1484" s="134" t="s">
        <v>463</v>
      </c>
      <c r="E1484" s="134" t="s">
        <v>446</v>
      </c>
      <c r="F1484" s="134" t="s">
        <v>452</v>
      </c>
      <c r="G1484" s="134" t="s">
        <v>366</v>
      </c>
      <c r="H1484" s="134" t="s">
        <v>1023</v>
      </c>
      <c r="I1484" s="134" t="s">
        <v>2</v>
      </c>
      <c r="J1484" s="135">
        <v>-441.96000000000021</v>
      </c>
      <c r="K1484" s="135">
        <v>-1086.9799999999998</v>
      </c>
      <c r="L1484" s="135">
        <v>-1563.2200000000005</v>
      </c>
      <c r="M1484" s="141" t="str">
        <f t="shared" si="47"/>
        <v>201601</v>
      </c>
    </row>
    <row r="1485" spans="1:13" x14ac:dyDescent="0.25">
      <c r="A1485" s="35" t="str">
        <f>VLOOKUP(B1485,ResCat!$A$2:$B$269,2,FALSE)</f>
        <v>PPOLG</v>
      </c>
      <c r="B1485" s="68" t="str">
        <f>IF(ISNA(VLOOKUP(C1485,COA!$A$2:$B$340,2,FALSE)),"XXX",VLOOKUP(C1485,COA!$A$2:$B$340,2,FALSE))</f>
        <v>L51</v>
      </c>
      <c r="C1485" s="149" t="str">
        <f t="shared" si="48"/>
        <v>0003-1004-0012</v>
      </c>
      <c r="D1485" s="134" t="s">
        <v>463</v>
      </c>
      <c r="E1485" s="134" t="s">
        <v>446</v>
      </c>
      <c r="F1485" s="134" t="s">
        <v>452</v>
      </c>
      <c r="G1485" s="134" t="s">
        <v>366</v>
      </c>
      <c r="H1485" s="134" t="s">
        <v>1023</v>
      </c>
      <c r="I1485" s="134" t="s">
        <v>1</v>
      </c>
      <c r="J1485" s="135">
        <v>364.02999999999975</v>
      </c>
      <c r="K1485" s="135">
        <v>-1486.3999999999999</v>
      </c>
      <c r="L1485" s="135">
        <v>-1836.3999999999999</v>
      </c>
      <c r="M1485" s="141" t="str">
        <f t="shared" si="47"/>
        <v>201601</v>
      </c>
    </row>
    <row r="1486" spans="1:13" x14ac:dyDescent="0.25">
      <c r="A1486" s="35" t="str">
        <f>VLOOKUP(B1486,ResCat!$A$2:$B$269,2,FALSE)</f>
        <v>PPOLG</v>
      </c>
      <c r="B1486" s="68" t="str">
        <f>IF(ISNA(VLOOKUP(C1486,COA!$A$2:$B$340,2,FALSE)),"XXX",VLOOKUP(C1486,COA!$A$2:$B$340,2,FALSE))</f>
        <v>L51</v>
      </c>
      <c r="C1486" s="149" t="str">
        <f t="shared" si="48"/>
        <v>0003-1004-0012</v>
      </c>
      <c r="D1486" s="134" t="s">
        <v>463</v>
      </c>
      <c r="E1486" s="134" t="s">
        <v>446</v>
      </c>
      <c r="F1486" s="134" t="s">
        <v>452</v>
      </c>
      <c r="G1486" s="134" t="s">
        <v>337</v>
      </c>
      <c r="H1486" s="134" t="s">
        <v>1023</v>
      </c>
      <c r="I1486" s="134" t="s">
        <v>3</v>
      </c>
      <c r="J1486" s="135">
        <v>352.63999999999993</v>
      </c>
      <c r="K1486" s="135">
        <v>203.43999999999994</v>
      </c>
      <c r="L1486" s="135">
        <v>78.72999999999999</v>
      </c>
      <c r="M1486" s="141" t="str">
        <f t="shared" si="47"/>
        <v>201601</v>
      </c>
    </row>
    <row r="1487" spans="1:13" x14ac:dyDescent="0.25">
      <c r="A1487" s="35" t="str">
        <f>VLOOKUP(B1487,ResCat!$A$2:$B$269,2,FALSE)</f>
        <v>PPOLG</v>
      </c>
      <c r="B1487" s="68" t="str">
        <f>IF(ISNA(VLOOKUP(C1487,COA!$A$2:$B$340,2,FALSE)),"XXX",VLOOKUP(C1487,COA!$A$2:$B$340,2,FALSE))</f>
        <v>L51</v>
      </c>
      <c r="C1487" s="149" t="str">
        <f t="shared" si="48"/>
        <v>0003-1004-0012</v>
      </c>
      <c r="D1487" s="134" t="s">
        <v>463</v>
      </c>
      <c r="E1487" s="134" t="s">
        <v>446</v>
      </c>
      <c r="F1487" s="134" t="s">
        <v>452</v>
      </c>
      <c r="G1487" s="134" t="s">
        <v>337</v>
      </c>
      <c r="H1487" s="134" t="s">
        <v>1023</v>
      </c>
      <c r="I1487" s="134" t="s">
        <v>2</v>
      </c>
      <c r="J1487" s="135">
        <v>-683.27</v>
      </c>
      <c r="K1487" s="135">
        <v>-736.35</v>
      </c>
      <c r="L1487" s="135">
        <v>-657.05000000000007</v>
      </c>
      <c r="M1487" s="141" t="str">
        <f t="shared" si="47"/>
        <v>201601</v>
      </c>
    </row>
    <row r="1488" spans="1:13" x14ac:dyDescent="0.25">
      <c r="A1488" s="35" t="str">
        <f>VLOOKUP(B1488,ResCat!$A$2:$B$269,2,FALSE)</f>
        <v>PPOLG</v>
      </c>
      <c r="B1488" s="68" t="str">
        <f>IF(ISNA(VLOOKUP(C1488,COA!$A$2:$B$340,2,FALSE)),"XXX",VLOOKUP(C1488,COA!$A$2:$B$340,2,FALSE))</f>
        <v>L51</v>
      </c>
      <c r="C1488" s="149" t="str">
        <f t="shared" si="48"/>
        <v>0003-1004-0012</v>
      </c>
      <c r="D1488" s="134" t="s">
        <v>463</v>
      </c>
      <c r="E1488" s="134" t="s">
        <v>446</v>
      </c>
      <c r="F1488" s="134" t="s">
        <v>452</v>
      </c>
      <c r="G1488" s="134" t="s">
        <v>352</v>
      </c>
      <c r="H1488" s="134" t="s">
        <v>1023</v>
      </c>
      <c r="I1488" s="134" t="s">
        <v>3</v>
      </c>
      <c r="J1488" s="135">
        <v>322.86999999999995</v>
      </c>
      <c r="K1488" s="135">
        <v>262.31</v>
      </c>
      <c r="L1488" s="135">
        <v>99.32</v>
      </c>
      <c r="M1488" s="141" t="str">
        <f t="shared" si="47"/>
        <v>201602</v>
      </c>
    </row>
    <row r="1489" spans="1:13" x14ac:dyDescent="0.25">
      <c r="A1489" s="35" t="str">
        <f>VLOOKUP(B1489,ResCat!$A$2:$B$269,2,FALSE)</f>
        <v>PPOLG</v>
      </c>
      <c r="B1489" s="68" t="str">
        <f>IF(ISNA(VLOOKUP(C1489,COA!$A$2:$B$340,2,FALSE)),"XXX",VLOOKUP(C1489,COA!$A$2:$B$340,2,FALSE))</f>
        <v>L51</v>
      </c>
      <c r="C1489" s="149" t="str">
        <f t="shared" si="48"/>
        <v>0003-1004-0012</v>
      </c>
      <c r="D1489" s="134" t="s">
        <v>463</v>
      </c>
      <c r="E1489" s="134" t="s">
        <v>446</v>
      </c>
      <c r="F1489" s="134" t="s">
        <v>452</v>
      </c>
      <c r="G1489" s="134" t="s">
        <v>352</v>
      </c>
      <c r="H1489" s="134" t="s">
        <v>1023</v>
      </c>
      <c r="I1489" s="134" t="s">
        <v>0</v>
      </c>
      <c r="J1489" s="135">
        <v>-129040.31</v>
      </c>
      <c r="K1489" s="135">
        <v>-1288.0000000000002</v>
      </c>
      <c r="L1489" s="135">
        <v>-1288.0000000000002</v>
      </c>
      <c r="M1489" s="141" t="str">
        <f t="shared" si="47"/>
        <v>201602</v>
      </c>
    </row>
    <row r="1490" spans="1:13" x14ac:dyDescent="0.25">
      <c r="A1490" s="35" t="str">
        <f>VLOOKUP(B1490,ResCat!$A$2:$B$269,2,FALSE)</f>
        <v>PPOLG</v>
      </c>
      <c r="B1490" s="68" t="str">
        <f>IF(ISNA(VLOOKUP(C1490,COA!$A$2:$B$340,2,FALSE)),"XXX",VLOOKUP(C1490,COA!$A$2:$B$340,2,FALSE))</f>
        <v>L51</v>
      </c>
      <c r="C1490" s="149" t="str">
        <f t="shared" si="48"/>
        <v>0003-1004-0012</v>
      </c>
      <c r="D1490" s="134" t="s">
        <v>463</v>
      </c>
      <c r="E1490" s="134" t="s">
        <v>446</v>
      </c>
      <c r="F1490" s="134" t="s">
        <v>452</v>
      </c>
      <c r="G1490" s="134" t="s">
        <v>352</v>
      </c>
      <c r="H1490" s="134" t="s">
        <v>1023</v>
      </c>
      <c r="I1490" s="134" t="s">
        <v>2</v>
      </c>
      <c r="J1490" s="135">
        <v>2013.22</v>
      </c>
      <c r="K1490" s="135">
        <v>1182.9000000000001</v>
      </c>
      <c r="L1490" s="135">
        <v>787.52</v>
      </c>
      <c r="M1490" s="141" t="str">
        <f t="shared" si="47"/>
        <v>201602</v>
      </c>
    </row>
    <row r="1491" spans="1:13" x14ac:dyDescent="0.25">
      <c r="A1491" s="35" t="str">
        <f>VLOOKUP(B1491,ResCat!$A$2:$B$269,2,FALSE)</f>
        <v>PPOLG</v>
      </c>
      <c r="B1491" s="68" t="str">
        <f>IF(ISNA(VLOOKUP(C1491,COA!$A$2:$B$340,2,FALSE)),"XXX",VLOOKUP(C1491,COA!$A$2:$B$340,2,FALSE))</f>
        <v>L51</v>
      </c>
      <c r="C1491" s="149" t="str">
        <f t="shared" si="48"/>
        <v>0003-1004-0012</v>
      </c>
      <c r="D1491" s="134" t="s">
        <v>463</v>
      </c>
      <c r="E1491" s="134" t="s">
        <v>446</v>
      </c>
      <c r="F1491" s="134" t="s">
        <v>452</v>
      </c>
      <c r="G1491" s="134" t="s">
        <v>352</v>
      </c>
      <c r="H1491" s="134" t="s">
        <v>1023</v>
      </c>
      <c r="I1491" s="134" t="s">
        <v>1</v>
      </c>
      <c r="J1491" s="135">
        <v>57.04</v>
      </c>
      <c r="K1491" s="135">
        <v>57.04</v>
      </c>
      <c r="L1491" s="135">
        <v>0</v>
      </c>
      <c r="M1491" s="141" t="str">
        <f t="shared" si="47"/>
        <v>201602</v>
      </c>
    </row>
    <row r="1492" spans="1:13" x14ac:dyDescent="0.25">
      <c r="A1492" s="35" t="str">
        <f>VLOOKUP(B1492,ResCat!$A$2:$B$269,2,FALSE)</f>
        <v>PPOLG</v>
      </c>
      <c r="B1492" s="68" t="str">
        <f>IF(ISNA(VLOOKUP(C1492,COA!$A$2:$B$340,2,FALSE)),"XXX",VLOOKUP(C1492,COA!$A$2:$B$340,2,FALSE))</f>
        <v>L51</v>
      </c>
      <c r="C1492" s="149" t="str">
        <f t="shared" si="48"/>
        <v>0003-1004-0012</v>
      </c>
      <c r="D1492" s="134" t="s">
        <v>463</v>
      </c>
      <c r="E1492" s="134" t="s">
        <v>446</v>
      </c>
      <c r="F1492" s="134" t="s">
        <v>452</v>
      </c>
      <c r="G1492" s="134" t="s">
        <v>347</v>
      </c>
      <c r="H1492" s="134" t="s">
        <v>1023</v>
      </c>
      <c r="I1492" s="134" t="s">
        <v>3</v>
      </c>
      <c r="J1492" s="135">
        <v>228.18</v>
      </c>
      <c r="K1492" s="135">
        <v>104.91</v>
      </c>
      <c r="L1492" s="135">
        <v>53.03</v>
      </c>
      <c r="M1492" s="141" t="str">
        <f t="shared" si="47"/>
        <v>201603</v>
      </c>
    </row>
    <row r="1493" spans="1:13" x14ac:dyDescent="0.25">
      <c r="A1493" s="35" t="str">
        <f>VLOOKUP(B1493,ResCat!$A$2:$B$269,2,FALSE)</f>
        <v>PPOLG</v>
      </c>
      <c r="B1493" s="68" t="str">
        <f>IF(ISNA(VLOOKUP(C1493,COA!$A$2:$B$340,2,FALSE)),"XXX",VLOOKUP(C1493,COA!$A$2:$B$340,2,FALSE))</f>
        <v>L51</v>
      </c>
      <c r="C1493" s="149" t="str">
        <f t="shared" si="48"/>
        <v>0003-1004-0012</v>
      </c>
      <c r="D1493" s="134" t="s">
        <v>463</v>
      </c>
      <c r="E1493" s="134" t="s">
        <v>446</v>
      </c>
      <c r="F1493" s="134" t="s">
        <v>452</v>
      </c>
      <c r="G1493" s="134" t="s">
        <v>347</v>
      </c>
      <c r="H1493" s="134" t="s">
        <v>1023</v>
      </c>
      <c r="I1493" s="134" t="s">
        <v>2</v>
      </c>
      <c r="J1493" s="135">
        <v>192.36000000000004</v>
      </c>
      <c r="K1493" s="135">
        <v>-550.18999999999994</v>
      </c>
      <c r="L1493" s="135">
        <v>-1082.2400000000002</v>
      </c>
      <c r="M1493" s="141" t="str">
        <f t="shared" si="47"/>
        <v>201603</v>
      </c>
    </row>
    <row r="1494" spans="1:13" x14ac:dyDescent="0.25">
      <c r="A1494" s="35" t="str">
        <f>VLOOKUP(B1494,ResCat!$A$2:$B$269,2,FALSE)</f>
        <v>PPOLG</v>
      </c>
      <c r="B1494" s="68" t="str">
        <f>IF(ISNA(VLOOKUP(C1494,COA!$A$2:$B$340,2,FALSE)),"XXX",VLOOKUP(C1494,COA!$A$2:$B$340,2,FALSE))</f>
        <v>L51</v>
      </c>
      <c r="C1494" s="149" t="str">
        <f t="shared" si="48"/>
        <v>0003-1004-0012</v>
      </c>
      <c r="D1494" s="134" t="s">
        <v>463</v>
      </c>
      <c r="E1494" s="134" t="s">
        <v>446</v>
      </c>
      <c r="F1494" s="134" t="s">
        <v>452</v>
      </c>
      <c r="G1494" s="134" t="s">
        <v>347</v>
      </c>
      <c r="H1494" s="134" t="s">
        <v>1023</v>
      </c>
      <c r="I1494" s="134" t="s">
        <v>1</v>
      </c>
      <c r="J1494" s="135">
        <v>0</v>
      </c>
      <c r="K1494" s="135">
        <v>0</v>
      </c>
      <c r="L1494" s="135">
        <v>996.49999999999909</v>
      </c>
      <c r="M1494" s="141" t="str">
        <f t="shared" si="47"/>
        <v>201603</v>
      </c>
    </row>
    <row r="1495" spans="1:13" x14ac:dyDescent="0.25">
      <c r="A1495" s="35" t="str">
        <f>VLOOKUP(B1495,ResCat!$A$2:$B$269,2,FALSE)</f>
        <v>PPOLG</v>
      </c>
      <c r="B1495" s="68" t="str">
        <f>IF(ISNA(VLOOKUP(C1495,COA!$A$2:$B$340,2,FALSE)),"XXX",VLOOKUP(C1495,COA!$A$2:$B$340,2,FALSE))</f>
        <v>L51</v>
      </c>
      <c r="C1495" s="149" t="str">
        <f t="shared" si="48"/>
        <v>0003-1004-0012</v>
      </c>
      <c r="D1495" s="134" t="s">
        <v>463</v>
      </c>
      <c r="E1495" s="134" t="s">
        <v>446</v>
      </c>
      <c r="F1495" s="134" t="s">
        <v>452</v>
      </c>
      <c r="G1495" s="134" t="s">
        <v>361</v>
      </c>
      <c r="H1495" s="134" t="s">
        <v>1023</v>
      </c>
      <c r="I1495" s="134" t="s">
        <v>3</v>
      </c>
      <c r="J1495" s="135">
        <v>-1663.77</v>
      </c>
      <c r="K1495" s="135">
        <v>-985.72</v>
      </c>
      <c r="L1495" s="135">
        <v>-1051.8500000000001</v>
      </c>
      <c r="M1495" s="141" t="str">
        <f t="shared" si="47"/>
        <v>201604</v>
      </c>
    </row>
    <row r="1496" spans="1:13" x14ac:dyDescent="0.25">
      <c r="A1496" s="35" t="str">
        <f>VLOOKUP(B1496,ResCat!$A$2:$B$269,2,FALSE)</f>
        <v>PPOLG</v>
      </c>
      <c r="B1496" s="68" t="str">
        <f>IF(ISNA(VLOOKUP(C1496,COA!$A$2:$B$340,2,FALSE)),"XXX",VLOOKUP(C1496,COA!$A$2:$B$340,2,FALSE))</f>
        <v>L51</v>
      </c>
      <c r="C1496" s="149" t="str">
        <f t="shared" si="48"/>
        <v>0003-1004-0012</v>
      </c>
      <c r="D1496" s="134" t="s">
        <v>463</v>
      </c>
      <c r="E1496" s="134" t="s">
        <v>446</v>
      </c>
      <c r="F1496" s="134" t="s">
        <v>452</v>
      </c>
      <c r="G1496" s="134" t="s">
        <v>361</v>
      </c>
      <c r="H1496" s="134" t="s">
        <v>1023</v>
      </c>
      <c r="I1496" s="134" t="s">
        <v>368</v>
      </c>
      <c r="J1496" s="135">
        <v>18</v>
      </c>
      <c r="K1496" s="135">
        <v>18</v>
      </c>
      <c r="L1496" s="135">
        <v>0</v>
      </c>
      <c r="M1496" s="141" t="str">
        <f t="shared" si="47"/>
        <v>201604</v>
      </c>
    </row>
    <row r="1497" spans="1:13" x14ac:dyDescent="0.25">
      <c r="A1497" s="35" t="str">
        <f>VLOOKUP(B1497,ResCat!$A$2:$B$269,2,FALSE)</f>
        <v>PPOLG</v>
      </c>
      <c r="B1497" s="68" t="str">
        <f>IF(ISNA(VLOOKUP(C1497,COA!$A$2:$B$340,2,FALSE)),"XXX",VLOOKUP(C1497,COA!$A$2:$B$340,2,FALSE))</f>
        <v>L51</v>
      </c>
      <c r="C1497" s="149" t="str">
        <f t="shared" si="48"/>
        <v>0003-1004-0012</v>
      </c>
      <c r="D1497" s="134" t="s">
        <v>463</v>
      </c>
      <c r="E1497" s="134" t="s">
        <v>446</v>
      </c>
      <c r="F1497" s="134" t="s">
        <v>452</v>
      </c>
      <c r="G1497" s="134" t="s">
        <v>361</v>
      </c>
      <c r="H1497" s="134" t="s">
        <v>1023</v>
      </c>
      <c r="I1497" s="134" t="s">
        <v>2</v>
      </c>
      <c r="J1497" s="135">
        <v>-7964.9899999999989</v>
      </c>
      <c r="K1497" s="135">
        <v>706.98999999999967</v>
      </c>
      <c r="L1497" s="135">
        <v>482.90999999999985</v>
      </c>
      <c r="M1497" s="141" t="str">
        <f t="shared" si="47"/>
        <v>201604</v>
      </c>
    </row>
    <row r="1498" spans="1:13" x14ac:dyDescent="0.25">
      <c r="A1498" s="35" t="str">
        <f>VLOOKUP(B1498,ResCat!$A$2:$B$269,2,FALSE)</f>
        <v>PPOLG</v>
      </c>
      <c r="B1498" s="68" t="str">
        <f>IF(ISNA(VLOOKUP(C1498,COA!$A$2:$B$340,2,FALSE)),"XXX",VLOOKUP(C1498,COA!$A$2:$B$340,2,FALSE))</f>
        <v>L51</v>
      </c>
      <c r="C1498" s="149" t="str">
        <f t="shared" si="48"/>
        <v>0003-1004-0012</v>
      </c>
      <c r="D1498" s="134" t="s">
        <v>463</v>
      </c>
      <c r="E1498" s="134" t="s">
        <v>446</v>
      </c>
      <c r="F1498" s="134" t="s">
        <v>452</v>
      </c>
      <c r="G1498" s="134" t="s">
        <v>361</v>
      </c>
      <c r="H1498" s="134" t="s">
        <v>1023</v>
      </c>
      <c r="I1498" s="134" t="s">
        <v>343</v>
      </c>
      <c r="J1498" s="135">
        <v>302.81</v>
      </c>
      <c r="K1498" s="135">
        <v>77.69</v>
      </c>
      <c r="L1498" s="135">
        <v>67.69</v>
      </c>
      <c r="M1498" s="141" t="str">
        <f t="shared" si="47"/>
        <v>201604</v>
      </c>
    </row>
    <row r="1499" spans="1:13" x14ac:dyDescent="0.25">
      <c r="A1499" s="35" t="str">
        <f>VLOOKUP(B1499,ResCat!$A$2:$B$269,2,FALSE)</f>
        <v>PPOLG</v>
      </c>
      <c r="B1499" s="68" t="str">
        <f>IF(ISNA(VLOOKUP(C1499,COA!$A$2:$B$340,2,FALSE)),"XXX",VLOOKUP(C1499,COA!$A$2:$B$340,2,FALSE))</f>
        <v>L51</v>
      </c>
      <c r="C1499" s="149" t="str">
        <f t="shared" si="48"/>
        <v>0003-1004-0012</v>
      </c>
      <c r="D1499" s="134" t="s">
        <v>463</v>
      </c>
      <c r="E1499" s="134" t="s">
        <v>446</v>
      </c>
      <c r="F1499" s="134" t="s">
        <v>452</v>
      </c>
      <c r="G1499" s="134" t="s">
        <v>361</v>
      </c>
      <c r="H1499" s="134" t="s">
        <v>1023</v>
      </c>
      <c r="I1499" s="134" t="s">
        <v>1</v>
      </c>
      <c r="J1499" s="135">
        <v>161</v>
      </c>
      <c r="K1499" s="135">
        <v>161</v>
      </c>
      <c r="L1499" s="135">
        <v>48.8</v>
      </c>
      <c r="M1499" s="141" t="str">
        <f t="shared" si="47"/>
        <v>201604</v>
      </c>
    </row>
    <row r="1500" spans="1:13" x14ac:dyDescent="0.25">
      <c r="A1500" s="35" t="str">
        <f>VLOOKUP(B1500,ResCat!$A$2:$B$269,2,FALSE)</f>
        <v>PPOLG</v>
      </c>
      <c r="B1500" s="68" t="str">
        <f>IF(ISNA(VLOOKUP(C1500,COA!$A$2:$B$340,2,FALSE)),"XXX",VLOOKUP(C1500,COA!$A$2:$B$340,2,FALSE))</f>
        <v>L51</v>
      </c>
      <c r="C1500" s="149" t="str">
        <f t="shared" si="48"/>
        <v>0003-1004-0012</v>
      </c>
      <c r="D1500" s="134" t="s">
        <v>463</v>
      </c>
      <c r="E1500" s="134" t="s">
        <v>446</v>
      </c>
      <c r="F1500" s="134" t="s">
        <v>452</v>
      </c>
      <c r="G1500" s="134" t="s">
        <v>312</v>
      </c>
      <c r="H1500" s="134" t="s">
        <v>1023</v>
      </c>
      <c r="I1500" s="134" t="s">
        <v>3</v>
      </c>
      <c r="J1500" s="135">
        <v>0</v>
      </c>
      <c r="K1500" s="135">
        <v>-33.06</v>
      </c>
      <c r="L1500" s="135">
        <v>-33.059999999999988</v>
      </c>
      <c r="M1500" s="141" t="str">
        <f t="shared" si="47"/>
        <v>201605</v>
      </c>
    </row>
    <row r="1501" spans="1:13" x14ac:dyDescent="0.25">
      <c r="A1501" s="35" t="str">
        <f>VLOOKUP(B1501,ResCat!$A$2:$B$269,2,FALSE)</f>
        <v>PPOLG</v>
      </c>
      <c r="B1501" s="68" t="str">
        <f>IF(ISNA(VLOOKUP(C1501,COA!$A$2:$B$340,2,FALSE)),"XXX",VLOOKUP(C1501,COA!$A$2:$B$340,2,FALSE))</f>
        <v>L51</v>
      </c>
      <c r="C1501" s="149" t="str">
        <f t="shared" si="48"/>
        <v>0003-1004-0012</v>
      </c>
      <c r="D1501" s="134" t="s">
        <v>463</v>
      </c>
      <c r="E1501" s="134" t="s">
        <v>446</v>
      </c>
      <c r="F1501" s="134" t="s">
        <v>452</v>
      </c>
      <c r="G1501" s="134" t="s">
        <v>312</v>
      </c>
      <c r="H1501" s="134" t="s">
        <v>1023</v>
      </c>
      <c r="I1501" s="134" t="s">
        <v>0</v>
      </c>
      <c r="J1501" s="135">
        <v>19528.57</v>
      </c>
      <c r="K1501" s="135">
        <v>11330</v>
      </c>
      <c r="L1501" s="135">
        <v>11330</v>
      </c>
      <c r="M1501" s="141" t="str">
        <f t="shared" si="47"/>
        <v>201605</v>
      </c>
    </row>
    <row r="1502" spans="1:13" x14ac:dyDescent="0.25">
      <c r="A1502" s="35" t="str">
        <f>VLOOKUP(B1502,ResCat!$A$2:$B$269,2,FALSE)</f>
        <v>PPOLG</v>
      </c>
      <c r="B1502" s="68" t="str">
        <f>IF(ISNA(VLOOKUP(C1502,COA!$A$2:$B$340,2,FALSE)),"XXX",VLOOKUP(C1502,COA!$A$2:$B$340,2,FALSE))</f>
        <v>L51</v>
      </c>
      <c r="C1502" s="149" t="str">
        <f t="shared" si="48"/>
        <v>0003-1004-0012</v>
      </c>
      <c r="D1502" s="134" t="s">
        <v>463</v>
      </c>
      <c r="E1502" s="134" t="s">
        <v>446</v>
      </c>
      <c r="F1502" s="134" t="s">
        <v>452</v>
      </c>
      <c r="G1502" s="134" t="s">
        <v>312</v>
      </c>
      <c r="H1502" s="134" t="s">
        <v>1023</v>
      </c>
      <c r="I1502" s="134" t="s">
        <v>2</v>
      </c>
      <c r="J1502" s="135">
        <v>2030.04</v>
      </c>
      <c r="K1502" s="135">
        <v>1116.9699999999998</v>
      </c>
      <c r="L1502" s="135">
        <v>703.8</v>
      </c>
      <c r="M1502" s="141" t="str">
        <f t="shared" si="47"/>
        <v>201605</v>
      </c>
    </row>
    <row r="1503" spans="1:13" x14ac:dyDescent="0.25">
      <c r="A1503" s="35" t="str">
        <f>VLOOKUP(B1503,ResCat!$A$2:$B$269,2,FALSE)</f>
        <v>PPOLG</v>
      </c>
      <c r="B1503" s="68" t="str">
        <f>IF(ISNA(VLOOKUP(C1503,COA!$A$2:$B$340,2,FALSE)),"XXX",VLOOKUP(C1503,COA!$A$2:$B$340,2,FALSE))</f>
        <v>L51</v>
      </c>
      <c r="C1503" s="149" t="str">
        <f t="shared" si="48"/>
        <v>0003-1004-0012</v>
      </c>
      <c r="D1503" s="134" t="s">
        <v>463</v>
      </c>
      <c r="E1503" s="134" t="s">
        <v>446</v>
      </c>
      <c r="F1503" s="134" t="s">
        <v>452</v>
      </c>
      <c r="G1503" s="134" t="s">
        <v>312</v>
      </c>
      <c r="H1503" s="134" t="s">
        <v>1023</v>
      </c>
      <c r="I1503" s="134" t="s">
        <v>343</v>
      </c>
      <c r="J1503" s="135">
        <v>118.86</v>
      </c>
      <c r="K1503" s="135">
        <v>15.7</v>
      </c>
      <c r="L1503" s="135">
        <v>10.7</v>
      </c>
      <c r="M1503" s="141" t="str">
        <f t="shared" si="47"/>
        <v>201605</v>
      </c>
    </row>
    <row r="1504" spans="1:13" x14ac:dyDescent="0.25">
      <c r="A1504" s="35" t="str">
        <f>VLOOKUP(B1504,ResCat!$A$2:$B$269,2,FALSE)</f>
        <v>PPOLG</v>
      </c>
      <c r="B1504" s="68" t="str">
        <f>IF(ISNA(VLOOKUP(C1504,COA!$A$2:$B$340,2,FALSE)),"XXX",VLOOKUP(C1504,COA!$A$2:$B$340,2,FALSE))</f>
        <v>L51</v>
      </c>
      <c r="C1504" s="149" t="str">
        <f t="shared" si="48"/>
        <v>0003-1004-0012</v>
      </c>
      <c r="D1504" s="134" t="s">
        <v>463</v>
      </c>
      <c r="E1504" s="134" t="s">
        <v>446</v>
      </c>
      <c r="F1504" s="134" t="s">
        <v>452</v>
      </c>
      <c r="G1504" s="134" t="s">
        <v>312</v>
      </c>
      <c r="H1504" s="134" t="s">
        <v>1023</v>
      </c>
      <c r="I1504" s="134" t="s">
        <v>1</v>
      </c>
      <c r="J1504" s="135">
        <v>0</v>
      </c>
      <c r="K1504" s="135">
        <v>-230.57000000000005</v>
      </c>
      <c r="L1504" s="135">
        <v>-230.57000000000005</v>
      </c>
      <c r="M1504" s="141" t="str">
        <f t="shared" si="47"/>
        <v>201605</v>
      </c>
    </row>
    <row r="1505" spans="1:13" x14ac:dyDescent="0.25">
      <c r="A1505" s="35" t="str">
        <f>VLOOKUP(B1505,ResCat!$A$2:$B$269,2,FALSE)</f>
        <v>PPOLG</v>
      </c>
      <c r="B1505" s="68" t="str">
        <f>IF(ISNA(VLOOKUP(C1505,COA!$A$2:$B$340,2,FALSE)),"XXX",VLOOKUP(C1505,COA!$A$2:$B$340,2,FALSE))</f>
        <v>L51</v>
      </c>
      <c r="C1505" s="149" t="str">
        <f t="shared" si="48"/>
        <v>0003-1004-0012</v>
      </c>
      <c r="D1505" s="134" t="s">
        <v>463</v>
      </c>
      <c r="E1505" s="134" t="s">
        <v>446</v>
      </c>
      <c r="F1505" s="134" t="s">
        <v>452</v>
      </c>
      <c r="G1505" s="134" t="s">
        <v>357</v>
      </c>
      <c r="H1505" s="134" t="s">
        <v>1023</v>
      </c>
      <c r="I1505" s="134" t="s">
        <v>3</v>
      </c>
      <c r="J1505" s="135">
        <v>106.24</v>
      </c>
      <c r="K1505" s="135">
        <v>56.04</v>
      </c>
      <c r="L1505" s="135">
        <v>48.809999999999995</v>
      </c>
      <c r="M1505" s="141" t="str">
        <f t="shared" si="47"/>
        <v>201606</v>
      </c>
    </row>
    <row r="1506" spans="1:13" x14ac:dyDescent="0.25">
      <c r="A1506" s="35" t="str">
        <f>VLOOKUP(B1506,ResCat!$A$2:$B$269,2,FALSE)</f>
        <v>PPOLG</v>
      </c>
      <c r="B1506" s="68" t="str">
        <f>IF(ISNA(VLOOKUP(C1506,COA!$A$2:$B$340,2,FALSE)),"XXX",VLOOKUP(C1506,COA!$A$2:$B$340,2,FALSE))</f>
        <v>L51</v>
      </c>
      <c r="C1506" s="149" t="str">
        <f t="shared" si="48"/>
        <v>0003-1004-0012</v>
      </c>
      <c r="D1506" s="134" t="s">
        <v>463</v>
      </c>
      <c r="E1506" s="134" t="s">
        <v>446</v>
      </c>
      <c r="F1506" s="134" t="s">
        <v>452</v>
      </c>
      <c r="G1506" s="134" t="s">
        <v>357</v>
      </c>
      <c r="H1506" s="134" t="s">
        <v>1023</v>
      </c>
      <c r="I1506" s="134" t="s">
        <v>0</v>
      </c>
      <c r="J1506" s="135">
        <v>0</v>
      </c>
      <c r="K1506" s="135">
        <v>0</v>
      </c>
      <c r="L1506" s="135">
        <v>0</v>
      </c>
      <c r="M1506" s="141" t="str">
        <f t="shared" si="47"/>
        <v>201606</v>
      </c>
    </row>
    <row r="1507" spans="1:13" x14ac:dyDescent="0.25">
      <c r="A1507" s="35" t="str">
        <f>VLOOKUP(B1507,ResCat!$A$2:$B$269,2,FALSE)</f>
        <v>PPOLG</v>
      </c>
      <c r="B1507" s="68" t="str">
        <f>IF(ISNA(VLOOKUP(C1507,COA!$A$2:$B$340,2,FALSE)),"XXX",VLOOKUP(C1507,COA!$A$2:$B$340,2,FALSE))</f>
        <v>L51</v>
      </c>
      <c r="C1507" s="149" t="str">
        <f t="shared" si="48"/>
        <v>0003-1004-0012</v>
      </c>
      <c r="D1507" s="134" t="s">
        <v>463</v>
      </c>
      <c r="E1507" s="134" t="s">
        <v>446</v>
      </c>
      <c r="F1507" s="134" t="s">
        <v>452</v>
      </c>
      <c r="G1507" s="134" t="s">
        <v>357</v>
      </c>
      <c r="H1507" s="134" t="s">
        <v>1023</v>
      </c>
      <c r="I1507" s="134" t="s">
        <v>2</v>
      </c>
      <c r="J1507" s="135">
        <v>886.74</v>
      </c>
      <c r="K1507" s="135">
        <v>267.64999999999992</v>
      </c>
      <c r="L1507" s="135">
        <v>-20.660000000000153</v>
      </c>
      <c r="M1507" s="141" t="str">
        <f t="shared" si="47"/>
        <v>201606</v>
      </c>
    </row>
    <row r="1508" spans="1:13" x14ac:dyDescent="0.25">
      <c r="A1508" s="35" t="str">
        <f>VLOOKUP(B1508,ResCat!$A$2:$B$269,2,FALSE)</f>
        <v>PPOLG</v>
      </c>
      <c r="B1508" s="68" t="str">
        <f>IF(ISNA(VLOOKUP(C1508,COA!$A$2:$B$340,2,FALSE)),"XXX",VLOOKUP(C1508,COA!$A$2:$B$340,2,FALSE))</f>
        <v>L51</v>
      </c>
      <c r="C1508" s="149" t="str">
        <f t="shared" si="48"/>
        <v>0003-1004-0012</v>
      </c>
      <c r="D1508" s="134" t="s">
        <v>463</v>
      </c>
      <c r="E1508" s="134" t="s">
        <v>446</v>
      </c>
      <c r="F1508" s="134" t="s">
        <v>452</v>
      </c>
      <c r="G1508" s="134" t="s">
        <v>357</v>
      </c>
      <c r="H1508" s="134" t="s">
        <v>1023</v>
      </c>
      <c r="I1508" s="134" t="s">
        <v>343</v>
      </c>
      <c r="J1508" s="135">
        <v>118.86</v>
      </c>
      <c r="K1508" s="135">
        <v>15.7</v>
      </c>
      <c r="L1508" s="135">
        <v>10.7</v>
      </c>
      <c r="M1508" s="141" t="str">
        <f t="shared" si="47"/>
        <v>201606</v>
      </c>
    </row>
    <row r="1509" spans="1:13" x14ac:dyDescent="0.25">
      <c r="A1509" s="35" t="str">
        <f>VLOOKUP(B1509,ResCat!$A$2:$B$269,2,FALSE)</f>
        <v>PPOLG</v>
      </c>
      <c r="B1509" s="68" t="str">
        <f>IF(ISNA(VLOOKUP(C1509,COA!$A$2:$B$340,2,FALSE)),"XXX",VLOOKUP(C1509,COA!$A$2:$B$340,2,FALSE))</f>
        <v>L51</v>
      </c>
      <c r="C1509" s="149" t="str">
        <f t="shared" si="48"/>
        <v>0003-1004-0012</v>
      </c>
      <c r="D1509" s="134" t="s">
        <v>463</v>
      </c>
      <c r="E1509" s="134" t="s">
        <v>446</v>
      </c>
      <c r="F1509" s="134" t="s">
        <v>452</v>
      </c>
      <c r="G1509" s="134" t="s">
        <v>357</v>
      </c>
      <c r="H1509" s="134" t="s">
        <v>1023</v>
      </c>
      <c r="I1509" s="134" t="s">
        <v>1</v>
      </c>
      <c r="J1509" s="135">
        <v>32.61</v>
      </c>
      <c r="K1509" s="135">
        <v>-231.04999999999995</v>
      </c>
      <c r="L1509" s="135">
        <v>-263.65999999999997</v>
      </c>
      <c r="M1509" s="141" t="str">
        <f t="shared" si="47"/>
        <v>201606</v>
      </c>
    </row>
    <row r="1510" spans="1:13" x14ac:dyDescent="0.25">
      <c r="A1510" s="35" t="str">
        <f>VLOOKUP(B1510,ResCat!$A$2:$B$269,2,FALSE)</f>
        <v>PPOLG</v>
      </c>
      <c r="B1510" s="68" t="str">
        <f>IF(ISNA(VLOOKUP(C1510,COA!$A$2:$B$340,2,FALSE)),"XXX",VLOOKUP(C1510,COA!$A$2:$B$340,2,FALSE))</f>
        <v>L51</v>
      </c>
      <c r="C1510" s="149" t="str">
        <f t="shared" si="48"/>
        <v>0003-1004-0012</v>
      </c>
      <c r="D1510" s="134" t="s">
        <v>463</v>
      </c>
      <c r="E1510" s="134" t="s">
        <v>446</v>
      </c>
      <c r="F1510" s="134" t="s">
        <v>452</v>
      </c>
      <c r="G1510" s="134" t="s">
        <v>314</v>
      </c>
      <c r="H1510" s="134" t="s">
        <v>1023</v>
      </c>
      <c r="I1510" s="134" t="s">
        <v>3</v>
      </c>
      <c r="J1510" s="135">
        <v>-1163.92</v>
      </c>
      <c r="K1510" s="135">
        <v>-241.68000000000006</v>
      </c>
      <c r="L1510" s="135">
        <v>-331.05</v>
      </c>
      <c r="M1510" s="141" t="str">
        <f t="shared" si="47"/>
        <v>201607</v>
      </c>
    </row>
    <row r="1511" spans="1:13" x14ac:dyDescent="0.25">
      <c r="A1511" s="35" t="str">
        <f>VLOOKUP(B1511,ResCat!$A$2:$B$269,2,FALSE)</f>
        <v>PPOLG</v>
      </c>
      <c r="B1511" s="68" t="str">
        <f>IF(ISNA(VLOOKUP(C1511,COA!$A$2:$B$340,2,FALSE)),"XXX",VLOOKUP(C1511,COA!$A$2:$B$340,2,FALSE))</f>
        <v>L51</v>
      </c>
      <c r="C1511" s="149" t="str">
        <f t="shared" si="48"/>
        <v>0003-1004-0012</v>
      </c>
      <c r="D1511" s="134" t="s">
        <v>463</v>
      </c>
      <c r="E1511" s="134" t="s">
        <v>446</v>
      </c>
      <c r="F1511" s="134" t="s">
        <v>452</v>
      </c>
      <c r="G1511" s="134" t="s">
        <v>314</v>
      </c>
      <c r="H1511" s="134" t="s">
        <v>1023</v>
      </c>
      <c r="I1511" s="134" t="s">
        <v>2</v>
      </c>
      <c r="J1511" s="135">
        <v>1411.64</v>
      </c>
      <c r="K1511" s="135">
        <v>1003.8499999999999</v>
      </c>
      <c r="L1511" s="135">
        <v>495.99000000000007</v>
      </c>
      <c r="M1511" s="141" t="str">
        <f t="shared" si="47"/>
        <v>201607</v>
      </c>
    </row>
    <row r="1512" spans="1:13" x14ac:dyDescent="0.25">
      <c r="A1512" s="35" t="str">
        <f>VLOOKUP(B1512,ResCat!$A$2:$B$269,2,FALSE)</f>
        <v>PPOLG</v>
      </c>
      <c r="B1512" s="68" t="str">
        <f>IF(ISNA(VLOOKUP(C1512,COA!$A$2:$B$340,2,FALSE)),"XXX",VLOOKUP(C1512,COA!$A$2:$B$340,2,FALSE))</f>
        <v>L51</v>
      </c>
      <c r="C1512" s="149" t="str">
        <f t="shared" si="48"/>
        <v>0003-1004-0012</v>
      </c>
      <c r="D1512" s="134" t="s">
        <v>463</v>
      </c>
      <c r="E1512" s="134" t="s">
        <v>446</v>
      </c>
      <c r="F1512" s="134" t="s">
        <v>452</v>
      </c>
      <c r="G1512" s="134" t="s">
        <v>314</v>
      </c>
      <c r="H1512" s="134" t="s">
        <v>1023</v>
      </c>
      <c r="I1512" s="134" t="s">
        <v>343</v>
      </c>
      <c r="J1512" s="135">
        <v>56.5</v>
      </c>
      <c r="K1512" s="135">
        <v>47.46</v>
      </c>
      <c r="L1512" s="135">
        <v>27.46</v>
      </c>
      <c r="M1512" s="141" t="str">
        <f t="shared" si="47"/>
        <v>201607</v>
      </c>
    </row>
    <row r="1513" spans="1:13" x14ac:dyDescent="0.25">
      <c r="A1513" s="35" t="str">
        <f>VLOOKUP(B1513,ResCat!$A$2:$B$269,2,FALSE)</f>
        <v>PPOLG</v>
      </c>
      <c r="B1513" s="68" t="str">
        <f>IF(ISNA(VLOOKUP(C1513,COA!$A$2:$B$340,2,FALSE)),"XXX",VLOOKUP(C1513,COA!$A$2:$B$340,2,FALSE))</f>
        <v>L51</v>
      </c>
      <c r="C1513" s="149" t="str">
        <f t="shared" si="48"/>
        <v>0003-1004-0012</v>
      </c>
      <c r="D1513" s="134" t="s">
        <v>463</v>
      </c>
      <c r="E1513" s="134" t="s">
        <v>446</v>
      </c>
      <c r="F1513" s="134" t="s">
        <v>452</v>
      </c>
      <c r="G1513" s="134" t="s">
        <v>314</v>
      </c>
      <c r="H1513" s="134" t="s">
        <v>1023</v>
      </c>
      <c r="I1513" s="134" t="s">
        <v>1</v>
      </c>
      <c r="J1513" s="135">
        <v>-668.54</v>
      </c>
      <c r="K1513" s="135">
        <v>-829.6099999999999</v>
      </c>
      <c r="L1513" s="135">
        <v>-674.13</v>
      </c>
      <c r="M1513" s="141" t="str">
        <f t="shared" si="47"/>
        <v>201607</v>
      </c>
    </row>
    <row r="1514" spans="1:13" x14ac:dyDescent="0.25">
      <c r="A1514" s="35" t="str">
        <f>VLOOKUP(B1514,ResCat!$A$2:$B$269,2,FALSE)</f>
        <v>PPOLG</v>
      </c>
      <c r="B1514" s="68" t="str">
        <f>IF(ISNA(VLOOKUP(C1514,COA!$A$2:$B$340,2,FALSE)),"XXX",VLOOKUP(C1514,COA!$A$2:$B$340,2,FALSE))</f>
        <v>L51</v>
      </c>
      <c r="C1514" s="149" t="str">
        <f t="shared" si="48"/>
        <v>0003-1004-0012</v>
      </c>
      <c r="D1514" s="134" t="s">
        <v>463</v>
      </c>
      <c r="E1514" s="134" t="s">
        <v>446</v>
      </c>
      <c r="F1514" s="134" t="s">
        <v>452</v>
      </c>
      <c r="G1514" s="134" t="s">
        <v>339</v>
      </c>
      <c r="H1514" s="134" t="s">
        <v>1023</v>
      </c>
      <c r="I1514" s="134" t="s">
        <v>3</v>
      </c>
      <c r="J1514" s="135">
        <v>-1787.4699999999996</v>
      </c>
      <c r="K1514" s="135">
        <v>-1954.0399999999993</v>
      </c>
      <c r="L1514" s="135">
        <v>-1631.5800000000002</v>
      </c>
      <c r="M1514" s="141" t="str">
        <f t="shared" si="47"/>
        <v>201608</v>
      </c>
    </row>
    <row r="1515" spans="1:13" x14ac:dyDescent="0.25">
      <c r="A1515" s="35" t="str">
        <f>VLOOKUP(B1515,ResCat!$A$2:$B$269,2,FALSE)</f>
        <v>PPOLG</v>
      </c>
      <c r="B1515" s="68" t="str">
        <f>IF(ISNA(VLOOKUP(C1515,COA!$A$2:$B$340,2,FALSE)),"XXX",VLOOKUP(C1515,COA!$A$2:$B$340,2,FALSE))</f>
        <v>L51</v>
      </c>
      <c r="C1515" s="149" t="str">
        <f t="shared" si="48"/>
        <v>0003-1004-0012</v>
      </c>
      <c r="D1515" s="134" t="s">
        <v>463</v>
      </c>
      <c r="E1515" s="134" t="s">
        <v>446</v>
      </c>
      <c r="F1515" s="134" t="s">
        <v>452</v>
      </c>
      <c r="G1515" s="134" t="s">
        <v>339</v>
      </c>
      <c r="H1515" s="134" t="s">
        <v>1023</v>
      </c>
      <c r="I1515" s="134" t="s">
        <v>0</v>
      </c>
      <c r="J1515" s="135">
        <v>1.1368683772161603E-12</v>
      </c>
      <c r="K1515" s="135">
        <v>0</v>
      </c>
      <c r="L1515" s="135">
        <v>0</v>
      </c>
      <c r="M1515" s="141" t="str">
        <f t="shared" si="47"/>
        <v>201608</v>
      </c>
    </row>
    <row r="1516" spans="1:13" x14ac:dyDescent="0.25">
      <c r="A1516" s="35" t="str">
        <f>VLOOKUP(B1516,ResCat!$A$2:$B$269,2,FALSE)</f>
        <v>PPOLG</v>
      </c>
      <c r="B1516" s="68" t="str">
        <f>IF(ISNA(VLOOKUP(C1516,COA!$A$2:$B$340,2,FALSE)),"XXX",VLOOKUP(C1516,COA!$A$2:$B$340,2,FALSE))</f>
        <v>L51</v>
      </c>
      <c r="C1516" s="149" t="str">
        <f t="shared" si="48"/>
        <v>0003-1004-0012</v>
      </c>
      <c r="D1516" s="134" t="s">
        <v>463</v>
      </c>
      <c r="E1516" s="134" t="s">
        <v>446</v>
      </c>
      <c r="F1516" s="134" t="s">
        <v>452</v>
      </c>
      <c r="G1516" s="134" t="s">
        <v>339</v>
      </c>
      <c r="H1516" s="134" t="s">
        <v>1023</v>
      </c>
      <c r="I1516" s="134" t="s">
        <v>2</v>
      </c>
      <c r="J1516" s="135">
        <v>-384.62999999999982</v>
      </c>
      <c r="K1516" s="135">
        <v>436.89999999999947</v>
      </c>
      <c r="L1516" s="135">
        <v>228.92999999999992</v>
      </c>
      <c r="M1516" s="141" t="str">
        <f t="shared" si="47"/>
        <v>201608</v>
      </c>
    </row>
    <row r="1517" spans="1:13" x14ac:dyDescent="0.25">
      <c r="A1517" s="35" t="str">
        <f>VLOOKUP(B1517,ResCat!$A$2:$B$269,2,FALSE)</f>
        <v>PPOLG</v>
      </c>
      <c r="B1517" s="68" t="str">
        <f>IF(ISNA(VLOOKUP(C1517,COA!$A$2:$B$340,2,FALSE)),"XXX",VLOOKUP(C1517,COA!$A$2:$B$340,2,FALSE))</f>
        <v>L51</v>
      </c>
      <c r="C1517" s="149" t="str">
        <f t="shared" si="48"/>
        <v>0003-1004-0012</v>
      </c>
      <c r="D1517" s="134" t="s">
        <v>463</v>
      </c>
      <c r="E1517" s="134" t="s">
        <v>446</v>
      </c>
      <c r="F1517" s="134" t="s">
        <v>452</v>
      </c>
      <c r="G1517" s="134" t="s">
        <v>339</v>
      </c>
      <c r="H1517" s="134" t="s">
        <v>1023</v>
      </c>
      <c r="I1517" s="134" t="s">
        <v>1</v>
      </c>
      <c r="J1517" s="135">
        <v>2.7569058147491887E-12</v>
      </c>
      <c r="K1517" s="135">
        <v>-1100.3400000000001</v>
      </c>
      <c r="L1517" s="135">
        <v>-1097.9999999999993</v>
      </c>
      <c r="M1517" s="141" t="str">
        <f t="shared" si="47"/>
        <v>201608</v>
      </c>
    </row>
    <row r="1518" spans="1:13" x14ac:dyDescent="0.25">
      <c r="A1518" s="35" t="str">
        <f>VLOOKUP(B1518,ResCat!$A$2:$B$269,2,FALSE)</f>
        <v>PPOLG</v>
      </c>
      <c r="B1518" s="68" t="str">
        <f>IF(ISNA(VLOOKUP(C1518,COA!$A$2:$B$340,2,FALSE)),"XXX",VLOOKUP(C1518,COA!$A$2:$B$340,2,FALSE))</f>
        <v>L51</v>
      </c>
      <c r="C1518" s="149" t="str">
        <f t="shared" si="48"/>
        <v>0003-1004-0012</v>
      </c>
      <c r="D1518" s="134" t="s">
        <v>463</v>
      </c>
      <c r="E1518" s="134" t="s">
        <v>446</v>
      </c>
      <c r="F1518" s="134" t="s">
        <v>452</v>
      </c>
      <c r="G1518" s="134" t="s">
        <v>342</v>
      </c>
      <c r="H1518" s="134" t="s">
        <v>1023</v>
      </c>
      <c r="I1518" s="134" t="s">
        <v>3</v>
      </c>
      <c r="J1518" s="135">
        <v>-2419.66</v>
      </c>
      <c r="K1518" s="135">
        <v>-1902.8099999999997</v>
      </c>
      <c r="L1518" s="135">
        <v>-237.4800000000001</v>
      </c>
      <c r="M1518" s="141" t="str">
        <f t="shared" si="47"/>
        <v>201609</v>
      </c>
    </row>
    <row r="1519" spans="1:13" x14ac:dyDescent="0.25">
      <c r="A1519" s="35" t="str">
        <f>VLOOKUP(B1519,ResCat!$A$2:$B$269,2,FALSE)</f>
        <v>PPOLG</v>
      </c>
      <c r="B1519" s="68" t="str">
        <f>IF(ISNA(VLOOKUP(C1519,COA!$A$2:$B$340,2,FALSE)),"XXX",VLOOKUP(C1519,COA!$A$2:$B$340,2,FALSE))</f>
        <v>L51</v>
      </c>
      <c r="C1519" s="149" t="str">
        <f t="shared" si="48"/>
        <v>0003-1004-0012</v>
      </c>
      <c r="D1519" s="134" t="s">
        <v>463</v>
      </c>
      <c r="E1519" s="134" t="s">
        <v>446</v>
      </c>
      <c r="F1519" s="134" t="s">
        <v>452</v>
      </c>
      <c r="G1519" s="134" t="s">
        <v>342</v>
      </c>
      <c r="H1519" s="134" t="s">
        <v>1023</v>
      </c>
      <c r="I1519" s="134" t="s">
        <v>336</v>
      </c>
      <c r="J1519" s="135">
        <v>26.71</v>
      </c>
      <c r="K1519" s="135">
        <v>26.71</v>
      </c>
      <c r="L1519" s="135">
        <v>0</v>
      </c>
      <c r="M1519" s="141" t="str">
        <f t="shared" si="47"/>
        <v>201609</v>
      </c>
    </row>
    <row r="1520" spans="1:13" x14ac:dyDescent="0.25">
      <c r="A1520" s="35" t="str">
        <f>VLOOKUP(B1520,ResCat!$A$2:$B$269,2,FALSE)</f>
        <v>PPOLG</v>
      </c>
      <c r="B1520" s="68" t="str">
        <f>IF(ISNA(VLOOKUP(C1520,COA!$A$2:$B$340,2,FALSE)),"XXX",VLOOKUP(C1520,COA!$A$2:$B$340,2,FALSE))</f>
        <v>L51</v>
      </c>
      <c r="C1520" s="149" t="str">
        <f t="shared" si="48"/>
        <v>0003-1004-0012</v>
      </c>
      <c r="D1520" s="134" t="s">
        <v>463</v>
      </c>
      <c r="E1520" s="134" t="s">
        <v>446</v>
      </c>
      <c r="F1520" s="134" t="s">
        <v>452</v>
      </c>
      <c r="G1520" s="134" t="s">
        <v>342</v>
      </c>
      <c r="H1520" s="134" t="s">
        <v>1023</v>
      </c>
      <c r="I1520" s="134" t="s">
        <v>2</v>
      </c>
      <c r="J1520" s="135">
        <v>738.37000000000012</v>
      </c>
      <c r="K1520" s="135">
        <v>440.89000000000033</v>
      </c>
      <c r="L1520" s="135">
        <v>-252.4500000000001</v>
      </c>
      <c r="M1520" s="141" t="str">
        <f t="shared" si="47"/>
        <v>201609</v>
      </c>
    </row>
    <row r="1521" spans="1:13" x14ac:dyDescent="0.25">
      <c r="A1521" s="35" t="str">
        <f>VLOOKUP(B1521,ResCat!$A$2:$B$269,2,FALSE)</f>
        <v>PPOLG</v>
      </c>
      <c r="B1521" s="68" t="str">
        <f>IF(ISNA(VLOOKUP(C1521,COA!$A$2:$B$340,2,FALSE)),"XXX",VLOOKUP(C1521,COA!$A$2:$B$340,2,FALSE))</f>
        <v>L51</v>
      </c>
      <c r="C1521" s="149" t="str">
        <f t="shared" si="48"/>
        <v>0003-1004-0012</v>
      </c>
      <c r="D1521" s="134" t="s">
        <v>463</v>
      </c>
      <c r="E1521" s="134" t="s">
        <v>446</v>
      </c>
      <c r="F1521" s="134" t="s">
        <v>452</v>
      </c>
      <c r="G1521" s="134" t="s">
        <v>342</v>
      </c>
      <c r="H1521" s="134" t="s">
        <v>1023</v>
      </c>
      <c r="I1521" s="134" t="s">
        <v>1</v>
      </c>
      <c r="J1521" s="135">
        <v>58.089999999999463</v>
      </c>
      <c r="K1521" s="135">
        <v>-999.06000000000029</v>
      </c>
      <c r="L1521" s="135">
        <v>-1037.1499999999987</v>
      </c>
      <c r="M1521" s="141" t="str">
        <f t="shared" si="47"/>
        <v>201609</v>
      </c>
    </row>
    <row r="1522" spans="1:13" x14ac:dyDescent="0.25">
      <c r="A1522" s="35" t="str">
        <f>VLOOKUP(B1522,ResCat!$A$2:$B$269,2,FALSE)</f>
        <v>PPOLG</v>
      </c>
      <c r="B1522" s="68" t="str">
        <f>IF(ISNA(VLOOKUP(C1522,COA!$A$2:$B$340,2,FALSE)),"XXX",VLOOKUP(C1522,COA!$A$2:$B$340,2,FALSE))</f>
        <v>L51</v>
      </c>
      <c r="C1522" s="149" t="str">
        <f t="shared" si="48"/>
        <v>0003-1004-0012</v>
      </c>
      <c r="D1522" s="134" t="s">
        <v>463</v>
      </c>
      <c r="E1522" s="134" t="s">
        <v>446</v>
      </c>
      <c r="F1522" s="134" t="s">
        <v>452</v>
      </c>
      <c r="G1522" s="134" t="s">
        <v>316</v>
      </c>
      <c r="H1522" s="134" t="s">
        <v>1023</v>
      </c>
      <c r="I1522" s="134" t="s">
        <v>3</v>
      </c>
      <c r="J1522" s="135">
        <v>-1234.93</v>
      </c>
      <c r="K1522" s="135">
        <v>323.38000000000005</v>
      </c>
      <c r="L1522" s="135">
        <v>-247.13999999999996</v>
      </c>
      <c r="M1522" s="141" t="str">
        <f t="shared" si="47"/>
        <v>201610</v>
      </c>
    </row>
    <row r="1523" spans="1:13" x14ac:dyDescent="0.25">
      <c r="A1523" s="35" t="str">
        <f>VLOOKUP(B1523,ResCat!$A$2:$B$269,2,FALSE)</f>
        <v>PPOLG</v>
      </c>
      <c r="B1523" s="68" t="str">
        <f>IF(ISNA(VLOOKUP(C1523,COA!$A$2:$B$340,2,FALSE)),"XXX",VLOOKUP(C1523,COA!$A$2:$B$340,2,FALSE))</f>
        <v>L51</v>
      </c>
      <c r="C1523" s="149" t="str">
        <f t="shared" si="48"/>
        <v>0003-1004-0012</v>
      </c>
      <c r="D1523" s="134" t="s">
        <v>463</v>
      </c>
      <c r="E1523" s="134" t="s">
        <v>446</v>
      </c>
      <c r="F1523" s="134" t="s">
        <v>452</v>
      </c>
      <c r="G1523" s="134" t="s">
        <v>316</v>
      </c>
      <c r="H1523" s="134" t="s">
        <v>1023</v>
      </c>
      <c r="I1523" s="134" t="s">
        <v>0</v>
      </c>
      <c r="J1523" s="135">
        <v>3055</v>
      </c>
      <c r="K1523" s="135">
        <v>3055</v>
      </c>
      <c r="L1523" s="135">
        <v>3055</v>
      </c>
      <c r="M1523" s="141" t="str">
        <f t="shared" si="47"/>
        <v>201610</v>
      </c>
    </row>
    <row r="1524" spans="1:13" x14ac:dyDescent="0.25">
      <c r="A1524" s="35" t="str">
        <f>VLOOKUP(B1524,ResCat!$A$2:$B$269,2,FALSE)</f>
        <v>PPOLG</v>
      </c>
      <c r="B1524" s="68" t="str">
        <f>IF(ISNA(VLOOKUP(C1524,COA!$A$2:$B$340,2,FALSE)),"XXX",VLOOKUP(C1524,COA!$A$2:$B$340,2,FALSE))</f>
        <v>L51</v>
      </c>
      <c r="C1524" s="149" t="str">
        <f t="shared" si="48"/>
        <v>0003-1004-0012</v>
      </c>
      <c r="D1524" s="134" t="s">
        <v>463</v>
      </c>
      <c r="E1524" s="134" t="s">
        <v>446</v>
      </c>
      <c r="F1524" s="134" t="s">
        <v>452</v>
      </c>
      <c r="G1524" s="134" t="s">
        <v>316</v>
      </c>
      <c r="H1524" s="134" t="s">
        <v>1023</v>
      </c>
      <c r="I1524" s="134" t="s">
        <v>2</v>
      </c>
      <c r="J1524" s="135">
        <v>425.13999999999714</v>
      </c>
      <c r="K1524" s="135">
        <v>-912.64</v>
      </c>
      <c r="L1524" s="135">
        <v>-1366.51</v>
      </c>
      <c r="M1524" s="141" t="str">
        <f t="shared" si="47"/>
        <v>201610</v>
      </c>
    </row>
    <row r="1525" spans="1:13" x14ac:dyDescent="0.25">
      <c r="A1525" s="35" t="str">
        <f>VLOOKUP(B1525,ResCat!$A$2:$B$269,2,FALSE)</f>
        <v>PPOLG</v>
      </c>
      <c r="B1525" s="68" t="str">
        <f>IF(ISNA(VLOOKUP(C1525,COA!$A$2:$B$340,2,FALSE)),"XXX",VLOOKUP(C1525,COA!$A$2:$B$340,2,FALSE))</f>
        <v>L51</v>
      </c>
      <c r="C1525" s="149" t="str">
        <f t="shared" si="48"/>
        <v>0003-1004-0012</v>
      </c>
      <c r="D1525" s="134" t="s">
        <v>463</v>
      </c>
      <c r="E1525" s="134" t="s">
        <v>446</v>
      </c>
      <c r="F1525" s="134" t="s">
        <v>452</v>
      </c>
      <c r="G1525" s="134" t="s">
        <v>316</v>
      </c>
      <c r="H1525" s="134" t="s">
        <v>1023</v>
      </c>
      <c r="I1525" s="134" t="s">
        <v>1</v>
      </c>
      <c r="J1525" s="135">
        <v>-197.4200000000001</v>
      </c>
      <c r="K1525" s="135">
        <v>-698.1400000000001</v>
      </c>
      <c r="L1525" s="135">
        <v>-743.76</v>
      </c>
      <c r="M1525" s="141" t="str">
        <f t="shared" si="47"/>
        <v>201610</v>
      </c>
    </row>
    <row r="1526" spans="1:13" x14ac:dyDescent="0.25">
      <c r="A1526" s="35" t="str">
        <f>VLOOKUP(B1526,ResCat!$A$2:$B$269,2,FALSE)</f>
        <v>PPOLG</v>
      </c>
      <c r="B1526" s="68" t="str">
        <f>IF(ISNA(VLOOKUP(C1526,COA!$A$2:$B$340,2,FALSE)),"XXX",VLOOKUP(C1526,COA!$A$2:$B$340,2,FALSE))</f>
        <v>L51</v>
      </c>
      <c r="C1526" s="149" t="str">
        <f t="shared" si="48"/>
        <v>0003-1004-0012</v>
      </c>
      <c r="D1526" s="134" t="s">
        <v>463</v>
      </c>
      <c r="E1526" s="134" t="s">
        <v>446</v>
      </c>
      <c r="F1526" s="134" t="s">
        <v>452</v>
      </c>
      <c r="G1526" s="134" t="s">
        <v>318</v>
      </c>
      <c r="H1526" s="134" t="s">
        <v>1023</v>
      </c>
      <c r="I1526" s="134" t="s">
        <v>3</v>
      </c>
      <c r="J1526" s="135">
        <v>-451.02</v>
      </c>
      <c r="K1526" s="135">
        <v>-387.66999999999996</v>
      </c>
      <c r="L1526" s="135">
        <v>-388.72</v>
      </c>
      <c r="M1526" s="141" t="str">
        <f t="shared" si="47"/>
        <v>201611</v>
      </c>
    </row>
    <row r="1527" spans="1:13" x14ac:dyDescent="0.25">
      <c r="A1527" s="35" t="str">
        <f>VLOOKUP(B1527,ResCat!$A$2:$B$269,2,FALSE)</f>
        <v>PPOLG</v>
      </c>
      <c r="B1527" s="68" t="str">
        <f>IF(ISNA(VLOOKUP(C1527,COA!$A$2:$B$340,2,FALSE)),"XXX",VLOOKUP(C1527,COA!$A$2:$B$340,2,FALSE))</f>
        <v>L51</v>
      </c>
      <c r="C1527" s="149" t="str">
        <f t="shared" si="48"/>
        <v>0003-1004-0012</v>
      </c>
      <c r="D1527" s="134" t="s">
        <v>463</v>
      </c>
      <c r="E1527" s="134" t="s">
        <v>446</v>
      </c>
      <c r="F1527" s="134" t="s">
        <v>452</v>
      </c>
      <c r="G1527" s="134" t="s">
        <v>318</v>
      </c>
      <c r="H1527" s="134" t="s">
        <v>1023</v>
      </c>
      <c r="I1527" s="134" t="s">
        <v>336</v>
      </c>
      <c r="J1527" s="135">
        <v>26.71</v>
      </c>
      <c r="K1527" s="135">
        <v>26.71</v>
      </c>
      <c r="L1527" s="135">
        <v>0</v>
      </c>
      <c r="M1527" s="141" t="str">
        <f t="shared" si="47"/>
        <v>201611</v>
      </c>
    </row>
    <row r="1528" spans="1:13" x14ac:dyDescent="0.25">
      <c r="A1528" s="35" t="str">
        <f>VLOOKUP(B1528,ResCat!$A$2:$B$269,2,FALSE)</f>
        <v>PPOLG</v>
      </c>
      <c r="B1528" s="68" t="str">
        <f>IF(ISNA(VLOOKUP(C1528,COA!$A$2:$B$340,2,FALSE)),"XXX",VLOOKUP(C1528,COA!$A$2:$B$340,2,FALSE))</f>
        <v>L51</v>
      </c>
      <c r="C1528" s="149" t="str">
        <f t="shared" si="48"/>
        <v>0003-1004-0012</v>
      </c>
      <c r="D1528" s="134" t="s">
        <v>463</v>
      </c>
      <c r="E1528" s="134" t="s">
        <v>446</v>
      </c>
      <c r="F1528" s="134" t="s">
        <v>452</v>
      </c>
      <c r="G1528" s="134" t="s">
        <v>318</v>
      </c>
      <c r="H1528" s="134" t="s">
        <v>1023</v>
      </c>
      <c r="I1528" s="134" t="s">
        <v>2</v>
      </c>
      <c r="J1528" s="135">
        <v>-690.37999999999909</v>
      </c>
      <c r="K1528" s="135">
        <v>-469.64000000000016</v>
      </c>
      <c r="L1528" s="135">
        <v>-995.57999999999993</v>
      </c>
      <c r="M1528" s="141" t="str">
        <f t="shared" si="47"/>
        <v>201611</v>
      </c>
    </row>
    <row r="1529" spans="1:13" x14ac:dyDescent="0.25">
      <c r="A1529" s="35" t="str">
        <f>VLOOKUP(B1529,ResCat!$A$2:$B$269,2,FALSE)</f>
        <v>PPOLG</v>
      </c>
      <c r="B1529" s="68" t="str">
        <f>IF(ISNA(VLOOKUP(C1529,COA!$A$2:$B$340,2,FALSE)),"XXX",VLOOKUP(C1529,COA!$A$2:$B$340,2,FALSE))</f>
        <v>L51</v>
      </c>
      <c r="C1529" s="149" t="str">
        <f t="shared" si="48"/>
        <v>0003-1004-0012</v>
      </c>
      <c r="D1529" s="134" t="s">
        <v>463</v>
      </c>
      <c r="E1529" s="134" t="s">
        <v>446</v>
      </c>
      <c r="F1529" s="134" t="s">
        <v>452</v>
      </c>
      <c r="G1529" s="134" t="s">
        <v>318</v>
      </c>
      <c r="H1529" s="134" t="s">
        <v>1023</v>
      </c>
      <c r="I1529" s="134" t="s">
        <v>1</v>
      </c>
      <c r="J1529" s="135">
        <v>-299.64</v>
      </c>
      <c r="K1529" s="135">
        <v>-205.70999999999998</v>
      </c>
      <c r="L1529" s="135">
        <v>-238.10999999999999</v>
      </c>
      <c r="M1529" s="141" t="str">
        <f t="shared" si="47"/>
        <v>201611</v>
      </c>
    </row>
    <row r="1530" spans="1:13" x14ac:dyDescent="0.25">
      <c r="A1530" s="35" t="str">
        <f>VLOOKUP(B1530,ResCat!$A$2:$B$269,2,FALSE)</f>
        <v>PPOLG</v>
      </c>
      <c r="B1530" s="68" t="str">
        <f>IF(ISNA(VLOOKUP(C1530,COA!$A$2:$B$340,2,FALSE)),"XXX",VLOOKUP(C1530,COA!$A$2:$B$340,2,FALSE))</f>
        <v>L51</v>
      </c>
      <c r="C1530" s="149" t="str">
        <f t="shared" si="48"/>
        <v>0003-1004-0012</v>
      </c>
      <c r="D1530" s="134" t="s">
        <v>463</v>
      </c>
      <c r="E1530" s="134" t="s">
        <v>446</v>
      </c>
      <c r="F1530" s="134" t="s">
        <v>452</v>
      </c>
      <c r="G1530" s="134" t="s">
        <v>320</v>
      </c>
      <c r="H1530" s="134" t="s">
        <v>1023</v>
      </c>
      <c r="I1530" s="134" t="s">
        <v>3</v>
      </c>
      <c r="J1530" s="135">
        <v>3545.9699999999984</v>
      </c>
      <c r="K1530" s="135">
        <v>1996.5799999999995</v>
      </c>
      <c r="L1530" s="135">
        <v>1738.2100000000016</v>
      </c>
      <c r="M1530" s="141" t="str">
        <f t="shared" si="47"/>
        <v>201612</v>
      </c>
    </row>
    <row r="1531" spans="1:13" x14ac:dyDescent="0.25">
      <c r="A1531" s="35" t="str">
        <f>VLOOKUP(B1531,ResCat!$A$2:$B$269,2,FALSE)</f>
        <v>PPOLG</v>
      </c>
      <c r="B1531" s="68" t="str">
        <f>IF(ISNA(VLOOKUP(C1531,COA!$A$2:$B$340,2,FALSE)),"XXX",VLOOKUP(C1531,COA!$A$2:$B$340,2,FALSE))</f>
        <v>L51</v>
      </c>
      <c r="C1531" s="149" t="str">
        <f t="shared" si="48"/>
        <v>0003-1004-0012</v>
      </c>
      <c r="D1531" s="134" t="s">
        <v>463</v>
      </c>
      <c r="E1531" s="134" t="s">
        <v>446</v>
      </c>
      <c r="F1531" s="134" t="s">
        <v>452</v>
      </c>
      <c r="G1531" s="134" t="s">
        <v>320</v>
      </c>
      <c r="H1531" s="134" t="s">
        <v>1023</v>
      </c>
      <c r="I1531" s="134" t="s">
        <v>0</v>
      </c>
      <c r="J1531" s="135">
        <v>12877.53</v>
      </c>
      <c r="K1531" s="135">
        <v>11212</v>
      </c>
      <c r="L1531" s="135">
        <v>11212</v>
      </c>
      <c r="M1531" s="141" t="str">
        <f t="shared" si="47"/>
        <v>201612</v>
      </c>
    </row>
    <row r="1532" spans="1:13" x14ac:dyDescent="0.25">
      <c r="A1532" s="35" t="str">
        <f>VLOOKUP(B1532,ResCat!$A$2:$B$269,2,FALSE)</f>
        <v>PPOLG</v>
      </c>
      <c r="B1532" s="68" t="str">
        <f>IF(ISNA(VLOOKUP(C1532,COA!$A$2:$B$340,2,FALSE)),"XXX",VLOOKUP(C1532,COA!$A$2:$B$340,2,FALSE))</f>
        <v>L51</v>
      </c>
      <c r="C1532" s="149" t="str">
        <f t="shared" si="48"/>
        <v>0003-1004-0012</v>
      </c>
      <c r="D1532" s="134" t="s">
        <v>463</v>
      </c>
      <c r="E1532" s="134" t="s">
        <v>446</v>
      </c>
      <c r="F1532" s="134" t="s">
        <v>452</v>
      </c>
      <c r="G1532" s="134" t="s">
        <v>320</v>
      </c>
      <c r="H1532" s="134" t="s">
        <v>1023</v>
      </c>
      <c r="I1532" s="134" t="s">
        <v>336</v>
      </c>
      <c r="J1532" s="135">
        <v>48</v>
      </c>
      <c r="K1532" s="135">
        <v>0</v>
      </c>
      <c r="L1532" s="135">
        <v>0</v>
      </c>
      <c r="M1532" s="141" t="str">
        <f t="shared" si="47"/>
        <v>201612</v>
      </c>
    </row>
    <row r="1533" spans="1:13" x14ac:dyDescent="0.25">
      <c r="A1533" s="35" t="str">
        <f>VLOOKUP(B1533,ResCat!$A$2:$B$269,2,FALSE)</f>
        <v>PPOLG</v>
      </c>
      <c r="B1533" s="68" t="str">
        <f>IF(ISNA(VLOOKUP(C1533,COA!$A$2:$B$340,2,FALSE)),"XXX",VLOOKUP(C1533,COA!$A$2:$B$340,2,FALSE))</f>
        <v>L51</v>
      </c>
      <c r="C1533" s="149" t="str">
        <f t="shared" si="48"/>
        <v>0003-1004-0012</v>
      </c>
      <c r="D1533" s="134" t="s">
        <v>463</v>
      </c>
      <c r="E1533" s="134" t="s">
        <v>446</v>
      </c>
      <c r="F1533" s="134" t="s">
        <v>452</v>
      </c>
      <c r="G1533" s="134" t="s">
        <v>320</v>
      </c>
      <c r="H1533" s="134" t="s">
        <v>1023</v>
      </c>
      <c r="I1533" s="134" t="s">
        <v>2</v>
      </c>
      <c r="J1533" s="135">
        <v>898.24999999999818</v>
      </c>
      <c r="K1533" s="135">
        <v>-5135.4199999999992</v>
      </c>
      <c r="L1533" s="135">
        <v>-5137.4999999999991</v>
      </c>
      <c r="M1533" s="141" t="str">
        <f t="shared" si="47"/>
        <v>201612</v>
      </c>
    </row>
    <row r="1534" spans="1:13" x14ac:dyDescent="0.25">
      <c r="A1534" s="35" t="str">
        <f>VLOOKUP(B1534,ResCat!$A$2:$B$269,2,FALSE)</f>
        <v>PPOLG</v>
      </c>
      <c r="B1534" s="68" t="str">
        <f>IF(ISNA(VLOOKUP(C1534,COA!$A$2:$B$340,2,FALSE)),"XXX",VLOOKUP(C1534,COA!$A$2:$B$340,2,FALSE))</f>
        <v>L51</v>
      </c>
      <c r="C1534" s="149" t="str">
        <f t="shared" si="48"/>
        <v>0003-1004-0012</v>
      </c>
      <c r="D1534" s="134" t="s">
        <v>463</v>
      </c>
      <c r="E1534" s="134" t="s">
        <v>446</v>
      </c>
      <c r="F1534" s="134" t="s">
        <v>452</v>
      </c>
      <c r="G1534" s="134" t="s">
        <v>320</v>
      </c>
      <c r="H1534" s="134" t="s">
        <v>1023</v>
      </c>
      <c r="I1534" s="134" t="s">
        <v>1</v>
      </c>
      <c r="J1534" s="135">
        <v>-628.36000000000058</v>
      </c>
      <c r="K1534" s="135">
        <v>-1190.9399999999989</v>
      </c>
      <c r="L1534" s="135">
        <v>-1606.4300000000003</v>
      </c>
      <c r="M1534" s="141" t="str">
        <f t="shared" si="47"/>
        <v>201612</v>
      </c>
    </row>
    <row r="1535" spans="1:13" x14ac:dyDescent="0.25">
      <c r="A1535" s="35" t="str">
        <f>VLOOKUP(B1535,ResCat!$A$2:$B$269,2,FALSE)</f>
        <v>PPOLG</v>
      </c>
      <c r="B1535" s="68" t="str">
        <f>IF(ISNA(VLOOKUP(C1535,COA!$A$2:$B$340,2,FALSE)),"XXX",VLOOKUP(C1535,COA!$A$2:$B$340,2,FALSE))</f>
        <v>L51</v>
      </c>
      <c r="C1535" s="149" t="str">
        <f t="shared" si="48"/>
        <v>0003-1004-0012</v>
      </c>
      <c r="D1535" s="134" t="s">
        <v>463</v>
      </c>
      <c r="E1535" s="134" t="s">
        <v>446</v>
      </c>
      <c r="F1535" s="134" t="s">
        <v>452</v>
      </c>
      <c r="G1535" s="134" t="s">
        <v>322</v>
      </c>
      <c r="H1535" s="134" t="s">
        <v>1023</v>
      </c>
      <c r="I1535" s="134" t="s">
        <v>3</v>
      </c>
      <c r="J1535" s="135">
        <v>21065.480000000003</v>
      </c>
      <c r="K1535" s="135">
        <v>436.26000000000005</v>
      </c>
      <c r="L1535" s="135">
        <v>106.70000000000016</v>
      </c>
      <c r="M1535" s="141" t="str">
        <f t="shared" si="47"/>
        <v>201701</v>
      </c>
    </row>
    <row r="1536" spans="1:13" x14ac:dyDescent="0.25">
      <c r="A1536" s="35" t="str">
        <f>VLOOKUP(B1536,ResCat!$A$2:$B$269,2,FALSE)</f>
        <v>PPOLG</v>
      </c>
      <c r="B1536" s="68" t="str">
        <f>IF(ISNA(VLOOKUP(C1536,COA!$A$2:$B$340,2,FALSE)),"XXX",VLOOKUP(C1536,COA!$A$2:$B$340,2,FALSE))</f>
        <v>L51</v>
      </c>
      <c r="C1536" s="149" t="str">
        <f t="shared" si="48"/>
        <v>0003-1004-0012</v>
      </c>
      <c r="D1536" s="134" t="s">
        <v>463</v>
      </c>
      <c r="E1536" s="134" t="s">
        <v>446</v>
      </c>
      <c r="F1536" s="134" t="s">
        <v>452</v>
      </c>
      <c r="G1536" s="134" t="s">
        <v>322</v>
      </c>
      <c r="H1536" s="134" t="s">
        <v>1023</v>
      </c>
      <c r="I1536" s="134" t="s">
        <v>368</v>
      </c>
      <c r="J1536" s="135">
        <v>18</v>
      </c>
      <c r="K1536" s="135">
        <v>18</v>
      </c>
      <c r="L1536" s="135">
        <v>0</v>
      </c>
      <c r="M1536" s="141" t="str">
        <f t="shared" si="47"/>
        <v>201701</v>
      </c>
    </row>
    <row r="1537" spans="1:13" x14ac:dyDescent="0.25">
      <c r="A1537" s="35" t="str">
        <f>VLOOKUP(B1537,ResCat!$A$2:$B$269,2,FALSE)</f>
        <v>PPOLG</v>
      </c>
      <c r="B1537" s="68" t="str">
        <f>IF(ISNA(VLOOKUP(C1537,COA!$A$2:$B$340,2,FALSE)),"XXX",VLOOKUP(C1537,COA!$A$2:$B$340,2,FALSE))</f>
        <v>L51</v>
      </c>
      <c r="C1537" s="149" t="str">
        <f t="shared" si="48"/>
        <v>0003-1004-0012</v>
      </c>
      <c r="D1537" s="134" t="s">
        <v>463</v>
      </c>
      <c r="E1537" s="134" t="s">
        <v>446</v>
      </c>
      <c r="F1537" s="134" t="s">
        <v>452</v>
      </c>
      <c r="G1537" s="134" t="s">
        <v>322</v>
      </c>
      <c r="H1537" s="134" t="s">
        <v>1023</v>
      </c>
      <c r="I1537" s="134" t="s">
        <v>0</v>
      </c>
      <c r="J1537" s="135">
        <v>23614.600000000035</v>
      </c>
      <c r="K1537" s="135">
        <v>231389.82</v>
      </c>
      <c r="L1537" s="135">
        <v>231689.82</v>
      </c>
      <c r="M1537" s="141" t="str">
        <f t="shared" si="47"/>
        <v>201701</v>
      </c>
    </row>
    <row r="1538" spans="1:13" x14ac:dyDescent="0.25">
      <c r="A1538" s="35" t="str">
        <f>VLOOKUP(B1538,ResCat!$A$2:$B$269,2,FALSE)</f>
        <v>PPOLG</v>
      </c>
      <c r="B1538" s="68" t="str">
        <f>IF(ISNA(VLOOKUP(C1538,COA!$A$2:$B$340,2,FALSE)),"XXX",VLOOKUP(C1538,COA!$A$2:$B$340,2,FALSE))</f>
        <v>L51</v>
      </c>
      <c r="C1538" s="149" t="str">
        <f t="shared" si="48"/>
        <v>0003-1004-0012</v>
      </c>
      <c r="D1538" s="134" t="s">
        <v>463</v>
      </c>
      <c r="E1538" s="134" t="s">
        <v>446</v>
      </c>
      <c r="F1538" s="134" t="s">
        <v>452</v>
      </c>
      <c r="G1538" s="134" t="s">
        <v>322</v>
      </c>
      <c r="H1538" s="134" t="s">
        <v>1023</v>
      </c>
      <c r="I1538" s="134" t="s">
        <v>336</v>
      </c>
      <c r="J1538" s="135">
        <v>860.92</v>
      </c>
      <c r="K1538" s="135">
        <v>279.8</v>
      </c>
      <c r="L1538" s="135">
        <v>279.8</v>
      </c>
      <c r="M1538" s="141" t="str">
        <f t="shared" si="47"/>
        <v>201701</v>
      </c>
    </row>
    <row r="1539" spans="1:13" x14ac:dyDescent="0.25">
      <c r="A1539" s="35" t="str">
        <f>VLOOKUP(B1539,ResCat!$A$2:$B$269,2,FALSE)</f>
        <v>PPOLG</v>
      </c>
      <c r="B1539" s="68" t="str">
        <f>IF(ISNA(VLOOKUP(C1539,COA!$A$2:$B$340,2,FALSE)),"XXX",VLOOKUP(C1539,COA!$A$2:$B$340,2,FALSE))</f>
        <v>L51</v>
      </c>
      <c r="C1539" s="149" t="str">
        <f t="shared" si="48"/>
        <v>0003-1004-0012</v>
      </c>
      <c r="D1539" s="134" t="s">
        <v>463</v>
      </c>
      <c r="E1539" s="134" t="s">
        <v>446</v>
      </c>
      <c r="F1539" s="134" t="s">
        <v>452</v>
      </c>
      <c r="G1539" s="134" t="s">
        <v>322</v>
      </c>
      <c r="H1539" s="134" t="s">
        <v>1023</v>
      </c>
      <c r="I1539" s="134" t="s">
        <v>2</v>
      </c>
      <c r="J1539" s="135">
        <v>5591.7</v>
      </c>
      <c r="K1539" s="135">
        <v>-844.64999999999964</v>
      </c>
      <c r="L1539" s="135">
        <v>-1522.8500000000004</v>
      </c>
      <c r="M1539" s="141" t="str">
        <f t="shared" si="47"/>
        <v>201701</v>
      </c>
    </row>
    <row r="1540" spans="1:13" x14ac:dyDescent="0.25">
      <c r="A1540" s="35" t="str">
        <f>VLOOKUP(B1540,ResCat!$A$2:$B$269,2,FALSE)</f>
        <v>PPOLG</v>
      </c>
      <c r="B1540" s="68" t="str">
        <f>IF(ISNA(VLOOKUP(C1540,COA!$A$2:$B$340,2,FALSE)),"XXX",VLOOKUP(C1540,COA!$A$2:$B$340,2,FALSE))</f>
        <v>L51</v>
      </c>
      <c r="C1540" s="149" t="str">
        <f t="shared" si="48"/>
        <v>0003-1004-0012</v>
      </c>
      <c r="D1540" s="134" t="s">
        <v>463</v>
      </c>
      <c r="E1540" s="134" t="s">
        <v>446</v>
      </c>
      <c r="F1540" s="134" t="s">
        <v>452</v>
      </c>
      <c r="G1540" s="134" t="s">
        <v>322</v>
      </c>
      <c r="H1540" s="134" t="s">
        <v>1023</v>
      </c>
      <c r="I1540" s="134" t="s">
        <v>1</v>
      </c>
      <c r="J1540" s="135">
        <v>-25122.25</v>
      </c>
      <c r="K1540" s="135">
        <v>714.38000000000011</v>
      </c>
      <c r="L1540" s="135">
        <v>832.14000000000033</v>
      </c>
      <c r="M1540" s="141" t="str">
        <f t="shared" ref="M1540:M1603" si="49">IF(G1540&lt;$M$1,$M$1,G1540)</f>
        <v>201701</v>
      </c>
    </row>
    <row r="1541" spans="1:13" x14ac:dyDescent="0.25">
      <c r="A1541" s="35" t="str">
        <f>VLOOKUP(B1541,ResCat!$A$2:$B$269,2,FALSE)</f>
        <v>PPOLG</v>
      </c>
      <c r="B1541" s="68" t="str">
        <f>IF(ISNA(VLOOKUP(C1541,COA!$A$2:$B$340,2,FALSE)),"XXX",VLOOKUP(C1541,COA!$A$2:$B$340,2,FALSE))</f>
        <v>L51</v>
      </c>
      <c r="C1541" s="149" t="str">
        <f t="shared" ref="C1541:C1604" si="50">D1541&amp;"-"&amp;E1541&amp;"-"&amp;F1541</f>
        <v>0003-1004-0012</v>
      </c>
      <c r="D1541" s="134" t="s">
        <v>463</v>
      </c>
      <c r="E1541" s="134" t="s">
        <v>446</v>
      </c>
      <c r="F1541" s="134" t="s">
        <v>452</v>
      </c>
      <c r="G1541" s="134" t="s">
        <v>324</v>
      </c>
      <c r="H1541" s="134" t="s">
        <v>1023</v>
      </c>
      <c r="I1541" s="134" t="s">
        <v>3</v>
      </c>
      <c r="J1541" s="135">
        <v>14569.45</v>
      </c>
      <c r="K1541" s="135">
        <v>9088.8799999999956</v>
      </c>
      <c r="L1541" s="135">
        <v>9162.9799999999977</v>
      </c>
      <c r="M1541" s="141" t="str">
        <f t="shared" si="49"/>
        <v>201702</v>
      </c>
    </row>
    <row r="1542" spans="1:13" x14ac:dyDescent="0.25">
      <c r="A1542" s="35" t="str">
        <f>VLOOKUP(B1542,ResCat!$A$2:$B$269,2,FALSE)</f>
        <v>PPOLG</v>
      </c>
      <c r="B1542" s="68" t="str">
        <f>IF(ISNA(VLOOKUP(C1542,COA!$A$2:$B$340,2,FALSE)),"XXX",VLOOKUP(C1542,COA!$A$2:$B$340,2,FALSE))</f>
        <v>L51</v>
      </c>
      <c r="C1542" s="149" t="str">
        <f t="shared" si="50"/>
        <v>0003-1004-0012</v>
      </c>
      <c r="D1542" s="134" t="s">
        <v>463</v>
      </c>
      <c r="E1542" s="134" t="s">
        <v>446</v>
      </c>
      <c r="F1542" s="134" t="s">
        <v>452</v>
      </c>
      <c r="G1542" s="134" t="s">
        <v>324</v>
      </c>
      <c r="H1542" s="134" t="s">
        <v>1023</v>
      </c>
      <c r="I1542" s="134" t="s">
        <v>336</v>
      </c>
      <c r="J1542" s="135">
        <v>442.63</v>
      </c>
      <c r="K1542" s="135">
        <v>152.07</v>
      </c>
      <c r="L1542" s="135">
        <v>152.07</v>
      </c>
      <c r="M1542" s="141" t="str">
        <f t="shared" si="49"/>
        <v>201702</v>
      </c>
    </row>
    <row r="1543" spans="1:13" x14ac:dyDescent="0.25">
      <c r="A1543" s="35" t="str">
        <f>VLOOKUP(B1543,ResCat!$A$2:$B$269,2,FALSE)</f>
        <v>PPOLG</v>
      </c>
      <c r="B1543" s="68" t="str">
        <f>IF(ISNA(VLOOKUP(C1543,COA!$A$2:$B$340,2,FALSE)),"XXX",VLOOKUP(C1543,COA!$A$2:$B$340,2,FALSE))</f>
        <v>L51</v>
      </c>
      <c r="C1543" s="149" t="str">
        <f t="shared" si="50"/>
        <v>0003-1004-0012</v>
      </c>
      <c r="D1543" s="134" t="s">
        <v>463</v>
      </c>
      <c r="E1543" s="134" t="s">
        <v>446</v>
      </c>
      <c r="F1543" s="134" t="s">
        <v>452</v>
      </c>
      <c r="G1543" s="134" t="s">
        <v>324</v>
      </c>
      <c r="H1543" s="134" t="s">
        <v>1023</v>
      </c>
      <c r="I1543" s="134" t="s">
        <v>2</v>
      </c>
      <c r="J1543" s="135">
        <v>23112.010000000002</v>
      </c>
      <c r="K1543" s="135">
        <v>8470.5500000000029</v>
      </c>
      <c r="L1543" s="135">
        <v>7346.9599999999937</v>
      </c>
      <c r="M1543" s="141" t="str">
        <f t="shared" si="49"/>
        <v>201702</v>
      </c>
    </row>
    <row r="1544" spans="1:13" x14ac:dyDescent="0.25">
      <c r="A1544" s="35" t="str">
        <f>VLOOKUP(B1544,ResCat!$A$2:$B$269,2,FALSE)</f>
        <v>PPOLG</v>
      </c>
      <c r="B1544" s="68" t="str">
        <f>IF(ISNA(VLOOKUP(C1544,COA!$A$2:$B$340,2,FALSE)),"XXX",VLOOKUP(C1544,COA!$A$2:$B$340,2,FALSE))</f>
        <v>L51</v>
      </c>
      <c r="C1544" s="149" t="str">
        <f t="shared" si="50"/>
        <v>0003-1004-0012</v>
      </c>
      <c r="D1544" s="134" t="s">
        <v>463</v>
      </c>
      <c r="E1544" s="134" t="s">
        <v>446</v>
      </c>
      <c r="F1544" s="134" t="s">
        <v>452</v>
      </c>
      <c r="G1544" s="134" t="s">
        <v>324</v>
      </c>
      <c r="H1544" s="134" t="s">
        <v>1023</v>
      </c>
      <c r="I1544" s="134" t="s">
        <v>343</v>
      </c>
      <c r="J1544" s="135">
        <v>-364.96999999999997</v>
      </c>
      <c r="K1544" s="135">
        <v>-301.74</v>
      </c>
      <c r="L1544" s="135">
        <v>-276.74</v>
      </c>
      <c r="M1544" s="141" t="str">
        <f t="shared" si="49"/>
        <v>201702</v>
      </c>
    </row>
    <row r="1545" spans="1:13" x14ac:dyDescent="0.25">
      <c r="A1545" s="35" t="str">
        <f>VLOOKUP(B1545,ResCat!$A$2:$B$269,2,FALSE)</f>
        <v>PPOLG</v>
      </c>
      <c r="B1545" s="68" t="str">
        <f>IF(ISNA(VLOOKUP(C1545,COA!$A$2:$B$340,2,FALSE)),"XXX",VLOOKUP(C1545,COA!$A$2:$B$340,2,FALSE))</f>
        <v>L51</v>
      </c>
      <c r="C1545" s="149" t="str">
        <f t="shared" si="50"/>
        <v>0003-1004-0012</v>
      </c>
      <c r="D1545" s="134" t="s">
        <v>463</v>
      </c>
      <c r="E1545" s="134" t="s">
        <v>446</v>
      </c>
      <c r="F1545" s="134" t="s">
        <v>452</v>
      </c>
      <c r="G1545" s="134" t="s">
        <v>324</v>
      </c>
      <c r="H1545" s="134" t="s">
        <v>1023</v>
      </c>
      <c r="I1545" s="134" t="s">
        <v>1</v>
      </c>
      <c r="J1545" s="135">
        <v>38718.760000000009</v>
      </c>
      <c r="K1545" s="135">
        <v>19814.059999999994</v>
      </c>
      <c r="L1545" s="135">
        <v>20509.559999999994</v>
      </c>
      <c r="M1545" s="141" t="str">
        <f t="shared" si="49"/>
        <v>201702</v>
      </c>
    </row>
    <row r="1546" spans="1:13" x14ac:dyDescent="0.25">
      <c r="A1546" s="35" t="str">
        <f>VLOOKUP(B1546,ResCat!$A$2:$B$269,2,FALSE)</f>
        <v>PPOLG</v>
      </c>
      <c r="B1546" s="68" t="str">
        <f>IF(ISNA(VLOOKUP(C1546,COA!$A$2:$B$340,2,FALSE)),"XXX",VLOOKUP(C1546,COA!$A$2:$B$340,2,FALSE))</f>
        <v>L51</v>
      </c>
      <c r="C1546" s="149" t="str">
        <f t="shared" si="50"/>
        <v>0003-1004-0012</v>
      </c>
      <c r="D1546" s="134" t="s">
        <v>463</v>
      </c>
      <c r="E1546" s="134" t="s">
        <v>446</v>
      </c>
      <c r="F1546" s="134" t="s">
        <v>452</v>
      </c>
      <c r="G1546" s="134" t="s">
        <v>326</v>
      </c>
      <c r="H1546" s="134" t="s">
        <v>1023</v>
      </c>
      <c r="I1546" s="134" t="s">
        <v>3</v>
      </c>
      <c r="J1546" s="135">
        <v>-1358.9199999999998</v>
      </c>
      <c r="K1546" s="135">
        <v>-1001.0100000000001</v>
      </c>
      <c r="L1546" s="135">
        <v>-549.03999999999985</v>
      </c>
      <c r="M1546" s="141" t="str">
        <f t="shared" si="49"/>
        <v>201703</v>
      </c>
    </row>
    <row r="1547" spans="1:13" x14ac:dyDescent="0.25">
      <c r="A1547" s="35" t="str">
        <f>VLOOKUP(B1547,ResCat!$A$2:$B$269,2,FALSE)</f>
        <v>PPOLG</v>
      </c>
      <c r="B1547" s="68" t="str">
        <f>IF(ISNA(VLOOKUP(C1547,COA!$A$2:$B$340,2,FALSE)),"XXX",VLOOKUP(C1547,COA!$A$2:$B$340,2,FALSE))</f>
        <v>L51</v>
      </c>
      <c r="C1547" s="149" t="str">
        <f t="shared" si="50"/>
        <v>0003-1004-0012</v>
      </c>
      <c r="D1547" s="134" t="s">
        <v>463</v>
      </c>
      <c r="E1547" s="134" t="s">
        <v>446</v>
      </c>
      <c r="F1547" s="134" t="s">
        <v>452</v>
      </c>
      <c r="G1547" s="134" t="s">
        <v>326</v>
      </c>
      <c r="H1547" s="134" t="s">
        <v>1023</v>
      </c>
      <c r="I1547" s="134" t="s">
        <v>0</v>
      </c>
      <c r="J1547" s="135">
        <v>1958.0000000000018</v>
      </c>
      <c r="K1547" s="135">
        <v>504</v>
      </c>
      <c r="L1547" s="135">
        <v>504</v>
      </c>
      <c r="M1547" s="141" t="str">
        <f t="shared" si="49"/>
        <v>201703</v>
      </c>
    </row>
    <row r="1548" spans="1:13" x14ac:dyDescent="0.25">
      <c r="A1548" s="35" t="str">
        <f>VLOOKUP(B1548,ResCat!$A$2:$B$269,2,FALSE)</f>
        <v>PPOLG</v>
      </c>
      <c r="B1548" s="68" t="str">
        <f>IF(ISNA(VLOOKUP(C1548,COA!$A$2:$B$340,2,FALSE)),"XXX",VLOOKUP(C1548,COA!$A$2:$B$340,2,FALSE))</f>
        <v>L51</v>
      </c>
      <c r="C1548" s="149" t="str">
        <f t="shared" si="50"/>
        <v>0003-1004-0012</v>
      </c>
      <c r="D1548" s="134" t="s">
        <v>463</v>
      </c>
      <c r="E1548" s="134" t="s">
        <v>446</v>
      </c>
      <c r="F1548" s="134" t="s">
        <v>452</v>
      </c>
      <c r="G1548" s="134" t="s">
        <v>326</v>
      </c>
      <c r="H1548" s="134" t="s">
        <v>1023</v>
      </c>
      <c r="I1548" s="134" t="s">
        <v>336</v>
      </c>
      <c r="J1548" s="135">
        <v>-170</v>
      </c>
      <c r="K1548" s="135">
        <v>-170</v>
      </c>
      <c r="L1548" s="135">
        <v>-170</v>
      </c>
      <c r="M1548" s="141" t="str">
        <f t="shared" si="49"/>
        <v>201703</v>
      </c>
    </row>
    <row r="1549" spans="1:13" x14ac:dyDescent="0.25">
      <c r="A1549" s="35" t="str">
        <f>VLOOKUP(B1549,ResCat!$A$2:$B$269,2,FALSE)</f>
        <v>PPOLG</v>
      </c>
      <c r="B1549" s="68" t="str">
        <f>IF(ISNA(VLOOKUP(C1549,COA!$A$2:$B$340,2,FALSE)),"XXX",VLOOKUP(C1549,COA!$A$2:$B$340,2,FALSE))</f>
        <v>L51</v>
      </c>
      <c r="C1549" s="149" t="str">
        <f t="shared" si="50"/>
        <v>0003-1004-0012</v>
      </c>
      <c r="D1549" s="134" t="s">
        <v>463</v>
      </c>
      <c r="E1549" s="134" t="s">
        <v>446</v>
      </c>
      <c r="F1549" s="134" t="s">
        <v>452</v>
      </c>
      <c r="G1549" s="134" t="s">
        <v>326</v>
      </c>
      <c r="H1549" s="134" t="s">
        <v>1023</v>
      </c>
      <c r="I1549" s="134" t="s">
        <v>2</v>
      </c>
      <c r="J1549" s="135">
        <v>19404.689999999999</v>
      </c>
      <c r="K1549" s="135">
        <v>7094.8000000000011</v>
      </c>
      <c r="L1549" s="135">
        <v>4605.6199999999972</v>
      </c>
      <c r="M1549" s="141" t="str">
        <f t="shared" si="49"/>
        <v>201703</v>
      </c>
    </row>
    <row r="1550" spans="1:13" x14ac:dyDescent="0.25">
      <c r="A1550" s="35" t="str">
        <f>VLOOKUP(B1550,ResCat!$A$2:$B$269,2,FALSE)</f>
        <v>PPOLG</v>
      </c>
      <c r="B1550" s="68" t="str">
        <f>IF(ISNA(VLOOKUP(C1550,COA!$A$2:$B$340,2,FALSE)),"XXX",VLOOKUP(C1550,COA!$A$2:$B$340,2,FALSE))</f>
        <v>L51</v>
      </c>
      <c r="C1550" s="149" t="str">
        <f t="shared" si="50"/>
        <v>0003-1004-0012</v>
      </c>
      <c r="D1550" s="134" t="s">
        <v>463</v>
      </c>
      <c r="E1550" s="134" t="s">
        <v>446</v>
      </c>
      <c r="F1550" s="134" t="s">
        <v>452</v>
      </c>
      <c r="G1550" s="134" t="s">
        <v>326</v>
      </c>
      <c r="H1550" s="134" t="s">
        <v>1023</v>
      </c>
      <c r="I1550" s="134" t="s">
        <v>1</v>
      </c>
      <c r="J1550" s="135">
        <v>1987.13</v>
      </c>
      <c r="K1550" s="135">
        <v>-514.84</v>
      </c>
      <c r="L1550" s="135">
        <v>545.9</v>
      </c>
      <c r="M1550" s="141" t="str">
        <f t="shared" si="49"/>
        <v>201703</v>
      </c>
    </row>
    <row r="1551" spans="1:13" x14ac:dyDescent="0.25">
      <c r="A1551" s="35" t="str">
        <f>VLOOKUP(B1551,ResCat!$A$2:$B$269,2,FALSE)</f>
        <v>PPOLG</v>
      </c>
      <c r="B1551" s="68" t="str">
        <f>IF(ISNA(VLOOKUP(C1551,COA!$A$2:$B$340,2,FALSE)),"XXX",VLOOKUP(C1551,COA!$A$2:$B$340,2,FALSE))</f>
        <v>L51</v>
      </c>
      <c r="C1551" s="149" t="str">
        <f t="shared" si="50"/>
        <v>0003-1004-0012</v>
      </c>
      <c r="D1551" s="134" t="s">
        <v>463</v>
      </c>
      <c r="E1551" s="134" t="s">
        <v>446</v>
      </c>
      <c r="F1551" s="134" t="s">
        <v>452</v>
      </c>
      <c r="G1551" s="134" t="s">
        <v>328</v>
      </c>
      <c r="H1551" s="134" t="s">
        <v>1023</v>
      </c>
      <c r="I1551" s="134" t="s">
        <v>3</v>
      </c>
      <c r="J1551" s="135">
        <v>14021.580000000002</v>
      </c>
      <c r="K1551" s="135">
        <v>6546.8099999999986</v>
      </c>
      <c r="L1551" s="135">
        <v>3005.2100000000014</v>
      </c>
      <c r="M1551" s="141" t="str">
        <f t="shared" si="49"/>
        <v>201704</v>
      </c>
    </row>
    <row r="1552" spans="1:13" x14ac:dyDescent="0.25">
      <c r="A1552" s="35" t="str">
        <f>VLOOKUP(B1552,ResCat!$A$2:$B$269,2,FALSE)</f>
        <v>PPOLG</v>
      </c>
      <c r="B1552" s="68" t="str">
        <f>IF(ISNA(VLOOKUP(C1552,COA!$A$2:$B$340,2,FALSE)),"XXX",VLOOKUP(C1552,COA!$A$2:$B$340,2,FALSE))</f>
        <v>L51</v>
      </c>
      <c r="C1552" s="149" t="str">
        <f t="shared" si="50"/>
        <v>0003-1004-0012</v>
      </c>
      <c r="D1552" s="134" t="s">
        <v>463</v>
      </c>
      <c r="E1552" s="134" t="s">
        <v>446</v>
      </c>
      <c r="F1552" s="134" t="s">
        <v>452</v>
      </c>
      <c r="G1552" s="134" t="s">
        <v>328</v>
      </c>
      <c r="H1552" s="134" t="s">
        <v>1023</v>
      </c>
      <c r="I1552" s="134" t="s">
        <v>0</v>
      </c>
      <c r="J1552" s="135">
        <v>56263.599999999991</v>
      </c>
      <c r="K1552" s="135">
        <v>25115.97</v>
      </c>
      <c r="L1552" s="135">
        <v>22595.97</v>
      </c>
      <c r="M1552" s="141" t="str">
        <f t="shared" si="49"/>
        <v>201704</v>
      </c>
    </row>
    <row r="1553" spans="1:13" x14ac:dyDescent="0.25">
      <c r="A1553" s="35" t="str">
        <f>VLOOKUP(B1553,ResCat!$A$2:$B$269,2,FALSE)</f>
        <v>PPOLG</v>
      </c>
      <c r="B1553" s="68" t="str">
        <f>IF(ISNA(VLOOKUP(C1553,COA!$A$2:$B$340,2,FALSE)),"XXX",VLOOKUP(C1553,COA!$A$2:$B$340,2,FALSE))</f>
        <v>L51</v>
      </c>
      <c r="C1553" s="149" t="str">
        <f t="shared" si="50"/>
        <v>0003-1004-0012</v>
      </c>
      <c r="D1553" s="134" t="s">
        <v>463</v>
      </c>
      <c r="E1553" s="134" t="s">
        <v>446</v>
      </c>
      <c r="F1553" s="134" t="s">
        <v>452</v>
      </c>
      <c r="G1553" s="134" t="s">
        <v>328</v>
      </c>
      <c r="H1553" s="134" t="s">
        <v>1023</v>
      </c>
      <c r="I1553" s="134" t="s">
        <v>336</v>
      </c>
      <c r="J1553" s="135">
        <v>1384.49</v>
      </c>
      <c r="K1553" s="135">
        <v>926.73</v>
      </c>
      <c r="L1553" s="135">
        <v>926.73</v>
      </c>
      <c r="M1553" s="141" t="str">
        <f t="shared" si="49"/>
        <v>201704</v>
      </c>
    </row>
    <row r="1554" spans="1:13" x14ac:dyDescent="0.25">
      <c r="A1554" s="35" t="str">
        <f>VLOOKUP(B1554,ResCat!$A$2:$B$269,2,FALSE)</f>
        <v>PPOLG</v>
      </c>
      <c r="B1554" s="68" t="str">
        <f>IF(ISNA(VLOOKUP(C1554,COA!$A$2:$B$340,2,FALSE)),"XXX",VLOOKUP(C1554,COA!$A$2:$B$340,2,FALSE))</f>
        <v>L51</v>
      </c>
      <c r="C1554" s="149" t="str">
        <f t="shared" si="50"/>
        <v>0003-1004-0012</v>
      </c>
      <c r="D1554" s="134" t="s">
        <v>463</v>
      </c>
      <c r="E1554" s="134" t="s">
        <v>446</v>
      </c>
      <c r="F1554" s="134" t="s">
        <v>452</v>
      </c>
      <c r="G1554" s="134" t="s">
        <v>328</v>
      </c>
      <c r="H1554" s="134" t="s">
        <v>1023</v>
      </c>
      <c r="I1554" s="134" t="s">
        <v>2</v>
      </c>
      <c r="J1554" s="135">
        <v>113689.68</v>
      </c>
      <c r="K1554" s="135">
        <v>10981.159999999998</v>
      </c>
      <c r="L1554" s="135">
        <v>8554.1699999999983</v>
      </c>
      <c r="M1554" s="141" t="str">
        <f t="shared" si="49"/>
        <v>201704</v>
      </c>
    </row>
    <row r="1555" spans="1:13" x14ac:dyDescent="0.25">
      <c r="A1555" s="35" t="str">
        <f>VLOOKUP(B1555,ResCat!$A$2:$B$269,2,FALSE)</f>
        <v>PPOLG</v>
      </c>
      <c r="B1555" s="68" t="str">
        <f>IF(ISNA(VLOOKUP(C1555,COA!$A$2:$B$340,2,FALSE)),"XXX",VLOOKUP(C1555,COA!$A$2:$B$340,2,FALSE))</f>
        <v>L51</v>
      </c>
      <c r="C1555" s="149" t="str">
        <f t="shared" si="50"/>
        <v>0003-1004-0012</v>
      </c>
      <c r="D1555" s="134" t="s">
        <v>463</v>
      </c>
      <c r="E1555" s="134" t="s">
        <v>446</v>
      </c>
      <c r="F1555" s="134" t="s">
        <v>452</v>
      </c>
      <c r="G1555" s="134" t="s">
        <v>328</v>
      </c>
      <c r="H1555" s="134" t="s">
        <v>1023</v>
      </c>
      <c r="I1555" s="134" t="s">
        <v>1</v>
      </c>
      <c r="J1555" s="135">
        <v>7264</v>
      </c>
      <c r="K1555" s="135">
        <v>6367.170000000001</v>
      </c>
      <c r="L1555" s="135">
        <v>5622.6699999999992</v>
      </c>
      <c r="M1555" s="141" t="str">
        <f t="shared" si="49"/>
        <v>201704</v>
      </c>
    </row>
    <row r="1556" spans="1:13" x14ac:dyDescent="0.25">
      <c r="A1556" s="35" t="str">
        <f>VLOOKUP(B1556,ResCat!$A$2:$B$269,2,FALSE)</f>
        <v>PPOLG</v>
      </c>
      <c r="B1556" s="68" t="str">
        <f>IF(ISNA(VLOOKUP(C1556,COA!$A$2:$B$340,2,FALSE)),"XXX",VLOOKUP(C1556,COA!$A$2:$B$340,2,FALSE))</f>
        <v>L51</v>
      </c>
      <c r="C1556" s="149" t="str">
        <f t="shared" si="50"/>
        <v>0003-1004-0012</v>
      </c>
      <c r="D1556" s="134" t="s">
        <v>463</v>
      </c>
      <c r="E1556" s="134" t="s">
        <v>446</v>
      </c>
      <c r="F1556" s="134" t="s">
        <v>452</v>
      </c>
      <c r="G1556" s="134" t="s">
        <v>330</v>
      </c>
      <c r="H1556" s="134" t="s">
        <v>1023</v>
      </c>
      <c r="I1556" s="134" t="s">
        <v>3</v>
      </c>
      <c r="J1556" s="135">
        <v>17457.809999999987</v>
      </c>
      <c r="K1556" s="135">
        <v>4188.6400000000021</v>
      </c>
      <c r="L1556" s="135">
        <v>3252.3700000000022</v>
      </c>
      <c r="M1556" s="141" t="str">
        <f t="shared" si="49"/>
        <v>201705</v>
      </c>
    </row>
    <row r="1557" spans="1:13" x14ac:dyDescent="0.25">
      <c r="A1557" s="35" t="str">
        <f>VLOOKUP(B1557,ResCat!$A$2:$B$269,2,FALSE)</f>
        <v>PPOLG</v>
      </c>
      <c r="B1557" s="68" t="str">
        <f>IF(ISNA(VLOOKUP(C1557,COA!$A$2:$B$340,2,FALSE)),"XXX",VLOOKUP(C1557,COA!$A$2:$B$340,2,FALSE))</f>
        <v>L51</v>
      </c>
      <c r="C1557" s="149" t="str">
        <f t="shared" si="50"/>
        <v>0003-1004-0012</v>
      </c>
      <c r="D1557" s="134" t="s">
        <v>463</v>
      </c>
      <c r="E1557" s="134" t="s">
        <v>446</v>
      </c>
      <c r="F1557" s="134" t="s">
        <v>452</v>
      </c>
      <c r="G1557" s="134" t="s">
        <v>330</v>
      </c>
      <c r="H1557" s="134" t="s">
        <v>1023</v>
      </c>
      <c r="I1557" s="134" t="s">
        <v>0</v>
      </c>
      <c r="J1557" s="135">
        <v>-1.0913936421275139E-11</v>
      </c>
      <c r="K1557" s="135">
        <v>43913.27</v>
      </c>
      <c r="L1557" s="135">
        <v>43913.27</v>
      </c>
      <c r="M1557" s="141" t="str">
        <f t="shared" si="49"/>
        <v>201705</v>
      </c>
    </row>
    <row r="1558" spans="1:13" x14ac:dyDescent="0.25">
      <c r="A1558" s="35" t="str">
        <f>VLOOKUP(B1558,ResCat!$A$2:$B$269,2,FALSE)</f>
        <v>PPOLG</v>
      </c>
      <c r="B1558" s="68" t="str">
        <f>IF(ISNA(VLOOKUP(C1558,COA!$A$2:$B$340,2,FALSE)),"XXX",VLOOKUP(C1558,COA!$A$2:$B$340,2,FALSE))</f>
        <v>L51</v>
      </c>
      <c r="C1558" s="149" t="str">
        <f t="shared" si="50"/>
        <v>0003-1004-0012</v>
      </c>
      <c r="D1558" s="134" t="s">
        <v>463</v>
      </c>
      <c r="E1558" s="134" t="s">
        <v>446</v>
      </c>
      <c r="F1558" s="134" t="s">
        <v>452</v>
      </c>
      <c r="G1558" s="134" t="s">
        <v>330</v>
      </c>
      <c r="H1558" s="134" t="s">
        <v>1023</v>
      </c>
      <c r="I1558" s="134" t="s">
        <v>336</v>
      </c>
      <c r="J1558" s="135">
        <v>749</v>
      </c>
      <c r="K1558" s="135">
        <v>300</v>
      </c>
      <c r="L1558" s="135">
        <v>300</v>
      </c>
      <c r="M1558" s="141" t="str">
        <f t="shared" si="49"/>
        <v>201705</v>
      </c>
    </row>
    <row r="1559" spans="1:13" x14ac:dyDescent="0.25">
      <c r="A1559" s="35" t="str">
        <f>VLOOKUP(B1559,ResCat!$A$2:$B$269,2,FALSE)</f>
        <v>PPOLG</v>
      </c>
      <c r="B1559" s="68" t="str">
        <f>IF(ISNA(VLOOKUP(C1559,COA!$A$2:$B$340,2,FALSE)),"XXX",VLOOKUP(C1559,COA!$A$2:$B$340,2,FALSE))</f>
        <v>L51</v>
      </c>
      <c r="C1559" s="149" t="str">
        <f t="shared" si="50"/>
        <v>0003-1004-0012</v>
      </c>
      <c r="D1559" s="134" t="s">
        <v>463</v>
      </c>
      <c r="E1559" s="134" t="s">
        <v>446</v>
      </c>
      <c r="F1559" s="134" t="s">
        <v>452</v>
      </c>
      <c r="G1559" s="134" t="s">
        <v>330</v>
      </c>
      <c r="H1559" s="134" t="s">
        <v>1023</v>
      </c>
      <c r="I1559" s="134" t="s">
        <v>2</v>
      </c>
      <c r="J1559" s="135">
        <v>59254.400000000031</v>
      </c>
      <c r="K1559" s="135">
        <v>30982.529999999981</v>
      </c>
      <c r="L1559" s="135">
        <v>27384.230000000036</v>
      </c>
      <c r="M1559" s="141" t="str">
        <f t="shared" si="49"/>
        <v>201705</v>
      </c>
    </row>
    <row r="1560" spans="1:13" x14ac:dyDescent="0.25">
      <c r="A1560" s="35" t="str">
        <f>VLOOKUP(B1560,ResCat!$A$2:$B$269,2,FALSE)</f>
        <v>PPOLG</v>
      </c>
      <c r="B1560" s="68" t="str">
        <f>IF(ISNA(VLOOKUP(C1560,COA!$A$2:$B$340,2,FALSE)),"XXX",VLOOKUP(C1560,COA!$A$2:$B$340,2,FALSE))</f>
        <v>L51</v>
      </c>
      <c r="C1560" s="149" t="str">
        <f t="shared" si="50"/>
        <v>0003-1004-0012</v>
      </c>
      <c r="D1560" s="134" t="s">
        <v>463</v>
      </c>
      <c r="E1560" s="134" t="s">
        <v>446</v>
      </c>
      <c r="F1560" s="134" t="s">
        <v>452</v>
      </c>
      <c r="G1560" s="134" t="s">
        <v>330</v>
      </c>
      <c r="H1560" s="134" t="s">
        <v>1023</v>
      </c>
      <c r="I1560" s="134" t="s">
        <v>343</v>
      </c>
      <c r="J1560" s="135">
        <v>-114.36</v>
      </c>
      <c r="K1560" s="135">
        <v>-90.98</v>
      </c>
      <c r="L1560" s="135">
        <v>-60.98</v>
      </c>
      <c r="M1560" s="141" t="str">
        <f t="shared" si="49"/>
        <v>201705</v>
      </c>
    </row>
    <row r="1561" spans="1:13" x14ac:dyDescent="0.25">
      <c r="A1561" s="35" t="str">
        <f>VLOOKUP(B1561,ResCat!$A$2:$B$269,2,FALSE)</f>
        <v>PPOLG</v>
      </c>
      <c r="B1561" s="68" t="str">
        <f>IF(ISNA(VLOOKUP(C1561,COA!$A$2:$B$340,2,FALSE)),"XXX",VLOOKUP(C1561,COA!$A$2:$B$340,2,FALSE))</f>
        <v>L51</v>
      </c>
      <c r="C1561" s="149" t="str">
        <f t="shared" si="50"/>
        <v>0003-1004-0012</v>
      </c>
      <c r="D1561" s="134" t="s">
        <v>463</v>
      </c>
      <c r="E1561" s="134" t="s">
        <v>446</v>
      </c>
      <c r="F1561" s="134" t="s">
        <v>452</v>
      </c>
      <c r="G1561" s="134" t="s">
        <v>330</v>
      </c>
      <c r="H1561" s="134" t="s">
        <v>1023</v>
      </c>
      <c r="I1561" s="134" t="s">
        <v>1</v>
      </c>
      <c r="J1561" s="135">
        <v>11889.279999999999</v>
      </c>
      <c r="K1561" s="135">
        <v>7880.0299999999988</v>
      </c>
      <c r="L1561" s="135">
        <v>7416.32</v>
      </c>
      <c r="M1561" s="141" t="str">
        <f t="shared" si="49"/>
        <v>201705</v>
      </c>
    </row>
    <row r="1562" spans="1:13" x14ac:dyDescent="0.25">
      <c r="A1562" s="35" t="str">
        <f>VLOOKUP(B1562,ResCat!$A$2:$B$269,2,FALSE)</f>
        <v>PPOLG</v>
      </c>
      <c r="B1562" s="68" t="str">
        <f>IF(ISNA(VLOOKUP(C1562,COA!$A$2:$B$340,2,FALSE)),"XXX",VLOOKUP(C1562,COA!$A$2:$B$340,2,FALSE))</f>
        <v>L51</v>
      </c>
      <c r="C1562" s="149" t="str">
        <f t="shared" si="50"/>
        <v>0003-1004-0012</v>
      </c>
      <c r="D1562" s="134" t="s">
        <v>463</v>
      </c>
      <c r="E1562" s="134" t="s">
        <v>446</v>
      </c>
      <c r="F1562" s="134" t="s">
        <v>452</v>
      </c>
      <c r="G1562" s="134" t="s">
        <v>332</v>
      </c>
      <c r="H1562" s="134" t="s">
        <v>1023</v>
      </c>
      <c r="I1562" s="134" t="s">
        <v>3</v>
      </c>
      <c r="J1562" s="135">
        <v>15347.039999999999</v>
      </c>
      <c r="K1562" s="135">
        <v>7869.67</v>
      </c>
      <c r="L1562" s="135">
        <v>6667.1899999999969</v>
      </c>
      <c r="M1562" s="141" t="str">
        <f t="shared" si="49"/>
        <v>201706</v>
      </c>
    </row>
    <row r="1563" spans="1:13" x14ac:dyDescent="0.25">
      <c r="A1563" s="35" t="str">
        <f>VLOOKUP(B1563,ResCat!$A$2:$B$269,2,FALSE)</f>
        <v>PPOLG</v>
      </c>
      <c r="B1563" s="68" t="str">
        <f>IF(ISNA(VLOOKUP(C1563,COA!$A$2:$B$340,2,FALSE)),"XXX",VLOOKUP(C1563,COA!$A$2:$B$340,2,FALSE))</f>
        <v>L51</v>
      </c>
      <c r="C1563" s="149" t="str">
        <f t="shared" si="50"/>
        <v>0003-1004-0012</v>
      </c>
      <c r="D1563" s="134" t="s">
        <v>463</v>
      </c>
      <c r="E1563" s="134" t="s">
        <v>446</v>
      </c>
      <c r="F1563" s="134" t="s">
        <v>452</v>
      </c>
      <c r="G1563" s="134" t="s">
        <v>332</v>
      </c>
      <c r="H1563" s="134" t="s">
        <v>1023</v>
      </c>
      <c r="I1563" s="134" t="s">
        <v>0</v>
      </c>
      <c r="J1563" s="135">
        <v>-18277.32</v>
      </c>
      <c r="K1563" s="135">
        <v>36018.67</v>
      </c>
      <c r="L1563" s="135">
        <v>35362.550000000003</v>
      </c>
      <c r="M1563" s="141" t="str">
        <f t="shared" si="49"/>
        <v>201706</v>
      </c>
    </row>
    <row r="1564" spans="1:13" x14ac:dyDescent="0.25">
      <c r="A1564" s="35" t="str">
        <f>VLOOKUP(B1564,ResCat!$A$2:$B$269,2,FALSE)</f>
        <v>PPOLG</v>
      </c>
      <c r="B1564" s="68" t="str">
        <f>IF(ISNA(VLOOKUP(C1564,COA!$A$2:$B$340,2,FALSE)),"XXX",VLOOKUP(C1564,COA!$A$2:$B$340,2,FALSE))</f>
        <v>L51</v>
      </c>
      <c r="C1564" s="149" t="str">
        <f t="shared" si="50"/>
        <v>0003-1004-0012</v>
      </c>
      <c r="D1564" s="134" t="s">
        <v>463</v>
      </c>
      <c r="E1564" s="134" t="s">
        <v>446</v>
      </c>
      <c r="F1564" s="134" t="s">
        <v>452</v>
      </c>
      <c r="G1564" s="134" t="s">
        <v>332</v>
      </c>
      <c r="H1564" s="134" t="s">
        <v>1023</v>
      </c>
      <c r="I1564" s="134" t="s">
        <v>336</v>
      </c>
      <c r="J1564" s="135">
        <v>450</v>
      </c>
      <c r="K1564" s="135">
        <v>300</v>
      </c>
      <c r="L1564" s="135">
        <v>300</v>
      </c>
      <c r="M1564" s="141" t="str">
        <f t="shared" si="49"/>
        <v>201706</v>
      </c>
    </row>
    <row r="1565" spans="1:13" x14ac:dyDescent="0.25">
      <c r="A1565" s="35" t="str">
        <f>VLOOKUP(B1565,ResCat!$A$2:$B$269,2,FALSE)</f>
        <v>PPOLG</v>
      </c>
      <c r="B1565" s="68" t="str">
        <f>IF(ISNA(VLOOKUP(C1565,COA!$A$2:$B$340,2,FALSE)),"XXX",VLOOKUP(C1565,COA!$A$2:$B$340,2,FALSE))</f>
        <v>L51</v>
      </c>
      <c r="C1565" s="149" t="str">
        <f t="shared" si="50"/>
        <v>0003-1004-0012</v>
      </c>
      <c r="D1565" s="134" t="s">
        <v>463</v>
      </c>
      <c r="E1565" s="134" t="s">
        <v>446</v>
      </c>
      <c r="F1565" s="134" t="s">
        <v>452</v>
      </c>
      <c r="G1565" s="134" t="s">
        <v>332</v>
      </c>
      <c r="H1565" s="134" t="s">
        <v>1023</v>
      </c>
      <c r="I1565" s="134" t="s">
        <v>2</v>
      </c>
      <c r="J1565" s="135">
        <v>22762.300000000007</v>
      </c>
      <c r="K1565" s="135">
        <v>11709.760000000015</v>
      </c>
      <c r="L1565" s="135">
        <v>9336.5700000000015</v>
      </c>
      <c r="M1565" s="141" t="str">
        <f t="shared" si="49"/>
        <v>201706</v>
      </c>
    </row>
    <row r="1566" spans="1:13" x14ac:dyDescent="0.25">
      <c r="A1566" s="35" t="str">
        <f>VLOOKUP(B1566,ResCat!$A$2:$B$269,2,FALSE)</f>
        <v>PPOLG</v>
      </c>
      <c r="B1566" s="68" t="str">
        <f>IF(ISNA(VLOOKUP(C1566,COA!$A$2:$B$340,2,FALSE)),"XXX",VLOOKUP(C1566,COA!$A$2:$B$340,2,FALSE))</f>
        <v>L51</v>
      </c>
      <c r="C1566" s="149" t="str">
        <f t="shared" si="50"/>
        <v>0003-1004-0012</v>
      </c>
      <c r="D1566" s="134" t="s">
        <v>463</v>
      </c>
      <c r="E1566" s="134" t="s">
        <v>446</v>
      </c>
      <c r="F1566" s="134" t="s">
        <v>452</v>
      </c>
      <c r="G1566" s="134" t="s">
        <v>332</v>
      </c>
      <c r="H1566" s="134" t="s">
        <v>1023</v>
      </c>
      <c r="I1566" s="134" t="s">
        <v>1</v>
      </c>
      <c r="J1566" s="135">
        <v>7907.51</v>
      </c>
      <c r="K1566" s="135">
        <v>5143.75</v>
      </c>
      <c r="L1566" s="135">
        <v>2928.57</v>
      </c>
      <c r="M1566" s="141" t="str">
        <f t="shared" si="49"/>
        <v>201706</v>
      </c>
    </row>
    <row r="1567" spans="1:13" x14ac:dyDescent="0.25">
      <c r="A1567" s="35" t="str">
        <f>VLOOKUP(B1567,ResCat!$A$2:$B$269,2,FALSE)</f>
        <v>PPOLG</v>
      </c>
      <c r="B1567" s="68" t="str">
        <f>IF(ISNA(VLOOKUP(C1567,COA!$A$2:$B$340,2,FALSE)),"XXX",VLOOKUP(C1567,COA!$A$2:$B$340,2,FALSE))</f>
        <v>L51</v>
      </c>
      <c r="C1567" s="149" t="str">
        <f t="shared" si="50"/>
        <v>0003-1004-0012</v>
      </c>
      <c r="D1567" s="134" t="s">
        <v>463</v>
      </c>
      <c r="E1567" s="134" t="s">
        <v>446</v>
      </c>
      <c r="F1567" s="134" t="s">
        <v>452</v>
      </c>
      <c r="G1567" s="134" t="s">
        <v>335</v>
      </c>
      <c r="H1567" s="134" t="s">
        <v>1023</v>
      </c>
      <c r="I1567" s="134" t="s">
        <v>3</v>
      </c>
      <c r="J1567" s="135">
        <v>72682.659999999989</v>
      </c>
      <c r="K1567" s="135">
        <v>32158.919999999987</v>
      </c>
      <c r="L1567" s="135">
        <v>30986.029999999981</v>
      </c>
      <c r="M1567" s="141" t="str">
        <f t="shared" si="49"/>
        <v>201707</v>
      </c>
    </row>
    <row r="1568" spans="1:13" x14ac:dyDescent="0.25">
      <c r="A1568" s="35" t="str">
        <f>VLOOKUP(B1568,ResCat!$A$2:$B$269,2,FALSE)</f>
        <v>PPOLG</v>
      </c>
      <c r="B1568" s="68" t="str">
        <f>IF(ISNA(VLOOKUP(C1568,COA!$A$2:$B$340,2,FALSE)),"XXX",VLOOKUP(C1568,COA!$A$2:$B$340,2,FALSE))</f>
        <v>L51</v>
      </c>
      <c r="C1568" s="149" t="str">
        <f t="shared" si="50"/>
        <v>0003-1004-0012</v>
      </c>
      <c r="D1568" s="134" t="s">
        <v>463</v>
      </c>
      <c r="E1568" s="134" t="s">
        <v>446</v>
      </c>
      <c r="F1568" s="134" t="s">
        <v>452</v>
      </c>
      <c r="G1568" s="134" t="s">
        <v>335</v>
      </c>
      <c r="H1568" s="134" t="s">
        <v>1023</v>
      </c>
      <c r="I1568" s="134" t="s">
        <v>0</v>
      </c>
      <c r="J1568" s="135">
        <v>27217.159999999996</v>
      </c>
      <c r="K1568" s="135">
        <v>19062.699999999993</v>
      </c>
      <c r="L1568" s="135">
        <v>14743.099999999997</v>
      </c>
      <c r="M1568" s="141" t="str">
        <f t="shared" si="49"/>
        <v>201707</v>
      </c>
    </row>
    <row r="1569" spans="1:13" x14ac:dyDescent="0.25">
      <c r="A1569" s="35" t="str">
        <f>VLOOKUP(B1569,ResCat!$A$2:$B$269,2,FALSE)</f>
        <v>PPOLG</v>
      </c>
      <c r="B1569" s="68" t="str">
        <f>IF(ISNA(VLOOKUP(C1569,COA!$A$2:$B$340,2,FALSE)),"XXX",VLOOKUP(C1569,COA!$A$2:$B$340,2,FALSE))</f>
        <v>L51</v>
      </c>
      <c r="C1569" s="149" t="str">
        <f t="shared" si="50"/>
        <v>0003-1004-0012</v>
      </c>
      <c r="D1569" s="134" t="s">
        <v>463</v>
      </c>
      <c r="E1569" s="134" t="s">
        <v>446</v>
      </c>
      <c r="F1569" s="134" t="s">
        <v>452</v>
      </c>
      <c r="G1569" s="134" t="s">
        <v>335</v>
      </c>
      <c r="H1569" s="134" t="s">
        <v>1023</v>
      </c>
      <c r="I1569" s="134" t="s">
        <v>336</v>
      </c>
      <c r="J1569" s="135">
        <v>121</v>
      </c>
      <c r="K1569" s="135">
        <v>69.650000000000006</v>
      </c>
      <c r="L1569" s="135">
        <v>71.56</v>
      </c>
      <c r="M1569" s="141" t="str">
        <f t="shared" si="49"/>
        <v>201707</v>
      </c>
    </row>
    <row r="1570" spans="1:13" x14ac:dyDescent="0.25">
      <c r="A1570" s="35" t="str">
        <f>VLOOKUP(B1570,ResCat!$A$2:$B$269,2,FALSE)</f>
        <v>PPOLG</v>
      </c>
      <c r="B1570" s="68" t="str">
        <f>IF(ISNA(VLOOKUP(C1570,COA!$A$2:$B$340,2,FALSE)),"XXX",VLOOKUP(C1570,COA!$A$2:$B$340,2,FALSE))</f>
        <v>L51</v>
      </c>
      <c r="C1570" s="149" t="str">
        <f t="shared" si="50"/>
        <v>0003-1004-0012</v>
      </c>
      <c r="D1570" s="134" t="s">
        <v>463</v>
      </c>
      <c r="E1570" s="134" t="s">
        <v>446</v>
      </c>
      <c r="F1570" s="134" t="s">
        <v>452</v>
      </c>
      <c r="G1570" s="134" t="s">
        <v>335</v>
      </c>
      <c r="H1570" s="134" t="s">
        <v>1023</v>
      </c>
      <c r="I1570" s="134" t="s">
        <v>2</v>
      </c>
      <c r="J1570" s="135">
        <v>42884.12</v>
      </c>
      <c r="K1570" s="135">
        <v>17802.510000000024</v>
      </c>
      <c r="L1570" s="135">
        <v>13635.400000000014</v>
      </c>
      <c r="M1570" s="141" t="str">
        <f t="shared" si="49"/>
        <v>201707</v>
      </c>
    </row>
    <row r="1571" spans="1:13" x14ac:dyDescent="0.25">
      <c r="A1571" s="35" t="str">
        <f>VLOOKUP(B1571,ResCat!$A$2:$B$269,2,FALSE)</f>
        <v>PPOLG</v>
      </c>
      <c r="B1571" s="68" t="str">
        <f>IF(ISNA(VLOOKUP(C1571,COA!$A$2:$B$340,2,FALSE)),"XXX",VLOOKUP(C1571,COA!$A$2:$B$340,2,FALSE))</f>
        <v>L51</v>
      </c>
      <c r="C1571" s="149" t="str">
        <f t="shared" si="50"/>
        <v>0003-1004-0012</v>
      </c>
      <c r="D1571" s="134" t="s">
        <v>463</v>
      </c>
      <c r="E1571" s="134" t="s">
        <v>446</v>
      </c>
      <c r="F1571" s="134" t="s">
        <v>452</v>
      </c>
      <c r="G1571" s="134" t="s">
        <v>335</v>
      </c>
      <c r="H1571" s="134" t="s">
        <v>1023</v>
      </c>
      <c r="I1571" s="134" t="s">
        <v>1</v>
      </c>
      <c r="J1571" s="135">
        <v>166384.57999999996</v>
      </c>
      <c r="K1571" s="135">
        <v>21787.519999999997</v>
      </c>
      <c r="L1571" s="135">
        <v>21185.889999999996</v>
      </c>
      <c r="M1571" s="141" t="str">
        <f t="shared" si="49"/>
        <v>201707</v>
      </c>
    </row>
    <row r="1572" spans="1:13" x14ac:dyDescent="0.25">
      <c r="A1572" s="35" t="str">
        <f>VLOOKUP(B1572,ResCat!$A$2:$B$269,2,FALSE)</f>
        <v>PPOLG</v>
      </c>
      <c r="B1572" s="68" t="str">
        <f>IF(ISNA(VLOOKUP(C1572,COA!$A$2:$B$340,2,FALSE)),"XXX",VLOOKUP(C1572,COA!$A$2:$B$340,2,FALSE))</f>
        <v>L51</v>
      </c>
      <c r="C1572" s="149" t="str">
        <f t="shared" si="50"/>
        <v>0003-1004-0012</v>
      </c>
      <c r="D1572" s="134" t="s">
        <v>463</v>
      </c>
      <c r="E1572" s="134" t="s">
        <v>446</v>
      </c>
      <c r="F1572" s="134" t="s">
        <v>452</v>
      </c>
      <c r="G1572" s="134" t="s">
        <v>4</v>
      </c>
      <c r="H1572" s="134" t="s">
        <v>1023</v>
      </c>
      <c r="I1572" s="134" t="s">
        <v>3</v>
      </c>
      <c r="J1572" s="135">
        <v>57333.98</v>
      </c>
      <c r="K1572" s="135">
        <v>17685.879999999997</v>
      </c>
      <c r="L1572" s="135">
        <v>14889.519999999999</v>
      </c>
      <c r="M1572" s="141" t="str">
        <f t="shared" si="49"/>
        <v>201708</v>
      </c>
    </row>
    <row r="1573" spans="1:13" x14ac:dyDescent="0.25">
      <c r="A1573" s="35" t="str">
        <f>VLOOKUP(B1573,ResCat!$A$2:$B$269,2,FALSE)</f>
        <v>PPOLG</v>
      </c>
      <c r="B1573" s="68" t="str">
        <f>IF(ISNA(VLOOKUP(C1573,COA!$A$2:$B$340,2,FALSE)),"XXX",VLOOKUP(C1573,COA!$A$2:$B$340,2,FALSE))</f>
        <v>L51</v>
      </c>
      <c r="C1573" s="149" t="str">
        <f t="shared" si="50"/>
        <v>0003-1004-0012</v>
      </c>
      <c r="D1573" s="134" t="s">
        <v>463</v>
      </c>
      <c r="E1573" s="134" t="s">
        <v>446</v>
      </c>
      <c r="F1573" s="134" t="s">
        <v>452</v>
      </c>
      <c r="G1573" s="134" t="s">
        <v>4</v>
      </c>
      <c r="H1573" s="134" t="s">
        <v>1023</v>
      </c>
      <c r="I1573" s="134" t="s">
        <v>0</v>
      </c>
      <c r="J1573" s="135">
        <v>7.2759576141834259E-12</v>
      </c>
      <c r="K1573" s="135">
        <v>5436.9000000000015</v>
      </c>
      <c r="L1573" s="135">
        <v>5436.9000000000015</v>
      </c>
      <c r="M1573" s="141" t="str">
        <f t="shared" si="49"/>
        <v>201708</v>
      </c>
    </row>
    <row r="1574" spans="1:13" x14ac:dyDescent="0.25">
      <c r="A1574" s="35" t="str">
        <f>VLOOKUP(B1574,ResCat!$A$2:$B$269,2,FALSE)</f>
        <v>PPOLG</v>
      </c>
      <c r="B1574" s="68" t="str">
        <f>IF(ISNA(VLOOKUP(C1574,COA!$A$2:$B$340,2,FALSE)),"XXX",VLOOKUP(C1574,COA!$A$2:$B$340,2,FALSE))</f>
        <v>L51</v>
      </c>
      <c r="C1574" s="149" t="str">
        <f t="shared" si="50"/>
        <v>0003-1004-0012</v>
      </c>
      <c r="D1574" s="134" t="s">
        <v>463</v>
      </c>
      <c r="E1574" s="134" t="s">
        <v>446</v>
      </c>
      <c r="F1574" s="134" t="s">
        <v>452</v>
      </c>
      <c r="G1574" s="134" t="s">
        <v>4</v>
      </c>
      <c r="H1574" s="134" t="s">
        <v>1023</v>
      </c>
      <c r="I1574" s="134" t="s">
        <v>336</v>
      </c>
      <c r="J1574" s="135">
        <v>-2754.98</v>
      </c>
      <c r="K1574" s="135">
        <v>18</v>
      </c>
      <c r="L1574" s="135">
        <v>18</v>
      </c>
      <c r="M1574" s="141" t="str">
        <f t="shared" si="49"/>
        <v>201708</v>
      </c>
    </row>
    <row r="1575" spans="1:13" x14ac:dyDescent="0.25">
      <c r="A1575" s="35" t="str">
        <f>VLOOKUP(B1575,ResCat!$A$2:$B$269,2,FALSE)</f>
        <v>PPOLG</v>
      </c>
      <c r="B1575" s="68" t="str">
        <f>IF(ISNA(VLOOKUP(C1575,COA!$A$2:$B$340,2,FALSE)),"XXX",VLOOKUP(C1575,COA!$A$2:$B$340,2,FALSE))</f>
        <v>L51</v>
      </c>
      <c r="C1575" s="149" t="str">
        <f t="shared" si="50"/>
        <v>0003-1004-0012</v>
      </c>
      <c r="D1575" s="134" t="s">
        <v>463</v>
      </c>
      <c r="E1575" s="134" t="s">
        <v>446</v>
      </c>
      <c r="F1575" s="134" t="s">
        <v>452</v>
      </c>
      <c r="G1575" s="134" t="s">
        <v>4</v>
      </c>
      <c r="H1575" s="134" t="s">
        <v>1023</v>
      </c>
      <c r="I1575" s="134" t="s">
        <v>2</v>
      </c>
      <c r="J1575" s="135">
        <v>63167.929999999993</v>
      </c>
      <c r="K1575" s="135">
        <v>40608.519999999968</v>
      </c>
      <c r="L1575" s="135">
        <v>36037.549999999937</v>
      </c>
      <c r="M1575" s="141" t="str">
        <f t="shared" si="49"/>
        <v>201708</v>
      </c>
    </row>
    <row r="1576" spans="1:13" x14ac:dyDescent="0.25">
      <c r="A1576" s="35" t="str">
        <f>VLOOKUP(B1576,ResCat!$A$2:$B$269,2,FALSE)</f>
        <v>PPOLG</v>
      </c>
      <c r="B1576" s="68" t="str">
        <f>IF(ISNA(VLOOKUP(C1576,COA!$A$2:$B$340,2,FALSE)),"XXX",VLOOKUP(C1576,COA!$A$2:$B$340,2,FALSE))</f>
        <v>L51</v>
      </c>
      <c r="C1576" s="149" t="str">
        <f t="shared" si="50"/>
        <v>0003-1004-0012</v>
      </c>
      <c r="D1576" s="134" t="s">
        <v>463</v>
      </c>
      <c r="E1576" s="134" t="s">
        <v>446</v>
      </c>
      <c r="F1576" s="134" t="s">
        <v>452</v>
      </c>
      <c r="G1576" s="134" t="s">
        <v>4</v>
      </c>
      <c r="H1576" s="134" t="s">
        <v>1023</v>
      </c>
      <c r="I1576" s="134" t="s">
        <v>1</v>
      </c>
      <c r="J1576" s="135">
        <v>38928.400000000001</v>
      </c>
      <c r="K1576" s="135">
        <v>4641.9800000000041</v>
      </c>
      <c r="L1576" s="135">
        <v>4114.7400000000007</v>
      </c>
      <c r="M1576" s="141" t="str">
        <f t="shared" si="49"/>
        <v>201708</v>
      </c>
    </row>
    <row r="1577" spans="1:13" x14ac:dyDescent="0.25">
      <c r="A1577" s="35" t="str">
        <f>VLOOKUP(B1577,ResCat!$A$2:$B$269,2,FALSE)</f>
        <v>PPOLG</v>
      </c>
      <c r="B1577" s="68" t="str">
        <f>IF(ISNA(VLOOKUP(C1577,COA!$A$2:$B$340,2,FALSE)),"XXX",VLOOKUP(C1577,COA!$A$2:$B$340,2,FALSE))</f>
        <v>L51</v>
      </c>
      <c r="C1577" s="149" t="str">
        <f t="shared" si="50"/>
        <v>0003-1004-0012</v>
      </c>
      <c r="D1577" s="134" t="s">
        <v>463</v>
      </c>
      <c r="E1577" s="134" t="s">
        <v>446</v>
      </c>
      <c r="F1577" s="134" t="s">
        <v>452</v>
      </c>
      <c r="G1577" s="134" t="s">
        <v>511</v>
      </c>
      <c r="H1577" s="134" t="s">
        <v>1023</v>
      </c>
      <c r="I1577" s="134" t="s">
        <v>3</v>
      </c>
      <c r="J1577" s="135">
        <v>27028.850000000009</v>
      </c>
      <c r="K1577" s="135">
        <v>11640.660000000002</v>
      </c>
      <c r="L1577" s="135">
        <v>9153.3099999999977</v>
      </c>
      <c r="M1577" s="141" t="str">
        <f t="shared" si="49"/>
        <v>201709</v>
      </c>
    </row>
    <row r="1578" spans="1:13" x14ac:dyDescent="0.25">
      <c r="A1578" s="35" t="str">
        <f>VLOOKUP(B1578,ResCat!$A$2:$B$269,2,FALSE)</f>
        <v>PPOLG</v>
      </c>
      <c r="B1578" s="68" t="str">
        <f>IF(ISNA(VLOOKUP(C1578,COA!$A$2:$B$340,2,FALSE)),"XXX",VLOOKUP(C1578,COA!$A$2:$B$340,2,FALSE))</f>
        <v>L51</v>
      </c>
      <c r="C1578" s="149" t="str">
        <f t="shared" si="50"/>
        <v>0003-1004-0012</v>
      </c>
      <c r="D1578" s="134" t="s">
        <v>463</v>
      </c>
      <c r="E1578" s="134" t="s">
        <v>446</v>
      </c>
      <c r="F1578" s="134" t="s">
        <v>452</v>
      </c>
      <c r="G1578" s="134" t="s">
        <v>511</v>
      </c>
      <c r="H1578" s="134" t="s">
        <v>1023</v>
      </c>
      <c r="I1578" s="134" t="s">
        <v>0</v>
      </c>
      <c r="J1578" s="135">
        <v>185636.94999999995</v>
      </c>
      <c r="K1578" s="135">
        <v>121161.61999999982</v>
      </c>
      <c r="L1578" s="135">
        <v>121055.30999999992</v>
      </c>
      <c r="M1578" s="141" t="str">
        <f t="shared" si="49"/>
        <v>201709</v>
      </c>
    </row>
    <row r="1579" spans="1:13" x14ac:dyDescent="0.25">
      <c r="A1579" s="35" t="str">
        <f>VLOOKUP(B1579,ResCat!$A$2:$B$269,2,FALSE)</f>
        <v>PPOLG</v>
      </c>
      <c r="B1579" s="68" t="str">
        <f>IF(ISNA(VLOOKUP(C1579,COA!$A$2:$B$340,2,FALSE)),"XXX",VLOOKUP(C1579,COA!$A$2:$B$340,2,FALSE))</f>
        <v>L51</v>
      </c>
      <c r="C1579" s="149" t="str">
        <f t="shared" si="50"/>
        <v>0003-1004-0012</v>
      </c>
      <c r="D1579" s="134" t="s">
        <v>463</v>
      </c>
      <c r="E1579" s="134" t="s">
        <v>446</v>
      </c>
      <c r="F1579" s="134" t="s">
        <v>452</v>
      </c>
      <c r="G1579" s="134" t="s">
        <v>511</v>
      </c>
      <c r="H1579" s="134" t="s">
        <v>1023</v>
      </c>
      <c r="I1579" s="134" t="s">
        <v>336</v>
      </c>
      <c r="J1579" s="135">
        <v>3639.67</v>
      </c>
      <c r="K1579" s="135">
        <v>218.1</v>
      </c>
      <c r="L1579" s="135">
        <v>68.2</v>
      </c>
      <c r="M1579" s="141" t="str">
        <f t="shared" si="49"/>
        <v>201709</v>
      </c>
    </row>
    <row r="1580" spans="1:13" x14ac:dyDescent="0.25">
      <c r="A1580" s="35" t="str">
        <f>VLOOKUP(B1580,ResCat!$A$2:$B$269,2,FALSE)</f>
        <v>PPOLG</v>
      </c>
      <c r="B1580" s="68" t="str">
        <f>IF(ISNA(VLOOKUP(C1580,COA!$A$2:$B$340,2,FALSE)),"XXX",VLOOKUP(C1580,COA!$A$2:$B$340,2,FALSE))</f>
        <v>L51</v>
      </c>
      <c r="C1580" s="149" t="str">
        <f t="shared" si="50"/>
        <v>0003-1004-0012</v>
      </c>
      <c r="D1580" s="134" t="s">
        <v>463</v>
      </c>
      <c r="E1580" s="134" t="s">
        <v>446</v>
      </c>
      <c r="F1580" s="134" t="s">
        <v>452</v>
      </c>
      <c r="G1580" s="134" t="s">
        <v>511</v>
      </c>
      <c r="H1580" s="134" t="s">
        <v>1023</v>
      </c>
      <c r="I1580" s="134" t="s">
        <v>2</v>
      </c>
      <c r="J1580" s="135">
        <v>158492.93999999994</v>
      </c>
      <c r="K1580" s="135">
        <v>81998.839999999967</v>
      </c>
      <c r="L1580" s="135">
        <v>72480.409999999974</v>
      </c>
      <c r="M1580" s="141" t="str">
        <f t="shared" si="49"/>
        <v>201709</v>
      </c>
    </row>
    <row r="1581" spans="1:13" x14ac:dyDescent="0.25">
      <c r="A1581" s="35" t="str">
        <f>VLOOKUP(B1581,ResCat!$A$2:$B$269,2,FALSE)</f>
        <v>PPOLG</v>
      </c>
      <c r="B1581" s="68" t="str">
        <f>IF(ISNA(VLOOKUP(C1581,COA!$A$2:$B$340,2,FALSE)),"XXX",VLOOKUP(C1581,COA!$A$2:$B$340,2,FALSE))</f>
        <v>L51</v>
      </c>
      <c r="C1581" s="149" t="str">
        <f t="shared" si="50"/>
        <v>0003-1004-0012</v>
      </c>
      <c r="D1581" s="134" t="s">
        <v>463</v>
      </c>
      <c r="E1581" s="134" t="s">
        <v>446</v>
      </c>
      <c r="F1581" s="134" t="s">
        <v>452</v>
      </c>
      <c r="G1581" s="134" t="s">
        <v>511</v>
      </c>
      <c r="H1581" s="134" t="s">
        <v>1023</v>
      </c>
      <c r="I1581" s="134" t="s">
        <v>343</v>
      </c>
      <c r="J1581" s="135">
        <v>146.18</v>
      </c>
      <c r="K1581" s="135">
        <v>146.18</v>
      </c>
      <c r="L1581" s="135">
        <v>146.18</v>
      </c>
      <c r="M1581" s="141" t="str">
        <f t="shared" si="49"/>
        <v>201709</v>
      </c>
    </row>
    <row r="1582" spans="1:13" x14ac:dyDescent="0.25">
      <c r="A1582" s="35" t="str">
        <f>VLOOKUP(B1582,ResCat!$A$2:$B$269,2,FALSE)</f>
        <v>PPOLG</v>
      </c>
      <c r="B1582" s="68" t="str">
        <f>IF(ISNA(VLOOKUP(C1582,COA!$A$2:$B$340,2,FALSE)),"XXX",VLOOKUP(C1582,COA!$A$2:$B$340,2,FALSE))</f>
        <v>L51</v>
      </c>
      <c r="C1582" s="149" t="str">
        <f t="shared" si="50"/>
        <v>0003-1004-0012</v>
      </c>
      <c r="D1582" s="134" t="s">
        <v>463</v>
      </c>
      <c r="E1582" s="134" t="s">
        <v>446</v>
      </c>
      <c r="F1582" s="134" t="s">
        <v>452</v>
      </c>
      <c r="G1582" s="134" t="s">
        <v>511</v>
      </c>
      <c r="H1582" s="134" t="s">
        <v>1023</v>
      </c>
      <c r="I1582" s="134" t="s">
        <v>1</v>
      </c>
      <c r="J1582" s="135">
        <v>331313.05999999994</v>
      </c>
      <c r="K1582" s="135">
        <v>153466.15000000002</v>
      </c>
      <c r="L1582" s="135">
        <v>142303.79999999993</v>
      </c>
      <c r="M1582" s="141" t="str">
        <f t="shared" si="49"/>
        <v>201709</v>
      </c>
    </row>
    <row r="1583" spans="1:13" x14ac:dyDescent="0.25">
      <c r="A1583" s="35" t="str">
        <f>VLOOKUP(B1583,ResCat!$A$2:$B$269,2,FALSE)</f>
        <v>PPOLG</v>
      </c>
      <c r="B1583" s="68" t="str">
        <f>IF(ISNA(VLOOKUP(C1583,COA!$A$2:$B$340,2,FALSE)),"XXX",VLOOKUP(C1583,COA!$A$2:$B$340,2,FALSE))</f>
        <v>L51</v>
      </c>
      <c r="C1583" s="149" t="str">
        <f t="shared" si="50"/>
        <v>0003-1004-0012</v>
      </c>
      <c r="D1583" s="134" t="s">
        <v>463</v>
      </c>
      <c r="E1583" s="134" t="s">
        <v>446</v>
      </c>
      <c r="F1583" s="134" t="s">
        <v>452</v>
      </c>
      <c r="G1583" s="134" t="s">
        <v>969</v>
      </c>
      <c r="H1583" s="134" t="s">
        <v>1023</v>
      </c>
      <c r="I1583" s="134" t="s">
        <v>3</v>
      </c>
      <c r="J1583" s="135">
        <v>137873.78000000003</v>
      </c>
      <c r="K1583" s="135">
        <v>85905.780000000072</v>
      </c>
      <c r="L1583" s="135">
        <v>80371.860000000015</v>
      </c>
      <c r="M1583" s="141" t="str">
        <f t="shared" si="49"/>
        <v>201710</v>
      </c>
    </row>
    <row r="1584" spans="1:13" x14ac:dyDescent="0.25">
      <c r="A1584" s="35" t="str">
        <f>VLOOKUP(B1584,ResCat!$A$2:$B$269,2,FALSE)</f>
        <v>PPOLG</v>
      </c>
      <c r="B1584" s="68" t="str">
        <f>IF(ISNA(VLOOKUP(C1584,COA!$A$2:$B$340,2,FALSE)),"XXX",VLOOKUP(C1584,COA!$A$2:$B$340,2,FALSE))</f>
        <v>L51</v>
      </c>
      <c r="C1584" s="149" t="str">
        <f t="shared" si="50"/>
        <v>0003-1004-0012</v>
      </c>
      <c r="D1584" s="134" t="s">
        <v>463</v>
      </c>
      <c r="E1584" s="134" t="s">
        <v>446</v>
      </c>
      <c r="F1584" s="134" t="s">
        <v>452</v>
      </c>
      <c r="G1584" s="134" t="s">
        <v>969</v>
      </c>
      <c r="H1584" s="134" t="s">
        <v>1023</v>
      </c>
      <c r="I1584" s="134" t="s">
        <v>0</v>
      </c>
      <c r="J1584" s="135">
        <v>147357.28</v>
      </c>
      <c r="K1584" s="135">
        <v>83758.72000000003</v>
      </c>
      <c r="L1584" s="135">
        <v>83758.72000000003</v>
      </c>
      <c r="M1584" s="141" t="str">
        <f t="shared" si="49"/>
        <v>201710</v>
      </c>
    </row>
    <row r="1585" spans="1:13" x14ac:dyDescent="0.25">
      <c r="A1585" s="35" t="str">
        <f>VLOOKUP(B1585,ResCat!$A$2:$B$269,2,FALSE)</f>
        <v>PPOLG</v>
      </c>
      <c r="B1585" s="68" t="str">
        <f>IF(ISNA(VLOOKUP(C1585,COA!$A$2:$B$340,2,FALSE)),"XXX",VLOOKUP(C1585,COA!$A$2:$B$340,2,FALSE))</f>
        <v>L51</v>
      </c>
      <c r="C1585" s="149" t="str">
        <f t="shared" si="50"/>
        <v>0003-1004-0012</v>
      </c>
      <c r="D1585" s="134" t="s">
        <v>463</v>
      </c>
      <c r="E1585" s="134" t="s">
        <v>446</v>
      </c>
      <c r="F1585" s="134" t="s">
        <v>452</v>
      </c>
      <c r="G1585" s="134" t="s">
        <v>969</v>
      </c>
      <c r="H1585" s="134" t="s">
        <v>1023</v>
      </c>
      <c r="I1585" s="134" t="s">
        <v>336</v>
      </c>
      <c r="J1585" s="135">
        <v>215</v>
      </c>
      <c r="K1585" s="135">
        <v>909.9</v>
      </c>
      <c r="L1585" s="135">
        <v>909.9</v>
      </c>
      <c r="M1585" s="141" t="str">
        <f t="shared" si="49"/>
        <v>201710</v>
      </c>
    </row>
    <row r="1586" spans="1:13" x14ac:dyDescent="0.25">
      <c r="A1586" s="35" t="str">
        <f>VLOOKUP(B1586,ResCat!$A$2:$B$269,2,FALSE)</f>
        <v>PPOLG</v>
      </c>
      <c r="B1586" s="68" t="str">
        <f>IF(ISNA(VLOOKUP(C1586,COA!$A$2:$B$340,2,FALSE)),"XXX",VLOOKUP(C1586,COA!$A$2:$B$340,2,FALSE))</f>
        <v>L51</v>
      </c>
      <c r="C1586" s="149" t="str">
        <f t="shared" si="50"/>
        <v>0003-1004-0012</v>
      </c>
      <c r="D1586" s="134" t="s">
        <v>463</v>
      </c>
      <c r="E1586" s="134" t="s">
        <v>446</v>
      </c>
      <c r="F1586" s="134" t="s">
        <v>452</v>
      </c>
      <c r="G1586" s="134" t="s">
        <v>969</v>
      </c>
      <c r="H1586" s="134" t="s">
        <v>1023</v>
      </c>
      <c r="I1586" s="134" t="s">
        <v>2</v>
      </c>
      <c r="J1586" s="135">
        <v>296190.51999999996</v>
      </c>
      <c r="K1586" s="135">
        <v>207745.97999999986</v>
      </c>
      <c r="L1586" s="135">
        <v>196212.82999999987</v>
      </c>
      <c r="M1586" s="141" t="str">
        <f t="shared" si="49"/>
        <v>201710</v>
      </c>
    </row>
    <row r="1587" spans="1:13" x14ac:dyDescent="0.25">
      <c r="A1587" s="35" t="str">
        <f>VLOOKUP(B1587,ResCat!$A$2:$B$269,2,FALSE)</f>
        <v>PPOLG</v>
      </c>
      <c r="B1587" s="68" t="str">
        <f>IF(ISNA(VLOOKUP(C1587,COA!$A$2:$B$340,2,FALSE)),"XXX",VLOOKUP(C1587,COA!$A$2:$B$340,2,FALSE))</f>
        <v>L51</v>
      </c>
      <c r="C1587" s="149" t="str">
        <f t="shared" si="50"/>
        <v>0003-1004-0012</v>
      </c>
      <c r="D1587" s="134" t="s">
        <v>463</v>
      </c>
      <c r="E1587" s="134" t="s">
        <v>446</v>
      </c>
      <c r="F1587" s="134" t="s">
        <v>452</v>
      </c>
      <c r="G1587" s="134" t="s">
        <v>969</v>
      </c>
      <c r="H1587" s="134" t="s">
        <v>1023</v>
      </c>
      <c r="I1587" s="134" t="s">
        <v>343</v>
      </c>
      <c r="J1587" s="135">
        <v>41.180000000000007</v>
      </c>
      <c r="K1587" s="135">
        <v>136.53000000000003</v>
      </c>
      <c r="L1587" s="135">
        <v>143.83000000000001</v>
      </c>
      <c r="M1587" s="141" t="str">
        <f t="shared" si="49"/>
        <v>201710</v>
      </c>
    </row>
    <row r="1588" spans="1:13" x14ac:dyDescent="0.25">
      <c r="A1588" s="35" t="str">
        <f>VLOOKUP(B1588,ResCat!$A$2:$B$269,2,FALSE)</f>
        <v>PPOLG</v>
      </c>
      <c r="B1588" s="68" t="str">
        <f>IF(ISNA(VLOOKUP(C1588,COA!$A$2:$B$340,2,FALSE)),"XXX",VLOOKUP(C1588,COA!$A$2:$B$340,2,FALSE))</f>
        <v>L51</v>
      </c>
      <c r="C1588" s="149" t="str">
        <f t="shared" si="50"/>
        <v>0003-1004-0012</v>
      </c>
      <c r="D1588" s="134" t="s">
        <v>463</v>
      </c>
      <c r="E1588" s="134" t="s">
        <v>446</v>
      </c>
      <c r="F1588" s="134" t="s">
        <v>452</v>
      </c>
      <c r="G1588" s="134" t="s">
        <v>969</v>
      </c>
      <c r="H1588" s="134" t="s">
        <v>1023</v>
      </c>
      <c r="I1588" s="134" t="s">
        <v>1</v>
      </c>
      <c r="J1588" s="135">
        <v>327889.92000000016</v>
      </c>
      <c r="K1588" s="135">
        <v>81904.859999999942</v>
      </c>
      <c r="L1588" s="135">
        <v>68998.41</v>
      </c>
      <c r="M1588" s="141" t="str">
        <f t="shared" si="49"/>
        <v>201710</v>
      </c>
    </row>
    <row r="1589" spans="1:13" x14ac:dyDescent="0.25">
      <c r="A1589" s="35" t="str">
        <f>VLOOKUP(B1589,ResCat!$A$2:$B$269,2,FALSE)</f>
        <v>PPOLG</v>
      </c>
      <c r="B1589" s="68" t="str">
        <f>IF(ISNA(VLOOKUP(C1589,COA!$A$2:$B$340,2,FALSE)),"XXX",VLOOKUP(C1589,COA!$A$2:$B$340,2,FALSE))</f>
        <v>L51</v>
      </c>
      <c r="C1589" s="149" t="str">
        <f t="shared" si="50"/>
        <v>0003-1004-0012</v>
      </c>
      <c r="D1589" s="134" t="s">
        <v>463</v>
      </c>
      <c r="E1589" s="134" t="s">
        <v>446</v>
      </c>
      <c r="F1589" s="134" t="s">
        <v>452</v>
      </c>
      <c r="G1589" s="134" t="s">
        <v>961</v>
      </c>
      <c r="H1589" s="134" t="s">
        <v>1023</v>
      </c>
      <c r="I1589" s="134" t="s">
        <v>3</v>
      </c>
      <c r="J1589" s="135">
        <v>195122.72000000009</v>
      </c>
      <c r="K1589" s="135">
        <v>75419.029999999882</v>
      </c>
      <c r="L1589" s="135">
        <v>62015.609999999971</v>
      </c>
      <c r="M1589" s="141" t="str">
        <f t="shared" si="49"/>
        <v>201711</v>
      </c>
    </row>
    <row r="1590" spans="1:13" x14ac:dyDescent="0.25">
      <c r="A1590" s="35" t="str">
        <f>VLOOKUP(B1590,ResCat!$A$2:$B$269,2,FALSE)</f>
        <v>PPOLG</v>
      </c>
      <c r="B1590" s="68" t="str">
        <f>IF(ISNA(VLOOKUP(C1590,COA!$A$2:$B$340,2,FALSE)),"XXX",VLOOKUP(C1590,COA!$A$2:$B$340,2,FALSE))</f>
        <v>L51</v>
      </c>
      <c r="C1590" s="149" t="str">
        <f t="shared" si="50"/>
        <v>0003-1004-0012</v>
      </c>
      <c r="D1590" s="134" t="s">
        <v>463</v>
      </c>
      <c r="E1590" s="134" t="s">
        <v>446</v>
      </c>
      <c r="F1590" s="134" t="s">
        <v>452</v>
      </c>
      <c r="G1590" s="134" t="s">
        <v>961</v>
      </c>
      <c r="H1590" s="134" t="s">
        <v>1023</v>
      </c>
      <c r="I1590" s="134" t="s">
        <v>0</v>
      </c>
      <c r="J1590" s="135">
        <v>1539346.1900000002</v>
      </c>
      <c r="K1590" s="135">
        <v>779881.60999999987</v>
      </c>
      <c r="L1590" s="135">
        <v>755237.35000000009</v>
      </c>
      <c r="M1590" s="141" t="str">
        <f t="shared" si="49"/>
        <v>201711</v>
      </c>
    </row>
    <row r="1591" spans="1:13" x14ac:dyDescent="0.25">
      <c r="A1591" s="35" t="str">
        <f>VLOOKUP(B1591,ResCat!$A$2:$B$269,2,FALSE)</f>
        <v>PPOLG</v>
      </c>
      <c r="B1591" s="68" t="str">
        <f>IF(ISNA(VLOOKUP(C1591,COA!$A$2:$B$340,2,FALSE)),"XXX",VLOOKUP(C1591,COA!$A$2:$B$340,2,FALSE))</f>
        <v>L51</v>
      </c>
      <c r="C1591" s="149" t="str">
        <f t="shared" si="50"/>
        <v>0003-1004-0012</v>
      </c>
      <c r="D1591" s="134" t="s">
        <v>463</v>
      </c>
      <c r="E1591" s="134" t="s">
        <v>446</v>
      </c>
      <c r="F1591" s="134" t="s">
        <v>452</v>
      </c>
      <c r="G1591" s="134" t="s">
        <v>961</v>
      </c>
      <c r="H1591" s="134" t="s">
        <v>1023</v>
      </c>
      <c r="I1591" s="134" t="s">
        <v>336</v>
      </c>
      <c r="J1591" s="135">
        <v>6004.53</v>
      </c>
      <c r="K1591" s="135">
        <v>2207.6799999999998</v>
      </c>
      <c r="L1591" s="135">
        <v>2067.08</v>
      </c>
      <c r="M1591" s="141" t="str">
        <f t="shared" si="49"/>
        <v>201711</v>
      </c>
    </row>
    <row r="1592" spans="1:13" x14ac:dyDescent="0.25">
      <c r="A1592" s="35" t="str">
        <f>VLOOKUP(B1592,ResCat!$A$2:$B$269,2,FALSE)</f>
        <v>PPOLG</v>
      </c>
      <c r="B1592" s="68" t="str">
        <f>IF(ISNA(VLOOKUP(C1592,COA!$A$2:$B$340,2,FALSE)),"XXX",VLOOKUP(C1592,COA!$A$2:$B$340,2,FALSE))</f>
        <v>L51</v>
      </c>
      <c r="C1592" s="149" t="str">
        <f t="shared" si="50"/>
        <v>0003-1004-0012</v>
      </c>
      <c r="D1592" s="134" t="s">
        <v>463</v>
      </c>
      <c r="E1592" s="134" t="s">
        <v>446</v>
      </c>
      <c r="F1592" s="134" t="s">
        <v>452</v>
      </c>
      <c r="G1592" s="134" t="s">
        <v>961</v>
      </c>
      <c r="H1592" s="134" t="s">
        <v>1023</v>
      </c>
      <c r="I1592" s="134" t="s">
        <v>2</v>
      </c>
      <c r="J1592" s="135">
        <v>632356.50000000023</v>
      </c>
      <c r="K1592" s="135">
        <v>258710.27999999991</v>
      </c>
      <c r="L1592" s="135">
        <v>218149.81000000006</v>
      </c>
      <c r="M1592" s="141" t="str">
        <f t="shared" si="49"/>
        <v>201711</v>
      </c>
    </row>
    <row r="1593" spans="1:13" x14ac:dyDescent="0.25">
      <c r="A1593" s="35" t="str">
        <f>VLOOKUP(B1593,ResCat!$A$2:$B$269,2,FALSE)</f>
        <v>PPOLG</v>
      </c>
      <c r="B1593" s="68" t="str">
        <f>IF(ISNA(VLOOKUP(C1593,COA!$A$2:$B$340,2,FALSE)),"XXX",VLOOKUP(C1593,COA!$A$2:$B$340,2,FALSE))</f>
        <v>L51</v>
      </c>
      <c r="C1593" s="149" t="str">
        <f t="shared" si="50"/>
        <v>0003-1004-0012</v>
      </c>
      <c r="D1593" s="134" t="s">
        <v>463</v>
      </c>
      <c r="E1593" s="134" t="s">
        <v>446</v>
      </c>
      <c r="F1593" s="134" t="s">
        <v>452</v>
      </c>
      <c r="G1593" s="134" t="s">
        <v>961</v>
      </c>
      <c r="H1593" s="134" t="s">
        <v>1023</v>
      </c>
      <c r="I1593" s="134" t="s">
        <v>343</v>
      </c>
      <c r="J1593" s="135">
        <v>3455.97</v>
      </c>
      <c r="K1593" s="135">
        <v>3351.9799999999987</v>
      </c>
      <c r="L1593" s="135">
        <v>3336.4799999999996</v>
      </c>
      <c r="M1593" s="141" t="str">
        <f t="shared" si="49"/>
        <v>201711</v>
      </c>
    </row>
    <row r="1594" spans="1:13" x14ac:dyDescent="0.25">
      <c r="A1594" s="35" t="str">
        <f>VLOOKUP(B1594,ResCat!$A$2:$B$269,2,FALSE)</f>
        <v>PPOLG</v>
      </c>
      <c r="B1594" s="68" t="str">
        <f>IF(ISNA(VLOOKUP(C1594,COA!$A$2:$B$340,2,FALSE)),"XXX",VLOOKUP(C1594,COA!$A$2:$B$340,2,FALSE))</f>
        <v>L51</v>
      </c>
      <c r="C1594" s="149" t="str">
        <f t="shared" si="50"/>
        <v>0003-1004-0012</v>
      </c>
      <c r="D1594" s="134" t="s">
        <v>463</v>
      </c>
      <c r="E1594" s="134" t="s">
        <v>446</v>
      </c>
      <c r="F1594" s="134" t="s">
        <v>452</v>
      </c>
      <c r="G1594" s="134" t="s">
        <v>961</v>
      </c>
      <c r="H1594" s="134" t="s">
        <v>1023</v>
      </c>
      <c r="I1594" s="134" t="s">
        <v>1</v>
      </c>
      <c r="J1594" s="135">
        <v>796368.01000000071</v>
      </c>
      <c r="K1594" s="135">
        <v>308540.36000000051</v>
      </c>
      <c r="L1594" s="135">
        <v>274226.02000000037</v>
      </c>
      <c r="M1594" s="141" t="str">
        <f t="shared" si="49"/>
        <v>201711</v>
      </c>
    </row>
    <row r="1595" spans="1:13" x14ac:dyDescent="0.25">
      <c r="A1595" s="35" t="str">
        <f>VLOOKUP(B1595,ResCat!$A$2:$B$269,2,FALSE)</f>
        <v>PPOLG</v>
      </c>
      <c r="B1595" s="68" t="str">
        <f>IF(ISNA(VLOOKUP(C1595,COA!$A$2:$B$340,2,FALSE)),"XXX",VLOOKUP(C1595,COA!$A$2:$B$340,2,FALSE))</f>
        <v>L51</v>
      </c>
      <c r="C1595" s="149" t="str">
        <f t="shared" si="50"/>
        <v>0003-1004-0012</v>
      </c>
      <c r="D1595" s="134" t="s">
        <v>463</v>
      </c>
      <c r="E1595" s="134" t="s">
        <v>446</v>
      </c>
      <c r="F1595" s="134" t="s">
        <v>452</v>
      </c>
      <c r="G1595" s="134" t="s">
        <v>970</v>
      </c>
      <c r="H1595" s="134" t="s">
        <v>1023</v>
      </c>
      <c r="I1595" s="134" t="s">
        <v>3</v>
      </c>
      <c r="J1595" s="135">
        <v>1167161.2099999948</v>
      </c>
      <c r="K1595" s="135">
        <v>406997.9700000009</v>
      </c>
      <c r="L1595" s="135">
        <v>322437.91000000021</v>
      </c>
      <c r="M1595" s="141" t="str">
        <f t="shared" si="49"/>
        <v>201712</v>
      </c>
    </row>
    <row r="1596" spans="1:13" x14ac:dyDescent="0.25">
      <c r="A1596" s="35" t="str">
        <f>VLOOKUP(B1596,ResCat!$A$2:$B$269,2,FALSE)</f>
        <v>PPOLG</v>
      </c>
      <c r="B1596" s="68" t="str">
        <f>IF(ISNA(VLOOKUP(C1596,COA!$A$2:$B$340,2,FALSE)),"XXX",VLOOKUP(C1596,COA!$A$2:$B$340,2,FALSE))</f>
        <v>L51</v>
      </c>
      <c r="C1596" s="149" t="str">
        <f t="shared" si="50"/>
        <v>0003-1004-0012</v>
      </c>
      <c r="D1596" s="134" t="s">
        <v>463</v>
      </c>
      <c r="E1596" s="134" t="s">
        <v>446</v>
      </c>
      <c r="F1596" s="134" t="s">
        <v>452</v>
      </c>
      <c r="G1596" s="134" t="s">
        <v>970</v>
      </c>
      <c r="H1596" s="134" t="s">
        <v>1023</v>
      </c>
      <c r="I1596" s="134" t="s">
        <v>368</v>
      </c>
      <c r="J1596" s="135">
        <v>35</v>
      </c>
      <c r="K1596" s="135">
        <v>34.69</v>
      </c>
      <c r="L1596" s="135">
        <v>0</v>
      </c>
      <c r="M1596" s="141" t="str">
        <f t="shared" si="49"/>
        <v>201712</v>
      </c>
    </row>
    <row r="1597" spans="1:13" x14ac:dyDescent="0.25">
      <c r="A1597" s="35" t="str">
        <f>VLOOKUP(B1597,ResCat!$A$2:$B$269,2,FALSE)</f>
        <v>PPOLG</v>
      </c>
      <c r="B1597" s="68" t="str">
        <f>IF(ISNA(VLOOKUP(C1597,COA!$A$2:$B$340,2,FALSE)),"XXX",VLOOKUP(C1597,COA!$A$2:$B$340,2,FALSE))</f>
        <v>L51</v>
      </c>
      <c r="C1597" s="149" t="str">
        <f t="shared" si="50"/>
        <v>0003-1004-0012</v>
      </c>
      <c r="D1597" s="134" t="s">
        <v>463</v>
      </c>
      <c r="E1597" s="134" t="s">
        <v>446</v>
      </c>
      <c r="F1597" s="134" t="s">
        <v>452</v>
      </c>
      <c r="G1597" s="134" t="s">
        <v>970</v>
      </c>
      <c r="H1597" s="134" t="s">
        <v>1023</v>
      </c>
      <c r="I1597" s="134" t="s">
        <v>0</v>
      </c>
      <c r="J1597" s="135">
        <v>4944655</v>
      </c>
      <c r="K1597" s="135">
        <v>1519991.0500000021</v>
      </c>
      <c r="L1597" s="135">
        <v>1470650.2599999986</v>
      </c>
      <c r="M1597" s="141" t="str">
        <f t="shared" si="49"/>
        <v>201712</v>
      </c>
    </row>
    <row r="1598" spans="1:13" x14ac:dyDescent="0.25">
      <c r="A1598" s="35" t="str">
        <f>VLOOKUP(B1598,ResCat!$A$2:$B$269,2,FALSE)</f>
        <v>PPOLG</v>
      </c>
      <c r="B1598" s="68" t="str">
        <f>IF(ISNA(VLOOKUP(C1598,COA!$A$2:$B$340,2,FALSE)),"XXX",VLOOKUP(C1598,COA!$A$2:$B$340,2,FALSE))</f>
        <v>L51</v>
      </c>
      <c r="C1598" s="149" t="str">
        <f t="shared" si="50"/>
        <v>0003-1004-0012</v>
      </c>
      <c r="D1598" s="134" t="s">
        <v>463</v>
      </c>
      <c r="E1598" s="134" t="s">
        <v>446</v>
      </c>
      <c r="F1598" s="134" t="s">
        <v>452</v>
      </c>
      <c r="G1598" s="134" t="s">
        <v>970</v>
      </c>
      <c r="H1598" s="134" t="s">
        <v>1023</v>
      </c>
      <c r="I1598" s="134" t="s">
        <v>336</v>
      </c>
      <c r="J1598" s="135">
        <v>62601.459999999992</v>
      </c>
      <c r="K1598" s="135">
        <v>8039.5699999999961</v>
      </c>
      <c r="L1598" s="135">
        <v>7764.7099999999982</v>
      </c>
      <c r="M1598" s="141" t="str">
        <f t="shared" si="49"/>
        <v>201712</v>
      </c>
    </row>
    <row r="1599" spans="1:13" x14ac:dyDescent="0.25">
      <c r="A1599" s="35" t="str">
        <f>VLOOKUP(B1599,ResCat!$A$2:$B$269,2,FALSE)</f>
        <v>PPOLG</v>
      </c>
      <c r="B1599" s="68" t="str">
        <f>IF(ISNA(VLOOKUP(C1599,COA!$A$2:$B$340,2,FALSE)),"XXX",VLOOKUP(C1599,COA!$A$2:$B$340,2,FALSE))</f>
        <v>L51</v>
      </c>
      <c r="C1599" s="149" t="str">
        <f t="shared" si="50"/>
        <v>0003-1004-0012</v>
      </c>
      <c r="D1599" s="134" t="s">
        <v>463</v>
      </c>
      <c r="E1599" s="134" t="s">
        <v>446</v>
      </c>
      <c r="F1599" s="134" t="s">
        <v>452</v>
      </c>
      <c r="G1599" s="134" t="s">
        <v>970</v>
      </c>
      <c r="H1599" s="134" t="s">
        <v>1023</v>
      </c>
      <c r="I1599" s="134" t="s">
        <v>2</v>
      </c>
      <c r="J1599" s="135">
        <v>3242879.8000000012</v>
      </c>
      <c r="K1599" s="135">
        <v>1381839.5900000238</v>
      </c>
      <c r="L1599" s="135">
        <v>1175284.2500000116</v>
      </c>
      <c r="M1599" s="141" t="str">
        <f t="shared" si="49"/>
        <v>201712</v>
      </c>
    </row>
    <row r="1600" spans="1:13" x14ac:dyDescent="0.25">
      <c r="A1600" s="35" t="str">
        <f>VLOOKUP(B1600,ResCat!$A$2:$B$269,2,FALSE)</f>
        <v>PPOLG</v>
      </c>
      <c r="B1600" s="68" t="str">
        <f>IF(ISNA(VLOOKUP(C1600,COA!$A$2:$B$340,2,FALSE)),"XXX",VLOOKUP(C1600,COA!$A$2:$B$340,2,FALSE))</f>
        <v>L51</v>
      </c>
      <c r="C1600" s="149" t="str">
        <f t="shared" si="50"/>
        <v>0003-1004-0012</v>
      </c>
      <c r="D1600" s="134" t="s">
        <v>463</v>
      </c>
      <c r="E1600" s="134" t="s">
        <v>446</v>
      </c>
      <c r="F1600" s="134" t="s">
        <v>452</v>
      </c>
      <c r="G1600" s="134" t="s">
        <v>970</v>
      </c>
      <c r="H1600" s="134" t="s">
        <v>1023</v>
      </c>
      <c r="I1600" s="134" t="s">
        <v>343</v>
      </c>
      <c r="J1600" s="135">
        <v>1157982.9700000016</v>
      </c>
      <c r="K1600" s="135">
        <v>508680.85000000166</v>
      </c>
      <c r="L1600" s="135">
        <v>467956.11000000132</v>
      </c>
      <c r="M1600" s="141" t="str">
        <f t="shared" si="49"/>
        <v>201712</v>
      </c>
    </row>
    <row r="1601" spans="1:13" x14ac:dyDescent="0.25">
      <c r="A1601" s="35" t="str">
        <f>VLOOKUP(B1601,ResCat!$A$2:$B$269,2,FALSE)</f>
        <v>PPOLG</v>
      </c>
      <c r="B1601" s="68" t="str">
        <f>IF(ISNA(VLOOKUP(C1601,COA!$A$2:$B$340,2,FALSE)),"XXX",VLOOKUP(C1601,COA!$A$2:$B$340,2,FALSE))</f>
        <v>L51</v>
      </c>
      <c r="C1601" s="149" t="str">
        <f t="shared" si="50"/>
        <v>0003-1004-0012</v>
      </c>
      <c r="D1601" s="134" t="s">
        <v>463</v>
      </c>
      <c r="E1601" s="134" t="s">
        <v>446</v>
      </c>
      <c r="F1601" s="134" t="s">
        <v>452</v>
      </c>
      <c r="G1601" s="134" t="s">
        <v>970</v>
      </c>
      <c r="H1601" s="134" t="s">
        <v>1023</v>
      </c>
      <c r="I1601" s="134" t="s">
        <v>1</v>
      </c>
      <c r="J1601" s="135">
        <v>4456385.7999999942</v>
      </c>
      <c r="K1601" s="135">
        <v>1789940.7500000093</v>
      </c>
      <c r="L1601" s="135">
        <v>1616488.4600000046</v>
      </c>
      <c r="M1601" s="141" t="str">
        <f t="shared" si="49"/>
        <v>201712</v>
      </c>
    </row>
    <row r="1602" spans="1:13" x14ac:dyDescent="0.25">
      <c r="A1602" s="35" t="str">
        <f>VLOOKUP(B1602,ResCat!$A$2:$B$269,2,FALSE)</f>
        <v>PPOLG</v>
      </c>
      <c r="B1602" s="68" t="str">
        <f>IF(ISNA(VLOOKUP(C1602,COA!$A$2:$B$340,2,FALSE)),"XXX",VLOOKUP(C1602,COA!$A$2:$B$340,2,FALSE))</f>
        <v>L51</v>
      </c>
      <c r="C1602" s="149" t="str">
        <f t="shared" si="50"/>
        <v>0003-1004-0012</v>
      </c>
      <c r="D1602" s="134" t="s">
        <v>463</v>
      </c>
      <c r="E1602" s="134" t="s">
        <v>446</v>
      </c>
      <c r="F1602" s="134" t="s">
        <v>452</v>
      </c>
      <c r="G1602" s="134" t="s">
        <v>970</v>
      </c>
      <c r="H1602" s="134" t="s">
        <v>1023</v>
      </c>
      <c r="I1602" s="134" t="s">
        <v>370</v>
      </c>
      <c r="J1602" s="135">
        <v>281.95</v>
      </c>
      <c r="K1602" s="135">
        <v>120</v>
      </c>
      <c r="L1602" s="135">
        <v>120</v>
      </c>
      <c r="M1602" s="141" t="str">
        <f t="shared" si="49"/>
        <v>201712</v>
      </c>
    </row>
    <row r="1603" spans="1:13" x14ac:dyDescent="0.25">
      <c r="A1603" s="35" t="str">
        <f>VLOOKUP(B1603,ResCat!$A$2:$B$269,2,FALSE)</f>
        <v>PPOLG</v>
      </c>
      <c r="B1603" s="68" t="str">
        <f>IF(ISNA(VLOOKUP(C1603,COA!$A$2:$B$340,2,FALSE)),"XXX",VLOOKUP(C1603,COA!$A$2:$B$340,2,FALSE))</f>
        <v>L51</v>
      </c>
      <c r="C1603" s="149" t="str">
        <f t="shared" si="50"/>
        <v>0003-1004-0012</v>
      </c>
      <c r="D1603" s="134" t="s">
        <v>463</v>
      </c>
      <c r="E1603" s="134" t="s">
        <v>446</v>
      </c>
      <c r="F1603" s="134" t="s">
        <v>452</v>
      </c>
      <c r="G1603" s="134" t="s">
        <v>1023</v>
      </c>
      <c r="H1603" s="134" t="s">
        <v>1023</v>
      </c>
      <c r="I1603" s="134" t="s">
        <v>3</v>
      </c>
      <c r="J1603" s="135">
        <v>1564489.2200000058</v>
      </c>
      <c r="K1603" s="135">
        <v>614999.16999999667</v>
      </c>
      <c r="L1603" s="135">
        <v>292181.96000000014</v>
      </c>
      <c r="M1603" s="141" t="str">
        <f t="shared" si="49"/>
        <v>201801</v>
      </c>
    </row>
    <row r="1604" spans="1:13" x14ac:dyDescent="0.25">
      <c r="A1604" s="35" t="str">
        <f>VLOOKUP(B1604,ResCat!$A$2:$B$269,2,FALSE)</f>
        <v>PPOLG</v>
      </c>
      <c r="B1604" s="68" t="str">
        <f>IF(ISNA(VLOOKUP(C1604,COA!$A$2:$B$340,2,FALSE)),"XXX",VLOOKUP(C1604,COA!$A$2:$B$340,2,FALSE))</f>
        <v>L51</v>
      </c>
      <c r="C1604" s="149" t="str">
        <f t="shared" si="50"/>
        <v>0003-1004-0012</v>
      </c>
      <c r="D1604" s="134" t="s">
        <v>463</v>
      </c>
      <c r="E1604" s="134" t="s">
        <v>446</v>
      </c>
      <c r="F1604" s="134" t="s">
        <v>452</v>
      </c>
      <c r="G1604" s="134" t="s">
        <v>1023</v>
      </c>
      <c r="H1604" s="134" t="s">
        <v>1023</v>
      </c>
      <c r="I1604" s="134" t="s">
        <v>0</v>
      </c>
      <c r="J1604" s="135">
        <v>1745146.3000000003</v>
      </c>
      <c r="K1604" s="135">
        <v>626450.3400000002</v>
      </c>
      <c r="L1604" s="135">
        <v>556239.55999999982</v>
      </c>
      <c r="M1604" s="141" t="str">
        <f t="shared" ref="M1604:M1667" si="51">IF(G1604&lt;$M$1,$M$1,G1604)</f>
        <v>201801</v>
      </c>
    </row>
    <row r="1605" spans="1:13" x14ac:dyDescent="0.25">
      <c r="A1605" s="35" t="str">
        <f>VLOOKUP(B1605,ResCat!$A$2:$B$269,2,FALSE)</f>
        <v>PPOLG</v>
      </c>
      <c r="B1605" s="68" t="str">
        <f>IF(ISNA(VLOOKUP(C1605,COA!$A$2:$B$340,2,FALSE)),"XXX",VLOOKUP(C1605,COA!$A$2:$B$340,2,FALSE))</f>
        <v>L51</v>
      </c>
      <c r="C1605" s="149" t="str">
        <f t="shared" ref="C1605:C1668" si="52">D1605&amp;"-"&amp;E1605&amp;"-"&amp;F1605</f>
        <v>0003-1004-0012</v>
      </c>
      <c r="D1605" s="134" t="s">
        <v>463</v>
      </c>
      <c r="E1605" s="134" t="s">
        <v>446</v>
      </c>
      <c r="F1605" s="134" t="s">
        <v>452</v>
      </c>
      <c r="G1605" s="134" t="s">
        <v>1023</v>
      </c>
      <c r="H1605" s="134" t="s">
        <v>1023</v>
      </c>
      <c r="I1605" s="134" t="s">
        <v>336</v>
      </c>
      <c r="J1605" s="135">
        <v>30100.800000000007</v>
      </c>
      <c r="K1605" s="135">
        <v>11744.600000000004</v>
      </c>
      <c r="L1605" s="135">
        <v>9737.9699999999975</v>
      </c>
      <c r="M1605" s="141" t="str">
        <f t="shared" si="51"/>
        <v>201801</v>
      </c>
    </row>
    <row r="1606" spans="1:13" x14ac:dyDescent="0.25">
      <c r="A1606" s="35" t="str">
        <f>VLOOKUP(B1606,ResCat!$A$2:$B$269,2,FALSE)</f>
        <v>PPOLG</v>
      </c>
      <c r="B1606" s="68" t="str">
        <f>IF(ISNA(VLOOKUP(C1606,COA!$A$2:$B$340,2,FALSE)),"XXX",VLOOKUP(C1606,COA!$A$2:$B$340,2,FALSE))</f>
        <v>L51</v>
      </c>
      <c r="C1606" s="149" t="str">
        <f t="shared" si="52"/>
        <v>0003-1004-0012</v>
      </c>
      <c r="D1606" s="134" t="s">
        <v>463</v>
      </c>
      <c r="E1606" s="134" t="s">
        <v>446</v>
      </c>
      <c r="F1606" s="134" t="s">
        <v>452</v>
      </c>
      <c r="G1606" s="134" t="s">
        <v>1023</v>
      </c>
      <c r="H1606" s="134" t="s">
        <v>1023</v>
      </c>
      <c r="I1606" s="134" t="s">
        <v>2</v>
      </c>
      <c r="J1606" s="135">
        <v>3998750.5999999861</v>
      </c>
      <c r="K1606" s="135">
        <v>2197315.1700000111</v>
      </c>
      <c r="L1606" s="135">
        <v>1337618.7100000076</v>
      </c>
      <c r="M1606" s="141" t="str">
        <f t="shared" si="51"/>
        <v>201801</v>
      </c>
    </row>
    <row r="1607" spans="1:13" x14ac:dyDescent="0.25">
      <c r="A1607" s="35" t="str">
        <f>VLOOKUP(B1607,ResCat!$A$2:$B$269,2,FALSE)</f>
        <v>PPOLG</v>
      </c>
      <c r="B1607" s="68" t="str">
        <f>IF(ISNA(VLOOKUP(C1607,COA!$A$2:$B$340,2,FALSE)),"XXX",VLOOKUP(C1607,COA!$A$2:$B$340,2,FALSE))</f>
        <v>L51</v>
      </c>
      <c r="C1607" s="149" t="str">
        <f t="shared" si="52"/>
        <v>0003-1004-0012</v>
      </c>
      <c r="D1607" s="134" t="s">
        <v>463</v>
      </c>
      <c r="E1607" s="134" t="s">
        <v>446</v>
      </c>
      <c r="F1607" s="134" t="s">
        <v>452</v>
      </c>
      <c r="G1607" s="134" t="s">
        <v>1023</v>
      </c>
      <c r="H1607" s="134" t="s">
        <v>1023</v>
      </c>
      <c r="I1607" s="134" t="s">
        <v>343</v>
      </c>
      <c r="J1607" s="135">
        <v>5609716.5800000774</v>
      </c>
      <c r="K1607" s="135">
        <v>2348578.9300000155</v>
      </c>
      <c r="L1607" s="135">
        <v>1813586.1199999938</v>
      </c>
      <c r="M1607" s="141" t="str">
        <f t="shared" si="51"/>
        <v>201801</v>
      </c>
    </row>
    <row r="1608" spans="1:13" x14ac:dyDescent="0.25">
      <c r="A1608" s="35" t="str">
        <f>VLOOKUP(B1608,ResCat!$A$2:$B$269,2,FALSE)</f>
        <v>PPOLG</v>
      </c>
      <c r="B1608" s="68" t="str">
        <f>IF(ISNA(VLOOKUP(C1608,COA!$A$2:$B$340,2,FALSE)),"XXX",VLOOKUP(C1608,COA!$A$2:$B$340,2,FALSE))</f>
        <v>L51</v>
      </c>
      <c r="C1608" s="149" t="str">
        <f t="shared" si="52"/>
        <v>0003-1004-0012</v>
      </c>
      <c r="D1608" s="134" t="s">
        <v>463</v>
      </c>
      <c r="E1608" s="134" t="s">
        <v>446</v>
      </c>
      <c r="F1608" s="134" t="s">
        <v>452</v>
      </c>
      <c r="G1608" s="134" t="s">
        <v>1023</v>
      </c>
      <c r="H1608" s="134" t="s">
        <v>1023</v>
      </c>
      <c r="I1608" s="134" t="s">
        <v>1</v>
      </c>
      <c r="J1608" s="135">
        <v>4137488.0499999984</v>
      </c>
      <c r="K1608" s="135">
        <v>1921381.9300000041</v>
      </c>
      <c r="L1608" s="135">
        <v>1314126.0800000005</v>
      </c>
      <c r="M1608" s="141" t="str">
        <f t="shared" si="51"/>
        <v>201801</v>
      </c>
    </row>
    <row r="1609" spans="1:13" x14ac:dyDescent="0.25">
      <c r="A1609" s="35" t="str">
        <f>VLOOKUP(B1609,ResCat!$A$2:$B$269,2,FALSE)</f>
        <v>XXX</v>
      </c>
      <c r="B1609" s="68" t="str">
        <f>IF(ISNA(VLOOKUP(C1609,COA!$A$2:$B$340,2,FALSE)),"XXX",VLOOKUP(C1609,COA!$A$2:$B$340,2,FALSE))</f>
        <v>XXX</v>
      </c>
      <c r="C1609" s="149" t="str">
        <f t="shared" si="52"/>
        <v>0003-1004-0017</v>
      </c>
      <c r="D1609" s="134" t="s">
        <v>463</v>
      </c>
      <c r="E1609" s="134" t="s">
        <v>446</v>
      </c>
      <c r="F1609" s="134" t="s">
        <v>455</v>
      </c>
      <c r="G1609" s="134" t="s">
        <v>970</v>
      </c>
      <c r="H1609" s="134" t="s">
        <v>1023</v>
      </c>
      <c r="I1609" s="134" t="s">
        <v>368</v>
      </c>
      <c r="J1609" s="135">
        <v>203</v>
      </c>
      <c r="K1609" s="135">
        <v>0</v>
      </c>
      <c r="L1609" s="135">
        <v>0</v>
      </c>
      <c r="M1609" s="141" t="str">
        <f t="shared" si="51"/>
        <v>201712</v>
      </c>
    </row>
    <row r="1610" spans="1:13" x14ac:dyDescent="0.25">
      <c r="A1610" s="35" t="str">
        <f>VLOOKUP(B1610,ResCat!$A$2:$B$269,2,FALSE)</f>
        <v>XXX</v>
      </c>
      <c r="B1610" s="68" t="str">
        <f>IF(ISNA(VLOOKUP(C1610,COA!$A$2:$B$340,2,FALSE)),"XXX",VLOOKUP(C1610,COA!$A$2:$B$340,2,FALSE))</f>
        <v>XXX</v>
      </c>
      <c r="C1610" s="149" t="str">
        <f t="shared" si="52"/>
        <v>0003-1004-0017</v>
      </c>
      <c r="D1610" s="134" t="s">
        <v>463</v>
      </c>
      <c r="E1610" s="134" t="s">
        <v>446</v>
      </c>
      <c r="F1610" s="134" t="s">
        <v>455</v>
      </c>
      <c r="G1610" s="134" t="s">
        <v>1023</v>
      </c>
      <c r="H1610" s="134" t="s">
        <v>1023</v>
      </c>
      <c r="I1610" s="134" t="s">
        <v>368</v>
      </c>
      <c r="J1610" s="135">
        <v>203</v>
      </c>
      <c r="K1610" s="135">
        <v>0</v>
      </c>
      <c r="L1610" s="135">
        <v>0</v>
      </c>
      <c r="M1610" s="141" t="str">
        <f t="shared" si="51"/>
        <v>201801</v>
      </c>
    </row>
    <row r="1611" spans="1:13" x14ac:dyDescent="0.25">
      <c r="A1611" s="35" t="str">
        <f>VLOOKUP(B1611,ResCat!$A$2:$B$269,2,FALSE)</f>
        <v>PPOLG</v>
      </c>
      <c r="B1611" s="68" t="str">
        <f>IF(ISNA(VLOOKUP(C1611,COA!$A$2:$B$340,2,FALSE)),"XXX",VLOOKUP(C1611,COA!$A$2:$B$340,2,FALSE))</f>
        <v>L57</v>
      </c>
      <c r="C1611" s="149" t="str">
        <f t="shared" si="52"/>
        <v>0003-1004-0047</v>
      </c>
      <c r="D1611" s="134" t="s">
        <v>463</v>
      </c>
      <c r="E1611" s="134" t="s">
        <v>446</v>
      </c>
      <c r="F1611" s="134" t="s">
        <v>470</v>
      </c>
      <c r="G1611" s="134" t="s">
        <v>359</v>
      </c>
      <c r="H1611" s="134" t="s">
        <v>1023</v>
      </c>
      <c r="I1611" s="134" t="s">
        <v>2</v>
      </c>
      <c r="J1611" s="135">
        <v>120</v>
      </c>
      <c r="K1611" s="135">
        <v>120</v>
      </c>
      <c r="L1611" s="135">
        <v>120</v>
      </c>
      <c r="M1611" s="141" t="str">
        <f t="shared" si="51"/>
        <v>201601</v>
      </c>
    </row>
    <row r="1612" spans="1:13" x14ac:dyDescent="0.25">
      <c r="A1612" s="35" t="str">
        <f>VLOOKUP(B1612,ResCat!$A$2:$B$269,2,FALSE)</f>
        <v>PPOLG</v>
      </c>
      <c r="B1612" s="68" t="str">
        <f>IF(ISNA(VLOOKUP(C1612,COA!$A$2:$B$340,2,FALSE)),"XXX",VLOOKUP(C1612,COA!$A$2:$B$340,2,FALSE))</f>
        <v>L57</v>
      </c>
      <c r="C1612" s="149" t="str">
        <f t="shared" si="52"/>
        <v>0003-1004-0047</v>
      </c>
      <c r="D1612" s="134" t="s">
        <v>463</v>
      </c>
      <c r="E1612" s="134" t="s">
        <v>446</v>
      </c>
      <c r="F1612" s="134" t="s">
        <v>470</v>
      </c>
      <c r="G1612" s="134" t="s">
        <v>337</v>
      </c>
      <c r="H1612" s="134" t="s">
        <v>1023</v>
      </c>
      <c r="I1612" s="134" t="s">
        <v>3</v>
      </c>
      <c r="J1612" s="135">
        <v>-70</v>
      </c>
      <c r="K1612" s="135">
        <v>-36.64</v>
      </c>
      <c r="L1612" s="135">
        <v>-16.64</v>
      </c>
      <c r="M1612" s="141" t="str">
        <f t="shared" si="51"/>
        <v>201601</v>
      </c>
    </row>
    <row r="1613" spans="1:13" x14ac:dyDescent="0.25">
      <c r="A1613" s="35" t="str">
        <f>VLOOKUP(B1613,ResCat!$A$2:$B$269,2,FALSE)</f>
        <v>PPOLG</v>
      </c>
      <c r="B1613" s="68" t="str">
        <f>IF(ISNA(VLOOKUP(C1613,COA!$A$2:$B$340,2,FALSE)),"XXX",VLOOKUP(C1613,COA!$A$2:$B$340,2,FALSE))</f>
        <v>L57</v>
      </c>
      <c r="C1613" s="149" t="str">
        <f t="shared" si="52"/>
        <v>0003-1004-0047</v>
      </c>
      <c r="D1613" s="134" t="s">
        <v>463</v>
      </c>
      <c r="E1613" s="134" t="s">
        <v>446</v>
      </c>
      <c r="F1613" s="134" t="s">
        <v>470</v>
      </c>
      <c r="G1613" s="134" t="s">
        <v>337</v>
      </c>
      <c r="H1613" s="134" t="s">
        <v>1023</v>
      </c>
      <c r="I1613" s="134" t="s">
        <v>2</v>
      </c>
      <c r="J1613" s="135">
        <v>-301</v>
      </c>
      <c r="K1613" s="135">
        <v>-154.31</v>
      </c>
      <c r="L1613" s="135">
        <v>-134.31</v>
      </c>
      <c r="M1613" s="141" t="str">
        <f t="shared" si="51"/>
        <v>201601</v>
      </c>
    </row>
    <row r="1614" spans="1:13" x14ac:dyDescent="0.25">
      <c r="A1614" s="35" t="str">
        <f>VLOOKUP(B1614,ResCat!$A$2:$B$269,2,FALSE)</f>
        <v>PPOLG</v>
      </c>
      <c r="B1614" s="68" t="str">
        <f>IF(ISNA(VLOOKUP(C1614,COA!$A$2:$B$340,2,FALSE)),"XXX",VLOOKUP(C1614,COA!$A$2:$B$340,2,FALSE))</f>
        <v>L57</v>
      </c>
      <c r="C1614" s="149" t="str">
        <f t="shared" si="52"/>
        <v>0003-1004-0047</v>
      </c>
      <c r="D1614" s="134" t="s">
        <v>463</v>
      </c>
      <c r="E1614" s="134" t="s">
        <v>446</v>
      </c>
      <c r="F1614" s="134" t="s">
        <v>470</v>
      </c>
      <c r="G1614" s="134" t="s">
        <v>357</v>
      </c>
      <c r="H1614" s="134" t="s">
        <v>1023</v>
      </c>
      <c r="I1614" s="134" t="s">
        <v>0</v>
      </c>
      <c r="J1614" s="135">
        <v>0</v>
      </c>
      <c r="K1614" s="135">
        <v>-1652</v>
      </c>
      <c r="L1614" s="135">
        <v>-1652</v>
      </c>
      <c r="M1614" s="141" t="str">
        <f t="shared" si="51"/>
        <v>201606</v>
      </c>
    </row>
    <row r="1615" spans="1:13" x14ac:dyDescent="0.25">
      <c r="A1615" s="35" t="str">
        <f>VLOOKUP(B1615,ResCat!$A$2:$B$269,2,FALSE)</f>
        <v>PPOLG</v>
      </c>
      <c r="B1615" s="68" t="str">
        <f>IF(ISNA(VLOOKUP(C1615,COA!$A$2:$B$340,2,FALSE)),"XXX",VLOOKUP(C1615,COA!$A$2:$B$340,2,FALSE))</f>
        <v>L57</v>
      </c>
      <c r="C1615" s="149" t="str">
        <f t="shared" si="52"/>
        <v>0003-1004-0047</v>
      </c>
      <c r="D1615" s="134" t="s">
        <v>463</v>
      </c>
      <c r="E1615" s="134" t="s">
        <v>446</v>
      </c>
      <c r="F1615" s="134" t="s">
        <v>470</v>
      </c>
      <c r="G1615" s="134" t="s">
        <v>357</v>
      </c>
      <c r="H1615" s="134" t="s">
        <v>1023</v>
      </c>
      <c r="I1615" s="134" t="s">
        <v>1</v>
      </c>
      <c r="J1615" s="135">
        <v>0</v>
      </c>
      <c r="K1615" s="135">
        <v>-724.09000000000015</v>
      </c>
      <c r="L1615" s="135">
        <v>-724.09000000000015</v>
      </c>
      <c r="M1615" s="141" t="str">
        <f t="shared" si="51"/>
        <v>201606</v>
      </c>
    </row>
    <row r="1616" spans="1:13" x14ac:dyDescent="0.25">
      <c r="A1616" s="35" t="str">
        <f>VLOOKUP(B1616,ResCat!$A$2:$B$269,2,FALSE)</f>
        <v>PPOLG</v>
      </c>
      <c r="B1616" s="68" t="str">
        <f>IF(ISNA(VLOOKUP(C1616,COA!$A$2:$B$340,2,FALSE)),"XXX",VLOOKUP(C1616,COA!$A$2:$B$340,2,FALSE))</f>
        <v>L57</v>
      </c>
      <c r="C1616" s="149" t="str">
        <f t="shared" si="52"/>
        <v>0003-1004-0047</v>
      </c>
      <c r="D1616" s="134" t="s">
        <v>463</v>
      </c>
      <c r="E1616" s="134" t="s">
        <v>446</v>
      </c>
      <c r="F1616" s="134" t="s">
        <v>470</v>
      </c>
      <c r="G1616" s="134" t="s">
        <v>339</v>
      </c>
      <c r="H1616" s="134" t="s">
        <v>1023</v>
      </c>
      <c r="I1616" s="134" t="s">
        <v>3</v>
      </c>
      <c r="J1616" s="135">
        <v>-37</v>
      </c>
      <c r="K1616" s="135">
        <v>-9.2200000000000006</v>
      </c>
      <c r="L1616" s="135">
        <v>-8.3000000000000007</v>
      </c>
      <c r="M1616" s="141" t="str">
        <f t="shared" si="51"/>
        <v>201608</v>
      </c>
    </row>
    <row r="1617" spans="1:13" x14ac:dyDescent="0.25">
      <c r="A1617" s="35" t="str">
        <f>VLOOKUP(B1617,ResCat!$A$2:$B$269,2,FALSE)</f>
        <v>PPOLG</v>
      </c>
      <c r="B1617" s="68" t="str">
        <f>IF(ISNA(VLOOKUP(C1617,COA!$A$2:$B$340,2,FALSE)),"XXX",VLOOKUP(C1617,COA!$A$2:$B$340,2,FALSE))</f>
        <v>L57</v>
      </c>
      <c r="C1617" s="149" t="str">
        <f t="shared" si="52"/>
        <v>0003-1004-0047</v>
      </c>
      <c r="D1617" s="134" t="s">
        <v>463</v>
      </c>
      <c r="E1617" s="134" t="s">
        <v>446</v>
      </c>
      <c r="F1617" s="134" t="s">
        <v>470</v>
      </c>
      <c r="G1617" s="134" t="s">
        <v>339</v>
      </c>
      <c r="H1617" s="134" t="s">
        <v>1023</v>
      </c>
      <c r="I1617" s="134" t="s">
        <v>1</v>
      </c>
      <c r="J1617" s="135">
        <v>3.5527136788005009E-15</v>
      </c>
      <c r="K1617" s="135">
        <v>1.7763568394002505E-15</v>
      </c>
      <c r="L1617" s="135">
        <v>0</v>
      </c>
      <c r="M1617" s="141" t="str">
        <f t="shared" si="51"/>
        <v>201608</v>
      </c>
    </row>
    <row r="1618" spans="1:13" x14ac:dyDescent="0.25">
      <c r="A1618" s="35" t="str">
        <f>VLOOKUP(B1618,ResCat!$A$2:$B$269,2,FALSE)</f>
        <v>PPOLG</v>
      </c>
      <c r="B1618" s="68" t="str">
        <f>IF(ISNA(VLOOKUP(C1618,COA!$A$2:$B$340,2,FALSE)),"XXX",VLOOKUP(C1618,COA!$A$2:$B$340,2,FALSE))</f>
        <v>L57</v>
      </c>
      <c r="C1618" s="149" t="str">
        <f t="shared" si="52"/>
        <v>0003-1004-0047</v>
      </c>
      <c r="D1618" s="134" t="s">
        <v>463</v>
      </c>
      <c r="E1618" s="134" t="s">
        <v>446</v>
      </c>
      <c r="F1618" s="134" t="s">
        <v>470</v>
      </c>
      <c r="G1618" s="134" t="s">
        <v>342</v>
      </c>
      <c r="H1618" s="134" t="s">
        <v>1023</v>
      </c>
      <c r="I1618" s="134" t="s">
        <v>1</v>
      </c>
      <c r="J1618" s="135">
        <v>-2250.6</v>
      </c>
      <c r="K1618" s="135">
        <v>-1346.8700000000001</v>
      </c>
      <c r="L1618" s="135">
        <v>-1346.8700000000001</v>
      </c>
      <c r="M1618" s="141" t="str">
        <f t="shared" si="51"/>
        <v>201609</v>
      </c>
    </row>
    <row r="1619" spans="1:13" x14ac:dyDescent="0.25">
      <c r="A1619" s="35" t="str">
        <f>VLOOKUP(B1619,ResCat!$A$2:$B$269,2,FALSE)</f>
        <v>PPOLG</v>
      </c>
      <c r="B1619" s="68" t="str">
        <f>IF(ISNA(VLOOKUP(C1619,COA!$A$2:$B$340,2,FALSE)),"XXX",VLOOKUP(C1619,COA!$A$2:$B$340,2,FALSE))</f>
        <v>L57</v>
      </c>
      <c r="C1619" s="149" t="str">
        <f t="shared" si="52"/>
        <v>0003-1004-0047</v>
      </c>
      <c r="D1619" s="134" t="s">
        <v>463</v>
      </c>
      <c r="E1619" s="134" t="s">
        <v>446</v>
      </c>
      <c r="F1619" s="134" t="s">
        <v>470</v>
      </c>
      <c r="G1619" s="134" t="s">
        <v>316</v>
      </c>
      <c r="H1619" s="134" t="s">
        <v>1023</v>
      </c>
      <c r="I1619" s="134" t="s">
        <v>3</v>
      </c>
      <c r="J1619" s="135">
        <v>0</v>
      </c>
      <c r="K1619" s="135">
        <v>125.38</v>
      </c>
      <c r="L1619" s="135">
        <v>23.93</v>
      </c>
      <c r="M1619" s="141" t="str">
        <f t="shared" si="51"/>
        <v>201610</v>
      </c>
    </row>
    <row r="1620" spans="1:13" x14ac:dyDescent="0.25">
      <c r="A1620" s="35" t="str">
        <f>VLOOKUP(B1620,ResCat!$A$2:$B$269,2,FALSE)</f>
        <v>PPOLG</v>
      </c>
      <c r="B1620" s="68" t="str">
        <f>IF(ISNA(VLOOKUP(C1620,COA!$A$2:$B$340,2,FALSE)),"XXX",VLOOKUP(C1620,COA!$A$2:$B$340,2,FALSE))</f>
        <v>L57</v>
      </c>
      <c r="C1620" s="149" t="str">
        <f t="shared" si="52"/>
        <v>0003-1004-0047</v>
      </c>
      <c r="D1620" s="134" t="s">
        <v>463</v>
      </c>
      <c r="E1620" s="134" t="s">
        <v>446</v>
      </c>
      <c r="F1620" s="134" t="s">
        <v>470</v>
      </c>
      <c r="G1620" s="134" t="s">
        <v>316</v>
      </c>
      <c r="H1620" s="134" t="s">
        <v>1023</v>
      </c>
      <c r="I1620" s="134" t="s">
        <v>2</v>
      </c>
      <c r="J1620" s="135">
        <v>30</v>
      </c>
      <c r="K1620" s="135">
        <v>25.26</v>
      </c>
      <c r="L1620" s="135">
        <v>2.94</v>
      </c>
      <c r="M1620" s="141" t="str">
        <f t="shared" si="51"/>
        <v>201610</v>
      </c>
    </row>
    <row r="1621" spans="1:13" x14ac:dyDescent="0.25">
      <c r="A1621" s="35" t="str">
        <f>VLOOKUP(B1621,ResCat!$A$2:$B$269,2,FALSE)</f>
        <v>PPOLG</v>
      </c>
      <c r="B1621" s="68" t="str">
        <f>IF(ISNA(VLOOKUP(C1621,COA!$A$2:$B$340,2,FALSE)),"XXX",VLOOKUP(C1621,COA!$A$2:$B$340,2,FALSE))</f>
        <v>L57</v>
      </c>
      <c r="C1621" s="149" t="str">
        <f t="shared" si="52"/>
        <v>0003-1004-0047</v>
      </c>
      <c r="D1621" s="134" t="s">
        <v>463</v>
      </c>
      <c r="E1621" s="134" t="s">
        <v>446</v>
      </c>
      <c r="F1621" s="134" t="s">
        <v>470</v>
      </c>
      <c r="G1621" s="134" t="s">
        <v>316</v>
      </c>
      <c r="H1621" s="134" t="s">
        <v>1023</v>
      </c>
      <c r="I1621" s="134" t="s">
        <v>1</v>
      </c>
      <c r="J1621" s="135">
        <v>-10232.5</v>
      </c>
      <c r="K1621" s="135">
        <v>-3965.59</v>
      </c>
      <c r="L1621" s="135">
        <v>-3965.59</v>
      </c>
      <c r="M1621" s="141" t="str">
        <f t="shared" si="51"/>
        <v>201610</v>
      </c>
    </row>
    <row r="1622" spans="1:13" x14ac:dyDescent="0.25">
      <c r="A1622" s="35" t="str">
        <f>VLOOKUP(B1622,ResCat!$A$2:$B$269,2,FALSE)</f>
        <v>PPOLG</v>
      </c>
      <c r="B1622" s="68" t="str">
        <f>IF(ISNA(VLOOKUP(C1622,COA!$A$2:$B$340,2,FALSE)),"XXX",VLOOKUP(C1622,COA!$A$2:$B$340,2,FALSE))</f>
        <v>L57</v>
      </c>
      <c r="C1622" s="149" t="str">
        <f t="shared" si="52"/>
        <v>0003-1004-0047</v>
      </c>
      <c r="D1622" s="134" t="s">
        <v>463</v>
      </c>
      <c r="E1622" s="134" t="s">
        <v>446</v>
      </c>
      <c r="F1622" s="134" t="s">
        <v>470</v>
      </c>
      <c r="G1622" s="134" t="s">
        <v>318</v>
      </c>
      <c r="H1622" s="134" t="s">
        <v>1023</v>
      </c>
      <c r="I1622" s="134" t="s">
        <v>3</v>
      </c>
      <c r="J1622" s="135">
        <v>0</v>
      </c>
      <c r="K1622" s="135">
        <v>66.47</v>
      </c>
      <c r="L1622" s="135">
        <v>14.03</v>
      </c>
      <c r="M1622" s="141" t="str">
        <f t="shared" si="51"/>
        <v>201611</v>
      </c>
    </row>
    <row r="1623" spans="1:13" x14ac:dyDescent="0.25">
      <c r="A1623" s="35" t="str">
        <f>VLOOKUP(B1623,ResCat!$A$2:$B$269,2,FALSE)</f>
        <v>PPOLG</v>
      </c>
      <c r="B1623" s="68" t="str">
        <f>IF(ISNA(VLOOKUP(C1623,COA!$A$2:$B$340,2,FALSE)),"XXX",VLOOKUP(C1623,COA!$A$2:$B$340,2,FALSE))</f>
        <v>L57</v>
      </c>
      <c r="C1623" s="149" t="str">
        <f t="shared" si="52"/>
        <v>0003-1004-0047</v>
      </c>
      <c r="D1623" s="134" t="s">
        <v>463</v>
      </c>
      <c r="E1623" s="134" t="s">
        <v>446</v>
      </c>
      <c r="F1623" s="134" t="s">
        <v>470</v>
      </c>
      <c r="G1623" s="134" t="s">
        <v>318</v>
      </c>
      <c r="H1623" s="134" t="s">
        <v>1023</v>
      </c>
      <c r="I1623" s="134" t="s">
        <v>2</v>
      </c>
      <c r="J1623" s="135">
        <v>1048</v>
      </c>
      <c r="K1623" s="135">
        <v>508.12</v>
      </c>
      <c r="L1623" s="135">
        <v>201.64000000000001</v>
      </c>
      <c r="M1623" s="141" t="str">
        <f t="shared" si="51"/>
        <v>201611</v>
      </c>
    </row>
    <row r="1624" spans="1:13" x14ac:dyDescent="0.25">
      <c r="A1624" s="35" t="str">
        <f>VLOOKUP(B1624,ResCat!$A$2:$B$269,2,FALSE)</f>
        <v>PPOLG</v>
      </c>
      <c r="B1624" s="68" t="str">
        <f>IF(ISNA(VLOOKUP(C1624,COA!$A$2:$B$340,2,FALSE)),"XXX",VLOOKUP(C1624,COA!$A$2:$B$340,2,FALSE))</f>
        <v>L57</v>
      </c>
      <c r="C1624" s="149" t="str">
        <f t="shared" si="52"/>
        <v>0003-1004-0047</v>
      </c>
      <c r="D1624" s="134" t="s">
        <v>463</v>
      </c>
      <c r="E1624" s="134" t="s">
        <v>446</v>
      </c>
      <c r="F1624" s="134" t="s">
        <v>470</v>
      </c>
      <c r="G1624" s="134" t="s">
        <v>318</v>
      </c>
      <c r="H1624" s="134" t="s">
        <v>1023</v>
      </c>
      <c r="I1624" s="134" t="s">
        <v>1</v>
      </c>
      <c r="J1624" s="135">
        <v>-1760.6399999999999</v>
      </c>
      <c r="K1624" s="135">
        <v>-1003.56</v>
      </c>
      <c r="L1624" s="135">
        <v>-852.44</v>
      </c>
      <c r="M1624" s="141" t="str">
        <f t="shared" si="51"/>
        <v>201611</v>
      </c>
    </row>
    <row r="1625" spans="1:13" x14ac:dyDescent="0.25">
      <c r="A1625" s="35" t="str">
        <f>VLOOKUP(B1625,ResCat!$A$2:$B$269,2,FALSE)</f>
        <v>PPOLG</v>
      </c>
      <c r="B1625" s="68" t="str">
        <f>IF(ISNA(VLOOKUP(C1625,COA!$A$2:$B$340,2,FALSE)),"XXX",VLOOKUP(C1625,COA!$A$2:$B$340,2,FALSE))</f>
        <v>L57</v>
      </c>
      <c r="C1625" s="149" t="str">
        <f t="shared" si="52"/>
        <v>0003-1004-0047</v>
      </c>
      <c r="D1625" s="134" t="s">
        <v>463</v>
      </c>
      <c r="E1625" s="134" t="s">
        <v>446</v>
      </c>
      <c r="F1625" s="134" t="s">
        <v>470</v>
      </c>
      <c r="G1625" s="134" t="s">
        <v>320</v>
      </c>
      <c r="H1625" s="134" t="s">
        <v>1023</v>
      </c>
      <c r="I1625" s="134" t="s">
        <v>3</v>
      </c>
      <c r="J1625" s="135">
        <v>-2.8421709430404007E-14</v>
      </c>
      <c r="K1625" s="135">
        <v>67.37</v>
      </c>
      <c r="L1625" s="135">
        <v>77.759999999999991</v>
      </c>
      <c r="M1625" s="141" t="str">
        <f t="shared" si="51"/>
        <v>201612</v>
      </c>
    </row>
    <row r="1626" spans="1:13" x14ac:dyDescent="0.25">
      <c r="A1626" s="35" t="str">
        <f>VLOOKUP(B1626,ResCat!$A$2:$B$269,2,FALSE)</f>
        <v>PPOLG</v>
      </c>
      <c r="B1626" s="68" t="str">
        <f>IF(ISNA(VLOOKUP(C1626,COA!$A$2:$B$340,2,FALSE)),"XXX",VLOOKUP(C1626,COA!$A$2:$B$340,2,FALSE))</f>
        <v>L57</v>
      </c>
      <c r="C1626" s="149" t="str">
        <f t="shared" si="52"/>
        <v>0003-1004-0047</v>
      </c>
      <c r="D1626" s="134" t="s">
        <v>463</v>
      </c>
      <c r="E1626" s="134" t="s">
        <v>446</v>
      </c>
      <c r="F1626" s="134" t="s">
        <v>470</v>
      </c>
      <c r="G1626" s="134" t="s">
        <v>320</v>
      </c>
      <c r="H1626" s="134" t="s">
        <v>1023</v>
      </c>
      <c r="I1626" s="134" t="s">
        <v>2</v>
      </c>
      <c r="J1626" s="135">
        <v>530</v>
      </c>
      <c r="K1626" s="135">
        <v>270.42</v>
      </c>
      <c r="L1626" s="135">
        <v>218.43</v>
      </c>
      <c r="M1626" s="141" t="str">
        <f t="shared" si="51"/>
        <v>201612</v>
      </c>
    </row>
    <row r="1627" spans="1:13" x14ac:dyDescent="0.25">
      <c r="A1627" s="35" t="str">
        <f>VLOOKUP(B1627,ResCat!$A$2:$B$269,2,FALSE)</f>
        <v>PPOLG</v>
      </c>
      <c r="B1627" s="68" t="str">
        <f>IF(ISNA(VLOOKUP(C1627,COA!$A$2:$B$340,2,FALSE)),"XXX",VLOOKUP(C1627,COA!$A$2:$B$340,2,FALSE))</f>
        <v>L57</v>
      </c>
      <c r="C1627" s="149" t="str">
        <f t="shared" si="52"/>
        <v>0003-1004-0047</v>
      </c>
      <c r="D1627" s="134" t="s">
        <v>463</v>
      </c>
      <c r="E1627" s="134" t="s">
        <v>446</v>
      </c>
      <c r="F1627" s="134" t="s">
        <v>470</v>
      </c>
      <c r="G1627" s="134" t="s">
        <v>322</v>
      </c>
      <c r="H1627" s="134" t="s">
        <v>1023</v>
      </c>
      <c r="I1627" s="134" t="s">
        <v>3</v>
      </c>
      <c r="J1627" s="135">
        <v>59.340000000000032</v>
      </c>
      <c r="K1627" s="135">
        <v>61.410000000000025</v>
      </c>
      <c r="L1627" s="135">
        <v>52.870000000000005</v>
      </c>
      <c r="M1627" s="141" t="str">
        <f t="shared" si="51"/>
        <v>201701</v>
      </c>
    </row>
    <row r="1628" spans="1:13" x14ac:dyDescent="0.25">
      <c r="A1628" s="35" t="str">
        <f>VLOOKUP(B1628,ResCat!$A$2:$B$269,2,FALSE)</f>
        <v>PPOLG</v>
      </c>
      <c r="B1628" s="68" t="str">
        <f>IF(ISNA(VLOOKUP(C1628,COA!$A$2:$B$340,2,FALSE)),"XXX",VLOOKUP(C1628,COA!$A$2:$B$340,2,FALSE))</f>
        <v>L57</v>
      </c>
      <c r="C1628" s="149" t="str">
        <f t="shared" si="52"/>
        <v>0003-1004-0047</v>
      </c>
      <c r="D1628" s="134" t="s">
        <v>463</v>
      </c>
      <c r="E1628" s="134" t="s">
        <v>446</v>
      </c>
      <c r="F1628" s="134" t="s">
        <v>470</v>
      </c>
      <c r="G1628" s="134" t="s">
        <v>322</v>
      </c>
      <c r="H1628" s="134" t="s">
        <v>1023</v>
      </c>
      <c r="I1628" s="134" t="s">
        <v>2</v>
      </c>
      <c r="J1628" s="135">
        <v>1867.9900000000002</v>
      </c>
      <c r="K1628" s="135">
        <v>1045.7300000000005</v>
      </c>
      <c r="L1628" s="135">
        <v>918.12999999999965</v>
      </c>
      <c r="M1628" s="141" t="str">
        <f t="shared" si="51"/>
        <v>201701</v>
      </c>
    </row>
    <row r="1629" spans="1:13" x14ac:dyDescent="0.25">
      <c r="A1629" s="35" t="str">
        <f>VLOOKUP(B1629,ResCat!$A$2:$B$269,2,FALSE)</f>
        <v>PPOLG</v>
      </c>
      <c r="B1629" s="68" t="str">
        <f>IF(ISNA(VLOOKUP(C1629,COA!$A$2:$B$340,2,FALSE)),"XXX",VLOOKUP(C1629,COA!$A$2:$B$340,2,FALSE))</f>
        <v>L57</v>
      </c>
      <c r="C1629" s="149" t="str">
        <f t="shared" si="52"/>
        <v>0003-1004-0047</v>
      </c>
      <c r="D1629" s="134" t="s">
        <v>463</v>
      </c>
      <c r="E1629" s="134" t="s">
        <v>446</v>
      </c>
      <c r="F1629" s="134" t="s">
        <v>470</v>
      </c>
      <c r="G1629" s="134" t="s">
        <v>322</v>
      </c>
      <c r="H1629" s="134" t="s">
        <v>1023</v>
      </c>
      <c r="I1629" s="134" t="s">
        <v>1</v>
      </c>
      <c r="J1629" s="135">
        <v>-919</v>
      </c>
      <c r="K1629" s="135">
        <v>-293.47000000000003</v>
      </c>
      <c r="L1629" s="135">
        <v>-30.77</v>
      </c>
      <c r="M1629" s="141" t="str">
        <f t="shared" si="51"/>
        <v>201701</v>
      </c>
    </row>
    <row r="1630" spans="1:13" x14ac:dyDescent="0.25">
      <c r="A1630" s="35" t="str">
        <f>VLOOKUP(B1630,ResCat!$A$2:$B$269,2,FALSE)</f>
        <v>PPOLG</v>
      </c>
      <c r="B1630" s="68" t="str">
        <f>IF(ISNA(VLOOKUP(C1630,COA!$A$2:$B$340,2,FALSE)),"XXX",VLOOKUP(C1630,COA!$A$2:$B$340,2,FALSE))</f>
        <v>L57</v>
      </c>
      <c r="C1630" s="149" t="str">
        <f t="shared" si="52"/>
        <v>0003-1004-0047</v>
      </c>
      <c r="D1630" s="134" t="s">
        <v>463</v>
      </c>
      <c r="E1630" s="134" t="s">
        <v>446</v>
      </c>
      <c r="F1630" s="134" t="s">
        <v>470</v>
      </c>
      <c r="G1630" s="134" t="s">
        <v>324</v>
      </c>
      <c r="H1630" s="134" t="s">
        <v>1023</v>
      </c>
      <c r="I1630" s="134" t="s">
        <v>3</v>
      </c>
      <c r="J1630" s="135">
        <v>-85.47</v>
      </c>
      <c r="K1630" s="135">
        <v>-104.38</v>
      </c>
      <c r="L1630" s="135">
        <v>-115.00999999999999</v>
      </c>
      <c r="M1630" s="141" t="str">
        <f t="shared" si="51"/>
        <v>201702</v>
      </c>
    </row>
    <row r="1631" spans="1:13" x14ac:dyDescent="0.25">
      <c r="A1631" s="35" t="str">
        <f>VLOOKUP(B1631,ResCat!$A$2:$B$269,2,FALSE)</f>
        <v>PPOLG</v>
      </c>
      <c r="B1631" s="68" t="str">
        <f>IF(ISNA(VLOOKUP(C1631,COA!$A$2:$B$340,2,FALSE)),"XXX",VLOOKUP(C1631,COA!$A$2:$B$340,2,FALSE))</f>
        <v>L57</v>
      </c>
      <c r="C1631" s="149" t="str">
        <f t="shared" si="52"/>
        <v>0003-1004-0047</v>
      </c>
      <c r="D1631" s="134" t="s">
        <v>463</v>
      </c>
      <c r="E1631" s="134" t="s">
        <v>446</v>
      </c>
      <c r="F1631" s="134" t="s">
        <v>470</v>
      </c>
      <c r="G1631" s="134" t="s">
        <v>324</v>
      </c>
      <c r="H1631" s="134" t="s">
        <v>1023</v>
      </c>
      <c r="I1631" s="134" t="s">
        <v>2</v>
      </c>
      <c r="J1631" s="135">
        <v>600</v>
      </c>
      <c r="K1631" s="135">
        <v>588.55999999999995</v>
      </c>
      <c r="L1631" s="135">
        <v>508.56000000000006</v>
      </c>
      <c r="M1631" s="141" t="str">
        <f t="shared" si="51"/>
        <v>201702</v>
      </c>
    </row>
    <row r="1632" spans="1:13" x14ac:dyDescent="0.25">
      <c r="A1632" s="35" t="str">
        <f>VLOOKUP(B1632,ResCat!$A$2:$B$269,2,FALSE)</f>
        <v>PPOLG</v>
      </c>
      <c r="B1632" s="68" t="str">
        <f>IF(ISNA(VLOOKUP(C1632,COA!$A$2:$B$340,2,FALSE)),"XXX",VLOOKUP(C1632,COA!$A$2:$B$340,2,FALSE))</f>
        <v>L57</v>
      </c>
      <c r="C1632" s="149" t="str">
        <f t="shared" si="52"/>
        <v>0003-1004-0047</v>
      </c>
      <c r="D1632" s="134" t="s">
        <v>463</v>
      </c>
      <c r="E1632" s="134" t="s">
        <v>446</v>
      </c>
      <c r="F1632" s="134" t="s">
        <v>470</v>
      </c>
      <c r="G1632" s="134" t="s">
        <v>324</v>
      </c>
      <c r="H1632" s="134" t="s">
        <v>1023</v>
      </c>
      <c r="I1632" s="134" t="s">
        <v>1</v>
      </c>
      <c r="J1632" s="135">
        <v>0</v>
      </c>
      <c r="K1632" s="135">
        <v>-165.17</v>
      </c>
      <c r="L1632" s="135">
        <v>-158.41</v>
      </c>
      <c r="M1632" s="141" t="str">
        <f t="shared" si="51"/>
        <v>201702</v>
      </c>
    </row>
    <row r="1633" spans="1:13" x14ac:dyDescent="0.25">
      <c r="A1633" s="35" t="str">
        <f>VLOOKUP(B1633,ResCat!$A$2:$B$269,2,FALSE)</f>
        <v>PPOLG</v>
      </c>
      <c r="B1633" s="68" t="str">
        <f>IF(ISNA(VLOOKUP(C1633,COA!$A$2:$B$340,2,FALSE)),"XXX",VLOOKUP(C1633,COA!$A$2:$B$340,2,FALSE))</f>
        <v>L57</v>
      </c>
      <c r="C1633" s="149" t="str">
        <f t="shared" si="52"/>
        <v>0003-1004-0047</v>
      </c>
      <c r="D1633" s="134" t="s">
        <v>463</v>
      </c>
      <c r="E1633" s="134" t="s">
        <v>446</v>
      </c>
      <c r="F1633" s="134" t="s">
        <v>470</v>
      </c>
      <c r="G1633" s="134" t="s">
        <v>326</v>
      </c>
      <c r="H1633" s="134" t="s">
        <v>1023</v>
      </c>
      <c r="I1633" s="134" t="s">
        <v>3</v>
      </c>
      <c r="J1633" s="135">
        <v>4868.7700000000004</v>
      </c>
      <c r="K1633" s="135">
        <v>2284.59</v>
      </c>
      <c r="L1633" s="135">
        <v>121.16999999999999</v>
      </c>
      <c r="M1633" s="141" t="str">
        <f t="shared" si="51"/>
        <v>201703</v>
      </c>
    </row>
    <row r="1634" spans="1:13" x14ac:dyDescent="0.25">
      <c r="A1634" s="35" t="str">
        <f>VLOOKUP(B1634,ResCat!$A$2:$B$269,2,FALSE)</f>
        <v>PPOLG</v>
      </c>
      <c r="B1634" s="68" t="str">
        <f>IF(ISNA(VLOOKUP(C1634,COA!$A$2:$B$340,2,FALSE)),"XXX",VLOOKUP(C1634,COA!$A$2:$B$340,2,FALSE))</f>
        <v>L57</v>
      </c>
      <c r="C1634" s="149" t="str">
        <f t="shared" si="52"/>
        <v>0003-1004-0047</v>
      </c>
      <c r="D1634" s="134" t="s">
        <v>463</v>
      </c>
      <c r="E1634" s="134" t="s">
        <v>446</v>
      </c>
      <c r="F1634" s="134" t="s">
        <v>470</v>
      </c>
      <c r="G1634" s="134" t="s">
        <v>326</v>
      </c>
      <c r="H1634" s="134" t="s">
        <v>1023</v>
      </c>
      <c r="I1634" s="134" t="s">
        <v>2</v>
      </c>
      <c r="J1634" s="135">
        <v>1525</v>
      </c>
      <c r="K1634" s="135">
        <v>642.26</v>
      </c>
      <c r="L1634" s="135">
        <v>600.41</v>
      </c>
      <c r="M1634" s="141" t="str">
        <f t="shared" si="51"/>
        <v>201703</v>
      </c>
    </row>
    <row r="1635" spans="1:13" x14ac:dyDescent="0.25">
      <c r="A1635" s="35" t="str">
        <f>VLOOKUP(B1635,ResCat!$A$2:$B$269,2,FALSE)</f>
        <v>PPOLG</v>
      </c>
      <c r="B1635" s="68" t="str">
        <f>IF(ISNA(VLOOKUP(C1635,COA!$A$2:$B$340,2,FALSE)),"XXX",VLOOKUP(C1635,COA!$A$2:$B$340,2,FALSE))</f>
        <v>L57</v>
      </c>
      <c r="C1635" s="149" t="str">
        <f t="shared" si="52"/>
        <v>0003-1004-0047</v>
      </c>
      <c r="D1635" s="134" t="s">
        <v>463</v>
      </c>
      <c r="E1635" s="134" t="s">
        <v>446</v>
      </c>
      <c r="F1635" s="134" t="s">
        <v>470</v>
      </c>
      <c r="G1635" s="134" t="s">
        <v>328</v>
      </c>
      <c r="H1635" s="134" t="s">
        <v>1023</v>
      </c>
      <c r="I1635" s="134" t="s">
        <v>3</v>
      </c>
      <c r="J1635" s="135">
        <v>-1179.51</v>
      </c>
      <c r="K1635" s="135">
        <v>-565.54000000000008</v>
      </c>
      <c r="L1635" s="135">
        <v>-565.58000000000004</v>
      </c>
      <c r="M1635" s="141" t="str">
        <f t="shared" si="51"/>
        <v>201704</v>
      </c>
    </row>
    <row r="1636" spans="1:13" x14ac:dyDescent="0.25">
      <c r="A1636" s="35" t="str">
        <f>VLOOKUP(B1636,ResCat!$A$2:$B$269,2,FALSE)</f>
        <v>PPOLG</v>
      </c>
      <c r="B1636" s="68" t="str">
        <f>IF(ISNA(VLOOKUP(C1636,COA!$A$2:$B$340,2,FALSE)),"XXX",VLOOKUP(C1636,COA!$A$2:$B$340,2,FALSE))</f>
        <v>L57</v>
      </c>
      <c r="C1636" s="149" t="str">
        <f t="shared" si="52"/>
        <v>0003-1004-0047</v>
      </c>
      <c r="D1636" s="134" t="s">
        <v>463</v>
      </c>
      <c r="E1636" s="134" t="s">
        <v>446</v>
      </c>
      <c r="F1636" s="134" t="s">
        <v>470</v>
      </c>
      <c r="G1636" s="134" t="s">
        <v>328</v>
      </c>
      <c r="H1636" s="134" t="s">
        <v>1023</v>
      </c>
      <c r="I1636" s="134" t="s">
        <v>2</v>
      </c>
      <c r="J1636" s="135">
        <v>3214.18</v>
      </c>
      <c r="K1636" s="135">
        <v>1114.27</v>
      </c>
      <c r="L1636" s="135">
        <v>1117.73</v>
      </c>
      <c r="M1636" s="141" t="str">
        <f t="shared" si="51"/>
        <v>201704</v>
      </c>
    </row>
    <row r="1637" spans="1:13" x14ac:dyDescent="0.25">
      <c r="A1637" s="35" t="str">
        <f>VLOOKUP(B1637,ResCat!$A$2:$B$269,2,FALSE)</f>
        <v>PPOLG</v>
      </c>
      <c r="B1637" s="68" t="str">
        <f>IF(ISNA(VLOOKUP(C1637,COA!$A$2:$B$340,2,FALSE)),"XXX",VLOOKUP(C1637,COA!$A$2:$B$340,2,FALSE))</f>
        <v>L57</v>
      </c>
      <c r="C1637" s="149" t="str">
        <f t="shared" si="52"/>
        <v>0003-1004-0047</v>
      </c>
      <c r="D1637" s="134" t="s">
        <v>463</v>
      </c>
      <c r="E1637" s="134" t="s">
        <v>446</v>
      </c>
      <c r="F1637" s="134" t="s">
        <v>470</v>
      </c>
      <c r="G1637" s="134" t="s">
        <v>330</v>
      </c>
      <c r="H1637" s="134" t="s">
        <v>1023</v>
      </c>
      <c r="I1637" s="134" t="s">
        <v>3</v>
      </c>
      <c r="J1637" s="135">
        <v>941.99</v>
      </c>
      <c r="K1637" s="135">
        <v>-22.870000000000026</v>
      </c>
      <c r="L1637" s="135">
        <v>-83.189999999999969</v>
      </c>
      <c r="M1637" s="141" t="str">
        <f t="shared" si="51"/>
        <v>201705</v>
      </c>
    </row>
    <row r="1638" spans="1:13" x14ac:dyDescent="0.25">
      <c r="A1638" s="35" t="str">
        <f>VLOOKUP(B1638,ResCat!$A$2:$B$269,2,FALSE)</f>
        <v>PPOLG</v>
      </c>
      <c r="B1638" s="68" t="str">
        <f>IF(ISNA(VLOOKUP(C1638,COA!$A$2:$B$340,2,FALSE)),"XXX",VLOOKUP(C1638,COA!$A$2:$B$340,2,FALSE))</f>
        <v>L57</v>
      </c>
      <c r="C1638" s="149" t="str">
        <f t="shared" si="52"/>
        <v>0003-1004-0047</v>
      </c>
      <c r="D1638" s="134" t="s">
        <v>463</v>
      </c>
      <c r="E1638" s="134" t="s">
        <v>446</v>
      </c>
      <c r="F1638" s="134" t="s">
        <v>470</v>
      </c>
      <c r="G1638" s="134" t="s">
        <v>330</v>
      </c>
      <c r="H1638" s="134" t="s">
        <v>1023</v>
      </c>
      <c r="I1638" s="134" t="s">
        <v>2</v>
      </c>
      <c r="J1638" s="135">
        <v>794</v>
      </c>
      <c r="K1638" s="135">
        <v>442.03000000000009</v>
      </c>
      <c r="L1638" s="135">
        <v>429.71999999999991</v>
      </c>
      <c r="M1638" s="141" t="str">
        <f t="shared" si="51"/>
        <v>201705</v>
      </c>
    </row>
    <row r="1639" spans="1:13" x14ac:dyDescent="0.25">
      <c r="A1639" s="35" t="str">
        <f>VLOOKUP(B1639,ResCat!$A$2:$B$269,2,FALSE)</f>
        <v>PPOLG</v>
      </c>
      <c r="B1639" s="68" t="str">
        <f>IF(ISNA(VLOOKUP(C1639,COA!$A$2:$B$340,2,FALSE)),"XXX",VLOOKUP(C1639,COA!$A$2:$B$340,2,FALSE))</f>
        <v>L57</v>
      </c>
      <c r="C1639" s="149" t="str">
        <f t="shared" si="52"/>
        <v>0003-1004-0047</v>
      </c>
      <c r="D1639" s="134" t="s">
        <v>463</v>
      </c>
      <c r="E1639" s="134" t="s">
        <v>446</v>
      </c>
      <c r="F1639" s="134" t="s">
        <v>470</v>
      </c>
      <c r="G1639" s="134" t="s">
        <v>332</v>
      </c>
      <c r="H1639" s="134" t="s">
        <v>1023</v>
      </c>
      <c r="I1639" s="134" t="s">
        <v>3</v>
      </c>
      <c r="J1639" s="135">
        <v>2573.0199999999995</v>
      </c>
      <c r="K1639" s="135">
        <v>285.27</v>
      </c>
      <c r="L1639" s="135">
        <v>122.60999999999999</v>
      </c>
      <c r="M1639" s="141" t="str">
        <f t="shared" si="51"/>
        <v>201706</v>
      </c>
    </row>
    <row r="1640" spans="1:13" x14ac:dyDescent="0.25">
      <c r="A1640" s="35" t="str">
        <f>VLOOKUP(B1640,ResCat!$A$2:$B$269,2,FALSE)</f>
        <v>PPOLG</v>
      </c>
      <c r="B1640" s="68" t="str">
        <f>IF(ISNA(VLOOKUP(C1640,COA!$A$2:$B$340,2,FALSE)),"XXX",VLOOKUP(C1640,COA!$A$2:$B$340,2,FALSE))</f>
        <v>L57</v>
      </c>
      <c r="C1640" s="149" t="str">
        <f t="shared" si="52"/>
        <v>0003-1004-0047</v>
      </c>
      <c r="D1640" s="134" t="s">
        <v>463</v>
      </c>
      <c r="E1640" s="134" t="s">
        <v>446</v>
      </c>
      <c r="F1640" s="134" t="s">
        <v>470</v>
      </c>
      <c r="G1640" s="134" t="s">
        <v>332</v>
      </c>
      <c r="H1640" s="134" t="s">
        <v>1023</v>
      </c>
      <c r="I1640" s="134" t="s">
        <v>336</v>
      </c>
      <c r="J1640" s="135">
        <v>1250</v>
      </c>
      <c r="K1640" s="135">
        <v>139.9</v>
      </c>
      <c r="L1640" s="135">
        <v>139.9</v>
      </c>
      <c r="M1640" s="141" t="str">
        <f t="shared" si="51"/>
        <v>201706</v>
      </c>
    </row>
    <row r="1641" spans="1:13" x14ac:dyDescent="0.25">
      <c r="A1641" s="35" t="str">
        <f>VLOOKUP(B1641,ResCat!$A$2:$B$269,2,FALSE)</f>
        <v>PPOLG</v>
      </c>
      <c r="B1641" s="68" t="str">
        <f>IF(ISNA(VLOOKUP(C1641,COA!$A$2:$B$340,2,FALSE)),"XXX",VLOOKUP(C1641,COA!$A$2:$B$340,2,FALSE))</f>
        <v>L57</v>
      </c>
      <c r="C1641" s="149" t="str">
        <f t="shared" si="52"/>
        <v>0003-1004-0047</v>
      </c>
      <c r="D1641" s="134" t="s">
        <v>463</v>
      </c>
      <c r="E1641" s="134" t="s">
        <v>446</v>
      </c>
      <c r="F1641" s="134" t="s">
        <v>470</v>
      </c>
      <c r="G1641" s="134" t="s">
        <v>332</v>
      </c>
      <c r="H1641" s="134" t="s">
        <v>1023</v>
      </c>
      <c r="I1641" s="134" t="s">
        <v>2</v>
      </c>
      <c r="J1641" s="135">
        <v>1218.75</v>
      </c>
      <c r="K1641" s="135">
        <v>670.14999999999986</v>
      </c>
      <c r="L1641" s="135">
        <v>551.88999999999987</v>
      </c>
      <c r="M1641" s="141" t="str">
        <f t="shared" si="51"/>
        <v>201706</v>
      </c>
    </row>
    <row r="1642" spans="1:13" x14ac:dyDescent="0.25">
      <c r="A1642" s="35" t="str">
        <f>VLOOKUP(B1642,ResCat!$A$2:$B$269,2,FALSE)</f>
        <v>PPOLG</v>
      </c>
      <c r="B1642" s="68" t="str">
        <f>IF(ISNA(VLOOKUP(C1642,COA!$A$2:$B$340,2,FALSE)),"XXX",VLOOKUP(C1642,COA!$A$2:$B$340,2,FALSE))</f>
        <v>L57</v>
      </c>
      <c r="C1642" s="149" t="str">
        <f t="shared" si="52"/>
        <v>0003-1004-0047</v>
      </c>
      <c r="D1642" s="134" t="s">
        <v>463</v>
      </c>
      <c r="E1642" s="134" t="s">
        <v>446</v>
      </c>
      <c r="F1642" s="134" t="s">
        <v>470</v>
      </c>
      <c r="G1642" s="134" t="s">
        <v>332</v>
      </c>
      <c r="H1642" s="134" t="s">
        <v>1023</v>
      </c>
      <c r="I1642" s="134" t="s">
        <v>1</v>
      </c>
      <c r="J1642" s="135">
        <v>-1023</v>
      </c>
      <c r="K1642" s="135">
        <v>-363.83000000000004</v>
      </c>
      <c r="L1642" s="135">
        <v>-318.83</v>
      </c>
      <c r="M1642" s="141" t="str">
        <f t="shared" si="51"/>
        <v>201706</v>
      </c>
    </row>
    <row r="1643" spans="1:13" x14ac:dyDescent="0.25">
      <c r="A1643" s="35" t="str">
        <f>VLOOKUP(B1643,ResCat!$A$2:$B$269,2,FALSE)</f>
        <v>PPOLG</v>
      </c>
      <c r="B1643" s="68" t="str">
        <f>IF(ISNA(VLOOKUP(C1643,COA!$A$2:$B$340,2,FALSE)),"XXX",VLOOKUP(C1643,COA!$A$2:$B$340,2,FALSE))</f>
        <v>L57</v>
      </c>
      <c r="C1643" s="149" t="str">
        <f t="shared" si="52"/>
        <v>0003-1004-0047</v>
      </c>
      <c r="D1643" s="134" t="s">
        <v>463</v>
      </c>
      <c r="E1643" s="134" t="s">
        <v>446</v>
      </c>
      <c r="F1643" s="134" t="s">
        <v>470</v>
      </c>
      <c r="G1643" s="134" t="s">
        <v>335</v>
      </c>
      <c r="H1643" s="134" t="s">
        <v>1023</v>
      </c>
      <c r="I1643" s="134" t="s">
        <v>3</v>
      </c>
      <c r="J1643" s="135">
        <v>1658.5299999999997</v>
      </c>
      <c r="K1643" s="135">
        <v>774.29</v>
      </c>
      <c r="L1643" s="135">
        <v>708.9</v>
      </c>
      <c r="M1643" s="141" t="str">
        <f t="shared" si="51"/>
        <v>201707</v>
      </c>
    </row>
    <row r="1644" spans="1:13" x14ac:dyDescent="0.25">
      <c r="A1644" s="35" t="str">
        <f>VLOOKUP(B1644,ResCat!$A$2:$B$269,2,FALSE)</f>
        <v>PPOLG</v>
      </c>
      <c r="B1644" s="68" t="str">
        <f>IF(ISNA(VLOOKUP(C1644,COA!$A$2:$B$340,2,FALSE)),"XXX",VLOOKUP(C1644,COA!$A$2:$B$340,2,FALSE))</f>
        <v>L57</v>
      </c>
      <c r="C1644" s="149" t="str">
        <f t="shared" si="52"/>
        <v>0003-1004-0047</v>
      </c>
      <c r="D1644" s="134" t="s">
        <v>463</v>
      </c>
      <c r="E1644" s="134" t="s">
        <v>446</v>
      </c>
      <c r="F1644" s="134" t="s">
        <v>470</v>
      </c>
      <c r="G1644" s="134" t="s">
        <v>335</v>
      </c>
      <c r="H1644" s="134" t="s">
        <v>1023</v>
      </c>
      <c r="I1644" s="134" t="s">
        <v>0</v>
      </c>
      <c r="J1644" s="135">
        <v>85334</v>
      </c>
      <c r="K1644" s="135">
        <v>17728.989999999998</v>
      </c>
      <c r="L1644" s="135">
        <v>17728.989999999998</v>
      </c>
      <c r="M1644" s="141" t="str">
        <f t="shared" si="51"/>
        <v>201707</v>
      </c>
    </row>
    <row r="1645" spans="1:13" x14ac:dyDescent="0.25">
      <c r="A1645" s="35" t="str">
        <f>VLOOKUP(B1645,ResCat!$A$2:$B$269,2,FALSE)</f>
        <v>PPOLG</v>
      </c>
      <c r="B1645" s="68" t="str">
        <f>IF(ISNA(VLOOKUP(C1645,COA!$A$2:$B$340,2,FALSE)),"XXX",VLOOKUP(C1645,COA!$A$2:$B$340,2,FALSE))</f>
        <v>L57</v>
      </c>
      <c r="C1645" s="149" t="str">
        <f t="shared" si="52"/>
        <v>0003-1004-0047</v>
      </c>
      <c r="D1645" s="134" t="s">
        <v>463</v>
      </c>
      <c r="E1645" s="134" t="s">
        <v>446</v>
      </c>
      <c r="F1645" s="134" t="s">
        <v>470</v>
      </c>
      <c r="G1645" s="134" t="s">
        <v>335</v>
      </c>
      <c r="H1645" s="134" t="s">
        <v>1023</v>
      </c>
      <c r="I1645" s="134" t="s">
        <v>2</v>
      </c>
      <c r="J1645" s="135">
        <v>8861.41</v>
      </c>
      <c r="K1645" s="135">
        <v>4012.0800000000004</v>
      </c>
      <c r="L1645" s="135">
        <v>3291.4100000000003</v>
      </c>
      <c r="M1645" s="141" t="str">
        <f t="shared" si="51"/>
        <v>201707</v>
      </c>
    </row>
    <row r="1646" spans="1:13" x14ac:dyDescent="0.25">
      <c r="A1646" s="35" t="str">
        <f>VLOOKUP(B1646,ResCat!$A$2:$B$269,2,FALSE)</f>
        <v>PPOLG</v>
      </c>
      <c r="B1646" s="68" t="str">
        <f>IF(ISNA(VLOOKUP(C1646,COA!$A$2:$B$340,2,FALSE)),"XXX",VLOOKUP(C1646,COA!$A$2:$B$340,2,FALSE))</f>
        <v>L57</v>
      </c>
      <c r="C1646" s="149" t="str">
        <f t="shared" si="52"/>
        <v>0003-1004-0047</v>
      </c>
      <c r="D1646" s="134" t="s">
        <v>463</v>
      </c>
      <c r="E1646" s="134" t="s">
        <v>446</v>
      </c>
      <c r="F1646" s="134" t="s">
        <v>470</v>
      </c>
      <c r="G1646" s="134" t="s">
        <v>335</v>
      </c>
      <c r="H1646" s="134" t="s">
        <v>1023</v>
      </c>
      <c r="I1646" s="134" t="s">
        <v>1</v>
      </c>
      <c r="J1646" s="135">
        <v>0</v>
      </c>
      <c r="K1646" s="135">
        <v>-1845.2500000000002</v>
      </c>
      <c r="L1646" s="135">
        <v>-1845.2500000000002</v>
      </c>
      <c r="M1646" s="141" t="str">
        <f t="shared" si="51"/>
        <v>201707</v>
      </c>
    </row>
    <row r="1647" spans="1:13" x14ac:dyDescent="0.25">
      <c r="A1647" s="35" t="str">
        <f>VLOOKUP(B1647,ResCat!$A$2:$B$269,2,FALSE)</f>
        <v>PPOLG</v>
      </c>
      <c r="B1647" s="68" t="str">
        <f>IF(ISNA(VLOOKUP(C1647,COA!$A$2:$B$340,2,FALSE)),"XXX",VLOOKUP(C1647,COA!$A$2:$B$340,2,FALSE))</f>
        <v>L57</v>
      </c>
      <c r="C1647" s="149" t="str">
        <f t="shared" si="52"/>
        <v>0003-1004-0047</v>
      </c>
      <c r="D1647" s="134" t="s">
        <v>463</v>
      </c>
      <c r="E1647" s="134" t="s">
        <v>446</v>
      </c>
      <c r="F1647" s="134" t="s">
        <v>470</v>
      </c>
      <c r="G1647" s="134" t="s">
        <v>4</v>
      </c>
      <c r="H1647" s="134" t="s">
        <v>1023</v>
      </c>
      <c r="I1647" s="134" t="s">
        <v>3</v>
      </c>
      <c r="J1647" s="135">
        <v>1419.0000000000002</v>
      </c>
      <c r="K1647" s="135">
        <v>1061.54</v>
      </c>
      <c r="L1647" s="135">
        <v>708.5100000000001</v>
      </c>
      <c r="M1647" s="141" t="str">
        <f t="shared" si="51"/>
        <v>201708</v>
      </c>
    </row>
    <row r="1648" spans="1:13" x14ac:dyDescent="0.25">
      <c r="A1648" s="35" t="str">
        <f>VLOOKUP(B1648,ResCat!$A$2:$B$269,2,FALSE)</f>
        <v>PPOLG</v>
      </c>
      <c r="B1648" s="68" t="str">
        <f>IF(ISNA(VLOOKUP(C1648,COA!$A$2:$B$340,2,FALSE)),"XXX",VLOOKUP(C1648,COA!$A$2:$B$340,2,FALSE))</f>
        <v>L57</v>
      </c>
      <c r="C1648" s="149" t="str">
        <f t="shared" si="52"/>
        <v>0003-1004-0047</v>
      </c>
      <c r="D1648" s="134" t="s">
        <v>463</v>
      </c>
      <c r="E1648" s="134" t="s">
        <v>446</v>
      </c>
      <c r="F1648" s="134" t="s">
        <v>470</v>
      </c>
      <c r="G1648" s="134" t="s">
        <v>4</v>
      </c>
      <c r="H1648" s="134" t="s">
        <v>1023</v>
      </c>
      <c r="I1648" s="134" t="s">
        <v>336</v>
      </c>
      <c r="J1648" s="135">
        <v>25</v>
      </c>
      <c r="K1648" s="135">
        <v>25</v>
      </c>
      <c r="L1648" s="135">
        <v>25</v>
      </c>
      <c r="M1648" s="141" t="str">
        <f t="shared" si="51"/>
        <v>201708</v>
      </c>
    </row>
    <row r="1649" spans="1:13" x14ac:dyDescent="0.25">
      <c r="A1649" s="35" t="str">
        <f>VLOOKUP(B1649,ResCat!$A$2:$B$269,2,FALSE)</f>
        <v>PPOLG</v>
      </c>
      <c r="B1649" s="68" t="str">
        <f>IF(ISNA(VLOOKUP(C1649,COA!$A$2:$B$340,2,FALSE)),"XXX",VLOOKUP(C1649,COA!$A$2:$B$340,2,FALSE))</f>
        <v>L57</v>
      </c>
      <c r="C1649" s="149" t="str">
        <f t="shared" si="52"/>
        <v>0003-1004-0047</v>
      </c>
      <c r="D1649" s="134" t="s">
        <v>463</v>
      </c>
      <c r="E1649" s="134" t="s">
        <v>446</v>
      </c>
      <c r="F1649" s="134" t="s">
        <v>470</v>
      </c>
      <c r="G1649" s="134" t="s">
        <v>4</v>
      </c>
      <c r="H1649" s="134" t="s">
        <v>1023</v>
      </c>
      <c r="I1649" s="134" t="s">
        <v>2</v>
      </c>
      <c r="J1649" s="135">
        <v>3407.89</v>
      </c>
      <c r="K1649" s="135">
        <v>2697.48</v>
      </c>
      <c r="L1649" s="135">
        <v>1855.7699999999993</v>
      </c>
      <c r="M1649" s="141" t="str">
        <f t="shared" si="51"/>
        <v>201708</v>
      </c>
    </row>
    <row r="1650" spans="1:13" x14ac:dyDescent="0.25">
      <c r="A1650" s="35" t="str">
        <f>VLOOKUP(B1650,ResCat!$A$2:$B$269,2,FALSE)</f>
        <v>PPOLG</v>
      </c>
      <c r="B1650" s="68" t="str">
        <f>IF(ISNA(VLOOKUP(C1650,COA!$A$2:$B$340,2,FALSE)),"XXX",VLOOKUP(C1650,COA!$A$2:$B$340,2,FALSE))</f>
        <v>L57</v>
      </c>
      <c r="C1650" s="149" t="str">
        <f t="shared" si="52"/>
        <v>0003-1004-0047</v>
      </c>
      <c r="D1650" s="134" t="s">
        <v>463</v>
      </c>
      <c r="E1650" s="134" t="s">
        <v>446</v>
      </c>
      <c r="F1650" s="134" t="s">
        <v>470</v>
      </c>
      <c r="G1650" s="134" t="s">
        <v>4</v>
      </c>
      <c r="H1650" s="134" t="s">
        <v>1023</v>
      </c>
      <c r="I1650" s="134" t="s">
        <v>343</v>
      </c>
      <c r="J1650" s="135">
        <v>0.28999999999999998</v>
      </c>
      <c r="K1650" s="135">
        <v>0.28999999999999998</v>
      </c>
      <c r="L1650" s="135">
        <v>0</v>
      </c>
      <c r="M1650" s="141" t="str">
        <f t="shared" si="51"/>
        <v>201708</v>
      </c>
    </row>
    <row r="1651" spans="1:13" x14ac:dyDescent="0.25">
      <c r="A1651" s="35" t="str">
        <f>VLOOKUP(B1651,ResCat!$A$2:$B$269,2,FALSE)</f>
        <v>PPOLG</v>
      </c>
      <c r="B1651" s="68" t="str">
        <f>IF(ISNA(VLOOKUP(C1651,COA!$A$2:$B$340,2,FALSE)),"XXX",VLOOKUP(C1651,COA!$A$2:$B$340,2,FALSE))</f>
        <v>L57</v>
      </c>
      <c r="C1651" s="149" t="str">
        <f t="shared" si="52"/>
        <v>0003-1004-0047</v>
      </c>
      <c r="D1651" s="134" t="s">
        <v>463</v>
      </c>
      <c r="E1651" s="134" t="s">
        <v>446</v>
      </c>
      <c r="F1651" s="134" t="s">
        <v>470</v>
      </c>
      <c r="G1651" s="134" t="s">
        <v>4</v>
      </c>
      <c r="H1651" s="134" t="s">
        <v>1023</v>
      </c>
      <c r="I1651" s="134" t="s">
        <v>1</v>
      </c>
      <c r="J1651" s="135">
        <v>3000.0200000000004</v>
      </c>
      <c r="K1651" s="135">
        <v>721.70000000000016</v>
      </c>
      <c r="L1651" s="135">
        <v>472.33000000000015</v>
      </c>
      <c r="M1651" s="141" t="str">
        <f t="shared" si="51"/>
        <v>201708</v>
      </c>
    </row>
    <row r="1652" spans="1:13" x14ac:dyDescent="0.25">
      <c r="A1652" s="35" t="str">
        <f>VLOOKUP(B1652,ResCat!$A$2:$B$269,2,FALSE)</f>
        <v>PPOLG</v>
      </c>
      <c r="B1652" s="68" t="str">
        <f>IF(ISNA(VLOOKUP(C1652,COA!$A$2:$B$340,2,FALSE)),"XXX",VLOOKUP(C1652,COA!$A$2:$B$340,2,FALSE))</f>
        <v>L57</v>
      </c>
      <c r="C1652" s="149" t="str">
        <f t="shared" si="52"/>
        <v>0003-1004-0047</v>
      </c>
      <c r="D1652" s="134" t="s">
        <v>463</v>
      </c>
      <c r="E1652" s="134" t="s">
        <v>446</v>
      </c>
      <c r="F1652" s="134" t="s">
        <v>470</v>
      </c>
      <c r="G1652" s="134" t="s">
        <v>511</v>
      </c>
      <c r="H1652" s="134" t="s">
        <v>1023</v>
      </c>
      <c r="I1652" s="134" t="s">
        <v>3</v>
      </c>
      <c r="J1652" s="135">
        <v>3139.93</v>
      </c>
      <c r="K1652" s="135">
        <v>669.6099999999999</v>
      </c>
      <c r="L1652" s="135">
        <v>150.83000000000001</v>
      </c>
      <c r="M1652" s="141" t="str">
        <f t="shared" si="51"/>
        <v>201709</v>
      </c>
    </row>
    <row r="1653" spans="1:13" x14ac:dyDescent="0.25">
      <c r="A1653" s="35" t="str">
        <f>VLOOKUP(B1653,ResCat!$A$2:$B$269,2,FALSE)</f>
        <v>PPOLG</v>
      </c>
      <c r="B1653" s="68" t="str">
        <f>IF(ISNA(VLOOKUP(C1653,COA!$A$2:$B$340,2,FALSE)),"XXX",VLOOKUP(C1653,COA!$A$2:$B$340,2,FALSE))</f>
        <v>L57</v>
      </c>
      <c r="C1653" s="149" t="str">
        <f t="shared" si="52"/>
        <v>0003-1004-0047</v>
      </c>
      <c r="D1653" s="134" t="s">
        <v>463</v>
      </c>
      <c r="E1653" s="134" t="s">
        <v>446</v>
      </c>
      <c r="F1653" s="134" t="s">
        <v>470</v>
      </c>
      <c r="G1653" s="134" t="s">
        <v>511</v>
      </c>
      <c r="H1653" s="134" t="s">
        <v>1023</v>
      </c>
      <c r="I1653" s="134" t="s">
        <v>336</v>
      </c>
      <c r="J1653" s="135">
        <v>45</v>
      </c>
      <c r="K1653" s="135">
        <v>45</v>
      </c>
      <c r="L1653" s="135">
        <v>45</v>
      </c>
      <c r="M1653" s="141" t="str">
        <f t="shared" si="51"/>
        <v>201709</v>
      </c>
    </row>
    <row r="1654" spans="1:13" x14ac:dyDescent="0.25">
      <c r="A1654" s="35" t="str">
        <f>VLOOKUP(B1654,ResCat!$A$2:$B$269,2,FALSE)</f>
        <v>PPOLG</v>
      </c>
      <c r="B1654" s="68" t="str">
        <f>IF(ISNA(VLOOKUP(C1654,COA!$A$2:$B$340,2,FALSE)),"XXX",VLOOKUP(C1654,COA!$A$2:$B$340,2,FALSE))</f>
        <v>L57</v>
      </c>
      <c r="C1654" s="149" t="str">
        <f t="shared" si="52"/>
        <v>0003-1004-0047</v>
      </c>
      <c r="D1654" s="134" t="s">
        <v>463</v>
      </c>
      <c r="E1654" s="134" t="s">
        <v>446</v>
      </c>
      <c r="F1654" s="134" t="s">
        <v>470</v>
      </c>
      <c r="G1654" s="134" t="s">
        <v>511</v>
      </c>
      <c r="H1654" s="134" t="s">
        <v>1023</v>
      </c>
      <c r="I1654" s="134" t="s">
        <v>2</v>
      </c>
      <c r="J1654" s="135">
        <v>6635.15</v>
      </c>
      <c r="K1654" s="135">
        <v>4231.17</v>
      </c>
      <c r="L1654" s="135">
        <v>4030.0300000000016</v>
      </c>
      <c r="M1654" s="141" t="str">
        <f t="shared" si="51"/>
        <v>201709</v>
      </c>
    </row>
    <row r="1655" spans="1:13" x14ac:dyDescent="0.25">
      <c r="A1655" s="35" t="str">
        <f>VLOOKUP(B1655,ResCat!$A$2:$B$269,2,FALSE)</f>
        <v>PPOLG</v>
      </c>
      <c r="B1655" s="68" t="str">
        <f>IF(ISNA(VLOOKUP(C1655,COA!$A$2:$B$340,2,FALSE)),"XXX",VLOOKUP(C1655,COA!$A$2:$B$340,2,FALSE))</f>
        <v>L57</v>
      </c>
      <c r="C1655" s="149" t="str">
        <f t="shared" si="52"/>
        <v>0003-1004-0047</v>
      </c>
      <c r="D1655" s="134" t="s">
        <v>463</v>
      </c>
      <c r="E1655" s="134" t="s">
        <v>446</v>
      </c>
      <c r="F1655" s="134" t="s">
        <v>470</v>
      </c>
      <c r="G1655" s="134" t="s">
        <v>511</v>
      </c>
      <c r="H1655" s="134" t="s">
        <v>1023</v>
      </c>
      <c r="I1655" s="134" t="s">
        <v>1</v>
      </c>
      <c r="J1655" s="135">
        <v>39160.93</v>
      </c>
      <c r="K1655" s="135">
        <v>8800.9399999999987</v>
      </c>
      <c r="L1655" s="135">
        <v>0</v>
      </c>
      <c r="M1655" s="141" t="str">
        <f t="shared" si="51"/>
        <v>201709</v>
      </c>
    </row>
    <row r="1656" spans="1:13" x14ac:dyDescent="0.25">
      <c r="A1656" s="35" t="str">
        <f>VLOOKUP(B1656,ResCat!$A$2:$B$269,2,FALSE)</f>
        <v>PPOLG</v>
      </c>
      <c r="B1656" s="68" t="str">
        <f>IF(ISNA(VLOOKUP(C1656,COA!$A$2:$B$340,2,FALSE)),"XXX",VLOOKUP(C1656,COA!$A$2:$B$340,2,FALSE))</f>
        <v>L57</v>
      </c>
      <c r="C1656" s="149" t="str">
        <f t="shared" si="52"/>
        <v>0003-1004-0047</v>
      </c>
      <c r="D1656" s="134" t="s">
        <v>463</v>
      </c>
      <c r="E1656" s="134" t="s">
        <v>446</v>
      </c>
      <c r="F1656" s="134" t="s">
        <v>470</v>
      </c>
      <c r="G1656" s="134" t="s">
        <v>969</v>
      </c>
      <c r="H1656" s="134" t="s">
        <v>1023</v>
      </c>
      <c r="I1656" s="134" t="s">
        <v>3</v>
      </c>
      <c r="J1656" s="135">
        <v>2730.06</v>
      </c>
      <c r="K1656" s="135">
        <v>450.88</v>
      </c>
      <c r="L1656" s="135">
        <v>339.75</v>
      </c>
      <c r="M1656" s="141" t="str">
        <f t="shared" si="51"/>
        <v>201710</v>
      </c>
    </row>
    <row r="1657" spans="1:13" x14ac:dyDescent="0.25">
      <c r="A1657" s="35" t="str">
        <f>VLOOKUP(B1657,ResCat!$A$2:$B$269,2,FALSE)</f>
        <v>PPOLG</v>
      </c>
      <c r="B1657" s="68" t="str">
        <f>IF(ISNA(VLOOKUP(C1657,COA!$A$2:$B$340,2,FALSE)),"XXX",VLOOKUP(C1657,COA!$A$2:$B$340,2,FALSE))</f>
        <v>L57</v>
      </c>
      <c r="C1657" s="149" t="str">
        <f t="shared" si="52"/>
        <v>0003-1004-0047</v>
      </c>
      <c r="D1657" s="134" t="s">
        <v>463</v>
      </c>
      <c r="E1657" s="134" t="s">
        <v>446</v>
      </c>
      <c r="F1657" s="134" t="s">
        <v>470</v>
      </c>
      <c r="G1657" s="134" t="s">
        <v>969</v>
      </c>
      <c r="H1657" s="134" t="s">
        <v>1023</v>
      </c>
      <c r="I1657" s="134" t="s">
        <v>0</v>
      </c>
      <c r="J1657" s="135">
        <v>635551.60999999847</v>
      </c>
      <c r="K1657" s="135">
        <v>176987.7399999999</v>
      </c>
      <c r="L1657" s="135">
        <v>174606.6399999999</v>
      </c>
      <c r="M1657" s="141" t="str">
        <f t="shared" si="51"/>
        <v>201710</v>
      </c>
    </row>
    <row r="1658" spans="1:13" x14ac:dyDescent="0.25">
      <c r="A1658" s="35" t="str">
        <f>VLOOKUP(B1658,ResCat!$A$2:$B$269,2,FALSE)</f>
        <v>PPOLG</v>
      </c>
      <c r="B1658" s="68" t="str">
        <f>IF(ISNA(VLOOKUP(C1658,COA!$A$2:$B$340,2,FALSE)),"XXX",VLOOKUP(C1658,COA!$A$2:$B$340,2,FALSE))</f>
        <v>L57</v>
      </c>
      <c r="C1658" s="149" t="str">
        <f t="shared" si="52"/>
        <v>0003-1004-0047</v>
      </c>
      <c r="D1658" s="134" t="s">
        <v>463</v>
      </c>
      <c r="E1658" s="134" t="s">
        <v>446</v>
      </c>
      <c r="F1658" s="134" t="s">
        <v>470</v>
      </c>
      <c r="G1658" s="134" t="s">
        <v>969</v>
      </c>
      <c r="H1658" s="134" t="s">
        <v>1023</v>
      </c>
      <c r="I1658" s="134" t="s">
        <v>336</v>
      </c>
      <c r="J1658" s="135">
        <v>120</v>
      </c>
      <c r="K1658" s="135">
        <v>120</v>
      </c>
      <c r="L1658" s="135">
        <v>120</v>
      </c>
      <c r="M1658" s="141" t="str">
        <f t="shared" si="51"/>
        <v>201710</v>
      </c>
    </row>
    <row r="1659" spans="1:13" x14ac:dyDescent="0.25">
      <c r="A1659" s="35" t="str">
        <f>VLOOKUP(B1659,ResCat!$A$2:$B$269,2,FALSE)</f>
        <v>PPOLG</v>
      </c>
      <c r="B1659" s="68" t="str">
        <f>IF(ISNA(VLOOKUP(C1659,COA!$A$2:$B$340,2,FALSE)),"XXX",VLOOKUP(C1659,COA!$A$2:$B$340,2,FALSE))</f>
        <v>L57</v>
      </c>
      <c r="C1659" s="149" t="str">
        <f t="shared" si="52"/>
        <v>0003-1004-0047</v>
      </c>
      <c r="D1659" s="134" t="s">
        <v>463</v>
      </c>
      <c r="E1659" s="134" t="s">
        <v>446</v>
      </c>
      <c r="F1659" s="134" t="s">
        <v>470</v>
      </c>
      <c r="G1659" s="134" t="s">
        <v>969</v>
      </c>
      <c r="H1659" s="134" t="s">
        <v>1023</v>
      </c>
      <c r="I1659" s="134" t="s">
        <v>2</v>
      </c>
      <c r="J1659" s="135">
        <v>52550.07</v>
      </c>
      <c r="K1659" s="135">
        <v>14050.979999999992</v>
      </c>
      <c r="L1659" s="135">
        <v>12720.469999999996</v>
      </c>
      <c r="M1659" s="141" t="str">
        <f t="shared" si="51"/>
        <v>201710</v>
      </c>
    </row>
    <row r="1660" spans="1:13" x14ac:dyDescent="0.25">
      <c r="A1660" s="35" t="str">
        <f>VLOOKUP(B1660,ResCat!$A$2:$B$269,2,FALSE)</f>
        <v>PPOLG</v>
      </c>
      <c r="B1660" s="68" t="str">
        <f>IF(ISNA(VLOOKUP(C1660,COA!$A$2:$B$340,2,FALSE)),"XXX",VLOOKUP(C1660,COA!$A$2:$B$340,2,FALSE))</f>
        <v>L57</v>
      </c>
      <c r="C1660" s="149" t="str">
        <f t="shared" si="52"/>
        <v>0003-1004-0047</v>
      </c>
      <c r="D1660" s="134" t="s">
        <v>463</v>
      </c>
      <c r="E1660" s="134" t="s">
        <v>446</v>
      </c>
      <c r="F1660" s="134" t="s">
        <v>470</v>
      </c>
      <c r="G1660" s="134" t="s">
        <v>969</v>
      </c>
      <c r="H1660" s="134" t="s">
        <v>1023</v>
      </c>
      <c r="I1660" s="134" t="s">
        <v>343</v>
      </c>
      <c r="J1660" s="135">
        <v>6.62</v>
      </c>
      <c r="K1660" s="135">
        <v>6.62</v>
      </c>
      <c r="L1660" s="135">
        <v>0</v>
      </c>
      <c r="M1660" s="141" t="str">
        <f t="shared" si="51"/>
        <v>201710</v>
      </c>
    </row>
    <row r="1661" spans="1:13" x14ac:dyDescent="0.25">
      <c r="A1661" s="35" t="str">
        <f>VLOOKUP(B1661,ResCat!$A$2:$B$269,2,FALSE)</f>
        <v>PPOLG</v>
      </c>
      <c r="B1661" s="68" t="str">
        <f>IF(ISNA(VLOOKUP(C1661,COA!$A$2:$B$340,2,FALSE)),"XXX",VLOOKUP(C1661,COA!$A$2:$B$340,2,FALSE))</f>
        <v>L57</v>
      </c>
      <c r="C1661" s="149" t="str">
        <f t="shared" si="52"/>
        <v>0003-1004-0047</v>
      </c>
      <c r="D1661" s="134" t="s">
        <v>463</v>
      </c>
      <c r="E1661" s="134" t="s">
        <v>446</v>
      </c>
      <c r="F1661" s="134" t="s">
        <v>470</v>
      </c>
      <c r="G1661" s="134" t="s">
        <v>969</v>
      </c>
      <c r="H1661" s="134" t="s">
        <v>1023</v>
      </c>
      <c r="I1661" s="134" t="s">
        <v>1</v>
      </c>
      <c r="J1661" s="135">
        <v>184</v>
      </c>
      <c r="K1661" s="135">
        <v>97.800000000000011</v>
      </c>
      <c r="L1661" s="135">
        <v>152.80000000000004</v>
      </c>
      <c r="M1661" s="141" t="str">
        <f t="shared" si="51"/>
        <v>201710</v>
      </c>
    </row>
    <row r="1662" spans="1:13" x14ac:dyDescent="0.25">
      <c r="A1662" s="35" t="str">
        <f>VLOOKUP(B1662,ResCat!$A$2:$B$269,2,FALSE)</f>
        <v>PPOLG</v>
      </c>
      <c r="B1662" s="68" t="str">
        <f>IF(ISNA(VLOOKUP(C1662,COA!$A$2:$B$340,2,FALSE)),"XXX",VLOOKUP(C1662,COA!$A$2:$B$340,2,FALSE))</f>
        <v>L57</v>
      </c>
      <c r="C1662" s="149" t="str">
        <f t="shared" si="52"/>
        <v>0003-1004-0047</v>
      </c>
      <c r="D1662" s="134" t="s">
        <v>463</v>
      </c>
      <c r="E1662" s="134" t="s">
        <v>446</v>
      </c>
      <c r="F1662" s="134" t="s">
        <v>470</v>
      </c>
      <c r="G1662" s="134" t="s">
        <v>961</v>
      </c>
      <c r="H1662" s="134" t="s">
        <v>1023</v>
      </c>
      <c r="I1662" s="134" t="s">
        <v>3</v>
      </c>
      <c r="J1662" s="135">
        <v>24852.799999999999</v>
      </c>
      <c r="K1662" s="135">
        <v>10182.459999999997</v>
      </c>
      <c r="L1662" s="135">
        <v>9297.25</v>
      </c>
      <c r="M1662" s="141" t="str">
        <f t="shared" si="51"/>
        <v>201711</v>
      </c>
    </row>
    <row r="1663" spans="1:13" x14ac:dyDescent="0.25">
      <c r="A1663" s="35" t="str">
        <f>VLOOKUP(B1663,ResCat!$A$2:$B$269,2,FALSE)</f>
        <v>PPOLG</v>
      </c>
      <c r="B1663" s="68" t="str">
        <f>IF(ISNA(VLOOKUP(C1663,COA!$A$2:$B$340,2,FALSE)),"XXX",VLOOKUP(C1663,COA!$A$2:$B$340,2,FALSE))</f>
        <v>L57</v>
      </c>
      <c r="C1663" s="149" t="str">
        <f t="shared" si="52"/>
        <v>0003-1004-0047</v>
      </c>
      <c r="D1663" s="134" t="s">
        <v>463</v>
      </c>
      <c r="E1663" s="134" t="s">
        <v>446</v>
      </c>
      <c r="F1663" s="134" t="s">
        <v>470</v>
      </c>
      <c r="G1663" s="134" t="s">
        <v>961</v>
      </c>
      <c r="H1663" s="134" t="s">
        <v>1023</v>
      </c>
      <c r="I1663" s="134" t="s">
        <v>0</v>
      </c>
      <c r="J1663" s="135">
        <v>608498.28</v>
      </c>
      <c r="K1663" s="135">
        <v>57839.93</v>
      </c>
      <c r="L1663" s="135">
        <v>45694.7</v>
      </c>
      <c r="M1663" s="141" t="str">
        <f t="shared" si="51"/>
        <v>201711</v>
      </c>
    </row>
    <row r="1664" spans="1:13" x14ac:dyDescent="0.25">
      <c r="A1664" s="35" t="str">
        <f>VLOOKUP(B1664,ResCat!$A$2:$B$269,2,FALSE)</f>
        <v>PPOLG</v>
      </c>
      <c r="B1664" s="68" t="str">
        <f>IF(ISNA(VLOOKUP(C1664,COA!$A$2:$B$340,2,FALSE)),"XXX",VLOOKUP(C1664,COA!$A$2:$B$340,2,FALSE))</f>
        <v>L57</v>
      </c>
      <c r="C1664" s="149" t="str">
        <f t="shared" si="52"/>
        <v>0003-1004-0047</v>
      </c>
      <c r="D1664" s="134" t="s">
        <v>463</v>
      </c>
      <c r="E1664" s="134" t="s">
        <v>446</v>
      </c>
      <c r="F1664" s="134" t="s">
        <v>470</v>
      </c>
      <c r="G1664" s="134" t="s">
        <v>961</v>
      </c>
      <c r="H1664" s="134" t="s">
        <v>1023</v>
      </c>
      <c r="I1664" s="134" t="s">
        <v>336</v>
      </c>
      <c r="J1664" s="135">
        <v>329</v>
      </c>
      <c r="K1664" s="135">
        <v>0</v>
      </c>
      <c r="L1664" s="135">
        <v>0</v>
      </c>
      <c r="M1664" s="141" t="str">
        <f t="shared" si="51"/>
        <v>201711</v>
      </c>
    </row>
    <row r="1665" spans="1:13" x14ac:dyDescent="0.25">
      <c r="A1665" s="35" t="str">
        <f>VLOOKUP(B1665,ResCat!$A$2:$B$269,2,FALSE)</f>
        <v>PPOLG</v>
      </c>
      <c r="B1665" s="68" t="str">
        <f>IF(ISNA(VLOOKUP(C1665,COA!$A$2:$B$340,2,FALSE)),"XXX",VLOOKUP(C1665,COA!$A$2:$B$340,2,FALSE))</f>
        <v>L57</v>
      </c>
      <c r="C1665" s="149" t="str">
        <f t="shared" si="52"/>
        <v>0003-1004-0047</v>
      </c>
      <c r="D1665" s="134" t="s">
        <v>463</v>
      </c>
      <c r="E1665" s="134" t="s">
        <v>446</v>
      </c>
      <c r="F1665" s="134" t="s">
        <v>470</v>
      </c>
      <c r="G1665" s="134" t="s">
        <v>961</v>
      </c>
      <c r="H1665" s="134" t="s">
        <v>1023</v>
      </c>
      <c r="I1665" s="134" t="s">
        <v>2</v>
      </c>
      <c r="J1665" s="135">
        <v>101463.01000000002</v>
      </c>
      <c r="K1665" s="135">
        <v>42467.48000000004</v>
      </c>
      <c r="L1665" s="135">
        <v>32727.219999999979</v>
      </c>
      <c r="M1665" s="141" t="str">
        <f t="shared" si="51"/>
        <v>201711</v>
      </c>
    </row>
    <row r="1666" spans="1:13" x14ac:dyDescent="0.25">
      <c r="A1666" s="35" t="str">
        <f>VLOOKUP(B1666,ResCat!$A$2:$B$269,2,FALSE)</f>
        <v>PPOLG</v>
      </c>
      <c r="B1666" s="68" t="str">
        <f>IF(ISNA(VLOOKUP(C1666,COA!$A$2:$B$340,2,FALSE)),"XXX",VLOOKUP(C1666,COA!$A$2:$B$340,2,FALSE))</f>
        <v>L57</v>
      </c>
      <c r="C1666" s="149" t="str">
        <f t="shared" si="52"/>
        <v>0003-1004-0047</v>
      </c>
      <c r="D1666" s="134" t="s">
        <v>463</v>
      </c>
      <c r="E1666" s="134" t="s">
        <v>446</v>
      </c>
      <c r="F1666" s="134" t="s">
        <v>470</v>
      </c>
      <c r="G1666" s="134" t="s">
        <v>961</v>
      </c>
      <c r="H1666" s="134" t="s">
        <v>1023</v>
      </c>
      <c r="I1666" s="134" t="s">
        <v>343</v>
      </c>
      <c r="J1666" s="135">
        <v>569.66999999999996</v>
      </c>
      <c r="K1666" s="135">
        <v>159.53</v>
      </c>
      <c r="L1666" s="135">
        <v>154.53</v>
      </c>
      <c r="M1666" s="141" t="str">
        <f t="shared" si="51"/>
        <v>201711</v>
      </c>
    </row>
    <row r="1667" spans="1:13" x14ac:dyDescent="0.25">
      <c r="A1667" s="35" t="str">
        <f>VLOOKUP(B1667,ResCat!$A$2:$B$269,2,FALSE)</f>
        <v>PPOLG</v>
      </c>
      <c r="B1667" s="68" t="str">
        <f>IF(ISNA(VLOOKUP(C1667,COA!$A$2:$B$340,2,FALSE)),"XXX",VLOOKUP(C1667,COA!$A$2:$B$340,2,FALSE))</f>
        <v>L57</v>
      </c>
      <c r="C1667" s="149" t="str">
        <f t="shared" si="52"/>
        <v>0003-1004-0047</v>
      </c>
      <c r="D1667" s="134" t="s">
        <v>463</v>
      </c>
      <c r="E1667" s="134" t="s">
        <v>446</v>
      </c>
      <c r="F1667" s="134" t="s">
        <v>470</v>
      </c>
      <c r="G1667" s="134" t="s">
        <v>961</v>
      </c>
      <c r="H1667" s="134" t="s">
        <v>1023</v>
      </c>
      <c r="I1667" s="134" t="s">
        <v>1</v>
      </c>
      <c r="J1667" s="135">
        <v>182265.24000000005</v>
      </c>
      <c r="K1667" s="135">
        <v>50400.85</v>
      </c>
      <c r="L1667" s="135">
        <v>44890.159999999982</v>
      </c>
      <c r="M1667" s="141" t="str">
        <f t="shared" si="51"/>
        <v>201711</v>
      </c>
    </row>
    <row r="1668" spans="1:13" x14ac:dyDescent="0.25">
      <c r="A1668" s="35" t="str">
        <f>VLOOKUP(B1668,ResCat!$A$2:$B$269,2,FALSE)</f>
        <v>PPOLG</v>
      </c>
      <c r="B1668" s="68" t="str">
        <f>IF(ISNA(VLOOKUP(C1668,COA!$A$2:$B$340,2,FALSE)),"XXX",VLOOKUP(C1668,COA!$A$2:$B$340,2,FALSE))</f>
        <v>L57</v>
      </c>
      <c r="C1668" s="149" t="str">
        <f t="shared" si="52"/>
        <v>0003-1004-0047</v>
      </c>
      <c r="D1668" s="134" t="s">
        <v>463</v>
      </c>
      <c r="E1668" s="134" t="s">
        <v>446</v>
      </c>
      <c r="F1668" s="134" t="s">
        <v>470</v>
      </c>
      <c r="G1668" s="134" t="s">
        <v>970</v>
      </c>
      <c r="H1668" s="134" t="s">
        <v>1023</v>
      </c>
      <c r="I1668" s="134" t="s">
        <v>3</v>
      </c>
      <c r="J1668" s="135">
        <v>120451.52999999984</v>
      </c>
      <c r="K1668" s="135">
        <v>31980.970000000034</v>
      </c>
      <c r="L1668" s="135">
        <v>23690.290000000023</v>
      </c>
      <c r="M1668" s="141" t="str">
        <f t="shared" ref="M1668:M1731" si="53">IF(G1668&lt;$M$1,$M$1,G1668)</f>
        <v>201712</v>
      </c>
    </row>
    <row r="1669" spans="1:13" x14ac:dyDescent="0.25">
      <c r="A1669" s="35" t="str">
        <f>VLOOKUP(B1669,ResCat!$A$2:$B$269,2,FALSE)</f>
        <v>PPOLG</v>
      </c>
      <c r="B1669" s="68" t="str">
        <f>IF(ISNA(VLOOKUP(C1669,COA!$A$2:$B$340,2,FALSE)),"XXX",VLOOKUP(C1669,COA!$A$2:$B$340,2,FALSE))</f>
        <v>L57</v>
      </c>
      <c r="C1669" s="149" t="str">
        <f t="shared" ref="C1669:C1732" si="54">D1669&amp;"-"&amp;E1669&amp;"-"&amp;F1669</f>
        <v>0003-1004-0047</v>
      </c>
      <c r="D1669" s="134" t="s">
        <v>463</v>
      </c>
      <c r="E1669" s="134" t="s">
        <v>446</v>
      </c>
      <c r="F1669" s="134" t="s">
        <v>470</v>
      </c>
      <c r="G1669" s="134" t="s">
        <v>970</v>
      </c>
      <c r="H1669" s="134" t="s">
        <v>1023</v>
      </c>
      <c r="I1669" s="134" t="s">
        <v>0</v>
      </c>
      <c r="J1669" s="135">
        <v>656270.0199999992</v>
      </c>
      <c r="K1669" s="135">
        <v>157144.4199999999</v>
      </c>
      <c r="L1669" s="135">
        <v>147506.52999999988</v>
      </c>
      <c r="M1669" s="141" t="str">
        <f t="shared" si="53"/>
        <v>201712</v>
      </c>
    </row>
    <row r="1670" spans="1:13" x14ac:dyDescent="0.25">
      <c r="A1670" s="35" t="str">
        <f>VLOOKUP(B1670,ResCat!$A$2:$B$269,2,FALSE)</f>
        <v>PPOLG</v>
      </c>
      <c r="B1670" s="68" t="str">
        <f>IF(ISNA(VLOOKUP(C1670,COA!$A$2:$B$340,2,FALSE)),"XXX",VLOOKUP(C1670,COA!$A$2:$B$340,2,FALSE))</f>
        <v>L57</v>
      </c>
      <c r="C1670" s="149" t="str">
        <f t="shared" si="54"/>
        <v>0003-1004-0047</v>
      </c>
      <c r="D1670" s="134" t="s">
        <v>463</v>
      </c>
      <c r="E1670" s="134" t="s">
        <v>446</v>
      </c>
      <c r="F1670" s="134" t="s">
        <v>470</v>
      </c>
      <c r="G1670" s="134" t="s">
        <v>970</v>
      </c>
      <c r="H1670" s="134" t="s">
        <v>1023</v>
      </c>
      <c r="I1670" s="134" t="s">
        <v>336</v>
      </c>
      <c r="J1670" s="135">
        <v>5611.829999999999</v>
      </c>
      <c r="K1670" s="135">
        <v>1132.5200000000002</v>
      </c>
      <c r="L1670" s="135">
        <v>201.82999999999998</v>
      </c>
      <c r="M1670" s="141" t="str">
        <f t="shared" si="53"/>
        <v>201712</v>
      </c>
    </row>
    <row r="1671" spans="1:13" x14ac:dyDescent="0.25">
      <c r="A1671" s="35" t="str">
        <f>VLOOKUP(B1671,ResCat!$A$2:$B$269,2,FALSE)</f>
        <v>PPOLG</v>
      </c>
      <c r="B1671" s="68" t="str">
        <f>IF(ISNA(VLOOKUP(C1671,COA!$A$2:$B$340,2,FALSE)),"XXX",VLOOKUP(C1671,COA!$A$2:$B$340,2,FALSE))</f>
        <v>L57</v>
      </c>
      <c r="C1671" s="149" t="str">
        <f t="shared" si="54"/>
        <v>0003-1004-0047</v>
      </c>
      <c r="D1671" s="134" t="s">
        <v>463</v>
      </c>
      <c r="E1671" s="134" t="s">
        <v>446</v>
      </c>
      <c r="F1671" s="134" t="s">
        <v>470</v>
      </c>
      <c r="G1671" s="134" t="s">
        <v>970</v>
      </c>
      <c r="H1671" s="134" t="s">
        <v>1023</v>
      </c>
      <c r="I1671" s="134" t="s">
        <v>2</v>
      </c>
      <c r="J1671" s="135">
        <v>330653.68000000011</v>
      </c>
      <c r="K1671" s="135">
        <v>132313.30999999979</v>
      </c>
      <c r="L1671" s="135">
        <v>105838.67999999986</v>
      </c>
      <c r="M1671" s="141" t="str">
        <f t="shared" si="53"/>
        <v>201712</v>
      </c>
    </row>
    <row r="1672" spans="1:13" x14ac:dyDescent="0.25">
      <c r="A1672" s="35" t="str">
        <f>VLOOKUP(B1672,ResCat!$A$2:$B$269,2,FALSE)</f>
        <v>PPOLG</v>
      </c>
      <c r="B1672" s="68" t="str">
        <f>IF(ISNA(VLOOKUP(C1672,COA!$A$2:$B$340,2,FALSE)),"XXX",VLOOKUP(C1672,COA!$A$2:$B$340,2,FALSE))</f>
        <v>L57</v>
      </c>
      <c r="C1672" s="149" t="str">
        <f t="shared" si="54"/>
        <v>0003-1004-0047</v>
      </c>
      <c r="D1672" s="134" t="s">
        <v>463</v>
      </c>
      <c r="E1672" s="134" t="s">
        <v>446</v>
      </c>
      <c r="F1672" s="134" t="s">
        <v>470</v>
      </c>
      <c r="G1672" s="134" t="s">
        <v>970</v>
      </c>
      <c r="H1672" s="134" t="s">
        <v>1023</v>
      </c>
      <c r="I1672" s="134" t="s">
        <v>343</v>
      </c>
      <c r="J1672" s="135">
        <v>156391.21999999994</v>
      </c>
      <c r="K1672" s="135">
        <v>73617.059999999939</v>
      </c>
      <c r="L1672" s="135">
        <v>71216.87000000001</v>
      </c>
      <c r="M1672" s="141" t="str">
        <f t="shared" si="53"/>
        <v>201712</v>
      </c>
    </row>
    <row r="1673" spans="1:13" x14ac:dyDescent="0.25">
      <c r="A1673" s="35" t="str">
        <f>VLOOKUP(B1673,ResCat!$A$2:$B$269,2,FALSE)</f>
        <v>PPOLG</v>
      </c>
      <c r="B1673" s="68" t="str">
        <f>IF(ISNA(VLOOKUP(C1673,COA!$A$2:$B$340,2,FALSE)),"XXX",VLOOKUP(C1673,COA!$A$2:$B$340,2,FALSE))</f>
        <v>L57</v>
      </c>
      <c r="C1673" s="149" t="str">
        <f t="shared" si="54"/>
        <v>0003-1004-0047</v>
      </c>
      <c r="D1673" s="134" t="s">
        <v>463</v>
      </c>
      <c r="E1673" s="134" t="s">
        <v>446</v>
      </c>
      <c r="F1673" s="134" t="s">
        <v>470</v>
      </c>
      <c r="G1673" s="134" t="s">
        <v>970</v>
      </c>
      <c r="H1673" s="134" t="s">
        <v>1023</v>
      </c>
      <c r="I1673" s="134" t="s">
        <v>1</v>
      </c>
      <c r="J1673" s="135">
        <v>386151.34000000008</v>
      </c>
      <c r="K1673" s="135">
        <v>128022.44999999998</v>
      </c>
      <c r="L1673" s="135">
        <v>113680.36</v>
      </c>
      <c r="M1673" s="141" t="str">
        <f t="shared" si="53"/>
        <v>201712</v>
      </c>
    </row>
    <row r="1674" spans="1:13" x14ac:dyDescent="0.25">
      <c r="A1674" s="35" t="str">
        <f>VLOOKUP(B1674,ResCat!$A$2:$B$269,2,FALSE)</f>
        <v>PPOLG</v>
      </c>
      <c r="B1674" s="68" t="str">
        <f>IF(ISNA(VLOOKUP(C1674,COA!$A$2:$B$340,2,FALSE)),"XXX",VLOOKUP(C1674,COA!$A$2:$B$340,2,FALSE))</f>
        <v>L57</v>
      </c>
      <c r="C1674" s="149" t="str">
        <f t="shared" si="54"/>
        <v>0003-1004-0047</v>
      </c>
      <c r="D1674" s="134" t="s">
        <v>463</v>
      </c>
      <c r="E1674" s="134" t="s">
        <v>446</v>
      </c>
      <c r="F1674" s="134" t="s">
        <v>470</v>
      </c>
      <c r="G1674" s="134" t="s">
        <v>1023</v>
      </c>
      <c r="H1674" s="134" t="s">
        <v>1023</v>
      </c>
      <c r="I1674" s="134" t="s">
        <v>3</v>
      </c>
      <c r="J1674" s="135">
        <v>118938.67999999988</v>
      </c>
      <c r="K1674" s="135">
        <v>32435.039999999939</v>
      </c>
      <c r="L1674" s="135">
        <v>11514.430000000009</v>
      </c>
      <c r="M1674" s="141" t="str">
        <f t="shared" si="53"/>
        <v>201801</v>
      </c>
    </row>
    <row r="1675" spans="1:13" x14ac:dyDescent="0.25">
      <c r="A1675" s="35" t="str">
        <f>VLOOKUP(B1675,ResCat!$A$2:$B$269,2,FALSE)</f>
        <v>PPOLG</v>
      </c>
      <c r="B1675" s="68" t="str">
        <f>IF(ISNA(VLOOKUP(C1675,COA!$A$2:$B$340,2,FALSE)),"XXX",VLOOKUP(C1675,COA!$A$2:$B$340,2,FALSE))</f>
        <v>L57</v>
      </c>
      <c r="C1675" s="149" t="str">
        <f t="shared" si="54"/>
        <v>0003-1004-0047</v>
      </c>
      <c r="D1675" s="134" t="s">
        <v>463</v>
      </c>
      <c r="E1675" s="134" t="s">
        <v>446</v>
      </c>
      <c r="F1675" s="134" t="s">
        <v>470</v>
      </c>
      <c r="G1675" s="134" t="s">
        <v>1023</v>
      </c>
      <c r="H1675" s="134" t="s">
        <v>1023</v>
      </c>
      <c r="I1675" s="134" t="s">
        <v>0</v>
      </c>
      <c r="J1675" s="135">
        <v>40372</v>
      </c>
      <c r="K1675" s="135">
        <v>15001.7</v>
      </c>
      <c r="L1675" s="135">
        <v>14663.58</v>
      </c>
      <c r="M1675" s="141" t="str">
        <f t="shared" si="53"/>
        <v>201801</v>
      </c>
    </row>
    <row r="1676" spans="1:13" x14ac:dyDescent="0.25">
      <c r="A1676" s="35" t="str">
        <f>VLOOKUP(B1676,ResCat!$A$2:$B$269,2,FALSE)</f>
        <v>PPOLG</v>
      </c>
      <c r="B1676" s="68" t="str">
        <f>IF(ISNA(VLOOKUP(C1676,COA!$A$2:$B$340,2,FALSE)),"XXX",VLOOKUP(C1676,COA!$A$2:$B$340,2,FALSE))</f>
        <v>L57</v>
      </c>
      <c r="C1676" s="149" t="str">
        <f t="shared" si="54"/>
        <v>0003-1004-0047</v>
      </c>
      <c r="D1676" s="134" t="s">
        <v>463</v>
      </c>
      <c r="E1676" s="134" t="s">
        <v>446</v>
      </c>
      <c r="F1676" s="134" t="s">
        <v>470</v>
      </c>
      <c r="G1676" s="134" t="s">
        <v>1023</v>
      </c>
      <c r="H1676" s="134" t="s">
        <v>1023</v>
      </c>
      <c r="I1676" s="134" t="s">
        <v>336</v>
      </c>
      <c r="J1676" s="135">
        <v>1684.5700000000002</v>
      </c>
      <c r="K1676" s="135">
        <v>628.44999999999993</v>
      </c>
      <c r="L1676" s="135">
        <v>450</v>
      </c>
      <c r="M1676" s="141" t="str">
        <f t="shared" si="53"/>
        <v>201801</v>
      </c>
    </row>
    <row r="1677" spans="1:13" x14ac:dyDescent="0.25">
      <c r="A1677" s="35" t="str">
        <f>VLOOKUP(B1677,ResCat!$A$2:$B$269,2,FALSE)</f>
        <v>PPOLG</v>
      </c>
      <c r="B1677" s="68" t="str">
        <f>IF(ISNA(VLOOKUP(C1677,COA!$A$2:$B$340,2,FALSE)),"XXX",VLOOKUP(C1677,COA!$A$2:$B$340,2,FALSE))</f>
        <v>L57</v>
      </c>
      <c r="C1677" s="149" t="str">
        <f t="shared" si="54"/>
        <v>0003-1004-0047</v>
      </c>
      <c r="D1677" s="134" t="s">
        <v>463</v>
      </c>
      <c r="E1677" s="134" t="s">
        <v>446</v>
      </c>
      <c r="F1677" s="134" t="s">
        <v>470</v>
      </c>
      <c r="G1677" s="134" t="s">
        <v>1023</v>
      </c>
      <c r="H1677" s="134" t="s">
        <v>1023</v>
      </c>
      <c r="I1677" s="134" t="s">
        <v>2</v>
      </c>
      <c r="J1677" s="135">
        <v>279450.33000000007</v>
      </c>
      <c r="K1677" s="135">
        <v>130876.94999999942</v>
      </c>
      <c r="L1677" s="135">
        <v>82652.719999999899</v>
      </c>
      <c r="M1677" s="141" t="str">
        <f t="shared" si="53"/>
        <v>201801</v>
      </c>
    </row>
    <row r="1678" spans="1:13" x14ac:dyDescent="0.25">
      <c r="A1678" s="35" t="str">
        <f>VLOOKUP(B1678,ResCat!$A$2:$B$269,2,FALSE)</f>
        <v>PPOLG</v>
      </c>
      <c r="B1678" s="68" t="str">
        <f>IF(ISNA(VLOOKUP(C1678,COA!$A$2:$B$340,2,FALSE)),"XXX",VLOOKUP(C1678,COA!$A$2:$B$340,2,FALSE))</f>
        <v>L57</v>
      </c>
      <c r="C1678" s="149" t="str">
        <f t="shared" si="54"/>
        <v>0003-1004-0047</v>
      </c>
      <c r="D1678" s="134" t="s">
        <v>463</v>
      </c>
      <c r="E1678" s="134" t="s">
        <v>446</v>
      </c>
      <c r="F1678" s="134" t="s">
        <v>470</v>
      </c>
      <c r="G1678" s="134" t="s">
        <v>1023</v>
      </c>
      <c r="H1678" s="134" t="s">
        <v>1023</v>
      </c>
      <c r="I1678" s="134" t="s">
        <v>343</v>
      </c>
      <c r="J1678" s="135">
        <v>563855.3199999975</v>
      </c>
      <c r="K1678" s="135">
        <v>244363.93000000017</v>
      </c>
      <c r="L1678" s="135">
        <v>225925.63000000009</v>
      </c>
      <c r="M1678" s="141" t="str">
        <f t="shared" si="53"/>
        <v>201801</v>
      </c>
    </row>
    <row r="1679" spans="1:13" x14ac:dyDescent="0.25">
      <c r="A1679" s="35" t="str">
        <f>VLOOKUP(B1679,ResCat!$A$2:$B$269,2,FALSE)</f>
        <v>PPOLG</v>
      </c>
      <c r="B1679" s="68" t="str">
        <f>IF(ISNA(VLOOKUP(C1679,COA!$A$2:$B$340,2,FALSE)),"XXX",VLOOKUP(C1679,COA!$A$2:$B$340,2,FALSE))</f>
        <v>L57</v>
      </c>
      <c r="C1679" s="149" t="str">
        <f t="shared" si="54"/>
        <v>0003-1004-0047</v>
      </c>
      <c r="D1679" s="134" t="s">
        <v>463</v>
      </c>
      <c r="E1679" s="134" t="s">
        <v>446</v>
      </c>
      <c r="F1679" s="134" t="s">
        <v>470</v>
      </c>
      <c r="G1679" s="134" t="s">
        <v>1023</v>
      </c>
      <c r="H1679" s="134" t="s">
        <v>1023</v>
      </c>
      <c r="I1679" s="134" t="s">
        <v>1</v>
      </c>
      <c r="J1679" s="135">
        <v>185507.18</v>
      </c>
      <c r="K1679" s="135">
        <v>79472.940000000017</v>
      </c>
      <c r="L1679" s="135">
        <v>63860.129999999983</v>
      </c>
      <c r="M1679" s="141" t="str">
        <f t="shared" si="53"/>
        <v>201801</v>
      </c>
    </row>
    <row r="1680" spans="1:13" x14ac:dyDescent="0.25">
      <c r="A1680" s="35" t="str">
        <f>VLOOKUP(B1680,ResCat!$A$2:$B$269,2,FALSE)</f>
        <v>XXX</v>
      </c>
      <c r="B1680" s="68" t="str">
        <f>IF(ISNA(VLOOKUP(C1680,COA!$A$2:$B$340,2,FALSE)),"XXX",VLOOKUP(C1680,COA!$A$2:$B$340,2,FALSE))</f>
        <v>XXX</v>
      </c>
      <c r="C1680" s="149" t="str">
        <f t="shared" si="54"/>
        <v>0003-1004-0057</v>
      </c>
      <c r="D1680" s="134" t="s">
        <v>463</v>
      </c>
      <c r="E1680" s="134" t="s">
        <v>446</v>
      </c>
      <c r="F1680" s="134" t="s">
        <v>469</v>
      </c>
      <c r="G1680" s="134" t="s">
        <v>511</v>
      </c>
      <c r="H1680" s="134" t="s">
        <v>1023</v>
      </c>
      <c r="I1680" s="134" t="s">
        <v>1</v>
      </c>
      <c r="J1680" s="135">
        <v>0</v>
      </c>
      <c r="K1680" s="135">
        <v>2150.4700000000003</v>
      </c>
      <c r="L1680" s="135">
        <v>2150.4700000000003</v>
      </c>
      <c r="M1680" s="141" t="str">
        <f t="shared" si="53"/>
        <v>201709</v>
      </c>
    </row>
    <row r="1681" spans="1:13" x14ac:dyDescent="0.25">
      <c r="A1681" s="35" t="str">
        <f>VLOOKUP(B1681,ResCat!$A$2:$B$269,2,FALSE)</f>
        <v>PPOLG</v>
      </c>
      <c r="B1681" s="68" t="str">
        <f>IF(ISNA(VLOOKUP(C1681,COA!$A$2:$B$340,2,FALSE)),"XXX",VLOOKUP(C1681,COA!$A$2:$B$340,2,FALSE))</f>
        <v>N51</v>
      </c>
      <c r="C1681" s="149" t="str">
        <f t="shared" si="54"/>
        <v>0003-1005-0012</v>
      </c>
      <c r="D1681" s="134" t="s">
        <v>463</v>
      </c>
      <c r="E1681" s="134" t="s">
        <v>447</v>
      </c>
      <c r="F1681" s="134" t="s">
        <v>452</v>
      </c>
      <c r="G1681" s="134" t="s">
        <v>367</v>
      </c>
      <c r="H1681" s="134" t="s">
        <v>1023</v>
      </c>
      <c r="I1681" s="134" t="s">
        <v>3</v>
      </c>
      <c r="J1681" s="135">
        <v>-860</v>
      </c>
      <c r="K1681" s="135">
        <v>-553.11999999999989</v>
      </c>
      <c r="L1681" s="135">
        <v>-387.18000000000006</v>
      </c>
      <c r="M1681" s="141" t="str">
        <f t="shared" si="53"/>
        <v>201601</v>
      </c>
    </row>
    <row r="1682" spans="1:13" x14ac:dyDescent="0.25">
      <c r="A1682" s="35" t="str">
        <f>VLOOKUP(B1682,ResCat!$A$2:$B$269,2,FALSE)</f>
        <v>PPOLG</v>
      </c>
      <c r="B1682" s="68" t="str">
        <f>IF(ISNA(VLOOKUP(C1682,COA!$A$2:$B$340,2,FALSE)),"XXX",VLOOKUP(C1682,COA!$A$2:$B$340,2,FALSE))</f>
        <v>N51</v>
      </c>
      <c r="C1682" s="149" t="str">
        <f t="shared" si="54"/>
        <v>0003-1005-0012</v>
      </c>
      <c r="D1682" s="134" t="s">
        <v>463</v>
      </c>
      <c r="E1682" s="134" t="s">
        <v>447</v>
      </c>
      <c r="F1682" s="134" t="s">
        <v>452</v>
      </c>
      <c r="G1682" s="134" t="s">
        <v>346</v>
      </c>
      <c r="H1682" s="134" t="s">
        <v>1023</v>
      </c>
      <c r="I1682" s="134" t="s">
        <v>2</v>
      </c>
      <c r="J1682" s="135">
        <v>173.26999999999998</v>
      </c>
      <c r="K1682" s="135">
        <v>146.44</v>
      </c>
      <c r="L1682" s="135">
        <v>-26.83</v>
      </c>
      <c r="M1682" s="141" t="str">
        <f t="shared" si="53"/>
        <v>201601</v>
      </c>
    </row>
    <row r="1683" spans="1:13" x14ac:dyDescent="0.25">
      <c r="A1683" s="35" t="str">
        <f>VLOOKUP(B1683,ResCat!$A$2:$B$269,2,FALSE)</f>
        <v>PPOLG</v>
      </c>
      <c r="B1683" s="68" t="str">
        <f>IF(ISNA(VLOOKUP(C1683,COA!$A$2:$B$340,2,FALSE)),"XXX",VLOOKUP(C1683,COA!$A$2:$B$340,2,FALSE))</f>
        <v>N51</v>
      </c>
      <c r="C1683" s="149" t="str">
        <f t="shared" si="54"/>
        <v>0003-1005-0012</v>
      </c>
      <c r="D1683" s="134" t="s">
        <v>463</v>
      </c>
      <c r="E1683" s="134" t="s">
        <v>447</v>
      </c>
      <c r="F1683" s="134" t="s">
        <v>452</v>
      </c>
      <c r="G1683" s="134" t="s">
        <v>309</v>
      </c>
      <c r="H1683" s="134" t="s">
        <v>1023</v>
      </c>
      <c r="I1683" s="134" t="s">
        <v>3</v>
      </c>
      <c r="J1683" s="135">
        <v>397.91999999999996</v>
      </c>
      <c r="K1683" s="135">
        <v>397.91999999999996</v>
      </c>
      <c r="L1683" s="135">
        <v>0</v>
      </c>
      <c r="M1683" s="141" t="str">
        <f t="shared" si="53"/>
        <v>201601</v>
      </c>
    </row>
    <row r="1684" spans="1:13" x14ac:dyDescent="0.25">
      <c r="A1684" s="35" t="str">
        <f>VLOOKUP(B1684,ResCat!$A$2:$B$269,2,FALSE)</f>
        <v>PPOLG</v>
      </c>
      <c r="B1684" s="68" t="str">
        <f>IF(ISNA(VLOOKUP(C1684,COA!$A$2:$B$340,2,FALSE)),"XXX",VLOOKUP(C1684,COA!$A$2:$B$340,2,FALSE))</f>
        <v>N51</v>
      </c>
      <c r="C1684" s="149" t="str">
        <f t="shared" si="54"/>
        <v>0003-1005-0012</v>
      </c>
      <c r="D1684" s="134" t="s">
        <v>463</v>
      </c>
      <c r="E1684" s="134" t="s">
        <v>447</v>
      </c>
      <c r="F1684" s="134" t="s">
        <v>452</v>
      </c>
      <c r="G1684" s="134" t="s">
        <v>309</v>
      </c>
      <c r="H1684" s="134" t="s">
        <v>1023</v>
      </c>
      <c r="I1684" s="134" t="s">
        <v>2</v>
      </c>
      <c r="J1684" s="135">
        <v>-80.859999999999971</v>
      </c>
      <c r="K1684" s="135">
        <v>-80.859999999999971</v>
      </c>
      <c r="L1684" s="135">
        <v>-252</v>
      </c>
      <c r="M1684" s="141" t="str">
        <f t="shared" si="53"/>
        <v>201601</v>
      </c>
    </row>
    <row r="1685" spans="1:13" x14ac:dyDescent="0.25">
      <c r="A1685" s="35" t="str">
        <f>VLOOKUP(B1685,ResCat!$A$2:$B$269,2,FALSE)</f>
        <v>PPOLG</v>
      </c>
      <c r="B1685" s="68" t="str">
        <f>IF(ISNA(VLOOKUP(C1685,COA!$A$2:$B$340,2,FALSE)),"XXX",VLOOKUP(C1685,COA!$A$2:$B$340,2,FALSE))</f>
        <v>N51</v>
      </c>
      <c r="C1685" s="149" t="str">
        <f t="shared" si="54"/>
        <v>0003-1005-0012</v>
      </c>
      <c r="D1685" s="134" t="s">
        <v>463</v>
      </c>
      <c r="E1685" s="134" t="s">
        <v>447</v>
      </c>
      <c r="F1685" s="134" t="s">
        <v>452</v>
      </c>
      <c r="G1685" s="134" t="s">
        <v>309</v>
      </c>
      <c r="H1685" s="134" t="s">
        <v>1023</v>
      </c>
      <c r="I1685" s="134" t="s">
        <v>1</v>
      </c>
      <c r="J1685" s="135">
        <v>0</v>
      </c>
      <c r="K1685" s="135">
        <v>0</v>
      </c>
      <c r="L1685" s="135">
        <v>0</v>
      </c>
      <c r="M1685" s="141" t="str">
        <f t="shared" si="53"/>
        <v>201601</v>
      </c>
    </row>
    <row r="1686" spans="1:13" x14ac:dyDescent="0.25">
      <c r="A1686" s="35" t="str">
        <f>VLOOKUP(B1686,ResCat!$A$2:$B$269,2,FALSE)</f>
        <v>PPOLG</v>
      </c>
      <c r="B1686" s="68" t="str">
        <f>IF(ISNA(VLOOKUP(C1686,COA!$A$2:$B$340,2,FALSE)),"XXX",VLOOKUP(C1686,COA!$A$2:$B$340,2,FALSE))</f>
        <v>N51</v>
      </c>
      <c r="C1686" s="149" t="str">
        <f t="shared" si="54"/>
        <v>0003-1005-0012</v>
      </c>
      <c r="D1686" s="134" t="s">
        <v>463</v>
      </c>
      <c r="E1686" s="134" t="s">
        <v>447</v>
      </c>
      <c r="F1686" s="134" t="s">
        <v>452</v>
      </c>
      <c r="G1686" s="134" t="s">
        <v>1026</v>
      </c>
      <c r="H1686" s="134" t="s">
        <v>1023</v>
      </c>
      <c r="I1686" s="134" t="s">
        <v>3</v>
      </c>
      <c r="J1686" s="135">
        <v>541.30000000000007</v>
      </c>
      <c r="K1686" s="135">
        <v>603.44999999999993</v>
      </c>
      <c r="L1686" s="135">
        <v>270.32</v>
      </c>
      <c r="M1686" s="141" t="str">
        <f t="shared" si="53"/>
        <v>201601</v>
      </c>
    </row>
    <row r="1687" spans="1:13" x14ac:dyDescent="0.25">
      <c r="A1687" s="35" t="str">
        <f>VLOOKUP(B1687,ResCat!$A$2:$B$269,2,FALSE)</f>
        <v>PPOLG</v>
      </c>
      <c r="B1687" s="68" t="str">
        <f>IF(ISNA(VLOOKUP(C1687,COA!$A$2:$B$340,2,FALSE)),"XXX",VLOOKUP(C1687,COA!$A$2:$B$340,2,FALSE))</f>
        <v>N51</v>
      </c>
      <c r="C1687" s="149" t="str">
        <f t="shared" si="54"/>
        <v>0003-1005-0012</v>
      </c>
      <c r="D1687" s="134" t="s">
        <v>463</v>
      </c>
      <c r="E1687" s="134" t="s">
        <v>447</v>
      </c>
      <c r="F1687" s="134" t="s">
        <v>452</v>
      </c>
      <c r="G1687" s="134" t="s">
        <v>1026</v>
      </c>
      <c r="H1687" s="134" t="s">
        <v>1023</v>
      </c>
      <c r="I1687" s="134" t="s">
        <v>2</v>
      </c>
      <c r="J1687" s="135">
        <v>1256.9199999999998</v>
      </c>
      <c r="K1687" s="135">
        <v>1244.6699999999998</v>
      </c>
      <c r="L1687" s="135">
        <v>-38.57</v>
      </c>
      <c r="M1687" s="141" t="str">
        <f t="shared" si="53"/>
        <v>201601</v>
      </c>
    </row>
    <row r="1688" spans="1:13" x14ac:dyDescent="0.25">
      <c r="A1688" s="35" t="str">
        <f>VLOOKUP(B1688,ResCat!$A$2:$B$269,2,FALSE)</f>
        <v>PPOLG</v>
      </c>
      <c r="B1688" s="68" t="str">
        <f>IF(ISNA(VLOOKUP(C1688,COA!$A$2:$B$340,2,FALSE)),"XXX",VLOOKUP(C1688,COA!$A$2:$B$340,2,FALSE))</f>
        <v>N51</v>
      </c>
      <c r="C1688" s="149" t="str">
        <f t="shared" si="54"/>
        <v>0003-1005-0012</v>
      </c>
      <c r="D1688" s="134" t="s">
        <v>463</v>
      </c>
      <c r="E1688" s="134" t="s">
        <v>447</v>
      </c>
      <c r="F1688" s="134" t="s">
        <v>452</v>
      </c>
      <c r="G1688" s="134" t="s">
        <v>1026</v>
      </c>
      <c r="H1688" s="134" t="s">
        <v>1023</v>
      </c>
      <c r="I1688" s="134" t="s">
        <v>1</v>
      </c>
      <c r="J1688" s="135">
        <v>2009.68</v>
      </c>
      <c r="K1688" s="135">
        <v>2009.68</v>
      </c>
      <c r="L1688" s="135">
        <v>1166.55</v>
      </c>
      <c r="M1688" s="141" t="str">
        <f t="shared" si="53"/>
        <v>201601</v>
      </c>
    </row>
    <row r="1689" spans="1:13" x14ac:dyDescent="0.25">
      <c r="A1689" s="35" t="str">
        <f>VLOOKUP(B1689,ResCat!$A$2:$B$269,2,FALSE)</f>
        <v>PPOLG</v>
      </c>
      <c r="B1689" s="68" t="str">
        <f>IF(ISNA(VLOOKUP(C1689,COA!$A$2:$B$340,2,FALSE)),"XXX",VLOOKUP(C1689,COA!$A$2:$B$340,2,FALSE))</f>
        <v>N51</v>
      </c>
      <c r="C1689" s="149" t="str">
        <f t="shared" si="54"/>
        <v>0003-1005-0012</v>
      </c>
      <c r="D1689" s="134" t="s">
        <v>463</v>
      </c>
      <c r="E1689" s="134" t="s">
        <v>447</v>
      </c>
      <c r="F1689" s="134" t="s">
        <v>452</v>
      </c>
      <c r="G1689" s="134" t="s">
        <v>362</v>
      </c>
      <c r="H1689" s="134" t="s">
        <v>1023</v>
      </c>
      <c r="I1689" s="134" t="s">
        <v>3</v>
      </c>
      <c r="J1689" s="135">
        <v>60.67</v>
      </c>
      <c r="K1689" s="135">
        <v>40.67</v>
      </c>
      <c r="L1689" s="135">
        <v>0</v>
      </c>
      <c r="M1689" s="141" t="str">
        <f t="shared" si="53"/>
        <v>201601</v>
      </c>
    </row>
    <row r="1690" spans="1:13" x14ac:dyDescent="0.25">
      <c r="A1690" s="35" t="str">
        <f>VLOOKUP(B1690,ResCat!$A$2:$B$269,2,FALSE)</f>
        <v>PPOLG</v>
      </c>
      <c r="B1690" s="68" t="str">
        <f>IF(ISNA(VLOOKUP(C1690,COA!$A$2:$B$340,2,FALSE)),"XXX",VLOOKUP(C1690,COA!$A$2:$B$340,2,FALSE))</f>
        <v>N51</v>
      </c>
      <c r="C1690" s="149" t="str">
        <f t="shared" si="54"/>
        <v>0003-1005-0012</v>
      </c>
      <c r="D1690" s="134" t="s">
        <v>463</v>
      </c>
      <c r="E1690" s="134" t="s">
        <v>447</v>
      </c>
      <c r="F1690" s="134" t="s">
        <v>452</v>
      </c>
      <c r="G1690" s="134" t="s">
        <v>362</v>
      </c>
      <c r="H1690" s="134" t="s">
        <v>1023</v>
      </c>
      <c r="I1690" s="134" t="s">
        <v>368</v>
      </c>
      <c r="J1690" s="135">
        <v>20</v>
      </c>
      <c r="K1690" s="135">
        <v>20</v>
      </c>
      <c r="L1690" s="135">
        <v>0</v>
      </c>
      <c r="M1690" s="141" t="str">
        <f t="shared" si="53"/>
        <v>201601</v>
      </c>
    </row>
    <row r="1691" spans="1:13" x14ac:dyDescent="0.25">
      <c r="A1691" s="35" t="str">
        <f>VLOOKUP(B1691,ResCat!$A$2:$B$269,2,FALSE)</f>
        <v>PPOLG</v>
      </c>
      <c r="B1691" s="68" t="str">
        <f>IF(ISNA(VLOOKUP(C1691,COA!$A$2:$B$340,2,FALSE)),"XXX",VLOOKUP(C1691,COA!$A$2:$B$340,2,FALSE))</f>
        <v>N51</v>
      </c>
      <c r="C1691" s="149" t="str">
        <f t="shared" si="54"/>
        <v>0003-1005-0012</v>
      </c>
      <c r="D1691" s="134" t="s">
        <v>463</v>
      </c>
      <c r="E1691" s="134" t="s">
        <v>447</v>
      </c>
      <c r="F1691" s="134" t="s">
        <v>452</v>
      </c>
      <c r="G1691" s="134" t="s">
        <v>362</v>
      </c>
      <c r="H1691" s="134" t="s">
        <v>1023</v>
      </c>
      <c r="I1691" s="134" t="s">
        <v>2</v>
      </c>
      <c r="J1691" s="135">
        <v>1713.8199999999997</v>
      </c>
      <c r="K1691" s="135">
        <v>1270.8</v>
      </c>
      <c r="L1691" s="135">
        <v>61.51</v>
      </c>
      <c r="M1691" s="141" t="str">
        <f t="shared" si="53"/>
        <v>201601</v>
      </c>
    </row>
    <row r="1692" spans="1:13" x14ac:dyDescent="0.25">
      <c r="A1692" s="35" t="str">
        <f>VLOOKUP(B1692,ResCat!$A$2:$B$269,2,FALSE)</f>
        <v>PPOLG</v>
      </c>
      <c r="B1692" s="68" t="str">
        <f>IF(ISNA(VLOOKUP(C1692,COA!$A$2:$B$340,2,FALSE)),"XXX",VLOOKUP(C1692,COA!$A$2:$B$340,2,FALSE))</f>
        <v>N51</v>
      </c>
      <c r="C1692" s="149" t="str">
        <f t="shared" si="54"/>
        <v>0003-1005-0012</v>
      </c>
      <c r="D1692" s="134" t="s">
        <v>463</v>
      </c>
      <c r="E1692" s="134" t="s">
        <v>447</v>
      </c>
      <c r="F1692" s="134" t="s">
        <v>452</v>
      </c>
      <c r="G1692" s="134" t="s">
        <v>362</v>
      </c>
      <c r="H1692" s="134" t="s">
        <v>1023</v>
      </c>
      <c r="I1692" s="134" t="s">
        <v>1</v>
      </c>
      <c r="J1692" s="135">
        <v>45</v>
      </c>
      <c r="K1692" s="135">
        <v>45</v>
      </c>
      <c r="L1692" s="135">
        <v>0</v>
      </c>
      <c r="M1692" s="141" t="str">
        <f t="shared" si="53"/>
        <v>201601</v>
      </c>
    </row>
    <row r="1693" spans="1:13" x14ac:dyDescent="0.25">
      <c r="A1693" s="35" t="str">
        <f>VLOOKUP(B1693,ResCat!$A$2:$B$269,2,FALSE)</f>
        <v>PPOLG</v>
      </c>
      <c r="B1693" s="68" t="str">
        <f>IF(ISNA(VLOOKUP(C1693,COA!$A$2:$B$340,2,FALSE)),"XXX",VLOOKUP(C1693,COA!$A$2:$B$340,2,FALSE))</f>
        <v>N51</v>
      </c>
      <c r="C1693" s="149" t="str">
        <f t="shared" si="54"/>
        <v>0003-1005-0012</v>
      </c>
      <c r="D1693" s="134" t="s">
        <v>463</v>
      </c>
      <c r="E1693" s="134" t="s">
        <v>447</v>
      </c>
      <c r="F1693" s="134" t="s">
        <v>452</v>
      </c>
      <c r="G1693" s="134" t="s">
        <v>1027</v>
      </c>
      <c r="H1693" s="134" t="s">
        <v>1023</v>
      </c>
      <c r="I1693" s="134" t="s">
        <v>3</v>
      </c>
      <c r="J1693" s="135">
        <v>33.759999999999991</v>
      </c>
      <c r="K1693" s="135">
        <v>-788.01</v>
      </c>
      <c r="L1693" s="135">
        <v>-821.77</v>
      </c>
      <c r="M1693" s="141" t="str">
        <f t="shared" si="53"/>
        <v>201601</v>
      </c>
    </row>
    <row r="1694" spans="1:13" x14ac:dyDescent="0.25">
      <c r="A1694" s="35" t="str">
        <f>VLOOKUP(B1694,ResCat!$A$2:$B$269,2,FALSE)</f>
        <v>PPOLG</v>
      </c>
      <c r="B1694" s="68" t="str">
        <f>IF(ISNA(VLOOKUP(C1694,COA!$A$2:$B$340,2,FALSE)),"XXX",VLOOKUP(C1694,COA!$A$2:$B$340,2,FALSE))</f>
        <v>N51</v>
      </c>
      <c r="C1694" s="149" t="str">
        <f t="shared" si="54"/>
        <v>0003-1005-0012</v>
      </c>
      <c r="D1694" s="134" t="s">
        <v>463</v>
      </c>
      <c r="E1694" s="134" t="s">
        <v>447</v>
      </c>
      <c r="F1694" s="134" t="s">
        <v>452</v>
      </c>
      <c r="G1694" s="134" t="s">
        <v>1027</v>
      </c>
      <c r="H1694" s="134" t="s">
        <v>1023</v>
      </c>
      <c r="I1694" s="134" t="s">
        <v>2</v>
      </c>
      <c r="J1694" s="135">
        <v>208.55</v>
      </c>
      <c r="K1694" s="135">
        <v>208.55</v>
      </c>
      <c r="L1694" s="135">
        <v>40.14</v>
      </c>
      <c r="M1694" s="141" t="str">
        <f t="shared" si="53"/>
        <v>201601</v>
      </c>
    </row>
    <row r="1695" spans="1:13" x14ac:dyDescent="0.25">
      <c r="A1695" s="35" t="str">
        <f>VLOOKUP(B1695,ResCat!$A$2:$B$269,2,FALSE)</f>
        <v>PPOLG</v>
      </c>
      <c r="B1695" s="68" t="str">
        <f>IF(ISNA(VLOOKUP(C1695,COA!$A$2:$B$340,2,FALSE)),"XXX",VLOOKUP(C1695,COA!$A$2:$B$340,2,FALSE))</f>
        <v>N51</v>
      </c>
      <c r="C1695" s="149" t="str">
        <f t="shared" si="54"/>
        <v>0003-1005-0012</v>
      </c>
      <c r="D1695" s="134" t="s">
        <v>463</v>
      </c>
      <c r="E1695" s="134" t="s">
        <v>447</v>
      </c>
      <c r="F1695" s="134" t="s">
        <v>452</v>
      </c>
      <c r="G1695" s="134" t="s">
        <v>1028</v>
      </c>
      <c r="H1695" s="134" t="s">
        <v>1023</v>
      </c>
      <c r="I1695" s="134" t="s">
        <v>3</v>
      </c>
      <c r="J1695" s="135">
        <v>177.07000000000002</v>
      </c>
      <c r="K1695" s="135">
        <v>147.74</v>
      </c>
      <c r="L1695" s="135">
        <v>-9.3300000000000018</v>
      </c>
      <c r="M1695" s="141" t="str">
        <f t="shared" si="53"/>
        <v>201601</v>
      </c>
    </row>
    <row r="1696" spans="1:13" x14ac:dyDescent="0.25">
      <c r="A1696" s="35" t="str">
        <f>VLOOKUP(B1696,ResCat!$A$2:$B$269,2,FALSE)</f>
        <v>PPOLG</v>
      </c>
      <c r="B1696" s="68" t="str">
        <f>IF(ISNA(VLOOKUP(C1696,COA!$A$2:$B$340,2,FALSE)),"XXX",VLOOKUP(C1696,COA!$A$2:$B$340,2,FALSE))</f>
        <v>N51</v>
      </c>
      <c r="C1696" s="149" t="str">
        <f t="shared" si="54"/>
        <v>0003-1005-0012</v>
      </c>
      <c r="D1696" s="134" t="s">
        <v>463</v>
      </c>
      <c r="E1696" s="134" t="s">
        <v>447</v>
      </c>
      <c r="F1696" s="134" t="s">
        <v>452</v>
      </c>
      <c r="G1696" s="134" t="s">
        <v>1028</v>
      </c>
      <c r="H1696" s="134" t="s">
        <v>1023</v>
      </c>
      <c r="I1696" s="134" t="s">
        <v>2</v>
      </c>
      <c r="J1696" s="135">
        <v>256.44</v>
      </c>
      <c r="K1696" s="135">
        <v>252.78</v>
      </c>
      <c r="L1696" s="135">
        <v>111.11</v>
      </c>
      <c r="M1696" s="141" t="str">
        <f t="shared" si="53"/>
        <v>201601</v>
      </c>
    </row>
    <row r="1697" spans="1:13" x14ac:dyDescent="0.25">
      <c r="A1697" s="35" t="str">
        <f>VLOOKUP(B1697,ResCat!$A$2:$B$269,2,FALSE)</f>
        <v>PPOLG</v>
      </c>
      <c r="B1697" s="68" t="str">
        <f>IF(ISNA(VLOOKUP(C1697,COA!$A$2:$B$340,2,FALSE)),"XXX",VLOOKUP(C1697,COA!$A$2:$B$340,2,FALSE))</f>
        <v>N51</v>
      </c>
      <c r="C1697" s="149" t="str">
        <f t="shared" si="54"/>
        <v>0003-1005-0012</v>
      </c>
      <c r="D1697" s="134" t="s">
        <v>463</v>
      </c>
      <c r="E1697" s="134" t="s">
        <v>447</v>
      </c>
      <c r="F1697" s="134" t="s">
        <v>452</v>
      </c>
      <c r="G1697" s="134" t="s">
        <v>363</v>
      </c>
      <c r="H1697" s="134" t="s">
        <v>1023</v>
      </c>
      <c r="I1697" s="134" t="s">
        <v>3</v>
      </c>
      <c r="J1697" s="135">
        <v>106.38</v>
      </c>
      <c r="K1697" s="135">
        <v>106.38</v>
      </c>
      <c r="L1697" s="135">
        <v>0</v>
      </c>
      <c r="M1697" s="141" t="str">
        <f t="shared" si="53"/>
        <v>201601</v>
      </c>
    </row>
    <row r="1698" spans="1:13" x14ac:dyDescent="0.25">
      <c r="A1698" s="35" t="str">
        <f>VLOOKUP(B1698,ResCat!$A$2:$B$269,2,FALSE)</f>
        <v>PPOLG</v>
      </c>
      <c r="B1698" s="68" t="str">
        <f>IF(ISNA(VLOOKUP(C1698,COA!$A$2:$B$340,2,FALSE)),"XXX",VLOOKUP(C1698,COA!$A$2:$B$340,2,FALSE))</f>
        <v>N51</v>
      </c>
      <c r="C1698" s="149" t="str">
        <f t="shared" si="54"/>
        <v>0003-1005-0012</v>
      </c>
      <c r="D1698" s="134" t="s">
        <v>463</v>
      </c>
      <c r="E1698" s="134" t="s">
        <v>447</v>
      </c>
      <c r="F1698" s="134" t="s">
        <v>452</v>
      </c>
      <c r="G1698" s="134" t="s">
        <v>363</v>
      </c>
      <c r="H1698" s="134" t="s">
        <v>1023</v>
      </c>
      <c r="I1698" s="134" t="s">
        <v>2</v>
      </c>
      <c r="J1698" s="135">
        <v>499.46000000000004</v>
      </c>
      <c r="K1698" s="135">
        <v>240.17000000000002</v>
      </c>
      <c r="L1698" s="135">
        <v>-120.45999999999998</v>
      </c>
      <c r="M1698" s="141" t="str">
        <f t="shared" si="53"/>
        <v>201601</v>
      </c>
    </row>
    <row r="1699" spans="1:13" x14ac:dyDescent="0.25">
      <c r="A1699" s="35" t="str">
        <f>VLOOKUP(B1699,ResCat!$A$2:$B$269,2,FALSE)</f>
        <v>PPOLG</v>
      </c>
      <c r="B1699" s="68" t="str">
        <f>IF(ISNA(VLOOKUP(C1699,COA!$A$2:$B$340,2,FALSE)),"XXX",VLOOKUP(C1699,COA!$A$2:$B$340,2,FALSE))</f>
        <v>N51</v>
      </c>
      <c r="C1699" s="149" t="str">
        <f t="shared" si="54"/>
        <v>0003-1005-0012</v>
      </c>
      <c r="D1699" s="134" t="s">
        <v>463</v>
      </c>
      <c r="E1699" s="134" t="s">
        <v>447</v>
      </c>
      <c r="F1699" s="134" t="s">
        <v>452</v>
      </c>
      <c r="G1699" s="134" t="s">
        <v>363</v>
      </c>
      <c r="H1699" s="134" t="s">
        <v>1023</v>
      </c>
      <c r="I1699" s="134" t="s">
        <v>1</v>
      </c>
      <c r="J1699" s="135">
        <v>0</v>
      </c>
      <c r="K1699" s="135">
        <v>-296.8</v>
      </c>
      <c r="L1699" s="135">
        <v>-3.0100000000000042</v>
      </c>
      <c r="M1699" s="141" t="str">
        <f t="shared" si="53"/>
        <v>201601</v>
      </c>
    </row>
    <row r="1700" spans="1:13" x14ac:dyDescent="0.25">
      <c r="A1700" s="35" t="str">
        <f>VLOOKUP(B1700,ResCat!$A$2:$B$269,2,FALSE)</f>
        <v>PPOLG</v>
      </c>
      <c r="B1700" s="68" t="str">
        <f>IF(ISNA(VLOOKUP(C1700,COA!$A$2:$B$340,2,FALSE)),"XXX",VLOOKUP(C1700,COA!$A$2:$B$340,2,FALSE))</f>
        <v>N51</v>
      </c>
      <c r="C1700" s="149" t="str">
        <f t="shared" si="54"/>
        <v>0003-1005-0012</v>
      </c>
      <c r="D1700" s="134" t="s">
        <v>463</v>
      </c>
      <c r="E1700" s="134" t="s">
        <v>447</v>
      </c>
      <c r="F1700" s="134" t="s">
        <v>452</v>
      </c>
      <c r="G1700" s="134" t="s">
        <v>1029</v>
      </c>
      <c r="H1700" s="134" t="s">
        <v>1023</v>
      </c>
      <c r="I1700" s="134" t="s">
        <v>3</v>
      </c>
      <c r="J1700" s="135">
        <v>371.66</v>
      </c>
      <c r="K1700" s="135">
        <v>368.48</v>
      </c>
      <c r="L1700" s="135">
        <v>0</v>
      </c>
      <c r="M1700" s="141" t="str">
        <f t="shared" si="53"/>
        <v>201601</v>
      </c>
    </row>
    <row r="1701" spans="1:13" x14ac:dyDescent="0.25">
      <c r="A1701" s="35" t="str">
        <f>VLOOKUP(B1701,ResCat!$A$2:$B$269,2,FALSE)</f>
        <v>PPOLG</v>
      </c>
      <c r="B1701" s="68" t="str">
        <f>IF(ISNA(VLOOKUP(C1701,COA!$A$2:$B$340,2,FALSE)),"XXX",VLOOKUP(C1701,COA!$A$2:$B$340,2,FALSE))</f>
        <v>N51</v>
      </c>
      <c r="C1701" s="149" t="str">
        <f t="shared" si="54"/>
        <v>0003-1005-0012</v>
      </c>
      <c r="D1701" s="134" t="s">
        <v>463</v>
      </c>
      <c r="E1701" s="134" t="s">
        <v>447</v>
      </c>
      <c r="F1701" s="134" t="s">
        <v>452</v>
      </c>
      <c r="G1701" s="134" t="s">
        <v>1029</v>
      </c>
      <c r="H1701" s="134" t="s">
        <v>1023</v>
      </c>
      <c r="I1701" s="134" t="s">
        <v>0</v>
      </c>
      <c r="J1701" s="135">
        <v>12012</v>
      </c>
      <c r="K1701" s="135">
        <v>12012</v>
      </c>
      <c r="L1701" s="135">
        <v>10810.8</v>
      </c>
      <c r="M1701" s="141" t="str">
        <f t="shared" si="53"/>
        <v>201601</v>
      </c>
    </row>
    <row r="1702" spans="1:13" x14ac:dyDescent="0.25">
      <c r="A1702" s="35" t="str">
        <f>VLOOKUP(B1702,ResCat!$A$2:$B$269,2,FALSE)</f>
        <v>PPOLG</v>
      </c>
      <c r="B1702" s="68" t="str">
        <f>IF(ISNA(VLOOKUP(C1702,COA!$A$2:$B$340,2,FALSE)),"XXX",VLOOKUP(C1702,COA!$A$2:$B$340,2,FALSE))</f>
        <v>N51</v>
      </c>
      <c r="C1702" s="149" t="str">
        <f t="shared" si="54"/>
        <v>0003-1005-0012</v>
      </c>
      <c r="D1702" s="134" t="s">
        <v>463</v>
      </c>
      <c r="E1702" s="134" t="s">
        <v>447</v>
      </c>
      <c r="F1702" s="134" t="s">
        <v>452</v>
      </c>
      <c r="G1702" s="134" t="s">
        <v>1029</v>
      </c>
      <c r="H1702" s="134" t="s">
        <v>1023</v>
      </c>
      <c r="I1702" s="134" t="s">
        <v>2</v>
      </c>
      <c r="J1702" s="135">
        <v>1523.8799999999999</v>
      </c>
      <c r="K1702" s="135">
        <v>1523.8799999999999</v>
      </c>
      <c r="L1702" s="135">
        <v>374.51</v>
      </c>
      <c r="M1702" s="141" t="str">
        <f t="shared" si="53"/>
        <v>201601</v>
      </c>
    </row>
    <row r="1703" spans="1:13" x14ac:dyDescent="0.25">
      <c r="A1703" s="35" t="str">
        <f>VLOOKUP(B1703,ResCat!$A$2:$B$269,2,FALSE)</f>
        <v>PPOLG</v>
      </c>
      <c r="B1703" s="68" t="str">
        <f>IF(ISNA(VLOOKUP(C1703,COA!$A$2:$B$340,2,FALSE)),"XXX",VLOOKUP(C1703,COA!$A$2:$B$340,2,FALSE))</f>
        <v>N51</v>
      </c>
      <c r="C1703" s="149" t="str">
        <f t="shared" si="54"/>
        <v>0003-1005-0012</v>
      </c>
      <c r="D1703" s="134" t="s">
        <v>463</v>
      </c>
      <c r="E1703" s="134" t="s">
        <v>447</v>
      </c>
      <c r="F1703" s="134" t="s">
        <v>452</v>
      </c>
      <c r="G1703" s="134" t="s">
        <v>1029</v>
      </c>
      <c r="H1703" s="134" t="s">
        <v>1023</v>
      </c>
      <c r="I1703" s="134" t="s">
        <v>1</v>
      </c>
      <c r="J1703" s="135">
        <v>16599.28</v>
      </c>
      <c r="K1703" s="135">
        <v>5908.87</v>
      </c>
      <c r="L1703" s="135">
        <v>2842.16</v>
      </c>
      <c r="M1703" s="141" t="str">
        <f t="shared" si="53"/>
        <v>201601</v>
      </c>
    </row>
    <row r="1704" spans="1:13" x14ac:dyDescent="0.25">
      <c r="A1704" s="35" t="str">
        <f>VLOOKUP(B1704,ResCat!$A$2:$B$269,2,FALSE)</f>
        <v>PPOLG</v>
      </c>
      <c r="B1704" s="68" t="str">
        <f>IF(ISNA(VLOOKUP(C1704,COA!$A$2:$B$340,2,FALSE)),"XXX",VLOOKUP(C1704,COA!$A$2:$B$340,2,FALSE))</f>
        <v>N51</v>
      </c>
      <c r="C1704" s="149" t="str">
        <f t="shared" si="54"/>
        <v>0003-1005-0012</v>
      </c>
      <c r="D1704" s="134" t="s">
        <v>463</v>
      </c>
      <c r="E1704" s="134" t="s">
        <v>447</v>
      </c>
      <c r="F1704" s="134" t="s">
        <v>452</v>
      </c>
      <c r="G1704" s="134" t="s">
        <v>349</v>
      </c>
      <c r="H1704" s="134" t="s">
        <v>1023</v>
      </c>
      <c r="I1704" s="134" t="s">
        <v>3</v>
      </c>
      <c r="J1704" s="135">
        <v>76.5</v>
      </c>
      <c r="K1704" s="135">
        <v>76.5</v>
      </c>
      <c r="L1704" s="135">
        <v>0</v>
      </c>
      <c r="M1704" s="141" t="str">
        <f t="shared" si="53"/>
        <v>201601</v>
      </c>
    </row>
    <row r="1705" spans="1:13" x14ac:dyDescent="0.25">
      <c r="A1705" s="35" t="str">
        <f>VLOOKUP(B1705,ResCat!$A$2:$B$269,2,FALSE)</f>
        <v>PPOLG</v>
      </c>
      <c r="B1705" s="68" t="str">
        <f>IF(ISNA(VLOOKUP(C1705,COA!$A$2:$B$340,2,FALSE)),"XXX",VLOOKUP(C1705,COA!$A$2:$B$340,2,FALSE))</f>
        <v>N51</v>
      </c>
      <c r="C1705" s="149" t="str">
        <f t="shared" si="54"/>
        <v>0003-1005-0012</v>
      </c>
      <c r="D1705" s="134" t="s">
        <v>463</v>
      </c>
      <c r="E1705" s="134" t="s">
        <v>447</v>
      </c>
      <c r="F1705" s="134" t="s">
        <v>452</v>
      </c>
      <c r="G1705" s="134" t="s">
        <v>349</v>
      </c>
      <c r="H1705" s="134" t="s">
        <v>1023</v>
      </c>
      <c r="I1705" s="134" t="s">
        <v>0</v>
      </c>
      <c r="J1705" s="135">
        <v>7044.84</v>
      </c>
      <c r="K1705" s="135">
        <v>7044.84</v>
      </c>
      <c r="L1705" s="135">
        <v>6277.5</v>
      </c>
      <c r="M1705" s="141" t="str">
        <f t="shared" si="53"/>
        <v>201601</v>
      </c>
    </row>
    <row r="1706" spans="1:13" x14ac:dyDescent="0.25">
      <c r="A1706" s="35" t="str">
        <f>VLOOKUP(B1706,ResCat!$A$2:$B$269,2,FALSE)</f>
        <v>PPOLG</v>
      </c>
      <c r="B1706" s="68" t="str">
        <f>IF(ISNA(VLOOKUP(C1706,COA!$A$2:$B$340,2,FALSE)),"XXX",VLOOKUP(C1706,COA!$A$2:$B$340,2,FALSE))</f>
        <v>N51</v>
      </c>
      <c r="C1706" s="149" t="str">
        <f t="shared" si="54"/>
        <v>0003-1005-0012</v>
      </c>
      <c r="D1706" s="134" t="s">
        <v>463</v>
      </c>
      <c r="E1706" s="134" t="s">
        <v>447</v>
      </c>
      <c r="F1706" s="134" t="s">
        <v>452</v>
      </c>
      <c r="G1706" s="134" t="s">
        <v>349</v>
      </c>
      <c r="H1706" s="134" t="s">
        <v>1023</v>
      </c>
      <c r="I1706" s="134" t="s">
        <v>2</v>
      </c>
      <c r="J1706" s="135">
        <v>655.94999999999993</v>
      </c>
      <c r="K1706" s="135">
        <v>688.66</v>
      </c>
      <c r="L1706" s="135">
        <v>41.469999999999992</v>
      </c>
      <c r="M1706" s="141" t="str">
        <f t="shared" si="53"/>
        <v>201601</v>
      </c>
    </row>
    <row r="1707" spans="1:13" x14ac:dyDescent="0.25">
      <c r="A1707" s="35" t="str">
        <f>VLOOKUP(B1707,ResCat!$A$2:$B$269,2,FALSE)</f>
        <v>PPOLG</v>
      </c>
      <c r="B1707" s="68" t="str">
        <f>IF(ISNA(VLOOKUP(C1707,COA!$A$2:$B$340,2,FALSE)),"XXX",VLOOKUP(C1707,COA!$A$2:$B$340,2,FALSE))</f>
        <v>N51</v>
      </c>
      <c r="C1707" s="149" t="str">
        <f t="shared" si="54"/>
        <v>0003-1005-0012</v>
      </c>
      <c r="D1707" s="134" t="s">
        <v>463</v>
      </c>
      <c r="E1707" s="134" t="s">
        <v>447</v>
      </c>
      <c r="F1707" s="134" t="s">
        <v>452</v>
      </c>
      <c r="G1707" s="134" t="s">
        <v>349</v>
      </c>
      <c r="H1707" s="134" t="s">
        <v>1023</v>
      </c>
      <c r="I1707" s="134" t="s">
        <v>1</v>
      </c>
      <c r="J1707" s="135">
        <v>402.05</v>
      </c>
      <c r="K1707" s="135">
        <v>300.33</v>
      </c>
      <c r="L1707" s="135">
        <v>0</v>
      </c>
      <c r="M1707" s="141" t="str">
        <f t="shared" si="53"/>
        <v>201601</v>
      </c>
    </row>
    <row r="1708" spans="1:13" x14ac:dyDescent="0.25">
      <c r="A1708" s="35" t="str">
        <f>VLOOKUP(B1708,ResCat!$A$2:$B$269,2,FALSE)</f>
        <v>PPOLG</v>
      </c>
      <c r="B1708" s="68" t="str">
        <f>IF(ISNA(VLOOKUP(C1708,COA!$A$2:$B$340,2,FALSE)),"XXX",VLOOKUP(C1708,COA!$A$2:$B$340,2,FALSE))</f>
        <v>N51</v>
      </c>
      <c r="C1708" s="149" t="str">
        <f t="shared" si="54"/>
        <v>0003-1005-0012</v>
      </c>
      <c r="D1708" s="134" t="s">
        <v>463</v>
      </c>
      <c r="E1708" s="134" t="s">
        <v>447</v>
      </c>
      <c r="F1708" s="134" t="s">
        <v>452</v>
      </c>
      <c r="G1708" s="134" t="s">
        <v>350</v>
      </c>
      <c r="H1708" s="134" t="s">
        <v>1023</v>
      </c>
      <c r="I1708" s="134" t="s">
        <v>3</v>
      </c>
      <c r="J1708" s="135">
        <v>-346.72999999999996</v>
      </c>
      <c r="K1708" s="135">
        <v>-316.79000000000002</v>
      </c>
      <c r="L1708" s="135">
        <v>-904.18999999999994</v>
      </c>
      <c r="M1708" s="141" t="str">
        <f t="shared" si="53"/>
        <v>201601</v>
      </c>
    </row>
    <row r="1709" spans="1:13" x14ac:dyDescent="0.25">
      <c r="A1709" s="35" t="str">
        <f>VLOOKUP(B1709,ResCat!$A$2:$B$269,2,FALSE)</f>
        <v>PPOLG</v>
      </c>
      <c r="B1709" s="68" t="str">
        <f>IF(ISNA(VLOOKUP(C1709,COA!$A$2:$B$340,2,FALSE)),"XXX",VLOOKUP(C1709,COA!$A$2:$B$340,2,FALSE))</f>
        <v>N51</v>
      </c>
      <c r="C1709" s="149" t="str">
        <f t="shared" si="54"/>
        <v>0003-1005-0012</v>
      </c>
      <c r="D1709" s="134" t="s">
        <v>463</v>
      </c>
      <c r="E1709" s="134" t="s">
        <v>447</v>
      </c>
      <c r="F1709" s="134" t="s">
        <v>452</v>
      </c>
      <c r="G1709" s="134" t="s">
        <v>350</v>
      </c>
      <c r="H1709" s="134" t="s">
        <v>1023</v>
      </c>
      <c r="I1709" s="134" t="s">
        <v>0</v>
      </c>
      <c r="J1709" s="135">
        <v>11421.560000000001</v>
      </c>
      <c r="K1709" s="135">
        <v>8275.7899999999991</v>
      </c>
      <c r="L1709" s="135">
        <v>2992.5</v>
      </c>
      <c r="M1709" s="141" t="str">
        <f t="shared" si="53"/>
        <v>201601</v>
      </c>
    </row>
    <row r="1710" spans="1:13" x14ac:dyDescent="0.25">
      <c r="A1710" s="35" t="str">
        <f>VLOOKUP(B1710,ResCat!$A$2:$B$269,2,FALSE)</f>
        <v>PPOLG</v>
      </c>
      <c r="B1710" s="68" t="str">
        <f>IF(ISNA(VLOOKUP(C1710,COA!$A$2:$B$340,2,FALSE)),"XXX",VLOOKUP(C1710,COA!$A$2:$B$340,2,FALSE))</f>
        <v>N51</v>
      </c>
      <c r="C1710" s="149" t="str">
        <f t="shared" si="54"/>
        <v>0003-1005-0012</v>
      </c>
      <c r="D1710" s="134" t="s">
        <v>463</v>
      </c>
      <c r="E1710" s="134" t="s">
        <v>447</v>
      </c>
      <c r="F1710" s="134" t="s">
        <v>452</v>
      </c>
      <c r="G1710" s="134" t="s">
        <v>350</v>
      </c>
      <c r="H1710" s="134" t="s">
        <v>1023</v>
      </c>
      <c r="I1710" s="134" t="s">
        <v>2</v>
      </c>
      <c r="J1710" s="135">
        <v>977</v>
      </c>
      <c r="K1710" s="135">
        <v>931.25</v>
      </c>
      <c r="L1710" s="135">
        <v>264.51</v>
      </c>
      <c r="M1710" s="141" t="str">
        <f t="shared" si="53"/>
        <v>201601</v>
      </c>
    </row>
    <row r="1711" spans="1:13" x14ac:dyDescent="0.25">
      <c r="A1711" s="35" t="str">
        <f>VLOOKUP(B1711,ResCat!$A$2:$B$269,2,FALSE)</f>
        <v>PPOLG</v>
      </c>
      <c r="B1711" s="68" t="str">
        <f>IF(ISNA(VLOOKUP(C1711,COA!$A$2:$B$340,2,FALSE)),"XXX",VLOOKUP(C1711,COA!$A$2:$B$340,2,FALSE))</f>
        <v>N51</v>
      </c>
      <c r="C1711" s="149" t="str">
        <f t="shared" si="54"/>
        <v>0003-1005-0012</v>
      </c>
      <c r="D1711" s="134" t="s">
        <v>463</v>
      </c>
      <c r="E1711" s="134" t="s">
        <v>447</v>
      </c>
      <c r="F1711" s="134" t="s">
        <v>452</v>
      </c>
      <c r="G1711" s="134" t="s">
        <v>359</v>
      </c>
      <c r="H1711" s="134" t="s">
        <v>1023</v>
      </c>
      <c r="I1711" s="134" t="s">
        <v>3</v>
      </c>
      <c r="J1711" s="135">
        <v>732.38999999999953</v>
      </c>
      <c r="K1711" s="135">
        <v>732.38999999999953</v>
      </c>
      <c r="L1711" s="135">
        <v>0</v>
      </c>
      <c r="M1711" s="141" t="str">
        <f t="shared" si="53"/>
        <v>201601</v>
      </c>
    </row>
    <row r="1712" spans="1:13" x14ac:dyDescent="0.25">
      <c r="A1712" s="35" t="str">
        <f>VLOOKUP(B1712,ResCat!$A$2:$B$269,2,FALSE)</f>
        <v>PPOLG</v>
      </c>
      <c r="B1712" s="68" t="str">
        <f>IF(ISNA(VLOOKUP(C1712,COA!$A$2:$B$340,2,FALSE)),"XXX",VLOOKUP(C1712,COA!$A$2:$B$340,2,FALSE))</f>
        <v>N51</v>
      </c>
      <c r="C1712" s="149" t="str">
        <f t="shared" si="54"/>
        <v>0003-1005-0012</v>
      </c>
      <c r="D1712" s="134" t="s">
        <v>463</v>
      </c>
      <c r="E1712" s="134" t="s">
        <v>447</v>
      </c>
      <c r="F1712" s="134" t="s">
        <v>452</v>
      </c>
      <c r="G1712" s="134" t="s">
        <v>359</v>
      </c>
      <c r="H1712" s="134" t="s">
        <v>1023</v>
      </c>
      <c r="I1712" s="134" t="s">
        <v>2</v>
      </c>
      <c r="J1712" s="135">
        <v>1481.6000000000006</v>
      </c>
      <c r="K1712" s="135">
        <v>1033.1299999999997</v>
      </c>
      <c r="L1712" s="135">
        <v>449.83000000000004</v>
      </c>
      <c r="M1712" s="141" t="str">
        <f t="shared" si="53"/>
        <v>201601</v>
      </c>
    </row>
    <row r="1713" spans="1:13" x14ac:dyDescent="0.25">
      <c r="A1713" s="35" t="str">
        <f>VLOOKUP(B1713,ResCat!$A$2:$B$269,2,FALSE)</f>
        <v>PPOLG</v>
      </c>
      <c r="B1713" s="68" t="str">
        <f>IF(ISNA(VLOOKUP(C1713,COA!$A$2:$B$340,2,FALSE)),"XXX",VLOOKUP(C1713,COA!$A$2:$B$340,2,FALSE))</f>
        <v>N51</v>
      </c>
      <c r="C1713" s="149" t="str">
        <f t="shared" si="54"/>
        <v>0003-1005-0012</v>
      </c>
      <c r="D1713" s="134" t="s">
        <v>463</v>
      </c>
      <c r="E1713" s="134" t="s">
        <v>447</v>
      </c>
      <c r="F1713" s="134" t="s">
        <v>452</v>
      </c>
      <c r="G1713" s="134" t="s">
        <v>354</v>
      </c>
      <c r="H1713" s="134" t="s">
        <v>1023</v>
      </c>
      <c r="I1713" s="134" t="s">
        <v>3</v>
      </c>
      <c r="J1713" s="135">
        <v>342.67999999999995</v>
      </c>
      <c r="K1713" s="135">
        <v>371.45999999999992</v>
      </c>
      <c r="L1713" s="135">
        <v>-8.4700000000000042</v>
      </c>
      <c r="M1713" s="141" t="str">
        <f t="shared" si="53"/>
        <v>201601</v>
      </c>
    </row>
    <row r="1714" spans="1:13" x14ac:dyDescent="0.25">
      <c r="A1714" s="35" t="str">
        <f>VLOOKUP(B1714,ResCat!$A$2:$B$269,2,FALSE)</f>
        <v>PPOLG</v>
      </c>
      <c r="B1714" s="68" t="str">
        <f>IF(ISNA(VLOOKUP(C1714,COA!$A$2:$B$340,2,FALSE)),"XXX",VLOOKUP(C1714,COA!$A$2:$B$340,2,FALSE))</f>
        <v>N51</v>
      </c>
      <c r="C1714" s="149" t="str">
        <f t="shared" si="54"/>
        <v>0003-1005-0012</v>
      </c>
      <c r="D1714" s="134" t="s">
        <v>463</v>
      </c>
      <c r="E1714" s="134" t="s">
        <v>447</v>
      </c>
      <c r="F1714" s="134" t="s">
        <v>452</v>
      </c>
      <c r="G1714" s="134" t="s">
        <v>354</v>
      </c>
      <c r="H1714" s="134" t="s">
        <v>1023</v>
      </c>
      <c r="I1714" s="134" t="s">
        <v>0</v>
      </c>
      <c r="J1714" s="135">
        <v>3642.16</v>
      </c>
      <c r="K1714" s="135">
        <v>0</v>
      </c>
      <c r="L1714" s="135">
        <v>0</v>
      </c>
      <c r="M1714" s="141" t="str">
        <f t="shared" si="53"/>
        <v>201601</v>
      </c>
    </row>
    <row r="1715" spans="1:13" x14ac:dyDescent="0.25">
      <c r="A1715" s="35" t="str">
        <f>VLOOKUP(B1715,ResCat!$A$2:$B$269,2,FALSE)</f>
        <v>PPOLG</v>
      </c>
      <c r="B1715" s="68" t="str">
        <f>IF(ISNA(VLOOKUP(C1715,COA!$A$2:$B$340,2,FALSE)),"XXX",VLOOKUP(C1715,COA!$A$2:$B$340,2,FALSE))</f>
        <v>N51</v>
      </c>
      <c r="C1715" s="149" t="str">
        <f t="shared" si="54"/>
        <v>0003-1005-0012</v>
      </c>
      <c r="D1715" s="134" t="s">
        <v>463</v>
      </c>
      <c r="E1715" s="134" t="s">
        <v>447</v>
      </c>
      <c r="F1715" s="134" t="s">
        <v>452</v>
      </c>
      <c r="G1715" s="134" t="s">
        <v>354</v>
      </c>
      <c r="H1715" s="134" t="s">
        <v>1023</v>
      </c>
      <c r="I1715" s="134" t="s">
        <v>2</v>
      </c>
      <c r="J1715" s="135">
        <v>2168.9499999999998</v>
      </c>
      <c r="K1715" s="135">
        <v>1628.47</v>
      </c>
      <c r="L1715" s="135">
        <v>446.53000000000003</v>
      </c>
      <c r="M1715" s="141" t="str">
        <f t="shared" si="53"/>
        <v>201601</v>
      </c>
    </row>
    <row r="1716" spans="1:13" x14ac:dyDescent="0.25">
      <c r="A1716" s="35" t="str">
        <f>VLOOKUP(B1716,ResCat!$A$2:$B$269,2,FALSE)</f>
        <v>PPOLG</v>
      </c>
      <c r="B1716" s="68" t="str">
        <f>IF(ISNA(VLOOKUP(C1716,COA!$A$2:$B$340,2,FALSE)),"XXX",VLOOKUP(C1716,COA!$A$2:$B$340,2,FALSE))</f>
        <v>N51</v>
      </c>
      <c r="C1716" s="149" t="str">
        <f t="shared" si="54"/>
        <v>0003-1005-0012</v>
      </c>
      <c r="D1716" s="134" t="s">
        <v>463</v>
      </c>
      <c r="E1716" s="134" t="s">
        <v>447</v>
      </c>
      <c r="F1716" s="134" t="s">
        <v>452</v>
      </c>
      <c r="G1716" s="134" t="s">
        <v>354</v>
      </c>
      <c r="H1716" s="134" t="s">
        <v>1023</v>
      </c>
      <c r="I1716" s="134" t="s">
        <v>343</v>
      </c>
      <c r="J1716" s="135">
        <v>353.91999999999996</v>
      </c>
      <c r="K1716" s="135">
        <v>353.91999999999996</v>
      </c>
      <c r="L1716" s="135">
        <v>283.42</v>
      </c>
      <c r="M1716" s="141" t="str">
        <f t="shared" si="53"/>
        <v>201601</v>
      </c>
    </row>
    <row r="1717" spans="1:13" x14ac:dyDescent="0.25">
      <c r="A1717" s="35" t="str">
        <f>VLOOKUP(B1717,ResCat!$A$2:$B$269,2,FALSE)</f>
        <v>PPOLG</v>
      </c>
      <c r="B1717" s="68" t="str">
        <f>IF(ISNA(VLOOKUP(C1717,COA!$A$2:$B$340,2,FALSE)),"XXX",VLOOKUP(C1717,COA!$A$2:$B$340,2,FALSE))</f>
        <v>N51</v>
      </c>
      <c r="C1717" s="149" t="str">
        <f t="shared" si="54"/>
        <v>0003-1005-0012</v>
      </c>
      <c r="D1717" s="134" t="s">
        <v>463</v>
      </c>
      <c r="E1717" s="134" t="s">
        <v>447</v>
      </c>
      <c r="F1717" s="134" t="s">
        <v>452</v>
      </c>
      <c r="G1717" s="134" t="s">
        <v>354</v>
      </c>
      <c r="H1717" s="134" t="s">
        <v>1023</v>
      </c>
      <c r="I1717" s="134" t="s">
        <v>1</v>
      </c>
      <c r="J1717" s="135">
        <v>-4620.45</v>
      </c>
      <c r="K1717" s="135">
        <v>-3927.3900000000003</v>
      </c>
      <c r="L1717" s="135">
        <v>-3061.9199999999996</v>
      </c>
      <c r="M1717" s="141" t="str">
        <f t="shared" si="53"/>
        <v>201601</v>
      </c>
    </row>
    <row r="1718" spans="1:13" x14ac:dyDescent="0.25">
      <c r="A1718" s="35" t="str">
        <f>VLOOKUP(B1718,ResCat!$A$2:$B$269,2,FALSE)</f>
        <v>PPOLG</v>
      </c>
      <c r="B1718" s="68" t="str">
        <f>IF(ISNA(VLOOKUP(C1718,COA!$A$2:$B$340,2,FALSE)),"XXX",VLOOKUP(C1718,COA!$A$2:$B$340,2,FALSE))</f>
        <v>N51</v>
      </c>
      <c r="C1718" s="149" t="str">
        <f t="shared" si="54"/>
        <v>0003-1005-0012</v>
      </c>
      <c r="D1718" s="134" t="s">
        <v>463</v>
      </c>
      <c r="E1718" s="134" t="s">
        <v>447</v>
      </c>
      <c r="F1718" s="134" t="s">
        <v>452</v>
      </c>
      <c r="G1718" s="134" t="s">
        <v>366</v>
      </c>
      <c r="H1718" s="134" t="s">
        <v>1023</v>
      </c>
      <c r="I1718" s="134" t="s">
        <v>3</v>
      </c>
      <c r="J1718" s="135">
        <v>-2210.6499999999992</v>
      </c>
      <c r="K1718" s="135">
        <v>-1606.2999999999997</v>
      </c>
      <c r="L1718" s="135">
        <v>-1636.8600000000001</v>
      </c>
      <c r="M1718" s="141" t="str">
        <f t="shared" si="53"/>
        <v>201601</v>
      </c>
    </row>
    <row r="1719" spans="1:13" x14ac:dyDescent="0.25">
      <c r="A1719" s="35" t="str">
        <f>VLOOKUP(B1719,ResCat!$A$2:$B$269,2,FALSE)</f>
        <v>PPOLG</v>
      </c>
      <c r="B1719" s="68" t="str">
        <f>IF(ISNA(VLOOKUP(C1719,COA!$A$2:$B$340,2,FALSE)),"XXX",VLOOKUP(C1719,COA!$A$2:$B$340,2,FALSE))</f>
        <v>N51</v>
      </c>
      <c r="C1719" s="149" t="str">
        <f t="shared" si="54"/>
        <v>0003-1005-0012</v>
      </c>
      <c r="D1719" s="134" t="s">
        <v>463</v>
      </c>
      <c r="E1719" s="134" t="s">
        <v>447</v>
      </c>
      <c r="F1719" s="134" t="s">
        <v>452</v>
      </c>
      <c r="G1719" s="134" t="s">
        <v>366</v>
      </c>
      <c r="H1719" s="134" t="s">
        <v>1023</v>
      </c>
      <c r="I1719" s="134" t="s">
        <v>0</v>
      </c>
      <c r="J1719" s="135">
        <v>0</v>
      </c>
      <c r="K1719" s="135">
        <v>-667.61999999999534</v>
      </c>
      <c r="L1719" s="135">
        <v>-667.61999999999534</v>
      </c>
      <c r="M1719" s="141" t="str">
        <f t="shared" si="53"/>
        <v>201601</v>
      </c>
    </row>
    <row r="1720" spans="1:13" x14ac:dyDescent="0.25">
      <c r="A1720" s="35" t="str">
        <f>VLOOKUP(B1720,ResCat!$A$2:$B$269,2,FALSE)</f>
        <v>PPOLG</v>
      </c>
      <c r="B1720" s="68" t="str">
        <f>IF(ISNA(VLOOKUP(C1720,COA!$A$2:$B$340,2,FALSE)),"XXX",VLOOKUP(C1720,COA!$A$2:$B$340,2,FALSE))</f>
        <v>N51</v>
      </c>
      <c r="C1720" s="149" t="str">
        <f t="shared" si="54"/>
        <v>0003-1005-0012</v>
      </c>
      <c r="D1720" s="134" t="s">
        <v>463</v>
      </c>
      <c r="E1720" s="134" t="s">
        <v>447</v>
      </c>
      <c r="F1720" s="134" t="s">
        <v>452</v>
      </c>
      <c r="G1720" s="134" t="s">
        <v>366</v>
      </c>
      <c r="H1720" s="134" t="s">
        <v>1023</v>
      </c>
      <c r="I1720" s="134" t="s">
        <v>2</v>
      </c>
      <c r="J1720" s="135">
        <v>10062.299999999994</v>
      </c>
      <c r="K1720" s="135">
        <v>6468.4299999999967</v>
      </c>
      <c r="L1720" s="135">
        <v>4099.4900000000007</v>
      </c>
      <c r="M1720" s="141" t="str">
        <f t="shared" si="53"/>
        <v>201601</v>
      </c>
    </row>
    <row r="1721" spans="1:13" x14ac:dyDescent="0.25">
      <c r="A1721" s="35" t="str">
        <f>VLOOKUP(B1721,ResCat!$A$2:$B$269,2,FALSE)</f>
        <v>PPOLG</v>
      </c>
      <c r="B1721" s="68" t="str">
        <f>IF(ISNA(VLOOKUP(C1721,COA!$A$2:$B$340,2,FALSE)),"XXX",VLOOKUP(C1721,COA!$A$2:$B$340,2,FALSE))</f>
        <v>N51</v>
      </c>
      <c r="C1721" s="149" t="str">
        <f t="shared" si="54"/>
        <v>0003-1005-0012</v>
      </c>
      <c r="D1721" s="134" t="s">
        <v>463</v>
      </c>
      <c r="E1721" s="134" t="s">
        <v>447</v>
      </c>
      <c r="F1721" s="134" t="s">
        <v>452</v>
      </c>
      <c r="G1721" s="134" t="s">
        <v>366</v>
      </c>
      <c r="H1721" s="134" t="s">
        <v>1023</v>
      </c>
      <c r="I1721" s="134" t="s">
        <v>343</v>
      </c>
      <c r="J1721" s="135">
        <v>382.71</v>
      </c>
      <c r="K1721" s="135">
        <v>382.71</v>
      </c>
      <c r="L1721" s="135">
        <v>305.20999999999998</v>
      </c>
      <c r="M1721" s="141" t="str">
        <f t="shared" si="53"/>
        <v>201601</v>
      </c>
    </row>
    <row r="1722" spans="1:13" x14ac:dyDescent="0.25">
      <c r="A1722" s="35" t="str">
        <f>VLOOKUP(B1722,ResCat!$A$2:$B$269,2,FALSE)</f>
        <v>PPOLG</v>
      </c>
      <c r="B1722" s="68" t="str">
        <f>IF(ISNA(VLOOKUP(C1722,COA!$A$2:$B$340,2,FALSE)),"XXX",VLOOKUP(C1722,COA!$A$2:$B$340,2,FALSE))</f>
        <v>N51</v>
      </c>
      <c r="C1722" s="149" t="str">
        <f t="shared" si="54"/>
        <v>0003-1005-0012</v>
      </c>
      <c r="D1722" s="134" t="s">
        <v>463</v>
      </c>
      <c r="E1722" s="134" t="s">
        <v>447</v>
      </c>
      <c r="F1722" s="134" t="s">
        <v>452</v>
      </c>
      <c r="G1722" s="134" t="s">
        <v>366</v>
      </c>
      <c r="H1722" s="134" t="s">
        <v>1023</v>
      </c>
      <c r="I1722" s="134" t="s">
        <v>1</v>
      </c>
      <c r="J1722" s="135">
        <v>-11108.66</v>
      </c>
      <c r="K1722" s="135">
        <v>-3841.2900000000004</v>
      </c>
      <c r="L1722" s="135">
        <v>-3755.56</v>
      </c>
      <c r="M1722" s="141" t="str">
        <f t="shared" si="53"/>
        <v>201601</v>
      </c>
    </row>
    <row r="1723" spans="1:13" x14ac:dyDescent="0.25">
      <c r="A1723" s="35" t="str">
        <f>VLOOKUP(B1723,ResCat!$A$2:$B$269,2,FALSE)</f>
        <v>PPOLG</v>
      </c>
      <c r="B1723" s="68" t="str">
        <f>IF(ISNA(VLOOKUP(C1723,COA!$A$2:$B$340,2,FALSE)),"XXX",VLOOKUP(C1723,COA!$A$2:$B$340,2,FALSE))</f>
        <v>N51</v>
      </c>
      <c r="C1723" s="149" t="str">
        <f t="shared" si="54"/>
        <v>0003-1005-0012</v>
      </c>
      <c r="D1723" s="134" t="s">
        <v>463</v>
      </c>
      <c r="E1723" s="134" t="s">
        <v>447</v>
      </c>
      <c r="F1723" s="134" t="s">
        <v>452</v>
      </c>
      <c r="G1723" s="134" t="s">
        <v>337</v>
      </c>
      <c r="H1723" s="134" t="s">
        <v>1023</v>
      </c>
      <c r="I1723" s="134" t="s">
        <v>3</v>
      </c>
      <c r="J1723" s="135">
        <v>478.73999999999995</v>
      </c>
      <c r="K1723" s="135">
        <v>469.15999999999991</v>
      </c>
      <c r="L1723" s="135">
        <v>166.51000000000002</v>
      </c>
      <c r="M1723" s="141" t="str">
        <f t="shared" si="53"/>
        <v>201601</v>
      </c>
    </row>
    <row r="1724" spans="1:13" x14ac:dyDescent="0.25">
      <c r="A1724" s="35" t="str">
        <f>VLOOKUP(B1724,ResCat!$A$2:$B$269,2,FALSE)</f>
        <v>PPOLG</v>
      </c>
      <c r="B1724" s="68" t="str">
        <f>IF(ISNA(VLOOKUP(C1724,COA!$A$2:$B$340,2,FALSE)),"XXX",VLOOKUP(C1724,COA!$A$2:$B$340,2,FALSE))</f>
        <v>N51</v>
      </c>
      <c r="C1724" s="149" t="str">
        <f t="shared" si="54"/>
        <v>0003-1005-0012</v>
      </c>
      <c r="D1724" s="134" t="s">
        <v>463</v>
      </c>
      <c r="E1724" s="134" t="s">
        <v>447</v>
      </c>
      <c r="F1724" s="134" t="s">
        <v>452</v>
      </c>
      <c r="G1724" s="134" t="s">
        <v>337</v>
      </c>
      <c r="H1724" s="134" t="s">
        <v>1023</v>
      </c>
      <c r="I1724" s="134" t="s">
        <v>2</v>
      </c>
      <c r="J1724" s="135">
        <v>1763.19</v>
      </c>
      <c r="K1724" s="135">
        <v>1764.3000000000004</v>
      </c>
      <c r="L1724" s="135">
        <v>428.76</v>
      </c>
      <c r="M1724" s="141" t="str">
        <f t="shared" si="53"/>
        <v>201601</v>
      </c>
    </row>
    <row r="1725" spans="1:13" x14ac:dyDescent="0.25">
      <c r="A1725" s="35" t="str">
        <f>VLOOKUP(B1725,ResCat!$A$2:$B$269,2,FALSE)</f>
        <v>PPOLG</v>
      </c>
      <c r="B1725" s="68" t="str">
        <f>IF(ISNA(VLOOKUP(C1725,COA!$A$2:$B$340,2,FALSE)),"XXX",VLOOKUP(C1725,COA!$A$2:$B$340,2,FALSE))</f>
        <v>N51</v>
      </c>
      <c r="C1725" s="149" t="str">
        <f t="shared" si="54"/>
        <v>0003-1005-0012</v>
      </c>
      <c r="D1725" s="134" t="s">
        <v>463</v>
      </c>
      <c r="E1725" s="134" t="s">
        <v>447</v>
      </c>
      <c r="F1725" s="134" t="s">
        <v>452</v>
      </c>
      <c r="G1725" s="134" t="s">
        <v>337</v>
      </c>
      <c r="H1725" s="134" t="s">
        <v>1023</v>
      </c>
      <c r="I1725" s="134" t="s">
        <v>343</v>
      </c>
      <c r="J1725" s="135">
        <v>186.02999999999997</v>
      </c>
      <c r="K1725" s="135">
        <v>186.02999999999997</v>
      </c>
      <c r="L1725" s="135">
        <v>151.02999999999997</v>
      </c>
      <c r="M1725" s="141" t="str">
        <f t="shared" si="53"/>
        <v>201601</v>
      </c>
    </row>
    <row r="1726" spans="1:13" x14ac:dyDescent="0.25">
      <c r="A1726" s="35" t="str">
        <f>VLOOKUP(B1726,ResCat!$A$2:$B$269,2,FALSE)</f>
        <v>PPOLG</v>
      </c>
      <c r="B1726" s="68" t="str">
        <f>IF(ISNA(VLOOKUP(C1726,COA!$A$2:$B$340,2,FALSE)),"XXX",VLOOKUP(C1726,COA!$A$2:$B$340,2,FALSE))</f>
        <v>N51</v>
      </c>
      <c r="C1726" s="149" t="str">
        <f t="shared" si="54"/>
        <v>0003-1005-0012</v>
      </c>
      <c r="D1726" s="134" t="s">
        <v>463</v>
      </c>
      <c r="E1726" s="134" t="s">
        <v>447</v>
      </c>
      <c r="F1726" s="134" t="s">
        <v>452</v>
      </c>
      <c r="G1726" s="134" t="s">
        <v>337</v>
      </c>
      <c r="H1726" s="134" t="s">
        <v>1023</v>
      </c>
      <c r="I1726" s="134" t="s">
        <v>1</v>
      </c>
      <c r="J1726" s="135">
        <v>3689.08</v>
      </c>
      <c r="K1726" s="135">
        <v>1722.5600000000002</v>
      </c>
      <c r="L1726" s="135">
        <v>1345.68</v>
      </c>
      <c r="M1726" s="141" t="str">
        <f t="shared" si="53"/>
        <v>201601</v>
      </c>
    </row>
    <row r="1727" spans="1:13" x14ac:dyDescent="0.25">
      <c r="A1727" s="35" t="str">
        <f>VLOOKUP(B1727,ResCat!$A$2:$B$269,2,FALSE)</f>
        <v>PPOLG</v>
      </c>
      <c r="B1727" s="68" t="str">
        <f>IF(ISNA(VLOOKUP(C1727,COA!$A$2:$B$340,2,FALSE)),"XXX",VLOOKUP(C1727,COA!$A$2:$B$340,2,FALSE))</f>
        <v>N51</v>
      </c>
      <c r="C1727" s="149" t="str">
        <f t="shared" si="54"/>
        <v>0003-1005-0012</v>
      </c>
      <c r="D1727" s="134" t="s">
        <v>463</v>
      </c>
      <c r="E1727" s="134" t="s">
        <v>447</v>
      </c>
      <c r="F1727" s="134" t="s">
        <v>452</v>
      </c>
      <c r="G1727" s="134" t="s">
        <v>352</v>
      </c>
      <c r="H1727" s="134" t="s">
        <v>1023</v>
      </c>
      <c r="I1727" s="134" t="s">
        <v>3</v>
      </c>
      <c r="J1727" s="135">
        <v>444.40999999999985</v>
      </c>
      <c r="K1727" s="135">
        <v>549.70999999999981</v>
      </c>
      <c r="L1727" s="135">
        <v>38.319999999999993</v>
      </c>
      <c r="M1727" s="141" t="str">
        <f t="shared" si="53"/>
        <v>201602</v>
      </c>
    </row>
    <row r="1728" spans="1:13" x14ac:dyDescent="0.25">
      <c r="A1728" s="35" t="str">
        <f>VLOOKUP(B1728,ResCat!$A$2:$B$269,2,FALSE)</f>
        <v>PPOLG</v>
      </c>
      <c r="B1728" s="68" t="str">
        <f>IF(ISNA(VLOOKUP(C1728,COA!$A$2:$B$340,2,FALSE)),"XXX",VLOOKUP(C1728,COA!$A$2:$B$340,2,FALSE))</f>
        <v>N51</v>
      </c>
      <c r="C1728" s="149" t="str">
        <f t="shared" si="54"/>
        <v>0003-1005-0012</v>
      </c>
      <c r="D1728" s="134" t="s">
        <v>463</v>
      </c>
      <c r="E1728" s="134" t="s">
        <v>447</v>
      </c>
      <c r="F1728" s="134" t="s">
        <v>452</v>
      </c>
      <c r="G1728" s="134" t="s">
        <v>352</v>
      </c>
      <c r="H1728" s="134" t="s">
        <v>1023</v>
      </c>
      <c r="I1728" s="134" t="s">
        <v>2</v>
      </c>
      <c r="J1728" s="135">
        <v>2864.8699999999994</v>
      </c>
      <c r="K1728" s="135">
        <v>1454.7900000000002</v>
      </c>
      <c r="L1728" s="135">
        <v>412.34000000000003</v>
      </c>
      <c r="M1728" s="141" t="str">
        <f t="shared" si="53"/>
        <v>201602</v>
      </c>
    </row>
    <row r="1729" spans="1:13" x14ac:dyDescent="0.25">
      <c r="A1729" s="35" t="str">
        <f>VLOOKUP(B1729,ResCat!$A$2:$B$269,2,FALSE)</f>
        <v>PPOLG</v>
      </c>
      <c r="B1729" s="68" t="str">
        <f>IF(ISNA(VLOOKUP(C1729,COA!$A$2:$B$340,2,FALSE)),"XXX",VLOOKUP(C1729,COA!$A$2:$B$340,2,FALSE))</f>
        <v>N51</v>
      </c>
      <c r="C1729" s="149" t="str">
        <f t="shared" si="54"/>
        <v>0003-1005-0012</v>
      </c>
      <c r="D1729" s="134" t="s">
        <v>463</v>
      </c>
      <c r="E1729" s="134" t="s">
        <v>447</v>
      </c>
      <c r="F1729" s="134" t="s">
        <v>452</v>
      </c>
      <c r="G1729" s="134" t="s">
        <v>352</v>
      </c>
      <c r="H1729" s="134" t="s">
        <v>1023</v>
      </c>
      <c r="I1729" s="134" t="s">
        <v>343</v>
      </c>
      <c r="J1729" s="135">
        <v>814.16</v>
      </c>
      <c r="K1729" s="135">
        <v>810.02</v>
      </c>
      <c r="L1729" s="135">
        <v>741.76</v>
      </c>
      <c r="M1729" s="141" t="str">
        <f t="shared" si="53"/>
        <v>201602</v>
      </c>
    </row>
    <row r="1730" spans="1:13" x14ac:dyDescent="0.25">
      <c r="A1730" s="35" t="str">
        <f>VLOOKUP(B1730,ResCat!$A$2:$B$269,2,FALSE)</f>
        <v>PPOLG</v>
      </c>
      <c r="B1730" s="68" t="str">
        <f>IF(ISNA(VLOOKUP(C1730,COA!$A$2:$B$340,2,FALSE)),"XXX",VLOOKUP(C1730,COA!$A$2:$B$340,2,FALSE))</f>
        <v>N51</v>
      </c>
      <c r="C1730" s="149" t="str">
        <f t="shared" si="54"/>
        <v>0003-1005-0012</v>
      </c>
      <c r="D1730" s="134" t="s">
        <v>463</v>
      </c>
      <c r="E1730" s="134" t="s">
        <v>447</v>
      </c>
      <c r="F1730" s="134" t="s">
        <v>452</v>
      </c>
      <c r="G1730" s="134" t="s">
        <v>352</v>
      </c>
      <c r="H1730" s="134" t="s">
        <v>1023</v>
      </c>
      <c r="I1730" s="134" t="s">
        <v>1</v>
      </c>
      <c r="J1730" s="135">
        <v>-1544.7900000000002</v>
      </c>
      <c r="K1730" s="135">
        <v>-860.90999999999985</v>
      </c>
      <c r="L1730" s="135">
        <v>-331.94</v>
      </c>
      <c r="M1730" s="141" t="str">
        <f t="shared" si="53"/>
        <v>201602</v>
      </c>
    </row>
    <row r="1731" spans="1:13" x14ac:dyDescent="0.25">
      <c r="A1731" s="35" t="str">
        <f>VLOOKUP(B1731,ResCat!$A$2:$B$269,2,FALSE)</f>
        <v>PPOLG</v>
      </c>
      <c r="B1731" s="68" t="str">
        <f>IF(ISNA(VLOOKUP(C1731,COA!$A$2:$B$340,2,FALSE)),"XXX",VLOOKUP(C1731,COA!$A$2:$B$340,2,FALSE))</f>
        <v>N51</v>
      </c>
      <c r="C1731" s="149" t="str">
        <f t="shared" si="54"/>
        <v>0003-1005-0012</v>
      </c>
      <c r="D1731" s="134" t="s">
        <v>463</v>
      </c>
      <c r="E1731" s="134" t="s">
        <v>447</v>
      </c>
      <c r="F1731" s="134" t="s">
        <v>452</v>
      </c>
      <c r="G1731" s="134" t="s">
        <v>347</v>
      </c>
      <c r="H1731" s="134" t="s">
        <v>1023</v>
      </c>
      <c r="I1731" s="134" t="s">
        <v>3</v>
      </c>
      <c r="J1731" s="135">
        <v>331.95999999999987</v>
      </c>
      <c r="K1731" s="135">
        <v>309.6699999999999</v>
      </c>
      <c r="L1731" s="135">
        <v>81.539999999999992</v>
      </c>
      <c r="M1731" s="141" t="str">
        <f t="shared" si="53"/>
        <v>201603</v>
      </c>
    </row>
    <row r="1732" spans="1:13" x14ac:dyDescent="0.25">
      <c r="A1732" s="35" t="str">
        <f>VLOOKUP(B1732,ResCat!$A$2:$B$269,2,FALSE)</f>
        <v>PPOLG</v>
      </c>
      <c r="B1732" s="68" t="str">
        <f>IF(ISNA(VLOOKUP(C1732,COA!$A$2:$B$340,2,FALSE)),"XXX",VLOOKUP(C1732,COA!$A$2:$B$340,2,FALSE))</f>
        <v>N51</v>
      </c>
      <c r="C1732" s="149" t="str">
        <f t="shared" si="54"/>
        <v>0003-1005-0012</v>
      </c>
      <c r="D1732" s="134" t="s">
        <v>463</v>
      </c>
      <c r="E1732" s="134" t="s">
        <v>447</v>
      </c>
      <c r="F1732" s="134" t="s">
        <v>452</v>
      </c>
      <c r="G1732" s="134" t="s">
        <v>347</v>
      </c>
      <c r="H1732" s="134" t="s">
        <v>1023</v>
      </c>
      <c r="I1732" s="134" t="s">
        <v>0</v>
      </c>
      <c r="J1732" s="135">
        <v>15232.45</v>
      </c>
      <c r="K1732" s="135">
        <v>10858</v>
      </c>
      <c r="L1732" s="135">
        <v>10858</v>
      </c>
      <c r="M1732" s="141" t="str">
        <f t="shared" ref="M1732:M1795" si="55">IF(G1732&lt;$M$1,$M$1,G1732)</f>
        <v>201603</v>
      </c>
    </row>
    <row r="1733" spans="1:13" x14ac:dyDescent="0.25">
      <c r="A1733" s="35" t="str">
        <f>VLOOKUP(B1733,ResCat!$A$2:$B$269,2,FALSE)</f>
        <v>PPOLG</v>
      </c>
      <c r="B1733" s="68" t="str">
        <f>IF(ISNA(VLOOKUP(C1733,COA!$A$2:$B$340,2,FALSE)),"XXX",VLOOKUP(C1733,COA!$A$2:$B$340,2,FALSE))</f>
        <v>N51</v>
      </c>
      <c r="C1733" s="149" t="str">
        <f t="shared" ref="C1733:C1796" si="56">D1733&amp;"-"&amp;E1733&amp;"-"&amp;F1733</f>
        <v>0003-1005-0012</v>
      </c>
      <c r="D1733" s="134" t="s">
        <v>463</v>
      </c>
      <c r="E1733" s="134" t="s">
        <v>447</v>
      </c>
      <c r="F1733" s="134" t="s">
        <v>452</v>
      </c>
      <c r="G1733" s="134" t="s">
        <v>347</v>
      </c>
      <c r="H1733" s="134" t="s">
        <v>1023</v>
      </c>
      <c r="I1733" s="134" t="s">
        <v>2</v>
      </c>
      <c r="J1733" s="135">
        <v>1182.5400000000002</v>
      </c>
      <c r="K1733" s="135">
        <v>1545.0699999999995</v>
      </c>
      <c r="L1733" s="135">
        <v>69.13999999999993</v>
      </c>
      <c r="M1733" s="141" t="str">
        <f t="shared" si="55"/>
        <v>201603</v>
      </c>
    </row>
    <row r="1734" spans="1:13" x14ac:dyDescent="0.25">
      <c r="A1734" s="35" t="str">
        <f>VLOOKUP(B1734,ResCat!$A$2:$B$269,2,FALSE)</f>
        <v>PPOLG</v>
      </c>
      <c r="B1734" s="68" t="str">
        <f>IF(ISNA(VLOOKUP(C1734,COA!$A$2:$B$340,2,FALSE)),"XXX",VLOOKUP(C1734,COA!$A$2:$B$340,2,FALSE))</f>
        <v>N51</v>
      </c>
      <c r="C1734" s="149" t="str">
        <f t="shared" si="56"/>
        <v>0003-1005-0012</v>
      </c>
      <c r="D1734" s="134" t="s">
        <v>463</v>
      </c>
      <c r="E1734" s="134" t="s">
        <v>447</v>
      </c>
      <c r="F1734" s="134" t="s">
        <v>452</v>
      </c>
      <c r="G1734" s="134" t="s">
        <v>347</v>
      </c>
      <c r="H1734" s="134" t="s">
        <v>1023</v>
      </c>
      <c r="I1734" s="134" t="s">
        <v>343</v>
      </c>
      <c r="J1734" s="135">
        <v>471.40000000000003</v>
      </c>
      <c r="K1734" s="135">
        <v>471.40000000000003</v>
      </c>
      <c r="L1734" s="135">
        <v>406.64</v>
      </c>
      <c r="M1734" s="141" t="str">
        <f t="shared" si="55"/>
        <v>201603</v>
      </c>
    </row>
    <row r="1735" spans="1:13" x14ac:dyDescent="0.25">
      <c r="A1735" s="35" t="str">
        <f>VLOOKUP(B1735,ResCat!$A$2:$B$269,2,FALSE)</f>
        <v>PPOLG</v>
      </c>
      <c r="B1735" s="68" t="str">
        <f>IF(ISNA(VLOOKUP(C1735,COA!$A$2:$B$340,2,FALSE)),"XXX",VLOOKUP(C1735,COA!$A$2:$B$340,2,FALSE))</f>
        <v>N51</v>
      </c>
      <c r="C1735" s="149" t="str">
        <f t="shared" si="56"/>
        <v>0003-1005-0012</v>
      </c>
      <c r="D1735" s="134" t="s">
        <v>463</v>
      </c>
      <c r="E1735" s="134" t="s">
        <v>447</v>
      </c>
      <c r="F1735" s="134" t="s">
        <v>452</v>
      </c>
      <c r="G1735" s="134" t="s">
        <v>347</v>
      </c>
      <c r="H1735" s="134" t="s">
        <v>1023</v>
      </c>
      <c r="I1735" s="134" t="s">
        <v>1</v>
      </c>
      <c r="J1735" s="135">
        <v>0</v>
      </c>
      <c r="K1735" s="135">
        <v>0</v>
      </c>
      <c r="L1735" s="135">
        <v>0</v>
      </c>
      <c r="M1735" s="141" t="str">
        <f t="shared" si="55"/>
        <v>201603</v>
      </c>
    </row>
    <row r="1736" spans="1:13" x14ac:dyDescent="0.25">
      <c r="A1736" s="35" t="str">
        <f>VLOOKUP(B1736,ResCat!$A$2:$B$269,2,FALSE)</f>
        <v>PPOLG</v>
      </c>
      <c r="B1736" s="68" t="str">
        <f>IF(ISNA(VLOOKUP(C1736,COA!$A$2:$B$340,2,FALSE)),"XXX",VLOOKUP(C1736,COA!$A$2:$B$340,2,FALSE))</f>
        <v>N51</v>
      </c>
      <c r="C1736" s="149" t="str">
        <f t="shared" si="56"/>
        <v>0003-1005-0012</v>
      </c>
      <c r="D1736" s="134" t="s">
        <v>463</v>
      </c>
      <c r="E1736" s="134" t="s">
        <v>447</v>
      </c>
      <c r="F1736" s="134" t="s">
        <v>452</v>
      </c>
      <c r="G1736" s="134" t="s">
        <v>361</v>
      </c>
      <c r="H1736" s="134" t="s">
        <v>1023</v>
      </c>
      <c r="I1736" s="134" t="s">
        <v>3</v>
      </c>
      <c r="J1736" s="135">
        <v>-12437.240000000005</v>
      </c>
      <c r="K1736" s="135">
        <v>-9329.5600000000049</v>
      </c>
      <c r="L1736" s="135">
        <v>-9540.7200000000012</v>
      </c>
      <c r="M1736" s="141" t="str">
        <f t="shared" si="55"/>
        <v>201604</v>
      </c>
    </row>
    <row r="1737" spans="1:13" x14ac:dyDescent="0.25">
      <c r="A1737" s="35" t="str">
        <f>VLOOKUP(B1737,ResCat!$A$2:$B$269,2,FALSE)</f>
        <v>PPOLG</v>
      </c>
      <c r="B1737" s="68" t="str">
        <f>IF(ISNA(VLOOKUP(C1737,COA!$A$2:$B$340,2,FALSE)),"XXX",VLOOKUP(C1737,COA!$A$2:$B$340,2,FALSE))</f>
        <v>N51</v>
      </c>
      <c r="C1737" s="149" t="str">
        <f t="shared" si="56"/>
        <v>0003-1005-0012</v>
      </c>
      <c r="D1737" s="134" t="s">
        <v>463</v>
      </c>
      <c r="E1737" s="134" t="s">
        <v>447</v>
      </c>
      <c r="F1737" s="134" t="s">
        <v>452</v>
      </c>
      <c r="G1737" s="134" t="s">
        <v>361</v>
      </c>
      <c r="H1737" s="134" t="s">
        <v>1023</v>
      </c>
      <c r="I1737" s="134" t="s">
        <v>0</v>
      </c>
      <c r="J1737" s="135">
        <v>-3.2684965844964609E-13</v>
      </c>
      <c r="K1737" s="135">
        <v>-76283.710000000006</v>
      </c>
      <c r="L1737" s="135">
        <v>-76283.710000000006</v>
      </c>
      <c r="M1737" s="141" t="str">
        <f t="shared" si="55"/>
        <v>201604</v>
      </c>
    </row>
    <row r="1738" spans="1:13" x14ac:dyDescent="0.25">
      <c r="A1738" s="35" t="str">
        <f>VLOOKUP(B1738,ResCat!$A$2:$B$269,2,FALSE)</f>
        <v>PPOLG</v>
      </c>
      <c r="B1738" s="68" t="str">
        <f>IF(ISNA(VLOOKUP(C1738,COA!$A$2:$B$340,2,FALSE)),"XXX",VLOOKUP(C1738,COA!$A$2:$B$340,2,FALSE))</f>
        <v>N51</v>
      </c>
      <c r="C1738" s="149" t="str">
        <f t="shared" si="56"/>
        <v>0003-1005-0012</v>
      </c>
      <c r="D1738" s="134" t="s">
        <v>463</v>
      </c>
      <c r="E1738" s="134" t="s">
        <v>447</v>
      </c>
      <c r="F1738" s="134" t="s">
        <v>452</v>
      </c>
      <c r="G1738" s="134" t="s">
        <v>361</v>
      </c>
      <c r="H1738" s="134" t="s">
        <v>1023</v>
      </c>
      <c r="I1738" s="134" t="s">
        <v>2</v>
      </c>
      <c r="J1738" s="135">
        <v>3532.3600000000015</v>
      </c>
      <c r="K1738" s="135">
        <v>2985.88</v>
      </c>
      <c r="L1738" s="135">
        <v>1784.4299999999998</v>
      </c>
      <c r="M1738" s="141" t="str">
        <f t="shared" si="55"/>
        <v>201604</v>
      </c>
    </row>
    <row r="1739" spans="1:13" x14ac:dyDescent="0.25">
      <c r="A1739" s="35" t="str">
        <f>VLOOKUP(B1739,ResCat!$A$2:$B$269,2,FALSE)</f>
        <v>PPOLG</v>
      </c>
      <c r="B1739" s="68" t="str">
        <f>IF(ISNA(VLOOKUP(C1739,COA!$A$2:$B$340,2,FALSE)),"XXX",VLOOKUP(C1739,COA!$A$2:$B$340,2,FALSE))</f>
        <v>N51</v>
      </c>
      <c r="C1739" s="149" t="str">
        <f t="shared" si="56"/>
        <v>0003-1005-0012</v>
      </c>
      <c r="D1739" s="134" t="s">
        <v>463</v>
      </c>
      <c r="E1739" s="134" t="s">
        <v>447</v>
      </c>
      <c r="F1739" s="134" t="s">
        <v>452</v>
      </c>
      <c r="G1739" s="134" t="s">
        <v>361</v>
      </c>
      <c r="H1739" s="134" t="s">
        <v>1023</v>
      </c>
      <c r="I1739" s="134" t="s">
        <v>343</v>
      </c>
      <c r="J1739" s="135">
        <v>564.57999999999993</v>
      </c>
      <c r="K1739" s="135">
        <v>537.19999999999993</v>
      </c>
      <c r="L1739" s="135">
        <v>469.24</v>
      </c>
      <c r="M1739" s="141" t="str">
        <f t="shared" si="55"/>
        <v>201604</v>
      </c>
    </row>
    <row r="1740" spans="1:13" x14ac:dyDescent="0.25">
      <c r="A1740" s="35" t="str">
        <f>VLOOKUP(B1740,ResCat!$A$2:$B$269,2,FALSE)</f>
        <v>PPOLG</v>
      </c>
      <c r="B1740" s="68" t="str">
        <f>IF(ISNA(VLOOKUP(C1740,COA!$A$2:$B$340,2,FALSE)),"XXX",VLOOKUP(C1740,COA!$A$2:$B$340,2,FALSE))</f>
        <v>N51</v>
      </c>
      <c r="C1740" s="149" t="str">
        <f t="shared" si="56"/>
        <v>0003-1005-0012</v>
      </c>
      <c r="D1740" s="134" t="s">
        <v>463</v>
      </c>
      <c r="E1740" s="134" t="s">
        <v>447</v>
      </c>
      <c r="F1740" s="134" t="s">
        <v>452</v>
      </c>
      <c r="G1740" s="134" t="s">
        <v>361</v>
      </c>
      <c r="H1740" s="134" t="s">
        <v>1023</v>
      </c>
      <c r="I1740" s="134" t="s">
        <v>1</v>
      </c>
      <c r="J1740" s="135">
        <v>190.18000000000347</v>
      </c>
      <c r="K1740" s="135">
        <v>896.91999999999962</v>
      </c>
      <c r="L1740" s="135">
        <v>1518.6699999999998</v>
      </c>
      <c r="M1740" s="141" t="str">
        <f t="shared" si="55"/>
        <v>201604</v>
      </c>
    </row>
    <row r="1741" spans="1:13" x14ac:dyDescent="0.25">
      <c r="A1741" s="35" t="str">
        <f>VLOOKUP(B1741,ResCat!$A$2:$B$269,2,FALSE)</f>
        <v>PPOLG</v>
      </c>
      <c r="B1741" s="68" t="str">
        <f>IF(ISNA(VLOOKUP(C1741,COA!$A$2:$B$340,2,FALSE)),"XXX",VLOOKUP(C1741,COA!$A$2:$B$340,2,FALSE))</f>
        <v>N51</v>
      </c>
      <c r="C1741" s="149" t="str">
        <f t="shared" si="56"/>
        <v>0003-1005-0012</v>
      </c>
      <c r="D1741" s="134" t="s">
        <v>463</v>
      </c>
      <c r="E1741" s="134" t="s">
        <v>447</v>
      </c>
      <c r="F1741" s="134" t="s">
        <v>452</v>
      </c>
      <c r="G1741" s="134" t="s">
        <v>312</v>
      </c>
      <c r="H1741" s="134" t="s">
        <v>1023</v>
      </c>
      <c r="I1741" s="134" t="s">
        <v>3</v>
      </c>
      <c r="J1741" s="135">
        <v>662.01</v>
      </c>
      <c r="K1741" s="135">
        <v>166.05000000000007</v>
      </c>
      <c r="L1741" s="135">
        <v>-162.75</v>
      </c>
      <c r="M1741" s="141" t="str">
        <f t="shared" si="55"/>
        <v>201605</v>
      </c>
    </row>
    <row r="1742" spans="1:13" x14ac:dyDescent="0.25">
      <c r="A1742" s="35" t="str">
        <f>VLOOKUP(B1742,ResCat!$A$2:$B$269,2,FALSE)</f>
        <v>PPOLG</v>
      </c>
      <c r="B1742" s="68" t="str">
        <f>IF(ISNA(VLOOKUP(C1742,COA!$A$2:$B$340,2,FALSE)),"XXX",VLOOKUP(C1742,COA!$A$2:$B$340,2,FALSE))</f>
        <v>N51</v>
      </c>
      <c r="C1742" s="149" t="str">
        <f t="shared" si="56"/>
        <v>0003-1005-0012</v>
      </c>
      <c r="D1742" s="134" t="s">
        <v>463</v>
      </c>
      <c r="E1742" s="134" t="s">
        <v>447</v>
      </c>
      <c r="F1742" s="134" t="s">
        <v>452</v>
      </c>
      <c r="G1742" s="134" t="s">
        <v>312</v>
      </c>
      <c r="H1742" s="134" t="s">
        <v>1023</v>
      </c>
      <c r="I1742" s="134" t="s">
        <v>2</v>
      </c>
      <c r="J1742" s="135">
        <v>1034.2399999999996</v>
      </c>
      <c r="K1742" s="135">
        <v>1238.6099999999994</v>
      </c>
      <c r="L1742" s="135">
        <v>-3.1099999999999639</v>
      </c>
      <c r="M1742" s="141" t="str">
        <f t="shared" si="55"/>
        <v>201605</v>
      </c>
    </row>
    <row r="1743" spans="1:13" x14ac:dyDescent="0.25">
      <c r="A1743" s="35" t="str">
        <f>VLOOKUP(B1743,ResCat!$A$2:$B$269,2,FALSE)</f>
        <v>PPOLG</v>
      </c>
      <c r="B1743" s="68" t="str">
        <f>IF(ISNA(VLOOKUP(C1743,COA!$A$2:$B$340,2,FALSE)),"XXX",VLOOKUP(C1743,COA!$A$2:$B$340,2,FALSE))</f>
        <v>N51</v>
      </c>
      <c r="C1743" s="149" t="str">
        <f t="shared" si="56"/>
        <v>0003-1005-0012</v>
      </c>
      <c r="D1743" s="134" t="s">
        <v>463</v>
      </c>
      <c r="E1743" s="134" t="s">
        <v>447</v>
      </c>
      <c r="F1743" s="134" t="s">
        <v>452</v>
      </c>
      <c r="G1743" s="134" t="s">
        <v>312</v>
      </c>
      <c r="H1743" s="134" t="s">
        <v>1023</v>
      </c>
      <c r="I1743" s="134" t="s">
        <v>343</v>
      </c>
      <c r="J1743" s="135">
        <v>430.04999999999995</v>
      </c>
      <c r="K1743" s="135">
        <v>384.65</v>
      </c>
      <c r="L1743" s="135">
        <v>347.03</v>
      </c>
      <c r="M1743" s="141" t="str">
        <f t="shared" si="55"/>
        <v>201605</v>
      </c>
    </row>
    <row r="1744" spans="1:13" x14ac:dyDescent="0.25">
      <c r="A1744" s="35" t="str">
        <f>VLOOKUP(B1744,ResCat!$A$2:$B$269,2,FALSE)</f>
        <v>PPOLG</v>
      </c>
      <c r="B1744" s="68" t="str">
        <f>IF(ISNA(VLOOKUP(C1744,COA!$A$2:$B$340,2,FALSE)),"XXX",VLOOKUP(C1744,COA!$A$2:$B$340,2,FALSE))</f>
        <v>N51</v>
      </c>
      <c r="C1744" s="149" t="str">
        <f t="shared" si="56"/>
        <v>0003-1005-0012</v>
      </c>
      <c r="D1744" s="134" t="s">
        <v>463</v>
      </c>
      <c r="E1744" s="134" t="s">
        <v>447</v>
      </c>
      <c r="F1744" s="134" t="s">
        <v>452</v>
      </c>
      <c r="G1744" s="134" t="s">
        <v>312</v>
      </c>
      <c r="H1744" s="134" t="s">
        <v>1023</v>
      </c>
      <c r="I1744" s="134" t="s">
        <v>1</v>
      </c>
      <c r="J1744" s="135">
        <v>49.600000000000009</v>
      </c>
      <c r="K1744" s="135">
        <v>-1215.3800000000001</v>
      </c>
      <c r="L1744" s="135">
        <v>-1146.4600000000003</v>
      </c>
      <c r="M1744" s="141" t="str">
        <f t="shared" si="55"/>
        <v>201605</v>
      </c>
    </row>
    <row r="1745" spans="1:13" x14ac:dyDescent="0.25">
      <c r="A1745" s="35" t="str">
        <f>VLOOKUP(B1745,ResCat!$A$2:$B$269,2,FALSE)</f>
        <v>PPOLG</v>
      </c>
      <c r="B1745" s="68" t="str">
        <f>IF(ISNA(VLOOKUP(C1745,COA!$A$2:$B$340,2,FALSE)),"XXX",VLOOKUP(C1745,COA!$A$2:$B$340,2,FALSE))</f>
        <v>N51</v>
      </c>
      <c r="C1745" s="149" t="str">
        <f t="shared" si="56"/>
        <v>0003-1005-0012</v>
      </c>
      <c r="D1745" s="134" t="s">
        <v>463</v>
      </c>
      <c r="E1745" s="134" t="s">
        <v>447</v>
      </c>
      <c r="F1745" s="134" t="s">
        <v>452</v>
      </c>
      <c r="G1745" s="134" t="s">
        <v>357</v>
      </c>
      <c r="H1745" s="134" t="s">
        <v>1023</v>
      </c>
      <c r="I1745" s="134" t="s">
        <v>3</v>
      </c>
      <c r="J1745" s="135">
        <v>5799.2000000000007</v>
      </c>
      <c r="K1745" s="135">
        <v>-1642.35</v>
      </c>
      <c r="L1745" s="135">
        <v>-1663.47</v>
      </c>
      <c r="M1745" s="141" t="str">
        <f t="shared" si="55"/>
        <v>201606</v>
      </c>
    </row>
    <row r="1746" spans="1:13" x14ac:dyDescent="0.25">
      <c r="A1746" s="35" t="str">
        <f>VLOOKUP(B1746,ResCat!$A$2:$B$269,2,FALSE)</f>
        <v>PPOLG</v>
      </c>
      <c r="B1746" s="68" t="str">
        <f>IF(ISNA(VLOOKUP(C1746,COA!$A$2:$B$340,2,FALSE)),"XXX",VLOOKUP(C1746,COA!$A$2:$B$340,2,FALSE))</f>
        <v>N51</v>
      </c>
      <c r="C1746" s="149" t="str">
        <f t="shared" si="56"/>
        <v>0003-1005-0012</v>
      </c>
      <c r="D1746" s="134" t="s">
        <v>463</v>
      </c>
      <c r="E1746" s="134" t="s">
        <v>447</v>
      </c>
      <c r="F1746" s="134" t="s">
        <v>452</v>
      </c>
      <c r="G1746" s="134" t="s">
        <v>357</v>
      </c>
      <c r="H1746" s="134" t="s">
        <v>1023</v>
      </c>
      <c r="I1746" s="134" t="s">
        <v>0</v>
      </c>
      <c r="J1746" s="135">
        <v>0</v>
      </c>
      <c r="K1746" s="135">
        <v>0</v>
      </c>
      <c r="L1746" s="135">
        <v>0</v>
      </c>
      <c r="M1746" s="141" t="str">
        <f t="shared" si="55"/>
        <v>201606</v>
      </c>
    </row>
    <row r="1747" spans="1:13" x14ac:dyDescent="0.25">
      <c r="A1747" s="35" t="str">
        <f>VLOOKUP(B1747,ResCat!$A$2:$B$269,2,FALSE)</f>
        <v>PPOLG</v>
      </c>
      <c r="B1747" s="68" t="str">
        <f>IF(ISNA(VLOOKUP(C1747,COA!$A$2:$B$340,2,FALSE)),"XXX",VLOOKUP(C1747,COA!$A$2:$B$340,2,FALSE))</f>
        <v>N51</v>
      </c>
      <c r="C1747" s="149" t="str">
        <f t="shared" si="56"/>
        <v>0003-1005-0012</v>
      </c>
      <c r="D1747" s="134" t="s">
        <v>463</v>
      </c>
      <c r="E1747" s="134" t="s">
        <v>447</v>
      </c>
      <c r="F1747" s="134" t="s">
        <v>452</v>
      </c>
      <c r="G1747" s="134" t="s">
        <v>357</v>
      </c>
      <c r="H1747" s="134" t="s">
        <v>1023</v>
      </c>
      <c r="I1747" s="134" t="s">
        <v>2</v>
      </c>
      <c r="J1747" s="135">
        <v>-8921.6999999999971</v>
      </c>
      <c r="K1747" s="135">
        <v>-1584.18</v>
      </c>
      <c r="L1747" s="135">
        <v>-1692.8900000000006</v>
      </c>
      <c r="M1747" s="141" t="str">
        <f t="shared" si="55"/>
        <v>201606</v>
      </c>
    </row>
    <row r="1748" spans="1:13" x14ac:dyDescent="0.25">
      <c r="A1748" s="35" t="str">
        <f>VLOOKUP(B1748,ResCat!$A$2:$B$269,2,FALSE)</f>
        <v>PPOLG</v>
      </c>
      <c r="B1748" s="68" t="str">
        <f>IF(ISNA(VLOOKUP(C1748,COA!$A$2:$B$340,2,FALSE)),"XXX",VLOOKUP(C1748,COA!$A$2:$B$340,2,FALSE))</f>
        <v>N51</v>
      </c>
      <c r="C1748" s="149" t="str">
        <f t="shared" si="56"/>
        <v>0003-1005-0012</v>
      </c>
      <c r="D1748" s="134" t="s">
        <v>463</v>
      </c>
      <c r="E1748" s="134" t="s">
        <v>447</v>
      </c>
      <c r="F1748" s="134" t="s">
        <v>452</v>
      </c>
      <c r="G1748" s="134" t="s">
        <v>357</v>
      </c>
      <c r="H1748" s="134" t="s">
        <v>1023</v>
      </c>
      <c r="I1748" s="134" t="s">
        <v>343</v>
      </c>
      <c r="J1748" s="135">
        <v>19.600000000000001</v>
      </c>
      <c r="K1748" s="135">
        <v>7.35</v>
      </c>
      <c r="L1748" s="135">
        <v>0</v>
      </c>
      <c r="M1748" s="141" t="str">
        <f t="shared" si="55"/>
        <v>201606</v>
      </c>
    </row>
    <row r="1749" spans="1:13" x14ac:dyDescent="0.25">
      <c r="A1749" s="35" t="str">
        <f>VLOOKUP(B1749,ResCat!$A$2:$B$269,2,FALSE)</f>
        <v>PPOLG</v>
      </c>
      <c r="B1749" s="68" t="str">
        <f>IF(ISNA(VLOOKUP(C1749,COA!$A$2:$B$340,2,FALSE)),"XXX",VLOOKUP(C1749,COA!$A$2:$B$340,2,FALSE))</f>
        <v>N51</v>
      </c>
      <c r="C1749" s="149" t="str">
        <f t="shared" si="56"/>
        <v>0003-1005-0012</v>
      </c>
      <c r="D1749" s="134" t="s">
        <v>463</v>
      </c>
      <c r="E1749" s="134" t="s">
        <v>447</v>
      </c>
      <c r="F1749" s="134" t="s">
        <v>452</v>
      </c>
      <c r="G1749" s="134" t="s">
        <v>314</v>
      </c>
      <c r="H1749" s="134" t="s">
        <v>1023</v>
      </c>
      <c r="I1749" s="134" t="s">
        <v>3</v>
      </c>
      <c r="J1749" s="135">
        <v>8193.1100000000024</v>
      </c>
      <c r="K1749" s="135">
        <v>1091.46</v>
      </c>
      <c r="L1749" s="135">
        <v>933.43000000000006</v>
      </c>
      <c r="M1749" s="141" t="str">
        <f t="shared" si="55"/>
        <v>201607</v>
      </c>
    </row>
    <row r="1750" spans="1:13" x14ac:dyDescent="0.25">
      <c r="A1750" s="35" t="str">
        <f>VLOOKUP(B1750,ResCat!$A$2:$B$269,2,FALSE)</f>
        <v>PPOLG</v>
      </c>
      <c r="B1750" s="68" t="str">
        <f>IF(ISNA(VLOOKUP(C1750,COA!$A$2:$B$340,2,FALSE)),"XXX",VLOOKUP(C1750,COA!$A$2:$B$340,2,FALSE))</f>
        <v>N51</v>
      </c>
      <c r="C1750" s="149" t="str">
        <f t="shared" si="56"/>
        <v>0003-1005-0012</v>
      </c>
      <c r="D1750" s="134" t="s">
        <v>463</v>
      </c>
      <c r="E1750" s="134" t="s">
        <v>447</v>
      </c>
      <c r="F1750" s="134" t="s">
        <v>452</v>
      </c>
      <c r="G1750" s="134" t="s">
        <v>314</v>
      </c>
      <c r="H1750" s="134" t="s">
        <v>1023</v>
      </c>
      <c r="I1750" s="134" t="s">
        <v>0</v>
      </c>
      <c r="J1750" s="135">
        <v>1.8189894035458565E-12</v>
      </c>
      <c r="K1750" s="135">
        <v>-15654.92</v>
      </c>
      <c r="L1750" s="135">
        <v>-15654.92</v>
      </c>
      <c r="M1750" s="141" t="str">
        <f t="shared" si="55"/>
        <v>201607</v>
      </c>
    </row>
    <row r="1751" spans="1:13" x14ac:dyDescent="0.25">
      <c r="A1751" s="35" t="str">
        <f>VLOOKUP(B1751,ResCat!$A$2:$B$269,2,FALSE)</f>
        <v>PPOLG</v>
      </c>
      <c r="B1751" s="68" t="str">
        <f>IF(ISNA(VLOOKUP(C1751,COA!$A$2:$B$340,2,FALSE)),"XXX",VLOOKUP(C1751,COA!$A$2:$B$340,2,FALSE))</f>
        <v>N51</v>
      </c>
      <c r="C1751" s="149" t="str">
        <f t="shared" si="56"/>
        <v>0003-1005-0012</v>
      </c>
      <c r="D1751" s="134" t="s">
        <v>463</v>
      </c>
      <c r="E1751" s="134" t="s">
        <v>447</v>
      </c>
      <c r="F1751" s="134" t="s">
        <v>452</v>
      </c>
      <c r="G1751" s="134" t="s">
        <v>314</v>
      </c>
      <c r="H1751" s="134" t="s">
        <v>1023</v>
      </c>
      <c r="I1751" s="134" t="s">
        <v>2</v>
      </c>
      <c r="J1751" s="135">
        <v>141.04999999999995</v>
      </c>
      <c r="K1751" s="135">
        <v>199.35999999999984</v>
      </c>
      <c r="L1751" s="135">
        <v>-342.10000000000036</v>
      </c>
      <c r="M1751" s="141" t="str">
        <f t="shared" si="55"/>
        <v>201607</v>
      </c>
    </row>
    <row r="1752" spans="1:13" x14ac:dyDescent="0.25">
      <c r="A1752" s="35" t="str">
        <f>VLOOKUP(B1752,ResCat!$A$2:$B$269,2,FALSE)</f>
        <v>PPOLG</v>
      </c>
      <c r="B1752" s="68" t="str">
        <f>IF(ISNA(VLOOKUP(C1752,COA!$A$2:$B$340,2,FALSE)),"XXX",VLOOKUP(C1752,COA!$A$2:$B$340,2,FALSE))</f>
        <v>N51</v>
      </c>
      <c r="C1752" s="149" t="str">
        <f t="shared" si="56"/>
        <v>0003-1005-0012</v>
      </c>
      <c r="D1752" s="134" t="s">
        <v>463</v>
      </c>
      <c r="E1752" s="134" t="s">
        <v>447</v>
      </c>
      <c r="F1752" s="134" t="s">
        <v>452</v>
      </c>
      <c r="G1752" s="134" t="s">
        <v>314</v>
      </c>
      <c r="H1752" s="134" t="s">
        <v>1023</v>
      </c>
      <c r="I1752" s="134" t="s">
        <v>1</v>
      </c>
      <c r="J1752" s="135">
        <v>-1413.170000000001</v>
      </c>
      <c r="K1752" s="135">
        <v>1078.7999999999997</v>
      </c>
      <c r="L1752" s="135">
        <v>1723.3799999999997</v>
      </c>
      <c r="M1752" s="141" t="str">
        <f t="shared" si="55"/>
        <v>201607</v>
      </c>
    </row>
    <row r="1753" spans="1:13" x14ac:dyDescent="0.25">
      <c r="A1753" s="35" t="str">
        <f>VLOOKUP(B1753,ResCat!$A$2:$B$269,2,FALSE)</f>
        <v>PPOLG</v>
      </c>
      <c r="B1753" s="68" t="str">
        <f>IF(ISNA(VLOOKUP(C1753,COA!$A$2:$B$340,2,FALSE)),"XXX",VLOOKUP(C1753,COA!$A$2:$B$340,2,FALSE))</f>
        <v>N51</v>
      </c>
      <c r="C1753" s="149" t="str">
        <f t="shared" si="56"/>
        <v>0003-1005-0012</v>
      </c>
      <c r="D1753" s="134" t="s">
        <v>463</v>
      </c>
      <c r="E1753" s="134" t="s">
        <v>447</v>
      </c>
      <c r="F1753" s="134" t="s">
        <v>452</v>
      </c>
      <c r="G1753" s="134" t="s">
        <v>339</v>
      </c>
      <c r="H1753" s="134" t="s">
        <v>1023</v>
      </c>
      <c r="I1753" s="134" t="s">
        <v>3</v>
      </c>
      <c r="J1753" s="135">
        <v>225.55999999999995</v>
      </c>
      <c r="K1753" s="135">
        <v>701.24000000000012</v>
      </c>
      <c r="L1753" s="135">
        <v>75.970000000000027</v>
      </c>
      <c r="M1753" s="141" t="str">
        <f t="shared" si="55"/>
        <v>201608</v>
      </c>
    </row>
    <row r="1754" spans="1:13" x14ac:dyDescent="0.25">
      <c r="A1754" s="35" t="str">
        <f>VLOOKUP(B1754,ResCat!$A$2:$B$269,2,FALSE)</f>
        <v>PPOLG</v>
      </c>
      <c r="B1754" s="68" t="str">
        <f>IF(ISNA(VLOOKUP(C1754,COA!$A$2:$B$340,2,FALSE)),"XXX",VLOOKUP(C1754,COA!$A$2:$B$340,2,FALSE))</f>
        <v>N51</v>
      </c>
      <c r="C1754" s="149" t="str">
        <f t="shared" si="56"/>
        <v>0003-1005-0012</v>
      </c>
      <c r="D1754" s="134" t="s">
        <v>463</v>
      </c>
      <c r="E1754" s="134" t="s">
        <v>447</v>
      </c>
      <c r="F1754" s="134" t="s">
        <v>452</v>
      </c>
      <c r="G1754" s="134" t="s">
        <v>339</v>
      </c>
      <c r="H1754" s="134" t="s">
        <v>1023</v>
      </c>
      <c r="I1754" s="134" t="s">
        <v>0</v>
      </c>
      <c r="J1754" s="135">
        <v>0</v>
      </c>
      <c r="K1754" s="135">
        <v>-1137.31</v>
      </c>
      <c r="L1754" s="135">
        <v>-1062.8000000000002</v>
      </c>
      <c r="M1754" s="141" t="str">
        <f t="shared" si="55"/>
        <v>201608</v>
      </c>
    </row>
    <row r="1755" spans="1:13" x14ac:dyDescent="0.25">
      <c r="A1755" s="35" t="str">
        <f>VLOOKUP(B1755,ResCat!$A$2:$B$269,2,FALSE)</f>
        <v>PPOLG</v>
      </c>
      <c r="B1755" s="68" t="str">
        <f>IF(ISNA(VLOOKUP(C1755,COA!$A$2:$B$340,2,FALSE)),"XXX",VLOOKUP(C1755,COA!$A$2:$B$340,2,FALSE))</f>
        <v>N51</v>
      </c>
      <c r="C1755" s="149" t="str">
        <f t="shared" si="56"/>
        <v>0003-1005-0012</v>
      </c>
      <c r="D1755" s="134" t="s">
        <v>463</v>
      </c>
      <c r="E1755" s="134" t="s">
        <v>447</v>
      </c>
      <c r="F1755" s="134" t="s">
        <v>452</v>
      </c>
      <c r="G1755" s="134" t="s">
        <v>339</v>
      </c>
      <c r="H1755" s="134" t="s">
        <v>1023</v>
      </c>
      <c r="I1755" s="134" t="s">
        <v>2</v>
      </c>
      <c r="J1755" s="135">
        <v>766.95999999999981</v>
      </c>
      <c r="K1755" s="135">
        <v>10753.029999999999</v>
      </c>
      <c r="L1755" s="135">
        <v>7873.4199999999983</v>
      </c>
      <c r="M1755" s="141" t="str">
        <f t="shared" si="55"/>
        <v>201608</v>
      </c>
    </row>
    <row r="1756" spans="1:13" x14ac:dyDescent="0.25">
      <c r="A1756" s="35" t="str">
        <f>VLOOKUP(B1756,ResCat!$A$2:$B$269,2,FALSE)</f>
        <v>PPOLG</v>
      </c>
      <c r="B1756" s="68" t="str">
        <f>IF(ISNA(VLOOKUP(C1756,COA!$A$2:$B$340,2,FALSE)),"XXX",VLOOKUP(C1756,COA!$A$2:$B$340,2,FALSE))</f>
        <v>N51</v>
      </c>
      <c r="C1756" s="149" t="str">
        <f t="shared" si="56"/>
        <v>0003-1005-0012</v>
      </c>
      <c r="D1756" s="134" t="s">
        <v>463</v>
      </c>
      <c r="E1756" s="134" t="s">
        <v>447</v>
      </c>
      <c r="F1756" s="134" t="s">
        <v>452</v>
      </c>
      <c r="G1756" s="134" t="s">
        <v>339</v>
      </c>
      <c r="H1756" s="134" t="s">
        <v>1023</v>
      </c>
      <c r="I1756" s="134" t="s">
        <v>343</v>
      </c>
      <c r="J1756" s="135">
        <v>161.41999999999999</v>
      </c>
      <c r="K1756" s="135">
        <v>58.199999999999996</v>
      </c>
      <c r="L1756" s="135">
        <v>28.200000000000003</v>
      </c>
      <c r="M1756" s="141" t="str">
        <f t="shared" si="55"/>
        <v>201608</v>
      </c>
    </row>
    <row r="1757" spans="1:13" x14ac:dyDescent="0.25">
      <c r="A1757" s="35" t="str">
        <f>VLOOKUP(B1757,ResCat!$A$2:$B$269,2,FALSE)</f>
        <v>PPOLG</v>
      </c>
      <c r="B1757" s="68" t="str">
        <f>IF(ISNA(VLOOKUP(C1757,COA!$A$2:$B$340,2,FALSE)),"XXX",VLOOKUP(C1757,COA!$A$2:$B$340,2,FALSE))</f>
        <v>N51</v>
      </c>
      <c r="C1757" s="149" t="str">
        <f t="shared" si="56"/>
        <v>0003-1005-0012</v>
      </c>
      <c r="D1757" s="134" t="s">
        <v>463</v>
      </c>
      <c r="E1757" s="134" t="s">
        <v>447</v>
      </c>
      <c r="F1757" s="134" t="s">
        <v>452</v>
      </c>
      <c r="G1757" s="134" t="s">
        <v>339</v>
      </c>
      <c r="H1757" s="134" t="s">
        <v>1023</v>
      </c>
      <c r="I1757" s="134" t="s">
        <v>1</v>
      </c>
      <c r="J1757" s="135">
        <v>527.14000000000124</v>
      </c>
      <c r="K1757" s="135">
        <v>0.97999999999956344</v>
      </c>
      <c r="L1757" s="135">
        <v>71.380000000000109</v>
      </c>
      <c r="M1757" s="141" t="str">
        <f t="shared" si="55"/>
        <v>201608</v>
      </c>
    </row>
    <row r="1758" spans="1:13" x14ac:dyDescent="0.25">
      <c r="A1758" s="35" t="str">
        <f>VLOOKUP(B1758,ResCat!$A$2:$B$269,2,FALSE)</f>
        <v>PPOLG</v>
      </c>
      <c r="B1758" s="68" t="str">
        <f>IF(ISNA(VLOOKUP(C1758,COA!$A$2:$B$340,2,FALSE)),"XXX",VLOOKUP(C1758,COA!$A$2:$B$340,2,FALSE))</f>
        <v>N51</v>
      </c>
      <c r="C1758" s="149" t="str">
        <f t="shared" si="56"/>
        <v>0003-1005-0012</v>
      </c>
      <c r="D1758" s="134" t="s">
        <v>463</v>
      </c>
      <c r="E1758" s="134" t="s">
        <v>447</v>
      </c>
      <c r="F1758" s="134" t="s">
        <v>452</v>
      </c>
      <c r="G1758" s="134" t="s">
        <v>342</v>
      </c>
      <c r="H1758" s="134" t="s">
        <v>1023</v>
      </c>
      <c r="I1758" s="134" t="s">
        <v>3</v>
      </c>
      <c r="J1758" s="135">
        <v>199.43000000000015</v>
      </c>
      <c r="K1758" s="135">
        <v>368.93000000000006</v>
      </c>
      <c r="L1758" s="135">
        <v>23.05</v>
      </c>
      <c r="M1758" s="141" t="str">
        <f t="shared" si="55"/>
        <v>201609</v>
      </c>
    </row>
    <row r="1759" spans="1:13" x14ac:dyDescent="0.25">
      <c r="A1759" s="35" t="str">
        <f>VLOOKUP(B1759,ResCat!$A$2:$B$269,2,FALSE)</f>
        <v>PPOLG</v>
      </c>
      <c r="B1759" s="68" t="str">
        <f>IF(ISNA(VLOOKUP(C1759,COA!$A$2:$B$340,2,FALSE)),"XXX",VLOOKUP(C1759,COA!$A$2:$B$340,2,FALSE))</f>
        <v>N51</v>
      </c>
      <c r="C1759" s="149" t="str">
        <f t="shared" si="56"/>
        <v>0003-1005-0012</v>
      </c>
      <c r="D1759" s="134" t="s">
        <v>463</v>
      </c>
      <c r="E1759" s="134" t="s">
        <v>447</v>
      </c>
      <c r="F1759" s="134" t="s">
        <v>452</v>
      </c>
      <c r="G1759" s="134" t="s">
        <v>342</v>
      </c>
      <c r="H1759" s="134" t="s">
        <v>1023</v>
      </c>
      <c r="I1759" s="134" t="s">
        <v>0</v>
      </c>
      <c r="J1759" s="135">
        <v>557.4</v>
      </c>
      <c r="K1759" s="135">
        <v>557.4</v>
      </c>
      <c r="L1759" s="135">
        <v>390.18</v>
      </c>
      <c r="M1759" s="141" t="str">
        <f t="shared" si="55"/>
        <v>201609</v>
      </c>
    </row>
    <row r="1760" spans="1:13" x14ac:dyDescent="0.25">
      <c r="A1760" s="35" t="str">
        <f>VLOOKUP(B1760,ResCat!$A$2:$B$269,2,FALSE)</f>
        <v>PPOLG</v>
      </c>
      <c r="B1760" s="68" t="str">
        <f>IF(ISNA(VLOOKUP(C1760,COA!$A$2:$B$340,2,FALSE)),"XXX",VLOOKUP(C1760,COA!$A$2:$B$340,2,FALSE))</f>
        <v>N51</v>
      </c>
      <c r="C1760" s="149" t="str">
        <f t="shared" si="56"/>
        <v>0003-1005-0012</v>
      </c>
      <c r="D1760" s="134" t="s">
        <v>463</v>
      </c>
      <c r="E1760" s="134" t="s">
        <v>447</v>
      </c>
      <c r="F1760" s="134" t="s">
        <v>452</v>
      </c>
      <c r="G1760" s="134" t="s">
        <v>342</v>
      </c>
      <c r="H1760" s="134" t="s">
        <v>1023</v>
      </c>
      <c r="I1760" s="134" t="s">
        <v>2</v>
      </c>
      <c r="J1760" s="135">
        <v>11834.49</v>
      </c>
      <c r="K1760" s="135">
        <v>5580.7899999999981</v>
      </c>
      <c r="L1760" s="135">
        <v>4236.32</v>
      </c>
      <c r="M1760" s="141" t="str">
        <f t="shared" si="55"/>
        <v>201609</v>
      </c>
    </row>
    <row r="1761" spans="1:13" x14ac:dyDescent="0.25">
      <c r="A1761" s="35" t="str">
        <f>VLOOKUP(B1761,ResCat!$A$2:$B$269,2,FALSE)</f>
        <v>PPOLG</v>
      </c>
      <c r="B1761" s="68" t="str">
        <f>IF(ISNA(VLOOKUP(C1761,COA!$A$2:$B$340,2,FALSE)),"XXX",VLOOKUP(C1761,COA!$A$2:$B$340,2,FALSE))</f>
        <v>N51</v>
      </c>
      <c r="C1761" s="149" t="str">
        <f t="shared" si="56"/>
        <v>0003-1005-0012</v>
      </c>
      <c r="D1761" s="134" t="s">
        <v>463</v>
      </c>
      <c r="E1761" s="134" t="s">
        <v>447</v>
      </c>
      <c r="F1761" s="134" t="s">
        <v>452</v>
      </c>
      <c r="G1761" s="134" t="s">
        <v>342</v>
      </c>
      <c r="H1761" s="134" t="s">
        <v>1023</v>
      </c>
      <c r="I1761" s="134" t="s">
        <v>343</v>
      </c>
      <c r="J1761" s="135">
        <v>274.38</v>
      </c>
      <c r="K1761" s="135">
        <v>65.37</v>
      </c>
      <c r="L1761" s="135">
        <v>35.369999999999997</v>
      </c>
      <c r="M1761" s="141" t="str">
        <f t="shared" si="55"/>
        <v>201609</v>
      </c>
    </row>
    <row r="1762" spans="1:13" x14ac:dyDescent="0.25">
      <c r="A1762" s="35" t="str">
        <f>VLOOKUP(B1762,ResCat!$A$2:$B$269,2,FALSE)</f>
        <v>PPOLG</v>
      </c>
      <c r="B1762" s="68" t="str">
        <f>IF(ISNA(VLOOKUP(C1762,COA!$A$2:$B$340,2,FALSE)),"XXX",VLOOKUP(C1762,COA!$A$2:$B$340,2,FALSE))</f>
        <v>N51</v>
      </c>
      <c r="C1762" s="149" t="str">
        <f t="shared" si="56"/>
        <v>0003-1005-0012</v>
      </c>
      <c r="D1762" s="134" t="s">
        <v>463</v>
      </c>
      <c r="E1762" s="134" t="s">
        <v>447</v>
      </c>
      <c r="F1762" s="134" t="s">
        <v>452</v>
      </c>
      <c r="G1762" s="134" t="s">
        <v>342</v>
      </c>
      <c r="H1762" s="134" t="s">
        <v>1023</v>
      </c>
      <c r="I1762" s="134" t="s">
        <v>1</v>
      </c>
      <c r="J1762" s="135">
        <v>9320.0199999999986</v>
      </c>
      <c r="K1762" s="135">
        <v>6066.5800000000008</v>
      </c>
      <c r="L1762" s="135">
        <v>4554.49</v>
      </c>
      <c r="M1762" s="141" t="str">
        <f t="shared" si="55"/>
        <v>201609</v>
      </c>
    </row>
    <row r="1763" spans="1:13" x14ac:dyDescent="0.25">
      <c r="A1763" s="35" t="str">
        <f>VLOOKUP(B1763,ResCat!$A$2:$B$269,2,FALSE)</f>
        <v>PPOLG</v>
      </c>
      <c r="B1763" s="68" t="str">
        <f>IF(ISNA(VLOOKUP(C1763,COA!$A$2:$B$340,2,FALSE)),"XXX",VLOOKUP(C1763,COA!$A$2:$B$340,2,FALSE))</f>
        <v>N51</v>
      </c>
      <c r="C1763" s="149" t="str">
        <f t="shared" si="56"/>
        <v>0003-1005-0012</v>
      </c>
      <c r="D1763" s="134" t="s">
        <v>463</v>
      </c>
      <c r="E1763" s="134" t="s">
        <v>447</v>
      </c>
      <c r="F1763" s="134" t="s">
        <v>452</v>
      </c>
      <c r="G1763" s="134" t="s">
        <v>316</v>
      </c>
      <c r="H1763" s="134" t="s">
        <v>1023</v>
      </c>
      <c r="I1763" s="134" t="s">
        <v>3</v>
      </c>
      <c r="J1763" s="135">
        <v>4629.41</v>
      </c>
      <c r="K1763" s="135">
        <v>404.21000000000004</v>
      </c>
      <c r="L1763" s="135">
        <v>198.05</v>
      </c>
      <c r="M1763" s="141" t="str">
        <f t="shared" si="55"/>
        <v>201610</v>
      </c>
    </row>
    <row r="1764" spans="1:13" x14ac:dyDescent="0.25">
      <c r="A1764" s="35" t="str">
        <f>VLOOKUP(B1764,ResCat!$A$2:$B$269,2,FALSE)</f>
        <v>PPOLG</v>
      </c>
      <c r="B1764" s="68" t="str">
        <f>IF(ISNA(VLOOKUP(C1764,COA!$A$2:$B$340,2,FALSE)),"XXX",VLOOKUP(C1764,COA!$A$2:$B$340,2,FALSE))</f>
        <v>N51</v>
      </c>
      <c r="C1764" s="149" t="str">
        <f t="shared" si="56"/>
        <v>0003-1005-0012</v>
      </c>
      <c r="D1764" s="134" t="s">
        <v>463</v>
      </c>
      <c r="E1764" s="134" t="s">
        <v>447</v>
      </c>
      <c r="F1764" s="134" t="s">
        <v>452</v>
      </c>
      <c r="G1764" s="134" t="s">
        <v>316</v>
      </c>
      <c r="H1764" s="134" t="s">
        <v>1023</v>
      </c>
      <c r="I1764" s="134" t="s">
        <v>0</v>
      </c>
      <c r="J1764" s="135">
        <v>74881.260000000009</v>
      </c>
      <c r="K1764" s="135">
        <v>7236.1500000000015</v>
      </c>
      <c r="L1764" s="135">
        <v>4174.93</v>
      </c>
      <c r="M1764" s="141" t="str">
        <f t="shared" si="55"/>
        <v>201610</v>
      </c>
    </row>
    <row r="1765" spans="1:13" x14ac:dyDescent="0.25">
      <c r="A1765" s="35" t="str">
        <f>VLOOKUP(B1765,ResCat!$A$2:$B$269,2,FALSE)</f>
        <v>PPOLG</v>
      </c>
      <c r="B1765" s="68" t="str">
        <f>IF(ISNA(VLOOKUP(C1765,COA!$A$2:$B$340,2,FALSE)),"XXX",VLOOKUP(C1765,COA!$A$2:$B$340,2,FALSE))</f>
        <v>N51</v>
      </c>
      <c r="C1765" s="149" t="str">
        <f t="shared" si="56"/>
        <v>0003-1005-0012</v>
      </c>
      <c r="D1765" s="134" t="s">
        <v>463</v>
      </c>
      <c r="E1765" s="134" t="s">
        <v>447</v>
      </c>
      <c r="F1765" s="134" t="s">
        <v>452</v>
      </c>
      <c r="G1765" s="134" t="s">
        <v>316</v>
      </c>
      <c r="H1765" s="134" t="s">
        <v>1023</v>
      </c>
      <c r="I1765" s="134" t="s">
        <v>336</v>
      </c>
      <c r="J1765" s="135">
        <v>6271</v>
      </c>
      <c r="K1765" s="135">
        <v>380.4</v>
      </c>
      <c r="L1765" s="135">
        <v>304</v>
      </c>
      <c r="M1765" s="141" t="str">
        <f t="shared" si="55"/>
        <v>201610</v>
      </c>
    </row>
    <row r="1766" spans="1:13" x14ac:dyDescent="0.25">
      <c r="A1766" s="35" t="str">
        <f>VLOOKUP(B1766,ResCat!$A$2:$B$269,2,FALSE)</f>
        <v>PPOLG</v>
      </c>
      <c r="B1766" s="68" t="str">
        <f>IF(ISNA(VLOOKUP(C1766,COA!$A$2:$B$340,2,FALSE)),"XXX",VLOOKUP(C1766,COA!$A$2:$B$340,2,FALSE))</f>
        <v>N51</v>
      </c>
      <c r="C1766" s="149" t="str">
        <f t="shared" si="56"/>
        <v>0003-1005-0012</v>
      </c>
      <c r="D1766" s="134" t="s">
        <v>463</v>
      </c>
      <c r="E1766" s="134" t="s">
        <v>447</v>
      </c>
      <c r="F1766" s="134" t="s">
        <v>452</v>
      </c>
      <c r="G1766" s="134" t="s">
        <v>316</v>
      </c>
      <c r="H1766" s="134" t="s">
        <v>1023</v>
      </c>
      <c r="I1766" s="134" t="s">
        <v>2</v>
      </c>
      <c r="J1766" s="135">
        <v>5099.7899999999991</v>
      </c>
      <c r="K1766" s="135">
        <v>2693.14</v>
      </c>
      <c r="L1766" s="135">
        <v>2488.7399999999998</v>
      </c>
      <c r="M1766" s="141" t="str">
        <f t="shared" si="55"/>
        <v>201610</v>
      </c>
    </row>
    <row r="1767" spans="1:13" x14ac:dyDescent="0.25">
      <c r="A1767" s="35" t="str">
        <f>VLOOKUP(B1767,ResCat!$A$2:$B$269,2,FALSE)</f>
        <v>PPOLG</v>
      </c>
      <c r="B1767" s="68" t="str">
        <f>IF(ISNA(VLOOKUP(C1767,COA!$A$2:$B$340,2,FALSE)),"XXX",VLOOKUP(C1767,COA!$A$2:$B$340,2,FALSE))</f>
        <v>N51</v>
      </c>
      <c r="C1767" s="149" t="str">
        <f t="shared" si="56"/>
        <v>0003-1005-0012</v>
      </c>
      <c r="D1767" s="134" t="s">
        <v>463</v>
      </c>
      <c r="E1767" s="134" t="s">
        <v>447</v>
      </c>
      <c r="F1767" s="134" t="s">
        <v>452</v>
      </c>
      <c r="G1767" s="134" t="s">
        <v>316</v>
      </c>
      <c r="H1767" s="134" t="s">
        <v>1023</v>
      </c>
      <c r="I1767" s="134" t="s">
        <v>343</v>
      </c>
      <c r="J1767" s="135">
        <v>776.65</v>
      </c>
      <c r="K1767" s="135">
        <v>283.83</v>
      </c>
      <c r="L1767" s="135">
        <v>221.16</v>
      </c>
      <c r="M1767" s="141" t="str">
        <f t="shared" si="55"/>
        <v>201610</v>
      </c>
    </row>
    <row r="1768" spans="1:13" x14ac:dyDescent="0.25">
      <c r="A1768" s="35" t="str">
        <f>VLOOKUP(B1768,ResCat!$A$2:$B$269,2,FALSE)</f>
        <v>PPOLG</v>
      </c>
      <c r="B1768" s="68" t="str">
        <f>IF(ISNA(VLOOKUP(C1768,COA!$A$2:$B$340,2,FALSE)),"XXX",VLOOKUP(C1768,COA!$A$2:$B$340,2,FALSE))</f>
        <v>N51</v>
      </c>
      <c r="C1768" s="149" t="str">
        <f t="shared" si="56"/>
        <v>0003-1005-0012</v>
      </c>
      <c r="D1768" s="134" t="s">
        <v>463</v>
      </c>
      <c r="E1768" s="134" t="s">
        <v>447</v>
      </c>
      <c r="F1768" s="134" t="s">
        <v>452</v>
      </c>
      <c r="G1768" s="134" t="s">
        <v>316</v>
      </c>
      <c r="H1768" s="134" t="s">
        <v>1023</v>
      </c>
      <c r="I1768" s="134" t="s">
        <v>1</v>
      </c>
      <c r="J1768" s="135">
        <v>47364.37</v>
      </c>
      <c r="K1768" s="135">
        <v>4432.79</v>
      </c>
      <c r="L1768" s="135">
        <v>210.78000000000051</v>
      </c>
      <c r="M1768" s="141" t="str">
        <f t="shared" si="55"/>
        <v>201610</v>
      </c>
    </row>
    <row r="1769" spans="1:13" x14ac:dyDescent="0.25">
      <c r="A1769" s="35" t="str">
        <f>VLOOKUP(B1769,ResCat!$A$2:$B$269,2,FALSE)</f>
        <v>PPOLG</v>
      </c>
      <c r="B1769" s="68" t="str">
        <f>IF(ISNA(VLOOKUP(C1769,COA!$A$2:$B$340,2,FALSE)),"XXX",VLOOKUP(C1769,COA!$A$2:$B$340,2,FALSE))</f>
        <v>N51</v>
      </c>
      <c r="C1769" s="149" t="str">
        <f t="shared" si="56"/>
        <v>0003-1005-0012</v>
      </c>
      <c r="D1769" s="134" t="s">
        <v>463</v>
      </c>
      <c r="E1769" s="134" t="s">
        <v>447</v>
      </c>
      <c r="F1769" s="134" t="s">
        <v>452</v>
      </c>
      <c r="G1769" s="134" t="s">
        <v>318</v>
      </c>
      <c r="H1769" s="134" t="s">
        <v>1023</v>
      </c>
      <c r="I1769" s="134" t="s">
        <v>3</v>
      </c>
      <c r="J1769" s="135">
        <v>1843.3700000000001</v>
      </c>
      <c r="K1769" s="135">
        <v>883.68000000000006</v>
      </c>
      <c r="L1769" s="135">
        <v>563.55999999999983</v>
      </c>
      <c r="M1769" s="141" t="str">
        <f t="shared" si="55"/>
        <v>201611</v>
      </c>
    </row>
    <row r="1770" spans="1:13" x14ac:dyDescent="0.25">
      <c r="A1770" s="35" t="str">
        <f>VLOOKUP(B1770,ResCat!$A$2:$B$269,2,FALSE)</f>
        <v>PPOLG</v>
      </c>
      <c r="B1770" s="68" t="str">
        <f>IF(ISNA(VLOOKUP(C1770,COA!$A$2:$B$340,2,FALSE)),"XXX",VLOOKUP(C1770,COA!$A$2:$B$340,2,FALSE))</f>
        <v>N51</v>
      </c>
      <c r="C1770" s="149" t="str">
        <f t="shared" si="56"/>
        <v>0003-1005-0012</v>
      </c>
      <c r="D1770" s="134" t="s">
        <v>463</v>
      </c>
      <c r="E1770" s="134" t="s">
        <v>447</v>
      </c>
      <c r="F1770" s="134" t="s">
        <v>452</v>
      </c>
      <c r="G1770" s="134" t="s">
        <v>318</v>
      </c>
      <c r="H1770" s="134" t="s">
        <v>1023</v>
      </c>
      <c r="I1770" s="134" t="s">
        <v>0</v>
      </c>
      <c r="J1770" s="135">
        <v>77918.349999999948</v>
      </c>
      <c r="K1770" s="135">
        <v>14950.080000000014</v>
      </c>
      <c r="L1770" s="135">
        <v>7858.6199999999972</v>
      </c>
      <c r="M1770" s="141" t="str">
        <f t="shared" si="55"/>
        <v>201611</v>
      </c>
    </row>
    <row r="1771" spans="1:13" x14ac:dyDescent="0.25">
      <c r="A1771" s="35" t="str">
        <f>VLOOKUP(B1771,ResCat!$A$2:$B$269,2,FALSE)</f>
        <v>PPOLG</v>
      </c>
      <c r="B1771" s="68" t="str">
        <f>IF(ISNA(VLOOKUP(C1771,COA!$A$2:$B$340,2,FALSE)),"XXX",VLOOKUP(C1771,COA!$A$2:$B$340,2,FALSE))</f>
        <v>N51</v>
      </c>
      <c r="C1771" s="149" t="str">
        <f t="shared" si="56"/>
        <v>0003-1005-0012</v>
      </c>
      <c r="D1771" s="134" t="s">
        <v>463</v>
      </c>
      <c r="E1771" s="134" t="s">
        <v>447</v>
      </c>
      <c r="F1771" s="134" t="s">
        <v>452</v>
      </c>
      <c r="G1771" s="134" t="s">
        <v>318</v>
      </c>
      <c r="H1771" s="134" t="s">
        <v>1023</v>
      </c>
      <c r="I1771" s="134" t="s">
        <v>2</v>
      </c>
      <c r="J1771" s="135">
        <v>7742.51</v>
      </c>
      <c r="K1771" s="135">
        <v>2944.4000000000015</v>
      </c>
      <c r="L1771" s="135">
        <v>1512.4000000000005</v>
      </c>
      <c r="M1771" s="141" t="str">
        <f t="shared" si="55"/>
        <v>201611</v>
      </c>
    </row>
    <row r="1772" spans="1:13" x14ac:dyDescent="0.25">
      <c r="A1772" s="35" t="str">
        <f>VLOOKUP(B1772,ResCat!$A$2:$B$269,2,FALSE)</f>
        <v>PPOLG</v>
      </c>
      <c r="B1772" s="68" t="str">
        <f>IF(ISNA(VLOOKUP(C1772,COA!$A$2:$B$340,2,FALSE)),"XXX",VLOOKUP(C1772,COA!$A$2:$B$340,2,FALSE))</f>
        <v>N51</v>
      </c>
      <c r="C1772" s="149" t="str">
        <f t="shared" si="56"/>
        <v>0003-1005-0012</v>
      </c>
      <c r="D1772" s="134" t="s">
        <v>463</v>
      </c>
      <c r="E1772" s="134" t="s">
        <v>447</v>
      </c>
      <c r="F1772" s="134" t="s">
        <v>452</v>
      </c>
      <c r="G1772" s="134" t="s">
        <v>318</v>
      </c>
      <c r="H1772" s="134" t="s">
        <v>1023</v>
      </c>
      <c r="I1772" s="134" t="s">
        <v>343</v>
      </c>
      <c r="J1772" s="135">
        <v>500.95</v>
      </c>
      <c r="K1772" s="135">
        <v>213.36</v>
      </c>
      <c r="L1772" s="135">
        <v>158.64000000000001</v>
      </c>
      <c r="M1772" s="141" t="str">
        <f t="shared" si="55"/>
        <v>201611</v>
      </c>
    </row>
    <row r="1773" spans="1:13" x14ac:dyDescent="0.25">
      <c r="A1773" s="35" t="str">
        <f>VLOOKUP(B1773,ResCat!$A$2:$B$269,2,FALSE)</f>
        <v>PPOLG</v>
      </c>
      <c r="B1773" s="68" t="str">
        <f>IF(ISNA(VLOOKUP(C1773,COA!$A$2:$B$340,2,FALSE)),"XXX",VLOOKUP(C1773,COA!$A$2:$B$340,2,FALSE))</f>
        <v>N51</v>
      </c>
      <c r="C1773" s="149" t="str">
        <f t="shared" si="56"/>
        <v>0003-1005-0012</v>
      </c>
      <c r="D1773" s="134" t="s">
        <v>463</v>
      </c>
      <c r="E1773" s="134" t="s">
        <v>447</v>
      </c>
      <c r="F1773" s="134" t="s">
        <v>452</v>
      </c>
      <c r="G1773" s="134" t="s">
        <v>318</v>
      </c>
      <c r="H1773" s="134" t="s">
        <v>1023</v>
      </c>
      <c r="I1773" s="134" t="s">
        <v>1</v>
      </c>
      <c r="J1773" s="135">
        <v>35416.69</v>
      </c>
      <c r="K1773" s="135">
        <v>9473.119999999999</v>
      </c>
      <c r="L1773" s="135">
        <v>9367.0899999999965</v>
      </c>
      <c r="M1773" s="141" t="str">
        <f t="shared" si="55"/>
        <v>201611</v>
      </c>
    </row>
    <row r="1774" spans="1:13" x14ac:dyDescent="0.25">
      <c r="A1774" s="35" t="str">
        <f>VLOOKUP(B1774,ResCat!$A$2:$B$269,2,FALSE)</f>
        <v>PPOLG</v>
      </c>
      <c r="B1774" s="68" t="str">
        <f>IF(ISNA(VLOOKUP(C1774,COA!$A$2:$B$340,2,FALSE)),"XXX",VLOOKUP(C1774,COA!$A$2:$B$340,2,FALSE))</f>
        <v>N51</v>
      </c>
      <c r="C1774" s="149" t="str">
        <f t="shared" si="56"/>
        <v>0003-1005-0012</v>
      </c>
      <c r="D1774" s="134" t="s">
        <v>463</v>
      </c>
      <c r="E1774" s="134" t="s">
        <v>447</v>
      </c>
      <c r="F1774" s="134" t="s">
        <v>452</v>
      </c>
      <c r="G1774" s="134" t="s">
        <v>320</v>
      </c>
      <c r="H1774" s="134" t="s">
        <v>1023</v>
      </c>
      <c r="I1774" s="134" t="s">
        <v>3</v>
      </c>
      <c r="J1774" s="135">
        <v>46418.32</v>
      </c>
      <c r="K1774" s="135">
        <v>14921.810000000001</v>
      </c>
      <c r="L1774" s="135">
        <v>13901.41</v>
      </c>
      <c r="M1774" s="141" t="str">
        <f t="shared" si="55"/>
        <v>201612</v>
      </c>
    </row>
    <row r="1775" spans="1:13" x14ac:dyDescent="0.25">
      <c r="A1775" s="35" t="str">
        <f>VLOOKUP(B1775,ResCat!$A$2:$B$269,2,FALSE)</f>
        <v>PPOLG</v>
      </c>
      <c r="B1775" s="68" t="str">
        <f>IF(ISNA(VLOOKUP(C1775,COA!$A$2:$B$340,2,FALSE)),"XXX",VLOOKUP(C1775,COA!$A$2:$B$340,2,FALSE))</f>
        <v>N51</v>
      </c>
      <c r="C1775" s="149" t="str">
        <f t="shared" si="56"/>
        <v>0003-1005-0012</v>
      </c>
      <c r="D1775" s="134" t="s">
        <v>463</v>
      </c>
      <c r="E1775" s="134" t="s">
        <v>447</v>
      </c>
      <c r="F1775" s="134" t="s">
        <v>452</v>
      </c>
      <c r="G1775" s="134" t="s">
        <v>320</v>
      </c>
      <c r="H1775" s="134" t="s">
        <v>1023</v>
      </c>
      <c r="I1775" s="134" t="s">
        <v>0</v>
      </c>
      <c r="J1775" s="135">
        <v>-798539.44000000088</v>
      </c>
      <c r="K1775" s="135">
        <v>-552946.04000000027</v>
      </c>
      <c r="L1775" s="135">
        <v>-555434.69999999972</v>
      </c>
      <c r="M1775" s="141" t="str">
        <f t="shared" si="55"/>
        <v>201612</v>
      </c>
    </row>
    <row r="1776" spans="1:13" x14ac:dyDescent="0.25">
      <c r="A1776" s="35" t="str">
        <f>VLOOKUP(B1776,ResCat!$A$2:$B$269,2,FALSE)</f>
        <v>PPOLG</v>
      </c>
      <c r="B1776" s="68" t="str">
        <f>IF(ISNA(VLOOKUP(C1776,COA!$A$2:$B$340,2,FALSE)),"XXX",VLOOKUP(C1776,COA!$A$2:$B$340,2,FALSE))</f>
        <v>N51</v>
      </c>
      <c r="C1776" s="149" t="str">
        <f t="shared" si="56"/>
        <v>0003-1005-0012</v>
      </c>
      <c r="D1776" s="134" t="s">
        <v>463</v>
      </c>
      <c r="E1776" s="134" t="s">
        <v>447</v>
      </c>
      <c r="F1776" s="134" t="s">
        <v>452</v>
      </c>
      <c r="G1776" s="134" t="s">
        <v>320</v>
      </c>
      <c r="H1776" s="134" t="s">
        <v>1023</v>
      </c>
      <c r="I1776" s="134" t="s">
        <v>2</v>
      </c>
      <c r="J1776" s="135">
        <v>1188.1899999999998</v>
      </c>
      <c r="K1776" s="135">
        <v>-12.240000000001004</v>
      </c>
      <c r="L1776" s="135">
        <v>-1256.4499999999998</v>
      </c>
      <c r="M1776" s="141" t="str">
        <f t="shared" si="55"/>
        <v>201612</v>
      </c>
    </row>
    <row r="1777" spans="1:13" x14ac:dyDescent="0.25">
      <c r="A1777" s="35" t="str">
        <f>VLOOKUP(B1777,ResCat!$A$2:$B$269,2,FALSE)</f>
        <v>PPOLG</v>
      </c>
      <c r="B1777" s="68" t="str">
        <f>IF(ISNA(VLOOKUP(C1777,COA!$A$2:$B$340,2,FALSE)),"XXX",VLOOKUP(C1777,COA!$A$2:$B$340,2,FALSE))</f>
        <v>N51</v>
      </c>
      <c r="C1777" s="149" t="str">
        <f t="shared" si="56"/>
        <v>0003-1005-0012</v>
      </c>
      <c r="D1777" s="134" t="s">
        <v>463</v>
      </c>
      <c r="E1777" s="134" t="s">
        <v>447</v>
      </c>
      <c r="F1777" s="134" t="s">
        <v>452</v>
      </c>
      <c r="G1777" s="134" t="s">
        <v>320</v>
      </c>
      <c r="H1777" s="134" t="s">
        <v>1023</v>
      </c>
      <c r="I1777" s="134" t="s">
        <v>343</v>
      </c>
      <c r="J1777" s="135">
        <v>51.42</v>
      </c>
      <c r="K1777" s="135">
        <v>16.009999999999998</v>
      </c>
      <c r="L1777" s="135">
        <v>6.1</v>
      </c>
      <c r="M1777" s="141" t="str">
        <f t="shared" si="55"/>
        <v>201612</v>
      </c>
    </row>
    <row r="1778" spans="1:13" x14ac:dyDescent="0.25">
      <c r="A1778" s="35" t="str">
        <f>VLOOKUP(B1778,ResCat!$A$2:$B$269,2,FALSE)</f>
        <v>PPOLG</v>
      </c>
      <c r="B1778" s="68" t="str">
        <f>IF(ISNA(VLOOKUP(C1778,COA!$A$2:$B$340,2,FALSE)),"XXX",VLOOKUP(C1778,COA!$A$2:$B$340,2,FALSE))</f>
        <v>N51</v>
      </c>
      <c r="C1778" s="149" t="str">
        <f t="shared" si="56"/>
        <v>0003-1005-0012</v>
      </c>
      <c r="D1778" s="134" t="s">
        <v>463</v>
      </c>
      <c r="E1778" s="134" t="s">
        <v>447</v>
      </c>
      <c r="F1778" s="134" t="s">
        <v>452</v>
      </c>
      <c r="G1778" s="134" t="s">
        <v>320</v>
      </c>
      <c r="H1778" s="134" t="s">
        <v>1023</v>
      </c>
      <c r="I1778" s="134" t="s">
        <v>1</v>
      </c>
      <c r="J1778" s="135">
        <v>4571.7800000000007</v>
      </c>
      <c r="K1778" s="135">
        <v>1487.4599999999989</v>
      </c>
      <c r="L1778" s="135">
        <v>629.19000000000005</v>
      </c>
      <c r="M1778" s="141" t="str">
        <f t="shared" si="55"/>
        <v>201612</v>
      </c>
    </row>
    <row r="1779" spans="1:13" x14ac:dyDescent="0.25">
      <c r="A1779" s="35" t="str">
        <f>VLOOKUP(B1779,ResCat!$A$2:$B$269,2,FALSE)</f>
        <v>PPOLG</v>
      </c>
      <c r="B1779" s="68" t="str">
        <f>IF(ISNA(VLOOKUP(C1779,COA!$A$2:$B$340,2,FALSE)),"XXX",VLOOKUP(C1779,COA!$A$2:$B$340,2,FALSE))</f>
        <v>N51</v>
      </c>
      <c r="C1779" s="149" t="str">
        <f t="shared" si="56"/>
        <v>0003-1005-0012</v>
      </c>
      <c r="D1779" s="134" t="s">
        <v>463</v>
      </c>
      <c r="E1779" s="134" t="s">
        <v>447</v>
      </c>
      <c r="F1779" s="134" t="s">
        <v>452</v>
      </c>
      <c r="G1779" s="134" t="s">
        <v>322</v>
      </c>
      <c r="H1779" s="134" t="s">
        <v>1023</v>
      </c>
      <c r="I1779" s="134" t="s">
        <v>3</v>
      </c>
      <c r="J1779" s="135">
        <v>10093.700000000004</v>
      </c>
      <c r="K1779" s="135">
        <v>417.47000000000065</v>
      </c>
      <c r="L1779" s="135">
        <v>-1281.3100000000004</v>
      </c>
      <c r="M1779" s="141" t="str">
        <f t="shared" si="55"/>
        <v>201701</v>
      </c>
    </row>
    <row r="1780" spans="1:13" x14ac:dyDescent="0.25">
      <c r="A1780" s="35" t="str">
        <f>VLOOKUP(B1780,ResCat!$A$2:$B$269,2,FALSE)</f>
        <v>PPOLG</v>
      </c>
      <c r="B1780" s="68" t="str">
        <f>IF(ISNA(VLOOKUP(C1780,COA!$A$2:$B$340,2,FALSE)),"XXX",VLOOKUP(C1780,COA!$A$2:$B$340,2,FALSE))</f>
        <v>N51</v>
      </c>
      <c r="C1780" s="149" t="str">
        <f t="shared" si="56"/>
        <v>0003-1005-0012</v>
      </c>
      <c r="D1780" s="134" t="s">
        <v>463</v>
      </c>
      <c r="E1780" s="134" t="s">
        <v>447</v>
      </c>
      <c r="F1780" s="134" t="s">
        <v>452</v>
      </c>
      <c r="G1780" s="134" t="s">
        <v>322</v>
      </c>
      <c r="H1780" s="134" t="s">
        <v>1023</v>
      </c>
      <c r="I1780" s="134" t="s">
        <v>0</v>
      </c>
      <c r="J1780" s="135">
        <v>516052.9</v>
      </c>
      <c r="K1780" s="135">
        <v>115617.74000000002</v>
      </c>
      <c r="L1780" s="135">
        <v>113124.29000000002</v>
      </c>
      <c r="M1780" s="141" t="str">
        <f t="shared" si="55"/>
        <v>201701</v>
      </c>
    </row>
    <row r="1781" spans="1:13" x14ac:dyDescent="0.25">
      <c r="A1781" s="35" t="str">
        <f>VLOOKUP(B1781,ResCat!$A$2:$B$269,2,FALSE)</f>
        <v>PPOLG</v>
      </c>
      <c r="B1781" s="68" t="str">
        <f>IF(ISNA(VLOOKUP(C1781,COA!$A$2:$B$340,2,FALSE)),"XXX",VLOOKUP(C1781,COA!$A$2:$B$340,2,FALSE))</f>
        <v>N51</v>
      </c>
      <c r="C1781" s="149" t="str">
        <f t="shared" si="56"/>
        <v>0003-1005-0012</v>
      </c>
      <c r="D1781" s="134" t="s">
        <v>463</v>
      </c>
      <c r="E1781" s="134" t="s">
        <v>447</v>
      </c>
      <c r="F1781" s="134" t="s">
        <v>452</v>
      </c>
      <c r="G1781" s="134" t="s">
        <v>322</v>
      </c>
      <c r="H1781" s="134" t="s">
        <v>1023</v>
      </c>
      <c r="I1781" s="134" t="s">
        <v>336</v>
      </c>
      <c r="J1781" s="135">
        <v>600</v>
      </c>
      <c r="K1781" s="135">
        <v>147.52999999999997</v>
      </c>
      <c r="L1781" s="135">
        <v>458.51</v>
      </c>
      <c r="M1781" s="141" t="str">
        <f t="shared" si="55"/>
        <v>201701</v>
      </c>
    </row>
    <row r="1782" spans="1:13" x14ac:dyDescent="0.25">
      <c r="A1782" s="35" t="str">
        <f>VLOOKUP(B1782,ResCat!$A$2:$B$269,2,FALSE)</f>
        <v>PPOLG</v>
      </c>
      <c r="B1782" s="68" t="str">
        <f>IF(ISNA(VLOOKUP(C1782,COA!$A$2:$B$340,2,FALSE)),"XXX",VLOOKUP(C1782,COA!$A$2:$B$340,2,FALSE))</f>
        <v>N51</v>
      </c>
      <c r="C1782" s="149" t="str">
        <f t="shared" si="56"/>
        <v>0003-1005-0012</v>
      </c>
      <c r="D1782" s="134" t="s">
        <v>463</v>
      </c>
      <c r="E1782" s="134" t="s">
        <v>447</v>
      </c>
      <c r="F1782" s="134" t="s">
        <v>452</v>
      </c>
      <c r="G1782" s="134" t="s">
        <v>322</v>
      </c>
      <c r="H1782" s="134" t="s">
        <v>1023</v>
      </c>
      <c r="I1782" s="134" t="s">
        <v>2</v>
      </c>
      <c r="J1782" s="135">
        <v>37276.459999999992</v>
      </c>
      <c r="K1782" s="135">
        <v>18306.23</v>
      </c>
      <c r="L1782" s="135">
        <v>13505.099999999999</v>
      </c>
      <c r="M1782" s="141" t="str">
        <f t="shared" si="55"/>
        <v>201701</v>
      </c>
    </row>
    <row r="1783" spans="1:13" x14ac:dyDescent="0.25">
      <c r="A1783" s="35" t="str">
        <f>VLOOKUP(B1783,ResCat!$A$2:$B$269,2,FALSE)</f>
        <v>PPOLG</v>
      </c>
      <c r="B1783" s="68" t="str">
        <f>IF(ISNA(VLOOKUP(C1783,COA!$A$2:$B$340,2,FALSE)),"XXX",VLOOKUP(C1783,COA!$A$2:$B$340,2,FALSE))</f>
        <v>N51</v>
      </c>
      <c r="C1783" s="149" t="str">
        <f t="shared" si="56"/>
        <v>0003-1005-0012</v>
      </c>
      <c r="D1783" s="134" t="s">
        <v>463</v>
      </c>
      <c r="E1783" s="134" t="s">
        <v>447</v>
      </c>
      <c r="F1783" s="134" t="s">
        <v>452</v>
      </c>
      <c r="G1783" s="134" t="s">
        <v>322</v>
      </c>
      <c r="H1783" s="134" t="s">
        <v>1023</v>
      </c>
      <c r="I1783" s="134" t="s">
        <v>343</v>
      </c>
      <c r="J1783" s="135">
        <v>2725.1799999999994</v>
      </c>
      <c r="K1783" s="135">
        <v>580.24</v>
      </c>
      <c r="L1783" s="135">
        <v>206.18</v>
      </c>
      <c r="M1783" s="141" t="str">
        <f t="shared" si="55"/>
        <v>201701</v>
      </c>
    </row>
    <row r="1784" spans="1:13" x14ac:dyDescent="0.25">
      <c r="A1784" s="35" t="str">
        <f>VLOOKUP(B1784,ResCat!$A$2:$B$269,2,FALSE)</f>
        <v>PPOLG</v>
      </c>
      <c r="B1784" s="68" t="str">
        <f>IF(ISNA(VLOOKUP(C1784,COA!$A$2:$B$340,2,FALSE)),"XXX",VLOOKUP(C1784,COA!$A$2:$B$340,2,FALSE))</f>
        <v>N51</v>
      </c>
      <c r="C1784" s="149" t="str">
        <f t="shared" si="56"/>
        <v>0003-1005-0012</v>
      </c>
      <c r="D1784" s="134" t="s">
        <v>463</v>
      </c>
      <c r="E1784" s="134" t="s">
        <v>447</v>
      </c>
      <c r="F1784" s="134" t="s">
        <v>452</v>
      </c>
      <c r="G1784" s="134" t="s">
        <v>322</v>
      </c>
      <c r="H1784" s="134" t="s">
        <v>1023</v>
      </c>
      <c r="I1784" s="134" t="s">
        <v>1</v>
      </c>
      <c r="J1784" s="135">
        <v>76359.979999999981</v>
      </c>
      <c r="K1784" s="135">
        <v>26611.87999999999</v>
      </c>
      <c r="L1784" s="135">
        <v>28624.36</v>
      </c>
      <c r="M1784" s="141" t="str">
        <f t="shared" si="55"/>
        <v>201701</v>
      </c>
    </row>
    <row r="1785" spans="1:13" x14ac:dyDescent="0.25">
      <c r="A1785" s="35" t="str">
        <f>VLOOKUP(B1785,ResCat!$A$2:$B$269,2,FALSE)</f>
        <v>PPOLG</v>
      </c>
      <c r="B1785" s="68" t="str">
        <f>IF(ISNA(VLOOKUP(C1785,COA!$A$2:$B$340,2,FALSE)),"XXX",VLOOKUP(C1785,COA!$A$2:$B$340,2,FALSE))</f>
        <v>N51</v>
      </c>
      <c r="C1785" s="149" t="str">
        <f t="shared" si="56"/>
        <v>0003-1005-0012</v>
      </c>
      <c r="D1785" s="134" t="s">
        <v>463</v>
      </c>
      <c r="E1785" s="134" t="s">
        <v>447</v>
      </c>
      <c r="F1785" s="134" t="s">
        <v>452</v>
      </c>
      <c r="G1785" s="134" t="s">
        <v>324</v>
      </c>
      <c r="H1785" s="134" t="s">
        <v>1023</v>
      </c>
      <c r="I1785" s="134" t="s">
        <v>3</v>
      </c>
      <c r="J1785" s="135">
        <v>5993.6700000000037</v>
      </c>
      <c r="K1785" s="135">
        <v>1474.11</v>
      </c>
      <c r="L1785" s="135">
        <v>1260.1500000000003</v>
      </c>
      <c r="M1785" s="141" t="str">
        <f t="shared" si="55"/>
        <v>201702</v>
      </c>
    </row>
    <row r="1786" spans="1:13" x14ac:dyDescent="0.25">
      <c r="A1786" s="35" t="str">
        <f>VLOOKUP(B1786,ResCat!$A$2:$B$269,2,FALSE)</f>
        <v>PPOLG</v>
      </c>
      <c r="B1786" s="68" t="str">
        <f>IF(ISNA(VLOOKUP(C1786,COA!$A$2:$B$340,2,FALSE)),"XXX",VLOOKUP(C1786,COA!$A$2:$B$340,2,FALSE))</f>
        <v>N51</v>
      </c>
      <c r="C1786" s="149" t="str">
        <f t="shared" si="56"/>
        <v>0003-1005-0012</v>
      </c>
      <c r="D1786" s="134" t="s">
        <v>463</v>
      </c>
      <c r="E1786" s="134" t="s">
        <v>447</v>
      </c>
      <c r="F1786" s="134" t="s">
        <v>452</v>
      </c>
      <c r="G1786" s="134" t="s">
        <v>324</v>
      </c>
      <c r="H1786" s="134" t="s">
        <v>1023</v>
      </c>
      <c r="I1786" s="134" t="s">
        <v>0</v>
      </c>
      <c r="J1786" s="135">
        <v>83824.780000000013</v>
      </c>
      <c r="K1786" s="135">
        <v>-9460.1400000000194</v>
      </c>
      <c r="L1786" s="135">
        <v>-12744.599999999993</v>
      </c>
      <c r="M1786" s="141" t="str">
        <f t="shared" si="55"/>
        <v>201702</v>
      </c>
    </row>
    <row r="1787" spans="1:13" x14ac:dyDescent="0.25">
      <c r="A1787" s="35" t="str">
        <f>VLOOKUP(B1787,ResCat!$A$2:$B$269,2,FALSE)</f>
        <v>PPOLG</v>
      </c>
      <c r="B1787" s="68" t="str">
        <f>IF(ISNA(VLOOKUP(C1787,COA!$A$2:$B$340,2,FALSE)),"XXX",VLOOKUP(C1787,COA!$A$2:$B$340,2,FALSE))</f>
        <v>N51</v>
      </c>
      <c r="C1787" s="149" t="str">
        <f t="shared" si="56"/>
        <v>0003-1005-0012</v>
      </c>
      <c r="D1787" s="134" t="s">
        <v>463</v>
      </c>
      <c r="E1787" s="134" t="s">
        <v>447</v>
      </c>
      <c r="F1787" s="134" t="s">
        <v>452</v>
      </c>
      <c r="G1787" s="134" t="s">
        <v>324</v>
      </c>
      <c r="H1787" s="134" t="s">
        <v>1023</v>
      </c>
      <c r="I1787" s="134" t="s">
        <v>336</v>
      </c>
      <c r="J1787" s="135">
        <v>588.95000000000005</v>
      </c>
      <c r="K1787" s="135">
        <v>178.95</v>
      </c>
      <c r="L1787" s="135">
        <v>51.72</v>
      </c>
      <c r="M1787" s="141" t="str">
        <f t="shared" si="55"/>
        <v>201702</v>
      </c>
    </row>
    <row r="1788" spans="1:13" x14ac:dyDescent="0.25">
      <c r="A1788" s="35" t="str">
        <f>VLOOKUP(B1788,ResCat!$A$2:$B$269,2,FALSE)</f>
        <v>PPOLG</v>
      </c>
      <c r="B1788" s="68" t="str">
        <f>IF(ISNA(VLOOKUP(C1788,COA!$A$2:$B$340,2,FALSE)),"XXX",VLOOKUP(C1788,COA!$A$2:$B$340,2,FALSE))</f>
        <v>N51</v>
      </c>
      <c r="C1788" s="149" t="str">
        <f t="shared" si="56"/>
        <v>0003-1005-0012</v>
      </c>
      <c r="D1788" s="134" t="s">
        <v>463</v>
      </c>
      <c r="E1788" s="134" t="s">
        <v>447</v>
      </c>
      <c r="F1788" s="134" t="s">
        <v>452</v>
      </c>
      <c r="G1788" s="134" t="s">
        <v>324</v>
      </c>
      <c r="H1788" s="134" t="s">
        <v>1023</v>
      </c>
      <c r="I1788" s="134" t="s">
        <v>2</v>
      </c>
      <c r="J1788" s="135">
        <v>42792.579999999994</v>
      </c>
      <c r="K1788" s="135">
        <v>21775.320000000058</v>
      </c>
      <c r="L1788" s="135">
        <v>13768.520000000011</v>
      </c>
      <c r="M1788" s="141" t="str">
        <f t="shared" si="55"/>
        <v>201702</v>
      </c>
    </row>
    <row r="1789" spans="1:13" x14ac:dyDescent="0.25">
      <c r="A1789" s="35" t="str">
        <f>VLOOKUP(B1789,ResCat!$A$2:$B$269,2,FALSE)</f>
        <v>PPOLG</v>
      </c>
      <c r="B1789" s="68" t="str">
        <f>IF(ISNA(VLOOKUP(C1789,COA!$A$2:$B$340,2,FALSE)),"XXX",VLOOKUP(C1789,COA!$A$2:$B$340,2,FALSE))</f>
        <v>N51</v>
      </c>
      <c r="C1789" s="149" t="str">
        <f t="shared" si="56"/>
        <v>0003-1005-0012</v>
      </c>
      <c r="D1789" s="134" t="s">
        <v>463</v>
      </c>
      <c r="E1789" s="134" t="s">
        <v>447</v>
      </c>
      <c r="F1789" s="134" t="s">
        <v>452</v>
      </c>
      <c r="G1789" s="134" t="s">
        <v>324</v>
      </c>
      <c r="H1789" s="134" t="s">
        <v>1023</v>
      </c>
      <c r="I1789" s="134" t="s">
        <v>343</v>
      </c>
      <c r="J1789" s="135">
        <v>6061.33</v>
      </c>
      <c r="K1789" s="135">
        <v>3495.63</v>
      </c>
      <c r="L1789" s="135">
        <v>3344.92</v>
      </c>
      <c r="M1789" s="141" t="str">
        <f t="shared" si="55"/>
        <v>201702</v>
      </c>
    </row>
    <row r="1790" spans="1:13" x14ac:dyDescent="0.25">
      <c r="A1790" s="35" t="str">
        <f>VLOOKUP(B1790,ResCat!$A$2:$B$269,2,FALSE)</f>
        <v>PPOLG</v>
      </c>
      <c r="B1790" s="68" t="str">
        <f>IF(ISNA(VLOOKUP(C1790,COA!$A$2:$B$340,2,FALSE)),"XXX",VLOOKUP(C1790,COA!$A$2:$B$340,2,FALSE))</f>
        <v>N51</v>
      </c>
      <c r="C1790" s="149" t="str">
        <f t="shared" si="56"/>
        <v>0003-1005-0012</v>
      </c>
      <c r="D1790" s="134" t="s">
        <v>463</v>
      </c>
      <c r="E1790" s="134" t="s">
        <v>447</v>
      </c>
      <c r="F1790" s="134" t="s">
        <v>452</v>
      </c>
      <c r="G1790" s="134" t="s">
        <v>324</v>
      </c>
      <c r="H1790" s="134" t="s">
        <v>1023</v>
      </c>
      <c r="I1790" s="134" t="s">
        <v>1</v>
      </c>
      <c r="J1790" s="135">
        <v>33914.190000000017</v>
      </c>
      <c r="K1790" s="135">
        <v>7116.8499999999995</v>
      </c>
      <c r="L1790" s="135">
        <v>5904.6500000000015</v>
      </c>
      <c r="M1790" s="141" t="str">
        <f t="shared" si="55"/>
        <v>201702</v>
      </c>
    </row>
    <row r="1791" spans="1:13" x14ac:dyDescent="0.25">
      <c r="A1791" s="35" t="str">
        <f>VLOOKUP(B1791,ResCat!$A$2:$B$269,2,FALSE)</f>
        <v>PPOLG</v>
      </c>
      <c r="B1791" s="68" t="str">
        <f>IF(ISNA(VLOOKUP(C1791,COA!$A$2:$B$340,2,FALSE)),"XXX",VLOOKUP(C1791,COA!$A$2:$B$340,2,FALSE))</f>
        <v>N51</v>
      </c>
      <c r="C1791" s="149" t="str">
        <f t="shared" si="56"/>
        <v>0003-1005-0012</v>
      </c>
      <c r="D1791" s="134" t="s">
        <v>463</v>
      </c>
      <c r="E1791" s="134" t="s">
        <v>447</v>
      </c>
      <c r="F1791" s="134" t="s">
        <v>452</v>
      </c>
      <c r="G1791" s="134" t="s">
        <v>326</v>
      </c>
      <c r="H1791" s="134" t="s">
        <v>1023</v>
      </c>
      <c r="I1791" s="134" t="s">
        <v>3</v>
      </c>
      <c r="J1791" s="135">
        <v>17121.190000000006</v>
      </c>
      <c r="K1791" s="135">
        <v>4323.5700000000033</v>
      </c>
      <c r="L1791" s="135">
        <v>2890.9699999999939</v>
      </c>
      <c r="M1791" s="141" t="str">
        <f t="shared" si="55"/>
        <v>201703</v>
      </c>
    </row>
    <row r="1792" spans="1:13" x14ac:dyDescent="0.25">
      <c r="A1792" s="35" t="str">
        <f>VLOOKUP(B1792,ResCat!$A$2:$B$269,2,FALSE)</f>
        <v>PPOLG</v>
      </c>
      <c r="B1792" s="68" t="str">
        <f>IF(ISNA(VLOOKUP(C1792,COA!$A$2:$B$340,2,FALSE)),"XXX",VLOOKUP(C1792,COA!$A$2:$B$340,2,FALSE))</f>
        <v>N51</v>
      </c>
      <c r="C1792" s="149" t="str">
        <f t="shared" si="56"/>
        <v>0003-1005-0012</v>
      </c>
      <c r="D1792" s="134" t="s">
        <v>463</v>
      </c>
      <c r="E1792" s="134" t="s">
        <v>447</v>
      </c>
      <c r="F1792" s="134" t="s">
        <v>452</v>
      </c>
      <c r="G1792" s="134" t="s">
        <v>326</v>
      </c>
      <c r="H1792" s="134" t="s">
        <v>1023</v>
      </c>
      <c r="I1792" s="134" t="s">
        <v>0</v>
      </c>
      <c r="J1792" s="135">
        <v>118045.14999999998</v>
      </c>
      <c r="K1792" s="135">
        <v>6383.9299999999994</v>
      </c>
      <c r="L1792" s="135">
        <v>5234.7299999999968</v>
      </c>
      <c r="M1792" s="141" t="str">
        <f t="shared" si="55"/>
        <v>201703</v>
      </c>
    </row>
    <row r="1793" spans="1:13" x14ac:dyDescent="0.25">
      <c r="A1793" s="35" t="str">
        <f>VLOOKUP(B1793,ResCat!$A$2:$B$269,2,FALSE)</f>
        <v>PPOLG</v>
      </c>
      <c r="B1793" s="68" t="str">
        <f>IF(ISNA(VLOOKUP(C1793,COA!$A$2:$B$340,2,FALSE)),"XXX",VLOOKUP(C1793,COA!$A$2:$B$340,2,FALSE))</f>
        <v>N51</v>
      </c>
      <c r="C1793" s="149" t="str">
        <f t="shared" si="56"/>
        <v>0003-1005-0012</v>
      </c>
      <c r="D1793" s="134" t="s">
        <v>463</v>
      </c>
      <c r="E1793" s="134" t="s">
        <v>447</v>
      </c>
      <c r="F1793" s="134" t="s">
        <v>452</v>
      </c>
      <c r="G1793" s="134" t="s">
        <v>326</v>
      </c>
      <c r="H1793" s="134" t="s">
        <v>1023</v>
      </c>
      <c r="I1793" s="134" t="s">
        <v>336</v>
      </c>
      <c r="J1793" s="135">
        <v>931</v>
      </c>
      <c r="K1793" s="135">
        <v>-156.80000000000001</v>
      </c>
      <c r="L1793" s="135">
        <v>-156.80000000000001</v>
      </c>
      <c r="M1793" s="141" t="str">
        <f t="shared" si="55"/>
        <v>201703</v>
      </c>
    </row>
    <row r="1794" spans="1:13" x14ac:dyDescent="0.25">
      <c r="A1794" s="35" t="str">
        <f>VLOOKUP(B1794,ResCat!$A$2:$B$269,2,FALSE)</f>
        <v>PPOLG</v>
      </c>
      <c r="B1794" s="68" t="str">
        <f>IF(ISNA(VLOOKUP(C1794,COA!$A$2:$B$340,2,FALSE)),"XXX",VLOOKUP(C1794,COA!$A$2:$B$340,2,FALSE))</f>
        <v>N51</v>
      </c>
      <c r="C1794" s="149" t="str">
        <f t="shared" si="56"/>
        <v>0003-1005-0012</v>
      </c>
      <c r="D1794" s="134" t="s">
        <v>463</v>
      </c>
      <c r="E1794" s="134" t="s">
        <v>447</v>
      </c>
      <c r="F1794" s="134" t="s">
        <v>452</v>
      </c>
      <c r="G1794" s="134" t="s">
        <v>326</v>
      </c>
      <c r="H1794" s="134" t="s">
        <v>1023</v>
      </c>
      <c r="I1794" s="134" t="s">
        <v>2</v>
      </c>
      <c r="J1794" s="135">
        <v>86898.4</v>
      </c>
      <c r="K1794" s="135">
        <v>23077.870000000006</v>
      </c>
      <c r="L1794" s="135">
        <v>18541.349999999999</v>
      </c>
      <c r="M1794" s="141" t="str">
        <f t="shared" si="55"/>
        <v>201703</v>
      </c>
    </row>
    <row r="1795" spans="1:13" x14ac:dyDescent="0.25">
      <c r="A1795" s="35" t="str">
        <f>VLOOKUP(B1795,ResCat!$A$2:$B$269,2,FALSE)</f>
        <v>PPOLG</v>
      </c>
      <c r="B1795" s="68" t="str">
        <f>IF(ISNA(VLOOKUP(C1795,COA!$A$2:$B$340,2,FALSE)),"XXX",VLOOKUP(C1795,COA!$A$2:$B$340,2,FALSE))</f>
        <v>N51</v>
      </c>
      <c r="C1795" s="149" t="str">
        <f t="shared" si="56"/>
        <v>0003-1005-0012</v>
      </c>
      <c r="D1795" s="134" t="s">
        <v>463</v>
      </c>
      <c r="E1795" s="134" t="s">
        <v>447</v>
      </c>
      <c r="F1795" s="134" t="s">
        <v>452</v>
      </c>
      <c r="G1795" s="134" t="s">
        <v>326</v>
      </c>
      <c r="H1795" s="134" t="s">
        <v>1023</v>
      </c>
      <c r="I1795" s="134" t="s">
        <v>343</v>
      </c>
      <c r="J1795" s="135">
        <v>3935.72</v>
      </c>
      <c r="K1795" s="135">
        <v>2325.46</v>
      </c>
      <c r="L1795" s="135">
        <v>2208.3500000000004</v>
      </c>
      <c r="M1795" s="141" t="str">
        <f t="shared" si="55"/>
        <v>201703</v>
      </c>
    </row>
    <row r="1796" spans="1:13" x14ac:dyDescent="0.25">
      <c r="A1796" s="35" t="str">
        <f>VLOOKUP(B1796,ResCat!$A$2:$B$269,2,FALSE)</f>
        <v>PPOLG</v>
      </c>
      <c r="B1796" s="68" t="str">
        <f>IF(ISNA(VLOOKUP(C1796,COA!$A$2:$B$340,2,FALSE)),"XXX",VLOOKUP(C1796,COA!$A$2:$B$340,2,FALSE))</f>
        <v>N51</v>
      </c>
      <c r="C1796" s="149" t="str">
        <f t="shared" si="56"/>
        <v>0003-1005-0012</v>
      </c>
      <c r="D1796" s="134" t="s">
        <v>463</v>
      </c>
      <c r="E1796" s="134" t="s">
        <v>447</v>
      </c>
      <c r="F1796" s="134" t="s">
        <v>452</v>
      </c>
      <c r="G1796" s="134" t="s">
        <v>326</v>
      </c>
      <c r="H1796" s="134" t="s">
        <v>1023</v>
      </c>
      <c r="I1796" s="134" t="s">
        <v>1</v>
      </c>
      <c r="J1796" s="135">
        <v>71092.239999999991</v>
      </c>
      <c r="K1796" s="135">
        <v>34639.599999999999</v>
      </c>
      <c r="L1796" s="135">
        <v>36243.279999999992</v>
      </c>
      <c r="M1796" s="141" t="str">
        <f t="shared" ref="M1796:M1859" si="57">IF(G1796&lt;$M$1,$M$1,G1796)</f>
        <v>201703</v>
      </c>
    </row>
    <row r="1797" spans="1:13" x14ac:dyDescent="0.25">
      <c r="A1797" s="35" t="str">
        <f>VLOOKUP(B1797,ResCat!$A$2:$B$269,2,FALSE)</f>
        <v>PPOLG</v>
      </c>
      <c r="B1797" s="68" t="str">
        <f>IF(ISNA(VLOOKUP(C1797,COA!$A$2:$B$340,2,FALSE)),"XXX",VLOOKUP(C1797,COA!$A$2:$B$340,2,FALSE))</f>
        <v>N51</v>
      </c>
      <c r="C1797" s="149" t="str">
        <f t="shared" ref="C1797:C1860" si="58">D1797&amp;"-"&amp;E1797&amp;"-"&amp;F1797</f>
        <v>0003-1005-0012</v>
      </c>
      <c r="D1797" s="134" t="s">
        <v>463</v>
      </c>
      <c r="E1797" s="134" t="s">
        <v>447</v>
      </c>
      <c r="F1797" s="134" t="s">
        <v>452</v>
      </c>
      <c r="G1797" s="134" t="s">
        <v>328</v>
      </c>
      <c r="H1797" s="134" t="s">
        <v>1023</v>
      </c>
      <c r="I1797" s="134" t="s">
        <v>3</v>
      </c>
      <c r="J1797" s="135">
        <v>25972.57</v>
      </c>
      <c r="K1797" s="135">
        <v>5286.29</v>
      </c>
      <c r="L1797" s="135">
        <v>4941.6400000000012</v>
      </c>
      <c r="M1797" s="141" t="str">
        <f t="shared" si="57"/>
        <v>201704</v>
      </c>
    </row>
    <row r="1798" spans="1:13" x14ac:dyDescent="0.25">
      <c r="A1798" s="35" t="str">
        <f>VLOOKUP(B1798,ResCat!$A$2:$B$269,2,FALSE)</f>
        <v>PPOLG</v>
      </c>
      <c r="B1798" s="68" t="str">
        <f>IF(ISNA(VLOOKUP(C1798,COA!$A$2:$B$340,2,FALSE)),"XXX",VLOOKUP(C1798,COA!$A$2:$B$340,2,FALSE))</f>
        <v>N51</v>
      </c>
      <c r="C1798" s="149" t="str">
        <f t="shared" si="58"/>
        <v>0003-1005-0012</v>
      </c>
      <c r="D1798" s="134" t="s">
        <v>463</v>
      </c>
      <c r="E1798" s="134" t="s">
        <v>447</v>
      </c>
      <c r="F1798" s="134" t="s">
        <v>452</v>
      </c>
      <c r="G1798" s="134" t="s">
        <v>328</v>
      </c>
      <c r="H1798" s="134" t="s">
        <v>1023</v>
      </c>
      <c r="I1798" s="134" t="s">
        <v>0</v>
      </c>
      <c r="J1798" s="135">
        <v>94258.4</v>
      </c>
      <c r="K1798" s="135">
        <v>24940.21</v>
      </c>
      <c r="L1798" s="135">
        <v>11772.329999999996</v>
      </c>
      <c r="M1798" s="141" t="str">
        <f t="shared" si="57"/>
        <v>201704</v>
      </c>
    </row>
    <row r="1799" spans="1:13" x14ac:dyDescent="0.25">
      <c r="A1799" s="35" t="str">
        <f>VLOOKUP(B1799,ResCat!$A$2:$B$269,2,FALSE)</f>
        <v>PPOLG</v>
      </c>
      <c r="B1799" s="68" t="str">
        <f>IF(ISNA(VLOOKUP(C1799,COA!$A$2:$B$340,2,FALSE)),"XXX",VLOOKUP(C1799,COA!$A$2:$B$340,2,FALSE))</f>
        <v>N51</v>
      </c>
      <c r="C1799" s="149" t="str">
        <f t="shared" si="58"/>
        <v>0003-1005-0012</v>
      </c>
      <c r="D1799" s="134" t="s">
        <v>463</v>
      </c>
      <c r="E1799" s="134" t="s">
        <v>447</v>
      </c>
      <c r="F1799" s="134" t="s">
        <v>452</v>
      </c>
      <c r="G1799" s="134" t="s">
        <v>328</v>
      </c>
      <c r="H1799" s="134" t="s">
        <v>1023</v>
      </c>
      <c r="I1799" s="134" t="s">
        <v>336</v>
      </c>
      <c r="J1799" s="135">
        <v>3733</v>
      </c>
      <c r="K1799" s="135">
        <v>-139.47</v>
      </c>
      <c r="L1799" s="135">
        <v>-151.13</v>
      </c>
      <c r="M1799" s="141" t="str">
        <f t="shared" si="57"/>
        <v>201704</v>
      </c>
    </row>
    <row r="1800" spans="1:13" x14ac:dyDescent="0.25">
      <c r="A1800" s="35" t="str">
        <f>VLOOKUP(B1800,ResCat!$A$2:$B$269,2,FALSE)</f>
        <v>PPOLG</v>
      </c>
      <c r="B1800" s="68" t="str">
        <f>IF(ISNA(VLOOKUP(C1800,COA!$A$2:$B$340,2,FALSE)),"XXX",VLOOKUP(C1800,COA!$A$2:$B$340,2,FALSE))</f>
        <v>N51</v>
      </c>
      <c r="C1800" s="149" t="str">
        <f t="shared" si="58"/>
        <v>0003-1005-0012</v>
      </c>
      <c r="D1800" s="134" t="s">
        <v>463</v>
      </c>
      <c r="E1800" s="134" t="s">
        <v>447</v>
      </c>
      <c r="F1800" s="134" t="s">
        <v>452</v>
      </c>
      <c r="G1800" s="134" t="s">
        <v>328</v>
      </c>
      <c r="H1800" s="134" t="s">
        <v>1023</v>
      </c>
      <c r="I1800" s="134" t="s">
        <v>2</v>
      </c>
      <c r="J1800" s="135">
        <v>40575.919999999991</v>
      </c>
      <c r="K1800" s="135">
        <v>25316.670000000042</v>
      </c>
      <c r="L1800" s="135">
        <v>16965.21</v>
      </c>
      <c r="M1800" s="141" t="str">
        <f t="shared" si="57"/>
        <v>201704</v>
      </c>
    </row>
    <row r="1801" spans="1:13" x14ac:dyDescent="0.25">
      <c r="A1801" s="35" t="str">
        <f>VLOOKUP(B1801,ResCat!$A$2:$B$269,2,FALSE)</f>
        <v>PPOLG</v>
      </c>
      <c r="B1801" s="68" t="str">
        <f>IF(ISNA(VLOOKUP(C1801,COA!$A$2:$B$340,2,FALSE)),"XXX",VLOOKUP(C1801,COA!$A$2:$B$340,2,FALSE))</f>
        <v>N51</v>
      </c>
      <c r="C1801" s="149" t="str">
        <f t="shared" si="58"/>
        <v>0003-1005-0012</v>
      </c>
      <c r="D1801" s="134" t="s">
        <v>463</v>
      </c>
      <c r="E1801" s="134" t="s">
        <v>447</v>
      </c>
      <c r="F1801" s="134" t="s">
        <v>452</v>
      </c>
      <c r="G1801" s="134" t="s">
        <v>328</v>
      </c>
      <c r="H1801" s="134" t="s">
        <v>1023</v>
      </c>
      <c r="I1801" s="134" t="s">
        <v>343</v>
      </c>
      <c r="J1801" s="135">
        <v>2926.75</v>
      </c>
      <c r="K1801" s="135">
        <v>1600.1400000000003</v>
      </c>
      <c r="L1801" s="135">
        <v>1483.8799999999999</v>
      </c>
      <c r="M1801" s="141" t="str">
        <f t="shared" si="57"/>
        <v>201704</v>
      </c>
    </row>
    <row r="1802" spans="1:13" x14ac:dyDescent="0.25">
      <c r="A1802" s="35" t="str">
        <f>VLOOKUP(B1802,ResCat!$A$2:$B$269,2,FALSE)</f>
        <v>PPOLG</v>
      </c>
      <c r="B1802" s="68" t="str">
        <f>IF(ISNA(VLOOKUP(C1802,COA!$A$2:$B$340,2,FALSE)),"XXX",VLOOKUP(C1802,COA!$A$2:$B$340,2,FALSE))</f>
        <v>N51</v>
      </c>
      <c r="C1802" s="149" t="str">
        <f t="shared" si="58"/>
        <v>0003-1005-0012</v>
      </c>
      <c r="D1802" s="134" t="s">
        <v>463</v>
      </c>
      <c r="E1802" s="134" t="s">
        <v>447</v>
      </c>
      <c r="F1802" s="134" t="s">
        <v>452</v>
      </c>
      <c r="G1802" s="134" t="s">
        <v>328</v>
      </c>
      <c r="H1802" s="134" t="s">
        <v>1023</v>
      </c>
      <c r="I1802" s="134" t="s">
        <v>1</v>
      </c>
      <c r="J1802" s="135">
        <v>29683.049999999996</v>
      </c>
      <c r="K1802" s="135">
        <v>7047.8199999999933</v>
      </c>
      <c r="L1802" s="135">
        <v>5984.1499999999887</v>
      </c>
      <c r="M1802" s="141" t="str">
        <f t="shared" si="57"/>
        <v>201704</v>
      </c>
    </row>
    <row r="1803" spans="1:13" x14ac:dyDescent="0.25">
      <c r="A1803" s="35" t="str">
        <f>VLOOKUP(B1803,ResCat!$A$2:$B$269,2,FALSE)</f>
        <v>PPOLG</v>
      </c>
      <c r="B1803" s="68" t="str">
        <f>IF(ISNA(VLOOKUP(C1803,COA!$A$2:$B$340,2,FALSE)),"XXX",VLOOKUP(C1803,COA!$A$2:$B$340,2,FALSE))</f>
        <v>N51</v>
      </c>
      <c r="C1803" s="149" t="str">
        <f t="shared" si="58"/>
        <v>0003-1005-0012</v>
      </c>
      <c r="D1803" s="134" t="s">
        <v>463</v>
      </c>
      <c r="E1803" s="134" t="s">
        <v>447</v>
      </c>
      <c r="F1803" s="134" t="s">
        <v>452</v>
      </c>
      <c r="G1803" s="134" t="s">
        <v>330</v>
      </c>
      <c r="H1803" s="134" t="s">
        <v>1023</v>
      </c>
      <c r="I1803" s="134" t="s">
        <v>3</v>
      </c>
      <c r="J1803" s="135">
        <v>12434.1</v>
      </c>
      <c r="K1803" s="135">
        <v>36079.330000000009</v>
      </c>
      <c r="L1803" s="135">
        <v>33955.160000000003</v>
      </c>
      <c r="M1803" s="141" t="str">
        <f t="shared" si="57"/>
        <v>201705</v>
      </c>
    </row>
    <row r="1804" spans="1:13" x14ac:dyDescent="0.25">
      <c r="A1804" s="35" t="str">
        <f>VLOOKUP(B1804,ResCat!$A$2:$B$269,2,FALSE)</f>
        <v>PPOLG</v>
      </c>
      <c r="B1804" s="68" t="str">
        <f>IF(ISNA(VLOOKUP(C1804,COA!$A$2:$B$340,2,FALSE)),"XXX",VLOOKUP(C1804,COA!$A$2:$B$340,2,FALSE))</f>
        <v>N51</v>
      </c>
      <c r="C1804" s="149" t="str">
        <f t="shared" si="58"/>
        <v>0003-1005-0012</v>
      </c>
      <c r="D1804" s="134" t="s">
        <v>463</v>
      </c>
      <c r="E1804" s="134" t="s">
        <v>447</v>
      </c>
      <c r="F1804" s="134" t="s">
        <v>452</v>
      </c>
      <c r="G1804" s="134" t="s">
        <v>330</v>
      </c>
      <c r="H1804" s="134" t="s">
        <v>1023</v>
      </c>
      <c r="I1804" s="134" t="s">
        <v>0</v>
      </c>
      <c r="J1804" s="135">
        <v>224037.38999999993</v>
      </c>
      <c r="K1804" s="135">
        <v>38466.640000000021</v>
      </c>
      <c r="L1804" s="135">
        <v>29610.449999999993</v>
      </c>
      <c r="M1804" s="141" t="str">
        <f t="shared" si="57"/>
        <v>201705</v>
      </c>
    </row>
    <row r="1805" spans="1:13" x14ac:dyDescent="0.25">
      <c r="A1805" s="35" t="str">
        <f>VLOOKUP(B1805,ResCat!$A$2:$B$269,2,FALSE)</f>
        <v>PPOLG</v>
      </c>
      <c r="B1805" s="68" t="str">
        <f>IF(ISNA(VLOOKUP(C1805,COA!$A$2:$B$340,2,FALSE)),"XXX",VLOOKUP(C1805,COA!$A$2:$B$340,2,FALSE))</f>
        <v>N51</v>
      </c>
      <c r="C1805" s="149" t="str">
        <f t="shared" si="58"/>
        <v>0003-1005-0012</v>
      </c>
      <c r="D1805" s="134" t="s">
        <v>463</v>
      </c>
      <c r="E1805" s="134" t="s">
        <v>447</v>
      </c>
      <c r="F1805" s="134" t="s">
        <v>452</v>
      </c>
      <c r="G1805" s="134" t="s">
        <v>330</v>
      </c>
      <c r="H1805" s="134" t="s">
        <v>1023</v>
      </c>
      <c r="I1805" s="134" t="s">
        <v>336</v>
      </c>
      <c r="J1805" s="135">
        <v>3036</v>
      </c>
      <c r="K1805" s="135">
        <v>875.5</v>
      </c>
      <c r="L1805" s="135">
        <v>875.5</v>
      </c>
      <c r="M1805" s="141" t="str">
        <f t="shared" si="57"/>
        <v>201705</v>
      </c>
    </row>
    <row r="1806" spans="1:13" x14ac:dyDescent="0.25">
      <c r="A1806" s="35" t="str">
        <f>VLOOKUP(B1806,ResCat!$A$2:$B$269,2,FALSE)</f>
        <v>PPOLG</v>
      </c>
      <c r="B1806" s="68" t="str">
        <f>IF(ISNA(VLOOKUP(C1806,COA!$A$2:$B$340,2,FALSE)),"XXX",VLOOKUP(C1806,COA!$A$2:$B$340,2,FALSE))</f>
        <v>N51</v>
      </c>
      <c r="C1806" s="149" t="str">
        <f t="shared" si="58"/>
        <v>0003-1005-0012</v>
      </c>
      <c r="D1806" s="134" t="s">
        <v>463</v>
      </c>
      <c r="E1806" s="134" t="s">
        <v>447</v>
      </c>
      <c r="F1806" s="134" t="s">
        <v>452</v>
      </c>
      <c r="G1806" s="134" t="s">
        <v>330</v>
      </c>
      <c r="H1806" s="134" t="s">
        <v>1023</v>
      </c>
      <c r="I1806" s="134" t="s">
        <v>2</v>
      </c>
      <c r="J1806" s="135">
        <v>65690.940000000031</v>
      </c>
      <c r="K1806" s="135">
        <v>31757.540000000019</v>
      </c>
      <c r="L1806" s="135">
        <v>21922.659999999985</v>
      </c>
      <c r="M1806" s="141" t="str">
        <f t="shared" si="57"/>
        <v>201705</v>
      </c>
    </row>
    <row r="1807" spans="1:13" x14ac:dyDescent="0.25">
      <c r="A1807" s="35" t="str">
        <f>VLOOKUP(B1807,ResCat!$A$2:$B$269,2,FALSE)</f>
        <v>PPOLG</v>
      </c>
      <c r="B1807" s="68" t="str">
        <f>IF(ISNA(VLOOKUP(C1807,COA!$A$2:$B$340,2,FALSE)),"XXX",VLOOKUP(C1807,COA!$A$2:$B$340,2,FALSE))</f>
        <v>N51</v>
      </c>
      <c r="C1807" s="149" t="str">
        <f t="shared" si="58"/>
        <v>0003-1005-0012</v>
      </c>
      <c r="D1807" s="134" t="s">
        <v>463</v>
      </c>
      <c r="E1807" s="134" t="s">
        <v>447</v>
      </c>
      <c r="F1807" s="134" t="s">
        <v>452</v>
      </c>
      <c r="G1807" s="134" t="s">
        <v>330</v>
      </c>
      <c r="H1807" s="134" t="s">
        <v>1023</v>
      </c>
      <c r="I1807" s="134" t="s">
        <v>343</v>
      </c>
      <c r="J1807" s="135">
        <v>1250.49</v>
      </c>
      <c r="K1807" s="135">
        <v>750.1</v>
      </c>
      <c r="L1807" s="135">
        <v>695.1</v>
      </c>
      <c r="M1807" s="141" t="str">
        <f t="shared" si="57"/>
        <v>201705</v>
      </c>
    </row>
    <row r="1808" spans="1:13" x14ac:dyDescent="0.25">
      <c r="A1808" s="35" t="str">
        <f>VLOOKUP(B1808,ResCat!$A$2:$B$269,2,FALSE)</f>
        <v>PPOLG</v>
      </c>
      <c r="B1808" s="68" t="str">
        <f>IF(ISNA(VLOOKUP(C1808,COA!$A$2:$B$340,2,FALSE)),"XXX",VLOOKUP(C1808,COA!$A$2:$B$340,2,FALSE))</f>
        <v>N51</v>
      </c>
      <c r="C1808" s="149" t="str">
        <f t="shared" si="58"/>
        <v>0003-1005-0012</v>
      </c>
      <c r="D1808" s="134" t="s">
        <v>463</v>
      </c>
      <c r="E1808" s="134" t="s">
        <v>447</v>
      </c>
      <c r="F1808" s="134" t="s">
        <v>452</v>
      </c>
      <c r="G1808" s="134" t="s">
        <v>330</v>
      </c>
      <c r="H1808" s="134" t="s">
        <v>1023</v>
      </c>
      <c r="I1808" s="134" t="s">
        <v>1</v>
      </c>
      <c r="J1808" s="135">
        <v>234533.88999999996</v>
      </c>
      <c r="K1808" s="135">
        <v>62553.130000000012</v>
      </c>
      <c r="L1808" s="135">
        <v>59304.760000000053</v>
      </c>
      <c r="M1808" s="141" t="str">
        <f t="shared" si="57"/>
        <v>201705</v>
      </c>
    </row>
    <row r="1809" spans="1:13" x14ac:dyDescent="0.25">
      <c r="A1809" s="35" t="str">
        <f>VLOOKUP(B1809,ResCat!$A$2:$B$269,2,FALSE)</f>
        <v>PPOLG</v>
      </c>
      <c r="B1809" s="68" t="str">
        <f>IF(ISNA(VLOOKUP(C1809,COA!$A$2:$B$340,2,FALSE)),"XXX",VLOOKUP(C1809,COA!$A$2:$B$340,2,FALSE))</f>
        <v>N51</v>
      </c>
      <c r="C1809" s="149" t="str">
        <f t="shared" si="58"/>
        <v>0003-1005-0012</v>
      </c>
      <c r="D1809" s="134" t="s">
        <v>463</v>
      </c>
      <c r="E1809" s="134" t="s">
        <v>447</v>
      </c>
      <c r="F1809" s="134" t="s">
        <v>452</v>
      </c>
      <c r="G1809" s="134" t="s">
        <v>332</v>
      </c>
      <c r="H1809" s="134" t="s">
        <v>1023</v>
      </c>
      <c r="I1809" s="134" t="s">
        <v>3</v>
      </c>
      <c r="J1809" s="135">
        <v>33138.42</v>
      </c>
      <c r="K1809" s="135">
        <v>15031.300000000003</v>
      </c>
      <c r="L1809" s="135">
        <v>14181.869999999995</v>
      </c>
      <c r="M1809" s="141" t="str">
        <f t="shared" si="57"/>
        <v>201706</v>
      </c>
    </row>
    <row r="1810" spans="1:13" x14ac:dyDescent="0.25">
      <c r="A1810" s="35" t="str">
        <f>VLOOKUP(B1810,ResCat!$A$2:$B$269,2,FALSE)</f>
        <v>PPOLG</v>
      </c>
      <c r="B1810" s="68" t="str">
        <f>IF(ISNA(VLOOKUP(C1810,COA!$A$2:$B$340,2,FALSE)),"XXX",VLOOKUP(C1810,COA!$A$2:$B$340,2,FALSE))</f>
        <v>N51</v>
      </c>
      <c r="C1810" s="149" t="str">
        <f t="shared" si="58"/>
        <v>0003-1005-0012</v>
      </c>
      <c r="D1810" s="134" t="s">
        <v>463</v>
      </c>
      <c r="E1810" s="134" t="s">
        <v>447</v>
      </c>
      <c r="F1810" s="134" t="s">
        <v>452</v>
      </c>
      <c r="G1810" s="134" t="s">
        <v>332</v>
      </c>
      <c r="H1810" s="134" t="s">
        <v>1023</v>
      </c>
      <c r="I1810" s="134" t="s">
        <v>0</v>
      </c>
      <c r="J1810" s="135">
        <v>298251.6300000003</v>
      </c>
      <c r="K1810" s="135">
        <v>262042.2999999999</v>
      </c>
      <c r="L1810" s="135">
        <v>257722.7699999999</v>
      </c>
      <c r="M1810" s="141" t="str">
        <f t="shared" si="57"/>
        <v>201706</v>
      </c>
    </row>
    <row r="1811" spans="1:13" x14ac:dyDescent="0.25">
      <c r="A1811" s="35" t="str">
        <f>VLOOKUP(B1811,ResCat!$A$2:$B$269,2,FALSE)</f>
        <v>PPOLG</v>
      </c>
      <c r="B1811" s="68" t="str">
        <f>IF(ISNA(VLOOKUP(C1811,COA!$A$2:$B$340,2,FALSE)),"XXX",VLOOKUP(C1811,COA!$A$2:$B$340,2,FALSE))</f>
        <v>N51</v>
      </c>
      <c r="C1811" s="149" t="str">
        <f t="shared" si="58"/>
        <v>0003-1005-0012</v>
      </c>
      <c r="D1811" s="134" t="s">
        <v>463</v>
      </c>
      <c r="E1811" s="134" t="s">
        <v>447</v>
      </c>
      <c r="F1811" s="134" t="s">
        <v>452</v>
      </c>
      <c r="G1811" s="134" t="s">
        <v>332</v>
      </c>
      <c r="H1811" s="134" t="s">
        <v>1023</v>
      </c>
      <c r="I1811" s="134" t="s">
        <v>336</v>
      </c>
      <c r="J1811" s="135">
        <v>3724.5</v>
      </c>
      <c r="K1811" s="135">
        <v>353.95000000000005</v>
      </c>
      <c r="L1811" s="135">
        <v>172.25</v>
      </c>
      <c r="M1811" s="141" t="str">
        <f t="shared" si="57"/>
        <v>201706</v>
      </c>
    </row>
    <row r="1812" spans="1:13" x14ac:dyDescent="0.25">
      <c r="A1812" s="35" t="str">
        <f>VLOOKUP(B1812,ResCat!$A$2:$B$269,2,FALSE)</f>
        <v>PPOLG</v>
      </c>
      <c r="B1812" s="68" t="str">
        <f>IF(ISNA(VLOOKUP(C1812,COA!$A$2:$B$340,2,FALSE)),"XXX",VLOOKUP(C1812,COA!$A$2:$B$340,2,FALSE))</f>
        <v>N51</v>
      </c>
      <c r="C1812" s="149" t="str">
        <f t="shared" si="58"/>
        <v>0003-1005-0012</v>
      </c>
      <c r="D1812" s="134" t="s">
        <v>463</v>
      </c>
      <c r="E1812" s="134" t="s">
        <v>447</v>
      </c>
      <c r="F1812" s="134" t="s">
        <v>452</v>
      </c>
      <c r="G1812" s="134" t="s">
        <v>332</v>
      </c>
      <c r="H1812" s="134" t="s">
        <v>1023</v>
      </c>
      <c r="I1812" s="134" t="s">
        <v>2</v>
      </c>
      <c r="J1812" s="135">
        <v>82177.180000000022</v>
      </c>
      <c r="K1812" s="135">
        <v>44693.360000000066</v>
      </c>
      <c r="L1812" s="135">
        <v>37190.23999999994</v>
      </c>
      <c r="M1812" s="141" t="str">
        <f t="shared" si="57"/>
        <v>201706</v>
      </c>
    </row>
    <row r="1813" spans="1:13" x14ac:dyDescent="0.25">
      <c r="A1813" s="35" t="str">
        <f>VLOOKUP(B1813,ResCat!$A$2:$B$269,2,FALSE)</f>
        <v>PPOLG</v>
      </c>
      <c r="B1813" s="68" t="str">
        <f>IF(ISNA(VLOOKUP(C1813,COA!$A$2:$B$340,2,FALSE)),"XXX",VLOOKUP(C1813,COA!$A$2:$B$340,2,FALSE))</f>
        <v>N51</v>
      </c>
      <c r="C1813" s="149" t="str">
        <f t="shared" si="58"/>
        <v>0003-1005-0012</v>
      </c>
      <c r="D1813" s="134" t="s">
        <v>463</v>
      </c>
      <c r="E1813" s="134" t="s">
        <v>447</v>
      </c>
      <c r="F1813" s="134" t="s">
        <v>452</v>
      </c>
      <c r="G1813" s="134" t="s">
        <v>332</v>
      </c>
      <c r="H1813" s="134" t="s">
        <v>1023</v>
      </c>
      <c r="I1813" s="134" t="s">
        <v>343</v>
      </c>
      <c r="J1813" s="135">
        <v>623.20000000000005</v>
      </c>
      <c r="K1813" s="135">
        <v>405.91999999999996</v>
      </c>
      <c r="L1813" s="135">
        <v>365.91999999999996</v>
      </c>
      <c r="M1813" s="141" t="str">
        <f t="shared" si="57"/>
        <v>201706</v>
      </c>
    </row>
    <row r="1814" spans="1:13" x14ac:dyDescent="0.25">
      <c r="A1814" s="35" t="str">
        <f>VLOOKUP(B1814,ResCat!$A$2:$B$269,2,FALSE)</f>
        <v>PPOLG</v>
      </c>
      <c r="B1814" s="68" t="str">
        <f>IF(ISNA(VLOOKUP(C1814,COA!$A$2:$B$340,2,FALSE)),"XXX",VLOOKUP(C1814,COA!$A$2:$B$340,2,FALSE))</f>
        <v>N51</v>
      </c>
      <c r="C1814" s="149" t="str">
        <f t="shared" si="58"/>
        <v>0003-1005-0012</v>
      </c>
      <c r="D1814" s="134" t="s">
        <v>463</v>
      </c>
      <c r="E1814" s="134" t="s">
        <v>447</v>
      </c>
      <c r="F1814" s="134" t="s">
        <v>452</v>
      </c>
      <c r="G1814" s="134" t="s">
        <v>332</v>
      </c>
      <c r="H1814" s="134" t="s">
        <v>1023</v>
      </c>
      <c r="I1814" s="134" t="s">
        <v>1</v>
      </c>
      <c r="J1814" s="135">
        <v>-121499.40000000001</v>
      </c>
      <c r="K1814" s="135">
        <v>-49177.230000000047</v>
      </c>
      <c r="L1814" s="135">
        <v>-54325.979999999989</v>
      </c>
      <c r="M1814" s="141" t="str">
        <f t="shared" si="57"/>
        <v>201706</v>
      </c>
    </row>
    <row r="1815" spans="1:13" x14ac:dyDescent="0.25">
      <c r="A1815" s="35" t="str">
        <f>VLOOKUP(B1815,ResCat!$A$2:$B$269,2,FALSE)</f>
        <v>PPOLG</v>
      </c>
      <c r="B1815" s="68" t="str">
        <f>IF(ISNA(VLOOKUP(C1815,COA!$A$2:$B$340,2,FALSE)),"XXX",VLOOKUP(C1815,COA!$A$2:$B$340,2,FALSE))</f>
        <v>N51</v>
      </c>
      <c r="C1815" s="149" t="str">
        <f t="shared" si="58"/>
        <v>0003-1005-0012</v>
      </c>
      <c r="D1815" s="134" t="s">
        <v>463</v>
      </c>
      <c r="E1815" s="134" t="s">
        <v>447</v>
      </c>
      <c r="F1815" s="134" t="s">
        <v>452</v>
      </c>
      <c r="G1815" s="134" t="s">
        <v>335</v>
      </c>
      <c r="H1815" s="134" t="s">
        <v>1023</v>
      </c>
      <c r="I1815" s="134" t="s">
        <v>3</v>
      </c>
      <c r="J1815" s="135">
        <v>73442.160000000047</v>
      </c>
      <c r="K1815" s="135">
        <v>19413.449999999993</v>
      </c>
      <c r="L1815" s="135">
        <v>12589.320000000002</v>
      </c>
      <c r="M1815" s="141" t="str">
        <f t="shared" si="57"/>
        <v>201707</v>
      </c>
    </row>
    <row r="1816" spans="1:13" x14ac:dyDescent="0.25">
      <c r="A1816" s="35" t="str">
        <f>VLOOKUP(B1816,ResCat!$A$2:$B$269,2,FALSE)</f>
        <v>PPOLG</v>
      </c>
      <c r="B1816" s="68" t="str">
        <f>IF(ISNA(VLOOKUP(C1816,COA!$A$2:$B$340,2,FALSE)),"XXX",VLOOKUP(C1816,COA!$A$2:$B$340,2,FALSE))</f>
        <v>N51</v>
      </c>
      <c r="C1816" s="149" t="str">
        <f t="shared" si="58"/>
        <v>0003-1005-0012</v>
      </c>
      <c r="D1816" s="134" t="s">
        <v>463</v>
      </c>
      <c r="E1816" s="134" t="s">
        <v>447</v>
      </c>
      <c r="F1816" s="134" t="s">
        <v>452</v>
      </c>
      <c r="G1816" s="134" t="s">
        <v>335</v>
      </c>
      <c r="H1816" s="134" t="s">
        <v>1023</v>
      </c>
      <c r="I1816" s="134" t="s">
        <v>0</v>
      </c>
      <c r="J1816" s="135">
        <v>2208720.37</v>
      </c>
      <c r="K1816" s="135">
        <v>947903.6099999994</v>
      </c>
      <c r="L1816" s="135">
        <v>932631.14999999921</v>
      </c>
      <c r="M1816" s="141" t="str">
        <f t="shared" si="57"/>
        <v>201707</v>
      </c>
    </row>
    <row r="1817" spans="1:13" x14ac:dyDescent="0.25">
      <c r="A1817" s="35" t="str">
        <f>VLOOKUP(B1817,ResCat!$A$2:$B$269,2,FALSE)</f>
        <v>PPOLG</v>
      </c>
      <c r="B1817" s="68" t="str">
        <f>IF(ISNA(VLOOKUP(C1817,COA!$A$2:$B$340,2,FALSE)),"XXX",VLOOKUP(C1817,COA!$A$2:$B$340,2,FALSE))</f>
        <v>N51</v>
      </c>
      <c r="C1817" s="149" t="str">
        <f t="shared" si="58"/>
        <v>0003-1005-0012</v>
      </c>
      <c r="D1817" s="134" t="s">
        <v>463</v>
      </c>
      <c r="E1817" s="134" t="s">
        <v>447</v>
      </c>
      <c r="F1817" s="134" t="s">
        <v>452</v>
      </c>
      <c r="G1817" s="134" t="s">
        <v>335</v>
      </c>
      <c r="H1817" s="134" t="s">
        <v>1023</v>
      </c>
      <c r="I1817" s="134" t="s">
        <v>336</v>
      </c>
      <c r="J1817" s="135">
        <v>1207</v>
      </c>
      <c r="K1817" s="135">
        <v>93.44</v>
      </c>
      <c r="L1817" s="135">
        <v>90.16</v>
      </c>
      <c r="M1817" s="141" t="str">
        <f t="shared" si="57"/>
        <v>201707</v>
      </c>
    </row>
    <row r="1818" spans="1:13" x14ac:dyDescent="0.25">
      <c r="A1818" s="35" t="str">
        <f>VLOOKUP(B1818,ResCat!$A$2:$B$269,2,FALSE)</f>
        <v>PPOLG</v>
      </c>
      <c r="B1818" s="68" t="str">
        <f>IF(ISNA(VLOOKUP(C1818,COA!$A$2:$B$340,2,FALSE)),"XXX",VLOOKUP(C1818,COA!$A$2:$B$340,2,FALSE))</f>
        <v>N51</v>
      </c>
      <c r="C1818" s="149" t="str">
        <f t="shared" si="58"/>
        <v>0003-1005-0012</v>
      </c>
      <c r="D1818" s="134" t="s">
        <v>463</v>
      </c>
      <c r="E1818" s="134" t="s">
        <v>447</v>
      </c>
      <c r="F1818" s="134" t="s">
        <v>452</v>
      </c>
      <c r="G1818" s="134" t="s">
        <v>335</v>
      </c>
      <c r="H1818" s="134" t="s">
        <v>1023</v>
      </c>
      <c r="I1818" s="134" t="s">
        <v>2</v>
      </c>
      <c r="J1818" s="135">
        <v>263952.05</v>
      </c>
      <c r="K1818" s="135">
        <v>77146.15999999996</v>
      </c>
      <c r="L1818" s="135">
        <v>51503.759999999886</v>
      </c>
      <c r="M1818" s="141" t="str">
        <f t="shared" si="57"/>
        <v>201707</v>
      </c>
    </row>
    <row r="1819" spans="1:13" x14ac:dyDescent="0.25">
      <c r="A1819" s="35" t="str">
        <f>VLOOKUP(B1819,ResCat!$A$2:$B$269,2,FALSE)</f>
        <v>PPOLG</v>
      </c>
      <c r="B1819" s="68" t="str">
        <f>IF(ISNA(VLOOKUP(C1819,COA!$A$2:$B$340,2,FALSE)),"XXX",VLOOKUP(C1819,COA!$A$2:$B$340,2,FALSE))</f>
        <v>N51</v>
      </c>
      <c r="C1819" s="149" t="str">
        <f t="shared" si="58"/>
        <v>0003-1005-0012</v>
      </c>
      <c r="D1819" s="134" t="s">
        <v>463</v>
      </c>
      <c r="E1819" s="134" t="s">
        <v>447</v>
      </c>
      <c r="F1819" s="134" t="s">
        <v>452</v>
      </c>
      <c r="G1819" s="134" t="s">
        <v>335</v>
      </c>
      <c r="H1819" s="134" t="s">
        <v>1023</v>
      </c>
      <c r="I1819" s="134" t="s">
        <v>343</v>
      </c>
      <c r="J1819" s="135">
        <v>972.64</v>
      </c>
      <c r="K1819" s="135">
        <v>278.11</v>
      </c>
      <c r="L1819" s="135">
        <v>233.10999999999999</v>
      </c>
      <c r="M1819" s="141" t="str">
        <f t="shared" si="57"/>
        <v>201707</v>
      </c>
    </row>
    <row r="1820" spans="1:13" x14ac:dyDescent="0.25">
      <c r="A1820" s="35" t="str">
        <f>VLOOKUP(B1820,ResCat!$A$2:$B$269,2,FALSE)</f>
        <v>PPOLG</v>
      </c>
      <c r="B1820" s="68" t="str">
        <f>IF(ISNA(VLOOKUP(C1820,COA!$A$2:$B$340,2,FALSE)),"XXX",VLOOKUP(C1820,COA!$A$2:$B$340,2,FALSE))</f>
        <v>N51</v>
      </c>
      <c r="C1820" s="149" t="str">
        <f t="shared" si="58"/>
        <v>0003-1005-0012</v>
      </c>
      <c r="D1820" s="134" t="s">
        <v>463</v>
      </c>
      <c r="E1820" s="134" t="s">
        <v>447</v>
      </c>
      <c r="F1820" s="134" t="s">
        <v>452</v>
      </c>
      <c r="G1820" s="134" t="s">
        <v>335</v>
      </c>
      <c r="H1820" s="134" t="s">
        <v>1023</v>
      </c>
      <c r="I1820" s="134" t="s">
        <v>1</v>
      </c>
      <c r="J1820" s="135">
        <v>87975.38</v>
      </c>
      <c r="K1820" s="135">
        <v>51416.7</v>
      </c>
      <c r="L1820" s="135">
        <v>49973.059999999969</v>
      </c>
      <c r="M1820" s="141" t="str">
        <f t="shared" si="57"/>
        <v>201707</v>
      </c>
    </row>
    <row r="1821" spans="1:13" x14ac:dyDescent="0.25">
      <c r="A1821" s="35" t="str">
        <f>VLOOKUP(B1821,ResCat!$A$2:$B$269,2,FALSE)</f>
        <v>PPOLG</v>
      </c>
      <c r="B1821" s="68" t="str">
        <f>IF(ISNA(VLOOKUP(C1821,COA!$A$2:$B$340,2,FALSE)),"XXX",VLOOKUP(C1821,COA!$A$2:$B$340,2,FALSE))</f>
        <v>N51</v>
      </c>
      <c r="C1821" s="149" t="str">
        <f t="shared" si="58"/>
        <v>0003-1005-0012</v>
      </c>
      <c r="D1821" s="134" t="s">
        <v>463</v>
      </c>
      <c r="E1821" s="134" t="s">
        <v>447</v>
      </c>
      <c r="F1821" s="134" t="s">
        <v>452</v>
      </c>
      <c r="G1821" s="134" t="s">
        <v>4</v>
      </c>
      <c r="H1821" s="134" t="s">
        <v>1023</v>
      </c>
      <c r="I1821" s="134" t="s">
        <v>3</v>
      </c>
      <c r="J1821" s="135">
        <v>117299.49000000009</v>
      </c>
      <c r="K1821" s="135">
        <v>34765.570000000014</v>
      </c>
      <c r="L1821" s="135">
        <v>28561.589999999997</v>
      </c>
      <c r="M1821" s="141" t="str">
        <f t="shared" si="57"/>
        <v>201708</v>
      </c>
    </row>
    <row r="1822" spans="1:13" x14ac:dyDescent="0.25">
      <c r="A1822" s="35" t="str">
        <f>VLOOKUP(B1822,ResCat!$A$2:$B$269,2,FALSE)</f>
        <v>PPOLG</v>
      </c>
      <c r="B1822" s="68" t="str">
        <f>IF(ISNA(VLOOKUP(C1822,COA!$A$2:$B$340,2,FALSE)),"XXX",VLOOKUP(C1822,COA!$A$2:$B$340,2,FALSE))</f>
        <v>N51</v>
      </c>
      <c r="C1822" s="149" t="str">
        <f t="shared" si="58"/>
        <v>0003-1005-0012</v>
      </c>
      <c r="D1822" s="134" t="s">
        <v>463</v>
      </c>
      <c r="E1822" s="134" t="s">
        <v>447</v>
      </c>
      <c r="F1822" s="134" t="s">
        <v>452</v>
      </c>
      <c r="G1822" s="134" t="s">
        <v>4</v>
      </c>
      <c r="H1822" s="134" t="s">
        <v>1023</v>
      </c>
      <c r="I1822" s="134" t="s">
        <v>0</v>
      </c>
      <c r="J1822" s="135">
        <v>621523.34000000008</v>
      </c>
      <c r="K1822" s="135">
        <v>130098.94000000009</v>
      </c>
      <c r="L1822" s="135">
        <v>116384.59000000013</v>
      </c>
      <c r="M1822" s="141" t="str">
        <f t="shared" si="57"/>
        <v>201708</v>
      </c>
    </row>
    <row r="1823" spans="1:13" x14ac:dyDescent="0.25">
      <c r="A1823" s="35" t="str">
        <f>VLOOKUP(B1823,ResCat!$A$2:$B$269,2,FALSE)</f>
        <v>PPOLG</v>
      </c>
      <c r="B1823" s="68" t="str">
        <f>IF(ISNA(VLOOKUP(C1823,COA!$A$2:$B$340,2,FALSE)),"XXX",VLOOKUP(C1823,COA!$A$2:$B$340,2,FALSE))</f>
        <v>N51</v>
      </c>
      <c r="C1823" s="149" t="str">
        <f t="shared" si="58"/>
        <v>0003-1005-0012</v>
      </c>
      <c r="D1823" s="134" t="s">
        <v>463</v>
      </c>
      <c r="E1823" s="134" t="s">
        <v>447</v>
      </c>
      <c r="F1823" s="134" t="s">
        <v>452</v>
      </c>
      <c r="G1823" s="134" t="s">
        <v>4</v>
      </c>
      <c r="H1823" s="134" t="s">
        <v>1023</v>
      </c>
      <c r="I1823" s="134" t="s">
        <v>336</v>
      </c>
      <c r="J1823" s="135">
        <v>3612.54</v>
      </c>
      <c r="K1823" s="135">
        <v>1255.6300000000001</v>
      </c>
      <c r="L1823" s="135">
        <v>1241.23</v>
      </c>
      <c r="M1823" s="141" t="str">
        <f t="shared" si="57"/>
        <v>201708</v>
      </c>
    </row>
    <row r="1824" spans="1:13" x14ac:dyDescent="0.25">
      <c r="A1824" s="35" t="str">
        <f>VLOOKUP(B1824,ResCat!$A$2:$B$269,2,FALSE)</f>
        <v>PPOLG</v>
      </c>
      <c r="B1824" s="68" t="str">
        <f>IF(ISNA(VLOOKUP(C1824,COA!$A$2:$B$340,2,FALSE)),"XXX",VLOOKUP(C1824,COA!$A$2:$B$340,2,FALSE))</f>
        <v>N51</v>
      </c>
      <c r="C1824" s="149" t="str">
        <f t="shared" si="58"/>
        <v>0003-1005-0012</v>
      </c>
      <c r="D1824" s="134" t="s">
        <v>463</v>
      </c>
      <c r="E1824" s="134" t="s">
        <v>447</v>
      </c>
      <c r="F1824" s="134" t="s">
        <v>452</v>
      </c>
      <c r="G1824" s="134" t="s">
        <v>4</v>
      </c>
      <c r="H1824" s="134" t="s">
        <v>1023</v>
      </c>
      <c r="I1824" s="134" t="s">
        <v>2</v>
      </c>
      <c r="J1824" s="135">
        <v>193310.38000000006</v>
      </c>
      <c r="K1824" s="135">
        <v>124990.99000000002</v>
      </c>
      <c r="L1824" s="135">
        <v>103927.89999999992</v>
      </c>
      <c r="M1824" s="141" t="str">
        <f t="shared" si="57"/>
        <v>201708</v>
      </c>
    </row>
    <row r="1825" spans="1:13" x14ac:dyDescent="0.25">
      <c r="A1825" s="35" t="str">
        <f>VLOOKUP(B1825,ResCat!$A$2:$B$269,2,FALSE)</f>
        <v>PPOLG</v>
      </c>
      <c r="B1825" s="68" t="str">
        <f>IF(ISNA(VLOOKUP(C1825,COA!$A$2:$B$340,2,FALSE)),"XXX",VLOOKUP(C1825,COA!$A$2:$B$340,2,FALSE))</f>
        <v>N51</v>
      </c>
      <c r="C1825" s="149" t="str">
        <f t="shared" si="58"/>
        <v>0003-1005-0012</v>
      </c>
      <c r="D1825" s="134" t="s">
        <v>463</v>
      </c>
      <c r="E1825" s="134" t="s">
        <v>447</v>
      </c>
      <c r="F1825" s="134" t="s">
        <v>452</v>
      </c>
      <c r="G1825" s="134" t="s">
        <v>4</v>
      </c>
      <c r="H1825" s="134" t="s">
        <v>1023</v>
      </c>
      <c r="I1825" s="134" t="s">
        <v>343</v>
      </c>
      <c r="J1825" s="135">
        <v>533.34</v>
      </c>
      <c r="K1825" s="135">
        <v>321.18</v>
      </c>
      <c r="L1825" s="135">
        <v>296.18</v>
      </c>
      <c r="M1825" s="141" t="str">
        <f t="shared" si="57"/>
        <v>201708</v>
      </c>
    </row>
    <row r="1826" spans="1:13" x14ac:dyDescent="0.25">
      <c r="A1826" s="35" t="str">
        <f>VLOOKUP(B1826,ResCat!$A$2:$B$269,2,FALSE)</f>
        <v>PPOLG</v>
      </c>
      <c r="B1826" s="68" t="str">
        <f>IF(ISNA(VLOOKUP(C1826,COA!$A$2:$B$340,2,FALSE)),"XXX",VLOOKUP(C1826,COA!$A$2:$B$340,2,FALSE))</f>
        <v>N51</v>
      </c>
      <c r="C1826" s="149" t="str">
        <f t="shared" si="58"/>
        <v>0003-1005-0012</v>
      </c>
      <c r="D1826" s="134" t="s">
        <v>463</v>
      </c>
      <c r="E1826" s="134" t="s">
        <v>447</v>
      </c>
      <c r="F1826" s="134" t="s">
        <v>452</v>
      </c>
      <c r="G1826" s="134" t="s">
        <v>4</v>
      </c>
      <c r="H1826" s="134" t="s">
        <v>1023</v>
      </c>
      <c r="I1826" s="134" t="s">
        <v>1</v>
      </c>
      <c r="J1826" s="135">
        <v>284862.39000000007</v>
      </c>
      <c r="K1826" s="135">
        <v>137980.47999999998</v>
      </c>
      <c r="L1826" s="135">
        <v>109407.02999999991</v>
      </c>
      <c r="M1826" s="141" t="str">
        <f t="shared" si="57"/>
        <v>201708</v>
      </c>
    </row>
    <row r="1827" spans="1:13" x14ac:dyDescent="0.25">
      <c r="A1827" s="35" t="str">
        <f>VLOOKUP(B1827,ResCat!$A$2:$B$269,2,FALSE)</f>
        <v>PPOLG</v>
      </c>
      <c r="B1827" s="68" t="str">
        <f>IF(ISNA(VLOOKUP(C1827,COA!$A$2:$B$340,2,FALSE)),"XXX",VLOOKUP(C1827,COA!$A$2:$B$340,2,FALSE))</f>
        <v>N51</v>
      </c>
      <c r="C1827" s="149" t="str">
        <f t="shared" si="58"/>
        <v>0003-1005-0012</v>
      </c>
      <c r="D1827" s="134" t="s">
        <v>463</v>
      </c>
      <c r="E1827" s="134" t="s">
        <v>447</v>
      </c>
      <c r="F1827" s="134" t="s">
        <v>452</v>
      </c>
      <c r="G1827" s="134" t="s">
        <v>511</v>
      </c>
      <c r="H1827" s="134" t="s">
        <v>1023</v>
      </c>
      <c r="I1827" s="134" t="s">
        <v>3</v>
      </c>
      <c r="J1827" s="135">
        <v>145168.96000000011</v>
      </c>
      <c r="K1827" s="135">
        <v>65555.650000000023</v>
      </c>
      <c r="L1827" s="135">
        <v>56749.969999999965</v>
      </c>
      <c r="M1827" s="141" t="str">
        <f t="shared" si="57"/>
        <v>201709</v>
      </c>
    </row>
    <row r="1828" spans="1:13" x14ac:dyDescent="0.25">
      <c r="A1828" s="35" t="str">
        <f>VLOOKUP(B1828,ResCat!$A$2:$B$269,2,FALSE)</f>
        <v>PPOLG</v>
      </c>
      <c r="B1828" s="68" t="str">
        <f>IF(ISNA(VLOOKUP(C1828,COA!$A$2:$B$340,2,FALSE)),"XXX",VLOOKUP(C1828,COA!$A$2:$B$340,2,FALSE))</f>
        <v>N51</v>
      </c>
      <c r="C1828" s="149" t="str">
        <f t="shared" si="58"/>
        <v>0003-1005-0012</v>
      </c>
      <c r="D1828" s="134" t="s">
        <v>463</v>
      </c>
      <c r="E1828" s="134" t="s">
        <v>447</v>
      </c>
      <c r="F1828" s="134" t="s">
        <v>452</v>
      </c>
      <c r="G1828" s="134" t="s">
        <v>511</v>
      </c>
      <c r="H1828" s="134" t="s">
        <v>1023</v>
      </c>
      <c r="I1828" s="134" t="s">
        <v>0</v>
      </c>
      <c r="J1828" s="135">
        <v>2204837.0200000014</v>
      </c>
      <c r="K1828" s="135">
        <v>1109757.1399999994</v>
      </c>
      <c r="L1828" s="135">
        <v>1098693.6399999997</v>
      </c>
      <c r="M1828" s="141" t="str">
        <f t="shared" si="57"/>
        <v>201709</v>
      </c>
    </row>
    <row r="1829" spans="1:13" x14ac:dyDescent="0.25">
      <c r="A1829" s="35" t="str">
        <f>VLOOKUP(B1829,ResCat!$A$2:$B$269,2,FALSE)</f>
        <v>PPOLG</v>
      </c>
      <c r="B1829" s="68" t="str">
        <f>IF(ISNA(VLOOKUP(C1829,COA!$A$2:$B$340,2,FALSE)),"XXX",VLOOKUP(C1829,COA!$A$2:$B$340,2,FALSE))</f>
        <v>N51</v>
      </c>
      <c r="C1829" s="149" t="str">
        <f t="shared" si="58"/>
        <v>0003-1005-0012</v>
      </c>
      <c r="D1829" s="134" t="s">
        <v>463</v>
      </c>
      <c r="E1829" s="134" t="s">
        <v>447</v>
      </c>
      <c r="F1829" s="134" t="s">
        <v>452</v>
      </c>
      <c r="G1829" s="134" t="s">
        <v>511</v>
      </c>
      <c r="H1829" s="134" t="s">
        <v>1023</v>
      </c>
      <c r="I1829" s="134" t="s">
        <v>336</v>
      </c>
      <c r="J1829" s="135">
        <v>8015.03</v>
      </c>
      <c r="K1829" s="135">
        <v>567.52</v>
      </c>
      <c r="L1829" s="135">
        <v>516.23</v>
      </c>
      <c r="M1829" s="141" t="str">
        <f t="shared" si="57"/>
        <v>201709</v>
      </c>
    </row>
    <row r="1830" spans="1:13" x14ac:dyDescent="0.25">
      <c r="A1830" s="35" t="str">
        <f>VLOOKUP(B1830,ResCat!$A$2:$B$269,2,FALSE)</f>
        <v>PPOLG</v>
      </c>
      <c r="B1830" s="68" t="str">
        <f>IF(ISNA(VLOOKUP(C1830,COA!$A$2:$B$340,2,FALSE)),"XXX",VLOOKUP(C1830,COA!$A$2:$B$340,2,FALSE))</f>
        <v>N51</v>
      </c>
      <c r="C1830" s="149" t="str">
        <f t="shared" si="58"/>
        <v>0003-1005-0012</v>
      </c>
      <c r="D1830" s="134" t="s">
        <v>463</v>
      </c>
      <c r="E1830" s="134" t="s">
        <v>447</v>
      </c>
      <c r="F1830" s="134" t="s">
        <v>452</v>
      </c>
      <c r="G1830" s="134" t="s">
        <v>511</v>
      </c>
      <c r="H1830" s="134" t="s">
        <v>1023</v>
      </c>
      <c r="I1830" s="134" t="s">
        <v>2</v>
      </c>
      <c r="J1830" s="135">
        <v>449050.59000000032</v>
      </c>
      <c r="K1830" s="135">
        <v>185757.74000000008</v>
      </c>
      <c r="L1830" s="135">
        <v>149225.10000000024</v>
      </c>
      <c r="M1830" s="141" t="str">
        <f t="shared" si="57"/>
        <v>201709</v>
      </c>
    </row>
    <row r="1831" spans="1:13" x14ac:dyDescent="0.25">
      <c r="A1831" s="35" t="str">
        <f>VLOOKUP(B1831,ResCat!$A$2:$B$269,2,FALSE)</f>
        <v>PPOLG</v>
      </c>
      <c r="B1831" s="68" t="str">
        <f>IF(ISNA(VLOOKUP(C1831,COA!$A$2:$B$340,2,FALSE)),"XXX",VLOOKUP(C1831,COA!$A$2:$B$340,2,FALSE))</f>
        <v>N51</v>
      </c>
      <c r="C1831" s="149" t="str">
        <f t="shared" si="58"/>
        <v>0003-1005-0012</v>
      </c>
      <c r="D1831" s="134" t="s">
        <v>463</v>
      </c>
      <c r="E1831" s="134" t="s">
        <v>447</v>
      </c>
      <c r="F1831" s="134" t="s">
        <v>452</v>
      </c>
      <c r="G1831" s="134" t="s">
        <v>511</v>
      </c>
      <c r="H1831" s="134" t="s">
        <v>1023</v>
      </c>
      <c r="I1831" s="134" t="s">
        <v>343</v>
      </c>
      <c r="J1831" s="135">
        <v>41.819999999999993</v>
      </c>
      <c r="K1831" s="135">
        <v>116.27</v>
      </c>
      <c r="L1831" s="135">
        <v>112.53999999999999</v>
      </c>
      <c r="M1831" s="141" t="str">
        <f t="shared" si="57"/>
        <v>201709</v>
      </c>
    </row>
    <row r="1832" spans="1:13" x14ac:dyDescent="0.25">
      <c r="A1832" s="35" t="str">
        <f>VLOOKUP(B1832,ResCat!$A$2:$B$269,2,FALSE)</f>
        <v>PPOLG</v>
      </c>
      <c r="B1832" s="68" t="str">
        <f>IF(ISNA(VLOOKUP(C1832,COA!$A$2:$B$340,2,FALSE)),"XXX",VLOOKUP(C1832,COA!$A$2:$B$340,2,FALSE))</f>
        <v>N51</v>
      </c>
      <c r="C1832" s="149" t="str">
        <f t="shared" si="58"/>
        <v>0003-1005-0012</v>
      </c>
      <c r="D1832" s="134" t="s">
        <v>463</v>
      </c>
      <c r="E1832" s="134" t="s">
        <v>447</v>
      </c>
      <c r="F1832" s="134" t="s">
        <v>452</v>
      </c>
      <c r="G1832" s="134" t="s">
        <v>511</v>
      </c>
      <c r="H1832" s="134" t="s">
        <v>1023</v>
      </c>
      <c r="I1832" s="134" t="s">
        <v>1</v>
      </c>
      <c r="J1832" s="135">
        <v>801864.78000000108</v>
      </c>
      <c r="K1832" s="135">
        <v>201970.47999999981</v>
      </c>
      <c r="L1832" s="135">
        <v>195739.58999999982</v>
      </c>
      <c r="M1832" s="141" t="str">
        <f t="shared" si="57"/>
        <v>201709</v>
      </c>
    </row>
    <row r="1833" spans="1:13" x14ac:dyDescent="0.25">
      <c r="A1833" s="35" t="str">
        <f>VLOOKUP(B1833,ResCat!$A$2:$B$269,2,FALSE)</f>
        <v>PPOLG</v>
      </c>
      <c r="B1833" s="68" t="str">
        <f>IF(ISNA(VLOOKUP(C1833,COA!$A$2:$B$340,2,FALSE)),"XXX",VLOOKUP(C1833,COA!$A$2:$B$340,2,FALSE))</f>
        <v>N51</v>
      </c>
      <c r="C1833" s="149" t="str">
        <f t="shared" si="58"/>
        <v>0003-1005-0012</v>
      </c>
      <c r="D1833" s="134" t="s">
        <v>463</v>
      </c>
      <c r="E1833" s="134" t="s">
        <v>447</v>
      </c>
      <c r="F1833" s="134" t="s">
        <v>452</v>
      </c>
      <c r="G1833" s="134" t="s">
        <v>969</v>
      </c>
      <c r="H1833" s="134" t="s">
        <v>1023</v>
      </c>
      <c r="I1833" s="134" t="s">
        <v>3</v>
      </c>
      <c r="J1833" s="135">
        <v>206144.2499999998</v>
      </c>
      <c r="K1833" s="135">
        <v>93146.559999999925</v>
      </c>
      <c r="L1833" s="135">
        <v>76547.61000000003</v>
      </c>
      <c r="M1833" s="141" t="str">
        <f t="shared" si="57"/>
        <v>201710</v>
      </c>
    </row>
    <row r="1834" spans="1:13" x14ac:dyDescent="0.25">
      <c r="A1834" s="35" t="str">
        <f>VLOOKUP(B1834,ResCat!$A$2:$B$269,2,FALSE)</f>
        <v>PPOLG</v>
      </c>
      <c r="B1834" s="68" t="str">
        <f>IF(ISNA(VLOOKUP(C1834,COA!$A$2:$B$340,2,FALSE)),"XXX",VLOOKUP(C1834,COA!$A$2:$B$340,2,FALSE))</f>
        <v>N51</v>
      </c>
      <c r="C1834" s="149" t="str">
        <f t="shared" si="58"/>
        <v>0003-1005-0012</v>
      </c>
      <c r="D1834" s="134" t="s">
        <v>463</v>
      </c>
      <c r="E1834" s="134" t="s">
        <v>447</v>
      </c>
      <c r="F1834" s="134" t="s">
        <v>452</v>
      </c>
      <c r="G1834" s="134" t="s">
        <v>969</v>
      </c>
      <c r="H1834" s="134" t="s">
        <v>1023</v>
      </c>
      <c r="I1834" s="134" t="s">
        <v>0</v>
      </c>
      <c r="J1834" s="135">
        <v>1779580.7399999993</v>
      </c>
      <c r="K1834" s="135">
        <v>779545.1599999991</v>
      </c>
      <c r="L1834" s="135">
        <v>754244.39999999898</v>
      </c>
      <c r="M1834" s="141" t="str">
        <f t="shared" si="57"/>
        <v>201710</v>
      </c>
    </row>
    <row r="1835" spans="1:13" x14ac:dyDescent="0.25">
      <c r="A1835" s="35" t="str">
        <f>VLOOKUP(B1835,ResCat!$A$2:$B$269,2,FALSE)</f>
        <v>PPOLG</v>
      </c>
      <c r="B1835" s="68" t="str">
        <f>IF(ISNA(VLOOKUP(C1835,COA!$A$2:$B$340,2,FALSE)),"XXX",VLOOKUP(C1835,COA!$A$2:$B$340,2,FALSE))</f>
        <v>N51</v>
      </c>
      <c r="C1835" s="149" t="str">
        <f t="shared" si="58"/>
        <v>0003-1005-0012</v>
      </c>
      <c r="D1835" s="134" t="s">
        <v>463</v>
      </c>
      <c r="E1835" s="134" t="s">
        <v>447</v>
      </c>
      <c r="F1835" s="134" t="s">
        <v>452</v>
      </c>
      <c r="G1835" s="134" t="s">
        <v>969</v>
      </c>
      <c r="H1835" s="134" t="s">
        <v>1023</v>
      </c>
      <c r="I1835" s="134" t="s">
        <v>336</v>
      </c>
      <c r="J1835" s="135">
        <v>70443</v>
      </c>
      <c r="K1835" s="135">
        <v>20405.070000000003</v>
      </c>
      <c r="L1835" s="135">
        <v>20571.72</v>
      </c>
      <c r="M1835" s="141" t="str">
        <f t="shared" si="57"/>
        <v>201710</v>
      </c>
    </row>
    <row r="1836" spans="1:13" x14ac:dyDescent="0.25">
      <c r="A1836" s="35" t="str">
        <f>VLOOKUP(B1836,ResCat!$A$2:$B$269,2,FALSE)</f>
        <v>PPOLG</v>
      </c>
      <c r="B1836" s="68" t="str">
        <f>IF(ISNA(VLOOKUP(C1836,COA!$A$2:$B$340,2,FALSE)),"XXX",VLOOKUP(C1836,COA!$A$2:$B$340,2,FALSE))</f>
        <v>N51</v>
      </c>
      <c r="C1836" s="149" t="str">
        <f t="shared" si="58"/>
        <v>0003-1005-0012</v>
      </c>
      <c r="D1836" s="134" t="s">
        <v>463</v>
      </c>
      <c r="E1836" s="134" t="s">
        <v>447</v>
      </c>
      <c r="F1836" s="134" t="s">
        <v>452</v>
      </c>
      <c r="G1836" s="134" t="s">
        <v>969</v>
      </c>
      <c r="H1836" s="134" t="s">
        <v>1023</v>
      </c>
      <c r="I1836" s="134" t="s">
        <v>2</v>
      </c>
      <c r="J1836" s="135">
        <v>841463.31</v>
      </c>
      <c r="K1836" s="135">
        <v>370145.20000000094</v>
      </c>
      <c r="L1836" s="135">
        <v>311126.75000000029</v>
      </c>
      <c r="M1836" s="141" t="str">
        <f t="shared" si="57"/>
        <v>201710</v>
      </c>
    </row>
    <row r="1837" spans="1:13" x14ac:dyDescent="0.25">
      <c r="A1837" s="35" t="str">
        <f>VLOOKUP(B1837,ResCat!$A$2:$B$269,2,FALSE)</f>
        <v>PPOLG</v>
      </c>
      <c r="B1837" s="68" t="str">
        <f>IF(ISNA(VLOOKUP(C1837,COA!$A$2:$B$340,2,FALSE)),"XXX",VLOOKUP(C1837,COA!$A$2:$B$340,2,FALSE))</f>
        <v>N51</v>
      </c>
      <c r="C1837" s="149" t="str">
        <f t="shared" si="58"/>
        <v>0003-1005-0012</v>
      </c>
      <c r="D1837" s="134" t="s">
        <v>463</v>
      </c>
      <c r="E1837" s="134" t="s">
        <v>447</v>
      </c>
      <c r="F1837" s="134" t="s">
        <v>452</v>
      </c>
      <c r="G1837" s="134" t="s">
        <v>969</v>
      </c>
      <c r="H1837" s="134" t="s">
        <v>1023</v>
      </c>
      <c r="I1837" s="134" t="s">
        <v>343</v>
      </c>
      <c r="J1837" s="135">
        <v>138.48000000000016</v>
      </c>
      <c r="K1837" s="135">
        <v>160.57000000000016</v>
      </c>
      <c r="L1837" s="135">
        <v>132.17000000000016</v>
      </c>
      <c r="M1837" s="141" t="str">
        <f t="shared" si="57"/>
        <v>201710</v>
      </c>
    </row>
    <row r="1838" spans="1:13" x14ac:dyDescent="0.25">
      <c r="A1838" s="35" t="str">
        <f>VLOOKUP(B1838,ResCat!$A$2:$B$269,2,FALSE)</f>
        <v>PPOLG</v>
      </c>
      <c r="B1838" s="68" t="str">
        <f>IF(ISNA(VLOOKUP(C1838,COA!$A$2:$B$340,2,FALSE)),"XXX",VLOOKUP(C1838,COA!$A$2:$B$340,2,FALSE))</f>
        <v>N51</v>
      </c>
      <c r="C1838" s="149" t="str">
        <f t="shared" si="58"/>
        <v>0003-1005-0012</v>
      </c>
      <c r="D1838" s="134" t="s">
        <v>463</v>
      </c>
      <c r="E1838" s="134" t="s">
        <v>447</v>
      </c>
      <c r="F1838" s="134" t="s">
        <v>452</v>
      </c>
      <c r="G1838" s="134" t="s">
        <v>969</v>
      </c>
      <c r="H1838" s="134" t="s">
        <v>1023</v>
      </c>
      <c r="I1838" s="134" t="s">
        <v>1</v>
      </c>
      <c r="J1838" s="135">
        <v>1167950.1100000013</v>
      </c>
      <c r="K1838" s="135">
        <v>567556.7499999993</v>
      </c>
      <c r="L1838" s="135">
        <v>550383.31999999948</v>
      </c>
      <c r="M1838" s="141" t="str">
        <f t="shared" si="57"/>
        <v>201710</v>
      </c>
    </row>
    <row r="1839" spans="1:13" x14ac:dyDescent="0.25">
      <c r="A1839" s="35" t="str">
        <f>VLOOKUP(B1839,ResCat!$A$2:$B$269,2,FALSE)</f>
        <v>PPOLG</v>
      </c>
      <c r="B1839" s="68" t="str">
        <f>IF(ISNA(VLOOKUP(C1839,COA!$A$2:$B$340,2,FALSE)),"XXX",VLOOKUP(C1839,COA!$A$2:$B$340,2,FALSE))</f>
        <v>N51</v>
      </c>
      <c r="C1839" s="149" t="str">
        <f t="shared" si="58"/>
        <v>0003-1005-0012</v>
      </c>
      <c r="D1839" s="134" t="s">
        <v>463</v>
      </c>
      <c r="E1839" s="134" t="s">
        <v>447</v>
      </c>
      <c r="F1839" s="134" t="s">
        <v>452</v>
      </c>
      <c r="G1839" s="134" t="s">
        <v>961</v>
      </c>
      <c r="H1839" s="134" t="s">
        <v>1023</v>
      </c>
      <c r="I1839" s="134" t="s">
        <v>3</v>
      </c>
      <c r="J1839" s="135">
        <v>663270.60999999847</v>
      </c>
      <c r="K1839" s="135">
        <v>230550.85000000024</v>
      </c>
      <c r="L1839" s="135">
        <v>178603.75000000023</v>
      </c>
      <c r="M1839" s="141" t="str">
        <f t="shared" si="57"/>
        <v>201711</v>
      </c>
    </row>
    <row r="1840" spans="1:13" x14ac:dyDescent="0.25">
      <c r="A1840" s="35" t="str">
        <f>VLOOKUP(B1840,ResCat!$A$2:$B$269,2,FALSE)</f>
        <v>PPOLG</v>
      </c>
      <c r="B1840" s="68" t="str">
        <f>IF(ISNA(VLOOKUP(C1840,COA!$A$2:$B$340,2,FALSE)),"XXX",VLOOKUP(C1840,COA!$A$2:$B$340,2,FALSE))</f>
        <v>N51</v>
      </c>
      <c r="C1840" s="149" t="str">
        <f t="shared" si="58"/>
        <v>0003-1005-0012</v>
      </c>
      <c r="D1840" s="134" t="s">
        <v>463</v>
      </c>
      <c r="E1840" s="134" t="s">
        <v>447</v>
      </c>
      <c r="F1840" s="134" t="s">
        <v>452</v>
      </c>
      <c r="G1840" s="134" t="s">
        <v>961</v>
      </c>
      <c r="H1840" s="134" t="s">
        <v>1023</v>
      </c>
      <c r="I1840" s="134" t="s">
        <v>368</v>
      </c>
      <c r="J1840" s="135">
        <v>7703</v>
      </c>
      <c r="K1840" s="135">
        <v>4765.67</v>
      </c>
      <c r="L1840" s="135">
        <v>3677.3600000000006</v>
      </c>
      <c r="M1840" s="141" t="str">
        <f t="shared" si="57"/>
        <v>201711</v>
      </c>
    </row>
    <row r="1841" spans="1:13" x14ac:dyDescent="0.25">
      <c r="A1841" s="35" t="str">
        <f>VLOOKUP(B1841,ResCat!$A$2:$B$269,2,FALSE)</f>
        <v>PPOLG</v>
      </c>
      <c r="B1841" s="68" t="str">
        <f>IF(ISNA(VLOOKUP(C1841,COA!$A$2:$B$340,2,FALSE)),"XXX",VLOOKUP(C1841,COA!$A$2:$B$340,2,FALSE))</f>
        <v>N51</v>
      </c>
      <c r="C1841" s="149" t="str">
        <f t="shared" si="58"/>
        <v>0003-1005-0012</v>
      </c>
      <c r="D1841" s="134" t="s">
        <v>463</v>
      </c>
      <c r="E1841" s="134" t="s">
        <v>447</v>
      </c>
      <c r="F1841" s="134" t="s">
        <v>452</v>
      </c>
      <c r="G1841" s="134" t="s">
        <v>961</v>
      </c>
      <c r="H1841" s="134" t="s">
        <v>1023</v>
      </c>
      <c r="I1841" s="134" t="s">
        <v>0</v>
      </c>
      <c r="J1841" s="135">
        <v>5370860.6300000018</v>
      </c>
      <c r="K1841" s="135">
        <v>1992629.0899999987</v>
      </c>
      <c r="L1841" s="135">
        <v>1931697.1099999985</v>
      </c>
      <c r="M1841" s="141" t="str">
        <f t="shared" si="57"/>
        <v>201711</v>
      </c>
    </row>
    <row r="1842" spans="1:13" x14ac:dyDescent="0.25">
      <c r="A1842" s="35" t="str">
        <f>VLOOKUP(B1842,ResCat!$A$2:$B$269,2,FALSE)</f>
        <v>PPOLG</v>
      </c>
      <c r="B1842" s="68" t="str">
        <f>IF(ISNA(VLOOKUP(C1842,COA!$A$2:$B$340,2,FALSE)),"XXX",VLOOKUP(C1842,COA!$A$2:$B$340,2,FALSE))</f>
        <v>N51</v>
      </c>
      <c r="C1842" s="149" t="str">
        <f t="shared" si="58"/>
        <v>0003-1005-0012</v>
      </c>
      <c r="D1842" s="134" t="s">
        <v>463</v>
      </c>
      <c r="E1842" s="134" t="s">
        <v>447</v>
      </c>
      <c r="F1842" s="134" t="s">
        <v>452</v>
      </c>
      <c r="G1842" s="134" t="s">
        <v>961</v>
      </c>
      <c r="H1842" s="134" t="s">
        <v>1023</v>
      </c>
      <c r="I1842" s="134" t="s">
        <v>336</v>
      </c>
      <c r="J1842" s="135">
        <v>15158.460000000001</v>
      </c>
      <c r="K1842" s="135">
        <v>9107.0600000000013</v>
      </c>
      <c r="L1842" s="135">
        <v>8499.0299999999988</v>
      </c>
      <c r="M1842" s="141" t="str">
        <f t="shared" si="57"/>
        <v>201711</v>
      </c>
    </row>
    <row r="1843" spans="1:13" x14ac:dyDescent="0.25">
      <c r="A1843" s="35" t="str">
        <f>VLOOKUP(B1843,ResCat!$A$2:$B$269,2,FALSE)</f>
        <v>PPOLG</v>
      </c>
      <c r="B1843" s="68" t="str">
        <f>IF(ISNA(VLOOKUP(C1843,COA!$A$2:$B$340,2,FALSE)),"XXX",VLOOKUP(C1843,COA!$A$2:$B$340,2,FALSE))</f>
        <v>N51</v>
      </c>
      <c r="C1843" s="149" t="str">
        <f t="shared" si="58"/>
        <v>0003-1005-0012</v>
      </c>
      <c r="D1843" s="134" t="s">
        <v>463</v>
      </c>
      <c r="E1843" s="134" t="s">
        <v>447</v>
      </c>
      <c r="F1843" s="134" t="s">
        <v>452</v>
      </c>
      <c r="G1843" s="134" t="s">
        <v>961</v>
      </c>
      <c r="H1843" s="134" t="s">
        <v>1023</v>
      </c>
      <c r="I1843" s="134" t="s">
        <v>2</v>
      </c>
      <c r="J1843" s="135">
        <v>2227967.1799999978</v>
      </c>
      <c r="K1843" s="135">
        <v>865750.90000000561</v>
      </c>
      <c r="L1843" s="135">
        <v>740563.77000000037</v>
      </c>
      <c r="M1843" s="141" t="str">
        <f t="shared" si="57"/>
        <v>201711</v>
      </c>
    </row>
    <row r="1844" spans="1:13" x14ac:dyDescent="0.25">
      <c r="A1844" s="35" t="str">
        <f>VLOOKUP(B1844,ResCat!$A$2:$B$269,2,FALSE)</f>
        <v>PPOLG</v>
      </c>
      <c r="B1844" s="68" t="str">
        <f>IF(ISNA(VLOOKUP(C1844,COA!$A$2:$B$340,2,FALSE)),"XXX",VLOOKUP(C1844,COA!$A$2:$B$340,2,FALSE))</f>
        <v>N51</v>
      </c>
      <c r="C1844" s="149" t="str">
        <f t="shared" si="58"/>
        <v>0003-1005-0012</v>
      </c>
      <c r="D1844" s="134" t="s">
        <v>463</v>
      </c>
      <c r="E1844" s="134" t="s">
        <v>447</v>
      </c>
      <c r="F1844" s="134" t="s">
        <v>452</v>
      </c>
      <c r="G1844" s="134" t="s">
        <v>961</v>
      </c>
      <c r="H1844" s="134" t="s">
        <v>1023</v>
      </c>
      <c r="I1844" s="134" t="s">
        <v>343</v>
      </c>
      <c r="J1844" s="135">
        <v>-2439.6600000000003</v>
      </c>
      <c r="K1844" s="135">
        <v>-1124.79</v>
      </c>
      <c r="L1844" s="135">
        <v>-1591.6899999999998</v>
      </c>
      <c r="M1844" s="141" t="str">
        <f t="shared" si="57"/>
        <v>201711</v>
      </c>
    </row>
    <row r="1845" spans="1:13" x14ac:dyDescent="0.25">
      <c r="A1845" s="35" t="str">
        <f>VLOOKUP(B1845,ResCat!$A$2:$B$269,2,FALSE)</f>
        <v>PPOLG</v>
      </c>
      <c r="B1845" s="68" t="str">
        <f>IF(ISNA(VLOOKUP(C1845,COA!$A$2:$B$340,2,FALSE)),"XXX",VLOOKUP(C1845,COA!$A$2:$B$340,2,FALSE))</f>
        <v>N51</v>
      </c>
      <c r="C1845" s="149" t="str">
        <f t="shared" si="58"/>
        <v>0003-1005-0012</v>
      </c>
      <c r="D1845" s="134" t="s">
        <v>463</v>
      </c>
      <c r="E1845" s="134" t="s">
        <v>447</v>
      </c>
      <c r="F1845" s="134" t="s">
        <v>452</v>
      </c>
      <c r="G1845" s="134" t="s">
        <v>961</v>
      </c>
      <c r="H1845" s="134" t="s">
        <v>1023</v>
      </c>
      <c r="I1845" s="134" t="s">
        <v>1</v>
      </c>
      <c r="J1845" s="135">
        <v>3120071.9200000023</v>
      </c>
      <c r="K1845" s="135">
        <v>1094282.9900000028</v>
      </c>
      <c r="L1845" s="135">
        <v>1001461.6499999997</v>
      </c>
      <c r="M1845" s="141" t="str">
        <f t="shared" si="57"/>
        <v>201711</v>
      </c>
    </row>
    <row r="1846" spans="1:13" x14ac:dyDescent="0.25">
      <c r="A1846" s="35" t="str">
        <f>VLOOKUP(B1846,ResCat!$A$2:$B$269,2,FALSE)</f>
        <v>PPOLG</v>
      </c>
      <c r="B1846" s="68" t="str">
        <f>IF(ISNA(VLOOKUP(C1846,COA!$A$2:$B$340,2,FALSE)),"XXX",VLOOKUP(C1846,COA!$A$2:$B$340,2,FALSE))</f>
        <v>N51</v>
      </c>
      <c r="C1846" s="149" t="str">
        <f t="shared" si="58"/>
        <v>0003-1005-0012</v>
      </c>
      <c r="D1846" s="134" t="s">
        <v>463</v>
      </c>
      <c r="E1846" s="134" t="s">
        <v>447</v>
      </c>
      <c r="F1846" s="134" t="s">
        <v>452</v>
      </c>
      <c r="G1846" s="134" t="s">
        <v>970</v>
      </c>
      <c r="H1846" s="134" t="s">
        <v>1023</v>
      </c>
      <c r="I1846" s="134" t="s">
        <v>3</v>
      </c>
      <c r="J1846" s="135">
        <v>4320363.7300000563</v>
      </c>
      <c r="K1846" s="135">
        <v>1594167.8699999712</v>
      </c>
      <c r="L1846" s="135">
        <v>1263978.5199999881</v>
      </c>
      <c r="M1846" s="141" t="str">
        <f t="shared" si="57"/>
        <v>201712</v>
      </c>
    </row>
    <row r="1847" spans="1:13" x14ac:dyDescent="0.25">
      <c r="A1847" s="35" t="str">
        <f>VLOOKUP(B1847,ResCat!$A$2:$B$269,2,FALSE)</f>
        <v>PPOLG</v>
      </c>
      <c r="B1847" s="68" t="str">
        <f>IF(ISNA(VLOOKUP(C1847,COA!$A$2:$B$340,2,FALSE)),"XXX",VLOOKUP(C1847,COA!$A$2:$B$340,2,FALSE))</f>
        <v>N51</v>
      </c>
      <c r="C1847" s="149" t="str">
        <f t="shared" si="58"/>
        <v>0003-1005-0012</v>
      </c>
      <c r="D1847" s="134" t="s">
        <v>463</v>
      </c>
      <c r="E1847" s="134" t="s">
        <v>447</v>
      </c>
      <c r="F1847" s="134" t="s">
        <v>452</v>
      </c>
      <c r="G1847" s="134" t="s">
        <v>970</v>
      </c>
      <c r="H1847" s="134" t="s">
        <v>1023</v>
      </c>
      <c r="I1847" s="134" t="s">
        <v>368</v>
      </c>
      <c r="J1847" s="135">
        <v>10545</v>
      </c>
      <c r="K1847" s="135">
        <v>6921.08</v>
      </c>
      <c r="L1847" s="135">
        <v>4900.28</v>
      </c>
      <c r="M1847" s="141" t="str">
        <f t="shared" si="57"/>
        <v>201712</v>
      </c>
    </row>
    <row r="1848" spans="1:13" x14ac:dyDescent="0.25">
      <c r="A1848" s="35" t="str">
        <f>VLOOKUP(B1848,ResCat!$A$2:$B$269,2,FALSE)</f>
        <v>PPOLG</v>
      </c>
      <c r="B1848" s="68" t="str">
        <f>IF(ISNA(VLOOKUP(C1848,COA!$A$2:$B$340,2,FALSE)),"XXX",VLOOKUP(C1848,COA!$A$2:$B$340,2,FALSE))</f>
        <v>N51</v>
      </c>
      <c r="C1848" s="149" t="str">
        <f t="shared" si="58"/>
        <v>0003-1005-0012</v>
      </c>
      <c r="D1848" s="134" t="s">
        <v>463</v>
      </c>
      <c r="E1848" s="134" t="s">
        <v>447</v>
      </c>
      <c r="F1848" s="134" t="s">
        <v>452</v>
      </c>
      <c r="G1848" s="134" t="s">
        <v>970</v>
      </c>
      <c r="H1848" s="134" t="s">
        <v>1023</v>
      </c>
      <c r="I1848" s="134" t="s">
        <v>0</v>
      </c>
      <c r="J1848" s="135">
        <v>13208133.719999993</v>
      </c>
      <c r="K1848" s="135">
        <v>4533451.9099999899</v>
      </c>
      <c r="L1848" s="135">
        <v>4271944.9099999992</v>
      </c>
      <c r="M1848" s="141" t="str">
        <f t="shared" si="57"/>
        <v>201712</v>
      </c>
    </row>
    <row r="1849" spans="1:13" x14ac:dyDescent="0.25">
      <c r="A1849" s="35" t="str">
        <f>VLOOKUP(B1849,ResCat!$A$2:$B$269,2,FALSE)</f>
        <v>PPOLG</v>
      </c>
      <c r="B1849" s="68" t="str">
        <f>IF(ISNA(VLOOKUP(C1849,COA!$A$2:$B$340,2,FALSE)),"XXX",VLOOKUP(C1849,COA!$A$2:$B$340,2,FALSE))</f>
        <v>N51</v>
      </c>
      <c r="C1849" s="149" t="str">
        <f t="shared" si="58"/>
        <v>0003-1005-0012</v>
      </c>
      <c r="D1849" s="134" t="s">
        <v>463</v>
      </c>
      <c r="E1849" s="134" t="s">
        <v>447</v>
      </c>
      <c r="F1849" s="134" t="s">
        <v>452</v>
      </c>
      <c r="G1849" s="134" t="s">
        <v>970</v>
      </c>
      <c r="H1849" s="134" t="s">
        <v>1023</v>
      </c>
      <c r="I1849" s="134" t="s">
        <v>336</v>
      </c>
      <c r="J1849" s="135">
        <v>309241.62999999977</v>
      </c>
      <c r="K1849" s="135">
        <v>109249.48999999987</v>
      </c>
      <c r="L1849" s="135">
        <v>101986.95999999995</v>
      </c>
      <c r="M1849" s="141" t="str">
        <f t="shared" si="57"/>
        <v>201712</v>
      </c>
    </row>
    <row r="1850" spans="1:13" x14ac:dyDescent="0.25">
      <c r="A1850" s="35" t="str">
        <f>VLOOKUP(B1850,ResCat!$A$2:$B$269,2,FALSE)</f>
        <v>PPOLG</v>
      </c>
      <c r="B1850" s="68" t="str">
        <f>IF(ISNA(VLOOKUP(C1850,COA!$A$2:$B$340,2,FALSE)),"XXX",VLOOKUP(C1850,COA!$A$2:$B$340,2,FALSE))</f>
        <v>N51</v>
      </c>
      <c r="C1850" s="149" t="str">
        <f t="shared" si="58"/>
        <v>0003-1005-0012</v>
      </c>
      <c r="D1850" s="134" t="s">
        <v>463</v>
      </c>
      <c r="E1850" s="134" t="s">
        <v>447</v>
      </c>
      <c r="F1850" s="134" t="s">
        <v>452</v>
      </c>
      <c r="G1850" s="134" t="s">
        <v>970</v>
      </c>
      <c r="H1850" s="134" t="s">
        <v>1023</v>
      </c>
      <c r="I1850" s="134" t="s">
        <v>2</v>
      </c>
      <c r="J1850" s="135">
        <v>13676003.169999858</v>
      </c>
      <c r="K1850" s="135">
        <v>5742058.1599998623</v>
      </c>
      <c r="L1850" s="135">
        <v>4855542.8899999028</v>
      </c>
      <c r="M1850" s="141" t="str">
        <f t="shared" si="57"/>
        <v>201712</v>
      </c>
    </row>
    <row r="1851" spans="1:13" x14ac:dyDescent="0.25">
      <c r="A1851" s="35" t="str">
        <f>VLOOKUP(B1851,ResCat!$A$2:$B$269,2,FALSE)</f>
        <v>PPOLG</v>
      </c>
      <c r="B1851" s="68" t="str">
        <f>IF(ISNA(VLOOKUP(C1851,COA!$A$2:$B$340,2,FALSE)),"XXX",VLOOKUP(C1851,COA!$A$2:$B$340,2,FALSE))</f>
        <v>N51</v>
      </c>
      <c r="C1851" s="149" t="str">
        <f t="shared" si="58"/>
        <v>0003-1005-0012</v>
      </c>
      <c r="D1851" s="134" t="s">
        <v>463</v>
      </c>
      <c r="E1851" s="134" t="s">
        <v>447</v>
      </c>
      <c r="F1851" s="134" t="s">
        <v>452</v>
      </c>
      <c r="G1851" s="134" t="s">
        <v>970</v>
      </c>
      <c r="H1851" s="134" t="s">
        <v>1023</v>
      </c>
      <c r="I1851" s="134" t="s">
        <v>371</v>
      </c>
      <c r="J1851" s="135">
        <v>10</v>
      </c>
      <c r="K1851" s="135">
        <v>0</v>
      </c>
      <c r="L1851" s="135">
        <v>0</v>
      </c>
      <c r="M1851" s="141" t="str">
        <f t="shared" si="57"/>
        <v>201712</v>
      </c>
    </row>
    <row r="1852" spans="1:13" x14ac:dyDescent="0.25">
      <c r="A1852" s="35" t="str">
        <f>VLOOKUP(B1852,ResCat!$A$2:$B$269,2,FALSE)</f>
        <v>PPOLG</v>
      </c>
      <c r="B1852" s="68" t="str">
        <f>IF(ISNA(VLOOKUP(C1852,COA!$A$2:$B$340,2,FALSE)),"XXX",VLOOKUP(C1852,COA!$A$2:$B$340,2,FALSE))</f>
        <v>N51</v>
      </c>
      <c r="C1852" s="149" t="str">
        <f t="shared" si="58"/>
        <v>0003-1005-0012</v>
      </c>
      <c r="D1852" s="134" t="s">
        <v>463</v>
      </c>
      <c r="E1852" s="134" t="s">
        <v>447</v>
      </c>
      <c r="F1852" s="134" t="s">
        <v>452</v>
      </c>
      <c r="G1852" s="134" t="s">
        <v>970</v>
      </c>
      <c r="H1852" s="134" t="s">
        <v>1023</v>
      </c>
      <c r="I1852" s="134" t="s">
        <v>343</v>
      </c>
      <c r="J1852" s="135">
        <v>4249878.0500000538</v>
      </c>
      <c r="K1852" s="135">
        <v>1886323.8099999691</v>
      </c>
      <c r="L1852" s="135">
        <v>1753947.3099999838</v>
      </c>
      <c r="M1852" s="141" t="str">
        <f t="shared" si="57"/>
        <v>201712</v>
      </c>
    </row>
    <row r="1853" spans="1:13" x14ac:dyDescent="0.25">
      <c r="A1853" s="35" t="str">
        <f>VLOOKUP(B1853,ResCat!$A$2:$B$269,2,FALSE)</f>
        <v>PPOLG</v>
      </c>
      <c r="B1853" s="68" t="str">
        <f>IF(ISNA(VLOOKUP(C1853,COA!$A$2:$B$340,2,FALSE)),"XXX",VLOOKUP(C1853,COA!$A$2:$B$340,2,FALSE))</f>
        <v>N51</v>
      </c>
      <c r="C1853" s="149" t="str">
        <f t="shared" si="58"/>
        <v>0003-1005-0012</v>
      </c>
      <c r="D1853" s="134" t="s">
        <v>463</v>
      </c>
      <c r="E1853" s="134" t="s">
        <v>447</v>
      </c>
      <c r="F1853" s="134" t="s">
        <v>452</v>
      </c>
      <c r="G1853" s="134" t="s">
        <v>970</v>
      </c>
      <c r="H1853" s="134" t="s">
        <v>1023</v>
      </c>
      <c r="I1853" s="134" t="s">
        <v>1</v>
      </c>
      <c r="J1853" s="135">
        <v>19839128.430000097</v>
      </c>
      <c r="K1853" s="135">
        <v>7617479.7799999844</v>
      </c>
      <c r="L1853" s="135">
        <v>6778817.1399999699</v>
      </c>
      <c r="M1853" s="141" t="str">
        <f t="shared" si="57"/>
        <v>201712</v>
      </c>
    </row>
    <row r="1854" spans="1:13" x14ac:dyDescent="0.25">
      <c r="A1854" s="35" t="str">
        <f>VLOOKUP(B1854,ResCat!$A$2:$B$269,2,FALSE)</f>
        <v>PPOLG</v>
      </c>
      <c r="B1854" s="68" t="str">
        <f>IF(ISNA(VLOOKUP(C1854,COA!$A$2:$B$340,2,FALSE)),"XXX",VLOOKUP(C1854,COA!$A$2:$B$340,2,FALSE))</f>
        <v>N51</v>
      </c>
      <c r="C1854" s="149" t="str">
        <f t="shared" si="58"/>
        <v>0003-1005-0012</v>
      </c>
      <c r="D1854" s="134" t="s">
        <v>463</v>
      </c>
      <c r="E1854" s="134" t="s">
        <v>447</v>
      </c>
      <c r="F1854" s="134" t="s">
        <v>452</v>
      </c>
      <c r="G1854" s="134" t="s">
        <v>1023</v>
      </c>
      <c r="H1854" s="134" t="s">
        <v>1023</v>
      </c>
      <c r="I1854" s="134" t="s">
        <v>3</v>
      </c>
      <c r="J1854" s="135">
        <v>4623006.6300000744</v>
      </c>
      <c r="K1854" s="135">
        <v>1669811.8199999798</v>
      </c>
      <c r="L1854" s="135">
        <v>740650.13000000117</v>
      </c>
      <c r="M1854" s="141" t="str">
        <f t="shared" si="57"/>
        <v>201801</v>
      </c>
    </row>
    <row r="1855" spans="1:13" x14ac:dyDescent="0.25">
      <c r="A1855" s="35" t="str">
        <f>VLOOKUP(B1855,ResCat!$A$2:$B$269,2,FALSE)</f>
        <v>PPOLG</v>
      </c>
      <c r="B1855" s="68" t="str">
        <f>IF(ISNA(VLOOKUP(C1855,COA!$A$2:$B$340,2,FALSE)),"XXX",VLOOKUP(C1855,COA!$A$2:$B$340,2,FALSE))</f>
        <v>N51</v>
      </c>
      <c r="C1855" s="149" t="str">
        <f t="shared" si="58"/>
        <v>0003-1005-0012</v>
      </c>
      <c r="D1855" s="134" t="s">
        <v>463</v>
      </c>
      <c r="E1855" s="134" t="s">
        <v>447</v>
      </c>
      <c r="F1855" s="134" t="s">
        <v>452</v>
      </c>
      <c r="G1855" s="134" t="s">
        <v>1023</v>
      </c>
      <c r="H1855" s="134" t="s">
        <v>1023</v>
      </c>
      <c r="I1855" s="134" t="s">
        <v>368</v>
      </c>
      <c r="J1855" s="135">
        <v>2414</v>
      </c>
      <c r="K1855" s="135">
        <v>1670.6100000000001</v>
      </c>
      <c r="L1855" s="135">
        <v>1202.94</v>
      </c>
      <c r="M1855" s="141" t="str">
        <f t="shared" si="57"/>
        <v>201801</v>
      </c>
    </row>
    <row r="1856" spans="1:13" x14ac:dyDescent="0.25">
      <c r="A1856" s="35" t="str">
        <f>VLOOKUP(B1856,ResCat!$A$2:$B$269,2,FALSE)</f>
        <v>PPOLG</v>
      </c>
      <c r="B1856" s="68" t="str">
        <f>IF(ISNA(VLOOKUP(C1856,COA!$A$2:$B$340,2,FALSE)),"XXX",VLOOKUP(C1856,COA!$A$2:$B$340,2,FALSE))</f>
        <v>N51</v>
      </c>
      <c r="C1856" s="149" t="str">
        <f t="shared" si="58"/>
        <v>0003-1005-0012</v>
      </c>
      <c r="D1856" s="134" t="s">
        <v>463</v>
      </c>
      <c r="E1856" s="134" t="s">
        <v>447</v>
      </c>
      <c r="F1856" s="134" t="s">
        <v>452</v>
      </c>
      <c r="G1856" s="134" t="s">
        <v>1023</v>
      </c>
      <c r="H1856" s="134" t="s">
        <v>1023</v>
      </c>
      <c r="I1856" s="134" t="s">
        <v>0</v>
      </c>
      <c r="J1856" s="135">
        <v>3942764.7399999998</v>
      </c>
      <c r="K1856" s="135">
        <v>1342483.13</v>
      </c>
      <c r="L1856" s="135">
        <v>1193840.5799999998</v>
      </c>
      <c r="M1856" s="141" t="str">
        <f t="shared" si="57"/>
        <v>201801</v>
      </c>
    </row>
    <row r="1857" spans="1:13" x14ac:dyDescent="0.25">
      <c r="A1857" s="35" t="str">
        <f>VLOOKUP(B1857,ResCat!$A$2:$B$269,2,FALSE)</f>
        <v>PPOLG</v>
      </c>
      <c r="B1857" s="68" t="str">
        <f>IF(ISNA(VLOOKUP(C1857,COA!$A$2:$B$340,2,FALSE)),"XXX",VLOOKUP(C1857,COA!$A$2:$B$340,2,FALSE))</f>
        <v>N51</v>
      </c>
      <c r="C1857" s="149" t="str">
        <f t="shared" si="58"/>
        <v>0003-1005-0012</v>
      </c>
      <c r="D1857" s="134" t="s">
        <v>463</v>
      </c>
      <c r="E1857" s="134" t="s">
        <v>447</v>
      </c>
      <c r="F1857" s="134" t="s">
        <v>452</v>
      </c>
      <c r="G1857" s="134" t="s">
        <v>1023</v>
      </c>
      <c r="H1857" s="134" t="s">
        <v>1023</v>
      </c>
      <c r="I1857" s="134" t="s">
        <v>336</v>
      </c>
      <c r="J1857" s="135">
        <v>234879.01</v>
      </c>
      <c r="K1857" s="135">
        <v>91769.099999999977</v>
      </c>
      <c r="L1857" s="135">
        <v>77877.150000000009</v>
      </c>
      <c r="M1857" s="141" t="str">
        <f t="shared" si="57"/>
        <v>201801</v>
      </c>
    </row>
    <row r="1858" spans="1:13" x14ac:dyDescent="0.25">
      <c r="A1858" s="35" t="str">
        <f>VLOOKUP(B1858,ResCat!$A$2:$B$269,2,FALSE)</f>
        <v>PPOLG</v>
      </c>
      <c r="B1858" s="68" t="str">
        <f>IF(ISNA(VLOOKUP(C1858,COA!$A$2:$B$340,2,FALSE)),"XXX",VLOOKUP(C1858,COA!$A$2:$B$340,2,FALSE))</f>
        <v>N51</v>
      </c>
      <c r="C1858" s="149" t="str">
        <f t="shared" si="58"/>
        <v>0003-1005-0012</v>
      </c>
      <c r="D1858" s="134" t="s">
        <v>463</v>
      </c>
      <c r="E1858" s="134" t="s">
        <v>447</v>
      </c>
      <c r="F1858" s="134" t="s">
        <v>452</v>
      </c>
      <c r="G1858" s="134" t="s">
        <v>1023</v>
      </c>
      <c r="H1858" s="134" t="s">
        <v>1023</v>
      </c>
      <c r="I1858" s="134" t="s">
        <v>2</v>
      </c>
      <c r="J1858" s="135">
        <v>12767690.279999807</v>
      </c>
      <c r="K1858" s="135">
        <v>6366886.5399996396</v>
      </c>
      <c r="L1858" s="135">
        <v>3985904.5000000638</v>
      </c>
      <c r="M1858" s="141" t="str">
        <f t="shared" si="57"/>
        <v>201801</v>
      </c>
    </row>
    <row r="1859" spans="1:13" x14ac:dyDescent="0.25">
      <c r="A1859" s="35" t="str">
        <f>VLOOKUP(B1859,ResCat!$A$2:$B$269,2,FALSE)</f>
        <v>PPOLG</v>
      </c>
      <c r="B1859" s="68" t="str">
        <f>IF(ISNA(VLOOKUP(C1859,COA!$A$2:$B$340,2,FALSE)),"XXX",VLOOKUP(C1859,COA!$A$2:$B$340,2,FALSE))</f>
        <v>N51</v>
      </c>
      <c r="C1859" s="149" t="str">
        <f t="shared" si="58"/>
        <v>0003-1005-0012</v>
      </c>
      <c r="D1859" s="134" t="s">
        <v>463</v>
      </c>
      <c r="E1859" s="134" t="s">
        <v>447</v>
      </c>
      <c r="F1859" s="134" t="s">
        <v>452</v>
      </c>
      <c r="G1859" s="134" t="s">
        <v>1023</v>
      </c>
      <c r="H1859" s="134" t="s">
        <v>1023</v>
      </c>
      <c r="I1859" s="134" t="s">
        <v>371</v>
      </c>
      <c r="J1859" s="135">
        <v>7</v>
      </c>
      <c r="K1859" s="135">
        <v>0</v>
      </c>
      <c r="L1859" s="135">
        <v>0</v>
      </c>
      <c r="M1859" s="141" t="str">
        <f t="shared" si="57"/>
        <v>201801</v>
      </c>
    </row>
    <row r="1860" spans="1:13" x14ac:dyDescent="0.25">
      <c r="A1860" s="35" t="str">
        <f>VLOOKUP(B1860,ResCat!$A$2:$B$269,2,FALSE)</f>
        <v>PPOLG</v>
      </c>
      <c r="B1860" s="68" t="str">
        <f>IF(ISNA(VLOOKUP(C1860,COA!$A$2:$B$340,2,FALSE)),"XXX",VLOOKUP(C1860,COA!$A$2:$B$340,2,FALSE))</f>
        <v>N51</v>
      </c>
      <c r="C1860" s="149" t="str">
        <f t="shared" si="58"/>
        <v>0003-1005-0012</v>
      </c>
      <c r="D1860" s="134" t="s">
        <v>463</v>
      </c>
      <c r="E1860" s="134" t="s">
        <v>447</v>
      </c>
      <c r="F1860" s="134" t="s">
        <v>452</v>
      </c>
      <c r="G1860" s="134" t="s">
        <v>1023</v>
      </c>
      <c r="H1860" s="134" t="s">
        <v>1023</v>
      </c>
      <c r="I1860" s="134" t="s">
        <v>343</v>
      </c>
      <c r="J1860" s="135">
        <v>17397373.539999541</v>
      </c>
      <c r="K1860" s="135">
        <v>7248273.1499999519</v>
      </c>
      <c r="L1860" s="135">
        <v>5721576.2500000428</v>
      </c>
      <c r="M1860" s="141" t="str">
        <f t="shared" ref="M1860:M1923" si="59">IF(G1860&lt;$M$1,$M$1,G1860)</f>
        <v>201801</v>
      </c>
    </row>
    <row r="1861" spans="1:13" x14ac:dyDescent="0.25">
      <c r="A1861" s="35" t="str">
        <f>VLOOKUP(B1861,ResCat!$A$2:$B$269,2,FALSE)</f>
        <v>PPOLG</v>
      </c>
      <c r="B1861" s="68" t="str">
        <f>IF(ISNA(VLOOKUP(C1861,COA!$A$2:$B$340,2,FALSE)),"XXX",VLOOKUP(C1861,COA!$A$2:$B$340,2,FALSE))</f>
        <v>N51</v>
      </c>
      <c r="C1861" s="149" t="str">
        <f t="shared" ref="C1861:C1924" si="60">D1861&amp;"-"&amp;E1861&amp;"-"&amp;F1861</f>
        <v>0003-1005-0012</v>
      </c>
      <c r="D1861" s="134" t="s">
        <v>463</v>
      </c>
      <c r="E1861" s="134" t="s">
        <v>447</v>
      </c>
      <c r="F1861" s="134" t="s">
        <v>452</v>
      </c>
      <c r="G1861" s="134" t="s">
        <v>1023</v>
      </c>
      <c r="H1861" s="134" t="s">
        <v>1023</v>
      </c>
      <c r="I1861" s="134" t="s">
        <v>1</v>
      </c>
      <c r="J1861" s="135">
        <v>10144674.49</v>
      </c>
      <c r="K1861" s="135">
        <v>4418550.0099999951</v>
      </c>
      <c r="L1861" s="135">
        <v>3132155.5800000071</v>
      </c>
      <c r="M1861" s="141" t="str">
        <f t="shared" si="59"/>
        <v>201801</v>
      </c>
    </row>
    <row r="1862" spans="1:13" x14ac:dyDescent="0.25">
      <c r="A1862" s="35" t="str">
        <f>VLOOKUP(B1862,ResCat!$A$2:$B$269,2,FALSE)</f>
        <v>XXX</v>
      </c>
      <c r="B1862" s="68" t="str">
        <f>IF(ISNA(VLOOKUP(C1862,COA!$A$2:$B$340,2,FALSE)),"XXX",VLOOKUP(C1862,COA!$A$2:$B$340,2,FALSE))</f>
        <v>XXX</v>
      </c>
      <c r="C1862" s="149" t="str">
        <f t="shared" si="60"/>
        <v>0003-1005-0017</v>
      </c>
      <c r="D1862" s="134" t="s">
        <v>463</v>
      </c>
      <c r="E1862" s="134" t="s">
        <v>447</v>
      </c>
      <c r="F1862" s="134" t="s">
        <v>455</v>
      </c>
      <c r="G1862" s="134" t="s">
        <v>324</v>
      </c>
      <c r="H1862" s="134" t="s">
        <v>1023</v>
      </c>
      <c r="I1862" s="134" t="s">
        <v>368</v>
      </c>
      <c r="J1862" s="135">
        <v>84</v>
      </c>
      <c r="K1862" s="135">
        <v>0</v>
      </c>
      <c r="L1862" s="135">
        <v>0</v>
      </c>
      <c r="M1862" s="141" t="str">
        <f t="shared" si="59"/>
        <v>201702</v>
      </c>
    </row>
    <row r="1863" spans="1:13" x14ac:dyDescent="0.25">
      <c r="A1863" s="35" t="str">
        <f>VLOOKUP(B1863,ResCat!$A$2:$B$269,2,FALSE)</f>
        <v>XXX</v>
      </c>
      <c r="B1863" s="68" t="str">
        <f>IF(ISNA(VLOOKUP(C1863,COA!$A$2:$B$340,2,FALSE)),"XXX",VLOOKUP(C1863,COA!$A$2:$B$340,2,FALSE))</f>
        <v>XXX</v>
      </c>
      <c r="C1863" s="149" t="str">
        <f t="shared" si="60"/>
        <v>0003-1005-0017</v>
      </c>
      <c r="D1863" s="134" t="s">
        <v>463</v>
      </c>
      <c r="E1863" s="134" t="s">
        <v>447</v>
      </c>
      <c r="F1863" s="134" t="s">
        <v>455</v>
      </c>
      <c r="G1863" s="134" t="s">
        <v>328</v>
      </c>
      <c r="H1863" s="134" t="s">
        <v>1023</v>
      </c>
      <c r="I1863" s="134" t="s">
        <v>368</v>
      </c>
      <c r="J1863" s="135">
        <v>60</v>
      </c>
      <c r="K1863" s="135">
        <v>0</v>
      </c>
      <c r="L1863" s="135">
        <v>0</v>
      </c>
      <c r="M1863" s="141" t="str">
        <f t="shared" si="59"/>
        <v>201704</v>
      </c>
    </row>
    <row r="1864" spans="1:13" x14ac:dyDescent="0.25">
      <c r="A1864" s="35" t="str">
        <f>VLOOKUP(B1864,ResCat!$A$2:$B$269,2,FALSE)</f>
        <v>PPOLG</v>
      </c>
      <c r="B1864" s="68" t="str">
        <f>IF(ISNA(VLOOKUP(C1864,COA!$A$2:$B$340,2,FALSE)),"XXX",VLOOKUP(C1864,COA!$A$2:$B$340,2,FALSE))</f>
        <v>L52</v>
      </c>
      <c r="C1864" s="149" t="str">
        <f t="shared" si="60"/>
        <v>0003-1006-0012</v>
      </c>
      <c r="D1864" s="134" t="s">
        <v>463</v>
      </c>
      <c r="E1864" s="134" t="s">
        <v>456</v>
      </c>
      <c r="F1864" s="134" t="s">
        <v>452</v>
      </c>
      <c r="G1864" s="134" t="s">
        <v>1039</v>
      </c>
      <c r="H1864" s="134" t="s">
        <v>1023</v>
      </c>
      <c r="I1864" s="134" t="s">
        <v>1</v>
      </c>
      <c r="J1864" s="135">
        <v>0</v>
      </c>
      <c r="K1864" s="135">
        <v>-494</v>
      </c>
      <c r="L1864" s="135">
        <v>-494</v>
      </c>
      <c r="M1864" s="141" t="str">
        <f t="shared" si="59"/>
        <v>201601</v>
      </c>
    </row>
    <row r="1865" spans="1:13" x14ac:dyDescent="0.25">
      <c r="A1865" s="35" t="str">
        <f>VLOOKUP(B1865,ResCat!$A$2:$B$269,2,FALSE)</f>
        <v>PPOLG</v>
      </c>
      <c r="B1865" s="68" t="str">
        <f>IF(ISNA(VLOOKUP(C1865,COA!$A$2:$B$340,2,FALSE)),"XXX",VLOOKUP(C1865,COA!$A$2:$B$340,2,FALSE))</f>
        <v>L52</v>
      </c>
      <c r="C1865" s="149" t="str">
        <f t="shared" si="60"/>
        <v>0003-1006-0012</v>
      </c>
      <c r="D1865" s="134" t="s">
        <v>463</v>
      </c>
      <c r="E1865" s="134" t="s">
        <v>456</v>
      </c>
      <c r="F1865" s="134" t="s">
        <v>452</v>
      </c>
      <c r="G1865" s="134" t="s">
        <v>1040</v>
      </c>
      <c r="H1865" s="134" t="s">
        <v>1023</v>
      </c>
      <c r="I1865" s="134" t="s">
        <v>0</v>
      </c>
      <c r="J1865" s="135">
        <v>24159.000000000007</v>
      </c>
      <c r="K1865" s="135">
        <v>22951.049999999992</v>
      </c>
      <c r="L1865" s="135">
        <v>18924.469999999998</v>
      </c>
      <c r="M1865" s="141" t="str">
        <f t="shared" si="59"/>
        <v>201601</v>
      </c>
    </row>
    <row r="1866" spans="1:13" x14ac:dyDescent="0.25">
      <c r="A1866" s="35" t="str">
        <f>VLOOKUP(B1866,ResCat!$A$2:$B$269,2,FALSE)</f>
        <v>PPOLG</v>
      </c>
      <c r="B1866" s="68" t="str">
        <f>IF(ISNA(VLOOKUP(C1866,COA!$A$2:$B$340,2,FALSE)),"XXX",VLOOKUP(C1866,COA!$A$2:$B$340,2,FALSE))</f>
        <v>L52</v>
      </c>
      <c r="C1866" s="149" t="str">
        <f t="shared" si="60"/>
        <v>0003-1006-0012</v>
      </c>
      <c r="D1866" s="134" t="s">
        <v>463</v>
      </c>
      <c r="E1866" s="134" t="s">
        <v>456</v>
      </c>
      <c r="F1866" s="134" t="s">
        <v>452</v>
      </c>
      <c r="G1866" s="134" t="s">
        <v>1035</v>
      </c>
      <c r="H1866" s="134" t="s">
        <v>1023</v>
      </c>
      <c r="I1866" s="134" t="s">
        <v>0</v>
      </c>
      <c r="J1866" s="135">
        <v>9.0949470177292824E-13</v>
      </c>
      <c r="K1866" s="135">
        <v>250</v>
      </c>
      <c r="L1866" s="135">
        <v>600</v>
      </c>
      <c r="M1866" s="141" t="str">
        <f t="shared" si="59"/>
        <v>201601</v>
      </c>
    </row>
    <row r="1867" spans="1:13" x14ac:dyDescent="0.25">
      <c r="A1867" s="35" t="str">
        <f>VLOOKUP(B1867,ResCat!$A$2:$B$269,2,FALSE)</f>
        <v>PPOLG</v>
      </c>
      <c r="B1867" s="68" t="str">
        <f>IF(ISNA(VLOOKUP(C1867,COA!$A$2:$B$340,2,FALSE)),"XXX",VLOOKUP(C1867,COA!$A$2:$B$340,2,FALSE))</f>
        <v>L52</v>
      </c>
      <c r="C1867" s="149" t="str">
        <f t="shared" si="60"/>
        <v>0003-1006-0012</v>
      </c>
      <c r="D1867" s="134" t="s">
        <v>463</v>
      </c>
      <c r="E1867" s="134" t="s">
        <v>456</v>
      </c>
      <c r="F1867" s="134" t="s">
        <v>452</v>
      </c>
      <c r="G1867" s="134" t="s">
        <v>1035</v>
      </c>
      <c r="H1867" s="134" t="s">
        <v>1023</v>
      </c>
      <c r="I1867" s="134" t="s">
        <v>2</v>
      </c>
      <c r="J1867" s="135">
        <v>-294</v>
      </c>
      <c r="K1867" s="135">
        <v>-294</v>
      </c>
      <c r="L1867" s="135">
        <v>-259</v>
      </c>
      <c r="M1867" s="141" t="str">
        <f t="shared" si="59"/>
        <v>201601</v>
      </c>
    </row>
    <row r="1868" spans="1:13" x14ac:dyDescent="0.25">
      <c r="A1868" s="35" t="str">
        <f>VLOOKUP(B1868,ResCat!$A$2:$B$269,2,FALSE)</f>
        <v>PPOLG</v>
      </c>
      <c r="B1868" s="68" t="str">
        <f>IF(ISNA(VLOOKUP(C1868,COA!$A$2:$B$340,2,FALSE)),"XXX",VLOOKUP(C1868,COA!$A$2:$B$340,2,FALSE))</f>
        <v>L52</v>
      </c>
      <c r="C1868" s="149" t="str">
        <f t="shared" si="60"/>
        <v>0003-1006-0012</v>
      </c>
      <c r="D1868" s="134" t="s">
        <v>463</v>
      </c>
      <c r="E1868" s="134" t="s">
        <v>456</v>
      </c>
      <c r="F1868" s="134" t="s">
        <v>452</v>
      </c>
      <c r="G1868" s="134" t="s">
        <v>1025</v>
      </c>
      <c r="H1868" s="134" t="s">
        <v>1023</v>
      </c>
      <c r="I1868" s="134" t="s">
        <v>3</v>
      </c>
      <c r="J1868" s="135">
        <v>-218</v>
      </c>
      <c r="K1868" s="135">
        <v>-218</v>
      </c>
      <c r="L1868" s="135">
        <v>-195.11</v>
      </c>
      <c r="M1868" s="141" t="str">
        <f t="shared" si="59"/>
        <v>201601</v>
      </c>
    </row>
    <row r="1869" spans="1:13" x14ac:dyDescent="0.25">
      <c r="A1869" s="35" t="str">
        <f>VLOOKUP(B1869,ResCat!$A$2:$B$269,2,FALSE)</f>
        <v>PPOLG</v>
      </c>
      <c r="B1869" s="68" t="str">
        <f>IF(ISNA(VLOOKUP(C1869,COA!$A$2:$B$340,2,FALSE)),"XXX",VLOOKUP(C1869,COA!$A$2:$B$340,2,FALSE))</f>
        <v>L52</v>
      </c>
      <c r="C1869" s="149" t="str">
        <f t="shared" si="60"/>
        <v>0003-1006-0012</v>
      </c>
      <c r="D1869" s="134" t="s">
        <v>463</v>
      </c>
      <c r="E1869" s="134" t="s">
        <v>456</v>
      </c>
      <c r="F1869" s="134" t="s">
        <v>452</v>
      </c>
      <c r="G1869" s="134" t="s">
        <v>1025</v>
      </c>
      <c r="H1869" s="134" t="s">
        <v>1023</v>
      </c>
      <c r="I1869" s="134" t="s">
        <v>2</v>
      </c>
      <c r="J1869" s="135">
        <v>0</v>
      </c>
      <c r="K1869" s="135">
        <v>-20.889999999999986</v>
      </c>
      <c r="L1869" s="135">
        <v>-55.889999999999986</v>
      </c>
      <c r="M1869" s="141" t="str">
        <f t="shared" si="59"/>
        <v>201601</v>
      </c>
    </row>
    <row r="1870" spans="1:13" x14ac:dyDescent="0.25">
      <c r="A1870" s="35" t="str">
        <f>VLOOKUP(B1870,ResCat!$A$2:$B$269,2,FALSE)</f>
        <v>PPOLG</v>
      </c>
      <c r="B1870" s="68" t="str">
        <f>IF(ISNA(VLOOKUP(C1870,COA!$A$2:$B$340,2,FALSE)),"XXX",VLOOKUP(C1870,COA!$A$2:$B$340,2,FALSE))</f>
        <v>L52</v>
      </c>
      <c r="C1870" s="149" t="str">
        <f t="shared" si="60"/>
        <v>0003-1006-0012</v>
      </c>
      <c r="D1870" s="134" t="s">
        <v>463</v>
      </c>
      <c r="E1870" s="134" t="s">
        <v>456</v>
      </c>
      <c r="F1870" s="134" t="s">
        <v>452</v>
      </c>
      <c r="G1870" s="134" t="s">
        <v>1030</v>
      </c>
      <c r="H1870" s="134" t="s">
        <v>1023</v>
      </c>
      <c r="I1870" s="134" t="s">
        <v>3</v>
      </c>
      <c r="J1870" s="135">
        <v>-1965.6999999999998</v>
      </c>
      <c r="K1870" s="135">
        <v>-155.47</v>
      </c>
      <c r="L1870" s="135">
        <v>-155.47</v>
      </c>
      <c r="M1870" s="141" t="str">
        <f t="shared" si="59"/>
        <v>201601</v>
      </c>
    </row>
    <row r="1871" spans="1:13" x14ac:dyDescent="0.25">
      <c r="A1871" s="35" t="str">
        <f>VLOOKUP(B1871,ResCat!$A$2:$B$269,2,FALSE)</f>
        <v>PPOLG</v>
      </c>
      <c r="B1871" s="68" t="str">
        <f>IF(ISNA(VLOOKUP(C1871,COA!$A$2:$B$340,2,FALSE)),"XXX",VLOOKUP(C1871,COA!$A$2:$B$340,2,FALSE))</f>
        <v>L52</v>
      </c>
      <c r="C1871" s="149" t="str">
        <f t="shared" si="60"/>
        <v>0003-1006-0012</v>
      </c>
      <c r="D1871" s="134" t="s">
        <v>463</v>
      </c>
      <c r="E1871" s="134" t="s">
        <v>456</v>
      </c>
      <c r="F1871" s="134" t="s">
        <v>452</v>
      </c>
      <c r="G1871" s="134" t="s">
        <v>346</v>
      </c>
      <c r="H1871" s="134" t="s">
        <v>1023</v>
      </c>
      <c r="I1871" s="134" t="s">
        <v>3</v>
      </c>
      <c r="J1871" s="135">
        <v>-73</v>
      </c>
      <c r="K1871" s="135">
        <v>-37.200000000000003</v>
      </c>
      <c r="L1871" s="135">
        <v>0</v>
      </c>
      <c r="M1871" s="141" t="str">
        <f t="shared" si="59"/>
        <v>201601</v>
      </c>
    </row>
    <row r="1872" spans="1:13" x14ac:dyDescent="0.25">
      <c r="A1872" s="35" t="str">
        <f>VLOOKUP(B1872,ResCat!$A$2:$B$269,2,FALSE)</f>
        <v>PPOLG</v>
      </c>
      <c r="B1872" s="68" t="str">
        <f>IF(ISNA(VLOOKUP(C1872,COA!$A$2:$B$340,2,FALSE)),"XXX",VLOOKUP(C1872,COA!$A$2:$B$340,2,FALSE))</f>
        <v>L52</v>
      </c>
      <c r="C1872" s="149" t="str">
        <f t="shared" si="60"/>
        <v>0003-1006-0012</v>
      </c>
      <c r="D1872" s="134" t="s">
        <v>463</v>
      </c>
      <c r="E1872" s="134" t="s">
        <v>456</v>
      </c>
      <c r="F1872" s="134" t="s">
        <v>452</v>
      </c>
      <c r="G1872" s="134" t="s">
        <v>346</v>
      </c>
      <c r="H1872" s="134" t="s">
        <v>1023</v>
      </c>
      <c r="I1872" s="134" t="s">
        <v>2</v>
      </c>
      <c r="J1872" s="135">
        <v>-132.47999999999999</v>
      </c>
      <c r="K1872" s="135">
        <v>-81.91</v>
      </c>
      <c r="L1872" s="135">
        <v>-102.93</v>
      </c>
      <c r="M1872" s="141" t="str">
        <f t="shared" si="59"/>
        <v>201601</v>
      </c>
    </row>
    <row r="1873" spans="1:13" x14ac:dyDescent="0.25">
      <c r="A1873" s="35" t="str">
        <f>VLOOKUP(B1873,ResCat!$A$2:$B$269,2,FALSE)</f>
        <v>PPOLG</v>
      </c>
      <c r="B1873" s="68" t="str">
        <f>IF(ISNA(VLOOKUP(C1873,COA!$A$2:$B$340,2,FALSE)),"XXX",VLOOKUP(C1873,COA!$A$2:$B$340,2,FALSE))</f>
        <v>L52</v>
      </c>
      <c r="C1873" s="149" t="str">
        <f t="shared" si="60"/>
        <v>0003-1006-0012</v>
      </c>
      <c r="D1873" s="134" t="s">
        <v>463</v>
      </c>
      <c r="E1873" s="134" t="s">
        <v>456</v>
      </c>
      <c r="F1873" s="134" t="s">
        <v>452</v>
      </c>
      <c r="G1873" s="134" t="s">
        <v>309</v>
      </c>
      <c r="H1873" s="134" t="s">
        <v>1023</v>
      </c>
      <c r="I1873" s="134" t="s">
        <v>3</v>
      </c>
      <c r="J1873" s="135">
        <v>27040.73</v>
      </c>
      <c r="K1873" s="135">
        <v>27040.73</v>
      </c>
      <c r="L1873" s="135">
        <v>16187.400000000001</v>
      </c>
      <c r="M1873" s="141" t="str">
        <f t="shared" si="59"/>
        <v>201601</v>
      </c>
    </row>
    <row r="1874" spans="1:13" x14ac:dyDescent="0.25">
      <c r="A1874" s="35" t="str">
        <f>VLOOKUP(B1874,ResCat!$A$2:$B$269,2,FALSE)</f>
        <v>PPOLG</v>
      </c>
      <c r="B1874" s="68" t="str">
        <f>IF(ISNA(VLOOKUP(C1874,COA!$A$2:$B$340,2,FALSE)),"XXX",VLOOKUP(C1874,COA!$A$2:$B$340,2,FALSE))</f>
        <v>L52</v>
      </c>
      <c r="C1874" s="149" t="str">
        <f t="shared" si="60"/>
        <v>0003-1006-0012</v>
      </c>
      <c r="D1874" s="134" t="s">
        <v>463</v>
      </c>
      <c r="E1874" s="134" t="s">
        <v>456</v>
      </c>
      <c r="F1874" s="134" t="s">
        <v>452</v>
      </c>
      <c r="G1874" s="134" t="s">
        <v>309</v>
      </c>
      <c r="H1874" s="134" t="s">
        <v>1023</v>
      </c>
      <c r="I1874" s="134" t="s">
        <v>2</v>
      </c>
      <c r="J1874" s="135">
        <v>1168.67</v>
      </c>
      <c r="K1874" s="135">
        <v>1132.8399999999999</v>
      </c>
      <c r="L1874" s="135">
        <v>223.51999999999998</v>
      </c>
      <c r="M1874" s="141" t="str">
        <f t="shared" si="59"/>
        <v>201601</v>
      </c>
    </row>
    <row r="1875" spans="1:13" x14ac:dyDescent="0.25">
      <c r="A1875" s="35" t="str">
        <f>VLOOKUP(B1875,ResCat!$A$2:$B$269,2,FALSE)</f>
        <v>PPOLG</v>
      </c>
      <c r="B1875" s="68" t="str">
        <f>IF(ISNA(VLOOKUP(C1875,COA!$A$2:$B$340,2,FALSE)),"XXX",VLOOKUP(C1875,COA!$A$2:$B$340,2,FALSE))</f>
        <v>L52</v>
      </c>
      <c r="C1875" s="149" t="str">
        <f t="shared" si="60"/>
        <v>0003-1006-0012</v>
      </c>
      <c r="D1875" s="134" t="s">
        <v>463</v>
      </c>
      <c r="E1875" s="134" t="s">
        <v>456</v>
      </c>
      <c r="F1875" s="134" t="s">
        <v>452</v>
      </c>
      <c r="G1875" s="134" t="s">
        <v>309</v>
      </c>
      <c r="H1875" s="134" t="s">
        <v>1023</v>
      </c>
      <c r="I1875" s="134" t="s">
        <v>1</v>
      </c>
      <c r="J1875" s="135">
        <v>115</v>
      </c>
      <c r="K1875" s="135">
        <v>115</v>
      </c>
      <c r="L1875" s="135">
        <v>12</v>
      </c>
      <c r="M1875" s="141" t="str">
        <f t="shared" si="59"/>
        <v>201601</v>
      </c>
    </row>
    <row r="1876" spans="1:13" x14ac:dyDescent="0.25">
      <c r="A1876" s="35" t="str">
        <f>VLOOKUP(B1876,ResCat!$A$2:$B$269,2,FALSE)</f>
        <v>PPOLG</v>
      </c>
      <c r="B1876" s="68" t="str">
        <f>IF(ISNA(VLOOKUP(C1876,COA!$A$2:$B$340,2,FALSE)),"XXX",VLOOKUP(C1876,COA!$A$2:$B$340,2,FALSE))</f>
        <v>L52</v>
      </c>
      <c r="C1876" s="149" t="str">
        <f t="shared" si="60"/>
        <v>0003-1006-0012</v>
      </c>
      <c r="D1876" s="134" t="s">
        <v>463</v>
      </c>
      <c r="E1876" s="134" t="s">
        <v>456</v>
      </c>
      <c r="F1876" s="134" t="s">
        <v>452</v>
      </c>
      <c r="G1876" s="134" t="s">
        <v>1026</v>
      </c>
      <c r="H1876" s="134" t="s">
        <v>1023</v>
      </c>
      <c r="I1876" s="134" t="s">
        <v>3</v>
      </c>
      <c r="J1876" s="135">
        <v>111094.03000000001</v>
      </c>
      <c r="K1876" s="135">
        <v>111178.94000000002</v>
      </c>
      <c r="L1876" s="135">
        <v>99356.59</v>
      </c>
      <c r="M1876" s="141" t="str">
        <f t="shared" si="59"/>
        <v>201601</v>
      </c>
    </row>
    <row r="1877" spans="1:13" x14ac:dyDescent="0.25">
      <c r="A1877" s="35" t="str">
        <f>VLOOKUP(B1877,ResCat!$A$2:$B$269,2,FALSE)</f>
        <v>PPOLG</v>
      </c>
      <c r="B1877" s="68" t="str">
        <f>IF(ISNA(VLOOKUP(C1877,COA!$A$2:$B$340,2,FALSE)),"XXX",VLOOKUP(C1877,COA!$A$2:$B$340,2,FALSE))</f>
        <v>L52</v>
      </c>
      <c r="C1877" s="149" t="str">
        <f t="shared" si="60"/>
        <v>0003-1006-0012</v>
      </c>
      <c r="D1877" s="134" t="s">
        <v>463</v>
      </c>
      <c r="E1877" s="134" t="s">
        <v>456</v>
      </c>
      <c r="F1877" s="134" t="s">
        <v>452</v>
      </c>
      <c r="G1877" s="134" t="s">
        <v>1026</v>
      </c>
      <c r="H1877" s="134" t="s">
        <v>1023</v>
      </c>
      <c r="I1877" s="134" t="s">
        <v>2</v>
      </c>
      <c r="J1877" s="135">
        <v>533.13</v>
      </c>
      <c r="K1877" s="135">
        <v>508.58</v>
      </c>
      <c r="L1877" s="135">
        <v>0</v>
      </c>
      <c r="M1877" s="141" t="str">
        <f t="shared" si="59"/>
        <v>201601</v>
      </c>
    </row>
    <row r="1878" spans="1:13" x14ac:dyDescent="0.25">
      <c r="A1878" s="35" t="str">
        <f>VLOOKUP(B1878,ResCat!$A$2:$B$269,2,FALSE)</f>
        <v>PPOLG</v>
      </c>
      <c r="B1878" s="68" t="str">
        <f>IF(ISNA(VLOOKUP(C1878,COA!$A$2:$B$340,2,FALSE)),"XXX",VLOOKUP(C1878,COA!$A$2:$B$340,2,FALSE))</f>
        <v>L52</v>
      </c>
      <c r="C1878" s="149" t="str">
        <f t="shared" si="60"/>
        <v>0003-1006-0012</v>
      </c>
      <c r="D1878" s="134" t="s">
        <v>463</v>
      </c>
      <c r="E1878" s="134" t="s">
        <v>456</v>
      </c>
      <c r="F1878" s="134" t="s">
        <v>452</v>
      </c>
      <c r="G1878" s="134" t="s">
        <v>1026</v>
      </c>
      <c r="H1878" s="134" t="s">
        <v>1023</v>
      </c>
      <c r="I1878" s="134" t="s">
        <v>343</v>
      </c>
      <c r="J1878" s="135">
        <v>21.62</v>
      </c>
      <c r="K1878" s="135">
        <v>10.35</v>
      </c>
      <c r="L1878" s="135">
        <v>0.35</v>
      </c>
      <c r="M1878" s="141" t="str">
        <f t="shared" si="59"/>
        <v>201601</v>
      </c>
    </row>
    <row r="1879" spans="1:13" x14ac:dyDescent="0.25">
      <c r="A1879" s="35" t="str">
        <f>VLOOKUP(B1879,ResCat!$A$2:$B$269,2,FALSE)</f>
        <v>PPOLG</v>
      </c>
      <c r="B1879" s="68" t="str">
        <f>IF(ISNA(VLOOKUP(C1879,COA!$A$2:$B$340,2,FALSE)),"XXX",VLOOKUP(C1879,COA!$A$2:$B$340,2,FALSE))</f>
        <v>L52</v>
      </c>
      <c r="C1879" s="149" t="str">
        <f t="shared" si="60"/>
        <v>0003-1006-0012</v>
      </c>
      <c r="D1879" s="134" t="s">
        <v>463</v>
      </c>
      <c r="E1879" s="134" t="s">
        <v>456</v>
      </c>
      <c r="F1879" s="134" t="s">
        <v>452</v>
      </c>
      <c r="G1879" s="134" t="s">
        <v>1026</v>
      </c>
      <c r="H1879" s="134" t="s">
        <v>1023</v>
      </c>
      <c r="I1879" s="134" t="s">
        <v>1</v>
      </c>
      <c r="J1879" s="135">
        <v>1303.78</v>
      </c>
      <c r="K1879" s="135">
        <v>1303.78</v>
      </c>
      <c r="L1879" s="135">
        <v>280</v>
      </c>
      <c r="M1879" s="141" t="str">
        <f t="shared" si="59"/>
        <v>201601</v>
      </c>
    </row>
    <row r="1880" spans="1:13" x14ac:dyDescent="0.25">
      <c r="A1880" s="35" t="str">
        <f>VLOOKUP(B1880,ResCat!$A$2:$B$269,2,FALSE)</f>
        <v>PPOLG</v>
      </c>
      <c r="B1880" s="68" t="str">
        <f>IF(ISNA(VLOOKUP(C1880,COA!$A$2:$B$340,2,FALSE)),"XXX",VLOOKUP(C1880,COA!$A$2:$B$340,2,FALSE))</f>
        <v>L52</v>
      </c>
      <c r="C1880" s="149" t="str">
        <f t="shared" si="60"/>
        <v>0003-1006-0012</v>
      </c>
      <c r="D1880" s="134" t="s">
        <v>463</v>
      </c>
      <c r="E1880" s="134" t="s">
        <v>456</v>
      </c>
      <c r="F1880" s="134" t="s">
        <v>452</v>
      </c>
      <c r="G1880" s="134" t="s">
        <v>362</v>
      </c>
      <c r="H1880" s="134" t="s">
        <v>1023</v>
      </c>
      <c r="I1880" s="134" t="s">
        <v>3</v>
      </c>
      <c r="J1880" s="135">
        <v>151.35999999999999</v>
      </c>
      <c r="K1880" s="135">
        <v>151.35999999999999</v>
      </c>
      <c r="L1880" s="135">
        <v>0</v>
      </c>
      <c r="M1880" s="141" t="str">
        <f t="shared" si="59"/>
        <v>201601</v>
      </c>
    </row>
    <row r="1881" spans="1:13" x14ac:dyDescent="0.25">
      <c r="A1881" s="35" t="str">
        <f>VLOOKUP(B1881,ResCat!$A$2:$B$269,2,FALSE)</f>
        <v>PPOLG</v>
      </c>
      <c r="B1881" s="68" t="str">
        <f>IF(ISNA(VLOOKUP(C1881,COA!$A$2:$B$340,2,FALSE)),"XXX",VLOOKUP(C1881,COA!$A$2:$B$340,2,FALSE))</f>
        <v>L52</v>
      </c>
      <c r="C1881" s="149" t="str">
        <f t="shared" si="60"/>
        <v>0003-1006-0012</v>
      </c>
      <c r="D1881" s="134" t="s">
        <v>463</v>
      </c>
      <c r="E1881" s="134" t="s">
        <v>456</v>
      </c>
      <c r="F1881" s="134" t="s">
        <v>452</v>
      </c>
      <c r="G1881" s="134" t="s">
        <v>362</v>
      </c>
      <c r="H1881" s="134" t="s">
        <v>1023</v>
      </c>
      <c r="I1881" s="134" t="s">
        <v>0</v>
      </c>
      <c r="J1881" s="135">
        <v>347.16</v>
      </c>
      <c r="K1881" s="135">
        <v>347.16</v>
      </c>
      <c r="L1881" s="135">
        <v>0</v>
      </c>
      <c r="M1881" s="141" t="str">
        <f t="shared" si="59"/>
        <v>201601</v>
      </c>
    </row>
    <row r="1882" spans="1:13" x14ac:dyDescent="0.25">
      <c r="A1882" s="35" t="str">
        <f>VLOOKUP(B1882,ResCat!$A$2:$B$269,2,FALSE)</f>
        <v>PPOLG</v>
      </c>
      <c r="B1882" s="68" t="str">
        <f>IF(ISNA(VLOOKUP(C1882,COA!$A$2:$B$340,2,FALSE)),"XXX",VLOOKUP(C1882,COA!$A$2:$B$340,2,FALSE))</f>
        <v>L52</v>
      </c>
      <c r="C1882" s="149" t="str">
        <f t="shared" si="60"/>
        <v>0003-1006-0012</v>
      </c>
      <c r="D1882" s="134" t="s">
        <v>463</v>
      </c>
      <c r="E1882" s="134" t="s">
        <v>456</v>
      </c>
      <c r="F1882" s="134" t="s">
        <v>452</v>
      </c>
      <c r="G1882" s="134" t="s">
        <v>362</v>
      </c>
      <c r="H1882" s="134" t="s">
        <v>1023</v>
      </c>
      <c r="I1882" s="134" t="s">
        <v>2</v>
      </c>
      <c r="J1882" s="135">
        <v>1117.28</v>
      </c>
      <c r="K1882" s="135">
        <v>692.84999999999991</v>
      </c>
      <c r="L1882" s="135">
        <v>207.02</v>
      </c>
      <c r="M1882" s="141" t="str">
        <f t="shared" si="59"/>
        <v>201601</v>
      </c>
    </row>
    <row r="1883" spans="1:13" x14ac:dyDescent="0.25">
      <c r="A1883" s="35" t="str">
        <f>VLOOKUP(B1883,ResCat!$A$2:$B$269,2,FALSE)</f>
        <v>PPOLG</v>
      </c>
      <c r="B1883" s="68" t="str">
        <f>IF(ISNA(VLOOKUP(C1883,COA!$A$2:$B$340,2,FALSE)),"XXX",VLOOKUP(C1883,COA!$A$2:$B$340,2,FALSE))</f>
        <v>L52</v>
      </c>
      <c r="C1883" s="149" t="str">
        <f t="shared" si="60"/>
        <v>0003-1006-0012</v>
      </c>
      <c r="D1883" s="134" t="s">
        <v>463</v>
      </c>
      <c r="E1883" s="134" t="s">
        <v>456</v>
      </c>
      <c r="F1883" s="134" t="s">
        <v>452</v>
      </c>
      <c r="G1883" s="134" t="s">
        <v>362</v>
      </c>
      <c r="H1883" s="134" t="s">
        <v>1023</v>
      </c>
      <c r="I1883" s="134" t="s">
        <v>1</v>
      </c>
      <c r="J1883" s="135">
        <v>90.71</v>
      </c>
      <c r="K1883" s="135">
        <v>90.71</v>
      </c>
      <c r="L1883" s="135">
        <v>54.43</v>
      </c>
      <c r="M1883" s="141" t="str">
        <f t="shared" si="59"/>
        <v>201601</v>
      </c>
    </row>
    <row r="1884" spans="1:13" x14ac:dyDescent="0.25">
      <c r="A1884" s="35" t="str">
        <f>VLOOKUP(B1884,ResCat!$A$2:$B$269,2,FALSE)</f>
        <v>PPOLG</v>
      </c>
      <c r="B1884" s="68" t="str">
        <f>IF(ISNA(VLOOKUP(C1884,COA!$A$2:$B$340,2,FALSE)),"XXX",VLOOKUP(C1884,COA!$A$2:$B$340,2,FALSE))</f>
        <v>L52</v>
      </c>
      <c r="C1884" s="149" t="str">
        <f t="shared" si="60"/>
        <v>0003-1006-0012</v>
      </c>
      <c r="D1884" s="134" t="s">
        <v>463</v>
      </c>
      <c r="E1884" s="134" t="s">
        <v>456</v>
      </c>
      <c r="F1884" s="134" t="s">
        <v>452</v>
      </c>
      <c r="G1884" s="134" t="s">
        <v>1027</v>
      </c>
      <c r="H1884" s="134" t="s">
        <v>1023</v>
      </c>
      <c r="I1884" s="134" t="s">
        <v>3</v>
      </c>
      <c r="J1884" s="135">
        <v>0</v>
      </c>
      <c r="K1884" s="135">
        <v>-602.53</v>
      </c>
      <c r="L1884" s="135">
        <v>-602.53</v>
      </c>
      <c r="M1884" s="141" t="str">
        <f t="shared" si="59"/>
        <v>201601</v>
      </c>
    </row>
    <row r="1885" spans="1:13" x14ac:dyDescent="0.25">
      <c r="A1885" s="35" t="str">
        <f>VLOOKUP(B1885,ResCat!$A$2:$B$269,2,FALSE)</f>
        <v>PPOLG</v>
      </c>
      <c r="B1885" s="68" t="str">
        <f>IF(ISNA(VLOOKUP(C1885,COA!$A$2:$B$340,2,FALSE)),"XXX",VLOOKUP(C1885,COA!$A$2:$B$340,2,FALSE))</f>
        <v>L52</v>
      </c>
      <c r="C1885" s="149" t="str">
        <f t="shared" si="60"/>
        <v>0003-1006-0012</v>
      </c>
      <c r="D1885" s="134" t="s">
        <v>463</v>
      </c>
      <c r="E1885" s="134" t="s">
        <v>456</v>
      </c>
      <c r="F1885" s="134" t="s">
        <v>452</v>
      </c>
      <c r="G1885" s="134" t="s">
        <v>1027</v>
      </c>
      <c r="H1885" s="134" t="s">
        <v>1023</v>
      </c>
      <c r="I1885" s="134" t="s">
        <v>2</v>
      </c>
      <c r="J1885" s="135">
        <v>11</v>
      </c>
      <c r="K1885" s="135">
        <v>60.369999999999962</v>
      </c>
      <c r="L1885" s="135">
        <v>49.369999999999962</v>
      </c>
      <c r="M1885" s="141" t="str">
        <f t="shared" si="59"/>
        <v>201601</v>
      </c>
    </row>
    <row r="1886" spans="1:13" x14ac:dyDescent="0.25">
      <c r="A1886" s="35" t="str">
        <f>VLOOKUP(B1886,ResCat!$A$2:$B$269,2,FALSE)</f>
        <v>PPOLG</v>
      </c>
      <c r="B1886" s="68" t="str">
        <f>IF(ISNA(VLOOKUP(C1886,COA!$A$2:$B$340,2,FALSE)),"XXX",VLOOKUP(C1886,COA!$A$2:$B$340,2,FALSE))</f>
        <v>L52</v>
      </c>
      <c r="C1886" s="149" t="str">
        <f t="shared" si="60"/>
        <v>0003-1006-0012</v>
      </c>
      <c r="D1886" s="134" t="s">
        <v>463</v>
      </c>
      <c r="E1886" s="134" t="s">
        <v>456</v>
      </c>
      <c r="F1886" s="134" t="s">
        <v>452</v>
      </c>
      <c r="G1886" s="134" t="s">
        <v>1027</v>
      </c>
      <c r="H1886" s="134" t="s">
        <v>1023</v>
      </c>
      <c r="I1886" s="134" t="s">
        <v>1</v>
      </c>
      <c r="J1886" s="135">
        <v>0</v>
      </c>
      <c r="K1886" s="135">
        <v>-62.939999999999991</v>
      </c>
      <c r="L1886" s="135">
        <v>-62.939999999999991</v>
      </c>
      <c r="M1886" s="141" t="str">
        <f t="shared" si="59"/>
        <v>201601</v>
      </c>
    </row>
    <row r="1887" spans="1:13" x14ac:dyDescent="0.25">
      <c r="A1887" s="35" t="str">
        <f>VLOOKUP(B1887,ResCat!$A$2:$B$269,2,FALSE)</f>
        <v>PPOLG</v>
      </c>
      <c r="B1887" s="68" t="str">
        <f>IF(ISNA(VLOOKUP(C1887,COA!$A$2:$B$340,2,FALSE)),"XXX",VLOOKUP(C1887,COA!$A$2:$B$340,2,FALSE))</f>
        <v>L52</v>
      </c>
      <c r="C1887" s="149" t="str">
        <f t="shared" si="60"/>
        <v>0003-1006-0012</v>
      </c>
      <c r="D1887" s="134" t="s">
        <v>463</v>
      </c>
      <c r="E1887" s="134" t="s">
        <v>456</v>
      </c>
      <c r="F1887" s="134" t="s">
        <v>452</v>
      </c>
      <c r="G1887" s="134" t="s">
        <v>1028</v>
      </c>
      <c r="H1887" s="134" t="s">
        <v>1023</v>
      </c>
      <c r="I1887" s="134" t="s">
        <v>3</v>
      </c>
      <c r="J1887" s="135">
        <v>87.149999999999991</v>
      </c>
      <c r="K1887" s="135">
        <v>65.94</v>
      </c>
      <c r="L1887" s="135">
        <v>0</v>
      </c>
      <c r="M1887" s="141" t="str">
        <f t="shared" si="59"/>
        <v>201601</v>
      </c>
    </row>
    <row r="1888" spans="1:13" x14ac:dyDescent="0.25">
      <c r="A1888" s="35" t="str">
        <f>VLOOKUP(B1888,ResCat!$A$2:$B$269,2,FALSE)</f>
        <v>PPOLG</v>
      </c>
      <c r="B1888" s="68" t="str">
        <f>IF(ISNA(VLOOKUP(C1888,COA!$A$2:$B$340,2,FALSE)),"XXX",VLOOKUP(C1888,COA!$A$2:$B$340,2,FALSE))</f>
        <v>L52</v>
      </c>
      <c r="C1888" s="149" t="str">
        <f t="shared" si="60"/>
        <v>0003-1006-0012</v>
      </c>
      <c r="D1888" s="134" t="s">
        <v>463</v>
      </c>
      <c r="E1888" s="134" t="s">
        <v>456</v>
      </c>
      <c r="F1888" s="134" t="s">
        <v>452</v>
      </c>
      <c r="G1888" s="134" t="s">
        <v>1028</v>
      </c>
      <c r="H1888" s="134" t="s">
        <v>1023</v>
      </c>
      <c r="I1888" s="134" t="s">
        <v>2</v>
      </c>
      <c r="J1888" s="135">
        <v>1699.67</v>
      </c>
      <c r="K1888" s="135">
        <v>1461.9000000000003</v>
      </c>
      <c r="L1888" s="135">
        <v>7.6899999999999977</v>
      </c>
      <c r="M1888" s="141" t="str">
        <f t="shared" si="59"/>
        <v>201601</v>
      </c>
    </row>
    <row r="1889" spans="1:13" x14ac:dyDescent="0.25">
      <c r="A1889" s="35" t="str">
        <f>VLOOKUP(B1889,ResCat!$A$2:$B$269,2,FALSE)</f>
        <v>PPOLG</v>
      </c>
      <c r="B1889" s="68" t="str">
        <f>IF(ISNA(VLOOKUP(C1889,COA!$A$2:$B$340,2,FALSE)),"XXX",VLOOKUP(C1889,COA!$A$2:$B$340,2,FALSE))</f>
        <v>L52</v>
      </c>
      <c r="C1889" s="149" t="str">
        <f t="shared" si="60"/>
        <v>0003-1006-0012</v>
      </c>
      <c r="D1889" s="134" t="s">
        <v>463</v>
      </c>
      <c r="E1889" s="134" t="s">
        <v>456</v>
      </c>
      <c r="F1889" s="134" t="s">
        <v>452</v>
      </c>
      <c r="G1889" s="134" t="s">
        <v>1028</v>
      </c>
      <c r="H1889" s="134" t="s">
        <v>1023</v>
      </c>
      <c r="I1889" s="134" t="s">
        <v>1</v>
      </c>
      <c r="J1889" s="135">
        <v>3108.69</v>
      </c>
      <c r="K1889" s="135">
        <v>3108.69</v>
      </c>
      <c r="L1889" s="135">
        <v>46.98</v>
      </c>
      <c r="M1889" s="141" t="str">
        <f t="shared" si="59"/>
        <v>201601</v>
      </c>
    </row>
    <row r="1890" spans="1:13" x14ac:dyDescent="0.25">
      <c r="A1890" s="35" t="str">
        <f>VLOOKUP(B1890,ResCat!$A$2:$B$269,2,FALSE)</f>
        <v>PPOLG</v>
      </c>
      <c r="B1890" s="68" t="str">
        <f>IF(ISNA(VLOOKUP(C1890,COA!$A$2:$B$340,2,FALSE)),"XXX",VLOOKUP(C1890,COA!$A$2:$B$340,2,FALSE))</f>
        <v>L52</v>
      </c>
      <c r="C1890" s="149" t="str">
        <f t="shared" si="60"/>
        <v>0003-1006-0012</v>
      </c>
      <c r="D1890" s="134" t="s">
        <v>463</v>
      </c>
      <c r="E1890" s="134" t="s">
        <v>456</v>
      </c>
      <c r="F1890" s="134" t="s">
        <v>452</v>
      </c>
      <c r="G1890" s="134" t="s">
        <v>363</v>
      </c>
      <c r="H1890" s="134" t="s">
        <v>1023</v>
      </c>
      <c r="I1890" s="134" t="s">
        <v>3</v>
      </c>
      <c r="J1890" s="135">
        <v>1337.47</v>
      </c>
      <c r="K1890" s="135">
        <v>1021.7499999999999</v>
      </c>
      <c r="L1890" s="135">
        <v>3.3750779948604759E-14</v>
      </c>
      <c r="M1890" s="141" t="str">
        <f t="shared" si="59"/>
        <v>201601</v>
      </c>
    </row>
    <row r="1891" spans="1:13" x14ac:dyDescent="0.25">
      <c r="A1891" s="35" t="str">
        <f>VLOOKUP(B1891,ResCat!$A$2:$B$269,2,FALSE)</f>
        <v>PPOLG</v>
      </c>
      <c r="B1891" s="68" t="str">
        <f>IF(ISNA(VLOOKUP(C1891,COA!$A$2:$B$340,2,FALSE)),"XXX",VLOOKUP(C1891,COA!$A$2:$B$340,2,FALSE))</f>
        <v>L52</v>
      </c>
      <c r="C1891" s="149" t="str">
        <f t="shared" si="60"/>
        <v>0003-1006-0012</v>
      </c>
      <c r="D1891" s="134" t="s">
        <v>463</v>
      </c>
      <c r="E1891" s="134" t="s">
        <v>456</v>
      </c>
      <c r="F1891" s="134" t="s">
        <v>452</v>
      </c>
      <c r="G1891" s="134" t="s">
        <v>363</v>
      </c>
      <c r="H1891" s="134" t="s">
        <v>1023</v>
      </c>
      <c r="I1891" s="134" t="s">
        <v>2</v>
      </c>
      <c r="J1891" s="135">
        <v>875.96000000000015</v>
      </c>
      <c r="K1891" s="135">
        <v>1112.92</v>
      </c>
      <c r="L1891" s="135">
        <v>0</v>
      </c>
      <c r="M1891" s="141" t="str">
        <f t="shared" si="59"/>
        <v>201601</v>
      </c>
    </row>
    <row r="1892" spans="1:13" x14ac:dyDescent="0.25">
      <c r="A1892" s="35" t="str">
        <f>VLOOKUP(B1892,ResCat!$A$2:$B$269,2,FALSE)</f>
        <v>PPOLG</v>
      </c>
      <c r="B1892" s="68" t="str">
        <f>IF(ISNA(VLOOKUP(C1892,COA!$A$2:$B$340,2,FALSE)),"XXX",VLOOKUP(C1892,COA!$A$2:$B$340,2,FALSE))</f>
        <v>L52</v>
      </c>
      <c r="C1892" s="149" t="str">
        <f t="shared" si="60"/>
        <v>0003-1006-0012</v>
      </c>
      <c r="D1892" s="134" t="s">
        <v>463</v>
      </c>
      <c r="E1892" s="134" t="s">
        <v>456</v>
      </c>
      <c r="F1892" s="134" t="s">
        <v>452</v>
      </c>
      <c r="G1892" s="134" t="s">
        <v>363</v>
      </c>
      <c r="H1892" s="134" t="s">
        <v>1023</v>
      </c>
      <c r="I1892" s="134" t="s">
        <v>1</v>
      </c>
      <c r="J1892" s="135">
        <v>528.47</v>
      </c>
      <c r="K1892" s="135">
        <v>528.47</v>
      </c>
      <c r="L1892" s="135">
        <v>410.24</v>
      </c>
      <c r="M1892" s="141" t="str">
        <f t="shared" si="59"/>
        <v>201601</v>
      </c>
    </row>
    <row r="1893" spans="1:13" x14ac:dyDescent="0.25">
      <c r="A1893" s="35" t="str">
        <f>VLOOKUP(B1893,ResCat!$A$2:$B$269,2,FALSE)</f>
        <v>PPOLG</v>
      </c>
      <c r="B1893" s="68" t="str">
        <f>IF(ISNA(VLOOKUP(C1893,COA!$A$2:$B$340,2,FALSE)),"XXX",VLOOKUP(C1893,COA!$A$2:$B$340,2,FALSE))</f>
        <v>L52</v>
      </c>
      <c r="C1893" s="149" t="str">
        <f t="shared" si="60"/>
        <v>0003-1006-0012</v>
      </c>
      <c r="D1893" s="134" t="s">
        <v>463</v>
      </c>
      <c r="E1893" s="134" t="s">
        <v>456</v>
      </c>
      <c r="F1893" s="134" t="s">
        <v>452</v>
      </c>
      <c r="G1893" s="134" t="s">
        <v>1029</v>
      </c>
      <c r="H1893" s="134" t="s">
        <v>1023</v>
      </c>
      <c r="I1893" s="134" t="s">
        <v>3</v>
      </c>
      <c r="J1893" s="135">
        <v>790.30000000000007</v>
      </c>
      <c r="K1893" s="135">
        <v>818.72</v>
      </c>
      <c r="L1893" s="135">
        <v>-2.4</v>
      </c>
      <c r="M1893" s="141" t="str">
        <f t="shared" si="59"/>
        <v>201601</v>
      </c>
    </row>
    <row r="1894" spans="1:13" x14ac:dyDescent="0.25">
      <c r="A1894" s="35" t="str">
        <f>VLOOKUP(B1894,ResCat!$A$2:$B$269,2,FALSE)</f>
        <v>PPOLG</v>
      </c>
      <c r="B1894" s="68" t="str">
        <f>IF(ISNA(VLOOKUP(C1894,COA!$A$2:$B$340,2,FALSE)),"XXX",VLOOKUP(C1894,COA!$A$2:$B$340,2,FALSE))</f>
        <v>L52</v>
      </c>
      <c r="C1894" s="149" t="str">
        <f t="shared" si="60"/>
        <v>0003-1006-0012</v>
      </c>
      <c r="D1894" s="134" t="s">
        <v>463</v>
      </c>
      <c r="E1894" s="134" t="s">
        <v>456</v>
      </c>
      <c r="F1894" s="134" t="s">
        <v>452</v>
      </c>
      <c r="G1894" s="134" t="s">
        <v>1029</v>
      </c>
      <c r="H1894" s="134" t="s">
        <v>1023</v>
      </c>
      <c r="I1894" s="134" t="s">
        <v>2</v>
      </c>
      <c r="J1894" s="135">
        <v>1416.9500000000003</v>
      </c>
      <c r="K1894" s="135">
        <v>1613.7800000000002</v>
      </c>
      <c r="L1894" s="135">
        <v>-221.56</v>
      </c>
      <c r="M1894" s="141" t="str">
        <f t="shared" si="59"/>
        <v>201601</v>
      </c>
    </row>
    <row r="1895" spans="1:13" x14ac:dyDescent="0.25">
      <c r="A1895" s="35" t="str">
        <f>VLOOKUP(B1895,ResCat!$A$2:$B$269,2,FALSE)</f>
        <v>PPOLG</v>
      </c>
      <c r="B1895" s="68" t="str">
        <f>IF(ISNA(VLOOKUP(C1895,COA!$A$2:$B$340,2,FALSE)),"XXX",VLOOKUP(C1895,COA!$A$2:$B$340,2,FALSE))</f>
        <v>L52</v>
      </c>
      <c r="C1895" s="149" t="str">
        <f t="shared" si="60"/>
        <v>0003-1006-0012</v>
      </c>
      <c r="D1895" s="134" t="s">
        <v>463</v>
      </c>
      <c r="E1895" s="134" t="s">
        <v>456</v>
      </c>
      <c r="F1895" s="134" t="s">
        <v>452</v>
      </c>
      <c r="G1895" s="134" t="s">
        <v>1029</v>
      </c>
      <c r="H1895" s="134" t="s">
        <v>1023</v>
      </c>
      <c r="I1895" s="134" t="s">
        <v>1</v>
      </c>
      <c r="J1895" s="135">
        <v>34.090000000000003</v>
      </c>
      <c r="K1895" s="135">
        <v>34.090000000000003</v>
      </c>
      <c r="L1895" s="135">
        <v>0</v>
      </c>
      <c r="M1895" s="141" t="str">
        <f t="shared" si="59"/>
        <v>201601</v>
      </c>
    </row>
    <row r="1896" spans="1:13" x14ac:dyDescent="0.25">
      <c r="A1896" s="35" t="str">
        <f>VLOOKUP(B1896,ResCat!$A$2:$B$269,2,FALSE)</f>
        <v>PPOLG</v>
      </c>
      <c r="B1896" s="68" t="str">
        <f>IF(ISNA(VLOOKUP(C1896,COA!$A$2:$B$340,2,FALSE)),"XXX",VLOOKUP(C1896,COA!$A$2:$B$340,2,FALSE))</f>
        <v>L52</v>
      </c>
      <c r="C1896" s="149" t="str">
        <f t="shared" si="60"/>
        <v>0003-1006-0012</v>
      </c>
      <c r="D1896" s="134" t="s">
        <v>463</v>
      </c>
      <c r="E1896" s="134" t="s">
        <v>456</v>
      </c>
      <c r="F1896" s="134" t="s">
        <v>452</v>
      </c>
      <c r="G1896" s="134" t="s">
        <v>349</v>
      </c>
      <c r="H1896" s="134" t="s">
        <v>1023</v>
      </c>
      <c r="I1896" s="134" t="s">
        <v>3</v>
      </c>
      <c r="J1896" s="135">
        <v>-579.26</v>
      </c>
      <c r="K1896" s="135">
        <v>-1360.1999999999998</v>
      </c>
      <c r="L1896" s="135">
        <v>-1510</v>
      </c>
      <c r="M1896" s="141" t="str">
        <f t="shared" si="59"/>
        <v>201601</v>
      </c>
    </row>
    <row r="1897" spans="1:13" x14ac:dyDescent="0.25">
      <c r="A1897" s="35" t="str">
        <f>VLOOKUP(B1897,ResCat!$A$2:$B$269,2,FALSE)</f>
        <v>PPOLG</v>
      </c>
      <c r="B1897" s="68" t="str">
        <f>IF(ISNA(VLOOKUP(C1897,COA!$A$2:$B$340,2,FALSE)),"XXX",VLOOKUP(C1897,COA!$A$2:$B$340,2,FALSE))</f>
        <v>L52</v>
      </c>
      <c r="C1897" s="149" t="str">
        <f t="shared" si="60"/>
        <v>0003-1006-0012</v>
      </c>
      <c r="D1897" s="134" t="s">
        <v>463</v>
      </c>
      <c r="E1897" s="134" t="s">
        <v>456</v>
      </c>
      <c r="F1897" s="134" t="s">
        <v>452</v>
      </c>
      <c r="G1897" s="134" t="s">
        <v>349</v>
      </c>
      <c r="H1897" s="134" t="s">
        <v>1023</v>
      </c>
      <c r="I1897" s="134" t="s">
        <v>2</v>
      </c>
      <c r="J1897" s="135">
        <v>1176.7499999999998</v>
      </c>
      <c r="K1897" s="135">
        <v>1176.7499999999998</v>
      </c>
      <c r="L1897" s="135">
        <v>0</v>
      </c>
      <c r="M1897" s="141" t="str">
        <f t="shared" si="59"/>
        <v>201601</v>
      </c>
    </row>
    <row r="1898" spans="1:13" x14ac:dyDescent="0.25">
      <c r="A1898" s="35" t="str">
        <f>VLOOKUP(B1898,ResCat!$A$2:$B$269,2,FALSE)</f>
        <v>PPOLG</v>
      </c>
      <c r="B1898" s="68" t="str">
        <f>IF(ISNA(VLOOKUP(C1898,COA!$A$2:$B$340,2,FALSE)),"XXX",VLOOKUP(C1898,COA!$A$2:$B$340,2,FALSE))</f>
        <v>L52</v>
      </c>
      <c r="C1898" s="149" t="str">
        <f t="shared" si="60"/>
        <v>0003-1006-0012</v>
      </c>
      <c r="D1898" s="134" t="s">
        <v>463</v>
      </c>
      <c r="E1898" s="134" t="s">
        <v>456</v>
      </c>
      <c r="F1898" s="134" t="s">
        <v>452</v>
      </c>
      <c r="G1898" s="134" t="s">
        <v>350</v>
      </c>
      <c r="H1898" s="134" t="s">
        <v>1023</v>
      </c>
      <c r="I1898" s="134" t="s">
        <v>3</v>
      </c>
      <c r="J1898" s="135">
        <v>860.79000000000008</v>
      </c>
      <c r="K1898" s="135">
        <v>564.04000000000008</v>
      </c>
      <c r="L1898" s="135">
        <v>0</v>
      </c>
      <c r="M1898" s="141" t="str">
        <f t="shared" si="59"/>
        <v>201601</v>
      </c>
    </row>
    <row r="1899" spans="1:13" x14ac:dyDescent="0.25">
      <c r="A1899" s="35" t="str">
        <f>VLOOKUP(B1899,ResCat!$A$2:$B$269,2,FALSE)</f>
        <v>PPOLG</v>
      </c>
      <c r="B1899" s="68" t="str">
        <f>IF(ISNA(VLOOKUP(C1899,COA!$A$2:$B$340,2,FALSE)),"XXX",VLOOKUP(C1899,COA!$A$2:$B$340,2,FALSE))</f>
        <v>L52</v>
      </c>
      <c r="C1899" s="149" t="str">
        <f t="shared" si="60"/>
        <v>0003-1006-0012</v>
      </c>
      <c r="D1899" s="134" t="s">
        <v>463</v>
      </c>
      <c r="E1899" s="134" t="s">
        <v>456</v>
      </c>
      <c r="F1899" s="134" t="s">
        <v>452</v>
      </c>
      <c r="G1899" s="134" t="s">
        <v>350</v>
      </c>
      <c r="H1899" s="134" t="s">
        <v>1023</v>
      </c>
      <c r="I1899" s="134" t="s">
        <v>2</v>
      </c>
      <c r="J1899" s="135">
        <v>-4144.9299999999994</v>
      </c>
      <c r="K1899" s="135">
        <v>-43.739999999999981</v>
      </c>
      <c r="L1899" s="135">
        <v>-250.22</v>
      </c>
      <c r="M1899" s="141" t="str">
        <f t="shared" si="59"/>
        <v>201601</v>
      </c>
    </row>
    <row r="1900" spans="1:13" x14ac:dyDescent="0.25">
      <c r="A1900" s="35" t="str">
        <f>VLOOKUP(B1900,ResCat!$A$2:$B$269,2,FALSE)</f>
        <v>PPOLG</v>
      </c>
      <c r="B1900" s="68" t="str">
        <f>IF(ISNA(VLOOKUP(C1900,COA!$A$2:$B$340,2,FALSE)),"XXX",VLOOKUP(C1900,COA!$A$2:$B$340,2,FALSE))</f>
        <v>L52</v>
      </c>
      <c r="C1900" s="149" t="str">
        <f t="shared" si="60"/>
        <v>0003-1006-0012</v>
      </c>
      <c r="D1900" s="134" t="s">
        <v>463</v>
      </c>
      <c r="E1900" s="134" t="s">
        <v>456</v>
      </c>
      <c r="F1900" s="134" t="s">
        <v>452</v>
      </c>
      <c r="G1900" s="134" t="s">
        <v>350</v>
      </c>
      <c r="H1900" s="134" t="s">
        <v>1023</v>
      </c>
      <c r="I1900" s="134" t="s">
        <v>1</v>
      </c>
      <c r="J1900" s="135">
        <v>49.6</v>
      </c>
      <c r="K1900" s="135">
        <v>49.6</v>
      </c>
      <c r="L1900" s="135">
        <v>0</v>
      </c>
      <c r="M1900" s="141" t="str">
        <f t="shared" si="59"/>
        <v>201601</v>
      </c>
    </row>
    <row r="1901" spans="1:13" x14ac:dyDescent="0.25">
      <c r="A1901" s="35" t="str">
        <f>VLOOKUP(B1901,ResCat!$A$2:$B$269,2,FALSE)</f>
        <v>PPOLG</v>
      </c>
      <c r="B1901" s="68" t="str">
        <f>IF(ISNA(VLOOKUP(C1901,COA!$A$2:$B$340,2,FALSE)),"XXX",VLOOKUP(C1901,COA!$A$2:$B$340,2,FALSE))</f>
        <v>L52</v>
      </c>
      <c r="C1901" s="149" t="str">
        <f t="shared" si="60"/>
        <v>0003-1006-0012</v>
      </c>
      <c r="D1901" s="134" t="s">
        <v>463</v>
      </c>
      <c r="E1901" s="134" t="s">
        <v>456</v>
      </c>
      <c r="F1901" s="134" t="s">
        <v>452</v>
      </c>
      <c r="G1901" s="134" t="s">
        <v>359</v>
      </c>
      <c r="H1901" s="134" t="s">
        <v>1023</v>
      </c>
      <c r="I1901" s="134" t="s">
        <v>3</v>
      </c>
      <c r="J1901" s="135">
        <v>775.17999999999961</v>
      </c>
      <c r="K1901" s="135">
        <v>49.089999999999733</v>
      </c>
      <c r="L1901" s="135">
        <v>-693.1</v>
      </c>
      <c r="M1901" s="141" t="str">
        <f t="shared" si="59"/>
        <v>201601</v>
      </c>
    </row>
    <row r="1902" spans="1:13" x14ac:dyDescent="0.25">
      <c r="A1902" s="35" t="str">
        <f>VLOOKUP(B1902,ResCat!$A$2:$B$269,2,FALSE)</f>
        <v>PPOLG</v>
      </c>
      <c r="B1902" s="68" t="str">
        <f>IF(ISNA(VLOOKUP(C1902,COA!$A$2:$B$340,2,FALSE)),"XXX",VLOOKUP(C1902,COA!$A$2:$B$340,2,FALSE))</f>
        <v>L52</v>
      </c>
      <c r="C1902" s="149" t="str">
        <f t="shared" si="60"/>
        <v>0003-1006-0012</v>
      </c>
      <c r="D1902" s="134" t="s">
        <v>463</v>
      </c>
      <c r="E1902" s="134" t="s">
        <v>456</v>
      </c>
      <c r="F1902" s="134" t="s">
        <v>452</v>
      </c>
      <c r="G1902" s="134" t="s">
        <v>359</v>
      </c>
      <c r="H1902" s="134" t="s">
        <v>1023</v>
      </c>
      <c r="I1902" s="134" t="s">
        <v>2</v>
      </c>
      <c r="J1902" s="135">
        <v>1654.7199999999998</v>
      </c>
      <c r="K1902" s="135">
        <v>1439.1299999999999</v>
      </c>
      <c r="L1902" s="135">
        <v>723.5</v>
      </c>
      <c r="M1902" s="141" t="str">
        <f t="shared" si="59"/>
        <v>201601</v>
      </c>
    </row>
    <row r="1903" spans="1:13" x14ac:dyDescent="0.25">
      <c r="A1903" s="35" t="str">
        <f>VLOOKUP(B1903,ResCat!$A$2:$B$269,2,FALSE)</f>
        <v>PPOLG</v>
      </c>
      <c r="B1903" s="68" t="str">
        <f>IF(ISNA(VLOOKUP(C1903,COA!$A$2:$B$340,2,FALSE)),"XXX",VLOOKUP(C1903,COA!$A$2:$B$340,2,FALSE))</f>
        <v>L52</v>
      </c>
      <c r="C1903" s="149" t="str">
        <f t="shared" si="60"/>
        <v>0003-1006-0012</v>
      </c>
      <c r="D1903" s="134" t="s">
        <v>463</v>
      </c>
      <c r="E1903" s="134" t="s">
        <v>456</v>
      </c>
      <c r="F1903" s="134" t="s">
        <v>452</v>
      </c>
      <c r="G1903" s="134" t="s">
        <v>359</v>
      </c>
      <c r="H1903" s="134" t="s">
        <v>1023</v>
      </c>
      <c r="I1903" s="134" t="s">
        <v>1</v>
      </c>
      <c r="J1903" s="135">
        <v>69.1099999999999</v>
      </c>
      <c r="K1903" s="135">
        <v>-626.34</v>
      </c>
      <c r="L1903" s="135">
        <v>-655.20000000000005</v>
      </c>
      <c r="M1903" s="141" t="str">
        <f t="shared" si="59"/>
        <v>201601</v>
      </c>
    </row>
    <row r="1904" spans="1:13" x14ac:dyDescent="0.25">
      <c r="A1904" s="35" t="str">
        <f>VLOOKUP(B1904,ResCat!$A$2:$B$269,2,FALSE)</f>
        <v>PPOLG</v>
      </c>
      <c r="B1904" s="68" t="str">
        <f>IF(ISNA(VLOOKUP(C1904,COA!$A$2:$B$340,2,FALSE)),"XXX",VLOOKUP(C1904,COA!$A$2:$B$340,2,FALSE))</f>
        <v>L52</v>
      </c>
      <c r="C1904" s="149" t="str">
        <f t="shared" si="60"/>
        <v>0003-1006-0012</v>
      </c>
      <c r="D1904" s="134" t="s">
        <v>463</v>
      </c>
      <c r="E1904" s="134" t="s">
        <v>456</v>
      </c>
      <c r="F1904" s="134" t="s">
        <v>452</v>
      </c>
      <c r="G1904" s="134" t="s">
        <v>354</v>
      </c>
      <c r="H1904" s="134" t="s">
        <v>1023</v>
      </c>
      <c r="I1904" s="134" t="s">
        <v>3</v>
      </c>
      <c r="J1904" s="135">
        <v>183.77</v>
      </c>
      <c r="K1904" s="135">
        <v>160.77000000000001</v>
      </c>
      <c r="L1904" s="135">
        <v>80.84</v>
      </c>
      <c r="M1904" s="141" t="str">
        <f t="shared" si="59"/>
        <v>201601</v>
      </c>
    </row>
    <row r="1905" spans="1:13" x14ac:dyDescent="0.25">
      <c r="A1905" s="35" t="str">
        <f>VLOOKUP(B1905,ResCat!$A$2:$B$269,2,FALSE)</f>
        <v>PPOLG</v>
      </c>
      <c r="B1905" s="68" t="str">
        <f>IF(ISNA(VLOOKUP(C1905,COA!$A$2:$B$340,2,FALSE)),"XXX",VLOOKUP(C1905,COA!$A$2:$B$340,2,FALSE))</f>
        <v>L52</v>
      </c>
      <c r="C1905" s="149" t="str">
        <f t="shared" si="60"/>
        <v>0003-1006-0012</v>
      </c>
      <c r="D1905" s="134" t="s">
        <v>463</v>
      </c>
      <c r="E1905" s="134" t="s">
        <v>456</v>
      </c>
      <c r="F1905" s="134" t="s">
        <v>452</v>
      </c>
      <c r="G1905" s="134" t="s">
        <v>354</v>
      </c>
      <c r="H1905" s="134" t="s">
        <v>1023</v>
      </c>
      <c r="I1905" s="134" t="s">
        <v>2</v>
      </c>
      <c r="J1905" s="135">
        <v>1099.1499999999999</v>
      </c>
      <c r="K1905" s="135">
        <v>484.02999999999992</v>
      </c>
      <c r="L1905" s="135">
        <v>-8.6400000000000858</v>
      </c>
      <c r="M1905" s="141" t="str">
        <f t="shared" si="59"/>
        <v>201601</v>
      </c>
    </row>
    <row r="1906" spans="1:13" x14ac:dyDescent="0.25">
      <c r="A1906" s="35" t="str">
        <f>VLOOKUP(B1906,ResCat!$A$2:$B$269,2,FALSE)</f>
        <v>PPOLG</v>
      </c>
      <c r="B1906" s="68" t="str">
        <f>IF(ISNA(VLOOKUP(C1906,COA!$A$2:$B$340,2,FALSE)),"XXX",VLOOKUP(C1906,COA!$A$2:$B$340,2,FALSE))</f>
        <v>L52</v>
      </c>
      <c r="C1906" s="149" t="str">
        <f t="shared" si="60"/>
        <v>0003-1006-0012</v>
      </c>
      <c r="D1906" s="134" t="s">
        <v>463</v>
      </c>
      <c r="E1906" s="134" t="s">
        <v>456</v>
      </c>
      <c r="F1906" s="134" t="s">
        <v>452</v>
      </c>
      <c r="G1906" s="134" t="s">
        <v>354</v>
      </c>
      <c r="H1906" s="134" t="s">
        <v>1023</v>
      </c>
      <c r="I1906" s="134" t="s">
        <v>1</v>
      </c>
      <c r="J1906" s="135">
        <v>186.46</v>
      </c>
      <c r="K1906" s="135">
        <v>186.46</v>
      </c>
      <c r="L1906" s="135">
        <v>0</v>
      </c>
      <c r="M1906" s="141" t="str">
        <f t="shared" si="59"/>
        <v>201601</v>
      </c>
    </row>
    <row r="1907" spans="1:13" x14ac:dyDescent="0.25">
      <c r="A1907" s="35" t="str">
        <f>VLOOKUP(B1907,ResCat!$A$2:$B$269,2,FALSE)</f>
        <v>PPOLG</v>
      </c>
      <c r="B1907" s="68" t="str">
        <f>IF(ISNA(VLOOKUP(C1907,COA!$A$2:$B$340,2,FALSE)),"XXX",VLOOKUP(C1907,COA!$A$2:$B$340,2,FALSE))</f>
        <v>L52</v>
      </c>
      <c r="C1907" s="149" t="str">
        <f t="shared" si="60"/>
        <v>0003-1006-0012</v>
      </c>
      <c r="D1907" s="134" t="s">
        <v>463</v>
      </c>
      <c r="E1907" s="134" t="s">
        <v>456</v>
      </c>
      <c r="F1907" s="134" t="s">
        <v>452</v>
      </c>
      <c r="G1907" s="134" t="s">
        <v>366</v>
      </c>
      <c r="H1907" s="134" t="s">
        <v>1023</v>
      </c>
      <c r="I1907" s="134" t="s">
        <v>3</v>
      </c>
      <c r="J1907" s="135">
        <v>1521.38</v>
      </c>
      <c r="K1907" s="135">
        <v>985.35</v>
      </c>
      <c r="L1907" s="135">
        <v>107.88</v>
      </c>
      <c r="M1907" s="141" t="str">
        <f t="shared" si="59"/>
        <v>201601</v>
      </c>
    </row>
    <row r="1908" spans="1:13" x14ac:dyDescent="0.25">
      <c r="A1908" s="35" t="str">
        <f>VLOOKUP(B1908,ResCat!$A$2:$B$269,2,FALSE)</f>
        <v>PPOLG</v>
      </c>
      <c r="B1908" s="68" t="str">
        <f>IF(ISNA(VLOOKUP(C1908,COA!$A$2:$B$340,2,FALSE)),"XXX",VLOOKUP(C1908,COA!$A$2:$B$340,2,FALSE))</f>
        <v>L52</v>
      </c>
      <c r="C1908" s="149" t="str">
        <f t="shared" si="60"/>
        <v>0003-1006-0012</v>
      </c>
      <c r="D1908" s="134" t="s">
        <v>463</v>
      </c>
      <c r="E1908" s="134" t="s">
        <v>456</v>
      </c>
      <c r="F1908" s="134" t="s">
        <v>452</v>
      </c>
      <c r="G1908" s="134" t="s">
        <v>366</v>
      </c>
      <c r="H1908" s="134" t="s">
        <v>1023</v>
      </c>
      <c r="I1908" s="134" t="s">
        <v>0</v>
      </c>
      <c r="J1908" s="135">
        <v>-1.8189894035458565E-12</v>
      </c>
      <c r="K1908" s="135">
        <v>-8841.1699999999983</v>
      </c>
      <c r="L1908" s="135">
        <v>-8841.17</v>
      </c>
      <c r="M1908" s="141" t="str">
        <f t="shared" si="59"/>
        <v>201601</v>
      </c>
    </row>
    <row r="1909" spans="1:13" x14ac:dyDescent="0.25">
      <c r="A1909" s="35" t="str">
        <f>VLOOKUP(B1909,ResCat!$A$2:$B$269,2,FALSE)</f>
        <v>PPOLG</v>
      </c>
      <c r="B1909" s="68" t="str">
        <f>IF(ISNA(VLOOKUP(C1909,COA!$A$2:$B$340,2,FALSE)),"XXX",VLOOKUP(C1909,COA!$A$2:$B$340,2,FALSE))</f>
        <v>L52</v>
      </c>
      <c r="C1909" s="149" t="str">
        <f t="shared" si="60"/>
        <v>0003-1006-0012</v>
      </c>
      <c r="D1909" s="134" t="s">
        <v>463</v>
      </c>
      <c r="E1909" s="134" t="s">
        <v>456</v>
      </c>
      <c r="F1909" s="134" t="s">
        <v>452</v>
      </c>
      <c r="G1909" s="134" t="s">
        <v>366</v>
      </c>
      <c r="H1909" s="134" t="s">
        <v>1023</v>
      </c>
      <c r="I1909" s="134" t="s">
        <v>2</v>
      </c>
      <c r="J1909" s="135">
        <v>265.50999999999965</v>
      </c>
      <c r="K1909" s="135">
        <v>405.21999999999974</v>
      </c>
      <c r="L1909" s="135">
        <v>14.38</v>
      </c>
      <c r="M1909" s="141" t="str">
        <f t="shared" si="59"/>
        <v>201601</v>
      </c>
    </row>
    <row r="1910" spans="1:13" x14ac:dyDescent="0.25">
      <c r="A1910" s="35" t="str">
        <f>VLOOKUP(B1910,ResCat!$A$2:$B$269,2,FALSE)</f>
        <v>PPOLG</v>
      </c>
      <c r="B1910" s="68" t="str">
        <f>IF(ISNA(VLOOKUP(C1910,COA!$A$2:$B$340,2,FALSE)),"XXX",VLOOKUP(C1910,COA!$A$2:$B$340,2,FALSE))</f>
        <v>L52</v>
      </c>
      <c r="C1910" s="149" t="str">
        <f t="shared" si="60"/>
        <v>0003-1006-0012</v>
      </c>
      <c r="D1910" s="134" t="s">
        <v>463</v>
      </c>
      <c r="E1910" s="134" t="s">
        <v>456</v>
      </c>
      <c r="F1910" s="134" t="s">
        <v>452</v>
      </c>
      <c r="G1910" s="134" t="s">
        <v>366</v>
      </c>
      <c r="H1910" s="134" t="s">
        <v>1023</v>
      </c>
      <c r="I1910" s="134" t="s">
        <v>343</v>
      </c>
      <c r="J1910" s="135">
        <v>80.83</v>
      </c>
      <c r="K1910" s="135">
        <v>12.899999999999999</v>
      </c>
      <c r="L1910" s="135">
        <v>0</v>
      </c>
      <c r="M1910" s="141" t="str">
        <f t="shared" si="59"/>
        <v>201601</v>
      </c>
    </row>
    <row r="1911" spans="1:13" x14ac:dyDescent="0.25">
      <c r="A1911" s="35" t="str">
        <f>VLOOKUP(B1911,ResCat!$A$2:$B$269,2,FALSE)</f>
        <v>PPOLG</v>
      </c>
      <c r="B1911" s="68" t="str">
        <f>IF(ISNA(VLOOKUP(C1911,COA!$A$2:$B$340,2,FALSE)),"XXX",VLOOKUP(C1911,COA!$A$2:$B$340,2,FALSE))</f>
        <v>L52</v>
      </c>
      <c r="C1911" s="149" t="str">
        <f t="shared" si="60"/>
        <v>0003-1006-0012</v>
      </c>
      <c r="D1911" s="134" t="s">
        <v>463</v>
      </c>
      <c r="E1911" s="134" t="s">
        <v>456</v>
      </c>
      <c r="F1911" s="134" t="s">
        <v>452</v>
      </c>
      <c r="G1911" s="134" t="s">
        <v>366</v>
      </c>
      <c r="H1911" s="134" t="s">
        <v>1023</v>
      </c>
      <c r="I1911" s="134" t="s">
        <v>1</v>
      </c>
      <c r="J1911" s="135">
        <v>965.85999999999967</v>
      </c>
      <c r="K1911" s="135">
        <v>161</v>
      </c>
      <c r="L1911" s="135">
        <v>650</v>
      </c>
      <c r="M1911" s="141" t="str">
        <f t="shared" si="59"/>
        <v>201601</v>
      </c>
    </row>
    <row r="1912" spans="1:13" x14ac:dyDescent="0.25">
      <c r="A1912" s="35" t="str">
        <f>VLOOKUP(B1912,ResCat!$A$2:$B$269,2,FALSE)</f>
        <v>PPOLG</v>
      </c>
      <c r="B1912" s="68" t="str">
        <f>IF(ISNA(VLOOKUP(C1912,COA!$A$2:$B$340,2,FALSE)),"XXX",VLOOKUP(C1912,COA!$A$2:$B$340,2,FALSE))</f>
        <v>L52</v>
      </c>
      <c r="C1912" s="149" t="str">
        <f t="shared" si="60"/>
        <v>0003-1006-0012</v>
      </c>
      <c r="D1912" s="134" t="s">
        <v>463</v>
      </c>
      <c r="E1912" s="134" t="s">
        <v>456</v>
      </c>
      <c r="F1912" s="134" t="s">
        <v>452</v>
      </c>
      <c r="G1912" s="134" t="s">
        <v>337</v>
      </c>
      <c r="H1912" s="134" t="s">
        <v>1023</v>
      </c>
      <c r="I1912" s="134" t="s">
        <v>3</v>
      </c>
      <c r="J1912" s="135">
        <v>304.90999999999997</v>
      </c>
      <c r="K1912" s="135">
        <v>304.90999999999997</v>
      </c>
      <c r="L1912" s="135">
        <v>185.57</v>
      </c>
      <c r="M1912" s="141" t="str">
        <f t="shared" si="59"/>
        <v>201601</v>
      </c>
    </row>
    <row r="1913" spans="1:13" x14ac:dyDescent="0.25">
      <c r="A1913" s="35" t="str">
        <f>VLOOKUP(B1913,ResCat!$A$2:$B$269,2,FALSE)</f>
        <v>PPOLG</v>
      </c>
      <c r="B1913" s="68" t="str">
        <f>IF(ISNA(VLOOKUP(C1913,COA!$A$2:$B$340,2,FALSE)),"XXX",VLOOKUP(C1913,COA!$A$2:$B$340,2,FALSE))</f>
        <v>L52</v>
      </c>
      <c r="C1913" s="149" t="str">
        <f t="shared" si="60"/>
        <v>0003-1006-0012</v>
      </c>
      <c r="D1913" s="134" t="s">
        <v>463</v>
      </c>
      <c r="E1913" s="134" t="s">
        <v>456</v>
      </c>
      <c r="F1913" s="134" t="s">
        <v>452</v>
      </c>
      <c r="G1913" s="134" t="s">
        <v>337</v>
      </c>
      <c r="H1913" s="134" t="s">
        <v>1023</v>
      </c>
      <c r="I1913" s="134" t="s">
        <v>0</v>
      </c>
      <c r="J1913" s="135">
        <v>3.2400748750660568E-12</v>
      </c>
      <c r="K1913" s="135">
        <v>0</v>
      </c>
      <c r="L1913" s="135">
        <v>2.1827872842550278E-11</v>
      </c>
      <c r="M1913" s="141" t="str">
        <f t="shared" si="59"/>
        <v>201601</v>
      </c>
    </row>
    <row r="1914" spans="1:13" x14ac:dyDescent="0.25">
      <c r="A1914" s="35" t="str">
        <f>VLOOKUP(B1914,ResCat!$A$2:$B$269,2,FALSE)</f>
        <v>PPOLG</v>
      </c>
      <c r="B1914" s="68" t="str">
        <f>IF(ISNA(VLOOKUP(C1914,COA!$A$2:$B$340,2,FALSE)),"XXX",VLOOKUP(C1914,COA!$A$2:$B$340,2,FALSE))</f>
        <v>L52</v>
      </c>
      <c r="C1914" s="149" t="str">
        <f t="shared" si="60"/>
        <v>0003-1006-0012</v>
      </c>
      <c r="D1914" s="134" t="s">
        <v>463</v>
      </c>
      <c r="E1914" s="134" t="s">
        <v>456</v>
      </c>
      <c r="F1914" s="134" t="s">
        <v>452</v>
      </c>
      <c r="G1914" s="134" t="s">
        <v>337</v>
      </c>
      <c r="H1914" s="134" t="s">
        <v>1023</v>
      </c>
      <c r="I1914" s="134" t="s">
        <v>2</v>
      </c>
      <c r="J1914" s="135">
        <v>425.7000000000001</v>
      </c>
      <c r="K1914" s="135">
        <v>807.37000000000012</v>
      </c>
      <c r="L1914" s="135">
        <v>309.3</v>
      </c>
      <c r="M1914" s="141" t="str">
        <f t="shared" si="59"/>
        <v>201601</v>
      </c>
    </row>
    <row r="1915" spans="1:13" x14ac:dyDescent="0.25">
      <c r="A1915" s="35" t="str">
        <f>VLOOKUP(B1915,ResCat!$A$2:$B$269,2,FALSE)</f>
        <v>PPOLG</v>
      </c>
      <c r="B1915" s="68" t="str">
        <f>IF(ISNA(VLOOKUP(C1915,COA!$A$2:$B$340,2,FALSE)),"XXX",VLOOKUP(C1915,COA!$A$2:$B$340,2,FALSE))</f>
        <v>L52</v>
      </c>
      <c r="C1915" s="149" t="str">
        <f t="shared" si="60"/>
        <v>0003-1006-0012</v>
      </c>
      <c r="D1915" s="134" t="s">
        <v>463</v>
      </c>
      <c r="E1915" s="134" t="s">
        <v>456</v>
      </c>
      <c r="F1915" s="134" t="s">
        <v>452</v>
      </c>
      <c r="G1915" s="134" t="s">
        <v>337</v>
      </c>
      <c r="H1915" s="134" t="s">
        <v>1023</v>
      </c>
      <c r="I1915" s="134" t="s">
        <v>343</v>
      </c>
      <c r="J1915" s="135">
        <v>122.63</v>
      </c>
      <c r="K1915" s="135">
        <v>19.100000000000001</v>
      </c>
      <c r="L1915" s="135">
        <v>0</v>
      </c>
      <c r="M1915" s="141" t="str">
        <f t="shared" si="59"/>
        <v>201601</v>
      </c>
    </row>
    <row r="1916" spans="1:13" x14ac:dyDescent="0.25">
      <c r="A1916" s="35" t="str">
        <f>VLOOKUP(B1916,ResCat!$A$2:$B$269,2,FALSE)</f>
        <v>PPOLG</v>
      </c>
      <c r="B1916" s="68" t="str">
        <f>IF(ISNA(VLOOKUP(C1916,COA!$A$2:$B$340,2,FALSE)),"XXX",VLOOKUP(C1916,COA!$A$2:$B$340,2,FALSE))</f>
        <v>L52</v>
      </c>
      <c r="C1916" s="149" t="str">
        <f t="shared" si="60"/>
        <v>0003-1006-0012</v>
      </c>
      <c r="D1916" s="134" t="s">
        <v>463</v>
      </c>
      <c r="E1916" s="134" t="s">
        <v>456</v>
      </c>
      <c r="F1916" s="134" t="s">
        <v>452</v>
      </c>
      <c r="G1916" s="134" t="s">
        <v>337</v>
      </c>
      <c r="H1916" s="134" t="s">
        <v>1023</v>
      </c>
      <c r="I1916" s="134" t="s">
        <v>1</v>
      </c>
      <c r="J1916" s="135">
        <v>2033.9400000000005</v>
      </c>
      <c r="K1916" s="135">
        <v>2033.94</v>
      </c>
      <c r="L1916" s="135">
        <v>1872.94</v>
      </c>
      <c r="M1916" s="141" t="str">
        <f t="shared" si="59"/>
        <v>201601</v>
      </c>
    </row>
    <row r="1917" spans="1:13" x14ac:dyDescent="0.25">
      <c r="A1917" s="35" t="str">
        <f>VLOOKUP(B1917,ResCat!$A$2:$B$269,2,FALSE)</f>
        <v>PPOLG</v>
      </c>
      <c r="B1917" s="68" t="str">
        <f>IF(ISNA(VLOOKUP(C1917,COA!$A$2:$B$340,2,FALSE)),"XXX",VLOOKUP(C1917,COA!$A$2:$B$340,2,FALSE))</f>
        <v>L52</v>
      </c>
      <c r="C1917" s="149" t="str">
        <f t="shared" si="60"/>
        <v>0003-1006-0012</v>
      </c>
      <c r="D1917" s="134" t="s">
        <v>463</v>
      </c>
      <c r="E1917" s="134" t="s">
        <v>456</v>
      </c>
      <c r="F1917" s="134" t="s">
        <v>452</v>
      </c>
      <c r="G1917" s="134" t="s">
        <v>352</v>
      </c>
      <c r="H1917" s="134" t="s">
        <v>1023</v>
      </c>
      <c r="I1917" s="134" t="s">
        <v>3</v>
      </c>
      <c r="J1917" s="135">
        <v>473.06000000000017</v>
      </c>
      <c r="K1917" s="135">
        <v>370.95</v>
      </c>
      <c r="L1917" s="135">
        <v>344.56</v>
      </c>
      <c r="M1917" s="141" t="str">
        <f t="shared" si="59"/>
        <v>201602</v>
      </c>
    </row>
    <row r="1918" spans="1:13" x14ac:dyDescent="0.25">
      <c r="A1918" s="35" t="str">
        <f>VLOOKUP(B1918,ResCat!$A$2:$B$269,2,FALSE)</f>
        <v>PPOLG</v>
      </c>
      <c r="B1918" s="68" t="str">
        <f>IF(ISNA(VLOOKUP(C1918,COA!$A$2:$B$340,2,FALSE)),"XXX",VLOOKUP(C1918,COA!$A$2:$B$340,2,FALSE))</f>
        <v>L52</v>
      </c>
      <c r="C1918" s="149" t="str">
        <f t="shared" si="60"/>
        <v>0003-1006-0012</v>
      </c>
      <c r="D1918" s="134" t="s">
        <v>463</v>
      </c>
      <c r="E1918" s="134" t="s">
        <v>456</v>
      </c>
      <c r="F1918" s="134" t="s">
        <v>452</v>
      </c>
      <c r="G1918" s="134" t="s">
        <v>352</v>
      </c>
      <c r="H1918" s="134" t="s">
        <v>1023</v>
      </c>
      <c r="I1918" s="134" t="s">
        <v>336</v>
      </c>
      <c r="J1918" s="135">
        <v>-345</v>
      </c>
      <c r="K1918" s="135">
        <v>43.159999999999982</v>
      </c>
      <c r="L1918" s="135">
        <v>-122.57</v>
      </c>
      <c r="M1918" s="141" t="str">
        <f t="shared" si="59"/>
        <v>201602</v>
      </c>
    </row>
    <row r="1919" spans="1:13" x14ac:dyDescent="0.25">
      <c r="A1919" s="35" t="str">
        <f>VLOOKUP(B1919,ResCat!$A$2:$B$269,2,FALSE)</f>
        <v>PPOLG</v>
      </c>
      <c r="B1919" s="68" t="str">
        <f>IF(ISNA(VLOOKUP(C1919,COA!$A$2:$B$340,2,FALSE)),"XXX",VLOOKUP(C1919,COA!$A$2:$B$340,2,FALSE))</f>
        <v>L52</v>
      </c>
      <c r="C1919" s="149" t="str">
        <f t="shared" si="60"/>
        <v>0003-1006-0012</v>
      </c>
      <c r="D1919" s="134" t="s">
        <v>463</v>
      </c>
      <c r="E1919" s="134" t="s">
        <v>456</v>
      </c>
      <c r="F1919" s="134" t="s">
        <v>452</v>
      </c>
      <c r="G1919" s="134" t="s">
        <v>352</v>
      </c>
      <c r="H1919" s="134" t="s">
        <v>1023</v>
      </c>
      <c r="I1919" s="134" t="s">
        <v>2</v>
      </c>
      <c r="J1919" s="135">
        <v>10139.589999999997</v>
      </c>
      <c r="K1919" s="135">
        <v>2894.5800000000013</v>
      </c>
      <c r="L1919" s="135">
        <v>1963.0000000000002</v>
      </c>
      <c r="M1919" s="141" t="str">
        <f t="shared" si="59"/>
        <v>201602</v>
      </c>
    </row>
    <row r="1920" spans="1:13" x14ac:dyDescent="0.25">
      <c r="A1920" s="35" t="str">
        <f>VLOOKUP(B1920,ResCat!$A$2:$B$269,2,FALSE)</f>
        <v>PPOLG</v>
      </c>
      <c r="B1920" s="68" t="str">
        <f>IF(ISNA(VLOOKUP(C1920,COA!$A$2:$B$340,2,FALSE)),"XXX",VLOOKUP(C1920,COA!$A$2:$B$340,2,FALSE))</f>
        <v>L52</v>
      </c>
      <c r="C1920" s="149" t="str">
        <f t="shared" si="60"/>
        <v>0003-1006-0012</v>
      </c>
      <c r="D1920" s="134" t="s">
        <v>463</v>
      </c>
      <c r="E1920" s="134" t="s">
        <v>456</v>
      </c>
      <c r="F1920" s="134" t="s">
        <v>452</v>
      </c>
      <c r="G1920" s="134" t="s">
        <v>352</v>
      </c>
      <c r="H1920" s="134" t="s">
        <v>1023</v>
      </c>
      <c r="I1920" s="134" t="s">
        <v>1</v>
      </c>
      <c r="J1920" s="135">
        <v>4504.84</v>
      </c>
      <c r="K1920" s="135">
        <v>2198.5599999999986</v>
      </c>
      <c r="L1920" s="135">
        <v>1966.5299999999988</v>
      </c>
      <c r="M1920" s="141" t="str">
        <f t="shared" si="59"/>
        <v>201602</v>
      </c>
    </row>
    <row r="1921" spans="1:13" x14ac:dyDescent="0.25">
      <c r="A1921" s="35" t="str">
        <f>VLOOKUP(B1921,ResCat!$A$2:$B$269,2,FALSE)</f>
        <v>PPOLG</v>
      </c>
      <c r="B1921" s="68" t="str">
        <f>IF(ISNA(VLOOKUP(C1921,COA!$A$2:$B$340,2,FALSE)),"XXX",VLOOKUP(C1921,COA!$A$2:$B$340,2,FALSE))</f>
        <v>L52</v>
      </c>
      <c r="C1921" s="149" t="str">
        <f t="shared" si="60"/>
        <v>0003-1006-0012</v>
      </c>
      <c r="D1921" s="134" t="s">
        <v>463</v>
      </c>
      <c r="E1921" s="134" t="s">
        <v>456</v>
      </c>
      <c r="F1921" s="134" t="s">
        <v>452</v>
      </c>
      <c r="G1921" s="134" t="s">
        <v>347</v>
      </c>
      <c r="H1921" s="134" t="s">
        <v>1023</v>
      </c>
      <c r="I1921" s="134" t="s">
        <v>3</v>
      </c>
      <c r="J1921" s="135">
        <v>-475.65</v>
      </c>
      <c r="K1921" s="135">
        <v>-134.49000000000007</v>
      </c>
      <c r="L1921" s="135">
        <v>20.440000000000012</v>
      </c>
      <c r="M1921" s="141" t="str">
        <f t="shared" si="59"/>
        <v>201603</v>
      </c>
    </row>
    <row r="1922" spans="1:13" x14ac:dyDescent="0.25">
      <c r="A1922" s="35" t="str">
        <f>VLOOKUP(B1922,ResCat!$A$2:$B$269,2,FALSE)</f>
        <v>PPOLG</v>
      </c>
      <c r="B1922" s="68" t="str">
        <f>IF(ISNA(VLOOKUP(C1922,COA!$A$2:$B$340,2,FALSE)),"XXX",VLOOKUP(C1922,COA!$A$2:$B$340,2,FALSE))</f>
        <v>L52</v>
      </c>
      <c r="C1922" s="149" t="str">
        <f t="shared" si="60"/>
        <v>0003-1006-0012</v>
      </c>
      <c r="D1922" s="134" t="s">
        <v>463</v>
      </c>
      <c r="E1922" s="134" t="s">
        <v>456</v>
      </c>
      <c r="F1922" s="134" t="s">
        <v>452</v>
      </c>
      <c r="G1922" s="134" t="s">
        <v>347</v>
      </c>
      <c r="H1922" s="134" t="s">
        <v>1023</v>
      </c>
      <c r="I1922" s="134" t="s">
        <v>0</v>
      </c>
      <c r="J1922" s="135">
        <v>1.3100631690576847E-12</v>
      </c>
      <c r="K1922" s="135">
        <v>-1240.1700000000014</v>
      </c>
      <c r="L1922" s="135">
        <v>-1240.1700000000005</v>
      </c>
      <c r="M1922" s="141" t="str">
        <f t="shared" si="59"/>
        <v>201603</v>
      </c>
    </row>
    <row r="1923" spans="1:13" x14ac:dyDescent="0.25">
      <c r="A1923" s="35" t="str">
        <f>VLOOKUP(B1923,ResCat!$A$2:$B$269,2,FALSE)</f>
        <v>PPOLG</v>
      </c>
      <c r="B1923" s="68" t="str">
        <f>IF(ISNA(VLOOKUP(C1923,COA!$A$2:$B$340,2,FALSE)),"XXX",VLOOKUP(C1923,COA!$A$2:$B$340,2,FALSE))</f>
        <v>L52</v>
      </c>
      <c r="C1923" s="149" t="str">
        <f t="shared" si="60"/>
        <v>0003-1006-0012</v>
      </c>
      <c r="D1923" s="134" t="s">
        <v>463</v>
      </c>
      <c r="E1923" s="134" t="s">
        <v>456</v>
      </c>
      <c r="F1923" s="134" t="s">
        <v>452</v>
      </c>
      <c r="G1923" s="134" t="s">
        <v>347</v>
      </c>
      <c r="H1923" s="134" t="s">
        <v>1023</v>
      </c>
      <c r="I1923" s="134" t="s">
        <v>2</v>
      </c>
      <c r="J1923" s="135">
        <v>-898.7800000000002</v>
      </c>
      <c r="K1923" s="135">
        <v>-1110.02</v>
      </c>
      <c r="L1923" s="135">
        <v>-938.92999999999984</v>
      </c>
      <c r="M1923" s="141" t="str">
        <f t="shared" si="59"/>
        <v>201603</v>
      </c>
    </row>
    <row r="1924" spans="1:13" x14ac:dyDescent="0.25">
      <c r="A1924" s="35" t="str">
        <f>VLOOKUP(B1924,ResCat!$A$2:$B$269,2,FALSE)</f>
        <v>PPOLG</v>
      </c>
      <c r="B1924" s="68" t="str">
        <f>IF(ISNA(VLOOKUP(C1924,COA!$A$2:$B$340,2,FALSE)),"XXX",VLOOKUP(C1924,COA!$A$2:$B$340,2,FALSE))</f>
        <v>L52</v>
      </c>
      <c r="C1924" s="149" t="str">
        <f t="shared" si="60"/>
        <v>0003-1006-0012</v>
      </c>
      <c r="D1924" s="134" t="s">
        <v>463</v>
      </c>
      <c r="E1924" s="134" t="s">
        <v>456</v>
      </c>
      <c r="F1924" s="134" t="s">
        <v>452</v>
      </c>
      <c r="G1924" s="134" t="s">
        <v>347</v>
      </c>
      <c r="H1924" s="134" t="s">
        <v>1023</v>
      </c>
      <c r="I1924" s="134" t="s">
        <v>343</v>
      </c>
      <c r="J1924" s="135">
        <v>96.82</v>
      </c>
      <c r="K1924" s="135">
        <v>33.57</v>
      </c>
      <c r="L1924" s="135">
        <v>16.27</v>
      </c>
      <c r="M1924" s="141" t="str">
        <f t="shared" ref="M1924:M1987" si="61">IF(G1924&lt;$M$1,$M$1,G1924)</f>
        <v>201603</v>
      </c>
    </row>
    <row r="1925" spans="1:13" x14ac:dyDescent="0.25">
      <c r="A1925" s="35" t="str">
        <f>VLOOKUP(B1925,ResCat!$A$2:$B$269,2,FALSE)</f>
        <v>PPOLG</v>
      </c>
      <c r="B1925" s="68" t="str">
        <f>IF(ISNA(VLOOKUP(C1925,COA!$A$2:$B$340,2,FALSE)),"XXX",VLOOKUP(C1925,COA!$A$2:$B$340,2,FALSE))</f>
        <v>L52</v>
      </c>
      <c r="C1925" s="149" t="str">
        <f t="shared" ref="C1925:C1988" si="62">D1925&amp;"-"&amp;E1925&amp;"-"&amp;F1925</f>
        <v>0003-1006-0012</v>
      </c>
      <c r="D1925" s="134" t="s">
        <v>463</v>
      </c>
      <c r="E1925" s="134" t="s">
        <v>456</v>
      </c>
      <c r="F1925" s="134" t="s">
        <v>452</v>
      </c>
      <c r="G1925" s="134" t="s">
        <v>347</v>
      </c>
      <c r="H1925" s="134" t="s">
        <v>1023</v>
      </c>
      <c r="I1925" s="134" t="s">
        <v>1</v>
      </c>
      <c r="J1925" s="135">
        <v>11469.48</v>
      </c>
      <c r="K1925" s="135">
        <v>3258</v>
      </c>
      <c r="L1925" s="135">
        <v>2587.64</v>
      </c>
      <c r="M1925" s="141" t="str">
        <f t="shared" si="61"/>
        <v>201603</v>
      </c>
    </row>
    <row r="1926" spans="1:13" x14ac:dyDescent="0.25">
      <c r="A1926" s="35" t="str">
        <f>VLOOKUP(B1926,ResCat!$A$2:$B$269,2,FALSE)</f>
        <v>PPOLG</v>
      </c>
      <c r="B1926" s="68" t="str">
        <f>IF(ISNA(VLOOKUP(C1926,COA!$A$2:$B$340,2,FALSE)),"XXX",VLOOKUP(C1926,COA!$A$2:$B$340,2,FALSE))</f>
        <v>L52</v>
      </c>
      <c r="C1926" s="149" t="str">
        <f t="shared" si="62"/>
        <v>0003-1006-0012</v>
      </c>
      <c r="D1926" s="134" t="s">
        <v>463</v>
      </c>
      <c r="E1926" s="134" t="s">
        <v>456</v>
      </c>
      <c r="F1926" s="134" t="s">
        <v>452</v>
      </c>
      <c r="G1926" s="134" t="s">
        <v>361</v>
      </c>
      <c r="H1926" s="134" t="s">
        <v>1023</v>
      </c>
      <c r="I1926" s="134" t="s">
        <v>3</v>
      </c>
      <c r="J1926" s="135">
        <v>-1337.4399999999998</v>
      </c>
      <c r="K1926" s="135">
        <v>613.80000000000007</v>
      </c>
      <c r="L1926" s="135">
        <v>-445.00000000000011</v>
      </c>
      <c r="M1926" s="141" t="str">
        <f t="shared" si="61"/>
        <v>201604</v>
      </c>
    </row>
    <row r="1927" spans="1:13" x14ac:dyDescent="0.25">
      <c r="A1927" s="35" t="str">
        <f>VLOOKUP(B1927,ResCat!$A$2:$B$269,2,FALSE)</f>
        <v>PPOLG</v>
      </c>
      <c r="B1927" s="68" t="str">
        <f>IF(ISNA(VLOOKUP(C1927,COA!$A$2:$B$340,2,FALSE)),"XXX",VLOOKUP(C1927,COA!$A$2:$B$340,2,FALSE))</f>
        <v>L52</v>
      </c>
      <c r="C1927" s="149" t="str">
        <f t="shared" si="62"/>
        <v>0003-1006-0012</v>
      </c>
      <c r="D1927" s="134" t="s">
        <v>463</v>
      </c>
      <c r="E1927" s="134" t="s">
        <v>456</v>
      </c>
      <c r="F1927" s="134" t="s">
        <v>452</v>
      </c>
      <c r="G1927" s="134" t="s">
        <v>361</v>
      </c>
      <c r="H1927" s="134" t="s">
        <v>1023</v>
      </c>
      <c r="I1927" s="134" t="s">
        <v>0</v>
      </c>
      <c r="J1927" s="135">
        <v>-55044.020000000004</v>
      </c>
      <c r="K1927" s="135">
        <v>-3647</v>
      </c>
      <c r="L1927" s="135">
        <v>-3282.3</v>
      </c>
      <c r="M1927" s="141" t="str">
        <f t="shared" si="61"/>
        <v>201604</v>
      </c>
    </row>
    <row r="1928" spans="1:13" x14ac:dyDescent="0.25">
      <c r="A1928" s="35" t="str">
        <f>VLOOKUP(B1928,ResCat!$A$2:$B$269,2,FALSE)</f>
        <v>PPOLG</v>
      </c>
      <c r="B1928" s="68" t="str">
        <f>IF(ISNA(VLOOKUP(C1928,COA!$A$2:$B$340,2,FALSE)),"XXX",VLOOKUP(C1928,COA!$A$2:$B$340,2,FALSE))</f>
        <v>L52</v>
      </c>
      <c r="C1928" s="149" t="str">
        <f t="shared" si="62"/>
        <v>0003-1006-0012</v>
      </c>
      <c r="D1928" s="134" t="s">
        <v>463</v>
      </c>
      <c r="E1928" s="134" t="s">
        <v>456</v>
      </c>
      <c r="F1928" s="134" t="s">
        <v>452</v>
      </c>
      <c r="G1928" s="134" t="s">
        <v>361</v>
      </c>
      <c r="H1928" s="134" t="s">
        <v>1023</v>
      </c>
      <c r="I1928" s="134" t="s">
        <v>336</v>
      </c>
      <c r="J1928" s="135">
        <v>26.71</v>
      </c>
      <c r="K1928" s="135">
        <v>26.71</v>
      </c>
      <c r="L1928" s="135">
        <v>0</v>
      </c>
      <c r="M1928" s="141" t="str">
        <f t="shared" si="61"/>
        <v>201604</v>
      </c>
    </row>
    <row r="1929" spans="1:13" x14ac:dyDescent="0.25">
      <c r="A1929" s="35" t="str">
        <f>VLOOKUP(B1929,ResCat!$A$2:$B$269,2,FALSE)</f>
        <v>PPOLG</v>
      </c>
      <c r="B1929" s="68" t="str">
        <f>IF(ISNA(VLOOKUP(C1929,COA!$A$2:$B$340,2,FALSE)),"XXX",VLOOKUP(C1929,COA!$A$2:$B$340,2,FALSE))</f>
        <v>L52</v>
      </c>
      <c r="C1929" s="149" t="str">
        <f t="shared" si="62"/>
        <v>0003-1006-0012</v>
      </c>
      <c r="D1929" s="134" t="s">
        <v>463</v>
      </c>
      <c r="E1929" s="134" t="s">
        <v>456</v>
      </c>
      <c r="F1929" s="134" t="s">
        <v>452</v>
      </c>
      <c r="G1929" s="134" t="s">
        <v>361</v>
      </c>
      <c r="H1929" s="134" t="s">
        <v>1023</v>
      </c>
      <c r="I1929" s="134" t="s">
        <v>2</v>
      </c>
      <c r="J1929" s="135">
        <v>1258.9300000000003</v>
      </c>
      <c r="K1929" s="135">
        <v>951.34</v>
      </c>
      <c r="L1929" s="135">
        <v>-34.419999999999973</v>
      </c>
      <c r="M1929" s="141" t="str">
        <f t="shared" si="61"/>
        <v>201604</v>
      </c>
    </row>
    <row r="1930" spans="1:13" x14ac:dyDescent="0.25">
      <c r="A1930" s="35" t="str">
        <f>VLOOKUP(B1930,ResCat!$A$2:$B$269,2,FALSE)</f>
        <v>PPOLG</v>
      </c>
      <c r="B1930" s="68" t="str">
        <f>IF(ISNA(VLOOKUP(C1930,COA!$A$2:$B$340,2,FALSE)),"XXX",VLOOKUP(C1930,COA!$A$2:$B$340,2,FALSE))</f>
        <v>L52</v>
      </c>
      <c r="C1930" s="149" t="str">
        <f t="shared" si="62"/>
        <v>0003-1006-0012</v>
      </c>
      <c r="D1930" s="134" t="s">
        <v>463</v>
      </c>
      <c r="E1930" s="134" t="s">
        <v>456</v>
      </c>
      <c r="F1930" s="134" t="s">
        <v>452</v>
      </c>
      <c r="G1930" s="134" t="s">
        <v>361</v>
      </c>
      <c r="H1930" s="134" t="s">
        <v>1023</v>
      </c>
      <c r="I1930" s="134" t="s">
        <v>1</v>
      </c>
      <c r="J1930" s="135">
        <v>1919.5900000000001</v>
      </c>
      <c r="K1930" s="135">
        <v>-35.239999999999526</v>
      </c>
      <c r="L1930" s="135">
        <v>-2171.4599999999996</v>
      </c>
      <c r="M1930" s="141" t="str">
        <f t="shared" si="61"/>
        <v>201604</v>
      </c>
    </row>
    <row r="1931" spans="1:13" x14ac:dyDescent="0.25">
      <c r="A1931" s="35" t="str">
        <f>VLOOKUP(B1931,ResCat!$A$2:$B$269,2,FALSE)</f>
        <v>PPOLG</v>
      </c>
      <c r="B1931" s="68" t="str">
        <f>IF(ISNA(VLOOKUP(C1931,COA!$A$2:$B$340,2,FALSE)),"XXX",VLOOKUP(C1931,COA!$A$2:$B$340,2,FALSE))</f>
        <v>L52</v>
      </c>
      <c r="C1931" s="149" t="str">
        <f t="shared" si="62"/>
        <v>0003-1006-0012</v>
      </c>
      <c r="D1931" s="134" t="s">
        <v>463</v>
      </c>
      <c r="E1931" s="134" t="s">
        <v>456</v>
      </c>
      <c r="F1931" s="134" t="s">
        <v>452</v>
      </c>
      <c r="G1931" s="134" t="s">
        <v>312</v>
      </c>
      <c r="H1931" s="134" t="s">
        <v>1023</v>
      </c>
      <c r="I1931" s="134" t="s">
        <v>3</v>
      </c>
      <c r="J1931" s="135">
        <v>358.09</v>
      </c>
      <c r="K1931" s="135">
        <v>507.08</v>
      </c>
      <c r="L1931" s="135">
        <v>-40.650000000000006</v>
      </c>
      <c r="M1931" s="141" t="str">
        <f t="shared" si="61"/>
        <v>201605</v>
      </c>
    </row>
    <row r="1932" spans="1:13" x14ac:dyDescent="0.25">
      <c r="A1932" s="35" t="str">
        <f>VLOOKUP(B1932,ResCat!$A$2:$B$269,2,FALSE)</f>
        <v>PPOLG</v>
      </c>
      <c r="B1932" s="68" t="str">
        <f>IF(ISNA(VLOOKUP(C1932,COA!$A$2:$B$340,2,FALSE)),"XXX",VLOOKUP(C1932,COA!$A$2:$B$340,2,FALSE))</f>
        <v>L52</v>
      </c>
      <c r="C1932" s="149" t="str">
        <f t="shared" si="62"/>
        <v>0003-1006-0012</v>
      </c>
      <c r="D1932" s="134" t="s">
        <v>463</v>
      </c>
      <c r="E1932" s="134" t="s">
        <v>456</v>
      </c>
      <c r="F1932" s="134" t="s">
        <v>452</v>
      </c>
      <c r="G1932" s="134" t="s">
        <v>312</v>
      </c>
      <c r="H1932" s="134" t="s">
        <v>1023</v>
      </c>
      <c r="I1932" s="134" t="s">
        <v>2</v>
      </c>
      <c r="J1932" s="135">
        <v>-1616.76</v>
      </c>
      <c r="K1932" s="135">
        <v>163.63999999999982</v>
      </c>
      <c r="L1932" s="135">
        <v>-943.7</v>
      </c>
      <c r="M1932" s="141" t="str">
        <f t="shared" si="61"/>
        <v>201605</v>
      </c>
    </row>
    <row r="1933" spans="1:13" x14ac:dyDescent="0.25">
      <c r="A1933" s="35" t="str">
        <f>VLOOKUP(B1933,ResCat!$A$2:$B$269,2,FALSE)</f>
        <v>PPOLG</v>
      </c>
      <c r="B1933" s="68" t="str">
        <f>IF(ISNA(VLOOKUP(C1933,COA!$A$2:$B$340,2,FALSE)),"XXX",VLOOKUP(C1933,COA!$A$2:$B$340,2,FALSE))</f>
        <v>L52</v>
      </c>
      <c r="C1933" s="149" t="str">
        <f t="shared" si="62"/>
        <v>0003-1006-0012</v>
      </c>
      <c r="D1933" s="134" t="s">
        <v>463</v>
      </c>
      <c r="E1933" s="134" t="s">
        <v>456</v>
      </c>
      <c r="F1933" s="134" t="s">
        <v>452</v>
      </c>
      <c r="G1933" s="134" t="s">
        <v>312</v>
      </c>
      <c r="H1933" s="134" t="s">
        <v>1023</v>
      </c>
      <c r="I1933" s="134" t="s">
        <v>343</v>
      </c>
      <c r="J1933" s="135">
        <v>23.7</v>
      </c>
      <c r="K1933" s="135">
        <v>15.55</v>
      </c>
      <c r="L1933" s="135">
        <v>0</v>
      </c>
      <c r="M1933" s="141" t="str">
        <f t="shared" si="61"/>
        <v>201605</v>
      </c>
    </row>
    <row r="1934" spans="1:13" x14ac:dyDescent="0.25">
      <c r="A1934" s="35" t="str">
        <f>VLOOKUP(B1934,ResCat!$A$2:$B$269,2,FALSE)</f>
        <v>PPOLG</v>
      </c>
      <c r="B1934" s="68" t="str">
        <f>IF(ISNA(VLOOKUP(C1934,COA!$A$2:$B$340,2,FALSE)),"XXX",VLOOKUP(C1934,COA!$A$2:$B$340,2,FALSE))</f>
        <v>L52</v>
      </c>
      <c r="C1934" s="149" t="str">
        <f t="shared" si="62"/>
        <v>0003-1006-0012</v>
      </c>
      <c r="D1934" s="134" t="s">
        <v>463</v>
      </c>
      <c r="E1934" s="134" t="s">
        <v>456</v>
      </c>
      <c r="F1934" s="134" t="s">
        <v>452</v>
      </c>
      <c r="G1934" s="134" t="s">
        <v>312</v>
      </c>
      <c r="H1934" s="134" t="s">
        <v>1023</v>
      </c>
      <c r="I1934" s="134" t="s">
        <v>1</v>
      </c>
      <c r="J1934" s="135">
        <v>-9326.99</v>
      </c>
      <c r="K1934" s="135">
        <v>582.8499999999998</v>
      </c>
      <c r="L1934" s="135">
        <v>705.8499999999998</v>
      </c>
      <c r="M1934" s="141" t="str">
        <f t="shared" si="61"/>
        <v>201605</v>
      </c>
    </row>
    <row r="1935" spans="1:13" x14ac:dyDescent="0.25">
      <c r="A1935" s="35" t="str">
        <f>VLOOKUP(B1935,ResCat!$A$2:$B$269,2,FALSE)</f>
        <v>PPOLG</v>
      </c>
      <c r="B1935" s="68" t="str">
        <f>IF(ISNA(VLOOKUP(C1935,COA!$A$2:$B$340,2,FALSE)),"XXX",VLOOKUP(C1935,COA!$A$2:$B$340,2,FALSE))</f>
        <v>L52</v>
      </c>
      <c r="C1935" s="149" t="str">
        <f t="shared" si="62"/>
        <v>0003-1006-0012</v>
      </c>
      <c r="D1935" s="134" t="s">
        <v>463</v>
      </c>
      <c r="E1935" s="134" t="s">
        <v>456</v>
      </c>
      <c r="F1935" s="134" t="s">
        <v>452</v>
      </c>
      <c r="G1935" s="134" t="s">
        <v>357</v>
      </c>
      <c r="H1935" s="134" t="s">
        <v>1023</v>
      </c>
      <c r="I1935" s="134" t="s">
        <v>3</v>
      </c>
      <c r="J1935" s="135">
        <v>1161.7699999999998</v>
      </c>
      <c r="K1935" s="135">
        <v>621.77</v>
      </c>
      <c r="L1935" s="135">
        <v>112</v>
      </c>
      <c r="M1935" s="141" t="str">
        <f t="shared" si="61"/>
        <v>201606</v>
      </c>
    </row>
    <row r="1936" spans="1:13" x14ac:dyDescent="0.25">
      <c r="A1936" s="35" t="str">
        <f>VLOOKUP(B1936,ResCat!$A$2:$B$269,2,FALSE)</f>
        <v>PPOLG</v>
      </c>
      <c r="B1936" s="68" t="str">
        <f>IF(ISNA(VLOOKUP(C1936,COA!$A$2:$B$340,2,FALSE)),"XXX",VLOOKUP(C1936,COA!$A$2:$B$340,2,FALSE))</f>
        <v>L52</v>
      </c>
      <c r="C1936" s="149" t="str">
        <f t="shared" si="62"/>
        <v>0003-1006-0012</v>
      </c>
      <c r="D1936" s="134" t="s">
        <v>463</v>
      </c>
      <c r="E1936" s="134" t="s">
        <v>456</v>
      </c>
      <c r="F1936" s="134" t="s">
        <v>452</v>
      </c>
      <c r="G1936" s="134" t="s">
        <v>357</v>
      </c>
      <c r="H1936" s="134" t="s">
        <v>1023</v>
      </c>
      <c r="I1936" s="134" t="s">
        <v>0</v>
      </c>
      <c r="J1936" s="135">
        <v>0</v>
      </c>
      <c r="K1936" s="135">
        <v>8.1699999999999875</v>
      </c>
      <c r="L1936" s="135">
        <v>0</v>
      </c>
      <c r="M1936" s="141" t="str">
        <f t="shared" si="61"/>
        <v>201606</v>
      </c>
    </row>
    <row r="1937" spans="1:13" x14ac:dyDescent="0.25">
      <c r="A1937" s="35" t="str">
        <f>VLOOKUP(B1937,ResCat!$A$2:$B$269,2,FALSE)</f>
        <v>PPOLG</v>
      </c>
      <c r="B1937" s="68" t="str">
        <f>IF(ISNA(VLOOKUP(C1937,COA!$A$2:$B$340,2,FALSE)),"XXX",VLOOKUP(C1937,COA!$A$2:$B$340,2,FALSE))</f>
        <v>L52</v>
      </c>
      <c r="C1937" s="149" t="str">
        <f t="shared" si="62"/>
        <v>0003-1006-0012</v>
      </c>
      <c r="D1937" s="134" t="s">
        <v>463</v>
      </c>
      <c r="E1937" s="134" t="s">
        <v>456</v>
      </c>
      <c r="F1937" s="134" t="s">
        <v>452</v>
      </c>
      <c r="G1937" s="134" t="s">
        <v>357</v>
      </c>
      <c r="H1937" s="134" t="s">
        <v>1023</v>
      </c>
      <c r="I1937" s="134" t="s">
        <v>336</v>
      </c>
      <c r="J1937" s="135">
        <v>26.71</v>
      </c>
      <c r="K1937" s="135">
        <v>26.71</v>
      </c>
      <c r="L1937" s="135">
        <v>0</v>
      </c>
      <c r="M1937" s="141" t="str">
        <f t="shared" si="61"/>
        <v>201606</v>
      </c>
    </row>
    <row r="1938" spans="1:13" x14ac:dyDescent="0.25">
      <c r="A1938" s="35" t="str">
        <f>VLOOKUP(B1938,ResCat!$A$2:$B$269,2,FALSE)</f>
        <v>PPOLG</v>
      </c>
      <c r="B1938" s="68" t="str">
        <f>IF(ISNA(VLOOKUP(C1938,COA!$A$2:$B$340,2,FALSE)),"XXX",VLOOKUP(C1938,COA!$A$2:$B$340,2,FALSE))</f>
        <v>L52</v>
      </c>
      <c r="C1938" s="149" t="str">
        <f t="shared" si="62"/>
        <v>0003-1006-0012</v>
      </c>
      <c r="D1938" s="134" t="s">
        <v>463</v>
      </c>
      <c r="E1938" s="134" t="s">
        <v>456</v>
      </c>
      <c r="F1938" s="134" t="s">
        <v>452</v>
      </c>
      <c r="G1938" s="134" t="s">
        <v>357</v>
      </c>
      <c r="H1938" s="134" t="s">
        <v>1023</v>
      </c>
      <c r="I1938" s="134" t="s">
        <v>2</v>
      </c>
      <c r="J1938" s="135">
        <v>-2162.3899999999994</v>
      </c>
      <c r="K1938" s="135">
        <v>-1965.14</v>
      </c>
      <c r="L1938" s="135">
        <v>-2146.2000000000003</v>
      </c>
      <c r="M1938" s="141" t="str">
        <f t="shared" si="61"/>
        <v>201606</v>
      </c>
    </row>
    <row r="1939" spans="1:13" x14ac:dyDescent="0.25">
      <c r="A1939" s="35" t="str">
        <f>VLOOKUP(B1939,ResCat!$A$2:$B$269,2,FALSE)</f>
        <v>PPOLG</v>
      </c>
      <c r="B1939" s="68" t="str">
        <f>IF(ISNA(VLOOKUP(C1939,COA!$A$2:$B$340,2,FALSE)),"XXX",VLOOKUP(C1939,COA!$A$2:$B$340,2,FALSE))</f>
        <v>L52</v>
      </c>
      <c r="C1939" s="149" t="str">
        <f t="shared" si="62"/>
        <v>0003-1006-0012</v>
      </c>
      <c r="D1939" s="134" t="s">
        <v>463</v>
      </c>
      <c r="E1939" s="134" t="s">
        <v>456</v>
      </c>
      <c r="F1939" s="134" t="s">
        <v>452</v>
      </c>
      <c r="G1939" s="134" t="s">
        <v>357</v>
      </c>
      <c r="H1939" s="134" t="s">
        <v>1023</v>
      </c>
      <c r="I1939" s="134" t="s">
        <v>343</v>
      </c>
      <c r="J1939" s="135">
        <v>139.97999999999999</v>
      </c>
      <c r="K1939" s="135">
        <v>74.28</v>
      </c>
      <c r="L1939" s="135">
        <v>59.53</v>
      </c>
      <c r="M1939" s="141" t="str">
        <f t="shared" si="61"/>
        <v>201606</v>
      </c>
    </row>
    <row r="1940" spans="1:13" x14ac:dyDescent="0.25">
      <c r="A1940" s="35" t="str">
        <f>VLOOKUP(B1940,ResCat!$A$2:$B$269,2,FALSE)</f>
        <v>PPOLG</v>
      </c>
      <c r="B1940" s="68" t="str">
        <f>IF(ISNA(VLOOKUP(C1940,COA!$A$2:$B$340,2,FALSE)),"XXX",VLOOKUP(C1940,COA!$A$2:$B$340,2,FALSE))</f>
        <v>L52</v>
      </c>
      <c r="C1940" s="149" t="str">
        <f t="shared" si="62"/>
        <v>0003-1006-0012</v>
      </c>
      <c r="D1940" s="134" t="s">
        <v>463</v>
      </c>
      <c r="E1940" s="134" t="s">
        <v>456</v>
      </c>
      <c r="F1940" s="134" t="s">
        <v>452</v>
      </c>
      <c r="G1940" s="134" t="s">
        <v>357</v>
      </c>
      <c r="H1940" s="134" t="s">
        <v>1023</v>
      </c>
      <c r="I1940" s="134" t="s">
        <v>1</v>
      </c>
      <c r="J1940" s="135">
        <v>0</v>
      </c>
      <c r="K1940" s="135">
        <v>-2015.4700000000005</v>
      </c>
      <c r="L1940" s="135">
        <v>-1965.5099999999998</v>
      </c>
      <c r="M1940" s="141" t="str">
        <f t="shared" si="61"/>
        <v>201606</v>
      </c>
    </row>
    <row r="1941" spans="1:13" x14ac:dyDescent="0.25">
      <c r="A1941" s="35" t="str">
        <f>VLOOKUP(B1941,ResCat!$A$2:$B$269,2,FALSE)</f>
        <v>PPOLG</v>
      </c>
      <c r="B1941" s="68" t="str">
        <f>IF(ISNA(VLOOKUP(C1941,COA!$A$2:$B$340,2,FALSE)),"XXX",VLOOKUP(C1941,COA!$A$2:$B$340,2,FALSE))</f>
        <v>L52</v>
      </c>
      <c r="C1941" s="149" t="str">
        <f t="shared" si="62"/>
        <v>0003-1006-0012</v>
      </c>
      <c r="D1941" s="134" t="s">
        <v>463</v>
      </c>
      <c r="E1941" s="134" t="s">
        <v>456</v>
      </c>
      <c r="F1941" s="134" t="s">
        <v>452</v>
      </c>
      <c r="G1941" s="134" t="s">
        <v>314</v>
      </c>
      <c r="H1941" s="134" t="s">
        <v>1023</v>
      </c>
      <c r="I1941" s="134" t="s">
        <v>3</v>
      </c>
      <c r="J1941" s="135">
        <v>-1178.5399999999995</v>
      </c>
      <c r="K1941" s="135">
        <v>-244.88000000000025</v>
      </c>
      <c r="L1941" s="135">
        <v>-97.029999999999987</v>
      </c>
      <c r="M1941" s="141" t="str">
        <f t="shared" si="61"/>
        <v>201607</v>
      </c>
    </row>
    <row r="1942" spans="1:13" x14ac:dyDescent="0.25">
      <c r="A1942" s="35" t="str">
        <f>VLOOKUP(B1942,ResCat!$A$2:$B$269,2,FALSE)</f>
        <v>PPOLG</v>
      </c>
      <c r="B1942" s="68" t="str">
        <f>IF(ISNA(VLOOKUP(C1942,COA!$A$2:$B$340,2,FALSE)),"XXX",VLOOKUP(C1942,COA!$A$2:$B$340,2,FALSE))</f>
        <v>L52</v>
      </c>
      <c r="C1942" s="149" t="str">
        <f t="shared" si="62"/>
        <v>0003-1006-0012</v>
      </c>
      <c r="D1942" s="134" t="s">
        <v>463</v>
      </c>
      <c r="E1942" s="134" t="s">
        <v>456</v>
      </c>
      <c r="F1942" s="134" t="s">
        <v>452</v>
      </c>
      <c r="G1942" s="134" t="s">
        <v>314</v>
      </c>
      <c r="H1942" s="134" t="s">
        <v>1023</v>
      </c>
      <c r="I1942" s="134" t="s">
        <v>0</v>
      </c>
      <c r="J1942" s="135">
        <v>84470.999999999913</v>
      </c>
      <c r="K1942" s="135">
        <v>5844.8900000000067</v>
      </c>
      <c r="L1942" s="135">
        <v>5192.0100000000029</v>
      </c>
      <c r="M1942" s="141" t="str">
        <f t="shared" si="61"/>
        <v>201607</v>
      </c>
    </row>
    <row r="1943" spans="1:13" x14ac:dyDescent="0.25">
      <c r="A1943" s="35" t="str">
        <f>VLOOKUP(B1943,ResCat!$A$2:$B$269,2,FALSE)</f>
        <v>PPOLG</v>
      </c>
      <c r="B1943" s="68" t="str">
        <f>IF(ISNA(VLOOKUP(C1943,COA!$A$2:$B$340,2,FALSE)),"XXX",VLOOKUP(C1943,COA!$A$2:$B$340,2,FALSE))</f>
        <v>L52</v>
      </c>
      <c r="C1943" s="149" t="str">
        <f t="shared" si="62"/>
        <v>0003-1006-0012</v>
      </c>
      <c r="D1943" s="134" t="s">
        <v>463</v>
      </c>
      <c r="E1943" s="134" t="s">
        <v>456</v>
      </c>
      <c r="F1943" s="134" t="s">
        <v>452</v>
      </c>
      <c r="G1943" s="134" t="s">
        <v>314</v>
      </c>
      <c r="H1943" s="134" t="s">
        <v>1023</v>
      </c>
      <c r="I1943" s="134" t="s">
        <v>2</v>
      </c>
      <c r="J1943" s="135">
        <v>-165.99</v>
      </c>
      <c r="K1943" s="135">
        <v>-881.24</v>
      </c>
      <c r="L1943" s="135">
        <v>-963.90000000000032</v>
      </c>
      <c r="M1943" s="141" t="str">
        <f t="shared" si="61"/>
        <v>201607</v>
      </c>
    </row>
    <row r="1944" spans="1:13" x14ac:dyDescent="0.25">
      <c r="A1944" s="35" t="str">
        <f>VLOOKUP(B1944,ResCat!$A$2:$B$269,2,FALSE)</f>
        <v>PPOLG</v>
      </c>
      <c r="B1944" s="68" t="str">
        <f>IF(ISNA(VLOOKUP(C1944,COA!$A$2:$B$340,2,FALSE)),"XXX",VLOOKUP(C1944,COA!$A$2:$B$340,2,FALSE))</f>
        <v>L52</v>
      </c>
      <c r="C1944" s="149" t="str">
        <f t="shared" si="62"/>
        <v>0003-1006-0012</v>
      </c>
      <c r="D1944" s="134" t="s">
        <v>463</v>
      </c>
      <c r="E1944" s="134" t="s">
        <v>456</v>
      </c>
      <c r="F1944" s="134" t="s">
        <v>452</v>
      </c>
      <c r="G1944" s="134" t="s">
        <v>314</v>
      </c>
      <c r="H1944" s="134" t="s">
        <v>1023</v>
      </c>
      <c r="I1944" s="134" t="s">
        <v>343</v>
      </c>
      <c r="J1944" s="135">
        <v>102.84</v>
      </c>
      <c r="K1944" s="135">
        <v>98.990000000000009</v>
      </c>
      <c r="L1944" s="135">
        <v>51.489999999999995</v>
      </c>
      <c r="M1944" s="141" t="str">
        <f t="shared" si="61"/>
        <v>201607</v>
      </c>
    </row>
    <row r="1945" spans="1:13" x14ac:dyDescent="0.25">
      <c r="A1945" s="35" t="str">
        <f>VLOOKUP(B1945,ResCat!$A$2:$B$269,2,FALSE)</f>
        <v>PPOLG</v>
      </c>
      <c r="B1945" s="68" t="str">
        <f>IF(ISNA(VLOOKUP(C1945,COA!$A$2:$B$340,2,FALSE)),"XXX",VLOOKUP(C1945,COA!$A$2:$B$340,2,FALSE))</f>
        <v>L52</v>
      </c>
      <c r="C1945" s="149" t="str">
        <f t="shared" si="62"/>
        <v>0003-1006-0012</v>
      </c>
      <c r="D1945" s="134" t="s">
        <v>463</v>
      </c>
      <c r="E1945" s="134" t="s">
        <v>456</v>
      </c>
      <c r="F1945" s="134" t="s">
        <v>452</v>
      </c>
      <c r="G1945" s="134" t="s">
        <v>314</v>
      </c>
      <c r="H1945" s="134" t="s">
        <v>1023</v>
      </c>
      <c r="I1945" s="134" t="s">
        <v>1</v>
      </c>
      <c r="J1945" s="135">
        <v>1958.2800000000025</v>
      </c>
      <c r="K1945" s="135">
        <v>1252.1199999999997</v>
      </c>
      <c r="L1945" s="135">
        <v>178.79000000000008</v>
      </c>
      <c r="M1945" s="141" t="str">
        <f t="shared" si="61"/>
        <v>201607</v>
      </c>
    </row>
    <row r="1946" spans="1:13" x14ac:dyDescent="0.25">
      <c r="A1946" s="35" t="str">
        <f>VLOOKUP(B1946,ResCat!$A$2:$B$269,2,FALSE)</f>
        <v>PPOLG</v>
      </c>
      <c r="B1946" s="68" t="str">
        <f>IF(ISNA(VLOOKUP(C1946,COA!$A$2:$B$340,2,FALSE)),"XXX",VLOOKUP(C1946,COA!$A$2:$B$340,2,FALSE))</f>
        <v>L52</v>
      </c>
      <c r="C1946" s="149" t="str">
        <f t="shared" si="62"/>
        <v>0003-1006-0012</v>
      </c>
      <c r="D1946" s="134" t="s">
        <v>463</v>
      </c>
      <c r="E1946" s="134" t="s">
        <v>456</v>
      </c>
      <c r="F1946" s="134" t="s">
        <v>452</v>
      </c>
      <c r="G1946" s="134" t="s">
        <v>339</v>
      </c>
      <c r="H1946" s="134" t="s">
        <v>1023</v>
      </c>
      <c r="I1946" s="134" t="s">
        <v>3</v>
      </c>
      <c r="J1946" s="135">
        <v>-1158.0300000000002</v>
      </c>
      <c r="K1946" s="135">
        <v>44.220000000000027</v>
      </c>
      <c r="L1946" s="135">
        <v>-77.309999999999874</v>
      </c>
      <c r="M1946" s="141" t="str">
        <f t="shared" si="61"/>
        <v>201608</v>
      </c>
    </row>
    <row r="1947" spans="1:13" x14ac:dyDescent="0.25">
      <c r="A1947" s="35" t="str">
        <f>VLOOKUP(B1947,ResCat!$A$2:$B$269,2,FALSE)</f>
        <v>PPOLG</v>
      </c>
      <c r="B1947" s="68" t="str">
        <f>IF(ISNA(VLOOKUP(C1947,COA!$A$2:$B$340,2,FALSE)),"XXX",VLOOKUP(C1947,COA!$A$2:$B$340,2,FALSE))</f>
        <v>L52</v>
      </c>
      <c r="C1947" s="149" t="str">
        <f t="shared" si="62"/>
        <v>0003-1006-0012</v>
      </c>
      <c r="D1947" s="134" t="s">
        <v>463</v>
      </c>
      <c r="E1947" s="134" t="s">
        <v>456</v>
      </c>
      <c r="F1947" s="134" t="s">
        <v>452</v>
      </c>
      <c r="G1947" s="134" t="s">
        <v>339</v>
      </c>
      <c r="H1947" s="134" t="s">
        <v>1023</v>
      </c>
      <c r="I1947" s="134" t="s">
        <v>0</v>
      </c>
      <c r="J1947" s="135">
        <v>67863.839999999997</v>
      </c>
      <c r="K1947" s="135">
        <v>33529.999999999985</v>
      </c>
      <c r="L1947" s="135">
        <v>23113.120000000003</v>
      </c>
      <c r="M1947" s="141" t="str">
        <f t="shared" si="61"/>
        <v>201608</v>
      </c>
    </row>
    <row r="1948" spans="1:13" x14ac:dyDescent="0.25">
      <c r="A1948" s="35" t="str">
        <f>VLOOKUP(B1948,ResCat!$A$2:$B$269,2,FALSE)</f>
        <v>PPOLG</v>
      </c>
      <c r="B1948" s="68" t="str">
        <f>IF(ISNA(VLOOKUP(C1948,COA!$A$2:$B$340,2,FALSE)),"XXX",VLOOKUP(C1948,COA!$A$2:$B$340,2,FALSE))</f>
        <v>L52</v>
      </c>
      <c r="C1948" s="149" t="str">
        <f t="shared" si="62"/>
        <v>0003-1006-0012</v>
      </c>
      <c r="D1948" s="134" t="s">
        <v>463</v>
      </c>
      <c r="E1948" s="134" t="s">
        <v>456</v>
      </c>
      <c r="F1948" s="134" t="s">
        <v>452</v>
      </c>
      <c r="G1948" s="134" t="s">
        <v>339</v>
      </c>
      <c r="H1948" s="134" t="s">
        <v>1023</v>
      </c>
      <c r="I1948" s="134" t="s">
        <v>336</v>
      </c>
      <c r="J1948" s="135">
        <v>0</v>
      </c>
      <c r="K1948" s="135">
        <v>0</v>
      </c>
      <c r="L1948" s="135">
        <v>0</v>
      </c>
      <c r="M1948" s="141" t="str">
        <f t="shared" si="61"/>
        <v>201608</v>
      </c>
    </row>
    <row r="1949" spans="1:13" x14ac:dyDescent="0.25">
      <c r="A1949" s="35" t="str">
        <f>VLOOKUP(B1949,ResCat!$A$2:$B$269,2,FALSE)</f>
        <v>PPOLG</v>
      </c>
      <c r="B1949" s="68" t="str">
        <f>IF(ISNA(VLOOKUP(C1949,COA!$A$2:$B$340,2,FALSE)),"XXX",VLOOKUP(C1949,COA!$A$2:$B$340,2,FALSE))</f>
        <v>L52</v>
      </c>
      <c r="C1949" s="149" t="str">
        <f t="shared" si="62"/>
        <v>0003-1006-0012</v>
      </c>
      <c r="D1949" s="134" t="s">
        <v>463</v>
      </c>
      <c r="E1949" s="134" t="s">
        <v>456</v>
      </c>
      <c r="F1949" s="134" t="s">
        <v>452</v>
      </c>
      <c r="G1949" s="134" t="s">
        <v>339</v>
      </c>
      <c r="H1949" s="134" t="s">
        <v>1023</v>
      </c>
      <c r="I1949" s="134" t="s">
        <v>2</v>
      </c>
      <c r="J1949" s="135">
        <v>-4326</v>
      </c>
      <c r="K1949" s="135">
        <v>-1614.13</v>
      </c>
      <c r="L1949" s="135">
        <v>-1693.1400000000006</v>
      </c>
      <c r="M1949" s="141" t="str">
        <f t="shared" si="61"/>
        <v>201608</v>
      </c>
    </row>
    <row r="1950" spans="1:13" x14ac:dyDescent="0.25">
      <c r="A1950" s="35" t="str">
        <f>VLOOKUP(B1950,ResCat!$A$2:$B$269,2,FALSE)</f>
        <v>PPOLG</v>
      </c>
      <c r="B1950" s="68" t="str">
        <f>IF(ISNA(VLOOKUP(C1950,COA!$A$2:$B$340,2,FALSE)),"XXX",VLOOKUP(C1950,COA!$A$2:$B$340,2,FALSE))</f>
        <v>L52</v>
      </c>
      <c r="C1950" s="149" t="str">
        <f t="shared" si="62"/>
        <v>0003-1006-0012</v>
      </c>
      <c r="D1950" s="134" t="s">
        <v>463</v>
      </c>
      <c r="E1950" s="134" t="s">
        <v>456</v>
      </c>
      <c r="F1950" s="134" t="s">
        <v>452</v>
      </c>
      <c r="G1950" s="134" t="s">
        <v>339</v>
      </c>
      <c r="H1950" s="134" t="s">
        <v>1023</v>
      </c>
      <c r="I1950" s="134" t="s">
        <v>1</v>
      </c>
      <c r="J1950" s="135">
        <v>-154.99999999999778</v>
      </c>
      <c r="K1950" s="135">
        <v>-31.01000000000052</v>
      </c>
      <c r="L1950" s="135">
        <v>342.97000000000031</v>
      </c>
      <c r="M1950" s="141" t="str">
        <f t="shared" si="61"/>
        <v>201608</v>
      </c>
    </row>
    <row r="1951" spans="1:13" x14ac:dyDescent="0.25">
      <c r="A1951" s="35" t="str">
        <f>VLOOKUP(B1951,ResCat!$A$2:$B$269,2,FALSE)</f>
        <v>PPOLG</v>
      </c>
      <c r="B1951" s="68" t="str">
        <f>IF(ISNA(VLOOKUP(C1951,COA!$A$2:$B$340,2,FALSE)),"XXX",VLOOKUP(C1951,COA!$A$2:$B$340,2,FALSE))</f>
        <v>L52</v>
      </c>
      <c r="C1951" s="149" t="str">
        <f t="shared" si="62"/>
        <v>0003-1006-0012</v>
      </c>
      <c r="D1951" s="134" t="s">
        <v>463</v>
      </c>
      <c r="E1951" s="134" t="s">
        <v>456</v>
      </c>
      <c r="F1951" s="134" t="s">
        <v>452</v>
      </c>
      <c r="G1951" s="134" t="s">
        <v>342</v>
      </c>
      <c r="H1951" s="134" t="s">
        <v>1023</v>
      </c>
      <c r="I1951" s="134" t="s">
        <v>3</v>
      </c>
      <c r="J1951" s="135">
        <v>1236.2399999999998</v>
      </c>
      <c r="K1951" s="135">
        <v>640.29</v>
      </c>
      <c r="L1951" s="135">
        <v>289.24000000000007</v>
      </c>
      <c r="M1951" s="141" t="str">
        <f t="shared" si="61"/>
        <v>201609</v>
      </c>
    </row>
    <row r="1952" spans="1:13" x14ac:dyDescent="0.25">
      <c r="A1952" s="35" t="str">
        <f>VLOOKUP(B1952,ResCat!$A$2:$B$269,2,FALSE)</f>
        <v>PPOLG</v>
      </c>
      <c r="B1952" s="68" t="str">
        <f>IF(ISNA(VLOOKUP(C1952,COA!$A$2:$B$340,2,FALSE)),"XXX",VLOOKUP(C1952,COA!$A$2:$B$340,2,FALSE))</f>
        <v>L52</v>
      </c>
      <c r="C1952" s="149" t="str">
        <f t="shared" si="62"/>
        <v>0003-1006-0012</v>
      </c>
      <c r="D1952" s="134" t="s">
        <v>463</v>
      </c>
      <c r="E1952" s="134" t="s">
        <v>456</v>
      </c>
      <c r="F1952" s="134" t="s">
        <v>452</v>
      </c>
      <c r="G1952" s="134" t="s">
        <v>342</v>
      </c>
      <c r="H1952" s="134" t="s">
        <v>1023</v>
      </c>
      <c r="I1952" s="134" t="s">
        <v>336</v>
      </c>
      <c r="J1952" s="135">
        <v>0</v>
      </c>
      <c r="K1952" s="135">
        <v>0</v>
      </c>
      <c r="L1952" s="135">
        <v>0</v>
      </c>
      <c r="M1952" s="141" t="str">
        <f t="shared" si="61"/>
        <v>201609</v>
      </c>
    </row>
    <row r="1953" spans="1:13" x14ac:dyDescent="0.25">
      <c r="A1953" s="35" t="str">
        <f>VLOOKUP(B1953,ResCat!$A$2:$B$269,2,FALSE)</f>
        <v>PPOLG</v>
      </c>
      <c r="B1953" s="68" t="str">
        <f>IF(ISNA(VLOOKUP(C1953,COA!$A$2:$B$340,2,FALSE)),"XXX",VLOOKUP(C1953,COA!$A$2:$B$340,2,FALSE))</f>
        <v>L52</v>
      </c>
      <c r="C1953" s="149" t="str">
        <f t="shared" si="62"/>
        <v>0003-1006-0012</v>
      </c>
      <c r="D1953" s="134" t="s">
        <v>463</v>
      </c>
      <c r="E1953" s="134" t="s">
        <v>456</v>
      </c>
      <c r="F1953" s="134" t="s">
        <v>452</v>
      </c>
      <c r="G1953" s="134" t="s">
        <v>342</v>
      </c>
      <c r="H1953" s="134" t="s">
        <v>1023</v>
      </c>
      <c r="I1953" s="134" t="s">
        <v>2</v>
      </c>
      <c r="J1953" s="135">
        <v>29452.000000000004</v>
      </c>
      <c r="K1953" s="135">
        <v>-2953.22</v>
      </c>
      <c r="L1953" s="135">
        <v>-3523.1599999999994</v>
      </c>
      <c r="M1953" s="141" t="str">
        <f t="shared" si="61"/>
        <v>201609</v>
      </c>
    </row>
    <row r="1954" spans="1:13" x14ac:dyDescent="0.25">
      <c r="A1954" s="35" t="str">
        <f>VLOOKUP(B1954,ResCat!$A$2:$B$269,2,FALSE)</f>
        <v>PPOLG</v>
      </c>
      <c r="B1954" s="68" t="str">
        <f>IF(ISNA(VLOOKUP(C1954,COA!$A$2:$B$340,2,FALSE)),"XXX",VLOOKUP(C1954,COA!$A$2:$B$340,2,FALSE))</f>
        <v>L52</v>
      </c>
      <c r="C1954" s="149" t="str">
        <f t="shared" si="62"/>
        <v>0003-1006-0012</v>
      </c>
      <c r="D1954" s="134" t="s">
        <v>463</v>
      </c>
      <c r="E1954" s="134" t="s">
        <v>456</v>
      </c>
      <c r="F1954" s="134" t="s">
        <v>452</v>
      </c>
      <c r="G1954" s="134" t="s">
        <v>342</v>
      </c>
      <c r="H1954" s="134" t="s">
        <v>1023</v>
      </c>
      <c r="I1954" s="134" t="s">
        <v>1</v>
      </c>
      <c r="J1954" s="135">
        <v>-10297.200000000001</v>
      </c>
      <c r="K1954" s="135">
        <v>-3531.400000000001</v>
      </c>
      <c r="L1954" s="135">
        <v>-2654.059999999999</v>
      </c>
      <c r="M1954" s="141" t="str">
        <f t="shared" si="61"/>
        <v>201609</v>
      </c>
    </row>
    <row r="1955" spans="1:13" x14ac:dyDescent="0.25">
      <c r="A1955" s="35" t="str">
        <f>VLOOKUP(B1955,ResCat!$A$2:$B$269,2,FALSE)</f>
        <v>PPOLG</v>
      </c>
      <c r="B1955" s="68" t="str">
        <f>IF(ISNA(VLOOKUP(C1955,COA!$A$2:$B$340,2,FALSE)),"XXX",VLOOKUP(C1955,COA!$A$2:$B$340,2,FALSE))</f>
        <v>L52</v>
      </c>
      <c r="C1955" s="149" t="str">
        <f t="shared" si="62"/>
        <v>0003-1006-0012</v>
      </c>
      <c r="D1955" s="134" t="s">
        <v>463</v>
      </c>
      <c r="E1955" s="134" t="s">
        <v>456</v>
      </c>
      <c r="F1955" s="134" t="s">
        <v>452</v>
      </c>
      <c r="G1955" s="134" t="s">
        <v>316</v>
      </c>
      <c r="H1955" s="134" t="s">
        <v>1023</v>
      </c>
      <c r="I1955" s="134" t="s">
        <v>3</v>
      </c>
      <c r="J1955" s="135">
        <v>540.19000000000005</v>
      </c>
      <c r="K1955" s="135">
        <v>-1879.9699999999996</v>
      </c>
      <c r="L1955" s="135">
        <v>-1727.82</v>
      </c>
      <c r="M1955" s="141" t="str">
        <f t="shared" si="61"/>
        <v>201610</v>
      </c>
    </row>
    <row r="1956" spans="1:13" x14ac:dyDescent="0.25">
      <c r="A1956" s="35" t="str">
        <f>VLOOKUP(B1956,ResCat!$A$2:$B$269,2,FALSE)</f>
        <v>PPOLG</v>
      </c>
      <c r="B1956" s="68" t="str">
        <f>IF(ISNA(VLOOKUP(C1956,COA!$A$2:$B$340,2,FALSE)),"XXX",VLOOKUP(C1956,COA!$A$2:$B$340,2,FALSE))</f>
        <v>L52</v>
      </c>
      <c r="C1956" s="149" t="str">
        <f t="shared" si="62"/>
        <v>0003-1006-0012</v>
      </c>
      <c r="D1956" s="134" t="s">
        <v>463</v>
      </c>
      <c r="E1956" s="134" t="s">
        <v>456</v>
      </c>
      <c r="F1956" s="134" t="s">
        <v>452</v>
      </c>
      <c r="G1956" s="134" t="s">
        <v>316</v>
      </c>
      <c r="H1956" s="134" t="s">
        <v>1023</v>
      </c>
      <c r="I1956" s="134" t="s">
        <v>368</v>
      </c>
      <c r="J1956" s="135">
        <v>18</v>
      </c>
      <c r="K1956" s="135">
        <v>18</v>
      </c>
      <c r="L1956" s="135">
        <v>0</v>
      </c>
      <c r="M1956" s="141" t="str">
        <f t="shared" si="61"/>
        <v>201610</v>
      </c>
    </row>
    <row r="1957" spans="1:13" x14ac:dyDescent="0.25">
      <c r="A1957" s="35" t="str">
        <f>VLOOKUP(B1957,ResCat!$A$2:$B$269,2,FALSE)</f>
        <v>PPOLG</v>
      </c>
      <c r="B1957" s="68" t="str">
        <f>IF(ISNA(VLOOKUP(C1957,COA!$A$2:$B$340,2,FALSE)),"XXX",VLOOKUP(C1957,COA!$A$2:$B$340,2,FALSE))</f>
        <v>L52</v>
      </c>
      <c r="C1957" s="149" t="str">
        <f t="shared" si="62"/>
        <v>0003-1006-0012</v>
      </c>
      <c r="D1957" s="134" t="s">
        <v>463</v>
      </c>
      <c r="E1957" s="134" t="s">
        <v>456</v>
      </c>
      <c r="F1957" s="134" t="s">
        <v>452</v>
      </c>
      <c r="G1957" s="134" t="s">
        <v>316</v>
      </c>
      <c r="H1957" s="134" t="s">
        <v>1023</v>
      </c>
      <c r="I1957" s="134" t="s">
        <v>0</v>
      </c>
      <c r="J1957" s="135">
        <v>229885.67000000004</v>
      </c>
      <c r="K1957" s="135">
        <v>13332.3</v>
      </c>
      <c r="L1957" s="135">
        <v>13332.3</v>
      </c>
      <c r="M1957" s="141" t="str">
        <f t="shared" si="61"/>
        <v>201610</v>
      </c>
    </row>
    <row r="1958" spans="1:13" x14ac:dyDescent="0.25">
      <c r="A1958" s="35" t="str">
        <f>VLOOKUP(B1958,ResCat!$A$2:$B$269,2,FALSE)</f>
        <v>PPOLG</v>
      </c>
      <c r="B1958" s="68" t="str">
        <f>IF(ISNA(VLOOKUP(C1958,COA!$A$2:$B$340,2,FALSE)),"XXX",VLOOKUP(C1958,COA!$A$2:$B$340,2,FALSE))</f>
        <v>L52</v>
      </c>
      <c r="C1958" s="149" t="str">
        <f t="shared" si="62"/>
        <v>0003-1006-0012</v>
      </c>
      <c r="D1958" s="134" t="s">
        <v>463</v>
      </c>
      <c r="E1958" s="134" t="s">
        <v>456</v>
      </c>
      <c r="F1958" s="134" t="s">
        <v>452</v>
      </c>
      <c r="G1958" s="134" t="s">
        <v>316</v>
      </c>
      <c r="H1958" s="134" t="s">
        <v>1023</v>
      </c>
      <c r="I1958" s="134" t="s">
        <v>2</v>
      </c>
      <c r="J1958" s="135">
        <v>274.46999999999935</v>
      </c>
      <c r="K1958" s="135">
        <v>-4026.09</v>
      </c>
      <c r="L1958" s="135">
        <v>-4232.6400000000003</v>
      </c>
      <c r="M1958" s="141" t="str">
        <f t="shared" si="61"/>
        <v>201610</v>
      </c>
    </row>
    <row r="1959" spans="1:13" x14ac:dyDescent="0.25">
      <c r="A1959" s="35" t="str">
        <f>VLOOKUP(B1959,ResCat!$A$2:$B$269,2,FALSE)</f>
        <v>PPOLG</v>
      </c>
      <c r="B1959" s="68" t="str">
        <f>IF(ISNA(VLOOKUP(C1959,COA!$A$2:$B$340,2,FALSE)),"XXX",VLOOKUP(C1959,COA!$A$2:$B$340,2,FALSE))</f>
        <v>L52</v>
      </c>
      <c r="C1959" s="149" t="str">
        <f t="shared" si="62"/>
        <v>0003-1006-0012</v>
      </c>
      <c r="D1959" s="134" t="s">
        <v>463</v>
      </c>
      <c r="E1959" s="134" t="s">
        <v>456</v>
      </c>
      <c r="F1959" s="134" t="s">
        <v>452</v>
      </c>
      <c r="G1959" s="134" t="s">
        <v>316</v>
      </c>
      <c r="H1959" s="134" t="s">
        <v>1023</v>
      </c>
      <c r="I1959" s="134" t="s">
        <v>1</v>
      </c>
      <c r="J1959" s="135">
        <v>3733.0400000000009</v>
      </c>
      <c r="K1959" s="135">
        <v>3651.1800000000003</v>
      </c>
      <c r="L1959" s="135">
        <v>3949.779999999997</v>
      </c>
      <c r="M1959" s="141" t="str">
        <f t="shared" si="61"/>
        <v>201610</v>
      </c>
    </row>
    <row r="1960" spans="1:13" x14ac:dyDescent="0.25">
      <c r="A1960" s="35" t="str">
        <f>VLOOKUP(B1960,ResCat!$A$2:$B$269,2,FALSE)</f>
        <v>PPOLG</v>
      </c>
      <c r="B1960" s="68" t="str">
        <f>IF(ISNA(VLOOKUP(C1960,COA!$A$2:$B$340,2,FALSE)),"XXX",VLOOKUP(C1960,COA!$A$2:$B$340,2,FALSE))</f>
        <v>L52</v>
      </c>
      <c r="C1960" s="149" t="str">
        <f t="shared" si="62"/>
        <v>0003-1006-0012</v>
      </c>
      <c r="D1960" s="134" t="s">
        <v>463</v>
      </c>
      <c r="E1960" s="134" t="s">
        <v>456</v>
      </c>
      <c r="F1960" s="134" t="s">
        <v>452</v>
      </c>
      <c r="G1960" s="134" t="s">
        <v>318</v>
      </c>
      <c r="H1960" s="134" t="s">
        <v>1023</v>
      </c>
      <c r="I1960" s="134" t="s">
        <v>3</v>
      </c>
      <c r="J1960" s="135">
        <v>1208.46</v>
      </c>
      <c r="K1960" s="135">
        <v>508.99000000000007</v>
      </c>
      <c r="L1960" s="135">
        <v>-588.91999999999996</v>
      </c>
      <c r="M1960" s="141" t="str">
        <f t="shared" si="61"/>
        <v>201611</v>
      </c>
    </row>
    <row r="1961" spans="1:13" x14ac:dyDescent="0.25">
      <c r="A1961" s="35" t="str">
        <f>VLOOKUP(B1961,ResCat!$A$2:$B$269,2,FALSE)</f>
        <v>PPOLG</v>
      </c>
      <c r="B1961" s="68" t="str">
        <f>IF(ISNA(VLOOKUP(C1961,COA!$A$2:$B$340,2,FALSE)),"XXX",VLOOKUP(C1961,COA!$A$2:$B$340,2,FALSE))</f>
        <v>L52</v>
      </c>
      <c r="C1961" s="149" t="str">
        <f t="shared" si="62"/>
        <v>0003-1006-0012</v>
      </c>
      <c r="D1961" s="134" t="s">
        <v>463</v>
      </c>
      <c r="E1961" s="134" t="s">
        <v>456</v>
      </c>
      <c r="F1961" s="134" t="s">
        <v>452</v>
      </c>
      <c r="G1961" s="134" t="s">
        <v>318</v>
      </c>
      <c r="H1961" s="134" t="s">
        <v>1023</v>
      </c>
      <c r="I1961" s="134" t="s">
        <v>0</v>
      </c>
      <c r="J1961" s="135">
        <v>1835.28</v>
      </c>
      <c r="K1961" s="135">
        <v>2351.8599999999997</v>
      </c>
      <c r="L1961" s="135">
        <v>2351.8599999999997</v>
      </c>
      <c r="M1961" s="141" t="str">
        <f t="shared" si="61"/>
        <v>201611</v>
      </c>
    </row>
    <row r="1962" spans="1:13" x14ac:dyDescent="0.25">
      <c r="A1962" s="35" t="str">
        <f>VLOOKUP(B1962,ResCat!$A$2:$B$269,2,FALSE)</f>
        <v>PPOLG</v>
      </c>
      <c r="B1962" s="68" t="str">
        <f>IF(ISNA(VLOOKUP(C1962,COA!$A$2:$B$340,2,FALSE)),"XXX",VLOOKUP(C1962,COA!$A$2:$B$340,2,FALSE))</f>
        <v>L52</v>
      </c>
      <c r="C1962" s="149" t="str">
        <f t="shared" si="62"/>
        <v>0003-1006-0012</v>
      </c>
      <c r="D1962" s="134" t="s">
        <v>463</v>
      </c>
      <c r="E1962" s="134" t="s">
        <v>456</v>
      </c>
      <c r="F1962" s="134" t="s">
        <v>452</v>
      </c>
      <c r="G1962" s="134" t="s">
        <v>318</v>
      </c>
      <c r="H1962" s="134" t="s">
        <v>1023</v>
      </c>
      <c r="I1962" s="134" t="s">
        <v>2</v>
      </c>
      <c r="J1962" s="135">
        <v>3419.7199999999993</v>
      </c>
      <c r="K1962" s="135">
        <v>940.71999999999912</v>
      </c>
      <c r="L1962" s="135">
        <v>157.34999999999897</v>
      </c>
      <c r="M1962" s="141" t="str">
        <f t="shared" si="61"/>
        <v>201611</v>
      </c>
    </row>
    <row r="1963" spans="1:13" x14ac:dyDescent="0.25">
      <c r="A1963" s="35" t="str">
        <f>VLOOKUP(B1963,ResCat!$A$2:$B$269,2,FALSE)</f>
        <v>PPOLG</v>
      </c>
      <c r="B1963" s="68" t="str">
        <f>IF(ISNA(VLOOKUP(C1963,COA!$A$2:$B$340,2,FALSE)),"XXX",VLOOKUP(C1963,COA!$A$2:$B$340,2,FALSE))</f>
        <v>L52</v>
      </c>
      <c r="C1963" s="149" t="str">
        <f t="shared" si="62"/>
        <v>0003-1006-0012</v>
      </c>
      <c r="D1963" s="134" t="s">
        <v>463</v>
      </c>
      <c r="E1963" s="134" t="s">
        <v>456</v>
      </c>
      <c r="F1963" s="134" t="s">
        <v>452</v>
      </c>
      <c r="G1963" s="134" t="s">
        <v>318</v>
      </c>
      <c r="H1963" s="134" t="s">
        <v>1023</v>
      </c>
      <c r="I1963" s="134" t="s">
        <v>343</v>
      </c>
      <c r="J1963" s="135">
        <v>31.99</v>
      </c>
      <c r="K1963" s="135">
        <v>29.36</v>
      </c>
      <c r="L1963" s="135">
        <v>29.36</v>
      </c>
      <c r="M1963" s="141" t="str">
        <f t="shared" si="61"/>
        <v>201611</v>
      </c>
    </row>
    <row r="1964" spans="1:13" x14ac:dyDescent="0.25">
      <c r="A1964" s="35" t="str">
        <f>VLOOKUP(B1964,ResCat!$A$2:$B$269,2,FALSE)</f>
        <v>PPOLG</v>
      </c>
      <c r="B1964" s="68" t="str">
        <f>IF(ISNA(VLOOKUP(C1964,COA!$A$2:$B$340,2,FALSE)),"XXX",VLOOKUP(C1964,COA!$A$2:$B$340,2,FALSE))</f>
        <v>L52</v>
      </c>
      <c r="C1964" s="149" t="str">
        <f t="shared" si="62"/>
        <v>0003-1006-0012</v>
      </c>
      <c r="D1964" s="134" t="s">
        <v>463</v>
      </c>
      <c r="E1964" s="134" t="s">
        <v>456</v>
      </c>
      <c r="F1964" s="134" t="s">
        <v>452</v>
      </c>
      <c r="G1964" s="134" t="s">
        <v>318</v>
      </c>
      <c r="H1964" s="134" t="s">
        <v>1023</v>
      </c>
      <c r="I1964" s="134" t="s">
        <v>1</v>
      </c>
      <c r="J1964" s="135">
        <v>0.23999999999995225</v>
      </c>
      <c r="K1964" s="135">
        <v>-278.91999999999996</v>
      </c>
      <c r="L1964" s="135">
        <v>-279.15999999999997</v>
      </c>
      <c r="M1964" s="141" t="str">
        <f t="shared" si="61"/>
        <v>201611</v>
      </c>
    </row>
    <row r="1965" spans="1:13" x14ac:dyDescent="0.25">
      <c r="A1965" s="35" t="str">
        <f>VLOOKUP(B1965,ResCat!$A$2:$B$269,2,FALSE)</f>
        <v>PPOLG</v>
      </c>
      <c r="B1965" s="68" t="str">
        <f>IF(ISNA(VLOOKUP(C1965,COA!$A$2:$B$340,2,FALSE)),"XXX",VLOOKUP(C1965,COA!$A$2:$B$340,2,FALSE))</f>
        <v>L52</v>
      </c>
      <c r="C1965" s="149" t="str">
        <f t="shared" si="62"/>
        <v>0003-1006-0012</v>
      </c>
      <c r="D1965" s="134" t="s">
        <v>463</v>
      </c>
      <c r="E1965" s="134" t="s">
        <v>456</v>
      </c>
      <c r="F1965" s="134" t="s">
        <v>452</v>
      </c>
      <c r="G1965" s="134" t="s">
        <v>320</v>
      </c>
      <c r="H1965" s="134" t="s">
        <v>1023</v>
      </c>
      <c r="I1965" s="134" t="s">
        <v>3</v>
      </c>
      <c r="J1965" s="135">
        <v>-889.96000000000095</v>
      </c>
      <c r="K1965" s="135">
        <v>-601.93000000000018</v>
      </c>
      <c r="L1965" s="135">
        <v>167.5600000000006</v>
      </c>
      <c r="M1965" s="141" t="str">
        <f t="shared" si="61"/>
        <v>201612</v>
      </c>
    </row>
    <row r="1966" spans="1:13" x14ac:dyDescent="0.25">
      <c r="A1966" s="35" t="str">
        <f>VLOOKUP(B1966,ResCat!$A$2:$B$269,2,FALSE)</f>
        <v>PPOLG</v>
      </c>
      <c r="B1966" s="68" t="str">
        <f>IF(ISNA(VLOOKUP(C1966,COA!$A$2:$B$340,2,FALSE)),"XXX",VLOOKUP(C1966,COA!$A$2:$B$340,2,FALSE))</f>
        <v>L52</v>
      </c>
      <c r="C1966" s="149" t="str">
        <f t="shared" si="62"/>
        <v>0003-1006-0012</v>
      </c>
      <c r="D1966" s="134" t="s">
        <v>463</v>
      </c>
      <c r="E1966" s="134" t="s">
        <v>456</v>
      </c>
      <c r="F1966" s="134" t="s">
        <v>452</v>
      </c>
      <c r="G1966" s="134" t="s">
        <v>320</v>
      </c>
      <c r="H1966" s="134" t="s">
        <v>1023</v>
      </c>
      <c r="I1966" s="134" t="s">
        <v>0</v>
      </c>
      <c r="J1966" s="135">
        <v>169866.09</v>
      </c>
      <c r="K1966" s="135">
        <v>25629.819999999992</v>
      </c>
      <c r="L1966" s="135">
        <v>25629.819999999992</v>
      </c>
      <c r="M1966" s="141" t="str">
        <f t="shared" si="61"/>
        <v>201612</v>
      </c>
    </row>
    <row r="1967" spans="1:13" x14ac:dyDescent="0.25">
      <c r="A1967" s="35" t="str">
        <f>VLOOKUP(B1967,ResCat!$A$2:$B$269,2,FALSE)</f>
        <v>PPOLG</v>
      </c>
      <c r="B1967" s="68" t="str">
        <f>IF(ISNA(VLOOKUP(C1967,COA!$A$2:$B$340,2,FALSE)),"XXX",VLOOKUP(C1967,COA!$A$2:$B$340,2,FALSE))</f>
        <v>L52</v>
      </c>
      <c r="C1967" s="149" t="str">
        <f t="shared" si="62"/>
        <v>0003-1006-0012</v>
      </c>
      <c r="D1967" s="134" t="s">
        <v>463</v>
      </c>
      <c r="E1967" s="134" t="s">
        <v>456</v>
      </c>
      <c r="F1967" s="134" t="s">
        <v>452</v>
      </c>
      <c r="G1967" s="134" t="s">
        <v>320</v>
      </c>
      <c r="H1967" s="134" t="s">
        <v>1023</v>
      </c>
      <c r="I1967" s="134" t="s">
        <v>336</v>
      </c>
      <c r="J1967" s="135">
        <v>0</v>
      </c>
      <c r="K1967" s="135">
        <v>0</v>
      </c>
      <c r="L1967" s="135">
        <v>0</v>
      </c>
      <c r="M1967" s="141" t="str">
        <f t="shared" si="61"/>
        <v>201612</v>
      </c>
    </row>
    <row r="1968" spans="1:13" x14ac:dyDescent="0.25">
      <c r="A1968" s="35" t="str">
        <f>VLOOKUP(B1968,ResCat!$A$2:$B$269,2,FALSE)</f>
        <v>PPOLG</v>
      </c>
      <c r="B1968" s="68" t="str">
        <f>IF(ISNA(VLOOKUP(C1968,COA!$A$2:$B$340,2,FALSE)),"XXX",VLOOKUP(C1968,COA!$A$2:$B$340,2,FALSE))</f>
        <v>L52</v>
      </c>
      <c r="C1968" s="149" t="str">
        <f t="shared" si="62"/>
        <v>0003-1006-0012</v>
      </c>
      <c r="D1968" s="134" t="s">
        <v>463</v>
      </c>
      <c r="E1968" s="134" t="s">
        <v>456</v>
      </c>
      <c r="F1968" s="134" t="s">
        <v>452</v>
      </c>
      <c r="G1968" s="134" t="s">
        <v>320</v>
      </c>
      <c r="H1968" s="134" t="s">
        <v>1023</v>
      </c>
      <c r="I1968" s="134" t="s">
        <v>2</v>
      </c>
      <c r="J1968" s="135">
        <v>2471.0400000000009</v>
      </c>
      <c r="K1968" s="135">
        <v>-913.57000000000028</v>
      </c>
      <c r="L1968" s="135">
        <v>-775.84999999999991</v>
      </c>
      <c r="M1968" s="141" t="str">
        <f t="shared" si="61"/>
        <v>201612</v>
      </c>
    </row>
    <row r="1969" spans="1:13" x14ac:dyDescent="0.25">
      <c r="A1969" s="35" t="str">
        <f>VLOOKUP(B1969,ResCat!$A$2:$B$269,2,FALSE)</f>
        <v>PPOLG</v>
      </c>
      <c r="B1969" s="68" t="str">
        <f>IF(ISNA(VLOOKUP(C1969,COA!$A$2:$B$340,2,FALSE)),"XXX",VLOOKUP(C1969,COA!$A$2:$B$340,2,FALSE))</f>
        <v>L52</v>
      </c>
      <c r="C1969" s="149" t="str">
        <f t="shared" si="62"/>
        <v>0003-1006-0012</v>
      </c>
      <c r="D1969" s="134" t="s">
        <v>463</v>
      </c>
      <c r="E1969" s="134" t="s">
        <v>456</v>
      </c>
      <c r="F1969" s="134" t="s">
        <v>452</v>
      </c>
      <c r="G1969" s="134" t="s">
        <v>320</v>
      </c>
      <c r="H1969" s="134" t="s">
        <v>1023</v>
      </c>
      <c r="I1969" s="134" t="s">
        <v>1</v>
      </c>
      <c r="J1969" s="135">
        <v>-149919.42000000001</v>
      </c>
      <c r="K1969" s="135">
        <v>-20480.119999999984</v>
      </c>
      <c r="L1969" s="135">
        <v>-19088.269999999993</v>
      </c>
      <c r="M1969" s="141" t="str">
        <f t="shared" si="61"/>
        <v>201612</v>
      </c>
    </row>
    <row r="1970" spans="1:13" x14ac:dyDescent="0.25">
      <c r="A1970" s="35" t="str">
        <f>VLOOKUP(B1970,ResCat!$A$2:$B$269,2,FALSE)</f>
        <v>PPOLG</v>
      </c>
      <c r="B1970" s="68" t="str">
        <f>IF(ISNA(VLOOKUP(C1970,COA!$A$2:$B$340,2,FALSE)),"XXX",VLOOKUP(C1970,COA!$A$2:$B$340,2,FALSE))</f>
        <v>L52</v>
      </c>
      <c r="C1970" s="149" t="str">
        <f t="shared" si="62"/>
        <v>0003-1006-0012</v>
      </c>
      <c r="D1970" s="134" t="s">
        <v>463</v>
      </c>
      <c r="E1970" s="134" t="s">
        <v>456</v>
      </c>
      <c r="F1970" s="134" t="s">
        <v>452</v>
      </c>
      <c r="G1970" s="134" t="s">
        <v>322</v>
      </c>
      <c r="H1970" s="134" t="s">
        <v>1023</v>
      </c>
      <c r="I1970" s="134" t="s">
        <v>3</v>
      </c>
      <c r="J1970" s="135">
        <v>653.56999999999982</v>
      </c>
      <c r="K1970" s="135">
        <v>2537.8900000000003</v>
      </c>
      <c r="L1970" s="135">
        <v>2298.5200000000009</v>
      </c>
      <c r="M1970" s="141" t="str">
        <f t="shared" si="61"/>
        <v>201701</v>
      </c>
    </row>
    <row r="1971" spans="1:13" x14ac:dyDescent="0.25">
      <c r="A1971" s="35" t="str">
        <f>VLOOKUP(B1971,ResCat!$A$2:$B$269,2,FALSE)</f>
        <v>PPOLG</v>
      </c>
      <c r="B1971" s="68" t="str">
        <f>IF(ISNA(VLOOKUP(C1971,COA!$A$2:$B$340,2,FALSE)),"XXX",VLOOKUP(C1971,COA!$A$2:$B$340,2,FALSE))</f>
        <v>L52</v>
      </c>
      <c r="C1971" s="149" t="str">
        <f t="shared" si="62"/>
        <v>0003-1006-0012</v>
      </c>
      <c r="D1971" s="134" t="s">
        <v>463</v>
      </c>
      <c r="E1971" s="134" t="s">
        <v>456</v>
      </c>
      <c r="F1971" s="134" t="s">
        <v>452</v>
      </c>
      <c r="G1971" s="134" t="s">
        <v>322</v>
      </c>
      <c r="H1971" s="134" t="s">
        <v>1023</v>
      </c>
      <c r="I1971" s="134" t="s">
        <v>0</v>
      </c>
      <c r="J1971" s="135">
        <v>151571.90000000002</v>
      </c>
      <c r="K1971" s="135">
        <v>12354.610000000019</v>
      </c>
      <c r="L1971" s="135">
        <v>7590.3500000000195</v>
      </c>
      <c r="M1971" s="141" t="str">
        <f t="shared" si="61"/>
        <v>201701</v>
      </c>
    </row>
    <row r="1972" spans="1:13" x14ac:dyDescent="0.25">
      <c r="A1972" s="35" t="str">
        <f>VLOOKUP(B1972,ResCat!$A$2:$B$269,2,FALSE)</f>
        <v>PPOLG</v>
      </c>
      <c r="B1972" s="68" t="str">
        <f>IF(ISNA(VLOOKUP(C1972,COA!$A$2:$B$340,2,FALSE)),"XXX",VLOOKUP(C1972,COA!$A$2:$B$340,2,FALSE))</f>
        <v>L52</v>
      </c>
      <c r="C1972" s="149" t="str">
        <f t="shared" si="62"/>
        <v>0003-1006-0012</v>
      </c>
      <c r="D1972" s="134" t="s">
        <v>463</v>
      </c>
      <c r="E1972" s="134" t="s">
        <v>456</v>
      </c>
      <c r="F1972" s="134" t="s">
        <v>452</v>
      </c>
      <c r="G1972" s="134" t="s">
        <v>322</v>
      </c>
      <c r="H1972" s="134" t="s">
        <v>1023</v>
      </c>
      <c r="I1972" s="134" t="s">
        <v>2</v>
      </c>
      <c r="J1972" s="135">
        <v>58953.069999999985</v>
      </c>
      <c r="K1972" s="135">
        <v>4774.9000000000005</v>
      </c>
      <c r="L1972" s="135">
        <v>3900.7200000000025</v>
      </c>
      <c r="M1972" s="141" t="str">
        <f t="shared" si="61"/>
        <v>201701</v>
      </c>
    </row>
    <row r="1973" spans="1:13" x14ac:dyDescent="0.25">
      <c r="A1973" s="35" t="str">
        <f>VLOOKUP(B1973,ResCat!$A$2:$B$269,2,FALSE)</f>
        <v>PPOLG</v>
      </c>
      <c r="B1973" s="68" t="str">
        <f>IF(ISNA(VLOOKUP(C1973,COA!$A$2:$B$340,2,FALSE)),"XXX",VLOOKUP(C1973,COA!$A$2:$B$340,2,FALSE))</f>
        <v>L52</v>
      </c>
      <c r="C1973" s="149" t="str">
        <f t="shared" si="62"/>
        <v>0003-1006-0012</v>
      </c>
      <c r="D1973" s="134" t="s">
        <v>463</v>
      </c>
      <c r="E1973" s="134" t="s">
        <v>456</v>
      </c>
      <c r="F1973" s="134" t="s">
        <v>452</v>
      </c>
      <c r="G1973" s="134" t="s">
        <v>322</v>
      </c>
      <c r="H1973" s="134" t="s">
        <v>1023</v>
      </c>
      <c r="I1973" s="134" t="s">
        <v>343</v>
      </c>
      <c r="J1973" s="135">
        <v>271.59000000000003</v>
      </c>
      <c r="K1973" s="135">
        <v>271.59000000000003</v>
      </c>
      <c r="L1973" s="135">
        <v>271.59000000000003</v>
      </c>
      <c r="M1973" s="141" t="str">
        <f t="shared" si="61"/>
        <v>201701</v>
      </c>
    </row>
    <row r="1974" spans="1:13" x14ac:dyDescent="0.25">
      <c r="A1974" s="35" t="str">
        <f>VLOOKUP(B1974,ResCat!$A$2:$B$269,2,FALSE)</f>
        <v>PPOLG</v>
      </c>
      <c r="B1974" s="68" t="str">
        <f>IF(ISNA(VLOOKUP(C1974,COA!$A$2:$B$340,2,FALSE)),"XXX",VLOOKUP(C1974,COA!$A$2:$B$340,2,FALSE))</f>
        <v>L52</v>
      </c>
      <c r="C1974" s="149" t="str">
        <f t="shared" si="62"/>
        <v>0003-1006-0012</v>
      </c>
      <c r="D1974" s="134" t="s">
        <v>463</v>
      </c>
      <c r="E1974" s="134" t="s">
        <v>456</v>
      </c>
      <c r="F1974" s="134" t="s">
        <v>452</v>
      </c>
      <c r="G1974" s="134" t="s">
        <v>322</v>
      </c>
      <c r="H1974" s="134" t="s">
        <v>1023</v>
      </c>
      <c r="I1974" s="134" t="s">
        <v>1</v>
      </c>
      <c r="J1974" s="135">
        <v>5227.2700000000004</v>
      </c>
      <c r="K1974" s="135">
        <v>1437.27</v>
      </c>
      <c r="L1974" s="135">
        <v>1835.9899999999993</v>
      </c>
      <c r="M1974" s="141" t="str">
        <f t="shared" si="61"/>
        <v>201701</v>
      </c>
    </row>
    <row r="1975" spans="1:13" x14ac:dyDescent="0.25">
      <c r="A1975" s="35" t="str">
        <f>VLOOKUP(B1975,ResCat!$A$2:$B$269,2,FALSE)</f>
        <v>PPOLG</v>
      </c>
      <c r="B1975" s="68" t="str">
        <f>IF(ISNA(VLOOKUP(C1975,COA!$A$2:$B$340,2,FALSE)),"XXX",VLOOKUP(C1975,COA!$A$2:$B$340,2,FALSE))</f>
        <v>L52</v>
      </c>
      <c r="C1975" s="149" t="str">
        <f t="shared" si="62"/>
        <v>0003-1006-0012</v>
      </c>
      <c r="D1975" s="134" t="s">
        <v>463</v>
      </c>
      <c r="E1975" s="134" t="s">
        <v>456</v>
      </c>
      <c r="F1975" s="134" t="s">
        <v>452</v>
      </c>
      <c r="G1975" s="134" t="s">
        <v>324</v>
      </c>
      <c r="H1975" s="134" t="s">
        <v>1023</v>
      </c>
      <c r="I1975" s="134" t="s">
        <v>3</v>
      </c>
      <c r="J1975" s="135">
        <v>3250.4</v>
      </c>
      <c r="K1975" s="135">
        <v>593.26999999999987</v>
      </c>
      <c r="L1975" s="135">
        <v>280.09999999999997</v>
      </c>
      <c r="M1975" s="141" t="str">
        <f t="shared" si="61"/>
        <v>201702</v>
      </c>
    </row>
    <row r="1976" spans="1:13" x14ac:dyDescent="0.25">
      <c r="A1976" s="35" t="str">
        <f>VLOOKUP(B1976,ResCat!$A$2:$B$269,2,FALSE)</f>
        <v>PPOLG</v>
      </c>
      <c r="B1976" s="68" t="str">
        <f>IF(ISNA(VLOOKUP(C1976,COA!$A$2:$B$340,2,FALSE)),"XXX",VLOOKUP(C1976,COA!$A$2:$B$340,2,FALSE))</f>
        <v>L52</v>
      </c>
      <c r="C1976" s="149" t="str">
        <f t="shared" si="62"/>
        <v>0003-1006-0012</v>
      </c>
      <c r="D1976" s="134" t="s">
        <v>463</v>
      </c>
      <c r="E1976" s="134" t="s">
        <v>456</v>
      </c>
      <c r="F1976" s="134" t="s">
        <v>452</v>
      </c>
      <c r="G1976" s="134" t="s">
        <v>324</v>
      </c>
      <c r="H1976" s="134" t="s">
        <v>1023</v>
      </c>
      <c r="I1976" s="134" t="s">
        <v>368</v>
      </c>
      <c r="J1976" s="135">
        <v>1500</v>
      </c>
      <c r="K1976" s="135">
        <v>780</v>
      </c>
      <c r="L1976" s="135">
        <v>546</v>
      </c>
      <c r="M1976" s="141" t="str">
        <f t="shared" si="61"/>
        <v>201702</v>
      </c>
    </row>
    <row r="1977" spans="1:13" x14ac:dyDescent="0.25">
      <c r="A1977" s="35" t="str">
        <f>VLOOKUP(B1977,ResCat!$A$2:$B$269,2,FALSE)</f>
        <v>PPOLG</v>
      </c>
      <c r="B1977" s="68" t="str">
        <f>IF(ISNA(VLOOKUP(C1977,COA!$A$2:$B$340,2,FALSE)),"XXX",VLOOKUP(C1977,COA!$A$2:$B$340,2,FALSE))</f>
        <v>L52</v>
      </c>
      <c r="C1977" s="149" t="str">
        <f t="shared" si="62"/>
        <v>0003-1006-0012</v>
      </c>
      <c r="D1977" s="134" t="s">
        <v>463</v>
      </c>
      <c r="E1977" s="134" t="s">
        <v>456</v>
      </c>
      <c r="F1977" s="134" t="s">
        <v>452</v>
      </c>
      <c r="G1977" s="134" t="s">
        <v>324</v>
      </c>
      <c r="H1977" s="134" t="s">
        <v>1023</v>
      </c>
      <c r="I1977" s="134" t="s">
        <v>0</v>
      </c>
      <c r="J1977" s="135">
        <v>0</v>
      </c>
      <c r="K1977" s="135">
        <v>0</v>
      </c>
      <c r="L1977" s="135">
        <v>0</v>
      </c>
      <c r="M1977" s="141" t="str">
        <f t="shared" si="61"/>
        <v>201702</v>
      </c>
    </row>
    <row r="1978" spans="1:13" x14ac:dyDescent="0.25">
      <c r="A1978" s="35" t="str">
        <f>VLOOKUP(B1978,ResCat!$A$2:$B$269,2,FALSE)</f>
        <v>PPOLG</v>
      </c>
      <c r="B1978" s="68" t="str">
        <f>IF(ISNA(VLOOKUP(C1978,COA!$A$2:$B$340,2,FALSE)),"XXX",VLOOKUP(C1978,COA!$A$2:$B$340,2,FALSE))</f>
        <v>L52</v>
      </c>
      <c r="C1978" s="149" t="str">
        <f t="shared" si="62"/>
        <v>0003-1006-0012</v>
      </c>
      <c r="D1978" s="134" t="s">
        <v>463</v>
      </c>
      <c r="E1978" s="134" t="s">
        <v>456</v>
      </c>
      <c r="F1978" s="134" t="s">
        <v>452</v>
      </c>
      <c r="G1978" s="134" t="s">
        <v>324</v>
      </c>
      <c r="H1978" s="134" t="s">
        <v>1023</v>
      </c>
      <c r="I1978" s="134" t="s">
        <v>2</v>
      </c>
      <c r="J1978" s="135">
        <v>21311.68</v>
      </c>
      <c r="K1978" s="135">
        <v>10246.139999999994</v>
      </c>
      <c r="L1978" s="135">
        <v>8378.8999999999978</v>
      </c>
      <c r="M1978" s="141" t="str">
        <f t="shared" si="61"/>
        <v>201702</v>
      </c>
    </row>
    <row r="1979" spans="1:13" x14ac:dyDescent="0.25">
      <c r="A1979" s="35" t="str">
        <f>VLOOKUP(B1979,ResCat!$A$2:$B$269,2,FALSE)</f>
        <v>PPOLG</v>
      </c>
      <c r="B1979" s="68" t="str">
        <f>IF(ISNA(VLOOKUP(C1979,COA!$A$2:$B$340,2,FALSE)),"XXX",VLOOKUP(C1979,COA!$A$2:$B$340,2,FALSE))</f>
        <v>L52</v>
      </c>
      <c r="C1979" s="149" t="str">
        <f t="shared" si="62"/>
        <v>0003-1006-0012</v>
      </c>
      <c r="D1979" s="134" t="s">
        <v>463</v>
      </c>
      <c r="E1979" s="134" t="s">
        <v>456</v>
      </c>
      <c r="F1979" s="134" t="s">
        <v>452</v>
      </c>
      <c r="G1979" s="134" t="s">
        <v>324</v>
      </c>
      <c r="H1979" s="134" t="s">
        <v>1023</v>
      </c>
      <c r="I1979" s="134" t="s">
        <v>343</v>
      </c>
      <c r="J1979" s="135">
        <v>134</v>
      </c>
      <c r="K1979" s="135">
        <v>134</v>
      </c>
      <c r="L1979" s="135">
        <v>39</v>
      </c>
      <c r="M1979" s="141" t="str">
        <f t="shared" si="61"/>
        <v>201702</v>
      </c>
    </row>
    <row r="1980" spans="1:13" x14ac:dyDescent="0.25">
      <c r="A1980" s="35" t="str">
        <f>VLOOKUP(B1980,ResCat!$A$2:$B$269,2,FALSE)</f>
        <v>PPOLG</v>
      </c>
      <c r="B1980" s="68" t="str">
        <f>IF(ISNA(VLOOKUP(C1980,COA!$A$2:$B$340,2,FALSE)),"XXX",VLOOKUP(C1980,COA!$A$2:$B$340,2,FALSE))</f>
        <v>L52</v>
      </c>
      <c r="C1980" s="149" t="str">
        <f t="shared" si="62"/>
        <v>0003-1006-0012</v>
      </c>
      <c r="D1980" s="134" t="s">
        <v>463</v>
      </c>
      <c r="E1980" s="134" t="s">
        <v>456</v>
      </c>
      <c r="F1980" s="134" t="s">
        <v>452</v>
      </c>
      <c r="G1980" s="134" t="s">
        <v>324</v>
      </c>
      <c r="H1980" s="134" t="s">
        <v>1023</v>
      </c>
      <c r="I1980" s="134" t="s">
        <v>1</v>
      </c>
      <c r="J1980" s="135">
        <v>-208</v>
      </c>
      <c r="K1980" s="135">
        <v>3884.0699999999997</v>
      </c>
      <c r="L1980" s="135">
        <v>5053.8600000000006</v>
      </c>
      <c r="M1980" s="141" t="str">
        <f t="shared" si="61"/>
        <v>201702</v>
      </c>
    </row>
    <row r="1981" spans="1:13" x14ac:dyDescent="0.25">
      <c r="A1981" s="35" t="str">
        <f>VLOOKUP(B1981,ResCat!$A$2:$B$269,2,FALSE)</f>
        <v>PPOLG</v>
      </c>
      <c r="B1981" s="68" t="str">
        <f>IF(ISNA(VLOOKUP(C1981,COA!$A$2:$B$340,2,FALSE)),"XXX",VLOOKUP(C1981,COA!$A$2:$B$340,2,FALSE))</f>
        <v>L52</v>
      </c>
      <c r="C1981" s="149" t="str">
        <f t="shared" si="62"/>
        <v>0003-1006-0012</v>
      </c>
      <c r="D1981" s="134" t="s">
        <v>463</v>
      </c>
      <c r="E1981" s="134" t="s">
        <v>456</v>
      </c>
      <c r="F1981" s="134" t="s">
        <v>452</v>
      </c>
      <c r="G1981" s="134" t="s">
        <v>326</v>
      </c>
      <c r="H1981" s="134" t="s">
        <v>1023</v>
      </c>
      <c r="I1981" s="134" t="s">
        <v>3</v>
      </c>
      <c r="J1981" s="135">
        <v>12051.529999999999</v>
      </c>
      <c r="K1981" s="135">
        <v>4581.0100000000011</v>
      </c>
      <c r="L1981" s="135">
        <v>3702.54</v>
      </c>
      <c r="M1981" s="141" t="str">
        <f t="shared" si="61"/>
        <v>201703</v>
      </c>
    </row>
    <row r="1982" spans="1:13" x14ac:dyDescent="0.25">
      <c r="A1982" s="35" t="str">
        <f>VLOOKUP(B1982,ResCat!$A$2:$B$269,2,FALSE)</f>
        <v>PPOLG</v>
      </c>
      <c r="B1982" s="68" t="str">
        <f>IF(ISNA(VLOOKUP(C1982,COA!$A$2:$B$340,2,FALSE)),"XXX",VLOOKUP(C1982,COA!$A$2:$B$340,2,FALSE))</f>
        <v>L52</v>
      </c>
      <c r="C1982" s="149" t="str">
        <f t="shared" si="62"/>
        <v>0003-1006-0012</v>
      </c>
      <c r="D1982" s="134" t="s">
        <v>463</v>
      </c>
      <c r="E1982" s="134" t="s">
        <v>456</v>
      </c>
      <c r="F1982" s="134" t="s">
        <v>452</v>
      </c>
      <c r="G1982" s="134" t="s">
        <v>326</v>
      </c>
      <c r="H1982" s="134" t="s">
        <v>1023</v>
      </c>
      <c r="I1982" s="134" t="s">
        <v>0</v>
      </c>
      <c r="J1982" s="135">
        <v>56510.749999999956</v>
      </c>
      <c r="K1982" s="135">
        <v>9906.9399999999878</v>
      </c>
      <c r="L1982" s="135">
        <v>8778.9799999999923</v>
      </c>
      <c r="M1982" s="141" t="str">
        <f t="shared" si="61"/>
        <v>201703</v>
      </c>
    </row>
    <row r="1983" spans="1:13" x14ac:dyDescent="0.25">
      <c r="A1983" s="35" t="str">
        <f>VLOOKUP(B1983,ResCat!$A$2:$B$269,2,FALSE)</f>
        <v>PPOLG</v>
      </c>
      <c r="B1983" s="68" t="str">
        <f>IF(ISNA(VLOOKUP(C1983,COA!$A$2:$B$340,2,FALSE)),"XXX",VLOOKUP(C1983,COA!$A$2:$B$340,2,FALSE))</f>
        <v>L52</v>
      </c>
      <c r="C1983" s="149" t="str">
        <f t="shared" si="62"/>
        <v>0003-1006-0012</v>
      </c>
      <c r="D1983" s="134" t="s">
        <v>463</v>
      </c>
      <c r="E1983" s="134" t="s">
        <v>456</v>
      </c>
      <c r="F1983" s="134" t="s">
        <v>452</v>
      </c>
      <c r="G1983" s="134" t="s">
        <v>326</v>
      </c>
      <c r="H1983" s="134" t="s">
        <v>1023</v>
      </c>
      <c r="I1983" s="134" t="s">
        <v>336</v>
      </c>
      <c r="J1983" s="135">
        <v>110</v>
      </c>
      <c r="K1983" s="135">
        <v>44</v>
      </c>
      <c r="L1983" s="135">
        <v>44</v>
      </c>
      <c r="M1983" s="141" t="str">
        <f t="shared" si="61"/>
        <v>201703</v>
      </c>
    </row>
    <row r="1984" spans="1:13" x14ac:dyDescent="0.25">
      <c r="A1984" s="35" t="str">
        <f>VLOOKUP(B1984,ResCat!$A$2:$B$269,2,FALSE)</f>
        <v>PPOLG</v>
      </c>
      <c r="B1984" s="68" t="str">
        <f>IF(ISNA(VLOOKUP(C1984,COA!$A$2:$B$340,2,FALSE)),"XXX",VLOOKUP(C1984,COA!$A$2:$B$340,2,FALSE))</f>
        <v>L52</v>
      </c>
      <c r="C1984" s="149" t="str">
        <f t="shared" si="62"/>
        <v>0003-1006-0012</v>
      </c>
      <c r="D1984" s="134" t="s">
        <v>463</v>
      </c>
      <c r="E1984" s="134" t="s">
        <v>456</v>
      </c>
      <c r="F1984" s="134" t="s">
        <v>452</v>
      </c>
      <c r="G1984" s="134" t="s">
        <v>326</v>
      </c>
      <c r="H1984" s="134" t="s">
        <v>1023</v>
      </c>
      <c r="I1984" s="134" t="s">
        <v>2</v>
      </c>
      <c r="J1984" s="135">
        <v>19411.95</v>
      </c>
      <c r="K1984" s="135">
        <v>22257.309999999987</v>
      </c>
      <c r="L1984" s="135">
        <v>16946.719999999987</v>
      </c>
      <c r="M1984" s="141" t="str">
        <f t="shared" si="61"/>
        <v>201703</v>
      </c>
    </row>
    <row r="1985" spans="1:13" x14ac:dyDescent="0.25">
      <c r="A1985" s="35" t="str">
        <f>VLOOKUP(B1985,ResCat!$A$2:$B$269,2,FALSE)</f>
        <v>PPOLG</v>
      </c>
      <c r="B1985" s="68" t="str">
        <f>IF(ISNA(VLOOKUP(C1985,COA!$A$2:$B$340,2,FALSE)),"XXX",VLOOKUP(C1985,COA!$A$2:$B$340,2,FALSE))</f>
        <v>L52</v>
      </c>
      <c r="C1985" s="149" t="str">
        <f t="shared" si="62"/>
        <v>0003-1006-0012</v>
      </c>
      <c r="D1985" s="134" t="s">
        <v>463</v>
      </c>
      <c r="E1985" s="134" t="s">
        <v>456</v>
      </c>
      <c r="F1985" s="134" t="s">
        <v>452</v>
      </c>
      <c r="G1985" s="134" t="s">
        <v>326</v>
      </c>
      <c r="H1985" s="134" t="s">
        <v>1023</v>
      </c>
      <c r="I1985" s="134" t="s">
        <v>343</v>
      </c>
      <c r="J1985" s="135">
        <v>1114.42</v>
      </c>
      <c r="K1985" s="135">
        <v>1114.42</v>
      </c>
      <c r="L1985" s="135">
        <v>967.92</v>
      </c>
      <c r="M1985" s="141" t="str">
        <f t="shared" si="61"/>
        <v>201703</v>
      </c>
    </row>
    <row r="1986" spans="1:13" x14ac:dyDescent="0.25">
      <c r="A1986" s="35" t="str">
        <f>VLOOKUP(B1986,ResCat!$A$2:$B$269,2,FALSE)</f>
        <v>PPOLG</v>
      </c>
      <c r="B1986" s="68" t="str">
        <f>IF(ISNA(VLOOKUP(C1986,COA!$A$2:$B$340,2,FALSE)),"XXX",VLOOKUP(C1986,COA!$A$2:$B$340,2,FALSE))</f>
        <v>L52</v>
      </c>
      <c r="C1986" s="149" t="str">
        <f t="shared" si="62"/>
        <v>0003-1006-0012</v>
      </c>
      <c r="D1986" s="134" t="s">
        <v>463</v>
      </c>
      <c r="E1986" s="134" t="s">
        <v>456</v>
      </c>
      <c r="F1986" s="134" t="s">
        <v>452</v>
      </c>
      <c r="G1986" s="134" t="s">
        <v>326</v>
      </c>
      <c r="H1986" s="134" t="s">
        <v>1023</v>
      </c>
      <c r="I1986" s="134" t="s">
        <v>1</v>
      </c>
      <c r="J1986" s="135">
        <v>61832.9</v>
      </c>
      <c r="K1986" s="135">
        <v>20425.71</v>
      </c>
      <c r="L1986" s="135">
        <v>20229.66</v>
      </c>
      <c r="M1986" s="141" t="str">
        <f t="shared" si="61"/>
        <v>201703</v>
      </c>
    </row>
    <row r="1987" spans="1:13" x14ac:dyDescent="0.25">
      <c r="A1987" s="35" t="str">
        <f>VLOOKUP(B1987,ResCat!$A$2:$B$269,2,FALSE)</f>
        <v>PPOLG</v>
      </c>
      <c r="B1987" s="68" t="str">
        <f>IF(ISNA(VLOOKUP(C1987,COA!$A$2:$B$340,2,FALSE)),"XXX",VLOOKUP(C1987,COA!$A$2:$B$340,2,FALSE))</f>
        <v>L52</v>
      </c>
      <c r="C1987" s="149" t="str">
        <f t="shared" si="62"/>
        <v>0003-1006-0012</v>
      </c>
      <c r="D1987" s="134" t="s">
        <v>463</v>
      </c>
      <c r="E1987" s="134" t="s">
        <v>456</v>
      </c>
      <c r="F1987" s="134" t="s">
        <v>452</v>
      </c>
      <c r="G1987" s="134" t="s">
        <v>328</v>
      </c>
      <c r="H1987" s="134" t="s">
        <v>1023</v>
      </c>
      <c r="I1987" s="134" t="s">
        <v>3</v>
      </c>
      <c r="J1987" s="135">
        <v>7034.5099999999993</v>
      </c>
      <c r="K1987" s="135">
        <v>3228.7900000000004</v>
      </c>
      <c r="L1987" s="135">
        <v>3079.6999999999994</v>
      </c>
      <c r="M1987" s="141" t="str">
        <f t="shared" si="61"/>
        <v>201704</v>
      </c>
    </row>
    <row r="1988" spans="1:13" x14ac:dyDescent="0.25">
      <c r="A1988" s="35" t="str">
        <f>VLOOKUP(B1988,ResCat!$A$2:$B$269,2,FALSE)</f>
        <v>PPOLG</v>
      </c>
      <c r="B1988" s="68" t="str">
        <f>IF(ISNA(VLOOKUP(C1988,COA!$A$2:$B$340,2,FALSE)),"XXX",VLOOKUP(C1988,COA!$A$2:$B$340,2,FALSE))</f>
        <v>L52</v>
      </c>
      <c r="C1988" s="149" t="str">
        <f t="shared" si="62"/>
        <v>0003-1006-0012</v>
      </c>
      <c r="D1988" s="134" t="s">
        <v>463</v>
      </c>
      <c r="E1988" s="134" t="s">
        <v>456</v>
      </c>
      <c r="F1988" s="134" t="s">
        <v>452</v>
      </c>
      <c r="G1988" s="134" t="s">
        <v>328</v>
      </c>
      <c r="H1988" s="134" t="s">
        <v>1023</v>
      </c>
      <c r="I1988" s="134" t="s">
        <v>0</v>
      </c>
      <c r="J1988" s="135">
        <v>318117.88</v>
      </c>
      <c r="K1988" s="135">
        <v>850.27000000000044</v>
      </c>
      <c r="L1988" s="135">
        <v>850.27000000000044</v>
      </c>
      <c r="M1988" s="141" t="str">
        <f t="shared" ref="M1988:M2051" si="63">IF(G1988&lt;$M$1,$M$1,G1988)</f>
        <v>201704</v>
      </c>
    </row>
    <row r="1989" spans="1:13" x14ac:dyDescent="0.25">
      <c r="A1989" s="35" t="str">
        <f>VLOOKUP(B1989,ResCat!$A$2:$B$269,2,FALSE)</f>
        <v>PPOLG</v>
      </c>
      <c r="B1989" s="68" t="str">
        <f>IF(ISNA(VLOOKUP(C1989,COA!$A$2:$B$340,2,FALSE)),"XXX",VLOOKUP(C1989,COA!$A$2:$B$340,2,FALSE))</f>
        <v>L52</v>
      </c>
      <c r="C1989" s="149" t="str">
        <f t="shared" ref="C1989:C2052" si="64">D1989&amp;"-"&amp;E1989&amp;"-"&amp;F1989</f>
        <v>0003-1006-0012</v>
      </c>
      <c r="D1989" s="134" t="s">
        <v>463</v>
      </c>
      <c r="E1989" s="134" t="s">
        <v>456</v>
      </c>
      <c r="F1989" s="134" t="s">
        <v>452</v>
      </c>
      <c r="G1989" s="134" t="s">
        <v>328</v>
      </c>
      <c r="H1989" s="134" t="s">
        <v>1023</v>
      </c>
      <c r="I1989" s="134" t="s">
        <v>2</v>
      </c>
      <c r="J1989" s="135">
        <v>30269.559999999994</v>
      </c>
      <c r="K1989" s="135">
        <v>12784.530000000008</v>
      </c>
      <c r="L1989" s="135">
        <v>8496.7500000000055</v>
      </c>
      <c r="M1989" s="141" t="str">
        <f t="shared" si="63"/>
        <v>201704</v>
      </c>
    </row>
    <row r="1990" spans="1:13" x14ac:dyDescent="0.25">
      <c r="A1990" s="35" t="str">
        <f>VLOOKUP(B1990,ResCat!$A$2:$B$269,2,FALSE)</f>
        <v>PPOLG</v>
      </c>
      <c r="B1990" s="68" t="str">
        <f>IF(ISNA(VLOOKUP(C1990,COA!$A$2:$B$340,2,FALSE)),"XXX",VLOOKUP(C1990,COA!$A$2:$B$340,2,FALSE))</f>
        <v>L52</v>
      </c>
      <c r="C1990" s="149" t="str">
        <f t="shared" si="64"/>
        <v>0003-1006-0012</v>
      </c>
      <c r="D1990" s="134" t="s">
        <v>463</v>
      </c>
      <c r="E1990" s="134" t="s">
        <v>456</v>
      </c>
      <c r="F1990" s="134" t="s">
        <v>452</v>
      </c>
      <c r="G1990" s="134" t="s">
        <v>328</v>
      </c>
      <c r="H1990" s="134" t="s">
        <v>1023</v>
      </c>
      <c r="I1990" s="134" t="s">
        <v>343</v>
      </c>
      <c r="J1990" s="135">
        <v>880.5</v>
      </c>
      <c r="K1990" s="135">
        <v>880.5</v>
      </c>
      <c r="L1990" s="135">
        <v>483.53999999999996</v>
      </c>
      <c r="M1990" s="141" t="str">
        <f t="shared" si="63"/>
        <v>201704</v>
      </c>
    </row>
    <row r="1991" spans="1:13" x14ac:dyDescent="0.25">
      <c r="A1991" s="35" t="str">
        <f>VLOOKUP(B1991,ResCat!$A$2:$B$269,2,FALSE)</f>
        <v>PPOLG</v>
      </c>
      <c r="B1991" s="68" t="str">
        <f>IF(ISNA(VLOOKUP(C1991,COA!$A$2:$B$340,2,FALSE)),"XXX",VLOOKUP(C1991,COA!$A$2:$B$340,2,FALSE))</f>
        <v>L52</v>
      </c>
      <c r="C1991" s="149" t="str">
        <f t="shared" si="64"/>
        <v>0003-1006-0012</v>
      </c>
      <c r="D1991" s="134" t="s">
        <v>463</v>
      </c>
      <c r="E1991" s="134" t="s">
        <v>456</v>
      </c>
      <c r="F1991" s="134" t="s">
        <v>452</v>
      </c>
      <c r="G1991" s="134" t="s">
        <v>328</v>
      </c>
      <c r="H1991" s="134" t="s">
        <v>1023</v>
      </c>
      <c r="I1991" s="134" t="s">
        <v>1</v>
      </c>
      <c r="J1991" s="135">
        <v>57999.810000000019</v>
      </c>
      <c r="K1991" s="135">
        <v>18205.5</v>
      </c>
      <c r="L1991" s="135">
        <v>17480.010000000002</v>
      </c>
      <c r="M1991" s="141" t="str">
        <f t="shared" si="63"/>
        <v>201704</v>
      </c>
    </row>
    <row r="1992" spans="1:13" x14ac:dyDescent="0.25">
      <c r="A1992" s="35" t="str">
        <f>VLOOKUP(B1992,ResCat!$A$2:$B$269,2,FALSE)</f>
        <v>PPOLG</v>
      </c>
      <c r="B1992" s="68" t="str">
        <f>IF(ISNA(VLOOKUP(C1992,COA!$A$2:$B$340,2,FALSE)),"XXX",VLOOKUP(C1992,COA!$A$2:$B$340,2,FALSE))</f>
        <v>L52</v>
      </c>
      <c r="C1992" s="149" t="str">
        <f t="shared" si="64"/>
        <v>0003-1006-0012</v>
      </c>
      <c r="D1992" s="134" t="s">
        <v>463</v>
      </c>
      <c r="E1992" s="134" t="s">
        <v>456</v>
      </c>
      <c r="F1992" s="134" t="s">
        <v>452</v>
      </c>
      <c r="G1992" s="134" t="s">
        <v>330</v>
      </c>
      <c r="H1992" s="134" t="s">
        <v>1023</v>
      </c>
      <c r="I1992" s="134" t="s">
        <v>3</v>
      </c>
      <c r="J1992" s="135">
        <v>19054.8</v>
      </c>
      <c r="K1992" s="135">
        <v>9207.2400000000034</v>
      </c>
      <c r="L1992" s="135">
        <v>8303.6400000000012</v>
      </c>
      <c r="M1992" s="141" t="str">
        <f t="shared" si="63"/>
        <v>201705</v>
      </c>
    </row>
    <row r="1993" spans="1:13" x14ac:dyDescent="0.25">
      <c r="A1993" s="35" t="str">
        <f>VLOOKUP(B1993,ResCat!$A$2:$B$269,2,FALSE)</f>
        <v>PPOLG</v>
      </c>
      <c r="B1993" s="68" t="str">
        <f>IF(ISNA(VLOOKUP(C1993,COA!$A$2:$B$340,2,FALSE)),"XXX",VLOOKUP(C1993,COA!$A$2:$B$340,2,FALSE))</f>
        <v>L52</v>
      </c>
      <c r="C1993" s="149" t="str">
        <f t="shared" si="64"/>
        <v>0003-1006-0012</v>
      </c>
      <c r="D1993" s="134" t="s">
        <v>463</v>
      </c>
      <c r="E1993" s="134" t="s">
        <v>456</v>
      </c>
      <c r="F1993" s="134" t="s">
        <v>452</v>
      </c>
      <c r="G1993" s="134" t="s">
        <v>330</v>
      </c>
      <c r="H1993" s="134" t="s">
        <v>1023</v>
      </c>
      <c r="I1993" s="134" t="s">
        <v>0</v>
      </c>
      <c r="J1993" s="135">
        <v>176468.34999999995</v>
      </c>
      <c r="K1993" s="135">
        <v>73902.22</v>
      </c>
      <c r="L1993" s="135">
        <v>74546.53</v>
      </c>
      <c r="M1993" s="141" t="str">
        <f t="shared" si="63"/>
        <v>201705</v>
      </c>
    </row>
    <row r="1994" spans="1:13" x14ac:dyDescent="0.25">
      <c r="A1994" s="35" t="str">
        <f>VLOOKUP(B1994,ResCat!$A$2:$B$269,2,FALSE)</f>
        <v>PPOLG</v>
      </c>
      <c r="B1994" s="68" t="str">
        <f>IF(ISNA(VLOOKUP(C1994,COA!$A$2:$B$340,2,FALSE)),"XXX",VLOOKUP(C1994,COA!$A$2:$B$340,2,FALSE))</f>
        <v>L52</v>
      </c>
      <c r="C1994" s="149" t="str">
        <f t="shared" si="64"/>
        <v>0003-1006-0012</v>
      </c>
      <c r="D1994" s="134" t="s">
        <v>463</v>
      </c>
      <c r="E1994" s="134" t="s">
        <v>456</v>
      </c>
      <c r="F1994" s="134" t="s">
        <v>452</v>
      </c>
      <c r="G1994" s="134" t="s">
        <v>330</v>
      </c>
      <c r="H1994" s="134" t="s">
        <v>1023</v>
      </c>
      <c r="I1994" s="134" t="s">
        <v>336</v>
      </c>
      <c r="J1994" s="135">
        <v>49</v>
      </c>
      <c r="K1994" s="135">
        <v>41.46</v>
      </c>
      <c r="L1994" s="135">
        <v>41.46</v>
      </c>
      <c r="M1994" s="141" t="str">
        <f t="shared" si="63"/>
        <v>201705</v>
      </c>
    </row>
    <row r="1995" spans="1:13" x14ac:dyDescent="0.25">
      <c r="A1995" s="35" t="str">
        <f>VLOOKUP(B1995,ResCat!$A$2:$B$269,2,FALSE)</f>
        <v>PPOLG</v>
      </c>
      <c r="B1995" s="68" t="str">
        <f>IF(ISNA(VLOOKUP(C1995,COA!$A$2:$B$340,2,FALSE)),"XXX",VLOOKUP(C1995,COA!$A$2:$B$340,2,FALSE))</f>
        <v>L52</v>
      </c>
      <c r="C1995" s="149" t="str">
        <f t="shared" si="64"/>
        <v>0003-1006-0012</v>
      </c>
      <c r="D1995" s="134" t="s">
        <v>463</v>
      </c>
      <c r="E1995" s="134" t="s">
        <v>456</v>
      </c>
      <c r="F1995" s="134" t="s">
        <v>452</v>
      </c>
      <c r="G1995" s="134" t="s">
        <v>330</v>
      </c>
      <c r="H1995" s="134" t="s">
        <v>1023</v>
      </c>
      <c r="I1995" s="134" t="s">
        <v>2</v>
      </c>
      <c r="J1995" s="135">
        <v>46009.04</v>
      </c>
      <c r="K1995" s="135">
        <v>12787.250000000007</v>
      </c>
      <c r="L1995" s="135">
        <v>8159.0399999999963</v>
      </c>
      <c r="M1995" s="141" t="str">
        <f t="shared" si="63"/>
        <v>201705</v>
      </c>
    </row>
    <row r="1996" spans="1:13" x14ac:dyDescent="0.25">
      <c r="A1996" s="35" t="str">
        <f>VLOOKUP(B1996,ResCat!$A$2:$B$269,2,FALSE)</f>
        <v>PPOLG</v>
      </c>
      <c r="B1996" s="68" t="str">
        <f>IF(ISNA(VLOOKUP(C1996,COA!$A$2:$B$340,2,FALSE)),"XXX",VLOOKUP(C1996,COA!$A$2:$B$340,2,FALSE))</f>
        <v>L52</v>
      </c>
      <c r="C1996" s="149" t="str">
        <f t="shared" si="64"/>
        <v>0003-1006-0012</v>
      </c>
      <c r="D1996" s="134" t="s">
        <v>463</v>
      </c>
      <c r="E1996" s="134" t="s">
        <v>456</v>
      </c>
      <c r="F1996" s="134" t="s">
        <v>452</v>
      </c>
      <c r="G1996" s="134" t="s">
        <v>330</v>
      </c>
      <c r="H1996" s="134" t="s">
        <v>1023</v>
      </c>
      <c r="I1996" s="134" t="s">
        <v>343</v>
      </c>
      <c r="J1996" s="135">
        <v>528.66</v>
      </c>
      <c r="K1996" s="135">
        <v>528.66</v>
      </c>
      <c r="L1996" s="135">
        <v>131.70000000000002</v>
      </c>
      <c r="M1996" s="141" t="str">
        <f t="shared" si="63"/>
        <v>201705</v>
      </c>
    </row>
    <row r="1997" spans="1:13" x14ac:dyDescent="0.25">
      <c r="A1997" s="35" t="str">
        <f>VLOOKUP(B1997,ResCat!$A$2:$B$269,2,FALSE)</f>
        <v>PPOLG</v>
      </c>
      <c r="B1997" s="68" t="str">
        <f>IF(ISNA(VLOOKUP(C1997,COA!$A$2:$B$340,2,FALSE)),"XXX",VLOOKUP(C1997,COA!$A$2:$B$340,2,FALSE))</f>
        <v>L52</v>
      </c>
      <c r="C1997" s="149" t="str">
        <f t="shared" si="64"/>
        <v>0003-1006-0012</v>
      </c>
      <c r="D1997" s="134" t="s">
        <v>463</v>
      </c>
      <c r="E1997" s="134" t="s">
        <v>456</v>
      </c>
      <c r="F1997" s="134" t="s">
        <v>452</v>
      </c>
      <c r="G1997" s="134" t="s">
        <v>330</v>
      </c>
      <c r="H1997" s="134" t="s">
        <v>1023</v>
      </c>
      <c r="I1997" s="134" t="s">
        <v>1</v>
      </c>
      <c r="J1997" s="135">
        <v>176401.69000000003</v>
      </c>
      <c r="K1997" s="135">
        <v>-4609.4199999999983</v>
      </c>
      <c r="L1997" s="135">
        <v>-158.56000000000319</v>
      </c>
      <c r="M1997" s="141" t="str">
        <f t="shared" si="63"/>
        <v>201705</v>
      </c>
    </row>
    <row r="1998" spans="1:13" x14ac:dyDescent="0.25">
      <c r="A1998" s="35" t="str">
        <f>VLOOKUP(B1998,ResCat!$A$2:$B$269,2,FALSE)</f>
        <v>PPOLG</v>
      </c>
      <c r="B1998" s="68" t="str">
        <f>IF(ISNA(VLOOKUP(C1998,COA!$A$2:$B$340,2,FALSE)),"XXX",VLOOKUP(C1998,COA!$A$2:$B$340,2,FALSE))</f>
        <v>L52</v>
      </c>
      <c r="C1998" s="149" t="str">
        <f t="shared" si="64"/>
        <v>0003-1006-0012</v>
      </c>
      <c r="D1998" s="134" t="s">
        <v>463</v>
      </c>
      <c r="E1998" s="134" t="s">
        <v>456</v>
      </c>
      <c r="F1998" s="134" t="s">
        <v>452</v>
      </c>
      <c r="G1998" s="134" t="s">
        <v>332</v>
      </c>
      <c r="H1998" s="134" t="s">
        <v>1023</v>
      </c>
      <c r="I1998" s="134" t="s">
        <v>3</v>
      </c>
      <c r="J1998" s="135">
        <v>17785.89</v>
      </c>
      <c r="K1998" s="135">
        <v>8462.9</v>
      </c>
      <c r="L1998" s="135">
        <v>6700.8400000000011</v>
      </c>
      <c r="M1998" s="141" t="str">
        <f t="shared" si="63"/>
        <v>201706</v>
      </c>
    </row>
    <row r="1999" spans="1:13" x14ac:dyDescent="0.25">
      <c r="A1999" s="35" t="str">
        <f>VLOOKUP(B1999,ResCat!$A$2:$B$269,2,FALSE)</f>
        <v>PPOLG</v>
      </c>
      <c r="B1999" s="68" t="str">
        <f>IF(ISNA(VLOOKUP(C1999,COA!$A$2:$B$340,2,FALSE)),"XXX",VLOOKUP(C1999,COA!$A$2:$B$340,2,FALSE))</f>
        <v>L52</v>
      </c>
      <c r="C1999" s="149" t="str">
        <f t="shared" si="64"/>
        <v>0003-1006-0012</v>
      </c>
      <c r="D1999" s="134" t="s">
        <v>463</v>
      </c>
      <c r="E1999" s="134" t="s">
        <v>456</v>
      </c>
      <c r="F1999" s="134" t="s">
        <v>452</v>
      </c>
      <c r="G1999" s="134" t="s">
        <v>332</v>
      </c>
      <c r="H1999" s="134" t="s">
        <v>1023</v>
      </c>
      <c r="I1999" s="134" t="s">
        <v>0</v>
      </c>
      <c r="J1999" s="135">
        <v>68993.39</v>
      </c>
      <c r="K1999" s="135">
        <v>11622.16</v>
      </c>
      <c r="L1999" s="135">
        <v>8736.19</v>
      </c>
      <c r="M1999" s="141" t="str">
        <f t="shared" si="63"/>
        <v>201706</v>
      </c>
    </row>
    <row r="2000" spans="1:13" x14ac:dyDescent="0.25">
      <c r="A2000" s="35" t="str">
        <f>VLOOKUP(B2000,ResCat!$A$2:$B$269,2,FALSE)</f>
        <v>PPOLG</v>
      </c>
      <c r="B2000" s="68" t="str">
        <f>IF(ISNA(VLOOKUP(C2000,COA!$A$2:$B$340,2,FALSE)),"XXX",VLOOKUP(C2000,COA!$A$2:$B$340,2,FALSE))</f>
        <v>L52</v>
      </c>
      <c r="C2000" s="149" t="str">
        <f t="shared" si="64"/>
        <v>0003-1006-0012</v>
      </c>
      <c r="D2000" s="134" t="s">
        <v>463</v>
      </c>
      <c r="E2000" s="134" t="s">
        <v>456</v>
      </c>
      <c r="F2000" s="134" t="s">
        <v>452</v>
      </c>
      <c r="G2000" s="134" t="s">
        <v>332</v>
      </c>
      <c r="H2000" s="134" t="s">
        <v>1023</v>
      </c>
      <c r="I2000" s="134" t="s">
        <v>336</v>
      </c>
      <c r="J2000" s="135">
        <v>60</v>
      </c>
      <c r="K2000" s="135">
        <v>0</v>
      </c>
      <c r="L2000" s="135">
        <v>0</v>
      </c>
      <c r="M2000" s="141" t="str">
        <f t="shared" si="63"/>
        <v>201706</v>
      </c>
    </row>
    <row r="2001" spans="1:13" x14ac:dyDescent="0.25">
      <c r="A2001" s="35" t="str">
        <f>VLOOKUP(B2001,ResCat!$A$2:$B$269,2,FALSE)</f>
        <v>PPOLG</v>
      </c>
      <c r="B2001" s="68" t="str">
        <f>IF(ISNA(VLOOKUP(C2001,COA!$A$2:$B$340,2,FALSE)),"XXX",VLOOKUP(C2001,COA!$A$2:$B$340,2,FALSE))</f>
        <v>L52</v>
      </c>
      <c r="C2001" s="149" t="str">
        <f t="shared" si="64"/>
        <v>0003-1006-0012</v>
      </c>
      <c r="D2001" s="134" t="s">
        <v>463</v>
      </c>
      <c r="E2001" s="134" t="s">
        <v>456</v>
      </c>
      <c r="F2001" s="134" t="s">
        <v>452</v>
      </c>
      <c r="G2001" s="134" t="s">
        <v>332</v>
      </c>
      <c r="H2001" s="134" t="s">
        <v>1023</v>
      </c>
      <c r="I2001" s="134" t="s">
        <v>2</v>
      </c>
      <c r="J2001" s="135">
        <v>29225.940000000002</v>
      </c>
      <c r="K2001" s="135">
        <v>10525.810000000007</v>
      </c>
      <c r="L2001" s="135">
        <v>9513.6400000000049</v>
      </c>
      <c r="M2001" s="141" t="str">
        <f t="shared" si="63"/>
        <v>201706</v>
      </c>
    </row>
    <row r="2002" spans="1:13" x14ac:dyDescent="0.25">
      <c r="A2002" s="35" t="str">
        <f>VLOOKUP(B2002,ResCat!$A$2:$B$269,2,FALSE)</f>
        <v>PPOLG</v>
      </c>
      <c r="B2002" s="68" t="str">
        <f>IF(ISNA(VLOOKUP(C2002,COA!$A$2:$B$340,2,FALSE)),"XXX",VLOOKUP(C2002,COA!$A$2:$B$340,2,FALSE))</f>
        <v>L52</v>
      </c>
      <c r="C2002" s="149" t="str">
        <f t="shared" si="64"/>
        <v>0003-1006-0012</v>
      </c>
      <c r="D2002" s="134" t="s">
        <v>463</v>
      </c>
      <c r="E2002" s="134" t="s">
        <v>456</v>
      </c>
      <c r="F2002" s="134" t="s">
        <v>452</v>
      </c>
      <c r="G2002" s="134" t="s">
        <v>332</v>
      </c>
      <c r="H2002" s="134" t="s">
        <v>1023</v>
      </c>
      <c r="I2002" s="134" t="s">
        <v>1</v>
      </c>
      <c r="J2002" s="135">
        <v>49905.13</v>
      </c>
      <c r="K2002" s="135">
        <v>20441.719999999998</v>
      </c>
      <c r="L2002" s="135">
        <v>19440.449999999997</v>
      </c>
      <c r="M2002" s="141" t="str">
        <f t="shared" si="63"/>
        <v>201706</v>
      </c>
    </row>
    <row r="2003" spans="1:13" x14ac:dyDescent="0.25">
      <c r="A2003" s="35" t="str">
        <f>VLOOKUP(B2003,ResCat!$A$2:$B$269,2,FALSE)</f>
        <v>PPOLG</v>
      </c>
      <c r="B2003" s="68" t="str">
        <f>IF(ISNA(VLOOKUP(C2003,COA!$A$2:$B$340,2,FALSE)),"XXX",VLOOKUP(C2003,COA!$A$2:$B$340,2,FALSE))</f>
        <v>L52</v>
      </c>
      <c r="C2003" s="149" t="str">
        <f t="shared" si="64"/>
        <v>0003-1006-0012</v>
      </c>
      <c r="D2003" s="134" t="s">
        <v>463</v>
      </c>
      <c r="E2003" s="134" t="s">
        <v>456</v>
      </c>
      <c r="F2003" s="134" t="s">
        <v>452</v>
      </c>
      <c r="G2003" s="134" t="s">
        <v>335</v>
      </c>
      <c r="H2003" s="134" t="s">
        <v>1023</v>
      </c>
      <c r="I2003" s="134" t="s">
        <v>3</v>
      </c>
      <c r="J2003" s="135">
        <v>9980.9199999999983</v>
      </c>
      <c r="K2003" s="135">
        <v>4353.8599999999979</v>
      </c>
      <c r="L2003" s="135">
        <v>3537.3299999999986</v>
      </c>
      <c r="M2003" s="141" t="str">
        <f t="shared" si="63"/>
        <v>201707</v>
      </c>
    </row>
    <row r="2004" spans="1:13" x14ac:dyDescent="0.25">
      <c r="A2004" s="35" t="str">
        <f>VLOOKUP(B2004,ResCat!$A$2:$B$269,2,FALSE)</f>
        <v>PPOLG</v>
      </c>
      <c r="B2004" s="68" t="str">
        <f>IF(ISNA(VLOOKUP(C2004,COA!$A$2:$B$340,2,FALSE)),"XXX",VLOOKUP(C2004,COA!$A$2:$B$340,2,FALSE))</f>
        <v>L52</v>
      </c>
      <c r="C2004" s="149" t="str">
        <f t="shared" si="64"/>
        <v>0003-1006-0012</v>
      </c>
      <c r="D2004" s="134" t="s">
        <v>463</v>
      </c>
      <c r="E2004" s="134" t="s">
        <v>456</v>
      </c>
      <c r="F2004" s="134" t="s">
        <v>452</v>
      </c>
      <c r="G2004" s="134" t="s">
        <v>335</v>
      </c>
      <c r="H2004" s="134" t="s">
        <v>1023</v>
      </c>
      <c r="I2004" s="134" t="s">
        <v>0</v>
      </c>
      <c r="J2004" s="135">
        <v>202246.90000000005</v>
      </c>
      <c r="K2004" s="135">
        <v>29465.4</v>
      </c>
      <c r="L2004" s="135">
        <v>29467.53</v>
      </c>
      <c r="M2004" s="141" t="str">
        <f t="shared" si="63"/>
        <v>201707</v>
      </c>
    </row>
    <row r="2005" spans="1:13" x14ac:dyDescent="0.25">
      <c r="A2005" s="35" t="str">
        <f>VLOOKUP(B2005,ResCat!$A$2:$B$269,2,FALSE)</f>
        <v>PPOLG</v>
      </c>
      <c r="B2005" s="68" t="str">
        <f>IF(ISNA(VLOOKUP(C2005,COA!$A$2:$B$340,2,FALSE)),"XXX",VLOOKUP(C2005,COA!$A$2:$B$340,2,FALSE))</f>
        <v>L52</v>
      </c>
      <c r="C2005" s="149" t="str">
        <f t="shared" si="64"/>
        <v>0003-1006-0012</v>
      </c>
      <c r="D2005" s="134" t="s">
        <v>463</v>
      </c>
      <c r="E2005" s="134" t="s">
        <v>456</v>
      </c>
      <c r="F2005" s="134" t="s">
        <v>452</v>
      </c>
      <c r="G2005" s="134" t="s">
        <v>335</v>
      </c>
      <c r="H2005" s="134" t="s">
        <v>1023</v>
      </c>
      <c r="I2005" s="134" t="s">
        <v>336</v>
      </c>
      <c r="J2005" s="135">
        <v>1841.78</v>
      </c>
      <c r="K2005" s="135">
        <v>263.39000000000004</v>
      </c>
      <c r="L2005" s="135">
        <v>238.39000000000001</v>
      </c>
      <c r="M2005" s="141" t="str">
        <f t="shared" si="63"/>
        <v>201707</v>
      </c>
    </row>
    <row r="2006" spans="1:13" x14ac:dyDescent="0.25">
      <c r="A2006" s="35" t="str">
        <f>VLOOKUP(B2006,ResCat!$A$2:$B$269,2,FALSE)</f>
        <v>PPOLG</v>
      </c>
      <c r="B2006" s="68" t="str">
        <f>IF(ISNA(VLOOKUP(C2006,COA!$A$2:$B$340,2,FALSE)),"XXX",VLOOKUP(C2006,COA!$A$2:$B$340,2,FALSE))</f>
        <v>L52</v>
      </c>
      <c r="C2006" s="149" t="str">
        <f t="shared" si="64"/>
        <v>0003-1006-0012</v>
      </c>
      <c r="D2006" s="134" t="s">
        <v>463</v>
      </c>
      <c r="E2006" s="134" t="s">
        <v>456</v>
      </c>
      <c r="F2006" s="134" t="s">
        <v>452</v>
      </c>
      <c r="G2006" s="134" t="s">
        <v>335</v>
      </c>
      <c r="H2006" s="134" t="s">
        <v>1023</v>
      </c>
      <c r="I2006" s="134" t="s">
        <v>2</v>
      </c>
      <c r="J2006" s="135">
        <v>35219.240000000005</v>
      </c>
      <c r="K2006" s="135">
        <v>20028.23000000001</v>
      </c>
      <c r="L2006" s="135">
        <v>14455.45000000001</v>
      </c>
      <c r="M2006" s="141" t="str">
        <f t="shared" si="63"/>
        <v>201707</v>
      </c>
    </row>
    <row r="2007" spans="1:13" x14ac:dyDescent="0.25">
      <c r="A2007" s="35" t="str">
        <f>VLOOKUP(B2007,ResCat!$A$2:$B$269,2,FALSE)</f>
        <v>PPOLG</v>
      </c>
      <c r="B2007" s="68" t="str">
        <f>IF(ISNA(VLOOKUP(C2007,COA!$A$2:$B$340,2,FALSE)),"XXX",VLOOKUP(C2007,COA!$A$2:$B$340,2,FALSE))</f>
        <v>L52</v>
      </c>
      <c r="C2007" s="149" t="str">
        <f t="shared" si="64"/>
        <v>0003-1006-0012</v>
      </c>
      <c r="D2007" s="134" t="s">
        <v>463</v>
      </c>
      <c r="E2007" s="134" t="s">
        <v>456</v>
      </c>
      <c r="F2007" s="134" t="s">
        <v>452</v>
      </c>
      <c r="G2007" s="134" t="s">
        <v>335</v>
      </c>
      <c r="H2007" s="134" t="s">
        <v>1023</v>
      </c>
      <c r="I2007" s="134" t="s">
        <v>1</v>
      </c>
      <c r="J2007" s="135">
        <v>130335.88000000002</v>
      </c>
      <c r="K2007" s="135">
        <v>51337.47</v>
      </c>
      <c r="L2007" s="135">
        <v>51210.210000000021</v>
      </c>
      <c r="M2007" s="141" t="str">
        <f t="shared" si="63"/>
        <v>201707</v>
      </c>
    </row>
    <row r="2008" spans="1:13" x14ac:dyDescent="0.25">
      <c r="A2008" s="35" t="str">
        <f>VLOOKUP(B2008,ResCat!$A$2:$B$269,2,FALSE)</f>
        <v>PPOLG</v>
      </c>
      <c r="B2008" s="68" t="str">
        <f>IF(ISNA(VLOOKUP(C2008,COA!$A$2:$B$340,2,FALSE)),"XXX",VLOOKUP(C2008,COA!$A$2:$B$340,2,FALSE))</f>
        <v>L52</v>
      </c>
      <c r="C2008" s="149" t="str">
        <f t="shared" si="64"/>
        <v>0003-1006-0012</v>
      </c>
      <c r="D2008" s="134" t="s">
        <v>463</v>
      </c>
      <c r="E2008" s="134" t="s">
        <v>456</v>
      </c>
      <c r="F2008" s="134" t="s">
        <v>452</v>
      </c>
      <c r="G2008" s="134" t="s">
        <v>4</v>
      </c>
      <c r="H2008" s="134" t="s">
        <v>1023</v>
      </c>
      <c r="I2008" s="134" t="s">
        <v>3</v>
      </c>
      <c r="J2008" s="135">
        <v>48715.099999999991</v>
      </c>
      <c r="K2008" s="135">
        <v>16201.930000000002</v>
      </c>
      <c r="L2008" s="135">
        <v>12731.979999999998</v>
      </c>
      <c r="M2008" s="141" t="str">
        <f t="shared" si="63"/>
        <v>201708</v>
      </c>
    </row>
    <row r="2009" spans="1:13" x14ac:dyDescent="0.25">
      <c r="A2009" s="35" t="str">
        <f>VLOOKUP(B2009,ResCat!$A$2:$B$269,2,FALSE)</f>
        <v>PPOLG</v>
      </c>
      <c r="B2009" s="68" t="str">
        <f>IF(ISNA(VLOOKUP(C2009,COA!$A$2:$B$340,2,FALSE)),"XXX",VLOOKUP(C2009,COA!$A$2:$B$340,2,FALSE))</f>
        <v>L52</v>
      </c>
      <c r="C2009" s="149" t="str">
        <f t="shared" si="64"/>
        <v>0003-1006-0012</v>
      </c>
      <c r="D2009" s="134" t="s">
        <v>463</v>
      </c>
      <c r="E2009" s="134" t="s">
        <v>456</v>
      </c>
      <c r="F2009" s="134" t="s">
        <v>452</v>
      </c>
      <c r="G2009" s="134" t="s">
        <v>4</v>
      </c>
      <c r="H2009" s="134" t="s">
        <v>1023</v>
      </c>
      <c r="I2009" s="134" t="s">
        <v>368</v>
      </c>
      <c r="J2009" s="135">
        <v>0</v>
      </c>
      <c r="K2009" s="135">
        <v>13.95999999999998</v>
      </c>
      <c r="L2009" s="135">
        <v>12.560000000000002</v>
      </c>
      <c r="M2009" s="141" t="str">
        <f t="shared" si="63"/>
        <v>201708</v>
      </c>
    </row>
    <row r="2010" spans="1:13" x14ac:dyDescent="0.25">
      <c r="A2010" s="35" t="str">
        <f>VLOOKUP(B2010,ResCat!$A$2:$B$269,2,FALSE)</f>
        <v>PPOLG</v>
      </c>
      <c r="B2010" s="68" t="str">
        <f>IF(ISNA(VLOOKUP(C2010,COA!$A$2:$B$340,2,FALSE)),"XXX",VLOOKUP(C2010,COA!$A$2:$B$340,2,FALSE))</f>
        <v>L52</v>
      </c>
      <c r="C2010" s="149" t="str">
        <f t="shared" si="64"/>
        <v>0003-1006-0012</v>
      </c>
      <c r="D2010" s="134" t="s">
        <v>463</v>
      </c>
      <c r="E2010" s="134" t="s">
        <v>456</v>
      </c>
      <c r="F2010" s="134" t="s">
        <v>452</v>
      </c>
      <c r="G2010" s="134" t="s">
        <v>4</v>
      </c>
      <c r="H2010" s="134" t="s">
        <v>1023</v>
      </c>
      <c r="I2010" s="134" t="s">
        <v>0</v>
      </c>
      <c r="J2010" s="135">
        <v>185300.17</v>
      </c>
      <c r="K2010" s="135">
        <v>51968.840000000004</v>
      </c>
      <c r="L2010" s="135">
        <v>45162.869999999988</v>
      </c>
      <c r="M2010" s="141" t="str">
        <f t="shared" si="63"/>
        <v>201708</v>
      </c>
    </row>
    <row r="2011" spans="1:13" x14ac:dyDescent="0.25">
      <c r="A2011" s="35" t="str">
        <f>VLOOKUP(B2011,ResCat!$A$2:$B$269,2,FALSE)</f>
        <v>PPOLG</v>
      </c>
      <c r="B2011" s="68" t="str">
        <f>IF(ISNA(VLOOKUP(C2011,COA!$A$2:$B$340,2,FALSE)),"XXX",VLOOKUP(C2011,COA!$A$2:$B$340,2,FALSE))</f>
        <v>L52</v>
      </c>
      <c r="C2011" s="149" t="str">
        <f t="shared" si="64"/>
        <v>0003-1006-0012</v>
      </c>
      <c r="D2011" s="134" t="s">
        <v>463</v>
      </c>
      <c r="E2011" s="134" t="s">
        <v>456</v>
      </c>
      <c r="F2011" s="134" t="s">
        <v>452</v>
      </c>
      <c r="G2011" s="134" t="s">
        <v>4</v>
      </c>
      <c r="H2011" s="134" t="s">
        <v>1023</v>
      </c>
      <c r="I2011" s="134" t="s">
        <v>336</v>
      </c>
      <c r="J2011" s="135">
        <v>696</v>
      </c>
      <c r="K2011" s="135">
        <v>93.689999999999969</v>
      </c>
      <c r="L2011" s="135">
        <v>58.11</v>
      </c>
      <c r="M2011" s="141" t="str">
        <f t="shared" si="63"/>
        <v>201708</v>
      </c>
    </row>
    <row r="2012" spans="1:13" x14ac:dyDescent="0.25">
      <c r="A2012" s="35" t="str">
        <f>VLOOKUP(B2012,ResCat!$A$2:$B$269,2,FALSE)</f>
        <v>PPOLG</v>
      </c>
      <c r="B2012" s="68" t="str">
        <f>IF(ISNA(VLOOKUP(C2012,COA!$A$2:$B$340,2,FALSE)),"XXX",VLOOKUP(C2012,COA!$A$2:$B$340,2,FALSE))</f>
        <v>L52</v>
      </c>
      <c r="C2012" s="149" t="str">
        <f t="shared" si="64"/>
        <v>0003-1006-0012</v>
      </c>
      <c r="D2012" s="134" t="s">
        <v>463</v>
      </c>
      <c r="E2012" s="134" t="s">
        <v>456</v>
      </c>
      <c r="F2012" s="134" t="s">
        <v>452</v>
      </c>
      <c r="G2012" s="134" t="s">
        <v>4</v>
      </c>
      <c r="H2012" s="134" t="s">
        <v>1023</v>
      </c>
      <c r="I2012" s="134" t="s">
        <v>2</v>
      </c>
      <c r="J2012" s="135">
        <v>133590.32</v>
      </c>
      <c r="K2012" s="135">
        <v>50652.580000000009</v>
      </c>
      <c r="L2012" s="135">
        <v>40255.550000000017</v>
      </c>
      <c r="M2012" s="141" t="str">
        <f t="shared" si="63"/>
        <v>201708</v>
      </c>
    </row>
    <row r="2013" spans="1:13" x14ac:dyDescent="0.25">
      <c r="A2013" s="35" t="str">
        <f>VLOOKUP(B2013,ResCat!$A$2:$B$269,2,FALSE)</f>
        <v>PPOLG</v>
      </c>
      <c r="B2013" s="68" t="str">
        <f>IF(ISNA(VLOOKUP(C2013,COA!$A$2:$B$340,2,FALSE)),"XXX",VLOOKUP(C2013,COA!$A$2:$B$340,2,FALSE))</f>
        <v>L52</v>
      </c>
      <c r="C2013" s="149" t="str">
        <f t="shared" si="64"/>
        <v>0003-1006-0012</v>
      </c>
      <c r="D2013" s="134" t="s">
        <v>463</v>
      </c>
      <c r="E2013" s="134" t="s">
        <v>456</v>
      </c>
      <c r="F2013" s="134" t="s">
        <v>452</v>
      </c>
      <c r="G2013" s="134" t="s">
        <v>4</v>
      </c>
      <c r="H2013" s="134" t="s">
        <v>1023</v>
      </c>
      <c r="I2013" s="134" t="s">
        <v>343</v>
      </c>
      <c r="J2013" s="135">
        <v>434.87</v>
      </c>
      <c r="K2013" s="135">
        <v>434.87</v>
      </c>
      <c r="L2013" s="135">
        <v>238.24</v>
      </c>
      <c r="M2013" s="141" t="str">
        <f t="shared" si="63"/>
        <v>201708</v>
      </c>
    </row>
    <row r="2014" spans="1:13" x14ac:dyDescent="0.25">
      <c r="A2014" s="35" t="str">
        <f>VLOOKUP(B2014,ResCat!$A$2:$B$269,2,FALSE)</f>
        <v>PPOLG</v>
      </c>
      <c r="B2014" s="68" t="str">
        <f>IF(ISNA(VLOOKUP(C2014,COA!$A$2:$B$340,2,FALSE)),"XXX",VLOOKUP(C2014,COA!$A$2:$B$340,2,FALSE))</f>
        <v>L52</v>
      </c>
      <c r="C2014" s="149" t="str">
        <f t="shared" si="64"/>
        <v>0003-1006-0012</v>
      </c>
      <c r="D2014" s="134" t="s">
        <v>463</v>
      </c>
      <c r="E2014" s="134" t="s">
        <v>456</v>
      </c>
      <c r="F2014" s="134" t="s">
        <v>452</v>
      </c>
      <c r="G2014" s="134" t="s">
        <v>4</v>
      </c>
      <c r="H2014" s="134" t="s">
        <v>1023</v>
      </c>
      <c r="I2014" s="134" t="s">
        <v>1</v>
      </c>
      <c r="J2014" s="135">
        <v>105567.23</v>
      </c>
      <c r="K2014" s="135">
        <v>47831.85</v>
      </c>
      <c r="L2014" s="135">
        <v>40786.35000000002</v>
      </c>
      <c r="M2014" s="141" t="str">
        <f t="shared" si="63"/>
        <v>201708</v>
      </c>
    </row>
    <row r="2015" spans="1:13" x14ac:dyDescent="0.25">
      <c r="A2015" s="35" t="str">
        <f>VLOOKUP(B2015,ResCat!$A$2:$B$269,2,FALSE)</f>
        <v>PPOLG</v>
      </c>
      <c r="B2015" s="68" t="str">
        <f>IF(ISNA(VLOOKUP(C2015,COA!$A$2:$B$340,2,FALSE)),"XXX",VLOOKUP(C2015,COA!$A$2:$B$340,2,FALSE))</f>
        <v>L52</v>
      </c>
      <c r="C2015" s="149" t="str">
        <f t="shared" si="64"/>
        <v>0003-1006-0012</v>
      </c>
      <c r="D2015" s="134" t="s">
        <v>463</v>
      </c>
      <c r="E2015" s="134" t="s">
        <v>456</v>
      </c>
      <c r="F2015" s="134" t="s">
        <v>452</v>
      </c>
      <c r="G2015" s="134" t="s">
        <v>511</v>
      </c>
      <c r="H2015" s="134" t="s">
        <v>1023</v>
      </c>
      <c r="I2015" s="134" t="s">
        <v>3</v>
      </c>
      <c r="J2015" s="135">
        <v>54369.649999999994</v>
      </c>
      <c r="K2015" s="135">
        <v>30703.979999999981</v>
      </c>
      <c r="L2015" s="135">
        <v>27338.199999999983</v>
      </c>
      <c r="M2015" s="141" t="str">
        <f t="shared" si="63"/>
        <v>201709</v>
      </c>
    </row>
    <row r="2016" spans="1:13" x14ac:dyDescent="0.25">
      <c r="A2016" s="35" t="str">
        <f>VLOOKUP(B2016,ResCat!$A$2:$B$269,2,FALSE)</f>
        <v>PPOLG</v>
      </c>
      <c r="B2016" s="68" t="str">
        <f>IF(ISNA(VLOOKUP(C2016,COA!$A$2:$B$340,2,FALSE)),"XXX",VLOOKUP(C2016,COA!$A$2:$B$340,2,FALSE))</f>
        <v>L52</v>
      </c>
      <c r="C2016" s="149" t="str">
        <f t="shared" si="64"/>
        <v>0003-1006-0012</v>
      </c>
      <c r="D2016" s="134" t="s">
        <v>463</v>
      </c>
      <c r="E2016" s="134" t="s">
        <v>456</v>
      </c>
      <c r="F2016" s="134" t="s">
        <v>452</v>
      </c>
      <c r="G2016" s="134" t="s">
        <v>511</v>
      </c>
      <c r="H2016" s="134" t="s">
        <v>1023</v>
      </c>
      <c r="I2016" s="134" t="s">
        <v>0</v>
      </c>
      <c r="J2016" s="135">
        <v>681082.63</v>
      </c>
      <c r="K2016" s="135">
        <v>349654.95000000007</v>
      </c>
      <c r="L2016" s="135">
        <v>342809.54000000004</v>
      </c>
      <c r="M2016" s="141" t="str">
        <f t="shared" si="63"/>
        <v>201709</v>
      </c>
    </row>
    <row r="2017" spans="1:13" x14ac:dyDescent="0.25">
      <c r="A2017" s="35" t="str">
        <f>VLOOKUP(B2017,ResCat!$A$2:$B$269,2,FALSE)</f>
        <v>PPOLG</v>
      </c>
      <c r="B2017" s="68" t="str">
        <f>IF(ISNA(VLOOKUP(C2017,COA!$A$2:$B$340,2,FALSE)),"XXX",VLOOKUP(C2017,COA!$A$2:$B$340,2,FALSE))</f>
        <v>L52</v>
      </c>
      <c r="C2017" s="149" t="str">
        <f t="shared" si="64"/>
        <v>0003-1006-0012</v>
      </c>
      <c r="D2017" s="134" t="s">
        <v>463</v>
      </c>
      <c r="E2017" s="134" t="s">
        <v>456</v>
      </c>
      <c r="F2017" s="134" t="s">
        <v>452</v>
      </c>
      <c r="G2017" s="134" t="s">
        <v>511</v>
      </c>
      <c r="H2017" s="134" t="s">
        <v>1023</v>
      </c>
      <c r="I2017" s="134" t="s">
        <v>336</v>
      </c>
      <c r="J2017" s="135">
        <v>1874.45</v>
      </c>
      <c r="K2017" s="135">
        <v>274.37</v>
      </c>
      <c r="L2017" s="135">
        <v>134.47</v>
      </c>
      <c r="M2017" s="141" t="str">
        <f t="shared" si="63"/>
        <v>201709</v>
      </c>
    </row>
    <row r="2018" spans="1:13" x14ac:dyDescent="0.25">
      <c r="A2018" s="35" t="str">
        <f>VLOOKUP(B2018,ResCat!$A$2:$B$269,2,FALSE)</f>
        <v>PPOLG</v>
      </c>
      <c r="B2018" s="68" t="str">
        <f>IF(ISNA(VLOOKUP(C2018,COA!$A$2:$B$340,2,FALSE)),"XXX",VLOOKUP(C2018,COA!$A$2:$B$340,2,FALSE))</f>
        <v>L52</v>
      </c>
      <c r="C2018" s="149" t="str">
        <f t="shared" si="64"/>
        <v>0003-1006-0012</v>
      </c>
      <c r="D2018" s="134" t="s">
        <v>463</v>
      </c>
      <c r="E2018" s="134" t="s">
        <v>456</v>
      </c>
      <c r="F2018" s="134" t="s">
        <v>452</v>
      </c>
      <c r="G2018" s="134" t="s">
        <v>511</v>
      </c>
      <c r="H2018" s="134" t="s">
        <v>1023</v>
      </c>
      <c r="I2018" s="134" t="s">
        <v>2</v>
      </c>
      <c r="J2018" s="135">
        <v>183342.01999999996</v>
      </c>
      <c r="K2018" s="135">
        <v>75955.239999999889</v>
      </c>
      <c r="L2018" s="135">
        <v>57460.829999999922</v>
      </c>
      <c r="M2018" s="141" t="str">
        <f t="shared" si="63"/>
        <v>201709</v>
      </c>
    </row>
    <row r="2019" spans="1:13" x14ac:dyDescent="0.25">
      <c r="A2019" s="35" t="str">
        <f>VLOOKUP(B2019,ResCat!$A$2:$B$269,2,FALSE)</f>
        <v>PPOLG</v>
      </c>
      <c r="B2019" s="68" t="str">
        <f>IF(ISNA(VLOOKUP(C2019,COA!$A$2:$B$340,2,FALSE)),"XXX",VLOOKUP(C2019,COA!$A$2:$B$340,2,FALSE))</f>
        <v>L52</v>
      </c>
      <c r="C2019" s="149" t="str">
        <f t="shared" si="64"/>
        <v>0003-1006-0012</v>
      </c>
      <c r="D2019" s="134" t="s">
        <v>463</v>
      </c>
      <c r="E2019" s="134" t="s">
        <v>456</v>
      </c>
      <c r="F2019" s="134" t="s">
        <v>452</v>
      </c>
      <c r="G2019" s="134" t="s">
        <v>511</v>
      </c>
      <c r="H2019" s="134" t="s">
        <v>1023</v>
      </c>
      <c r="I2019" s="134" t="s">
        <v>343</v>
      </c>
      <c r="J2019" s="135">
        <v>1107.82</v>
      </c>
      <c r="K2019" s="135">
        <v>971.19</v>
      </c>
      <c r="L2019" s="135">
        <v>951.19</v>
      </c>
      <c r="M2019" s="141" t="str">
        <f t="shared" si="63"/>
        <v>201709</v>
      </c>
    </row>
    <row r="2020" spans="1:13" x14ac:dyDescent="0.25">
      <c r="A2020" s="35" t="str">
        <f>VLOOKUP(B2020,ResCat!$A$2:$B$269,2,FALSE)</f>
        <v>PPOLG</v>
      </c>
      <c r="B2020" s="68" t="str">
        <f>IF(ISNA(VLOOKUP(C2020,COA!$A$2:$B$340,2,FALSE)),"XXX",VLOOKUP(C2020,COA!$A$2:$B$340,2,FALSE))</f>
        <v>L52</v>
      </c>
      <c r="C2020" s="149" t="str">
        <f t="shared" si="64"/>
        <v>0003-1006-0012</v>
      </c>
      <c r="D2020" s="134" t="s">
        <v>463</v>
      </c>
      <c r="E2020" s="134" t="s">
        <v>456</v>
      </c>
      <c r="F2020" s="134" t="s">
        <v>452</v>
      </c>
      <c r="G2020" s="134" t="s">
        <v>511</v>
      </c>
      <c r="H2020" s="134" t="s">
        <v>1023</v>
      </c>
      <c r="I2020" s="134" t="s">
        <v>1</v>
      </c>
      <c r="J2020" s="135">
        <v>160000.66000000003</v>
      </c>
      <c r="K2020" s="135">
        <v>72492.040000000037</v>
      </c>
      <c r="L2020" s="135">
        <v>67190.719999999958</v>
      </c>
      <c r="M2020" s="141" t="str">
        <f t="shared" si="63"/>
        <v>201709</v>
      </c>
    </row>
    <row r="2021" spans="1:13" x14ac:dyDescent="0.25">
      <c r="A2021" s="35" t="str">
        <f>VLOOKUP(B2021,ResCat!$A$2:$B$269,2,FALSE)</f>
        <v>PPOLG</v>
      </c>
      <c r="B2021" s="68" t="str">
        <f>IF(ISNA(VLOOKUP(C2021,COA!$A$2:$B$340,2,FALSE)),"XXX",VLOOKUP(C2021,COA!$A$2:$B$340,2,FALSE))</f>
        <v>L52</v>
      </c>
      <c r="C2021" s="149" t="str">
        <f t="shared" si="64"/>
        <v>0003-1006-0012</v>
      </c>
      <c r="D2021" s="134" t="s">
        <v>463</v>
      </c>
      <c r="E2021" s="134" t="s">
        <v>456</v>
      </c>
      <c r="F2021" s="134" t="s">
        <v>452</v>
      </c>
      <c r="G2021" s="134" t="s">
        <v>969</v>
      </c>
      <c r="H2021" s="134" t="s">
        <v>1023</v>
      </c>
      <c r="I2021" s="134" t="s">
        <v>3</v>
      </c>
      <c r="J2021" s="135">
        <v>178114.00000000006</v>
      </c>
      <c r="K2021" s="135">
        <v>85993.969999999972</v>
      </c>
      <c r="L2021" s="135">
        <v>75585.52</v>
      </c>
      <c r="M2021" s="141" t="str">
        <f t="shared" si="63"/>
        <v>201710</v>
      </c>
    </row>
    <row r="2022" spans="1:13" x14ac:dyDescent="0.25">
      <c r="A2022" s="35" t="str">
        <f>VLOOKUP(B2022,ResCat!$A$2:$B$269,2,FALSE)</f>
        <v>PPOLG</v>
      </c>
      <c r="B2022" s="68" t="str">
        <f>IF(ISNA(VLOOKUP(C2022,COA!$A$2:$B$340,2,FALSE)),"XXX",VLOOKUP(C2022,COA!$A$2:$B$340,2,FALSE))</f>
        <v>L52</v>
      </c>
      <c r="C2022" s="149" t="str">
        <f t="shared" si="64"/>
        <v>0003-1006-0012</v>
      </c>
      <c r="D2022" s="134" t="s">
        <v>463</v>
      </c>
      <c r="E2022" s="134" t="s">
        <v>456</v>
      </c>
      <c r="F2022" s="134" t="s">
        <v>452</v>
      </c>
      <c r="G2022" s="134" t="s">
        <v>969</v>
      </c>
      <c r="H2022" s="134" t="s">
        <v>1023</v>
      </c>
      <c r="I2022" s="134" t="s">
        <v>0</v>
      </c>
      <c r="J2022" s="135">
        <v>3384036.22</v>
      </c>
      <c r="K2022" s="135">
        <v>664143.11000000034</v>
      </c>
      <c r="L2022" s="135">
        <v>650803.55999999994</v>
      </c>
      <c r="M2022" s="141" t="str">
        <f t="shared" si="63"/>
        <v>201710</v>
      </c>
    </row>
    <row r="2023" spans="1:13" x14ac:dyDescent="0.25">
      <c r="A2023" s="35" t="str">
        <f>VLOOKUP(B2023,ResCat!$A$2:$B$269,2,FALSE)</f>
        <v>PPOLG</v>
      </c>
      <c r="B2023" s="68" t="str">
        <f>IF(ISNA(VLOOKUP(C2023,COA!$A$2:$B$340,2,FALSE)),"XXX",VLOOKUP(C2023,COA!$A$2:$B$340,2,FALSE))</f>
        <v>L52</v>
      </c>
      <c r="C2023" s="149" t="str">
        <f t="shared" si="64"/>
        <v>0003-1006-0012</v>
      </c>
      <c r="D2023" s="134" t="s">
        <v>463</v>
      </c>
      <c r="E2023" s="134" t="s">
        <v>456</v>
      </c>
      <c r="F2023" s="134" t="s">
        <v>452</v>
      </c>
      <c r="G2023" s="134" t="s">
        <v>969</v>
      </c>
      <c r="H2023" s="134" t="s">
        <v>1023</v>
      </c>
      <c r="I2023" s="134" t="s">
        <v>336</v>
      </c>
      <c r="J2023" s="135">
        <v>3474.74</v>
      </c>
      <c r="K2023" s="135">
        <v>395.98</v>
      </c>
      <c r="L2023" s="135">
        <v>380.98</v>
      </c>
      <c r="M2023" s="141" t="str">
        <f t="shared" si="63"/>
        <v>201710</v>
      </c>
    </row>
    <row r="2024" spans="1:13" x14ac:dyDescent="0.25">
      <c r="A2024" s="35" t="str">
        <f>VLOOKUP(B2024,ResCat!$A$2:$B$269,2,FALSE)</f>
        <v>PPOLG</v>
      </c>
      <c r="B2024" s="68" t="str">
        <f>IF(ISNA(VLOOKUP(C2024,COA!$A$2:$B$340,2,FALSE)),"XXX",VLOOKUP(C2024,COA!$A$2:$B$340,2,FALSE))</f>
        <v>L52</v>
      </c>
      <c r="C2024" s="149" t="str">
        <f t="shared" si="64"/>
        <v>0003-1006-0012</v>
      </c>
      <c r="D2024" s="134" t="s">
        <v>463</v>
      </c>
      <c r="E2024" s="134" t="s">
        <v>456</v>
      </c>
      <c r="F2024" s="134" t="s">
        <v>452</v>
      </c>
      <c r="G2024" s="134" t="s">
        <v>969</v>
      </c>
      <c r="H2024" s="134" t="s">
        <v>1023</v>
      </c>
      <c r="I2024" s="134" t="s">
        <v>2</v>
      </c>
      <c r="J2024" s="135">
        <v>401265.31000000017</v>
      </c>
      <c r="K2024" s="135">
        <v>183324.26999999987</v>
      </c>
      <c r="L2024" s="135">
        <v>156425.51000000045</v>
      </c>
      <c r="M2024" s="141" t="str">
        <f t="shared" si="63"/>
        <v>201710</v>
      </c>
    </row>
    <row r="2025" spans="1:13" x14ac:dyDescent="0.25">
      <c r="A2025" s="35" t="str">
        <f>VLOOKUP(B2025,ResCat!$A$2:$B$269,2,FALSE)</f>
        <v>PPOLG</v>
      </c>
      <c r="B2025" s="68" t="str">
        <f>IF(ISNA(VLOOKUP(C2025,COA!$A$2:$B$340,2,FALSE)),"XXX",VLOOKUP(C2025,COA!$A$2:$B$340,2,FALSE))</f>
        <v>L52</v>
      </c>
      <c r="C2025" s="149" t="str">
        <f t="shared" si="64"/>
        <v>0003-1006-0012</v>
      </c>
      <c r="D2025" s="134" t="s">
        <v>463</v>
      </c>
      <c r="E2025" s="134" t="s">
        <v>456</v>
      </c>
      <c r="F2025" s="134" t="s">
        <v>452</v>
      </c>
      <c r="G2025" s="134" t="s">
        <v>969</v>
      </c>
      <c r="H2025" s="134" t="s">
        <v>1023</v>
      </c>
      <c r="I2025" s="134" t="s">
        <v>343</v>
      </c>
      <c r="J2025" s="135">
        <v>2139.7800000000002</v>
      </c>
      <c r="K2025" s="135">
        <v>1118.2899999999997</v>
      </c>
      <c r="L2025" s="135">
        <v>374.45</v>
      </c>
      <c r="M2025" s="141" t="str">
        <f t="shared" si="63"/>
        <v>201710</v>
      </c>
    </row>
    <row r="2026" spans="1:13" x14ac:dyDescent="0.25">
      <c r="A2026" s="35" t="str">
        <f>VLOOKUP(B2026,ResCat!$A$2:$B$269,2,FALSE)</f>
        <v>PPOLG</v>
      </c>
      <c r="B2026" s="68" t="str">
        <f>IF(ISNA(VLOOKUP(C2026,COA!$A$2:$B$340,2,FALSE)),"XXX",VLOOKUP(C2026,COA!$A$2:$B$340,2,FALSE))</f>
        <v>L52</v>
      </c>
      <c r="C2026" s="149" t="str">
        <f t="shared" si="64"/>
        <v>0003-1006-0012</v>
      </c>
      <c r="D2026" s="134" t="s">
        <v>463</v>
      </c>
      <c r="E2026" s="134" t="s">
        <v>456</v>
      </c>
      <c r="F2026" s="134" t="s">
        <v>452</v>
      </c>
      <c r="G2026" s="134" t="s">
        <v>969</v>
      </c>
      <c r="H2026" s="134" t="s">
        <v>1023</v>
      </c>
      <c r="I2026" s="134" t="s">
        <v>1</v>
      </c>
      <c r="J2026" s="135">
        <v>494832.90999999992</v>
      </c>
      <c r="K2026" s="135">
        <v>139859.11999999997</v>
      </c>
      <c r="L2026" s="135">
        <v>133312.91999999993</v>
      </c>
      <c r="M2026" s="141" t="str">
        <f t="shared" si="63"/>
        <v>201710</v>
      </c>
    </row>
    <row r="2027" spans="1:13" x14ac:dyDescent="0.25">
      <c r="A2027" s="35" t="str">
        <f>VLOOKUP(B2027,ResCat!$A$2:$B$269,2,FALSE)</f>
        <v>PPOLG</v>
      </c>
      <c r="B2027" s="68" t="str">
        <f>IF(ISNA(VLOOKUP(C2027,COA!$A$2:$B$340,2,FALSE)),"XXX",VLOOKUP(C2027,COA!$A$2:$B$340,2,FALSE))</f>
        <v>L52</v>
      </c>
      <c r="C2027" s="149" t="str">
        <f t="shared" si="64"/>
        <v>0003-1006-0012</v>
      </c>
      <c r="D2027" s="134" t="s">
        <v>463</v>
      </c>
      <c r="E2027" s="134" t="s">
        <v>456</v>
      </c>
      <c r="F2027" s="134" t="s">
        <v>452</v>
      </c>
      <c r="G2027" s="134" t="s">
        <v>961</v>
      </c>
      <c r="H2027" s="134" t="s">
        <v>1023</v>
      </c>
      <c r="I2027" s="134" t="s">
        <v>3</v>
      </c>
      <c r="J2027" s="135">
        <v>252099.67999999985</v>
      </c>
      <c r="K2027" s="135">
        <v>112594.2399999999</v>
      </c>
      <c r="L2027" s="135">
        <v>89669.599999999904</v>
      </c>
      <c r="M2027" s="141" t="str">
        <f t="shared" si="63"/>
        <v>201711</v>
      </c>
    </row>
    <row r="2028" spans="1:13" x14ac:dyDescent="0.25">
      <c r="A2028" s="35" t="str">
        <f>VLOOKUP(B2028,ResCat!$A$2:$B$269,2,FALSE)</f>
        <v>PPOLG</v>
      </c>
      <c r="B2028" s="68" t="str">
        <f>IF(ISNA(VLOOKUP(C2028,COA!$A$2:$B$340,2,FALSE)),"XXX",VLOOKUP(C2028,COA!$A$2:$B$340,2,FALSE))</f>
        <v>L52</v>
      </c>
      <c r="C2028" s="149" t="str">
        <f t="shared" si="64"/>
        <v>0003-1006-0012</v>
      </c>
      <c r="D2028" s="134" t="s">
        <v>463</v>
      </c>
      <c r="E2028" s="134" t="s">
        <v>456</v>
      </c>
      <c r="F2028" s="134" t="s">
        <v>452</v>
      </c>
      <c r="G2028" s="134" t="s">
        <v>961</v>
      </c>
      <c r="H2028" s="134" t="s">
        <v>1023</v>
      </c>
      <c r="I2028" s="134" t="s">
        <v>0</v>
      </c>
      <c r="J2028" s="135">
        <v>3294013.65</v>
      </c>
      <c r="K2028" s="135">
        <v>825789.1</v>
      </c>
      <c r="L2028" s="135">
        <v>804306.98000000021</v>
      </c>
      <c r="M2028" s="141" t="str">
        <f t="shared" si="63"/>
        <v>201711</v>
      </c>
    </row>
    <row r="2029" spans="1:13" x14ac:dyDescent="0.25">
      <c r="A2029" s="35" t="str">
        <f>VLOOKUP(B2029,ResCat!$A$2:$B$269,2,FALSE)</f>
        <v>PPOLG</v>
      </c>
      <c r="B2029" s="68" t="str">
        <f>IF(ISNA(VLOOKUP(C2029,COA!$A$2:$B$340,2,FALSE)),"XXX",VLOOKUP(C2029,COA!$A$2:$B$340,2,FALSE))</f>
        <v>L52</v>
      </c>
      <c r="C2029" s="149" t="str">
        <f t="shared" si="64"/>
        <v>0003-1006-0012</v>
      </c>
      <c r="D2029" s="134" t="s">
        <v>463</v>
      </c>
      <c r="E2029" s="134" t="s">
        <v>456</v>
      </c>
      <c r="F2029" s="134" t="s">
        <v>452</v>
      </c>
      <c r="G2029" s="134" t="s">
        <v>961</v>
      </c>
      <c r="H2029" s="134" t="s">
        <v>1023</v>
      </c>
      <c r="I2029" s="134" t="s">
        <v>336</v>
      </c>
      <c r="J2029" s="135">
        <v>4686.18</v>
      </c>
      <c r="K2029" s="135">
        <v>3958.5499999999997</v>
      </c>
      <c r="L2029" s="135">
        <v>3561.9399999999996</v>
      </c>
      <c r="M2029" s="141" t="str">
        <f t="shared" si="63"/>
        <v>201711</v>
      </c>
    </row>
    <row r="2030" spans="1:13" x14ac:dyDescent="0.25">
      <c r="A2030" s="35" t="str">
        <f>VLOOKUP(B2030,ResCat!$A$2:$B$269,2,FALSE)</f>
        <v>PPOLG</v>
      </c>
      <c r="B2030" s="68" t="str">
        <f>IF(ISNA(VLOOKUP(C2030,COA!$A$2:$B$340,2,FALSE)),"XXX",VLOOKUP(C2030,COA!$A$2:$B$340,2,FALSE))</f>
        <v>L52</v>
      </c>
      <c r="C2030" s="149" t="str">
        <f t="shared" si="64"/>
        <v>0003-1006-0012</v>
      </c>
      <c r="D2030" s="134" t="s">
        <v>463</v>
      </c>
      <c r="E2030" s="134" t="s">
        <v>456</v>
      </c>
      <c r="F2030" s="134" t="s">
        <v>452</v>
      </c>
      <c r="G2030" s="134" t="s">
        <v>961</v>
      </c>
      <c r="H2030" s="134" t="s">
        <v>1023</v>
      </c>
      <c r="I2030" s="134" t="s">
        <v>2</v>
      </c>
      <c r="J2030" s="135">
        <v>824536.97999999963</v>
      </c>
      <c r="K2030" s="135">
        <v>358052.99000000319</v>
      </c>
      <c r="L2030" s="135">
        <v>296635.25000000052</v>
      </c>
      <c r="M2030" s="141" t="str">
        <f t="shared" si="63"/>
        <v>201711</v>
      </c>
    </row>
    <row r="2031" spans="1:13" x14ac:dyDescent="0.25">
      <c r="A2031" s="35" t="str">
        <f>VLOOKUP(B2031,ResCat!$A$2:$B$269,2,FALSE)</f>
        <v>PPOLG</v>
      </c>
      <c r="B2031" s="68" t="str">
        <f>IF(ISNA(VLOOKUP(C2031,COA!$A$2:$B$340,2,FALSE)),"XXX",VLOOKUP(C2031,COA!$A$2:$B$340,2,FALSE))</f>
        <v>L52</v>
      </c>
      <c r="C2031" s="149" t="str">
        <f t="shared" si="64"/>
        <v>0003-1006-0012</v>
      </c>
      <c r="D2031" s="134" t="s">
        <v>463</v>
      </c>
      <c r="E2031" s="134" t="s">
        <v>456</v>
      </c>
      <c r="F2031" s="134" t="s">
        <v>452</v>
      </c>
      <c r="G2031" s="134" t="s">
        <v>961</v>
      </c>
      <c r="H2031" s="134" t="s">
        <v>1023</v>
      </c>
      <c r="I2031" s="134" t="s">
        <v>343</v>
      </c>
      <c r="J2031" s="135">
        <v>780.31000000000006</v>
      </c>
      <c r="K2031" s="135">
        <v>689.81000000000017</v>
      </c>
      <c r="L2031" s="135">
        <v>247.58</v>
      </c>
      <c r="M2031" s="141" t="str">
        <f t="shared" si="63"/>
        <v>201711</v>
      </c>
    </row>
    <row r="2032" spans="1:13" x14ac:dyDescent="0.25">
      <c r="A2032" s="35" t="str">
        <f>VLOOKUP(B2032,ResCat!$A$2:$B$269,2,FALSE)</f>
        <v>PPOLG</v>
      </c>
      <c r="B2032" s="68" t="str">
        <f>IF(ISNA(VLOOKUP(C2032,COA!$A$2:$B$340,2,FALSE)),"XXX",VLOOKUP(C2032,COA!$A$2:$B$340,2,FALSE))</f>
        <v>L52</v>
      </c>
      <c r="C2032" s="149" t="str">
        <f t="shared" si="64"/>
        <v>0003-1006-0012</v>
      </c>
      <c r="D2032" s="134" t="s">
        <v>463</v>
      </c>
      <c r="E2032" s="134" t="s">
        <v>456</v>
      </c>
      <c r="F2032" s="134" t="s">
        <v>452</v>
      </c>
      <c r="G2032" s="134" t="s">
        <v>961</v>
      </c>
      <c r="H2032" s="134" t="s">
        <v>1023</v>
      </c>
      <c r="I2032" s="134" t="s">
        <v>1</v>
      </c>
      <c r="J2032" s="135">
        <v>1580346.8399999985</v>
      </c>
      <c r="K2032" s="135">
        <v>507816.00000000146</v>
      </c>
      <c r="L2032" s="135">
        <v>460974.48000000056</v>
      </c>
      <c r="M2032" s="141" t="str">
        <f t="shared" si="63"/>
        <v>201711</v>
      </c>
    </row>
    <row r="2033" spans="1:13" x14ac:dyDescent="0.25">
      <c r="A2033" s="35" t="str">
        <f>VLOOKUP(B2033,ResCat!$A$2:$B$269,2,FALSE)</f>
        <v>PPOLG</v>
      </c>
      <c r="B2033" s="68" t="str">
        <f>IF(ISNA(VLOOKUP(C2033,COA!$A$2:$B$340,2,FALSE)),"XXX",VLOOKUP(C2033,COA!$A$2:$B$340,2,FALSE))</f>
        <v>L52</v>
      </c>
      <c r="C2033" s="149" t="str">
        <f t="shared" si="64"/>
        <v>0003-1006-0012</v>
      </c>
      <c r="D2033" s="134" t="s">
        <v>463</v>
      </c>
      <c r="E2033" s="134" t="s">
        <v>456</v>
      </c>
      <c r="F2033" s="134" t="s">
        <v>452</v>
      </c>
      <c r="G2033" s="134" t="s">
        <v>970</v>
      </c>
      <c r="H2033" s="134" t="s">
        <v>1023</v>
      </c>
      <c r="I2033" s="134" t="s">
        <v>3</v>
      </c>
      <c r="J2033" s="135">
        <v>1757994.3100000052</v>
      </c>
      <c r="K2033" s="135">
        <v>627891.50999999745</v>
      </c>
      <c r="L2033" s="135">
        <v>485782.13999999722</v>
      </c>
      <c r="M2033" s="141" t="str">
        <f t="shared" si="63"/>
        <v>201712</v>
      </c>
    </row>
    <row r="2034" spans="1:13" x14ac:dyDescent="0.25">
      <c r="A2034" s="35" t="str">
        <f>VLOOKUP(B2034,ResCat!$A$2:$B$269,2,FALSE)</f>
        <v>PPOLG</v>
      </c>
      <c r="B2034" s="68" t="str">
        <f>IF(ISNA(VLOOKUP(C2034,COA!$A$2:$B$340,2,FALSE)),"XXX",VLOOKUP(C2034,COA!$A$2:$B$340,2,FALSE))</f>
        <v>L52</v>
      </c>
      <c r="C2034" s="149" t="str">
        <f t="shared" si="64"/>
        <v>0003-1006-0012</v>
      </c>
      <c r="D2034" s="134" t="s">
        <v>463</v>
      </c>
      <c r="E2034" s="134" t="s">
        <v>456</v>
      </c>
      <c r="F2034" s="134" t="s">
        <v>452</v>
      </c>
      <c r="G2034" s="134" t="s">
        <v>970</v>
      </c>
      <c r="H2034" s="134" t="s">
        <v>1023</v>
      </c>
      <c r="I2034" s="134" t="s">
        <v>0</v>
      </c>
      <c r="J2034" s="135">
        <v>7057835.079999987</v>
      </c>
      <c r="K2034" s="135">
        <v>1918094.9900000023</v>
      </c>
      <c r="L2034" s="135">
        <v>1809893.2600000021</v>
      </c>
      <c r="M2034" s="141" t="str">
        <f t="shared" si="63"/>
        <v>201712</v>
      </c>
    </row>
    <row r="2035" spans="1:13" x14ac:dyDescent="0.25">
      <c r="A2035" s="35" t="str">
        <f>VLOOKUP(B2035,ResCat!$A$2:$B$269,2,FALSE)</f>
        <v>PPOLG</v>
      </c>
      <c r="B2035" s="68" t="str">
        <f>IF(ISNA(VLOOKUP(C2035,COA!$A$2:$B$340,2,FALSE)),"XXX",VLOOKUP(C2035,COA!$A$2:$B$340,2,FALSE))</f>
        <v>L52</v>
      </c>
      <c r="C2035" s="149" t="str">
        <f t="shared" si="64"/>
        <v>0003-1006-0012</v>
      </c>
      <c r="D2035" s="134" t="s">
        <v>463</v>
      </c>
      <c r="E2035" s="134" t="s">
        <v>456</v>
      </c>
      <c r="F2035" s="134" t="s">
        <v>452</v>
      </c>
      <c r="G2035" s="134" t="s">
        <v>970</v>
      </c>
      <c r="H2035" s="134" t="s">
        <v>1023</v>
      </c>
      <c r="I2035" s="134" t="s">
        <v>336</v>
      </c>
      <c r="J2035" s="135">
        <v>25813.709999999995</v>
      </c>
      <c r="K2035" s="135">
        <v>10960.84</v>
      </c>
      <c r="L2035" s="135">
        <v>9819.2900000000009</v>
      </c>
      <c r="M2035" s="141" t="str">
        <f t="shared" si="63"/>
        <v>201712</v>
      </c>
    </row>
    <row r="2036" spans="1:13" x14ac:dyDescent="0.25">
      <c r="A2036" s="35" t="str">
        <f>VLOOKUP(B2036,ResCat!$A$2:$B$269,2,FALSE)</f>
        <v>PPOLG</v>
      </c>
      <c r="B2036" s="68" t="str">
        <f>IF(ISNA(VLOOKUP(C2036,COA!$A$2:$B$340,2,FALSE)),"XXX",VLOOKUP(C2036,COA!$A$2:$B$340,2,FALSE))</f>
        <v>L52</v>
      </c>
      <c r="C2036" s="149" t="str">
        <f t="shared" si="64"/>
        <v>0003-1006-0012</v>
      </c>
      <c r="D2036" s="134" t="s">
        <v>463</v>
      </c>
      <c r="E2036" s="134" t="s">
        <v>456</v>
      </c>
      <c r="F2036" s="134" t="s">
        <v>452</v>
      </c>
      <c r="G2036" s="134" t="s">
        <v>970</v>
      </c>
      <c r="H2036" s="134" t="s">
        <v>1023</v>
      </c>
      <c r="I2036" s="134" t="s">
        <v>2</v>
      </c>
      <c r="J2036" s="135">
        <v>4487398.3099999763</v>
      </c>
      <c r="K2036" s="135">
        <v>1964933.449999999</v>
      </c>
      <c r="L2036" s="135">
        <v>1606198.8000000187</v>
      </c>
      <c r="M2036" s="141" t="str">
        <f t="shared" si="63"/>
        <v>201712</v>
      </c>
    </row>
    <row r="2037" spans="1:13" x14ac:dyDescent="0.25">
      <c r="A2037" s="35" t="str">
        <f>VLOOKUP(B2037,ResCat!$A$2:$B$269,2,FALSE)</f>
        <v>PPOLG</v>
      </c>
      <c r="B2037" s="68" t="str">
        <f>IF(ISNA(VLOOKUP(C2037,COA!$A$2:$B$340,2,FALSE)),"XXX",VLOOKUP(C2037,COA!$A$2:$B$340,2,FALSE))</f>
        <v>L52</v>
      </c>
      <c r="C2037" s="149" t="str">
        <f t="shared" si="64"/>
        <v>0003-1006-0012</v>
      </c>
      <c r="D2037" s="134" t="s">
        <v>463</v>
      </c>
      <c r="E2037" s="134" t="s">
        <v>456</v>
      </c>
      <c r="F2037" s="134" t="s">
        <v>452</v>
      </c>
      <c r="G2037" s="134" t="s">
        <v>970</v>
      </c>
      <c r="H2037" s="134" t="s">
        <v>1023</v>
      </c>
      <c r="I2037" s="134" t="s">
        <v>343</v>
      </c>
      <c r="J2037" s="135">
        <v>1905302.9899999958</v>
      </c>
      <c r="K2037" s="135">
        <v>811356.36000000674</v>
      </c>
      <c r="L2037" s="135">
        <v>751034.18000000378</v>
      </c>
      <c r="M2037" s="141" t="str">
        <f t="shared" si="63"/>
        <v>201712</v>
      </c>
    </row>
    <row r="2038" spans="1:13" x14ac:dyDescent="0.25">
      <c r="A2038" s="35" t="str">
        <f>VLOOKUP(B2038,ResCat!$A$2:$B$269,2,FALSE)</f>
        <v>PPOLG</v>
      </c>
      <c r="B2038" s="68" t="str">
        <f>IF(ISNA(VLOOKUP(C2038,COA!$A$2:$B$340,2,FALSE)),"XXX",VLOOKUP(C2038,COA!$A$2:$B$340,2,FALSE))</f>
        <v>L52</v>
      </c>
      <c r="C2038" s="149" t="str">
        <f t="shared" si="64"/>
        <v>0003-1006-0012</v>
      </c>
      <c r="D2038" s="134" t="s">
        <v>463</v>
      </c>
      <c r="E2038" s="134" t="s">
        <v>456</v>
      </c>
      <c r="F2038" s="134" t="s">
        <v>452</v>
      </c>
      <c r="G2038" s="134" t="s">
        <v>970</v>
      </c>
      <c r="H2038" s="134" t="s">
        <v>1023</v>
      </c>
      <c r="I2038" s="134" t="s">
        <v>1</v>
      </c>
      <c r="J2038" s="135">
        <v>8539875.2299999911</v>
      </c>
      <c r="K2038" s="135">
        <v>3421397.340000004</v>
      </c>
      <c r="L2038" s="135">
        <v>3097428.0300000017</v>
      </c>
      <c r="M2038" s="141" t="str">
        <f t="shared" si="63"/>
        <v>201712</v>
      </c>
    </row>
    <row r="2039" spans="1:13" x14ac:dyDescent="0.25">
      <c r="A2039" s="35" t="str">
        <f>VLOOKUP(B2039,ResCat!$A$2:$B$269,2,FALSE)</f>
        <v>PPOLG</v>
      </c>
      <c r="B2039" s="68" t="str">
        <f>IF(ISNA(VLOOKUP(C2039,COA!$A$2:$B$340,2,FALSE)),"XXX",VLOOKUP(C2039,COA!$A$2:$B$340,2,FALSE))</f>
        <v>L52</v>
      </c>
      <c r="C2039" s="149" t="str">
        <f t="shared" si="64"/>
        <v>0003-1006-0012</v>
      </c>
      <c r="D2039" s="134" t="s">
        <v>463</v>
      </c>
      <c r="E2039" s="134" t="s">
        <v>456</v>
      </c>
      <c r="F2039" s="134" t="s">
        <v>452</v>
      </c>
      <c r="G2039" s="134" t="s">
        <v>1023</v>
      </c>
      <c r="H2039" s="134" t="s">
        <v>1023</v>
      </c>
      <c r="I2039" s="134" t="s">
        <v>3</v>
      </c>
      <c r="J2039" s="135">
        <v>2304589.8000000096</v>
      </c>
      <c r="K2039" s="135">
        <v>863516.54999999073</v>
      </c>
      <c r="L2039" s="135">
        <v>351350.95999999973</v>
      </c>
      <c r="M2039" s="141" t="str">
        <f t="shared" si="63"/>
        <v>201801</v>
      </c>
    </row>
    <row r="2040" spans="1:13" x14ac:dyDescent="0.25">
      <c r="A2040" s="35" t="str">
        <f>VLOOKUP(B2040,ResCat!$A$2:$B$269,2,FALSE)</f>
        <v>PPOLG</v>
      </c>
      <c r="B2040" s="68" t="str">
        <f>IF(ISNA(VLOOKUP(C2040,COA!$A$2:$B$340,2,FALSE)),"XXX",VLOOKUP(C2040,COA!$A$2:$B$340,2,FALSE))</f>
        <v>L52</v>
      </c>
      <c r="C2040" s="149" t="str">
        <f t="shared" si="64"/>
        <v>0003-1006-0012</v>
      </c>
      <c r="D2040" s="134" t="s">
        <v>463</v>
      </c>
      <c r="E2040" s="134" t="s">
        <v>456</v>
      </c>
      <c r="F2040" s="134" t="s">
        <v>452</v>
      </c>
      <c r="G2040" s="134" t="s">
        <v>1023</v>
      </c>
      <c r="H2040" s="134" t="s">
        <v>1023</v>
      </c>
      <c r="I2040" s="134" t="s">
        <v>368</v>
      </c>
      <c r="J2040" s="135">
        <v>2562.0100000000002</v>
      </c>
      <c r="K2040" s="135">
        <v>1880.07</v>
      </c>
      <c r="L2040" s="135">
        <v>0</v>
      </c>
      <c r="M2040" s="141" t="str">
        <f t="shared" si="63"/>
        <v>201801</v>
      </c>
    </row>
    <row r="2041" spans="1:13" x14ac:dyDescent="0.25">
      <c r="A2041" s="35" t="str">
        <f>VLOOKUP(B2041,ResCat!$A$2:$B$269,2,FALSE)</f>
        <v>PPOLG</v>
      </c>
      <c r="B2041" s="68" t="str">
        <f>IF(ISNA(VLOOKUP(C2041,COA!$A$2:$B$340,2,FALSE)),"XXX",VLOOKUP(C2041,COA!$A$2:$B$340,2,FALSE))</f>
        <v>L52</v>
      </c>
      <c r="C2041" s="149" t="str">
        <f t="shared" si="64"/>
        <v>0003-1006-0012</v>
      </c>
      <c r="D2041" s="134" t="s">
        <v>463</v>
      </c>
      <c r="E2041" s="134" t="s">
        <v>456</v>
      </c>
      <c r="F2041" s="134" t="s">
        <v>452</v>
      </c>
      <c r="G2041" s="134" t="s">
        <v>1023</v>
      </c>
      <c r="H2041" s="134" t="s">
        <v>1023</v>
      </c>
      <c r="I2041" s="134" t="s">
        <v>0</v>
      </c>
      <c r="J2041" s="135">
        <v>1542776.41</v>
      </c>
      <c r="K2041" s="135">
        <v>449740.76</v>
      </c>
      <c r="L2041" s="135">
        <v>386204.83999999997</v>
      </c>
      <c r="M2041" s="141" t="str">
        <f t="shared" si="63"/>
        <v>201801</v>
      </c>
    </row>
    <row r="2042" spans="1:13" x14ac:dyDescent="0.25">
      <c r="A2042" s="35" t="str">
        <f>VLOOKUP(B2042,ResCat!$A$2:$B$269,2,FALSE)</f>
        <v>PPOLG</v>
      </c>
      <c r="B2042" s="68" t="str">
        <f>IF(ISNA(VLOOKUP(C2042,COA!$A$2:$B$340,2,FALSE)),"XXX",VLOOKUP(C2042,COA!$A$2:$B$340,2,FALSE))</f>
        <v>L52</v>
      </c>
      <c r="C2042" s="149" t="str">
        <f t="shared" si="64"/>
        <v>0003-1006-0012</v>
      </c>
      <c r="D2042" s="134" t="s">
        <v>463</v>
      </c>
      <c r="E2042" s="134" t="s">
        <v>456</v>
      </c>
      <c r="F2042" s="134" t="s">
        <v>452</v>
      </c>
      <c r="G2042" s="134" t="s">
        <v>1023</v>
      </c>
      <c r="H2042" s="134" t="s">
        <v>1023</v>
      </c>
      <c r="I2042" s="134" t="s">
        <v>336</v>
      </c>
      <c r="J2042" s="135">
        <v>36039.719999999987</v>
      </c>
      <c r="K2042" s="135">
        <v>13050.54</v>
      </c>
      <c r="L2042" s="135">
        <v>9486.3599999999988</v>
      </c>
      <c r="M2042" s="141" t="str">
        <f t="shared" si="63"/>
        <v>201801</v>
      </c>
    </row>
    <row r="2043" spans="1:13" x14ac:dyDescent="0.25">
      <c r="A2043" s="35" t="str">
        <f>VLOOKUP(B2043,ResCat!$A$2:$B$269,2,FALSE)</f>
        <v>PPOLG</v>
      </c>
      <c r="B2043" s="68" t="str">
        <f>IF(ISNA(VLOOKUP(C2043,COA!$A$2:$B$340,2,FALSE)),"XXX",VLOOKUP(C2043,COA!$A$2:$B$340,2,FALSE))</f>
        <v>L52</v>
      </c>
      <c r="C2043" s="149" t="str">
        <f t="shared" si="64"/>
        <v>0003-1006-0012</v>
      </c>
      <c r="D2043" s="134" t="s">
        <v>463</v>
      </c>
      <c r="E2043" s="134" t="s">
        <v>456</v>
      </c>
      <c r="F2043" s="134" t="s">
        <v>452</v>
      </c>
      <c r="G2043" s="134" t="s">
        <v>1023</v>
      </c>
      <c r="H2043" s="134" t="s">
        <v>1023</v>
      </c>
      <c r="I2043" s="134" t="s">
        <v>2</v>
      </c>
      <c r="J2043" s="135">
        <v>5476994.2299999902</v>
      </c>
      <c r="K2043" s="135">
        <v>3076917.8899999908</v>
      </c>
      <c r="L2043" s="135">
        <v>1797351.3100000171</v>
      </c>
      <c r="M2043" s="141" t="str">
        <f t="shared" si="63"/>
        <v>201801</v>
      </c>
    </row>
    <row r="2044" spans="1:13" x14ac:dyDescent="0.25">
      <c r="A2044" s="35" t="str">
        <f>VLOOKUP(B2044,ResCat!$A$2:$B$269,2,FALSE)</f>
        <v>PPOLG</v>
      </c>
      <c r="B2044" s="68" t="str">
        <f>IF(ISNA(VLOOKUP(C2044,COA!$A$2:$B$340,2,FALSE)),"XXX",VLOOKUP(C2044,COA!$A$2:$B$340,2,FALSE))</f>
        <v>L52</v>
      </c>
      <c r="C2044" s="149" t="str">
        <f t="shared" si="64"/>
        <v>0003-1006-0012</v>
      </c>
      <c r="D2044" s="134" t="s">
        <v>463</v>
      </c>
      <c r="E2044" s="134" t="s">
        <v>456</v>
      </c>
      <c r="F2044" s="134" t="s">
        <v>452</v>
      </c>
      <c r="G2044" s="134" t="s">
        <v>1023</v>
      </c>
      <c r="H2044" s="134" t="s">
        <v>1023</v>
      </c>
      <c r="I2044" s="134" t="s">
        <v>343</v>
      </c>
      <c r="J2044" s="135">
        <v>7915827.1700001536</v>
      </c>
      <c r="K2044" s="135">
        <v>3205036.3100000578</v>
      </c>
      <c r="L2044" s="135">
        <v>2375947.4499999955</v>
      </c>
      <c r="M2044" s="141" t="str">
        <f t="shared" si="63"/>
        <v>201801</v>
      </c>
    </row>
    <row r="2045" spans="1:13" x14ac:dyDescent="0.25">
      <c r="A2045" s="35" t="str">
        <f>VLOOKUP(B2045,ResCat!$A$2:$B$269,2,FALSE)</f>
        <v>PPOLG</v>
      </c>
      <c r="B2045" s="68" t="str">
        <f>IF(ISNA(VLOOKUP(C2045,COA!$A$2:$B$340,2,FALSE)),"XXX",VLOOKUP(C2045,COA!$A$2:$B$340,2,FALSE))</f>
        <v>L52</v>
      </c>
      <c r="C2045" s="149" t="str">
        <f t="shared" si="64"/>
        <v>0003-1006-0012</v>
      </c>
      <c r="D2045" s="134" t="s">
        <v>463</v>
      </c>
      <c r="E2045" s="134" t="s">
        <v>456</v>
      </c>
      <c r="F2045" s="134" t="s">
        <v>452</v>
      </c>
      <c r="G2045" s="134" t="s">
        <v>1023</v>
      </c>
      <c r="H2045" s="134" t="s">
        <v>1023</v>
      </c>
      <c r="I2045" s="134" t="s">
        <v>1</v>
      </c>
      <c r="J2045" s="135">
        <v>6239399.3100000136</v>
      </c>
      <c r="K2045" s="135">
        <v>2642526.9999999967</v>
      </c>
      <c r="L2045" s="135">
        <v>1742727.1800000004</v>
      </c>
      <c r="M2045" s="141" t="str">
        <f t="shared" si="63"/>
        <v>201801</v>
      </c>
    </row>
    <row r="2046" spans="1:13" x14ac:dyDescent="0.25">
      <c r="A2046" s="35" t="str">
        <f>VLOOKUP(B2046,ResCat!$A$2:$B$269,2,FALSE)</f>
        <v>XXX</v>
      </c>
      <c r="B2046" s="68" t="str">
        <f>IF(ISNA(VLOOKUP(C2046,COA!$A$2:$B$340,2,FALSE)),"XXX",VLOOKUP(C2046,COA!$A$2:$B$340,2,FALSE))</f>
        <v>XXX</v>
      </c>
      <c r="C2046" s="149" t="str">
        <f t="shared" si="64"/>
        <v>0003-1006-0017</v>
      </c>
      <c r="D2046" s="134" t="s">
        <v>463</v>
      </c>
      <c r="E2046" s="134" t="s">
        <v>456</v>
      </c>
      <c r="F2046" s="134" t="s">
        <v>455</v>
      </c>
      <c r="G2046" s="134" t="s">
        <v>347</v>
      </c>
      <c r="H2046" s="134" t="s">
        <v>1023</v>
      </c>
      <c r="I2046" s="134" t="s">
        <v>343</v>
      </c>
      <c r="J2046" s="135">
        <v>81.349999999999994</v>
      </c>
      <c r="K2046" s="135">
        <v>79.180000000000007</v>
      </c>
      <c r="L2046" s="135">
        <v>11</v>
      </c>
      <c r="M2046" s="141" t="str">
        <f t="shared" si="63"/>
        <v>201603</v>
      </c>
    </row>
    <row r="2047" spans="1:13" x14ac:dyDescent="0.25">
      <c r="A2047" s="35" t="str">
        <f>VLOOKUP(B2047,ResCat!$A$2:$B$269,2,FALSE)</f>
        <v>XXX</v>
      </c>
      <c r="B2047" s="68" t="str">
        <f>IF(ISNA(VLOOKUP(C2047,COA!$A$2:$B$340,2,FALSE)),"XXX",VLOOKUP(C2047,COA!$A$2:$B$340,2,FALSE))</f>
        <v>XXX</v>
      </c>
      <c r="C2047" s="149" t="str">
        <f t="shared" si="64"/>
        <v>0003-1006-0017</v>
      </c>
      <c r="D2047" s="134" t="s">
        <v>463</v>
      </c>
      <c r="E2047" s="134" t="s">
        <v>456</v>
      </c>
      <c r="F2047" s="134" t="s">
        <v>455</v>
      </c>
      <c r="G2047" s="134" t="s">
        <v>312</v>
      </c>
      <c r="H2047" s="134" t="s">
        <v>1023</v>
      </c>
      <c r="I2047" s="134" t="s">
        <v>343</v>
      </c>
      <c r="J2047" s="135">
        <v>6.94</v>
      </c>
      <c r="K2047" s="135">
        <v>6.94</v>
      </c>
      <c r="L2047" s="135">
        <v>1.94</v>
      </c>
      <c r="M2047" s="141" t="str">
        <f t="shared" si="63"/>
        <v>201605</v>
      </c>
    </row>
    <row r="2048" spans="1:13" x14ac:dyDescent="0.25">
      <c r="A2048" s="35" t="str">
        <f>VLOOKUP(B2048,ResCat!$A$2:$B$269,2,FALSE)</f>
        <v>XXX</v>
      </c>
      <c r="B2048" s="68" t="str">
        <f>IF(ISNA(VLOOKUP(C2048,COA!$A$2:$B$340,2,FALSE)),"XXX",VLOOKUP(C2048,COA!$A$2:$B$340,2,FALSE))</f>
        <v>XXX</v>
      </c>
      <c r="C2048" s="149" t="str">
        <f t="shared" si="64"/>
        <v>0003-1006-0017</v>
      </c>
      <c r="D2048" s="134" t="s">
        <v>463</v>
      </c>
      <c r="E2048" s="134" t="s">
        <v>456</v>
      </c>
      <c r="F2048" s="134" t="s">
        <v>455</v>
      </c>
      <c r="G2048" s="134" t="s">
        <v>322</v>
      </c>
      <c r="H2048" s="134" t="s">
        <v>1023</v>
      </c>
      <c r="I2048" s="134" t="s">
        <v>343</v>
      </c>
      <c r="J2048" s="135">
        <v>109.65</v>
      </c>
      <c r="K2048" s="135">
        <v>109.65</v>
      </c>
      <c r="L2048" s="135">
        <v>49.65</v>
      </c>
      <c r="M2048" s="141" t="str">
        <f t="shared" si="63"/>
        <v>201701</v>
      </c>
    </row>
    <row r="2049" spans="1:13" x14ac:dyDescent="0.25">
      <c r="A2049" s="35" t="str">
        <f>VLOOKUP(B2049,ResCat!$A$2:$B$269,2,FALSE)</f>
        <v>XXX</v>
      </c>
      <c r="B2049" s="68" t="str">
        <f>IF(ISNA(VLOOKUP(C2049,COA!$A$2:$B$340,2,FALSE)),"XXX",VLOOKUP(C2049,COA!$A$2:$B$340,2,FALSE))</f>
        <v>XXX</v>
      </c>
      <c r="C2049" s="149" t="str">
        <f t="shared" si="64"/>
        <v>0003-1006-0017</v>
      </c>
      <c r="D2049" s="134" t="s">
        <v>463</v>
      </c>
      <c r="E2049" s="134" t="s">
        <v>456</v>
      </c>
      <c r="F2049" s="134" t="s">
        <v>455</v>
      </c>
      <c r="G2049" s="134" t="s">
        <v>324</v>
      </c>
      <c r="H2049" s="134" t="s">
        <v>1023</v>
      </c>
      <c r="I2049" s="134" t="s">
        <v>343</v>
      </c>
      <c r="J2049" s="135">
        <v>109.65</v>
      </c>
      <c r="K2049" s="135">
        <v>109.65</v>
      </c>
      <c r="L2049" s="135">
        <v>49.65</v>
      </c>
      <c r="M2049" s="141" t="str">
        <f t="shared" si="63"/>
        <v>201702</v>
      </c>
    </row>
    <row r="2050" spans="1:13" x14ac:dyDescent="0.25">
      <c r="A2050" s="35" t="str">
        <f>VLOOKUP(B2050,ResCat!$A$2:$B$269,2,FALSE)</f>
        <v>XXX</v>
      </c>
      <c r="B2050" s="68" t="str">
        <f>IF(ISNA(VLOOKUP(C2050,COA!$A$2:$B$340,2,FALSE)),"XXX",VLOOKUP(C2050,COA!$A$2:$B$340,2,FALSE))</f>
        <v>XXX</v>
      </c>
      <c r="C2050" s="149" t="str">
        <f t="shared" si="64"/>
        <v>0003-1006-0017</v>
      </c>
      <c r="D2050" s="134" t="s">
        <v>463</v>
      </c>
      <c r="E2050" s="134" t="s">
        <v>456</v>
      </c>
      <c r="F2050" s="134" t="s">
        <v>455</v>
      </c>
      <c r="G2050" s="134" t="s">
        <v>326</v>
      </c>
      <c r="H2050" s="134" t="s">
        <v>1023</v>
      </c>
      <c r="I2050" s="134" t="s">
        <v>343</v>
      </c>
      <c r="J2050" s="135">
        <v>109.65</v>
      </c>
      <c r="K2050" s="135">
        <v>109.65</v>
      </c>
      <c r="L2050" s="135">
        <v>49.65</v>
      </c>
      <c r="M2050" s="141" t="str">
        <f t="shared" si="63"/>
        <v>201703</v>
      </c>
    </row>
    <row r="2051" spans="1:13" x14ac:dyDescent="0.25">
      <c r="A2051" s="35" t="str">
        <f>VLOOKUP(B2051,ResCat!$A$2:$B$269,2,FALSE)</f>
        <v>XXX</v>
      </c>
      <c r="B2051" s="68" t="str">
        <f>IF(ISNA(VLOOKUP(C2051,COA!$A$2:$B$340,2,FALSE)),"XXX",VLOOKUP(C2051,COA!$A$2:$B$340,2,FALSE))</f>
        <v>XXX</v>
      </c>
      <c r="C2051" s="149" t="str">
        <f t="shared" si="64"/>
        <v>0003-1006-0017</v>
      </c>
      <c r="D2051" s="134" t="s">
        <v>463</v>
      </c>
      <c r="E2051" s="134" t="s">
        <v>456</v>
      </c>
      <c r="F2051" s="134" t="s">
        <v>455</v>
      </c>
      <c r="G2051" s="134" t="s">
        <v>328</v>
      </c>
      <c r="H2051" s="134" t="s">
        <v>1023</v>
      </c>
      <c r="I2051" s="134" t="s">
        <v>343</v>
      </c>
      <c r="J2051" s="135">
        <v>109.65</v>
      </c>
      <c r="K2051" s="135">
        <v>109.65</v>
      </c>
      <c r="L2051" s="135">
        <v>98.94</v>
      </c>
      <c r="M2051" s="141" t="str">
        <f t="shared" si="63"/>
        <v>201704</v>
      </c>
    </row>
    <row r="2052" spans="1:13" x14ac:dyDescent="0.25">
      <c r="A2052" s="35" t="str">
        <f>VLOOKUP(B2052,ResCat!$A$2:$B$269,2,FALSE)</f>
        <v>XXX</v>
      </c>
      <c r="B2052" s="68" t="str">
        <f>IF(ISNA(VLOOKUP(C2052,COA!$A$2:$B$340,2,FALSE)),"XXX",VLOOKUP(C2052,COA!$A$2:$B$340,2,FALSE))</f>
        <v>XXX</v>
      </c>
      <c r="C2052" s="149" t="str">
        <f t="shared" si="64"/>
        <v>0003-1006-0017</v>
      </c>
      <c r="D2052" s="134" t="s">
        <v>463</v>
      </c>
      <c r="E2052" s="134" t="s">
        <v>456</v>
      </c>
      <c r="F2052" s="134" t="s">
        <v>455</v>
      </c>
      <c r="G2052" s="134" t="s">
        <v>330</v>
      </c>
      <c r="H2052" s="134" t="s">
        <v>1023</v>
      </c>
      <c r="I2052" s="134" t="s">
        <v>343</v>
      </c>
      <c r="J2052" s="135">
        <v>109.65</v>
      </c>
      <c r="K2052" s="135">
        <v>109.65</v>
      </c>
      <c r="L2052" s="135">
        <v>109.65</v>
      </c>
      <c r="M2052" s="141" t="str">
        <f t="shared" ref="M2052:M2115" si="65">IF(G2052&lt;$M$1,$M$1,G2052)</f>
        <v>201705</v>
      </c>
    </row>
    <row r="2053" spans="1:13" x14ac:dyDescent="0.25">
      <c r="A2053" s="35" t="str">
        <f>VLOOKUP(B2053,ResCat!$A$2:$B$269,2,FALSE)</f>
        <v>XXX</v>
      </c>
      <c r="B2053" s="68" t="str">
        <f>IF(ISNA(VLOOKUP(C2053,COA!$A$2:$B$340,2,FALSE)),"XXX",VLOOKUP(C2053,COA!$A$2:$B$340,2,FALSE))</f>
        <v>XXX</v>
      </c>
      <c r="C2053" s="149" t="str">
        <f t="shared" ref="C2053:C2116" si="66">D2053&amp;"-"&amp;E2053&amp;"-"&amp;F2053</f>
        <v>0003-1006-0017</v>
      </c>
      <c r="D2053" s="134" t="s">
        <v>463</v>
      </c>
      <c r="E2053" s="134" t="s">
        <v>456</v>
      </c>
      <c r="F2053" s="134" t="s">
        <v>455</v>
      </c>
      <c r="G2053" s="134" t="s">
        <v>332</v>
      </c>
      <c r="H2053" s="134" t="s">
        <v>1023</v>
      </c>
      <c r="I2053" s="134" t="s">
        <v>368</v>
      </c>
      <c r="J2053" s="135">
        <v>345.76</v>
      </c>
      <c r="K2053" s="135">
        <v>255</v>
      </c>
      <c r="L2053" s="135">
        <v>255</v>
      </c>
      <c r="M2053" s="141" t="str">
        <f t="shared" si="65"/>
        <v>201706</v>
      </c>
    </row>
    <row r="2054" spans="1:13" x14ac:dyDescent="0.25">
      <c r="A2054" s="35" t="str">
        <f>VLOOKUP(B2054,ResCat!$A$2:$B$269,2,FALSE)</f>
        <v>XXX</v>
      </c>
      <c r="B2054" s="68" t="str">
        <f>IF(ISNA(VLOOKUP(C2054,COA!$A$2:$B$340,2,FALSE)),"XXX",VLOOKUP(C2054,COA!$A$2:$B$340,2,FALSE))</f>
        <v>XXX</v>
      </c>
      <c r="C2054" s="149" t="str">
        <f t="shared" si="66"/>
        <v>0003-1006-0017</v>
      </c>
      <c r="D2054" s="134" t="s">
        <v>463</v>
      </c>
      <c r="E2054" s="134" t="s">
        <v>456</v>
      </c>
      <c r="F2054" s="134" t="s">
        <v>455</v>
      </c>
      <c r="G2054" s="134" t="s">
        <v>332</v>
      </c>
      <c r="H2054" s="134" t="s">
        <v>1023</v>
      </c>
      <c r="I2054" s="134" t="s">
        <v>343</v>
      </c>
      <c r="J2054" s="135">
        <v>109.65</v>
      </c>
      <c r="K2054" s="135">
        <v>109.65</v>
      </c>
      <c r="L2054" s="135">
        <v>109.65</v>
      </c>
      <c r="M2054" s="141" t="str">
        <f t="shared" si="65"/>
        <v>201706</v>
      </c>
    </row>
    <row r="2055" spans="1:13" x14ac:dyDescent="0.25">
      <c r="A2055" s="35" t="str">
        <f>VLOOKUP(B2055,ResCat!$A$2:$B$269,2,FALSE)</f>
        <v>XXX</v>
      </c>
      <c r="B2055" s="68" t="str">
        <f>IF(ISNA(VLOOKUP(C2055,COA!$A$2:$B$340,2,FALSE)),"XXX",VLOOKUP(C2055,COA!$A$2:$B$340,2,FALSE))</f>
        <v>XXX</v>
      </c>
      <c r="C2055" s="149" t="str">
        <f t="shared" si="66"/>
        <v>0003-1006-0017</v>
      </c>
      <c r="D2055" s="134" t="s">
        <v>463</v>
      </c>
      <c r="E2055" s="134" t="s">
        <v>456</v>
      </c>
      <c r="F2055" s="134" t="s">
        <v>455</v>
      </c>
      <c r="G2055" s="134" t="s">
        <v>335</v>
      </c>
      <c r="H2055" s="134" t="s">
        <v>1023</v>
      </c>
      <c r="I2055" s="134" t="s">
        <v>343</v>
      </c>
      <c r="J2055" s="135">
        <v>109.65</v>
      </c>
      <c r="K2055" s="135">
        <v>109.65</v>
      </c>
      <c r="L2055" s="135">
        <v>109.65</v>
      </c>
      <c r="M2055" s="141" t="str">
        <f t="shared" si="65"/>
        <v>201707</v>
      </c>
    </row>
    <row r="2056" spans="1:13" x14ac:dyDescent="0.25">
      <c r="A2056" s="35" t="str">
        <f>VLOOKUP(B2056,ResCat!$A$2:$B$269,2,FALSE)</f>
        <v>XXX</v>
      </c>
      <c r="B2056" s="68" t="str">
        <f>IF(ISNA(VLOOKUP(C2056,COA!$A$2:$B$340,2,FALSE)),"XXX",VLOOKUP(C2056,COA!$A$2:$B$340,2,FALSE))</f>
        <v>XXX</v>
      </c>
      <c r="C2056" s="149" t="str">
        <f t="shared" si="66"/>
        <v>0003-1006-0017</v>
      </c>
      <c r="D2056" s="134" t="s">
        <v>463</v>
      </c>
      <c r="E2056" s="134" t="s">
        <v>456</v>
      </c>
      <c r="F2056" s="134" t="s">
        <v>455</v>
      </c>
      <c r="G2056" s="134" t="s">
        <v>961</v>
      </c>
      <c r="H2056" s="134" t="s">
        <v>1023</v>
      </c>
      <c r="I2056" s="134" t="s">
        <v>343</v>
      </c>
      <c r="J2056" s="135">
        <v>116.63</v>
      </c>
      <c r="K2056" s="135">
        <v>5.82</v>
      </c>
      <c r="L2056" s="135">
        <v>0</v>
      </c>
      <c r="M2056" s="141" t="str">
        <f t="shared" si="65"/>
        <v>201711</v>
      </c>
    </row>
    <row r="2057" spans="1:13" x14ac:dyDescent="0.25">
      <c r="A2057" s="35" t="str">
        <f>VLOOKUP(B2057,ResCat!$A$2:$B$269,2,FALSE)</f>
        <v>XXX</v>
      </c>
      <c r="B2057" s="68" t="str">
        <f>IF(ISNA(VLOOKUP(C2057,COA!$A$2:$B$340,2,FALSE)),"XXX",VLOOKUP(C2057,COA!$A$2:$B$340,2,FALSE))</f>
        <v>XXX</v>
      </c>
      <c r="C2057" s="149" t="str">
        <f t="shared" si="66"/>
        <v>0003-1006-0017</v>
      </c>
      <c r="D2057" s="134" t="s">
        <v>463</v>
      </c>
      <c r="E2057" s="134" t="s">
        <v>456</v>
      </c>
      <c r="F2057" s="134" t="s">
        <v>455</v>
      </c>
      <c r="G2057" s="134" t="s">
        <v>970</v>
      </c>
      <c r="H2057" s="134" t="s">
        <v>1023</v>
      </c>
      <c r="I2057" s="134" t="s">
        <v>343</v>
      </c>
      <c r="J2057" s="135">
        <v>93</v>
      </c>
      <c r="K2057" s="135">
        <v>81.84</v>
      </c>
      <c r="L2057" s="135">
        <v>0</v>
      </c>
      <c r="M2057" s="141" t="str">
        <f t="shared" si="65"/>
        <v>201712</v>
      </c>
    </row>
    <row r="2058" spans="1:13" x14ac:dyDescent="0.25">
      <c r="A2058" s="35" t="str">
        <f>VLOOKUP(B2058,ResCat!$A$2:$B$269,2,FALSE)</f>
        <v>XXX</v>
      </c>
      <c r="B2058" s="68" t="str">
        <f>IF(ISNA(VLOOKUP(C2058,COA!$A$2:$B$340,2,FALSE)),"XXX",VLOOKUP(C2058,COA!$A$2:$B$340,2,FALSE))</f>
        <v>XXX</v>
      </c>
      <c r="C2058" s="149" t="str">
        <f t="shared" si="66"/>
        <v>0003-1006-0017</v>
      </c>
      <c r="D2058" s="134" t="s">
        <v>463</v>
      </c>
      <c r="E2058" s="134" t="s">
        <v>456</v>
      </c>
      <c r="F2058" s="134" t="s">
        <v>455</v>
      </c>
      <c r="G2058" s="134" t="s">
        <v>1023</v>
      </c>
      <c r="H2058" s="134" t="s">
        <v>1023</v>
      </c>
      <c r="I2058" s="134" t="s">
        <v>368</v>
      </c>
      <c r="J2058" s="135">
        <v>415</v>
      </c>
      <c r="K2058" s="135">
        <v>0</v>
      </c>
      <c r="L2058" s="135">
        <v>0</v>
      </c>
      <c r="M2058" s="141" t="str">
        <f t="shared" si="65"/>
        <v>201801</v>
      </c>
    </row>
    <row r="2059" spans="1:13" x14ac:dyDescent="0.25">
      <c r="A2059" s="35" t="str">
        <f>VLOOKUP(B2059,ResCat!$A$2:$B$269,2,FALSE)</f>
        <v>PPOMM</v>
      </c>
      <c r="B2059" s="68" t="str">
        <f>IF(ISNA(VLOOKUP(C2059,COA!$A$2:$B$340,2,FALSE)),"XXX",VLOOKUP(C2059,COA!$A$2:$B$340,2,FALSE))</f>
        <v>V91</v>
      </c>
      <c r="C2059" s="149" t="str">
        <f t="shared" si="66"/>
        <v>0003-1009-0011</v>
      </c>
      <c r="D2059" s="134" t="s">
        <v>463</v>
      </c>
      <c r="E2059" s="134" t="s">
        <v>415</v>
      </c>
      <c r="F2059" s="134" t="s">
        <v>458</v>
      </c>
      <c r="G2059" s="134" t="s">
        <v>1041</v>
      </c>
      <c r="H2059" s="134" t="s">
        <v>1023</v>
      </c>
      <c r="I2059" s="134" t="s">
        <v>0</v>
      </c>
      <c r="J2059" s="135">
        <v>13440.14</v>
      </c>
      <c r="K2059" s="135">
        <v>1100.33</v>
      </c>
      <c r="L2059" s="135">
        <v>1100.33</v>
      </c>
      <c r="M2059" s="141" t="str">
        <f t="shared" si="65"/>
        <v>201601</v>
      </c>
    </row>
    <row r="2060" spans="1:13" x14ac:dyDescent="0.25">
      <c r="A2060" s="35" t="str">
        <f>VLOOKUP(B2060,ResCat!$A$2:$B$269,2,FALSE)</f>
        <v>PPOMM</v>
      </c>
      <c r="B2060" s="68" t="str">
        <f>IF(ISNA(VLOOKUP(C2060,COA!$A$2:$B$340,2,FALSE)),"XXX",VLOOKUP(C2060,COA!$A$2:$B$340,2,FALSE))</f>
        <v>V91</v>
      </c>
      <c r="C2060" s="149" t="str">
        <f t="shared" si="66"/>
        <v>0003-1009-0011</v>
      </c>
      <c r="D2060" s="134" t="s">
        <v>463</v>
      </c>
      <c r="E2060" s="134" t="s">
        <v>415</v>
      </c>
      <c r="F2060" s="134" t="s">
        <v>458</v>
      </c>
      <c r="G2060" s="134" t="s">
        <v>1025</v>
      </c>
      <c r="H2060" s="134" t="s">
        <v>1023</v>
      </c>
      <c r="I2060" s="134" t="s">
        <v>0</v>
      </c>
      <c r="J2060" s="135">
        <v>9270.4600000000119</v>
      </c>
      <c r="K2060" s="135">
        <v>777.44999999999948</v>
      </c>
      <c r="L2060" s="135">
        <v>777.44999999999948</v>
      </c>
      <c r="M2060" s="141" t="str">
        <f t="shared" si="65"/>
        <v>201601</v>
      </c>
    </row>
    <row r="2061" spans="1:13" x14ac:dyDescent="0.25">
      <c r="A2061" s="35" t="str">
        <f>VLOOKUP(B2061,ResCat!$A$2:$B$269,2,FALSE)</f>
        <v>PPOMM</v>
      </c>
      <c r="B2061" s="68" t="str">
        <f>IF(ISNA(VLOOKUP(C2061,COA!$A$2:$B$340,2,FALSE)),"XXX",VLOOKUP(C2061,COA!$A$2:$B$340,2,FALSE))</f>
        <v>V91</v>
      </c>
      <c r="C2061" s="149" t="str">
        <f t="shared" si="66"/>
        <v>0003-1009-0011</v>
      </c>
      <c r="D2061" s="134" t="s">
        <v>463</v>
      </c>
      <c r="E2061" s="134" t="s">
        <v>415</v>
      </c>
      <c r="F2061" s="134" t="s">
        <v>458</v>
      </c>
      <c r="G2061" s="134" t="s">
        <v>309</v>
      </c>
      <c r="H2061" s="134" t="s">
        <v>1023</v>
      </c>
      <c r="I2061" s="134" t="s">
        <v>3</v>
      </c>
      <c r="J2061" s="135">
        <v>-1884.5600000000002</v>
      </c>
      <c r="K2061" s="135">
        <v>-128.51999999999998</v>
      </c>
      <c r="L2061" s="135">
        <v>-128.51999999999998</v>
      </c>
      <c r="M2061" s="141" t="str">
        <f t="shared" si="65"/>
        <v>201601</v>
      </c>
    </row>
    <row r="2062" spans="1:13" x14ac:dyDescent="0.25">
      <c r="A2062" s="35" t="str">
        <f>VLOOKUP(B2062,ResCat!$A$2:$B$269,2,FALSE)</f>
        <v>PPOMM</v>
      </c>
      <c r="B2062" s="68" t="str">
        <f>IF(ISNA(VLOOKUP(C2062,COA!$A$2:$B$340,2,FALSE)),"XXX",VLOOKUP(C2062,COA!$A$2:$B$340,2,FALSE))</f>
        <v>V91</v>
      </c>
      <c r="C2062" s="149" t="str">
        <f t="shared" si="66"/>
        <v>0003-1009-0011</v>
      </c>
      <c r="D2062" s="134" t="s">
        <v>463</v>
      </c>
      <c r="E2062" s="134" t="s">
        <v>415</v>
      </c>
      <c r="F2062" s="134" t="s">
        <v>458</v>
      </c>
      <c r="G2062" s="134" t="s">
        <v>309</v>
      </c>
      <c r="H2062" s="134" t="s">
        <v>1023</v>
      </c>
      <c r="I2062" s="134" t="s">
        <v>0</v>
      </c>
      <c r="J2062" s="135">
        <v>585.03</v>
      </c>
      <c r="K2062" s="135">
        <v>48.43</v>
      </c>
      <c r="L2062" s="135">
        <v>48.43</v>
      </c>
      <c r="M2062" s="141" t="str">
        <f t="shared" si="65"/>
        <v>201601</v>
      </c>
    </row>
    <row r="2063" spans="1:13" x14ac:dyDescent="0.25">
      <c r="A2063" s="35" t="str">
        <f>VLOOKUP(B2063,ResCat!$A$2:$B$269,2,FALSE)</f>
        <v>PPOMM</v>
      </c>
      <c r="B2063" s="68" t="str">
        <f>IF(ISNA(VLOOKUP(C2063,COA!$A$2:$B$340,2,FALSE)),"XXX",VLOOKUP(C2063,COA!$A$2:$B$340,2,FALSE))</f>
        <v>V91</v>
      </c>
      <c r="C2063" s="149" t="str">
        <f t="shared" si="66"/>
        <v>0003-1009-0011</v>
      </c>
      <c r="D2063" s="134" t="s">
        <v>463</v>
      </c>
      <c r="E2063" s="134" t="s">
        <v>415</v>
      </c>
      <c r="F2063" s="134" t="s">
        <v>458</v>
      </c>
      <c r="G2063" s="134" t="s">
        <v>309</v>
      </c>
      <c r="H2063" s="134" t="s">
        <v>1023</v>
      </c>
      <c r="I2063" s="134" t="s">
        <v>2</v>
      </c>
      <c r="J2063" s="135">
        <v>-1534.84</v>
      </c>
      <c r="K2063" s="135">
        <v>-79.09</v>
      </c>
      <c r="L2063" s="135">
        <v>-79.09</v>
      </c>
      <c r="M2063" s="141" t="str">
        <f t="shared" si="65"/>
        <v>201601</v>
      </c>
    </row>
    <row r="2064" spans="1:13" x14ac:dyDescent="0.25">
      <c r="A2064" s="35" t="str">
        <f>VLOOKUP(B2064,ResCat!$A$2:$B$269,2,FALSE)</f>
        <v>PPOMM</v>
      </c>
      <c r="B2064" s="68" t="str">
        <f>IF(ISNA(VLOOKUP(C2064,COA!$A$2:$B$340,2,FALSE)),"XXX",VLOOKUP(C2064,COA!$A$2:$B$340,2,FALSE))</f>
        <v>V91</v>
      </c>
      <c r="C2064" s="149" t="str">
        <f t="shared" si="66"/>
        <v>0003-1009-0011</v>
      </c>
      <c r="D2064" s="134" t="s">
        <v>463</v>
      </c>
      <c r="E2064" s="134" t="s">
        <v>415</v>
      </c>
      <c r="F2064" s="134" t="s">
        <v>458</v>
      </c>
      <c r="G2064" s="134" t="s">
        <v>1026</v>
      </c>
      <c r="H2064" s="134" t="s">
        <v>1023</v>
      </c>
      <c r="I2064" s="134" t="s">
        <v>3</v>
      </c>
      <c r="J2064" s="135">
        <v>-1095</v>
      </c>
      <c r="K2064" s="135">
        <v>-44.24</v>
      </c>
      <c r="L2064" s="135">
        <v>-44.24</v>
      </c>
      <c r="M2064" s="141" t="str">
        <f t="shared" si="65"/>
        <v>201601</v>
      </c>
    </row>
    <row r="2065" spans="1:13" x14ac:dyDescent="0.25">
      <c r="A2065" s="35" t="str">
        <f>VLOOKUP(B2065,ResCat!$A$2:$B$269,2,FALSE)</f>
        <v>PPOMM</v>
      </c>
      <c r="B2065" s="68" t="str">
        <f>IF(ISNA(VLOOKUP(C2065,COA!$A$2:$B$340,2,FALSE)),"XXX",VLOOKUP(C2065,COA!$A$2:$B$340,2,FALSE))</f>
        <v>V91</v>
      </c>
      <c r="C2065" s="149" t="str">
        <f t="shared" si="66"/>
        <v>0003-1009-0011</v>
      </c>
      <c r="D2065" s="134" t="s">
        <v>463</v>
      </c>
      <c r="E2065" s="134" t="s">
        <v>415</v>
      </c>
      <c r="F2065" s="134" t="s">
        <v>458</v>
      </c>
      <c r="G2065" s="134" t="s">
        <v>1026</v>
      </c>
      <c r="H2065" s="134" t="s">
        <v>1023</v>
      </c>
      <c r="I2065" s="134" t="s">
        <v>2</v>
      </c>
      <c r="J2065" s="135">
        <v>-249.85000000000002</v>
      </c>
      <c r="K2065" s="135">
        <v>-22.56</v>
      </c>
      <c r="L2065" s="135">
        <v>-22.56</v>
      </c>
      <c r="M2065" s="141" t="str">
        <f t="shared" si="65"/>
        <v>201601</v>
      </c>
    </row>
    <row r="2066" spans="1:13" x14ac:dyDescent="0.25">
      <c r="A2066" s="35" t="str">
        <f>VLOOKUP(B2066,ResCat!$A$2:$B$269,2,FALSE)</f>
        <v>PPOMM</v>
      </c>
      <c r="B2066" s="68" t="str">
        <f>IF(ISNA(VLOOKUP(C2066,COA!$A$2:$B$340,2,FALSE)),"XXX",VLOOKUP(C2066,COA!$A$2:$B$340,2,FALSE))</f>
        <v>V91</v>
      </c>
      <c r="C2066" s="149" t="str">
        <f t="shared" si="66"/>
        <v>0003-1009-0011</v>
      </c>
      <c r="D2066" s="134" t="s">
        <v>463</v>
      </c>
      <c r="E2066" s="134" t="s">
        <v>415</v>
      </c>
      <c r="F2066" s="134" t="s">
        <v>458</v>
      </c>
      <c r="G2066" s="134" t="s">
        <v>362</v>
      </c>
      <c r="H2066" s="134" t="s">
        <v>1023</v>
      </c>
      <c r="I2066" s="134" t="s">
        <v>3</v>
      </c>
      <c r="J2066" s="135">
        <v>-3477.5</v>
      </c>
      <c r="K2066" s="135">
        <v>-344.17</v>
      </c>
      <c r="L2066" s="135">
        <v>-344.17</v>
      </c>
      <c r="M2066" s="141" t="str">
        <f t="shared" si="65"/>
        <v>201601</v>
      </c>
    </row>
    <row r="2067" spans="1:13" x14ac:dyDescent="0.25">
      <c r="A2067" s="35" t="str">
        <f>VLOOKUP(B2067,ResCat!$A$2:$B$269,2,FALSE)</f>
        <v>PPOMM</v>
      </c>
      <c r="B2067" s="68" t="str">
        <f>IF(ISNA(VLOOKUP(C2067,COA!$A$2:$B$340,2,FALSE)),"XXX",VLOOKUP(C2067,COA!$A$2:$B$340,2,FALSE))</f>
        <v>V91</v>
      </c>
      <c r="C2067" s="149" t="str">
        <f t="shared" si="66"/>
        <v>0003-1009-0011</v>
      </c>
      <c r="D2067" s="134" t="s">
        <v>463</v>
      </c>
      <c r="E2067" s="134" t="s">
        <v>415</v>
      </c>
      <c r="F2067" s="134" t="s">
        <v>458</v>
      </c>
      <c r="G2067" s="134" t="s">
        <v>362</v>
      </c>
      <c r="H2067" s="134" t="s">
        <v>1023</v>
      </c>
      <c r="I2067" s="134" t="s">
        <v>0</v>
      </c>
      <c r="J2067" s="135">
        <v>124201.1</v>
      </c>
      <c r="K2067" s="135">
        <v>1260</v>
      </c>
      <c r="L2067" s="135">
        <v>1260</v>
      </c>
      <c r="M2067" s="141" t="str">
        <f t="shared" si="65"/>
        <v>201601</v>
      </c>
    </row>
    <row r="2068" spans="1:13" x14ac:dyDescent="0.25">
      <c r="A2068" s="35" t="str">
        <f>VLOOKUP(B2068,ResCat!$A$2:$B$269,2,FALSE)</f>
        <v>PPOMM</v>
      </c>
      <c r="B2068" s="68" t="str">
        <f>IF(ISNA(VLOOKUP(C2068,COA!$A$2:$B$340,2,FALSE)),"XXX",VLOOKUP(C2068,COA!$A$2:$B$340,2,FALSE))</f>
        <v>V91</v>
      </c>
      <c r="C2068" s="149" t="str">
        <f t="shared" si="66"/>
        <v>0003-1009-0011</v>
      </c>
      <c r="D2068" s="134" t="s">
        <v>463</v>
      </c>
      <c r="E2068" s="134" t="s">
        <v>415</v>
      </c>
      <c r="F2068" s="134" t="s">
        <v>458</v>
      </c>
      <c r="G2068" s="134" t="s">
        <v>362</v>
      </c>
      <c r="H2068" s="134" t="s">
        <v>1023</v>
      </c>
      <c r="I2068" s="134" t="s">
        <v>2</v>
      </c>
      <c r="J2068" s="135">
        <v>0</v>
      </c>
      <c r="K2068" s="135">
        <v>0</v>
      </c>
      <c r="L2068" s="135">
        <v>0</v>
      </c>
      <c r="M2068" s="141" t="str">
        <f t="shared" si="65"/>
        <v>201601</v>
      </c>
    </row>
    <row r="2069" spans="1:13" x14ac:dyDescent="0.25">
      <c r="A2069" s="35" t="str">
        <f>VLOOKUP(B2069,ResCat!$A$2:$B$269,2,FALSE)</f>
        <v>PPOMM</v>
      </c>
      <c r="B2069" s="68" t="str">
        <f>IF(ISNA(VLOOKUP(C2069,COA!$A$2:$B$340,2,FALSE)),"XXX",VLOOKUP(C2069,COA!$A$2:$B$340,2,FALSE))</f>
        <v>V91</v>
      </c>
      <c r="C2069" s="149" t="str">
        <f t="shared" si="66"/>
        <v>0003-1009-0011</v>
      </c>
      <c r="D2069" s="134" t="s">
        <v>463</v>
      </c>
      <c r="E2069" s="134" t="s">
        <v>415</v>
      </c>
      <c r="F2069" s="134" t="s">
        <v>458</v>
      </c>
      <c r="G2069" s="134" t="s">
        <v>1027</v>
      </c>
      <c r="H2069" s="134" t="s">
        <v>1023</v>
      </c>
      <c r="I2069" s="134" t="s">
        <v>3</v>
      </c>
      <c r="J2069" s="135">
        <v>-1457</v>
      </c>
      <c r="K2069" s="135">
        <v>-167.89000000000001</v>
      </c>
      <c r="L2069" s="135">
        <v>-167.89000000000001</v>
      </c>
      <c r="M2069" s="141" t="str">
        <f t="shared" si="65"/>
        <v>201601</v>
      </c>
    </row>
    <row r="2070" spans="1:13" x14ac:dyDescent="0.25">
      <c r="A2070" s="35" t="str">
        <f>VLOOKUP(B2070,ResCat!$A$2:$B$269,2,FALSE)</f>
        <v>PPOMM</v>
      </c>
      <c r="B2070" s="68" t="str">
        <f>IF(ISNA(VLOOKUP(C2070,COA!$A$2:$B$340,2,FALSE)),"XXX",VLOOKUP(C2070,COA!$A$2:$B$340,2,FALSE))</f>
        <v>V91</v>
      </c>
      <c r="C2070" s="149" t="str">
        <f t="shared" si="66"/>
        <v>0003-1009-0011</v>
      </c>
      <c r="D2070" s="134" t="s">
        <v>463</v>
      </c>
      <c r="E2070" s="134" t="s">
        <v>415</v>
      </c>
      <c r="F2070" s="134" t="s">
        <v>458</v>
      </c>
      <c r="G2070" s="134" t="s">
        <v>1028</v>
      </c>
      <c r="H2070" s="134" t="s">
        <v>1023</v>
      </c>
      <c r="I2070" s="134" t="s">
        <v>3</v>
      </c>
      <c r="J2070" s="135">
        <v>415</v>
      </c>
      <c r="K2070" s="135">
        <v>-31.91</v>
      </c>
      <c r="L2070" s="135">
        <v>-31.91</v>
      </c>
      <c r="M2070" s="141" t="str">
        <f t="shared" si="65"/>
        <v>201601</v>
      </c>
    </row>
    <row r="2071" spans="1:13" x14ac:dyDescent="0.25">
      <c r="A2071" s="35" t="str">
        <f>VLOOKUP(B2071,ResCat!$A$2:$B$269,2,FALSE)</f>
        <v>PPOMM</v>
      </c>
      <c r="B2071" s="68" t="str">
        <f>IF(ISNA(VLOOKUP(C2071,COA!$A$2:$B$340,2,FALSE)),"XXX",VLOOKUP(C2071,COA!$A$2:$B$340,2,FALSE))</f>
        <v>V91</v>
      </c>
      <c r="C2071" s="149" t="str">
        <f t="shared" si="66"/>
        <v>0003-1009-0011</v>
      </c>
      <c r="D2071" s="134" t="s">
        <v>463</v>
      </c>
      <c r="E2071" s="134" t="s">
        <v>415</v>
      </c>
      <c r="F2071" s="134" t="s">
        <v>458</v>
      </c>
      <c r="G2071" s="134" t="s">
        <v>1028</v>
      </c>
      <c r="H2071" s="134" t="s">
        <v>1023</v>
      </c>
      <c r="I2071" s="134" t="s">
        <v>2</v>
      </c>
      <c r="J2071" s="135">
        <v>786.08</v>
      </c>
      <c r="K2071" s="135">
        <v>53.22</v>
      </c>
      <c r="L2071" s="135">
        <v>53.22</v>
      </c>
      <c r="M2071" s="141" t="str">
        <f t="shared" si="65"/>
        <v>201601</v>
      </c>
    </row>
    <row r="2072" spans="1:13" x14ac:dyDescent="0.25">
      <c r="A2072" s="35" t="str">
        <f>VLOOKUP(B2072,ResCat!$A$2:$B$269,2,FALSE)</f>
        <v>PPOMM</v>
      </c>
      <c r="B2072" s="68" t="str">
        <f>IF(ISNA(VLOOKUP(C2072,COA!$A$2:$B$340,2,FALSE)),"XXX",VLOOKUP(C2072,COA!$A$2:$B$340,2,FALSE))</f>
        <v>V91</v>
      </c>
      <c r="C2072" s="149" t="str">
        <f t="shared" si="66"/>
        <v>0003-1009-0011</v>
      </c>
      <c r="D2072" s="134" t="s">
        <v>463</v>
      </c>
      <c r="E2072" s="134" t="s">
        <v>415</v>
      </c>
      <c r="F2072" s="134" t="s">
        <v>458</v>
      </c>
      <c r="G2072" s="134" t="s">
        <v>1028</v>
      </c>
      <c r="H2072" s="134" t="s">
        <v>1023</v>
      </c>
      <c r="I2072" s="134" t="s">
        <v>1</v>
      </c>
      <c r="J2072" s="135">
        <v>4366.9799999999996</v>
      </c>
      <c r="K2072" s="135">
        <v>-233.63</v>
      </c>
      <c r="L2072" s="135">
        <v>-233.63</v>
      </c>
      <c r="M2072" s="141" t="str">
        <f t="shared" si="65"/>
        <v>201601</v>
      </c>
    </row>
    <row r="2073" spans="1:13" x14ac:dyDescent="0.25">
      <c r="A2073" s="35" t="str">
        <f>VLOOKUP(B2073,ResCat!$A$2:$B$269,2,FALSE)</f>
        <v>PPOMM</v>
      </c>
      <c r="B2073" s="68" t="str">
        <f>IF(ISNA(VLOOKUP(C2073,COA!$A$2:$B$340,2,FALSE)),"XXX",VLOOKUP(C2073,COA!$A$2:$B$340,2,FALSE))</f>
        <v>V91</v>
      </c>
      <c r="C2073" s="149" t="str">
        <f t="shared" si="66"/>
        <v>0003-1009-0011</v>
      </c>
      <c r="D2073" s="134" t="s">
        <v>463</v>
      </c>
      <c r="E2073" s="134" t="s">
        <v>415</v>
      </c>
      <c r="F2073" s="134" t="s">
        <v>458</v>
      </c>
      <c r="G2073" s="134" t="s">
        <v>363</v>
      </c>
      <c r="H2073" s="134" t="s">
        <v>1023</v>
      </c>
      <c r="I2073" s="134" t="s">
        <v>3</v>
      </c>
      <c r="J2073" s="135">
        <v>4529</v>
      </c>
      <c r="K2073" s="135">
        <v>-3.6799999999999784</v>
      </c>
      <c r="L2073" s="135">
        <v>-3.6799999999999784</v>
      </c>
      <c r="M2073" s="141" t="str">
        <f t="shared" si="65"/>
        <v>201601</v>
      </c>
    </row>
    <row r="2074" spans="1:13" x14ac:dyDescent="0.25">
      <c r="A2074" s="35" t="str">
        <f>VLOOKUP(B2074,ResCat!$A$2:$B$269,2,FALSE)</f>
        <v>PPOMM</v>
      </c>
      <c r="B2074" s="68" t="str">
        <f>IF(ISNA(VLOOKUP(C2074,COA!$A$2:$B$340,2,FALSE)),"XXX",VLOOKUP(C2074,COA!$A$2:$B$340,2,FALSE))</f>
        <v>V91</v>
      </c>
      <c r="C2074" s="149" t="str">
        <f t="shared" si="66"/>
        <v>0003-1009-0011</v>
      </c>
      <c r="D2074" s="134" t="s">
        <v>463</v>
      </c>
      <c r="E2074" s="134" t="s">
        <v>415</v>
      </c>
      <c r="F2074" s="134" t="s">
        <v>458</v>
      </c>
      <c r="G2074" s="134" t="s">
        <v>363</v>
      </c>
      <c r="H2074" s="134" t="s">
        <v>1023</v>
      </c>
      <c r="I2074" s="134" t="s">
        <v>2</v>
      </c>
      <c r="J2074" s="135">
        <v>320</v>
      </c>
      <c r="K2074" s="135">
        <v>34.89</v>
      </c>
      <c r="L2074" s="135">
        <v>34.89</v>
      </c>
      <c r="M2074" s="141" t="str">
        <f t="shared" si="65"/>
        <v>201601</v>
      </c>
    </row>
    <row r="2075" spans="1:13" x14ac:dyDescent="0.25">
      <c r="A2075" s="35" t="str">
        <f>VLOOKUP(B2075,ResCat!$A$2:$B$269,2,FALSE)</f>
        <v>PPOMM</v>
      </c>
      <c r="B2075" s="68" t="str">
        <f>IF(ISNA(VLOOKUP(C2075,COA!$A$2:$B$340,2,FALSE)),"XXX",VLOOKUP(C2075,COA!$A$2:$B$340,2,FALSE))</f>
        <v>V91</v>
      </c>
      <c r="C2075" s="149" t="str">
        <f t="shared" si="66"/>
        <v>0003-1009-0011</v>
      </c>
      <c r="D2075" s="134" t="s">
        <v>463</v>
      </c>
      <c r="E2075" s="134" t="s">
        <v>415</v>
      </c>
      <c r="F2075" s="134" t="s">
        <v>458</v>
      </c>
      <c r="G2075" s="134" t="s">
        <v>363</v>
      </c>
      <c r="H2075" s="134" t="s">
        <v>1023</v>
      </c>
      <c r="I2075" s="134" t="s">
        <v>1</v>
      </c>
      <c r="J2075" s="135">
        <v>-23462.1</v>
      </c>
      <c r="K2075" s="135">
        <v>-460.03</v>
      </c>
      <c r="L2075" s="135">
        <v>-460.03</v>
      </c>
      <c r="M2075" s="141" t="str">
        <f t="shared" si="65"/>
        <v>201601</v>
      </c>
    </row>
    <row r="2076" spans="1:13" x14ac:dyDescent="0.25">
      <c r="A2076" s="35" t="str">
        <f>VLOOKUP(B2076,ResCat!$A$2:$B$269,2,FALSE)</f>
        <v>PPOMM</v>
      </c>
      <c r="B2076" s="68" t="str">
        <f>IF(ISNA(VLOOKUP(C2076,COA!$A$2:$B$340,2,FALSE)),"XXX",VLOOKUP(C2076,COA!$A$2:$B$340,2,FALSE))</f>
        <v>V91</v>
      </c>
      <c r="C2076" s="149" t="str">
        <f t="shared" si="66"/>
        <v>0003-1009-0011</v>
      </c>
      <c r="D2076" s="134" t="s">
        <v>463</v>
      </c>
      <c r="E2076" s="134" t="s">
        <v>415</v>
      </c>
      <c r="F2076" s="134" t="s">
        <v>458</v>
      </c>
      <c r="G2076" s="134" t="s">
        <v>1029</v>
      </c>
      <c r="H2076" s="134" t="s">
        <v>1023</v>
      </c>
      <c r="I2076" s="134" t="s">
        <v>3</v>
      </c>
      <c r="J2076" s="135">
        <v>-373</v>
      </c>
      <c r="K2076" s="135">
        <v>-9.2200000000000006</v>
      </c>
      <c r="L2076" s="135">
        <v>-9.2200000000000006</v>
      </c>
      <c r="M2076" s="141" t="str">
        <f t="shared" si="65"/>
        <v>201601</v>
      </c>
    </row>
    <row r="2077" spans="1:13" x14ac:dyDescent="0.25">
      <c r="A2077" s="35" t="str">
        <f>VLOOKUP(B2077,ResCat!$A$2:$B$269,2,FALSE)</f>
        <v>PPOMM</v>
      </c>
      <c r="B2077" s="68" t="str">
        <f>IF(ISNA(VLOOKUP(C2077,COA!$A$2:$B$340,2,FALSE)),"XXX",VLOOKUP(C2077,COA!$A$2:$B$340,2,FALSE))</f>
        <v>V91</v>
      </c>
      <c r="C2077" s="149" t="str">
        <f t="shared" si="66"/>
        <v>0003-1009-0011</v>
      </c>
      <c r="D2077" s="134" t="s">
        <v>463</v>
      </c>
      <c r="E2077" s="134" t="s">
        <v>415</v>
      </c>
      <c r="F2077" s="134" t="s">
        <v>458</v>
      </c>
      <c r="G2077" s="134" t="s">
        <v>1029</v>
      </c>
      <c r="H2077" s="134" t="s">
        <v>1023</v>
      </c>
      <c r="I2077" s="134" t="s">
        <v>0</v>
      </c>
      <c r="J2077" s="135">
        <v>127393</v>
      </c>
      <c r="K2077" s="135">
        <v>-2384.5</v>
      </c>
      <c r="L2077" s="135">
        <v>-2384.5</v>
      </c>
      <c r="M2077" s="141" t="str">
        <f t="shared" si="65"/>
        <v>201601</v>
      </c>
    </row>
    <row r="2078" spans="1:13" x14ac:dyDescent="0.25">
      <c r="A2078" s="35" t="str">
        <f>VLOOKUP(B2078,ResCat!$A$2:$B$269,2,FALSE)</f>
        <v>PPOMM</v>
      </c>
      <c r="B2078" s="68" t="str">
        <f>IF(ISNA(VLOOKUP(C2078,COA!$A$2:$B$340,2,FALSE)),"XXX",VLOOKUP(C2078,COA!$A$2:$B$340,2,FALSE))</f>
        <v>V91</v>
      </c>
      <c r="C2078" s="149" t="str">
        <f t="shared" si="66"/>
        <v>0003-1009-0011</v>
      </c>
      <c r="D2078" s="134" t="s">
        <v>463</v>
      </c>
      <c r="E2078" s="134" t="s">
        <v>415</v>
      </c>
      <c r="F2078" s="134" t="s">
        <v>458</v>
      </c>
      <c r="G2078" s="134" t="s">
        <v>1029</v>
      </c>
      <c r="H2078" s="134" t="s">
        <v>1023</v>
      </c>
      <c r="I2078" s="134" t="s">
        <v>2</v>
      </c>
      <c r="J2078" s="135">
        <v>-1485.75</v>
      </c>
      <c r="K2078" s="135">
        <v>-131.54000000000002</v>
      </c>
      <c r="L2078" s="135">
        <v>-131.54000000000002</v>
      </c>
      <c r="M2078" s="141" t="str">
        <f t="shared" si="65"/>
        <v>201601</v>
      </c>
    </row>
    <row r="2079" spans="1:13" x14ac:dyDescent="0.25">
      <c r="A2079" s="35" t="str">
        <f>VLOOKUP(B2079,ResCat!$A$2:$B$269,2,FALSE)</f>
        <v>PPOMM</v>
      </c>
      <c r="B2079" s="68" t="str">
        <f>IF(ISNA(VLOOKUP(C2079,COA!$A$2:$B$340,2,FALSE)),"XXX",VLOOKUP(C2079,COA!$A$2:$B$340,2,FALSE))</f>
        <v>V91</v>
      </c>
      <c r="C2079" s="149" t="str">
        <f t="shared" si="66"/>
        <v>0003-1009-0011</v>
      </c>
      <c r="D2079" s="134" t="s">
        <v>463</v>
      </c>
      <c r="E2079" s="134" t="s">
        <v>415</v>
      </c>
      <c r="F2079" s="134" t="s">
        <v>458</v>
      </c>
      <c r="G2079" s="134" t="s">
        <v>1029</v>
      </c>
      <c r="H2079" s="134" t="s">
        <v>1023</v>
      </c>
      <c r="I2079" s="134" t="s">
        <v>371</v>
      </c>
      <c r="J2079" s="135">
        <v>-3044.95</v>
      </c>
      <c r="K2079" s="135">
        <v>-146.5</v>
      </c>
      <c r="L2079" s="135">
        <v>-146.5</v>
      </c>
      <c r="M2079" s="141" t="str">
        <f t="shared" si="65"/>
        <v>201601</v>
      </c>
    </row>
    <row r="2080" spans="1:13" x14ac:dyDescent="0.25">
      <c r="A2080" s="35" t="str">
        <f>VLOOKUP(B2080,ResCat!$A$2:$B$269,2,FALSE)</f>
        <v>PPOMM</v>
      </c>
      <c r="B2080" s="68" t="str">
        <f>IF(ISNA(VLOOKUP(C2080,COA!$A$2:$B$340,2,FALSE)),"XXX",VLOOKUP(C2080,COA!$A$2:$B$340,2,FALSE))</f>
        <v>V91</v>
      </c>
      <c r="C2080" s="149" t="str">
        <f t="shared" si="66"/>
        <v>0003-1009-0011</v>
      </c>
      <c r="D2080" s="134" t="s">
        <v>463</v>
      </c>
      <c r="E2080" s="134" t="s">
        <v>415</v>
      </c>
      <c r="F2080" s="134" t="s">
        <v>458</v>
      </c>
      <c r="G2080" s="134" t="s">
        <v>1029</v>
      </c>
      <c r="H2080" s="134" t="s">
        <v>1023</v>
      </c>
      <c r="I2080" s="134" t="s">
        <v>1</v>
      </c>
      <c r="J2080" s="135">
        <v>-3041.25</v>
      </c>
      <c r="K2080" s="135">
        <v>-129.76</v>
      </c>
      <c r="L2080" s="135">
        <v>-129.76</v>
      </c>
      <c r="M2080" s="141" t="str">
        <f t="shared" si="65"/>
        <v>201601</v>
      </c>
    </row>
    <row r="2081" spans="1:13" x14ac:dyDescent="0.25">
      <c r="A2081" s="35" t="str">
        <f>VLOOKUP(B2081,ResCat!$A$2:$B$269,2,FALSE)</f>
        <v>PPOMM</v>
      </c>
      <c r="B2081" s="68" t="str">
        <f>IF(ISNA(VLOOKUP(C2081,COA!$A$2:$B$340,2,FALSE)),"XXX",VLOOKUP(C2081,COA!$A$2:$B$340,2,FALSE))</f>
        <v>V91</v>
      </c>
      <c r="C2081" s="149" t="str">
        <f t="shared" si="66"/>
        <v>0003-1009-0011</v>
      </c>
      <c r="D2081" s="134" t="s">
        <v>463</v>
      </c>
      <c r="E2081" s="134" t="s">
        <v>415</v>
      </c>
      <c r="F2081" s="134" t="s">
        <v>458</v>
      </c>
      <c r="G2081" s="134" t="s">
        <v>349</v>
      </c>
      <c r="H2081" s="134" t="s">
        <v>1023</v>
      </c>
      <c r="I2081" s="134" t="s">
        <v>3</v>
      </c>
      <c r="J2081" s="135">
        <v>-512</v>
      </c>
      <c r="K2081" s="135">
        <v>-59.129999999999967</v>
      </c>
      <c r="L2081" s="135">
        <v>-59.129999999999967</v>
      </c>
      <c r="M2081" s="141" t="str">
        <f t="shared" si="65"/>
        <v>201601</v>
      </c>
    </row>
    <row r="2082" spans="1:13" x14ac:dyDescent="0.25">
      <c r="A2082" s="35" t="str">
        <f>VLOOKUP(B2082,ResCat!$A$2:$B$269,2,FALSE)</f>
        <v>PPOMM</v>
      </c>
      <c r="B2082" s="68" t="str">
        <f>IF(ISNA(VLOOKUP(C2082,COA!$A$2:$B$340,2,FALSE)),"XXX",VLOOKUP(C2082,COA!$A$2:$B$340,2,FALSE))</f>
        <v>V91</v>
      </c>
      <c r="C2082" s="149" t="str">
        <f t="shared" si="66"/>
        <v>0003-1009-0011</v>
      </c>
      <c r="D2082" s="134" t="s">
        <v>463</v>
      </c>
      <c r="E2082" s="134" t="s">
        <v>415</v>
      </c>
      <c r="F2082" s="134" t="s">
        <v>458</v>
      </c>
      <c r="G2082" s="134" t="s">
        <v>349</v>
      </c>
      <c r="H2082" s="134" t="s">
        <v>1023</v>
      </c>
      <c r="I2082" s="134" t="s">
        <v>2</v>
      </c>
      <c r="J2082" s="135">
        <v>-749.02</v>
      </c>
      <c r="K2082" s="135">
        <v>-1029.82</v>
      </c>
      <c r="L2082" s="135">
        <v>-1029.82</v>
      </c>
      <c r="M2082" s="141" t="str">
        <f t="shared" si="65"/>
        <v>201601</v>
      </c>
    </row>
    <row r="2083" spans="1:13" x14ac:dyDescent="0.25">
      <c r="A2083" s="35" t="str">
        <f>VLOOKUP(B2083,ResCat!$A$2:$B$269,2,FALSE)</f>
        <v>PPOMM</v>
      </c>
      <c r="B2083" s="68" t="str">
        <f>IF(ISNA(VLOOKUP(C2083,COA!$A$2:$B$340,2,FALSE)),"XXX",VLOOKUP(C2083,COA!$A$2:$B$340,2,FALSE))</f>
        <v>V91</v>
      </c>
      <c r="C2083" s="149" t="str">
        <f t="shared" si="66"/>
        <v>0003-1009-0011</v>
      </c>
      <c r="D2083" s="134" t="s">
        <v>463</v>
      </c>
      <c r="E2083" s="134" t="s">
        <v>415</v>
      </c>
      <c r="F2083" s="134" t="s">
        <v>458</v>
      </c>
      <c r="G2083" s="134" t="s">
        <v>349</v>
      </c>
      <c r="H2083" s="134" t="s">
        <v>1023</v>
      </c>
      <c r="I2083" s="134" t="s">
        <v>1</v>
      </c>
      <c r="J2083" s="135">
        <v>-7608.86</v>
      </c>
      <c r="K2083" s="135">
        <v>-71.67000000000003</v>
      </c>
      <c r="L2083" s="135">
        <v>-71.67000000000003</v>
      </c>
      <c r="M2083" s="141" t="str">
        <f t="shared" si="65"/>
        <v>201601</v>
      </c>
    </row>
    <row r="2084" spans="1:13" x14ac:dyDescent="0.25">
      <c r="A2084" s="35" t="str">
        <f>VLOOKUP(B2084,ResCat!$A$2:$B$269,2,FALSE)</f>
        <v>PPOMM</v>
      </c>
      <c r="B2084" s="68" t="str">
        <f>IF(ISNA(VLOOKUP(C2084,COA!$A$2:$B$340,2,FALSE)),"XXX",VLOOKUP(C2084,COA!$A$2:$B$340,2,FALSE))</f>
        <v>V91</v>
      </c>
      <c r="C2084" s="149" t="str">
        <f t="shared" si="66"/>
        <v>0003-1009-0011</v>
      </c>
      <c r="D2084" s="134" t="s">
        <v>463</v>
      </c>
      <c r="E2084" s="134" t="s">
        <v>415</v>
      </c>
      <c r="F2084" s="134" t="s">
        <v>458</v>
      </c>
      <c r="G2084" s="134" t="s">
        <v>350</v>
      </c>
      <c r="H2084" s="134" t="s">
        <v>1023</v>
      </c>
      <c r="I2084" s="134" t="s">
        <v>3</v>
      </c>
      <c r="J2084" s="135">
        <v>-985</v>
      </c>
      <c r="K2084" s="135">
        <v>-201.81</v>
      </c>
      <c r="L2084" s="135">
        <v>-201.81</v>
      </c>
      <c r="M2084" s="141" t="str">
        <f t="shared" si="65"/>
        <v>201601</v>
      </c>
    </row>
    <row r="2085" spans="1:13" x14ac:dyDescent="0.25">
      <c r="A2085" s="35" t="str">
        <f>VLOOKUP(B2085,ResCat!$A$2:$B$269,2,FALSE)</f>
        <v>PPOMM</v>
      </c>
      <c r="B2085" s="68" t="str">
        <f>IF(ISNA(VLOOKUP(C2085,COA!$A$2:$B$340,2,FALSE)),"XXX",VLOOKUP(C2085,COA!$A$2:$B$340,2,FALSE))</f>
        <v>V91</v>
      </c>
      <c r="C2085" s="149" t="str">
        <f t="shared" si="66"/>
        <v>0003-1009-0011</v>
      </c>
      <c r="D2085" s="134" t="s">
        <v>463</v>
      </c>
      <c r="E2085" s="134" t="s">
        <v>415</v>
      </c>
      <c r="F2085" s="134" t="s">
        <v>458</v>
      </c>
      <c r="G2085" s="134" t="s">
        <v>350</v>
      </c>
      <c r="H2085" s="134" t="s">
        <v>1023</v>
      </c>
      <c r="I2085" s="134" t="s">
        <v>0</v>
      </c>
      <c r="J2085" s="135">
        <v>-2.7284841053187847E-12</v>
      </c>
      <c r="K2085" s="135">
        <v>-1102.5</v>
      </c>
      <c r="L2085" s="135">
        <v>-1102.5</v>
      </c>
      <c r="M2085" s="141" t="str">
        <f t="shared" si="65"/>
        <v>201601</v>
      </c>
    </row>
    <row r="2086" spans="1:13" x14ac:dyDescent="0.25">
      <c r="A2086" s="35" t="str">
        <f>VLOOKUP(B2086,ResCat!$A$2:$B$269,2,FALSE)</f>
        <v>PPOMM</v>
      </c>
      <c r="B2086" s="68" t="str">
        <f>IF(ISNA(VLOOKUP(C2086,COA!$A$2:$B$340,2,FALSE)),"XXX",VLOOKUP(C2086,COA!$A$2:$B$340,2,FALSE))</f>
        <v>V91</v>
      </c>
      <c r="C2086" s="149" t="str">
        <f t="shared" si="66"/>
        <v>0003-1009-0011</v>
      </c>
      <c r="D2086" s="134" t="s">
        <v>463</v>
      </c>
      <c r="E2086" s="134" t="s">
        <v>415</v>
      </c>
      <c r="F2086" s="134" t="s">
        <v>458</v>
      </c>
      <c r="G2086" s="134" t="s">
        <v>350</v>
      </c>
      <c r="H2086" s="134" t="s">
        <v>1023</v>
      </c>
      <c r="I2086" s="134" t="s">
        <v>2</v>
      </c>
      <c r="J2086" s="135">
        <v>5740.54</v>
      </c>
      <c r="K2086" s="135">
        <v>-345.38</v>
      </c>
      <c r="L2086" s="135">
        <v>-345.38</v>
      </c>
      <c r="M2086" s="141" t="str">
        <f t="shared" si="65"/>
        <v>201601</v>
      </c>
    </row>
    <row r="2087" spans="1:13" x14ac:dyDescent="0.25">
      <c r="A2087" s="35" t="str">
        <f>VLOOKUP(B2087,ResCat!$A$2:$B$269,2,FALSE)</f>
        <v>PPOMM</v>
      </c>
      <c r="B2087" s="68" t="str">
        <f>IF(ISNA(VLOOKUP(C2087,COA!$A$2:$B$340,2,FALSE)),"XXX",VLOOKUP(C2087,COA!$A$2:$B$340,2,FALSE))</f>
        <v>V91</v>
      </c>
      <c r="C2087" s="149" t="str">
        <f t="shared" si="66"/>
        <v>0003-1009-0011</v>
      </c>
      <c r="D2087" s="134" t="s">
        <v>463</v>
      </c>
      <c r="E2087" s="134" t="s">
        <v>415</v>
      </c>
      <c r="F2087" s="134" t="s">
        <v>458</v>
      </c>
      <c r="G2087" s="134" t="s">
        <v>350</v>
      </c>
      <c r="H2087" s="134" t="s">
        <v>1023</v>
      </c>
      <c r="I2087" s="134" t="s">
        <v>1</v>
      </c>
      <c r="J2087" s="135">
        <v>-47931.590000000004</v>
      </c>
      <c r="K2087" s="135">
        <v>-1198.9699999999998</v>
      </c>
      <c r="L2087" s="135">
        <v>-1198.9699999999998</v>
      </c>
      <c r="M2087" s="141" t="str">
        <f t="shared" si="65"/>
        <v>201601</v>
      </c>
    </row>
    <row r="2088" spans="1:13" x14ac:dyDescent="0.25">
      <c r="A2088" s="35" t="str">
        <f>VLOOKUP(B2088,ResCat!$A$2:$B$269,2,FALSE)</f>
        <v>PPOMM</v>
      </c>
      <c r="B2088" s="68" t="str">
        <f>IF(ISNA(VLOOKUP(C2088,COA!$A$2:$B$340,2,FALSE)),"XXX",VLOOKUP(C2088,COA!$A$2:$B$340,2,FALSE))</f>
        <v>V91</v>
      </c>
      <c r="C2088" s="149" t="str">
        <f t="shared" si="66"/>
        <v>0003-1009-0011</v>
      </c>
      <c r="D2088" s="134" t="s">
        <v>463</v>
      </c>
      <c r="E2088" s="134" t="s">
        <v>415</v>
      </c>
      <c r="F2088" s="134" t="s">
        <v>458</v>
      </c>
      <c r="G2088" s="134" t="s">
        <v>359</v>
      </c>
      <c r="H2088" s="134" t="s">
        <v>1023</v>
      </c>
      <c r="I2088" s="134" t="s">
        <v>3</v>
      </c>
      <c r="J2088" s="135">
        <v>1012.8</v>
      </c>
      <c r="K2088" s="135">
        <v>-56.110000000000028</v>
      </c>
      <c r="L2088" s="135">
        <v>-103.26000000000002</v>
      </c>
      <c r="M2088" s="141" t="str">
        <f t="shared" si="65"/>
        <v>201601</v>
      </c>
    </row>
    <row r="2089" spans="1:13" x14ac:dyDescent="0.25">
      <c r="A2089" s="35" t="str">
        <f>VLOOKUP(B2089,ResCat!$A$2:$B$269,2,FALSE)</f>
        <v>PPOMM</v>
      </c>
      <c r="B2089" s="68" t="str">
        <f>IF(ISNA(VLOOKUP(C2089,COA!$A$2:$B$340,2,FALSE)),"XXX",VLOOKUP(C2089,COA!$A$2:$B$340,2,FALSE))</f>
        <v>V91</v>
      </c>
      <c r="C2089" s="149" t="str">
        <f t="shared" si="66"/>
        <v>0003-1009-0011</v>
      </c>
      <c r="D2089" s="134" t="s">
        <v>463</v>
      </c>
      <c r="E2089" s="134" t="s">
        <v>415</v>
      </c>
      <c r="F2089" s="134" t="s">
        <v>458</v>
      </c>
      <c r="G2089" s="134" t="s">
        <v>359</v>
      </c>
      <c r="H2089" s="134" t="s">
        <v>1023</v>
      </c>
      <c r="I2089" s="134" t="s">
        <v>0</v>
      </c>
      <c r="J2089" s="135">
        <v>2205.06</v>
      </c>
      <c r="K2089" s="135">
        <v>286.42</v>
      </c>
      <c r="L2089" s="135">
        <v>286.42</v>
      </c>
      <c r="M2089" s="141" t="str">
        <f t="shared" si="65"/>
        <v>201601</v>
      </c>
    </row>
    <row r="2090" spans="1:13" x14ac:dyDescent="0.25">
      <c r="A2090" s="35" t="str">
        <f>VLOOKUP(B2090,ResCat!$A$2:$B$269,2,FALSE)</f>
        <v>PPOMM</v>
      </c>
      <c r="B2090" s="68" t="str">
        <f>IF(ISNA(VLOOKUP(C2090,COA!$A$2:$B$340,2,FALSE)),"XXX",VLOOKUP(C2090,COA!$A$2:$B$340,2,FALSE))</f>
        <v>V91</v>
      </c>
      <c r="C2090" s="149" t="str">
        <f t="shared" si="66"/>
        <v>0003-1009-0011</v>
      </c>
      <c r="D2090" s="134" t="s">
        <v>463</v>
      </c>
      <c r="E2090" s="134" t="s">
        <v>415</v>
      </c>
      <c r="F2090" s="134" t="s">
        <v>458</v>
      </c>
      <c r="G2090" s="134" t="s">
        <v>359</v>
      </c>
      <c r="H2090" s="134" t="s">
        <v>1023</v>
      </c>
      <c r="I2090" s="134" t="s">
        <v>2</v>
      </c>
      <c r="J2090" s="135">
        <v>-1432.6499999999996</v>
      </c>
      <c r="K2090" s="135">
        <v>-877.76999999999987</v>
      </c>
      <c r="L2090" s="135">
        <v>-877.76999999999987</v>
      </c>
      <c r="M2090" s="141" t="str">
        <f t="shared" si="65"/>
        <v>201601</v>
      </c>
    </row>
    <row r="2091" spans="1:13" x14ac:dyDescent="0.25">
      <c r="A2091" s="35" t="str">
        <f>VLOOKUP(B2091,ResCat!$A$2:$B$269,2,FALSE)</f>
        <v>PPOMM</v>
      </c>
      <c r="B2091" s="68" t="str">
        <f>IF(ISNA(VLOOKUP(C2091,COA!$A$2:$B$340,2,FALSE)),"XXX",VLOOKUP(C2091,COA!$A$2:$B$340,2,FALSE))</f>
        <v>V91</v>
      </c>
      <c r="C2091" s="149" t="str">
        <f t="shared" si="66"/>
        <v>0003-1009-0011</v>
      </c>
      <c r="D2091" s="134" t="s">
        <v>463</v>
      </c>
      <c r="E2091" s="134" t="s">
        <v>415</v>
      </c>
      <c r="F2091" s="134" t="s">
        <v>458</v>
      </c>
      <c r="G2091" s="134" t="s">
        <v>359</v>
      </c>
      <c r="H2091" s="134" t="s">
        <v>1023</v>
      </c>
      <c r="I2091" s="134" t="s">
        <v>1</v>
      </c>
      <c r="J2091" s="135">
        <v>-873.53000000000611</v>
      </c>
      <c r="K2091" s="135">
        <v>-1759.7800000000002</v>
      </c>
      <c r="L2091" s="135">
        <v>-1759.7800000000002</v>
      </c>
      <c r="M2091" s="141" t="str">
        <f t="shared" si="65"/>
        <v>201601</v>
      </c>
    </row>
    <row r="2092" spans="1:13" x14ac:dyDescent="0.25">
      <c r="A2092" s="35" t="str">
        <f>VLOOKUP(B2092,ResCat!$A$2:$B$269,2,FALSE)</f>
        <v>PPOMM</v>
      </c>
      <c r="B2092" s="68" t="str">
        <f>IF(ISNA(VLOOKUP(C2092,COA!$A$2:$B$340,2,FALSE)),"XXX",VLOOKUP(C2092,COA!$A$2:$B$340,2,FALSE))</f>
        <v>V91</v>
      </c>
      <c r="C2092" s="149" t="str">
        <f t="shared" si="66"/>
        <v>0003-1009-0011</v>
      </c>
      <c r="D2092" s="134" t="s">
        <v>463</v>
      </c>
      <c r="E2092" s="134" t="s">
        <v>415</v>
      </c>
      <c r="F2092" s="134" t="s">
        <v>458</v>
      </c>
      <c r="G2092" s="134" t="s">
        <v>354</v>
      </c>
      <c r="H2092" s="134" t="s">
        <v>1023</v>
      </c>
      <c r="I2092" s="134" t="s">
        <v>3</v>
      </c>
      <c r="J2092" s="135">
        <v>-1880.0099999999998</v>
      </c>
      <c r="K2092" s="135">
        <v>-439.37999999999988</v>
      </c>
      <c r="L2092" s="135">
        <v>-505.11999999999995</v>
      </c>
      <c r="M2092" s="141" t="str">
        <f t="shared" si="65"/>
        <v>201601</v>
      </c>
    </row>
    <row r="2093" spans="1:13" x14ac:dyDescent="0.25">
      <c r="A2093" s="35" t="str">
        <f>VLOOKUP(B2093,ResCat!$A$2:$B$269,2,FALSE)</f>
        <v>PPOMM</v>
      </c>
      <c r="B2093" s="68" t="str">
        <f>IF(ISNA(VLOOKUP(C2093,COA!$A$2:$B$340,2,FALSE)),"XXX",VLOOKUP(C2093,COA!$A$2:$B$340,2,FALSE))</f>
        <v>V91</v>
      </c>
      <c r="C2093" s="149" t="str">
        <f t="shared" si="66"/>
        <v>0003-1009-0011</v>
      </c>
      <c r="D2093" s="134" t="s">
        <v>463</v>
      </c>
      <c r="E2093" s="134" t="s">
        <v>415</v>
      </c>
      <c r="F2093" s="134" t="s">
        <v>458</v>
      </c>
      <c r="G2093" s="134" t="s">
        <v>354</v>
      </c>
      <c r="H2093" s="134" t="s">
        <v>1023</v>
      </c>
      <c r="I2093" s="134" t="s">
        <v>0</v>
      </c>
      <c r="J2093" s="135">
        <v>-328904.69999999995</v>
      </c>
      <c r="K2093" s="135">
        <v>-2204.9999999999995</v>
      </c>
      <c r="L2093" s="135">
        <v>-2204.9999999999995</v>
      </c>
      <c r="M2093" s="141" t="str">
        <f t="shared" si="65"/>
        <v>201601</v>
      </c>
    </row>
    <row r="2094" spans="1:13" x14ac:dyDescent="0.25">
      <c r="A2094" s="35" t="str">
        <f>VLOOKUP(B2094,ResCat!$A$2:$B$269,2,FALSE)</f>
        <v>PPOMM</v>
      </c>
      <c r="B2094" s="68" t="str">
        <f>IF(ISNA(VLOOKUP(C2094,COA!$A$2:$B$340,2,FALSE)),"XXX",VLOOKUP(C2094,COA!$A$2:$B$340,2,FALSE))</f>
        <v>V91</v>
      </c>
      <c r="C2094" s="149" t="str">
        <f t="shared" si="66"/>
        <v>0003-1009-0011</v>
      </c>
      <c r="D2094" s="134" t="s">
        <v>463</v>
      </c>
      <c r="E2094" s="134" t="s">
        <v>415</v>
      </c>
      <c r="F2094" s="134" t="s">
        <v>458</v>
      </c>
      <c r="G2094" s="134" t="s">
        <v>354</v>
      </c>
      <c r="H2094" s="134" t="s">
        <v>1023</v>
      </c>
      <c r="I2094" s="134" t="s">
        <v>2</v>
      </c>
      <c r="J2094" s="135">
        <v>-8002.24</v>
      </c>
      <c r="K2094" s="135">
        <v>-742.03999999999985</v>
      </c>
      <c r="L2094" s="135">
        <v>-742.03999999999985</v>
      </c>
      <c r="M2094" s="141" t="str">
        <f t="shared" si="65"/>
        <v>201601</v>
      </c>
    </row>
    <row r="2095" spans="1:13" x14ac:dyDescent="0.25">
      <c r="A2095" s="35" t="str">
        <f>VLOOKUP(B2095,ResCat!$A$2:$B$269,2,FALSE)</f>
        <v>PPOMM</v>
      </c>
      <c r="B2095" s="68" t="str">
        <f>IF(ISNA(VLOOKUP(C2095,COA!$A$2:$B$340,2,FALSE)),"XXX",VLOOKUP(C2095,COA!$A$2:$B$340,2,FALSE))</f>
        <v>V91</v>
      </c>
      <c r="C2095" s="149" t="str">
        <f t="shared" si="66"/>
        <v>0003-1009-0011</v>
      </c>
      <c r="D2095" s="134" t="s">
        <v>463</v>
      </c>
      <c r="E2095" s="134" t="s">
        <v>415</v>
      </c>
      <c r="F2095" s="134" t="s">
        <v>458</v>
      </c>
      <c r="G2095" s="134" t="s">
        <v>354</v>
      </c>
      <c r="H2095" s="134" t="s">
        <v>1023</v>
      </c>
      <c r="I2095" s="134" t="s">
        <v>1</v>
      </c>
      <c r="J2095" s="135">
        <v>-2207</v>
      </c>
      <c r="K2095" s="135">
        <v>303.13</v>
      </c>
      <c r="L2095" s="135">
        <v>303.13</v>
      </c>
      <c r="M2095" s="141" t="str">
        <f t="shared" si="65"/>
        <v>201601</v>
      </c>
    </row>
    <row r="2096" spans="1:13" x14ac:dyDescent="0.25">
      <c r="A2096" s="35" t="str">
        <f>VLOOKUP(B2096,ResCat!$A$2:$B$269,2,FALSE)</f>
        <v>PPOMM</v>
      </c>
      <c r="B2096" s="68" t="str">
        <f>IF(ISNA(VLOOKUP(C2096,COA!$A$2:$B$340,2,FALSE)),"XXX",VLOOKUP(C2096,COA!$A$2:$B$340,2,FALSE))</f>
        <v>V91</v>
      </c>
      <c r="C2096" s="149" t="str">
        <f t="shared" si="66"/>
        <v>0003-1009-0011</v>
      </c>
      <c r="D2096" s="134" t="s">
        <v>463</v>
      </c>
      <c r="E2096" s="134" t="s">
        <v>415</v>
      </c>
      <c r="F2096" s="134" t="s">
        <v>458</v>
      </c>
      <c r="G2096" s="134" t="s">
        <v>366</v>
      </c>
      <c r="H2096" s="134" t="s">
        <v>1023</v>
      </c>
      <c r="I2096" s="134" t="s">
        <v>3</v>
      </c>
      <c r="J2096" s="135">
        <v>-4012.2299999999996</v>
      </c>
      <c r="K2096" s="135">
        <v>-176.97</v>
      </c>
      <c r="L2096" s="135">
        <v>-247.84000000000006</v>
      </c>
      <c r="M2096" s="141" t="str">
        <f t="shared" si="65"/>
        <v>201601</v>
      </c>
    </row>
    <row r="2097" spans="1:13" x14ac:dyDescent="0.25">
      <c r="A2097" s="35" t="str">
        <f>VLOOKUP(B2097,ResCat!$A$2:$B$269,2,FALSE)</f>
        <v>PPOMM</v>
      </c>
      <c r="B2097" s="68" t="str">
        <f>IF(ISNA(VLOOKUP(C2097,COA!$A$2:$B$340,2,FALSE)),"XXX",VLOOKUP(C2097,COA!$A$2:$B$340,2,FALSE))</f>
        <v>V91</v>
      </c>
      <c r="C2097" s="149" t="str">
        <f t="shared" si="66"/>
        <v>0003-1009-0011</v>
      </c>
      <c r="D2097" s="134" t="s">
        <v>463</v>
      </c>
      <c r="E2097" s="134" t="s">
        <v>415</v>
      </c>
      <c r="F2097" s="134" t="s">
        <v>458</v>
      </c>
      <c r="G2097" s="134" t="s">
        <v>366</v>
      </c>
      <c r="H2097" s="134" t="s">
        <v>1023</v>
      </c>
      <c r="I2097" s="134" t="s">
        <v>0</v>
      </c>
      <c r="J2097" s="135">
        <v>116197.90999999992</v>
      </c>
      <c r="K2097" s="135">
        <v>1475.649999999999</v>
      </c>
      <c r="L2097" s="135">
        <v>1475.649999999999</v>
      </c>
      <c r="M2097" s="141" t="str">
        <f t="shared" si="65"/>
        <v>201601</v>
      </c>
    </row>
    <row r="2098" spans="1:13" x14ac:dyDescent="0.25">
      <c r="A2098" s="35" t="str">
        <f>VLOOKUP(B2098,ResCat!$A$2:$B$269,2,FALSE)</f>
        <v>PPOMM</v>
      </c>
      <c r="B2098" s="68" t="str">
        <f>IF(ISNA(VLOOKUP(C2098,COA!$A$2:$B$340,2,FALSE)),"XXX",VLOOKUP(C2098,COA!$A$2:$B$340,2,FALSE))</f>
        <v>V91</v>
      </c>
      <c r="C2098" s="149" t="str">
        <f t="shared" si="66"/>
        <v>0003-1009-0011</v>
      </c>
      <c r="D2098" s="134" t="s">
        <v>463</v>
      </c>
      <c r="E2098" s="134" t="s">
        <v>415</v>
      </c>
      <c r="F2098" s="134" t="s">
        <v>458</v>
      </c>
      <c r="G2098" s="134" t="s">
        <v>366</v>
      </c>
      <c r="H2098" s="134" t="s">
        <v>1023</v>
      </c>
      <c r="I2098" s="134" t="s">
        <v>2</v>
      </c>
      <c r="J2098" s="135">
        <v>-13057.609999999999</v>
      </c>
      <c r="K2098" s="135">
        <v>-1538.18</v>
      </c>
      <c r="L2098" s="135">
        <v>-1538.18</v>
      </c>
      <c r="M2098" s="141" t="str">
        <f t="shared" si="65"/>
        <v>201601</v>
      </c>
    </row>
    <row r="2099" spans="1:13" x14ac:dyDescent="0.25">
      <c r="A2099" s="35" t="str">
        <f>VLOOKUP(B2099,ResCat!$A$2:$B$269,2,FALSE)</f>
        <v>PPOMM</v>
      </c>
      <c r="B2099" s="68" t="str">
        <f>IF(ISNA(VLOOKUP(C2099,COA!$A$2:$B$340,2,FALSE)),"XXX",VLOOKUP(C2099,COA!$A$2:$B$340,2,FALSE))</f>
        <v>V91</v>
      </c>
      <c r="C2099" s="149" t="str">
        <f t="shared" si="66"/>
        <v>0003-1009-0011</v>
      </c>
      <c r="D2099" s="134" t="s">
        <v>463</v>
      </c>
      <c r="E2099" s="134" t="s">
        <v>415</v>
      </c>
      <c r="F2099" s="134" t="s">
        <v>458</v>
      </c>
      <c r="G2099" s="134" t="s">
        <v>366</v>
      </c>
      <c r="H2099" s="134" t="s">
        <v>1023</v>
      </c>
      <c r="I2099" s="134" t="s">
        <v>1</v>
      </c>
      <c r="J2099" s="135">
        <v>-12186.330000000002</v>
      </c>
      <c r="K2099" s="135">
        <v>-798.18000000000006</v>
      </c>
      <c r="L2099" s="135">
        <v>-798.18000000000006</v>
      </c>
      <c r="M2099" s="141" t="str">
        <f t="shared" si="65"/>
        <v>201601</v>
      </c>
    </row>
    <row r="2100" spans="1:13" x14ac:dyDescent="0.25">
      <c r="A2100" s="35" t="str">
        <f>VLOOKUP(B2100,ResCat!$A$2:$B$269,2,FALSE)</f>
        <v>PPOMM</v>
      </c>
      <c r="B2100" s="68" t="str">
        <f>IF(ISNA(VLOOKUP(C2100,COA!$A$2:$B$340,2,FALSE)),"XXX",VLOOKUP(C2100,COA!$A$2:$B$340,2,FALSE))</f>
        <v>V91</v>
      </c>
      <c r="C2100" s="149" t="str">
        <f t="shared" si="66"/>
        <v>0003-1009-0011</v>
      </c>
      <c r="D2100" s="134" t="s">
        <v>463</v>
      </c>
      <c r="E2100" s="134" t="s">
        <v>415</v>
      </c>
      <c r="F2100" s="134" t="s">
        <v>458</v>
      </c>
      <c r="G2100" s="134" t="s">
        <v>337</v>
      </c>
      <c r="H2100" s="134" t="s">
        <v>1023</v>
      </c>
      <c r="I2100" s="134" t="s">
        <v>3</v>
      </c>
      <c r="J2100" s="135">
        <v>-1780.37</v>
      </c>
      <c r="K2100" s="135">
        <v>-539.75</v>
      </c>
      <c r="L2100" s="135">
        <v>-603.32999999999993</v>
      </c>
      <c r="M2100" s="141" t="str">
        <f t="shared" si="65"/>
        <v>201601</v>
      </c>
    </row>
    <row r="2101" spans="1:13" x14ac:dyDescent="0.25">
      <c r="A2101" s="35" t="str">
        <f>VLOOKUP(B2101,ResCat!$A$2:$B$269,2,FALSE)</f>
        <v>PPOMM</v>
      </c>
      <c r="B2101" s="68" t="str">
        <f>IF(ISNA(VLOOKUP(C2101,COA!$A$2:$B$340,2,FALSE)),"XXX",VLOOKUP(C2101,COA!$A$2:$B$340,2,FALSE))</f>
        <v>V91</v>
      </c>
      <c r="C2101" s="149" t="str">
        <f t="shared" si="66"/>
        <v>0003-1009-0011</v>
      </c>
      <c r="D2101" s="134" t="s">
        <v>463</v>
      </c>
      <c r="E2101" s="134" t="s">
        <v>415</v>
      </c>
      <c r="F2101" s="134" t="s">
        <v>458</v>
      </c>
      <c r="G2101" s="134" t="s">
        <v>337</v>
      </c>
      <c r="H2101" s="134" t="s">
        <v>1023</v>
      </c>
      <c r="I2101" s="134" t="s">
        <v>0</v>
      </c>
      <c r="J2101" s="135">
        <v>104255.32999999999</v>
      </c>
      <c r="K2101" s="135">
        <v>690.0600000000004</v>
      </c>
      <c r="L2101" s="135">
        <v>690.0600000000004</v>
      </c>
      <c r="M2101" s="141" t="str">
        <f t="shared" si="65"/>
        <v>201601</v>
      </c>
    </row>
    <row r="2102" spans="1:13" x14ac:dyDescent="0.25">
      <c r="A2102" s="35" t="str">
        <f>VLOOKUP(B2102,ResCat!$A$2:$B$269,2,FALSE)</f>
        <v>PPOMM</v>
      </c>
      <c r="B2102" s="68" t="str">
        <f>IF(ISNA(VLOOKUP(C2102,COA!$A$2:$B$340,2,FALSE)),"XXX",VLOOKUP(C2102,COA!$A$2:$B$340,2,FALSE))</f>
        <v>V91</v>
      </c>
      <c r="C2102" s="149" t="str">
        <f t="shared" si="66"/>
        <v>0003-1009-0011</v>
      </c>
      <c r="D2102" s="134" t="s">
        <v>463</v>
      </c>
      <c r="E2102" s="134" t="s">
        <v>415</v>
      </c>
      <c r="F2102" s="134" t="s">
        <v>458</v>
      </c>
      <c r="G2102" s="134" t="s">
        <v>337</v>
      </c>
      <c r="H2102" s="134" t="s">
        <v>1023</v>
      </c>
      <c r="I2102" s="134" t="s">
        <v>336</v>
      </c>
      <c r="J2102" s="135">
        <v>0</v>
      </c>
      <c r="K2102" s="135">
        <v>0</v>
      </c>
      <c r="L2102" s="135">
        <v>0</v>
      </c>
      <c r="M2102" s="141" t="str">
        <f t="shared" si="65"/>
        <v>201601</v>
      </c>
    </row>
    <row r="2103" spans="1:13" x14ac:dyDescent="0.25">
      <c r="A2103" s="35" t="str">
        <f>VLOOKUP(B2103,ResCat!$A$2:$B$269,2,FALSE)</f>
        <v>PPOMM</v>
      </c>
      <c r="B2103" s="68" t="str">
        <f>IF(ISNA(VLOOKUP(C2103,COA!$A$2:$B$340,2,FALSE)),"XXX",VLOOKUP(C2103,COA!$A$2:$B$340,2,FALSE))</f>
        <v>V91</v>
      </c>
      <c r="C2103" s="149" t="str">
        <f t="shared" si="66"/>
        <v>0003-1009-0011</v>
      </c>
      <c r="D2103" s="134" t="s">
        <v>463</v>
      </c>
      <c r="E2103" s="134" t="s">
        <v>415</v>
      </c>
      <c r="F2103" s="134" t="s">
        <v>458</v>
      </c>
      <c r="G2103" s="134" t="s">
        <v>337</v>
      </c>
      <c r="H2103" s="134" t="s">
        <v>1023</v>
      </c>
      <c r="I2103" s="134" t="s">
        <v>2</v>
      </c>
      <c r="J2103" s="135">
        <v>-2714.5</v>
      </c>
      <c r="K2103" s="135">
        <v>-2410.150000000001</v>
      </c>
      <c r="L2103" s="135">
        <v>-2410.1500000000005</v>
      </c>
      <c r="M2103" s="141" t="str">
        <f t="shared" si="65"/>
        <v>201601</v>
      </c>
    </row>
    <row r="2104" spans="1:13" x14ac:dyDescent="0.25">
      <c r="A2104" s="35" t="str">
        <f>VLOOKUP(B2104,ResCat!$A$2:$B$269,2,FALSE)</f>
        <v>PPOMM</v>
      </c>
      <c r="B2104" s="68" t="str">
        <f>IF(ISNA(VLOOKUP(C2104,COA!$A$2:$B$340,2,FALSE)),"XXX",VLOOKUP(C2104,COA!$A$2:$B$340,2,FALSE))</f>
        <v>V91</v>
      </c>
      <c r="C2104" s="149" t="str">
        <f t="shared" si="66"/>
        <v>0003-1009-0011</v>
      </c>
      <c r="D2104" s="134" t="s">
        <v>463</v>
      </c>
      <c r="E2104" s="134" t="s">
        <v>415</v>
      </c>
      <c r="F2104" s="134" t="s">
        <v>458</v>
      </c>
      <c r="G2104" s="134" t="s">
        <v>337</v>
      </c>
      <c r="H2104" s="134" t="s">
        <v>1023</v>
      </c>
      <c r="I2104" s="134" t="s">
        <v>1</v>
      </c>
      <c r="J2104" s="135">
        <v>14131.550000000003</v>
      </c>
      <c r="K2104" s="135">
        <v>-833.53000000000009</v>
      </c>
      <c r="L2104" s="135">
        <v>-833.53000000000009</v>
      </c>
      <c r="M2104" s="141" t="str">
        <f t="shared" si="65"/>
        <v>201601</v>
      </c>
    </row>
    <row r="2105" spans="1:13" x14ac:dyDescent="0.25">
      <c r="A2105" s="35" t="str">
        <f>VLOOKUP(B2105,ResCat!$A$2:$B$269,2,FALSE)</f>
        <v>PPOMM</v>
      </c>
      <c r="B2105" s="68" t="str">
        <f>IF(ISNA(VLOOKUP(C2105,COA!$A$2:$B$340,2,FALSE)),"XXX",VLOOKUP(C2105,COA!$A$2:$B$340,2,FALSE))</f>
        <v>V91</v>
      </c>
      <c r="C2105" s="149" t="str">
        <f t="shared" si="66"/>
        <v>0003-1009-0011</v>
      </c>
      <c r="D2105" s="134" t="s">
        <v>463</v>
      </c>
      <c r="E2105" s="134" t="s">
        <v>415</v>
      </c>
      <c r="F2105" s="134" t="s">
        <v>458</v>
      </c>
      <c r="G2105" s="134" t="s">
        <v>352</v>
      </c>
      <c r="H2105" s="134" t="s">
        <v>1023</v>
      </c>
      <c r="I2105" s="134" t="s">
        <v>3</v>
      </c>
      <c r="J2105" s="135">
        <v>-803.19999999999982</v>
      </c>
      <c r="K2105" s="135">
        <v>-790.1400000000001</v>
      </c>
      <c r="L2105" s="135">
        <v>-865.29</v>
      </c>
      <c r="M2105" s="141" t="str">
        <f t="shared" si="65"/>
        <v>201602</v>
      </c>
    </row>
    <row r="2106" spans="1:13" x14ac:dyDescent="0.25">
      <c r="A2106" s="35" t="str">
        <f>VLOOKUP(B2106,ResCat!$A$2:$B$269,2,FALSE)</f>
        <v>PPOMM</v>
      </c>
      <c r="B2106" s="68" t="str">
        <f>IF(ISNA(VLOOKUP(C2106,COA!$A$2:$B$340,2,FALSE)),"XXX",VLOOKUP(C2106,COA!$A$2:$B$340,2,FALSE))</f>
        <v>V91</v>
      </c>
      <c r="C2106" s="149" t="str">
        <f t="shared" si="66"/>
        <v>0003-1009-0011</v>
      </c>
      <c r="D2106" s="134" t="s">
        <v>463</v>
      </c>
      <c r="E2106" s="134" t="s">
        <v>415</v>
      </c>
      <c r="F2106" s="134" t="s">
        <v>458</v>
      </c>
      <c r="G2106" s="134" t="s">
        <v>352</v>
      </c>
      <c r="H2106" s="134" t="s">
        <v>1023</v>
      </c>
      <c r="I2106" s="134" t="s">
        <v>0</v>
      </c>
      <c r="J2106" s="135">
        <v>195045.15000000002</v>
      </c>
      <c r="K2106" s="135">
        <v>866.07000000000016</v>
      </c>
      <c r="L2106" s="135">
        <v>866.07000000000016</v>
      </c>
      <c r="M2106" s="141" t="str">
        <f t="shared" si="65"/>
        <v>201602</v>
      </c>
    </row>
    <row r="2107" spans="1:13" x14ac:dyDescent="0.25">
      <c r="A2107" s="35" t="str">
        <f>VLOOKUP(B2107,ResCat!$A$2:$B$269,2,FALSE)</f>
        <v>PPOMM</v>
      </c>
      <c r="B2107" s="68" t="str">
        <f>IF(ISNA(VLOOKUP(C2107,COA!$A$2:$B$340,2,FALSE)),"XXX",VLOOKUP(C2107,COA!$A$2:$B$340,2,FALSE))</f>
        <v>V91</v>
      </c>
      <c r="C2107" s="149" t="str">
        <f t="shared" si="66"/>
        <v>0003-1009-0011</v>
      </c>
      <c r="D2107" s="134" t="s">
        <v>463</v>
      </c>
      <c r="E2107" s="134" t="s">
        <v>415</v>
      </c>
      <c r="F2107" s="134" t="s">
        <v>458</v>
      </c>
      <c r="G2107" s="134" t="s">
        <v>352</v>
      </c>
      <c r="H2107" s="134" t="s">
        <v>1023</v>
      </c>
      <c r="I2107" s="134" t="s">
        <v>2</v>
      </c>
      <c r="J2107" s="135">
        <v>-8530.7099999999991</v>
      </c>
      <c r="K2107" s="135">
        <v>-2093.2499999999964</v>
      </c>
      <c r="L2107" s="135">
        <v>-2093.2499999999964</v>
      </c>
      <c r="M2107" s="141" t="str">
        <f t="shared" si="65"/>
        <v>201602</v>
      </c>
    </row>
    <row r="2108" spans="1:13" x14ac:dyDescent="0.25">
      <c r="A2108" s="35" t="str">
        <f>VLOOKUP(B2108,ResCat!$A$2:$B$269,2,FALSE)</f>
        <v>PPOMM</v>
      </c>
      <c r="B2108" s="68" t="str">
        <f>IF(ISNA(VLOOKUP(C2108,COA!$A$2:$B$340,2,FALSE)),"XXX",VLOOKUP(C2108,COA!$A$2:$B$340,2,FALSE))</f>
        <v>V91</v>
      </c>
      <c r="C2108" s="149" t="str">
        <f t="shared" si="66"/>
        <v>0003-1009-0011</v>
      </c>
      <c r="D2108" s="134" t="s">
        <v>463</v>
      </c>
      <c r="E2108" s="134" t="s">
        <v>415</v>
      </c>
      <c r="F2108" s="134" t="s">
        <v>458</v>
      </c>
      <c r="G2108" s="134" t="s">
        <v>352</v>
      </c>
      <c r="H2108" s="134" t="s">
        <v>1023</v>
      </c>
      <c r="I2108" s="134" t="s">
        <v>1</v>
      </c>
      <c r="J2108" s="135">
        <v>-14123.040000000005</v>
      </c>
      <c r="K2108" s="135">
        <v>-554.12000000000035</v>
      </c>
      <c r="L2108" s="135">
        <v>-554.12000000000035</v>
      </c>
      <c r="M2108" s="141" t="str">
        <f t="shared" si="65"/>
        <v>201602</v>
      </c>
    </row>
    <row r="2109" spans="1:13" x14ac:dyDescent="0.25">
      <c r="A2109" s="35" t="str">
        <f>VLOOKUP(B2109,ResCat!$A$2:$B$269,2,FALSE)</f>
        <v>PPOMM</v>
      </c>
      <c r="B2109" s="68" t="str">
        <f>IF(ISNA(VLOOKUP(C2109,COA!$A$2:$B$340,2,FALSE)),"XXX",VLOOKUP(C2109,COA!$A$2:$B$340,2,FALSE))</f>
        <v>V91</v>
      </c>
      <c r="C2109" s="149" t="str">
        <f t="shared" si="66"/>
        <v>0003-1009-0011</v>
      </c>
      <c r="D2109" s="134" t="s">
        <v>463</v>
      </c>
      <c r="E2109" s="134" t="s">
        <v>415</v>
      </c>
      <c r="F2109" s="134" t="s">
        <v>458</v>
      </c>
      <c r="G2109" s="134" t="s">
        <v>347</v>
      </c>
      <c r="H2109" s="134" t="s">
        <v>1023</v>
      </c>
      <c r="I2109" s="134" t="s">
        <v>3</v>
      </c>
      <c r="J2109" s="135">
        <v>2130.25</v>
      </c>
      <c r="K2109" s="135">
        <v>-250.52000000000004</v>
      </c>
      <c r="L2109" s="135">
        <v>-320.86000000000013</v>
      </c>
      <c r="M2109" s="141" t="str">
        <f t="shared" si="65"/>
        <v>201603</v>
      </c>
    </row>
    <row r="2110" spans="1:13" x14ac:dyDescent="0.25">
      <c r="A2110" s="35" t="str">
        <f>VLOOKUP(B2110,ResCat!$A$2:$B$269,2,FALSE)</f>
        <v>PPOMM</v>
      </c>
      <c r="B2110" s="68" t="str">
        <f>IF(ISNA(VLOOKUP(C2110,COA!$A$2:$B$340,2,FALSE)),"XXX",VLOOKUP(C2110,COA!$A$2:$B$340,2,FALSE))</f>
        <v>V91</v>
      </c>
      <c r="C2110" s="149" t="str">
        <f t="shared" si="66"/>
        <v>0003-1009-0011</v>
      </c>
      <c r="D2110" s="134" t="s">
        <v>463</v>
      </c>
      <c r="E2110" s="134" t="s">
        <v>415</v>
      </c>
      <c r="F2110" s="134" t="s">
        <v>458</v>
      </c>
      <c r="G2110" s="134" t="s">
        <v>347</v>
      </c>
      <c r="H2110" s="134" t="s">
        <v>1023</v>
      </c>
      <c r="I2110" s="134" t="s">
        <v>0</v>
      </c>
      <c r="J2110" s="135">
        <v>-66046.489999999918</v>
      </c>
      <c r="K2110" s="135">
        <v>2702.3499999999995</v>
      </c>
      <c r="L2110" s="135">
        <v>2702.3499999999995</v>
      </c>
      <c r="M2110" s="141" t="str">
        <f t="shared" si="65"/>
        <v>201603</v>
      </c>
    </row>
    <row r="2111" spans="1:13" x14ac:dyDescent="0.25">
      <c r="A2111" s="35" t="str">
        <f>VLOOKUP(B2111,ResCat!$A$2:$B$269,2,FALSE)</f>
        <v>PPOMM</v>
      </c>
      <c r="B2111" s="68" t="str">
        <f>IF(ISNA(VLOOKUP(C2111,COA!$A$2:$B$340,2,FALSE)),"XXX",VLOOKUP(C2111,COA!$A$2:$B$340,2,FALSE))</f>
        <v>V91</v>
      </c>
      <c r="C2111" s="149" t="str">
        <f t="shared" si="66"/>
        <v>0003-1009-0011</v>
      </c>
      <c r="D2111" s="134" t="s">
        <v>463</v>
      </c>
      <c r="E2111" s="134" t="s">
        <v>415</v>
      </c>
      <c r="F2111" s="134" t="s">
        <v>458</v>
      </c>
      <c r="G2111" s="134" t="s">
        <v>347</v>
      </c>
      <c r="H2111" s="134" t="s">
        <v>1023</v>
      </c>
      <c r="I2111" s="134" t="s">
        <v>2</v>
      </c>
      <c r="J2111" s="135">
        <v>12367.819999999996</v>
      </c>
      <c r="K2111" s="135">
        <v>-1442.7599999999998</v>
      </c>
      <c r="L2111" s="135">
        <v>-1442.7599999999998</v>
      </c>
      <c r="M2111" s="141" t="str">
        <f t="shared" si="65"/>
        <v>201603</v>
      </c>
    </row>
    <row r="2112" spans="1:13" x14ac:dyDescent="0.25">
      <c r="A2112" s="35" t="str">
        <f>VLOOKUP(B2112,ResCat!$A$2:$B$269,2,FALSE)</f>
        <v>PPOMM</v>
      </c>
      <c r="B2112" s="68" t="str">
        <f>IF(ISNA(VLOOKUP(C2112,COA!$A$2:$B$340,2,FALSE)),"XXX",VLOOKUP(C2112,COA!$A$2:$B$340,2,FALSE))</f>
        <v>V91</v>
      </c>
      <c r="C2112" s="149" t="str">
        <f t="shared" si="66"/>
        <v>0003-1009-0011</v>
      </c>
      <c r="D2112" s="134" t="s">
        <v>463</v>
      </c>
      <c r="E2112" s="134" t="s">
        <v>415</v>
      </c>
      <c r="F2112" s="134" t="s">
        <v>458</v>
      </c>
      <c r="G2112" s="134" t="s">
        <v>347</v>
      </c>
      <c r="H2112" s="134" t="s">
        <v>1023</v>
      </c>
      <c r="I2112" s="134" t="s">
        <v>1</v>
      </c>
      <c r="J2112" s="135">
        <v>-3617.9999999999964</v>
      </c>
      <c r="K2112" s="135">
        <v>1433.4600000000003</v>
      </c>
      <c r="L2112" s="135">
        <v>1433.4600000000003</v>
      </c>
      <c r="M2112" s="141" t="str">
        <f t="shared" si="65"/>
        <v>201603</v>
      </c>
    </row>
    <row r="2113" spans="1:13" x14ac:dyDescent="0.25">
      <c r="A2113" s="35" t="str">
        <f>VLOOKUP(B2113,ResCat!$A$2:$B$269,2,FALSE)</f>
        <v>PPOMM</v>
      </c>
      <c r="B2113" s="68" t="str">
        <f>IF(ISNA(VLOOKUP(C2113,COA!$A$2:$B$340,2,FALSE)),"XXX",VLOOKUP(C2113,COA!$A$2:$B$340,2,FALSE))</f>
        <v>V91</v>
      </c>
      <c r="C2113" s="149" t="str">
        <f t="shared" si="66"/>
        <v>0003-1009-0011</v>
      </c>
      <c r="D2113" s="134" t="s">
        <v>463</v>
      </c>
      <c r="E2113" s="134" t="s">
        <v>415</v>
      </c>
      <c r="F2113" s="134" t="s">
        <v>458</v>
      </c>
      <c r="G2113" s="134" t="s">
        <v>361</v>
      </c>
      <c r="H2113" s="134" t="s">
        <v>1023</v>
      </c>
      <c r="I2113" s="134" t="s">
        <v>3</v>
      </c>
      <c r="J2113" s="135">
        <v>-1505.0399999999997</v>
      </c>
      <c r="K2113" s="135">
        <v>-2757.99</v>
      </c>
      <c r="L2113" s="135">
        <v>-2820.6499999999996</v>
      </c>
      <c r="M2113" s="141" t="str">
        <f t="shared" si="65"/>
        <v>201604</v>
      </c>
    </row>
    <row r="2114" spans="1:13" x14ac:dyDescent="0.25">
      <c r="A2114" s="35" t="str">
        <f>VLOOKUP(B2114,ResCat!$A$2:$B$269,2,FALSE)</f>
        <v>PPOMM</v>
      </c>
      <c r="B2114" s="68" t="str">
        <f>IF(ISNA(VLOOKUP(C2114,COA!$A$2:$B$340,2,FALSE)),"XXX",VLOOKUP(C2114,COA!$A$2:$B$340,2,FALSE))</f>
        <v>V91</v>
      </c>
      <c r="C2114" s="149" t="str">
        <f t="shared" si="66"/>
        <v>0003-1009-0011</v>
      </c>
      <c r="D2114" s="134" t="s">
        <v>463</v>
      </c>
      <c r="E2114" s="134" t="s">
        <v>415</v>
      </c>
      <c r="F2114" s="134" t="s">
        <v>458</v>
      </c>
      <c r="G2114" s="134" t="s">
        <v>361</v>
      </c>
      <c r="H2114" s="134" t="s">
        <v>1023</v>
      </c>
      <c r="I2114" s="134" t="s">
        <v>0</v>
      </c>
      <c r="J2114" s="135">
        <v>9.0949470177292824E-13</v>
      </c>
      <c r="K2114" s="135">
        <v>0</v>
      </c>
      <c r="L2114" s="135">
        <v>0</v>
      </c>
      <c r="M2114" s="141" t="str">
        <f t="shared" si="65"/>
        <v>201604</v>
      </c>
    </row>
    <row r="2115" spans="1:13" x14ac:dyDescent="0.25">
      <c r="A2115" s="35" t="str">
        <f>VLOOKUP(B2115,ResCat!$A$2:$B$269,2,FALSE)</f>
        <v>PPOMM</v>
      </c>
      <c r="B2115" s="68" t="str">
        <f>IF(ISNA(VLOOKUP(C2115,COA!$A$2:$B$340,2,FALSE)),"XXX",VLOOKUP(C2115,COA!$A$2:$B$340,2,FALSE))</f>
        <v>V91</v>
      </c>
      <c r="C2115" s="149" t="str">
        <f t="shared" si="66"/>
        <v>0003-1009-0011</v>
      </c>
      <c r="D2115" s="134" t="s">
        <v>463</v>
      </c>
      <c r="E2115" s="134" t="s">
        <v>415</v>
      </c>
      <c r="F2115" s="134" t="s">
        <v>458</v>
      </c>
      <c r="G2115" s="134" t="s">
        <v>361</v>
      </c>
      <c r="H2115" s="134" t="s">
        <v>1023</v>
      </c>
      <c r="I2115" s="134" t="s">
        <v>336</v>
      </c>
      <c r="J2115" s="135">
        <v>0</v>
      </c>
      <c r="K2115" s="135">
        <v>0</v>
      </c>
      <c r="L2115" s="135">
        <v>0</v>
      </c>
      <c r="M2115" s="141" t="str">
        <f t="shared" si="65"/>
        <v>201604</v>
      </c>
    </row>
    <row r="2116" spans="1:13" x14ac:dyDescent="0.25">
      <c r="A2116" s="35" t="str">
        <f>VLOOKUP(B2116,ResCat!$A$2:$B$269,2,FALSE)</f>
        <v>PPOMM</v>
      </c>
      <c r="B2116" s="68" t="str">
        <f>IF(ISNA(VLOOKUP(C2116,COA!$A$2:$B$340,2,FALSE)),"XXX",VLOOKUP(C2116,COA!$A$2:$B$340,2,FALSE))</f>
        <v>V91</v>
      </c>
      <c r="C2116" s="149" t="str">
        <f t="shared" si="66"/>
        <v>0003-1009-0011</v>
      </c>
      <c r="D2116" s="134" t="s">
        <v>463</v>
      </c>
      <c r="E2116" s="134" t="s">
        <v>415</v>
      </c>
      <c r="F2116" s="134" t="s">
        <v>458</v>
      </c>
      <c r="G2116" s="134" t="s">
        <v>361</v>
      </c>
      <c r="H2116" s="134" t="s">
        <v>1023</v>
      </c>
      <c r="I2116" s="134" t="s">
        <v>2</v>
      </c>
      <c r="J2116" s="135">
        <v>-24266.639999999996</v>
      </c>
      <c r="K2116" s="135">
        <v>-6954.5</v>
      </c>
      <c r="L2116" s="135">
        <v>-6954.5</v>
      </c>
      <c r="M2116" s="141" t="str">
        <f t="shared" ref="M2116:M2179" si="67">IF(G2116&lt;$M$1,$M$1,G2116)</f>
        <v>201604</v>
      </c>
    </row>
    <row r="2117" spans="1:13" x14ac:dyDescent="0.25">
      <c r="A2117" s="35" t="str">
        <f>VLOOKUP(B2117,ResCat!$A$2:$B$269,2,FALSE)</f>
        <v>PPOMM</v>
      </c>
      <c r="B2117" s="68" t="str">
        <f>IF(ISNA(VLOOKUP(C2117,COA!$A$2:$B$340,2,FALSE)),"XXX",VLOOKUP(C2117,COA!$A$2:$B$340,2,FALSE))</f>
        <v>V91</v>
      </c>
      <c r="C2117" s="149" t="str">
        <f t="shared" ref="C2117:C2180" si="68">D2117&amp;"-"&amp;E2117&amp;"-"&amp;F2117</f>
        <v>0003-1009-0011</v>
      </c>
      <c r="D2117" s="134" t="s">
        <v>463</v>
      </c>
      <c r="E2117" s="134" t="s">
        <v>415</v>
      </c>
      <c r="F2117" s="134" t="s">
        <v>458</v>
      </c>
      <c r="G2117" s="134" t="s">
        <v>361</v>
      </c>
      <c r="H2117" s="134" t="s">
        <v>1023</v>
      </c>
      <c r="I2117" s="134" t="s">
        <v>1</v>
      </c>
      <c r="J2117" s="135">
        <v>-26399.400000000009</v>
      </c>
      <c r="K2117" s="135">
        <v>-525.2599999999992</v>
      </c>
      <c r="L2117" s="135">
        <v>-1030.4399999999994</v>
      </c>
      <c r="M2117" s="141" t="str">
        <f t="shared" si="67"/>
        <v>201604</v>
      </c>
    </row>
    <row r="2118" spans="1:13" x14ac:dyDescent="0.25">
      <c r="A2118" s="35" t="str">
        <f>VLOOKUP(B2118,ResCat!$A$2:$B$269,2,FALSE)</f>
        <v>PPOMM</v>
      </c>
      <c r="B2118" s="68" t="str">
        <f>IF(ISNA(VLOOKUP(C2118,COA!$A$2:$B$340,2,FALSE)),"XXX",VLOOKUP(C2118,COA!$A$2:$B$340,2,FALSE))</f>
        <v>V91</v>
      </c>
      <c r="C2118" s="149" t="str">
        <f t="shared" si="68"/>
        <v>0003-1009-0011</v>
      </c>
      <c r="D2118" s="134" t="s">
        <v>463</v>
      </c>
      <c r="E2118" s="134" t="s">
        <v>415</v>
      </c>
      <c r="F2118" s="134" t="s">
        <v>458</v>
      </c>
      <c r="G2118" s="134" t="s">
        <v>312</v>
      </c>
      <c r="H2118" s="134" t="s">
        <v>1023</v>
      </c>
      <c r="I2118" s="134" t="s">
        <v>3</v>
      </c>
      <c r="J2118" s="135">
        <v>-2904.3999999999996</v>
      </c>
      <c r="K2118" s="135">
        <v>-3418.0200000000013</v>
      </c>
      <c r="L2118" s="135">
        <v>-3534.6600000000008</v>
      </c>
      <c r="M2118" s="141" t="str">
        <f t="shared" si="67"/>
        <v>201605</v>
      </c>
    </row>
    <row r="2119" spans="1:13" x14ac:dyDescent="0.25">
      <c r="A2119" s="35" t="str">
        <f>VLOOKUP(B2119,ResCat!$A$2:$B$269,2,FALSE)</f>
        <v>PPOMM</v>
      </c>
      <c r="B2119" s="68" t="str">
        <f>IF(ISNA(VLOOKUP(C2119,COA!$A$2:$B$340,2,FALSE)),"XXX",VLOOKUP(C2119,COA!$A$2:$B$340,2,FALSE))</f>
        <v>V91</v>
      </c>
      <c r="C2119" s="149" t="str">
        <f t="shared" si="68"/>
        <v>0003-1009-0011</v>
      </c>
      <c r="D2119" s="134" t="s">
        <v>463</v>
      </c>
      <c r="E2119" s="134" t="s">
        <v>415</v>
      </c>
      <c r="F2119" s="134" t="s">
        <v>458</v>
      </c>
      <c r="G2119" s="134" t="s">
        <v>312</v>
      </c>
      <c r="H2119" s="134" t="s">
        <v>1023</v>
      </c>
      <c r="I2119" s="134" t="s">
        <v>0</v>
      </c>
      <c r="J2119" s="135">
        <v>10827.04</v>
      </c>
      <c r="K2119" s="135">
        <v>126.37000000000003</v>
      </c>
      <c r="L2119" s="135">
        <v>126.37000000000003</v>
      </c>
      <c r="M2119" s="141" t="str">
        <f t="shared" si="67"/>
        <v>201605</v>
      </c>
    </row>
    <row r="2120" spans="1:13" x14ac:dyDescent="0.25">
      <c r="A2120" s="35" t="str">
        <f>VLOOKUP(B2120,ResCat!$A$2:$B$269,2,FALSE)</f>
        <v>PPOMM</v>
      </c>
      <c r="B2120" s="68" t="str">
        <f>IF(ISNA(VLOOKUP(C2120,COA!$A$2:$B$340,2,FALSE)),"XXX",VLOOKUP(C2120,COA!$A$2:$B$340,2,FALSE))</f>
        <v>V91</v>
      </c>
      <c r="C2120" s="149" t="str">
        <f t="shared" si="68"/>
        <v>0003-1009-0011</v>
      </c>
      <c r="D2120" s="134" t="s">
        <v>463</v>
      </c>
      <c r="E2120" s="134" t="s">
        <v>415</v>
      </c>
      <c r="F2120" s="134" t="s">
        <v>458</v>
      </c>
      <c r="G2120" s="134" t="s">
        <v>312</v>
      </c>
      <c r="H2120" s="134" t="s">
        <v>1023</v>
      </c>
      <c r="I2120" s="134" t="s">
        <v>336</v>
      </c>
      <c r="J2120" s="135">
        <v>0</v>
      </c>
      <c r="K2120" s="135">
        <v>0</v>
      </c>
      <c r="L2120" s="135">
        <v>0</v>
      </c>
      <c r="M2120" s="141" t="str">
        <f t="shared" si="67"/>
        <v>201605</v>
      </c>
    </row>
    <row r="2121" spans="1:13" x14ac:dyDescent="0.25">
      <c r="A2121" s="35" t="str">
        <f>VLOOKUP(B2121,ResCat!$A$2:$B$269,2,FALSE)</f>
        <v>PPOMM</v>
      </c>
      <c r="B2121" s="68" t="str">
        <f>IF(ISNA(VLOOKUP(C2121,COA!$A$2:$B$340,2,FALSE)),"XXX",VLOOKUP(C2121,COA!$A$2:$B$340,2,FALSE))</f>
        <v>V91</v>
      </c>
      <c r="C2121" s="149" t="str">
        <f t="shared" si="68"/>
        <v>0003-1009-0011</v>
      </c>
      <c r="D2121" s="134" t="s">
        <v>463</v>
      </c>
      <c r="E2121" s="134" t="s">
        <v>415</v>
      </c>
      <c r="F2121" s="134" t="s">
        <v>458</v>
      </c>
      <c r="G2121" s="134" t="s">
        <v>312</v>
      </c>
      <c r="H2121" s="134" t="s">
        <v>1023</v>
      </c>
      <c r="I2121" s="134" t="s">
        <v>2</v>
      </c>
      <c r="J2121" s="135">
        <v>-83437.340000000026</v>
      </c>
      <c r="K2121" s="135">
        <v>-9368.0500000000029</v>
      </c>
      <c r="L2121" s="135">
        <v>-9368.0500000000029</v>
      </c>
      <c r="M2121" s="141" t="str">
        <f t="shared" si="67"/>
        <v>201605</v>
      </c>
    </row>
    <row r="2122" spans="1:13" x14ac:dyDescent="0.25">
      <c r="A2122" s="35" t="str">
        <f>VLOOKUP(B2122,ResCat!$A$2:$B$269,2,FALSE)</f>
        <v>PPOMM</v>
      </c>
      <c r="B2122" s="68" t="str">
        <f>IF(ISNA(VLOOKUP(C2122,COA!$A$2:$B$340,2,FALSE)),"XXX",VLOOKUP(C2122,COA!$A$2:$B$340,2,FALSE))</f>
        <v>V91</v>
      </c>
      <c r="C2122" s="149" t="str">
        <f t="shared" si="68"/>
        <v>0003-1009-0011</v>
      </c>
      <c r="D2122" s="134" t="s">
        <v>463</v>
      </c>
      <c r="E2122" s="134" t="s">
        <v>415</v>
      </c>
      <c r="F2122" s="134" t="s">
        <v>458</v>
      </c>
      <c r="G2122" s="134" t="s">
        <v>312</v>
      </c>
      <c r="H2122" s="134" t="s">
        <v>1023</v>
      </c>
      <c r="I2122" s="134" t="s">
        <v>1</v>
      </c>
      <c r="J2122" s="135">
        <v>-52475.32</v>
      </c>
      <c r="K2122" s="135">
        <v>-1184.0899999999997</v>
      </c>
      <c r="L2122" s="135">
        <v>-1184.0899999999997</v>
      </c>
      <c r="M2122" s="141" t="str">
        <f t="shared" si="67"/>
        <v>201605</v>
      </c>
    </row>
    <row r="2123" spans="1:13" x14ac:dyDescent="0.25">
      <c r="A2123" s="35" t="str">
        <f>VLOOKUP(B2123,ResCat!$A$2:$B$269,2,FALSE)</f>
        <v>PPOMM</v>
      </c>
      <c r="B2123" s="68" t="str">
        <f>IF(ISNA(VLOOKUP(C2123,COA!$A$2:$B$340,2,FALSE)),"XXX",VLOOKUP(C2123,COA!$A$2:$B$340,2,FALSE))</f>
        <v>V91</v>
      </c>
      <c r="C2123" s="149" t="str">
        <f t="shared" si="68"/>
        <v>0003-1009-0011</v>
      </c>
      <c r="D2123" s="134" t="s">
        <v>463</v>
      </c>
      <c r="E2123" s="134" t="s">
        <v>415</v>
      </c>
      <c r="F2123" s="134" t="s">
        <v>458</v>
      </c>
      <c r="G2123" s="134" t="s">
        <v>357</v>
      </c>
      <c r="H2123" s="134" t="s">
        <v>1023</v>
      </c>
      <c r="I2123" s="134" t="s">
        <v>3</v>
      </c>
      <c r="J2123" s="135">
        <v>1631.2499999999995</v>
      </c>
      <c r="K2123" s="135">
        <v>-2847.14</v>
      </c>
      <c r="L2123" s="135">
        <v>-3144.9900000000002</v>
      </c>
      <c r="M2123" s="141" t="str">
        <f t="shared" si="67"/>
        <v>201606</v>
      </c>
    </row>
    <row r="2124" spans="1:13" x14ac:dyDescent="0.25">
      <c r="A2124" s="35" t="str">
        <f>VLOOKUP(B2124,ResCat!$A$2:$B$269,2,FALSE)</f>
        <v>PPOMM</v>
      </c>
      <c r="B2124" s="68" t="str">
        <f>IF(ISNA(VLOOKUP(C2124,COA!$A$2:$B$340,2,FALSE)),"XXX",VLOOKUP(C2124,COA!$A$2:$B$340,2,FALSE))</f>
        <v>V91</v>
      </c>
      <c r="C2124" s="149" t="str">
        <f t="shared" si="68"/>
        <v>0003-1009-0011</v>
      </c>
      <c r="D2124" s="134" t="s">
        <v>463</v>
      </c>
      <c r="E2124" s="134" t="s">
        <v>415</v>
      </c>
      <c r="F2124" s="134" t="s">
        <v>458</v>
      </c>
      <c r="G2124" s="134" t="s">
        <v>357</v>
      </c>
      <c r="H2124" s="134" t="s">
        <v>1023</v>
      </c>
      <c r="I2124" s="134" t="s">
        <v>0</v>
      </c>
      <c r="J2124" s="135">
        <v>-81.319999999999709</v>
      </c>
      <c r="K2124" s="135">
        <v>-215.88000000000011</v>
      </c>
      <c r="L2124" s="135">
        <v>-215.88000000000011</v>
      </c>
      <c r="M2124" s="141" t="str">
        <f t="shared" si="67"/>
        <v>201606</v>
      </c>
    </row>
    <row r="2125" spans="1:13" x14ac:dyDescent="0.25">
      <c r="A2125" s="35" t="str">
        <f>VLOOKUP(B2125,ResCat!$A$2:$B$269,2,FALSE)</f>
        <v>PPOMM</v>
      </c>
      <c r="B2125" s="68" t="str">
        <f>IF(ISNA(VLOOKUP(C2125,COA!$A$2:$B$340,2,FALSE)),"XXX",VLOOKUP(C2125,COA!$A$2:$B$340,2,FALSE))</f>
        <v>V91</v>
      </c>
      <c r="C2125" s="149" t="str">
        <f t="shared" si="68"/>
        <v>0003-1009-0011</v>
      </c>
      <c r="D2125" s="134" t="s">
        <v>463</v>
      </c>
      <c r="E2125" s="134" t="s">
        <v>415</v>
      </c>
      <c r="F2125" s="134" t="s">
        <v>458</v>
      </c>
      <c r="G2125" s="134" t="s">
        <v>357</v>
      </c>
      <c r="H2125" s="134" t="s">
        <v>1023</v>
      </c>
      <c r="I2125" s="134" t="s">
        <v>2</v>
      </c>
      <c r="J2125" s="135">
        <v>2236.1</v>
      </c>
      <c r="K2125" s="135">
        <v>-6172.0099999999993</v>
      </c>
      <c r="L2125" s="135">
        <v>-6177.04</v>
      </c>
      <c r="M2125" s="141" t="str">
        <f t="shared" si="67"/>
        <v>201606</v>
      </c>
    </row>
    <row r="2126" spans="1:13" x14ac:dyDescent="0.25">
      <c r="A2126" s="35" t="str">
        <f>VLOOKUP(B2126,ResCat!$A$2:$B$269,2,FALSE)</f>
        <v>PPOMM</v>
      </c>
      <c r="B2126" s="68" t="str">
        <f>IF(ISNA(VLOOKUP(C2126,COA!$A$2:$B$340,2,FALSE)),"XXX",VLOOKUP(C2126,COA!$A$2:$B$340,2,FALSE))</f>
        <v>V91</v>
      </c>
      <c r="C2126" s="149" t="str">
        <f t="shared" si="68"/>
        <v>0003-1009-0011</v>
      </c>
      <c r="D2126" s="134" t="s">
        <v>463</v>
      </c>
      <c r="E2126" s="134" t="s">
        <v>415</v>
      </c>
      <c r="F2126" s="134" t="s">
        <v>458</v>
      </c>
      <c r="G2126" s="134" t="s">
        <v>357</v>
      </c>
      <c r="H2126" s="134" t="s">
        <v>1023</v>
      </c>
      <c r="I2126" s="134" t="s">
        <v>371</v>
      </c>
      <c r="J2126" s="135">
        <v>14470.8</v>
      </c>
      <c r="K2126" s="135">
        <v>1616.69</v>
      </c>
      <c r="L2126" s="135">
        <v>1616.69</v>
      </c>
      <c r="M2126" s="141" t="str">
        <f t="shared" si="67"/>
        <v>201606</v>
      </c>
    </row>
    <row r="2127" spans="1:13" x14ac:dyDescent="0.25">
      <c r="A2127" s="35" t="str">
        <f>VLOOKUP(B2127,ResCat!$A$2:$B$269,2,FALSE)</f>
        <v>PPOMM</v>
      </c>
      <c r="B2127" s="68" t="str">
        <f>IF(ISNA(VLOOKUP(C2127,COA!$A$2:$B$340,2,FALSE)),"XXX",VLOOKUP(C2127,COA!$A$2:$B$340,2,FALSE))</f>
        <v>V91</v>
      </c>
      <c r="C2127" s="149" t="str">
        <f t="shared" si="68"/>
        <v>0003-1009-0011</v>
      </c>
      <c r="D2127" s="134" t="s">
        <v>463</v>
      </c>
      <c r="E2127" s="134" t="s">
        <v>415</v>
      </c>
      <c r="F2127" s="134" t="s">
        <v>458</v>
      </c>
      <c r="G2127" s="134" t="s">
        <v>357</v>
      </c>
      <c r="H2127" s="134" t="s">
        <v>1023</v>
      </c>
      <c r="I2127" s="134" t="s">
        <v>1</v>
      </c>
      <c r="J2127" s="135">
        <v>2696.6000000000004</v>
      </c>
      <c r="K2127" s="135">
        <v>-456.91000000000014</v>
      </c>
      <c r="L2127" s="135">
        <v>-456.91000000000014</v>
      </c>
      <c r="M2127" s="141" t="str">
        <f t="shared" si="67"/>
        <v>201606</v>
      </c>
    </row>
    <row r="2128" spans="1:13" x14ac:dyDescent="0.25">
      <c r="A2128" s="35" t="str">
        <f>VLOOKUP(B2128,ResCat!$A$2:$B$269,2,FALSE)</f>
        <v>PPOMM</v>
      </c>
      <c r="B2128" s="68" t="str">
        <f>IF(ISNA(VLOOKUP(C2128,COA!$A$2:$B$340,2,FALSE)),"XXX",VLOOKUP(C2128,COA!$A$2:$B$340,2,FALSE))</f>
        <v>V91</v>
      </c>
      <c r="C2128" s="149" t="str">
        <f t="shared" si="68"/>
        <v>0003-1009-0011</v>
      </c>
      <c r="D2128" s="134" t="s">
        <v>463</v>
      </c>
      <c r="E2128" s="134" t="s">
        <v>415</v>
      </c>
      <c r="F2128" s="134" t="s">
        <v>458</v>
      </c>
      <c r="G2128" s="134" t="s">
        <v>314</v>
      </c>
      <c r="H2128" s="134" t="s">
        <v>1023</v>
      </c>
      <c r="I2128" s="134" t="s">
        <v>3</v>
      </c>
      <c r="J2128" s="135">
        <v>-9981.0099999999984</v>
      </c>
      <c r="K2128" s="135">
        <v>-2153.4700000000003</v>
      </c>
      <c r="L2128" s="135">
        <v>-2377.4500000000003</v>
      </c>
      <c r="M2128" s="141" t="str">
        <f t="shared" si="67"/>
        <v>201607</v>
      </c>
    </row>
    <row r="2129" spans="1:13" x14ac:dyDescent="0.25">
      <c r="A2129" s="35" t="str">
        <f>VLOOKUP(B2129,ResCat!$A$2:$B$269,2,FALSE)</f>
        <v>PPOMM</v>
      </c>
      <c r="B2129" s="68" t="str">
        <f>IF(ISNA(VLOOKUP(C2129,COA!$A$2:$B$340,2,FALSE)),"XXX",VLOOKUP(C2129,COA!$A$2:$B$340,2,FALSE))</f>
        <v>V91</v>
      </c>
      <c r="C2129" s="149" t="str">
        <f t="shared" si="68"/>
        <v>0003-1009-0011</v>
      </c>
      <c r="D2129" s="134" t="s">
        <v>463</v>
      </c>
      <c r="E2129" s="134" t="s">
        <v>415</v>
      </c>
      <c r="F2129" s="134" t="s">
        <v>458</v>
      </c>
      <c r="G2129" s="134" t="s">
        <v>314</v>
      </c>
      <c r="H2129" s="134" t="s">
        <v>1023</v>
      </c>
      <c r="I2129" s="134" t="s">
        <v>0</v>
      </c>
      <c r="J2129" s="135">
        <v>88673.629999999903</v>
      </c>
      <c r="K2129" s="135">
        <v>358.98999999999955</v>
      </c>
      <c r="L2129" s="135">
        <v>358.98999999999955</v>
      </c>
      <c r="M2129" s="141" t="str">
        <f t="shared" si="67"/>
        <v>201607</v>
      </c>
    </row>
    <row r="2130" spans="1:13" x14ac:dyDescent="0.25">
      <c r="A2130" s="35" t="str">
        <f>VLOOKUP(B2130,ResCat!$A$2:$B$269,2,FALSE)</f>
        <v>PPOMM</v>
      </c>
      <c r="B2130" s="68" t="str">
        <f>IF(ISNA(VLOOKUP(C2130,COA!$A$2:$B$340,2,FALSE)),"XXX",VLOOKUP(C2130,COA!$A$2:$B$340,2,FALSE))</f>
        <v>V91</v>
      </c>
      <c r="C2130" s="149" t="str">
        <f t="shared" si="68"/>
        <v>0003-1009-0011</v>
      </c>
      <c r="D2130" s="134" t="s">
        <v>463</v>
      </c>
      <c r="E2130" s="134" t="s">
        <v>415</v>
      </c>
      <c r="F2130" s="134" t="s">
        <v>458</v>
      </c>
      <c r="G2130" s="134" t="s">
        <v>314</v>
      </c>
      <c r="H2130" s="134" t="s">
        <v>1023</v>
      </c>
      <c r="I2130" s="134" t="s">
        <v>336</v>
      </c>
      <c r="J2130" s="135">
        <v>0</v>
      </c>
      <c r="K2130" s="135">
        <v>0</v>
      </c>
      <c r="L2130" s="135">
        <v>0</v>
      </c>
      <c r="M2130" s="141" t="str">
        <f t="shared" si="67"/>
        <v>201607</v>
      </c>
    </row>
    <row r="2131" spans="1:13" x14ac:dyDescent="0.25">
      <c r="A2131" s="35" t="str">
        <f>VLOOKUP(B2131,ResCat!$A$2:$B$269,2,FALSE)</f>
        <v>PPOMM</v>
      </c>
      <c r="B2131" s="68" t="str">
        <f>IF(ISNA(VLOOKUP(C2131,COA!$A$2:$B$340,2,FALSE)),"XXX",VLOOKUP(C2131,COA!$A$2:$B$340,2,FALSE))</f>
        <v>V91</v>
      </c>
      <c r="C2131" s="149" t="str">
        <f t="shared" si="68"/>
        <v>0003-1009-0011</v>
      </c>
      <c r="D2131" s="134" t="s">
        <v>463</v>
      </c>
      <c r="E2131" s="134" t="s">
        <v>415</v>
      </c>
      <c r="F2131" s="134" t="s">
        <v>458</v>
      </c>
      <c r="G2131" s="134" t="s">
        <v>314</v>
      </c>
      <c r="H2131" s="134" t="s">
        <v>1023</v>
      </c>
      <c r="I2131" s="134" t="s">
        <v>2</v>
      </c>
      <c r="J2131" s="135">
        <v>11782.060000000001</v>
      </c>
      <c r="K2131" s="135">
        <v>-747.2600000000017</v>
      </c>
      <c r="L2131" s="135">
        <v>-747.26000000000124</v>
      </c>
      <c r="M2131" s="141" t="str">
        <f t="shared" si="67"/>
        <v>201607</v>
      </c>
    </row>
    <row r="2132" spans="1:13" x14ac:dyDescent="0.25">
      <c r="A2132" s="35" t="str">
        <f>VLOOKUP(B2132,ResCat!$A$2:$B$269,2,FALSE)</f>
        <v>PPOMM</v>
      </c>
      <c r="B2132" s="68" t="str">
        <f>IF(ISNA(VLOOKUP(C2132,COA!$A$2:$B$340,2,FALSE)),"XXX",VLOOKUP(C2132,COA!$A$2:$B$340,2,FALSE))</f>
        <v>V91</v>
      </c>
      <c r="C2132" s="149" t="str">
        <f t="shared" si="68"/>
        <v>0003-1009-0011</v>
      </c>
      <c r="D2132" s="134" t="s">
        <v>463</v>
      </c>
      <c r="E2132" s="134" t="s">
        <v>415</v>
      </c>
      <c r="F2132" s="134" t="s">
        <v>458</v>
      </c>
      <c r="G2132" s="134" t="s">
        <v>314</v>
      </c>
      <c r="H2132" s="134" t="s">
        <v>1023</v>
      </c>
      <c r="I2132" s="134" t="s">
        <v>371</v>
      </c>
      <c r="J2132" s="135">
        <v>14470.8</v>
      </c>
      <c r="K2132" s="135">
        <v>1661.06</v>
      </c>
      <c r="L2132" s="135">
        <v>1661.06</v>
      </c>
      <c r="M2132" s="141" t="str">
        <f t="shared" si="67"/>
        <v>201607</v>
      </c>
    </row>
    <row r="2133" spans="1:13" x14ac:dyDescent="0.25">
      <c r="A2133" s="35" t="str">
        <f>VLOOKUP(B2133,ResCat!$A$2:$B$269,2,FALSE)</f>
        <v>PPOMM</v>
      </c>
      <c r="B2133" s="68" t="str">
        <f>IF(ISNA(VLOOKUP(C2133,COA!$A$2:$B$340,2,FALSE)),"XXX",VLOOKUP(C2133,COA!$A$2:$B$340,2,FALSE))</f>
        <v>V91</v>
      </c>
      <c r="C2133" s="149" t="str">
        <f t="shared" si="68"/>
        <v>0003-1009-0011</v>
      </c>
      <c r="D2133" s="134" t="s">
        <v>463</v>
      </c>
      <c r="E2133" s="134" t="s">
        <v>415</v>
      </c>
      <c r="F2133" s="134" t="s">
        <v>458</v>
      </c>
      <c r="G2133" s="134" t="s">
        <v>314</v>
      </c>
      <c r="H2133" s="134" t="s">
        <v>1023</v>
      </c>
      <c r="I2133" s="134" t="s">
        <v>1</v>
      </c>
      <c r="J2133" s="135">
        <v>-54634.22</v>
      </c>
      <c r="K2133" s="135">
        <v>226.80999999999986</v>
      </c>
      <c r="L2133" s="135">
        <v>226.80999999999986</v>
      </c>
      <c r="M2133" s="141" t="str">
        <f t="shared" si="67"/>
        <v>201607</v>
      </c>
    </row>
    <row r="2134" spans="1:13" x14ac:dyDescent="0.25">
      <c r="A2134" s="35" t="str">
        <f>VLOOKUP(B2134,ResCat!$A$2:$B$269,2,FALSE)</f>
        <v>PPOMM</v>
      </c>
      <c r="B2134" s="68" t="str">
        <f>IF(ISNA(VLOOKUP(C2134,COA!$A$2:$B$340,2,FALSE)),"XXX",VLOOKUP(C2134,COA!$A$2:$B$340,2,FALSE))</f>
        <v>V91</v>
      </c>
      <c r="C2134" s="149" t="str">
        <f t="shared" si="68"/>
        <v>0003-1009-0011</v>
      </c>
      <c r="D2134" s="134" t="s">
        <v>463</v>
      </c>
      <c r="E2134" s="134" t="s">
        <v>415</v>
      </c>
      <c r="F2134" s="134" t="s">
        <v>458</v>
      </c>
      <c r="G2134" s="134" t="s">
        <v>339</v>
      </c>
      <c r="H2134" s="134" t="s">
        <v>1023</v>
      </c>
      <c r="I2134" s="134" t="s">
        <v>3</v>
      </c>
      <c r="J2134" s="135">
        <v>5868.0099999999984</v>
      </c>
      <c r="K2134" s="135">
        <v>-3711.3100000000049</v>
      </c>
      <c r="L2134" s="135">
        <v>-3711.3100000000049</v>
      </c>
      <c r="M2134" s="141" t="str">
        <f t="shared" si="67"/>
        <v>201608</v>
      </c>
    </row>
    <row r="2135" spans="1:13" x14ac:dyDescent="0.25">
      <c r="A2135" s="35" t="str">
        <f>VLOOKUP(B2135,ResCat!$A$2:$B$269,2,FALSE)</f>
        <v>PPOMM</v>
      </c>
      <c r="B2135" s="68" t="str">
        <f>IF(ISNA(VLOOKUP(C2135,COA!$A$2:$B$340,2,FALSE)),"XXX",VLOOKUP(C2135,COA!$A$2:$B$340,2,FALSE))</f>
        <v>V91</v>
      </c>
      <c r="C2135" s="149" t="str">
        <f t="shared" si="68"/>
        <v>0003-1009-0011</v>
      </c>
      <c r="D2135" s="134" t="s">
        <v>463</v>
      </c>
      <c r="E2135" s="134" t="s">
        <v>415</v>
      </c>
      <c r="F2135" s="134" t="s">
        <v>458</v>
      </c>
      <c r="G2135" s="134" t="s">
        <v>339</v>
      </c>
      <c r="H2135" s="134" t="s">
        <v>1023</v>
      </c>
      <c r="I2135" s="134" t="s">
        <v>0</v>
      </c>
      <c r="J2135" s="135">
        <v>-6293.5899999999856</v>
      </c>
      <c r="K2135" s="135">
        <v>-1492.9499999999996</v>
      </c>
      <c r="L2135" s="135">
        <v>-1492.9499999999996</v>
      </c>
      <c r="M2135" s="141" t="str">
        <f t="shared" si="67"/>
        <v>201608</v>
      </c>
    </row>
    <row r="2136" spans="1:13" x14ac:dyDescent="0.25">
      <c r="A2136" s="35" t="str">
        <f>VLOOKUP(B2136,ResCat!$A$2:$B$269,2,FALSE)</f>
        <v>PPOMM</v>
      </c>
      <c r="B2136" s="68" t="str">
        <f>IF(ISNA(VLOOKUP(C2136,COA!$A$2:$B$340,2,FALSE)),"XXX",VLOOKUP(C2136,COA!$A$2:$B$340,2,FALSE))</f>
        <v>V91</v>
      </c>
      <c r="C2136" s="149" t="str">
        <f t="shared" si="68"/>
        <v>0003-1009-0011</v>
      </c>
      <c r="D2136" s="134" t="s">
        <v>463</v>
      </c>
      <c r="E2136" s="134" t="s">
        <v>415</v>
      </c>
      <c r="F2136" s="134" t="s">
        <v>458</v>
      </c>
      <c r="G2136" s="134" t="s">
        <v>339</v>
      </c>
      <c r="H2136" s="134" t="s">
        <v>1023</v>
      </c>
      <c r="I2136" s="134" t="s">
        <v>336</v>
      </c>
      <c r="J2136" s="135">
        <v>-0.01</v>
      </c>
      <c r="K2136" s="135">
        <v>0</v>
      </c>
      <c r="L2136" s="135">
        <v>0</v>
      </c>
      <c r="M2136" s="141" t="str">
        <f t="shared" si="67"/>
        <v>201608</v>
      </c>
    </row>
    <row r="2137" spans="1:13" x14ac:dyDescent="0.25">
      <c r="A2137" s="35" t="str">
        <f>VLOOKUP(B2137,ResCat!$A$2:$B$269,2,FALSE)</f>
        <v>PPOMM</v>
      </c>
      <c r="B2137" s="68" t="str">
        <f>IF(ISNA(VLOOKUP(C2137,COA!$A$2:$B$340,2,FALSE)),"XXX",VLOOKUP(C2137,COA!$A$2:$B$340,2,FALSE))</f>
        <v>V91</v>
      </c>
      <c r="C2137" s="149" t="str">
        <f t="shared" si="68"/>
        <v>0003-1009-0011</v>
      </c>
      <c r="D2137" s="134" t="s">
        <v>463</v>
      </c>
      <c r="E2137" s="134" t="s">
        <v>415</v>
      </c>
      <c r="F2137" s="134" t="s">
        <v>458</v>
      </c>
      <c r="G2137" s="134" t="s">
        <v>339</v>
      </c>
      <c r="H2137" s="134" t="s">
        <v>1023</v>
      </c>
      <c r="I2137" s="134" t="s">
        <v>2</v>
      </c>
      <c r="J2137" s="135">
        <v>16116.839999999997</v>
      </c>
      <c r="K2137" s="135">
        <v>-4428.3399999999892</v>
      </c>
      <c r="L2137" s="135">
        <v>-4428.3399999999892</v>
      </c>
      <c r="M2137" s="141" t="str">
        <f t="shared" si="67"/>
        <v>201608</v>
      </c>
    </row>
    <row r="2138" spans="1:13" x14ac:dyDescent="0.25">
      <c r="A2138" s="35" t="str">
        <f>VLOOKUP(B2138,ResCat!$A$2:$B$269,2,FALSE)</f>
        <v>PPOMM</v>
      </c>
      <c r="B2138" s="68" t="str">
        <f>IF(ISNA(VLOOKUP(C2138,COA!$A$2:$B$340,2,FALSE)),"XXX",VLOOKUP(C2138,COA!$A$2:$B$340,2,FALSE))</f>
        <v>V91</v>
      </c>
      <c r="C2138" s="149" t="str">
        <f t="shared" si="68"/>
        <v>0003-1009-0011</v>
      </c>
      <c r="D2138" s="134" t="s">
        <v>463</v>
      </c>
      <c r="E2138" s="134" t="s">
        <v>415</v>
      </c>
      <c r="F2138" s="134" t="s">
        <v>458</v>
      </c>
      <c r="G2138" s="134" t="s">
        <v>339</v>
      </c>
      <c r="H2138" s="134" t="s">
        <v>1023</v>
      </c>
      <c r="I2138" s="134" t="s">
        <v>1</v>
      </c>
      <c r="J2138" s="135">
        <v>-39794.650000000009</v>
      </c>
      <c r="K2138" s="135">
        <v>1984.4799999999996</v>
      </c>
      <c r="L2138" s="135">
        <v>1984.4799999999996</v>
      </c>
      <c r="M2138" s="141" t="str">
        <f t="shared" si="67"/>
        <v>201608</v>
      </c>
    </row>
    <row r="2139" spans="1:13" x14ac:dyDescent="0.25">
      <c r="A2139" s="35" t="str">
        <f>VLOOKUP(B2139,ResCat!$A$2:$B$269,2,FALSE)</f>
        <v>PPOMM</v>
      </c>
      <c r="B2139" s="68" t="str">
        <f>IF(ISNA(VLOOKUP(C2139,COA!$A$2:$B$340,2,FALSE)),"XXX",VLOOKUP(C2139,COA!$A$2:$B$340,2,FALSE))</f>
        <v>V91</v>
      </c>
      <c r="C2139" s="149" t="str">
        <f t="shared" si="68"/>
        <v>0003-1009-0011</v>
      </c>
      <c r="D2139" s="134" t="s">
        <v>463</v>
      </c>
      <c r="E2139" s="134" t="s">
        <v>415</v>
      </c>
      <c r="F2139" s="134" t="s">
        <v>458</v>
      </c>
      <c r="G2139" s="134" t="s">
        <v>342</v>
      </c>
      <c r="H2139" s="134" t="s">
        <v>1023</v>
      </c>
      <c r="I2139" s="134" t="s">
        <v>3</v>
      </c>
      <c r="J2139" s="135">
        <v>497.71000000000129</v>
      </c>
      <c r="K2139" s="135">
        <v>-5869.8599999999969</v>
      </c>
      <c r="L2139" s="135">
        <v>-5869.8599999999979</v>
      </c>
      <c r="M2139" s="141" t="str">
        <f t="shared" si="67"/>
        <v>201609</v>
      </c>
    </row>
    <row r="2140" spans="1:13" x14ac:dyDescent="0.25">
      <c r="A2140" s="35" t="str">
        <f>VLOOKUP(B2140,ResCat!$A$2:$B$269,2,FALSE)</f>
        <v>PPOMM</v>
      </c>
      <c r="B2140" s="68" t="str">
        <f>IF(ISNA(VLOOKUP(C2140,COA!$A$2:$B$340,2,FALSE)),"XXX",VLOOKUP(C2140,COA!$A$2:$B$340,2,FALSE))</f>
        <v>V91</v>
      </c>
      <c r="C2140" s="149" t="str">
        <f t="shared" si="68"/>
        <v>0003-1009-0011</v>
      </c>
      <c r="D2140" s="134" t="s">
        <v>463</v>
      </c>
      <c r="E2140" s="134" t="s">
        <v>415</v>
      </c>
      <c r="F2140" s="134" t="s">
        <v>458</v>
      </c>
      <c r="G2140" s="134" t="s">
        <v>342</v>
      </c>
      <c r="H2140" s="134" t="s">
        <v>1023</v>
      </c>
      <c r="I2140" s="134" t="s">
        <v>0</v>
      </c>
      <c r="J2140" s="135">
        <v>36225.300000000032</v>
      </c>
      <c r="K2140" s="135">
        <v>-431.36999999999966</v>
      </c>
      <c r="L2140" s="135">
        <v>-431.36999999999966</v>
      </c>
      <c r="M2140" s="141" t="str">
        <f t="shared" si="67"/>
        <v>201609</v>
      </c>
    </row>
    <row r="2141" spans="1:13" x14ac:dyDescent="0.25">
      <c r="A2141" s="35" t="str">
        <f>VLOOKUP(B2141,ResCat!$A$2:$B$269,2,FALSE)</f>
        <v>PPOMM</v>
      </c>
      <c r="B2141" s="68" t="str">
        <f>IF(ISNA(VLOOKUP(C2141,COA!$A$2:$B$340,2,FALSE)),"XXX",VLOOKUP(C2141,COA!$A$2:$B$340,2,FALSE))</f>
        <v>V91</v>
      </c>
      <c r="C2141" s="149" t="str">
        <f t="shared" si="68"/>
        <v>0003-1009-0011</v>
      </c>
      <c r="D2141" s="134" t="s">
        <v>463</v>
      </c>
      <c r="E2141" s="134" t="s">
        <v>415</v>
      </c>
      <c r="F2141" s="134" t="s">
        <v>458</v>
      </c>
      <c r="G2141" s="134" t="s">
        <v>342</v>
      </c>
      <c r="H2141" s="134" t="s">
        <v>1023</v>
      </c>
      <c r="I2141" s="134" t="s">
        <v>336</v>
      </c>
      <c r="J2141" s="135">
        <v>3638.95</v>
      </c>
      <c r="K2141" s="135">
        <v>2606</v>
      </c>
      <c r="L2141" s="135">
        <v>2606</v>
      </c>
      <c r="M2141" s="141" t="str">
        <f t="shared" si="67"/>
        <v>201609</v>
      </c>
    </row>
    <row r="2142" spans="1:13" x14ac:dyDescent="0.25">
      <c r="A2142" s="35" t="str">
        <f>VLOOKUP(B2142,ResCat!$A$2:$B$269,2,FALSE)</f>
        <v>PPOMM</v>
      </c>
      <c r="B2142" s="68" t="str">
        <f>IF(ISNA(VLOOKUP(C2142,COA!$A$2:$B$340,2,FALSE)),"XXX",VLOOKUP(C2142,COA!$A$2:$B$340,2,FALSE))</f>
        <v>V91</v>
      </c>
      <c r="C2142" s="149" t="str">
        <f t="shared" si="68"/>
        <v>0003-1009-0011</v>
      </c>
      <c r="D2142" s="134" t="s">
        <v>463</v>
      </c>
      <c r="E2142" s="134" t="s">
        <v>415</v>
      </c>
      <c r="F2142" s="134" t="s">
        <v>458</v>
      </c>
      <c r="G2142" s="134" t="s">
        <v>342</v>
      </c>
      <c r="H2142" s="134" t="s">
        <v>1023</v>
      </c>
      <c r="I2142" s="134" t="s">
        <v>2</v>
      </c>
      <c r="J2142" s="135">
        <v>-4210.3</v>
      </c>
      <c r="K2142" s="135">
        <v>-2368.23</v>
      </c>
      <c r="L2142" s="135">
        <v>-2420.3200000000006</v>
      </c>
      <c r="M2142" s="141" t="str">
        <f t="shared" si="67"/>
        <v>201609</v>
      </c>
    </row>
    <row r="2143" spans="1:13" x14ac:dyDescent="0.25">
      <c r="A2143" s="35" t="str">
        <f>VLOOKUP(B2143,ResCat!$A$2:$B$269,2,FALSE)</f>
        <v>PPOMM</v>
      </c>
      <c r="B2143" s="68" t="str">
        <f>IF(ISNA(VLOOKUP(C2143,COA!$A$2:$B$340,2,FALSE)),"XXX",VLOOKUP(C2143,COA!$A$2:$B$340,2,FALSE))</f>
        <v>V91</v>
      </c>
      <c r="C2143" s="149" t="str">
        <f t="shared" si="68"/>
        <v>0003-1009-0011</v>
      </c>
      <c r="D2143" s="134" t="s">
        <v>463</v>
      </c>
      <c r="E2143" s="134" t="s">
        <v>415</v>
      </c>
      <c r="F2143" s="134" t="s">
        <v>458</v>
      </c>
      <c r="G2143" s="134" t="s">
        <v>342</v>
      </c>
      <c r="H2143" s="134" t="s">
        <v>1023</v>
      </c>
      <c r="I2143" s="134" t="s">
        <v>1</v>
      </c>
      <c r="J2143" s="135">
        <v>39522.230000000018</v>
      </c>
      <c r="K2143" s="135">
        <v>-1455.3099999999995</v>
      </c>
      <c r="L2143" s="135">
        <v>-1455.3099999999995</v>
      </c>
      <c r="M2143" s="141" t="str">
        <f t="shared" si="67"/>
        <v>201609</v>
      </c>
    </row>
    <row r="2144" spans="1:13" x14ac:dyDescent="0.25">
      <c r="A2144" s="35" t="str">
        <f>VLOOKUP(B2144,ResCat!$A$2:$B$269,2,FALSE)</f>
        <v>PPOMM</v>
      </c>
      <c r="B2144" s="68" t="str">
        <f>IF(ISNA(VLOOKUP(C2144,COA!$A$2:$B$340,2,FALSE)),"XXX",VLOOKUP(C2144,COA!$A$2:$B$340,2,FALSE))</f>
        <v>V91</v>
      </c>
      <c r="C2144" s="149" t="str">
        <f t="shared" si="68"/>
        <v>0003-1009-0011</v>
      </c>
      <c r="D2144" s="134" t="s">
        <v>463</v>
      </c>
      <c r="E2144" s="134" t="s">
        <v>415</v>
      </c>
      <c r="F2144" s="134" t="s">
        <v>458</v>
      </c>
      <c r="G2144" s="134" t="s">
        <v>316</v>
      </c>
      <c r="H2144" s="134" t="s">
        <v>1023</v>
      </c>
      <c r="I2144" s="134" t="s">
        <v>3</v>
      </c>
      <c r="J2144" s="135">
        <v>5718.75</v>
      </c>
      <c r="K2144" s="135">
        <v>-4241.6599999999989</v>
      </c>
      <c r="L2144" s="135">
        <v>-4241.6599999999989</v>
      </c>
      <c r="M2144" s="141" t="str">
        <f t="shared" si="67"/>
        <v>201610</v>
      </c>
    </row>
    <row r="2145" spans="1:13" x14ac:dyDescent="0.25">
      <c r="A2145" s="35" t="str">
        <f>VLOOKUP(B2145,ResCat!$A$2:$B$269,2,FALSE)</f>
        <v>PPOMM</v>
      </c>
      <c r="B2145" s="68" t="str">
        <f>IF(ISNA(VLOOKUP(C2145,COA!$A$2:$B$340,2,FALSE)),"XXX",VLOOKUP(C2145,COA!$A$2:$B$340,2,FALSE))</f>
        <v>V91</v>
      </c>
      <c r="C2145" s="149" t="str">
        <f t="shared" si="68"/>
        <v>0003-1009-0011</v>
      </c>
      <c r="D2145" s="134" t="s">
        <v>463</v>
      </c>
      <c r="E2145" s="134" t="s">
        <v>415</v>
      </c>
      <c r="F2145" s="134" t="s">
        <v>458</v>
      </c>
      <c r="G2145" s="134" t="s">
        <v>316</v>
      </c>
      <c r="H2145" s="134" t="s">
        <v>1023</v>
      </c>
      <c r="I2145" s="134" t="s">
        <v>0</v>
      </c>
      <c r="J2145" s="135">
        <v>239325.38000000018</v>
      </c>
      <c r="K2145" s="135">
        <v>1113.46</v>
      </c>
      <c r="L2145" s="135">
        <v>1113.46</v>
      </c>
      <c r="M2145" s="141" t="str">
        <f t="shared" si="67"/>
        <v>201610</v>
      </c>
    </row>
    <row r="2146" spans="1:13" x14ac:dyDescent="0.25">
      <c r="A2146" s="35" t="str">
        <f>VLOOKUP(B2146,ResCat!$A$2:$B$269,2,FALSE)</f>
        <v>PPOMM</v>
      </c>
      <c r="B2146" s="68" t="str">
        <f>IF(ISNA(VLOOKUP(C2146,COA!$A$2:$B$340,2,FALSE)),"XXX",VLOOKUP(C2146,COA!$A$2:$B$340,2,FALSE))</f>
        <v>V91</v>
      </c>
      <c r="C2146" s="149" t="str">
        <f t="shared" si="68"/>
        <v>0003-1009-0011</v>
      </c>
      <c r="D2146" s="134" t="s">
        <v>463</v>
      </c>
      <c r="E2146" s="134" t="s">
        <v>415</v>
      </c>
      <c r="F2146" s="134" t="s">
        <v>458</v>
      </c>
      <c r="G2146" s="134" t="s">
        <v>316</v>
      </c>
      <c r="H2146" s="134" t="s">
        <v>1023</v>
      </c>
      <c r="I2146" s="134" t="s">
        <v>336</v>
      </c>
      <c r="J2146" s="135">
        <v>0</v>
      </c>
      <c r="K2146" s="135">
        <v>14.46</v>
      </c>
      <c r="L2146" s="135">
        <v>14.46</v>
      </c>
      <c r="M2146" s="141" t="str">
        <f t="shared" si="67"/>
        <v>201610</v>
      </c>
    </row>
    <row r="2147" spans="1:13" x14ac:dyDescent="0.25">
      <c r="A2147" s="35" t="str">
        <f>VLOOKUP(B2147,ResCat!$A$2:$B$269,2,FALSE)</f>
        <v>PPOMM</v>
      </c>
      <c r="B2147" s="68" t="str">
        <f>IF(ISNA(VLOOKUP(C2147,COA!$A$2:$B$340,2,FALSE)),"XXX",VLOOKUP(C2147,COA!$A$2:$B$340,2,FALSE))</f>
        <v>V91</v>
      </c>
      <c r="C2147" s="149" t="str">
        <f t="shared" si="68"/>
        <v>0003-1009-0011</v>
      </c>
      <c r="D2147" s="134" t="s">
        <v>463</v>
      </c>
      <c r="E2147" s="134" t="s">
        <v>415</v>
      </c>
      <c r="F2147" s="134" t="s">
        <v>458</v>
      </c>
      <c r="G2147" s="134" t="s">
        <v>316</v>
      </c>
      <c r="H2147" s="134" t="s">
        <v>1023</v>
      </c>
      <c r="I2147" s="134" t="s">
        <v>2</v>
      </c>
      <c r="J2147" s="135">
        <v>32282.99</v>
      </c>
      <c r="K2147" s="135">
        <v>-112.58999999999986</v>
      </c>
      <c r="L2147" s="135">
        <v>-123.53999999999976</v>
      </c>
      <c r="M2147" s="141" t="str">
        <f t="shared" si="67"/>
        <v>201610</v>
      </c>
    </row>
    <row r="2148" spans="1:13" x14ac:dyDescent="0.25">
      <c r="A2148" s="35" t="str">
        <f>VLOOKUP(B2148,ResCat!$A$2:$B$269,2,FALSE)</f>
        <v>PPOMM</v>
      </c>
      <c r="B2148" s="68" t="str">
        <f>IF(ISNA(VLOOKUP(C2148,COA!$A$2:$B$340,2,FALSE)),"XXX",VLOOKUP(C2148,COA!$A$2:$B$340,2,FALSE))</f>
        <v>V91</v>
      </c>
      <c r="C2148" s="149" t="str">
        <f t="shared" si="68"/>
        <v>0003-1009-0011</v>
      </c>
      <c r="D2148" s="134" t="s">
        <v>463</v>
      </c>
      <c r="E2148" s="134" t="s">
        <v>415</v>
      </c>
      <c r="F2148" s="134" t="s">
        <v>458</v>
      </c>
      <c r="G2148" s="134" t="s">
        <v>316</v>
      </c>
      <c r="H2148" s="134" t="s">
        <v>1023</v>
      </c>
      <c r="I2148" s="134" t="s">
        <v>1</v>
      </c>
      <c r="J2148" s="135">
        <v>-39117.689999999981</v>
      </c>
      <c r="K2148" s="135">
        <v>-394.7699999999997</v>
      </c>
      <c r="L2148" s="135">
        <v>-394.7699999999997</v>
      </c>
      <c r="M2148" s="141" t="str">
        <f t="shared" si="67"/>
        <v>201610</v>
      </c>
    </row>
    <row r="2149" spans="1:13" x14ac:dyDescent="0.25">
      <c r="A2149" s="35" t="str">
        <f>VLOOKUP(B2149,ResCat!$A$2:$B$269,2,FALSE)</f>
        <v>PPOMM</v>
      </c>
      <c r="B2149" s="68" t="str">
        <f>IF(ISNA(VLOOKUP(C2149,COA!$A$2:$B$340,2,FALSE)),"XXX",VLOOKUP(C2149,COA!$A$2:$B$340,2,FALSE))</f>
        <v>V91</v>
      </c>
      <c r="C2149" s="149" t="str">
        <f t="shared" si="68"/>
        <v>0003-1009-0011</v>
      </c>
      <c r="D2149" s="134" t="s">
        <v>463</v>
      </c>
      <c r="E2149" s="134" t="s">
        <v>415</v>
      </c>
      <c r="F2149" s="134" t="s">
        <v>458</v>
      </c>
      <c r="G2149" s="134" t="s">
        <v>318</v>
      </c>
      <c r="H2149" s="134" t="s">
        <v>1023</v>
      </c>
      <c r="I2149" s="134" t="s">
        <v>3</v>
      </c>
      <c r="J2149" s="135">
        <v>20178.739999999998</v>
      </c>
      <c r="K2149" s="135">
        <v>-2329.8400000000015</v>
      </c>
      <c r="L2149" s="135">
        <v>-2329.8400000000015</v>
      </c>
      <c r="M2149" s="141" t="str">
        <f t="shared" si="67"/>
        <v>201611</v>
      </c>
    </row>
    <row r="2150" spans="1:13" x14ac:dyDescent="0.25">
      <c r="A2150" s="35" t="str">
        <f>VLOOKUP(B2150,ResCat!$A$2:$B$269,2,FALSE)</f>
        <v>PPOMM</v>
      </c>
      <c r="B2150" s="68" t="str">
        <f>IF(ISNA(VLOOKUP(C2150,COA!$A$2:$B$340,2,FALSE)),"XXX",VLOOKUP(C2150,COA!$A$2:$B$340,2,FALSE))</f>
        <v>V91</v>
      </c>
      <c r="C2150" s="149" t="str">
        <f t="shared" si="68"/>
        <v>0003-1009-0011</v>
      </c>
      <c r="D2150" s="134" t="s">
        <v>463</v>
      </c>
      <c r="E2150" s="134" t="s">
        <v>415</v>
      </c>
      <c r="F2150" s="134" t="s">
        <v>458</v>
      </c>
      <c r="G2150" s="134" t="s">
        <v>318</v>
      </c>
      <c r="H2150" s="134" t="s">
        <v>1023</v>
      </c>
      <c r="I2150" s="134" t="s">
        <v>0</v>
      </c>
      <c r="J2150" s="135">
        <v>-127616.19999999995</v>
      </c>
      <c r="K2150" s="135">
        <v>9781.3599999999969</v>
      </c>
      <c r="L2150" s="135">
        <v>9781.3599999999969</v>
      </c>
      <c r="M2150" s="141" t="str">
        <f t="shared" si="67"/>
        <v>201611</v>
      </c>
    </row>
    <row r="2151" spans="1:13" x14ac:dyDescent="0.25">
      <c r="A2151" s="35" t="str">
        <f>VLOOKUP(B2151,ResCat!$A$2:$B$269,2,FALSE)</f>
        <v>PPOMM</v>
      </c>
      <c r="B2151" s="68" t="str">
        <f>IF(ISNA(VLOOKUP(C2151,COA!$A$2:$B$340,2,FALSE)),"XXX",VLOOKUP(C2151,COA!$A$2:$B$340,2,FALSE))</f>
        <v>V91</v>
      </c>
      <c r="C2151" s="149" t="str">
        <f t="shared" si="68"/>
        <v>0003-1009-0011</v>
      </c>
      <c r="D2151" s="134" t="s">
        <v>463</v>
      </c>
      <c r="E2151" s="134" t="s">
        <v>415</v>
      </c>
      <c r="F2151" s="134" t="s">
        <v>458</v>
      </c>
      <c r="G2151" s="134" t="s">
        <v>318</v>
      </c>
      <c r="H2151" s="134" t="s">
        <v>1023</v>
      </c>
      <c r="I2151" s="134" t="s">
        <v>336</v>
      </c>
      <c r="J2151" s="135">
        <v>0</v>
      </c>
      <c r="K2151" s="135">
        <v>0</v>
      </c>
      <c r="L2151" s="135">
        <v>0</v>
      </c>
      <c r="M2151" s="141" t="str">
        <f t="shared" si="67"/>
        <v>201611</v>
      </c>
    </row>
    <row r="2152" spans="1:13" x14ac:dyDescent="0.25">
      <c r="A2152" s="35" t="str">
        <f>VLOOKUP(B2152,ResCat!$A$2:$B$269,2,FALSE)</f>
        <v>PPOMM</v>
      </c>
      <c r="B2152" s="68" t="str">
        <f>IF(ISNA(VLOOKUP(C2152,COA!$A$2:$B$340,2,FALSE)),"XXX",VLOOKUP(C2152,COA!$A$2:$B$340,2,FALSE))</f>
        <v>V91</v>
      </c>
      <c r="C2152" s="149" t="str">
        <f t="shared" si="68"/>
        <v>0003-1009-0011</v>
      </c>
      <c r="D2152" s="134" t="s">
        <v>463</v>
      </c>
      <c r="E2152" s="134" t="s">
        <v>415</v>
      </c>
      <c r="F2152" s="134" t="s">
        <v>458</v>
      </c>
      <c r="G2152" s="134" t="s">
        <v>318</v>
      </c>
      <c r="H2152" s="134" t="s">
        <v>1023</v>
      </c>
      <c r="I2152" s="134" t="s">
        <v>2</v>
      </c>
      <c r="J2152" s="135">
        <v>73507.64</v>
      </c>
      <c r="K2152" s="135">
        <v>1271.7200000000003</v>
      </c>
      <c r="L2152" s="135">
        <v>1271.7200000000003</v>
      </c>
      <c r="M2152" s="141" t="str">
        <f t="shared" si="67"/>
        <v>201611</v>
      </c>
    </row>
    <row r="2153" spans="1:13" x14ac:dyDescent="0.25">
      <c r="A2153" s="35" t="str">
        <f>VLOOKUP(B2153,ResCat!$A$2:$B$269,2,FALSE)</f>
        <v>PPOMM</v>
      </c>
      <c r="B2153" s="68" t="str">
        <f>IF(ISNA(VLOOKUP(C2153,COA!$A$2:$B$340,2,FALSE)),"XXX",VLOOKUP(C2153,COA!$A$2:$B$340,2,FALSE))</f>
        <v>V91</v>
      </c>
      <c r="C2153" s="149" t="str">
        <f t="shared" si="68"/>
        <v>0003-1009-0011</v>
      </c>
      <c r="D2153" s="134" t="s">
        <v>463</v>
      </c>
      <c r="E2153" s="134" t="s">
        <v>415</v>
      </c>
      <c r="F2153" s="134" t="s">
        <v>458</v>
      </c>
      <c r="G2153" s="134" t="s">
        <v>318</v>
      </c>
      <c r="H2153" s="134" t="s">
        <v>1023</v>
      </c>
      <c r="I2153" s="134" t="s">
        <v>1</v>
      </c>
      <c r="J2153" s="135">
        <v>-52560.420000000006</v>
      </c>
      <c r="K2153" s="135">
        <v>-1387.35</v>
      </c>
      <c r="L2153" s="135">
        <v>-1387.35</v>
      </c>
      <c r="M2153" s="141" t="str">
        <f t="shared" si="67"/>
        <v>201611</v>
      </c>
    </row>
    <row r="2154" spans="1:13" x14ac:dyDescent="0.25">
      <c r="A2154" s="35" t="str">
        <f>VLOOKUP(B2154,ResCat!$A$2:$B$269,2,FALSE)</f>
        <v>PPOMM</v>
      </c>
      <c r="B2154" s="68" t="str">
        <f>IF(ISNA(VLOOKUP(C2154,COA!$A$2:$B$340,2,FALSE)),"XXX",VLOOKUP(C2154,COA!$A$2:$B$340,2,FALSE))</f>
        <v>V91</v>
      </c>
      <c r="C2154" s="149" t="str">
        <f t="shared" si="68"/>
        <v>0003-1009-0011</v>
      </c>
      <c r="D2154" s="134" t="s">
        <v>463</v>
      </c>
      <c r="E2154" s="134" t="s">
        <v>415</v>
      </c>
      <c r="F2154" s="134" t="s">
        <v>458</v>
      </c>
      <c r="G2154" s="134" t="s">
        <v>320</v>
      </c>
      <c r="H2154" s="134" t="s">
        <v>1023</v>
      </c>
      <c r="I2154" s="134" t="s">
        <v>3</v>
      </c>
      <c r="J2154" s="135">
        <v>-968.96999999999719</v>
      </c>
      <c r="K2154" s="135">
        <v>-5226.6899999999987</v>
      </c>
      <c r="L2154" s="135">
        <v>-5226.6899999999987</v>
      </c>
      <c r="M2154" s="141" t="str">
        <f t="shared" si="67"/>
        <v>201612</v>
      </c>
    </row>
    <row r="2155" spans="1:13" x14ac:dyDescent="0.25">
      <c r="A2155" s="35" t="str">
        <f>VLOOKUP(B2155,ResCat!$A$2:$B$269,2,FALSE)</f>
        <v>PPOMM</v>
      </c>
      <c r="B2155" s="68" t="str">
        <f>IF(ISNA(VLOOKUP(C2155,COA!$A$2:$B$340,2,FALSE)),"XXX",VLOOKUP(C2155,COA!$A$2:$B$340,2,FALSE))</f>
        <v>V91</v>
      </c>
      <c r="C2155" s="149" t="str">
        <f t="shared" si="68"/>
        <v>0003-1009-0011</v>
      </c>
      <c r="D2155" s="134" t="s">
        <v>463</v>
      </c>
      <c r="E2155" s="134" t="s">
        <v>415</v>
      </c>
      <c r="F2155" s="134" t="s">
        <v>458</v>
      </c>
      <c r="G2155" s="134" t="s">
        <v>320</v>
      </c>
      <c r="H2155" s="134" t="s">
        <v>1023</v>
      </c>
      <c r="I2155" s="134" t="s">
        <v>0</v>
      </c>
      <c r="J2155" s="135">
        <v>339189.22000000009</v>
      </c>
      <c r="K2155" s="135">
        <v>2169.5499999999997</v>
      </c>
      <c r="L2155" s="135">
        <v>2169.5499999999997</v>
      </c>
      <c r="M2155" s="141" t="str">
        <f t="shared" si="67"/>
        <v>201612</v>
      </c>
    </row>
    <row r="2156" spans="1:13" x14ac:dyDescent="0.25">
      <c r="A2156" s="35" t="str">
        <f>VLOOKUP(B2156,ResCat!$A$2:$B$269,2,FALSE)</f>
        <v>PPOMM</v>
      </c>
      <c r="B2156" s="68" t="str">
        <f>IF(ISNA(VLOOKUP(C2156,COA!$A$2:$B$340,2,FALSE)),"XXX",VLOOKUP(C2156,COA!$A$2:$B$340,2,FALSE))</f>
        <v>V91</v>
      </c>
      <c r="C2156" s="149" t="str">
        <f t="shared" si="68"/>
        <v>0003-1009-0011</v>
      </c>
      <c r="D2156" s="134" t="s">
        <v>463</v>
      </c>
      <c r="E2156" s="134" t="s">
        <v>415</v>
      </c>
      <c r="F2156" s="134" t="s">
        <v>458</v>
      </c>
      <c r="G2156" s="134" t="s">
        <v>320</v>
      </c>
      <c r="H2156" s="134" t="s">
        <v>1023</v>
      </c>
      <c r="I2156" s="134" t="s">
        <v>336</v>
      </c>
      <c r="J2156" s="135">
        <v>125</v>
      </c>
      <c r="K2156" s="135">
        <v>14.46</v>
      </c>
      <c r="L2156" s="135">
        <v>14.46</v>
      </c>
      <c r="M2156" s="141" t="str">
        <f t="shared" si="67"/>
        <v>201612</v>
      </c>
    </row>
    <row r="2157" spans="1:13" x14ac:dyDescent="0.25">
      <c r="A2157" s="35" t="str">
        <f>VLOOKUP(B2157,ResCat!$A$2:$B$269,2,FALSE)</f>
        <v>PPOMM</v>
      </c>
      <c r="B2157" s="68" t="str">
        <f>IF(ISNA(VLOOKUP(C2157,COA!$A$2:$B$340,2,FALSE)),"XXX",VLOOKUP(C2157,COA!$A$2:$B$340,2,FALSE))</f>
        <v>V91</v>
      </c>
      <c r="C2157" s="149" t="str">
        <f t="shared" si="68"/>
        <v>0003-1009-0011</v>
      </c>
      <c r="D2157" s="134" t="s">
        <v>463</v>
      </c>
      <c r="E2157" s="134" t="s">
        <v>415</v>
      </c>
      <c r="F2157" s="134" t="s">
        <v>458</v>
      </c>
      <c r="G2157" s="134" t="s">
        <v>320</v>
      </c>
      <c r="H2157" s="134" t="s">
        <v>1023</v>
      </c>
      <c r="I2157" s="134" t="s">
        <v>2</v>
      </c>
      <c r="J2157" s="135">
        <v>103119.26999999974</v>
      </c>
      <c r="K2157" s="135">
        <v>4726.2600000000039</v>
      </c>
      <c r="L2157" s="135">
        <v>4581.7900000000009</v>
      </c>
      <c r="M2157" s="141" t="str">
        <f t="shared" si="67"/>
        <v>201612</v>
      </c>
    </row>
    <row r="2158" spans="1:13" x14ac:dyDescent="0.25">
      <c r="A2158" s="35" t="str">
        <f>VLOOKUP(B2158,ResCat!$A$2:$B$269,2,FALSE)</f>
        <v>PPOMM</v>
      </c>
      <c r="B2158" s="68" t="str">
        <f>IF(ISNA(VLOOKUP(C2158,COA!$A$2:$B$340,2,FALSE)),"XXX",VLOOKUP(C2158,COA!$A$2:$B$340,2,FALSE))</f>
        <v>V91</v>
      </c>
      <c r="C2158" s="149" t="str">
        <f t="shared" si="68"/>
        <v>0003-1009-0011</v>
      </c>
      <c r="D2158" s="134" t="s">
        <v>463</v>
      </c>
      <c r="E2158" s="134" t="s">
        <v>415</v>
      </c>
      <c r="F2158" s="134" t="s">
        <v>458</v>
      </c>
      <c r="G2158" s="134" t="s">
        <v>320</v>
      </c>
      <c r="H2158" s="134" t="s">
        <v>1023</v>
      </c>
      <c r="I2158" s="134" t="s">
        <v>1</v>
      </c>
      <c r="J2158" s="135">
        <v>-116187.15000000002</v>
      </c>
      <c r="K2158" s="135">
        <v>-1337.6099999999983</v>
      </c>
      <c r="L2158" s="135">
        <v>-1337.6099999999983</v>
      </c>
      <c r="M2158" s="141" t="str">
        <f t="shared" si="67"/>
        <v>201612</v>
      </c>
    </row>
    <row r="2159" spans="1:13" x14ac:dyDescent="0.25">
      <c r="A2159" s="35" t="str">
        <f>VLOOKUP(B2159,ResCat!$A$2:$B$269,2,FALSE)</f>
        <v>PPOMM</v>
      </c>
      <c r="B2159" s="68" t="str">
        <f>IF(ISNA(VLOOKUP(C2159,COA!$A$2:$B$340,2,FALSE)),"XXX",VLOOKUP(C2159,COA!$A$2:$B$340,2,FALSE))</f>
        <v>V91</v>
      </c>
      <c r="C2159" s="149" t="str">
        <f t="shared" si="68"/>
        <v>0003-1009-0011</v>
      </c>
      <c r="D2159" s="134" t="s">
        <v>463</v>
      </c>
      <c r="E2159" s="134" t="s">
        <v>415</v>
      </c>
      <c r="F2159" s="134" t="s">
        <v>458</v>
      </c>
      <c r="G2159" s="134" t="s">
        <v>322</v>
      </c>
      <c r="H2159" s="134" t="s">
        <v>1023</v>
      </c>
      <c r="I2159" s="134" t="s">
        <v>3</v>
      </c>
      <c r="J2159" s="135">
        <v>54123.729999999952</v>
      </c>
      <c r="K2159" s="135">
        <v>-5197.510000000002</v>
      </c>
      <c r="L2159" s="135">
        <v>-5335.2400000000016</v>
      </c>
      <c r="M2159" s="141" t="str">
        <f t="shared" si="67"/>
        <v>201701</v>
      </c>
    </row>
    <row r="2160" spans="1:13" x14ac:dyDescent="0.25">
      <c r="A2160" s="35" t="str">
        <f>VLOOKUP(B2160,ResCat!$A$2:$B$269,2,FALSE)</f>
        <v>PPOMM</v>
      </c>
      <c r="B2160" s="68" t="str">
        <f>IF(ISNA(VLOOKUP(C2160,COA!$A$2:$B$340,2,FALSE)),"XXX",VLOOKUP(C2160,COA!$A$2:$B$340,2,FALSE))</f>
        <v>V91</v>
      </c>
      <c r="C2160" s="149" t="str">
        <f t="shared" si="68"/>
        <v>0003-1009-0011</v>
      </c>
      <c r="D2160" s="134" t="s">
        <v>463</v>
      </c>
      <c r="E2160" s="134" t="s">
        <v>415</v>
      </c>
      <c r="F2160" s="134" t="s">
        <v>458</v>
      </c>
      <c r="G2160" s="134" t="s">
        <v>322</v>
      </c>
      <c r="H2160" s="134" t="s">
        <v>1023</v>
      </c>
      <c r="I2160" s="134" t="s">
        <v>0</v>
      </c>
      <c r="J2160" s="135">
        <v>1164060.04</v>
      </c>
      <c r="K2160" s="135">
        <v>2831.8099999999968</v>
      </c>
      <c r="L2160" s="135">
        <v>2831.8099999999968</v>
      </c>
      <c r="M2160" s="141" t="str">
        <f t="shared" si="67"/>
        <v>201701</v>
      </c>
    </row>
    <row r="2161" spans="1:13" x14ac:dyDescent="0.25">
      <c r="A2161" s="35" t="str">
        <f>VLOOKUP(B2161,ResCat!$A$2:$B$269,2,FALSE)</f>
        <v>PPOMM</v>
      </c>
      <c r="B2161" s="68" t="str">
        <f>IF(ISNA(VLOOKUP(C2161,COA!$A$2:$B$340,2,FALSE)),"XXX",VLOOKUP(C2161,COA!$A$2:$B$340,2,FALSE))</f>
        <v>V91</v>
      </c>
      <c r="C2161" s="149" t="str">
        <f t="shared" si="68"/>
        <v>0003-1009-0011</v>
      </c>
      <c r="D2161" s="134" t="s">
        <v>463</v>
      </c>
      <c r="E2161" s="134" t="s">
        <v>415</v>
      </c>
      <c r="F2161" s="134" t="s">
        <v>458</v>
      </c>
      <c r="G2161" s="134" t="s">
        <v>322</v>
      </c>
      <c r="H2161" s="134" t="s">
        <v>1023</v>
      </c>
      <c r="I2161" s="134" t="s">
        <v>336</v>
      </c>
      <c r="J2161" s="135">
        <v>4722.17</v>
      </c>
      <c r="K2161" s="135">
        <v>1903.1000000000001</v>
      </c>
      <c r="L2161" s="135">
        <v>1431.8</v>
      </c>
      <c r="M2161" s="141" t="str">
        <f t="shared" si="67"/>
        <v>201701</v>
      </c>
    </row>
    <row r="2162" spans="1:13" x14ac:dyDescent="0.25">
      <c r="A2162" s="35" t="str">
        <f>VLOOKUP(B2162,ResCat!$A$2:$B$269,2,FALSE)</f>
        <v>PPOMM</v>
      </c>
      <c r="B2162" s="68" t="str">
        <f>IF(ISNA(VLOOKUP(C2162,COA!$A$2:$B$340,2,FALSE)),"XXX",VLOOKUP(C2162,COA!$A$2:$B$340,2,FALSE))</f>
        <v>V91</v>
      </c>
      <c r="C2162" s="149" t="str">
        <f t="shared" si="68"/>
        <v>0003-1009-0011</v>
      </c>
      <c r="D2162" s="134" t="s">
        <v>463</v>
      </c>
      <c r="E2162" s="134" t="s">
        <v>415</v>
      </c>
      <c r="F2162" s="134" t="s">
        <v>458</v>
      </c>
      <c r="G2162" s="134" t="s">
        <v>322</v>
      </c>
      <c r="H2162" s="134" t="s">
        <v>1023</v>
      </c>
      <c r="I2162" s="134" t="s">
        <v>2</v>
      </c>
      <c r="J2162" s="135">
        <v>374566.63000000088</v>
      </c>
      <c r="K2162" s="135">
        <v>27096.999999999964</v>
      </c>
      <c r="L2162" s="135">
        <v>25877.129999999972</v>
      </c>
      <c r="M2162" s="141" t="str">
        <f t="shared" si="67"/>
        <v>201701</v>
      </c>
    </row>
    <row r="2163" spans="1:13" x14ac:dyDescent="0.25">
      <c r="A2163" s="35" t="str">
        <f>VLOOKUP(B2163,ResCat!$A$2:$B$269,2,FALSE)</f>
        <v>PPOMM</v>
      </c>
      <c r="B2163" s="68" t="str">
        <f>IF(ISNA(VLOOKUP(C2163,COA!$A$2:$B$340,2,FALSE)),"XXX",VLOOKUP(C2163,COA!$A$2:$B$340,2,FALSE))</f>
        <v>V91</v>
      </c>
      <c r="C2163" s="149" t="str">
        <f t="shared" si="68"/>
        <v>0003-1009-0011</v>
      </c>
      <c r="D2163" s="134" t="s">
        <v>463</v>
      </c>
      <c r="E2163" s="134" t="s">
        <v>415</v>
      </c>
      <c r="F2163" s="134" t="s">
        <v>458</v>
      </c>
      <c r="G2163" s="134" t="s">
        <v>322</v>
      </c>
      <c r="H2163" s="134" t="s">
        <v>1023</v>
      </c>
      <c r="I2163" s="134" t="s">
        <v>1</v>
      </c>
      <c r="J2163" s="135">
        <v>-121279.00999999998</v>
      </c>
      <c r="K2163" s="135">
        <v>1204.9100000000076</v>
      </c>
      <c r="L2163" s="135">
        <v>1105.3300000000077</v>
      </c>
      <c r="M2163" s="141" t="str">
        <f t="shared" si="67"/>
        <v>201701</v>
      </c>
    </row>
    <row r="2164" spans="1:13" x14ac:dyDescent="0.25">
      <c r="A2164" s="35" t="str">
        <f>VLOOKUP(B2164,ResCat!$A$2:$B$269,2,FALSE)</f>
        <v>PPOMM</v>
      </c>
      <c r="B2164" s="68" t="str">
        <f>IF(ISNA(VLOOKUP(C2164,COA!$A$2:$B$340,2,FALSE)),"XXX",VLOOKUP(C2164,COA!$A$2:$B$340,2,FALSE))</f>
        <v>V91</v>
      </c>
      <c r="C2164" s="149" t="str">
        <f t="shared" si="68"/>
        <v>0003-1009-0011</v>
      </c>
      <c r="D2164" s="134" t="s">
        <v>463</v>
      </c>
      <c r="E2164" s="134" t="s">
        <v>415</v>
      </c>
      <c r="F2164" s="134" t="s">
        <v>458</v>
      </c>
      <c r="G2164" s="134" t="s">
        <v>324</v>
      </c>
      <c r="H2164" s="134" t="s">
        <v>1023</v>
      </c>
      <c r="I2164" s="134" t="s">
        <v>3</v>
      </c>
      <c r="J2164" s="135">
        <v>70121.190000000031</v>
      </c>
      <c r="K2164" s="135">
        <v>3733.5099999999993</v>
      </c>
      <c r="L2164" s="135">
        <v>3383.9799999999996</v>
      </c>
      <c r="M2164" s="141" t="str">
        <f t="shared" si="67"/>
        <v>201702</v>
      </c>
    </row>
    <row r="2165" spans="1:13" x14ac:dyDescent="0.25">
      <c r="A2165" s="35" t="str">
        <f>VLOOKUP(B2165,ResCat!$A$2:$B$269,2,FALSE)</f>
        <v>PPOMM</v>
      </c>
      <c r="B2165" s="68" t="str">
        <f>IF(ISNA(VLOOKUP(C2165,COA!$A$2:$B$340,2,FALSE)),"XXX",VLOOKUP(C2165,COA!$A$2:$B$340,2,FALSE))</f>
        <v>V91</v>
      </c>
      <c r="C2165" s="149" t="str">
        <f t="shared" si="68"/>
        <v>0003-1009-0011</v>
      </c>
      <c r="D2165" s="134" t="s">
        <v>463</v>
      </c>
      <c r="E2165" s="134" t="s">
        <v>415</v>
      </c>
      <c r="F2165" s="134" t="s">
        <v>458</v>
      </c>
      <c r="G2165" s="134" t="s">
        <v>324</v>
      </c>
      <c r="H2165" s="134" t="s">
        <v>1023</v>
      </c>
      <c r="I2165" s="134" t="s">
        <v>0</v>
      </c>
      <c r="J2165" s="135">
        <v>58933.699999999801</v>
      </c>
      <c r="K2165" s="135">
        <v>-15920.109999999991</v>
      </c>
      <c r="L2165" s="135">
        <v>-15920.109999999991</v>
      </c>
      <c r="M2165" s="141" t="str">
        <f t="shared" si="67"/>
        <v>201702</v>
      </c>
    </row>
    <row r="2166" spans="1:13" x14ac:dyDescent="0.25">
      <c r="A2166" s="35" t="str">
        <f>VLOOKUP(B2166,ResCat!$A$2:$B$269,2,FALSE)</f>
        <v>PPOMM</v>
      </c>
      <c r="B2166" s="68" t="str">
        <f>IF(ISNA(VLOOKUP(C2166,COA!$A$2:$B$340,2,FALSE)),"XXX",VLOOKUP(C2166,COA!$A$2:$B$340,2,FALSE))</f>
        <v>V91</v>
      </c>
      <c r="C2166" s="149" t="str">
        <f t="shared" si="68"/>
        <v>0003-1009-0011</v>
      </c>
      <c r="D2166" s="134" t="s">
        <v>463</v>
      </c>
      <c r="E2166" s="134" t="s">
        <v>415</v>
      </c>
      <c r="F2166" s="134" t="s">
        <v>458</v>
      </c>
      <c r="G2166" s="134" t="s">
        <v>324</v>
      </c>
      <c r="H2166" s="134" t="s">
        <v>1023</v>
      </c>
      <c r="I2166" s="134" t="s">
        <v>336</v>
      </c>
      <c r="J2166" s="135">
        <v>5798.1900000000005</v>
      </c>
      <c r="K2166" s="135">
        <v>209.95000000000002</v>
      </c>
      <c r="L2166" s="135">
        <v>209.95000000000002</v>
      </c>
      <c r="M2166" s="141" t="str">
        <f t="shared" si="67"/>
        <v>201702</v>
      </c>
    </row>
    <row r="2167" spans="1:13" x14ac:dyDescent="0.25">
      <c r="A2167" s="35" t="str">
        <f>VLOOKUP(B2167,ResCat!$A$2:$B$269,2,FALSE)</f>
        <v>PPOMM</v>
      </c>
      <c r="B2167" s="68" t="str">
        <f>IF(ISNA(VLOOKUP(C2167,COA!$A$2:$B$340,2,FALSE)),"XXX",VLOOKUP(C2167,COA!$A$2:$B$340,2,FALSE))</f>
        <v>V91</v>
      </c>
      <c r="C2167" s="149" t="str">
        <f t="shared" si="68"/>
        <v>0003-1009-0011</v>
      </c>
      <c r="D2167" s="134" t="s">
        <v>463</v>
      </c>
      <c r="E2167" s="134" t="s">
        <v>415</v>
      </c>
      <c r="F2167" s="134" t="s">
        <v>458</v>
      </c>
      <c r="G2167" s="134" t="s">
        <v>324</v>
      </c>
      <c r="H2167" s="134" t="s">
        <v>1023</v>
      </c>
      <c r="I2167" s="134" t="s">
        <v>2</v>
      </c>
      <c r="J2167" s="135">
        <v>443802.6500000002</v>
      </c>
      <c r="K2167" s="135">
        <v>38130.770000000026</v>
      </c>
      <c r="L2167" s="135">
        <v>34632.700000000026</v>
      </c>
      <c r="M2167" s="141" t="str">
        <f t="shared" si="67"/>
        <v>201702</v>
      </c>
    </row>
    <row r="2168" spans="1:13" x14ac:dyDescent="0.25">
      <c r="A2168" s="35" t="str">
        <f>VLOOKUP(B2168,ResCat!$A$2:$B$269,2,FALSE)</f>
        <v>PPOMM</v>
      </c>
      <c r="B2168" s="68" t="str">
        <f>IF(ISNA(VLOOKUP(C2168,COA!$A$2:$B$340,2,FALSE)),"XXX",VLOOKUP(C2168,COA!$A$2:$B$340,2,FALSE))</f>
        <v>V91</v>
      </c>
      <c r="C2168" s="149" t="str">
        <f t="shared" si="68"/>
        <v>0003-1009-0011</v>
      </c>
      <c r="D2168" s="134" t="s">
        <v>463</v>
      </c>
      <c r="E2168" s="134" t="s">
        <v>415</v>
      </c>
      <c r="F2168" s="134" t="s">
        <v>458</v>
      </c>
      <c r="G2168" s="134" t="s">
        <v>324</v>
      </c>
      <c r="H2168" s="134" t="s">
        <v>1023</v>
      </c>
      <c r="I2168" s="134" t="s">
        <v>1</v>
      </c>
      <c r="J2168" s="135">
        <v>84623.839999999982</v>
      </c>
      <c r="K2168" s="135">
        <v>4790.12</v>
      </c>
      <c r="L2168" s="135">
        <v>4504.66</v>
      </c>
      <c r="M2168" s="141" t="str">
        <f t="shared" si="67"/>
        <v>201702</v>
      </c>
    </row>
    <row r="2169" spans="1:13" x14ac:dyDescent="0.25">
      <c r="A2169" s="35" t="str">
        <f>VLOOKUP(B2169,ResCat!$A$2:$B$269,2,FALSE)</f>
        <v>PPOMM</v>
      </c>
      <c r="B2169" s="68" t="str">
        <f>IF(ISNA(VLOOKUP(C2169,COA!$A$2:$B$340,2,FALSE)),"XXX",VLOOKUP(C2169,COA!$A$2:$B$340,2,FALSE))</f>
        <v>V91</v>
      </c>
      <c r="C2169" s="149" t="str">
        <f t="shared" si="68"/>
        <v>0003-1009-0011</v>
      </c>
      <c r="D2169" s="134" t="s">
        <v>463</v>
      </c>
      <c r="E2169" s="134" t="s">
        <v>415</v>
      </c>
      <c r="F2169" s="134" t="s">
        <v>458</v>
      </c>
      <c r="G2169" s="134" t="s">
        <v>326</v>
      </c>
      <c r="H2169" s="134" t="s">
        <v>1023</v>
      </c>
      <c r="I2169" s="134" t="s">
        <v>3</v>
      </c>
      <c r="J2169" s="135">
        <v>114209.02999999996</v>
      </c>
      <c r="K2169" s="135">
        <v>3666.5599999999959</v>
      </c>
      <c r="L2169" s="135">
        <v>3172.8599999999979</v>
      </c>
      <c r="M2169" s="141" t="str">
        <f t="shared" si="67"/>
        <v>201703</v>
      </c>
    </row>
    <row r="2170" spans="1:13" x14ac:dyDescent="0.25">
      <c r="A2170" s="35" t="str">
        <f>VLOOKUP(B2170,ResCat!$A$2:$B$269,2,FALSE)</f>
        <v>PPOMM</v>
      </c>
      <c r="B2170" s="68" t="str">
        <f>IF(ISNA(VLOOKUP(C2170,COA!$A$2:$B$340,2,FALSE)),"XXX",VLOOKUP(C2170,COA!$A$2:$B$340,2,FALSE))</f>
        <v>V91</v>
      </c>
      <c r="C2170" s="149" t="str">
        <f t="shared" si="68"/>
        <v>0003-1009-0011</v>
      </c>
      <c r="D2170" s="134" t="s">
        <v>463</v>
      </c>
      <c r="E2170" s="134" t="s">
        <v>415</v>
      </c>
      <c r="F2170" s="134" t="s">
        <v>458</v>
      </c>
      <c r="G2170" s="134" t="s">
        <v>326</v>
      </c>
      <c r="H2170" s="134" t="s">
        <v>1023</v>
      </c>
      <c r="I2170" s="134" t="s">
        <v>0</v>
      </c>
      <c r="J2170" s="135">
        <v>890283.70000000077</v>
      </c>
      <c r="K2170" s="135">
        <v>20014.719999999994</v>
      </c>
      <c r="L2170" s="135">
        <v>19544.77</v>
      </c>
      <c r="M2170" s="141" t="str">
        <f t="shared" si="67"/>
        <v>201703</v>
      </c>
    </row>
    <row r="2171" spans="1:13" x14ac:dyDescent="0.25">
      <c r="A2171" s="35" t="str">
        <f>VLOOKUP(B2171,ResCat!$A$2:$B$269,2,FALSE)</f>
        <v>PPOMM</v>
      </c>
      <c r="B2171" s="68" t="str">
        <f>IF(ISNA(VLOOKUP(C2171,COA!$A$2:$B$340,2,FALSE)),"XXX",VLOOKUP(C2171,COA!$A$2:$B$340,2,FALSE))</f>
        <v>V91</v>
      </c>
      <c r="C2171" s="149" t="str">
        <f t="shared" si="68"/>
        <v>0003-1009-0011</v>
      </c>
      <c r="D2171" s="134" t="s">
        <v>463</v>
      </c>
      <c r="E2171" s="134" t="s">
        <v>415</v>
      </c>
      <c r="F2171" s="134" t="s">
        <v>458</v>
      </c>
      <c r="G2171" s="134" t="s">
        <v>326</v>
      </c>
      <c r="H2171" s="134" t="s">
        <v>1023</v>
      </c>
      <c r="I2171" s="134" t="s">
        <v>336</v>
      </c>
      <c r="J2171" s="135">
        <v>-2791.63</v>
      </c>
      <c r="K2171" s="135">
        <v>1199.04</v>
      </c>
      <c r="L2171" s="135">
        <v>1181.6199999999999</v>
      </c>
      <c r="M2171" s="141" t="str">
        <f t="shared" si="67"/>
        <v>201703</v>
      </c>
    </row>
    <row r="2172" spans="1:13" x14ac:dyDescent="0.25">
      <c r="A2172" s="35" t="str">
        <f>VLOOKUP(B2172,ResCat!$A$2:$B$269,2,FALSE)</f>
        <v>PPOMM</v>
      </c>
      <c r="B2172" s="68" t="str">
        <f>IF(ISNA(VLOOKUP(C2172,COA!$A$2:$B$340,2,FALSE)),"XXX",VLOOKUP(C2172,COA!$A$2:$B$340,2,FALSE))</f>
        <v>V91</v>
      </c>
      <c r="C2172" s="149" t="str">
        <f t="shared" si="68"/>
        <v>0003-1009-0011</v>
      </c>
      <c r="D2172" s="134" t="s">
        <v>463</v>
      </c>
      <c r="E2172" s="134" t="s">
        <v>415</v>
      </c>
      <c r="F2172" s="134" t="s">
        <v>458</v>
      </c>
      <c r="G2172" s="134" t="s">
        <v>326</v>
      </c>
      <c r="H2172" s="134" t="s">
        <v>1023</v>
      </c>
      <c r="I2172" s="134" t="s">
        <v>2</v>
      </c>
      <c r="J2172" s="135">
        <v>531369.48000000068</v>
      </c>
      <c r="K2172" s="135">
        <v>36876.889999999876</v>
      </c>
      <c r="L2172" s="135">
        <v>35822.189999999835</v>
      </c>
      <c r="M2172" s="141" t="str">
        <f t="shared" si="67"/>
        <v>201703</v>
      </c>
    </row>
    <row r="2173" spans="1:13" x14ac:dyDescent="0.25">
      <c r="A2173" s="35" t="str">
        <f>VLOOKUP(B2173,ResCat!$A$2:$B$269,2,FALSE)</f>
        <v>PPOMM</v>
      </c>
      <c r="B2173" s="68" t="str">
        <f>IF(ISNA(VLOOKUP(C2173,COA!$A$2:$B$340,2,FALSE)),"XXX",VLOOKUP(C2173,COA!$A$2:$B$340,2,FALSE))</f>
        <v>V91</v>
      </c>
      <c r="C2173" s="149" t="str">
        <f t="shared" si="68"/>
        <v>0003-1009-0011</v>
      </c>
      <c r="D2173" s="134" t="s">
        <v>463</v>
      </c>
      <c r="E2173" s="134" t="s">
        <v>415</v>
      </c>
      <c r="F2173" s="134" t="s">
        <v>458</v>
      </c>
      <c r="G2173" s="134" t="s">
        <v>326</v>
      </c>
      <c r="H2173" s="134" t="s">
        <v>1023</v>
      </c>
      <c r="I2173" s="134" t="s">
        <v>1</v>
      </c>
      <c r="J2173" s="135">
        <v>116581.70999999995</v>
      </c>
      <c r="K2173" s="135">
        <v>8321.6000000000058</v>
      </c>
      <c r="L2173" s="135">
        <v>6592.8600000000042</v>
      </c>
      <c r="M2173" s="141" t="str">
        <f t="shared" si="67"/>
        <v>201703</v>
      </c>
    </row>
    <row r="2174" spans="1:13" x14ac:dyDescent="0.25">
      <c r="A2174" s="35" t="str">
        <f>VLOOKUP(B2174,ResCat!$A$2:$B$269,2,FALSE)</f>
        <v>PPOMM</v>
      </c>
      <c r="B2174" s="68" t="str">
        <f>IF(ISNA(VLOOKUP(C2174,COA!$A$2:$B$340,2,FALSE)),"XXX",VLOOKUP(C2174,COA!$A$2:$B$340,2,FALSE))</f>
        <v>V91</v>
      </c>
      <c r="C2174" s="149" t="str">
        <f t="shared" si="68"/>
        <v>0003-1009-0011</v>
      </c>
      <c r="D2174" s="134" t="s">
        <v>463</v>
      </c>
      <c r="E2174" s="134" t="s">
        <v>415</v>
      </c>
      <c r="F2174" s="134" t="s">
        <v>458</v>
      </c>
      <c r="G2174" s="134" t="s">
        <v>328</v>
      </c>
      <c r="H2174" s="134" t="s">
        <v>1023</v>
      </c>
      <c r="I2174" s="134" t="s">
        <v>3</v>
      </c>
      <c r="J2174" s="135">
        <v>126725.09999999996</v>
      </c>
      <c r="K2174" s="135">
        <v>-1834.7800000000027</v>
      </c>
      <c r="L2174" s="135">
        <v>-1953.8700000000019</v>
      </c>
      <c r="M2174" s="141" t="str">
        <f t="shared" si="67"/>
        <v>201704</v>
      </c>
    </row>
    <row r="2175" spans="1:13" x14ac:dyDescent="0.25">
      <c r="A2175" s="35" t="str">
        <f>VLOOKUP(B2175,ResCat!$A$2:$B$269,2,FALSE)</f>
        <v>PPOMM</v>
      </c>
      <c r="B2175" s="68" t="str">
        <f>IF(ISNA(VLOOKUP(C2175,COA!$A$2:$B$340,2,FALSE)),"XXX",VLOOKUP(C2175,COA!$A$2:$B$340,2,FALSE))</f>
        <v>V91</v>
      </c>
      <c r="C2175" s="149" t="str">
        <f t="shared" si="68"/>
        <v>0003-1009-0011</v>
      </c>
      <c r="D2175" s="134" t="s">
        <v>463</v>
      </c>
      <c r="E2175" s="134" t="s">
        <v>415</v>
      </c>
      <c r="F2175" s="134" t="s">
        <v>458</v>
      </c>
      <c r="G2175" s="134" t="s">
        <v>328</v>
      </c>
      <c r="H2175" s="134" t="s">
        <v>1023</v>
      </c>
      <c r="I2175" s="134" t="s">
        <v>0</v>
      </c>
      <c r="J2175" s="135">
        <v>5627936.989999989</v>
      </c>
      <c r="K2175" s="135">
        <v>17344.169999999998</v>
      </c>
      <c r="L2175" s="135">
        <v>17310.57</v>
      </c>
      <c r="M2175" s="141" t="str">
        <f t="shared" si="67"/>
        <v>201704</v>
      </c>
    </row>
    <row r="2176" spans="1:13" x14ac:dyDescent="0.25">
      <c r="A2176" s="35" t="str">
        <f>VLOOKUP(B2176,ResCat!$A$2:$B$269,2,FALSE)</f>
        <v>PPOMM</v>
      </c>
      <c r="B2176" s="68" t="str">
        <f>IF(ISNA(VLOOKUP(C2176,COA!$A$2:$B$340,2,FALSE)),"XXX",VLOOKUP(C2176,COA!$A$2:$B$340,2,FALSE))</f>
        <v>V91</v>
      </c>
      <c r="C2176" s="149" t="str">
        <f t="shared" si="68"/>
        <v>0003-1009-0011</v>
      </c>
      <c r="D2176" s="134" t="s">
        <v>463</v>
      </c>
      <c r="E2176" s="134" t="s">
        <v>415</v>
      </c>
      <c r="F2176" s="134" t="s">
        <v>458</v>
      </c>
      <c r="G2176" s="134" t="s">
        <v>328</v>
      </c>
      <c r="H2176" s="134" t="s">
        <v>1023</v>
      </c>
      <c r="I2176" s="134" t="s">
        <v>336</v>
      </c>
      <c r="J2176" s="135">
        <v>1583.02</v>
      </c>
      <c r="K2176" s="135">
        <v>146.77000000000001</v>
      </c>
      <c r="L2176" s="135">
        <v>146.77000000000001</v>
      </c>
      <c r="M2176" s="141" t="str">
        <f t="shared" si="67"/>
        <v>201704</v>
      </c>
    </row>
    <row r="2177" spans="1:13" x14ac:dyDescent="0.25">
      <c r="A2177" s="35" t="str">
        <f>VLOOKUP(B2177,ResCat!$A$2:$B$269,2,FALSE)</f>
        <v>PPOMM</v>
      </c>
      <c r="B2177" s="68" t="str">
        <f>IF(ISNA(VLOOKUP(C2177,COA!$A$2:$B$340,2,FALSE)),"XXX",VLOOKUP(C2177,COA!$A$2:$B$340,2,FALSE))</f>
        <v>V91</v>
      </c>
      <c r="C2177" s="149" t="str">
        <f t="shared" si="68"/>
        <v>0003-1009-0011</v>
      </c>
      <c r="D2177" s="134" t="s">
        <v>463</v>
      </c>
      <c r="E2177" s="134" t="s">
        <v>415</v>
      </c>
      <c r="F2177" s="134" t="s">
        <v>458</v>
      </c>
      <c r="G2177" s="134" t="s">
        <v>328</v>
      </c>
      <c r="H2177" s="134" t="s">
        <v>1023</v>
      </c>
      <c r="I2177" s="134" t="s">
        <v>2</v>
      </c>
      <c r="J2177" s="135">
        <v>532030.74</v>
      </c>
      <c r="K2177" s="135">
        <v>33127.359999999986</v>
      </c>
      <c r="L2177" s="135">
        <v>32411.10999999999</v>
      </c>
      <c r="M2177" s="141" t="str">
        <f t="shared" si="67"/>
        <v>201704</v>
      </c>
    </row>
    <row r="2178" spans="1:13" x14ac:dyDescent="0.25">
      <c r="A2178" s="35" t="str">
        <f>VLOOKUP(B2178,ResCat!$A$2:$B$269,2,FALSE)</f>
        <v>PPOMM</v>
      </c>
      <c r="B2178" s="68" t="str">
        <f>IF(ISNA(VLOOKUP(C2178,COA!$A$2:$B$340,2,FALSE)),"XXX",VLOOKUP(C2178,COA!$A$2:$B$340,2,FALSE))</f>
        <v>V91</v>
      </c>
      <c r="C2178" s="149" t="str">
        <f t="shared" si="68"/>
        <v>0003-1009-0011</v>
      </c>
      <c r="D2178" s="134" t="s">
        <v>463</v>
      </c>
      <c r="E2178" s="134" t="s">
        <v>415</v>
      </c>
      <c r="F2178" s="134" t="s">
        <v>458</v>
      </c>
      <c r="G2178" s="134" t="s">
        <v>328</v>
      </c>
      <c r="H2178" s="134" t="s">
        <v>1023</v>
      </c>
      <c r="I2178" s="134" t="s">
        <v>1</v>
      </c>
      <c r="J2178" s="135">
        <v>563295.11999999988</v>
      </c>
      <c r="K2178" s="135">
        <v>8799.6999999999989</v>
      </c>
      <c r="L2178" s="135">
        <v>8189.2300000000005</v>
      </c>
      <c r="M2178" s="141" t="str">
        <f t="shared" si="67"/>
        <v>201704</v>
      </c>
    </row>
    <row r="2179" spans="1:13" x14ac:dyDescent="0.25">
      <c r="A2179" s="35" t="str">
        <f>VLOOKUP(B2179,ResCat!$A$2:$B$269,2,FALSE)</f>
        <v>PPOMM</v>
      </c>
      <c r="B2179" s="68" t="str">
        <f>IF(ISNA(VLOOKUP(C2179,COA!$A$2:$B$340,2,FALSE)),"XXX",VLOOKUP(C2179,COA!$A$2:$B$340,2,FALSE))</f>
        <v>V91</v>
      </c>
      <c r="C2179" s="149" t="str">
        <f t="shared" si="68"/>
        <v>0003-1009-0011</v>
      </c>
      <c r="D2179" s="134" t="s">
        <v>463</v>
      </c>
      <c r="E2179" s="134" t="s">
        <v>415</v>
      </c>
      <c r="F2179" s="134" t="s">
        <v>458</v>
      </c>
      <c r="G2179" s="134" t="s">
        <v>330</v>
      </c>
      <c r="H2179" s="134" t="s">
        <v>1023</v>
      </c>
      <c r="I2179" s="134" t="s">
        <v>3</v>
      </c>
      <c r="J2179" s="135">
        <v>145254.06</v>
      </c>
      <c r="K2179" s="135">
        <v>6827.1399999999967</v>
      </c>
      <c r="L2179" s="135">
        <v>5503.3700000000017</v>
      </c>
      <c r="M2179" s="141" t="str">
        <f t="shared" si="67"/>
        <v>201705</v>
      </c>
    </row>
    <row r="2180" spans="1:13" x14ac:dyDescent="0.25">
      <c r="A2180" s="35" t="str">
        <f>VLOOKUP(B2180,ResCat!$A$2:$B$269,2,FALSE)</f>
        <v>PPOMM</v>
      </c>
      <c r="B2180" s="68" t="str">
        <f>IF(ISNA(VLOOKUP(C2180,COA!$A$2:$B$340,2,FALSE)),"XXX",VLOOKUP(C2180,COA!$A$2:$B$340,2,FALSE))</f>
        <v>V91</v>
      </c>
      <c r="C2180" s="149" t="str">
        <f t="shared" si="68"/>
        <v>0003-1009-0011</v>
      </c>
      <c r="D2180" s="134" t="s">
        <v>463</v>
      </c>
      <c r="E2180" s="134" t="s">
        <v>415</v>
      </c>
      <c r="F2180" s="134" t="s">
        <v>458</v>
      </c>
      <c r="G2180" s="134" t="s">
        <v>330</v>
      </c>
      <c r="H2180" s="134" t="s">
        <v>1023</v>
      </c>
      <c r="I2180" s="134" t="s">
        <v>0</v>
      </c>
      <c r="J2180" s="135">
        <v>1028389.6800000002</v>
      </c>
      <c r="K2180" s="135">
        <v>51934.220000000023</v>
      </c>
      <c r="L2180" s="135">
        <v>43404.580000000024</v>
      </c>
      <c r="M2180" s="141" t="str">
        <f t="shared" ref="M2180:M2243" si="69">IF(G2180&lt;$M$1,$M$1,G2180)</f>
        <v>201705</v>
      </c>
    </row>
    <row r="2181" spans="1:13" x14ac:dyDescent="0.25">
      <c r="A2181" s="35" t="str">
        <f>VLOOKUP(B2181,ResCat!$A$2:$B$269,2,FALSE)</f>
        <v>PPOMM</v>
      </c>
      <c r="B2181" s="68" t="str">
        <f>IF(ISNA(VLOOKUP(C2181,COA!$A$2:$B$340,2,FALSE)),"XXX",VLOOKUP(C2181,COA!$A$2:$B$340,2,FALSE))</f>
        <v>V91</v>
      </c>
      <c r="C2181" s="149" t="str">
        <f t="shared" ref="C2181:C2244" si="70">D2181&amp;"-"&amp;E2181&amp;"-"&amp;F2181</f>
        <v>0003-1009-0011</v>
      </c>
      <c r="D2181" s="134" t="s">
        <v>463</v>
      </c>
      <c r="E2181" s="134" t="s">
        <v>415</v>
      </c>
      <c r="F2181" s="134" t="s">
        <v>458</v>
      </c>
      <c r="G2181" s="134" t="s">
        <v>330</v>
      </c>
      <c r="H2181" s="134" t="s">
        <v>1023</v>
      </c>
      <c r="I2181" s="134" t="s">
        <v>336</v>
      </c>
      <c r="J2181" s="135">
        <v>17514.660000000003</v>
      </c>
      <c r="K2181" s="135">
        <v>14510.769999999999</v>
      </c>
      <c r="L2181" s="135">
        <v>11405.249999999998</v>
      </c>
      <c r="M2181" s="141" t="str">
        <f t="shared" si="69"/>
        <v>201705</v>
      </c>
    </row>
    <row r="2182" spans="1:13" x14ac:dyDescent="0.25">
      <c r="A2182" s="35" t="str">
        <f>VLOOKUP(B2182,ResCat!$A$2:$B$269,2,FALSE)</f>
        <v>PPOMM</v>
      </c>
      <c r="B2182" s="68" t="str">
        <f>IF(ISNA(VLOOKUP(C2182,COA!$A$2:$B$340,2,FALSE)),"XXX",VLOOKUP(C2182,COA!$A$2:$B$340,2,FALSE))</f>
        <v>V91</v>
      </c>
      <c r="C2182" s="149" t="str">
        <f t="shared" si="70"/>
        <v>0003-1009-0011</v>
      </c>
      <c r="D2182" s="134" t="s">
        <v>463</v>
      </c>
      <c r="E2182" s="134" t="s">
        <v>415</v>
      </c>
      <c r="F2182" s="134" t="s">
        <v>458</v>
      </c>
      <c r="G2182" s="134" t="s">
        <v>330</v>
      </c>
      <c r="H2182" s="134" t="s">
        <v>1023</v>
      </c>
      <c r="I2182" s="134" t="s">
        <v>2</v>
      </c>
      <c r="J2182" s="135">
        <v>945186.84999999916</v>
      </c>
      <c r="K2182" s="135">
        <v>53822.62</v>
      </c>
      <c r="L2182" s="135">
        <v>51417.920000000035</v>
      </c>
      <c r="M2182" s="141" t="str">
        <f t="shared" si="69"/>
        <v>201705</v>
      </c>
    </row>
    <row r="2183" spans="1:13" x14ac:dyDescent="0.25">
      <c r="A2183" s="35" t="str">
        <f>VLOOKUP(B2183,ResCat!$A$2:$B$269,2,FALSE)</f>
        <v>PPOMM</v>
      </c>
      <c r="B2183" s="68" t="str">
        <f>IF(ISNA(VLOOKUP(C2183,COA!$A$2:$B$340,2,FALSE)),"XXX",VLOOKUP(C2183,COA!$A$2:$B$340,2,FALSE))</f>
        <v>V91</v>
      </c>
      <c r="C2183" s="149" t="str">
        <f t="shared" si="70"/>
        <v>0003-1009-0011</v>
      </c>
      <c r="D2183" s="134" t="s">
        <v>463</v>
      </c>
      <c r="E2183" s="134" t="s">
        <v>415</v>
      </c>
      <c r="F2183" s="134" t="s">
        <v>458</v>
      </c>
      <c r="G2183" s="134" t="s">
        <v>330</v>
      </c>
      <c r="H2183" s="134" t="s">
        <v>1023</v>
      </c>
      <c r="I2183" s="134" t="s">
        <v>1</v>
      </c>
      <c r="J2183" s="135">
        <v>225099.96999999988</v>
      </c>
      <c r="K2183" s="135">
        <v>10758.060000000001</v>
      </c>
      <c r="L2183" s="135">
        <v>10733.19</v>
      </c>
      <c r="M2183" s="141" t="str">
        <f t="shared" si="69"/>
        <v>201705</v>
      </c>
    </row>
    <row r="2184" spans="1:13" x14ac:dyDescent="0.25">
      <c r="A2184" s="35" t="str">
        <f>VLOOKUP(B2184,ResCat!$A$2:$B$269,2,FALSE)</f>
        <v>PPOMM</v>
      </c>
      <c r="B2184" s="68" t="str">
        <f>IF(ISNA(VLOOKUP(C2184,COA!$A$2:$B$340,2,FALSE)),"XXX",VLOOKUP(C2184,COA!$A$2:$B$340,2,FALSE))</f>
        <v>V91</v>
      </c>
      <c r="C2184" s="149" t="str">
        <f t="shared" si="70"/>
        <v>0003-1009-0011</v>
      </c>
      <c r="D2184" s="134" t="s">
        <v>463</v>
      </c>
      <c r="E2184" s="134" t="s">
        <v>415</v>
      </c>
      <c r="F2184" s="134" t="s">
        <v>458</v>
      </c>
      <c r="G2184" s="134" t="s">
        <v>332</v>
      </c>
      <c r="H2184" s="134" t="s">
        <v>1023</v>
      </c>
      <c r="I2184" s="134" t="s">
        <v>3</v>
      </c>
      <c r="J2184" s="135">
        <v>176327.31999999948</v>
      </c>
      <c r="K2184" s="135">
        <v>675.59000000000094</v>
      </c>
      <c r="L2184" s="135">
        <v>389.57000000000204</v>
      </c>
      <c r="M2184" s="141" t="str">
        <f t="shared" si="69"/>
        <v>201706</v>
      </c>
    </row>
    <row r="2185" spans="1:13" x14ac:dyDescent="0.25">
      <c r="A2185" s="35" t="str">
        <f>VLOOKUP(B2185,ResCat!$A$2:$B$269,2,FALSE)</f>
        <v>PPOMM</v>
      </c>
      <c r="B2185" s="68" t="str">
        <f>IF(ISNA(VLOOKUP(C2185,COA!$A$2:$B$340,2,FALSE)),"XXX",VLOOKUP(C2185,COA!$A$2:$B$340,2,FALSE))</f>
        <v>V91</v>
      </c>
      <c r="C2185" s="149" t="str">
        <f t="shared" si="70"/>
        <v>0003-1009-0011</v>
      </c>
      <c r="D2185" s="134" t="s">
        <v>463</v>
      </c>
      <c r="E2185" s="134" t="s">
        <v>415</v>
      </c>
      <c r="F2185" s="134" t="s">
        <v>458</v>
      </c>
      <c r="G2185" s="134" t="s">
        <v>332</v>
      </c>
      <c r="H2185" s="134" t="s">
        <v>1023</v>
      </c>
      <c r="I2185" s="134" t="s">
        <v>0</v>
      </c>
      <c r="J2185" s="135">
        <v>1717042.65</v>
      </c>
      <c r="K2185" s="135">
        <v>52265.989999999954</v>
      </c>
      <c r="L2185" s="135">
        <v>47577.519999999953</v>
      </c>
      <c r="M2185" s="141" t="str">
        <f t="shared" si="69"/>
        <v>201706</v>
      </c>
    </row>
    <row r="2186" spans="1:13" x14ac:dyDescent="0.25">
      <c r="A2186" s="35" t="str">
        <f>VLOOKUP(B2186,ResCat!$A$2:$B$269,2,FALSE)</f>
        <v>PPOMM</v>
      </c>
      <c r="B2186" s="68" t="str">
        <f>IF(ISNA(VLOOKUP(C2186,COA!$A$2:$B$340,2,FALSE)),"XXX",VLOOKUP(C2186,COA!$A$2:$B$340,2,FALSE))</f>
        <v>V91</v>
      </c>
      <c r="C2186" s="149" t="str">
        <f t="shared" si="70"/>
        <v>0003-1009-0011</v>
      </c>
      <c r="D2186" s="134" t="s">
        <v>463</v>
      </c>
      <c r="E2186" s="134" t="s">
        <v>415</v>
      </c>
      <c r="F2186" s="134" t="s">
        <v>458</v>
      </c>
      <c r="G2186" s="134" t="s">
        <v>332</v>
      </c>
      <c r="H2186" s="134" t="s">
        <v>1023</v>
      </c>
      <c r="I2186" s="134" t="s">
        <v>336</v>
      </c>
      <c r="J2186" s="135">
        <v>5206.1699999999992</v>
      </c>
      <c r="K2186" s="135">
        <v>324.38000000000005</v>
      </c>
      <c r="L2186" s="135">
        <v>324.38000000000005</v>
      </c>
      <c r="M2186" s="141" t="str">
        <f t="shared" si="69"/>
        <v>201706</v>
      </c>
    </row>
    <row r="2187" spans="1:13" x14ac:dyDescent="0.25">
      <c r="A2187" s="35" t="str">
        <f>VLOOKUP(B2187,ResCat!$A$2:$B$269,2,FALSE)</f>
        <v>PPOMM</v>
      </c>
      <c r="B2187" s="68" t="str">
        <f>IF(ISNA(VLOOKUP(C2187,COA!$A$2:$B$340,2,FALSE)),"XXX",VLOOKUP(C2187,COA!$A$2:$B$340,2,FALSE))</f>
        <v>V91</v>
      </c>
      <c r="C2187" s="149" t="str">
        <f t="shared" si="70"/>
        <v>0003-1009-0011</v>
      </c>
      <c r="D2187" s="134" t="s">
        <v>463</v>
      </c>
      <c r="E2187" s="134" t="s">
        <v>415</v>
      </c>
      <c r="F2187" s="134" t="s">
        <v>458</v>
      </c>
      <c r="G2187" s="134" t="s">
        <v>332</v>
      </c>
      <c r="H2187" s="134" t="s">
        <v>1023</v>
      </c>
      <c r="I2187" s="134" t="s">
        <v>2</v>
      </c>
      <c r="J2187" s="135">
        <v>977004.2</v>
      </c>
      <c r="K2187" s="135">
        <v>63337.839999999771</v>
      </c>
      <c r="L2187" s="135">
        <v>61884.95999999981</v>
      </c>
      <c r="M2187" s="141" t="str">
        <f t="shared" si="69"/>
        <v>201706</v>
      </c>
    </row>
    <row r="2188" spans="1:13" x14ac:dyDescent="0.25">
      <c r="A2188" s="35" t="str">
        <f>VLOOKUP(B2188,ResCat!$A$2:$B$269,2,FALSE)</f>
        <v>PPOMM</v>
      </c>
      <c r="B2188" s="68" t="str">
        <f>IF(ISNA(VLOOKUP(C2188,COA!$A$2:$B$340,2,FALSE)),"XXX",VLOOKUP(C2188,COA!$A$2:$B$340,2,FALSE))</f>
        <v>V91</v>
      </c>
      <c r="C2188" s="149" t="str">
        <f t="shared" si="70"/>
        <v>0003-1009-0011</v>
      </c>
      <c r="D2188" s="134" t="s">
        <v>463</v>
      </c>
      <c r="E2188" s="134" t="s">
        <v>415</v>
      </c>
      <c r="F2188" s="134" t="s">
        <v>458</v>
      </c>
      <c r="G2188" s="134" t="s">
        <v>332</v>
      </c>
      <c r="H2188" s="134" t="s">
        <v>1023</v>
      </c>
      <c r="I2188" s="134" t="s">
        <v>1</v>
      </c>
      <c r="J2188" s="135">
        <v>607477.59000000032</v>
      </c>
      <c r="K2188" s="135">
        <v>25370.860000000004</v>
      </c>
      <c r="L2188" s="135">
        <v>25307.760000000006</v>
      </c>
      <c r="M2188" s="141" t="str">
        <f t="shared" si="69"/>
        <v>201706</v>
      </c>
    </row>
    <row r="2189" spans="1:13" x14ac:dyDescent="0.25">
      <c r="A2189" s="35" t="str">
        <f>VLOOKUP(B2189,ResCat!$A$2:$B$269,2,FALSE)</f>
        <v>PPOMM</v>
      </c>
      <c r="B2189" s="68" t="str">
        <f>IF(ISNA(VLOOKUP(C2189,COA!$A$2:$B$340,2,FALSE)),"XXX",VLOOKUP(C2189,COA!$A$2:$B$340,2,FALSE))</f>
        <v>V91</v>
      </c>
      <c r="C2189" s="149" t="str">
        <f t="shared" si="70"/>
        <v>0003-1009-0011</v>
      </c>
      <c r="D2189" s="134" t="s">
        <v>463</v>
      </c>
      <c r="E2189" s="134" t="s">
        <v>415</v>
      </c>
      <c r="F2189" s="134" t="s">
        <v>458</v>
      </c>
      <c r="G2189" s="134" t="s">
        <v>335</v>
      </c>
      <c r="H2189" s="134" t="s">
        <v>1023</v>
      </c>
      <c r="I2189" s="134" t="s">
        <v>3</v>
      </c>
      <c r="J2189" s="135">
        <v>262532.34999999992</v>
      </c>
      <c r="K2189" s="135">
        <v>7010.2800000000016</v>
      </c>
      <c r="L2189" s="135">
        <v>6224.2099999999982</v>
      </c>
      <c r="M2189" s="141" t="str">
        <f t="shared" si="69"/>
        <v>201707</v>
      </c>
    </row>
    <row r="2190" spans="1:13" x14ac:dyDescent="0.25">
      <c r="A2190" s="35" t="str">
        <f>VLOOKUP(B2190,ResCat!$A$2:$B$269,2,FALSE)</f>
        <v>PPOMM</v>
      </c>
      <c r="B2190" s="68" t="str">
        <f>IF(ISNA(VLOOKUP(C2190,COA!$A$2:$B$340,2,FALSE)),"XXX",VLOOKUP(C2190,COA!$A$2:$B$340,2,FALSE))</f>
        <v>V91</v>
      </c>
      <c r="C2190" s="149" t="str">
        <f t="shared" si="70"/>
        <v>0003-1009-0011</v>
      </c>
      <c r="D2190" s="134" t="s">
        <v>463</v>
      </c>
      <c r="E2190" s="134" t="s">
        <v>415</v>
      </c>
      <c r="F2190" s="134" t="s">
        <v>458</v>
      </c>
      <c r="G2190" s="134" t="s">
        <v>335</v>
      </c>
      <c r="H2190" s="134" t="s">
        <v>1023</v>
      </c>
      <c r="I2190" s="134" t="s">
        <v>0</v>
      </c>
      <c r="J2190" s="135">
        <v>2001460.1500000006</v>
      </c>
      <c r="K2190" s="135">
        <v>39811.719999999987</v>
      </c>
      <c r="L2190" s="135">
        <v>40469.719999999987</v>
      </c>
      <c r="M2190" s="141" t="str">
        <f t="shared" si="69"/>
        <v>201707</v>
      </c>
    </row>
    <row r="2191" spans="1:13" x14ac:dyDescent="0.25">
      <c r="A2191" s="35" t="str">
        <f>VLOOKUP(B2191,ResCat!$A$2:$B$269,2,FALSE)</f>
        <v>PPOMM</v>
      </c>
      <c r="B2191" s="68" t="str">
        <f>IF(ISNA(VLOOKUP(C2191,COA!$A$2:$B$340,2,FALSE)),"XXX",VLOOKUP(C2191,COA!$A$2:$B$340,2,FALSE))</f>
        <v>V91</v>
      </c>
      <c r="C2191" s="149" t="str">
        <f t="shared" si="70"/>
        <v>0003-1009-0011</v>
      </c>
      <c r="D2191" s="134" t="s">
        <v>463</v>
      </c>
      <c r="E2191" s="134" t="s">
        <v>415</v>
      </c>
      <c r="F2191" s="134" t="s">
        <v>458</v>
      </c>
      <c r="G2191" s="134" t="s">
        <v>335</v>
      </c>
      <c r="H2191" s="134" t="s">
        <v>1023</v>
      </c>
      <c r="I2191" s="134" t="s">
        <v>336</v>
      </c>
      <c r="J2191" s="135">
        <v>1946.97</v>
      </c>
      <c r="K2191" s="135">
        <v>94.77000000000001</v>
      </c>
      <c r="L2191" s="135">
        <v>93.63000000000001</v>
      </c>
      <c r="M2191" s="141" t="str">
        <f t="shared" si="69"/>
        <v>201707</v>
      </c>
    </row>
    <row r="2192" spans="1:13" x14ac:dyDescent="0.25">
      <c r="A2192" s="35" t="str">
        <f>VLOOKUP(B2192,ResCat!$A$2:$B$269,2,FALSE)</f>
        <v>PPOMM</v>
      </c>
      <c r="B2192" s="68" t="str">
        <f>IF(ISNA(VLOOKUP(C2192,COA!$A$2:$B$340,2,FALSE)),"XXX",VLOOKUP(C2192,COA!$A$2:$B$340,2,FALSE))</f>
        <v>V91</v>
      </c>
      <c r="C2192" s="149" t="str">
        <f t="shared" si="70"/>
        <v>0003-1009-0011</v>
      </c>
      <c r="D2192" s="134" t="s">
        <v>463</v>
      </c>
      <c r="E2192" s="134" t="s">
        <v>415</v>
      </c>
      <c r="F2192" s="134" t="s">
        <v>458</v>
      </c>
      <c r="G2192" s="134" t="s">
        <v>335</v>
      </c>
      <c r="H2192" s="134" t="s">
        <v>1023</v>
      </c>
      <c r="I2192" s="134" t="s">
        <v>2</v>
      </c>
      <c r="J2192" s="135">
        <v>927894.01999999967</v>
      </c>
      <c r="K2192" s="135">
        <v>68699.45999999989</v>
      </c>
      <c r="L2192" s="135">
        <v>66676.789999999979</v>
      </c>
      <c r="M2192" s="141" t="str">
        <f t="shared" si="69"/>
        <v>201707</v>
      </c>
    </row>
    <row r="2193" spans="1:13" x14ac:dyDescent="0.25">
      <c r="A2193" s="35" t="str">
        <f>VLOOKUP(B2193,ResCat!$A$2:$B$269,2,FALSE)</f>
        <v>PPOMM</v>
      </c>
      <c r="B2193" s="68" t="str">
        <f>IF(ISNA(VLOOKUP(C2193,COA!$A$2:$B$340,2,FALSE)),"XXX",VLOOKUP(C2193,COA!$A$2:$B$340,2,FALSE))</f>
        <v>V91</v>
      </c>
      <c r="C2193" s="149" t="str">
        <f t="shared" si="70"/>
        <v>0003-1009-0011</v>
      </c>
      <c r="D2193" s="134" t="s">
        <v>463</v>
      </c>
      <c r="E2193" s="134" t="s">
        <v>415</v>
      </c>
      <c r="F2193" s="134" t="s">
        <v>458</v>
      </c>
      <c r="G2193" s="134" t="s">
        <v>335</v>
      </c>
      <c r="H2193" s="134" t="s">
        <v>1023</v>
      </c>
      <c r="I2193" s="134" t="s">
        <v>1</v>
      </c>
      <c r="J2193" s="135">
        <v>924957.39000000129</v>
      </c>
      <c r="K2193" s="135">
        <v>28065.350000000028</v>
      </c>
      <c r="L2193" s="135">
        <v>27664.010000000031</v>
      </c>
      <c r="M2193" s="141" t="str">
        <f t="shared" si="69"/>
        <v>201707</v>
      </c>
    </row>
    <row r="2194" spans="1:13" x14ac:dyDescent="0.25">
      <c r="A2194" s="35" t="str">
        <f>VLOOKUP(B2194,ResCat!$A$2:$B$269,2,FALSE)</f>
        <v>PPOMM</v>
      </c>
      <c r="B2194" s="68" t="str">
        <f>IF(ISNA(VLOOKUP(C2194,COA!$A$2:$B$340,2,FALSE)),"XXX",VLOOKUP(C2194,COA!$A$2:$B$340,2,FALSE))</f>
        <v>V91</v>
      </c>
      <c r="C2194" s="149" t="str">
        <f t="shared" si="70"/>
        <v>0003-1009-0011</v>
      </c>
      <c r="D2194" s="134" t="s">
        <v>463</v>
      </c>
      <c r="E2194" s="134" t="s">
        <v>415</v>
      </c>
      <c r="F2194" s="134" t="s">
        <v>458</v>
      </c>
      <c r="G2194" s="134" t="s">
        <v>4</v>
      </c>
      <c r="H2194" s="134" t="s">
        <v>1023</v>
      </c>
      <c r="I2194" s="134" t="s">
        <v>3</v>
      </c>
      <c r="J2194" s="135">
        <v>550029.68999999971</v>
      </c>
      <c r="K2194" s="135">
        <v>26978.880000000005</v>
      </c>
      <c r="L2194" s="135">
        <v>26320.620000000014</v>
      </c>
      <c r="M2194" s="141" t="str">
        <f t="shared" si="69"/>
        <v>201708</v>
      </c>
    </row>
    <row r="2195" spans="1:13" x14ac:dyDescent="0.25">
      <c r="A2195" s="35" t="str">
        <f>VLOOKUP(B2195,ResCat!$A$2:$B$269,2,FALSE)</f>
        <v>PPOMM</v>
      </c>
      <c r="B2195" s="68" t="str">
        <f>IF(ISNA(VLOOKUP(C2195,COA!$A$2:$B$340,2,FALSE)),"XXX",VLOOKUP(C2195,COA!$A$2:$B$340,2,FALSE))</f>
        <v>V91</v>
      </c>
      <c r="C2195" s="149" t="str">
        <f t="shared" si="70"/>
        <v>0003-1009-0011</v>
      </c>
      <c r="D2195" s="134" t="s">
        <v>463</v>
      </c>
      <c r="E2195" s="134" t="s">
        <v>415</v>
      </c>
      <c r="F2195" s="134" t="s">
        <v>458</v>
      </c>
      <c r="G2195" s="134" t="s">
        <v>4</v>
      </c>
      <c r="H2195" s="134" t="s">
        <v>1023</v>
      </c>
      <c r="I2195" s="134" t="s">
        <v>0</v>
      </c>
      <c r="J2195" s="135">
        <v>1520414.980000003</v>
      </c>
      <c r="K2195" s="135">
        <v>50209.970000000263</v>
      </c>
      <c r="L2195" s="135">
        <v>50170.970000000263</v>
      </c>
      <c r="M2195" s="141" t="str">
        <f t="shared" si="69"/>
        <v>201708</v>
      </c>
    </row>
    <row r="2196" spans="1:13" x14ac:dyDescent="0.25">
      <c r="A2196" s="35" t="str">
        <f>VLOOKUP(B2196,ResCat!$A$2:$B$269,2,FALSE)</f>
        <v>PPOMM</v>
      </c>
      <c r="B2196" s="68" t="str">
        <f>IF(ISNA(VLOOKUP(C2196,COA!$A$2:$B$340,2,FALSE)),"XXX",VLOOKUP(C2196,COA!$A$2:$B$340,2,FALSE))</f>
        <v>V91</v>
      </c>
      <c r="C2196" s="149" t="str">
        <f t="shared" si="70"/>
        <v>0003-1009-0011</v>
      </c>
      <c r="D2196" s="134" t="s">
        <v>463</v>
      </c>
      <c r="E2196" s="134" t="s">
        <v>415</v>
      </c>
      <c r="F2196" s="134" t="s">
        <v>458</v>
      </c>
      <c r="G2196" s="134" t="s">
        <v>4</v>
      </c>
      <c r="H2196" s="134" t="s">
        <v>1023</v>
      </c>
      <c r="I2196" s="134" t="s">
        <v>336</v>
      </c>
      <c r="J2196" s="135">
        <v>3873.75</v>
      </c>
      <c r="K2196" s="135">
        <v>205.03</v>
      </c>
      <c r="L2196" s="135">
        <v>203.89</v>
      </c>
      <c r="M2196" s="141" t="str">
        <f t="shared" si="69"/>
        <v>201708</v>
      </c>
    </row>
    <row r="2197" spans="1:13" x14ac:dyDescent="0.25">
      <c r="A2197" s="35" t="str">
        <f>VLOOKUP(B2197,ResCat!$A$2:$B$269,2,FALSE)</f>
        <v>PPOMM</v>
      </c>
      <c r="B2197" s="68" t="str">
        <f>IF(ISNA(VLOOKUP(C2197,COA!$A$2:$B$340,2,FALSE)),"XXX",VLOOKUP(C2197,COA!$A$2:$B$340,2,FALSE))</f>
        <v>V91</v>
      </c>
      <c r="C2197" s="149" t="str">
        <f t="shared" si="70"/>
        <v>0003-1009-0011</v>
      </c>
      <c r="D2197" s="134" t="s">
        <v>463</v>
      </c>
      <c r="E2197" s="134" t="s">
        <v>415</v>
      </c>
      <c r="F2197" s="134" t="s">
        <v>458</v>
      </c>
      <c r="G2197" s="134" t="s">
        <v>4</v>
      </c>
      <c r="H2197" s="134" t="s">
        <v>1023</v>
      </c>
      <c r="I2197" s="134" t="s">
        <v>2</v>
      </c>
      <c r="J2197" s="135">
        <v>2015805.6200000064</v>
      </c>
      <c r="K2197" s="135">
        <v>123087.41000000075</v>
      </c>
      <c r="L2197" s="135">
        <v>119259.67000000067</v>
      </c>
      <c r="M2197" s="141" t="str">
        <f t="shared" si="69"/>
        <v>201708</v>
      </c>
    </row>
    <row r="2198" spans="1:13" x14ac:dyDescent="0.25">
      <c r="A2198" s="35" t="str">
        <f>VLOOKUP(B2198,ResCat!$A$2:$B$269,2,FALSE)</f>
        <v>PPOMM</v>
      </c>
      <c r="B2198" s="68" t="str">
        <f>IF(ISNA(VLOOKUP(C2198,COA!$A$2:$B$340,2,FALSE)),"XXX",VLOOKUP(C2198,COA!$A$2:$B$340,2,FALSE))</f>
        <v>V91</v>
      </c>
      <c r="C2198" s="149" t="str">
        <f t="shared" si="70"/>
        <v>0003-1009-0011</v>
      </c>
      <c r="D2198" s="134" t="s">
        <v>463</v>
      </c>
      <c r="E2198" s="134" t="s">
        <v>415</v>
      </c>
      <c r="F2198" s="134" t="s">
        <v>458</v>
      </c>
      <c r="G2198" s="134" t="s">
        <v>4</v>
      </c>
      <c r="H2198" s="134" t="s">
        <v>1023</v>
      </c>
      <c r="I2198" s="134" t="s">
        <v>1</v>
      </c>
      <c r="J2198" s="135">
        <v>1249417.9700000004</v>
      </c>
      <c r="K2198" s="135">
        <v>50396.469999999979</v>
      </c>
      <c r="L2198" s="135">
        <v>47381.009999999973</v>
      </c>
      <c r="M2198" s="141" t="str">
        <f t="shared" si="69"/>
        <v>201708</v>
      </c>
    </row>
    <row r="2199" spans="1:13" x14ac:dyDescent="0.25">
      <c r="A2199" s="35" t="str">
        <f>VLOOKUP(B2199,ResCat!$A$2:$B$269,2,FALSE)</f>
        <v>PPOMM</v>
      </c>
      <c r="B2199" s="68" t="str">
        <f>IF(ISNA(VLOOKUP(C2199,COA!$A$2:$B$340,2,FALSE)),"XXX",VLOOKUP(C2199,COA!$A$2:$B$340,2,FALSE))</f>
        <v>V91</v>
      </c>
      <c r="C2199" s="149" t="str">
        <f t="shared" si="70"/>
        <v>0003-1009-0011</v>
      </c>
      <c r="D2199" s="134" t="s">
        <v>463</v>
      </c>
      <c r="E2199" s="134" t="s">
        <v>415</v>
      </c>
      <c r="F2199" s="134" t="s">
        <v>458</v>
      </c>
      <c r="G2199" s="134" t="s">
        <v>511</v>
      </c>
      <c r="H2199" s="134" t="s">
        <v>1023</v>
      </c>
      <c r="I2199" s="134" t="s">
        <v>3</v>
      </c>
      <c r="J2199" s="135">
        <v>804461.48999999987</v>
      </c>
      <c r="K2199" s="135">
        <v>48789.299999999857</v>
      </c>
      <c r="L2199" s="135">
        <v>47262.80999999991</v>
      </c>
      <c r="M2199" s="141" t="str">
        <f t="shared" si="69"/>
        <v>201709</v>
      </c>
    </row>
    <row r="2200" spans="1:13" x14ac:dyDescent="0.25">
      <c r="A2200" s="35" t="str">
        <f>VLOOKUP(B2200,ResCat!$A$2:$B$269,2,FALSE)</f>
        <v>PPOMM</v>
      </c>
      <c r="B2200" s="68" t="str">
        <f>IF(ISNA(VLOOKUP(C2200,COA!$A$2:$B$340,2,FALSE)),"XXX",VLOOKUP(C2200,COA!$A$2:$B$340,2,FALSE))</f>
        <v>V91</v>
      </c>
      <c r="C2200" s="149" t="str">
        <f t="shared" si="70"/>
        <v>0003-1009-0011</v>
      </c>
      <c r="D2200" s="134" t="s">
        <v>463</v>
      </c>
      <c r="E2200" s="134" t="s">
        <v>415</v>
      </c>
      <c r="F2200" s="134" t="s">
        <v>458</v>
      </c>
      <c r="G2200" s="134" t="s">
        <v>511</v>
      </c>
      <c r="H2200" s="134" t="s">
        <v>1023</v>
      </c>
      <c r="I2200" s="134" t="s">
        <v>0</v>
      </c>
      <c r="J2200" s="135">
        <v>2765372.2800000003</v>
      </c>
      <c r="K2200" s="135">
        <v>95518.659999999974</v>
      </c>
      <c r="L2200" s="135">
        <v>92593.56</v>
      </c>
      <c r="M2200" s="141" t="str">
        <f t="shared" si="69"/>
        <v>201709</v>
      </c>
    </row>
    <row r="2201" spans="1:13" x14ac:dyDescent="0.25">
      <c r="A2201" s="35" t="str">
        <f>VLOOKUP(B2201,ResCat!$A$2:$B$269,2,FALSE)</f>
        <v>PPOMM</v>
      </c>
      <c r="B2201" s="68" t="str">
        <f>IF(ISNA(VLOOKUP(C2201,COA!$A$2:$B$340,2,FALSE)),"XXX",VLOOKUP(C2201,COA!$A$2:$B$340,2,FALSE))</f>
        <v>V91</v>
      </c>
      <c r="C2201" s="149" t="str">
        <f t="shared" si="70"/>
        <v>0003-1009-0011</v>
      </c>
      <c r="D2201" s="134" t="s">
        <v>463</v>
      </c>
      <c r="E2201" s="134" t="s">
        <v>415</v>
      </c>
      <c r="F2201" s="134" t="s">
        <v>458</v>
      </c>
      <c r="G2201" s="134" t="s">
        <v>511</v>
      </c>
      <c r="H2201" s="134" t="s">
        <v>1023</v>
      </c>
      <c r="I2201" s="134" t="s">
        <v>336</v>
      </c>
      <c r="J2201" s="135">
        <v>38408.550000000003</v>
      </c>
      <c r="K2201" s="135">
        <v>449.99</v>
      </c>
      <c r="L2201" s="135">
        <v>402.55</v>
      </c>
      <c r="M2201" s="141" t="str">
        <f t="shared" si="69"/>
        <v>201709</v>
      </c>
    </row>
    <row r="2202" spans="1:13" x14ac:dyDescent="0.25">
      <c r="A2202" s="35" t="str">
        <f>VLOOKUP(B2202,ResCat!$A$2:$B$269,2,FALSE)</f>
        <v>PPOMM</v>
      </c>
      <c r="B2202" s="68" t="str">
        <f>IF(ISNA(VLOOKUP(C2202,COA!$A$2:$B$340,2,FALSE)),"XXX",VLOOKUP(C2202,COA!$A$2:$B$340,2,FALSE))</f>
        <v>V91</v>
      </c>
      <c r="C2202" s="149" t="str">
        <f t="shared" si="70"/>
        <v>0003-1009-0011</v>
      </c>
      <c r="D2202" s="134" t="s">
        <v>463</v>
      </c>
      <c r="E2202" s="134" t="s">
        <v>415</v>
      </c>
      <c r="F2202" s="134" t="s">
        <v>458</v>
      </c>
      <c r="G2202" s="134" t="s">
        <v>511</v>
      </c>
      <c r="H2202" s="134" t="s">
        <v>1023</v>
      </c>
      <c r="I2202" s="134" t="s">
        <v>2</v>
      </c>
      <c r="J2202" s="135">
        <v>2839162.139999995</v>
      </c>
      <c r="K2202" s="135">
        <v>183141.75000000317</v>
      </c>
      <c r="L2202" s="135">
        <v>176874.06000000276</v>
      </c>
      <c r="M2202" s="141" t="str">
        <f t="shared" si="69"/>
        <v>201709</v>
      </c>
    </row>
    <row r="2203" spans="1:13" x14ac:dyDescent="0.25">
      <c r="A2203" s="35" t="str">
        <f>VLOOKUP(B2203,ResCat!$A$2:$B$269,2,FALSE)</f>
        <v>PPOMM</v>
      </c>
      <c r="B2203" s="68" t="str">
        <f>IF(ISNA(VLOOKUP(C2203,COA!$A$2:$B$340,2,FALSE)),"XXX",VLOOKUP(C2203,COA!$A$2:$B$340,2,FALSE))</f>
        <v>V91</v>
      </c>
      <c r="C2203" s="149" t="str">
        <f t="shared" si="70"/>
        <v>0003-1009-0011</v>
      </c>
      <c r="D2203" s="134" t="s">
        <v>463</v>
      </c>
      <c r="E2203" s="134" t="s">
        <v>415</v>
      </c>
      <c r="F2203" s="134" t="s">
        <v>458</v>
      </c>
      <c r="G2203" s="134" t="s">
        <v>511</v>
      </c>
      <c r="H2203" s="134" t="s">
        <v>1023</v>
      </c>
      <c r="I2203" s="134" t="s">
        <v>1</v>
      </c>
      <c r="J2203" s="135">
        <v>1820902.3200000005</v>
      </c>
      <c r="K2203" s="135">
        <v>62632.84</v>
      </c>
      <c r="L2203" s="135">
        <v>61306.070000000036</v>
      </c>
      <c r="M2203" s="141" t="str">
        <f t="shared" si="69"/>
        <v>201709</v>
      </c>
    </row>
    <row r="2204" spans="1:13" x14ac:dyDescent="0.25">
      <c r="A2204" s="35" t="str">
        <f>VLOOKUP(B2204,ResCat!$A$2:$B$269,2,FALSE)</f>
        <v>PPOMM</v>
      </c>
      <c r="B2204" s="68" t="str">
        <f>IF(ISNA(VLOOKUP(C2204,COA!$A$2:$B$340,2,FALSE)),"XXX",VLOOKUP(C2204,COA!$A$2:$B$340,2,FALSE))</f>
        <v>V91</v>
      </c>
      <c r="C2204" s="149" t="str">
        <f t="shared" si="70"/>
        <v>0003-1009-0011</v>
      </c>
      <c r="D2204" s="134" t="s">
        <v>463</v>
      </c>
      <c r="E2204" s="134" t="s">
        <v>415</v>
      </c>
      <c r="F2204" s="134" t="s">
        <v>458</v>
      </c>
      <c r="G2204" s="134" t="s">
        <v>969</v>
      </c>
      <c r="H2204" s="134" t="s">
        <v>1023</v>
      </c>
      <c r="I2204" s="134" t="s">
        <v>3</v>
      </c>
      <c r="J2204" s="135">
        <v>1261088.399999998</v>
      </c>
      <c r="K2204" s="135">
        <v>75324.349999999729</v>
      </c>
      <c r="L2204" s="135">
        <v>73462.939999999857</v>
      </c>
      <c r="M2204" s="141" t="str">
        <f t="shared" si="69"/>
        <v>201710</v>
      </c>
    </row>
    <row r="2205" spans="1:13" x14ac:dyDescent="0.25">
      <c r="A2205" s="35" t="str">
        <f>VLOOKUP(B2205,ResCat!$A$2:$B$269,2,FALSE)</f>
        <v>PPOMM</v>
      </c>
      <c r="B2205" s="68" t="str">
        <f>IF(ISNA(VLOOKUP(C2205,COA!$A$2:$B$340,2,FALSE)),"XXX",VLOOKUP(C2205,COA!$A$2:$B$340,2,FALSE))</f>
        <v>V91</v>
      </c>
      <c r="C2205" s="149" t="str">
        <f t="shared" si="70"/>
        <v>0003-1009-0011</v>
      </c>
      <c r="D2205" s="134" t="s">
        <v>463</v>
      </c>
      <c r="E2205" s="134" t="s">
        <v>415</v>
      </c>
      <c r="F2205" s="134" t="s">
        <v>458</v>
      </c>
      <c r="G2205" s="134" t="s">
        <v>969</v>
      </c>
      <c r="H2205" s="134" t="s">
        <v>1023</v>
      </c>
      <c r="I2205" s="134" t="s">
        <v>0</v>
      </c>
      <c r="J2205" s="135">
        <v>11337394.510000009</v>
      </c>
      <c r="K2205" s="135">
        <v>186561.58000000057</v>
      </c>
      <c r="L2205" s="135">
        <v>184708.60000000056</v>
      </c>
      <c r="M2205" s="141" t="str">
        <f t="shared" si="69"/>
        <v>201710</v>
      </c>
    </row>
    <row r="2206" spans="1:13" x14ac:dyDescent="0.25">
      <c r="A2206" s="35" t="str">
        <f>VLOOKUP(B2206,ResCat!$A$2:$B$269,2,FALSE)</f>
        <v>PPOMM</v>
      </c>
      <c r="B2206" s="68" t="str">
        <f>IF(ISNA(VLOOKUP(C2206,COA!$A$2:$B$340,2,FALSE)),"XXX",VLOOKUP(C2206,COA!$A$2:$B$340,2,FALSE))</f>
        <v>V91</v>
      </c>
      <c r="C2206" s="149" t="str">
        <f t="shared" si="70"/>
        <v>0003-1009-0011</v>
      </c>
      <c r="D2206" s="134" t="s">
        <v>463</v>
      </c>
      <c r="E2206" s="134" t="s">
        <v>415</v>
      </c>
      <c r="F2206" s="134" t="s">
        <v>458</v>
      </c>
      <c r="G2206" s="134" t="s">
        <v>969</v>
      </c>
      <c r="H2206" s="134" t="s">
        <v>1023</v>
      </c>
      <c r="I2206" s="134" t="s">
        <v>336</v>
      </c>
      <c r="J2206" s="135">
        <v>20636.029999999992</v>
      </c>
      <c r="K2206" s="135">
        <v>3224.9700000000003</v>
      </c>
      <c r="L2206" s="135">
        <v>3193.69</v>
      </c>
      <c r="M2206" s="141" t="str">
        <f t="shared" si="69"/>
        <v>201710</v>
      </c>
    </row>
    <row r="2207" spans="1:13" x14ac:dyDescent="0.25">
      <c r="A2207" s="35" t="str">
        <f>VLOOKUP(B2207,ResCat!$A$2:$B$269,2,FALSE)</f>
        <v>PPOMM</v>
      </c>
      <c r="B2207" s="68" t="str">
        <f>IF(ISNA(VLOOKUP(C2207,COA!$A$2:$B$340,2,FALSE)),"XXX",VLOOKUP(C2207,COA!$A$2:$B$340,2,FALSE))</f>
        <v>V91</v>
      </c>
      <c r="C2207" s="149" t="str">
        <f t="shared" si="70"/>
        <v>0003-1009-0011</v>
      </c>
      <c r="D2207" s="134" t="s">
        <v>463</v>
      </c>
      <c r="E2207" s="134" t="s">
        <v>415</v>
      </c>
      <c r="F2207" s="134" t="s">
        <v>458</v>
      </c>
      <c r="G2207" s="134" t="s">
        <v>969</v>
      </c>
      <c r="H2207" s="134" t="s">
        <v>1023</v>
      </c>
      <c r="I2207" s="134" t="s">
        <v>2</v>
      </c>
      <c r="J2207" s="135">
        <v>5468335.5699997526</v>
      </c>
      <c r="K2207" s="135">
        <v>339731.55000000197</v>
      </c>
      <c r="L2207" s="135">
        <v>331271.95000000123</v>
      </c>
      <c r="M2207" s="141" t="str">
        <f t="shared" si="69"/>
        <v>201710</v>
      </c>
    </row>
    <row r="2208" spans="1:13" x14ac:dyDescent="0.25">
      <c r="A2208" s="35" t="str">
        <f>VLOOKUP(B2208,ResCat!$A$2:$B$269,2,FALSE)</f>
        <v>PPOMM</v>
      </c>
      <c r="B2208" s="68" t="str">
        <f>IF(ISNA(VLOOKUP(C2208,COA!$A$2:$B$340,2,FALSE)),"XXX",VLOOKUP(C2208,COA!$A$2:$B$340,2,FALSE))</f>
        <v>V91</v>
      </c>
      <c r="C2208" s="149" t="str">
        <f t="shared" si="70"/>
        <v>0003-1009-0011</v>
      </c>
      <c r="D2208" s="134" t="s">
        <v>463</v>
      </c>
      <c r="E2208" s="134" t="s">
        <v>415</v>
      </c>
      <c r="F2208" s="134" t="s">
        <v>458</v>
      </c>
      <c r="G2208" s="134" t="s">
        <v>969</v>
      </c>
      <c r="H2208" s="134" t="s">
        <v>1023</v>
      </c>
      <c r="I2208" s="134" t="s">
        <v>1</v>
      </c>
      <c r="J2208" s="135">
        <v>6126304.9199999506</v>
      </c>
      <c r="K2208" s="135">
        <v>161686.38999999908</v>
      </c>
      <c r="L2208" s="135">
        <v>160325.03999999905</v>
      </c>
      <c r="M2208" s="141" t="str">
        <f t="shared" si="69"/>
        <v>201710</v>
      </c>
    </row>
    <row r="2209" spans="1:13" x14ac:dyDescent="0.25">
      <c r="A2209" s="35" t="str">
        <f>VLOOKUP(B2209,ResCat!$A$2:$B$269,2,FALSE)</f>
        <v>PPOMM</v>
      </c>
      <c r="B2209" s="68" t="str">
        <f>IF(ISNA(VLOOKUP(C2209,COA!$A$2:$B$340,2,FALSE)),"XXX",VLOOKUP(C2209,COA!$A$2:$B$340,2,FALSE))</f>
        <v>V91</v>
      </c>
      <c r="C2209" s="149" t="str">
        <f t="shared" si="70"/>
        <v>0003-1009-0011</v>
      </c>
      <c r="D2209" s="134" t="s">
        <v>463</v>
      </c>
      <c r="E2209" s="134" t="s">
        <v>415</v>
      </c>
      <c r="F2209" s="134" t="s">
        <v>458</v>
      </c>
      <c r="G2209" s="134" t="s">
        <v>961</v>
      </c>
      <c r="H2209" s="134" t="s">
        <v>1023</v>
      </c>
      <c r="I2209" s="134" t="s">
        <v>3</v>
      </c>
      <c r="J2209" s="135">
        <v>3461688.0100000016</v>
      </c>
      <c r="K2209" s="135">
        <v>221343.99000000063</v>
      </c>
      <c r="L2209" s="135">
        <v>214890.03000000061</v>
      </c>
      <c r="M2209" s="141" t="str">
        <f t="shared" si="69"/>
        <v>201711</v>
      </c>
    </row>
    <row r="2210" spans="1:13" x14ac:dyDescent="0.25">
      <c r="A2210" s="35" t="str">
        <f>VLOOKUP(B2210,ResCat!$A$2:$B$269,2,FALSE)</f>
        <v>PPOMM</v>
      </c>
      <c r="B2210" s="68" t="str">
        <f>IF(ISNA(VLOOKUP(C2210,COA!$A$2:$B$340,2,FALSE)),"XXX",VLOOKUP(C2210,COA!$A$2:$B$340,2,FALSE))</f>
        <v>V91</v>
      </c>
      <c r="C2210" s="149" t="str">
        <f t="shared" si="70"/>
        <v>0003-1009-0011</v>
      </c>
      <c r="D2210" s="134" t="s">
        <v>463</v>
      </c>
      <c r="E2210" s="134" t="s">
        <v>415</v>
      </c>
      <c r="F2210" s="134" t="s">
        <v>458</v>
      </c>
      <c r="G2210" s="134" t="s">
        <v>961</v>
      </c>
      <c r="H2210" s="134" t="s">
        <v>1023</v>
      </c>
      <c r="I2210" s="134" t="s">
        <v>0</v>
      </c>
      <c r="J2210" s="135">
        <v>42818799.609999903</v>
      </c>
      <c r="K2210" s="135">
        <v>763047.19000000029</v>
      </c>
      <c r="L2210" s="135">
        <v>755399.28000000014</v>
      </c>
      <c r="M2210" s="141" t="str">
        <f t="shared" si="69"/>
        <v>201711</v>
      </c>
    </row>
    <row r="2211" spans="1:13" x14ac:dyDescent="0.25">
      <c r="A2211" s="35" t="str">
        <f>VLOOKUP(B2211,ResCat!$A$2:$B$269,2,FALSE)</f>
        <v>PPOMM</v>
      </c>
      <c r="B2211" s="68" t="str">
        <f>IF(ISNA(VLOOKUP(C2211,COA!$A$2:$B$340,2,FALSE)),"XXX",VLOOKUP(C2211,COA!$A$2:$B$340,2,FALSE))</f>
        <v>V91</v>
      </c>
      <c r="C2211" s="149" t="str">
        <f t="shared" si="70"/>
        <v>0003-1009-0011</v>
      </c>
      <c r="D2211" s="134" t="s">
        <v>463</v>
      </c>
      <c r="E2211" s="134" t="s">
        <v>415</v>
      </c>
      <c r="F2211" s="134" t="s">
        <v>458</v>
      </c>
      <c r="G2211" s="134" t="s">
        <v>961</v>
      </c>
      <c r="H2211" s="134" t="s">
        <v>1023</v>
      </c>
      <c r="I2211" s="134" t="s">
        <v>336</v>
      </c>
      <c r="J2211" s="135">
        <v>49893.709999999912</v>
      </c>
      <c r="K2211" s="135">
        <v>4702.5600000000013</v>
      </c>
      <c r="L2211" s="135">
        <v>4696.7100000000019</v>
      </c>
      <c r="M2211" s="141" t="str">
        <f t="shared" si="69"/>
        <v>201711</v>
      </c>
    </row>
    <row r="2212" spans="1:13" x14ac:dyDescent="0.25">
      <c r="A2212" s="35" t="str">
        <f>VLOOKUP(B2212,ResCat!$A$2:$B$269,2,FALSE)</f>
        <v>PPOMM</v>
      </c>
      <c r="B2212" s="68" t="str">
        <f>IF(ISNA(VLOOKUP(C2212,COA!$A$2:$B$340,2,FALSE)),"XXX",VLOOKUP(C2212,COA!$A$2:$B$340,2,FALSE))</f>
        <v>V91</v>
      </c>
      <c r="C2212" s="149" t="str">
        <f t="shared" si="70"/>
        <v>0003-1009-0011</v>
      </c>
      <c r="D2212" s="134" t="s">
        <v>463</v>
      </c>
      <c r="E2212" s="134" t="s">
        <v>415</v>
      </c>
      <c r="F2212" s="134" t="s">
        <v>458</v>
      </c>
      <c r="G2212" s="134" t="s">
        <v>961</v>
      </c>
      <c r="H2212" s="134" t="s">
        <v>1023</v>
      </c>
      <c r="I2212" s="134" t="s">
        <v>2</v>
      </c>
      <c r="J2212" s="135">
        <v>20219502.859999623</v>
      </c>
      <c r="K2212" s="135">
        <v>1234934.2600000838</v>
      </c>
      <c r="L2212" s="135">
        <v>1201776.9400000589</v>
      </c>
      <c r="M2212" s="141" t="str">
        <f t="shared" si="69"/>
        <v>201711</v>
      </c>
    </row>
    <row r="2213" spans="1:13" x14ac:dyDescent="0.25">
      <c r="A2213" s="35" t="str">
        <f>VLOOKUP(B2213,ResCat!$A$2:$B$269,2,FALSE)</f>
        <v>PPOMM</v>
      </c>
      <c r="B2213" s="68" t="str">
        <f>IF(ISNA(VLOOKUP(C2213,COA!$A$2:$B$340,2,FALSE)),"XXX",VLOOKUP(C2213,COA!$A$2:$B$340,2,FALSE))</f>
        <v>V91</v>
      </c>
      <c r="C2213" s="149" t="str">
        <f t="shared" si="70"/>
        <v>0003-1009-0011</v>
      </c>
      <c r="D2213" s="134" t="s">
        <v>463</v>
      </c>
      <c r="E2213" s="134" t="s">
        <v>415</v>
      </c>
      <c r="F2213" s="134" t="s">
        <v>458</v>
      </c>
      <c r="G2213" s="134" t="s">
        <v>961</v>
      </c>
      <c r="H2213" s="134" t="s">
        <v>1023</v>
      </c>
      <c r="I2213" s="134" t="s">
        <v>371</v>
      </c>
      <c r="J2213" s="135">
        <v>34004.080000000002</v>
      </c>
      <c r="K2213" s="135">
        <v>541.01</v>
      </c>
      <c r="L2213" s="135">
        <v>541.01</v>
      </c>
      <c r="M2213" s="141" t="str">
        <f t="shared" si="69"/>
        <v>201711</v>
      </c>
    </row>
    <row r="2214" spans="1:13" x14ac:dyDescent="0.25">
      <c r="A2214" s="35" t="str">
        <f>VLOOKUP(B2214,ResCat!$A$2:$B$269,2,FALSE)</f>
        <v>PPOMM</v>
      </c>
      <c r="B2214" s="68" t="str">
        <f>IF(ISNA(VLOOKUP(C2214,COA!$A$2:$B$340,2,FALSE)),"XXX",VLOOKUP(C2214,COA!$A$2:$B$340,2,FALSE))</f>
        <v>V91</v>
      </c>
      <c r="C2214" s="149" t="str">
        <f t="shared" si="70"/>
        <v>0003-1009-0011</v>
      </c>
      <c r="D2214" s="134" t="s">
        <v>463</v>
      </c>
      <c r="E2214" s="134" t="s">
        <v>415</v>
      </c>
      <c r="F2214" s="134" t="s">
        <v>458</v>
      </c>
      <c r="G2214" s="134" t="s">
        <v>961</v>
      </c>
      <c r="H2214" s="134" t="s">
        <v>1023</v>
      </c>
      <c r="I2214" s="134" t="s">
        <v>1</v>
      </c>
      <c r="J2214" s="135">
        <v>24518308.570000187</v>
      </c>
      <c r="K2214" s="135">
        <v>588823.40999999852</v>
      </c>
      <c r="L2214" s="135">
        <v>580619.59999999811</v>
      </c>
      <c r="M2214" s="141" t="str">
        <f t="shared" si="69"/>
        <v>201711</v>
      </c>
    </row>
    <row r="2215" spans="1:13" x14ac:dyDescent="0.25">
      <c r="A2215" s="35" t="str">
        <f>VLOOKUP(B2215,ResCat!$A$2:$B$269,2,FALSE)</f>
        <v>PPOMM</v>
      </c>
      <c r="B2215" s="68" t="str">
        <f>IF(ISNA(VLOOKUP(C2215,COA!$A$2:$B$340,2,FALSE)),"XXX",VLOOKUP(C2215,COA!$A$2:$B$340,2,FALSE))</f>
        <v>V91</v>
      </c>
      <c r="C2215" s="149" t="str">
        <f t="shared" si="70"/>
        <v>0003-1009-0011</v>
      </c>
      <c r="D2215" s="134" t="s">
        <v>463</v>
      </c>
      <c r="E2215" s="134" t="s">
        <v>415</v>
      </c>
      <c r="F2215" s="134" t="s">
        <v>458</v>
      </c>
      <c r="G2215" s="134" t="s">
        <v>970</v>
      </c>
      <c r="H2215" s="134" t="s">
        <v>1023</v>
      </c>
      <c r="I2215" s="134" t="s">
        <v>3</v>
      </c>
      <c r="J2215" s="135">
        <v>23980583.339999549</v>
      </c>
      <c r="K2215" s="135">
        <v>1319017.0399999311</v>
      </c>
      <c r="L2215" s="135">
        <v>1284741.6199999335</v>
      </c>
      <c r="M2215" s="141" t="str">
        <f t="shared" si="69"/>
        <v>201712</v>
      </c>
    </row>
    <row r="2216" spans="1:13" x14ac:dyDescent="0.25">
      <c r="A2216" s="35" t="str">
        <f>VLOOKUP(B2216,ResCat!$A$2:$B$269,2,FALSE)</f>
        <v>PPOMM</v>
      </c>
      <c r="B2216" s="68" t="str">
        <f>IF(ISNA(VLOOKUP(C2216,COA!$A$2:$B$340,2,FALSE)),"XXX",VLOOKUP(C2216,COA!$A$2:$B$340,2,FALSE))</f>
        <v>V91</v>
      </c>
      <c r="C2216" s="149" t="str">
        <f t="shared" si="70"/>
        <v>0003-1009-0011</v>
      </c>
      <c r="D2216" s="134" t="s">
        <v>463</v>
      </c>
      <c r="E2216" s="134" t="s">
        <v>415</v>
      </c>
      <c r="F2216" s="134" t="s">
        <v>458</v>
      </c>
      <c r="G2216" s="134" t="s">
        <v>970</v>
      </c>
      <c r="H2216" s="134" t="s">
        <v>1023</v>
      </c>
      <c r="I2216" s="134" t="s">
        <v>0</v>
      </c>
      <c r="J2216" s="135">
        <v>173645245.61000329</v>
      </c>
      <c r="K2216" s="135">
        <v>2494084.1600000011</v>
      </c>
      <c r="L2216" s="135">
        <v>2456457.0399999996</v>
      </c>
      <c r="M2216" s="141" t="str">
        <f t="shared" si="69"/>
        <v>201712</v>
      </c>
    </row>
    <row r="2217" spans="1:13" x14ac:dyDescent="0.25">
      <c r="A2217" s="35" t="str">
        <f>VLOOKUP(B2217,ResCat!$A$2:$B$269,2,FALSE)</f>
        <v>PPOMM</v>
      </c>
      <c r="B2217" s="68" t="str">
        <f>IF(ISNA(VLOOKUP(C2217,COA!$A$2:$B$340,2,FALSE)),"XXX",VLOOKUP(C2217,COA!$A$2:$B$340,2,FALSE))</f>
        <v>V91</v>
      </c>
      <c r="C2217" s="149" t="str">
        <f t="shared" si="70"/>
        <v>0003-1009-0011</v>
      </c>
      <c r="D2217" s="134" t="s">
        <v>463</v>
      </c>
      <c r="E2217" s="134" t="s">
        <v>415</v>
      </c>
      <c r="F2217" s="134" t="s">
        <v>458</v>
      </c>
      <c r="G2217" s="134" t="s">
        <v>970</v>
      </c>
      <c r="H2217" s="134" t="s">
        <v>1023</v>
      </c>
      <c r="I2217" s="134" t="s">
        <v>336</v>
      </c>
      <c r="J2217" s="135">
        <v>542587.81000000495</v>
      </c>
      <c r="K2217" s="135">
        <v>35170.629999999946</v>
      </c>
      <c r="L2217" s="135">
        <v>34090.73999999994</v>
      </c>
      <c r="M2217" s="141" t="str">
        <f t="shared" si="69"/>
        <v>201712</v>
      </c>
    </row>
    <row r="2218" spans="1:13" x14ac:dyDescent="0.25">
      <c r="A2218" s="35" t="str">
        <f>VLOOKUP(B2218,ResCat!$A$2:$B$269,2,FALSE)</f>
        <v>PPOMM</v>
      </c>
      <c r="B2218" s="68" t="str">
        <f>IF(ISNA(VLOOKUP(C2218,COA!$A$2:$B$340,2,FALSE)),"XXX",VLOOKUP(C2218,COA!$A$2:$B$340,2,FALSE))</f>
        <v>V91</v>
      </c>
      <c r="C2218" s="149" t="str">
        <f t="shared" si="70"/>
        <v>0003-1009-0011</v>
      </c>
      <c r="D2218" s="134" t="s">
        <v>463</v>
      </c>
      <c r="E2218" s="134" t="s">
        <v>415</v>
      </c>
      <c r="F2218" s="134" t="s">
        <v>458</v>
      </c>
      <c r="G2218" s="134" t="s">
        <v>970</v>
      </c>
      <c r="H2218" s="134" t="s">
        <v>1023</v>
      </c>
      <c r="I2218" s="134" t="s">
        <v>2</v>
      </c>
      <c r="J2218" s="135">
        <v>94897069.210018873</v>
      </c>
      <c r="K2218" s="135">
        <v>6374830.4099984411</v>
      </c>
      <c r="L2218" s="135">
        <v>6216724.0799984923</v>
      </c>
      <c r="M2218" s="141" t="str">
        <f t="shared" si="69"/>
        <v>201712</v>
      </c>
    </row>
    <row r="2219" spans="1:13" x14ac:dyDescent="0.25">
      <c r="A2219" s="35" t="str">
        <f>VLOOKUP(B2219,ResCat!$A$2:$B$269,2,FALSE)</f>
        <v>PPOMM</v>
      </c>
      <c r="B2219" s="68" t="str">
        <f>IF(ISNA(VLOOKUP(C2219,COA!$A$2:$B$340,2,FALSE)),"XXX",VLOOKUP(C2219,COA!$A$2:$B$340,2,FALSE))</f>
        <v>V91</v>
      </c>
      <c r="C2219" s="149" t="str">
        <f t="shared" si="70"/>
        <v>0003-1009-0011</v>
      </c>
      <c r="D2219" s="134" t="s">
        <v>463</v>
      </c>
      <c r="E2219" s="134" t="s">
        <v>415</v>
      </c>
      <c r="F2219" s="134" t="s">
        <v>458</v>
      </c>
      <c r="G2219" s="134" t="s">
        <v>970</v>
      </c>
      <c r="H2219" s="134" t="s">
        <v>1023</v>
      </c>
      <c r="I2219" s="134" t="s">
        <v>371</v>
      </c>
      <c r="J2219" s="135">
        <v>231873.77999999988</v>
      </c>
      <c r="K2219" s="135">
        <v>6894.5400000000091</v>
      </c>
      <c r="L2219" s="135">
        <v>6821.2700000000086</v>
      </c>
      <c r="M2219" s="141" t="str">
        <f t="shared" si="69"/>
        <v>201712</v>
      </c>
    </row>
    <row r="2220" spans="1:13" x14ac:dyDescent="0.25">
      <c r="A2220" s="35" t="str">
        <f>VLOOKUP(B2220,ResCat!$A$2:$B$269,2,FALSE)</f>
        <v>PPOMM</v>
      </c>
      <c r="B2220" s="68" t="str">
        <f>IF(ISNA(VLOOKUP(C2220,COA!$A$2:$B$340,2,FALSE)),"XXX",VLOOKUP(C2220,COA!$A$2:$B$340,2,FALSE))</f>
        <v>V91</v>
      </c>
      <c r="C2220" s="149" t="str">
        <f t="shared" si="70"/>
        <v>0003-1009-0011</v>
      </c>
      <c r="D2220" s="134" t="s">
        <v>463</v>
      </c>
      <c r="E2220" s="134" t="s">
        <v>415</v>
      </c>
      <c r="F2220" s="134" t="s">
        <v>458</v>
      </c>
      <c r="G2220" s="134" t="s">
        <v>970</v>
      </c>
      <c r="H2220" s="134" t="s">
        <v>1023</v>
      </c>
      <c r="I2220" s="134" t="s">
        <v>343</v>
      </c>
      <c r="J2220" s="135">
        <v>9795.0700000000015</v>
      </c>
      <c r="K2220" s="135">
        <v>9540.190000000006</v>
      </c>
      <c r="L2220" s="135">
        <v>9316.6800000000021</v>
      </c>
      <c r="M2220" s="141" t="str">
        <f t="shared" si="69"/>
        <v>201712</v>
      </c>
    </row>
    <row r="2221" spans="1:13" x14ac:dyDescent="0.25">
      <c r="A2221" s="35" t="str">
        <f>VLOOKUP(B2221,ResCat!$A$2:$B$269,2,FALSE)</f>
        <v>PPOMM</v>
      </c>
      <c r="B2221" s="68" t="str">
        <f>IF(ISNA(VLOOKUP(C2221,COA!$A$2:$B$340,2,FALSE)),"XXX",VLOOKUP(C2221,COA!$A$2:$B$340,2,FALSE))</f>
        <v>V91</v>
      </c>
      <c r="C2221" s="149" t="str">
        <f t="shared" si="70"/>
        <v>0003-1009-0011</v>
      </c>
      <c r="D2221" s="134" t="s">
        <v>463</v>
      </c>
      <c r="E2221" s="134" t="s">
        <v>415</v>
      </c>
      <c r="F2221" s="134" t="s">
        <v>458</v>
      </c>
      <c r="G2221" s="134" t="s">
        <v>970</v>
      </c>
      <c r="H2221" s="134" t="s">
        <v>1023</v>
      </c>
      <c r="I2221" s="134" t="s">
        <v>1</v>
      </c>
      <c r="J2221" s="135">
        <v>128183084.58000755</v>
      </c>
      <c r="K2221" s="135">
        <v>3049655.4700002852</v>
      </c>
      <c r="L2221" s="135">
        <v>3014648.1000002688</v>
      </c>
      <c r="M2221" s="141" t="str">
        <f t="shared" si="69"/>
        <v>201712</v>
      </c>
    </row>
    <row r="2222" spans="1:13" x14ac:dyDescent="0.25">
      <c r="A2222" s="35" t="str">
        <f>VLOOKUP(B2222,ResCat!$A$2:$B$269,2,FALSE)</f>
        <v>PPOMM</v>
      </c>
      <c r="B2222" s="68" t="str">
        <f>IF(ISNA(VLOOKUP(C2222,COA!$A$2:$B$340,2,FALSE)),"XXX",VLOOKUP(C2222,COA!$A$2:$B$340,2,FALSE))</f>
        <v>V91</v>
      </c>
      <c r="C2222" s="149" t="str">
        <f t="shared" si="70"/>
        <v>0003-1009-0011</v>
      </c>
      <c r="D2222" s="134" t="s">
        <v>463</v>
      </c>
      <c r="E2222" s="134" t="s">
        <v>415</v>
      </c>
      <c r="F2222" s="134" t="s">
        <v>458</v>
      </c>
      <c r="G2222" s="134" t="s">
        <v>1023</v>
      </c>
      <c r="H2222" s="134" t="s">
        <v>1023</v>
      </c>
      <c r="I2222" s="134" t="s">
        <v>3</v>
      </c>
      <c r="J2222" s="135">
        <v>5979813.6599999908</v>
      </c>
      <c r="K2222" s="135">
        <v>773952.40000002191</v>
      </c>
      <c r="L2222" s="135">
        <v>739466.73000001884</v>
      </c>
      <c r="M2222" s="141" t="str">
        <f t="shared" si="69"/>
        <v>201801</v>
      </c>
    </row>
    <row r="2223" spans="1:13" x14ac:dyDescent="0.25">
      <c r="A2223" s="35" t="str">
        <f>VLOOKUP(B2223,ResCat!$A$2:$B$269,2,FALSE)</f>
        <v>PPOMM</v>
      </c>
      <c r="B2223" s="68" t="str">
        <f>IF(ISNA(VLOOKUP(C2223,COA!$A$2:$B$340,2,FALSE)),"XXX",VLOOKUP(C2223,COA!$A$2:$B$340,2,FALSE))</f>
        <v>V91</v>
      </c>
      <c r="C2223" s="149" t="str">
        <f t="shared" si="70"/>
        <v>0003-1009-0011</v>
      </c>
      <c r="D2223" s="134" t="s">
        <v>463</v>
      </c>
      <c r="E2223" s="134" t="s">
        <v>415</v>
      </c>
      <c r="F2223" s="134" t="s">
        <v>458</v>
      </c>
      <c r="G2223" s="134" t="s">
        <v>1023</v>
      </c>
      <c r="H2223" s="134" t="s">
        <v>1023</v>
      </c>
      <c r="I2223" s="134" t="s">
        <v>0</v>
      </c>
      <c r="J2223" s="135">
        <v>18760860.63000001</v>
      </c>
      <c r="K2223" s="135">
        <v>355705.26000000129</v>
      </c>
      <c r="L2223" s="135">
        <v>344900.98000000132</v>
      </c>
      <c r="M2223" s="141" t="str">
        <f t="shared" si="69"/>
        <v>201801</v>
      </c>
    </row>
    <row r="2224" spans="1:13" x14ac:dyDescent="0.25">
      <c r="A2224" s="35" t="str">
        <f>VLOOKUP(B2224,ResCat!$A$2:$B$269,2,FALSE)</f>
        <v>PPOMM</v>
      </c>
      <c r="B2224" s="68" t="str">
        <f>IF(ISNA(VLOOKUP(C2224,COA!$A$2:$B$340,2,FALSE)),"XXX",VLOOKUP(C2224,COA!$A$2:$B$340,2,FALSE))</f>
        <v>V91</v>
      </c>
      <c r="C2224" s="149" t="str">
        <f t="shared" si="70"/>
        <v>0003-1009-0011</v>
      </c>
      <c r="D2224" s="134" t="s">
        <v>463</v>
      </c>
      <c r="E2224" s="134" t="s">
        <v>415</v>
      </c>
      <c r="F2224" s="134" t="s">
        <v>458</v>
      </c>
      <c r="G2224" s="134" t="s">
        <v>1023</v>
      </c>
      <c r="H2224" s="134" t="s">
        <v>1023</v>
      </c>
      <c r="I2224" s="134" t="s">
        <v>336</v>
      </c>
      <c r="J2224" s="135">
        <v>72622.99999999968</v>
      </c>
      <c r="K2224" s="135">
        <v>8431.7399999999943</v>
      </c>
      <c r="L2224" s="135">
        <v>8212.2199999999957</v>
      </c>
      <c r="M2224" s="141" t="str">
        <f t="shared" si="69"/>
        <v>201801</v>
      </c>
    </row>
    <row r="2225" spans="1:13" x14ac:dyDescent="0.25">
      <c r="A2225" s="35" t="str">
        <f>VLOOKUP(B2225,ResCat!$A$2:$B$269,2,FALSE)</f>
        <v>PPOMM</v>
      </c>
      <c r="B2225" s="68" t="str">
        <f>IF(ISNA(VLOOKUP(C2225,COA!$A$2:$B$340,2,FALSE)),"XXX",VLOOKUP(C2225,COA!$A$2:$B$340,2,FALSE))</f>
        <v>V91</v>
      </c>
      <c r="C2225" s="149" t="str">
        <f t="shared" si="70"/>
        <v>0003-1009-0011</v>
      </c>
      <c r="D2225" s="134" t="s">
        <v>463</v>
      </c>
      <c r="E2225" s="134" t="s">
        <v>415</v>
      </c>
      <c r="F2225" s="134" t="s">
        <v>458</v>
      </c>
      <c r="G2225" s="134" t="s">
        <v>1023</v>
      </c>
      <c r="H2225" s="134" t="s">
        <v>1023</v>
      </c>
      <c r="I2225" s="134" t="s">
        <v>2</v>
      </c>
      <c r="J2225" s="135">
        <v>28081318.010003898</v>
      </c>
      <c r="K2225" s="135">
        <v>6560019.3600002108</v>
      </c>
      <c r="L2225" s="135">
        <v>6306485.5700001083</v>
      </c>
      <c r="M2225" s="141" t="str">
        <f t="shared" si="69"/>
        <v>201801</v>
      </c>
    </row>
    <row r="2226" spans="1:13" x14ac:dyDescent="0.25">
      <c r="A2226" s="35" t="str">
        <f>VLOOKUP(B2226,ResCat!$A$2:$B$269,2,FALSE)</f>
        <v>PPOMM</v>
      </c>
      <c r="B2226" s="68" t="str">
        <f>IF(ISNA(VLOOKUP(C2226,COA!$A$2:$B$340,2,FALSE)),"XXX",VLOOKUP(C2226,COA!$A$2:$B$340,2,FALSE))</f>
        <v>V91</v>
      </c>
      <c r="C2226" s="149" t="str">
        <f t="shared" si="70"/>
        <v>0003-1009-0011</v>
      </c>
      <c r="D2226" s="134" t="s">
        <v>463</v>
      </c>
      <c r="E2226" s="134" t="s">
        <v>415</v>
      </c>
      <c r="F2226" s="134" t="s">
        <v>458</v>
      </c>
      <c r="G2226" s="134" t="s">
        <v>1023</v>
      </c>
      <c r="H2226" s="134" t="s">
        <v>1023</v>
      </c>
      <c r="I2226" s="134" t="s">
        <v>371</v>
      </c>
      <c r="J2226" s="135">
        <v>87609.47</v>
      </c>
      <c r="K2226" s="135">
        <v>3050.33</v>
      </c>
      <c r="L2226" s="135">
        <v>3050.33</v>
      </c>
      <c r="M2226" s="141" t="str">
        <f t="shared" si="69"/>
        <v>201801</v>
      </c>
    </row>
    <row r="2227" spans="1:13" x14ac:dyDescent="0.25">
      <c r="A2227" s="35" t="str">
        <f>VLOOKUP(B2227,ResCat!$A$2:$B$269,2,FALSE)</f>
        <v>PPOMM</v>
      </c>
      <c r="B2227" s="68" t="str">
        <f>IF(ISNA(VLOOKUP(C2227,COA!$A$2:$B$340,2,FALSE)),"XXX",VLOOKUP(C2227,COA!$A$2:$B$340,2,FALSE))</f>
        <v>V91</v>
      </c>
      <c r="C2227" s="149" t="str">
        <f t="shared" si="70"/>
        <v>0003-1009-0011</v>
      </c>
      <c r="D2227" s="134" t="s">
        <v>463</v>
      </c>
      <c r="E2227" s="134" t="s">
        <v>415</v>
      </c>
      <c r="F2227" s="134" t="s">
        <v>458</v>
      </c>
      <c r="G2227" s="134" t="s">
        <v>1023</v>
      </c>
      <c r="H2227" s="134" t="s">
        <v>1023</v>
      </c>
      <c r="I2227" s="134" t="s">
        <v>343</v>
      </c>
      <c r="J2227" s="135">
        <v>63329.549999999974</v>
      </c>
      <c r="K2227" s="135">
        <v>23396.01</v>
      </c>
      <c r="L2227" s="135">
        <v>22493.769999999993</v>
      </c>
      <c r="M2227" s="141" t="str">
        <f t="shared" si="69"/>
        <v>201801</v>
      </c>
    </row>
    <row r="2228" spans="1:13" x14ac:dyDescent="0.25">
      <c r="A2228" s="35" t="str">
        <f>VLOOKUP(B2228,ResCat!$A$2:$B$269,2,FALSE)</f>
        <v>PPOMM</v>
      </c>
      <c r="B2228" s="68" t="str">
        <f>IF(ISNA(VLOOKUP(C2228,COA!$A$2:$B$340,2,FALSE)),"XXX",VLOOKUP(C2228,COA!$A$2:$B$340,2,FALSE))</f>
        <v>V91</v>
      </c>
      <c r="C2228" s="149" t="str">
        <f t="shared" si="70"/>
        <v>0003-1009-0011</v>
      </c>
      <c r="D2228" s="134" t="s">
        <v>463</v>
      </c>
      <c r="E2228" s="134" t="s">
        <v>415</v>
      </c>
      <c r="F2228" s="134" t="s">
        <v>458</v>
      </c>
      <c r="G2228" s="134" t="s">
        <v>1023</v>
      </c>
      <c r="H2228" s="134" t="s">
        <v>1023</v>
      </c>
      <c r="I2228" s="134" t="s">
        <v>1</v>
      </c>
      <c r="J2228" s="135">
        <v>13261646.680000041</v>
      </c>
      <c r="K2228" s="135">
        <v>431548.76999999856</v>
      </c>
      <c r="L2228" s="135">
        <v>414626.81999999849</v>
      </c>
      <c r="M2228" s="141" t="str">
        <f t="shared" si="69"/>
        <v>201801</v>
      </c>
    </row>
    <row r="2229" spans="1:13" x14ac:dyDescent="0.25">
      <c r="A2229" s="35" t="str">
        <f>VLOOKUP(B2229,ResCat!$A$2:$B$269,2,FALSE)</f>
        <v>XXX</v>
      </c>
      <c r="B2229" s="68" t="str">
        <f>IF(ISNA(VLOOKUP(C2229,COA!$A$2:$B$340,2,FALSE)),"XXX",VLOOKUP(C2229,COA!$A$2:$B$340,2,FALSE))</f>
        <v>XXX</v>
      </c>
      <c r="C2229" s="149" t="str">
        <f t="shared" si="70"/>
        <v>0003-1009-0023</v>
      </c>
      <c r="D2229" s="134" t="s">
        <v>463</v>
      </c>
      <c r="E2229" s="134" t="s">
        <v>415</v>
      </c>
      <c r="F2229" s="134" t="s">
        <v>488</v>
      </c>
      <c r="G2229" s="134" t="s">
        <v>970</v>
      </c>
      <c r="H2229" s="134" t="s">
        <v>1023</v>
      </c>
      <c r="I2229" s="134" t="s">
        <v>368</v>
      </c>
      <c r="J2229" s="135">
        <v>493</v>
      </c>
      <c r="K2229" s="135">
        <v>220</v>
      </c>
      <c r="L2229" s="135">
        <v>220</v>
      </c>
      <c r="M2229" s="141" t="str">
        <f t="shared" si="69"/>
        <v>201712</v>
      </c>
    </row>
    <row r="2230" spans="1:13" x14ac:dyDescent="0.25">
      <c r="A2230" s="35" t="str">
        <f>VLOOKUP(B2230,ResCat!$A$2:$B$269,2,FALSE)</f>
        <v>XXX</v>
      </c>
      <c r="B2230" s="68" t="str">
        <f>IF(ISNA(VLOOKUP(C2230,COA!$A$2:$B$340,2,FALSE)),"XXX",VLOOKUP(C2230,COA!$A$2:$B$340,2,FALSE))</f>
        <v>XXX</v>
      </c>
      <c r="C2230" s="149" t="str">
        <f t="shared" si="70"/>
        <v>0003-1009-0023</v>
      </c>
      <c r="D2230" s="134" t="s">
        <v>463</v>
      </c>
      <c r="E2230" s="134" t="s">
        <v>415</v>
      </c>
      <c r="F2230" s="134" t="s">
        <v>488</v>
      </c>
      <c r="G2230" s="134" t="s">
        <v>970</v>
      </c>
      <c r="H2230" s="134" t="s">
        <v>1023</v>
      </c>
      <c r="I2230" s="134" t="s">
        <v>343</v>
      </c>
      <c r="J2230" s="135">
        <v>-64.62</v>
      </c>
      <c r="K2230" s="135">
        <v>-53.29</v>
      </c>
      <c r="L2230" s="135">
        <v>-53.29</v>
      </c>
      <c r="M2230" s="141" t="str">
        <f t="shared" si="69"/>
        <v>201712</v>
      </c>
    </row>
    <row r="2231" spans="1:13" x14ac:dyDescent="0.25">
      <c r="A2231" s="35" t="str">
        <f>VLOOKUP(B2231,ResCat!$A$2:$B$269,2,FALSE)</f>
        <v>XXX</v>
      </c>
      <c r="B2231" s="68" t="str">
        <f>IF(ISNA(VLOOKUP(C2231,COA!$A$2:$B$340,2,FALSE)),"XXX",VLOOKUP(C2231,COA!$A$2:$B$340,2,FALSE))</f>
        <v>XXX</v>
      </c>
      <c r="C2231" s="149" t="str">
        <f t="shared" si="70"/>
        <v>0003-1009-0023</v>
      </c>
      <c r="D2231" s="134" t="s">
        <v>463</v>
      </c>
      <c r="E2231" s="134" t="s">
        <v>415</v>
      </c>
      <c r="F2231" s="134" t="s">
        <v>488</v>
      </c>
      <c r="G2231" s="134" t="s">
        <v>1023</v>
      </c>
      <c r="H2231" s="134" t="s">
        <v>1023</v>
      </c>
      <c r="I2231" s="134" t="s">
        <v>3</v>
      </c>
      <c r="J2231" s="135">
        <v>635.00000000000011</v>
      </c>
      <c r="K2231" s="135">
        <v>89</v>
      </c>
      <c r="L2231" s="135">
        <v>54</v>
      </c>
      <c r="M2231" s="141" t="str">
        <f t="shared" si="69"/>
        <v>201801</v>
      </c>
    </row>
    <row r="2232" spans="1:13" x14ac:dyDescent="0.25">
      <c r="A2232" s="35" t="str">
        <f>VLOOKUP(B2232,ResCat!$A$2:$B$269,2,FALSE)</f>
        <v>XXX</v>
      </c>
      <c r="B2232" s="68" t="str">
        <f>IF(ISNA(VLOOKUP(C2232,COA!$A$2:$B$340,2,FALSE)),"XXX",VLOOKUP(C2232,COA!$A$2:$B$340,2,FALSE))</f>
        <v>XXX</v>
      </c>
      <c r="C2232" s="149" t="str">
        <f t="shared" si="70"/>
        <v>0003-1009-0023</v>
      </c>
      <c r="D2232" s="134" t="s">
        <v>463</v>
      </c>
      <c r="E2232" s="134" t="s">
        <v>415</v>
      </c>
      <c r="F2232" s="134" t="s">
        <v>488</v>
      </c>
      <c r="G2232" s="134" t="s">
        <v>1023</v>
      </c>
      <c r="H2232" s="134" t="s">
        <v>1023</v>
      </c>
      <c r="I2232" s="134" t="s">
        <v>343</v>
      </c>
      <c r="J2232" s="135">
        <v>212.32</v>
      </c>
      <c r="K2232" s="135">
        <v>4.22</v>
      </c>
      <c r="L2232" s="135">
        <v>0</v>
      </c>
      <c r="M2232" s="141" t="str">
        <f t="shared" si="69"/>
        <v>201801</v>
      </c>
    </row>
    <row r="2233" spans="1:13" x14ac:dyDescent="0.25">
      <c r="A2233" s="35" t="str">
        <f>VLOOKUP(B2233,ResCat!$A$2:$B$269,2,FALSE)</f>
        <v>PPOSG</v>
      </c>
      <c r="B2233" s="68" t="str">
        <f>IF(ISNA(VLOOKUP(C2233,COA!$A$2:$B$340,2,FALSE)),"XXX",VLOOKUP(C2233,COA!$A$2:$B$340,2,FALSE))</f>
        <v>S51</v>
      </c>
      <c r="C2233" s="149" t="str">
        <f t="shared" si="70"/>
        <v>0003-1010-0012</v>
      </c>
      <c r="D2233" s="134" t="s">
        <v>463</v>
      </c>
      <c r="E2233" s="134" t="s">
        <v>445</v>
      </c>
      <c r="F2233" s="134" t="s">
        <v>452</v>
      </c>
      <c r="G2233" s="134" t="s">
        <v>352</v>
      </c>
      <c r="H2233" s="134" t="s">
        <v>1023</v>
      </c>
      <c r="I2233" s="134" t="s">
        <v>343</v>
      </c>
      <c r="J2233" s="135">
        <v>15.58</v>
      </c>
      <c r="K2233" s="135">
        <v>12.85</v>
      </c>
      <c r="L2233" s="135">
        <v>2.85</v>
      </c>
      <c r="M2233" s="141" t="str">
        <f t="shared" si="69"/>
        <v>201602</v>
      </c>
    </row>
    <row r="2234" spans="1:13" x14ac:dyDescent="0.25">
      <c r="A2234" s="35" t="str">
        <f>VLOOKUP(B2234,ResCat!$A$2:$B$269,2,FALSE)</f>
        <v>PPOSG</v>
      </c>
      <c r="B2234" s="68" t="str">
        <f>IF(ISNA(VLOOKUP(C2234,COA!$A$2:$B$340,2,FALSE)),"XXX",VLOOKUP(C2234,COA!$A$2:$B$340,2,FALSE))</f>
        <v>S51</v>
      </c>
      <c r="C2234" s="149" t="str">
        <f t="shared" si="70"/>
        <v>0003-1010-0012</v>
      </c>
      <c r="D2234" s="134" t="s">
        <v>463</v>
      </c>
      <c r="E2234" s="134" t="s">
        <v>445</v>
      </c>
      <c r="F2234" s="134" t="s">
        <v>452</v>
      </c>
      <c r="G2234" s="134" t="s">
        <v>347</v>
      </c>
      <c r="H2234" s="134" t="s">
        <v>1023</v>
      </c>
      <c r="I2234" s="134" t="s">
        <v>343</v>
      </c>
      <c r="J2234" s="135">
        <v>226.27</v>
      </c>
      <c r="K2234" s="135">
        <v>218.27</v>
      </c>
      <c r="L2234" s="135">
        <v>203.27</v>
      </c>
      <c r="M2234" s="141" t="str">
        <f t="shared" si="69"/>
        <v>201603</v>
      </c>
    </row>
    <row r="2235" spans="1:13" x14ac:dyDescent="0.25">
      <c r="A2235" s="35" t="str">
        <f>VLOOKUP(B2235,ResCat!$A$2:$B$269,2,FALSE)</f>
        <v>PPOSG</v>
      </c>
      <c r="B2235" s="68" t="str">
        <f>IF(ISNA(VLOOKUP(C2235,COA!$A$2:$B$340,2,FALSE)),"XXX",VLOOKUP(C2235,COA!$A$2:$B$340,2,FALSE))</f>
        <v>S51</v>
      </c>
      <c r="C2235" s="149" t="str">
        <f t="shared" si="70"/>
        <v>0003-1010-0012</v>
      </c>
      <c r="D2235" s="134" t="s">
        <v>463</v>
      </c>
      <c r="E2235" s="134" t="s">
        <v>445</v>
      </c>
      <c r="F2235" s="134" t="s">
        <v>452</v>
      </c>
      <c r="G2235" s="134" t="s">
        <v>361</v>
      </c>
      <c r="H2235" s="134" t="s">
        <v>1023</v>
      </c>
      <c r="I2235" s="134" t="s">
        <v>343</v>
      </c>
      <c r="J2235" s="135">
        <v>7.46</v>
      </c>
      <c r="K2235" s="135">
        <v>5.0999999999999996</v>
      </c>
      <c r="L2235" s="135">
        <v>0</v>
      </c>
      <c r="M2235" s="141" t="str">
        <f t="shared" si="69"/>
        <v>201604</v>
      </c>
    </row>
    <row r="2236" spans="1:13" x14ac:dyDescent="0.25">
      <c r="A2236" s="35" t="str">
        <f>VLOOKUP(B2236,ResCat!$A$2:$B$269,2,FALSE)</f>
        <v>PPOSG</v>
      </c>
      <c r="B2236" s="68" t="str">
        <f>IF(ISNA(VLOOKUP(C2236,COA!$A$2:$B$340,2,FALSE)),"XXX",VLOOKUP(C2236,COA!$A$2:$B$340,2,FALSE))</f>
        <v>S51</v>
      </c>
      <c r="C2236" s="149" t="str">
        <f t="shared" si="70"/>
        <v>0003-1010-0012</v>
      </c>
      <c r="D2236" s="134" t="s">
        <v>463</v>
      </c>
      <c r="E2236" s="134" t="s">
        <v>445</v>
      </c>
      <c r="F2236" s="134" t="s">
        <v>452</v>
      </c>
      <c r="G2236" s="134" t="s">
        <v>1023</v>
      </c>
      <c r="H2236" s="134" t="s">
        <v>1023</v>
      </c>
      <c r="I2236" s="134" t="s">
        <v>2</v>
      </c>
      <c r="J2236" s="135">
        <v>170</v>
      </c>
      <c r="K2236" s="135">
        <v>85.52</v>
      </c>
      <c r="L2236" s="135">
        <v>50.52</v>
      </c>
      <c r="M2236" s="141" t="str">
        <f t="shared" si="69"/>
        <v>201801</v>
      </c>
    </row>
    <row r="2237" spans="1:13" x14ac:dyDescent="0.25">
      <c r="A2237" s="35" t="str">
        <f>VLOOKUP(B2237,ResCat!$A$2:$B$269,2,FALSE)</f>
        <v>PPOSG</v>
      </c>
      <c r="B2237" s="68" t="str">
        <f>IF(ISNA(VLOOKUP(C2237,COA!$A$2:$B$340,2,FALSE)),"XXX",VLOOKUP(C2237,COA!$A$2:$B$340,2,FALSE))</f>
        <v>S51</v>
      </c>
      <c r="C2237" s="149" t="str">
        <f t="shared" si="70"/>
        <v>0003-1010-0012</v>
      </c>
      <c r="D2237" s="134" t="s">
        <v>463</v>
      </c>
      <c r="E2237" s="134" t="s">
        <v>445</v>
      </c>
      <c r="F2237" s="134" t="s">
        <v>452</v>
      </c>
      <c r="G2237" s="134" t="s">
        <v>1023</v>
      </c>
      <c r="H2237" s="134" t="s">
        <v>1023</v>
      </c>
      <c r="I2237" s="134" t="s">
        <v>343</v>
      </c>
      <c r="J2237" s="135">
        <v>80443.369999999966</v>
      </c>
      <c r="K2237" s="135">
        <v>37367.319999999992</v>
      </c>
      <c r="L2237" s="135">
        <v>33599.26</v>
      </c>
      <c r="M2237" s="141" t="str">
        <f t="shared" si="69"/>
        <v>201801</v>
      </c>
    </row>
    <row r="2238" spans="1:13" x14ac:dyDescent="0.25">
      <c r="A2238" s="35" t="str">
        <f>VLOOKUP(B2238,ResCat!$A$2:$B$269,2,FALSE)</f>
        <v>PPOSG</v>
      </c>
      <c r="B2238" s="68" t="str">
        <f>IF(ISNA(VLOOKUP(C2238,COA!$A$2:$B$340,2,FALSE)),"XXX",VLOOKUP(C2238,COA!$A$2:$B$340,2,FALSE))</f>
        <v>S51</v>
      </c>
      <c r="C2238" s="149" t="str">
        <f t="shared" si="70"/>
        <v>0003-1010-0017</v>
      </c>
      <c r="D2238" s="134" t="s">
        <v>463</v>
      </c>
      <c r="E2238" s="134" t="s">
        <v>445</v>
      </c>
      <c r="F2238" s="134" t="s">
        <v>455</v>
      </c>
      <c r="G2238" s="134" t="s">
        <v>1037</v>
      </c>
      <c r="H2238" s="134" t="s">
        <v>1023</v>
      </c>
      <c r="I2238" s="134" t="s">
        <v>2</v>
      </c>
      <c r="J2238" s="135">
        <v>0</v>
      </c>
      <c r="K2238" s="135">
        <v>-33.46</v>
      </c>
      <c r="L2238" s="135">
        <v>-33.46</v>
      </c>
      <c r="M2238" s="141" t="str">
        <f t="shared" si="69"/>
        <v>201601</v>
      </c>
    </row>
    <row r="2239" spans="1:13" x14ac:dyDescent="0.25">
      <c r="A2239" s="35" t="str">
        <f>VLOOKUP(B2239,ResCat!$A$2:$B$269,2,FALSE)</f>
        <v>PPOSG</v>
      </c>
      <c r="B2239" s="68" t="str">
        <f>IF(ISNA(VLOOKUP(C2239,COA!$A$2:$B$340,2,FALSE)),"XXX",VLOOKUP(C2239,COA!$A$2:$B$340,2,FALSE))</f>
        <v>S51</v>
      </c>
      <c r="C2239" s="149" t="str">
        <f t="shared" si="70"/>
        <v>0003-1010-0017</v>
      </c>
      <c r="D2239" s="134" t="s">
        <v>463</v>
      </c>
      <c r="E2239" s="134" t="s">
        <v>445</v>
      </c>
      <c r="F2239" s="134" t="s">
        <v>455</v>
      </c>
      <c r="G2239" s="134" t="s">
        <v>1035</v>
      </c>
      <c r="H2239" s="134" t="s">
        <v>1023</v>
      </c>
      <c r="I2239" s="134" t="s">
        <v>2</v>
      </c>
      <c r="J2239" s="135">
        <v>0</v>
      </c>
      <c r="K2239" s="135">
        <v>-105.89000000000003</v>
      </c>
      <c r="L2239" s="135">
        <v>-105.89000000000003</v>
      </c>
      <c r="M2239" s="141" t="str">
        <f t="shared" si="69"/>
        <v>201601</v>
      </c>
    </row>
    <row r="2240" spans="1:13" x14ac:dyDescent="0.25">
      <c r="A2240" s="35" t="str">
        <f>VLOOKUP(B2240,ResCat!$A$2:$B$269,2,FALSE)</f>
        <v>PPOSG</v>
      </c>
      <c r="B2240" s="68" t="str">
        <f>IF(ISNA(VLOOKUP(C2240,COA!$A$2:$B$340,2,FALSE)),"XXX",VLOOKUP(C2240,COA!$A$2:$B$340,2,FALSE))</f>
        <v>S51</v>
      </c>
      <c r="C2240" s="149" t="str">
        <f t="shared" si="70"/>
        <v>0003-1010-0017</v>
      </c>
      <c r="D2240" s="134" t="s">
        <v>463</v>
      </c>
      <c r="E2240" s="134" t="s">
        <v>445</v>
      </c>
      <c r="F2240" s="134" t="s">
        <v>455</v>
      </c>
      <c r="G2240" s="134" t="s">
        <v>1025</v>
      </c>
      <c r="H2240" s="134" t="s">
        <v>1023</v>
      </c>
      <c r="I2240" s="134" t="s">
        <v>3</v>
      </c>
      <c r="J2240" s="135">
        <v>1.1368683772161603E-13</v>
      </c>
      <c r="K2240" s="135">
        <v>-1458.1899999999998</v>
      </c>
      <c r="L2240" s="135">
        <v>-1166.5600000000002</v>
      </c>
      <c r="M2240" s="141" t="str">
        <f t="shared" si="69"/>
        <v>201601</v>
      </c>
    </row>
    <row r="2241" spans="1:13" x14ac:dyDescent="0.25">
      <c r="A2241" s="35" t="str">
        <f>VLOOKUP(B2241,ResCat!$A$2:$B$269,2,FALSE)</f>
        <v>PPOSG</v>
      </c>
      <c r="B2241" s="68" t="str">
        <f>IF(ISNA(VLOOKUP(C2241,COA!$A$2:$B$340,2,FALSE)),"XXX",VLOOKUP(C2241,COA!$A$2:$B$340,2,FALSE))</f>
        <v>S51</v>
      </c>
      <c r="C2241" s="149" t="str">
        <f t="shared" si="70"/>
        <v>0003-1010-0017</v>
      </c>
      <c r="D2241" s="134" t="s">
        <v>463</v>
      </c>
      <c r="E2241" s="134" t="s">
        <v>445</v>
      </c>
      <c r="F2241" s="134" t="s">
        <v>455</v>
      </c>
      <c r="G2241" s="134" t="s">
        <v>1025</v>
      </c>
      <c r="H2241" s="134" t="s">
        <v>1023</v>
      </c>
      <c r="I2241" s="134" t="s">
        <v>2</v>
      </c>
      <c r="J2241" s="135">
        <v>0</v>
      </c>
      <c r="K2241" s="135">
        <v>-95.57999999999997</v>
      </c>
      <c r="L2241" s="135">
        <v>-95.58</v>
      </c>
      <c r="M2241" s="141" t="str">
        <f t="shared" si="69"/>
        <v>201601</v>
      </c>
    </row>
    <row r="2242" spans="1:13" x14ac:dyDescent="0.25">
      <c r="A2242" s="35" t="str">
        <f>VLOOKUP(B2242,ResCat!$A$2:$B$269,2,FALSE)</f>
        <v>PPOSG</v>
      </c>
      <c r="B2242" s="68" t="str">
        <f>IF(ISNA(VLOOKUP(C2242,COA!$A$2:$B$340,2,FALSE)),"XXX",VLOOKUP(C2242,COA!$A$2:$B$340,2,FALSE))</f>
        <v>S51</v>
      </c>
      <c r="C2242" s="149" t="str">
        <f t="shared" si="70"/>
        <v>0003-1010-0017</v>
      </c>
      <c r="D2242" s="134" t="s">
        <v>463</v>
      </c>
      <c r="E2242" s="134" t="s">
        <v>445</v>
      </c>
      <c r="F2242" s="134" t="s">
        <v>455</v>
      </c>
      <c r="G2242" s="134" t="s">
        <v>365</v>
      </c>
      <c r="H2242" s="134" t="s">
        <v>1023</v>
      </c>
      <c r="I2242" s="134" t="s">
        <v>0</v>
      </c>
      <c r="J2242" s="135">
        <v>7.2759576141834259E-12</v>
      </c>
      <c r="K2242" s="135">
        <v>-71124.820000000007</v>
      </c>
      <c r="L2242" s="135">
        <v>-71124.820000000007</v>
      </c>
      <c r="M2242" s="141" t="str">
        <f t="shared" si="69"/>
        <v>201601</v>
      </c>
    </row>
    <row r="2243" spans="1:13" x14ac:dyDescent="0.25">
      <c r="A2243" s="35" t="str">
        <f>VLOOKUP(B2243,ResCat!$A$2:$B$269,2,FALSE)</f>
        <v>PPOSG</v>
      </c>
      <c r="B2243" s="68" t="str">
        <f>IF(ISNA(VLOOKUP(C2243,COA!$A$2:$B$340,2,FALSE)),"XXX",VLOOKUP(C2243,COA!$A$2:$B$340,2,FALSE))</f>
        <v>S51</v>
      </c>
      <c r="C2243" s="149" t="str">
        <f t="shared" si="70"/>
        <v>0003-1010-0017</v>
      </c>
      <c r="D2243" s="134" t="s">
        <v>463</v>
      </c>
      <c r="E2243" s="134" t="s">
        <v>445</v>
      </c>
      <c r="F2243" s="134" t="s">
        <v>455</v>
      </c>
      <c r="G2243" s="134" t="s">
        <v>365</v>
      </c>
      <c r="H2243" s="134" t="s">
        <v>1023</v>
      </c>
      <c r="I2243" s="134" t="s">
        <v>2</v>
      </c>
      <c r="J2243" s="135">
        <v>0</v>
      </c>
      <c r="K2243" s="135">
        <v>13.860000000000014</v>
      </c>
      <c r="L2243" s="135">
        <v>0</v>
      </c>
      <c r="M2243" s="141" t="str">
        <f t="shared" si="69"/>
        <v>201601</v>
      </c>
    </row>
    <row r="2244" spans="1:13" x14ac:dyDescent="0.25">
      <c r="A2244" s="35" t="str">
        <f>VLOOKUP(B2244,ResCat!$A$2:$B$269,2,FALSE)</f>
        <v>PPOSG</v>
      </c>
      <c r="B2244" s="68" t="str">
        <f>IF(ISNA(VLOOKUP(C2244,COA!$A$2:$B$340,2,FALSE)),"XXX",VLOOKUP(C2244,COA!$A$2:$B$340,2,FALSE))</f>
        <v>S51</v>
      </c>
      <c r="C2244" s="149" t="str">
        <f t="shared" si="70"/>
        <v>0003-1010-0017</v>
      </c>
      <c r="D2244" s="134" t="s">
        <v>463</v>
      </c>
      <c r="E2244" s="134" t="s">
        <v>445</v>
      </c>
      <c r="F2244" s="134" t="s">
        <v>455</v>
      </c>
      <c r="G2244" s="134" t="s">
        <v>344</v>
      </c>
      <c r="H2244" s="134" t="s">
        <v>1023</v>
      </c>
      <c r="I2244" s="134" t="s">
        <v>0</v>
      </c>
      <c r="J2244" s="135">
        <v>-1.8189894035458565E-12</v>
      </c>
      <c r="K2244" s="135">
        <v>-9.5299999999988358</v>
      </c>
      <c r="L2244" s="135">
        <v>-9.5299999999997453</v>
      </c>
      <c r="M2244" s="141" t="str">
        <f t="shared" ref="M2244:M2307" si="71">IF(G2244&lt;$M$1,$M$1,G2244)</f>
        <v>201601</v>
      </c>
    </row>
    <row r="2245" spans="1:13" x14ac:dyDescent="0.25">
      <c r="A2245" s="35" t="str">
        <f>VLOOKUP(B2245,ResCat!$A$2:$B$269,2,FALSE)</f>
        <v>PPOSG</v>
      </c>
      <c r="B2245" s="68" t="str">
        <f>IF(ISNA(VLOOKUP(C2245,COA!$A$2:$B$340,2,FALSE)),"XXX",VLOOKUP(C2245,COA!$A$2:$B$340,2,FALSE))</f>
        <v>S51</v>
      </c>
      <c r="C2245" s="149" t="str">
        <f t="shared" ref="C2245:C2308" si="72">D2245&amp;"-"&amp;E2245&amp;"-"&amp;F2245</f>
        <v>0003-1010-0017</v>
      </c>
      <c r="D2245" s="134" t="s">
        <v>463</v>
      </c>
      <c r="E2245" s="134" t="s">
        <v>445</v>
      </c>
      <c r="F2245" s="134" t="s">
        <v>455</v>
      </c>
      <c r="G2245" s="134" t="s">
        <v>344</v>
      </c>
      <c r="H2245" s="134" t="s">
        <v>1023</v>
      </c>
      <c r="I2245" s="134" t="s">
        <v>2</v>
      </c>
      <c r="J2245" s="135">
        <v>-573.48</v>
      </c>
      <c r="K2245" s="135">
        <v>-269.93</v>
      </c>
      <c r="L2245" s="135">
        <v>-112.89</v>
      </c>
      <c r="M2245" s="141" t="str">
        <f t="shared" si="71"/>
        <v>201601</v>
      </c>
    </row>
    <row r="2246" spans="1:13" x14ac:dyDescent="0.25">
      <c r="A2246" s="35" t="str">
        <f>VLOOKUP(B2246,ResCat!$A$2:$B$269,2,FALSE)</f>
        <v>PPOSG</v>
      </c>
      <c r="B2246" s="68" t="str">
        <f>IF(ISNA(VLOOKUP(C2246,COA!$A$2:$B$340,2,FALSE)),"XXX",VLOOKUP(C2246,COA!$A$2:$B$340,2,FALSE))</f>
        <v>S51</v>
      </c>
      <c r="C2246" s="149" t="str">
        <f t="shared" si="72"/>
        <v>0003-1010-0017</v>
      </c>
      <c r="D2246" s="134" t="s">
        <v>463</v>
      </c>
      <c r="E2246" s="134" t="s">
        <v>445</v>
      </c>
      <c r="F2246" s="134" t="s">
        <v>455</v>
      </c>
      <c r="G2246" s="134" t="s">
        <v>1030</v>
      </c>
      <c r="H2246" s="134" t="s">
        <v>1023</v>
      </c>
      <c r="I2246" s="134" t="s">
        <v>2</v>
      </c>
      <c r="J2246" s="135">
        <v>0</v>
      </c>
      <c r="K2246" s="135">
        <v>8.0699999999999932</v>
      </c>
      <c r="L2246" s="135">
        <v>0</v>
      </c>
      <c r="M2246" s="141" t="str">
        <f t="shared" si="71"/>
        <v>201601</v>
      </c>
    </row>
    <row r="2247" spans="1:13" x14ac:dyDescent="0.25">
      <c r="A2247" s="35" t="str">
        <f>VLOOKUP(B2247,ResCat!$A$2:$B$269,2,FALSE)</f>
        <v>PPOSG</v>
      </c>
      <c r="B2247" s="68" t="str">
        <f>IF(ISNA(VLOOKUP(C2247,COA!$A$2:$B$340,2,FALSE)),"XXX",VLOOKUP(C2247,COA!$A$2:$B$340,2,FALSE))</f>
        <v>S51</v>
      </c>
      <c r="C2247" s="149" t="str">
        <f t="shared" si="72"/>
        <v>0003-1010-0017</v>
      </c>
      <c r="D2247" s="134" t="s">
        <v>463</v>
      </c>
      <c r="E2247" s="134" t="s">
        <v>445</v>
      </c>
      <c r="F2247" s="134" t="s">
        <v>455</v>
      </c>
      <c r="G2247" s="134" t="s">
        <v>345</v>
      </c>
      <c r="H2247" s="134" t="s">
        <v>1023</v>
      </c>
      <c r="I2247" s="134" t="s">
        <v>3</v>
      </c>
      <c r="J2247" s="135">
        <v>-1200</v>
      </c>
      <c r="K2247" s="135">
        <v>-789.83</v>
      </c>
      <c r="L2247" s="135">
        <v>-789.83</v>
      </c>
      <c r="M2247" s="141" t="str">
        <f t="shared" si="71"/>
        <v>201601</v>
      </c>
    </row>
    <row r="2248" spans="1:13" x14ac:dyDescent="0.25">
      <c r="A2248" s="35" t="str">
        <f>VLOOKUP(B2248,ResCat!$A$2:$B$269,2,FALSE)</f>
        <v>PPOSG</v>
      </c>
      <c r="B2248" s="68" t="str">
        <f>IF(ISNA(VLOOKUP(C2248,COA!$A$2:$B$340,2,FALSE)),"XXX",VLOOKUP(C2248,COA!$A$2:$B$340,2,FALSE))</f>
        <v>S51</v>
      </c>
      <c r="C2248" s="149" t="str">
        <f t="shared" si="72"/>
        <v>0003-1010-0017</v>
      </c>
      <c r="D2248" s="134" t="s">
        <v>463</v>
      </c>
      <c r="E2248" s="134" t="s">
        <v>445</v>
      </c>
      <c r="F2248" s="134" t="s">
        <v>455</v>
      </c>
      <c r="G2248" s="134" t="s">
        <v>346</v>
      </c>
      <c r="H2248" s="134" t="s">
        <v>1023</v>
      </c>
      <c r="I2248" s="134" t="s">
        <v>3</v>
      </c>
      <c r="J2248" s="135">
        <v>635</v>
      </c>
      <c r="K2248" s="135">
        <v>193.01</v>
      </c>
      <c r="L2248" s="135">
        <v>0</v>
      </c>
      <c r="M2248" s="141" t="str">
        <f t="shared" si="71"/>
        <v>201601</v>
      </c>
    </row>
    <row r="2249" spans="1:13" x14ac:dyDescent="0.25">
      <c r="A2249" s="35" t="str">
        <f>VLOOKUP(B2249,ResCat!$A$2:$B$269,2,FALSE)</f>
        <v>PPOSG</v>
      </c>
      <c r="B2249" s="68" t="str">
        <f>IF(ISNA(VLOOKUP(C2249,COA!$A$2:$B$340,2,FALSE)),"XXX",VLOOKUP(C2249,COA!$A$2:$B$340,2,FALSE))</f>
        <v>S51</v>
      </c>
      <c r="C2249" s="149" t="str">
        <f t="shared" si="72"/>
        <v>0003-1010-0017</v>
      </c>
      <c r="D2249" s="134" t="s">
        <v>463</v>
      </c>
      <c r="E2249" s="134" t="s">
        <v>445</v>
      </c>
      <c r="F2249" s="134" t="s">
        <v>455</v>
      </c>
      <c r="G2249" s="134" t="s">
        <v>346</v>
      </c>
      <c r="H2249" s="134" t="s">
        <v>1023</v>
      </c>
      <c r="I2249" s="134" t="s">
        <v>2</v>
      </c>
      <c r="J2249" s="135">
        <v>-160</v>
      </c>
      <c r="K2249" s="135">
        <v>-95.97999999999999</v>
      </c>
      <c r="L2249" s="135">
        <v>-100.39</v>
      </c>
      <c r="M2249" s="141" t="str">
        <f t="shared" si="71"/>
        <v>201601</v>
      </c>
    </row>
    <row r="2250" spans="1:13" x14ac:dyDescent="0.25">
      <c r="A2250" s="35" t="str">
        <f>VLOOKUP(B2250,ResCat!$A$2:$B$269,2,FALSE)</f>
        <v>PPOSG</v>
      </c>
      <c r="B2250" s="68" t="str">
        <f>IF(ISNA(VLOOKUP(C2250,COA!$A$2:$B$340,2,FALSE)),"XXX",VLOOKUP(C2250,COA!$A$2:$B$340,2,FALSE))</f>
        <v>S51</v>
      </c>
      <c r="C2250" s="149" t="str">
        <f t="shared" si="72"/>
        <v>0003-1010-0017</v>
      </c>
      <c r="D2250" s="134" t="s">
        <v>463</v>
      </c>
      <c r="E2250" s="134" t="s">
        <v>445</v>
      </c>
      <c r="F2250" s="134" t="s">
        <v>455</v>
      </c>
      <c r="G2250" s="134" t="s">
        <v>309</v>
      </c>
      <c r="H2250" s="134" t="s">
        <v>1023</v>
      </c>
      <c r="I2250" s="134" t="s">
        <v>3</v>
      </c>
      <c r="J2250" s="135">
        <v>-1405.6000000000001</v>
      </c>
      <c r="K2250" s="135">
        <v>-272.22000000000003</v>
      </c>
      <c r="L2250" s="135">
        <v>-4.1299999999999919</v>
      </c>
      <c r="M2250" s="141" t="str">
        <f t="shared" si="71"/>
        <v>201601</v>
      </c>
    </row>
    <row r="2251" spans="1:13" x14ac:dyDescent="0.25">
      <c r="A2251" s="35" t="str">
        <f>VLOOKUP(B2251,ResCat!$A$2:$B$269,2,FALSE)</f>
        <v>PPOSG</v>
      </c>
      <c r="B2251" s="68" t="str">
        <f>IF(ISNA(VLOOKUP(C2251,COA!$A$2:$B$340,2,FALSE)),"XXX",VLOOKUP(C2251,COA!$A$2:$B$340,2,FALSE))</f>
        <v>S51</v>
      </c>
      <c r="C2251" s="149" t="str">
        <f t="shared" si="72"/>
        <v>0003-1010-0017</v>
      </c>
      <c r="D2251" s="134" t="s">
        <v>463</v>
      </c>
      <c r="E2251" s="134" t="s">
        <v>445</v>
      </c>
      <c r="F2251" s="134" t="s">
        <v>455</v>
      </c>
      <c r="G2251" s="134" t="s">
        <v>309</v>
      </c>
      <c r="H2251" s="134" t="s">
        <v>1023</v>
      </c>
      <c r="I2251" s="134" t="s">
        <v>2</v>
      </c>
      <c r="J2251" s="135">
        <v>592.85</v>
      </c>
      <c r="K2251" s="135">
        <v>794.88000000000011</v>
      </c>
      <c r="L2251" s="135">
        <v>186.76</v>
      </c>
      <c r="M2251" s="141" t="str">
        <f t="shared" si="71"/>
        <v>201601</v>
      </c>
    </row>
    <row r="2252" spans="1:13" x14ac:dyDescent="0.25">
      <c r="A2252" s="35" t="str">
        <f>VLOOKUP(B2252,ResCat!$A$2:$B$269,2,FALSE)</f>
        <v>PPOSG</v>
      </c>
      <c r="B2252" s="68" t="str">
        <f>IF(ISNA(VLOOKUP(C2252,COA!$A$2:$B$340,2,FALSE)),"XXX",VLOOKUP(C2252,COA!$A$2:$B$340,2,FALSE))</f>
        <v>S51</v>
      </c>
      <c r="C2252" s="149" t="str">
        <f t="shared" si="72"/>
        <v>0003-1010-0017</v>
      </c>
      <c r="D2252" s="134" t="s">
        <v>463</v>
      </c>
      <c r="E2252" s="134" t="s">
        <v>445</v>
      </c>
      <c r="F2252" s="134" t="s">
        <v>455</v>
      </c>
      <c r="G2252" s="134" t="s">
        <v>309</v>
      </c>
      <c r="H2252" s="134" t="s">
        <v>1023</v>
      </c>
      <c r="I2252" s="134" t="s">
        <v>1</v>
      </c>
      <c r="J2252" s="135">
        <v>14603.849999999999</v>
      </c>
      <c r="K2252" s="135">
        <v>14603.849999999999</v>
      </c>
      <c r="L2252" s="135">
        <v>10926.75</v>
      </c>
      <c r="M2252" s="141" t="str">
        <f t="shared" si="71"/>
        <v>201601</v>
      </c>
    </row>
    <row r="2253" spans="1:13" x14ac:dyDescent="0.25">
      <c r="A2253" s="35" t="str">
        <f>VLOOKUP(B2253,ResCat!$A$2:$B$269,2,FALSE)</f>
        <v>PPOSG</v>
      </c>
      <c r="B2253" s="68" t="str">
        <f>IF(ISNA(VLOOKUP(C2253,COA!$A$2:$B$340,2,FALSE)),"XXX",VLOOKUP(C2253,COA!$A$2:$B$340,2,FALSE))</f>
        <v>S51</v>
      </c>
      <c r="C2253" s="149" t="str">
        <f t="shared" si="72"/>
        <v>0003-1010-0017</v>
      </c>
      <c r="D2253" s="134" t="s">
        <v>463</v>
      </c>
      <c r="E2253" s="134" t="s">
        <v>445</v>
      </c>
      <c r="F2253" s="134" t="s">
        <v>455</v>
      </c>
      <c r="G2253" s="134" t="s">
        <v>1026</v>
      </c>
      <c r="H2253" s="134" t="s">
        <v>1023</v>
      </c>
      <c r="I2253" s="134" t="s">
        <v>3</v>
      </c>
      <c r="J2253" s="135">
        <v>296.63</v>
      </c>
      <c r="K2253" s="135">
        <v>296.63</v>
      </c>
      <c r="L2253" s="135">
        <v>20.090000000000003</v>
      </c>
      <c r="M2253" s="141" t="str">
        <f t="shared" si="71"/>
        <v>201601</v>
      </c>
    </row>
    <row r="2254" spans="1:13" x14ac:dyDescent="0.25">
      <c r="A2254" s="35" t="str">
        <f>VLOOKUP(B2254,ResCat!$A$2:$B$269,2,FALSE)</f>
        <v>PPOSG</v>
      </c>
      <c r="B2254" s="68" t="str">
        <f>IF(ISNA(VLOOKUP(C2254,COA!$A$2:$B$340,2,FALSE)),"XXX",VLOOKUP(C2254,COA!$A$2:$B$340,2,FALSE))</f>
        <v>S51</v>
      </c>
      <c r="C2254" s="149" t="str">
        <f t="shared" si="72"/>
        <v>0003-1010-0017</v>
      </c>
      <c r="D2254" s="134" t="s">
        <v>463</v>
      </c>
      <c r="E2254" s="134" t="s">
        <v>445</v>
      </c>
      <c r="F2254" s="134" t="s">
        <v>455</v>
      </c>
      <c r="G2254" s="134" t="s">
        <v>1026</v>
      </c>
      <c r="H2254" s="134" t="s">
        <v>1023</v>
      </c>
      <c r="I2254" s="134" t="s">
        <v>0</v>
      </c>
      <c r="J2254" s="135">
        <v>-1.8189894035458565E-12</v>
      </c>
      <c r="K2254" s="135">
        <v>-0.40000000000009095</v>
      </c>
      <c r="L2254" s="135">
        <v>-0.39999999999999147</v>
      </c>
      <c r="M2254" s="141" t="str">
        <f t="shared" si="71"/>
        <v>201601</v>
      </c>
    </row>
    <row r="2255" spans="1:13" x14ac:dyDescent="0.25">
      <c r="A2255" s="35" t="str">
        <f>VLOOKUP(B2255,ResCat!$A$2:$B$269,2,FALSE)</f>
        <v>PPOSG</v>
      </c>
      <c r="B2255" s="68" t="str">
        <f>IF(ISNA(VLOOKUP(C2255,COA!$A$2:$B$340,2,FALSE)),"XXX",VLOOKUP(C2255,COA!$A$2:$B$340,2,FALSE))</f>
        <v>S51</v>
      </c>
      <c r="C2255" s="149" t="str">
        <f t="shared" si="72"/>
        <v>0003-1010-0017</v>
      </c>
      <c r="D2255" s="134" t="s">
        <v>463</v>
      </c>
      <c r="E2255" s="134" t="s">
        <v>445</v>
      </c>
      <c r="F2255" s="134" t="s">
        <v>455</v>
      </c>
      <c r="G2255" s="134" t="s">
        <v>1026</v>
      </c>
      <c r="H2255" s="134" t="s">
        <v>1023</v>
      </c>
      <c r="I2255" s="134" t="s">
        <v>2</v>
      </c>
      <c r="J2255" s="135">
        <v>1115.18</v>
      </c>
      <c r="K2255" s="135">
        <v>1115.18</v>
      </c>
      <c r="L2255" s="135">
        <v>526.79999999999995</v>
      </c>
      <c r="M2255" s="141" t="str">
        <f t="shared" si="71"/>
        <v>201601</v>
      </c>
    </row>
    <row r="2256" spans="1:13" x14ac:dyDescent="0.25">
      <c r="A2256" s="35" t="str">
        <f>VLOOKUP(B2256,ResCat!$A$2:$B$269,2,FALSE)</f>
        <v>PPOSG</v>
      </c>
      <c r="B2256" s="68" t="str">
        <f>IF(ISNA(VLOOKUP(C2256,COA!$A$2:$B$340,2,FALSE)),"XXX",VLOOKUP(C2256,COA!$A$2:$B$340,2,FALSE))</f>
        <v>S51</v>
      </c>
      <c r="C2256" s="149" t="str">
        <f t="shared" si="72"/>
        <v>0003-1010-0017</v>
      </c>
      <c r="D2256" s="134" t="s">
        <v>463</v>
      </c>
      <c r="E2256" s="134" t="s">
        <v>445</v>
      </c>
      <c r="F2256" s="134" t="s">
        <v>455</v>
      </c>
      <c r="G2256" s="134" t="s">
        <v>1026</v>
      </c>
      <c r="H2256" s="134" t="s">
        <v>1023</v>
      </c>
      <c r="I2256" s="134" t="s">
        <v>1</v>
      </c>
      <c r="J2256" s="135">
        <v>19908.989999999998</v>
      </c>
      <c r="K2256" s="135">
        <v>19908.989999999998</v>
      </c>
      <c r="L2256" s="135">
        <v>14796.93</v>
      </c>
      <c r="M2256" s="141" t="str">
        <f t="shared" si="71"/>
        <v>201601</v>
      </c>
    </row>
    <row r="2257" spans="1:13" x14ac:dyDescent="0.25">
      <c r="A2257" s="35" t="str">
        <f>VLOOKUP(B2257,ResCat!$A$2:$B$269,2,FALSE)</f>
        <v>PPOSG</v>
      </c>
      <c r="B2257" s="68" t="str">
        <f>IF(ISNA(VLOOKUP(C2257,COA!$A$2:$B$340,2,FALSE)),"XXX",VLOOKUP(C2257,COA!$A$2:$B$340,2,FALSE))</f>
        <v>S51</v>
      </c>
      <c r="C2257" s="149" t="str">
        <f t="shared" si="72"/>
        <v>0003-1010-0017</v>
      </c>
      <c r="D2257" s="134" t="s">
        <v>463</v>
      </c>
      <c r="E2257" s="134" t="s">
        <v>445</v>
      </c>
      <c r="F2257" s="134" t="s">
        <v>455</v>
      </c>
      <c r="G2257" s="134" t="s">
        <v>362</v>
      </c>
      <c r="H2257" s="134" t="s">
        <v>1023</v>
      </c>
      <c r="I2257" s="134" t="s">
        <v>3</v>
      </c>
      <c r="J2257" s="135">
        <v>87.649999999999991</v>
      </c>
      <c r="K2257" s="135">
        <v>87.649999999999991</v>
      </c>
      <c r="L2257" s="135">
        <v>39.980000000000004</v>
      </c>
      <c r="M2257" s="141" t="str">
        <f t="shared" si="71"/>
        <v>201601</v>
      </c>
    </row>
    <row r="2258" spans="1:13" x14ac:dyDescent="0.25">
      <c r="A2258" s="35" t="str">
        <f>VLOOKUP(B2258,ResCat!$A$2:$B$269,2,FALSE)</f>
        <v>PPOSG</v>
      </c>
      <c r="B2258" s="68" t="str">
        <f>IF(ISNA(VLOOKUP(C2258,COA!$A$2:$B$340,2,FALSE)),"XXX",VLOOKUP(C2258,COA!$A$2:$B$340,2,FALSE))</f>
        <v>S51</v>
      </c>
      <c r="C2258" s="149" t="str">
        <f t="shared" si="72"/>
        <v>0003-1010-0017</v>
      </c>
      <c r="D2258" s="134" t="s">
        <v>463</v>
      </c>
      <c r="E2258" s="134" t="s">
        <v>445</v>
      </c>
      <c r="F2258" s="134" t="s">
        <v>455</v>
      </c>
      <c r="G2258" s="134" t="s">
        <v>362</v>
      </c>
      <c r="H2258" s="134" t="s">
        <v>1023</v>
      </c>
      <c r="I2258" s="134" t="s">
        <v>0</v>
      </c>
      <c r="J2258" s="135">
        <v>-1.8189894035458565E-12</v>
      </c>
      <c r="K2258" s="135">
        <v>-0.56000000000005912</v>
      </c>
      <c r="L2258" s="135">
        <v>-0.55999999999998806</v>
      </c>
      <c r="M2258" s="141" t="str">
        <f t="shared" si="71"/>
        <v>201601</v>
      </c>
    </row>
    <row r="2259" spans="1:13" x14ac:dyDescent="0.25">
      <c r="A2259" s="35" t="str">
        <f>VLOOKUP(B2259,ResCat!$A$2:$B$269,2,FALSE)</f>
        <v>PPOSG</v>
      </c>
      <c r="B2259" s="68" t="str">
        <f>IF(ISNA(VLOOKUP(C2259,COA!$A$2:$B$340,2,FALSE)),"XXX",VLOOKUP(C2259,COA!$A$2:$B$340,2,FALSE))</f>
        <v>S51</v>
      </c>
      <c r="C2259" s="149" t="str">
        <f t="shared" si="72"/>
        <v>0003-1010-0017</v>
      </c>
      <c r="D2259" s="134" t="s">
        <v>463</v>
      </c>
      <c r="E2259" s="134" t="s">
        <v>445</v>
      </c>
      <c r="F2259" s="134" t="s">
        <v>455</v>
      </c>
      <c r="G2259" s="134" t="s">
        <v>362</v>
      </c>
      <c r="H2259" s="134" t="s">
        <v>1023</v>
      </c>
      <c r="I2259" s="134" t="s">
        <v>2</v>
      </c>
      <c r="J2259" s="135">
        <v>6229.4800000000005</v>
      </c>
      <c r="K2259" s="135">
        <v>1226.8</v>
      </c>
      <c r="L2259" s="135">
        <v>345.61999999999995</v>
      </c>
      <c r="M2259" s="141" t="str">
        <f t="shared" si="71"/>
        <v>201601</v>
      </c>
    </row>
    <row r="2260" spans="1:13" x14ac:dyDescent="0.25">
      <c r="A2260" s="35" t="str">
        <f>VLOOKUP(B2260,ResCat!$A$2:$B$269,2,FALSE)</f>
        <v>PPOSG</v>
      </c>
      <c r="B2260" s="68" t="str">
        <f>IF(ISNA(VLOOKUP(C2260,COA!$A$2:$B$340,2,FALSE)),"XXX",VLOOKUP(C2260,COA!$A$2:$B$340,2,FALSE))</f>
        <v>S51</v>
      </c>
      <c r="C2260" s="149" t="str">
        <f t="shared" si="72"/>
        <v>0003-1010-0017</v>
      </c>
      <c r="D2260" s="134" t="s">
        <v>463</v>
      </c>
      <c r="E2260" s="134" t="s">
        <v>445</v>
      </c>
      <c r="F2260" s="134" t="s">
        <v>455</v>
      </c>
      <c r="G2260" s="134" t="s">
        <v>362</v>
      </c>
      <c r="H2260" s="134" t="s">
        <v>1023</v>
      </c>
      <c r="I2260" s="134" t="s">
        <v>1</v>
      </c>
      <c r="J2260" s="135">
        <v>1778.13</v>
      </c>
      <c r="K2260" s="135">
        <v>1118.1300000000001</v>
      </c>
      <c r="L2260" s="135">
        <v>0</v>
      </c>
      <c r="M2260" s="141" t="str">
        <f t="shared" si="71"/>
        <v>201601</v>
      </c>
    </row>
    <row r="2261" spans="1:13" x14ac:dyDescent="0.25">
      <c r="A2261" s="35" t="str">
        <f>VLOOKUP(B2261,ResCat!$A$2:$B$269,2,FALSE)</f>
        <v>PPOSG</v>
      </c>
      <c r="B2261" s="68" t="str">
        <f>IF(ISNA(VLOOKUP(C2261,COA!$A$2:$B$340,2,FALSE)),"XXX",VLOOKUP(C2261,COA!$A$2:$B$340,2,FALSE))</f>
        <v>S51</v>
      </c>
      <c r="C2261" s="149" t="str">
        <f t="shared" si="72"/>
        <v>0003-1010-0017</v>
      </c>
      <c r="D2261" s="134" t="s">
        <v>463</v>
      </c>
      <c r="E2261" s="134" t="s">
        <v>445</v>
      </c>
      <c r="F2261" s="134" t="s">
        <v>455</v>
      </c>
      <c r="G2261" s="134" t="s">
        <v>1027</v>
      </c>
      <c r="H2261" s="134" t="s">
        <v>1023</v>
      </c>
      <c r="I2261" s="134" t="s">
        <v>3</v>
      </c>
      <c r="J2261" s="135">
        <v>1201.8999999999999</v>
      </c>
      <c r="K2261" s="135">
        <v>1212.2799999999997</v>
      </c>
      <c r="L2261" s="135">
        <v>734.76999999999975</v>
      </c>
      <c r="M2261" s="141" t="str">
        <f t="shared" si="71"/>
        <v>201601</v>
      </c>
    </row>
    <row r="2262" spans="1:13" x14ac:dyDescent="0.25">
      <c r="A2262" s="35" t="str">
        <f>VLOOKUP(B2262,ResCat!$A$2:$B$269,2,FALSE)</f>
        <v>PPOSG</v>
      </c>
      <c r="B2262" s="68" t="str">
        <f>IF(ISNA(VLOOKUP(C2262,COA!$A$2:$B$340,2,FALSE)),"XXX",VLOOKUP(C2262,COA!$A$2:$B$340,2,FALSE))</f>
        <v>S51</v>
      </c>
      <c r="C2262" s="149" t="str">
        <f t="shared" si="72"/>
        <v>0003-1010-0017</v>
      </c>
      <c r="D2262" s="134" t="s">
        <v>463</v>
      </c>
      <c r="E2262" s="134" t="s">
        <v>445</v>
      </c>
      <c r="F2262" s="134" t="s">
        <v>455</v>
      </c>
      <c r="G2262" s="134" t="s">
        <v>1027</v>
      </c>
      <c r="H2262" s="134" t="s">
        <v>1023</v>
      </c>
      <c r="I2262" s="134" t="s">
        <v>0</v>
      </c>
      <c r="J2262" s="135">
        <v>0</v>
      </c>
      <c r="K2262" s="135">
        <v>-613.11000000000081</v>
      </c>
      <c r="L2262" s="135">
        <v>-613.11000000000092</v>
      </c>
      <c r="M2262" s="141" t="str">
        <f t="shared" si="71"/>
        <v>201601</v>
      </c>
    </row>
    <row r="2263" spans="1:13" x14ac:dyDescent="0.25">
      <c r="A2263" s="35" t="str">
        <f>VLOOKUP(B2263,ResCat!$A$2:$B$269,2,FALSE)</f>
        <v>PPOSG</v>
      </c>
      <c r="B2263" s="68" t="str">
        <f>IF(ISNA(VLOOKUP(C2263,COA!$A$2:$B$340,2,FALSE)),"XXX",VLOOKUP(C2263,COA!$A$2:$B$340,2,FALSE))</f>
        <v>S51</v>
      </c>
      <c r="C2263" s="149" t="str">
        <f t="shared" si="72"/>
        <v>0003-1010-0017</v>
      </c>
      <c r="D2263" s="134" t="s">
        <v>463</v>
      </c>
      <c r="E2263" s="134" t="s">
        <v>445</v>
      </c>
      <c r="F2263" s="134" t="s">
        <v>455</v>
      </c>
      <c r="G2263" s="134" t="s">
        <v>1027</v>
      </c>
      <c r="H2263" s="134" t="s">
        <v>1023</v>
      </c>
      <c r="I2263" s="134" t="s">
        <v>2</v>
      </c>
      <c r="J2263" s="135">
        <v>4315.79</v>
      </c>
      <c r="K2263" s="135">
        <v>4431.4400000000005</v>
      </c>
      <c r="L2263" s="135">
        <v>2459.81</v>
      </c>
      <c r="M2263" s="141" t="str">
        <f t="shared" si="71"/>
        <v>201601</v>
      </c>
    </row>
    <row r="2264" spans="1:13" x14ac:dyDescent="0.25">
      <c r="A2264" s="35" t="str">
        <f>VLOOKUP(B2264,ResCat!$A$2:$B$269,2,FALSE)</f>
        <v>PPOSG</v>
      </c>
      <c r="B2264" s="68" t="str">
        <f>IF(ISNA(VLOOKUP(C2264,COA!$A$2:$B$340,2,FALSE)),"XXX",VLOOKUP(C2264,COA!$A$2:$B$340,2,FALSE))</f>
        <v>S51</v>
      </c>
      <c r="C2264" s="149" t="str">
        <f t="shared" si="72"/>
        <v>0003-1010-0017</v>
      </c>
      <c r="D2264" s="134" t="s">
        <v>463</v>
      </c>
      <c r="E2264" s="134" t="s">
        <v>445</v>
      </c>
      <c r="F2264" s="134" t="s">
        <v>455</v>
      </c>
      <c r="G2264" s="134" t="s">
        <v>1027</v>
      </c>
      <c r="H2264" s="134" t="s">
        <v>1023</v>
      </c>
      <c r="I2264" s="134" t="s">
        <v>1</v>
      </c>
      <c r="J2264" s="135">
        <v>6700.14</v>
      </c>
      <c r="K2264" s="135">
        <v>6700.14</v>
      </c>
      <c r="L2264" s="135">
        <v>4754.03</v>
      </c>
      <c r="M2264" s="141" t="str">
        <f t="shared" si="71"/>
        <v>201601</v>
      </c>
    </row>
    <row r="2265" spans="1:13" x14ac:dyDescent="0.25">
      <c r="A2265" s="35" t="str">
        <f>VLOOKUP(B2265,ResCat!$A$2:$B$269,2,FALSE)</f>
        <v>PPOSG</v>
      </c>
      <c r="B2265" s="68" t="str">
        <f>IF(ISNA(VLOOKUP(C2265,COA!$A$2:$B$340,2,FALSE)),"XXX",VLOOKUP(C2265,COA!$A$2:$B$340,2,FALSE))</f>
        <v>S51</v>
      </c>
      <c r="C2265" s="149" t="str">
        <f t="shared" si="72"/>
        <v>0003-1010-0017</v>
      </c>
      <c r="D2265" s="134" t="s">
        <v>463</v>
      </c>
      <c r="E2265" s="134" t="s">
        <v>445</v>
      </c>
      <c r="F2265" s="134" t="s">
        <v>455</v>
      </c>
      <c r="G2265" s="134" t="s">
        <v>1028</v>
      </c>
      <c r="H2265" s="134" t="s">
        <v>1023</v>
      </c>
      <c r="I2265" s="134" t="s">
        <v>3</v>
      </c>
      <c r="J2265" s="135">
        <v>-1068.8399999999999</v>
      </c>
      <c r="K2265" s="135">
        <v>-353.46999999999997</v>
      </c>
      <c r="L2265" s="135">
        <v>-254.95000000000007</v>
      </c>
      <c r="M2265" s="141" t="str">
        <f t="shared" si="71"/>
        <v>201601</v>
      </c>
    </row>
    <row r="2266" spans="1:13" x14ac:dyDescent="0.25">
      <c r="A2266" s="35" t="str">
        <f>VLOOKUP(B2266,ResCat!$A$2:$B$269,2,FALSE)</f>
        <v>PPOSG</v>
      </c>
      <c r="B2266" s="68" t="str">
        <f>IF(ISNA(VLOOKUP(C2266,COA!$A$2:$B$340,2,FALSE)),"XXX",VLOOKUP(C2266,COA!$A$2:$B$340,2,FALSE))</f>
        <v>S51</v>
      </c>
      <c r="C2266" s="149" t="str">
        <f t="shared" si="72"/>
        <v>0003-1010-0017</v>
      </c>
      <c r="D2266" s="134" t="s">
        <v>463</v>
      </c>
      <c r="E2266" s="134" t="s">
        <v>445</v>
      </c>
      <c r="F2266" s="134" t="s">
        <v>455</v>
      </c>
      <c r="G2266" s="134" t="s">
        <v>1028</v>
      </c>
      <c r="H2266" s="134" t="s">
        <v>1023</v>
      </c>
      <c r="I2266" s="134" t="s">
        <v>368</v>
      </c>
      <c r="J2266" s="135">
        <v>21.6</v>
      </c>
      <c r="K2266" s="135">
        <v>0</v>
      </c>
      <c r="L2266" s="135">
        <v>0</v>
      </c>
      <c r="M2266" s="141" t="str">
        <f t="shared" si="71"/>
        <v>201601</v>
      </c>
    </row>
    <row r="2267" spans="1:13" x14ac:dyDescent="0.25">
      <c r="A2267" s="35" t="str">
        <f>VLOOKUP(B2267,ResCat!$A$2:$B$269,2,FALSE)</f>
        <v>PPOSG</v>
      </c>
      <c r="B2267" s="68" t="str">
        <f>IF(ISNA(VLOOKUP(C2267,COA!$A$2:$B$340,2,FALSE)),"XXX",VLOOKUP(C2267,COA!$A$2:$B$340,2,FALSE))</f>
        <v>S51</v>
      </c>
      <c r="C2267" s="149" t="str">
        <f t="shared" si="72"/>
        <v>0003-1010-0017</v>
      </c>
      <c r="D2267" s="134" t="s">
        <v>463</v>
      </c>
      <c r="E2267" s="134" t="s">
        <v>445</v>
      </c>
      <c r="F2267" s="134" t="s">
        <v>455</v>
      </c>
      <c r="G2267" s="134" t="s">
        <v>1028</v>
      </c>
      <c r="H2267" s="134" t="s">
        <v>1023</v>
      </c>
      <c r="I2267" s="134" t="s">
        <v>2</v>
      </c>
      <c r="J2267" s="135">
        <v>2234.5600000000004</v>
      </c>
      <c r="K2267" s="135">
        <v>1658.7299999999998</v>
      </c>
      <c r="L2267" s="135">
        <v>-467.33000000000004</v>
      </c>
      <c r="M2267" s="141" t="str">
        <f t="shared" si="71"/>
        <v>201601</v>
      </c>
    </row>
    <row r="2268" spans="1:13" x14ac:dyDescent="0.25">
      <c r="A2268" s="35" t="str">
        <f>VLOOKUP(B2268,ResCat!$A$2:$B$269,2,FALSE)</f>
        <v>PPOSG</v>
      </c>
      <c r="B2268" s="68" t="str">
        <f>IF(ISNA(VLOOKUP(C2268,COA!$A$2:$B$340,2,FALSE)),"XXX",VLOOKUP(C2268,COA!$A$2:$B$340,2,FALSE))</f>
        <v>S51</v>
      </c>
      <c r="C2268" s="149" t="str">
        <f t="shared" si="72"/>
        <v>0003-1010-0017</v>
      </c>
      <c r="D2268" s="134" t="s">
        <v>463</v>
      </c>
      <c r="E2268" s="134" t="s">
        <v>445</v>
      </c>
      <c r="F2268" s="134" t="s">
        <v>455</v>
      </c>
      <c r="G2268" s="134" t="s">
        <v>1028</v>
      </c>
      <c r="H2268" s="134" t="s">
        <v>1023</v>
      </c>
      <c r="I2268" s="134" t="s">
        <v>343</v>
      </c>
      <c r="J2268" s="135">
        <v>29.18</v>
      </c>
      <c r="K2268" s="135">
        <v>9.4499999999999993</v>
      </c>
      <c r="L2268" s="135">
        <v>0</v>
      </c>
      <c r="M2268" s="141" t="str">
        <f t="shared" si="71"/>
        <v>201601</v>
      </c>
    </row>
    <row r="2269" spans="1:13" x14ac:dyDescent="0.25">
      <c r="A2269" s="35" t="str">
        <f>VLOOKUP(B2269,ResCat!$A$2:$B$269,2,FALSE)</f>
        <v>PPOSG</v>
      </c>
      <c r="B2269" s="68" t="str">
        <f>IF(ISNA(VLOOKUP(C2269,COA!$A$2:$B$340,2,FALSE)),"XXX",VLOOKUP(C2269,COA!$A$2:$B$340,2,FALSE))</f>
        <v>S51</v>
      </c>
      <c r="C2269" s="149" t="str">
        <f t="shared" si="72"/>
        <v>0003-1010-0017</v>
      </c>
      <c r="D2269" s="134" t="s">
        <v>463</v>
      </c>
      <c r="E2269" s="134" t="s">
        <v>445</v>
      </c>
      <c r="F2269" s="134" t="s">
        <v>455</v>
      </c>
      <c r="G2269" s="134" t="s">
        <v>1028</v>
      </c>
      <c r="H2269" s="134" t="s">
        <v>1023</v>
      </c>
      <c r="I2269" s="134" t="s">
        <v>1</v>
      </c>
      <c r="J2269" s="135">
        <v>679.4</v>
      </c>
      <c r="K2269" s="135">
        <v>616.46</v>
      </c>
      <c r="L2269" s="135">
        <v>-27.090000000000003</v>
      </c>
      <c r="M2269" s="141" t="str">
        <f t="shared" si="71"/>
        <v>201601</v>
      </c>
    </row>
    <row r="2270" spans="1:13" x14ac:dyDescent="0.25">
      <c r="A2270" s="35" t="str">
        <f>VLOOKUP(B2270,ResCat!$A$2:$B$269,2,FALSE)</f>
        <v>PPOSG</v>
      </c>
      <c r="B2270" s="68" t="str">
        <f>IF(ISNA(VLOOKUP(C2270,COA!$A$2:$B$340,2,FALSE)),"XXX",VLOOKUP(C2270,COA!$A$2:$B$340,2,FALSE))</f>
        <v>S51</v>
      </c>
      <c r="C2270" s="149" t="str">
        <f t="shared" si="72"/>
        <v>0003-1010-0017</v>
      </c>
      <c r="D2270" s="134" t="s">
        <v>463</v>
      </c>
      <c r="E2270" s="134" t="s">
        <v>445</v>
      </c>
      <c r="F2270" s="134" t="s">
        <v>455</v>
      </c>
      <c r="G2270" s="134" t="s">
        <v>363</v>
      </c>
      <c r="H2270" s="134" t="s">
        <v>1023</v>
      </c>
      <c r="I2270" s="134" t="s">
        <v>3</v>
      </c>
      <c r="J2270" s="135">
        <v>403.23999999999995</v>
      </c>
      <c r="K2270" s="135">
        <v>391.44</v>
      </c>
      <c r="L2270" s="135">
        <v>182.22</v>
      </c>
      <c r="M2270" s="141" t="str">
        <f t="shared" si="71"/>
        <v>201601</v>
      </c>
    </row>
    <row r="2271" spans="1:13" x14ac:dyDescent="0.25">
      <c r="A2271" s="35" t="str">
        <f>VLOOKUP(B2271,ResCat!$A$2:$B$269,2,FALSE)</f>
        <v>PPOSG</v>
      </c>
      <c r="B2271" s="68" t="str">
        <f>IF(ISNA(VLOOKUP(C2271,COA!$A$2:$B$340,2,FALSE)),"XXX",VLOOKUP(C2271,COA!$A$2:$B$340,2,FALSE))</f>
        <v>S51</v>
      </c>
      <c r="C2271" s="149" t="str">
        <f t="shared" si="72"/>
        <v>0003-1010-0017</v>
      </c>
      <c r="D2271" s="134" t="s">
        <v>463</v>
      </c>
      <c r="E2271" s="134" t="s">
        <v>445</v>
      </c>
      <c r="F2271" s="134" t="s">
        <v>455</v>
      </c>
      <c r="G2271" s="134" t="s">
        <v>363</v>
      </c>
      <c r="H2271" s="134" t="s">
        <v>1023</v>
      </c>
      <c r="I2271" s="134" t="s">
        <v>368</v>
      </c>
      <c r="J2271" s="135">
        <v>22</v>
      </c>
      <c r="K2271" s="135">
        <v>22</v>
      </c>
      <c r="L2271" s="135">
        <v>0</v>
      </c>
      <c r="M2271" s="141" t="str">
        <f t="shared" si="71"/>
        <v>201601</v>
      </c>
    </row>
    <row r="2272" spans="1:13" x14ac:dyDescent="0.25">
      <c r="A2272" s="35" t="str">
        <f>VLOOKUP(B2272,ResCat!$A$2:$B$269,2,FALSE)</f>
        <v>PPOSG</v>
      </c>
      <c r="B2272" s="68" t="str">
        <f>IF(ISNA(VLOOKUP(C2272,COA!$A$2:$B$340,2,FALSE)),"XXX",VLOOKUP(C2272,COA!$A$2:$B$340,2,FALSE))</f>
        <v>S51</v>
      </c>
      <c r="C2272" s="149" t="str">
        <f t="shared" si="72"/>
        <v>0003-1010-0017</v>
      </c>
      <c r="D2272" s="134" t="s">
        <v>463</v>
      </c>
      <c r="E2272" s="134" t="s">
        <v>445</v>
      </c>
      <c r="F2272" s="134" t="s">
        <v>455</v>
      </c>
      <c r="G2272" s="134" t="s">
        <v>363</v>
      </c>
      <c r="H2272" s="134" t="s">
        <v>1023</v>
      </c>
      <c r="I2272" s="134" t="s">
        <v>0</v>
      </c>
      <c r="J2272" s="135">
        <v>89010</v>
      </c>
      <c r="K2272" s="135">
        <v>18199.999999999996</v>
      </c>
      <c r="L2272" s="135">
        <v>16244.97</v>
      </c>
      <c r="M2272" s="141" t="str">
        <f t="shared" si="71"/>
        <v>201601</v>
      </c>
    </row>
    <row r="2273" spans="1:13" x14ac:dyDescent="0.25">
      <c r="A2273" s="35" t="str">
        <f>VLOOKUP(B2273,ResCat!$A$2:$B$269,2,FALSE)</f>
        <v>PPOSG</v>
      </c>
      <c r="B2273" s="68" t="str">
        <f>IF(ISNA(VLOOKUP(C2273,COA!$A$2:$B$340,2,FALSE)),"XXX",VLOOKUP(C2273,COA!$A$2:$B$340,2,FALSE))</f>
        <v>S51</v>
      </c>
      <c r="C2273" s="149" t="str">
        <f t="shared" si="72"/>
        <v>0003-1010-0017</v>
      </c>
      <c r="D2273" s="134" t="s">
        <v>463</v>
      </c>
      <c r="E2273" s="134" t="s">
        <v>445</v>
      </c>
      <c r="F2273" s="134" t="s">
        <v>455</v>
      </c>
      <c r="G2273" s="134" t="s">
        <v>363</v>
      </c>
      <c r="H2273" s="134" t="s">
        <v>1023</v>
      </c>
      <c r="I2273" s="134" t="s">
        <v>2</v>
      </c>
      <c r="J2273" s="135">
        <v>2431.8099999999995</v>
      </c>
      <c r="K2273" s="135">
        <v>2192.8899999999994</v>
      </c>
      <c r="L2273" s="135">
        <v>384.64999999999952</v>
      </c>
      <c r="M2273" s="141" t="str">
        <f t="shared" si="71"/>
        <v>201601</v>
      </c>
    </row>
    <row r="2274" spans="1:13" x14ac:dyDescent="0.25">
      <c r="A2274" s="35" t="str">
        <f>VLOOKUP(B2274,ResCat!$A$2:$B$269,2,FALSE)</f>
        <v>PPOSG</v>
      </c>
      <c r="B2274" s="68" t="str">
        <f>IF(ISNA(VLOOKUP(C2274,COA!$A$2:$B$340,2,FALSE)),"XXX",VLOOKUP(C2274,COA!$A$2:$B$340,2,FALSE))</f>
        <v>S51</v>
      </c>
      <c r="C2274" s="149" t="str">
        <f t="shared" si="72"/>
        <v>0003-1010-0017</v>
      </c>
      <c r="D2274" s="134" t="s">
        <v>463</v>
      </c>
      <c r="E2274" s="134" t="s">
        <v>445</v>
      </c>
      <c r="F2274" s="134" t="s">
        <v>455</v>
      </c>
      <c r="G2274" s="134" t="s">
        <v>363</v>
      </c>
      <c r="H2274" s="134" t="s">
        <v>1023</v>
      </c>
      <c r="I2274" s="134" t="s">
        <v>1</v>
      </c>
      <c r="J2274" s="135">
        <v>-86553.299999999988</v>
      </c>
      <c r="K2274" s="135">
        <v>-8213.3599999999988</v>
      </c>
      <c r="L2274" s="135">
        <v>-8246.4500000000025</v>
      </c>
      <c r="M2274" s="141" t="str">
        <f t="shared" si="71"/>
        <v>201601</v>
      </c>
    </row>
    <row r="2275" spans="1:13" x14ac:dyDescent="0.25">
      <c r="A2275" s="35" t="str">
        <f>VLOOKUP(B2275,ResCat!$A$2:$B$269,2,FALSE)</f>
        <v>PPOSG</v>
      </c>
      <c r="B2275" s="68" t="str">
        <f>IF(ISNA(VLOOKUP(C2275,COA!$A$2:$B$340,2,FALSE)),"XXX",VLOOKUP(C2275,COA!$A$2:$B$340,2,FALSE))</f>
        <v>S51</v>
      </c>
      <c r="C2275" s="149" t="str">
        <f t="shared" si="72"/>
        <v>0003-1010-0017</v>
      </c>
      <c r="D2275" s="134" t="s">
        <v>463</v>
      </c>
      <c r="E2275" s="134" t="s">
        <v>445</v>
      </c>
      <c r="F2275" s="134" t="s">
        <v>455</v>
      </c>
      <c r="G2275" s="134" t="s">
        <v>1029</v>
      </c>
      <c r="H2275" s="134" t="s">
        <v>1023</v>
      </c>
      <c r="I2275" s="134" t="s">
        <v>3</v>
      </c>
      <c r="J2275" s="135">
        <v>2747.81</v>
      </c>
      <c r="K2275" s="135">
        <v>2758.1900000000005</v>
      </c>
      <c r="L2275" s="135">
        <v>2115.4499999999998</v>
      </c>
      <c r="M2275" s="141" t="str">
        <f t="shared" si="71"/>
        <v>201601</v>
      </c>
    </row>
    <row r="2276" spans="1:13" x14ac:dyDescent="0.25">
      <c r="A2276" s="35" t="str">
        <f>VLOOKUP(B2276,ResCat!$A$2:$B$269,2,FALSE)</f>
        <v>PPOSG</v>
      </c>
      <c r="B2276" s="68" t="str">
        <f>IF(ISNA(VLOOKUP(C2276,COA!$A$2:$B$340,2,FALSE)),"XXX",VLOOKUP(C2276,COA!$A$2:$B$340,2,FALSE))</f>
        <v>S51</v>
      </c>
      <c r="C2276" s="149" t="str">
        <f t="shared" si="72"/>
        <v>0003-1010-0017</v>
      </c>
      <c r="D2276" s="134" t="s">
        <v>463</v>
      </c>
      <c r="E2276" s="134" t="s">
        <v>445</v>
      </c>
      <c r="F2276" s="134" t="s">
        <v>455</v>
      </c>
      <c r="G2276" s="134" t="s">
        <v>1029</v>
      </c>
      <c r="H2276" s="134" t="s">
        <v>1023</v>
      </c>
      <c r="I2276" s="134" t="s">
        <v>2</v>
      </c>
      <c r="J2276" s="135">
        <v>977.7</v>
      </c>
      <c r="K2276" s="135">
        <v>992.48</v>
      </c>
      <c r="L2276" s="135">
        <v>71.339999999999989</v>
      </c>
      <c r="M2276" s="141" t="str">
        <f t="shared" si="71"/>
        <v>201601</v>
      </c>
    </row>
    <row r="2277" spans="1:13" x14ac:dyDescent="0.25">
      <c r="A2277" s="35" t="str">
        <f>VLOOKUP(B2277,ResCat!$A$2:$B$269,2,FALSE)</f>
        <v>PPOSG</v>
      </c>
      <c r="B2277" s="68" t="str">
        <f>IF(ISNA(VLOOKUP(C2277,COA!$A$2:$B$340,2,FALSE)),"XXX",VLOOKUP(C2277,COA!$A$2:$B$340,2,FALSE))</f>
        <v>S51</v>
      </c>
      <c r="C2277" s="149" t="str">
        <f t="shared" si="72"/>
        <v>0003-1010-0017</v>
      </c>
      <c r="D2277" s="134" t="s">
        <v>463</v>
      </c>
      <c r="E2277" s="134" t="s">
        <v>445</v>
      </c>
      <c r="F2277" s="134" t="s">
        <v>455</v>
      </c>
      <c r="G2277" s="134" t="s">
        <v>1029</v>
      </c>
      <c r="H2277" s="134" t="s">
        <v>1023</v>
      </c>
      <c r="I2277" s="134" t="s">
        <v>1</v>
      </c>
      <c r="J2277" s="135">
        <v>6853.5199999999986</v>
      </c>
      <c r="K2277" s="135">
        <v>1636.9699999999998</v>
      </c>
      <c r="L2277" s="135">
        <v>46.880000000000337</v>
      </c>
      <c r="M2277" s="141" t="str">
        <f t="shared" si="71"/>
        <v>201601</v>
      </c>
    </row>
    <row r="2278" spans="1:13" x14ac:dyDescent="0.25">
      <c r="A2278" s="35" t="str">
        <f>VLOOKUP(B2278,ResCat!$A$2:$B$269,2,FALSE)</f>
        <v>PPOSG</v>
      </c>
      <c r="B2278" s="68" t="str">
        <f>IF(ISNA(VLOOKUP(C2278,COA!$A$2:$B$340,2,FALSE)),"XXX",VLOOKUP(C2278,COA!$A$2:$B$340,2,FALSE))</f>
        <v>S51</v>
      </c>
      <c r="C2278" s="149" t="str">
        <f t="shared" si="72"/>
        <v>0003-1010-0017</v>
      </c>
      <c r="D2278" s="134" t="s">
        <v>463</v>
      </c>
      <c r="E2278" s="134" t="s">
        <v>445</v>
      </c>
      <c r="F2278" s="134" t="s">
        <v>455</v>
      </c>
      <c r="G2278" s="134" t="s">
        <v>349</v>
      </c>
      <c r="H2278" s="134" t="s">
        <v>1023</v>
      </c>
      <c r="I2278" s="134" t="s">
        <v>3</v>
      </c>
      <c r="J2278" s="135">
        <v>-672.46999999999946</v>
      </c>
      <c r="K2278" s="135">
        <v>-741.04999999999939</v>
      </c>
      <c r="L2278" s="135">
        <v>-1468.04</v>
      </c>
      <c r="M2278" s="141" t="str">
        <f t="shared" si="71"/>
        <v>201601</v>
      </c>
    </row>
    <row r="2279" spans="1:13" x14ac:dyDescent="0.25">
      <c r="A2279" s="35" t="str">
        <f>VLOOKUP(B2279,ResCat!$A$2:$B$269,2,FALSE)</f>
        <v>PPOSG</v>
      </c>
      <c r="B2279" s="68" t="str">
        <f>IF(ISNA(VLOOKUP(C2279,COA!$A$2:$B$340,2,FALSE)),"XXX",VLOOKUP(C2279,COA!$A$2:$B$340,2,FALSE))</f>
        <v>S51</v>
      </c>
      <c r="C2279" s="149" t="str">
        <f t="shared" si="72"/>
        <v>0003-1010-0017</v>
      </c>
      <c r="D2279" s="134" t="s">
        <v>463</v>
      </c>
      <c r="E2279" s="134" t="s">
        <v>445</v>
      </c>
      <c r="F2279" s="134" t="s">
        <v>455</v>
      </c>
      <c r="G2279" s="134" t="s">
        <v>349</v>
      </c>
      <c r="H2279" s="134" t="s">
        <v>1023</v>
      </c>
      <c r="I2279" s="134" t="s">
        <v>0</v>
      </c>
      <c r="J2279" s="135">
        <v>4532.4000000000005</v>
      </c>
      <c r="K2279" s="135">
        <v>3172.389999999999</v>
      </c>
      <c r="L2279" s="135">
        <v>1472.3900000000003</v>
      </c>
      <c r="M2279" s="141" t="str">
        <f t="shared" si="71"/>
        <v>201601</v>
      </c>
    </row>
    <row r="2280" spans="1:13" x14ac:dyDescent="0.25">
      <c r="A2280" s="35" t="str">
        <f>VLOOKUP(B2280,ResCat!$A$2:$B$269,2,FALSE)</f>
        <v>PPOSG</v>
      </c>
      <c r="B2280" s="68" t="str">
        <f>IF(ISNA(VLOOKUP(C2280,COA!$A$2:$B$340,2,FALSE)),"XXX",VLOOKUP(C2280,COA!$A$2:$B$340,2,FALSE))</f>
        <v>S51</v>
      </c>
      <c r="C2280" s="149" t="str">
        <f t="shared" si="72"/>
        <v>0003-1010-0017</v>
      </c>
      <c r="D2280" s="134" t="s">
        <v>463</v>
      </c>
      <c r="E2280" s="134" t="s">
        <v>445</v>
      </c>
      <c r="F2280" s="134" t="s">
        <v>455</v>
      </c>
      <c r="G2280" s="134" t="s">
        <v>349</v>
      </c>
      <c r="H2280" s="134" t="s">
        <v>1023</v>
      </c>
      <c r="I2280" s="134" t="s">
        <v>2</v>
      </c>
      <c r="J2280" s="135">
        <v>960.06999999999994</v>
      </c>
      <c r="K2280" s="135">
        <v>153.62</v>
      </c>
      <c r="L2280" s="135">
        <v>-465.71999999999991</v>
      </c>
      <c r="M2280" s="141" t="str">
        <f t="shared" si="71"/>
        <v>201601</v>
      </c>
    </row>
    <row r="2281" spans="1:13" x14ac:dyDescent="0.25">
      <c r="A2281" s="35" t="str">
        <f>VLOOKUP(B2281,ResCat!$A$2:$B$269,2,FALSE)</f>
        <v>PPOSG</v>
      </c>
      <c r="B2281" s="68" t="str">
        <f>IF(ISNA(VLOOKUP(C2281,COA!$A$2:$B$340,2,FALSE)),"XXX",VLOOKUP(C2281,COA!$A$2:$B$340,2,FALSE))</f>
        <v>S51</v>
      </c>
      <c r="C2281" s="149" t="str">
        <f t="shared" si="72"/>
        <v>0003-1010-0017</v>
      </c>
      <c r="D2281" s="134" t="s">
        <v>463</v>
      </c>
      <c r="E2281" s="134" t="s">
        <v>445</v>
      </c>
      <c r="F2281" s="134" t="s">
        <v>455</v>
      </c>
      <c r="G2281" s="134" t="s">
        <v>349</v>
      </c>
      <c r="H2281" s="134" t="s">
        <v>1023</v>
      </c>
      <c r="I2281" s="134" t="s">
        <v>371</v>
      </c>
      <c r="J2281" s="135">
        <v>6.65</v>
      </c>
      <c r="K2281" s="135">
        <v>0</v>
      </c>
      <c r="L2281" s="135">
        <v>0</v>
      </c>
      <c r="M2281" s="141" t="str">
        <f t="shared" si="71"/>
        <v>201601</v>
      </c>
    </row>
    <row r="2282" spans="1:13" x14ac:dyDescent="0.25">
      <c r="A2282" s="35" t="str">
        <f>VLOOKUP(B2282,ResCat!$A$2:$B$269,2,FALSE)</f>
        <v>PPOSG</v>
      </c>
      <c r="B2282" s="68" t="str">
        <f>IF(ISNA(VLOOKUP(C2282,COA!$A$2:$B$340,2,FALSE)),"XXX",VLOOKUP(C2282,COA!$A$2:$B$340,2,FALSE))</f>
        <v>S51</v>
      </c>
      <c r="C2282" s="149" t="str">
        <f t="shared" si="72"/>
        <v>0003-1010-0017</v>
      </c>
      <c r="D2282" s="134" t="s">
        <v>463</v>
      </c>
      <c r="E2282" s="134" t="s">
        <v>445</v>
      </c>
      <c r="F2282" s="134" t="s">
        <v>455</v>
      </c>
      <c r="G2282" s="134" t="s">
        <v>349</v>
      </c>
      <c r="H2282" s="134" t="s">
        <v>1023</v>
      </c>
      <c r="I2282" s="134" t="s">
        <v>1</v>
      </c>
      <c r="J2282" s="135">
        <v>1545.79</v>
      </c>
      <c r="K2282" s="135">
        <v>1545.79</v>
      </c>
      <c r="L2282" s="135">
        <v>231.01</v>
      </c>
      <c r="M2282" s="141" t="str">
        <f t="shared" si="71"/>
        <v>201601</v>
      </c>
    </row>
    <row r="2283" spans="1:13" x14ac:dyDescent="0.25">
      <c r="A2283" s="35" t="str">
        <f>VLOOKUP(B2283,ResCat!$A$2:$B$269,2,FALSE)</f>
        <v>PPOSG</v>
      </c>
      <c r="B2283" s="68" t="str">
        <f>IF(ISNA(VLOOKUP(C2283,COA!$A$2:$B$340,2,FALSE)),"XXX",VLOOKUP(C2283,COA!$A$2:$B$340,2,FALSE))</f>
        <v>S51</v>
      </c>
      <c r="C2283" s="149" t="str">
        <f t="shared" si="72"/>
        <v>0003-1010-0017</v>
      </c>
      <c r="D2283" s="134" t="s">
        <v>463</v>
      </c>
      <c r="E2283" s="134" t="s">
        <v>445</v>
      </c>
      <c r="F2283" s="134" t="s">
        <v>455</v>
      </c>
      <c r="G2283" s="134" t="s">
        <v>350</v>
      </c>
      <c r="H2283" s="134" t="s">
        <v>1023</v>
      </c>
      <c r="I2283" s="134" t="s">
        <v>3</v>
      </c>
      <c r="J2283" s="135">
        <v>64.280000000000058</v>
      </c>
      <c r="K2283" s="135">
        <v>229.99999999999997</v>
      </c>
      <c r="L2283" s="135">
        <v>-30.810000000000009</v>
      </c>
      <c r="M2283" s="141" t="str">
        <f t="shared" si="71"/>
        <v>201601</v>
      </c>
    </row>
    <row r="2284" spans="1:13" x14ac:dyDescent="0.25">
      <c r="A2284" s="35" t="str">
        <f>VLOOKUP(B2284,ResCat!$A$2:$B$269,2,FALSE)</f>
        <v>PPOSG</v>
      </c>
      <c r="B2284" s="68" t="str">
        <f>IF(ISNA(VLOOKUP(C2284,COA!$A$2:$B$340,2,FALSE)),"XXX",VLOOKUP(C2284,COA!$A$2:$B$340,2,FALSE))</f>
        <v>S51</v>
      </c>
      <c r="C2284" s="149" t="str">
        <f t="shared" si="72"/>
        <v>0003-1010-0017</v>
      </c>
      <c r="D2284" s="134" t="s">
        <v>463</v>
      </c>
      <c r="E2284" s="134" t="s">
        <v>445</v>
      </c>
      <c r="F2284" s="134" t="s">
        <v>455</v>
      </c>
      <c r="G2284" s="134" t="s">
        <v>350</v>
      </c>
      <c r="H2284" s="134" t="s">
        <v>1023</v>
      </c>
      <c r="I2284" s="134" t="s">
        <v>368</v>
      </c>
      <c r="J2284" s="135">
        <v>22</v>
      </c>
      <c r="K2284" s="135">
        <v>22</v>
      </c>
      <c r="L2284" s="135">
        <v>0</v>
      </c>
      <c r="M2284" s="141" t="str">
        <f t="shared" si="71"/>
        <v>201601</v>
      </c>
    </row>
    <row r="2285" spans="1:13" x14ac:dyDescent="0.25">
      <c r="A2285" s="35" t="str">
        <f>VLOOKUP(B2285,ResCat!$A$2:$B$269,2,FALSE)</f>
        <v>PPOSG</v>
      </c>
      <c r="B2285" s="68" t="str">
        <f>IF(ISNA(VLOOKUP(C2285,COA!$A$2:$B$340,2,FALSE)),"XXX",VLOOKUP(C2285,COA!$A$2:$B$340,2,FALSE))</f>
        <v>S51</v>
      </c>
      <c r="C2285" s="149" t="str">
        <f t="shared" si="72"/>
        <v>0003-1010-0017</v>
      </c>
      <c r="D2285" s="134" t="s">
        <v>463</v>
      </c>
      <c r="E2285" s="134" t="s">
        <v>445</v>
      </c>
      <c r="F2285" s="134" t="s">
        <v>455</v>
      </c>
      <c r="G2285" s="134" t="s">
        <v>350</v>
      </c>
      <c r="H2285" s="134" t="s">
        <v>1023</v>
      </c>
      <c r="I2285" s="134" t="s">
        <v>2</v>
      </c>
      <c r="J2285" s="135">
        <v>1189.1900000000003</v>
      </c>
      <c r="K2285" s="135">
        <v>851.66000000000031</v>
      </c>
      <c r="L2285" s="135">
        <v>-734.09999999999991</v>
      </c>
      <c r="M2285" s="141" t="str">
        <f t="shared" si="71"/>
        <v>201601</v>
      </c>
    </row>
    <row r="2286" spans="1:13" x14ac:dyDescent="0.25">
      <c r="A2286" s="35" t="str">
        <f>VLOOKUP(B2286,ResCat!$A$2:$B$269,2,FALSE)</f>
        <v>PPOSG</v>
      </c>
      <c r="B2286" s="68" t="str">
        <f>IF(ISNA(VLOOKUP(C2286,COA!$A$2:$B$340,2,FALSE)),"XXX",VLOOKUP(C2286,COA!$A$2:$B$340,2,FALSE))</f>
        <v>S51</v>
      </c>
      <c r="C2286" s="149" t="str">
        <f t="shared" si="72"/>
        <v>0003-1010-0017</v>
      </c>
      <c r="D2286" s="134" t="s">
        <v>463</v>
      </c>
      <c r="E2286" s="134" t="s">
        <v>445</v>
      </c>
      <c r="F2286" s="134" t="s">
        <v>455</v>
      </c>
      <c r="G2286" s="134" t="s">
        <v>350</v>
      </c>
      <c r="H2286" s="134" t="s">
        <v>1023</v>
      </c>
      <c r="I2286" s="134" t="s">
        <v>1</v>
      </c>
      <c r="J2286" s="135">
        <v>-8895.27</v>
      </c>
      <c r="K2286" s="135">
        <v>-7468.03</v>
      </c>
      <c r="L2286" s="135">
        <v>-4891.1400000000003</v>
      </c>
      <c r="M2286" s="141" t="str">
        <f t="shared" si="71"/>
        <v>201601</v>
      </c>
    </row>
    <row r="2287" spans="1:13" x14ac:dyDescent="0.25">
      <c r="A2287" s="35" t="str">
        <f>VLOOKUP(B2287,ResCat!$A$2:$B$269,2,FALSE)</f>
        <v>PPOSG</v>
      </c>
      <c r="B2287" s="68" t="str">
        <f>IF(ISNA(VLOOKUP(C2287,COA!$A$2:$B$340,2,FALSE)),"XXX",VLOOKUP(C2287,COA!$A$2:$B$340,2,FALSE))</f>
        <v>S51</v>
      </c>
      <c r="C2287" s="149" t="str">
        <f t="shared" si="72"/>
        <v>0003-1010-0017</v>
      </c>
      <c r="D2287" s="134" t="s">
        <v>463</v>
      </c>
      <c r="E2287" s="134" t="s">
        <v>445</v>
      </c>
      <c r="F2287" s="134" t="s">
        <v>455</v>
      </c>
      <c r="G2287" s="134" t="s">
        <v>359</v>
      </c>
      <c r="H2287" s="134" t="s">
        <v>1023</v>
      </c>
      <c r="I2287" s="134" t="s">
        <v>3</v>
      </c>
      <c r="J2287" s="135">
        <v>2635.17</v>
      </c>
      <c r="K2287" s="135">
        <v>2473.85</v>
      </c>
      <c r="L2287" s="135">
        <v>350.32000000000005</v>
      </c>
      <c r="M2287" s="141" t="str">
        <f t="shared" si="71"/>
        <v>201601</v>
      </c>
    </row>
    <row r="2288" spans="1:13" x14ac:dyDescent="0.25">
      <c r="A2288" s="35" t="str">
        <f>VLOOKUP(B2288,ResCat!$A$2:$B$269,2,FALSE)</f>
        <v>PPOSG</v>
      </c>
      <c r="B2288" s="68" t="str">
        <f>IF(ISNA(VLOOKUP(C2288,COA!$A$2:$B$340,2,FALSE)),"XXX",VLOOKUP(C2288,COA!$A$2:$B$340,2,FALSE))</f>
        <v>S51</v>
      </c>
      <c r="C2288" s="149" t="str">
        <f t="shared" si="72"/>
        <v>0003-1010-0017</v>
      </c>
      <c r="D2288" s="134" t="s">
        <v>463</v>
      </c>
      <c r="E2288" s="134" t="s">
        <v>445</v>
      </c>
      <c r="F2288" s="134" t="s">
        <v>455</v>
      </c>
      <c r="G2288" s="134" t="s">
        <v>359</v>
      </c>
      <c r="H2288" s="134" t="s">
        <v>1023</v>
      </c>
      <c r="I2288" s="134" t="s">
        <v>2</v>
      </c>
      <c r="J2288" s="135">
        <v>1392.5399999999995</v>
      </c>
      <c r="K2288" s="135">
        <v>1362.69</v>
      </c>
      <c r="L2288" s="135">
        <v>-101.12999999999994</v>
      </c>
      <c r="M2288" s="141" t="str">
        <f t="shared" si="71"/>
        <v>201601</v>
      </c>
    </row>
    <row r="2289" spans="1:13" x14ac:dyDescent="0.25">
      <c r="A2289" s="35" t="str">
        <f>VLOOKUP(B2289,ResCat!$A$2:$B$269,2,FALSE)</f>
        <v>PPOSG</v>
      </c>
      <c r="B2289" s="68" t="str">
        <f>IF(ISNA(VLOOKUP(C2289,COA!$A$2:$B$340,2,FALSE)),"XXX",VLOOKUP(C2289,COA!$A$2:$B$340,2,FALSE))</f>
        <v>S51</v>
      </c>
      <c r="C2289" s="149" t="str">
        <f t="shared" si="72"/>
        <v>0003-1010-0017</v>
      </c>
      <c r="D2289" s="134" t="s">
        <v>463</v>
      </c>
      <c r="E2289" s="134" t="s">
        <v>445</v>
      </c>
      <c r="F2289" s="134" t="s">
        <v>455</v>
      </c>
      <c r="G2289" s="134" t="s">
        <v>359</v>
      </c>
      <c r="H2289" s="134" t="s">
        <v>1023</v>
      </c>
      <c r="I2289" s="134" t="s">
        <v>1</v>
      </c>
      <c r="J2289" s="135">
        <v>436.21000000000004</v>
      </c>
      <c r="K2289" s="135">
        <v>181.75999999999976</v>
      </c>
      <c r="L2289" s="135">
        <v>-52.5</v>
      </c>
      <c r="M2289" s="141" t="str">
        <f t="shared" si="71"/>
        <v>201601</v>
      </c>
    </row>
    <row r="2290" spans="1:13" x14ac:dyDescent="0.25">
      <c r="A2290" s="35" t="str">
        <f>VLOOKUP(B2290,ResCat!$A$2:$B$269,2,FALSE)</f>
        <v>PPOSG</v>
      </c>
      <c r="B2290" s="68" t="str">
        <f>IF(ISNA(VLOOKUP(C2290,COA!$A$2:$B$340,2,FALSE)),"XXX",VLOOKUP(C2290,COA!$A$2:$B$340,2,FALSE))</f>
        <v>S51</v>
      </c>
      <c r="C2290" s="149" t="str">
        <f t="shared" si="72"/>
        <v>0003-1010-0017</v>
      </c>
      <c r="D2290" s="134" t="s">
        <v>463</v>
      </c>
      <c r="E2290" s="134" t="s">
        <v>445</v>
      </c>
      <c r="F2290" s="134" t="s">
        <v>455</v>
      </c>
      <c r="G2290" s="134" t="s">
        <v>354</v>
      </c>
      <c r="H2290" s="134" t="s">
        <v>1023</v>
      </c>
      <c r="I2290" s="134" t="s">
        <v>3</v>
      </c>
      <c r="J2290" s="135">
        <v>1453.92</v>
      </c>
      <c r="K2290" s="135">
        <v>920.18</v>
      </c>
      <c r="L2290" s="135">
        <v>346.06</v>
      </c>
      <c r="M2290" s="141" t="str">
        <f t="shared" si="71"/>
        <v>201601</v>
      </c>
    </row>
    <row r="2291" spans="1:13" x14ac:dyDescent="0.25">
      <c r="A2291" s="35" t="str">
        <f>VLOOKUP(B2291,ResCat!$A$2:$B$269,2,FALSE)</f>
        <v>PPOSG</v>
      </c>
      <c r="B2291" s="68" t="str">
        <f>IF(ISNA(VLOOKUP(C2291,COA!$A$2:$B$340,2,FALSE)),"XXX",VLOOKUP(C2291,COA!$A$2:$B$340,2,FALSE))</f>
        <v>S51</v>
      </c>
      <c r="C2291" s="149" t="str">
        <f t="shared" si="72"/>
        <v>0003-1010-0017</v>
      </c>
      <c r="D2291" s="134" t="s">
        <v>463</v>
      </c>
      <c r="E2291" s="134" t="s">
        <v>445</v>
      </c>
      <c r="F2291" s="134" t="s">
        <v>455</v>
      </c>
      <c r="G2291" s="134" t="s">
        <v>354</v>
      </c>
      <c r="H2291" s="134" t="s">
        <v>1023</v>
      </c>
      <c r="I2291" s="134" t="s">
        <v>368</v>
      </c>
      <c r="J2291" s="135">
        <v>18</v>
      </c>
      <c r="K2291" s="135">
        <v>18</v>
      </c>
      <c r="L2291" s="135">
        <v>0</v>
      </c>
      <c r="M2291" s="141" t="str">
        <f t="shared" si="71"/>
        <v>201601</v>
      </c>
    </row>
    <row r="2292" spans="1:13" x14ac:dyDescent="0.25">
      <c r="A2292" s="35" t="str">
        <f>VLOOKUP(B2292,ResCat!$A$2:$B$269,2,FALSE)</f>
        <v>PPOSG</v>
      </c>
      <c r="B2292" s="68" t="str">
        <f>IF(ISNA(VLOOKUP(C2292,COA!$A$2:$B$340,2,FALSE)),"XXX",VLOOKUP(C2292,COA!$A$2:$B$340,2,FALSE))</f>
        <v>S51</v>
      </c>
      <c r="C2292" s="149" t="str">
        <f t="shared" si="72"/>
        <v>0003-1010-0017</v>
      </c>
      <c r="D2292" s="134" t="s">
        <v>463</v>
      </c>
      <c r="E2292" s="134" t="s">
        <v>445</v>
      </c>
      <c r="F2292" s="134" t="s">
        <v>455</v>
      </c>
      <c r="G2292" s="134" t="s">
        <v>354</v>
      </c>
      <c r="H2292" s="134" t="s">
        <v>1023</v>
      </c>
      <c r="I2292" s="134" t="s">
        <v>2</v>
      </c>
      <c r="J2292" s="135">
        <v>2114.2400000000002</v>
      </c>
      <c r="K2292" s="135">
        <v>2067.5699999999997</v>
      </c>
      <c r="L2292" s="135">
        <v>848.13000000000022</v>
      </c>
      <c r="M2292" s="141" t="str">
        <f t="shared" si="71"/>
        <v>201601</v>
      </c>
    </row>
    <row r="2293" spans="1:13" x14ac:dyDescent="0.25">
      <c r="A2293" s="35" t="str">
        <f>VLOOKUP(B2293,ResCat!$A$2:$B$269,2,FALSE)</f>
        <v>PPOSG</v>
      </c>
      <c r="B2293" s="68" t="str">
        <f>IF(ISNA(VLOOKUP(C2293,COA!$A$2:$B$340,2,FALSE)),"XXX",VLOOKUP(C2293,COA!$A$2:$B$340,2,FALSE))</f>
        <v>S51</v>
      </c>
      <c r="C2293" s="149" t="str">
        <f t="shared" si="72"/>
        <v>0003-1010-0017</v>
      </c>
      <c r="D2293" s="134" t="s">
        <v>463</v>
      </c>
      <c r="E2293" s="134" t="s">
        <v>445</v>
      </c>
      <c r="F2293" s="134" t="s">
        <v>455</v>
      </c>
      <c r="G2293" s="134" t="s">
        <v>354</v>
      </c>
      <c r="H2293" s="134" t="s">
        <v>1023</v>
      </c>
      <c r="I2293" s="134" t="s">
        <v>1</v>
      </c>
      <c r="J2293" s="135">
        <v>1717.7799999999997</v>
      </c>
      <c r="K2293" s="135">
        <v>620.21999999999991</v>
      </c>
      <c r="L2293" s="135">
        <v>198.62000000000003</v>
      </c>
      <c r="M2293" s="141" t="str">
        <f t="shared" si="71"/>
        <v>201601</v>
      </c>
    </row>
    <row r="2294" spans="1:13" x14ac:dyDescent="0.25">
      <c r="A2294" s="35" t="str">
        <f>VLOOKUP(B2294,ResCat!$A$2:$B$269,2,FALSE)</f>
        <v>PPOSG</v>
      </c>
      <c r="B2294" s="68" t="str">
        <f>IF(ISNA(VLOOKUP(C2294,COA!$A$2:$B$340,2,FALSE)),"XXX",VLOOKUP(C2294,COA!$A$2:$B$340,2,FALSE))</f>
        <v>S51</v>
      </c>
      <c r="C2294" s="149" t="str">
        <f t="shared" si="72"/>
        <v>0003-1010-0017</v>
      </c>
      <c r="D2294" s="134" t="s">
        <v>463</v>
      </c>
      <c r="E2294" s="134" t="s">
        <v>445</v>
      </c>
      <c r="F2294" s="134" t="s">
        <v>455</v>
      </c>
      <c r="G2294" s="134" t="s">
        <v>366</v>
      </c>
      <c r="H2294" s="134" t="s">
        <v>1023</v>
      </c>
      <c r="I2294" s="134" t="s">
        <v>3</v>
      </c>
      <c r="J2294" s="135">
        <v>8683.6099999999988</v>
      </c>
      <c r="K2294" s="135">
        <v>2317.4899999999993</v>
      </c>
      <c r="L2294" s="135">
        <v>-1887.9300000000007</v>
      </c>
      <c r="M2294" s="141" t="str">
        <f t="shared" si="71"/>
        <v>201601</v>
      </c>
    </row>
    <row r="2295" spans="1:13" x14ac:dyDescent="0.25">
      <c r="A2295" s="35" t="str">
        <f>VLOOKUP(B2295,ResCat!$A$2:$B$269,2,FALSE)</f>
        <v>PPOSG</v>
      </c>
      <c r="B2295" s="68" t="str">
        <f>IF(ISNA(VLOOKUP(C2295,COA!$A$2:$B$340,2,FALSE)),"XXX",VLOOKUP(C2295,COA!$A$2:$B$340,2,FALSE))</f>
        <v>S51</v>
      </c>
      <c r="C2295" s="149" t="str">
        <f t="shared" si="72"/>
        <v>0003-1010-0017</v>
      </c>
      <c r="D2295" s="134" t="s">
        <v>463</v>
      </c>
      <c r="E2295" s="134" t="s">
        <v>445</v>
      </c>
      <c r="F2295" s="134" t="s">
        <v>455</v>
      </c>
      <c r="G2295" s="134" t="s">
        <v>366</v>
      </c>
      <c r="H2295" s="134" t="s">
        <v>1023</v>
      </c>
      <c r="I2295" s="134" t="s">
        <v>368</v>
      </c>
      <c r="J2295" s="135">
        <v>24</v>
      </c>
      <c r="K2295" s="135">
        <v>0</v>
      </c>
      <c r="L2295" s="135">
        <v>0</v>
      </c>
      <c r="M2295" s="141" t="str">
        <f t="shared" si="71"/>
        <v>201601</v>
      </c>
    </row>
    <row r="2296" spans="1:13" x14ac:dyDescent="0.25">
      <c r="A2296" s="35" t="str">
        <f>VLOOKUP(B2296,ResCat!$A$2:$B$269,2,FALSE)</f>
        <v>PPOSG</v>
      </c>
      <c r="B2296" s="68" t="str">
        <f>IF(ISNA(VLOOKUP(C2296,COA!$A$2:$B$340,2,FALSE)),"XXX",VLOOKUP(C2296,COA!$A$2:$B$340,2,FALSE))</f>
        <v>S51</v>
      </c>
      <c r="C2296" s="149" t="str">
        <f t="shared" si="72"/>
        <v>0003-1010-0017</v>
      </c>
      <c r="D2296" s="134" t="s">
        <v>463</v>
      </c>
      <c r="E2296" s="134" t="s">
        <v>445</v>
      </c>
      <c r="F2296" s="134" t="s">
        <v>455</v>
      </c>
      <c r="G2296" s="134" t="s">
        <v>366</v>
      </c>
      <c r="H2296" s="134" t="s">
        <v>1023</v>
      </c>
      <c r="I2296" s="134" t="s">
        <v>0</v>
      </c>
      <c r="J2296" s="135">
        <v>-25800</v>
      </c>
      <c r="K2296" s="135">
        <v>-3821.4400000000005</v>
      </c>
      <c r="L2296" s="135">
        <v>3107.5599999999995</v>
      </c>
      <c r="M2296" s="141" t="str">
        <f t="shared" si="71"/>
        <v>201601</v>
      </c>
    </row>
    <row r="2297" spans="1:13" x14ac:dyDescent="0.25">
      <c r="A2297" s="35" t="str">
        <f>VLOOKUP(B2297,ResCat!$A$2:$B$269,2,FALSE)</f>
        <v>PPOSG</v>
      </c>
      <c r="B2297" s="68" t="str">
        <f>IF(ISNA(VLOOKUP(C2297,COA!$A$2:$B$340,2,FALSE)),"XXX",VLOOKUP(C2297,COA!$A$2:$B$340,2,FALSE))</f>
        <v>S51</v>
      </c>
      <c r="C2297" s="149" t="str">
        <f t="shared" si="72"/>
        <v>0003-1010-0017</v>
      </c>
      <c r="D2297" s="134" t="s">
        <v>463</v>
      </c>
      <c r="E2297" s="134" t="s">
        <v>445</v>
      </c>
      <c r="F2297" s="134" t="s">
        <v>455</v>
      </c>
      <c r="G2297" s="134" t="s">
        <v>366</v>
      </c>
      <c r="H2297" s="134" t="s">
        <v>1023</v>
      </c>
      <c r="I2297" s="134" t="s">
        <v>2</v>
      </c>
      <c r="J2297" s="135">
        <v>41592.650000000009</v>
      </c>
      <c r="K2297" s="135">
        <v>13031.220000000001</v>
      </c>
      <c r="L2297" s="135">
        <v>6794.8</v>
      </c>
      <c r="M2297" s="141" t="str">
        <f t="shared" si="71"/>
        <v>201601</v>
      </c>
    </row>
    <row r="2298" spans="1:13" x14ac:dyDescent="0.25">
      <c r="A2298" s="35" t="str">
        <f>VLOOKUP(B2298,ResCat!$A$2:$B$269,2,FALSE)</f>
        <v>PPOSG</v>
      </c>
      <c r="B2298" s="68" t="str">
        <f>IF(ISNA(VLOOKUP(C2298,COA!$A$2:$B$340,2,FALSE)),"XXX",VLOOKUP(C2298,COA!$A$2:$B$340,2,FALSE))</f>
        <v>S51</v>
      </c>
      <c r="C2298" s="149" t="str">
        <f t="shared" si="72"/>
        <v>0003-1010-0017</v>
      </c>
      <c r="D2298" s="134" t="s">
        <v>463</v>
      </c>
      <c r="E2298" s="134" t="s">
        <v>445</v>
      </c>
      <c r="F2298" s="134" t="s">
        <v>455</v>
      </c>
      <c r="G2298" s="134" t="s">
        <v>366</v>
      </c>
      <c r="H2298" s="134" t="s">
        <v>1023</v>
      </c>
      <c r="I2298" s="134" t="s">
        <v>1</v>
      </c>
      <c r="J2298" s="135">
        <v>19620.72</v>
      </c>
      <c r="K2298" s="135">
        <v>154031.31000000006</v>
      </c>
      <c r="L2298" s="135">
        <v>147305.20000000001</v>
      </c>
      <c r="M2298" s="141" t="str">
        <f t="shared" si="71"/>
        <v>201601</v>
      </c>
    </row>
    <row r="2299" spans="1:13" x14ac:dyDescent="0.25">
      <c r="A2299" s="35" t="str">
        <f>VLOOKUP(B2299,ResCat!$A$2:$B$269,2,FALSE)</f>
        <v>PPOSG</v>
      </c>
      <c r="B2299" s="68" t="str">
        <f>IF(ISNA(VLOOKUP(C2299,COA!$A$2:$B$340,2,FALSE)),"XXX",VLOOKUP(C2299,COA!$A$2:$B$340,2,FALSE))</f>
        <v>S51</v>
      </c>
      <c r="C2299" s="149" t="str">
        <f t="shared" si="72"/>
        <v>0003-1010-0017</v>
      </c>
      <c r="D2299" s="134" t="s">
        <v>463</v>
      </c>
      <c r="E2299" s="134" t="s">
        <v>445</v>
      </c>
      <c r="F2299" s="134" t="s">
        <v>455</v>
      </c>
      <c r="G2299" s="134" t="s">
        <v>337</v>
      </c>
      <c r="H2299" s="134" t="s">
        <v>1023</v>
      </c>
      <c r="I2299" s="134" t="s">
        <v>3</v>
      </c>
      <c r="J2299" s="135">
        <v>1756.9799999999989</v>
      </c>
      <c r="K2299" s="135">
        <v>868.74</v>
      </c>
      <c r="L2299" s="135">
        <v>-348.26000000000016</v>
      </c>
      <c r="M2299" s="141" t="str">
        <f t="shared" si="71"/>
        <v>201601</v>
      </c>
    </row>
    <row r="2300" spans="1:13" x14ac:dyDescent="0.25">
      <c r="A2300" s="35" t="str">
        <f>VLOOKUP(B2300,ResCat!$A$2:$B$269,2,FALSE)</f>
        <v>PPOSG</v>
      </c>
      <c r="B2300" s="68" t="str">
        <f>IF(ISNA(VLOOKUP(C2300,COA!$A$2:$B$340,2,FALSE)),"XXX",VLOOKUP(C2300,COA!$A$2:$B$340,2,FALSE))</f>
        <v>S51</v>
      </c>
      <c r="C2300" s="149" t="str">
        <f t="shared" si="72"/>
        <v>0003-1010-0017</v>
      </c>
      <c r="D2300" s="134" t="s">
        <v>463</v>
      </c>
      <c r="E2300" s="134" t="s">
        <v>445</v>
      </c>
      <c r="F2300" s="134" t="s">
        <v>455</v>
      </c>
      <c r="G2300" s="134" t="s">
        <v>337</v>
      </c>
      <c r="H2300" s="134" t="s">
        <v>1023</v>
      </c>
      <c r="I2300" s="134" t="s">
        <v>368</v>
      </c>
      <c r="J2300" s="135">
        <v>855</v>
      </c>
      <c r="K2300" s="135">
        <v>0</v>
      </c>
      <c r="L2300" s="135">
        <v>0</v>
      </c>
      <c r="M2300" s="141" t="str">
        <f t="shared" si="71"/>
        <v>201601</v>
      </c>
    </row>
    <row r="2301" spans="1:13" x14ac:dyDescent="0.25">
      <c r="A2301" s="35" t="str">
        <f>VLOOKUP(B2301,ResCat!$A$2:$B$269,2,FALSE)</f>
        <v>PPOSG</v>
      </c>
      <c r="B2301" s="68" t="str">
        <f>IF(ISNA(VLOOKUP(C2301,COA!$A$2:$B$340,2,FALSE)),"XXX",VLOOKUP(C2301,COA!$A$2:$B$340,2,FALSE))</f>
        <v>S51</v>
      </c>
      <c r="C2301" s="149" t="str">
        <f t="shared" si="72"/>
        <v>0003-1010-0017</v>
      </c>
      <c r="D2301" s="134" t="s">
        <v>463</v>
      </c>
      <c r="E2301" s="134" t="s">
        <v>445</v>
      </c>
      <c r="F2301" s="134" t="s">
        <v>455</v>
      </c>
      <c r="G2301" s="134" t="s">
        <v>337</v>
      </c>
      <c r="H2301" s="134" t="s">
        <v>1023</v>
      </c>
      <c r="I2301" s="134" t="s">
        <v>0</v>
      </c>
      <c r="J2301" s="135">
        <v>337551.60000000003</v>
      </c>
      <c r="K2301" s="135">
        <v>94086.299999999988</v>
      </c>
      <c r="L2301" s="135">
        <v>98398.90999999996</v>
      </c>
      <c r="M2301" s="141" t="str">
        <f t="shared" si="71"/>
        <v>201601</v>
      </c>
    </row>
    <row r="2302" spans="1:13" x14ac:dyDescent="0.25">
      <c r="A2302" s="35" t="str">
        <f>VLOOKUP(B2302,ResCat!$A$2:$B$269,2,FALSE)</f>
        <v>PPOSG</v>
      </c>
      <c r="B2302" s="68" t="str">
        <f>IF(ISNA(VLOOKUP(C2302,COA!$A$2:$B$340,2,FALSE)),"XXX",VLOOKUP(C2302,COA!$A$2:$B$340,2,FALSE))</f>
        <v>S51</v>
      </c>
      <c r="C2302" s="149" t="str">
        <f t="shared" si="72"/>
        <v>0003-1010-0017</v>
      </c>
      <c r="D2302" s="134" t="s">
        <v>463</v>
      </c>
      <c r="E2302" s="134" t="s">
        <v>445</v>
      </c>
      <c r="F2302" s="134" t="s">
        <v>455</v>
      </c>
      <c r="G2302" s="134" t="s">
        <v>337</v>
      </c>
      <c r="H2302" s="134" t="s">
        <v>1023</v>
      </c>
      <c r="I2302" s="134" t="s">
        <v>2</v>
      </c>
      <c r="J2302" s="135">
        <v>-1416.0599999999997</v>
      </c>
      <c r="K2302" s="135">
        <v>-439.10000000000065</v>
      </c>
      <c r="L2302" s="135">
        <v>-3581.1200000000022</v>
      </c>
      <c r="M2302" s="141" t="str">
        <f t="shared" si="71"/>
        <v>201601</v>
      </c>
    </row>
    <row r="2303" spans="1:13" x14ac:dyDescent="0.25">
      <c r="A2303" s="35" t="str">
        <f>VLOOKUP(B2303,ResCat!$A$2:$B$269,2,FALSE)</f>
        <v>PPOSG</v>
      </c>
      <c r="B2303" s="68" t="str">
        <f>IF(ISNA(VLOOKUP(C2303,COA!$A$2:$B$340,2,FALSE)),"XXX",VLOOKUP(C2303,COA!$A$2:$B$340,2,FALSE))</f>
        <v>S51</v>
      </c>
      <c r="C2303" s="149" t="str">
        <f t="shared" si="72"/>
        <v>0003-1010-0017</v>
      </c>
      <c r="D2303" s="134" t="s">
        <v>463</v>
      </c>
      <c r="E2303" s="134" t="s">
        <v>445</v>
      </c>
      <c r="F2303" s="134" t="s">
        <v>455</v>
      </c>
      <c r="G2303" s="134" t="s">
        <v>337</v>
      </c>
      <c r="H2303" s="134" t="s">
        <v>1023</v>
      </c>
      <c r="I2303" s="134" t="s">
        <v>343</v>
      </c>
      <c r="J2303" s="135">
        <v>490.48</v>
      </c>
      <c r="K2303" s="135">
        <v>310.08000000000004</v>
      </c>
      <c r="L2303" s="135">
        <v>221.29000000000002</v>
      </c>
      <c r="M2303" s="141" t="str">
        <f t="shared" si="71"/>
        <v>201601</v>
      </c>
    </row>
    <row r="2304" spans="1:13" x14ac:dyDescent="0.25">
      <c r="A2304" s="35" t="str">
        <f>VLOOKUP(B2304,ResCat!$A$2:$B$269,2,FALSE)</f>
        <v>PPOSG</v>
      </c>
      <c r="B2304" s="68" t="str">
        <f>IF(ISNA(VLOOKUP(C2304,COA!$A$2:$B$340,2,FALSE)),"XXX",VLOOKUP(C2304,COA!$A$2:$B$340,2,FALSE))</f>
        <v>S51</v>
      </c>
      <c r="C2304" s="149" t="str">
        <f t="shared" si="72"/>
        <v>0003-1010-0017</v>
      </c>
      <c r="D2304" s="134" t="s">
        <v>463</v>
      </c>
      <c r="E2304" s="134" t="s">
        <v>445</v>
      </c>
      <c r="F2304" s="134" t="s">
        <v>455</v>
      </c>
      <c r="G2304" s="134" t="s">
        <v>337</v>
      </c>
      <c r="H2304" s="134" t="s">
        <v>1023</v>
      </c>
      <c r="I2304" s="134" t="s">
        <v>1</v>
      </c>
      <c r="J2304" s="135">
        <v>-80105.789999999979</v>
      </c>
      <c r="K2304" s="135">
        <v>13388.20000000001</v>
      </c>
      <c r="L2304" s="135">
        <v>11647.34</v>
      </c>
      <c r="M2304" s="141" t="str">
        <f t="shared" si="71"/>
        <v>201601</v>
      </c>
    </row>
    <row r="2305" spans="1:13" x14ac:dyDescent="0.25">
      <c r="A2305" s="35" t="str">
        <f>VLOOKUP(B2305,ResCat!$A$2:$B$269,2,FALSE)</f>
        <v>PPOSG</v>
      </c>
      <c r="B2305" s="68" t="str">
        <f>IF(ISNA(VLOOKUP(C2305,COA!$A$2:$B$340,2,FALSE)),"XXX",VLOOKUP(C2305,COA!$A$2:$B$340,2,FALSE))</f>
        <v>S51</v>
      </c>
      <c r="C2305" s="149" t="str">
        <f t="shared" si="72"/>
        <v>0003-1010-0017</v>
      </c>
      <c r="D2305" s="134" t="s">
        <v>463</v>
      </c>
      <c r="E2305" s="134" t="s">
        <v>445</v>
      </c>
      <c r="F2305" s="134" t="s">
        <v>455</v>
      </c>
      <c r="G2305" s="134" t="s">
        <v>352</v>
      </c>
      <c r="H2305" s="134" t="s">
        <v>1023</v>
      </c>
      <c r="I2305" s="134" t="s">
        <v>3</v>
      </c>
      <c r="J2305" s="135">
        <v>248758.51999999976</v>
      </c>
      <c r="K2305" s="135">
        <v>249021.38999999984</v>
      </c>
      <c r="L2305" s="135">
        <v>247256.38999999984</v>
      </c>
      <c r="M2305" s="141" t="str">
        <f t="shared" si="71"/>
        <v>201602</v>
      </c>
    </row>
    <row r="2306" spans="1:13" x14ac:dyDescent="0.25">
      <c r="A2306" s="35" t="str">
        <f>VLOOKUP(B2306,ResCat!$A$2:$B$269,2,FALSE)</f>
        <v>PPOSG</v>
      </c>
      <c r="B2306" s="68" t="str">
        <f>IF(ISNA(VLOOKUP(C2306,COA!$A$2:$B$340,2,FALSE)),"XXX",VLOOKUP(C2306,COA!$A$2:$B$340,2,FALSE))</f>
        <v>S51</v>
      </c>
      <c r="C2306" s="149" t="str">
        <f t="shared" si="72"/>
        <v>0003-1010-0017</v>
      </c>
      <c r="D2306" s="134" t="s">
        <v>463</v>
      </c>
      <c r="E2306" s="134" t="s">
        <v>445</v>
      </c>
      <c r="F2306" s="134" t="s">
        <v>455</v>
      </c>
      <c r="G2306" s="134" t="s">
        <v>352</v>
      </c>
      <c r="H2306" s="134" t="s">
        <v>1023</v>
      </c>
      <c r="I2306" s="134" t="s">
        <v>368</v>
      </c>
      <c r="J2306" s="135">
        <v>949</v>
      </c>
      <c r="K2306" s="135">
        <v>0</v>
      </c>
      <c r="L2306" s="135">
        <v>0</v>
      </c>
      <c r="M2306" s="141" t="str">
        <f t="shared" si="71"/>
        <v>201602</v>
      </c>
    </row>
    <row r="2307" spans="1:13" x14ac:dyDescent="0.25">
      <c r="A2307" s="35" t="str">
        <f>VLOOKUP(B2307,ResCat!$A$2:$B$269,2,FALSE)</f>
        <v>PPOSG</v>
      </c>
      <c r="B2307" s="68" t="str">
        <f>IF(ISNA(VLOOKUP(C2307,COA!$A$2:$B$340,2,FALSE)),"XXX",VLOOKUP(C2307,COA!$A$2:$B$340,2,FALSE))</f>
        <v>S51</v>
      </c>
      <c r="C2307" s="149" t="str">
        <f t="shared" si="72"/>
        <v>0003-1010-0017</v>
      </c>
      <c r="D2307" s="134" t="s">
        <v>463</v>
      </c>
      <c r="E2307" s="134" t="s">
        <v>445</v>
      </c>
      <c r="F2307" s="134" t="s">
        <v>455</v>
      </c>
      <c r="G2307" s="134" t="s">
        <v>352</v>
      </c>
      <c r="H2307" s="134" t="s">
        <v>1023</v>
      </c>
      <c r="I2307" s="134" t="s">
        <v>0</v>
      </c>
      <c r="J2307" s="135">
        <v>192771.84999999998</v>
      </c>
      <c r="K2307" s="135">
        <v>120432.65</v>
      </c>
      <c r="L2307" s="135">
        <v>114725.16999999995</v>
      </c>
      <c r="M2307" s="141" t="str">
        <f t="shared" si="71"/>
        <v>201602</v>
      </c>
    </row>
    <row r="2308" spans="1:13" x14ac:dyDescent="0.25">
      <c r="A2308" s="35" t="str">
        <f>VLOOKUP(B2308,ResCat!$A$2:$B$269,2,FALSE)</f>
        <v>PPOSG</v>
      </c>
      <c r="B2308" s="68" t="str">
        <f>IF(ISNA(VLOOKUP(C2308,COA!$A$2:$B$340,2,FALSE)),"XXX",VLOOKUP(C2308,COA!$A$2:$B$340,2,FALSE))</f>
        <v>S51</v>
      </c>
      <c r="C2308" s="149" t="str">
        <f t="shared" si="72"/>
        <v>0003-1010-0017</v>
      </c>
      <c r="D2308" s="134" t="s">
        <v>463</v>
      </c>
      <c r="E2308" s="134" t="s">
        <v>445</v>
      </c>
      <c r="F2308" s="134" t="s">
        <v>455</v>
      </c>
      <c r="G2308" s="134" t="s">
        <v>352</v>
      </c>
      <c r="H2308" s="134" t="s">
        <v>1023</v>
      </c>
      <c r="I2308" s="134" t="s">
        <v>2</v>
      </c>
      <c r="J2308" s="135">
        <v>5927.369999999999</v>
      </c>
      <c r="K2308" s="135">
        <v>4229.9699999999975</v>
      </c>
      <c r="L2308" s="135">
        <v>220.37000000000035</v>
      </c>
      <c r="M2308" s="141" t="str">
        <f t="shared" ref="M2308:M2371" si="73">IF(G2308&lt;$M$1,$M$1,G2308)</f>
        <v>201602</v>
      </c>
    </row>
    <row r="2309" spans="1:13" x14ac:dyDescent="0.25">
      <c r="A2309" s="35" t="str">
        <f>VLOOKUP(B2309,ResCat!$A$2:$B$269,2,FALSE)</f>
        <v>PPOSG</v>
      </c>
      <c r="B2309" s="68" t="str">
        <f>IF(ISNA(VLOOKUP(C2309,COA!$A$2:$B$340,2,FALSE)),"XXX",VLOOKUP(C2309,COA!$A$2:$B$340,2,FALSE))</f>
        <v>S51</v>
      </c>
      <c r="C2309" s="149" t="str">
        <f t="shared" ref="C2309:C2372" si="74">D2309&amp;"-"&amp;E2309&amp;"-"&amp;F2309</f>
        <v>0003-1010-0017</v>
      </c>
      <c r="D2309" s="134" t="s">
        <v>463</v>
      </c>
      <c r="E2309" s="134" t="s">
        <v>445</v>
      </c>
      <c r="F2309" s="134" t="s">
        <v>455</v>
      </c>
      <c r="G2309" s="134" t="s">
        <v>352</v>
      </c>
      <c r="H2309" s="134" t="s">
        <v>1023</v>
      </c>
      <c r="I2309" s="134" t="s">
        <v>343</v>
      </c>
      <c r="J2309" s="135">
        <v>771.8599999999999</v>
      </c>
      <c r="K2309" s="135">
        <v>647.65</v>
      </c>
      <c r="L2309" s="135">
        <v>185.69</v>
      </c>
      <c r="M2309" s="141" t="str">
        <f t="shared" si="73"/>
        <v>201602</v>
      </c>
    </row>
    <row r="2310" spans="1:13" x14ac:dyDescent="0.25">
      <c r="A2310" s="35" t="str">
        <f>VLOOKUP(B2310,ResCat!$A$2:$B$269,2,FALSE)</f>
        <v>PPOSG</v>
      </c>
      <c r="B2310" s="68" t="str">
        <f>IF(ISNA(VLOOKUP(C2310,COA!$A$2:$B$340,2,FALSE)),"XXX",VLOOKUP(C2310,COA!$A$2:$B$340,2,FALSE))</f>
        <v>S51</v>
      </c>
      <c r="C2310" s="149" t="str">
        <f t="shared" si="74"/>
        <v>0003-1010-0017</v>
      </c>
      <c r="D2310" s="134" t="s">
        <v>463</v>
      </c>
      <c r="E2310" s="134" t="s">
        <v>445</v>
      </c>
      <c r="F2310" s="134" t="s">
        <v>455</v>
      </c>
      <c r="G2310" s="134" t="s">
        <v>352</v>
      </c>
      <c r="H2310" s="134" t="s">
        <v>1023</v>
      </c>
      <c r="I2310" s="134" t="s">
        <v>1</v>
      </c>
      <c r="J2310" s="135">
        <v>1718.0900000000001</v>
      </c>
      <c r="K2310" s="135">
        <v>148289.31999999989</v>
      </c>
      <c r="L2310" s="135">
        <v>148723.26999999993</v>
      </c>
      <c r="M2310" s="141" t="str">
        <f t="shared" si="73"/>
        <v>201602</v>
      </c>
    </row>
    <row r="2311" spans="1:13" x14ac:dyDescent="0.25">
      <c r="A2311" s="35" t="str">
        <f>VLOOKUP(B2311,ResCat!$A$2:$B$269,2,FALSE)</f>
        <v>PPOSG</v>
      </c>
      <c r="B2311" s="68" t="str">
        <f>IF(ISNA(VLOOKUP(C2311,COA!$A$2:$B$340,2,FALSE)),"XXX",VLOOKUP(C2311,COA!$A$2:$B$340,2,FALSE))</f>
        <v>S51</v>
      </c>
      <c r="C2311" s="149" t="str">
        <f t="shared" si="74"/>
        <v>0003-1010-0017</v>
      </c>
      <c r="D2311" s="134" t="s">
        <v>463</v>
      </c>
      <c r="E2311" s="134" t="s">
        <v>445</v>
      </c>
      <c r="F2311" s="134" t="s">
        <v>455</v>
      </c>
      <c r="G2311" s="134" t="s">
        <v>347</v>
      </c>
      <c r="H2311" s="134" t="s">
        <v>1023</v>
      </c>
      <c r="I2311" s="134" t="s">
        <v>3</v>
      </c>
      <c r="J2311" s="135">
        <v>-1366.679999999998</v>
      </c>
      <c r="K2311" s="135">
        <v>1556.0399999999986</v>
      </c>
      <c r="L2311" s="135">
        <v>842.70000000000016</v>
      </c>
      <c r="M2311" s="141" t="str">
        <f t="shared" si="73"/>
        <v>201603</v>
      </c>
    </row>
    <row r="2312" spans="1:13" x14ac:dyDescent="0.25">
      <c r="A2312" s="35" t="str">
        <f>VLOOKUP(B2312,ResCat!$A$2:$B$269,2,FALSE)</f>
        <v>PPOSG</v>
      </c>
      <c r="B2312" s="68" t="str">
        <f>IF(ISNA(VLOOKUP(C2312,COA!$A$2:$B$340,2,FALSE)),"XXX",VLOOKUP(C2312,COA!$A$2:$B$340,2,FALSE))</f>
        <v>S51</v>
      </c>
      <c r="C2312" s="149" t="str">
        <f t="shared" si="74"/>
        <v>0003-1010-0017</v>
      </c>
      <c r="D2312" s="134" t="s">
        <v>463</v>
      </c>
      <c r="E2312" s="134" t="s">
        <v>445</v>
      </c>
      <c r="F2312" s="134" t="s">
        <v>455</v>
      </c>
      <c r="G2312" s="134" t="s">
        <v>347</v>
      </c>
      <c r="H2312" s="134" t="s">
        <v>1023</v>
      </c>
      <c r="I2312" s="134" t="s">
        <v>0</v>
      </c>
      <c r="J2312" s="135">
        <v>7326.8000000000029</v>
      </c>
      <c r="K2312" s="135">
        <v>2483.1899999999914</v>
      </c>
      <c r="L2312" s="135">
        <v>2693.059999999994</v>
      </c>
      <c r="M2312" s="141" t="str">
        <f t="shared" si="73"/>
        <v>201603</v>
      </c>
    </row>
    <row r="2313" spans="1:13" x14ac:dyDescent="0.25">
      <c r="A2313" s="35" t="str">
        <f>VLOOKUP(B2313,ResCat!$A$2:$B$269,2,FALSE)</f>
        <v>PPOSG</v>
      </c>
      <c r="B2313" s="68" t="str">
        <f>IF(ISNA(VLOOKUP(C2313,COA!$A$2:$B$340,2,FALSE)),"XXX",VLOOKUP(C2313,COA!$A$2:$B$340,2,FALSE))</f>
        <v>S51</v>
      </c>
      <c r="C2313" s="149" t="str">
        <f t="shared" si="74"/>
        <v>0003-1010-0017</v>
      </c>
      <c r="D2313" s="134" t="s">
        <v>463</v>
      </c>
      <c r="E2313" s="134" t="s">
        <v>445</v>
      </c>
      <c r="F2313" s="134" t="s">
        <v>455</v>
      </c>
      <c r="G2313" s="134" t="s">
        <v>347</v>
      </c>
      <c r="H2313" s="134" t="s">
        <v>1023</v>
      </c>
      <c r="I2313" s="134" t="s">
        <v>2</v>
      </c>
      <c r="J2313" s="135">
        <v>47471.490000000013</v>
      </c>
      <c r="K2313" s="135">
        <v>19553.170000000013</v>
      </c>
      <c r="L2313" s="135">
        <v>15967.519999999991</v>
      </c>
      <c r="M2313" s="141" t="str">
        <f t="shared" si="73"/>
        <v>201603</v>
      </c>
    </row>
    <row r="2314" spans="1:13" x14ac:dyDescent="0.25">
      <c r="A2314" s="35" t="str">
        <f>VLOOKUP(B2314,ResCat!$A$2:$B$269,2,FALSE)</f>
        <v>PPOSG</v>
      </c>
      <c r="B2314" s="68" t="str">
        <f>IF(ISNA(VLOOKUP(C2314,COA!$A$2:$B$340,2,FALSE)),"XXX",VLOOKUP(C2314,COA!$A$2:$B$340,2,FALSE))</f>
        <v>S51</v>
      </c>
      <c r="C2314" s="149" t="str">
        <f t="shared" si="74"/>
        <v>0003-1010-0017</v>
      </c>
      <c r="D2314" s="134" t="s">
        <v>463</v>
      </c>
      <c r="E2314" s="134" t="s">
        <v>445</v>
      </c>
      <c r="F2314" s="134" t="s">
        <v>455</v>
      </c>
      <c r="G2314" s="134" t="s">
        <v>347</v>
      </c>
      <c r="H2314" s="134" t="s">
        <v>1023</v>
      </c>
      <c r="I2314" s="134" t="s">
        <v>343</v>
      </c>
      <c r="J2314" s="135">
        <v>1642.5</v>
      </c>
      <c r="K2314" s="135">
        <v>1306.24</v>
      </c>
      <c r="L2314" s="135">
        <v>758.79000000000008</v>
      </c>
      <c r="M2314" s="141" t="str">
        <f t="shared" si="73"/>
        <v>201603</v>
      </c>
    </row>
    <row r="2315" spans="1:13" x14ac:dyDescent="0.25">
      <c r="A2315" s="35" t="str">
        <f>VLOOKUP(B2315,ResCat!$A$2:$B$269,2,FALSE)</f>
        <v>PPOSG</v>
      </c>
      <c r="B2315" s="68" t="str">
        <f>IF(ISNA(VLOOKUP(C2315,COA!$A$2:$B$340,2,FALSE)),"XXX",VLOOKUP(C2315,COA!$A$2:$B$340,2,FALSE))</f>
        <v>S51</v>
      </c>
      <c r="C2315" s="149" t="str">
        <f t="shared" si="74"/>
        <v>0003-1010-0017</v>
      </c>
      <c r="D2315" s="134" t="s">
        <v>463</v>
      </c>
      <c r="E2315" s="134" t="s">
        <v>445</v>
      </c>
      <c r="F2315" s="134" t="s">
        <v>455</v>
      </c>
      <c r="G2315" s="134" t="s">
        <v>347</v>
      </c>
      <c r="H2315" s="134" t="s">
        <v>1023</v>
      </c>
      <c r="I2315" s="134" t="s">
        <v>1</v>
      </c>
      <c r="J2315" s="135">
        <v>58275.14999999998</v>
      </c>
      <c r="K2315" s="135">
        <v>224504.40000000002</v>
      </c>
      <c r="L2315" s="135">
        <v>222078.50999999998</v>
      </c>
      <c r="M2315" s="141" t="str">
        <f t="shared" si="73"/>
        <v>201603</v>
      </c>
    </row>
    <row r="2316" spans="1:13" x14ac:dyDescent="0.25">
      <c r="A2316" s="35" t="str">
        <f>VLOOKUP(B2316,ResCat!$A$2:$B$269,2,FALSE)</f>
        <v>PPOSG</v>
      </c>
      <c r="B2316" s="68" t="str">
        <f>IF(ISNA(VLOOKUP(C2316,COA!$A$2:$B$340,2,FALSE)),"XXX",VLOOKUP(C2316,COA!$A$2:$B$340,2,FALSE))</f>
        <v>S51</v>
      </c>
      <c r="C2316" s="149" t="str">
        <f t="shared" si="74"/>
        <v>0003-1010-0017</v>
      </c>
      <c r="D2316" s="134" t="s">
        <v>463</v>
      </c>
      <c r="E2316" s="134" t="s">
        <v>445</v>
      </c>
      <c r="F2316" s="134" t="s">
        <v>455</v>
      </c>
      <c r="G2316" s="134" t="s">
        <v>361</v>
      </c>
      <c r="H2316" s="134" t="s">
        <v>1023</v>
      </c>
      <c r="I2316" s="134" t="s">
        <v>3</v>
      </c>
      <c r="J2316" s="135">
        <v>5220.1600000000026</v>
      </c>
      <c r="K2316" s="135">
        <v>4441.08</v>
      </c>
      <c r="L2316" s="135">
        <v>2830.11</v>
      </c>
      <c r="M2316" s="141" t="str">
        <f t="shared" si="73"/>
        <v>201604</v>
      </c>
    </row>
    <row r="2317" spans="1:13" x14ac:dyDescent="0.25">
      <c r="A2317" s="35" t="str">
        <f>VLOOKUP(B2317,ResCat!$A$2:$B$269,2,FALSE)</f>
        <v>PPOSG</v>
      </c>
      <c r="B2317" s="68" t="str">
        <f>IF(ISNA(VLOOKUP(C2317,COA!$A$2:$B$340,2,FALSE)),"XXX",VLOOKUP(C2317,COA!$A$2:$B$340,2,FALSE))</f>
        <v>S51</v>
      </c>
      <c r="C2317" s="149" t="str">
        <f t="shared" si="74"/>
        <v>0003-1010-0017</v>
      </c>
      <c r="D2317" s="134" t="s">
        <v>463</v>
      </c>
      <c r="E2317" s="134" t="s">
        <v>445</v>
      </c>
      <c r="F2317" s="134" t="s">
        <v>455</v>
      </c>
      <c r="G2317" s="134" t="s">
        <v>361</v>
      </c>
      <c r="H2317" s="134" t="s">
        <v>1023</v>
      </c>
      <c r="I2317" s="134" t="s">
        <v>0</v>
      </c>
      <c r="J2317" s="135">
        <v>570937.41</v>
      </c>
      <c r="K2317" s="135">
        <v>52564.900000000023</v>
      </c>
      <c r="L2317" s="135">
        <v>52982.930000000029</v>
      </c>
      <c r="M2317" s="141" t="str">
        <f t="shared" si="73"/>
        <v>201604</v>
      </c>
    </row>
    <row r="2318" spans="1:13" x14ac:dyDescent="0.25">
      <c r="A2318" s="35" t="str">
        <f>VLOOKUP(B2318,ResCat!$A$2:$B$269,2,FALSE)</f>
        <v>PPOSG</v>
      </c>
      <c r="B2318" s="68" t="str">
        <f>IF(ISNA(VLOOKUP(C2318,COA!$A$2:$B$340,2,FALSE)),"XXX",VLOOKUP(C2318,COA!$A$2:$B$340,2,FALSE))</f>
        <v>S51</v>
      </c>
      <c r="C2318" s="149" t="str">
        <f t="shared" si="74"/>
        <v>0003-1010-0017</v>
      </c>
      <c r="D2318" s="134" t="s">
        <v>463</v>
      </c>
      <c r="E2318" s="134" t="s">
        <v>445</v>
      </c>
      <c r="F2318" s="134" t="s">
        <v>455</v>
      </c>
      <c r="G2318" s="134" t="s">
        <v>361</v>
      </c>
      <c r="H2318" s="134" t="s">
        <v>1023</v>
      </c>
      <c r="I2318" s="134" t="s">
        <v>336</v>
      </c>
      <c r="J2318" s="135">
        <v>2004.01</v>
      </c>
      <c r="K2318" s="135">
        <v>980</v>
      </c>
      <c r="L2318" s="135">
        <v>980</v>
      </c>
      <c r="M2318" s="141" t="str">
        <f t="shared" si="73"/>
        <v>201604</v>
      </c>
    </row>
    <row r="2319" spans="1:13" x14ac:dyDescent="0.25">
      <c r="A2319" s="35" t="str">
        <f>VLOOKUP(B2319,ResCat!$A$2:$B$269,2,FALSE)</f>
        <v>PPOSG</v>
      </c>
      <c r="B2319" s="68" t="str">
        <f>IF(ISNA(VLOOKUP(C2319,COA!$A$2:$B$340,2,FALSE)),"XXX",VLOOKUP(C2319,COA!$A$2:$B$340,2,FALSE))</f>
        <v>S51</v>
      </c>
      <c r="C2319" s="149" t="str">
        <f t="shared" si="74"/>
        <v>0003-1010-0017</v>
      </c>
      <c r="D2319" s="134" t="s">
        <v>463</v>
      </c>
      <c r="E2319" s="134" t="s">
        <v>445</v>
      </c>
      <c r="F2319" s="134" t="s">
        <v>455</v>
      </c>
      <c r="G2319" s="134" t="s">
        <v>361</v>
      </c>
      <c r="H2319" s="134" t="s">
        <v>1023</v>
      </c>
      <c r="I2319" s="134" t="s">
        <v>2</v>
      </c>
      <c r="J2319" s="135">
        <v>14524.029999999999</v>
      </c>
      <c r="K2319" s="135">
        <v>3596.64</v>
      </c>
      <c r="L2319" s="135">
        <v>1933.0400000000006</v>
      </c>
      <c r="M2319" s="141" t="str">
        <f t="shared" si="73"/>
        <v>201604</v>
      </c>
    </row>
    <row r="2320" spans="1:13" x14ac:dyDescent="0.25">
      <c r="A2320" s="35" t="str">
        <f>VLOOKUP(B2320,ResCat!$A$2:$B$269,2,FALSE)</f>
        <v>PPOSG</v>
      </c>
      <c r="B2320" s="68" t="str">
        <f>IF(ISNA(VLOOKUP(C2320,COA!$A$2:$B$340,2,FALSE)),"XXX",VLOOKUP(C2320,COA!$A$2:$B$340,2,FALSE))</f>
        <v>S51</v>
      </c>
      <c r="C2320" s="149" t="str">
        <f t="shared" si="74"/>
        <v>0003-1010-0017</v>
      </c>
      <c r="D2320" s="134" t="s">
        <v>463</v>
      </c>
      <c r="E2320" s="134" t="s">
        <v>445</v>
      </c>
      <c r="F2320" s="134" t="s">
        <v>455</v>
      </c>
      <c r="G2320" s="134" t="s">
        <v>361</v>
      </c>
      <c r="H2320" s="134" t="s">
        <v>1023</v>
      </c>
      <c r="I2320" s="134" t="s">
        <v>343</v>
      </c>
      <c r="J2320" s="135">
        <v>553.1</v>
      </c>
      <c r="K2320" s="135">
        <v>436.68999999999994</v>
      </c>
      <c r="L2320" s="135">
        <v>223.93</v>
      </c>
      <c r="M2320" s="141" t="str">
        <f t="shared" si="73"/>
        <v>201604</v>
      </c>
    </row>
    <row r="2321" spans="1:13" x14ac:dyDescent="0.25">
      <c r="A2321" s="35" t="str">
        <f>VLOOKUP(B2321,ResCat!$A$2:$B$269,2,FALSE)</f>
        <v>PPOSG</v>
      </c>
      <c r="B2321" s="68" t="str">
        <f>IF(ISNA(VLOOKUP(C2321,COA!$A$2:$B$340,2,FALSE)),"XXX",VLOOKUP(C2321,COA!$A$2:$B$340,2,FALSE))</f>
        <v>S51</v>
      </c>
      <c r="C2321" s="149" t="str">
        <f t="shared" si="74"/>
        <v>0003-1010-0017</v>
      </c>
      <c r="D2321" s="134" t="s">
        <v>463</v>
      </c>
      <c r="E2321" s="134" t="s">
        <v>445</v>
      </c>
      <c r="F2321" s="134" t="s">
        <v>455</v>
      </c>
      <c r="G2321" s="134" t="s">
        <v>361</v>
      </c>
      <c r="H2321" s="134" t="s">
        <v>1023</v>
      </c>
      <c r="I2321" s="134" t="s">
        <v>1</v>
      </c>
      <c r="J2321" s="135">
        <v>68752.800000000003</v>
      </c>
      <c r="K2321" s="135">
        <v>3265.1100000000029</v>
      </c>
      <c r="L2321" s="135">
        <v>-2767.4999999999968</v>
      </c>
      <c r="M2321" s="141" t="str">
        <f t="shared" si="73"/>
        <v>201604</v>
      </c>
    </row>
    <row r="2322" spans="1:13" x14ac:dyDescent="0.25">
      <c r="A2322" s="35" t="str">
        <f>VLOOKUP(B2322,ResCat!$A$2:$B$269,2,FALSE)</f>
        <v>PPOSG</v>
      </c>
      <c r="B2322" s="68" t="str">
        <f>IF(ISNA(VLOOKUP(C2322,COA!$A$2:$B$340,2,FALSE)),"XXX",VLOOKUP(C2322,COA!$A$2:$B$340,2,FALSE))</f>
        <v>S51</v>
      </c>
      <c r="C2322" s="149" t="str">
        <f t="shared" si="74"/>
        <v>0003-1010-0017</v>
      </c>
      <c r="D2322" s="134" t="s">
        <v>463</v>
      </c>
      <c r="E2322" s="134" t="s">
        <v>445</v>
      </c>
      <c r="F2322" s="134" t="s">
        <v>455</v>
      </c>
      <c r="G2322" s="134" t="s">
        <v>312</v>
      </c>
      <c r="H2322" s="134" t="s">
        <v>1023</v>
      </c>
      <c r="I2322" s="134" t="s">
        <v>3</v>
      </c>
      <c r="J2322" s="135">
        <v>5549.0200000000023</v>
      </c>
      <c r="K2322" s="135">
        <v>1554.5800000000002</v>
      </c>
      <c r="L2322" s="135">
        <v>191.32000000000011</v>
      </c>
      <c r="M2322" s="141" t="str">
        <f t="shared" si="73"/>
        <v>201605</v>
      </c>
    </row>
    <row r="2323" spans="1:13" x14ac:dyDescent="0.25">
      <c r="A2323" s="35" t="str">
        <f>VLOOKUP(B2323,ResCat!$A$2:$B$269,2,FALSE)</f>
        <v>PPOSG</v>
      </c>
      <c r="B2323" s="68" t="str">
        <f>IF(ISNA(VLOOKUP(C2323,COA!$A$2:$B$340,2,FALSE)),"XXX",VLOOKUP(C2323,COA!$A$2:$B$340,2,FALSE))</f>
        <v>S51</v>
      </c>
      <c r="C2323" s="149" t="str">
        <f t="shared" si="74"/>
        <v>0003-1010-0017</v>
      </c>
      <c r="D2323" s="134" t="s">
        <v>463</v>
      </c>
      <c r="E2323" s="134" t="s">
        <v>445</v>
      </c>
      <c r="F2323" s="134" t="s">
        <v>455</v>
      </c>
      <c r="G2323" s="134" t="s">
        <v>312</v>
      </c>
      <c r="H2323" s="134" t="s">
        <v>1023</v>
      </c>
      <c r="I2323" s="134" t="s">
        <v>368</v>
      </c>
      <c r="J2323" s="135">
        <v>5195</v>
      </c>
      <c r="K2323" s="135">
        <v>24</v>
      </c>
      <c r="L2323" s="135">
        <v>16.8</v>
      </c>
      <c r="M2323" s="141" t="str">
        <f t="shared" si="73"/>
        <v>201605</v>
      </c>
    </row>
    <row r="2324" spans="1:13" x14ac:dyDescent="0.25">
      <c r="A2324" s="35" t="str">
        <f>VLOOKUP(B2324,ResCat!$A$2:$B$269,2,FALSE)</f>
        <v>PPOSG</v>
      </c>
      <c r="B2324" s="68" t="str">
        <f>IF(ISNA(VLOOKUP(C2324,COA!$A$2:$B$340,2,FALSE)),"XXX",VLOOKUP(C2324,COA!$A$2:$B$340,2,FALSE))</f>
        <v>S51</v>
      </c>
      <c r="C2324" s="149" t="str">
        <f t="shared" si="74"/>
        <v>0003-1010-0017</v>
      </c>
      <c r="D2324" s="134" t="s">
        <v>463</v>
      </c>
      <c r="E2324" s="134" t="s">
        <v>445</v>
      </c>
      <c r="F2324" s="134" t="s">
        <v>455</v>
      </c>
      <c r="G2324" s="134" t="s">
        <v>312</v>
      </c>
      <c r="H2324" s="134" t="s">
        <v>1023</v>
      </c>
      <c r="I2324" s="134" t="s">
        <v>0</v>
      </c>
      <c r="J2324" s="135">
        <v>528858.99</v>
      </c>
      <c r="K2324" s="135">
        <v>103240.04000000001</v>
      </c>
      <c r="L2324" s="135">
        <v>100486.42000000001</v>
      </c>
      <c r="M2324" s="141" t="str">
        <f t="shared" si="73"/>
        <v>201605</v>
      </c>
    </row>
    <row r="2325" spans="1:13" x14ac:dyDescent="0.25">
      <c r="A2325" s="35" t="str">
        <f>VLOOKUP(B2325,ResCat!$A$2:$B$269,2,FALSE)</f>
        <v>PPOSG</v>
      </c>
      <c r="B2325" s="68" t="str">
        <f>IF(ISNA(VLOOKUP(C2325,COA!$A$2:$B$340,2,FALSE)),"XXX",VLOOKUP(C2325,COA!$A$2:$B$340,2,FALSE))</f>
        <v>S51</v>
      </c>
      <c r="C2325" s="149" t="str">
        <f t="shared" si="74"/>
        <v>0003-1010-0017</v>
      </c>
      <c r="D2325" s="134" t="s">
        <v>463</v>
      </c>
      <c r="E2325" s="134" t="s">
        <v>445</v>
      </c>
      <c r="F2325" s="134" t="s">
        <v>455</v>
      </c>
      <c r="G2325" s="134" t="s">
        <v>312</v>
      </c>
      <c r="H2325" s="134" t="s">
        <v>1023</v>
      </c>
      <c r="I2325" s="134" t="s">
        <v>336</v>
      </c>
      <c r="J2325" s="135">
        <v>31.720000000000049</v>
      </c>
      <c r="K2325" s="135">
        <v>-756.87999999999988</v>
      </c>
      <c r="L2325" s="135">
        <v>-776.87999999999988</v>
      </c>
      <c r="M2325" s="141" t="str">
        <f t="shared" si="73"/>
        <v>201605</v>
      </c>
    </row>
    <row r="2326" spans="1:13" x14ac:dyDescent="0.25">
      <c r="A2326" s="35" t="str">
        <f>VLOOKUP(B2326,ResCat!$A$2:$B$269,2,FALSE)</f>
        <v>PPOSG</v>
      </c>
      <c r="B2326" s="68" t="str">
        <f>IF(ISNA(VLOOKUP(C2326,COA!$A$2:$B$340,2,FALSE)),"XXX",VLOOKUP(C2326,COA!$A$2:$B$340,2,FALSE))</f>
        <v>S51</v>
      </c>
      <c r="C2326" s="149" t="str">
        <f t="shared" si="74"/>
        <v>0003-1010-0017</v>
      </c>
      <c r="D2326" s="134" t="s">
        <v>463</v>
      </c>
      <c r="E2326" s="134" t="s">
        <v>445</v>
      </c>
      <c r="F2326" s="134" t="s">
        <v>455</v>
      </c>
      <c r="G2326" s="134" t="s">
        <v>312</v>
      </c>
      <c r="H2326" s="134" t="s">
        <v>1023</v>
      </c>
      <c r="I2326" s="134" t="s">
        <v>2</v>
      </c>
      <c r="J2326" s="135">
        <v>21069.61</v>
      </c>
      <c r="K2326" s="135">
        <v>7283.0999999999976</v>
      </c>
      <c r="L2326" s="135">
        <v>3989.09</v>
      </c>
      <c r="M2326" s="141" t="str">
        <f t="shared" si="73"/>
        <v>201605</v>
      </c>
    </row>
    <row r="2327" spans="1:13" x14ac:dyDescent="0.25">
      <c r="A2327" s="35" t="str">
        <f>VLOOKUP(B2327,ResCat!$A$2:$B$269,2,FALSE)</f>
        <v>PPOSG</v>
      </c>
      <c r="B2327" s="68" t="str">
        <f>IF(ISNA(VLOOKUP(C2327,COA!$A$2:$B$340,2,FALSE)),"XXX",VLOOKUP(C2327,COA!$A$2:$B$340,2,FALSE))</f>
        <v>S51</v>
      </c>
      <c r="C2327" s="149" t="str">
        <f t="shared" si="74"/>
        <v>0003-1010-0017</v>
      </c>
      <c r="D2327" s="134" t="s">
        <v>463</v>
      </c>
      <c r="E2327" s="134" t="s">
        <v>445</v>
      </c>
      <c r="F2327" s="134" t="s">
        <v>455</v>
      </c>
      <c r="G2327" s="134" t="s">
        <v>312</v>
      </c>
      <c r="H2327" s="134" t="s">
        <v>1023</v>
      </c>
      <c r="I2327" s="134" t="s">
        <v>343</v>
      </c>
      <c r="J2327" s="135">
        <v>1259.67</v>
      </c>
      <c r="K2327" s="135">
        <v>896.72</v>
      </c>
      <c r="L2327" s="135">
        <v>478.77</v>
      </c>
      <c r="M2327" s="141" t="str">
        <f t="shared" si="73"/>
        <v>201605</v>
      </c>
    </row>
    <row r="2328" spans="1:13" x14ac:dyDescent="0.25">
      <c r="A2328" s="35" t="str">
        <f>VLOOKUP(B2328,ResCat!$A$2:$B$269,2,FALSE)</f>
        <v>PPOSG</v>
      </c>
      <c r="B2328" s="68" t="str">
        <f>IF(ISNA(VLOOKUP(C2328,COA!$A$2:$B$340,2,FALSE)),"XXX",VLOOKUP(C2328,COA!$A$2:$B$340,2,FALSE))</f>
        <v>S51</v>
      </c>
      <c r="C2328" s="149" t="str">
        <f t="shared" si="74"/>
        <v>0003-1010-0017</v>
      </c>
      <c r="D2328" s="134" t="s">
        <v>463</v>
      </c>
      <c r="E2328" s="134" t="s">
        <v>445</v>
      </c>
      <c r="F2328" s="134" t="s">
        <v>455</v>
      </c>
      <c r="G2328" s="134" t="s">
        <v>312</v>
      </c>
      <c r="H2328" s="134" t="s">
        <v>1023</v>
      </c>
      <c r="I2328" s="134" t="s">
        <v>1</v>
      </c>
      <c r="J2328" s="135">
        <v>-16865.640000000003</v>
      </c>
      <c r="K2328" s="135">
        <v>-6928.94</v>
      </c>
      <c r="L2328" s="135">
        <v>-4824.07</v>
      </c>
      <c r="M2328" s="141" t="str">
        <f t="shared" si="73"/>
        <v>201605</v>
      </c>
    </row>
    <row r="2329" spans="1:13" x14ac:dyDescent="0.25">
      <c r="A2329" s="35" t="str">
        <f>VLOOKUP(B2329,ResCat!$A$2:$B$269,2,FALSE)</f>
        <v>PPOSG</v>
      </c>
      <c r="B2329" s="68" t="str">
        <f>IF(ISNA(VLOOKUP(C2329,COA!$A$2:$B$340,2,FALSE)),"XXX",VLOOKUP(C2329,COA!$A$2:$B$340,2,FALSE))</f>
        <v>S51</v>
      </c>
      <c r="C2329" s="149" t="str">
        <f t="shared" si="74"/>
        <v>0003-1010-0017</v>
      </c>
      <c r="D2329" s="134" t="s">
        <v>463</v>
      </c>
      <c r="E2329" s="134" t="s">
        <v>445</v>
      </c>
      <c r="F2329" s="134" t="s">
        <v>455</v>
      </c>
      <c r="G2329" s="134" t="s">
        <v>357</v>
      </c>
      <c r="H2329" s="134" t="s">
        <v>1023</v>
      </c>
      <c r="I2329" s="134" t="s">
        <v>3</v>
      </c>
      <c r="J2329" s="135">
        <v>420.10999999999967</v>
      </c>
      <c r="K2329" s="135">
        <v>911.86999999999989</v>
      </c>
      <c r="L2329" s="135">
        <v>-447.94999999999993</v>
      </c>
      <c r="M2329" s="141" t="str">
        <f t="shared" si="73"/>
        <v>201606</v>
      </c>
    </row>
    <row r="2330" spans="1:13" x14ac:dyDescent="0.25">
      <c r="A2330" s="35" t="str">
        <f>VLOOKUP(B2330,ResCat!$A$2:$B$269,2,FALSE)</f>
        <v>PPOSG</v>
      </c>
      <c r="B2330" s="68" t="str">
        <f>IF(ISNA(VLOOKUP(C2330,COA!$A$2:$B$340,2,FALSE)),"XXX",VLOOKUP(C2330,COA!$A$2:$B$340,2,FALSE))</f>
        <v>S51</v>
      </c>
      <c r="C2330" s="149" t="str">
        <f t="shared" si="74"/>
        <v>0003-1010-0017</v>
      </c>
      <c r="D2330" s="134" t="s">
        <v>463</v>
      </c>
      <c r="E2330" s="134" t="s">
        <v>445</v>
      </c>
      <c r="F2330" s="134" t="s">
        <v>455</v>
      </c>
      <c r="G2330" s="134" t="s">
        <v>357</v>
      </c>
      <c r="H2330" s="134" t="s">
        <v>1023</v>
      </c>
      <c r="I2330" s="134" t="s">
        <v>368</v>
      </c>
      <c r="J2330" s="135">
        <v>22.14</v>
      </c>
      <c r="K2330" s="135">
        <v>22.14</v>
      </c>
      <c r="L2330" s="135">
        <v>0</v>
      </c>
      <c r="M2330" s="141" t="str">
        <f t="shared" si="73"/>
        <v>201606</v>
      </c>
    </row>
    <row r="2331" spans="1:13" x14ac:dyDescent="0.25">
      <c r="A2331" s="35" t="str">
        <f>VLOOKUP(B2331,ResCat!$A$2:$B$269,2,FALSE)</f>
        <v>PPOSG</v>
      </c>
      <c r="B2331" s="68" t="str">
        <f>IF(ISNA(VLOOKUP(C2331,COA!$A$2:$B$340,2,FALSE)),"XXX",VLOOKUP(C2331,COA!$A$2:$B$340,2,FALSE))</f>
        <v>S51</v>
      </c>
      <c r="C2331" s="149" t="str">
        <f t="shared" si="74"/>
        <v>0003-1010-0017</v>
      </c>
      <c r="D2331" s="134" t="s">
        <v>463</v>
      </c>
      <c r="E2331" s="134" t="s">
        <v>445</v>
      </c>
      <c r="F2331" s="134" t="s">
        <v>455</v>
      </c>
      <c r="G2331" s="134" t="s">
        <v>357</v>
      </c>
      <c r="H2331" s="134" t="s">
        <v>1023</v>
      </c>
      <c r="I2331" s="134" t="s">
        <v>0</v>
      </c>
      <c r="J2331" s="135">
        <v>9978.5399999999881</v>
      </c>
      <c r="K2331" s="135">
        <v>-7782.4200000000019</v>
      </c>
      <c r="L2331" s="135">
        <v>-13125.010000000002</v>
      </c>
      <c r="M2331" s="141" t="str">
        <f t="shared" si="73"/>
        <v>201606</v>
      </c>
    </row>
    <row r="2332" spans="1:13" x14ac:dyDescent="0.25">
      <c r="A2332" s="35" t="str">
        <f>VLOOKUP(B2332,ResCat!$A$2:$B$269,2,FALSE)</f>
        <v>PPOSG</v>
      </c>
      <c r="B2332" s="68" t="str">
        <f>IF(ISNA(VLOOKUP(C2332,COA!$A$2:$B$340,2,FALSE)),"XXX",VLOOKUP(C2332,COA!$A$2:$B$340,2,FALSE))</f>
        <v>S51</v>
      </c>
      <c r="C2332" s="149" t="str">
        <f t="shared" si="74"/>
        <v>0003-1010-0017</v>
      </c>
      <c r="D2332" s="134" t="s">
        <v>463</v>
      </c>
      <c r="E2332" s="134" t="s">
        <v>445</v>
      </c>
      <c r="F2332" s="134" t="s">
        <v>455</v>
      </c>
      <c r="G2332" s="134" t="s">
        <v>357</v>
      </c>
      <c r="H2332" s="134" t="s">
        <v>1023</v>
      </c>
      <c r="I2332" s="134" t="s">
        <v>336</v>
      </c>
      <c r="J2332" s="135">
        <v>158.5</v>
      </c>
      <c r="K2332" s="135">
        <v>158.5</v>
      </c>
      <c r="L2332" s="135">
        <v>35.099999999999994</v>
      </c>
      <c r="M2332" s="141" t="str">
        <f t="shared" si="73"/>
        <v>201606</v>
      </c>
    </row>
    <row r="2333" spans="1:13" x14ac:dyDescent="0.25">
      <c r="A2333" s="35" t="str">
        <f>VLOOKUP(B2333,ResCat!$A$2:$B$269,2,FALSE)</f>
        <v>PPOSG</v>
      </c>
      <c r="B2333" s="68" t="str">
        <f>IF(ISNA(VLOOKUP(C2333,COA!$A$2:$B$340,2,FALSE)),"XXX",VLOOKUP(C2333,COA!$A$2:$B$340,2,FALSE))</f>
        <v>S51</v>
      </c>
      <c r="C2333" s="149" t="str">
        <f t="shared" si="74"/>
        <v>0003-1010-0017</v>
      </c>
      <c r="D2333" s="134" t="s">
        <v>463</v>
      </c>
      <c r="E2333" s="134" t="s">
        <v>445</v>
      </c>
      <c r="F2333" s="134" t="s">
        <v>455</v>
      </c>
      <c r="G2333" s="134" t="s">
        <v>357</v>
      </c>
      <c r="H2333" s="134" t="s">
        <v>1023</v>
      </c>
      <c r="I2333" s="134" t="s">
        <v>2</v>
      </c>
      <c r="J2333" s="135">
        <v>22073.27</v>
      </c>
      <c r="K2333" s="135">
        <v>14827.890000000001</v>
      </c>
      <c r="L2333" s="135">
        <v>8716.0299999999934</v>
      </c>
      <c r="M2333" s="141" t="str">
        <f t="shared" si="73"/>
        <v>201606</v>
      </c>
    </row>
    <row r="2334" spans="1:13" x14ac:dyDescent="0.25">
      <c r="A2334" s="35" t="str">
        <f>VLOOKUP(B2334,ResCat!$A$2:$B$269,2,FALSE)</f>
        <v>PPOSG</v>
      </c>
      <c r="B2334" s="68" t="str">
        <f>IF(ISNA(VLOOKUP(C2334,COA!$A$2:$B$340,2,FALSE)),"XXX",VLOOKUP(C2334,COA!$A$2:$B$340,2,FALSE))</f>
        <v>S51</v>
      </c>
      <c r="C2334" s="149" t="str">
        <f t="shared" si="74"/>
        <v>0003-1010-0017</v>
      </c>
      <c r="D2334" s="134" t="s">
        <v>463</v>
      </c>
      <c r="E2334" s="134" t="s">
        <v>445</v>
      </c>
      <c r="F2334" s="134" t="s">
        <v>455</v>
      </c>
      <c r="G2334" s="134" t="s">
        <v>357</v>
      </c>
      <c r="H2334" s="134" t="s">
        <v>1023</v>
      </c>
      <c r="I2334" s="134" t="s">
        <v>343</v>
      </c>
      <c r="J2334" s="135">
        <v>412.64</v>
      </c>
      <c r="K2334" s="135">
        <v>174.92</v>
      </c>
      <c r="L2334" s="135">
        <v>22.14</v>
      </c>
      <c r="M2334" s="141" t="str">
        <f t="shared" si="73"/>
        <v>201606</v>
      </c>
    </row>
    <row r="2335" spans="1:13" x14ac:dyDescent="0.25">
      <c r="A2335" s="35" t="str">
        <f>VLOOKUP(B2335,ResCat!$A$2:$B$269,2,FALSE)</f>
        <v>PPOSG</v>
      </c>
      <c r="B2335" s="68" t="str">
        <f>IF(ISNA(VLOOKUP(C2335,COA!$A$2:$B$340,2,FALSE)),"XXX",VLOOKUP(C2335,COA!$A$2:$B$340,2,FALSE))</f>
        <v>S51</v>
      </c>
      <c r="C2335" s="149" t="str">
        <f t="shared" si="74"/>
        <v>0003-1010-0017</v>
      </c>
      <c r="D2335" s="134" t="s">
        <v>463</v>
      </c>
      <c r="E2335" s="134" t="s">
        <v>445</v>
      </c>
      <c r="F2335" s="134" t="s">
        <v>455</v>
      </c>
      <c r="G2335" s="134" t="s">
        <v>357</v>
      </c>
      <c r="H2335" s="134" t="s">
        <v>1023</v>
      </c>
      <c r="I2335" s="134" t="s">
        <v>1</v>
      </c>
      <c r="J2335" s="135">
        <v>-43887.280000000006</v>
      </c>
      <c r="K2335" s="135">
        <v>23450.589999999997</v>
      </c>
      <c r="L2335" s="135">
        <v>11790.55</v>
      </c>
      <c r="M2335" s="141" t="str">
        <f t="shared" si="73"/>
        <v>201606</v>
      </c>
    </row>
    <row r="2336" spans="1:13" x14ac:dyDescent="0.25">
      <c r="A2336" s="35" t="str">
        <f>VLOOKUP(B2336,ResCat!$A$2:$B$269,2,FALSE)</f>
        <v>PPOSG</v>
      </c>
      <c r="B2336" s="68" t="str">
        <f>IF(ISNA(VLOOKUP(C2336,COA!$A$2:$B$340,2,FALSE)),"XXX",VLOOKUP(C2336,COA!$A$2:$B$340,2,FALSE))</f>
        <v>S51</v>
      </c>
      <c r="C2336" s="149" t="str">
        <f t="shared" si="74"/>
        <v>0003-1010-0017</v>
      </c>
      <c r="D2336" s="134" t="s">
        <v>463</v>
      </c>
      <c r="E2336" s="134" t="s">
        <v>445</v>
      </c>
      <c r="F2336" s="134" t="s">
        <v>455</v>
      </c>
      <c r="G2336" s="134" t="s">
        <v>314</v>
      </c>
      <c r="H2336" s="134" t="s">
        <v>1023</v>
      </c>
      <c r="I2336" s="134" t="s">
        <v>3</v>
      </c>
      <c r="J2336" s="135">
        <v>11601.14</v>
      </c>
      <c r="K2336" s="135">
        <v>1180.7600000000014</v>
      </c>
      <c r="L2336" s="135">
        <v>706.02999999999986</v>
      </c>
      <c r="M2336" s="141" t="str">
        <f t="shared" si="73"/>
        <v>201607</v>
      </c>
    </row>
    <row r="2337" spans="1:13" x14ac:dyDescent="0.25">
      <c r="A2337" s="35" t="str">
        <f>VLOOKUP(B2337,ResCat!$A$2:$B$269,2,FALSE)</f>
        <v>PPOSG</v>
      </c>
      <c r="B2337" s="68" t="str">
        <f>IF(ISNA(VLOOKUP(C2337,COA!$A$2:$B$340,2,FALSE)),"XXX",VLOOKUP(C2337,COA!$A$2:$B$340,2,FALSE))</f>
        <v>S51</v>
      </c>
      <c r="C2337" s="149" t="str">
        <f t="shared" si="74"/>
        <v>0003-1010-0017</v>
      </c>
      <c r="D2337" s="134" t="s">
        <v>463</v>
      </c>
      <c r="E2337" s="134" t="s">
        <v>445</v>
      </c>
      <c r="F2337" s="134" t="s">
        <v>455</v>
      </c>
      <c r="G2337" s="134" t="s">
        <v>314</v>
      </c>
      <c r="H2337" s="134" t="s">
        <v>1023</v>
      </c>
      <c r="I2337" s="134" t="s">
        <v>368</v>
      </c>
      <c r="J2337" s="135">
        <v>183</v>
      </c>
      <c r="K2337" s="135">
        <v>0</v>
      </c>
      <c r="L2337" s="135">
        <v>0</v>
      </c>
      <c r="M2337" s="141" t="str">
        <f t="shared" si="73"/>
        <v>201607</v>
      </c>
    </row>
    <row r="2338" spans="1:13" x14ac:dyDescent="0.25">
      <c r="A2338" s="35" t="str">
        <f>VLOOKUP(B2338,ResCat!$A$2:$B$269,2,FALSE)</f>
        <v>PPOSG</v>
      </c>
      <c r="B2338" s="68" t="str">
        <f>IF(ISNA(VLOOKUP(C2338,COA!$A$2:$B$340,2,FALSE)),"XXX",VLOOKUP(C2338,COA!$A$2:$B$340,2,FALSE))</f>
        <v>S51</v>
      </c>
      <c r="C2338" s="149" t="str">
        <f t="shared" si="74"/>
        <v>0003-1010-0017</v>
      </c>
      <c r="D2338" s="134" t="s">
        <v>463</v>
      </c>
      <c r="E2338" s="134" t="s">
        <v>445</v>
      </c>
      <c r="F2338" s="134" t="s">
        <v>455</v>
      </c>
      <c r="G2338" s="134" t="s">
        <v>314</v>
      </c>
      <c r="H2338" s="134" t="s">
        <v>1023</v>
      </c>
      <c r="I2338" s="134" t="s">
        <v>0</v>
      </c>
      <c r="J2338" s="135">
        <v>-36424.450000000012</v>
      </c>
      <c r="K2338" s="135">
        <v>-5901.0599999999931</v>
      </c>
      <c r="L2338" s="135">
        <v>-5901.06</v>
      </c>
      <c r="M2338" s="141" t="str">
        <f t="shared" si="73"/>
        <v>201607</v>
      </c>
    </row>
    <row r="2339" spans="1:13" x14ac:dyDescent="0.25">
      <c r="A2339" s="35" t="str">
        <f>VLOOKUP(B2339,ResCat!$A$2:$B$269,2,FALSE)</f>
        <v>PPOSG</v>
      </c>
      <c r="B2339" s="68" t="str">
        <f>IF(ISNA(VLOOKUP(C2339,COA!$A$2:$B$340,2,FALSE)),"XXX",VLOOKUP(C2339,COA!$A$2:$B$340,2,FALSE))</f>
        <v>S51</v>
      </c>
      <c r="C2339" s="149" t="str">
        <f t="shared" si="74"/>
        <v>0003-1010-0017</v>
      </c>
      <c r="D2339" s="134" t="s">
        <v>463</v>
      </c>
      <c r="E2339" s="134" t="s">
        <v>445</v>
      </c>
      <c r="F2339" s="134" t="s">
        <v>455</v>
      </c>
      <c r="G2339" s="134" t="s">
        <v>314</v>
      </c>
      <c r="H2339" s="134" t="s">
        <v>1023</v>
      </c>
      <c r="I2339" s="134" t="s">
        <v>2</v>
      </c>
      <c r="J2339" s="135">
        <v>10830.519999999999</v>
      </c>
      <c r="K2339" s="135">
        <v>-182.28999999999951</v>
      </c>
      <c r="L2339" s="135">
        <v>-6632.5800000000008</v>
      </c>
      <c r="M2339" s="141" t="str">
        <f t="shared" si="73"/>
        <v>201607</v>
      </c>
    </row>
    <row r="2340" spans="1:13" x14ac:dyDescent="0.25">
      <c r="A2340" s="35" t="str">
        <f>VLOOKUP(B2340,ResCat!$A$2:$B$269,2,FALSE)</f>
        <v>PPOSG</v>
      </c>
      <c r="B2340" s="68" t="str">
        <f>IF(ISNA(VLOOKUP(C2340,COA!$A$2:$B$340,2,FALSE)),"XXX",VLOOKUP(C2340,COA!$A$2:$B$340,2,FALSE))</f>
        <v>S51</v>
      </c>
      <c r="C2340" s="149" t="str">
        <f t="shared" si="74"/>
        <v>0003-1010-0017</v>
      </c>
      <c r="D2340" s="134" t="s">
        <v>463</v>
      </c>
      <c r="E2340" s="134" t="s">
        <v>445</v>
      </c>
      <c r="F2340" s="134" t="s">
        <v>455</v>
      </c>
      <c r="G2340" s="134" t="s">
        <v>314</v>
      </c>
      <c r="H2340" s="134" t="s">
        <v>1023</v>
      </c>
      <c r="I2340" s="134" t="s">
        <v>343</v>
      </c>
      <c r="J2340" s="135">
        <v>1087</v>
      </c>
      <c r="K2340" s="135">
        <v>684.10999999999979</v>
      </c>
      <c r="L2340" s="135">
        <v>405.44999999999993</v>
      </c>
      <c r="M2340" s="141" t="str">
        <f t="shared" si="73"/>
        <v>201607</v>
      </c>
    </row>
    <row r="2341" spans="1:13" x14ac:dyDescent="0.25">
      <c r="A2341" s="35" t="str">
        <f>VLOOKUP(B2341,ResCat!$A$2:$B$269,2,FALSE)</f>
        <v>PPOSG</v>
      </c>
      <c r="B2341" s="68" t="str">
        <f>IF(ISNA(VLOOKUP(C2341,COA!$A$2:$B$340,2,FALSE)),"XXX",VLOOKUP(C2341,COA!$A$2:$B$340,2,FALSE))</f>
        <v>S51</v>
      </c>
      <c r="C2341" s="149" t="str">
        <f t="shared" si="74"/>
        <v>0003-1010-0017</v>
      </c>
      <c r="D2341" s="134" t="s">
        <v>463</v>
      </c>
      <c r="E2341" s="134" t="s">
        <v>445</v>
      </c>
      <c r="F2341" s="134" t="s">
        <v>455</v>
      </c>
      <c r="G2341" s="134" t="s">
        <v>314</v>
      </c>
      <c r="H2341" s="134" t="s">
        <v>1023</v>
      </c>
      <c r="I2341" s="134" t="s">
        <v>1</v>
      </c>
      <c r="J2341" s="135">
        <v>3138.1799999999957</v>
      </c>
      <c r="K2341" s="135">
        <v>-11056.230000000001</v>
      </c>
      <c r="L2341" s="135">
        <v>-12219.239999999994</v>
      </c>
      <c r="M2341" s="141" t="str">
        <f t="shared" si="73"/>
        <v>201607</v>
      </c>
    </row>
    <row r="2342" spans="1:13" x14ac:dyDescent="0.25">
      <c r="A2342" s="35" t="str">
        <f>VLOOKUP(B2342,ResCat!$A$2:$B$269,2,FALSE)</f>
        <v>PPOSG</v>
      </c>
      <c r="B2342" s="68" t="str">
        <f>IF(ISNA(VLOOKUP(C2342,COA!$A$2:$B$340,2,FALSE)),"XXX",VLOOKUP(C2342,COA!$A$2:$B$340,2,FALSE))</f>
        <v>S51</v>
      </c>
      <c r="C2342" s="149" t="str">
        <f t="shared" si="74"/>
        <v>0003-1010-0017</v>
      </c>
      <c r="D2342" s="134" t="s">
        <v>463</v>
      </c>
      <c r="E2342" s="134" t="s">
        <v>445</v>
      </c>
      <c r="F2342" s="134" t="s">
        <v>455</v>
      </c>
      <c r="G2342" s="134" t="s">
        <v>339</v>
      </c>
      <c r="H2342" s="134" t="s">
        <v>1023</v>
      </c>
      <c r="I2342" s="134" t="s">
        <v>3</v>
      </c>
      <c r="J2342" s="135">
        <v>2940.9699999999916</v>
      </c>
      <c r="K2342" s="135">
        <v>12001.989999999987</v>
      </c>
      <c r="L2342" s="135">
        <v>9665.0899999999947</v>
      </c>
      <c r="M2342" s="141" t="str">
        <f t="shared" si="73"/>
        <v>201608</v>
      </c>
    </row>
    <row r="2343" spans="1:13" x14ac:dyDescent="0.25">
      <c r="A2343" s="35" t="str">
        <f>VLOOKUP(B2343,ResCat!$A$2:$B$269,2,FALSE)</f>
        <v>PPOSG</v>
      </c>
      <c r="B2343" s="68" t="str">
        <f>IF(ISNA(VLOOKUP(C2343,COA!$A$2:$B$340,2,FALSE)),"XXX",VLOOKUP(C2343,COA!$A$2:$B$340,2,FALSE))</f>
        <v>S51</v>
      </c>
      <c r="C2343" s="149" t="str">
        <f t="shared" si="74"/>
        <v>0003-1010-0017</v>
      </c>
      <c r="D2343" s="134" t="s">
        <v>463</v>
      </c>
      <c r="E2343" s="134" t="s">
        <v>445</v>
      </c>
      <c r="F2343" s="134" t="s">
        <v>455</v>
      </c>
      <c r="G2343" s="134" t="s">
        <v>339</v>
      </c>
      <c r="H2343" s="134" t="s">
        <v>1023</v>
      </c>
      <c r="I2343" s="134" t="s">
        <v>368</v>
      </c>
      <c r="J2343" s="135">
        <v>674</v>
      </c>
      <c r="K2343" s="135">
        <v>0</v>
      </c>
      <c r="L2343" s="135">
        <v>0</v>
      </c>
      <c r="M2343" s="141" t="str">
        <f t="shared" si="73"/>
        <v>201608</v>
      </c>
    </row>
    <row r="2344" spans="1:13" x14ac:dyDescent="0.25">
      <c r="A2344" s="35" t="str">
        <f>VLOOKUP(B2344,ResCat!$A$2:$B$269,2,FALSE)</f>
        <v>PPOSG</v>
      </c>
      <c r="B2344" s="68" t="str">
        <f>IF(ISNA(VLOOKUP(C2344,COA!$A$2:$B$340,2,FALSE)),"XXX",VLOOKUP(C2344,COA!$A$2:$B$340,2,FALSE))</f>
        <v>S51</v>
      </c>
      <c r="C2344" s="149" t="str">
        <f t="shared" si="74"/>
        <v>0003-1010-0017</v>
      </c>
      <c r="D2344" s="134" t="s">
        <v>463</v>
      </c>
      <c r="E2344" s="134" t="s">
        <v>445</v>
      </c>
      <c r="F2344" s="134" t="s">
        <v>455</v>
      </c>
      <c r="G2344" s="134" t="s">
        <v>339</v>
      </c>
      <c r="H2344" s="134" t="s">
        <v>1023</v>
      </c>
      <c r="I2344" s="134" t="s">
        <v>0</v>
      </c>
      <c r="J2344" s="135">
        <v>90655.969999999943</v>
      </c>
      <c r="K2344" s="135">
        <v>19012.529999999944</v>
      </c>
      <c r="L2344" s="135">
        <v>-3090.5199999999668</v>
      </c>
      <c r="M2344" s="141" t="str">
        <f t="shared" si="73"/>
        <v>201608</v>
      </c>
    </row>
    <row r="2345" spans="1:13" x14ac:dyDescent="0.25">
      <c r="A2345" s="35" t="str">
        <f>VLOOKUP(B2345,ResCat!$A$2:$B$269,2,FALSE)</f>
        <v>PPOSG</v>
      </c>
      <c r="B2345" s="68" t="str">
        <f>IF(ISNA(VLOOKUP(C2345,COA!$A$2:$B$340,2,FALSE)),"XXX",VLOOKUP(C2345,COA!$A$2:$B$340,2,FALSE))</f>
        <v>S51</v>
      </c>
      <c r="C2345" s="149" t="str">
        <f t="shared" si="74"/>
        <v>0003-1010-0017</v>
      </c>
      <c r="D2345" s="134" t="s">
        <v>463</v>
      </c>
      <c r="E2345" s="134" t="s">
        <v>445</v>
      </c>
      <c r="F2345" s="134" t="s">
        <v>455</v>
      </c>
      <c r="G2345" s="134" t="s">
        <v>339</v>
      </c>
      <c r="H2345" s="134" t="s">
        <v>1023</v>
      </c>
      <c r="I2345" s="134" t="s">
        <v>336</v>
      </c>
      <c r="J2345" s="135">
        <v>100</v>
      </c>
      <c r="K2345" s="135">
        <v>0</v>
      </c>
      <c r="L2345" s="135">
        <v>0</v>
      </c>
      <c r="M2345" s="141" t="str">
        <f t="shared" si="73"/>
        <v>201608</v>
      </c>
    </row>
    <row r="2346" spans="1:13" x14ac:dyDescent="0.25">
      <c r="A2346" s="35" t="str">
        <f>VLOOKUP(B2346,ResCat!$A$2:$B$269,2,FALSE)</f>
        <v>PPOSG</v>
      </c>
      <c r="B2346" s="68" t="str">
        <f>IF(ISNA(VLOOKUP(C2346,COA!$A$2:$B$340,2,FALSE)),"XXX",VLOOKUP(C2346,COA!$A$2:$B$340,2,FALSE))</f>
        <v>S51</v>
      </c>
      <c r="C2346" s="149" t="str">
        <f t="shared" si="74"/>
        <v>0003-1010-0017</v>
      </c>
      <c r="D2346" s="134" t="s">
        <v>463</v>
      </c>
      <c r="E2346" s="134" t="s">
        <v>445</v>
      </c>
      <c r="F2346" s="134" t="s">
        <v>455</v>
      </c>
      <c r="G2346" s="134" t="s">
        <v>339</v>
      </c>
      <c r="H2346" s="134" t="s">
        <v>1023</v>
      </c>
      <c r="I2346" s="134" t="s">
        <v>2</v>
      </c>
      <c r="J2346" s="135">
        <v>11347.779999999997</v>
      </c>
      <c r="K2346" s="135">
        <v>-15908.03000000001</v>
      </c>
      <c r="L2346" s="135">
        <v>-20027.890000000036</v>
      </c>
      <c r="M2346" s="141" t="str">
        <f t="shared" si="73"/>
        <v>201608</v>
      </c>
    </row>
    <row r="2347" spans="1:13" x14ac:dyDescent="0.25">
      <c r="A2347" s="35" t="str">
        <f>VLOOKUP(B2347,ResCat!$A$2:$B$269,2,FALSE)</f>
        <v>PPOSG</v>
      </c>
      <c r="B2347" s="68" t="str">
        <f>IF(ISNA(VLOOKUP(C2347,COA!$A$2:$B$340,2,FALSE)),"XXX",VLOOKUP(C2347,COA!$A$2:$B$340,2,FALSE))</f>
        <v>S51</v>
      </c>
      <c r="C2347" s="149" t="str">
        <f t="shared" si="74"/>
        <v>0003-1010-0017</v>
      </c>
      <c r="D2347" s="134" t="s">
        <v>463</v>
      </c>
      <c r="E2347" s="134" t="s">
        <v>445</v>
      </c>
      <c r="F2347" s="134" t="s">
        <v>455</v>
      </c>
      <c r="G2347" s="134" t="s">
        <v>339</v>
      </c>
      <c r="H2347" s="134" t="s">
        <v>1023</v>
      </c>
      <c r="I2347" s="134" t="s">
        <v>343</v>
      </c>
      <c r="J2347" s="135">
        <v>3232.6299999999992</v>
      </c>
      <c r="K2347" s="135">
        <v>2798.3699999999994</v>
      </c>
      <c r="L2347" s="135">
        <v>2242.6799999999994</v>
      </c>
      <c r="M2347" s="141" t="str">
        <f t="shared" si="73"/>
        <v>201608</v>
      </c>
    </row>
    <row r="2348" spans="1:13" x14ac:dyDescent="0.25">
      <c r="A2348" s="35" t="str">
        <f>VLOOKUP(B2348,ResCat!$A$2:$B$269,2,FALSE)</f>
        <v>PPOSG</v>
      </c>
      <c r="B2348" s="68" t="str">
        <f>IF(ISNA(VLOOKUP(C2348,COA!$A$2:$B$340,2,FALSE)),"XXX",VLOOKUP(C2348,COA!$A$2:$B$340,2,FALSE))</f>
        <v>S51</v>
      </c>
      <c r="C2348" s="149" t="str">
        <f t="shared" si="74"/>
        <v>0003-1010-0017</v>
      </c>
      <c r="D2348" s="134" t="s">
        <v>463</v>
      </c>
      <c r="E2348" s="134" t="s">
        <v>445</v>
      </c>
      <c r="F2348" s="134" t="s">
        <v>455</v>
      </c>
      <c r="G2348" s="134" t="s">
        <v>339</v>
      </c>
      <c r="H2348" s="134" t="s">
        <v>1023</v>
      </c>
      <c r="I2348" s="134" t="s">
        <v>1</v>
      </c>
      <c r="J2348" s="135">
        <v>35708.709999999977</v>
      </c>
      <c r="K2348" s="135">
        <v>-26765.470000000008</v>
      </c>
      <c r="L2348" s="135">
        <v>-21603.900000000005</v>
      </c>
      <c r="M2348" s="141" t="str">
        <f t="shared" si="73"/>
        <v>201608</v>
      </c>
    </row>
    <row r="2349" spans="1:13" x14ac:dyDescent="0.25">
      <c r="A2349" s="35" t="str">
        <f>VLOOKUP(B2349,ResCat!$A$2:$B$269,2,FALSE)</f>
        <v>PPOSG</v>
      </c>
      <c r="B2349" s="68" t="str">
        <f>IF(ISNA(VLOOKUP(C2349,COA!$A$2:$B$340,2,FALSE)),"XXX",VLOOKUP(C2349,COA!$A$2:$B$340,2,FALSE))</f>
        <v>S51</v>
      </c>
      <c r="C2349" s="149" t="str">
        <f t="shared" si="74"/>
        <v>0003-1010-0017</v>
      </c>
      <c r="D2349" s="134" t="s">
        <v>463</v>
      </c>
      <c r="E2349" s="134" t="s">
        <v>445</v>
      </c>
      <c r="F2349" s="134" t="s">
        <v>455</v>
      </c>
      <c r="G2349" s="134" t="s">
        <v>342</v>
      </c>
      <c r="H2349" s="134" t="s">
        <v>1023</v>
      </c>
      <c r="I2349" s="134" t="s">
        <v>3</v>
      </c>
      <c r="J2349" s="135">
        <v>13919.659999999996</v>
      </c>
      <c r="K2349" s="135">
        <v>13960.009999999993</v>
      </c>
      <c r="L2349" s="135">
        <v>12854.309999999994</v>
      </c>
      <c r="M2349" s="141" t="str">
        <f t="shared" si="73"/>
        <v>201609</v>
      </c>
    </row>
    <row r="2350" spans="1:13" x14ac:dyDescent="0.25">
      <c r="A2350" s="35" t="str">
        <f>VLOOKUP(B2350,ResCat!$A$2:$B$269,2,FALSE)</f>
        <v>PPOSG</v>
      </c>
      <c r="B2350" s="68" t="str">
        <f>IF(ISNA(VLOOKUP(C2350,COA!$A$2:$B$340,2,FALSE)),"XXX",VLOOKUP(C2350,COA!$A$2:$B$340,2,FALSE))</f>
        <v>S51</v>
      </c>
      <c r="C2350" s="149" t="str">
        <f t="shared" si="74"/>
        <v>0003-1010-0017</v>
      </c>
      <c r="D2350" s="134" t="s">
        <v>463</v>
      </c>
      <c r="E2350" s="134" t="s">
        <v>445</v>
      </c>
      <c r="F2350" s="134" t="s">
        <v>455</v>
      </c>
      <c r="G2350" s="134" t="s">
        <v>342</v>
      </c>
      <c r="H2350" s="134" t="s">
        <v>1023</v>
      </c>
      <c r="I2350" s="134" t="s">
        <v>368</v>
      </c>
      <c r="J2350" s="135">
        <v>533</v>
      </c>
      <c r="K2350" s="135">
        <v>0</v>
      </c>
      <c r="L2350" s="135">
        <v>0</v>
      </c>
      <c r="M2350" s="141" t="str">
        <f t="shared" si="73"/>
        <v>201609</v>
      </c>
    </row>
    <row r="2351" spans="1:13" x14ac:dyDescent="0.25">
      <c r="A2351" s="35" t="str">
        <f>VLOOKUP(B2351,ResCat!$A$2:$B$269,2,FALSE)</f>
        <v>PPOSG</v>
      </c>
      <c r="B2351" s="68" t="str">
        <f>IF(ISNA(VLOOKUP(C2351,COA!$A$2:$B$340,2,FALSE)),"XXX",VLOOKUP(C2351,COA!$A$2:$B$340,2,FALSE))</f>
        <v>S51</v>
      </c>
      <c r="C2351" s="149" t="str">
        <f t="shared" si="74"/>
        <v>0003-1010-0017</v>
      </c>
      <c r="D2351" s="134" t="s">
        <v>463</v>
      </c>
      <c r="E2351" s="134" t="s">
        <v>445</v>
      </c>
      <c r="F2351" s="134" t="s">
        <v>455</v>
      </c>
      <c r="G2351" s="134" t="s">
        <v>342</v>
      </c>
      <c r="H2351" s="134" t="s">
        <v>1023</v>
      </c>
      <c r="I2351" s="134" t="s">
        <v>0</v>
      </c>
      <c r="J2351" s="135">
        <v>53391.05999999967</v>
      </c>
      <c r="K2351" s="135">
        <v>10902.289999999979</v>
      </c>
      <c r="L2351" s="135">
        <v>5470.6799999998475</v>
      </c>
      <c r="M2351" s="141" t="str">
        <f t="shared" si="73"/>
        <v>201609</v>
      </c>
    </row>
    <row r="2352" spans="1:13" x14ac:dyDescent="0.25">
      <c r="A2352" s="35" t="str">
        <f>VLOOKUP(B2352,ResCat!$A$2:$B$269,2,FALSE)</f>
        <v>PPOSG</v>
      </c>
      <c r="B2352" s="68" t="str">
        <f>IF(ISNA(VLOOKUP(C2352,COA!$A$2:$B$340,2,FALSE)),"XXX",VLOOKUP(C2352,COA!$A$2:$B$340,2,FALSE))</f>
        <v>S51</v>
      </c>
      <c r="C2352" s="149" t="str">
        <f t="shared" si="74"/>
        <v>0003-1010-0017</v>
      </c>
      <c r="D2352" s="134" t="s">
        <v>463</v>
      </c>
      <c r="E2352" s="134" t="s">
        <v>445</v>
      </c>
      <c r="F2352" s="134" t="s">
        <v>455</v>
      </c>
      <c r="G2352" s="134" t="s">
        <v>342</v>
      </c>
      <c r="H2352" s="134" t="s">
        <v>1023</v>
      </c>
      <c r="I2352" s="134" t="s">
        <v>336</v>
      </c>
      <c r="J2352" s="135">
        <v>145</v>
      </c>
      <c r="K2352" s="135">
        <v>14.81</v>
      </c>
      <c r="L2352" s="135">
        <v>6.06</v>
      </c>
      <c r="M2352" s="141" t="str">
        <f t="shared" si="73"/>
        <v>201609</v>
      </c>
    </row>
    <row r="2353" spans="1:13" x14ac:dyDescent="0.25">
      <c r="A2353" s="35" t="str">
        <f>VLOOKUP(B2353,ResCat!$A$2:$B$269,2,FALSE)</f>
        <v>PPOSG</v>
      </c>
      <c r="B2353" s="68" t="str">
        <f>IF(ISNA(VLOOKUP(C2353,COA!$A$2:$B$340,2,FALSE)),"XXX",VLOOKUP(C2353,COA!$A$2:$B$340,2,FALSE))</f>
        <v>S51</v>
      </c>
      <c r="C2353" s="149" t="str">
        <f t="shared" si="74"/>
        <v>0003-1010-0017</v>
      </c>
      <c r="D2353" s="134" t="s">
        <v>463</v>
      </c>
      <c r="E2353" s="134" t="s">
        <v>445</v>
      </c>
      <c r="F2353" s="134" t="s">
        <v>455</v>
      </c>
      <c r="G2353" s="134" t="s">
        <v>342</v>
      </c>
      <c r="H2353" s="134" t="s">
        <v>1023</v>
      </c>
      <c r="I2353" s="134" t="s">
        <v>2</v>
      </c>
      <c r="J2353" s="135">
        <v>85786.760000000009</v>
      </c>
      <c r="K2353" s="135">
        <v>3341.95</v>
      </c>
      <c r="L2353" s="135">
        <v>-5500.1900000000032</v>
      </c>
      <c r="M2353" s="141" t="str">
        <f t="shared" si="73"/>
        <v>201609</v>
      </c>
    </row>
    <row r="2354" spans="1:13" x14ac:dyDescent="0.25">
      <c r="A2354" s="35" t="str">
        <f>VLOOKUP(B2354,ResCat!$A$2:$B$269,2,FALSE)</f>
        <v>PPOSG</v>
      </c>
      <c r="B2354" s="68" t="str">
        <f>IF(ISNA(VLOOKUP(C2354,COA!$A$2:$B$340,2,FALSE)),"XXX",VLOOKUP(C2354,COA!$A$2:$B$340,2,FALSE))</f>
        <v>S51</v>
      </c>
      <c r="C2354" s="149" t="str">
        <f t="shared" si="74"/>
        <v>0003-1010-0017</v>
      </c>
      <c r="D2354" s="134" t="s">
        <v>463</v>
      </c>
      <c r="E2354" s="134" t="s">
        <v>445</v>
      </c>
      <c r="F2354" s="134" t="s">
        <v>455</v>
      </c>
      <c r="G2354" s="134" t="s">
        <v>342</v>
      </c>
      <c r="H2354" s="134" t="s">
        <v>1023</v>
      </c>
      <c r="I2354" s="134" t="s">
        <v>343</v>
      </c>
      <c r="J2354" s="135">
        <v>2092.2999999999997</v>
      </c>
      <c r="K2354" s="135">
        <v>1523.2399999999998</v>
      </c>
      <c r="L2354" s="135">
        <v>1290.2299999999998</v>
      </c>
      <c r="M2354" s="141" t="str">
        <f t="shared" si="73"/>
        <v>201609</v>
      </c>
    </row>
    <row r="2355" spans="1:13" x14ac:dyDescent="0.25">
      <c r="A2355" s="35" t="str">
        <f>VLOOKUP(B2355,ResCat!$A$2:$B$269,2,FALSE)</f>
        <v>PPOSG</v>
      </c>
      <c r="B2355" s="68" t="str">
        <f>IF(ISNA(VLOOKUP(C2355,COA!$A$2:$B$340,2,FALSE)),"XXX",VLOOKUP(C2355,COA!$A$2:$B$340,2,FALSE))</f>
        <v>S51</v>
      </c>
      <c r="C2355" s="149" t="str">
        <f t="shared" si="74"/>
        <v>0003-1010-0017</v>
      </c>
      <c r="D2355" s="134" t="s">
        <v>463</v>
      </c>
      <c r="E2355" s="134" t="s">
        <v>445</v>
      </c>
      <c r="F2355" s="134" t="s">
        <v>455</v>
      </c>
      <c r="G2355" s="134" t="s">
        <v>342</v>
      </c>
      <c r="H2355" s="134" t="s">
        <v>1023</v>
      </c>
      <c r="I2355" s="134" t="s">
        <v>1</v>
      </c>
      <c r="J2355" s="135">
        <v>-21033.909999999985</v>
      </c>
      <c r="K2355" s="135">
        <v>-15134.930000000015</v>
      </c>
      <c r="L2355" s="135">
        <v>-15966.609999999993</v>
      </c>
      <c r="M2355" s="141" t="str">
        <f t="shared" si="73"/>
        <v>201609</v>
      </c>
    </row>
    <row r="2356" spans="1:13" x14ac:dyDescent="0.25">
      <c r="A2356" s="35" t="str">
        <f>VLOOKUP(B2356,ResCat!$A$2:$B$269,2,FALSE)</f>
        <v>PPOSG</v>
      </c>
      <c r="B2356" s="68" t="str">
        <f>IF(ISNA(VLOOKUP(C2356,COA!$A$2:$B$340,2,FALSE)),"XXX",VLOOKUP(C2356,COA!$A$2:$B$340,2,FALSE))</f>
        <v>S51</v>
      </c>
      <c r="C2356" s="149" t="str">
        <f t="shared" si="74"/>
        <v>0003-1010-0017</v>
      </c>
      <c r="D2356" s="134" t="s">
        <v>463</v>
      </c>
      <c r="E2356" s="134" t="s">
        <v>445</v>
      </c>
      <c r="F2356" s="134" t="s">
        <v>455</v>
      </c>
      <c r="G2356" s="134" t="s">
        <v>316</v>
      </c>
      <c r="H2356" s="134" t="s">
        <v>1023</v>
      </c>
      <c r="I2356" s="134" t="s">
        <v>3</v>
      </c>
      <c r="J2356" s="135">
        <v>8840.909999999998</v>
      </c>
      <c r="K2356" s="135">
        <v>-3427.7800000000038</v>
      </c>
      <c r="L2356" s="135">
        <v>-5326.0300000000016</v>
      </c>
      <c r="M2356" s="141" t="str">
        <f t="shared" si="73"/>
        <v>201610</v>
      </c>
    </row>
    <row r="2357" spans="1:13" x14ac:dyDescent="0.25">
      <c r="A2357" s="35" t="str">
        <f>VLOOKUP(B2357,ResCat!$A$2:$B$269,2,FALSE)</f>
        <v>PPOSG</v>
      </c>
      <c r="B2357" s="68" t="str">
        <f>IF(ISNA(VLOOKUP(C2357,COA!$A$2:$B$340,2,FALSE)),"XXX",VLOOKUP(C2357,COA!$A$2:$B$340,2,FALSE))</f>
        <v>S51</v>
      </c>
      <c r="C2357" s="149" t="str">
        <f t="shared" si="74"/>
        <v>0003-1010-0017</v>
      </c>
      <c r="D2357" s="134" t="s">
        <v>463</v>
      </c>
      <c r="E2357" s="134" t="s">
        <v>445</v>
      </c>
      <c r="F2357" s="134" t="s">
        <v>455</v>
      </c>
      <c r="G2357" s="134" t="s">
        <v>316</v>
      </c>
      <c r="H2357" s="134" t="s">
        <v>1023</v>
      </c>
      <c r="I2357" s="134" t="s">
        <v>368</v>
      </c>
      <c r="J2357" s="135">
        <v>618</v>
      </c>
      <c r="K2357" s="135">
        <v>24</v>
      </c>
      <c r="L2357" s="135">
        <v>0</v>
      </c>
      <c r="M2357" s="141" t="str">
        <f t="shared" si="73"/>
        <v>201610</v>
      </c>
    </row>
    <row r="2358" spans="1:13" x14ac:dyDescent="0.25">
      <c r="A2358" s="35" t="str">
        <f>VLOOKUP(B2358,ResCat!$A$2:$B$269,2,FALSE)</f>
        <v>PPOSG</v>
      </c>
      <c r="B2358" s="68" t="str">
        <f>IF(ISNA(VLOOKUP(C2358,COA!$A$2:$B$340,2,FALSE)),"XXX",VLOOKUP(C2358,COA!$A$2:$B$340,2,FALSE))</f>
        <v>S51</v>
      </c>
      <c r="C2358" s="149" t="str">
        <f t="shared" si="74"/>
        <v>0003-1010-0017</v>
      </c>
      <c r="D2358" s="134" t="s">
        <v>463</v>
      </c>
      <c r="E2358" s="134" t="s">
        <v>445</v>
      </c>
      <c r="F2358" s="134" t="s">
        <v>455</v>
      </c>
      <c r="G2358" s="134" t="s">
        <v>316</v>
      </c>
      <c r="H2358" s="134" t="s">
        <v>1023</v>
      </c>
      <c r="I2358" s="134" t="s">
        <v>0</v>
      </c>
      <c r="J2358" s="135">
        <v>273653.62</v>
      </c>
      <c r="K2358" s="135">
        <v>329454.66000000015</v>
      </c>
      <c r="L2358" s="135">
        <v>323604.17000000004</v>
      </c>
      <c r="M2358" s="141" t="str">
        <f t="shared" si="73"/>
        <v>201610</v>
      </c>
    </row>
    <row r="2359" spans="1:13" x14ac:dyDescent="0.25">
      <c r="A2359" s="35" t="str">
        <f>VLOOKUP(B2359,ResCat!$A$2:$B$269,2,FALSE)</f>
        <v>PPOSG</v>
      </c>
      <c r="B2359" s="68" t="str">
        <f>IF(ISNA(VLOOKUP(C2359,COA!$A$2:$B$340,2,FALSE)),"XXX",VLOOKUP(C2359,COA!$A$2:$B$340,2,FALSE))</f>
        <v>S51</v>
      </c>
      <c r="C2359" s="149" t="str">
        <f t="shared" si="74"/>
        <v>0003-1010-0017</v>
      </c>
      <c r="D2359" s="134" t="s">
        <v>463</v>
      </c>
      <c r="E2359" s="134" t="s">
        <v>445</v>
      </c>
      <c r="F2359" s="134" t="s">
        <v>455</v>
      </c>
      <c r="G2359" s="134" t="s">
        <v>316</v>
      </c>
      <c r="H2359" s="134" t="s">
        <v>1023</v>
      </c>
      <c r="I2359" s="134" t="s">
        <v>336</v>
      </c>
      <c r="J2359" s="135">
        <v>-10</v>
      </c>
      <c r="K2359" s="135">
        <v>0</v>
      </c>
      <c r="L2359" s="135">
        <v>0</v>
      </c>
      <c r="M2359" s="141" t="str">
        <f t="shared" si="73"/>
        <v>201610</v>
      </c>
    </row>
    <row r="2360" spans="1:13" x14ac:dyDescent="0.25">
      <c r="A2360" s="35" t="str">
        <f>VLOOKUP(B2360,ResCat!$A$2:$B$269,2,FALSE)</f>
        <v>PPOSG</v>
      </c>
      <c r="B2360" s="68" t="str">
        <f>IF(ISNA(VLOOKUP(C2360,COA!$A$2:$B$340,2,FALSE)),"XXX",VLOOKUP(C2360,COA!$A$2:$B$340,2,FALSE))</f>
        <v>S51</v>
      </c>
      <c r="C2360" s="149" t="str">
        <f t="shared" si="74"/>
        <v>0003-1010-0017</v>
      </c>
      <c r="D2360" s="134" t="s">
        <v>463</v>
      </c>
      <c r="E2360" s="134" t="s">
        <v>445</v>
      </c>
      <c r="F2360" s="134" t="s">
        <v>455</v>
      </c>
      <c r="G2360" s="134" t="s">
        <v>316</v>
      </c>
      <c r="H2360" s="134" t="s">
        <v>1023</v>
      </c>
      <c r="I2360" s="134" t="s">
        <v>2</v>
      </c>
      <c r="J2360" s="135">
        <v>12632.129999999994</v>
      </c>
      <c r="K2360" s="135">
        <v>2440.5899999999951</v>
      </c>
      <c r="L2360" s="135">
        <v>-5188.3900000000021</v>
      </c>
      <c r="M2360" s="141" t="str">
        <f t="shared" si="73"/>
        <v>201610</v>
      </c>
    </row>
    <row r="2361" spans="1:13" x14ac:dyDescent="0.25">
      <c r="A2361" s="35" t="str">
        <f>VLOOKUP(B2361,ResCat!$A$2:$B$269,2,FALSE)</f>
        <v>PPOSG</v>
      </c>
      <c r="B2361" s="68" t="str">
        <f>IF(ISNA(VLOOKUP(C2361,COA!$A$2:$B$340,2,FALSE)),"XXX",VLOOKUP(C2361,COA!$A$2:$B$340,2,FALSE))</f>
        <v>S51</v>
      </c>
      <c r="C2361" s="149" t="str">
        <f t="shared" si="74"/>
        <v>0003-1010-0017</v>
      </c>
      <c r="D2361" s="134" t="s">
        <v>463</v>
      </c>
      <c r="E2361" s="134" t="s">
        <v>445</v>
      </c>
      <c r="F2361" s="134" t="s">
        <v>455</v>
      </c>
      <c r="G2361" s="134" t="s">
        <v>316</v>
      </c>
      <c r="H2361" s="134" t="s">
        <v>1023</v>
      </c>
      <c r="I2361" s="134" t="s">
        <v>343</v>
      </c>
      <c r="J2361" s="135">
        <v>719.24</v>
      </c>
      <c r="K2361" s="135">
        <v>543.98999999999978</v>
      </c>
      <c r="L2361" s="135">
        <v>379.84000000000003</v>
      </c>
      <c r="M2361" s="141" t="str">
        <f t="shared" si="73"/>
        <v>201610</v>
      </c>
    </row>
    <row r="2362" spans="1:13" x14ac:dyDescent="0.25">
      <c r="A2362" s="35" t="str">
        <f>VLOOKUP(B2362,ResCat!$A$2:$B$269,2,FALSE)</f>
        <v>PPOSG</v>
      </c>
      <c r="B2362" s="68" t="str">
        <f>IF(ISNA(VLOOKUP(C2362,COA!$A$2:$B$340,2,FALSE)),"XXX",VLOOKUP(C2362,COA!$A$2:$B$340,2,FALSE))</f>
        <v>S51</v>
      </c>
      <c r="C2362" s="149" t="str">
        <f t="shared" si="74"/>
        <v>0003-1010-0017</v>
      </c>
      <c r="D2362" s="134" t="s">
        <v>463</v>
      </c>
      <c r="E2362" s="134" t="s">
        <v>445</v>
      </c>
      <c r="F2362" s="134" t="s">
        <v>455</v>
      </c>
      <c r="G2362" s="134" t="s">
        <v>316</v>
      </c>
      <c r="H2362" s="134" t="s">
        <v>1023</v>
      </c>
      <c r="I2362" s="134" t="s">
        <v>1</v>
      </c>
      <c r="J2362" s="135">
        <v>-77582.999999999985</v>
      </c>
      <c r="K2362" s="135">
        <v>-18502.989999999998</v>
      </c>
      <c r="L2362" s="135">
        <v>-17586.87999999999</v>
      </c>
      <c r="M2362" s="141" t="str">
        <f t="shared" si="73"/>
        <v>201610</v>
      </c>
    </row>
    <row r="2363" spans="1:13" x14ac:dyDescent="0.25">
      <c r="A2363" s="35" t="str">
        <f>VLOOKUP(B2363,ResCat!$A$2:$B$269,2,FALSE)</f>
        <v>PPOSG</v>
      </c>
      <c r="B2363" s="68" t="str">
        <f>IF(ISNA(VLOOKUP(C2363,COA!$A$2:$B$340,2,FALSE)),"XXX",VLOOKUP(C2363,COA!$A$2:$B$340,2,FALSE))</f>
        <v>S51</v>
      </c>
      <c r="C2363" s="149" t="str">
        <f t="shared" si="74"/>
        <v>0003-1010-0017</v>
      </c>
      <c r="D2363" s="134" t="s">
        <v>463</v>
      </c>
      <c r="E2363" s="134" t="s">
        <v>445</v>
      </c>
      <c r="F2363" s="134" t="s">
        <v>455</v>
      </c>
      <c r="G2363" s="134" t="s">
        <v>318</v>
      </c>
      <c r="H2363" s="134" t="s">
        <v>1023</v>
      </c>
      <c r="I2363" s="134" t="s">
        <v>3</v>
      </c>
      <c r="J2363" s="135">
        <v>3118.9199999999996</v>
      </c>
      <c r="K2363" s="135">
        <v>3615.2400000000007</v>
      </c>
      <c r="L2363" s="135">
        <v>4732.7499999999973</v>
      </c>
      <c r="M2363" s="141" t="str">
        <f t="shared" si="73"/>
        <v>201611</v>
      </c>
    </row>
    <row r="2364" spans="1:13" x14ac:dyDescent="0.25">
      <c r="A2364" s="35" t="str">
        <f>VLOOKUP(B2364,ResCat!$A$2:$B$269,2,FALSE)</f>
        <v>PPOSG</v>
      </c>
      <c r="B2364" s="68" t="str">
        <f>IF(ISNA(VLOOKUP(C2364,COA!$A$2:$B$340,2,FALSE)),"XXX",VLOOKUP(C2364,COA!$A$2:$B$340,2,FALSE))</f>
        <v>S51</v>
      </c>
      <c r="C2364" s="149" t="str">
        <f t="shared" si="74"/>
        <v>0003-1010-0017</v>
      </c>
      <c r="D2364" s="134" t="s">
        <v>463</v>
      </c>
      <c r="E2364" s="134" t="s">
        <v>445</v>
      </c>
      <c r="F2364" s="134" t="s">
        <v>455</v>
      </c>
      <c r="G2364" s="134" t="s">
        <v>318</v>
      </c>
      <c r="H2364" s="134" t="s">
        <v>1023</v>
      </c>
      <c r="I2364" s="134" t="s">
        <v>368</v>
      </c>
      <c r="J2364" s="135">
        <v>6769</v>
      </c>
      <c r="K2364" s="135">
        <v>18</v>
      </c>
      <c r="L2364" s="135">
        <v>0</v>
      </c>
      <c r="M2364" s="141" t="str">
        <f t="shared" si="73"/>
        <v>201611</v>
      </c>
    </row>
    <row r="2365" spans="1:13" x14ac:dyDescent="0.25">
      <c r="A2365" s="35" t="str">
        <f>VLOOKUP(B2365,ResCat!$A$2:$B$269,2,FALSE)</f>
        <v>PPOSG</v>
      </c>
      <c r="B2365" s="68" t="str">
        <f>IF(ISNA(VLOOKUP(C2365,COA!$A$2:$B$340,2,FALSE)),"XXX",VLOOKUP(C2365,COA!$A$2:$B$340,2,FALSE))</f>
        <v>S51</v>
      </c>
      <c r="C2365" s="149" t="str">
        <f t="shared" si="74"/>
        <v>0003-1010-0017</v>
      </c>
      <c r="D2365" s="134" t="s">
        <v>463</v>
      </c>
      <c r="E2365" s="134" t="s">
        <v>445</v>
      </c>
      <c r="F2365" s="134" t="s">
        <v>455</v>
      </c>
      <c r="G2365" s="134" t="s">
        <v>318</v>
      </c>
      <c r="H2365" s="134" t="s">
        <v>1023</v>
      </c>
      <c r="I2365" s="134" t="s">
        <v>0</v>
      </c>
      <c r="J2365" s="135">
        <v>57874.980000000287</v>
      </c>
      <c r="K2365" s="135">
        <v>-85960.190000000017</v>
      </c>
      <c r="L2365" s="135">
        <v>-128482.23999999998</v>
      </c>
      <c r="M2365" s="141" t="str">
        <f t="shared" si="73"/>
        <v>201611</v>
      </c>
    </row>
    <row r="2366" spans="1:13" x14ac:dyDescent="0.25">
      <c r="A2366" s="35" t="str">
        <f>VLOOKUP(B2366,ResCat!$A$2:$B$269,2,FALSE)</f>
        <v>PPOSG</v>
      </c>
      <c r="B2366" s="68" t="str">
        <f>IF(ISNA(VLOOKUP(C2366,COA!$A$2:$B$340,2,FALSE)),"XXX",VLOOKUP(C2366,COA!$A$2:$B$340,2,FALSE))</f>
        <v>S51</v>
      </c>
      <c r="C2366" s="149" t="str">
        <f t="shared" si="74"/>
        <v>0003-1010-0017</v>
      </c>
      <c r="D2366" s="134" t="s">
        <v>463</v>
      </c>
      <c r="E2366" s="134" t="s">
        <v>445</v>
      </c>
      <c r="F2366" s="134" t="s">
        <v>455</v>
      </c>
      <c r="G2366" s="134" t="s">
        <v>318</v>
      </c>
      <c r="H2366" s="134" t="s">
        <v>1023</v>
      </c>
      <c r="I2366" s="134" t="s">
        <v>336</v>
      </c>
      <c r="J2366" s="135">
        <v>76.800000000000011</v>
      </c>
      <c r="K2366" s="135">
        <v>65.78</v>
      </c>
      <c r="L2366" s="135">
        <v>-14.220000000000006</v>
      </c>
      <c r="M2366" s="141" t="str">
        <f t="shared" si="73"/>
        <v>201611</v>
      </c>
    </row>
    <row r="2367" spans="1:13" x14ac:dyDescent="0.25">
      <c r="A2367" s="35" t="str">
        <f>VLOOKUP(B2367,ResCat!$A$2:$B$269,2,FALSE)</f>
        <v>PPOSG</v>
      </c>
      <c r="B2367" s="68" t="str">
        <f>IF(ISNA(VLOOKUP(C2367,COA!$A$2:$B$340,2,FALSE)),"XXX",VLOOKUP(C2367,COA!$A$2:$B$340,2,FALSE))</f>
        <v>S51</v>
      </c>
      <c r="C2367" s="149" t="str">
        <f t="shared" si="74"/>
        <v>0003-1010-0017</v>
      </c>
      <c r="D2367" s="134" t="s">
        <v>463</v>
      </c>
      <c r="E2367" s="134" t="s">
        <v>445</v>
      </c>
      <c r="F2367" s="134" t="s">
        <v>455</v>
      </c>
      <c r="G2367" s="134" t="s">
        <v>318</v>
      </c>
      <c r="H2367" s="134" t="s">
        <v>1023</v>
      </c>
      <c r="I2367" s="134" t="s">
        <v>2</v>
      </c>
      <c r="J2367" s="135">
        <v>3576.8299999999954</v>
      </c>
      <c r="K2367" s="135">
        <v>-9848.3599999999969</v>
      </c>
      <c r="L2367" s="135">
        <v>-16679.93</v>
      </c>
      <c r="M2367" s="141" t="str">
        <f t="shared" si="73"/>
        <v>201611</v>
      </c>
    </row>
    <row r="2368" spans="1:13" x14ac:dyDescent="0.25">
      <c r="A2368" s="35" t="str">
        <f>VLOOKUP(B2368,ResCat!$A$2:$B$269,2,FALSE)</f>
        <v>PPOSG</v>
      </c>
      <c r="B2368" s="68" t="str">
        <f>IF(ISNA(VLOOKUP(C2368,COA!$A$2:$B$340,2,FALSE)),"XXX",VLOOKUP(C2368,COA!$A$2:$B$340,2,FALSE))</f>
        <v>S51</v>
      </c>
      <c r="C2368" s="149" t="str">
        <f t="shared" si="74"/>
        <v>0003-1010-0017</v>
      </c>
      <c r="D2368" s="134" t="s">
        <v>463</v>
      </c>
      <c r="E2368" s="134" t="s">
        <v>445</v>
      </c>
      <c r="F2368" s="134" t="s">
        <v>455</v>
      </c>
      <c r="G2368" s="134" t="s">
        <v>318</v>
      </c>
      <c r="H2368" s="134" t="s">
        <v>1023</v>
      </c>
      <c r="I2368" s="134" t="s">
        <v>343</v>
      </c>
      <c r="J2368" s="135">
        <v>633.81999999999994</v>
      </c>
      <c r="K2368" s="135">
        <v>337.13000000000005</v>
      </c>
      <c r="L2368" s="135">
        <v>253.70999999999998</v>
      </c>
      <c r="M2368" s="141" t="str">
        <f t="shared" si="73"/>
        <v>201611</v>
      </c>
    </row>
    <row r="2369" spans="1:13" x14ac:dyDescent="0.25">
      <c r="A2369" s="35" t="str">
        <f>VLOOKUP(B2369,ResCat!$A$2:$B$269,2,FALSE)</f>
        <v>PPOSG</v>
      </c>
      <c r="B2369" s="68" t="str">
        <f>IF(ISNA(VLOOKUP(C2369,COA!$A$2:$B$340,2,FALSE)),"XXX",VLOOKUP(C2369,COA!$A$2:$B$340,2,FALSE))</f>
        <v>S51</v>
      </c>
      <c r="C2369" s="149" t="str">
        <f t="shared" si="74"/>
        <v>0003-1010-0017</v>
      </c>
      <c r="D2369" s="134" t="s">
        <v>463</v>
      </c>
      <c r="E2369" s="134" t="s">
        <v>445</v>
      </c>
      <c r="F2369" s="134" t="s">
        <v>455</v>
      </c>
      <c r="G2369" s="134" t="s">
        <v>318</v>
      </c>
      <c r="H2369" s="134" t="s">
        <v>1023</v>
      </c>
      <c r="I2369" s="134" t="s">
        <v>1</v>
      </c>
      <c r="J2369" s="135">
        <v>-30295.039999999994</v>
      </c>
      <c r="K2369" s="135">
        <v>17670.859999999997</v>
      </c>
      <c r="L2369" s="135">
        <v>21411.360000000001</v>
      </c>
      <c r="M2369" s="141" t="str">
        <f t="shared" si="73"/>
        <v>201611</v>
      </c>
    </row>
    <row r="2370" spans="1:13" x14ac:dyDescent="0.25">
      <c r="A2370" s="35" t="str">
        <f>VLOOKUP(B2370,ResCat!$A$2:$B$269,2,FALSE)</f>
        <v>PPOSG</v>
      </c>
      <c r="B2370" s="68" t="str">
        <f>IF(ISNA(VLOOKUP(C2370,COA!$A$2:$B$340,2,FALSE)),"XXX",VLOOKUP(C2370,COA!$A$2:$B$340,2,FALSE))</f>
        <v>S51</v>
      </c>
      <c r="C2370" s="149" t="str">
        <f t="shared" si="74"/>
        <v>0003-1010-0017</v>
      </c>
      <c r="D2370" s="134" t="s">
        <v>463</v>
      </c>
      <c r="E2370" s="134" t="s">
        <v>445</v>
      </c>
      <c r="F2370" s="134" t="s">
        <v>455</v>
      </c>
      <c r="G2370" s="134" t="s">
        <v>320</v>
      </c>
      <c r="H2370" s="134" t="s">
        <v>1023</v>
      </c>
      <c r="I2370" s="134" t="s">
        <v>3</v>
      </c>
      <c r="J2370" s="135">
        <v>-1109.7600000000014</v>
      </c>
      <c r="K2370" s="135">
        <v>1893.120000000001</v>
      </c>
      <c r="L2370" s="135">
        <v>905.80999999999824</v>
      </c>
      <c r="M2370" s="141" t="str">
        <f t="shared" si="73"/>
        <v>201612</v>
      </c>
    </row>
    <row r="2371" spans="1:13" x14ac:dyDescent="0.25">
      <c r="A2371" s="35" t="str">
        <f>VLOOKUP(B2371,ResCat!$A$2:$B$269,2,FALSE)</f>
        <v>PPOSG</v>
      </c>
      <c r="B2371" s="68" t="str">
        <f>IF(ISNA(VLOOKUP(C2371,COA!$A$2:$B$340,2,FALSE)),"XXX",VLOOKUP(C2371,COA!$A$2:$B$340,2,FALSE))</f>
        <v>S51</v>
      </c>
      <c r="C2371" s="149" t="str">
        <f t="shared" si="74"/>
        <v>0003-1010-0017</v>
      </c>
      <c r="D2371" s="134" t="s">
        <v>463</v>
      </c>
      <c r="E2371" s="134" t="s">
        <v>445</v>
      </c>
      <c r="F2371" s="134" t="s">
        <v>455</v>
      </c>
      <c r="G2371" s="134" t="s">
        <v>320</v>
      </c>
      <c r="H2371" s="134" t="s">
        <v>1023</v>
      </c>
      <c r="I2371" s="134" t="s">
        <v>368</v>
      </c>
      <c r="J2371" s="135">
        <v>8593.2800000000007</v>
      </c>
      <c r="K2371" s="135">
        <v>1076.28</v>
      </c>
      <c r="L2371" s="135">
        <v>544.79999999999995</v>
      </c>
      <c r="M2371" s="141" t="str">
        <f t="shared" si="73"/>
        <v>201612</v>
      </c>
    </row>
    <row r="2372" spans="1:13" x14ac:dyDescent="0.25">
      <c r="A2372" s="35" t="str">
        <f>VLOOKUP(B2372,ResCat!$A$2:$B$269,2,FALSE)</f>
        <v>PPOSG</v>
      </c>
      <c r="B2372" s="68" t="str">
        <f>IF(ISNA(VLOOKUP(C2372,COA!$A$2:$B$340,2,FALSE)),"XXX",VLOOKUP(C2372,COA!$A$2:$B$340,2,FALSE))</f>
        <v>S51</v>
      </c>
      <c r="C2372" s="149" t="str">
        <f t="shared" si="74"/>
        <v>0003-1010-0017</v>
      </c>
      <c r="D2372" s="134" t="s">
        <v>463</v>
      </c>
      <c r="E2372" s="134" t="s">
        <v>445</v>
      </c>
      <c r="F2372" s="134" t="s">
        <v>455</v>
      </c>
      <c r="G2372" s="134" t="s">
        <v>320</v>
      </c>
      <c r="H2372" s="134" t="s">
        <v>1023</v>
      </c>
      <c r="I2372" s="134" t="s">
        <v>0</v>
      </c>
      <c r="J2372" s="135">
        <v>191703.30999999997</v>
      </c>
      <c r="K2372" s="135">
        <v>357752.54</v>
      </c>
      <c r="L2372" s="135">
        <v>297371.32000000007</v>
      </c>
      <c r="M2372" s="141" t="str">
        <f t="shared" ref="M2372:M2435" si="75">IF(G2372&lt;$M$1,$M$1,G2372)</f>
        <v>201612</v>
      </c>
    </row>
    <row r="2373" spans="1:13" x14ac:dyDescent="0.25">
      <c r="A2373" s="35" t="str">
        <f>VLOOKUP(B2373,ResCat!$A$2:$B$269,2,FALSE)</f>
        <v>PPOSG</v>
      </c>
      <c r="B2373" s="68" t="str">
        <f>IF(ISNA(VLOOKUP(C2373,COA!$A$2:$B$340,2,FALSE)),"XXX",VLOOKUP(C2373,COA!$A$2:$B$340,2,FALSE))</f>
        <v>S51</v>
      </c>
      <c r="C2373" s="149" t="str">
        <f t="shared" ref="C2373:C2436" si="76">D2373&amp;"-"&amp;E2373&amp;"-"&amp;F2373</f>
        <v>0003-1010-0017</v>
      </c>
      <c r="D2373" s="134" t="s">
        <v>463</v>
      </c>
      <c r="E2373" s="134" t="s">
        <v>445</v>
      </c>
      <c r="F2373" s="134" t="s">
        <v>455</v>
      </c>
      <c r="G2373" s="134" t="s">
        <v>320</v>
      </c>
      <c r="H2373" s="134" t="s">
        <v>1023</v>
      </c>
      <c r="I2373" s="134" t="s">
        <v>336</v>
      </c>
      <c r="J2373" s="135">
        <v>1194.0900000000001</v>
      </c>
      <c r="K2373" s="135">
        <v>1245.43</v>
      </c>
      <c r="L2373" s="135">
        <v>1021.7399999999999</v>
      </c>
      <c r="M2373" s="141" t="str">
        <f t="shared" si="75"/>
        <v>201612</v>
      </c>
    </row>
    <row r="2374" spans="1:13" x14ac:dyDescent="0.25">
      <c r="A2374" s="35" t="str">
        <f>VLOOKUP(B2374,ResCat!$A$2:$B$269,2,FALSE)</f>
        <v>PPOSG</v>
      </c>
      <c r="B2374" s="68" t="str">
        <f>IF(ISNA(VLOOKUP(C2374,COA!$A$2:$B$340,2,FALSE)),"XXX",VLOOKUP(C2374,COA!$A$2:$B$340,2,FALSE))</f>
        <v>S51</v>
      </c>
      <c r="C2374" s="149" t="str">
        <f t="shared" si="76"/>
        <v>0003-1010-0017</v>
      </c>
      <c r="D2374" s="134" t="s">
        <v>463</v>
      </c>
      <c r="E2374" s="134" t="s">
        <v>445</v>
      </c>
      <c r="F2374" s="134" t="s">
        <v>455</v>
      </c>
      <c r="G2374" s="134" t="s">
        <v>320</v>
      </c>
      <c r="H2374" s="134" t="s">
        <v>1023</v>
      </c>
      <c r="I2374" s="134" t="s">
        <v>2</v>
      </c>
      <c r="J2374" s="135">
        <v>50179.090000000011</v>
      </c>
      <c r="K2374" s="135">
        <v>10228.719999999996</v>
      </c>
      <c r="L2374" s="135">
        <v>-11270.419999999982</v>
      </c>
      <c r="M2374" s="141" t="str">
        <f t="shared" si="75"/>
        <v>201612</v>
      </c>
    </row>
    <row r="2375" spans="1:13" x14ac:dyDescent="0.25">
      <c r="A2375" s="35" t="str">
        <f>VLOOKUP(B2375,ResCat!$A$2:$B$269,2,FALSE)</f>
        <v>PPOSG</v>
      </c>
      <c r="B2375" s="68" t="str">
        <f>IF(ISNA(VLOOKUP(C2375,COA!$A$2:$B$340,2,FALSE)),"XXX",VLOOKUP(C2375,COA!$A$2:$B$340,2,FALSE))</f>
        <v>S51</v>
      </c>
      <c r="C2375" s="149" t="str">
        <f t="shared" si="76"/>
        <v>0003-1010-0017</v>
      </c>
      <c r="D2375" s="134" t="s">
        <v>463</v>
      </c>
      <c r="E2375" s="134" t="s">
        <v>445</v>
      </c>
      <c r="F2375" s="134" t="s">
        <v>455</v>
      </c>
      <c r="G2375" s="134" t="s">
        <v>320</v>
      </c>
      <c r="H2375" s="134" t="s">
        <v>1023</v>
      </c>
      <c r="I2375" s="134" t="s">
        <v>343</v>
      </c>
      <c r="J2375" s="135">
        <v>680.79</v>
      </c>
      <c r="K2375" s="135">
        <v>300.66000000000003</v>
      </c>
      <c r="L2375" s="135">
        <v>174.99</v>
      </c>
      <c r="M2375" s="141" t="str">
        <f t="shared" si="75"/>
        <v>201612</v>
      </c>
    </row>
    <row r="2376" spans="1:13" x14ac:dyDescent="0.25">
      <c r="A2376" s="35" t="str">
        <f>VLOOKUP(B2376,ResCat!$A$2:$B$269,2,FALSE)</f>
        <v>PPOSG</v>
      </c>
      <c r="B2376" s="68" t="str">
        <f>IF(ISNA(VLOOKUP(C2376,COA!$A$2:$B$340,2,FALSE)),"XXX",VLOOKUP(C2376,COA!$A$2:$B$340,2,FALSE))</f>
        <v>S51</v>
      </c>
      <c r="C2376" s="149" t="str">
        <f t="shared" si="76"/>
        <v>0003-1010-0017</v>
      </c>
      <c r="D2376" s="134" t="s">
        <v>463</v>
      </c>
      <c r="E2376" s="134" t="s">
        <v>445</v>
      </c>
      <c r="F2376" s="134" t="s">
        <v>455</v>
      </c>
      <c r="G2376" s="134" t="s">
        <v>320</v>
      </c>
      <c r="H2376" s="134" t="s">
        <v>1023</v>
      </c>
      <c r="I2376" s="134" t="s">
        <v>1</v>
      </c>
      <c r="J2376" s="135">
        <v>112433.81</v>
      </c>
      <c r="K2376" s="135">
        <v>-8053.2199999999893</v>
      </c>
      <c r="L2376" s="135">
        <v>-7399.9199999999964</v>
      </c>
      <c r="M2376" s="141" t="str">
        <f t="shared" si="75"/>
        <v>201612</v>
      </c>
    </row>
    <row r="2377" spans="1:13" x14ac:dyDescent="0.25">
      <c r="A2377" s="35" t="str">
        <f>VLOOKUP(B2377,ResCat!$A$2:$B$269,2,FALSE)</f>
        <v>PPOSG</v>
      </c>
      <c r="B2377" s="68" t="str">
        <f>IF(ISNA(VLOOKUP(C2377,COA!$A$2:$B$340,2,FALSE)),"XXX",VLOOKUP(C2377,COA!$A$2:$B$340,2,FALSE))</f>
        <v>S51</v>
      </c>
      <c r="C2377" s="149" t="str">
        <f t="shared" si="76"/>
        <v>0003-1010-0017</v>
      </c>
      <c r="D2377" s="134" t="s">
        <v>463</v>
      </c>
      <c r="E2377" s="134" t="s">
        <v>445</v>
      </c>
      <c r="F2377" s="134" t="s">
        <v>455</v>
      </c>
      <c r="G2377" s="134" t="s">
        <v>322</v>
      </c>
      <c r="H2377" s="134" t="s">
        <v>1023</v>
      </c>
      <c r="I2377" s="134" t="s">
        <v>3</v>
      </c>
      <c r="J2377" s="135">
        <v>51693.400000000016</v>
      </c>
      <c r="K2377" s="135">
        <v>3662.5000000000082</v>
      </c>
      <c r="L2377" s="135">
        <v>-3060.1600000000008</v>
      </c>
      <c r="M2377" s="141" t="str">
        <f t="shared" si="75"/>
        <v>201701</v>
      </c>
    </row>
    <row r="2378" spans="1:13" x14ac:dyDescent="0.25">
      <c r="A2378" s="35" t="str">
        <f>VLOOKUP(B2378,ResCat!$A$2:$B$269,2,FALSE)</f>
        <v>PPOSG</v>
      </c>
      <c r="B2378" s="68" t="str">
        <f>IF(ISNA(VLOOKUP(C2378,COA!$A$2:$B$340,2,FALSE)),"XXX",VLOOKUP(C2378,COA!$A$2:$B$340,2,FALSE))</f>
        <v>S51</v>
      </c>
      <c r="C2378" s="149" t="str">
        <f t="shared" si="76"/>
        <v>0003-1010-0017</v>
      </c>
      <c r="D2378" s="134" t="s">
        <v>463</v>
      </c>
      <c r="E2378" s="134" t="s">
        <v>445</v>
      </c>
      <c r="F2378" s="134" t="s">
        <v>455</v>
      </c>
      <c r="G2378" s="134" t="s">
        <v>322</v>
      </c>
      <c r="H2378" s="134" t="s">
        <v>1023</v>
      </c>
      <c r="I2378" s="134" t="s">
        <v>368</v>
      </c>
      <c r="J2378" s="135">
        <v>18336</v>
      </c>
      <c r="K2378" s="135">
        <v>321</v>
      </c>
      <c r="L2378" s="135">
        <v>237.2</v>
      </c>
      <c r="M2378" s="141" t="str">
        <f t="shared" si="75"/>
        <v>201701</v>
      </c>
    </row>
    <row r="2379" spans="1:13" x14ac:dyDescent="0.25">
      <c r="A2379" s="35" t="str">
        <f>VLOOKUP(B2379,ResCat!$A$2:$B$269,2,FALSE)</f>
        <v>PPOSG</v>
      </c>
      <c r="B2379" s="68" t="str">
        <f>IF(ISNA(VLOOKUP(C2379,COA!$A$2:$B$340,2,FALSE)),"XXX",VLOOKUP(C2379,COA!$A$2:$B$340,2,FALSE))</f>
        <v>S51</v>
      </c>
      <c r="C2379" s="149" t="str">
        <f t="shared" si="76"/>
        <v>0003-1010-0017</v>
      </c>
      <c r="D2379" s="134" t="s">
        <v>463</v>
      </c>
      <c r="E2379" s="134" t="s">
        <v>445</v>
      </c>
      <c r="F2379" s="134" t="s">
        <v>455</v>
      </c>
      <c r="G2379" s="134" t="s">
        <v>322</v>
      </c>
      <c r="H2379" s="134" t="s">
        <v>1023</v>
      </c>
      <c r="I2379" s="134" t="s">
        <v>0</v>
      </c>
      <c r="J2379" s="135">
        <v>124588.03999999986</v>
      </c>
      <c r="K2379" s="135">
        <v>-67393.900000000009</v>
      </c>
      <c r="L2379" s="135">
        <v>-63572.640000000029</v>
      </c>
      <c r="M2379" s="141" t="str">
        <f t="shared" si="75"/>
        <v>201701</v>
      </c>
    </row>
    <row r="2380" spans="1:13" x14ac:dyDescent="0.25">
      <c r="A2380" s="35" t="str">
        <f>VLOOKUP(B2380,ResCat!$A$2:$B$269,2,FALSE)</f>
        <v>PPOSG</v>
      </c>
      <c r="B2380" s="68" t="str">
        <f>IF(ISNA(VLOOKUP(C2380,COA!$A$2:$B$340,2,FALSE)),"XXX",VLOOKUP(C2380,COA!$A$2:$B$340,2,FALSE))</f>
        <v>S51</v>
      </c>
      <c r="C2380" s="149" t="str">
        <f t="shared" si="76"/>
        <v>0003-1010-0017</v>
      </c>
      <c r="D2380" s="134" t="s">
        <v>463</v>
      </c>
      <c r="E2380" s="134" t="s">
        <v>445</v>
      </c>
      <c r="F2380" s="134" t="s">
        <v>455</v>
      </c>
      <c r="G2380" s="134" t="s">
        <v>322</v>
      </c>
      <c r="H2380" s="134" t="s">
        <v>1023</v>
      </c>
      <c r="I2380" s="134" t="s">
        <v>336</v>
      </c>
      <c r="J2380" s="135">
        <v>2664.9</v>
      </c>
      <c r="K2380" s="135">
        <v>880.86</v>
      </c>
      <c r="L2380" s="135">
        <v>877.04</v>
      </c>
      <c r="M2380" s="141" t="str">
        <f t="shared" si="75"/>
        <v>201701</v>
      </c>
    </row>
    <row r="2381" spans="1:13" x14ac:dyDescent="0.25">
      <c r="A2381" s="35" t="str">
        <f>VLOOKUP(B2381,ResCat!$A$2:$B$269,2,FALSE)</f>
        <v>PPOSG</v>
      </c>
      <c r="B2381" s="68" t="str">
        <f>IF(ISNA(VLOOKUP(C2381,COA!$A$2:$B$340,2,FALSE)),"XXX",VLOOKUP(C2381,COA!$A$2:$B$340,2,FALSE))</f>
        <v>S51</v>
      </c>
      <c r="C2381" s="149" t="str">
        <f t="shared" si="76"/>
        <v>0003-1010-0017</v>
      </c>
      <c r="D2381" s="134" t="s">
        <v>463</v>
      </c>
      <c r="E2381" s="134" t="s">
        <v>445</v>
      </c>
      <c r="F2381" s="134" t="s">
        <v>455</v>
      </c>
      <c r="G2381" s="134" t="s">
        <v>322</v>
      </c>
      <c r="H2381" s="134" t="s">
        <v>1023</v>
      </c>
      <c r="I2381" s="134" t="s">
        <v>2</v>
      </c>
      <c r="J2381" s="135">
        <v>405199.87999999971</v>
      </c>
      <c r="K2381" s="135">
        <v>58164.960000000072</v>
      </c>
      <c r="L2381" s="135">
        <v>21514.470000000045</v>
      </c>
      <c r="M2381" s="141" t="str">
        <f t="shared" si="75"/>
        <v>201701</v>
      </c>
    </row>
    <row r="2382" spans="1:13" x14ac:dyDescent="0.25">
      <c r="A2382" s="35" t="str">
        <f>VLOOKUP(B2382,ResCat!$A$2:$B$269,2,FALSE)</f>
        <v>PPOSG</v>
      </c>
      <c r="B2382" s="68" t="str">
        <f>IF(ISNA(VLOOKUP(C2382,COA!$A$2:$B$340,2,FALSE)),"XXX",VLOOKUP(C2382,COA!$A$2:$B$340,2,FALSE))</f>
        <v>S51</v>
      </c>
      <c r="C2382" s="149" t="str">
        <f t="shared" si="76"/>
        <v>0003-1010-0017</v>
      </c>
      <c r="D2382" s="134" t="s">
        <v>463</v>
      </c>
      <c r="E2382" s="134" t="s">
        <v>445</v>
      </c>
      <c r="F2382" s="134" t="s">
        <v>455</v>
      </c>
      <c r="G2382" s="134" t="s">
        <v>322</v>
      </c>
      <c r="H2382" s="134" t="s">
        <v>1023</v>
      </c>
      <c r="I2382" s="134" t="s">
        <v>343</v>
      </c>
      <c r="J2382" s="135">
        <v>2590.41</v>
      </c>
      <c r="K2382" s="135">
        <v>2590.41</v>
      </c>
      <c r="L2382" s="135">
        <v>2450.41</v>
      </c>
      <c r="M2382" s="141" t="str">
        <f t="shared" si="75"/>
        <v>201701</v>
      </c>
    </row>
    <row r="2383" spans="1:13" x14ac:dyDescent="0.25">
      <c r="A2383" s="35" t="str">
        <f>VLOOKUP(B2383,ResCat!$A$2:$B$269,2,FALSE)</f>
        <v>PPOSG</v>
      </c>
      <c r="B2383" s="68" t="str">
        <f>IF(ISNA(VLOOKUP(C2383,COA!$A$2:$B$340,2,FALSE)),"XXX",VLOOKUP(C2383,COA!$A$2:$B$340,2,FALSE))</f>
        <v>S51</v>
      </c>
      <c r="C2383" s="149" t="str">
        <f t="shared" si="76"/>
        <v>0003-1010-0017</v>
      </c>
      <c r="D2383" s="134" t="s">
        <v>463</v>
      </c>
      <c r="E2383" s="134" t="s">
        <v>445</v>
      </c>
      <c r="F2383" s="134" t="s">
        <v>455</v>
      </c>
      <c r="G2383" s="134" t="s">
        <v>322</v>
      </c>
      <c r="H2383" s="134" t="s">
        <v>1023</v>
      </c>
      <c r="I2383" s="134" t="s">
        <v>1</v>
      </c>
      <c r="J2383" s="135">
        <v>-4399.0000000000127</v>
      </c>
      <c r="K2383" s="135">
        <v>-16983.230000000025</v>
      </c>
      <c r="L2383" s="135">
        <v>-4500.3099999999831</v>
      </c>
      <c r="M2383" s="141" t="str">
        <f t="shared" si="75"/>
        <v>201701</v>
      </c>
    </row>
    <row r="2384" spans="1:13" x14ac:dyDescent="0.25">
      <c r="A2384" s="35" t="str">
        <f>VLOOKUP(B2384,ResCat!$A$2:$B$269,2,FALSE)</f>
        <v>PPOSG</v>
      </c>
      <c r="B2384" s="68" t="str">
        <f>IF(ISNA(VLOOKUP(C2384,COA!$A$2:$B$340,2,FALSE)),"XXX",VLOOKUP(C2384,COA!$A$2:$B$340,2,FALSE))</f>
        <v>S51</v>
      </c>
      <c r="C2384" s="149" t="str">
        <f t="shared" si="76"/>
        <v>0003-1010-0017</v>
      </c>
      <c r="D2384" s="134" t="s">
        <v>463</v>
      </c>
      <c r="E2384" s="134" t="s">
        <v>445</v>
      </c>
      <c r="F2384" s="134" t="s">
        <v>455</v>
      </c>
      <c r="G2384" s="134" t="s">
        <v>324</v>
      </c>
      <c r="H2384" s="134" t="s">
        <v>1023</v>
      </c>
      <c r="I2384" s="134" t="s">
        <v>3</v>
      </c>
      <c r="J2384" s="135">
        <v>85550.520000000062</v>
      </c>
      <c r="K2384" s="135">
        <v>37733.550000000003</v>
      </c>
      <c r="L2384" s="135">
        <v>28156.13</v>
      </c>
      <c r="M2384" s="141" t="str">
        <f t="shared" si="75"/>
        <v>201702</v>
      </c>
    </row>
    <row r="2385" spans="1:13" x14ac:dyDescent="0.25">
      <c r="A2385" s="35" t="str">
        <f>VLOOKUP(B2385,ResCat!$A$2:$B$269,2,FALSE)</f>
        <v>PPOSG</v>
      </c>
      <c r="B2385" s="68" t="str">
        <f>IF(ISNA(VLOOKUP(C2385,COA!$A$2:$B$340,2,FALSE)),"XXX",VLOOKUP(C2385,COA!$A$2:$B$340,2,FALSE))</f>
        <v>S51</v>
      </c>
      <c r="C2385" s="149" t="str">
        <f t="shared" si="76"/>
        <v>0003-1010-0017</v>
      </c>
      <c r="D2385" s="134" t="s">
        <v>463</v>
      </c>
      <c r="E2385" s="134" t="s">
        <v>445</v>
      </c>
      <c r="F2385" s="134" t="s">
        <v>455</v>
      </c>
      <c r="G2385" s="134" t="s">
        <v>324</v>
      </c>
      <c r="H2385" s="134" t="s">
        <v>1023</v>
      </c>
      <c r="I2385" s="134" t="s">
        <v>368</v>
      </c>
      <c r="J2385" s="135">
        <v>5444</v>
      </c>
      <c r="K2385" s="135">
        <v>766</v>
      </c>
      <c r="L2385" s="135">
        <v>729.30000000000007</v>
      </c>
      <c r="M2385" s="141" t="str">
        <f t="shared" si="75"/>
        <v>201702</v>
      </c>
    </row>
    <row r="2386" spans="1:13" x14ac:dyDescent="0.25">
      <c r="A2386" s="35" t="str">
        <f>VLOOKUP(B2386,ResCat!$A$2:$B$269,2,FALSE)</f>
        <v>PPOSG</v>
      </c>
      <c r="B2386" s="68" t="str">
        <f>IF(ISNA(VLOOKUP(C2386,COA!$A$2:$B$340,2,FALSE)),"XXX",VLOOKUP(C2386,COA!$A$2:$B$340,2,FALSE))</f>
        <v>S51</v>
      </c>
      <c r="C2386" s="149" t="str">
        <f t="shared" si="76"/>
        <v>0003-1010-0017</v>
      </c>
      <c r="D2386" s="134" t="s">
        <v>463</v>
      </c>
      <c r="E2386" s="134" t="s">
        <v>445</v>
      </c>
      <c r="F2386" s="134" t="s">
        <v>455</v>
      </c>
      <c r="G2386" s="134" t="s">
        <v>324</v>
      </c>
      <c r="H2386" s="134" t="s">
        <v>1023</v>
      </c>
      <c r="I2386" s="134" t="s">
        <v>0</v>
      </c>
      <c r="J2386" s="135">
        <v>-424134.80999999982</v>
      </c>
      <c r="K2386" s="135">
        <v>43091.740000000056</v>
      </c>
      <c r="L2386" s="135">
        <v>32743.640000000036</v>
      </c>
      <c r="M2386" s="141" t="str">
        <f t="shared" si="75"/>
        <v>201702</v>
      </c>
    </row>
    <row r="2387" spans="1:13" x14ac:dyDescent="0.25">
      <c r="A2387" s="35" t="str">
        <f>VLOOKUP(B2387,ResCat!$A$2:$B$269,2,FALSE)</f>
        <v>PPOSG</v>
      </c>
      <c r="B2387" s="68" t="str">
        <f>IF(ISNA(VLOOKUP(C2387,COA!$A$2:$B$340,2,FALSE)),"XXX",VLOOKUP(C2387,COA!$A$2:$B$340,2,FALSE))</f>
        <v>S51</v>
      </c>
      <c r="C2387" s="149" t="str">
        <f t="shared" si="76"/>
        <v>0003-1010-0017</v>
      </c>
      <c r="D2387" s="134" t="s">
        <v>463</v>
      </c>
      <c r="E2387" s="134" t="s">
        <v>445</v>
      </c>
      <c r="F2387" s="134" t="s">
        <v>455</v>
      </c>
      <c r="G2387" s="134" t="s">
        <v>324</v>
      </c>
      <c r="H2387" s="134" t="s">
        <v>1023</v>
      </c>
      <c r="I2387" s="134" t="s">
        <v>336</v>
      </c>
      <c r="J2387" s="135">
        <v>1194.5</v>
      </c>
      <c r="K2387" s="135">
        <v>0</v>
      </c>
      <c r="L2387" s="135">
        <v>2.7199999999999989</v>
      </c>
      <c r="M2387" s="141" t="str">
        <f t="shared" si="75"/>
        <v>201702</v>
      </c>
    </row>
    <row r="2388" spans="1:13" x14ac:dyDescent="0.25">
      <c r="A2388" s="35" t="str">
        <f>VLOOKUP(B2388,ResCat!$A$2:$B$269,2,FALSE)</f>
        <v>PPOSG</v>
      </c>
      <c r="B2388" s="68" t="str">
        <f>IF(ISNA(VLOOKUP(C2388,COA!$A$2:$B$340,2,FALSE)),"XXX",VLOOKUP(C2388,COA!$A$2:$B$340,2,FALSE))</f>
        <v>S51</v>
      </c>
      <c r="C2388" s="149" t="str">
        <f t="shared" si="76"/>
        <v>0003-1010-0017</v>
      </c>
      <c r="D2388" s="134" t="s">
        <v>463</v>
      </c>
      <c r="E2388" s="134" t="s">
        <v>445</v>
      </c>
      <c r="F2388" s="134" t="s">
        <v>455</v>
      </c>
      <c r="G2388" s="134" t="s">
        <v>324</v>
      </c>
      <c r="H2388" s="134" t="s">
        <v>1023</v>
      </c>
      <c r="I2388" s="134" t="s">
        <v>2</v>
      </c>
      <c r="J2388" s="135">
        <v>258091.7600000003</v>
      </c>
      <c r="K2388" s="135">
        <v>91669.819999999541</v>
      </c>
      <c r="L2388" s="135">
        <v>49925.299999999959</v>
      </c>
      <c r="M2388" s="141" t="str">
        <f t="shared" si="75"/>
        <v>201702</v>
      </c>
    </row>
    <row r="2389" spans="1:13" x14ac:dyDescent="0.25">
      <c r="A2389" s="35" t="str">
        <f>VLOOKUP(B2389,ResCat!$A$2:$B$269,2,FALSE)</f>
        <v>PPOSG</v>
      </c>
      <c r="B2389" s="68" t="str">
        <f>IF(ISNA(VLOOKUP(C2389,COA!$A$2:$B$340,2,FALSE)),"XXX",VLOOKUP(C2389,COA!$A$2:$B$340,2,FALSE))</f>
        <v>S51</v>
      </c>
      <c r="C2389" s="149" t="str">
        <f t="shared" si="76"/>
        <v>0003-1010-0017</v>
      </c>
      <c r="D2389" s="134" t="s">
        <v>463</v>
      </c>
      <c r="E2389" s="134" t="s">
        <v>445</v>
      </c>
      <c r="F2389" s="134" t="s">
        <v>455</v>
      </c>
      <c r="G2389" s="134" t="s">
        <v>324</v>
      </c>
      <c r="H2389" s="134" t="s">
        <v>1023</v>
      </c>
      <c r="I2389" s="134" t="s">
        <v>343</v>
      </c>
      <c r="J2389" s="135">
        <v>-21.650000000000002</v>
      </c>
      <c r="K2389" s="135">
        <v>10.170000000000002</v>
      </c>
      <c r="L2389" s="135">
        <v>14.41</v>
      </c>
      <c r="M2389" s="141" t="str">
        <f t="shared" si="75"/>
        <v>201702</v>
      </c>
    </row>
    <row r="2390" spans="1:13" x14ac:dyDescent="0.25">
      <c r="A2390" s="35" t="str">
        <f>VLOOKUP(B2390,ResCat!$A$2:$B$269,2,FALSE)</f>
        <v>PPOSG</v>
      </c>
      <c r="B2390" s="68" t="str">
        <f>IF(ISNA(VLOOKUP(C2390,COA!$A$2:$B$340,2,FALSE)),"XXX",VLOOKUP(C2390,COA!$A$2:$B$340,2,FALSE))</f>
        <v>S51</v>
      </c>
      <c r="C2390" s="149" t="str">
        <f t="shared" si="76"/>
        <v>0003-1010-0017</v>
      </c>
      <c r="D2390" s="134" t="s">
        <v>463</v>
      </c>
      <c r="E2390" s="134" t="s">
        <v>445</v>
      </c>
      <c r="F2390" s="134" t="s">
        <v>455</v>
      </c>
      <c r="G2390" s="134" t="s">
        <v>324</v>
      </c>
      <c r="H2390" s="134" t="s">
        <v>1023</v>
      </c>
      <c r="I2390" s="134" t="s">
        <v>1</v>
      </c>
      <c r="J2390" s="135">
        <v>77679.629999999976</v>
      </c>
      <c r="K2390" s="135">
        <v>12588.73</v>
      </c>
      <c r="L2390" s="135">
        <v>12101.069999999989</v>
      </c>
      <c r="M2390" s="141" t="str">
        <f t="shared" si="75"/>
        <v>201702</v>
      </c>
    </row>
    <row r="2391" spans="1:13" x14ac:dyDescent="0.25">
      <c r="A2391" s="35" t="str">
        <f>VLOOKUP(B2391,ResCat!$A$2:$B$269,2,FALSE)</f>
        <v>PPOSG</v>
      </c>
      <c r="B2391" s="68" t="str">
        <f>IF(ISNA(VLOOKUP(C2391,COA!$A$2:$B$340,2,FALSE)),"XXX",VLOOKUP(C2391,COA!$A$2:$B$340,2,FALSE))</f>
        <v>S51</v>
      </c>
      <c r="C2391" s="149" t="str">
        <f t="shared" si="76"/>
        <v>0003-1010-0017</v>
      </c>
      <c r="D2391" s="134" t="s">
        <v>463</v>
      </c>
      <c r="E2391" s="134" t="s">
        <v>445</v>
      </c>
      <c r="F2391" s="134" t="s">
        <v>455</v>
      </c>
      <c r="G2391" s="134" t="s">
        <v>326</v>
      </c>
      <c r="H2391" s="134" t="s">
        <v>1023</v>
      </c>
      <c r="I2391" s="134" t="s">
        <v>3</v>
      </c>
      <c r="J2391" s="135">
        <v>129264.45000000008</v>
      </c>
      <c r="K2391" s="135">
        <v>40104.909999999938</v>
      </c>
      <c r="L2391" s="135">
        <v>29817.900000000031</v>
      </c>
      <c r="M2391" s="141" t="str">
        <f t="shared" si="75"/>
        <v>201703</v>
      </c>
    </row>
    <row r="2392" spans="1:13" x14ac:dyDescent="0.25">
      <c r="A2392" s="35" t="str">
        <f>VLOOKUP(B2392,ResCat!$A$2:$B$269,2,FALSE)</f>
        <v>PPOSG</v>
      </c>
      <c r="B2392" s="68" t="str">
        <f>IF(ISNA(VLOOKUP(C2392,COA!$A$2:$B$340,2,FALSE)),"XXX",VLOOKUP(C2392,COA!$A$2:$B$340,2,FALSE))</f>
        <v>S51</v>
      </c>
      <c r="C2392" s="149" t="str">
        <f t="shared" si="76"/>
        <v>0003-1010-0017</v>
      </c>
      <c r="D2392" s="134" t="s">
        <v>463</v>
      </c>
      <c r="E2392" s="134" t="s">
        <v>445</v>
      </c>
      <c r="F2392" s="134" t="s">
        <v>455</v>
      </c>
      <c r="G2392" s="134" t="s">
        <v>326</v>
      </c>
      <c r="H2392" s="134" t="s">
        <v>1023</v>
      </c>
      <c r="I2392" s="134" t="s">
        <v>368</v>
      </c>
      <c r="J2392" s="135">
        <v>19426</v>
      </c>
      <c r="K2392" s="135">
        <v>1632</v>
      </c>
      <c r="L2392" s="135">
        <v>1246.5999999999997</v>
      </c>
      <c r="M2392" s="141" t="str">
        <f t="shared" si="75"/>
        <v>201703</v>
      </c>
    </row>
    <row r="2393" spans="1:13" x14ac:dyDescent="0.25">
      <c r="A2393" s="35" t="str">
        <f>VLOOKUP(B2393,ResCat!$A$2:$B$269,2,FALSE)</f>
        <v>PPOSG</v>
      </c>
      <c r="B2393" s="68" t="str">
        <f>IF(ISNA(VLOOKUP(C2393,COA!$A$2:$B$340,2,FALSE)),"XXX",VLOOKUP(C2393,COA!$A$2:$B$340,2,FALSE))</f>
        <v>S51</v>
      </c>
      <c r="C2393" s="149" t="str">
        <f t="shared" si="76"/>
        <v>0003-1010-0017</v>
      </c>
      <c r="D2393" s="134" t="s">
        <v>463</v>
      </c>
      <c r="E2393" s="134" t="s">
        <v>445</v>
      </c>
      <c r="F2393" s="134" t="s">
        <v>455</v>
      </c>
      <c r="G2393" s="134" t="s">
        <v>326</v>
      </c>
      <c r="H2393" s="134" t="s">
        <v>1023</v>
      </c>
      <c r="I2393" s="134" t="s">
        <v>0</v>
      </c>
      <c r="J2393" s="135">
        <v>642899.52999999863</v>
      </c>
      <c r="K2393" s="135">
        <v>123517.06000000003</v>
      </c>
      <c r="L2393" s="135">
        <v>119483.96000000002</v>
      </c>
      <c r="M2393" s="141" t="str">
        <f t="shared" si="75"/>
        <v>201703</v>
      </c>
    </row>
    <row r="2394" spans="1:13" x14ac:dyDescent="0.25">
      <c r="A2394" s="35" t="str">
        <f>VLOOKUP(B2394,ResCat!$A$2:$B$269,2,FALSE)</f>
        <v>PPOSG</v>
      </c>
      <c r="B2394" s="68" t="str">
        <f>IF(ISNA(VLOOKUP(C2394,COA!$A$2:$B$340,2,FALSE)),"XXX",VLOOKUP(C2394,COA!$A$2:$B$340,2,FALSE))</f>
        <v>S51</v>
      </c>
      <c r="C2394" s="149" t="str">
        <f t="shared" si="76"/>
        <v>0003-1010-0017</v>
      </c>
      <c r="D2394" s="134" t="s">
        <v>463</v>
      </c>
      <c r="E2394" s="134" t="s">
        <v>445</v>
      </c>
      <c r="F2394" s="134" t="s">
        <v>455</v>
      </c>
      <c r="G2394" s="134" t="s">
        <v>326</v>
      </c>
      <c r="H2394" s="134" t="s">
        <v>1023</v>
      </c>
      <c r="I2394" s="134" t="s">
        <v>336</v>
      </c>
      <c r="J2394" s="135">
        <v>4750.9399999999996</v>
      </c>
      <c r="K2394" s="135">
        <v>712.05000000000018</v>
      </c>
      <c r="L2394" s="135">
        <v>607.40000000000009</v>
      </c>
      <c r="M2394" s="141" t="str">
        <f t="shared" si="75"/>
        <v>201703</v>
      </c>
    </row>
    <row r="2395" spans="1:13" x14ac:dyDescent="0.25">
      <c r="A2395" s="35" t="str">
        <f>VLOOKUP(B2395,ResCat!$A$2:$B$269,2,FALSE)</f>
        <v>PPOSG</v>
      </c>
      <c r="B2395" s="68" t="str">
        <f>IF(ISNA(VLOOKUP(C2395,COA!$A$2:$B$340,2,FALSE)),"XXX",VLOOKUP(C2395,COA!$A$2:$B$340,2,FALSE))</f>
        <v>S51</v>
      </c>
      <c r="C2395" s="149" t="str">
        <f t="shared" si="76"/>
        <v>0003-1010-0017</v>
      </c>
      <c r="D2395" s="134" t="s">
        <v>463</v>
      </c>
      <c r="E2395" s="134" t="s">
        <v>445</v>
      </c>
      <c r="F2395" s="134" t="s">
        <v>455</v>
      </c>
      <c r="G2395" s="134" t="s">
        <v>326</v>
      </c>
      <c r="H2395" s="134" t="s">
        <v>1023</v>
      </c>
      <c r="I2395" s="134" t="s">
        <v>2</v>
      </c>
      <c r="J2395" s="135">
        <v>231147.2199999998</v>
      </c>
      <c r="K2395" s="135">
        <v>98086.89999999998</v>
      </c>
      <c r="L2395" s="135">
        <v>60199.769999999946</v>
      </c>
      <c r="M2395" s="141" t="str">
        <f t="shared" si="75"/>
        <v>201703</v>
      </c>
    </row>
    <row r="2396" spans="1:13" x14ac:dyDescent="0.25">
      <c r="A2396" s="35" t="str">
        <f>VLOOKUP(B2396,ResCat!$A$2:$B$269,2,FALSE)</f>
        <v>PPOSG</v>
      </c>
      <c r="B2396" s="68" t="str">
        <f>IF(ISNA(VLOOKUP(C2396,COA!$A$2:$B$340,2,FALSE)),"XXX",VLOOKUP(C2396,COA!$A$2:$B$340,2,FALSE))</f>
        <v>S51</v>
      </c>
      <c r="C2396" s="149" t="str">
        <f t="shared" si="76"/>
        <v>0003-1010-0017</v>
      </c>
      <c r="D2396" s="134" t="s">
        <v>463</v>
      </c>
      <c r="E2396" s="134" t="s">
        <v>445</v>
      </c>
      <c r="F2396" s="134" t="s">
        <v>455</v>
      </c>
      <c r="G2396" s="134" t="s">
        <v>326</v>
      </c>
      <c r="H2396" s="134" t="s">
        <v>1023</v>
      </c>
      <c r="I2396" s="134" t="s">
        <v>343</v>
      </c>
      <c r="J2396" s="135">
        <v>1348.48</v>
      </c>
      <c r="K2396" s="135">
        <v>1351.98</v>
      </c>
      <c r="L2396" s="135">
        <v>1321.98</v>
      </c>
      <c r="M2396" s="141" t="str">
        <f t="shared" si="75"/>
        <v>201703</v>
      </c>
    </row>
    <row r="2397" spans="1:13" x14ac:dyDescent="0.25">
      <c r="A2397" s="35" t="str">
        <f>VLOOKUP(B2397,ResCat!$A$2:$B$269,2,FALSE)</f>
        <v>PPOSG</v>
      </c>
      <c r="B2397" s="68" t="str">
        <f>IF(ISNA(VLOOKUP(C2397,COA!$A$2:$B$340,2,FALSE)),"XXX",VLOOKUP(C2397,COA!$A$2:$B$340,2,FALSE))</f>
        <v>S51</v>
      </c>
      <c r="C2397" s="149" t="str">
        <f t="shared" si="76"/>
        <v>0003-1010-0017</v>
      </c>
      <c r="D2397" s="134" t="s">
        <v>463</v>
      </c>
      <c r="E2397" s="134" t="s">
        <v>445</v>
      </c>
      <c r="F2397" s="134" t="s">
        <v>455</v>
      </c>
      <c r="G2397" s="134" t="s">
        <v>326</v>
      </c>
      <c r="H2397" s="134" t="s">
        <v>1023</v>
      </c>
      <c r="I2397" s="134" t="s">
        <v>1</v>
      </c>
      <c r="J2397" s="135">
        <v>-45200.069999999985</v>
      </c>
      <c r="K2397" s="135">
        <v>2487.7200000000012</v>
      </c>
      <c r="L2397" s="135">
        <v>-2910.8500000000176</v>
      </c>
      <c r="M2397" s="141" t="str">
        <f t="shared" si="75"/>
        <v>201703</v>
      </c>
    </row>
    <row r="2398" spans="1:13" x14ac:dyDescent="0.25">
      <c r="A2398" s="35" t="str">
        <f>VLOOKUP(B2398,ResCat!$A$2:$B$269,2,FALSE)</f>
        <v>PPOSG</v>
      </c>
      <c r="B2398" s="68" t="str">
        <f>IF(ISNA(VLOOKUP(C2398,COA!$A$2:$B$340,2,FALSE)),"XXX",VLOOKUP(C2398,COA!$A$2:$B$340,2,FALSE))</f>
        <v>S51</v>
      </c>
      <c r="C2398" s="149" t="str">
        <f t="shared" si="76"/>
        <v>0003-1010-0017</v>
      </c>
      <c r="D2398" s="134" t="s">
        <v>463</v>
      </c>
      <c r="E2398" s="134" t="s">
        <v>445</v>
      </c>
      <c r="F2398" s="134" t="s">
        <v>455</v>
      </c>
      <c r="G2398" s="134" t="s">
        <v>328</v>
      </c>
      <c r="H2398" s="134" t="s">
        <v>1023</v>
      </c>
      <c r="I2398" s="134" t="s">
        <v>3</v>
      </c>
      <c r="J2398" s="135">
        <v>101108.4800000002</v>
      </c>
      <c r="K2398" s="135">
        <v>15864.949999999986</v>
      </c>
      <c r="L2398" s="135">
        <v>12062.77</v>
      </c>
      <c r="M2398" s="141" t="str">
        <f t="shared" si="75"/>
        <v>201704</v>
      </c>
    </row>
    <row r="2399" spans="1:13" x14ac:dyDescent="0.25">
      <c r="A2399" s="35" t="str">
        <f>VLOOKUP(B2399,ResCat!$A$2:$B$269,2,FALSE)</f>
        <v>PPOSG</v>
      </c>
      <c r="B2399" s="68" t="str">
        <f>IF(ISNA(VLOOKUP(C2399,COA!$A$2:$B$340,2,FALSE)),"XXX",VLOOKUP(C2399,COA!$A$2:$B$340,2,FALSE))</f>
        <v>S51</v>
      </c>
      <c r="C2399" s="149" t="str">
        <f t="shared" si="76"/>
        <v>0003-1010-0017</v>
      </c>
      <c r="D2399" s="134" t="s">
        <v>463</v>
      </c>
      <c r="E2399" s="134" t="s">
        <v>445</v>
      </c>
      <c r="F2399" s="134" t="s">
        <v>455</v>
      </c>
      <c r="G2399" s="134" t="s">
        <v>328</v>
      </c>
      <c r="H2399" s="134" t="s">
        <v>1023</v>
      </c>
      <c r="I2399" s="134" t="s">
        <v>368</v>
      </c>
      <c r="J2399" s="135">
        <v>32998.400000000001</v>
      </c>
      <c r="K2399" s="135">
        <v>2932</v>
      </c>
      <c r="L2399" s="135">
        <v>2152.3200000000002</v>
      </c>
      <c r="M2399" s="141" t="str">
        <f t="shared" si="75"/>
        <v>201704</v>
      </c>
    </row>
    <row r="2400" spans="1:13" x14ac:dyDescent="0.25">
      <c r="A2400" s="35" t="str">
        <f>VLOOKUP(B2400,ResCat!$A$2:$B$269,2,FALSE)</f>
        <v>PPOSG</v>
      </c>
      <c r="B2400" s="68" t="str">
        <f>IF(ISNA(VLOOKUP(C2400,COA!$A$2:$B$340,2,FALSE)),"XXX",VLOOKUP(C2400,COA!$A$2:$B$340,2,FALSE))</f>
        <v>S51</v>
      </c>
      <c r="C2400" s="149" t="str">
        <f t="shared" si="76"/>
        <v>0003-1010-0017</v>
      </c>
      <c r="D2400" s="134" t="s">
        <v>463</v>
      </c>
      <c r="E2400" s="134" t="s">
        <v>445</v>
      </c>
      <c r="F2400" s="134" t="s">
        <v>455</v>
      </c>
      <c r="G2400" s="134" t="s">
        <v>328</v>
      </c>
      <c r="H2400" s="134" t="s">
        <v>1023</v>
      </c>
      <c r="I2400" s="134" t="s">
        <v>0</v>
      </c>
      <c r="J2400" s="135">
        <v>714461.7099999995</v>
      </c>
      <c r="K2400" s="135">
        <v>134484.82999999993</v>
      </c>
      <c r="L2400" s="135">
        <v>120013.85999999984</v>
      </c>
      <c r="M2400" s="141" t="str">
        <f t="shared" si="75"/>
        <v>201704</v>
      </c>
    </row>
    <row r="2401" spans="1:13" x14ac:dyDescent="0.25">
      <c r="A2401" s="35" t="str">
        <f>VLOOKUP(B2401,ResCat!$A$2:$B$269,2,FALSE)</f>
        <v>PPOSG</v>
      </c>
      <c r="B2401" s="68" t="str">
        <f>IF(ISNA(VLOOKUP(C2401,COA!$A$2:$B$340,2,FALSE)),"XXX",VLOOKUP(C2401,COA!$A$2:$B$340,2,FALSE))</f>
        <v>S51</v>
      </c>
      <c r="C2401" s="149" t="str">
        <f t="shared" si="76"/>
        <v>0003-1010-0017</v>
      </c>
      <c r="D2401" s="134" t="s">
        <v>463</v>
      </c>
      <c r="E2401" s="134" t="s">
        <v>445</v>
      </c>
      <c r="F2401" s="134" t="s">
        <v>455</v>
      </c>
      <c r="G2401" s="134" t="s">
        <v>328</v>
      </c>
      <c r="H2401" s="134" t="s">
        <v>1023</v>
      </c>
      <c r="I2401" s="134" t="s">
        <v>336</v>
      </c>
      <c r="J2401" s="135">
        <v>13187.1</v>
      </c>
      <c r="K2401" s="135">
        <v>332.39</v>
      </c>
      <c r="L2401" s="135">
        <v>229.11</v>
      </c>
      <c r="M2401" s="141" t="str">
        <f t="shared" si="75"/>
        <v>201704</v>
      </c>
    </row>
    <row r="2402" spans="1:13" x14ac:dyDescent="0.25">
      <c r="A2402" s="35" t="str">
        <f>VLOOKUP(B2402,ResCat!$A$2:$B$269,2,FALSE)</f>
        <v>PPOSG</v>
      </c>
      <c r="B2402" s="68" t="str">
        <f>IF(ISNA(VLOOKUP(C2402,COA!$A$2:$B$340,2,FALSE)),"XXX",VLOOKUP(C2402,COA!$A$2:$B$340,2,FALSE))</f>
        <v>S51</v>
      </c>
      <c r="C2402" s="149" t="str">
        <f t="shared" si="76"/>
        <v>0003-1010-0017</v>
      </c>
      <c r="D2402" s="134" t="s">
        <v>463</v>
      </c>
      <c r="E2402" s="134" t="s">
        <v>445</v>
      </c>
      <c r="F2402" s="134" t="s">
        <v>455</v>
      </c>
      <c r="G2402" s="134" t="s">
        <v>328</v>
      </c>
      <c r="H2402" s="134" t="s">
        <v>1023</v>
      </c>
      <c r="I2402" s="134" t="s">
        <v>2</v>
      </c>
      <c r="J2402" s="135">
        <v>318831.10999999975</v>
      </c>
      <c r="K2402" s="135">
        <v>116120.17999999967</v>
      </c>
      <c r="L2402" s="135">
        <v>77265.169999999882</v>
      </c>
      <c r="M2402" s="141" t="str">
        <f t="shared" si="75"/>
        <v>201704</v>
      </c>
    </row>
    <row r="2403" spans="1:13" x14ac:dyDescent="0.25">
      <c r="A2403" s="35" t="str">
        <f>VLOOKUP(B2403,ResCat!$A$2:$B$269,2,FALSE)</f>
        <v>PPOSG</v>
      </c>
      <c r="B2403" s="68" t="str">
        <f>IF(ISNA(VLOOKUP(C2403,COA!$A$2:$B$340,2,FALSE)),"XXX",VLOOKUP(C2403,COA!$A$2:$B$340,2,FALSE))</f>
        <v>S51</v>
      </c>
      <c r="C2403" s="149" t="str">
        <f t="shared" si="76"/>
        <v>0003-1010-0017</v>
      </c>
      <c r="D2403" s="134" t="s">
        <v>463</v>
      </c>
      <c r="E2403" s="134" t="s">
        <v>445</v>
      </c>
      <c r="F2403" s="134" t="s">
        <v>455</v>
      </c>
      <c r="G2403" s="134" t="s">
        <v>328</v>
      </c>
      <c r="H2403" s="134" t="s">
        <v>1023</v>
      </c>
      <c r="I2403" s="134" t="s">
        <v>343</v>
      </c>
      <c r="J2403" s="135">
        <v>2657.87</v>
      </c>
      <c r="K2403" s="135">
        <v>2657.87</v>
      </c>
      <c r="L2403" s="135">
        <v>2517.87</v>
      </c>
      <c r="M2403" s="141" t="str">
        <f t="shared" si="75"/>
        <v>201704</v>
      </c>
    </row>
    <row r="2404" spans="1:13" x14ac:dyDescent="0.25">
      <c r="A2404" s="35" t="str">
        <f>VLOOKUP(B2404,ResCat!$A$2:$B$269,2,FALSE)</f>
        <v>PPOSG</v>
      </c>
      <c r="B2404" s="68" t="str">
        <f>IF(ISNA(VLOOKUP(C2404,COA!$A$2:$B$340,2,FALSE)),"XXX",VLOOKUP(C2404,COA!$A$2:$B$340,2,FALSE))</f>
        <v>S51</v>
      </c>
      <c r="C2404" s="149" t="str">
        <f t="shared" si="76"/>
        <v>0003-1010-0017</v>
      </c>
      <c r="D2404" s="134" t="s">
        <v>463</v>
      </c>
      <c r="E2404" s="134" t="s">
        <v>445</v>
      </c>
      <c r="F2404" s="134" t="s">
        <v>455</v>
      </c>
      <c r="G2404" s="134" t="s">
        <v>328</v>
      </c>
      <c r="H2404" s="134" t="s">
        <v>1023</v>
      </c>
      <c r="I2404" s="134" t="s">
        <v>1</v>
      </c>
      <c r="J2404" s="135">
        <v>120425.14000000004</v>
      </c>
      <c r="K2404" s="135">
        <v>10101.930000000113</v>
      </c>
      <c r="L2404" s="135">
        <v>9855.4100000001145</v>
      </c>
      <c r="M2404" s="141" t="str">
        <f t="shared" si="75"/>
        <v>201704</v>
      </c>
    </row>
    <row r="2405" spans="1:13" x14ac:dyDescent="0.25">
      <c r="A2405" s="35" t="str">
        <f>VLOOKUP(B2405,ResCat!$A$2:$B$269,2,FALSE)</f>
        <v>PPOSG</v>
      </c>
      <c r="B2405" s="68" t="str">
        <f>IF(ISNA(VLOOKUP(C2405,COA!$A$2:$B$340,2,FALSE)),"XXX",VLOOKUP(C2405,COA!$A$2:$B$340,2,FALSE))</f>
        <v>S51</v>
      </c>
      <c r="C2405" s="149" t="str">
        <f t="shared" si="76"/>
        <v>0003-1010-0017</v>
      </c>
      <c r="D2405" s="134" t="s">
        <v>463</v>
      </c>
      <c r="E2405" s="134" t="s">
        <v>445</v>
      </c>
      <c r="F2405" s="134" t="s">
        <v>455</v>
      </c>
      <c r="G2405" s="134" t="s">
        <v>330</v>
      </c>
      <c r="H2405" s="134" t="s">
        <v>1023</v>
      </c>
      <c r="I2405" s="134" t="s">
        <v>3</v>
      </c>
      <c r="J2405" s="135">
        <v>164941.19000000024</v>
      </c>
      <c r="K2405" s="135">
        <v>61777.99</v>
      </c>
      <c r="L2405" s="135">
        <v>53684.040000000052</v>
      </c>
      <c r="M2405" s="141" t="str">
        <f t="shared" si="75"/>
        <v>201705</v>
      </c>
    </row>
    <row r="2406" spans="1:13" x14ac:dyDescent="0.25">
      <c r="A2406" s="35" t="str">
        <f>VLOOKUP(B2406,ResCat!$A$2:$B$269,2,FALSE)</f>
        <v>PPOSG</v>
      </c>
      <c r="B2406" s="68" t="str">
        <f>IF(ISNA(VLOOKUP(C2406,COA!$A$2:$B$340,2,FALSE)),"XXX",VLOOKUP(C2406,COA!$A$2:$B$340,2,FALSE))</f>
        <v>S51</v>
      </c>
      <c r="C2406" s="149" t="str">
        <f t="shared" si="76"/>
        <v>0003-1010-0017</v>
      </c>
      <c r="D2406" s="134" t="s">
        <v>463</v>
      </c>
      <c r="E2406" s="134" t="s">
        <v>445</v>
      </c>
      <c r="F2406" s="134" t="s">
        <v>455</v>
      </c>
      <c r="G2406" s="134" t="s">
        <v>330</v>
      </c>
      <c r="H2406" s="134" t="s">
        <v>1023</v>
      </c>
      <c r="I2406" s="134" t="s">
        <v>368</v>
      </c>
      <c r="J2406" s="135">
        <v>22733</v>
      </c>
      <c r="K2406" s="135">
        <v>2476</v>
      </c>
      <c r="L2406" s="135">
        <v>2047.7000000000005</v>
      </c>
      <c r="M2406" s="141" t="str">
        <f t="shared" si="75"/>
        <v>201705</v>
      </c>
    </row>
    <row r="2407" spans="1:13" x14ac:dyDescent="0.25">
      <c r="A2407" s="35" t="str">
        <f>VLOOKUP(B2407,ResCat!$A$2:$B$269,2,FALSE)</f>
        <v>PPOSG</v>
      </c>
      <c r="B2407" s="68" t="str">
        <f>IF(ISNA(VLOOKUP(C2407,COA!$A$2:$B$340,2,FALSE)),"XXX",VLOOKUP(C2407,COA!$A$2:$B$340,2,FALSE))</f>
        <v>S51</v>
      </c>
      <c r="C2407" s="149" t="str">
        <f t="shared" si="76"/>
        <v>0003-1010-0017</v>
      </c>
      <c r="D2407" s="134" t="s">
        <v>463</v>
      </c>
      <c r="E2407" s="134" t="s">
        <v>445</v>
      </c>
      <c r="F2407" s="134" t="s">
        <v>455</v>
      </c>
      <c r="G2407" s="134" t="s">
        <v>330</v>
      </c>
      <c r="H2407" s="134" t="s">
        <v>1023</v>
      </c>
      <c r="I2407" s="134" t="s">
        <v>0</v>
      </c>
      <c r="J2407" s="135">
        <v>323155.82999999961</v>
      </c>
      <c r="K2407" s="135">
        <v>378183.13999999943</v>
      </c>
      <c r="L2407" s="135">
        <v>374129.0999999991</v>
      </c>
      <c r="M2407" s="141" t="str">
        <f t="shared" si="75"/>
        <v>201705</v>
      </c>
    </row>
    <row r="2408" spans="1:13" x14ac:dyDescent="0.25">
      <c r="A2408" s="35" t="str">
        <f>VLOOKUP(B2408,ResCat!$A$2:$B$269,2,FALSE)</f>
        <v>PPOSG</v>
      </c>
      <c r="B2408" s="68" t="str">
        <f>IF(ISNA(VLOOKUP(C2408,COA!$A$2:$B$340,2,FALSE)),"XXX",VLOOKUP(C2408,COA!$A$2:$B$340,2,FALSE))</f>
        <v>S51</v>
      </c>
      <c r="C2408" s="149" t="str">
        <f t="shared" si="76"/>
        <v>0003-1010-0017</v>
      </c>
      <c r="D2408" s="134" t="s">
        <v>463</v>
      </c>
      <c r="E2408" s="134" t="s">
        <v>445</v>
      </c>
      <c r="F2408" s="134" t="s">
        <v>455</v>
      </c>
      <c r="G2408" s="134" t="s">
        <v>330</v>
      </c>
      <c r="H2408" s="134" t="s">
        <v>1023</v>
      </c>
      <c r="I2408" s="134" t="s">
        <v>336</v>
      </c>
      <c r="J2408" s="135">
        <v>6004.85</v>
      </c>
      <c r="K2408" s="135">
        <v>2819.5</v>
      </c>
      <c r="L2408" s="135">
        <v>2881.42</v>
      </c>
      <c r="M2408" s="141" t="str">
        <f t="shared" si="75"/>
        <v>201705</v>
      </c>
    </row>
    <row r="2409" spans="1:13" x14ac:dyDescent="0.25">
      <c r="A2409" s="35" t="str">
        <f>VLOOKUP(B2409,ResCat!$A$2:$B$269,2,FALSE)</f>
        <v>PPOSG</v>
      </c>
      <c r="B2409" s="68" t="str">
        <f>IF(ISNA(VLOOKUP(C2409,COA!$A$2:$B$340,2,FALSE)),"XXX",VLOOKUP(C2409,COA!$A$2:$B$340,2,FALSE))</f>
        <v>S51</v>
      </c>
      <c r="C2409" s="149" t="str">
        <f t="shared" si="76"/>
        <v>0003-1010-0017</v>
      </c>
      <c r="D2409" s="134" t="s">
        <v>463</v>
      </c>
      <c r="E2409" s="134" t="s">
        <v>445</v>
      </c>
      <c r="F2409" s="134" t="s">
        <v>455</v>
      </c>
      <c r="G2409" s="134" t="s">
        <v>330</v>
      </c>
      <c r="H2409" s="134" t="s">
        <v>1023</v>
      </c>
      <c r="I2409" s="134" t="s">
        <v>2</v>
      </c>
      <c r="J2409" s="135">
        <v>293198.46999999962</v>
      </c>
      <c r="K2409" s="135">
        <v>122974.71999999988</v>
      </c>
      <c r="L2409" s="135">
        <v>88340.719999999928</v>
      </c>
      <c r="M2409" s="141" t="str">
        <f t="shared" si="75"/>
        <v>201705</v>
      </c>
    </row>
    <row r="2410" spans="1:13" x14ac:dyDescent="0.25">
      <c r="A2410" s="35" t="str">
        <f>VLOOKUP(B2410,ResCat!$A$2:$B$269,2,FALSE)</f>
        <v>PPOSG</v>
      </c>
      <c r="B2410" s="68" t="str">
        <f>IF(ISNA(VLOOKUP(C2410,COA!$A$2:$B$340,2,FALSE)),"XXX",VLOOKUP(C2410,COA!$A$2:$B$340,2,FALSE))</f>
        <v>S51</v>
      </c>
      <c r="C2410" s="149" t="str">
        <f t="shared" si="76"/>
        <v>0003-1010-0017</v>
      </c>
      <c r="D2410" s="134" t="s">
        <v>463</v>
      </c>
      <c r="E2410" s="134" t="s">
        <v>445</v>
      </c>
      <c r="F2410" s="134" t="s">
        <v>455</v>
      </c>
      <c r="G2410" s="134" t="s">
        <v>330</v>
      </c>
      <c r="H2410" s="134" t="s">
        <v>1023</v>
      </c>
      <c r="I2410" s="134" t="s">
        <v>343</v>
      </c>
      <c r="J2410" s="135">
        <v>1442.02</v>
      </c>
      <c r="K2410" s="135">
        <v>754.44</v>
      </c>
      <c r="L2410" s="135">
        <v>687.01</v>
      </c>
      <c r="M2410" s="141" t="str">
        <f t="shared" si="75"/>
        <v>201705</v>
      </c>
    </row>
    <row r="2411" spans="1:13" x14ac:dyDescent="0.25">
      <c r="A2411" s="35" t="str">
        <f>VLOOKUP(B2411,ResCat!$A$2:$B$269,2,FALSE)</f>
        <v>PPOSG</v>
      </c>
      <c r="B2411" s="68" t="str">
        <f>IF(ISNA(VLOOKUP(C2411,COA!$A$2:$B$340,2,FALSE)),"XXX",VLOOKUP(C2411,COA!$A$2:$B$340,2,FALSE))</f>
        <v>S51</v>
      </c>
      <c r="C2411" s="149" t="str">
        <f t="shared" si="76"/>
        <v>0003-1010-0017</v>
      </c>
      <c r="D2411" s="134" t="s">
        <v>463</v>
      </c>
      <c r="E2411" s="134" t="s">
        <v>445</v>
      </c>
      <c r="F2411" s="134" t="s">
        <v>455</v>
      </c>
      <c r="G2411" s="134" t="s">
        <v>330</v>
      </c>
      <c r="H2411" s="134" t="s">
        <v>1023</v>
      </c>
      <c r="I2411" s="134" t="s">
        <v>1</v>
      </c>
      <c r="J2411" s="135">
        <v>375085.94</v>
      </c>
      <c r="K2411" s="135">
        <v>56721.729999999938</v>
      </c>
      <c r="L2411" s="135">
        <v>50320.149999999943</v>
      </c>
      <c r="M2411" s="141" t="str">
        <f t="shared" si="75"/>
        <v>201705</v>
      </c>
    </row>
    <row r="2412" spans="1:13" x14ac:dyDescent="0.25">
      <c r="A2412" s="35" t="str">
        <f>VLOOKUP(B2412,ResCat!$A$2:$B$269,2,FALSE)</f>
        <v>PPOSG</v>
      </c>
      <c r="B2412" s="68" t="str">
        <f>IF(ISNA(VLOOKUP(C2412,COA!$A$2:$B$340,2,FALSE)),"XXX",VLOOKUP(C2412,COA!$A$2:$B$340,2,FALSE))</f>
        <v>S51</v>
      </c>
      <c r="C2412" s="149" t="str">
        <f t="shared" si="76"/>
        <v>0003-1010-0017</v>
      </c>
      <c r="D2412" s="134" t="s">
        <v>463</v>
      </c>
      <c r="E2412" s="134" t="s">
        <v>445</v>
      </c>
      <c r="F2412" s="134" t="s">
        <v>455</v>
      </c>
      <c r="G2412" s="134" t="s">
        <v>332</v>
      </c>
      <c r="H2412" s="134" t="s">
        <v>1023</v>
      </c>
      <c r="I2412" s="134" t="s">
        <v>3</v>
      </c>
      <c r="J2412" s="135">
        <v>230055.55000000005</v>
      </c>
      <c r="K2412" s="135">
        <v>99952.610000000335</v>
      </c>
      <c r="L2412" s="135">
        <v>88671.029999999912</v>
      </c>
      <c r="M2412" s="141" t="str">
        <f t="shared" si="75"/>
        <v>201706</v>
      </c>
    </row>
    <row r="2413" spans="1:13" x14ac:dyDescent="0.25">
      <c r="A2413" s="35" t="str">
        <f>VLOOKUP(B2413,ResCat!$A$2:$B$269,2,FALSE)</f>
        <v>PPOSG</v>
      </c>
      <c r="B2413" s="68" t="str">
        <f>IF(ISNA(VLOOKUP(C2413,COA!$A$2:$B$340,2,FALSE)),"XXX",VLOOKUP(C2413,COA!$A$2:$B$340,2,FALSE))</f>
        <v>S51</v>
      </c>
      <c r="C2413" s="149" t="str">
        <f t="shared" si="76"/>
        <v>0003-1010-0017</v>
      </c>
      <c r="D2413" s="134" t="s">
        <v>463</v>
      </c>
      <c r="E2413" s="134" t="s">
        <v>445</v>
      </c>
      <c r="F2413" s="134" t="s">
        <v>455</v>
      </c>
      <c r="G2413" s="134" t="s">
        <v>332</v>
      </c>
      <c r="H2413" s="134" t="s">
        <v>1023</v>
      </c>
      <c r="I2413" s="134" t="s">
        <v>368</v>
      </c>
      <c r="J2413" s="135">
        <v>71104.34</v>
      </c>
      <c r="K2413" s="135">
        <v>4604.1400000000003</v>
      </c>
      <c r="L2413" s="135">
        <v>3495.5000000000018</v>
      </c>
      <c r="M2413" s="141" t="str">
        <f t="shared" si="75"/>
        <v>201706</v>
      </c>
    </row>
    <row r="2414" spans="1:13" x14ac:dyDescent="0.25">
      <c r="A2414" s="35" t="str">
        <f>VLOOKUP(B2414,ResCat!$A$2:$B$269,2,FALSE)</f>
        <v>PPOSG</v>
      </c>
      <c r="B2414" s="68" t="str">
        <f>IF(ISNA(VLOOKUP(C2414,COA!$A$2:$B$340,2,FALSE)),"XXX",VLOOKUP(C2414,COA!$A$2:$B$340,2,FALSE))</f>
        <v>S51</v>
      </c>
      <c r="C2414" s="149" t="str">
        <f t="shared" si="76"/>
        <v>0003-1010-0017</v>
      </c>
      <c r="D2414" s="134" t="s">
        <v>463</v>
      </c>
      <c r="E2414" s="134" t="s">
        <v>445</v>
      </c>
      <c r="F2414" s="134" t="s">
        <v>455</v>
      </c>
      <c r="G2414" s="134" t="s">
        <v>332</v>
      </c>
      <c r="H2414" s="134" t="s">
        <v>1023</v>
      </c>
      <c r="I2414" s="134" t="s">
        <v>0</v>
      </c>
      <c r="J2414" s="135">
        <v>1286004.2800000005</v>
      </c>
      <c r="K2414" s="135">
        <v>775080.3600000001</v>
      </c>
      <c r="L2414" s="135">
        <v>733597.07999999984</v>
      </c>
      <c r="M2414" s="141" t="str">
        <f t="shared" si="75"/>
        <v>201706</v>
      </c>
    </row>
    <row r="2415" spans="1:13" x14ac:dyDescent="0.25">
      <c r="A2415" s="35" t="str">
        <f>VLOOKUP(B2415,ResCat!$A$2:$B$269,2,FALSE)</f>
        <v>PPOSG</v>
      </c>
      <c r="B2415" s="68" t="str">
        <f>IF(ISNA(VLOOKUP(C2415,COA!$A$2:$B$340,2,FALSE)),"XXX",VLOOKUP(C2415,COA!$A$2:$B$340,2,FALSE))</f>
        <v>S51</v>
      </c>
      <c r="C2415" s="149" t="str">
        <f t="shared" si="76"/>
        <v>0003-1010-0017</v>
      </c>
      <c r="D2415" s="134" t="s">
        <v>463</v>
      </c>
      <c r="E2415" s="134" t="s">
        <v>445</v>
      </c>
      <c r="F2415" s="134" t="s">
        <v>455</v>
      </c>
      <c r="G2415" s="134" t="s">
        <v>332</v>
      </c>
      <c r="H2415" s="134" t="s">
        <v>1023</v>
      </c>
      <c r="I2415" s="134" t="s">
        <v>336</v>
      </c>
      <c r="J2415" s="135">
        <v>13452.36</v>
      </c>
      <c r="K2415" s="135">
        <v>2175.1600000000003</v>
      </c>
      <c r="L2415" s="135">
        <v>1861.0800000000004</v>
      </c>
      <c r="M2415" s="141" t="str">
        <f t="shared" si="75"/>
        <v>201706</v>
      </c>
    </row>
    <row r="2416" spans="1:13" x14ac:dyDescent="0.25">
      <c r="A2416" s="35" t="str">
        <f>VLOOKUP(B2416,ResCat!$A$2:$B$269,2,FALSE)</f>
        <v>PPOSG</v>
      </c>
      <c r="B2416" s="68" t="str">
        <f>IF(ISNA(VLOOKUP(C2416,COA!$A$2:$B$340,2,FALSE)),"XXX",VLOOKUP(C2416,COA!$A$2:$B$340,2,FALSE))</f>
        <v>S51</v>
      </c>
      <c r="C2416" s="149" t="str">
        <f t="shared" si="76"/>
        <v>0003-1010-0017</v>
      </c>
      <c r="D2416" s="134" t="s">
        <v>463</v>
      </c>
      <c r="E2416" s="134" t="s">
        <v>445</v>
      </c>
      <c r="F2416" s="134" t="s">
        <v>455</v>
      </c>
      <c r="G2416" s="134" t="s">
        <v>332</v>
      </c>
      <c r="H2416" s="134" t="s">
        <v>1023</v>
      </c>
      <c r="I2416" s="134" t="s">
        <v>2</v>
      </c>
      <c r="J2416" s="135">
        <v>587005.80999999924</v>
      </c>
      <c r="K2416" s="135">
        <v>326686.13000000367</v>
      </c>
      <c r="L2416" s="135">
        <v>271982.41000000207</v>
      </c>
      <c r="M2416" s="141" t="str">
        <f t="shared" si="75"/>
        <v>201706</v>
      </c>
    </row>
    <row r="2417" spans="1:13" x14ac:dyDescent="0.25">
      <c r="A2417" s="35" t="str">
        <f>VLOOKUP(B2417,ResCat!$A$2:$B$269,2,FALSE)</f>
        <v>PPOSG</v>
      </c>
      <c r="B2417" s="68" t="str">
        <f>IF(ISNA(VLOOKUP(C2417,COA!$A$2:$B$340,2,FALSE)),"XXX",VLOOKUP(C2417,COA!$A$2:$B$340,2,FALSE))</f>
        <v>S51</v>
      </c>
      <c r="C2417" s="149" t="str">
        <f t="shared" si="76"/>
        <v>0003-1010-0017</v>
      </c>
      <c r="D2417" s="134" t="s">
        <v>463</v>
      </c>
      <c r="E2417" s="134" t="s">
        <v>445</v>
      </c>
      <c r="F2417" s="134" t="s">
        <v>455</v>
      </c>
      <c r="G2417" s="134" t="s">
        <v>332</v>
      </c>
      <c r="H2417" s="134" t="s">
        <v>1023</v>
      </c>
      <c r="I2417" s="134" t="s">
        <v>343</v>
      </c>
      <c r="J2417" s="135">
        <v>1566.74</v>
      </c>
      <c r="K2417" s="135">
        <v>801.15000000000009</v>
      </c>
      <c r="L2417" s="135">
        <v>712.66000000000008</v>
      </c>
      <c r="M2417" s="141" t="str">
        <f t="shared" si="75"/>
        <v>201706</v>
      </c>
    </row>
    <row r="2418" spans="1:13" x14ac:dyDescent="0.25">
      <c r="A2418" s="35" t="str">
        <f>VLOOKUP(B2418,ResCat!$A$2:$B$269,2,FALSE)</f>
        <v>PPOSG</v>
      </c>
      <c r="B2418" s="68" t="str">
        <f>IF(ISNA(VLOOKUP(C2418,COA!$A$2:$B$340,2,FALSE)),"XXX",VLOOKUP(C2418,COA!$A$2:$B$340,2,FALSE))</f>
        <v>S51</v>
      </c>
      <c r="C2418" s="149" t="str">
        <f t="shared" si="76"/>
        <v>0003-1010-0017</v>
      </c>
      <c r="D2418" s="134" t="s">
        <v>463</v>
      </c>
      <c r="E2418" s="134" t="s">
        <v>445</v>
      </c>
      <c r="F2418" s="134" t="s">
        <v>455</v>
      </c>
      <c r="G2418" s="134" t="s">
        <v>332</v>
      </c>
      <c r="H2418" s="134" t="s">
        <v>1023</v>
      </c>
      <c r="I2418" s="134" t="s">
        <v>1</v>
      </c>
      <c r="J2418" s="135">
        <v>134653.05999999985</v>
      </c>
      <c r="K2418" s="135">
        <v>209011.84000000026</v>
      </c>
      <c r="L2418" s="135">
        <v>202487.34000000043</v>
      </c>
      <c r="M2418" s="141" t="str">
        <f t="shared" si="75"/>
        <v>201706</v>
      </c>
    </row>
    <row r="2419" spans="1:13" x14ac:dyDescent="0.25">
      <c r="A2419" s="35" t="str">
        <f>VLOOKUP(B2419,ResCat!$A$2:$B$269,2,FALSE)</f>
        <v>PPOSG</v>
      </c>
      <c r="B2419" s="68" t="str">
        <f>IF(ISNA(VLOOKUP(C2419,COA!$A$2:$B$340,2,FALSE)),"XXX",VLOOKUP(C2419,COA!$A$2:$B$340,2,FALSE))</f>
        <v>S51</v>
      </c>
      <c r="C2419" s="149" t="str">
        <f t="shared" si="76"/>
        <v>0003-1010-0017</v>
      </c>
      <c r="D2419" s="134" t="s">
        <v>463</v>
      </c>
      <c r="E2419" s="134" t="s">
        <v>445</v>
      </c>
      <c r="F2419" s="134" t="s">
        <v>455</v>
      </c>
      <c r="G2419" s="134" t="s">
        <v>335</v>
      </c>
      <c r="H2419" s="134" t="s">
        <v>1023</v>
      </c>
      <c r="I2419" s="134" t="s">
        <v>3</v>
      </c>
      <c r="J2419" s="135">
        <v>238342.70000000013</v>
      </c>
      <c r="K2419" s="135">
        <v>158989.7600000005</v>
      </c>
      <c r="L2419" s="135">
        <v>144884.38000000009</v>
      </c>
      <c r="M2419" s="141" t="str">
        <f t="shared" si="75"/>
        <v>201707</v>
      </c>
    </row>
    <row r="2420" spans="1:13" x14ac:dyDescent="0.25">
      <c r="A2420" s="35" t="str">
        <f>VLOOKUP(B2420,ResCat!$A$2:$B$269,2,FALSE)</f>
        <v>PPOSG</v>
      </c>
      <c r="B2420" s="68" t="str">
        <f>IF(ISNA(VLOOKUP(C2420,COA!$A$2:$B$340,2,FALSE)),"XXX",VLOOKUP(C2420,COA!$A$2:$B$340,2,FALSE))</f>
        <v>S51</v>
      </c>
      <c r="C2420" s="149" t="str">
        <f t="shared" si="76"/>
        <v>0003-1010-0017</v>
      </c>
      <c r="D2420" s="134" t="s">
        <v>463</v>
      </c>
      <c r="E2420" s="134" t="s">
        <v>445</v>
      </c>
      <c r="F2420" s="134" t="s">
        <v>455</v>
      </c>
      <c r="G2420" s="134" t="s">
        <v>335</v>
      </c>
      <c r="H2420" s="134" t="s">
        <v>1023</v>
      </c>
      <c r="I2420" s="134" t="s">
        <v>368</v>
      </c>
      <c r="J2420" s="135">
        <v>75566.5</v>
      </c>
      <c r="K2420" s="135">
        <v>12303</v>
      </c>
      <c r="L2420" s="135">
        <v>7383.3</v>
      </c>
      <c r="M2420" s="141" t="str">
        <f t="shared" si="75"/>
        <v>201707</v>
      </c>
    </row>
    <row r="2421" spans="1:13" x14ac:dyDescent="0.25">
      <c r="A2421" s="35" t="str">
        <f>VLOOKUP(B2421,ResCat!$A$2:$B$269,2,FALSE)</f>
        <v>PPOSG</v>
      </c>
      <c r="B2421" s="68" t="str">
        <f>IF(ISNA(VLOOKUP(C2421,COA!$A$2:$B$340,2,FALSE)),"XXX",VLOOKUP(C2421,COA!$A$2:$B$340,2,FALSE))</f>
        <v>S51</v>
      </c>
      <c r="C2421" s="149" t="str">
        <f t="shared" si="76"/>
        <v>0003-1010-0017</v>
      </c>
      <c r="D2421" s="134" t="s">
        <v>463</v>
      </c>
      <c r="E2421" s="134" t="s">
        <v>445</v>
      </c>
      <c r="F2421" s="134" t="s">
        <v>455</v>
      </c>
      <c r="G2421" s="134" t="s">
        <v>335</v>
      </c>
      <c r="H2421" s="134" t="s">
        <v>1023</v>
      </c>
      <c r="I2421" s="134" t="s">
        <v>0</v>
      </c>
      <c r="J2421" s="135">
        <v>3536637.0100000049</v>
      </c>
      <c r="K2421" s="135">
        <v>2026639.3400000019</v>
      </c>
      <c r="L2421" s="135">
        <v>2010285.7300000016</v>
      </c>
      <c r="M2421" s="141" t="str">
        <f t="shared" si="75"/>
        <v>201707</v>
      </c>
    </row>
    <row r="2422" spans="1:13" x14ac:dyDescent="0.25">
      <c r="A2422" s="35" t="str">
        <f>VLOOKUP(B2422,ResCat!$A$2:$B$269,2,FALSE)</f>
        <v>PPOSG</v>
      </c>
      <c r="B2422" s="68" t="str">
        <f>IF(ISNA(VLOOKUP(C2422,COA!$A$2:$B$340,2,FALSE)),"XXX",VLOOKUP(C2422,COA!$A$2:$B$340,2,FALSE))</f>
        <v>S51</v>
      </c>
      <c r="C2422" s="149" t="str">
        <f t="shared" si="76"/>
        <v>0003-1010-0017</v>
      </c>
      <c r="D2422" s="134" t="s">
        <v>463</v>
      </c>
      <c r="E2422" s="134" t="s">
        <v>445</v>
      </c>
      <c r="F2422" s="134" t="s">
        <v>455</v>
      </c>
      <c r="G2422" s="134" t="s">
        <v>335</v>
      </c>
      <c r="H2422" s="134" t="s">
        <v>1023</v>
      </c>
      <c r="I2422" s="134" t="s">
        <v>336</v>
      </c>
      <c r="J2422" s="135">
        <v>4431.42</v>
      </c>
      <c r="K2422" s="135">
        <v>3401.9600000000005</v>
      </c>
      <c r="L2422" s="135">
        <v>3197.42</v>
      </c>
      <c r="M2422" s="141" t="str">
        <f t="shared" si="75"/>
        <v>201707</v>
      </c>
    </row>
    <row r="2423" spans="1:13" x14ac:dyDescent="0.25">
      <c r="A2423" s="35" t="str">
        <f>VLOOKUP(B2423,ResCat!$A$2:$B$269,2,FALSE)</f>
        <v>PPOSG</v>
      </c>
      <c r="B2423" s="68" t="str">
        <f>IF(ISNA(VLOOKUP(C2423,COA!$A$2:$B$340,2,FALSE)),"XXX",VLOOKUP(C2423,COA!$A$2:$B$340,2,FALSE))</f>
        <v>S51</v>
      </c>
      <c r="C2423" s="149" t="str">
        <f t="shared" si="76"/>
        <v>0003-1010-0017</v>
      </c>
      <c r="D2423" s="134" t="s">
        <v>463</v>
      </c>
      <c r="E2423" s="134" t="s">
        <v>445</v>
      </c>
      <c r="F2423" s="134" t="s">
        <v>455</v>
      </c>
      <c r="G2423" s="134" t="s">
        <v>335</v>
      </c>
      <c r="H2423" s="134" t="s">
        <v>1023</v>
      </c>
      <c r="I2423" s="134" t="s">
        <v>2</v>
      </c>
      <c r="J2423" s="135">
        <v>793142.06</v>
      </c>
      <c r="K2423" s="135">
        <v>350067.44999999995</v>
      </c>
      <c r="L2423" s="135">
        <v>280982.95000000013</v>
      </c>
      <c r="M2423" s="141" t="str">
        <f t="shared" si="75"/>
        <v>201707</v>
      </c>
    </row>
    <row r="2424" spans="1:13" x14ac:dyDescent="0.25">
      <c r="A2424" s="35" t="str">
        <f>VLOOKUP(B2424,ResCat!$A$2:$B$269,2,FALSE)</f>
        <v>PPOSG</v>
      </c>
      <c r="B2424" s="68" t="str">
        <f>IF(ISNA(VLOOKUP(C2424,COA!$A$2:$B$340,2,FALSE)),"XXX",VLOOKUP(C2424,COA!$A$2:$B$340,2,FALSE))</f>
        <v>S51</v>
      </c>
      <c r="C2424" s="149" t="str">
        <f t="shared" si="76"/>
        <v>0003-1010-0017</v>
      </c>
      <c r="D2424" s="134" t="s">
        <v>463</v>
      </c>
      <c r="E2424" s="134" t="s">
        <v>445</v>
      </c>
      <c r="F2424" s="134" t="s">
        <v>455</v>
      </c>
      <c r="G2424" s="134" t="s">
        <v>335</v>
      </c>
      <c r="H2424" s="134" t="s">
        <v>1023</v>
      </c>
      <c r="I2424" s="134" t="s">
        <v>343</v>
      </c>
      <c r="J2424" s="135">
        <v>-3719.5199999999986</v>
      </c>
      <c r="K2424" s="135">
        <v>351.04</v>
      </c>
      <c r="L2424" s="135">
        <v>189.29999999999973</v>
      </c>
      <c r="M2424" s="141" t="str">
        <f t="shared" si="75"/>
        <v>201707</v>
      </c>
    </row>
    <row r="2425" spans="1:13" x14ac:dyDescent="0.25">
      <c r="A2425" s="35" t="str">
        <f>VLOOKUP(B2425,ResCat!$A$2:$B$269,2,FALSE)</f>
        <v>PPOSG</v>
      </c>
      <c r="B2425" s="68" t="str">
        <f>IF(ISNA(VLOOKUP(C2425,COA!$A$2:$B$340,2,FALSE)),"XXX",VLOOKUP(C2425,COA!$A$2:$B$340,2,FALSE))</f>
        <v>S51</v>
      </c>
      <c r="C2425" s="149" t="str">
        <f t="shared" si="76"/>
        <v>0003-1010-0017</v>
      </c>
      <c r="D2425" s="134" t="s">
        <v>463</v>
      </c>
      <c r="E2425" s="134" t="s">
        <v>445</v>
      </c>
      <c r="F2425" s="134" t="s">
        <v>455</v>
      </c>
      <c r="G2425" s="134" t="s">
        <v>335</v>
      </c>
      <c r="H2425" s="134" t="s">
        <v>1023</v>
      </c>
      <c r="I2425" s="134" t="s">
        <v>1</v>
      </c>
      <c r="J2425" s="135">
        <v>620234.3400000002</v>
      </c>
      <c r="K2425" s="135">
        <v>223365.29000000012</v>
      </c>
      <c r="L2425" s="135">
        <v>210888.18</v>
      </c>
      <c r="M2425" s="141" t="str">
        <f t="shared" si="75"/>
        <v>201707</v>
      </c>
    </row>
    <row r="2426" spans="1:13" x14ac:dyDescent="0.25">
      <c r="A2426" s="35" t="str">
        <f>VLOOKUP(B2426,ResCat!$A$2:$B$269,2,FALSE)</f>
        <v>PPOSG</v>
      </c>
      <c r="B2426" s="68" t="str">
        <f>IF(ISNA(VLOOKUP(C2426,COA!$A$2:$B$340,2,FALSE)),"XXX",VLOOKUP(C2426,COA!$A$2:$B$340,2,FALSE))</f>
        <v>S51</v>
      </c>
      <c r="C2426" s="149" t="str">
        <f t="shared" si="76"/>
        <v>0003-1010-0017</v>
      </c>
      <c r="D2426" s="134" t="s">
        <v>463</v>
      </c>
      <c r="E2426" s="134" t="s">
        <v>445</v>
      </c>
      <c r="F2426" s="134" t="s">
        <v>455</v>
      </c>
      <c r="G2426" s="134" t="s">
        <v>4</v>
      </c>
      <c r="H2426" s="134" t="s">
        <v>1023</v>
      </c>
      <c r="I2426" s="134" t="s">
        <v>3</v>
      </c>
      <c r="J2426" s="135">
        <v>495690.7399999997</v>
      </c>
      <c r="K2426" s="135">
        <v>150536.65000000034</v>
      </c>
      <c r="L2426" s="135">
        <v>120706.95000000014</v>
      </c>
      <c r="M2426" s="141" t="str">
        <f t="shared" si="75"/>
        <v>201708</v>
      </c>
    </row>
    <row r="2427" spans="1:13" x14ac:dyDescent="0.25">
      <c r="A2427" s="35" t="str">
        <f>VLOOKUP(B2427,ResCat!$A$2:$B$269,2,FALSE)</f>
        <v>PPOSG</v>
      </c>
      <c r="B2427" s="68" t="str">
        <f>IF(ISNA(VLOOKUP(C2427,COA!$A$2:$B$340,2,FALSE)),"XXX",VLOOKUP(C2427,COA!$A$2:$B$340,2,FALSE))</f>
        <v>S51</v>
      </c>
      <c r="C2427" s="149" t="str">
        <f t="shared" si="76"/>
        <v>0003-1010-0017</v>
      </c>
      <c r="D2427" s="134" t="s">
        <v>463</v>
      </c>
      <c r="E2427" s="134" t="s">
        <v>445</v>
      </c>
      <c r="F2427" s="134" t="s">
        <v>455</v>
      </c>
      <c r="G2427" s="134" t="s">
        <v>4</v>
      </c>
      <c r="H2427" s="134" t="s">
        <v>1023</v>
      </c>
      <c r="I2427" s="134" t="s">
        <v>368</v>
      </c>
      <c r="J2427" s="135">
        <v>76026</v>
      </c>
      <c r="K2427" s="135">
        <v>9976.25</v>
      </c>
      <c r="L2427" s="135">
        <v>7697.2500000000027</v>
      </c>
      <c r="M2427" s="141" t="str">
        <f t="shared" si="75"/>
        <v>201708</v>
      </c>
    </row>
    <row r="2428" spans="1:13" x14ac:dyDescent="0.25">
      <c r="A2428" s="35" t="str">
        <f>VLOOKUP(B2428,ResCat!$A$2:$B$269,2,FALSE)</f>
        <v>PPOSG</v>
      </c>
      <c r="B2428" s="68" t="str">
        <f>IF(ISNA(VLOOKUP(C2428,COA!$A$2:$B$340,2,FALSE)),"XXX",VLOOKUP(C2428,COA!$A$2:$B$340,2,FALSE))</f>
        <v>S51</v>
      </c>
      <c r="C2428" s="149" t="str">
        <f t="shared" si="76"/>
        <v>0003-1010-0017</v>
      </c>
      <c r="D2428" s="134" t="s">
        <v>463</v>
      </c>
      <c r="E2428" s="134" t="s">
        <v>445</v>
      </c>
      <c r="F2428" s="134" t="s">
        <v>455</v>
      </c>
      <c r="G2428" s="134" t="s">
        <v>4</v>
      </c>
      <c r="H2428" s="134" t="s">
        <v>1023</v>
      </c>
      <c r="I2428" s="134" t="s">
        <v>0</v>
      </c>
      <c r="J2428" s="135">
        <v>4850002.2499999981</v>
      </c>
      <c r="K2428" s="135">
        <v>2376151.6099999994</v>
      </c>
      <c r="L2428" s="135">
        <v>2303986.2799999979</v>
      </c>
      <c r="M2428" s="141" t="str">
        <f t="shared" si="75"/>
        <v>201708</v>
      </c>
    </row>
    <row r="2429" spans="1:13" x14ac:dyDescent="0.25">
      <c r="A2429" s="35" t="str">
        <f>VLOOKUP(B2429,ResCat!$A$2:$B$269,2,FALSE)</f>
        <v>PPOSG</v>
      </c>
      <c r="B2429" s="68" t="str">
        <f>IF(ISNA(VLOOKUP(C2429,COA!$A$2:$B$340,2,FALSE)),"XXX",VLOOKUP(C2429,COA!$A$2:$B$340,2,FALSE))</f>
        <v>S51</v>
      </c>
      <c r="C2429" s="149" t="str">
        <f t="shared" si="76"/>
        <v>0003-1010-0017</v>
      </c>
      <c r="D2429" s="134" t="s">
        <v>463</v>
      </c>
      <c r="E2429" s="134" t="s">
        <v>445</v>
      </c>
      <c r="F2429" s="134" t="s">
        <v>455</v>
      </c>
      <c r="G2429" s="134" t="s">
        <v>4</v>
      </c>
      <c r="H2429" s="134" t="s">
        <v>1023</v>
      </c>
      <c r="I2429" s="134" t="s">
        <v>336</v>
      </c>
      <c r="J2429" s="135">
        <v>9002.9199999999983</v>
      </c>
      <c r="K2429" s="135">
        <v>3416.2400000000007</v>
      </c>
      <c r="L2429" s="135">
        <v>2948.47</v>
      </c>
      <c r="M2429" s="141" t="str">
        <f t="shared" si="75"/>
        <v>201708</v>
      </c>
    </row>
    <row r="2430" spans="1:13" x14ac:dyDescent="0.25">
      <c r="A2430" s="35" t="str">
        <f>VLOOKUP(B2430,ResCat!$A$2:$B$269,2,FALSE)</f>
        <v>PPOSG</v>
      </c>
      <c r="B2430" s="68" t="str">
        <f>IF(ISNA(VLOOKUP(C2430,COA!$A$2:$B$340,2,FALSE)),"XXX",VLOOKUP(C2430,COA!$A$2:$B$340,2,FALSE))</f>
        <v>S51</v>
      </c>
      <c r="C2430" s="149" t="str">
        <f t="shared" si="76"/>
        <v>0003-1010-0017</v>
      </c>
      <c r="D2430" s="134" t="s">
        <v>463</v>
      </c>
      <c r="E2430" s="134" t="s">
        <v>445</v>
      </c>
      <c r="F2430" s="134" t="s">
        <v>455</v>
      </c>
      <c r="G2430" s="134" t="s">
        <v>4</v>
      </c>
      <c r="H2430" s="134" t="s">
        <v>1023</v>
      </c>
      <c r="I2430" s="134" t="s">
        <v>2</v>
      </c>
      <c r="J2430" s="135">
        <v>1468838.4399999992</v>
      </c>
      <c r="K2430" s="135">
        <v>613892.97000000498</v>
      </c>
      <c r="L2430" s="135">
        <v>512019.10999999783</v>
      </c>
      <c r="M2430" s="141" t="str">
        <f t="shared" si="75"/>
        <v>201708</v>
      </c>
    </row>
    <row r="2431" spans="1:13" x14ac:dyDescent="0.25">
      <c r="A2431" s="35" t="str">
        <f>VLOOKUP(B2431,ResCat!$A$2:$B$269,2,FALSE)</f>
        <v>PPOSG</v>
      </c>
      <c r="B2431" s="68" t="str">
        <f>IF(ISNA(VLOOKUP(C2431,COA!$A$2:$B$340,2,FALSE)),"XXX",VLOOKUP(C2431,COA!$A$2:$B$340,2,FALSE))</f>
        <v>S51</v>
      </c>
      <c r="C2431" s="149" t="str">
        <f t="shared" si="76"/>
        <v>0003-1010-0017</v>
      </c>
      <c r="D2431" s="134" t="s">
        <v>463</v>
      </c>
      <c r="E2431" s="134" t="s">
        <v>445</v>
      </c>
      <c r="F2431" s="134" t="s">
        <v>455</v>
      </c>
      <c r="G2431" s="134" t="s">
        <v>4</v>
      </c>
      <c r="H2431" s="134" t="s">
        <v>1023</v>
      </c>
      <c r="I2431" s="134" t="s">
        <v>343</v>
      </c>
      <c r="J2431" s="135">
        <v>4543.1099999999997</v>
      </c>
      <c r="K2431" s="135">
        <v>4364.04</v>
      </c>
      <c r="L2431" s="135">
        <v>4149.91</v>
      </c>
      <c r="M2431" s="141" t="str">
        <f t="shared" si="75"/>
        <v>201708</v>
      </c>
    </row>
    <row r="2432" spans="1:13" x14ac:dyDescent="0.25">
      <c r="A2432" s="35" t="str">
        <f>VLOOKUP(B2432,ResCat!$A$2:$B$269,2,FALSE)</f>
        <v>PPOSG</v>
      </c>
      <c r="B2432" s="68" t="str">
        <f>IF(ISNA(VLOOKUP(C2432,COA!$A$2:$B$340,2,FALSE)),"XXX",VLOOKUP(C2432,COA!$A$2:$B$340,2,FALSE))</f>
        <v>S51</v>
      </c>
      <c r="C2432" s="149" t="str">
        <f t="shared" si="76"/>
        <v>0003-1010-0017</v>
      </c>
      <c r="D2432" s="134" t="s">
        <v>463</v>
      </c>
      <c r="E2432" s="134" t="s">
        <v>445</v>
      </c>
      <c r="F2432" s="134" t="s">
        <v>455</v>
      </c>
      <c r="G2432" s="134" t="s">
        <v>4</v>
      </c>
      <c r="H2432" s="134" t="s">
        <v>1023</v>
      </c>
      <c r="I2432" s="134" t="s">
        <v>1</v>
      </c>
      <c r="J2432" s="135">
        <v>1791530.4900000007</v>
      </c>
      <c r="K2432" s="135">
        <v>943523.3399999988</v>
      </c>
      <c r="L2432" s="135">
        <v>816254.35999999929</v>
      </c>
      <c r="M2432" s="141" t="str">
        <f t="shared" si="75"/>
        <v>201708</v>
      </c>
    </row>
    <row r="2433" spans="1:13" x14ac:dyDescent="0.25">
      <c r="A2433" s="35" t="str">
        <f>VLOOKUP(B2433,ResCat!$A$2:$B$269,2,FALSE)</f>
        <v>PPOSG</v>
      </c>
      <c r="B2433" s="68" t="str">
        <f>IF(ISNA(VLOOKUP(C2433,COA!$A$2:$B$340,2,FALSE)),"XXX",VLOOKUP(C2433,COA!$A$2:$B$340,2,FALSE))</f>
        <v>S51</v>
      </c>
      <c r="C2433" s="149" t="str">
        <f t="shared" si="76"/>
        <v>0003-1010-0017</v>
      </c>
      <c r="D2433" s="134" t="s">
        <v>463</v>
      </c>
      <c r="E2433" s="134" t="s">
        <v>445</v>
      </c>
      <c r="F2433" s="134" t="s">
        <v>455</v>
      </c>
      <c r="G2433" s="134" t="s">
        <v>511</v>
      </c>
      <c r="H2433" s="134" t="s">
        <v>1023</v>
      </c>
      <c r="I2433" s="134" t="s">
        <v>3</v>
      </c>
      <c r="J2433" s="135">
        <v>647043.26999999862</v>
      </c>
      <c r="K2433" s="135">
        <v>315433.13999999943</v>
      </c>
      <c r="L2433" s="135">
        <v>267359.25000000035</v>
      </c>
      <c r="M2433" s="141" t="str">
        <f t="shared" si="75"/>
        <v>201709</v>
      </c>
    </row>
    <row r="2434" spans="1:13" x14ac:dyDescent="0.25">
      <c r="A2434" s="35" t="str">
        <f>VLOOKUP(B2434,ResCat!$A$2:$B$269,2,FALSE)</f>
        <v>PPOSG</v>
      </c>
      <c r="B2434" s="68" t="str">
        <f>IF(ISNA(VLOOKUP(C2434,COA!$A$2:$B$340,2,FALSE)),"XXX",VLOOKUP(C2434,COA!$A$2:$B$340,2,FALSE))</f>
        <v>S51</v>
      </c>
      <c r="C2434" s="149" t="str">
        <f t="shared" si="76"/>
        <v>0003-1010-0017</v>
      </c>
      <c r="D2434" s="134" t="s">
        <v>463</v>
      </c>
      <c r="E2434" s="134" t="s">
        <v>445</v>
      </c>
      <c r="F2434" s="134" t="s">
        <v>455</v>
      </c>
      <c r="G2434" s="134" t="s">
        <v>511</v>
      </c>
      <c r="H2434" s="134" t="s">
        <v>1023</v>
      </c>
      <c r="I2434" s="134" t="s">
        <v>368</v>
      </c>
      <c r="J2434" s="135">
        <v>64788</v>
      </c>
      <c r="K2434" s="135">
        <v>8852</v>
      </c>
      <c r="L2434" s="135">
        <v>6281.3400000000038</v>
      </c>
      <c r="M2434" s="141" t="str">
        <f t="shared" si="75"/>
        <v>201709</v>
      </c>
    </row>
    <row r="2435" spans="1:13" x14ac:dyDescent="0.25">
      <c r="A2435" s="35" t="str">
        <f>VLOOKUP(B2435,ResCat!$A$2:$B$269,2,FALSE)</f>
        <v>PPOSG</v>
      </c>
      <c r="B2435" s="68" t="str">
        <f>IF(ISNA(VLOOKUP(C2435,COA!$A$2:$B$340,2,FALSE)),"XXX",VLOOKUP(C2435,COA!$A$2:$B$340,2,FALSE))</f>
        <v>S51</v>
      </c>
      <c r="C2435" s="149" t="str">
        <f t="shared" si="76"/>
        <v>0003-1010-0017</v>
      </c>
      <c r="D2435" s="134" t="s">
        <v>463</v>
      </c>
      <c r="E2435" s="134" t="s">
        <v>445</v>
      </c>
      <c r="F2435" s="134" t="s">
        <v>455</v>
      </c>
      <c r="G2435" s="134" t="s">
        <v>511</v>
      </c>
      <c r="H2435" s="134" t="s">
        <v>1023</v>
      </c>
      <c r="I2435" s="134" t="s">
        <v>0</v>
      </c>
      <c r="J2435" s="135">
        <v>7364781.7399999984</v>
      </c>
      <c r="K2435" s="135">
        <v>2134919.2900000028</v>
      </c>
      <c r="L2435" s="135">
        <v>2050332.9899999937</v>
      </c>
      <c r="M2435" s="141" t="str">
        <f t="shared" si="75"/>
        <v>201709</v>
      </c>
    </row>
    <row r="2436" spans="1:13" x14ac:dyDescent="0.25">
      <c r="A2436" s="35" t="str">
        <f>VLOOKUP(B2436,ResCat!$A$2:$B$269,2,FALSE)</f>
        <v>PPOSG</v>
      </c>
      <c r="B2436" s="68" t="str">
        <f>IF(ISNA(VLOOKUP(C2436,COA!$A$2:$B$340,2,FALSE)),"XXX",VLOOKUP(C2436,COA!$A$2:$B$340,2,FALSE))</f>
        <v>S51</v>
      </c>
      <c r="C2436" s="149" t="str">
        <f t="shared" si="76"/>
        <v>0003-1010-0017</v>
      </c>
      <c r="D2436" s="134" t="s">
        <v>463</v>
      </c>
      <c r="E2436" s="134" t="s">
        <v>445</v>
      </c>
      <c r="F2436" s="134" t="s">
        <v>455</v>
      </c>
      <c r="G2436" s="134" t="s">
        <v>511</v>
      </c>
      <c r="H2436" s="134" t="s">
        <v>1023</v>
      </c>
      <c r="I2436" s="134" t="s">
        <v>336</v>
      </c>
      <c r="J2436" s="135">
        <v>95098.250000000015</v>
      </c>
      <c r="K2436" s="135">
        <v>90395.800000000017</v>
      </c>
      <c r="L2436" s="135">
        <v>90479.37999999999</v>
      </c>
      <c r="M2436" s="141" t="str">
        <f t="shared" ref="M2436:M2499" si="77">IF(G2436&lt;$M$1,$M$1,G2436)</f>
        <v>201709</v>
      </c>
    </row>
    <row r="2437" spans="1:13" x14ac:dyDescent="0.25">
      <c r="A2437" s="35" t="str">
        <f>VLOOKUP(B2437,ResCat!$A$2:$B$269,2,FALSE)</f>
        <v>PPOSG</v>
      </c>
      <c r="B2437" s="68" t="str">
        <f>IF(ISNA(VLOOKUP(C2437,COA!$A$2:$B$340,2,FALSE)),"XXX",VLOOKUP(C2437,COA!$A$2:$B$340,2,FALSE))</f>
        <v>S51</v>
      </c>
      <c r="C2437" s="149" t="str">
        <f t="shared" ref="C2437:C2500" si="78">D2437&amp;"-"&amp;E2437&amp;"-"&amp;F2437</f>
        <v>0003-1010-0017</v>
      </c>
      <c r="D2437" s="134" t="s">
        <v>463</v>
      </c>
      <c r="E2437" s="134" t="s">
        <v>445</v>
      </c>
      <c r="F2437" s="134" t="s">
        <v>455</v>
      </c>
      <c r="G2437" s="134" t="s">
        <v>511</v>
      </c>
      <c r="H2437" s="134" t="s">
        <v>1023</v>
      </c>
      <c r="I2437" s="134" t="s">
        <v>2</v>
      </c>
      <c r="J2437" s="135">
        <v>2380438.7400000053</v>
      </c>
      <c r="K2437" s="135">
        <v>992451.0200000013</v>
      </c>
      <c r="L2437" s="135">
        <v>844722.89000000304</v>
      </c>
      <c r="M2437" s="141" t="str">
        <f t="shared" si="77"/>
        <v>201709</v>
      </c>
    </row>
    <row r="2438" spans="1:13" x14ac:dyDescent="0.25">
      <c r="A2438" s="35" t="str">
        <f>VLOOKUP(B2438,ResCat!$A$2:$B$269,2,FALSE)</f>
        <v>PPOSG</v>
      </c>
      <c r="B2438" s="68" t="str">
        <f>IF(ISNA(VLOOKUP(C2438,COA!$A$2:$B$340,2,FALSE)),"XXX",VLOOKUP(C2438,COA!$A$2:$B$340,2,FALSE))</f>
        <v>S51</v>
      </c>
      <c r="C2438" s="149" t="str">
        <f t="shared" si="78"/>
        <v>0003-1010-0017</v>
      </c>
      <c r="D2438" s="134" t="s">
        <v>463</v>
      </c>
      <c r="E2438" s="134" t="s">
        <v>445</v>
      </c>
      <c r="F2438" s="134" t="s">
        <v>455</v>
      </c>
      <c r="G2438" s="134" t="s">
        <v>511</v>
      </c>
      <c r="H2438" s="134" t="s">
        <v>1023</v>
      </c>
      <c r="I2438" s="134" t="s">
        <v>343</v>
      </c>
      <c r="J2438" s="135">
        <v>2946.690000000001</v>
      </c>
      <c r="K2438" s="135">
        <v>900.02000000000021</v>
      </c>
      <c r="L2438" s="135">
        <v>669.74000000000035</v>
      </c>
      <c r="M2438" s="141" t="str">
        <f t="shared" si="77"/>
        <v>201709</v>
      </c>
    </row>
    <row r="2439" spans="1:13" x14ac:dyDescent="0.25">
      <c r="A2439" s="35" t="str">
        <f>VLOOKUP(B2439,ResCat!$A$2:$B$269,2,FALSE)</f>
        <v>PPOSG</v>
      </c>
      <c r="B2439" s="68" t="str">
        <f>IF(ISNA(VLOOKUP(C2439,COA!$A$2:$B$340,2,FALSE)),"XXX",VLOOKUP(C2439,COA!$A$2:$B$340,2,FALSE))</f>
        <v>S51</v>
      </c>
      <c r="C2439" s="149" t="str">
        <f t="shared" si="78"/>
        <v>0003-1010-0017</v>
      </c>
      <c r="D2439" s="134" t="s">
        <v>463</v>
      </c>
      <c r="E2439" s="134" t="s">
        <v>445</v>
      </c>
      <c r="F2439" s="134" t="s">
        <v>455</v>
      </c>
      <c r="G2439" s="134" t="s">
        <v>511</v>
      </c>
      <c r="H2439" s="134" t="s">
        <v>1023</v>
      </c>
      <c r="I2439" s="134" t="s">
        <v>1</v>
      </c>
      <c r="J2439" s="135">
        <v>1637724.09</v>
      </c>
      <c r="K2439" s="135">
        <v>593025.24999999953</v>
      </c>
      <c r="L2439" s="135">
        <v>510529.06000000075</v>
      </c>
      <c r="M2439" s="141" t="str">
        <f t="shared" si="77"/>
        <v>201709</v>
      </c>
    </row>
    <row r="2440" spans="1:13" x14ac:dyDescent="0.25">
      <c r="A2440" s="35" t="str">
        <f>VLOOKUP(B2440,ResCat!$A$2:$B$269,2,FALSE)</f>
        <v>PPOSG</v>
      </c>
      <c r="B2440" s="68" t="str">
        <f>IF(ISNA(VLOOKUP(C2440,COA!$A$2:$B$340,2,FALSE)),"XXX",VLOOKUP(C2440,COA!$A$2:$B$340,2,FALSE))</f>
        <v>S51</v>
      </c>
      <c r="C2440" s="149" t="str">
        <f t="shared" si="78"/>
        <v>0003-1010-0017</v>
      </c>
      <c r="D2440" s="134" t="s">
        <v>463</v>
      </c>
      <c r="E2440" s="134" t="s">
        <v>445</v>
      </c>
      <c r="F2440" s="134" t="s">
        <v>455</v>
      </c>
      <c r="G2440" s="134" t="s">
        <v>969</v>
      </c>
      <c r="H2440" s="134" t="s">
        <v>1023</v>
      </c>
      <c r="I2440" s="134" t="s">
        <v>3</v>
      </c>
      <c r="J2440" s="135">
        <v>1352075.6300000018</v>
      </c>
      <c r="K2440" s="135">
        <v>553156.66999999969</v>
      </c>
      <c r="L2440" s="135">
        <v>443968.67000000121</v>
      </c>
      <c r="M2440" s="141" t="str">
        <f t="shared" si="77"/>
        <v>201710</v>
      </c>
    </row>
    <row r="2441" spans="1:13" x14ac:dyDescent="0.25">
      <c r="A2441" s="35" t="str">
        <f>VLOOKUP(B2441,ResCat!$A$2:$B$269,2,FALSE)</f>
        <v>PPOSG</v>
      </c>
      <c r="B2441" s="68" t="str">
        <f>IF(ISNA(VLOOKUP(C2441,COA!$A$2:$B$340,2,FALSE)),"XXX",VLOOKUP(C2441,COA!$A$2:$B$340,2,FALSE))</f>
        <v>S51</v>
      </c>
      <c r="C2441" s="149" t="str">
        <f t="shared" si="78"/>
        <v>0003-1010-0017</v>
      </c>
      <c r="D2441" s="134" t="s">
        <v>463</v>
      </c>
      <c r="E2441" s="134" t="s">
        <v>445</v>
      </c>
      <c r="F2441" s="134" t="s">
        <v>455</v>
      </c>
      <c r="G2441" s="134" t="s">
        <v>969</v>
      </c>
      <c r="H2441" s="134" t="s">
        <v>1023</v>
      </c>
      <c r="I2441" s="134" t="s">
        <v>368</v>
      </c>
      <c r="J2441" s="135">
        <v>64530.01</v>
      </c>
      <c r="K2441" s="135">
        <v>16173.2</v>
      </c>
      <c r="L2441" s="135">
        <v>13376.79999999999</v>
      </c>
      <c r="M2441" s="141" t="str">
        <f t="shared" si="77"/>
        <v>201710</v>
      </c>
    </row>
    <row r="2442" spans="1:13" x14ac:dyDescent="0.25">
      <c r="A2442" s="35" t="str">
        <f>VLOOKUP(B2442,ResCat!$A$2:$B$269,2,FALSE)</f>
        <v>PPOSG</v>
      </c>
      <c r="B2442" s="68" t="str">
        <f>IF(ISNA(VLOOKUP(C2442,COA!$A$2:$B$340,2,FALSE)),"XXX",VLOOKUP(C2442,COA!$A$2:$B$340,2,FALSE))</f>
        <v>S51</v>
      </c>
      <c r="C2442" s="149" t="str">
        <f t="shared" si="78"/>
        <v>0003-1010-0017</v>
      </c>
      <c r="D2442" s="134" t="s">
        <v>463</v>
      </c>
      <c r="E2442" s="134" t="s">
        <v>445</v>
      </c>
      <c r="F2442" s="134" t="s">
        <v>455</v>
      </c>
      <c r="G2442" s="134" t="s">
        <v>969</v>
      </c>
      <c r="H2442" s="134" t="s">
        <v>1023</v>
      </c>
      <c r="I2442" s="134" t="s">
        <v>0</v>
      </c>
      <c r="J2442" s="135">
        <v>14467864.540000001</v>
      </c>
      <c r="K2442" s="135">
        <v>6017335.0600000015</v>
      </c>
      <c r="L2442" s="135">
        <v>5900299.700000002</v>
      </c>
      <c r="M2442" s="141" t="str">
        <f t="shared" si="77"/>
        <v>201710</v>
      </c>
    </row>
    <row r="2443" spans="1:13" x14ac:dyDescent="0.25">
      <c r="A2443" s="35" t="str">
        <f>VLOOKUP(B2443,ResCat!$A$2:$B$269,2,FALSE)</f>
        <v>PPOSG</v>
      </c>
      <c r="B2443" s="68" t="str">
        <f>IF(ISNA(VLOOKUP(C2443,COA!$A$2:$B$340,2,FALSE)),"XXX",VLOOKUP(C2443,COA!$A$2:$B$340,2,FALSE))</f>
        <v>S51</v>
      </c>
      <c r="C2443" s="149" t="str">
        <f t="shared" si="78"/>
        <v>0003-1010-0017</v>
      </c>
      <c r="D2443" s="134" t="s">
        <v>463</v>
      </c>
      <c r="E2443" s="134" t="s">
        <v>445</v>
      </c>
      <c r="F2443" s="134" t="s">
        <v>455</v>
      </c>
      <c r="G2443" s="134" t="s">
        <v>969</v>
      </c>
      <c r="H2443" s="134" t="s">
        <v>1023</v>
      </c>
      <c r="I2443" s="134" t="s">
        <v>336</v>
      </c>
      <c r="J2443" s="135">
        <v>66167.02</v>
      </c>
      <c r="K2443" s="135">
        <v>13090.210000000001</v>
      </c>
      <c r="L2443" s="135">
        <v>12301.660000000005</v>
      </c>
      <c r="M2443" s="141" t="str">
        <f t="shared" si="77"/>
        <v>201710</v>
      </c>
    </row>
    <row r="2444" spans="1:13" x14ac:dyDescent="0.25">
      <c r="A2444" s="35" t="str">
        <f>VLOOKUP(B2444,ResCat!$A$2:$B$269,2,FALSE)</f>
        <v>PPOSG</v>
      </c>
      <c r="B2444" s="68" t="str">
        <f>IF(ISNA(VLOOKUP(C2444,COA!$A$2:$B$340,2,FALSE)),"XXX",VLOOKUP(C2444,COA!$A$2:$B$340,2,FALSE))</f>
        <v>S51</v>
      </c>
      <c r="C2444" s="149" t="str">
        <f t="shared" si="78"/>
        <v>0003-1010-0017</v>
      </c>
      <c r="D2444" s="134" t="s">
        <v>463</v>
      </c>
      <c r="E2444" s="134" t="s">
        <v>445</v>
      </c>
      <c r="F2444" s="134" t="s">
        <v>455</v>
      </c>
      <c r="G2444" s="134" t="s">
        <v>969</v>
      </c>
      <c r="H2444" s="134" t="s">
        <v>1023</v>
      </c>
      <c r="I2444" s="134" t="s">
        <v>2</v>
      </c>
      <c r="J2444" s="135">
        <v>3876149.5199999954</v>
      </c>
      <c r="K2444" s="135">
        <v>1593930.9900000182</v>
      </c>
      <c r="L2444" s="135">
        <v>1342837.6300000616</v>
      </c>
      <c r="M2444" s="141" t="str">
        <f t="shared" si="77"/>
        <v>201710</v>
      </c>
    </row>
    <row r="2445" spans="1:13" x14ac:dyDescent="0.25">
      <c r="A2445" s="35" t="str">
        <f>VLOOKUP(B2445,ResCat!$A$2:$B$269,2,FALSE)</f>
        <v>PPOSG</v>
      </c>
      <c r="B2445" s="68" t="str">
        <f>IF(ISNA(VLOOKUP(C2445,COA!$A$2:$B$340,2,FALSE)),"XXX",VLOOKUP(C2445,COA!$A$2:$B$340,2,FALSE))</f>
        <v>S51</v>
      </c>
      <c r="C2445" s="149" t="str">
        <f t="shared" si="78"/>
        <v>0003-1010-0017</v>
      </c>
      <c r="D2445" s="134" t="s">
        <v>463</v>
      </c>
      <c r="E2445" s="134" t="s">
        <v>445</v>
      </c>
      <c r="F2445" s="134" t="s">
        <v>455</v>
      </c>
      <c r="G2445" s="134" t="s">
        <v>969</v>
      </c>
      <c r="H2445" s="134" t="s">
        <v>1023</v>
      </c>
      <c r="I2445" s="134" t="s">
        <v>343</v>
      </c>
      <c r="J2445" s="135">
        <v>4473.2</v>
      </c>
      <c r="K2445" s="135">
        <v>3252.9299999999994</v>
      </c>
      <c r="L2445" s="135">
        <v>3350.4799999999991</v>
      </c>
      <c r="M2445" s="141" t="str">
        <f t="shared" si="77"/>
        <v>201710</v>
      </c>
    </row>
    <row r="2446" spans="1:13" x14ac:dyDescent="0.25">
      <c r="A2446" s="35" t="str">
        <f>VLOOKUP(B2446,ResCat!$A$2:$B$269,2,FALSE)</f>
        <v>PPOSG</v>
      </c>
      <c r="B2446" s="68" t="str">
        <f>IF(ISNA(VLOOKUP(C2446,COA!$A$2:$B$340,2,FALSE)),"XXX",VLOOKUP(C2446,COA!$A$2:$B$340,2,FALSE))</f>
        <v>S51</v>
      </c>
      <c r="C2446" s="149" t="str">
        <f t="shared" si="78"/>
        <v>0003-1010-0017</v>
      </c>
      <c r="D2446" s="134" t="s">
        <v>463</v>
      </c>
      <c r="E2446" s="134" t="s">
        <v>445</v>
      </c>
      <c r="F2446" s="134" t="s">
        <v>455</v>
      </c>
      <c r="G2446" s="134" t="s">
        <v>969</v>
      </c>
      <c r="H2446" s="134" t="s">
        <v>1023</v>
      </c>
      <c r="I2446" s="134" t="s">
        <v>1</v>
      </c>
      <c r="J2446" s="135">
        <v>3901512.9999999939</v>
      </c>
      <c r="K2446" s="135">
        <v>1603034.7700000047</v>
      </c>
      <c r="L2446" s="135">
        <v>1485262.3100000017</v>
      </c>
      <c r="M2446" s="141" t="str">
        <f t="shared" si="77"/>
        <v>201710</v>
      </c>
    </row>
    <row r="2447" spans="1:13" x14ac:dyDescent="0.25">
      <c r="A2447" s="35" t="str">
        <f>VLOOKUP(B2447,ResCat!$A$2:$B$269,2,FALSE)</f>
        <v>PPOSG</v>
      </c>
      <c r="B2447" s="68" t="str">
        <f>IF(ISNA(VLOOKUP(C2447,COA!$A$2:$B$340,2,FALSE)),"XXX",VLOOKUP(C2447,COA!$A$2:$B$340,2,FALSE))</f>
        <v>S51</v>
      </c>
      <c r="C2447" s="149" t="str">
        <f t="shared" si="78"/>
        <v>0003-1010-0017</v>
      </c>
      <c r="D2447" s="134" t="s">
        <v>463</v>
      </c>
      <c r="E2447" s="134" t="s">
        <v>445</v>
      </c>
      <c r="F2447" s="134" t="s">
        <v>455</v>
      </c>
      <c r="G2447" s="134" t="s">
        <v>961</v>
      </c>
      <c r="H2447" s="134" t="s">
        <v>1023</v>
      </c>
      <c r="I2447" s="134" t="s">
        <v>3</v>
      </c>
      <c r="J2447" s="135">
        <v>2464642.8100000154</v>
      </c>
      <c r="K2447" s="135">
        <v>1025990.3599999939</v>
      </c>
      <c r="L2447" s="135">
        <v>817303.0499999976</v>
      </c>
      <c r="M2447" s="141" t="str">
        <f t="shared" si="77"/>
        <v>201711</v>
      </c>
    </row>
    <row r="2448" spans="1:13" x14ac:dyDescent="0.25">
      <c r="A2448" s="35" t="str">
        <f>VLOOKUP(B2448,ResCat!$A$2:$B$269,2,FALSE)</f>
        <v>PPOSG</v>
      </c>
      <c r="B2448" s="68" t="str">
        <f>IF(ISNA(VLOOKUP(C2448,COA!$A$2:$B$340,2,FALSE)),"XXX",VLOOKUP(C2448,COA!$A$2:$B$340,2,FALSE))</f>
        <v>S51</v>
      </c>
      <c r="C2448" s="149" t="str">
        <f t="shared" si="78"/>
        <v>0003-1010-0017</v>
      </c>
      <c r="D2448" s="134" t="s">
        <v>463</v>
      </c>
      <c r="E2448" s="134" t="s">
        <v>445</v>
      </c>
      <c r="F2448" s="134" t="s">
        <v>455</v>
      </c>
      <c r="G2448" s="134" t="s">
        <v>961</v>
      </c>
      <c r="H2448" s="134" t="s">
        <v>1023</v>
      </c>
      <c r="I2448" s="134" t="s">
        <v>368</v>
      </c>
      <c r="J2448" s="135">
        <v>141741.82</v>
      </c>
      <c r="K2448" s="135">
        <v>32282</v>
      </c>
      <c r="L2448" s="135">
        <v>23105.479999999996</v>
      </c>
      <c r="M2448" s="141" t="str">
        <f t="shared" si="77"/>
        <v>201711</v>
      </c>
    </row>
    <row r="2449" spans="1:13" x14ac:dyDescent="0.25">
      <c r="A2449" s="35" t="str">
        <f>VLOOKUP(B2449,ResCat!$A$2:$B$269,2,FALSE)</f>
        <v>PPOSG</v>
      </c>
      <c r="B2449" s="68" t="str">
        <f>IF(ISNA(VLOOKUP(C2449,COA!$A$2:$B$340,2,FALSE)),"XXX",VLOOKUP(C2449,COA!$A$2:$B$340,2,FALSE))</f>
        <v>S51</v>
      </c>
      <c r="C2449" s="149" t="str">
        <f t="shared" si="78"/>
        <v>0003-1010-0017</v>
      </c>
      <c r="D2449" s="134" t="s">
        <v>463</v>
      </c>
      <c r="E2449" s="134" t="s">
        <v>445</v>
      </c>
      <c r="F2449" s="134" t="s">
        <v>455</v>
      </c>
      <c r="G2449" s="134" t="s">
        <v>961</v>
      </c>
      <c r="H2449" s="134" t="s">
        <v>1023</v>
      </c>
      <c r="I2449" s="134" t="s">
        <v>0</v>
      </c>
      <c r="J2449" s="135">
        <v>18255026.269999929</v>
      </c>
      <c r="K2449" s="135">
        <v>6949040.6300000316</v>
      </c>
      <c r="L2449" s="135">
        <v>6697319.8800000018</v>
      </c>
      <c r="M2449" s="141" t="str">
        <f t="shared" si="77"/>
        <v>201711</v>
      </c>
    </row>
    <row r="2450" spans="1:13" x14ac:dyDescent="0.25">
      <c r="A2450" s="35" t="str">
        <f>VLOOKUP(B2450,ResCat!$A$2:$B$269,2,FALSE)</f>
        <v>PPOSG</v>
      </c>
      <c r="B2450" s="68" t="str">
        <f>IF(ISNA(VLOOKUP(C2450,COA!$A$2:$B$340,2,FALSE)),"XXX",VLOOKUP(C2450,COA!$A$2:$B$340,2,FALSE))</f>
        <v>S51</v>
      </c>
      <c r="C2450" s="149" t="str">
        <f t="shared" si="78"/>
        <v>0003-1010-0017</v>
      </c>
      <c r="D2450" s="134" t="s">
        <v>463</v>
      </c>
      <c r="E2450" s="134" t="s">
        <v>445</v>
      </c>
      <c r="F2450" s="134" t="s">
        <v>455</v>
      </c>
      <c r="G2450" s="134" t="s">
        <v>961</v>
      </c>
      <c r="H2450" s="134" t="s">
        <v>1023</v>
      </c>
      <c r="I2450" s="134" t="s">
        <v>336</v>
      </c>
      <c r="J2450" s="135">
        <v>46293.920000000006</v>
      </c>
      <c r="K2450" s="135">
        <v>9011.3899999999958</v>
      </c>
      <c r="L2450" s="135">
        <v>7976.9499999999971</v>
      </c>
      <c r="M2450" s="141" t="str">
        <f t="shared" si="77"/>
        <v>201711</v>
      </c>
    </row>
    <row r="2451" spans="1:13" x14ac:dyDescent="0.25">
      <c r="A2451" s="35" t="str">
        <f>VLOOKUP(B2451,ResCat!$A$2:$B$269,2,FALSE)</f>
        <v>PPOSG</v>
      </c>
      <c r="B2451" s="68" t="str">
        <f>IF(ISNA(VLOOKUP(C2451,COA!$A$2:$B$340,2,FALSE)),"XXX",VLOOKUP(C2451,COA!$A$2:$B$340,2,FALSE))</f>
        <v>S51</v>
      </c>
      <c r="C2451" s="149" t="str">
        <f t="shared" si="78"/>
        <v>0003-1010-0017</v>
      </c>
      <c r="D2451" s="134" t="s">
        <v>463</v>
      </c>
      <c r="E2451" s="134" t="s">
        <v>445</v>
      </c>
      <c r="F2451" s="134" t="s">
        <v>455</v>
      </c>
      <c r="G2451" s="134" t="s">
        <v>961</v>
      </c>
      <c r="H2451" s="134" t="s">
        <v>1023</v>
      </c>
      <c r="I2451" s="134" t="s">
        <v>2</v>
      </c>
      <c r="J2451" s="135">
        <v>7555012.4199999804</v>
      </c>
      <c r="K2451" s="135">
        <v>2989459.5400000047</v>
      </c>
      <c r="L2451" s="135">
        <v>2410749.7100000051</v>
      </c>
      <c r="M2451" s="141" t="str">
        <f t="shared" si="77"/>
        <v>201711</v>
      </c>
    </row>
    <row r="2452" spans="1:13" x14ac:dyDescent="0.25">
      <c r="A2452" s="35" t="str">
        <f>VLOOKUP(B2452,ResCat!$A$2:$B$269,2,FALSE)</f>
        <v>PPOSG</v>
      </c>
      <c r="B2452" s="68" t="str">
        <f>IF(ISNA(VLOOKUP(C2452,COA!$A$2:$B$340,2,FALSE)),"XXX",VLOOKUP(C2452,COA!$A$2:$B$340,2,FALSE))</f>
        <v>S51</v>
      </c>
      <c r="C2452" s="149" t="str">
        <f t="shared" si="78"/>
        <v>0003-1010-0017</v>
      </c>
      <c r="D2452" s="134" t="s">
        <v>463</v>
      </c>
      <c r="E2452" s="134" t="s">
        <v>445</v>
      </c>
      <c r="F2452" s="134" t="s">
        <v>455</v>
      </c>
      <c r="G2452" s="134" t="s">
        <v>961</v>
      </c>
      <c r="H2452" s="134" t="s">
        <v>1023</v>
      </c>
      <c r="I2452" s="134" t="s">
        <v>343</v>
      </c>
      <c r="J2452" s="135">
        <v>-17733.249999999996</v>
      </c>
      <c r="K2452" s="135">
        <v>-5294.2799999999988</v>
      </c>
      <c r="L2452" s="135">
        <v>-4616.0399999999991</v>
      </c>
      <c r="M2452" s="141" t="str">
        <f t="shared" si="77"/>
        <v>201711</v>
      </c>
    </row>
    <row r="2453" spans="1:13" x14ac:dyDescent="0.25">
      <c r="A2453" s="35" t="str">
        <f>VLOOKUP(B2453,ResCat!$A$2:$B$269,2,FALSE)</f>
        <v>PPOSG</v>
      </c>
      <c r="B2453" s="68" t="str">
        <f>IF(ISNA(VLOOKUP(C2453,COA!$A$2:$B$340,2,FALSE)),"XXX",VLOOKUP(C2453,COA!$A$2:$B$340,2,FALSE))</f>
        <v>S51</v>
      </c>
      <c r="C2453" s="149" t="str">
        <f t="shared" si="78"/>
        <v>0003-1010-0017</v>
      </c>
      <c r="D2453" s="134" t="s">
        <v>463</v>
      </c>
      <c r="E2453" s="134" t="s">
        <v>445</v>
      </c>
      <c r="F2453" s="134" t="s">
        <v>455</v>
      </c>
      <c r="G2453" s="134" t="s">
        <v>961</v>
      </c>
      <c r="H2453" s="134" t="s">
        <v>1023</v>
      </c>
      <c r="I2453" s="134" t="s">
        <v>1</v>
      </c>
      <c r="J2453" s="135">
        <v>10514340.259999996</v>
      </c>
      <c r="K2453" s="135">
        <v>3338806.5500000021</v>
      </c>
      <c r="L2453" s="135">
        <v>2925979.2500000005</v>
      </c>
      <c r="M2453" s="141" t="str">
        <f t="shared" si="77"/>
        <v>201711</v>
      </c>
    </row>
    <row r="2454" spans="1:13" x14ac:dyDescent="0.25">
      <c r="A2454" s="35" t="str">
        <f>VLOOKUP(B2454,ResCat!$A$2:$B$269,2,FALSE)</f>
        <v>PPOSG</v>
      </c>
      <c r="B2454" s="68" t="str">
        <f>IF(ISNA(VLOOKUP(C2454,COA!$A$2:$B$340,2,FALSE)),"XXX",VLOOKUP(C2454,COA!$A$2:$B$340,2,FALSE))</f>
        <v>S51</v>
      </c>
      <c r="C2454" s="149" t="str">
        <f t="shared" si="78"/>
        <v>0003-1010-0017</v>
      </c>
      <c r="D2454" s="134" t="s">
        <v>463</v>
      </c>
      <c r="E2454" s="134" t="s">
        <v>445</v>
      </c>
      <c r="F2454" s="134" t="s">
        <v>455</v>
      </c>
      <c r="G2454" s="134" t="s">
        <v>970</v>
      </c>
      <c r="H2454" s="134" t="s">
        <v>1023</v>
      </c>
      <c r="I2454" s="134" t="s">
        <v>3</v>
      </c>
      <c r="J2454" s="135">
        <v>14286657.910000369</v>
      </c>
      <c r="K2454" s="135">
        <v>4832902.8600001438</v>
      </c>
      <c r="L2454" s="135">
        <v>3431190.8800000758</v>
      </c>
      <c r="M2454" s="141" t="str">
        <f t="shared" si="77"/>
        <v>201712</v>
      </c>
    </row>
    <row r="2455" spans="1:13" x14ac:dyDescent="0.25">
      <c r="A2455" s="35" t="str">
        <f>VLOOKUP(B2455,ResCat!$A$2:$B$269,2,FALSE)</f>
        <v>PPOSG</v>
      </c>
      <c r="B2455" s="68" t="str">
        <f>IF(ISNA(VLOOKUP(C2455,COA!$A$2:$B$340,2,FALSE)),"XXX",VLOOKUP(C2455,COA!$A$2:$B$340,2,FALSE))</f>
        <v>S51</v>
      </c>
      <c r="C2455" s="149" t="str">
        <f t="shared" si="78"/>
        <v>0003-1010-0017</v>
      </c>
      <c r="D2455" s="134" t="s">
        <v>463</v>
      </c>
      <c r="E2455" s="134" t="s">
        <v>445</v>
      </c>
      <c r="F2455" s="134" t="s">
        <v>455</v>
      </c>
      <c r="G2455" s="134" t="s">
        <v>970</v>
      </c>
      <c r="H2455" s="134" t="s">
        <v>1023</v>
      </c>
      <c r="I2455" s="134" t="s">
        <v>368</v>
      </c>
      <c r="J2455" s="135">
        <v>668539.96999999986</v>
      </c>
      <c r="K2455" s="135">
        <v>270155.45000000007</v>
      </c>
      <c r="L2455" s="135">
        <v>203004.85999999937</v>
      </c>
      <c r="M2455" s="141" t="str">
        <f t="shared" si="77"/>
        <v>201712</v>
      </c>
    </row>
    <row r="2456" spans="1:13" x14ac:dyDescent="0.25">
      <c r="A2456" s="35" t="str">
        <f>VLOOKUP(B2456,ResCat!$A$2:$B$269,2,FALSE)</f>
        <v>PPOSG</v>
      </c>
      <c r="B2456" s="68" t="str">
        <f>IF(ISNA(VLOOKUP(C2456,COA!$A$2:$B$340,2,FALSE)),"XXX",VLOOKUP(C2456,COA!$A$2:$B$340,2,FALSE))</f>
        <v>S51</v>
      </c>
      <c r="C2456" s="149" t="str">
        <f t="shared" si="78"/>
        <v>0003-1010-0017</v>
      </c>
      <c r="D2456" s="134" t="s">
        <v>463</v>
      </c>
      <c r="E2456" s="134" t="s">
        <v>445</v>
      </c>
      <c r="F2456" s="134" t="s">
        <v>455</v>
      </c>
      <c r="G2456" s="134" t="s">
        <v>970</v>
      </c>
      <c r="H2456" s="134" t="s">
        <v>1023</v>
      </c>
      <c r="I2456" s="134" t="s">
        <v>0</v>
      </c>
      <c r="J2456" s="135">
        <v>52012733.209999911</v>
      </c>
      <c r="K2456" s="135">
        <v>17629931.390000034</v>
      </c>
      <c r="L2456" s="135">
        <v>15879392.290000066</v>
      </c>
      <c r="M2456" s="141" t="str">
        <f t="shared" si="77"/>
        <v>201712</v>
      </c>
    </row>
    <row r="2457" spans="1:13" x14ac:dyDescent="0.25">
      <c r="A2457" s="35" t="str">
        <f>VLOOKUP(B2457,ResCat!$A$2:$B$269,2,FALSE)</f>
        <v>PPOSG</v>
      </c>
      <c r="B2457" s="68" t="str">
        <f>IF(ISNA(VLOOKUP(C2457,COA!$A$2:$B$340,2,FALSE)),"XXX",VLOOKUP(C2457,COA!$A$2:$B$340,2,FALSE))</f>
        <v>S51</v>
      </c>
      <c r="C2457" s="149" t="str">
        <f t="shared" si="78"/>
        <v>0003-1010-0017</v>
      </c>
      <c r="D2457" s="134" t="s">
        <v>463</v>
      </c>
      <c r="E2457" s="134" t="s">
        <v>445</v>
      </c>
      <c r="F2457" s="134" t="s">
        <v>455</v>
      </c>
      <c r="G2457" s="134" t="s">
        <v>970</v>
      </c>
      <c r="H2457" s="134" t="s">
        <v>1023</v>
      </c>
      <c r="I2457" s="134" t="s">
        <v>336</v>
      </c>
      <c r="J2457" s="135">
        <v>602420.31999999995</v>
      </c>
      <c r="K2457" s="135">
        <v>138767.63000000009</v>
      </c>
      <c r="L2457" s="135">
        <v>127048.51</v>
      </c>
      <c r="M2457" s="141" t="str">
        <f t="shared" si="77"/>
        <v>201712</v>
      </c>
    </row>
    <row r="2458" spans="1:13" x14ac:dyDescent="0.25">
      <c r="A2458" s="35" t="str">
        <f>VLOOKUP(B2458,ResCat!$A$2:$B$269,2,FALSE)</f>
        <v>PPOSG</v>
      </c>
      <c r="B2458" s="68" t="str">
        <f>IF(ISNA(VLOOKUP(C2458,COA!$A$2:$B$340,2,FALSE)),"XXX",VLOOKUP(C2458,COA!$A$2:$B$340,2,FALSE))</f>
        <v>S51</v>
      </c>
      <c r="C2458" s="149" t="str">
        <f t="shared" si="78"/>
        <v>0003-1010-0017</v>
      </c>
      <c r="D2458" s="134" t="s">
        <v>463</v>
      </c>
      <c r="E2458" s="134" t="s">
        <v>445</v>
      </c>
      <c r="F2458" s="134" t="s">
        <v>455</v>
      </c>
      <c r="G2458" s="134" t="s">
        <v>970</v>
      </c>
      <c r="H2458" s="134" t="s">
        <v>1023</v>
      </c>
      <c r="I2458" s="134" t="s">
        <v>2</v>
      </c>
      <c r="J2458" s="135">
        <v>34815899.840000652</v>
      </c>
      <c r="K2458" s="135">
        <v>15785522.459996069</v>
      </c>
      <c r="L2458" s="135">
        <v>12388653.309996592</v>
      </c>
      <c r="M2458" s="141" t="str">
        <f t="shared" si="77"/>
        <v>201712</v>
      </c>
    </row>
    <row r="2459" spans="1:13" x14ac:dyDescent="0.25">
      <c r="A2459" s="35" t="str">
        <f>VLOOKUP(B2459,ResCat!$A$2:$B$269,2,FALSE)</f>
        <v>PPOSG</v>
      </c>
      <c r="B2459" s="68" t="str">
        <f>IF(ISNA(VLOOKUP(C2459,COA!$A$2:$B$340,2,FALSE)),"XXX",VLOOKUP(C2459,COA!$A$2:$B$340,2,FALSE))</f>
        <v>S51</v>
      </c>
      <c r="C2459" s="149" t="str">
        <f t="shared" si="78"/>
        <v>0003-1010-0017</v>
      </c>
      <c r="D2459" s="134" t="s">
        <v>463</v>
      </c>
      <c r="E2459" s="134" t="s">
        <v>445</v>
      </c>
      <c r="F2459" s="134" t="s">
        <v>455</v>
      </c>
      <c r="G2459" s="134" t="s">
        <v>970</v>
      </c>
      <c r="H2459" s="134" t="s">
        <v>1023</v>
      </c>
      <c r="I2459" s="134" t="s">
        <v>371</v>
      </c>
      <c r="J2459" s="135">
        <v>21</v>
      </c>
      <c r="K2459" s="135">
        <v>0</v>
      </c>
      <c r="L2459" s="135">
        <v>0</v>
      </c>
      <c r="M2459" s="141" t="str">
        <f t="shared" si="77"/>
        <v>201712</v>
      </c>
    </row>
    <row r="2460" spans="1:13" x14ac:dyDescent="0.25">
      <c r="A2460" s="35" t="str">
        <f>VLOOKUP(B2460,ResCat!$A$2:$B$269,2,FALSE)</f>
        <v>PPOSG</v>
      </c>
      <c r="B2460" s="68" t="str">
        <f>IF(ISNA(VLOOKUP(C2460,COA!$A$2:$B$340,2,FALSE)),"XXX",VLOOKUP(C2460,COA!$A$2:$B$340,2,FALSE))</f>
        <v>S51</v>
      </c>
      <c r="C2460" s="149" t="str">
        <f t="shared" si="78"/>
        <v>0003-1010-0017</v>
      </c>
      <c r="D2460" s="134" t="s">
        <v>463</v>
      </c>
      <c r="E2460" s="134" t="s">
        <v>445</v>
      </c>
      <c r="F2460" s="134" t="s">
        <v>455</v>
      </c>
      <c r="G2460" s="134" t="s">
        <v>970</v>
      </c>
      <c r="H2460" s="134" t="s">
        <v>1023</v>
      </c>
      <c r="I2460" s="134" t="s">
        <v>343</v>
      </c>
      <c r="J2460" s="135">
        <v>15436734.3499994</v>
      </c>
      <c r="K2460" s="135">
        <v>6543474.1499999678</v>
      </c>
      <c r="L2460" s="135">
        <v>5929868.7000000393</v>
      </c>
      <c r="M2460" s="141" t="str">
        <f t="shared" si="77"/>
        <v>201712</v>
      </c>
    </row>
    <row r="2461" spans="1:13" x14ac:dyDescent="0.25">
      <c r="A2461" s="35" t="str">
        <f>VLOOKUP(B2461,ResCat!$A$2:$B$269,2,FALSE)</f>
        <v>PPOSG</v>
      </c>
      <c r="B2461" s="68" t="str">
        <f>IF(ISNA(VLOOKUP(C2461,COA!$A$2:$B$340,2,FALSE)),"XXX",VLOOKUP(C2461,COA!$A$2:$B$340,2,FALSE))</f>
        <v>S51</v>
      </c>
      <c r="C2461" s="149" t="str">
        <f t="shared" si="78"/>
        <v>0003-1010-0017</v>
      </c>
      <c r="D2461" s="134" t="s">
        <v>463</v>
      </c>
      <c r="E2461" s="134" t="s">
        <v>445</v>
      </c>
      <c r="F2461" s="134" t="s">
        <v>455</v>
      </c>
      <c r="G2461" s="134" t="s">
        <v>970</v>
      </c>
      <c r="H2461" s="134" t="s">
        <v>1023</v>
      </c>
      <c r="I2461" s="134" t="s">
        <v>1</v>
      </c>
      <c r="J2461" s="135">
        <v>62979978.960000299</v>
      </c>
      <c r="K2461" s="135">
        <v>24666803.279999796</v>
      </c>
      <c r="L2461" s="135">
        <v>20638681.230000131</v>
      </c>
      <c r="M2461" s="141" t="str">
        <f t="shared" si="77"/>
        <v>201712</v>
      </c>
    </row>
    <row r="2462" spans="1:13" x14ac:dyDescent="0.25">
      <c r="A2462" s="35" t="str">
        <f>VLOOKUP(B2462,ResCat!$A$2:$B$269,2,FALSE)</f>
        <v>PPOSG</v>
      </c>
      <c r="B2462" s="68" t="str">
        <f>IF(ISNA(VLOOKUP(C2462,COA!$A$2:$B$340,2,FALSE)),"XXX",VLOOKUP(C2462,COA!$A$2:$B$340,2,FALSE))</f>
        <v>S51</v>
      </c>
      <c r="C2462" s="149" t="str">
        <f t="shared" si="78"/>
        <v>0003-1010-0017</v>
      </c>
      <c r="D2462" s="134" t="s">
        <v>463</v>
      </c>
      <c r="E2462" s="134" t="s">
        <v>445</v>
      </c>
      <c r="F2462" s="134" t="s">
        <v>455</v>
      </c>
      <c r="G2462" s="134" t="s">
        <v>1023</v>
      </c>
      <c r="H2462" s="134" t="s">
        <v>1023</v>
      </c>
      <c r="I2462" s="134" t="s">
        <v>3</v>
      </c>
      <c r="J2462" s="135">
        <v>19549345.619995736</v>
      </c>
      <c r="K2462" s="135">
        <v>6839757.1900007082</v>
      </c>
      <c r="L2462" s="135">
        <v>3020364.7400001911</v>
      </c>
      <c r="M2462" s="141" t="str">
        <f t="shared" si="77"/>
        <v>201801</v>
      </c>
    </row>
    <row r="2463" spans="1:13" x14ac:dyDescent="0.25">
      <c r="A2463" s="35" t="str">
        <f>VLOOKUP(B2463,ResCat!$A$2:$B$269,2,FALSE)</f>
        <v>PPOSG</v>
      </c>
      <c r="B2463" s="68" t="str">
        <f>IF(ISNA(VLOOKUP(C2463,COA!$A$2:$B$340,2,FALSE)),"XXX",VLOOKUP(C2463,COA!$A$2:$B$340,2,FALSE))</f>
        <v>S51</v>
      </c>
      <c r="C2463" s="149" t="str">
        <f t="shared" si="78"/>
        <v>0003-1010-0017</v>
      </c>
      <c r="D2463" s="134" t="s">
        <v>463</v>
      </c>
      <c r="E2463" s="134" t="s">
        <v>445</v>
      </c>
      <c r="F2463" s="134" t="s">
        <v>455</v>
      </c>
      <c r="G2463" s="134" t="s">
        <v>1023</v>
      </c>
      <c r="H2463" s="134" t="s">
        <v>1023</v>
      </c>
      <c r="I2463" s="134" t="s">
        <v>368</v>
      </c>
      <c r="J2463" s="135">
        <v>932815.87</v>
      </c>
      <c r="K2463" s="135">
        <v>380689.26000000013</v>
      </c>
      <c r="L2463" s="135">
        <v>315650.13999999681</v>
      </c>
      <c r="M2463" s="141" t="str">
        <f t="shared" si="77"/>
        <v>201801</v>
      </c>
    </row>
    <row r="2464" spans="1:13" x14ac:dyDescent="0.25">
      <c r="A2464" s="35" t="str">
        <f>VLOOKUP(B2464,ResCat!$A$2:$B$269,2,FALSE)</f>
        <v>PPOSG</v>
      </c>
      <c r="B2464" s="68" t="str">
        <f>IF(ISNA(VLOOKUP(C2464,COA!$A$2:$B$340,2,FALSE)),"XXX",VLOOKUP(C2464,COA!$A$2:$B$340,2,FALSE))</f>
        <v>S51</v>
      </c>
      <c r="C2464" s="149" t="str">
        <f t="shared" si="78"/>
        <v>0003-1010-0017</v>
      </c>
      <c r="D2464" s="134" t="s">
        <v>463</v>
      </c>
      <c r="E2464" s="134" t="s">
        <v>445</v>
      </c>
      <c r="F2464" s="134" t="s">
        <v>455</v>
      </c>
      <c r="G2464" s="134" t="s">
        <v>1023</v>
      </c>
      <c r="H2464" s="134" t="s">
        <v>1023</v>
      </c>
      <c r="I2464" s="134" t="s">
        <v>0</v>
      </c>
      <c r="J2464" s="135">
        <v>24204070.009999968</v>
      </c>
      <c r="K2464" s="135">
        <v>8816806.5199999977</v>
      </c>
      <c r="L2464" s="135">
        <v>7288144.9299999932</v>
      </c>
      <c r="M2464" s="141" t="str">
        <f t="shared" si="77"/>
        <v>201801</v>
      </c>
    </row>
    <row r="2465" spans="1:13" x14ac:dyDescent="0.25">
      <c r="A2465" s="35" t="str">
        <f>VLOOKUP(B2465,ResCat!$A$2:$B$269,2,FALSE)</f>
        <v>PPOSG</v>
      </c>
      <c r="B2465" s="68" t="str">
        <f>IF(ISNA(VLOOKUP(C2465,COA!$A$2:$B$340,2,FALSE)),"XXX",VLOOKUP(C2465,COA!$A$2:$B$340,2,FALSE))</f>
        <v>S51</v>
      </c>
      <c r="C2465" s="149" t="str">
        <f t="shared" si="78"/>
        <v>0003-1010-0017</v>
      </c>
      <c r="D2465" s="134" t="s">
        <v>463</v>
      </c>
      <c r="E2465" s="134" t="s">
        <v>445</v>
      </c>
      <c r="F2465" s="134" t="s">
        <v>455</v>
      </c>
      <c r="G2465" s="134" t="s">
        <v>1023</v>
      </c>
      <c r="H2465" s="134" t="s">
        <v>1023</v>
      </c>
      <c r="I2465" s="134" t="s">
        <v>336</v>
      </c>
      <c r="J2465" s="135">
        <v>630350.51999999909</v>
      </c>
      <c r="K2465" s="135">
        <v>247110.82999999978</v>
      </c>
      <c r="L2465" s="135">
        <v>219371.31000000011</v>
      </c>
      <c r="M2465" s="141" t="str">
        <f t="shared" si="77"/>
        <v>201801</v>
      </c>
    </row>
    <row r="2466" spans="1:13" x14ac:dyDescent="0.25">
      <c r="A2466" s="35" t="str">
        <f>VLOOKUP(B2466,ResCat!$A$2:$B$269,2,FALSE)</f>
        <v>PPOSG</v>
      </c>
      <c r="B2466" s="68" t="str">
        <f>IF(ISNA(VLOOKUP(C2466,COA!$A$2:$B$340,2,FALSE)),"XXX",VLOOKUP(C2466,COA!$A$2:$B$340,2,FALSE))</f>
        <v>S51</v>
      </c>
      <c r="C2466" s="149" t="str">
        <f t="shared" si="78"/>
        <v>0003-1010-0017</v>
      </c>
      <c r="D2466" s="134" t="s">
        <v>463</v>
      </c>
      <c r="E2466" s="134" t="s">
        <v>445</v>
      </c>
      <c r="F2466" s="134" t="s">
        <v>455</v>
      </c>
      <c r="G2466" s="134" t="s">
        <v>1023</v>
      </c>
      <c r="H2466" s="134" t="s">
        <v>1023</v>
      </c>
      <c r="I2466" s="134" t="s">
        <v>2</v>
      </c>
      <c r="J2466" s="135">
        <v>50191690.640000843</v>
      </c>
      <c r="K2466" s="135">
        <v>24035982.870001741</v>
      </c>
      <c r="L2466" s="135">
        <v>15350908.279993448</v>
      </c>
      <c r="M2466" s="141" t="str">
        <f t="shared" si="77"/>
        <v>201801</v>
      </c>
    </row>
    <row r="2467" spans="1:13" x14ac:dyDescent="0.25">
      <c r="A2467" s="35" t="str">
        <f>VLOOKUP(B2467,ResCat!$A$2:$B$269,2,FALSE)</f>
        <v>PPOSG</v>
      </c>
      <c r="B2467" s="68" t="str">
        <f>IF(ISNA(VLOOKUP(C2467,COA!$A$2:$B$340,2,FALSE)),"XXX",VLOOKUP(C2467,COA!$A$2:$B$340,2,FALSE))</f>
        <v>S51</v>
      </c>
      <c r="C2467" s="149" t="str">
        <f t="shared" si="78"/>
        <v>0003-1010-0017</v>
      </c>
      <c r="D2467" s="134" t="s">
        <v>463</v>
      </c>
      <c r="E2467" s="134" t="s">
        <v>445</v>
      </c>
      <c r="F2467" s="134" t="s">
        <v>455</v>
      </c>
      <c r="G2467" s="134" t="s">
        <v>1023</v>
      </c>
      <c r="H2467" s="134" t="s">
        <v>1023</v>
      </c>
      <c r="I2467" s="134" t="s">
        <v>371</v>
      </c>
      <c r="J2467" s="135">
        <v>1</v>
      </c>
      <c r="K2467" s="135">
        <v>0</v>
      </c>
      <c r="L2467" s="135">
        <v>0</v>
      </c>
      <c r="M2467" s="141" t="str">
        <f t="shared" si="77"/>
        <v>201801</v>
      </c>
    </row>
    <row r="2468" spans="1:13" x14ac:dyDescent="0.25">
      <c r="A2468" s="35" t="str">
        <f>VLOOKUP(B2468,ResCat!$A$2:$B$269,2,FALSE)</f>
        <v>PPOSG</v>
      </c>
      <c r="B2468" s="68" t="str">
        <f>IF(ISNA(VLOOKUP(C2468,COA!$A$2:$B$340,2,FALSE)),"XXX",VLOOKUP(C2468,COA!$A$2:$B$340,2,FALSE))</f>
        <v>S51</v>
      </c>
      <c r="C2468" s="149" t="str">
        <f t="shared" si="78"/>
        <v>0003-1010-0017</v>
      </c>
      <c r="D2468" s="134" t="s">
        <v>463</v>
      </c>
      <c r="E2468" s="134" t="s">
        <v>445</v>
      </c>
      <c r="F2468" s="134" t="s">
        <v>455</v>
      </c>
      <c r="G2468" s="134" t="s">
        <v>1023</v>
      </c>
      <c r="H2468" s="134" t="s">
        <v>1023</v>
      </c>
      <c r="I2468" s="134" t="s">
        <v>343</v>
      </c>
      <c r="J2468" s="135">
        <v>65219193.700008169</v>
      </c>
      <c r="K2468" s="135">
        <v>26061020.6599968</v>
      </c>
      <c r="L2468" s="135">
        <v>20301215.669998702</v>
      </c>
      <c r="M2468" s="141" t="str">
        <f t="shared" si="77"/>
        <v>201801</v>
      </c>
    </row>
    <row r="2469" spans="1:13" x14ac:dyDescent="0.25">
      <c r="A2469" s="35" t="str">
        <f>VLOOKUP(B2469,ResCat!$A$2:$B$269,2,FALSE)</f>
        <v>PPOSG</v>
      </c>
      <c r="B2469" s="68" t="str">
        <f>IF(ISNA(VLOOKUP(C2469,COA!$A$2:$B$340,2,FALSE)),"XXX",VLOOKUP(C2469,COA!$A$2:$B$340,2,FALSE))</f>
        <v>S51</v>
      </c>
      <c r="C2469" s="149" t="str">
        <f t="shared" si="78"/>
        <v>0003-1010-0017</v>
      </c>
      <c r="D2469" s="134" t="s">
        <v>463</v>
      </c>
      <c r="E2469" s="134" t="s">
        <v>445</v>
      </c>
      <c r="F2469" s="134" t="s">
        <v>455</v>
      </c>
      <c r="G2469" s="134" t="s">
        <v>1023</v>
      </c>
      <c r="H2469" s="134" t="s">
        <v>1023</v>
      </c>
      <c r="I2469" s="134" t="s">
        <v>1</v>
      </c>
      <c r="J2469" s="135">
        <v>50048278.379999988</v>
      </c>
      <c r="K2469" s="135">
        <v>21962357.220000159</v>
      </c>
      <c r="L2469" s="135">
        <v>13624409.479999976</v>
      </c>
      <c r="M2469" s="141" t="str">
        <f t="shared" si="77"/>
        <v>201801</v>
      </c>
    </row>
    <row r="2470" spans="1:13" x14ac:dyDescent="0.25">
      <c r="A2470" s="35" t="str">
        <f>VLOOKUP(B2470,ResCat!$A$2:$B$269,2,FALSE)</f>
        <v>PPOSG</v>
      </c>
      <c r="B2470" s="68" t="str">
        <f>IF(ISNA(VLOOKUP(C2470,COA!$A$2:$B$340,2,FALSE)),"XXX",VLOOKUP(C2470,COA!$A$2:$B$340,2,FALSE))</f>
        <v>S54</v>
      </c>
      <c r="C2470" s="149" t="str">
        <f t="shared" si="78"/>
        <v>0003-1010-0023</v>
      </c>
      <c r="D2470" s="134" t="s">
        <v>463</v>
      </c>
      <c r="E2470" s="134" t="s">
        <v>445</v>
      </c>
      <c r="F2470" s="134" t="s">
        <v>488</v>
      </c>
      <c r="G2470" s="134" t="s">
        <v>309</v>
      </c>
      <c r="H2470" s="134" t="s">
        <v>1023</v>
      </c>
      <c r="I2470" s="134" t="s">
        <v>2</v>
      </c>
      <c r="J2470" s="135">
        <v>85</v>
      </c>
      <c r="K2470" s="135">
        <v>85</v>
      </c>
      <c r="L2470" s="135">
        <v>0</v>
      </c>
      <c r="M2470" s="141" t="str">
        <f t="shared" si="77"/>
        <v>201601</v>
      </c>
    </row>
    <row r="2471" spans="1:13" x14ac:dyDescent="0.25">
      <c r="A2471" s="35" t="str">
        <f>VLOOKUP(B2471,ResCat!$A$2:$B$269,2,FALSE)</f>
        <v>PPOSG</v>
      </c>
      <c r="B2471" s="68" t="str">
        <f>IF(ISNA(VLOOKUP(C2471,COA!$A$2:$B$340,2,FALSE)),"XXX",VLOOKUP(C2471,COA!$A$2:$B$340,2,FALSE))</f>
        <v>S54</v>
      </c>
      <c r="C2471" s="149" t="str">
        <f t="shared" si="78"/>
        <v>0003-1010-0023</v>
      </c>
      <c r="D2471" s="134" t="s">
        <v>463</v>
      </c>
      <c r="E2471" s="134" t="s">
        <v>445</v>
      </c>
      <c r="F2471" s="134" t="s">
        <v>488</v>
      </c>
      <c r="G2471" s="134" t="s">
        <v>366</v>
      </c>
      <c r="H2471" s="134" t="s">
        <v>1023</v>
      </c>
      <c r="I2471" s="134" t="s">
        <v>2</v>
      </c>
      <c r="J2471" s="135">
        <v>49.05</v>
      </c>
      <c r="K2471" s="135">
        <v>49.05</v>
      </c>
      <c r="L2471" s="135">
        <v>0</v>
      </c>
      <c r="M2471" s="141" t="str">
        <f t="shared" si="77"/>
        <v>201601</v>
      </c>
    </row>
    <row r="2472" spans="1:13" x14ac:dyDescent="0.25">
      <c r="A2472" s="35" t="str">
        <f>VLOOKUP(B2472,ResCat!$A$2:$B$269,2,FALSE)</f>
        <v>PPOSG</v>
      </c>
      <c r="B2472" s="68" t="str">
        <f>IF(ISNA(VLOOKUP(C2472,COA!$A$2:$B$340,2,FALSE)),"XXX",VLOOKUP(C2472,COA!$A$2:$B$340,2,FALSE))</f>
        <v>S54</v>
      </c>
      <c r="C2472" s="149" t="str">
        <f t="shared" si="78"/>
        <v>0003-1010-0023</v>
      </c>
      <c r="D2472" s="134" t="s">
        <v>463</v>
      </c>
      <c r="E2472" s="134" t="s">
        <v>445</v>
      </c>
      <c r="F2472" s="134" t="s">
        <v>488</v>
      </c>
      <c r="G2472" s="134" t="s">
        <v>337</v>
      </c>
      <c r="H2472" s="134" t="s">
        <v>1023</v>
      </c>
      <c r="I2472" s="134" t="s">
        <v>1</v>
      </c>
      <c r="J2472" s="135">
        <v>74.819999999999993</v>
      </c>
      <c r="K2472" s="135">
        <v>74.819999999999993</v>
      </c>
      <c r="L2472" s="135">
        <v>0</v>
      </c>
      <c r="M2472" s="141" t="str">
        <f t="shared" si="77"/>
        <v>201601</v>
      </c>
    </row>
    <row r="2473" spans="1:13" x14ac:dyDescent="0.25">
      <c r="A2473" s="35" t="str">
        <f>VLOOKUP(B2473,ResCat!$A$2:$B$269,2,FALSE)</f>
        <v>PPOSG</v>
      </c>
      <c r="B2473" s="68" t="str">
        <f>IF(ISNA(VLOOKUP(C2473,COA!$A$2:$B$340,2,FALSE)),"XXX",VLOOKUP(C2473,COA!$A$2:$B$340,2,FALSE))</f>
        <v>S54</v>
      </c>
      <c r="C2473" s="149" t="str">
        <f t="shared" si="78"/>
        <v>0003-1010-0023</v>
      </c>
      <c r="D2473" s="134" t="s">
        <v>463</v>
      </c>
      <c r="E2473" s="134" t="s">
        <v>445</v>
      </c>
      <c r="F2473" s="134" t="s">
        <v>488</v>
      </c>
      <c r="G2473" s="134" t="s">
        <v>352</v>
      </c>
      <c r="H2473" s="134" t="s">
        <v>1023</v>
      </c>
      <c r="I2473" s="134" t="s">
        <v>3</v>
      </c>
      <c r="J2473" s="135">
        <v>44.79</v>
      </c>
      <c r="K2473" s="135">
        <v>44.79</v>
      </c>
      <c r="L2473" s="135">
        <v>0</v>
      </c>
      <c r="M2473" s="141" t="str">
        <f t="shared" si="77"/>
        <v>201602</v>
      </c>
    </row>
    <row r="2474" spans="1:13" x14ac:dyDescent="0.25">
      <c r="A2474" s="35" t="str">
        <f>VLOOKUP(B2474,ResCat!$A$2:$B$269,2,FALSE)</f>
        <v>PPOSG</v>
      </c>
      <c r="B2474" s="68" t="str">
        <f>IF(ISNA(VLOOKUP(C2474,COA!$A$2:$B$340,2,FALSE)),"XXX",VLOOKUP(C2474,COA!$A$2:$B$340,2,FALSE))</f>
        <v>S54</v>
      </c>
      <c r="C2474" s="149" t="str">
        <f t="shared" si="78"/>
        <v>0003-1010-0023</v>
      </c>
      <c r="D2474" s="134" t="s">
        <v>463</v>
      </c>
      <c r="E2474" s="134" t="s">
        <v>445</v>
      </c>
      <c r="F2474" s="134" t="s">
        <v>488</v>
      </c>
      <c r="G2474" s="134" t="s">
        <v>347</v>
      </c>
      <c r="H2474" s="134" t="s">
        <v>1023</v>
      </c>
      <c r="I2474" s="134" t="s">
        <v>2</v>
      </c>
      <c r="J2474" s="135">
        <v>49.05</v>
      </c>
      <c r="K2474" s="135">
        <v>49.05</v>
      </c>
      <c r="L2474" s="135">
        <v>0</v>
      </c>
      <c r="M2474" s="141" t="str">
        <f t="shared" si="77"/>
        <v>201603</v>
      </c>
    </row>
    <row r="2475" spans="1:13" x14ac:dyDescent="0.25">
      <c r="A2475" s="35" t="str">
        <f>VLOOKUP(B2475,ResCat!$A$2:$B$269,2,FALSE)</f>
        <v>PPOSG</v>
      </c>
      <c r="B2475" s="68" t="str">
        <f>IF(ISNA(VLOOKUP(C2475,COA!$A$2:$B$340,2,FALSE)),"XXX",VLOOKUP(C2475,COA!$A$2:$B$340,2,FALSE))</f>
        <v>S54</v>
      </c>
      <c r="C2475" s="149" t="str">
        <f t="shared" si="78"/>
        <v>0003-1010-0023</v>
      </c>
      <c r="D2475" s="134" t="s">
        <v>463</v>
      </c>
      <c r="E2475" s="134" t="s">
        <v>445</v>
      </c>
      <c r="F2475" s="134" t="s">
        <v>488</v>
      </c>
      <c r="G2475" s="134" t="s">
        <v>357</v>
      </c>
      <c r="H2475" s="134" t="s">
        <v>1023</v>
      </c>
      <c r="I2475" s="134" t="s">
        <v>3</v>
      </c>
      <c r="J2475" s="135">
        <v>17.02</v>
      </c>
      <c r="K2475" s="135">
        <v>17.02</v>
      </c>
      <c r="L2475" s="135">
        <v>0</v>
      </c>
      <c r="M2475" s="141" t="str">
        <f t="shared" si="77"/>
        <v>201606</v>
      </c>
    </row>
    <row r="2476" spans="1:13" x14ac:dyDescent="0.25">
      <c r="A2476" s="35" t="str">
        <f>VLOOKUP(B2476,ResCat!$A$2:$B$269,2,FALSE)</f>
        <v>PPOSG</v>
      </c>
      <c r="B2476" s="68" t="str">
        <f>IF(ISNA(VLOOKUP(C2476,COA!$A$2:$B$340,2,FALSE)),"XXX",VLOOKUP(C2476,COA!$A$2:$B$340,2,FALSE))</f>
        <v>S54</v>
      </c>
      <c r="C2476" s="149" t="str">
        <f t="shared" si="78"/>
        <v>0003-1010-0023</v>
      </c>
      <c r="D2476" s="134" t="s">
        <v>463</v>
      </c>
      <c r="E2476" s="134" t="s">
        <v>445</v>
      </c>
      <c r="F2476" s="134" t="s">
        <v>488</v>
      </c>
      <c r="G2476" s="134" t="s">
        <v>314</v>
      </c>
      <c r="H2476" s="134" t="s">
        <v>1023</v>
      </c>
      <c r="I2476" s="134" t="s">
        <v>3</v>
      </c>
      <c r="J2476" s="135">
        <v>105.25999999999999</v>
      </c>
      <c r="K2476" s="135">
        <v>105.25999999999999</v>
      </c>
      <c r="L2476" s="135">
        <v>0</v>
      </c>
      <c r="M2476" s="141" t="str">
        <f t="shared" si="77"/>
        <v>201607</v>
      </c>
    </row>
    <row r="2477" spans="1:13" x14ac:dyDescent="0.25">
      <c r="A2477" s="35" t="str">
        <f>VLOOKUP(B2477,ResCat!$A$2:$B$269,2,FALSE)</f>
        <v>PPOSG</v>
      </c>
      <c r="B2477" s="68" t="str">
        <f>IF(ISNA(VLOOKUP(C2477,COA!$A$2:$B$340,2,FALSE)),"XXX",VLOOKUP(C2477,COA!$A$2:$B$340,2,FALSE))</f>
        <v>S54</v>
      </c>
      <c r="C2477" s="149" t="str">
        <f t="shared" si="78"/>
        <v>0003-1010-0023</v>
      </c>
      <c r="D2477" s="134" t="s">
        <v>463</v>
      </c>
      <c r="E2477" s="134" t="s">
        <v>445</v>
      </c>
      <c r="F2477" s="134" t="s">
        <v>488</v>
      </c>
      <c r="G2477" s="134" t="s">
        <v>342</v>
      </c>
      <c r="H2477" s="134" t="s">
        <v>1023</v>
      </c>
      <c r="I2477" s="134" t="s">
        <v>2</v>
      </c>
      <c r="J2477" s="135">
        <v>167.93</v>
      </c>
      <c r="K2477" s="135">
        <v>167.93</v>
      </c>
      <c r="L2477" s="135">
        <v>0</v>
      </c>
      <c r="M2477" s="141" t="str">
        <f t="shared" si="77"/>
        <v>201609</v>
      </c>
    </row>
    <row r="2478" spans="1:13" x14ac:dyDescent="0.25">
      <c r="A2478" s="35" t="str">
        <f>VLOOKUP(B2478,ResCat!$A$2:$B$269,2,FALSE)</f>
        <v>PPOSG</v>
      </c>
      <c r="B2478" s="68" t="str">
        <f>IF(ISNA(VLOOKUP(C2478,COA!$A$2:$B$340,2,FALSE)),"XXX",VLOOKUP(C2478,COA!$A$2:$B$340,2,FALSE))</f>
        <v>S54</v>
      </c>
      <c r="C2478" s="149" t="str">
        <f t="shared" si="78"/>
        <v>0003-1010-0023</v>
      </c>
      <c r="D2478" s="134" t="s">
        <v>463</v>
      </c>
      <c r="E2478" s="134" t="s">
        <v>445</v>
      </c>
      <c r="F2478" s="134" t="s">
        <v>488</v>
      </c>
      <c r="G2478" s="134" t="s">
        <v>342</v>
      </c>
      <c r="H2478" s="134" t="s">
        <v>1023</v>
      </c>
      <c r="I2478" s="134" t="s">
        <v>1</v>
      </c>
      <c r="J2478" s="135">
        <v>177.34</v>
      </c>
      <c r="K2478" s="135">
        <v>177.34</v>
      </c>
      <c r="L2478" s="135">
        <v>0</v>
      </c>
      <c r="M2478" s="141" t="str">
        <f t="shared" si="77"/>
        <v>201609</v>
      </c>
    </row>
    <row r="2479" spans="1:13" x14ac:dyDescent="0.25">
      <c r="A2479" s="35" t="str">
        <f>VLOOKUP(B2479,ResCat!$A$2:$B$269,2,FALSE)</f>
        <v>PPOSG</v>
      </c>
      <c r="B2479" s="68" t="str">
        <f>IF(ISNA(VLOOKUP(C2479,COA!$A$2:$B$340,2,FALSE)),"XXX",VLOOKUP(C2479,COA!$A$2:$B$340,2,FALSE))</f>
        <v>S54</v>
      </c>
      <c r="C2479" s="149" t="str">
        <f t="shared" si="78"/>
        <v>0003-1010-0023</v>
      </c>
      <c r="D2479" s="134" t="s">
        <v>463</v>
      </c>
      <c r="E2479" s="134" t="s">
        <v>445</v>
      </c>
      <c r="F2479" s="134" t="s">
        <v>488</v>
      </c>
      <c r="G2479" s="134" t="s">
        <v>320</v>
      </c>
      <c r="H2479" s="134" t="s">
        <v>1023</v>
      </c>
      <c r="I2479" s="134" t="s">
        <v>3</v>
      </c>
      <c r="J2479" s="135">
        <v>5.5099999999999909</v>
      </c>
      <c r="K2479" s="135">
        <v>4.9799999999999969</v>
      </c>
      <c r="L2479" s="135">
        <v>74.549999999999983</v>
      </c>
      <c r="M2479" s="141" t="str">
        <f t="shared" si="77"/>
        <v>201612</v>
      </c>
    </row>
    <row r="2480" spans="1:13" x14ac:dyDescent="0.25">
      <c r="A2480" s="35" t="str">
        <f>VLOOKUP(B2480,ResCat!$A$2:$B$269,2,FALSE)</f>
        <v>PPOSG</v>
      </c>
      <c r="B2480" s="68" t="str">
        <f>IF(ISNA(VLOOKUP(C2480,COA!$A$2:$B$340,2,FALSE)),"XXX",VLOOKUP(C2480,COA!$A$2:$B$340,2,FALSE))</f>
        <v>S54</v>
      </c>
      <c r="C2480" s="149" t="str">
        <f t="shared" si="78"/>
        <v>0003-1010-0023</v>
      </c>
      <c r="D2480" s="134" t="s">
        <v>463</v>
      </c>
      <c r="E2480" s="134" t="s">
        <v>445</v>
      </c>
      <c r="F2480" s="134" t="s">
        <v>488</v>
      </c>
      <c r="G2480" s="134" t="s">
        <v>320</v>
      </c>
      <c r="H2480" s="134" t="s">
        <v>1023</v>
      </c>
      <c r="I2480" s="134" t="s">
        <v>2</v>
      </c>
      <c r="J2480" s="135">
        <v>0</v>
      </c>
      <c r="K2480" s="135">
        <v>-2.12</v>
      </c>
      <c r="L2480" s="135">
        <v>0</v>
      </c>
      <c r="M2480" s="141" t="str">
        <f t="shared" si="77"/>
        <v>201612</v>
      </c>
    </row>
    <row r="2481" spans="1:13" x14ac:dyDescent="0.25">
      <c r="A2481" s="35" t="str">
        <f>VLOOKUP(B2481,ResCat!$A$2:$B$269,2,FALSE)</f>
        <v>PPOSG</v>
      </c>
      <c r="B2481" s="68" t="str">
        <f>IF(ISNA(VLOOKUP(C2481,COA!$A$2:$B$340,2,FALSE)),"XXX",VLOOKUP(C2481,COA!$A$2:$B$340,2,FALSE))</f>
        <v>S54</v>
      </c>
      <c r="C2481" s="149" t="str">
        <f t="shared" si="78"/>
        <v>0003-1010-0023</v>
      </c>
      <c r="D2481" s="134" t="s">
        <v>463</v>
      </c>
      <c r="E2481" s="134" t="s">
        <v>445</v>
      </c>
      <c r="F2481" s="134" t="s">
        <v>488</v>
      </c>
      <c r="G2481" s="134" t="s">
        <v>322</v>
      </c>
      <c r="H2481" s="134" t="s">
        <v>1023</v>
      </c>
      <c r="I2481" s="134" t="s">
        <v>3</v>
      </c>
      <c r="J2481" s="135">
        <v>3378.7000000000003</v>
      </c>
      <c r="K2481" s="135">
        <v>3378.7000000000003</v>
      </c>
      <c r="L2481" s="135">
        <v>3378.7000000000003</v>
      </c>
      <c r="M2481" s="141" t="str">
        <f t="shared" si="77"/>
        <v>201701</v>
      </c>
    </row>
    <row r="2482" spans="1:13" x14ac:dyDescent="0.25">
      <c r="A2482" s="35" t="str">
        <f>VLOOKUP(B2482,ResCat!$A$2:$B$269,2,FALSE)</f>
        <v>PPOSG</v>
      </c>
      <c r="B2482" s="68" t="str">
        <f>IF(ISNA(VLOOKUP(C2482,COA!$A$2:$B$340,2,FALSE)),"XXX",VLOOKUP(C2482,COA!$A$2:$B$340,2,FALSE))</f>
        <v>S54</v>
      </c>
      <c r="C2482" s="149" t="str">
        <f t="shared" si="78"/>
        <v>0003-1010-0023</v>
      </c>
      <c r="D2482" s="134" t="s">
        <v>463</v>
      </c>
      <c r="E2482" s="134" t="s">
        <v>445</v>
      </c>
      <c r="F2482" s="134" t="s">
        <v>488</v>
      </c>
      <c r="G2482" s="134" t="s">
        <v>322</v>
      </c>
      <c r="H2482" s="134" t="s">
        <v>1023</v>
      </c>
      <c r="I2482" s="134" t="s">
        <v>2</v>
      </c>
      <c r="J2482" s="135">
        <v>14</v>
      </c>
      <c r="K2482" s="135">
        <v>-137.4</v>
      </c>
      <c r="L2482" s="135">
        <v>-167.4</v>
      </c>
      <c r="M2482" s="141" t="str">
        <f t="shared" si="77"/>
        <v>201701</v>
      </c>
    </row>
    <row r="2483" spans="1:13" x14ac:dyDescent="0.25">
      <c r="A2483" s="35" t="str">
        <f>VLOOKUP(B2483,ResCat!$A$2:$B$269,2,FALSE)</f>
        <v>PPOSG</v>
      </c>
      <c r="B2483" s="68" t="str">
        <f>IF(ISNA(VLOOKUP(C2483,COA!$A$2:$B$340,2,FALSE)),"XXX",VLOOKUP(C2483,COA!$A$2:$B$340,2,FALSE))</f>
        <v>S54</v>
      </c>
      <c r="C2483" s="149" t="str">
        <f t="shared" si="78"/>
        <v>0003-1010-0023</v>
      </c>
      <c r="D2483" s="134" t="s">
        <v>463</v>
      </c>
      <c r="E2483" s="134" t="s">
        <v>445</v>
      </c>
      <c r="F2483" s="134" t="s">
        <v>488</v>
      </c>
      <c r="G2483" s="134" t="s">
        <v>324</v>
      </c>
      <c r="H2483" s="134" t="s">
        <v>1023</v>
      </c>
      <c r="I2483" s="134" t="s">
        <v>3</v>
      </c>
      <c r="J2483" s="135">
        <v>246.32999999999998</v>
      </c>
      <c r="K2483" s="135">
        <v>199.97</v>
      </c>
      <c r="L2483" s="135">
        <v>199.97</v>
      </c>
      <c r="M2483" s="141" t="str">
        <f t="shared" si="77"/>
        <v>201702</v>
      </c>
    </row>
    <row r="2484" spans="1:13" x14ac:dyDescent="0.25">
      <c r="A2484" s="35" t="str">
        <f>VLOOKUP(B2484,ResCat!$A$2:$B$269,2,FALSE)</f>
        <v>PPOSG</v>
      </c>
      <c r="B2484" s="68" t="str">
        <f>IF(ISNA(VLOOKUP(C2484,COA!$A$2:$B$340,2,FALSE)),"XXX",VLOOKUP(C2484,COA!$A$2:$B$340,2,FALSE))</f>
        <v>S54</v>
      </c>
      <c r="C2484" s="149" t="str">
        <f t="shared" si="78"/>
        <v>0003-1010-0023</v>
      </c>
      <c r="D2484" s="134" t="s">
        <v>463</v>
      </c>
      <c r="E2484" s="134" t="s">
        <v>445</v>
      </c>
      <c r="F2484" s="134" t="s">
        <v>488</v>
      </c>
      <c r="G2484" s="134" t="s">
        <v>324</v>
      </c>
      <c r="H2484" s="134" t="s">
        <v>1023</v>
      </c>
      <c r="I2484" s="134" t="s">
        <v>2</v>
      </c>
      <c r="J2484" s="135">
        <v>2638.98</v>
      </c>
      <c r="K2484" s="135">
        <v>362.70000000000005</v>
      </c>
      <c r="L2484" s="135">
        <v>229.57</v>
      </c>
      <c r="M2484" s="141" t="str">
        <f t="shared" si="77"/>
        <v>201702</v>
      </c>
    </row>
    <row r="2485" spans="1:13" x14ac:dyDescent="0.25">
      <c r="A2485" s="35" t="str">
        <f>VLOOKUP(B2485,ResCat!$A$2:$B$269,2,FALSE)</f>
        <v>PPOSG</v>
      </c>
      <c r="B2485" s="68" t="str">
        <f>IF(ISNA(VLOOKUP(C2485,COA!$A$2:$B$340,2,FALSE)),"XXX",VLOOKUP(C2485,COA!$A$2:$B$340,2,FALSE))</f>
        <v>S54</v>
      </c>
      <c r="C2485" s="149" t="str">
        <f t="shared" si="78"/>
        <v>0003-1010-0023</v>
      </c>
      <c r="D2485" s="134" t="s">
        <v>463</v>
      </c>
      <c r="E2485" s="134" t="s">
        <v>445</v>
      </c>
      <c r="F2485" s="134" t="s">
        <v>488</v>
      </c>
      <c r="G2485" s="134" t="s">
        <v>324</v>
      </c>
      <c r="H2485" s="134" t="s">
        <v>1023</v>
      </c>
      <c r="I2485" s="134" t="s">
        <v>1</v>
      </c>
      <c r="J2485" s="135">
        <v>-456</v>
      </c>
      <c r="K2485" s="135">
        <v>-245.69000000000005</v>
      </c>
      <c r="L2485" s="135">
        <v>-65.69</v>
      </c>
      <c r="M2485" s="141" t="str">
        <f t="shared" si="77"/>
        <v>201702</v>
      </c>
    </row>
    <row r="2486" spans="1:13" x14ac:dyDescent="0.25">
      <c r="A2486" s="35" t="str">
        <f>VLOOKUP(B2486,ResCat!$A$2:$B$269,2,FALSE)</f>
        <v>PPOSG</v>
      </c>
      <c r="B2486" s="68" t="str">
        <f>IF(ISNA(VLOOKUP(C2486,COA!$A$2:$B$340,2,FALSE)),"XXX",VLOOKUP(C2486,COA!$A$2:$B$340,2,FALSE))</f>
        <v>S54</v>
      </c>
      <c r="C2486" s="149" t="str">
        <f t="shared" si="78"/>
        <v>0003-1010-0023</v>
      </c>
      <c r="D2486" s="134" t="s">
        <v>463</v>
      </c>
      <c r="E2486" s="134" t="s">
        <v>445</v>
      </c>
      <c r="F2486" s="134" t="s">
        <v>488</v>
      </c>
      <c r="G2486" s="134" t="s">
        <v>326</v>
      </c>
      <c r="H2486" s="134" t="s">
        <v>1023</v>
      </c>
      <c r="I2486" s="134" t="s">
        <v>3</v>
      </c>
      <c r="J2486" s="135">
        <v>0</v>
      </c>
      <c r="K2486" s="135">
        <v>-378.40999999999997</v>
      </c>
      <c r="L2486" s="135">
        <v>-378.40999999999997</v>
      </c>
      <c r="M2486" s="141" t="str">
        <f t="shared" si="77"/>
        <v>201703</v>
      </c>
    </row>
    <row r="2487" spans="1:13" x14ac:dyDescent="0.25">
      <c r="A2487" s="35" t="str">
        <f>VLOOKUP(B2487,ResCat!$A$2:$B$269,2,FALSE)</f>
        <v>PPOSG</v>
      </c>
      <c r="B2487" s="68" t="str">
        <f>IF(ISNA(VLOOKUP(C2487,COA!$A$2:$B$340,2,FALSE)),"XXX",VLOOKUP(C2487,COA!$A$2:$B$340,2,FALSE))</f>
        <v>S54</v>
      </c>
      <c r="C2487" s="149" t="str">
        <f t="shared" si="78"/>
        <v>0003-1010-0023</v>
      </c>
      <c r="D2487" s="134" t="s">
        <v>463</v>
      </c>
      <c r="E2487" s="134" t="s">
        <v>445</v>
      </c>
      <c r="F2487" s="134" t="s">
        <v>488</v>
      </c>
      <c r="G2487" s="134" t="s">
        <v>326</v>
      </c>
      <c r="H2487" s="134" t="s">
        <v>1023</v>
      </c>
      <c r="I2487" s="134" t="s">
        <v>2</v>
      </c>
      <c r="J2487" s="135">
        <v>-112</v>
      </c>
      <c r="K2487" s="135">
        <v>-2523.4300000000003</v>
      </c>
      <c r="L2487" s="135">
        <v>-2523.4300000000007</v>
      </c>
      <c r="M2487" s="141" t="str">
        <f t="shared" si="77"/>
        <v>201703</v>
      </c>
    </row>
    <row r="2488" spans="1:13" x14ac:dyDescent="0.25">
      <c r="A2488" s="35" t="str">
        <f>VLOOKUP(B2488,ResCat!$A$2:$B$269,2,FALSE)</f>
        <v>PPOSG</v>
      </c>
      <c r="B2488" s="68" t="str">
        <f>IF(ISNA(VLOOKUP(C2488,COA!$A$2:$B$340,2,FALSE)),"XXX",VLOOKUP(C2488,COA!$A$2:$B$340,2,FALSE))</f>
        <v>S54</v>
      </c>
      <c r="C2488" s="149" t="str">
        <f t="shared" si="78"/>
        <v>0003-1010-0023</v>
      </c>
      <c r="D2488" s="134" t="s">
        <v>463</v>
      </c>
      <c r="E2488" s="134" t="s">
        <v>445</v>
      </c>
      <c r="F2488" s="134" t="s">
        <v>488</v>
      </c>
      <c r="G2488" s="134" t="s">
        <v>328</v>
      </c>
      <c r="H2488" s="134" t="s">
        <v>1023</v>
      </c>
      <c r="I2488" s="134" t="s">
        <v>3</v>
      </c>
      <c r="J2488" s="135">
        <v>1015.56</v>
      </c>
      <c r="K2488" s="135">
        <v>147.07999999999998</v>
      </c>
      <c r="L2488" s="135">
        <v>67.08</v>
      </c>
      <c r="M2488" s="141" t="str">
        <f t="shared" si="77"/>
        <v>201704</v>
      </c>
    </row>
    <row r="2489" spans="1:13" x14ac:dyDescent="0.25">
      <c r="A2489" s="35" t="str">
        <f>VLOOKUP(B2489,ResCat!$A$2:$B$269,2,FALSE)</f>
        <v>PPOSG</v>
      </c>
      <c r="B2489" s="68" t="str">
        <f>IF(ISNA(VLOOKUP(C2489,COA!$A$2:$B$340,2,FALSE)),"XXX",VLOOKUP(C2489,COA!$A$2:$B$340,2,FALSE))</f>
        <v>S54</v>
      </c>
      <c r="C2489" s="149" t="str">
        <f t="shared" si="78"/>
        <v>0003-1010-0023</v>
      </c>
      <c r="D2489" s="134" t="s">
        <v>463</v>
      </c>
      <c r="E2489" s="134" t="s">
        <v>445</v>
      </c>
      <c r="F2489" s="134" t="s">
        <v>488</v>
      </c>
      <c r="G2489" s="134" t="s">
        <v>328</v>
      </c>
      <c r="H2489" s="134" t="s">
        <v>1023</v>
      </c>
      <c r="I2489" s="134" t="s">
        <v>0</v>
      </c>
      <c r="J2489" s="135">
        <v>1.4551915228366852E-11</v>
      </c>
      <c r="K2489" s="135">
        <v>0</v>
      </c>
      <c r="L2489" s="135">
        <v>0</v>
      </c>
      <c r="M2489" s="141" t="str">
        <f t="shared" si="77"/>
        <v>201704</v>
      </c>
    </row>
    <row r="2490" spans="1:13" x14ac:dyDescent="0.25">
      <c r="A2490" s="35" t="str">
        <f>VLOOKUP(B2490,ResCat!$A$2:$B$269,2,FALSE)</f>
        <v>PPOSG</v>
      </c>
      <c r="B2490" s="68" t="str">
        <f>IF(ISNA(VLOOKUP(C2490,COA!$A$2:$B$340,2,FALSE)),"XXX",VLOOKUP(C2490,COA!$A$2:$B$340,2,FALSE))</f>
        <v>S54</v>
      </c>
      <c r="C2490" s="149" t="str">
        <f t="shared" si="78"/>
        <v>0003-1010-0023</v>
      </c>
      <c r="D2490" s="134" t="s">
        <v>463</v>
      </c>
      <c r="E2490" s="134" t="s">
        <v>445</v>
      </c>
      <c r="F2490" s="134" t="s">
        <v>488</v>
      </c>
      <c r="G2490" s="134" t="s">
        <v>328</v>
      </c>
      <c r="H2490" s="134" t="s">
        <v>1023</v>
      </c>
      <c r="I2490" s="134" t="s">
        <v>2</v>
      </c>
      <c r="J2490" s="135">
        <v>1378</v>
      </c>
      <c r="K2490" s="135">
        <v>779.21</v>
      </c>
      <c r="L2490" s="135">
        <v>539.49</v>
      </c>
      <c r="M2490" s="141" t="str">
        <f t="shared" si="77"/>
        <v>201704</v>
      </c>
    </row>
    <row r="2491" spans="1:13" x14ac:dyDescent="0.25">
      <c r="A2491" s="35" t="str">
        <f>VLOOKUP(B2491,ResCat!$A$2:$B$269,2,FALSE)</f>
        <v>PPOSG</v>
      </c>
      <c r="B2491" s="68" t="str">
        <f>IF(ISNA(VLOOKUP(C2491,COA!$A$2:$B$340,2,FALSE)),"XXX",VLOOKUP(C2491,COA!$A$2:$B$340,2,FALSE))</f>
        <v>S54</v>
      </c>
      <c r="C2491" s="149" t="str">
        <f t="shared" si="78"/>
        <v>0003-1010-0023</v>
      </c>
      <c r="D2491" s="134" t="s">
        <v>463</v>
      </c>
      <c r="E2491" s="134" t="s">
        <v>445</v>
      </c>
      <c r="F2491" s="134" t="s">
        <v>488</v>
      </c>
      <c r="G2491" s="134" t="s">
        <v>330</v>
      </c>
      <c r="H2491" s="134" t="s">
        <v>1023</v>
      </c>
      <c r="I2491" s="134" t="s">
        <v>3</v>
      </c>
      <c r="J2491" s="135">
        <v>381</v>
      </c>
      <c r="K2491" s="135">
        <v>150.82</v>
      </c>
      <c r="L2491" s="135">
        <v>138.66</v>
      </c>
      <c r="M2491" s="141" t="str">
        <f t="shared" si="77"/>
        <v>201705</v>
      </c>
    </row>
    <row r="2492" spans="1:13" x14ac:dyDescent="0.25">
      <c r="A2492" s="35" t="str">
        <f>VLOOKUP(B2492,ResCat!$A$2:$B$269,2,FALSE)</f>
        <v>PPOSG</v>
      </c>
      <c r="B2492" s="68" t="str">
        <f>IF(ISNA(VLOOKUP(C2492,COA!$A$2:$B$340,2,FALSE)),"XXX",VLOOKUP(C2492,COA!$A$2:$B$340,2,FALSE))</f>
        <v>S54</v>
      </c>
      <c r="C2492" s="149" t="str">
        <f t="shared" si="78"/>
        <v>0003-1010-0023</v>
      </c>
      <c r="D2492" s="134" t="s">
        <v>463</v>
      </c>
      <c r="E2492" s="134" t="s">
        <v>445</v>
      </c>
      <c r="F2492" s="134" t="s">
        <v>488</v>
      </c>
      <c r="G2492" s="134" t="s">
        <v>330</v>
      </c>
      <c r="H2492" s="134" t="s">
        <v>1023</v>
      </c>
      <c r="I2492" s="134" t="s">
        <v>0</v>
      </c>
      <c r="J2492" s="135">
        <v>0</v>
      </c>
      <c r="K2492" s="135">
        <v>9738</v>
      </c>
      <c r="L2492" s="135">
        <v>9738</v>
      </c>
      <c r="M2492" s="141" t="str">
        <f t="shared" si="77"/>
        <v>201705</v>
      </c>
    </row>
    <row r="2493" spans="1:13" x14ac:dyDescent="0.25">
      <c r="A2493" s="35" t="str">
        <f>VLOOKUP(B2493,ResCat!$A$2:$B$269,2,FALSE)</f>
        <v>PPOSG</v>
      </c>
      <c r="B2493" s="68" t="str">
        <f>IF(ISNA(VLOOKUP(C2493,COA!$A$2:$B$340,2,FALSE)),"XXX",VLOOKUP(C2493,COA!$A$2:$B$340,2,FALSE))</f>
        <v>S54</v>
      </c>
      <c r="C2493" s="149" t="str">
        <f t="shared" si="78"/>
        <v>0003-1010-0023</v>
      </c>
      <c r="D2493" s="134" t="s">
        <v>463</v>
      </c>
      <c r="E2493" s="134" t="s">
        <v>445</v>
      </c>
      <c r="F2493" s="134" t="s">
        <v>488</v>
      </c>
      <c r="G2493" s="134" t="s">
        <v>330</v>
      </c>
      <c r="H2493" s="134" t="s">
        <v>1023</v>
      </c>
      <c r="I2493" s="134" t="s">
        <v>2</v>
      </c>
      <c r="J2493" s="135">
        <v>9096.7999999999993</v>
      </c>
      <c r="K2493" s="135">
        <v>5853.3599999999988</v>
      </c>
      <c r="L2493" s="135">
        <v>4772.3799999999992</v>
      </c>
      <c r="M2493" s="141" t="str">
        <f t="shared" si="77"/>
        <v>201705</v>
      </c>
    </row>
    <row r="2494" spans="1:13" x14ac:dyDescent="0.25">
      <c r="A2494" s="35" t="str">
        <f>VLOOKUP(B2494,ResCat!$A$2:$B$269,2,FALSE)</f>
        <v>PPOSG</v>
      </c>
      <c r="B2494" s="68" t="str">
        <f>IF(ISNA(VLOOKUP(C2494,COA!$A$2:$B$340,2,FALSE)),"XXX",VLOOKUP(C2494,COA!$A$2:$B$340,2,FALSE))</f>
        <v>S54</v>
      </c>
      <c r="C2494" s="149" t="str">
        <f t="shared" si="78"/>
        <v>0003-1010-0023</v>
      </c>
      <c r="D2494" s="134" t="s">
        <v>463</v>
      </c>
      <c r="E2494" s="134" t="s">
        <v>445</v>
      </c>
      <c r="F2494" s="134" t="s">
        <v>488</v>
      </c>
      <c r="G2494" s="134" t="s">
        <v>330</v>
      </c>
      <c r="H2494" s="134" t="s">
        <v>1023</v>
      </c>
      <c r="I2494" s="134" t="s">
        <v>343</v>
      </c>
      <c r="J2494" s="135">
        <v>328.22</v>
      </c>
      <c r="K2494" s="135">
        <v>328.22</v>
      </c>
      <c r="L2494" s="135">
        <v>328.22</v>
      </c>
      <c r="M2494" s="141" t="str">
        <f t="shared" si="77"/>
        <v>201705</v>
      </c>
    </row>
    <row r="2495" spans="1:13" x14ac:dyDescent="0.25">
      <c r="A2495" s="35" t="str">
        <f>VLOOKUP(B2495,ResCat!$A$2:$B$269,2,FALSE)</f>
        <v>PPOSG</v>
      </c>
      <c r="B2495" s="68" t="str">
        <f>IF(ISNA(VLOOKUP(C2495,COA!$A$2:$B$340,2,FALSE)),"XXX",VLOOKUP(C2495,COA!$A$2:$B$340,2,FALSE))</f>
        <v>S54</v>
      </c>
      <c r="C2495" s="149" t="str">
        <f t="shared" si="78"/>
        <v>0003-1010-0023</v>
      </c>
      <c r="D2495" s="134" t="s">
        <v>463</v>
      </c>
      <c r="E2495" s="134" t="s">
        <v>445</v>
      </c>
      <c r="F2495" s="134" t="s">
        <v>488</v>
      </c>
      <c r="G2495" s="134" t="s">
        <v>330</v>
      </c>
      <c r="H2495" s="134" t="s">
        <v>1023</v>
      </c>
      <c r="I2495" s="134" t="s">
        <v>1</v>
      </c>
      <c r="J2495" s="135">
        <v>2106.5299999999997</v>
      </c>
      <c r="K2495" s="135">
        <v>766.78</v>
      </c>
      <c r="L2495" s="135">
        <v>441.78</v>
      </c>
      <c r="M2495" s="141" t="str">
        <f t="shared" si="77"/>
        <v>201705</v>
      </c>
    </row>
    <row r="2496" spans="1:13" x14ac:dyDescent="0.25">
      <c r="A2496" s="35" t="str">
        <f>VLOOKUP(B2496,ResCat!$A$2:$B$269,2,FALSE)</f>
        <v>PPOSG</v>
      </c>
      <c r="B2496" s="68" t="str">
        <f>IF(ISNA(VLOOKUP(C2496,COA!$A$2:$B$340,2,FALSE)),"XXX",VLOOKUP(C2496,COA!$A$2:$B$340,2,FALSE))</f>
        <v>S54</v>
      </c>
      <c r="C2496" s="149" t="str">
        <f t="shared" si="78"/>
        <v>0003-1010-0023</v>
      </c>
      <c r="D2496" s="134" t="s">
        <v>463</v>
      </c>
      <c r="E2496" s="134" t="s">
        <v>445</v>
      </c>
      <c r="F2496" s="134" t="s">
        <v>488</v>
      </c>
      <c r="G2496" s="134" t="s">
        <v>332</v>
      </c>
      <c r="H2496" s="134" t="s">
        <v>1023</v>
      </c>
      <c r="I2496" s="134" t="s">
        <v>3</v>
      </c>
      <c r="J2496" s="135">
        <v>1618.55</v>
      </c>
      <c r="K2496" s="135">
        <v>742.2299999999999</v>
      </c>
      <c r="L2496" s="135">
        <v>566.86000000000013</v>
      </c>
      <c r="M2496" s="141" t="str">
        <f t="shared" si="77"/>
        <v>201706</v>
      </c>
    </row>
    <row r="2497" spans="1:13" x14ac:dyDescent="0.25">
      <c r="A2497" s="35" t="str">
        <f>VLOOKUP(B2497,ResCat!$A$2:$B$269,2,FALSE)</f>
        <v>PPOSG</v>
      </c>
      <c r="B2497" s="68" t="str">
        <f>IF(ISNA(VLOOKUP(C2497,COA!$A$2:$B$340,2,FALSE)),"XXX",VLOOKUP(C2497,COA!$A$2:$B$340,2,FALSE))</f>
        <v>S54</v>
      </c>
      <c r="C2497" s="149" t="str">
        <f t="shared" si="78"/>
        <v>0003-1010-0023</v>
      </c>
      <c r="D2497" s="134" t="s">
        <v>463</v>
      </c>
      <c r="E2497" s="134" t="s">
        <v>445</v>
      </c>
      <c r="F2497" s="134" t="s">
        <v>488</v>
      </c>
      <c r="G2497" s="134" t="s">
        <v>332</v>
      </c>
      <c r="H2497" s="134" t="s">
        <v>1023</v>
      </c>
      <c r="I2497" s="134" t="s">
        <v>2</v>
      </c>
      <c r="J2497" s="135">
        <v>6212.35</v>
      </c>
      <c r="K2497" s="135">
        <v>3512.89</v>
      </c>
      <c r="L2497" s="135">
        <v>2687.889999999999</v>
      </c>
      <c r="M2497" s="141" t="str">
        <f t="shared" si="77"/>
        <v>201706</v>
      </c>
    </row>
    <row r="2498" spans="1:13" x14ac:dyDescent="0.25">
      <c r="A2498" s="35" t="str">
        <f>VLOOKUP(B2498,ResCat!$A$2:$B$269,2,FALSE)</f>
        <v>PPOSG</v>
      </c>
      <c r="B2498" s="68" t="str">
        <f>IF(ISNA(VLOOKUP(C2498,COA!$A$2:$B$340,2,FALSE)),"XXX",VLOOKUP(C2498,COA!$A$2:$B$340,2,FALSE))</f>
        <v>S54</v>
      </c>
      <c r="C2498" s="149" t="str">
        <f t="shared" si="78"/>
        <v>0003-1010-0023</v>
      </c>
      <c r="D2498" s="134" t="s">
        <v>463</v>
      </c>
      <c r="E2498" s="134" t="s">
        <v>445</v>
      </c>
      <c r="F2498" s="134" t="s">
        <v>488</v>
      </c>
      <c r="G2498" s="134" t="s">
        <v>332</v>
      </c>
      <c r="H2498" s="134" t="s">
        <v>1023</v>
      </c>
      <c r="I2498" s="134" t="s">
        <v>343</v>
      </c>
      <c r="J2498" s="135">
        <v>228.34</v>
      </c>
      <c r="K2498" s="135">
        <v>228.34</v>
      </c>
      <c r="L2498" s="135">
        <v>228.34</v>
      </c>
      <c r="M2498" s="141" t="str">
        <f t="shared" si="77"/>
        <v>201706</v>
      </c>
    </row>
    <row r="2499" spans="1:13" x14ac:dyDescent="0.25">
      <c r="A2499" s="35" t="str">
        <f>VLOOKUP(B2499,ResCat!$A$2:$B$269,2,FALSE)</f>
        <v>PPOSG</v>
      </c>
      <c r="B2499" s="68" t="str">
        <f>IF(ISNA(VLOOKUP(C2499,COA!$A$2:$B$340,2,FALSE)),"XXX",VLOOKUP(C2499,COA!$A$2:$B$340,2,FALSE))</f>
        <v>S54</v>
      </c>
      <c r="C2499" s="149" t="str">
        <f t="shared" si="78"/>
        <v>0003-1010-0023</v>
      </c>
      <c r="D2499" s="134" t="s">
        <v>463</v>
      </c>
      <c r="E2499" s="134" t="s">
        <v>445</v>
      </c>
      <c r="F2499" s="134" t="s">
        <v>488</v>
      </c>
      <c r="G2499" s="134" t="s">
        <v>335</v>
      </c>
      <c r="H2499" s="134" t="s">
        <v>1023</v>
      </c>
      <c r="I2499" s="134" t="s">
        <v>3</v>
      </c>
      <c r="J2499" s="135">
        <v>276</v>
      </c>
      <c r="K2499" s="135">
        <v>94.200000000000017</v>
      </c>
      <c r="L2499" s="135">
        <v>60.319999999999993</v>
      </c>
      <c r="M2499" s="141" t="str">
        <f t="shared" si="77"/>
        <v>201707</v>
      </c>
    </row>
    <row r="2500" spans="1:13" x14ac:dyDescent="0.25">
      <c r="A2500" s="35" t="str">
        <f>VLOOKUP(B2500,ResCat!$A$2:$B$269,2,FALSE)</f>
        <v>PPOSG</v>
      </c>
      <c r="B2500" s="68" t="str">
        <f>IF(ISNA(VLOOKUP(C2500,COA!$A$2:$B$340,2,FALSE)),"XXX",VLOOKUP(C2500,COA!$A$2:$B$340,2,FALSE))</f>
        <v>S54</v>
      </c>
      <c r="C2500" s="149" t="str">
        <f t="shared" si="78"/>
        <v>0003-1010-0023</v>
      </c>
      <c r="D2500" s="134" t="s">
        <v>463</v>
      </c>
      <c r="E2500" s="134" t="s">
        <v>445</v>
      </c>
      <c r="F2500" s="134" t="s">
        <v>488</v>
      </c>
      <c r="G2500" s="134" t="s">
        <v>335</v>
      </c>
      <c r="H2500" s="134" t="s">
        <v>1023</v>
      </c>
      <c r="I2500" s="134" t="s">
        <v>368</v>
      </c>
      <c r="J2500" s="135">
        <v>928</v>
      </c>
      <c r="K2500" s="135">
        <v>344</v>
      </c>
      <c r="L2500" s="135">
        <v>309.60000000000002</v>
      </c>
      <c r="M2500" s="141" t="str">
        <f t="shared" ref="M2500:M2563" si="79">IF(G2500&lt;$M$1,$M$1,G2500)</f>
        <v>201707</v>
      </c>
    </row>
    <row r="2501" spans="1:13" x14ac:dyDescent="0.25">
      <c r="A2501" s="35" t="str">
        <f>VLOOKUP(B2501,ResCat!$A$2:$B$269,2,FALSE)</f>
        <v>PPOSG</v>
      </c>
      <c r="B2501" s="68" t="str">
        <f>IF(ISNA(VLOOKUP(C2501,COA!$A$2:$B$340,2,FALSE)),"XXX",VLOOKUP(C2501,COA!$A$2:$B$340,2,FALSE))</f>
        <v>S54</v>
      </c>
      <c r="C2501" s="149" t="str">
        <f t="shared" ref="C2501:C2564" si="80">D2501&amp;"-"&amp;E2501&amp;"-"&amp;F2501</f>
        <v>0003-1010-0023</v>
      </c>
      <c r="D2501" s="134" t="s">
        <v>463</v>
      </c>
      <c r="E2501" s="134" t="s">
        <v>445</v>
      </c>
      <c r="F2501" s="134" t="s">
        <v>488</v>
      </c>
      <c r="G2501" s="134" t="s">
        <v>335</v>
      </c>
      <c r="H2501" s="134" t="s">
        <v>1023</v>
      </c>
      <c r="I2501" s="134" t="s">
        <v>0</v>
      </c>
      <c r="J2501" s="135">
        <v>2569</v>
      </c>
      <c r="K2501" s="135">
        <v>-4146</v>
      </c>
      <c r="L2501" s="135">
        <v>-1912.8199999999997</v>
      </c>
      <c r="M2501" s="141" t="str">
        <f t="shared" si="79"/>
        <v>201707</v>
      </c>
    </row>
    <row r="2502" spans="1:13" x14ac:dyDescent="0.25">
      <c r="A2502" s="35" t="str">
        <f>VLOOKUP(B2502,ResCat!$A$2:$B$269,2,FALSE)</f>
        <v>PPOSG</v>
      </c>
      <c r="B2502" s="68" t="str">
        <f>IF(ISNA(VLOOKUP(C2502,COA!$A$2:$B$340,2,FALSE)),"XXX",VLOOKUP(C2502,COA!$A$2:$B$340,2,FALSE))</f>
        <v>S54</v>
      </c>
      <c r="C2502" s="149" t="str">
        <f t="shared" si="80"/>
        <v>0003-1010-0023</v>
      </c>
      <c r="D2502" s="134" t="s">
        <v>463</v>
      </c>
      <c r="E2502" s="134" t="s">
        <v>445</v>
      </c>
      <c r="F2502" s="134" t="s">
        <v>488</v>
      </c>
      <c r="G2502" s="134" t="s">
        <v>335</v>
      </c>
      <c r="H2502" s="134" t="s">
        <v>1023</v>
      </c>
      <c r="I2502" s="134" t="s">
        <v>336</v>
      </c>
      <c r="J2502" s="135">
        <v>297</v>
      </c>
      <c r="K2502" s="135">
        <v>0</v>
      </c>
      <c r="L2502" s="135">
        <v>0</v>
      </c>
      <c r="M2502" s="141" t="str">
        <f t="shared" si="79"/>
        <v>201707</v>
      </c>
    </row>
    <row r="2503" spans="1:13" x14ac:dyDescent="0.25">
      <c r="A2503" s="35" t="str">
        <f>VLOOKUP(B2503,ResCat!$A$2:$B$269,2,FALSE)</f>
        <v>PPOSG</v>
      </c>
      <c r="B2503" s="68" t="str">
        <f>IF(ISNA(VLOOKUP(C2503,COA!$A$2:$B$340,2,FALSE)),"XXX",VLOOKUP(C2503,COA!$A$2:$B$340,2,FALSE))</f>
        <v>S54</v>
      </c>
      <c r="C2503" s="149" t="str">
        <f t="shared" si="80"/>
        <v>0003-1010-0023</v>
      </c>
      <c r="D2503" s="134" t="s">
        <v>463</v>
      </c>
      <c r="E2503" s="134" t="s">
        <v>445</v>
      </c>
      <c r="F2503" s="134" t="s">
        <v>488</v>
      </c>
      <c r="G2503" s="134" t="s">
        <v>335</v>
      </c>
      <c r="H2503" s="134" t="s">
        <v>1023</v>
      </c>
      <c r="I2503" s="134" t="s">
        <v>2</v>
      </c>
      <c r="J2503" s="135">
        <v>5032.9400000000005</v>
      </c>
      <c r="K2503" s="135">
        <v>3151.9200000000005</v>
      </c>
      <c r="L2503" s="135">
        <v>1794.0900000000004</v>
      </c>
      <c r="M2503" s="141" t="str">
        <f t="shared" si="79"/>
        <v>201707</v>
      </c>
    </row>
    <row r="2504" spans="1:13" x14ac:dyDescent="0.25">
      <c r="A2504" s="35" t="str">
        <f>VLOOKUP(B2504,ResCat!$A$2:$B$269,2,FALSE)</f>
        <v>PPOSG</v>
      </c>
      <c r="B2504" s="68" t="str">
        <f>IF(ISNA(VLOOKUP(C2504,COA!$A$2:$B$340,2,FALSE)),"XXX",VLOOKUP(C2504,COA!$A$2:$B$340,2,FALSE))</f>
        <v>S54</v>
      </c>
      <c r="C2504" s="149" t="str">
        <f t="shared" si="80"/>
        <v>0003-1010-0023</v>
      </c>
      <c r="D2504" s="134" t="s">
        <v>463</v>
      </c>
      <c r="E2504" s="134" t="s">
        <v>445</v>
      </c>
      <c r="F2504" s="134" t="s">
        <v>488</v>
      </c>
      <c r="G2504" s="134" t="s">
        <v>4</v>
      </c>
      <c r="H2504" s="134" t="s">
        <v>1023</v>
      </c>
      <c r="I2504" s="134" t="s">
        <v>3</v>
      </c>
      <c r="J2504" s="135">
        <v>-32</v>
      </c>
      <c r="K2504" s="135">
        <v>-233.69000000000005</v>
      </c>
      <c r="L2504" s="135">
        <v>-264.71999999999997</v>
      </c>
      <c r="M2504" s="141" t="str">
        <f t="shared" si="79"/>
        <v>201708</v>
      </c>
    </row>
    <row r="2505" spans="1:13" x14ac:dyDescent="0.25">
      <c r="A2505" s="35" t="str">
        <f>VLOOKUP(B2505,ResCat!$A$2:$B$269,2,FALSE)</f>
        <v>PPOSG</v>
      </c>
      <c r="B2505" s="68" t="str">
        <f>IF(ISNA(VLOOKUP(C2505,COA!$A$2:$B$340,2,FALSE)),"XXX",VLOOKUP(C2505,COA!$A$2:$B$340,2,FALSE))</f>
        <v>S54</v>
      </c>
      <c r="C2505" s="149" t="str">
        <f t="shared" si="80"/>
        <v>0003-1010-0023</v>
      </c>
      <c r="D2505" s="134" t="s">
        <v>463</v>
      </c>
      <c r="E2505" s="134" t="s">
        <v>445</v>
      </c>
      <c r="F2505" s="134" t="s">
        <v>488</v>
      </c>
      <c r="G2505" s="134" t="s">
        <v>4</v>
      </c>
      <c r="H2505" s="134" t="s">
        <v>1023</v>
      </c>
      <c r="I2505" s="134" t="s">
        <v>368</v>
      </c>
      <c r="J2505" s="135">
        <v>347</v>
      </c>
      <c r="K2505" s="135">
        <v>169</v>
      </c>
      <c r="L2505" s="135">
        <v>169</v>
      </c>
      <c r="M2505" s="141" t="str">
        <f t="shared" si="79"/>
        <v>201708</v>
      </c>
    </row>
    <row r="2506" spans="1:13" x14ac:dyDescent="0.25">
      <c r="A2506" s="35" t="str">
        <f>VLOOKUP(B2506,ResCat!$A$2:$B$269,2,FALSE)</f>
        <v>PPOSG</v>
      </c>
      <c r="B2506" s="68" t="str">
        <f>IF(ISNA(VLOOKUP(C2506,COA!$A$2:$B$340,2,FALSE)),"XXX",VLOOKUP(C2506,COA!$A$2:$B$340,2,FALSE))</f>
        <v>S54</v>
      </c>
      <c r="C2506" s="149" t="str">
        <f t="shared" si="80"/>
        <v>0003-1010-0023</v>
      </c>
      <c r="D2506" s="134" t="s">
        <v>463</v>
      </c>
      <c r="E2506" s="134" t="s">
        <v>445</v>
      </c>
      <c r="F2506" s="134" t="s">
        <v>488</v>
      </c>
      <c r="G2506" s="134" t="s">
        <v>4</v>
      </c>
      <c r="H2506" s="134" t="s">
        <v>1023</v>
      </c>
      <c r="I2506" s="134" t="s">
        <v>0</v>
      </c>
      <c r="J2506" s="135">
        <v>3.1832314562052488E-12</v>
      </c>
      <c r="K2506" s="135">
        <v>24559.039999999994</v>
      </c>
      <c r="L2506" s="135">
        <v>24559.039999999994</v>
      </c>
      <c r="M2506" s="141" t="str">
        <f t="shared" si="79"/>
        <v>201708</v>
      </c>
    </row>
    <row r="2507" spans="1:13" x14ac:dyDescent="0.25">
      <c r="A2507" s="35" t="str">
        <f>VLOOKUP(B2507,ResCat!$A$2:$B$269,2,FALSE)</f>
        <v>PPOSG</v>
      </c>
      <c r="B2507" s="68" t="str">
        <f>IF(ISNA(VLOOKUP(C2507,COA!$A$2:$B$340,2,FALSE)),"XXX",VLOOKUP(C2507,COA!$A$2:$B$340,2,FALSE))</f>
        <v>S54</v>
      </c>
      <c r="C2507" s="149" t="str">
        <f t="shared" si="80"/>
        <v>0003-1010-0023</v>
      </c>
      <c r="D2507" s="134" t="s">
        <v>463</v>
      </c>
      <c r="E2507" s="134" t="s">
        <v>445</v>
      </c>
      <c r="F2507" s="134" t="s">
        <v>488</v>
      </c>
      <c r="G2507" s="134" t="s">
        <v>4</v>
      </c>
      <c r="H2507" s="134" t="s">
        <v>1023</v>
      </c>
      <c r="I2507" s="134" t="s">
        <v>336</v>
      </c>
      <c r="J2507" s="135">
        <v>150</v>
      </c>
      <c r="K2507" s="135">
        <v>0</v>
      </c>
      <c r="L2507" s="135">
        <v>0</v>
      </c>
      <c r="M2507" s="141" t="str">
        <f t="shared" si="79"/>
        <v>201708</v>
      </c>
    </row>
    <row r="2508" spans="1:13" x14ac:dyDescent="0.25">
      <c r="A2508" s="35" t="str">
        <f>VLOOKUP(B2508,ResCat!$A$2:$B$269,2,FALSE)</f>
        <v>PPOSG</v>
      </c>
      <c r="B2508" s="68" t="str">
        <f>IF(ISNA(VLOOKUP(C2508,COA!$A$2:$B$340,2,FALSE)),"XXX",VLOOKUP(C2508,COA!$A$2:$B$340,2,FALSE))</f>
        <v>S54</v>
      </c>
      <c r="C2508" s="149" t="str">
        <f t="shared" si="80"/>
        <v>0003-1010-0023</v>
      </c>
      <c r="D2508" s="134" t="s">
        <v>463</v>
      </c>
      <c r="E2508" s="134" t="s">
        <v>445</v>
      </c>
      <c r="F2508" s="134" t="s">
        <v>488</v>
      </c>
      <c r="G2508" s="134" t="s">
        <v>4</v>
      </c>
      <c r="H2508" s="134" t="s">
        <v>1023</v>
      </c>
      <c r="I2508" s="134" t="s">
        <v>2</v>
      </c>
      <c r="J2508" s="135">
        <v>5949.2599999999993</v>
      </c>
      <c r="K2508" s="135">
        <v>3011.2899999999995</v>
      </c>
      <c r="L2508" s="135">
        <v>2027.6299999999999</v>
      </c>
      <c r="M2508" s="141" t="str">
        <f t="shared" si="79"/>
        <v>201708</v>
      </c>
    </row>
    <row r="2509" spans="1:13" x14ac:dyDescent="0.25">
      <c r="A2509" s="35" t="str">
        <f>VLOOKUP(B2509,ResCat!$A$2:$B$269,2,FALSE)</f>
        <v>PPOSG</v>
      </c>
      <c r="B2509" s="68" t="str">
        <f>IF(ISNA(VLOOKUP(C2509,COA!$A$2:$B$340,2,FALSE)),"XXX",VLOOKUP(C2509,COA!$A$2:$B$340,2,FALSE))</f>
        <v>S54</v>
      </c>
      <c r="C2509" s="149" t="str">
        <f t="shared" si="80"/>
        <v>0003-1010-0023</v>
      </c>
      <c r="D2509" s="134" t="s">
        <v>463</v>
      </c>
      <c r="E2509" s="134" t="s">
        <v>445</v>
      </c>
      <c r="F2509" s="134" t="s">
        <v>488</v>
      </c>
      <c r="G2509" s="134" t="s">
        <v>4</v>
      </c>
      <c r="H2509" s="134" t="s">
        <v>1023</v>
      </c>
      <c r="I2509" s="134" t="s">
        <v>1</v>
      </c>
      <c r="J2509" s="135">
        <v>2446.91</v>
      </c>
      <c r="K2509" s="135">
        <v>1820.52</v>
      </c>
      <c r="L2509" s="135">
        <v>1615.52</v>
      </c>
      <c r="M2509" s="141" t="str">
        <f t="shared" si="79"/>
        <v>201708</v>
      </c>
    </row>
    <row r="2510" spans="1:13" x14ac:dyDescent="0.25">
      <c r="A2510" s="35" t="str">
        <f>VLOOKUP(B2510,ResCat!$A$2:$B$269,2,FALSE)</f>
        <v>PPOSG</v>
      </c>
      <c r="B2510" s="68" t="str">
        <f>IF(ISNA(VLOOKUP(C2510,COA!$A$2:$B$340,2,FALSE)),"XXX",VLOOKUP(C2510,COA!$A$2:$B$340,2,FALSE))</f>
        <v>S54</v>
      </c>
      <c r="C2510" s="149" t="str">
        <f t="shared" si="80"/>
        <v>0003-1010-0023</v>
      </c>
      <c r="D2510" s="134" t="s">
        <v>463</v>
      </c>
      <c r="E2510" s="134" t="s">
        <v>445</v>
      </c>
      <c r="F2510" s="134" t="s">
        <v>488</v>
      </c>
      <c r="G2510" s="134" t="s">
        <v>511</v>
      </c>
      <c r="H2510" s="134" t="s">
        <v>1023</v>
      </c>
      <c r="I2510" s="134" t="s">
        <v>3</v>
      </c>
      <c r="J2510" s="135">
        <v>1433.6999999999998</v>
      </c>
      <c r="K2510" s="135">
        <v>790.63999999999987</v>
      </c>
      <c r="L2510" s="135">
        <v>656.06999999999994</v>
      </c>
      <c r="M2510" s="141" t="str">
        <f t="shared" si="79"/>
        <v>201709</v>
      </c>
    </row>
    <row r="2511" spans="1:13" x14ac:dyDescent="0.25">
      <c r="A2511" s="35" t="str">
        <f>VLOOKUP(B2511,ResCat!$A$2:$B$269,2,FALSE)</f>
        <v>PPOSG</v>
      </c>
      <c r="B2511" s="68" t="str">
        <f>IF(ISNA(VLOOKUP(C2511,COA!$A$2:$B$340,2,FALSE)),"XXX",VLOOKUP(C2511,COA!$A$2:$B$340,2,FALSE))</f>
        <v>S54</v>
      </c>
      <c r="C2511" s="149" t="str">
        <f t="shared" si="80"/>
        <v>0003-1010-0023</v>
      </c>
      <c r="D2511" s="134" t="s">
        <v>463</v>
      </c>
      <c r="E2511" s="134" t="s">
        <v>445</v>
      </c>
      <c r="F2511" s="134" t="s">
        <v>488</v>
      </c>
      <c r="G2511" s="134" t="s">
        <v>511</v>
      </c>
      <c r="H2511" s="134" t="s">
        <v>1023</v>
      </c>
      <c r="I2511" s="134" t="s">
        <v>0</v>
      </c>
      <c r="J2511" s="135">
        <v>2459.4699999999939</v>
      </c>
      <c r="K2511" s="135">
        <v>3652.5300000000043</v>
      </c>
      <c r="L2511" s="135">
        <v>3192.3000000000197</v>
      </c>
      <c r="M2511" s="141" t="str">
        <f t="shared" si="79"/>
        <v>201709</v>
      </c>
    </row>
    <row r="2512" spans="1:13" x14ac:dyDescent="0.25">
      <c r="A2512" s="35" t="str">
        <f>VLOOKUP(B2512,ResCat!$A$2:$B$269,2,FALSE)</f>
        <v>PPOSG</v>
      </c>
      <c r="B2512" s="68" t="str">
        <f>IF(ISNA(VLOOKUP(C2512,COA!$A$2:$B$340,2,FALSE)),"XXX",VLOOKUP(C2512,COA!$A$2:$B$340,2,FALSE))</f>
        <v>S54</v>
      </c>
      <c r="C2512" s="149" t="str">
        <f t="shared" si="80"/>
        <v>0003-1010-0023</v>
      </c>
      <c r="D2512" s="134" t="s">
        <v>463</v>
      </c>
      <c r="E2512" s="134" t="s">
        <v>445</v>
      </c>
      <c r="F2512" s="134" t="s">
        <v>488</v>
      </c>
      <c r="G2512" s="134" t="s">
        <v>511</v>
      </c>
      <c r="H2512" s="134" t="s">
        <v>1023</v>
      </c>
      <c r="I2512" s="134" t="s">
        <v>336</v>
      </c>
      <c r="J2512" s="135">
        <v>-0.01</v>
      </c>
      <c r="K2512" s="135">
        <v>0</v>
      </c>
      <c r="L2512" s="135">
        <v>0</v>
      </c>
      <c r="M2512" s="141" t="str">
        <f t="shared" si="79"/>
        <v>201709</v>
      </c>
    </row>
    <row r="2513" spans="1:13" x14ac:dyDescent="0.25">
      <c r="A2513" s="35" t="str">
        <f>VLOOKUP(B2513,ResCat!$A$2:$B$269,2,FALSE)</f>
        <v>PPOSG</v>
      </c>
      <c r="B2513" s="68" t="str">
        <f>IF(ISNA(VLOOKUP(C2513,COA!$A$2:$B$340,2,FALSE)),"XXX",VLOOKUP(C2513,COA!$A$2:$B$340,2,FALSE))</f>
        <v>S54</v>
      </c>
      <c r="C2513" s="149" t="str">
        <f t="shared" si="80"/>
        <v>0003-1010-0023</v>
      </c>
      <c r="D2513" s="134" t="s">
        <v>463</v>
      </c>
      <c r="E2513" s="134" t="s">
        <v>445</v>
      </c>
      <c r="F2513" s="134" t="s">
        <v>488</v>
      </c>
      <c r="G2513" s="134" t="s">
        <v>511</v>
      </c>
      <c r="H2513" s="134" t="s">
        <v>1023</v>
      </c>
      <c r="I2513" s="134" t="s">
        <v>2</v>
      </c>
      <c r="J2513" s="135">
        <v>28033.1</v>
      </c>
      <c r="K2513" s="135">
        <v>21796.340000000004</v>
      </c>
      <c r="L2513" s="135">
        <v>20824.78</v>
      </c>
      <c r="M2513" s="141" t="str">
        <f t="shared" si="79"/>
        <v>201709</v>
      </c>
    </row>
    <row r="2514" spans="1:13" x14ac:dyDescent="0.25">
      <c r="A2514" s="35" t="str">
        <f>VLOOKUP(B2514,ResCat!$A$2:$B$269,2,FALSE)</f>
        <v>PPOSG</v>
      </c>
      <c r="B2514" s="68" t="str">
        <f>IF(ISNA(VLOOKUP(C2514,COA!$A$2:$B$340,2,FALSE)),"XXX",VLOOKUP(C2514,COA!$A$2:$B$340,2,FALSE))</f>
        <v>S54</v>
      </c>
      <c r="C2514" s="149" t="str">
        <f t="shared" si="80"/>
        <v>0003-1010-0023</v>
      </c>
      <c r="D2514" s="134" t="s">
        <v>463</v>
      </c>
      <c r="E2514" s="134" t="s">
        <v>445</v>
      </c>
      <c r="F2514" s="134" t="s">
        <v>488</v>
      </c>
      <c r="G2514" s="134" t="s">
        <v>511</v>
      </c>
      <c r="H2514" s="134" t="s">
        <v>1023</v>
      </c>
      <c r="I2514" s="134" t="s">
        <v>1</v>
      </c>
      <c r="J2514" s="135">
        <v>7263.24</v>
      </c>
      <c r="K2514" s="135">
        <v>976.49999999999989</v>
      </c>
      <c r="L2514" s="135">
        <v>470.10000000000014</v>
      </c>
      <c r="M2514" s="141" t="str">
        <f t="shared" si="79"/>
        <v>201709</v>
      </c>
    </row>
    <row r="2515" spans="1:13" x14ac:dyDescent="0.25">
      <c r="A2515" s="35" t="str">
        <f>VLOOKUP(B2515,ResCat!$A$2:$B$269,2,FALSE)</f>
        <v>PPOSG</v>
      </c>
      <c r="B2515" s="68" t="str">
        <f>IF(ISNA(VLOOKUP(C2515,COA!$A$2:$B$340,2,FALSE)),"XXX",VLOOKUP(C2515,COA!$A$2:$B$340,2,FALSE))</f>
        <v>S54</v>
      </c>
      <c r="C2515" s="149" t="str">
        <f t="shared" si="80"/>
        <v>0003-1010-0023</v>
      </c>
      <c r="D2515" s="134" t="s">
        <v>463</v>
      </c>
      <c r="E2515" s="134" t="s">
        <v>445</v>
      </c>
      <c r="F2515" s="134" t="s">
        <v>488</v>
      </c>
      <c r="G2515" s="134" t="s">
        <v>969</v>
      </c>
      <c r="H2515" s="134" t="s">
        <v>1023</v>
      </c>
      <c r="I2515" s="134" t="s">
        <v>3</v>
      </c>
      <c r="J2515" s="135">
        <v>11255.84</v>
      </c>
      <c r="K2515" s="135">
        <v>7229.319999999997</v>
      </c>
      <c r="L2515" s="135">
        <v>5939.1200000000017</v>
      </c>
      <c r="M2515" s="141" t="str">
        <f t="shared" si="79"/>
        <v>201710</v>
      </c>
    </row>
    <row r="2516" spans="1:13" x14ac:dyDescent="0.25">
      <c r="A2516" s="35" t="str">
        <f>VLOOKUP(B2516,ResCat!$A$2:$B$269,2,FALSE)</f>
        <v>PPOSG</v>
      </c>
      <c r="B2516" s="68" t="str">
        <f>IF(ISNA(VLOOKUP(C2516,COA!$A$2:$B$340,2,FALSE)),"XXX",VLOOKUP(C2516,COA!$A$2:$B$340,2,FALSE))</f>
        <v>S54</v>
      </c>
      <c r="C2516" s="149" t="str">
        <f t="shared" si="80"/>
        <v>0003-1010-0023</v>
      </c>
      <c r="D2516" s="134" t="s">
        <v>463</v>
      </c>
      <c r="E2516" s="134" t="s">
        <v>445</v>
      </c>
      <c r="F2516" s="134" t="s">
        <v>488</v>
      </c>
      <c r="G2516" s="134" t="s">
        <v>969</v>
      </c>
      <c r="H2516" s="134" t="s">
        <v>1023</v>
      </c>
      <c r="I2516" s="134" t="s">
        <v>0</v>
      </c>
      <c r="J2516" s="135">
        <v>257073.04</v>
      </c>
      <c r="K2516" s="135">
        <v>218784.15</v>
      </c>
      <c r="L2516" s="135">
        <v>218864.19999999998</v>
      </c>
      <c r="M2516" s="141" t="str">
        <f t="shared" si="79"/>
        <v>201710</v>
      </c>
    </row>
    <row r="2517" spans="1:13" x14ac:dyDescent="0.25">
      <c r="A2517" s="35" t="str">
        <f>VLOOKUP(B2517,ResCat!$A$2:$B$269,2,FALSE)</f>
        <v>PPOSG</v>
      </c>
      <c r="B2517" s="68" t="str">
        <f>IF(ISNA(VLOOKUP(C2517,COA!$A$2:$B$340,2,FALSE)),"XXX",VLOOKUP(C2517,COA!$A$2:$B$340,2,FALSE))</f>
        <v>S54</v>
      </c>
      <c r="C2517" s="149" t="str">
        <f t="shared" si="80"/>
        <v>0003-1010-0023</v>
      </c>
      <c r="D2517" s="134" t="s">
        <v>463</v>
      </c>
      <c r="E2517" s="134" t="s">
        <v>445</v>
      </c>
      <c r="F2517" s="134" t="s">
        <v>488</v>
      </c>
      <c r="G2517" s="134" t="s">
        <v>969</v>
      </c>
      <c r="H2517" s="134" t="s">
        <v>1023</v>
      </c>
      <c r="I2517" s="134" t="s">
        <v>336</v>
      </c>
      <c r="J2517" s="135">
        <v>0</v>
      </c>
      <c r="K2517" s="135">
        <v>490.67</v>
      </c>
      <c r="L2517" s="135">
        <v>490.67</v>
      </c>
      <c r="M2517" s="141" t="str">
        <f t="shared" si="79"/>
        <v>201710</v>
      </c>
    </row>
    <row r="2518" spans="1:13" x14ac:dyDescent="0.25">
      <c r="A2518" s="35" t="str">
        <f>VLOOKUP(B2518,ResCat!$A$2:$B$269,2,FALSE)</f>
        <v>PPOSG</v>
      </c>
      <c r="B2518" s="68" t="str">
        <f>IF(ISNA(VLOOKUP(C2518,COA!$A$2:$B$340,2,FALSE)),"XXX",VLOOKUP(C2518,COA!$A$2:$B$340,2,FALSE))</f>
        <v>S54</v>
      </c>
      <c r="C2518" s="149" t="str">
        <f t="shared" si="80"/>
        <v>0003-1010-0023</v>
      </c>
      <c r="D2518" s="134" t="s">
        <v>463</v>
      </c>
      <c r="E2518" s="134" t="s">
        <v>445</v>
      </c>
      <c r="F2518" s="134" t="s">
        <v>488</v>
      </c>
      <c r="G2518" s="134" t="s">
        <v>969</v>
      </c>
      <c r="H2518" s="134" t="s">
        <v>1023</v>
      </c>
      <c r="I2518" s="134" t="s">
        <v>2</v>
      </c>
      <c r="J2518" s="135">
        <v>58264.560000000005</v>
      </c>
      <c r="K2518" s="135">
        <v>28132.940000000042</v>
      </c>
      <c r="L2518" s="135">
        <v>25481.179999999997</v>
      </c>
      <c r="M2518" s="141" t="str">
        <f t="shared" si="79"/>
        <v>201710</v>
      </c>
    </row>
    <row r="2519" spans="1:13" x14ac:dyDescent="0.25">
      <c r="A2519" s="35" t="str">
        <f>VLOOKUP(B2519,ResCat!$A$2:$B$269,2,FALSE)</f>
        <v>PPOSG</v>
      </c>
      <c r="B2519" s="68" t="str">
        <f>IF(ISNA(VLOOKUP(C2519,COA!$A$2:$B$340,2,FALSE)),"XXX",VLOOKUP(C2519,COA!$A$2:$B$340,2,FALSE))</f>
        <v>S54</v>
      </c>
      <c r="C2519" s="149" t="str">
        <f t="shared" si="80"/>
        <v>0003-1010-0023</v>
      </c>
      <c r="D2519" s="134" t="s">
        <v>463</v>
      </c>
      <c r="E2519" s="134" t="s">
        <v>445</v>
      </c>
      <c r="F2519" s="134" t="s">
        <v>488</v>
      </c>
      <c r="G2519" s="134" t="s">
        <v>969</v>
      </c>
      <c r="H2519" s="134" t="s">
        <v>1023</v>
      </c>
      <c r="I2519" s="134" t="s">
        <v>1</v>
      </c>
      <c r="J2519" s="135">
        <v>39592.22</v>
      </c>
      <c r="K2519" s="135">
        <v>26045.620000000003</v>
      </c>
      <c r="L2519" s="135">
        <v>23846.639999999999</v>
      </c>
      <c r="M2519" s="141" t="str">
        <f t="shared" si="79"/>
        <v>201710</v>
      </c>
    </row>
    <row r="2520" spans="1:13" x14ac:dyDescent="0.25">
      <c r="A2520" s="35" t="str">
        <f>VLOOKUP(B2520,ResCat!$A$2:$B$269,2,FALSE)</f>
        <v>PPOSG</v>
      </c>
      <c r="B2520" s="68" t="str">
        <f>IF(ISNA(VLOOKUP(C2520,COA!$A$2:$B$340,2,FALSE)),"XXX",VLOOKUP(C2520,COA!$A$2:$B$340,2,FALSE))</f>
        <v>S54</v>
      </c>
      <c r="C2520" s="149" t="str">
        <f t="shared" si="80"/>
        <v>0003-1010-0023</v>
      </c>
      <c r="D2520" s="134" t="s">
        <v>463</v>
      </c>
      <c r="E2520" s="134" t="s">
        <v>445</v>
      </c>
      <c r="F2520" s="134" t="s">
        <v>488</v>
      </c>
      <c r="G2520" s="134" t="s">
        <v>961</v>
      </c>
      <c r="H2520" s="134" t="s">
        <v>1023</v>
      </c>
      <c r="I2520" s="134" t="s">
        <v>3</v>
      </c>
      <c r="J2520" s="135">
        <v>82192.860000000015</v>
      </c>
      <c r="K2520" s="135">
        <v>46096.739999999983</v>
      </c>
      <c r="L2520" s="135">
        <v>41319.910000000018</v>
      </c>
      <c r="M2520" s="141" t="str">
        <f t="shared" si="79"/>
        <v>201711</v>
      </c>
    </row>
    <row r="2521" spans="1:13" x14ac:dyDescent="0.25">
      <c r="A2521" s="35" t="str">
        <f>VLOOKUP(B2521,ResCat!$A$2:$B$269,2,FALSE)</f>
        <v>PPOSG</v>
      </c>
      <c r="B2521" s="68" t="str">
        <f>IF(ISNA(VLOOKUP(C2521,COA!$A$2:$B$340,2,FALSE)),"XXX",VLOOKUP(C2521,COA!$A$2:$B$340,2,FALSE))</f>
        <v>S54</v>
      </c>
      <c r="C2521" s="149" t="str">
        <f t="shared" si="80"/>
        <v>0003-1010-0023</v>
      </c>
      <c r="D2521" s="134" t="s">
        <v>463</v>
      </c>
      <c r="E2521" s="134" t="s">
        <v>445</v>
      </c>
      <c r="F2521" s="134" t="s">
        <v>488</v>
      </c>
      <c r="G2521" s="134" t="s">
        <v>961</v>
      </c>
      <c r="H2521" s="134" t="s">
        <v>1023</v>
      </c>
      <c r="I2521" s="134" t="s">
        <v>368</v>
      </c>
      <c r="J2521" s="135">
        <v>422</v>
      </c>
      <c r="K2521" s="135">
        <v>116</v>
      </c>
      <c r="L2521" s="135">
        <v>98.6</v>
      </c>
      <c r="M2521" s="141" t="str">
        <f t="shared" si="79"/>
        <v>201711</v>
      </c>
    </row>
    <row r="2522" spans="1:13" x14ac:dyDescent="0.25">
      <c r="A2522" s="35" t="str">
        <f>VLOOKUP(B2522,ResCat!$A$2:$B$269,2,FALSE)</f>
        <v>PPOSG</v>
      </c>
      <c r="B2522" s="68" t="str">
        <f>IF(ISNA(VLOOKUP(C2522,COA!$A$2:$B$340,2,FALSE)),"XXX",VLOOKUP(C2522,COA!$A$2:$B$340,2,FALSE))</f>
        <v>S54</v>
      </c>
      <c r="C2522" s="149" t="str">
        <f t="shared" si="80"/>
        <v>0003-1010-0023</v>
      </c>
      <c r="D2522" s="134" t="s">
        <v>463</v>
      </c>
      <c r="E2522" s="134" t="s">
        <v>445</v>
      </c>
      <c r="F2522" s="134" t="s">
        <v>488</v>
      </c>
      <c r="G2522" s="134" t="s">
        <v>961</v>
      </c>
      <c r="H2522" s="134" t="s">
        <v>1023</v>
      </c>
      <c r="I2522" s="134" t="s">
        <v>0</v>
      </c>
      <c r="J2522" s="135">
        <v>84639.909999999989</v>
      </c>
      <c r="K2522" s="135">
        <v>25516.010000000009</v>
      </c>
      <c r="L2522" s="135">
        <v>19986.32</v>
      </c>
      <c r="M2522" s="141" t="str">
        <f t="shared" si="79"/>
        <v>201711</v>
      </c>
    </row>
    <row r="2523" spans="1:13" x14ac:dyDescent="0.25">
      <c r="A2523" s="35" t="str">
        <f>VLOOKUP(B2523,ResCat!$A$2:$B$269,2,FALSE)</f>
        <v>PPOSG</v>
      </c>
      <c r="B2523" s="68" t="str">
        <f>IF(ISNA(VLOOKUP(C2523,COA!$A$2:$B$340,2,FALSE)),"XXX",VLOOKUP(C2523,COA!$A$2:$B$340,2,FALSE))</f>
        <v>S54</v>
      </c>
      <c r="C2523" s="149" t="str">
        <f t="shared" si="80"/>
        <v>0003-1010-0023</v>
      </c>
      <c r="D2523" s="134" t="s">
        <v>463</v>
      </c>
      <c r="E2523" s="134" t="s">
        <v>445</v>
      </c>
      <c r="F2523" s="134" t="s">
        <v>488</v>
      </c>
      <c r="G2523" s="134" t="s">
        <v>961</v>
      </c>
      <c r="H2523" s="134" t="s">
        <v>1023</v>
      </c>
      <c r="I2523" s="134" t="s">
        <v>336</v>
      </c>
      <c r="J2523" s="135">
        <v>-9421.06</v>
      </c>
      <c r="K2523" s="135">
        <v>-323.05</v>
      </c>
      <c r="L2523" s="135">
        <v>-351.34000000000003</v>
      </c>
      <c r="M2523" s="141" t="str">
        <f t="shared" si="79"/>
        <v>201711</v>
      </c>
    </row>
    <row r="2524" spans="1:13" x14ac:dyDescent="0.25">
      <c r="A2524" s="35" t="str">
        <f>VLOOKUP(B2524,ResCat!$A$2:$B$269,2,FALSE)</f>
        <v>PPOSG</v>
      </c>
      <c r="B2524" s="68" t="str">
        <f>IF(ISNA(VLOOKUP(C2524,COA!$A$2:$B$340,2,FALSE)),"XXX",VLOOKUP(C2524,COA!$A$2:$B$340,2,FALSE))</f>
        <v>S54</v>
      </c>
      <c r="C2524" s="149" t="str">
        <f t="shared" si="80"/>
        <v>0003-1010-0023</v>
      </c>
      <c r="D2524" s="134" t="s">
        <v>463</v>
      </c>
      <c r="E2524" s="134" t="s">
        <v>445</v>
      </c>
      <c r="F2524" s="134" t="s">
        <v>488</v>
      </c>
      <c r="G2524" s="134" t="s">
        <v>961</v>
      </c>
      <c r="H2524" s="134" t="s">
        <v>1023</v>
      </c>
      <c r="I2524" s="134" t="s">
        <v>2</v>
      </c>
      <c r="J2524" s="135">
        <v>96565.180000000008</v>
      </c>
      <c r="K2524" s="135">
        <v>47711.049999999988</v>
      </c>
      <c r="L2524" s="135">
        <v>36426.249999999985</v>
      </c>
      <c r="M2524" s="141" t="str">
        <f t="shared" si="79"/>
        <v>201711</v>
      </c>
    </row>
    <row r="2525" spans="1:13" x14ac:dyDescent="0.25">
      <c r="A2525" s="35" t="str">
        <f>VLOOKUP(B2525,ResCat!$A$2:$B$269,2,FALSE)</f>
        <v>PPOSG</v>
      </c>
      <c r="B2525" s="68" t="str">
        <f>IF(ISNA(VLOOKUP(C2525,COA!$A$2:$B$340,2,FALSE)),"XXX",VLOOKUP(C2525,COA!$A$2:$B$340,2,FALSE))</f>
        <v>S54</v>
      </c>
      <c r="C2525" s="149" t="str">
        <f t="shared" si="80"/>
        <v>0003-1010-0023</v>
      </c>
      <c r="D2525" s="134" t="s">
        <v>463</v>
      </c>
      <c r="E2525" s="134" t="s">
        <v>445</v>
      </c>
      <c r="F2525" s="134" t="s">
        <v>488</v>
      </c>
      <c r="G2525" s="134" t="s">
        <v>961</v>
      </c>
      <c r="H2525" s="134" t="s">
        <v>1023</v>
      </c>
      <c r="I2525" s="134" t="s">
        <v>343</v>
      </c>
      <c r="J2525" s="135">
        <v>-11.309999999999999</v>
      </c>
      <c r="K2525" s="135">
        <v>-3.0300000000000011</v>
      </c>
      <c r="L2525" s="135">
        <v>0</v>
      </c>
      <c r="M2525" s="141" t="str">
        <f t="shared" si="79"/>
        <v>201711</v>
      </c>
    </row>
    <row r="2526" spans="1:13" x14ac:dyDescent="0.25">
      <c r="A2526" s="35" t="str">
        <f>VLOOKUP(B2526,ResCat!$A$2:$B$269,2,FALSE)</f>
        <v>PPOSG</v>
      </c>
      <c r="B2526" s="68" t="str">
        <f>IF(ISNA(VLOOKUP(C2526,COA!$A$2:$B$340,2,FALSE)),"XXX",VLOOKUP(C2526,COA!$A$2:$B$340,2,FALSE))</f>
        <v>S54</v>
      </c>
      <c r="C2526" s="149" t="str">
        <f t="shared" si="80"/>
        <v>0003-1010-0023</v>
      </c>
      <c r="D2526" s="134" t="s">
        <v>463</v>
      </c>
      <c r="E2526" s="134" t="s">
        <v>445</v>
      </c>
      <c r="F2526" s="134" t="s">
        <v>488</v>
      </c>
      <c r="G2526" s="134" t="s">
        <v>961</v>
      </c>
      <c r="H2526" s="134" t="s">
        <v>1023</v>
      </c>
      <c r="I2526" s="134" t="s">
        <v>1</v>
      </c>
      <c r="J2526" s="135">
        <v>108575.35</v>
      </c>
      <c r="K2526" s="135">
        <v>61049.38</v>
      </c>
      <c r="L2526" s="135">
        <v>55972.599999999991</v>
      </c>
      <c r="M2526" s="141" t="str">
        <f t="shared" si="79"/>
        <v>201711</v>
      </c>
    </row>
    <row r="2527" spans="1:13" x14ac:dyDescent="0.25">
      <c r="A2527" s="35" t="str">
        <f>VLOOKUP(B2527,ResCat!$A$2:$B$269,2,FALSE)</f>
        <v>PPOSG</v>
      </c>
      <c r="B2527" s="68" t="str">
        <f>IF(ISNA(VLOOKUP(C2527,COA!$A$2:$B$340,2,FALSE)),"XXX",VLOOKUP(C2527,COA!$A$2:$B$340,2,FALSE))</f>
        <v>S54</v>
      </c>
      <c r="C2527" s="149" t="str">
        <f t="shared" si="80"/>
        <v>0003-1010-0023</v>
      </c>
      <c r="D2527" s="134" t="s">
        <v>463</v>
      </c>
      <c r="E2527" s="134" t="s">
        <v>445</v>
      </c>
      <c r="F2527" s="134" t="s">
        <v>488</v>
      </c>
      <c r="G2527" s="134" t="s">
        <v>970</v>
      </c>
      <c r="H2527" s="134" t="s">
        <v>1023</v>
      </c>
      <c r="I2527" s="134" t="s">
        <v>3</v>
      </c>
      <c r="J2527" s="135">
        <v>214497.84000000032</v>
      </c>
      <c r="K2527" s="135">
        <v>61682.480000000025</v>
      </c>
      <c r="L2527" s="135">
        <v>45005.410000000069</v>
      </c>
      <c r="M2527" s="141" t="str">
        <f t="shared" si="79"/>
        <v>201712</v>
      </c>
    </row>
    <row r="2528" spans="1:13" x14ac:dyDescent="0.25">
      <c r="A2528" s="35" t="str">
        <f>VLOOKUP(B2528,ResCat!$A$2:$B$269,2,FALSE)</f>
        <v>PPOSG</v>
      </c>
      <c r="B2528" s="68" t="str">
        <f>IF(ISNA(VLOOKUP(C2528,COA!$A$2:$B$340,2,FALSE)),"XXX",VLOOKUP(C2528,COA!$A$2:$B$340,2,FALSE))</f>
        <v>S54</v>
      </c>
      <c r="C2528" s="149" t="str">
        <f t="shared" si="80"/>
        <v>0003-1010-0023</v>
      </c>
      <c r="D2528" s="134" t="s">
        <v>463</v>
      </c>
      <c r="E2528" s="134" t="s">
        <v>445</v>
      </c>
      <c r="F2528" s="134" t="s">
        <v>488</v>
      </c>
      <c r="G2528" s="134" t="s">
        <v>970</v>
      </c>
      <c r="H2528" s="134" t="s">
        <v>1023</v>
      </c>
      <c r="I2528" s="134" t="s">
        <v>368</v>
      </c>
      <c r="J2528" s="135">
        <v>5373</v>
      </c>
      <c r="K2528" s="135">
        <v>3202.7999999999997</v>
      </c>
      <c r="L2528" s="135">
        <v>2588.3400000000011</v>
      </c>
      <c r="M2528" s="141" t="str">
        <f t="shared" si="79"/>
        <v>201712</v>
      </c>
    </row>
    <row r="2529" spans="1:13" x14ac:dyDescent="0.25">
      <c r="A2529" s="35" t="str">
        <f>VLOOKUP(B2529,ResCat!$A$2:$B$269,2,FALSE)</f>
        <v>PPOSG</v>
      </c>
      <c r="B2529" s="68" t="str">
        <f>IF(ISNA(VLOOKUP(C2529,COA!$A$2:$B$340,2,FALSE)),"XXX",VLOOKUP(C2529,COA!$A$2:$B$340,2,FALSE))</f>
        <v>S54</v>
      </c>
      <c r="C2529" s="149" t="str">
        <f t="shared" si="80"/>
        <v>0003-1010-0023</v>
      </c>
      <c r="D2529" s="134" t="s">
        <v>463</v>
      </c>
      <c r="E2529" s="134" t="s">
        <v>445</v>
      </c>
      <c r="F2529" s="134" t="s">
        <v>488</v>
      </c>
      <c r="G2529" s="134" t="s">
        <v>970</v>
      </c>
      <c r="H2529" s="134" t="s">
        <v>1023</v>
      </c>
      <c r="I2529" s="134" t="s">
        <v>0</v>
      </c>
      <c r="J2529" s="135">
        <v>879473.35</v>
      </c>
      <c r="K2529" s="135">
        <v>274383.65000000002</v>
      </c>
      <c r="L2529" s="135">
        <v>248479.24</v>
      </c>
      <c r="M2529" s="141" t="str">
        <f t="shared" si="79"/>
        <v>201712</v>
      </c>
    </row>
    <row r="2530" spans="1:13" x14ac:dyDescent="0.25">
      <c r="A2530" s="35" t="str">
        <f>VLOOKUP(B2530,ResCat!$A$2:$B$269,2,FALSE)</f>
        <v>PPOSG</v>
      </c>
      <c r="B2530" s="68" t="str">
        <f>IF(ISNA(VLOOKUP(C2530,COA!$A$2:$B$340,2,FALSE)),"XXX",VLOOKUP(C2530,COA!$A$2:$B$340,2,FALSE))</f>
        <v>S54</v>
      </c>
      <c r="C2530" s="149" t="str">
        <f t="shared" si="80"/>
        <v>0003-1010-0023</v>
      </c>
      <c r="D2530" s="134" t="s">
        <v>463</v>
      </c>
      <c r="E2530" s="134" t="s">
        <v>445</v>
      </c>
      <c r="F2530" s="134" t="s">
        <v>488</v>
      </c>
      <c r="G2530" s="134" t="s">
        <v>970</v>
      </c>
      <c r="H2530" s="134" t="s">
        <v>1023</v>
      </c>
      <c r="I2530" s="134" t="s">
        <v>336</v>
      </c>
      <c r="J2530" s="135">
        <v>4490.4799999999996</v>
      </c>
      <c r="K2530" s="135">
        <v>1931.1399999999999</v>
      </c>
      <c r="L2530" s="135">
        <v>1675.81</v>
      </c>
      <c r="M2530" s="141" t="str">
        <f t="shared" si="79"/>
        <v>201712</v>
      </c>
    </row>
    <row r="2531" spans="1:13" x14ac:dyDescent="0.25">
      <c r="A2531" s="35" t="str">
        <f>VLOOKUP(B2531,ResCat!$A$2:$B$269,2,FALSE)</f>
        <v>PPOSG</v>
      </c>
      <c r="B2531" s="68" t="str">
        <f>IF(ISNA(VLOOKUP(C2531,COA!$A$2:$B$340,2,FALSE)),"XXX",VLOOKUP(C2531,COA!$A$2:$B$340,2,FALSE))</f>
        <v>S54</v>
      </c>
      <c r="C2531" s="149" t="str">
        <f t="shared" si="80"/>
        <v>0003-1010-0023</v>
      </c>
      <c r="D2531" s="134" t="s">
        <v>463</v>
      </c>
      <c r="E2531" s="134" t="s">
        <v>445</v>
      </c>
      <c r="F2531" s="134" t="s">
        <v>488</v>
      </c>
      <c r="G2531" s="134" t="s">
        <v>970</v>
      </c>
      <c r="H2531" s="134" t="s">
        <v>1023</v>
      </c>
      <c r="I2531" s="134" t="s">
        <v>2</v>
      </c>
      <c r="J2531" s="135">
        <v>535354.86999999988</v>
      </c>
      <c r="K2531" s="135">
        <v>235984.63999999958</v>
      </c>
      <c r="L2531" s="135">
        <v>186142.51999999964</v>
      </c>
      <c r="M2531" s="141" t="str">
        <f t="shared" si="79"/>
        <v>201712</v>
      </c>
    </row>
    <row r="2532" spans="1:13" x14ac:dyDescent="0.25">
      <c r="A2532" s="35" t="str">
        <f>VLOOKUP(B2532,ResCat!$A$2:$B$269,2,FALSE)</f>
        <v>PPOSG</v>
      </c>
      <c r="B2532" s="68" t="str">
        <f>IF(ISNA(VLOOKUP(C2532,COA!$A$2:$B$340,2,FALSE)),"XXX",VLOOKUP(C2532,COA!$A$2:$B$340,2,FALSE))</f>
        <v>S54</v>
      </c>
      <c r="C2532" s="149" t="str">
        <f t="shared" si="80"/>
        <v>0003-1010-0023</v>
      </c>
      <c r="D2532" s="134" t="s">
        <v>463</v>
      </c>
      <c r="E2532" s="134" t="s">
        <v>445</v>
      </c>
      <c r="F2532" s="134" t="s">
        <v>488</v>
      </c>
      <c r="G2532" s="134" t="s">
        <v>970</v>
      </c>
      <c r="H2532" s="134" t="s">
        <v>1023</v>
      </c>
      <c r="I2532" s="134" t="s">
        <v>343</v>
      </c>
      <c r="J2532" s="135">
        <v>160893.64999999985</v>
      </c>
      <c r="K2532" s="135">
        <v>64025.889999999985</v>
      </c>
      <c r="L2532" s="135">
        <v>54240.229999999967</v>
      </c>
      <c r="M2532" s="141" t="str">
        <f t="shared" si="79"/>
        <v>201712</v>
      </c>
    </row>
    <row r="2533" spans="1:13" x14ac:dyDescent="0.25">
      <c r="A2533" s="35" t="str">
        <f>VLOOKUP(B2533,ResCat!$A$2:$B$269,2,FALSE)</f>
        <v>PPOSG</v>
      </c>
      <c r="B2533" s="68" t="str">
        <f>IF(ISNA(VLOOKUP(C2533,COA!$A$2:$B$340,2,FALSE)),"XXX",VLOOKUP(C2533,COA!$A$2:$B$340,2,FALSE))</f>
        <v>S54</v>
      </c>
      <c r="C2533" s="149" t="str">
        <f t="shared" si="80"/>
        <v>0003-1010-0023</v>
      </c>
      <c r="D2533" s="134" t="s">
        <v>463</v>
      </c>
      <c r="E2533" s="134" t="s">
        <v>445</v>
      </c>
      <c r="F2533" s="134" t="s">
        <v>488</v>
      </c>
      <c r="G2533" s="134" t="s">
        <v>970</v>
      </c>
      <c r="H2533" s="134" t="s">
        <v>1023</v>
      </c>
      <c r="I2533" s="134" t="s">
        <v>1</v>
      </c>
      <c r="J2533" s="135">
        <v>1016138.7900000002</v>
      </c>
      <c r="K2533" s="135">
        <v>315146.76000000007</v>
      </c>
      <c r="L2533" s="135">
        <v>276169.06000000017</v>
      </c>
      <c r="M2533" s="141" t="str">
        <f t="shared" si="79"/>
        <v>201712</v>
      </c>
    </row>
    <row r="2534" spans="1:13" x14ac:dyDescent="0.25">
      <c r="A2534" s="35" t="str">
        <f>VLOOKUP(B2534,ResCat!$A$2:$B$269,2,FALSE)</f>
        <v>PPOSG</v>
      </c>
      <c r="B2534" s="68" t="str">
        <f>IF(ISNA(VLOOKUP(C2534,COA!$A$2:$B$340,2,FALSE)),"XXX",VLOOKUP(C2534,COA!$A$2:$B$340,2,FALSE))</f>
        <v>S54</v>
      </c>
      <c r="C2534" s="149" t="str">
        <f t="shared" si="80"/>
        <v>0003-1010-0023</v>
      </c>
      <c r="D2534" s="134" t="s">
        <v>463</v>
      </c>
      <c r="E2534" s="134" t="s">
        <v>445</v>
      </c>
      <c r="F2534" s="134" t="s">
        <v>488</v>
      </c>
      <c r="G2534" s="134" t="s">
        <v>1023</v>
      </c>
      <c r="H2534" s="134" t="s">
        <v>1023</v>
      </c>
      <c r="I2534" s="134" t="s">
        <v>3</v>
      </c>
      <c r="J2534" s="135">
        <v>247651.07000000007</v>
      </c>
      <c r="K2534" s="135">
        <v>102059.47000000003</v>
      </c>
      <c r="L2534" s="135">
        <v>71954.76999999999</v>
      </c>
      <c r="M2534" s="141" t="str">
        <f t="shared" si="79"/>
        <v>201801</v>
      </c>
    </row>
    <row r="2535" spans="1:13" x14ac:dyDescent="0.25">
      <c r="A2535" s="35" t="str">
        <f>VLOOKUP(B2535,ResCat!$A$2:$B$269,2,FALSE)</f>
        <v>PPOSG</v>
      </c>
      <c r="B2535" s="68" t="str">
        <f>IF(ISNA(VLOOKUP(C2535,COA!$A$2:$B$340,2,FALSE)),"XXX",VLOOKUP(C2535,COA!$A$2:$B$340,2,FALSE))</f>
        <v>S54</v>
      </c>
      <c r="C2535" s="149" t="str">
        <f t="shared" si="80"/>
        <v>0003-1010-0023</v>
      </c>
      <c r="D2535" s="134" t="s">
        <v>463</v>
      </c>
      <c r="E2535" s="134" t="s">
        <v>445</v>
      </c>
      <c r="F2535" s="134" t="s">
        <v>488</v>
      </c>
      <c r="G2535" s="134" t="s">
        <v>1023</v>
      </c>
      <c r="H2535" s="134" t="s">
        <v>1023</v>
      </c>
      <c r="I2535" s="134" t="s">
        <v>368</v>
      </c>
      <c r="J2535" s="135">
        <v>17473</v>
      </c>
      <c r="K2535" s="135">
        <v>8532</v>
      </c>
      <c r="L2535" s="135">
        <v>7323.7999999999956</v>
      </c>
      <c r="M2535" s="141" t="str">
        <f t="shared" si="79"/>
        <v>201801</v>
      </c>
    </row>
    <row r="2536" spans="1:13" x14ac:dyDescent="0.25">
      <c r="A2536" s="35" t="str">
        <f>VLOOKUP(B2536,ResCat!$A$2:$B$269,2,FALSE)</f>
        <v>PPOSG</v>
      </c>
      <c r="B2536" s="68" t="str">
        <f>IF(ISNA(VLOOKUP(C2536,COA!$A$2:$B$340,2,FALSE)),"XXX",VLOOKUP(C2536,COA!$A$2:$B$340,2,FALSE))</f>
        <v>S54</v>
      </c>
      <c r="C2536" s="149" t="str">
        <f t="shared" si="80"/>
        <v>0003-1010-0023</v>
      </c>
      <c r="D2536" s="134" t="s">
        <v>463</v>
      </c>
      <c r="E2536" s="134" t="s">
        <v>445</v>
      </c>
      <c r="F2536" s="134" t="s">
        <v>488</v>
      </c>
      <c r="G2536" s="134" t="s">
        <v>1023</v>
      </c>
      <c r="H2536" s="134" t="s">
        <v>1023</v>
      </c>
      <c r="I2536" s="134" t="s">
        <v>0</v>
      </c>
      <c r="J2536" s="135">
        <v>270965.90000000002</v>
      </c>
      <c r="K2536" s="135">
        <v>134837</v>
      </c>
      <c r="L2536" s="135">
        <v>119173.06999999999</v>
      </c>
      <c r="M2536" s="141" t="str">
        <f t="shared" si="79"/>
        <v>201801</v>
      </c>
    </row>
    <row r="2537" spans="1:13" x14ac:dyDescent="0.25">
      <c r="A2537" s="35" t="str">
        <f>VLOOKUP(B2537,ResCat!$A$2:$B$269,2,FALSE)</f>
        <v>PPOSG</v>
      </c>
      <c r="B2537" s="68" t="str">
        <f>IF(ISNA(VLOOKUP(C2537,COA!$A$2:$B$340,2,FALSE)),"XXX",VLOOKUP(C2537,COA!$A$2:$B$340,2,FALSE))</f>
        <v>S54</v>
      </c>
      <c r="C2537" s="149" t="str">
        <f t="shared" si="80"/>
        <v>0003-1010-0023</v>
      </c>
      <c r="D2537" s="134" t="s">
        <v>463</v>
      </c>
      <c r="E2537" s="134" t="s">
        <v>445</v>
      </c>
      <c r="F2537" s="134" t="s">
        <v>488</v>
      </c>
      <c r="G2537" s="134" t="s">
        <v>1023</v>
      </c>
      <c r="H2537" s="134" t="s">
        <v>1023</v>
      </c>
      <c r="I2537" s="134" t="s">
        <v>336</v>
      </c>
      <c r="J2537" s="135">
        <v>2529.7600000000002</v>
      </c>
      <c r="K2537" s="135">
        <v>1066.18</v>
      </c>
      <c r="L2537" s="135">
        <v>942.92000000000007</v>
      </c>
      <c r="M2537" s="141" t="str">
        <f t="shared" si="79"/>
        <v>201801</v>
      </c>
    </row>
    <row r="2538" spans="1:13" x14ac:dyDescent="0.25">
      <c r="A2538" s="35" t="str">
        <f>VLOOKUP(B2538,ResCat!$A$2:$B$269,2,FALSE)</f>
        <v>PPOSG</v>
      </c>
      <c r="B2538" s="68" t="str">
        <f>IF(ISNA(VLOOKUP(C2538,COA!$A$2:$B$340,2,FALSE)),"XXX",VLOOKUP(C2538,COA!$A$2:$B$340,2,FALSE))</f>
        <v>S54</v>
      </c>
      <c r="C2538" s="149" t="str">
        <f t="shared" si="80"/>
        <v>0003-1010-0023</v>
      </c>
      <c r="D2538" s="134" t="s">
        <v>463</v>
      </c>
      <c r="E2538" s="134" t="s">
        <v>445</v>
      </c>
      <c r="F2538" s="134" t="s">
        <v>488</v>
      </c>
      <c r="G2538" s="134" t="s">
        <v>1023</v>
      </c>
      <c r="H2538" s="134" t="s">
        <v>1023</v>
      </c>
      <c r="I2538" s="134" t="s">
        <v>2</v>
      </c>
      <c r="J2538" s="135">
        <v>655966.73</v>
      </c>
      <c r="K2538" s="135">
        <v>361803.90000000142</v>
      </c>
      <c r="L2538" s="135">
        <v>261889.76999999932</v>
      </c>
      <c r="M2538" s="141" t="str">
        <f t="shared" si="79"/>
        <v>201801</v>
      </c>
    </row>
    <row r="2539" spans="1:13" x14ac:dyDescent="0.25">
      <c r="A2539" s="35" t="str">
        <f>VLOOKUP(B2539,ResCat!$A$2:$B$269,2,FALSE)</f>
        <v>PPOSG</v>
      </c>
      <c r="B2539" s="68" t="str">
        <f>IF(ISNA(VLOOKUP(C2539,COA!$A$2:$B$340,2,FALSE)),"XXX",VLOOKUP(C2539,COA!$A$2:$B$340,2,FALSE))</f>
        <v>S54</v>
      </c>
      <c r="C2539" s="149" t="str">
        <f t="shared" si="80"/>
        <v>0003-1010-0023</v>
      </c>
      <c r="D2539" s="134" t="s">
        <v>463</v>
      </c>
      <c r="E2539" s="134" t="s">
        <v>445</v>
      </c>
      <c r="F2539" s="134" t="s">
        <v>488</v>
      </c>
      <c r="G2539" s="134" t="s">
        <v>1023</v>
      </c>
      <c r="H2539" s="134" t="s">
        <v>1023</v>
      </c>
      <c r="I2539" s="134" t="s">
        <v>343</v>
      </c>
      <c r="J2539" s="135">
        <v>856660.44999999728</v>
      </c>
      <c r="K2539" s="135">
        <v>316225.9900000004</v>
      </c>
      <c r="L2539" s="135">
        <v>247039.33000000022</v>
      </c>
      <c r="M2539" s="141" t="str">
        <f t="shared" si="79"/>
        <v>201801</v>
      </c>
    </row>
    <row r="2540" spans="1:13" x14ac:dyDescent="0.25">
      <c r="A2540" s="35" t="str">
        <f>VLOOKUP(B2540,ResCat!$A$2:$B$269,2,FALSE)</f>
        <v>PPOSG</v>
      </c>
      <c r="B2540" s="68" t="str">
        <f>IF(ISNA(VLOOKUP(C2540,COA!$A$2:$B$340,2,FALSE)),"XXX",VLOOKUP(C2540,COA!$A$2:$B$340,2,FALSE))</f>
        <v>S54</v>
      </c>
      <c r="C2540" s="149" t="str">
        <f t="shared" si="80"/>
        <v>0003-1010-0023</v>
      </c>
      <c r="D2540" s="134" t="s">
        <v>463</v>
      </c>
      <c r="E2540" s="134" t="s">
        <v>445</v>
      </c>
      <c r="F2540" s="134" t="s">
        <v>488</v>
      </c>
      <c r="G2540" s="134" t="s">
        <v>1023</v>
      </c>
      <c r="H2540" s="134" t="s">
        <v>1023</v>
      </c>
      <c r="I2540" s="134" t="s">
        <v>1</v>
      </c>
      <c r="J2540" s="135">
        <v>805964.45999999985</v>
      </c>
      <c r="K2540" s="135">
        <v>380513.35000000033</v>
      </c>
      <c r="L2540" s="135">
        <v>305344.25000000023</v>
      </c>
      <c r="M2540" s="141" t="str">
        <f t="shared" si="79"/>
        <v>201801</v>
      </c>
    </row>
    <row r="2541" spans="1:13" x14ac:dyDescent="0.25">
      <c r="A2541" s="35" t="str">
        <f>VLOOKUP(B2541,ResCat!$A$2:$B$269,2,FALSE)</f>
        <v>PPOSG</v>
      </c>
      <c r="B2541" s="68" t="str">
        <f>IF(ISNA(VLOOKUP(C2541,COA!$A$2:$B$340,2,FALSE)),"XXX",VLOOKUP(C2541,COA!$A$2:$B$340,2,FALSE))</f>
        <v>S56</v>
      </c>
      <c r="C2541" s="149" t="str">
        <f t="shared" si="80"/>
        <v>0003-1010-0024</v>
      </c>
      <c r="D2541" s="134" t="s">
        <v>463</v>
      </c>
      <c r="E2541" s="134" t="s">
        <v>445</v>
      </c>
      <c r="F2541" s="134" t="s">
        <v>489</v>
      </c>
      <c r="G2541" s="134" t="s">
        <v>342</v>
      </c>
      <c r="H2541" s="134" t="s">
        <v>1023</v>
      </c>
      <c r="I2541" s="134" t="s">
        <v>1</v>
      </c>
      <c r="J2541" s="135">
        <v>0</v>
      </c>
      <c r="K2541" s="135">
        <v>0</v>
      </c>
      <c r="L2541" s="135">
        <v>175.47999999999993</v>
      </c>
      <c r="M2541" s="141" t="str">
        <f t="shared" si="79"/>
        <v>201609</v>
      </c>
    </row>
    <row r="2542" spans="1:13" x14ac:dyDescent="0.25">
      <c r="A2542" s="35" t="str">
        <f>VLOOKUP(B2542,ResCat!$A$2:$B$269,2,FALSE)</f>
        <v>PPOSG</v>
      </c>
      <c r="B2542" s="68" t="str">
        <f>IF(ISNA(VLOOKUP(C2542,COA!$A$2:$B$340,2,FALSE)),"XXX",VLOOKUP(C2542,COA!$A$2:$B$340,2,FALSE))</f>
        <v>S56</v>
      </c>
      <c r="C2542" s="149" t="str">
        <f t="shared" si="80"/>
        <v>0003-1010-0024</v>
      </c>
      <c r="D2542" s="134" t="s">
        <v>463</v>
      </c>
      <c r="E2542" s="134" t="s">
        <v>445</v>
      </c>
      <c r="F2542" s="134" t="s">
        <v>489</v>
      </c>
      <c r="G2542" s="134" t="s">
        <v>324</v>
      </c>
      <c r="H2542" s="134" t="s">
        <v>1023</v>
      </c>
      <c r="I2542" s="134" t="s">
        <v>3</v>
      </c>
      <c r="J2542" s="135">
        <v>9.42</v>
      </c>
      <c r="K2542" s="135">
        <v>9.42</v>
      </c>
      <c r="L2542" s="135">
        <v>0</v>
      </c>
      <c r="M2542" s="141" t="str">
        <f t="shared" si="79"/>
        <v>201702</v>
      </c>
    </row>
    <row r="2543" spans="1:13" x14ac:dyDescent="0.25">
      <c r="A2543" s="35" t="str">
        <f>VLOOKUP(B2543,ResCat!$A$2:$B$269,2,FALSE)</f>
        <v>PPOSG</v>
      </c>
      <c r="B2543" s="68" t="str">
        <f>IF(ISNA(VLOOKUP(C2543,COA!$A$2:$B$340,2,FALSE)),"XXX",VLOOKUP(C2543,COA!$A$2:$B$340,2,FALSE))</f>
        <v>S56</v>
      </c>
      <c r="C2543" s="149" t="str">
        <f t="shared" si="80"/>
        <v>0003-1010-0024</v>
      </c>
      <c r="D2543" s="134" t="s">
        <v>463</v>
      </c>
      <c r="E2543" s="134" t="s">
        <v>445</v>
      </c>
      <c r="F2543" s="134" t="s">
        <v>489</v>
      </c>
      <c r="G2543" s="134" t="s">
        <v>324</v>
      </c>
      <c r="H2543" s="134" t="s">
        <v>1023</v>
      </c>
      <c r="I2543" s="134" t="s">
        <v>2</v>
      </c>
      <c r="J2543" s="135">
        <v>236.04</v>
      </c>
      <c r="K2543" s="135">
        <v>199.57999999999998</v>
      </c>
      <c r="L2543" s="135">
        <v>129.57999999999998</v>
      </c>
      <c r="M2543" s="141" t="str">
        <f t="shared" si="79"/>
        <v>201702</v>
      </c>
    </row>
    <row r="2544" spans="1:13" x14ac:dyDescent="0.25">
      <c r="A2544" s="35" t="str">
        <f>VLOOKUP(B2544,ResCat!$A$2:$B$269,2,FALSE)</f>
        <v>PPOSG</v>
      </c>
      <c r="B2544" s="68" t="str">
        <f>IF(ISNA(VLOOKUP(C2544,COA!$A$2:$B$340,2,FALSE)),"XXX",VLOOKUP(C2544,COA!$A$2:$B$340,2,FALSE))</f>
        <v>S56</v>
      </c>
      <c r="C2544" s="149" t="str">
        <f t="shared" si="80"/>
        <v>0003-1010-0024</v>
      </c>
      <c r="D2544" s="134" t="s">
        <v>463</v>
      </c>
      <c r="E2544" s="134" t="s">
        <v>445</v>
      </c>
      <c r="F2544" s="134" t="s">
        <v>489</v>
      </c>
      <c r="G2544" s="134" t="s">
        <v>324</v>
      </c>
      <c r="H2544" s="134" t="s">
        <v>1023</v>
      </c>
      <c r="I2544" s="134" t="s">
        <v>1</v>
      </c>
      <c r="J2544" s="135">
        <v>9020.1099999999988</v>
      </c>
      <c r="K2544" s="135">
        <v>4151.16</v>
      </c>
      <c r="L2544" s="135">
        <v>3112.16</v>
      </c>
      <c r="M2544" s="141" t="str">
        <f t="shared" si="79"/>
        <v>201702</v>
      </c>
    </row>
    <row r="2545" spans="1:13" x14ac:dyDescent="0.25">
      <c r="A2545" s="35" t="str">
        <f>VLOOKUP(B2545,ResCat!$A$2:$B$269,2,FALSE)</f>
        <v>PPOSG</v>
      </c>
      <c r="B2545" s="68" t="str">
        <f>IF(ISNA(VLOOKUP(C2545,COA!$A$2:$B$340,2,FALSE)),"XXX",VLOOKUP(C2545,COA!$A$2:$B$340,2,FALSE))</f>
        <v>S56</v>
      </c>
      <c r="C2545" s="149" t="str">
        <f t="shared" si="80"/>
        <v>0003-1010-0024</v>
      </c>
      <c r="D2545" s="134" t="s">
        <v>463</v>
      </c>
      <c r="E2545" s="134" t="s">
        <v>445</v>
      </c>
      <c r="F2545" s="134" t="s">
        <v>489</v>
      </c>
      <c r="G2545" s="134" t="s">
        <v>326</v>
      </c>
      <c r="H2545" s="134" t="s">
        <v>1023</v>
      </c>
      <c r="I2545" s="134" t="s">
        <v>3</v>
      </c>
      <c r="J2545" s="135">
        <v>193.4</v>
      </c>
      <c r="K2545" s="135">
        <v>145.05000000000001</v>
      </c>
      <c r="L2545" s="135">
        <v>0</v>
      </c>
      <c r="M2545" s="141" t="str">
        <f t="shared" si="79"/>
        <v>201703</v>
      </c>
    </row>
    <row r="2546" spans="1:13" x14ac:dyDescent="0.25">
      <c r="A2546" s="35" t="str">
        <f>VLOOKUP(B2546,ResCat!$A$2:$B$269,2,FALSE)</f>
        <v>PPOSG</v>
      </c>
      <c r="B2546" s="68" t="str">
        <f>IF(ISNA(VLOOKUP(C2546,COA!$A$2:$B$340,2,FALSE)),"XXX",VLOOKUP(C2546,COA!$A$2:$B$340,2,FALSE))</f>
        <v>S56</v>
      </c>
      <c r="C2546" s="149" t="str">
        <f t="shared" si="80"/>
        <v>0003-1010-0024</v>
      </c>
      <c r="D2546" s="134" t="s">
        <v>463</v>
      </c>
      <c r="E2546" s="134" t="s">
        <v>445</v>
      </c>
      <c r="F2546" s="134" t="s">
        <v>489</v>
      </c>
      <c r="G2546" s="134" t="s">
        <v>326</v>
      </c>
      <c r="H2546" s="134" t="s">
        <v>1023</v>
      </c>
      <c r="I2546" s="134" t="s">
        <v>368</v>
      </c>
      <c r="J2546" s="135">
        <v>214</v>
      </c>
      <c r="K2546" s="135">
        <v>0</v>
      </c>
      <c r="L2546" s="135">
        <v>0</v>
      </c>
      <c r="M2546" s="141" t="str">
        <f t="shared" si="79"/>
        <v>201703</v>
      </c>
    </row>
    <row r="2547" spans="1:13" x14ac:dyDescent="0.25">
      <c r="A2547" s="35" t="str">
        <f>VLOOKUP(B2547,ResCat!$A$2:$B$269,2,FALSE)</f>
        <v>PPOSG</v>
      </c>
      <c r="B2547" s="68" t="str">
        <f>IF(ISNA(VLOOKUP(C2547,COA!$A$2:$B$340,2,FALSE)),"XXX",VLOOKUP(C2547,COA!$A$2:$B$340,2,FALSE))</f>
        <v>S56</v>
      </c>
      <c r="C2547" s="149" t="str">
        <f t="shared" si="80"/>
        <v>0003-1010-0024</v>
      </c>
      <c r="D2547" s="134" t="s">
        <v>463</v>
      </c>
      <c r="E2547" s="134" t="s">
        <v>445</v>
      </c>
      <c r="F2547" s="134" t="s">
        <v>489</v>
      </c>
      <c r="G2547" s="134" t="s">
        <v>328</v>
      </c>
      <c r="H2547" s="134" t="s">
        <v>1023</v>
      </c>
      <c r="I2547" s="134" t="s">
        <v>3</v>
      </c>
      <c r="J2547" s="135">
        <v>290</v>
      </c>
      <c r="K2547" s="135">
        <v>68.08</v>
      </c>
      <c r="L2547" s="135">
        <v>14.06</v>
      </c>
      <c r="M2547" s="141" t="str">
        <f t="shared" si="79"/>
        <v>201704</v>
      </c>
    </row>
    <row r="2548" spans="1:13" x14ac:dyDescent="0.25">
      <c r="A2548" s="35" t="str">
        <f>VLOOKUP(B2548,ResCat!$A$2:$B$269,2,FALSE)</f>
        <v>PPOSG</v>
      </c>
      <c r="B2548" s="68" t="str">
        <f>IF(ISNA(VLOOKUP(C2548,COA!$A$2:$B$340,2,FALSE)),"XXX",VLOOKUP(C2548,COA!$A$2:$B$340,2,FALSE))</f>
        <v>S56</v>
      </c>
      <c r="C2548" s="149" t="str">
        <f t="shared" si="80"/>
        <v>0003-1010-0024</v>
      </c>
      <c r="D2548" s="134" t="s">
        <v>463</v>
      </c>
      <c r="E2548" s="134" t="s">
        <v>445</v>
      </c>
      <c r="F2548" s="134" t="s">
        <v>489</v>
      </c>
      <c r="G2548" s="134" t="s">
        <v>328</v>
      </c>
      <c r="H2548" s="134" t="s">
        <v>1023</v>
      </c>
      <c r="I2548" s="134" t="s">
        <v>2</v>
      </c>
      <c r="J2548" s="135">
        <v>820</v>
      </c>
      <c r="K2548" s="135">
        <v>264</v>
      </c>
      <c r="L2548" s="135">
        <v>0</v>
      </c>
      <c r="M2548" s="141" t="str">
        <f t="shared" si="79"/>
        <v>201704</v>
      </c>
    </row>
    <row r="2549" spans="1:13" x14ac:dyDescent="0.25">
      <c r="A2549" s="35" t="str">
        <f>VLOOKUP(B2549,ResCat!$A$2:$B$269,2,FALSE)</f>
        <v>PPOSG</v>
      </c>
      <c r="B2549" s="68" t="str">
        <f>IF(ISNA(VLOOKUP(C2549,COA!$A$2:$B$340,2,FALSE)),"XXX",VLOOKUP(C2549,COA!$A$2:$B$340,2,FALSE))</f>
        <v>S56</v>
      </c>
      <c r="C2549" s="149" t="str">
        <f t="shared" si="80"/>
        <v>0003-1010-0024</v>
      </c>
      <c r="D2549" s="134" t="s">
        <v>463</v>
      </c>
      <c r="E2549" s="134" t="s">
        <v>445</v>
      </c>
      <c r="F2549" s="134" t="s">
        <v>489</v>
      </c>
      <c r="G2549" s="134" t="s">
        <v>328</v>
      </c>
      <c r="H2549" s="134" t="s">
        <v>1023</v>
      </c>
      <c r="I2549" s="134" t="s">
        <v>1</v>
      </c>
      <c r="J2549" s="135">
        <v>171412</v>
      </c>
      <c r="K2549" s="135">
        <v>3261.32</v>
      </c>
      <c r="L2549" s="135">
        <v>3261.32</v>
      </c>
      <c r="M2549" s="141" t="str">
        <f t="shared" si="79"/>
        <v>201704</v>
      </c>
    </row>
    <row r="2550" spans="1:13" x14ac:dyDescent="0.25">
      <c r="A2550" s="35" t="str">
        <f>VLOOKUP(B2550,ResCat!$A$2:$B$269,2,FALSE)</f>
        <v>PPOSG</v>
      </c>
      <c r="B2550" s="68" t="str">
        <f>IF(ISNA(VLOOKUP(C2550,COA!$A$2:$B$340,2,FALSE)),"XXX",VLOOKUP(C2550,COA!$A$2:$B$340,2,FALSE))</f>
        <v>S56</v>
      </c>
      <c r="C2550" s="149" t="str">
        <f t="shared" si="80"/>
        <v>0003-1010-0024</v>
      </c>
      <c r="D2550" s="134" t="s">
        <v>463</v>
      </c>
      <c r="E2550" s="134" t="s">
        <v>445</v>
      </c>
      <c r="F2550" s="134" t="s">
        <v>489</v>
      </c>
      <c r="G2550" s="134" t="s">
        <v>330</v>
      </c>
      <c r="H2550" s="134" t="s">
        <v>1023</v>
      </c>
      <c r="I2550" s="134" t="s">
        <v>3</v>
      </c>
      <c r="J2550" s="135">
        <v>89</v>
      </c>
      <c r="K2550" s="135">
        <v>41.629999999999995</v>
      </c>
      <c r="L2550" s="135">
        <v>0</v>
      </c>
      <c r="M2550" s="141" t="str">
        <f t="shared" si="79"/>
        <v>201705</v>
      </c>
    </row>
    <row r="2551" spans="1:13" x14ac:dyDescent="0.25">
      <c r="A2551" s="35" t="str">
        <f>VLOOKUP(B2551,ResCat!$A$2:$B$269,2,FALSE)</f>
        <v>PPOSG</v>
      </c>
      <c r="B2551" s="68" t="str">
        <f>IF(ISNA(VLOOKUP(C2551,COA!$A$2:$B$340,2,FALSE)),"XXX",VLOOKUP(C2551,COA!$A$2:$B$340,2,FALSE))</f>
        <v>S56</v>
      </c>
      <c r="C2551" s="149" t="str">
        <f t="shared" si="80"/>
        <v>0003-1010-0024</v>
      </c>
      <c r="D2551" s="134" t="s">
        <v>463</v>
      </c>
      <c r="E2551" s="134" t="s">
        <v>445</v>
      </c>
      <c r="F2551" s="134" t="s">
        <v>489</v>
      </c>
      <c r="G2551" s="134" t="s">
        <v>330</v>
      </c>
      <c r="H2551" s="134" t="s">
        <v>1023</v>
      </c>
      <c r="I2551" s="134" t="s">
        <v>2</v>
      </c>
      <c r="J2551" s="135">
        <v>1005</v>
      </c>
      <c r="K2551" s="135">
        <v>648.16</v>
      </c>
      <c r="L2551" s="135">
        <v>475.62</v>
      </c>
      <c r="M2551" s="141" t="str">
        <f t="shared" si="79"/>
        <v>201705</v>
      </c>
    </row>
    <row r="2552" spans="1:13" x14ac:dyDescent="0.25">
      <c r="A2552" s="35" t="str">
        <f>VLOOKUP(B2552,ResCat!$A$2:$B$269,2,FALSE)</f>
        <v>PPOSG</v>
      </c>
      <c r="B2552" s="68" t="str">
        <f>IF(ISNA(VLOOKUP(C2552,COA!$A$2:$B$340,2,FALSE)),"XXX",VLOOKUP(C2552,COA!$A$2:$B$340,2,FALSE))</f>
        <v>S56</v>
      </c>
      <c r="C2552" s="149" t="str">
        <f t="shared" si="80"/>
        <v>0003-1010-0024</v>
      </c>
      <c r="D2552" s="134" t="s">
        <v>463</v>
      </c>
      <c r="E2552" s="134" t="s">
        <v>445</v>
      </c>
      <c r="F2552" s="134" t="s">
        <v>489</v>
      </c>
      <c r="G2552" s="134" t="s">
        <v>332</v>
      </c>
      <c r="H2552" s="134" t="s">
        <v>1023</v>
      </c>
      <c r="I2552" s="134" t="s">
        <v>2</v>
      </c>
      <c r="J2552" s="135">
        <v>1305</v>
      </c>
      <c r="K2552" s="135">
        <v>784.5</v>
      </c>
      <c r="L2552" s="135">
        <v>196.02</v>
      </c>
      <c r="M2552" s="141" t="str">
        <f t="shared" si="79"/>
        <v>201706</v>
      </c>
    </row>
    <row r="2553" spans="1:13" x14ac:dyDescent="0.25">
      <c r="A2553" s="35" t="str">
        <f>VLOOKUP(B2553,ResCat!$A$2:$B$269,2,FALSE)</f>
        <v>PPOSG</v>
      </c>
      <c r="B2553" s="68" t="str">
        <f>IF(ISNA(VLOOKUP(C2553,COA!$A$2:$B$340,2,FALSE)),"XXX",VLOOKUP(C2553,COA!$A$2:$B$340,2,FALSE))</f>
        <v>S56</v>
      </c>
      <c r="C2553" s="149" t="str">
        <f t="shared" si="80"/>
        <v>0003-1010-0024</v>
      </c>
      <c r="D2553" s="134" t="s">
        <v>463</v>
      </c>
      <c r="E2553" s="134" t="s">
        <v>445</v>
      </c>
      <c r="F2553" s="134" t="s">
        <v>489</v>
      </c>
      <c r="G2553" s="134" t="s">
        <v>332</v>
      </c>
      <c r="H2553" s="134" t="s">
        <v>1023</v>
      </c>
      <c r="I2553" s="134" t="s">
        <v>1</v>
      </c>
      <c r="J2553" s="135">
        <v>0</v>
      </c>
      <c r="K2553" s="135">
        <v>0</v>
      </c>
      <c r="L2553" s="135">
        <v>300</v>
      </c>
      <c r="M2553" s="141" t="str">
        <f t="shared" si="79"/>
        <v>201706</v>
      </c>
    </row>
    <row r="2554" spans="1:13" x14ac:dyDescent="0.25">
      <c r="A2554" s="35" t="str">
        <f>VLOOKUP(B2554,ResCat!$A$2:$B$269,2,FALSE)</f>
        <v>PPOSG</v>
      </c>
      <c r="B2554" s="68" t="str">
        <f>IF(ISNA(VLOOKUP(C2554,COA!$A$2:$B$340,2,FALSE)),"XXX",VLOOKUP(C2554,COA!$A$2:$B$340,2,FALSE))</f>
        <v>S56</v>
      </c>
      <c r="C2554" s="149" t="str">
        <f t="shared" si="80"/>
        <v>0003-1010-0024</v>
      </c>
      <c r="D2554" s="134" t="s">
        <v>463</v>
      </c>
      <c r="E2554" s="134" t="s">
        <v>445</v>
      </c>
      <c r="F2554" s="134" t="s">
        <v>489</v>
      </c>
      <c r="G2554" s="134" t="s">
        <v>335</v>
      </c>
      <c r="H2554" s="134" t="s">
        <v>1023</v>
      </c>
      <c r="I2554" s="134" t="s">
        <v>2</v>
      </c>
      <c r="J2554" s="135">
        <v>1210</v>
      </c>
      <c r="K2554" s="135">
        <v>778.2700000000001</v>
      </c>
      <c r="L2554" s="135">
        <v>213.93</v>
      </c>
      <c r="M2554" s="141" t="str">
        <f t="shared" si="79"/>
        <v>201707</v>
      </c>
    </row>
    <row r="2555" spans="1:13" x14ac:dyDescent="0.25">
      <c r="A2555" s="35" t="str">
        <f>VLOOKUP(B2555,ResCat!$A$2:$B$269,2,FALSE)</f>
        <v>PPOSG</v>
      </c>
      <c r="B2555" s="68" t="str">
        <f>IF(ISNA(VLOOKUP(C2555,COA!$A$2:$B$340,2,FALSE)),"XXX",VLOOKUP(C2555,COA!$A$2:$B$340,2,FALSE))</f>
        <v>S56</v>
      </c>
      <c r="C2555" s="149" t="str">
        <f t="shared" si="80"/>
        <v>0003-1010-0024</v>
      </c>
      <c r="D2555" s="134" t="s">
        <v>463</v>
      </c>
      <c r="E2555" s="134" t="s">
        <v>445</v>
      </c>
      <c r="F2555" s="134" t="s">
        <v>489</v>
      </c>
      <c r="G2555" s="134" t="s">
        <v>335</v>
      </c>
      <c r="H2555" s="134" t="s">
        <v>1023</v>
      </c>
      <c r="I2555" s="134" t="s">
        <v>1</v>
      </c>
      <c r="J2555" s="135">
        <v>2765.12</v>
      </c>
      <c r="K2555" s="135">
        <v>1931.69</v>
      </c>
      <c r="L2555" s="135">
        <v>0</v>
      </c>
      <c r="M2555" s="141" t="str">
        <f t="shared" si="79"/>
        <v>201707</v>
      </c>
    </row>
    <row r="2556" spans="1:13" x14ac:dyDescent="0.25">
      <c r="A2556" s="35" t="str">
        <f>VLOOKUP(B2556,ResCat!$A$2:$B$269,2,FALSE)</f>
        <v>PPOSG</v>
      </c>
      <c r="B2556" s="68" t="str">
        <f>IF(ISNA(VLOOKUP(C2556,COA!$A$2:$B$340,2,FALSE)),"XXX",VLOOKUP(C2556,COA!$A$2:$B$340,2,FALSE))</f>
        <v>S56</v>
      </c>
      <c r="C2556" s="149" t="str">
        <f t="shared" si="80"/>
        <v>0003-1010-0024</v>
      </c>
      <c r="D2556" s="134" t="s">
        <v>463</v>
      </c>
      <c r="E2556" s="134" t="s">
        <v>445</v>
      </c>
      <c r="F2556" s="134" t="s">
        <v>489</v>
      </c>
      <c r="G2556" s="134" t="s">
        <v>4</v>
      </c>
      <c r="H2556" s="134" t="s">
        <v>1023</v>
      </c>
      <c r="I2556" s="134" t="s">
        <v>3</v>
      </c>
      <c r="J2556" s="135">
        <v>26.22</v>
      </c>
      <c r="K2556" s="135">
        <v>26.22</v>
      </c>
      <c r="L2556" s="135">
        <v>40</v>
      </c>
      <c r="M2556" s="141" t="str">
        <f t="shared" si="79"/>
        <v>201708</v>
      </c>
    </row>
    <row r="2557" spans="1:13" x14ac:dyDescent="0.25">
      <c r="A2557" s="35" t="str">
        <f>VLOOKUP(B2557,ResCat!$A$2:$B$269,2,FALSE)</f>
        <v>PPOSG</v>
      </c>
      <c r="B2557" s="68" t="str">
        <f>IF(ISNA(VLOOKUP(C2557,COA!$A$2:$B$340,2,FALSE)),"XXX",VLOOKUP(C2557,COA!$A$2:$B$340,2,FALSE))</f>
        <v>S56</v>
      </c>
      <c r="C2557" s="149" t="str">
        <f t="shared" si="80"/>
        <v>0003-1010-0024</v>
      </c>
      <c r="D2557" s="134" t="s">
        <v>463</v>
      </c>
      <c r="E2557" s="134" t="s">
        <v>445</v>
      </c>
      <c r="F2557" s="134" t="s">
        <v>489</v>
      </c>
      <c r="G2557" s="134" t="s">
        <v>4</v>
      </c>
      <c r="H2557" s="134" t="s">
        <v>1023</v>
      </c>
      <c r="I2557" s="134" t="s">
        <v>368</v>
      </c>
      <c r="J2557" s="135">
        <v>225</v>
      </c>
      <c r="K2557" s="135">
        <v>0</v>
      </c>
      <c r="L2557" s="135">
        <v>0</v>
      </c>
      <c r="M2557" s="141" t="str">
        <f t="shared" si="79"/>
        <v>201708</v>
      </c>
    </row>
    <row r="2558" spans="1:13" x14ac:dyDescent="0.25">
      <c r="A2558" s="35" t="str">
        <f>VLOOKUP(B2558,ResCat!$A$2:$B$269,2,FALSE)</f>
        <v>PPOSG</v>
      </c>
      <c r="B2558" s="68" t="str">
        <f>IF(ISNA(VLOOKUP(C2558,COA!$A$2:$B$340,2,FALSE)),"XXX",VLOOKUP(C2558,COA!$A$2:$B$340,2,FALSE))</f>
        <v>S56</v>
      </c>
      <c r="C2558" s="149" t="str">
        <f t="shared" si="80"/>
        <v>0003-1010-0024</v>
      </c>
      <c r="D2558" s="134" t="s">
        <v>463</v>
      </c>
      <c r="E2558" s="134" t="s">
        <v>445</v>
      </c>
      <c r="F2558" s="134" t="s">
        <v>489</v>
      </c>
      <c r="G2558" s="134" t="s">
        <v>4</v>
      </c>
      <c r="H2558" s="134" t="s">
        <v>1023</v>
      </c>
      <c r="I2558" s="134" t="s">
        <v>2</v>
      </c>
      <c r="J2558" s="135">
        <v>1095.0900000000001</v>
      </c>
      <c r="K2558" s="135">
        <v>880.45</v>
      </c>
      <c r="L2558" s="135">
        <v>195.04999999999995</v>
      </c>
      <c r="M2558" s="141" t="str">
        <f t="shared" si="79"/>
        <v>201708</v>
      </c>
    </row>
    <row r="2559" spans="1:13" x14ac:dyDescent="0.25">
      <c r="A2559" s="35" t="str">
        <f>VLOOKUP(B2559,ResCat!$A$2:$B$269,2,FALSE)</f>
        <v>PPOSG</v>
      </c>
      <c r="B2559" s="68" t="str">
        <f>IF(ISNA(VLOOKUP(C2559,COA!$A$2:$B$340,2,FALSE)),"XXX",VLOOKUP(C2559,COA!$A$2:$B$340,2,FALSE))</f>
        <v>S56</v>
      </c>
      <c r="C2559" s="149" t="str">
        <f t="shared" si="80"/>
        <v>0003-1010-0024</v>
      </c>
      <c r="D2559" s="134" t="s">
        <v>463</v>
      </c>
      <c r="E2559" s="134" t="s">
        <v>445</v>
      </c>
      <c r="F2559" s="134" t="s">
        <v>489</v>
      </c>
      <c r="G2559" s="134" t="s">
        <v>4</v>
      </c>
      <c r="H2559" s="134" t="s">
        <v>1023</v>
      </c>
      <c r="I2559" s="134" t="s">
        <v>1</v>
      </c>
      <c r="J2559" s="135">
        <v>11740</v>
      </c>
      <c r="K2559" s="135">
        <v>5616.6</v>
      </c>
      <c r="L2559" s="135">
        <v>5291.6</v>
      </c>
      <c r="M2559" s="141" t="str">
        <f t="shared" si="79"/>
        <v>201708</v>
      </c>
    </row>
    <row r="2560" spans="1:13" x14ac:dyDescent="0.25">
      <c r="A2560" s="35" t="str">
        <f>VLOOKUP(B2560,ResCat!$A$2:$B$269,2,FALSE)</f>
        <v>PPOSG</v>
      </c>
      <c r="B2560" s="68" t="str">
        <f>IF(ISNA(VLOOKUP(C2560,COA!$A$2:$B$340,2,FALSE)),"XXX",VLOOKUP(C2560,COA!$A$2:$B$340,2,FALSE))</f>
        <v>S56</v>
      </c>
      <c r="C2560" s="149" t="str">
        <f t="shared" si="80"/>
        <v>0003-1010-0024</v>
      </c>
      <c r="D2560" s="134" t="s">
        <v>463</v>
      </c>
      <c r="E2560" s="134" t="s">
        <v>445</v>
      </c>
      <c r="F2560" s="134" t="s">
        <v>489</v>
      </c>
      <c r="G2560" s="134" t="s">
        <v>511</v>
      </c>
      <c r="H2560" s="134" t="s">
        <v>1023</v>
      </c>
      <c r="I2560" s="134" t="s">
        <v>3</v>
      </c>
      <c r="J2560" s="135">
        <v>190</v>
      </c>
      <c r="K2560" s="135">
        <v>110.77</v>
      </c>
      <c r="L2560" s="135">
        <v>70.77</v>
      </c>
      <c r="M2560" s="141" t="str">
        <f t="shared" si="79"/>
        <v>201709</v>
      </c>
    </row>
    <row r="2561" spans="1:13" x14ac:dyDescent="0.25">
      <c r="A2561" s="35" t="str">
        <f>VLOOKUP(B2561,ResCat!$A$2:$B$269,2,FALSE)</f>
        <v>PPOSG</v>
      </c>
      <c r="B2561" s="68" t="str">
        <f>IF(ISNA(VLOOKUP(C2561,COA!$A$2:$B$340,2,FALSE)),"XXX",VLOOKUP(C2561,COA!$A$2:$B$340,2,FALSE))</f>
        <v>S56</v>
      </c>
      <c r="C2561" s="149" t="str">
        <f t="shared" si="80"/>
        <v>0003-1010-0024</v>
      </c>
      <c r="D2561" s="134" t="s">
        <v>463</v>
      </c>
      <c r="E2561" s="134" t="s">
        <v>445</v>
      </c>
      <c r="F2561" s="134" t="s">
        <v>489</v>
      </c>
      <c r="G2561" s="134" t="s">
        <v>511</v>
      </c>
      <c r="H2561" s="134" t="s">
        <v>1023</v>
      </c>
      <c r="I2561" s="134" t="s">
        <v>2</v>
      </c>
      <c r="J2561" s="135">
        <v>3401.74</v>
      </c>
      <c r="K2561" s="135">
        <v>2101.58</v>
      </c>
      <c r="L2561" s="135">
        <v>1349.1999999999998</v>
      </c>
      <c r="M2561" s="141" t="str">
        <f t="shared" si="79"/>
        <v>201709</v>
      </c>
    </row>
    <row r="2562" spans="1:13" x14ac:dyDescent="0.25">
      <c r="A2562" s="35" t="str">
        <f>VLOOKUP(B2562,ResCat!$A$2:$B$269,2,FALSE)</f>
        <v>PPOSG</v>
      </c>
      <c r="B2562" s="68" t="str">
        <f>IF(ISNA(VLOOKUP(C2562,COA!$A$2:$B$340,2,FALSE)),"XXX",VLOOKUP(C2562,COA!$A$2:$B$340,2,FALSE))</f>
        <v>S56</v>
      </c>
      <c r="C2562" s="149" t="str">
        <f t="shared" si="80"/>
        <v>0003-1010-0024</v>
      </c>
      <c r="D2562" s="134" t="s">
        <v>463</v>
      </c>
      <c r="E2562" s="134" t="s">
        <v>445</v>
      </c>
      <c r="F2562" s="134" t="s">
        <v>489</v>
      </c>
      <c r="G2562" s="134" t="s">
        <v>511</v>
      </c>
      <c r="H2562" s="134" t="s">
        <v>1023</v>
      </c>
      <c r="I2562" s="134" t="s">
        <v>1</v>
      </c>
      <c r="J2562" s="135">
        <v>203</v>
      </c>
      <c r="K2562" s="135">
        <v>173.1</v>
      </c>
      <c r="L2562" s="135">
        <v>5963.98</v>
      </c>
      <c r="M2562" s="141" t="str">
        <f t="shared" si="79"/>
        <v>201709</v>
      </c>
    </row>
    <row r="2563" spans="1:13" x14ac:dyDescent="0.25">
      <c r="A2563" s="35" t="str">
        <f>VLOOKUP(B2563,ResCat!$A$2:$B$269,2,FALSE)</f>
        <v>PPOSG</v>
      </c>
      <c r="B2563" s="68" t="str">
        <f>IF(ISNA(VLOOKUP(C2563,COA!$A$2:$B$340,2,FALSE)),"XXX",VLOOKUP(C2563,COA!$A$2:$B$340,2,FALSE))</f>
        <v>S56</v>
      </c>
      <c r="C2563" s="149" t="str">
        <f t="shared" si="80"/>
        <v>0003-1010-0024</v>
      </c>
      <c r="D2563" s="134" t="s">
        <v>463</v>
      </c>
      <c r="E2563" s="134" t="s">
        <v>445</v>
      </c>
      <c r="F2563" s="134" t="s">
        <v>489</v>
      </c>
      <c r="G2563" s="134" t="s">
        <v>969</v>
      </c>
      <c r="H2563" s="134" t="s">
        <v>1023</v>
      </c>
      <c r="I2563" s="134" t="s">
        <v>3</v>
      </c>
      <c r="J2563" s="135">
        <v>11185.969999999998</v>
      </c>
      <c r="K2563" s="135">
        <v>3415.0699999999997</v>
      </c>
      <c r="L2563" s="135">
        <v>2916.46</v>
      </c>
      <c r="M2563" s="141" t="str">
        <f t="shared" si="79"/>
        <v>201710</v>
      </c>
    </row>
    <row r="2564" spans="1:13" x14ac:dyDescent="0.25">
      <c r="A2564" s="35" t="str">
        <f>VLOOKUP(B2564,ResCat!$A$2:$B$269,2,FALSE)</f>
        <v>PPOSG</v>
      </c>
      <c r="B2564" s="68" t="str">
        <f>IF(ISNA(VLOOKUP(C2564,COA!$A$2:$B$340,2,FALSE)),"XXX",VLOOKUP(C2564,COA!$A$2:$B$340,2,FALSE))</f>
        <v>S56</v>
      </c>
      <c r="C2564" s="149" t="str">
        <f t="shared" si="80"/>
        <v>0003-1010-0024</v>
      </c>
      <c r="D2564" s="134" t="s">
        <v>463</v>
      </c>
      <c r="E2564" s="134" t="s">
        <v>445</v>
      </c>
      <c r="F2564" s="134" t="s">
        <v>489</v>
      </c>
      <c r="G2564" s="134" t="s">
        <v>969</v>
      </c>
      <c r="H2564" s="134" t="s">
        <v>1023</v>
      </c>
      <c r="I2564" s="134" t="s">
        <v>368</v>
      </c>
      <c r="J2564" s="135">
        <v>396</v>
      </c>
      <c r="K2564" s="135">
        <v>0</v>
      </c>
      <c r="L2564" s="135">
        <v>0</v>
      </c>
      <c r="M2564" s="141" t="str">
        <f t="shared" ref="M2564:M2627" si="81">IF(G2564&lt;$M$1,$M$1,G2564)</f>
        <v>201710</v>
      </c>
    </row>
    <row r="2565" spans="1:13" x14ac:dyDescent="0.25">
      <c r="A2565" s="35" t="str">
        <f>VLOOKUP(B2565,ResCat!$A$2:$B$269,2,FALSE)</f>
        <v>PPOSG</v>
      </c>
      <c r="B2565" s="68" t="str">
        <f>IF(ISNA(VLOOKUP(C2565,COA!$A$2:$B$340,2,FALSE)),"XXX",VLOOKUP(C2565,COA!$A$2:$B$340,2,FALSE))</f>
        <v>S56</v>
      </c>
      <c r="C2565" s="149" t="str">
        <f t="shared" ref="C2565:C2628" si="82">D2565&amp;"-"&amp;E2565&amp;"-"&amp;F2565</f>
        <v>0003-1010-0024</v>
      </c>
      <c r="D2565" s="134" t="s">
        <v>463</v>
      </c>
      <c r="E2565" s="134" t="s">
        <v>445</v>
      </c>
      <c r="F2565" s="134" t="s">
        <v>489</v>
      </c>
      <c r="G2565" s="134" t="s">
        <v>969</v>
      </c>
      <c r="H2565" s="134" t="s">
        <v>1023</v>
      </c>
      <c r="I2565" s="134" t="s">
        <v>0</v>
      </c>
      <c r="J2565" s="135">
        <v>18425.55</v>
      </c>
      <c r="K2565" s="135">
        <v>8000</v>
      </c>
      <c r="L2565" s="135">
        <v>884.51</v>
      </c>
      <c r="M2565" s="141" t="str">
        <f t="shared" si="81"/>
        <v>201710</v>
      </c>
    </row>
    <row r="2566" spans="1:13" x14ac:dyDescent="0.25">
      <c r="A2566" s="35" t="str">
        <f>VLOOKUP(B2566,ResCat!$A$2:$B$269,2,FALSE)</f>
        <v>PPOSG</v>
      </c>
      <c r="B2566" s="68" t="str">
        <f>IF(ISNA(VLOOKUP(C2566,COA!$A$2:$B$340,2,FALSE)),"XXX",VLOOKUP(C2566,COA!$A$2:$B$340,2,FALSE))</f>
        <v>S56</v>
      </c>
      <c r="C2566" s="149" t="str">
        <f t="shared" si="82"/>
        <v>0003-1010-0024</v>
      </c>
      <c r="D2566" s="134" t="s">
        <v>463</v>
      </c>
      <c r="E2566" s="134" t="s">
        <v>445</v>
      </c>
      <c r="F2566" s="134" t="s">
        <v>489</v>
      </c>
      <c r="G2566" s="134" t="s">
        <v>969</v>
      </c>
      <c r="H2566" s="134" t="s">
        <v>1023</v>
      </c>
      <c r="I2566" s="134" t="s">
        <v>2</v>
      </c>
      <c r="J2566" s="135">
        <v>6238.05</v>
      </c>
      <c r="K2566" s="135">
        <v>3567.3000000000015</v>
      </c>
      <c r="L2566" s="135">
        <v>2093.8999999999996</v>
      </c>
      <c r="M2566" s="141" t="str">
        <f t="shared" si="81"/>
        <v>201710</v>
      </c>
    </row>
    <row r="2567" spans="1:13" x14ac:dyDescent="0.25">
      <c r="A2567" s="35" t="str">
        <f>VLOOKUP(B2567,ResCat!$A$2:$B$269,2,FALSE)</f>
        <v>PPOSG</v>
      </c>
      <c r="B2567" s="68" t="str">
        <f>IF(ISNA(VLOOKUP(C2567,COA!$A$2:$B$340,2,FALSE)),"XXX",VLOOKUP(C2567,COA!$A$2:$B$340,2,FALSE))</f>
        <v>S56</v>
      </c>
      <c r="C2567" s="149" t="str">
        <f t="shared" si="82"/>
        <v>0003-1010-0024</v>
      </c>
      <c r="D2567" s="134" t="s">
        <v>463</v>
      </c>
      <c r="E2567" s="134" t="s">
        <v>445</v>
      </c>
      <c r="F2567" s="134" t="s">
        <v>489</v>
      </c>
      <c r="G2567" s="134" t="s">
        <v>969</v>
      </c>
      <c r="H2567" s="134" t="s">
        <v>1023</v>
      </c>
      <c r="I2567" s="134" t="s">
        <v>1</v>
      </c>
      <c r="J2567" s="135">
        <v>2681.37</v>
      </c>
      <c r="K2567" s="135">
        <v>1938.0300000000002</v>
      </c>
      <c r="L2567" s="135">
        <v>2380.7299999999996</v>
      </c>
      <c r="M2567" s="141" t="str">
        <f t="shared" si="81"/>
        <v>201710</v>
      </c>
    </row>
    <row r="2568" spans="1:13" x14ac:dyDescent="0.25">
      <c r="A2568" s="35" t="str">
        <f>VLOOKUP(B2568,ResCat!$A$2:$B$269,2,FALSE)</f>
        <v>PPOSG</v>
      </c>
      <c r="B2568" s="68" t="str">
        <f>IF(ISNA(VLOOKUP(C2568,COA!$A$2:$B$340,2,FALSE)),"XXX",VLOOKUP(C2568,COA!$A$2:$B$340,2,FALSE))</f>
        <v>S56</v>
      </c>
      <c r="C2568" s="149" t="str">
        <f t="shared" si="82"/>
        <v>0003-1010-0024</v>
      </c>
      <c r="D2568" s="134" t="s">
        <v>463</v>
      </c>
      <c r="E2568" s="134" t="s">
        <v>445</v>
      </c>
      <c r="F2568" s="134" t="s">
        <v>489</v>
      </c>
      <c r="G2568" s="134" t="s">
        <v>961</v>
      </c>
      <c r="H2568" s="134" t="s">
        <v>1023</v>
      </c>
      <c r="I2568" s="134" t="s">
        <v>3</v>
      </c>
      <c r="J2568" s="135">
        <v>3716.8299999999995</v>
      </c>
      <c r="K2568" s="135">
        <v>1003.4700000000001</v>
      </c>
      <c r="L2568" s="135">
        <v>919.66000000000008</v>
      </c>
      <c r="M2568" s="141" t="str">
        <f t="shared" si="81"/>
        <v>201711</v>
      </c>
    </row>
    <row r="2569" spans="1:13" x14ac:dyDescent="0.25">
      <c r="A2569" s="35" t="str">
        <f>VLOOKUP(B2569,ResCat!$A$2:$B$269,2,FALSE)</f>
        <v>PPOSG</v>
      </c>
      <c r="B2569" s="68" t="str">
        <f>IF(ISNA(VLOOKUP(C2569,COA!$A$2:$B$340,2,FALSE)),"XXX",VLOOKUP(C2569,COA!$A$2:$B$340,2,FALSE))</f>
        <v>S56</v>
      </c>
      <c r="C2569" s="149" t="str">
        <f t="shared" si="82"/>
        <v>0003-1010-0024</v>
      </c>
      <c r="D2569" s="134" t="s">
        <v>463</v>
      </c>
      <c r="E2569" s="134" t="s">
        <v>445</v>
      </c>
      <c r="F2569" s="134" t="s">
        <v>489</v>
      </c>
      <c r="G2569" s="134" t="s">
        <v>961</v>
      </c>
      <c r="H2569" s="134" t="s">
        <v>1023</v>
      </c>
      <c r="I2569" s="134" t="s">
        <v>368</v>
      </c>
      <c r="J2569" s="135">
        <v>1627</v>
      </c>
      <c r="K2569" s="135">
        <v>175</v>
      </c>
      <c r="L2569" s="135">
        <v>157.5</v>
      </c>
      <c r="M2569" s="141" t="str">
        <f t="shared" si="81"/>
        <v>201711</v>
      </c>
    </row>
    <row r="2570" spans="1:13" x14ac:dyDescent="0.25">
      <c r="A2570" s="35" t="str">
        <f>VLOOKUP(B2570,ResCat!$A$2:$B$269,2,FALSE)</f>
        <v>PPOSG</v>
      </c>
      <c r="B2570" s="68" t="str">
        <f>IF(ISNA(VLOOKUP(C2570,COA!$A$2:$B$340,2,FALSE)),"XXX",VLOOKUP(C2570,COA!$A$2:$B$340,2,FALSE))</f>
        <v>S56</v>
      </c>
      <c r="C2570" s="149" t="str">
        <f t="shared" si="82"/>
        <v>0003-1010-0024</v>
      </c>
      <c r="D2570" s="134" t="s">
        <v>463</v>
      </c>
      <c r="E2570" s="134" t="s">
        <v>445</v>
      </c>
      <c r="F2570" s="134" t="s">
        <v>489</v>
      </c>
      <c r="G2570" s="134" t="s">
        <v>961</v>
      </c>
      <c r="H2570" s="134" t="s">
        <v>1023</v>
      </c>
      <c r="I2570" s="134" t="s">
        <v>0</v>
      </c>
      <c r="J2570" s="135">
        <v>123186</v>
      </c>
      <c r="K2570" s="135">
        <v>28678.400000000001</v>
      </c>
      <c r="L2570" s="135">
        <v>28532.15</v>
      </c>
      <c r="M2570" s="141" t="str">
        <f t="shared" si="81"/>
        <v>201711</v>
      </c>
    </row>
    <row r="2571" spans="1:13" x14ac:dyDescent="0.25">
      <c r="A2571" s="35" t="str">
        <f>VLOOKUP(B2571,ResCat!$A$2:$B$269,2,FALSE)</f>
        <v>PPOSG</v>
      </c>
      <c r="B2571" s="68" t="str">
        <f>IF(ISNA(VLOOKUP(C2571,COA!$A$2:$B$340,2,FALSE)),"XXX",VLOOKUP(C2571,COA!$A$2:$B$340,2,FALSE))</f>
        <v>S56</v>
      </c>
      <c r="C2571" s="149" t="str">
        <f t="shared" si="82"/>
        <v>0003-1010-0024</v>
      </c>
      <c r="D2571" s="134" t="s">
        <v>463</v>
      </c>
      <c r="E2571" s="134" t="s">
        <v>445</v>
      </c>
      <c r="F2571" s="134" t="s">
        <v>489</v>
      </c>
      <c r="G2571" s="134" t="s">
        <v>961</v>
      </c>
      <c r="H2571" s="134" t="s">
        <v>1023</v>
      </c>
      <c r="I2571" s="134" t="s">
        <v>336</v>
      </c>
      <c r="J2571" s="135">
        <v>120</v>
      </c>
      <c r="K2571" s="135">
        <v>51.96</v>
      </c>
      <c r="L2571" s="135">
        <v>0</v>
      </c>
      <c r="M2571" s="141" t="str">
        <f t="shared" si="81"/>
        <v>201711</v>
      </c>
    </row>
    <row r="2572" spans="1:13" x14ac:dyDescent="0.25">
      <c r="A2572" s="35" t="str">
        <f>VLOOKUP(B2572,ResCat!$A$2:$B$269,2,FALSE)</f>
        <v>PPOSG</v>
      </c>
      <c r="B2572" s="68" t="str">
        <f>IF(ISNA(VLOOKUP(C2572,COA!$A$2:$B$340,2,FALSE)),"XXX",VLOOKUP(C2572,COA!$A$2:$B$340,2,FALSE))</f>
        <v>S56</v>
      </c>
      <c r="C2572" s="149" t="str">
        <f t="shared" si="82"/>
        <v>0003-1010-0024</v>
      </c>
      <c r="D2572" s="134" t="s">
        <v>463</v>
      </c>
      <c r="E2572" s="134" t="s">
        <v>445</v>
      </c>
      <c r="F2572" s="134" t="s">
        <v>489</v>
      </c>
      <c r="G2572" s="134" t="s">
        <v>961</v>
      </c>
      <c r="H2572" s="134" t="s">
        <v>1023</v>
      </c>
      <c r="I2572" s="134" t="s">
        <v>2</v>
      </c>
      <c r="J2572" s="135">
        <v>17754.54</v>
      </c>
      <c r="K2572" s="135">
        <v>7407.4900000000007</v>
      </c>
      <c r="L2572" s="135">
        <v>5287.9500000000007</v>
      </c>
      <c r="M2572" s="141" t="str">
        <f t="shared" si="81"/>
        <v>201711</v>
      </c>
    </row>
    <row r="2573" spans="1:13" x14ac:dyDescent="0.25">
      <c r="A2573" s="35" t="str">
        <f>VLOOKUP(B2573,ResCat!$A$2:$B$269,2,FALSE)</f>
        <v>PPOSG</v>
      </c>
      <c r="B2573" s="68" t="str">
        <f>IF(ISNA(VLOOKUP(C2573,COA!$A$2:$B$340,2,FALSE)),"XXX",VLOOKUP(C2573,COA!$A$2:$B$340,2,FALSE))</f>
        <v>S56</v>
      </c>
      <c r="C2573" s="149" t="str">
        <f t="shared" si="82"/>
        <v>0003-1010-0024</v>
      </c>
      <c r="D2573" s="134" t="s">
        <v>463</v>
      </c>
      <c r="E2573" s="134" t="s">
        <v>445</v>
      </c>
      <c r="F2573" s="134" t="s">
        <v>489</v>
      </c>
      <c r="G2573" s="134" t="s">
        <v>961</v>
      </c>
      <c r="H2573" s="134" t="s">
        <v>1023</v>
      </c>
      <c r="I2573" s="134" t="s">
        <v>1</v>
      </c>
      <c r="J2573" s="135">
        <v>36649.450000000004</v>
      </c>
      <c r="K2573" s="135">
        <v>3661.0600000000013</v>
      </c>
      <c r="L2573" s="135">
        <v>2436.8900000000008</v>
      </c>
      <c r="M2573" s="141" t="str">
        <f t="shared" si="81"/>
        <v>201711</v>
      </c>
    </row>
    <row r="2574" spans="1:13" x14ac:dyDescent="0.25">
      <c r="A2574" s="35" t="str">
        <f>VLOOKUP(B2574,ResCat!$A$2:$B$269,2,FALSE)</f>
        <v>PPOSG</v>
      </c>
      <c r="B2574" s="68" t="str">
        <f>IF(ISNA(VLOOKUP(C2574,COA!$A$2:$B$340,2,FALSE)),"XXX",VLOOKUP(C2574,COA!$A$2:$B$340,2,FALSE))</f>
        <v>S56</v>
      </c>
      <c r="C2574" s="149" t="str">
        <f t="shared" si="82"/>
        <v>0003-1010-0024</v>
      </c>
      <c r="D2574" s="134" t="s">
        <v>463</v>
      </c>
      <c r="E2574" s="134" t="s">
        <v>445</v>
      </c>
      <c r="F2574" s="134" t="s">
        <v>489</v>
      </c>
      <c r="G2574" s="134" t="s">
        <v>970</v>
      </c>
      <c r="H2574" s="134" t="s">
        <v>1023</v>
      </c>
      <c r="I2574" s="134" t="s">
        <v>3</v>
      </c>
      <c r="J2574" s="135">
        <v>83128.210000000036</v>
      </c>
      <c r="K2574" s="135">
        <v>20459.879999999979</v>
      </c>
      <c r="L2574" s="135">
        <v>12681.589999999993</v>
      </c>
      <c r="M2574" s="141" t="str">
        <f t="shared" si="81"/>
        <v>201712</v>
      </c>
    </row>
    <row r="2575" spans="1:13" x14ac:dyDescent="0.25">
      <c r="A2575" s="35" t="str">
        <f>VLOOKUP(B2575,ResCat!$A$2:$B$269,2,FALSE)</f>
        <v>PPOSG</v>
      </c>
      <c r="B2575" s="68" t="str">
        <f>IF(ISNA(VLOOKUP(C2575,COA!$A$2:$B$340,2,FALSE)),"XXX",VLOOKUP(C2575,COA!$A$2:$B$340,2,FALSE))</f>
        <v>S56</v>
      </c>
      <c r="C2575" s="149" t="str">
        <f t="shared" si="82"/>
        <v>0003-1010-0024</v>
      </c>
      <c r="D2575" s="134" t="s">
        <v>463</v>
      </c>
      <c r="E2575" s="134" t="s">
        <v>445</v>
      </c>
      <c r="F2575" s="134" t="s">
        <v>489</v>
      </c>
      <c r="G2575" s="134" t="s">
        <v>970</v>
      </c>
      <c r="H2575" s="134" t="s">
        <v>1023</v>
      </c>
      <c r="I2575" s="134" t="s">
        <v>368</v>
      </c>
      <c r="J2575" s="135">
        <v>3539</v>
      </c>
      <c r="K2575" s="135">
        <v>1835</v>
      </c>
      <c r="L2575" s="135">
        <v>1642.8999999999999</v>
      </c>
      <c r="M2575" s="141" t="str">
        <f t="shared" si="81"/>
        <v>201712</v>
      </c>
    </row>
    <row r="2576" spans="1:13" x14ac:dyDescent="0.25">
      <c r="A2576" s="35" t="str">
        <f>VLOOKUP(B2576,ResCat!$A$2:$B$269,2,FALSE)</f>
        <v>PPOSG</v>
      </c>
      <c r="B2576" s="68" t="str">
        <f>IF(ISNA(VLOOKUP(C2576,COA!$A$2:$B$340,2,FALSE)),"XXX",VLOOKUP(C2576,COA!$A$2:$B$340,2,FALSE))</f>
        <v>S56</v>
      </c>
      <c r="C2576" s="149" t="str">
        <f t="shared" si="82"/>
        <v>0003-1010-0024</v>
      </c>
      <c r="D2576" s="134" t="s">
        <v>463</v>
      </c>
      <c r="E2576" s="134" t="s">
        <v>445</v>
      </c>
      <c r="F2576" s="134" t="s">
        <v>489</v>
      </c>
      <c r="G2576" s="134" t="s">
        <v>970</v>
      </c>
      <c r="H2576" s="134" t="s">
        <v>1023</v>
      </c>
      <c r="I2576" s="134" t="s">
        <v>0</v>
      </c>
      <c r="J2576" s="135">
        <v>296588.39</v>
      </c>
      <c r="K2576" s="135">
        <v>109949</v>
      </c>
      <c r="L2576" s="135">
        <v>65636.67</v>
      </c>
      <c r="M2576" s="141" t="str">
        <f t="shared" si="81"/>
        <v>201712</v>
      </c>
    </row>
    <row r="2577" spans="1:13" x14ac:dyDescent="0.25">
      <c r="A2577" s="35" t="str">
        <f>VLOOKUP(B2577,ResCat!$A$2:$B$269,2,FALSE)</f>
        <v>PPOSG</v>
      </c>
      <c r="B2577" s="68" t="str">
        <f>IF(ISNA(VLOOKUP(C2577,COA!$A$2:$B$340,2,FALSE)),"XXX",VLOOKUP(C2577,COA!$A$2:$B$340,2,FALSE))</f>
        <v>S56</v>
      </c>
      <c r="C2577" s="149" t="str">
        <f t="shared" si="82"/>
        <v>0003-1010-0024</v>
      </c>
      <c r="D2577" s="134" t="s">
        <v>463</v>
      </c>
      <c r="E2577" s="134" t="s">
        <v>445</v>
      </c>
      <c r="F2577" s="134" t="s">
        <v>489</v>
      </c>
      <c r="G2577" s="134" t="s">
        <v>970</v>
      </c>
      <c r="H2577" s="134" t="s">
        <v>1023</v>
      </c>
      <c r="I2577" s="134" t="s">
        <v>336</v>
      </c>
      <c r="J2577" s="135">
        <v>667</v>
      </c>
      <c r="K2577" s="135">
        <v>21.79</v>
      </c>
      <c r="L2577" s="135">
        <v>0</v>
      </c>
      <c r="M2577" s="141" t="str">
        <f t="shared" si="81"/>
        <v>201712</v>
      </c>
    </row>
    <row r="2578" spans="1:13" x14ac:dyDescent="0.25">
      <c r="A2578" s="35" t="str">
        <f>VLOOKUP(B2578,ResCat!$A$2:$B$269,2,FALSE)</f>
        <v>PPOSG</v>
      </c>
      <c r="B2578" s="68" t="str">
        <f>IF(ISNA(VLOOKUP(C2578,COA!$A$2:$B$340,2,FALSE)),"XXX",VLOOKUP(C2578,COA!$A$2:$B$340,2,FALSE))</f>
        <v>S56</v>
      </c>
      <c r="C2578" s="149" t="str">
        <f t="shared" si="82"/>
        <v>0003-1010-0024</v>
      </c>
      <c r="D2578" s="134" t="s">
        <v>463</v>
      </c>
      <c r="E2578" s="134" t="s">
        <v>445</v>
      </c>
      <c r="F2578" s="134" t="s">
        <v>489</v>
      </c>
      <c r="G2578" s="134" t="s">
        <v>970</v>
      </c>
      <c r="H2578" s="134" t="s">
        <v>1023</v>
      </c>
      <c r="I2578" s="134" t="s">
        <v>2</v>
      </c>
      <c r="J2578" s="135">
        <v>162271.28999999995</v>
      </c>
      <c r="K2578" s="135">
        <v>67999.030000000028</v>
      </c>
      <c r="L2578" s="135">
        <v>43912.390000000014</v>
      </c>
      <c r="M2578" s="141" t="str">
        <f t="shared" si="81"/>
        <v>201712</v>
      </c>
    </row>
    <row r="2579" spans="1:13" x14ac:dyDescent="0.25">
      <c r="A2579" s="35" t="str">
        <f>VLOOKUP(B2579,ResCat!$A$2:$B$269,2,FALSE)</f>
        <v>PPOSG</v>
      </c>
      <c r="B2579" s="68" t="str">
        <f>IF(ISNA(VLOOKUP(C2579,COA!$A$2:$B$340,2,FALSE)),"XXX",VLOOKUP(C2579,COA!$A$2:$B$340,2,FALSE))</f>
        <v>S56</v>
      </c>
      <c r="C2579" s="149" t="str">
        <f t="shared" si="82"/>
        <v>0003-1010-0024</v>
      </c>
      <c r="D2579" s="134" t="s">
        <v>463</v>
      </c>
      <c r="E2579" s="134" t="s">
        <v>445</v>
      </c>
      <c r="F2579" s="134" t="s">
        <v>489</v>
      </c>
      <c r="G2579" s="134" t="s">
        <v>970</v>
      </c>
      <c r="H2579" s="134" t="s">
        <v>1023</v>
      </c>
      <c r="I2579" s="134" t="s">
        <v>343</v>
      </c>
      <c r="J2579" s="135">
        <v>65593.239999999962</v>
      </c>
      <c r="K2579" s="135">
        <v>25158.379999999983</v>
      </c>
      <c r="L2579" s="135">
        <v>20226.220000000016</v>
      </c>
      <c r="M2579" s="141" t="str">
        <f t="shared" si="81"/>
        <v>201712</v>
      </c>
    </row>
    <row r="2580" spans="1:13" x14ac:dyDescent="0.25">
      <c r="A2580" s="35" t="str">
        <f>VLOOKUP(B2580,ResCat!$A$2:$B$269,2,FALSE)</f>
        <v>PPOSG</v>
      </c>
      <c r="B2580" s="68" t="str">
        <f>IF(ISNA(VLOOKUP(C2580,COA!$A$2:$B$340,2,FALSE)),"XXX",VLOOKUP(C2580,COA!$A$2:$B$340,2,FALSE))</f>
        <v>S56</v>
      </c>
      <c r="C2580" s="149" t="str">
        <f t="shared" si="82"/>
        <v>0003-1010-0024</v>
      </c>
      <c r="D2580" s="134" t="s">
        <v>463</v>
      </c>
      <c r="E2580" s="134" t="s">
        <v>445</v>
      </c>
      <c r="F2580" s="134" t="s">
        <v>489</v>
      </c>
      <c r="G2580" s="134" t="s">
        <v>970</v>
      </c>
      <c r="H2580" s="134" t="s">
        <v>1023</v>
      </c>
      <c r="I2580" s="134" t="s">
        <v>1</v>
      </c>
      <c r="J2580" s="135">
        <v>393607.21999999986</v>
      </c>
      <c r="K2580" s="135">
        <v>137382.56999999989</v>
      </c>
      <c r="L2580" s="135">
        <v>112500.99999999996</v>
      </c>
      <c r="M2580" s="141" t="str">
        <f t="shared" si="81"/>
        <v>201712</v>
      </c>
    </row>
    <row r="2581" spans="1:13" x14ac:dyDescent="0.25">
      <c r="A2581" s="35" t="str">
        <f>VLOOKUP(B2581,ResCat!$A$2:$B$269,2,FALSE)</f>
        <v>PPOSG</v>
      </c>
      <c r="B2581" s="68" t="str">
        <f>IF(ISNA(VLOOKUP(C2581,COA!$A$2:$B$340,2,FALSE)),"XXX",VLOOKUP(C2581,COA!$A$2:$B$340,2,FALSE))</f>
        <v>S56</v>
      </c>
      <c r="C2581" s="149" t="str">
        <f t="shared" si="82"/>
        <v>0003-1010-0024</v>
      </c>
      <c r="D2581" s="134" t="s">
        <v>463</v>
      </c>
      <c r="E2581" s="134" t="s">
        <v>445</v>
      </c>
      <c r="F2581" s="134" t="s">
        <v>489</v>
      </c>
      <c r="G2581" s="134" t="s">
        <v>1023</v>
      </c>
      <c r="H2581" s="134" t="s">
        <v>1023</v>
      </c>
      <c r="I2581" s="134" t="s">
        <v>3</v>
      </c>
      <c r="J2581" s="135">
        <v>151761.68999999994</v>
      </c>
      <c r="K2581" s="135">
        <v>44828.050000000025</v>
      </c>
      <c r="L2581" s="135">
        <v>27914.26</v>
      </c>
      <c r="M2581" s="141" t="str">
        <f t="shared" si="81"/>
        <v>201801</v>
      </c>
    </row>
    <row r="2582" spans="1:13" x14ac:dyDescent="0.25">
      <c r="A2582" s="35" t="str">
        <f>VLOOKUP(B2582,ResCat!$A$2:$B$269,2,FALSE)</f>
        <v>PPOSG</v>
      </c>
      <c r="B2582" s="68" t="str">
        <f>IF(ISNA(VLOOKUP(C2582,COA!$A$2:$B$340,2,FALSE)),"XXX",VLOOKUP(C2582,COA!$A$2:$B$340,2,FALSE))</f>
        <v>S56</v>
      </c>
      <c r="C2582" s="149" t="str">
        <f t="shared" si="82"/>
        <v>0003-1010-0024</v>
      </c>
      <c r="D2582" s="134" t="s">
        <v>463</v>
      </c>
      <c r="E2582" s="134" t="s">
        <v>445</v>
      </c>
      <c r="F2582" s="134" t="s">
        <v>489</v>
      </c>
      <c r="G2582" s="134" t="s">
        <v>1023</v>
      </c>
      <c r="H2582" s="134" t="s">
        <v>1023</v>
      </c>
      <c r="I2582" s="134" t="s">
        <v>368</v>
      </c>
      <c r="J2582" s="135">
        <v>4258</v>
      </c>
      <c r="K2582" s="135">
        <v>1924.5</v>
      </c>
      <c r="L2582" s="135">
        <v>1531.8000000000004</v>
      </c>
      <c r="M2582" s="141" t="str">
        <f t="shared" si="81"/>
        <v>201801</v>
      </c>
    </row>
    <row r="2583" spans="1:13" x14ac:dyDescent="0.25">
      <c r="A2583" s="35" t="str">
        <f>VLOOKUP(B2583,ResCat!$A$2:$B$269,2,FALSE)</f>
        <v>PPOSG</v>
      </c>
      <c r="B2583" s="68" t="str">
        <f>IF(ISNA(VLOOKUP(C2583,COA!$A$2:$B$340,2,FALSE)),"XXX",VLOOKUP(C2583,COA!$A$2:$B$340,2,FALSE))</f>
        <v>S56</v>
      </c>
      <c r="C2583" s="149" t="str">
        <f t="shared" si="82"/>
        <v>0003-1010-0024</v>
      </c>
      <c r="D2583" s="134" t="s">
        <v>463</v>
      </c>
      <c r="E2583" s="134" t="s">
        <v>445</v>
      </c>
      <c r="F2583" s="134" t="s">
        <v>489</v>
      </c>
      <c r="G2583" s="134" t="s">
        <v>1023</v>
      </c>
      <c r="H2583" s="134" t="s">
        <v>1023</v>
      </c>
      <c r="I2583" s="134" t="s">
        <v>0</v>
      </c>
      <c r="J2583" s="135">
        <v>100496.93999999999</v>
      </c>
      <c r="K2583" s="135">
        <v>37089.64</v>
      </c>
      <c r="L2583" s="135">
        <v>29200.269999999997</v>
      </c>
      <c r="M2583" s="141" t="str">
        <f t="shared" si="81"/>
        <v>201801</v>
      </c>
    </row>
    <row r="2584" spans="1:13" x14ac:dyDescent="0.25">
      <c r="A2584" s="35" t="str">
        <f>VLOOKUP(B2584,ResCat!$A$2:$B$269,2,FALSE)</f>
        <v>PPOSG</v>
      </c>
      <c r="B2584" s="68" t="str">
        <f>IF(ISNA(VLOOKUP(C2584,COA!$A$2:$B$340,2,FALSE)),"XXX",VLOOKUP(C2584,COA!$A$2:$B$340,2,FALSE))</f>
        <v>S56</v>
      </c>
      <c r="C2584" s="149" t="str">
        <f t="shared" si="82"/>
        <v>0003-1010-0024</v>
      </c>
      <c r="D2584" s="134" t="s">
        <v>463</v>
      </c>
      <c r="E2584" s="134" t="s">
        <v>445</v>
      </c>
      <c r="F2584" s="134" t="s">
        <v>489</v>
      </c>
      <c r="G2584" s="134" t="s">
        <v>1023</v>
      </c>
      <c r="H2584" s="134" t="s">
        <v>1023</v>
      </c>
      <c r="I2584" s="134" t="s">
        <v>336</v>
      </c>
      <c r="J2584" s="135">
        <v>2714.99</v>
      </c>
      <c r="K2584" s="135">
        <v>2347.2200000000003</v>
      </c>
      <c r="L2584" s="135">
        <v>2347.2200000000003</v>
      </c>
      <c r="M2584" s="141" t="str">
        <f t="shared" si="81"/>
        <v>201801</v>
      </c>
    </row>
    <row r="2585" spans="1:13" x14ac:dyDescent="0.25">
      <c r="A2585" s="35" t="str">
        <f>VLOOKUP(B2585,ResCat!$A$2:$B$269,2,FALSE)</f>
        <v>PPOSG</v>
      </c>
      <c r="B2585" s="68" t="str">
        <f>IF(ISNA(VLOOKUP(C2585,COA!$A$2:$B$340,2,FALSE)),"XXX",VLOOKUP(C2585,COA!$A$2:$B$340,2,FALSE))</f>
        <v>S56</v>
      </c>
      <c r="C2585" s="149" t="str">
        <f t="shared" si="82"/>
        <v>0003-1010-0024</v>
      </c>
      <c r="D2585" s="134" t="s">
        <v>463</v>
      </c>
      <c r="E2585" s="134" t="s">
        <v>445</v>
      </c>
      <c r="F2585" s="134" t="s">
        <v>489</v>
      </c>
      <c r="G2585" s="134" t="s">
        <v>1023</v>
      </c>
      <c r="H2585" s="134" t="s">
        <v>1023</v>
      </c>
      <c r="I2585" s="134" t="s">
        <v>2</v>
      </c>
      <c r="J2585" s="135">
        <v>268117.26000000007</v>
      </c>
      <c r="K2585" s="135">
        <v>148070.29999999952</v>
      </c>
      <c r="L2585" s="135">
        <v>95154.389999999825</v>
      </c>
      <c r="M2585" s="141" t="str">
        <f t="shared" si="81"/>
        <v>201801</v>
      </c>
    </row>
    <row r="2586" spans="1:13" x14ac:dyDescent="0.25">
      <c r="A2586" s="35" t="str">
        <f>VLOOKUP(B2586,ResCat!$A$2:$B$269,2,FALSE)</f>
        <v>PPOSG</v>
      </c>
      <c r="B2586" s="68" t="str">
        <f>IF(ISNA(VLOOKUP(C2586,COA!$A$2:$B$340,2,FALSE)),"XXX",VLOOKUP(C2586,COA!$A$2:$B$340,2,FALSE))</f>
        <v>S56</v>
      </c>
      <c r="C2586" s="149" t="str">
        <f t="shared" si="82"/>
        <v>0003-1010-0024</v>
      </c>
      <c r="D2586" s="134" t="s">
        <v>463</v>
      </c>
      <c r="E2586" s="134" t="s">
        <v>445</v>
      </c>
      <c r="F2586" s="134" t="s">
        <v>489</v>
      </c>
      <c r="G2586" s="134" t="s">
        <v>1023</v>
      </c>
      <c r="H2586" s="134" t="s">
        <v>1023</v>
      </c>
      <c r="I2586" s="134" t="s">
        <v>343</v>
      </c>
      <c r="J2586" s="135">
        <v>433476.19000000053</v>
      </c>
      <c r="K2586" s="135">
        <v>179069.90000000049</v>
      </c>
      <c r="L2586" s="135">
        <v>136681.02000000008</v>
      </c>
      <c r="M2586" s="141" t="str">
        <f t="shared" si="81"/>
        <v>201801</v>
      </c>
    </row>
    <row r="2587" spans="1:13" x14ac:dyDescent="0.25">
      <c r="A2587" s="35" t="str">
        <f>VLOOKUP(B2587,ResCat!$A$2:$B$269,2,FALSE)</f>
        <v>PPOSG</v>
      </c>
      <c r="B2587" s="68" t="str">
        <f>IF(ISNA(VLOOKUP(C2587,COA!$A$2:$B$340,2,FALSE)),"XXX",VLOOKUP(C2587,COA!$A$2:$B$340,2,FALSE))</f>
        <v>S56</v>
      </c>
      <c r="C2587" s="149" t="str">
        <f t="shared" si="82"/>
        <v>0003-1010-0024</v>
      </c>
      <c r="D2587" s="134" t="s">
        <v>463</v>
      </c>
      <c r="E2587" s="134" t="s">
        <v>445</v>
      </c>
      <c r="F2587" s="134" t="s">
        <v>489</v>
      </c>
      <c r="G2587" s="134" t="s">
        <v>1023</v>
      </c>
      <c r="H2587" s="134" t="s">
        <v>1023</v>
      </c>
      <c r="I2587" s="134" t="s">
        <v>1</v>
      </c>
      <c r="J2587" s="135">
        <v>223361.05</v>
      </c>
      <c r="K2587" s="135">
        <v>98217.670000000144</v>
      </c>
      <c r="L2587" s="135">
        <v>55832.65</v>
      </c>
      <c r="M2587" s="141" t="str">
        <f t="shared" si="81"/>
        <v>201801</v>
      </c>
    </row>
    <row r="2588" spans="1:13" x14ac:dyDescent="0.25">
      <c r="A2588" s="35" t="str">
        <f>VLOOKUP(B2588,ResCat!$A$2:$B$269,2,FALSE)</f>
        <v>PPOPMR</v>
      </c>
      <c r="B2588" s="68" t="str">
        <f>IF(ISNA(VLOOKUP(C2588,COA!$A$2:$B$340,2,FALSE)),"XXX",VLOOKUP(C2588,COA!$A$2:$B$340,2,FALSE))</f>
        <v>K51</v>
      </c>
      <c r="C2588" s="149" t="str">
        <f t="shared" si="82"/>
        <v>0003-1012-0012</v>
      </c>
      <c r="D2588" s="134" t="s">
        <v>463</v>
      </c>
      <c r="E2588" s="134" t="s">
        <v>449</v>
      </c>
      <c r="F2588" s="134" t="s">
        <v>452</v>
      </c>
      <c r="G2588" s="134" t="s">
        <v>1029</v>
      </c>
      <c r="H2588" s="134" t="s">
        <v>1023</v>
      </c>
      <c r="I2588" s="134" t="s">
        <v>1</v>
      </c>
      <c r="J2588" s="135">
        <v>0</v>
      </c>
      <c r="K2588" s="135">
        <v>-1900</v>
      </c>
      <c r="L2588" s="135">
        <v>-1900</v>
      </c>
      <c r="M2588" s="141" t="str">
        <f t="shared" si="81"/>
        <v>201601</v>
      </c>
    </row>
    <row r="2589" spans="1:13" x14ac:dyDescent="0.25">
      <c r="A2589" s="35" t="str">
        <f>VLOOKUP(B2589,ResCat!$A$2:$B$269,2,FALSE)</f>
        <v>PPOPMR</v>
      </c>
      <c r="B2589" s="68" t="str">
        <f>IF(ISNA(VLOOKUP(C2589,COA!$A$2:$B$340,2,FALSE)),"XXX",VLOOKUP(C2589,COA!$A$2:$B$340,2,FALSE))</f>
        <v>K51</v>
      </c>
      <c r="C2589" s="149" t="str">
        <f t="shared" si="82"/>
        <v>0003-1012-0012</v>
      </c>
      <c r="D2589" s="134" t="s">
        <v>463</v>
      </c>
      <c r="E2589" s="134" t="s">
        <v>449</v>
      </c>
      <c r="F2589" s="134" t="s">
        <v>452</v>
      </c>
      <c r="G2589" s="134" t="s">
        <v>349</v>
      </c>
      <c r="H2589" s="134" t="s">
        <v>1023</v>
      </c>
      <c r="I2589" s="134" t="s">
        <v>2</v>
      </c>
      <c r="J2589" s="135">
        <v>0</v>
      </c>
      <c r="K2589" s="135">
        <v>-102.54999999999997</v>
      </c>
      <c r="L2589" s="135">
        <v>-102.55</v>
      </c>
      <c r="M2589" s="141" t="str">
        <f t="shared" si="81"/>
        <v>201601</v>
      </c>
    </row>
    <row r="2590" spans="1:13" x14ac:dyDescent="0.25">
      <c r="A2590" s="35" t="str">
        <f>VLOOKUP(B2590,ResCat!$A$2:$B$269,2,FALSE)</f>
        <v>PPOPMR</v>
      </c>
      <c r="B2590" s="68" t="str">
        <f>IF(ISNA(VLOOKUP(C2590,COA!$A$2:$B$340,2,FALSE)),"XXX",VLOOKUP(C2590,COA!$A$2:$B$340,2,FALSE))</f>
        <v>K51</v>
      </c>
      <c r="C2590" s="149" t="str">
        <f t="shared" si="82"/>
        <v>0003-1012-0012</v>
      </c>
      <c r="D2590" s="134" t="s">
        <v>463</v>
      </c>
      <c r="E2590" s="134" t="s">
        <v>449</v>
      </c>
      <c r="F2590" s="134" t="s">
        <v>452</v>
      </c>
      <c r="G2590" s="134" t="s">
        <v>350</v>
      </c>
      <c r="H2590" s="134" t="s">
        <v>1023</v>
      </c>
      <c r="I2590" s="134" t="s">
        <v>2</v>
      </c>
      <c r="J2590" s="135">
        <v>0</v>
      </c>
      <c r="K2590" s="135">
        <v>-527.66999999999996</v>
      </c>
      <c r="L2590" s="135">
        <v>-527.67000000000007</v>
      </c>
      <c r="M2590" s="141" t="str">
        <f t="shared" si="81"/>
        <v>201601</v>
      </c>
    </row>
    <row r="2591" spans="1:13" x14ac:dyDescent="0.25">
      <c r="A2591" s="35" t="str">
        <f>VLOOKUP(B2591,ResCat!$A$2:$B$269,2,FALSE)</f>
        <v>PPOPMR</v>
      </c>
      <c r="B2591" s="68" t="str">
        <f>IF(ISNA(VLOOKUP(C2591,COA!$A$2:$B$340,2,FALSE)),"XXX",VLOOKUP(C2591,COA!$A$2:$B$340,2,FALSE))</f>
        <v>K51</v>
      </c>
      <c r="C2591" s="149" t="str">
        <f t="shared" si="82"/>
        <v>0003-1012-0012</v>
      </c>
      <c r="D2591" s="134" t="s">
        <v>463</v>
      </c>
      <c r="E2591" s="134" t="s">
        <v>449</v>
      </c>
      <c r="F2591" s="134" t="s">
        <v>452</v>
      </c>
      <c r="G2591" s="134" t="s">
        <v>359</v>
      </c>
      <c r="H2591" s="134" t="s">
        <v>1023</v>
      </c>
      <c r="I2591" s="134" t="s">
        <v>1</v>
      </c>
      <c r="J2591" s="135">
        <v>-230</v>
      </c>
      <c r="K2591" s="135">
        <v>-99.44</v>
      </c>
      <c r="L2591" s="135">
        <v>-99.44</v>
      </c>
      <c r="M2591" s="141" t="str">
        <f t="shared" si="81"/>
        <v>201601</v>
      </c>
    </row>
    <row r="2592" spans="1:13" x14ac:dyDescent="0.25">
      <c r="A2592" s="35" t="str">
        <f>VLOOKUP(B2592,ResCat!$A$2:$B$269,2,FALSE)</f>
        <v>PPOPMR</v>
      </c>
      <c r="B2592" s="68" t="str">
        <f>IF(ISNA(VLOOKUP(C2592,COA!$A$2:$B$340,2,FALSE)),"XXX",VLOOKUP(C2592,COA!$A$2:$B$340,2,FALSE))</f>
        <v>K51</v>
      </c>
      <c r="C2592" s="149" t="str">
        <f t="shared" si="82"/>
        <v>0003-1012-0012</v>
      </c>
      <c r="D2592" s="134" t="s">
        <v>463</v>
      </c>
      <c r="E2592" s="134" t="s">
        <v>449</v>
      </c>
      <c r="F2592" s="134" t="s">
        <v>452</v>
      </c>
      <c r="G2592" s="134" t="s">
        <v>354</v>
      </c>
      <c r="H2592" s="134" t="s">
        <v>1023</v>
      </c>
      <c r="I2592" s="134" t="s">
        <v>3</v>
      </c>
      <c r="J2592" s="135">
        <v>-916.9</v>
      </c>
      <c r="K2592" s="135">
        <v>-202.19999999999996</v>
      </c>
      <c r="L2592" s="135">
        <v>-202.19999999999996</v>
      </c>
      <c r="M2592" s="141" t="str">
        <f t="shared" si="81"/>
        <v>201601</v>
      </c>
    </row>
    <row r="2593" spans="1:13" x14ac:dyDescent="0.25">
      <c r="A2593" s="35" t="str">
        <f>VLOOKUP(B2593,ResCat!$A$2:$B$269,2,FALSE)</f>
        <v>PPOPMR</v>
      </c>
      <c r="B2593" s="68" t="str">
        <f>IF(ISNA(VLOOKUP(C2593,COA!$A$2:$B$340,2,FALSE)),"XXX",VLOOKUP(C2593,COA!$A$2:$B$340,2,FALSE))</f>
        <v>K51</v>
      </c>
      <c r="C2593" s="149" t="str">
        <f t="shared" si="82"/>
        <v>0003-1012-0012</v>
      </c>
      <c r="D2593" s="134" t="s">
        <v>463</v>
      </c>
      <c r="E2593" s="134" t="s">
        <v>449</v>
      </c>
      <c r="F2593" s="134" t="s">
        <v>452</v>
      </c>
      <c r="G2593" s="134" t="s">
        <v>354</v>
      </c>
      <c r="H2593" s="134" t="s">
        <v>1023</v>
      </c>
      <c r="I2593" s="134" t="s">
        <v>2</v>
      </c>
      <c r="J2593" s="135">
        <v>-547</v>
      </c>
      <c r="K2593" s="135">
        <v>-5.81</v>
      </c>
      <c r="L2593" s="135">
        <v>-5.81</v>
      </c>
      <c r="M2593" s="141" t="str">
        <f t="shared" si="81"/>
        <v>201601</v>
      </c>
    </row>
    <row r="2594" spans="1:13" x14ac:dyDescent="0.25">
      <c r="A2594" s="35" t="str">
        <f>VLOOKUP(B2594,ResCat!$A$2:$B$269,2,FALSE)</f>
        <v>PPOPMR</v>
      </c>
      <c r="B2594" s="68" t="str">
        <f>IF(ISNA(VLOOKUP(C2594,COA!$A$2:$B$340,2,FALSE)),"XXX",VLOOKUP(C2594,COA!$A$2:$B$340,2,FALSE))</f>
        <v>K51</v>
      </c>
      <c r="C2594" s="149" t="str">
        <f t="shared" si="82"/>
        <v>0003-1012-0012</v>
      </c>
      <c r="D2594" s="134" t="s">
        <v>463</v>
      </c>
      <c r="E2594" s="134" t="s">
        <v>449</v>
      </c>
      <c r="F2594" s="134" t="s">
        <v>452</v>
      </c>
      <c r="G2594" s="134" t="s">
        <v>366</v>
      </c>
      <c r="H2594" s="134" t="s">
        <v>1023</v>
      </c>
      <c r="I2594" s="134" t="s">
        <v>2</v>
      </c>
      <c r="J2594" s="135">
        <v>0</v>
      </c>
      <c r="K2594" s="135">
        <v>-68.19</v>
      </c>
      <c r="L2594" s="135">
        <v>-68.19</v>
      </c>
      <c r="M2594" s="141" t="str">
        <f t="shared" si="81"/>
        <v>201601</v>
      </c>
    </row>
    <row r="2595" spans="1:13" x14ac:dyDescent="0.25">
      <c r="A2595" s="35" t="str">
        <f>VLOOKUP(B2595,ResCat!$A$2:$B$269,2,FALSE)</f>
        <v>PPOPMR</v>
      </c>
      <c r="B2595" s="68" t="str">
        <f>IF(ISNA(VLOOKUP(C2595,COA!$A$2:$B$340,2,FALSE)),"XXX",VLOOKUP(C2595,COA!$A$2:$B$340,2,FALSE))</f>
        <v>K51</v>
      </c>
      <c r="C2595" s="149" t="str">
        <f t="shared" si="82"/>
        <v>0003-1012-0012</v>
      </c>
      <c r="D2595" s="134" t="s">
        <v>463</v>
      </c>
      <c r="E2595" s="134" t="s">
        <v>449</v>
      </c>
      <c r="F2595" s="134" t="s">
        <v>452</v>
      </c>
      <c r="G2595" s="134" t="s">
        <v>337</v>
      </c>
      <c r="H2595" s="134" t="s">
        <v>1023</v>
      </c>
      <c r="I2595" s="134" t="s">
        <v>2</v>
      </c>
      <c r="J2595" s="135">
        <v>-162</v>
      </c>
      <c r="K2595" s="135">
        <v>-76.67</v>
      </c>
      <c r="L2595" s="135">
        <v>-76.67</v>
      </c>
      <c r="M2595" s="141" t="str">
        <f t="shared" si="81"/>
        <v>201601</v>
      </c>
    </row>
    <row r="2596" spans="1:13" x14ac:dyDescent="0.25">
      <c r="A2596" s="35" t="str">
        <f>VLOOKUP(B2596,ResCat!$A$2:$B$269,2,FALSE)</f>
        <v>PPOPMR</v>
      </c>
      <c r="B2596" s="68" t="str">
        <f>IF(ISNA(VLOOKUP(C2596,COA!$A$2:$B$340,2,FALSE)),"XXX",VLOOKUP(C2596,COA!$A$2:$B$340,2,FALSE))</f>
        <v>K51</v>
      </c>
      <c r="C2596" s="149" t="str">
        <f t="shared" si="82"/>
        <v>0003-1012-0012</v>
      </c>
      <c r="D2596" s="134" t="s">
        <v>463</v>
      </c>
      <c r="E2596" s="134" t="s">
        <v>449</v>
      </c>
      <c r="F2596" s="134" t="s">
        <v>452</v>
      </c>
      <c r="G2596" s="134" t="s">
        <v>337</v>
      </c>
      <c r="H2596" s="134" t="s">
        <v>1023</v>
      </c>
      <c r="I2596" s="134" t="s">
        <v>1</v>
      </c>
      <c r="J2596" s="135">
        <v>0</v>
      </c>
      <c r="K2596" s="135">
        <v>-1500</v>
      </c>
      <c r="L2596" s="135">
        <v>-1500</v>
      </c>
      <c r="M2596" s="141" t="str">
        <f t="shared" si="81"/>
        <v>201601</v>
      </c>
    </row>
    <row r="2597" spans="1:13" x14ac:dyDescent="0.25">
      <c r="A2597" s="35" t="str">
        <f>VLOOKUP(B2597,ResCat!$A$2:$B$269,2,FALSE)</f>
        <v>PPOPMR</v>
      </c>
      <c r="B2597" s="68" t="str">
        <f>IF(ISNA(VLOOKUP(C2597,COA!$A$2:$B$340,2,FALSE)),"XXX",VLOOKUP(C2597,COA!$A$2:$B$340,2,FALSE))</f>
        <v>K51</v>
      </c>
      <c r="C2597" s="149" t="str">
        <f t="shared" si="82"/>
        <v>0003-1012-0012</v>
      </c>
      <c r="D2597" s="134" t="s">
        <v>463</v>
      </c>
      <c r="E2597" s="134" t="s">
        <v>449</v>
      </c>
      <c r="F2597" s="134" t="s">
        <v>452</v>
      </c>
      <c r="G2597" s="134" t="s">
        <v>352</v>
      </c>
      <c r="H2597" s="134" t="s">
        <v>1023</v>
      </c>
      <c r="I2597" s="134" t="s">
        <v>3</v>
      </c>
      <c r="J2597" s="135">
        <v>188.14</v>
      </c>
      <c r="K2597" s="135">
        <v>188.14</v>
      </c>
      <c r="L2597" s="135">
        <v>188.14</v>
      </c>
      <c r="M2597" s="141" t="str">
        <f t="shared" si="81"/>
        <v>201602</v>
      </c>
    </row>
    <row r="2598" spans="1:13" x14ac:dyDescent="0.25">
      <c r="A2598" s="35" t="str">
        <f>VLOOKUP(B2598,ResCat!$A$2:$B$269,2,FALSE)</f>
        <v>PPOPMR</v>
      </c>
      <c r="B2598" s="68" t="str">
        <f>IF(ISNA(VLOOKUP(C2598,COA!$A$2:$B$340,2,FALSE)),"XXX",VLOOKUP(C2598,COA!$A$2:$B$340,2,FALSE))</f>
        <v>K51</v>
      </c>
      <c r="C2598" s="149" t="str">
        <f t="shared" si="82"/>
        <v>0003-1012-0012</v>
      </c>
      <c r="D2598" s="134" t="s">
        <v>463</v>
      </c>
      <c r="E2598" s="134" t="s">
        <v>449</v>
      </c>
      <c r="F2598" s="134" t="s">
        <v>452</v>
      </c>
      <c r="G2598" s="134" t="s">
        <v>352</v>
      </c>
      <c r="H2598" s="134" t="s">
        <v>1023</v>
      </c>
      <c r="I2598" s="134" t="s">
        <v>0</v>
      </c>
      <c r="J2598" s="135">
        <v>0</v>
      </c>
      <c r="K2598" s="135">
        <v>-4236.2099999999818</v>
      </c>
      <c r="L2598" s="135">
        <v>-4236.2099999999818</v>
      </c>
      <c r="M2598" s="141" t="str">
        <f t="shared" si="81"/>
        <v>201602</v>
      </c>
    </row>
    <row r="2599" spans="1:13" x14ac:dyDescent="0.25">
      <c r="A2599" s="35" t="str">
        <f>VLOOKUP(B2599,ResCat!$A$2:$B$269,2,FALSE)</f>
        <v>PPOPMR</v>
      </c>
      <c r="B2599" s="68" t="str">
        <f>IF(ISNA(VLOOKUP(C2599,COA!$A$2:$B$340,2,FALSE)),"XXX",VLOOKUP(C2599,COA!$A$2:$B$340,2,FALSE))</f>
        <v>K51</v>
      </c>
      <c r="C2599" s="149" t="str">
        <f t="shared" si="82"/>
        <v>0003-1012-0012</v>
      </c>
      <c r="D2599" s="134" t="s">
        <v>463</v>
      </c>
      <c r="E2599" s="134" t="s">
        <v>449</v>
      </c>
      <c r="F2599" s="134" t="s">
        <v>452</v>
      </c>
      <c r="G2599" s="134" t="s">
        <v>352</v>
      </c>
      <c r="H2599" s="134" t="s">
        <v>1023</v>
      </c>
      <c r="I2599" s="134" t="s">
        <v>2</v>
      </c>
      <c r="J2599" s="135">
        <v>443.18000000000006</v>
      </c>
      <c r="K2599" s="135">
        <v>12.15</v>
      </c>
      <c r="L2599" s="135">
        <v>20.639999999999993</v>
      </c>
      <c r="M2599" s="141" t="str">
        <f t="shared" si="81"/>
        <v>201602</v>
      </c>
    </row>
    <row r="2600" spans="1:13" x14ac:dyDescent="0.25">
      <c r="A2600" s="35" t="str">
        <f>VLOOKUP(B2600,ResCat!$A$2:$B$269,2,FALSE)</f>
        <v>PPOPMR</v>
      </c>
      <c r="B2600" s="68" t="str">
        <f>IF(ISNA(VLOOKUP(C2600,COA!$A$2:$B$340,2,FALSE)),"XXX",VLOOKUP(C2600,COA!$A$2:$B$340,2,FALSE))</f>
        <v>K51</v>
      </c>
      <c r="C2600" s="149" t="str">
        <f t="shared" si="82"/>
        <v>0003-1012-0012</v>
      </c>
      <c r="D2600" s="134" t="s">
        <v>463</v>
      </c>
      <c r="E2600" s="134" t="s">
        <v>449</v>
      </c>
      <c r="F2600" s="134" t="s">
        <v>452</v>
      </c>
      <c r="G2600" s="134" t="s">
        <v>352</v>
      </c>
      <c r="H2600" s="134" t="s">
        <v>1023</v>
      </c>
      <c r="I2600" s="134" t="s">
        <v>1</v>
      </c>
      <c r="J2600" s="135">
        <v>282.42</v>
      </c>
      <c r="K2600" s="135">
        <v>282.42</v>
      </c>
      <c r="L2600" s="135">
        <v>282.42</v>
      </c>
      <c r="M2600" s="141" t="str">
        <f t="shared" si="81"/>
        <v>201602</v>
      </c>
    </row>
    <row r="2601" spans="1:13" x14ac:dyDescent="0.25">
      <c r="A2601" s="35" t="str">
        <f>VLOOKUP(B2601,ResCat!$A$2:$B$269,2,FALSE)</f>
        <v>PPOPMR</v>
      </c>
      <c r="B2601" s="68" t="str">
        <f>IF(ISNA(VLOOKUP(C2601,COA!$A$2:$B$340,2,FALSE)),"XXX",VLOOKUP(C2601,COA!$A$2:$B$340,2,FALSE))</f>
        <v>K51</v>
      </c>
      <c r="C2601" s="149" t="str">
        <f t="shared" si="82"/>
        <v>0003-1012-0012</v>
      </c>
      <c r="D2601" s="134" t="s">
        <v>463</v>
      </c>
      <c r="E2601" s="134" t="s">
        <v>449</v>
      </c>
      <c r="F2601" s="134" t="s">
        <v>452</v>
      </c>
      <c r="G2601" s="134" t="s">
        <v>347</v>
      </c>
      <c r="H2601" s="134" t="s">
        <v>1023</v>
      </c>
      <c r="I2601" s="134" t="s">
        <v>3</v>
      </c>
      <c r="J2601" s="135">
        <v>1320.6</v>
      </c>
      <c r="K2601" s="135">
        <v>291.67</v>
      </c>
      <c r="L2601" s="135">
        <v>240.20999999999998</v>
      </c>
      <c r="M2601" s="141" t="str">
        <f t="shared" si="81"/>
        <v>201603</v>
      </c>
    </row>
    <row r="2602" spans="1:13" x14ac:dyDescent="0.25">
      <c r="A2602" s="35" t="str">
        <f>VLOOKUP(B2602,ResCat!$A$2:$B$269,2,FALSE)</f>
        <v>PPOPMR</v>
      </c>
      <c r="B2602" s="68" t="str">
        <f>IF(ISNA(VLOOKUP(C2602,COA!$A$2:$B$340,2,FALSE)),"XXX",VLOOKUP(C2602,COA!$A$2:$B$340,2,FALSE))</f>
        <v>K51</v>
      </c>
      <c r="C2602" s="149" t="str">
        <f t="shared" si="82"/>
        <v>0003-1012-0012</v>
      </c>
      <c r="D2602" s="134" t="s">
        <v>463</v>
      </c>
      <c r="E2602" s="134" t="s">
        <v>449</v>
      </c>
      <c r="F2602" s="134" t="s">
        <v>452</v>
      </c>
      <c r="G2602" s="134" t="s">
        <v>347</v>
      </c>
      <c r="H2602" s="134" t="s">
        <v>1023</v>
      </c>
      <c r="I2602" s="134" t="s">
        <v>0</v>
      </c>
      <c r="J2602" s="135">
        <v>0</v>
      </c>
      <c r="K2602" s="135">
        <v>21567.42</v>
      </c>
      <c r="L2602" s="135">
        <v>21582.17</v>
      </c>
      <c r="M2602" s="141" t="str">
        <f t="shared" si="81"/>
        <v>201603</v>
      </c>
    </row>
    <row r="2603" spans="1:13" x14ac:dyDescent="0.25">
      <c r="A2603" s="35" t="str">
        <f>VLOOKUP(B2603,ResCat!$A$2:$B$269,2,FALSE)</f>
        <v>PPOPMR</v>
      </c>
      <c r="B2603" s="68" t="str">
        <f>IF(ISNA(VLOOKUP(C2603,COA!$A$2:$B$340,2,FALSE)),"XXX",VLOOKUP(C2603,COA!$A$2:$B$340,2,FALSE))</f>
        <v>K51</v>
      </c>
      <c r="C2603" s="149" t="str">
        <f t="shared" si="82"/>
        <v>0003-1012-0012</v>
      </c>
      <c r="D2603" s="134" t="s">
        <v>463</v>
      </c>
      <c r="E2603" s="134" t="s">
        <v>449</v>
      </c>
      <c r="F2603" s="134" t="s">
        <v>452</v>
      </c>
      <c r="G2603" s="134" t="s">
        <v>347</v>
      </c>
      <c r="H2603" s="134" t="s">
        <v>1023</v>
      </c>
      <c r="I2603" s="134" t="s">
        <v>2</v>
      </c>
      <c r="J2603" s="135">
        <v>-706.14</v>
      </c>
      <c r="K2603" s="135">
        <v>-196.84</v>
      </c>
      <c r="L2603" s="135">
        <v>-196.84</v>
      </c>
      <c r="M2603" s="141" t="str">
        <f t="shared" si="81"/>
        <v>201603</v>
      </c>
    </row>
    <row r="2604" spans="1:13" x14ac:dyDescent="0.25">
      <c r="A2604" s="35" t="str">
        <f>VLOOKUP(B2604,ResCat!$A$2:$B$269,2,FALSE)</f>
        <v>PPOPMR</v>
      </c>
      <c r="B2604" s="68" t="str">
        <f>IF(ISNA(VLOOKUP(C2604,COA!$A$2:$B$340,2,FALSE)),"XXX",VLOOKUP(C2604,COA!$A$2:$B$340,2,FALSE))</f>
        <v>K51</v>
      </c>
      <c r="C2604" s="149" t="str">
        <f t="shared" si="82"/>
        <v>0003-1012-0012</v>
      </c>
      <c r="D2604" s="134" t="s">
        <v>463</v>
      </c>
      <c r="E2604" s="134" t="s">
        <v>449</v>
      </c>
      <c r="F2604" s="134" t="s">
        <v>452</v>
      </c>
      <c r="G2604" s="134" t="s">
        <v>361</v>
      </c>
      <c r="H2604" s="134" t="s">
        <v>1023</v>
      </c>
      <c r="I2604" s="134" t="s">
        <v>3</v>
      </c>
      <c r="J2604" s="135">
        <v>190.05</v>
      </c>
      <c r="K2604" s="135">
        <v>139.5</v>
      </c>
      <c r="L2604" s="135">
        <v>139.5</v>
      </c>
      <c r="M2604" s="141" t="str">
        <f t="shared" si="81"/>
        <v>201604</v>
      </c>
    </row>
    <row r="2605" spans="1:13" x14ac:dyDescent="0.25">
      <c r="A2605" s="35" t="str">
        <f>VLOOKUP(B2605,ResCat!$A$2:$B$269,2,FALSE)</f>
        <v>PPOPMR</v>
      </c>
      <c r="B2605" s="68" t="str">
        <f>IF(ISNA(VLOOKUP(C2605,COA!$A$2:$B$340,2,FALSE)),"XXX",VLOOKUP(C2605,COA!$A$2:$B$340,2,FALSE))</f>
        <v>K51</v>
      </c>
      <c r="C2605" s="149" t="str">
        <f t="shared" si="82"/>
        <v>0003-1012-0012</v>
      </c>
      <c r="D2605" s="134" t="s">
        <v>463</v>
      </c>
      <c r="E2605" s="134" t="s">
        <v>449</v>
      </c>
      <c r="F2605" s="134" t="s">
        <v>452</v>
      </c>
      <c r="G2605" s="134" t="s">
        <v>361</v>
      </c>
      <c r="H2605" s="134" t="s">
        <v>1023</v>
      </c>
      <c r="I2605" s="134" t="s">
        <v>2</v>
      </c>
      <c r="J2605" s="135">
        <v>120</v>
      </c>
      <c r="K2605" s="135">
        <v>61.54</v>
      </c>
      <c r="L2605" s="135">
        <v>0</v>
      </c>
      <c r="M2605" s="141" t="str">
        <f t="shared" si="81"/>
        <v>201604</v>
      </c>
    </row>
    <row r="2606" spans="1:13" x14ac:dyDescent="0.25">
      <c r="A2606" s="35" t="str">
        <f>VLOOKUP(B2606,ResCat!$A$2:$B$269,2,FALSE)</f>
        <v>PPOPMR</v>
      </c>
      <c r="B2606" s="68" t="str">
        <f>IF(ISNA(VLOOKUP(C2606,COA!$A$2:$B$340,2,FALSE)),"XXX",VLOOKUP(C2606,COA!$A$2:$B$340,2,FALSE))</f>
        <v>K51</v>
      </c>
      <c r="C2606" s="149" t="str">
        <f t="shared" si="82"/>
        <v>0003-1012-0012</v>
      </c>
      <c r="D2606" s="134" t="s">
        <v>463</v>
      </c>
      <c r="E2606" s="134" t="s">
        <v>449</v>
      </c>
      <c r="F2606" s="134" t="s">
        <v>452</v>
      </c>
      <c r="G2606" s="134" t="s">
        <v>312</v>
      </c>
      <c r="H2606" s="134" t="s">
        <v>1023</v>
      </c>
      <c r="I2606" s="134" t="s">
        <v>3</v>
      </c>
      <c r="J2606" s="135">
        <v>-294</v>
      </c>
      <c r="K2606" s="135">
        <v>-104.77000000000001</v>
      </c>
      <c r="L2606" s="135">
        <v>-104.77000000000001</v>
      </c>
      <c r="M2606" s="141" t="str">
        <f t="shared" si="81"/>
        <v>201605</v>
      </c>
    </row>
    <row r="2607" spans="1:13" x14ac:dyDescent="0.25">
      <c r="A2607" s="35" t="str">
        <f>VLOOKUP(B2607,ResCat!$A$2:$B$269,2,FALSE)</f>
        <v>PPOPMR</v>
      </c>
      <c r="B2607" s="68" t="str">
        <f>IF(ISNA(VLOOKUP(C2607,COA!$A$2:$B$340,2,FALSE)),"XXX",VLOOKUP(C2607,COA!$A$2:$B$340,2,FALSE))</f>
        <v>K51</v>
      </c>
      <c r="C2607" s="149" t="str">
        <f t="shared" si="82"/>
        <v>0003-1012-0012</v>
      </c>
      <c r="D2607" s="134" t="s">
        <v>463</v>
      </c>
      <c r="E2607" s="134" t="s">
        <v>449</v>
      </c>
      <c r="F2607" s="134" t="s">
        <v>452</v>
      </c>
      <c r="G2607" s="134" t="s">
        <v>312</v>
      </c>
      <c r="H2607" s="134" t="s">
        <v>1023</v>
      </c>
      <c r="I2607" s="134" t="s">
        <v>2</v>
      </c>
      <c r="J2607" s="135">
        <v>-5</v>
      </c>
      <c r="K2607" s="135">
        <v>153.06999999999996</v>
      </c>
      <c r="L2607" s="135">
        <v>105.39</v>
      </c>
      <c r="M2607" s="141" t="str">
        <f t="shared" si="81"/>
        <v>201605</v>
      </c>
    </row>
    <row r="2608" spans="1:13" x14ac:dyDescent="0.25">
      <c r="A2608" s="35" t="str">
        <f>VLOOKUP(B2608,ResCat!$A$2:$B$269,2,FALSE)</f>
        <v>PPOPMR</v>
      </c>
      <c r="B2608" s="68" t="str">
        <f>IF(ISNA(VLOOKUP(C2608,COA!$A$2:$B$340,2,FALSE)),"XXX",VLOOKUP(C2608,COA!$A$2:$B$340,2,FALSE))</f>
        <v>K51</v>
      </c>
      <c r="C2608" s="149" t="str">
        <f t="shared" si="82"/>
        <v>0003-1012-0012</v>
      </c>
      <c r="D2608" s="134" t="s">
        <v>463</v>
      </c>
      <c r="E2608" s="134" t="s">
        <v>449</v>
      </c>
      <c r="F2608" s="134" t="s">
        <v>452</v>
      </c>
      <c r="G2608" s="134" t="s">
        <v>312</v>
      </c>
      <c r="H2608" s="134" t="s">
        <v>1023</v>
      </c>
      <c r="I2608" s="134" t="s">
        <v>1</v>
      </c>
      <c r="J2608" s="135">
        <v>0</v>
      </c>
      <c r="K2608" s="135">
        <v>0</v>
      </c>
      <c r="L2608" s="135">
        <v>0</v>
      </c>
      <c r="M2608" s="141" t="str">
        <f t="shared" si="81"/>
        <v>201605</v>
      </c>
    </row>
    <row r="2609" spans="1:13" x14ac:dyDescent="0.25">
      <c r="A2609" s="35" t="str">
        <f>VLOOKUP(B2609,ResCat!$A$2:$B$269,2,FALSE)</f>
        <v>PPOPMR</v>
      </c>
      <c r="B2609" s="68" t="str">
        <f>IF(ISNA(VLOOKUP(C2609,COA!$A$2:$B$340,2,FALSE)),"XXX",VLOOKUP(C2609,COA!$A$2:$B$340,2,FALSE))</f>
        <v>K51</v>
      </c>
      <c r="C2609" s="149" t="str">
        <f t="shared" si="82"/>
        <v>0003-1012-0012</v>
      </c>
      <c r="D2609" s="134" t="s">
        <v>463</v>
      </c>
      <c r="E2609" s="134" t="s">
        <v>449</v>
      </c>
      <c r="F2609" s="134" t="s">
        <v>452</v>
      </c>
      <c r="G2609" s="134" t="s">
        <v>357</v>
      </c>
      <c r="H2609" s="134" t="s">
        <v>1023</v>
      </c>
      <c r="I2609" s="134" t="s">
        <v>3</v>
      </c>
      <c r="J2609" s="135">
        <v>0</v>
      </c>
      <c r="K2609" s="135">
        <v>-250.32000000000002</v>
      </c>
      <c r="L2609" s="135">
        <v>-250.32000000000002</v>
      </c>
      <c r="M2609" s="141" t="str">
        <f t="shared" si="81"/>
        <v>201606</v>
      </c>
    </row>
    <row r="2610" spans="1:13" x14ac:dyDescent="0.25">
      <c r="A2610" s="35" t="str">
        <f>VLOOKUP(B2610,ResCat!$A$2:$B$269,2,FALSE)</f>
        <v>PPOPMR</v>
      </c>
      <c r="B2610" s="68" t="str">
        <f>IF(ISNA(VLOOKUP(C2610,COA!$A$2:$B$340,2,FALSE)),"XXX",VLOOKUP(C2610,COA!$A$2:$B$340,2,FALSE))</f>
        <v>K51</v>
      </c>
      <c r="C2610" s="149" t="str">
        <f t="shared" si="82"/>
        <v>0003-1012-0012</v>
      </c>
      <c r="D2610" s="134" t="s">
        <v>463</v>
      </c>
      <c r="E2610" s="134" t="s">
        <v>449</v>
      </c>
      <c r="F2610" s="134" t="s">
        <v>452</v>
      </c>
      <c r="G2610" s="134" t="s">
        <v>357</v>
      </c>
      <c r="H2610" s="134" t="s">
        <v>1023</v>
      </c>
      <c r="I2610" s="134" t="s">
        <v>0</v>
      </c>
      <c r="J2610" s="135">
        <v>132.02999999999997</v>
      </c>
      <c r="K2610" s="135">
        <v>20.68</v>
      </c>
      <c r="L2610" s="135">
        <v>20.68</v>
      </c>
      <c r="M2610" s="141" t="str">
        <f t="shared" si="81"/>
        <v>201606</v>
      </c>
    </row>
    <row r="2611" spans="1:13" x14ac:dyDescent="0.25">
      <c r="A2611" s="35" t="str">
        <f>VLOOKUP(B2611,ResCat!$A$2:$B$269,2,FALSE)</f>
        <v>PPOPMR</v>
      </c>
      <c r="B2611" s="68" t="str">
        <f>IF(ISNA(VLOOKUP(C2611,COA!$A$2:$B$340,2,FALSE)),"XXX",VLOOKUP(C2611,COA!$A$2:$B$340,2,FALSE))</f>
        <v>K51</v>
      </c>
      <c r="C2611" s="149" t="str">
        <f t="shared" si="82"/>
        <v>0003-1012-0012</v>
      </c>
      <c r="D2611" s="134" t="s">
        <v>463</v>
      </c>
      <c r="E2611" s="134" t="s">
        <v>449</v>
      </c>
      <c r="F2611" s="134" t="s">
        <v>452</v>
      </c>
      <c r="G2611" s="134" t="s">
        <v>357</v>
      </c>
      <c r="H2611" s="134" t="s">
        <v>1023</v>
      </c>
      <c r="I2611" s="134" t="s">
        <v>2</v>
      </c>
      <c r="J2611" s="135">
        <v>-942</v>
      </c>
      <c r="K2611" s="135">
        <v>-849.86999999999989</v>
      </c>
      <c r="L2611" s="135">
        <v>-849.87</v>
      </c>
      <c r="M2611" s="141" t="str">
        <f t="shared" si="81"/>
        <v>201606</v>
      </c>
    </row>
    <row r="2612" spans="1:13" x14ac:dyDescent="0.25">
      <c r="A2612" s="35" t="str">
        <f>VLOOKUP(B2612,ResCat!$A$2:$B$269,2,FALSE)</f>
        <v>PPOPMR</v>
      </c>
      <c r="B2612" s="68" t="str">
        <f>IF(ISNA(VLOOKUP(C2612,COA!$A$2:$B$340,2,FALSE)),"XXX",VLOOKUP(C2612,COA!$A$2:$B$340,2,FALSE))</f>
        <v>K51</v>
      </c>
      <c r="C2612" s="149" t="str">
        <f t="shared" si="82"/>
        <v>0003-1012-0012</v>
      </c>
      <c r="D2612" s="134" t="s">
        <v>463</v>
      </c>
      <c r="E2612" s="134" t="s">
        <v>449</v>
      </c>
      <c r="F2612" s="134" t="s">
        <v>452</v>
      </c>
      <c r="G2612" s="134" t="s">
        <v>357</v>
      </c>
      <c r="H2612" s="134" t="s">
        <v>1023</v>
      </c>
      <c r="I2612" s="134" t="s">
        <v>1</v>
      </c>
      <c r="J2612" s="135">
        <v>1177</v>
      </c>
      <c r="K2612" s="135">
        <v>15.749999999999986</v>
      </c>
      <c r="L2612" s="135">
        <v>15.749999999999986</v>
      </c>
      <c r="M2612" s="141" t="str">
        <f t="shared" si="81"/>
        <v>201606</v>
      </c>
    </row>
    <row r="2613" spans="1:13" x14ac:dyDescent="0.25">
      <c r="A2613" s="35" t="str">
        <f>VLOOKUP(B2613,ResCat!$A$2:$B$269,2,FALSE)</f>
        <v>PPOPMR</v>
      </c>
      <c r="B2613" s="68" t="str">
        <f>IF(ISNA(VLOOKUP(C2613,COA!$A$2:$B$340,2,FALSE)),"XXX",VLOOKUP(C2613,COA!$A$2:$B$340,2,FALSE))</f>
        <v>K51</v>
      </c>
      <c r="C2613" s="149" t="str">
        <f t="shared" si="82"/>
        <v>0003-1012-0012</v>
      </c>
      <c r="D2613" s="134" t="s">
        <v>463</v>
      </c>
      <c r="E2613" s="134" t="s">
        <v>449</v>
      </c>
      <c r="F2613" s="134" t="s">
        <v>452</v>
      </c>
      <c r="G2613" s="134" t="s">
        <v>314</v>
      </c>
      <c r="H2613" s="134" t="s">
        <v>1023</v>
      </c>
      <c r="I2613" s="134" t="s">
        <v>3</v>
      </c>
      <c r="J2613" s="135">
        <v>274</v>
      </c>
      <c r="K2613" s="135">
        <v>-173.35999999999999</v>
      </c>
      <c r="L2613" s="135">
        <v>-202.07</v>
      </c>
      <c r="M2613" s="141" t="str">
        <f t="shared" si="81"/>
        <v>201607</v>
      </c>
    </row>
    <row r="2614" spans="1:13" x14ac:dyDescent="0.25">
      <c r="A2614" s="35" t="str">
        <f>VLOOKUP(B2614,ResCat!$A$2:$B$269,2,FALSE)</f>
        <v>PPOPMR</v>
      </c>
      <c r="B2614" s="68" t="str">
        <f>IF(ISNA(VLOOKUP(C2614,COA!$A$2:$B$340,2,FALSE)),"XXX",VLOOKUP(C2614,COA!$A$2:$B$340,2,FALSE))</f>
        <v>K51</v>
      </c>
      <c r="C2614" s="149" t="str">
        <f t="shared" si="82"/>
        <v>0003-1012-0012</v>
      </c>
      <c r="D2614" s="134" t="s">
        <v>463</v>
      </c>
      <c r="E2614" s="134" t="s">
        <v>449</v>
      </c>
      <c r="F2614" s="134" t="s">
        <v>452</v>
      </c>
      <c r="G2614" s="134" t="s">
        <v>314</v>
      </c>
      <c r="H2614" s="134" t="s">
        <v>1023</v>
      </c>
      <c r="I2614" s="134" t="s">
        <v>2</v>
      </c>
      <c r="J2614" s="135">
        <v>68</v>
      </c>
      <c r="K2614" s="135">
        <v>-133.48000000000002</v>
      </c>
      <c r="L2614" s="135">
        <v>-134.85000000000002</v>
      </c>
      <c r="M2614" s="141" t="str">
        <f t="shared" si="81"/>
        <v>201607</v>
      </c>
    </row>
    <row r="2615" spans="1:13" x14ac:dyDescent="0.25">
      <c r="A2615" s="35" t="str">
        <f>VLOOKUP(B2615,ResCat!$A$2:$B$269,2,FALSE)</f>
        <v>PPOPMR</v>
      </c>
      <c r="B2615" s="68" t="str">
        <f>IF(ISNA(VLOOKUP(C2615,COA!$A$2:$B$340,2,FALSE)),"XXX",VLOOKUP(C2615,COA!$A$2:$B$340,2,FALSE))</f>
        <v>K51</v>
      </c>
      <c r="C2615" s="149" t="str">
        <f t="shared" si="82"/>
        <v>0003-1012-0012</v>
      </c>
      <c r="D2615" s="134" t="s">
        <v>463</v>
      </c>
      <c r="E2615" s="134" t="s">
        <v>449</v>
      </c>
      <c r="F2615" s="134" t="s">
        <v>452</v>
      </c>
      <c r="G2615" s="134" t="s">
        <v>339</v>
      </c>
      <c r="H2615" s="134" t="s">
        <v>1023</v>
      </c>
      <c r="I2615" s="134" t="s">
        <v>3</v>
      </c>
      <c r="J2615" s="135">
        <v>0</v>
      </c>
      <c r="K2615" s="135">
        <v>0</v>
      </c>
      <c r="L2615" s="135">
        <v>0</v>
      </c>
      <c r="M2615" s="141" t="str">
        <f t="shared" si="81"/>
        <v>201608</v>
      </c>
    </row>
    <row r="2616" spans="1:13" x14ac:dyDescent="0.25">
      <c r="A2616" s="35" t="str">
        <f>VLOOKUP(B2616,ResCat!$A$2:$B$269,2,FALSE)</f>
        <v>PPOPMR</v>
      </c>
      <c r="B2616" s="68" t="str">
        <f>IF(ISNA(VLOOKUP(C2616,COA!$A$2:$B$340,2,FALSE)),"XXX",VLOOKUP(C2616,COA!$A$2:$B$340,2,FALSE))</f>
        <v>K51</v>
      </c>
      <c r="C2616" s="149" t="str">
        <f t="shared" si="82"/>
        <v>0003-1012-0012</v>
      </c>
      <c r="D2616" s="134" t="s">
        <v>463</v>
      </c>
      <c r="E2616" s="134" t="s">
        <v>449</v>
      </c>
      <c r="F2616" s="134" t="s">
        <v>452</v>
      </c>
      <c r="G2616" s="134" t="s">
        <v>339</v>
      </c>
      <c r="H2616" s="134" t="s">
        <v>1023</v>
      </c>
      <c r="I2616" s="134" t="s">
        <v>0</v>
      </c>
      <c r="J2616" s="135">
        <v>0</v>
      </c>
      <c r="K2616" s="135">
        <v>-1878.9599999999996</v>
      </c>
      <c r="L2616" s="135">
        <v>-1878.9599999999996</v>
      </c>
      <c r="M2616" s="141" t="str">
        <f t="shared" si="81"/>
        <v>201608</v>
      </c>
    </row>
    <row r="2617" spans="1:13" x14ac:dyDescent="0.25">
      <c r="A2617" s="35" t="str">
        <f>VLOOKUP(B2617,ResCat!$A$2:$B$269,2,FALSE)</f>
        <v>PPOPMR</v>
      </c>
      <c r="B2617" s="68" t="str">
        <f>IF(ISNA(VLOOKUP(C2617,COA!$A$2:$B$340,2,FALSE)),"XXX",VLOOKUP(C2617,COA!$A$2:$B$340,2,FALSE))</f>
        <v>K51</v>
      </c>
      <c r="C2617" s="149" t="str">
        <f t="shared" si="82"/>
        <v>0003-1012-0012</v>
      </c>
      <c r="D2617" s="134" t="s">
        <v>463</v>
      </c>
      <c r="E2617" s="134" t="s">
        <v>449</v>
      </c>
      <c r="F2617" s="134" t="s">
        <v>452</v>
      </c>
      <c r="G2617" s="134" t="s">
        <v>339</v>
      </c>
      <c r="H2617" s="134" t="s">
        <v>1023</v>
      </c>
      <c r="I2617" s="134" t="s">
        <v>2</v>
      </c>
      <c r="J2617" s="135">
        <v>-361</v>
      </c>
      <c r="K2617" s="135">
        <v>-1140.1000000000001</v>
      </c>
      <c r="L2617" s="135">
        <v>-1289.1399999999999</v>
      </c>
      <c r="M2617" s="141" t="str">
        <f t="shared" si="81"/>
        <v>201608</v>
      </c>
    </row>
    <row r="2618" spans="1:13" x14ac:dyDescent="0.25">
      <c r="A2618" s="35" t="str">
        <f>VLOOKUP(B2618,ResCat!$A$2:$B$269,2,FALSE)</f>
        <v>PPOPMR</v>
      </c>
      <c r="B2618" s="68" t="str">
        <f>IF(ISNA(VLOOKUP(C2618,COA!$A$2:$B$340,2,FALSE)),"XXX",VLOOKUP(C2618,COA!$A$2:$B$340,2,FALSE))</f>
        <v>K51</v>
      </c>
      <c r="C2618" s="149" t="str">
        <f t="shared" si="82"/>
        <v>0003-1012-0012</v>
      </c>
      <c r="D2618" s="134" t="s">
        <v>463</v>
      </c>
      <c r="E2618" s="134" t="s">
        <v>449</v>
      </c>
      <c r="F2618" s="134" t="s">
        <v>452</v>
      </c>
      <c r="G2618" s="134" t="s">
        <v>339</v>
      </c>
      <c r="H2618" s="134" t="s">
        <v>1023</v>
      </c>
      <c r="I2618" s="134" t="s">
        <v>1</v>
      </c>
      <c r="J2618" s="135">
        <v>186.99999999999994</v>
      </c>
      <c r="K2618" s="135">
        <v>-69.839999999999691</v>
      </c>
      <c r="L2618" s="135">
        <v>44.189999999999991</v>
      </c>
      <c r="M2618" s="141" t="str">
        <f t="shared" si="81"/>
        <v>201608</v>
      </c>
    </row>
    <row r="2619" spans="1:13" x14ac:dyDescent="0.25">
      <c r="A2619" s="35" t="str">
        <f>VLOOKUP(B2619,ResCat!$A$2:$B$269,2,FALSE)</f>
        <v>PPOPMR</v>
      </c>
      <c r="B2619" s="68" t="str">
        <f>IF(ISNA(VLOOKUP(C2619,COA!$A$2:$B$340,2,FALSE)),"XXX",VLOOKUP(C2619,COA!$A$2:$B$340,2,FALSE))</f>
        <v>K51</v>
      </c>
      <c r="C2619" s="149" t="str">
        <f t="shared" si="82"/>
        <v>0003-1012-0012</v>
      </c>
      <c r="D2619" s="134" t="s">
        <v>463</v>
      </c>
      <c r="E2619" s="134" t="s">
        <v>449</v>
      </c>
      <c r="F2619" s="134" t="s">
        <v>452</v>
      </c>
      <c r="G2619" s="134" t="s">
        <v>342</v>
      </c>
      <c r="H2619" s="134" t="s">
        <v>1023</v>
      </c>
      <c r="I2619" s="134" t="s">
        <v>3</v>
      </c>
      <c r="J2619" s="135">
        <v>1104</v>
      </c>
      <c r="K2619" s="135">
        <v>83.47</v>
      </c>
      <c r="L2619" s="135">
        <v>39.72</v>
      </c>
      <c r="M2619" s="141" t="str">
        <f t="shared" si="81"/>
        <v>201609</v>
      </c>
    </row>
    <row r="2620" spans="1:13" x14ac:dyDescent="0.25">
      <c r="A2620" s="35" t="str">
        <f>VLOOKUP(B2620,ResCat!$A$2:$B$269,2,FALSE)</f>
        <v>PPOPMR</v>
      </c>
      <c r="B2620" s="68" t="str">
        <f>IF(ISNA(VLOOKUP(C2620,COA!$A$2:$B$340,2,FALSE)),"XXX",VLOOKUP(C2620,COA!$A$2:$B$340,2,FALSE))</f>
        <v>K51</v>
      </c>
      <c r="C2620" s="149" t="str">
        <f t="shared" si="82"/>
        <v>0003-1012-0012</v>
      </c>
      <c r="D2620" s="134" t="s">
        <v>463</v>
      </c>
      <c r="E2620" s="134" t="s">
        <v>449</v>
      </c>
      <c r="F2620" s="134" t="s">
        <v>452</v>
      </c>
      <c r="G2620" s="134" t="s">
        <v>342</v>
      </c>
      <c r="H2620" s="134" t="s">
        <v>1023</v>
      </c>
      <c r="I2620" s="134" t="s">
        <v>2</v>
      </c>
      <c r="J2620" s="135">
        <v>1922.2399999999998</v>
      </c>
      <c r="K2620" s="135">
        <v>1108.2099999999998</v>
      </c>
      <c r="L2620" s="135">
        <v>974.11999999999978</v>
      </c>
      <c r="M2620" s="141" t="str">
        <f t="shared" si="81"/>
        <v>201609</v>
      </c>
    </row>
    <row r="2621" spans="1:13" x14ac:dyDescent="0.25">
      <c r="A2621" s="35" t="str">
        <f>VLOOKUP(B2621,ResCat!$A$2:$B$269,2,FALSE)</f>
        <v>PPOPMR</v>
      </c>
      <c r="B2621" s="68" t="str">
        <f>IF(ISNA(VLOOKUP(C2621,COA!$A$2:$B$340,2,FALSE)),"XXX",VLOOKUP(C2621,COA!$A$2:$B$340,2,FALSE))</f>
        <v>K51</v>
      </c>
      <c r="C2621" s="149" t="str">
        <f t="shared" si="82"/>
        <v>0003-1012-0012</v>
      </c>
      <c r="D2621" s="134" t="s">
        <v>463</v>
      </c>
      <c r="E2621" s="134" t="s">
        <v>449</v>
      </c>
      <c r="F2621" s="134" t="s">
        <v>452</v>
      </c>
      <c r="G2621" s="134" t="s">
        <v>342</v>
      </c>
      <c r="H2621" s="134" t="s">
        <v>1023</v>
      </c>
      <c r="I2621" s="134" t="s">
        <v>1</v>
      </c>
      <c r="J2621" s="135">
        <v>0</v>
      </c>
      <c r="K2621" s="135">
        <v>0</v>
      </c>
      <c r="L2621" s="135">
        <v>127.84999999999991</v>
      </c>
      <c r="M2621" s="141" t="str">
        <f t="shared" si="81"/>
        <v>201609</v>
      </c>
    </row>
    <row r="2622" spans="1:13" x14ac:dyDescent="0.25">
      <c r="A2622" s="35" t="str">
        <f>VLOOKUP(B2622,ResCat!$A$2:$B$269,2,FALSE)</f>
        <v>PPOPMR</v>
      </c>
      <c r="B2622" s="68" t="str">
        <f>IF(ISNA(VLOOKUP(C2622,COA!$A$2:$B$340,2,FALSE)),"XXX",VLOOKUP(C2622,COA!$A$2:$B$340,2,FALSE))</f>
        <v>K51</v>
      </c>
      <c r="C2622" s="149" t="str">
        <f t="shared" si="82"/>
        <v>0003-1012-0012</v>
      </c>
      <c r="D2622" s="134" t="s">
        <v>463</v>
      </c>
      <c r="E2622" s="134" t="s">
        <v>449</v>
      </c>
      <c r="F2622" s="134" t="s">
        <v>452</v>
      </c>
      <c r="G2622" s="134" t="s">
        <v>316</v>
      </c>
      <c r="H2622" s="134" t="s">
        <v>1023</v>
      </c>
      <c r="I2622" s="134" t="s">
        <v>3</v>
      </c>
      <c r="J2622" s="135">
        <v>8</v>
      </c>
      <c r="K2622" s="135">
        <v>-16.329999999999998</v>
      </c>
      <c r="L2622" s="135">
        <v>-24.33</v>
      </c>
      <c r="M2622" s="141" t="str">
        <f t="shared" si="81"/>
        <v>201610</v>
      </c>
    </row>
    <row r="2623" spans="1:13" x14ac:dyDescent="0.25">
      <c r="A2623" s="35" t="str">
        <f>VLOOKUP(B2623,ResCat!$A$2:$B$269,2,FALSE)</f>
        <v>PPOPMR</v>
      </c>
      <c r="B2623" s="68" t="str">
        <f>IF(ISNA(VLOOKUP(C2623,COA!$A$2:$B$340,2,FALSE)),"XXX",VLOOKUP(C2623,COA!$A$2:$B$340,2,FALSE))</f>
        <v>K51</v>
      </c>
      <c r="C2623" s="149" t="str">
        <f t="shared" si="82"/>
        <v>0003-1012-0012</v>
      </c>
      <c r="D2623" s="134" t="s">
        <v>463</v>
      </c>
      <c r="E2623" s="134" t="s">
        <v>449</v>
      </c>
      <c r="F2623" s="134" t="s">
        <v>452</v>
      </c>
      <c r="G2623" s="134" t="s">
        <v>316</v>
      </c>
      <c r="H2623" s="134" t="s">
        <v>1023</v>
      </c>
      <c r="I2623" s="134" t="s">
        <v>2</v>
      </c>
      <c r="J2623" s="135">
        <v>-675</v>
      </c>
      <c r="K2623" s="135">
        <v>-995.25</v>
      </c>
      <c r="L2623" s="135">
        <v>-995.25</v>
      </c>
      <c r="M2623" s="141" t="str">
        <f t="shared" si="81"/>
        <v>201610</v>
      </c>
    </row>
    <row r="2624" spans="1:13" x14ac:dyDescent="0.25">
      <c r="A2624" s="35" t="str">
        <f>VLOOKUP(B2624,ResCat!$A$2:$B$269,2,FALSE)</f>
        <v>PPOPMR</v>
      </c>
      <c r="B2624" s="68" t="str">
        <f>IF(ISNA(VLOOKUP(C2624,COA!$A$2:$B$340,2,FALSE)),"XXX",VLOOKUP(C2624,COA!$A$2:$B$340,2,FALSE))</f>
        <v>K51</v>
      </c>
      <c r="C2624" s="149" t="str">
        <f t="shared" si="82"/>
        <v>0003-1012-0012</v>
      </c>
      <c r="D2624" s="134" t="s">
        <v>463</v>
      </c>
      <c r="E2624" s="134" t="s">
        <v>449</v>
      </c>
      <c r="F2624" s="134" t="s">
        <v>452</v>
      </c>
      <c r="G2624" s="134" t="s">
        <v>316</v>
      </c>
      <c r="H2624" s="134" t="s">
        <v>1023</v>
      </c>
      <c r="I2624" s="134" t="s">
        <v>1</v>
      </c>
      <c r="J2624" s="135">
        <v>409</v>
      </c>
      <c r="K2624" s="135">
        <v>75.34999999999998</v>
      </c>
      <c r="L2624" s="135">
        <v>75.34999999999998</v>
      </c>
      <c r="M2624" s="141" t="str">
        <f t="shared" si="81"/>
        <v>201610</v>
      </c>
    </row>
    <row r="2625" spans="1:13" x14ac:dyDescent="0.25">
      <c r="A2625" s="35" t="str">
        <f>VLOOKUP(B2625,ResCat!$A$2:$B$269,2,FALSE)</f>
        <v>PPOPMR</v>
      </c>
      <c r="B2625" s="68" t="str">
        <f>IF(ISNA(VLOOKUP(C2625,COA!$A$2:$B$340,2,FALSE)),"XXX",VLOOKUP(C2625,COA!$A$2:$B$340,2,FALSE))</f>
        <v>K51</v>
      </c>
      <c r="C2625" s="149" t="str">
        <f t="shared" si="82"/>
        <v>0003-1012-0012</v>
      </c>
      <c r="D2625" s="134" t="s">
        <v>463</v>
      </c>
      <c r="E2625" s="134" t="s">
        <v>449</v>
      </c>
      <c r="F2625" s="134" t="s">
        <v>452</v>
      </c>
      <c r="G2625" s="134" t="s">
        <v>318</v>
      </c>
      <c r="H2625" s="134" t="s">
        <v>1023</v>
      </c>
      <c r="I2625" s="134" t="s">
        <v>3</v>
      </c>
      <c r="J2625" s="135">
        <v>-198.26999999999998</v>
      </c>
      <c r="K2625" s="135">
        <v>-267.23</v>
      </c>
      <c r="L2625" s="135">
        <v>-267.22999999999996</v>
      </c>
      <c r="M2625" s="141" t="str">
        <f t="shared" si="81"/>
        <v>201611</v>
      </c>
    </row>
    <row r="2626" spans="1:13" x14ac:dyDescent="0.25">
      <c r="A2626" s="35" t="str">
        <f>VLOOKUP(B2626,ResCat!$A$2:$B$269,2,FALSE)</f>
        <v>PPOPMR</v>
      </c>
      <c r="B2626" s="68" t="str">
        <f>IF(ISNA(VLOOKUP(C2626,COA!$A$2:$B$340,2,FALSE)),"XXX",VLOOKUP(C2626,COA!$A$2:$B$340,2,FALSE))</f>
        <v>K51</v>
      </c>
      <c r="C2626" s="149" t="str">
        <f t="shared" si="82"/>
        <v>0003-1012-0012</v>
      </c>
      <c r="D2626" s="134" t="s">
        <v>463</v>
      </c>
      <c r="E2626" s="134" t="s">
        <v>449</v>
      </c>
      <c r="F2626" s="134" t="s">
        <v>452</v>
      </c>
      <c r="G2626" s="134" t="s">
        <v>318</v>
      </c>
      <c r="H2626" s="134" t="s">
        <v>1023</v>
      </c>
      <c r="I2626" s="134" t="s">
        <v>0</v>
      </c>
      <c r="J2626" s="135">
        <v>11470</v>
      </c>
      <c r="K2626" s="135">
        <v>0</v>
      </c>
      <c r="L2626" s="135">
        <v>0</v>
      </c>
      <c r="M2626" s="141" t="str">
        <f t="shared" si="81"/>
        <v>201611</v>
      </c>
    </row>
    <row r="2627" spans="1:13" x14ac:dyDescent="0.25">
      <c r="A2627" s="35" t="str">
        <f>VLOOKUP(B2627,ResCat!$A$2:$B$269,2,FALSE)</f>
        <v>PPOPMR</v>
      </c>
      <c r="B2627" s="68" t="str">
        <f>IF(ISNA(VLOOKUP(C2627,COA!$A$2:$B$340,2,FALSE)),"XXX",VLOOKUP(C2627,COA!$A$2:$B$340,2,FALSE))</f>
        <v>K51</v>
      </c>
      <c r="C2627" s="149" t="str">
        <f t="shared" si="82"/>
        <v>0003-1012-0012</v>
      </c>
      <c r="D2627" s="134" t="s">
        <v>463</v>
      </c>
      <c r="E2627" s="134" t="s">
        <v>449</v>
      </c>
      <c r="F2627" s="134" t="s">
        <v>452</v>
      </c>
      <c r="G2627" s="134" t="s">
        <v>318</v>
      </c>
      <c r="H2627" s="134" t="s">
        <v>1023</v>
      </c>
      <c r="I2627" s="134" t="s">
        <v>2</v>
      </c>
      <c r="J2627" s="135">
        <v>-1145</v>
      </c>
      <c r="K2627" s="135">
        <v>-3508.25</v>
      </c>
      <c r="L2627" s="135">
        <v>-2993.71</v>
      </c>
      <c r="M2627" s="141" t="str">
        <f t="shared" si="81"/>
        <v>201611</v>
      </c>
    </row>
    <row r="2628" spans="1:13" x14ac:dyDescent="0.25">
      <c r="A2628" s="35" t="str">
        <f>VLOOKUP(B2628,ResCat!$A$2:$B$269,2,FALSE)</f>
        <v>PPOPMR</v>
      </c>
      <c r="B2628" s="68" t="str">
        <f>IF(ISNA(VLOOKUP(C2628,COA!$A$2:$B$340,2,FALSE)),"XXX",VLOOKUP(C2628,COA!$A$2:$B$340,2,FALSE))</f>
        <v>K51</v>
      </c>
      <c r="C2628" s="149" t="str">
        <f t="shared" si="82"/>
        <v>0003-1012-0012</v>
      </c>
      <c r="D2628" s="134" t="s">
        <v>463</v>
      </c>
      <c r="E2628" s="134" t="s">
        <v>449</v>
      </c>
      <c r="F2628" s="134" t="s">
        <v>452</v>
      </c>
      <c r="G2628" s="134" t="s">
        <v>318</v>
      </c>
      <c r="H2628" s="134" t="s">
        <v>1023</v>
      </c>
      <c r="I2628" s="134" t="s">
        <v>1</v>
      </c>
      <c r="J2628" s="135">
        <v>-10453.16</v>
      </c>
      <c r="K2628" s="135">
        <v>-5127.75</v>
      </c>
      <c r="L2628" s="135">
        <v>-4524.9799999999996</v>
      </c>
      <c r="M2628" s="141" t="str">
        <f t="shared" ref="M2628:M2691" si="83">IF(G2628&lt;$M$1,$M$1,G2628)</f>
        <v>201611</v>
      </c>
    </row>
    <row r="2629" spans="1:13" x14ac:dyDescent="0.25">
      <c r="A2629" s="35" t="str">
        <f>VLOOKUP(B2629,ResCat!$A$2:$B$269,2,FALSE)</f>
        <v>PPOPMR</v>
      </c>
      <c r="B2629" s="68" t="str">
        <f>IF(ISNA(VLOOKUP(C2629,COA!$A$2:$B$340,2,FALSE)),"XXX",VLOOKUP(C2629,COA!$A$2:$B$340,2,FALSE))</f>
        <v>K51</v>
      </c>
      <c r="C2629" s="149" t="str">
        <f t="shared" ref="C2629:C2692" si="84">D2629&amp;"-"&amp;E2629&amp;"-"&amp;F2629</f>
        <v>0003-1012-0012</v>
      </c>
      <c r="D2629" s="134" t="s">
        <v>463</v>
      </c>
      <c r="E2629" s="134" t="s">
        <v>449</v>
      </c>
      <c r="F2629" s="134" t="s">
        <v>452</v>
      </c>
      <c r="G2629" s="134" t="s">
        <v>320</v>
      </c>
      <c r="H2629" s="134" t="s">
        <v>1023</v>
      </c>
      <c r="I2629" s="134" t="s">
        <v>3</v>
      </c>
      <c r="J2629" s="135">
        <v>0</v>
      </c>
      <c r="K2629" s="135">
        <v>-531.77999999999986</v>
      </c>
      <c r="L2629" s="135">
        <v>-353.95</v>
      </c>
      <c r="M2629" s="141" t="str">
        <f t="shared" si="83"/>
        <v>201612</v>
      </c>
    </row>
    <row r="2630" spans="1:13" x14ac:dyDescent="0.25">
      <c r="A2630" s="35" t="str">
        <f>VLOOKUP(B2630,ResCat!$A$2:$B$269,2,FALSE)</f>
        <v>PPOPMR</v>
      </c>
      <c r="B2630" s="68" t="str">
        <f>IF(ISNA(VLOOKUP(C2630,COA!$A$2:$B$340,2,FALSE)),"XXX",VLOOKUP(C2630,COA!$A$2:$B$340,2,FALSE))</f>
        <v>K51</v>
      </c>
      <c r="C2630" s="149" t="str">
        <f t="shared" si="84"/>
        <v>0003-1012-0012</v>
      </c>
      <c r="D2630" s="134" t="s">
        <v>463</v>
      </c>
      <c r="E2630" s="134" t="s">
        <v>449</v>
      </c>
      <c r="F2630" s="134" t="s">
        <v>452</v>
      </c>
      <c r="G2630" s="134" t="s">
        <v>320</v>
      </c>
      <c r="H2630" s="134" t="s">
        <v>1023</v>
      </c>
      <c r="I2630" s="134" t="s">
        <v>0</v>
      </c>
      <c r="J2630" s="135">
        <v>53664.2</v>
      </c>
      <c r="K2630" s="135">
        <v>14032.32</v>
      </c>
      <c r="L2630" s="135">
        <v>1287.9999999999998</v>
      </c>
      <c r="M2630" s="141" t="str">
        <f t="shared" si="83"/>
        <v>201612</v>
      </c>
    </row>
    <row r="2631" spans="1:13" x14ac:dyDescent="0.25">
      <c r="A2631" s="35" t="str">
        <f>VLOOKUP(B2631,ResCat!$A$2:$B$269,2,FALSE)</f>
        <v>PPOPMR</v>
      </c>
      <c r="B2631" s="68" t="str">
        <f>IF(ISNA(VLOOKUP(C2631,COA!$A$2:$B$340,2,FALSE)),"XXX",VLOOKUP(C2631,COA!$A$2:$B$340,2,FALSE))</f>
        <v>K51</v>
      </c>
      <c r="C2631" s="149" t="str">
        <f t="shared" si="84"/>
        <v>0003-1012-0012</v>
      </c>
      <c r="D2631" s="134" t="s">
        <v>463</v>
      </c>
      <c r="E2631" s="134" t="s">
        <v>449</v>
      </c>
      <c r="F2631" s="134" t="s">
        <v>452</v>
      </c>
      <c r="G2631" s="134" t="s">
        <v>320</v>
      </c>
      <c r="H2631" s="134" t="s">
        <v>1023</v>
      </c>
      <c r="I2631" s="134" t="s">
        <v>336</v>
      </c>
      <c r="J2631" s="135">
        <v>46009.499999999993</v>
      </c>
      <c r="K2631" s="135">
        <v>797.15</v>
      </c>
      <c r="L2631" s="135">
        <v>797.15</v>
      </c>
      <c r="M2631" s="141" t="str">
        <f t="shared" si="83"/>
        <v>201612</v>
      </c>
    </row>
    <row r="2632" spans="1:13" x14ac:dyDescent="0.25">
      <c r="A2632" s="35" t="str">
        <f>VLOOKUP(B2632,ResCat!$A$2:$B$269,2,FALSE)</f>
        <v>PPOPMR</v>
      </c>
      <c r="B2632" s="68" t="str">
        <f>IF(ISNA(VLOOKUP(C2632,COA!$A$2:$B$340,2,FALSE)),"XXX",VLOOKUP(C2632,COA!$A$2:$B$340,2,FALSE))</f>
        <v>K51</v>
      </c>
      <c r="C2632" s="149" t="str">
        <f t="shared" si="84"/>
        <v>0003-1012-0012</v>
      </c>
      <c r="D2632" s="134" t="s">
        <v>463</v>
      </c>
      <c r="E2632" s="134" t="s">
        <v>449</v>
      </c>
      <c r="F2632" s="134" t="s">
        <v>452</v>
      </c>
      <c r="G2632" s="134" t="s">
        <v>320</v>
      </c>
      <c r="H2632" s="134" t="s">
        <v>1023</v>
      </c>
      <c r="I2632" s="134" t="s">
        <v>2</v>
      </c>
      <c r="J2632" s="135">
        <v>-1611.0000000000002</v>
      </c>
      <c r="K2632" s="135">
        <v>-1186.49</v>
      </c>
      <c r="L2632" s="135">
        <v>-1109.4100000000001</v>
      </c>
      <c r="M2632" s="141" t="str">
        <f t="shared" si="83"/>
        <v>201612</v>
      </c>
    </row>
    <row r="2633" spans="1:13" x14ac:dyDescent="0.25">
      <c r="A2633" s="35" t="str">
        <f>VLOOKUP(B2633,ResCat!$A$2:$B$269,2,FALSE)</f>
        <v>PPOPMR</v>
      </c>
      <c r="B2633" s="68" t="str">
        <f>IF(ISNA(VLOOKUP(C2633,COA!$A$2:$B$340,2,FALSE)),"XXX",VLOOKUP(C2633,COA!$A$2:$B$340,2,FALSE))</f>
        <v>K51</v>
      </c>
      <c r="C2633" s="149" t="str">
        <f t="shared" si="84"/>
        <v>0003-1012-0012</v>
      </c>
      <c r="D2633" s="134" t="s">
        <v>463</v>
      </c>
      <c r="E2633" s="134" t="s">
        <v>449</v>
      </c>
      <c r="F2633" s="134" t="s">
        <v>452</v>
      </c>
      <c r="G2633" s="134" t="s">
        <v>320</v>
      </c>
      <c r="H2633" s="134" t="s">
        <v>1023</v>
      </c>
      <c r="I2633" s="134" t="s">
        <v>1</v>
      </c>
      <c r="J2633" s="135">
        <v>4191.9399999999996</v>
      </c>
      <c r="K2633" s="135">
        <v>-1462.73</v>
      </c>
      <c r="L2633" s="135">
        <v>-1365.36</v>
      </c>
      <c r="M2633" s="141" t="str">
        <f t="shared" si="83"/>
        <v>201612</v>
      </c>
    </row>
    <row r="2634" spans="1:13" x14ac:dyDescent="0.25">
      <c r="A2634" s="35" t="str">
        <f>VLOOKUP(B2634,ResCat!$A$2:$B$269,2,FALSE)</f>
        <v>PPOPMR</v>
      </c>
      <c r="B2634" s="68" t="str">
        <f>IF(ISNA(VLOOKUP(C2634,COA!$A$2:$B$340,2,FALSE)),"XXX",VLOOKUP(C2634,COA!$A$2:$B$340,2,FALSE))</f>
        <v>K51</v>
      </c>
      <c r="C2634" s="149" t="str">
        <f t="shared" si="84"/>
        <v>0003-1012-0012</v>
      </c>
      <c r="D2634" s="134" t="s">
        <v>463</v>
      </c>
      <c r="E2634" s="134" t="s">
        <v>449</v>
      </c>
      <c r="F2634" s="134" t="s">
        <v>452</v>
      </c>
      <c r="G2634" s="134" t="s">
        <v>322</v>
      </c>
      <c r="H2634" s="134" t="s">
        <v>1023</v>
      </c>
      <c r="I2634" s="134" t="s">
        <v>3</v>
      </c>
      <c r="J2634" s="135">
        <v>160.95999999999992</v>
      </c>
      <c r="K2634" s="135">
        <v>-979.96000000000015</v>
      </c>
      <c r="L2634" s="135">
        <v>-944.24</v>
      </c>
      <c r="M2634" s="141" t="str">
        <f t="shared" si="83"/>
        <v>201701</v>
      </c>
    </row>
    <row r="2635" spans="1:13" x14ac:dyDescent="0.25">
      <c r="A2635" s="35" t="str">
        <f>VLOOKUP(B2635,ResCat!$A$2:$B$269,2,FALSE)</f>
        <v>PPOPMR</v>
      </c>
      <c r="B2635" s="68" t="str">
        <f>IF(ISNA(VLOOKUP(C2635,COA!$A$2:$B$340,2,FALSE)),"XXX",VLOOKUP(C2635,COA!$A$2:$B$340,2,FALSE))</f>
        <v>K51</v>
      </c>
      <c r="C2635" s="149" t="str">
        <f t="shared" si="84"/>
        <v>0003-1012-0012</v>
      </c>
      <c r="D2635" s="134" t="s">
        <v>463</v>
      </c>
      <c r="E2635" s="134" t="s">
        <v>449</v>
      </c>
      <c r="F2635" s="134" t="s">
        <v>452</v>
      </c>
      <c r="G2635" s="134" t="s">
        <v>322</v>
      </c>
      <c r="H2635" s="134" t="s">
        <v>1023</v>
      </c>
      <c r="I2635" s="134" t="s">
        <v>2</v>
      </c>
      <c r="J2635" s="135">
        <v>11221.91</v>
      </c>
      <c r="K2635" s="135">
        <v>2732.62</v>
      </c>
      <c r="L2635" s="135">
        <v>787.18999999999994</v>
      </c>
      <c r="M2635" s="141" t="str">
        <f t="shared" si="83"/>
        <v>201701</v>
      </c>
    </row>
    <row r="2636" spans="1:13" x14ac:dyDescent="0.25">
      <c r="A2636" s="35" t="str">
        <f>VLOOKUP(B2636,ResCat!$A$2:$B$269,2,FALSE)</f>
        <v>PPOPMR</v>
      </c>
      <c r="B2636" s="68" t="str">
        <f>IF(ISNA(VLOOKUP(C2636,COA!$A$2:$B$340,2,FALSE)),"XXX",VLOOKUP(C2636,COA!$A$2:$B$340,2,FALSE))</f>
        <v>K51</v>
      </c>
      <c r="C2636" s="149" t="str">
        <f t="shared" si="84"/>
        <v>0003-1012-0012</v>
      </c>
      <c r="D2636" s="134" t="s">
        <v>463</v>
      </c>
      <c r="E2636" s="134" t="s">
        <v>449</v>
      </c>
      <c r="F2636" s="134" t="s">
        <v>452</v>
      </c>
      <c r="G2636" s="134" t="s">
        <v>322</v>
      </c>
      <c r="H2636" s="134" t="s">
        <v>1023</v>
      </c>
      <c r="I2636" s="134" t="s">
        <v>1</v>
      </c>
      <c r="J2636" s="135">
        <v>179.18000000000006</v>
      </c>
      <c r="K2636" s="135">
        <v>-128.38</v>
      </c>
      <c r="L2636" s="135">
        <v>896.05</v>
      </c>
      <c r="M2636" s="141" t="str">
        <f t="shared" si="83"/>
        <v>201701</v>
      </c>
    </row>
    <row r="2637" spans="1:13" x14ac:dyDescent="0.25">
      <c r="A2637" s="35" t="str">
        <f>VLOOKUP(B2637,ResCat!$A$2:$B$269,2,FALSE)</f>
        <v>PPOPMR</v>
      </c>
      <c r="B2637" s="68" t="str">
        <f>IF(ISNA(VLOOKUP(C2637,COA!$A$2:$B$340,2,FALSE)),"XXX",VLOOKUP(C2637,COA!$A$2:$B$340,2,FALSE))</f>
        <v>K51</v>
      </c>
      <c r="C2637" s="149" t="str">
        <f t="shared" si="84"/>
        <v>0003-1012-0012</v>
      </c>
      <c r="D2637" s="134" t="s">
        <v>463</v>
      </c>
      <c r="E2637" s="134" t="s">
        <v>449</v>
      </c>
      <c r="F2637" s="134" t="s">
        <v>452</v>
      </c>
      <c r="G2637" s="134" t="s">
        <v>324</v>
      </c>
      <c r="H2637" s="134" t="s">
        <v>1023</v>
      </c>
      <c r="I2637" s="134" t="s">
        <v>3</v>
      </c>
      <c r="J2637" s="135">
        <v>1551.5</v>
      </c>
      <c r="K2637" s="135">
        <v>-1194.06</v>
      </c>
      <c r="L2637" s="135">
        <v>-1034.81</v>
      </c>
      <c r="M2637" s="141" t="str">
        <f t="shared" si="83"/>
        <v>201702</v>
      </c>
    </row>
    <row r="2638" spans="1:13" x14ac:dyDescent="0.25">
      <c r="A2638" s="35" t="str">
        <f>VLOOKUP(B2638,ResCat!$A$2:$B$269,2,FALSE)</f>
        <v>PPOPMR</v>
      </c>
      <c r="B2638" s="68" t="str">
        <f>IF(ISNA(VLOOKUP(C2638,COA!$A$2:$B$340,2,FALSE)),"XXX",VLOOKUP(C2638,COA!$A$2:$B$340,2,FALSE))</f>
        <v>K51</v>
      </c>
      <c r="C2638" s="149" t="str">
        <f t="shared" si="84"/>
        <v>0003-1012-0012</v>
      </c>
      <c r="D2638" s="134" t="s">
        <v>463</v>
      </c>
      <c r="E2638" s="134" t="s">
        <v>449</v>
      </c>
      <c r="F2638" s="134" t="s">
        <v>452</v>
      </c>
      <c r="G2638" s="134" t="s">
        <v>324</v>
      </c>
      <c r="H2638" s="134" t="s">
        <v>1023</v>
      </c>
      <c r="I2638" s="134" t="s">
        <v>2</v>
      </c>
      <c r="J2638" s="135">
        <v>5463.0700000000006</v>
      </c>
      <c r="K2638" s="135">
        <v>2489.1000000000008</v>
      </c>
      <c r="L2638" s="135">
        <v>1756.3600000000006</v>
      </c>
      <c r="M2638" s="141" t="str">
        <f t="shared" si="83"/>
        <v>201702</v>
      </c>
    </row>
    <row r="2639" spans="1:13" x14ac:dyDescent="0.25">
      <c r="A2639" s="35" t="str">
        <f>VLOOKUP(B2639,ResCat!$A$2:$B$269,2,FALSE)</f>
        <v>PPOPMR</v>
      </c>
      <c r="B2639" s="68" t="str">
        <f>IF(ISNA(VLOOKUP(C2639,COA!$A$2:$B$340,2,FALSE)),"XXX",VLOOKUP(C2639,COA!$A$2:$B$340,2,FALSE))</f>
        <v>K51</v>
      </c>
      <c r="C2639" s="149" t="str">
        <f t="shared" si="84"/>
        <v>0003-1012-0012</v>
      </c>
      <c r="D2639" s="134" t="s">
        <v>463</v>
      </c>
      <c r="E2639" s="134" t="s">
        <v>449</v>
      </c>
      <c r="F2639" s="134" t="s">
        <v>452</v>
      </c>
      <c r="G2639" s="134" t="s">
        <v>324</v>
      </c>
      <c r="H2639" s="134" t="s">
        <v>1023</v>
      </c>
      <c r="I2639" s="134" t="s">
        <v>1</v>
      </c>
      <c r="J2639" s="135">
        <v>1444.9999999999995</v>
      </c>
      <c r="K2639" s="135">
        <v>-516.52</v>
      </c>
      <c r="L2639" s="135">
        <v>-410.25999999999971</v>
      </c>
      <c r="M2639" s="141" t="str">
        <f t="shared" si="83"/>
        <v>201702</v>
      </c>
    </row>
    <row r="2640" spans="1:13" x14ac:dyDescent="0.25">
      <c r="A2640" s="35" t="str">
        <f>VLOOKUP(B2640,ResCat!$A$2:$B$269,2,FALSE)</f>
        <v>PPOPMR</v>
      </c>
      <c r="B2640" s="68" t="str">
        <f>IF(ISNA(VLOOKUP(C2640,COA!$A$2:$B$340,2,FALSE)),"XXX",VLOOKUP(C2640,COA!$A$2:$B$340,2,FALSE))</f>
        <v>K51</v>
      </c>
      <c r="C2640" s="149" t="str">
        <f t="shared" si="84"/>
        <v>0003-1012-0012</v>
      </c>
      <c r="D2640" s="134" t="s">
        <v>463</v>
      </c>
      <c r="E2640" s="134" t="s">
        <v>449</v>
      </c>
      <c r="F2640" s="134" t="s">
        <v>452</v>
      </c>
      <c r="G2640" s="134" t="s">
        <v>326</v>
      </c>
      <c r="H2640" s="134" t="s">
        <v>1023</v>
      </c>
      <c r="I2640" s="134" t="s">
        <v>3</v>
      </c>
      <c r="J2640" s="135">
        <v>-1181.1999999999998</v>
      </c>
      <c r="K2640" s="135">
        <v>-466.39</v>
      </c>
      <c r="L2640" s="135">
        <v>-717.46</v>
      </c>
      <c r="M2640" s="141" t="str">
        <f t="shared" si="83"/>
        <v>201703</v>
      </c>
    </row>
    <row r="2641" spans="1:13" x14ac:dyDescent="0.25">
      <c r="A2641" s="35" t="str">
        <f>VLOOKUP(B2641,ResCat!$A$2:$B$269,2,FALSE)</f>
        <v>PPOPMR</v>
      </c>
      <c r="B2641" s="68" t="str">
        <f>IF(ISNA(VLOOKUP(C2641,COA!$A$2:$B$340,2,FALSE)),"XXX",VLOOKUP(C2641,COA!$A$2:$B$340,2,FALSE))</f>
        <v>K51</v>
      </c>
      <c r="C2641" s="149" t="str">
        <f t="shared" si="84"/>
        <v>0003-1012-0012</v>
      </c>
      <c r="D2641" s="134" t="s">
        <v>463</v>
      </c>
      <c r="E2641" s="134" t="s">
        <v>449</v>
      </c>
      <c r="F2641" s="134" t="s">
        <v>452</v>
      </c>
      <c r="G2641" s="134" t="s">
        <v>326</v>
      </c>
      <c r="H2641" s="134" t="s">
        <v>1023</v>
      </c>
      <c r="I2641" s="134" t="s">
        <v>336</v>
      </c>
      <c r="J2641" s="135">
        <v>50</v>
      </c>
      <c r="K2641" s="135">
        <v>1.2</v>
      </c>
      <c r="L2641" s="135">
        <v>1.2</v>
      </c>
      <c r="M2641" s="141" t="str">
        <f t="shared" si="83"/>
        <v>201703</v>
      </c>
    </row>
    <row r="2642" spans="1:13" x14ac:dyDescent="0.25">
      <c r="A2642" s="35" t="str">
        <f>VLOOKUP(B2642,ResCat!$A$2:$B$269,2,FALSE)</f>
        <v>PPOPMR</v>
      </c>
      <c r="B2642" s="68" t="str">
        <f>IF(ISNA(VLOOKUP(C2642,COA!$A$2:$B$340,2,FALSE)),"XXX",VLOOKUP(C2642,COA!$A$2:$B$340,2,FALSE))</f>
        <v>K51</v>
      </c>
      <c r="C2642" s="149" t="str">
        <f t="shared" si="84"/>
        <v>0003-1012-0012</v>
      </c>
      <c r="D2642" s="134" t="s">
        <v>463</v>
      </c>
      <c r="E2642" s="134" t="s">
        <v>449</v>
      </c>
      <c r="F2642" s="134" t="s">
        <v>452</v>
      </c>
      <c r="G2642" s="134" t="s">
        <v>326</v>
      </c>
      <c r="H2642" s="134" t="s">
        <v>1023</v>
      </c>
      <c r="I2642" s="134" t="s">
        <v>2</v>
      </c>
      <c r="J2642" s="135">
        <v>2555.3199999999997</v>
      </c>
      <c r="K2642" s="135">
        <v>360.70999999999975</v>
      </c>
      <c r="L2642" s="135">
        <v>542.58999999999992</v>
      </c>
      <c r="M2642" s="141" t="str">
        <f t="shared" si="83"/>
        <v>201703</v>
      </c>
    </row>
    <row r="2643" spans="1:13" x14ac:dyDescent="0.25">
      <c r="A2643" s="35" t="str">
        <f>VLOOKUP(B2643,ResCat!$A$2:$B$269,2,FALSE)</f>
        <v>PPOPMR</v>
      </c>
      <c r="B2643" s="68" t="str">
        <f>IF(ISNA(VLOOKUP(C2643,COA!$A$2:$B$340,2,FALSE)),"XXX",VLOOKUP(C2643,COA!$A$2:$B$340,2,FALSE))</f>
        <v>K51</v>
      </c>
      <c r="C2643" s="149" t="str">
        <f t="shared" si="84"/>
        <v>0003-1012-0012</v>
      </c>
      <c r="D2643" s="134" t="s">
        <v>463</v>
      </c>
      <c r="E2643" s="134" t="s">
        <v>449</v>
      </c>
      <c r="F2643" s="134" t="s">
        <v>452</v>
      </c>
      <c r="G2643" s="134" t="s">
        <v>326</v>
      </c>
      <c r="H2643" s="134" t="s">
        <v>1023</v>
      </c>
      <c r="I2643" s="134" t="s">
        <v>1</v>
      </c>
      <c r="J2643" s="135">
        <v>71.069999999999936</v>
      </c>
      <c r="K2643" s="135">
        <v>71.069999999999993</v>
      </c>
      <c r="L2643" s="135">
        <v>8.8817841970012523E-16</v>
      </c>
      <c r="M2643" s="141" t="str">
        <f t="shared" si="83"/>
        <v>201703</v>
      </c>
    </row>
    <row r="2644" spans="1:13" x14ac:dyDescent="0.25">
      <c r="A2644" s="35" t="str">
        <f>VLOOKUP(B2644,ResCat!$A$2:$B$269,2,FALSE)</f>
        <v>PPOPMR</v>
      </c>
      <c r="B2644" s="68" t="str">
        <f>IF(ISNA(VLOOKUP(C2644,COA!$A$2:$B$340,2,FALSE)),"XXX",VLOOKUP(C2644,COA!$A$2:$B$340,2,FALSE))</f>
        <v>K51</v>
      </c>
      <c r="C2644" s="149" t="str">
        <f t="shared" si="84"/>
        <v>0003-1012-0012</v>
      </c>
      <c r="D2644" s="134" t="s">
        <v>463</v>
      </c>
      <c r="E2644" s="134" t="s">
        <v>449</v>
      </c>
      <c r="F2644" s="134" t="s">
        <v>452</v>
      </c>
      <c r="G2644" s="134" t="s">
        <v>328</v>
      </c>
      <c r="H2644" s="134" t="s">
        <v>1023</v>
      </c>
      <c r="I2644" s="134" t="s">
        <v>3</v>
      </c>
      <c r="J2644" s="135">
        <v>41.579999999999899</v>
      </c>
      <c r="K2644" s="135">
        <v>-856.97</v>
      </c>
      <c r="L2644" s="135">
        <v>-758.96999999999991</v>
      </c>
      <c r="M2644" s="141" t="str">
        <f t="shared" si="83"/>
        <v>201704</v>
      </c>
    </row>
    <row r="2645" spans="1:13" x14ac:dyDescent="0.25">
      <c r="A2645" s="35" t="str">
        <f>VLOOKUP(B2645,ResCat!$A$2:$B$269,2,FALSE)</f>
        <v>PPOPMR</v>
      </c>
      <c r="B2645" s="68" t="str">
        <f>IF(ISNA(VLOOKUP(C2645,COA!$A$2:$B$340,2,FALSE)),"XXX",VLOOKUP(C2645,COA!$A$2:$B$340,2,FALSE))</f>
        <v>K51</v>
      </c>
      <c r="C2645" s="149" t="str">
        <f t="shared" si="84"/>
        <v>0003-1012-0012</v>
      </c>
      <c r="D2645" s="134" t="s">
        <v>463</v>
      </c>
      <c r="E2645" s="134" t="s">
        <v>449</v>
      </c>
      <c r="F2645" s="134" t="s">
        <v>452</v>
      </c>
      <c r="G2645" s="134" t="s">
        <v>328</v>
      </c>
      <c r="H2645" s="134" t="s">
        <v>1023</v>
      </c>
      <c r="I2645" s="134" t="s">
        <v>0</v>
      </c>
      <c r="J2645" s="135">
        <v>-33990.36</v>
      </c>
      <c r="K2645" s="135">
        <v>-11664</v>
      </c>
      <c r="L2645" s="135">
        <v>-11664</v>
      </c>
      <c r="M2645" s="141" t="str">
        <f t="shared" si="83"/>
        <v>201704</v>
      </c>
    </row>
    <row r="2646" spans="1:13" x14ac:dyDescent="0.25">
      <c r="A2646" s="35" t="str">
        <f>VLOOKUP(B2646,ResCat!$A$2:$B$269,2,FALSE)</f>
        <v>PPOPMR</v>
      </c>
      <c r="B2646" s="68" t="str">
        <f>IF(ISNA(VLOOKUP(C2646,COA!$A$2:$B$340,2,FALSE)),"XXX",VLOOKUP(C2646,COA!$A$2:$B$340,2,FALSE))</f>
        <v>K51</v>
      </c>
      <c r="C2646" s="149" t="str">
        <f t="shared" si="84"/>
        <v>0003-1012-0012</v>
      </c>
      <c r="D2646" s="134" t="s">
        <v>463</v>
      </c>
      <c r="E2646" s="134" t="s">
        <v>449</v>
      </c>
      <c r="F2646" s="134" t="s">
        <v>452</v>
      </c>
      <c r="G2646" s="134" t="s">
        <v>328</v>
      </c>
      <c r="H2646" s="134" t="s">
        <v>1023</v>
      </c>
      <c r="I2646" s="134" t="s">
        <v>2</v>
      </c>
      <c r="J2646" s="135">
        <v>13559.74</v>
      </c>
      <c r="K2646" s="135">
        <v>2203.1200000000013</v>
      </c>
      <c r="L2646" s="135">
        <v>1617.8700000000003</v>
      </c>
      <c r="M2646" s="141" t="str">
        <f t="shared" si="83"/>
        <v>201704</v>
      </c>
    </row>
    <row r="2647" spans="1:13" x14ac:dyDescent="0.25">
      <c r="A2647" s="35" t="str">
        <f>VLOOKUP(B2647,ResCat!$A$2:$B$269,2,FALSE)</f>
        <v>PPOPMR</v>
      </c>
      <c r="B2647" s="68" t="str">
        <f>IF(ISNA(VLOOKUP(C2647,COA!$A$2:$B$340,2,FALSE)),"XXX",VLOOKUP(C2647,COA!$A$2:$B$340,2,FALSE))</f>
        <v>K51</v>
      </c>
      <c r="C2647" s="149" t="str">
        <f t="shared" si="84"/>
        <v>0003-1012-0012</v>
      </c>
      <c r="D2647" s="134" t="s">
        <v>463</v>
      </c>
      <c r="E2647" s="134" t="s">
        <v>449</v>
      </c>
      <c r="F2647" s="134" t="s">
        <v>452</v>
      </c>
      <c r="G2647" s="134" t="s">
        <v>328</v>
      </c>
      <c r="H2647" s="134" t="s">
        <v>1023</v>
      </c>
      <c r="I2647" s="134" t="s">
        <v>1</v>
      </c>
      <c r="J2647" s="135">
        <v>25186</v>
      </c>
      <c r="K2647" s="135">
        <v>23983.050000000003</v>
      </c>
      <c r="L2647" s="135">
        <v>23983.050000000007</v>
      </c>
      <c r="M2647" s="141" t="str">
        <f t="shared" si="83"/>
        <v>201704</v>
      </c>
    </row>
    <row r="2648" spans="1:13" x14ac:dyDescent="0.25">
      <c r="A2648" s="35" t="str">
        <f>VLOOKUP(B2648,ResCat!$A$2:$B$269,2,FALSE)</f>
        <v>PPOPMR</v>
      </c>
      <c r="B2648" s="68" t="str">
        <f>IF(ISNA(VLOOKUP(C2648,COA!$A$2:$B$340,2,FALSE)),"XXX",VLOOKUP(C2648,COA!$A$2:$B$340,2,FALSE))</f>
        <v>K51</v>
      </c>
      <c r="C2648" s="149" t="str">
        <f t="shared" si="84"/>
        <v>0003-1012-0012</v>
      </c>
      <c r="D2648" s="134" t="s">
        <v>463</v>
      </c>
      <c r="E2648" s="134" t="s">
        <v>449</v>
      </c>
      <c r="F2648" s="134" t="s">
        <v>452</v>
      </c>
      <c r="G2648" s="134" t="s">
        <v>330</v>
      </c>
      <c r="H2648" s="134" t="s">
        <v>1023</v>
      </c>
      <c r="I2648" s="134" t="s">
        <v>3</v>
      </c>
      <c r="J2648" s="135">
        <v>1256.79</v>
      </c>
      <c r="K2648" s="135">
        <v>-225.31</v>
      </c>
      <c r="L2648" s="135">
        <v>-333.71000000000004</v>
      </c>
      <c r="M2648" s="141" t="str">
        <f t="shared" si="83"/>
        <v>201705</v>
      </c>
    </row>
    <row r="2649" spans="1:13" x14ac:dyDescent="0.25">
      <c r="A2649" s="35" t="str">
        <f>VLOOKUP(B2649,ResCat!$A$2:$B$269,2,FALSE)</f>
        <v>PPOPMR</v>
      </c>
      <c r="B2649" s="68" t="str">
        <f>IF(ISNA(VLOOKUP(C2649,COA!$A$2:$B$340,2,FALSE)),"XXX",VLOOKUP(C2649,COA!$A$2:$B$340,2,FALSE))</f>
        <v>K51</v>
      </c>
      <c r="C2649" s="149" t="str">
        <f t="shared" si="84"/>
        <v>0003-1012-0012</v>
      </c>
      <c r="D2649" s="134" t="s">
        <v>463</v>
      </c>
      <c r="E2649" s="134" t="s">
        <v>449</v>
      </c>
      <c r="F2649" s="134" t="s">
        <v>452</v>
      </c>
      <c r="G2649" s="134" t="s">
        <v>330</v>
      </c>
      <c r="H2649" s="134" t="s">
        <v>1023</v>
      </c>
      <c r="I2649" s="134" t="s">
        <v>2</v>
      </c>
      <c r="J2649" s="135">
        <v>6707.98</v>
      </c>
      <c r="K2649" s="135">
        <v>4105.2900000000045</v>
      </c>
      <c r="L2649" s="135">
        <v>4345.8999999999978</v>
      </c>
      <c r="M2649" s="141" t="str">
        <f t="shared" si="83"/>
        <v>201705</v>
      </c>
    </row>
    <row r="2650" spans="1:13" x14ac:dyDescent="0.25">
      <c r="A2650" s="35" t="str">
        <f>VLOOKUP(B2650,ResCat!$A$2:$B$269,2,FALSE)</f>
        <v>PPOPMR</v>
      </c>
      <c r="B2650" s="68" t="str">
        <f>IF(ISNA(VLOOKUP(C2650,COA!$A$2:$B$340,2,FALSE)),"XXX",VLOOKUP(C2650,COA!$A$2:$B$340,2,FALSE))</f>
        <v>K51</v>
      </c>
      <c r="C2650" s="149" t="str">
        <f t="shared" si="84"/>
        <v>0003-1012-0012</v>
      </c>
      <c r="D2650" s="134" t="s">
        <v>463</v>
      </c>
      <c r="E2650" s="134" t="s">
        <v>449</v>
      </c>
      <c r="F2650" s="134" t="s">
        <v>452</v>
      </c>
      <c r="G2650" s="134" t="s">
        <v>330</v>
      </c>
      <c r="H2650" s="134" t="s">
        <v>1023</v>
      </c>
      <c r="I2650" s="134" t="s">
        <v>1</v>
      </c>
      <c r="J2650" s="135">
        <v>0</v>
      </c>
      <c r="K2650" s="135">
        <v>434.34000000000003</v>
      </c>
      <c r="L2650" s="135">
        <v>434.34000000000003</v>
      </c>
      <c r="M2650" s="141" t="str">
        <f t="shared" si="83"/>
        <v>201705</v>
      </c>
    </row>
    <row r="2651" spans="1:13" x14ac:dyDescent="0.25">
      <c r="A2651" s="35" t="str">
        <f>VLOOKUP(B2651,ResCat!$A$2:$B$269,2,FALSE)</f>
        <v>PPOPMR</v>
      </c>
      <c r="B2651" s="68" t="str">
        <f>IF(ISNA(VLOOKUP(C2651,COA!$A$2:$B$340,2,FALSE)),"XXX",VLOOKUP(C2651,COA!$A$2:$B$340,2,FALSE))</f>
        <v>K51</v>
      </c>
      <c r="C2651" s="149" t="str">
        <f t="shared" si="84"/>
        <v>0003-1012-0012</v>
      </c>
      <c r="D2651" s="134" t="s">
        <v>463</v>
      </c>
      <c r="E2651" s="134" t="s">
        <v>449</v>
      </c>
      <c r="F2651" s="134" t="s">
        <v>452</v>
      </c>
      <c r="G2651" s="134" t="s">
        <v>332</v>
      </c>
      <c r="H2651" s="134" t="s">
        <v>1023</v>
      </c>
      <c r="I2651" s="134" t="s">
        <v>3</v>
      </c>
      <c r="J2651" s="135">
        <v>2773.96</v>
      </c>
      <c r="K2651" s="135">
        <v>692.05000000000018</v>
      </c>
      <c r="L2651" s="135">
        <v>460.54999999999995</v>
      </c>
      <c r="M2651" s="141" t="str">
        <f t="shared" si="83"/>
        <v>201706</v>
      </c>
    </row>
    <row r="2652" spans="1:13" x14ac:dyDescent="0.25">
      <c r="A2652" s="35" t="str">
        <f>VLOOKUP(B2652,ResCat!$A$2:$B$269,2,FALSE)</f>
        <v>PPOPMR</v>
      </c>
      <c r="B2652" s="68" t="str">
        <f>IF(ISNA(VLOOKUP(C2652,COA!$A$2:$B$340,2,FALSE)),"XXX",VLOOKUP(C2652,COA!$A$2:$B$340,2,FALSE))</f>
        <v>K51</v>
      </c>
      <c r="C2652" s="149" t="str">
        <f t="shared" si="84"/>
        <v>0003-1012-0012</v>
      </c>
      <c r="D2652" s="134" t="s">
        <v>463</v>
      </c>
      <c r="E2652" s="134" t="s">
        <v>449</v>
      </c>
      <c r="F2652" s="134" t="s">
        <v>452</v>
      </c>
      <c r="G2652" s="134" t="s">
        <v>332</v>
      </c>
      <c r="H2652" s="134" t="s">
        <v>1023</v>
      </c>
      <c r="I2652" s="134" t="s">
        <v>0</v>
      </c>
      <c r="J2652" s="135">
        <v>110.91999999999869</v>
      </c>
      <c r="K2652" s="135">
        <v>7736.6299999999992</v>
      </c>
      <c r="L2652" s="135">
        <v>4307.6899999999987</v>
      </c>
      <c r="M2652" s="141" t="str">
        <f t="shared" si="83"/>
        <v>201706</v>
      </c>
    </row>
    <row r="2653" spans="1:13" x14ac:dyDescent="0.25">
      <c r="A2653" s="35" t="str">
        <f>VLOOKUP(B2653,ResCat!$A$2:$B$269,2,FALSE)</f>
        <v>PPOPMR</v>
      </c>
      <c r="B2653" s="68" t="str">
        <f>IF(ISNA(VLOOKUP(C2653,COA!$A$2:$B$340,2,FALSE)),"XXX",VLOOKUP(C2653,COA!$A$2:$B$340,2,FALSE))</f>
        <v>K51</v>
      </c>
      <c r="C2653" s="149" t="str">
        <f t="shared" si="84"/>
        <v>0003-1012-0012</v>
      </c>
      <c r="D2653" s="134" t="s">
        <v>463</v>
      </c>
      <c r="E2653" s="134" t="s">
        <v>449</v>
      </c>
      <c r="F2653" s="134" t="s">
        <v>452</v>
      </c>
      <c r="G2653" s="134" t="s">
        <v>332</v>
      </c>
      <c r="H2653" s="134" t="s">
        <v>1023</v>
      </c>
      <c r="I2653" s="134" t="s">
        <v>2</v>
      </c>
      <c r="J2653" s="135">
        <v>19381.09</v>
      </c>
      <c r="K2653" s="135">
        <v>7030.49</v>
      </c>
      <c r="L2653" s="135">
        <v>6054.7799999999988</v>
      </c>
      <c r="M2653" s="141" t="str">
        <f t="shared" si="83"/>
        <v>201706</v>
      </c>
    </row>
    <row r="2654" spans="1:13" x14ac:dyDescent="0.25">
      <c r="A2654" s="35" t="str">
        <f>VLOOKUP(B2654,ResCat!$A$2:$B$269,2,FALSE)</f>
        <v>PPOPMR</v>
      </c>
      <c r="B2654" s="68" t="str">
        <f>IF(ISNA(VLOOKUP(C2654,COA!$A$2:$B$340,2,FALSE)),"XXX",VLOOKUP(C2654,COA!$A$2:$B$340,2,FALSE))</f>
        <v>K51</v>
      </c>
      <c r="C2654" s="149" t="str">
        <f t="shared" si="84"/>
        <v>0003-1012-0012</v>
      </c>
      <c r="D2654" s="134" t="s">
        <v>463</v>
      </c>
      <c r="E2654" s="134" t="s">
        <v>449</v>
      </c>
      <c r="F2654" s="134" t="s">
        <v>452</v>
      </c>
      <c r="G2654" s="134" t="s">
        <v>332</v>
      </c>
      <c r="H2654" s="134" t="s">
        <v>1023</v>
      </c>
      <c r="I2654" s="134" t="s">
        <v>1</v>
      </c>
      <c r="J2654" s="135">
        <v>13941.55</v>
      </c>
      <c r="K2654" s="135">
        <v>7486.31</v>
      </c>
      <c r="L2654" s="135">
        <v>7468.2000000000007</v>
      </c>
      <c r="M2654" s="141" t="str">
        <f t="shared" si="83"/>
        <v>201706</v>
      </c>
    </row>
    <row r="2655" spans="1:13" x14ac:dyDescent="0.25">
      <c r="A2655" s="35" t="str">
        <f>VLOOKUP(B2655,ResCat!$A$2:$B$269,2,FALSE)</f>
        <v>PPOPMR</v>
      </c>
      <c r="B2655" s="68" t="str">
        <f>IF(ISNA(VLOOKUP(C2655,COA!$A$2:$B$340,2,FALSE)),"XXX",VLOOKUP(C2655,COA!$A$2:$B$340,2,FALSE))</f>
        <v>K51</v>
      </c>
      <c r="C2655" s="149" t="str">
        <f t="shared" si="84"/>
        <v>0003-1012-0012</v>
      </c>
      <c r="D2655" s="134" t="s">
        <v>463</v>
      </c>
      <c r="E2655" s="134" t="s">
        <v>449</v>
      </c>
      <c r="F2655" s="134" t="s">
        <v>452</v>
      </c>
      <c r="G2655" s="134" t="s">
        <v>335</v>
      </c>
      <c r="H2655" s="134" t="s">
        <v>1023</v>
      </c>
      <c r="I2655" s="134" t="s">
        <v>3</v>
      </c>
      <c r="J2655" s="135">
        <v>1420.15</v>
      </c>
      <c r="K2655" s="135">
        <v>289.44</v>
      </c>
      <c r="L2655" s="135">
        <v>217.03</v>
      </c>
      <c r="M2655" s="141" t="str">
        <f t="shared" si="83"/>
        <v>201707</v>
      </c>
    </row>
    <row r="2656" spans="1:13" x14ac:dyDescent="0.25">
      <c r="A2656" s="35" t="str">
        <f>VLOOKUP(B2656,ResCat!$A$2:$B$269,2,FALSE)</f>
        <v>PPOPMR</v>
      </c>
      <c r="B2656" s="68" t="str">
        <f>IF(ISNA(VLOOKUP(C2656,COA!$A$2:$B$340,2,FALSE)),"XXX",VLOOKUP(C2656,COA!$A$2:$B$340,2,FALSE))</f>
        <v>K51</v>
      </c>
      <c r="C2656" s="149" t="str">
        <f t="shared" si="84"/>
        <v>0003-1012-0012</v>
      </c>
      <c r="D2656" s="134" t="s">
        <v>463</v>
      </c>
      <c r="E2656" s="134" t="s">
        <v>449</v>
      </c>
      <c r="F2656" s="134" t="s">
        <v>452</v>
      </c>
      <c r="G2656" s="134" t="s">
        <v>335</v>
      </c>
      <c r="H2656" s="134" t="s">
        <v>1023</v>
      </c>
      <c r="I2656" s="134" t="s">
        <v>0</v>
      </c>
      <c r="J2656" s="135">
        <v>24754.2</v>
      </c>
      <c r="K2656" s="135">
        <v>4153.71</v>
      </c>
      <c r="L2656" s="135">
        <v>4153.71</v>
      </c>
      <c r="M2656" s="141" t="str">
        <f t="shared" si="83"/>
        <v>201707</v>
      </c>
    </row>
    <row r="2657" spans="1:13" x14ac:dyDescent="0.25">
      <c r="A2657" s="35" t="str">
        <f>VLOOKUP(B2657,ResCat!$A$2:$B$269,2,FALSE)</f>
        <v>PPOPMR</v>
      </c>
      <c r="B2657" s="68" t="str">
        <f>IF(ISNA(VLOOKUP(C2657,COA!$A$2:$B$340,2,FALSE)),"XXX",VLOOKUP(C2657,COA!$A$2:$B$340,2,FALSE))</f>
        <v>K51</v>
      </c>
      <c r="C2657" s="149" t="str">
        <f t="shared" si="84"/>
        <v>0003-1012-0012</v>
      </c>
      <c r="D2657" s="134" t="s">
        <v>463</v>
      </c>
      <c r="E2657" s="134" t="s">
        <v>449</v>
      </c>
      <c r="F2657" s="134" t="s">
        <v>452</v>
      </c>
      <c r="G2657" s="134" t="s">
        <v>335</v>
      </c>
      <c r="H2657" s="134" t="s">
        <v>1023</v>
      </c>
      <c r="I2657" s="134" t="s">
        <v>336</v>
      </c>
      <c r="J2657" s="135">
        <v>409.01</v>
      </c>
      <c r="K2657" s="135">
        <v>113.8</v>
      </c>
      <c r="L2657" s="135">
        <v>103.00999999999999</v>
      </c>
      <c r="M2657" s="141" t="str">
        <f t="shared" si="83"/>
        <v>201707</v>
      </c>
    </row>
    <row r="2658" spans="1:13" x14ac:dyDescent="0.25">
      <c r="A2658" s="35" t="str">
        <f>VLOOKUP(B2658,ResCat!$A$2:$B$269,2,FALSE)</f>
        <v>PPOPMR</v>
      </c>
      <c r="B2658" s="68" t="str">
        <f>IF(ISNA(VLOOKUP(C2658,COA!$A$2:$B$340,2,FALSE)),"XXX",VLOOKUP(C2658,COA!$A$2:$B$340,2,FALSE))</f>
        <v>K51</v>
      </c>
      <c r="C2658" s="149" t="str">
        <f t="shared" si="84"/>
        <v>0003-1012-0012</v>
      </c>
      <c r="D2658" s="134" t="s">
        <v>463</v>
      </c>
      <c r="E2658" s="134" t="s">
        <v>449</v>
      </c>
      <c r="F2658" s="134" t="s">
        <v>452</v>
      </c>
      <c r="G2658" s="134" t="s">
        <v>335</v>
      </c>
      <c r="H2658" s="134" t="s">
        <v>1023</v>
      </c>
      <c r="I2658" s="134" t="s">
        <v>2</v>
      </c>
      <c r="J2658" s="135">
        <v>93443.48</v>
      </c>
      <c r="K2658" s="135">
        <v>12315.349999999999</v>
      </c>
      <c r="L2658" s="135">
        <v>7552.7999999999956</v>
      </c>
      <c r="M2658" s="141" t="str">
        <f t="shared" si="83"/>
        <v>201707</v>
      </c>
    </row>
    <row r="2659" spans="1:13" x14ac:dyDescent="0.25">
      <c r="A2659" s="35" t="str">
        <f>VLOOKUP(B2659,ResCat!$A$2:$B$269,2,FALSE)</f>
        <v>PPOPMR</v>
      </c>
      <c r="B2659" s="68" t="str">
        <f>IF(ISNA(VLOOKUP(C2659,COA!$A$2:$B$340,2,FALSE)),"XXX",VLOOKUP(C2659,COA!$A$2:$B$340,2,FALSE))</f>
        <v>K51</v>
      </c>
      <c r="C2659" s="149" t="str">
        <f t="shared" si="84"/>
        <v>0003-1012-0012</v>
      </c>
      <c r="D2659" s="134" t="s">
        <v>463</v>
      </c>
      <c r="E2659" s="134" t="s">
        <v>449</v>
      </c>
      <c r="F2659" s="134" t="s">
        <v>452</v>
      </c>
      <c r="G2659" s="134" t="s">
        <v>335</v>
      </c>
      <c r="H2659" s="134" t="s">
        <v>1023</v>
      </c>
      <c r="I2659" s="134" t="s">
        <v>1</v>
      </c>
      <c r="J2659" s="135">
        <v>31767.1</v>
      </c>
      <c r="K2659" s="135">
        <v>8458.2000000000007</v>
      </c>
      <c r="L2659" s="135">
        <v>4489.1499999999996</v>
      </c>
      <c r="M2659" s="141" t="str">
        <f t="shared" si="83"/>
        <v>201707</v>
      </c>
    </row>
    <row r="2660" spans="1:13" x14ac:dyDescent="0.25">
      <c r="A2660" s="35" t="str">
        <f>VLOOKUP(B2660,ResCat!$A$2:$B$269,2,FALSE)</f>
        <v>PPOPMR</v>
      </c>
      <c r="B2660" s="68" t="str">
        <f>IF(ISNA(VLOOKUP(C2660,COA!$A$2:$B$340,2,FALSE)),"XXX",VLOOKUP(C2660,COA!$A$2:$B$340,2,FALSE))</f>
        <v>K51</v>
      </c>
      <c r="C2660" s="149" t="str">
        <f t="shared" si="84"/>
        <v>0003-1012-0012</v>
      </c>
      <c r="D2660" s="134" t="s">
        <v>463</v>
      </c>
      <c r="E2660" s="134" t="s">
        <v>449</v>
      </c>
      <c r="F2660" s="134" t="s">
        <v>452</v>
      </c>
      <c r="G2660" s="134" t="s">
        <v>4</v>
      </c>
      <c r="H2660" s="134" t="s">
        <v>1023</v>
      </c>
      <c r="I2660" s="134" t="s">
        <v>3</v>
      </c>
      <c r="J2660" s="135">
        <v>12003.870000000003</v>
      </c>
      <c r="K2660" s="135">
        <v>5790.33</v>
      </c>
      <c r="L2660" s="135">
        <v>5248.2000000000007</v>
      </c>
      <c r="M2660" s="141" t="str">
        <f t="shared" si="83"/>
        <v>201708</v>
      </c>
    </row>
    <row r="2661" spans="1:13" x14ac:dyDescent="0.25">
      <c r="A2661" s="35" t="str">
        <f>VLOOKUP(B2661,ResCat!$A$2:$B$269,2,FALSE)</f>
        <v>PPOPMR</v>
      </c>
      <c r="B2661" s="68" t="str">
        <f>IF(ISNA(VLOOKUP(C2661,COA!$A$2:$B$340,2,FALSE)),"XXX",VLOOKUP(C2661,COA!$A$2:$B$340,2,FALSE))</f>
        <v>K51</v>
      </c>
      <c r="C2661" s="149" t="str">
        <f t="shared" si="84"/>
        <v>0003-1012-0012</v>
      </c>
      <c r="D2661" s="134" t="s">
        <v>463</v>
      </c>
      <c r="E2661" s="134" t="s">
        <v>449</v>
      </c>
      <c r="F2661" s="134" t="s">
        <v>452</v>
      </c>
      <c r="G2661" s="134" t="s">
        <v>4</v>
      </c>
      <c r="H2661" s="134" t="s">
        <v>1023</v>
      </c>
      <c r="I2661" s="134" t="s">
        <v>0</v>
      </c>
      <c r="J2661" s="135">
        <v>211093.12000000002</v>
      </c>
      <c r="K2661" s="135">
        <v>55670</v>
      </c>
      <c r="L2661" s="135">
        <v>43843.81</v>
      </c>
      <c r="M2661" s="141" t="str">
        <f t="shared" si="83"/>
        <v>201708</v>
      </c>
    </row>
    <row r="2662" spans="1:13" x14ac:dyDescent="0.25">
      <c r="A2662" s="35" t="str">
        <f>VLOOKUP(B2662,ResCat!$A$2:$B$269,2,FALSE)</f>
        <v>PPOPMR</v>
      </c>
      <c r="B2662" s="68" t="str">
        <f>IF(ISNA(VLOOKUP(C2662,COA!$A$2:$B$340,2,FALSE)),"XXX",VLOOKUP(C2662,COA!$A$2:$B$340,2,FALSE))</f>
        <v>K51</v>
      </c>
      <c r="C2662" s="149" t="str">
        <f t="shared" si="84"/>
        <v>0003-1012-0012</v>
      </c>
      <c r="D2662" s="134" t="s">
        <v>463</v>
      </c>
      <c r="E2662" s="134" t="s">
        <v>449</v>
      </c>
      <c r="F2662" s="134" t="s">
        <v>452</v>
      </c>
      <c r="G2662" s="134" t="s">
        <v>4</v>
      </c>
      <c r="H2662" s="134" t="s">
        <v>1023</v>
      </c>
      <c r="I2662" s="134" t="s">
        <v>336</v>
      </c>
      <c r="J2662" s="135">
        <v>0</v>
      </c>
      <c r="K2662" s="135">
        <v>5.87</v>
      </c>
      <c r="L2662" s="135">
        <v>5.87</v>
      </c>
      <c r="M2662" s="141" t="str">
        <f t="shared" si="83"/>
        <v>201708</v>
      </c>
    </row>
    <row r="2663" spans="1:13" x14ac:dyDescent="0.25">
      <c r="A2663" s="35" t="str">
        <f>VLOOKUP(B2663,ResCat!$A$2:$B$269,2,FALSE)</f>
        <v>PPOPMR</v>
      </c>
      <c r="B2663" s="68" t="str">
        <f>IF(ISNA(VLOOKUP(C2663,COA!$A$2:$B$340,2,FALSE)),"XXX",VLOOKUP(C2663,COA!$A$2:$B$340,2,FALSE))</f>
        <v>K51</v>
      </c>
      <c r="C2663" s="149" t="str">
        <f t="shared" si="84"/>
        <v>0003-1012-0012</v>
      </c>
      <c r="D2663" s="134" t="s">
        <v>463</v>
      </c>
      <c r="E2663" s="134" t="s">
        <v>449</v>
      </c>
      <c r="F2663" s="134" t="s">
        <v>452</v>
      </c>
      <c r="G2663" s="134" t="s">
        <v>4</v>
      </c>
      <c r="H2663" s="134" t="s">
        <v>1023</v>
      </c>
      <c r="I2663" s="134" t="s">
        <v>2</v>
      </c>
      <c r="J2663" s="135">
        <v>50861.619999999995</v>
      </c>
      <c r="K2663" s="135">
        <v>24779.849999999969</v>
      </c>
      <c r="L2663" s="135">
        <v>14678.77000000002</v>
      </c>
      <c r="M2663" s="141" t="str">
        <f t="shared" si="83"/>
        <v>201708</v>
      </c>
    </row>
    <row r="2664" spans="1:13" x14ac:dyDescent="0.25">
      <c r="A2664" s="35" t="str">
        <f>VLOOKUP(B2664,ResCat!$A$2:$B$269,2,FALSE)</f>
        <v>PPOPMR</v>
      </c>
      <c r="B2664" s="68" t="str">
        <f>IF(ISNA(VLOOKUP(C2664,COA!$A$2:$B$340,2,FALSE)),"XXX",VLOOKUP(C2664,COA!$A$2:$B$340,2,FALSE))</f>
        <v>K51</v>
      </c>
      <c r="C2664" s="149" t="str">
        <f t="shared" si="84"/>
        <v>0003-1012-0012</v>
      </c>
      <c r="D2664" s="134" t="s">
        <v>463</v>
      </c>
      <c r="E2664" s="134" t="s">
        <v>449</v>
      </c>
      <c r="F2664" s="134" t="s">
        <v>452</v>
      </c>
      <c r="G2664" s="134" t="s">
        <v>4</v>
      </c>
      <c r="H2664" s="134" t="s">
        <v>1023</v>
      </c>
      <c r="I2664" s="134" t="s">
        <v>343</v>
      </c>
      <c r="J2664" s="135">
        <v>34.629999999999995</v>
      </c>
      <c r="K2664" s="135">
        <v>9.0799999999999841</v>
      </c>
      <c r="L2664" s="135">
        <v>9.0800000000000125</v>
      </c>
      <c r="M2664" s="141" t="str">
        <f t="shared" si="83"/>
        <v>201708</v>
      </c>
    </row>
    <row r="2665" spans="1:13" x14ac:dyDescent="0.25">
      <c r="A2665" s="35" t="str">
        <f>VLOOKUP(B2665,ResCat!$A$2:$B$269,2,FALSE)</f>
        <v>PPOPMR</v>
      </c>
      <c r="B2665" s="68" t="str">
        <f>IF(ISNA(VLOOKUP(C2665,COA!$A$2:$B$340,2,FALSE)),"XXX",VLOOKUP(C2665,COA!$A$2:$B$340,2,FALSE))</f>
        <v>K51</v>
      </c>
      <c r="C2665" s="149" t="str">
        <f t="shared" si="84"/>
        <v>0003-1012-0012</v>
      </c>
      <c r="D2665" s="134" t="s">
        <v>463</v>
      </c>
      <c r="E2665" s="134" t="s">
        <v>449</v>
      </c>
      <c r="F2665" s="134" t="s">
        <v>452</v>
      </c>
      <c r="G2665" s="134" t="s">
        <v>4</v>
      </c>
      <c r="H2665" s="134" t="s">
        <v>1023</v>
      </c>
      <c r="I2665" s="134" t="s">
        <v>1</v>
      </c>
      <c r="J2665" s="135">
        <v>69210.859999999971</v>
      </c>
      <c r="K2665" s="135">
        <v>16966.360000000004</v>
      </c>
      <c r="L2665" s="135">
        <v>13784.730000000001</v>
      </c>
      <c r="M2665" s="141" t="str">
        <f t="shared" si="83"/>
        <v>201708</v>
      </c>
    </row>
    <row r="2666" spans="1:13" x14ac:dyDescent="0.25">
      <c r="A2666" s="35" t="str">
        <f>VLOOKUP(B2666,ResCat!$A$2:$B$269,2,FALSE)</f>
        <v>PPOPMR</v>
      </c>
      <c r="B2666" s="68" t="str">
        <f>IF(ISNA(VLOOKUP(C2666,COA!$A$2:$B$340,2,FALSE)),"XXX",VLOOKUP(C2666,COA!$A$2:$B$340,2,FALSE))</f>
        <v>K51</v>
      </c>
      <c r="C2666" s="149" t="str">
        <f t="shared" si="84"/>
        <v>0003-1012-0012</v>
      </c>
      <c r="D2666" s="134" t="s">
        <v>463</v>
      </c>
      <c r="E2666" s="134" t="s">
        <v>449</v>
      </c>
      <c r="F2666" s="134" t="s">
        <v>452</v>
      </c>
      <c r="G2666" s="134" t="s">
        <v>511</v>
      </c>
      <c r="H2666" s="134" t="s">
        <v>1023</v>
      </c>
      <c r="I2666" s="134" t="s">
        <v>3</v>
      </c>
      <c r="J2666" s="135">
        <v>31434.789999999994</v>
      </c>
      <c r="K2666" s="135">
        <v>15858.909999999998</v>
      </c>
      <c r="L2666" s="135">
        <v>14465.629999999997</v>
      </c>
      <c r="M2666" s="141" t="str">
        <f t="shared" si="83"/>
        <v>201709</v>
      </c>
    </row>
    <row r="2667" spans="1:13" x14ac:dyDescent="0.25">
      <c r="A2667" s="35" t="str">
        <f>VLOOKUP(B2667,ResCat!$A$2:$B$269,2,FALSE)</f>
        <v>PPOPMR</v>
      </c>
      <c r="B2667" s="68" t="str">
        <f>IF(ISNA(VLOOKUP(C2667,COA!$A$2:$B$340,2,FALSE)),"XXX",VLOOKUP(C2667,COA!$A$2:$B$340,2,FALSE))</f>
        <v>K51</v>
      </c>
      <c r="C2667" s="149" t="str">
        <f t="shared" si="84"/>
        <v>0003-1012-0012</v>
      </c>
      <c r="D2667" s="134" t="s">
        <v>463</v>
      </c>
      <c r="E2667" s="134" t="s">
        <v>449</v>
      </c>
      <c r="F2667" s="134" t="s">
        <v>452</v>
      </c>
      <c r="G2667" s="134" t="s">
        <v>511</v>
      </c>
      <c r="H2667" s="134" t="s">
        <v>1023</v>
      </c>
      <c r="I2667" s="134" t="s">
        <v>0</v>
      </c>
      <c r="J2667" s="135">
        <v>25447.709999999995</v>
      </c>
      <c r="K2667" s="135">
        <v>20870.350000000028</v>
      </c>
      <c r="L2667" s="135">
        <v>20789.120000000021</v>
      </c>
      <c r="M2667" s="141" t="str">
        <f t="shared" si="83"/>
        <v>201709</v>
      </c>
    </row>
    <row r="2668" spans="1:13" x14ac:dyDescent="0.25">
      <c r="A2668" s="35" t="str">
        <f>VLOOKUP(B2668,ResCat!$A$2:$B$269,2,FALSE)</f>
        <v>PPOPMR</v>
      </c>
      <c r="B2668" s="68" t="str">
        <f>IF(ISNA(VLOOKUP(C2668,COA!$A$2:$B$340,2,FALSE)),"XXX",VLOOKUP(C2668,COA!$A$2:$B$340,2,FALSE))</f>
        <v>K51</v>
      </c>
      <c r="C2668" s="149" t="str">
        <f t="shared" si="84"/>
        <v>0003-1012-0012</v>
      </c>
      <c r="D2668" s="134" t="s">
        <v>463</v>
      </c>
      <c r="E2668" s="134" t="s">
        <v>449</v>
      </c>
      <c r="F2668" s="134" t="s">
        <v>452</v>
      </c>
      <c r="G2668" s="134" t="s">
        <v>511</v>
      </c>
      <c r="H2668" s="134" t="s">
        <v>1023</v>
      </c>
      <c r="I2668" s="134" t="s">
        <v>336</v>
      </c>
      <c r="J2668" s="135">
        <v>7350</v>
      </c>
      <c r="K2668" s="135">
        <v>365.03</v>
      </c>
      <c r="L2668" s="135">
        <v>306.36</v>
      </c>
      <c r="M2668" s="141" t="str">
        <f t="shared" si="83"/>
        <v>201709</v>
      </c>
    </row>
    <row r="2669" spans="1:13" x14ac:dyDescent="0.25">
      <c r="A2669" s="35" t="str">
        <f>VLOOKUP(B2669,ResCat!$A$2:$B$269,2,FALSE)</f>
        <v>PPOPMR</v>
      </c>
      <c r="B2669" s="68" t="str">
        <f>IF(ISNA(VLOOKUP(C2669,COA!$A$2:$B$340,2,FALSE)),"XXX",VLOOKUP(C2669,COA!$A$2:$B$340,2,FALSE))</f>
        <v>K51</v>
      </c>
      <c r="C2669" s="149" t="str">
        <f t="shared" si="84"/>
        <v>0003-1012-0012</v>
      </c>
      <c r="D2669" s="134" t="s">
        <v>463</v>
      </c>
      <c r="E2669" s="134" t="s">
        <v>449</v>
      </c>
      <c r="F2669" s="134" t="s">
        <v>452</v>
      </c>
      <c r="G2669" s="134" t="s">
        <v>511</v>
      </c>
      <c r="H2669" s="134" t="s">
        <v>1023</v>
      </c>
      <c r="I2669" s="134" t="s">
        <v>2</v>
      </c>
      <c r="J2669" s="135">
        <v>64085.060000000005</v>
      </c>
      <c r="K2669" s="135">
        <v>18442.069999999974</v>
      </c>
      <c r="L2669" s="135">
        <v>13228.670000000004</v>
      </c>
      <c r="M2669" s="141" t="str">
        <f t="shared" si="83"/>
        <v>201709</v>
      </c>
    </row>
    <row r="2670" spans="1:13" x14ac:dyDescent="0.25">
      <c r="A2670" s="35" t="str">
        <f>VLOOKUP(B2670,ResCat!$A$2:$B$269,2,FALSE)</f>
        <v>PPOPMR</v>
      </c>
      <c r="B2670" s="68" t="str">
        <f>IF(ISNA(VLOOKUP(C2670,COA!$A$2:$B$340,2,FALSE)),"XXX",VLOOKUP(C2670,COA!$A$2:$B$340,2,FALSE))</f>
        <v>K51</v>
      </c>
      <c r="C2670" s="149" t="str">
        <f t="shared" si="84"/>
        <v>0003-1012-0012</v>
      </c>
      <c r="D2670" s="134" t="s">
        <v>463</v>
      </c>
      <c r="E2670" s="134" t="s">
        <v>449</v>
      </c>
      <c r="F2670" s="134" t="s">
        <v>452</v>
      </c>
      <c r="G2670" s="134" t="s">
        <v>511</v>
      </c>
      <c r="H2670" s="134" t="s">
        <v>1023</v>
      </c>
      <c r="I2670" s="134" t="s">
        <v>343</v>
      </c>
      <c r="J2670" s="135">
        <v>-194.66</v>
      </c>
      <c r="K2670" s="135">
        <v>-161.54</v>
      </c>
      <c r="L2670" s="135">
        <v>-131.54</v>
      </c>
      <c r="M2670" s="141" t="str">
        <f t="shared" si="83"/>
        <v>201709</v>
      </c>
    </row>
    <row r="2671" spans="1:13" x14ac:dyDescent="0.25">
      <c r="A2671" s="35" t="str">
        <f>VLOOKUP(B2671,ResCat!$A$2:$B$269,2,FALSE)</f>
        <v>PPOPMR</v>
      </c>
      <c r="B2671" s="68" t="str">
        <f>IF(ISNA(VLOOKUP(C2671,COA!$A$2:$B$340,2,FALSE)),"XXX",VLOOKUP(C2671,COA!$A$2:$B$340,2,FALSE))</f>
        <v>K51</v>
      </c>
      <c r="C2671" s="149" t="str">
        <f t="shared" si="84"/>
        <v>0003-1012-0012</v>
      </c>
      <c r="D2671" s="134" t="s">
        <v>463</v>
      </c>
      <c r="E2671" s="134" t="s">
        <v>449</v>
      </c>
      <c r="F2671" s="134" t="s">
        <v>452</v>
      </c>
      <c r="G2671" s="134" t="s">
        <v>511</v>
      </c>
      <c r="H2671" s="134" t="s">
        <v>1023</v>
      </c>
      <c r="I2671" s="134" t="s">
        <v>1</v>
      </c>
      <c r="J2671" s="135">
        <v>72943.750000000029</v>
      </c>
      <c r="K2671" s="135">
        <v>2832.8399999999997</v>
      </c>
      <c r="L2671" s="135">
        <v>3051.2400000000007</v>
      </c>
      <c r="M2671" s="141" t="str">
        <f t="shared" si="83"/>
        <v>201709</v>
      </c>
    </row>
    <row r="2672" spans="1:13" x14ac:dyDescent="0.25">
      <c r="A2672" s="35" t="str">
        <f>VLOOKUP(B2672,ResCat!$A$2:$B$269,2,FALSE)</f>
        <v>PPOPMR</v>
      </c>
      <c r="B2672" s="68" t="str">
        <f>IF(ISNA(VLOOKUP(C2672,COA!$A$2:$B$340,2,FALSE)),"XXX",VLOOKUP(C2672,COA!$A$2:$B$340,2,FALSE))</f>
        <v>K51</v>
      </c>
      <c r="C2672" s="149" t="str">
        <f t="shared" si="84"/>
        <v>0003-1012-0012</v>
      </c>
      <c r="D2672" s="134" t="s">
        <v>463</v>
      </c>
      <c r="E2672" s="134" t="s">
        <v>449</v>
      </c>
      <c r="F2672" s="134" t="s">
        <v>452</v>
      </c>
      <c r="G2672" s="134" t="s">
        <v>969</v>
      </c>
      <c r="H2672" s="134" t="s">
        <v>1023</v>
      </c>
      <c r="I2672" s="134" t="s">
        <v>3</v>
      </c>
      <c r="J2672" s="135">
        <v>56116.88</v>
      </c>
      <c r="K2672" s="135">
        <v>12322.559999999998</v>
      </c>
      <c r="L2672" s="135">
        <v>10627.099999999999</v>
      </c>
      <c r="M2672" s="141" t="str">
        <f t="shared" si="83"/>
        <v>201710</v>
      </c>
    </row>
    <row r="2673" spans="1:13" x14ac:dyDescent="0.25">
      <c r="A2673" s="35" t="str">
        <f>VLOOKUP(B2673,ResCat!$A$2:$B$269,2,FALSE)</f>
        <v>PPOPMR</v>
      </c>
      <c r="B2673" s="68" t="str">
        <f>IF(ISNA(VLOOKUP(C2673,COA!$A$2:$B$340,2,FALSE)),"XXX",VLOOKUP(C2673,COA!$A$2:$B$340,2,FALSE))</f>
        <v>K51</v>
      </c>
      <c r="C2673" s="149" t="str">
        <f t="shared" si="84"/>
        <v>0003-1012-0012</v>
      </c>
      <c r="D2673" s="134" t="s">
        <v>463</v>
      </c>
      <c r="E2673" s="134" t="s">
        <v>449</v>
      </c>
      <c r="F2673" s="134" t="s">
        <v>452</v>
      </c>
      <c r="G2673" s="134" t="s">
        <v>969</v>
      </c>
      <c r="H2673" s="134" t="s">
        <v>1023</v>
      </c>
      <c r="I2673" s="134" t="s">
        <v>0</v>
      </c>
      <c r="J2673" s="135">
        <v>565826.89000000025</v>
      </c>
      <c r="K2673" s="135">
        <v>520676.21000000014</v>
      </c>
      <c r="L2673" s="135">
        <v>517815.99999999994</v>
      </c>
      <c r="M2673" s="141" t="str">
        <f t="shared" si="83"/>
        <v>201710</v>
      </c>
    </row>
    <row r="2674" spans="1:13" x14ac:dyDescent="0.25">
      <c r="A2674" s="35" t="str">
        <f>VLOOKUP(B2674,ResCat!$A$2:$B$269,2,FALSE)</f>
        <v>PPOPMR</v>
      </c>
      <c r="B2674" s="68" t="str">
        <f>IF(ISNA(VLOOKUP(C2674,COA!$A$2:$B$340,2,FALSE)),"XXX",VLOOKUP(C2674,COA!$A$2:$B$340,2,FALSE))</f>
        <v>K51</v>
      </c>
      <c r="C2674" s="149" t="str">
        <f t="shared" si="84"/>
        <v>0003-1012-0012</v>
      </c>
      <c r="D2674" s="134" t="s">
        <v>463</v>
      </c>
      <c r="E2674" s="134" t="s">
        <v>449</v>
      </c>
      <c r="F2674" s="134" t="s">
        <v>452</v>
      </c>
      <c r="G2674" s="134" t="s">
        <v>969</v>
      </c>
      <c r="H2674" s="134" t="s">
        <v>1023</v>
      </c>
      <c r="I2674" s="134" t="s">
        <v>336</v>
      </c>
      <c r="J2674" s="135">
        <v>1445</v>
      </c>
      <c r="K2674" s="135">
        <v>457.72999999999996</v>
      </c>
      <c r="L2674" s="135">
        <v>457.72999999999996</v>
      </c>
      <c r="M2674" s="141" t="str">
        <f t="shared" si="83"/>
        <v>201710</v>
      </c>
    </row>
    <row r="2675" spans="1:13" x14ac:dyDescent="0.25">
      <c r="A2675" s="35" t="str">
        <f>VLOOKUP(B2675,ResCat!$A$2:$B$269,2,FALSE)</f>
        <v>PPOPMR</v>
      </c>
      <c r="B2675" s="68" t="str">
        <f>IF(ISNA(VLOOKUP(C2675,COA!$A$2:$B$340,2,FALSE)),"XXX",VLOOKUP(C2675,COA!$A$2:$B$340,2,FALSE))</f>
        <v>K51</v>
      </c>
      <c r="C2675" s="149" t="str">
        <f t="shared" si="84"/>
        <v>0003-1012-0012</v>
      </c>
      <c r="D2675" s="134" t="s">
        <v>463</v>
      </c>
      <c r="E2675" s="134" t="s">
        <v>449</v>
      </c>
      <c r="F2675" s="134" t="s">
        <v>452</v>
      </c>
      <c r="G2675" s="134" t="s">
        <v>969</v>
      </c>
      <c r="H2675" s="134" t="s">
        <v>1023</v>
      </c>
      <c r="I2675" s="134" t="s">
        <v>2</v>
      </c>
      <c r="J2675" s="135">
        <v>188178.61000000004</v>
      </c>
      <c r="K2675" s="135">
        <v>44617.799999999981</v>
      </c>
      <c r="L2675" s="135">
        <v>39480.609999999942</v>
      </c>
      <c r="M2675" s="141" t="str">
        <f t="shared" si="83"/>
        <v>201710</v>
      </c>
    </row>
    <row r="2676" spans="1:13" x14ac:dyDescent="0.25">
      <c r="A2676" s="35" t="str">
        <f>VLOOKUP(B2676,ResCat!$A$2:$B$269,2,FALSE)</f>
        <v>PPOPMR</v>
      </c>
      <c r="B2676" s="68" t="str">
        <f>IF(ISNA(VLOOKUP(C2676,COA!$A$2:$B$340,2,FALSE)),"XXX",VLOOKUP(C2676,COA!$A$2:$B$340,2,FALSE))</f>
        <v>K51</v>
      </c>
      <c r="C2676" s="149" t="str">
        <f t="shared" si="84"/>
        <v>0003-1012-0012</v>
      </c>
      <c r="D2676" s="134" t="s">
        <v>463</v>
      </c>
      <c r="E2676" s="134" t="s">
        <v>449</v>
      </c>
      <c r="F2676" s="134" t="s">
        <v>452</v>
      </c>
      <c r="G2676" s="134" t="s">
        <v>969</v>
      </c>
      <c r="H2676" s="134" t="s">
        <v>1023</v>
      </c>
      <c r="I2676" s="134" t="s">
        <v>1</v>
      </c>
      <c r="J2676" s="135">
        <v>197320.83000000005</v>
      </c>
      <c r="K2676" s="135">
        <v>54121.440000000002</v>
      </c>
      <c r="L2676" s="135">
        <v>51932.87999999999</v>
      </c>
      <c r="M2676" s="141" t="str">
        <f t="shared" si="83"/>
        <v>201710</v>
      </c>
    </row>
    <row r="2677" spans="1:13" x14ac:dyDescent="0.25">
      <c r="A2677" s="35" t="str">
        <f>VLOOKUP(B2677,ResCat!$A$2:$B$269,2,FALSE)</f>
        <v>PPOPMR</v>
      </c>
      <c r="B2677" s="68" t="str">
        <f>IF(ISNA(VLOOKUP(C2677,COA!$A$2:$B$340,2,FALSE)),"XXX",VLOOKUP(C2677,COA!$A$2:$B$340,2,FALSE))</f>
        <v>K51</v>
      </c>
      <c r="C2677" s="149" t="str">
        <f t="shared" si="84"/>
        <v>0003-1012-0012</v>
      </c>
      <c r="D2677" s="134" t="s">
        <v>463</v>
      </c>
      <c r="E2677" s="134" t="s">
        <v>449</v>
      </c>
      <c r="F2677" s="134" t="s">
        <v>452</v>
      </c>
      <c r="G2677" s="134" t="s">
        <v>961</v>
      </c>
      <c r="H2677" s="134" t="s">
        <v>1023</v>
      </c>
      <c r="I2677" s="134" t="s">
        <v>3</v>
      </c>
      <c r="J2677" s="135">
        <v>110498.73999999999</v>
      </c>
      <c r="K2677" s="135">
        <v>26712.570000000011</v>
      </c>
      <c r="L2677" s="135">
        <v>22316.979999999981</v>
      </c>
      <c r="M2677" s="141" t="str">
        <f t="shared" si="83"/>
        <v>201711</v>
      </c>
    </row>
    <row r="2678" spans="1:13" x14ac:dyDescent="0.25">
      <c r="A2678" s="35" t="str">
        <f>VLOOKUP(B2678,ResCat!$A$2:$B$269,2,FALSE)</f>
        <v>PPOPMR</v>
      </c>
      <c r="B2678" s="68" t="str">
        <f>IF(ISNA(VLOOKUP(C2678,COA!$A$2:$B$340,2,FALSE)),"XXX",VLOOKUP(C2678,COA!$A$2:$B$340,2,FALSE))</f>
        <v>K51</v>
      </c>
      <c r="C2678" s="149" t="str">
        <f t="shared" si="84"/>
        <v>0003-1012-0012</v>
      </c>
      <c r="D2678" s="134" t="s">
        <v>463</v>
      </c>
      <c r="E2678" s="134" t="s">
        <v>449</v>
      </c>
      <c r="F2678" s="134" t="s">
        <v>452</v>
      </c>
      <c r="G2678" s="134" t="s">
        <v>961</v>
      </c>
      <c r="H2678" s="134" t="s">
        <v>1023</v>
      </c>
      <c r="I2678" s="134" t="s">
        <v>0</v>
      </c>
      <c r="J2678" s="135">
        <v>1084939.8599999999</v>
      </c>
      <c r="K2678" s="135">
        <v>228131.77000000005</v>
      </c>
      <c r="L2678" s="135">
        <v>224252.96000000011</v>
      </c>
      <c r="M2678" s="141" t="str">
        <f t="shared" si="83"/>
        <v>201711</v>
      </c>
    </row>
    <row r="2679" spans="1:13" x14ac:dyDescent="0.25">
      <c r="A2679" s="35" t="str">
        <f>VLOOKUP(B2679,ResCat!$A$2:$B$269,2,FALSE)</f>
        <v>PPOPMR</v>
      </c>
      <c r="B2679" s="68" t="str">
        <f>IF(ISNA(VLOOKUP(C2679,COA!$A$2:$B$340,2,FALSE)),"XXX",VLOOKUP(C2679,COA!$A$2:$B$340,2,FALSE))</f>
        <v>K51</v>
      </c>
      <c r="C2679" s="149" t="str">
        <f t="shared" si="84"/>
        <v>0003-1012-0012</v>
      </c>
      <c r="D2679" s="134" t="s">
        <v>463</v>
      </c>
      <c r="E2679" s="134" t="s">
        <v>449</v>
      </c>
      <c r="F2679" s="134" t="s">
        <v>452</v>
      </c>
      <c r="G2679" s="134" t="s">
        <v>961</v>
      </c>
      <c r="H2679" s="134" t="s">
        <v>1023</v>
      </c>
      <c r="I2679" s="134" t="s">
        <v>336</v>
      </c>
      <c r="J2679" s="135">
        <v>8386.01</v>
      </c>
      <c r="K2679" s="135">
        <v>725.68000000000006</v>
      </c>
      <c r="L2679" s="135">
        <v>410.90000000000003</v>
      </c>
      <c r="M2679" s="141" t="str">
        <f t="shared" si="83"/>
        <v>201711</v>
      </c>
    </row>
    <row r="2680" spans="1:13" x14ac:dyDescent="0.25">
      <c r="A2680" s="35" t="str">
        <f>VLOOKUP(B2680,ResCat!$A$2:$B$269,2,FALSE)</f>
        <v>PPOPMR</v>
      </c>
      <c r="B2680" s="68" t="str">
        <f>IF(ISNA(VLOOKUP(C2680,COA!$A$2:$B$340,2,FALSE)),"XXX",VLOOKUP(C2680,COA!$A$2:$B$340,2,FALSE))</f>
        <v>K51</v>
      </c>
      <c r="C2680" s="149" t="str">
        <f t="shared" si="84"/>
        <v>0003-1012-0012</v>
      </c>
      <c r="D2680" s="134" t="s">
        <v>463</v>
      </c>
      <c r="E2680" s="134" t="s">
        <v>449</v>
      </c>
      <c r="F2680" s="134" t="s">
        <v>452</v>
      </c>
      <c r="G2680" s="134" t="s">
        <v>961</v>
      </c>
      <c r="H2680" s="134" t="s">
        <v>1023</v>
      </c>
      <c r="I2680" s="134" t="s">
        <v>2</v>
      </c>
      <c r="J2680" s="135">
        <v>504056.51000000007</v>
      </c>
      <c r="K2680" s="135">
        <v>124301.10000000027</v>
      </c>
      <c r="L2680" s="135">
        <v>99792.549999999959</v>
      </c>
      <c r="M2680" s="141" t="str">
        <f t="shared" si="83"/>
        <v>201711</v>
      </c>
    </row>
    <row r="2681" spans="1:13" x14ac:dyDescent="0.25">
      <c r="A2681" s="35" t="str">
        <f>VLOOKUP(B2681,ResCat!$A$2:$B$269,2,FALSE)</f>
        <v>PPOPMR</v>
      </c>
      <c r="B2681" s="68" t="str">
        <f>IF(ISNA(VLOOKUP(C2681,COA!$A$2:$B$340,2,FALSE)),"XXX",VLOOKUP(C2681,COA!$A$2:$B$340,2,FALSE))</f>
        <v>K51</v>
      </c>
      <c r="C2681" s="149" t="str">
        <f t="shared" si="84"/>
        <v>0003-1012-0012</v>
      </c>
      <c r="D2681" s="134" t="s">
        <v>463</v>
      </c>
      <c r="E2681" s="134" t="s">
        <v>449</v>
      </c>
      <c r="F2681" s="134" t="s">
        <v>452</v>
      </c>
      <c r="G2681" s="134" t="s">
        <v>961</v>
      </c>
      <c r="H2681" s="134" t="s">
        <v>1023</v>
      </c>
      <c r="I2681" s="134" t="s">
        <v>1</v>
      </c>
      <c r="J2681" s="135">
        <v>441417.00000000006</v>
      </c>
      <c r="K2681" s="135">
        <v>159094.07999999999</v>
      </c>
      <c r="L2681" s="135">
        <v>155578.05000000002</v>
      </c>
      <c r="M2681" s="141" t="str">
        <f t="shared" si="83"/>
        <v>201711</v>
      </c>
    </row>
    <row r="2682" spans="1:13" x14ac:dyDescent="0.25">
      <c r="A2682" s="35" t="str">
        <f>VLOOKUP(B2682,ResCat!$A$2:$B$269,2,FALSE)</f>
        <v>PPOPMR</v>
      </c>
      <c r="B2682" s="68" t="str">
        <f>IF(ISNA(VLOOKUP(C2682,COA!$A$2:$B$340,2,FALSE)),"XXX",VLOOKUP(C2682,COA!$A$2:$B$340,2,FALSE))</f>
        <v>K51</v>
      </c>
      <c r="C2682" s="149" t="str">
        <f t="shared" si="84"/>
        <v>0003-1012-0012</v>
      </c>
      <c r="D2682" s="134" t="s">
        <v>463</v>
      </c>
      <c r="E2682" s="134" t="s">
        <v>449</v>
      </c>
      <c r="F2682" s="134" t="s">
        <v>452</v>
      </c>
      <c r="G2682" s="134" t="s">
        <v>970</v>
      </c>
      <c r="H2682" s="134" t="s">
        <v>1023</v>
      </c>
      <c r="I2682" s="134" t="s">
        <v>3</v>
      </c>
      <c r="J2682" s="135">
        <v>618678.6199999993</v>
      </c>
      <c r="K2682" s="135">
        <v>153325.55000000048</v>
      </c>
      <c r="L2682" s="135">
        <v>120311.72999999992</v>
      </c>
      <c r="M2682" s="141" t="str">
        <f t="shared" si="83"/>
        <v>201712</v>
      </c>
    </row>
    <row r="2683" spans="1:13" x14ac:dyDescent="0.25">
      <c r="A2683" s="35" t="str">
        <f>VLOOKUP(B2683,ResCat!$A$2:$B$269,2,FALSE)</f>
        <v>PPOPMR</v>
      </c>
      <c r="B2683" s="68" t="str">
        <f>IF(ISNA(VLOOKUP(C2683,COA!$A$2:$B$340,2,FALSE)),"XXX",VLOOKUP(C2683,COA!$A$2:$B$340,2,FALSE))</f>
        <v>K51</v>
      </c>
      <c r="C2683" s="149" t="str">
        <f t="shared" si="84"/>
        <v>0003-1012-0012</v>
      </c>
      <c r="D2683" s="134" t="s">
        <v>463</v>
      </c>
      <c r="E2683" s="134" t="s">
        <v>449</v>
      </c>
      <c r="F2683" s="134" t="s">
        <v>452</v>
      </c>
      <c r="G2683" s="134" t="s">
        <v>970</v>
      </c>
      <c r="H2683" s="134" t="s">
        <v>1023</v>
      </c>
      <c r="I2683" s="134" t="s">
        <v>0</v>
      </c>
      <c r="J2683" s="135">
        <v>3083851.299999998</v>
      </c>
      <c r="K2683" s="135">
        <v>394021.84999999992</v>
      </c>
      <c r="L2683" s="135">
        <v>293722.76999999984</v>
      </c>
      <c r="M2683" s="141" t="str">
        <f t="shared" si="83"/>
        <v>201712</v>
      </c>
    </row>
    <row r="2684" spans="1:13" x14ac:dyDescent="0.25">
      <c r="A2684" s="35" t="str">
        <f>VLOOKUP(B2684,ResCat!$A$2:$B$269,2,FALSE)</f>
        <v>PPOPMR</v>
      </c>
      <c r="B2684" s="68" t="str">
        <f>IF(ISNA(VLOOKUP(C2684,COA!$A$2:$B$340,2,FALSE)),"XXX",VLOOKUP(C2684,COA!$A$2:$B$340,2,FALSE))</f>
        <v>K51</v>
      </c>
      <c r="C2684" s="149" t="str">
        <f t="shared" si="84"/>
        <v>0003-1012-0012</v>
      </c>
      <c r="D2684" s="134" t="s">
        <v>463</v>
      </c>
      <c r="E2684" s="134" t="s">
        <v>449</v>
      </c>
      <c r="F2684" s="134" t="s">
        <v>452</v>
      </c>
      <c r="G2684" s="134" t="s">
        <v>970</v>
      </c>
      <c r="H2684" s="134" t="s">
        <v>1023</v>
      </c>
      <c r="I2684" s="134" t="s">
        <v>336</v>
      </c>
      <c r="J2684" s="135">
        <v>3990.0500000000015</v>
      </c>
      <c r="K2684" s="135">
        <v>1619.1899999999998</v>
      </c>
      <c r="L2684" s="135">
        <v>1364.6999999999998</v>
      </c>
      <c r="M2684" s="141" t="str">
        <f t="shared" si="83"/>
        <v>201712</v>
      </c>
    </row>
    <row r="2685" spans="1:13" x14ac:dyDescent="0.25">
      <c r="A2685" s="35" t="str">
        <f>VLOOKUP(B2685,ResCat!$A$2:$B$269,2,FALSE)</f>
        <v>PPOPMR</v>
      </c>
      <c r="B2685" s="68" t="str">
        <f>IF(ISNA(VLOOKUP(C2685,COA!$A$2:$B$340,2,FALSE)),"XXX",VLOOKUP(C2685,COA!$A$2:$B$340,2,FALSE))</f>
        <v>K51</v>
      </c>
      <c r="C2685" s="149" t="str">
        <f t="shared" si="84"/>
        <v>0003-1012-0012</v>
      </c>
      <c r="D2685" s="134" t="s">
        <v>463</v>
      </c>
      <c r="E2685" s="134" t="s">
        <v>449</v>
      </c>
      <c r="F2685" s="134" t="s">
        <v>452</v>
      </c>
      <c r="G2685" s="134" t="s">
        <v>970</v>
      </c>
      <c r="H2685" s="134" t="s">
        <v>1023</v>
      </c>
      <c r="I2685" s="134" t="s">
        <v>2</v>
      </c>
      <c r="J2685" s="135">
        <v>1637483.630000002</v>
      </c>
      <c r="K2685" s="135">
        <v>442792.33000000834</v>
      </c>
      <c r="L2685" s="135">
        <v>355331.47999999882</v>
      </c>
      <c r="M2685" s="141" t="str">
        <f t="shared" si="83"/>
        <v>201712</v>
      </c>
    </row>
    <row r="2686" spans="1:13" x14ac:dyDescent="0.25">
      <c r="A2686" s="35" t="str">
        <f>VLOOKUP(B2686,ResCat!$A$2:$B$269,2,FALSE)</f>
        <v>PPOPMR</v>
      </c>
      <c r="B2686" s="68" t="str">
        <f>IF(ISNA(VLOOKUP(C2686,COA!$A$2:$B$340,2,FALSE)),"XXX",VLOOKUP(C2686,COA!$A$2:$B$340,2,FALSE))</f>
        <v>K51</v>
      </c>
      <c r="C2686" s="149" t="str">
        <f t="shared" si="84"/>
        <v>0003-1012-0012</v>
      </c>
      <c r="D2686" s="134" t="s">
        <v>463</v>
      </c>
      <c r="E2686" s="134" t="s">
        <v>449</v>
      </c>
      <c r="F2686" s="134" t="s">
        <v>452</v>
      </c>
      <c r="G2686" s="134" t="s">
        <v>970</v>
      </c>
      <c r="H2686" s="134" t="s">
        <v>1023</v>
      </c>
      <c r="I2686" s="134" t="s">
        <v>343</v>
      </c>
      <c r="J2686" s="135">
        <v>284893.39999999979</v>
      </c>
      <c r="K2686" s="135">
        <v>126222.3299999999</v>
      </c>
      <c r="L2686" s="135">
        <v>117187.85999999996</v>
      </c>
      <c r="M2686" s="141" t="str">
        <f t="shared" si="83"/>
        <v>201712</v>
      </c>
    </row>
    <row r="2687" spans="1:13" x14ac:dyDescent="0.25">
      <c r="A2687" s="35" t="str">
        <f>VLOOKUP(B2687,ResCat!$A$2:$B$269,2,FALSE)</f>
        <v>PPOPMR</v>
      </c>
      <c r="B2687" s="68" t="str">
        <f>IF(ISNA(VLOOKUP(C2687,COA!$A$2:$B$340,2,FALSE)),"XXX",VLOOKUP(C2687,COA!$A$2:$B$340,2,FALSE))</f>
        <v>K51</v>
      </c>
      <c r="C2687" s="149" t="str">
        <f t="shared" si="84"/>
        <v>0003-1012-0012</v>
      </c>
      <c r="D2687" s="134" t="s">
        <v>463</v>
      </c>
      <c r="E2687" s="134" t="s">
        <v>449</v>
      </c>
      <c r="F2687" s="134" t="s">
        <v>452</v>
      </c>
      <c r="G2687" s="134" t="s">
        <v>970</v>
      </c>
      <c r="H2687" s="134" t="s">
        <v>1023</v>
      </c>
      <c r="I2687" s="134" t="s">
        <v>1</v>
      </c>
      <c r="J2687" s="135">
        <v>2988687.4500000025</v>
      </c>
      <c r="K2687" s="135">
        <v>804186.3300000017</v>
      </c>
      <c r="L2687" s="135">
        <v>736528.98000000161</v>
      </c>
      <c r="M2687" s="141" t="str">
        <f t="shared" si="83"/>
        <v>201712</v>
      </c>
    </row>
    <row r="2688" spans="1:13" x14ac:dyDescent="0.25">
      <c r="A2688" s="35" t="str">
        <f>VLOOKUP(B2688,ResCat!$A$2:$B$269,2,FALSE)</f>
        <v>PPOPMR</v>
      </c>
      <c r="B2688" s="68" t="str">
        <f>IF(ISNA(VLOOKUP(C2688,COA!$A$2:$B$340,2,FALSE)),"XXX",VLOOKUP(C2688,COA!$A$2:$B$340,2,FALSE))</f>
        <v>K51</v>
      </c>
      <c r="C2688" s="149" t="str">
        <f t="shared" si="84"/>
        <v>0003-1012-0012</v>
      </c>
      <c r="D2688" s="134" t="s">
        <v>463</v>
      </c>
      <c r="E2688" s="134" t="s">
        <v>449</v>
      </c>
      <c r="F2688" s="134" t="s">
        <v>452</v>
      </c>
      <c r="G2688" s="134" t="s">
        <v>1023</v>
      </c>
      <c r="H2688" s="134" t="s">
        <v>1023</v>
      </c>
      <c r="I2688" s="134" t="s">
        <v>3</v>
      </c>
      <c r="J2688" s="135">
        <v>536225.70999999938</v>
      </c>
      <c r="K2688" s="135">
        <v>212747.36999999982</v>
      </c>
      <c r="L2688" s="135">
        <v>132235.31000000017</v>
      </c>
      <c r="M2688" s="141" t="str">
        <f t="shared" si="83"/>
        <v>201801</v>
      </c>
    </row>
    <row r="2689" spans="1:13" x14ac:dyDescent="0.25">
      <c r="A2689" s="35" t="str">
        <f>VLOOKUP(B2689,ResCat!$A$2:$B$269,2,FALSE)</f>
        <v>PPOPMR</v>
      </c>
      <c r="B2689" s="68" t="str">
        <f>IF(ISNA(VLOOKUP(C2689,COA!$A$2:$B$340,2,FALSE)),"XXX",VLOOKUP(C2689,COA!$A$2:$B$340,2,FALSE))</f>
        <v>K51</v>
      </c>
      <c r="C2689" s="149" t="str">
        <f t="shared" si="84"/>
        <v>0003-1012-0012</v>
      </c>
      <c r="D2689" s="134" t="s">
        <v>463</v>
      </c>
      <c r="E2689" s="134" t="s">
        <v>449</v>
      </c>
      <c r="F2689" s="134" t="s">
        <v>452</v>
      </c>
      <c r="G2689" s="134" t="s">
        <v>1023</v>
      </c>
      <c r="H2689" s="134" t="s">
        <v>1023</v>
      </c>
      <c r="I2689" s="134" t="s">
        <v>0</v>
      </c>
      <c r="J2689" s="135">
        <v>316110.46999999997</v>
      </c>
      <c r="K2689" s="135">
        <v>76949.17</v>
      </c>
      <c r="L2689" s="135">
        <v>64786.369999999995</v>
      </c>
      <c r="M2689" s="141" t="str">
        <f t="shared" si="83"/>
        <v>201801</v>
      </c>
    </row>
    <row r="2690" spans="1:13" x14ac:dyDescent="0.25">
      <c r="A2690" s="35" t="str">
        <f>VLOOKUP(B2690,ResCat!$A$2:$B$269,2,FALSE)</f>
        <v>PPOPMR</v>
      </c>
      <c r="B2690" s="68" t="str">
        <f>IF(ISNA(VLOOKUP(C2690,COA!$A$2:$B$340,2,FALSE)),"XXX",VLOOKUP(C2690,COA!$A$2:$B$340,2,FALSE))</f>
        <v>K51</v>
      </c>
      <c r="C2690" s="149" t="str">
        <f t="shared" si="84"/>
        <v>0003-1012-0012</v>
      </c>
      <c r="D2690" s="134" t="s">
        <v>463</v>
      </c>
      <c r="E2690" s="134" t="s">
        <v>449</v>
      </c>
      <c r="F2690" s="134" t="s">
        <v>452</v>
      </c>
      <c r="G2690" s="134" t="s">
        <v>1023</v>
      </c>
      <c r="H2690" s="134" t="s">
        <v>1023</v>
      </c>
      <c r="I2690" s="134" t="s">
        <v>336</v>
      </c>
      <c r="J2690" s="135">
        <v>4007.0200000000004</v>
      </c>
      <c r="K2690" s="135">
        <v>1496.5</v>
      </c>
      <c r="L2690" s="135">
        <v>1193.6000000000001</v>
      </c>
      <c r="M2690" s="141" t="str">
        <f t="shared" si="83"/>
        <v>201801</v>
      </c>
    </row>
    <row r="2691" spans="1:13" x14ac:dyDescent="0.25">
      <c r="A2691" s="35" t="str">
        <f>VLOOKUP(B2691,ResCat!$A$2:$B$269,2,FALSE)</f>
        <v>PPOPMR</v>
      </c>
      <c r="B2691" s="68" t="str">
        <f>IF(ISNA(VLOOKUP(C2691,COA!$A$2:$B$340,2,FALSE)),"XXX",VLOOKUP(C2691,COA!$A$2:$B$340,2,FALSE))</f>
        <v>K51</v>
      </c>
      <c r="C2691" s="149" t="str">
        <f t="shared" si="84"/>
        <v>0003-1012-0012</v>
      </c>
      <c r="D2691" s="134" t="s">
        <v>463</v>
      </c>
      <c r="E2691" s="134" t="s">
        <v>449</v>
      </c>
      <c r="F2691" s="134" t="s">
        <v>452</v>
      </c>
      <c r="G2691" s="134" t="s">
        <v>1023</v>
      </c>
      <c r="H2691" s="134" t="s">
        <v>1023</v>
      </c>
      <c r="I2691" s="134" t="s">
        <v>2</v>
      </c>
      <c r="J2691" s="135">
        <v>1129368.6300000006</v>
      </c>
      <c r="K2691" s="135">
        <v>530150.65000001492</v>
      </c>
      <c r="L2691" s="135">
        <v>391651.1899999982</v>
      </c>
      <c r="M2691" s="141" t="str">
        <f t="shared" si="83"/>
        <v>201801</v>
      </c>
    </row>
    <row r="2692" spans="1:13" x14ac:dyDescent="0.25">
      <c r="A2692" s="35" t="str">
        <f>VLOOKUP(B2692,ResCat!$A$2:$B$269,2,FALSE)</f>
        <v>PPOPMR</v>
      </c>
      <c r="B2692" s="68" t="str">
        <f>IF(ISNA(VLOOKUP(C2692,COA!$A$2:$B$340,2,FALSE)),"XXX",VLOOKUP(C2692,COA!$A$2:$B$340,2,FALSE))</f>
        <v>K51</v>
      </c>
      <c r="C2692" s="149" t="str">
        <f t="shared" si="84"/>
        <v>0003-1012-0012</v>
      </c>
      <c r="D2692" s="134" t="s">
        <v>463</v>
      </c>
      <c r="E2692" s="134" t="s">
        <v>449</v>
      </c>
      <c r="F2692" s="134" t="s">
        <v>452</v>
      </c>
      <c r="G2692" s="134" t="s">
        <v>1023</v>
      </c>
      <c r="H2692" s="134" t="s">
        <v>1023</v>
      </c>
      <c r="I2692" s="134" t="s">
        <v>343</v>
      </c>
      <c r="J2692" s="135">
        <v>1507328.7099999927</v>
      </c>
      <c r="K2692" s="135">
        <v>628341.41000000213</v>
      </c>
      <c r="L2692" s="135">
        <v>570703.95000000135</v>
      </c>
      <c r="M2692" s="141" t="str">
        <f t="shared" ref="M2692:M2755" si="85">IF(G2692&lt;$M$1,$M$1,G2692)</f>
        <v>201801</v>
      </c>
    </row>
    <row r="2693" spans="1:13" x14ac:dyDescent="0.25">
      <c r="A2693" s="35" t="str">
        <f>VLOOKUP(B2693,ResCat!$A$2:$B$269,2,FALSE)</f>
        <v>PPOPMR</v>
      </c>
      <c r="B2693" s="68" t="str">
        <f>IF(ISNA(VLOOKUP(C2693,COA!$A$2:$B$340,2,FALSE)),"XXX",VLOOKUP(C2693,COA!$A$2:$B$340,2,FALSE))</f>
        <v>K51</v>
      </c>
      <c r="C2693" s="149" t="str">
        <f t="shared" ref="C2693:C2756" si="86">D2693&amp;"-"&amp;E2693&amp;"-"&amp;F2693</f>
        <v>0003-1012-0012</v>
      </c>
      <c r="D2693" s="134" t="s">
        <v>463</v>
      </c>
      <c r="E2693" s="134" t="s">
        <v>449</v>
      </c>
      <c r="F2693" s="134" t="s">
        <v>452</v>
      </c>
      <c r="G2693" s="134" t="s">
        <v>1023</v>
      </c>
      <c r="H2693" s="134" t="s">
        <v>1023</v>
      </c>
      <c r="I2693" s="134" t="s">
        <v>1</v>
      </c>
      <c r="J2693" s="135">
        <v>1132971.69</v>
      </c>
      <c r="K2693" s="135">
        <v>514277.96999999956</v>
      </c>
      <c r="L2693" s="135">
        <v>424967.07000000024</v>
      </c>
      <c r="M2693" s="141" t="str">
        <f t="shared" si="85"/>
        <v>201801</v>
      </c>
    </row>
    <row r="2694" spans="1:13" x14ac:dyDescent="0.25">
      <c r="A2694" s="35" t="str">
        <f>VLOOKUP(B2694,ResCat!$A$2:$B$269,2,FALSE)</f>
        <v>HMFLEX</v>
      </c>
      <c r="B2694" s="68" t="str">
        <f>IF(ISNA(VLOOKUP(C2694,COA!$A$2:$B$340,2,FALSE)),"XXX",VLOOKUP(C2694,COA!$A$2:$B$340,2,FALSE))</f>
        <v>K56</v>
      </c>
      <c r="C2694" s="149" t="str">
        <f t="shared" si="86"/>
        <v>0003-1012-0048</v>
      </c>
      <c r="D2694" s="134" t="s">
        <v>463</v>
      </c>
      <c r="E2694" s="134" t="s">
        <v>449</v>
      </c>
      <c r="F2694" s="134" t="s">
        <v>464</v>
      </c>
      <c r="G2694" s="134" t="s">
        <v>309</v>
      </c>
      <c r="H2694" s="134" t="s">
        <v>1023</v>
      </c>
      <c r="I2694" s="134" t="s">
        <v>3</v>
      </c>
      <c r="J2694" s="135">
        <v>0</v>
      </c>
      <c r="K2694" s="135">
        <v>-38.17</v>
      </c>
      <c r="L2694" s="135">
        <v>-38.17</v>
      </c>
      <c r="M2694" s="141" t="str">
        <f t="shared" si="85"/>
        <v>201601</v>
      </c>
    </row>
    <row r="2695" spans="1:13" x14ac:dyDescent="0.25">
      <c r="A2695" s="35" t="str">
        <f>VLOOKUP(B2695,ResCat!$A$2:$B$269,2,FALSE)</f>
        <v>HMFLEX</v>
      </c>
      <c r="B2695" s="68" t="str">
        <f>IF(ISNA(VLOOKUP(C2695,COA!$A$2:$B$340,2,FALSE)),"XXX",VLOOKUP(C2695,COA!$A$2:$B$340,2,FALSE))</f>
        <v>K56</v>
      </c>
      <c r="C2695" s="149" t="str">
        <f t="shared" si="86"/>
        <v>0003-1012-0048</v>
      </c>
      <c r="D2695" s="134" t="s">
        <v>463</v>
      </c>
      <c r="E2695" s="134" t="s">
        <v>449</v>
      </c>
      <c r="F2695" s="134" t="s">
        <v>464</v>
      </c>
      <c r="G2695" s="134" t="s">
        <v>309</v>
      </c>
      <c r="H2695" s="134" t="s">
        <v>1023</v>
      </c>
      <c r="I2695" s="134" t="s">
        <v>2</v>
      </c>
      <c r="J2695" s="135">
        <v>31.94</v>
      </c>
      <c r="K2695" s="135">
        <v>31.94</v>
      </c>
      <c r="L2695" s="135">
        <v>0</v>
      </c>
      <c r="M2695" s="141" t="str">
        <f t="shared" si="85"/>
        <v>201601</v>
      </c>
    </row>
    <row r="2696" spans="1:13" x14ac:dyDescent="0.25">
      <c r="A2696" s="35" t="str">
        <f>VLOOKUP(B2696,ResCat!$A$2:$B$269,2,FALSE)</f>
        <v>HMFLEX</v>
      </c>
      <c r="B2696" s="68" t="str">
        <f>IF(ISNA(VLOOKUP(C2696,COA!$A$2:$B$340,2,FALSE)),"XXX",VLOOKUP(C2696,COA!$A$2:$B$340,2,FALSE))</f>
        <v>K56</v>
      </c>
      <c r="C2696" s="149" t="str">
        <f t="shared" si="86"/>
        <v>0003-1012-0048</v>
      </c>
      <c r="D2696" s="134" t="s">
        <v>463</v>
      </c>
      <c r="E2696" s="134" t="s">
        <v>449</v>
      </c>
      <c r="F2696" s="134" t="s">
        <v>464</v>
      </c>
      <c r="G2696" s="134" t="s">
        <v>309</v>
      </c>
      <c r="H2696" s="134" t="s">
        <v>1023</v>
      </c>
      <c r="I2696" s="134" t="s">
        <v>1</v>
      </c>
      <c r="J2696" s="135">
        <v>259.64</v>
      </c>
      <c r="K2696" s="135">
        <v>259.64</v>
      </c>
      <c r="L2696" s="135">
        <v>0</v>
      </c>
      <c r="M2696" s="141" t="str">
        <f t="shared" si="85"/>
        <v>201601</v>
      </c>
    </row>
    <row r="2697" spans="1:13" x14ac:dyDescent="0.25">
      <c r="A2697" s="35" t="str">
        <f>VLOOKUP(B2697,ResCat!$A$2:$B$269,2,FALSE)</f>
        <v>HMFLEX</v>
      </c>
      <c r="B2697" s="68" t="str">
        <f>IF(ISNA(VLOOKUP(C2697,COA!$A$2:$B$340,2,FALSE)),"XXX",VLOOKUP(C2697,COA!$A$2:$B$340,2,FALSE))</f>
        <v>K56</v>
      </c>
      <c r="C2697" s="149" t="str">
        <f t="shared" si="86"/>
        <v>0003-1012-0048</v>
      </c>
      <c r="D2697" s="134" t="s">
        <v>463</v>
      </c>
      <c r="E2697" s="134" t="s">
        <v>449</v>
      </c>
      <c r="F2697" s="134" t="s">
        <v>464</v>
      </c>
      <c r="G2697" s="134" t="s">
        <v>1026</v>
      </c>
      <c r="H2697" s="134" t="s">
        <v>1023</v>
      </c>
      <c r="I2697" s="134" t="s">
        <v>2</v>
      </c>
      <c r="J2697" s="135">
        <v>87.11</v>
      </c>
      <c r="K2697" s="135">
        <v>87.11</v>
      </c>
      <c r="L2697" s="135">
        <v>0</v>
      </c>
      <c r="M2697" s="141" t="str">
        <f t="shared" si="85"/>
        <v>201601</v>
      </c>
    </row>
    <row r="2698" spans="1:13" x14ac:dyDescent="0.25">
      <c r="A2698" s="35" t="str">
        <f>VLOOKUP(B2698,ResCat!$A$2:$B$269,2,FALSE)</f>
        <v>HMFLEX</v>
      </c>
      <c r="B2698" s="68" t="str">
        <f>IF(ISNA(VLOOKUP(C2698,COA!$A$2:$B$340,2,FALSE)),"XXX",VLOOKUP(C2698,COA!$A$2:$B$340,2,FALSE))</f>
        <v>K56</v>
      </c>
      <c r="C2698" s="149" t="str">
        <f t="shared" si="86"/>
        <v>0003-1012-0048</v>
      </c>
      <c r="D2698" s="134" t="s">
        <v>463</v>
      </c>
      <c r="E2698" s="134" t="s">
        <v>449</v>
      </c>
      <c r="F2698" s="134" t="s">
        <v>464</v>
      </c>
      <c r="G2698" s="134" t="s">
        <v>1026</v>
      </c>
      <c r="H2698" s="134" t="s">
        <v>1023</v>
      </c>
      <c r="I2698" s="134" t="s">
        <v>1</v>
      </c>
      <c r="J2698" s="135">
        <v>21.27</v>
      </c>
      <c r="K2698" s="135">
        <v>21.27</v>
      </c>
      <c r="L2698" s="135">
        <v>0</v>
      </c>
      <c r="M2698" s="141" t="str">
        <f t="shared" si="85"/>
        <v>201601</v>
      </c>
    </row>
    <row r="2699" spans="1:13" x14ac:dyDescent="0.25">
      <c r="A2699" s="35" t="str">
        <f>VLOOKUP(B2699,ResCat!$A$2:$B$269,2,FALSE)</f>
        <v>HMFLEX</v>
      </c>
      <c r="B2699" s="68" t="str">
        <f>IF(ISNA(VLOOKUP(C2699,COA!$A$2:$B$340,2,FALSE)),"XXX",VLOOKUP(C2699,COA!$A$2:$B$340,2,FALSE))</f>
        <v>K56</v>
      </c>
      <c r="C2699" s="149" t="str">
        <f t="shared" si="86"/>
        <v>0003-1012-0048</v>
      </c>
      <c r="D2699" s="134" t="s">
        <v>463</v>
      </c>
      <c r="E2699" s="134" t="s">
        <v>449</v>
      </c>
      <c r="F2699" s="134" t="s">
        <v>464</v>
      </c>
      <c r="G2699" s="134" t="s">
        <v>362</v>
      </c>
      <c r="H2699" s="134" t="s">
        <v>1023</v>
      </c>
      <c r="I2699" s="134" t="s">
        <v>1</v>
      </c>
      <c r="J2699" s="135">
        <v>94.1</v>
      </c>
      <c r="K2699" s="135">
        <v>94.1</v>
      </c>
      <c r="L2699" s="135">
        <v>0</v>
      </c>
      <c r="M2699" s="141" t="str">
        <f t="shared" si="85"/>
        <v>201601</v>
      </c>
    </row>
    <row r="2700" spans="1:13" x14ac:dyDescent="0.25">
      <c r="A2700" s="35" t="str">
        <f>VLOOKUP(B2700,ResCat!$A$2:$B$269,2,FALSE)</f>
        <v>HMFLEX</v>
      </c>
      <c r="B2700" s="68" t="str">
        <f>IF(ISNA(VLOOKUP(C2700,COA!$A$2:$B$340,2,FALSE)),"XXX",VLOOKUP(C2700,COA!$A$2:$B$340,2,FALSE))</f>
        <v>K56</v>
      </c>
      <c r="C2700" s="149" t="str">
        <f t="shared" si="86"/>
        <v>0003-1012-0048</v>
      </c>
      <c r="D2700" s="134" t="s">
        <v>463</v>
      </c>
      <c r="E2700" s="134" t="s">
        <v>449</v>
      </c>
      <c r="F2700" s="134" t="s">
        <v>464</v>
      </c>
      <c r="G2700" s="134" t="s">
        <v>1027</v>
      </c>
      <c r="H2700" s="134" t="s">
        <v>1023</v>
      </c>
      <c r="I2700" s="134" t="s">
        <v>2</v>
      </c>
      <c r="J2700" s="135">
        <v>0</v>
      </c>
      <c r="K2700" s="135">
        <v>-158.44999999999999</v>
      </c>
      <c r="L2700" s="135">
        <v>-158.44999999999999</v>
      </c>
      <c r="M2700" s="141" t="str">
        <f t="shared" si="85"/>
        <v>201601</v>
      </c>
    </row>
    <row r="2701" spans="1:13" x14ac:dyDescent="0.25">
      <c r="A2701" s="35" t="str">
        <f>VLOOKUP(B2701,ResCat!$A$2:$B$269,2,FALSE)</f>
        <v>HMFLEX</v>
      </c>
      <c r="B2701" s="68" t="str">
        <f>IF(ISNA(VLOOKUP(C2701,COA!$A$2:$B$340,2,FALSE)),"XXX",VLOOKUP(C2701,COA!$A$2:$B$340,2,FALSE))</f>
        <v>K56</v>
      </c>
      <c r="C2701" s="149" t="str">
        <f t="shared" si="86"/>
        <v>0003-1012-0048</v>
      </c>
      <c r="D2701" s="134" t="s">
        <v>463</v>
      </c>
      <c r="E2701" s="134" t="s">
        <v>449</v>
      </c>
      <c r="F2701" s="134" t="s">
        <v>464</v>
      </c>
      <c r="G2701" s="134" t="s">
        <v>1028</v>
      </c>
      <c r="H2701" s="134" t="s">
        <v>1023</v>
      </c>
      <c r="I2701" s="134" t="s">
        <v>2</v>
      </c>
      <c r="J2701" s="135">
        <v>-246.75</v>
      </c>
      <c r="K2701" s="135">
        <v>-228.44999999999996</v>
      </c>
      <c r="L2701" s="135">
        <v>-233.44999999999996</v>
      </c>
      <c r="M2701" s="141" t="str">
        <f t="shared" si="85"/>
        <v>201601</v>
      </c>
    </row>
    <row r="2702" spans="1:13" x14ac:dyDescent="0.25">
      <c r="A2702" s="35" t="str">
        <f>VLOOKUP(B2702,ResCat!$A$2:$B$269,2,FALSE)</f>
        <v>HMFLEX</v>
      </c>
      <c r="B2702" s="68" t="str">
        <f>IF(ISNA(VLOOKUP(C2702,COA!$A$2:$B$340,2,FALSE)),"XXX",VLOOKUP(C2702,COA!$A$2:$B$340,2,FALSE))</f>
        <v>K56</v>
      </c>
      <c r="C2702" s="149" t="str">
        <f t="shared" si="86"/>
        <v>0003-1012-0048</v>
      </c>
      <c r="D2702" s="134" t="s">
        <v>463</v>
      </c>
      <c r="E2702" s="134" t="s">
        <v>449</v>
      </c>
      <c r="F2702" s="134" t="s">
        <v>464</v>
      </c>
      <c r="G2702" s="134" t="s">
        <v>363</v>
      </c>
      <c r="H2702" s="134" t="s">
        <v>1023</v>
      </c>
      <c r="I2702" s="134" t="s">
        <v>3</v>
      </c>
      <c r="J2702" s="135">
        <v>-5.6843418860808015E-14</v>
      </c>
      <c r="K2702" s="135">
        <v>-1610.6599999999999</v>
      </c>
      <c r="L2702" s="135">
        <v>-1610.6599999999999</v>
      </c>
      <c r="M2702" s="141" t="str">
        <f t="shared" si="85"/>
        <v>201601</v>
      </c>
    </row>
    <row r="2703" spans="1:13" x14ac:dyDescent="0.25">
      <c r="A2703" s="35" t="str">
        <f>VLOOKUP(B2703,ResCat!$A$2:$B$269,2,FALSE)</f>
        <v>HMFLEX</v>
      </c>
      <c r="B2703" s="68" t="str">
        <f>IF(ISNA(VLOOKUP(C2703,COA!$A$2:$B$340,2,FALSE)),"XXX",VLOOKUP(C2703,COA!$A$2:$B$340,2,FALSE))</f>
        <v>K56</v>
      </c>
      <c r="C2703" s="149" t="str">
        <f t="shared" si="86"/>
        <v>0003-1012-0048</v>
      </c>
      <c r="D2703" s="134" t="s">
        <v>463</v>
      </c>
      <c r="E2703" s="134" t="s">
        <v>449</v>
      </c>
      <c r="F2703" s="134" t="s">
        <v>464</v>
      </c>
      <c r="G2703" s="134" t="s">
        <v>1029</v>
      </c>
      <c r="H2703" s="134" t="s">
        <v>1023</v>
      </c>
      <c r="I2703" s="134" t="s">
        <v>2</v>
      </c>
      <c r="J2703" s="135">
        <v>905</v>
      </c>
      <c r="K2703" s="135">
        <v>515.15</v>
      </c>
      <c r="L2703" s="135">
        <v>515.15</v>
      </c>
      <c r="M2703" s="141" t="str">
        <f t="shared" si="85"/>
        <v>201601</v>
      </c>
    </row>
    <row r="2704" spans="1:13" x14ac:dyDescent="0.25">
      <c r="A2704" s="35" t="str">
        <f>VLOOKUP(B2704,ResCat!$A$2:$B$269,2,FALSE)</f>
        <v>HMFLEX</v>
      </c>
      <c r="B2704" s="68" t="str">
        <f>IF(ISNA(VLOOKUP(C2704,COA!$A$2:$B$340,2,FALSE)),"XXX",VLOOKUP(C2704,COA!$A$2:$B$340,2,FALSE))</f>
        <v>K56</v>
      </c>
      <c r="C2704" s="149" t="str">
        <f t="shared" si="86"/>
        <v>0003-1012-0048</v>
      </c>
      <c r="D2704" s="134" t="s">
        <v>463</v>
      </c>
      <c r="E2704" s="134" t="s">
        <v>449</v>
      </c>
      <c r="F2704" s="134" t="s">
        <v>464</v>
      </c>
      <c r="G2704" s="134" t="s">
        <v>1029</v>
      </c>
      <c r="H2704" s="134" t="s">
        <v>1023</v>
      </c>
      <c r="I2704" s="134" t="s">
        <v>1</v>
      </c>
      <c r="J2704" s="135">
        <v>-1111</v>
      </c>
      <c r="K2704" s="135">
        <v>-919.90000000000009</v>
      </c>
      <c r="L2704" s="135">
        <v>-919.90000000000009</v>
      </c>
      <c r="M2704" s="141" t="str">
        <f t="shared" si="85"/>
        <v>201601</v>
      </c>
    </row>
    <row r="2705" spans="1:13" x14ac:dyDescent="0.25">
      <c r="A2705" s="35" t="str">
        <f>VLOOKUP(B2705,ResCat!$A$2:$B$269,2,FALSE)</f>
        <v>HMFLEX</v>
      </c>
      <c r="B2705" s="68" t="str">
        <f>IF(ISNA(VLOOKUP(C2705,COA!$A$2:$B$340,2,FALSE)),"XXX",VLOOKUP(C2705,COA!$A$2:$B$340,2,FALSE))</f>
        <v>K56</v>
      </c>
      <c r="C2705" s="149" t="str">
        <f t="shared" si="86"/>
        <v>0003-1012-0048</v>
      </c>
      <c r="D2705" s="134" t="s">
        <v>463</v>
      </c>
      <c r="E2705" s="134" t="s">
        <v>449</v>
      </c>
      <c r="F2705" s="134" t="s">
        <v>464</v>
      </c>
      <c r="G2705" s="134" t="s">
        <v>349</v>
      </c>
      <c r="H2705" s="134" t="s">
        <v>1023</v>
      </c>
      <c r="I2705" s="134" t="s">
        <v>3</v>
      </c>
      <c r="J2705" s="135">
        <v>0</v>
      </c>
      <c r="K2705" s="135">
        <v>-16.870000000000005</v>
      </c>
      <c r="L2705" s="135">
        <v>-16.870000000000005</v>
      </c>
      <c r="M2705" s="141" t="str">
        <f t="shared" si="85"/>
        <v>201601</v>
      </c>
    </row>
    <row r="2706" spans="1:13" x14ac:dyDescent="0.25">
      <c r="A2706" s="35" t="str">
        <f>VLOOKUP(B2706,ResCat!$A$2:$B$269,2,FALSE)</f>
        <v>HMFLEX</v>
      </c>
      <c r="B2706" s="68" t="str">
        <f>IF(ISNA(VLOOKUP(C2706,COA!$A$2:$B$340,2,FALSE)),"XXX",VLOOKUP(C2706,COA!$A$2:$B$340,2,FALSE))</f>
        <v>K56</v>
      </c>
      <c r="C2706" s="149" t="str">
        <f t="shared" si="86"/>
        <v>0003-1012-0048</v>
      </c>
      <c r="D2706" s="134" t="s">
        <v>463</v>
      </c>
      <c r="E2706" s="134" t="s">
        <v>449</v>
      </c>
      <c r="F2706" s="134" t="s">
        <v>464</v>
      </c>
      <c r="G2706" s="134" t="s">
        <v>349</v>
      </c>
      <c r="H2706" s="134" t="s">
        <v>1023</v>
      </c>
      <c r="I2706" s="134" t="s">
        <v>2</v>
      </c>
      <c r="J2706" s="135">
        <v>1550.99</v>
      </c>
      <c r="K2706" s="135">
        <v>461.04</v>
      </c>
      <c r="L2706" s="135">
        <v>-63.94</v>
      </c>
      <c r="M2706" s="141" t="str">
        <f t="shared" si="85"/>
        <v>201601</v>
      </c>
    </row>
    <row r="2707" spans="1:13" x14ac:dyDescent="0.25">
      <c r="A2707" s="35" t="str">
        <f>VLOOKUP(B2707,ResCat!$A$2:$B$269,2,FALSE)</f>
        <v>HMFLEX</v>
      </c>
      <c r="B2707" s="68" t="str">
        <f>IF(ISNA(VLOOKUP(C2707,COA!$A$2:$B$340,2,FALSE)),"XXX",VLOOKUP(C2707,COA!$A$2:$B$340,2,FALSE))</f>
        <v>K56</v>
      </c>
      <c r="C2707" s="149" t="str">
        <f t="shared" si="86"/>
        <v>0003-1012-0048</v>
      </c>
      <c r="D2707" s="134" t="s">
        <v>463</v>
      </c>
      <c r="E2707" s="134" t="s">
        <v>449</v>
      </c>
      <c r="F2707" s="134" t="s">
        <v>464</v>
      </c>
      <c r="G2707" s="134" t="s">
        <v>350</v>
      </c>
      <c r="H2707" s="134" t="s">
        <v>1023</v>
      </c>
      <c r="I2707" s="134" t="s">
        <v>3</v>
      </c>
      <c r="J2707" s="135">
        <v>13.299999999999955</v>
      </c>
      <c r="K2707" s="135">
        <v>73.079999999999927</v>
      </c>
      <c r="L2707" s="135">
        <v>-10.759999999999991</v>
      </c>
      <c r="M2707" s="141" t="str">
        <f t="shared" si="85"/>
        <v>201601</v>
      </c>
    </row>
    <row r="2708" spans="1:13" x14ac:dyDescent="0.25">
      <c r="A2708" s="35" t="str">
        <f>VLOOKUP(B2708,ResCat!$A$2:$B$269,2,FALSE)</f>
        <v>HMFLEX</v>
      </c>
      <c r="B2708" s="68" t="str">
        <f>IF(ISNA(VLOOKUP(C2708,COA!$A$2:$B$340,2,FALSE)),"XXX",VLOOKUP(C2708,COA!$A$2:$B$340,2,FALSE))</f>
        <v>K56</v>
      </c>
      <c r="C2708" s="149" t="str">
        <f t="shared" si="86"/>
        <v>0003-1012-0048</v>
      </c>
      <c r="D2708" s="134" t="s">
        <v>463</v>
      </c>
      <c r="E2708" s="134" t="s">
        <v>449</v>
      </c>
      <c r="F2708" s="134" t="s">
        <v>464</v>
      </c>
      <c r="G2708" s="134" t="s">
        <v>350</v>
      </c>
      <c r="H2708" s="134" t="s">
        <v>1023</v>
      </c>
      <c r="I2708" s="134" t="s">
        <v>2</v>
      </c>
      <c r="J2708" s="135">
        <v>-46.419999999999959</v>
      </c>
      <c r="K2708" s="135">
        <v>228.93000000000004</v>
      </c>
      <c r="L2708" s="135">
        <v>-135.55000000000001</v>
      </c>
      <c r="M2708" s="141" t="str">
        <f t="shared" si="85"/>
        <v>201601</v>
      </c>
    </row>
    <row r="2709" spans="1:13" x14ac:dyDescent="0.25">
      <c r="A2709" s="35" t="str">
        <f>VLOOKUP(B2709,ResCat!$A$2:$B$269,2,FALSE)</f>
        <v>HMFLEX</v>
      </c>
      <c r="B2709" s="68" t="str">
        <f>IF(ISNA(VLOOKUP(C2709,COA!$A$2:$B$340,2,FALSE)),"XXX",VLOOKUP(C2709,COA!$A$2:$B$340,2,FALSE))</f>
        <v>K56</v>
      </c>
      <c r="C2709" s="149" t="str">
        <f t="shared" si="86"/>
        <v>0003-1012-0048</v>
      </c>
      <c r="D2709" s="134" t="s">
        <v>463</v>
      </c>
      <c r="E2709" s="134" t="s">
        <v>449</v>
      </c>
      <c r="F2709" s="134" t="s">
        <v>464</v>
      </c>
      <c r="G2709" s="134" t="s">
        <v>359</v>
      </c>
      <c r="H2709" s="134" t="s">
        <v>1023</v>
      </c>
      <c r="I2709" s="134" t="s">
        <v>2</v>
      </c>
      <c r="J2709" s="135">
        <v>-8</v>
      </c>
      <c r="K2709" s="135">
        <v>163.96999999999997</v>
      </c>
      <c r="L2709" s="135">
        <v>-284.99</v>
      </c>
      <c r="M2709" s="141" t="str">
        <f t="shared" si="85"/>
        <v>201601</v>
      </c>
    </row>
    <row r="2710" spans="1:13" x14ac:dyDescent="0.25">
      <c r="A2710" s="35" t="str">
        <f>VLOOKUP(B2710,ResCat!$A$2:$B$269,2,FALSE)</f>
        <v>HMFLEX</v>
      </c>
      <c r="B2710" s="68" t="str">
        <f>IF(ISNA(VLOOKUP(C2710,COA!$A$2:$B$340,2,FALSE)),"XXX",VLOOKUP(C2710,COA!$A$2:$B$340,2,FALSE))</f>
        <v>K56</v>
      </c>
      <c r="C2710" s="149" t="str">
        <f t="shared" si="86"/>
        <v>0003-1012-0048</v>
      </c>
      <c r="D2710" s="134" t="s">
        <v>463</v>
      </c>
      <c r="E2710" s="134" t="s">
        <v>449</v>
      </c>
      <c r="F2710" s="134" t="s">
        <v>464</v>
      </c>
      <c r="G2710" s="134" t="s">
        <v>354</v>
      </c>
      <c r="H2710" s="134" t="s">
        <v>1023</v>
      </c>
      <c r="I2710" s="134" t="s">
        <v>3</v>
      </c>
      <c r="J2710" s="135">
        <v>31.979999999999997</v>
      </c>
      <c r="K2710" s="135">
        <v>34.549999999999997</v>
      </c>
      <c r="L2710" s="135">
        <v>0</v>
      </c>
      <c r="M2710" s="141" t="str">
        <f t="shared" si="85"/>
        <v>201601</v>
      </c>
    </row>
    <row r="2711" spans="1:13" x14ac:dyDescent="0.25">
      <c r="A2711" s="35" t="str">
        <f>VLOOKUP(B2711,ResCat!$A$2:$B$269,2,FALSE)</f>
        <v>HMFLEX</v>
      </c>
      <c r="B2711" s="68" t="str">
        <f>IF(ISNA(VLOOKUP(C2711,COA!$A$2:$B$340,2,FALSE)),"XXX",VLOOKUP(C2711,COA!$A$2:$B$340,2,FALSE))</f>
        <v>K56</v>
      </c>
      <c r="C2711" s="149" t="str">
        <f t="shared" si="86"/>
        <v>0003-1012-0048</v>
      </c>
      <c r="D2711" s="134" t="s">
        <v>463</v>
      </c>
      <c r="E2711" s="134" t="s">
        <v>449</v>
      </c>
      <c r="F2711" s="134" t="s">
        <v>464</v>
      </c>
      <c r="G2711" s="134" t="s">
        <v>354</v>
      </c>
      <c r="H2711" s="134" t="s">
        <v>1023</v>
      </c>
      <c r="I2711" s="134" t="s">
        <v>0</v>
      </c>
      <c r="J2711" s="135">
        <v>3.8198777474462986E-11</v>
      </c>
      <c r="K2711" s="135">
        <v>-71388.160000000003</v>
      </c>
      <c r="L2711" s="135">
        <v>-71388.160000000003</v>
      </c>
      <c r="M2711" s="141" t="str">
        <f t="shared" si="85"/>
        <v>201601</v>
      </c>
    </row>
    <row r="2712" spans="1:13" x14ac:dyDescent="0.25">
      <c r="A2712" s="35" t="str">
        <f>VLOOKUP(B2712,ResCat!$A$2:$B$269,2,FALSE)</f>
        <v>HMFLEX</v>
      </c>
      <c r="B2712" s="68" t="str">
        <f>IF(ISNA(VLOOKUP(C2712,COA!$A$2:$B$340,2,FALSE)),"XXX",VLOOKUP(C2712,COA!$A$2:$B$340,2,FALSE))</f>
        <v>K56</v>
      </c>
      <c r="C2712" s="149" t="str">
        <f t="shared" si="86"/>
        <v>0003-1012-0048</v>
      </c>
      <c r="D2712" s="134" t="s">
        <v>463</v>
      </c>
      <c r="E2712" s="134" t="s">
        <v>449</v>
      </c>
      <c r="F2712" s="134" t="s">
        <v>464</v>
      </c>
      <c r="G2712" s="134" t="s">
        <v>354</v>
      </c>
      <c r="H2712" s="134" t="s">
        <v>1023</v>
      </c>
      <c r="I2712" s="134" t="s">
        <v>2</v>
      </c>
      <c r="J2712" s="135">
        <v>18.279999999999973</v>
      </c>
      <c r="K2712" s="135">
        <v>572.69999999999993</v>
      </c>
      <c r="L2712" s="135">
        <v>-78.789999999999964</v>
      </c>
      <c r="M2712" s="141" t="str">
        <f t="shared" si="85"/>
        <v>201601</v>
      </c>
    </row>
    <row r="2713" spans="1:13" x14ac:dyDescent="0.25">
      <c r="A2713" s="35" t="str">
        <f>VLOOKUP(B2713,ResCat!$A$2:$B$269,2,FALSE)</f>
        <v>HMFLEX</v>
      </c>
      <c r="B2713" s="68" t="str">
        <f>IF(ISNA(VLOOKUP(C2713,COA!$A$2:$B$340,2,FALSE)),"XXX",VLOOKUP(C2713,COA!$A$2:$B$340,2,FALSE))</f>
        <v>K56</v>
      </c>
      <c r="C2713" s="149" t="str">
        <f t="shared" si="86"/>
        <v>0003-1012-0048</v>
      </c>
      <c r="D2713" s="134" t="s">
        <v>463</v>
      </c>
      <c r="E2713" s="134" t="s">
        <v>449</v>
      </c>
      <c r="F2713" s="134" t="s">
        <v>464</v>
      </c>
      <c r="G2713" s="134" t="s">
        <v>354</v>
      </c>
      <c r="H2713" s="134" t="s">
        <v>1023</v>
      </c>
      <c r="I2713" s="134" t="s">
        <v>1</v>
      </c>
      <c r="J2713" s="135">
        <v>14078.3</v>
      </c>
      <c r="K2713" s="135">
        <v>6293</v>
      </c>
      <c r="L2713" s="135">
        <v>5034.3999999999996</v>
      </c>
      <c r="M2713" s="141" t="str">
        <f t="shared" si="85"/>
        <v>201601</v>
      </c>
    </row>
    <row r="2714" spans="1:13" x14ac:dyDescent="0.25">
      <c r="A2714" s="35" t="str">
        <f>VLOOKUP(B2714,ResCat!$A$2:$B$269,2,FALSE)</f>
        <v>HMFLEX</v>
      </c>
      <c r="B2714" s="68" t="str">
        <f>IF(ISNA(VLOOKUP(C2714,COA!$A$2:$B$340,2,FALSE)),"XXX",VLOOKUP(C2714,COA!$A$2:$B$340,2,FALSE))</f>
        <v>K56</v>
      </c>
      <c r="C2714" s="149" t="str">
        <f t="shared" si="86"/>
        <v>0003-1012-0048</v>
      </c>
      <c r="D2714" s="134" t="s">
        <v>463</v>
      </c>
      <c r="E2714" s="134" t="s">
        <v>449</v>
      </c>
      <c r="F2714" s="134" t="s">
        <v>464</v>
      </c>
      <c r="G2714" s="134" t="s">
        <v>366</v>
      </c>
      <c r="H2714" s="134" t="s">
        <v>1023</v>
      </c>
      <c r="I2714" s="134" t="s">
        <v>3</v>
      </c>
      <c r="J2714" s="135">
        <v>47.580000000000005</v>
      </c>
      <c r="K2714" s="135">
        <v>47.580000000000005</v>
      </c>
      <c r="L2714" s="135">
        <v>17.580000000000002</v>
      </c>
      <c r="M2714" s="141" t="str">
        <f t="shared" si="85"/>
        <v>201601</v>
      </c>
    </row>
    <row r="2715" spans="1:13" x14ac:dyDescent="0.25">
      <c r="A2715" s="35" t="str">
        <f>VLOOKUP(B2715,ResCat!$A$2:$B$269,2,FALSE)</f>
        <v>HMFLEX</v>
      </c>
      <c r="B2715" s="68" t="str">
        <f>IF(ISNA(VLOOKUP(C2715,COA!$A$2:$B$340,2,FALSE)),"XXX",VLOOKUP(C2715,COA!$A$2:$B$340,2,FALSE))</f>
        <v>K56</v>
      </c>
      <c r="C2715" s="149" t="str">
        <f t="shared" si="86"/>
        <v>0003-1012-0048</v>
      </c>
      <c r="D2715" s="134" t="s">
        <v>463</v>
      </c>
      <c r="E2715" s="134" t="s">
        <v>449</v>
      </c>
      <c r="F2715" s="134" t="s">
        <v>464</v>
      </c>
      <c r="G2715" s="134" t="s">
        <v>366</v>
      </c>
      <c r="H2715" s="134" t="s">
        <v>1023</v>
      </c>
      <c r="I2715" s="134" t="s">
        <v>2</v>
      </c>
      <c r="J2715" s="135">
        <v>672.62000000000012</v>
      </c>
      <c r="K2715" s="135">
        <v>672.62000000000012</v>
      </c>
      <c r="L2715" s="135">
        <v>22.52</v>
      </c>
      <c r="M2715" s="141" t="str">
        <f t="shared" si="85"/>
        <v>201601</v>
      </c>
    </row>
    <row r="2716" spans="1:13" x14ac:dyDescent="0.25">
      <c r="A2716" s="35" t="str">
        <f>VLOOKUP(B2716,ResCat!$A$2:$B$269,2,FALSE)</f>
        <v>HMFLEX</v>
      </c>
      <c r="B2716" s="68" t="str">
        <f>IF(ISNA(VLOOKUP(C2716,COA!$A$2:$B$340,2,FALSE)),"XXX",VLOOKUP(C2716,COA!$A$2:$B$340,2,FALSE))</f>
        <v>K56</v>
      </c>
      <c r="C2716" s="149" t="str">
        <f t="shared" si="86"/>
        <v>0003-1012-0048</v>
      </c>
      <c r="D2716" s="134" t="s">
        <v>463</v>
      </c>
      <c r="E2716" s="134" t="s">
        <v>449</v>
      </c>
      <c r="F2716" s="134" t="s">
        <v>464</v>
      </c>
      <c r="G2716" s="134" t="s">
        <v>366</v>
      </c>
      <c r="H2716" s="134" t="s">
        <v>1023</v>
      </c>
      <c r="I2716" s="134" t="s">
        <v>1</v>
      </c>
      <c r="J2716" s="135">
        <v>27622.560000000001</v>
      </c>
      <c r="K2716" s="135">
        <v>3030.2400000000002</v>
      </c>
      <c r="L2716" s="135">
        <v>2277.21</v>
      </c>
      <c r="M2716" s="141" t="str">
        <f t="shared" si="85"/>
        <v>201601</v>
      </c>
    </row>
    <row r="2717" spans="1:13" x14ac:dyDescent="0.25">
      <c r="A2717" s="35" t="str">
        <f>VLOOKUP(B2717,ResCat!$A$2:$B$269,2,FALSE)</f>
        <v>HMFLEX</v>
      </c>
      <c r="B2717" s="68" t="str">
        <f>IF(ISNA(VLOOKUP(C2717,COA!$A$2:$B$340,2,FALSE)),"XXX",VLOOKUP(C2717,COA!$A$2:$B$340,2,FALSE))</f>
        <v>K56</v>
      </c>
      <c r="C2717" s="149" t="str">
        <f t="shared" si="86"/>
        <v>0003-1012-0048</v>
      </c>
      <c r="D2717" s="134" t="s">
        <v>463</v>
      </c>
      <c r="E2717" s="134" t="s">
        <v>449</v>
      </c>
      <c r="F2717" s="134" t="s">
        <v>464</v>
      </c>
      <c r="G2717" s="134" t="s">
        <v>337</v>
      </c>
      <c r="H2717" s="134" t="s">
        <v>1023</v>
      </c>
      <c r="I2717" s="134" t="s">
        <v>2</v>
      </c>
      <c r="J2717" s="135">
        <v>-1056.5700000000002</v>
      </c>
      <c r="K2717" s="135">
        <v>-384.37</v>
      </c>
      <c r="L2717" s="135">
        <v>-410.61</v>
      </c>
      <c r="M2717" s="141" t="str">
        <f t="shared" si="85"/>
        <v>201601</v>
      </c>
    </row>
    <row r="2718" spans="1:13" x14ac:dyDescent="0.25">
      <c r="A2718" s="35" t="str">
        <f>VLOOKUP(B2718,ResCat!$A$2:$B$269,2,FALSE)</f>
        <v>HMFLEX</v>
      </c>
      <c r="B2718" s="68" t="str">
        <f>IF(ISNA(VLOOKUP(C2718,COA!$A$2:$B$340,2,FALSE)),"XXX",VLOOKUP(C2718,COA!$A$2:$B$340,2,FALSE))</f>
        <v>K56</v>
      </c>
      <c r="C2718" s="149" t="str">
        <f t="shared" si="86"/>
        <v>0003-1012-0048</v>
      </c>
      <c r="D2718" s="134" t="s">
        <v>463</v>
      </c>
      <c r="E2718" s="134" t="s">
        <v>449</v>
      </c>
      <c r="F2718" s="134" t="s">
        <v>464</v>
      </c>
      <c r="G2718" s="134" t="s">
        <v>337</v>
      </c>
      <c r="H2718" s="134" t="s">
        <v>1023</v>
      </c>
      <c r="I2718" s="134" t="s">
        <v>1</v>
      </c>
      <c r="J2718" s="135">
        <v>1536.74</v>
      </c>
      <c r="K2718" s="135">
        <v>1536.74</v>
      </c>
      <c r="L2718" s="135">
        <v>1388.03</v>
      </c>
      <c r="M2718" s="141" t="str">
        <f t="shared" si="85"/>
        <v>201601</v>
      </c>
    </row>
    <row r="2719" spans="1:13" x14ac:dyDescent="0.25">
      <c r="A2719" s="35" t="str">
        <f>VLOOKUP(B2719,ResCat!$A$2:$B$269,2,FALSE)</f>
        <v>HMFLEX</v>
      </c>
      <c r="B2719" s="68" t="str">
        <f>IF(ISNA(VLOOKUP(C2719,COA!$A$2:$B$340,2,FALSE)),"XXX",VLOOKUP(C2719,COA!$A$2:$B$340,2,FALSE))</f>
        <v>K56</v>
      </c>
      <c r="C2719" s="149" t="str">
        <f t="shared" si="86"/>
        <v>0003-1012-0048</v>
      </c>
      <c r="D2719" s="134" t="s">
        <v>463</v>
      </c>
      <c r="E2719" s="134" t="s">
        <v>449</v>
      </c>
      <c r="F2719" s="134" t="s">
        <v>464</v>
      </c>
      <c r="G2719" s="134" t="s">
        <v>352</v>
      </c>
      <c r="H2719" s="134" t="s">
        <v>1023</v>
      </c>
      <c r="I2719" s="134" t="s">
        <v>0</v>
      </c>
      <c r="J2719" s="135">
        <v>0</v>
      </c>
      <c r="K2719" s="135">
        <v>87303.41</v>
      </c>
      <c r="L2719" s="135">
        <v>87303.41</v>
      </c>
      <c r="M2719" s="141" t="str">
        <f t="shared" si="85"/>
        <v>201602</v>
      </c>
    </row>
    <row r="2720" spans="1:13" x14ac:dyDescent="0.25">
      <c r="A2720" s="35" t="str">
        <f>VLOOKUP(B2720,ResCat!$A$2:$B$269,2,FALSE)</f>
        <v>HMFLEX</v>
      </c>
      <c r="B2720" s="68" t="str">
        <f>IF(ISNA(VLOOKUP(C2720,COA!$A$2:$B$340,2,FALSE)),"XXX",VLOOKUP(C2720,COA!$A$2:$B$340,2,FALSE))</f>
        <v>K56</v>
      </c>
      <c r="C2720" s="149" t="str">
        <f t="shared" si="86"/>
        <v>0003-1012-0048</v>
      </c>
      <c r="D2720" s="134" t="s">
        <v>463</v>
      </c>
      <c r="E2720" s="134" t="s">
        <v>449</v>
      </c>
      <c r="F2720" s="134" t="s">
        <v>464</v>
      </c>
      <c r="G2720" s="134" t="s">
        <v>352</v>
      </c>
      <c r="H2720" s="134" t="s">
        <v>1023</v>
      </c>
      <c r="I2720" s="134" t="s">
        <v>2</v>
      </c>
      <c r="J2720" s="135">
        <v>-120.84999999999997</v>
      </c>
      <c r="K2720" s="135">
        <v>1654.28</v>
      </c>
      <c r="L2720" s="135">
        <v>1518.24</v>
      </c>
      <c r="M2720" s="141" t="str">
        <f t="shared" si="85"/>
        <v>201602</v>
      </c>
    </row>
    <row r="2721" spans="1:13" x14ac:dyDescent="0.25">
      <c r="A2721" s="35" t="str">
        <f>VLOOKUP(B2721,ResCat!$A$2:$B$269,2,FALSE)</f>
        <v>HMFLEX</v>
      </c>
      <c r="B2721" s="68" t="str">
        <f>IF(ISNA(VLOOKUP(C2721,COA!$A$2:$B$340,2,FALSE)),"XXX",VLOOKUP(C2721,COA!$A$2:$B$340,2,FALSE))</f>
        <v>K56</v>
      </c>
      <c r="C2721" s="149" t="str">
        <f t="shared" si="86"/>
        <v>0003-1012-0048</v>
      </c>
      <c r="D2721" s="134" t="s">
        <v>463</v>
      </c>
      <c r="E2721" s="134" t="s">
        <v>449</v>
      </c>
      <c r="F2721" s="134" t="s">
        <v>464</v>
      </c>
      <c r="G2721" s="134" t="s">
        <v>352</v>
      </c>
      <c r="H2721" s="134" t="s">
        <v>1023</v>
      </c>
      <c r="I2721" s="134" t="s">
        <v>1</v>
      </c>
      <c r="J2721" s="135">
        <v>22193</v>
      </c>
      <c r="K2721" s="135">
        <v>22056.26</v>
      </c>
      <c r="L2721" s="135">
        <v>19848.289999999994</v>
      </c>
      <c r="M2721" s="141" t="str">
        <f t="shared" si="85"/>
        <v>201602</v>
      </c>
    </row>
    <row r="2722" spans="1:13" x14ac:dyDescent="0.25">
      <c r="A2722" s="35" t="str">
        <f>VLOOKUP(B2722,ResCat!$A$2:$B$269,2,FALSE)</f>
        <v>HMFLEX</v>
      </c>
      <c r="B2722" s="68" t="str">
        <f>IF(ISNA(VLOOKUP(C2722,COA!$A$2:$B$340,2,FALSE)),"XXX",VLOOKUP(C2722,COA!$A$2:$B$340,2,FALSE))</f>
        <v>K56</v>
      </c>
      <c r="C2722" s="149" t="str">
        <f t="shared" si="86"/>
        <v>0003-1012-0048</v>
      </c>
      <c r="D2722" s="134" t="s">
        <v>463</v>
      </c>
      <c r="E2722" s="134" t="s">
        <v>449</v>
      </c>
      <c r="F2722" s="134" t="s">
        <v>464</v>
      </c>
      <c r="G2722" s="134" t="s">
        <v>347</v>
      </c>
      <c r="H2722" s="134" t="s">
        <v>1023</v>
      </c>
      <c r="I2722" s="134" t="s">
        <v>3</v>
      </c>
      <c r="J2722" s="135">
        <v>11.429999999999978</v>
      </c>
      <c r="K2722" s="135">
        <v>-158.57</v>
      </c>
      <c r="L2722" s="135">
        <v>-216.44</v>
      </c>
      <c r="M2722" s="141" t="str">
        <f t="shared" si="85"/>
        <v>201603</v>
      </c>
    </row>
    <row r="2723" spans="1:13" x14ac:dyDescent="0.25">
      <c r="A2723" s="35" t="str">
        <f>VLOOKUP(B2723,ResCat!$A$2:$B$269,2,FALSE)</f>
        <v>HMFLEX</v>
      </c>
      <c r="B2723" s="68" t="str">
        <f>IF(ISNA(VLOOKUP(C2723,COA!$A$2:$B$340,2,FALSE)),"XXX",VLOOKUP(C2723,COA!$A$2:$B$340,2,FALSE))</f>
        <v>K56</v>
      </c>
      <c r="C2723" s="149" t="str">
        <f t="shared" si="86"/>
        <v>0003-1012-0048</v>
      </c>
      <c r="D2723" s="134" t="s">
        <v>463</v>
      </c>
      <c r="E2723" s="134" t="s">
        <v>449</v>
      </c>
      <c r="F2723" s="134" t="s">
        <v>464</v>
      </c>
      <c r="G2723" s="134" t="s">
        <v>347</v>
      </c>
      <c r="H2723" s="134" t="s">
        <v>1023</v>
      </c>
      <c r="I2723" s="134" t="s">
        <v>2</v>
      </c>
      <c r="J2723" s="135">
        <v>-419.21000000000004</v>
      </c>
      <c r="K2723" s="135">
        <v>463.71000000000004</v>
      </c>
      <c r="L2723" s="135">
        <v>-11.320000000000093</v>
      </c>
      <c r="M2723" s="141" t="str">
        <f t="shared" si="85"/>
        <v>201603</v>
      </c>
    </row>
    <row r="2724" spans="1:13" x14ac:dyDescent="0.25">
      <c r="A2724" s="35" t="str">
        <f>VLOOKUP(B2724,ResCat!$A$2:$B$269,2,FALSE)</f>
        <v>HMFLEX</v>
      </c>
      <c r="B2724" s="68" t="str">
        <f>IF(ISNA(VLOOKUP(C2724,COA!$A$2:$B$340,2,FALSE)),"XXX",VLOOKUP(C2724,COA!$A$2:$B$340,2,FALSE))</f>
        <v>K56</v>
      </c>
      <c r="C2724" s="149" t="str">
        <f t="shared" si="86"/>
        <v>0003-1012-0048</v>
      </c>
      <c r="D2724" s="134" t="s">
        <v>463</v>
      </c>
      <c r="E2724" s="134" t="s">
        <v>449</v>
      </c>
      <c r="F2724" s="134" t="s">
        <v>464</v>
      </c>
      <c r="G2724" s="134" t="s">
        <v>347</v>
      </c>
      <c r="H2724" s="134" t="s">
        <v>1023</v>
      </c>
      <c r="I2724" s="134" t="s">
        <v>1</v>
      </c>
      <c r="J2724" s="135">
        <v>455.88</v>
      </c>
      <c r="K2724" s="135">
        <v>455.88</v>
      </c>
      <c r="L2724" s="135">
        <v>341.91</v>
      </c>
      <c r="M2724" s="141" t="str">
        <f t="shared" si="85"/>
        <v>201603</v>
      </c>
    </row>
    <row r="2725" spans="1:13" x14ac:dyDescent="0.25">
      <c r="A2725" s="35" t="str">
        <f>VLOOKUP(B2725,ResCat!$A$2:$B$269,2,FALSE)</f>
        <v>HMFLEX</v>
      </c>
      <c r="B2725" s="68" t="str">
        <f>IF(ISNA(VLOOKUP(C2725,COA!$A$2:$B$340,2,FALSE)),"XXX",VLOOKUP(C2725,COA!$A$2:$B$340,2,FALSE))</f>
        <v>K56</v>
      </c>
      <c r="C2725" s="149" t="str">
        <f t="shared" si="86"/>
        <v>0003-1012-0048</v>
      </c>
      <c r="D2725" s="134" t="s">
        <v>463</v>
      </c>
      <c r="E2725" s="134" t="s">
        <v>449</v>
      </c>
      <c r="F2725" s="134" t="s">
        <v>464</v>
      </c>
      <c r="G2725" s="134" t="s">
        <v>361</v>
      </c>
      <c r="H2725" s="134" t="s">
        <v>1023</v>
      </c>
      <c r="I2725" s="134" t="s">
        <v>3</v>
      </c>
      <c r="J2725" s="135">
        <v>-2387.66</v>
      </c>
      <c r="K2725" s="135">
        <v>-1392.5999999999997</v>
      </c>
      <c r="L2725" s="135">
        <v>-1104.6400000000001</v>
      </c>
      <c r="M2725" s="141" t="str">
        <f t="shared" si="85"/>
        <v>201604</v>
      </c>
    </row>
    <row r="2726" spans="1:13" x14ac:dyDescent="0.25">
      <c r="A2726" s="35" t="str">
        <f>VLOOKUP(B2726,ResCat!$A$2:$B$269,2,FALSE)</f>
        <v>HMFLEX</v>
      </c>
      <c r="B2726" s="68" t="str">
        <f>IF(ISNA(VLOOKUP(C2726,COA!$A$2:$B$340,2,FALSE)),"XXX",VLOOKUP(C2726,COA!$A$2:$B$340,2,FALSE))</f>
        <v>K56</v>
      </c>
      <c r="C2726" s="149" t="str">
        <f t="shared" si="86"/>
        <v>0003-1012-0048</v>
      </c>
      <c r="D2726" s="134" t="s">
        <v>463</v>
      </c>
      <c r="E2726" s="134" t="s">
        <v>449</v>
      </c>
      <c r="F2726" s="134" t="s">
        <v>464</v>
      </c>
      <c r="G2726" s="134" t="s">
        <v>361</v>
      </c>
      <c r="H2726" s="134" t="s">
        <v>1023</v>
      </c>
      <c r="I2726" s="134" t="s">
        <v>0</v>
      </c>
      <c r="J2726" s="135">
        <v>192106.1</v>
      </c>
      <c r="K2726" s="135">
        <v>30432</v>
      </c>
      <c r="L2726" s="135">
        <v>28575.74</v>
      </c>
      <c r="M2726" s="141" t="str">
        <f t="shared" si="85"/>
        <v>201604</v>
      </c>
    </row>
    <row r="2727" spans="1:13" x14ac:dyDescent="0.25">
      <c r="A2727" s="35" t="str">
        <f>VLOOKUP(B2727,ResCat!$A$2:$B$269,2,FALSE)</f>
        <v>HMFLEX</v>
      </c>
      <c r="B2727" s="68" t="str">
        <f>IF(ISNA(VLOOKUP(C2727,COA!$A$2:$B$340,2,FALSE)),"XXX",VLOOKUP(C2727,COA!$A$2:$B$340,2,FALSE))</f>
        <v>K56</v>
      </c>
      <c r="C2727" s="149" t="str">
        <f t="shared" si="86"/>
        <v>0003-1012-0048</v>
      </c>
      <c r="D2727" s="134" t="s">
        <v>463</v>
      </c>
      <c r="E2727" s="134" t="s">
        <v>449</v>
      </c>
      <c r="F2727" s="134" t="s">
        <v>464</v>
      </c>
      <c r="G2727" s="134" t="s">
        <v>361</v>
      </c>
      <c r="H2727" s="134" t="s">
        <v>1023</v>
      </c>
      <c r="I2727" s="134" t="s">
        <v>2</v>
      </c>
      <c r="J2727" s="135">
        <v>-5030.08</v>
      </c>
      <c r="K2727" s="135">
        <v>-5500.2000000000007</v>
      </c>
      <c r="L2727" s="135">
        <v>-3278.19</v>
      </c>
      <c r="M2727" s="141" t="str">
        <f t="shared" si="85"/>
        <v>201604</v>
      </c>
    </row>
    <row r="2728" spans="1:13" x14ac:dyDescent="0.25">
      <c r="A2728" s="35" t="str">
        <f>VLOOKUP(B2728,ResCat!$A$2:$B$269,2,FALSE)</f>
        <v>HMFLEX</v>
      </c>
      <c r="B2728" s="68" t="str">
        <f>IF(ISNA(VLOOKUP(C2728,COA!$A$2:$B$340,2,FALSE)),"XXX",VLOOKUP(C2728,COA!$A$2:$B$340,2,FALSE))</f>
        <v>K56</v>
      </c>
      <c r="C2728" s="149" t="str">
        <f t="shared" si="86"/>
        <v>0003-1012-0048</v>
      </c>
      <c r="D2728" s="134" t="s">
        <v>463</v>
      </c>
      <c r="E2728" s="134" t="s">
        <v>449</v>
      </c>
      <c r="F2728" s="134" t="s">
        <v>464</v>
      </c>
      <c r="G2728" s="134" t="s">
        <v>361</v>
      </c>
      <c r="H2728" s="134" t="s">
        <v>1023</v>
      </c>
      <c r="I2728" s="134" t="s">
        <v>1</v>
      </c>
      <c r="J2728" s="135">
        <v>-79</v>
      </c>
      <c r="K2728" s="135">
        <v>-58.46</v>
      </c>
      <c r="L2728" s="135">
        <v>-33.46</v>
      </c>
      <c r="M2728" s="141" t="str">
        <f t="shared" si="85"/>
        <v>201604</v>
      </c>
    </row>
    <row r="2729" spans="1:13" x14ac:dyDescent="0.25">
      <c r="A2729" s="35" t="str">
        <f>VLOOKUP(B2729,ResCat!$A$2:$B$269,2,FALSE)</f>
        <v>HMFLEX</v>
      </c>
      <c r="B2729" s="68" t="str">
        <f>IF(ISNA(VLOOKUP(C2729,COA!$A$2:$B$340,2,FALSE)),"XXX",VLOOKUP(C2729,COA!$A$2:$B$340,2,FALSE))</f>
        <v>K56</v>
      </c>
      <c r="C2729" s="149" t="str">
        <f t="shared" si="86"/>
        <v>0003-1012-0048</v>
      </c>
      <c r="D2729" s="134" t="s">
        <v>463</v>
      </c>
      <c r="E2729" s="134" t="s">
        <v>449</v>
      </c>
      <c r="F2729" s="134" t="s">
        <v>464</v>
      </c>
      <c r="G2729" s="134" t="s">
        <v>312</v>
      </c>
      <c r="H2729" s="134" t="s">
        <v>1023</v>
      </c>
      <c r="I2729" s="134" t="s">
        <v>3</v>
      </c>
      <c r="J2729" s="135">
        <v>-983.61</v>
      </c>
      <c r="K2729" s="135">
        <v>-247.22</v>
      </c>
      <c r="L2729" s="135">
        <v>-202.73999999999998</v>
      </c>
      <c r="M2729" s="141" t="str">
        <f t="shared" si="85"/>
        <v>201605</v>
      </c>
    </row>
    <row r="2730" spans="1:13" x14ac:dyDescent="0.25">
      <c r="A2730" s="35" t="str">
        <f>VLOOKUP(B2730,ResCat!$A$2:$B$269,2,FALSE)</f>
        <v>HMFLEX</v>
      </c>
      <c r="B2730" s="68" t="str">
        <f>IF(ISNA(VLOOKUP(C2730,COA!$A$2:$B$340,2,FALSE)),"XXX",VLOOKUP(C2730,COA!$A$2:$B$340,2,FALSE))</f>
        <v>K56</v>
      </c>
      <c r="C2730" s="149" t="str">
        <f t="shared" si="86"/>
        <v>0003-1012-0048</v>
      </c>
      <c r="D2730" s="134" t="s">
        <v>463</v>
      </c>
      <c r="E2730" s="134" t="s">
        <v>449</v>
      </c>
      <c r="F2730" s="134" t="s">
        <v>464</v>
      </c>
      <c r="G2730" s="134" t="s">
        <v>312</v>
      </c>
      <c r="H2730" s="134" t="s">
        <v>1023</v>
      </c>
      <c r="I2730" s="134" t="s">
        <v>2</v>
      </c>
      <c r="J2730" s="135">
        <v>363.02</v>
      </c>
      <c r="K2730" s="135">
        <v>938.12999999999988</v>
      </c>
      <c r="L2730" s="135">
        <v>552.41999999999985</v>
      </c>
      <c r="M2730" s="141" t="str">
        <f t="shared" si="85"/>
        <v>201605</v>
      </c>
    </row>
    <row r="2731" spans="1:13" x14ac:dyDescent="0.25">
      <c r="A2731" s="35" t="str">
        <f>VLOOKUP(B2731,ResCat!$A$2:$B$269,2,FALSE)</f>
        <v>HMFLEX</v>
      </c>
      <c r="B2731" s="68" t="str">
        <f>IF(ISNA(VLOOKUP(C2731,COA!$A$2:$B$340,2,FALSE)),"XXX",VLOOKUP(C2731,COA!$A$2:$B$340,2,FALSE))</f>
        <v>K56</v>
      </c>
      <c r="C2731" s="149" t="str">
        <f t="shared" si="86"/>
        <v>0003-1012-0048</v>
      </c>
      <c r="D2731" s="134" t="s">
        <v>463</v>
      </c>
      <c r="E2731" s="134" t="s">
        <v>449</v>
      </c>
      <c r="F2731" s="134" t="s">
        <v>464</v>
      </c>
      <c r="G2731" s="134" t="s">
        <v>312</v>
      </c>
      <c r="H2731" s="134" t="s">
        <v>1023</v>
      </c>
      <c r="I2731" s="134" t="s">
        <v>1</v>
      </c>
      <c r="J2731" s="135">
        <v>34.770000000000003</v>
      </c>
      <c r="K2731" s="135">
        <v>-565.33999999999992</v>
      </c>
      <c r="L2731" s="135">
        <v>-565.34000000000015</v>
      </c>
      <c r="M2731" s="141" t="str">
        <f t="shared" si="85"/>
        <v>201605</v>
      </c>
    </row>
    <row r="2732" spans="1:13" x14ac:dyDescent="0.25">
      <c r="A2732" s="35" t="str">
        <f>VLOOKUP(B2732,ResCat!$A$2:$B$269,2,FALSE)</f>
        <v>HMFLEX</v>
      </c>
      <c r="B2732" s="68" t="str">
        <f>IF(ISNA(VLOOKUP(C2732,COA!$A$2:$B$340,2,FALSE)),"XXX",VLOOKUP(C2732,COA!$A$2:$B$340,2,FALSE))</f>
        <v>K56</v>
      </c>
      <c r="C2732" s="149" t="str">
        <f t="shared" si="86"/>
        <v>0003-1012-0048</v>
      </c>
      <c r="D2732" s="134" t="s">
        <v>463</v>
      </c>
      <c r="E2732" s="134" t="s">
        <v>449</v>
      </c>
      <c r="F2732" s="134" t="s">
        <v>464</v>
      </c>
      <c r="G2732" s="134" t="s">
        <v>357</v>
      </c>
      <c r="H2732" s="134" t="s">
        <v>1023</v>
      </c>
      <c r="I2732" s="134" t="s">
        <v>3</v>
      </c>
      <c r="J2732" s="135">
        <v>-2857.0899999999992</v>
      </c>
      <c r="K2732" s="135">
        <v>-2428.0599999999995</v>
      </c>
      <c r="L2732" s="135">
        <v>-2185.2599999999998</v>
      </c>
      <c r="M2732" s="141" t="str">
        <f t="shared" si="85"/>
        <v>201606</v>
      </c>
    </row>
    <row r="2733" spans="1:13" x14ac:dyDescent="0.25">
      <c r="A2733" s="35" t="str">
        <f>VLOOKUP(B2733,ResCat!$A$2:$B$269,2,FALSE)</f>
        <v>HMFLEX</v>
      </c>
      <c r="B2733" s="68" t="str">
        <f>IF(ISNA(VLOOKUP(C2733,COA!$A$2:$B$340,2,FALSE)),"XXX",VLOOKUP(C2733,COA!$A$2:$B$340,2,FALSE))</f>
        <v>K56</v>
      </c>
      <c r="C2733" s="149" t="str">
        <f t="shared" si="86"/>
        <v>0003-1012-0048</v>
      </c>
      <c r="D2733" s="134" t="s">
        <v>463</v>
      </c>
      <c r="E2733" s="134" t="s">
        <v>449</v>
      </c>
      <c r="F2733" s="134" t="s">
        <v>464</v>
      </c>
      <c r="G2733" s="134" t="s">
        <v>357</v>
      </c>
      <c r="H2733" s="134" t="s">
        <v>1023</v>
      </c>
      <c r="I2733" s="134" t="s">
        <v>0</v>
      </c>
      <c r="J2733" s="135">
        <v>5.8207660913467407E-11</v>
      </c>
      <c r="K2733" s="135">
        <v>-14057.149999999965</v>
      </c>
      <c r="L2733" s="135">
        <v>-14057.150000000023</v>
      </c>
      <c r="M2733" s="141" t="str">
        <f t="shared" si="85"/>
        <v>201606</v>
      </c>
    </row>
    <row r="2734" spans="1:13" x14ac:dyDescent="0.25">
      <c r="A2734" s="35" t="str">
        <f>VLOOKUP(B2734,ResCat!$A$2:$B$269,2,FALSE)</f>
        <v>HMFLEX</v>
      </c>
      <c r="B2734" s="68" t="str">
        <f>IF(ISNA(VLOOKUP(C2734,COA!$A$2:$B$340,2,FALSE)),"XXX",VLOOKUP(C2734,COA!$A$2:$B$340,2,FALSE))</f>
        <v>K56</v>
      </c>
      <c r="C2734" s="149" t="str">
        <f t="shared" si="86"/>
        <v>0003-1012-0048</v>
      </c>
      <c r="D2734" s="134" t="s">
        <v>463</v>
      </c>
      <c r="E2734" s="134" t="s">
        <v>449</v>
      </c>
      <c r="F2734" s="134" t="s">
        <v>464</v>
      </c>
      <c r="G2734" s="134" t="s">
        <v>357</v>
      </c>
      <c r="H2734" s="134" t="s">
        <v>1023</v>
      </c>
      <c r="I2734" s="134" t="s">
        <v>2</v>
      </c>
      <c r="J2734" s="135">
        <v>2127.5599999999995</v>
      </c>
      <c r="K2734" s="135">
        <v>834.94999999999982</v>
      </c>
      <c r="L2734" s="135">
        <v>-54.960000000000036</v>
      </c>
      <c r="M2734" s="141" t="str">
        <f t="shared" si="85"/>
        <v>201606</v>
      </c>
    </row>
    <row r="2735" spans="1:13" x14ac:dyDescent="0.25">
      <c r="A2735" s="35" t="str">
        <f>VLOOKUP(B2735,ResCat!$A$2:$B$269,2,FALSE)</f>
        <v>HMFLEX</v>
      </c>
      <c r="B2735" s="68" t="str">
        <f>IF(ISNA(VLOOKUP(C2735,COA!$A$2:$B$340,2,FALSE)),"XXX",VLOOKUP(C2735,COA!$A$2:$B$340,2,FALSE))</f>
        <v>K56</v>
      </c>
      <c r="C2735" s="149" t="str">
        <f t="shared" si="86"/>
        <v>0003-1012-0048</v>
      </c>
      <c r="D2735" s="134" t="s">
        <v>463</v>
      </c>
      <c r="E2735" s="134" t="s">
        <v>449</v>
      </c>
      <c r="F2735" s="134" t="s">
        <v>464</v>
      </c>
      <c r="G2735" s="134" t="s">
        <v>357</v>
      </c>
      <c r="H2735" s="134" t="s">
        <v>1023</v>
      </c>
      <c r="I2735" s="134" t="s">
        <v>1</v>
      </c>
      <c r="J2735" s="135">
        <v>14115.61</v>
      </c>
      <c r="K2735" s="135">
        <v>4976.28</v>
      </c>
      <c r="L2735" s="135">
        <v>4620.2</v>
      </c>
      <c r="M2735" s="141" t="str">
        <f t="shared" si="85"/>
        <v>201606</v>
      </c>
    </row>
    <row r="2736" spans="1:13" x14ac:dyDescent="0.25">
      <c r="A2736" s="35" t="str">
        <f>VLOOKUP(B2736,ResCat!$A$2:$B$269,2,FALSE)</f>
        <v>HMFLEX</v>
      </c>
      <c r="B2736" s="68" t="str">
        <f>IF(ISNA(VLOOKUP(C2736,COA!$A$2:$B$340,2,FALSE)),"XXX",VLOOKUP(C2736,COA!$A$2:$B$340,2,FALSE))</f>
        <v>K56</v>
      </c>
      <c r="C2736" s="149" t="str">
        <f t="shared" si="86"/>
        <v>0003-1012-0048</v>
      </c>
      <c r="D2736" s="134" t="s">
        <v>463</v>
      </c>
      <c r="E2736" s="134" t="s">
        <v>449</v>
      </c>
      <c r="F2736" s="134" t="s">
        <v>464</v>
      </c>
      <c r="G2736" s="134" t="s">
        <v>314</v>
      </c>
      <c r="H2736" s="134" t="s">
        <v>1023</v>
      </c>
      <c r="I2736" s="134" t="s">
        <v>3</v>
      </c>
      <c r="J2736" s="135">
        <v>10485.130000000001</v>
      </c>
      <c r="K2736" s="135">
        <v>1957.06</v>
      </c>
      <c r="L2736" s="135">
        <v>1512.3799999999999</v>
      </c>
      <c r="M2736" s="141" t="str">
        <f t="shared" si="85"/>
        <v>201607</v>
      </c>
    </row>
    <row r="2737" spans="1:13" x14ac:dyDescent="0.25">
      <c r="A2737" s="35" t="str">
        <f>VLOOKUP(B2737,ResCat!$A$2:$B$269,2,FALSE)</f>
        <v>HMFLEX</v>
      </c>
      <c r="B2737" s="68" t="str">
        <f>IF(ISNA(VLOOKUP(C2737,COA!$A$2:$B$340,2,FALSE)),"XXX",VLOOKUP(C2737,COA!$A$2:$B$340,2,FALSE))</f>
        <v>K56</v>
      </c>
      <c r="C2737" s="149" t="str">
        <f t="shared" si="86"/>
        <v>0003-1012-0048</v>
      </c>
      <c r="D2737" s="134" t="s">
        <v>463</v>
      </c>
      <c r="E2737" s="134" t="s">
        <v>449</v>
      </c>
      <c r="F2737" s="134" t="s">
        <v>464</v>
      </c>
      <c r="G2737" s="134" t="s">
        <v>314</v>
      </c>
      <c r="H2737" s="134" t="s">
        <v>1023</v>
      </c>
      <c r="I2737" s="134" t="s">
        <v>0</v>
      </c>
      <c r="J2737" s="135">
        <v>65366.600000000006</v>
      </c>
      <c r="K2737" s="135">
        <v>25976.239999999998</v>
      </c>
      <c r="L2737" s="135">
        <v>34046.29</v>
      </c>
      <c r="M2737" s="141" t="str">
        <f t="shared" si="85"/>
        <v>201607</v>
      </c>
    </row>
    <row r="2738" spans="1:13" x14ac:dyDescent="0.25">
      <c r="A2738" s="35" t="str">
        <f>VLOOKUP(B2738,ResCat!$A$2:$B$269,2,FALSE)</f>
        <v>HMFLEX</v>
      </c>
      <c r="B2738" s="68" t="str">
        <f>IF(ISNA(VLOOKUP(C2738,COA!$A$2:$B$340,2,FALSE)),"XXX",VLOOKUP(C2738,COA!$A$2:$B$340,2,FALSE))</f>
        <v>K56</v>
      </c>
      <c r="C2738" s="149" t="str">
        <f t="shared" si="86"/>
        <v>0003-1012-0048</v>
      </c>
      <c r="D2738" s="134" t="s">
        <v>463</v>
      </c>
      <c r="E2738" s="134" t="s">
        <v>449</v>
      </c>
      <c r="F2738" s="134" t="s">
        <v>464</v>
      </c>
      <c r="G2738" s="134" t="s">
        <v>314</v>
      </c>
      <c r="H2738" s="134" t="s">
        <v>1023</v>
      </c>
      <c r="I2738" s="134" t="s">
        <v>2</v>
      </c>
      <c r="J2738" s="135">
        <v>3039.64</v>
      </c>
      <c r="K2738" s="135">
        <v>2491.4099999999989</v>
      </c>
      <c r="L2738" s="135">
        <v>613.26999999999964</v>
      </c>
      <c r="M2738" s="141" t="str">
        <f t="shared" si="85"/>
        <v>201607</v>
      </c>
    </row>
    <row r="2739" spans="1:13" x14ac:dyDescent="0.25">
      <c r="A2739" s="35" t="str">
        <f>VLOOKUP(B2739,ResCat!$A$2:$B$269,2,FALSE)</f>
        <v>HMFLEX</v>
      </c>
      <c r="B2739" s="68" t="str">
        <f>IF(ISNA(VLOOKUP(C2739,COA!$A$2:$B$340,2,FALSE)),"XXX",VLOOKUP(C2739,COA!$A$2:$B$340,2,FALSE))</f>
        <v>K56</v>
      </c>
      <c r="C2739" s="149" t="str">
        <f t="shared" si="86"/>
        <v>0003-1012-0048</v>
      </c>
      <c r="D2739" s="134" t="s">
        <v>463</v>
      </c>
      <c r="E2739" s="134" t="s">
        <v>449</v>
      </c>
      <c r="F2739" s="134" t="s">
        <v>464</v>
      </c>
      <c r="G2739" s="134" t="s">
        <v>314</v>
      </c>
      <c r="H2739" s="134" t="s">
        <v>1023</v>
      </c>
      <c r="I2739" s="134" t="s">
        <v>1</v>
      </c>
      <c r="J2739" s="135">
        <v>-458.77000000000169</v>
      </c>
      <c r="K2739" s="135">
        <v>-1228.7500000000005</v>
      </c>
      <c r="L2739" s="135">
        <v>-1198.75</v>
      </c>
      <c r="M2739" s="141" t="str">
        <f t="shared" si="85"/>
        <v>201607</v>
      </c>
    </row>
    <row r="2740" spans="1:13" x14ac:dyDescent="0.25">
      <c r="A2740" s="35" t="str">
        <f>VLOOKUP(B2740,ResCat!$A$2:$B$269,2,FALSE)</f>
        <v>HMFLEX</v>
      </c>
      <c r="B2740" s="68" t="str">
        <f>IF(ISNA(VLOOKUP(C2740,COA!$A$2:$B$340,2,FALSE)),"XXX",VLOOKUP(C2740,COA!$A$2:$B$340,2,FALSE))</f>
        <v>K56</v>
      </c>
      <c r="C2740" s="149" t="str">
        <f t="shared" si="86"/>
        <v>0003-1012-0048</v>
      </c>
      <c r="D2740" s="134" t="s">
        <v>463</v>
      </c>
      <c r="E2740" s="134" t="s">
        <v>449</v>
      </c>
      <c r="F2740" s="134" t="s">
        <v>464</v>
      </c>
      <c r="G2740" s="134" t="s">
        <v>342</v>
      </c>
      <c r="H2740" s="134" t="s">
        <v>1023</v>
      </c>
      <c r="I2740" s="134" t="s">
        <v>2</v>
      </c>
      <c r="J2740" s="135">
        <v>1055</v>
      </c>
      <c r="K2740" s="135">
        <v>866.61</v>
      </c>
      <c r="L2740" s="135">
        <v>0</v>
      </c>
      <c r="M2740" s="141" t="str">
        <f t="shared" si="85"/>
        <v>201609</v>
      </c>
    </row>
    <row r="2741" spans="1:13" x14ac:dyDescent="0.25">
      <c r="A2741" s="35" t="str">
        <f>VLOOKUP(B2741,ResCat!$A$2:$B$269,2,FALSE)</f>
        <v>HMFLEX</v>
      </c>
      <c r="B2741" s="68" t="str">
        <f>IF(ISNA(VLOOKUP(C2741,COA!$A$2:$B$340,2,FALSE)),"XXX",VLOOKUP(C2741,COA!$A$2:$B$340,2,FALSE))</f>
        <v>K56</v>
      </c>
      <c r="C2741" s="149" t="str">
        <f t="shared" si="86"/>
        <v>0003-1012-0048</v>
      </c>
      <c r="D2741" s="134" t="s">
        <v>463</v>
      </c>
      <c r="E2741" s="134" t="s">
        <v>449</v>
      </c>
      <c r="F2741" s="134" t="s">
        <v>464</v>
      </c>
      <c r="G2741" s="134" t="s">
        <v>316</v>
      </c>
      <c r="H2741" s="134" t="s">
        <v>1023</v>
      </c>
      <c r="I2741" s="134" t="s">
        <v>2</v>
      </c>
      <c r="J2741" s="135">
        <v>250</v>
      </c>
      <c r="K2741" s="135">
        <v>213.02</v>
      </c>
      <c r="L2741" s="135">
        <v>0</v>
      </c>
      <c r="M2741" s="141" t="str">
        <f t="shared" si="85"/>
        <v>201610</v>
      </c>
    </row>
    <row r="2742" spans="1:13" x14ac:dyDescent="0.25">
      <c r="A2742" s="35" t="str">
        <f>VLOOKUP(B2742,ResCat!$A$2:$B$269,2,FALSE)</f>
        <v>HMFLEX</v>
      </c>
      <c r="B2742" s="68" t="str">
        <f>IF(ISNA(VLOOKUP(C2742,COA!$A$2:$B$340,2,FALSE)),"XXX",VLOOKUP(C2742,COA!$A$2:$B$340,2,FALSE))</f>
        <v>K56</v>
      </c>
      <c r="C2742" s="149" t="str">
        <f t="shared" si="86"/>
        <v>0003-1012-0048</v>
      </c>
      <c r="D2742" s="134" t="s">
        <v>463</v>
      </c>
      <c r="E2742" s="134" t="s">
        <v>449</v>
      </c>
      <c r="F2742" s="134" t="s">
        <v>464</v>
      </c>
      <c r="G2742" s="134" t="s">
        <v>318</v>
      </c>
      <c r="H2742" s="134" t="s">
        <v>1023</v>
      </c>
      <c r="I2742" s="134" t="s">
        <v>2</v>
      </c>
      <c r="J2742" s="135">
        <v>750</v>
      </c>
      <c r="K2742" s="135">
        <v>639.06000000000006</v>
      </c>
      <c r="L2742" s="135">
        <v>114.51</v>
      </c>
      <c r="M2742" s="141" t="str">
        <f t="shared" si="85"/>
        <v>201611</v>
      </c>
    </row>
    <row r="2743" spans="1:13" x14ac:dyDescent="0.25">
      <c r="A2743" s="35" t="str">
        <f>VLOOKUP(B2743,ResCat!$A$2:$B$269,2,FALSE)</f>
        <v>HMFLEX</v>
      </c>
      <c r="B2743" s="68" t="str">
        <f>IF(ISNA(VLOOKUP(C2743,COA!$A$2:$B$340,2,FALSE)),"XXX",VLOOKUP(C2743,COA!$A$2:$B$340,2,FALSE))</f>
        <v>K56</v>
      </c>
      <c r="C2743" s="149" t="str">
        <f t="shared" si="86"/>
        <v>0003-1012-0048</v>
      </c>
      <c r="D2743" s="134" t="s">
        <v>463</v>
      </c>
      <c r="E2743" s="134" t="s">
        <v>449</v>
      </c>
      <c r="F2743" s="134" t="s">
        <v>464</v>
      </c>
      <c r="G2743" s="134" t="s">
        <v>320</v>
      </c>
      <c r="H2743" s="134" t="s">
        <v>1023</v>
      </c>
      <c r="I2743" s="134" t="s">
        <v>2</v>
      </c>
      <c r="J2743" s="135">
        <v>500</v>
      </c>
      <c r="K2743" s="135">
        <v>426.04</v>
      </c>
      <c r="L2743" s="135">
        <v>298.24</v>
      </c>
      <c r="M2743" s="141" t="str">
        <f t="shared" si="85"/>
        <v>201612</v>
      </c>
    </row>
    <row r="2744" spans="1:13" x14ac:dyDescent="0.25">
      <c r="A2744" s="35" t="str">
        <f>VLOOKUP(B2744,ResCat!$A$2:$B$269,2,FALSE)</f>
        <v>PPOPMR</v>
      </c>
      <c r="B2744" s="68" t="str">
        <f>IF(ISNA(VLOOKUP(C2744,COA!$A$2:$B$340,2,FALSE)),"XXX",VLOOKUP(C2744,COA!$A$2:$B$340,2,FALSE))</f>
        <v>K51</v>
      </c>
      <c r="C2744" s="149" t="str">
        <f t="shared" si="86"/>
        <v>0003-1012-0057</v>
      </c>
      <c r="D2744" s="134" t="s">
        <v>463</v>
      </c>
      <c r="E2744" s="134" t="s">
        <v>449</v>
      </c>
      <c r="F2744" s="134" t="s">
        <v>469</v>
      </c>
      <c r="G2744" s="134" t="s">
        <v>320</v>
      </c>
      <c r="H2744" s="134" t="s">
        <v>1023</v>
      </c>
      <c r="I2744" s="134" t="s">
        <v>3</v>
      </c>
      <c r="J2744" s="135">
        <v>0</v>
      </c>
      <c r="K2744" s="135">
        <v>15.420000000000002</v>
      </c>
      <c r="L2744" s="135">
        <v>13.870000000000012</v>
      </c>
      <c r="M2744" s="141" t="str">
        <f t="shared" si="85"/>
        <v>201612</v>
      </c>
    </row>
    <row r="2745" spans="1:13" x14ac:dyDescent="0.25">
      <c r="A2745" s="35" t="str">
        <f>VLOOKUP(B2745,ResCat!$A$2:$B$269,2,FALSE)</f>
        <v>PPOPMR</v>
      </c>
      <c r="B2745" s="68" t="str">
        <f>IF(ISNA(VLOOKUP(C2745,COA!$A$2:$B$340,2,FALSE)),"XXX",VLOOKUP(C2745,COA!$A$2:$B$340,2,FALSE))</f>
        <v>K51</v>
      </c>
      <c r="C2745" s="149" t="str">
        <f t="shared" si="86"/>
        <v>0003-1012-0057</v>
      </c>
      <c r="D2745" s="134" t="s">
        <v>463</v>
      </c>
      <c r="E2745" s="134" t="s">
        <v>449</v>
      </c>
      <c r="F2745" s="134" t="s">
        <v>469</v>
      </c>
      <c r="G2745" s="134" t="s">
        <v>322</v>
      </c>
      <c r="H2745" s="134" t="s">
        <v>1023</v>
      </c>
      <c r="I2745" s="134" t="s">
        <v>3</v>
      </c>
      <c r="J2745" s="135">
        <v>-762.25</v>
      </c>
      <c r="K2745" s="135">
        <v>-400</v>
      </c>
      <c r="L2745" s="135">
        <v>-360</v>
      </c>
      <c r="M2745" s="141" t="str">
        <f t="shared" si="85"/>
        <v>201701</v>
      </c>
    </row>
    <row r="2746" spans="1:13" x14ac:dyDescent="0.25">
      <c r="A2746" s="35" t="str">
        <f>VLOOKUP(B2746,ResCat!$A$2:$B$269,2,FALSE)</f>
        <v>PPOPMR</v>
      </c>
      <c r="B2746" s="68" t="str">
        <f>IF(ISNA(VLOOKUP(C2746,COA!$A$2:$B$340,2,FALSE)),"XXX",VLOOKUP(C2746,COA!$A$2:$B$340,2,FALSE))</f>
        <v>K51</v>
      </c>
      <c r="C2746" s="149" t="str">
        <f t="shared" si="86"/>
        <v>0003-1012-0057</v>
      </c>
      <c r="D2746" s="134" t="s">
        <v>463</v>
      </c>
      <c r="E2746" s="134" t="s">
        <v>449</v>
      </c>
      <c r="F2746" s="134" t="s">
        <v>469</v>
      </c>
      <c r="G2746" s="134" t="s">
        <v>322</v>
      </c>
      <c r="H2746" s="134" t="s">
        <v>1023</v>
      </c>
      <c r="I2746" s="134" t="s">
        <v>1</v>
      </c>
      <c r="J2746" s="135">
        <v>0</v>
      </c>
      <c r="K2746" s="135">
        <v>-2219.31</v>
      </c>
      <c r="L2746" s="135">
        <v>-2208.33</v>
      </c>
      <c r="M2746" s="141" t="str">
        <f t="shared" si="85"/>
        <v>201701</v>
      </c>
    </row>
    <row r="2747" spans="1:13" x14ac:dyDescent="0.25">
      <c r="A2747" s="35" t="str">
        <f>VLOOKUP(B2747,ResCat!$A$2:$B$269,2,FALSE)</f>
        <v>PPOPMR</v>
      </c>
      <c r="B2747" s="68" t="str">
        <f>IF(ISNA(VLOOKUP(C2747,COA!$A$2:$B$340,2,FALSE)),"XXX",VLOOKUP(C2747,COA!$A$2:$B$340,2,FALSE))</f>
        <v>K51</v>
      </c>
      <c r="C2747" s="149" t="str">
        <f t="shared" si="86"/>
        <v>0003-1012-0057</v>
      </c>
      <c r="D2747" s="134" t="s">
        <v>463</v>
      </c>
      <c r="E2747" s="134" t="s">
        <v>449</v>
      </c>
      <c r="F2747" s="134" t="s">
        <v>469</v>
      </c>
      <c r="G2747" s="134" t="s">
        <v>324</v>
      </c>
      <c r="H2747" s="134" t="s">
        <v>1023</v>
      </c>
      <c r="I2747" s="134" t="s">
        <v>3</v>
      </c>
      <c r="J2747" s="135">
        <v>-762.25</v>
      </c>
      <c r="K2747" s="135">
        <v>-400</v>
      </c>
      <c r="L2747" s="135">
        <v>-360</v>
      </c>
      <c r="M2747" s="141" t="str">
        <f t="shared" si="85"/>
        <v>201702</v>
      </c>
    </row>
    <row r="2748" spans="1:13" x14ac:dyDescent="0.25">
      <c r="A2748" s="35" t="str">
        <f>VLOOKUP(B2748,ResCat!$A$2:$B$269,2,FALSE)</f>
        <v>PPOPMR</v>
      </c>
      <c r="B2748" s="68" t="str">
        <f>IF(ISNA(VLOOKUP(C2748,COA!$A$2:$B$340,2,FALSE)),"XXX",VLOOKUP(C2748,COA!$A$2:$B$340,2,FALSE))</f>
        <v>K51</v>
      </c>
      <c r="C2748" s="149" t="str">
        <f t="shared" si="86"/>
        <v>0003-1012-0057</v>
      </c>
      <c r="D2748" s="134" t="s">
        <v>463</v>
      </c>
      <c r="E2748" s="134" t="s">
        <v>449</v>
      </c>
      <c r="F2748" s="134" t="s">
        <v>469</v>
      </c>
      <c r="G2748" s="134" t="s">
        <v>326</v>
      </c>
      <c r="H2748" s="134" t="s">
        <v>1023</v>
      </c>
      <c r="I2748" s="134" t="s">
        <v>3</v>
      </c>
      <c r="J2748" s="135">
        <v>-762.25</v>
      </c>
      <c r="K2748" s="135">
        <v>-400</v>
      </c>
      <c r="L2748" s="135">
        <v>-360</v>
      </c>
      <c r="M2748" s="141" t="str">
        <f t="shared" si="85"/>
        <v>201703</v>
      </c>
    </row>
    <row r="2749" spans="1:13" x14ac:dyDescent="0.25">
      <c r="A2749" s="35" t="str">
        <f>VLOOKUP(B2749,ResCat!$A$2:$B$269,2,FALSE)</f>
        <v>PPOPMR</v>
      </c>
      <c r="B2749" s="68" t="str">
        <f>IF(ISNA(VLOOKUP(C2749,COA!$A$2:$B$340,2,FALSE)),"XXX",VLOOKUP(C2749,COA!$A$2:$B$340,2,FALSE))</f>
        <v>K51</v>
      </c>
      <c r="C2749" s="149" t="str">
        <f t="shared" si="86"/>
        <v>0003-1012-0057</v>
      </c>
      <c r="D2749" s="134" t="s">
        <v>463</v>
      </c>
      <c r="E2749" s="134" t="s">
        <v>449</v>
      </c>
      <c r="F2749" s="134" t="s">
        <v>469</v>
      </c>
      <c r="G2749" s="134" t="s">
        <v>328</v>
      </c>
      <c r="H2749" s="134" t="s">
        <v>1023</v>
      </c>
      <c r="I2749" s="134" t="s">
        <v>3</v>
      </c>
      <c r="J2749" s="135">
        <v>-762.25</v>
      </c>
      <c r="K2749" s="135">
        <v>-400</v>
      </c>
      <c r="L2749" s="135">
        <v>-360</v>
      </c>
      <c r="M2749" s="141" t="str">
        <f t="shared" si="85"/>
        <v>201704</v>
      </c>
    </row>
    <row r="2750" spans="1:13" x14ac:dyDescent="0.25">
      <c r="A2750" s="35" t="str">
        <f>VLOOKUP(B2750,ResCat!$A$2:$B$269,2,FALSE)</f>
        <v>PPOPMR</v>
      </c>
      <c r="B2750" s="68" t="str">
        <f>IF(ISNA(VLOOKUP(C2750,COA!$A$2:$B$340,2,FALSE)),"XXX",VLOOKUP(C2750,COA!$A$2:$B$340,2,FALSE))</f>
        <v>K51</v>
      </c>
      <c r="C2750" s="149" t="str">
        <f t="shared" si="86"/>
        <v>0003-1012-0057</v>
      </c>
      <c r="D2750" s="134" t="s">
        <v>463</v>
      </c>
      <c r="E2750" s="134" t="s">
        <v>449</v>
      </c>
      <c r="F2750" s="134" t="s">
        <v>469</v>
      </c>
      <c r="G2750" s="134" t="s">
        <v>328</v>
      </c>
      <c r="H2750" s="134" t="s">
        <v>1023</v>
      </c>
      <c r="I2750" s="134" t="s">
        <v>2</v>
      </c>
      <c r="J2750" s="135">
        <v>320</v>
      </c>
      <c r="K2750" s="135">
        <v>124.03</v>
      </c>
      <c r="L2750" s="135">
        <v>124.03</v>
      </c>
      <c r="M2750" s="141" t="str">
        <f t="shared" si="85"/>
        <v>201704</v>
      </c>
    </row>
    <row r="2751" spans="1:13" x14ac:dyDescent="0.25">
      <c r="A2751" s="35" t="str">
        <f>VLOOKUP(B2751,ResCat!$A$2:$B$269,2,FALSE)</f>
        <v>PPOPMR</v>
      </c>
      <c r="B2751" s="68" t="str">
        <f>IF(ISNA(VLOOKUP(C2751,COA!$A$2:$B$340,2,FALSE)),"XXX",VLOOKUP(C2751,COA!$A$2:$B$340,2,FALSE))</f>
        <v>K51</v>
      </c>
      <c r="C2751" s="149" t="str">
        <f t="shared" si="86"/>
        <v>0003-1012-0057</v>
      </c>
      <c r="D2751" s="134" t="s">
        <v>463</v>
      </c>
      <c r="E2751" s="134" t="s">
        <v>449</v>
      </c>
      <c r="F2751" s="134" t="s">
        <v>469</v>
      </c>
      <c r="G2751" s="134" t="s">
        <v>330</v>
      </c>
      <c r="H2751" s="134" t="s">
        <v>1023</v>
      </c>
      <c r="I2751" s="134" t="s">
        <v>3</v>
      </c>
      <c r="J2751" s="135">
        <v>-762.25</v>
      </c>
      <c r="K2751" s="135">
        <v>-762.25</v>
      </c>
      <c r="L2751" s="135">
        <v>-762.25</v>
      </c>
      <c r="M2751" s="141" t="str">
        <f t="shared" si="85"/>
        <v>201705</v>
      </c>
    </row>
    <row r="2752" spans="1:13" x14ac:dyDescent="0.25">
      <c r="A2752" s="35" t="str">
        <f>VLOOKUP(B2752,ResCat!$A$2:$B$269,2,FALSE)</f>
        <v>PPOPMR</v>
      </c>
      <c r="B2752" s="68" t="str">
        <f>IF(ISNA(VLOOKUP(C2752,COA!$A$2:$B$340,2,FALSE)),"XXX",VLOOKUP(C2752,COA!$A$2:$B$340,2,FALSE))</f>
        <v>K51</v>
      </c>
      <c r="C2752" s="149" t="str">
        <f t="shared" si="86"/>
        <v>0003-1012-0057</v>
      </c>
      <c r="D2752" s="134" t="s">
        <v>463</v>
      </c>
      <c r="E2752" s="134" t="s">
        <v>449</v>
      </c>
      <c r="F2752" s="134" t="s">
        <v>469</v>
      </c>
      <c r="G2752" s="134" t="s">
        <v>330</v>
      </c>
      <c r="H2752" s="134" t="s">
        <v>1023</v>
      </c>
      <c r="I2752" s="134" t="s">
        <v>2</v>
      </c>
      <c r="J2752" s="135">
        <v>320</v>
      </c>
      <c r="K2752" s="135">
        <v>124.03</v>
      </c>
      <c r="L2752" s="135">
        <v>124.03</v>
      </c>
      <c r="M2752" s="141" t="str">
        <f t="shared" si="85"/>
        <v>201705</v>
      </c>
    </row>
    <row r="2753" spans="1:13" x14ac:dyDescent="0.25">
      <c r="A2753" s="35" t="str">
        <f>VLOOKUP(B2753,ResCat!$A$2:$B$269,2,FALSE)</f>
        <v>PPOPMR</v>
      </c>
      <c r="B2753" s="68" t="str">
        <f>IF(ISNA(VLOOKUP(C2753,COA!$A$2:$B$340,2,FALSE)),"XXX",VLOOKUP(C2753,COA!$A$2:$B$340,2,FALSE))</f>
        <v>N55</v>
      </c>
      <c r="C2753" s="149" t="str">
        <f t="shared" si="86"/>
        <v>0003-1013-0012</v>
      </c>
      <c r="D2753" s="134" t="s">
        <v>463</v>
      </c>
      <c r="E2753" s="134" t="s">
        <v>454</v>
      </c>
      <c r="F2753" s="134" t="s">
        <v>452</v>
      </c>
      <c r="G2753" s="134" t="s">
        <v>309</v>
      </c>
      <c r="H2753" s="134" t="s">
        <v>1023</v>
      </c>
      <c r="I2753" s="134" t="s">
        <v>2</v>
      </c>
      <c r="J2753" s="135">
        <v>394.43</v>
      </c>
      <c r="K2753" s="135">
        <v>394.43</v>
      </c>
      <c r="L2753" s="135">
        <v>0</v>
      </c>
      <c r="M2753" s="141" t="str">
        <f t="shared" si="85"/>
        <v>201601</v>
      </c>
    </row>
    <row r="2754" spans="1:13" x14ac:dyDescent="0.25">
      <c r="A2754" s="35" t="str">
        <f>VLOOKUP(B2754,ResCat!$A$2:$B$269,2,FALSE)</f>
        <v>PPOPMR</v>
      </c>
      <c r="B2754" s="68" t="str">
        <f>IF(ISNA(VLOOKUP(C2754,COA!$A$2:$B$340,2,FALSE)),"XXX",VLOOKUP(C2754,COA!$A$2:$B$340,2,FALSE))</f>
        <v>N55</v>
      </c>
      <c r="C2754" s="149" t="str">
        <f t="shared" si="86"/>
        <v>0003-1013-0012</v>
      </c>
      <c r="D2754" s="134" t="s">
        <v>463</v>
      </c>
      <c r="E2754" s="134" t="s">
        <v>454</v>
      </c>
      <c r="F2754" s="134" t="s">
        <v>452</v>
      </c>
      <c r="G2754" s="134" t="s">
        <v>1026</v>
      </c>
      <c r="H2754" s="134" t="s">
        <v>1023</v>
      </c>
      <c r="I2754" s="134" t="s">
        <v>3</v>
      </c>
      <c r="J2754" s="135">
        <v>7.57</v>
      </c>
      <c r="K2754" s="135">
        <v>7.57</v>
      </c>
      <c r="L2754" s="135">
        <v>0</v>
      </c>
      <c r="M2754" s="141" t="str">
        <f t="shared" si="85"/>
        <v>201601</v>
      </c>
    </row>
    <row r="2755" spans="1:13" x14ac:dyDescent="0.25">
      <c r="A2755" s="35" t="str">
        <f>VLOOKUP(B2755,ResCat!$A$2:$B$269,2,FALSE)</f>
        <v>PPOPMR</v>
      </c>
      <c r="B2755" s="68" t="str">
        <f>IF(ISNA(VLOOKUP(C2755,COA!$A$2:$B$340,2,FALSE)),"XXX",VLOOKUP(C2755,COA!$A$2:$B$340,2,FALSE))</f>
        <v>N55</v>
      </c>
      <c r="C2755" s="149" t="str">
        <f t="shared" si="86"/>
        <v>0003-1013-0012</v>
      </c>
      <c r="D2755" s="134" t="s">
        <v>463</v>
      </c>
      <c r="E2755" s="134" t="s">
        <v>454</v>
      </c>
      <c r="F2755" s="134" t="s">
        <v>452</v>
      </c>
      <c r="G2755" s="134" t="s">
        <v>1026</v>
      </c>
      <c r="H2755" s="134" t="s">
        <v>1023</v>
      </c>
      <c r="I2755" s="134" t="s">
        <v>2</v>
      </c>
      <c r="J2755" s="135">
        <v>182.65</v>
      </c>
      <c r="K2755" s="135">
        <v>182.65</v>
      </c>
      <c r="L2755" s="135">
        <v>0</v>
      </c>
      <c r="M2755" s="141" t="str">
        <f t="shared" si="85"/>
        <v>201601</v>
      </c>
    </row>
    <row r="2756" spans="1:13" x14ac:dyDescent="0.25">
      <c r="A2756" s="35" t="str">
        <f>VLOOKUP(B2756,ResCat!$A$2:$B$269,2,FALSE)</f>
        <v>PPOPMR</v>
      </c>
      <c r="B2756" s="68" t="str">
        <f>IF(ISNA(VLOOKUP(C2756,COA!$A$2:$B$340,2,FALSE)),"XXX",VLOOKUP(C2756,COA!$A$2:$B$340,2,FALSE))</f>
        <v>N55</v>
      </c>
      <c r="C2756" s="149" t="str">
        <f t="shared" si="86"/>
        <v>0003-1013-0012</v>
      </c>
      <c r="D2756" s="134" t="s">
        <v>463</v>
      </c>
      <c r="E2756" s="134" t="s">
        <v>454</v>
      </c>
      <c r="F2756" s="134" t="s">
        <v>452</v>
      </c>
      <c r="G2756" s="134" t="s">
        <v>362</v>
      </c>
      <c r="H2756" s="134" t="s">
        <v>1023</v>
      </c>
      <c r="I2756" s="134" t="s">
        <v>3</v>
      </c>
      <c r="J2756" s="135">
        <v>132.97</v>
      </c>
      <c r="K2756" s="135">
        <v>132.97</v>
      </c>
      <c r="L2756" s="135">
        <v>0</v>
      </c>
      <c r="M2756" s="141" t="str">
        <f t="shared" ref="M2756:M2819" si="87">IF(G2756&lt;$M$1,$M$1,G2756)</f>
        <v>201601</v>
      </c>
    </row>
    <row r="2757" spans="1:13" x14ac:dyDescent="0.25">
      <c r="A2757" s="35" t="str">
        <f>VLOOKUP(B2757,ResCat!$A$2:$B$269,2,FALSE)</f>
        <v>PPOPMR</v>
      </c>
      <c r="B2757" s="68" t="str">
        <f>IF(ISNA(VLOOKUP(C2757,COA!$A$2:$B$340,2,FALSE)),"XXX",VLOOKUP(C2757,COA!$A$2:$B$340,2,FALSE))</f>
        <v>N55</v>
      </c>
      <c r="C2757" s="149" t="str">
        <f t="shared" ref="C2757:C2820" si="88">D2757&amp;"-"&amp;E2757&amp;"-"&amp;F2757</f>
        <v>0003-1013-0012</v>
      </c>
      <c r="D2757" s="134" t="s">
        <v>463</v>
      </c>
      <c r="E2757" s="134" t="s">
        <v>454</v>
      </c>
      <c r="F2757" s="134" t="s">
        <v>452</v>
      </c>
      <c r="G2757" s="134" t="s">
        <v>362</v>
      </c>
      <c r="H2757" s="134" t="s">
        <v>1023</v>
      </c>
      <c r="I2757" s="134" t="s">
        <v>2</v>
      </c>
      <c r="J2757" s="135">
        <v>-1660.46</v>
      </c>
      <c r="K2757" s="135">
        <v>-243.66000000000003</v>
      </c>
      <c r="L2757" s="135">
        <v>-304.36</v>
      </c>
      <c r="M2757" s="141" t="str">
        <f t="shared" si="87"/>
        <v>201601</v>
      </c>
    </row>
    <row r="2758" spans="1:13" x14ac:dyDescent="0.25">
      <c r="A2758" s="35" t="str">
        <f>VLOOKUP(B2758,ResCat!$A$2:$B$269,2,FALSE)</f>
        <v>PPOPMR</v>
      </c>
      <c r="B2758" s="68" t="str">
        <f>IF(ISNA(VLOOKUP(C2758,COA!$A$2:$B$340,2,FALSE)),"XXX",VLOOKUP(C2758,COA!$A$2:$B$340,2,FALSE))</f>
        <v>N55</v>
      </c>
      <c r="C2758" s="149" t="str">
        <f t="shared" si="88"/>
        <v>0003-1013-0012</v>
      </c>
      <c r="D2758" s="134" t="s">
        <v>463</v>
      </c>
      <c r="E2758" s="134" t="s">
        <v>454</v>
      </c>
      <c r="F2758" s="134" t="s">
        <v>452</v>
      </c>
      <c r="G2758" s="134" t="s">
        <v>363</v>
      </c>
      <c r="H2758" s="134" t="s">
        <v>1023</v>
      </c>
      <c r="I2758" s="134" t="s">
        <v>3</v>
      </c>
      <c r="J2758" s="135">
        <v>-133.71</v>
      </c>
      <c r="K2758" s="135">
        <v>-55.350000000000009</v>
      </c>
      <c r="L2758" s="135">
        <v>-35.349999999999994</v>
      </c>
      <c r="M2758" s="141" t="str">
        <f t="shared" si="87"/>
        <v>201601</v>
      </c>
    </row>
    <row r="2759" spans="1:13" x14ac:dyDescent="0.25">
      <c r="A2759" s="35" t="str">
        <f>VLOOKUP(B2759,ResCat!$A$2:$B$269,2,FALSE)</f>
        <v>PPOPMR</v>
      </c>
      <c r="B2759" s="68" t="str">
        <f>IF(ISNA(VLOOKUP(C2759,COA!$A$2:$B$340,2,FALSE)),"XXX",VLOOKUP(C2759,COA!$A$2:$B$340,2,FALSE))</f>
        <v>N55</v>
      </c>
      <c r="C2759" s="149" t="str">
        <f t="shared" si="88"/>
        <v>0003-1013-0012</v>
      </c>
      <c r="D2759" s="134" t="s">
        <v>463</v>
      </c>
      <c r="E2759" s="134" t="s">
        <v>454</v>
      </c>
      <c r="F2759" s="134" t="s">
        <v>452</v>
      </c>
      <c r="G2759" s="134" t="s">
        <v>363</v>
      </c>
      <c r="H2759" s="134" t="s">
        <v>1023</v>
      </c>
      <c r="I2759" s="134" t="s">
        <v>2</v>
      </c>
      <c r="J2759" s="135">
        <v>-166.04</v>
      </c>
      <c r="K2759" s="135">
        <v>-15.719999999999999</v>
      </c>
      <c r="L2759" s="135">
        <v>-17.82</v>
      </c>
      <c r="M2759" s="141" t="str">
        <f t="shared" si="87"/>
        <v>201601</v>
      </c>
    </row>
    <row r="2760" spans="1:13" x14ac:dyDescent="0.25">
      <c r="A2760" s="35" t="str">
        <f>VLOOKUP(B2760,ResCat!$A$2:$B$269,2,FALSE)</f>
        <v>PPOPMR</v>
      </c>
      <c r="B2760" s="68" t="str">
        <f>IF(ISNA(VLOOKUP(C2760,COA!$A$2:$B$340,2,FALSE)),"XXX",VLOOKUP(C2760,COA!$A$2:$B$340,2,FALSE))</f>
        <v>N55</v>
      </c>
      <c r="C2760" s="149" t="str">
        <f t="shared" si="88"/>
        <v>0003-1013-0012</v>
      </c>
      <c r="D2760" s="134" t="s">
        <v>463</v>
      </c>
      <c r="E2760" s="134" t="s">
        <v>454</v>
      </c>
      <c r="F2760" s="134" t="s">
        <v>452</v>
      </c>
      <c r="G2760" s="134" t="s">
        <v>1029</v>
      </c>
      <c r="H2760" s="134" t="s">
        <v>1023</v>
      </c>
      <c r="I2760" s="134" t="s">
        <v>2</v>
      </c>
      <c r="J2760" s="135">
        <v>-210</v>
      </c>
      <c r="K2760" s="135">
        <v>-59.68</v>
      </c>
      <c r="L2760" s="135">
        <v>-41.78</v>
      </c>
      <c r="M2760" s="141" t="str">
        <f t="shared" si="87"/>
        <v>201601</v>
      </c>
    </row>
    <row r="2761" spans="1:13" x14ac:dyDescent="0.25">
      <c r="A2761" s="35" t="str">
        <f>VLOOKUP(B2761,ResCat!$A$2:$B$269,2,FALSE)</f>
        <v>PPOPMR</v>
      </c>
      <c r="B2761" s="68" t="str">
        <f>IF(ISNA(VLOOKUP(C2761,COA!$A$2:$B$340,2,FALSE)),"XXX",VLOOKUP(C2761,COA!$A$2:$B$340,2,FALSE))</f>
        <v>N55</v>
      </c>
      <c r="C2761" s="149" t="str">
        <f t="shared" si="88"/>
        <v>0003-1013-0012</v>
      </c>
      <c r="D2761" s="134" t="s">
        <v>463</v>
      </c>
      <c r="E2761" s="134" t="s">
        <v>454</v>
      </c>
      <c r="F2761" s="134" t="s">
        <v>452</v>
      </c>
      <c r="G2761" s="134" t="s">
        <v>349</v>
      </c>
      <c r="H2761" s="134" t="s">
        <v>1023</v>
      </c>
      <c r="I2761" s="134" t="s">
        <v>3</v>
      </c>
      <c r="J2761" s="135">
        <v>28.1</v>
      </c>
      <c r="K2761" s="135">
        <v>28.1</v>
      </c>
      <c r="L2761" s="135">
        <v>28.1</v>
      </c>
      <c r="M2761" s="141" t="str">
        <f t="shared" si="87"/>
        <v>201601</v>
      </c>
    </row>
    <row r="2762" spans="1:13" x14ac:dyDescent="0.25">
      <c r="A2762" s="35" t="str">
        <f>VLOOKUP(B2762,ResCat!$A$2:$B$269,2,FALSE)</f>
        <v>PPOPMR</v>
      </c>
      <c r="B2762" s="68" t="str">
        <f>IF(ISNA(VLOOKUP(C2762,COA!$A$2:$B$340,2,FALSE)),"XXX",VLOOKUP(C2762,COA!$A$2:$B$340,2,FALSE))</f>
        <v>N55</v>
      </c>
      <c r="C2762" s="149" t="str">
        <f t="shared" si="88"/>
        <v>0003-1013-0012</v>
      </c>
      <c r="D2762" s="134" t="s">
        <v>463</v>
      </c>
      <c r="E2762" s="134" t="s">
        <v>454</v>
      </c>
      <c r="F2762" s="134" t="s">
        <v>452</v>
      </c>
      <c r="G2762" s="134" t="s">
        <v>349</v>
      </c>
      <c r="H2762" s="134" t="s">
        <v>1023</v>
      </c>
      <c r="I2762" s="134" t="s">
        <v>2</v>
      </c>
      <c r="J2762" s="135">
        <v>-161.16</v>
      </c>
      <c r="K2762" s="135">
        <v>-10.839999999999996</v>
      </c>
      <c r="L2762" s="135">
        <v>-12.940000000000001</v>
      </c>
      <c r="M2762" s="141" t="str">
        <f t="shared" si="87"/>
        <v>201601</v>
      </c>
    </row>
    <row r="2763" spans="1:13" x14ac:dyDescent="0.25">
      <c r="A2763" s="35" t="str">
        <f>VLOOKUP(B2763,ResCat!$A$2:$B$269,2,FALSE)</f>
        <v>PPOPMR</v>
      </c>
      <c r="B2763" s="68" t="str">
        <f>IF(ISNA(VLOOKUP(C2763,COA!$A$2:$B$340,2,FALSE)),"XXX",VLOOKUP(C2763,COA!$A$2:$B$340,2,FALSE))</f>
        <v>N55</v>
      </c>
      <c r="C2763" s="149" t="str">
        <f t="shared" si="88"/>
        <v>0003-1013-0012</v>
      </c>
      <c r="D2763" s="134" t="s">
        <v>463</v>
      </c>
      <c r="E2763" s="134" t="s">
        <v>454</v>
      </c>
      <c r="F2763" s="134" t="s">
        <v>452</v>
      </c>
      <c r="G2763" s="134" t="s">
        <v>350</v>
      </c>
      <c r="H2763" s="134" t="s">
        <v>1023</v>
      </c>
      <c r="I2763" s="134" t="s">
        <v>3</v>
      </c>
      <c r="J2763" s="135">
        <v>1532.74</v>
      </c>
      <c r="K2763" s="135">
        <v>774.2</v>
      </c>
      <c r="L2763" s="135">
        <v>601.17000000000007</v>
      </c>
      <c r="M2763" s="141" t="str">
        <f t="shared" si="87"/>
        <v>201601</v>
      </c>
    </row>
    <row r="2764" spans="1:13" x14ac:dyDescent="0.25">
      <c r="A2764" s="35" t="str">
        <f>VLOOKUP(B2764,ResCat!$A$2:$B$269,2,FALSE)</f>
        <v>PPOPMR</v>
      </c>
      <c r="B2764" s="68" t="str">
        <f>IF(ISNA(VLOOKUP(C2764,COA!$A$2:$B$340,2,FALSE)),"XXX",VLOOKUP(C2764,COA!$A$2:$B$340,2,FALSE))</f>
        <v>N55</v>
      </c>
      <c r="C2764" s="149" t="str">
        <f t="shared" si="88"/>
        <v>0003-1013-0012</v>
      </c>
      <c r="D2764" s="134" t="s">
        <v>463</v>
      </c>
      <c r="E2764" s="134" t="s">
        <v>454</v>
      </c>
      <c r="F2764" s="134" t="s">
        <v>452</v>
      </c>
      <c r="G2764" s="134" t="s">
        <v>350</v>
      </c>
      <c r="H2764" s="134" t="s">
        <v>1023</v>
      </c>
      <c r="I2764" s="134" t="s">
        <v>2</v>
      </c>
      <c r="J2764" s="135">
        <v>2523.88</v>
      </c>
      <c r="K2764" s="135">
        <v>1489.82</v>
      </c>
      <c r="L2764" s="135">
        <v>709.96</v>
      </c>
      <c r="M2764" s="141" t="str">
        <f t="shared" si="87"/>
        <v>201601</v>
      </c>
    </row>
    <row r="2765" spans="1:13" x14ac:dyDescent="0.25">
      <c r="A2765" s="35" t="str">
        <f>VLOOKUP(B2765,ResCat!$A$2:$B$269,2,FALSE)</f>
        <v>PPOPMR</v>
      </c>
      <c r="B2765" s="68" t="str">
        <f>IF(ISNA(VLOOKUP(C2765,COA!$A$2:$B$340,2,FALSE)),"XXX",VLOOKUP(C2765,COA!$A$2:$B$340,2,FALSE))</f>
        <v>N55</v>
      </c>
      <c r="C2765" s="149" t="str">
        <f t="shared" si="88"/>
        <v>0003-1013-0012</v>
      </c>
      <c r="D2765" s="134" t="s">
        <v>463</v>
      </c>
      <c r="E2765" s="134" t="s">
        <v>454</v>
      </c>
      <c r="F2765" s="134" t="s">
        <v>452</v>
      </c>
      <c r="G2765" s="134" t="s">
        <v>350</v>
      </c>
      <c r="H2765" s="134" t="s">
        <v>1023</v>
      </c>
      <c r="I2765" s="134" t="s">
        <v>1</v>
      </c>
      <c r="J2765" s="135">
        <v>-522.56999999999971</v>
      </c>
      <c r="K2765" s="135">
        <v>-157.34</v>
      </c>
      <c r="L2765" s="135">
        <v>-157.34</v>
      </c>
      <c r="M2765" s="141" t="str">
        <f t="shared" si="87"/>
        <v>201601</v>
      </c>
    </row>
    <row r="2766" spans="1:13" x14ac:dyDescent="0.25">
      <c r="A2766" s="35" t="str">
        <f>VLOOKUP(B2766,ResCat!$A$2:$B$269,2,FALSE)</f>
        <v>PPOPMR</v>
      </c>
      <c r="B2766" s="68" t="str">
        <f>IF(ISNA(VLOOKUP(C2766,COA!$A$2:$B$340,2,FALSE)),"XXX",VLOOKUP(C2766,COA!$A$2:$B$340,2,FALSE))</f>
        <v>N55</v>
      </c>
      <c r="C2766" s="149" t="str">
        <f t="shared" si="88"/>
        <v>0003-1013-0012</v>
      </c>
      <c r="D2766" s="134" t="s">
        <v>463</v>
      </c>
      <c r="E2766" s="134" t="s">
        <v>454</v>
      </c>
      <c r="F2766" s="134" t="s">
        <v>452</v>
      </c>
      <c r="G2766" s="134" t="s">
        <v>359</v>
      </c>
      <c r="H2766" s="134" t="s">
        <v>1023</v>
      </c>
      <c r="I2766" s="134" t="s">
        <v>3</v>
      </c>
      <c r="J2766" s="135">
        <v>68.22</v>
      </c>
      <c r="K2766" s="135">
        <v>68.22</v>
      </c>
      <c r="L2766" s="135">
        <v>0</v>
      </c>
      <c r="M2766" s="141" t="str">
        <f t="shared" si="87"/>
        <v>201601</v>
      </c>
    </row>
    <row r="2767" spans="1:13" x14ac:dyDescent="0.25">
      <c r="A2767" s="35" t="str">
        <f>VLOOKUP(B2767,ResCat!$A$2:$B$269,2,FALSE)</f>
        <v>PPOPMR</v>
      </c>
      <c r="B2767" s="68" t="str">
        <f>IF(ISNA(VLOOKUP(C2767,COA!$A$2:$B$340,2,FALSE)),"XXX",VLOOKUP(C2767,COA!$A$2:$B$340,2,FALSE))</f>
        <v>N55</v>
      </c>
      <c r="C2767" s="149" t="str">
        <f t="shared" si="88"/>
        <v>0003-1013-0012</v>
      </c>
      <c r="D2767" s="134" t="s">
        <v>463</v>
      </c>
      <c r="E2767" s="134" t="s">
        <v>454</v>
      </c>
      <c r="F2767" s="134" t="s">
        <v>452</v>
      </c>
      <c r="G2767" s="134" t="s">
        <v>359</v>
      </c>
      <c r="H2767" s="134" t="s">
        <v>1023</v>
      </c>
      <c r="I2767" s="134" t="s">
        <v>2</v>
      </c>
      <c r="J2767" s="135">
        <v>1040.3400000000001</v>
      </c>
      <c r="K2767" s="135">
        <v>1040.3400000000001</v>
      </c>
      <c r="L2767" s="135">
        <v>28.84</v>
      </c>
      <c r="M2767" s="141" t="str">
        <f t="shared" si="87"/>
        <v>201601</v>
      </c>
    </row>
    <row r="2768" spans="1:13" x14ac:dyDescent="0.25">
      <c r="A2768" s="35" t="str">
        <f>VLOOKUP(B2768,ResCat!$A$2:$B$269,2,FALSE)</f>
        <v>PPOPMR</v>
      </c>
      <c r="B2768" s="68" t="str">
        <f>IF(ISNA(VLOOKUP(C2768,COA!$A$2:$B$340,2,FALSE)),"XXX",VLOOKUP(C2768,COA!$A$2:$B$340,2,FALSE))</f>
        <v>N55</v>
      </c>
      <c r="C2768" s="149" t="str">
        <f t="shared" si="88"/>
        <v>0003-1013-0012</v>
      </c>
      <c r="D2768" s="134" t="s">
        <v>463</v>
      </c>
      <c r="E2768" s="134" t="s">
        <v>454</v>
      </c>
      <c r="F2768" s="134" t="s">
        <v>452</v>
      </c>
      <c r="G2768" s="134" t="s">
        <v>354</v>
      </c>
      <c r="H2768" s="134" t="s">
        <v>1023</v>
      </c>
      <c r="I2768" s="134" t="s">
        <v>3</v>
      </c>
      <c r="J2768" s="135">
        <v>-28.42</v>
      </c>
      <c r="K2768" s="135">
        <v>51.269999999999996</v>
      </c>
      <c r="L2768" s="135">
        <v>-84.3</v>
      </c>
      <c r="M2768" s="141" t="str">
        <f t="shared" si="87"/>
        <v>201601</v>
      </c>
    </row>
    <row r="2769" spans="1:13" x14ac:dyDescent="0.25">
      <c r="A2769" s="35" t="str">
        <f>VLOOKUP(B2769,ResCat!$A$2:$B$269,2,FALSE)</f>
        <v>PPOPMR</v>
      </c>
      <c r="B2769" s="68" t="str">
        <f>IF(ISNA(VLOOKUP(C2769,COA!$A$2:$B$340,2,FALSE)),"XXX",VLOOKUP(C2769,COA!$A$2:$B$340,2,FALSE))</f>
        <v>N55</v>
      </c>
      <c r="C2769" s="149" t="str">
        <f t="shared" si="88"/>
        <v>0003-1013-0012</v>
      </c>
      <c r="D2769" s="134" t="s">
        <v>463</v>
      </c>
      <c r="E2769" s="134" t="s">
        <v>454</v>
      </c>
      <c r="F2769" s="134" t="s">
        <v>452</v>
      </c>
      <c r="G2769" s="134" t="s">
        <v>354</v>
      </c>
      <c r="H2769" s="134" t="s">
        <v>1023</v>
      </c>
      <c r="I2769" s="134" t="s">
        <v>2</v>
      </c>
      <c r="J2769" s="135">
        <v>-209</v>
      </c>
      <c r="K2769" s="135">
        <v>-115.05</v>
      </c>
      <c r="L2769" s="135">
        <v>-115.05</v>
      </c>
      <c r="M2769" s="141" t="str">
        <f t="shared" si="87"/>
        <v>201601</v>
      </c>
    </row>
    <row r="2770" spans="1:13" x14ac:dyDescent="0.25">
      <c r="A2770" s="35" t="str">
        <f>VLOOKUP(B2770,ResCat!$A$2:$B$269,2,FALSE)</f>
        <v>PPOPMR</v>
      </c>
      <c r="B2770" s="68" t="str">
        <f>IF(ISNA(VLOOKUP(C2770,COA!$A$2:$B$340,2,FALSE)),"XXX",VLOOKUP(C2770,COA!$A$2:$B$340,2,FALSE))</f>
        <v>N55</v>
      </c>
      <c r="C2770" s="149" t="str">
        <f t="shared" si="88"/>
        <v>0003-1013-0012</v>
      </c>
      <c r="D2770" s="134" t="s">
        <v>463</v>
      </c>
      <c r="E2770" s="134" t="s">
        <v>454</v>
      </c>
      <c r="F2770" s="134" t="s">
        <v>452</v>
      </c>
      <c r="G2770" s="134" t="s">
        <v>354</v>
      </c>
      <c r="H2770" s="134" t="s">
        <v>1023</v>
      </c>
      <c r="I2770" s="134" t="s">
        <v>1</v>
      </c>
      <c r="J2770" s="135">
        <v>-1028</v>
      </c>
      <c r="K2770" s="135">
        <v>-344.38</v>
      </c>
      <c r="L2770" s="135">
        <v>-309.94</v>
      </c>
      <c r="M2770" s="141" t="str">
        <f t="shared" si="87"/>
        <v>201601</v>
      </c>
    </row>
    <row r="2771" spans="1:13" x14ac:dyDescent="0.25">
      <c r="A2771" s="35" t="str">
        <f>VLOOKUP(B2771,ResCat!$A$2:$B$269,2,FALSE)</f>
        <v>PPOPMR</v>
      </c>
      <c r="B2771" s="68" t="str">
        <f>IF(ISNA(VLOOKUP(C2771,COA!$A$2:$B$340,2,FALSE)),"XXX",VLOOKUP(C2771,COA!$A$2:$B$340,2,FALSE))</f>
        <v>N55</v>
      </c>
      <c r="C2771" s="149" t="str">
        <f t="shared" si="88"/>
        <v>0003-1013-0012</v>
      </c>
      <c r="D2771" s="134" t="s">
        <v>463</v>
      </c>
      <c r="E2771" s="134" t="s">
        <v>454</v>
      </c>
      <c r="F2771" s="134" t="s">
        <v>452</v>
      </c>
      <c r="G2771" s="134" t="s">
        <v>366</v>
      </c>
      <c r="H2771" s="134" t="s">
        <v>1023</v>
      </c>
      <c r="I2771" s="134" t="s">
        <v>3</v>
      </c>
      <c r="J2771" s="135">
        <v>-3557.8</v>
      </c>
      <c r="K2771" s="135">
        <v>-2921.73</v>
      </c>
      <c r="L2771" s="135">
        <v>-1157.45</v>
      </c>
      <c r="M2771" s="141" t="str">
        <f t="shared" si="87"/>
        <v>201601</v>
      </c>
    </row>
    <row r="2772" spans="1:13" x14ac:dyDescent="0.25">
      <c r="A2772" s="35" t="str">
        <f>VLOOKUP(B2772,ResCat!$A$2:$B$269,2,FALSE)</f>
        <v>PPOPMR</v>
      </c>
      <c r="B2772" s="68" t="str">
        <f>IF(ISNA(VLOOKUP(C2772,COA!$A$2:$B$340,2,FALSE)),"XXX",VLOOKUP(C2772,COA!$A$2:$B$340,2,FALSE))</f>
        <v>N55</v>
      </c>
      <c r="C2772" s="149" t="str">
        <f t="shared" si="88"/>
        <v>0003-1013-0012</v>
      </c>
      <c r="D2772" s="134" t="s">
        <v>463</v>
      </c>
      <c r="E2772" s="134" t="s">
        <v>454</v>
      </c>
      <c r="F2772" s="134" t="s">
        <v>452</v>
      </c>
      <c r="G2772" s="134" t="s">
        <v>366</v>
      </c>
      <c r="H2772" s="134" t="s">
        <v>1023</v>
      </c>
      <c r="I2772" s="134" t="s">
        <v>2</v>
      </c>
      <c r="J2772" s="135">
        <v>5171.0000000000009</v>
      </c>
      <c r="K2772" s="135">
        <v>1453.8900000000003</v>
      </c>
      <c r="L2772" s="135">
        <v>275.74999999999994</v>
      </c>
      <c r="M2772" s="141" t="str">
        <f t="shared" si="87"/>
        <v>201601</v>
      </c>
    </row>
    <row r="2773" spans="1:13" x14ac:dyDescent="0.25">
      <c r="A2773" s="35" t="str">
        <f>VLOOKUP(B2773,ResCat!$A$2:$B$269,2,FALSE)</f>
        <v>PPOPMR</v>
      </c>
      <c r="B2773" s="68" t="str">
        <f>IF(ISNA(VLOOKUP(C2773,COA!$A$2:$B$340,2,FALSE)),"XXX",VLOOKUP(C2773,COA!$A$2:$B$340,2,FALSE))</f>
        <v>N55</v>
      </c>
      <c r="C2773" s="149" t="str">
        <f t="shared" si="88"/>
        <v>0003-1013-0012</v>
      </c>
      <c r="D2773" s="134" t="s">
        <v>463</v>
      </c>
      <c r="E2773" s="134" t="s">
        <v>454</v>
      </c>
      <c r="F2773" s="134" t="s">
        <v>452</v>
      </c>
      <c r="G2773" s="134" t="s">
        <v>366</v>
      </c>
      <c r="H2773" s="134" t="s">
        <v>1023</v>
      </c>
      <c r="I2773" s="134" t="s">
        <v>1</v>
      </c>
      <c r="J2773" s="135">
        <v>-2450</v>
      </c>
      <c r="K2773" s="135">
        <v>-3584.16</v>
      </c>
      <c r="L2773" s="135">
        <v>-3503.6</v>
      </c>
      <c r="M2773" s="141" t="str">
        <f t="shared" si="87"/>
        <v>201601</v>
      </c>
    </row>
    <row r="2774" spans="1:13" x14ac:dyDescent="0.25">
      <c r="A2774" s="35" t="str">
        <f>VLOOKUP(B2774,ResCat!$A$2:$B$269,2,FALSE)</f>
        <v>PPOPMR</v>
      </c>
      <c r="B2774" s="68" t="str">
        <f>IF(ISNA(VLOOKUP(C2774,COA!$A$2:$B$340,2,FALSE)),"XXX",VLOOKUP(C2774,COA!$A$2:$B$340,2,FALSE))</f>
        <v>N55</v>
      </c>
      <c r="C2774" s="149" t="str">
        <f t="shared" si="88"/>
        <v>0003-1013-0012</v>
      </c>
      <c r="D2774" s="134" t="s">
        <v>463</v>
      </c>
      <c r="E2774" s="134" t="s">
        <v>454</v>
      </c>
      <c r="F2774" s="134" t="s">
        <v>452</v>
      </c>
      <c r="G2774" s="134" t="s">
        <v>337</v>
      </c>
      <c r="H2774" s="134" t="s">
        <v>1023</v>
      </c>
      <c r="I2774" s="134" t="s">
        <v>3</v>
      </c>
      <c r="J2774" s="135">
        <v>932.1</v>
      </c>
      <c r="K2774" s="135">
        <v>794.64</v>
      </c>
      <c r="L2774" s="135">
        <v>1001.25</v>
      </c>
      <c r="M2774" s="141" t="str">
        <f t="shared" si="87"/>
        <v>201601</v>
      </c>
    </row>
    <row r="2775" spans="1:13" x14ac:dyDescent="0.25">
      <c r="A2775" s="35" t="str">
        <f>VLOOKUP(B2775,ResCat!$A$2:$B$269,2,FALSE)</f>
        <v>PPOPMR</v>
      </c>
      <c r="B2775" s="68" t="str">
        <f>IF(ISNA(VLOOKUP(C2775,COA!$A$2:$B$340,2,FALSE)),"XXX",VLOOKUP(C2775,COA!$A$2:$B$340,2,FALSE))</f>
        <v>N55</v>
      </c>
      <c r="C2775" s="149" t="str">
        <f t="shared" si="88"/>
        <v>0003-1013-0012</v>
      </c>
      <c r="D2775" s="134" t="s">
        <v>463</v>
      </c>
      <c r="E2775" s="134" t="s">
        <v>454</v>
      </c>
      <c r="F2775" s="134" t="s">
        <v>452</v>
      </c>
      <c r="G2775" s="134" t="s">
        <v>337</v>
      </c>
      <c r="H2775" s="134" t="s">
        <v>1023</v>
      </c>
      <c r="I2775" s="134" t="s">
        <v>2</v>
      </c>
      <c r="J2775" s="135">
        <v>550.95999999999992</v>
      </c>
      <c r="K2775" s="135">
        <v>348.26</v>
      </c>
      <c r="L2775" s="135">
        <v>-82.44</v>
      </c>
      <c r="M2775" s="141" t="str">
        <f t="shared" si="87"/>
        <v>201601</v>
      </c>
    </row>
    <row r="2776" spans="1:13" x14ac:dyDescent="0.25">
      <c r="A2776" s="35" t="str">
        <f>VLOOKUP(B2776,ResCat!$A$2:$B$269,2,FALSE)</f>
        <v>PPOPMR</v>
      </c>
      <c r="B2776" s="68" t="str">
        <f>IF(ISNA(VLOOKUP(C2776,COA!$A$2:$B$340,2,FALSE)),"XXX",VLOOKUP(C2776,COA!$A$2:$B$340,2,FALSE))</f>
        <v>N55</v>
      </c>
      <c r="C2776" s="149" t="str">
        <f t="shared" si="88"/>
        <v>0003-1013-0012</v>
      </c>
      <c r="D2776" s="134" t="s">
        <v>463</v>
      </c>
      <c r="E2776" s="134" t="s">
        <v>454</v>
      </c>
      <c r="F2776" s="134" t="s">
        <v>452</v>
      </c>
      <c r="G2776" s="134" t="s">
        <v>337</v>
      </c>
      <c r="H2776" s="134" t="s">
        <v>1023</v>
      </c>
      <c r="I2776" s="134" t="s">
        <v>1</v>
      </c>
      <c r="J2776" s="135">
        <v>740</v>
      </c>
      <c r="K2776" s="135">
        <v>218.14999999999992</v>
      </c>
      <c r="L2776" s="135">
        <v>-141.46000000000004</v>
      </c>
      <c r="M2776" s="141" t="str">
        <f t="shared" si="87"/>
        <v>201601</v>
      </c>
    </row>
    <row r="2777" spans="1:13" x14ac:dyDescent="0.25">
      <c r="A2777" s="35" t="str">
        <f>VLOOKUP(B2777,ResCat!$A$2:$B$269,2,FALSE)</f>
        <v>PPOPMR</v>
      </c>
      <c r="B2777" s="68" t="str">
        <f>IF(ISNA(VLOOKUP(C2777,COA!$A$2:$B$340,2,FALSE)),"XXX",VLOOKUP(C2777,COA!$A$2:$B$340,2,FALSE))</f>
        <v>N55</v>
      </c>
      <c r="C2777" s="149" t="str">
        <f t="shared" si="88"/>
        <v>0003-1013-0012</v>
      </c>
      <c r="D2777" s="134" t="s">
        <v>463</v>
      </c>
      <c r="E2777" s="134" t="s">
        <v>454</v>
      </c>
      <c r="F2777" s="134" t="s">
        <v>452</v>
      </c>
      <c r="G2777" s="134" t="s">
        <v>352</v>
      </c>
      <c r="H2777" s="134" t="s">
        <v>1023</v>
      </c>
      <c r="I2777" s="134" t="s">
        <v>3</v>
      </c>
      <c r="J2777" s="135">
        <v>-990.38</v>
      </c>
      <c r="K2777" s="135">
        <v>-156.52000000000004</v>
      </c>
      <c r="L2777" s="135">
        <v>-156.52000000000001</v>
      </c>
      <c r="M2777" s="141" t="str">
        <f t="shared" si="87"/>
        <v>201602</v>
      </c>
    </row>
    <row r="2778" spans="1:13" x14ac:dyDescent="0.25">
      <c r="A2778" s="35" t="str">
        <f>VLOOKUP(B2778,ResCat!$A$2:$B$269,2,FALSE)</f>
        <v>PPOPMR</v>
      </c>
      <c r="B2778" s="68" t="str">
        <f>IF(ISNA(VLOOKUP(C2778,COA!$A$2:$B$340,2,FALSE)),"XXX",VLOOKUP(C2778,COA!$A$2:$B$340,2,FALSE))</f>
        <v>N55</v>
      </c>
      <c r="C2778" s="149" t="str">
        <f t="shared" si="88"/>
        <v>0003-1013-0012</v>
      </c>
      <c r="D2778" s="134" t="s">
        <v>463</v>
      </c>
      <c r="E2778" s="134" t="s">
        <v>454</v>
      </c>
      <c r="F2778" s="134" t="s">
        <v>452</v>
      </c>
      <c r="G2778" s="134" t="s">
        <v>352</v>
      </c>
      <c r="H2778" s="134" t="s">
        <v>1023</v>
      </c>
      <c r="I2778" s="134" t="s">
        <v>2</v>
      </c>
      <c r="J2778" s="135">
        <v>6765.6899999999987</v>
      </c>
      <c r="K2778" s="135">
        <v>420.51</v>
      </c>
      <c r="L2778" s="135">
        <v>389.36</v>
      </c>
      <c r="M2778" s="141" t="str">
        <f t="shared" si="87"/>
        <v>201602</v>
      </c>
    </row>
    <row r="2779" spans="1:13" x14ac:dyDescent="0.25">
      <c r="A2779" s="35" t="str">
        <f>VLOOKUP(B2779,ResCat!$A$2:$B$269,2,FALSE)</f>
        <v>PPOPMR</v>
      </c>
      <c r="B2779" s="68" t="str">
        <f>IF(ISNA(VLOOKUP(C2779,COA!$A$2:$B$340,2,FALSE)),"XXX",VLOOKUP(C2779,COA!$A$2:$B$340,2,FALSE))</f>
        <v>N55</v>
      </c>
      <c r="C2779" s="149" t="str">
        <f t="shared" si="88"/>
        <v>0003-1013-0012</v>
      </c>
      <c r="D2779" s="134" t="s">
        <v>463</v>
      </c>
      <c r="E2779" s="134" t="s">
        <v>454</v>
      </c>
      <c r="F2779" s="134" t="s">
        <v>452</v>
      </c>
      <c r="G2779" s="134" t="s">
        <v>352</v>
      </c>
      <c r="H2779" s="134" t="s">
        <v>1023</v>
      </c>
      <c r="I2779" s="134" t="s">
        <v>1</v>
      </c>
      <c r="J2779" s="135">
        <v>3400</v>
      </c>
      <c r="K2779" s="135">
        <v>2100</v>
      </c>
      <c r="L2779" s="135">
        <v>2100</v>
      </c>
      <c r="M2779" s="141" t="str">
        <f t="shared" si="87"/>
        <v>201602</v>
      </c>
    </row>
    <row r="2780" spans="1:13" x14ac:dyDescent="0.25">
      <c r="A2780" s="35" t="str">
        <f>VLOOKUP(B2780,ResCat!$A$2:$B$269,2,FALSE)</f>
        <v>PPOPMR</v>
      </c>
      <c r="B2780" s="68" t="str">
        <f>IF(ISNA(VLOOKUP(C2780,COA!$A$2:$B$340,2,FALSE)),"XXX",VLOOKUP(C2780,COA!$A$2:$B$340,2,FALSE))</f>
        <v>N55</v>
      </c>
      <c r="C2780" s="149" t="str">
        <f t="shared" si="88"/>
        <v>0003-1013-0012</v>
      </c>
      <c r="D2780" s="134" t="s">
        <v>463</v>
      </c>
      <c r="E2780" s="134" t="s">
        <v>454</v>
      </c>
      <c r="F2780" s="134" t="s">
        <v>452</v>
      </c>
      <c r="G2780" s="134" t="s">
        <v>347</v>
      </c>
      <c r="H2780" s="134" t="s">
        <v>1023</v>
      </c>
      <c r="I2780" s="134" t="s">
        <v>3</v>
      </c>
      <c r="J2780" s="135">
        <v>390.27</v>
      </c>
      <c r="K2780" s="135">
        <v>318.60000000000002</v>
      </c>
      <c r="L2780" s="135">
        <v>0.12</v>
      </c>
      <c r="M2780" s="141" t="str">
        <f t="shared" si="87"/>
        <v>201603</v>
      </c>
    </row>
    <row r="2781" spans="1:13" x14ac:dyDescent="0.25">
      <c r="A2781" s="35" t="str">
        <f>VLOOKUP(B2781,ResCat!$A$2:$B$269,2,FALSE)</f>
        <v>PPOPMR</v>
      </c>
      <c r="B2781" s="68" t="str">
        <f>IF(ISNA(VLOOKUP(C2781,COA!$A$2:$B$340,2,FALSE)),"XXX",VLOOKUP(C2781,COA!$A$2:$B$340,2,FALSE))</f>
        <v>N55</v>
      </c>
      <c r="C2781" s="149" t="str">
        <f t="shared" si="88"/>
        <v>0003-1013-0012</v>
      </c>
      <c r="D2781" s="134" t="s">
        <v>463</v>
      </c>
      <c r="E2781" s="134" t="s">
        <v>454</v>
      </c>
      <c r="F2781" s="134" t="s">
        <v>452</v>
      </c>
      <c r="G2781" s="134" t="s">
        <v>347</v>
      </c>
      <c r="H2781" s="134" t="s">
        <v>1023</v>
      </c>
      <c r="I2781" s="134" t="s">
        <v>0</v>
      </c>
      <c r="J2781" s="135">
        <v>670.1</v>
      </c>
      <c r="K2781" s="135">
        <v>670.1</v>
      </c>
      <c r="L2781" s="135">
        <v>0</v>
      </c>
      <c r="M2781" s="141" t="str">
        <f t="shared" si="87"/>
        <v>201603</v>
      </c>
    </row>
    <row r="2782" spans="1:13" x14ac:dyDescent="0.25">
      <c r="A2782" s="35" t="str">
        <f>VLOOKUP(B2782,ResCat!$A$2:$B$269,2,FALSE)</f>
        <v>PPOPMR</v>
      </c>
      <c r="B2782" s="68" t="str">
        <f>IF(ISNA(VLOOKUP(C2782,COA!$A$2:$B$340,2,FALSE)),"XXX",VLOOKUP(C2782,COA!$A$2:$B$340,2,FALSE))</f>
        <v>N55</v>
      </c>
      <c r="C2782" s="149" t="str">
        <f t="shared" si="88"/>
        <v>0003-1013-0012</v>
      </c>
      <c r="D2782" s="134" t="s">
        <v>463</v>
      </c>
      <c r="E2782" s="134" t="s">
        <v>454</v>
      </c>
      <c r="F2782" s="134" t="s">
        <v>452</v>
      </c>
      <c r="G2782" s="134" t="s">
        <v>347</v>
      </c>
      <c r="H2782" s="134" t="s">
        <v>1023</v>
      </c>
      <c r="I2782" s="134" t="s">
        <v>336</v>
      </c>
      <c r="J2782" s="135">
        <v>0</v>
      </c>
      <c r="K2782" s="135">
        <v>11.44</v>
      </c>
      <c r="L2782" s="135">
        <v>11.44</v>
      </c>
      <c r="M2782" s="141" t="str">
        <f t="shared" si="87"/>
        <v>201603</v>
      </c>
    </row>
    <row r="2783" spans="1:13" x14ac:dyDescent="0.25">
      <c r="A2783" s="35" t="str">
        <f>VLOOKUP(B2783,ResCat!$A$2:$B$269,2,FALSE)</f>
        <v>PPOPMR</v>
      </c>
      <c r="B2783" s="68" t="str">
        <f>IF(ISNA(VLOOKUP(C2783,COA!$A$2:$B$340,2,FALSE)),"XXX",VLOOKUP(C2783,COA!$A$2:$B$340,2,FALSE))</f>
        <v>N55</v>
      </c>
      <c r="C2783" s="149" t="str">
        <f t="shared" si="88"/>
        <v>0003-1013-0012</v>
      </c>
      <c r="D2783" s="134" t="s">
        <v>463</v>
      </c>
      <c r="E2783" s="134" t="s">
        <v>454</v>
      </c>
      <c r="F2783" s="134" t="s">
        <v>452</v>
      </c>
      <c r="G2783" s="134" t="s">
        <v>347</v>
      </c>
      <c r="H2783" s="134" t="s">
        <v>1023</v>
      </c>
      <c r="I2783" s="134" t="s">
        <v>2</v>
      </c>
      <c r="J2783" s="135">
        <v>-1342.98</v>
      </c>
      <c r="K2783" s="135">
        <v>-647.50999999999988</v>
      </c>
      <c r="L2783" s="135">
        <v>-1068.3100000000002</v>
      </c>
      <c r="M2783" s="141" t="str">
        <f t="shared" si="87"/>
        <v>201603</v>
      </c>
    </row>
    <row r="2784" spans="1:13" x14ac:dyDescent="0.25">
      <c r="A2784" s="35" t="str">
        <f>VLOOKUP(B2784,ResCat!$A$2:$B$269,2,FALSE)</f>
        <v>PPOPMR</v>
      </c>
      <c r="B2784" s="68" t="str">
        <f>IF(ISNA(VLOOKUP(C2784,COA!$A$2:$B$340,2,FALSE)),"XXX",VLOOKUP(C2784,COA!$A$2:$B$340,2,FALSE))</f>
        <v>N55</v>
      </c>
      <c r="C2784" s="149" t="str">
        <f t="shared" si="88"/>
        <v>0003-1013-0012</v>
      </c>
      <c r="D2784" s="134" t="s">
        <v>463</v>
      </c>
      <c r="E2784" s="134" t="s">
        <v>454</v>
      </c>
      <c r="F2784" s="134" t="s">
        <v>452</v>
      </c>
      <c r="G2784" s="134" t="s">
        <v>347</v>
      </c>
      <c r="H2784" s="134" t="s">
        <v>1023</v>
      </c>
      <c r="I2784" s="134" t="s">
        <v>1</v>
      </c>
      <c r="J2784" s="135">
        <v>8030.3599999999915</v>
      </c>
      <c r="K2784" s="135">
        <v>4841.3000000000038</v>
      </c>
      <c r="L2784" s="135">
        <v>4526.9699999999948</v>
      </c>
      <c r="M2784" s="141" t="str">
        <f t="shared" si="87"/>
        <v>201603</v>
      </c>
    </row>
    <row r="2785" spans="1:13" x14ac:dyDescent="0.25">
      <c r="A2785" s="35" t="str">
        <f>VLOOKUP(B2785,ResCat!$A$2:$B$269,2,FALSE)</f>
        <v>PPOPMR</v>
      </c>
      <c r="B2785" s="68" t="str">
        <f>IF(ISNA(VLOOKUP(C2785,COA!$A$2:$B$340,2,FALSE)),"XXX",VLOOKUP(C2785,COA!$A$2:$B$340,2,FALSE))</f>
        <v>N55</v>
      </c>
      <c r="C2785" s="149" t="str">
        <f t="shared" si="88"/>
        <v>0003-1013-0012</v>
      </c>
      <c r="D2785" s="134" t="s">
        <v>463</v>
      </c>
      <c r="E2785" s="134" t="s">
        <v>454</v>
      </c>
      <c r="F2785" s="134" t="s">
        <v>452</v>
      </c>
      <c r="G2785" s="134" t="s">
        <v>361</v>
      </c>
      <c r="H2785" s="134" t="s">
        <v>1023</v>
      </c>
      <c r="I2785" s="134" t="s">
        <v>3</v>
      </c>
      <c r="J2785" s="135">
        <v>254.85000000000002</v>
      </c>
      <c r="K2785" s="135">
        <v>249.07000000000002</v>
      </c>
      <c r="L2785" s="135">
        <v>13.620000000000001</v>
      </c>
      <c r="M2785" s="141" t="str">
        <f t="shared" si="87"/>
        <v>201604</v>
      </c>
    </row>
    <row r="2786" spans="1:13" x14ac:dyDescent="0.25">
      <c r="A2786" s="35" t="str">
        <f>VLOOKUP(B2786,ResCat!$A$2:$B$269,2,FALSE)</f>
        <v>PPOPMR</v>
      </c>
      <c r="B2786" s="68" t="str">
        <f>IF(ISNA(VLOOKUP(C2786,COA!$A$2:$B$340,2,FALSE)),"XXX",VLOOKUP(C2786,COA!$A$2:$B$340,2,FALSE))</f>
        <v>N55</v>
      </c>
      <c r="C2786" s="149" t="str">
        <f t="shared" si="88"/>
        <v>0003-1013-0012</v>
      </c>
      <c r="D2786" s="134" t="s">
        <v>463</v>
      </c>
      <c r="E2786" s="134" t="s">
        <v>454</v>
      </c>
      <c r="F2786" s="134" t="s">
        <v>452</v>
      </c>
      <c r="G2786" s="134" t="s">
        <v>361</v>
      </c>
      <c r="H2786" s="134" t="s">
        <v>1023</v>
      </c>
      <c r="I2786" s="134" t="s">
        <v>2</v>
      </c>
      <c r="J2786" s="135">
        <v>-4860.2999999999993</v>
      </c>
      <c r="K2786" s="135">
        <v>-1814.68</v>
      </c>
      <c r="L2786" s="135">
        <v>-1951.35</v>
      </c>
      <c r="M2786" s="141" t="str">
        <f t="shared" si="87"/>
        <v>201604</v>
      </c>
    </row>
    <row r="2787" spans="1:13" x14ac:dyDescent="0.25">
      <c r="A2787" s="35" t="str">
        <f>VLOOKUP(B2787,ResCat!$A$2:$B$269,2,FALSE)</f>
        <v>PPOPMR</v>
      </c>
      <c r="B2787" s="68" t="str">
        <f>IF(ISNA(VLOOKUP(C2787,COA!$A$2:$B$340,2,FALSE)),"XXX",VLOOKUP(C2787,COA!$A$2:$B$340,2,FALSE))</f>
        <v>N55</v>
      </c>
      <c r="C2787" s="149" t="str">
        <f t="shared" si="88"/>
        <v>0003-1013-0012</v>
      </c>
      <c r="D2787" s="134" t="s">
        <v>463</v>
      </c>
      <c r="E2787" s="134" t="s">
        <v>454</v>
      </c>
      <c r="F2787" s="134" t="s">
        <v>452</v>
      </c>
      <c r="G2787" s="134" t="s">
        <v>361</v>
      </c>
      <c r="H2787" s="134" t="s">
        <v>1023</v>
      </c>
      <c r="I2787" s="134" t="s">
        <v>1</v>
      </c>
      <c r="J2787" s="135">
        <v>1277.05</v>
      </c>
      <c r="K2787" s="135">
        <v>-140.25000000000006</v>
      </c>
      <c r="L2787" s="135">
        <v>135.02000000000001</v>
      </c>
      <c r="M2787" s="141" t="str">
        <f t="shared" si="87"/>
        <v>201604</v>
      </c>
    </row>
    <row r="2788" spans="1:13" x14ac:dyDescent="0.25">
      <c r="A2788" s="35" t="str">
        <f>VLOOKUP(B2788,ResCat!$A$2:$B$269,2,FALSE)</f>
        <v>PPOPMR</v>
      </c>
      <c r="B2788" s="68" t="str">
        <f>IF(ISNA(VLOOKUP(C2788,COA!$A$2:$B$340,2,FALSE)),"XXX",VLOOKUP(C2788,COA!$A$2:$B$340,2,FALSE))</f>
        <v>N55</v>
      </c>
      <c r="C2788" s="149" t="str">
        <f t="shared" si="88"/>
        <v>0003-1013-0012</v>
      </c>
      <c r="D2788" s="134" t="s">
        <v>463</v>
      </c>
      <c r="E2788" s="134" t="s">
        <v>454</v>
      </c>
      <c r="F2788" s="134" t="s">
        <v>452</v>
      </c>
      <c r="G2788" s="134" t="s">
        <v>312</v>
      </c>
      <c r="H2788" s="134" t="s">
        <v>1023</v>
      </c>
      <c r="I2788" s="134" t="s">
        <v>3</v>
      </c>
      <c r="J2788" s="135">
        <v>54.68</v>
      </c>
      <c r="K2788" s="135">
        <v>54.68</v>
      </c>
      <c r="L2788" s="135">
        <v>18.57</v>
      </c>
      <c r="M2788" s="141" t="str">
        <f t="shared" si="87"/>
        <v>201605</v>
      </c>
    </row>
    <row r="2789" spans="1:13" x14ac:dyDescent="0.25">
      <c r="A2789" s="35" t="str">
        <f>VLOOKUP(B2789,ResCat!$A$2:$B$269,2,FALSE)</f>
        <v>PPOPMR</v>
      </c>
      <c r="B2789" s="68" t="str">
        <f>IF(ISNA(VLOOKUP(C2789,COA!$A$2:$B$340,2,FALSE)),"XXX",VLOOKUP(C2789,COA!$A$2:$B$340,2,FALSE))</f>
        <v>N55</v>
      </c>
      <c r="C2789" s="149" t="str">
        <f t="shared" si="88"/>
        <v>0003-1013-0012</v>
      </c>
      <c r="D2789" s="134" t="s">
        <v>463</v>
      </c>
      <c r="E2789" s="134" t="s">
        <v>454</v>
      </c>
      <c r="F2789" s="134" t="s">
        <v>452</v>
      </c>
      <c r="G2789" s="134" t="s">
        <v>312</v>
      </c>
      <c r="H2789" s="134" t="s">
        <v>1023</v>
      </c>
      <c r="I2789" s="134" t="s">
        <v>0</v>
      </c>
      <c r="J2789" s="135">
        <v>-3.637978807091713E-12</v>
      </c>
      <c r="K2789" s="135">
        <v>28120.839999999997</v>
      </c>
      <c r="L2789" s="135">
        <v>28120.839999999997</v>
      </c>
      <c r="M2789" s="141" t="str">
        <f t="shared" si="87"/>
        <v>201605</v>
      </c>
    </row>
    <row r="2790" spans="1:13" x14ac:dyDescent="0.25">
      <c r="A2790" s="35" t="str">
        <f>VLOOKUP(B2790,ResCat!$A$2:$B$269,2,FALSE)</f>
        <v>PPOPMR</v>
      </c>
      <c r="B2790" s="68" t="str">
        <f>IF(ISNA(VLOOKUP(C2790,COA!$A$2:$B$340,2,FALSE)),"XXX",VLOOKUP(C2790,COA!$A$2:$B$340,2,FALSE))</f>
        <v>N55</v>
      </c>
      <c r="C2790" s="149" t="str">
        <f t="shared" si="88"/>
        <v>0003-1013-0012</v>
      </c>
      <c r="D2790" s="134" t="s">
        <v>463</v>
      </c>
      <c r="E2790" s="134" t="s">
        <v>454</v>
      </c>
      <c r="F2790" s="134" t="s">
        <v>452</v>
      </c>
      <c r="G2790" s="134" t="s">
        <v>312</v>
      </c>
      <c r="H2790" s="134" t="s">
        <v>1023</v>
      </c>
      <c r="I2790" s="134" t="s">
        <v>2</v>
      </c>
      <c r="J2790" s="135">
        <v>223.80999999999995</v>
      </c>
      <c r="K2790" s="135">
        <v>151.41</v>
      </c>
      <c r="L2790" s="135">
        <v>13.450000000000003</v>
      </c>
      <c r="M2790" s="141" t="str">
        <f t="shared" si="87"/>
        <v>201605</v>
      </c>
    </row>
    <row r="2791" spans="1:13" x14ac:dyDescent="0.25">
      <c r="A2791" s="35" t="str">
        <f>VLOOKUP(B2791,ResCat!$A$2:$B$269,2,FALSE)</f>
        <v>PPOPMR</v>
      </c>
      <c r="B2791" s="68" t="str">
        <f>IF(ISNA(VLOOKUP(C2791,COA!$A$2:$B$340,2,FALSE)),"XXX",VLOOKUP(C2791,COA!$A$2:$B$340,2,FALSE))</f>
        <v>N55</v>
      </c>
      <c r="C2791" s="149" t="str">
        <f t="shared" si="88"/>
        <v>0003-1013-0012</v>
      </c>
      <c r="D2791" s="134" t="s">
        <v>463</v>
      </c>
      <c r="E2791" s="134" t="s">
        <v>454</v>
      </c>
      <c r="F2791" s="134" t="s">
        <v>452</v>
      </c>
      <c r="G2791" s="134" t="s">
        <v>312</v>
      </c>
      <c r="H2791" s="134" t="s">
        <v>1023</v>
      </c>
      <c r="I2791" s="134" t="s">
        <v>1</v>
      </c>
      <c r="J2791" s="135">
        <v>-327.53999999999996</v>
      </c>
      <c r="K2791" s="135">
        <v>-907.68</v>
      </c>
      <c r="L2791" s="135">
        <v>-865.64000000000021</v>
      </c>
      <c r="M2791" s="141" t="str">
        <f t="shared" si="87"/>
        <v>201605</v>
      </c>
    </row>
    <row r="2792" spans="1:13" x14ac:dyDescent="0.25">
      <c r="A2792" s="35" t="str">
        <f>VLOOKUP(B2792,ResCat!$A$2:$B$269,2,FALSE)</f>
        <v>PPOPMR</v>
      </c>
      <c r="B2792" s="68" t="str">
        <f>IF(ISNA(VLOOKUP(C2792,COA!$A$2:$B$340,2,FALSE)),"XXX",VLOOKUP(C2792,COA!$A$2:$B$340,2,FALSE))</f>
        <v>N55</v>
      </c>
      <c r="C2792" s="149" t="str">
        <f t="shared" si="88"/>
        <v>0003-1013-0012</v>
      </c>
      <c r="D2792" s="134" t="s">
        <v>463</v>
      </c>
      <c r="E2792" s="134" t="s">
        <v>454</v>
      </c>
      <c r="F2792" s="134" t="s">
        <v>452</v>
      </c>
      <c r="G2792" s="134" t="s">
        <v>357</v>
      </c>
      <c r="H2792" s="134" t="s">
        <v>1023</v>
      </c>
      <c r="I2792" s="134" t="s">
        <v>3</v>
      </c>
      <c r="J2792" s="135">
        <v>-634.8599999999999</v>
      </c>
      <c r="K2792" s="135">
        <v>-634.8599999999999</v>
      </c>
      <c r="L2792" s="135">
        <v>-752.66000000000008</v>
      </c>
      <c r="M2792" s="141" t="str">
        <f t="shared" si="87"/>
        <v>201606</v>
      </c>
    </row>
    <row r="2793" spans="1:13" x14ac:dyDescent="0.25">
      <c r="A2793" s="35" t="str">
        <f>VLOOKUP(B2793,ResCat!$A$2:$B$269,2,FALSE)</f>
        <v>PPOPMR</v>
      </c>
      <c r="B2793" s="68" t="str">
        <f>IF(ISNA(VLOOKUP(C2793,COA!$A$2:$B$340,2,FALSE)),"XXX",VLOOKUP(C2793,COA!$A$2:$B$340,2,FALSE))</f>
        <v>N55</v>
      </c>
      <c r="C2793" s="149" t="str">
        <f t="shared" si="88"/>
        <v>0003-1013-0012</v>
      </c>
      <c r="D2793" s="134" t="s">
        <v>463</v>
      </c>
      <c r="E2793" s="134" t="s">
        <v>454</v>
      </c>
      <c r="F2793" s="134" t="s">
        <v>452</v>
      </c>
      <c r="G2793" s="134" t="s">
        <v>357</v>
      </c>
      <c r="H2793" s="134" t="s">
        <v>1023</v>
      </c>
      <c r="I2793" s="134" t="s">
        <v>2</v>
      </c>
      <c r="J2793" s="135">
        <v>1861.2100000000005</v>
      </c>
      <c r="K2793" s="135">
        <v>273.04000000000036</v>
      </c>
      <c r="L2793" s="135">
        <v>-673.50000000000023</v>
      </c>
      <c r="M2793" s="141" t="str">
        <f t="shared" si="87"/>
        <v>201606</v>
      </c>
    </row>
    <row r="2794" spans="1:13" x14ac:dyDescent="0.25">
      <c r="A2794" s="35" t="str">
        <f>VLOOKUP(B2794,ResCat!$A$2:$B$269,2,FALSE)</f>
        <v>PPOPMR</v>
      </c>
      <c r="B2794" s="68" t="str">
        <f>IF(ISNA(VLOOKUP(C2794,COA!$A$2:$B$340,2,FALSE)),"XXX",VLOOKUP(C2794,COA!$A$2:$B$340,2,FALSE))</f>
        <v>N55</v>
      </c>
      <c r="C2794" s="149" t="str">
        <f t="shared" si="88"/>
        <v>0003-1013-0012</v>
      </c>
      <c r="D2794" s="134" t="s">
        <v>463</v>
      </c>
      <c r="E2794" s="134" t="s">
        <v>454</v>
      </c>
      <c r="F2794" s="134" t="s">
        <v>452</v>
      </c>
      <c r="G2794" s="134" t="s">
        <v>357</v>
      </c>
      <c r="H2794" s="134" t="s">
        <v>1023</v>
      </c>
      <c r="I2794" s="134" t="s">
        <v>1</v>
      </c>
      <c r="J2794" s="135">
        <v>0</v>
      </c>
      <c r="K2794" s="135">
        <v>-275.60000000000019</v>
      </c>
      <c r="L2794" s="135">
        <v>-275.60000000000019</v>
      </c>
      <c r="M2794" s="141" t="str">
        <f t="shared" si="87"/>
        <v>201606</v>
      </c>
    </row>
    <row r="2795" spans="1:13" x14ac:dyDescent="0.25">
      <c r="A2795" s="35" t="str">
        <f>VLOOKUP(B2795,ResCat!$A$2:$B$269,2,FALSE)</f>
        <v>PPOPMR</v>
      </c>
      <c r="B2795" s="68" t="str">
        <f>IF(ISNA(VLOOKUP(C2795,COA!$A$2:$B$340,2,FALSE)),"XXX",VLOOKUP(C2795,COA!$A$2:$B$340,2,FALSE))</f>
        <v>N55</v>
      </c>
      <c r="C2795" s="149" t="str">
        <f t="shared" si="88"/>
        <v>0003-1013-0012</v>
      </c>
      <c r="D2795" s="134" t="s">
        <v>463</v>
      </c>
      <c r="E2795" s="134" t="s">
        <v>454</v>
      </c>
      <c r="F2795" s="134" t="s">
        <v>452</v>
      </c>
      <c r="G2795" s="134" t="s">
        <v>314</v>
      </c>
      <c r="H2795" s="134" t="s">
        <v>1023</v>
      </c>
      <c r="I2795" s="134" t="s">
        <v>3</v>
      </c>
      <c r="J2795" s="135">
        <v>495.85</v>
      </c>
      <c r="K2795" s="135">
        <v>209.60999999999996</v>
      </c>
      <c r="L2795" s="135">
        <v>209.60999999999996</v>
      </c>
      <c r="M2795" s="141" t="str">
        <f t="shared" si="87"/>
        <v>201607</v>
      </c>
    </row>
    <row r="2796" spans="1:13" x14ac:dyDescent="0.25">
      <c r="A2796" s="35" t="str">
        <f>VLOOKUP(B2796,ResCat!$A$2:$B$269,2,FALSE)</f>
        <v>PPOPMR</v>
      </c>
      <c r="B2796" s="68" t="str">
        <f>IF(ISNA(VLOOKUP(C2796,COA!$A$2:$B$340,2,FALSE)),"XXX",VLOOKUP(C2796,COA!$A$2:$B$340,2,FALSE))</f>
        <v>N55</v>
      </c>
      <c r="C2796" s="149" t="str">
        <f t="shared" si="88"/>
        <v>0003-1013-0012</v>
      </c>
      <c r="D2796" s="134" t="s">
        <v>463</v>
      </c>
      <c r="E2796" s="134" t="s">
        <v>454</v>
      </c>
      <c r="F2796" s="134" t="s">
        <v>452</v>
      </c>
      <c r="G2796" s="134" t="s">
        <v>314</v>
      </c>
      <c r="H2796" s="134" t="s">
        <v>1023</v>
      </c>
      <c r="I2796" s="134" t="s">
        <v>0</v>
      </c>
      <c r="J2796" s="135">
        <v>0</v>
      </c>
      <c r="K2796" s="135">
        <v>-25775.040000000008</v>
      </c>
      <c r="L2796" s="135">
        <v>-25775.040000000008</v>
      </c>
      <c r="M2796" s="141" t="str">
        <f t="shared" si="87"/>
        <v>201607</v>
      </c>
    </row>
    <row r="2797" spans="1:13" x14ac:dyDescent="0.25">
      <c r="A2797" s="35" t="str">
        <f>VLOOKUP(B2797,ResCat!$A$2:$B$269,2,FALSE)</f>
        <v>PPOPMR</v>
      </c>
      <c r="B2797" s="68" t="str">
        <f>IF(ISNA(VLOOKUP(C2797,COA!$A$2:$B$340,2,FALSE)),"XXX",VLOOKUP(C2797,COA!$A$2:$B$340,2,FALSE))</f>
        <v>N55</v>
      </c>
      <c r="C2797" s="149" t="str">
        <f t="shared" si="88"/>
        <v>0003-1013-0012</v>
      </c>
      <c r="D2797" s="134" t="s">
        <v>463</v>
      </c>
      <c r="E2797" s="134" t="s">
        <v>454</v>
      </c>
      <c r="F2797" s="134" t="s">
        <v>452</v>
      </c>
      <c r="G2797" s="134" t="s">
        <v>314</v>
      </c>
      <c r="H2797" s="134" t="s">
        <v>1023</v>
      </c>
      <c r="I2797" s="134" t="s">
        <v>2</v>
      </c>
      <c r="J2797" s="135">
        <v>-678.85999999999967</v>
      </c>
      <c r="K2797" s="135">
        <v>-2762.47</v>
      </c>
      <c r="L2797" s="135">
        <v>-3318.18</v>
      </c>
      <c r="M2797" s="141" t="str">
        <f t="shared" si="87"/>
        <v>201607</v>
      </c>
    </row>
    <row r="2798" spans="1:13" x14ac:dyDescent="0.25">
      <c r="A2798" s="35" t="str">
        <f>VLOOKUP(B2798,ResCat!$A$2:$B$269,2,FALSE)</f>
        <v>PPOPMR</v>
      </c>
      <c r="B2798" s="68" t="str">
        <f>IF(ISNA(VLOOKUP(C2798,COA!$A$2:$B$340,2,FALSE)),"XXX",VLOOKUP(C2798,COA!$A$2:$B$340,2,FALSE))</f>
        <v>N55</v>
      </c>
      <c r="C2798" s="149" t="str">
        <f t="shared" si="88"/>
        <v>0003-1013-0012</v>
      </c>
      <c r="D2798" s="134" t="s">
        <v>463</v>
      </c>
      <c r="E2798" s="134" t="s">
        <v>454</v>
      </c>
      <c r="F2798" s="134" t="s">
        <v>452</v>
      </c>
      <c r="G2798" s="134" t="s">
        <v>314</v>
      </c>
      <c r="H2798" s="134" t="s">
        <v>1023</v>
      </c>
      <c r="I2798" s="134" t="s">
        <v>343</v>
      </c>
      <c r="J2798" s="135">
        <v>19.95</v>
      </c>
      <c r="K2798" s="135">
        <v>19.95</v>
      </c>
      <c r="L2798" s="135">
        <v>19.95</v>
      </c>
      <c r="M2798" s="141" t="str">
        <f t="shared" si="87"/>
        <v>201607</v>
      </c>
    </row>
    <row r="2799" spans="1:13" x14ac:dyDescent="0.25">
      <c r="A2799" s="35" t="str">
        <f>VLOOKUP(B2799,ResCat!$A$2:$B$269,2,FALSE)</f>
        <v>PPOPMR</v>
      </c>
      <c r="B2799" s="68" t="str">
        <f>IF(ISNA(VLOOKUP(C2799,COA!$A$2:$B$340,2,FALSE)),"XXX",VLOOKUP(C2799,COA!$A$2:$B$340,2,FALSE))</f>
        <v>N55</v>
      </c>
      <c r="C2799" s="149" t="str">
        <f t="shared" si="88"/>
        <v>0003-1013-0012</v>
      </c>
      <c r="D2799" s="134" t="s">
        <v>463</v>
      </c>
      <c r="E2799" s="134" t="s">
        <v>454</v>
      </c>
      <c r="F2799" s="134" t="s">
        <v>452</v>
      </c>
      <c r="G2799" s="134" t="s">
        <v>314</v>
      </c>
      <c r="H2799" s="134" t="s">
        <v>1023</v>
      </c>
      <c r="I2799" s="134" t="s">
        <v>1</v>
      </c>
      <c r="J2799" s="135">
        <v>202550.49</v>
      </c>
      <c r="K2799" s="135">
        <v>55041.639999999992</v>
      </c>
      <c r="L2799" s="135">
        <v>55041.639999999992</v>
      </c>
      <c r="M2799" s="141" t="str">
        <f t="shared" si="87"/>
        <v>201607</v>
      </c>
    </row>
    <row r="2800" spans="1:13" x14ac:dyDescent="0.25">
      <c r="A2800" s="35" t="str">
        <f>VLOOKUP(B2800,ResCat!$A$2:$B$269,2,FALSE)</f>
        <v>PPOPMR</v>
      </c>
      <c r="B2800" s="68" t="str">
        <f>IF(ISNA(VLOOKUP(C2800,COA!$A$2:$B$340,2,FALSE)),"XXX",VLOOKUP(C2800,COA!$A$2:$B$340,2,FALSE))</f>
        <v>N55</v>
      </c>
      <c r="C2800" s="149" t="str">
        <f t="shared" si="88"/>
        <v>0003-1013-0012</v>
      </c>
      <c r="D2800" s="134" t="s">
        <v>463</v>
      </c>
      <c r="E2800" s="134" t="s">
        <v>454</v>
      </c>
      <c r="F2800" s="134" t="s">
        <v>452</v>
      </c>
      <c r="G2800" s="134" t="s">
        <v>339</v>
      </c>
      <c r="H2800" s="134" t="s">
        <v>1023</v>
      </c>
      <c r="I2800" s="134" t="s">
        <v>3</v>
      </c>
      <c r="J2800" s="135">
        <v>833.31</v>
      </c>
      <c r="K2800" s="135">
        <v>800.4</v>
      </c>
      <c r="L2800" s="135">
        <v>289.58000000000004</v>
      </c>
      <c r="M2800" s="141" t="str">
        <f t="shared" si="87"/>
        <v>201608</v>
      </c>
    </row>
    <row r="2801" spans="1:13" x14ac:dyDescent="0.25">
      <c r="A2801" s="35" t="str">
        <f>VLOOKUP(B2801,ResCat!$A$2:$B$269,2,FALSE)</f>
        <v>PPOPMR</v>
      </c>
      <c r="B2801" s="68" t="str">
        <f>IF(ISNA(VLOOKUP(C2801,COA!$A$2:$B$340,2,FALSE)),"XXX",VLOOKUP(C2801,COA!$A$2:$B$340,2,FALSE))</f>
        <v>N55</v>
      </c>
      <c r="C2801" s="149" t="str">
        <f t="shared" si="88"/>
        <v>0003-1013-0012</v>
      </c>
      <c r="D2801" s="134" t="s">
        <v>463</v>
      </c>
      <c r="E2801" s="134" t="s">
        <v>454</v>
      </c>
      <c r="F2801" s="134" t="s">
        <v>452</v>
      </c>
      <c r="G2801" s="134" t="s">
        <v>339</v>
      </c>
      <c r="H2801" s="134" t="s">
        <v>1023</v>
      </c>
      <c r="I2801" s="134" t="s">
        <v>2</v>
      </c>
      <c r="J2801" s="135">
        <v>648.44999999999993</v>
      </c>
      <c r="K2801" s="135">
        <v>487.17000000000019</v>
      </c>
      <c r="L2801" s="135">
        <v>604.53</v>
      </c>
      <c r="M2801" s="141" t="str">
        <f t="shared" si="87"/>
        <v>201608</v>
      </c>
    </row>
    <row r="2802" spans="1:13" x14ac:dyDescent="0.25">
      <c r="A2802" s="35" t="str">
        <f>VLOOKUP(B2802,ResCat!$A$2:$B$269,2,FALSE)</f>
        <v>PPOPMR</v>
      </c>
      <c r="B2802" s="68" t="str">
        <f>IF(ISNA(VLOOKUP(C2802,COA!$A$2:$B$340,2,FALSE)),"XXX",VLOOKUP(C2802,COA!$A$2:$B$340,2,FALSE))</f>
        <v>N55</v>
      </c>
      <c r="C2802" s="149" t="str">
        <f t="shared" si="88"/>
        <v>0003-1013-0012</v>
      </c>
      <c r="D2802" s="134" t="s">
        <v>463</v>
      </c>
      <c r="E2802" s="134" t="s">
        <v>454</v>
      </c>
      <c r="F2802" s="134" t="s">
        <v>452</v>
      </c>
      <c r="G2802" s="134" t="s">
        <v>339</v>
      </c>
      <c r="H2802" s="134" t="s">
        <v>1023</v>
      </c>
      <c r="I2802" s="134" t="s">
        <v>1</v>
      </c>
      <c r="J2802" s="135">
        <v>-1572.2500000000039</v>
      </c>
      <c r="K2802" s="135">
        <v>-49.960000000000036</v>
      </c>
      <c r="L2802" s="135">
        <v>252.30999999999949</v>
      </c>
      <c r="M2802" s="141" t="str">
        <f t="shared" si="87"/>
        <v>201608</v>
      </c>
    </row>
    <row r="2803" spans="1:13" x14ac:dyDescent="0.25">
      <c r="A2803" s="35" t="str">
        <f>VLOOKUP(B2803,ResCat!$A$2:$B$269,2,FALSE)</f>
        <v>PPOPMR</v>
      </c>
      <c r="B2803" s="68" t="str">
        <f>IF(ISNA(VLOOKUP(C2803,COA!$A$2:$B$340,2,FALSE)),"XXX",VLOOKUP(C2803,COA!$A$2:$B$340,2,FALSE))</f>
        <v>N55</v>
      </c>
      <c r="C2803" s="149" t="str">
        <f t="shared" si="88"/>
        <v>0003-1013-0012</v>
      </c>
      <c r="D2803" s="134" t="s">
        <v>463</v>
      </c>
      <c r="E2803" s="134" t="s">
        <v>454</v>
      </c>
      <c r="F2803" s="134" t="s">
        <v>452</v>
      </c>
      <c r="G2803" s="134" t="s">
        <v>342</v>
      </c>
      <c r="H2803" s="134" t="s">
        <v>1023</v>
      </c>
      <c r="I2803" s="134" t="s">
        <v>3</v>
      </c>
      <c r="J2803" s="135">
        <v>-170</v>
      </c>
      <c r="K2803" s="135">
        <v>-114.36000000000003</v>
      </c>
      <c r="L2803" s="135">
        <v>-100.46000000000002</v>
      </c>
      <c r="M2803" s="141" t="str">
        <f t="shared" si="87"/>
        <v>201609</v>
      </c>
    </row>
    <row r="2804" spans="1:13" x14ac:dyDescent="0.25">
      <c r="A2804" s="35" t="str">
        <f>VLOOKUP(B2804,ResCat!$A$2:$B$269,2,FALSE)</f>
        <v>PPOPMR</v>
      </c>
      <c r="B2804" s="68" t="str">
        <f>IF(ISNA(VLOOKUP(C2804,COA!$A$2:$B$340,2,FALSE)),"XXX",VLOOKUP(C2804,COA!$A$2:$B$340,2,FALSE))</f>
        <v>N55</v>
      </c>
      <c r="C2804" s="149" t="str">
        <f t="shared" si="88"/>
        <v>0003-1013-0012</v>
      </c>
      <c r="D2804" s="134" t="s">
        <v>463</v>
      </c>
      <c r="E2804" s="134" t="s">
        <v>454</v>
      </c>
      <c r="F2804" s="134" t="s">
        <v>452</v>
      </c>
      <c r="G2804" s="134" t="s">
        <v>342</v>
      </c>
      <c r="H2804" s="134" t="s">
        <v>1023</v>
      </c>
      <c r="I2804" s="134" t="s">
        <v>0</v>
      </c>
      <c r="J2804" s="135">
        <v>0</v>
      </c>
      <c r="K2804" s="135">
        <v>-31393.38000000082</v>
      </c>
      <c r="L2804" s="135">
        <v>-31393.38000000082</v>
      </c>
      <c r="M2804" s="141" t="str">
        <f t="shared" si="87"/>
        <v>201609</v>
      </c>
    </row>
    <row r="2805" spans="1:13" x14ac:dyDescent="0.25">
      <c r="A2805" s="35" t="str">
        <f>VLOOKUP(B2805,ResCat!$A$2:$B$269,2,FALSE)</f>
        <v>PPOPMR</v>
      </c>
      <c r="B2805" s="68" t="str">
        <f>IF(ISNA(VLOOKUP(C2805,COA!$A$2:$B$340,2,FALSE)),"XXX",VLOOKUP(C2805,COA!$A$2:$B$340,2,FALSE))</f>
        <v>N55</v>
      </c>
      <c r="C2805" s="149" t="str">
        <f t="shared" si="88"/>
        <v>0003-1013-0012</v>
      </c>
      <c r="D2805" s="134" t="s">
        <v>463</v>
      </c>
      <c r="E2805" s="134" t="s">
        <v>454</v>
      </c>
      <c r="F2805" s="134" t="s">
        <v>452</v>
      </c>
      <c r="G2805" s="134" t="s">
        <v>342</v>
      </c>
      <c r="H2805" s="134" t="s">
        <v>1023</v>
      </c>
      <c r="I2805" s="134" t="s">
        <v>2</v>
      </c>
      <c r="J2805" s="135">
        <v>15443.239999999998</v>
      </c>
      <c r="K2805" s="135">
        <v>2152.9</v>
      </c>
      <c r="L2805" s="135">
        <v>1081.6200000000001</v>
      </c>
      <c r="M2805" s="141" t="str">
        <f t="shared" si="87"/>
        <v>201609</v>
      </c>
    </row>
    <row r="2806" spans="1:13" x14ac:dyDescent="0.25">
      <c r="A2806" s="35" t="str">
        <f>VLOOKUP(B2806,ResCat!$A$2:$B$269,2,FALSE)</f>
        <v>PPOPMR</v>
      </c>
      <c r="B2806" s="68" t="str">
        <f>IF(ISNA(VLOOKUP(C2806,COA!$A$2:$B$340,2,FALSE)),"XXX",VLOOKUP(C2806,COA!$A$2:$B$340,2,FALSE))</f>
        <v>N55</v>
      </c>
      <c r="C2806" s="149" t="str">
        <f t="shared" si="88"/>
        <v>0003-1013-0012</v>
      </c>
      <c r="D2806" s="134" t="s">
        <v>463</v>
      </c>
      <c r="E2806" s="134" t="s">
        <v>454</v>
      </c>
      <c r="F2806" s="134" t="s">
        <v>452</v>
      </c>
      <c r="G2806" s="134" t="s">
        <v>342</v>
      </c>
      <c r="H2806" s="134" t="s">
        <v>1023</v>
      </c>
      <c r="I2806" s="134" t="s">
        <v>1</v>
      </c>
      <c r="J2806" s="135">
        <v>-7510.6500000000015</v>
      </c>
      <c r="K2806" s="135">
        <v>2271.2599999999998</v>
      </c>
      <c r="L2806" s="135">
        <v>-213.34999999999985</v>
      </c>
      <c r="M2806" s="141" t="str">
        <f t="shared" si="87"/>
        <v>201609</v>
      </c>
    </row>
    <row r="2807" spans="1:13" x14ac:dyDescent="0.25">
      <c r="A2807" s="35" t="str">
        <f>VLOOKUP(B2807,ResCat!$A$2:$B$269,2,FALSE)</f>
        <v>PPOPMR</v>
      </c>
      <c r="B2807" s="68" t="str">
        <f>IF(ISNA(VLOOKUP(C2807,COA!$A$2:$B$340,2,FALSE)),"XXX",VLOOKUP(C2807,COA!$A$2:$B$340,2,FALSE))</f>
        <v>N55</v>
      </c>
      <c r="C2807" s="149" t="str">
        <f t="shared" si="88"/>
        <v>0003-1013-0012</v>
      </c>
      <c r="D2807" s="134" t="s">
        <v>463</v>
      </c>
      <c r="E2807" s="134" t="s">
        <v>454</v>
      </c>
      <c r="F2807" s="134" t="s">
        <v>452</v>
      </c>
      <c r="G2807" s="134" t="s">
        <v>316</v>
      </c>
      <c r="H2807" s="134" t="s">
        <v>1023</v>
      </c>
      <c r="I2807" s="134" t="s">
        <v>3</v>
      </c>
      <c r="J2807" s="135">
        <v>-1141.1800000000003</v>
      </c>
      <c r="K2807" s="135">
        <v>2240.5100000000007</v>
      </c>
      <c r="L2807" s="135">
        <v>2306.0000000000005</v>
      </c>
      <c r="M2807" s="141" t="str">
        <f t="shared" si="87"/>
        <v>201610</v>
      </c>
    </row>
    <row r="2808" spans="1:13" x14ac:dyDescent="0.25">
      <c r="A2808" s="35" t="str">
        <f>VLOOKUP(B2808,ResCat!$A$2:$B$269,2,FALSE)</f>
        <v>PPOPMR</v>
      </c>
      <c r="B2808" s="68" t="str">
        <f>IF(ISNA(VLOOKUP(C2808,COA!$A$2:$B$340,2,FALSE)),"XXX",VLOOKUP(C2808,COA!$A$2:$B$340,2,FALSE))</f>
        <v>N55</v>
      </c>
      <c r="C2808" s="149" t="str">
        <f t="shared" si="88"/>
        <v>0003-1013-0012</v>
      </c>
      <c r="D2808" s="134" t="s">
        <v>463</v>
      </c>
      <c r="E2808" s="134" t="s">
        <v>454</v>
      </c>
      <c r="F2808" s="134" t="s">
        <v>452</v>
      </c>
      <c r="G2808" s="134" t="s">
        <v>316</v>
      </c>
      <c r="H2808" s="134" t="s">
        <v>1023</v>
      </c>
      <c r="I2808" s="134" t="s">
        <v>0</v>
      </c>
      <c r="J2808" s="135">
        <v>0</v>
      </c>
      <c r="K2808" s="135">
        <v>-20005.429999999993</v>
      </c>
      <c r="L2808" s="135">
        <v>-20005.429999999993</v>
      </c>
      <c r="M2808" s="141" t="str">
        <f t="shared" si="87"/>
        <v>201610</v>
      </c>
    </row>
    <row r="2809" spans="1:13" x14ac:dyDescent="0.25">
      <c r="A2809" s="35" t="str">
        <f>VLOOKUP(B2809,ResCat!$A$2:$B$269,2,FALSE)</f>
        <v>PPOPMR</v>
      </c>
      <c r="B2809" s="68" t="str">
        <f>IF(ISNA(VLOOKUP(C2809,COA!$A$2:$B$340,2,FALSE)),"XXX",VLOOKUP(C2809,COA!$A$2:$B$340,2,FALSE))</f>
        <v>N55</v>
      </c>
      <c r="C2809" s="149" t="str">
        <f t="shared" si="88"/>
        <v>0003-1013-0012</v>
      </c>
      <c r="D2809" s="134" t="s">
        <v>463</v>
      </c>
      <c r="E2809" s="134" t="s">
        <v>454</v>
      </c>
      <c r="F2809" s="134" t="s">
        <v>452</v>
      </c>
      <c r="G2809" s="134" t="s">
        <v>316</v>
      </c>
      <c r="H2809" s="134" t="s">
        <v>1023</v>
      </c>
      <c r="I2809" s="134" t="s">
        <v>336</v>
      </c>
      <c r="J2809" s="135">
        <v>2259</v>
      </c>
      <c r="K2809" s="135">
        <v>36.950000000000003</v>
      </c>
      <c r="L2809" s="135">
        <v>0</v>
      </c>
      <c r="M2809" s="141" t="str">
        <f t="shared" si="87"/>
        <v>201610</v>
      </c>
    </row>
    <row r="2810" spans="1:13" x14ac:dyDescent="0.25">
      <c r="A2810" s="35" t="str">
        <f>VLOOKUP(B2810,ResCat!$A$2:$B$269,2,FALSE)</f>
        <v>PPOPMR</v>
      </c>
      <c r="B2810" s="68" t="str">
        <f>IF(ISNA(VLOOKUP(C2810,COA!$A$2:$B$340,2,FALSE)),"XXX",VLOOKUP(C2810,COA!$A$2:$B$340,2,FALSE))</f>
        <v>N55</v>
      </c>
      <c r="C2810" s="149" t="str">
        <f t="shared" si="88"/>
        <v>0003-1013-0012</v>
      </c>
      <c r="D2810" s="134" t="s">
        <v>463</v>
      </c>
      <c r="E2810" s="134" t="s">
        <v>454</v>
      </c>
      <c r="F2810" s="134" t="s">
        <v>452</v>
      </c>
      <c r="G2810" s="134" t="s">
        <v>316</v>
      </c>
      <c r="H2810" s="134" t="s">
        <v>1023</v>
      </c>
      <c r="I2810" s="134" t="s">
        <v>2</v>
      </c>
      <c r="J2810" s="135">
        <v>979.30000000000018</v>
      </c>
      <c r="K2810" s="135">
        <v>362.85999999999979</v>
      </c>
      <c r="L2810" s="135">
        <v>-303.9799999999999</v>
      </c>
      <c r="M2810" s="141" t="str">
        <f t="shared" si="87"/>
        <v>201610</v>
      </c>
    </row>
    <row r="2811" spans="1:13" x14ac:dyDescent="0.25">
      <c r="A2811" s="35" t="str">
        <f>VLOOKUP(B2811,ResCat!$A$2:$B$269,2,FALSE)</f>
        <v>PPOPMR</v>
      </c>
      <c r="B2811" s="68" t="str">
        <f>IF(ISNA(VLOOKUP(C2811,COA!$A$2:$B$340,2,FALSE)),"XXX",VLOOKUP(C2811,COA!$A$2:$B$340,2,FALSE))</f>
        <v>N55</v>
      </c>
      <c r="C2811" s="149" t="str">
        <f t="shared" si="88"/>
        <v>0003-1013-0012</v>
      </c>
      <c r="D2811" s="134" t="s">
        <v>463</v>
      </c>
      <c r="E2811" s="134" t="s">
        <v>454</v>
      </c>
      <c r="F2811" s="134" t="s">
        <v>452</v>
      </c>
      <c r="G2811" s="134" t="s">
        <v>316</v>
      </c>
      <c r="H2811" s="134" t="s">
        <v>1023</v>
      </c>
      <c r="I2811" s="134" t="s">
        <v>1</v>
      </c>
      <c r="J2811" s="135">
        <v>-18442.509999999995</v>
      </c>
      <c r="K2811" s="135">
        <v>-6951.7099999999973</v>
      </c>
      <c r="L2811" s="135">
        <v>-5695.95</v>
      </c>
      <c r="M2811" s="141" t="str">
        <f t="shared" si="87"/>
        <v>201610</v>
      </c>
    </row>
    <row r="2812" spans="1:13" x14ac:dyDescent="0.25">
      <c r="A2812" s="35" t="str">
        <f>VLOOKUP(B2812,ResCat!$A$2:$B$269,2,FALSE)</f>
        <v>PPOPMR</v>
      </c>
      <c r="B2812" s="68" t="str">
        <f>IF(ISNA(VLOOKUP(C2812,COA!$A$2:$B$340,2,FALSE)),"XXX",VLOOKUP(C2812,COA!$A$2:$B$340,2,FALSE))</f>
        <v>N55</v>
      </c>
      <c r="C2812" s="149" t="str">
        <f t="shared" si="88"/>
        <v>0003-1013-0012</v>
      </c>
      <c r="D2812" s="134" t="s">
        <v>463</v>
      </c>
      <c r="E2812" s="134" t="s">
        <v>454</v>
      </c>
      <c r="F2812" s="134" t="s">
        <v>452</v>
      </c>
      <c r="G2812" s="134" t="s">
        <v>318</v>
      </c>
      <c r="H2812" s="134" t="s">
        <v>1023</v>
      </c>
      <c r="I2812" s="134" t="s">
        <v>3</v>
      </c>
      <c r="J2812" s="135">
        <v>474.38</v>
      </c>
      <c r="K2812" s="135">
        <v>94.330000000000041</v>
      </c>
      <c r="L2812" s="135">
        <v>-360.04999999999995</v>
      </c>
      <c r="M2812" s="141" t="str">
        <f t="shared" si="87"/>
        <v>201611</v>
      </c>
    </row>
    <row r="2813" spans="1:13" x14ac:dyDescent="0.25">
      <c r="A2813" s="35" t="str">
        <f>VLOOKUP(B2813,ResCat!$A$2:$B$269,2,FALSE)</f>
        <v>PPOPMR</v>
      </c>
      <c r="B2813" s="68" t="str">
        <f>IF(ISNA(VLOOKUP(C2813,COA!$A$2:$B$340,2,FALSE)),"XXX",VLOOKUP(C2813,COA!$A$2:$B$340,2,FALSE))</f>
        <v>N55</v>
      </c>
      <c r="C2813" s="149" t="str">
        <f t="shared" si="88"/>
        <v>0003-1013-0012</v>
      </c>
      <c r="D2813" s="134" t="s">
        <v>463</v>
      </c>
      <c r="E2813" s="134" t="s">
        <v>454</v>
      </c>
      <c r="F2813" s="134" t="s">
        <v>452</v>
      </c>
      <c r="G2813" s="134" t="s">
        <v>318</v>
      </c>
      <c r="H2813" s="134" t="s">
        <v>1023</v>
      </c>
      <c r="I2813" s="134" t="s">
        <v>2</v>
      </c>
      <c r="J2813" s="135">
        <v>-8.4399999999999977</v>
      </c>
      <c r="K2813" s="135">
        <v>-847.26999999999987</v>
      </c>
      <c r="L2813" s="135">
        <v>-1644.3999999999992</v>
      </c>
      <c r="M2813" s="141" t="str">
        <f t="shared" si="87"/>
        <v>201611</v>
      </c>
    </row>
    <row r="2814" spans="1:13" x14ac:dyDescent="0.25">
      <c r="A2814" s="35" t="str">
        <f>VLOOKUP(B2814,ResCat!$A$2:$B$269,2,FALSE)</f>
        <v>PPOPMR</v>
      </c>
      <c r="B2814" s="68" t="str">
        <f>IF(ISNA(VLOOKUP(C2814,COA!$A$2:$B$340,2,FALSE)),"XXX",VLOOKUP(C2814,COA!$A$2:$B$340,2,FALSE))</f>
        <v>N55</v>
      </c>
      <c r="C2814" s="149" t="str">
        <f t="shared" si="88"/>
        <v>0003-1013-0012</v>
      </c>
      <c r="D2814" s="134" t="s">
        <v>463</v>
      </c>
      <c r="E2814" s="134" t="s">
        <v>454</v>
      </c>
      <c r="F2814" s="134" t="s">
        <v>452</v>
      </c>
      <c r="G2814" s="134" t="s">
        <v>318</v>
      </c>
      <c r="H2814" s="134" t="s">
        <v>1023</v>
      </c>
      <c r="I2814" s="134" t="s">
        <v>1</v>
      </c>
      <c r="J2814" s="135">
        <v>11409.439999999995</v>
      </c>
      <c r="K2814" s="135">
        <v>791.45000000000255</v>
      </c>
      <c r="L2814" s="135">
        <v>217.70000000000164</v>
      </c>
      <c r="M2814" s="141" t="str">
        <f t="shared" si="87"/>
        <v>201611</v>
      </c>
    </row>
    <row r="2815" spans="1:13" x14ac:dyDescent="0.25">
      <c r="A2815" s="35" t="str">
        <f>VLOOKUP(B2815,ResCat!$A$2:$B$269,2,FALSE)</f>
        <v>PPOPMR</v>
      </c>
      <c r="B2815" s="68" t="str">
        <f>IF(ISNA(VLOOKUP(C2815,COA!$A$2:$B$340,2,FALSE)),"XXX",VLOOKUP(C2815,COA!$A$2:$B$340,2,FALSE))</f>
        <v>N55</v>
      </c>
      <c r="C2815" s="149" t="str">
        <f t="shared" si="88"/>
        <v>0003-1013-0012</v>
      </c>
      <c r="D2815" s="134" t="s">
        <v>463</v>
      </c>
      <c r="E2815" s="134" t="s">
        <v>454</v>
      </c>
      <c r="F2815" s="134" t="s">
        <v>452</v>
      </c>
      <c r="G2815" s="134" t="s">
        <v>320</v>
      </c>
      <c r="H2815" s="134" t="s">
        <v>1023</v>
      </c>
      <c r="I2815" s="134" t="s">
        <v>3</v>
      </c>
      <c r="J2815" s="135">
        <v>95.550000000001091</v>
      </c>
      <c r="K2815" s="135">
        <v>53.59999999999981</v>
      </c>
      <c r="L2815" s="135">
        <v>-48.13000000000001</v>
      </c>
      <c r="M2815" s="141" t="str">
        <f t="shared" si="87"/>
        <v>201612</v>
      </c>
    </row>
    <row r="2816" spans="1:13" x14ac:dyDescent="0.25">
      <c r="A2816" s="35" t="str">
        <f>VLOOKUP(B2816,ResCat!$A$2:$B$269,2,FALSE)</f>
        <v>PPOPMR</v>
      </c>
      <c r="B2816" s="68" t="str">
        <f>IF(ISNA(VLOOKUP(C2816,COA!$A$2:$B$340,2,FALSE)),"XXX",VLOOKUP(C2816,COA!$A$2:$B$340,2,FALSE))</f>
        <v>N55</v>
      </c>
      <c r="C2816" s="149" t="str">
        <f t="shared" si="88"/>
        <v>0003-1013-0012</v>
      </c>
      <c r="D2816" s="134" t="s">
        <v>463</v>
      </c>
      <c r="E2816" s="134" t="s">
        <v>454</v>
      </c>
      <c r="F2816" s="134" t="s">
        <v>452</v>
      </c>
      <c r="G2816" s="134" t="s">
        <v>320</v>
      </c>
      <c r="H2816" s="134" t="s">
        <v>1023</v>
      </c>
      <c r="I2816" s="134" t="s">
        <v>2</v>
      </c>
      <c r="J2816" s="135">
        <v>573.70999999999981</v>
      </c>
      <c r="K2816" s="135">
        <v>-72.240000000000038</v>
      </c>
      <c r="L2816" s="135">
        <v>-418.41999999999996</v>
      </c>
      <c r="M2816" s="141" t="str">
        <f t="shared" si="87"/>
        <v>201612</v>
      </c>
    </row>
    <row r="2817" spans="1:13" x14ac:dyDescent="0.25">
      <c r="A2817" s="35" t="str">
        <f>VLOOKUP(B2817,ResCat!$A$2:$B$269,2,FALSE)</f>
        <v>PPOPMR</v>
      </c>
      <c r="B2817" s="68" t="str">
        <f>IF(ISNA(VLOOKUP(C2817,COA!$A$2:$B$340,2,FALSE)),"XXX",VLOOKUP(C2817,COA!$A$2:$B$340,2,FALSE))</f>
        <v>N55</v>
      </c>
      <c r="C2817" s="149" t="str">
        <f t="shared" si="88"/>
        <v>0003-1013-0012</v>
      </c>
      <c r="D2817" s="134" t="s">
        <v>463</v>
      </c>
      <c r="E2817" s="134" t="s">
        <v>454</v>
      </c>
      <c r="F2817" s="134" t="s">
        <v>452</v>
      </c>
      <c r="G2817" s="134" t="s">
        <v>320</v>
      </c>
      <c r="H2817" s="134" t="s">
        <v>1023</v>
      </c>
      <c r="I2817" s="134" t="s">
        <v>1</v>
      </c>
      <c r="J2817" s="135">
        <v>-785.07000000000062</v>
      </c>
      <c r="K2817" s="135">
        <v>-664.5</v>
      </c>
      <c r="L2817" s="135">
        <v>-664.5</v>
      </c>
      <c r="M2817" s="141" t="str">
        <f t="shared" si="87"/>
        <v>201612</v>
      </c>
    </row>
    <row r="2818" spans="1:13" x14ac:dyDescent="0.25">
      <c r="A2818" s="35" t="str">
        <f>VLOOKUP(B2818,ResCat!$A$2:$B$269,2,FALSE)</f>
        <v>PPOPMR</v>
      </c>
      <c r="B2818" s="68" t="str">
        <f>IF(ISNA(VLOOKUP(C2818,COA!$A$2:$B$340,2,FALSE)),"XXX",VLOOKUP(C2818,COA!$A$2:$B$340,2,FALSE))</f>
        <v>N55</v>
      </c>
      <c r="C2818" s="149" t="str">
        <f t="shared" si="88"/>
        <v>0003-1013-0012</v>
      </c>
      <c r="D2818" s="134" t="s">
        <v>463</v>
      </c>
      <c r="E2818" s="134" t="s">
        <v>454</v>
      </c>
      <c r="F2818" s="134" t="s">
        <v>452</v>
      </c>
      <c r="G2818" s="134" t="s">
        <v>322</v>
      </c>
      <c r="H2818" s="134" t="s">
        <v>1023</v>
      </c>
      <c r="I2818" s="134" t="s">
        <v>3</v>
      </c>
      <c r="J2818" s="135">
        <v>321.78999999999985</v>
      </c>
      <c r="K2818" s="135">
        <v>30.499999999999972</v>
      </c>
      <c r="L2818" s="135">
        <v>-7.1400000000000503</v>
      </c>
      <c r="M2818" s="141" t="str">
        <f t="shared" si="87"/>
        <v>201701</v>
      </c>
    </row>
    <row r="2819" spans="1:13" x14ac:dyDescent="0.25">
      <c r="A2819" s="35" t="str">
        <f>VLOOKUP(B2819,ResCat!$A$2:$B$269,2,FALSE)</f>
        <v>PPOPMR</v>
      </c>
      <c r="B2819" s="68" t="str">
        <f>IF(ISNA(VLOOKUP(C2819,COA!$A$2:$B$340,2,FALSE)),"XXX",VLOOKUP(C2819,COA!$A$2:$B$340,2,FALSE))</f>
        <v>N55</v>
      </c>
      <c r="C2819" s="149" t="str">
        <f t="shared" si="88"/>
        <v>0003-1013-0012</v>
      </c>
      <c r="D2819" s="134" t="s">
        <v>463</v>
      </c>
      <c r="E2819" s="134" t="s">
        <v>454</v>
      </c>
      <c r="F2819" s="134" t="s">
        <v>452</v>
      </c>
      <c r="G2819" s="134" t="s">
        <v>322</v>
      </c>
      <c r="H2819" s="134" t="s">
        <v>1023</v>
      </c>
      <c r="I2819" s="134" t="s">
        <v>0</v>
      </c>
      <c r="J2819" s="135">
        <v>8.7538865045644343E-12</v>
      </c>
      <c r="K2819" s="135">
        <v>-75771.850000000006</v>
      </c>
      <c r="L2819" s="135">
        <v>-75771.850000000006</v>
      </c>
      <c r="M2819" s="141" t="str">
        <f t="shared" si="87"/>
        <v>201701</v>
      </c>
    </row>
    <row r="2820" spans="1:13" x14ac:dyDescent="0.25">
      <c r="A2820" s="35" t="str">
        <f>VLOOKUP(B2820,ResCat!$A$2:$B$269,2,FALSE)</f>
        <v>PPOPMR</v>
      </c>
      <c r="B2820" s="68" t="str">
        <f>IF(ISNA(VLOOKUP(C2820,COA!$A$2:$B$340,2,FALSE)),"XXX",VLOOKUP(C2820,COA!$A$2:$B$340,2,FALSE))</f>
        <v>N55</v>
      </c>
      <c r="C2820" s="149" t="str">
        <f t="shared" si="88"/>
        <v>0003-1013-0012</v>
      </c>
      <c r="D2820" s="134" t="s">
        <v>463</v>
      </c>
      <c r="E2820" s="134" t="s">
        <v>454</v>
      </c>
      <c r="F2820" s="134" t="s">
        <v>452</v>
      </c>
      <c r="G2820" s="134" t="s">
        <v>322</v>
      </c>
      <c r="H2820" s="134" t="s">
        <v>1023</v>
      </c>
      <c r="I2820" s="134" t="s">
        <v>336</v>
      </c>
      <c r="J2820" s="135">
        <v>0</v>
      </c>
      <c r="K2820" s="135">
        <v>0</v>
      </c>
      <c r="L2820" s="135">
        <v>0</v>
      </c>
      <c r="M2820" s="141" t="str">
        <f t="shared" ref="M2820:M2883" si="89">IF(G2820&lt;$M$1,$M$1,G2820)</f>
        <v>201701</v>
      </c>
    </row>
    <row r="2821" spans="1:13" x14ac:dyDescent="0.25">
      <c r="A2821" s="35" t="str">
        <f>VLOOKUP(B2821,ResCat!$A$2:$B$269,2,FALSE)</f>
        <v>PPOPMR</v>
      </c>
      <c r="B2821" s="68" t="str">
        <f>IF(ISNA(VLOOKUP(C2821,COA!$A$2:$B$340,2,FALSE)),"XXX",VLOOKUP(C2821,COA!$A$2:$B$340,2,FALSE))</f>
        <v>N55</v>
      </c>
      <c r="C2821" s="149" t="str">
        <f t="shared" ref="C2821:C2884" si="90">D2821&amp;"-"&amp;E2821&amp;"-"&amp;F2821</f>
        <v>0003-1013-0012</v>
      </c>
      <c r="D2821" s="134" t="s">
        <v>463</v>
      </c>
      <c r="E2821" s="134" t="s">
        <v>454</v>
      </c>
      <c r="F2821" s="134" t="s">
        <v>452</v>
      </c>
      <c r="G2821" s="134" t="s">
        <v>322</v>
      </c>
      <c r="H2821" s="134" t="s">
        <v>1023</v>
      </c>
      <c r="I2821" s="134" t="s">
        <v>2</v>
      </c>
      <c r="J2821" s="135">
        <v>4346.91</v>
      </c>
      <c r="K2821" s="135">
        <v>4250.2999999999965</v>
      </c>
      <c r="L2821" s="135">
        <v>2325.0699999999988</v>
      </c>
      <c r="M2821" s="141" t="str">
        <f t="shared" si="89"/>
        <v>201701</v>
      </c>
    </row>
    <row r="2822" spans="1:13" x14ac:dyDescent="0.25">
      <c r="A2822" s="35" t="str">
        <f>VLOOKUP(B2822,ResCat!$A$2:$B$269,2,FALSE)</f>
        <v>PPOPMR</v>
      </c>
      <c r="B2822" s="68" t="str">
        <f>IF(ISNA(VLOOKUP(C2822,COA!$A$2:$B$340,2,FALSE)),"XXX",VLOOKUP(C2822,COA!$A$2:$B$340,2,FALSE))</f>
        <v>N55</v>
      </c>
      <c r="C2822" s="149" t="str">
        <f t="shared" si="90"/>
        <v>0003-1013-0012</v>
      </c>
      <c r="D2822" s="134" t="s">
        <v>463</v>
      </c>
      <c r="E2822" s="134" t="s">
        <v>454</v>
      </c>
      <c r="F2822" s="134" t="s">
        <v>452</v>
      </c>
      <c r="G2822" s="134" t="s">
        <v>322</v>
      </c>
      <c r="H2822" s="134" t="s">
        <v>1023</v>
      </c>
      <c r="I2822" s="134" t="s">
        <v>343</v>
      </c>
      <c r="J2822" s="135">
        <v>-8610.31</v>
      </c>
      <c r="K2822" s="135">
        <v>-3835.51</v>
      </c>
      <c r="L2822" s="135">
        <v>-3735.51</v>
      </c>
      <c r="M2822" s="141" t="str">
        <f t="shared" si="89"/>
        <v>201701</v>
      </c>
    </row>
    <row r="2823" spans="1:13" x14ac:dyDescent="0.25">
      <c r="A2823" s="35" t="str">
        <f>VLOOKUP(B2823,ResCat!$A$2:$B$269,2,FALSE)</f>
        <v>PPOPMR</v>
      </c>
      <c r="B2823" s="68" t="str">
        <f>IF(ISNA(VLOOKUP(C2823,COA!$A$2:$B$340,2,FALSE)),"XXX",VLOOKUP(C2823,COA!$A$2:$B$340,2,FALSE))</f>
        <v>N55</v>
      </c>
      <c r="C2823" s="149" t="str">
        <f t="shared" si="90"/>
        <v>0003-1013-0012</v>
      </c>
      <c r="D2823" s="134" t="s">
        <v>463</v>
      </c>
      <c r="E2823" s="134" t="s">
        <v>454</v>
      </c>
      <c r="F2823" s="134" t="s">
        <v>452</v>
      </c>
      <c r="G2823" s="134" t="s">
        <v>322</v>
      </c>
      <c r="H2823" s="134" t="s">
        <v>1023</v>
      </c>
      <c r="I2823" s="134" t="s">
        <v>1</v>
      </c>
      <c r="J2823" s="135">
        <v>-1318.13</v>
      </c>
      <c r="K2823" s="135">
        <v>-971.69</v>
      </c>
      <c r="L2823" s="135">
        <v>-743.41</v>
      </c>
      <c r="M2823" s="141" t="str">
        <f t="shared" si="89"/>
        <v>201701</v>
      </c>
    </row>
    <row r="2824" spans="1:13" x14ac:dyDescent="0.25">
      <c r="A2824" s="35" t="str">
        <f>VLOOKUP(B2824,ResCat!$A$2:$B$269,2,FALSE)</f>
        <v>PPOPMR</v>
      </c>
      <c r="B2824" s="68" t="str">
        <f>IF(ISNA(VLOOKUP(C2824,COA!$A$2:$B$340,2,FALSE)),"XXX",VLOOKUP(C2824,COA!$A$2:$B$340,2,FALSE))</f>
        <v>N55</v>
      </c>
      <c r="C2824" s="149" t="str">
        <f t="shared" si="90"/>
        <v>0003-1013-0012</v>
      </c>
      <c r="D2824" s="134" t="s">
        <v>463</v>
      </c>
      <c r="E2824" s="134" t="s">
        <v>454</v>
      </c>
      <c r="F2824" s="134" t="s">
        <v>452</v>
      </c>
      <c r="G2824" s="134" t="s">
        <v>324</v>
      </c>
      <c r="H2824" s="134" t="s">
        <v>1023</v>
      </c>
      <c r="I2824" s="134" t="s">
        <v>3</v>
      </c>
      <c r="J2824" s="135">
        <v>761.35000000000036</v>
      </c>
      <c r="K2824" s="135">
        <v>711.41999999999985</v>
      </c>
      <c r="L2824" s="135">
        <v>406.96999999999997</v>
      </c>
      <c r="M2824" s="141" t="str">
        <f t="shared" si="89"/>
        <v>201702</v>
      </c>
    </row>
    <row r="2825" spans="1:13" x14ac:dyDescent="0.25">
      <c r="A2825" s="35" t="str">
        <f>VLOOKUP(B2825,ResCat!$A$2:$B$269,2,FALSE)</f>
        <v>PPOPMR</v>
      </c>
      <c r="B2825" s="68" t="str">
        <f>IF(ISNA(VLOOKUP(C2825,COA!$A$2:$B$340,2,FALSE)),"XXX",VLOOKUP(C2825,COA!$A$2:$B$340,2,FALSE))</f>
        <v>N55</v>
      </c>
      <c r="C2825" s="149" t="str">
        <f t="shared" si="90"/>
        <v>0003-1013-0012</v>
      </c>
      <c r="D2825" s="134" t="s">
        <v>463</v>
      </c>
      <c r="E2825" s="134" t="s">
        <v>454</v>
      </c>
      <c r="F2825" s="134" t="s">
        <v>452</v>
      </c>
      <c r="G2825" s="134" t="s">
        <v>324</v>
      </c>
      <c r="H2825" s="134" t="s">
        <v>1023</v>
      </c>
      <c r="I2825" s="134" t="s">
        <v>0</v>
      </c>
      <c r="J2825" s="135">
        <v>42463.92</v>
      </c>
      <c r="K2825" s="135">
        <v>22324.969999999998</v>
      </c>
      <c r="L2825" s="135">
        <v>22324.969999999998</v>
      </c>
      <c r="M2825" s="141" t="str">
        <f t="shared" si="89"/>
        <v>201702</v>
      </c>
    </row>
    <row r="2826" spans="1:13" x14ac:dyDescent="0.25">
      <c r="A2826" s="35" t="str">
        <f>VLOOKUP(B2826,ResCat!$A$2:$B$269,2,FALSE)</f>
        <v>PPOPMR</v>
      </c>
      <c r="B2826" s="68" t="str">
        <f>IF(ISNA(VLOOKUP(C2826,COA!$A$2:$B$340,2,FALSE)),"XXX",VLOOKUP(C2826,COA!$A$2:$B$340,2,FALSE))</f>
        <v>N55</v>
      </c>
      <c r="C2826" s="149" t="str">
        <f t="shared" si="90"/>
        <v>0003-1013-0012</v>
      </c>
      <c r="D2826" s="134" t="s">
        <v>463</v>
      </c>
      <c r="E2826" s="134" t="s">
        <v>454</v>
      </c>
      <c r="F2826" s="134" t="s">
        <v>452</v>
      </c>
      <c r="G2826" s="134" t="s">
        <v>324</v>
      </c>
      <c r="H2826" s="134" t="s">
        <v>1023</v>
      </c>
      <c r="I2826" s="134" t="s">
        <v>2</v>
      </c>
      <c r="J2826" s="135">
        <v>18076.93</v>
      </c>
      <c r="K2826" s="135">
        <v>13106.769999999991</v>
      </c>
      <c r="L2826" s="135">
        <v>5166.1000000000004</v>
      </c>
      <c r="M2826" s="141" t="str">
        <f t="shared" si="89"/>
        <v>201702</v>
      </c>
    </row>
    <row r="2827" spans="1:13" x14ac:dyDescent="0.25">
      <c r="A2827" s="35" t="str">
        <f>VLOOKUP(B2827,ResCat!$A$2:$B$269,2,FALSE)</f>
        <v>PPOPMR</v>
      </c>
      <c r="B2827" s="68" t="str">
        <f>IF(ISNA(VLOOKUP(C2827,COA!$A$2:$B$340,2,FALSE)),"XXX",VLOOKUP(C2827,COA!$A$2:$B$340,2,FALSE))</f>
        <v>N55</v>
      </c>
      <c r="C2827" s="149" t="str">
        <f t="shared" si="90"/>
        <v>0003-1013-0012</v>
      </c>
      <c r="D2827" s="134" t="s">
        <v>463</v>
      </c>
      <c r="E2827" s="134" t="s">
        <v>454</v>
      </c>
      <c r="F2827" s="134" t="s">
        <v>452</v>
      </c>
      <c r="G2827" s="134" t="s">
        <v>324</v>
      </c>
      <c r="H2827" s="134" t="s">
        <v>1023</v>
      </c>
      <c r="I2827" s="134" t="s">
        <v>1</v>
      </c>
      <c r="J2827" s="135">
        <v>6535.3100000000122</v>
      </c>
      <c r="K2827" s="135">
        <v>2178.1799999999989</v>
      </c>
      <c r="L2827" s="135">
        <v>2126.38</v>
      </c>
      <c r="M2827" s="141" t="str">
        <f t="shared" si="89"/>
        <v>201702</v>
      </c>
    </row>
    <row r="2828" spans="1:13" x14ac:dyDescent="0.25">
      <c r="A2828" s="35" t="str">
        <f>VLOOKUP(B2828,ResCat!$A$2:$B$269,2,FALSE)</f>
        <v>PPOPMR</v>
      </c>
      <c r="B2828" s="68" t="str">
        <f>IF(ISNA(VLOOKUP(C2828,COA!$A$2:$B$340,2,FALSE)),"XXX",VLOOKUP(C2828,COA!$A$2:$B$340,2,FALSE))</f>
        <v>N55</v>
      </c>
      <c r="C2828" s="149" t="str">
        <f t="shared" si="90"/>
        <v>0003-1013-0012</v>
      </c>
      <c r="D2828" s="134" t="s">
        <v>463</v>
      </c>
      <c r="E2828" s="134" t="s">
        <v>454</v>
      </c>
      <c r="F2828" s="134" t="s">
        <v>452</v>
      </c>
      <c r="G2828" s="134" t="s">
        <v>326</v>
      </c>
      <c r="H2828" s="134" t="s">
        <v>1023</v>
      </c>
      <c r="I2828" s="134" t="s">
        <v>3</v>
      </c>
      <c r="J2828" s="135">
        <v>13605.819999999998</v>
      </c>
      <c r="K2828" s="135">
        <v>1994.9400000000005</v>
      </c>
      <c r="L2828" s="135">
        <v>1268.45</v>
      </c>
      <c r="M2828" s="141" t="str">
        <f t="shared" si="89"/>
        <v>201703</v>
      </c>
    </row>
    <row r="2829" spans="1:13" x14ac:dyDescent="0.25">
      <c r="A2829" s="35" t="str">
        <f>VLOOKUP(B2829,ResCat!$A$2:$B$269,2,FALSE)</f>
        <v>PPOPMR</v>
      </c>
      <c r="B2829" s="68" t="str">
        <f>IF(ISNA(VLOOKUP(C2829,COA!$A$2:$B$340,2,FALSE)),"XXX",VLOOKUP(C2829,COA!$A$2:$B$340,2,FALSE))</f>
        <v>N55</v>
      </c>
      <c r="C2829" s="149" t="str">
        <f t="shared" si="90"/>
        <v>0003-1013-0012</v>
      </c>
      <c r="D2829" s="134" t="s">
        <v>463</v>
      </c>
      <c r="E2829" s="134" t="s">
        <v>454</v>
      </c>
      <c r="F2829" s="134" t="s">
        <v>452</v>
      </c>
      <c r="G2829" s="134" t="s">
        <v>326</v>
      </c>
      <c r="H2829" s="134" t="s">
        <v>1023</v>
      </c>
      <c r="I2829" s="134" t="s">
        <v>0</v>
      </c>
      <c r="J2829" s="135">
        <v>133410.53000000006</v>
      </c>
      <c r="K2829" s="135">
        <v>12353.180000000008</v>
      </c>
      <c r="L2829" s="135">
        <v>14705.05000000001</v>
      </c>
      <c r="M2829" s="141" t="str">
        <f t="shared" si="89"/>
        <v>201703</v>
      </c>
    </row>
    <row r="2830" spans="1:13" x14ac:dyDescent="0.25">
      <c r="A2830" s="35" t="str">
        <f>VLOOKUP(B2830,ResCat!$A$2:$B$269,2,FALSE)</f>
        <v>PPOPMR</v>
      </c>
      <c r="B2830" s="68" t="str">
        <f>IF(ISNA(VLOOKUP(C2830,COA!$A$2:$B$340,2,FALSE)),"XXX",VLOOKUP(C2830,COA!$A$2:$B$340,2,FALSE))</f>
        <v>N55</v>
      </c>
      <c r="C2830" s="149" t="str">
        <f t="shared" si="90"/>
        <v>0003-1013-0012</v>
      </c>
      <c r="D2830" s="134" t="s">
        <v>463</v>
      </c>
      <c r="E2830" s="134" t="s">
        <v>454</v>
      </c>
      <c r="F2830" s="134" t="s">
        <v>452</v>
      </c>
      <c r="G2830" s="134" t="s">
        <v>326</v>
      </c>
      <c r="H2830" s="134" t="s">
        <v>1023</v>
      </c>
      <c r="I2830" s="134" t="s">
        <v>2</v>
      </c>
      <c r="J2830" s="135">
        <v>-934.02999999999952</v>
      </c>
      <c r="K2830" s="135">
        <v>11416.769999999991</v>
      </c>
      <c r="L2830" s="135">
        <v>2724.3300000000004</v>
      </c>
      <c r="M2830" s="141" t="str">
        <f t="shared" si="89"/>
        <v>201703</v>
      </c>
    </row>
    <row r="2831" spans="1:13" x14ac:dyDescent="0.25">
      <c r="A2831" s="35" t="str">
        <f>VLOOKUP(B2831,ResCat!$A$2:$B$269,2,FALSE)</f>
        <v>PPOPMR</v>
      </c>
      <c r="B2831" s="68" t="str">
        <f>IF(ISNA(VLOOKUP(C2831,COA!$A$2:$B$340,2,FALSE)),"XXX",VLOOKUP(C2831,COA!$A$2:$B$340,2,FALSE))</f>
        <v>N55</v>
      </c>
      <c r="C2831" s="149" t="str">
        <f t="shared" si="90"/>
        <v>0003-1013-0012</v>
      </c>
      <c r="D2831" s="134" t="s">
        <v>463</v>
      </c>
      <c r="E2831" s="134" t="s">
        <v>454</v>
      </c>
      <c r="F2831" s="134" t="s">
        <v>452</v>
      </c>
      <c r="G2831" s="134" t="s">
        <v>326</v>
      </c>
      <c r="H2831" s="134" t="s">
        <v>1023</v>
      </c>
      <c r="I2831" s="134" t="s">
        <v>1</v>
      </c>
      <c r="J2831" s="135">
        <v>815.5600000000012</v>
      </c>
      <c r="K2831" s="135">
        <v>-2508.420000000001</v>
      </c>
      <c r="L2831" s="135">
        <v>-2529.1799999999994</v>
      </c>
      <c r="M2831" s="141" t="str">
        <f t="shared" si="89"/>
        <v>201703</v>
      </c>
    </row>
    <row r="2832" spans="1:13" x14ac:dyDescent="0.25">
      <c r="A2832" s="35" t="str">
        <f>VLOOKUP(B2832,ResCat!$A$2:$B$269,2,FALSE)</f>
        <v>PPOPMR</v>
      </c>
      <c r="B2832" s="68" t="str">
        <f>IF(ISNA(VLOOKUP(C2832,COA!$A$2:$B$340,2,FALSE)),"XXX",VLOOKUP(C2832,COA!$A$2:$B$340,2,FALSE))</f>
        <v>N55</v>
      </c>
      <c r="C2832" s="149" t="str">
        <f t="shared" si="90"/>
        <v>0003-1013-0012</v>
      </c>
      <c r="D2832" s="134" t="s">
        <v>463</v>
      </c>
      <c r="E2832" s="134" t="s">
        <v>454</v>
      </c>
      <c r="F2832" s="134" t="s">
        <v>452</v>
      </c>
      <c r="G2832" s="134" t="s">
        <v>328</v>
      </c>
      <c r="H2832" s="134" t="s">
        <v>1023</v>
      </c>
      <c r="I2832" s="134" t="s">
        <v>3</v>
      </c>
      <c r="J2832" s="135">
        <v>53065.279999999999</v>
      </c>
      <c r="K2832" s="135">
        <v>48215.639999999992</v>
      </c>
      <c r="L2832" s="135">
        <v>47603.399999999994</v>
      </c>
      <c r="M2832" s="141" t="str">
        <f t="shared" si="89"/>
        <v>201704</v>
      </c>
    </row>
    <row r="2833" spans="1:13" x14ac:dyDescent="0.25">
      <c r="A2833" s="35" t="str">
        <f>VLOOKUP(B2833,ResCat!$A$2:$B$269,2,FALSE)</f>
        <v>PPOPMR</v>
      </c>
      <c r="B2833" s="68" t="str">
        <f>IF(ISNA(VLOOKUP(C2833,COA!$A$2:$B$340,2,FALSE)),"XXX",VLOOKUP(C2833,COA!$A$2:$B$340,2,FALSE))</f>
        <v>N55</v>
      </c>
      <c r="C2833" s="149" t="str">
        <f t="shared" si="90"/>
        <v>0003-1013-0012</v>
      </c>
      <c r="D2833" s="134" t="s">
        <v>463</v>
      </c>
      <c r="E2833" s="134" t="s">
        <v>454</v>
      </c>
      <c r="F2833" s="134" t="s">
        <v>452</v>
      </c>
      <c r="G2833" s="134" t="s">
        <v>328</v>
      </c>
      <c r="H2833" s="134" t="s">
        <v>1023</v>
      </c>
      <c r="I2833" s="134" t="s">
        <v>0</v>
      </c>
      <c r="J2833" s="135">
        <v>3535</v>
      </c>
      <c r="K2833" s="135">
        <v>1158.2000000000007</v>
      </c>
      <c r="L2833" s="135">
        <v>594.11000000000058</v>
      </c>
      <c r="M2833" s="141" t="str">
        <f t="shared" si="89"/>
        <v>201704</v>
      </c>
    </row>
    <row r="2834" spans="1:13" x14ac:dyDescent="0.25">
      <c r="A2834" s="35" t="str">
        <f>VLOOKUP(B2834,ResCat!$A$2:$B$269,2,FALSE)</f>
        <v>PPOPMR</v>
      </c>
      <c r="B2834" s="68" t="str">
        <f>IF(ISNA(VLOOKUP(C2834,COA!$A$2:$B$340,2,FALSE)),"XXX",VLOOKUP(C2834,COA!$A$2:$B$340,2,FALSE))</f>
        <v>N55</v>
      </c>
      <c r="C2834" s="149" t="str">
        <f t="shared" si="90"/>
        <v>0003-1013-0012</v>
      </c>
      <c r="D2834" s="134" t="s">
        <v>463</v>
      </c>
      <c r="E2834" s="134" t="s">
        <v>454</v>
      </c>
      <c r="F2834" s="134" t="s">
        <v>452</v>
      </c>
      <c r="G2834" s="134" t="s">
        <v>328</v>
      </c>
      <c r="H2834" s="134" t="s">
        <v>1023</v>
      </c>
      <c r="I2834" s="134" t="s">
        <v>2</v>
      </c>
      <c r="J2834" s="135">
        <v>9740.66</v>
      </c>
      <c r="K2834" s="135">
        <v>2999.1299999999987</v>
      </c>
      <c r="L2834" s="135">
        <v>786.9400000000004</v>
      </c>
      <c r="M2834" s="141" t="str">
        <f t="shared" si="89"/>
        <v>201704</v>
      </c>
    </row>
    <row r="2835" spans="1:13" x14ac:dyDescent="0.25">
      <c r="A2835" s="35" t="str">
        <f>VLOOKUP(B2835,ResCat!$A$2:$B$269,2,FALSE)</f>
        <v>PPOPMR</v>
      </c>
      <c r="B2835" s="68" t="str">
        <f>IF(ISNA(VLOOKUP(C2835,COA!$A$2:$B$340,2,FALSE)),"XXX",VLOOKUP(C2835,COA!$A$2:$B$340,2,FALSE))</f>
        <v>N55</v>
      </c>
      <c r="C2835" s="149" t="str">
        <f t="shared" si="90"/>
        <v>0003-1013-0012</v>
      </c>
      <c r="D2835" s="134" t="s">
        <v>463</v>
      </c>
      <c r="E2835" s="134" t="s">
        <v>454</v>
      </c>
      <c r="F2835" s="134" t="s">
        <v>452</v>
      </c>
      <c r="G2835" s="134" t="s">
        <v>328</v>
      </c>
      <c r="H2835" s="134" t="s">
        <v>1023</v>
      </c>
      <c r="I2835" s="134" t="s">
        <v>1</v>
      </c>
      <c r="J2835" s="135">
        <v>26240.69</v>
      </c>
      <c r="K2835" s="135">
        <v>6581.5199999999968</v>
      </c>
      <c r="L2835" s="135">
        <v>6917.1699999999955</v>
      </c>
      <c r="M2835" s="141" t="str">
        <f t="shared" si="89"/>
        <v>201704</v>
      </c>
    </row>
    <row r="2836" spans="1:13" x14ac:dyDescent="0.25">
      <c r="A2836" s="35" t="str">
        <f>VLOOKUP(B2836,ResCat!$A$2:$B$269,2,FALSE)</f>
        <v>PPOPMR</v>
      </c>
      <c r="B2836" s="68" t="str">
        <f>IF(ISNA(VLOOKUP(C2836,COA!$A$2:$B$340,2,FALSE)),"XXX",VLOOKUP(C2836,COA!$A$2:$B$340,2,FALSE))</f>
        <v>N55</v>
      </c>
      <c r="C2836" s="149" t="str">
        <f t="shared" si="90"/>
        <v>0003-1013-0012</v>
      </c>
      <c r="D2836" s="134" t="s">
        <v>463</v>
      </c>
      <c r="E2836" s="134" t="s">
        <v>454</v>
      </c>
      <c r="F2836" s="134" t="s">
        <v>452</v>
      </c>
      <c r="G2836" s="134" t="s">
        <v>330</v>
      </c>
      <c r="H2836" s="134" t="s">
        <v>1023</v>
      </c>
      <c r="I2836" s="134" t="s">
        <v>3</v>
      </c>
      <c r="J2836" s="135">
        <v>-2056.96</v>
      </c>
      <c r="K2836" s="135">
        <v>-2307.6200000000003</v>
      </c>
      <c r="L2836" s="135">
        <v>-1546.51</v>
      </c>
      <c r="M2836" s="141" t="str">
        <f t="shared" si="89"/>
        <v>201705</v>
      </c>
    </row>
    <row r="2837" spans="1:13" x14ac:dyDescent="0.25">
      <c r="A2837" s="35" t="str">
        <f>VLOOKUP(B2837,ResCat!$A$2:$B$269,2,FALSE)</f>
        <v>PPOPMR</v>
      </c>
      <c r="B2837" s="68" t="str">
        <f>IF(ISNA(VLOOKUP(C2837,COA!$A$2:$B$340,2,FALSE)),"XXX",VLOOKUP(C2837,COA!$A$2:$B$340,2,FALSE))</f>
        <v>N55</v>
      </c>
      <c r="C2837" s="149" t="str">
        <f t="shared" si="90"/>
        <v>0003-1013-0012</v>
      </c>
      <c r="D2837" s="134" t="s">
        <v>463</v>
      </c>
      <c r="E2837" s="134" t="s">
        <v>454</v>
      </c>
      <c r="F2837" s="134" t="s">
        <v>452</v>
      </c>
      <c r="G2837" s="134" t="s">
        <v>330</v>
      </c>
      <c r="H2837" s="134" t="s">
        <v>1023</v>
      </c>
      <c r="I2837" s="134" t="s">
        <v>0</v>
      </c>
      <c r="J2837" s="135">
        <v>392835.39</v>
      </c>
      <c r="K2837" s="135">
        <v>223794.81</v>
      </c>
      <c r="L2837" s="135">
        <v>220272.55</v>
      </c>
      <c r="M2837" s="141" t="str">
        <f t="shared" si="89"/>
        <v>201705</v>
      </c>
    </row>
    <row r="2838" spans="1:13" x14ac:dyDescent="0.25">
      <c r="A2838" s="35" t="str">
        <f>VLOOKUP(B2838,ResCat!$A$2:$B$269,2,FALSE)</f>
        <v>PPOPMR</v>
      </c>
      <c r="B2838" s="68" t="str">
        <f>IF(ISNA(VLOOKUP(C2838,COA!$A$2:$B$340,2,FALSE)),"XXX",VLOOKUP(C2838,COA!$A$2:$B$340,2,FALSE))</f>
        <v>N55</v>
      </c>
      <c r="C2838" s="149" t="str">
        <f t="shared" si="90"/>
        <v>0003-1013-0012</v>
      </c>
      <c r="D2838" s="134" t="s">
        <v>463</v>
      </c>
      <c r="E2838" s="134" t="s">
        <v>454</v>
      </c>
      <c r="F2838" s="134" t="s">
        <v>452</v>
      </c>
      <c r="G2838" s="134" t="s">
        <v>330</v>
      </c>
      <c r="H2838" s="134" t="s">
        <v>1023</v>
      </c>
      <c r="I2838" s="134" t="s">
        <v>336</v>
      </c>
      <c r="J2838" s="135">
        <v>200</v>
      </c>
      <c r="K2838" s="135">
        <v>0</v>
      </c>
      <c r="L2838" s="135">
        <v>0</v>
      </c>
      <c r="M2838" s="141" t="str">
        <f t="shared" si="89"/>
        <v>201705</v>
      </c>
    </row>
    <row r="2839" spans="1:13" x14ac:dyDescent="0.25">
      <c r="A2839" s="35" t="str">
        <f>VLOOKUP(B2839,ResCat!$A$2:$B$269,2,FALSE)</f>
        <v>PPOPMR</v>
      </c>
      <c r="B2839" s="68" t="str">
        <f>IF(ISNA(VLOOKUP(C2839,COA!$A$2:$B$340,2,FALSE)),"XXX",VLOOKUP(C2839,COA!$A$2:$B$340,2,FALSE))</f>
        <v>N55</v>
      </c>
      <c r="C2839" s="149" t="str">
        <f t="shared" si="90"/>
        <v>0003-1013-0012</v>
      </c>
      <c r="D2839" s="134" t="s">
        <v>463</v>
      </c>
      <c r="E2839" s="134" t="s">
        <v>454</v>
      </c>
      <c r="F2839" s="134" t="s">
        <v>452</v>
      </c>
      <c r="G2839" s="134" t="s">
        <v>330</v>
      </c>
      <c r="H2839" s="134" t="s">
        <v>1023</v>
      </c>
      <c r="I2839" s="134" t="s">
        <v>2</v>
      </c>
      <c r="J2839" s="135">
        <v>15634.040000000003</v>
      </c>
      <c r="K2839" s="135">
        <v>6294.03</v>
      </c>
      <c r="L2839" s="135">
        <v>4228.1499999999996</v>
      </c>
      <c r="M2839" s="141" t="str">
        <f t="shared" si="89"/>
        <v>201705</v>
      </c>
    </row>
    <row r="2840" spans="1:13" x14ac:dyDescent="0.25">
      <c r="A2840" s="35" t="str">
        <f>VLOOKUP(B2840,ResCat!$A$2:$B$269,2,FALSE)</f>
        <v>PPOPMR</v>
      </c>
      <c r="B2840" s="68" t="str">
        <f>IF(ISNA(VLOOKUP(C2840,COA!$A$2:$B$340,2,FALSE)),"XXX",VLOOKUP(C2840,COA!$A$2:$B$340,2,FALSE))</f>
        <v>N55</v>
      </c>
      <c r="C2840" s="149" t="str">
        <f t="shared" si="90"/>
        <v>0003-1013-0012</v>
      </c>
      <c r="D2840" s="134" t="s">
        <v>463</v>
      </c>
      <c r="E2840" s="134" t="s">
        <v>454</v>
      </c>
      <c r="F2840" s="134" t="s">
        <v>452</v>
      </c>
      <c r="G2840" s="134" t="s">
        <v>330</v>
      </c>
      <c r="H2840" s="134" t="s">
        <v>1023</v>
      </c>
      <c r="I2840" s="134" t="s">
        <v>1</v>
      </c>
      <c r="J2840" s="135">
        <v>-384.08000000000061</v>
      </c>
      <c r="K2840" s="135">
        <v>-7599.0600000000013</v>
      </c>
      <c r="L2840" s="135">
        <v>-7303.8600000000015</v>
      </c>
      <c r="M2840" s="141" t="str">
        <f t="shared" si="89"/>
        <v>201705</v>
      </c>
    </row>
    <row r="2841" spans="1:13" x14ac:dyDescent="0.25">
      <c r="A2841" s="35" t="str">
        <f>VLOOKUP(B2841,ResCat!$A$2:$B$269,2,FALSE)</f>
        <v>PPOPMR</v>
      </c>
      <c r="B2841" s="68" t="str">
        <f>IF(ISNA(VLOOKUP(C2841,COA!$A$2:$B$340,2,FALSE)),"XXX",VLOOKUP(C2841,COA!$A$2:$B$340,2,FALSE))</f>
        <v>N55</v>
      </c>
      <c r="C2841" s="149" t="str">
        <f t="shared" si="90"/>
        <v>0003-1013-0012</v>
      </c>
      <c r="D2841" s="134" t="s">
        <v>463</v>
      </c>
      <c r="E2841" s="134" t="s">
        <v>454</v>
      </c>
      <c r="F2841" s="134" t="s">
        <v>452</v>
      </c>
      <c r="G2841" s="134" t="s">
        <v>332</v>
      </c>
      <c r="H2841" s="134" t="s">
        <v>1023</v>
      </c>
      <c r="I2841" s="134" t="s">
        <v>3</v>
      </c>
      <c r="J2841" s="135">
        <v>3716.8100000000004</v>
      </c>
      <c r="K2841" s="135">
        <v>3593.5099999999993</v>
      </c>
      <c r="L2841" s="135">
        <v>2562.7600000000002</v>
      </c>
      <c r="M2841" s="141" t="str">
        <f t="shared" si="89"/>
        <v>201706</v>
      </c>
    </row>
    <row r="2842" spans="1:13" x14ac:dyDescent="0.25">
      <c r="A2842" s="35" t="str">
        <f>VLOOKUP(B2842,ResCat!$A$2:$B$269,2,FALSE)</f>
        <v>PPOPMR</v>
      </c>
      <c r="B2842" s="68" t="str">
        <f>IF(ISNA(VLOOKUP(C2842,COA!$A$2:$B$340,2,FALSE)),"XXX",VLOOKUP(C2842,COA!$A$2:$B$340,2,FALSE))</f>
        <v>N55</v>
      </c>
      <c r="C2842" s="149" t="str">
        <f t="shared" si="90"/>
        <v>0003-1013-0012</v>
      </c>
      <c r="D2842" s="134" t="s">
        <v>463</v>
      </c>
      <c r="E2842" s="134" t="s">
        <v>454</v>
      </c>
      <c r="F2842" s="134" t="s">
        <v>452</v>
      </c>
      <c r="G2842" s="134" t="s">
        <v>332</v>
      </c>
      <c r="H2842" s="134" t="s">
        <v>1023</v>
      </c>
      <c r="I2842" s="134" t="s">
        <v>0</v>
      </c>
      <c r="J2842" s="135">
        <v>-35785.840000000004</v>
      </c>
      <c r="K2842" s="135">
        <v>-26293.869999999992</v>
      </c>
      <c r="L2842" s="135">
        <v>-27570.660000000011</v>
      </c>
      <c r="M2842" s="141" t="str">
        <f t="shared" si="89"/>
        <v>201706</v>
      </c>
    </row>
    <row r="2843" spans="1:13" x14ac:dyDescent="0.25">
      <c r="A2843" s="35" t="str">
        <f>VLOOKUP(B2843,ResCat!$A$2:$B$269,2,FALSE)</f>
        <v>PPOPMR</v>
      </c>
      <c r="B2843" s="68" t="str">
        <f>IF(ISNA(VLOOKUP(C2843,COA!$A$2:$B$340,2,FALSE)),"XXX",VLOOKUP(C2843,COA!$A$2:$B$340,2,FALSE))</f>
        <v>N55</v>
      </c>
      <c r="C2843" s="149" t="str">
        <f t="shared" si="90"/>
        <v>0003-1013-0012</v>
      </c>
      <c r="D2843" s="134" t="s">
        <v>463</v>
      </c>
      <c r="E2843" s="134" t="s">
        <v>454</v>
      </c>
      <c r="F2843" s="134" t="s">
        <v>452</v>
      </c>
      <c r="G2843" s="134" t="s">
        <v>332</v>
      </c>
      <c r="H2843" s="134" t="s">
        <v>1023</v>
      </c>
      <c r="I2843" s="134" t="s">
        <v>336</v>
      </c>
      <c r="J2843" s="135">
        <v>208</v>
      </c>
      <c r="K2843" s="135">
        <v>8</v>
      </c>
      <c r="L2843" s="135">
        <v>8</v>
      </c>
      <c r="M2843" s="141" t="str">
        <f t="shared" si="89"/>
        <v>201706</v>
      </c>
    </row>
    <row r="2844" spans="1:13" x14ac:dyDescent="0.25">
      <c r="A2844" s="35" t="str">
        <f>VLOOKUP(B2844,ResCat!$A$2:$B$269,2,FALSE)</f>
        <v>PPOPMR</v>
      </c>
      <c r="B2844" s="68" t="str">
        <f>IF(ISNA(VLOOKUP(C2844,COA!$A$2:$B$340,2,FALSE)),"XXX",VLOOKUP(C2844,COA!$A$2:$B$340,2,FALSE))</f>
        <v>N55</v>
      </c>
      <c r="C2844" s="149" t="str">
        <f t="shared" si="90"/>
        <v>0003-1013-0012</v>
      </c>
      <c r="D2844" s="134" t="s">
        <v>463</v>
      </c>
      <c r="E2844" s="134" t="s">
        <v>454</v>
      </c>
      <c r="F2844" s="134" t="s">
        <v>452</v>
      </c>
      <c r="G2844" s="134" t="s">
        <v>332</v>
      </c>
      <c r="H2844" s="134" t="s">
        <v>1023</v>
      </c>
      <c r="I2844" s="134" t="s">
        <v>2</v>
      </c>
      <c r="J2844" s="135">
        <v>18845.05</v>
      </c>
      <c r="K2844" s="135">
        <v>3325.419999999996</v>
      </c>
      <c r="L2844" s="135">
        <v>292.0000000000025</v>
      </c>
      <c r="M2844" s="141" t="str">
        <f t="shared" si="89"/>
        <v>201706</v>
      </c>
    </row>
    <row r="2845" spans="1:13" x14ac:dyDescent="0.25">
      <c r="A2845" s="35" t="str">
        <f>VLOOKUP(B2845,ResCat!$A$2:$B$269,2,FALSE)</f>
        <v>PPOPMR</v>
      </c>
      <c r="B2845" s="68" t="str">
        <f>IF(ISNA(VLOOKUP(C2845,COA!$A$2:$B$340,2,FALSE)),"XXX",VLOOKUP(C2845,COA!$A$2:$B$340,2,FALSE))</f>
        <v>N55</v>
      </c>
      <c r="C2845" s="149" t="str">
        <f t="shared" si="90"/>
        <v>0003-1013-0012</v>
      </c>
      <c r="D2845" s="134" t="s">
        <v>463</v>
      </c>
      <c r="E2845" s="134" t="s">
        <v>454</v>
      </c>
      <c r="F2845" s="134" t="s">
        <v>452</v>
      </c>
      <c r="G2845" s="134" t="s">
        <v>332</v>
      </c>
      <c r="H2845" s="134" t="s">
        <v>1023</v>
      </c>
      <c r="I2845" s="134" t="s">
        <v>1</v>
      </c>
      <c r="J2845" s="135">
        <v>-3.4106051316484809E-13</v>
      </c>
      <c r="K2845" s="135">
        <v>-4656.04</v>
      </c>
      <c r="L2845" s="135">
        <v>-4502.1900000000005</v>
      </c>
      <c r="M2845" s="141" t="str">
        <f t="shared" si="89"/>
        <v>201706</v>
      </c>
    </row>
    <row r="2846" spans="1:13" x14ac:dyDescent="0.25">
      <c r="A2846" s="35" t="str">
        <f>VLOOKUP(B2846,ResCat!$A$2:$B$269,2,FALSE)</f>
        <v>PPOPMR</v>
      </c>
      <c r="B2846" s="68" t="str">
        <f>IF(ISNA(VLOOKUP(C2846,COA!$A$2:$B$340,2,FALSE)),"XXX",VLOOKUP(C2846,COA!$A$2:$B$340,2,FALSE))</f>
        <v>N55</v>
      </c>
      <c r="C2846" s="149" t="str">
        <f t="shared" si="90"/>
        <v>0003-1013-0012</v>
      </c>
      <c r="D2846" s="134" t="s">
        <v>463</v>
      </c>
      <c r="E2846" s="134" t="s">
        <v>454</v>
      </c>
      <c r="F2846" s="134" t="s">
        <v>452</v>
      </c>
      <c r="G2846" s="134" t="s">
        <v>335</v>
      </c>
      <c r="H2846" s="134" t="s">
        <v>1023</v>
      </c>
      <c r="I2846" s="134" t="s">
        <v>3</v>
      </c>
      <c r="J2846" s="135">
        <v>39257.160000000003</v>
      </c>
      <c r="K2846" s="135">
        <v>13392.689999999999</v>
      </c>
      <c r="L2846" s="135">
        <v>9673.0700000000033</v>
      </c>
      <c r="M2846" s="141" t="str">
        <f t="shared" si="89"/>
        <v>201707</v>
      </c>
    </row>
    <row r="2847" spans="1:13" x14ac:dyDescent="0.25">
      <c r="A2847" s="35" t="str">
        <f>VLOOKUP(B2847,ResCat!$A$2:$B$269,2,FALSE)</f>
        <v>PPOPMR</v>
      </c>
      <c r="B2847" s="68" t="str">
        <f>IF(ISNA(VLOOKUP(C2847,COA!$A$2:$B$340,2,FALSE)),"XXX",VLOOKUP(C2847,COA!$A$2:$B$340,2,FALSE))</f>
        <v>N55</v>
      </c>
      <c r="C2847" s="149" t="str">
        <f t="shared" si="90"/>
        <v>0003-1013-0012</v>
      </c>
      <c r="D2847" s="134" t="s">
        <v>463</v>
      </c>
      <c r="E2847" s="134" t="s">
        <v>454</v>
      </c>
      <c r="F2847" s="134" t="s">
        <v>452</v>
      </c>
      <c r="G2847" s="134" t="s">
        <v>335</v>
      </c>
      <c r="H2847" s="134" t="s">
        <v>1023</v>
      </c>
      <c r="I2847" s="134" t="s">
        <v>2</v>
      </c>
      <c r="J2847" s="135">
        <v>81488.59</v>
      </c>
      <c r="K2847" s="135">
        <v>25506.249999999935</v>
      </c>
      <c r="L2847" s="135">
        <v>18626.290000000012</v>
      </c>
      <c r="M2847" s="141" t="str">
        <f t="shared" si="89"/>
        <v>201707</v>
      </c>
    </row>
    <row r="2848" spans="1:13" x14ac:dyDescent="0.25">
      <c r="A2848" s="35" t="str">
        <f>VLOOKUP(B2848,ResCat!$A$2:$B$269,2,FALSE)</f>
        <v>PPOPMR</v>
      </c>
      <c r="B2848" s="68" t="str">
        <f>IF(ISNA(VLOOKUP(C2848,COA!$A$2:$B$340,2,FALSE)),"XXX",VLOOKUP(C2848,COA!$A$2:$B$340,2,FALSE))</f>
        <v>N55</v>
      </c>
      <c r="C2848" s="149" t="str">
        <f t="shared" si="90"/>
        <v>0003-1013-0012</v>
      </c>
      <c r="D2848" s="134" t="s">
        <v>463</v>
      </c>
      <c r="E2848" s="134" t="s">
        <v>454</v>
      </c>
      <c r="F2848" s="134" t="s">
        <v>452</v>
      </c>
      <c r="G2848" s="134" t="s">
        <v>335</v>
      </c>
      <c r="H2848" s="134" t="s">
        <v>1023</v>
      </c>
      <c r="I2848" s="134" t="s">
        <v>343</v>
      </c>
      <c r="J2848" s="135">
        <v>581.9</v>
      </c>
      <c r="K2848" s="135">
        <v>431.01</v>
      </c>
      <c r="L2848" s="135">
        <v>416.01</v>
      </c>
      <c r="M2848" s="141" t="str">
        <f t="shared" si="89"/>
        <v>201707</v>
      </c>
    </row>
    <row r="2849" spans="1:13" x14ac:dyDescent="0.25">
      <c r="A2849" s="35" t="str">
        <f>VLOOKUP(B2849,ResCat!$A$2:$B$269,2,FALSE)</f>
        <v>PPOPMR</v>
      </c>
      <c r="B2849" s="68" t="str">
        <f>IF(ISNA(VLOOKUP(C2849,COA!$A$2:$B$340,2,FALSE)),"XXX",VLOOKUP(C2849,COA!$A$2:$B$340,2,FALSE))</f>
        <v>N55</v>
      </c>
      <c r="C2849" s="149" t="str">
        <f t="shared" si="90"/>
        <v>0003-1013-0012</v>
      </c>
      <c r="D2849" s="134" t="s">
        <v>463</v>
      </c>
      <c r="E2849" s="134" t="s">
        <v>454</v>
      </c>
      <c r="F2849" s="134" t="s">
        <v>452</v>
      </c>
      <c r="G2849" s="134" t="s">
        <v>335</v>
      </c>
      <c r="H2849" s="134" t="s">
        <v>1023</v>
      </c>
      <c r="I2849" s="134" t="s">
        <v>1</v>
      </c>
      <c r="J2849" s="135">
        <v>5103.2199999999993</v>
      </c>
      <c r="K2849" s="135">
        <v>670.74</v>
      </c>
      <c r="L2849" s="135">
        <v>-217.12999999999988</v>
      </c>
      <c r="M2849" s="141" t="str">
        <f t="shared" si="89"/>
        <v>201707</v>
      </c>
    </row>
    <row r="2850" spans="1:13" x14ac:dyDescent="0.25">
      <c r="A2850" s="35" t="str">
        <f>VLOOKUP(B2850,ResCat!$A$2:$B$269,2,FALSE)</f>
        <v>PPOPMR</v>
      </c>
      <c r="B2850" s="68" t="str">
        <f>IF(ISNA(VLOOKUP(C2850,COA!$A$2:$B$340,2,FALSE)),"XXX",VLOOKUP(C2850,COA!$A$2:$B$340,2,FALSE))</f>
        <v>N55</v>
      </c>
      <c r="C2850" s="149" t="str">
        <f t="shared" si="90"/>
        <v>0003-1013-0012</v>
      </c>
      <c r="D2850" s="134" t="s">
        <v>463</v>
      </c>
      <c r="E2850" s="134" t="s">
        <v>454</v>
      </c>
      <c r="F2850" s="134" t="s">
        <v>452</v>
      </c>
      <c r="G2850" s="134" t="s">
        <v>4</v>
      </c>
      <c r="H2850" s="134" t="s">
        <v>1023</v>
      </c>
      <c r="I2850" s="134" t="s">
        <v>3</v>
      </c>
      <c r="J2850" s="135">
        <v>16918.410000000003</v>
      </c>
      <c r="K2850" s="135">
        <v>4813.2199999999984</v>
      </c>
      <c r="L2850" s="135">
        <v>3524.5500000000006</v>
      </c>
      <c r="M2850" s="141" t="str">
        <f t="shared" si="89"/>
        <v>201708</v>
      </c>
    </row>
    <row r="2851" spans="1:13" x14ac:dyDescent="0.25">
      <c r="A2851" s="35" t="str">
        <f>VLOOKUP(B2851,ResCat!$A$2:$B$269,2,FALSE)</f>
        <v>PPOPMR</v>
      </c>
      <c r="B2851" s="68" t="str">
        <f>IF(ISNA(VLOOKUP(C2851,COA!$A$2:$B$340,2,FALSE)),"XXX",VLOOKUP(C2851,COA!$A$2:$B$340,2,FALSE))</f>
        <v>N55</v>
      </c>
      <c r="C2851" s="149" t="str">
        <f t="shared" si="90"/>
        <v>0003-1013-0012</v>
      </c>
      <c r="D2851" s="134" t="s">
        <v>463</v>
      </c>
      <c r="E2851" s="134" t="s">
        <v>454</v>
      </c>
      <c r="F2851" s="134" t="s">
        <v>452</v>
      </c>
      <c r="G2851" s="134" t="s">
        <v>4</v>
      </c>
      <c r="H2851" s="134" t="s">
        <v>1023</v>
      </c>
      <c r="I2851" s="134" t="s">
        <v>0</v>
      </c>
      <c r="J2851" s="135">
        <v>20740.79</v>
      </c>
      <c r="K2851" s="135">
        <v>9174</v>
      </c>
      <c r="L2851" s="135">
        <v>8924</v>
      </c>
      <c r="M2851" s="141" t="str">
        <f t="shared" si="89"/>
        <v>201708</v>
      </c>
    </row>
    <row r="2852" spans="1:13" x14ac:dyDescent="0.25">
      <c r="A2852" s="35" t="str">
        <f>VLOOKUP(B2852,ResCat!$A$2:$B$269,2,FALSE)</f>
        <v>PPOPMR</v>
      </c>
      <c r="B2852" s="68" t="str">
        <f>IF(ISNA(VLOOKUP(C2852,COA!$A$2:$B$340,2,FALSE)),"XXX",VLOOKUP(C2852,COA!$A$2:$B$340,2,FALSE))</f>
        <v>N55</v>
      </c>
      <c r="C2852" s="149" t="str">
        <f t="shared" si="90"/>
        <v>0003-1013-0012</v>
      </c>
      <c r="D2852" s="134" t="s">
        <v>463</v>
      </c>
      <c r="E2852" s="134" t="s">
        <v>454</v>
      </c>
      <c r="F2852" s="134" t="s">
        <v>452</v>
      </c>
      <c r="G2852" s="134" t="s">
        <v>4</v>
      </c>
      <c r="H2852" s="134" t="s">
        <v>1023</v>
      </c>
      <c r="I2852" s="134" t="s">
        <v>336</v>
      </c>
      <c r="J2852" s="135">
        <v>1500</v>
      </c>
      <c r="K2852" s="135">
        <v>139.9</v>
      </c>
      <c r="L2852" s="135">
        <v>83.94</v>
      </c>
      <c r="M2852" s="141" t="str">
        <f t="shared" si="89"/>
        <v>201708</v>
      </c>
    </row>
    <row r="2853" spans="1:13" x14ac:dyDescent="0.25">
      <c r="A2853" s="35" t="str">
        <f>VLOOKUP(B2853,ResCat!$A$2:$B$269,2,FALSE)</f>
        <v>PPOPMR</v>
      </c>
      <c r="B2853" s="68" t="str">
        <f>IF(ISNA(VLOOKUP(C2853,COA!$A$2:$B$340,2,FALSE)),"XXX",VLOOKUP(C2853,COA!$A$2:$B$340,2,FALSE))</f>
        <v>N55</v>
      </c>
      <c r="C2853" s="149" t="str">
        <f t="shared" si="90"/>
        <v>0003-1013-0012</v>
      </c>
      <c r="D2853" s="134" t="s">
        <v>463</v>
      </c>
      <c r="E2853" s="134" t="s">
        <v>454</v>
      </c>
      <c r="F2853" s="134" t="s">
        <v>452</v>
      </c>
      <c r="G2853" s="134" t="s">
        <v>4</v>
      </c>
      <c r="H2853" s="134" t="s">
        <v>1023</v>
      </c>
      <c r="I2853" s="134" t="s">
        <v>2</v>
      </c>
      <c r="J2853" s="135">
        <v>124035.41</v>
      </c>
      <c r="K2853" s="135">
        <v>37676.099999999991</v>
      </c>
      <c r="L2853" s="135">
        <v>28905.169999999925</v>
      </c>
      <c r="M2853" s="141" t="str">
        <f t="shared" si="89"/>
        <v>201708</v>
      </c>
    </row>
    <row r="2854" spans="1:13" x14ac:dyDescent="0.25">
      <c r="A2854" s="35" t="str">
        <f>VLOOKUP(B2854,ResCat!$A$2:$B$269,2,FALSE)</f>
        <v>PPOPMR</v>
      </c>
      <c r="B2854" s="68" t="str">
        <f>IF(ISNA(VLOOKUP(C2854,COA!$A$2:$B$340,2,FALSE)),"XXX",VLOOKUP(C2854,COA!$A$2:$B$340,2,FALSE))</f>
        <v>N55</v>
      </c>
      <c r="C2854" s="149" t="str">
        <f t="shared" si="90"/>
        <v>0003-1013-0012</v>
      </c>
      <c r="D2854" s="134" t="s">
        <v>463</v>
      </c>
      <c r="E2854" s="134" t="s">
        <v>454</v>
      </c>
      <c r="F2854" s="134" t="s">
        <v>452</v>
      </c>
      <c r="G2854" s="134" t="s">
        <v>4</v>
      </c>
      <c r="H2854" s="134" t="s">
        <v>1023</v>
      </c>
      <c r="I2854" s="134" t="s">
        <v>1</v>
      </c>
      <c r="J2854" s="135">
        <v>20144.12</v>
      </c>
      <c r="K2854" s="135">
        <v>7828.3700000000008</v>
      </c>
      <c r="L2854" s="135">
        <v>4703.8999999999996</v>
      </c>
      <c r="M2854" s="141" t="str">
        <f t="shared" si="89"/>
        <v>201708</v>
      </c>
    </row>
    <row r="2855" spans="1:13" x14ac:dyDescent="0.25">
      <c r="A2855" s="35" t="str">
        <f>VLOOKUP(B2855,ResCat!$A$2:$B$269,2,FALSE)</f>
        <v>PPOPMR</v>
      </c>
      <c r="B2855" s="68" t="str">
        <f>IF(ISNA(VLOOKUP(C2855,COA!$A$2:$B$340,2,FALSE)),"XXX",VLOOKUP(C2855,COA!$A$2:$B$340,2,FALSE))</f>
        <v>N55</v>
      </c>
      <c r="C2855" s="149" t="str">
        <f t="shared" si="90"/>
        <v>0003-1013-0012</v>
      </c>
      <c r="D2855" s="134" t="s">
        <v>463</v>
      </c>
      <c r="E2855" s="134" t="s">
        <v>454</v>
      </c>
      <c r="F2855" s="134" t="s">
        <v>452</v>
      </c>
      <c r="G2855" s="134" t="s">
        <v>511</v>
      </c>
      <c r="H2855" s="134" t="s">
        <v>1023</v>
      </c>
      <c r="I2855" s="134" t="s">
        <v>3</v>
      </c>
      <c r="J2855" s="135">
        <v>30977.96</v>
      </c>
      <c r="K2855" s="135">
        <v>12327.170000000006</v>
      </c>
      <c r="L2855" s="135">
        <v>7390.89</v>
      </c>
      <c r="M2855" s="141" t="str">
        <f t="shared" si="89"/>
        <v>201709</v>
      </c>
    </row>
    <row r="2856" spans="1:13" x14ac:dyDescent="0.25">
      <c r="A2856" s="35" t="str">
        <f>VLOOKUP(B2856,ResCat!$A$2:$B$269,2,FALSE)</f>
        <v>PPOPMR</v>
      </c>
      <c r="B2856" s="68" t="str">
        <f>IF(ISNA(VLOOKUP(C2856,COA!$A$2:$B$340,2,FALSE)),"XXX",VLOOKUP(C2856,COA!$A$2:$B$340,2,FALSE))</f>
        <v>N55</v>
      </c>
      <c r="C2856" s="149" t="str">
        <f t="shared" si="90"/>
        <v>0003-1013-0012</v>
      </c>
      <c r="D2856" s="134" t="s">
        <v>463</v>
      </c>
      <c r="E2856" s="134" t="s">
        <v>454</v>
      </c>
      <c r="F2856" s="134" t="s">
        <v>452</v>
      </c>
      <c r="G2856" s="134" t="s">
        <v>511</v>
      </c>
      <c r="H2856" s="134" t="s">
        <v>1023</v>
      </c>
      <c r="I2856" s="134" t="s">
        <v>0</v>
      </c>
      <c r="J2856" s="135">
        <v>114996.10000000009</v>
      </c>
      <c r="K2856" s="135">
        <v>38866.86000000003</v>
      </c>
      <c r="L2856" s="135">
        <v>37155.730000000025</v>
      </c>
      <c r="M2856" s="141" t="str">
        <f t="shared" si="89"/>
        <v>201709</v>
      </c>
    </row>
    <row r="2857" spans="1:13" x14ac:dyDescent="0.25">
      <c r="A2857" s="35" t="str">
        <f>VLOOKUP(B2857,ResCat!$A$2:$B$269,2,FALSE)</f>
        <v>PPOPMR</v>
      </c>
      <c r="B2857" s="68" t="str">
        <f>IF(ISNA(VLOOKUP(C2857,COA!$A$2:$B$340,2,FALSE)),"XXX",VLOOKUP(C2857,COA!$A$2:$B$340,2,FALSE))</f>
        <v>N55</v>
      </c>
      <c r="C2857" s="149" t="str">
        <f t="shared" si="90"/>
        <v>0003-1013-0012</v>
      </c>
      <c r="D2857" s="134" t="s">
        <v>463</v>
      </c>
      <c r="E2857" s="134" t="s">
        <v>454</v>
      </c>
      <c r="F2857" s="134" t="s">
        <v>452</v>
      </c>
      <c r="G2857" s="134" t="s">
        <v>511</v>
      </c>
      <c r="H2857" s="134" t="s">
        <v>1023</v>
      </c>
      <c r="I2857" s="134" t="s">
        <v>336</v>
      </c>
      <c r="J2857" s="135">
        <v>255</v>
      </c>
      <c r="K2857" s="135">
        <v>195.9</v>
      </c>
      <c r="L2857" s="135">
        <v>195.9</v>
      </c>
      <c r="M2857" s="141" t="str">
        <f t="shared" si="89"/>
        <v>201709</v>
      </c>
    </row>
    <row r="2858" spans="1:13" x14ac:dyDescent="0.25">
      <c r="A2858" s="35" t="str">
        <f>VLOOKUP(B2858,ResCat!$A$2:$B$269,2,FALSE)</f>
        <v>PPOPMR</v>
      </c>
      <c r="B2858" s="68" t="str">
        <f>IF(ISNA(VLOOKUP(C2858,COA!$A$2:$B$340,2,FALSE)),"XXX",VLOOKUP(C2858,COA!$A$2:$B$340,2,FALSE))</f>
        <v>N55</v>
      </c>
      <c r="C2858" s="149" t="str">
        <f t="shared" si="90"/>
        <v>0003-1013-0012</v>
      </c>
      <c r="D2858" s="134" t="s">
        <v>463</v>
      </c>
      <c r="E2858" s="134" t="s">
        <v>454</v>
      </c>
      <c r="F2858" s="134" t="s">
        <v>452</v>
      </c>
      <c r="G2858" s="134" t="s">
        <v>511</v>
      </c>
      <c r="H2858" s="134" t="s">
        <v>1023</v>
      </c>
      <c r="I2858" s="134" t="s">
        <v>2</v>
      </c>
      <c r="J2858" s="135">
        <v>144858.54</v>
      </c>
      <c r="K2858" s="135">
        <v>43899.450000000128</v>
      </c>
      <c r="L2858" s="135">
        <v>34293.169999999947</v>
      </c>
      <c r="M2858" s="141" t="str">
        <f t="shared" si="89"/>
        <v>201709</v>
      </c>
    </row>
    <row r="2859" spans="1:13" x14ac:dyDescent="0.25">
      <c r="A2859" s="35" t="str">
        <f>VLOOKUP(B2859,ResCat!$A$2:$B$269,2,FALSE)</f>
        <v>PPOPMR</v>
      </c>
      <c r="B2859" s="68" t="str">
        <f>IF(ISNA(VLOOKUP(C2859,COA!$A$2:$B$340,2,FALSE)),"XXX",VLOOKUP(C2859,COA!$A$2:$B$340,2,FALSE))</f>
        <v>N55</v>
      </c>
      <c r="C2859" s="149" t="str">
        <f t="shared" si="90"/>
        <v>0003-1013-0012</v>
      </c>
      <c r="D2859" s="134" t="s">
        <v>463</v>
      </c>
      <c r="E2859" s="134" t="s">
        <v>454</v>
      </c>
      <c r="F2859" s="134" t="s">
        <v>452</v>
      </c>
      <c r="G2859" s="134" t="s">
        <v>511</v>
      </c>
      <c r="H2859" s="134" t="s">
        <v>1023</v>
      </c>
      <c r="I2859" s="134" t="s">
        <v>343</v>
      </c>
      <c r="J2859" s="135">
        <v>-252.76</v>
      </c>
      <c r="K2859" s="135">
        <v>-5.1899999999999995</v>
      </c>
      <c r="L2859" s="135">
        <v>0</v>
      </c>
      <c r="M2859" s="141" t="str">
        <f t="shared" si="89"/>
        <v>201709</v>
      </c>
    </row>
    <row r="2860" spans="1:13" x14ac:dyDescent="0.25">
      <c r="A2860" s="35" t="str">
        <f>VLOOKUP(B2860,ResCat!$A$2:$B$269,2,FALSE)</f>
        <v>PPOPMR</v>
      </c>
      <c r="B2860" s="68" t="str">
        <f>IF(ISNA(VLOOKUP(C2860,COA!$A$2:$B$340,2,FALSE)),"XXX",VLOOKUP(C2860,COA!$A$2:$B$340,2,FALSE))</f>
        <v>N55</v>
      </c>
      <c r="C2860" s="149" t="str">
        <f t="shared" si="90"/>
        <v>0003-1013-0012</v>
      </c>
      <c r="D2860" s="134" t="s">
        <v>463</v>
      </c>
      <c r="E2860" s="134" t="s">
        <v>454</v>
      </c>
      <c r="F2860" s="134" t="s">
        <v>452</v>
      </c>
      <c r="G2860" s="134" t="s">
        <v>511</v>
      </c>
      <c r="H2860" s="134" t="s">
        <v>1023</v>
      </c>
      <c r="I2860" s="134" t="s">
        <v>1</v>
      </c>
      <c r="J2860" s="135">
        <v>45714.19999999999</v>
      </c>
      <c r="K2860" s="135">
        <v>10630.569999999991</v>
      </c>
      <c r="L2860" s="135">
        <v>9150.2499999999945</v>
      </c>
      <c r="M2860" s="141" t="str">
        <f t="shared" si="89"/>
        <v>201709</v>
      </c>
    </row>
    <row r="2861" spans="1:13" x14ac:dyDescent="0.25">
      <c r="A2861" s="35" t="str">
        <f>VLOOKUP(B2861,ResCat!$A$2:$B$269,2,FALSE)</f>
        <v>PPOPMR</v>
      </c>
      <c r="B2861" s="68" t="str">
        <f>IF(ISNA(VLOOKUP(C2861,COA!$A$2:$B$340,2,FALSE)),"XXX",VLOOKUP(C2861,COA!$A$2:$B$340,2,FALSE))</f>
        <v>N55</v>
      </c>
      <c r="C2861" s="149" t="str">
        <f t="shared" si="90"/>
        <v>0003-1013-0012</v>
      </c>
      <c r="D2861" s="134" t="s">
        <v>463</v>
      </c>
      <c r="E2861" s="134" t="s">
        <v>454</v>
      </c>
      <c r="F2861" s="134" t="s">
        <v>452</v>
      </c>
      <c r="G2861" s="134" t="s">
        <v>969</v>
      </c>
      <c r="H2861" s="134" t="s">
        <v>1023</v>
      </c>
      <c r="I2861" s="134" t="s">
        <v>3</v>
      </c>
      <c r="J2861" s="135">
        <v>62324.420000000006</v>
      </c>
      <c r="K2861" s="135">
        <v>25172.980000000003</v>
      </c>
      <c r="L2861" s="135">
        <v>17278.510000000009</v>
      </c>
      <c r="M2861" s="141" t="str">
        <f t="shared" si="89"/>
        <v>201710</v>
      </c>
    </row>
    <row r="2862" spans="1:13" x14ac:dyDescent="0.25">
      <c r="A2862" s="35" t="str">
        <f>VLOOKUP(B2862,ResCat!$A$2:$B$269,2,FALSE)</f>
        <v>PPOPMR</v>
      </c>
      <c r="B2862" s="68" t="str">
        <f>IF(ISNA(VLOOKUP(C2862,COA!$A$2:$B$340,2,FALSE)),"XXX",VLOOKUP(C2862,COA!$A$2:$B$340,2,FALSE))</f>
        <v>N55</v>
      </c>
      <c r="C2862" s="149" t="str">
        <f t="shared" si="90"/>
        <v>0003-1013-0012</v>
      </c>
      <c r="D2862" s="134" t="s">
        <v>463</v>
      </c>
      <c r="E2862" s="134" t="s">
        <v>454</v>
      </c>
      <c r="F2862" s="134" t="s">
        <v>452</v>
      </c>
      <c r="G2862" s="134" t="s">
        <v>969</v>
      </c>
      <c r="H2862" s="134" t="s">
        <v>1023</v>
      </c>
      <c r="I2862" s="134" t="s">
        <v>368</v>
      </c>
      <c r="J2862" s="135">
        <v>-2953</v>
      </c>
      <c r="K2862" s="135">
        <v>-805.3</v>
      </c>
      <c r="L2862" s="135">
        <v>-805.3</v>
      </c>
      <c r="M2862" s="141" t="str">
        <f t="shared" si="89"/>
        <v>201710</v>
      </c>
    </row>
    <row r="2863" spans="1:13" x14ac:dyDescent="0.25">
      <c r="A2863" s="35" t="str">
        <f>VLOOKUP(B2863,ResCat!$A$2:$B$269,2,FALSE)</f>
        <v>PPOPMR</v>
      </c>
      <c r="B2863" s="68" t="str">
        <f>IF(ISNA(VLOOKUP(C2863,COA!$A$2:$B$340,2,FALSE)),"XXX",VLOOKUP(C2863,COA!$A$2:$B$340,2,FALSE))</f>
        <v>N55</v>
      </c>
      <c r="C2863" s="149" t="str">
        <f t="shared" si="90"/>
        <v>0003-1013-0012</v>
      </c>
      <c r="D2863" s="134" t="s">
        <v>463</v>
      </c>
      <c r="E2863" s="134" t="s">
        <v>454</v>
      </c>
      <c r="F2863" s="134" t="s">
        <v>452</v>
      </c>
      <c r="G2863" s="134" t="s">
        <v>969</v>
      </c>
      <c r="H2863" s="134" t="s">
        <v>1023</v>
      </c>
      <c r="I2863" s="134" t="s">
        <v>0</v>
      </c>
      <c r="J2863" s="135">
        <v>626192.42999999982</v>
      </c>
      <c r="K2863" s="135">
        <v>119582.97000000004</v>
      </c>
      <c r="L2863" s="135">
        <v>80960.36</v>
      </c>
      <c r="M2863" s="141" t="str">
        <f t="shared" si="89"/>
        <v>201710</v>
      </c>
    </row>
    <row r="2864" spans="1:13" x14ac:dyDescent="0.25">
      <c r="A2864" s="35" t="str">
        <f>VLOOKUP(B2864,ResCat!$A$2:$B$269,2,FALSE)</f>
        <v>PPOPMR</v>
      </c>
      <c r="B2864" s="68" t="str">
        <f>IF(ISNA(VLOOKUP(C2864,COA!$A$2:$B$340,2,FALSE)),"XXX",VLOOKUP(C2864,COA!$A$2:$B$340,2,FALSE))</f>
        <v>N55</v>
      </c>
      <c r="C2864" s="149" t="str">
        <f t="shared" si="90"/>
        <v>0003-1013-0012</v>
      </c>
      <c r="D2864" s="134" t="s">
        <v>463</v>
      </c>
      <c r="E2864" s="134" t="s">
        <v>454</v>
      </c>
      <c r="F2864" s="134" t="s">
        <v>452</v>
      </c>
      <c r="G2864" s="134" t="s">
        <v>969</v>
      </c>
      <c r="H2864" s="134" t="s">
        <v>1023</v>
      </c>
      <c r="I2864" s="134" t="s">
        <v>336</v>
      </c>
      <c r="J2864" s="135">
        <v>4841</v>
      </c>
      <c r="K2864" s="135">
        <v>301.63</v>
      </c>
      <c r="L2864" s="135">
        <v>180.89000000000001</v>
      </c>
      <c r="M2864" s="141" t="str">
        <f t="shared" si="89"/>
        <v>201710</v>
      </c>
    </row>
    <row r="2865" spans="1:13" x14ac:dyDescent="0.25">
      <c r="A2865" s="35" t="str">
        <f>VLOOKUP(B2865,ResCat!$A$2:$B$269,2,FALSE)</f>
        <v>PPOPMR</v>
      </c>
      <c r="B2865" s="68" t="str">
        <f>IF(ISNA(VLOOKUP(C2865,COA!$A$2:$B$340,2,FALSE)),"XXX",VLOOKUP(C2865,COA!$A$2:$B$340,2,FALSE))</f>
        <v>N55</v>
      </c>
      <c r="C2865" s="149" t="str">
        <f t="shared" si="90"/>
        <v>0003-1013-0012</v>
      </c>
      <c r="D2865" s="134" t="s">
        <v>463</v>
      </c>
      <c r="E2865" s="134" t="s">
        <v>454</v>
      </c>
      <c r="F2865" s="134" t="s">
        <v>452</v>
      </c>
      <c r="G2865" s="134" t="s">
        <v>969</v>
      </c>
      <c r="H2865" s="134" t="s">
        <v>1023</v>
      </c>
      <c r="I2865" s="134" t="s">
        <v>2</v>
      </c>
      <c r="J2865" s="135">
        <v>303048.56</v>
      </c>
      <c r="K2865" s="135">
        <v>91997.529999999897</v>
      </c>
      <c r="L2865" s="135">
        <v>67573.710000000036</v>
      </c>
      <c r="M2865" s="141" t="str">
        <f t="shared" si="89"/>
        <v>201710</v>
      </c>
    </row>
    <row r="2866" spans="1:13" x14ac:dyDescent="0.25">
      <c r="A2866" s="35" t="str">
        <f>VLOOKUP(B2866,ResCat!$A$2:$B$269,2,FALSE)</f>
        <v>PPOPMR</v>
      </c>
      <c r="B2866" s="68" t="str">
        <f>IF(ISNA(VLOOKUP(C2866,COA!$A$2:$B$340,2,FALSE)),"XXX",VLOOKUP(C2866,COA!$A$2:$B$340,2,FALSE))</f>
        <v>N55</v>
      </c>
      <c r="C2866" s="149" t="str">
        <f t="shared" si="90"/>
        <v>0003-1013-0012</v>
      </c>
      <c r="D2866" s="134" t="s">
        <v>463</v>
      </c>
      <c r="E2866" s="134" t="s">
        <v>454</v>
      </c>
      <c r="F2866" s="134" t="s">
        <v>452</v>
      </c>
      <c r="G2866" s="134" t="s">
        <v>969</v>
      </c>
      <c r="H2866" s="134" t="s">
        <v>1023</v>
      </c>
      <c r="I2866" s="134" t="s">
        <v>343</v>
      </c>
      <c r="J2866" s="135">
        <v>22.52</v>
      </c>
      <c r="K2866" s="135">
        <v>14.97</v>
      </c>
      <c r="L2866" s="135">
        <v>0</v>
      </c>
      <c r="M2866" s="141" t="str">
        <f t="shared" si="89"/>
        <v>201710</v>
      </c>
    </row>
    <row r="2867" spans="1:13" x14ac:dyDescent="0.25">
      <c r="A2867" s="35" t="str">
        <f>VLOOKUP(B2867,ResCat!$A$2:$B$269,2,FALSE)</f>
        <v>PPOPMR</v>
      </c>
      <c r="B2867" s="68" t="str">
        <f>IF(ISNA(VLOOKUP(C2867,COA!$A$2:$B$340,2,FALSE)),"XXX",VLOOKUP(C2867,COA!$A$2:$B$340,2,FALSE))</f>
        <v>N55</v>
      </c>
      <c r="C2867" s="149" t="str">
        <f t="shared" si="90"/>
        <v>0003-1013-0012</v>
      </c>
      <c r="D2867" s="134" t="s">
        <v>463</v>
      </c>
      <c r="E2867" s="134" t="s">
        <v>454</v>
      </c>
      <c r="F2867" s="134" t="s">
        <v>452</v>
      </c>
      <c r="G2867" s="134" t="s">
        <v>969</v>
      </c>
      <c r="H2867" s="134" t="s">
        <v>1023</v>
      </c>
      <c r="I2867" s="134" t="s">
        <v>1</v>
      </c>
      <c r="J2867" s="135">
        <v>407676.42000000004</v>
      </c>
      <c r="K2867" s="135">
        <v>244010.08999999997</v>
      </c>
      <c r="L2867" s="135">
        <v>233455.72000000006</v>
      </c>
      <c r="M2867" s="141" t="str">
        <f t="shared" si="89"/>
        <v>201710</v>
      </c>
    </row>
    <row r="2868" spans="1:13" x14ac:dyDescent="0.25">
      <c r="A2868" s="35" t="str">
        <f>VLOOKUP(B2868,ResCat!$A$2:$B$269,2,FALSE)</f>
        <v>PPOPMR</v>
      </c>
      <c r="B2868" s="68" t="str">
        <f>IF(ISNA(VLOOKUP(C2868,COA!$A$2:$B$340,2,FALSE)),"XXX",VLOOKUP(C2868,COA!$A$2:$B$340,2,FALSE))</f>
        <v>N55</v>
      </c>
      <c r="C2868" s="149" t="str">
        <f t="shared" si="90"/>
        <v>0003-1013-0012</v>
      </c>
      <c r="D2868" s="134" t="s">
        <v>463</v>
      </c>
      <c r="E2868" s="134" t="s">
        <v>454</v>
      </c>
      <c r="F2868" s="134" t="s">
        <v>452</v>
      </c>
      <c r="G2868" s="134" t="s">
        <v>961</v>
      </c>
      <c r="H2868" s="134" t="s">
        <v>1023</v>
      </c>
      <c r="I2868" s="134" t="s">
        <v>3</v>
      </c>
      <c r="J2868" s="135">
        <v>79200.929999999964</v>
      </c>
      <c r="K2868" s="135">
        <v>32290.43</v>
      </c>
      <c r="L2868" s="135">
        <v>27957.579999999991</v>
      </c>
      <c r="M2868" s="141" t="str">
        <f t="shared" si="89"/>
        <v>201711</v>
      </c>
    </row>
    <row r="2869" spans="1:13" x14ac:dyDescent="0.25">
      <c r="A2869" s="35" t="str">
        <f>VLOOKUP(B2869,ResCat!$A$2:$B$269,2,FALSE)</f>
        <v>PPOPMR</v>
      </c>
      <c r="B2869" s="68" t="str">
        <f>IF(ISNA(VLOOKUP(C2869,COA!$A$2:$B$340,2,FALSE)),"XXX",VLOOKUP(C2869,COA!$A$2:$B$340,2,FALSE))</f>
        <v>N55</v>
      </c>
      <c r="C2869" s="149" t="str">
        <f t="shared" si="90"/>
        <v>0003-1013-0012</v>
      </c>
      <c r="D2869" s="134" t="s">
        <v>463</v>
      </c>
      <c r="E2869" s="134" t="s">
        <v>454</v>
      </c>
      <c r="F2869" s="134" t="s">
        <v>452</v>
      </c>
      <c r="G2869" s="134" t="s">
        <v>961</v>
      </c>
      <c r="H2869" s="134" t="s">
        <v>1023</v>
      </c>
      <c r="I2869" s="134" t="s">
        <v>0</v>
      </c>
      <c r="J2869" s="135">
        <v>558324.59000000008</v>
      </c>
      <c r="K2869" s="135">
        <v>369638.62000000005</v>
      </c>
      <c r="L2869" s="135">
        <v>352523.02999999991</v>
      </c>
      <c r="M2869" s="141" t="str">
        <f t="shared" si="89"/>
        <v>201711</v>
      </c>
    </row>
    <row r="2870" spans="1:13" x14ac:dyDescent="0.25">
      <c r="A2870" s="35" t="str">
        <f>VLOOKUP(B2870,ResCat!$A$2:$B$269,2,FALSE)</f>
        <v>PPOPMR</v>
      </c>
      <c r="B2870" s="68" t="str">
        <f>IF(ISNA(VLOOKUP(C2870,COA!$A$2:$B$340,2,FALSE)),"XXX",VLOOKUP(C2870,COA!$A$2:$B$340,2,FALSE))</f>
        <v>N55</v>
      </c>
      <c r="C2870" s="149" t="str">
        <f t="shared" si="90"/>
        <v>0003-1013-0012</v>
      </c>
      <c r="D2870" s="134" t="s">
        <v>463</v>
      </c>
      <c r="E2870" s="134" t="s">
        <v>454</v>
      </c>
      <c r="F2870" s="134" t="s">
        <v>452</v>
      </c>
      <c r="G2870" s="134" t="s">
        <v>961</v>
      </c>
      <c r="H2870" s="134" t="s">
        <v>1023</v>
      </c>
      <c r="I2870" s="134" t="s">
        <v>336</v>
      </c>
      <c r="J2870" s="135">
        <v>565.83999999999992</v>
      </c>
      <c r="K2870" s="135">
        <v>88.919999999999987</v>
      </c>
      <c r="L2870" s="135">
        <v>0</v>
      </c>
      <c r="M2870" s="141" t="str">
        <f t="shared" si="89"/>
        <v>201711</v>
      </c>
    </row>
    <row r="2871" spans="1:13" x14ac:dyDescent="0.25">
      <c r="A2871" s="35" t="str">
        <f>VLOOKUP(B2871,ResCat!$A$2:$B$269,2,FALSE)</f>
        <v>PPOPMR</v>
      </c>
      <c r="B2871" s="68" t="str">
        <f>IF(ISNA(VLOOKUP(C2871,COA!$A$2:$B$340,2,FALSE)),"XXX",VLOOKUP(C2871,COA!$A$2:$B$340,2,FALSE))</f>
        <v>N55</v>
      </c>
      <c r="C2871" s="149" t="str">
        <f t="shared" si="90"/>
        <v>0003-1013-0012</v>
      </c>
      <c r="D2871" s="134" t="s">
        <v>463</v>
      </c>
      <c r="E2871" s="134" t="s">
        <v>454</v>
      </c>
      <c r="F2871" s="134" t="s">
        <v>452</v>
      </c>
      <c r="G2871" s="134" t="s">
        <v>961</v>
      </c>
      <c r="H2871" s="134" t="s">
        <v>1023</v>
      </c>
      <c r="I2871" s="134" t="s">
        <v>2</v>
      </c>
      <c r="J2871" s="135">
        <v>403751.79000000015</v>
      </c>
      <c r="K2871" s="135">
        <v>158079.08999999953</v>
      </c>
      <c r="L2871" s="135">
        <v>118183.28999999969</v>
      </c>
      <c r="M2871" s="141" t="str">
        <f t="shared" si="89"/>
        <v>201711</v>
      </c>
    </row>
    <row r="2872" spans="1:13" x14ac:dyDescent="0.25">
      <c r="A2872" s="35" t="str">
        <f>VLOOKUP(B2872,ResCat!$A$2:$B$269,2,FALSE)</f>
        <v>PPOPMR</v>
      </c>
      <c r="B2872" s="68" t="str">
        <f>IF(ISNA(VLOOKUP(C2872,COA!$A$2:$B$340,2,FALSE)),"XXX",VLOOKUP(C2872,COA!$A$2:$B$340,2,FALSE))</f>
        <v>N55</v>
      </c>
      <c r="C2872" s="149" t="str">
        <f t="shared" si="90"/>
        <v>0003-1013-0012</v>
      </c>
      <c r="D2872" s="134" t="s">
        <v>463</v>
      </c>
      <c r="E2872" s="134" t="s">
        <v>454</v>
      </c>
      <c r="F2872" s="134" t="s">
        <v>452</v>
      </c>
      <c r="G2872" s="134" t="s">
        <v>961</v>
      </c>
      <c r="H2872" s="134" t="s">
        <v>1023</v>
      </c>
      <c r="I2872" s="134" t="s">
        <v>343</v>
      </c>
      <c r="J2872" s="135">
        <v>-700.06</v>
      </c>
      <c r="K2872" s="135">
        <v>-556.9799999999999</v>
      </c>
      <c r="L2872" s="135">
        <v>-13.950000000000024</v>
      </c>
      <c r="M2872" s="141" t="str">
        <f t="shared" si="89"/>
        <v>201711</v>
      </c>
    </row>
    <row r="2873" spans="1:13" x14ac:dyDescent="0.25">
      <c r="A2873" s="35" t="str">
        <f>VLOOKUP(B2873,ResCat!$A$2:$B$269,2,FALSE)</f>
        <v>PPOPMR</v>
      </c>
      <c r="B2873" s="68" t="str">
        <f>IF(ISNA(VLOOKUP(C2873,COA!$A$2:$B$340,2,FALSE)),"XXX",VLOOKUP(C2873,COA!$A$2:$B$340,2,FALSE))</f>
        <v>N55</v>
      </c>
      <c r="C2873" s="149" t="str">
        <f t="shared" si="90"/>
        <v>0003-1013-0012</v>
      </c>
      <c r="D2873" s="134" t="s">
        <v>463</v>
      </c>
      <c r="E2873" s="134" t="s">
        <v>454</v>
      </c>
      <c r="F2873" s="134" t="s">
        <v>452</v>
      </c>
      <c r="G2873" s="134" t="s">
        <v>961</v>
      </c>
      <c r="H2873" s="134" t="s">
        <v>1023</v>
      </c>
      <c r="I2873" s="134" t="s">
        <v>1</v>
      </c>
      <c r="J2873" s="135">
        <v>325996.21000000043</v>
      </c>
      <c r="K2873" s="135">
        <v>136982.08000000019</v>
      </c>
      <c r="L2873" s="135">
        <v>114499.32000000008</v>
      </c>
      <c r="M2873" s="141" t="str">
        <f t="shared" si="89"/>
        <v>201711</v>
      </c>
    </row>
    <row r="2874" spans="1:13" x14ac:dyDescent="0.25">
      <c r="A2874" s="35" t="str">
        <f>VLOOKUP(B2874,ResCat!$A$2:$B$269,2,FALSE)</f>
        <v>PPOPMR</v>
      </c>
      <c r="B2874" s="68" t="str">
        <f>IF(ISNA(VLOOKUP(C2874,COA!$A$2:$B$340,2,FALSE)),"XXX",VLOOKUP(C2874,COA!$A$2:$B$340,2,FALSE))</f>
        <v>N55</v>
      </c>
      <c r="C2874" s="149" t="str">
        <f t="shared" si="90"/>
        <v>0003-1013-0012</v>
      </c>
      <c r="D2874" s="134" t="s">
        <v>463</v>
      </c>
      <c r="E2874" s="134" t="s">
        <v>454</v>
      </c>
      <c r="F2874" s="134" t="s">
        <v>452</v>
      </c>
      <c r="G2874" s="134" t="s">
        <v>970</v>
      </c>
      <c r="H2874" s="134" t="s">
        <v>1023</v>
      </c>
      <c r="I2874" s="134" t="s">
        <v>3</v>
      </c>
      <c r="J2874" s="135">
        <v>823258.32999999868</v>
      </c>
      <c r="K2874" s="135">
        <v>292762.05000000022</v>
      </c>
      <c r="L2874" s="135">
        <v>228868.51000000018</v>
      </c>
      <c r="M2874" s="141" t="str">
        <f t="shared" si="89"/>
        <v>201712</v>
      </c>
    </row>
    <row r="2875" spans="1:13" x14ac:dyDescent="0.25">
      <c r="A2875" s="35" t="str">
        <f>VLOOKUP(B2875,ResCat!$A$2:$B$269,2,FALSE)</f>
        <v>PPOPMR</v>
      </c>
      <c r="B2875" s="68" t="str">
        <f>IF(ISNA(VLOOKUP(C2875,COA!$A$2:$B$340,2,FALSE)),"XXX",VLOOKUP(C2875,COA!$A$2:$B$340,2,FALSE))</f>
        <v>N55</v>
      </c>
      <c r="C2875" s="149" t="str">
        <f t="shared" si="90"/>
        <v>0003-1013-0012</v>
      </c>
      <c r="D2875" s="134" t="s">
        <v>463</v>
      </c>
      <c r="E2875" s="134" t="s">
        <v>454</v>
      </c>
      <c r="F2875" s="134" t="s">
        <v>452</v>
      </c>
      <c r="G2875" s="134" t="s">
        <v>970</v>
      </c>
      <c r="H2875" s="134" t="s">
        <v>1023</v>
      </c>
      <c r="I2875" s="134" t="s">
        <v>368</v>
      </c>
      <c r="J2875" s="135">
        <v>151</v>
      </c>
      <c r="K2875" s="135">
        <v>107.87</v>
      </c>
      <c r="L2875" s="135">
        <v>0</v>
      </c>
      <c r="M2875" s="141" t="str">
        <f t="shared" si="89"/>
        <v>201712</v>
      </c>
    </row>
    <row r="2876" spans="1:13" x14ac:dyDescent="0.25">
      <c r="A2876" s="35" t="str">
        <f>VLOOKUP(B2876,ResCat!$A$2:$B$269,2,FALSE)</f>
        <v>PPOPMR</v>
      </c>
      <c r="B2876" s="68" t="str">
        <f>IF(ISNA(VLOOKUP(C2876,COA!$A$2:$B$340,2,FALSE)),"XXX",VLOOKUP(C2876,COA!$A$2:$B$340,2,FALSE))</f>
        <v>N55</v>
      </c>
      <c r="C2876" s="149" t="str">
        <f t="shared" si="90"/>
        <v>0003-1013-0012</v>
      </c>
      <c r="D2876" s="134" t="s">
        <v>463</v>
      </c>
      <c r="E2876" s="134" t="s">
        <v>454</v>
      </c>
      <c r="F2876" s="134" t="s">
        <v>452</v>
      </c>
      <c r="G2876" s="134" t="s">
        <v>970</v>
      </c>
      <c r="H2876" s="134" t="s">
        <v>1023</v>
      </c>
      <c r="I2876" s="134" t="s">
        <v>0</v>
      </c>
      <c r="J2876" s="135">
        <v>3350192.1500000008</v>
      </c>
      <c r="K2876" s="135">
        <v>1007122.8800000004</v>
      </c>
      <c r="L2876" s="135">
        <v>928479.45999999926</v>
      </c>
      <c r="M2876" s="141" t="str">
        <f t="shared" si="89"/>
        <v>201712</v>
      </c>
    </row>
    <row r="2877" spans="1:13" x14ac:dyDescent="0.25">
      <c r="A2877" s="35" t="str">
        <f>VLOOKUP(B2877,ResCat!$A$2:$B$269,2,FALSE)</f>
        <v>PPOPMR</v>
      </c>
      <c r="B2877" s="68" t="str">
        <f>IF(ISNA(VLOOKUP(C2877,COA!$A$2:$B$340,2,FALSE)),"XXX",VLOOKUP(C2877,COA!$A$2:$B$340,2,FALSE))</f>
        <v>N55</v>
      </c>
      <c r="C2877" s="149" t="str">
        <f t="shared" si="90"/>
        <v>0003-1013-0012</v>
      </c>
      <c r="D2877" s="134" t="s">
        <v>463</v>
      </c>
      <c r="E2877" s="134" t="s">
        <v>454</v>
      </c>
      <c r="F2877" s="134" t="s">
        <v>452</v>
      </c>
      <c r="G2877" s="134" t="s">
        <v>970</v>
      </c>
      <c r="H2877" s="134" t="s">
        <v>1023</v>
      </c>
      <c r="I2877" s="134" t="s">
        <v>336</v>
      </c>
      <c r="J2877" s="135">
        <v>12701.65</v>
      </c>
      <c r="K2877" s="135">
        <v>4330.38</v>
      </c>
      <c r="L2877" s="135">
        <v>3877.29</v>
      </c>
      <c r="M2877" s="141" t="str">
        <f t="shared" si="89"/>
        <v>201712</v>
      </c>
    </row>
    <row r="2878" spans="1:13" x14ac:dyDescent="0.25">
      <c r="A2878" s="35" t="str">
        <f>VLOOKUP(B2878,ResCat!$A$2:$B$269,2,FALSE)</f>
        <v>PPOPMR</v>
      </c>
      <c r="B2878" s="68" t="str">
        <f>IF(ISNA(VLOOKUP(C2878,COA!$A$2:$B$340,2,FALSE)),"XXX",VLOOKUP(C2878,COA!$A$2:$B$340,2,FALSE))</f>
        <v>N55</v>
      </c>
      <c r="C2878" s="149" t="str">
        <f t="shared" si="90"/>
        <v>0003-1013-0012</v>
      </c>
      <c r="D2878" s="134" t="s">
        <v>463</v>
      </c>
      <c r="E2878" s="134" t="s">
        <v>454</v>
      </c>
      <c r="F2878" s="134" t="s">
        <v>452</v>
      </c>
      <c r="G2878" s="134" t="s">
        <v>970</v>
      </c>
      <c r="H2878" s="134" t="s">
        <v>1023</v>
      </c>
      <c r="I2878" s="134" t="s">
        <v>2</v>
      </c>
      <c r="J2878" s="135">
        <v>2334028.1300000018</v>
      </c>
      <c r="K2878" s="135">
        <v>998601.18999999622</v>
      </c>
      <c r="L2878" s="135">
        <v>796265.78999999678</v>
      </c>
      <c r="M2878" s="141" t="str">
        <f t="shared" si="89"/>
        <v>201712</v>
      </c>
    </row>
    <row r="2879" spans="1:13" x14ac:dyDescent="0.25">
      <c r="A2879" s="35" t="str">
        <f>VLOOKUP(B2879,ResCat!$A$2:$B$269,2,FALSE)</f>
        <v>PPOPMR</v>
      </c>
      <c r="B2879" s="68" t="str">
        <f>IF(ISNA(VLOOKUP(C2879,COA!$A$2:$B$340,2,FALSE)),"XXX",VLOOKUP(C2879,COA!$A$2:$B$340,2,FALSE))</f>
        <v>N55</v>
      </c>
      <c r="C2879" s="149" t="str">
        <f t="shared" si="90"/>
        <v>0003-1013-0012</v>
      </c>
      <c r="D2879" s="134" t="s">
        <v>463</v>
      </c>
      <c r="E2879" s="134" t="s">
        <v>454</v>
      </c>
      <c r="F2879" s="134" t="s">
        <v>452</v>
      </c>
      <c r="G2879" s="134" t="s">
        <v>970</v>
      </c>
      <c r="H2879" s="134" t="s">
        <v>1023</v>
      </c>
      <c r="I2879" s="134" t="s">
        <v>343</v>
      </c>
      <c r="J2879" s="135">
        <v>647621.3000000004</v>
      </c>
      <c r="K2879" s="135">
        <v>298485.11000000028</v>
      </c>
      <c r="L2879" s="135">
        <v>278721.94000000006</v>
      </c>
      <c r="M2879" s="141" t="str">
        <f t="shared" si="89"/>
        <v>201712</v>
      </c>
    </row>
    <row r="2880" spans="1:13" x14ac:dyDescent="0.25">
      <c r="A2880" s="35" t="str">
        <f>VLOOKUP(B2880,ResCat!$A$2:$B$269,2,FALSE)</f>
        <v>PPOPMR</v>
      </c>
      <c r="B2880" s="68" t="str">
        <f>IF(ISNA(VLOOKUP(C2880,COA!$A$2:$B$340,2,FALSE)),"XXX",VLOOKUP(C2880,COA!$A$2:$B$340,2,FALSE))</f>
        <v>N55</v>
      </c>
      <c r="C2880" s="149" t="str">
        <f t="shared" si="90"/>
        <v>0003-1013-0012</v>
      </c>
      <c r="D2880" s="134" t="s">
        <v>463</v>
      </c>
      <c r="E2880" s="134" t="s">
        <v>454</v>
      </c>
      <c r="F2880" s="134" t="s">
        <v>452</v>
      </c>
      <c r="G2880" s="134" t="s">
        <v>970</v>
      </c>
      <c r="H2880" s="134" t="s">
        <v>1023</v>
      </c>
      <c r="I2880" s="134" t="s">
        <v>1</v>
      </c>
      <c r="J2880" s="135">
        <v>3000067.11</v>
      </c>
      <c r="K2880" s="135">
        <v>1081445.6400000006</v>
      </c>
      <c r="L2880" s="135">
        <v>875380.87999999977</v>
      </c>
      <c r="M2880" s="141" t="str">
        <f t="shared" si="89"/>
        <v>201712</v>
      </c>
    </row>
    <row r="2881" spans="1:13" x14ac:dyDescent="0.25">
      <c r="A2881" s="35" t="str">
        <f>VLOOKUP(B2881,ResCat!$A$2:$B$269,2,FALSE)</f>
        <v>PPOPMR</v>
      </c>
      <c r="B2881" s="68" t="str">
        <f>IF(ISNA(VLOOKUP(C2881,COA!$A$2:$B$340,2,FALSE)),"XXX",VLOOKUP(C2881,COA!$A$2:$B$340,2,FALSE))</f>
        <v>N55</v>
      </c>
      <c r="C2881" s="149" t="str">
        <f t="shared" si="90"/>
        <v>0003-1013-0012</v>
      </c>
      <c r="D2881" s="134" t="s">
        <v>463</v>
      </c>
      <c r="E2881" s="134" t="s">
        <v>454</v>
      </c>
      <c r="F2881" s="134" t="s">
        <v>452</v>
      </c>
      <c r="G2881" s="134" t="s">
        <v>1023</v>
      </c>
      <c r="H2881" s="134" t="s">
        <v>1023</v>
      </c>
      <c r="I2881" s="134" t="s">
        <v>3</v>
      </c>
      <c r="J2881" s="135">
        <v>667764.03999999689</v>
      </c>
      <c r="K2881" s="135">
        <v>237127.85000000097</v>
      </c>
      <c r="L2881" s="135">
        <v>91631.590000000215</v>
      </c>
      <c r="M2881" s="141" t="str">
        <f t="shared" si="89"/>
        <v>201801</v>
      </c>
    </row>
    <row r="2882" spans="1:13" x14ac:dyDescent="0.25">
      <c r="A2882" s="35" t="str">
        <f>VLOOKUP(B2882,ResCat!$A$2:$B$269,2,FALSE)</f>
        <v>PPOPMR</v>
      </c>
      <c r="B2882" s="68" t="str">
        <f>IF(ISNA(VLOOKUP(C2882,COA!$A$2:$B$340,2,FALSE)),"XXX",VLOOKUP(C2882,COA!$A$2:$B$340,2,FALSE))</f>
        <v>N55</v>
      </c>
      <c r="C2882" s="149" t="str">
        <f t="shared" si="90"/>
        <v>0003-1013-0012</v>
      </c>
      <c r="D2882" s="134" t="s">
        <v>463</v>
      </c>
      <c r="E2882" s="134" t="s">
        <v>454</v>
      </c>
      <c r="F2882" s="134" t="s">
        <v>452</v>
      </c>
      <c r="G2882" s="134" t="s">
        <v>1023</v>
      </c>
      <c r="H2882" s="134" t="s">
        <v>1023</v>
      </c>
      <c r="I2882" s="134" t="s">
        <v>368</v>
      </c>
      <c r="J2882" s="135">
        <v>685.01</v>
      </c>
      <c r="K2882" s="135">
        <v>356.17</v>
      </c>
      <c r="L2882" s="135">
        <v>356.17</v>
      </c>
      <c r="M2882" s="141" t="str">
        <f t="shared" si="89"/>
        <v>201801</v>
      </c>
    </row>
    <row r="2883" spans="1:13" x14ac:dyDescent="0.25">
      <c r="A2883" s="35" t="str">
        <f>VLOOKUP(B2883,ResCat!$A$2:$B$269,2,FALSE)</f>
        <v>PPOPMR</v>
      </c>
      <c r="B2883" s="68" t="str">
        <f>IF(ISNA(VLOOKUP(C2883,COA!$A$2:$B$340,2,FALSE)),"XXX",VLOOKUP(C2883,COA!$A$2:$B$340,2,FALSE))</f>
        <v>N55</v>
      </c>
      <c r="C2883" s="149" t="str">
        <f t="shared" si="90"/>
        <v>0003-1013-0012</v>
      </c>
      <c r="D2883" s="134" t="s">
        <v>463</v>
      </c>
      <c r="E2883" s="134" t="s">
        <v>454</v>
      </c>
      <c r="F2883" s="134" t="s">
        <v>452</v>
      </c>
      <c r="G2883" s="134" t="s">
        <v>1023</v>
      </c>
      <c r="H2883" s="134" t="s">
        <v>1023</v>
      </c>
      <c r="I2883" s="134" t="s">
        <v>0</v>
      </c>
      <c r="J2883" s="135">
        <v>759334.37</v>
      </c>
      <c r="K2883" s="135">
        <v>245984.40000000005</v>
      </c>
      <c r="L2883" s="135">
        <v>203761.69999999995</v>
      </c>
      <c r="M2883" s="141" t="str">
        <f t="shared" si="89"/>
        <v>201801</v>
      </c>
    </row>
    <row r="2884" spans="1:13" x14ac:dyDescent="0.25">
      <c r="A2884" s="35" t="str">
        <f>VLOOKUP(B2884,ResCat!$A$2:$B$269,2,FALSE)</f>
        <v>PPOPMR</v>
      </c>
      <c r="B2884" s="68" t="str">
        <f>IF(ISNA(VLOOKUP(C2884,COA!$A$2:$B$340,2,FALSE)),"XXX",VLOOKUP(C2884,COA!$A$2:$B$340,2,FALSE))</f>
        <v>N55</v>
      </c>
      <c r="C2884" s="149" t="str">
        <f t="shared" si="90"/>
        <v>0003-1013-0012</v>
      </c>
      <c r="D2884" s="134" t="s">
        <v>463</v>
      </c>
      <c r="E2884" s="134" t="s">
        <v>454</v>
      </c>
      <c r="F2884" s="134" t="s">
        <v>452</v>
      </c>
      <c r="G2884" s="134" t="s">
        <v>1023</v>
      </c>
      <c r="H2884" s="134" t="s">
        <v>1023</v>
      </c>
      <c r="I2884" s="134" t="s">
        <v>336</v>
      </c>
      <c r="J2884" s="135">
        <v>8160.8899999999994</v>
      </c>
      <c r="K2884" s="135">
        <v>4285.6899999999996</v>
      </c>
      <c r="L2884" s="135">
        <v>2952.96</v>
      </c>
      <c r="M2884" s="141" t="str">
        <f t="shared" ref="M2884:M2947" si="91">IF(G2884&lt;$M$1,$M$1,G2884)</f>
        <v>201801</v>
      </c>
    </row>
    <row r="2885" spans="1:13" x14ac:dyDescent="0.25">
      <c r="A2885" s="35" t="str">
        <f>VLOOKUP(B2885,ResCat!$A$2:$B$269,2,FALSE)</f>
        <v>PPOPMR</v>
      </c>
      <c r="B2885" s="68" t="str">
        <f>IF(ISNA(VLOOKUP(C2885,COA!$A$2:$B$340,2,FALSE)),"XXX",VLOOKUP(C2885,COA!$A$2:$B$340,2,FALSE))</f>
        <v>N55</v>
      </c>
      <c r="C2885" s="149" t="str">
        <f t="shared" ref="C2885:C2948" si="92">D2885&amp;"-"&amp;E2885&amp;"-"&amp;F2885</f>
        <v>0003-1013-0012</v>
      </c>
      <c r="D2885" s="134" t="s">
        <v>463</v>
      </c>
      <c r="E2885" s="134" t="s">
        <v>454</v>
      </c>
      <c r="F2885" s="134" t="s">
        <v>452</v>
      </c>
      <c r="G2885" s="134" t="s">
        <v>1023</v>
      </c>
      <c r="H2885" s="134" t="s">
        <v>1023</v>
      </c>
      <c r="I2885" s="134" t="s">
        <v>2</v>
      </c>
      <c r="J2885" s="135">
        <v>1876634.1800000032</v>
      </c>
      <c r="K2885" s="135">
        <v>962820.71999999415</v>
      </c>
      <c r="L2885" s="135">
        <v>506288.50000000588</v>
      </c>
      <c r="M2885" s="141" t="str">
        <f t="shared" si="91"/>
        <v>201801</v>
      </c>
    </row>
    <row r="2886" spans="1:13" x14ac:dyDescent="0.25">
      <c r="A2886" s="35" t="str">
        <f>VLOOKUP(B2886,ResCat!$A$2:$B$269,2,FALSE)</f>
        <v>PPOPMR</v>
      </c>
      <c r="B2886" s="68" t="str">
        <f>IF(ISNA(VLOOKUP(C2886,COA!$A$2:$B$340,2,FALSE)),"XXX",VLOOKUP(C2886,COA!$A$2:$B$340,2,FALSE))</f>
        <v>N55</v>
      </c>
      <c r="C2886" s="149" t="str">
        <f t="shared" si="92"/>
        <v>0003-1013-0012</v>
      </c>
      <c r="D2886" s="134" t="s">
        <v>463</v>
      </c>
      <c r="E2886" s="134" t="s">
        <v>454</v>
      </c>
      <c r="F2886" s="134" t="s">
        <v>452</v>
      </c>
      <c r="G2886" s="134" t="s">
        <v>1023</v>
      </c>
      <c r="H2886" s="134" t="s">
        <v>1023</v>
      </c>
      <c r="I2886" s="134" t="s">
        <v>343</v>
      </c>
      <c r="J2886" s="135">
        <v>2723284.3099999879</v>
      </c>
      <c r="K2886" s="135">
        <v>1168997.9900000007</v>
      </c>
      <c r="L2886" s="135">
        <v>953975.02000000549</v>
      </c>
      <c r="M2886" s="141" t="str">
        <f t="shared" si="91"/>
        <v>201801</v>
      </c>
    </row>
    <row r="2887" spans="1:13" x14ac:dyDescent="0.25">
      <c r="A2887" s="35" t="str">
        <f>VLOOKUP(B2887,ResCat!$A$2:$B$269,2,FALSE)</f>
        <v>PPOPMR</v>
      </c>
      <c r="B2887" s="68" t="str">
        <f>IF(ISNA(VLOOKUP(C2887,COA!$A$2:$B$340,2,FALSE)),"XXX",VLOOKUP(C2887,COA!$A$2:$B$340,2,FALSE))</f>
        <v>N55</v>
      </c>
      <c r="C2887" s="149" t="str">
        <f t="shared" si="92"/>
        <v>0003-1013-0012</v>
      </c>
      <c r="D2887" s="134" t="s">
        <v>463</v>
      </c>
      <c r="E2887" s="134" t="s">
        <v>454</v>
      </c>
      <c r="F2887" s="134" t="s">
        <v>452</v>
      </c>
      <c r="G2887" s="134" t="s">
        <v>1023</v>
      </c>
      <c r="H2887" s="134" t="s">
        <v>1023</v>
      </c>
      <c r="I2887" s="134" t="s">
        <v>1</v>
      </c>
      <c r="J2887" s="135">
        <v>1411043.5200000021</v>
      </c>
      <c r="K2887" s="135">
        <v>618087.43000000087</v>
      </c>
      <c r="L2887" s="135">
        <v>397940.30999999994</v>
      </c>
      <c r="M2887" s="141" t="str">
        <f t="shared" si="91"/>
        <v>201801</v>
      </c>
    </row>
    <row r="2888" spans="1:13" x14ac:dyDescent="0.25">
      <c r="A2888" s="35" t="str">
        <f>VLOOKUP(B2888,ResCat!$A$2:$B$269,2,FALSE)</f>
        <v>PPOPMR</v>
      </c>
      <c r="B2888" s="68" t="str">
        <f>IF(ISNA(VLOOKUP(C2888,COA!$A$2:$B$340,2,FALSE)),"XXX",VLOOKUP(C2888,COA!$A$2:$B$340,2,FALSE))</f>
        <v>N57</v>
      </c>
      <c r="C2888" s="149" t="str">
        <f t="shared" si="92"/>
        <v>0003-1013-0047</v>
      </c>
      <c r="D2888" s="134" t="s">
        <v>463</v>
      </c>
      <c r="E2888" s="134" t="s">
        <v>454</v>
      </c>
      <c r="F2888" s="134" t="s">
        <v>470</v>
      </c>
      <c r="G2888" s="134" t="s">
        <v>1028</v>
      </c>
      <c r="H2888" s="134" t="s">
        <v>1023</v>
      </c>
      <c r="I2888" s="134" t="s">
        <v>2</v>
      </c>
      <c r="J2888" s="135">
        <v>0</v>
      </c>
      <c r="K2888" s="135">
        <v>-61.989999999999981</v>
      </c>
      <c r="L2888" s="135">
        <v>-61.989999999999981</v>
      </c>
      <c r="M2888" s="141" t="str">
        <f t="shared" si="91"/>
        <v>201601</v>
      </c>
    </row>
    <row r="2889" spans="1:13" x14ac:dyDescent="0.25">
      <c r="A2889" s="35" t="str">
        <f>VLOOKUP(B2889,ResCat!$A$2:$B$269,2,FALSE)</f>
        <v>PPOPMR</v>
      </c>
      <c r="B2889" s="68" t="str">
        <f>IF(ISNA(VLOOKUP(C2889,COA!$A$2:$B$340,2,FALSE)),"XXX",VLOOKUP(C2889,COA!$A$2:$B$340,2,FALSE))</f>
        <v>N57</v>
      </c>
      <c r="C2889" s="149" t="str">
        <f t="shared" si="92"/>
        <v>0003-1013-0047</v>
      </c>
      <c r="D2889" s="134" t="s">
        <v>463</v>
      </c>
      <c r="E2889" s="134" t="s">
        <v>454</v>
      </c>
      <c r="F2889" s="134" t="s">
        <v>470</v>
      </c>
      <c r="G2889" s="134" t="s">
        <v>350</v>
      </c>
      <c r="H2889" s="134" t="s">
        <v>1023</v>
      </c>
      <c r="I2889" s="134" t="s">
        <v>2</v>
      </c>
      <c r="J2889" s="135">
        <v>37.049999999999997</v>
      </c>
      <c r="K2889" s="135">
        <v>37.049999999999997</v>
      </c>
      <c r="L2889" s="135">
        <v>0</v>
      </c>
      <c r="M2889" s="141" t="str">
        <f t="shared" si="91"/>
        <v>201601</v>
      </c>
    </row>
    <row r="2890" spans="1:13" x14ac:dyDescent="0.25">
      <c r="A2890" s="35" t="str">
        <f>VLOOKUP(B2890,ResCat!$A$2:$B$269,2,FALSE)</f>
        <v>PPOPMR</v>
      </c>
      <c r="B2890" s="68" t="str">
        <f>IF(ISNA(VLOOKUP(C2890,COA!$A$2:$B$340,2,FALSE)),"XXX",VLOOKUP(C2890,COA!$A$2:$B$340,2,FALSE))</f>
        <v>N57</v>
      </c>
      <c r="C2890" s="149" t="str">
        <f t="shared" si="92"/>
        <v>0003-1013-0047</v>
      </c>
      <c r="D2890" s="134" t="s">
        <v>463</v>
      </c>
      <c r="E2890" s="134" t="s">
        <v>454</v>
      </c>
      <c r="F2890" s="134" t="s">
        <v>470</v>
      </c>
      <c r="G2890" s="134" t="s">
        <v>359</v>
      </c>
      <c r="H2890" s="134" t="s">
        <v>1023</v>
      </c>
      <c r="I2890" s="134" t="s">
        <v>3</v>
      </c>
      <c r="J2890" s="135">
        <v>0</v>
      </c>
      <c r="K2890" s="135">
        <v>14.49</v>
      </c>
      <c r="L2890" s="135">
        <v>14.49</v>
      </c>
      <c r="M2890" s="141" t="str">
        <f t="shared" si="91"/>
        <v>201601</v>
      </c>
    </row>
    <row r="2891" spans="1:13" x14ac:dyDescent="0.25">
      <c r="A2891" s="35" t="str">
        <f>VLOOKUP(B2891,ResCat!$A$2:$B$269,2,FALSE)</f>
        <v>PPOPMR</v>
      </c>
      <c r="B2891" s="68" t="str">
        <f>IF(ISNA(VLOOKUP(C2891,COA!$A$2:$B$340,2,FALSE)),"XXX",VLOOKUP(C2891,COA!$A$2:$B$340,2,FALSE))</f>
        <v>N57</v>
      </c>
      <c r="C2891" s="149" t="str">
        <f t="shared" si="92"/>
        <v>0003-1013-0047</v>
      </c>
      <c r="D2891" s="134" t="s">
        <v>463</v>
      </c>
      <c r="E2891" s="134" t="s">
        <v>454</v>
      </c>
      <c r="F2891" s="134" t="s">
        <v>470</v>
      </c>
      <c r="G2891" s="134" t="s">
        <v>359</v>
      </c>
      <c r="H2891" s="134" t="s">
        <v>1023</v>
      </c>
      <c r="I2891" s="134" t="s">
        <v>2</v>
      </c>
      <c r="J2891" s="135">
        <v>0</v>
      </c>
      <c r="K2891" s="135">
        <v>0</v>
      </c>
      <c r="L2891" s="135">
        <v>0</v>
      </c>
      <c r="M2891" s="141" t="str">
        <f t="shared" si="91"/>
        <v>201601</v>
      </c>
    </row>
    <row r="2892" spans="1:13" x14ac:dyDescent="0.25">
      <c r="A2892" s="35" t="str">
        <f>VLOOKUP(B2892,ResCat!$A$2:$B$269,2,FALSE)</f>
        <v>PPOPMR</v>
      </c>
      <c r="B2892" s="68" t="str">
        <f>IF(ISNA(VLOOKUP(C2892,COA!$A$2:$B$340,2,FALSE)),"XXX",VLOOKUP(C2892,COA!$A$2:$B$340,2,FALSE))</f>
        <v>N57</v>
      </c>
      <c r="C2892" s="149" t="str">
        <f t="shared" si="92"/>
        <v>0003-1013-0047</v>
      </c>
      <c r="D2892" s="134" t="s">
        <v>463</v>
      </c>
      <c r="E2892" s="134" t="s">
        <v>454</v>
      </c>
      <c r="F2892" s="134" t="s">
        <v>470</v>
      </c>
      <c r="G2892" s="134" t="s">
        <v>366</v>
      </c>
      <c r="H2892" s="134" t="s">
        <v>1023</v>
      </c>
      <c r="I2892" s="134" t="s">
        <v>0</v>
      </c>
      <c r="J2892" s="135">
        <v>3822006.99</v>
      </c>
      <c r="K2892" s="135">
        <v>867893.21000000008</v>
      </c>
      <c r="L2892" s="135">
        <v>0</v>
      </c>
      <c r="M2892" s="141" t="str">
        <f t="shared" si="91"/>
        <v>201601</v>
      </c>
    </row>
    <row r="2893" spans="1:13" x14ac:dyDescent="0.25">
      <c r="A2893" s="35" t="str">
        <f>VLOOKUP(B2893,ResCat!$A$2:$B$269,2,FALSE)</f>
        <v>PPOPMR</v>
      </c>
      <c r="B2893" s="68" t="str">
        <f>IF(ISNA(VLOOKUP(C2893,COA!$A$2:$B$340,2,FALSE)),"XXX",VLOOKUP(C2893,COA!$A$2:$B$340,2,FALSE))</f>
        <v>N57</v>
      </c>
      <c r="C2893" s="149" t="str">
        <f t="shared" si="92"/>
        <v>0003-1013-0047</v>
      </c>
      <c r="D2893" s="134" t="s">
        <v>463</v>
      </c>
      <c r="E2893" s="134" t="s">
        <v>454</v>
      </c>
      <c r="F2893" s="134" t="s">
        <v>470</v>
      </c>
      <c r="G2893" s="134" t="s">
        <v>366</v>
      </c>
      <c r="H2893" s="134" t="s">
        <v>1023</v>
      </c>
      <c r="I2893" s="134" t="s">
        <v>1</v>
      </c>
      <c r="J2893" s="135">
        <v>0</v>
      </c>
      <c r="K2893" s="135">
        <v>-95.37</v>
      </c>
      <c r="L2893" s="135">
        <v>-95.37</v>
      </c>
      <c r="M2893" s="141" t="str">
        <f t="shared" si="91"/>
        <v>201601</v>
      </c>
    </row>
    <row r="2894" spans="1:13" x14ac:dyDescent="0.25">
      <c r="A2894" s="35" t="str">
        <f>VLOOKUP(B2894,ResCat!$A$2:$B$269,2,FALSE)</f>
        <v>PPOPMR</v>
      </c>
      <c r="B2894" s="68" t="str">
        <f>IF(ISNA(VLOOKUP(C2894,COA!$A$2:$B$340,2,FALSE)),"XXX",VLOOKUP(C2894,COA!$A$2:$B$340,2,FALSE))</f>
        <v>N57</v>
      </c>
      <c r="C2894" s="149" t="str">
        <f t="shared" si="92"/>
        <v>0003-1013-0047</v>
      </c>
      <c r="D2894" s="134" t="s">
        <v>463</v>
      </c>
      <c r="E2894" s="134" t="s">
        <v>454</v>
      </c>
      <c r="F2894" s="134" t="s">
        <v>470</v>
      </c>
      <c r="G2894" s="134" t="s">
        <v>352</v>
      </c>
      <c r="H2894" s="134" t="s">
        <v>1023</v>
      </c>
      <c r="I2894" s="134" t="s">
        <v>1</v>
      </c>
      <c r="J2894" s="135">
        <v>-483.7</v>
      </c>
      <c r="K2894" s="135">
        <v>-201.42</v>
      </c>
      <c r="L2894" s="135">
        <v>-204.68</v>
      </c>
      <c r="M2894" s="141" t="str">
        <f t="shared" si="91"/>
        <v>201602</v>
      </c>
    </row>
    <row r="2895" spans="1:13" x14ac:dyDescent="0.25">
      <c r="A2895" s="35" t="str">
        <f>VLOOKUP(B2895,ResCat!$A$2:$B$269,2,FALSE)</f>
        <v>PPOPMR</v>
      </c>
      <c r="B2895" s="68" t="str">
        <f>IF(ISNA(VLOOKUP(C2895,COA!$A$2:$B$340,2,FALSE)),"XXX",VLOOKUP(C2895,COA!$A$2:$B$340,2,FALSE))</f>
        <v>N57</v>
      </c>
      <c r="C2895" s="149" t="str">
        <f t="shared" si="92"/>
        <v>0003-1013-0047</v>
      </c>
      <c r="D2895" s="134" t="s">
        <v>463</v>
      </c>
      <c r="E2895" s="134" t="s">
        <v>454</v>
      </c>
      <c r="F2895" s="134" t="s">
        <v>470</v>
      </c>
      <c r="G2895" s="134" t="s">
        <v>312</v>
      </c>
      <c r="H2895" s="134" t="s">
        <v>1023</v>
      </c>
      <c r="I2895" s="134" t="s">
        <v>3</v>
      </c>
      <c r="J2895" s="135">
        <v>3165</v>
      </c>
      <c r="K2895" s="135">
        <v>3165</v>
      </c>
      <c r="L2895" s="135">
        <v>3165</v>
      </c>
      <c r="M2895" s="141" t="str">
        <f t="shared" si="91"/>
        <v>201605</v>
      </c>
    </row>
    <row r="2896" spans="1:13" x14ac:dyDescent="0.25">
      <c r="A2896" s="35" t="str">
        <f>VLOOKUP(B2896,ResCat!$A$2:$B$269,2,FALSE)</f>
        <v>PPOPMR</v>
      </c>
      <c r="B2896" s="68" t="str">
        <f>IF(ISNA(VLOOKUP(C2896,COA!$A$2:$B$340,2,FALSE)),"XXX",VLOOKUP(C2896,COA!$A$2:$B$340,2,FALSE))</f>
        <v>N57</v>
      </c>
      <c r="C2896" s="149" t="str">
        <f t="shared" si="92"/>
        <v>0003-1013-0047</v>
      </c>
      <c r="D2896" s="134" t="s">
        <v>463</v>
      </c>
      <c r="E2896" s="134" t="s">
        <v>454</v>
      </c>
      <c r="F2896" s="134" t="s">
        <v>470</v>
      </c>
      <c r="G2896" s="134" t="s">
        <v>312</v>
      </c>
      <c r="H2896" s="134" t="s">
        <v>1023</v>
      </c>
      <c r="I2896" s="134" t="s">
        <v>2</v>
      </c>
      <c r="J2896" s="135">
        <v>-191</v>
      </c>
      <c r="K2896" s="135">
        <v>-54.61999999999999</v>
      </c>
      <c r="L2896" s="135">
        <v>-54.61999999999999</v>
      </c>
      <c r="M2896" s="141" t="str">
        <f t="shared" si="91"/>
        <v>201605</v>
      </c>
    </row>
    <row r="2897" spans="1:13" x14ac:dyDescent="0.25">
      <c r="A2897" s="35" t="str">
        <f>VLOOKUP(B2897,ResCat!$A$2:$B$269,2,FALSE)</f>
        <v>PPOPMR</v>
      </c>
      <c r="B2897" s="68" t="str">
        <f>IF(ISNA(VLOOKUP(C2897,COA!$A$2:$B$340,2,FALSE)),"XXX",VLOOKUP(C2897,COA!$A$2:$B$340,2,FALSE))</f>
        <v>N57</v>
      </c>
      <c r="C2897" s="149" t="str">
        <f t="shared" si="92"/>
        <v>0003-1013-0047</v>
      </c>
      <c r="D2897" s="134" t="s">
        <v>463</v>
      </c>
      <c r="E2897" s="134" t="s">
        <v>454</v>
      </c>
      <c r="F2897" s="134" t="s">
        <v>470</v>
      </c>
      <c r="G2897" s="134" t="s">
        <v>357</v>
      </c>
      <c r="H2897" s="134" t="s">
        <v>1023</v>
      </c>
      <c r="I2897" s="134" t="s">
        <v>3</v>
      </c>
      <c r="J2897" s="135">
        <v>557</v>
      </c>
      <c r="K2897" s="135">
        <v>169.59</v>
      </c>
      <c r="L2897" s="135">
        <v>-190.41</v>
      </c>
      <c r="M2897" s="141" t="str">
        <f t="shared" si="91"/>
        <v>201606</v>
      </c>
    </row>
    <row r="2898" spans="1:13" x14ac:dyDescent="0.25">
      <c r="A2898" s="35" t="str">
        <f>VLOOKUP(B2898,ResCat!$A$2:$B$269,2,FALSE)</f>
        <v>PPOPMR</v>
      </c>
      <c r="B2898" s="68" t="str">
        <f>IF(ISNA(VLOOKUP(C2898,COA!$A$2:$B$340,2,FALSE)),"XXX",VLOOKUP(C2898,COA!$A$2:$B$340,2,FALSE))</f>
        <v>N57</v>
      </c>
      <c r="C2898" s="149" t="str">
        <f t="shared" si="92"/>
        <v>0003-1013-0047</v>
      </c>
      <c r="D2898" s="134" t="s">
        <v>463</v>
      </c>
      <c r="E2898" s="134" t="s">
        <v>454</v>
      </c>
      <c r="F2898" s="134" t="s">
        <v>470</v>
      </c>
      <c r="G2898" s="134" t="s">
        <v>357</v>
      </c>
      <c r="H2898" s="134" t="s">
        <v>1023</v>
      </c>
      <c r="I2898" s="134" t="s">
        <v>2</v>
      </c>
      <c r="J2898" s="135">
        <v>-190</v>
      </c>
      <c r="K2898" s="135">
        <v>-77.510000000000005</v>
      </c>
      <c r="L2898" s="135">
        <v>-77.510000000000005</v>
      </c>
      <c r="M2898" s="141" t="str">
        <f t="shared" si="91"/>
        <v>201606</v>
      </c>
    </row>
    <row r="2899" spans="1:13" x14ac:dyDescent="0.25">
      <c r="A2899" s="35" t="str">
        <f>VLOOKUP(B2899,ResCat!$A$2:$B$269,2,FALSE)</f>
        <v>PPOPMR</v>
      </c>
      <c r="B2899" s="68" t="str">
        <f>IF(ISNA(VLOOKUP(C2899,COA!$A$2:$B$340,2,FALSE)),"XXX",VLOOKUP(C2899,COA!$A$2:$B$340,2,FALSE))</f>
        <v>N57</v>
      </c>
      <c r="C2899" s="149" t="str">
        <f t="shared" si="92"/>
        <v>0003-1013-0047</v>
      </c>
      <c r="D2899" s="134" t="s">
        <v>463</v>
      </c>
      <c r="E2899" s="134" t="s">
        <v>454</v>
      </c>
      <c r="F2899" s="134" t="s">
        <v>470</v>
      </c>
      <c r="G2899" s="134" t="s">
        <v>357</v>
      </c>
      <c r="H2899" s="134" t="s">
        <v>1023</v>
      </c>
      <c r="I2899" s="134" t="s">
        <v>1</v>
      </c>
      <c r="J2899" s="135">
        <v>4059</v>
      </c>
      <c r="K2899" s="135">
        <v>4059</v>
      </c>
      <c r="L2899" s="135">
        <v>3247.2</v>
      </c>
      <c r="M2899" s="141" t="str">
        <f t="shared" si="91"/>
        <v>201606</v>
      </c>
    </row>
    <row r="2900" spans="1:13" x14ac:dyDescent="0.25">
      <c r="A2900" s="35" t="str">
        <f>VLOOKUP(B2900,ResCat!$A$2:$B$269,2,FALSE)</f>
        <v>PPOPMR</v>
      </c>
      <c r="B2900" s="68" t="str">
        <f>IF(ISNA(VLOOKUP(C2900,COA!$A$2:$B$340,2,FALSE)),"XXX",VLOOKUP(C2900,COA!$A$2:$B$340,2,FALSE))</f>
        <v>N57</v>
      </c>
      <c r="C2900" s="149" t="str">
        <f t="shared" si="92"/>
        <v>0003-1013-0047</v>
      </c>
      <c r="D2900" s="134" t="s">
        <v>463</v>
      </c>
      <c r="E2900" s="134" t="s">
        <v>454</v>
      </c>
      <c r="F2900" s="134" t="s">
        <v>470</v>
      </c>
      <c r="G2900" s="134" t="s">
        <v>314</v>
      </c>
      <c r="H2900" s="134" t="s">
        <v>1023</v>
      </c>
      <c r="I2900" s="134" t="s">
        <v>2</v>
      </c>
      <c r="J2900" s="135">
        <v>1035</v>
      </c>
      <c r="K2900" s="135">
        <v>392.37</v>
      </c>
      <c r="L2900" s="135">
        <v>313.89000000000004</v>
      </c>
      <c r="M2900" s="141" t="str">
        <f t="shared" si="91"/>
        <v>201607</v>
      </c>
    </row>
    <row r="2901" spans="1:13" x14ac:dyDescent="0.25">
      <c r="A2901" s="35" t="str">
        <f>VLOOKUP(B2901,ResCat!$A$2:$B$269,2,FALSE)</f>
        <v>PPOPMR</v>
      </c>
      <c r="B2901" s="68" t="str">
        <f>IF(ISNA(VLOOKUP(C2901,COA!$A$2:$B$340,2,FALSE)),"XXX",VLOOKUP(C2901,COA!$A$2:$B$340,2,FALSE))</f>
        <v>N57</v>
      </c>
      <c r="C2901" s="149" t="str">
        <f t="shared" si="92"/>
        <v>0003-1013-0047</v>
      </c>
      <c r="D2901" s="134" t="s">
        <v>463</v>
      </c>
      <c r="E2901" s="134" t="s">
        <v>454</v>
      </c>
      <c r="F2901" s="134" t="s">
        <v>470</v>
      </c>
      <c r="G2901" s="134" t="s">
        <v>339</v>
      </c>
      <c r="H2901" s="134" t="s">
        <v>1023</v>
      </c>
      <c r="I2901" s="134" t="s">
        <v>0</v>
      </c>
      <c r="J2901" s="135">
        <v>-2.9103830456733704E-11</v>
      </c>
      <c r="K2901" s="135">
        <v>7339.0500000000029</v>
      </c>
      <c r="L2901" s="135">
        <v>7339.0500000000029</v>
      </c>
      <c r="M2901" s="141" t="str">
        <f t="shared" si="91"/>
        <v>201608</v>
      </c>
    </row>
    <row r="2902" spans="1:13" x14ac:dyDescent="0.25">
      <c r="A2902" s="35" t="str">
        <f>VLOOKUP(B2902,ResCat!$A$2:$B$269,2,FALSE)</f>
        <v>PPOPMR</v>
      </c>
      <c r="B2902" s="68" t="str">
        <f>IF(ISNA(VLOOKUP(C2902,COA!$A$2:$B$340,2,FALSE)),"XXX",VLOOKUP(C2902,COA!$A$2:$B$340,2,FALSE))</f>
        <v>N57</v>
      </c>
      <c r="C2902" s="149" t="str">
        <f t="shared" si="92"/>
        <v>0003-1013-0047</v>
      </c>
      <c r="D2902" s="134" t="s">
        <v>463</v>
      </c>
      <c r="E2902" s="134" t="s">
        <v>454</v>
      </c>
      <c r="F2902" s="134" t="s">
        <v>470</v>
      </c>
      <c r="G2902" s="134" t="s">
        <v>339</v>
      </c>
      <c r="H2902" s="134" t="s">
        <v>1023</v>
      </c>
      <c r="I2902" s="134" t="s">
        <v>1</v>
      </c>
      <c r="J2902" s="135">
        <v>-1.1368683772161603E-13</v>
      </c>
      <c r="K2902" s="135">
        <v>1.0658141036401503E-13</v>
      </c>
      <c r="L2902" s="135">
        <v>23.389999999999905</v>
      </c>
      <c r="M2902" s="141" t="str">
        <f t="shared" si="91"/>
        <v>201608</v>
      </c>
    </row>
    <row r="2903" spans="1:13" x14ac:dyDescent="0.25">
      <c r="A2903" s="35" t="str">
        <f>VLOOKUP(B2903,ResCat!$A$2:$B$269,2,FALSE)</f>
        <v>PPOPMR</v>
      </c>
      <c r="B2903" s="68" t="str">
        <f>IF(ISNA(VLOOKUP(C2903,COA!$A$2:$B$340,2,FALSE)),"XXX",VLOOKUP(C2903,COA!$A$2:$B$340,2,FALSE))</f>
        <v>N57</v>
      </c>
      <c r="C2903" s="149" t="str">
        <f t="shared" si="92"/>
        <v>0003-1013-0047</v>
      </c>
      <c r="D2903" s="134" t="s">
        <v>463</v>
      </c>
      <c r="E2903" s="134" t="s">
        <v>454</v>
      </c>
      <c r="F2903" s="134" t="s">
        <v>470</v>
      </c>
      <c r="G2903" s="134" t="s">
        <v>342</v>
      </c>
      <c r="H2903" s="134" t="s">
        <v>1023</v>
      </c>
      <c r="I2903" s="134" t="s">
        <v>3</v>
      </c>
      <c r="J2903" s="135">
        <v>-81</v>
      </c>
      <c r="K2903" s="135">
        <v>-32.78</v>
      </c>
      <c r="L2903" s="135">
        <v>-26.22</v>
      </c>
      <c r="M2903" s="141" t="str">
        <f t="shared" si="91"/>
        <v>201609</v>
      </c>
    </row>
    <row r="2904" spans="1:13" x14ac:dyDescent="0.25">
      <c r="A2904" s="35" t="str">
        <f>VLOOKUP(B2904,ResCat!$A$2:$B$269,2,FALSE)</f>
        <v>PPOPMR</v>
      </c>
      <c r="B2904" s="68" t="str">
        <f>IF(ISNA(VLOOKUP(C2904,COA!$A$2:$B$340,2,FALSE)),"XXX",VLOOKUP(C2904,COA!$A$2:$B$340,2,FALSE))</f>
        <v>N57</v>
      </c>
      <c r="C2904" s="149" t="str">
        <f t="shared" si="92"/>
        <v>0003-1013-0047</v>
      </c>
      <c r="D2904" s="134" t="s">
        <v>463</v>
      </c>
      <c r="E2904" s="134" t="s">
        <v>454</v>
      </c>
      <c r="F2904" s="134" t="s">
        <v>470</v>
      </c>
      <c r="G2904" s="134" t="s">
        <v>342</v>
      </c>
      <c r="H2904" s="134" t="s">
        <v>1023</v>
      </c>
      <c r="I2904" s="134" t="s">
        <v>2</v>
      </c>
      <c r="J2904" s="135">
        <v>-393</v>
      </c>
      <c r="K2904" s="135">
        <v>-377.55</v>
      </c>
      <c r="L2904" s="135">
        <v>-231.39</v>
      </c>
      <c r="M2904" s="141" t="str">
        <f t="shared" si="91"/>
        <v>201609</v>
      </c>
    </row>
    <row r="2905" spans="1:13" x14ac:dyDescent="0.25">
      <c r="A2905" s="35" t="str">
        <f>VLOOKUP(B2905,ResCat!$A$2:$B$269,2,FALSE)</f>
        <v>PPOPMR</v>
      </c>
      <c r="B2905" s="68" t="str">
        <f>IF(ISNA(VLOOKUP(C2905,COA!$A$2:$B$340,2,FALSE)),"XXX",VLOOKUP(C2905,COA!$A$2:$B$340,2,FALSE))</f>
        <v>N57</v>
      </c>
      <c r="C2905" s="149" t="str">
        <f t="shared" si="92"/>
        <v>0003-1013-0047</v>
      </c>
      <c r="D2905" s="134" t="s">
        <v>463</v>
      </c>
      <c r="E2905" s="134" t="s">
        <v>454</v>
      </c>
      <c r="F2905" s="134" t="s">
        <v>470</v>
      </c>
      <c r="G2905" s="134" t="s">
        <v>342</v>
      </c>
      <c r="H2905" s="134" t="s">
        <v>1023</v>
      </c>
      <c r="I2905" s="134" t="s">
        <v>1</v>
      </c>
      <c r="J2905" s="135">
        <v>0</v>
      </c>
      <c r="K2905" s="135">
        <v>1.4210854715202004E-14</v>
      </c>
      <c r="L2905" s="135">
        <v>0</v>
      </c>
      <c r="M2905" s="141" t="str">
        <f t="shared" si="91"/>
        <v>201609</v>
      </c>
    </row>
    <row r="2906" spans="1:13" x14ac:dyDescent="0.25">
      <c r="A2906" s="35" t="str">
        <f>VLOOKUP(B2906,ResCat!$A$2:$B$269,2,FALSE)</f>
        <v>PPOPMR</v>
      </c>
      <c r="B2906" s="68" t="str">
        <f>IF(ISNA(VLOOKUP(C2906,COA!$A$2:$B$340,2,FALSE)),"XXX",VLOOKUP(C2906,COA!$A$2:$B$340,2,FALSE))</f>
        <v>N57</v>
      </c>
      <c r="C2906" s="149" t="str">
        <f t="shared" si="92"/>
        <v>0003-1013-0047</v>
      </c>
      <c r="D2906" s="134" t="s">
        <v>463</v>
      </c>
      <c r="E2906" s="134" t="s">
        <v>454</v>
      </c>
      <c r="F2906" s="134" t="s">
        <v>470</v>
      </c>
      <c r="G2906" s="134" t="s">
        <v>316</v>
      </c>
      <c r="H2906" s="134" t="s">
        <v>1023</v>
      </c>
      <c r="I2906" s="134" t="s">
        <v>3</v>
      </c>
      <c r="J2906" s="135">
        <v>-330</v>
      </c>
      <c r="K2906" s="135">
        <v>-330</v>
      </c>
      <c r="L2906" s="135">
        <v>-264</v>
      </c>
      <c r="M2906" s="141" t="str">
        <f t="shared" si="91"/>
        <v>201610</v>
      </c>
    </row>
    <row r="2907" spans="1:13" x14ac:dyDescent="0.25">
      <c r="A2907" s="35" t="str">
        <f>VLOOKUP(B2907,ResCat!$A$2:$B$269,2,FALSE)</f>
        <v>PPOPMR</v>
      </c>
      <c r="B2907" s="68" t="str">
        <f>IF(ISNA(VLOOKUP(C2907,COA!$A$2:$B$340,2,FALSE)),"XXX",VLOOKUP(C2907,COA!$A$2:$B$340,2,FALSE))</f>
        <v>N57</v>
      </c>
      <c r="C2907" s="149" t="str">
        <f t="shared" si="92"/>
        <v>0003-1013-0047</v>
      </c>
      <c r="D2907" s="134" t="s">
        <v>463</v>
      </c>
      <c r="E2907" s="134" t="s">
        <v>454</v>
      </c>
      <c r="F2907" s="134" t="s">
        <v>470</v>
      </c>
      <c r="G2907" s="134" t="s">
        <v>316</v>
      </c>
      <c r="H2907" s="134" t="s">
        <v>1023</v>
      </c>
      <c r="I2907" s="134" t="s">
        <v>2</v>
      </c>
      <c r="J2907" s="135">
        <v>-498</v>
      </c>
      <c r="K2907" s="135">
        <v>-311.26</v>
      </c>
      <c r="L2907" s="135">
        <v>-230.29000000000002</v>
      </c>
      <c r="M2907" s="141" t="str">
        <f t="shared" si="91"/>
        <v>201610</v>
      </c>
    </row>
    <row r="2908" spans="1:13" x14ac:dyDescent="0.25">
      <c r="A2908" s="35" t="str">
        <f>VLOOKUP(B2908,ResCat!$A$2:$B$269,2,FALSE)</f>
        <v>PPOPMR</v>
      </c>
      <c r="B2908" s="68" t="str">
        <f>IF(ISNA(VLOOKUP(C2908,COA!$A$2:$B$340,2,FALSE)),"XXX",VLOOKUP(C2908,COA!$A$2:$B$340,2,FALSE))</f>
        <v>N57</v>
      </c>
      <c r="C2908" s="149" t="str">
        <f t="shared" si="92"/>
        <v>0003-1013-0047</v>
      </c>
      <c r="D2908" s="134" t="s">
        <v>463</v>
      </c>
      <c r="E2908" s="134" t="s">
        <v>454</v>
      </c>
      <c r="F2908" s="134" t="s">
        <v>470</v>
      </c>
      <c r="G2908" s="134" t="s">
        <v>316</v>
      </c>
      <c r="H2908" s="134" t="s">
        <v>1023</v>
      </c>
      <c r="I2908" s="134" t="s">
        <v>1</v>
      </c>
      <c r="J2908" s="135">
        <v>-2515</v>
      </c>
      <c r="K2908" s="135">
        <v>-1203.6900000000005</v>
      </c>
      <c r="L2908" s="135">
        <v>-1137.8200000000002</v>
      </c>
      <c r="M2908" s="141" t="str">
        <f t="shared" si="91"/>
        <v>201610</v>
      </c>
    </row>
    <row r="2909" spans="1:13" x14ac:dyDescent="0.25">
      <c r="A2909" s="35" t="str">
        <f>VLOOKUP(B2909,ResCat!$A$2:$B$269,2,FALSE)</f>
        <v>PPOPMR</v>
      </c>
      <c r="B2909" s="68" t="str">
        <f>IF(ISNA(VLOOKUP(C2909,COA!$A$2:$B$340,2,FALSE)),"XXX",VLOOKUP(C2909,COA!$A$2:$B$340,2,FALSE))</f>
        <v>N57</v>
      </c>
      <c r="C2909" s="149" t="str">
        <f t="shared" si="92"/>
        <v>0003-1013-0047</v>
      </c>
      <c r="D2909" s="134" t="s">
        <v>463</v>
      </c>
      <c r="E2909" s="134" t="s">
        <v>454</v>
      </c>
      <c r="F2909" s="134" t="s">
        <v>470</v>
      </c>
      <c r="G2909" s="134" t="s">
        <v>318</v>
      </c>
      <c r="H2909" s="134" t="s">
        <v>1023</v>
      </c>
      <c r="I2909" s="134" t="s">
        <v>3</v>
      </c>
      <c r="J2909" s="135">
        <v>0</v>
      </c>
      <c r="K2909" s="135">
        <v>-40</v>
      </c>
      <c r="L2909" s="135">
        <v>-40</v>
      </c>
      <c r="M2909" s="141" t="str">
        <f t="shared" si="91"/>
        <v>201611</v>
      </c>
    </row>
    <row r="2910" spans="1:13" x14ac:dyDescent="0.25">
      <c r="A2910" s="35" t="str">
        <f>VLOOKUP(B2910,ResCat!$A$2:$B$269,2,FALSE)</f>
        <v>PPOPMR</v>
      </c>
      <c r="B2910" s="68" t="str">
        <f>IF(ISNA(VLOOKUP(C2910,COA!$A$2:$B$340,2,FALSE)),"XXX",VLOOKUP(C2910,COA!$A$2:$B$340,2,FALSE))</f>
        <v>N57</v>
      </c>
      <c r="C2910" s="149" t="str">
        <f t="shared" si="92"/>
        <v>0003-1013-0047</v>
      </c>
      <c r="D2910" s="134" t="s">
        <v>463</v>
      </c>
      <c r="E2910" s="134" t="s">
        <v>454</v>
      </c>
      <c r="F2910" s="134" t="s">
        <v>470</v>
      </c>
      <c r="G2910" s="134" t="s">
        <v>318</v>
      </c>
      <c r="H2910" s="134" t="s">
        <v>1023</v>
      </c>
      <c r="I2910" s="134" t="s">
        <v>2</v>
      </c>
      <c r="J2910" s="135">
        <v>-1151</v>
      </c>
      <c r="K2910" s="135">
        <v>241.92999999999995</v>
      </c>
      <c r="L2910" s="135">
        <v>381.50999999999993</v>
      </c>
      <c r="M2910" s="141" t="str">
        <f t="shared" si="91"/>
        <v>201611</v>
      </c>
    </row>
    <row r="2911" spans="1:13" x14ac:dyDescent="0.25">
      <c r="A2911" s="35" t="str">
        <f>VLOOKUP(B2911,ResCat!$A$2:$B$269,2,FALSE)</f>
        <v>PPOPMR</v>
      </c>
      <c r="B2911" s="68" t="str">
        <f>IF(ISNA(VLOOKUP(C2911,COA!$A$2:$B$340,2,FALSE)),"XXX",VLOOKUP(C2911,COA!$A$2:$B$340,2,FALSE))</f>
        <v>N57</v>
      </c>
      <c r="C2911" s="149" t="str">
        <f t="shared" si="92"/>
        <v>0003-1013-0047</v>
      </c>
      <c r="D2911" s="134" t="s">
        <v>463</v>
      </c>
      <c r="E2911" s="134" t="s">
        <v>454</v>
      </c>
      <c r="F2911" s="134" t="s">
        <v>470</v>
      </c>
      <c r="G2911" s="134" t="s">
        <v>318</v>
      </c>
      <c r="H2911" s="134" t="s">
        <v>1023</v>
      </c>
      <c r="I2911" s="134" t="s">
        <v>1</v>
      </c>
      <c r="J2911" s="135">
        <v>-3728</v>
      </c>
      <c r="K2911" s="135">
        <v>-3382.58</v>
      </c>
      <c r="L2911" s="135">
        <v>-2711.54</v>
      </c>
      <c r="M2911" s="141" t="str">
        <f t="shared" si="91"/>
        <v>201611</v>
      </c>
    </row>
    <row r="2912" spans="1:13" x14ac:dyDescent="0.25">
      <c r="A2912" s="35" t="str">
        <f>VLOOKUP(B2912,ResCat!$A$2:$B$269,2,FALSE)</f>
        <v>PPOPMR</v>
      </c>
      <c r="B2912" s="68" t="str">
        <f>IF(ISNA(VLOOKUP(C2912,COA!$A$2:$B$340,2,FALSE)),"XXX",VLOOKUP(C2912,COA!$A$2:$B$340,2,FALSE))</f>
        <v>N57</v>
      </c>
      <c r="C2912" s="149" t="str">
        <f t="shared" si="92"/>
        <v>0003-1013-0047</v>
      </c>
      <c r="D2912" s="134" t="s">
        <v>463</v>
      </c>
      <c r="E2912" s="134" t="s">
        <v>454</v>
      </c>
      <c r="F2912" s="134" t="s">
        <v>470</v>
      </c>
      <c r="G2912" s="134" t="s">
        <v>320</v>
      </c>
      <c r="H2912" s="134" t="s">
        <v>1023</v>
      </c>
      <c r="I2912" s="134" t="s">
        <v>3</v>
      </c>
      <c r="J2912" s="135">
        <v>-815.00000000000034</v>
      </c>
      <c r="K2912" s="135">
        <v>-132.97999999999993</v>
      </c>
      <c r="L2912" s="135">
        <v>143.43000000000006</v>
      </c>
      <c r="M2912" s="141" t="str">
        <f t="shared" si="91"/>
        <v>201612</v>
      </c>
    </row>
    <row r="2913" spans="1:13" x14ac:dyDescent="0.25">
      <c r="A2913" s="35" t="str">
        <f>VLOOKUP(B2913,ResCat!$A$2:$B$269,2,FALSE)</f>
        <v>PPOPMR</v>
      </c>
      <c r="B2913" s="68" t="str">
        <f>IF(ISNA(VLOOKUP(C2913,COA!$A$2:$B$340,2,FALSE)),"XXX",VLOOKUP(C2913,COA!$A$2:$B$340,2,FALSE))</f>
        <v>N57</v>
      </c>
      <c r="C2913" s="149" t="str">
        <f t="shared" si="92"/>
        <v>0003-1013-0047</v>
      </c>
      <c r="D2913" s="134" t="s">
        <v>463</v>
      </c>
      <c r="E2913" s="134" t="s">
        <v>454</v>
      </c>
      <c r="F2913" s="134" t="s">
        <v>470</v>
      </c>
      <c r="G2913" s="134" t="s">
        <v>320</v>
      </c>
      <c r="H2913" s="134" t="s">
        <v>1023</v>
      </c>
      <c r="I2913" s="134" t="s">
        <v>2</v>
      </c>
      <c r="J2913" s="135">
        <v>5971</v>
      </c>
      <c r="K2913" s="135">
        <v>2243.8100000000004</v>
      </c>
      <c r="L2913" s="135">
        <v>2090.3400000000006</v>
      </c>
      <c r="M2913" s="141" t="str">
        <f t="shared" si="91"/>
        <v>201612</v>
      </c>
    </row>
    <row r="2914" spans="1:13" x14ac:dyDescent="0.25">
      <c r="A2914" s="35" t="str">
        <f>VLOOKUP(B2914,ResCat!$A$2:$B$269,2,FALSE)</f>
        <v>PPOPMR</v>
      </c>
      <c r="B2914" s="68" t="str">
        <f>IF(ISNA(VLOOKUP(C2914,COA!$A$2:$B$340,2,FALSE)),"XXX",VLOOKUP(C2914,COA!$A$2:$B$340,2,FALSE))</f>
        <v>N57</v>
      </c>
      <c r="C2914" s="149" t="str">
        <f t="shared" si="92"/>
        <v>0003-1013-0047</v>
      </c>
      <c r="D2914" s="134" t="s">
        <v>463</v>
      </c>
      <c r="E2914" s="134" t="s">
        <v>454</v>
      </c>
      <c r="F2914" s="134" t="s">
        <v>470</v>
      </c>
      <c r="G2914" s="134" t="s">
        <v>320</v>
      </c>
      <c r="H2914" s="134" t="s">
        <v>1023</v>
      </c>
      <c r="I2914" s="134" t="s">
        <v>1</v>
      </c>
      <c r="J2914" s="135">
        <v>-1732</v>
      </c>
      <c r="K2914" s="135">
        <v>-1556.7</v>
      </c>
      <c r="L2914" s="135">
        <v>-1395.96</v>
      </c>
      <c r="M2914" s="141" t="str">
        <f t="shared" si="91"/>
        <v>201612</v>
      </c>
    </row>
    <row r="2915" spans="1:13" x14ac:dyDescent="0.25">
      <c r="A2915" s="35" t="str">
        <f>VLOOKUP(B2915,ResCat!$A$2:$B$269,2,FALSE)</f>
        <v>PPOPMR</v>
      </c>
      <c r="B2915" s="68" t="str">
        <f>IF(ISNA(VLOOKUP(C2915,COA!$A$2:$B$340,2,FALSE)),"XXX",VLOOKUP(C2915,COA!$A$2:$B$340,2,FALSE))</f>
        <v>N57</v>
      </c>
      <c r="C2915" s="149" t="str">
        <f t="shared" si="92"/>
        <v>0003-1013-0047</v>
      </c>
      <c r="D2915" s="134" t="s">
        <v>463</v>
      </c>
      <c r="E2915" s="134" t="s">
        <v>454</v>
      </c>
      <c r="F2915" s="134" t="s">
        <v>470</v>
      </c>
      <c r="G2915" s="134" t="s">
        <v>970</v>
      </c>
      <c r="H2915" s="134" t="s">
        <v>1023</v>
      </c>
      <c r="I2915" s="134" t="s">
        <v>2</v>
      </c>
      <c r="J2915" s="135">
        <v>0</v>
      </c>
      <c r="K2915" s="135">
        <v>0</v>
      </c>
      <c r="L2915" s="135">
        <v>0</v>
      </c>
      <c r="M2915" s="141" t="str">
        <f t="shared" si="91"/>
        <v>201712</v>
      </c>
    </row>
    <row r="2916" spans="1:13" x14ac:dyDescent="0.25">
      <c r="A2916" s="35" t="str">
        <f>VLOOKUP(B2916,ResCat!$A$2:$B$269,2,FALSE)</f>
        <v>PPOPMR</v>
      </c>
      <c r="B2916" s="68" t="str">
        <f>IF(ISNA(VLOOKUP(C2916,COA!$A$2:$B$340,2,FALSE)),"XXX",VLOOKUP(C2916,COA!$A$2:$B$340,2,FALSE))</f>
        <v>N57</v>
      </c>
      <c r="C2916" s="149" t="str">
        <f t="shared" si="92"/>
        <v>0003-1013-0047</v>
      </c>
      <c r="D2916" s="134" t="s">
        <v>463</v>
      </c>
      <c r="E2916" s="134" t="s">
        <v>454</v>
      </c>
      <c r="F2916" s="134" t="s">
        <v>470</v>
      </c>
      <c r="G2916" s="134" t="s">
        <v>1023</v>
      </c>
      <c r="H2916" s="134" t="s">
        <v>1023</v>
      </c>
      <c r="I2916" s="134" t="s">
        <v>2</v>
      </c>
      <c r="J2916" s="135">
        <v>0</v>
      </c>
      <c r="K2916" s="135">
        <v>0</v>
      </c>
      <c r="L2916" s="135">
        <v>0</v>
      </c>
      <c r="M2916" s="141" t="str">
        <f t="shared" si="91"/>
        <v>201801</v>
      </c>
    </row>
    <row r="2917" spans="1:13" x14ac:dyDescent="0.25">
      <c r="A2917" s="35" t="str">
        <f>VLOOKUP(B2917,ResCat!$A$2:$B$269,2,FALSE)</f>
        <v>HMFLEX</v>
      </c>
      <c r="B2917" s="68" t="str">
        <f>IF(ISNA(VLOOKUP(C2917,COA!$A$2:$B$340,2,FALSE)),"XXX",VLOOKUP(C2917,COA!$A$2:$B$340,2,FALSE))</f>
        <v>N56</v>
      </c>
      <c r="C2917" s="149" t="str">
        <f t="shared" si="92"/>
        <v>0003-1013-0048</v>
      </c>
      <c r="D2917" s="134" t="s">
        <v>463</v>
      </c>
      <c r="E2917" s="134" t="s">
        <v>454</v>
      </c>
      <c r="F2917" s="134" t="s">
        <v>464</v>
      </c>
      <c r="G2917" s="134" t="s">
        <v>361</v>
      </c>
      <c r="H2917" s="134" t="s">
        <v>1023</v>
      </c>
      <c r="I2917" s="134" t="s">
        <v>0</v>
      </c>
      <c r="J2917" s="135">
        <v>20601.39</v>
      </c>
      <c r="K2917" s="135">
        <v>10110</v>
      </c>
      <c r="L2917" s="135">
        <v>10110</v>
      </c>
      <c r="M2917" s="141" t="str">
        <f t="shared" si="91"/>
        <v>201604</v>
      </c>
    </row>
    <row r="2918" spans="1:13" x14ac:dyDescent="0.25">
      <c r="A2918" s="35" t="str">
        <f>VLOOKUP(B2918,ResCat!$A$2:$B$269,2,FALSE)</f>
        <v>HMFLEX</v>
      </c>
      <c r="B2918" s="68" t="str">
        <f>IF(ISNA(VLOOKUP(C2918,COA!$A$2:$B$340,2,FALSE)),"XXX",VLOOKUP(C2918,COA!$A$2:$B$340,2,FALSE))</f>
        <v>N56</v>
      </c>
      <c r="C2918" s="149" t="str">
        <f t="shared" si="92"/>
        <v>0003-1013-0048</v>
      </c>
      <c r="D2918" s="134" t="s">
        <v>463</v>
      </c>
      <c r="E2918" s="134" t="s">
        <v>454</v>
      </c>
      <c r="F2918" s="134" t="s">
        <v>464</v>
      </c>
      <c r="G2918" s="134" t="s">
        <v>339</v>
      </c>
      <c r="H2918" s="134" t="s">
        <v>1023</v>
      </c>
      <c r="I2918" s="134" t="s">
        <v>3</v>
      </c>
      <c r="J2918" s="135">
        <v>1462.7999999999997</v>
      </c>
      <c r="K2918" s="135">
        <v>-46.760000000000034</v>
      </c>
      <c r="L2918" s="135">
        <v>-162.91000000000008</v>
      </c>
      <c r="M2918" s="141" t="str">
        <f t="shared" si="91"/>
        <v>201608</v>
      </c>
    </row>
    <row r="2919" spans="1:13" x14ac:dyDescent="0.25">
      <c r="A2919" s="35" t="str">
        <f>VLOOKUP(B2919,ResCat!$A$2:$B$269,2,FALSE)</f>
        <v>HMFLEX</v>
      </c>
      <c r="B2919" s="68" t="str">
        <f>IF(ISNA(VLOOKUP(C2919,COA!$A$2:$B$340,2,FALSE)),"XXX",VLOOKUP(C2919,COA!$A$2:$B$340,2,FALSE))</f>
        <v>N56</v>
      </c>
      <c r="C2919" s="149" t="str">
        <f t="shared" si="92"/>
        <v>0003-1013-0048</v>
      </c>
      <c r="D2919" s="134" t="s">
        <v>463</v>
      </c>
      <c r="E2919" s="134" t="s">
        <v>454</v>
      </c>
      <c r="F2919" s="134" t="s">
        <v>464</v>
      </c>
      <c r="G2919" s="134" t="s">
        <v>339</v>
      </c>
      <c r="H2919" s="134" t="s">
        <v>1023</v>
      </c>
      <c r="I2919" s="134" t="s">
        <v>336</v>
      </c>
      <c r="J2919" s="135">
        <v>1200</v>
      </c>
      <c r="K2919" s="135">
        <v>10.4</v>
      </c>
      <c r="L2919" s="135">
        <v>10.4</v>
      </c>
      <c r="M2919" s="141" t="str">
        <f t="shared" si="91"/>
        <v>201608</v>
      </c>
    </row>
    <row r="2920" spans="1:13" x14ac:dyDescent="0.25">
      <c r="A2920" s="35" t="str">
        <f>VLOOKUP(B2920,ResCat!$A$2:$B$269,2,FALSE)</f>
        <v>HMFLEX</v>
      </c>
      <c r="B2920" s="68" t="str">
        <f>IF(ISNA(VLOOKUP(C2920,COA!$A$2:$B$340,2,FALSE)),"XXX",VLOOKUP(C2920,COA!$A$2:$B$340,2,FALSE))</f>
        <v>N56</v>
      </c>
      <c r="C2920" s="149" t="str">
        <f t="shared" si="92"/>
        <v>0003-1013-0048</v>
      </c>
      <c r="D2920" s="134" t="s">
        <v>463</v>
      </c>
      <c r="E2920" s="134" t="s">
        <v>454</v>
      </c>
      <c r="F2920" s="134" t="s">
        <v>464</v>
      </c>
      <c r="G2920" s="134" t="s">
        <v>339</v>
      </c>
      <c r="H2920" s="134" t="s">
        <v>1023</v>
      </c>
      <c r="I2920" s="134" t="s">
        <v>2</v>
      </c>
      <c r="J2920" s="135">
        <v>4383.28</v>
      </c>
      <c r="K2920" s="135">
        <v>2951.5199999999986</v>
      </c>
      <c r="L2920" s="135">
        <v>897.74000000000035</v>
      </c>
      <c r="M2920" s="141" t="str">
        <f t="shared" si="91"/>
        <v>201608</v>
      </c>
    </row>
    <row r="2921" spans="1:13" x14ac:dyDescent="0.25">
      <c r="A2921" s="35" t="str">
        <f>VLOOKUP(B2921,ResCat!$A$2:$B$269,2,FALSE)</f>
        <v>HMFLEX</v>
      </c>
      <c r="B2921" s="68" t="str">
        <f>IF(ISNA(VLOOKUP(C2921,COA!$A$2:$B$340,2,FALSE)),"XXX",VLOOKUP(C2921,COA!$A$2:$B$340,2,FALSE))</f>
        <v>N56</v>
      </c>
      <c r="C2921" s="149" t="str">
        <f t="shared" si="92"/>
        <v>0003-1013-0048</v>
      </c>
      <c r="D2921" s="134" t="s">
        <v>463</v>
      </c>
      <c r="E2921" s="134" t="s">
        <v>454</v>
      </c>
      <c r="F2921" s="134" t="s">
        <v>464</v>
      </c>
      <c r="G2921" s="134" t="s">
        <v>339</v>
      </c>
      <c r="H2921" s="134" t="s">
        <v>1023</v>
      </c>
      <c r="I2921" s="134" t="s">
        <v>1</v>
      </c>
      <c r="J2921" s="135">
        <v>510.10000000000036</v>
      </c>
      <c r="K2921" s="135">
        <v>142.10999999999967</v>
      </c>
      <c r="L2921" s="135">
        <v>234.64000000000024</v>
      </c>
      <c r="M2921" s="141" t="str">
        <f t="shared" si="91"/>
        <v>201608</v>
      </c>
    </row>
    <row r="2922" spans="1:13" x14ac:dyDescent="0.25">
      <c r="A2922" s="35" t="str">
        <f>VLOOKUP(B2922,ResCat!$A$2:$B$269,2,FALSE)</f>
        <v>HMFLEX</v>
      </c>
      <c r="B2922" s="68" t="str">
        <f>IF(ISNA(VLOOKUP(C2922,COA!$A$2:$B$340,2,FALSE)),"XXX",VLOOKUP(C2922,COA!$A$2:$B$340,2,FALSE))</f>
        <v>N56</v>
      </c>
      <c r="C2922" s="149" t="str">
        <f t="shared" si="92"/>
        <v>0003-1013-0048</v>
      </c>
      <c r="D2922" s="134" t="s">
        <v>463</v>
      </c>
      <c r="E2922" s="134" t="s">
        <v>454</v>
      </c>
      <c r="F2922" s="134" t="s">
        <v>464</v>
      </c>
      <c r="G2922" s="134" t="s">
        <v>342</v>
      </c>
      <c r="H2922" s="134" t="s">
        <v>1023</v>
      </c>
      <c r="I2922" s="134" t="s">
        <v>3</v>
      </c>
      <c r="J2922" s="135">
        <v>526.58999999999992</v>
      </c>
      <c r="K2922" s="135">
        <v>-254.06</v>
      </c>
      <c r="L2922" s="135">
        <v>-156.57000000000005</v>
      </c>
      <c r="M2922" s="141" t="str">
        <f t="shared" si="91"/>
        <v>201609</v>
      </c>
    </row>
    <row r="2923" spans="1:13" x14ac:dyDescent="0.25">
      <c r="A2923" s="35" t="str">
        <f>VLOOKUP(B2923,ResCat!$A$2:$B$269,2,FALSE)</f>
        <v>HMFLEX</v>
      </c>
      <c r="B2923" s="68" t="str">
        <f>IF(ISNA(VLOOKUP(C2923,COA!$A$2:$B$340,2,FALSE)),"XXX",VLOOKUP(C2923,COA!$A$2:$B$340,2,FALSE))</f>
        <v>N56</v>
      </c>
      <c r="C2923" s="149" t="str">
        <f t="shared" si="92"/>
        <v>0003-1013-0048</v>
      </c>
      <c r="D2923" s="134" t="s">
        <v>463</v>
      </c>
      <c r="E2923" s="134" t="s">
        <v>454</v>
      </c>
      <c r="F2923" s="134" t="s">
        <v>464</v>
      </c>
      <c r="G2923" s="134" t="s">
        <v>342</v>
      </c>
      <c r="H2923" s="134" t="s">
        <v>1023</v>
      </c>
      <c r="I2923" s="134" t="s">
        <v>336</v>
      </c>
      <c r="J2923" s="135">
        <v>2400</v>
      </c>
      <c r="K2923" s="135">
        <v>20.8</v>
      </c>
      <c r="L2923" s="135">
        <v>20.8</v>
      </c>
      <c r="M2923" s="141" t="str">
        <f t="shared" si="91"/>
        <v>201609</v>
      </c>
    </row>
    <row r="2924" spans="1:13" x14ac:dyDescent="0.25">
      <c r="A2924" s="35" t="str">
        <f>VLOOKUP(B2924,ResCat!$A$2:$B$269,2,FALSE)</f>
        <v>HMFLEX</v>
      </c>
      <c r="B2924" s="68" t="str">
        <f>IF(ISNA(VLOOKUP(C2924,COA!$A$2:$B$340,2,FALSE)),"XXX",VLOOKUP(C2924,COA!$A$2:$B$340,2,FALSE))</f>
        <v>N56</v>
      </c>
      <c r="C2924" s="149" t="str">
        <f t="shared" si="92"/>
        <v>0003-1013-0048</v>
      </c>
      <c r="D2924" s="134" t="s">
        <v>463</v>
      </c>
      <c r="E2924" s="134" t="s">
        <v>454</v>
      </c>
      <c r="F2924" s="134" t="s">
        <v>464</v>
      </c>
      <c r="G2924" s="134" t="s">
        <v>342</v>
      </c>
      <c r="H2924" s="134" t="s">
        <v>1023</v>
      </c>
      <c r="I2924" s="134" t="s">
        <v>2</v>
      </c>
      <c r="J2924" s="135">
        <v>1087.48</v>
      </c>
      <c r="K2924" s="135">
        <v>290.76000000000016</v>
      </c>
      <c r="L2924" s="135">
        <v>61.090000000000103</v>
      </c>
      <c r="M2924" s="141" t="str">
        <f t="shared" si="91"/>
        <v>201609</v>
      </c>
    </row>
    <row r="2925" spans="1:13" x14ac:dyDescent="0.25">
      <c r="A2925" s="35" t="str">
        <f>VLOOKUP(B2925,ResCat!$A$2:$B$269,2,FALSE)</f>
        <v>HMFLEX</v>
      </c>
      <c r="B2925" s="68" t="str">
        <f>IF(ISNA(VLOOKUP(C2925,COA!$A$2:$B$340,2,FALSE)),"XXX",VLOOKUP(C2925,COA!$A$2:$B$340,2,FALSE))</f>
        <v>N56</v>
      </c>
      <c r="C2925" s="149" t="str">
        <f t="shared" si="92"/>
        <v>0003-1013-0048</v>
      </c>
      <c r="D2925" s="134" t="s">
        <v>463</v>
      </c>
      <c r="E2925" s="134" t="s">
        <v>454</v>
      </c>
      <c r="F2925" s="134" t="s">
        <v>464</v>
      </c>
      <c r="G2925" s="134" t="s">
        <v>342</v>
      </c>
      <c r="H2925" s="134" t="s">
        <v>1023</v>
      </c>
      <c r="I2925" s="134" t="s">
        <v>1</v>
      </c>
      <c r="J2925" s="135">
        <v>1643</v>
      </c>
      <c r="K2925" s="135">
        <v>8183.8399999999974</v>
      </c>
      <c r="L2925" s="135">
        <v>8052.3399999999992</v>
      </c>
      <c r="M2925" s="141" t="str">
        <f t="shared" si="91"/>
        <v>201609</v>
      </c>
    </row>
    <row r="2926" spans="1:13" x14ac:dyDescent="0.25">
      <c r="A2926" s="35" t="str">
        <f>VLOOKUP(B2926,ResCat!$A$2:$B$269,2,FALSE)</f>
        <v>HMFLEX</v>
      </c>
      <c r="B2926" s="68" t="str">
        <f>IF(ISNA(VLOOKUP(C2926,COA!$A$2:$B$340,2,FALSE)),"XXX",VLOOKUP(C2926,COA!$A$2:$B$340,2,FALSE))</f>
        <v>N56</v>
      </c>
      <c r="C2926" s="149" t="str">
        <f t="shared" si="92"/>
        <v>0003-1013-0048</v>
      </c>
      <c r="D2926" s="134" t="s">
        <v>463</v>
      </c>
      <c r="E2926" s="134" t="s">
        <v>454</v>
      </c>
      <c r="F2926" s="134" t="s">
        <v>464</v>
      </c>
      <c r="G2926" s="134" t="s">
        <v>316</v>
      </c>
      <c r="H2926" s="134" t="s">
        <v>1023</v>
      </c>
      <c r="I2926" s="134" t="s">
        <v>3</v>
      </c>
      <c r="J2926" s="135">
        <v>2887.6199999999994</v>
      </c>
      <c r="K2926" s="135">
        <v>2863.4899999999993</v>
      </c>
      <c r="L2926" s="135">
        <v>1509.62</v>
      </c>
      <c r="M2926" s="141" t="str">
        <f t="shared" si="91"/>
        <v>201610</v>
      </c>
    </row>
    <row r="2927" spans="1:13" x14ac:dyDescent="0.25">
      <c r="A2927" s="35" t="str">
        <f>VLOOKUP(B2927,ResCat!$A$2:$B$269,2,FALSE)</f>
        <v>HMFLEX</v>
      </c>
      <c r="B2927" s="68" t="str">
        <f>IF(ISNA(VLOOKUP(C2927,COA!$A$2:$B$340,2,FALSE)),"XXX",VLOOKUP(C2927,COA!$A$2:$B$340,2,FALSE))</f>
        <v>N56</v>
      </c>
      <c r="C2927" s="149" t="str">
        <f t="shared" si="92"/>
        <v>0003-1013-0048</v>
      </c>
      <c r="D2927" s="134" t="s">
        <v>463</v>
      </c>
      <c r="E2927" s="134" t="s">
        <v>454</v>
      </c>
      <c r="F2927" s="134" t="s">
        <v>464</v>
      </c>
      <c r="G2927" s="134" t="s">
        <v>316</v>
      </c>
      <c r="H2927" s="134" t="s">
        <v>1023</v>
      </c>
      <c r="I2927" s="134" t="s">
        <v>0</v>
      </c>
      <c r="J2927" s="135">
        <v>16702.000000000087</v>
      </c>
      <c r="K2927" s="135">
        <v>-24175.350000000006</v>
      </c>
      <c r="L2927" s="135">
        <v>-24175.350000000006</v>
      </c>
      <c r="M2927" s="141" t="str">
        <f t="shared" si="91"/>
        <v>201610</v>
      </c>
    </row>
    <row r="2928" spans="1:13" x14ac:dyDescent="0.25">
      <c r="A2928" s="35" t="str">
        <f>VLOOKUP(B2928,ResCat!$A$2:$B$269,2,FALSE)</f>
        <v>HMFLEX</v>
      </c>
      <c r="B2928" s="68" t="str">
        <f>IF(ISNA(VLOOKUP(C2928,COA!$A$2:$B$340,2,FALSE)),"XXX",VLOOKUP(C2928,COA!$A$2:$B$340,2,FALSE))</f>
        <v>N56</v>
      </c>
      <c r="C2928" s="149" t="str">
        <f t="shared" si="92"/>
        <v>0003-1013-0048</v>
      </c>
      <c r="D2928" s="134" t="s">
        <v>463</v>
      </c>
      <c r="E2928" s="134" t="s">
        <v>454</v>
      </c>
      <c r="F2928" s="134" t="s">
        <v>464</v>
      </c>
      <c r="G2928" s="134" t="s">
        <v>316</v>
      </c>
      <c r="H2928" s="134" t="s">
        <v>1023</v>
      </c>
      <c r="I2928" s="134" t="s">
        <v>336</v>
      </c>
      <c r="J2928" s="135">
        <v>93.12</v>
      </c>
      <c r="K2928" s="135">
        <v>93.12</v>
      </c>
      <c r="L2928" s="135">
        <v>0</v>
      </c>
      <c r="M2928" s="141" t="str">
        <f t="shared" si="91"/>
        <v>201610</v>
      </c>
    </row>
    <row r="2929" spans="1:13" x14ac:dyDescent="0.25">
      <c r="A2929" s="35" t="str">
        <f>VLOOKUP(B2929,ResCat!$A$2:$B$269,2,FALSE)</f>
        <v>HMFLEX</v>
      </c>
      <c r="B2929" s="68" t="str">
        <f>IF(ISNA(VLOOKUP(C2929,COA!$A$2:$B$340,2,FALSE)),"XXX",VLOOKUP(C2929,COA!$A$2:$B$340,2,FALSE))</f>
        <v>N56</v>
      </c>
      <c r="C2929" s="149" t="str">
        <f t="shared" si="92"/>
        <v>0003-1013-0048</v>
      </c>
      <c r="D2929" s="134" t="s">
        <v>463</v>
      </c>
      <c r="E2929" s="134" t="s">
        <v>454</v>
      </c>
      <c r="F2929" s="134" t="s">
        <v>464</v>
      </c>
      <c r="G2929" s="134" t="s">
        <v>316</v>
      </c>
      <c r="H2929" s="134" t="s">
        <v>1023</v>
      </c>
      <c r="I2929" s="134" t="s">
        <v>2</v>
      </c>
      <c r="J2929" s="135">
        <v>2115.6999999999998</v>
      </c>
      <c r="K2929" s="135">
        <v>1949.2600000000002</v>
      </c>
      <c r="L2929" s="135">
        <v>1668</v>
      </c>
      <c r="M2929" s="141" t="str">
        <f t="shared" si="91"/>
        <v>201610</v>
      </c>
    </row>
    <row r="2930" spans="1:13" x14ac:dyDescent="0.25">
      <c r="A2930" s="35" t="str">
        <f>VLOOKUP(B2930,ResCat!$A$2:$B$269,2,FALSE)</f>
        <v>HMFLEX</v>
      </c>
      <c r="B2930" s="68" t="str">
        <f>IF(ISNA(VLOOKUP(C2930,COA!$A$2:$B$340,2,FALSE)),"XXX",VLOOKUP(C2930,COA!$A$2:$B$340,2,FALSE))</f>
        <v>N56</v>
      </c>
      <c r="C2930" s="149" t="str">
        <f t="shared" si="92"/>
        <v>0003-1013-0048</v>
      </c>
      <c r="D2930" s="134" t="s">
        <v>463</v>
      </c>
      <c r="E2930" s="134" t="s">
        <v>454</v>
      </c>
      <c r="F2930" s="134" t="s">
        <v>464</v>
      </c>
      <c r="G2930" s="134" t="s">
        <v>316</v>
      </c>
      <c r="H2930" s="134" t="s">
        <v>1023</v>
      </c>
      <c r="I2930" s="134" t="s">
        <v>1</v>
      </c>
      <c r="J2930" s="135">
        <v>64.350000000000023</v>
      </c>
      <c r="K2930" s="135">
        <v>-53.77999999999993</v>
      </c>
      <c r="L2930" s="135">
        <v>-53.77999999999993</v>
      </c>
      <c r="M2930" s="141" t="str">
        <f t="shared" si="91"/>
        <v>201610</v>
      </c>
    </row>
    <row r="2931" spans="1:13" x14ac:dyDescent="0.25">
      <c r="A2931" s="35" t="str">
        <f>VLOOKUP(B2931,ResCat!$A$2:$B$269,2,FALSE)</f>
        <v>HMFLEX</v>
      </c>
      <c r="B2931" s="68" t="str">
        <f>IF(ISNA(VLOOKUP(C2931,COA!$A$2:$B$340,2,FALSE)),"XXX",VLOOKUP(C2931,COA!$A$2:$B$340,2,FALSE))</f>
        <v>N56</v>
      </c>
      <c r="C2931" s="149" t="str">
        <f t="shared" si="92"/>
        <v>0003-1013-0048</v>
      </c>
      <c r="D2931" s="134" t="s">
        <v>463</v>
      </c>
      <c r="E2931" s="134" t="s">
        <v>454</v>
      </c>
      <c r="F2931" s="134" t="s">
        <v>464</v>
      </c>
      <c r="G2931" s="134" t="s">
        <v>318</v>
      </c>
      <c r="H2931" s="134" t="s">
        <v>1023</v>
      </c>
      <c r="I2931" s="134" t="s">
        <v>3</v>
      </c>
      <c r="J2931" s="135">
        <v>-3794.56</v>
      </c>
      <c r="K2931" s="135">
        <v>153.02000000000001</v>
      </c>
      <c r="L2931" s="135">
        <v>-67.890000000000143</v>
      </c>
      <c r="M2931" s="141" t="str">
        <f t="shared" si="91"/>
        <v>201611</v>
      </c>
    </row>
    <row r="2932" spans="1:13" x14ac:dyDescent="0.25">
      <c r="A2932" s="35" t="str">
        <f>VLOOKUP(B2932,ResCat!$A$2:$B$269,2,FALSE)</f>
        <v>HMFLEX</v>
      </c>
      <c r="B2932" s="68" t="str">
        <f>IF(ISNA(VLOOKUP(C2932,COA!$A$2:$B$340,2,FALSE)),"XXX",VLOOKUP(C2932,COA!$A$2:$B$340,2,FALSE))</f>
        <v>N56</v>
      </c>
      <c r="C2932" s="149" t="str">
        <f t="shared" si="92"/>
        <v>0003-1013-0048</v>
      </c>
      <c r="D2932" s="134" t="s">
        <v>463</v>
      </c>
      <c r="E2932" s="134" t="s">
        <v>454</v>
      </c>
      <c r="F2932" s="134" t="s">
        <v>464</v>
      </c>
      <c r="G2932" s="134" t="s">
        <v>318</v>
      </c>
      <c r="H2932" s="134" t="s">
        <v>1023</v>
      </c>
      <c r="I2932" s="134" t="s">
        <v>0</v>
      </c>
      <c r="J2932" s="135">
        <v>245469.05</v>
      </c>
      <c r="K2932" s="135">
        <v>41090.679999999993</v>
      </c>
      <c r="L2932" s="135">
        <v>41090.679999999993</v>
      </c>
      <c r="M2932" s="141" t="str">
        <f t="shared" si="91"/>
        <v>201611</v>
      </c>
    </row>
    <row r="2933" spans="1:13" x14ac:dyDescent="0.25">
      <c r="A2933" s="35" t="str">
        <f>VLOOKUP(B2933,ResCat!$A$2:$B$269,2,FALSE)</f>
        <v>HMFLEX</v>
      </c>
      <c r="B2933" s="68" t="str">
        <f>IF(ISNA(VLOOKUP(C2933,COA!$A$2:$B$340,2,FALSE)),"XXX",VLOOKUP(C2933,COA!$A$2:$B$340,2,FALSE))</f>
        <v>N56</v>
      </c>
      <c r="C2933" s="149" t="str">
        <f t="shared" si="92"/>
        <v>0003-1013-0048</v>
      </c>
      <c r="D2933" s="134" t="s">
        <v>463</v>
      </c>
      <c r="E2933" s="134" t="s">
        <v>454</v>
      </c>
      <c r="F2933" s="134" t="s">
        <v>464</v>
      </c>
      <c r="G2933" s="134" t="s">
        <v>318</v>
      </c>
      <c r="H2933" s="134" t="s">
        <v>1023</v>
      </c>
      <c r="I2933" s="134" t="s">
        <v>2</v>
      </c>
      <c r="J2933" s="135">
        <v>2067.21</v>
      </c>
      <c r="K2933" s="135">
        <v>-1413.1500000000017</v>
      </c>
      <c r="L2933" s="135">
        <v>-2680.7200000000021</v>
      </c>
      <c r="M2933" s="141" t="str">
        <f t="shared" si="91"/>
        <v>201611</v>
      </c>
    </row>
    <row r="2934" spans="1:13" x14ac:dyDescent="0.25">
      <c r="A2934" s="35" t="str">
        <f>VLOOKUP(B2934,ResCat!$A$2:$B$269,2,FALSE)</f>
        <v>HMFLEX</v>
      </c>
      <c r="B2934" s="68" t="str">
        <f>IF(ISNA(VLOOKUP(C2934,COA!$A$2:$B$340,2,FALSE)),"XXX",VLOOKUP(C2934,COA!$A$2:$B$340,2,FALSE))</f>
        <v>N56</v>
      </c>
      <c r="C2934" s="149" t="str">
        <f t="shared" si="92"/>
        <v>0003-1013-0048</v>
      </c>
      <c r="D2934" s="134" t="s">
        <v>463</v>
      </c>
      <c r="E2934" s="134" t="s">
        <v>454</v>
      </c>
      <c r="F2934" s="134" t="s">
        <v>464</v>
      </c>
      <c r="G2934" s="134" t="s">
        <v>318</v>
      </c>
      <c r="H2934" s="134" t="s">
        <v>1023</v>
      </c>
      <c r="I2934" s="134" t="s">
        <v>343</v>
      </c>
      <c r="J2934" s="135">
        <v>77.69</v>
      </c>
      <c r="K2934" s="135">
        <v>11.53</v>
      </c>
      <c r="L2934" s="135">
        <v>1.53</v>
      </c>
      <c r="M2934" s="141" t="str">
        <f t="shared" si="91"/>
        <v>201611</v>
      </c>
    </row>
    <row r="2935" spans="1:13" x14ac:dyDescent="0.25">
      <c r="A2935" s="35" t="str">
        <f>VLOOKUP(B2935,ResCat!$A$2:$B$269,2,FALSE)</f>
        <v>HMFLEX</v>
      </c>
      <c r="B2935" s="68" t="str">
        <f>IF(ISNA(VLOOKUP(C2935,COA!$A$2:$B$340,2,FALSE)),"XXX",VLOOKUP(C2935,COA!$A$2:$B$340,2,FALSE))</f>
        <v>N56</v>
      </c>
      <c r="C2935" s="149" t="str">
        <f t="shared" si="92"/>
        <v>0003-1013-0048</v>
      </c>
      <c r="D2935" s="134" t="s">
        <v>463</v>
      </c>
      <c r="E2935" s="134" t="s">
        <v>454</v>
      </c>
      <c r="F2935" s="134" t="s">
        <v>464</v>
      </c>
      <c r="G2935" s="134" t="s">
        <v>318</v>
      </c>
      <c r="H2935" s="134" t="s">
        <v>1023</v>
      </c>
      <c r="I2935" s="134" t="s">
        <v>1</v>
      </c>
      <c r="J2935" s="135">
        <v>1289</v>
      </c>
      <c r="K2935" s="135">
        <v>687.52</v>
      </c>
      <c r="L2935" s="135">
        <v>570.5</v>
      </c>
      <c r="M2935" s="141" t="str">
        <f t="shared" si="91"/>
        <v>201611</v>
      </c>
    </row>
    <row r="2936" spans="1:13" x14ac:dyDescent="0.25">
      <c r="A2936" s="35" t="str">
        <f>VLOOKUP(B2936,ResCat!$A$2:$B$269,2,FALSE)</f>
        <v>HMFLEX</v>
      </c>
      <c r="B2936" s="68" t="str">
        <f>IF(ISNA(VLOOKUP(C2936,COA!$A$2:$B$340,2,FALSE)),"XXX",VLOOKUP(C2936,COA!$A$2:$B$340,2,FALSE))</f>
        <v>N56</v>
      </c>
      <c r="C2936" s="149" t="str">
        <f t="shared" si="92"/>
        <v>0003-1013-0048</v>
      </c>
      <c r="D2936" s="134" t="s">
        <v>463</v>
      </c>
      <c r="E2936" s="134" t="s">
        <v>454</v>
      </c>
      <c r="F2936" s="134" t="s">
        <v>464</v>
      </c>
      <c r="G2936" s="134" t="s">
        <v>320</v>
      </c>
      <c r="H2936" s="134" t="s">
        <v>1023</v>
      </c>
      <c r="I2936" s="134" t="s">
        <v>3</v>
      </c>
      <c r="J2936" s="135">
        <v>-733.08000000000209</v>
      </c>
      <c r="K2936" s="135">
        <v>87.690000000000282</v>
      </c>
      <c r="L2936" s="135">
        <v>22.849999999999945</v>
      </c>
      <c r="M2936" s="141" t="str">
        <f t="shared" si="91"/>
        <v>201612</v>
      </c>
    </row>
    <row r="2937" spans="1:13" x14ac:dyDescent="0.25">
      <c r="A2937" s="35" t="str">
        <f>VLOOKUP(B2937,ResCat!$A$2:$B$269,2,FALSE)</f>
        <v>HMFLEX</v>
      </c>
      <c r="B2937" s="68" t="str">
        <f>IF(ISNA(VLOOKUP(C2937,COA!$A$2:$B$340,2,FALSE)),"XXX",VLOOKUP(C2937,COA!$A$2:$B$340,2,FALSE))</f>
        <v>N56</v>
      </c>
      <c r="C2937" s="149" t="str">
        <f t="shared" si="92"/>
        <v>0003-1013-0048</v>
      </c>
      <c r="D2937" s="134" t="s">
        <v>463</v>
      </c>
      <c r="E2937" s="134" t="s">
        <v>454</v>
      </c>
      <c r="F2937" s="134" t="s">
        <v>464</v>
      </c>
      <c r="G2937" s="134" t="s">
        <v>320</v>
      </c>
      <c r="H2937" s="134" t="s">
        <v>1023</v>
      </c>
      <c r="I2937" s="134" t="s">
        <v>0</v>
      </c>
      <c r="J2937" s="135">
        <v>-9.0949470177292824E-13</v>
      </c>
      <c r="K2937" s="135">
        <v>0</v>
      </c>
      <c r="L2937" s="135">
        <v>6108.0599999999995</v>
      </c>
      <c r="M2937" s="141" t="str">
        <f t="shared" si="91"/>
        <v>201612</v>
      </c>
    </row>
    <row r="2938" spans="1:13" x14ac:dyDescent="0.25">
      <c r="A2938" s="35" t="str">
        <f>VLOOKUP(B2938,ResCat!$A$2:$B$269,2,FALSE)</f>
        <v>HMFLEX</v>
      </c>
      <c r="B2938" s="68" t="str">
        <f>IF(ISNA(VLOOKUP(C2938,COA!$A$2:$B$340,2,FALSE)),"XXX",VLOOKUP(C2938,COA!$A$2:$B$340,2,FALSE))</f>
        <v>N56</v>
      </c>
      <c r="C2938" s="149" t="str">
        <f t="shared" si="92"/>
        <v>0003-1013-0048</v>
      </c>
      <c r="D2938" s="134" t="s">
        <v>463</v>
      </c>
      <c r="E2938" s="134" t="s">
        <v>454</v>
      </c>
      <c r="F2938" s="134" t="s">
        <v>464</v>
      </c>
      <c r="G2938" s="134" t="s">
        <v>320</v>
      </c>
      <c r="H2938" s="134" t="s">
        <v>1023</v>
      </c>
      <c r="I2938" s="134" t="s">
        <v>2</v>
      </c>
      <c r="J2938" s="135">
        <v>-31773.18</v>
      </c>
      <c r="K2938" s="135">
        <v>-12432.20999999999</v>
      </c>
      <c r="L2938" s="135">
        <v>-11869.749999999996</v>
      </c>
      <c r="M2938" s="141" t="str">
        <f t="shared" si="91"/>
        <v>201612</v>
      </c>
    </row>
    <row r="2939" spans="1:13" x14ac:dyDescent="0.25">
      <c r="A2939" s="35" t="str">
        <f>VLOOKUP(B2939,ResCat!$A$2:$B$269,2,FALSE)</f>
        <v>HMFLEX</v>
      </c>
      <c r="B2939" s="68" t="str">
        <f>IF(ISNA(VLOOKUP(C2939,COA!$A$2:$B$340,2,FALSE)),"XXX",VLOOKUP(C2939,COA!$A$2:$B$340,2,FALSE))</f>
        <v>N56</v>
      </c>
      <c r="C2939" s="149" t="str">
        <f t="shared" si="92"/>
        <v>0003-1013-0048</v>
      </c>
      <c r="D2939" s="134" t="s">
        <v>463</v>
      </c>
      <c r="E2939" s="134" t="s">
        <v>454</v>
      </c>
      <c r="F2939" s="134" t="s">
        <v>464</v>
      </c>
      <c r="G2939" s="134" t="s">
        <v>320</v>
      </c>
      <c r="H2939" s="134" t="s">
        <v>1023</v>
      </c>
      <c r="I2939" s="134" t="s">
        <v>343</v>
      </c>
      <c r="J2939" s="135">
        <v>233.51</v>
      </c>
      <c r="K2939" s="135">
        <v>60.35</v>
      </c>
      <c r="L2939" s="135">
        <v>23.17</v>
      </c>
      <c r="M2939" s="141" t="str">
        <f t="shared" si="91"/>
        <v>201612</v>
      </c>
    </row>
    <row r="2940" spans="1:13" x14ac:dyDescent="0.25">
      <c r="A2940" s="35" t="str">
        <f>VLOOKUP(B2940,ResCat!$A$2:$B$269,2,FALSE)</f>
        <v>HMFLEX</v>
      </c>
      <c r="B2940" s="68" t="str">
        <f>IF(ISNA(VLOOKUP(C2940,COA!$A$2:$B$340,2,FALSE)),"XXX",VLOOKUP(C2940,COA!$A$2:$B$340,2,FALSE))</f>
        <v>N56</v>
      </c>
      <c r="C2940" s="149" t="str">
        <f t="shared" si="92"/>
        <v>0003-1013-0048</v>
      </c>
      <c r="D2940" s="134" t="s">
        <v>463</v>
      </c>
      <c r="E2940" s="134" t="s">
        <v>454</v>
      </c>
      <c r="F2940" s="134" t="s">
        <v>464</v>
      </c>
      <c r="G2940" s="134" t="s">
        <v>320</v>
      </c>
      <c r="H2940" s="134" t="s">
        <v>1023</v>
      </c>
      <c r="I2940" s="134" t="s">
        <v>1</v>
      </c>
      <c r="J2940" s="135">
        <v>-14314.470000000001</v>
      </c>
      <c r="K2940" s="135">
        <v>-10247.639999999998</v>
      </c>
      <c r="L2940" s="135">
        <v>-12334.429999999997</v>
      </c>
      <c r="M2940" s="141" t="str">
        <f t="shared" si="91"/>
        <v>201612</v>
      </c>
    </row>
    <row r="2941" spans="1:13" x14ac:dyDescent="0.25">
      <c r="A2941" s="35" t="str">
        <f>VLOOKUP(B2941,ResCat!$A$2:$B$269,2,FALSE)</f>
        <v>HMFLEX</v>
      </c>
      <c r="B2941" s="68" t="str">
        <f>IF(ISNA(VLOOKUP(C2941,COA!$A$2:$B$340,2,FALSE)),"XXX",VLOOKUP(C2941,COA!$A$2:$B$340,2,FALSE))</f>
        <v>N56</v>
      </c>
      <c r="C2941" s="149" t="str">
        <f t="shared" si="92"/>
        <v>0003-1013-0048</v>
      </c>
      <c r="D2941" s="134" t="s">
        <v>463</v>
      </c>
      <c r="E2941" s="134" t="s">
        <v>454</v>
      </c>
      <c r="F2941" s="134" t="s">
        <v>464</v>
      </c>
      <c r="G2941" s="134" t="s">
        <v>322</v>
      </c>
      <c r="H2941" s="134" t="s">
        <v>1023</v>
      </c>
      <c r="I2941" s="134" t="s">
        <v>3</v>
      </c>
      <c r="J2941" s="135">
        <v>5796.5999999999995</v>
      </c>
      <c r="K2941" s="135">
        <v>4694.4800000000014</v>
      </c>
      <c r="L2941" s="135">
        <v>3847.900000000001</v>
      </c>
      <c r="M2941" s="141" t="str">
        <f t="shared" si="91"/>
        <v>201701</v>
      </c>
    </row>
    <row r="2942" spans="1:13" x14ac:dyDescent="0.25">
      <c r="A2942" s="35" t="str">
        <f>VLOOKUP(B2942,ResCat!$A$2:$B$269,2,FALSE)</f>
        <v>HMFLEX</v>
      </c>
      <c r="B2942" s="68" t="str">
        <f>IF(ISNA(VLOOKUP(C2942,COA!$A$2:$B$340,2,FALSE)),"XXX",VLOOKUP(C2942,COA!$A$2:$B$340,2,FALSE))</f>
        <v>N56</v>
      </c>
      <c r="C2942" s="149" t="str">
        <f t="shared" si="92"/>
        <v>0003-1013-0048</v>
      </c>
      <c r="D2942" s="134" t="s">
        <v>463</v>
      </c>
      <c r="E2942" s="134" t="s">
        <v>454</v>
      </c>
      <c r="F2942" s="134" t="s">
        <v>464</v>
      </c>
      <c r="G2942" s="134" t="s">
        <v>322</v>
      </c>
      <c r="H2942" s="134" t="s">
        <v>1023</v>
      </c>
      <c r="I2942" s="134" t="s">
        <v>0</v>
      </c>
      <c r="J2942" s="135">
        <v>-211198.74999999994</v>
      </c>
      <c r="K2942" s="135">
        <v>13970.909999999905</v>
      </c>
      <c r="L2942" s="135">
        <v>10012.909999999873</v>
      </c>
      <c r="M2942" s="141" t="str">
        <f t="shared" si="91"/>
        <v>201701</v>
      </c>
    </row>
    <row r="2943" spans="1:13" x14ac:dyDescent="0.25">
      <c r="A2943" s="35" t="str">
        <f>VLOOKUP(B2943,ResCat!$A$2:$B$269,2,FALSE)</f>
        <v>HMFLEX</v>
      </c>
      <c r="B2943" s="68" t="str">
        <f>IF(ISNA(VLOOKUP(C2943,COA!$A$2:$B$340,2,FALSE)),"XXX",VLOOKUP(C2943,COA!$A$2:$B$340,2,FALSE))</f>
        <v>N56</v>
      </c>
      <c r="C2943" s="149" t="str">
        <f t="shared" si="92"/>
        <v>0003-1013-0048</v>
      </c>
      <c r="D2943" s="134" t="s">
        <v>463</v>
      </c>
      <c r="E2943" s="134" t="s">
        <v>454</v>
      </c>
      <c r="F2943" s="134" t="s">
        <v>464</v>
      </c>
      <c r="G2943" s="134" t="s">
        <v>322</v>
      </c>
      <c r="H2943" s="134" t="s">
        <v>1023</v>
      </c>
      <c r="I2943" s="134" t="s">
        <v>336</v>
      </c>
      <c r="J2943" s="135">
        <v>-2390.25</v>
      </c>
      <c r="K2943" s="135">
        <v>-270.05</v>
      </c>
      <c r="L2943" s="135">
        <v>-270.05</v>
      </c>
      <c r="M2943" s="141" t="str">
        <f t="shared" si="91"/>
        <v>201701</v>
      </c>
    </row>
    <row r="2944" spans="1:13" x14ac:dyDescent="0.25">
      <c r="A2944" s="35" t="str">
        <f>VLOOKUP(B2944,ResCat!$A$2:$B$269,2,FALSE)</f>
        <v>HMFLEX</v>
      </c>
      <c r="B2944" s="68" t="str">
        <f>IF(ISNA(VLOOKUP(C2944,COA!$A$2:$B$340,2,FALSE)),"XXX",VLOOKUP(C2944,COA!$A$2:$B$340,2,FALSE))</f>
        <v>N56</v>
      </c>
      <c r="C2944" s="149" t="str">
        <f t="shared" si="92"/>
        <v>0003-1013-0048</v>
      </c>
      <c r="D2944" s="134" t="s">
        <v>463</v>
      </c>
      <c r="E2944" s="134" t="s">
        <v>454</v>
      </c>
      <c r="F2944" s="134" t="s">
        <v>464</v>
      </c>
      <c r="G2944" s="134" t="s">
        <v>322</v>
      </c>
      <c r="H2944" s="134" t="s">
        <v>1023</v>
      </c>
      <c r="I2944" s="134" t="s">
        <v>2</v>
      </c>
      <c r="J2944" s="135">
        <v>47983.519999999997</v>
      </c>
      <c r="K2944" s="135">
        <v>17046.999999999996</v>
      </c>
      <c r="L2944" s="135">
        <v>13073.46</v>
      </c>
      <c r="M2944" s="141" t="str">
        <f t="shared" si="91"/>
        <v>201701</v>
      </c>
    </row>
    <row r="2945" spans="1:13" x14ac:dyDescent="0.25">
      <c r="A2945" s="35" t="str">
        <f>VLOOKUP(B2945,ResCat!$A$2:$B$269,2,FALSE)</f>
        <v>HMFLEX</v>
      </c>
      <c r="B2945" s="68" t="str">
        <f>IF(ISNA(VLOOKUP(C2945,COA!$A$2:$B$340,2,FALSE)),"XXX",VLOOKUP(C2945,COA!$A$2:$B$340,2,FALSE))</f>
        <v>N56</v>
      </c>
      <c r="C2945" s="149" t="str">
        <f t="shared" si="92"/>
        <v>0003-1013-0048</v>
      </c>
      <c r="D2945" s="134" t="s">
        <v>463</v>
      </c>
      <c r="E2945" s="134" t="s">
        <v>454</v>
      </c>
      <c r="F2945" s="134" t="s">
        <v>464</v>
      </c>
      <c r="G2945" s="134" t="s">
        <v>322</v>
      </c>
      <c r="H2945" s="134" t="s">
        <v>1023</v>
      </c>
      <c r="I2945" s="134" t="s">
        <v>343</v>
      </c>
      <c r="J2945" s="135">
        <v>547.48</v>
      </c>
      <c r="K2945" s="135">
        <v>547.48</v>
      </c>
      <c r="L2945" s="135">
        <v>512.48</v>
      </c>
      <c r="M2945" s="141" t="str">
        <f t="shared" si="91"/>
        <v>201701</v>
      </c>
    </row>
    <row r="2946" spans="1:13" x14ac:dyDescent="0.25">
      <c r="A2946" s="35" t="str">
        <f>VLOOKUP(B2946,ResCat!$A$2:$B$269,2,FALSE)</f>
        <v>HMFLEX</v>
      </c>
      <c r="B2946" s="68" t="str">
        <f>IF(ISNA(VLOOKUP(C2946,COA!$A$2:$B$340,2,FALSE)),"XXX",VLOOKUP(C2946,COA!$A$2:$B$340,2,FALSE))</f>
        <v>N56</v>
      </c>
      <c r="C2946" s="149" t="str">
        <f t="shared" si="92"/>
        <v>0003-1013-0048</v>
      </c>
      <c r="D2946" s="134" t="s">
        <v>463</v>
      </c>
      <c r="E2946" s="134" t="s">
        <v>454</v>
      </c>
      <c r="F2946" s="134" t="s">
        <v>464</v>
      </c>
      <c r="G2946" s="134" t="s">
        <v>322</v>
      </c>
      <c r="H2946" s="134" t="s">
        <v>1023</v>
      </c>
      <c r="I2946" s="134" t="s">
        <v>1</v>
      </c>
      <c r="J2946" s="135">
        <v>-41130.400000000001</v>
      </c>
      <c r="K2946" s="135">
        <v>-25653.909999999985</v>
      </c>
      <c r="L2946" s="135">
        <v>-21247.329999999998</v>
      </c>
      <c r="M2946" s="141" t="str">
        <f t="shared" si="91"/>
        <v>201701</v>
      </c>
    </row>
    <row r="2947" spans="1:13" x14ac:dyDescent="0.25">
      <c r="A2947" s="35" t="str">
        <f>VLOOKUP(B2947,ResCat!$A$2:$B$269,2,FALSE)</f>
        <v>HMFLEX</v>
      </c>
      <c r="B2947" s="68" t="str">
        <f>IF(ISNA(VLOOKUP(C2947,COA!$A$2:$B$340,2,FALSE)),"XXX",VLOOKUP(C2947,COA!$A$2:$B$340,2,FALSE))</f>
        <v>N56</v>
      </c>
      <c r="C2947" s="149" t="str">
        <f t="shared" si="92"/>
        <v>0003-1013-0048</v>
      </c>
      <c r="D2947" s="134" t="s">
        <v>463</v>
      </c>
      <c r="E2947" s="134" t="s">
        <v>454</v>
      </c>
      <c r="F2947" s="134" t="s">
        <v>464</v>
      </c>
      <c r="G2947" s="134" t="s">
        <v>324</v>
      </c>
      <c r="H2947" s="134" t="s">
        <v>1023</v>
      </c>
      <c r="I2947" s="134" t="s">
        <v>3</v>
      </c>
      <c r="J2947" s="135">
        <v>14110.96</v>
      </c>
      <c r="K2947" s="135">
        <v>3070.610000000001</v>
      </c>
      <c r="L2947" s="135">
        <v>1855.7699999999998</v>
      </c>
      <c r="M2947" s="141" t="str">
        <f t="shared" si="91"/>
        <v>201702</v>
      </c>
    </row>
    <row r="2948" spans="1:13" x14ac:dyDescent="0.25">
      <c r="A2948" s="35" t="str">
        <f>VLOOKUP(B2948,ResCat!$A$2:$B$269,2,FALSE)</f>
        <v>HMFLEX</v>
      </c>
      <c r="B2948" s="68" t="str">
        <f>IF(ISNA(VLOOKUP(C2948,COA!$A$2:$B$340,2,FALSE)),"XXX",VLOOKUP(C2948,COA!$A$2:$B$340,2,FALSE))</f>
        <v>N56</v>
      </c>
      <c r="C2948" s="149" t="str">
        <f t="shared" si="92"/>
        <v>0003-1013-0048</v>
      </c>
      <c r="D2948" s="134" t="s">
        <v>463</v>
      </c>
      <c r="E2948" s="134" t="s">
        <v>454</v>
      </c>
      <c r="F2948" s="134" t="s">
        <v>464</v>
      </c>
      <c r="G2948" s="134" t="s">
        <v>324</v>
      </c>
      <c r="H2948" s="134" t="s">
        <v>1023</v>
      </c>
      <c r="I2948" s="134" t="s">
        <v>0</v>
      </c>
      <c r="J2948" s="135">
        <v>-2.2737367544323206E-13</v>
      </c>
      <c r="K2948" s="135">
        <v>5395</v>
      </c>
      <c r="L2948" s="135">
        <v>5395</v>
      </c>
      <c r="M2948" s="141" t="str">
        <f t="shared" ref="M2948:M3011" si="93">IF(G2948&lt;$M$1,$M$1,G2948)</f>
        <v>201702</v>
      </c>
    </row>
    <row r="2949" spans="1:13" x14ac:dyDescent="0.25">
      <c r="A2949" s="35" t="str">
        <f>VLOOKUP(B2949,ResCat!$A$2:$B$269,2,FALSE)</f>
        <v>HMFLEX</v>
      </c>
      <c r="B2949" s="68" t="str">
        <f>IF(ISNA(VLOOKUP(C2949,COA!$A$2:$B$340,2,FALSE)),"XXX",VLOOKUP(C2949,COA!$A$2:$B$340,2,FALSE))</f>
        <v>N56</v>
      </c>
      <c r="C2949" s="149" t="str">
        <f t="shared" ref="C2949:C3012" si="94">D2949&amp;"-"&amp;E2949&amp;"-"&amp;F2949</f>
        <v>0003-1013-0048</v>
      </c>
      <c r="D2949" s="134" t="s">
        <v>463</v>
      </c>
      <c r="E2949" s="134" t="s">
        <v>454</v>
      </c>
      <c r="F2949" s="134" t="s">
        <v>464</v>
      </c>
      <c r="G2949" s="134" t="s">
        <v>324</v>
      </c>
      <c r="H2949" s="134" t="s">
        <v>1023</v>
      </c>
      <c r="I2949" s="134" t="s">
        <v>2</v>
      </c>
      <c r="J2949" s="135">
        <v>19107.660000000003</v>
      </c>
      <c r="K2949" s="135">
        <v>11093.469999999998</v>
      </c>
      <c r="L2949" s="135">
        <v>5901.32</v>
      </c>
      <c r="M2949" s="141" t="str">
        <f t="shared" si="93"/>
        <v>201702</v>
      </c>
    </row>
    <row r="2950" spans="1:13" x14ac:dyDescent="0.25">
      <c r="A2950" s="35" t="str">
        <f>VLOOKUP(B2950,ResCat!$A$2:$B$269,2,FALSE)</f>
        <v>HMFLEX</v>
      </c>
      <c r="B2950" s="68" t="str">
        <f>IF(ISNA(VLOOKUP(C2950,COA!$A$2:$B$340,2,FALSE)),"XXX",VLOOKUP(C2950,COA!$A$2:$B$340,2,FALSE))</f>
        <v>N56</v>
      </c>
      <c r="C2950" s="149" t="str">
        <f t="shared" si="94"/>
        <v>0003-1013-0048</v>
      </c>
      <c r="D2950" s="134" t="s">
        <v>463</v>
      </c>
      <c r="E2950" s="134" t="s">
        <v>454</v>
      </c>
      <c r="F2950" s="134" t="s">
        <v>464</v>
      </c>
      <c r="G2950" s="134" t="s">
        <v>324</v>
      </c>
      <c r="H2950" s="134" t="s">
        <v>1023</v>
      </c>
      <c r="I2950" s="134" t="s">
        <v>343</v>
      </c>
      <c r="J2950" s="135">
        <v>547.48</v>
      </c>
      <c r="K2950" s="135">
        <v>547.48</v>
      </c>
      <c r="L2950" s="135">
        <v>512.48</v>
      </c>
      <c r="M2950" s="141" t="str">
        <f t="shared" si="93"/>
        <v>201702</v>
      </c>
    </row>
    <row r="2951" spans="1:13" x14ac:dyDescent="0.25">
      <c r="A2951" s="35" t="str">
        <f>VLOOKUP(B2951,ResCat!$A$2:$B$269,2,FALSE)</f>
        <v>HMFLEX</v>
      </c>
      <c r="B2951" s="68" t="str">
        <f>IF(ISNA(VLOOKUP(C2951,COA!$A$2:$B$340,2,FALSE)),"XXX",VLOOKUP(C2951,COA!$A$2:$B$340,2,FALSE))</f>
        <v>N56</v>
      </c>
      <c r="C2951" s="149" t="str">
        <f t="shared" si="94"/>
        <v>0003-1013-0048</v>
      </c>
      <c r="D2951" s="134" t="s">
        <v>463</v>
      </c>
      <c r="E2951" s="134" t="s">
        <v>454</v>
      </c>
      <c r="F2951" s="134" t="s">
        <v>464</v>
      </c>
      <c r="G2951" s="134" t="s">
        <v>324</v>
      </c>
      <c r="H2951" s="134" t="s">
        <v>1023</v>
      </c>
      <c r="I2951" s="134" t="s">
        <v>1</v>
      </c>
      <c r="J2951" s="135">
        <v>11810.640000000003</v>
      </c>
      <c r="K2951" s="135">
        <v>3875.1499999999996</v>
      </c>
      <c r="L2951" s="135">
        <v>3603.3300000000013</v>
      </c>
      <c r="M2951" s="141" t="str">
        <f t="shared" si="93"/>
        <v>201702</v>
      </c>
    </row>
    <row r="2952" spans="1:13" x14ac:dyDescent="0.25">
      <c r="A2952" s="35" t="str">
        <f>VLOOKUP(B2952,ResCat!$A$2:$B$269,2,FALSE)</f>
        <v>HMFLEX</v>
      </c>
      <c r="B2952" s="68" t="str">
        <f>IF(ISNA(VLOOKUP(C2952,COA!$A$2:$B$340,2,FALSE)),"XXX",VLOOKUP(C2952,COA!$A$2:$B$340,2,FALSE))</f>
        <v>N56</v>
      </c>
      <c r="C2952" s="149" t="str">
        <f t="shared" si="94"/>
        <v>0003-1013-0048</v>
      </c>
      <c r="D2952" s="134" t="s">
        <v>463</v>
      </c>
      <c r="E2952" s="134" t="s">
        <v>454</v>
      </c>
      <c r="F2952" s="134" t="s">
        <v>464</v>
      </c>
      <c r="G2952" s="134" t="s">
        <v>326</v>
      </c>
      <c r="H2952" s="134" t="s">
        <v>1023</v>
      </c>
      <c r="I2952" s="134" t="s">
        <v>3</v>
      </c>
      <c r="J2952" s="135">
        <v>6215.7000000000016</v>
      </c>
      <c r="K2952" s="135">
        <v>1589.8200000000002</v>
      </c>
      <c r="L2952" s="135">
        <v>787.07999999999947</v>
      </c>
      <c r="M2952" s="141" t="str">
        <f t="shared" si="93"/>
        <v>201703</v>
      </c>
    </row>
    <row r="2953" spans="1:13" x14ac:dyDescent="0.25">
      <c r="A2953" s="35" t="str">
        <f>VLOOKUP(B2953,ResCat!$A$2:$B$269,2,FALSE)</f>
        <v>HMFLEX</v>
      </c>
      <c r="B2953" s="68" t="str">
        <f>IF(ISNA(VLOOKUP(C2953,COA!$A$2:$B$340,2,FALSE)),"XXX",VLOOKUP(C2953,COA!$A$2:$B$340,2,FALSE))</f>
        <v>N56</v>
      </c>
      <c r="C2953" s="149" t="str">
        <f t="shared" si="94"/>
        <v>0003-1013-0048</v>
      </c>
      <c r="D2953" s="134" t="s">
        <v>463</v>
      </c>
      <c r="E2953" s="134" t="s">
        <v>454</v>
      </c>
      <c r="F2953" s="134" t="s">
        <v>464</v>
      </c>
      <c r="G2953" s="134" t="s">
        <v>326</v>
      </c>
      <c r="H2953" s="134" t="s">
        <v>1023</v>
      </c>
      <c r="I2953" s="134" t="s">
        <v>0</v>
      </c>
      <c r="J2953" s="135">
        <v>45160.1</v>
      </c>
      <c r="K2953" s="135">
        <v>13753</v>
      </c>
      <c r="L2953" s="135">
        <v>8230.52</v>
      </c>
      <c r="M2953" s="141" t="str">
        <f t="shared" si="93"/>
        <v>201703</v>
      </c>
    </row>
    <row r="2954" spans="1:13" x14ac:dyDescent="0.25">
      <c r="A2954" s="35" t="str">
        <f>VLOOKUP(B2954,ResCat!$A$2:$B$269,2,FALSE)</f>
        <v>HMFLEX</v>
      </c>
      <c r="B2954" s="68" t="str">
        <f>IF(ISNA(VLOOKUP(C2954,COA!$A$2:$B$340,2,FALSE)),"XXX",VLOOKUP(C2954,COA!$A$2:$B$340,2,FALSE))</f>
        <v>N56</v>
      </c>
      <c r="C2954" s="149" t="str">
        <f t="shared" si="94"/>
        <v>0003-1013-0048</v>
      </c>
      <c r="D2954" s="134" t="s">
        <v>463</v>
      </c>
      <c r="E2954" s="134" t="s">
        <v>454</v>
      </c>
      <c r="F2954" s="134" t="s">
        <v>464</v>
      </c>
      <c r="G2954" s="134" t="s">
        <v>326</v>
      </c>
      <c r="H2954" s="134" t="s">
        <v>1023</v>
      </c>
      <c r="I2954" s="134" t="s">
        <v>336</v>
      </c>
      <c r="J2954" s="135">
        <v>10</v>
      </c>
      <c r="K2954" s="135">
        <v>10</v>
      </c>
      <c r="L2954" s="135">
        <v>10</v>
      </c>
      <c r="M2954" s="141" t="str">
        <f t="shared" si="93"/>
        <v>201703</v>
      </c>
    </row>
    <row r="2955" spans="1:13" x14ac:dyDescent="0.25">
      <c r="A2955" s="35" t="str">
        <f>VLOOKUP(B2955,ResCat!$A$2:$B$269,2,FALSE)</f>
        <v>HMFLEX</v>
      </c>
      <c r="B2955" s="68" t="str">
        <f>IF(ISNA(VLOOKUP(C2955,COA!$A$2:$B$340,2,FALSE)),"XXX",VLOOKUP(C2955,COA!$A$2:$B$340,2,FALSE))</f>
        <v>N56</v>
      </c>
      <c r="C2955" s="149" t="str">
        <f t="shared" si="94"/>
        <v>0003-1013-0048</v>
      </c>
      <c r="D2955" s="134" t="s">
        <v>463</v>
      </c>
      <c r="E2955" s="134" t="s">
        <v>454</v>
      </c>
      <c r="F2955" s="134" t="s">
        <v>464</v>
      </c>
      <c r="G2955" s="134" t="s">
        <v>326</v>
      </c>
      <c r="H2955" s="134" t="s">
        <v>1023</v>
      </c>
      <c r="I2955" s="134" t="s">
        <v>2</v>
      </c>
      <c r="J2955" s="135">
        <v>50824.829999999994</v>
      </c>
      <c r="K2955" s="135">
        <v>26425.199999999972</v>
      </c>
      <c r="L2955" s="135">
        <v>18656.659999999996</v>
      </c>
      <c r="M2955" s="141" t="str">
        <f t="shared" si="93"/>
        <v>201703</v>
      </c>
    </row>
    <row r="2956" spans="1:13" x14ac:dyDescent="0.25">
      <c r="A2956" s="35" t="str">
        <f>VLOOKUP(B2956,ResCat!$A$2:$B$269,2,FALSE)</f>
        <v>HMFLEX</v>
      </c>
      <c r="B2956" s="68" t="str">
        <f>IF(ISNA(VLOOKUP(C2956,COA!$A$2:$B$340,2,FALSE)),"XXX",VLOOKUP(C2956,COA!$A$2:$B$340,2,FALSE))</f>
        <v>N56</v>
      </c>
      <c r="C2956" s="149" t="str">
        <f t="shared" si="94"/>
        <v>0003-1013-0048</v>
      </c>
      <c r="D2956" s="134" t="s">
        <v>463</v>
      </c>
      <c r="E2956" s="134" t="s">
        <v>454</v>
      </c>
      <c r="F2956" s="134" t="s">
        <v>464</v>
      </c>
      <c r="G2956" s="134" t="s">
        <v>326</v>
      </c>
      <c r="H2956" s="134" t="s">
        <v>1023</v>
      </c>
      <c r="I2956" s="134" t="s">
        <v>343</v>
      </c>
      <c r="J2956" s="135">
        <v>964.67000000000007</v>
      </c>
      <c r="K2956" s="135">
        <v>851.05</v>
      </c>
      <c r="L2956" s="135">
        <v>806.05</v>
      </c>
      <c r="M2956" s="141" t="str">
        <f t="shared" si="93"/>
        <v>201703</v>
      </c>
    </row>
    <row r="2957" spans="1:13" x14ac:dyDescent="0.25">
      <c r="A2957" s="35" t="str">
        <f>VLOOKUP(B2957,ResCat!$A$2:$B$269,2,FALSE)</f>
        <v>HMFLEX</v>
      </c>
      <c r="B2957" s="68" t="str">
        <f>IF(ISNA(VLOOKUP(C2957,COA!$A$2:$B$340,2,FALSE)),"XXX",VLOOKUP(C2957,COA!$A$2:$B$340,2,FALSE))</f>
        <v>N56</v>
      </c>
      <c r="C2957" s="149" t="str">
        <f t="shared" si="94"/>
        <v>0003-1013-0048</v>
      </c>
      <c r="D2957" s="134" t="s">
        <v>463</v>
      </c>
      <c r="E2957" s="134" t="s">
        <v>454</v>
      </c>
      <c r="F2957" s="134" t="s">
        <v>464</v>
      </c>
      <c r="G2957" s="134" t="s">
        <v>326</v>
      </c>
      <c r="H2957" s="134" t="s">
        <v>1023</v>
      </c>
      <c r="I2957" s="134" t="s">
        <v>1</v>
      </c>
      <c r="J2957" s="135">
        <v>72725.819999999992</v>
      </c>
      <c r="K2957" s="135">
        <v>7451.98</v>
      </c>
      <c r="L2957" s="135">
        <v>6427.4099999999989</v>
      </c>
      <c r="M2957" s="141" t="str">
        <f t="shared" si="93"/>
        <v>201703</v>
      </c>
    </row>
    <row r="2958" spans="1:13" x14ac:dyDescent="0.25">
      <c r="A2958" s="35" t="str">
        <f>VLOOKUP(B2958,ResCat!$A$2:$B$269,2,FALSE)</f>
        <v>HMFLEX</v>
      </c>
      <c r="B2958" s="68" t="str">
        <f>IF(ISNA(VLOOKUP(C2958,COA!$A$2:$B$340,2,FALSE)),"XXX",VLOOKUP(C2958,COA!$A$2:$B$340,2,FALSE))</f>
        <v>N56</v>
      </c>
      <c r="C2958" s="149" t="str">
        <f t="shared" si="94"/>
        <v>0003-1013-0048</v>
      </c>
      <c r="D2958" s="134" t="s">
        <v>463</v>
      </c>
      <c r="E2958" s="134" t="s">
        <v>454</v>
      </c>
      <c r="F2958" s="134" t="s">
        <v>464</v>
      </c>
      <c r="G2958" s="134" t="s">
        <v>328</v>
      </c>
      <c r="H2958" s="134" t="s">
        <v>1023</v>
      </c>
      <c r="I2958" s="134" t="s">
        <v>3</v>
      </c>
      <c r="J2958" s="135">
        <v>29789.689999999991</v>
      </c>
      <c r="K2958" s="135">
        <v>9822.2599999999984</v>
      </c>
      <c r="L2958" s="135">
        <v>6287.4099999999971</v>
      </c>
      <c r="M2958" s="141" t="str">
        <f t="shared" si="93"/>
        <v>201704</v>
      </c>
    </row>
    <row r="2959" spans="1:13" x14ac:dyDescent="0.25">
      <c r="A2959" s="35" t="str">
        <f>VLOOKUP(B2959,ResCat!$A$2:$B$269,2,FALSE)</f>
        <v>HMFLEX</v>
      </c>
      <c r="B2959" s="68" t="str">
        <f>IF(ISNA(VLOOKUP(C2959,COA!$A$2:$B$340,2,FALSE)),"XXX",VLOOKUP(C2959,COA!$A$2:$B$340,2,FALSE))</f>
        <v>N56</v>
      </c>
      <c r="C2959" s="149" t="str">
        <f t="shared" si="94"/>
        <v>0003-1013-0048</v>
      </c>
      <c r="D2959" s="134" t="s">
        <v>463</v>
      </c>
      <c r="E2959" s="134" t="s">
        <v>454</v>
      </c>
      <c r="F2959" s="134" t="s">
        <v>464</v>
      </c>
      <c r="G2959" s="134" t="s">
        <v>328</v>
      </c>
      <c r="H2959" s="134" t="s">
        <v>1023</v>
      </c>
      <c r="I2959" s="134" t="s">
        <v>0</v>
      </c>
      <c r="J2959" s="135">
        <v>95032</v>
      </c>
      <c r="K2959" s="135">
        <v>50386.470000000023</v>
      </c>
      <c r="L2959" s="135">
        <v>49176.509999999987</v>
      </c>
      <c r="M2959" s="141" t="str">
        <f t="shared" si="93"/>
        <v>201704</v>
      </c>
    </row>
    <row r="2960" spans="1:13" x14ac:dyDescent="0.25">
      <c r="A2960" s="35" t="str">
        <f>VLOOKUP(B2960,ResCat!$A$2:$B$269,2,FALSE)</f>
        <v>HMFLEX</v>
      </c>
      <c r="B2960" s="68" t="str">
        <f>IF(ISNA(VLOOKUP(C2960,COA!$A$2:$B$340,2,FALSE)),"XXX",VLOOKUP(C2960,COA!$A$2:$B$340,2,FALSE))</f>
        <v>N56</v>
      </c>
      <c r="C2960" s="149" t="str">
        <f t="shared" si="94"/>
        <v>0003-1013-0048</v>
      </c>
      <c r="D2960" s="134" t="s">
        <v>463</v>
      </c>
      <c r="E2960" s="134" t="s">
        <v>454</v>
      </c>
      <c r="F2960" s="134" t="s">
        <v>464</v>
      </c>
      <c r="G2960" s="134" t="s">
        <v>328</v>
      </c>
      <c r="H2960" s="134" t="s">
        <v>1023</v>
      </c>
      <c r="I2960" s="134" t="s">
        <v>336</v>
      </c>
      <c r="J2960" s="135">
        <v>512.03</v>
      </c>
      <c r="K2960" s="135">
        <v>29.03</v>
      </c>
      <c r="L2960" s="135">
        <v>29.03</v>
      </c>
      <c r="M2960" s="141" t="str">
        <f t="shared" si="93"/>
        <v>201704</v>
      </c>
    </row>
    <row r="2961" spans="1:13" x14ac:dyDescent="0.25">
      <c r="A2961" s="35" t="str">
        <f>VLOOKUP(B2961,ResCat!$A$2:$B$269,2,FALSE)</f>
        <v>HMFLEX</v>
      </c>
      <c r="B2961" s="68" t="str">
        <f>IF(ISNA(VLOOKUP(C2961,COA!$A$2:$B$340,2,FALSE)),"XXX",VLOOKUP(C2961,COA!$A$2:$B$340,2,FALSE))</f>
        <v>N56</v>
      </c>
      <c r="C2961" s="149" t="str">
        <f t="shared" si="94"/>
        <v>0003-1013-0048</v>
      </c>
      <c r="D2961" s="134" t="s">
        <v>463</v>
      </c>
      <c r="E2961" s="134" t="s">
        <v>454</v>
      </c>
      <c r="F2961" s="134" t="s">
        <v>464</v>
      </c>
      <c r="G2961" s="134" t="s">
        <v>328</v>
      </c>
      <c r="H2961" s="134" t="s">
        <v>1023</v>
      </c>
      <c r="I2961" s="134" t="s">
        <v>2</v>
      </c>
      <c r="J2961" s="135">
        <v>45294.649999999994</v>
      </c>
      <c r="K2961" s="135">
        <v>19175.469999999998</v>
      </c>
      <c r="L2961" s="135">
        <v>13779.400000000032</v>
      </c>
      <c r="M2961" s="141" t="str">
        <f t="shared" si="93"/>
        <v>201704</v>
      </c>
    </row>
    <row r="2962" spans="1:13" x14ac:dyDescent="0.25">
      <c r="A2962" s="35" t="str">
        <f>VLOOKUP(B2962,ResCat!$A$2:$B$269,2,FALSE)</f>
        <v>HMFLEX</v>
      </c>
      <c r="B2962" s="68" t="str">
        <f>IF(ISNA(VLOOKUP(C2962,COA!$A$2:$B$340,2,FALSE)),"XXX",VLOOKUP(C2962,COA!$A$2:$B$340,2,FALSE))</f>
        <v>N56</v>
      </c>
      <c r="C2962" s="149" t="str">
        <f t="shared" si="94"/>
        <v>0003-1013-0048</v>
      </c>
      <c r="D2962" s="134" t="s">
        <v>463</v>
      </c>
      <c r="E2962" s="134" t="s">
        <v>454</v>
      </c>
      <c r="F2962" s="134" t="s">
        <v>464</v>
      </c>
      <c r="G2962" s="134" t="s">
        <v>328</v>
      </c>
      <c r="H2962" s="134" t="s">
        <v>1023</v>
      </c>
      <c r="I2962" s="134" t="s">
        <v>343</v>
      </c>
      <c r="J2962" s="135">
        <v>417.19</v>
      </c>
      <c r="K2962" s="135">
        <v>303.57</v>
      </c>
      <c r="L2962" s="135">
        <v>293.57</v>
      </c>
      <c r="M2962" s="141" t="str">
        <f t="shared" si="93"/>
        <v>201704</v>
      </c>
    </row>
    <row r="2963" spans="1:13" x14ac:dyDescent="0.25">
      <c r="A2963" s="35" t="str">
        <f>VLOOKUP(B2963,ResCat!$A$2:$B$269,2,FALSE)</f>
        <v>HMFLEX</v>
      </c>
      <c r="B2963" s="68" t="str">
        <f>IF(ISNA(VLOOKUP(C2963,COA!$A$2:$B$340,2,FALSE)),"XXX",VLOOKUP(C2963,COA!$A$2:$B$340,2,FALSE))</f>
        <v>N56</v>
      </c>
      <c r="C2963" s="149" t="str">
        <f t="shared" si="94"/>
        <v>0003-1013-0048</v>
      </c>
      <c r="D2963" s="134" t="s">
        <v>463</v>
      </c>
      <c r="E2963" s="134" t="s">
        <v>454</v>
      </c>
      <c r="F2963" s="134" t="s">
        <v>464</v>
      </c>
      <c r="G2963" s="134" t="s">
        <v>328</v>
      </c>
      <c r="H2963" s="134" t="s">
        <v>1023</v>
      </c>
      <c r="I2963" s="134" t="s">
        <v>1</v>
      </c>
      <c r="J2963" s="135">
        <v>3746.04</v>
      </c>
      <c r="K2963" s="135">
        <v>2786.8</v>
      </c>
      <c r="L2963" s="135">
        <v>2106.98</v>
      </c>
      <c r="M2963" s="141" t="str">
        <f t="shared" si="93"/>
        <v>201704</v>
      </c>
    </row>
    <row r="2964" spans="1:13" x14ac:dyDescent="0.25">
      <c r="A2964" s="35" t="str">
        <f>VLOOKUP(B2964,ResCat!$A$2:$B$269,2,FALSE)</f>
        <v>HMFLEX</v>
      </c>
      <c r="B2964" s="68" t="str">
        <f>IF(ISNA(VLOOKUP(C2964,COA!$A$2:$B$340,2,FALSE)),"XXX",VLOOKUP(C2964,COA!$A$2:$B$340,2,FALSE))</f>
        <v>N56</v>
      </c>
      <c r="C2964" s="149" t="str">
        <f t="shared" si="94"/>
        <v>0003-1013-0048</v>
      </c>
      <c r="D2964" s="134" t="s">
        <v>463</v>
      </c>
      <c r="E2964" s="134" t="s">
        <v>454</v>
      </c>
      <c r="F2964" s="134" t="s">
        <v>464</v>
      </c>
      <c r="G2964" s="134" t="s">
        <v>330</v>
      </c>
      <c r="H2964" s="134" t="s">
        <v>1023</v>
      </c>
      <c r="I2964" s="134" t="s">
        <v>3</v>
      </c>
      <c r="J2964" s="135">
        <v>31632.480000000007</v>
      </c>
      <c r="K2964" s="135">
        <v>3242.9800000000018</v>
      </c>
      <c r="L2964" s="135">
        <v>3000.6400000000003</v>
      </c>
      <c r="M2964" s="141" t="str">
        <f t="shared" si="93"/>
        <v>201705</v>
      </c>
    </row>
    <row r="2965" spans="1:13" x14ac:dyDescent="0.25">
      <c r="A2965" s="35" t="str">
        <f>VLOOKUP(B2965,ResCat!$A$2:$B$269,2,FALSE)</f>
        <v>HMFLEX</v>
      </c>
      <c r="B2965" s="68" t="str">
        <f>IF(ISNA(VLOOKUP(C2965,COA!$A$2:$B$340,2,FALSE)),"XXX",VLOOKUP(C2965,COA!$A$2:$B$340,2,FALSE))</f>
        <v>N56</v>
      </c>
      <c r="C2965" s="149" t="str">
        <f t="shared" si="94"/>
        <v>0003-1013-0048</v>
      </c>
      <c r="D2965" s="134" t="s">
        <v>463</v>
      </c>
      <c r="E2965" s="134" t="s">
        <v>454</v>
      </c>
      <c r="F2965" s="134" t="s">
        <v>464</v>
      </c>
      <c r="G2965" s="134" t="s">
        <v>330</v>
      </c>
      <c r="H2965" s="134" t="s">
        <v>1023</v>
      </c>
      <c r="I2965" s="134" t="s">
        <v>0</v>
      </c>
      <c r="J2965" s="135">
        <v>221662.56</v>
      </c>
      <c r="K2965" s="135">
        <v>40971.860000000008</v>
      </c>
      <c r="L2965" s="135">
        <v>12372.509999999998</v>
      </c>
      <c r="M2965" s="141" t="str">
        <f t="shared" si="93"/>
        <v>201705</v>
      </c>
    </row>
    <row r="2966" spans="1:13" x14ac:dyDescent="0.25">
      <c r="A2966" s="35" t="str">
        <f>VLOOKUP(B2966,ResCat!$A$2:$B$269,2,FALSE)</f>
        <v>HMFLEX</v>
      </c>
      <c r="B2966" s="68" t="str">
        <f>IF(ISNA(VLOOKUP(C2966,COA!$A$2:$B$340,2,FALSE)),"XXX",VLOOKUP(C2966,COA!$A$2:$B$340,2,FALSE))</f>
        <v>N56</v>
      </c>
      <c r="C2966" s="149" t="str">
        <f t="shared" si="94"/>
        <v>0003-1013-0048</v>
      </c>
      <c r="D2966" s="134" t="s">
        <v>463</v>
      </c>
      <c r="E2966" s="134" t="s">
        <v>454</v>
      </c>
      <c r="F2966" s="134" t="s">
        <v>464</v>
      </c>
      <c r="G2966" s="134" t="s">
        <v>330</v>
      </c>
      <c r="H2966" s="134" t="s">
        <v>1023</v>
      </c>
      <c r="I2966" s="134" t="s">
        <v>336</v>
      </c>
      <c r="J2966" s="135">
        <v>1332.95</v>
      </c>
      <c r="K2966" s="135">
        <v>173.69</v>
      </c>
      <c r="L2966" s="135">
        <v>173.69</v>
      </c>
      <c r="M2966" s="141" t="str">
        <f t="shared" si="93"/>
        <v>201705</v>
      </c>
    </row>
    <row r="2967" spans="1:13" x14ac:dyDescent="0.25">
      <c r="A2967" s="35" t="str">
        <f>VLOOKUP(B2967,ResCat!$A$2:$B$269,2,FALSE)</f>
        <v>HMFLEX</v>
      </c>
      <c r="B2967" s="68" t="str">
        <f>IF(ISNA(VLOOKUP(C2967,COA!$A$2:$B$340,2,FALSE)),"XXX",VLOOKUP(C2967,COA!$A$2:$B$340,2,FALSE))</f>
        <v>N56</v>
      </c>
      <c r="C2967" s="149" t="str">
        <f t="shared" si="94"/>
        <v>0003-1013-0048</v>
      </c>
      <c r="D2967" s="134" t="s">
        <v>463</v>
      </c>
      <c r="E2967" s="134" t="s">
        <v>454</v>
      </c>
      <c r="F2967" s="134" t="s">
        <v>464</v>
      </c>
      <c r="G2967" s="134" t="s">
        <v>330</v>
      </c>
      <c r="H2967" s="134" t="s">
        <v>1023</v>
      </c>
      <c r="I2967" s="134" t="s">
        <v>2</v>
      </c>
      <c r="J2967" s="135">
        <v>55512.859999999993</v>
      </c>
      <c r="K2967" s="135">
        <v>27725.339999999982</v>
      </c>
      <c r="L2967" s="135">
        <v>20688.780000000002</v>
      </c>
      <c r="M2967" s="141" t="str">
        <f t="shared" si="93"/>
        <v>201705</v>
      </c>
    </row>
    <row r="2968" spans="1:13" x14ac:dyDescent="0.25">
      <c r="A2968" s="35" t="str">
        <f>VLOOKUP(B2968,ResCat!$A$2:$B$269,2,FALSE)</f>
        <v>HMFLEX</v>
      </c>
      <c r="B2968" s="68" t="str">
        <f>IF(ISNA(VLOOKUP(C2968,COA!$A$2:$B$340,2,FALSE)),"XXX",VLOOKUP(C2968,COA!$A$2:$B$340,2,FALSE))</f>
        <v>N56</v>
      </c>
      <c r="C2968" s="149" t="str">
        <f t="shared" si="94"/>
        <v>0003-1013-0048</v>
      </c>
      <c r="D2968" s="134" t="s">
        <v>463</v>
      </c>
      <c r="E2968" s="134" t="s">
        <v>454</v>
      </c>
      <c r="F2968" s="134" t="s">
        <v>464</v>
      </c>
      <c r="G2968" s="134" t="s">
        <v>330</v>
      </c>
      <c r="H2968" s="134" t="s">
        <v>1023</v>
      </c>
      <c r="I2968" s="134" t="s">
        <v>1</v>
      </c>
      <c r="J2968" s="135">
        <v>31363.64000000001</v>
      </c>
      <c r="K2968" s="135">
        <v>10145.799999999983</v>
      </c>
      <c r="L2968" s="135">
        <v>6934.7199999999957</v>
      </c>
      <c r="M2968" s="141" t="str">
        <f t="shared" si="93"/>
        <v>201705</v>
      </c>
    </row>
    <row r="2969" spans="1:13" x14ac:dyDescent="0.25">
      <c r="A2969" s="35" t="str">
        <f>VLOOKUP(B2969,ResCat!$A$2:$B$269,2,FALSE)</f>
        <v>HMFLEX</v>
      </c>
      <c r="B2969" s="68" t="str">
        <f>IF(ISNA(VLOOKUP(C2969,COA!$A$2:$B$340,2,FALSE)),"XXX",VLOOKUP(C2969,COA!$A$2:$B$340,2,FALSE))</f>
        <v>N56</v>
      </c>
      <c r="C2969" s="149" t="str">
        <f t="shared" si="94"/>
        <v>0003-1013-0048</v>
      </c>
      <c r="D2969" s="134" t="s">
        <v>463</v>
      </c>
      <c r="E2969" s="134" t="s">
        <v>454</v>
      </c>
      <c r="F2969" s="134" t="s">
        <v>464</v>
      </c>
      <c r="G2969" s="134" t="s">
        <v>332</v>
      </c>
      <c r="H2969" s="134" t="s">
        <v>1023</v>
      </c>
      <c r="I2969" s="134" t="s">
        <v>3</v>
      </c>
      <c r="J2969" s="135">
        <v>28438.949999999993</v>
      </c>
      <c r="K2969" s="135">
        <v>11539.81</v>
      </c>
      <c r="L2969" s="135">
        <v>10465.14</v>
      </c>
      <c r="M2969" s="141" t="str">
        <f t="shared" si="93"/>
        <v>201706</v>
      </c>
    </row>
    <row r="2970" spans="1:13" x14ac:dyDescent="0.25">
      <c r="A2970" s="35" t="str">
        <f>VLOOKUP(B2970,ResCat!$A$2:$B$269,2,FALSE)</f>
        <v>HMFLEX</v>
      </c>
      <c r="B2970" s="68" t="str">
        <f>IF(ISNA(VLOOKUP(C2970,COA!$A$2:$B$340,2,FALSE)),"XXX",VLOOKUP(C2970,COA!$A$2:$B$340,2,FALSE))</f>
        <v>N56</v>
      </c>
      <c r="C2970" s="149" t="str">
        <f t="shared" si="94"/>
        <v>0003-1013-0048</v>
      </c>
      <c r="D2970" s="134" t="s">
        <v>463</v>
      </c>
      <c r="E2970" s="134" t="s">
        <v>454</v>
      </c>
      <c r="F2970" s="134" t="s">
        <v>464</v>
      </c>
      <c r="G2970" s="134" t="s">
        <v>332</v>
      </c>
      <c r="H2970" s="134" t="s">
        <v>1023</v>
      </c>
      <c r="I2970" s="134" t="s">
        <v>368</v>
      </c>
      <c r="J2970" s="135">
        <v>3925</v>
      </c>
      <c r="K2970" s="135">
        <v>573</v>
      </c>
      <c r="L2970" s="135">
        <v>401.1</v>
      </c>
      <c r="M2970" s="141" t="str">
        <f t="shared" si="93"/>
        <v>201706</v>
      </c>
    </row>
    <row r="2971" spans="1:13" x14ac:dyDescent="0.25">
      <c r="A2971" s="35" t="str">
        <f>VLOOKUP(B2971,ResCat!$A$2:$B$269,2,FALSE)</f>
        <v>HMFLEX</v>
      </c>
      <c r="B2971" s="68" t="str">
        <f>IF(ISNA(VLOOKUP(C2971,COA!$A$2:$B$340,2,FALSE)),"XXX",VLOOKUP(C2971,COA!$A$2:$B$340,2,FALSE))</f>
        <v>N56</v>
      </c>
      <c r="C2971" s="149" t="str">
        <f t="shared" si="94"/>
        <v>0003-1013-0048</v>
      </c>
      <c r="D2971" s="134" t="s">
        <v>463</v>
      </c>
      <c r="E2971" s="134" t="s">
        <v>454</v>
      </c>
      <c r="F2971" s="134" t="s">
        <v>464</v>
      </c>
      <c r="G2971" s="134" t="s">
        <v>332</v>
      </c>
      <c r="H2971" s="134" t="s">
        <v>1023</v>
      </c>
      <c r="I2971" s="134" t="s">
        <v>0</v>
      </c>
      <c r="J2971" s="135">
        <v>36643.660000000011</v>
      </c>
      <c r="K2971" s="135">
        <v>22197.7</v>
      </c>
      <c r="L2971" s="135">
        <v>20530.900000000001</v>
      </c>
      <c r="M2971" s="141" t="str">
        <f t="shared" si="93"/>
        <v>201706</v>
      </c>
    </row>
    <row r="2972" spans="1:13" x14ac:dyDescent="0.25">
      <c r="A2972" s="35" t="str">
        <f>VLOOKUP(B2972,ResCat!$A$2:$B$269,2,FALSE)</f>
        <v>HMFLEX</v>
      </c>
      <c r="B2972" s="68" t="str">
        <f>IF(ISNA(VLOOKUP(C2972,COA!$A$2:$B$340,2,FALSE)),"XXX",VLOOKUP(C2972,COA!$A$2:$B$340,2,FALSE))</f>
        <v>N56</v>
      </c>
      <c r="C2972" s="149" t="str">
        <f t="shared" si="94"/>
        <v>0003-1013-0048</v>
      </c>
      <c r="D2972" s="134" t="s">
        <v>463</v>
      </c>
      <c r="E2972" s="134" t="s">
        <v>454</v>
      </c>
      <c r="F2972" s="134" t="s">
        <v>464</v>
      </c>
      <c r="G2972" s="134" t="s">
        <v>332</v>
      </c>
      <c r="H2972" s="134" t="s">
        <v>1023</v>
      </c>
      <c r="I2972" s="134" t="s">
        <v>336</v>
      </c>
      <c r="J2972" s="135">
        <v>-1290</v>
      </c>
      <c r="K2972" s="135">
        <v>41.880000000000024</v>
      </c>
      <c r="L2972" s="135">
        <v>57.47</v>
      </c>
      <c r="M2972" s="141" t="str">
        <f t="shared" si="93"/>
        <v>201706</v>
      </c>
    </row>
    <row r="2973" spans="1:13" x14ac:dyDescent="0.25">
      <c r="A2973" s="35" t="str">
        <f>VLOOKUP(B2973,ResCat!$A$2:$B$269,2,FALSE)</f>
        <v>HMFLEX</v>
      </c>
      <c r="B2973" s="68" t="str">
        <f>IF(ISNA(VLOOKUP(C2973,COA!$A$2:$B$340,2,FALSE)),"XXX",VLOOKUP(C2973,COA!$A$2:$B$340,2,FALSE))</f>
        <v>N56</v>
      </c>
      <c r="C2973" s="149" t="str">
        <f t="shared" si="94"/>
        <v>0003-1013-0048</v>
      </c>
      <c r="D2973" s="134" t="s">
        <v>463</v>
      </c>
      <c r="E2973" s="134" t="s">
        <v>454</v>
      </c>
      <c r="F2973" s="134" t="s">
        <v>464</v>
      </c>
      <c r="G2973" s="134" t="s">
        <v>332</v>
      </c>
      <c r="H2973" s="134" t="s">
        <v>1023</v>
      </c>
      <c r="I2973" s="134" t="s">
        <v>2</v>
      </c>
      <c r="J2973" s="135">
        <v>84494.22</v>
      </c>
      <c r="K2973" s="135">
        <v>42299.379999999983</v>
      </c>
      <c r="L2973" s="135">
        <v>33050.209999999955</v>
      </c>
      <c r="M2973" s="141" t="str">
        <f t="shared" si="93"/>
        <v>201706</v>
      </c>
    </row>
    <row r="2974" spans="1:13" x14ac:dyDescent="0.25">
      <c r="A2974" s="35" t="str">
        <f>VLOOKUP(B2974,ResCat!$A$2:$B$269,2,FALSE)</f>
        <v>HMFLEX</v>
      </c>
      <c r="B2974" s="68" t="str">
        <f>IF(ISNA(VLOOKUP(C2974,COA!$A$2:$B$340,2,FALSE)),"XXX",VLOOKUP(C2974,COA!$A$2:$B$340,2,FALSE))</f>
        <v>N56</v>
      </c>
      <c r="C2974" s="149" t="str">
        <f t="shared" si="94"/>
        <v>0003-1013-0048</v>
      </c>
      <c r="D2974" s="134" t="s">
        <v>463</v>
      </c>
      <c r="E2974" s="134" t="s">
        <v>454</v>
      </c>
      <c r="F2974" s="134" t="s">
        <v>464</v>
      </c>
      <c r="G2974" s="134" t="s">
        <v>332</v>
      </c>
      <c r="H2974" s="134" t="s">
        <v>1023</v>
      </c>
      <c r="I2974" s="134" t="s">
        <v>1</v>
      </c>
      <c r="J2974" s="135">
        <v>95984.590000000011</v>
      </c>
      <c r="K2974" s="135">
        <v>72560.92</v>
      </c>
      <c r="L2974" s="135">
        <v>67911.500000000015</v>
      </c>
      <c r="M2974" s="141" t="str">
        <f t="shared" si="93"/>
        <v>201706</v>
      </c>
    </row>
    <row r="2975" spans="1:13" x14ac:dyDescent="0.25">
      <c r="A2975" s="35" t="str">
        <f>VLOOKUP(B2975,ResCat!$A$2:$B$269,2,FALSE)</f>
        <v>HMFLEX</v>
      </c>
      <c r="B2975" s="68" t="str">
        <f>IF(ISNA(VLOOKUP(C2975,COA!$A$2:$B$340,2,FALSE)),"XXX",VLOOKUP(C2975,COA!$A$2:$B$340,2,FALSE))</f>
        <v>N56</v>
      </c>
      <c r="C2975" s="149" t="str">
        <f t="shared" si="94"/>
        <v>0003-1013-0048</v>
      </c>
      <c r="D2975" s="134" t="s">
        <v>463</v>
      </c>
      <c r="E2975" s="134" t="s">
        <v>454</v>
      </c>
      <c r="F2975" s="134" t="s">
        <v>464</v>
      </c>
      <c r="G2975" s="134" t="s">
        <v>335</v>
      </c>
      <c r="H2975" s="134" t="s">
        <v>1023</v>
      </c>
      <c r="I2975" s="134" t="s">
        <v>3</v>
      </c>
      <c r="J2975" s="135">
        <v>48146.479999999989</v>
      </c>
      <c r="K2975" s="135">
        <v>19551.560000000009</v>
      </c>
      <c r="L2975" s="135">
        <v>14932.609999999995</v>
      </c>
      <c r="M2975" s="141" t="str">
        <f t="shared" si="93"/>
        <v>201707</v>
      </c>
    </row>
    <row r="2976" spans="1:13" x14ac:dyDescent="0.25">
      <c r="A2976" s="35" t="str">
        <f>VLOOKUP(B2976,ResCat!$A$2:$B$269,2,FALSE)</f>
        <v>HMFLEX</v>
      </c>
      <c r="B2976" s="68" t="str">
        <f>IF(ISNA(VLOOKUP(C2976,COA!$A$2:$B$340,2,FALSE)),"XXX",VLOOKUP(C2976,COA!$A$2:$B$340,2,FALSE))</f>
        <v>N56</v>
      </c>
      <c r="C2976" s="149" t="str">
        <f t="shared" si="94"/>
        <v>0003-1013-0048</v>
      </c>
      <c r="D2976" s="134" t="s">
        <v>463</v>
      </c>
      <c r="E2976" s="134" t="s">
        <v>454</v>
      </c>
      <c r="F2976" s="134" t="s">
        <v>464</v>
      </c>
      <c r="G2976" s="134" t="s">
        <v>335</v>
      </c>
      <c r="H2976" s="134" t="s">
        <v>1023</v>
      </c>
      <c r="I2976" s="134" t="s">
        <v>0</v>
      </c>
      <c r="J2976" s="135">
        <v>-9061.880000000001</v>
      </c>
      <c r="K2976" s="135">
        <v>-7740</v>
      </c>
      <c r="L2976" s="135">
        <v>-6958.75</v>
      </c>
      <c r="M2976" s="141" t="str">
        <f t="shared" si="93"/>
        <v>201707</v>
      </c>
    </row>
    <row r="2977" spans="1:13" x14ac:dyDescent="0.25">
      <c r="A2977" s="35" t="str">
        <f>VLOOKUP(B2977,ResCat!$A$2:$B$269,2,FALSE)</f>
        <v>HMFLEX</v>
      </c>
      <c r="B2977" s="68" t="str">
        <f>IF(ISNA(VLOOKUP(C2977,COA!$A$2:$B$340,2,FALSE)),"XXX",VLOOKUP(C2977,COA!$A$2:$B$340,2,FALSE))</f>
        <v>N56</v>
      </c>
      <c r="C2977" s="149" t="str">
        <f t="shared" si="94"/>
        <v>0003-1013-0048</v>
      </c>
      <c r="D2977" s="134" t="s">
        <v>463</v>
      </c>
      <c r="E2977" s="134" t="s">
        <v>454</v>
      </c>
      <c r="F2977" s="134" t="s">
        <v>464</v>
      </c>
      <c r="G2977" s="134" t="s">
        <v>335</v>
      </c>
      <c r="H2977" s="134" t="s">
        <v>1023</v>
      </c>
      <c r="I2977" s="134" t="s">
        <v>336</v>
      </c>
      <c r="J2977" s="135">
        <v>1431.5600000000002</v>
      </c>
      <c r="K2977" s="135">
        <v>58.94</v>
      </c>
      <c r="L2977" s="135">
        <v>53.709999999999994</v>
      </c>
      <c r="M2977" s="141" t="str">
        <f t="shared" si="93"/>
        <v>201707</v>
      </c>
    </row>
    <row r="2978" spans="1:13" x14ac:dyDescent="0.25">
      <c r="A2978" s="35" t="str">
        <f>VLOOKUP(B2978,ResCat!$A$2:$B$269,2,FALSE)</f>
        <v>HMFLEX</v>
      </c>
      <c r="B2978" s="68" t="str">
        <f>IF(ISNA(VLOOKUP(C2978,COA!$A$2:$B$340,2,FALSE)),"XXX",VLOOKUP(C2978,COA!$A$2:$B$340,2,FALSE))</f>
        <v>N56</v>
      </c>
      <c r="C2978" s="149" t="str">
        <f t="shared" si="94"/>
        <v>0003-1013-0048</v>
      </c>
      <c r="D2978" s="134" t="s">
        <v>463</v>
      </c>
      <c r="E2978" s="134" t="s">
        <v>454</v>
      </c>
      <c r="F2978" s="134" t="s">
        <v>464</v>
      </c>
      <c r="G2978" s="134" t="s">
        <v>335</v>
      </c>
      <c r="H2978" s="134" t="s">
        <v>1023</v>
      </c>
      <c r="I2978" s="134" t="s">
        <v>2</v>
      </c>
      <c r="J2978" s="135">
        <v>134957.74</v>
      </c>
      <c r="K2978" s="135">
        <v>45482.879999999976</v>
      </c>
      <c r="L2978" s="135">
        <v>35072.22</v>
      </c>
      <c r="M2978" s="141" t="str">
        <f t="shared" si="93"/>
        <v>201707</v>
      </c>
    </row>
    <row r="2979" spans="1:13" x14ac:dyDescent="0.25">
      <c r="A2979" s="35" t="str">
        <f>VLOOKUP(B2979,ResCat!$A$2:$B$269,2,FALSE)</f>
        <v>HMFLEX</v>
      </c>
      <c r="B2979" s="68" t="str">
        <f>IF(ISNA(VLOOKUP(C2979,COA!$A$2:$B$340,2,FALSE)),"XXX",VLOOKUP(C2979,COA!$A$2:$B$340,2,FALSE))</f>
        <v>N56</v>
      </c>
      <c r="C2979" s="149" t="str">
        <f t="shared" si="94"/>
        <v>0003-1013-0048</v>
      </c>
      <c r="D2979" s="134" t="s">
        <v>463</v>
      </c>
      <c r="E2979" s="134" t="s">
        <v>454</v>
      </c>
      <c r="F2979" s="134" t="s">
        <v>464</v>
      </c>
      <c r="G2979" s="134" t="s">
        <v>335</v>
      </c>
      <c r="H2979" s="134" t="s">
        <v>1023</v>
      </c>
      <c r="I2979" s="134" t="s">
        <v>343</v>
      </c>
      <c r="J2979" s="135">
        <v>-34.54</v>
      </c>
      <c r="K2979" s="135">
        <v>-1.1599999999999999</v>
      </c>
      <c r="L2979" s="135">
        <v>0</v>
      </c>
      <c r="M2979" s="141" t="str">
        <f t="shared" si="93"/>
        <v>201707</v>
      </c>
    </row>
    <row r="2980" spans="1:13" x14ac:dyDescent="0.25">
      <c r="A2980" s="35" t="str">
        <f>VLOOKUP(B2980,ResCat!$A$2:$B$269,2,FALSE)</f>
        <v>HMFLEX</v>
      </c>
      <c r="B2980" s="68" t="str">
        <f>IF(ISNA(VLOOKUP(C2980,COA!$A$2:$B$340,2,FALSE)),"XXX",VLOOKUP(C2980,COA!$A$2:$B$340,2,FALSE))</f>
        <v>N56</v>
      </c>
      <c r="C2980" s="149" t="str">
        <f t="shared" si="94"/>
        <v>0003-1013-0048</v>
      </c>
      <c r="D2980" s="134" t="s">
        <v>463</v>
      </c>
      <c r="E2980" s="134" t="s">
        <v>454</v>
      </c>
      <c r="F2980" s="134" t="s">
        <v>464</v>
      </c>
      <c r="G2980" s="134" t="s">
        <v>335</v>
      </c>
      <c r="H2980" s="134" t="s">
        <v>1023</v>
      </c>
      <c r="I2980" s="134" t="s">
        <v>1</v>
      </c>
      <c r="J2980" s="135">
        <v>77902.329999999987</v>
      </c>
      <c r="K2980" s="135">
        <v>17968.739999999991</v>
      </c>
      <c r="L2980" s="135">
        <v>11991.96</v>
      </c>
      <c r="M2980" s="141" t="str">
        <f t="shared" si="93"/>
        <v>201707</v>
      </c>
    </row>
    <row r="2981" spans="1:13" x14ac:dyDescent="0.25">
      <c r="A2981" s="35" t="str">
        <f>VLOOKUP(B2981,ResCat!$A$2:$B$269,2,FALSE)</f>
        <v>HMFLEX</v>
      </c>
      <c r="B2981" s="68" t="str">
        <f>IF(ISNA(VLOOKUP(C2981,COA!$A$2:$B$340,2,FALSE)),"XXX",VLOOKUP(C2981,COA!$A$2:$B$340,2,FALSE))</f>
        <v>N56</v>
      </c>
      <c r="C2981" s="149" t="str">
        <f t="shared" si="94"/>
        <v>0003-1013-0048</v>
      </c>
      <c r="D2981" s="134" t="s">
        <v>463</v>
      </c>
      <c r="E2981" s="134" t="s">
        <v>454</v>
      </c>
      <c r="F2981" s="134" t="s">
        <v>464</v>
      </c>
      <c r="G2981" s="134" t="s">
        <v>4</v>
      </c>
      <c r="H2981" s="134" t="s">
        <v>1023</v>
      </c>
      <c r="I2981" s="134" t="s">
        <v>3</v>
      </c>
      <c r="J2981" s="135">
        <v>72504.860000000044</v>
      </c>
      <c r="K2981" s="135">
        <v>18245.879999999997</v>
      </c>
      <c r="L2981" s="135">
        <v>16427.819999999985</v>
      </c>
      <c r="M2981" s="141" t="str">
        <f t="shared" si="93"/>
        <v>201708</v>
      </c>
    </row>
    <row r="2982" spans="1:13" x14ac:dyDescent="0.25">
      <c r="A2982" s="35" t="str">
        <f>VLOOKUP(B2982,ResCat!$A$2:$B$269,2,FALSE)</f>
        <v>HMFLEX</v>
      </c>
      <c r="B2982" s="68" t="str">
        <f>IF(ISNA(VLOOKUP(C2982,COA!$A$2:$B$340,2,FALSE)),"XXX",VLOOKUP(C2982,COA!$A$2:$B$340,2,FALSE))</f>
        <v>N56</v>
      </c>
      <c r="C2982" s="149" t="str">
        <f t="shared" si="94"/>
        <v>0003-1013-0048</v>
      </c>
      <c r="D2982" s="134" t="s">
        <v>463</v>
      </c>
      <c r="E2982" s="134" t="s">
        <v>454</v>
      </c>
      <c r="F2982" s="134" t="s">
        <v>464</v>
      </c>
      <c r="G2982" s="134" t="s">
        <v>4</v>
      </c>
      <c r="H2982" s="134" t="s">
        <v>1023</v>
      </c>
      <c r="I2982" s="134" t="s">
        <v>0</v>
      </c>
      <c r="J2982" s="135">
        <v>371815.91000000003</v>
      </c>
      <c r="K2982" s="135">
        <v>199955.53999999998</v>
      </c>
      <c r="L2982" s="135">
        <v>199925.61999999994</v>
      </c>
      <c r="M2982" s="141" t="str">
        <f t="shared" si="93"/>
        <v>201708</v>
      </c>
    </row>
    <row r="2983" spans="1:13" x14ac:dyDescent="0.25">
      <c r="A2983" s="35" t="str">
        <f>VLOOKUP(B2983,ResCat!$A$2:$B$269,2,FALSE)</f>
        <v>HMFLEX</v>
      </c>
      <c r="B2983" s="68" t="str">
        <f>IF(ISNA(VLOOKUP(C2983,COA!$A$2:$B$340,2,FALSE)),"XXX",VLOOKUP(C2983,COA!$A$2:$B$340,2,FALSE))</f>
        <v>N56</v>
      </c>
      <c r="C2983" s="149" t="str">
        <f t="shared" si="94"/>
        <v>0003-1013-0048</v>
      </c>
      <c r="D2983" s="134" t="s">
        <v>463</v>
      </c>
      <c r="E2983" s="134" t="s">
        <v>454</v>
      </c>
      <c r="F2983" s="134" t="s">
        <v>464</v>
      </c>
      <c r="G2983" s="134" t="s">
        <v>4</v>
      </c>
      <c r="H2983" s="134" t="s">
        <v>1023</v>
      </c>
      <c r="I2983" s="134" t="s">
        <v>336</v>
      </c>
      <c r="J2983" s="135">
        <v>1264</v>
      </c>
      <c r="K2983" s="135">
        <v>1454.0400000000002</v>
      </c>
      <c r="L2983" s="135">
        <v>1390.0700000000002</v>
      </c>
      <c r="M2983" s="141" t="str">
        <f t="shared" si="93"/>
        <v>201708</v>
      </c>
    </row>
    <row r="2984" spans="1:13" x14ac:dyDescent="0.25">
      <c r="A2984" s="35" t="str">
        <f>VLOOKUP(B2984,ResCat!$A$2:$B$269,2,FALSE)</f>
        <v>HMFLEX</v>
      </c>
      <c r="B2984" s="68" t="str">
        <f>IF(ISNA(VLOOKUP(C2984,COA!$A$2:$B$340,2,FALSE)),"XXX",VLOOKUP(C2984,COA!$A$2:$B$340,2,FALSE))</f>
        <v>N56</v>
      </c>
      <c r="C2984" s="149" t="str">
        <f t="shared" si="94"/>
        <v>0003-1013-0048</v>
      </c>
      <c r="D2984" s="134" t="s">
        <v>463</v>
      </c>
      <c r="E2984" s="134" t="s">
        <v>454</v>
      </c>
      <c r="F2984" s="134" t="s">
        <v>464</v>
      </c>
      <c r="G2984" s="134" t="s">
        <v>4</v>
      </c>
      <c r="H2984" s="134" t="s">
        <v>1023</v>
      </c>
      <c r="I2984" s="134" t="s">
        <v>2</v>
      </c>
      <c r="J2984" s="135">
        <v>198387.25999999995</v>
      </c>
      <c r="K2984" s="135">
        <v>89275.03999999979</v>
      </c>
      <c r="L2984" s="135">
        <v>74446.869999999864</v>
      </c>
      <c r="M2984" s="141" t="str">
        <f t="shared" si="93"/>
        <v>201708</v>
      </c>
    </row>
    <row r="2985" spans="1:13" x14ac:dyDescent="0.25">
      <c r="A2985" s="35" t="str">
        <f>VLOOKUP(B2985,ResCat!$A$2:$B$269,2,FALSE)</f>
        <v>HMFLEX</v>
      </c>
      <c r="B2985" s="68" t="str">
        <f>IF(ISNA(VLOOKUP(C2985,COA!$A$2:$B$340,2,FALSE)),"XXX",VLOOKUP(C2985,COA!$A$2:$B$340,2,FALSE))</f>
        <v>N56</v>
      </c>
      <c r="C2985" s="149" t="str">
        <f t="shared" si="94"/>
        <v>0003-1013-0048</v>
      </c>
      <c r="D2985" s="134" t="s">
        <v>463</v>
      </c>
      <c r="E2985" s="134" t="s">
        <v>454</v>
      </c>
      <c r="F2985" s="134" t="s">
        <v>464</v>
      </c>
      <c r="G2985" s="134" t="s">
        <v>4</v>
      </c>
      <c r="H2985" s="134" t="s">
        <v>1023</v>
      </c>
      <c r="I2985" s="134" t="s">
        <v>343</v>
      </c>
      <c r="J2985" s="135">
        <v>-530.30000000000007</v>
      </c>
      <c r="K2985" s="135">
        <v>-489.94000000000005</v>
      </c>
      <c r="L2985" s="135">
        <v>-488.75000000000006</v>
      </c>
      <c r="M2985" s="141" t="str">
        <f t="shared" si="93"/>
        <v>201708</v>
      </c>
    </row>
    <row r="2986" spans="1:13" x14ac:dyDescent="0.25">
      <c r="A2986" s="35" t="str">
        <f>VLOOKUP(B2986,ResCat!$A$2:$B$269,2,FALSE)</f>
        <v>HMFLEX</v>
      </c>
      <c r="B2986" s="68" t="str">
        <f>IF(ISNA(VLOOKUP(C2986,COA!$A$2:$B$340,2,FALSE)),"XXX",VLOOKUP(C2986,COA!$A$2:$B$340,2,FALSE))</f>
        <v>N56</v>
      </c>
      <c r="C2986" s="149" t="str">
        <f t="shared" si="94"/>
        <v>0003-1013-0048</v>
      </c>
      <c r="D2986" s="134" t="s">
        <v>463</v>
      </c>
      <c r="E2986" s="134" t="s">
        <v>454</v>
      </c>
      <c r="F2986" s="134" t="s">
        <v>464</v>
      </c>
      <c r="G2986" s="134" t="s">
        <v>4</v>
      </c>
      <c r="H2986" s="134" t="s">
        <v>1023</v>
      </c>
      <c r="I2986" s="134" t="s">
        <v>1</v>
      </c>
      <c r="J2986" s="135">
        <v>299882.38000000012</v>
      </c>
      <c r="K2986" s="135">
        <v>89963.98000000004</v>
      </c>
      <c r="L2986" s="135">
        <v>86305.680000000051</v>
      </c>
      <c r="M2986" s="141" t="str">
        <f t="shared" si="93"/>
        <v>201708</v>
      </c>
    </row>
    <row r="2987" spans="1:13" x14ac:dyDescent="0.25">
      <c r="A2987" s="35" t="str">
        <f>VLOOKUP(B2987,ResCat!$A$2:$B$269,2,FALSE)</f>
        <v>HMFLEX</v>
      </c>
      <c r="B2987" s="68" t="str">
        <f>IF(ISNA(VLOOKUP(C2987,COA!$A$2:$B$340,2,FALSE)),"XXX",VLOOKUP(C2987,COA!$A$2:$B$340,2,FALSE))</f>
        <v>N56</v>
      </c>
      <c r="C2987" s="149" t="str">
        <f t="shared" si="94"/>
        <v>0003-1013-0048</v>
      </c>
      <c r="D2987" s="134" t="s">
        <v>463</v>
      </c>
      <c r="E2987" s="134" t="s">
        <v>454</v>
      </c>
      <c r="F2987" s="134" t="s">
        <v>464</v>
      </c>
      <c r="G2987" s="134" t="s">
        <v>511</v>
      </c>
      <c r="H2987" s="134" t="s">
        <v>1023</v>
      </c>
      <c r="I2987" s="134" t="s">
        <v>3</v>
      </c>
      <c r="J2987" s="135">
        <v>84525.420000000042</v>
      </c>
      <c r="K2987" s="135">
        <v>41667.730000000003</v>
      </c>
      <c r="L2987" s="135">
        <v>38534.159999999989</v>
      </c>
      <c r="M2987" s="141" t="str">
        <f t="shared" si="93"/>
        <v>201709</v>
      </c>
    </row>
    <row r="2988" spans="1:13" x14ac:dyDescent="0.25">
      <c r="A2988" s="35" t="str">
        <f>VLOOKUP(B2988,ResCat!$A$2:$B$269,2,FALSE)</f>
        <v>HMFLEX</v>
      </c>
      <c r="B2988" s="68" t="str">
        <f>IF(ISNA(VLOOKUP(C2988,COA!$A$2:$B$340,2,FALSE)),"XXX",VLOOKUP(C2988,COA!$A$2:$B$340,2,FALSE))</f>
        <v>N56</v>
      </c>
      <c r="C2988" s="149" t="str">
        <f t="shared" si="94"/>
        <v>0003-1013-0048</v>
      </c>
      <c r="D2988" s="134" t="s">
        <v>463</v>
      </c>
      <c r="E2988" s="134" t="s">
        <v>454</v>
      </c>
      <c r="F2988" s="134" t="s">
        <v>464</v>
      </c>
      <c r="G2988" s="134" t="s">
        <v>511</v>
      </c>
      <c r="H2988" s="134" t="s">
        <v>1023</v>
      </c>
      <c r="I2988" s="134" t="s">
        <v>0</v>
      </c>
      <c r="J2988" s="135">
        <v>116916.77999999997</v>
      </c>
      <c r="K2988" s="135">
        <v>47187.230000000025</v>
      </c>
      <c r="L2988" s="135">
        <v>45047.85</v>
      </c>
      <c r="M2988" s="141" t="str">
        <f t="shared" si="93"/>
        <v>201709</v>
      </c>
    </row>
    <row r="2989" spans="1:13" x14ac:dyDescent="0.25">
      <c r="A2989" s="35" t="str">
        <f>VLOOKUP(B2989,ResCat!$A$2:$B$269,2,FALSE)</f>
        <v>HMFLEX</v>
      </c>
      <c r="B2989" s="68" t="str">
        <f>IF(ISNA(VLOOKUP(C2989,COA!$A$2:$B$340,2,FALSE)),"XXX",VLOOKUP(C2989,COA!$A$2:$B$340,2,FALSE))</f>
        <v>N56</v>
      </c>
      <c r="C2989" s="149" t="str">
        <f t="shared" si="94"/>
        <v>0003-1013-0048</v>
      </c>
      <c r="D2989" s="134" t="s">
        <v>463</v>
      </c>
      <c r="E2989" s="134" t="s">
        <v>454</v>
      </c>
      <c r="F2989" s="134" t="s">
        <v>464</v>
      </c>
      <c r="G2989" s="134" t="s">
        <v>511</v>
      </c>
      <c r="H2989" s="134" t="s">
        <v>1023</v>
      </c>
      <c r="I2989" s="134" t="s">
        <v>336</v>
      </c>
      <c r="J2989" s="135">
        <v>902.7</v>
      </c>
      <c r="K2989" s="135">
        <v>384.53999999999991</v>
      </c>
      <c r="L2989" s="135">
        <v>372.67999999999995</v>
      </c>
      <c r="M2989" s="141" t="str">
        <f t="shared" si="93"/>
        <v>201709</v>
      </c>
    </row>
    <row r="2990" spans="1:13" x14ac:dyDescent="0.25">
      <c r="A2990" s="35" t="str">
        <f>VLOOKUP(B2990,ResCat!$A$2:$B$269,2,FALSE)</f>
        <v>HMFLEX</v>
      </c>
      <c r="B2990" s="68" t="str">
        <f>IF(ISNA(VLOOKUP(C2990,COA!$A$2:$B$340,2,FALSE)),"XXX",VLOOKUP(C2990,COA!$A$2:$B$340,2,FALSE))</f>
        <v>N56</v>
      </c>
      <c r="C2990" s="149" t="str">
        <f t="shared" si="94"/>
        <v>0003-1013-0048</v>
      </c>
      <c r="D2990" s="134" t="s">
        <v>463</v>
      </c>
      <c r="E2990" s="134" t="s">
        <v>454</v>
      </c>
      <c r="F2990" s="134" t="s">
        <v>464</v>
      </c>
      <c r="G2990" s="134" t="s">
        <v>511</v>
      </c>
      <c r="H2990" s="134" t="s">
        <v>1023</v>
      </c>
      <c r="I2990" s="134" t="s">
        <v>2</v>
      </c>
      <c r="J2990" s="135">
        <v>259103.83000000002</v>
      </c>
      <c r="K2990" s="135">
        <v>145901.06000000023</v>
      </c>
      <c r="L2990" s="135">
        <v>123925.13999999996</v>
      </c>
      <c r="M2990" s="141" t="str">
        <f t="shared" si="93"/>
        <v>201709</v>
      </c>
    </row>
    <row r="2991" spans="1:13" x14ac:dyDescent="0.25">
      <c r="A2991" s="35" t="str">
        <f>VLOOKUP(B2991,ResCat!$A$2:$B$269,2,FALSE)</f>
        <v>HMFLEX</v>
      </c>
      <c r="B2991" s="68" t="str">
        <f>IF(ISNA(VLOOKUP(C2991,COA!$A$2:$B$340,2,FALSE)),"XXX",VLOOKUP(C2991,COA!$A$2:$B$340,2,FALSE))</f>
        <v>N56</v>
      </c>
      <c r="C2991" s="149" t="str">
        <f t="shared" si="94"/>
        <v>0003-1013-0048</v>
      </c>
      <c r="D2991" s="134" t="s">
        <v>463</v>
      </c>
      <c r="E2991" s="134" t="s">
        <v>454</v>
      </c>
      <c r="F2991" s="134" t="s">
        <v>464</v>
      </c>
      <c r="G2991" s="134" t="s">
        <v>511</v>
      </c>
      <c r="H2991" s="134" t="s">
        <v>1023</v>
      </c>
      <c r="I2991" s="134" t="s">
        <v>343</v>
      </c>
      <c r="J2991" s="135">
        <v>63.47</v>
      </c>
      <c r="K2991" s="135">
        <v>76.400000000000006</v>
      </c>
      <c r="L2991" s="135">
        <v>56.4</v>
      </c>
      <c r="M2991" s="141" t="str">
        <f t="shared" si="93"/>
        <v>201709</v>
      </c>
    </row>
    <row r="2992" spans="1:13" x14ac:dyDescent="0.25">
      <c r="A2992" s="35" t="str">
        <f>VLOOKUP(B2992,ResCat!$A$2:$B$269,2,FALSE)</f>
        <v>HMFLEX</v>
      </c>
      <c r="B2992" s="68" t="str">
        <f>IF(ISNA(VLOOKUP(C2992,COA!$A$2:$B$340,2,FALSE)),"XXX",VLOOKUP(C2992,COA!$A$2:$B$340,2,FALSE))</f>
        <v>N56</v>
      </c>
      <c r="C2992" s="149" t="str">
        <f t="shared" si="94"/>
        <v>0003-1013-0048</v>
      </c>
      <c r="D2992" s="134" t="s">
        <v>463</v>
      </c>
      <c r="E2992" s="134" t="s">
        <v>454</v>
      </c>
      <c r="F2992" s="134" t="s">
        <v>464</v>
      </c>
      <c r="G2992" s="134" t="s">
        <v>511</v>
      </c>
      <c r="H2992" s="134" t="s">
        <v>1023</v>
      </c>
      <c r="I2992" s="134" t="s">
        <v>1</v>
      </c>
      <c r="J2992" s="135">
        <v>245900.01999999993</v>
      </c>
      <c r="K2992" s="135">
        <v>113892.60999999993</v>
      </c>
      <c r="L2992" s="135">
        <v>108764.35999999993</v>
      </c>
      <c r="M2992" s="141" t="str">
        <f t="shared" si="93"/>
        <v>201709</v>
      </c>
    </row>
    <row r="2993" spans="1:13" x14ac:dyDescent="0.25">
      <c r="A2993" s="35" t="str">
        <f>VLOOKUP(B2993,ResCat!$A$2:$B$269,2,FALSE)</f>
        <v>HMFLEX</v>
      </c>
      <c r="B2993" s="68" t="str">
        <f>IF(ISNA(VLOOKUP(C2993,COA!$A$2:$B$340,2,FALSE)),"XXX",VLOOKUP(C2993,COA!$A$2:$B$340,2,FALSE))</f>
        <v>N56</v>
      </c>
      <c r="C2993" s="149" t="str">
        <f t="shared" si="94"/>
        <v>0003-1013-0048</v>
      </c>
      <c r="D2993" s="134" t="s">
        <v>463</v>
      </c>
      <c r="E2993" s="134" t="s">
        <v>454</v>
      </c>
      <c r="F2993" s="134" t="s">
        <v>464</v>
      </c>
      <c r="G2993" s="134" t="s">
        <v>969</v>
      </c>
      <c r="H2993" s="134" t="s">
        <v>1023</v>
      </c>
      <c r="I2993" s="134" t="s">
        <v>3</v>
      </c>
      <c r="J2993" s="135">
        <v>235981.61000000016</v>
      </c>
      <c r="K2993" s="135">
        <v>93761.420000000027</v>
      </c>
      <c r="L2993" s="135">
        <v>78726.400000000023</v>
      </c>
      <c r="M2993" s="141" t="str">
        <f t="shared" si="93"/>
        <v>201710</v>
      </c>
    </row>
    <row r="2994" spans="1:13" x14ac:dyDescent="0.25">
      <c r="A2994" s="35" t="str">
        <f>VLOOKUP(B2994,ResCat!$A$2:$B$269,2,FALSE)</f>
        <v>HMFLEX</v>
      </c>
      <c r="B2994" s="68" t="str">
        <f>IF(ISNA(VLOOKUP(C2994,COA!$A$2:$B$340,2,FALSE)),"XXX",VLOOKUP(C2994,COA!$A$2:$B$340,2,FALSE))</f>
        <v>N56</v>
      </c>
      <c r="C2994" s="149" t="str">
        <f t="shared" si="94"/>
        <v>0003-1013-0048</v>
      </c>
      <c r="D2994" s="134" t="s">
        <v>463</v>
      </c>
      <c r="E2994" s="134" t="s">
        <v>454</v>
      </c>
      <c r="F2994" s="134" t="s">
        <v>464</v>
      </c>
      <c r="G2994" s="134" t="s">
        <v>969</v>
      </c>
      <c r="H2994" s="134" t="s">
        <v>1023</v>
      </c>
      <c r="I2994" s="134" t="s">
        <v>0</v>
      </c>
      <c r="J2994" s="135">
        <v>1046208.9099999997</v>
      </c>
      <c r="K2994" s="135">
        <v>659563.61000000022</v>
      </c>
      <c r="L2994" s="135">
        <v>657064.23999999987</v>
      </c>
      <c r="M2994" s="141" t="str">
        <f t="shared" si="93"/>
        <v>201710</v>
      </c>
    </row>
    <row r="2995" spans="1:13" x14ac:dyDescent="0.25">
      <c r="A2995" s="35" t="str">
        <f>VLOOKUP(B2995,ResCat!$A$2:$B$269,2,FALSE)</f>
        <v>HMFLEX</v>
      </c>
      <c r="B2995" s="68" t="str">
        <f>IF(ISNA(VLOOKUP(C2995,COA!$A$2:$B$340,2,FALSE)),"XXX",VLOOKUP(C2995,COA!$A$2:$B$340,2,FALSE))</f>
        <v>N56</v>
      </c>
      <c r="C2995" s="149" t="str">
        <f t="shared" si="94"/>
        <v>0003-1013-0048</v>
      </c>
      <c r="D2995" s="134" t="s">
        <v>463</v>
      </c>
      <c r="E2995" s="134" t="s">
        <v>454</v>
      </c>
      <c r="F2995" s="134" t="s">
        <v>464</v>
      </c>
      <c r="G2995" s="134" t="s">
        <v>969</v>
      </c>
      <c r="H2995" s="134" t="s">
        <v>1023</v>
      </c>
      <c r="I2995" s="134" t="s">
        <v>336</v>
      </c>
      <c r="J2995" s="135">
        <v>1708.4000000000003</v>
      </c>
      <c r="K2995" s="135">
        <v>3150.2600000000007</v>
      </c>
      <c r="L2995" s="135">
        <v>3059.53</v>
      </c>
      <c r="M2995" s="141" t="str">
        <f t="shared" si="93"/>
        <v>201710</v>
      </c>
    </row>
    <row r="2996" spans="1:13" x14ac:dyDescent="0.25">
      <c r="A2996" s="35" t="str">
        <f>VLOOKUP(B2996,ResCat!$A$2:$B$269,2,FALSE)</f>
        <v>HMFLEX</v>
      </c>
      <c r="B2996" s="68" t="str">
        <f>IF(ISNA(VLOOKUP(C2996,COA!$A$2:$B$340,2,FALSE)),"XXX",VLOOKUP(C2996,COA!$A$2:$B$340,2,FALSE))</f>
        <v>N56</v>
      </c>
      <c r="C2996" s="149" t="str">
        <f t="shared" si="94"/>
        <v>0003-1013-0048</v>
      </c>
      <c r="D2996" s="134" t="s">
        <v>463</v>
      </c>
      <c r="E2996" s="134" t="s">
        <v>454</v>
      </c>
      <c r="F2996" s="134" t="s">
        <v>464</v>
      </c>
      <c r="G2996" s="134" t="s">
        <v>969</v>
      </c>
      <c r="H2996" s="134" t="s">
        <v>1023</v>
      </c>
      <c r="I2996" s="134" t="s">
        <v>2</v>
      </c>
      <c r="J2996" s="135">
        <v>634781.16999999946</v>
      </c>
      <c r="K2996" s="135">
        <v>264120.6699999994</v>
      </c>
      <c r="L2996" s="135">
        <v>212545.79999999993</v>
      </c>
      <c r="M2996" s="141" t="str">
        <f t="shared" si="93"/>
        <v>201710</v>
      </c>
    </row>
    <row r="2997" spans="1:13" x14ac:dyDescent="0.25">
      <c r="A2997" s="35" t="str">
        <f>VLOOKUP(B2997,ResCat!$A$2:$B$269,2,FALSE)</f>
        <v>HMFLEX</v>
      </c>
      <c r="B2997" s="68" t="str">
        <f>IF(ISNA(VLOOKUP(C2997,COA!$A$2:$B$340,2,FALSE)),"XXX",VLOOKUP(C2997,COA!$A$2:$B$340,2,FALSE))</f>
        <v>N56</v>
      </c>
      <c r="C2997" s="149" t="str">
        <f t="shared" si="94"/>
        <v>0003-1013-0048</v>
      </c>
      <c r="D2997" s="134" t="s">
        <v>463</v>
      </c>
      <c r="E2997" s="134" t="s">
        <v>454</v>
      </c>
      <c r="F2997" s="134" t="s">
        <v>464</v>
      </c>
      <c r="G2997" s="134" t="s">
        <v>969</v>
      </c>
      <c r="H2997" s="134" t="s">
        <v>1023</v>
      </c>
      <c r="I2997" s="134" t="s">
        <v>343</v>
      </c>
      <c r="J2997" s="135">
        <v>-8845.11</v>
      </c>
      <c r="K2997" s="135">
        <v>-4025.11</v>
      </c>
      <c r="L2997" s="135">
        <v>-4058.49</v>
      </c>
      <c r="M2997" s="141" t="str">
        <f t="shared" si="93"/>
        <v>201710</v>
      </c>
    </row>
    <row r="2998" spans="1:13" x14ac:dyDescent="0.25">
      <c r="A2998" s="35" t="str">
        <f>VLOOKUP(B2998,ResCat!$A$2:$B$269,2,FALSE)</f>
        <v>HMFLEX</v>
      </c>
      <c r="B2998" s="68" t="str">
        <f>IF(ISNA(VLOOKUP(C2998,COA!$A$2:$B$340,2,FALSE)),"XXX",VLOOKUP(C2998,COA!$A$2:$B$340,2,FALSE))</f>
        <v>N56</v>
      </c>
      <c r="C2998" s="149" t="str">
        <f t="shared" si="94"/>
        <v>0003-1013-0048</v>
      </c>
      <c r="D2998" s="134" t="s">
        <v>463</v>
      </c>
      <c r="E2998" s="134" t="s">
        <v>454</v>
      </c>
      <c r="F2998" s="134" t="s">
        <v>464</v>
      </c>
      <c r="G2998" s="134" t="s">
        <v>969</v>
      </c>
      <c r="H2998" s="134" t="s">
        <v>1023</v>
      </c>
      <c r="I2998" s="134" t="s">
        <v>1</v>
      </c>
      <c r="J2998" s="135">
        <v>621382.62000000011</v>
      </c>
      <c r="K2998" s="135">
        <v>208484.48999999987</v>
      </c>
      <c r="L2998" s="135">
        <v>197489.74000000005</v>
      </c>
      <c r="M2998" s="141" t="str">
        <f t="shared" si="93"/>
        <v>201710</v>
      </c>
    </row>
    <row r="2999" spans="1:13" x14ac:dyDescent="0.25">
      <c r="A2999" s="35" t="str">
        <f>VLOOKUP(B2999,ResCat!$A$2:$B$269,2,FALSE)</f>
        <v>HMFLEX</v>
      </c>
      <c r="B2999" s="68" t="str">
        <f>IF(ISNA(VLOOKUP(C2999,COA!$A$2:$B$340,2,FALSE)),"XXX",VLOOKUP(C2999,COA!$A$2:$B$340,2,FALSE))</f>
        <v>N56</v>
      </c>
      <c r="C2999" s="149" t="str">
        <f t="shared" si="94"/>
        <v>0003-1013-0048</v>
      </c>
      <c r="D2999" s="134" t="s">
        <v>463</v>
      </c>
      <c r="E2999" s="134" t="s">
        <v>454</v>
      </c>
      <c r="F2999" s="134" t="s">
        <v>464</v>
      </c>
      <c r="G2999" s="134" t="s">
        <v>961</v>
      </c>
      <c r="H2999" s="134" t="s">
        <v>1023</v>
      </c>
      <c r="I2999" s="134" t="s">
        <v>3</v>
      </c>
      <c r="J2999" s="135">
        <v>405763.47999999952</v>
      </c>
      <c r="K2999" s="135">
        <v>137683.34999999998</v>
      </c>
      <c r="L2999" s="135">
        <v>113282.58999999978</v>
      </c>
      <c r="M2999" s="141" t="str">
        <f t="shared" si="93"/>
        <v>201711</v>
      </c>
    </row>
    <row r="3000" spans="1:13" x14ac:dyDescent="0.25">
      <c r="A3000" s="35" t="str">
        <f>VLOOKUP(B3000,ResCat!$A$2:$B$269,2,FALSE)</f>
        <v>HMFLEX</v>
      </c>
      <c r="B3000" s="68" t="str">
        <f>IF(ISNA(VLOOKUP(C3000,COA!$A$2:$B$340,2,FALSE)),"XXX",VLOOKUP(C3000,COA!$A$2:$B$340,2,FALSE))</f>
        <v>N56</v>
      </c>
      <c r="C3000" s="149" t="str">
        <f t="shared" si="94"/>
        <v>0003-1013-0048</v>
      </c>
      <c r="D3000" s="134" t="s">
        <v>463</v>
      </c>
      <c r="E3000" s="134" t="s">
        <v>454</v>
      </c>
      <c r="F3000" s="134" t="s">
        <v>464</v>
      </c>
      <c r="G3000" s="134" t="s">
        <v>961</v>
      </c>
      <c r="H3000" s="134" t="s">
        <v>1023</v>
      </c>
      <c r="I3000" s="134" t="s">
        <v>368</v>
      </c>
      <c r="J3000" s="135">
        <v>625</v>
      </c>
      <c r="K3000" s="135">
        <v>166.31</v>
      </c>
      <c r="L3000" s="135">
        <v>116.42</v>
      </c>
      <c r="M3000" s="141" t="str">
        <f t="shared" si="93"/>
        <v>201711</v>
      </c>
    </row>
    <row r="3001" spans="1:13" x14ac:dyDescent="0.25">
      <c r="A3001" s="35" t="str">
        <f>VLOOKUP(B3001,ResCat!$A$2:$B$269,2,FALSE)</f>
        <v>HMFLEX</v>
      </c>
      <c r="B3001" s="68" t="str">
        <f>IF(ISNA(VLOOKUP(C3001,COA!$A$2:$B$340,2,FALSE)),"XXX",VLOOKUP(C3001,COA!$A$2:$B$340,2,FALSE))</f>
        <v>N56</v>
      </c>
      <c r="C3001" s="149" t="str">
        <f t="shared" si="94"/>
        <v>0003-1013-0048</v>
      </c>
      <c r="D3001" s="134" t="s">
        <v>463</v>
      </c>
      <c r="E3001" s="134" t="s">
        <v>454</v>
      </c>
      <c r="F3001" s="134" t="s">
        <v>464</v>
      </c>
      <c r="G3001" s="134" t="s">
        <v>961</v>
      </c>
      <c r="H3001" s="134" t="s">
        <v>1023</v>
      </c>
      <c r="I3001" s="134" t="s">
        <v>0</v>
      </c>
      <c r="J3001" s="135">
        <v>3527920.4800000018</v>
      </c>
      <c r="K3001" s="135">
        <v>1606263.1200000013</v>
      </c>
      <c r="L3001" s="135">
        <v>1591922.5300000003</v>
      </c>
      <c r="M3001" s="141" t="str">
        <f t="shared" si="93"/>
        <v>201711</v>
      </c>
    </row>
    <row r="3002" spans="1:13" x14ac:dyDescent="0.25">
      <c r="A3002" s="35" t="str">
        <f>VLOOKUP(B3002,ResCat!$A$2:$B$269,2,FALSE)</f>
        <v>HMFLEX</v>
      </c>
      <c r="B3002" s="68" t="str">
        <f>IF(ISNA(VLOOKUP(C3002,COA!$A$2:$B$340,2,FALSE)),"XXX",VLOOKUP(C3002,COA!$A$2:$B$340,2,FALSE))</f>
        <v>N56</v>
      </c>
      <c r="C3002" s="149" t="str">
        <f t="shared" si="94"/>
        <v>0003-1013-0048</v>
      </c>
      <c r="D3002" s="134" t="s">
        <v>463</v>
      </c>
      <c r="E3002" s="134" t="s">
        <v>454</v>
      </c>
      <c r="F3002" s="134" t="s">
        <v>464</v>
      </c>
      <c r="G3002" s="134" t="s">
        <v>961</v>
      </c>
      <c r="H3002" s="134" t="s">
        <v>1023</v>
      </c>
      <c r="I3002" s="134" t="s">
        <v>336</v>
      </c>
      <c r="J3002" s="135">
        <v>13064.199999999999</v>
      </c>
      <c r="K3002" s="135">
        <v>1023.78</v>
      </c>
      <c r="L3002" s="135">
        <v>733.67000000000007</v>
      </c>
      <c r="M3002" s="141" t="str">
        <f t="shared" si="93"/>
        <v>201711</v>
      </c>
    </row>
    <row r="3003" spans="1:13" x14ac:dyDescent="0.25">
      <c r="A3003" s="35" t="str">
        <f>VLOOKUP(B3003,ResCat!$A$2:$B$269,2,FALSE)</f>
        <v>HMFLEX</v>
      </c>
      <c r="B3003" s="68" t="str">
        <f>IF(ISNA(VLOOKUP(C3003,COA!$A$2:$B$340,2,FALSE)),"XXX",VLOOKUP(C3003,COA!$A$2:$B$340,2,FALSE))</f>
        <v>N56</v>
      </c>
      <c r="C3003" s="149" t="str">
        <f t="shared" si="94"/>
        <v>0003-1013-0048</v>
      </c>
      <c r="D3003" s="134" t="s">
        <v>463</v>
      </c>
      <c r="E3003" s="134" t="s">
        <v>454</v>
      </c>
      <c r="F3003" s="134" t="s">
        <v>464</v>
      </c>
      <c r="G3003" s="134" t="s">
        <v>961</v>
      </c>
      <c r="H3003" s="134" t="s">
        <v>1023</v>
      </c>
      <c r="I3003" s="134" t="s">
        <v>2</v>
      </c>
      <c r="J3003" s="135">
        <v>1264905.27</v>
      </c>
      <c r="K3003" s="135">
        <v>595344.55000000657</v>
      </c>
      <c r="L3003" s="135">
        <v>499498.29000000388</v>
      </c>
      <c r="M3003" s="141" t="str">
        <f t="shared" si="93"/>
        <v>201711</v>
      </c>
    </row>
    <row r="3004" spans="1:13" x14ac:dyDescent="0.25">
      <c r="A3004" s="35" t="str">
        <f>VLOOKUP(B3004,ResCat!$A$2:$B$269,2,FALSE)</f>
        <v>HMFLEX</v>
      </c>
      <c r="B3004" s="68" t="str">
        <f>IF(ISNA(VLOOKUP(C3004,COA!$A$2:$B$340,2,FALSE)),"XXX",VLOOKUP(C3004,COA!$A$2:$B$340,2,FALSE))</f>
        <v>N56</v>
      </c>
      <c r="C3004" s="149" t="str">
        <f t="shared" si="94"/>
        <v>0003-1013-0048</v>
      </c>
      <c r="D3004" s="134" t="s">
        <v>463</v>
      </c>
      <c r="E3004" s="134" t="s">
        <v>454</v>
      </c>
      <c r="F3004" s="134" t="s">
        <v>464</v>
      </c>
      <c r="G3004" s="134" t="s">
        <v>961</v>
      </c>
      <c r="H3004" s="134" t="s">
        <v>1023</v>
      </c>
      <c r="I3004" s="134" t="s">
        <v>343</v>
      </c>
      <c r="J3004" s="135">
        <v>1807.0100000000002</v>
      </c>
      <c r="K3004" s="135">
        <v>1348.5800000000002</v>
      </c>
      <c r="L3004" s="135">
        <v>1222.6299999999999</v>
      </c>
      <c r="M3004" s="141" t="str">
        <f t="shared" si="93"/>
        <v>201711</v>
      </c>
    </row>
    <row r="3005" spans="1:13" x14ac:dyDescent="0.25">
      <c r="A3005" s="35" t="str">
        <f>VLOOKUP(B3005,ResCat!$A$2:$B$269,2,FALSE)</f>
        <v>HMFLEX</v>
      </c>
      <c r="B3005" s="68" t="str">
        <f>IF(ISNA(VLOOKUP(C3005,COA!$A$2:$B$340,2,FALSE)),"XXX",VLOOKUP(C3005,COA!$A$2:$B$340,2,FALSE))</f>
        <v>N56</v>
      </c>
      <c r="C3005" s="149" t="str">
        <f t="shared" si="94"/>
        <v>0003-1013-0048</v>
      </c>
      <c r="D3005" s="134" t="s">
        <v>463</v>
      </c>
      <c r="E3005" s="134" t="s">
        <v>454</v>
      </c>
      <c r="F3005" s="134" t="s">
        <v>464</v>
      </c>
      <c r="G3005" s="134" t="s">
        <v>961</v>
      </c>
      <c r="H3005" s="134" t="s">
        <v>1023</v>
      </c>
      <c r="I3005" s="134" t="s">
        <v>1</v>
      </c>
      <c r="J3005" s="135">
        <v>1589559.2599999995</v>
      </c>
      <c r="K3005" s="135">
        <v>721043.73000000068</v>
      </c>
      <c r="L3005" s="135">
        <v>686572.97000000102</v>
      </c>
      <c r="M3005" s="141" t="str">
        <f t="shared" si="93"/>
        <v>201711</v>
      </c>
    </row>
    <row r="3006" spans="1:13" x14ac:dyDescent="0.25">
      <c r="A3006" s="35" t="str">
        <f>VLOOKUP(B3006,ResCat!$A$2:$B$269,2,FALSE)</f>
        <v>HMFLEX</v>
      </c>
      <c r="B3006" s="68" t="str">
        <f>IF(ISNA(VLOOKUP(C3006,COA!$A$2:$B$340,2,FALSE)),"XXX",VLOOKUP(C3006,COA!$A$2:$B$340,2,FALSE))</f>
        <v>N56</v>
      </c>
      <c r="C3006" s="149" t="str">
        <f t="shared" si="94"/>
        <v>0003-1013-0048</v>
      </c>
      <c r="D3006" s="134" t="s">
        <v>463</v>
      </c>
      <c r="E3006" s="134" t="s">
        <v>454</v>
      </c>
      <c r="F3006" s="134" t="s">
        <v>464</v>
      </c>
      <c r="G3006" s="134" t="s">
        <v>970</v>
      </c>
      <c r="H3006" s="134" t="s">
        <v>1023</v>
      </c>
      <c r="I3006" s="134" t="s">
        <v>3</v>
      </c>
      <c r="J3006" s="135">
        <v>2435137.6000000178</v>
      </c>
      <c r="K3006" s="135">
        <v>909474.54999998526</v>
      </c>
      <c r="L3006" s="135">
        <v>730447.05</v>
      </c>
      <c r="M3006" s="141" t="str">
        <f t="shared" si="93"/>
        <v>201712</v>
      </c>
    </row>
    <row r="3007" spans="1:13" x14ac:dyDescent="0.25">
      <c r="A3007" s="35" t="str">
        <f>VLOOKUP(B3007,ResCat!$A$2:$B$269,2,FALSE)</f>
        <v>HMFLEX</v>
      </c>
      <c r="B3007" s="68" t="str">
        <f>IF(ISNA(VLOOKUP(C3007,COA!$A$2:$B$340,2,FALSE)),"XXX",VLOOKUP(C3007,COA!$A$2:$B$340,2,FALSE))</f>
        <v>N56</v>
      </c>
      <c r="C3007" s="149" t="str">
        <f t="shared" si="94"/>
        <v>0003-1013-0048</v>
      </c>
      <c r="D3007" s="134" t="s">
        <v>463</v>
      </c>
      <c r="E3007" s="134" t="s">
        <v>454</v>
      </c>
      <c r="F3007" s="134" t="s">
        <v>464</v>
      </c>
      <c r="G3007" s="134" t="s">
        <v>970</v>
      </c>
      <c r="H3007" s="134" t="s">
        <v>1023</v>
      </c>
      <c r="I3007" s="134" t="s">
        <v>368</v>
      </c>
      <c r="J3007" s="135">
        <v>3044</v>
      </c>
      <c r="K3007" s="135">
        <v>2401.54</v>
      </c>
      <c r="L3007" s="135">
        <v>1722.29</v>
      </c>
      <c r="M3007" s="141" t="str">
        <f t="shared" si="93"/>
        <v>201712</v>
      </c>
    </row>
    <row r="3008" spans="1:13" x14ac:dyDescent="0.25">
      <c r="A3008" s="35" t="str">
        <f>VLOOKUP(B3008,ResCat!$A$2:$B$269,2,FALSE)</f>
        <v>HMFLEX</v>
      </c>
      <c r="B3008" s="68" t="str">
        <f>IF(ISNA(VLOOKUP(C3008,COA!$A$2:$B$340,2,FALSE)),"XXX",VLOOKUP(C3008,COA!$A$2:$B$340,2,FALSE))</f>
        <v>N56</v>
      </c>
      <c r="C3008" s="149" t="str">
        <f t="shared" si="94"/>
        <v>0003-1013-0048</v>
      </c>
      <c r="D3008" s="134" t="s">
        <v>463</v>
      </c>
      <c r="E3008" s="134" t="s">
        <v>454</v>
      </c>
      <c r="F3008" s="134" t="s">
        <v>464</v>
      </c>
      <c r="G3008" s="134" t="s">
        <v>970</v>
      </c>
      <c r="H3008" s="134" t="s">
        <v>1023</v>
      </c>
      <c r="I3008" s="134" t="s">
        <v>0</v>
      </c>
      <c r="J3008" s="135">
        <v>6811517.4199999953</v>
      </c>
      <c r="K3008" s="135">
        <v>2544216.200000003</v>
      </c>
      <c r="L3008" s="135">
        <v>2388483.9500000025</v>
      </c>
      <c r="M3008" s="141" t="str">
        <f t="shared" si="93"/>
        <v>201712</v>
      </c>
    </row>
    <row r="3009" spans="1:13" x14ac:dyDescent="0.25">
      <c r="A3009" s="35" t="str">
        <f>VLOOKUP(B3009,ResCat!$A$2:$B$269,2,FALSE)</f>
        <v>HMFLEX</v>
      </c>
      <c r="B3009" s="68" t="str">
        <f>IF(ISNA(VLOOKUP(C3009,COA!$A$2:$B$340,2,FALSE)),"XXX",VLOOKUP(C3009,COA!$A$2:$B$340,2,FALSE))</f>
        <v>N56</v>
      </c>
      <c r="C3009" s="149" t="str">
        <f t="shared" si="94"/>
        <v>0003-1013-0048</v>
      </c>
      <c r="D3009" s="134" t="s">
        <v>463</v>
      </c>
      <c r="E3009" s="134" t="s">
        <v>454</v>
      </c>
      <c r="F3009" s="134" t="s">
        <v>464</v>
      </c>
      <c r="G3009" s="134" t="s">
        <v>970</v>
      </c>
      <c r="H3009" s="134" t="s">
        <v>1023</v>
      </c>
      <c r="I3009" s="134" t="s">
        <v>336</v>
      </c>
      <c r="J3009" s="135">
        <v>48318.009999999995</v>
      </c>
      <c r="K3009" s="135">
        <v>12883.029999999993</v>
      </c>
      <c r="L3009" s="135">
        <v>11680.850000000002</v>
      </c>
      <c r="M3009" s="141" t="str">
        <f t="shared" si="93"/>
        <v>201712</v>
      </c>
    </row>
    <row r="3010" spans="1:13" x14ac:dyDescent="0.25">
      <c r="A3010" s="35" t="str">
        <f>VLOOKUP(B3010,ResCat!$A$2:$B$269,2,FALSE)</f>
        <v>HMFLEX</v>
      </c>
      <c r="B3010" s="68" t="str">
        <f>IF(ISNA(VLOOKUP(C3010,COA!$A$2:$B$340,2,FALSE)),"XXX",VLOOKUP(C3010,COA!$A$2:$B$340,2,FALSE))</f>
        <v>N56</v>
      </c>
      <c r="C3010" s="149" t="str">
        <f t="shared" si="94"/>
        <v>0003-1013-0048</v>
      </c>
      <c r="D3010" s="134" t="s">
        <v>463</v>
      </c>
      <c r="E3010" s="134" t="s">
        <v>454</v>
      </c>
      <c r="F3010" s="134" t="s">
        <v>464</v>
      </c>
      <c r="G3010" s="134" t="s">
        <v>970</v>
      </c>
      <c r="H3010" s="134" t="s">
        <v>1023</v>
      </c>
      <c r="I3010" s="134" t="s">
        <v>2</v>
      </c>
      <c r="J3010" s="135">
        <v>6409811.6299999878</v>
      </c>
      <c r="K3010" s="135">
        <v>3081840.1499998625</v>
      </c>
      <c r="L3010" s="135">
        <v>2528929.9099999755</v>
      </c>
      <c r="M3010" s="141" t="str">
        <f t="shared" si="93"/>
        <v>201712</v>
      </c>
    </row>
    <row r="3011" spans="1:13" x14ac:dyDescent="0.25">
      <c r="A3011" s="35" t="str">
        <f>VLOOKUP(B3011,ResCat!$A$2:$B$269,2,FALSE)</f>
        <v>HMFLEX</v>
      </c>
      <c r="B3011" s="68" t="str">
        <f>IF(ISNA(VLOOKUP(C3011,COA!$A$2:$B$340,2,FALSE)),"XXX",VLOOKUP(C3011,COA!$A$2:$B$340,2,FALSE))</f>
        <v>N56</v>
      </c>
      <c r="C3011" s="149" t="str">
        <f t="shared" si="94"/>
        <v>0003-1013-0048</v>
      </c>
      <c r="D3011" s="134" t="s">
        <v>463</v>
      </c>
      <c r="E3011" s="134" t="s">
        <v>454</v>
      </c>
      <c r="F3011" s="134" t="s">
        <v>464</v>
      </c>
      <c r="G3011" s="134" t="s">
        <v>970</v>
      </c>
      <c r="H3011" s="134" t="s">
        <v>1023</v>
      </c>
      <c r="I3011" s="134" t="s">
        <v>343</v>
      </c>
      <c r="J3011" s="135">
        <v>2347504.0000000033</v>
      </c>
      <c r="K3011" s="135">
        <v>1071492.100000012</v>
      </c>
      <c r="L3011" s="135">
        <v>991987.82000000507</v>
      </c>
      <c r="M3011" s="141" t="str">
        <f t="shared" si="93"/>
        <v>201712</v>
      </c>
    </row>
    <row r="3012" spans="1:13" x14ac:dyDescent="0.25">
      <c r="A3012" s="35" t="str">
        <f>VLOOKUP(B3012,ResCat!$A$2:$B$269,2,FALSE)</f>
        <v>HMFLEX</v>
      </c>
      <c r="B3012" s="68" t="str">
        <f>IF(ISNA(VLOOKUP(C3012,COA!$A$2:$B$340,2,FALSE)),"XXX",VLOOKUP(C3012,COA!$A$2:$B$340,2,FALSE))</f>
        <v>N56</v>
      </c>
      <c r="C3012" s="149" t="str">
        <f t="shared" si="94"/>
        <v>0003-1013-0048</v>
      </c>
      <c r="D3012" s="134" t="s">
        <v>463</v>
      </c>
      <c r="E3012" s="134" t="s">
        <v>454</v>
      </c>
      <c r="F3012" s="134" t="s">
        <v>464</v>
      </c>
      <c r="G3012" s="134" t="s">
        <v>970</v>
      </c>
      <c r="H3012" s="134" t="s">
        <v>1023</v>
      </c>
      <c r="I3012" s="134" t="s">
        <v>1</v>
      </c>
      <c r="J3012" s="135">
        <v>10639289.300000012</v>
      </c>
      <c r="K3012" s="135">
        <v>3924017.4599999995</v>
      </c>
      <c r="L3012" s="135">
        <v>3569739.9500000016</v>
      </c>
      <c r="M3012" s="141" t="str">
        <f t="shared" ref="M3012:M3075" si="95">IF(G3012&lt;$M$1,$M$1,G3012)</f>
        <v>201712</v>
      </c>
    </row>
    <row r="3013" spans="1:13" x14ac:dyDescent="0.25">
      <c r="A3013" s="35" t="str">
        <f>VLOOKUP(B3013,ResCat!$A$2:$B$269,2,FALSE)</f>
        <v>HMFLEX</v>
      </c>
      <c r="B3013" s="68" t="str">
        <f>IF(ISNA(VLOOKUP(C3013,COA!$A$2:$B$340,2,FALSE)),"XXX",VLOOKUP(C3013,COA!$A$2:$B$340,2,FALSE))</f>
        <v>N56</v>
      </c>
      <c r="C3013" s="149" t="str">
        <f t="shared" ref="C3013:C3076" si="96">D3013&amp;"-"&amp;E3013&amp;"-"&amp;F3013</f>
        <v>0003-1013-0048</v>
      </c>
      <c r="D3013" s="134" t="s">
        <v>463</v>
      </c>
      <c r="E3013" s="134" t="s">
        <v>454</v>
      </c>
      <c r="F3013" s="134" t="s">
        <v>464</v>
      </c>
      <c r="G3013" s="134" t="s">
        <v>1023</v>
      </c>
      <c r="H3013" s="134" t="s">
        <v>1023</v>
      </c>
      <c r="I3013" s="134" t="s">
        <v>3</v>
      </c>
      <c r="J3013" s="135">
        <v>3299293.790000061</v>
      </c>
      <c r="K3013" s="135">
        <v>1319293.5499999663</v>
      </c>
      <c r="L3013" s="135">
        <v>886092.89999998407</v>
      </c>
      <c r="M3013" s="141" t="str">
        <f t="shared" si="95"/>
        <v>201801</v>
      </c>
    </row>
    <row r="3014" spans="1:13" x14ac:dyDescent="0.25">
      <c r="A3014" s="35" t="str">
        <f>VLOOKUP(B3014,ResCat!$A$2:$B$269,2,FALSE)</f>
        <v>HMFLEX</v>
      </c>
      <c r="B3014" s="68" t="str">
        <f>IF(ISNA(VLOOKUP(C3014,COA!$A$2:$B$340,2,FALSE)),"XXX",VLOOKUP(C3014,COA!$A$2:$B$340,2,FALSE))</f>
        <v>N56</v>
      </c>
      <c r="C3014" s="149" t="str">
        <f t="shared" si="96"/>
        <v>0003-1013-0048</v>
      </c>
      <c r="D3014" s="134" t="s">
        <v>463</v>
      </c>
      <c r="E3014" s="134" t="s">
        <v>454</v>
      </c>
      <c r="F3014" s="134" t="s">
        <v>464</v>
      </c>
      <c r="G3014" s="134" t="s">
        <v>1023</v>
      </c>
      <c r="H3014" s="134" t="s">
        <v>1023</v>
      </c>
      <c r="I3014" s="134" t="s">
        <v>368</v>
      </c>
      <c r="J3014" s="135">
        <v>0.01</v>
      </c>
      <c r="K3014" s="135">
        <v>0</v>
      </c>
      <c r="L3014" s="135">
        <v>0</v>
      </c>
      <c r="M3014" s="141" t="str">
        <f t="shared" si="95"/>
        <v>201801</v>
      </c>
    </row>
    <row r="3015" spans="1:13" x14ac:dyDescent="0.25">
      <c r="A3015" s="35" t="str">
        <f>VLOOKUP(B3015,ResCat!$A$2:$B$269,2,FALSE)</f>
        <v>HMFLEX</v>
      </c>
      <c r="B3015" s="68" t="str">
        <f>IF(ISNA(VLOOKUP(C3015,COA!$A$2:$B$340,2,FALSE)),"XXX",VLOOKUP(C3015,COA!$A$2:$B$340,2,FALSE))</f>
        <v>N56</v>
      </c>
      <c r="C3015" s="149" t="str">
        <f t="shared" si="96"/>
        <v>0003-1013-0048</v>
      </c>
      <c r="D3015" s="134" t="s">
        <v>463</v>
      </c>
      <c r="E3015" s="134" t="s">
        <v>454</v>
      </c>
      <c r="F3015" s="134" t="s">
        <v>464</v>
      </c>
      <c r="G3015" s="134" t="s">
        <v>1023</v>
      </c>
      <c r="H3015" s="134" t="s">
        <v>1023</v>
      </c>
      <c r="I3015" s="134" t="s">
        <v>0</v>
      </c>
      <c r="J3015" s="135">
        <v>2786273.2500000005</v>
      </c>
      <c r="K3015" s="135">
        <v>964371.28000000038</v>
      </c>
      <c r="L3015" s="135">
        <v>851385.67000000027</v>
      </c>
      <c r="M3015" s="141" t="str">
        <f t="shared" si="95"/>
        <v>201801</v>
      </c>
    </row>
    <row r="3016" spans="1:13" x14ac:dyDescent="0.25">
      <c r="A3016" s="35" t="str">
        <f>VLOOKUP(B3016,ResCat!$A$2:$B$269,2,FALSE)</f>
        <v>HMFLEX</v>
      </c>
      <c r="B3016" s="68" t="str">
        <f>IF(ISNA(VLOOKUP(C3016,COA!$A$2:$B$340,2,FALSE)),"XXX",VLOOKUP(C3016,COA!$A$2:$B$340,2,FALSE))</f>
        <v>N56</v>
      </c>
      <c r="C3016" s="149" t="str">
        <f t="shared" si="96"/>
        <v>0003-1013-0048</v>
      </c>
      <c r="D3016" s="134" t="s">
        <v>463</v>
      </c>
      <c r="E3016" s="134" t="s">
        <v>454</v>
      </c>
      <c r="F3016" s="134" t="s">
        <v>464</v>
      </c>
      <c r="G3016" s="134" t="s">
        <v>1023</v>
      </c>
      <c r="H3016" s="134" t="s">
        <v>1023</v>
      </c>
      <c r="I3016" s="134" t="s">
        <v>336</v>
      </c>
      <c r="J3016" s="135">
        <v>82803.25</v>
      </c>
      <c r="K3016" s="135">
        <v>42700.639999999992</v>
      </c>
      <c r="L3016" s="135">
        <v>38352.180000000037</v>
      </c>
      <c r="M3016" s="141" t="str">
        <f t="shared" si="95"/>
        <v>201801</v>
      </c>
    </row>
    <row r="3017" spans="1:13" x14ac:dyDescent="0.25">
      <c r="A3017" s="35" t="str">
        <f>VLOOKUP(B3017,ResCat!$A$2:$B$269,2,FALSE)</f>
        <v>HMFLEX</v>
      </c>
      <c r="B3017" s="68" t="str">
        <f>IF(ISNA(VLOOKUP(C3017,COA!$A$2:$B$340,2,FALSE)),"XXX",VLOOKUP(C3017,COA!$A$2:$B$340,2,FALSE))</f>
        <v>N56</v>
      </c>
      <c r="C3017" s="149" t="str">
        <f t="shared" si="96"/>
        <v>0003-1013-0048</v>
      </c>
      <c r="D3017" s="134" t="s">
        <v>463</v>
      </c>
      <c r="E3017" s="134" t="s">
        <v>454</v>
      </c>
      <c r="F3017" s="134" t="s">
        <v>464</v>
      </c>
      <c r="G3017" s="134" t="s">
        <v>1023</v>
      </c>
      <c r="H3017" s="134" t="s">
        <v>1023</v>
      </c>
      <c r="I3017" s="134" t="s">
        <v>2</v>
      </c>
      <c r="J3017" s="135">
        <v>8761924.3599999547</v>
      </c>
      <c r="K3017" s="135">
        <v>5100393.5799996126</v>
      </c>
      <c r="L3017" s="135">
        <v>3685563.3499998031</v>
      </c>
      <c r="M3017" s="141" t="str">
        <f t="shared" si="95"/>
        <v>201801</v>
      </c>
    </row>
    <row r="3018" spans="1:13" x14ac:dyDescent="0.25">
      <c r="A3018" s="35" t="str">
        <f>VLOOKUP(B3018,ResCat!$A$2:$B$269,2,FALSE)</f>
        <v>HMFLEX</v>
      </c>
      <c r="B3018" s="68" t="str">
        <f>IF(ISNA(VLOOKUP(C3018,COA!$A$2:$B$340,2,FALSE)),"XXX",VLOOKUP(C3018,COA!$A$2:$B$340,2,FALSE))</f>
        <v>N56</v>
      </c>
      <c r="C3018" s="149" t="str">
        <f t="shared" si="96"/>
        <v>0003-1013-0048</v>
      </c>
      <c r="D3018" s="134" t="s">
        <v>463</v>
      </c>
      <c r="E3018" s="134" t="s">
        <v>454</v>
      </c>
      <c r="F3018" s="134" t="s">
        <v>464</v>
      </c>
      <c r="G3018" s="134" t="s">
        <v>1023</v>
      </c>
      <c r="H3018" s="134" t="s">
        <v>1023</v>
      </c>
      <c r="I3018" s="134" t="s">
        <v>343</v>
      </c>
      <c r="J3018" s="135">
        <v>10248914.830000039</v>
      </c>
      <c r="K3018" s="135">
        <v>4434230.4700000873</v>
      </c>
      <c r="L3018" s="135">
        <v>3923036.3100000424</v>
      </c>
      <c r="M3018" s="141" t="str">
        <f t="shared" si="95"/>
        <v>201801</v>
      </c>
    </row>
    <row r="3019" spans="1:13" x14ac:dyDescent="0.25">
      <c r="A3019" s="35" t="str">
        <f>VLOOKUP(B3019,ResCat!$A$2:$B$269,2,FALSE)</f>
        <v>HMFLEX</v>
      </c>
      <c r="B3019" s="68" t="str">
        <f>IF(ISNA(VLOOKUP(C3019,COA!$A$2:$B$340,2,FALSE)),"XXX",VLOOKUP(C3019,COA!$A$2:$B$340,2,FALSE))</f>
        <v>N56</v>
      </c>
      <c r="C3019" s="149" t="str">
        <f t="shared" si="96"/>
        <v>0003-1013-0048</v>
      </c>
      <c r="D3019" s="134" t="s">
        <v>463</v>
      </c>
      <c r="E3019" s="134" t="s">
        <v>454</v>
      </c>
      <c r="F3019" s="134" t="s">
        <v>464</v>
      </c>
      <c r="G3019" s="134" t="s">
        <v>1023</v>
      </c>
      <c r="H3019" s="134" t="s">
        <v>1023</v>
      </c>
      <c r="I3019" s="134" t="s">
        <v>1</v>
      </c>
      <c r="J3019" s="135">
        <v>8939147.330000028</v>
      </c>
      <c r="K3019" s="135">
        <v>3863057.2299999972</v>
      </c>
      <c r="L3019" s="135">
        <v>3178430.399999985</v>
      </c>
      <c r="M3019" s="141" t="str">
        <f t="shared" si="95"/>
        <v>201801</v>
      </c>
    </row>
    <row r="3020" spans="1:13" x14ac:dyDescent="0.25">
      <c r="A3020" s="35" t="str">
        <f>VLOOKUP(B3020,ResCat!$A$2:$B$269,2,FALSE)</f>
        <v>PPOPMR</v>
      </c>
      <c r="B3020" s="68" t="str">
        <f>IF(ISNA(VLOOKUP(C3020,COA!$A$2:$B$340,2,FALSE)),"XXX",VLOOKUP(C3020,COA!$A$2:$B$340,2,FALSE))</f>
        <v>N55</v>
      </c>
      <c r="C3020" s="149" t="str">
        <f t="shared" si="96"/>
        <v>0003-1013-0057</v>
      </c>
      <c r="D3020" s="134" t="s">
        <v>463</v>
      </c>
      <c r="E3020" s="134" t="s">
        <v>454</v>
      </c>
      <c r="F3020" s="134" t="s">
        <v>469</v>
      </c>
      <c r="G3020" s="134" t="s">
        <v>314</v>
      </c>
      <c r="H3020" s="134" t="s">
        <v>1023</v>
      </c>
      <c r="I3020" s="134" t="s">
        <v>2</v>
      </c>
      <c r="J3020" s="135">
        <v>87.18</v>
      </c>
      <c r="K3020" s="135">
        <v>87.18</v>
      </c>
      <c r="L3020" s="135">
        <v>0</v>
      </c>
      <c r="M3020" s="141" t="str">
        <f t="shared" si="95"/>
        <v>201607</v>
      </c>
    </row>
    <row r="3021" spans="1:13" x14ac:dyDescent="0.25">
      <c r="A3021" s="35" t="str">
        <f>VLOOKUP(B3021,ResCat!$A$2:$B$269,2,FALSE)</f>
        <v>PPOPMR</v>
      </c>
      <c r="B3021" s="68" t="str">
        <f>IF(ISNA(VLOOKUP(C3021,COA!$A$2:$B$340,2,FALSE)),"XXX",VLOOKUP(C3021,COA!$A$2:$B$340,2,FALSE))</f>
        <v>N55</v>
      </c>
      <c r="C3021" s="149" t="str">
        <f t="shared" si="96"/>
        <v>0003-1013-0057</v>
      </c>
      <c r="D3021" s="134" t="s">
        <v>463</v>
      </c>
      <c r="E3021" s="134" t="s">
        <v>454</v>
      </c>
      <c r="F3021" s="134" t="s">
        <v>469</v>
      </c>
      <c r="G3021" s="134" t="s">
        <v>320</v>
      </c>
      <c r="H3021" s="134" t="s">
        <v>1023</v>
      </c>
      <c r="I3021" s="134" t="s">
        <v>3</v>
      </c>
      <c r="J3021" s="135">
        <v>-2.8421709430404007E-14</v>
      </c>
      <c r="K3021" s="135">
        <v>-3.5527136788005009E-15</v>
      </c>
      <c r="L3021" s="135">
        <v>89.939999999999984</v>
      </c>
      <c r="M3021" s="141" t="str">
        <f t="shared" si="95"/>
        <v>201612</v>
      </c>
    </row>
    <row r="3022" spans="1:13" x14ac:dyDescent="0.25">
      <c r="A3022" s="35" t="str">
        <f>VLOOKUP(B3022,ResCat!$A$2:$B$269,2,FALSE)</f>
        <v>PPOPMR</v>
      </c>
      <c r="B3022" s="68" t="str">
        <f>IF(ISNA(VLOOKUP(C3022,COA!$A$2:$B$340,2,FALSE)),"XXX",VLOOKUP(C3022,COA!$A$2:$B$340,2,FALSE))</f>
        <v>N55</v>
      </c>
      <c r="C3022" s="149" t="str">
        <f t="shared" si="96"/>
        <v>0003-1013-0057</v>
      </c>
      <c r="D3022" s="134" t="s">
        <v>463</v>
      </c>
      <c r="E3022" s="134" t="s">
        <v>454</v>
      </c>
      <c r="F3022" s="134" t="s">
        <v>469</v>
      </c>
      <c r="G3022" s="134" t="s">
        <v>320</v>
      </c>
      <c r="H3022" s="134" t="s">
        <v>1023</v>
      </c>
      <c r="I3022" s="134" t="s">
        <v>2</v>
      </c>
      <c r="J3022" s="135">
        <v>0</v>
      </c>
      <c r="K3022" s="135">
        <v>0</v>
      </c>
      <c r="L3022" s="135">
        <v>0</v>
      </c>
      <c r="M3022" s="141" t="str">
        <f t="shared" si="95"/>
        <v>201612</v>
      </c>
    </row>
    <row r="3023" spans="1:13" x14ac:dyDescent="0.25">
      <c r="A3023" s="35" t="str">
        <f>VLOOKUP(B3023,ResCat!$A$2:$B$269,2,FALSE)</f>
        <v>PPOPMR</v>
      </c>
      <c r="B3023" s="68" t="str">
        <f>IF(ISNA(VLOOKUP(C3023,COA!$A$2:$B$340,2,FALSE)),"XXX",VLOOKUP(C3023,COA!$A$2:$B$340,2,FALSE))</f>
        <v>N55</v>
      </c>
      <c r="C3023" s="149" t="str">
        <f t="shared" si="96"/>
        <v>0003-1013-0057</v>
      </c>
      <c r="D3023" s="134" t="s">
        <v>463</v>
      </c>
      <c r="E3023" s="134" t="s">
        <v>454</v>
      </c>
      <c r="F3023" s="134" t="s">
        <v>469</v>
      </c>
      <c r="G3023" s="134" t="s">
        <v>328</v>
      </c>
      <c r="H3023" s="134" t="s">
        <v>1023</v>
      </c>
      <c r="I3023" s="134" t="s">
        <v>2</v>
      </c>
      <c r="J3023" s="135">
        <v>1699</v>
      </c>
      <c r="K3023" s="135">
        <v>734.67999999999972</v>
      </c>
      <c r="L3023" s="135">
        <v>0</v>
      </c>
      <c r="M3023" s="141" t="str">
        <f t="shared" si="95"/>
        <v>201704</v>
      </c>
    </row>
    <row r="3024" spans="1:13" x14ac:dyDescent="0.25">
      <c r="A3024" s="35" t="str">
        <f>VLOOKUP(B3024,ResCat!$A$2:$B$269,2,FALSE)</f>
        <v>PPOPMR</v>
      </c>
      <c r="B3024" s="68" t="str">
        <f>IF(ISNA(VLOOKUP(C3024,COA!$A$2:$B$340,2,FALSE)),"XXX",VLOOKUP(C3024,COA!$A$2:$B$340,2,FALSE))</f>
        <v>N55</v>
      </c>
      <c r="C3024" s="149" t="str">
        <f t="shared" si="96"/>
        <v>0003-1013-0057</v>
      </c>
      <c r="D3024" s="134" t="s">
        <v>463</v>
      </c>
      <c r="E3024" s="134" t="s">
        <v>454</v>
      </c>
      <c r="F3024" s="134" t="s">
        <v>469</v>
      </c>
      <c r="G3024" s="134" t="s">
        <v>330</v>
      </c>
      <c r="H3024" s="134" t="s">
        <v>1023</v>
      </c>
      <c r="I3024" s="134" t="s">
        <v>2</v>
      </c>
      <c r="J3024" s="135">
        <v>1160</v>
      </c>
      <c r="K3024" s="135">
        <v>555.80999999999995</v>
      </c>
      <c r="L3024" s="135">
        <v>78.33</v>
      </c>
      <c r="M3024" s="141" t="str">
        <f t="shared" si="95"/>
        <v>201705</v>
      </c>
    </row>
    <row r="3025" spans="1:13" x14ac:dyDescent="0.25">
      <c r="A3025" s="35" t="str">
        <f>VLOOKUP(B3025,ResCat!$A$2:$B$269,2,FALSE)</f>
        <v>PPOPMR</v>
      </c>
      <c r="B3025" s="68" t="str">
        <f>IF(ISNA(VLOOKUP(C3025,COA!$A$2:$B$340,2,FALSE)),"XXX",VLOOKUP(C3025,COA!$A$2:$B$340,2,FALSE))</f>
        <v>N55</v>
      </c>
      <c r="C3025" s="149" t="str">
        <f t="shared" si="96"/>
        <v>0003-1013-0057</v>
      </c>
      <c r="D3025" s="134" t="s">
        <v>463</v>
      </c>
      <c r="E3025" s="134" t="s">
        <v>454</v>
      </c>
      <c r="F3025" s="134" t="s">
        <v>469</v>
      </c>
      <c r="G3025" s="134" t="s">
        <v>511</v>
      </c>
      <c r="H3025" s="134" t="s">
        <v>1023</v>
      </c>
      <c r="I3025" s="134" t="s">
        <v>3</v>
      </c>
      <c r="J3025" s="135">
        <v>0</v>
      </c>
      <c r="K3025" s="135">
        <v>0</v>
      </c>
      <c r="L3025" s="135">
        <v>0</v>
      </c>
      <c r="M3025" s="141" t="str">
        <f t="shared" si="95"/>
        <v>201709</v>
      </c>
    </row>
    <row r="3026" spans="1:13" x14ac:dyDescent="0.25">
      <c r="A3026" s="35" t="str">
        <f>VLOOKUP(B3026,ResCat!$A$2:$B$269,2,FALSE)</f>
        <v>PPOPMR</v>
      </c>
      <c r="B3026" s="68" t="str">
        <f>IF(ISNA(VLOOKUP(C3026,COA!$A$2:$B$340,2,FALSE)),"XXX",VLOOKUP(C3026,COA!$A$2:$B$340,2,FALSE))</f>
        <v>N55</v>
      </c>
      <c r="C3026" s="149" t="str">
        <f t="shared" si="96"/>
        <v>0003-1013-0057</v>
      </c>
      <c r="D3026" s="134" t="s">
        <v>463</v>
      </c>
      <c r="E3026" s="134" t="s">
        <v>454</v>
      </c>
      <c r="F3026" s="134" t="s">
        <v>469</v>
      </c>
      <c r="G3026" s="134" t="s">
        <v>511</v>
      </c>
      <c r="H3026" s="134" t="s">
        <v>1023</v>
      </c>
      <c r="I3026" s="134" t="s">
        <v>2</v>
      </c>
      <c r="J3026" s="135">
        <v>0</v>
      </c>
      <c r="K3026" s="135">
        <v>24</v>
      </c>
      <c r="L3026" s="135">
        <v>24</v>
      </c>
      <c r="M3026" s="141" t="str">
        <f t="shared" si="95"/>
        <v>201709</v>
      </c>
    </row>
    <row r="3027" spans="1:13" x14ac:dyDescent="0.25">
      <c r="A3027" s="35" t="str">
        <f>VLOOKUP(B3027,ResCat!$A$2:$B$269,2,FALSE)</f>
        <v>PPOPMR</v>
      </c>
      <c r="B3027" s="68" t="str">
        <f>IF(ISNA(VLOOKUP(C3027,COA!$A$2:$B$340,2,FALSE)),"XXX",VLOOKUP(C3027,COA!$A$2:$B$340,2,FALSE))</f>
        <v>N55</v>
      </c>
      <c r="C3027" s="149" t="str">
        <f t="shared" si="96"/>
        <v>0003-1013-0057</v>
      </c>
      <c r="D3027" s="134" t="s">
        <v>463</v>
      </c>
      <c r="E3027" s="134" t="s">
        <v>454</v>
      </c>
      <c r="F3027" s="134" t="s">
        <v>469</v>
      </c>
      <c r="G3027" s="134" t="s">
        <v>970</v>
      </c>
      <c r="H3027" s="134" t="s">
        <v>1023</v>
      </c>
      <c r="I3027" s="134" t="s">
        <v>3</v>
      </c>
      <c r="J3027" s="135">
        <v>1476.1499999999996</v>
      </c>
      <c r="K3027" s="135">
        <v>296.5499999999999</v>
      </c>
      <c r="L3027" s="135">
        <v>296.5499999999999</v>
      </c>
      <c r="M3027" s="141" t="str">
        <f t="shared" si="95"/>
        <v>201712</v>
      </c>
    </row>
    <row r="3028" spans="1:13" x14ac:dyDescent="0.25">
      <c r="A3028" s="35" t="str">
        <f>VLOOKUP(B3028,ResCat!$A$2:$B$269,2,FALSE)</f>
        <v>PPOPMR</v>
      </c>
      <c r="B3028" s="68" t="str">
        <f>IF(ISNA(VLOOKUP(C3028,COA!$A$2:$B$340,2,FALSE)),"XXX",VLOOKUP(C3028,COA!$A$2:$B$340,2,FALSE))</f>
        <v>N55</v>
      </c>
      <c r="C3028" s="149" t="str">
        <f t="shared" si="96"/>
        <v>0003-1013-0057</v>
      </c>
      <c r="D3028" s="134" t="s">
        <v>463</v>
      </c>
      <c r="E3028" s="134" t="s">
        <v>454</v>
      </c>
      <c r="F3028" s="134" t="s">
        <v>469</v>
      </c>
      <c r="G3028" s="134" t="s">
        <v>970</v>
      </c>
      <c r="H3028" s="134" t="s">
        <v>1023</v>
      </c>
      <c r="I3028" s="134" t="s">
        <v>2</v>
      </c>
      <c r="J3028" s="135">
        <v>813.7</v>
      </c>
      <c r="K3028" s="135">
        <v>397.4</v>
      </c>
      <c r="L3028" s="135">
        <v>397.4</v>
      </c>
      <c r="M3028" s="141" t="str">
        <f t="shared" si="95"/>
        <v>201712</v>
      </c>
    </row>
    <row r="3029" spans="1:13" x14ac:dyDescent="0.25">
      <c r="A3029" s="35" t="str">
        <f>VLOOKUP(B3029,ResCat!$A$2:$B$269,2,FALSE)</f>
        <v>PPOPMR</v>
      </c>
      <c r="B3029" s="68" t="str">
        <f>IF(ISNA(VLOOKUP(C3029,COA!$A$2:$B$340,2,FALSE)),"XXX",VLOOKUP(C3029,COA!$A$2:$B$340,2,FALSE))</f>
        <v>N55</v>
      </c>
      <c r="C3029" s="149" t="str">
        <f t="shared" si="96"/>
        <v>0003-1013-0057</v>
      </c>
      <c r="D3029" s="134" t="s">
        <v>463</v>
      </c>
      <c r="E3029" s="134" t="s">
        <v>454</v>
      </c>
      <c r="F3029" s="134" t="s">
        <v>469</v>
      </c>
      <c r="G3029" s="134" t="s">
        <v>970</v>
      </c>
      <c r="H3029" s="134" t="s">
        <v>1023</v>
      </c>
      <c r="I3029" s="134" t="s">
        <v>343</v>
      </c>
      <c r="J3029" s="135">
        <v>735.25</v>
      </c>
      <c r="K3029" s="135">
        <v>767.03</v>
      </c>
      <c r="L3029" s="135">
        <v>104.43000000000002</v>
      </c>
      <c r="M3029" s="141" t="str">
        <f t="shared" si="95"/>
        <v>201712</v>
      </c>
    </row>
    <row r="3030" spans="1:13" x14ac:dyDescent="0.25">
      <c r="A3030" s="35" t="str">
        <f>VLOOKUP(B3030,ResCat!$A$2:$B$269,2,FALSE)</f>
        <v>PPOPMR</v>
      </c>
      <c r="B3030" s="68" t="str">
        <f>IF(ISNA(VLOOKUP(C3030,COA!$A$2:$B$340,2,FALSE)),"XXX",VLOOKUP(C3030,COA!$A$2:$B$340,2,FALSE))</f>
        <v>N55</v>
      </c>
      <c r="C3030" s="149" t="str">
        <f t="shared" si="96"/>
        <v>0003-1013-0057</v>
      </c>
      <c r="D3030" s="134" t="s">
        <v>463</v>
      </c>
      <c r="E3030" s="134" t="s">
        <v>454</v>
      </c>
      <c r="F3030" s="134" t="s">
        <v>469</v>
      </c>
      <c r="G3030" s="134" t="s">
        <v>1023</v>
      </c>
      <c r="H3030" s="134" t="s">
        <v>1023</v>
      </c>
      <c r="I3030" s="134" t="s">
        <v>3</v>
      </c>
      <c r="J3030" s="135">
        <v>666.43</v>
      </c>
      <c r="K3030" s="135">
        <v>120.89000000000001</v>
      </c>
      <c r="L3030" s="135">
        <v>85.06</v>
      </c>
      <c r="M3030" s="141" t="str">
        <f t="shared" si="95"/>
        <v>201801</v>
      </c>
    </row>
    <row r="3031" spans="1:13" x14ac:dyDescent="0.25">
      <c r="A3031" s="35" t="str">
        <f>VLOOKUP(B3031,ResCat!$A$2:$B$269,2,FALSE)</f>
        <v>PPOPMR</v>
      </c>
      <c r="B3031" s="68" t="str">
        <f>IF(ISNA(VLOOKUP(C3031,COA!$A$2:$B$340,2,FALSE)),"XXX",VLOOKUP(C3031,COA!$A$2:$B$340,2,FALSE))</f>
        <v>N55</v>
      </c>
      <c r="C3031" s="149" t="str">
        <f t="shared" si="96"/>
        <v>0003-1013-0057</v>
      </c>
      <c r="D3031" s="134" t="s">
        <v>463</v>
      </c>
      <c r="E3031" s="134" t="s">
        <v>454</v>
      </c>
      <c r="F3031" s="134" t="s">
        <v>469</v>
      </c>
      <c r="G3031" s="134" t="s">
        <v>1023</v>
      </c>
      <c r="H3031" s="134" t="s">
        <v>1023</v>
      </c>
      <c r="I3031" s="134" t="s">
        <v>2</v>
      </c>
      <c r="J3031" s="135">
        <v>1041</v>
      </c>
      <c r="K3031" s="135">
        <v>690.53</v>
      </c>
      <c r="L3031" s="135">
        <v>459.98</v>
      </c>
      <c r="M3031" s="141" t="str">
        <f t="shared" si="95"/>
        <v>201801</v>
      </c>
    </row>
    <row r="3032" spans="1:13" x14ac:dyDescent="0.25">
      <c r="A3032" s="35" t="str">
        <f>VLOOKUP(B3032,ResCat!$A$2:$B$269,2,FALSE)</f>
        <v>PPOPMR</v>
      </c>
      <c r="B3032" s="68" t="str">
        <f>IF(ISNA(VLOOKUP(C3032,COA!$A$2:$B$340,2,FALSE)),"XXX",VLOOKUP(C3032,COA!$A$2:$B$340,2,FALSE))</f>
        <v>N55</v>
      </c>
      <c r="C3032" s="149" t="str">
        <f t="shared" si="96"/>
        <v>0003-1013-0057</v>
      </c>
      <c r="D3032" s="134" t="s">
        <v>463</v>
      </c>
      <c r="E3032" s="134" t="s">
        <v>454</v>
      </c>
      <c r="F3032" s="134" t="s">
        <v>469</v>
      </c>
      <c r="G3032" s="134" t="s">
        <v>1023</v>
      </c>
      <c r="H3032" s="134" t="s">
        <v>1023</v>
      </c>
      <c r="I3032" s="134" t="s">
        <v>343</v>
      </c>
      <c r="J3032" s="135">
        <v>3102.8299999999995</v>
      </c>
      <c r="K3032" s="135">
        <v>44.230000000000004</v>
      </c>
      <c r="L3032" s="135">
        <v>14.889999999999999</v>
      </c>
      <c r="M3032" s="141" t="str">
        <f t="shared" si="95"/>
        <v>201801</v>
      </c>
    </row>
    <row r="3033" spans="1:13" x14ac:dyDescent="0.25">
      <c r="A3033" s="35" t="str">
        <f>VLOOKUP(B3033,ResCat!$A$2:$B$269,2,FALSE)</f>
        <v>AGDMHC</v>
      </c>
      <c r="B3033" s="68" t="str">
        <f>IF(ISNA(VLOOKUP(C3033,COA!$A$2:$B$340,2,FALSE)),"XXX",VLOOKUP(C3033,COA!$A$2:$B$340,2,FALSE))</f>
        <v>E61</v>
      </c>
      <c r="C3033" s="149" t="str">
        <f t="shared" si="96"/>
        <v>0004-1001-0025</v>
      </c>
      <c r="D3033" s="134" t="s">
        <v>636</v>
      </c>
      <c r="E3033" s="134" t="s">
        <v>417</v>
      </c>
      <c r="F3033" s="134" t="s">
        <v>471</v>
      </c>
      <c r="G3033" s="134" t="s">
        <v>320</v>
      </c>
      <c r="H3033" s="134" t="s">
        <v>1023</v>
      </c>
      <c r="I3033" s="134" t="s">
        <v>370</v>
      </c>
      <c r="J3033" s="135">
        <v>495</v>
      </c>
      <c r="K3033" s="135">
        <v>55</v>
      </c>
      <c r="L3033" s="135">
        <v>55</v>
      </c>
      <c r="M3033" s="141" t="str">
        <f t="shared" si="95"/>
        <v>201612</v>
      </c>
    </row>
    <row r="3034" spans="1:13" x14ac:dyDescent="0.25">
      <c r="A3034" s="35" t="str">
        <f>VLOOKUP(B3034,ResCat!$A$2:$B$269,2,FALSE)</f>
        <v>AGDMHC</v>
      </c>
      <c r="B3034" s="68" t="str">
        <f>IF(ISNA(VLOOKUP(C3034,COA!$A$2:$B$340,2,FALSE)),"XXX",VLOOKUP(C3034,COA!$A$2:$B$340,2,FALSE))</f>
        <v>E61</v>
      </c>
      <c r="C3034" s="149" t="str">
        <f t="shared" si="96"/>
        <v>0004-1001-0025</v>
      </c>
      <c r="D3034" s="134" t="s">
        <v>636</v>
      </c>
      <c r="E3034" s="134" t="s">
        <v>417</v>
      </c>
      <c r="F3034" s="134" t="s">
        <v>471</v>
      </c>
      <c r="G3034" s="134" t="s">
        <v>322</v>
      </c>
      <c r="H3034" s="134" t="s">
        <v>1023</v>
      </c>
      <c r="I3034" s="134" t="s">
        <v>370</v>
      </c>
      <c r="J3034" s="135">
        <v>198</v>
      </c>
      <c r="K3034" s="135">
        <v>60</v>
      </c>
      <c r="L3034" s="135">
        <v>60</v>
      </c>
      <c r="M3034" s="141" t="str">
        <f t="shared" si="95"/>
        <v>201701</v>
      </c>
    </row>
    <row r="3035" spans="1:13" x14ac:dyDescent="0.25">
      <c r="A3035" s="35" t="str">
        <f>VLOOKUP(B3035,ResCat!$A$2:$B$269,2,FALSE)</f>
        <v>AGDMHC</v>
      </c>
      <c r="B3035" s="68" t="str">
        <f>IF(ISNA(VLOOKUP(C3035,COA!$A$2:$B$340,2,FALSE)),"XXX",VLOOKUP(C3035,COA!$A$2:$B$340,2,FALSE))</f>
        <v>E61</v>
      </c>
      <c r="C3035" s="149" t="str">
        <f t="shared" si="96"/>
        <v>0004-1001-0025</v>
      </c>
      <c r="D3035" s="134" t="s">
        <v>636</v>
      </c>
      <c r="E3035" s="134" t="s">
        <v>417</v>
      </c>
      <c r="F3035" s="134" t="s">
        <v>471</v>
      </c>
      <c r="G3035" s="134" t="s">
        <v>324</v>
      </c>
      <c r="H3035" s="134" t="s">
        <v>1023</v>
      </c>
      <c r="I3035" s="134" t="s">
        <v>370</v>
      </c>
      <c r="J3035" s="135">
        <v>386.97</v>
      </c>
      <c r="K3035" s="135">
        <v>147.99</v>
      </c>
      <c r="L3035" s="135">
        <v>147.99</v>
      </c>
      <c r="M3035" s="141" t="str">
        <f t="shared" si="95"/>
        <v>201702</v>
      </c>
    </row>
    <row r="3036" spans="1:13" x14ac:dyDescent="0.25">
      <c r="A3036" s="35" t="str">
        <f>VLOOKUP(B3036,ResCat!$A$2:$B$269,2,FALSE)</f>
        <v>AGDMHC</v>
      </c>
      <c r="B3036" s="68" t="str">
        <f>IF(ISNA(VLOOKUP(C3036,COA!$A$2:$B$340,2,FALSE)),"XXX",VLOOKUP(C3036,COA!$A$2:$B$340,2,FALSE))</f>
        <v>E61</v>
      </c>
      <c r="C3036" s="149" t="str">
        <f t="shared" si="96"/>
        <v>0004-1001-0025</v>
      </c>
      <c r="D3036" s="134" t="s">
        <v>636</v>
      </c>
      <c r="E3036" s="134" t="s">
        <v>417</v>
      </c>
      <c r="F3036" s="134" t="s">
        <v>471</v>
      </c>
      <c r="G3036" s="134" t="s">
        <v>326</v>
      </c>
      <c r="H3036" s="134" t="s">
        <v>1023</v>
      </c>
      <c r="I3036" s="134" t="s">
        <v>370</v>
      </c>
      <c r="J3036" s="135">
        <v>434</v>
      </c>
      <c r="K3036" s="135">
        <v>205</v>
      </c>
      <c r="L3036" s="135">
        <v>205</v>
      </c>
      <c r="M3036" s="141" t="str">
        <f t="shared" si="95"/>
        <v>201703</v>
      </c>
    </row>
    <row r="3037" spans="1:13" x14ac:dyDescent="0.25">
      <c r="A3037" s="35" t="str">
        <f>VLOOKUP(B3037,ResCat!$A$2:$B$269,2,FALSE)</f>
        <v>AGDMHC</v>
      </c>
      <c r="B3037" s="68" t="str">
        <f>IF(ISNA(VLOOKUP(C3037,COA!$A$2:$B$340,2,FALSE)),"XXX",VLOOKUP(C3037,COA!$A$2:$B$340,2,FALSE))</f>
        <v>E61</v>
      </c>
      <c r="C3037" s="149" t="str">
        <f t="shared" si="96"/>
        <v>0004-1001-0025</v>
      </c>
      <c r="D3037" s="134" t="s">
        <v>636</v>
      </c>
      <c r="E3037" s="134" t="s">
        <v>417</v>
      </c>
      <c r="F3037" s="134" t="s">
        <v>471</v>
      </c>
      <c r="G3037" s="134" t="s">
        <v>328</v>
      </c>
      <c r="H3037" s="134" t="s">
        <v>1023</v>
      </c>
      <c r="I3037" s="134" t="s">
        <v>370</v>
      </c>
      <c r="J3037" s="135">
        <v>325</v>
      </c>
      <c r="K3037" s="135">
        <v>120</v>
      </c>
      <c r="L3037" s="135">
        <v>120</v>
      </c>
      <c r="M3037" s="141" t="str">
        <f t="shared" si="95"/>
        <v>201704</v>
      </c>
    </row>
    <row r="3038" spans="1:13" x14ac:dyDescent="0.25">
      <c r="A3038" s="35" t="str">
        <f>VLOOKUP(B3038,ResCat!$A$2:$B$269,2,FALSE)</f>
        <v>AGDMHC</v>
      </c>
      <c r="B3038" s="68" t="str">
        <f>IF(ISNA(VLOOKUP(C3038,COA!$A$2:$B$340,2,FALSE)),"XXX",VLOOKUP(C3038,COA!$A$2:$B$340,2,FALSE))</f>
        <v>E61</v>
      </c>
      <c r="C3038" s="149" t="str">
        <f t="shared" si="96"/>
        <v>0004-1001-0025</v>
      </c>
      <c r="D3038" s="134" t="s">
        <v>636</v>
      </c>
      <c r="E3038" s="134" t="s">
        <v>417</v>
      </c>
      <c r="F3038" s="134" t="s">
        <v>471</v>
      </c>
      <c r="G3038" s="134" t="s">
        <v>330</v>
      </c>
      <c r="H3038" s="134" t="s">
        <v>1023</v>
      </c>
      <c r="I3038" s="134" t="s">
        <v>370</v>
      </c>
      <c r="J3038" s="135">
        <v>305</v>
      </c>
      <c r="K3038" s="135">
        <v>70</v>
      </c>
      <c r="L3038" s="135">
        <v>70</v>
      </c>
      <c r="M3038" s="141" t="str">
        <f t="shared" si="95"/>
        <v>201705</v>
      </c>
    </row>
    <row r="3039" spans="1:13" x14ac:dyDescent="0.25">
      <c r="A3039" s="35" t="str">
        <f>VLOOKUP(B3039,ResCat!$A$2:$B$269,2,FALSE)</f>
        <v>AGDMHC</v>
      </c>
      <c r="B3039" s="68" t="str">
        <f>IF(ISNA(VLOOKUP(C3039,COA!$A$2:$B$340,2,FALSE)),"XXX",VLOOKUP(C3039,COA!$A$2:$B$340,2,FALSE))</f>
        <v>E61</v>
      </c>
      <c r="C3039" s="149" t="str">
        <f t="shared" si="96"/>
        <v>0004-1001-0025</v>
      </c>
      <c r="D3039" s="134" t="s">
        <v>636</v>
      </c>
      <c r="E3039" s="134" t="s">
        <v>417</v>
      </c>
      <c r="F3039" s="134" t="s">
        <v>471</v>
      </c>
      <c r="G3039" s="134" t="s">
        <v>332</v>
      </c>
      <c r="H3039" s="134" t="s">
        <v>1023</v>
      </c>
      <c r="I3039" s="134" t="s">
        <v>370</v>
      </c>
      <c r="J3039" s="135">
        <v>635</v>
      </c>
      <c r="K3039" s="135">
        <v>215</v>
      </c>
      <c r="L3039" s="135">
        <v>215</v>
      </c>
      <c r="M3039" s="141" t="str">
        <f t="shared" si="95"/>
        <v>201706</v>
      </c>
    </row>
    <row r="3040" spans="1:13" x14ac:dyDescent="0.25">
      <c r="A3040" s="35" t="str">
        <f>VLOOKUP(B3040,ResCat!$A$2:$B$269,2,FALSE)</f>
        <v>AGDMHC</v>
      </c>
      <c r="B3040" s="68" t="str">
        <f>IF(ISNA(VLOOKUP(C3040,COA!$A$2:$B$340,2,FALSE)),"XXX",VLOOKUP(C3040,COA!$A$2:$B$340,2,FALSE))</f>
        <v>E61</v>
      </c>
      <c r="C3040" s="149" t="str">
        <f t="shared" si="96"/>
        <v>0004-1001-0025</v>
      </c>
      <c r="D3040" s="134" t="s">
        <v>636</v>
      </c>
      <c r="E3040" s="134" t="s">
        <v>417</v>
      </c>
      <c r="F3040" s="134" t="s">
        <v>471</v>
      </c>
      <c r="G3040" s="134" t="s">
        <v>335</v>
      </c>
      <c r="H3040" s="134" t="s">
        <v>1023</v>
      </c>
      <c r="I3040" s="134" t="s">
        <v>370</v>
      </c>
      <c r="J3040" s="135">
        <v>1494.6</v>
      </c>
      <c r="K3040" s="135">
        <v>677</v>
      </c>
      <c r="L3040" s="135">
        <v>677</v>
      </c>
      <c r="M3040" s="141" t="str">
        <f t="shared" si="95"/>
        <v>201707</v>
      </c>
    </row>
    <row r="3041" spans="1:13" x14ac:dyDescent="0.25">
      <c r="A3041" s="35" t="str">
        <f>VLOOKUP(B3041,ResCat!$A$2:$B$269,2,FALSE)</f>
        <v>AGDMHC</v>
      </c>
      <c r="B3041" s="68" t="str">
        <f>IF(ISNA(VLOOKUP(C3041,COA!$A$2:$B$340,2,FALSE)),"XXX",VLOOKUP(C3041,COA!$A$2:$B$340,2,FALSE))</f>
        <v>E61</v>
      </c>
      <c r="C3041" s="149" t="str">
        <f t="shared" si="96"/>
        <v>0004-1001-0025</v>
      </c>
      <c r="D3041" s="134" t="s">
        <v>636</v>
      </c>
      <c r="E3041" s="134" t="s">
        <v>417</v>
      </c>
      <c r="F3041" s="134" t="s">
        <v>471</v>
      </c>
      <c r="G3041" s="134" t="s">
        <v>4</v>
      </c>
      <c r="H3041" s="134" t="s">
        <v>1023</v>
      </c>
      <c r="I3041" s="134" t="s">
        <v>370</v>
      </c>
      <c r="J3041" s="135">
        <v>1988.11</v>
      </c>
      <c r="K3041" s="135">
        <v>1061.98</v>
      </c>
      <c r="L3041" s="135">
        <v>1061.98</v>
      </c>
      <c r="M3041" s="141" t="str">
        <f t="shared" si="95"/>
        <v>201708</v>
      </c>
    </row>
    <row r="3042" spans="1:13" x14ac:dyDescent="0.25">
      <c r="A3042" s="35" t="str">
        <f>VLOOKUP(B3042,ResCat!$A$2:$B$269,2,FALSE)</f>
        <v>AGDMHC</v>
      </c>
      <c r="B3042" s="68" t="str">
        <f>IF(ISNA(VLOOKUP(C3042,COA!$A$2:$B$340,2,FALSE)),"XXX",VLOOKUP(C3042,COA!$A$2:$B$340,2,FALSE))</f>
        <v>E61</v>
      </c>
      <c r="C3042" s="149" t="str">
        <f t="shared" si="96"/>
        <v>0004-1001-0025</v>
      </c>
      <c r="D3042" s="134" t="s">
        <v>636</v>
      </c>
      <c r="E3042" s="134" t="s">
        <v>417</v>
      </c>
      <c r="F3042" s="134" t="s">
        <v>471</v>
      </c>
      <c r="G3042" s="134" t="s">
        <v>511</v>
      </c>
      <c r="H3042" s="134" t="s">
        <v>1023</v>
      </c>
      <c r="I3042" s="134" t="s">
        <v>370</v>
      </c>
      <c r="J3042" s="135">
        <v>4234.42</v>
      </c>
      <c r="K3042" s="135">
        <v>2493.08</v>
      </c>
      <c r="L3042" s="135">
        <v>2493.08</v>
      </c>
      <c r="M3042" s="141" t="str">
        <f t="shared" si="95"/>
        <v>201709</v>
      </c>
    </row>
    <row r="3043" spans="1:13" x14ac:dyDescent="0.25">
      <c r="A3043" s="35" t="str">
        <f>VLOOKUP(B3043,ResCat!$A$2:$B$269,2,FALSE)</f>
        <v>AGDMHC</v>
      </c>
      <c r="B3043" s="68" t="str">
        <f>IF(ISNA(VLOOKUP(C3043,COA!$A$2:$B$340,2,FALSE)),"XXX",VLOOKUP(C3043,COA!$A$2:$B$340,2,FALSE))</f>
        <v>E61</v>
      </c>
      <c r="C3043" s="149" t="str">
        <f t="shared" si="96"/>
        <v>0004-1001-0025</v>
      </c>
      <c r="D3043" s="134" t="s">
        <v>636</v>
      </c>
      <c r="E3043" s="134" t="s">
        <v>417</v>
      </c>
      <c r="F3043" s="134" t="s">
        <v>471</v>
      </c>
      <c r="G3043" s="134" t="s">
        <v>969</v>
      </c>
      <c r="H3043" s="134" t="s">
        <v>1023</v>
      </c>
      <c r="I3043" s="134" t="s">
        <v>370</v>
      </c>
      <c r="J3043" s="135">
        <v>5205.29</v>
      </c>
      <c r="K3043" s="135">
        <v>3173.0600000000004</v>
      </c>
      <c r="L3043" s="135">
        <v>3173.0600000000004</v>
      </c>
      <c r="M3043" s="141" t="str">
        <f t="shared" si="95"/>
        <v>201710</v>
      </c>
    </row>
    <row r="3044" spans="1:13" x14ac:dyDescent="0.25">
      <c r="A3044" s="35" t="str">
        <f>VLOOKUP(B3044,ResCat!$A$2:$B$269,2,FALSE)</f>
        <v>AGDMHC</v>
      </c>
      <c r="B3044" s="68" t="str">
        <f>IF(ISNA(VLOOKUP(C3044,COA!$A$2:$B$340,2,FALSE)),"XXX",VLOOKUP(C3044,COA!$A$2:$B$340,2,FALSE))</f>
        <v>E61</v>
      </c>
      <c r="C3044" s="149" t="str">
        <f t="shared" si="96"/>
        <v>0004-1001-0025</v>
      </c>
      <c r="D3044" s="134" t="s">
        <v>636</v>
      </c>
      <c r="E3044" s="134" t="s">
        <v>417</v>
      </c>
      <c r="F3044" s="134" t="s">
        <v>471</v>
      </c>
      <c r="G3044" s="134" t="s">
        <v>961</v>
      </c>
      <c r="H3044" s="134" t="s">
        <v>1023</v>
      </c>
      <c r="I3044" s="134" t="s">
        <v>370</v>
      </c>
      <c r="J3044" s="135">
        <v>31749.190000000006</v>
      </c>
      <c r="K3044" s="135">
        <v>15620.21</v>
      </c>
      <c r="L3044" s="135">
        <v>15620.21</v>
      </c>
      <c r="M3044" s="141" t="str">
        <f t="shared" si="95"/>
        <v>201711</v>
      </c>
    </row>
    <row r="3045" spans="1:13" x14ac:dyDescent="0.25">
      <c r="A3045" s="35" t="str">
        <f>VLOOKUP(B3045,ResCat!$A$2:$B$269,2,FALSE)</f>
        <v>AGDMHC</v>
      </c>
      <c r="B3045" s="68" t="str">
        <f>IF(ISNA(VLOOKUP(C3045,COA!$A$2:$B$340,2,FALSE)),"XXX",VLOOKUP(C3045,COA!$A$2:$B$340,2,FALSE))</f>
        <v>E61</v>
      </c>
      <c r="C3045" s="149" t="str">
        <f t="shared" si="96"/>
        <v>0004-1001-0025</v>
      </c>
      <c r="D3045" s="134" t="s">
        <v>636</v>
      </c>
      <c r="E3045" s="134" t="s">
        <v>417</v>
      </c>
      <c r="F3045" s="134" t="s">
        <v>471</v>
      </c>
      <c r="G3045" s="134" t="s">
        <v>970</v>
      </c>
      <c r="H3045" s="134" t="s">
        <v>1023</v>
      </c>
      <c r="I3045" s="134" t="s">
        <v>370</v>
      </c>
      <c r="J3045" s="135">
        <v>159623.27999999977</v>
      </c>
      <c r="K3045" s="135">
        <v>81454.160000000076</v>
      </c>
      <c r="L3045" s="135">
        <v>81454.160000000076</v>
      </c>
      <c r="M3045" s="141" t="str">
        <f t="shared" si="95"/>
        <v>201712</v>
      </c>
    </row>
    <row r="3046" spans="1:13" x14ac:dyDescent="0.25">
      <c r="A3046" s="35" t="str">
        <f>VLOOKUP(B3046,ResCat!$A$2:$B$269,2,FALSE)</f>
        <v>AGDMHC</v>
      </c>
      <c r="B3046" s="68" t="str">
        <f>IF(ISNA(VLOOKUP(C3046,COA!$A$2:$B$340,2,FALSE)),"XXX",VLOOKUP(C3046,COA!$A$2:$B$340,2,FALSE))</f>
        <v>E61</v>
      </c>
      <c r="C3046" s="149" t="str">
        <f t="shared" si="96"/>
        <v>0004-1001-0025</v>
      </c>
      <c r="D3046" s="134" t="s">
        <v>636</v>
      </c>
      <c r="E3046" s="134" t="s">
        <v>417</v>
      </c>
      <c r="F3046" s="134" t="s">
        <v>471</v>
      </c>
      <c r="G3046" s="134" t="s">
        <v>1023</v>
      </c>
      <c r="H3046" s="134" t="s">
        <v>1023</v>
      </c>
      <c r="I3046" s="134" t="s">
        <v>370</v>
      </c>
      <c r="J3046" s="135">
        <v>116487.99999999997</v>
      </c>
      <c r="K3046" s="135">
        <v>60438.320000000065</v>
      </c>
      <c r="L3046" s="135">
        <v>60438.320000000065</v>
      </c>
      <c r="M3046" s="141" t="str">
        <f t="shared" si="95"/>
        <v>201801</v>
      </c>
    </row>
    <row r="3047" spans="1:13" x14ac:dyDescent="0.25">
      <c r="A3047" s="35" t="str">
        <f>VLOOKUP(B3047,ResCat!$A$2:$B$269,2,FALSE)</f>
        <v>AGDMHC</v>
      </c>
      <c r="B3047" s="68" t="str">
        <f>IF(ISNA(VLOOKUP(C3047,COA!$A$2:$B$340,2,FALSE)),"XXX",VLOOKUP(C3047,COA!$A$2:$B$340,2,FALSE))</f>
        <v>E72</v>
      </c>
      <c r="C3047" s="149" t="str">
        <f t="shared" si="96"/>
        <v>0004-1003-0012</v>
      </c>
      <c r="D3047" s="134" t="s">
        <v>636</v>
      </c>
      <c r="E3047" s="134" t="s">
        <v>448</v>
      </c>
      <c r="F3047" s="134" t="s">
        <v>452</v>
      </c>
      <c r="G3047" s="134" t="s">
        <v>320</v>
      </c>
      <c r="H3047" s="134" t="s">
        <v>1023</v>
      </c>
      <c r="I3047" s="134" t="s">
        <v>370</v>
      </c>
      <c r="J3047" s="135">
        <v>791.51</v>
      </c>
      <c r="K3047" s="135">
        <v>425.94</v>
      </c>
      <c r="L3047" s="135">
        <v>425.94</v>
      </c>
      <c r="M3047" s="141" t="str">
        <f t="shared" si="95"/>
        <v>201612</v>
      </c>
    </row>
    <row r="3048" spans="1:13" x14ac:dyDescent="0.25">
      <c r="A3048" s="35" t="str">
        <f>VLOOKUP(B3048,ResCat!$A$2:$B$269,2,FALSE)</f>
        <v>AGDMHC</v>
      </c>
      <c r="B3048" s="68" t="str">
        <f>IF(ISNA(VLOOKUP(C3048,COA!$A$2:$B$340,2,FALSE)),"XXX",VLOOKUP(C3048,COA!$A$2:$B$340,2,FALSE))</f>
        <v>E65</v>
      </c>
      <c r="C3048" s="149" t="str">
        <f t="shared" si="96"/>
        <v>0004-1010-0025</v>
      </c>
      <c r="D3048" s="134" t="s">
        <v>636</v>
      </c>
      <c r="E3048" s="134" t="s">
        <v>445</v>
      </c>
      <c r="F3048" s="134" t="s">
        <v>471</v>
      </c>
      <c r="G3048" s="134" t="s">
        <v>322</v>
      </c>
      <c r="H3048" s="134" t="s">
        <v>1023</v>
      </c>
      <c r="I3048" s="134" t="s">
        <v>370</v>
      </c>
      <c r="J3048" s="135">
        <v>547</v>
      </c>
      <c r="K3048" s="135">
        <v>305</v>
      </c>
      <c r="L3048" s="135">
        <v>305</v>
      </c>
      <c r="M3048" s="141" t="str">
        <f t="shared" si="95"/>
        <v>201701</v>
      </c>
    </row>
    <row r="3049" spans="1:13" x14ac:dyDescent="0.25">
      <c r="A3049" s="35" t="str">
        <f>VLOOKUP(B3049,ResCat!$A$2:$B$269,2,FALSE)</f>
        <v>AGDMHC</v>
      </c>
      <c r="B3049" s="68" t="str">
        <f>IF(ISNA(VLOOKUP(C3049,COA!$A$2:$B$340,2,FALSE)),"XXX",VLOOKUP(C3049,COA!$A$2:$B$340,2,FALSE))</f>
        <v>E65</v>
      </c>
      <c r="C3049" s="149" t="str">
        <f t="shared" si="96"/>
        <v>0004-1010-0025</v>
      </c>
      <c r="D3049" s="134" t="s">
        <v>636</v>
      </c>
      <c r="E3049" s="134" t="s">
        <v>445</v>
      </c>
      <c r="F3049" s="134" t="s">
        <v>471</v>
      </c>
      <c r="G3049" s="134" t="s">
        <v>326</v>
      </c>
      <c r="H3049" s="134" t="s">
        <v>1023</v>
      </c>
      <c r="I3049" s="134" t="s">
        <v>370</v>
      </c>
      <c r="J3049" s="135">
        <v>329.95</v>
      </c>
      <c r="K3049" s="135">
        <v>201.32999999999998</v>
      </c>
      <c r="L3049" s="135">
        <v>201.32999999999998</v>
      </c>
      <c r="M3049" s="141" t="str">
        <f t="shared" si="95"/>
        <v>201703</v>
      </c>
    </row>
    <row r="3050" spans="1:13" x14ac:dyDescent="0.25">
      <c r="A3050" s="35" t="str">
        <f>VLOOKUP(B3050,ResCat!$A$2:$B$269,2,FALSE)</f>
        <v>AGDMHC</v>
      </c>
      <c r="B3050" s="68" t="str">
        <f>IF(ISNA(VLOOKUP(C3050,COA!$A$2:$B$340,2,FALSE)),"XXX",VLOOKUP(C3050,COA!$A$2:$B$340,2,FALSE))</f>
        <v>E65</v>
      </c>
      <c r="C3050" s="149" t="str">
        <f t="shared" si="96"/>
        <v>0004-1010-0025</v>
      </c>
      <c r="D3050" s="134" t="s">
        <v>636</v>
      </c>
      <c r="E3050" s="134" t="s">
        <v>445</v>
      </c>
      <c r="F3050" s="134" t="s">
        <v>471</v>
      </c>
      <c r="G3050" s="134" t="s">
        <v>332</v>
      </c>
      <c r="H3050" s="134" t="s">
        <v>1023</v>
      </c>
      <c r="I3050" s="134" t="s">
        <v>370</v>
      </c>
      <c r="J3050" s="135">
        <v>274.95999999999998</v>
      </c>
      <c r="K3050" s="135">
        <v>159.95999999999998</v>
      </c>
      <c r="L3050" s="135">
        <v>159.95999999999998</v>
      </c>
      <c r="M3050" s="141" t="str">
        <f t="shared" si="95"/>
        <v>201706</v>
      </c>
    </row>
    <row r="3051" spans="1:13" x14ac:dyDescent="0.25">
      <c r="A3051" s="35" t="str">
        <f>VLOOKUP(B3051,ResCat!$A$2:$B$269,2,FALSE)</f>
        <v>AGDMHC</v>
      </c>
      <c r="B3051" s="68" t="str">
        <f>IF(ISNA(VLOOKUP(C3051,COA!$A$2:$B$340,2,FALSE)),"XXX",VLOOKUP(C3051,COA!$A$2:$B$340,2,FALSE))</f>
        <v>E65</v>
      </c>
      <c r="C3051" s="149" t="str">
        <f t="shared" si="96"/>
        <v>0004-1010-0025</v>
      </c>
      <c r="D3051" s="134" t="s">
        <v>636</v>
      </c>
      <c r="E3051" s="134" t="s">
        <v>445</v>
      </c>
      <c r="F3051" s="134" t="s">
        <v>471</v>
      </c>
      <c r="G3051" s="134" t="s">
        <v>335</v>
      </c>
      <c r="H3051" s="134" t="s">
        <v>1023</v>
      </c>
      <c r="I3051" s="134" t="s">
        <v>370</v>
      </c>
      <c r="J3051" s="135">
        <v>519.95000000000005</v>
      </c>
      <c r="K3051" s="135">
        <v>271</v>
      </c>
      <c r="L3051" s="135">
        <v>271</v>
      </c>
      <c r="M3051" s="141" t="str">
        <f t="shared" si="95"/>
        <v>201707</v>
      </c>
    </row>
    <row r="3052" spans="1:13" x14ac:dyDescent="0.25">
      <c r="A3052" s="35" t="str">
        <f>VLOOKUP(B3052,ResCat!$A$2:$B$269,2,FALSE)</f>
        <v>AGDMHC</v>
      </c>
      <c r="B3052" s="68" t="str">
        <f>IF(ISNA(VLOOKUP(C3052,COA!$A$2:$B$340,2,FALSE)),"XXX",VLOOKUP(C3052,COA!$A$2:$B$340,2,FALSE))</f>
        <v>E65</v>
      </c>
      <c r="C3052" s="149" t="str">
        <f t="shared" si="96"/>
        <v>0004-1010-0025</v>
      </c>
      <c r="D3052" s="134" t="s">
        <v>636</v>
      </c>
      <c r="E3052" s="134" t="s">
        <v>445</v>
      </c>
      <c r="F3052" s="134" t="s">
        <v>471</v>
      </c>
      <c r="G3052" s="134" t="s">
        <v>4</v>
      </c>
      <c r="H3052" s="134" t="s">
        <v>1023</v>
      </c>
      <c r="I3052" s="134" t="s">
        <v>370</v>
      </c>
      <c r="J3052" s="135">
        <v>2115.2799999999997</v>
      </c>
      <c r="K3052" s="135">
        <v>1326.7</v>
      </c>
      <c r="L3052" s="135">
        <v>1326.7</v>
      </c>
      <c r="M3052" s="141" t="str">
        <f t="shared" si="95"/>
        <v>201708</v>
      </c>
    </row>
    <row r="3053" spans="1:13" x14ac:dyDescent="0.25">
      <c r="A3053" s="35" t="str">
        <f>VLOOKUP(B3053,ResCat!$A$2:$B$269,2,FALSE)</f>
        <v>AGDMHC</v>
      </c>
      <c r="B3053" s="68" t="str">
        <f>IF(ISNA(VLOOKUP(C3053,COA!$A$2:$B$340,2,FALSE)),"XXX",VLOOKUP(C3053,COA!$A$2:$B$340,2,FALSE))</f>
        <v>E65</v>
      </c>
      <c r="C3053" s="149" t="str">
        <f t="shared" si="96"/>
        <v>0004-1010-0025</v>
      </c>
      <c r="D3053" s="134" t="s">
        <v>636</v>
      </c>
      <c r="E3053" s="134" t="s">
        <v>445</v>
      </c>
      <c r="F3053" s="134" t="s">
        <v>471</v>
      </c>
      <c r="G3053" s="134" t="s">
        <v>511</v>
      </c>
      <c r="H3053" s="134" t="s">
        <v>1023</v>
      </c>
      <c r="I3053" s="134" t="s">
        <v>370</v>
      </c>
      <c r="J3053" s="135">
        <v>2982.5299999999997</v>
      </c>
      <c r="K3053" s="135">
        <v>1716.3100000000002</v>
      </c>
      <c r="L3053" s="135">
        <v>1716.3100000000002</v>
      </c>
      <c r="M3053" s="141" t="str">
        <f t="shared" si="95"/>
        <v>201709</v>
      </c>
    </row>
    <row r="3054" spans="1:13" x14ac:dyDescent="0.25">
      <c r="A3054" s="35" t="str">
        <f>VLOOKUP(B3054,ResCat!$A$2:$B$269,2,FALSE)</f>
        <v>AGDMHC</v>
      </c>
      <c r="B3054" s="68" t="str">
        <f>IF(ISNA(VLOOKUP(C3054,COA!$A$2:$B$340,2,FALSE)),"XXX",VLOOKUP(C3054,COA!$A$2:$B$340,2,FALSE))</f>
        <v>E65</v>
      </c>
      <c r="C3054" s="149" t="str">
        <f t="shared" si="96"/>
        <v>0004-1010-0025</v>
      </c>
      <c r="D3054" s="134" t="s">
        <v>636</v>
      </c>
      <c r="E3054" s="134" t="s">
        <v>445</v>
      </c>
      <c r="F3054" s="134" t="s">
        <v>471</v>
      </c>
      <c r="G3054" s="134" t="s">
        <v>969</v>
      </c>
      <c r="H3054" s="134" t="s">
        <v>1023</v>
      </c>
      <c r="I3054" s="134" t="s">
        <v>370</v>
      </c>
      <c r="J3054" s="135">
        <v>4125.22</v>
      </c>
      <c r="K3054" s="135">
        <v>2373.7600000000002</v>
      </c>
      <c r="L3054" s="135">
        <v>2373.7600000000002</v>
      </c>
      <c r="M3054" s="141" t="str">
        <f t="shared" si="95"/>
        <v>201710</v>
      </c>
    </row>
    <row r="3055" spans="1:13" x14ac:dyDescent="0.25">
      <c r="A3055" s="35" t="str">
        <f>VLOOKUP(B3055,ResCat!$A$2:$B$269,2,FALSE)</f>
        <v>AGDMHC</v>
      </c>
      <c r="B3055" s="68" t="str">
        <f>IF(ISNA(VLOOKUP(C3055,COA!$A$2:$B$340,2,FALSE)),"XXX",VLOOKUP(C3055,COA!$A$2:$B$340,2,FALSE))</f>
        <v>E65</v>
      </c>
      <c r="C3055" s="149" t="str">
        <f t="shared" si="96"/>
        <v>0004-1010-0025</v>
      </c>
      <c r="D3055" s="134" t="s">
        <v>636</v>
      </c>
      <c r="E3055" s="134" t="s">
        <v>445</v>
      </c>
      <c r="F3055" s="134" t="s">
        <v>471</v>
      </c>
      <c r="G3055" s="134" t="s">
        <v>961</v>
      </c>
      <c r="H3055" s="134" t="s">
        <v>1023</v>
      </c>
      <c r="I3055" s="134" t="s">
        <v>370</v>
      </c>
      <c r="J3055" s="135">
        <v>10256.869999999999</v>
      </c>
      <c r="K3055" s="135">
        <v>5823.4599999999991</v>
      </c>
      <c r="L3055" s="135">
        <v>5823.4599999999991</v>
      </c>
      <c r="M3055" s="141" t="str">
        <f t="shared" si="95"/>
        <v>201711</v>
      </c>
    </row>
    <row r="3056" spans="1:13" x14ac:dyDescent="0.25">
      <c r="A3056" s="35" t="str">
        <f>VLOOKUP(B3056,ResCat!$A$2:$B$269,2,FALSE)</f>
        <v>AGDMHC</v>
      </c>
      <c r="B3056" s="68" t="str">
        <f>IF(ISNA(VLOOKUP(C3056,COA!$A$2:$B$340,2,FALSE)),"XXX",VLOOKUP(C3056,COA!$A$2:$B$340,2,FALSE))</f>
        <v>E65</v>
      </c>
      <c r="C3056" s="149" t="str">
        <f t="shared" si="96"/>
        <v>0004-1010-0025</v>
      </c>
      <c r="D3056" s="134" t="s">
        <v>636</v>
      </c>
      <c r="E3056" s="134" t="s">
        <v>445</v>
      </c>
      <c r="F3056" s="134" t="s">
        <v>471</v>
      </c>
      <c r="G3056" s="134" t="s">
        <v>970</v>
      </c>
      <c r="H3056" s="134" t="s">
        <v>1023</v>
      </c>
      <c r="I3056" s="134" t="s">
        <v>370</v>
      </c>
      <c r="J3056" s="135">
        <v>60874.909999999945</v>
      </c>
      <c r="K3056" s="135">
        <v>31872.260000000002</v>
      </c>
      <c r="L3056" s="135">
        <v>31872.260000000002</v>
      </c>
      <c r="M3056" s="141" t="str">
        <f t="shared" si="95"/>
        <v>201712</v>
      </c>
    </row>
    <row r="3057" spans="1:13" x14ac:dyDescent="0.25">
      <c r="A3057" s="35" t="str">
        <f>VLOOKUP(B3057,ResCat!$A$2:$B$269,2,FALSE)</f>
        <v>AGDMHC</v>
      </c>
      <c r="B3057" s="68" t="str">
        <f>IF(ISNA(VLOOKUP(C3057,COA!$A$2:$B$340,2,FALSE)),"XXX",VLOOKUP(C3057,COA!$A$2:$B$340,2,FALSE))</f>
        <v>E65</v>
      </c>
      <c r="C3057" s="149" t="str">
        <f t="shared" si="96"/>
        <v>0004-1010-0025</v>
      </c>
      <c r="D3057" s="134" t="s">
        <v>636</v>
      </c>
      <c r="E3057" s="134" t="s">
        <v>445</v>
      </c>
      <c r="F3057" s="134" t="s">
        <v>471</v>
      </c>
      <c r="G3057" s="134" t="s">
        <v>1023</v>
      </c>
      <c r="H3057" s="134" t="s">
        <v>1023</v>
      </c>
      <c r="I3057" s="134" t="s">
        <v>370</v>
      </c>
      <c r="J3057" s="135">
        <v>57291.939999999981</v>
      </c>
      <c r="K3057" s="135">
        <v>30219.240000000016</v>
      </c>
      <c r="L3057" s="135">
        <v>30219.240000000016</v>
      </c>
      <c r="M3057" s="141" t="str">
        <f t="shared" si="95"/>
        <v>201801</v>
      </c>
    </row>
    <row r="3058" spans="1:13" x14ac:dyDescent="0.25">
      <c r="A3058" s="35" t="str">
        <f>VLOOKUP(B3058,ResCat!$A$2:$B$269,2,FALSE)</f>
        <v>XXX</v>
      </c>
      <c r="B3058" s="68" t="str">
        <f>IF(ISNA(VLOOKUP(C3058,COA!$A$2:$B$340,2,FALSE)),"XXX",VLOOKUP(C3058,COA!$A$2:$B$340,2,FALSE))</f>
        <v>XXX</v>
      </c>
      <c r="C3058" s="149" t="str">
        <f t="shared" si="96"/>
        <v>0006-0000-0005</v>
      </c>
      <c r="D3058" s="134" t="s">
        <v>599</v>
      </c>
      <c r="E3058" s="134" t="s">
        <v>510</v>
      </c>
      <c r="F3058" s="134" t="s">
        <v>562</v>
      </c>
      <c r="G3058" s="134" t="s">
        <v>1023</v>
      </c>
      <c r="H3058" s="134" t="s">
        <v>1023</v>
      </c>
      <c r="I3058" s="134" t="s">
        <v>368</v>
      </c>
      <c r="J3058" s="135">
        <v>1010</v>
      </c>
      <c r="K3058" s="135">
        <v>502</v>
      </c>
      <c r="L3058" s="135">
        <v>361.59999999999997</v>
      </c>
      <c r="M3058" s="141" t="str">
        <f t="shared" si="95"/>
        <v>201801</v>
      </c>
    </row>
    <row r="3059" spans="1:13" x14ac:dyDescent="0.25">
      <c r="A3059" s="35" t="str">
        <f>VLOOKUP(B3059,ResCat!$A$2:$B$269,2,FALSE)</f>
        <v>XXX</v>
      </c>
      <c r="B3059" s="68" t="str">
        <f>IF(ISNA(VLOOKUP(C3059,COA!$A$2:$B$340,2,FALSE)),"XXX",VLOOKUP(C3059,COA!$A$2:$B$340,2,FALSE))</f>
        <v>C63</v>
      </c>
      <c r="C3059" s="149" t="str">
        <f t="shared" si="96"/>
        <v>0006-1001-0004</v>
      </c>
      <c r="D3059" s="134" t="s">
        <v>599</v>
      </c>
      <c r="E3059" s="134" t="s">
        <v>417</v>
      </c>
      <c r="F3059" s="134" t="s">
        <v>636</v>
      </c>
      <c r="G3059" s="134" t="s">
        <v>1027</v>
      </c>
      <c r="H3059" s="134" t="s">
        <v>1023</v>
      </c>
      <c r="I3059" s="134" t="s">
        <v>368</v>
      </c>
      <c r="J3059" s="135">
        <v>0</v>
      </c>
      <c r="K3059" s="135">
        <v>0</v>
      </c>
      <c r="L3059" s="135">
        <v>0</v>
      </c>
      <c r="M3059" s="141" t="str">
        <f t="shared" si="95"/>
        <v>201601</v>
      </c>
    </row>
    <row r="3060" spans="1:13" x14ac:dyDescent="0.25">
      <c r="A3060" s="35" t="str">
        <f>VLOOKUP(B3060,ResCat!$A$2:$B$269,2,FALSE)</f>
        <v>XXX</v>
      </c>
      <c r="B3060" s="68" t="str">
        <f>IF(ISNA(VLOOKUP(C3060,COA!$A$2:$B$340,2,FALSE)),"XXX",VLOOKUP(C3060,COA!$A$2:$B$340,2,FALSE))</f>
        <v>C63</v>
      </c>
      <c r="C3060" s="149" t="str">
        <f t="shared" si="96"/>
        <v>0006-1001-0004</v>
      </c>
      <c r="D3060" s="134" t="s">
        <v>599</v>
      </c>
      <c r="E3060" s="134" t="s">
        <v>417</v>
      </c>
      <c r="F3060" s="134" t="s">
        <v>636</v>
      </c>
      <c r="G3060" s="134" t="s">
        <v>339</v>
      </c>
      <c r="H3060" s="134" t="s">
        <v>1023</v>
      </c>
      <c r="I3060" s="134" t="s">
        <v>368</v>
      </c>
      <c r="J3060" s="135">
        <v>0</v>
      </c>
      <c r="K3060" s="135">
        <v>0</v>
      </c>
      <c r="L3060" s="135">
        <v>0</v>
      </c>
      <c r="M3060" s="141" t="str">
        <f t="shared" si="95"/>
        <v>201608</v>
      </c>
    </row>
    <row r="3061" spans="1:13" x14ac:dyDescent="0.25">
      <c r="A3061" s="35" t="str">
        <f>VLOOKUP(B3061,ResCat!$A$2:$B$269,2,FALSE)</f>
        <v>XXX</v>
      </c>
      <c r="B3061" s="68" t="str">
        <f>IF(ISNA(VLOOKUP(C3061,COA!$A$2:$B$340,2,FALSE)),"XXX",VLOOKUP(C3061,COA!$A$2:$B$340,2,FALSE))</f>
        <v>C63</v>
      </c>
      <c r="C3061" s="149" t="str">
        <f t="shared" si="96"/>
        <v>0006-1001-0004</v>
      </c>
      <c r="D3061" s="134" t="s">
        <v>599</v>
      </c>
      <c r="E3061" s="134" t="s">
        <v>417</v>
      </c>
      <c r="F3061" s="134" t="s">
        <v>636</v>
      </c>
      <c r="G3061" s="134" t="s">
        <v>316</v>
      </c>
      <c r="H3061" s="134" t="s">
        <v>1023</v>
      </c>
      <c r="I3061" s="134" t="s">
        <v>368</v>
      </c>
      <c r="J3061" s="135">
        <v>507</v>
      </c>
      <c r="K3061" s="135">
        <v>0</v>
      </c>
      <c r="L3061" s="135">
        <v>0</v>
      </c>
      <c r="M3061" s="141" t="str">
        <f t="shared" si="95"/>
        <v>201610</v>
      </c>
    </row>
    <row r="3062" spans="1:13" x14ac:dyDescent="0.25">
      <c r="A3062" s="35" t="str">
        <f>VLOOKUP(B3062,ResCat!$A$2:$B$269,2,FALSE)</f>
        <v>XXX</v>
      </c>
      <c r="B3062" s="68" t="str">
        <f>IF(ISNA(VLOOKUP(C3062,COA!$A$2:$B$340,2,FALSE)),"XXX",VLOOKUP(C3062,COA!$A$2:$B$340,2,FALSE))</f>
        <v>C63</v>
      </c>
      <c r="C3062" s="149" t="str">
        <f t="shared" si="96"/>
        <v>0006-1001-0004</v>
      </c>
      <c r="D3062" s="134" t="s">
        <v>599</v>
      </c>
      <c r="E3062" s="134" t="s">
        <v>417</v>
      </c>
      <c r="F3062" s="134" t="s">
        <v>636</v>
      </c>
      <c r="G3062" s="134" t="s">
        <v>318</v>
      </c>
      <c r="H3062" s="134" t="s">
        <v>1023</v>
      </c>
      <c r="I3062" s="134" t="s">
        <v>368</v>
      </c>
      <c r="J3062" s="135">
        <v>315.5</v>
      </c>
      <c r="K3062" s="135">
        <v>0</v>
      </c>
      <c r="L3062" s="135">
        <v>0</v>
      </c>
      <c r="M3062" s="141" t="str">
        <f t="shared" si="95"/>
        <v>201611</v>
      </c>
    </row>
    <row r="3063" spans="1:13" x14ac:dyDescent="0.25">
      <c r="A3063" s="35" t="str">
        <f>VLOOKUP(B3063,ResCat!$A$2:$B$269,2,FALSE)</f>
        <v>XXX</v>
      </c>
      <c r="B3063" s="68" t="str">
        <f>IF(ISNA(VLOOKUP(C3063,COA!$A$2:$B$340,2,FALSE)),"XXX",VLOOKUP(C3063,COA!$A$2:$B$340,2,FALSE))</f>
        <v>C63</v>
      </c>
      <c r="C3063" s="149" t="str">
        <f t="shared" si="96"/>
        <v>0006-1001-0004</v>
      </c>
      <c r="D3063" s="134" t="s">
        <v>599</v>
      </c>
      <c r="E3063" s="134" t="s">
        <v>417</v>
      </c>
      <c r="F3063" s="134" t="s">
        <v>636</v>
      </c>
      <c r="G3063" s="134" t="s">
        <v>322</v>
      </c>
      <c r="H3063" s="134" t="s">
        <v>1023</v>
      </c>
      <c r="I3063" s="134" t="s">
        <v>368</v>
      </c>
      <c r="J3063" s="135">
        <v>4595</v>
      </c>
      <c r="K3063" s="135">
        <v>254</v>
      </c>
      <c r="L3063" s="135">
        <v>254</v>
      </c>
      <c r="M3063" s="141" t="str">
        <f t="shared" si="95"/>
        <v>201701</v>
      </c>
    </row>
    <row r="3064" spans="1:13" x14ac:dyDescent="0.25">
      <c r="A3064" s="35" t="str">
        <f>VLOOKUP(B3064,ResCat!$A$2:$B$269,2,FALSE)</f>
        <v>XXX</v>
      </c>
      <c r="B3064" s="68" t="str">
        <f>IF(ISNA(VLOOKUP(C3064,COA!$A$2:$B$340,2,FALSE)),"XXX",VLOOKUP(C3064,COA!$A$2:$B$340,2,FALSE))</f>
        <v>C63</v>
      </c>
      <c r="C3064" s="149" t="str">
        <f t="shared" si="96"/>
        <v>0006-1001-0004</v>
      </c>
      <c r="D3064" s="134" t="s">
        <v>599</v>
      </c>
      <c r="E3064" s="134" t="s">
        <v>417</v>
      </c>
      <c r="F3064" s="134" t="s">
        <v>636</v>
      </c>
      <c r="G3064" s="134" t="s">
        <v>322</v>
      </c>
      <c r="H3064" s="134" t="s">
        <v>1023</v>
      </c>
      <c r="I3064" s="134" t="s">
        <v>370</v>
      </c>
      <c r="J3064" s="135">
        <v>335</v>
      </c>
      <c r="K3064" s="135">
        <v>124.5</v>
      </c>
      <c r="L3064" s="135">
        <v>124.5</v>
      </c>
      <c r="M3064" s="141" t="str">
        <f t="shared" si="95"/>
        <v>201701</v>
      </c>
    </row>
    <row r="3065" spans="1:13" x14ac:dyDescent="0.25">
      <c r="A3065" s="35" t="str">
        <f>VLOOKUP(B3065,ResCat!$A$2:$B$269,2,FALSE)</f>
        <v>XXX</v>
      </c>
      <c r="B3065" s="68" t="str">
        <f>IF(ISNA(VLOOKUP(C3065,COA!$A$2:$B$340,2,FALSE)),"XXX",VLOOKUP(C3065,COA!$A$2:$B$340,2,FALSE))</f>
        <v>C63</v>
      </c>
      <c r="C3065" s="149" t="str">
        <f t="shared" si="96"/>
        <v>0006-1001-0004</v>
      </c>
      <c r="D3065" s="134" t="s">
        <v>599</v>
      </c>
      <c r="E3065" s="134" t="s">
        <v>417</v>
      </c>
      <c r="F3065" s="134" t="s">
        <v>636</v>
      </c>
      <c r="G3065" s="134" t="s">
        <v>324</v>
      </c>
      <c r="H3065" s="134" t="s">
        <v>1023</v>
      </c>
      <c r="I3065" s="134" t="s">
        <v>368</v>
      </c>
      <c r="J3065" s="135">
        <v>8038</v>
      </c>
      <c r="K3065" s="135">
        <v>1013</v>
      </c>
      <c r="L3065" s="135">
        <v>835</v>
      </c>
      <c r="M3065" s="141" t="str">
        <f t="shared" si="95"/>
        <v>201702</v>
      </c>
    </row>
    <row r="3066" spans="1:13" x14ac:dyDescent="0.25">
      <c r="A3066" s="35" t="str">
        <f>VLOOKUP(B3066,ResCat!$A$2:$B$269,2,FALSE)</f>
        <v>XXX</v>
      </c>
      <c r="B3066" s="68" t="str">
        <f>IF(ISNA(VLOOKUP(C3066,COA!$A$2:$B$340,2,FALSE)),"XXX",VLOOKUP(C3066,COA!$A$2:$B$340,2,FALSE))</f>
        <v>C63</v>
      </c>
      <c r="C3066" s="149" t="str">
        <f t="shared" si="96"/>
        <v>0006-1001-0004</v>
      </c>
      <c r="D3066" s="134" t="s">
        <v>599</v>
      </c>
      <c r="E3066" s="134" t="s">
        <v>417</v>
      </c>
      <c r="F3066" s="134" t="s">
        <v>636</v>
      </c>
      <c r="G3066" s="134" t="s">
        <v>324</v>
      </c>
      <c r="H3066" s="134" t="s">
        <v>1023</v>
      </c>
      <c r="I3066" s="134" t="s">
        <v>370</v>
      </c>
      <c r="J3066" s="135">
        <v>701</v>
      </c>
      <c r="K3066" s="135">
        <v>145</v>
      </c>
      <c r="L3066" s="135">
        <v>145</v>
      </c>
      <c r="M3066" s="141" t="str">
        <f t="shared" si="95"/>
        <v>201702</v>
      </c>
    </row>
    <row r="3067" spans="1:13" x14ac:dyDescent="0.25">
      <c r="A3067" s="35" t="str">
        <f>VLOOKUP(B3067,ResCat!$A$2:$B$269,2,FALSE)</f>
        <v>XXX</v>
      </c>
      <c r="B3067" s="68" t="str">
        <f>IF(ISNA(VLOOKUP(C3067,COA!$A$2:$B$340,2,FALSE)),"XXX",VLOOKUP(C3067,COA!$A$2:$B$340,2,FALSE))</f>
        <v>C63</v>
      </c>
      <c r="C3067" s="149" t="str">
        <f t="shared" si="96"/>
        <v>0006-1001-0004</v>
      </c>
      <c r="D3067" s="134" t="s">
        <v>599</v>
      </c>
      <c r="E3067" s="134" t="s">
        <v>417</v>
      </c>
      <c r="F3067" s="134" t="s">
        <v>636</v>
      </c>
      <c r="G3067" s="134" t="s">
        <v>326</v>
      </c>
      <c r="H3067" s="134" t="s">
        <v>1023</v>
      </c>
      <c r="I3067" s="134" t="s">
        <v>368</v>
      </c>
      <c r="J3067" s="135">
        <v>9645</v>
      </c>
      <c r="K3067" s="135">
        <v>672</v>
      </c>
      <c r="L3067" s="135">
        <v>572</v>
      </c>
      <c r="M3067" s="141" t="str">
        <f t="shared" si="95"/>
        <v>201703</v>
      </c>
    </row>
    <row r="3068" spans="1:13" x14ac:dyDescent="0.25">
      <c r="A3068" s="35" t="str">
        <f>VLOOKUP(B3068,ResCat!$A$2:$B$269,2,FALSE)</f>
        <v>XXX</v>
      </c>
      <c r="B3068" s="68" t="str">
        <f>IF(ISNA(VLOOKUP(C3068,COA!$A$2:$B$340,2,FALSE)),"XXX",VLOOKUP(C3068,COA!$A$2:$B$340,2,FALSE))</f>
        <v>C63</v>
      </c>
      <c r="C3068" s="149" t="str">
        <f t="shared" si="96"/>
        <v>0006-1001-0004</v>
      </c>
      <c r="D3068" s="134" t="s">
        <v>599</v>
      </c>
      <c r="E3068" s="134" t="s">
        <v>417</v>
      </c>
      <c r="F3068" s="134" t="s">
        <v>636</v>
      </c>
      <c r="G3068" s="134" t="s">
        <v>326</v>
      </c>
      <c r="H3068" s="134" t="s">
        <v>1023</v>
      </c>
      <c r="I3068" s="134" t="s">
        <v>370</v>
      </c>
      <c r="J3068" s="135">
        <v>302</v>
      </c>
      <c r="K3068" s="135">
        <v>92</v>
      </c>
      <c r="L3068" s="135">
        <v>92</v>
      </c>
      <c r="M3068" s="141" t="str">
        <f t="shared" si="95"/>
        <v>201703</v>
      </c>
    </row>
    <row r="3069" spans="1:13" x14ac:dyDescent="0.25">
      <c r="A3069" s="35" t="str">
        <f>VLOOKUP(B3069,ResCat!$A$2:$B$269,2,FALSE)</f>
        <v>XXX</v>
      </c>
      <c r="B3069" s="68" t="str">
        <f>IF(ISNA(VLOOKUP(C3069,COA!$A$2:$B$340,2,FALSE)),"XXX",VLOOKUP(C3069,COA!$A$2:$B$340,2,FALSE))</f>
        <v>C63</v>
      </c>
      <c r="C3069" s="149" t="str">
        <f t="shared" si="96"/>
        <v>0006-1001-0004</v>
      </c>
      <c r="D3069" s="134" t="s">
        <v>599</v>
      </c>
      <c r="E3069" s="134" t="s">
        <v>417</v>
      </c>
      <c r="F3069" s="134" t="s">
        <v>636</v>
      </c>
      <c r="G3069" s="134" t="s">
        <v>328</v>
      </c>
      <c r="H3069" s="134" t="s">
        <v>1023</v>
      </c>
      <c r="I3069" s="134" t="s">
        <v>368</v>
      </c>
      <c r="J3069" s="135">
        <v>6539</v>
      </c>
      <c r="K3069" s="135">
        <v>1201</v>
      </c>
      <c r="L3069" s="135">
        <v>814</v>
      </c>
      <c r="M3069" s="141" t="str">
        <f t="shared" si="95"/>
        <v>201704</v>
      </c>
    </row>
    <row r="3070" spans="1:13" x14ac:dyDescent="0.25">
      <c r="A3070" s="35" t="str">
        <f>VLOOKUP(B3070,ResCat!$A$2:$B$269,2,FALSE)</f>
        <v>XXX</v>
      </c>
      <c r="B3070" s="68" t="str">
        <f>IF(ISNA(VLOOKUP(C3070,COA!$A$2:$B$340,2,FALSE)),"XXX",VLOOKUP(C3070,COA!$A$2:$B$340,2,FALSE))</f>
        <v>C63</v>
      </c>
      <c r="C3070" s="149" t="str">
        <f t="shared" si="96"/>
        <v>0006-1001-0004</v>
      </c>
      <c r="D3070" s="134" t="s">
        <v>599</v>
      </c>
      <c r="E3070" s="134" t="s">
        <v>417</v>
      </c>
      <c r="F3070" s="134" t="s">
        <v>636</v>
      </c>
      <c r="G3070" s="134" t="s">
        <v>330</v>
      </c>
      <c r="H3070" s="134" t="s">
        <v>1023</v>
      </c>
      <c r="I3070" s="134" t="s">
        <v>368</v>
      </c>
      <c r="J3070" s="135">
        <v>8316</v>
      </c>
      <c r="K3070" s="135">
        <v>865</v>
      </c>
      <c r="L3070" s="135">
        <v>704</v>
      </c>
      <c r="M3070" s="141" t="str">
        <f t="shared" si="95"/>
        <v>201705</v>
      </c>
    </row>
    <row r="3071" spans="1:13" x14ac:dyDescent="0.25">
      <c r="A3071" s="35" t="str">
        <f>VLOOKUP(B3071,ResCat!$A$2:$B$269,2,FALSE)</f>
        <v>XXX</v>
      </c>
      <c r="B3071" s="68" t="str">
        <f>IF(ISNA(VLOOKUP(C3071,COA!$A$2:$B$340,2,FALSE)),"XXX",VLOOKUP(C3071,COA!$A$2:$B$340,2,FALSE))</f>
        <v>C63</v>
      </c>
      <c r="C3071" s="149" t="str">
        <f t="shared" si="96"/>
        <v>0006-1001-0004</v>
      </c>
      <c r="D3071" s="134" t="s">
        <v>599</v>
      </c>
      <c r="E3071" s="134" t="s">
        <v>417</v>
      </c>
      <c r="F3071" s="134" t="s">
        <v>636</v>
      </c>
      <c r="G3071" s="134" t="s">
        <v>330</v>
      </c>
      <c r="H3071" s="134" t="s">
        <v>1023</v>
      </c>
      <c r="I3071" s="134" t="s">
        <v>370</v>
      </c>
      <c r="J3071" s="135">
        <v>120</v>
      </c>
      <c r="K3071" s="135">
        <v>95</v>
      </c>
      <c r="L3071" s="135">
        <v>95</v>
      </c>
      <c r="M3071" s="141" t="str">
        <f t="shared" si="95"/>
        <v>201705</v>
      </c>
    </row>
    <row r="3072" spans="1:13" x14ac:dyDescent="0.25">
      <c r="A3072" s="35" t="str">
        <f>VLOOKUP(B3072,ResCat!$A$2:$B$269,2,FALSE)</f>
        <v>XXX</v>
      </c>
      <c r="B3072" s="68" t="str">
        <f>IF(ISNA(VLOOKUP(C3072,COA!$A$2:$B$340,2,FALSE)),"XXX",VLOOKUP(C3072,COA!$A$2:$B$340,2,FALSE))</f>
        <v>C63</v>
      </c>
      <c r="C3072" s="149" t="str">
        <f t="shared" si="96"/>
        <v>0006-1001-0004</v>
      </c>
      <c r="D3072" s="134" t="s">
        <v>599</v>
      </c>
      <c r="E3072" s="134" t="s">
        <v>417</v>
      </c>
      <c r="F3072" s="134" t="s">
        <v>636</v>
      </c>
      <c r="G3072" s="134" t="s">
        <v>332</v>
      </c>
      <c r="H3072" s="134" t="s">
        <v>1023</v>
      </c>
      <c r="I3072" s="134" t="s">
        <v>368</v>
      </c>
      <c r="J3072" s="135">
        <v>20123</v>
      </c>
      <c r="K3072" s="135">
        <v>1280</v>
      </c>
      <c r="L3072" s="135">
        <v>1074</v>
      </c>
      <c r="M3072" s="141" t="str">
        <f t="shared" si="95"/>
        <v>201706</v>
      </c>
    </row>
    <row r="3073" spans="1:13" x14ac:dyDescent="0.25">
      <c r="A3073" s="35" t="str">
        <f>VLOOKUP(B3073,ResCat!$A$2:$B$269,2,FALSE)</f>
        <v>XXX</v>
      </c>
      <c r="B3073" s="68" t="str">
        <f>IF(ISNA(VLOOKUP(C3073,COA!$A$2:$B$340,2,FALSE)),"XXX",VLOOKUP(C3073,COA!$A$2:$B$340,2,FALSE))</f>
        <v>C63</v>
      </c>
      <c r="C3073" s="149" t="str">
        <f t="shared" si="96"/>
        <v>0006-1001-0004</v>
      </c>
      <c r="D3073" s="134" t="s">
        <v>599</v>
      </c>
      <c r="E3073" s="134" t="s">
        <v>417</v>
      </c>
      <c r="F3073" s="134" t="s">
        <v>636</v>
      </c>
      <c r="G3073" s="134" t="s">
        <v>332</v>
      </c>
      <c r="H3073" s="134" t="s">
        <v>1023</v>
      </c>
      <c r="I3073" s="134" t="s">
        <v>370</v>
      </c>
      <c r="J3073" s="135">
        <v>168</v>
      </c>
      <c r="K3073" s="135">
        <v>95</v>
      </c>
      <c r="L3073" s="135">
        <v>95</v>
      </c>
      <c r="M3073" s="141" t="str">
        <f t="shared" si="95"/>
        <v>201706</v>
      </c>
    </row>
    <row r="3074" spans="1:13" x14ac:dyDescent="0.25">
      <c r="A3074" s="35" t="str">
        <f>VLOOKUP(B3074,ResCat!$A$2:$B$269,2,FALSE)</f>
        <v>XXX</v>
      </c>
      <c r="B3074" s="68" t="str">
        <f>IF(ISNA(VLOOKUP(C3074,COA!$A$2:$B$340,2,FALSE)),"XXX",VLOOKUP(C3074,COA!$A$2:$B$340,2,FALSE))</f>
        <v>C63</v>
      </c>
      <c r="C3074" s="149" t="str">
        <f t="shared" si="96"/>
        <v>0006-1001-0004</v>
      </c>
      <c r="D3074" s="134" t="s">
        <v>599</v>
      </c>
      <c r="E3074" s="134" t="s">
        <v>417</v>
      </c>
      <c r="F3074" s="134" t="s">
        <v>636</v>
      </c>
      <c r="G3074" s="134" t="s">
        <v>335</v>
      </c>
      <c r="H3074" s="134" t="s">
        <v>1023</v>
      </c>
      <c r="I3074" s="134" t="s">
        <v>368</v>
      </c>
      <c r="J3074" s="135">
        <v>21565.5</v>
      </c>
      <c r="K3074" s="135">
        <v>3322</v>
      </c>
      <c r="L3074" s="135">
        <v>2226</v>
      </c>
      <c r="M3074" s="141" t="str">
        <f t="shared" si="95"/>
        <v>201707</v>
      </c>
    </row>
    <row r="3075" spans="1:13" x14ac:dyDescent="0.25">
      <c r="A3075" s="35" t="str">
        <f>VLOOKUP(B3075,ResCat!$A$2:$B$269,2,FALSE)</f>
        <v>XXX</v>
      </c>
      <c r="B3075" s="68" t="str">
        <f>IF(ISNA(VLOOKUP(C3075,COA!$A$2:$B$340,2,FALSE)),"XXX",VLOOKUP(C3075,COA!$A$2:$B$340,2,FALSE))</f>
        <v>C63</v>
      </c>
      <c r="C3075" s="149" t="str">
        <f t="shared" si="96"/>
        <v>0006-1001-0004</v>
      </c>
      <c r="D3075" s="134" t="s">
        <v>599</v>
      </c>
      <c r="E3075" s="134" t="s">
        <v>417</v>
      </c>
      <c r="F3075" s="134" t="s">
        <v>636</v>
      </c>
      <c r="G3075" s="134" t="s">
        <v>335</v>
      </c>
      <c r="H3075" s="134" t="s">
        <v>1023</v>
      </c>
      <c r="I3075" s="134" t="s">
        <v>370</v>
      </c>
      <c r="J3075" s="135">
        <v>746.95</v>
      </c>
      <c r="K3075" s="135">
        <v>291.5</v>
      </c>
      <c r="L3075" s="135">
        <v>291.5</v>
      </c>
      <c r="M3075" s="141" t="str">
        <f t="shared" si="95"/>
        <v>201707</v>
      </c>
    </row>
    <row r="3076" spans="1:13" x14ac:dyDescent="0.25">
      <c r="A3076" s="35" t="str">
        <f>VLOOKUP(B3076,ResCat!$A$2:$B$269,2,FALSE)</f>
        <v>XXX</v>
      </c>
      <c r="B3076" s="68" t="str">
        <f>IF(ISNA(VLOOKUP(C3076,COA!$A$2:$B$340,2,FALSE)),"XXX",VLOOKUP(C3076,COA!$A$2:$B$340,2,FALSE))</f>
        <v>C63</v>
      </c>
      <c r="C3076" s="149" t="str">
        <f t="shared" si="96"/>
        <v>0006-1001-0004</v>
      </c>
      <c r="D3076" s="134" t="s">
        <v>599</v>
      </c>
      <c r="E3076" s="134" t="s">
        <v>417</v>
      </c>
      <c r="F3076" s="134" t="s">
        <v>636</v>
      </c>
      <c r="G3076" s="134" t="s">
        <v>4</v>
      </c>
      <c r="H3076" s="134" t="s">
        <v>1023</v>
      </c>
      <c r="I3076" s="134" t="s">
        <v>368</v>
      </c>
      <c r="J3076" s="135">
        <v>27006</v>
      </c>
      <c r="K3076" s="135">
        <v>4126.3</v>
      </c>
      <c r="L3076" s="135">
        <v>2894.3</v>
      </c>
      <c r="M3076" s="141" t="str">
        <f t="shared" ref="M3076:M3139" si="97">IF(G3076&lt;$M$1,$M$1,G3076)</f>
        <v>201708</v>
      </c>
    </row>
    <row r="3077" spans="1:13" x14ac:dyDescent="0.25">
      <c r="A3077" s="35" t="str">
        <f>VLOOKUP(B3077,ResCat!$A$2:$B$269,2,FALSE)</f>
        <v>XXX</v>
      </c>
      <c r="B3077" s="68" t="str">
        <f>IF(ISNA(VLOOKUP(C3077,COA!$A$2:$B$340,2,FALSE)),"XXX",VLOOKUP(C3077,COA!$A$2:$B$340,2,FALSE))</f>
        <v>C63</v>
      </c>
      <c r="C3077" s="149" t="str">
        <f t="shared" ref="C3077:C3140" si="98">D3077&amp;"-"&amp;E3077&amp;"-"&amp;F3077</f>
        <v>0006-1001-0004</v>
      </c>
      <c r="D3077" s="134" t="s">
        <v>599</v>
      </c>
      <c r="E3077" s="134" t="s">
        <v>417</v>
      </c>
      <c r="F3077" s="134" t="s">
        <v>636</v>
      </c>
      <c r="G3077" s="134" t="s">
        <v>4</v>
      </c>
      <c r="H3077" s="134" t="s">
        <v>1023</v>
      </c>
      <c r="I3077" s="134" t="s">
        <v>370</v>
      </c>
      <c r="J3077" s="135">
        <v>482.75</v>
      </c>
      <c r="K3077" s="135">
        <v>195</v>
      </c>
      <c r="L3077" s="135">
        <v>195</v>
      </c>
      <c r="M3077" s="141" t="str">
        <f t="shared" si="97"/>
        <v>201708</v>
      </c>
    </row>
    <row r="3078" spans="1:13" x14ac:dyDescent="0.25">
      <c r="A3078" s="35" t="str">
        <f>VLOOKUP(B3078,ResCat!$A$2:$B$269,2,FALSE)</f>
        <v>XXX</v>
      </c>
      <c r="B3078" s="68" t="str">
        <f>IF(ISNA(VLOOKUP(C3078,COA!$A$2:$B$340,2,FALSE)),"XXX",VLOOKUP(C3078,COA!$A$2:$B$340,2,FALSE))</f>
        <v>C63</v>
      </c>
      <c r="C3078" s="149" t="str">
        <f t="shared" si="98"/>
        <v>0006-1001-0004</v>
      </c>
      <c r="D3078" s="134" t="s">
        <v>599</v>
      </c>
      <c r="E3078" s="134" t="s">
        <v>417</v>
      </c>
      <c r="F3078" s="134" t="s">
        <v>636</v>
      </c>
      <c r="G3078" s="134" t="s">
        <v>511</v>
      </c>
      <c r="H3078" s="134" t="s">
        <v>1023</v>
      </c>
      <c r="I3078" s="134" t="s">
        <v>368</v>
      </c>
      <c r="J3078" s="135">
        <v>51026</v>
      </c>
      <c r="K3078" s="135">
        <v>5121</v>
      </c>
      <c r="L3078" s="135">
        <v>3673</v>
      </c>
      <c r="M3078" s="141" t="str">
        <f t="shared" si="97"/>
        <v>201709</v>
      </c>
    </row>
    <row r="3079" spans="1:13" x14ac:dyDescent="0.25">
      <c r="A3079" s="35" t="str">
        <f>VLOOKUP(B3079,ResCat!$A$2:$B$269,2,FALSE)</f>
        <v>XXX</v>
      </c>
      <c r="B3079" s="68" t="str">
        <f>IF(ISNA(VLOOKUP(C3079,COA!$A$2:$B$340,2,FALSE)),"XXX",VLOOKUP(C3079,COA!$A$2:$B$340,2,FALSE))</f>
        <v>C63</v>
      </c>
      <c r="C3079" s="149" t="str">
        <f t="shared" si="98"/>
        <v>0006-1001-0004</v>
      </c>
      <c r="D3079" s="134" t="s">
        <v>599</v>
      </c>
      <c r="E3079" s="134" t="s">
        <v>417</v>
      </c>
      <c r="F3079" s="134" t="s">
        <v>636</v>
      </c>
      <c r="G3079" s="134" t="s">
        <v>511</v>
      </c>
      <c r="H3079" s="134" t="s">
        <v>1023</v>
      </c>
      <c r="I3079" s="134" t="s">
        <v>370</v>
      </c>
      <c r="J3079" s="135">
        <v>1526.3400000000001</v>
      </c>
      <c r="K3079" s="135">
        <v>517</v>
      </c>
      <c r="L3079" s="135">
        <v>517</v>
      </c>
      <c r="M3079" s="141" t="str">
        <f t="shared" si="97"/>
        <v>201709</v>
      </c>
    </row>
    <row r="3080" spans="1:13" x14ac:dyDescent="0.25">
      <c r="A3080" s="35" t="str">
        <f>VLOOKUP(B3080,ResCat!$A$2:$B$269,2,FALSE)</f>
        <v>XXX</v>
      </c>
      <c r="B3080" s="68" t="str">
        <f>IF(ISNA(VLOOKUP(C3080,COA!$A$2:$B$340,2,FALSE)),"XXX",VLOOKUP(C3080,COA!$A$2:$B$340,2,FALSE))</f>
        <v>C63</v>
      </c>
      <c r="C3080" s="149" t="str">
        <f t="shared" si="98"/>
        <v>0006-1001-0004</v>
      </c>
      <c r="D3080" s="134" t="s">
        <v>599</v>
      </c>
      <c r="E3080" s="134" t="s">
        <v>417</v>
      </c>
      <c r="F3080" s="134" t="s">
        <v>636</v>
      </c>
      <c r="G3080" s="134" t="s">
        <v>969</v>
      </c>
      <c r="H3080" s="134" t="s">
        <v>1023</v>
      </c>
      <c r="I3080" s="134" t="s">
        <v>368</v>
      </c>
      <c r="J3080" s="135">
        <v>46713</v>
      </c>
      <c r="K3080" s="135">
        <v>10491.2</v>
      </c>
      <c r="L3080" s="135">
        <v>6362.2</v>
      </c>
      <c r="M3080" s="141" t="str">
        <f t="shared" si="97"/>
        <v>201710</v>
      </c>
    </row>
    <row r="3081" spans="1:13" x14ac:dyDescent="0.25">
      <c r="A3081" s="35" t="str">
        <f>VLOOKUP(B3081,ResCat!$A$2:$B$269,2,FALSE)</f>
        <v>XXX</v>
      </c>
      <c r="B3081" s="68" t="str">
        <f>IF(ISNA(VLOOKUP(C3081,COA!$A$2:$B$340,2,FALSE)),"XXX",VLOOKUP(C3081,COA!$A$2:$B$340,2,FALSE))</f>
        <v>C63</v>
      </c>
      <c r="C3081" s="149" t="str">
        <f t="shared" si="98"/>
        <v>0006-1001-0004</v>
      </c>
      <c r="D3081" s="134" t="s">
        <v>599</v>
      </c>
      <c r="E3081" s="134" t="s">
        <v>417</v>
      </c>
      <c r="F3081" s="134" t="s">
        <v>636</v>
      </c>
      <c r="G3081" s="134" t="s">
        <v>969</v>
      </c>
      <c r="H3081" s="134" t="s">
        <v>1023</v>
      </c>
      <c r="I3081" s="134" t="s">
        <v>370</v>
      </c>
      <c r="J3081" s="135">
        <v>2026</v>
      </c>
      <c r="K3081" s="135">
        <v>731.32</v>
      </c>
      <c r="L3081" s="135">
        <v>731.32</v>
      </c>
      <c r="M3081" s="141" t="str">
        <f t="shared" si="97"/>
        <v>201710</v>
      </c>
    </row>
    <row r="3082" spans="1:13" x14ac:dyDescent="0.25">
      <c r="A3082" s="35" t="str">
        <f>VLOOKUP(B3082,ResCat!$A$2:$B$269,2,FALSE)</f>
        <v>XXX</v>
      </c>
      <c r="B3082" s="68" t="str">
        <f>IF(ISNA(VLOOKUP(C3082,COA!$A$2:$B$340,2,FALSE)),"XXX",VLOOKUP(C3082,COA!$A$2:$B$340,2,FALSE))</f>
        <v>C63</v>
      </c>
      <c r="C3082" s="149" t="str">
        <f t="shared" si="98"/>
        <v>0006-1001-0004</v>
      </c>
      <c r="D3082" s="134" t="s">
        <v>599</v>
      </c>
      <c r="E3082" s="134" t="s">
        <v>417</v>
      </c>
      <c r="F3082" s="134" t="s">
        <v>636</v>
      </c>
      <c r="G3082" s="134" t="s">
        <v>961</v>
      </c>
      <c r="H3082" s="134" t="s">
        <v>1023</v>
      </c>
      <c r="I3082" s="134" t="s">
        <v>368</v>
      </c>
      <c r="J3082" s="135">
        <v>59483</v>
      </c>
      <c r="K3082" s="135">
        <v>14800</v>
      </c>
      <c r="L3082" s="135">
        <v>10461</v>
      </c>
      <c r="M3082" s="141" t="str">
        <f t="shared" si="97"/>
        <v>201711</v>
      </c>
    </row>
    <row r="3083" spans="1:13" x14ac:dyDescent="0.25">
      <c r="A3083" s="35" t="str">
        <f>VLOOKUP(B3083,ResCat!$A$2:$B$269,2,FALSE)</f>
        <v>XXX</v>
      </c>
      <c r="B3083" s="68" t="str">
        <f>IF(ISNA(VLOOKUP(C3083,COA!$A$2:$B$340,2,FALSE)),"XXX",VLOOKUP(C3083,COA!$A$2:$B$340,2,FALSE))</f>
        <v>C63</v>
      </c>
      <c r="C3083" s="149" t="str">
        <f t="shared" si="98"/>
        <v>0006-1001-0004</v>
      </c>
      <c r="D3083" s="134" t="s">
        <v>599</v>
      </c>
      <c r="E3083" s="134" t="s">
        <v>417</v>
      </c>
      <c r="F3083" s="134" t="s">
        <v>636</v>
      </c>
      <c r="G3083" s="134" t="s">
        <v>961</v>
      </c>
      <c r="H3083" s="134" t="s">
        <v>1023</v>
      </c>
      <c r="I3083" s="134" t="s">
        <v>370</v>
      </c>
      <c r="J3083" s="135">
        <v>8992.9500000000007</v>
      </c>
      <c r="K3083" s="135">
        <v>2679.28</v>
      </c>
      <c r="L3083" s="135">
        <v>2679.28</v>
      </c>
      <c r="M3083" s="141" t="str">
        <f t="shared" si="97"/>
        <v>201711</v>
      </c>
    </row>
    <row r="3084" spans="1:13" x14ac:dyDescent="0.25">
      <c r="A3084" s="35" t="str">
        <f>VLOOKUP(B3084,ResCat!$A$2:$B$269,2,FALSE)</f>
        <v>XXX</v>
      </c>
      <c r="B3084" s="68" t="str">
        <f>IF(ISNA(VLOOKUP(C3084,COA!$A$2:$B$340,2,FALSE)),"XXX",VLOOKUP(C3084,COA!$A$2:$B$340,2,FALSE))</f>
        <v>C63</v>
      </c>
      <c r="C3084" s="149" t="str">
        <f t="shared" si="98"/>
        <v>0006-1001-0004</v>
      </c>
      <c r="D3084" s="134" t="s">
        <v>599</v>
      </c>
      <c r="E3084" s="134" t="s">
        <v>417</v>
      </c>
      <c r="F3084" s="134" t="s">
        <v>636</v>
      </c>
      <c r="G3084" s="134" t="s">
        <v>970</v>
      </c>
      <c r="H3084" s="134" t="s">
        <v>1023</v>
      </c>
      <c r="I3084" s="134" t="s">
        <v>368</v>
      </c>
      <c r="J3084" s="135">
        <v>388303.13</v>
      </c>
      <c r="K3084" s="135">
        <v>127826</v>
      </c>
      <c r="L3084" s="135">
        <v>92433</v>
      </c>
      <c r="M3084" s="141" t="str">
        <f t="shared" si="97"/>
        <v>201712</v>
      </c>
    </row>
    <row r="3085" spans="1:13" x14ac:dyDescent="0.25">
      <c r="A3085" s="35" t="str">
        <f>VLOOKUP(B3085,ResCat!$A$2:$B$269,2,FALSE)</f>
        <v>XXX</v>
      </c>
      <c r="B3085" s="68" t="str">
        <f>IF(ISNA(VLOOKUP(C3085,COA!$A$2:$B$340,2,FALSE)),"XXX",VLOOKUP(C3085,COA!$A$2:$B$340,2,FALSE))</f>
        <v>C63</v>
      </c>
      <c r="C3085" s="149" t="str">
        <f t="shared" si="98"/>
        <v>0006-1001-0004</v>
      </c>
      <c r="D3085" s="134" t="s">
        <v>599</v>
      </c>
      <c r="E3085" s="134" t="s">
        <v>417</v>
      </c>
      <c r="F3085" s="134" t="s">
        <v>636</v>
      </c>
      <c r="G3085" s="134" t="s">
        <v>970</v>
      </c>
      <c r="H3085" s="134" t="s">
        <v>1023</v>
      </c>
      <c r="I3085" s="134" t="s">
        <v>370</v>
      </c>
      <c r="J3085" s="135">
        <v>59118.269999999982</v>
      </c>
      <c r="K3085" s="135">
        <v>17499.530000000002</v>
      </c>
      <c r="L3085" s="135">
        <v>17499.530000000002</v>
      </c>
      <c r="M3085" s="141" t="str">
        <f t="shared" si="97"/>
        <v>201712</v>
      </c>
    </row>
    <row r="3086" spans="1:13" x14ac:dyDescent="0.25">
      <c r="A3086" s="35" t="str">
        <f>VLOOKUP(B3086,ResCat!$A$2:$B$269,2,FALSE)</f>
        <v>XXX</v>
      </c>
      <c r="B3086" s="68" t="str">
        <f>IF(ISNA(VLOOKUP(C3086,COA!$A$2:$B$340,2,FALSE)),"XXX",VLOOKUP(C3086,COA!$A$2:$B$340,2,FALSE))</f>
        <v>C63</v>
      </c>
      <c r="C3086" s="149" t="str">
        <f t="shared" si="98"/>
        <v>0006-1001-0004</v>
      </c>
      <c r="D3086" s="134" t="s">
        <v>599</v>
      </c>
      <c r="E3086" s="134" t="s">
        <v>417</v>
      </c>
      <c r="F3086" s="134" t="s">
        <v>636</v>
      </c>
      <c r="G3086" s="134" t="s">
        <v>1023</v>
      </c>
      <c r="H3086" s="134" t="s">
        <v>1023</v>
      </c>
      <c r="I3086" s="134" t="s">
        <v>368</v>
      </c>
      <c r="J3086" s="135">
        <v>493767.56</v>
      </c>
      <c r="K3086" s="135">
        <v>176824.16999999998</v>
      </c>
      <c r="L3086" s="135">
        <v>130715.17</v>
      </c>
      <c r="M3086" s="141" t="str">
        <f t="shared" si="97"/>
        <v>201801</v>
      </c>
    </row>
    <row r="3087" spans="1:13" x14ac:dyDescent="0.25">
      <c r="A3087" s="35" t="str">
        <f>VLOOKUP(B3087,ResCat!$A$2:$B$269,2,FALSE)</f>
        <v>XXX</v>
      </c>
      <c r="B3087" s="68" t="str">
        <f>IF(ISNA(VLOOKUP(C3087,COA!$A$2:$B$340,2,FALSE)),"XXX",VLOOKUP(C3087,COA!$A$2:$B$340,2,FALSE))</f>
        <v>C63</v>
      </c>
      <c r="C3087" s="149" t="str">
        <f t="shared" si="98"/>
        <v>0006-1001-0004</v>
      </c>
      <c r="D3087" s="134" t="s">
        <v>599</v>
      </c>
      <c r="E3087" s="134" t="s">
        <v>417</v>
      </c>
      <c r="F3087" s="134" t="s">
        <v>636</v>
      </c>
      <c r="G3087" s="134" t="s">
        <v>1023</v>
      </c>
      <c r="H3087" s="134" t="s">
        <v>1023</v>
      </c>
      <c r="I3087" s="134" t="s">
        <v>370</v>
      </c>
      <c r="J3087" s="135">
        <v>88641.580000000045</v>
      </c>
      <c r="K3087" s="135">
        <v>25997.400000000012</v>
      </c>
      <c r="L3087" s="135">
        <v>25997.400000000012</v>
      </c>
      <c r="M3087" s="141" t="str">
        <f t="shared" si="97"/>
        <v>201801</v>
      </c>
    </row>
    <row r="3088" spans="1:13" x14ac:dyDescent="0.25">
      <c r="A3088" s="35" t="str">
        <f>VLOOKUP(B3088,ResCat!$A$2:$B$269,2,FALSE)</f>
        <v>XXX</v>
      </c>
      <c r="B3088" s="68" t="str">
        <f>IF(ISNA(VLOOKUP(C3088,COA!$A$2:$B$340,2,FALSE)),"XXX",VLOOKUP(C3088,COA!$A$2:$B$340,2,FALSE))</f>
        <v>C64</v>
      </c>
      <c r="C3088" s="149" t="str">
        <f t="shared" si="98"/>
        <v>0006-1005-0005</v>
      </c>
      <c r="D3088" s="134" t="s">
        <v>599</v>
      </c>
      <c r="E3088" s="134" t="s">
        <v>447</v>
      </c>
      <c r="F3088" s="134" t="s">
        <v>562</v>
      </c>
      <c r="G3088" s="134" t="s">
        <v>1023</v>
      </c>
      <c r="H3088" s="134" t="s">
        <v>1023</v>
      </c>
      <c r="I3088" s="134" t="s">
        <v>368</v>
      </c>
      <c r="J3088" s="135">
        <v>165</v>
      </c>
      <c r="K3088" s="135">
        <v>0</v>
      </c>
      <c r="L3088" s="135">
        <v>0</v>
      </c>
      <c r="M3088" s="141" t="str">
        <f t="shared" si="97"/>
        <v>201801</v>
      </c>
    </row>
    <row r="3089" spans="1:13" x14ac:dyDescent="0.25">
      <c r="A3089" s="35" t="str">
        <f>VLOOKUP(B3089,ResCat!$A$2:$B$269,2,FALSE)</f>
        <v>XXX</v>
      </c>
      <c r="B3089" s="68" t="str">
        <f>IF(ISNA(VLOOKUP(C3089,COA!$A$2:$B$340,2,FALSE)),"XXX",VLOOKUP(C3089,COA!$A$2:$B$340,2,FALSE))</f>
        <v>C63</v>
      </c>
      <c r="C3089" s="149" t="str">
        <f t="shared" si="98"/>
        <v>0006-1009-0004</v>
      </c>
      <c r="D3089" s="134" t="s">
        <v>599</v>
      </c>
      <c r="E3089" s="134" t="s">
        <v>415</v>
      </c>
      <c r="F3089" s="134" t="s">
        <v>636</v>
      </c>
      <c r="G3089" s="134" t="s">
        <v>316</v>
      </c>
      <c r="H3089" s="134" t="s">
        <v>1023</v>
      </c>
      <c r="I3089" s="134" t="s">
        <v>368</v>
      </c>
      <c r="J3089" s="135">
        <v>234</v>
      </c>
      <c r="K3089" s="135">
        <v>0</v>
      </c>
      <c r="L3089" s="135">
        <v>0</v>
      </c>
      <c r="M3089" s="141" t="str">
        <f t="shared" si="97"/>
        <v>201610</v>
      </c>
    </row>
    <row r="3090" spans="1:13" x14ac:dyDescent="0.25">
      <c r="A3090" s="35" t="str">
        <f>VLOOKUP(B3090,ResCat!$A$2:$B$269,2,FALSE)</f>
        <v>XXX</v>
      </c>
      <c r="B3090" s="68" t="str">
        <f>IF(ISNA(VLOOKUP(C3090,COA!$A$2:$B$340,2,FALSE)),"XXX",VLOOKUP(C3090,COA!$A$2:$B$340,2,FALSE))</f>
        <v>C63</v>
      </c>
      <c r="C3090" s="149" t="str">
        <f t="shared" si="98"/>
        <v>0006-1009-0004</v>
      </c>
      <c r="D3090" s="134" t="s">
        <v>599</v>
      </c>
      <c r="E3090" s="134" t="s">
        <v>415</v>
      </c>
      <c r="F3090" s="134" t="s">
        <v>636</v>
      </c>
      <c r="G3090" s="134" t="s">
        <v>322</v>
      </c>
      <c r="H3090" s="134" t="s">
        <v>1023</v>
      </c>
      <c r="I3090" s="134" t="s">
        <v>368</v>
      </c>
      <c r="J3090" s="135">
        <v>5133</v>
      </c>
      <c r="K3090" s="135">
        <v>519</v>
      </c>
      <c r="L3090" s="135">
        <v>259.5</v>
      </c>
      <c r="M3090" s="141" t="str">
        <f t="shared" si="97"/>
        <v>201701</v>
      </c>
    </row>
    <row r="3091" spans="1:13" x14ac:dyDescent="0.25">
      <c r="A3091" s="35" t="str">
        <f>VLOOKUP(B3091,ResCat!$A$2:$B$269,2,FALSE)</f>
        <v>XXX</v>
      </c>
      <c r="B3091" s="68" t="str">
        <f>IF(ISNA(VLOOKUP(C3091,COA!$A$2:$B$340,2,FALSE)),"XXX",VLOOKUP(C3091,COA!$A$2:$B$340,2,FALSE))</f>
        <v>C63</v>
      </c>
      <c r="C3091" s="149" t="str">
        <f t="shared" si="98"/>
        <v>0006-1009-0004</v>
      </c>
      <c r="D3091" s="134" t="s">
        <v>599</v>
      </c>
      <c r="E3091" s="134" t="s">
        <v>415</v>
      </c>
      <c r="F3091" s="134" t="s">
        <v>636</v>
      </c>
      <c r="G3091" s="134" t="s">
        <v>324</v>
      </c>
      <c r="H3091" s="134" t="s">
        <v>1023</v>
      </c>
      <c r="I3091" s="134" t="s">
        <v>370</v>
      </c>
      <c r="J3091" s="135">
        <v>1026.9100000000001</v>
      </c>
      <c r="K3091" s="135">
        <v>229.5</v>
      </c>
      <c r="L3091" s="135">
        <v>229.5</v>
      </c>
      <c r="M3091" s="141" t="str">
        <f t="shared" si="97"/>
        <v>201702</v>
      </c>
    </row>
    <row r="3092" spans="1:13" x14ac:dyDescent="0.25">
      <c r="A3092" s="35" t="str">
        <f>VLOOKUP(B3092,ResCat!$A$2:$B$269,2,FALSE)</f>
        <v>XXX</v>
      </c>
      <c r="B3092" s="68" t="str">
        <f>IF(ISNA(VLOOKUP(C3092,COA!$A$2:$B$340,2,FALSE)),"XXX",VLOOKUP(C3092,COA!$A$2:$B$340,2,FALSE))</f>
        <v>C63</v>
      </c>
      <c r="C3092" s="149" t="str">
        <f t="shared" si="98"/>
        <v>0006-1009-0004</v>
      </c>
      <c r="D3092" s="134" t="s">
        <v>599</v>
      </c>
      <c r="E3092" s="134" t="s">
        <v>415</v>
      </c>
      <c r="F3092" s="134" t="s">
        <v>636</v>
      </c>
      <c r="G3092" s="134" t="s">
        <v>326</v>
      </c>
      <c r="H3092" s="134" t="s">
        <v>1023</v>
      </c>
      <c r="I3092" s="134" t="s">
        <v>368</v>
      </c>
      <c r="J3092" s="135">
        <v>8840</v>
      </c>
      <c r="K3092" s="135">
        <v>1391</v>
      </c>
      <c r="L3092" s="135">
        <v>670.5</v>
      </c>
      <c r="M3092" s="141" t="str">
        <f t="shared" si="97"/>
        <v>201703</v>
      </c>
    </row>
    <row r="3093" spans="1:13" x14ac:dyDescent="0.25">
      <c r="A3093" s="35" t="str">
        <f>VLOOKUP(B3093,ResCat!$A$2:$B$269,2,FALSE)</f>
        <v>XXX</v>
      </c>
      <c r="B3093" s="68" t="str">
        <f>IF(ISNA(VLOOKUP(C3093,COA!$A$2:$B$340,2,FALSE)),"XXX",VLOOKUP(C3093,COA!$A$2:$B$340,2,FALSE))</f>
        <v>C63</v>
      </c>
      <c r="C3093" s="149" t="str">
        <f t="shared" si="98"/>
        <v>0006-1009-0004</v>
      </c>
      <c r="D3093" s="134" t="s">
        <v>599</v>
      </c>
      <c r="E3093" s="134" t="s">
        <v>415</v>
      </c>
      <c r="F3093" s="134" t="s">
        <v>636</v>
      </c>
      <c r="G3093" s="134" t="s">
        <v>328</v>
      </c>
      <c r="H3093" s="134" t="s">
        <v>1023</v>
      </c>
      <c r="I3093" s="134" t="s">
        <v>368</v>
      </c>
      <c r="J3093" s="135">
        <v>7869</v>
      </c>
      <c r="K3093" s="135">
        <v>963.6</v>
      </c>
      <c r="L3093" s="135">
        <v>566.59999999999991</v>
      </c>
      <c r="M3093" s="141" t="str">
        <f t="shared" si="97"/>
        <v>201704</v>
      </c>
    </row>
    <row r="3094" spans="1:13" x14ac:dyDescent="0.25">
      <c r="A3094" s="35" t="str">
        <f>VLOOKUP(B3094,ResCat!$A$2:$B$269,2,FALSE)</f>
        <v>XXX</v>
      </c>
      <c r="B3094" s="68" t="str">
        <f>IF(ISNA(VLOOKUP(C3094,COA!$A$2:$B$340,2,FALSE)),"XXX",VLOOKUP(C3094,COA!$A$2:$B$340,2,FALSE))</f>
        <v>C63</v>
      </c>
      <c r="C3094" s="149" t="str">
        <f t="shared" si="98"/>
        <v>0006-1009-0004</v>
      </c>
      <c r="D3094" s="134" t="s">
        <v>599</v>
      </c>
      <c r="E3094" s="134" t="s">
        <v>415</v>
      </c>
      <c r="F3094" s="134" t="s">
        <v>636</v>
      </c>
      <c r="G3094" s="134" t="s">
        <v>330</v>
      </c>
      <c r="H3094" s="134" t="s">
        <v>1023</v>
      </c>
      <c r="I3094" s="134" t="s">
        <v>368</v>
      </c>
      <c r="J3094" s="135">
        <v>2232</v>
      </c>
      <c r="K3094" s="135">
        <v>1255</v>
      </c>
      <c r="L3094" s="135">
        <v>795.6</v>
      </c>
      <c r="M3094" s="141" t="str">
        <f t="shared" si="97"/>
        <v>201705</v>
      </c>
    </row>
    <row r="3095" spans="1:13" x14ac:dyDescent="0.25">
      <c r="A3095" s="35" t="str">
        <f>VLOOKUP(B3095,ResCat!$A$2:$B$269,2,FALSE)</f>
        <v>XXX</v>
      </c>
      <c r="B3095" s="68" t="str">
        <f>IF(ISNA(VLOOKUP(C3095,COA!$A$2:$B$340,2,FALSE)),"XXX",VLOOKUP(C3095,COA!$A$2:$B$340,2,FALSE))</f>
        <v>C63</v>
      </c>
      <c r="C3095" s="149" t="str">
        <f t="shared" si="98"/>
        <v>0006-1009-0004</v>
      </c>
      <c r="D3095" s="134" t="s">
        <v>599</v>
      </c>
      <c r="E3095" s="134" t="s">
        <v>415</v>
      </c>
      <c r="F3095" s="134" t="s">
        <v>636</v>
      </c>
      <c r="G3095" s="134" t="s">
        <v>332</v>
      </c>
      <c r="H3095" s="134" t="s">
        <v>1023</v>
      </c>
      <c r="I3095" s="134" t="s">
        <v>368</v>
      </c>
      <c r="J3095" s="135">
        <v>2760.99</v>
      </c>
      <c r="K3095" s="135">
        <v>743</v>
      </c>
      <c r="L3095" s="135">
        <v>589.70000000000005</v>
      </c>
      <c r="M3095" s="141" t="str">
        <f t="shared" si="97"/>
        <v>201706</v>
      </c>
    </row>
    <row r="3096" spans="1:13" x14ac:dyDescent="0.25">
      <c r="A3096" s="35" t="str">
        <f>VLOOKUP(B3096,ResCat!$A$2:$B$269,2,FALSE)</f>
        <v>XXX</v>
      </c>
      <c r="B3096" s="68" t="str">
        <f>IF(ISNA(VLOOKUP(C3096,COA!$A$2:$B$340,2,FALSE)),"XXX",VLOOKUP(C3096,COA!$A$2:$B$340,2,FALSE))</f>
        <v>C63</v>
      </c>
      <c r="C3096" s="149" t="str">
        <f t="shared" si="98"/>
        <v>0006-1009-0004</v>
      </c>
      <c r="D3096" s="134" t="s">
        <v>599</v>
      </c>
      <c r="E3096" s="134" t="s">
        <v>415</v>
      </c>
      <c r="F3096" s="134" t="s">
        <v>636</v>
      </c>
      <c r="G3096" s="134" t="s">
        <v>335</v>
      </c>
      <c r="H3096" s="134" t="s">
        <v>1023</v>
      </c>
      <c r="I3096" s="134" t="s">
        <v>368</v>
      </c>
      <c r="J3096" s="135">
        <v>1049</v>
      </c>
      <c r="K3096" s="135">
        <v>168</v>
      </c>
      <c r="L3096" s="135">
        <v>168</v>
      </c>
      <c r="M3096" s="141" t="str">
        <f t="shared" si="97"/>
        <v>201707</v>
      </c>
    </row>
    <row r="3097" spans="1:13" x14ac:dyDescent="0.25">
      <c r="A3097" s="35" t="str">
        <f>VLOOKUP(B3097,ResCat!$A$2:$B$269,2,FALSE)</f>
        <v>XXX</v>
      </c>
      <c r="B3097" s="68" t="str">
        <f>IF(ISNA(VLOOKUP(C3097,COA!$A$2:$B$340,2,FALSE)),"XXX",VLOOKUP(C3097,COA!$A$2:$B$340,2,FALSE))</f>
        <v>C63</v>
      </c>
      <c r="C3097" s="149" t="str">
        <f t="shared" si="98"/>
        <v>0006-1009-0004</v>
      </c>
      <c r="D3097" s="134" t="s">
        <v>599</v>
      </c>
      <c r="E3097" s="134" t="s">
        <v>415</v>
      </c>
      <c r="F3097" s="134" t="s">
        <v>636</v>
      </c>
      <c r="G3097" s="134" t="s">
        <v>335</v>
      </c>
      <c r="H3097" s="134" t="s">
        <v>1023</v>
      </c>
      <c r="I3097" s="134" t="s">
        <v>370</v>
      </c>
      <c r="J3097" s="135">
        <v>558</v>
      </c>
      <c r="K3097" s="135">
        <v>100</v>
      </c>
      <c r="L3097" s="135">
        <v>100</v>
      </c>
      <c r="M3097" s="141" t="str">
        <f t="shared" si="97"/>
        <v>201707</v>
      </c>
    </row>
    <row r="3098" spans="1:13" x14ac:dyDescent="0.25">
      <c r="A3098" s="35" t="str">
        <f>VLOOKUP(B3098,ResCat!$A$2:$B$269,2,FALSE)</f>
        <v>XXX</v>
      </c>
      <c r="B3098" s="68" t="str">
        <f>IF(ISNA(VLOOKUP(C3098,COA!$A$2:$B$340,2,FALSE)),"XXX",VLOOKUP(C3098,COA!$A$2:$B$340,2,FALSE))</f>
        <v>C63</v>
      </c>
      <c r="C3098" s="149" t="str">
        <f t="shared" si="98"/>
        <v>0006-1009-0004</v>
      </c>
      <c r="D3098" s="134" t="s">
        <v>599</v>
      </c>
      <c r="E3098" s="134" t="s">
        <v>415</v>
      </c>
      <c r="F3098" s="134" t="s">
        <v>636</v>
      </c>
      <c r="G3098" s="134" t="s">
        <v>4</v>
      </c>
      <c r="H3098" s="134" t="s">
        <v>1023</v>
      </c>
      <c r="I3098" s="134" t="s">
        <v>368</v>
      </c>
      <c r="J3098" s="135">
        <v>20541</v>
      </c>
      <c r="K3098" s="135">
        <v>3157.2</v>
      </c>
      <c r="L3098" s="135">
        <v>1733.4</v>
      </c>
      <c r="M3098" s="141" t="str">
        <f t="shared" si="97"/>
        <v>201708</v>
      </c>
    </row>
    <row r="3099" spans="1:13" x14ac:dyDescent="0.25">
      <c r="A3099" s="35" t="str">
        <f>VLOOKUP(B3099,ResCat!$A$2:$B$269,2,FALSE)</f>
        <v>XXX</v>
      </c>
      <c r="B3099" s="68" t="str">
        <f>IF(ISNA(VLOOKUP(C3099,COA!$A$2:$B$340,2,FALSE)),"XXX",VLOOKUP(C3099,COA!$A$2:$B$340,2,FALSE))</f>
        <v>C63</v>
      </c>
      <c r="C3099" s="149" t="str">
        <f t="shared" si="98"/>
        <v>0006-1009-0004</v>
      </c>
      <c r="D3099" s="134" t="s">
        <v>599</v>
      </c>
      <c r="E3099" s="134" t="s">
        <v>415</v>
      </c>
      <c r="F3099" s="134" t="s">
        <v>636</v>
      </c>
      <c r="G3099" s="134" t="s">
        <v>511</v>
      </c>
      <c r="H3099" s="134" t="s">
        <v>1023</v>
      </c>
      <c r="I3099" s="134" t="s">
        <v>368</v>
      </c>
      <c r="J3099" s="135">
        <v>22550</v>
      </c>
      <c r="K3099" s="135">
        <v>6481.2</v>
      </c>
      <c r="L3099" s="135">
        <v>3690.3</v>
      </c>
      <c r="M3099" s="141" t="str">
        <f t="shared" si="97"/>
        <v>201709</v>
      </c>
    </row>
    <row r="3100" spans="1:13" x14ac:dyDescent="0.25">
      <c r="A3100" s="35" t="str">
        <f>VLOOKUP(B3100,ResCat!$A$2:$B$269,2,FALSE)</f>
        <v>XXX</v>
      </c>
      <c r="B3100" s="68" t="str">
        <f>IF(ISNA(VLOOKUP(C3100,COA!$A$2:$B$340,2,FALSE)),"XXX",VLOOKUP(C3100,COA!$A$2:$B$340,2,FALSE))</f>
        <v>C63</v>
      </c>
      <c r="C3100" s="149" t="str">
        <f t="shared" si="98"/>
        <v>0006-1009-0004</v>
      </c>
      <c r="D3100" s="134" t="s">
        <v>599</v>
      </c>
      <c r="E3100" s="134" t="s">
        <v>415</v>
      </c>
      <c r="F3100" s="134" t="s">
        <v>636</v>
      </c>
      <c r="G3100" s="134" t="s">
        <v>511</v>
      </c>
      <c r="H3100" s="134" t="s">
        <v>1023</v>
      </c>
      <c r="I3100" s="134" t="s">
        <v>370</v>
      </c>
      <c r="J3100" s="135">
        <v>2473.9</v>
      </c>
      <c r="K3100" s="135">
        <v>531</v>
      </c>
      <c r="L3100" s="135">
        <v>531</v>
      </c>
      <c r="M3100" s="141" t="str">
        <f t="shared" si="97"/>
        <v>201709</v>
      </c>
    </row>
    <row r="3101" spans="1:13" x14ac:dyDescent="0.25">
      <c r="A3101" s="35" t="str">
        <f>VLOOKUP(B3101,ResCat!$A$2:$B$269,2,FALSE)</f>
        <v>XXX</v>
      </c>
      <c r="B3101" s="68" t="str">
        <f>IF(ISNA(VLOOKUP(C3101,COA!$A$2:$B$340,2,FALSE)),"XXX",VLOOKUP(C3101,COA!$A$2:$B$340,2,FALSE))</f>
        <v>C63</v>
      </c>
      <c r="C3101" s="149" t="str">
        <f t="shared" si="98"/>
        <v>0006-1009-0004</v>
      </c>
      <c r="D3101" s="134" t="s">
        <v>599</v>
      </c>
      <c r="E3101" s="134" t="s">
        <v>415</v>
      </c>
      <c r="F3101" s="134" t="s">
        <v>636</v>
      </c>
      <c r="G3101" s="134" t="s">
        <v>969</v>
      </c>
      <c r="H3101" s="134" t="s">
        <v>1023</v>
      </c>
      <c r="I3101" s="134" t="s">
        <v>368</v>
      </c>
      <c r="J3101" s="135">
        <v>25815</v>
      </c>
      <c r="K3101" s="135">
        <v>8974</v>
      </c>
      <c r="L3101" s="135">
        <v>4665.6000000000004</v>
      </c>
      <c r="M3101" s="141" t="str">
        <f t="shared" si="97"/>
        <v>201710</v>
      </c>
    </row>
    <row r="3102" spans="1:13" x14ac:dyDescent="0.25">
      <c r="A3102" s="35" t="str">
        <f>VLOOKUP(B3102,ResCat!$A$2:$B$269,2,FALSE)</f>
        <v>XXX</v>
      </c>
      <c r="B3102" s="68" t="str">
        <f>IF(ISNA(VLOOKUP(C3102,COA!$A$2:$B$340,2,FALSE)),"XXX",VLOOKUP(C3102,COA!$A$2:$B$340,2,FALSE))</f>
        <v>C63</v>
      </c>
      <c r="C3102" s="149" t="str">
        <f t="shared" si="98"/>
        <v>0006-1009-0004</v>
      </c>
      <c r="D3102" s="134" t="s">
        <v>599</v>
      </c>
      <c r="E3102" s="134" t="s">
        <v>415</v>
      </c>
      <c r="F3102" s="134" t="s">
        <v>636</v>
      </c>
      <c r="G3102" s="134" t="s">
        <v>969</v>
      </c>
      <c r="H3102" s="134" t="s">
        <v>1023</v>
      </c>
      <c r="I3102" s="134" t="s">
        <v>370</v>
      </c>
      <c r="J3102" s="135">
        <v>2241</v>
      </c>
      <c r="K3102" s="135">
        <v>581.5</v>
      </c>
      <c r="L3102" s="135">
        <v>581.5</v>
      </c>
      <c r="M3102" s="141" t="str">
        <f t="shared" si="97"/>
        <v>201710</v>
      </c>
    </row>
    <row r="3103" spans="1:13" x14ac:dyDescent="0.25">
      <c r="A3103" s="35" t="str">
        <f>VLOOKUP(B3103,ResCat!$A$2:$B$269,2,FALSE)</f>
        <v>XXX</v>
      </c>
      <c r="B3103" s="68" t="str">
        <f>IF(ISNA(VLOOKUP(C3103,COA!$A$2:$B$340,2,FALSE)),"XXX",VLOOKUP(C3103,COA!$A$2:$B$340,2,FALSE))</f>
        <v>C63</v>
      </c>
      <c r="C3103" s="149" t="str">
        <f t="shared" si="98"/>
        <v>0006-1009-0004</v>
      </c>
      <c r="D3103" s="134" t="s">
        <v>599</v>
      </c>
      <c r="E3103" s="134" t="s">
        <v>415</v>
      </c>
      <c r="F3103" s="134" t="s">
        <v>636</v>
      </c>
      <c r="G3103" s="134" t="s">
        <v>961</v>
      </c>
      <c r="H3103" s="134" t="s">
        <v>1023</v>
      </c>
      <c r="I3103" s="134" t="s">
        <v>368</v>
      </c>
      <c r="J3103" s="135">
        <v>44547</v>
      </c>
      <c r="K3103" s="135">
        <v>10963</v>
      </c>
      <c r="L3103" s="135">
        <v>6546.1000000000031</v>
      </c>
      <c r="M3103" s="141" t="str">
        <f t="shared" si="97"/>
        <v>201711</v>
      </c>
    </row>
    <row r="3104" spans="1:13" x14ac:dyDescent="0.25">
      <c r="A3104" s="35" t="str">
        <f>VLOOKUP(B3104,ResCat!$A$2:$B$269,2,FALSE)</f>
        <v>XXX</v>
      </c>
      <c r="B3104" s="68" t="str">
        <f>IF(ISNA(VLOOKUP(C3104,COA!$A$2:$B$340,2,FALSE)),"XXX",VLOOKUP(C3104,COA!$A$2:$B$340,2,FALSE))</f>
        <v>C63</v>
      </c>
      <c r="C3104" s="149" t="str">
        <f t="shared" si="98"/>
        <v>0006-1009-0004</v>
      </c>
      <c r="D3104" s="134" t="s">
        <v>599</v>
      </c>
      <c r="E3104" s="134" t="s">
        <v>415</v>
      </c>
      <c r="F3104" s="134" t="s">
        <v>636</v>
      </c>
      <c r="G3104" s="134" t="s">
        <v>961</v>
      </c>
      <c r="H3104" s="134" t="s">
        <v>1023</v>
      </c>
      <c r="I3104" s="134" t="s">
        <v>370</v>
      </c>
      <c r="J3104" s="135">
        <v>5114.9799999999996</v>
      </c>
      <c r="K3104" s="135">
        <v>1449.99</v>
      </c>
      <c r="L3104" s="135">
        <v>1449.99</v>
      </c>
      <c r="M3104" s="141" t="str">
        <f t="shared" si="97"/>
        <v>201711</v>
      </c>
    </row>
    <row r="3105" spans="1:13" x14ac:dyDescent="0.25">
      <c r="A3105" s="35" t="str">
        <f>VLOOKUP(B3105,ResCat!$A$2:$B$269,2,FALSE)</f>
        <v>XXX</v>
      </c>
      <c r="B3105" s="68" t="str">
        <f>IF(ISNA(VLOOKUP(C3105,COA!$A$2:$B$340,2,FALSE)),"XXX",VLOOKUP(C3105,COA!$A$2:$B$340,2,FALSE))</f>
        <v>C63</v>
      </c>
      <c r="C3105" s="149" t="str">
        <f t="shared" si="98"/>
        <v>0006-1009-0004</v>
      </c>
      <c r="D3105" s="134" t="s">
        <v>599</v>
      </c>
      <c r="E3105" s="134" t="s">
        <v>415</v>
      </c>
      <c r="F3105" s="134" t="s">
        <v>636</v>
      </c>
      <c r="G3105" s="134" t="s">
        <v>970</v>
      </c>
      <c r="H3105" s="134" t="s">
        <v>1023</v>
      </c>
      <c r="I3105" s="134" t="s">
        <v>368</v>
      </c>
      <c r="J3105" s="135">
        <v>203219.40000000002</v>
      </c>
      <c r="K3105" s="135">
        <v>70626</v>
      </c>
      <c r="L3105" s="135">
        <v>41361.799999999952</v>
      </c>
      <c r="M3105" s="141" t="str">
        <f t="shared" si="97"/>
        <v>201712</v>
      </c>
    </row>
    <row r="3106" spans="1:13" x14ac:dyDescent="0.25">
      <c r="A3106" s="35" t="str">
        <f>VLOOKUP(B3106,ResCat!$A$2:$B$269,2,FALSE)</f>
        <v>XXX</v>
      </c>
      <c r="B3106" s="68" t="str">
        <f>IF(ISNA(VLOOKUP(C3106,COA!$A$2:$B$340,2,FALSE)),"XXX",VLOOKUP(C3106,COA!$A$2:$B$340,2,FALSE))</f>
        <v>C63</v>
      </c>
      <c r="C3106" s="149" t="str">
        <f t="shared" si="98"/>
        <v>0006-1009-0004</v>
      </c>
      <c r="D3106" s="134" t="s">
        <v>599</v>
      </c>
      <c r="E3106" s="134" t="s">
        <v>415</v>
      </c>
      <c r="F3106" s="134" t="s">
        <v>636</v>
      </c>
      <c r="G3106" s="134" t="s">
        <v>970</v>
      </c>
      <c r="H3106" s="134" t="s">
        <v>1023</v>
      </c>
      <c r="I3106" s="134" t="s">
        <v>370</v>
      </c>
      <c r="J3106" s="135">
        <v>27796.250000000011</v>
      </c>
      <c r="K3106" s="135">
        <v>6750.3999999999978</v>
      </c>
      <c r="L3106" s="135">
        <v>6750.3999999999978</v>
      </c>
      <c r="M3106" s="141" t="str">
        <f t="shared" si="97"/>
        <v>201712</v>
      </c>
    </row>
    <row r="3107" spans="1:13" x14ac:dyDescent="0.25">
      <c r="A3107" s="35" t="str">
        <f>VLOOKUP(B3107,ResCat!$A$2:$B$269,2,FALSE)</f>
        <v>XXX</v>
      </c>
      <c r="B3107" s="68" t="str">
        <f>IF(ISNA(VLOOKUP(C3107,COA!$A$2:$B$340,2,FALSE)),"XXX",VLOOKUP(C3107,COA!$A$2:$B$340,2,FALSE))</f>
        <v>C63</v>
      </c>
      <c r="C3107" s="149" t="str">
        <f t="shared" si="98"/>
        <v>0006-1009-0004</v>
      </c>
      <c r="D3107" s="134" t="s">
        <v>599</v>
      </c>
      <c r="E3107" s="134" t="s">
        <v>415</v>
      </c>
      <c r="F3107" s="134" t="s">
        <v>636</v>
      </c>
      <c r="G3107" s="134" t="s">
        <v>1023</v>
      </c>
      <c r="H3107" s="134" t="s">
        <v>1023</v>
      </c>
      <c r="I3107" s="134" t="s">
        <v>368</v>
      </c>
      <c r="J3107" s="135">
        <v>300787</v>
      </c>
      <c r="K3107" s="135">
        <v>109909.40000000001</v>
      </c>
      <c r="L3107" s="135">
        <v>79257.299999999959</v>
      </c>
      <c r="M3107" s="141" t="str">
        <f t="shared" si="97"/>
        <v>201801</v>
      </c>
    </row>
    <row r="3108" spans="1:13" x14ac:dyDescent="0.25">
      <c r="A3108" s="35" t="str">
        <f>VLOOKUP(B3108,ResCat!$A$2:$B$269,2,FALSE)</f>
        <v>XXX</v>
      </c>
      <c r="B3108" s="68" t="str">
        <f>IF(ISNA(VLOOKUP(C3108,COA!$A$2:$B$340,2,FALSE)),"XXX",VLOOKUP(C3108,COA!$A$2:$B$340,2,FALSE))</f>
        <v>C63</v>
      </c>
      <c r="C3108" s="149" t="str">
        <f t="shared" si="98"/>
        <v>0006-1009-0004</v>
      </c>
      <c r="D3108" s="134" t="s">
        <v>599</v>
      </c>
      <c r="E3108" s="134" t="s">
        <v>415</v>
      </c>
      <c r="F3108" s="134" t="s">
        <v>636</v>
      </c>
      <c r="G3108" s="134" t="s">
        <v>1023</v>
      </c>
      <c r="H3108" s="134" t="s">
        <v>1023</v>
      </c>
      <c r="I3108" s="134" t="s">
        <v>370</v>
      </c>
      <c r="J3108" s="135">
        <v>36204.130000000026</v>
      </c>
      <c r="K3108" s="135">
        <v>9931.8199999999979</v>
      </c>
      <c r="L3108" s="135">
        <v>9931.8199999999979</v>
      </c>
      <c r="M3108" s="141" t="str">
        <f t="shared" si="97"/>
        <v>201801</v>
      </c>
    </row>
    <row r="3109" spans="1:13" x14ac:dyDescent="0.25">
      <c r="A3109" s="35" t="str">
        <f>VLOOKUP(B3109,ResCat!$A$2:$B$269,2,FALSE)</f>
        <v>XXX</v>
      </c>
      <c r="B3109" s="68" t="str">
        <f>IF(ISNA(VLOOKUP(C3109,COA!$A$2:$B$340,2,FALSE)),"XXX",VLOOKUP(C3109,COA!$A$2:$B$340,2,FALSE))</f>
        <v>C65</v>
      </c>
      <c r="C3109" s="149" t="str">
        <f t="shared" si="98"/>
        <v>0006-1010-0005</v>
      </c>
      <c r="D3109" s="134" t="s">
        <v>599</v>
      </c>
      <c r="E3109" s="134" t="s">
        <v>445</v>
      </c>
      <c r="F3109" s="134" t="s">
        <v>562</v>
      </c>
      <c r="G3109" s="134" t="s">
        <v>339</v>
      </c>
      <c r="H3109" s="134" t="s">
        <v>1023</v>
      </c>
      <c r="I3109" s="134" t="s">
        <v>368</v>
      </c>
      <c r="J3109" s="135">
        <v>433.1</v>
      </c>
      <c r="K3109" s="135">
        <v>433.1</v>
      </c>
      <c r="L3109" s="135">
        <v>216.55</v>
      </c>
      <c r="M3109" s="141" t="str">
        <f t="shared" si="97"/>
        <v>201608</v>
      </c>
    </row>
    <row r="3110" spans="1:13" x14ac:dyDescent="0.25">
      <c r="A3110" s="35" t="str">
        <f>VLOOKUP(B3110,ResCat!$A$2:$B$269,2,FALSE)</f>
        <v>XXX</v>
      </c>
      <c r="B3110" s="68" t="str">
        <f>IF(ISNA(VLOOKUP(C3110,COA!$A$2:$B$340,2,FALSE)),"XXX",VLOOKUP(C3110,COA!$A$2:$B$340,2,FALSE))</f>
        <v>C65</v>
      </c>
      <c r="C3110" s="149" t="str">
        <f t="shared" si="98"/>
        <v>0006-1010-0005</v>
      </c>
      <c r="D3110" s="134" t="s">
        <v>599</v>
      </c>
      <c r="E3110" s="134" t="s">
        <v>445</v>
      </c>
      <c r="F3110" s="134" t="s">
        <v>562</v>
      </c>
      <c r="G3110" s="134" t="s">
        <v>316</v>
      </c>
      <c r="H3110" s="134" t="s">
        <v>1023</v>
      </c>
      <c r="I3110" s="134" t="s">
        <v>368</v>
      </c>
      <c r="J3110" s="135">
        <v>1779</v>
      </c>
      <c r="K3110" s="135">
        <v>0</v>
      </c>
      <c r="L3110" s="135">
        <v>0</v>
      </c>
      <c r="M3110" s="141" t="str">
        <f t="shared" si="97"/>
        <v>201610</v>
      </c>
    </row>
    <row r="3111" spans="1:13" x14ac:dyDescent="0.25">
      <c r="A3111" s="35" t="str">
        <f>VLOOKUP(B3111,ResCat!$A$2:$B$269,2,FALSE)</f>
        <v>XXX</v>
      </c>
      <c r="B3111" s="68" t="str">
        <f>IF(ISNA(VLOOKUP(C3111,COA!$A$2:$B$340,2,FALSE)),"XXX",VLOOKUP(C3111,COA!$A$2:$B$340,2,FALSE))</f>
        <v>C65</v>
      </c>
      <c r="C3111" s="149" t="str">
        <f t="shared" si="98"/>
        <v>0006-1010-0005</v>
      </c>
      <c r="D3111" s="134" t="s">
        <v>599</v>
      </c>
      <c r="E3111" s="134" t="s">
        <v>445</v>
      </c>
      <c r="F3111" s="134" t="s">
        <v>562</v>
      </c>
      <c r="G3111" s="134" t="s">
        <v>318</v>
      </c>
      <c r="H3111" s="134" t="s">
        <v>1023</v>
      </c>
      <c r="I3111" s="134" t="s">
        <v>368</v>
      </c>
      <c r="J3111" s="135">
        <v>433.1</v>
      </c>
      <c r="K3111" s="135">
        <v>433.1</v>
      </c>
      <c r="L3111" s="135">
        <v>216.55</v>
      </c>
      <c r="M3111" s="141" t="str">
        <f t="shared" si="97"/>
        <v>201611</v>
      </c>
    </row>
    <row r="3112" spans="1:13" x14ac:dyDescent="0.25">
      <c r="A3112" s="35" t="str">
        <f>VLOOKUP(B3112,ResCat!$A$2:$B$269,2,FALSE)</f>
        <v>XXX</v>
      </c>
      <c r="B3112" s="68" t="str">
        <f>IF(ISNA(VLOOKUP(C3112,COA!$A$2:$B$340,2,FALSE)),"XXX",VLOOKUP(C3112,COA!$A$2:$B$340,2,FALSE))</f>
        <v>C65</v>
      </c>
      <c r="C3112" s="149" t="str">
        <f t="shared" si="98"/>
        <v>0006-1010-0005</v>
      </c>
      <c r="D3112" s="134" t="s">
        <v>599</v>
      </c>
      <c r="E3112" s="134" t="s">
        <v>445</v>
      </c>
      <c r="F3112" s="134" t="s">
        <v>562</v>
      </c>
      <c r="G3112" s="134" t="s">
        <v>324</v>
      </c>
      <c r="H3112" s="134" t="s">
        <v>1023</v>
      </c>
      <c r="I3112" s="134" t="s">
        <v>368</v>
      </c>
      <c r="J3112" s="135">
        <v>322.14999999999998</v>
      </c>
      <c r="K3112" s="135">
        <v>129.15</v>
      </c>
      <c r="L3112" s="135">
        <v>64.569999999999993</v>
      </c>
      <c r="M3112" s="141" t="str">
        <f t="shared" si="97"/>
        <v>201702</v>
      </c>
    </row>
    <row r="3113" spans="1:13" x14ac:dyDescent="0.25">
      <c r="A3113" s="35" t="str">
        <f>VLOOKUP(B3113,ResCat!$A$2:$B$269,2,FALSE)</f>
        <v>XXX</v>
      </c>
      <c r="B3113" s="68" t="str">
        <f>IF(ISNA(VLOOKUP(C3113,COA!$A$2:$B$340,2,FALSE)),"XXX",VLOOKUP(C3113,COA!$A$2:$B$340,2,FALSE))</f>
        <v>C65</v>
      </c>
      <c r="C3113" s="149" t="str">
        <f t="shared" si="98"/>
        <v>0006-1010-0005</v>
      </c>
      <c r="D3113" s="134" t="s">
        <v>599</v>
      </c>
      <c r="E3113" s="134" t="s">
        <v>445</v>
      </c>
      <c r="F3113" s="134" t="s">
        <v>562</v>
      </c>
      <c r="G3113" s="134" t="s">
        <v>326</v>
      </c>
      <c r="H3113" s="134" t="s">
        <v>1023</v>
      </c>
      <c r="I3113" s="134" t="s">
        <v>368</v>
      </c>
      <c r="J3113" s="135">
        <v>7507.15</v>
      </c>
      <c r="K3113" s="135">
        <v>1304.1500000000001</v>
      </c>
      <c r="L3113" s="135">
        <v>873.17000000000007</v>
      </c>
      <c r="M3113" s="141" t="str">
        <f t="shared" si="97"/>
        <v>201703</v>
      </c>
    </row>
    <row r="3114" spans="1:13" x14ac:dyDescent="0.25">
      <c r="A3114" s="35" t="str">
        <f>VLOOKUP(B3114,ResCat!$A$2:$B$269,2,FALSE)</f>
        <v>XXX</v>
      </c>
      <c r="B3114" s="68" t="str">
        <f>IF(ISNA(VLOOKUP(C3114,COA!$A$2:$B$340,2,FALSE)),"XXX",VLOOKUP(C3114,COA!$A$2:$B$340,2,FALSE))</f>
        <v>C65</v>
      </c>
      <c r="C3114" s="149" t="str">
        <f t="shared" si="98"/>
        <v>0006-1010-0005</v>
      </c>
      <c r="D3114" s="134" t="s">
        <v>599</v>
      </c>
      <c r="E3114" s="134" t="s">
        <v>445</v>
      </c>
      <c r="F3114" s="134" t="s">
        <v>562</v>
      </c>
      <c r="G3114" s="134" t="s">
        <v>328</v>
      </c>
      <c r="H3114" s="134" t="s">
        <v>1023</v>
      </c>
      <c r="I3114" s="134" t="s">
        <v>368</v>
      </c>
      <c r="J3114" s="135">
        <v>2071.15</v>
      </c>
      <c r="K3114" s="135">
        <v>383.15</v>
      </c>
      <c r="L3114" s="135">
        <v>267.77</v>
      </c>
      <c r="M3114" s="141" t="str">
        <f t="shared" si="97"/>
        <v>201704</v>
      </c>
    </row>
    <row r="3115" spans="1:13" x14ac:dyDescent="0.25">
      <c r="A3115" s="35" t="str">
        <f>VLOOKUP(B3115,ResCat!$A$2:$B$269,2,FALSE)</f>
        <v>XXX</v>
      </c>
      <c r="B3115" s="68" t="str">
        <f>IF(ISNA(VLOOKUP(C3115,COA!$A$2:$B$340,2,FALSE)),"XXX",VLOOKUP(C3115,COA!$A$2:$B$340,2,FALSE))</f>
        <v>C65</v>
      </c>
      <c r="C3115" s="149" t="str">
        <f t="shared" si="98"/>
        <v>0006-1010-0005</v>
      </c>
      <c r="D3115" s="134" t="s">
        <v>599</v>
      </c>
      <c r="E3115" s="134" t="s">
        <v>445</v>
      </c>
      <c r="F3115" s="134" t="s">
        <v>562</v>
      </c>
      <c r="G3115" s="134" t="s">
        <v>330</v>
      </c>
      <c r="H3115" s="134" t="s">
        <v>1023</v>
      </c>
      <c r="I3115" s="134" t="s">
        <v>368</v>
      </c>
      <c r="J3115" s="135">
        <v>2251.15</v>
      </c>
      <c r="K3115" s="135">
        <v>367.15</v>
      </c>
      <c r="L3115" s="135">
        <v>302.57</v>
      </c>
      <c r="M3115" s="141" t="str">
        <f t="shared" si="97"/>
        <v>201705</v>
      </c>
    </row>
    <row r="3116" spans="1:13" x14ac:dyDescent="0.25">
      <c r="A3116" s="35" t="str">
        <f>VLOOKUP(B3116,ResCat!$A$2:$B$269,2,FALSE)</f>
        <v>XXX</v>
      </c>
      <c r="B3116" s="68" t="str">
        <f>IF(ISNA(VLOOKUP(C3116,COA!$A$2:$B$340,2,FALSE)),"XXX",VLOOKUP(C3116,COA!$A$2:$B$340,2,FALSE))</f>
        <v>C65</v>
      </c>
      <c r="C3116" s="149" t="str">
        <f t="shared" si="98"/>
        <v>0006-1010-0005</v>
      </c>
      <c r="D3116" s="134" t="s">
        <v>599</v>
      </c>
      <c r="E3116" s="134" t="s">
        <v>445</v>
      </c>
      <c r="F3116" s="134" t="s">
        <v>562</v>
      </c>
      <c r="G3116" s="134" t="s">
        <v>332</v>
      </c>
      <c r="H3116" s="134" t="s">
        <v>1023</v>
      </c>
      <c r="I3116" s="134" t="s">
        <v>368</v>
      </c>
      <c r="J3116" s="135">
        <v>12421.15</v>
      </c>
      <c r="K3116" s="135">
        <v>446.15</v>
      </c>
      <c r="L3116" s="135">
        <v>381.57</v>
      </c>
      <c r="M3116" s="141" t="str">
        <f t="shared" si="97"/>
        <v>201706</v>
      </c>
    </row>
    <row r="3117" spans="1:13" x14ac:dyDescent="0.25">
      <c r="A3117" s="35" t="str">
        <f>VLOOKUP(B3117,ResCat!$A$2:$B$269,2,FALSE)</f>
        <v>XXX</v>
      </c>
      <c r="B3117" s="68" t="str">
        <f>IF(ISNA(VLOOKUP(C3117,COA!$A$2:$B$340,2,FALSE)),"XXX",VLOOKUP(C3117,COA!$A$2:$B$340,2,FALSE))</f>
        <v>C65</v>
      </c>
      <c r="C3117" s="149" t="str">
        <f t="shared" si="98"/>
        <v>0006-1010-0005</v>
      </c>
      <c r="D3117" s="134" t="s">
        <v>599</v>
      </c>
      <c r="E3117" s="134" t="s">
        <v>445</v>
      </c>
      <c r="F3117" s="134" t="s">
        <v>562</v>
      </c>
      <c r="G3117" s="134" t="s">
        <v>335</v>
      </c>
      <c r="H3117" s="134" t="s">
        <v>1023</v>
      </c>
      <c r="I3117" s="134" t="s">
        <v>368</v>
      </c>
      <c r="J3117" s="135">
        <v>1498.15</v>
      </c>
      <c r="K3117" s="135">
        <v>280.14999999999998</v>
      </c>
      <c r="L3117" s="135">
        <v>215.57</v>
      </c>
      <c r="M3117" s="141" t="str">
        <f t="shared" si="97"/>
        <v>201707</v>
      </c>
    </row>
    <row r="3118" spans="1:13" x14ac:dyDescent="0.25">
      <c r="A3118" s="35" t="str">
        <f>VLOOKUP(B3118,ResCat!$A$2:$B$269,2,FALSE)</f>
        <v>XXX</v>
      </c>
      <c r="B3118" s="68" t="str">
        <f>IF(ISNA(VLOOKUP(C3118,COA!$A$2:$B$340,2,FALSE)),"XXX",VLOOKUP(C3118,COA!$A$2:$B$340,2,FALSE))</f>
        <v>C65</v>
      </c>
      <c r="C3118" s="149" t="str">
        <f t="shared" si="98"/>
        <v>0006-1010-0005</v>
      </c>
      <c r="D3118" s="134" t="s">
        <v>599</v>
      </c>
      <c r="E3118" s="134" t="s">
        <v>445</v>
      </c>
      <c r="F3118" s="134" t="s">
        <v>562</v>
      </c>
      <c r="G3118" s="134" t="s">
        <v>4</v>
      </c>
      <c r="H3118" s="134" t="s">
        <v>1023</v>
      </c>
      <c r="I3118" s="134" t="s">
        <v>368</v>
      </c>
      <c r="J3118" s="135">
        <v>2971.15</v>
      </c>
      <c r="K3118" s="135">
        <v>776.15</v>
      </c>
      <c r="L3118" s="135">
        <v>640.16999999999996</v>
      </c>
      <c r="M3118" s="141" t="str">
        <f t="shared" si="97"/>
        <v>201708</v>
      </c>
    </row>
    <row r="3119" spans="1:13" x14ac:dyDescent="0.25">
      <c r="A3119" s="35" t="str">
        <f>VLOOKUP(B3119,ResCat!$A$2:$B$269,2,FALSE)</f>
        <v>XXX</v>
      </c>
      <c r="B3119" s="68" t="str">
        <f>IF(ISNA(VLOOKUP(C3119,COA!$A$2:$B$340,2,FALSE)),"XXX",VLOOKUP(C3119,COA!$A$2:$B$340,2,FALSE))</f>
        <v>C65</v>
      </c>
      <c r="C3119" s="149" t="str">
        <f t="shared" si="98"/>
        <v>0006-1010-0005</v>
      </c>
      <c r="D3119" s="134" t="s">
        <v>599</v>
      </c>
      <c r="E3119" s="134" t="s">
        <v>445</v>
      </c>
      <c r="F3119" s="134" t="s">
        <v>562</v>
      </c>
      <c r="G3119" s="134" t="s">
        <v>511</v>
      </c>
      <c r="H3119" s="134" t="s">
        <v>1023</v>
      </c>
      <c r="I3119" s="134" t="s">
        <v>368</v>
      </c>
      <c r="J3119" s="135">
        <v>2504.15</v>
      </c>
      <c r="K3119" s="135">
        <v>705.15</v>
      </c>
      <c r="L3119" s="135">
        <v>531.56999999999994</v>
      </c>
      <c r="M3119" s="141" t="str">
        <f t="shared" si="97"/>
        <v>201709</v>
      </c>
    </row>
    <row r="3120" spans="1:13" x14ac:dyDescent="0.25">
      <c r="A3120" s="35" t="str">
        <f>VLOOKUP(B3120,ResCat!$A$2:$B$269,2,FALSE)</f>
        <v>XXX</v>
      </c>
      <c r="B3120" s="68" t="str">
        <f>IF(ISNA(VLOOKUP(C3120,COA!$A$2:$B$340,2,FALSE)),"XXX",VLOOKUP(C3120,COA!$A$2:$B$340,2,FALSE))</f>
        <v>C65</v>
      </c>
      <c r="C3120" s="149" t="str">
        <f t="shared" si="98"/>
        <v>0006-1010-0005</v>
      </c>
      <c r="D3120" s="134" t="s">
        <v>599</v>
      </c>
      <c r="E3120" s="134" t="s">
        <v>445</v>
      </c>
      <c r="F3120" s="134" t="s">
        <v>562</v>
      </c>
      <c r="G3120" s="134" t="s">
        <v>969</v>
      </c>
      <c r="H3120" s="134" t="s">
        <v>1023</v>
      </c>
      <c r="I3120" s="134" t="s">
        <v>368</v>
      </c>
      <c r="J3120" s="135">
        <v>10757.15</v>
      </c>
      <c r="K3120" s="135">
        <v>1904.7800000000002</v>
      </c>
      <c r="L3120" s="135">
        <v>1361.6699999999998</v>
      </c>
      <c r="M3120" s="141" t="str">
        <f t="shared" si="97"/>
        <v>201710</v>
      </c>
    </row>
    <row r="3121" spans="1:13" x14ac:dyDescent="0.25">
      <c r="A3121" s="35" t="str">
        <f>VLOOKUP(B3121,ResCat!$A$2:$B$269,2,FALSE)</f>
        <v>XXX</v>
      </c>
      <c r="B3121" s="68" t="str">
        <f>IF(ISNA(VLOOKUP(C3121,COA!$A$2:$B$340,2,FALSE)),"XXX",VLOOKUP(C3121,COA!$A$2:$B$340,2,FALSE))</f>
        <v>C65</v>
      </c>
      <c r="C3121" s="149" t="str">
        <f t="shared" si="98"/>
        <v>0006-1010-0005</v>
      </c>
      <c r="D3121" s="134" t="s">
        <v>599</v>
      </c>
      <c r="E3121" s="134" t="s">
        <v>445</v>
      </c>
      <c r="F3121" s="134" t="s">
        <v>562</v>
      </c>
      <c r="G3121" s="134" t="s">
        <v>961</v>
      </c>
      <c r="H3121" s="134" t="s">
        <v>1023</v>
      </c>
      <c r="I3121" s="134" t="s">
        <v>368</v>
      </c>
      <c r="J3121" s="135">
        <v>14001.87</v>
      </c>
      <c r="K3121" s="135">
        <v>6086.15</v>
      </c>
      <c r="L3121" s="135">
        <v>4294.8700000000008</v>
      </c>
      <c r="M3121" s="141" t="str">
        <f t="shared" si="97"/>
        <v>201711</v>
      </c>
    </row>
    <row r="3122" spans="1:13" x14ac:dyDescent="0.25">
      <c r="A3122" s="35" t="str">
        <f>VLOOKUP(B3122,ResCat!$A$2:$B$269,2,FALSE)</f>
        <v>XXX</v>
      </c>
      <c r="B3122" s="68" t="str">
        <f>IF(ISNA(VLOOKUP(C3122,COA!$A$2:$B$340,2,FALSE)),"XXX",VLOOKUP(C3122,COA!$A$2:$B$340,2,FALSE))</f>
        <v>C65</v>
      </c>
      <c r="C3122" s="149" t="str">
        <f t="shared" si="98"/>
        <v>0006-1010-0005</v>
      </c>
      <c r="D3122" s="134" t="s">
        <v>599</v>
      </c>
      <c r="E3122" s="134" t="s">
        <v>445</v>
      </c>
      <c r="F3122" s="134" t="s">
        <v>562</v>
      </c>
      <c r="G3122" s="134" t="s">
        <v>970</v>
      </c>
      <c r="H3122" s="134" t="s">
        <v>1023</v>
      </c>
      <c r="I3122" s="134" t="s">
        <v>368</v>
      </c>
      <c r="J3122" s="135">
        <v>88550.15</v>
      </c>
      <c r="K3122" s="135">
        <v>29050.5</v>
      </c>
      <c r="L3122" s="135">
        <v>20407.440000000006</v>
      </c>
      <c r="M3122" s="141" t="str">
        <f t="shared" si="97"/>
        <v>201712</v>
      </c>
    </row>
    <row r="3123" spans="1:13" x14ac:dyDescent="0.25">
      <c r="A3123" s="35" t="str">
        <f>VLOOKUP(B3123,ResCat!$A$2:$B$269,2,FALSE)</f>
        <v>XXX</v>
      </c>
      <c r="B3123" s="68" t="str">
        <f>IF(ISNA(VLOOKUP(C3123,COA!$A$2:$B$340,2,FALSE)),"XXX",VLOOKUP(C3123,COA!$A$2:$B$340,2,FALSE))</f>
        <v>C65</v>
      </c>
      <c r="C3123" s="149" t="str">
        <f t="shared" si="98"/>
        <v>0006-1010-0005</v>
      </c>
      <c r="D3123" s="134" t="s">
        <v>599</v>
      </c>
      <c r="E3123" s="134" t="s">
        <v>445</v>
      </c>
      <c r="F3123" s="134" t="s">
        <v>562</v>
      </c>
      <c r="G3123" s="134" t="s">
        <v>1023</v>
      </c>
      <c r="H3123" s="134" t="s">
        <v>1023</v>
      </c>
      <c r="I3123" s="134" t="s">
        <v>368</v>
      </c>
      <c r="J3123" s="135">
        <v>106291.83000000002</v>
      </c>
      <c r="K3123" s="135">
        <v>50747.090000000011</v>
      </c>
      <c r="L3123" s="135">
        <v>36321.100000000057</v>
      </c>
      <c r="M3123" s="141" t="str">
        <f t="shared" si="97"/>
        <v>201801</v>
      </c>
    </row>
    <row r="3124" spans="1:13" x14ac:dyDescent="0.25">
      <c r="A3124" s="35" t="str">
        <f>VLOOKUP(B3124,ResCat!$A$2:$B$269,2,FALSE)</f>
        <v>XXX</v>
      </c>
      <c r="B3124" s="68" t="str">
        <f>IF(ISNA(VLOOKUP(C3124,COA!$A$2:$B$340,2,FALSE)),"XXX",VLOOKUP(C3124,COA!$A$2:$B$340,2,FALSE))</f>
        <v>XXX</v>
      </c>
      <c r="C3124" s="149" t="str">
        <f t="shared" si="98"/>
        <v>0008-0000-0017</v>
      </c>
      <c r="D3124" s="134" t="s">
        <v>451</v>
      </c>
      <c r="E3124" s="134" t="s">
        <v>510</v>
      </c>
      <c r="F3124" s="134" t="s">
        <v>455</v>
      </c>
      <c r="G3124" s="134" t="s">
        <v>1031</v>
      </c>
      <c r="H3124" s="134" t="s">
        <v>1023</v>
      </c>
      <c r="I3124" s="134" t="s">
        <v>3</v>
      </c>
      <c r="J3124" s="135">
        <v>99.88</v>
      </c>
      <c r="K3124" s="135">
        <v>0</v>
      </c>
      <c r="L3124" s="135">
        <v>0</v>
      </c>
      <c r="M3124" s="141" t="str">
        <f t="shared" si="97"/>
        <v>201601</v>
      </c>
    </row>
    <row r="3125" spans="1:13" x14ac:dyDescent="0.25">
      <c r="A3125" s="35" t="str">
        <f>VLOOKUP(B3125,ResCat!$A$2:$B$269,2,FALSE)</f>
        <v>XXX</v>
      </c>
      <c r="B3125" s="68" t="str">
        <f>IF(ISNA(VLOOKUP(C3125,COA!$A$2:$B$340,2,FALSE)),"XXX",VLOOKUP(C3125,COA!$A$2:$B$340,2,FALSE))</f>
        <v>XXX</v>
      </c>
      <c r="C3125" s="149" t="str">
        <f t="shared" si="98"/>
        <v>0008-0000-0017</v>
      </c>
      <c r="D3125" s="134" t="s">
        <v>451</v>
      </c>
      <c r="E3125" s="134" t="s">
        <v>510</v>
      </c>
      <c r="F3125" s="134" t="s">
        <v>455</v>
      </c>
      <c r="G3125" s="134" t="s">
        <v>1031</v>
      </c>
      <c r="H3125" s="134" t="s">
        <v>1023</v>
      </c>
      <c r="I3125" s="134" t="s">
        <v>2</v>
      </c>
      <c r="J3125" s="135">
        <v>0</v>
      </c>
      <c r="K3125" s="135">
        <v>0</v>
      </c>
      <c r="L3125" s="135">
        <v>0</v>
      </c>
      <c r="M3125" s="141" t="str">
        <f t="shared" si="97"/>
        <v>201601</v>
      </c>
    </row>
    <row r="3126" spans="1:13" x14ac:dyDescent="0.25">
      <c r="A3126" s="35" t="str">
        <f>VLOOKUP(B3126,ResCat!$A$2:$B$269,2,FALSE)</f>
        <v>DOIIFP</v>
      </c>
      <c r="B3126" s="68" t="str">
        <f>IF(ISNA(VLOOKUP(C3126,COA!$A$2:$B$340,2,FALSE)),"XXX",VLOOKUP(C3126,COA!$A$2:$B$340,2,FALSE))</f>
        <v>C99</v>
      </c>
      <c r="C3126" s="149" t="str">
        <f t="shared" si="98"/>
        <v>0008-1001-0007</v>
      </c>
      <c r="D3126" s="134" t="s">
        <v>451</v>
      </c>
      <c r="E3126" s="134" t="s">
        <v>417</v>
      </c>
      <c r="F3126" s="134" t="s">
        <v>457</v>
      </c>
      <c r="G3126" s="134" t="s">
        <v>1037</v>
      </c>
      <c r="H3126" s="134" t="s">
        <v>1023</v>
      </c>
      <c r="I3126" s="134" t="s">
        <v>2</v>
      </c>
      <c r="J3126" s="135">
        <v>0</v>
      </c>
      <c r="K3126" s="135">
        <v>0</v>
      </c>
      <c r="L3126" s="135">
        <v>3506.63</v>
      </c>
      <c r="M3126" s="141" t="str">
        <f t="shared" si="97"/>
        <v>201601</v>
      </c>
    </row>
    <row r="3127" spans="1:13" x14ac:dyDescent="0.25">
      <c r="A3127" s="35" t="str">
        <f>VLOOKUP(B3127,ResCat!$A$2:$B$269,2,FALSE)</f>
        <v>DOIIFP</v>
      </c>
      <c r="B3127" s="68" t="str">
        <f>IF(ISNA(VLOOKUP(C3127,COA!$A$2:$B$340,2,FALSE)),"XXX",VLOOKUP(C3127,COA!$A$2:$B$340,2,FALSE))</f>
        <v>C95</v>
      </c>
      <c r="C3127" s="149" t="str">
        <f t="shared" si="98"/>
        <v>0008-1001-0012</v>
      </c>
      <c r="D3127" s="134" t="s">
        <v>451</v>
      </c>
      <c r="E3127" s="134" t="s">
        <v>417</v>
      </c>
      <c r="F3127" s="134" t="s">
        <v>452</v>
      </c>
      <c r="G3127" s="134" t="s">
        <v>1042</v>
      </c>
      <c r="H3127" s="134" t="s">
        <v>1023</v>
      </c>
      <c r="I3127" s="134" t="s">
        <v>2</v>
      </c>
      <c r="J3127" s="135">
        <v>200</v>
      </c>
      <c r="K3127" s="135">
        <v>116.89</v>
      </c>
      <c r="L3127" s="135">
        <v>86.89</v>
      </c>
      <c r="M3127" s="141" t="str">
        <f t="shared" si="97"/>
        <v>201601</v>
      </c>
    </row>
    <row r="3128" spans="1:13" x14ac:dyDescent="0.25">
      <c r="A3128" s="35" t="str">
        <f>VLOOKUP(B3128,ResCat!$A$2:$B$269,2,FALSE)</f>
        <v>DOIIFP</v>
      </c>
      <c r="B3128" s="68" t="str">
        <f>IF(ISNA(VLOOKUP(C3128,COA!$A$2:$B$340,2,FALSE)),"XXX",VLOOKUP(C3128,COA!$A$2:$B$340,2,FALSE))</f>
        <v>C95</v>
      </c>
      <c r="C3128" s="149" t="str">
        <f t="shared" si="98"/>
        <v>0008-1001-0012</v>
      </c>
      <c r="D3128" s="134" t="s">
        <v>451</v>
      </c>
      <c r="E3128" s="134" t="s">
        <v>417</v>
      </c>
      <c r="F3128" s="134" t="s">
        <v>452</v>
      </c>
      <c r="G3128" s="134" t="s">
        <v>1038</v>
      </c>
      <c r="H3128" s="134" t="s">
        <v>1023</v>
      </c>
      <c r="I3128" s="134" t="s">
        <v>2</v>
      </c>
      <c r="J3128" s="135">
        <v>-50</v>
      </c>
      <c r="K3128" s="135">
        <v>-35.42</v>
      </c>
      <c r="L3128" s="135">
        <v>-21.25</v>
      </c>
      <c r="M3128" s="141" t="str">
        <f t="shared" si="97"/>
        <v>201601</v>
      </c>
    </row>
    <row r="3129" spans="1:13" x14ac:dyDescent="0.25">
      <c r="A3129" s="35" t="str">
        <f>VLOOKUP(B3129,ResCat!$A$2:$B$269,2,FALSE)</f>
        <v>DOIIFP</v>
      </c>
      <c r="B3129" s="68" t="str">
        <f>IF(ISNA(VLOOKUP(C3129,COA!$A$2:$B$340,2,FALSE)),"XXX",VLOOKUP(C3129,COA!$A$2:$B$340,2,FALSE))</f>
        <v>C95</v>
      </c>
      <c r="C3129" s="149" t="str">
        <f t="shared" si="98"/>
        <v>0008-1001-0012</v>
      </c>
      <c r="D3129" s="134" t="s">
        <v>451</v>
      </c>
      <c r="E3129" s="134" t="s">
        <v>417</v>
      </c>
      <c r="F3129" s="134" t="s">
        <v>452</v>
      </c>
      <c r="G3129" s="134" t="s">
        <v>1054</v>
      </c>
      <c r="H3129" s="134" t="s">
        <v>1023</v>
      </c>
      <c r="I3129" s="134" t="s">
        <v>3</v>
      </c>
      <c r="J3129" s="135">
        <v>-4005</v>
      </c>
      <c r="K3129" s="135">
        <v>-1051.4800000000002</v>
      </c>
      <c r="L3129" s="135">
        <v>-1051.4800000000002</v>
      </c>
      <c r="M3129" s="141" t="str">
        <f t="shared" si="97"/>
        <v>201601</v>
      </c>
    </row>
    <row r="3130" spans="1:13" x14ac:dyDescent="0.25">
      <c r="A3130" s="35" t="str">
        <f>VLOOKUP(B3130,ResCat!$A$2:$B$269,2,FALSE)</f>
        <v>DOIIFP</v>
      </c>
      <c r="B3130" s="68" t="str">
        <f>IF(ISNA(VLOOKUP(C3130,COA!$A$2:$B$340,2,FALSE)),"XXX",VLOOKUP(C3130,COA!$A$2:$B$340,2,FALSE))</f>
        <v>C95</v>
      </c>
      <c r="C3130" s="149" t="str">
        <f t="shared" si="98"/>
        <v>0008-1001-0012</v>
      </c>
      <c r="D3130" s="134" t="s">
        <v>451</v>
      </c>
      <c r="E3130" s="134" t="s">
        <v>417</v>
      </c>
      <c r="F3130" s="134" t="s">
        <v>452</v>
      </c>
      <c r="G3130" s="134" t="s">
        <v>1043</v>
      </c>
      <c r="H3130" s="134" t="s">
        <v>1023</v>
      </c>
      <c r="I3130" s="134" t="s">
        <v>3</v>
      </c>
      <c r="J3130" s="135">
        <v>0</v>
      </c>
      <c r="K3130" s="135">
        <v>-483.40000000000003</v>
      </c>
      <c r="L3130" s="135">
        <v>-483.40000000000003</v>
      </c>
      <c r="M3130" s="141" t="str">
        <f t="shared" si="97"/>
        <v>201601</v>
      </c>
    </row>
    <row r="3131" spans="1:13" x14ac:dyDescent="0.25">
      <c r="A3131" s="35" t="str">
        <f>VLOOKUP(B3131,ResCat!$A$2:$B$269,2,FALSE)</f>
        <v>DOIIFP</v>
      </c>
      <c r="B3131" s="68" t="str">
        <f>IF(ISNA(VLOOKUP(C3131,COA!$A$2:$B$340,2,FALSE)),"XXX",VLOOKUP(C3131,COA!$A$2:$B$340,2,FALSE))</f>
        <v>C95</v>
      </c>
      <c r="C3131" s="149" t="str">
        <f t="shared" si="98"/>
        <v>0008-1001-0012</v>
      </c>
      <c r="D3131" s="134" t="s">
        <v>451</v>
      </c>
      <c r="E3131" s="134" t="s">
        <v>417</v>
      </c>
      <c r="F3131" s="134" t="s">
        <v>452</v>
      </c>
      <c r="G3131" s="134" t="s">
        <v>1043</v>
      </c>
      <c r="H3131" s="134" t="s">
        <v>1023</v>
      </c>
      <c r="I3131" s="134" t="s">
        <v>2</v>
      </c>
      <c r="J3131" s="135">
        <v>-50</v>
      </c>
      <c r="K3131" s="135">
        <v>-164.61999999999998</v>
      </c>
      <c r="L3131" s="135">
        <v>-150.45000000000002</v>
      </c>
      <c r="M3131" s="141" t="str">
        <f t="shared" si="97"/>
        <v>201601</v>
      </c>
    </row>
    <row r="3132" spans="1:13" x14ac:dyDescent="0.25">
      <c r="A3132" s="35" t="str">
        <f>VLOOKUP(B3132,ResCat!$A$2:$B$269,2,FALSE)</f>
        <v>DOIIFP</v>
      </c>
      <c r="B3132" s="68" t="str">
        <f>IF(ISNA(VLOOKUP(C3132,COA!$A$2:$B$340,2,FALSE)),"XXX",VLOOKUP(C3132,COA!$A$2:$B$340,2,FALSE))</f>
        <v>C95</v>
      </c>
      <c r="C3132" s="149" t="str">
        <f t="shared" si="98"/>
        <v>0008-1001-0012</v>
      </c>
      <c r="D3132" s="134" t="s">
        <v>451</v>
      </c>
      <c r="E3132" s="134" t="s">
        <v>417</v>
      </c>
      <c r="F3132" s="134" t="s">
        <v>452</v>
      </c>
      <c r="G3132" s="134" t="s">
        <v>1044</v>
      </c>
      <c r="H3132" s="134" t="s">
        <v>1023</v>
      </c>
      <c r="I3132" s="134" t="s">
        <v>2</v>
      </c>
      <c r="J3132" s="135">
        <v>0</v>
      </c>
      <c r="K3132" s="135">
        <v>-70.27</v>
      </c>
      <c r="L3132" s="135">
        <v>-70.27</v>
      </c>
      <c r="M3132" s="141" t="str">
        <f t="shared" si="97"/>
        <v>201601</v>
      </c>
    </row>
    <row r="3133" spans="1:13" x14ac:dyDescent="0.25">
      <c r="A3133" s="35" t="str">
        <f>VLOOKUP(B3133,ResCat!$A$2:$B$269,2,FALSE)</f>
        <v>DOIIFP</v>
      </c>
      <c r="B3133" s="68" t="str">
        <f>IF(ISNA(VLOOKUP(C3133,COA!$A$2:$B$340,2,FALSE)),"XXX",VLOOKUP(C3133,COA!$A$2:$B$340,2,FALSE))</f>
        <v>C95</v>
      </c>
      <c r="C3133" s="149" t="str">
        <f t="shared" si="98"/>
        <v>0008-1001-0012</v>
      </c>
      <c r="D3133" s="134" t="s">
        <v>451</v>
      </c>
      <c r="E3133" s="134" t="s">
        <v>417</v>
      </c>
      <c r="F3133" s="134" t="s">
        <v>452</v>
      </c>
      <c r="G3133" s="134" t="s">
        <v>1045</v>
      </c>
      <c r="H3133" s="134" t="s">
        <v>1023</v>
      </c>
      <c r="I3133" s="134" t="s">
        <v>3</v>
      </c>
      <c r="J3133" s="135">
        <v>-10</v>
      </c>
      <c r="K3133" s="135">
        <v>0</v>
      </c>
      <c r="L3133" s="135">
        <v>0</v>
      </c>
      <c r="M3133" s="141" t="str">
        <f t="shared" si="97"/>
        <v>201601</v>
      </c>
    </row>
    <row r="3134" spans="1:13" x14ac:dyDescent="0.25">
      <c r="A3134" s="35" t="str">
        <f>VLOOKUP(B3134,ResCat!$A$2:$B$269,2,FALSE)</f>
        <v>DOIIFP</v>
      </c>
      <c r="B3134" s="68" t="str">
        <f>IF(ISNA(VLOOKUP(C3134,COA!$A$2:$B$340,2,FALSE)),"XXX",VLOOKUP(C3134,COA!$A$2:$B$340,2,FALSE))</f>
        <v>C95</v>
      </c>
      <c r="C3134" s="149" t="str">
        <f t="shared" si="98"/>
        <v>0008-1001-0012</v>
      </c>
      <c r="D3134" s="134" t="s">
        <v>451</v>
      </c>
      <c r="E3134" s="134" t="s">
        <v>417</v>
      </c>
      <c r="F3134" s="134" t="s">
        <v>452</v>
      </c>
      <c r="G3134" s="134" t="s">
        <v>1045</v>
      </c>
      <c r="H3134" s="134" t="s">
        <v>1023</v>
      </c>
      <c r="I3134" s="134" t="s">
        <v>2</v>
      </c>
      <c r="J3134" s="135">
        <v>-351</v>
      </c>
      <c r="K3134" s="135">
        <v>-113.88000000000002</v>
      </c>
      <c r="L3134" s="135">
        <v>-79.079999999999984</v>
      </c>
      <c r="M3134" s="141" t="str">
        <f t="shared" si="97"/>
        <v>201601</v>
      </c>
    </row>
    <row r="3135" spans="1:13" x14ac:dyDescent="0.25">
      <c r="A3135" s="35" t="str">
        <f>VLOOKUP(B3135,ResCat!$A$2:$B$269,2,FALSE)</f>
        <v>DOIIFP</v>
      </c>
      <c r="B3135" s="68" t="str">
        <f>IF(ISNA(VLOOKUP(C3135,COA!$A$2:$B$340,2,FALSE)),"XXX",VLOOKUP(C3135,COA!$A$2:$B$340,2,FALSE))</f>
        <v>C95</v>
      </c>
      <c r="C3135" s="149" t="str">
        <f t="shared" si="98"/>
        <v>0008-1001-0012</v>
      </c>
      <c r="D3135" s="134" t="s">
        <v>451</v>
      </c>
      <c r="E3135" s="134" t="s">
        <v>417</v>
      </c>
      <c r="F3135" s="134" t="s">
        <v>452</v>
      </c>
      <c r="G3135" s="134" t="s">
        <v>1039</v>
      </c>
      <c r="H3135" s="134" t="s">
        <v>1023</v>
      </c>
      <c r="I3135" s="134" t="s">
        <v>1</v>
      </c>
      <c r="J3135" s="135">
        <v>0</v>
      </c>
      <c r="K3135" s="135">
        <v>2761.36</v>
      </c>
      <c r="L3135" s="135">
        <v>0</v>
      </c>
      <c r="M3135" s="141" t="str">
        <f t="shared" si="97"/>
        <v>201601</v>
      </c>
    </row>
    <row r="3136" spans="1:13" x14ac:dyDescent="0.25">
      <c r="A3136" s="35" t="str">
        <f>VLOOKUP(B3136,ResCat!$A$2:$B$269,2,FALSE)</f>
        <v>DOIIFP</v>
      </c>
      <c r="B3136" s="68" t="str">
        <f>IF(ISNA(VLOOKUP(C3136,COA!$A$2:$B$340,2,FALSE)),"XXX",VLOOKUP(C3136,COA!$A$2:$B$340,2,FALSE))</f>
        <v>C95</v>
      </c>
      <c r="C3136" s="149" t="str">
        <f t="shared" si="98"/>
        <v>0008-1001-0012</v>
      </c>
      <c r="D3136" s="134" t="s">
        <v>451</v>
      </c>
      <c r="E3136" s="134" t="s">
        <v>417</v>
      </c>
      <c r="F3136" s="134" t="s">
        <v>452</v>
      </c>
      <c r="G3136" s="134" t="s">
        <v>1041</v>
      </c>
      <c r="H3136" s="134" t="s">
        <v>1023</v>
      </c>
      <c r="I3136" s="134" t="s">
        <v>336</v>
      </c>
      <c r="J3136" s="135">
        <v>-317.48</v>
      </c>
      <c r="K3136" s="135">
        <v>-317.48</v>
      </c>
      <c r="L3136" s="135">
        <v>-317.48</v>
      </c>
      <c r="M3136" s="141" t="str">
        <f t="shared" si="97"/>
        <v>201601</v>
      </c>
    </row>
    <row r="3137" spans="1:13" x14ac:dyDescent="0.25">
      <c r="A3137" s="35" t="str">
        <f>VLOOKUP(B3137,ResCat!$A$2:$B$269,2,FALSE)</f>
        <v>DOIIFP</v>
      </c>
      <c r="B3137" s="68" t="str">
        <f>IF(ISNA(VLOOKUP(C3137,COA!$A$2:$B$340,2,FALSE)),"XXX",VLOOKUP(C3137,COA!$A$2:$B$340,2,FALSE))</f>
        <v>C95</v>
      </c>
      <c r="C3137" s="149" t="str">
        <f t="shared" si="98"/>
        <v>0008-1001-0012</v>
      </c>
      <c r="D3137" s="134" t="s">
        <v>451</v>
      </c>
      <c r="E3137" s="134" t="s">
        <v>417</v>
      </c>
      <c r="F3137" s="134" t="s">
        <v>452</v>
      </c>
      <c r="G3137" s="134" t="s">
        <v>1024</v>
      </c>
      <c r="H3137" s="134" t="s">
        <v>1023</v>
      </c>
      <c r="I3137" s="134" t="s">
        <v>2</v>
      </c>
      <c r="J3137" s="135">
        <v>0</v>
      </c>
      <c r="K3137" s="135">
        <v>1.0400000000000009</v>
      </c>
      <c r="L3137" s="135">
        <v>0</v>
      </c>
      <c r="M3137" s="141" t="str">
        <f t="shared" si="97"/>
        <v>201601</v>
      </c>
    </row>
    <row r="3138" spans="1:13" x14ac:dyDescent="0.25">
      <c r="A3138" s="35" t="str">
        <f>VLOOKUP(B3138,ResCat!$A$2:$B$269,2,FALSE)</f>
        <v>DOIIFP</v>
      </c>
      <c r="B3138" s="68" t="str">
        <f>IF(ISNA(VLOOKUP(C3138,COA!$A$2:$B$340,2,FALSE)),"XXX",VLOOKUP(C3138,COA!$A$2:$B$340,2,FALSE))</f>
        <v>C95</v>
      </c>
      <c r="C3138" s="149" t="str">
        <f t="shared" si="98"/>
        <v>0008-1001-0012</v>
      </c>
      <c r="D3138" s="134" t="s">
        <v>451</v>
      </c>
      <c r="E3138" s="134" t="s">
        <v>417</v>
      </c>
      <c r="F3138" s="134" t="s">
        <v>452</v>
      </c>
      <c r="G3138" s="134" t="s">
        <v>1046</v>
      </c>
      <c r="H3138" s="134" t="s">
        <v>1023</v>
      </c>
      <c r="I3138" s="134" t="s">
        <v>2</v>
      </c>
      <c r="J3138" s="135">
        <v>0</v>
      </c>
      <c r="K3138" s="135">
        <v>1.0400000000000009</v>
      </c>
      <c r="L3138" s="135">
        <v>0</v>
      </c>
      <c r="M3138" s="141" t="str">
        <f t="shared" si="97"/>
        <v>201601</v>
      </c>
    </row>
    <row r="3139" spans="1:13" x14ac:dyDescent="0.25">
      <c r="A3139" s="35" t="str">
        <f>VLOOKUP(B3139,ResCat!$A$2:$B$269,2,FALSE)</f>
        <v>DOIIFP</v>
      </c>
      <c r="B3139" s="68" t="str">
        <f>IF(ISNA(VLOOKUP(C3139,COA!$A$2:$B$340,2,FALSE)),"XXX",VLOOKUP(C3139,COA!$A$2:$B$340,2,FALSE))</f>
        <v>C95</v>
      </c>
      <c r="C3139" s="149" t="str">
        <f t="shared" si="98"/>
        <v>0008-1001-0012</v>
      </c>
      <c r="D3139" s="134" t="s">
        <v>451</v>
      </c>
      <c r="E3139" s="134" t="s">
        <v>417</v>
      </c>
      <c r="F3139" s="134" t="s">
        <v>452</v>
      </c>
      <c r="G3139" s="134" t="s">
        <v>1047</v>
      </c>
      <c r="H3139" s="134" t="s">
        <v>1023</v>
      </c>
      <c r="I3139" s="134" t="s">
        <v>3</v>
      </c>
      <c r="J3139" s="135">
        <v>-107</v>
      </c>
      <c r="K3139" s="135">
        <v>-32.18</v>
      </c>
      <c r="L3139" s="135">
        <v>-22.53</v>
      </c>
      <c r="M3139" s="141" t="str">
        <f t="shared" si="97"/>
        <v>201601</v>
      </c>
    </row>
    <row r="3140" spans="1:13" x14ac:dyDescent="0.25">
      <c r="A3140" s="35" t="str">
        <f>VLOOKUP(B3140,ResCat!$A$2:$B$269,2,FALSE)</f>
        <v>DOIIFP</v>
      </c>
      <c r="B3140" s="68" t="str">
        <f>IF(ISNA(VLOOKUP(C3140,COA!$A$2:$B$340,2,FALSE)),"XXX",VLOOKUP(C3140,COA!$A$2:$B$340,2,FALSE))</f>
        <v>C95</v>
      </c>
      <c r="C3140" s="149" t="str">
        <f t="shared" si="98"/>
        <v>0008-1001-0012</v>
      </c>
      <c r="D3140" s="134" t="s">
        <v>451</v>
      </c>
      <c r="E3140" s="134" t="s">
        <v>417</v>
      </c>
      <c r="F3140" s="134" t="s">
        <v>452</v>
      </c>
      <c r="G3140" s="134" t="s">
        <v>1047</v>
      </c>
      <c r="H3140" s="134" t="s">
        <v>1023</v>
      </c>
      <c r="I3140" s="134" t="s">
        <v>2</v>
      </c>
      <c r="J3140" s="135">
        <v>-2247</v>
      </c>
      <c r="K3140" s="135">
        <v>-1009.67</v>
      </c>
      <c r="L3140" s="135">
        <v>-706.77</v>
      </c>
      <c r="M3140" s="141" t="str">
        <f t="shared" ref="M3140:M3203" si="99">IF(G3140&lt;$M$1,$M$1,G3140)</f>
        <v>201601</v>
      </c>
    </row>
    <row r="3141" spans="1:13" x14ac:dyDescent="0.25">
      <c r="A3141" s="35" t="str">
        <f>VLOOKUP(B3141,ResCat!$A$2:$B$269,2,FALSE)</f>
        <v>DOIIFP</v>
      </c>
      <c r="B3141" s="68" t="str">
        <f>IF(ISNA(VLOOKUP(C3141,COA!$A$2:$B$340,2,FALSE)),"XXX",VLOOKUP(C3141,COA!$A$2:$B$340,2,FALSE))</f>
        <v>C95</v>
      </c>
      <c r="C3141" s="149" t="str">
        <f t="shared" ref="C3141:C3204" si="100">D3141&amp;"-"&amp;E3141&amp;"-"&amp;F3141</f>
        <v>0008-1001-0012</v>
      </c>
      <c r="D3141" s="134" t="s">
        <v>451</v>
      </c>
      <c r="E3141" s="134" t="s">
        <v>417</v>
      </c>
      <c r="F3141" s="134" t="s">
        <v>452</v>
      </c>
      <c r="G3141" s="134" t="s">
        <v>1034</v>
      </c>
      <c r="H3141" s="134" t="s">
        <v>1023</v>
      </c>
      <c r="I3141" s="134" t="s">
        <v>2</v>
      </c>
      <c r="J3141" s="135">
        <v>-157</v>
      </c>
      <c r="K3141" s="135">
        <v>-157</v>
      </c>
      <c r="L3141" s="135">
        <v>-157</v>
      </c>
      <c r="M3141" s="141" t="str">
        <f t="shared" si="99"/>
        <v>201601</v>
      </c>
    </row>
    <row r="3142" spans="1:13" x14ac:dyDescent="0.25">
      <c r="A3142" s="35" t="str">
        <f>VLOOKUP(B3142,ResCat!$A$2:$B$269,2,FALSE)</f>
        <v>DOIIFP</v>
      </c>
      <c r="B3142" s="68" t="str">
        <f>IF(ISNA(VLOOKUP(C3142,COA!$A$2:$B$340,2,FALSE)),"XXX",VLOOKUP(C3142,COA!$A$2:$B$340,2,FALSE))</f>
        <v>C95</v>
      </c>
      <c r="C3142" s="149" t="str">
        <f t="shared" si="100"/>
        <v>0008-1001-0012</v>
      </c>
      <c r="D3142" s="134" t="s">
        <v>451</v>
      </c>
      <c r="E3142" s="134" t="s">
        <v>417</v>
      </c>
      <c r="F3142" s="134" t="s">
        <v>452</v>
      </c>
      <c r="G3142" s="134" t="s">
        <v>1036</v>
      </c>
      <c r="H3142" s="134" t="s">
        <v>1023</v>
      </c>
      <c r="I3142" s="134" t="s">
        <v>3</v>
      </c>
      <c r="J3142" s="135">
        <v>0</v>
      </c>
      <c r="K3142" s="135">
        <v>0</v>
      </c>
      <c r="L3142" s="135">
        <v>1060</v>
      </c>
      <c r="M3142" s="141" t="str">
        <f t="shared" si="99"/>
        <v>201601</v>
      </c>
    </row>
    <row r="3143" spans="1:13" x14ac:dyDescent="0.25">
      <c r="A3143" s="35" t="str">
        <f>VLOOKUP(B3143,ResCat!$A$2:$B$269,2,FALSE)</f>
        <v>DOIIFP</v>
      </c>
      <c r="B3143" s="68" t="str">
        <f>IF(ISNA(VLOOKUP(C3143,COA!$A$2:$B$340,2,FALSE)),"XXX",VLOOKUP(C3143,COA!$A$2:$B$340,2,FALSE))</f>
        <v>C95</v>
      </c>
      <c r="C3143" s="149" t="str">
        <f t="shared" si="100"/>
        <v>0008-1001-0012</v>
      </c>
      <c r="D3143" s="134" t="s">
        <v>451</v>
      </c>
      <c r="E3143" s="134" t="s">
        <v>417</v>
      </c>
      <c r="F3143" s="134" t="s">
        <v>452</v>
      </c>
      <c r="G3143" s="134" t="s">
        <v>1036</v>
      </c>
      <c r="H3143" s="134" t="s">
        <v>1023</v>
      </c>
      <c r="I3143" s="134" t="s">
        <v>2</v>
      </c>
      <c r="J3143" s="135">
        <v>-79</v>
      </c>
      <c r="K3143" s="135">
        <v>-57.03</v>
      </c>
      <c r="L3143" s="135">
        <v>-57.03</v>
      </c>
      <c r="M3143" s="141" t="str">
        <f t="shared" si="99"/>
        <v>201601</v>
      </c>
    </row>
    <row r="3144" spans="1:13" x14ac:dyDescent="0.25">
      <c r="A3144" s="35" t="str">
        <f>VLOOKUP(B3144,ResCat!$A$2:$B$269,2,FALSE)</f>
        <v>DOIIFP</v>
      </c>
      <c r="B3144" s="68" t="str">
        <f>IF(ISNA(VLOOKUP(C3144,COA!$A$2:$B$340,2,FALSE)),"XXX",VLOOKUP(C3144,COA!$A$2:$B$340,2,FALSE))</f>
        <v>C95</v>
      </c>
      <c r="C3144" s="149" t="str">
        <f t="shared" si="100"/>
        <v>0008-1001-0012</v>
      </c>
      <c r="D3144" s="134" t="s">
        <v>451</v>
      </c>
      <c r="E3144" s="134" t="s">
        <v>417</v>
      </c>
      <c r="F3144" s="134" t="s">
        <v>452</v>
      </c>
      <c r="G3144" s="134" t="s">
        <v>367</v>
      </c>
      <c r="H3144" s="134" t="s">
        <v>1023</v>
      </c>
      <c r="I3144" s="134" t="s">
        <v>2</v>
      </c>
      <c r="J3144" s="135">
        <v>0</v>
      </c>
      <c r="K3144" s="135">
        <v>16.139999999999986</v>
      </c>
      <c r="L3144" s="135">
        <v>0</v>
      </c>
      <c r="M3144" s="141" t="str">
        <f t="shared" si="99"/>
        <v>201601</v>
      </c>
    </row>
    <row r="3145" spans="1:13" x14ac:dyDescent="0.25">
      <c r="A3145" s="35" t="str">
        <f>VLOOKUP(B3145,ResCat!$A$2:$B$269,2,FALSE)</f>
        <v>DOIIFP</v>
      </c>
      <c r="B3145" s="68" t="str">
        <f>IF(ISNA(VLOOKUP(C3145,COA!$A$2:$B$340,2,FALSE)),"XXX",VLOOKUP(C3145,COA!$A$2:$B$340,2,FALSE))</f>
        <v>C95</v>
      </c>
      <c r="C3145" s="149" t="str">
        <f t="shared" si="100"/>
        <v>0008-1001-0012</v>
      </c>
      <c r="D3145" s="134" t="s">
        <v>451</v>
      </c>
      <c r="E3145" s="134" t="s">
        <v>417</v>
      </c>
      <c r="F3145" s="134" t="s">
        <v>452</v>
      </c>
      <c r="G3145" s="134" t="s">
        <v>1037</v>
      </c>
      <c r="H3145" s="134" t="s">
        <v>1023</v>
      </c>
      <c r="I3145" s="134" t="s">
        <v>2</v>
      </c>
      <c r="J3145" s="135">
        <v>0</v>
      </c>
      <c r="K3145" s="135">
        <v>13.319999999999986</v>
      </c>
      <c r="L3145" s="135">
        <v>0</v>
      </c>
      <c r="M3145" s="141" t="str">
        <f t="shared" si="99"/>
        <v>201601</v>
      </c>
    </row>
    <row r="3146" spans="1:13" x14ac:dyDescent="0.25">
      <c r="A3146" s="35" t="str">
        <f>VLOOKUP(B3146,ResCat!$A$2:$B$269,2,FALSE)</f>
        <v>DOIIFP</v>
      </c>
      <c r="B3146" s="68" t="str">
        <f>IF(ISNA(VLOOKUP(C3146,COA!$A$2:$B$340,2,FALSE)),"XXX",VLOOKUP(C3146,COA!$A$2:$B$340,2,FALSE))</f>
        <v>C95</v>
      </c>
      <c r="C3146" s="149" t="str">
        <f t="shared" si="100"/>
        <v>0008-1001-0012</v>
      </c>
      <c r="D3146" s="134" t="s">
        <v>451</v>
      </c>
      <c r="E3146" s="134" t="s">
        <v>417</v>
      </c>
      <c r="F3146" s="134" t="s">
        <v>452</v>
      </c>
      <c r="G3146" s="134" t="s">
        <v>1035</v>
      </c>
      <c r="H3146" s="134" t="s">
        <v>1023</v>
      </c>
      <c r="I3146" s="134" t="s">
        <v>3</v>
      </c>
      <c r="J3146" s="135">
        <v>-1001.5099999999999</v>
      </c>
      <c r="K3146" s="135">
        <v>-506.15</v>
      </c>
      <c r="L3146" s="135">
        <v>-299.27000000000004</v>
      </c>
      <c r="M3146" s="141" t="str">
        <f t="shared" si="99"/>
        <v>201601</v>
      </c>
    </row>
    <row r="3147" spans="1:13" x14ac:dyDescent="0.25">
      <c r="A3147" s="35" t="str">
        <f>VLOOKUP(B3147,ResCat!$A$2:$B$269,2,FALSE)</f>
        <v>DOIIFP</v>
      </c>
      <c r="B3147" s="68" t="str">
        <f>IF(ISNA(VLOOKUP(C3147,COA!$A$2:$B$340,2,FALSE)),"XXX",VLOOKUP(C3147,COA!$A$2:$B$340,2,FALSE))</f>
        <v>C95</v>
      </c>
      <c r="C3147" s="149" t="str">
        <f t="shared" si="100"/>
        <v>0008-1001-0012</v>
      </c>
      <c r="D3147" s="134" t="s">
        <v>451</v>
      </c>
      <c r="E3147" s="134" t="s">
        <v>417</v>
      </c>
      <c r="F3147" s="134" t="s">
        <v>452</v>
      </c>
      <c r="G3147" s="134" t="s">
        <v>1035</v>
      </c>
      <c r="H3147" s="134" t="s">
        <v>1023</v>
      </c>
      <c r="I3147" s="134" t="s">
        <v>2</v>
      </c>
      <c r="J3147" s="135">
        <v>-2110</v>
      </c>
      <c r="K3147" s="135">
        <v>-785.37000000000012</v>
      </c>
      <c r="L3147" s="135">
        <v>-738.21</v>
      </c>
      <c r="M3147" s="141" t="str">
        <f t="shared" si="99"/>
        <v>201601</v>
      </c>
    </row>
    <row r="3148" spans="1:13" x14ac:dyDescent="0.25">
      <c r="A3148" s="35" t="str">
        <f>VLOOKUP(B3148,ResCat!$A$2:$B$269,2,FALSE)</f>
        <v>DOIIFP</v>
      </c>
      <c r="B3148" s="68" t="str">
        <f>IF(ISNA(VLOOKUP(C3148,COA!$A$2:$B$340,2,FALSE)),"XXX",VLOOKUP(C3148,COA!$A$2:$B$340,2,FALSE))</f>
        <v>C95</v>
      </c>
      <c r="C3148" s="149" t="str">
        <f t="shared" si="100"/>
        <v>0008-1001-0012</v>
      </c>
      <c r="D3148" s="134" t="s">
        <v>451</v>
      </c>
      <c r="E3148" s="134" t="s">
        <v>417</v>
      </c>
      <c r="F3148" s="134" t="s">
        <v>452</v>
      </c>
      <c r="G3148" s="134" t="s">
        <v>1025</v>
      </c>
      <c r="H3148" s="134" t="s">
        <v>1023</v>
      </c>
      <c r="I3148" s="134" t="s">
        <v>2</v>
      </c>
      <c r="J3148" s="135">
        <v>-330</v>
      </c>
      <c r="K3148" s="135">
        <v>-75.320000000000007</v>
      </c>
      <c r="L3148" s="135">
        <v>-46.02</v>
      </c>
      <c r="M3148" s="141" t="str">
        <f t="shared" si="99"/>
        <v>201601</v>
      </c>
    </row>
    <row r="3149" spans="1:13" x14ac:dyDescent="0.25">
      <c r="A3149" s="35" t="str">
        <f>VLOOKUP(B3149,ResCat!$A$2:$B$269,2,FALSE)</f>
        <v>DOIIFP</v>
      </c>
      <c r="B3149" s="68" t="str">
        <f>IF(ISNA(VLOOKUP(C3149,COA!$A$2:$B$340,2,FALSE)),"XXX",VLOOKUP(C3149,COA!$A$2:$B$340,2,FALSE))</f>
        <v>C95</v>
      </c>
      <c r="C3149" s="149" t="str">
        <f t="shared" si="100"/>
        <v>0008-1001-0012</v>
      </c>
      <c r="D3149" s="134" t="s">
        <v>451</v>
      </c>
      <c r="E3149" s="134" t="s">
        <v>417</v>
      </c>
      <c r="F3149" s="134" t="s">
        <v>452</v>
      </c>
      <c r="G3149" s="134" t="s">
        <v>365</v>
      </c>
      <c r="H3149" s="134" t="s">
        <v>1023</v>
      </c>
      <c r="I3149" s="134" t="s">
        <v>3</v>
      </c>
      <c r="J3149" s="135">
        <v>0</v>
      </c>
      <c r="K3149" s="135">
        <v>-73.319999999999993</v>
      </c>
      <c r="L3149" s="135">
        <v>-73.320000000000007</v>
      </c>
      <c r="M3149" s="141" t="str">
        <f t="shared" si="99"/>
        <v>201601</v>
      </c>
    </row>
    <row r="3150" spans="1:13" x14ac:dyDescent="0.25">
      <c r="A3150" s="35" t="str">
        <f>VLOOKUP(B3150,ResCat!$A$2:$B$269,2,FALSE)</f>
        <v>DOIIFP</v>
      </c>
      <c r="B3150" s="68" t="str">
        <f>IF(ISNA(VLOOKUP(C3150,COA!$A$2:$B$340,2,FALSE)),"XXX",VLOOKUP(C3150,COA!$A$2:$B$340,2,FALSE))</f>
        <v>C95</v>
      </c>
      <c r="C3150" s="149" t="str">
        <f t="shared" si="100"/>
        <v>0008-1001-0012</v>
      </c>
      <c r="D3150" s="134" t="s">
        <v>451</v>
      </c>
      <c r="E3150" s="134" t="s">
        <v>417</v>
      </c>
      <c r="F3150" s="134" t="s">
        <v>452</v>
      </c>
      <c r="G3150" s="134" t="s">
        <v>365</v>
      </c>
      <c r="H3150" s="134" t="s">
        <v>1023</v>
      </c>
      <c r="I3150" s="134" t="s">
        <v>2</v>
      </c>
      <c r="J3150" s="135">
        <v>-20</v>
      </c>
      <c r="K3150" s="135">
        <v>17.120000000000005</v>
      </c>
      <c r="L3150" s="135">
        <v>-6.65</v>
      </c>
      <c r="M3150" s="141" t="str">
        <f t="shared" si="99"/>
        <v>201601</v>
      </c>
    </row>
    <row r="3151" spans="1:13" x14ac:dyDescent="0.25">
      <c r="A3151" s="35" t="str">
        <f>VLOOKUP(B3151,ResCat!$A$2:$B$269,2,FALSE)</f>
        <v>DOIIFP</v>
      </c>
      <c r="B3151" s="68" t="str">
        <f>IF(ISNA(VLOOKUP(C3151,COA!$A$2:$B$340,2,FALSE)),"XXX",VLOOKUP(C3151,COA!$A$2:$B$340,2,FALSE))</f>
        <v>C95</v>
      </c>
      <c r="C3151" s="149" t="str">
        <f t="shared" si="100"/>
        <v>0008-1001-0012</v>
      </c>
      <c r="D3151" s="134" t="s">
        <v>451</v>
      </c>
      <c r="E3151" s="134" t="s">
        <v>417</v>
      </c>
      <c r="F3151" s="134" t="s">
        <v>452</v>
      </c>
      <c r="G3151" s="134" t="s">
        <v>344</v>
      </c>
      <c r="H3151" s="134" t="s">
        <v>1023</v>
      </c>
      <c r="I3151" s="134" t="s">
        <v>3</v>
      </c>
      <c r="J3151" s="135">
        <v>-570</v>
      </c>
      <c r="K3151" s="135">
        <v>-320.34000000000003</v>
      </c>
      <c r="L3151" s="135">
        <v>-160.65</v>
      </c>
      <c r="M3151" s="141" t="str">
        <f t="shared" si="99"/>
        <v>201601</v>
      </c>
    </row>
    <row r="3152" spans="1:13" x14ac:dyDescent="0.25">
      <c r="A3152" s="35" t="str">
        <f>VLOOKUP(B3152,ResCat!$A$2:$B$269,2,FALSE)</f>
        <v>DOIIFP</v>
      </c>
      <c r="B3152" s="68" t="str">
        <f>IF(ISNA(VLOOKUP(C3152,COA!$A$2:$B$340,2,FALSE)),"XXX",VLOOKUP(C3152,COA!$A$2:$B$340,2,FALSE))</f>
        <v>C95</v>
      </c>
      <c r="C3152" s="149" t="str">
        <f t="shared" si="100"/>
        <v>0008-1001-0012</v>
      </c>
      <c r="D3152" s="134" t="s">
        <v>451</v>
      </c>
      <c r="E3152" s="134" t="s">
        <v>417</v>
      </c>
      <c r="F3152" s="134" t="s">
        <v>452</v>
      </c>
      <c r="G3152" s="134" t="s">
        <v>344</v>
      </c>
      <c r="H3152" s="134" t="s">
        <v>1023</v>
      </c>
      <c r="I3152" s="134" t="s">
        <v>2</v>
      </c>
      <c r="J3152" s="135">
        <v>-330</v>
      </c>
      <c r="K3152" s="135">
        <v>-80.529999999999987</v>
      </c>
      <c r="L3152" s="135">
        <v>-46.02</v>
      </c>
      <c r="M3152" s="141" t="str">
        <f t="shared" si="99"/>
        <v>201601</v>
      </c>
    </row>
    <row r="3153" spans="1:13" x14ac:dyDescent="0.25">
      <c r="A3153" s="35" t="str">
        <f>VLOOKUP(B3153,ResCat!$A$2:$B$269,2,FALSE)</f>
        <v>DOIIFP</v>
      </c>
      <c r="B3153" s="68" t="str">
        <f>IF(ISNA(VLOOKUP(C3153,COA!$A$2:$B$340,2,FALSE)),"XXX",VLOOKUP(C3153,COA!$A$2:$B$340,2,FALSE))</f>
        <v>C95</v>
      </c>
      <c r="C3153" s="149" t="str">
        <f t="shared" si="100"/>
        <v>0008-1001-0012</v>
      </c>
      <c r="D3153" s="134" t="s">
        <v>451</v>
      </c>
      <c r="E3153" s="134" t="s">
        <v>417</v>
      </c>
      <c r="F3153" s="134" t="s">
        <v>452</v>
      </c>
      <c r="G3153" s="134" t="s">
        <v>1030</v>
      </c>
      <c r="H3153" s="134" t="s">
        <v>1023</v>
      </c>
      <c r="I3153" s="134" t="s">
        <v>3</v>
      </c>
      <c r="J3153" s="135">
        <v>-65</v>
      </c>
      <c r="K3153" s="135">
        <v>-38.76</v>
      </c>
      <c r="L3153" s="135">
        <v>-23.26</v>
      </c>
      <c r="M3153" s="141" t="str">
        <f t="shared" si="99"/>
        <v>201601</v>
      </c>
    </row>
    <row r="3154" spans="1:13" x14ac:dyDescent="0.25">
      <c r="A3154" s="35" t="str">
        <f>VLOOKUP(B3154,ResCat!$A$2:$B$269,2,FALSE)</f>
        <v>DOIIFP</v>
      </c>
      <c r="B3154" s="68" t="str">
        <f>IF(ISNA(VLOOKUP(C3154,COA!$A$2:$B$340,2,FALSE)),"XXX",VLOOKUP(C3154,COA!$A$2:$B$340,2,FALSE))</f>
        <v>C95</v>
      </c>
      <c r="C3154" s="149" t="str">
        <f t="shared" si="100"/>
        <v>0008-1001-0012</v>
      </c>
      <c r="D3154" s="134" t="s">
        <v>451</v>
      </c>
      <c r="E3154" s="134" t="s">
        <v>417</v>
      </c>
      <c r="F3154" s="134" t="s">
        <v>452</v>
      </c>
      <c r="G3154" s="134" t="s">
        <v>1030</v>
      </c>
      <c r="H3154" s="134" t="s">
        <v>1023</v>
      </c>
      <c r="I3154" s="134" t="s">
        <v>2</v>
      </c>
      <c r="J3154" s="135">
        <v>-742</v>
      </c>
      <c r="K3154" s="135">
        <v>-286.14</v>
      </c>
      <c r="L3154" s="135">
        <v>-179.03</v>
      </c>
      <c r="M3154" s="141" t="str">
        <f t="shared" si="99"/>
        <v>201601</v>
      </c>
    </row>
    <row r="3155" spans="1:13" x14ac:dyDescent="0.25">
      <c r="A3155" s="35" t="str">
        <f>VLOOKUP(B3155,ResCat!$A$2:$B$269,2,FALSE)</f>
        <v>DOIIFP</v>
      </c>
      <c r="B3155" s="68" t="str">
        <f>IF(ISNA(VLOOKUP(C3155,COA!$A$2:$B$340,2,FALSE)),"XXX",VLOOKUP(C3155,COA!$A$2:$B$340,2,FALSE))</f>
        <v>C95</v>
      </c>
      <c r="C3155" s="149" t="str">
        <f t="shared" si="100"/>
        <v>0008-1001-0012</v>
      </c>
      <c r="D3155" s="134" t="s">
        <v>451</v>
      </c>
      <c r="E3155" s="134" t="s">
        <v>417</v>
      </c>
      <c r="F3155" s="134" t="s">
        <v>452</v>
      </c>
      <c r="G3155" s="134" t="s">
        <v>345</v>
      </c>
      <c r="H3155" s="134" t="s">
        <v>1023</v>
      </c>
      <c r="I3155" s="134" t="s">
        <v>3</v>
      </c>
      <c r="J3155" s="135">
        <v>-722.92</v>
      </c>
      <c r="K3155" s="135">
        <v>-408.98</v>
      </c>
      <c r="L3155" s="135">
        <v>-213.25</v>
      </c>
      <c r="M3155" s="141" t="str">
        <f t="shared" si="99"/>
        <v>201601</v>
      </c>
    </row>
    <row r="3156" spans="1:13" x14ac:dyDescent="0.25">
      <c r="A3156" s="35" t="str">
        <f>VLOOKUP(B3156,ResCat!$A$2:$B$269,2,FALSE)</f>
        <v>DOIIFP</v>
      </c>
      <c r="B3156" s="68" t="str">
        <f>IF(ISNA(VLOOKUP(C3156,COA!$A$2:$B$340,2,FALSE)),"XXX",VLOOKUP(C3156,COA!$A$2:$B$340,2,FALSE))</f>
        <v>C95</v>
      </c>
      <c r="C3156" s="149" t="str">
        <f t="shared" si="100"/>
        <v>0008-1001-0012</v>
      </c>
      <c r="D3156" s="134" t="s">
        <v>451</v>
      </c>
      <c r="E3156" s="134" t="s">
        <v>417</v>
      </c>
      <c r="F3156" s="134" t="s">
        <v>452</v>
      </c>
      <c r="G3156" s="134" t="s">
        <v>345</v>
      </c>
      <c r="H3156" s="134" t="s">
        <v>1023</v>
      </c>
      <c r="I3156" s="134" t="s">
        <v>0</v>
      </c>
      <c r="J3156" s="135">
        <v>-6.8212102632969618E-12</v>
      </c>
      <c r="K3156" s="135">
        <v>-9039.9400000000023</v>
      </c>
      <c r="L3156" s="135">
        <v>-9039.9400000000023</v>
      </c>
      <c r="M3156" s="141" t="str">
        <f t="shared" si="99"/>
        <v>201601</v>
      </c>
    </row>
    <row r="3157" spans="1:13" x14ac:dyDescent="0.25">
      <c r="A3157" s="35" t="str">
        <f>VLOOKUP(B3157,ResCat!$A$2:$B$269,2,FALSE)</f>
        <v>DOIIFP</v>
      </c>
      <c r="B3157" s="68" t="str">
        <f>IF(ISNA(VLOOKUP(C3157,COA!$A$2:$B$340,2,FALSE)),"XXX",VLOOKUP(C3157,COA!$A$2:$B$340,2,FALSE))</f>
        <v>C95</v>
      </c>
      <c r="C3157" s="149" t="str">
        <f t="shared" si="100"/>
        <v>0008-1001-0012</v>
      </c>
      <c r="D3157" s="134" t="s">
        <v>451</v>
      </c>
      <c r="E3157" s="134" t="s">
        <v>417</v>
      </c>
      <c r="F3157" s="134" t="s">
        <v>452</v>
      </c>
      <c r="G3157" s="134" t="s">
        <v>345</v>
      </c>
      <c r="H3157" s="134" t="s">
        <v>1023</v>
      </c>
      <c r="I3157" s="134" t="s">
        <v>2</v>
      </c>
      <c r="J3157" s="135">
        <v>0</v>
      </c>
      <c r="K3157" s="135">
        <v>46.81</v>
      </c>
      <c r="L3157" s="135">
        <v>0</v>
      </c>
      <c r="M3157" s="141" t="str">
        <f t="shared" si="99"/>
        <v>201601</v>
      </c>
    </row>
    <row r="3158" spans="1:13" x14ac:dyDescent="0.25">
      <c r="A3158" s="35" t="str">
        <f>VLOOKUP(B3158,ResCat!$A$2:$B$269,2,FALSE)</f>
        <v>DOIIFP</v>
      </c>
      <c r="B3158" s="68" t="str">
        <f>IF(ISNA(VLOOKUP(C3158,COA!$A$2:$B$340,2,FALSE)),"XXX",VLOOKUP(C3158,COA!$A$2:$B$340,2,FALSE))</f>
        <v>C95</v>
      </c>
      <c r="C3158" s="149" t="str">
        <f t="shared" si="100"/>
        <v>0008-1001-0012</v>
      </c>
      <c r="D3158" s="134" t="s">
        <v>451</v>
      </c>
      <c r="E3158" s="134" t="s">
        <v>417</v>
      </c>
      <c r="F3158" s="134" t="s">
        <v>452</v>
      </c>
      <c r="G3158" s="134" t="s">
        <v>346</v>
      </c>
      <c r="H3158" s="134" t="s">
        <v>1023</v>
      </c>
      <c r="I3158" s="134" t="s">
        <v>2</v>
      </c>
      <c r="J3158" s="135">
        <v>-115.86000000000001</v>
      </c>
      <c r="K3158" s="135">
        <v>-99.720000000000027</v>
      </c>
      <c r="L3158" s="135">
        <v>-151.86000000000001</v>
      </c>
      <c r="M3158" s="141" t="str">
        <f t="shared" si="99"/>
        <v>201601</v>
      </c>
    </row>
    <row r="3159" spans="1:13" x14ac:dyDescent="0.25">
      <c r="A3159" s="35" t="str">
        <f>VLOOKUP(B3159,ResCat!$A$2:$B$269,2,FALSE)</f>
        <v>DOIIFP</v>
      </c>
      <c r="B3159" s="68" t="str">
        <f>IF(ISNA(VLOOKUP(C3159,COA!$A$2:$B$340,2,FALSE)),"XXX",VLOOKUP(C3159,COA!$A$2:$B$340,2,FALSE))</f>
        <v>C95</v>
      </c>
      <c r="C3159" s="149" t="str">
        <f t="shared" si="100"/>
        <v>0008-1001-0012</v>
      </c>
      <c r="D3159" s="134" t="s">
        <v>451</v>
      </c>
      <c r="E3159" s="134" t="s">
        <v>417</v>
      </c>
      <c r="F3159" s="134" t="s">
        <v>452</v>
      </c>
      <c r="G3159" s="134" t="s">
        <v>309</v>
      </c>
      <c r="H3159" s="134" t="s">
        <v>1023</v>
      </c>
      <c r="I3159" s="134" t="s">
        <v>3</v>
      </c>
      <c r="J3159" s="135">
        <v>-194.17</v>
      </c>
      <c r="K3159" s="135">
        <v>-194.17</v>
      </c>
      <c r="L3159" s="135">
        <v>-194.17</v>
      </c>
      <c r="M3159" s="141" t="str">
        <f t="shared" si="99"/>
        <v>201601</v>
      </c>
    </row>
    <row r="3160" spans="1:13" x14ac:dyDescent="0.25">
      <c r="A3160" s="35" t="str">
        <f>VLOOKUP(B3160,ResCat!$A$2:$B$269,2,FALSE)</f>
        <v>DOIIFP</v>
      </c>
      <c r="B3160" s="68" t="str">
        <f>IF(ISNA(VLOOKUP(C3160,COA!$A$2:$B$340,2,FALSE)),"XXX",VLOOKUP(C3160,COA!$A$2:$B$340,2,FALSE))</f>
        <v>C95</v>
      </c>
      <c r="C3160" s="149" t="str">
        <f t="shared" si="100"/>
        <v>0008-1001-0012</v>
      </c>
      <c r="D3160" s="134" t="s">
        <v>451</v>
      </c>
      <c r="E3160" s="134" t="s">
        <v>417</v>
      </c>
      <c r="F3160" s="134" t="s">
        <v>452</v>
      </c>
      <c r="G3160" s="134" t="s">
        <v>309</v>
      </c>
      <c r="H3160" s="134" t="s">
        <v>1023</v>
      </c>
      <c r="I3160" s="134" t="s">
        <v>2</v>
      </c>
      <c r="J3160" s="135">
        <v>90.85</v>
      </c>
      <c r="K3160" s="135">
        <v>90.85</v>
      </c>
      <c r="L3160" s="135">
        <v>0</v>
      </c>
      <c r="M3160" s="141" t="str">
        <f t="shared" si="99"/>
        <v>201601</v>
      </c>
    </row>
    <row r="3161" spans="1:13" x14ac:dyDescent="0.25">
      <c r="A3161" s="35" t="str">
        <f>VLOOKUP(B3161,ResCat!$A$2:$B$269,2,FALSE)</f>
        <v>DOIIFP</v>
      </c>
      <c r="B3161" s="68" t="str">
        <f>IF(ISNA(VLOOKUP(C3161,COA!$A$2:$B$340,2,FALSE)),"XXX",VLOOKUP(C3161,COA!$A$2:$B$340,2,FALSE))</f>
        <v>C95</v>
      </c>
      <c r="C3161" s="149" t="str">
        <f t="shared" si="100"/>
        <v>0008-1001-0012</v>
      </c>
      <c r="D3161" s="134" t="s">
        <v>451</v>
      </c>
      <c r="E3161" s="134" t="s">
        <v>417</v>
      </c>
      <c r="F3161" s="134" t="s">
        <v>452</v>
      </c>
      <c r="G3161" s="134" t="s">
        <v>309</v>
      </c>
      <c r="H3161" s="134" t="s">
        <v>1023</v>
      </c>
      <c r="I3161" s="134" t="s">
        <v>1</v>
      </c>
      <c r="J3161" s="135">
        <v>0</v>
      </c>
      <c r="K3161" s="135">
        <v>0</v>
      </c>
      <c r="L3161" s="135">
        <v>0</v>
      </c>
      <c r="M3161" s="141" t="str">
        <f t="shared" si="99"/>
        <v>201601</v>
      </c>
    </row>
    <row r="3162" spans="1:13" x14ac:dyDescent="0.25">
      <c r="A3162" s="35" t="str">
        <f>VLOOKUP(B3162,ResCat!$A$2:$B$269,2,FALSE)</f>
        <v>DOIIFP</v>
      </c>
      <c r="B3162" s="68" t="str">
        <f>IF(ISNA(VLOOKUP(C3162,COA!$A$2:$B$340,2,FALSE)),"XXX",VLOOKUP(C3162,COA!$A$2:$B$340,2,FALSE))</f>
        <v>C95</v>
      </c>
      <c r="C3162" s="149" t="str">
        <f t="shared" si="100"/>
        <v>0008-1001-0012</v>
      </c>
      <c r="D3162" s="134" t="s">
        <v>451</v>
      </c>
      <c r="E3162" s="134" t="s">
        <v>417</v>
      </c>
      <c r="F3162" s="134" t="s">
        <v>452</v>
      </c>
      <c r="G3162" s="134" t="s">
        <v>1026</v>
      </c>
      <c r="H3162" s="134" t="s">
        <v>1023</v>
      </c>
      <c r="I3162" s="134" t="s">
        <v>3</v>
      </c>
      <c r="J3162" s="135">
        <v>69.810000000000059</v>
      </c>
      <c r="K3162" s="135">
        <v>-90.110000000000099</v>
      </c>
      <c r="L3162" s="135">
        <v>-159.91999999999999</v>
      </c>
      <c r="M3162" s="141" t="str">
        <f t="shared" si="99"/>
        <v>201601</v>
      </c>
    </row>
    <row r="3163" spans="1:13" x14ac:dyDescent="0.25">
      <c r="A3163" s="35" t="str">
        <f>VLOOKUP(B3163,ResCat!$A$2:$B$269,2,FALSE)</f>
        <v>DOIIFP</v>
      </c>
      <c r="B3163" s="68" t="str">
        <f>IF(ISNA(VLOOKUP(C3163,COA!$A$2:$B$340,2,FALSE)),"XXX",VLOOKUP(C3163,COA!$A$2:$B$340,2,FALSE))</f>
        <v>C95</v>
      </c>
      <c r="C3163" s="149" t="str">
        <f t="shared" si="100"/>
        <v>0008-1001-0012</v>
      </c>
      <c r="D3163" s="134" t="s">
        <v>451</v>
      </c>
      <c r="E3163" s="134" t="s">
        <v>417</v>
      </c>
      <c r="F3163" s="134" t="s">
        <v>452</v>
      </c>
      <c r="G3163" s="134" t="s">
        <v>1026</v>
      </c>
      <c r="H3163" s="134" t="s">
        <v>1023</v>
      </c>
      <c r="I3163" s="134" t="s">
        <v>2</v>
      </c>
      <c r="J3163" s="135">
        <v>379.82</v>
      </c>
      <c r="K3163" s="135">
        <v>381.94</v>
      </c>
      <c r="L3163" s="135">
        <v>47.91</v>
      </c>
      <c r="M3163" s="141" t="str">
        <f t="shared" si="99"/>
        <v>201601</v>
      </c>
    </row>
    <row r="3164" spans="1:13" x14ac:dyDescent="0.25">
      <c r="A3164" s="35" t="str">
        <f>VLOOKUP(B3164,ResCat!$A$2:$B$269,2,FALSE)</f>
        <v>DOIIFP</v>
      </c>
      <c r="B3164" s="68" t="str">
        <f>IF(ISNA(VLOOKUP(C3164,COA!$A$2:$B$340,2,FALSE)),"XXX",VLOOKUP(C3164,COA!$A$2:$B$340,2,FALSE))</f>
        <v>C95</v>
      </c>
      <c r="C3164" s="149" t="str">
        <f t="shared" si="100"/>
        <v>0008-1001-0012</v>
      </c>
      <c r="D3164" s="134" t="s">
        <v>451</v>
      </c>
      <c r="E3164" s="134" t="s">
        <v>417</v>
      </c>
      <c r="F3164" s="134" t="s">
        <v>452</v>
      </c>
      <c r="G3164" s="134" t="s">
        <v>1026</v>
      </c>
      <c r="H3164" s="134" t="s">
        <v>1023</v>
      </c>
      <c r="I3164" s="134" t="s">
        <v>1</v>
      </c>
      <c r="J3164" s="135">
        <v>0</v>
      </c>
      <c r="K3164" s="135">
        <v>0</v>
      </c>
      <c r="L3164" s="135">
        <v>0</v>
      </c>
      <c r="M3164" s="141" t="str">
        <f t="shared" si="99"/>
        <v>201601</v>
      </c>
    </row>
    <row r="3165" spans="1:13" x14ac:dyDescent="0.25">
      <c r="A3165" s="35" t="str">
        <f>VLOOKUP(B3165,ResCat!$A$2:$B$269,2,FALSE)</f>
        <v>DOIIFP</v>
      </c>
      <c r="B3165" s="68" t="str">
        <f>IF(ISNA(VLOOKUP(C3165,COA!$A$2:$B$340,2,FALSE)),"XXX",VLOOKUP(C3165,COA!$A$2:$B$340,2,FALSE))</f>
        <v>C95</v>
      </c>
      <c r="C3165" s="149" t="str">
        <f t="shared" si="100"/>
        <v>0008-1001-0012</v>
      </c>
      <c r="D3165" s="134" t="s">
        <v>451</v>
      </c>
      <c r="E3165" s="134" t="s">
        <v>417</v>
      </c>
      <c r="F3165" s="134" t="s">
        <v>452</v>
      </c>
      <c r="G3165" s="134" t="s">
        <v>362</v>
      </c>
      <c r="H3165" s="134" t="s">
        <v>1023</v>
      </c>
      <c r="I3165" s="134" t="s">
        <v>3</v>
      </c>
      <c r="J3165" s="135">
        <v>0</v>
      </c>
      <c r="K3165" s="135">
        <v>-637.53</v>
      </c>
      <c r="L3165" s="135">
        <v>-637.53</v>
      </c>
      <c r="M3165" s="141" t="str">
        <f t="shared" si="99"/>
        <v>201601</v>
      </c>
    </row>
    <row r="3166" spans="1:13" x14ac:dyDescent="0.25">
      <c r="A3166" s="35" t="str">
        <f>VLOOKUP(B3166,ResCat!$A$2:$B$269,2,FALSE)</f>
        <v>DOIIFP</v>
      </c>
      <c r="B3166" s="68" t="str">
        <f>IF(ISNA(VLOOKUP(C3166,COA!$A$2:$B$340,2,FALSE)),"XXX",VLOOKUP(C3166,COA!$A$2:$B$340,2,FALSE))</f>
        <v>C95</v>
      </c>
      <c r="C3166" s="149" t="str">
        <f t="shared" si="100"/>
        <v>0008-1001-0012</v>
      </c>
      <c r="D3166" s="134" t="s">
        <v>451</v>
      </c>
      <c r="E3166" s="134" t="s">
        <v>417</v>
      </c>
      <c r="F3166" s="134" t="s">
        <v>452</v>
      </c>
      <c r="G3166" s="134" t="s">
        <v>362</v>
      </c>
      <c r="H3166" s="134" t="s">
        <v>1023</v>
      </c>
      <c r="I3166" s="134" t="s">
        <v>2</v>
      </c>
      <c r="J3166" s="135">
        <v>193.63</v>
      </c>
      <c r="K3166" s="135">
        <v>341.37</v>
      </c>
      <c r="L3166" s="135">
        <v>300</v>
      </c>
      <c r="M3166" s="141" t="str">
        <f t="shared" si="99"/>
        <v>201601</v>
      </c>
    </row>
    <row r="3167" spans="1:13" x14ac:dyDescent="0.25">
      <c r="A3167" s="35" t="str">
        <f>VLOOKUP(B3167,ResCat!$A$2:$B$269,2,FALSE)</f>
        <v>DOIIFP</v>
      </c>
      <c r="B3167" s="68" t="str">
        <f>IF(ISNA(VLOOKUP(C3167,COA!$A$2:$B$340,2,FALSE)),"XXX",VLOOKUP(C3167,COA!$A$2:$B$340,2,FALSE))</f>
        <v>C95</v>
      </c>
      <c r="C3167" s="149" t="str">
        <f t="shared" si="100"/>
        <v>0008-1001-0012</v>
      </c>
      <c r="D3167" s="134" t="s">
        <v>451</v>
      </c>
      <c r="E3167" s="134" t="s">
        <v>417</v>
      </c>
      <c r="F3167" s="134" t="s">
        <v>452</v>
      </c>
      <c r="G3167" s="134" t="s">
        <v>362</v>
      </c>
      <c r="H3167" s="134" t="s">
        <v>1023</v>
      </c>
      <c r="I3167" s="134" t="s">
        <v>1</v>
      </c>
      <c r="J3167" s="135">
        <v>168.97</v>
      </c>
      <c r="K3167" s="135">
        <v>168.97</v>
      </c>
      <c r="L3167" s="135">
        <v>0</v>
      </c>
      <c r="M3167" s="141" t="str">
        <f t="shared" si="99"/>
        <v>201601</v>
      </c>
    </row>
    <row r="3168" spans="1:13" x14ac:dyDescent="0.25">
      <c r="A3168" s="35" t="str">
        <f>VLOOKUP(B3168,ResCat!$A$2:$B$269,2,FALSE)</f>
        <v>DOIIFP</v>
      </c>
      <c r="B3168" s="68" t="str">
        <f>IF(ISNA(VLOOKUP(C3168,COA!$A$2:$B$340,2,FALSE)),"XXX",VLOOKUP(C3168,COA!$A$2:$B$340,2,FALSE))</f>
        <v>C95</v>
      </c>
      <c r="C3168" s="149" t="str">
        <f t="shared" si="100"/>
        <v>0008-1001-0012</v>
      </c>
      <c r="D3168" s="134" t="s">
        <v>451</v>
      </c>
      <c r="E3168" s="134" t="s">
        <v>417</v>
      </c>
      <c r="F3168" s="134" t="s">
        <v>452</v>
      </c>
      <c r="G3168" s="134" t="s">
        <v>1027</v>
      </c>
      <c r="H3168" s="134" t="s">
        <v>1023</v>
      </c>
      <c r="I3168" s="134" t="s">
        <v>3</v>
      </c>
      <c r="J3168" s="135">
        <v>0</v>
      </c>
      <c r="K3168" s="135">
        <v>-60.460000000000008</v>
      </c>
      <c r="L3168" s="135">
        <v>-60.46</v>
      </c>
      <c r="M3168" s="141" t="str">
        <f t="shared" si="99"/>
        <v>201601</v>
      </c>
    </row>
    <row r="3169" spans="1:13" x14ac:dyDescent="0.25">
      <c r="A3169" s="35" t="str">
        <f>VLOOKUP(B3169,ResCat!$A$2:$B$269,2,FALSE)</f>
        <v>DOIIFP</v>
      </c>
      <c r="B3169" s="68" t="str">
        <f>IF(ISNA(VLOOKUP(C3169,COA!$A$2:$B$340,2,FALSE)),"XXX",VLOOKUP(C3169,COA!$A$2:$B$340,2,FALSE))</f>
        <v>C95</v>
      </c>
      <c r="C3169" s="149" t="str">
        <f t="shared" si="100"/>
        <v>0008-1001-0012</v>
      </c>
      <c r="D3169" s="134" t="s">
        <v>451</v>
      </c>
      <c r="E3169" s="134" t="s">
        <v>417</v>
      </c>
      <c r="F3169" s="134" t="s">
        <v>452</v>
      </c>
      <c r="G3169" s="134" t="s">
        <v>1027</v>
      </c>
      <c r="H3169" s="134" t="s">
        <v>1023</v>
      </c>
      <c r="I3169" s="134" t="s">
        <v>0</v>
      </c>
      <c r="J3169" s="135">
        <v>1346.04</v>
      </c>
      <c r="K3169" s="135">
        <v>1346.04</v>
      </c>
      <c r="L3169" s="135">
        <v>242.23</v>
      </c>
      <c r="M3169" s="141" t="str">
        <f t="shared" si="99"/>
        <v>201601</v>
      </c>
    </row>
    <row r="3170" spans="1:13" x14ac:dyDescent="0.25">
      <c r="A3170" s="35" t="str">
        <f>VLOOKUP(B3170,ResCat!$A$2:$B$269,2,FALSE)</f>
        <v>DOIIFP</v>
      </c>
      <c r="B3170" s="68" t="str">
        <f>IF(ISNA(VLOOKUP(C3170,COA!$A$2:$B$340,2,FALSE)),"XXX",VLOOKUP(C3170,COA!$A$2:$B$340,2,FALSE))</f>
        <v>C95</v>
      </c>
      <c r="C3170" s="149" t="str">
        <f t="shared" si="100"/>
        <v>0008-1001-0012</v>
      </c>
      <c r="D3170" s="134" t="s">
        <v>451</v>
      </c>
      <c r="E3170" s="134" t="s">
        <v>417</v>
      </c>
      <c r="F3170" s="134" t="s">
        <v>452</v>
      </c>
      <c r="G3170" s="134" t="s">
        <v>1027</v>
      </c>
      <c r="H3170" s="134" t="s">
        <v>1023</v>
      </c>
      <c r="I3170" s="134" t="s">
        <v>2</v>
      </c>
      <c r="J3170" s="135">
        <v>257.56</v>
      </c>
      <c r="K3170" s="135">
        <v>97</v>
      </c>
      <c r="L3170" s="135">
        <v>73</v>
      </c>
      <c r="M3170" s="141" t="str">
        <f t="shared" si="99"/>
        <v>201601</v>
      </c>
    </row>
    <row r="3171" spans="1:13" x14ac:dyDescent="0.25">
      <c r="A3171" s="35" t="str">
        <f>VLOOKUP(B3171,ResCat!$A$2:$B$269,2,FALSE)</f>
        <v>DOIIFP</v>
      </c>
      <c r="B3171" s="68" t="str">
        <f>IF(ISNA(VLOOKUP(C3171,COA!$A$2:$B$340,2,FALSE)),"XXX",VLOOKUP(C3171,COA!$A$2:$B$340,2,FALSE))</f>
        <v>C95</v>
      </c>
      <c r="C3171" s="149" t="str">
        <f t="shared" si="100"/>
        <v>0008-1001-0012</v>
      </c>
      <c r="D3171" s="134" t="s">
        <v>451</v>
      </c>
      <c r="E3171" s="134" t="s">
        <v>417</v>
      </c>
      <c r="F3171" s="134" t="s">
        <v>452</v>
      </c>
      <c r="G3171" s="134" t="s">
        <v>1028</v>
      </c>
      <c r="H3171" s="134" t="s">
        <v>1023</v>
      </c>
      <c r="I3171" s="134" t="s">
        <v>3</v>
      </c>
      <c r="J3171" s="135">
        <v>184.93</v>
      </c>
      <c r="K3171" s="135">
        <v>184.93</v>
      </c>
      <c r="L3171" s="135">
        <v>0</v>
      </c>
      <c r="M3171" s="141" t="str">
        <f t="shared" si="99"/>
        <v>201601</v>
      </c>
    </row>
    <row r="3172" spans="1:13" x14ac:dyDescent="0.25">
      <c r="A3172" s="35" t="str">
        <f>VLOOKUP(B3172,ResCat!$A$2:$B$269,2,FALSE)</f>
        <v>DOIIFP</v>
      </c>
      <c r="B3172" s="68" t="str">
        <f>IF(ISNA(VLOOKUP(C3172,COA!$A$2:$B$340,2,FALSE)),"XXX",VLOOKUP(C3172,COA!$A$2:$B$340,2,FALSE))</f>
        <v>C95</v>
      </c>
      <c r="C3172" s="149" t="str">
        <f t="shared" si="100"/>
        <v>0008-1001-0012</v>
      </c>
      <c r="D3172" s="134" t="s">
        <v>451</v>
      </c>
      <c r="E3172" s="134" t="s">
        <v>417</v>
      </c>
      <c r="F3172" s="134" t="s">
        <v>452</v>
      </c>
      <c r="G3172" s="134" t="s">
        <v>1028</v>
      </c>
      <c r="H3172" s="134" t="s">
        <v>1023</v>
      </c>
      <c r="I3172" s="134" t="s">
        <v>2</v>
      </c>
      <c r="J3172" s="135">
        <v>120.5</v>
      </c>
      <c r="K3172" s="135">
        <v>120.5</v>
      </c>
      <c r="L3172" s="135">
        <v>0</v>
      </c>
      <c r="M3172" s="141" t="str">
        <f t="shared" si="99"/>
        <v>201601</v>
      </c>
    </row>
    <row r="3173" spans="1:13" x14ac:dyDescent="0.25">
      <c r="A3173" s="35" t="str">
        <f>VLOOKUP(B3173,ResCat!$A$2:$B$269,2,FALSE)</f>
        <v>DOIIFP</v>
      </c>
      <c r="B3173" s="68" t="str">
        <f>IF(ISNA(VLOOKUP(C3173,COA!$A$2:$B$340,2,FALSE)),"XXX",VLOOKUP(C3173,COA!$A$2:$B$340,2,FALSE))</f>
        <v>C95</v>
      </c>
      <c r="C3173" s="149" t="str">
        <f t="shared" si="100"/>
        <v>0008-1001-0012</v>
      </c>
      <c r="D3173" s="134" t="s">
        <v>451</v>
      </c>
      <c r="E3173" s="134" t="s">
        <v>417</v>
      </c>
      <c r="F3173" s="134" t="s">
        <v>452</v>
      </c>
      <c r="G3173" s="134" t="s">
        <v>1028</v>
      </c>
      <c r="H3173" s="134" t="s">
        <v>1023</v>
      </c>
      <c r="I3173" s="134" t="s">
        <v>1</v>
      </c>
      <c r="J3173" s="135">
        <v>108.03</v>
      </c>
      <c r="K3173" s="135">
        <v>45.09</v>
      </c>
      <c r="L3173" s="135">
        <v>-62.939999999999991</v>
      </c>
      <c r="M3173" s="141" t="str">
        <f t="shared" si="99"/>
        <v>201601</v>
      </c>
    </row>
    <row r="3174" spans="1:13" x14ac:dyDescent="0.25">
      <c r="A3174" s="35" t="str">
        <f>VLOOKUP(B3174,ResCat!$A$2:$B$269,2,FALSE)</f>
        <v>DOIIFP</v>
      </c>
      <c r="B3174" s="68" t="str">
        <f>IF(ISNA(VLOOKUP(C3174,COA!$A$2:$B$340,2,FALSE)),"XXX",VLOOKUP(C3174,COA!$A$2:$B$340,2,FALSE))</f>
        <v>C95</v>
      </c>
      <c r="C3174" s="149" t="str">
        <f t="shared" si="100"/>
        <v>0008-1001-0012</v>
      </c>
      <c r="D3174" s="134" t="s">
        <v>451</v>
      </c>
      <c r="E3174" s="134" t="s">
        <v>417</v>
      </c>
      <c r="F3174" s="134" t="s">
        <v>452</v>
      </c>
      <c r="G3174" s="134" t="s">
        <v>363</v>
      </c>
      <c r="H3174" s="134" t="s">
        <v>1023</v>
      </c>
      <c r="I3174" s="134" t="s">
        <v>3</v>
      </c>
      <c r="J3174" s="135">
        <v>-12</v>
      </c>
      <c r="K3174" s="135">
        <v>-37.270000000000003</v>
      </c>
      <c r="L3174" s="135">
        <v>-33.74</v>
      </c>
      <c r="M3174" s="141" t="str">
        <f t="shared" si="99"/>
        <v>201601</v>
      </c>
    </row>
    <row r="3175" spans="1:13" x14ac:dyDescent="0.25">
      <c r="A3175" s="35" t="str">
        <f>VLOOKUP(B3175,ResCat!$A$2:$B$269,2,FALSE)</f>
        <v>DOIIFP</v>
      </c>
      <c r="B3175" s="68" t="str">
        <f>IF(ISNA(VLOOKUP(C3175,COA!$A$2:$B$340,2,FALSE)),"XXX",VLOOKUP(C3175,COA!$A$2:$B$340,2,FALSE))</f>
        <v>C95</v>
      </c>
      <c r="C3175" s="149" t="str">
        <f t="shared" si="100"/>
        <v>0008-1001-0012</v>
      </c>
      <c r="D3175" s="134" t="s">
        <v>451</v>
      </c>
      <c r="E3175" s="134" t="s">
        <v>417</v>
      </c>
      <c r="F3175" s="134" t="s">
        <v>452</v>
      </c>
      <c r="G3175" s="134" t="s">
        <v>363</v>
      </c>
      <c r="H3175" s="134" t="s">
        <v>1023</v>
      </c>
      <c r="I3175" s="134" t="s">
        <v>0</v>
      </c>
      <c r="J3175" s="135">
        <v>-5.6843418860808015E-13</v>
      </c>
      <c r="K3175" s="135">
        <v>-2000</v>
      </c>
      <c r="L3175" s="135">
        <v>-2000</v>
      </c>
      <c r="M3175" s="141" t="str">
        <f t="shared" si="99"/>
        <v>201601</v>
      </c>
    </row>
    <row r="3176" spans="1:13" x14ac:dyDescent="0.25">
      <c r="A3176" s="35" t="str">
        <f>VLOOKUP(B3176,ResCat!$A$2:$B$269,2,FALSE)</f>
        <v>DOIIFP</v>
      </c>
      <c r="B3176" s="68" t="str">
        <f>IF(ISNA(VLOOKUP(C3176,COA!$A$2:$B$340,2,FALSE)),"XXX",VLOOKUP(C3176,COA!$A$2:$B$340,2,FALSE))</f>
        <v>C95</v>
      </c>
      <c r="C3176" s="149" t="str">
        <f t="shared" si="100"/>
        <v>0008-1001-0012</v>
      </c>
      <c r="D3176" s="134" t="s">
        <v>451</v>
      </c>
      <c r="E3176" s="134" t="s">
        <v>417</v>
      </c>
      <c r="F3176" s="134" t="s">
        <v>452</v>
      </c>
      <c r="G3176" s="134" t="s">
        <v>363</v>
      </c>
      <c r="H3176" s="134" t="s">
        <v>1023</v>
      </c>
      <c r="I3176" s="134" t="s">
        <v>2</v>
      </c>
      <c r="J3176" s="135">
        <v>441.54999999999995</v>
      </c>
      <c r="K3176" s="135">
        <v>511.99999999999994</v>
      </c>
      <c r="L3176" s="135">
        <v>-100.55</v>
      </c>
      <c r="M3176" s="141" t="str">
        <f t="shared" si="99"/>
        <v>201601</v>
      </c>
    </row>
    <row r="3177" spans="1:13" x14ac:dyDescent="0.25">
      <c r="A3177" s="35" t="str">
        <f>VLOOKUP(B3177,ResCat!$A$2:$B$269,2,FALSE)</f>
        <v>DOIIFP</v>
      </c>
      <c r="B3177" s="68" t="str">
        <f>IF(ISNA(VLOOKUP(C3177,COA!$A$2:$B$340,2,FALSE)),"XXX",VLOOKUP(C3177,COA!$A$2:$B$340,2,FALSE))</f>
        <v>C95</v>
      </c>
      <c r="C3177" s="149" t="str">
        <f t="shared" si="100"/>
        <v>0008-1001-0012</v>
      </c>
      <c r="D3177" s="134" t="s">
        <v>451</v>
      </c>
      <c r="E3177" s="134" t="s">
        <v>417</v>
      </c>
      <c r="F3177" s="134" t="s">
        <v>452</v>
      </c>
      <c r="G3177" s="134" t="s">
        <v>363</v>
      </c>
      <c r="H3177" s="134" t="s">
        <v>1023</v>
      </c>
      <c r="I3177" s="134" t="s">
        <v>1</v>
      </c>
      <c r="J3177" s="135">
        <v>176.96</v>
      </c>
      <c r="K3177" s="135">
        <v>176.96</v>
      </c>
      <c r="L3177" s="135">
        <v>0</v>
      </c>
      <c r="M3177" s="141" t="str">
        <f t="shared" si="99"/>
        <v>201601</v>
      </c>
    </row>
    <row r="3178" spans="1:13" x14ac:dyDescent="0.25">
      <c r="A3178" s="35" t="str">
        <f>VLOOKUP(B3178,ResCat!$A$2:$B$269,2,FALSE)</f>
        <v>DOIIFP</v>
      </c>
      <c r="B3178" s="68" t="str">
        <f>IF(ISNA(VLOOKUP(C3178,COA!$A$2:$B$340,2,FALSE)),"XXX",VLOOKUP(C3178,COA!$A$2:$B$340,2,FALSE))</f>
        <v>C95</v>
      </c>
      <c r="C3178" s="149" t="str">
        <f t="shared" si="100"/>
        <v>0008-1001-0012</v>
      </c>
      <c r="D3178" s="134" t="s">
        <v>451</v>
      </c>
      <c r="E3178" s="134" t="s">
        <v>417</v>
      </c>
      <c r="F3178" s="134" t="s">
        <v>452</v>
      </c>
      <c r="G3178" s="134" t="s">
        <v>1029</v>
      </c>
      <c r="H3178" s="134" t="s">
        <v>1023</v>
      </c>
      <c r="I3178" s="134" t="s">
        <v>3</v>
      </c>
      <c r="J3178" s="135">
        <v>-862.59999999999968</v>
      </c>
      <c r="K3178" s="135">
        <v>-1758.9399999999998</v>
      </c>
      <c r="L3178" s="135">
        <v>-1758.9399999999998</v>
      </c>
      <c r="M3178" s="141" t="str">
        <f t="shared" si="99"/>
        <v>201601</v>
      </c>
    </row>
    <row r="3179" spans="1:13" x14ac:dyDescent="0.25">
      <c r="A3179" s="35" t="str">
        <f>VLOOKUP(B3179,ResCat!$A$2:$B$269,2,FALSE)</f>
        <v>DOIIFP</v>
      </c>
      <c r="B3179" s="68" t="str">
        <f>IF(ISNA(VLOOKUP(C3179,COA!$A$2:$B$340,2,FALSE)),"XXX",VLOOKUP(C3179,COA!$A$2:$B$340,2,FALSE))</f>
        <v>C95</v>
      </c>
      <c r="C3179" s="149" t="str">
        <f t="shared" si="100"/>
        <v>0008-1001-0012</v>
      </c>
      <c r="D3179" s="134" t="s">
        <v>451</v>
      </c>
      <c r="E3179" s="134" t="s">
        <v>417</v>
      </c>
      <c r="F3179" s="134" t="s">
        <v>452</v>
      </c>
      <c r="G3179" s="134" t="s">
        <v>1029</v>
      </c>
      <c r="H3179" s="134" t="s">
        <v>1023</v>
      </c>
      <c r="I3179" s="134" t="s">
        <v>2</v>
      </c>
      <c r="J3179" s="135">
        <v>-752.87</v>
      </c>
      <c r="K3179" s="135">
        <v>-344.01</v>
      </c>
      <c r="L3179" s="135">
        <v>-228.68</v>
      </c>
      <c r="M3179" s="141" t="str">
        <f t="shared" si="99"/>
        <v>201601</v>
      </c>
    </row>
    <row r="3180" spans="1:13" x14ac:dyDescent="0.25">
      <c r="A3180" s="35" t="str">
        <f>VLOOKUP(B3180,ResCat!$A$2:$B$269,2,FALSE)</f>
        <v>DOIIFP</v>
      </c>
      <c r="B3180" s="68" t="str">
        <f>IF(ISNA(VLOOKUP(C3180,COA!$A$2:$B$340,2,FALSE)),"XXX",VLOOKUP(C3180,COA!$A$2:$B$340,2,FALSE))</f>
        <v>C95</v>
      </c>
      <c r="C3180" s="149" t="str">
        <f t="shared" si="100"/>
        <v>0008-1001-0012</v>
      </c>
      <c r="D3180" s="134" t="s">
        <v>451</v>
      </c>
      <c r="E3180" s="134" t="s">
        <v>417</v>
      </c>
      <c r="F3180" s="134" t="s">
        <v>452</v>
      </c>
      <c r="G3180" s="134" t="s">
        <v>349</v>
      </c>
      <c r="H3180" s="134" t="s">
        <v>1023</v>
      </c>
      <c r="I3180" s="134" t="s">
        <v>2</v>
      </c>
      <c r="J3180" s="135">
        <v>-111.96999999999998</v>
      </c>
      <c r="K3180" s="135">
        <v>-75.56</v>
      </c>
      <c r="L3180" s="135">
        <v>-24.31</v>
      </c>
      <c r="M3180" s="141" t="str">
        <f t="shared" si="99"/>
        <v>201601</v>
      </c>
    </row>
    <row r="3181" spans="1:13" x14ac:dyDescent="0.25">
      <c r="A3181" s="35" t="str">
        <f>VLOOKUP(B3181,ResCat!$A$2:$B$269,2,FALSE)</f>
        <v>DOIIFP</v>
      </c>
      <c r="B3181" s="68" t="str">
        <f>IF(ISNA(VLOOKUP(C3181,COA!$A$2:$B$340,2,FALSE)),"XXX",VLOOKUP(C3181,COA!$A$2:$B$340,2,FALSE))</f>
        <v>C95</v>
      </c>
      <c r="C3181" s="149" t="str">
        <f t="shared" si="100"/>
        <v>0008-1001-0012</v>
      </c>
      <c r="D3181" s="134" t="s">
        <v>451</v>
      </c>
      <c r="E3181" s="134" t="s">
        <v>417</v>
      </c>
      <c r="F3181" s="134" t="s">
        <v>452</v>
      </c>
      <c r="G3181" s="134" t="s">
        <v>350</v>
      </c>
      <c r="H3181" s="134" t="s">
        <v>1023</v>
      </c>
      <c r="I3181" s="134" t="s">
        <v>2</v>
      </c>
      <c r="J3181" s="135">
        <v>37.130000000000003</v>
      </c>
      <c r="K3181" s="135">
        <v>534.98000000000013</v>
      </c>
      <c r="L3181" s="135">
        <v>497.85</v>
      </c>
      <c r="M3181" s="141" t="str">
        <f t="shared" si="99"/>
        <v>201601</v>
      </c>
    </row>
    <row r="3182" spans="1:13" x14ac:dyDescent="0.25">
      <c r="A3182" s="35" t="str">
        <f>VLOOKUP(B3182,ResCat!$A$2:$B$269,2,FALSE)</f>
        <v>DOIIFP</v>
      </c>
      <c r="B3182" s="68" t="str">
        <f>IF(ISNA(VLOOKUP(C3182,COA!$A$2:$B$340,2,FALSE)),"XXX",VLOOKUP(C3182,COA!$A$2:$B$340,2,FALSE))</f>
        <v>C95</v>
      </c>
      <c r="C3182" s="149" t="str">
        <f t="shared" si="100"/>
        <v>0008-1001-0012</v>
      </c>
      <c r="D3182" s="134" t="s">
        <v>451</v>
      </c>
      <c r="E3182" s="134" t="s">
        <v>417</v>
      </c>
      <c r="F3182" s="134" t="s">
        <v>452</v>
      </c>
      <c r="G3182" s="134" t="s">
        <v>359</v>
      </c>
      <c r="H3182" s="134" t="s">
        <v>1023</v>
      </c>
      <c r="I3182" s="134" t="s">
        <v>2</v>
      </c>
      <c r="J3182" s="135">
        <v>25.92</v>
      </c>
      <c r="K3182" s="135">
        <v>25.92</v>
      </c>
      <c r="L3182" s="135">
        <v>0</v>
      </c>
      <c r="M3182" s="141" t="str">
        <f t="shared" si="99"/>
        <v>201601</v>
      </c>
    </row>
    <row r="3183" spans="1:13" x14ac:dyDescent="0.25">
      <c r="A3183" s="35" t="str">
        <f>VLOOKUP(B3183,ResCat!$A$2:$B$269,2,FALSE)</f>
        <v>DOIIFP</v>
      </c>
      <c r="B3183" s="68" t="str">
        <f>IF(ISNA(VLOOKUP(C3183,COA!$A$2:$B$340,2,FALSE)),"XXX",VLOOKUP(C3183,COA!$A$2:$B$340,2,FALSE))</f>
        <v>C95</v>
      </c>
      <c r="C3183" s="149" t="str">
        <f t="shared" si="100"/>
        <v>0008-1001-0012</v>
      </c>
      <c r="D3183" s="134" t="s">
        <v>451</v>
      </c>
      <c r="E3183" s="134" t="s">
        <v>417</v>
      </c>
      <c r="F3183" s="134" t="s">
        <v>452</v>
      </c>
      <c r="G3183" s="134" t="s">
        <v>354</v>
      </c>
      <c r="H3183" s="134" t="s">
        <v>1023</v>
      </c>
      <c r="I3183" s="134" t="s">
        <v>3</v>
      </c>
      <c r="J3183" s="135">
        <v>89.89</v>
      </c>
      <c r="K3183" s="135">
        <v>89.89</v>
      </c>
      <c r="L3183" s="135">
        <v>0</v>
      </c>
      <c r="M3183" s="141" t="str">
        <f t="shared" si="99"/>
        <v>201601</v>
      </c>
    </row>
    <row r="3184" spans="1:13" x14ac:dyDescent="0.25">
      <c r="A3184" s="35" t="str">
        <f>VLOOKUP(B3184,ResCat!$A$2:$B$269,2,FALSE)</f>
        <v>DOIIFP</v>
      </c>
      <c r="B3184" s="68" t="str">
        <f>IF(ISNA(VLOOKUP(C3184,COA!$A$2:$B$340,2,FALSE)),"XXX",VLOOKUP(C3184,COA!$A$2:$B$340,2,FALSE))</f>
        <v>C95</v>
      </c>
      <c r="C3184" s="149" t="str">
        <f t="shared" si="100"/>
        <v>0008-1001-0012</v>
      </c>
      <c r="D3184" s="134" t="s">
        <v>451</v>
      </c>
      <c r="E3184" s="134" t="s">
        <v>417</v>
      </c>
      <c r="F3184" s="134" t="s">
        <v>452</v>
      </c>
      <c r="G3184" s="134" t="s">
        <v>354</v>
      </c>
      <c r="H3184" s="134" t="s">
        <v>1023</v>
      </c>
      <c r="I3184" s="134" t="s">
        <v>0</v>
      </c>
      <c r="J3184" s="135">
        <v>-19125</v>
      </c>
      <c r="K3184" s="135">
        <v>-814.51</v>
      </c>
      <c r="L3184" s="135">
        <v>-814.51</v>
      </c>
      <c r="M3184" s="141" t="str">
        <f t="shared" si="99"/>
        <v>201601</v>
      </c>
    </row>
    <row r="3185" spans="1:13" x14ac:dyDescent="0.25">
      <c r="A3185" s="35" t="str">
        <f>VLOOKUP(B3185,ResCat!$A$2:$B$269,2,FALSE)</f>
        <v>DOIIFP</v>
      </c>
      <c r="B3185" s="68" t="str">
        <f>IF(ISNA(VLOOKUP(C3185,COA!$A$2:$B$340,2,FALSE)),"XXX",VLOOKUP(C3185,COA!$A$2:$B$340,2,FALSE))</f>
        <v>C95</v>
      </c>
      <c r="C3185" s="149" t="str">
        <f t="shared" si="100"/>
        <v>0008-1001-0012</v>
      </c>
      <c r="D3185" s="134" t="s">
        <v>451</v>
      </c>
      <c r="E3185" s="134" t="s">
        <v>417</v>
      </c>
      <c r="F3185" s="134" t="s">
        <v>452</v>
      </c>
      <c r="G3185" s="134" t="s">
        <v>354</v>
      </c>
      <c r="H3185" s="134" t="s">
        <v>1023</v>
      </c>
      <c r="I3185" s="134" t="s">
        <v>2</v>
      </c>
      <c r="J3185" s="135">
        <v>21.610000000000014</v>
      </c>
      <c r="K3185" s="135">
        <v>147.72000000000003</v>
      </c>
      <c r="L3185" s="135">
        <v>-62.540000000000006</v>
      </c>
      <c r="M3185" s="141" t="str">
        <f t="shared" si="99"/>
        <v>201601</v>
      </c>
    </row>
    <row r="3186" spans="1:13" x14ac:dyDescent="0.25">
      <c r="A3186" s="35" t="str">
        <f>VLOOKUP(B3186,ResCat!$A$2:$B$269,2,FALSE)</f>
        <v>DOIIFP</v>
      </c>
      <c r="B3186" s="68" t="str">
        <f>IF(ISNA(VLOOKUP(C3186,COA!$A$2:$B$340,2,FALSE)),"XXX",VLOOKUP(C3186,COA!$A$2:$B$340,2,FALSE))</f>
        <v>C95</v>
      </c>
      <c r="C3186" s="149" t="str">
        <f t="shared" si="100"/>
        <v>0008-1001-0012</v>
      </c>
      <c r="D3186" s="134" t="s">
        <v>451</v>
      </c>
      <c r="E3186" s="134" t="s">
        <v>417</v>
      </c>
      <c r="F3186" s="134" t="s">
        <v>452</v>
      </c>
      <c r="G3186" s="134" t="s">
        <v>366</v>
      </c>
      <c r="H3186" s="134" t="s">
        <v>1023</v>
      </c>
      <c r="I3186" s="134" t="s">
        <v>3</v>
      </c>
      <c r="J3186" s="135">
        <v>-15</v>
      </c>
      <c r="K3186" s="135">
        <v>-3.4300000000000068</v>
      </c>
      <c r="L3186" s="135">
        <v>-3.4300000000000068</v>
      </c>
      <c r="M3186" s="141" t="str">
        <f t="shared" si="99"/>
        <v>201601</v>
      </c>
    </row>
    <row r="3187" spans="1:13" x14ac:dyDescent="0.25">
      <c r="A3187" s="35" t="str">
        <f>VLOOKUP(B3187,ResCat!$A$2:$B$269,2,FALSE)</f>
        <v>DOIIFP</v>
      </c>
      <c r="B3187" s="68" t="str">
        <f>IF(ISNA(VLOOKUP(C3187,COA!$A$2:$B$340,2,FALSE)),"XXX",VLOOKUP(C3187,COA!$A$2:$B$340,2,FALSE))</f>
        <v>C95</v>
      </c>
      <c r="C3187" s="149" t="str">
        <f t="shared" si="100"/>
        <v>0008-1001-0012</v>
      </c>
      <c r="D3187" s="134" t="s">
        <v>451</v>
      </c>
      <c r="E3187" s="134" t="s">
        <v>417</v>
      </c>
      <c r="F3187" s="134" t="s">
        <v>452</v>
      </c>
      <c r="G3187" s="134" t="s">
        <v>366</v>
      </c>
      <c r="H3187" s="134" t="s">
        <v>1023</v>
      </c>
      <c r="I3187" s="134" t="s">
        <v>2</v>
      </c>
      <c r="J3187" s="135">
        <v>637.88</v>
      </c>
      <c r="K3187" s="135">
        <v>321.23000000000008</v>
      </c>
      <c r="L3187" s="135">
        <v>-69.520000000000039</v>
      </c>
      <c r="M3187" s="141" t="str">
        <f t="shared" si="99"/>
        <v>201601</v>
      </c>
    </row>
    <row r="3188" spans="1:13" x14ac:dyDescent="0.25">
      <c r="A3188" s="35" t="str">
        <f>VLOOKUP(B3188,ResCat!$A$2:$B$269,2,FALSE)</f>
        <v>DOIIFP</v>
      </c>
      <c r="B3188" s="68" t="str">
        <f>IF(ISNA(VLOOKUP(C3188,COA!$A$2:$B$340,2,FALSE)),"XXX",VLOOKUP(C3188,COA!$A$2:$B$340,2,FALSE))</f>
        <v>C95</v>
      </c>
      <c r="C3188" s="149" t="str">
        <f t="shared" si="100"/>
        <v>0008-1001-0012</v>
      </c>
      <c r="D3188" s="134" t="s">
        <v>451</v>
      </c>
      <c r="E3188" s="134" t="s">
        <v>417</v>
      </c>
      <c r="F3188" s="134" t="s">
        <v>452</v>
      </c>
      <c r="G3188" s="134" t="s">
        <v>337</v>
      </c>
      <c r="H3188" s="134" t="s">
        <v>1023</v>
      </c>
      <c r="I3188" s="134" t="s">
        <v>3</v>
      </c>
      <c r="J3188" s="135">
        <v>5765.17</v>
      </c>
      <c r="K3188" s="135">
        <v>1922</v>
      </c>
      <c r="L3188" s="135">
        <v>1243.28</v>
      </c>
      <c r="M3188" s="141" t="str">
        <f t="shared" si="99"/>
        <v>201601</v>
      </c>
    </row>
    <row r="3189" spans="1:13" x14ac:dyDescent="0.25">
      <c r="A3189" s="35" t="str">
        <f>VLOOKUP(B3189,ResCat!$A$2:$B$269,2,FALSE)</f>
        <v>DOIIFP</v>
      </c>
      <c r="B3189" s="68" t="str">
        <f>IF(ISNA(VLOOKUP(C3189,COA!$A$2:$B$340,2,FALSE)),"XXX",VLOOKUP(C3189,COA!$A$2:$B$340,2,FALSE))</f>
        <v>C95</v>
      </c>
      <c r="C3189" s="149" t="str">
        <f t="shared" si="100"/>
        <v>0008-1001-0012</v>
      </c>
      <c r="D3189" s="134" t="s">
        <v>451</v>
      </c>
      <c r="E3189" s="134" t="s">
        <v>417</v>
      </c>
      <c r="F3189" s="134" t="s">
        <v>452</v>
      </c>
      <c r="G3189" s="134" t="s">
        <v>337</v>
      </c>
      <c r="H3189" s="134" t="s">
        <v>1023</v>
      </c>
      <c r="I3189" s="134" t="s">
        <v>0</v>
      </c>
      <c r="J3189" s="135">
        <v>-71502.62999999999</v>
      </c>
      <c r="K3189" s="135">
        <v>-3855.0400000000013</v>
      </c>
      <c r="L3189" s="135">
        <v>-784.98000000000025</v>
      </c>
      <c r="M3189" s="141" t="str">
        <f t="shared" si="99"/>
        <v>201601</v>
      </c>
    </row>
    <row r="3190" spans="1:13" x14ac:dyDescent="0.25">
      <c r="A3190" s="35" t="str">
        <f>VLOOKUP(B3190,ResCat!$A$2:$B$269,2,FALSE)</f>
        <v>DOIIFP</v>
      </c>
      <c r="B3190" s="68" t="str">
        <f>IF(ISNA(VLOOKUP(C3190,COA!$A$2:$B$340,2,FALSE)),"XXX",VLOOKUP(C3190,COA!$A$2:$B$340,2,FALSE))</f>
        <v>C95</v>
      </c>
      <c r="C3190" s="149" t="str">
        <f t="shared" si="100"/>
        <v>0008-1001-0012</v>
      </c>
      <c r="D3190" s="134" t="s">
        <v>451</v>
      </c>
      <c r="E3190" s="134" t="s">
        <v>417</v>
      </c>
      <c r="F3190" s="134" t="s">
        <v>452</v>
      </c>
      <c r="G3190" s="134" t="s">
        <v>337</v>
      </c>
      <c r="H3190" s="134" t="s">
        <v>1023</v>
      </c>
      <c r="I3190" s="134" t="s">
        <v>2</v>
      </c>
      <c r="J3190" s="135">
        <v>-657.9699999999998</v>
      </c>
      <c r="K3190" s="135">
        <v>-2.999999999996561E-2</v>
      </c>
      <c r="L3190" s="135">
        <v>-10.669999999999996</v>
      </c>
      <c r="M3190" s="141" t="str">
        <f t="shared" si="99"/>
        <v>201601</v>
      </c>
    </row>
    <row r="3191" spans="1:13" x14ac:dyDescent="0.25">
      <c r="A3191" s="35" t="str">
        <f>VLOOKUP(B3191,ResCat!$A$2:$B$269,2,FALSE)</f>
        <v>DOIIFP</v>
      </c>
      <c r="B3191" s="68" t="str">
        <f>IF(ISNA(VLOOKUP(C3191,COA!$A$2:$B$340,2,FALSE)),"XXX",VLOOKUP(C3191,COA!$A$2:$B$340,2,FALSE))</f>
        <v>C95</v>
      </c>
      <c r="C3191" s="149" t="str">
        <f t="shared" si="100"/>
        <v>0008-1001-0012</v>
      </c>
      <c r="D3191" s="134" t="s">
        <v>451</v>
      </c>
      <c r="E3191" s="134" t="s">
        <v>417</v>
      </c>
      <c r="F3191" s="134" t="s">
        <v>452</v>
      </c>
      <c r="G3191" s="134" t="s">
        <v>337</v>
      </c>
      <c r="H3191" s="134" t="s">
        <v>1023</v>
      </c>
      <c r="I3191" s="134" t="s">
        <v>1</v>
      </c>
      <c r="J3191" s="135">
        <v>0</v>
      </c>
      <c r="K3191" s="135">
        <v>0</v>
      </c>
      <c r="L3191" s="135">
        <v>-328.95</v>
      </c>
      <c r="M3191" s="141" t="str">
        <f t="shared" si="99"/>
        <v>201601</v>
      </c>
    </row>
    <row r="3192" spans="1:13" x14ac:dyDescent="0.25">
      <c r="A3192" s="35" t="str">
        <f>VLOOKUP(B3192,ResCat!$A$2:$B$269,2,FALSE)</f>
        <v>DOIIFP</v>
      </c>
      <c r="B3192" s="68" t="str">
        <f>IF(ISNA(VLOOKUP(C3192,COA!$A$2:$B$340,2,FALSE)),"XXX",VLOOKUP(C3192,COA!$A$2:$B$340,2,FALSE))</f>
        <v>C95</v>
      </c>
      <c r="C3192" s="149" t="str">
        <f t="shared" si="100"/>
        <v>0008-1001-0012</v>
      </c>
      <c r="D3192" s="134" t="s">
        <v>451</v>
      </c>
      <c r="E3192" s="134" t="s">
        <v>417</v>
      </c>
      <c r="F3192" s="134" t="s">
        <v>452</v>
      </c>
      <c r="G3192" s="134" t="s">
        <v>352</v>
      </c>
      <c r="H3192" s="134" t="s">
        <v>1023</v>
      </c>
      <c r="I3192" s="134" t="s">
        <v>3</v>
      </c>
      <c r="J3192" s="135">
        <v>-700</v>
      </c>
      <c r="K3192" s="135">
        <v>-175.05</v>
      </c>
      <c r="L3192" s="135">
        <v>-175.05</v>
      </c>
      <c r="M3192" s="141" t="str">
        <f t="shared" si="99"/>
        <v>201602</v>
      </c>
    </row>
    <row r="3193" spans="1:13" x14ac:dyDescent="0.25">
      <c r="A3193" s="35" t="str">
        <f>VLOOKUP(B3193,ResCat!$A$2:$B$269,2,FALSE)</f>
        <v>DOIIFP</v>
      </c>
      <c r="B3193" s="68" t="str">
        <f>IF(ISNA(VLOOKUP(C3193,COA!$A$2:$B$340,2,FALSE)),"XXX",VLOOKUP(C3193,COA!$A$2:$B$340,2,FALSE))</f>
        <v>C95</v>
      </c>
      <c r="C3193" s="149" t="str">
        <f t="shared" si="100"/>
        <v>0008-1001-0012</v>
      </c>
      <c r="D3193" s="134" t="s">
        <v>451</v>
      </c>
      <c r="E3193" s="134" t="s">
        <v>417</v>
      </c>
      <c r="F3193" s="134" t="s">
        <v>452</v>
      </c>
      <c r="G3193" s="134" t="s">
        <v>352</v>
      </c>
      <c r="H3193" s="134" t="s">
        <v>1023</v>
      </c>
      <c r="I3193" s="134" t="s">
        <v>2</v>
      </c>
      <c r="J3193" s="135">
        <v>289.53999999999996</v>
      </c>
      <c r="K3193" s="135">
        <v>-616.36</v>
      </c>
      <c r="L3193" s="135">
        <v>-669.58</v>
      </c>
      <c r="M3193" s="141" t="str">
        <f t="shared" si="99"/>
        <v>201602</v>
      </c>
    </row>
    <row r="3194" spans="1:13" x14ac:dyDescent="0.25">
      <c r="A3194" s="35" t="str">
        <f>VLOOKUP(B3194,ResCat!$A$2:$B$269,2,FALSE)</f>
        <v>DOIIFP</v>
      </c>
      <c r="B3194" s="68" t="str">
        <f>IF(ISNA(VLOOKUP(C3194,COA!$A$2:$B$340,2,FALSE)),"XXX",VLOOKUP(C3194,COA!$A$2:$B$340,2,FALSE))</f>
        <v>C95</v>
      </c>
      <c r="C3194" s="149" t="str">
        <f t="shared" si="100"/>
        <v>0008-1001-0012</v>
      </c>
      <c r="D3194" s="134" t="s">
        <v>451</v>
      </c>
      <c r="E3194" s="134" t="s">
        <v>417</v>
      </c>
      <c r="F3194" s="134" t="s">
        <v>452</v>
      </c>
      <c r="G3194" s="134" t="s">
        <v>347</v>
      </c>
      <c r="H3194" s="134" t="s">
        <v>1023</v>
      </c>
      <c r="I3194" s="134" t="s">
        <v>3</v>
      </c>
      <c r="J3194" s="135">
        <v>1701.85</v>
      </c>
      <c r="K3194" s="135">
        <v>594.16</v>
      </c>
      <c r="L3194" s="135">
        <v>471.44</v>
      </c>
      <c r="M3194" s="141" t="str">
        <f t="shared" si="99"/>
        <v>201603</v>
      </c>
    </row>
    <row r="3195" spans="1:13" x14ac:dyDescent="0.25">
      <c r="A3195" s="35" t="str">
        <f>VLOOKUP(B3195,ResCat!$A$2:$B$269,2,FALSE)</f>
        <v>DOIIFP</v>
      </c>
      <c r="B3195" s="68" t="str">
        <f>IF(ISNA(VLOOKUP(C3195,COA!$A$2:$B$340,2,FALSE)),"XXX",VLOOKUP(C3195,COA!$A$2:$B$340,2,FALSE))</f>
        <v>C95</v>
      </c>
      <c r="C3195" s="149" t="str">
        <f t="shared" si="100"/>
        <v>0008-1001-0012</v>
      </c>
      <c r="D3195" s="134" t="s">
        <v>451</v>
      </c>
      <c r="E3195" s="134" t="s">
        <v>417</v>
      </c>
      <c r="F3195" s="134" t="s">
        <v>452</v>
      </c>
      <c r="G3195" s="134" t="s">
        <v>347</v>
      </c>
      <c r="H3195" s="134" t="s">
        <v>1023</v>
      </c>
      <c r="I3195" s="134" t="s">
        <v>2</v>
      </c>
      <c r="J3195" s="135">
        <v>2243.6</v>
      </c>
      <c r="K3195" s="135">
        <v>1602.58</v>
      </c>
      <c r="L3195" s="135">
        <v>1597.58</v>
      </c>
      <c r="M3195" s="141" t="str">
        <f t="shared" si="99"/>
        <v>201603</v>
      </c>
    </row>
    <row r="3196" spans="1:13" x14ac:dyDescent="0.25">
      <c r="A3196" s="35" t="str">
        <f>VLOOKUP(B3196,ResCat!$A$2:$B$269,2,FALSE)</f>
        <v>DOIIFP</v>
      </c>
      <c r="B3196" s="68" t="str">
        <f>IF(ISNA(VLOOKUP(C3196,COA!$A$2:$B$340,2,FALSE)),"XXX",VLOOKUP(C3196,COA!$A$2:$B$340,2,FALSE))</f>
        <v>C95</v>
      </c>
      <c r="C3196" s="149" t="str">
        <f t="shared" si="100"/>
        <v>0008-1001-0012</v>
      </c>
      <c r="D3196" s="134" t="s">
        <v>451</v>
      </c>
      <c r="E3196" s="134" t="s">
        <v>417</v>
      </c>
      <c r="F3196" s="134" t="s">
        <v>452</v>
      </c>
      <c r="G3196" s="134" t="s">
        <v>347</v>
      </c>
      <c r="H3196" s="134" t="s">
        <v>1023</v>
      </c>
      <c r="I3196" s="134" t="s">
        <v>1</v>
      </c>
      <c r="J3196" s="135">
        <v>40.69</v>
      </c>
      <c r="K3196" s="135">
        <v>0</v>
      </c>
      <c r="L3196" s="135">
        <v>0</v>
      </c>
      <c r="M3196" s="141" t="str">
        <f t="shared" si="99"/>
        <v>201603</v>
      </c>
    </row>
    <row r="3197" spans="1:13" x14ac:dyDescent="0.25">
      <c r="A3197" s="35" t="str">
        <f>VLOOKUP(B3197,ResCat!$A$2:$B$269,2,FALSE)</f>
        <v>DOIIFP</v>
      </c>
      <c r="B3197" s="68" t="str">
        <f>IF(ISNA(VLOOKUP(C3197,COA!$A$2:$B$340,2,FALSE)),"XXX",VLOOKUP(C3197,COA!$A$2:$B$340,2,FALSE))</f>
        <v>C95</v>
      </c>
      <c r="C3197" s="149" t="str">
        <f t="shared" si="100"/>
        <v>0008-1001-0012</v>
      </c>
      <c r="D3197" s="134" t="s">
        <v>451</v>
      </c>
      <c r="E3197" s="134" t="s">
        <v>417</v>
      </c>
      <c r="F3197" s="134" t="s">
        <v>452</v>
      </c>
      <c r="G3197" s="134" t="s">
        <v>361</v>
      </c>
      <c r="H3197" s="134" t="s">
        <v>1023</v>
      </c>
      <c r="I3197" s="134" t="s">
        <v>3</v>
      </c>
      <c r="J3197" s="135">
        <v>62.709999999999951</v>
      </c>
      <c r="K3197" s="135">
        <v>62.710000000000022</v>
      </c>
      <c r="L3197" s="135">
        <v>5.3290705182007514E-15</v>
      </c>
      <c r="M3197" s="141" t="str">
        <f t="shared" si="99"/>
        <v>201604</v>
      </c>
    </row>
    <row r="3198" spans="1:13" x14ac:dyDescent="0.25">
      <c r="A3198" s="35" t="str">
        <f>VLOOKUP(B3198,ResCat!$A$2:$B$269,2,FALSE)</f>
        <v>DOIIFP</v>
      </c>
      <c r="B3198" s="68" t="str">
        <f>IF(ISNA(VLOOKUP(C3198,COA!$A$2:$B$340,2,FALSE)),"XXX",VLOOKUP(C3198,COA!$A$2:$B$340,2,FALSE))</f>
        <v>C95</v>
      </c>
      <c r="C3198" s="149" t="str">
        <f t="shared" si="100"/>
        <v>0008-1001-0012</v>
      </c>
      <c r="D3198" s="134" t="s">
        <v>451</v>
      </c>
      <c r="E3198" s="134" t="s">
        <v>417</v>
      </c>
      <c r="F3198" s="134" t="s">
        <v>452</v>
      </c>
      <c r="G3198" s="134" t="s">
        <v>361</v>
      </c>
      <c r="H3198" s="134" t="s">
        <v>1023</v>
      </c>
      <c r="I3198" s="134" t="s">
        <v>2</v>
      </c>
      <c r="J3198" s="135">
        <v>731.72</v>
      </c>
      <c r="K3198" s="135">
        <v>360.84000000000003</v>
      </c>
      <c r="L3198" s="135">
        <v>259.84000000000003</v>
      </c>
      <c r="M3198" s="141" t="str">
        <f t="shared" si="99"/>
        <v>201604</v>
      </c>
    </row>
    <row r="3199" spans="1:13" x14ac:dyDescent="0.25">
      <c r="A3199" s="35" t="str">
        <f>VLOOKUP(B3199,ResCat!$A$2:$B$269,2,FALSE)</f>
        <v>DOIIFP</v>
      </c>
      <c r="B3199" s="68" t="str">
        <f>IF(ISNA(VLOOKUP(C3199,COA!$A$2:$B$340,2,FALSE)),"XXX",VLOOKUP(C3199,COA!$A$2:$B$340,2,FALSE))</f>
        <v>C95</v>
      </c>
      <c r="C3199" s="149" t="str">
        <f t="shared" si="100"/>
        <v>0008-1001-0012</v>
      </c>
      <c r="D3199" s="134" t="s">
        <v>451</v>
      </c>
      <c r="E3199" s="134" t="s">
        <v>417</v>
      </c>
      <c r="F3199" s="134" t="s">
        <v>452</v>
      </c>
      <c r="G3199" s="134" t="s">
        <v>312</v>
      </c>
      <c r="H3199" s="134" t="s">
        <v>1023</v>
      </c>
      <c r="I3199" s="134" t="s">
        <v>3</v>
      </c>
      <c r="J3199" s="135">
        <v>1025.5</v>
      </c>
      <c r="K3199" s="135">
        <v>132.16</v>
      </c>
      <c r="L3199" s="135">
        <v>53.530000000000008</v>
      </c>
      <c r="M3199" s="141" t="str">
        <f t="shared" si="99"/>
        <v>201605</v>
      </c>
    </row>
    <row r="3200" spans="1:13" x14ac:dyDescent="0.25">
      <c r="A3200" s="35" t="str">
        <f>VLOOKUP(B3200,ResCat!$A$2:$B$269,2,FALSE)</f>
        <v>DOIIFP</v>
      </c>
      <c r="B3200" s="68" t="str">
        <f>IF(ISNA(VLOOKUP(C3200,COA!$A$2:$B$340,2,FALSE)),"XXX",VLOOKUP(C3200,COA!$A$2:$B$340,2,FALSE))</f>
        <v>C95</v>
      </c>
      <c r="C3200" s="149" t="str">
        <f t="shared" si="100"/>
        <v>0008-1001-0012</v>
      </c>
      <c r="D3200" s="134" t="s">
        <v>451</v>
      </c>
      <c r="E3200" s="134" t="s">
        <v>417</v>
      </c>
      <c r="F3200" s="134" t="s">
        <v>452</v>
      </c>
      <c r="G3200" s="134" t="s">
        <v>312</v>
      </c>
      <c r="H3200" s="134" t="s">
        <v>1023</v>
      </c>
      <c r="I3200" s="134" t="s">
        <v>2</v>
      </c>
      <c r="J3200" s="135">
        <v>3570.59</v>
      </c>
      <c r="K3200" s="135">
        <v>922.42999999999984</v>
      </c>
      <c r="L3200" s="135">
        <v>902.88</v>
      </c>
      <c r="M3200" s="141" t="str">
        <f t="shared" si="99"/>
        <v>201605</v>
      </c>
    </row>
    <row r="3201" spans="1:13" x14ac:dyDescent="0.25">
      <c r="A3201" s="35" t="str">
        <f>VLOOKUP(B3201,ResCat!$A$2:$B$269,2,FALSE)</f>
        <v>DOIIFP</v>
      </c>
      <c r="B3201" s="68" t="str">
        <f>IF(ISNA(VLOOKUP(C3201,COA!$A$2:$B$340,2,FALSE)),"XXX",VLOOKUP(C3201,COA!$A$2:$B$340,2,FALSE))</f>
        <v>C95</v>
      </c>
      <c r="C3201" s="149" t="str">
        <f t="shared" si="100"/>
        <v>0008-1001-0012</v>
      </c>
      <c r="D3201" s="134" t="s">
        <v>451</v>
      </c>
      <c r="E3201" s="134" t="s">
        <v>417</v>
      </c>
      <c r="F3201" s="134" t="s">
        <v>452</v>
      </c>
      <c r="G3201" s="134" t="s">
        <v>357</v>
      </c>
      <c r="H3201" s="134" t="s">
        <v>1023</v>
      </c>
      <c r="I3201" s="134" t="s">
        <v>3</v>
      </c>
      <c r="J3201" s="135">
        <v>1140.3800000000001</v>
      </c>
      <c r="K3201" s="135">
        <v>364.84</v>
      </c>
      <c r="L3201" s="135">
        <v>-18.160000000000025</v>
      </c>
      <c r="M3201" s="141" t="str">
        <f t="shared" si="99"/>
        <v>201606</v>
      </c>
    </row>
    <row r="3202" spans="1:13" x14ac:dyDescent="0.25">
      <c r="A3202" s="35" t="str">
        <f>VLOOKUP(B3202,ResCat!$A$2:$B$269,2,FALSE)</f>
        <v>DOIIFP</v>
      </c>
      <c r="B3202" s="68" t="str">
        <f>IF(ISNA(VLOOKUP(C3202,COA!$A$2:$B$340,2,FALSE)),"XXX",VLOOKUP(C3202,COA!$A$2:$B$340,2,FALSE))</f>
        <v>C95</v>
      </c>
      <c r="C3202" s="149" t="str">
        <f t="shared" si="100"/>
        <v>0008-1001-0012</v>
      </c>
      <c r="D3202" s="134" t="s">
        <v>451</v>
      </c>
      <c r="E3202" s="134" t="s">
        <v>417</v>
      </c>
      <c r="F3202" s="134" t="s">
        <v>452</v>
      </c>
      <c r="G3202" s="134" t="s">
        <v>357</v>
      </c>
      <c r="H3202" s="134" t="s">
        <v>1023</v>
      </c>
      <c r="I3202" s="134" t="s">
        <v>0</v>
      </c>
      <c r="J3202" s="135">
        <v>0</v>
      </c>
      <c r="K3202" s="135">
        <v>5.8400000000000034</v>
      </c>
      <c r="L3202" s="135">
        <v>0</v>
      </c>
      <c r="M3202" s="141" t="str">
        <f t="shared" si="99"/>
        <v>201606</v>
      </c>
    </row>
    <row r="3203" spans="1:13" x14ac:dyDescent="0.25">
      <c r="A3203" s="35" t="str">
        <f>VLOOKUP(B3203,ResCat!$A$2:$B$269,2,FALSE)</f>
        <v>DOIIFP</v>
      </c>
      <c r="B3203" s="68" t="str">
        <f>IF(ISNA(VLOOKUP(C3203,COA!$A$2:$B$340,2,FALSE)),"XXX",VLOOKUP(C3203,COA!$A$2:$B$340,2,FALSE))</f>
        <v>C95</v>
      </c>
      <c r="C3203" s="149" t="str">
        <f t="shared" si="100"/>
        <v>0008-1001-0012</v>
      </c>
      <c r="D3203" s="134" t="s">
        <v>451</v>
      </c>
      <c r="E3203" s="134" t="s">
        <v>417</v>
      </c>
      <c r="F3203" s="134" t="s">
        <v>452</v>
      </c>
      <c r="G3203" s="134" t="s">
        <v>357</v>
      </c>
      <c r="H3203" s="134" t="s">
        <v>1023</v>
      </c>
      <c r="I3203" s="134" t="s">
        <v>336</v>
      </c>
      <c r="J3203" s="135">
        <v>-203.45</v>
      </c>
      <c r="K3203" s="135">
        <v>-203.45</v>
      </c>
      <c r="L3203" s="135">
        <v>-203.45</v>
      </c>
      <c r="M3203" s="141" t="str">
        <f t="shared" si="99"/>
        <v>201606</v>
      </c>
    </row>
    <row r="3204" spans="1:13" x14ac:dyDescent="0.25">
      <c r="A3204" s="35" t="str">
        <f>VLOOKUP(B3204,ResCat!$A$2:$B$269,2,FALSE)</f>
        <v>DOIIFP</v>
      </c>
      <c r="B3204" s="68" t="str">
        <f>IF(ISNA(VLOOKUP(C3204,COA!$A$2:$B$340,2,FALSE)),"XXX",VLOOKUP(C3204,COA!$A$2:$B$340,2,FALSE))</f>
        <v>C95</v>
      </c>
      <c r="C3204" s="149" t="str">
        <f t="shared" si="100"/>
        <v>0008-1001-0012</v>
      </c>
      <c r="D3204" s="134" t="s">
        <v>451</v>
      </c>
      <c r="E3204" s="134" t="s">
        <v>417</v>
      </c>
      <c r="F3204" s="134" t="s">
        <v>452</v>
      </c>
      <c r="G3204" s="134" t="s">
        <v>357</v>
      </c>
      <c r="H3204" s="134" t="s">
        <v>1023</v>
      </c>
      <c r="I3204" s="134" t="s">
        <v>2</v>
      </c>
      <c r="J3204" s="135">
        <v>471.24</v>
      </c>
      <c r="K3204" s="135">
        <v>-694.16000000000008</v>
      </c>
      <c r="L3204" s="135">
        <v>-678.88000000000011</v>
      </c>
      <c r="M3204" s="141" t="str">
        <f t="shared" ref="M3204:M3267" si="101">IF(G3204&lt;$M$1,$M$1,G3204)</f>
        <v>201606</v>
      </c>
    </row>
    <row r="3205" spans="1:13" x14ac:dyDescent="0.25">
      <c r="A3205" s="35" t="str">
        <f>VLOOKUP(B3205,ResCat!$A$2:$B$269,2,FALSE)</f>
        <v>DOIIFP</v>
      </c>
      <c r="B3205" s="68" t="str">
        <f>IF(ISNA(VLOOKUP(C3205,COA!$A$2:$B$340,2,FALSE)),"XXX",VLOOKUP(C3205,COA!$A$2:$B$340,2,FALSE))</f>
        <v>C95</v>
      </c>
      <c r="C3205" s="149" t="str">
        <f t="shared" ref="C3205:C3268" si="102">D3205&amp;"-"&amp;E3205&amp;"-"&amp;F3205</f>
        <v>0008-1001-0012</v>
      </c>
      <c r="D3205" s="134" t="s">
        <v>451</v>
      </c>
      <c r="E3205" s="134" t="s">
        <v>417</v>
      </c>
      <c r="F3205" s="134" t="s">
        <v>452</v>
      </c>
      <c r="G3205" s="134" t="s">
        <v>357</v>
      </c>
      <c r="H3205" s="134" t="s">
        <v>1023</v>
      </c>
      <c r="I3205" s="134" t="s">
        <v>1</v>
      </c>
      <c r="J3205" s="135">
        <v>0</v>
      </c>
      <c r="K3205" s="135">
        <v>-300</v>
      </c>
      <c r="L3205" s="135">
        <v>-300</v>
      </c>
      <c r="M3205" s="141" t="str">
        <f t="shared" si="101"/>
        <v>201606</v>
      </c>
    </row>
    <row r="3206" spans="1:13" x14ac:dyDescent="0.25">
      <c r="A3206" s="35" t="str">
        <f>VLOOKUP(B3206,ResCat!$A$2:$B$269,2,FALSE)</f>
        <v>DOIIFP</v>
      </c>
      <c r="B3206" s="68" t="str">
        <f>IF(ISNA(VLOOKUP(C3206,COA!$A$2:$B$340,2,FALSE)),"XXX",VLOOKUP(C3206,COA!$A$2:$B$340,2,FALSE))</f>
        <v>C95</v>
      </c>
      <c r="C3206" s="149" t="str">
        <f t="shared" si="102"/>
        <v>0008-1001-0012</v>
      </c>
      <c r="D3206" s="134" t="s">
        <v>451</v>
      </c>
      <c r="E3206" s="134" t="s">
        <v>417</v>
      </c>
      <c r="F3206" s="134" t="s">
        <v>452</v>
      </c>
      <c r="G3206" s="134" t="s">
        <v>314</v>
      </c>
      <c r="H3206" s="134" t="s">
        <v>1023</v>
      </c>
      <c r="I3206" s="134" t="s">
        <v>3</v>
      </c>
      <c r="J3206" s="135">
        <v>-18</v>
      </c>
      <c r="K3206" s="135">
        <v>-161.85000000000008</v>
      </c>
      <c r="L3206" s="135">
        <v>-90.500000000000043</v>
      </c>
      <c r="M3206" s="141" t="str">
        <f t="shared" si="101"/>
        <v>201607</v>
      </c>
    </row>
    <row r="3207" spans="1:13" x14ac:dyDescent="0.25">
      <c r="A3207" s="35" t="str">
        <f>VLOOKUP(B3207,ResCat!$A$2:$B$269,2,FALSE)</f>
        <v>DOIIFP</v>
      </c>
      <c r="B3207" s="68" t="str">
        <f>IF(ISNA(VLOOKUP(C3207,COA!$A$2:$B$340,2,FALSE)),"XXX",VLOOKUP(C3207,COA!$A$2:$B$340,2,FALSE))</f>
        <v>C95</v>
      </c>
      <c r="C3207" s="149" t="str">
        <f t="shared" si="102"/>
        <v>0008-1001-0012</v>
      </c>
      <c r="D3207" s="134" t="s">
        <v>451</v>
      </c>
      <c r="E3207" s="134" t="s">
        <v>417</v>
      </c>
      <c r="F3207" s="134" t="s">
        <v>452</v>
      </c>
      <c r="G3207" s="134" t="s">
        <v>314</v>
      </c>
      <c r="H3207" s="134" t="s">
        <v>1023</v>
      </c>
      <c r="I3207" s="134" t="s">
        <v>2</v>
      </c>
      <c r="J3207" s="135">
        <v>904</v>
      </c>
      <c r="K3207" s="135">
        <v>-127.41999999999996</v>
      </c>
      <c r="L3207" s="135">
        <v>-48.829999999999956</v>
      </c>
      <c r="M3207" s="141" t="str">
        <f t="shared" si="101"/>
        <v>201607</v>
      </c>
    </row>
    <row r="3208" spans="1:13" x14ac:dyDescent="0.25">
      <c r="A3208" s="35" t="str">
        <f>VLOOKUP(B3208,ResCat!$A$2:$B$269,2,FALSE)</f>
        <v>DOIIFP</v>
      </c>
      <c r="B3208" s="68" t="str">
        <f>IF(ISNA(VLOOKUP(C3208,COA!$A$2:$B$340,2,FALSE)),"XXX",VLOOKUP(C3208,COA!$A$2:$B$340,2,FALSE))</f>
        <v>C95</v>
      </c>
      <c r="C3208" s="149" t="str">
        <f t="shared" si="102"/>
        <v>0008-1001-0012</v>
      </c>
      <c r="D3208" s="134" t="s">
        <v>451</v>
      </c>
      <c r="E3208" s="134" t="s">
        <v>417</v>
      </c>
      <c r="F3208" s="134" t="s">
        <v>452</v>
      </c>
      <c r="G3208" s="134" t="s">
        <v>314</v>
      </c>
      <c r="H3208" s="134" t="s">
        <v>1023</v>
      </c>
      <c r="I3208" s="134" t="s">
        <v>1</v>
      </c>
      <c r="J3208" s="135">
        <v>-479.94000000000017</v>
      </c>
      <c r="K3208" s="135">
        <v>2727.91</v>
      </c>
      <c r="L3208" s="135">
        <v>944.65000000000055</v>
      </c>
      <c r="M3208" s="141" t="str">
        <f t="shared" si="101"/>
        <v>201607</v>
      </c>
    </row>
    <row r="3209" spans="1:13" x14ac:dyDescent="0.25">
      <c r="A3209" s="35" t="str">
        <f>VLOOKUP(B3209,ResCat!$A$2:$B$269,2,FALSE)</f>
        <v>DOIIFP</v>
      </c>
      <c r="B3209" s="68" t="str">
        <f>IF(ISNA(VLOOKUP(C3209,COA!$A$2:$B$340,2,FALSE)),"XXX",VLOOKUP(C3209,COA!$A$2:$B$340,2,FALSE))</f>
        <v>C95</v>
      </c>
      <c r="C3209" s="149" t="str">
        <f t="shared" si="102"/>
        <v>0008-1001-0012</v>
      </c>
      <c r="D3209" s="134" t="s">
        <v>451</v>
      </c>
      <c r="E3209" s="134" t="s">
        <v>417</v>
      </c>
      <c r="F3209" s="134" t="s">
        <v>452</v>
      </c>
      <c r="G3209" s="134" t="s">
        <v>339</v>
      </c>
      <c r="H3209" s="134" t="s">
        <v>1023</v>
      </c>
      <c r="I3209" s="134" t="s">
        <v>3</v>
      </c>
      <c r="J3209" s="135">
        <v>32.910000000000004</v>
      </c>
      <c r="K3209" s="135">
        <v>32.910000000000004</v>
      </c>
      <c r="L3209" s="135">
        <v>19.75</v>
      </c>
      <c r="M3209" s="141" t="str">
        <f t="shared" si="101"/>
        <v>201608</v>
      </c>
    </row>
    <row r="3210" spans="1:13" x14ac:dyDescent="0.25">
      <c r="A3210" s="35" t="str">
        <f>VLOOKUP(B3210,ResCat!$A$2:$B$269,2,FALSE)</f>
        <v>DOIIFP</v>
      </c>
      <c r="B3210" s="68" t="str">
        <f>IF(ISNA(VLOOKUP(C3210,COA!$A$2:$B$340,2,FALSE)),"XXX",VLOOKUP(C3210,COA!$A$2:$B$340,2,FALSE))</f>
        <v>C95</v>
      </c>
      <c r="C3210" s="149" t="str">
        <f t="shared" si="102"/>
        <v>0008-1001-0012</v>
      </c>
      <c r="D3210" s="134" t="s">
        <v>451</v>
      </c>
      <c r="E3210" s="134" t="s">
        <v>417</v>
      </c>
      <c r="F3210" s="134" t="s">
        <v>452</v>
      </c>
      <c r="G3210" s="134" t="s">
        <v>339</v>
      </c>
      <c r="H3210" s="134" t="s">
        <v>1023</v>
      </c>
      <c r="I3210" s="134" t="s">
        <v>0</v>
      </c>
      <c r="J3210" s="135">
        <v>2.9103830456733704E-11</v>
      </c>
      <c r="K3210" s="135">
        <v>-100670.06</v>
      </c>
      <c r="L3210" s="135">
        <v>-100670.06</v>
      </c>
      <c r="M3210" s="141" t="str">
        <f t="shared" si="101"/>
        <v>201608</v>
      </c>
    </row>
    <row r="3211" spans="1:13" x14ac:dyDescent="0.25">
      <c r="A3211" s="35" t="str">
        <f>VLOOKUP(B3211,ResCat!$A$2:$B$269,2,FALSE)</f>
        <v>DOIIFP</v>
      </c>
      <c r="B3211" s="68" t="str">
        <f>IF(ISNA(VLOOKUP(C3211,COA!$A$2:$B$340,2,FALSE)),"XXX",VLOOKUP(C3211,COA!$A$2:$B$340,2,FALSE))</f>
        <v>C95</v>
      </c>
      <c r="C3211" s="149" t="str">
        <f t="shared" si="102"/>
        <v>0008-1001-0012</v>
      </c>
      <c r="D3211" s="134" t="s">
        <v>451</v>
      </c>
      <c r="E3211" s="134" t="s">
        <v>417</v>
      </c>
      <c r="F3211" s="134" t="s">
        <v>452</v>
      </c>
      <c r="G3211" s="134" t="s">
        <v>339</v>
      </c>
      <c r="H3211" s="134" t="s">
        <v>1023</v>
      </c>
      <c r="I3211" s="134" t="s">
        <v>2</v>
      </c>
      <c r="J3211" s="135">
        <v>951.5</v>
      </c>
      <c r="K3211" s="135">
        <v>-509.39</v>
      </c>
      <c r="L3211" s="135">
        <v>-853.83</v>
      </c>
      <c r="M3211" s="141" t="str">
        <f t="shared" si="101"/>
        <v>201608</v>
      </c>
    </row>
    <row r="3212" spans="1:13" x14ac:dyDescent="0.25">
      <c r="A3212" s="35" t="str">
        <f>VLOOKUP(B3212,ResCat!$A$2:$B$269,2,FALSE)</f>
        <v>DOIIFP</v>
      </c>
      <c r="B3212" s="68" t="str">
        <f>IF(ISNA(VLOOKUP(C3212,COA!$A$2:$B$340,2,FALSE)),"XXX",VLOOKUP(C3212,COA!$A$2:$B$340,2,FALSE))</f>
        <v>C95</v>
      </c>
      <c r="C3212" s="149" t="str">
        <f t="shared" si="102"/>
        <v>0008-1001-0012</v>
      </c>
      <c r="D3212" s="134" t="s">
        <v>451</v>
      </c>
      <c r="E3212" s="134" t="s">
        <v>417</v>
      </c>
      <c r="F3212" s="134" t="s">
        <v>452</v>
      </c>
      <c r="G3212" s="134" t="s">
        <v>339</v>
      </c>
      <c r="H3212" s="134" t="s">
        <v>1023</v>
      </c>
      <c r="I3212" s="134" t="s">
        <v>1</v>
      </c>
      <c r="J3212" s="135">
        <v>-5.4569682106375694E-12</v>
      </c>
      <c r="K3212" s="135">
        <v>-793.2999999999987</v>
      </c>
      <c r="L3212" s="135">
        <v>-520.08000000000368</v>
      </c>
      <c r="M3212" s="141" t="str">
        <f t="shared" si="101"/>
        <v>201608</v>
      </c>
    </row>
    <row r="3213" spans="1:13" x14ac:dyDescent="0.25">
      <c r="A3213" s="35" t="str">
        <f>VLOOKUP(B3213,ResCat!$A$2:$B$269,2,FALSE)</f>
        <v>DOIIFP</v>
      </c>
      <c r="B3213" s="68" t="str">
        <f>IF(ISNA(VLOOKUP(C3213,COA!$A$2:$B$340,2,FALSE)),"XXX",VLOOKUP(C3213,COA!$A$2:$B$340,2,FALSE))</f>
        <v>C95</v>
      </c>
      <c r="C3213" s="149" t="str">
        <f t="shared" si="102"/>
        <v>0008-1001-0012</v>
      </c>
      <c r="D3213" s="134" t="s">
        <v>451</v>
      </c>
      <c r="E3213" s="134" t="s">
        <v>417</v>
      </c>
      <c r="F3213" s="134" t="s">
        <v>452</v>
      </c>
      <c r="G3213" s="134" t="s">
        <v>342</v>
      </c>
      <c r="H3213" s="134" t="s">
        <v>1023</v>
      </c>
      <c r="I3213" s="134" t="s">
        <v>3</v>
      </c>
      <c r="J3213" s="135">
        <v>100</v>
      </c>
      <c r="K3213" s="135">
        <v>26.650000000000002</v>
      </c>
      <c r="L3213" s="135">
        <v>26.650000000000002</v>
      </c>
      <c r="M3213" s="141" t="str">
        <f t="shared" si="101"/>
        <v>201609</v>
      </c>
    </row>
    <row r="3214" spans="1:13" x14ac:dyDescent="0.25">
      <c r="A3214" s="35" t="str">
        <f>VLOOKUP(B3214,ResCat!$A$2:$B$269,2,FALSE)</f>
        <v>DOIIFP</v>
      </c>
      <c r="B3214" s="68" t="str">
        <f>IF(ISNA(VLOOKUP(C3214,COA!$A$2:$B$340,2,FALSE)),"XXX",VLOOKUP(C3214,COA!$A$2:$B$340,2,FALSE))</f>
        <v>C95</v>
      </c>
      <c r="C3214" s="149" t="str">
        <f t="shared" si="102"/>
        <v>0008-1001-0012</v>
      </c>
      <c r="D3214" s="134" t="s">
        <v>451</v>
      </c>
      <c r="E3214" s="134" t="s">
        <v>417</v>
      </c>
      <c r="F3214" s="134" t="s">
        <v>452</v>
      </c>
      <c r="G3214" s="134" t="s">
        <v>342</v>
      </c>
      <c r="H3214" s="134" t="s">
        <v>1023</v>
      </c>
      <c r="I3214" s="134" t="s">
        <v>0</v>
      </c>
      <c r="J3214" s="135">
        <v>27474.000000000015</v>
      </c>
      <c r="K3214" s="135">
        <v>17843.610000000011</v>
      </c>
      <c r="L3214" s="135">
        <v>17843.610000000011</v>
      </c>
      <c r="M3214" s="141" t="str">
        <f t="shared" si="101"/>
        <v>201609</v>
      </c>
    </row>
    <row r="3215" spans="1:13" x14ac:dyDescent="0.25">
      <c r="A3215" s="35" t="str">
        <f>VLOOKUP(B3215,ResCat!$A$2:$B$269,2,FALSE)</f>
        <v>DOIIFP</v>
      </c>
      <c r="B3215" s="68" t="str">
        <f>IF(ISNA(VLOOKUP(C3215,COA!$A$2:$B$340,2,FALSE)),"XXX",VLOOKUP(C3215,COA!$A$2:$B$340,2,FALSE))</f>
        <v>C95</v>
      </c>
      <c r="C3215" s="149" t="str">
        <f t="shared" si="102"/>
        <v>0008-1001-0012</v>
      </c>
      <c r="D3215" s="134" t="s">
        <v>451</v>
      </c>
      <c r="E3215" s="134" t="s">
        <v>417</v>
      </c>
      <c r="F3215" s="134" t="s">
        <v>452</v>
      </c>
      <c r="G3215" s="134" t="s">
        <v>342</v>
      </c>
      <c r="H3215" s="134" t="s">
        <v>1023</v>
      </c>
      <c r="I3215" s="134" t="s">
        <v>2</v>
      </c>
      <c r="J3215" s="135">
        <v>7509.17</v>
      </c>
      <c r="K3215" s="135">
        <v>2506.41</v>
      </c>
      <c r="L3215" s="135">
        <v>877.92</v>
      </c>
      <c r="M3215" s="141" t="str">
        <f t="shared" si="101"/>
        <v>201609</v>
      </c>
    </row>
    <row r="3216" spans="1:13" x14ac:dyDescent="0.25">
      <c r="A3216" s="35" t="str">
        <f>VLOOKUP(B3216,ResCat!$A$2:$B$269,2,FALSE)</f>
        <v>DOIIFP</v>
      </c>
      <c r="B3216" s="68" t="str">
        <f>IF(ISNA(VLOOKUP(C3216,COA!$A$2:$B$340,2,FALSE)),"XXX",VLOOKUP(C3216,COA!$A$2:$B$340,2,FALSE))</f>
        <v>C95</v>
      </c>
      <c r="C3216" s="149" t="str">
        <f t="shared" si="102"/>
        <v>0008-1001-0012</v>
      </c>
      <c r="D3216" s="134" t="s">
        <v>451</v>
      </c>
      <c r="E3216" s="134" t="s">
        <v>417</v>
      </c>
      <c r="F3216" s="134" t="s">
        <v>452</v>
      </c>
      <c r="G3216" s="134" t="s">
        <v>342</v>
      </c>
      <c r="H3216" s="134" t="s">
        <v>1023</v>
      </c>
      <c r="I3216" s="134" t="s">
        <v>1</v>
      </c>
      <c r="J3216" s="135">
        <v>-5.4569682106375694E-12</v>
      </c>
      <c r="K3216" s="135">
        <v>-591.29999999999836</v>
      </c>
      <c r="L3216" s="135">
        <v>-591.29999999999927</v>
      </c>
      <c r="M3216" s="141" t="str">
        <f t="shared" si="101"/>
        <v>201609</v>
      </c>
    </row>
    <row r="3217" spans="1:13" x14ac:dyDescent="0.25">
      <c r="A3217" s="35" t="str">
        <f>VLOOKUP(B3217,ResCat!$A$2:$B$269,2,FALSE)</f>
        <v>DOIIFP</v>
      </c>
      <c r="B3217" s="68" t="str">
        <f>IF(ISNA(VLOOKUP(C3217,COA!$A$2:$B$340,2,FALSE)),"XXX",VLOOKUP(C3217,COA!$A$2:$B$340,2,FALSE))</f>
        <v>C95</v>
      </c>
      <c r="C3217" s="149" t="str">
        <f t="shared" si="102"/>
        <v>0008-1001-0012</v>
      </c>
      <c r="D3217" s="134" t="s">
        <v>451</v>
      </c>
      <c r="E3217" s="134" t="s">
        <v>417</v>
      </c>
      <c r="F3217" s="134" t="s">
        <v>452</v>
      </c>
      <c r="G3217" s="134" t="s">
        <v>316</v>
      </c>
      <c r="H3217" s="134" t="s">
        <v>1023</v>
      </c>
      <c r="I3217" s="134" t="s">
        <v>3</v>
      </c>
      <c r="J3217" s="135">
        <v>-62.36</v>
      </c>
      <c r="K3217" s="135">
        <v>-50.64</v>
      </c>
      <c r="L3217" s="135">
        <v>0</v>
      </c>
      <c r="M3217" s="141" t="str">
        <f t="shared" si="101"/>
        <v>201610</v>
      </c>
    </row>
    <row r="3218" spans="1:13" x14ac:dyDescent="0.25">
      <c r="A3218" s="35" t="str">
        <f>VLOOKUP(B3218,ResCat!$A$2:$B$269,2,FALSE)</f>
        <v>DOIIFP</v>
      </c>
      <c r="B3218" s="68" t="str">
        <f>IF(ISNA(VLOOKUP(C3218,COA!$A$2:$B$340,2,FALSE)),"XXX",VLOOKUP(C3218,COA!$A$2:$B$340,2,FALSE))</f>
        <v>C95</v>
      </c>
      <c r="C3218" s="149" t="str">
        <f t="shared" si="102"/>
        <v>0008-1001-0012</v>
      </c>
      <c r="D3218" s="134" t="s">
        <v>451</v>
      </c>
      <c r="E3218" s="134" t="s">
        <v>417</v>
      </c>
      <c r="F3218" s="134" t="s">
        <v>452</v>
      </c>
      <c r="G3218" s="134" t="s">
        <v>316</v>
      </c>
      <c r="H3218" s="134" t="s">
        <v>1023</v>
      </c>
      <c r="I3218" s="134" t="s">
        <v>0</v>
      </c>
      <c r="J3218" s="135">
        <v>54845.649999999965</v>
      </c>
      <c r="K3218" s="135">
        <v>-36048.659999999909</v>
      </c>
      <c r="L3218" s="135">
        <v>-36048.659999999909</v>
      </c>
      <c r="M3218" s="141" t="str">
        <f t="shared" si="101"/>
        <v>201610</v>
      </c>
    </row>
    <row r="3219" spans="1:13" x14ac:dyDescent="0.25">
      <c r="A3219" s="35" t="str">
        <f>VLOOKUP(B3219,ResCat!$A$2:$B$269,2,FALSE)</f>
        <v>DOIIFP</v>
      </c>
      <c r="B3219" s="68" t="str">
        <f>IF(ISNA(VLOOKUP(C3219,COA!$A$2:$B$340,2,FALSE)),"XXX",VLOOKUP(C3219,COA!$A$2:$B$340,2,FALSE))</f>
        <v>C95</v>
      </c>
      <c r="C3219" s="149" t="str">
        <f t="shared" si="102"/>
        <v>0008-1001-0012</v>
      </c>
      <c r="D3219" s="134" t="s">
        <v>451</v>
      </c>
      <c r="E3219" s="134" t="s">
        <v>417</v>
      </c>
      <c r="F3219" s="134" t="s">
        <v>452</v>
      </c>
      <c r="G3219" s="134" t="s">
        <v>316</v>
      </c>
      <c r="H3219" s="134" t="s">
        <v>1023</v>
      </c>
      <c r="I3219" s="134" t="s">
        <v>2</v>
      </c>
      <c r="J3219" s="135">
        <v>5700.45</v>
      </c>
      <c r="K3219" s="135">
        <v>1216.8499999999999</v>
      </c>
      <c r="L3219" s="135">
        <v>344.96000000000009</v>
      </c>
      <c r="M3219" s="141" t="str">
        <f t="shared" si="101"/>
        <v>201610</v>
      </c>
    </row>
    <row r="3220" spans="1:13" x14ac:dyDescent="0.25">
      <c r="A3220" s="35" t="str">
        <f>VLOOKUP(B3220,ResCat!$A$2:$B$269,2,FALSE)</f>
        <v>DOIIFP</v>
      </c>
      <c r="B3220" s="68" t="str">
        <f>IF(ISNA(VLOOKUP(C3220,COA!$A$2:$B$340,2,FALSE)),"XXX",VLOOKUP(C3220,COA!$A$2:$B$340,2,FALSE))</f>
        <v>C95</v>
      </c>
      <c r="C3220" s="149" t="str">
        <f t="shared" si="102"/>
        <v>0008-1001-0012</v>
      </c>
      <c r="D3220" s="134" t="s">
        <v>451</v>
      </c>
      <c r="E3220" s="134" t="s">
        <v>417</v>
      </c>
      <c r="F3220" s="134" t="s">
        <v>452</v>
      </c>
      <c r="G3220" s="134" t="s">
        <v>316</v>
      </c>
      <c r="H3220" s="134" t="s">
        <v>1023</v>
      </c>
      <c r="I3220" s="134" t="s">
        <v>1</v>
      </c>
      <c r="J3220" s="135">
        <v>-5524.9999999999955</v>
      </c>
      <c r="K3220" s="135">
        <v>-8935.0999999999949</v>
      </c>
      <c r="L3220" s="135">
        <v>-8735.9000000000015</v>
      </c>
      <c r="M3220" s="141" t="str">
        <f t="shared" si="101"/>
        <v>201610</v>
      </c>
    </row>
    <row r="3221" spans="1:13" x14ac:dyDescent="0.25">
      <c r="A3221" s="35" t="str">
        <f>VLOOKUP(B3221,ResCat!$A$2:$B$269,2,FALSE)</f>
        <v>DOIIFP</v>
      </c>
      <c r="B3221" s="68" t="str">
        <f>IF(ISNA(VLOOKUP(C3221,COA!$A$2:$B$340,2,FALSE)),"XXX",VLOOKUP(C3221,COA!$A$2:$B$340,2,FALSE))</f>
        <v>C95</v>
      </c>
      <c r="C3221" s="149" t="str">
        <f t="shared" si="102"/>
        <v>0008-1001-0012</v>
      </c>
      <c r="D3221" s="134" t="s">
        <v>451</v>
      </c>
      <c r="E3221" s="134" t="s">
        <v>417</v>
      </c>
      <c r="F3221" s="134" t="s">
        <v>452</v>
      </c>
      <c r="G3221" s="134" t="s">
        <v>318</v>
      </c>
      <c r="H3221" s="134" t="s">
        <v>1023</v>
      </c>
      <c r="I3221" s="134" t="s">
        <v>3</v>
      </c>
      <c r="J3221" s="135">
        <v>487.88999999999942</v>
      </c>
      <c r="K3221" s="135">
        <v>1667.35</v>
      </c>
      <c r="L3221" s="135">
        <v>1505.75</v>
      </c>
      <c r="M3221" s="141" t="str">
        <f t="shared" si="101"/>
        <v>201611</v>
      </c>
    </row>
    <row r="3222" spans="1:13" x14ac:dyDescent="0.25">
      <c r="A3222" s="35" t="str">
        <f>VLOOKUP(B3222,ResCat!$A$2:$B$269,2,FALSE)</f>
        <v>DOIIFP</v>
      </c>
      <c r="B3222" s="68" t="str">
        <f>IF(ISNA(VLOOKUP(C3222,COA!$A$2:$B$340,2,FALSE)),"XXX",VLOOKUP(C3222,COA!$A$2:$B$340,2,FALSE))</f>
        <v>C95</v>
      </c>
      <c r="C3222" s="149" t="str">
        <f t="shared" si="102"/>
        <v>0008-1001-0012</v>
      </c>
      <c r="D3222" s="134" t="s">
        <v>451</v>
      </c>
      <c r="E3222" s="134" t="s">
        <v>417</v>
      </c>
      <c r="F3222" s="134" t="s">
        <v>452</v>
      </c>
      <c r="G3222" s="134" t="s">
        <v>318</v>
      </c>
      <c r="H3222" s="134" t="s">
        <v>1023</v>
      </c>
      <c r="I3222" s="134" t="s">
        <v>2</v>
      </c>
      <c r="J3222" s="135">
        <v>-1519</v>
      </c>
      <c r="K3222" s="135">
        <v>-3259.4199999999992</v>
      </c>
      <c r="L3222" s="135">
        <v>-2851.46</v>
      </c>
      <c r="M3222" s="141" t="str">
        <f t="shared" si="101"/>
        <v>201611</v>
      </c>
    </row>
    <row r="3223" spans="1:13" x14ac:dyDescent="0.25">
      <c r="A3223" s="35" t="str">
        <f>VLOOKUP(B3223,ResCat!$A$2:$B$269,2,FALSE)</f>
        <v>DOIIFP</v>
      </c>
      <c r="B3223" s="68" t="str">
        <f>IF(ISNA(VLOOKUP(C3223,COA!$A$2:$B$340,2,FALSE)),"XXX",VLOOKUP(C3223,COA!$A$2:$B$340,2,FALSE))</f>
        <v>C95</v>
      </c>
      <c r="C3223" s="149" t="str">
        <f t="shared" si="102"/>
        <v>0008-1001-0012</v>
      </c>
      <c r="D3223" s="134" t="s">
        <v>451</v>
      </c>
      <c r="E3223" s="134" t="s">
        <v>417</v>
      </c>
      <c r="F3223" s="134" t="s">
        <v>452</v>
      </c>
      <c r="G3223" s="134" t="s">
        <v>318</v>
      </c>
      <c r="H3223" s="134" t="s">
        <v>1023</v>
      </c>
      <c r="I3223" s="134" t="s">
        <v>1</v>
      </c>
      <c r="J3223" s="135">
        <v>0</v>
      </c>
      <c r="K3223" s="135">
        <v>0</v>
      </c>
      <c r="L3223" s="135">
        <v>0</v>
      </c>
      <c r="M3223" s="141" t="str">
        <f t="shared" si="101"/>
        <v>201611</v>
      </c>
    </row>
    <row r="3224" spans="1:13" x14ac:dyDescent="0.25">
      <c r="A3224" s="35" t="str">
        <f>VLOOKUP(B3224,ResCat!$A$2:$B$269,2,FALSE)</f>
        <v>DOIIFP</v>
      </c>
      <c r="B3224" s="68" t="str">
        <f>IF(ISNA(VLOOKUP(C3224,COA!$A$2:$B$340,2,FALSE)),"XXX",VLOOKUP(C3224,COA!$A$2:$B$340,2,FALSE))</f>
        <v>C95</v>
      </c>
      <c r="C3224" s="149" t="str">
        <f t="shared" si="102"/>
        <v>0008-1001-0012</v>
      </c>
      <c r="D3224" s="134" t="s">
        <v>451</v>
      </c>
      <c r="E3224" s="134" t="s">
        <v>417</v>
      </c>
      <c r="F3224" s="134" t="s">
        <v>452</v>
      </c>
      <c r="G3224" s="134" t="s">
        <v>320</v>
      </c>
      <c r="H3224" s="134" t="s">
        <v>1023</v>
      </c>
      <c r="I3224" s="134" t="s">
        <v>3</v>
      </c>
      <c r="J3224" s="135">
        <v>2861.420000000001</v>
      </c>
      <c r="K3224" s="135">
        <v>1012.9600000000002</v>
      </c>
      <c r="L3224" s="135">
        <v>1427.6199999999997</v>
      </c>
      <c r="M3224" s="141" t="str">
        <f t="shared" si="101"/>
        <v>201612</v>
      </c>
    </row>
    <row r="3225" spans="1:13" x14ac:dyDescent="0.25">
      <c r="A3225" s="35" t="str">
        <f>VLOOKUP(B3225,ResCat!$A$2:$B$269,2,FALSE)</f>
        <v>DOIIFP</v>
      </c>
      <c r="B3225" s="68" t="str">
        <f>IF(ISNA(VLOOKUP(C3225,COA!$A$2:$B$340,2,FALSE)),"XXX",VLOOKUP(C3225,COA!$A$2:$B$340,2,FALSE))</f>
        <v>C95</v>
      </c>
      <c r="C3225" s="149" t="str">
        <f t="shared" si="102"/>
        <v>0008-1001-0012</v>
      </c>
      <c r="D3225" s="134" t="s">
        <v>451</v>
      </c>
      <c r="E3225" s="134" t="s">
        <v>417</v>
      </c>
      <c r="F3225" s="134" t="s">
        <v>452</v>
      </c>
      <c r="G3225" s="134" t="s">
        <v>320</v>
      </c>
      <c r="H3225" s="134" t="s">
        <v>1023</v>
      </c>
      <c r="I3225" s="134" t="s">
        <v>0</v>
      </c>
      <c r="J3225" s="135">
        <v>91595.88</v>
      </c>
      <c r="K3225" s="135">
        <v>6891.15</v>
      </c>
      <c r="L3225" s="135">
        <v>6891.15</v>
      </c>
      <c r="M3225" s="141" t="str">
        <f t="shared" si="101"/>
        <v>201612</v>
      </c>
    </row>
    <row r="3226" spans="1:13" x14ac:dyDescent="0.25">
      <c r="A3226" s="35" t="str">
        <f>VLOOKUP(B3226,ResCat!$A$2:$B$269,2,FALSE)</f>
        <v>DOIIFP</v>
      </c>
      <c r="B3226" s="68" t="str">
        <f>IF(ISNA(VLOOKUP(C3226,COA!$A$2:$B$340,2,FALSE)),"XXX",VLOOKUP(C3226,COA!$A$2:$B$340,2,FALSE))</f>
        <v>C95</v>
      </c>
      <c r="C3226" s="149" t="str">
        <f t="shared" si="102"/>
        <v>0008-1001-0012</v>
      </c>
      <c r="D3226" s="134" t="s">
        <v>451</v>
      </c>
      <c r="E3226" s="134" t="s">
        <v>417</v>
      </c>
      <c r="F3226" s="134" t="s">
        <v>452</v>
      </c>
      <c r="G3226" s="134" t="s">
        <v>320</v>
      </c>
      <c r="H3226" s="134" t="s">
        <v>1023</v>
      </c>
      <c r="I3226" s="134" t="s">
        <v>336</v>
      </c>
      <c r="J3226" s="135">
        <v>0</v>
      </c>
      <c r="K3226" s="135">
        <v>0</v>
      </c>
      <c r="L3226" s="135">
        <v>0</v>
      </c>
      <c r="M3226" s="141" t="str">
        <f t="shared" si="101"/>
        <v>201612</v>
      </c>
    </row>
    <row r="3227" spans="1:13" x14ac:dyDescent="0.25">
      <c r="A3227" s="35" t="str">
        <f>VLOOKUP(B3227,ResCat!$A$2:$B$269,2,FALSE)</f>
        <v>DOIIFP</v>
      </c>
      <c r="B3227" s="68" t="str">
        <f>IF(ISNA(VLOOKUP(C3227,COA!$A$2:$B$340,2,FALSE)),"XXX",VLOOKUP(C3227,COA!$A$2:$B$340,2,FALSE))</f>
        <v>C95</v>
      </c>
      <c r="C3227" s="149" t="str">
        <f t="shared" si="102"/>
        <v>0008-1001-0012</v>
      </c>
      <c r="D3227" s="134" t="s">
        <v>451</v>
      </c>
      <c r="E3227" s="134" t="s">
        <v>417</v>
      </c>
      <c r="F3227" s="134" t="s">
        <v>452</v>
      </c>
      <c r="G3227" s="134" t="s">
        <v>320</v>
      </c>
      <c r="H3227" s="134" t="s">
        <v>1023</v>
      </c>
      <c r="I3227" s="134" t="s">
        <v>2</v>
      </c>
      <c r="J3227" s="135">
        <v>-525.67999999999995</v>
      </c>
      <c r="K3227" s="135">
        <v>-1239.4299999999987</v>
      </c>
      <c r="L3227" s="135">
        <v>-1012.1899999999994</v>
      </c>
      <c r="M3227" s="141" t="str">
        <f t="shared" si="101"/>
        <v>201612</v>
      </c>
    </row>
    <row r="3228" spans="1:13" x14ac:dyDescent="0.25">
      <c r="A3228" s="35" t="str">
        <f>VLOOKUP(B3228,ResCat!$A$2:$B$269,2,FALSE)</f>
        <v>DOIIFP</v>
      </c>
      <c r="B3228" s="68" t="str">
        <f>IF(ISNA(VLOOKUP(C3228,COA!$A$2:$B$340,2,FALSE)),"XXX",VLOOKUP(C3228,COA!$A$2:$B$340,2,FALSE))</f>
        <v>C95</v>
      </c>
      <c r="C3228" s="149" t="str">
        <f t="shared" si="102"/>
        <v>0008-1001-0012</v>
      </c>
      <c r="D3228" s="134" t="s">
        <v>451</v>
      </c>
      <c r="E3228" s="134" t="s">
        <v>417</v>
      </c>
      <c r="F3228" s="134" t="s">
        <v>452</v>
      </c>
      <c r="G3228" s="134" t="s">
        <v>320</v>
      </c>
      <c r="H3228" s="134" t="s">
        <v>1023</v>
      </c>
      <c r="I3228" s="134" t="s">
        <v>1</v>
      </c>
      <c r="J3228" s="135">
        <v>-923.0300000000093</v>
      </c>
      <c r="K3228" s="135">
        <v>5504.82</v>
      </c>
      <c r="L3228" s="135">
        <v>4012.3399999999965</v>
      </c>
      <c r="M3228" s="141" t="str">
        <f t="shared" si="101"/>
        <v>201612</v>
      </c>
    </row>
    <row r="3229" spans="1:13" x14ac:dyDescent="0.25">
      <c r="A3229" s="35" t="str">
        <f>VLOOKUP(B3229,ResCat!$A$2:$B$269,2,FALSE)</f>
        <v>DOIIFP</v>
      </c>
      <c r="B3229" s="68" t="str">
        <f>IF(ISNA(VLOOKUP(C3229,COA!$A$2:$B$340,2,FALSE)),"XXX",VLOOKUP(C3229,COA!$A$2:$B$340,2,FALSE))</f>
        <v>C95</v>
      </c>
      <c r="C3229" s="149" t="str">
        <f t="shared" si="102"/>
        <v>0008-1001-0012</v>
      </c>
      <c r="D3229" s="134" t="s">
        <v>451</v>
      </c>
      <c r="E3229" s="134" t="s">
        <v>417</v>
      </c>
      <c r="F3229" s="134" t="s">
        <v>452</v>
      </c>
      <c r="G3229" s="134" t="s">
        <v>322</v>
      </c>
      <c r="H3229" s="134" t="s">
        <v>1023</v>
      </c>
      <c r="I3229" s="134" t="s">
        <v>3</v>
      </c>
      <c r="J3229" s="135">
        <v>4091.5199999999995</v>
      </c>
      <c r="K3229" s="135">
        <v>670.28000000000009</v>
      </c>
      <c r="L3229" s="135">
        <v>321.39000000000004</v>
      </c>
      <c r="M3229" s="141" t="str">
        <f t="shared" si="101"/>
        <v>201701</v>
      </c>
    </row>
    <row r="3230" spans="1:13" x14ac:dyDescent="0.25">
      <c r="A3230" s="35" t="str">
        <f>VLOOKUP(B3230,ResCat!$A$2:$B$269,2,FALSE)</f>
        <v>DOIIFP</v>
      </c>
      <c r="B3230" s="68" t="str">
        <f>IF(ISNA(VLOOKUP(C3230,COA!$A$2:$B$340,2,FALSE)),"XXX",VLOOKUP(C3230,COA!$A$2:$B$340,2,FALSE))</f>
        <v>C95</v>
      </c>
      <c r="C3230" s="149" t="str">
        <f t="shared" si="102"/>
        <v>0008-1001-0012</v>
      </c>
      <c r="D3230" s="134" t="s">
        <v>451</v>
      </c>
      <c r="E3230" s="134" t="s">
        <v>417</v>
      </c>
      <c r="F3230" s="134" t="s">
        <v>452</v>
      </c>
      <c r="G3230" s="134" t="s">
        <v>322</v>
      </c>
      <c r="H3230" s="134" t="s">
        <v>1023</v>
      </c>
      <c r="I3230" s="134" t="s">
        <v>0</v>
      </c>
      <c r="J3230" s="135">
        <v>-58169.47</v>
      </c>
      <c r="K3230" s="135">
        <v>-23709</v>
      </c>
      <c r="L3230" s="135">
        <v>-23472.880000000001</v>
      </c>
      <c r="M3230" s="141" t="str">
        <f t="shared" si="101"/>
        <v>201701</v>
      </c>
    </row>
    <row r="3231" spans="1:13" x14ac:dyDescent="0.25">
      <c r="A3231" s="35" t="str">
        <f>VLOOKUP(B3231,ResCat!$A$2:$B$269,2,FALSE)</f>
        <v>DOIIFP</v>
      </c>
      <c r="B3231" s="68" t="str">
        <f>IF(ISNA(VLOOKUP(C3231,COA!$A$2:$B$340,2,FALSE)),"XXX",VLOOKUP(C3231,COA!$A$2:$B$340,2,FALSE))</f>
        <v>C95</v>
      </c>
      <c r="C3231" s="149" t="str">
        <f t="shared" si="102"/>
        <v>0008-1001-0012</v>
      </c>
      <c r="D3231" s="134" t="s">
        <v>451</v>
      </c>
      <c r="E3231" s="134" t="s">
        <v>417</v>
      </c>
      <c r="F3231" s="134" t="s">
        <v>452</v>
      </c>
      <c r="G3231" s="134" t="s">
        <v>322</v>
      </c>
      <c r="H3231" s="134" t="s">
        <v>1023</v>
      </c>
      <c r="I3231" s="134" t="s">
        <v>2</v>
      </c>
      <c r="J3231" s="135">
        <v>11267.369999999999</v>
      </c>
      <c r="K3231" s="135">
        <v>3860.579999999999</v>
      </c>
      <c r="L3231" s="135">
        <v>2263.6</v>
      </c>
      <c r="M3231" s="141" t="str">
        <f t="shared" si="101"/>
        <v>201701</v>
      </c>
    </row>
    <row r="3232" spans="1:13" x14ac:dyDescent="0.25">
      <c r="A3232" s="35" t="str">
        <f>VLOOKUP(B3232,ResCat!$A$2:$B$269,2,FALSE)</f>
        <v>DOIIFP</v>
      </c>
      <c r="B3232" s="68" t="str">
        <f>IF(ISNA(VLOOKUP(C3232,COA!$A$2:$B$340,2,FALSE)),"XXX",VLOOKUP(C3232,COA!$A$2:$B$340,2,FALSE))</f>
        <v>C95</v>
      </c>
      <c r="C3232" s="149" t="str">
        <f t="shared" si="102"/>
        <v>0008-1001-0012</v>
      </c>
      <c r="D3232" s="134" t="s">
        <v>451</v>
      </c>
      <c r="E3232" s="134" t="s">
        <v>417</v>
      </c>
      <c r="F3232" s="134" t="s">
        <v>452</v>
      </c>
      <c r="G3232" s="134" t="s">
        <v>322</v>
      </c>
      <c r="H3232" s="134" t="s">
        <v>1023</v>
      </c>
      <c r="I3232" s="134" t="s">
        <v>1</v>
      </c>
      <c r="J3232" s="135">
        <v>-4667</v>
      </c>
      <c r="K3232" s="135">
        <v>-2752.6799999999985</v>
      </c>
      <c r="L3232" s="135">
        <v>-2247.2900000000031</v>
      </c>
      <c r="M3232" s="141" t="str">
        <f t="shared" si="101"/>
        <v>201701</v>
      </c>
    </row>
    <row r="3233" spans="1:13" x14ac:dyDescent="0.25">
      <c r="A3233" s="35" t="str">
        <f>VLOOKUP(B3233,ResCat!$A$2:$B$269,2,FALSE)</f>
        <v>DOIIFP</v>
      </c>
      <c r="B3233" s="68" t="str">
        <f>IF(ISNA(VLOOKUP(C3233,COA!$A$2:$B$340,2,FALSE)),"XXX",VLOOKUP(C3233,COA!$A$2:$B$340,2,FALSE))</f>
        <v>C95</v>
      </c>
      <c r="C3233" s="149" t="str">
        <f t="shared" si="102"/>
        <v>0008-1001-0012</v>
      </c>
      <c r="D3233" s="134" t="s">
        <v>451</v>
      </c>
      <c r="E3233" s="134" t="s">
        <v>417</v>
      </c>
      <c r="F3233" s="134" t="s">
        <v>452</v>
      </c>
      <c r="G3233" s="134" t="s">
        <v>324</v>
      </c>
      <c r="H3233" s="134" t="s">
        <v>1023</v>
      </c>
      <c r="I3233" s="134" t="s">
        <v>3</v>
      </c>
      <c r="J3233" s="135">
        <v>1292.8500000000001</v>
      </c>
      <c r="K3233" s="135">
        <v>131.95000000000002</v>
      </c>
      <c r="L3233" s="135">
        <v>-270.3</v>
      </c>
      <c r="M3233" s="141" t="str">
        <f t="shared" si="101"/>
        <v>201702</v>
      </c>
    </row>
    <row r="3234" spans="1:13" x14ac:dyDescent="0.25">
      <c r="A3234" s="35" t="str">
        <f>VLOOKUP(B3234,ResCat!$A$2:$B$269,2,FALSE)</f>
        <v>DOIIFP</v>
      </c>
      <c r="B3234" s="68" t="str">
        <f>IF(ISNA(VLOOKUP(C3234,COA!$A$2:$B$340,2,FALSE)),"XXX",VLOOKUP(C3234,COA!$A$2:$B$340,2,FALSE))</f>
        <v>C95</v>
      </c>
      <c r="C3234" s="149" t="str">
        <f t="shared" si="102"/>
        <v>0008-1001-0012</v>
      </c>
      <c r="D3234" s="134" t="s">
        <v>451</v>
      </c>
      <c r="E3234" s="134" t="s">
        <v>417</v>
      </c>
      <c r="F3234" s="134" t="s">
        <v>452</v>
      </c>
      <c r="G3234" s="134" t="s">
        <v>324</v>
      </c>
      <c r="H3234" s="134" t="s">
        <v>1023</v>
      </c>
      <c r="I3234" s="134" t="s">
        <v>0</v>
      </c>
      <c r="J3234" s="135">
        <v>29888</v>
      </c>
      <c r="K3234" s="135">
        <v>5668.0000000000009</v>
      </c>
      <c r="L3234" s="135">
        <v>5668.0000000000009</v>
      </c>
      <c r="M3234" s="141" t="str">
        <f t="shared" si="101"/>
        <v>201702</v>
      </c>
    </row>
    <row r="3235" spans="1:13" x14ac:dyDescent="0.25">
      <c r="A3235" s="35" t="str">
        <f>VLOOKUP(B3235,ResCat!$A$2:$B$269,2,FALSE)</f>
        <v>DOIIFP</v>
      </c>
      <c r="B3235" s="68" t="str">
        <f>IF(ISNA(VLOOKUP(C3235,COA!$A$2:$B$340,2,FALSE)),"XXX",VLOOKUP(C3235,COA!$A$2:$B$340,2,FALSE))</f>
        <v>C95</v>
      </c>
      <c r="C3235" s="149" t="str">
        <f t="shared" si="102"/>
        <v>0008-1001-0012</v>
      </c>
      <c r="D3235" s="134" t="s">
        <v>451</v>
      </c>
      <c r="E3235" s="134" t="s">
        <v>417</v>
      </c>
      <c r="F3235" s="134" t="s">
        <v>452</v>
      </c>
      <c r="G3235" s="134" t="s">
        <v>324</v>
      </c>
      <c r="H3235" s="134" t="s">
        <v>1023</v>
      </c>
      <c r="I3235" s="134" t="s">
        <v>2</v>
      </c>
      <c r="J3235" s="135">
        <v>12269.460000000003</v>
      </c>
      <c r="K3235" s="135">
        <v>2249.5399999999986</v>
      </c>
      <c r="L3235" s="135">
        <v>189.25999999999988</v>
      </c>
      <c r="M3235" s="141" t="str">
        <f t="shared" si="101"/>
        <v>201702</v>
      </c>
    </row>
    <row r="3236" spans="1:13" x14ac:dyDescent="0.25">
      <c r="A3236" s="35" t="str">
        <f>VLOOKUP(B3236,ResCat!$A$2:$B$269,2,FALSE)</f>
        <v>DOIIFP</v>
      </c>
      <c r="B3236" s="68" t="str">
        <f>IF(ISNA(VLOOKUP(C3236,COA!$A$2:$B$340,2,FALSE)),"XXX",VLOOKUP(C3236,COA!$A$2:$B$340,2,FALSE))</f>
        <v>C95</v>
      </c>
      <c r="C3236" s="149" t="str">
        <f t="shared" si="102"/>
        <v>0008-1001-0012</v>
      </c>
      <c r="D3236" s="134" t="s">
        <v>451</v>
      </c>
      <c r="E3236" s="134" t="s">
        <v>417</v>
      </c>
      <c r="F3236" s="134" t="s">
        <v>452</v>
      </c>
      <c r="G3236" s="134" t="s">
        <v>324</v>
      </c>
      <c r="H3236" s="134" t="s">
        <v>1023</v>
      </c>
      <c r="I3236" s="134" t="s">
        <v>1</v>
      </c>
      <c r="J3236" s="135">
        <v>41853.670000000006</v>
      </c>
      <c r="K3236" s="135">
        <v>6014.2999999999965</v>
      </c>
      <c r="L3236" s="135">
        <v>2174.9299999999994</v>
      </c>
      <c r="M3236" s="141" t="str">
        <f t="shared" si="101"/>
        <v>201702</v>
      </c>
    </row>
    <row r="3237" spans="1:13" x14ac:dyDescent="0.25">
      <c r="A3237" s="35" t="str">
        <f>VLOOKUP(B3237,ResCat!$A$2:$B$269,2,FALSE)</f>
        <v>DOIIFP</v>
      </c>
      <c r="B3237" s="68" t="str">
        <f>IF(ISNA(VLOOKUP(C3237,COA!$A$2:$B$340,2,FALSE)),"XXX",VLOOKUP(C3237,COA!$A$2:$B$340,2,FALSE))</f>
        <v>C95</v>
      </c>
      <c r="C3237" s="149" t="str">
        <f t="shared" si="102"/>
        <v>0008-1001-0012</v>
      </c>
      <c r="D3237" s="134" t="s">
        <v>451</v>
      </c>
      <c r="E3237" s="134" t="s">
        <v>417</v>
      </c>
      <c r="F3237" s="134" t="s">
        <v>452</v>
      </c>
      <c r="G3237" s="134" t="s">
        <v>326</v>
      </c>
      <c r="H3237" s="134" t="s">
        <v>1023</v>
      </c>
      <c r="I3237" s="134" t="s">
        <v>3</v>
      </c>
      <c r="J3237" s="135">
        <v>5743.78</v>
      </c>
      <c r="K3237" s="135">
        <v>2717.1800000000003</v>
      </c>
      <c r="L3237" s="135">
        <v>1905.16</v>
      </c>
      <c r="M3237" s="141" t="str">
        <f t="shared" si="101"/>
        <v>201703</v>
      </c>
    </row>
    <row r="3238" spans="1:13" x14ac:dyDescent="0.25">
      <c r="A3238" s="35" t="str">
        <f>VLOOKUP(B3238,ResCat!$A$2:$B$269,2,FALSE)</f>
        <v>DOIIFP</v>
      </c>
      <c r="B3238" s="68" t="str">
        <f>IF(ISNA(VLOOKUP(C3238,COA!$A$2:$B$340,2,FALSE)),"XXX",VLOOKUP(C3238,COA!$A$2:$B$340,2,FALSE))</f>
        <v>C95</v>
      </c>
      <c r="C3238" s="149" t="str">
        <f t="shared" si="102"/>
        <v>0008-1001-0012</v>
      </c>
      <c r="D3238" s="134" t="s">
        <v>451</v>
      </c>
      <c r="E3238" s="134" t="s">
        <v>417</v>
      </c>
      <c r="F3238" s="134" t="s">
        <v>452</v>
      </c>
      <c r="G3238" s="134" t="s">
        <v>326</v>
      </c>
      <c r="H3238" s="134" t="s">
        <v>1023</v>
      </c>
      <c r="I3238" s="134" t="s">
        <v>0</v>
      </c>
      <c r="J3238" s="135">
        <v>5.8207660913467407E-11</v>
      </c>
      <c r="K3238" s="135">
        <v>-315776.40000000002</v>
      </c>
      <c r="L3238" s="135">
        <v>-315776.40000000002</v>
      </c>
      <c r="M3238" s="141" t="str">
        <f t="shared" si="101"/>
        <v>201703</v>
      </c>
    </row>
    <row r="3239" spans="1:13" x14ac:dyDescent="0.25">
      <c r="A3239" s="35" t="str">
        <f>VLOOKUP(B3239,ResCat!$A$2:$B$269,2,FALSE)</f>
        <v>DOIIFP</v>
      </c>
      <c r="B3239" s="68" t="str">
        <f>IF(ISNA(VLOOKUP(C3239,COA!$A$2:$B$340,2,FALSE)),"XXX",VLOOKUP(C3239,COA!$A$2:$B$340,2,FALSE))</f>
        <v>C95</v>
      </c>
      <c r="C3239" s="149" t="str">
        <f t="shared" si="102"/>
        <v>0008-1001-0012</v>
      </c>
      <c r="D3239" s="134" t="s">
        <v>451</v>
      </c>
      <c r="E3239" s="134" t="s">
        <v>417</v>
      </c>
      <c r="F3239" s="134" t="s">
        <v>452</v>
      </c>
      <c r="G3239" s="134" t="s">
        <v>326</v>
      </c>
      <c r="H3239" s="134" t="s">
        <v>1023</v>
      </c>
      <c r="I3239" s="134" t="s">
        <v>336</v>
      </c>
      <c r="J3239" s="135">
        <v>-1285.97</v>
      </c>
      <c r="K3239" s="135">
        <v>-1285.97</v>
      </c>
      <c r="L3239" s="135">
        <v>-1285.97</v>
      </c>
      <c r="M3239" s="141" t="str">
        <f t="shared" si="101"/>
        <v>201703</v>
      </c>
    </row>
    <row r="3240" spans="1:13" x14ac:dyDescent="0.25">
      <c r="A3240" s="35" t="str">
        <f>VLOOKUP(B3240,ResCat!$A$2:$B$269,2,FALSE)</f>
        <v>DOIIFP</v>
      </c>
      <c r="B3240" s="68" t="str">
        <f>IF(ISNA(VLOOKUP(C3240,COA!$A$2:$B$340,2,FALSE)),"XXX",VLOOKUP(C3240,COA!$A$2:$B$340,2,FALSE))</f>
        <v>C95</v>
      </c>
      <c r="C3240" s="149" t="str">
        <f t="shared" si="102"/>
        <v>0008-1001-0012</v>
      </c>
      <c r="D3240" s="134" t="s">
        <v>451</v>
      </c>
      <c r="E3240" s="134" t="s">
        <v>417</v>
      </c>
      <c r="F3240" s="134" t="s">
        <v>452</v>
      </c>
      <c r="G3240" s="134" t="s">
        <v>326</v>
      </c>
      <c r="H3240" s="134" t="s">
        <v>1023</v>
      </c>
      <c r="I3240" s="134" t="s">
        <v>2</v>
      </c>
      <c r="J3240" s="135">
        <v>14542.090000000002</v>
      </c>
      <c r="K3240" s="135">
        <v>6204.0200000000032</v>
      </c>
      <c r="L3240" s="135">
        <v>3103.1000000000008</v>
      </c>
      <c r="M3240" s="141" t="str">
        <f t="shared" si="101"/>
        <v>201703</v>
      </c>
    </row>
    <row r="3241" spans="1:13" x14ac:dyDescent="0.25">
      <c r="A3241" s="35" t="str">
        <f>VLOOKUP(B3241,ResCat!$A$2:$B$269,2,FALSE)</f>
        <v>DOIIFP</v>
      </c>
      <c r="B3241" s="68" t="str">
        <f>IF(ISNA(VLOOKUP(C3241,COA!$A$2:$B$340,2,FALSE)),"XXX",VLOOKUP(C3241,COA!$A$2:$B$340,2,FALSE))</f>
        <v>C95</v>
      </c>
      <c r="C3241" s="149" t="str">
        <f t="shared" si="102"/>
        <v>0008-1001-0012</v>
      </c>
      <c r="D3241" s="134" t="s">
        <v>451</v>
      </c>
      <c r="E3241" s="134" t="s">
        <v>417</v>
      </c>
      <c r="F3241" s="134" t="s">
        <v>452</v>
      </c>
      <c r="G3241" s="134" t="s">
        <v>326</v>
      </c>
      <c r="H3241" s="134" t="s">
        <v>1023</v>
      </c>
      <c r="I3241" s="134" t="s">
        <v>1</v>
      </c>
      <c r="J3241" s="135">
        <v>80140.849999999991</v>
      </c>
      <c r="K3241" s="135">
        <v>32912.269999999997</v>
      </c>
      <c r="L3241" s="135">
        <v>32912.269999999997</v>
      </c>
      <c r="M3241" s="141" t="str">
        <f t="shared" si="101"/>
        <v>201703</v>
      </c>
    </row>
    <row r="3242" spans="1:13" x14ac:dyDescent="0.25">
      <c r="A3242" s="35" t="str">
        <f>VLOOKUP(B3242,ResCat!$A$2:$B$269,2,FALSE)</f>
        <v>DOIIFP</v>
      </c>
      <c r="B3242" s="68" t="str">
        <f>IF(ISNA(VLOOKUP(C3242,COA!$A$2:$B$340,2,FALSE)),"XXX",VLOOKUP(C3242,COA!$A$2:$B$340,2,FALSE))</f>
        <v>C95</v>
      </c>
      <c r="C3242" s="149" t="str">
        <f t="shared" si="102"/>
        <v>0008-1001-0012</v>
      </c>
      <c r="D3242" s="134" t="s">
        <v>451</v>
      </c>
      <c r="E3242" s="134" t="s">
        <v>417</v>
      </c>
      <c r="F3242" s="134" t="s">
        <v>452</v>
      </c>
      <c r="G3242" s="134" t="s">
        <v>328</v>
      </c>
      <c r="H3242" s="134" t="s">
        <v>1023</v>
      </c>
      <c r="I3242" s="134" t="s">
        <v>3</v>
      </c>
      <c r="J3242" s="135">
        <v>1811.97</v>
      </c>
      <c r="K3242" s="135">
        <v>714.35000000000025</v>
      </c>
      <c r="L3242" s="135">
        <v>1043.2299999999998</v>
      </c>
      <c r="M3242" s="141" t="str">
        <f t="shared" si="101"/>
        <v>201704</v>
      </c>
    </row>
    <row r="3243" spans="1:13" x14ac:dyDescent="0.25">
      <c r="A3243" s="35" t="str">
        <f>VLOOKUP(B3243,ResCat!$A$2:$B$269,2,FALSE)</f>
        <v>DOIIFP</v>
      </c>
      <c r="B3243" s="68" t="str">
        <f>IF(ISNA(VLOOKUP(C3243,COA!$A$2:$B$340,2,FALSE)),"XXX",VLOOKUP(C3243,COA!$A$2:$B$340,2,FALSE))</f>
        <v>C95</v>
      </c>
      <c r="C3243" s="149" t="str">
        <f t="shared" si="102"/>
        <v>0008-1001-0012</v>
      </c>
      <c r="D3243" s="134" t="s">
        <v>451</v>
      </c>
      <c r="E3243" s="134" t="s">
        <v>417</v>
      </c>
      <c r="F3243" s="134" t="s">
        <v>452</v>
      </c>
      <c r="G3243" s="134" t="s">
        <v>328</v>
      </c>
      <c r="H3243" s="134" t="s">
        <v>1023</v>
      </c>
      <c r="I3243" s="134" t="s">
        <v>0</v>
      </c>
      <c r="J3243" s="135">
        <v>3.9115377603593515E-12</v>
      </c>
      <c r="K3243" s="135">
        <v>26797.350000000006</v>
      </c>
      <c r="L3243" s="135">
        <v>26797.350000000006</v>
      </c>
      <c r="M3243" s="141" t="str">
        <f t="shared" si="101"/>
        <v>201704</v>
      </c>
    </row>
    <row r="3244" spans="1:13" x14ac:dyDescent="0.25">
      <c r="A3244" s="35" t="str">
        <f>VLOOKUP(B3244,ResCat!$A$2:$B$269,2,FALSE)</f>
        <v>DOIIFP</v>
      </c>
      <c r="B3244" s="68" t="str">
        <f>IF(ISNA(VLOOKUP(C3244,COA!$A$2:$B$340,2,FALSE)),"XXX",VLOOKUP(C3244,COA!$A$2:$B$340,2,FALSE))</f>
        <v>C95</v>
      </c>
      <c r="C3244" s="149" t="str">
        <f t="shared" si="102"/>
        <v>0008-1001-0012</v>
      </c>
      <c r="D3244" s="134" t="s">
        <v>451</v>
      </c>
      <c r="E3244" s="134" t="s">
        <v>417</v>
      </c>
      <c r="F3244" s="134" t="s">
        <v>452</v>
      </c>
      <c r="G3244" s="134" t="s">
        <v>328</v>
      </c>
      <c r="H3244" s="134" t="s">
        <v>1023</v>
      </c>
      <c r="I3244" s="134" t="s">
        <v>336</v>
      </c>
      <c r="J3244" s="135">
        <v>40</v>
      </c>
      <c r="K3244" s="135">
        <v>0</v>
      </c>
      <c r="L3244" s="135">
        <v>30</v>
      </c>
      <c r="M3244" s="141" t="str">
        <f t="shared" si="101"/>
        <v>201704</v>
      </c>
    </row>
    <row r="3245" spans="1:13" x14ac:dyDescent="0.25">
      <c r="A3245" s="35" t="str">
        <f>VLOOKUP(B3245,ResCat!$A$2:$B$269,2,FALSE)</f>
        <v>DOIIFP</v>
      </c>
      <c r="B3245" s="68" t="str">
        <f>IF(ISNA(VLOOKUP(C3245,COA!$A$2:$B$340,2,FALSE)),"XXX",VLOOKUP(C3245,COA!$A$2:$B$340,2,FALSE))</f>
        <v>C95</v>
      </c>
      <c r="C3245" s="149" t="str">
        <f t="shared" si="102"/>
        <v>0008-1001-0012</v>
      </c>
      <c r="D3245" s="134" t="s">
        <v>451</v>
      </c>
      <c r="E3245" s="134" t="s">
        <v>417</v>
      </c>
      <c r="F3245" s="134" t="s">
        <v>452</v>
      </c>
      <c r="G3245" s="134" t="s">
        <v>328</v>
      </c>
      <c r="H3245" s="134" t="s">
        <v>1023</v>
      </c>
      <c r="I3245" s="134" t="s">
        <v>2</v>
      </c>
      <c r="J3245" s="135">
        <v>26124.980000000003</v>
      </c>
      <c r="K3245" s="135">
        <v>4882.03</v>
      </c>
      <c r="L3245" s="135">
        <v>2923.57</v>
      </c>
      <c r="M3245" s="141" t="str">
        <f t="shared" si="101"/>
        <v>201704</v>
      </c>
    </row>
    <row r="3246" spans="1:13" x14ac:dyDescent="0.25">
      <c r="A3246" s="35" t="str">
        <f>VLOOKUP(B3246,ResCat!$A$2:$B$269,2,FALSE)</f>
        <v>DOIIFP</v>
      </c>
      <c r="B3246" s="68" t="str">
        <f>IF(ISNA(VLOOKUP(C3246,COA!$A$2:$B$340,2,FALSE)),"XXX",VLOOKUP(C3246,COA!$A$2:$B$340,2,FALSE))</f>
        <v>C95</v>
      </c>
      <c r="C3246" s="149" t="str">
        <f t="shared" si="102"/>
        <v>0008-1001-0012</v>
      </c>
      <c r="D3246" s="134" t="s">
        <v>451</v>
      </c>
      <c r="E3246" s="134" t="s">
        <v>417</v>
      </c>
      <c r="F3246" s="134" t="s">
        <v>452</v>
      </c>
      <c r="G3246" s="134" t="s">
        <v>328</v>
      </c>
      <c r="H3246" s="134" t="s">
        <v>1023</v>
      </c>
      <c r="I3246" s="134" t="s">
        <v>343</v>
      </c>
      <c r="J3246" s="135">
        <v>-1958.61</v>
      </c>
      <c r="K3246" s="135">
        <v>-1634.77</v>
      </c>
      <c r="L3246" s="135">
        <v>-817.38</v>
      </c>
      <c r="M3246" s="141" t="str">
        <f t="shared" si="101"/>
        <v>201704</v>
      </c>
    </row>
    <row r="3247" spans="1:13" x14ac:dyDescent="0.25">
      <c r="A3247" s="35" t="str">
        <f>VLOOKUP(B3247,ResCat!$A$2:$B$269,2,FALSE)</f>
        <v>DOIIFP</v>
      </c>
      <c r="B3247" s="68" t="str">
        <f>IF(ISNA(VLOOKUP(C3247,COA!$A$2:$B$340,2,FALSE)),"XXX",VLOOKUP(C3247,COA!$A$2:$B$340,2,FALSE))</f>
        <v>C95</v>
      </c>
      <c r="C3247" s="149" t="str">
        <f t="shared" si="102"/>
        <v>0008-1001-0012</v>
      </c>
      <c r="D3247" s="134" t="s">
        <v>451</v>
      </c>
      <c r="E3247" s="134" t="s">
        <v>417</v>
      </c>
      <c r="F3247" s="134" t="s">
        <v>452</v>
      </c>
      <c r="G3247" s="134" t="s">
        <v>328</v>
      </c>
      <c r="H3247" s="134" t="s">
        <v>1023</v>
      </c>
      <c r="I3247" s="134" t="s">
        <v>1</v>
      </c>
      <c r="J3247" s="135">
        <v>13667.25</v>
      </c>
      <c r="K3247" s="135">
        <v>2934.04</v>
      </c>
      <c r="L3247" s="135">
        <v>1463.48</v>
      </c>
      <c r="M3247" s="141" t="str">
        <f t="shared" si="101"/>
        <v>201704</v>
      </c>
    </row>
    <row r="3248" spans="1:13" x14ac:dyDescent="0.25">
      <c r="A3248" s="35" t="str">
        <f>VLOOKUP(B3248,ResCat!$A$2:$B$269,2,FALSE)</f>
        <v>DOIIFP</v>
      </c>
      <c r="B3248" s="68" t="str">
        <f>IF(ISNA(VLOOKUP(C3248,COA!$A$2:$B$340,2,FALSE)),"XXX",VLOOKUP(C3248,COA!$A$2:$B$340,2,FALSE))</f>
        <v>C95</v>
      </c>
      <c r="C3248" s="149" t="str">
        <f t="shared" si="102"/>
        <v>0008-1001-0012</v>
      </c>
      <c r="D3248" s="134" t="s">
        <v>451</v>
      </c>
      <c r="E3248" s="134" t="s">
        <v>417</v>
      </c>
      <c r="F3248" s="134" t="s">
        <v>452</v>
      </c>
      <c r="G3248" s="134" t="s">
        <v>330</v>
      </c>
      <c r="H3248" s="134" t="s">
        <v>1023</v>
      </c>
      <c r="I3248" s="134" t="s">
        <v>3</v>
      </c>
      <c r="J3248" s="135">
        <v>1830.63</v>
      </c>
      <c r="K3248" s="135">
        <v>692.84000000000015</v>
      </c>
      <c r="L3248" s="135">
        <v>1666.2100000000007</v>
      </c>
      <c r="M3248" s="141" t="str">
        <f t="shared" si="101"/>
        <v>201705</v>
      </c>
    </row>
    <row r="3249" spans="1:13" x14ac:dyDescent="0.25">
      <c r="A3249" s="35" t="str">
        <f>VLOOKUP(B3249,ResCat!$A$2:$B$269,2,FALSE)</f>
        <v>DOIIFP</v>
      </c>
      <c r="B3249" s="68" t="str">
        <f>IF(ISNA(VLOOKUP(C3249,COA!$A$2:$B$340,2,FALSE)),"XXX",VLOOKUP(C3249,COA!$A$2:$B$340,2,FALSE))</f>
        <v>C95</v>
      </c>
      <c r="C3249" s="149" t="str">
        <f t="shared" si="102"/>
        <v>0008-1001-0012</v>
      </c>
      <c r="D3249" s="134" t="s">
        <v>451</v>
      </c>
      <c r="E3249" s="134" t="s">
        <v>417</v>
      </c>
      <c r="F3249" s="134" t="s">
        <v>452</v>
      </c>
      <c r="G3249" s="134" t="s">
        <v>330</v>
      </c>
      <c r="H3249" s="134" t="s">
        <v>1023</v>
      </c>
      <c r="I3249" s="134" t="s">
        <v>0</v>
      </c>
      <c r="J3249" s="135">
        <v>4323.6000000000004</v>
      </c>
      <c r="K3249" s="135">
        <v>4323.6000000000004</v>
      </c>
      <c r="L3249" s="135">
        <v>4323.6000000000004</v>
      </c>
      <c r="M3249" s="141" t="str">
        <f t="shared" si="101"/>
        <v>201705</v>
      </c>
    </row>
    <row r="3250" spans="1:13" x14ac:dyDescent="0.25">
      <c r="A3250" s="35" t="str">
        <f>VLOOKUP(B3250,ResCat!$A$2:$B$269,2,FALSE)</f>
        <v>DOIIFP</v>
      </c>
      <c r="B3250" s="68" t="str">
        <f>IF(ISNA(VLOOKUP(C3250,COA!$A$2:$B$340,2,FALSE)),"XXX",VLOOKUP(C3250,COA!$A$2:$B$340,2,FALSE))</f>
        <v>C95</v>
      </c>
      <c r="C3250" s="149" t="str">
        <f t="shared" si="102"/>
        <v>0008-1001-0012</v>
      </c>
      <c r="D3250" s="134" t="s">
        <v>451</v>
      </c>
      <c r="E3250" s="134" t="s">
        <v>417</v>
      </c>
      <c r="F3250" s="134" t="s">
        <v>452</v>
      </c>
      <c r="G3250" s="134" t="s">
        <v>330</v>
      </c>
      <c r="H3250" s="134" t="s">
        <v>1023</v>
      </c>
      <c r="I3250" s="134" t="s">
        <v>2</v>
      </c>
      <c r="J3250" s="135">
        <v>10160.23</v>
      </c>
      <c r="K3250" s="135">
        <v>2983.6000000000008</v>
      </c>
      <c r="L3250" s="135">
        <v>2308.1</v>
      </c>
      <c r="M3250" s="141" t="str">
        <f t="shared" si="101"/>
        <v>201705</v>
      </c>
    </row>
    <row r="3251" spans="1:13" x14ac:dyDescent="0.25">
      <c r="A3251" s="35" t="str">
        <f>VLOOKUP(B3251,ResCat!$A$2:$B$269,2,FALSE)</f>
        <v>DOIIFP</v>
      </c>
      <c r="B3251" s="68" t="str">
        <f>IF(ISNA(VLOOKUP(C3251,COA!$A$2:$B$340,2,FALSE)),"XXX",VLOOKUP(C3251,COA!$A$2:$B$340,2,FALSE))</f>
        <v>C95</v>
      </c>
      <c r="C3251" s="149" t="str">
        <f t="shared" si="102"/>
        <v>0008-1001-0012</v>
      </c>
      <c r="D3251" s="134" t="s">
        <v>451</v>
      </c>
      <c r="E3251" s="134" t="s">
        <v>417</v>
      </c>
      <c r="F3251" s="134" t="s">
        <v>452</v>
      </c>
      <c r="G3251" s="134" t="s">
        <v>330</v>
      </c>
      <c r="H3251" s="134" t="s">
        <v>1023</v>
      </c>
      <c r="I3251" s="134" t="s">
        <v>1</v>
      </c>
      <c r="J3251" s="135">
        <v>-117653.45000000003</v>
      </c>
      <c r="K3251" s="135">
        <v>-15282.919999999998</v>
      </c>
      <c r="L3251" s="135">
        <v>-12839.490000000002</v>
      </c>
      <c r="M3251" s="141" t="str">
        <f t="shared" si="101"/>
        <v>201705</v>
      </c>
    </row>
    <row r="3252" spans="1:13" x14ac:dyDescent="0.25">
      <c r="A3252" s="35" t="str">
        <f>VLOOKUP(B3252,ResCat!$A$2:$B$269,2,FALSE)</f>
        <v>DOIIFP</v>
      </c>
      <c r="B3252" s="68" t="str">
        <f>IF(ISNA(VLOOKUP(C3252,COA!$A$2:$B$340,2,FALSE)),"XXX",VLOOKUP(C3252,COA!$A$2:$B$340,2,FALSE))</f>
        <v>C95</v>
      </c>
      <c r="C3252" s="149" t="str">
        <f t="shared" si="102"/>
        <v>0008-1001-0012</v>
      </c>
      <c r="D3252" s="134" t="s">
        <v>451</v>
      </c>
      <c r="E3252" s="134" t="s">
        <v>417</v>
      </c>
      <c r="F3252" s="134" t="s">
        <v>452</v>
      </c>
      <c r="G3252" s="134" t="s">
        <v>332</v>
      </c>
      <c r="H3252" s="134" t="s">
        <v>1023</v>
      </c>
      <c r="I3252" s="134" t="s">
        <v>3</v>
      </c>
      <c r="J3252" s="135">
        <v>10927.61</v>
      </c>
      <c r="K3252" s="135">
        <v>2143.3300000000004</v>
      </c>
      <c r="L3252" s="135">
        <v>2315.8700000000003</v>
      </c>
      <c r="M3252" s="141" t="str">
        <f t="shared" si="101"/>
        <v>201706</v>
      </c>
    </row>
    <row r="3253" spans="1:13" x14ac:dyDescent="0.25">
      <c r="A3253" s="35" t="str">
        <f>VLOOKUP(B3253,ResCat!$A$2:$B$269,2,FALSE)</f>
        <v>DOIIFP</v>
      </c>
      <c r="B3253" s="68" t="str">
        <f>IF(ISNA(VLOOKUP(C3253,COA!$A$2:$B$340,2,FALSE)),"XXX",VLOOKUP(C3253,COA!$A$2:$B$340,2,FALSE))</f>
        <v>C95</v>
      </c>
      <c r="C3253" s="149" t="str">
        <f t="shared" si="102"/>
        <v>0008-1001-0012</v>
      </c>
      <c r="D3253" s="134" t="s">
        <v>451</v>
      </c>
      <c r="E3253" s="134" t="s">
        <v>417</v>
      </c>
      <c r="F3253" s="134" t="s">
        <v>452</v>
      </c>
      <c r="G3253" s="134" t="s">
        <v>332</v>
      </c>
      <c r="H3253" s="134" t="s">
        <v>1023</v>
      </c>
      <c r="I3253" s="134" t="s">
        <v>2</v>
      </c>
      <c r="J3253" s="135">
        <v>20790.37</v>
      </c>
      <c r="K3253" s="135">
        <v>13991.639999999994</v>
      </c>
      <c r="L3253" s="135">
        <v>9113.7199999999957</v>
      </c>
      <c r="M3253" s="141" t="str">
        <f t="shared" si="101"/>
        <v>201706</v>
      </c>
    </row>
    <row r="3254" spans="1:13" x14ac:dyDescent="0.25">
      <c r="A3254" s="35" t="str">
        <f>VLOOKUP(B3254,ResCat!$A$2:$B$269,2,FALSE)</f>
        <v>DOIIFP</v>
      </c>
      <c r="B3254" s="68" t="str">
        <f>IF(ISNA(VLOOKUP(C3254,COA!$A$2:$B$340,2,FALSE)),"XXX",VLOOKUP(C3254,COA!$A$2:$B$340,2,FALSE))</f>
        <v>C95</v>
      </c>
      <c r="C3254" s="149" t="str">
        <f t="shared" si="102"/>
        <v>0008-1001-0012</v>
      </c>
      <c r="D3254" s="134" t="s">
        <v>451</v>
      </c>
      <c r="E3254" s="134" t="s">
        <v>417</v>
      </c>
      <c r="F3254" s="134" t="s">
        <v>452</v>
      </c>
      <c r="G3254" s="134" t="s">
        <v>332</v>
      </c>
      <c r="H3254" s="134" t="s">
        <v>1023</v>
      </c>
      <c r="I3254" s="134" t="s">
        <v>1</v>
      </c>
      <c r="J3254" s="135">
        <v>-103824.45</v>
      </c>
      <c r="K3254" s="135">
        <v>-20278.250000000004</v>
      </c>
      <c r="L3254" s="135">
        <v>-15697.030000000002</v>
      </c>
      <c r="M3254" s="141" t="str">
        <f t="shared" si="101"/>
        <v>201706</v>
      </c>
    </row>
    <row r="3255" spans="1:13" x14ac:dyDescent="0.25">
      <c r="A3255" s="35" t="str">
        <f>VLOOKUP(B3255,ResCat!$A$2:$B$269,2,FALSE)</f>
        <v>DOIIFP</v>
      </c>
      <c r="B3255" s="68" t="str">
        <f>IF(ISNA(VLOOKUP(C3255,COA!$A$2:$B$340,2,FALSE)),"XXX",VLOOKUP(C3255,COA!$A$2:$B$340,2,FALSE))</f>
        <v>C95</v>
      </c>
      <c r="C3255" s="149" t="str">
        <f t="shared" si="102"/>
        <v>0008-1001-0012</v>
      </c>
      <c r="D3255" s="134" t="s">
        <v>451</v>
      </c>
      <c r="E3255" s="134" t="s">
        <v>417</v>
      </c>
      <c r="F3255" s="134" t="s">
        <v>452</v>
      </c>
      <c r="G3255" s="134" t="s">
        <v>335</v>
      </c>
      <c r="H3255" s="134" t="s">
        <v>1023</v>
      </c>
      <c r="I3255" s="134" t="s">
        <v>3</v>
      </c>
      <c r="J3255" s="135">
        <v>25516.989999999998</v>
      </c>
      <c r="K3255" s="135">
        <v>6626.2000000000035</v>
      </c>
      <c r="L3255" s="135">
        <v>5080.2100000000028</v>
      </c>
      <c r="M3255" s="141" t="str">
        <f t="shared" si="101"/>
        <v>201707</v>
      </c>
    </row>
    <row r="3256" spans="1:13" x14ac:dyDescent="0.25">
      <c r="A3256" s="35" t="str">
        <f>VLOOKUP(B3256,ResCat!$A$2:$B$269,2,FALSE)</f>
        <v>DOIIFP</v>
      </c>
      <c r="B3256" s="68" t="str">
        <f>IF(ISNA(VLOOKUP(C3256,COA!$A$2:$B$340,2,FALSE)),"XXX",VLOOKUP(C3256,COA!$A$2:$B$340,2,FALSE))</f>
        <v>C95</v>
      </c>
      <c r="C3256" s="149" t="str">
        <f t="shared" si="102"/>
        <v>0008-1001-0012</v>
      </c>
      <c r="D3256" s="134" t="s">
        <v>451</v>
      </c>
      <c r="E3256" s="134" t="s">
        <v>417</v>
      </c>
      <c r="F3256" s="134" t="s">
        <v>452</v>
      </c>
      <c r="G3256" s="134" t="s">
        <v>335</v>
      </c>
      <c r="H3256" s="134" t="s">
        <v>1023</v>
      </c>
      <c r="I3256" s="134" t="s">
        <v>0</v>
      </c>
      <c r="J3256" s="135">
        <v>102145.71</v>
      </c>
      <c r="K3256" s="135">
        <v>29062.42</v>
      </c>
      <c r="L3256" s="135">
        <v>26171.48</v>
      </c>
      <c r="M3256" s="141" t="str">
        <f t="shared" si="101"/>
        <v>201707</v>
      </c>
    </row>
    <row r="3257" spans="1:13" x14ac:dyDescent="0.25">
      <c r="A3257" s="35" t="str">
        <f>VLOOKUP(B3257,ResCat!$A$2:$B$269,2,FALSE)</f>
        <v>DOIIFP</v>
      </c>
      <c r="B3257" s="68" t="str">
        <f>IF(ISNA(VLOOKUP(C3257,COA!$A$2:$B$340,2,FALSE)),"XXX",VLOOKUP(C3257,COA!$A$2:$B$340,2,FALSE))</f>
        <v>C95</v>
      </c>
      <c r="C3257" s="149" t="str">
        <f t="shared" si="102"/>
        <v>0008-1001-0012</v>
      </c>
      <c r="D3257" s="134" t="s">
        <v>451</v>
      </c>
      <c r="E3257" s="134" t="s">
        <v>417</v>
      </c>
      <c r="F3257" s="134" t="s">
        <v>452</v>
      </c>
      <c r="G3257" s="134" t="s">
        <v>335</v>
      </c>
      <c r="H3257" s="134" t="s">
        <v>1023</v>
      </c>
      <c r="I3257" s="134" t="s">
        <v>336</v>
      </c>
      <c r="J3257" s="135">
        <v>75</v>
      </c>
      <c r="K3257" s="135">
        <v>189.60000000000002</v>
      </c>
      <c r="L3257" s="135">
        <v>132.72</v>
      </c>
      <c r="M3257" s="141" t="str">
        <f t="shared" si="101"/>
        <v>201707</v>
      </c>
    </row>
    <row r="3258" spans="1:13" x14ac:dyDescent="0.25">
      <c r="A3258" s="35" t="str">
        <f>VLOOKUP(B3258,ResCat!$A$2:$B$269,2,FALSE)</f>
        <v>DOIIFP</v>
      </c>
      <c r="B3258" s="68" t="str">
        <f>IF(ISNA(VLOOKUP(C3258,COA!$A$2:$B$340,2,FALSE)),"XXX",VLOOKUP(C3258,COA!$A$2:$B$340,2,FALSE))</f>
        <v>C95</v>
      </c>
      <c r="C3258" s="149" t="str">
        <f t="shared" si="102"/>
        <v>0008-1001-0012</v>
      </c>
      <c r="D3258" s="134" t="s">
        <v>451</v>
      </c>
      <c r="E3258" s="134" t="s">
        <v>417</v>
      </c>
      <c r="F3258" s="134" t="s">
        <v>452</v>
      </c>
      <c r="G3258" s="134" t="s">
        <v>335</v>
      </c>
      <c r="H3258" s="134" t="s">
        <v>1023</v>
      </c>
      <c r="I3258" s="134" t="s">
        <v>2</v>
      </c>
      <c r="J3258" s="135">
        <v>68820.53</v>
      </c>
      <c r="K3258" s="135">
        <v>18262.52</v>
      </c>
      <c r="L3258" s="135">
        <v>17537.680000000008</v>
      </c>
      <c r="M3258" s="141" t="str">
        <f t="shared" si="101"/>
        <v>201707</v>
      </c>
    </row>
    <row r="3259" spans="1:13" x14ac:dyDescent="0.25">
      <c r="A3259" s="35" t="str">
        <f>VLOOKUP(B3259,ResCat!$A$2:$B$269,2,FALSE)</f>
        <v>DOIIFP</v>
      </c>
      <c r="B3259" s="68" t="str">
        <f>IF(ISNA(VLOOKUP(C3259,COA!$A$2:$B$340,2,FALSE)),"XXX",VLOOKUP(C3259,COA!$A$2:$B$340,2,FALSE))</f>
        <v>C95</v>
      </c>
      <c r="C3259" s="149" t="str">
        <f t="shared" si="102"/>
        <v>0008-1001-0012</v>
      </c>
      <c r="D3259" s="134" t="s">
        <v>451</v>
      </c>
      <c r="E3259" s="134" t="s">
        <v>417</v>
      </c>
      <c r="F3259" s="134" t="s">
        <v>452</v>
      </c>
      <c r="G3259" s="134" t="s">
        <v>335</v>
      </c>
      <c r="H3259" s="134" t="s">
        <v>1023</v>
      </c>
      <c r="I3259" s="134" t="s">
        <v>1</v>
      </c>
      <c r="J3259" s="135">
        <v>35056.820000000022</v>
      </c>
      <c r="K3259" s="135">
        <v>19561.530000000002</v>
      </c>
      <c r="L3259" s="135">
        <v>16115.359999999999</v>
      </c>
      <c r="M3259" s="141" t="str">
        <f t="shared" si="101"/>
        <v>201707</v>
      </c>
    </row>
    <row r="3260" spans="1:13" x14ac:dyDescent="0.25">
      <c r="A3260" s="35" t="str">
        <f>VLOOKUP(B3260,ResCat!$A$2:$B$269,2,FALSE)</f>
        <v>DOIIFP</v>
      </c>
      <c r="B3260" s="68" t="str">
        <f>IF(ISNA(VLOOKUP(C3260,COA!$A$2:$B$340,2,FALSE)),"XXX",VLOOKUP(C3260,COA!$A$2:$B$340,2,FALSE))</f>
        <v>C95</v>
      </c>
      <c r="C3260" s="149" t="str">
        <f t="shared" si="102"/>
        <v>0008-1001-0012</v>
      </c>
      <c r="D3260" s="134" t="s">
        <v>451</v>
      </c>
      <c r="E3260" s="134" t="s">
        <v>417</v>
      </c>
      <c r="F3260" s="134" t="s">
        <v>452</v>
      </c>
      <c r="G3260" s="134" t="s">
        <v>4</v>
      </c>
      <c r="H3260" s="134" t="s">
        <v>1023</v>
      </c>
      <c r="I3260" s="134" t="s">
        <v>3</v>
      </c>
      <c r="J3260" s="135">
        <v>11623.260000000004</v>
      </c>
      <c r="K3260" s="135">
        <v>3035.7299999999991</v>
      </c>
      <c r="L3260" s="135">
        <v>2019.9499999999998</v>
      </c>
      <c r="M3260" s="141" t="str">
        <f t="shared" si="101"/>
        <v>201708</v>
      </c>
    </row>
    <row r="3261" spans="1:13" x14ac:dyDescent="0.25">
      <c r="A3261" s="35" t="str">
        <f>VLOOKUP(B3261,ResCat!$A$2:$B$269,2,FALSE)</f>
        <v>DOIIFP</v>
      </c>
      <c r="B3261" s="68" t="str">
        <f>IF(ISNA(VLOOKUP(C3261,COA!$A$2:$B$340,2,FALSE)),"XXX",VLOOKUP(C3261,COA!$A$2:$B$340,2,FALSE))</f>
        <v>C95</v>
      </c>
      <c r="C3261" s="149" t="str">
        <f t="shared" si="102"/>
        <v>0008-1001-0012</v>
      </c>
      <c r="D3261" s="134" t="s">
        <v>451</v>
      </c>
      <c r="E3261" s="134" t="s">
        <v>417</v>
      </c>
      <c r="F3261" s="134" t="s">
        <v>452</v>
      </c>
      <c r="G3261" s="134" t="s">
        <v>4</v>
      </c>
      <c r="H3261" s="134" t="s">
        <v>1023</v>
      </c>
      <c r="I3261" s="134" t="s">
        <v>0</v>
      </c>
      <c r="J3261" s="135">
        <v>61809.219999999979</v>
      </c>
      <c r="K3261" s="135">
        <v>9510.0699999999961</v>
      </c>
      <c r="L3261" s="135">
        <v>6918.6599999999953</v>
      </c>
      <c r="M3261" s="141" t="str">
        <f t="shared" si="101"/>
        <v>201708</v>
      </c>
    </row>
    <row r="3262" spans="1:13" x14ac:dyDescent="0.25">
      <c r="A3262" s="35" t="str">
        <f>VLOOKUP(B3262,ResCat!$A$2:$B$269,2,FALSE)</f>
        <v>DOIIFP</v>
      </c>
      <c r="B3262" s="68" t="str">
        <f>IF(ISNA(VLOOKUP(C3262,COA!$A$2:$B$340,2,FALSE)),"XXX",VLOOKUP(C3262,COA!$A$2:$B$340,2,FALSE))</f>
        <v>C95</v>
      </c>
      <c r="C3262" s="149" t="str">
        <f t="shared" si="102"/>
        <v>0008-1001-0012</v>
      </c>
      <c r="D3262" s="134" t="s">
        <v>451</v>
      </c>
      <c r="E3262" s="134" t="s">
        <v>417</v>
      </c>
      <c r="F3262" s="134" t="s">
        <v>452</v>
      </c>
      <c r="G3262" s="134" t="s">
        <v>4</v>
      </c>
      <c r="H3262" s="134" t="s">
        <v>1023</v>
      </c>
      <c r="I3262" s="134" t="s">
        <v>336</v>
      </c>
      <c r="J3262" s="135">
        <v>0</v>
      </c>
      <c r="K3262" s="135">
        <v>0</v>
      </c>
      <c r="L3262" s="135">
        <v>0</v>
      </c>
      <c r="M3262" s="141" t="str">
        <f t="shared" si="101"/>
        <v>201708</v>
      </c>
    </row>
    <row r="3263" spans="1:13" x14ac:dyDescent="0.25">
      <c r="A3263" s="35" t="str">
        <f>VLOOKUP(B3263,ResCat!$A$2:$B$269,2,FALSE)</f>
        <v>DOIIFP</v>
      </c>
      <c r="B3263" s="68" t="str">
        <f>IF(ISNA(VLOOKUP(C3263,COA!$A$2:$B$340,2,FALSE)),"XXX",VLOOKUP(C3263,COA!$A$2:$B$340,2,FALSE))</f>
        <v>C95</v>
      </c>
      <c r="C3263" s="149" t="str">
        <f t="shared" si="102"/>
        <v>0008-1001-0012</v>
      </c>
      <c r="D3263" s="134" t="s">
        <v>451</v>
      </c>
      <c r="E3263" s="134" t="s">
        <v>417</v>
      </c>
      <c r="F3263" s="134" t="s">
        <v>452</v>
      </c>
      <c r="G3263" s="134" t="s">
        <v>4</v>
      </c>
      <c r="H3263" s="134" t="s">
        <v>1023</v>
      </c>
      <c r="I3263" s="134" t="s">
        <v>2</v>
      </c>
      <c r="J3263" s="135">
        <v>73355.570000000007</v>
      </c>
      <c r="K3263" s="135">
        <v>31588.479999999992</v>
      </c>
      <c r="L3263" s="135">
        <v>25445.689999999995</v>
      </c>
      <c r="M3263" s="141" t="str">
        <f t="shared" si="101"/>
        <v>201708</v>
      </c>
    </row>
    <row r="3264" spans="1:13" x14ac:dyDescent="0.25">
      <c r="A3264" s="35" t="str">
        <f>VLOOKUP(B3264,ResCat!$A$2:$B$269,2,FALSE)</f>
        <v>DOIIFP</v>
      </c>
      <c r="B3264" s="68" t="str">
        <f>IF(ISNA(VLOOKUP(C3264,COA!$A$2:$B$340,2,FALSE)),"XXX",VLOOKUP(C3264,COA!$A$2:$B$340,2,FALSE))</f>
        <v>C95</v>
      </c>
      <c r="C3264" s="149" t="str">
        <f t="shared" si="102"/>
        <v>0008-1001-0012</v>
      </c>
      <c r="D3264" s="134" t="s">
        <v>451</v>
      </c>
      <c r="E3264" s="134" t="s">
        <v>417</v>
      </c>
      <c r="F3264" s="134" t="s">
        <v>452</v>
      </c>
      <c r="G3264" s="134" t="s">
        <v>4</v>
      </c>
      <c r="H3264" s="134" t="s">
        <v>1023</v>
      </c>
      <c r="I3264" s="134" t="s">
        <v>1</v>
      </c>
      <c r="J3264" s="135">
        <v>366237.81000000006</v>
      </c>
      <c r="K3264" s="135">
        <v>96963.500000000044</v>
      </c>
      <c r="L3264" s="135">
        <v>93489.14</v>
      </c>
      <c r="M3264" s="141" t="str">
        <f t="shared" si="101"/>
        <v>201708</v>
      </c>
    </row>
    <row r="3265" spans="1:13" x14ac:dyDescent="0.25">
      <c r="A3265" s="35" t="str">
        <f>VLOOKUP(B3265,ResCat!$A$2:$B$269,2,FALSE)</f>
        <v>DOIIFP</v>
      </c>
      <c r="B3265" s="68" t="str">
        <f>IF(ISNA(VLOOKUP(C3265,COA!$A$2:$B$340,2,FALSE)),"XXX",VLOOKUP(C3265,COA!$A$2:$B$340,2,FALSE))</f>
        <v>C95</v>
      </c>
      <c r="C3265" s="149" t="str">
        <f t="shared" si="102"/>
        <v>0008-1001-0012</v>
      </c>
      <c r="D3265" s="134" t="s">
        <v>451</v>
      </c>
      <c r="E3265" s="134" t="s">
        <v>417</v>
      </c>
      <c r="F3265" s="134" t="s">
        <v>452</v>
      </c>
      <c r="G3265" s="134" t="s">
        <v>511</v>
      </c>
      <c r="H3265" s="134" t="s">
        <v>1023</v>
      </c>
      <c r="I3265" s="134" t="s">
        <v>3</v>
      </c>
      <c r="J3265" s="135">
        <v>20145.749999999993</v>
      </c>
      <c r="K3265" s="135">
        <v>7422.0799999999963</v>
      </c>
      <c r="L3265" s="135">
        <v>3462.9000000000015</v>
      </c>
      <c r="M3265" s="141" t="str">
        <f t="shared" si="101"/>
        <v>201709</v>
      </c>
    </row>
    <row r="3266" spans="1:13" x14ac:dyDescent="0.25">
      <c r="A3266" s="35" t="str">
        <f>VLOOKUP(B3266,ResCat!$A$2:$B$269,2,FALSE)</f>
        <v>DOIIFP</v>
      </c>
      <c r="B3266" s="68" t="str">
        <f>IF(ISNA(VLOOKUP(C3266,COA!$A$2:$B$340,2,FALSE)),"XXX",VLOOKUP(C3266,COA!$A$2:$B$340,2,FALSE))</f>
        <v>C95</v>
      </c>
      <c r="C3266" s="149" t="str">
        <f t="shared" si="102"/>
        <v>0008-1001-0012</v>
      </c>
      <c r="D3266" s="134" t="s">
        <v>451</v>
      </c>
      <c r="E3266" s="134" t="s">
        <v>417</v>
      </c>
      <c r="F3266" s="134" t="s">
        <v>452</v>
      </c>
      <c r="G3266" s="134" t="s">
        <v>511</v>
      </c>
      <c r="H3266" s="134" t="s">
        <v>1023</v>
      </c>
      <c r="I3266" s="134" t="s">
        <v>0</v>
      </c>
      <c r="J3266" s="135">
        <v>105347.62999999999</v>
      </c>
      <c r="K3266" s="135">
        <v>21141.95</v>
      </c>
      <c r="L3266" s="135">
        <v>19904.009999999998</v>
      </c>
      <c r="M3266" s="141" t="str">
        <f t="shared" si="101"/>
        <v>201709</v>
      </c>
    </row>
    <row r="3267" spans="1:13" x14ac:dyDescent="0.25">
      <c r="A3267" s="35" t="str">
        <f>VLOOKUP(B3267,ResCat!$A$2:$B$269,2,FALSE)</f>
        <v>DOIIFP</v>
      </c>
      <c r="B3267" s="68" t="str">
        <f>IF(ISNA(VLOOKUP(C3267,COA!$A$2:$B$340,2,FALSE)),"XXX",VLOOKUP(C3267,COA!$A$2:$B$340,2,FALSE))</f>
        <v>C95</v>
      </c>
      <c r="C3267" s="149" t="str">
        <f t="shared" si="102"/>
        <v>0008-1001-0012</v>
      </c>
      <c r="D3267" s="134" t="s">
        <v>451</v>
      </c>
      <c r="E3267" s="134" t="s">
        <v>417</v>
      </c>
      <c r="F3267" s="134" t="s">
        <v>452</v>
      </c>
      <c r="G3267" s="134" t="s">
        <v>511</v>
      </c>
      <c r="H3267" s="134" t="s">
        <v>1023</v>
      </c>
      <c r="I3267" s="134" t="s">
        <v>336</v>
      </c>
      <c r="J3267" s="135">
        <v>526</v>
      </c>
      <c r="K3267" s="135">
        <v>13.33</v>
      </c>
      <c r="L3267" s="135">
        <v>0</v>
      </c>
      <c r="M3267" s="141" t="str">
        <f t="shared" si="101"/>
        <v>201709</v>
      </c>
    </row>
    <row r="3268" spans="1:13" x14ac:dyDescent="0.25">
      <c r="A3268" s="35" t="str">
        <f>VLOOKUP(B3268,ResCat!$A$2:$B$269,2,FALSE)</f>
        <v>DOIIFP</v>
      </c>
      <c r="B3268" s="68" t="str">
        <f>IF(ISNA(VLOOKUP(C3268,COA!$A$2:$B$340,2,FALSE)),"XXX",VLOOKUP(C3268,COA!$A$2:$B$340,2,FALSE))</f>
        <v>C95</v>
      </c>
      <c r="C3268" s="149" t="str">
        <f t="shared" si="102"/>
        <v>0008-1001-0012</v>
      </c>
      <c r="D3268" s="134" t="s">
        <v>451</v>
      </c>
      <c r="E3268" s="134" t="s">
        <v>417</v>
      </c>
      <c r="F3268" s="134" t="s">
        <v>452</v>
      </c>
      <c r="G3268" s="134" t="s">
        <v>511</v>
      </c>
      <c r="H3268" s="134" t="s">
        <v>1023</v>
      </c>
      <c r="I3268" s="134" t="s">
        <v>2</v>
      </c>
      <c r="J3268" s="135">
        <v>92170.240000000005</v>
      </c>
      <c r="K3268" s="135">
        <v>48740.310000000027</v>
      </c>
      <c r="L3268" s="135">
        <v>32451.860000000011</v>
      </c>
      <c r="M3268" s="141" t="str">
        <f t="shared" ref="M3268:M3331" si="103">IF(G3268&lt;$M$1,$M$1,G3268)</f>
        <v>201709</v>
      </c>
    </row>
    <row r="3269" spans="1:13" x14ac:dyDescent="0.25">
      <c r="A3269" s="35" t="str">
        <f>VLOOKUP(B3269,ResCat!$A$2:$B$269,2,FALSE)</f>
        <v>DOIIFP</v>
      </c>
      <c r="B3269" s="68" t="str">
        <f>IF(ISNA(VLOOKUP(C3269,COA!$A$2:$B$340,2,FALSE)),"XXX",VLOOKUP(C3269,COA!$A$2:$B$340,2,FALSE))</f>
        <v>C95</v>
      </c>
      <c r="C3269" s="149" t="str">
        <f t="shared" ref="C3269:C3332" si="104">D3269&amp;"-"&amp;E3269&amp;"-"&amp;F3269</f>
        <v>0008-1001-0012</v>
      </c>
      <c r="D3269" s="134" t="s">
        <v>451</v>
      </c>
      <c r="E3269" s="134" t="s">
        <v>417</v>
      </c>
      <c r="F3269" s="134" t="s">
        <v>452</v>
      </c>
      <c r="G3269" s="134" t="s">
        <v>511</v>
      </c>
      <c r="H3269" s="134" t="s">
        <v>1023</v>
      </c>
      <c r="I3269" s="134" t="s">
        <v>343</v>
      </c>
      <c r="J3269" s="135">
        <v>306.02999999999997</v>
      </c>
      <c r="K3269" s="135">
        <v>169.64999999999998</v>
      </c>
      <c r="L3269" s="135">
        <v>149.64999999999998</v>
      </c>
      <c r="M3269" s="141" t="str">
        <f t="shared" si="103"/>
        <v>201709</v>
      </c>
    </row>
    <row r="3270" spans="1:13" x14ac:dyDescent="0.25">
      <c r="A3270" s="35" t="str">
        <f>VLOOKUP(B3270,ResCat!$A$2:$B$269,2,FALSE)</f>
        <v>DOIIFP</v>
      </c>
      <c r="B3270" s="68" t="str">
        <f>IF(ISNA(VLOOKUP(C3270,COA!$A$2:$B$340,2,FALSE)),"XXX",VLOOKUP(C3270,COA!$A$2:$B$340,2,FALSE))</f>
        <v>C95</v>
      </c>
      <c r="C3270" s="149" t="str">
        <f t="shared" si="104"/>
        <v>0008-1001-0012</v>
      </c>
      <c r="D3270" s="134" t="s">
        <v>451</v>
      </c>
      <c r="E3270" s="134" t="s">
        <v>417</v>
      </c>
      <c r="F3270" s="134" t="s">
        <v>452</v>
      </c>
      <c r="G3270" s="134" t="s">
        <v>511</v>
      </c>
      <c r="H3270" s="134" t="s">
        <v>1023</v>
      </c>
      <c r="I3270" s="134" t="s">
        <v>1</v>
      </c>
      <c r="J3270" s="135">
        <v>244467.94999999995</v>
      </c>
      <c r="K3270" s="135">
        <v>114676.13999999998</v>
      </c>
      <c r="L3270" s="135">
        <v>115613.06999999995</v>
      </c>
      <c r="M3270" s="141" t="str">
        <f t="shared" si="103"/>
        <v>201709</v>
      </c>
    </row>
    <row r="3271" spans="1:13" x14ac:dyDescent="0.25">
      <c r="A3271" s="35" t="str">
        <f>VLOOKUP(B3271,ResCat!$A$2:$B$269,2,FALSE)</f>
        <v>DOIIFP</v>
      </c>
      <c r="B3271" s="68" t="str">
        <f>IF(ISNA(VLOOKUP(C3271,COA!$A$2:$B$340,2,FALSE)),"XXX",VLOOKUP(C3271,COA!$A$2:$B$340,2,FALSE))</f>
        <v>C95</v>
      </c>
      <c r="C3271" s="149" t="str">
        <f t="shared" si="104"/>
        <v>0008-1001-0012</v>
      </c>
      <c r="D3271" s="134" t="s">
        <v>451</v>
      </c>
      <c r="E3271" s="134" t="s">
        <v>417</v>
      </c>
      <c r="F3271" s="134" t="s">
        <v>452</v>
      </c>
      <c r="G3271" s="134" t="s">
        <v>969</v>
      </c>
      <c r="H3271" s="134" t="s">
        <v>1023</v>
      </c>
      <c r="I3271" s="134" t="s">
        <v>3</v>
      </c>
      <c r="J3271" s="135">
        <v>77214.78</v>
      </c>
      <c r="K3271" s="135">
        <v>27339.369999999981</v>
      </c>
      <c r="L3271" s="135">
        <v>21495.789999999979</v>
      </c>
      <c r="M3271" s="141" t="str">
        <f t="shared" si="103"/>
        <v>201710</v>
      </c>
    </row>
    <row r="3272" spans="1:13" x14ac:dyDescent="0.25">
      <c r="A3272" s="35" t="str">
        <f>VLOOKUP(B3272,ResCat!$A$2:$B$269,2,FALSE)</f>
        <v>DOIIFP</v>
      </c>
      <c r="B3272" s="68" t="str">
        <f>IF(ISNA(VLOOKUP(C3272,COA!$A$2:$B$340,2,FALSE)),"XXX",VLOOKUP(C3272,COA!$A$2:$B$340,2,FALSE))</f>
        <v>C95</v>
      </c>
      <c r="C3272" s="149" t="str">
        <f t="shared" si="104"/>
        <v>0008-1001-0012</v>
      </c>
      <c r="D3272" s="134" t="s">
        <v>451</v>
      </c>
      <c r="E3272" s="134" t="s">
        <v>417</v>
      </c>
      <c r="F3272" s="134" t="s">
        <v>452</v>
      </c>
      <c r="G3272" s="134" t="s">
        <v>969</v>
      </c>
      <c r="H3272" s="134" t="s">
        <v>1023</v>
      </c>
      <c r="I3272" s="134" t="s">
        <v>0</v>
      </c>
      <c r="J3272" s="135">
        <v>250918.03000000026</v>
      </c>
      <c r="K3272" s="135">
        <v>63069.93</v>
      </c>
      <c r="L3272" s="135">
        <v>52952.85999999995</v>
      </c>
      <c r="M3272" s="141" t="str">
        <f t="shared" si="103"/>
        <v>201710</v>
      </c>
    </row>
    <row r="3273" spans="1:13" x14ac:dyDescent="0.25">
      <c r="A3273" s="35" t="str">
        <f>VLOOKUP(B3273,ResCat!$A$2:$B$269,2,FALSE)</f>
        <v>DOIIFP</v>
      </c>
      <c r="B3273" s="68" t="str">
        <f>IF(ISNA(VLOOKUP(C3273,COA!$A$2:$B$340,2,FALSE)),"XXX",VLOOKUP(C3273,COA!$A$2:$B$340,2,FALSE))</f>
        <v>C95</v>
      </c>
      <c r="C3273" s="149" t="str">
        <f t="shared" si="104"/>
        <v>0008-1001-0012</v>
      </c>
      <c r="D3273" s="134" t="s">
        <v>451</v>
      </c>
      <c r="E3273" s="134" t="s">
        <v>417</v>
      </c>
      <c r="F3273" s="134" t="s">
        <v>452</v>
      </c>
      <c r="G3273" s="134" t="s">
        <v>969</v>
      </c>
      <c r="H3273" s="134" t="s">
        <v>1023</v>
      </c>
      <c r="I3273" s="134" t="s">
        <v>336</v>
      </c>
      <c r="J3273" s="135">
        <v>1833.9600000000003</v>
      </c>
      <c r="K3273" s="135">
        <v>480</v>
      </c>
      <c r="L3273" s="135">
        <v>421</v>
      </c>
      <c r="M3273" s="141" t="str">
        <f t="shared" si="103"/>
        <v>201710</v>
      </c>
    </row>
    <row r="3274" spans="1:13" x14ac:dyDescent="0.25">
      <c r="A3274" s="35" t="str">
        <f>VLOOKUP(B3274,ResCat!$A$2:$B$269,2,FALSE)</f>
        <v>DOIIFP</v>
      </c>
      <c r="B3274" s="68" t="str">
        <f>IF(ISNA(VLOOKUP(C3274,COA!$A$2:$B$340,2,FALSE)),"XXX",VLOOKUP(C3274,COA!$A$2:$B$340,2,FALSE))</f>
        <v>C95</v>
      </c>
      <c r="C3274" s="149" t="str">
        <f t="shared" si="104"/>
        <v>0008-1001-0012</v>
      </c>
      <c r="D3274" s="134" t="s">
        <v>451</v>
      </c>
      <c r="E3274" s="134" t="s">
        <v>417</v>
      </c>
      <c r="F3274" s="134" t="s">
        <v>452</v>
      </c>
      <c r="G3274" s="134" t="s">
        <v>969</v>
      </c>
      <c r="H3274" s="134" t="s">
        <v>1023</v>
      </c>
      <c r="I3274" s="134" t="s">
        <v>2</v>
      </c>
      <c r="J3274" s="135">
        <v>125538.00000000001</v>
      </c>
      <c r="K3274" s="135">
        <v>57516.920000000056</v>
      </c>
      <c r="L3274" s="135">
        <v>42101.700000000033</v>
      </c>
      <c r="M3274" s="141" t="str">
        <f t="shared" si="103"/>
        <v>201710</v>
      </c>
    </row>
    <row r="3275" spans="1:13" x14ac:dyDescent="0.25">
      <c r="A3275" s="35" t="str">
        <f>VLOOKUP(B3275,ResCat!$A$2:$B$269,2,FALSE)</f>
        <v>DOIIFP</v>
      </c>
      <c r="B3275" s="68" t="str">
        <f>IF(ISNA(VLOOKUP(C3275,COA!$A$2:$B$340,2,FALSE)),"XXX",VLOOKUP(C3275,COA!$A$2:$B$340,2,FALSE))</f>
        <v>C95</v>
      </c>
      <c r="C3275" s="149" t="str">
        <f t="shared" si="104"/>
        <v>0008-1001-0012</v>
      </c>
      <c r="D3275" s="134" t="s">
        <v>451</v>
      </c>
      <c r="E3275" s="134" t="s">
        <v>417</v>
      </c>
      <c r="F3275" s="134" t="s">
        <v>452</v>
      </c>
      <c r="G3275" s="134" t="s">
        <v>969</v>
      </c>
      <c r="H3275" s="134" t="s">
        <v>1023</v>
      </c>
      <c r="I3275" s="134" t="s">
        <v>343</v>
      </c>
      <c r="J3275" s="135">
        <v>-4042</v>
      </c>
      <c r="K3275" s="135">
        <v>-1700.78</v>
      </c>
      <c r="L3275" s="135">
        <v>-1688.68</v>
      </c>
      <c r="M3275" s="141" t="str">
        <f t="shared" si="103"/>
        <v>201710</v>
      </c>
    </row>
    <row r="3276" spans="1:13" x14ac:dyDescent="0.25">
      <c r="A3276" s="35" t="str">
        <f>VLOOKUP(B3276,ResCat!$A$2:$B$269,2,FALSE)</f>
        <v>DOIIFP</v>
      </c>
      <c r="B3276" s="68" t="str">
        <f>IF(ISNA(VLOOKUP(C3276,COA!$A$2:$B$340,2,FALSE)),"XXX",VLOOKUP(C3276,COA!$A$2:$B$340,2,FALSE))</f>
        <v>C95</v>
      </c>
      <c r="C3276" s="149" t="str">
        <f t="shared" si="104"/>
        <v>0008-1001-0012</v>
      </c>
      <c r="D3276" s="134" t="s">
        <v>451</v>
      </c>
      <c r="E3276" s="134" t="s">
        <v>417</v>
      </c>
      <c r="F3276" s="134" t="s">
        <v>452</v>
      </c>
      <c r="G3276" s="134" t="s">
        <v>969</v>
      </c>
      <c r="H3276" s="134" t="s">
        <v>1023</v>
      </c>
      <c r="I3276" s="134" t="s">
        <v>1</v>
      </c>
      <c r="J3276" s="135">
        <v>519943.45000000007</v>
      </c>
      <c r="K3276" s="135">
        <v>144769.67000000004</v>
      </c>
      <c r="L3276" s="135">
        <v>152009.46000000005</v>
      </c>
      <c r="M3276" s="141" t="str">
        <f t="shared" si="103"/>
        <v>201710</v>
      </c>
    </row>
    <row r="3277" spans="1:13" x14ac:dyDescent="0.25">
      <c r="A3277" s="35" t="str">
        <f>VLOOKUP(B3277,ResCat!$A$2:$B$269,2,FALSE)</f>
        <v>DOIIFP</v>
      </c>
      <c r="B3277" s="68" t="str">
        <f>IF(ISNA(VLOOKUP(C3277,COA!$A$2:$B$340,2,FALSE)),"XXX",VLOOKUP(C3277,COA!$A$2:$B$340,2,FALSE))</f>
        <v>C95</v>
      </c>
      <c r="C3277" s="149" t="str">
        <f t="shared" si="104"/>
        <v>0008-1001-0012</v>
      </c>
      <c r="D3277" s="134" t="s">
        <v>451</v>
      </c>
      <c r="E3277" s="134" t="s">
        <v>417</v>
      </c>
      <c r="F3277" s="134" t="s">
        <v>452</v>
      </c>
      <c r="G3277" s="134" t="s">
        <v>961</v>
      </c>
      <c r="H3277" s="134" t="s">
        <v>1023</v>
      </c>
      <c r="I3277" s="134" t="s">
        <v>3</v>
      </c>
      <c r="J3277" s="135">
        <v>174289.73000000039</v>
      </c>
      <c r="K3277" s="135">
        <v>56888.869999999944</v>
      </c>
      <c r="L3277" s="135">
        <v>41286.189999999995</v>
      </c>
      <c r="M3277" s="141" t="str">
        <f t="shared" si="103"/>
        <v>201711</v>
      </c>
    </row>
    <row r="3278" spans="1:13" x14ac:dyDescent="0.25">
      <c r="A3278" s="35" t="str">
        <f>VLOOKUP(B3278,ResCat!$A$2:$B$269,2,FALSE)</f>
        <v>DOIIFP</v>
      </c>
      <c r="B3278" s="68" t="str">
        <f>IF(ISNA(VLOOKUP(C3278,COA!$A$2:$B$340,2,FALSE)),"XXX",VLOOKUP(C3278,COA!$A$2:$B$340,2,FALSE))</f>
        <v>C95</v>
      </c>
      <c r="C3278" s="149" t="str">
        <f t="shared" si="104"/>
        <v>0008-1001-0012</v>
      </c>
      <c r="D3278" s="134" t="s">
        <v>451</v>
      </c>
      <c r="E3278" s="134" t="s">
        <v>417</v>
      </c>
      <c r="F3278" s="134" t="s">
        <v>452</v>
      </c>
      <c r="G3278" s="134" t="s">
        <v>961</v>
      </c>
      <c r="H3278" s="134" t="s">
        <v>1023</v>
      </c>
      <c r="I3278" s="134" t="s">
        <v>0</v>
      </c>
      <c r="J3278" s="135">
        <v>1650849.9600000014</v>
      </c>
      <c r="K3278" s="135">
        <v>741136.06999999983</v>
      </c>
      <c r="L3278" s="135">
        <v>724352.33000000031</v>
      </c>
      <c r="M3278" s="141" t="str">
        <f t="shared" si="103"/>
        <v>201711</v>
      </c>
    </row>
    <row r="3279" spans="1:13" x14ac:dyDescent="0.25">
      <c r="A3279" s="35" t="str">
        <f>VLOOKUP(B3279,ResCat!$A$2:$B$269,2,FALSE)</f>
        <v>DOIIFP</v>
      </c>
      <c r="B3279" s="68" t="str">
        <f>IF(ISNA(VLOOKUP(C3279,COA!$A$2:$B$340,2,FALSE)),"XXX",VLOOKUP(C3279,COA!$A$2:$B$340,2,FALSE))</f>
        <v>C95</v>
      </c>
      <c r="C3279" s="149" t="str">
        <f t="shared" si="104"/>
        <v>0008-1001-0012</v>
      </c>
      <c r="D3279" s="134" t="s">
        <v>451</v>
      </c>
      <c r="E3279" s="134" t="s">
        <v>417</v>
      </c>
      <c r="F3279" s="134" t="s">
        <v>452</v>
      </c>
      <c r="G3279" s="134" t="s">
        <v>961</v>
      </c>
      <c r="H3279" s="134" t="s">
        <v>1023</v>
      </c>
      <c r="I3279" s="134" t="s">
        <v>336</v>
      </c>
      <c r="J3279" s="135">
        <v>5909.3</v>
      </c>
      <c r="K3279" s="135">
        <v>309.17</v>
      </c>
      <c r="L3279" s="135">
        <v>593.13</v>
      </c>
      <c r="M3279" s="141" t="str">
        <f t="shared" si="103"/>
        <v>201711</v>
      </c>
    </row>
    <row r="3280" spans="1:13" x14ac:dyDescent="0.25">
      <c r="A3280" s="35" t="str">
        <f>VLOOKUP(B3280,ResCat!$A$2:$B$269,2,FALSE)</f>
        <v>DOIIFP</v>
      </c>
      <c r="B3280" s="68" t="str">
        <f>IF(ISNA(VLOOKUP(C3280,COA!$A$2:$B$340,2,FALSE)),"XXX",VLOOKUP(C3280,COA!$A$2:$B$340,2,FALSE))</f>
        <v>C95</v>
      </c>
      <c r="C3280" s="149" t="str">
        <f t="shared" si="104"/>
        <v>0008-1001-0012</v>
      </c>
      <c r="D3280" s="134" t="s">
        <v>451</v>
      </c>
      <c r="E3280" s="134" t="s">
        <v>417</v>
      </c>
      <c r="F3280" s="134" t="s">
        <v>452</v>
      </c>
      <c r="G3280" s="134" t="s">
        <v>961</v>
      </c>
      <c r="H3280" s="134" t="s">
        <v>1023</v>
      </c>
      <c r="I3280" s="134" t="s">
        <v>2</v>
      </c>
      <c r="J3280" s="135">
        <v>452248.26000000013</v>
      </c>
      <c r="K3280" s="135">
        <v>184326.00000000006</v>
      </c>
      <c r="L3280" s="135">
        <v>140714.06000000035</v>
      </c>
      <c r="M3280" s="141" t="str">
        <f t="shared" si="103"/>
        <v>201711</v>
      </c>
    </row>
    <row r="3281" spans="1:13" x14ac:dyDescent="0.25">
      <c r="A3281" s="35" t="str">
        <f>VLOOKUP(B3281,ResCat!$A$2:$B$269,2,FALSE)</f>
        <v>DOIIFP</v>
      </c>
      <c r="B3281" s="68" t="str">
        <f>IF(ISNA(VLOOKUP(C3281,COA!$A$2:$B$340,2,FALSE)),"XXX",VLOOKUP(C3281,COA!$A$2:$B$340,2,FALSE))</f>
        <v>C95</v>
      </c>
      <c r="C3281" s="149" t="str">
        <f t="shared" si="104"/>
        <v>0008-1001-0012</v>
      </c>
      <c r="D3281" s="134" t="s">
        <v>451</v>
      </c>
      <c r="E3281" s="134" t="s">
        <v>417</v>
      </c>
      <c r="F3281" s="134" t="s">
        <v>452</v>
      </c>
      <c r="G3281" s="134" t="s">
        <v>961</v>
      </c>
      <c r="H3281" s="134" t="s">
        <v>1023</v>
      </c>
      <c r="I3281" s="134" t="s">
        <v>343</v>
      </c>
      <c r="J3281" s="135">
        <v>-536.72</v>
      </c>
      <c r="K3281" s="135">
        <v>-49.009999999999977</v>
      </c>
      <c r="L3281" s="135">
        <v>9.2499999999998934</v>
      </c>
      <c r="M3281" s="141" t="str">
        <f t="shared" si="103"/>
        <v>201711</v>
      </c>
    </row>
    <row r="3282" spans="1:13" x14ac:dyDescent="0.25">
      <c r="A3282" s="35" t="str">
        <f>VLOOKUP(B3282,ResCat!$A$2:$B$269,2,FALSE)</f>
        <v>DOIIFP</v>
      </c>
      <c r="B3282" s="68" t="str">
        <f>IF(ISNA(VLOOKUP(C3282,COA!$A$2:$B$340,2,FALSE)),"XXX",VLOOKUP(C3282,COA!$A$2:$B$340,2,FALSE))</f>
        <v>C95</v>
      </c>
      <c r="C3282" s="149" t="str">
        <f t="shared" si="104"/>
        <v>0008-1001-0012</v>
      </c>
      <c r="D3282" s="134" t="s">
        <v>451</v>
      </c>
      <c r="E3282" s="134" t="s">
        <v>417</v>
      </c>
      <c r="F3282" s="134" t="s">
        <v>452</v>
      </c>
      <c r="G3282" s="134" t="s">
        <v>961</v>
      </c>
      <c r="H3282" s="134" t="s">
        <v>1023</v>
      </c>
      <c r="I3282" s="134" t="s">
        <v>1</v>
      </c>
      <c r="J3282" s="135">
        <v>981250.08999999962</v>
      </c>
      <c r="K3282" s="135">
        <v>279871.04999999993</v>
      </c>
      <c r="L3282" s="135">
        <v>245066.09</v>
      </c>
      <c r="M3282" s="141" t="str">
        <f t="shared" si="103"/>
        <v>201711</v>
      </c>
    </row>
    <row r="3283" spans="1:13" x14ac:dyDescent="0.25">
      <c r="A3283" s="35" t="str">
        <f>VLOOKUP(B3283,ResCat!$A$2:$B$269,2,FALSE)</f>
        <v>DOIIFP</v>
      </c>
      <c r="B3283" s="68" t="str">
        <f>IF(ISNA(VLOOKUP(C3283,COA!$A$2:$B$340,2,FALSE)),"XXX",VLOOKUP(C3283,COA!$A$2:$B$340,2,FALSE))</f>
        <v>C95</v>
      </c>
      <c r="C3283" s="149" t="str">
        <f t="shared" si="104"/>
        <v>0008-1001-0012</v>
      </c>
      <c r="D3283" s="134" t="s">
        <v>451</v>
      </c>
      <c r="E3283" s="134" t="s">
        <v>417</v>
      </c>
      <c r="F3283" s="134" t="s">
        <v>452</v>
      </c>
      <c r="G3283" s="134" t="s">
        <v>970</v>
      </c>
      <c r="H3283" s="134" t="s">
        <v>1023</v>
      </c>
      <c r="I3283" s="134" t="s">
        <v>3</v>
      </c>
      <c r="J3283" s="135">
        <v>1148627.1199999989</v>
      </c>
      <c r="K3283" s="135">
        <v>394866.700000001</v>
      </c>
      <c r="L3283" s="135">
        <v>262486.32999999996</v>
      </c>
      <c r="M3283" s="141" t="str">
        <f t="shared" si="103"/>
        <v>201712</v>
      </c>
    </row>
    <row r="3284" spans="1:13" x14ac:dyDescent="0.25">
      <c r="A3284" s="35" t="str">
        <f>VLOOKUP(B3284,ResCat!$A$2:$B$269,2,FALSE)</f>
        <v>DOIIFP</v>
      </c>
      <c r="B3284" s="68" t="str">
        <f>IF(ISNA(VLOOKUP(C3284,COA!$A$2:$B$340,2,FALSE)),"XXX",VLOOKUP(C3284,COA!$A$2:$B$340,2,FALSE))</f>
        <v>C95</v>
      </c>
      <c r="C3284" s="149" t="str">
        <f t="shared" si="104"/>
        <v>0008-1001-0012</v>
      </c>
      <c r="D3284" s="134" t="s">
        <v>451</v>
      </c>
      <c r="E3284" s="134" t="s">
        <v>417</v>
      </c>
      <c r="F3284" s="134" t="s">
        <v>452</v>
      </c>
      <c r="G3284" s="134" t="s">
        <v>970</v>
      </c>
      <c r="H3284" s="134" t="s">
        <v>1023</v>
      </c>
      <c r="I3284" s="134" t="s">
        <v>0</v>
      </c>
      <c r="J3284" s="135">
        <v>6906198.6300000045</v>
      </c>
      <c r="K3284" s="135">
        <v>1983531.86</v>
      </c>
      <c r="L3284" s="135">
        <v>1887024.5400000024</v>
      </c>
      <c r="M3284" s="141" t="str">
        <f t="shared" si="103"/>
        <v>201712</v>
      </c>
    </row>
    <row r="3285" spans="1:13" x14ac:dyDescent="0.25">
      <c r="A3285" s="35" t="str">
        <f>VLOOKUP(B3285,ResCat!$A$2:$B$269,2,FALSE)</f>
        <v>DOIIFP</v>
      </c>
      <c r="B3285" s="68" t="str">
        <f>IF(ISNA(VLOOKUP(C3285,COA!$A$2:$B$340,2,FALSE)),"XXX",VLOOKUP(C3285,COA!$A$2:$B$340,2,FALSE))</f>
        <v>C95</v>
      </c>
      <c r="C3285" s="149" t="str">
        <f t="shared" si="104"/>
        <v>0008-1001-0012</v>
      </c>
      <c r="D3285" s="134" t="s">
        <v>451</v>
      </c>
      <c r="E3285" s="134" t="s">
        <v>417</v>
      </c>
      <c r="F3285" s="134" t="s">
        <v>452</v>
      </c>
      <c r="G3285" s="134" t="s">
        <v>970</v>
      </c>
      <c r="H3285" s="134" t="s">
        <v>1023</v>
      </c>
      <c r="I3285" s="134" t="s">
        <v>336</v>
      </c>
      <c r="J3285" s="135">
        <v>29309.520000000004</v>
      </c>
      <c r="K3285" s="135">
        <v>4052.5900000000011</v>
      </c>
      <c r="L3285" s="135">
        <v>2863.0600000000013</v>
      </c>
      <c r="M3285" s="141" t="str">
        <f t="shared" si="103"/>
        <v>201712</v>
      </c>
    </row>
    <row r="3286" spans="1:13" x14ac:dyDescent="0.25">
      <c r="A3286" s="35" t="str">
        <f>VLOOKUP(B3286,ResCat!$A$2:$B$269,2,FALSE)</f>
        <v>DOIIFP</v>
      </c>
      <c r="B3286" s="68" t="str">
        <f>IF(ISNA(VLOOKUP(C3286,COA!$A$2:$B$340,2,FALSE)),"XXX",VLOOKUP(C3286,COA!$A$2:$B$340,2,FALSE))</f>
        <v>C95</v>
      </c>
      <c r="C3286" s="149" t="str">
        <f t="shared" si="104"/>
        <v>0008-1001-0012</v>
      </c>
      <c r="D3286" s="134" t="s">
        <v>451</v>
      </c>
      <c r="E3286" s="134" t="s">
        <v>417</v>
      </c>
      <c r="F3286" s="134" t="s">
        <v>452</v>
      </c>
      <c r="G3286" s="134" t="s">
        <v>970</v>
      </c>
      <c r="H3286" s="134" t="s">
        <v>1023</v>
      </c>
      <c r="I3286" s="134" t="s">
        <v>2</v>
      </c>
      <c r="J3286" s="135">
        <v>2495754.8400000008</v>
      </c>
      <c r="K3286" s="135">
        <v>1117225.1900000116</v>
      </c>
      <c r="L3286" s="135">
        <v>821402.96000000415</v>
      </c>
      <c r="M3286" s="141" t="str">
        <f t="shared" si="103"/>
        <v>201712</v>
      </c>
    </row>
    <row r="3287" spans="1:13" x14ac:dyDescent="0.25">
      <c r="A3287" s="35" t="str">
        <f>VLOOKUP(B3287,ResCat!$A$2:$B$269,2,FALSE)</f>
        <v>DOIIFP</v>
      </c>
      <c r="B3287" s="68" t="str">
        <f>IF(ISNA(VLOOKUP(C3287,COA!$A$2:$B$340,2,FALSE)),"XXX",VLOOKUP(C3287,COA!$A$2:$B$340,2,FALSE))</f>
        <v>C95</v>
      </c>
      <c r="C3287" s="149" t="str">
        <f t="shared" si="104"/>
        <v>0008-1001-0012</v>
      </c>
      <c r="D3287" s="134" t="s">
        <v>451</v>
      </c>
      <c r="E3287" s="134" t="s">
        <v>417</v>
      </c>
      <c r="F3287" s="134" t="s">
        <v>452</v>
      </c>
      <c r="G3287" s="134" t="s">
        <v>970</v>
      </c>
      <c r="H3287" s="134" t="s">
        <v>1023</v>
      </c>
      <c r="I3287" s="134" t="s">
        <v>343</v>
      </c>
      <c r="J3287" s="135">
        <v>785641.15999999468</v>
      </c>
      <c r="K3287" s="135">
        <v>303132.76999999944</v>
      </c>
      <c r="L3287" s="135">
        <v>246836.6000000007</v>
      </c>
      <c r="M3287" s="141" t="str">
        <f t="shared" si="103"/>
        <v>201712</v>
      </c>
    </row>
    <row r="3288" spans="1:13" x14ac:dyDescent="0.25">
      <c r="A3288" s="35" t="str">
        <f>VLOOKUP(B3288,ResCat!$A$2:$B$269,2,FALSE)</f>
        <v>DOIIFP</v>
      </c>
      <c r="B3288" s="68" t="str">
        <f>IF(ISNA(VLOOKUP(C3288,COA!$A$2:$B$340,2,FALSE)),"XXX",VLOOKUP(C3288,COA!$A$2:$B$340,2,FALSE))</f>
        <v>C95</v>
      </c>
      <c r="C3288" s="149" t="str">
        <f t="shared" si="104"/>
        <v>0008-1001-0012</v>
      </c>
      <c r="D3288" s="134" t="s">
        <v>451</v>
      </c>
      <c r="E3288" s="134" t="s">
        <v>417</v>
      </c>
      <c r="F3288" s="134" t="s">
        <v>452</v>
      </c>
      <c r="G3288" s="134" t="s">
        <v>970</v>
      </c>
      <c r="H3288" s="134" t="s">
        <v>1023</v>
      </c>
      <c r="I3288" s="134" t="s">
        <v>1</v>
      </c>
      <c r="J3288" s="135">
        <v>5405442.9300000044</v>
      </c>
      <c r="K3288" s="135">
        <v>2123295.2299999986</v>
      </c>
      <c r="L3288" s="135">
        <v>1818359.620000001</v>
      </c>
      <c r="M3288" s="141" t="str">
        <f t="shared" si="103"/>
        <v>201712</v>
      </c>
    </row>
    <row r="3289" spans="1:13" x14ac:dyDescent="0.25">
      <c r="A3289" s="35" t="str">
        <f>VLOOKUP(B3289,ResCat!$A$2:$B$269,2,FALSE)</f>
        <v>DOIIFP</v>
      </c>
      <c r="B3289" s="68" t="str">
        <f>IF(ISNA(VLOOKUP(C3289,COA!$A$2:$B$340,2,FALSE)),"XXX",VLOOKUP(C3289,COA!$A$2:$B$340,2,FALSE))</f>
        <v>C95</v>
      </c>
      <c r="C3289" s="149" t="str">
        <f t="shared" si="104"/>
        <v>0008-1001-0012</v>
      </c>
      <c r="D3289" s="134" t="s">
        <v>451</v>
      </c>
      <c r="E3289" s="134" t="s">
        <v>417</v>
      </c>
      <c r="F3289" s="134" t="s">
        <v>452</v>
      </c>
      <c r="G3289" s="134" t="s">
        <v>1023</v>
      </c>
      <c r="H3289" s="134" t="s">
        <v>1023</v>
      </c>
      <c r="I3289" s="134" t="s">
        <v>3</v>
      </c>
      <c r="J3289" s="135">
        <v>1406474.9300000027</v>
      </c>
      <c r="K3289" s="135">
        <v>487048.44999999995</v>
      </c>
      <c r="L3289" s="135">
        <v>78809.800000000047</v>
      </c>
      <c r="M3289" s="141" t="str">
        <f t="shared" si="103"/>
        <v>201801</v>
      </c>
    </row>
    <row r="3290" spans="1:13" x14ac:dyDescent="0.25">
      <c r="A3290" s="35" t="str">
        <f>VLOOKUP(B3290,ResCat!$A$2:$B$269,2,FALSE)</f>
        <v>DOIIFP</v>
      </c>
      <c r="B3290" s="68" t="str">
        <f>IF(ISNA(VLOOKUP(C3290,COA!$A$2:$B$340,2,FALSE)),"XXX",VLOOKUP(C3290,COA!$A$2:$B$340,2,FALSE))</f>
        <v>C95</v>
      </c>
      <c r="C3290" s="149" t="str">
        <f t="shared" si="104"/>
        <v>0008-1001-0012</v>
      </c>
      <c r="D3290" s="134" t="s">
        <v>451</v>
      </c>
      <c r="E3290" s="134" t="s">
        <v>417</v>
      </c>
      <c r="F3290" s="134" t="s">
        <v>452</v>
      </c>
      <c r="G3290" s="134" t="s">
        <v>1023</v>
      </c>
      <c r="H3290" s="134" t="s">
        <v>1023</v>
      </c>
      <c r="I3290" s="134" t="s">
        <v>368</v>
      </c>
      <c r="J3290" s="135">
        <v>775</v>
      </c>
      <c r="K3290" s="135">
        <v>0</v>
      </c>
      <c r="L3290" s="135">
        <v>0</v>
      </c>
      <c r="M3290" s="141" t="str">
        <f t="shared" si="103"/>
        <v>201801</v>
      </c>
    </row>
    <row r="3291" spans="1:13" x14ac:dyDescent="0.25">
      <c r="A3291" s="35" t="str">
        <f>VLOOKUP(B3291,ResCat!$A$2:$B$269,2,FALSE)</f>
        <v>DOIIFP</v>
      </c>
      <c r="B3291" s="68" t="str">
        <f>IF(ISNA(VLOOKUP(C3291,COA!$A$2:$B$340,2,FALSE)),"XXX",VLOOKUP(C3291,COA!$A$2:$B$340,2,FALSE))</f>
        <v>C95</v>
      </c>
      <c r="C3291" s="149" t="str">
        <f t="shared" si="104"/>
        <v>0008-1001-0012</v>
      </c>
      <c r="D3291" s="134" t="s">
        <v>451</v>
      </c>
      <c r="E3291" s="134" t="s">
        <v>417</v>
      </c>
      <c r="F3291" s="134" t="s">
        <v>452</v>
      </c>
      <c r="G3291" s="134" t="s">
        <v>1023</v>
      </c>
      <c r="H3291" s="134" t="s">
        <v>1023</v>
      </c>
      <c r="I3291" s="134" t="s">
        <v>0</v>
      </c>
      <c r="J3291" s="135">
        <v>774999.00999999978</v>
      </c>
      <c r="K3291" s="135">
        <v>201495.08</v>
      </c>
      <c r="L3291" s="135">
        <v>133493.22</v>
      </c>
      <c r="M3291" s="141" t="str">
        <f t="shared" si="103"/>
        <v>201801</v>
      </c>
    </row>
    <row r="3292" spans="1:13" x14ac:dyDescent="0.25">
      <c r="A3292" s="35" t="str">
        <f>VLOOKUP(B3292,ResCat!$A$2:$B$269,2,FALSE)</f>
        <v>DOIIFP</v>
      </c>
      <c r="B3292" s="68" t="str">
        <f>IF(ISNA(VLOOKUP(C3292,COA!$A$2:$B$340,2,FALSE)),"XXX",VLOOKUP(C3292,COA!$A$2:$B$340,2,FALSE))</f>
        <v>C95</v>
      </c>
      <c r="C3292" s="149" t="str">
        <f t="shared" si="104"/>
        <v>0008-1001-0012</v>
      </c>
      <c r="D3292" s="134" t="s">
        <v>451</v>
      </c>
      <c r="E3292" s="134" t="s">
        <v>417</v>
      </c>
      <c r="F3292" s="134" t="s">
        <v>452</v>
      </c>
      <c r="G3292" s="134" t="s">
        <v>1023</v>
      </c>
      <c r="H3292" s="134" t="s">
        <v>1023</v>
      </c>
      <c r="I3292" s="134" t="s">
        <v>336</v>
      </c>
      <c r="J3292" s="135">
        <v>31010.71</v>
      </c>
      <c r="K3292" s="135">
        <v>3235.0299999999997</v>
      </c>
      <c r="L3292" s="135">
        <v>197.02</v>
      </c>
      <c r="M3292" s="141" t="str">
        <f t="shared" si="103"/>
        <v>201801</v>
      </c>
    </row>
    <row r="3293" spans="1:13" x14ac:dyDescent="0.25">
      <c r="A3293" s="35" t="str">
        <f>VLOOKUP(B3293,ResCat!$A$2:$B$269,2,FALSE)</f>
        <v>DOIIFP</v>
      </c>
      <c r="B3293" s="68" t="str">
        <f>IF(ISNA(VLOOKUP(C3293,COA!$A$2:$B$340,2,FALSE)),"XXX",VLOOKUP(C3293,COA!$A$2:$B$340,2,FALSE))</f>
        <v>C95</v>
      </c>
      <c r="C3293" s="149" t="str">
        <f t="shared" si="104"/>
        <v>0008-1001-0012</v>
      </c>
      <c r="D3293" s="134" t="s">
        <v>451</v>
      </c>
      <c r="E3293" s="134" t="s">
        <v>417</v>
      </c>
      <c r="F3293" s="134" t="s">
        <v>452</v>
      </c>
      <c r="G3293" s="134" t="s">
        <v>1023</v>
      </c>
      <c r="H3293" s="134" t="s">
        <v>1023</v>
      </c>
      <c r="I3293" s="134" t="s">
        <v>2</v>
      </c>
      <c r="J3293" s="135">
        <v>2600680.3899999997</v>
      </c>
      <c r="K3293" s="135">
        <v>1400732.3900000066</v>
      </c>
      <c r="L3293" s="135">
        <v>531850.98000000766</v>
      </c>
      <c r="M3293" s="141" t="str">
        <f t="shared" si="103"/>
        <v>201801</v>
      </c>
    </row>
    <row r="3294" spans="1:13" x14ac:dyDescent="0.25">
      <c r="A3294" s="35" t="str">
        <f>VLOOKUP(B3294,ResCat!$A$2:$B$269,2,FALSE)</f>
        <v>DOIIFP</v>
      </c>
      <c r="B3294" s="68" t="str">
        <f>IF(ISNA(VLOOKUP(C3294,COA!$A$2:$B$340,2,FALSE)),"XXX",VLOOKUP(C3294,COA!$A$2:$B$340,2,FALSE))</f>
        <v>C95</v>
      </c>
      <c r="C3294" s="149" t="str">
        <f t="shared" si="104"/>
        <v>0008-1001-0012</v>
      </c>
      <c r="D3294" s="134" t="s">
        <v>451</v>
      </c>
      <c r="E3294" s="134" t="s">
        <v>417</v>
      </c>
      <c r="F3294" s="134" t="s">
        <v>452</v>
      </c>
      <c r="G3294" s="134" t="s">
        <v>1023</v>
      </c>
      <c r="H3294" s="134" t="s">
        <v>1023</v>
      </c>
      <c r="I3294" s="134" t="s">
        <v>343</v>
      </c>
      <c r="J3294" s="135">
        <v>3457750.790000007</v>
      </c>
      <c r="K3294" s="135">
        <v>1290334.8999999959</v>
      </c>
      <c r="L3294" s="135">
        <v>588616.85000000102</v>
      </c>
      <c r="M3294" s="141" t="str">
        <f t="shared" si="103"/>
        <v>201801</v>
      </c>
    </row>
    <row r="3295" spans="1:13" x14ac:dyDescent="0.25">
      <c r="A3295" s="35" t="str">
        <f>VLOOKUP(B3295,ResCat!$A$2:$B$269,2,FALSE)</f>
        <v>DOIIFP</v>
      </c>
      <c r="B3295" s="68" t="str">
        <f>IF(ISNA(VLOOKUP(C3295,COA!$A$2:$B$340,2,FALSE)),"XXX",VLOOKUP(C3295,COA!$A$2:$B$340,2,FALSE))</f>
        <v>C95</v>
      </c>
      <c r="C3295" s="149" t="str">
        <f t="shared" si="104"/>
        <v>0008-1001-0012</v>
      </c>
      <c r="D3295" s="134" t="s">
        <v>451</v>
      </c>
      <c r="E3295" s="134" t="s">
        <v>417</v>
      </c>
      <c r="F3295" s="134" t="s">
        <v>452</v>
      </c>
      <c r="G3295" s="134" t="s">
        <v>1023</v>
      </c>
      <c r="H3295" s="134" t="s">
        <v>1023</v>
      </c>
      <c r="I3295" s="134" t="s">
        <v>1</v>
      </c>
      <c r="J3295" s="135">
        <v>3872100.3500000024</v>
      </c>
      <c r="K3295" s="135">
        <v>1576341.6000000027</v>
      </c>
      <c r="L3295" s="135">
        <v>772579.32000000041</v>
      </c>
      <c r="M3295" s="141" t="str">
        <f t="shared" si="103"/>
        <v>201801</v>
      </c>
    </row>
    <row r="3296" spans="1:13" x14ac:dyDescent="0.25">
      <c r="A3296" s="35" t="str">
        <f>VLOOKUP(B3296,ResCat!$A$2:$B$269,2,FALSE)</f>
        <v>DOILG</v>
      </c>
      <c r="B3296" s="68" t="str">
        <f>IF(ISNA(VLOOKUP(C3296,COA!$A$2:$B$340,2,FALSE)),"XXX",VLOOKUP(C3296,COA!$A$2:$B$340,2,FALSE))</f>
        <v>C74</v>
      </c>
      <c r="C3296" s="149" t="str">
        <f t="shared" si="104"/>
        <v>0008-1002-0012</v>
      </c>
      <c r="D3296" s="134" t="s">
        <v>451</v>
      </c>
      <c r="E3296" s="134" t="s">
        <v>453</v>
      </c>
      <c r="F3296" s="134" t="s">
        <v>452</v>
      </c>
      <c r="G3296" s="134" t="s">
        <v>342</v>
      </c>
      <c r="H3296" s="134" t="s">
        <v>1023</v>
      </c>
      <c r="I3296" s="134" t="s">
        <v>1</v>
      </c>
      <c r="J3296" s="135">
        <v>0</v>
      </c>
      <c r="K3296" s="135">
        <v>-580.3700000000008</v>
      </c>
      <c r="L3296" s="135">
        <v>-580.36999999999989</v>
      </c>
      <c r="M3296" s="141" t="str">
        <f t="shared" si="103"/>
        <v>201609</v>
      </c>
    </row>
    <row r="3297" spans="1:13" x14ac:dyDescent="0.25">
      <c r="A3297" s="35" t="str">
        <f>VLOOKUP(B3297,ResCat!$A$2:$B$269,2,FALSE)</f>
        <v>DOILG</v>
      </c>
      <c r="B3297" s="68" t="str">
        <f>IF(ISNA(VLOOKUP(C3297,COA!$A$2:$B$340,2,FALSE)),"XXX",VLOOKUP(C3297,COA!$A$2:$B$340,2,FALSE))</f>
        <v>C74</v>
      </c>
      <c r="C3297" s="149" t="str">
        <f t="shared" si="104"/>
        <v>0008-1002-0012</v>
      </c>
      <c r="D3297" s="134" t="s">
        <v>451</v>
      </c>
      <c r="E3297" s="134" t="s">
        <v>453</v>
      </c>
      <c r="F3297" s="134" t="s">
        <v>452</v>
      </c>
      <c r="G3297" s="134" t="s">
        <v>320</v>
      </c>
      <c r="H3297" s="134" t="s">
        <v>1023</v>
      </c>
      <c r="I3297" s="134" t="s">
        <v>3</v>
      </c>
      <c r="J3297" s="135">
        <v>0</v>
      </c>
      <c r="K3297" s="135">
        <v>0</v>
      </c>
      <c r="L3297" s="135">
        <v>2.08</v>
      </c>
      <c r="M3297" s="141" t="str">
        <f t="shared" si="103"/>
        <v>201612</v>
      </c>
    </row>
    <row r="3298" spans="1:13" x14ac:dyDescent="0.25">
      <c r="A3298" s="35" t="str">
        <f>VLOOKUP(B3298,ResCat!$A$2:$B$269,2,FALSE)</f>
        <v>DOILG</v>
      </c>
      <c r="B3298" s="68" t="str">
        <f>IF(ISNA(VLOOKUP(C3298,COA!$A$2:$B$340,2,FALSE)),"XXX",VLOOKUP(C3298,COA!$A$2:$B$340,2,FALSE))</f>
        <v>C93</v>
      </c>
      <c r="C3298" s="149" t="str">
        <f t="shared" si="104"/>
        <v>0008-1004-0012</v>
      </c>
      <c r="D3298" s="134" t="s">
        <v>451</v>
      </c>
      <c r="E3298" s="134" t="s">
        <v>446</v>
      </c>
      <c r="F3298" s="134" t="s">
        <v>452</v>
      </c>
      <c r="G3298" s="134" t="s">
        <v>312</v>
      </c>
      <c r="H3298" s="134" t="s">
        <v>1023</v>
      </c>
      <c r="I3298" s="134" t="s">
        <v>3</v>
      </c>
      <c r="J3298" s="135">
        <v>387.94</v>
      </c>
      <c r="K3298" s="135">
        <v>387.94</v>
      </c>
      <c r="L3298" s="135">
        <v>387.94</v>
      </c>
      <c r="M3298" s="141" t="str">
        <f t="shared" si="103"/>
        <v>201605</v>
      </c>
    </row>
    <row r="3299" spans="1:13" x14ac:dyDescent="0.25">
      <c r="A3299" s="35" t="str">
        <f>VLOOKUP(B3299,ResCat!$A$2:$B$269,2,FALSE)</f>
        <v>DOILG</v>
      </c>
      <c r="B3299" s="68" t="str">
        <f>IF(ISNA(VLOOKUP(C3299,COA!$A$2:$B$340,2,FALSE)),"XXX",VLOOKUP(C3299,COA!$A$2:$B$340,2,FALSE))</f>
        <v>C93</v>
      </c>
      <c r="C3299" s="149" t="str">
        <f t="shared" si="104"/>
        <v>0008-1004-0012</v>
      </c>
      <c r="D3299" s="134" t="s">
        <v>451</v>
      </c>
      <c r="E3299" s="134" t="s">
        <v>446</v>
      </c>
      <c r="F3299" s="134" t="s">
        <v>452</v>
      </c>
      <c r="G3299" s="134" t="s">
        <v>339</v>
      </c>
      <c r="H3299" s="134" t="s">
        <v>1023</v>
      </c>
      <c r="I3299" s="134" t="s">
        <v>2</v>
      </c>
      <c r="J3299" s="135">
        <v>0</v>
      </c>
      <c r="K3299" s="135">
        <v>-18.160000000000011</v>
      </c>
      <c r="L3299" s="135">
        <v>0</v>
      </c>
      <c r="M3299" s="141" t="str">
        <f t="shared" si="103"/>
        <v>201608</v>
      </c>
    </row>
    <row r="3300" spans="1:13" x14ac:dyDescent="0.25">
      <c r="A3300" s="35" t="str">
        <f>VLOOKUP(B3300,ResCat!$A$2:$B$269,2,FALSE)</f>
        <v>DOILG</v>
      </c>
      <c r="B3300" s="68" t="str">
        <f>IF(ISNA(VLOOKUP(C3300,COA!$A$2:$B$340,2,FALSE)),"XXX",VLOOKUP(C3300,COA!$A$2:$B$340,2,FALSE))</f>
        <v>C93</v>
      </c>
      <c r="C3300" s="149" t="str">
        <f t="shared" si="104"/>
        <v>0008-1004-0012</v>
      </c>
      <c r="D3300" s="134" t="s">
        <v>451</v>
      </c>
      <c r="E3300" s="134" t="s">
        <v>446</v>
      </c>
      <c r="F3300" s="134" t="s">
        <v>452</v>
      </c>
      <c r="G3300" s="134" t="s">
        <v>342</v>
      </c>
      <c r="H3300" s="134" t="s">
        <v>1023</v>
      </c>
      <c r="I3300" s="134" t="s">
        <v>3</v>
      </c>
      <c r="J3300" s="135">
        <v>0</v>
      </c>
      <c r="K3300" s="135">
        <v>0</v>
      </c>
      <c r="L3300" s="135">
        <v>560.73</v>
      </c>
      <c r="M3300" s="141" t="str">
        <f t="shared" si="103"/>
        <v>201609</v>
      </c>
    </row>
    <row r="3301" spans="1:13" x14ac:dyDescent="0.25">
      <c r="A3301" s="35" t="str">
        <f>VLOOKUP(B3301,ResCat!$A$2:$B$269,2,FALSE)</f>
        <v>DOILG</v>
      </c>
      <c r="B3301" s="68" t="str">
        <f>IF(ISNA(VLOOKUP(C3301,COA!$A$2:$B$340,2,FALSE)),"XXX",VLOOKUP(C3301,COA!$A$2:$B$340,2,FALSE))</f>
        <v>C93</v>
      </c>
      <c r="C3301" s="149" t="str">
        <f t="shared" si="104"/>
        <v>0008-1004-0012</v>
      </c>
      <c r="D3301" s="134" t="s">
        <v>451</v>
      </c>
      <c r="E3301" s="134" t="s">
        <v>446</v>
      </c>
      <c r="F3301" s="134" t="s">
        <v>452</v>
      </c>
      <c r="G3301" s="134" t="s">
        <v>316</v>
      </c>
      <c r="H3301" s="134" t="s">
        <v>1023</v>
      </c>
      <c r="I3301" s="134" t="s">
        <v>2</v>
      </c>
      <c r="J3301" s="135">
        <v>90</v>
      </c>
      <c r="K3301" s="135">
        <v>59.319999999999993</v>
      </c>
      <c r="L3301" s="135">
        <v>60</v>
      </c>
      <c r="M3301" s="141" t="str">
        <f t="shared" si="103"/>
        <v>201610</v>
      </c>
    </row>
    <row r="3302" spans="1:13" x14ac:dyDescent="0.25">
      <c r="A3302" s="35" t="str">
        <f>VLOOKUP(B3302,ResCat!$A$2:$B$269,2,FALSE)</f>
        <v>DOILG</v>
      </c>
      <c r="B3302" s="68" t="str">
        <f>IF(ISNA(VLOOKUP(C3302,COA!$A$2:$B$340,2,FALSE)),"XXX",VLOOKUP(C3302,COA!$A$2:$B$340,2,FALSE))</f>
        <v>C93</v>
      </c>
      <c r="C3302" s="149" t="str">
        <f t="shared" si="104"/>
        <v>0008-1004-0012</v>
      </c>
      <c r="D3302" s="134" t="s">
        <v>451</v>
      </c>
      <c r="E3302" s="134" t="s">
        <v>446</v>
      </c>
      <c r="F3302" s="134" t="s">
        <v>452</v>
      </c>
      <c r="G3302" s="134" t="s">
        <v>318</v>
      </c>
      <c r="H3302" s="134" t="s">
        <v>1023</v>
      </c>
      <c r="I3302" s="134" t="s">
        <v>3</v>
      </c>
      <c r="J3302" s="135">
        <v>-1032.76</v>
      </c>
      <c r="K3302" s="135">
        <v>-232.55999999999997</v>
      </c>
      <c r="L3302" s="135">
        <v>-232.55999999999997</v>
      </c>
      <c r="M3302" s="141" t="str">
        <f t="shared" si="103"/>
        <v>201611</v>
      </c>
    </row>
    <row r="3303" spans="1:13" x14ac:dyDescent="0.25">
      <c r="A3303" s="35" t="str">
        <f>VLOOKUP(B3303,ResCat!$A$2:$B$269,2,FALSE)</f>
        <v>DOILG</v>
      </c>
      <c r="B3303" s="68" t="str">
        <f>IF(ISNA(VLOOKUP(C3303,COA!$A$2:$B$340,2,FALSE)),"XXX",VLOOKUP(C3303,COA!$A$2:$B$340,2,FALSE))</f>
        <v>C93</v>
      </c>
      <c r="C3303" s="149" t="str">
        <f t="shared" si="104"/>
        <v>0008-1004-0012</v>
      </c>
      <c r="D3303" s="134" t="s">
        <v>451</v>
      </c>
      <c r="E3303" s="134" t="s">
        <v>446</v>
      </c>
      <c r="F3303" s="134" t="s">
        <v>452</v>
      </c>
      <c r="G3303" s="134" t="s">
        <v>318</v>
      </c>
      <c r="H3303" s="134" t="s">
        <v>1023</v>
      </c>
      <c r="I3303" s="134" t="s">
        <v>2</v>
      </c>
      <c r="J3303" s="135">
        <v>-21.63</v>
      </c>
      <c r="K3303" s="135">
        <v>-2.12</v>
      </c>
      <c r="L3303" s="135">
        <v>-2.12</v>
      </c>
      <c r="M3303" s="141" t="str">
        <f t="shared" si="103"/>
        <v>201611</v>
      </c>
    </row>
    <row r="3304" spans="1:13" x14ac:dyDescent="0.25">
      <c r="A3304" s="35" t="str">
        <f>VLOOKUP(B3304,ResCat!$A$2:$B$269,2,FALSE)</f>
        <v>DOILG</v>
      </c>
      <c r="B3304" s="68" t="str">
        <f>IF(ISNA(VLOOKUP(C3304,COA!$A$2:$B$340,2,FALSE)),"XXX",VLOOKUP(C3304,COA!$A$2:$B$340,2,FALSE))</f>
        <v>C93</v>
      </c>
      <c r="C3304" s="149" t="str">
        <f t="shared" si="104"/>
        <v>0008-1004-0012</v>
      </c>
      <c r="D3304" s="134" t="s">
        <v>451</v>
      </c>
      <c r="E3304" s="134" t="s">
        <v>446</v>
      </c>
      <c r="F3304" s="134" t="s">
        <v>452</v>
      </c>
      <c r="G3304" s="134" t="s">
        <v>318</v>
      </c>
      <c r="H3304" s="134" t="s">
        <v>1023</v>
      </c>
      <c r="I3304" s="134" t="s">
        <v>1</v>
      </c>
      <c r="J3304" s="135">
        <v>14.07</v>
      </c>
      <c r="K3304" s="135">
        <v>14.07</v>
      </c>
      <c r="L3304" s="135">
        <v>14.07</v>
      </c>
      <c r="M3304" s="141" t="str">
        <f t="shared" si="103"/>
        <v>201611</v>
      </c>
    </row>
    <row r="3305" spans="1:13" x14ac:dyDescent="0.25">
      <c r="A3305" s="35" t="str">
        <f>VLOOKUP(B3305,ResCat!$A$2:$B$269,2,FALSE)</f>
        <v>DOILG</v>
      </c>
      <c r="B3305" s="68" t="str">
        <f>IF(ISNA(VLOOKUP(C3305,COA!$A$2:$B$340,2,FALSE)),"XXX",VLOOKUP(C3305,COA!$A$2:$B$340,2,FALSE))</f>
        <v>C93</v>
      </c>
      <c r="C3305" s="149" t="str">
        <f t="shared" si="104"/>
        <v>0008-1004-0012</v>
      </c>
      <c r="D3305" s="134" t="s">
        <v>451</v>
      </c>
      <c r="E3305" s="134" t="s">
        <v>446</v>
      </c>
      <c r="F3305" s="134" t="s">
        <v>452</v>
      </c>
      <c r="G3305" s="134" t="s">
        <v>320</v>
      </c>
      <c r="H3305" s="134" t="s">
        <v>1023</v>
      </c>
      <c r="I3305" s="134" t="s">
        <v>3</v>
      </c>
      <c r="J3305" s="135">
        <v>23</v>
      </c>
      <c r="K3305" s="135">
        <v>11.86</v>
      </c>
      <c r="L3305" s="135">
        <v>0</v>
      </c>
      <c r="M3305" s="141" t="str">
        <f t="shared" si="103"/>
        <v>201612</v>
      </c>
    </row>
    <row r="3306" spans="1:13" x14ac:dyDescent="0.25">
      <c r="A3306" s="35" t="str">
        <f>VLOOKUP(B3306,ResCat!$A$2:$B$269,2,FALSE)</f>
        <v>DOILG</v>
      </c>
      <c r="B3306" s="68" t="str">
        <f>IF(ISNA(VLOOKUP(C3306,COA!$A$2:$B$340,2,FALSE)),"XXX",VLOOKUP(C3306,COA!$A$2:$B$340,2,FALSE))</f>
        <v>C93</v>
      </c>
      <c r="C3306" s="149" t="str">
        <f t="shared" si="104"/>
        <v>0008-1004-0012</v>
      </c>
      <c r="D3306" s="134" t="s">
        <v>451</v>
      </c>
      <c r="E3306" s="134" t="s">
        <v>446</v>
      </c>
      <c r="F3306" s="134" t="s">
        <v>452</v>
      </c>
      <c r="G3306" s="134" t="s">
        <v>320</v>
      </c>
      <c r="H3306" s="134" t="s">
        <v>1023</v>
      </c>
      <c r="I3306" s="134" t="s">
        <v>2</v>
      </c>
      <c r="J3306" s="135">
        <v>175</v>
      </c>
      <c r="K3306" s="135">
        <v>162.03</v>
      </c>
      <c r="L3306" s="135">
        <v>0</v>
      </c>
      <c r="M3306" s="141" t="str">
        <f t="shared" si="103"/>
        <v>201612</v>
      </c>
    </row>
    <row r="3307" spans="1:13" x14ac:dyDescent="0.25">
      <c r="A3307" s="35" t="str">
        <f>VLOOKUP(B3307,ResCat!$A$2:$B$269,2,FALSE)</f>
        <v>DOILG</v>
      </c>
      <c r="B3307" s="68" t="str">
        <f>IF(ISNA(VLOOKUP(C3307,COA!$A$2:$B$340,2,FALSE)),"XXX",VLOOKUP(C3307,COA!$A$2:$B$340,2,FALSE))</f>
        <v>C93</v>
      </c>
      <c r="C3307" s="149" t="str">
        <f t="shared" si="104"/>
        <v>0008-1004-0012</v>
      </c>
      <c r="D3307" s="134" t="s">
        <v>451</v>
      </c>
      <c r="E3307" s="134" t="s">
        <v>446</v>
      </c>
      <c r="F3307" s="134" t="s">
        <v>452</v>
      </c>
      <c r="G3307" s="134" t="s">
        <v>320</v>
      </c>
      <c r="H3307" s="134" t="s">
        <v>1023</v>
      </c>
      <c r="I3307" s="134" t="s">
        <v>1</v>
      </c>
      <c r="J3307" s="135">
        <v>-437</v>
      </c>
      <c r="K3307" s="135">
        <v>-371.45</v>
      </c>
      <c r="L3307" s="135">
        <v>-371.45</v>
      </c>
      <c r="M3307" s="141" t="str">
        <f t="shared" si="103"/>
        <v>201612</v>
      </c>
    </row>
    <row r="3308" spans="1:13" x14ac:dyDescent="0.25">
      <c r="A3308" s="35" t="str">
        <f>VLOOKUP(B3308,ResCat!$A$2:$B$269,2,FALSE)</f>
        <v>DOILG</v>
      </c>
      <c r="B3308" s="68" t="str">
        <f>IF(ISNA(VLOOKUP(C3308,COA!$A$2:$B$340,2,FALSE)),"XXX",VLOOKUP(C3308,COA!$A$2:$B$340,2,FALSE))</f>
        <v>C93</v>
      </c>
      <c r="C3308" s="149" t="str">
        <f t="shared" si="104"/>
        <v>0008-1004-0012</v>
      </c>
      <c r="D3308" s="134" t="s">
        <v>451</v>
      </c>
      <c r="E3308" s="134" t="s">
        <v>446</v>
      </c>
      <c r="F3308" s="134" t="s">
        <v>452</v>
      </c>
      <c r="G3308" s="134" t="s">
        <v>322</v>
      </c>
      <c r="H3308" s="134" t="s">
        <v>1023</v>
      </c>
      <c r="I3308" s="134" t="s">
        <v>2</v>
      </c>
      <c r="J3308" s="135">
        <v>5502.4600000000009</v>
      </c>
      <c r="K3308" s="135">
        <v>925.13999999999987</v>
      </c>
      <c r="L3308" s="135">
        <v>492.81</v>
      </c>
      <c r="M3308" s="141" t="str">
        <f t="shared" si="103"/>
        <v>201701</v>
      </c>
    </row>
    <row r="3309" spans="1:13" x14ac:dyDescent="0.25">
      <c r="A3309" s="35" t="str">
        <f>VLOOKUP(B3309,ResCat!$A$2:$B$269,2,FALSE)</f>
        <v>DOILG</v>
      </c>
      <c r="B3309" s="68" t="str">
        <f>IF(ISNA(VLOOKUP(C3309,COA!$A$2:$B$340,2,FALSE)),"XXX",VLOOKUP(C3309,COA!$A$2:$B$340,2,FALSE))</f>
        <v>C93</v>
      </c>
      <c r="C3309" s="149" t="str">
        <f t="shared" si="104"/>
        <v>0008-1004-0012</v>
      </c>
      <c r="D3309" s="134" t="s">
        <v>451</v>
      </c>
      <c r="E3309" s="134" t="s">
        <v>446</v>
      </c>
      <c r="F3309" s="134" t="s">
        <v>452</v>
      </c>
      <c r="G3309" s="134" t="s">
        <v>322</v>
      </c>
      <c r="H3309" s="134" t="s">
        <v>1023</v>
      </c>
      <c r="I3309" s="134" t="s">
        <v>1</v>
      </c>
      <c r="J3309" s="135">
        <v>0</v>
      </c>
      <c r="K3309" s="135">
        <v>0</v>
      </c>
      <c r="L3309" s="135">
        <v>0</v>
      </c>
      <c r="M3309" s="141" t="str">
        <f t="shared" si="103"/>
        <v>201701</v>
      </c>
    </row>
    <row r="3310" spans="1:13" x14ac:dyDescent="0.25">
      <c r="A3310" s="35" t="str">
        <f>VLOOKUP(B3310,ResCat!$A$2:$B$269,2,FALSE)</f>
        <v>DOILG</v>
      </c>
      <c r="B3310" s="68" t="str">
        <f>IF(ISNA(VLOOKUP(C3310,COA!$A$2:$B$340,2,FALSE)),"XXX",VLOOKUP(C3310,COA!$A$2:$B$340,2,FALSE))</f>
        <v>C93</v>
      </c>
      <c r="C3310" s="149" t="str">
        <f t="shared" si="104"/>
        <v>0008-1004-0012</v>
      </c>
      <c r="D3310" s="134" t="s">
        <v>451</v>
      </c>
      <c r="E3310" s="134" t="s">
        <v>446</v>
      </c>
      <c r="F3310" s="134" t="s">
        <v>452</v>
      </c>
      <c r="G3310" s="134" t="s">
        <v>326</v>
      </c>
      <c r="H3310" s="134" t="s">
        <v>1023</v>
      </c>
      <c r="I3310" s="134" t="s">
        <v>3</v>
      </c>
      <c r="J3310" s="135">
        <v>604.32999999999993</v>
      </c>
      <c r="K3310" s="135">
        <v>278.70999999999998</v>
      </c>
      <c r="L3310" s="135">
        <v>278.70999999999998</v>
      </c>
      <c r="M3310" s="141" t="str">
        <f t="shared" si="103"/>
        <v>201703</v>
      </c>
    </row>
    <row r="3311" spans="1:13" x14ac:dyDescent="0.25">
      <c r="A3311" s="35" t="str">
        <f>VLOOKUP(B3311,ResCat!$A$2:$B$269,2,FALSE)</f>
        <v>DOILG</v>
      </c>
      <c r="B3311" s="68" t="str">
        <f>IF(ISNA(VLOOKUP(C3311,COA!$A$2:$B$340,2,FALSE)),"XXX",VLOOKUP(C3311,COA!$A$2:$B$340,2,FALSE))</f>
        <v>C93</v>
      </c>
      <c r="C3311" s="149" t="str">
        <f t="shared" si="104"/>
        <v>0008-1004-0012</v>
      </c>
      <c r="D3311" s="134" t="s">
        <v>451</v>
      </c>
      <c r="E3311" s="134" t="s">
        <v>446</v>
      </c>
      <c r="F3311" s="134" t="s">
        <v>452</v>
      </c>
      <c r="G3311" s="134" t="s">
        <v>326</v>
      </c>
      <c r="H3311" s="134" t="s">
        <v>1023</v>
      </c>
      <c r="I3311" s="134" t="s">
        <v>2</v>
      </c>
      <c r="J3311" s="135">
        <v>190</v>
      </c>
      <c r="K3311" s="135">
        <v>103.79</v>
      </c>
      <c r="L3311" s="135">
        <v>0</v>
      </c>
      <c r="M3311" s="141" t="str">
        <f t="shared" si="103"/>
        <v>201703</v>
      </c>
    </row>
    <row r="3312" spans="1:13" x14ac:dyDescent="0.25">
      <c r="A3312" s="35" t="str">
        <f>VLOOKUP(B3312,ResCat!$A$2:$B$269,2,FALSE)</f>
        <v>DOILG</v>
      </c>
      <c r="B3312" s="68" t="str">
        <f>IF(ISNA(VLOOKUP(C3312,COA!$A$2:$B$340,2,FALSE)),"XXX",VLOOKUP(C3312,COA!$A$2:$B$340,2,FALSE))</f>
        <v>C93</v>
      </c>
      <c r="C3312" s="149" t="str">
        <f t="shared" si="104"/>
        <v>0008-1004-0012</v>
      </c>
      <c r="D3312" s="134" t="s">
        <v>451</v>
      </c>
      <c r="E3312" s="134" t="s">
        <v>446</v>
      </c>
      <c r="F3312" s="134" t="s">
        <v>452</v>
      </c>
      <c r="G3312" s="134" t="s">
        <v>328</v>
      </c>
      <c r="H3312" s="134" t="s">
        <v>1023</v>
      </c>
      <c r="I3312" s="134" t="s">
        <v>2</v>
      </c>
      <c r="J3312" s="135">
        <v>904</v>
      </c>
      <c r="K3312" s="135">
        <v>623</v>
      </c>
      <c r="L3312" s="135">
        <v>498.4</v>
      </c>
      <c r="M3312" s="141" t="str">
        <f t="shared" si="103"/>
        <v>201704</v>
      </c>
    </row>
    <row r="3313" spans="1:13" x14ac:dyDescent="0.25">
      <c r="A3313" s="35" t="str">
        <f>VLOOKUP(B3313,ResCat!$A$2:$B$269,2,FALSE)</f>
        <v>DOILG</v>
      </c>
      <c r="B3313" s="68" t="str">
        <f>IF(ISNA(VLOOKUP(C3313,COA!$A$2:$B$340,2,FALSE)),"XXX",VLOOKUP(C3313,COA!$A$2:$B$340,2,FALSE))</f>
        <v>C93</v>
      </c>
      <c r="C3313" s="149" t="str">
        <f t="shared" si="104"/>
        <v>0008-1004-0012</v>
      </c>
      <c r="D3313" s="134" t="s">
        <v>451</v>
      </c>
      <c r="E3313" s="134" t="s">
        <v>446</v>
      </c>
      <c r="F3313" s="134" t="s">
        <v>452</v>
      </c>
      <c r="G3313" s="134" t="s">
        <v>330</v>
      </c>
      <c r="H3313" s="134" t="s">
        <v>1023</v>
      </c>
      <c r="I3313" s="134" t="s">
        <v>2</v>
      </c>
      <c r="J3313" s="135">
        <v>190</v>
      </c>
      <c r="K3313" s="135">
        <v>103.79</v>
      </c>
      <c r="L3313" s="135">
        <v>0</v>
      </c>
      <c r="M3313" s="141" t="str">
        <f t="shared" si="103"/>
        <v>201705</v>
      </c>
    </row>
    <row r="3314" spans="1:13" x14ac:dyDescent="0.25">
      <c r="A3314" s="35" t="str">
        <f>VLOOKUP(B3314,ResCat!$A$2:$B$269,2,FALSE)</f>
        <v>DOILG</v>
      </c>
      <c r="B3314" s="68" t="str">
        <f>IF(ISNA(VLOOKUP(C3314,COA!$A$2:$B$340,2,FALSE)),"XXX",VLOOKUP(C3314,COA!$A$2:$B$340,2,FALSE))</f>
        <v>C93</v>
      </c>
      <c r="C3314" s="149" t="str">
        <f t="shared" si="104"/>
        <v>0008-1004-0012</v>
      </c>
      <c r="D3314" s="134" t="s">
        <v>451</v>
      </c>
      <c r="E3314" s="134" t="s">
        <v>446</v>
      </c>
      <c r="F3314" s="134" t="s">
        <v>452</v>
      </c>
      <c r="G3314" s="134" t="s">
        <v>332</v>
      </c>
      <c r="H3314" s="134" t="s">
        <v>1023</v>
      </c>
      <c r="I3314" s="134" t="s">
        <v>3</v>
      </c>
      <c r="J3314" s="135">
        <v>1251.45</v>
      </c>
      <c r="K3314" s="135">
        <v>121.00999999999999</v>
      </c>
      <c r="L3314" s="135">
        <v>121.00999999999999</v>
      </c>
      <c r="M3314" s="141" t="str">
        <f t="shared" si="103"/>
        <v>201706</v>
      </c>
    </row>
    <row r="3315" spans="1:13" x14ac:dyDescent="0.25">
      <c r="A3315" s="35" t="str">
        <f>VLOOKUP(B3315,ResCat!$A$2:$B$269,2,FALSE)</f>
        <v>DOILG</v>
      </c>
      <c r="B3315" s="68" t="str">
        <f>IF(ISNA(VLOOKUP(C3315,COA!$A$2:$B$340,2,FALSE)),"XXX",VLOOKUP(C3315,COA!$A$2:$B$340,2,FALSE))</f>
        <v>C93</v>
      </c>
      <c r="C3315" s="149" t="str">
        <f t="shared" si="104"/>
        <v>0008-1004-0012</v>
      </c>
      <c r="D3315" s="134" t="s">
        <v>451</v>
      </c>
      <c r="E3315" s="134" t="s">
        <v>446</v>
      </c>
      <c r="F3315" s="134" t="s">
        <v>452</v>
      </c>
      <c r="G3315" s="134" t="s">
        <v>332</v>
      </c>
      <c r="H3315" s="134" t="s">
        <v>1023</v>
      </c>
      <c r="I3315" s="134" t="s">
        <v>2</v>
      </c>
      <c r="J3315" s="135">
        <v>1904.2699999999998</v>
      </c>
      <c r="K3315" s="135">
        <v>393.94</v>
      </c>
      <c r="L3315" s="135">
        <v>0</v>
      </c>
      <c r="M3315" s="141" t="str">
        <f t="shared" si="103"/>
        <v>201706</v>
      </c>
    </row>
    <row r="3316" spans="1:13" x14ac:dyDescent="0.25">
      <c r="A3316" s="35" t="str">
        <f>VLOOKUP(B3316,ResCat!$A$2:$B$269,2,FALSE)</f>
        <v>DOILG</v>
      </c>
      <c r="B3316" s="68" t="str">
        <f>IF(ISNA(VLOOKUP(C3316,COA!$A$2:$B$340,2,FALSE)),"XXX",VLOOKUP(C3316,COA!$A$2:$B$340,2,FALSE))</f>
        <v>C93</v>
      </c>
      <c r="C3316" s="149" t="str">
        <f t="shared" si="104"/>
        <v>0008-1004-0012</v>
      </c>
      <c r="D3316" s="134" t="s">
        <v>451</v>
      </c>
      <c r="E3316" s="134" t="s">
        <v>446</v>
      </c>
      <c r="F3316" s="134" t="s">
        <v>452</v>
      </c>
      <c r="G3316" s="134" t="s">
        <v>332</v>
      </c>
      <c r="H3316" s="134" t="s">
        <v>1023</v>
      </c>
      <c r="I3316" s="134" t="s">
        <v>1</v>
      </c>
      <c r="J3316" s="135">
        <v>0</v>
      </c>
      <c r="K3316" s="135">
        <v>0</v>
      </c>
      <c r="L3316" s="135">
        <v>0</v>
      </c>
      <c r="M3316" s="141" t="str">
        <f t="shared" si="103"/>
        <v>201706</v>
      </c>
    </row>
    <row r="3317" spans="1:13" x14ac:dyDescent="0.25">
      <c r="A3317" s="35" t="str">
        <f>VLOOKUP(B3317,ResCat!$A$2:$B$269,2,FALSE)</f>
        <v>DOILG</v>
      </c>
      <c r="B3317" s="68" t="str">
        <f>IF(ISNA(VLOOKUP(C3317,COA!$A$2:$B$340,2,FALSE)),"XXX",VLOOKUP(C3317,COA!$A$2:$B$340,2,FALSE))</f>
        <v>C93</v>
      </c>
      <c r="C3317" s="149" t="str">
        <f t="shared" si="104"/>
        <v>0008-1004-0012</v>
      </c>
      <c r="D3317" s="134" t="s">
        <v>451</v>
      </c>
      <c r="E3317" s="134" t="s">
        <v>446</v>
      </c>
      <c r="F3317" s="134" t="s">
        <v>452</v>
      </c>
      <c r="G3317" s="134" t="s">
        <v>335</v>
      </c>
      <c r="H3317" s="134" t="s">
        <v>1023</v>
      </c>
      <c r="I3317" s="134" t="s">
        <v>3</v>
      </c>
      <c r="J3317" s="135">
        <v>0</v>
      </c>
      <c r="K3317" s="135">
        <v>15.82</v>
      </c>
      <c r="L3317" s="135">
        <v>15.82</v>
      </c>
      <c r="M3317" s="141" t="str">
        <f t="shared" si="103"/>
        <v>201707</v>
      </c>
    </row>
    <row r="3318" spans="1:13" x14ac:dyDescent="0.25">
      <c r="A3318" s="35" t="str">
        <f>VLOOKUP(B3318,ResCat!$A$2:$B$269,2,FALSE)</f>
        <v>DOILG</v>
      </c>
      <c r="B3318" s="68" t="str">
        <f>IF(ISNA(VLOOKUP(C3318,COA!$A$2:$B$340,2,FALSE)),"XXX",VLOOKUP(C3318,COA!$A$2:$B$340,2,FALSE))</f>
        <v>C93</v>
      </c>
      <c r="C3318" s="149" t="str">
        <f t="shared" si="104"/>
        <v>0008-1004-0012</v>
      </c>
      <c r="D3318" s="134" t="s">
        <v>451</v>
      </c>
      <c r="E3318" s="134" t="s">
        <v>446</v>
      </c>
      <c r="F3318" s="134" t="s">
        <v>452</v>
      </c>
      <c r="G3318" s="134" t="s">
        <v>335</v>
      </c>
      <c r="H3318" s="134" t="s">
        <v>1023</v>
      </c>
      <c r="I3318" s="134" t="s">
        <v>2</v>
      </c>
      <c r="J3318" s="135">
        <v>2787.0800000000004</v>
      </c>
      <c r="K3318" s="135">
        <v>1196.71</v>
      </c>
      <c r="L3318" s="135">
        <v>133.09</v>
      </c>
      <c r="M3318" s="141" t="str">
        <f t="shared" si="103"/>
        <v>201707</v>
      </c>
    </row>
    <row r="3319" spans="1:13" x14ac:dyDescent="0.25">
      <c r="A3319" s="35" t="str">
        <f>VLOOKUP(B3319,ResCat!$A$2:$B$269,2,FALSE)</f>
        <v>DOILG</v>
      </c>
      <c r="B3319" s="68" t="str">
        <f>IF(ISNA(VLOOKUP(C3319,COA!$A$2:$B$340,2,FALSE)),"XXX",VLOOKUP(C3319,COA!$A$2:$B$340,2,FALSE))</f>
        <v>C93</v>
      </c>
      <c r="C3319" s="149" t="str">
        <f t="shared" si="104"/>
        <v>0008-1004-0012</v>
      </c>
      <c r="D3319" s="134" t="s">
        <v>451</v>
      </c>
      <c r="E3319" s="134" t="s">
        <v>446</v>
      </c>
      <c r="F3319" s="134" t="s">
        <v>452</v>
      </c>
      <c r="G3319" s="134" t="s">
        <v>335</v>
      </c>
      <c r="H3319" s="134" t="s">
        <v>1023</v>
      </c>
      <c r="I3319" s="134" t="s">
        <v>1</v>
      </c>
      <c r="J3319" s="135">
        <v>-8759.91</v>
      </c>
      <c r="K3319" s="135">
        <v>-6210.78</v>
      </c>
      <c r="L3319" s="135">
        <v>-4888.62</v>
      </c>
      <c r="M3319" s="141" t="str">
        <f t="shared" si="103"/>
        <v>201707</v>
      </c>
    </row>
    <row r="3320" spans="1:13" x14ac:dyDescent="0.25">
      <c r="A3320" s="35" t="str">
        <f>VLOOKUP(B3320,ResCat!$A$2:$B$269,2,FALSE)</f>
        <v>DOILG</v>
      </c>
      <c r="B3320" s="68" t="str">
        <f>IF(ISNA(VLOOKUP(C3320,COA!$A$2:$B$340,2,FALSE)),"XXX",VLOOKUP(C3320,COA!$A$2:$B$340,2,FALSE))</f>
        <v>C93</v>
      </c>
      <c r="C3320" s="149" t="str">
        <f t="shared" si="104"/>
        <v>0008-1004-0012</v>
      </c>
      <c r="D3320" s="134" t="s">
        <v>451</v>
      </c>
      <c r="E3320" s="134" t="s">
        <v>446</v>
      </c>
      <c r="F3320" s="134" t="s">
        <v>452</v>
      </c>
      <c r="G3320" s="134" t="s">
        <v>4</v>
      </c>
      <c r="H3320" s="134" t="s">
        <v>1023</v>
      </c>
      <c r="I3320" s="134" t="s">
        <v>3</v>
      </c>
      <c r="J3320" s="135">
        <v>993</v>
      </c>
      <c r="K3320" s="135">
        <v>151.80000000000001</v>
      </c>
      <c r="L3320" s="135">
        <v>120.16000000000003</v>
      </c>
      <c r="M3320" s="141" t="str">
        <f t="shared" si="103"/>
        <v>201708</v>
      </c>
    </row>
    <row r="3321" spans="1:13" x14ac:dyDescent="0.25">
      <c r="A3321" s="35" t="str">
        <f>VLOOKUP(B3321,ResCat!$A$2:$B$269,2,FALSE)</f>
        <v>DOILG</v>
      </c>
      <c r="B3321" s="68" t="str">
        <f>IF(ISNA(VLOOKUP(C3321,COA!$A$2:$B$340,2,FALSE)),"XXX",VLOOKUP(C3321,COA!$A$2:$B$340,2,FALSE))</f>
        <v>C93</v>
      </c>
      <c r="C3321" s="149" t="str">
        <f t="shared" si="104"/>
        <v>0008-1004-0012</v>
      </c>
      <c r="D3321" s="134" t="s">
        <v>451</v>
      </c>
      <c r="E3321" s="134" t="s">
        <v>446</v>
      </c>
      <c r="F3321" s="134" t="s">
        <v>452</v>
      </c>
      <c r="G3321" s="134" t="s">
        <v>4</v>
      </c>
      <c r="H3321" s="134" t="s">
        <v>1023</v>
      </c>
      <c r="I3321" s="134" t="s">
        <v>2</v>
      </c>
      <c r="J3321" s="135">
        <v>1409.99</v>
      </c>
      <c r="K3321" s="135">
        <v>298.74000000000007</v>
      </c>
      <c r="L3321" s="135">
        <v>72.5</v>
      </c>
      <c r="M3321" s="141" t="str">
        <f t="shared" si="103"/>
        <v>201708</v>
      </c>
    </row>
    <row r="3322" spans="1:13" x14ac:dyDescent="0.25">
      <c r="A3322" s="35" t="str">
        <f>VLOOKUP(B3322,ResCat!$A$2:$B$269,2,FALSE)</f>
        <v>DOILG</v>
      </c>
      <c r="B3322" s="68" t="str">
        <f>IF(ISNA(VLOOKUP(C3322,COA!$A$2:$B$340,2,FALSE)),"XXX",VLOOKUP(C3322,COA!$A$2:$B$340,2,FALSE))</f>
        <v>C93</v>
      </c>
      <c r="C3322" s="149" t="str">
        <f t="shared" si="104"/>
        <v>0008-1004-0012</v>
      </c>
      <c r="D3322" s="134" t="s">
        <v>451</v>
      </c>
      <c r="E3322" s="134" t="s">
        <v>446</v>
      </c>
      <c r="F3322" s="134" t="s">
        <v>452</v>
      </c>
      <c r="G3322" s="134" t="s">
        <v>4</v>
      </c>
      <c r="H3322" s="134" t="s">
        <v>1023</v>
      </c>
      <c r="I3322" s="134" t="s">
        <v>1</v>
      </c>
      <c r="J3322" s="135">
        <v>0</v>
      </c>
      <c r="K3322" s="135">
        <v>0</v>
      </c>
      <c r="L3322" s="135">
        <v>0</v>
      </c>
      <c r="M3322" s="141" t="str">
        <f t="shared" si="103"/>
        <v>201708</v>
      </c>
    </row>
    <row r="3323" spans="1:13" x14ac:dyDescent="0.25">
      <c r="A3323" s="35" t="str">
        <f>VLOOKUP(B3323,ResCat!$A$2:$B$269,2,FALSE)</f>
        <v>DOILG</v>
      </c>
      <c r="B3323" s="68" t="str">
        <f>IF(ISNA(VLOOKUP(C3323,COA!$A$2:$B$340,2,FALSE)),"XXX",VLOOKUP(C3323,COA!$A$2:$B$340,2,FALSE))</f>
        <v>C93</v>
      </c>
      <c r="C3323" s="149" t="str">
        <f t="shared" si="104"/>
        <v>0008-1004-0012</v>
      </c>
      <c r="D3323" s="134" t="s">
        <v>451</v>
      </c>
      <c r="E3323" s="134" t="s">
        <v>446</v>
      </c>
      <c r="F3323" s="134" t="s">
        <v>452</v>
      </c>
      <c r="G3323" s="134" t="s">
        <v>511</v>
      </c>
      <c r="H3323" s="134" t="s">
        <v>1023</v>
      </c>
      <c r="I3323" s="134" t="s">
        <v>3</v>
      </c>
      <c r="J3323" s="135">
        <v>397.06</v>
      </c>
      <c r="K3323" s="135">
        <v>42.25</v>
      </c>
      <c r="L3323" s="135">
        <v>13.16</v>
      </c>
      <c r="M3323" s="141" t="str">
        <f t="shared" si="103"/>
        <v>201709</v>
      </c>
    </row>
    <row r="3324" spans="1:13" x14ac:dyDescent="0.25">
      <c r="A3324" s="35" t="str">
        <f>VLOOKUP(B3324,ResCat!$A$2:$B$269,2,FALSE)</f>
        <v>DOILG</v>
      </c>
      <c r="B3324" s="68" t="str">
        <f>IF(ISNA(VLOOKUP(C3324,COA!$A$2:$B$340,2,FALSE)),"XXX",VLOOKUP(C3324,COA!$A$2:$B$340,2,FALSE))</f>
        <v>C93</v>
      </c>
      <c r="C3324" s="149" t="str">
        <f t="shared" si="104"/>
        <v>0008-1004-0012</v>
      </c>
      <c r="D3324" s="134" t="s">
        <v>451</v>
      </c>
      <c r="E3324" s="134" t="s">
        <v>446</v>
      </c>
      <c r="F3324" s="134" t="s">
        <v>452</v>
      </c>
      <c r="G3324" s="134" t="s">
        <v>511</v>
      </c>
      <c r="H3324" s="134" t="s">
        <v>1023</v>
      </c>
      <c r="I3324" s="134" t="s">
        <v>2</v>
      </c>
      <c r="J3324" s="135">
        <v>633.59</v>
      </c>
      <c r="K3324" s="135">
        <v>268</v>
      </c>
      <c r="L3324" s="135">
        <v>13.71</v>
      </c>
      <c r="M3324" s="141" t="str">
        <f t="shared" si="103"/>
        <v>201709</v>
      </c>
    </row>
    <row r="3325" spans="1:13" x14ac:dyDescent="0.25">
      <c r="A3325" s="35" t="str">
        <f>VLOOKUP(B3325,ResCat!$A$2:$B$269,2,FALSE)</f>
        <v>DOILG</v>
      </c>
      <c r="B3325" s="68" t="str">
        <f>IF(ISNA(VLOOKUP(C3325,COA!$A$2:$B$340,2,FALSE)),"XXX",VLOOKUP(C3325,COA!$A$2:$B$340,2,FALSE))</f>
        <v>C93</v>
      </c>
      <c r="C3325" s="149" t="str">
        <f t="shared" si="104"/>
        <v>0008-1004-0012</v>
      </c>
      <c r="D3325" s="134" t="s">
        <v>451</v>
      </c>
      <c r="E3325" s="134" t="s">
        <v>446</v>
      </c>
      <c r="F3325" s="134" t="s">
        <v>452</v>
      </c>
      <c r="G3325" s="134" t="s">
        <v>511</v>
      </c>
      <c r="H3325" s="134" t="s">
        <v>1023</v>
      </c>
      <c r="I3325" s="134" t="s">
        <v>1</v>
      </c>
      <c r="J3325" s="135">
        <v>22635.789999999997</v>
      </c>
      <c r="K3325" s="135">
        <v>16048.78</v>
      </c>
      <c r="L3325" s="135">
        <v>15360.96</v>
      </c>
      <c r="M3325" s="141" t="str">
        <f t="shared" si="103"/>
        <v>201709</v>
      </c>
    </row>
    <row r="3326" spans="1:13" x14ac:dyDescent="0.25">
      <c r="A3326" s="35" t="str">
        <f>VLOOKUP(B3326,ResCat!$A$2:$B$269,2,FALSE)</f>
        <v>DOILG</v>
      </c>
      <c r="B3326" s="68" t="str">
        <f>IF(ISNA(VLOOKUP(C3326,COA!$A$2:$B$340,2,FALSE)),"XXX",VLOOKUP(C3326,COA!$A$2:$B$340,2,FALSE))</f>
        <v>C93</v>
      </c>
      <c r="C3326" s="149" t="str">
        <f t="shared" si="104"/>
        <v>0008-1004-0012</v>
      </c>
      <c r="D3326" s="134" t="s">
        <v>451</v>
      </c>
      <c r="E3326" s="134" t="s">
        <v>446</v>
      </c>
      <c r="F3326" s="134" t="s">
        <v>452</v>
      </c>
      <c r="G3326" s="134" t="s">
        <v>969</v>
      </c>
      <c r="H3326" s="134" t="s">
        <v>1023</v>
      </c>
      <c r="I3326" s="134" t="s">
        <v>3</v>
      </c>
      <c r="J3326" s="135">
        <v>1668.34</v>
      </c>
      <c r="K3326" s="135">
        <v>594.03</v>
      </c>
      <c r="L3326" s="135">
        <v>533.36999999999989</v>
      </c>
      <c r="M3326" s="141" t="str">
        <f t="shared" si="103"/>
        <v>201710</v>
      </c>
    </row>
    <row r="3327" spans="1:13" x14ac:dyDescent="0.25">
      <c r="A3327" s="35" t="str">
        <f>VLOOKUP(B3327,ResCat!$A$2:$B$269,2,FALSE)</f>
        <v>DOILG</v>
      </c>
      <c r="B3327" s="68" t="str">
        <f>IF(ISNA(VLOOKUP(C3327,COA!$A$2:$B$340,2,FALSE)),"XXX",VLOOKUP(C3327,COA!$A$2:$B$340,2,FALSE))</f>
        <v>C93</v>
      </c>
      <c r="C3327" s="149" t="str">
        <f t="shared" si="104"/>
        <v>0008-1004-0012</v>
      </c>
      <c r="D3327" s="134" t="s">
        <v>451</v>
      </c>
      <c r="E3327" s="134" t="s">
        <v>446</v>
      </c>
      <c r="F3327" s="134" t="s">
        <v>452</v>
      </c>
      <c r="G3327" s="134" t="s">
        <v>969</v>
      </c>
      <c r="H3327" s="134" t="s">
        <v>1023</v>
      </c>
      <c r="I3327" s="134" t="s">
        <v>2</v>
      </c>
      <c r="J3327" s="135">
        <v>4023.45</v>
      </c>
      <c r="K3327" s="135">
        <v>2308.3099999999995</v>
      </c>
      <c r="L3327" s="135">
        <v>1438.4299999999994</v>
      </c>
      <c r="M3327" s="141" t="str">
        <f t="shared" si="103"/>
        <v>201710</v>
      </c>
    </row>
    <row r="3328" spans="1:13" x14ac:dyDescent="0.25">
      <c r="A3328" s="35" t="str">
        <f>VLOOKUP(B3328,ResCat!$A$2:$B$269,2,FALSE)</f>
        <v>DOILG</v>
      </c>
      <c r="B3328" s="68" t="str">
        <f>IF(ISNA(VLOOKUP(C3328,COA!$A$2:$B$340,2,FALSE)),"XXX",VLOOKUP(C3328,COA!$A$2:$B$340,2,FALSE))</f>
        <v>C93</v>
      </c>
      <c r="C3328" s="149" t="str">
        <f t="shared" si="104"/>
        <v>0008-1004-0012</v>
      </c>
      <c r="D3328" s="134" t="s">
        <v>451</v>
      </c>
      <c r="E3328" s="134" t="s">
        <v>446</v>
      </c>
      <c r="F3328" s="134" t="s">
        <v>452</v>
      </c>
      <c r="G3328" s="134" t="s">
        <v>969</v>
      </c>
      <c r="H3328" s="134" t="s">
        <v>1023</v>
      </c>
      <c r="I3328" s="134" t="s">
        <v>343</v>
      </c>
      <c r="J3328" s="135">
        <v>41.57</v>
      </c>
      <c r="K3328" s="135">
        <v>3.84</v>
      </c>
      <c r="L3328" s="135">
        <v>3.84</v>
      </c>
      <c r="M3328" s="141" t="str">
        <f t="shared" si="103"/>
        <v>201710</v>
      </c>
    </row>
    <row r="3329" spans="1:13" x14ac:dyDescent="0.25">
      <c r="A3329" s="35" t="str">
        <f>VLOOKUP(B3329,ResCat!$A$2:$B$269,2,FALSE)</f>
        <v>DOILG</v>
      </c>
      <c r="B3329" s="68" t="str">
        <f>IF(ISNA(VLOOKUP(C3329,COA!$A$2:$B$340,2,FALSE)),"XXX",VLOOKUP(C3329,COA!$A$2:$B$340,2,FALSE))</f>
        <v>C93</v>
      </c>
      <c r="C3329" s="149" t="str">
        <f t="shared" si="104"/>
        <v>0008-1004-0012</v>
      </c>
      <c r="D3329" s="134" t="s">
        <v>451</v>
      </c>
      <c r="E3329" s="134" t="s">
        <v>446</v>
      </c>
      <c r="F3329" s="134" t="s">
        <v>452</v>
      </c>
      <c r="G3329" s="134" t="s">
        <v>969</v>
      </c>
      <c r="H3329" s="134" t="s">
        <v>1023</v>
      </c>
      <c r="I3329" s="134" t="s">
        <v>1</v>
      </c>
      <c r="J3329" s="135">
        <v>495.48000000000013</v>
      </c>
      <c r="K3329" s="135">
        <v>196.58999999999992</v>
      </c>
      <c r="L3329" s="135">
        <v>188.3300000000001</v>
      </c>
      <c r="M3329" s="141" t="str">
        <f t="shared" si="103"/>
        <v>201710</v>
      </c>
    </row>
    <row r="3330" spans="1:13" x14ac:dyDescent="0.25">
      <c r="A3330" s="35" t="str">
        <f>VLOOKUP(B3330,ResCat!$A$2:$B$269,2,FALSE)</f>
        <v>DOILG</v>
      </c>
      <c r="B3330" s="68" t="str">
        <f>IF(ISNA(VLOOKUP(C3330,COA!$A$2:$B$340,2,FALSE)),"XXX",VLOOKUP(C3330,COA!$A$2:$B$340,2,FALSE))</f>
        <v>C93</v>
      </c>
      <c r="C3330" s="149" t="str">
        <f t="shared" si="104"/>
        <v>0008-1004-0012</v>
      </c>
      <c r="D3330" s="134" t="s">
        <v>451</v>
      </c>
      <c r="E3330" s="134" t="s">
        <v>446</v>
      </c>
      <c r="F3330" s="134" t="s">
        <v>452</v>
      </c>
      <c r="G3330" s="134" t="s">
        <v>961</v>
      </c>
      <c r="H3330" s="134" t="s">
        <v>1023</v>
      </c>
      <c r="I3330" s="134" t="s">
        <v>3</v>
      </c>
      <c r="J3330" s="135">
        <v>2737.8499999999995</v>
      </c>
      <c r="K3330" s="135">
        <v>734.56</v>
      </c>
      <c r="L3330" s="135">
        <v>400.93999999999994</v>
      </c>
      <c r="M3330" s="141" t="str">
        <f t="shared" si="103"/>
        <v>201711</v>
      </c>
    </row>
    <row r="3331" spans="1:13" x14ac:dyDescent="0.25">
      <c r="A3331" s="35" t="str">
        <f>VLOOKUP(B3331,ResCat!$A$2:$B$269,2,FALSE)</f>
        <v>DOILG</v>
      </c>
      <c r="B3331" s="68" t="str">
        <f>IF(ISNA(VLOOKUP(C3331,COA!$A$2:$B$340,2,FALSE)),"XXX",VLOOKUP(C3331,COA!$A$2:$B$340,2,FALSE))</f>
        <v>C93</v>
      </c>
      <c r="C3331" s="149" t="str">
        <f t="shared" si="104"/>
        <v>0008-1004-0012</v>
      </c>
      <c r="D3331" s="134" t="s">
        <v>451</v>
      </c>
      <c r="E3331" s="134" t="s">
        <v>446</v>
      </c>
      <c r="F3331" s="134" t="s">
        <v>452</v>
      </c>
      <c r="G3331" s="134" t="s">
        <v>961</v>
      </c>
      <c r="H3331" s="134" t="s">
        <v>1023</v>
      </c>
      <c r="I3331" s="134" t="s">
        <v>336</v>
      </c>
      <c r="J3331" s="135">
        <v>115.91</v>
      </c>
      <c r="K3331" s="135">
        <v>57.68</v>
      </c>
      <c r="L3331" s="135">
        <v>0</v>
      </c>
      <c r="M3331" s="141" t="str">
        <f t="shared" si="103"/>
        <v>201711</v>
      </c>
    </row>
    <row r="3332" spans="1:13" x14ac:dyDescent="0.25">
      <c r="A3332" s="35" t="str">
        <f>VLOOKUP(B3332,ResCat!$A$2:$B$269,2,FALSE)</f>
        <v>DOILG</v>
      </c>
      <c r="B3332" s="68" t="str">
        <f>IF(ISNA(VLOOKUP(C3332,COA!$A$2:$B$340,2,FALSE)),"XXX",VLOOKUP(C3332,COA!$A$2:$B$340,2,FALSE))</f>
        <v>C93</v>
      </c>
      <c r="C3332" s="149" t="str">
        <f t="shared" si="104"/>
        <v>0008-1004-0012</v>
      </c>
      <c r="D3332" s="134" t="s">
        <v>451</v>
      </c>
      <c r="E3332" s="134" t="s">
        <v>446</v>
      </c>
      <c r="F3332" s="134" t="s">
        <v>452</v>
      </c>
      <c r="G3332" s="134" t="s">
        <v>961</v>
      </c>
      <c r="H3332" s="134" t="s">
        <v>1023</v>
      </c>
      <c r="I3332" s="134" t="s">
        <v>2</v>
      </c>
      <c r="J3332" s="135">
        <v>4341.1900000000005</v>
      </c>
      <c r="K3332" s="135">
        <v>2955.3099999999995</v>
      </c>
      <c r="L3332" s="135">
        <v>2094.9299999999998</v>
      </c>
      <c r="M3332" s="141" t="str">
        <f t="shared" ref="M3332:M3395" si="105">IF(G3332&lt;$M$1,$M$1,G3332)</f>
        <v>201711</v>
      </c>
    </row>
    <row r="3333" spans="1:13" x14ac:dyDescent="0.25">
      <c r="A3333" s="35" t="str">
        <f>VLOOKUP(B3333,ResCat!$A$2:$B$269,2,FALSE)</f>
        <v>DOILG</v>
      </c>
      <c r="B3333" s="68" t="str">
        <f>IF(ISNA(VLOOKUP(C3333,COA!$A$2:$B$340,2,FALSE)),"XXX",VLOOKUP(C3333,COA!$A$2:$B$340,2,FALSE))</f>
        <v>C93</v>
      </c>
      <c r="C3333" s="149" t="str">
        <f t="shared" ref="C3333:C3396" si="106">D3333&amp;"-"&amp;E3333&amp;"-"&amp;F3333</f>
        <v>0008-1004-0012</v>
      </c>
      <c r="D3333" s="134" t="s">
        <v>451</v>
      </c>
      <c r="E3333" s="134" t="s">
        <v>446</v>
      </c>
      <c r="F3333" s="134" t="s">
        <v>452</v>
      </c>
      <c r="G3333" s="134" t="s">
        <v>961</v>
      </c>
      <c r="H3333" s="134" t="s">
        <v>1023</v>
      </c>
      <c r="I3333" s="134" t="s">
        <v>1</v>
      </c>
      <c r="J3333" s="135">
        <v>357</v>
      </c>
      <c r="K3333" s="135">
        <v>264.18000000000006</v>
      </c>
      <c r="L3333" s="135">
        <v>264.18000000000006</v>
      </c>
      <c r="M3333" s="141" t="str">
        <f t="shared" si="105"/>
        <v>201711</v>
      </c>
    </row>
    <row r="3334" spans="1:13" x14ac:dyDescent="0.25">
      <c r="A3334" s="35" t="str">
        <f>VLOOKUP(B3334,ResCat!$A$2:$B$269,2,FALSE)</f>
        <v>DOILG</v>
      </c>
      <c r="B3334" s="68" t="str">
        <f>IF(ISNA(VLOOKUP(C3334,COA!$A$2:$B$340,2,FALSE)),"XXX",VLOOKUP(C3334,COA!$A$2:$B$340,2,FALSE))</f>
        <v>C93</v>
      </c>
      <c r="C3334" s="149" t="str">
        <f t="shared" si="106"/>
        <v>0008-1004-0012</v>
      </c>
      <c r="D3334" s="134" t="s">
        <v>451</v>
      </c>
      <c r="E3334" s="134" t="s">
        <v>446</v>
      </c>
      <c r="F3334" s="134" t="s">
        <v>452</v>
      </c>
      <c r="G3334" s="134" t="s">
        <v>970</v>
      </c>
      <c r="H3334" s="134" t="s">
        <v>1023</v>
      </c>
      <c r="I3334" s="134" t="s">
        <v>3</v>
      </c>
      <c r="J3334" s="135">
        <v>25217.860000000008</v>
      </c>
      <c r="K3334" s="135">
        <v>12424.410000000002</v>
      </c>
      <c r="L3334" s="135">
        <v>8725.1400000000049</v>
      </c>
      <c r="M3334" s="141" t="str">
        <f t="shared" si="105"/>
        <v>201712</v>
      </c>
    </row>
    <row r="3335" spans="1:13" x14ac:dyDescent="0.25">
      <c r="A3335" s="35" t="str">
        <f>VLOOKUP(B3335,ResCat!$A$2:$B$269,2,FALSE)</f>
        <v>DOILG</v>
      </c>
      <c r="B3335" s="68" t="str">
        <f>IF(ISNA(VLOOKUP(C3335,COA!$A$2:$B$340,2,FALSE)),"XXX",VLOOKUP(C3335,COA!$A$2:$B$340,2,FALSE))</f>
        <v>C93</v>
      </c>
      <c r="C3335" s="149" t="str">
        <f t="shared" si="106"/>
        <v>0008-1004-0012</v>
      </c>
      <c r="D3335" s="134" t="s">
        <v>451</v>
      </c>
      <c r="E3335" s="134" t="s">
        <v>446</v>
      </c>
      <c r="F3335" s="134" t="s">
        <v>452</v>
      </c>
      <c r="G3335" s="134" t="s">
        <v>970</v>
      </c>
      <c r="H3335" s="134" t="s">
        <v>1023</v>
      </c>
      <c r="I3335" s="134" t="s">
        <v>0</v>
      </c>
      <c r="J3335" s="135">
        <v>59</v>
      </c>
      <c r="K3335" s="135">
        <v>54</v>
      </c>
      <c r="L3335" s="135">
        <v>43.2</v>
      </c>
      <c r="M3335" s="141" t="str">
        <f t="shared" si="105"/>
        <v>201712</v>
      </c>
    </row>
    <row r="3336" spans="1:13" x14ac:dyDescent="0.25">
      <c r="A3336" s="35" t="str">
        <f>VLOOKUP(B3336,ResCat!$A$2:$B$269,2,FALSE)</f>
        <v>DOILG</v>
      </c>
      <c r="B3336" s="68" t="str">
        <f>IF(ISNA(VLOOKUP(C3336,COA!$A$2:$B$340,2,FALSE)),"XXX",VLOOKUP(C3336,COA!$A$2:$B$340,2,FALSE))</f>
        <v>C93</v>
      </c>
      <c r="C3336" s="149" t="str">
        <f t="shared" si="106"/>
        <v>0008-1004-0012</v>
      </c>
      <c r="D3336" s="134" t="s">
        <v>451</v>
      </c>
      <c r="E3336" s="134" t="s">
        <v>446</v>
      </c>
      <c r="F3336" s="134" t="s">
        <v>452</v>
      </c>
      <c r="G3336" s="134" t="s">
        <v>970</v>
      </c>
      <c r="H3336" s="134" t="s">
        <v>1023</v>
      </c>
      <c r="I3336" s="134" t="s">
        <v>336</v>
      </c>
      <c r="J3336" s="135">
        <v>1350</v>
      </c>
      <c r="K3336" s="135">
        <v>875.5</v>
      </c>
      <c r="L3336" s="135">
        <v>875.5</v>
      </c>
      <c r="M3336" s="141" t="str">
        <f t="shared" si="105"/>
        <v>201712</v>
      </c>
    </row>
    <row r="3337" spans="1:13" x14ac:dyDescent="0.25">
      <c r="A3337" s="35" t="str">
        <f>VLOOKUP(B3337,ResCat!$A$2:$B$269,2,FALSE)</f>
        <v>DOILG</v>
      </c>
      <c r="B3337" s="68" t="str">
        <f>IF(ISNA(VLOOKUP(C3337,COA!$A$2:$B$340,2,FALSE)),"XXX",VLOOKUP(C3337,COA!$A$2:$B$340,2,FALSE))</f>
        <v>C93</v>
      </c>
      <c r="C3337" s="149" t="str">
        <f t="shared" si="106"/>
        <v>0008-1004-0012</v>
      </c>
      <c r="D3337" s="134" t="s">
        <v>451</v>
      </c>
      <c r="E3337" s="134" t="s">
        <v>446</v>
      </c>
      <c r="F3337" s="134" t="s">
        <v>452</v>
      </c>
      <c r="G3337" s="134" t="s">
        <v>970</v>
      </c>
      <c r="H3337" s="134" t="s">
        <v>1023</v>
      </c>
      <c r="I3337" s="134" t="s">
        <v>2</v>
      </c>
      <c r="J3337" s="135">
        <v>49489.079999999994</v>
      </c>
      <c r="K3337" s="135">
        <v>24590.909999999974</v>
      </c>
      <c r="L3337" s="135">
        <v>19012.439999999999</v>
      </c>
      <c r="M3337" s="141" t="str">
        <f t="shared" si="105"/>
        <v>201712</v>
      </c>
    </row>
    <row r="3338" spans="1:13" x14ac:dyDescent="0.25">
      <c r="A3338" s="35" t="str">
        <f>VLOOKUP(B3338,ResCat!$A$2:$B$269,2,FALSE)</f>
        <v>DOILG</v>
      </c>
      <c r="B3338" s="68" t="str">
        <f>IF(ISNA(VLOOKUP(C3338,COA!$A$2:$B$340,2,FALSE)),"XXX",VLOOKUP(C3338,COA!$A$2:$B$340,2,FALSE))</f>
        <v>C93</v>
      </c>
      <c r="C3338" s="149" t="str">
        <f t="shared" si="106"/>
        <v>0008-1004-0012</v>
      </c>
      <c r="D3338" s="134" t="s">
        <v>451</v>
      </c>
      <c r="E3338" s="134" t="s">
        <v>446</v>
      </c>
      <c r="F3338" s="134" t="s">
        <v>452</v>
      </c>
      <c r="G3338" s="134" t="s">
        <v>970</v>
      </c>
      <c r="H3338" s="134" t="s">
        <v>1023</v>
      </c>
      <c r="I3338" s="134" t="s">
        <v>343</v>
      </c>
      <c r="J3338" s="135">
        <v>26635.910000000003</v>
      </c>
      <c r="K3338" s="135">
        <v>10575.919999999987</v>
      </c>
      <c r="L3338" s="135">
        <v>9150.9799999999977</v>
      </c>
      <c r="M3338" s="141" t="str">
        <f t="shared" si="105"/>
        <v>201712</v>
      </c>
    </row>
    <row r="3339" spans="1:13" x14ac:dyDescent="0.25">
      <c r="A3339" s="35" t="str">
        <f>VLOOKUP(B3339,ResCat!$A$2:$B$269,2,FALSE)</f>
        <v>DOILG</v>
      </c>
      <c r="B3339" s="68" t="str">
        <f>IF(ISNA(VLOOKUP(C3339,COA!$A$2:$B$340,2,FALSE)),"XXX",VLOOKUP(C3339,COA!$A$2:$B$340,2,FALSE))</f>
        <v>C93</v>
      </c>
      <c r="C3339" s="149" t="str">
        <f t="shared" si="106"/>
        <v>0008-1004-0012</v>
      </c>
      <c r="D3339" s="134" t="s">
        <v>451</v>
      </c>
      <c r="E3339" s="134" t="s">
        <v>446</v>
      </c>
      <c r="F3339" s="134" t="s">
        <v>452</v>
      </c>
      <c r="G3339" s="134" t="s">
        <v>970</v>
      </c>
      <c r="H3339" s="134" t="s">
        <v>1023</v>
      </c>
      <c r="I3339" s="134" t="s">
        <v>1</v>
      </c>
      <c r="J3339" s="135">
        <v>58995.260000000009</v>
      </c>
      <c r="K3339" s="135">
        <v>40957.360000000001</v>
      </c>
      <c r="L3339" s="135">
        <v>37791.360000000015</v>
      </c>
      <c r="M3339" s="141" t="str">
        <f t="shared" si="105"/>
        <v>201712</v>
      </c>
    </row>
    <row r="3340" spans="1:13" x14ac:dyDescent="0.25">
      <c r="A3340" s="35" t="str">
        <f>VLOOKUP(B3340,ResCat!$A$2:$B$269,2,FALSE)</f>
        <v>DOILG</v>
      </c>
      <c r="B3340" s="68" t="str">
        <f>IF(ISNA(VLOOKUP(C3340,COA!$A$2:$B$340,2,FALSE)),"XXX",VLOOKUP(C3340,COA!$A$2:$B$340,2,FALSE))</f>
        <v>C93</v>
      </c>
      <c r="C3340" s="149" t="str">
        <f t="shared" si="106"/>
        <v>0008-1004-0012</v>
      </c>
      <c r="D3340" s="134" t="s">
        <v>451</v>
      </c>
      <c r="E3340" s="134" t="s">
        <v>446</v>
      </c>
      <c r="F3340" s="134" t="s">
        <v>452</v>
      </c>
      <c r="G3340" s="134" t="s">
        <v>1023</v>
      </c>
      <c r="H3340" s="134" t="s">
        <v>1023</v>
      </c>
      <c r="I3340" s="134" t="s">
        <v>3</v>
      </c>
      <c r="J3340" s="135">
        <v>22460.190000000002</v>
      </c>
      <c r="K3340" s="135">
        <v>6609.5699999999979</v>
      </c>
      <c r="L3340" s="135">
        <v>5463.6800000000021</v>
      </c>
      <c r="M3340" s="141" t="str">
        <f t="shared" si="105"/>
        <v>201801</v>
      </c>
    </row>
    <row r="3341" spans="1:13" x14ac:dyDescent="0.25">
      <c r="A3341" s="35" t="str">
        <f>VLOOKUP(B3341,ResCat!$A$2:$B$269,2,FALSE)</f>
        <v>DOILG</v>
      </c>
      <c r="B3341" s="68" t="str">
        <f>IF(ISNA(VLOOKUP(C3341,COA!$A$2:$B$340,2,FALSE)),"XXX",VLOOKUP(C3341,COA!$A$2:$B$340,2,FALSE))</f>
        <v>C93</v>
      </c>
      <c r="C3341" s="149" t="str">
        <f t="shared" si="106"/>
        <v>0008-1004-0012</v>
      </c>
      <c r="D3341" s="134" t="s">
        <v>451</v>
      </c>
      <c r="E3341" s="134" t="s">
        <v>446</v>
      </c>
      <c r="F3341" s="134" t="s">
        <v>452</v>
      </c>
      <c r="G3341" s="134" t="s">
        <v>1023</v>
      </c>
      <c r="H3341" s="134" t="s">
        <v>1023</v>
      </c>
      <c r="I3341" s="134" t="s">
        <v>0</v>
      </c>
      <c r="J3341" s="135">
        <v>15088</v>
      </c>
      <c r="K3341" s="135">
        <v>6825</v>
      </c>
      <c r="L3341" s="135">
        <v>4260</v>
      </c>
      <c r="M3341" s="141" t="str">
        <f t="shared" si="105"/>
        <v>201801</v>
      </c>
    </row>
    <row r="3342" spans="1:13" x14ac:dyDescent="0.25">
      <c r="A3342" s="35" t="str">
        <f>VLOOKUP(B3342,ResCat!$A$2:$B$269,2,FALSE)</f>
        <v>DOILG</v>
      </c>
      <c r="B3342" s="68" t="str">
        <f>IF(ISNA(VLOOKUP(C3342,COA!$A$2:$B$340,2,FALSE)),"XXX",VLOOKUP(C3342,COA!$A$2:$B$340,2,FALSE))</f>
        <v>C93</v>
      </c>
      <c r="C3342" s="149" t="str">
        <f t="shared" si="106"/>
        <v>0008-1004-0012</v>
      </c>
      <c r="D3342" s="134" t="s">
        <v>451</v>
      </c>
      <c r="E3342" s="134" t="s">
        <v>446</v>
      </c>
      <c r="F3342" s="134" t="s">
        <v>452</v>
      </c>
      <c r="G3342" s="134" t="s">
        <v>1023</v>
      </c>
      <c r="H3342" s="134" t="s">
        <v>1023</v>
      </c>
      <c r="I3342" s="134" t="s">
        <v>336</v>
      </c>
      <c r="J3342" s="135">
        <v>704</v>
      </c>
      <c r="K3342" s="135">
        <v>528.83999999999992</v>
      </c>
      <c r="L3342" s="135">
        <v>369.64</v>
      </c>
      <c r="M3342" s="141" t="str">
        <f t="shared" si="105"/>
        <v>201801</v>
      </c>
    </row>
    <row r="3343" spans="1:13" x14ac:dyDescent="0.25">
      <c r="A3343" s="35" t="str">
        <f>VLOOKUP(B3343,ResCat!$A$2:$B$269,2,FALSE)</f>
        <v>DOILG</v>
      </c>
      <c r="B3343" s="68" t="str">
        <f>IF(ISNA(VLOOKUP(C3343,COA!$A$2:$B$340,2,FALSE)),"XXX",VLOOKUP(C3343,COA!$A$2:$B$340,2,FALSE))</f>
        <v>C93</v>
      </c>
      <c r="C3343" s="149" t="str">
        <f t="shared" si="106"/>
        <v>0008-1004-0012</v>
      </c>
      <c r="D3343" s="134" t="s">
        <v>451</v>
      </c>
      <c r="E3343" s="134" t="s">
        <v>446</v>
      </c>
      <c r="F3343" s="134" t="s">
        <v>452</v>
      </c>
      <c r="G3343" s="134" t="s">
        <v>1023</v>
      </c>
      <c r="H3343" s="134" t="s">
        <v>1023</v>
      </c>
      <c r="I3343" s="134" t="s">
        <v>2</v>
      </c>
      <c r="J3343" s="135">
        <v>83326.430000000022</v>
      </c>
      <c r="K3343" s="135">
        <v>45283.62</v>
      </c>
      <c r="L3343" s="135">
        <v>33658.869999999966</v>
      </c>
      <c r="M3343" s="141" t="str">
        <f t="shared" si="105"/>
        <v>201801</v>
      </c>
    </row>
    <row r="3344" spans="1:13" x14ac:dyDescent="0.25">
      <c r="A3344" s="35" t="str">
        <f>VLOOKUP(B3344,ResCat!$A$2:$B$269,2,FALSE)</f>
        <v>DOILG</v>
      </c>
      <c r="B3344" s="68" t="str">
        <f>IF(ISNA(VLOOKUP(C3344,COA!$A$2:$B$340,2,FALSE)),"XXX",VLOOKUP(C3344,COA!$A$2:$B$340,2,FALSE))</f>
        <v>C93</v>
      </c>
      <c r="C3344" s="149" t="str">
        <f t="shared" si="106"/>
        <v>0008-1004-0012</v>
      </c>
      <c r="D3344" s="134" t="s">
        <v>451</v>
      </c>
      <c r="E3344" s="134" t="s">
        <v>446</v>
      </c>
      <c r="F3344" s="134" t="s">
        <v>452</v>
      </c>
      <c r="G3344" s="134" t="s">
        <v>1023</v>
      </c>
      <c r="H3344" s="134" t="s">
        <v>1023</v>
      </c>
      <c r="I3344" s="134" t="s">
        <v>343</v>
      </c>
      <c r="J3344" s="135">
        <v>113450.29999999999</v>
      </c>
      <c r="K3344" s="135">
        <v>43767.40999999996</v>
      </c>
      <c r="L3344" s="135">
        <v>36548.190000000017</v>
      </c>
      <c r="M3344" s="141" t="str">
        <f t="shared" si="105"/>
        <v>201801</v>
      </c>
    </row>
    <row r="3345" spans="1:13" x14ac:dyDescent="0.25">
      <c r="A3345" s="35" t="str">
        <f>VLOOKUP(B3345,ResCat!$A$2:$B$269,2,FALSE)</f>
        <v>DOILG</v>
      </c>
      <c r="B3345" s="68" t="str">
        <f>IF(ISNA(VLOOKUP(C3345,COA!$A$2:$B$340,2,FALSE)),"XXX",VLOOKUP(C3345,COA!$A$2:$B$340,2,FALSE))</f>
        <v>C93</v>
      </c>
      <c r="C3345" s="149" t="str">
        <f t="shared" si="106"/>
        <v>0008-1004-0012</v>
      </c>
      <c r="D3345" s="134" t="s">
        <v>451</v>
      </c>
      <c r="E3345" s="134" t="s">
        <v>446</v>
      </c>
      <c r="F3345" s="134" t="s">
        <v>452</v>
      </c>
      <c r="G3345" s="134" t="s">
        <v>1023</v>
      </c>
      <c r="H3345" s="134" t="s">
        <v>1023</v>
      </c>
      <c r="I3345" s="134" t="s">
        <v>1</v>
      </c>
      <c r="J3345" s="135">
        <v>150343.02999999994</v>
      </c>
      <c r="K3345" s="135">
        <v>66308.010000000009</v>
      </c>
      <c r="L3345" s="135">
        <v>54471.209999999992</v>
      </c>
      <c r="M3345" s="141" t="str">
        <f t="shared" si="105"/>
        <v>201801</v>
      </c>
    </row>
    <row r="3346" spans="1:13" x14ac:dyDescent="0.25">
      <c r="A3346" s="35" t="str">
        <f>VLOOKUP(B3346,ResCat!$A$2:$B$269,2,FALSE)</f>
        <v>DOILG</v>
      </c>
      <c r="B3346" s="68" t="str">
        <f>IF(ISNA(VLOOKUP(C3346,COA!$A$2:$B$340,2,FALSE)),"XXX",VLOOKUP(C3346,COA!$A$2:$B$340,2,FALSE))</f>
        <v>C73</v>
      </c>
      <c r="C3346" s="149" t="str">
        <f t="shared" si="106"/>
        <v>0008-1005-0012</v>
      </c>
      <c r="D3346" s="134" t="s">
        <v>451</v>
      </c>
      <c r="E3346" s="134" t="s">
        <v>447</v>
      </c>
      <c r="F3346" s="134" t="s">
        <v>452</v>
      </c>
      <c r="G3346" s="134" t="s">
        <v>1026</v>
      </c>
      <c r="H3346" s="134" t="s">
        <v>1023</v>
      </c>
      <c r="I3346" s="134" t="s">
        <v>2</v>
      </c>
      <c r="J3346" s="135">
        <v>163.85999999999999</v>
      </c>
      <c r="K3346" s="135">
        <v>163.85999999999999</v>
      </c>
      <c r="L3346" s="135">
        <v>0</v>
      </c>
      <c r="M3346" s="141" t="str">
        <f t="shared" si="105"/>
        <v>201601</v>
      </c>
    </row>
    <row r="3347" spans="1:13" x14ac:dyDescent="0.25">
      <c r="A3347" s="35" t="str">
        <f>VLOOKUP(B3347,ResCat!$A$2:$B$269,2,FALSE)</f>
        <v>DOILG</v>
      </c>
      <c r="B3347" s="68" t="str">
        <f>IF(ISNA(VLOOKUP(C3347,COA!$A$2:$B$340,2,FALSE)),"XXX",VLOOKUP(C3347,COA!$A$2:$B$340,2,FALSE))</f>
        <v>C73</v>
      </c>
      <c r="C3347" s="149" t="str">
        <f t="shared" si="106"/>
        <v>0008-1005-0012</v>
      </c>
      <c r="D3347" s="134" t="s">
        <v>451</v>
      </c>
      <c r="E3347" s="134" t="s">
        <v>447</v>
      </c>
      <c r="F3347" s="134" t="s">
        <v>452</v>
      </c>
      <c r="G3347" s="134" t="s">
        <v>1026</v>
      </c>
      <c r="H3347" s="134" t="s">
        <v>1023</v>
      </c>
      <c r="I3347" s="134" t="s">
        <v>1</v>
      </c>
      <c r="J3347" s="135">
        <v>108.42</v>
      </c>
      <c r="K3347" s="135">
        <v>108.42</v>
      </c>
      <c r="L3347" s="135">
        <v>108.42</v>
      </c>
      <c r="M3347" s="141" t="str">
        <f t="shared" si="105"/>
        <v>201601</v>
      </c>
    </row>
    <row r="3348" spans="1:13" x14ac:dyDescent="0.25">
      <c r="A3348" s="35" t="str">
        <f>VLOOKUP(B3348,ResCat!$A$2:$B$269,2,FALSE)</f>
        <v>DOILG</v>
      </c>
      <c r="B3348" s="68" t="str">
        <f>IF(ISNA(VLOOKUP(C3348,COA!$A$2:$B$340,2,FALSE)),"XXX",VLOOKUP(C3348,COA!$A$2:$B$340,2,FALSE))</f>
        <v>C73</v>
      </c>
      <c r="C3348" s="149" t="str">
        <f t="shared" si="106"/>
        <v>0008-1005-0012</v>
      </c>
      <c r="D3348" s="134" t="s">
        <v>451</v>
      </c>
      <c r="E3348" s="134" t="s">
        <v>447</v>
      </c>
      <c r="F3348" s="134" t="s">
        <v>452</v>
      </c>
      <c r="G3348" s="134" t="s">
        <v>362</v>
      </c>
      <c r="H3348" s="134" t="s">
        <v>1023</v>
      </c>
      <c r="I3348" s="134" t="s">
        <v>2</v>
      </c>
      <c r="J3348" s="135">
        <v>49.51</v>
      </c>
      <c r="K3348" s="135">
        <v>49.51</v>
      </c>
      <c r="L3348" s="135">
        <v>0</v>
      </c>
      <c r="M3348" s="141" t="str">
        <f t="shared" si="105"/>
        <v>201601</v>
      </c>
    </row>
    <row r="3349" spans="1:13" x14ac:dyDescent="0.25">
      <c r="A3349" s="35" t="str">
        <f>VLOOKUP(B3349,ResCat!$A$2:$B$269,2,FALSE)</f>
        <v>DOILG</v>
      </c>
      <c r="B3349" s="68" t="str">
        <f>IF(ISNA(VLOOKUP(C3349,COA!$A$2:$B$340,2,FALSE)),"XXX",VLOOKUP(C3349,COA!$A$2:$B$340,2,FALSE))</f>
        <v>C73</v>
      </c>
      <c r="C3349" s="149" t="str">
        <f t="shared" si="106"/>
        <v>0008-1005-0012</v>
      </c>
      <c r="D3349" s="134" t="s">
        <v>451</v>
      </c>
      <c r="E3349" s="134" t="s">
        <v>447</v>
      </c>
      <c r="F3349" s="134" t="s">
        <v>452</v>
      </c>
      <c r="G3349" s="134" t="s">
        <v>1029</v>
      </c>
      <c r="H3349" s="134" t="s">
        <v>1023</v>
      </c>
      <c r="I3349" s="134" t="s">
        <v>2</v>
      </c>
      <c r="J3349" s="135">
        <v>59.8</v>
      </c>
      <c r="K3349" s="135">
        <v>59.8</v>
      </c>
      <c r="L3349" s="135">
        <v>59.8</v>
      </c>
      <c r="M3349" s="141" t="str">
        <f t="shared" si="105"/>
        <v>201601</v>
      </c>
    </row>
    <row r="3350" spans="1:13" x14ac:dyDescent="0.25">
      <c r="A3350" s="35" t="str">
        <f>VLOOKUP(B3350,ResCat!$A$2:$B$269,2,FALSE)</f>
        <v>DOILG</v>
      </c>
      <c r="B3350" s="68" t="str">
        <f>IF(ISNA(VLOOKUP(C3350,COA!$A$2:$B$340,2,FALSE)),"XXX",VLOOKUP(C3350,COA!$A$2:$B$340,2,FALSE))</f>
        <v>C73</v>
      </c>
      <c r="C3350" s="149" t="str">
        <f t="shared" si="106"/>
        <v>0008-1005-0012</v>
      </c>
      <c r="D3350" s="134" t="s">
        <v>451</v>
      </c>
      <c r="E3350" s="134" t="s">
        <v>447</v>
      </c>
      <c r="F3350" s="134" t="s">
        <v>452</v>
      </c>
      <c r="G3350" s="134" t="s">
        <v>350</v>
      </c>
      <c r="H3350" s="134" t="s">
        <v>1023</v>
      </c>
      <c r="I3350" s="134" t="s">
        <v>3</v>
      </c>
      <c r="J3350" s="135">
        <v>70</v>
      </c>
      <c r="K3350" s="135">
        <v>70</v>
      </c>
      <c r="L3350" s="135">
        <v>70</v>
      </c>
      <c r="M3350" s="141" t="str">
        <f t="shared" si="105"/>
        <v>201601</v>
      </c>
    </row>
    <row r="3351" spans="1:13" x14ac:dyDescent="0.25">
      <c r="A3351" s="35" t="str">
        <f>VLOOKUP(B3351,ResCat!$A$2:$B$269,2,FALSE)</f>
        <v>DOILG</v>
      </c>
      <c r="B3351" s="68" t="str">
        <f>IF(ISNA(VLOOKUP(C3351,COA!$A$2:$B$340,2,FALSE)),"XXX",VLOOKUP(C3351,COA!$A$2:$B$340,2,FALSE))</f>
        <v>C73</v>
      </c>
      <c r="C3351" s="149" t="str">
        <f t="shared" si="106"/>
        <v>0008-1005-0012</v>
      </c>
      <c r="D3351" s="134" t="s">
        <v>451</v>
      </c>
      <c r="E3351" s="134" t="s">
        <v>447</v>
      </c>
      <c r="F3351" s="134" t="s">
        <v>452</v>
      </c>
      <c r="G3351" s="134" t="s">
        <v>354</v>
      </c>
      <c r="H3351" s="134" t="s">
        <v>1023</v>
      </c>
      <c r="I3351" s="134" t="s">
        <v>2</v>
      </c>
      <c r="J3351" s="135">
        <v>94.04</v>
      </c>
      <c r="K3351" s="135">
        <v>94.04</v>
      </c>
      <c r="L3351" s="135">
        <v>94.04</v>
      </c>
      <c r="M3351" s="141" t="str">
        <f t="shared" si="105"/>
        <v>201601</v>
      </c>
    </row>
    <row r="3352" spans="1:13" x14ac:dyDescent="0.25">
      <c r="A3352" s="35" t="str">
        <f>VLOOKUP(B3352,ResCat!$A$2:$B$269,2,FALSE)</f>
        <v>DOILG</v>
      </c>
      <c r="B3352" s="68" t="str">
        <f>IF(ISNA(VLOOKUP(C3352,COA!$A$2:$B$340,2,FALSE)),"XXX",VLOOKUP(C3352,COA!$A$2:$B$340,2,FALSE))</f>
        <v>C73</v>
      </c>
      <c r="C3352" s="149" t="str">
        <f t="shared" si="106"/>
        <v>0008-1005-0012</v>
      </c>
      <c r="D3352" s="134" t="s">
        <v>451</v>
      </c>
      <c r="E3352" s="134" t="s">
        <v>447</v>
      </c>
      <c r="F3352" s="134" t="s">
        <v>452</v>
      </c>
      <c r="G3352" s="134" t="s">
        <v>366</v>
      </c>
      <c r="H3352" s="134" t="s">
        <v>1023</v>
      </c>
      <c r="I3352" s="134" t="s">
        <v>2</v>
      </c>
      <c r="J3352" s="135">
        <v>24.17</v>
      </c>
      <c r="K3352" s="135">
        <v>24.17</v>
      </c>
      <c r="L3352" s="135">
        <v>24.17</v>
      </c>
      <c r="M3352" s="141" t="str">
        <f t="shared" si="105"/>
        <v>201601</v>
      </c>
    </row>
    <row r="3353" spans="1:13" x14ac:dyDescent="0.25">
      <c r="A3353" s="35" t="str">
        <f>VLOOKUP(B3353,ResCat!$A$2:$B$269,2,FALSE)</f>
        <v>DOILG</v>
      </c>
      <c r="B3353" s="68" t="str">
        <f>IF(ISNA(VLOOKUP(C3353,COA!$A$2:$B$340,2,FALSE)),"XXX",VLOOKUP(C3353,COA!$A$2:$B$340,2,FALSE))</f>
        <v>C73</v>
      </c>
      <c r="C3353" s="149" t="str">
        <f t="shared" si="106"/>
        <v>0008-1005-0012</v>
      </c>
      <c r="D3353" s="134" t="s">
        <v>451</v>
      </c>
      <c r="E3353" s="134" t="s">
        <v>447</v>
      </c>
      <c r="F3353" s="134" t="s">
        <v>452</v>
      </c>
      <c r="G3353" s="134" t="s">
        <v>337</v>
      </c>
      <c r="H3353" s="134" t="s">
        <v>1023</v>
      </c>
      <c r="I3353" s="134" t="s">
        <v>2</v>
      </c>
      <c r="J3353" s="135">
        <v>-295</v>
      </c>
      <c r="K3353" s="135">
        <v>-241.31</v>
      </c>
      <c r="L3353" s="135">
        <v>-222.87</v>
      </c>
      <c r="M3353" s="141" t="str">
        <f t="shared" si="105"/>
        <v>201601</v>
      </c>
    </row>
    <row r="3354" spans="1:13" x14ac:dyDescent="0.25">
      <c r="A3354" s="35" t="str">
        <f>VLOOKUP(B3354,ResCat!$A$2:$B$269,2,FALSE)</f>
        <v>DOILG</v>
      </c>
      <c r="B3354" s="68" t="str">
        <f>IF(ISNA(VLOOKUP(C3354,COA!$A$2:$B$340,2,FALSE)),"XXX",VLOOKUP(C3354,COA!$A$2:$B$340,2,FALSE))</f>
        <v>C73</v>
      </c>
      <c r="C3354" s="149" t="str">
        <f t="shared" si="106"/>
        <v>0008-1005-0012</v>
      </c>
      <c r="D3354" s="134" t="s">
        <v>451</v>
      </c>
      <c r="E3354" s="134" t="s">
        <v>447</v>
      </c>
      <c r="F3354" s="134" t="s">
        <v>452</v>
      </c>
      <c r="G3354" s="134" t="s">
        <v>352</v>
      </c>
      <c r="H3354" s="134" t="s">
        <v>1023</v>
      </c>
      <c r="I3354" s="134" t="s">
        <v>2</v>
      </c>
      <c r="J3354" s="135">
        <v>81.22</v>
      </c>
      <c r="K3354" s="135">
        <v>81.22</v>
      </c>
      <c r="L3354" s="135">
        <v>0</v>
      </c>
      <c r="M3354" s="141" t="str">
        <f t="shared" si="105"/>
        <v>201602</v>
      </c>
    </row>
    <row r="3355" spans="1:13" x14ac:dyDescent="0.25">
      <c r="A3355" s="35" t="str">
        <f>VLOOKUP(B3355,ResCat!$A$2:$B$269,2,FALSE)</f>
        <v>DOILG</v>
      </c>
      <c r="B3355" s="68" t="str">
        <f>IF(ISNA(VLOOKUP(C3355,COA!$A$2:$B$340,2,FALSE)),"XXX",VLOOKUP(C3355,COA!$A$2:$B$340,2,FALSE))</f>
        <v>C73</v>
      </c>
      <c r="C3355" s="149" t="str">
        <f t="shared" si="106"/>
        <v>0008-1005-0012</v>
      </c>
      <c r="D3355" s="134" t="s">
        <v>451</v>
      </c>
      <c r="E3355" s="134" t="s">
        <v>447</v>
      </c>
      <c r="F3355" s="134" t="s">
        <v>452</v>
      </c>
      <c r="G3355" s="134" t="s">
        <v>314</v>
      </c>
      <c r="H3355" s="134" t="s">
        <v>1023</v>
      </c>
      <c r="I3355" s="134" t="s">
        <v>2</v>
      </c>
      <c r="J3355" s="135">
        <v>0</v>
      </c>
      <c r="K3355" s="135">
        <v>33.330000000000013</v>
      </c>
      <c r="L3355" s="135">
        <v>33.330000000000013</v>
      </c>
      <c r="M3355" s="141" t="str">
        <f t="shared" si="105"/>
        <v>201607</v>
      </c>
    </row>
    <row r="3356" spans="1:13" x14ac:dyDescent="0.25">
      <c r="A3356" s="35" t="str">
        <f>VLOOKUP(B3356,ResCat!$A$2:$B$269,2,FALSE)</f>
        <v>DOILG</v>
      </c>
      <c r="B3356" s="68" t="str">
        <f>IF(ISNA(VLOOKUP(C3356,COA!$A$2:$B$340,2,FALSE)),"XXX",VLOOKUP(C3356,COA!$A$2:$B$340,2,FALSE))</f>
        <v>C73</v>
      </c>
      <c r="C3356" s="149" t="str">
        <f t="shared" si="106"/>
        <v>0008-1005-0012</v>
      </c>
      <c r="D3356" s="134" t="s">
        <v>451</v>
      </c>
      <c r="E3356" s="134" t="s">
        <v>447</v>
      </c>
      <c r="F3356" s="134" t="s">
        <v>452</v>
      </c>
      <c r="G3356" s="134" t="s">
        <v>339</v>
      </c>
      <c r="H3356" s="134" t="s">
        <v>1023</v>
      </c>
      <c r="I3356" s="134" t="s">
        <v>2</v>
      </c>
      <c r="J3356" s="135">
        <v>0</v>
      </c>
      <c r="K3356" s="135">
        <v>-100.8</v>
      </c>
      <c r="L3356" s="135">
        <v>-100.8</v>
      </c>
      <c r="M3356" s="141" t="str">
        <f t="shared" si="105"/>
        <v>201608</v>
      </c>
    </row>
    <row r="3357" spans="1:13" x14ac:dyDescent="0.25">
      <c r="A3357" s="35" t="str">
        <f>VLOOKUP(B3357,ResCat!$A$2:$B$269,2,FALSE)</f>
        <v>DOILG</v>
      </c>
      <c r="B3357" s="68" t="str">
        <f>IF(ISNA(VLOOKUP(C3357,COA!$A$2:$B$340,2,FALSE)),"XXX",VLOOKUP(C3357,COA!$A$2:$B$340,2,FALSE))</f>
        <v>C73</v>
      </c>
      <c r="C3357" s="149" t="str">
        <f t="shared" si="106"/>
        <v>0008-1005-0012</v>
      </c>
      <c r="D3357" s="134" t="s">
        <v>451</v>
      </c>
      <c r="E3357" s="134" t="s">
        <v>447</v>
      </c>
      <c r="F3357" s="134" t="s">
        <v>452</v>
      </c>
      <c r="G3357" s="134" t="s">
        <v>339</v>
      </c>
      <c r="H3357" s="134" t="s">
        <v>1023</v>
      </c>
      <c r="I3357" s="134" t="s">
        <v>1</v>
      </c>
      <c r="J3357" s="135">
        <v>0</v>
      </c>
      <c r="K3357" s="135">
        <v>0</v>
      </c>
      <c r="L3357" s="135">
        <v>0</v>
      </c>
      <c r="M3357" s="141" t="str">
        <f t="shared" si="105"/>
        <v>201608</v>
      </c>
    </row>
    <row r="3358" spans="1:13" x14ac:dyDescent="0.25">
      <c r="A3358" s="35" t="str">
        <f>VLOOKUP(B3358,ResCat!$A$2:$B$269,2,FALSE)</f>
        <v>DOILG</v>
      </c>
      <c r="B3358" s="68" t="str">
        <f>IF(ISNA(VLOOKUP(C3358,COA!$A$2:$B$340,2,FALSE)),"XXX",VLOOKUP(C3358,COA!$A$2:$B$340,2,FALSE))</f>
        <v>C73</v>
      </c>
      <c r="C3358" s="149" t="str">
        <f t="shared" si="106"/>
        <v>0008-1005-0012</v>
      </c>
      <c r="D3358" s="134" t="s">
        <v>451</v>
      </c>
      <c r="E3358" s="134" t="s">
        <v>447</v>
      </c>
      <c r="F3358" s="134" t="s">
        <v>452</v>
      </c>
      <c r="G3358" s="134" t="s">
        <v>316</v>
      </c>
      <c r="H3358" s="134" t="s">
        <v>1023</v>
      </c>
      <c r="I3358" s="134" t="s">
        <v>3</v>
      </c>
      <c r="J3358" s="135">
        <v>0</v>
      </c>
      <c r="K3358" s="135">
        <v>-172.13</v>
      </c>
      <c r="L3358" s="135">
        <v>-172.13</v>
      </c>
      <c r="M3358" s="141" t="str">
        <f t="shared" si="105"/>
        <v>201610</v>
      </c>
    </row>
    <row r="3359" spans="1:13" x14ac:dyDescent="0.25">
      <c r="A3359" s="35" t="str">
        <f>VLOOKUP(B3359,ResCat!$A$2:$B$269,2,FALSE)</f>
        <v>DOILG</v>
      </c>
      <c r="B3359" s="68" t="str">
        <f>IF(ISNA(VLOOKUP(C3359,COA!$A$2:$B$340,2,FALSE)),"XXX",VLOOKUP(C3359,COA!$A$2:$B$340,2,FALSE))</f>
        <v>C73</v>
      </c>
      <c r="C3359" s="149" t="str">
        <f t="shared" si="106"/>
        <v>0008-1005-0012</v>
      </c>
      <c r="D3359" s="134" t="s">
        <v>451</v>
      </c>
      <c r="E3359" s="134" t="s">
        <v>447</v>
      </c>
      <c r="F3359" s="134" t="s">
        <v>452</v>
      </c>
      <c r="G3359" s="134" t="s">
        <v>318</v>
      </c>
      <c r="H3359" s="134" t="s">
        <v>1023</v>
      </c>
      <c r="I3359" s="134" t="s">
        <v>3</v>
      </c>
      <c r="J3359" s="135">
        <v>-1993</v>
      </c>
      <c r="K3359" s="135">
        <v>-341.50000000000006</v>
      </c>
      <c r="L3359" s="135">
        <v>-341.50000000000006</v>
      </c>
      <c r="M3359" s="141" t="str">
        <f t="shared" si="105"/>
        <v>201611</v>
      </c>
    </row>
    <row r="3360" spans="1:13" x14ac:dyDescent="0.25">
      <c r="A3360" s="35" t="str">
        <f>VLOOKUP(B3360,ResCat!$A$2:$B$269,2,FALSE)</f>
        <v>DOILG</v>
      </c>
      <c r="B3360" s="68" t="str">
        <f>IF(ISNA(VLOOKUP(C3360,COA!$A$2:$B$340,2,FALSE)),"XXX",VLOOKUP(C3360,COA!$A$2:$B$340,2,FALSE))</f>
        <v>C73</v>
      </c>
      <c r="C3360" s="149" t="str">
        <f t="shared" si="106"/>
        <v>0008-1005-0012</v>
      </c>
      <c r="D3360" s="134" t="s">
        <v>451</v>
      </c>
      <c r="E3360" s="134" t="s">
        <v>447</v>
      </c>
      <c r="F3360" s="134" t="s">
        <v>452</v>
      </c>
      <c r="G3360" s="134" t="s">
        <v>318</v>
      </c>
      <c r="H3360" s="134" t="s">
        <v>1023</v>
      </c>
      <c r="I3360" s="134" t="s">
        <v>2</v>
      </c>
      <c r="J3360" s="135">
        <v>-25</v>
      </c>
      <c r="K3360" s="135">
        <v>-2.37</v>
      </c>
      <c r="L3360" s="135">
        <v>-2.37</v>
      </c>
      <c r="M3360" s="141" t="str">
        <f t="shared" si="105"/>
        <v>201611</v>
      </c>
    </row>
    <row r="3361" spans="1:13" x14ac:dyDescent="0.25">
      <c r="A3361" s="35" t="str">
        <f>VLOOKUP(B3361,ResCat!$A$2:$B$269,2,FALSE)</f>
        <v>DOILG</v>
      </c>
      <c r="B3361" s="68" t="str">
        <f>IF(ISNA(VLOOKUP(C3361,COA!$A$2:$B$340,2,FALSE)),"XXX",VLOOKUP(C3361,COA!$A$2:$B$340,2,FALSE))</f>
        <v>C73</v>
      </c>
      <c r="C3361" s="149" t="str">
        <f t="shared" si="106"/>
        <v>0008-1005-0012</v>
      </c>
      <c r="D3361" s="134" t="s">
        <v>451</v>
      </c>
      <c r="E3361" s="134" t="s">
        <v>447</v>
      </c>
      <c r="F3361" s="134" t="s">
        <v>452</v>
      </c>
      <c r="G3361" s="134" t="s">
        <v>318</v>
      </c>
      <c r="H3361" s="134" t="s">
        <v>1023</v>
      </c>
      <c r="I3361" s="134" t="s">
        <v>1</v>
      </c>
      <c r="J3361" s="135">
        <v>3017.83</v>
      </c>
      <c r="K3361" s="135">
        <v>2474.62</v>
      </c>
      <c r="L3361" s="135">
        <v>2474.62</v>
      </c>
      <c r="M3361" s="141" t="str">
        <f t="shared" si="105"/>
        <v>201611</v>
      </c>
    </row>
    <row r="3362" spans="1:13" x14ac:dyDescent="0.25">
      <c r="A3362" s="35" t="str">
        <f>VLOOKUP(B3362,ResCat!$A$2:$B$269,2,FALSE)</f>
        <v>DOILG</v>
      </c>
      <c r="B3362" s="68" t="str">
        <f>IF(ISNA(VLOOKUP(C3362,COA!$A$2:$B$340,2,FALSE)),"XXX",VLOOKUP(C3362,COA!$A$2:$B$340,2,FALSE))</f>
        <v>C73</v>
      </c>
      <c r="C3362" s="149" t="str">
        <f t="shared" si="106"/>
        <v>0008-1005-0012</v>
      </c>
      <c r="D3362" s="134" t="s">
        <v>451</v>
      </c>
      <c r="E3362" s="134" t="s">
        <v>447</v>
      </c>
      <c r="F3362" s="134" t="s">
        <v>452</v>
      </c>
      <c r="G3362" s="134" t="s">
        <v>320</v>
      </c>
      <c r="H3362" s="134" t="s">
        <v>1023</v>
      </c>
      <c r="I3362" s="134" t="s">
        <v>3</v>
      </c>
      <c r="J3362" s="135">
        <v>0</v>
      </c>
      <c r="K3362" s="135">
        <v>9.2599999999999909</v>
      </c>
      <c r="L3362" s="135">
        <v>9.259999999999998</v>
      </c>
      <c r="M3362" s="141" t="str">
        <f t="shared" si="105"/>
        <v>201612</v>
      </c>
    </row>
    <row r="3363" spans="1:13" x14ac:dyDescent="0.25">
      <c r="A3363" s="35" t="str">
        <f>VLOOKUP(B3363,ResCat!$A$2:$B$269,2,FALSE)</f>
        <v>DOILG</v>
      </c>
      <c r="B3363" s="68" t="str">
        <f>IF(ISNA(VLOOKUP(C3363,COA!$A$2:$B$340,2,FALSE)),"XXX",VLOOKUP(C3363,COA!$A$2:$B$340,2,FALSE))</f>
        <v>C73</v>
      </c>
      <c r="C3363" s="149" t="str">
        <f t="shared" si="106"/>
        <v>0008-1005-0012</v>
      </c>
      <c r="D3363" s="134" t="s">
        <v>451</v>
      </c>
      <c r="E3363" s="134" t="s">
        <v>447</v>
      </c>
      <c r="F3363" s="134" t="s">
        <v>452</v>
      </c>
      <c r="G3363" s="134" t="s">
        <v>320</v>
      </c>
      <c r="H3363" s="134" t="s">
        <v>1023</v>
      </c>
      <c r="I3363" s="134" t="s">
        <v>1</v>
      </c>
      <c r="J3363" s="135">
        <v>3154</v>
      </c>
      <c r="K3363" s="135">
        <v>1882.94</v>
      </c>
      <c r="L3363" s="135">
        <v>1424.38</v>
      </c>
      <c r="M3363" s="141" t="str">
        <f t="shared" si="105"/>
        <v>201612</v>
      </c>
    </row>
    <row r="3364" spans="1:13" x14ac:dyDescent="0.25">
      <c r="A3364" s="35" t="str">
        <f>VLOOKUP(B3364,ResCat!$A$2:$B$269,2,FALSE)</f>
        <v>DOILG</v>
      </c>
      <c r="B3364" s="68" t="str">
        <f>IF(ISNA(VLOOKUP(C3364,COA!$A$2:$B$340,2,FALSE)),"XXX",VLOOKUP(C3364,COA!$A$2:$B$340,2,FALSE))</f>
        <v>C73</v>
      </c>
      <c r="C3364" s="149" t="str">
        <f t="shared" si="106"/>
        <v>0008-1005-0012</v>
      </c>
      <c r="D3364" s="134" t="s">
        <v>451</v>
      </c>
      <c r="E3364" s="134" t="s">
        <v>447</v>
      </c>
      <c r="F3364" s="134" t="s">
        <v>452</v>
      </c>
      <c r="G3364" s="134" t="s">
        <v>322</v>
      </c>
      <c r="H3364" s="134" t="s">
        <v>1023</v>
      </c>
      <c r="I3364" s="134" t="s">
        <v>3</v>
      </c>
      <c r="J3364" s="135">
        <v>37</v>
      </c>
      <c r="K3364" s="135">
        <v>12.56</v>
      </c>
      <c r="L3364" s="135">
        <v>0</v>
      </c>
      <c r="M3364" s="141" t="str">
        <f t="shared" si="105"/>
        <v>201701</v>
      </c>
    </row>
    <row r="3365" spans="1:13" x14ac:dyDescent="0.25">
      <c r="A3365" s="35" t="str">
        <f>VLOOKUP(B3365,ResCat!$A$2:$B$269,2,FALSE)</f>
        <v>DOILG</v>
      </c>
      <c r="B3365" s="68" t="str">
        <f>IF(ISNA(VLOOKUP(C3365,COA!$A$2:$B$340,2,FALSE)),"XXX",VLOOKUP(C3365,COA!$A$2:$B$340,2,FALSE))</f>
        <v>C73</v>
      </c>
      <c r="C3365" s="149" t="str">
        <f t="shared" si="106"/>
        <v>0008-1005-0012</v>
      </c>
      <c r="D3365" s="134" t="s">
        <v>451</v>
      </c>
      <c r="E3365" s="134" t="s">
        <v>447</v>
      </c>
      <c r="F3365" s="134" t="s">
        <v>452</v>
      </c>
      <c r="G3365" s="134" t="s">
        <v>322</v>
      </c>
      <c r="H3365" s="134" t="s">
        <v>1023</v>
      </c>
      <c r="I3365" s="134" t="s">
        <v>2</v>
      </c>
      <c r="J3365" s="135">
        <v>1400</v>
      </c>
      <c r="K3365" s="135">
        <v>658</v>
      </c>
      <c r="L3365" s="135">
        <v>658</v>
      </c>
      <c r="M3365" s="141" t="str">
        <f t="shared" si="105"/>
        <v>201701</v>
      </c>
    </row>
    <row r="3366" spans="1:13" x14ac:dyDescent="0.25">
      <c r="A3366" s="35" t="str">
        <f>VLOOKUP(B3366,ResCat!$A$2:$B$269,2,FALSE)</f>
        <v>DOILG</v>
      </c>
      <c r="B3366" s="68" t="str">
        <f>IF(ISNA(VLOOKUP(C3366,COA!$A$2:$B$340,2,FALSE)),"XXX",VLOOKUP(C3366,COA!$A$2:$B$340,2,FALSE))</f>
        <v>C73</v>
      </c>
      <c r="C3366" s="149" t="str">
        <f t="shared" si="106"/>
        <v>0008-1005-0012</v>
      </c>
      <c r="D3366" s="134" t="s">
        <v>451</v>
      </c>
      <c r="E3366" s="134" t="s">
        <v>447</v>
      </c>
      <c r="F3366" s="134" t="s">
        <v>452</v>
      </c>
      <c r="G3366" s="134" t="s">
        <v>324</v>
      </c>
      <c r="H3366" s="134" t="s">
        <v>1023</v>
      </c>
      <c r="I3366" s="134" t="s">
        <v>2</v>
      </c>
      <c r="J3366" s="135">
        <v>180</v>
      </c>
      <c r="K3366" s="135">
        <v>132.5</v>
      </c>
      <c r="L3366" s="135">
        <v>132.5</v>
      </c>
      <c r="M3366" s="141" t="str">
        <f t="shared" si="105"/>
        <v>201702</v>
      </c>
    </row>
    <row r="3367" spans="1:13" x14ac:dyDescent="0.25">
      <c r="A3367" s="35" t="str">
        <f>VLOOKUP(B3367,ResCat!$A$2:$B$269,2,FALSE)</f>
        <v>DOILG</v>
      </c>
      <c r="B3367" s="68" t="str">
        <f>IF(ISNA(VLOOKUP(C3367,COA!$A$2:$B$340,2,FALSE)),"XXX",VLOOKUP(C3367,COA!$A$2:$B$340,2,FALSE))</f>
        <v>C73</v>
      </c>
      <c r="C3367" s="149" t="str">
        <f t="shared" si="106"/>
        <v>0008-1005-0012</v>
      </c>
      <c r="D3367" s="134" t="s">
        <v>451</v>
      </c>
      <c r="E3367" s="134" t="s">
        <v>447</v>
      </c>
      <c r="F3367" s="134" t="s">
        <v>452</v>
      </c>
      <c r="G3367" s="134" t="s">
        <v>326</v>
      </c>
      <c r="H3367" s="134" t="s">
        <v>1023</v>
      </c>
      <c r="I3367" s="134" t="s">
        <v>3</v>
      </c>
      <c r="J3367" s="135">
        <v>706.18000000000006</v>
      </c>
      <c r="K3367" s="135">
        <v>305.36</v>
      </c>
      <c r="L3367" s="135">
        <v>211.18</v>
      </c>
      <c r="M3367" s="141" t="str">
        <f t="shared" si="105"/>
        <v>201703</v>
      </c>
    </row>
    <row r="3368" spans="1:13" x14ac:dyDescent="0.25">
      <c r="A3368" s="35" t="str">
        <f>VLOOKUP(B3368,ResCat!$A$2:$B$269,2,FALSE)</f>
        <v>DOILG</v>
      </c>
      <c r="B3368" s="68" t="str">
        <f>IF(ISNA(VLOOKUP(C3368,COA!$A$2:$B$340,2,FALSE)),"XXX",VLOOKUP(C3368,COA!$A$2:$B$340,2,FALSE))</f>
        <v>C73</v>
      </c>
      <c r="C3368" s="149" t="str">
        <f t="shared" si="106"/>
        <v>0008-1005-0012</v>
      </c>
      <c r="D3368" s="134" t="s">
        <v>451</v>
      </c>
      <c r="E3368" s="134" t="s">
        <v>447</v>
      </c>
      <c r="F3368" s="134" t="s">
        <v>452</v>
      </c>
      <c r="G3368" s="134" t="s">
        <v>326</v>
      </c>
      <c r="H3368" s="134" t="s">
        <v>1023</v>
      </c>
      <c r="I3368" s="134" t="s">
        <v>2</v>
      </c>
      <c r="J3368" s="135">
        <v>-195</v>
      </c>
      <c r="K3368" s="135">
        <v>-124.03</v>
      </c>
      <c r="L3368" s="135">
        <v>-128.04</v>
      </c>
      <c r="M3368" s="141" t="str">
        <f t="shared" si="105"/>
        <v>201703</v>
      </c>
    </row>
    <row r="3369" spans="1:13" x14ac:dyDescent="0.25">
      <c r="A3369" s="35" t="str">
        <f>VLOOKUP(B3369,ResCat!$A$2:$B$269,2,FALSE)</f>
        <v>DOILG</v>
      </c>
      <c r="B3369" s="68" t="str">
        <f>IF(ISNA(VLOOKUP(C3369,COA!$A$2:$B$340,2,FALSE)),"XXX",VLOOKUP(C3369,COA!$A$2:$B$340,2,FALSE))</f>
        <v>C73</v>
      </c>
      <c r="C3369" s="149" t="str">
        <f t="shared" si="106"/>
        <v>0008-1005-0012</v>
      </c>
      <c r="D3369" s="134" t="s">
        <v>451</v>
      </c>
      <c r="E3369" s="134" t="s">
        <v>447</v>
      </c>
      <c r="F3369" s="134" t="s">
        <v>452</v>
      </c>
      <c r="G3369" s="134" t="s">
        <v>328</v>
      </c>
      <c r="H3369" s="134" t="s">
        <v>1023</v>
      </c>
      <c r="I3369" s="134" t="s">
        <v>3</v>
      </c>
      <c r="J3369" s="135">
        <v>20.58</v>
      </c>
      <c r="K3369" s="135">
        <v>20.58</v>
      </c>
      <c r="L3369" s="135">
        <v>20.58</v>
      </c>
      <c r="M3369" s="141" t="str">
        <f t="shared" si="105"/>
        <v>201704</v>
      </c>
    </row>
    <row r="3370" spans="1:13" x14ac:dyDescent="0.25">
      <c r="A3370" s="35" t="str">
        <f>VLOOKUP(B3370,ResCat!$A$2:$B$269,2,FALSE)</f>
        <v>DOILG</v>
      </c>
      <c r="B3370" s="68" t="str">
        <f>IF(ISNA(VLOOKUP(C3370,COA!$A$2:$B$340,2,FALSE)),"XXX",VLOOKUP(C3370,COA!$A$2:$B$340,2,FALSE))</f>
        <v>C73</v>
      </c>
      <c r="C3370" s="149" t="str">
        <f t="shared" si="106"/>
        <v>0008-1005-0012</v>
      </c>
      <c r="D3370" s="134" t="s">
        <v>451</v>
      </c>
      <c r="E3370" s="134" t="s">
        <v>447</v>
      </c>
      <c r="F3370" s="134" t="s">
        <v>452</v>
      </c>
      <c r="G3370" s="134" t="s">
        <v>328</v>
      </c>
      <c r="H3370" s="134" t="s">
        <v>1023</v>
      </c>
      <c r="I3370" s="134" t="s">
        <v>2</v>
      </c>
      <c r="J3370" s="135">
        <v>348.97</v>
      </c>
      <c r="K3370" s="135">
        <v>-231.16</v>
      </c>
      <c r="L3370" s="135">
        <v>-231.16</v>
      </c>
      <c r="M3370" s="141" t="str">
        <f t="shared" si="105"/>
        <v>201704</v>
      </c>
    </row>
    <row r="3371" spans="1:13" x14ac:dyDescent="0.25">
      <c r="A3371" s="35" t="str">
        <f>VLOOKUP(B3371,ResCat!$A$2:$B$269,2,FALSE)</f>
        <v>DOILG</v>
      </c>
      <c r="B3371" s="68" t="str">
        <f>IF(ISNA(VLOOKUP(C3371,COA!$A$2:$B$340,2,FALSE)),"XXX",VLOOKUP(C3371,COA!$A$2:$B$340,2,FALSE))</f>
        <v>C73</v>
      </c>
      <c r="C3371" s="149" t="str">
        <f t="shared" si="106"/>
        <v>0008-1005-0012</v>
      </c>
      <c r="D3371" s="134" t="s">
        <v>451</v>
      </c>
      <c r="E3371" s="134" t="s">
        <v>447</v>
      </c>
      <c r="F3371" s="134" t="s">
        <v>452</v>
      </c>
      <c r="G3371" s="134" t="s">
        <v>328</v>
      </c>
      <c r="H3371" s="134" t="s">
        <v>1023</v>
      </c>
      <c r="I3371" s="134" t="s">
        <v>1</v>
      </c>
      <c r="J3371" s="135">
        <v>-70.319999999999993</v>
      </c>
      <c r="K3371" s="135">
        <v>-12.31</v>
      </c>
      <c r="L3371" s="135">
        <v>-12.31</v>
      </c>
      <c r="M3371" s="141" t="str">
        <f t="shared" si="105"/>
        <v>201704</v>
      </c>
    </row>
    <row r="3372" spans="1:13" x14ac:dyDescent="0.25">
      <c r="A3372" s="35" t="str">
        <f>VLOOKUP(B3372,ResCat!$A$2:$B$269,2,FALSE)</f>
        <v>DOILG</v>
      </c>
      <c r="B3372" s="68" t="str">
        <f>IF(ISNA(VLOOKUP(C3372,COA!$A$2:$B$340,2,FALSE)),"XXX",VLOOKUP(C3372,COA!$A$2:$B$340,2,FALSE))</f>
        <v>C73</v>
      </c>
      <c r="C3372" s="149" t="str">
        <f t="shared" si="106"/>
        <v>0008-1005-0012</v>
      </c>
      <c r="D3372" s="134" t="s">
        <v>451</v>
      </c>
      <c r="E3372" s="134" t="s">
        <v>447</v>
      </c>
      <c r="F3372" s="134" t="s">
        <v>452</v>
      </c>
      <c r="G3372" s="134" t="s">
        <v>330</v>
      </c>
      <c r="H3372" s="134" t="s">
        <v>1023</v>
      </c>
      <c r="I3372" s="134" t="s">
        <v>3</v>
      </c>
      <c r="J3372" s="135">
        <v>0</v>
      </c>
      <c r="K3372" s="135">
        <v>0</v>
      </c>
      <c r="L3372" s="135">
        <v>7.6800000000000068</v>
      </c>
      <c r="M3372" s="141" t="str">
        <f t="shared" si="105"/>
        <v>201705</v>
      </c>
    </row>
    <row r="3373" spans="1:13" x14ac:dyDescent="0.25">
      <c r="A3373" s="35" t="str">
        <f>VLOOKUP(B3373,ResCat!$A$2:$B$269,2,FALSE)</f>
        <v>DOILG</v>
      </c>
      <c r="B3373" s="68" t="str">
        <f>IF(ISNA(VLOOKUP(C3373,COA!$A$2:$B$340,2,FALSE)),"XXX",VLOOKUP(C3373,COA!$A$2:$B$340,2,FALSE))</f>
        <v>C73</v>
      </c>
      <c r="C3373" s="149" t="str">
        <f t="shared" si="106"/>
        <v>0008-1005-0012</v>
      </c>
      <c r="D3373" s="134" t="s">
        <v>451</v>
      </c>
      <c r="E3373" s="134" t="s">
        <v>447</v>
      </c>
      <c r="F3373" s="134" t="s">
        <v>452</v>
      </c>
      <c r="G3373" s="134" t="s">
        <v>330</v>
      </c>
      <c r="H3373" s="134" t="s">
        <v>1023</v>
      </c>
      <c r="I3373" s="134" t="s">
        <v>2</v>
      </c>
      <c r="J3373" s="135">
        <v>17</v>
      </c>
      <c r="K3373" s="135">
        <v>-188.02000000000004</v>
      </c>
      <c r="L3373" s="135">
        <v>-200.49</v>
      </c>
      <c r="M3373" s="141" t="str">
        <f t="shared" si="105"/>
        <v>201705</v>
      </c>
    </row>
    <row r="3374" spans="1:13" x14ac:dyDescent="0.25">
      <c r="A3374" s="35" t="str">
        <f>VLOOKUP(B3374,ResCat!$A$2:$B$269,2,FALSE)</f>
        <v>DOILG</v>
      </c>
      <c r="B3374" s="68" t="str">
        <f>IF(ISNA(VLOOKUP(C3374,COA!$A$2:$B$340,2,FALSE)),"XXX",VLOOKUP(C3374,COA!$A$2:$B$340,2,FALSE))</f>
        <v>C73</v>
      </c>
      <c r="C3374" s="149" t="str">
        <f t="shared" si="106"/>
        <v>0008-1005-0012</v>
      </c>
      <c r="D3374" s="134" t="s">
        <v>451</v>
      </c>
      <c r="E3374" s="134" t="s">
        <v>447</v>
      </c>
      <c r="F3374" s="134" t="s">
        <v>452</v>
      </c>
      <c r="G3374" s="134" t="s">
        <v>330</v>
      </c>
      <c r="H3374" s="134" t="s">
        <v>1023</v>
      </c>
      <c r="I3374" s="134" t="s">
        <v>1</v>
      </c>
      <c r="J3374" s="135">
        <v>-3236.05</v>
      </c>
      <c r="K3374" s="135">
        <v>-2304.0700000000002</v>
      </c>
      <c r="L3374" s="135">
        <v>-1325</v>
      </c>
      <c r="M3374" s="141" t="str">
        <f t="shared" si="105"/>
        <v>201705</v>
      </c>
    </row>
    <row r="3375" spans="1:13" x14ac:dyDescent="0.25">
      <c r="A3375" s="35" t="str">
        <f>VLOOKUP(B3375,ResCat!$A$2:$B$269,2,FALSE)</f>
        <v>DOILG</v>
      </c>
      <c r="B3375" s="68" t="str">
        <f>IF(ISNA(VLOOKUP(C3375,COA!$A$2:$B$340,2,FALSE)),"XXX",VLOOKUP(C3375,COA!$A$2:$B$340,2,FALSE))</f>
        <v>C73</v>
      </c>
      <c r="C3375" s="149" t="str">
        <f t="shared" si="106"/>
        <v>0008-1005-0012</v>
      </c>
      <c r="D3375" s="134" t="s">
        <v>451</v>
      </c>
      <c r="E3375" s="134" t="s">
        <v>447</v>
      </c>
      <c r="F3375" s="134" t="s">
        <v>452</v>
      </c>
      <c r="G3375" s="134" t="s">
        <v>332</v>
      </c>
      <c r="H3375" s="134" t="s">
        <v>1023</v>
      </c>
      <c r="I3375" s="134" t="s">
        <v>3</v>
      </c>
      <c r="J3375" s="135">
        <v>1174.6500000000001</v>
      </c>
      <c r="K3375" s="135">
        <v>104.69000000000001</v>
      </c>
      <c r="L3375" s="135">
        <v>-115.27</v>
      </c>
      <c r="M3375" s="141" t="str">
        <f t="shared" si="105"/>
        <v>201706</v>
      </c>
    </row>
    <row r="3376" spans="1:13" x14ac:dyDescent="0.25">
      <c r="A3376" s="35" t="str">
        <f>VLOOKUP(B3376,ResCat!$A$2:$B$269,2,FALSE)</f>
        <v>DOILG</v>
      </c>
      <c r="B3376" s="68" t="str">
        <f>IF(ISNA(VLOOKUP(C3376,COA!$A$2:$B$340,2,FALSE)),"XXX",VLOOKUP(C3376,COA!$A$2:$B$340,2,FALSE))</f>
        <v>C73</v>
      </c>
      <c r="C3376" s="149" t="str">
        <f t="shared" si="106"/>
        <v>0008-1005-0012</v>
      </c>
      <c r="D3376" s="134" t="s">
        <v>451</v>
      </c>
      <c r="E3376" s="134" t="s">
        <v>447</v>
      </c>
      <c r="F3376" s="134" t="s">
        <v>452</v>
      </c>
      <c r="G3376" s="134" t="s">
        <v>332</v>
      </c>
      <c r="H3376" s="134" t="s">
        <v>1023</v>
      </c>
      <c r="I3376" s="134" t="s">
        <v>2</v>
      </c>
      <c r="J3376" s="135">
        <v>2523.12</v>
      </c>
      <c r="K3376" s="135">
        <v>691.05000000000007</v>
      </c>
      <c r="L3376" s="135">
        <v>0</v>
      </c>
      <c r="M3376" s="141" t="str">
        <f t="shared" si="105"/>
        <v>201706</v>
      </c>
    </row>
    <row r="3377" spans="1:13" x14ac:dyDescent="0.25">
      <c r="A3377" s="35" t="str">
        <f>VLOOKUP(B3377,ResCat!$A$2:$B$269,2,FALSE)</f>
        <v>DOILG</v>
      </c>
      <c r="B3377" s="68" t="str">
        <f>IF(ISNA(VLOOKUP(C3377,COA!$A$2:$B$340,2,FALSE)),"XXX",VLOOKUP(C3377,COA!$A$2:$B$340,2,FALSE))</f>
        <v>C73</v>
      </c>
      <c r="C3377" s="149" t="str">
        <f t="shared" si="106"/>
        <v>0008-1005-0012</v>
      </c>
      <c r="D3377" s="134" t="s">
        <v>451</v>
      </c>
      <c r="E3377" s="134" t="s">
        <v>447</v>
      </c>
      <c r="F3377" s="134" t="s">
        <v>452</v>
      </c>
      <c r="G3377" s="134" t="s">
        <v>335</v>
      </c>
      <c r="H3377" s="134" t="s">
        <v>1023</v>
      </c>
      <c r="I3377" s="134" t="s">
        <v>3</v>
      </c>
      <c r="J3377" s="135">
        <v>536.73</v>
      </c>
      <c r="K3377" s="135">
        <v>62.2</v>
      </c>
      <c r="L3377" s="135">
        <v>110.52000000000001</v>
      </c>
      <c r="M3377" s="141" t="str">
        <f t="shared" si="105"/>
        <v>201707</v>
      </c>
    </row>
    <row r="3378" spans="1:13" x14ac:dyDescent="0.25">
      <c r="A3378" s="35" t="str">
        <f>VLOOKUP(B3378,ResCat!$A$2:$B$269,2,FALSE)</f>
        <v>DOILG</v>
      </c>
      <c r="B3378" s="68" t="str">
        <f>IF(ISNA(VLOOKUP(C3378,COA!$A$2:$B$340,2,FALSE)),"XXX",VLOOKUP(C3378,COA!$A$2:$B$340,2,FALSE))</f>
        <v>C73</v>
      </c>
      <c r="C3378" s="149" t="str">
        <f t="shared" si="106"/>
        <v>0008-1005-0012</v>
      </c>
      <c r="D3378" s="134" t="s">
        <v>451</v>
      </c>
      <c r="E3378" s="134" t="s">
        <v>447</v>
      </c>
      <c r="F3378" s="134" t="s">
        <v>452</v>
      </c>
      <c r="G3378" s="134" t="s">
        <v>335</v>
      </c>
      <c r="H3378" s="134" t="s">
        <v>1023</v>
      </c>
      <c r="I3378" s="134" t="s">
        <v>2</v>
      </c>
      <c r="J3378" s="135">
        <v>411.18000000000029</v>
      </c>
      <c r="K3378" s="135">
        <v>309.40999999999997</v>
      </c>
      <c r="L3378" s="135">
        <v>86.690000000000055</v>
      </c>
      <c r="M3378" s="141" t="str">
        <f t="shared" si="105"/>
        <v>201707</v>
      </c>
    </row>
    <row r="3379" spans="1:13" x14ac:dyDescent="0.25">
      <c r="A3379" s="35" t="str">
        <f>VLOOKUP(B3379,ResCat!$A$2:$B$269,2,FALSE)</f>
        <v>DOILG</v>
      </c>
      <c r="B3379" s="68" t="str">
        <f>IF(ISNA(VLOOKUP(C3379,COA!$A$2:$B$340,2,FALSE)),"XXX",VLOOKUP(C3379,COA!$A$2:$B$340,2,FALSE))</f>
        <v>C73</v>
      </c>
      <c r="C3379" s="149" t="str">
        <f t="shared" si="106"/>
        <v>0008-1005-0012</v>
      </c>
      <c r="D3379" s="134" t="s">
        <v>451</v>
      </c>
      <c r="E3379" s="134" t="s">
        <v>447</v>
      </c>
      <c r="F3379" s="134" t="s">
        <v>452</v>
      </c>
      <c r="G3379" s="134" t="s">
        <v>4</v>
      </c>
      <c r="H3379" s="134" t="s">
        <v>1023</v>
      </c>
      <c r="I3379" s="134" t="s">
        <v>3</v>
      </c>
      <c r="J3379" s="135">
        <v>729.59</v>
      </c>
      <c r="K3379" s="135">
        <v>65.149999999999991</v>
      </c>
      <c r="L3379" s="135">
        <v>91.49</v>
      </c>
      <c r="M3379" s="141" t="str">
        <f t="shared" si="105"/>
        <v>201708</v>
      </c>
    </row>
    <row r="3380" spans="1:13" x14ac:dyDescent="0.25">
      <c r="A3380" s="35" t="str">
        <f>VLOOKUP(B3380,ResCat!$A$2:$B$269,2,FALSE)</f>
        <v>DOILG</v>
      </c>
      <c r="B3380" s="68" t="str">
        <f>IF(ISNA(VLOOKUP(C3380,COA!$A$2:$B$340,2,FALSE)),"XXX",VLOOKUP(C3380,COA!$A$2:$B$340,2,FALSE))</f>
        <v>C73</v>
      </c>
      <c r="C3380" s="149" t="str">
        <f t="shared" si="106"/>
        <v>0008-1005-0012</v>
      </c>
      <c r="D3380" s="134" t="s">
        <v>451</v>
      </c>
      <c r="E3380" s="134" t="s">
        <v>447</v>
      </c>
      <c r="F3380" s="134" t="s">
        <v>452</v>
      </c>
      <c r="G3380" s="134" t="s">
        <v>4</v>
      </c>
      <c r="H3380" s="134" t="s">
        <v>1023</v>
      </c>
      <c r="I3380" s="134" t="s">
        <v>0</v>
      </c>
      <c r="J3380" s="135">
        <v>21237.32</v>
      </c>
      <c r="K3380" s="135">
        <v>24883</v>
      </c>
      <c r="L3380" s="135">
        <v>22137.95</v>
      </c>
      <c r="M3380" s="141" t="str">
        <f t="shared" si="105"/>
        <v>201708</v>
      </c>
    </row>
    <row r="3381" spans="1:13" x14ac:dyDescent="0.25">
      <c r="A3381" s="35" t="str">
        <f>VLOOKUP(B3381,ResCat!$A$2:$B$269,2,FALSE)</f>
        <v>DOILG</v>
      </c>
      <c r="B3381" s="68" t="str">
        <f>IF(ISNA(VLOOKUP(C3381,COA!$A$2:$B$340,2,FALSE)),"XXX",VLOOKUP(C3381,COA!$A$2:$B$340,2,FALSE))</f>
        <v>C73</v>
      </c>
      <c r="C3381" s="149" t="str">
        <f t="shared" si="106"/>
        <v>0008-1005-0012</v>
      </c>
      <c r="D3381" s="134" t="s">
        <v>451</v>
      </c>
      <c r="E3381" s="134" t="s">
        <v>447</v>
      </c>
      <c r="F3381" s="134" t="s">
        <v>452</v>
      </c>
      <c r="G3381" s="134" t="s">
        <v>4</v>
      </c>
      <c r="H3381" s="134" t="s">
        <v>1023</v>
      </c>
      <c r="I3381" s="134" t="s">
        <v>2</v>
      </c>
      <c r="J3381" s="135">
        <v>90954.97</v>
      </c>
      <c r="K3381" s="135">
        <v>2641.1200000000003</v>
      </c>
      <c r="L3381" s="135">
        <v>2677.88</v>
      </c>
      <c r="M3381" s="141" t="str">
        <f t="shared" si="105"/>
        <v>201708</v>
      </c>
    </row>
    <row r="3382" spans="1:13" x14ac:dyDescent="0.25">
      <c r="A3382" s="35" t="str">
        <f>VLOOKUP(B3382,ResCat!$A$2:$B$269,2,FALSE)</f>
        <v>DOILG</v>
      </c>
      <c r="B3382" s="68" t="str">
        <f>IF(ISNA(VLOOKUP(C3382,COA!$A$2:$B$340,2,FALSE)),"XXX",VLOOKUP(C3382,COA!$A$2:$B$340,2,FALSE))</f>
        <v>C73</v>
      </c>
      <c r="C3382" s="149" t="str">
        <f t="shared" si="106"/>
        <v>0008-1005-0012</v>
      </c>
      <c r="D3382" s="134" t="s">
        <v>451</v>
      </c>
      <c r="E3382" s="134" t="s">
        <v>447</v>
      </c>
      <c r="F3382" s="134" t="s">
        <v>452</v>
      </c>
      <c r="G3382" s="134" t="s">
        <v>4</v>
      </c>
      <c r="H3382" s="134" t="s">
        <v>1023</v>
      </c>
      <c r="I3382" s="134" t="s">
        <v>1</v>
      </c>
      <c r="J3382" s="135">
        <v>175</v>
      </c>
      <c r="K3382" s="135">
        <v>104.3</v>
      </c>
      <c r="L3382" s="135">
        <v>0</v>
      </c>
      <c r="M3382" s="141" t="str">
        <f t="shared" si="105"/>
        <v>201708</v>
      </c>
    </row>
    <row r="3383" spans="1:13" x14ac:dyDescent="0.25">
      <c r="A3383" s="35" t="str">
        <f>VLOOKUP(B3383,ResCat!$A$2:$B$269,2,FALSE)</f>
        <v>DOILG</v>
      </c>
      <c r="B3383" s="68" t="str">
        <f>IF(ISNA(VLOOKUP(C3383,COA!$A$2:$B$340,2,FALSE)),"XXX",VLOOKUP(C3383,COA!$A$2:$B$340,2,FALSE))</f>
        <v>C73</v>
      </c>
      <c r="C3383" s="149" t="str">
        <f t="shared" si="106"/>
        <v>0008-1005-0012</v>
      </c>
      <c r="D3383" s="134" t="s">
        <v>451</v>
      </c>
      <c r="E3383" s="134" t="s">
        <v>447</v>
      </c>
      <c r="F3383" s="134" t="s">
        <v>452</v>
      </c>
      <c r="G3383" s="134" t="s">
        <v>511</v>
      </c>
      <c r="H3383" s="134" t="s">
        <v>1023</v>
      </c>
      <c r="I3383" s="134" t="s">
        <v>3</v>
      </c>
      <c r="J3383" s="135">
        <v>6472.76</v>
      </c>
      <c r="K3383" s="135">
        <v>963.84</v>
      </c>
      <c r="L3383" s="135">
        <v>1156.78</v>
      </c>
      <c r="M3383" s="141" t="str">
        <f t="shared" si="105"/>
        <v>201709</v>
      </c>
    </row>
    <row r="3384" spans="1:13" x14ac:dyDescent="0.25">
      <c r="A3384" s="35" t="str">
        <f>VLOOKUP(B3384,ResCat!$A$2:$B$269,2,FALSE)</f>
        <v>DOILG</v>
      </c>
      <c r="B3384" s="68" t="str">
        <f>IF(ISNA(VLOOKUP(C3384,COA!$A$2:$B$340,2,FALSE)),"XXX",VLOOKUP(C3384,COA!$A$2:$B$340,2,FALSE))</f>
        <v>C73</v>
      </c>
      <c r="C3384" s="149" t="str">
        <f t="shared" si="106"/>
        <v>0008-1005-0012</v>
      </c>
      <c r="D3384" s="134" t="s">
        <v>451</v>
      </c>
      <c r="E3384" s="134" t="s">
        <v>447</v>
      </c>
      <c r="F3384" s="134" t="s">
        <v>452</v>
      </c>
      <c r="G3384" s="134" t="s">
        <v>511</v>
      </c>
      <c r="H3384" s="134" t="s">
        <v>1023</v>
      </c>
      <c r="I3384" s="134" t="s">
        <v>2</v>
      </c>
      <c r="J3384" s="135">
        <v>1534.84</v>
      </c>
      <c r="K3384" s="135">
        <v>1088.98</v>
      </c>
      <c r="L3384" s="135">
        <v>464.67999999999995</v>
      </c>
      <c r="M3384" s="141" t="str">
        <f t="shared" si="105"/>
        <v>201709</v>
      </c>
    </row>
    <row r="3385" spans="1:13" x14ac:dyDescent="0.25">
      <c r="A3385" s="35" t="str">
        <f>VLOOKUP(B3385,ResCat!$A$2:$B$269,2,FALSE)</f>
        <v>DOILG</v>
      </c>
      <c r="B3385" s="68" t="str">
        <f>IF(ISNA(VLOOKUP(C3385,COA!$A$2:$B$340,2,FALSE)),"XXX",VLOOKUP(C3385,COA!$A$2:$B$340,2,FALSE))</f>
        <v>C73</v>
      </c>
      <c r="C3385" s="149" t="str">
        <f t="shared" si="106"/>
        <v>0008-1005-0012</v>
      </c>
      <c r="D3385" s="134" t="s">
        <v>451</v>
      </c>
      <c r="E3385" s="134" t="s">
        <v>447</v>
      </c>
      <c r="F3385" s="134" t="s">
        <v>452</v>
      </c>
      <c r="G3385" s="134" t="s">
        <v>511</v>
      </c>
      <c r="H3385" s="134" t="s">
        <v>1023</v>
      </c>
      <c r="I3385" s="134" t="s">
        <v>1</v>
      </c>
      <c r="J3385" s="135">
        <v>1887.2900000000011</v>
      </c>
      <c r="K3385" s="135">
        <v>10876.51</v>
      </c>
      <c r="L3385" s="135">
        <v>10452.08</v>
      </c>
      <c r="M3385" s="141" t="str">
        <f t="shared" si="105"/>
        <v>201709</v>
      </c>
    </row>
    <row r="3386" spans="1:13" x14ac:dyDescent="0.25">
      <c r="A3386" s="35" t="str">
        <f>VLOOKUP(B3386,ResCat!$A$2:$B$269,2,FALSE)</f>
        <v>DOILG</v>
      </c>
      <c r="B3386" s="68" t="str">
        <f>IF(ISNA(VLOOKUP(C3386,COA!$A$2:$B$340,2,FALSE)),"XXX",VLOOKUP(C3386,COA!$A$2:$B$340,2,FALSE))</f>
        <v>C73</v>
      </c>
      <c r="C3386" s="149" t="str">
        <f t="shared" si="106"/>
        <v>0008-1005-0012</v>
      </c>
      <c r="D3386" s="134" t="s">
        <v>451</v>
      </c>
      <c r="E3386" s="134" t="s">
        <v>447</v>
      </c>
      <c r="F3386" s="134" t="s">
        <v>452</v>
      </c>
      <c r="G3386" s="134" t="s">
        <v>969</v>
      </c>
      <c r="H3386" s="134" t="s">
        <v>1023</v>
      </c>
      <c r="I3386" s="134" t="s">
        <v>3</v>
      </c>
      <c r="J3386" s="135">
        <v>3498.3199999999997</v>
      </c>
      <c r="K3386" s="135">
        <v>895.77</v>
      </c>
      <c r="L3386" s="135">
        <v>644.89</v>
      </c>
      <c r="M3386" s="141" t="str">
        <f t="shared" si="105"/>
        <v>201710</v>
      </c>
    </row>
    <row r="3387" spans="1:13" x14ac:dyDescent="0.25">
      <c r="A3387" s="35" t="str">
        <f>VLOOKUP(B3387,ResCat!$A$2:$B$269,2,FALSE)</f>
        <v>DOILG</v>
      </c>
      <c r="B3387" s="68" t="str">
        <f>IF(ISNA(VLOOKUP(C3387,COA!$A$2:$B$340,2,FALSE)),"XXX",VLOOKUP(C3387,COA!$A$2:$B$340,2,FALSE))</f>
        <v>C73</v>
      </c>
      <c r="C3387" s="149" t="str">
        <f t="shared" si="106"/>
        <v>0008-1005-0012</v>
      </c>
      <c r="D3387" s="134" t="s">
        <v>451</v>
      </c>
      <c r="E3387" s="134" t="s">
        <v>447</v>
      </c>
      <c r="F3387" s="134" t="s">
        <v>452</v>
      </c>
      <c r="G3387" s="134" t="s">
        <v>969</v>
      </c>
      <c r="H3387" s="134" t="s">
        <v>1023</v>
      </c>
      <c r="I3387" s="134" t="s">
        <v>2</v>
      </c>
      <c r="J3387" s="135">
        <v>10234.18</v>
      </c>
      <c r="K3387" s="135">
        <v>5591.9800000000005</v>
      </c>
      <c r="L3387" s="135">
        <v>4941.7900000000009</v>
      </c>
      <c r="M3387" s="141" t="str">
        <f t="shared" si="105"/>
        <v>201710</v>
      </c>
    </row>
    <row r="3388" spans="1:13" x14ac:dyDescent="0.25">
      <c r="A3388" s="35" t="str">
        <f>VLOOKUP(B3388,ResCat!$A$2:$B$269,2,FALSE)</f>
        <v>DOILG</v>
      </c>
      <c r="B3388" s="68" t="str">
        <f>IF(ISNA(VLOOKUP(C3388,COA!$A$2:$B$340,2,FALSE)),"XXX",VLOOKUP(C3388,COA!$A$2:$B$340,2,FALSE))</f>
        <v>C73</v>
      </c>
      <c r="C3388" s="149" t="str">
        <f t="shared" si="106"/>
        <v>0008-1005-0012</v>
      </c>
      <c r="D3388" s="134" t="s">
        <v>451</v>
      </c>
      <c r="E3388" s="134" t="s">
        <v>447</v>
      </c>
      <c r="F3388" s="134" t="s">
        <v>452</v>
      </c>
      <c r="G3388" s="134" t="s">
        <v>969</v>
      </c>
      <c r="H3388" s="134" t="s">
        <v>1023</v>
      </c>
      <c r="I3388" s="134" t="s">
        <v>1</v>
      </c>
      <c r="J3388" s="135">
        <v>6458.26</v>
      </c>
      <c r="K3388" s="135">
        <v>1820.0800000000002</v>
      </c>
      <c r="L3388" s="135">
        <v>1897.89</v>
      </c>
      <c r="M3388" s="141" t="str">
        <f t="shared" si="105"/>
        <v>201710</v>
      </c>
    </row>
    <row r="3389" spans="1:13" x14ac:dyDescent="0.25">
      <c r="A3389" s="35" t="str">
        <f>VLOOKUP(B3389,ResCat!$A$2:$B$269,2,FALSE)</f>
        <v>DOILG</v>
      </c>
      <c r="B3389" s="68" t="str">
        <f>IF(ISNA(VLOOKUP(C3389,COA!$A$2:$B$340,2,FALSE)),"XXX",VLOOKUP(C3389,COA!$A$2:$B$340,2,FALSE))</f>
        <v>C73</v>
      </c>
      <c r="C3389" s="149" t="str">
        <f t="shared" si="106"/>
        <v>0008-1005-0012</v>
      </c>
      <c r="D3389" s="134" t="s">
        <v>451</v>
      </c>
      <c r="E3389" s="134" t="s">
        <v>447</v>
      </c>
      <c r="F3389" s="134" t="s">
        <v>452</v>
      </c>
      <c r="G3389" s="134" t="s">
        <v>961</v>
      </c>
      <c r="H3389" s="134" t="s">
        <v>1023</v>
      </c>
      <c r="I3389" s="134" t="s">
        <v>3</v>
      </c>
      <c r="J3389" s="135">
        <v>12633.680000000002</v>
      </c>
      <c r="K3389" s="135">
        <v>2086.8499999999995</v>
      </c>
      <c r="L3389" s="135">
        <v>1218.57</v>
      </c>
      <c r="M3389" s="141" t="str">
        <f t="shared" si="105"/>
        <v>201711</v>
      </c>
    </row>
    <row r="3390" spans="1:13" x14ac:dyDescent="0.25">
      <c r="A3390" s="35" t="str">
        <f>VLOOKUP(B3390,ResCat!$A$2:$B$269,2,FALSE)</f>
        <v>DOILG</v>
      </c>
      <c r="B3390" s="68" t="str">
        <f>IF(ISNA(VLOOKUP(C3390,COA!$A$2:$B$340,2,FALSE)),"XXX",VLOOKUP(C3390,COA!$A$2:$B$340,2,FALSE))</f>
        <v>C73</v>
      </c>
      <c r="C3390" s="149" t="str">
        <f t="shared" si="106"/>
        <v>0008-1005-0012</v>
      </c>
      <c r="D3390" s="134" t="s">
        <v>451</v>
      </c>
      <c r="E3390" s="134" t="s">
        <v>447</v>
      </c>
      <c r="F3390" s="134" t="s">
        <v>452</v>
      </c>
      <c r="G3390" s="134" t="s">
        <v>961</v>
      </c>
      <c r="H3390" s="134" t="s">
        <v>1023</v>
      </c>
      <c r="I3390" s="134" t="s">
        <v>0</v>
      </c>
      <c r="J3390" s="135">
        <v>272911.53000000003</v>
      </c>
      <c r="K3390" s="135">
        <v>63131.03</v>
      </c>
      <c r="L3390" s="135">
        <v>60923.569999999992</v>
      </c>
      <c r="M3390" s="141" t="str">
        <f t="shared" si="105"/>
        <v>201711</v>
      </c>
    </row>
    <row r="3391" spans="1:13" x14ac:dyDescent="0.25">
      <c r="A3391" s="35" t="str">
        <f>VLOOKUP(B3391,ResCat!$A$2:$B$269,2,FALSE)</f>
        <v>DOILG</v>
      </c>
      <c r="B3391" s="68" t="str">
        <f>IF(ISNA(VLOOKUP(C3391,COA!$A$2:$B$340,2,FALSE)),"XXX",VLOOKUP(C3391,COA!$A$2:$B$340,2,FALSE))</f>
        <v>C73</v>
      </c>
      <c r="C3391" s="149" t="str">
        <f t="shared" si="106"/>
        <v>0008-1005-0012</v>
      </c>
      <c r="D3391" s="134" t="s">
        <v>451</v>
      </c>
      <c r="E3391" s="134" t="s">
        <v>447</v>
      </c>
      <c r="F3391" s="134" t="s">
        <v>452</v>
      </c>
      <c r="G3391" s="134" t="s">
        <v>961</v>
      </c>
      <c r="H3391" s="134" t="s">
        <v>1023</v>
      </c>
      <c r="I3391" s="134" t="s">
        <v>336</v>
      </c>
      <c r="J3391" s="135">
        <v>3144</v>
      </c>
      <c r="K3391" s="135">
        <v>145.59</v>
      </c>
      <c r="L3391" s="135">
        <v>56.86</v>
      </c>
      <c r="M3391" s="141" t="str">
        <f t="shared" si="105"/>
        <v>201711</v>
      </c>
    </row>
    <row r="3392" spans="1:13" x14ac:dyDescent="0.25">
      <c r="A3392" s="35" t="str">
        <f>VLOOKUP(B3392,ResCat!$A$2:$B$269,2,FALSE)</f>
        <v>DOILG</v>
      </c>
      <c r="B3392" s="68" t="str">
        <f>IF(ISNA(VLOOKUP(C3392,COA!$A$2:$B$340,2,FALSE)),"XXX",VLOOKUP(C3392,COA!$A$2:$B$340,2,FALSE))</f>
        <v>C73</v>
      </c>
      <c r="C3392" s="149" t="str">
        <f t="shared" si="106"/>
        <v>0008-1005-0012</v>
      </c>
      <c r="D3392" s="134" t="s">
        <v>451</v>
      </c>
      <c r="E3392" s="134" t="s">
        <v>447</v>
      </c>
      <c r="F3392" s="134" t="s">
        <v>452</v>
      </c>
      <c r="G3392" s="134" t="s">
        <v>961</v>
      </c>
      <c r="H3392" s="134" t="s">
        <v>1023</v>
      </c>
      <c r="I3392" s="134" t="s">
        <v>2</v>
      </c>
      <c r="J3392" s="135">
        <v>44638.6</v>
      </c>
      <c r="K3392" s="135">
        <v>15417.539999999994</v>
      </c>
      <c r="L3392" s="135">
        <v>13722.909999999994</v>
      </c>
      <c r="M3392" s="141" t="str">
        <f t="shared" si="105"/>
        <v>201711</v>
      </c>
    </row>
    <row r="3393" spans="1:13" x14ac:dyDescent="0.25">
      <c r="A3393" s="35" t="str">
        <f>VLOOKUP(B3393,ResCat!$A$2:$B$269,2,FALSE)</f>
        <v>DOILG</v>
      </c>
      <c r="B3393" s="68" t="str">
        <f>IF(ISNA(VLOOKUP(C3393,COA!$A$2:$B$340,2,FALSE)),"XXX",VLOOKUP(C3393,COA!$A$2:$B$340,2,FALSE))</f>
        <v>C73</v>
      </c>
      <c r="C3393" s="149" t="str">
        <f t="shared" si="106"/>
        <v>0008-1005-0012</v>
      </c>
      <c r="D3393" s="134" t="s">
        <v>451</v>
      </c>
      <c r="E3393" s="134" t="s">
        <v>447</v>
      </c>
      <c r="F3393" s="134" t="s">
        <v>452</v>
      </c>
      <c r="G3393" s="134" t="s">
        <v>961</v>
      </c>
      <c r="H3393" s="134" t="s">
        <v>1023</v>
      </c>
      <c r="I3393" s="134" t="s">
        <v>343</v>
      </c>
      <c r="J3393" s="135">
        <v>55.62</v>
      </c>
      <c r="K3393" s="135">
        <v>64</v>
      </c>
      <c r="L3393" s="135">
        <v>64</v>
      </c>
      <c r="M3393" s="141" t="str">
        <f t="shared" si="105"/>
        <v>201711</v>
      </c>
    </row>
    <row r="3394" spans="1:13" x14ac:dyDescent="0.25">
      <c r="A3394" s="35" t="str">
        <f>VLOOKUP(B3394,ResCat!$A$2:$B$269,2,FALSE)</f>
        <v>DOILG</v>
      </c>
      <c r="B3394" s="68" t="str">
        <f>IF(ISNA(VLOOKUP(C3394,COA!$A$2:$B$340,2,FALSE)),"XXX",VLOOKUP(C3394,COA!$A$2:$B$340,2,FALSE))</f>
        <v>C73</v>
      </c>
      <c r="C3394" s="149" t="str">
        <f t="shared" si="106"/>
        <v>0008-1005-0012</v>
      </c>
      <c r="D3394" s="134" t="s">
        <v>451</v>
      </c>
      <c r="E3394" s="134" t="s">
        <v>447</v>
      </c>
      <c r="F3394" s="134" t="s">
        <v>452</v>
      </c>
      <c r="G3394" s="134" t="s">
        <v>961</v>
      </c>
      <c r="H3394" s="134" t="s">
        <v>1023</v>
      </c>
      <c r="I3394" s="134" t="s">
        <v>1</v>
      </c>
      <c r="J3394" s="135">
        <v>244040.35000000003</v>
      </c>
      <c r="K3394" s="135">
        <v>108065.90000000002</v>
      </c>
      <c r="L3394" s="135">
        <v>105490.75000000006</v>
      </c>
      <c r="M3394" s="141" t="str">
        <f t="shared" si="105"/>
        <v>201711</v>
      </c>
    </row>
    <row r="3395" spans="1:13" x14ac:dyDescent="0.25">
      <c r="A3395" s="35" t="str">
        <f>VLOOKUP(B3395,ResCat!$A$2:$B$269,2,FALSE)</f>
        <v>DOILG</v>
      </c>
      <c r="B3395" s="68" t="str">
        <f>IF(ISNA(VLOOKUP(C3395,COA!$A$2:$B$340,2,FALSE)),"XXX",VLOOKUP(C3395,COA!$A$2:$B$340,2,FALSE))</f>
        <v>C73</v>
      </c>
      <c r="C3395" s="149" t="str">
        <f t="shared" si="106"/>
        <v>0008-1005-0012</v>
      </c>
      <c r="D3395" s="134" t="s">
        <v>451</v>
      </c>
      <c r="E3395" s="134" t="s">
        <v>447</v>
      </c>
      <c r="F3395" s="134" t="s">
        <v>452</v>
      </c>
      <c r="G3395" s="134" t="s">
        <v>970</v>
      </c>
      <c r="H3395" s="134" t="s">
        <v>1023</v>
      </c>
      <c r="I3395" s="134" t="s">
        <v>3</v>
      </c>
      <c r="J3395" s="135">
        <v>59407.869999999981</v>
      </c>
      <c r="K3395" s="135">
        <v>23264.43</v>
      </c>
      <c r="L3395" s="135">
        <v>16775.919999999991</v>
      </c>
      <c r="M3395" s="141" t="str">
        <f t="shared" si="105"/>
        <v>201712</v>
      </c>
    </row>
    <row r="3396" spans="1:13" x14ac:dyDescent="0.25">
      <c r="A3396" s="35" t="str">
        <f>VLOOKUP(B3396,ResCat!$A$2:$B$269,2,FALSE)</f>
        <v>DOILG</v>
      </c>
      <c r="B3396" s="68" t="str">
        <f>IF(ISNA(VLOOKUP(C3396,COA!$A$2:$B$340,2,FALSE)),"XXX",VLOOKUP(C3396,COA!$A$2:$B$340,2,FALSE))</f>
        <v>C73</v>
      </c>
      <c r="C3396" s="149" t="str">
        <f t="shared" si="106"/>
        <v>0008-1005-0012</v>
      </c>
      <c r="D3396" s="134" t="s">
        <v>451</v>
      </c>
      <c r="E3396" s="134" t="s">
        <v>447</v>
      </c>
      <c r="F3396" s="134" t="s">
        <v>452</v>
      </c>
      <c r="G3396" s="134" t="s">
        <v>970</v>
      </c>
      <c r="H3396" s="134" t="s">
        <v>1023</v>
      </c>
      <c r="I3396" s="134" t="s">
        <v>0</v>
      </c>
      <c r="J3396" s="135">
        <v>340016.03</v>
      </c>
      <c r="K3396" s="135">
        <v>83702.38</v>
      </c>
      <c r="L3396" s="135">
        <v>79015.13</v>
      </c>
      <c r="M3396" s="141" t="str">
        <f t="shared" ref="M3396:M3459" si="107">IF(G3396&lt;$M$1,$M$1,G3396)</f>
        <v>201712</v>
      </c>
    </row>
    <row r="3397" spans="1:13" x14ac:dyDescent="0.25">
      <c r="A3397" s="35" t="str">
        <f>VLOOKUP(B3397,ResCat!$A$2:$B$269,2,FALSE)</f>
        <v>DOILG</v>
      </c>
      <c r="B3397" s="68" t="str">
        <f>IF(ISNA(VLOOKUP(C3397,COA!$A$2:$B$340,2,FALSE)),"XXX",VLOOKUP(C3397,COA!$A$2:$B$340,2,FALSE))</f>
        <v>C73</v>
      </c>
      <c r="C3397" s="149" t="str">
        <f t="shared" ref="C3397:C3460" si="108">D3397&amp;"-"&amp;E3397&amp;"-"&amp;F3397</f>
        <v>0008-1005-0012</v>
      </c>
      <c r="D3397" s="134" t="s">
        <v>451</v>
      </c>
      <c r="E3397" s="134" t="s">
        <v>447</v>
      </c>
      <c r="F3397" s="134" t="s">
        <v>452</v>
      </c>
      <c r="G3397" s="134" t="s">
        <v>970</v>
      </c>
      <c r="H3397" s="134" t="s">
        <v>1023</v>
      </c>
      <c r="I3397" s="134" t="s">
        <v>336</v>
      </c>
      <c r="J3397" s="135">
        <v>5835</v>
      </c>
      <c r="K3397" s="135">
        <v>455.00000000000006</v>
      </c>
      <c r="L3397" s="135">
        <v>165.94</v>
      </c>
      <c r="M3397" s="141" t="str">
        <f t="shared" si="107"/>
        <v>201712</v>
      </c>
    </row>
    <row r="3398" spans="1:13" x14ac:dyDescent="0.25">
      <c r="A3398" s="35" t="str">
        <f>VLOOKUP(B3398,ResCat!$A$2:$B$269,2,FALSE)</f>
        <v>DOILG</v>
      </c>
      <c r="B3398" s="68" t="str">
        <f>IF(ISNA(VLOOKUP(C3398,COA!$A$2:$B$340,2,FALSE)),"XXX",VLOOKUP(C3398,COA!$A$2:$B$340,2,FALSE))</f>
        <v>C73</v>
      </c>
      <c r="C3398" s="149" t="str">
        <f t="shared" si="108"/>
        <v>0008-1005-0012</v>
      </c>
      <c r="D3398" s="134" t="s">
        <v>451</v>
      </c>
      <c r="E3398" s="134" t="s">
        <v>447</v>
      </c>
      <c r="F3398" s="134" t="s">
        <v>452</v>
      </c>
      <c r="G3398" s="134" t="s">
        <v>970</v>
      </c>
      <c r="H3398" s="134" t="s">
        <v>1023</v>
      </c>
      <c r="I3398" s="134" t="s">
        <v>2</v>
      </c>
      <c r="J3398" s="135">
        <v>200326.40999999995</v>
      </c>
      <c r="K3398" s="135">
        <v>86652.499999999971</v>
      </c>
      <c r="L3398" s="135">
        <v>68770.719999999958</v>
      </c>
      <c r="M3398" s="141" t="str">
        <f t="shared" si="107"/>
        <v>201712</v>
      </c>
    </row>
    <row r="3399" spans="1:13" x14ac:dyDescent="0.25">
      <c r="A3399" s="35" t="str">
        <f>VLOOKUP(B3399,ResCat!$A$2:$B$269,2,FALSE)</f>
        <v>DOILG</v>
      </c>
      <c r="B3399" s="68" t="str">
        <f>IF(ISNA(VLOOKUP(C3399,COA!$A$2:$B$340,2,FALSE)),"XXX",VLOOKUP(C3399,COA!$A$2:$B$340,2,FALSE))</f>
        <v>C73</v>
      </c>
      <c r="C3399" s="149" t="str">
        <f t="shared" si="108"/>
        <v>0008-1005-0012</v>
      </c>
      <c r="D3399" s="134" t="s">
        <v>451</v>
      </c>
      <c r="E3399" s="134" t="s">
        <v>447</v>
      </c>
      <c r="F3399" s="134" t="s">
        <v>452</v>
      </c>
      <c r="G3399" s="134" t="s">
        <v>970</v>
      </c>
      <c r="H3399" s="134" t="s">
        <v>1023</v>
      </c>
      <c r="I3399" s="134" t="s">
        <v>343</v>
      </c>
      <c r="J3399" s="135">
        <v>90194.889999999941</v>
      </c>
      <c r="K3399" s="135">
        <v>39319.169999999955</v>
      </c>
      <c r="L3399" s="135">
        <v>36601.049999999996</v>
      </c>
      <c r="M3399" s="141" t="str">
        <f t="shared" si="107"/>
        <v>201712</v>
      </c>
    </row>
    <row r="3400" spans="1:13" x14ac:dyDescent="0.25">
      <c r="A3400" s="35" t="str">
        <f>VLOOKUP(B3400,ResCat!$A$2:$B$269,2,FALSE)</f>
        <v>DOILG</v>
      </c>
      <c r="B3400" s="68" t="str">
        <f>IF(ISNA(VLOOKUP(C3400,COA!$A$2:$B$340,2,FALSE)),"XXX",VLOOKUP(C3400,COA!$A$2:$B$340,2,FALSE))</f>
        <v>C73</v>
      </c>
      <c r="C3400" s="149" t="str">
        <f t="shared" si="108"/>
        <v>0008-1005-0012</v>
      </c>
      <c r="D3400" s="134" t="s">
        <v>451</v>
      </c>
      <c r="E3400" s="134" t="s">
        <v>447</v>
      </c>
      <c r="F3400" s="134" t="s">
        <v>452</v>
      </c>
      <c r="G3400" s="134" t="s">
        <v>970</v>
      </c>
      <c r="H3400" s="134" t="s">
        <v>1023</v>
      </c>
      <c r="I3400" s="134" t="s">
        <v>1</v>
      </c>
      <c r="J3400" s="135">
        <v>279518.10999999969</v>
      </c>
      <c r="K3400" s="135">
        <v>99714.000000000044</v>
      </c>
      <c r="L3400" s="135">
        <v>86816.040000000052</v>
      </c>
      <c r="M3400" s="141" t="str">
        <f t="shared" si="107"/>
        <v>201712</v>
      </c>
    </row>
    <row r="3401" spans="1:13" x14ac:dyDescent="0.25">
      <c r="A3401" s="35" t="str">
        <f>VLOOKUP(B3401,ResCat!$A$2:$B$269,2,FALSE)</f>
        <v>DOILG</v>
      </c>
      <c r="B3401" s="68" t="str">
        <f>IF(ISNA(VLOOKUP(C3401,COA!$A$2:$B$340,2,FALSE)),"XXX",VLOOKUP(C3401,COA!$A$2:$B$340,2,FALSE))</f>
        <v>C73</v>
      </c>
      <c r="C3401" s="149" t="str">
        <f t="shared" si="108"/>
        <v>0008-1005-0012</v>
      </c>
      <c r="D3401" s="134" t="s">
        <v>451</v>
      </c>
      <c r="E3401" s="134" t="s">
        <v>447</v>
      </c>
      <c r="F3401" s="134" t="s">
        <v>452</v>
      </c>
      <c r="G3401" s="134" t="s">
        <v>1023</v>
      </c>
      <c r="H3401" s="134" t="s">
        <v>1023</v>
      </c>
      <c r="I3401" s="134" t="s">
        <v>3</v>
      </c>
      <c r="J3401" s="135">
        <v>89469.800000000061</v>
      </c>
      <c r="K3401" s="135">
        <v>30319.990000000034</v>
      </c>
      <c r="L3401" s="135">
        <v>26358.590000000011</v>
      </c>
      <c r="M3401" s="141" t="str">
        <f t="shared" si="107"/>
        <v>201801</v>
      </c>
    </row>
    <row r="3402" spans="1:13" x14ac:dyDescent="0.25">
      <c r="A3402" s="35" t="str">
        <f>VLOOKUP(B3402,ResCat!$A$2:$B$269,2,FALSE)</f>
        <v>DOILG</v>
      </c>
      <c r="B3402" s="68" t="str">
        <f>IF(ISNA(VLOOKUP(C3402,COA!$A$2:$B$340,2,FALSE)),"XXX",VLOOKUP(C3402,COA!$A$2:$B$340,2,FALSE))</f>
        <v>C73</v>
      </c>
      <c r="C3402" s="149" t="str">
        <f t="shared" si="108"/>
        <v>0008-1005-0012</v>
      </c>
      <c r="D3402" s="134" t="s">
        <v>451</v>
      </c>
      <c r="E3402" s="134" t="s">
        <v>447</v>
      </c>
      <c r="F3402" s="134" t="s">
        <v>452</v>
      </c>
      <c r="G3402" s="134" t="s">
        <v>1023</v>
      </c>
      <c r="H3402" s="134" t="s">
        <v>1023</v>
      </c>
      <c r="I3402" s="134" t="s">
        <v>0</v>
      </c>
      <c r="J3402" s="135">
        <v>227397.66999999998</v>
      </c>
      <c r="K3402" s="135">
        <v>35546.359999999993</v>
      </c>
      <c r="L3402" s="135">
        <v>27295.570000000007</v>
      </c>
      <c r="M3402" s="141" t="str">
        <f t="shared" si="107"/>
        <v>201801</v>
      </c>
    </row>
    <row r="3403" spans="1:13" x14ac:dyDescent="0.25">
      <c r="A3403" s="35" t="str">
        <f>VLOOKUP(B3403,ResCat!$A$2:$B$269,2,FALSE)</f>
        <v>DOILG</v>
      </c>
      <c r="B3403" s="68" t="str">
        <f>IF(ISNA(VLOOKUP(C3403,COA!$A$2:$B$340,2,FALSE)),"XXX",VLOOKUP(C3403,COA!$A$2:$B$340,2,FALSE))</f>
        <v>C73</v>
      </c>
      <c r="C3403" s="149" t="str">
        <f t="shared" si="108"/>
        <v>0008-1005-0012</v>
      </c>
      <c r="D3403" s="134" t="s">
        <v>451</v>
      </c>
      <c r="E3403" s="134" t="s">
        <v>447</v>
      </c>
      <c r="F3403" s="134" t="s">
        <v>452</v>
      </c>
      <c r="G3403" s="134" t="s">
        <v>1023</v>
      </c>
      <c r="H3403" s="134" t="s">
        <v>1023</v>
      </c>
      <c r="I3403" s="134" t="s">
        <v>336</v>
      </c>
      <c r="J3403" s="135">
        <v>423.01</v>
      </c>
      <c r="K3403" s="135">
        <v>178.04999999999998</v>
      </c>
      <c r="L3403" s="135">
        <v>178.04999999999998</v>
      </c>
      <c r="M3403" s="141" t="str">
        <f t="shared" si="107"/>
        <v>201801</v>
      </c>
    </row>
    <row r="3404" spans="1:13" x14ac:dyDescent="0.25">
      <c r="A3404" s="35" t="str">
        <f>VLOOKUP(B3404,ResCat!$A$2:$B$269,2,FALSE)</f>
        <v>DOILG</v>
      </c>
      <c r="B3404" s="68" t="str">
        <f>IF(ISNA(VLOOKUP(C3404,COA!$A$2:$B$340,2,FALSE)),"XXX",VLOOKUP(C3404,COA!$A$2:$B$340,2,FALSE))</f>
        <v>C73</v>
      </c>
      <c r="C3404" s="149" t="str">
        <f t="shared" si="108"/>
        <v>0008-1005-0012</v>
      </c>
      <c r="D3404" s="134" t="s">
        <v>451</v>
      </c>
      <c r="E3404" s="134" t="s">
        <v>447</v>
      </c>
      <c r="F3404" s="134" t="s">
        <v>452</v>
      </c>
      <c r="G3404" s="134" t="s">
        <v>1023</v>
      </c>
      <c r="H3404" s="134" t="s">
        <v>1023</v>
      </c>
      <c r="I3404" s="134" t="s">
        <v>2</v>
      </c>
      <c r="J3404" s="135">
        <v>161723.61999999997</v>
      </c>
      <c r="K3404" s="135">
        <v>91483.620000000024</v>
      </c>
      <c r="L3404" s="135">
        <v>81265.359999999957</v>
      </c>
      <c r="M3404" s="141" t="str">
        <f t="shared" si="107"/>
        <v>201801</v>
      </c>
    </row>
    <row r="3405" spans="1:13" x14ac:dyDescent="0.25">
      <c r="A3405" s="35" t="str">
        <f>VLOOKUP(B3405,ResCat!$A$2:$B$269,2,FALSE)</f>
        <v>DOILG</v>
      </c>
      <c r="B3405" s="68" t="str">
        <f>IF(ISNA(VLOOKUP(C3405,COA!$A$2:$B$340,2,FALSE)),"XXX",VLOOKUP(C3405,COA!$A$2:$B$340,2,FALSE))</f>
        <v>C73</v>
      </c>
      <c r="C3405" s="149" t="str">
        <f t="shared" si="108"/>
        <v>0008-1005-0012</v>
      </c>
      <c r="D3405" s="134" t="s">
        <v>451</v>
      </c>
      <c r="E3405" s="134" t="s">
        <v>447</v>
      </c>
      <c r="F3405" s="134" t="s">
        <v>452</v>
      </c>
      <c r="G3405" s="134" t="s">
        <v>1023</v>
      </c>
      <c r="H3405" s="134" t="s">
        <v>1023</v>
      </c>
      <c r="I3405" s="134" t="s">
        <v>343</v>
      </c>
      <c r="J3405" s="135">
        <v>370630.35999999917</v>
      </c>
      <c r="K3405" s="135">
        <v>146736.92999999967</v>
      </c>
      <c r="L3405" s="135">
        <v>118243.46999999991</v>
      </c>
      <c r="M3405" s="141" t="str">
        <f t="shared" si="107"/>
        <v>201801</v>
      </c>
    </row>
    <row r="3406" spans="1:13" x14ac:dyDescent="0.25">
      <c r="A3406" s="35" t="str">
        <f>VLOOKUP(B3406,ResCat!$A$2:$B$269,2,FALSE)</f>
        <v>DOILG</v>
      </c>
      <c r="B3406" s="68" t="str">
        <f>IF(ISNA(VLOOKUP(C3406,COA!$A$2:$B$340,2,FALSE)),"XXX",VLOOKUP(C3406,COA!$A$2:$B$340,2,FALSE))</f>
        <v>C73</v>
      </c>
      <c r="C3406" s="149" t="str">
        <f t="shared" si="108"/>
        <v>0008-1005-0012</v>
      </c>
      <c r="D3406" s="134" t="s">
        <v>451</v>
      </c>
      <c r="E3406" s="134" t="s">
        <v>447</v>
      </c>
      <c r="F3406" s="134" t="s">
        <v>452</v>
      </c>
      <c r="G3406" s="134" t="s">
        <v>1023</v>
      </c>
      <c r="H3406" s="134" t="s">
        <v>1023</v>
      </c>
      <c r="I3406" s="134" t="s">
        <v>1</v>
      </c>
      <c r="J3406" s="135">
        <v>138638.06999999998</v>
      </c>
      <c r="K3406" s="135">
        <v>63900.73</v>
      </c>
      <c r="L3406" s="135">
        <v>49674.990000000005</v>
      </c>
      <c r="M3406" s="141" t="str">
        <f t="shared" si="107"/>
        <v>201801</v>
      </c>
    </row>
    <row r="3407" spans="1:13" x14ac:dyDescent="0.25">
      <c r="A3407" s="35" t="str">
        <f>VLOOKUP(B3407,ResCat!$A$2:$B$269,2,FALSE)</f>
        <v>DOILG</v>
      </c>
      <c r="B3407" s="68" t="str">
        <f>IF(ISNA(VLOOKUP(C3407,COA!$A$2:$B$340,2,FALSE)),"XXX",VLOOKUP(C3407,COA!$A$2:$B$340,2,FALSE))</f>
        <v>C96</v>
      </c>
      <c r="C3407" s="149" t="str">
        <f t="shared" si="108"/>
        <v>0008-1006-0012</v>
      </c>
      <c r="D3407" s="134" t="s">
        <v>451</v>
      </c>
      <c r="E3407" s="134" t="s">
        <v>456</v>
      </c>
      <c r="F3407" s="134" t="s">
        <v>452</v>
      </c>
      <c r="G3407" s="134" t="s">
        <v>362</v>
      </c>
      <c r="H3407" s="134" t="s">
        <v>1023</v>
      </c>
      <c r="I3407" s="134" t="s">
        <v>2</v>
      </c>
      <c r="J3407" s="135">
        <v>128.02000000000001</v>
      </c>
      <c r="K3407" s="135">
        <v>128.02000000000001</v>
      </c>
      <c r="L3407" s="135">
        <v>58.02</v>
      </c>
      <c r="M3407" s="141" t="str">
        <f t="shared" si="107"/>
        <v>201601</v>
      </c>
    </row>
    <row r="3408" spans="1:13" x14ac:dyDescent="0.25">
      <c r="A3408" s="35" t="str">
        <f>VLOOKUP(B3408,ResCat!$A$2:$B$269,2,FALSE)</f>
        <v>DOILG</v>
      </c>
      <c r="B3408" s="68" t="str">
        <f>IF(ISNA(VLOOKUP(C3408,COA!$A$2:$B$340,2,FALSE)),"XXX",VLOOKUP(C3408,COA!$A$2:$B$340,2,FALSE))</f>
        <v>C96</v>
      </c>
      <c r="C3408" s="149" t="str">
        <f t="shared" si="108"/>
        <v>0008-1006-0012</v>
      </c>
      <c r="D3408" s="134" t="s">
        <v>451</v>
      </c>
      <c r="E3408" s="134" t="s">
        <v>456</v>
      </c>
      <c r="F3408" s="134" t="s">
        <v>452</v>
      </c>
      <c r="G3408" s="134" t="s">
        <v>1028</v>
      </c>
      <c r="H3408" s="134" t="s">
        <v>1023</v>
      </c>
      <c r="I3408" s="134" t="s">
        <v>2</v>
      </c>
      <c r="J3408" s="135">
        <v>-289</v>
      </c>
      <c r="K3408" s="135">
        <v>-139.32</v>
      </c>
      <c r="L3408" s="135">
        <v>-139.32</v>
      </c>
      <c r="M3408" s="141" t="str">
        <f t="shared" si="107"/>
        <v>201601</v>
      </c>
    </row>
    <row r="3409" spans="1:13" x14ac:dyDescent="0.25">
      <c r="A3409" s="35" t="str">
        <f>VLOOKUP(B3409,ResCat!$A$2:$B$269,2,FALSE)</f>
        <v>DOILG</v>
      </c>
      <c r="B3409" s="68" t="str">
        <f>IF(ISNA(VLOOKUP(C3409,COA!$A$2:$B$340,2,FALSE)),"XXX",VLOOKUP(C3409,COA!$A$2:$B$340,2,FALSE))</f>
        <v>C96</v>
      </c>
      <c r="C3409" s="149" t="str">
        <f t="shared" si="108"/>
        <v>0008-1006-0012</v>
      </c>
      <c r="D3409" s="134" t="s">
        <v>451</v>
      </c>
      <c r="E3409" s="134" t="s">
        <v>456</v>
      </c>
      <c r="F3409" s="134" t="s">
        <v>452</v>
      </c>
      <c r="G3409" s="134" t="s">
        <v>1029</v>
      </c>
      <c r="H3409" s="134" t="s">
        <v>1023</v>
      </c>
      <c r="I3409" s="134" t="s">
        <v>2</v>
      </c>
      <c r="J3409" s="135">
        <v>60</v>
      </c>
      <c r="K3409" s="135">
        <v>60</v>
      </c>
      <c r="L3409" s="135">
        <v>60</v>
      </c>
      <c r="M3409" s="141" t="str">
        <f t="shared" si="107"/>
        <v>201601</v>
      </c>
    </row>
    <row r="3410" spans="1:13" x14ac:dyDescent="0.25">
      <c r="A3410" s="35" t="str">
        <f>VLOOKUP(B3410,ResCat!$A$2:$B$269,2,FALSE)</f>
        <v>DOILG</v>
      </c>
      <c r="B3410" s="68" t="str">
        <f>IF(ISNA(VLOOKUP(C3410,COA!$A$2:$B$340,2,FALSE)),"XXX",VLOOKUP(C3410,COA!$A$2:$B$340,2,FALSE))</f>
        <v>C96</v>
      </c>
      <c r="C3410" s="149" t="str">
        <f t="shared" si="108"/>
        <v>0008-1006-0012</v>
      </c>
      <c r="D3410" s="134" t="s">
        <v>451</v>
      </c>
      <c r="E3410" s="134" t="s">
        <v>456</v>
      </c>
      <c r="F3410" s="134" t="s">
        <v>452</v>
      </c>
      <c r="G3410" s="134" t="s">
        <v>349</v>
      </c>
      <c r="H3410" s="134" t="s">
        <v>1023</v>
      </c>
      <c r="I3410" s="134" t="s">
        <v>0</v>
      </c>
      <c r="J3410" s="135">
        <v>30662.58</v>
      </c>
      <c r="K3410" s="135">
        <v>13049</v>
      </c>
      <c r="L3410" s="135">
        <v>10049</v>
      </c>
      <c r="M3410" s="141" t="str">
        <f t="shared" si="107"/>
        <v>201601</v>
      </c>
    </row>
    <row r="3411" spans="1:13" x14ac:dyDescent="0.25">
      <c r="A3411" s="35" t="str">
        <f>VLOOKUP(B3411,ResCat!$A$2:$B$269,2,FALSE)</f>
        <v>DOILG</v>
      </c>
      <c r="B3411" s="68" t="str">
        <f>IF(ISNA(VLOOKUP(C3411,COA!$A$2:$B$340,2,FALSE)),"XXX",VLOOKUP(C3411,COA!$A$2:$B$340,2,FALSE))</f>
        <v>C96</v>
      </c>
      <c r="C3411" s="149" t="str">
        <f t="shared" si="108"/>
        <v>0008-1006-0012</v>
      </c>
      <c r="D3411" s="134" t="s">
        <v>451</v>
      </c>
      <c r="E3411" s="134" t="s">
        <v>456</v>
      </c>
      <c r="F3411" s="134" t="s">
        <v>452</v>
      </c>
      <c r="G3411" s="134" t="s">
        <v>349</v>
      </c>
      <c r="H3411" s="134" t="s">
        <v>1023</v>
      </c>
      <c r="I3411" s="134" t="s">
        <v>2</v>
      </c>
      <c r="J3411" s="135">
        <v>-517.12</v>
      </c>
      <c r="K3411" s="135">
        <v>-153.91</v>
      </c>
      <c r="L3411" s="135">
        <v>-153.91</v>
      </c>
      <c r="M3411" s="141" t="str">
        <f t="shared" si="107"/>
        <v>201601</v>
      </c>
    </row>
    <row r="3412" spans="1:13" x14ac:dyDescent="0.25">
      <c r="A3412" s="35" t="str">
        <f>VLOOKUP(B3412,ResCat!$A$2:$B$269,2,FALSE)</f>
        <v>DOILG</v>
      </c>
      <c r="B3412" s="68" t="str">
        <f>IF(ISNA(VLOOKUP(C3412,COA!$A$2:$B$340,2,FALSE)),"XXX",VLOOKUP(C3412,COA!$A$2:$B$340,2,FALSE))</f>
        <v>C96</v>
      </c>
      <c r="C3412" s="149" t="str">
        <f t="shared" si="108"/>
        <v>0008-1006-0012</v>
      </c>
      <c r="D3412" s="134" t="s">
        <v>451</v>
      </c>
      <c r="E3412" s="134" t="s">
        <v>456</v>
      </c>
      <c r="F3412" s="134" t="s">
        <v>452</v>
      </c>
      <c r="G3412" s="134" t="s">
        <v>350</v>
      </c>
      <c r="H3412" s="134" t="s">
        <v>1023</v>
      </c>
      <c r="I3412" s="134" t="s">
        <v>2</v>
      </c>
      <c r="J3412" s="135">
        <v>90</v>
      </c>
      <c r="K3412" s="135">
        <v>90</v>
      </c>
      <c r="L3412" s="135">
        <v>90</v>
      </c>
      <c r="M3412" s="141" t="str">
        <f t="shared" si="107"/>
        <v>201601</v>
      </c>
    </row>
    <row r="3413" spans="1:13" x14ac:dyDescent="0.25">
      <c r="A3413" s="35" t="str">
        <f>VLOOKUP(B3413,ResCat!$A$2:$B$269,2,FALSE)</f>
        <v>DOILG</v>
      </c>
      <c r="B3413" s="68" t="str">
        <f>IF(ISNA(VLOOKUP(C3413,COA!$A$2:$B$340,2,FALSE)),"XXX",VLOOKUP(C3413,COA!$A$2:$B$340,2,FALSE))</f>
        <v>C96</v>
      </c>
      <c r="C3413" s="149" t="str">
        <f t="shared" si="108"/>
        <v>0008-1006-0012</v>
      </c>
      <c r="D3413" s="134" t="s">
        <v>451</v>
      </c>
      <c r="E3413" s="134" t="s">
        <v>456</v>
      </c>
      <c r="F3413" s="134" t="s">
        <v>452</v>
      </c>
      <c r="G3413" s="134" t="s">
        <v>354</v>
      </c>
      <c r="H3413" s="134" t="s">
        <v>1023</v>
      </c>
      <c r="I3413" s="134" t="s">
        <v>3</v>
      </c>
      <c r="J3413" s="135">
        <v>180</v>
      </c>
      <c r="K3413" s="135">
        <v>180</v>
      </c>
      <c r="L3413" s="135">
        <v>180</v>
      </c>
      <c r="M3413" s="141" t="str">
        <f t="shared" si="107"/>
        <v>201601</v>
      </c>
    </row>
    <row r="3414" spans="1:13" x14ac:dyDescent="0.25">
      <c r="A3414" s="35" t="str">
        <f>VLOOKUP(B3414,ResCat!$A$2:$B$269,2,FALSE)</f>
        <v>DOILG</v>
      </c>
      <c r="B3414" s="68" t="str">
        <f>IF(ISNA(VLOOKUP(C3414,COA!$A$2:$B$340,2,FALSE)),"XXX",VLOOKUP(C3414,COA!$A$2:$B$340,2,FALSE))</f>
        <v>C96</v>
      </c>
      <c r="C3414" s="149" t="str">
        <f t="shared" si="108"/>
        <v>0008-1006-0012</v>
      </c>
      <c r="D3414" s="134" t="s">
        <v>451</v>
      </c>
      <c r="E3414" s="134" t="s">
        <v>456</v>
      </c>
      <c r="F3414" s="134" t="s">
        <v>452</v>
      </c>
      <c r="G3414" s="134" t="s">
        <v>354</v>
      </c>
      <c r="H3414" s="134" t="s">
        <v>1023</v>
      </c>
      <c r="I3414" s="134" t="s">
        <v>0</v>
      </c>
      <c r="J3414" s="135">
        <v>108458.09</v>
      </c>
      <c r="K3414" s="135">
        <v>20250.040000000005</v>
      </c>
      <c r="L3414" s="135">
        <v>15250.04</v>
      </c>
      <c r="M3414" s="141" t="str">
        <f t="shared" si="107"/>
        <v>201601</v>
      </c>
    </row>
    <row r="3415" spans="1:13" x14ac:dyDescent="0.25">
      <c r="A3415" s="35" t="str">
        <f>VLOOKUP(B3415,ResCat!$A$2:$B$269,2,FALSE)</f>
        <v>DOILG</v>
      </c>
      <c r="B3415" s="68" t="str">
        <f>IF(ISNA(VLOOKUP(C3415,COA!$A$2:$B$340,2,FALSE)),"XXX",VLOOKUP(C3415,COA!$A$2:$B$340,2,FALSE))</f>
        <v>C96</v>
      </c>
      <c r="C3415" s="149" t="str">
        <f t="shared" si="108"/>
        <v>0008-1006-0012</v>
      </c>
      <c r="D3415" s="134" t="s">
        <v>451</v>
      </c>
      <c r="E3415" s="134" t="s">
        <v>456</v>
      </c>
      <c r="F3415" s="134" t="s">
        <v>452</v>
      </c>
      <c r="G3415" s="134" t="s">
        <v>354</v>
      </c>
      <c r="H3415" s="134" t="s">
        <v>1023</v>
      </c>
      <c r="I3415" s="134" t="s">
        <v>1</v>
      </c>
      <c r="J3415" s="135">
        <v>-108458.09</v>
      </c>
      <c r="K3415" s="135">
        <v>-12425.3</v>
      </c>
      <c r="L3415" s="135">
        <v>-10618.47</v>
      </c>
      <c r="M3415" s="141" t="str">
        <f t="shared" si="107"/>
        <v>201601</v>
      </c>
    </row>
    <row r="3416" spans="1:13" x14ac:dyDescent="0.25">
      <c r="A3416" s="35" t="str">
        <f>VLOOKUP(B3416,ResCat!$A$2:$B$269,2,FALSE)</f>
        <v>DOILG</v>
      </c>
      <c r="B3416" s="68" t="str">
        <f>IF(ISNA(VLOOKUP(C3416,COA!$A$2:$B$340,2,FALSE)),"XXX",VLOOKUP(C3416,COA!$A$2:$B$340,2,FALSE))</f>
        <v>C96</v>
      </c>
      <c r="C3416" s="149" t="str">
        <f t="shared" si="108"/>
        <v>0008-1006-0012</v>
      </c>
      <c r="D3416" s="134" t="s">
        <v>451</v>
      </c>
      <c r="E3416" s="134" t="s">
        <v>456</v>
      </c>
      <c r="F3416" s="134" t="s">
        <v>452</v>
      </c>
      <c r="G3416" s="134" t="s">
        <v>366</v>
      </c>
      <c r="H3416" s="134" t="s">
        <v>1023</v>
      </c>
      <c r="I3416" s="134" t="s">
        <v>2</v>
      </c>
      <c r="J3416" s="135">
        <v>0</v>
      </c>
      <c r="K3416" s="135">
        <v>-371.37999999999988</v>
      </c>
      <c r="L3416" s="135">
        <v>-371.37999999999988</v>
      </c>
      <c r="M3416" s="141" t="str">
        <f t="shared" si="107"/>
        <v>201601</v>
      </c>
    </row>
    <row r="3417" spans="1:13" x14ac:dyDescent="0.25">
      <c r="A3417" s="35" t="str">
        <f>VLOOKUP(B3417,ResCat!$A$2:$B$269,2,FALSE)</f>
        <v>DOILG</v>
      </c>
      <c r="B3417" s="68" t="str">
        <f>IF(ISNA(VLOOKUP(C3417,COA!$A$2:$B$340,2,FALSE)),"XXX",VLOOKUP(C3417,COA!$A$2:$B$340,2,FALSE))</f>
        <v>C96</v>
      </c>
      <c r="C3417" s="149" t="str">
        <f t="shared" si="108"/>
        <v>0008-1006-0012</v>
      </c>
      <c r="D3417" s="134" t="s">
        <v>451</v>
      </c>
      <c r="E3417" s="134" t="s">
        <v>456</v>
      </c>
      <c r="F3417" s="134" t="s">
        <v>452</v>
      </c>
      <c r="G3417" s="134" t="s">
        <v>337</v>
      </c>
      <c r="H3417" s="134" t="s">
        <v>1023</v>
      </c>
      <c r="I3417" s="134" t="s">
        <v>2</v>
      </c>
      <c r="J3417" s="135">
        <v>129.07999999999998</v>
      </c>
      <c r="K3417" s="135">
        <v>129.07999999999998</v>
      </c>
      <c r="L3417" s="135">
        <v>0</v>
      </c>
      <c r="M3417" s="141" t="str">
        <f t="shared" si="107"/>
        <v>201601</v>
      </c>
    </row>
    <row r="3418" spans="1:13" x14ac:dyDescent="0.25">
      <c r="A3418" s="35" t="str">
        <f>VLOOKUP(B3418,ResCat!$A$2:$B$269,2,FALSE)</f>
        <v>DOILG</v>
      </c>
      <c r="B3418" s="68" t="str">
        <f>IF(ISNA(VLOOKUP(C3418,COA!$A$2:$B$340,2,FALSE)),"XXX",VLOOKUP(C3418,COA!$A$2:$B$340,2,FALSE))</f>
        <v>C96</v>
      </c>
      <c r="C3418" s="149" t="str">
        <f t="shared" si="108"/>
        <v>0008-1006-0012</v>
      </c>
      <c r="D3418" s="134" t="s">
        <v>451</v>
      </c>
      <c r="E3418" s="134" t="s">
        <v>456</v>
      </c>
      <c r="F3418" s="134" t="s">
        <v>452</v>
      </c>
      <c r="G3418" s="134" t="s">
        <v>337</v>
      </c>
      <c r="H3418" s="134" t="s">
        <v>1023</v>
      </c>
      <c r="I3418" s="134" t="s">
        <v>1</v>
      </c>
      <c r="J3418" s="135">
        <v>262.56</v>
      </c>
      <c r="K3418" s="135">
        <v>262.56</v>
      </c>
      <c r="L3418" s="135">
        <v>119.19</v>
      </c>
      <c r="M3418" s="141" t="str">
        <f t="shared" si="107"/>
        <v>201601</v>
      </c>
    </row>
    <row r="3419" spans="1:13" x14ac:dyDescent="0.25">
      <c r="A3419" s="35" t="str">
        <f>VLOOKUP(B3419,ResCat!$A$2:$B$269,2,FALSE)</f>
        <v>DOILG</v>
      </c>
      <c r="B3419" s="68" t="str">
        <f>IF(ISNA(VLOOKUP(C3419,COA!$A$2:$B$340,2,FALSE)),"XXX",VLOOKUP(C3419,COA!$A$2:$B$340,2,FALSE))</f>
        <v>C96</v>
      </c>
      <c r="C3419" s="149" t="str">
        <f t="shared" si="108"/>
        <v>0008-1006-0012</v>
      </c>
      <c r="D3419" s="134" t="s">
        <v>451</v>
      </c>
      <c r="E3419" s="134" t="s">
        <v>456</v>
      </c>
      <c r="F3419" s="134" t="s">
        <v>452</v>
      </c>
      <c r="G3419" s="134" t="s">
        <v>352</v>
      </c>
      <c r="H3419" s="134" t="s">
        <v>1023</v>
      </c>
      <c r="I3419" s="134" t="s">
        <v>3</v>
      </c>
      <c r="J3419" s="135">
        <v>226.37</v>
      </c>
      <c r="K3419" s="135">
        <v>226.37</v>
      </c>
      <c r="L3419" s="135">
        <v>0</v>
      </c>
      <c r="M3419" s="141" t="str">
        <f t="shared" si="107"/>
        <v>201602</v>
      </c>
    </row>
    <row r="3420" spans="1:13" x14ac:dyDescent="0.25">
      <c r="A3420" s="35" t="str">
        <f>VLOOKUP(B3420,ResCat!$A$2:$B$269,2,FALSE)</f>
        <v>DOILG</v>
      </c>
      <c r="B3420" s="68" t="str">
        <f>IF(ISNA(VLOOKUP(C3420,COA!$A$2:$B$340,2,FALSE)),"XXX",VLOOKUP(C3420,COA!$A$2:$B$340,2,FALSE))</f>
        <v>C96</v>
      </c>
      <c r="C3420" s="149" t="str">
        <f t="shared" si="108"/>
        <v>0008-1006-0012</v>
      </c>
      <c r="D3420" s="134" t="s">
        <v>451</v>
      </c>
      <c r="E3420" s="134" t="s">
        <v>456</v>
      </c>
      <c r="F3420" s="134" t="s">
        <v>452</v>
      </c>
      <c r="G3420" s="134" t="s">
        <v>352</v>
      </c>
      <c r="H3420" s="134" t="s">
        <v>1023</v>
      </c>
      <c r="I3420" s="134" t="s">
        <v>2</v>
      </c>
      <c r="J3420" s="135">
        <v>2.0000000000000284</v>
      </c>
      <c r="K3420" s="135">
        <v>90.350000000000037</v>
      </c>
      <c r="L3420" s="135">
        <v>-108.52000000000001</v>
      </c>
      <c r="M3420" s="141" t="str">
        <f t="shared" si="107"/>
        <v>201602</v>
      </c>
    </row>
    <row r="3421" spans="1:13" x14ac:dyDescent="0.25">
      <c r="A3421" s="35" t="str">
        <f>VLOOKUP(B3421,ResCat!$A$2:$B$269,2,FALSE)</f>
        <v>DOILG</v>
      </c>
      <c r="B3421" s="68" t="str">
        <f>IF(ISNA(VLOOKUP(C3421,COA!$A$2:$B$340,2,FALSE)),"XXX",VLOOKUP(C3421,COA!$A$2:$B$340,2,FALSE))</f>
        <v>C96</v>
      </c>
      <c r="C3421" s="149" t="str">
        <f t="shared" si="108"/>
        <v>0008-1006-0012</v>
      </c>
      <c r="D3421" s="134" t="s">
        <v>451</v>
      </c>
      <c r="E3421" s="134" t="s">
        <v>456</v>
      </c>
      <c r="F3421" s="134" t="s">
        <v>452</v>
      </c>
      <c r="G3421" s="134" t="s">
        <v>347</v>
      </c>
      <c r="H3421" s="134" t="s">
        <v>1023</v>
      </c>
      <c r="I3421" s="134" t="s">
        <v>2</v>
      </c>
      <c r="J3421" s="135">
        <v>128.94999999999999</v>
      </c>
      <c r="K3421" s="135">
        <v>128.94999999999999</v>
      </c>
      <c r="L3421" s="135">
        <v>45</v>
      </c>
      <c r="M3421" s="141" t="str">
        <f t="shared" si="107"/>
        <v>201603</v>
      </c>
    </row>
    <row r="3422" spans="1:13" x14ac:dyDescent="0.25">
      <c r="A3422" s="35" t="str">
        <f>VLOOKUP(B3422,ResCat!$A$2:$B$269,2,FALSE)</f>
        <v>DOILG</v>
      </c>
      <c r="B3422" s="68" t="str">
        <f>IF(ISNA(VLOOKUP(C3422,COA!$A$2:$B$340,2,FALSE)),"XXX",VLOOKUP(C3422,COA!$A$2:$B$340,2,FALSE))</f>
        <v>C96</v>
      </c>
      <c r="C3422" s="149" t="str">
        <f t="shared" si="108"/>
        <v>0008-1006-0012</v>
      </c>
      <c r="D3422" s="134" t="s">
        <v>451</v>
      </c>
      <c r="E3422" s="134" t="s">
        <v>456</v>
      </c>
      <c r="F3422" s="134" t="s">
        <v>452</v>
      </c>
      <c r="G3422" s="134" t="s">
        <v>347</v>
      </c>
      <c r="H3422" s="134" t="s">
        <v>1023</v>
      </c>
      <c r="I3422" s="134" t="s">
        <v>343</v>
      </c>
      <c r="J3422" s="135">
        <v>76.680000000000007</v>
      </c>
      <c r="K3422" s="135">
        <v>74.5</v>
      </c>
      <c r="L3422" s="135">
        <v>29.94</v>
      </c>
      <c r="M3422" s="141" t="str">
        <f t="shared" si="107"/>
        <v>201603</v>
      </c>
    </row>
    <row r="3423" spans="1:13" x14ac:dyDescent="0.25">
      <c r="A3423" s="35" t="str">
        <f>VLOOKUP(B3423,ResCat!$A$2:$B$269,2,FALSE)</f>
        <v>DOILG</v>
      </c>
      <c r="B3423" s="68" t="str">
        <f>IF(ISNA(VLOOKUP(C3423,COA!$A$2:$B$340,2,FALSE)),"XXX",VLOOKUP(C3423,COA!$A$2:$B$340,2,FALSE))</f>
        <v>C96</v>
      </c>
      <c r="C3423" s="149" t="str">
        <f t="shared" si="108"/>
        <v>0008-1006-0012</v>
      </c>
      <c r="D3423" s="134" t="s">
        <v>451</v>
      </c>
      <c r="E3423" s="134" t="s">
        <v>456</v>
      </c>
      <c r="F3423" s="134" t="s">
        <v>452</v>
      </c>
      <c r="G3423" s="134" t="s">
        <v>347</v>
      </c>
      <c r="H3423" s="134" t="s">
        <v>1023</v>
      </c>
      <c r="I3423" s="134" t="s">
        <v>1</v>
      </c>
      <c r="J3423" s="135">
        <v>362.78</v>
      </c>
      <c r="K3423" s="135">
        <v>362.78</v>
      </c>
      <c r="L3423" s="135">
        <v>183.95</v>
      </c>
      <c r="M3423" s="141" t="str">
        <f t="shared" si="107"/>
        <v>201603</v>
      </c>
    </row>
    <row r="3424" spans="1:13" x14ac:dyDescent="0.25">
      <c r="A3424" s="35" t="str">
        <f>VLOOKUP(B3424,ResCat!$A$2:$B$269,2,FALSE)</f>
        <v>DOILG</v>
      </c>
      <c r="B3424" s="68" t="str">
        <f>IF(ISNA(VLOOKUP(C3424,COA!$A$2:$B$340,2,FALSE)),"XXX",VLOOKUP(C3424,COA!$A$2:$B$340,2,FALSE))</f>
        <v>C96</v>
      </c>
      <c r="C3424" s="149" t="str">
        <f t="shared" si="108"/>
        <v>0008-1006-0012</v>
      </c>
      <c r="D3424" s="134" t="s">
        <v>451</v>
      </c>
      <c r="E3424" s="134" t="s">
        <v>456</v>
      </c>
      <c r="F3424" s="134" t="s">
        <v>452</v>
      </c>
      <c r="G3424" s="134" t="s">
        <v>361</v>
      </c>
      <c r="H3424" s="134" t="s">
        <v>1023</v>
      </c>
      <c r="I3424" s="134" t="s">
        <v>2</v>
      </c>
      <c r="J3424" s="135">
        <v>230.87</v>
      </c>
      <c r="K3424" s="135">
        <v>230.87</v>
      </c>
      <c r="L3424" s="135">
        <v>0</v>
      </c>
      <c r="M3424" s="141" t="str">
        <f t="shared" si="107"/>
        <v>201604</v>
      </c>
    </row>
    <row r="3425" spans="1:13" x14ac:dyDescent="0.25">
      <c r="A3425" s="35" t="str">
        <f>VLOOKUP(B3425,ResCat!$A$2:$B$269,2,FALSE)</f>
        <v>DOILG</v>
      </c>
      <c r="B3425" s="68" t="str">
        <f>IF(ISNA(VLOOKUP(C3425,COA!$A$2:$B$340,2,FALSE)),"XXX",VLOOKUP(C3425,COA!$A$2:$B$340,2,FALSE))</f>
        <v>C96</v>
      </c>
      <c r="C3425" s="149" t="str">
        <f t="shared" si="108"/>
        <v>0008-1006-0012</v>
      </c>
      <c r="D3425" s="134" t="s">
        <v>451</v>
      </c>
      <c r="E3425" s="134" t="s">
        <v>456</v>
      </c>
      <c r="F3425" s="134" t="s">
        <v>452</v>
      </c>
      <c r="G3425" s="134" t="s">
        <v>361</v>
      </c>
      <c r="H3425" s="134" t="s">
        <v>1023</v>
      </c>
      <c r="I3425" s="134" t="s">
        <v>343</v>
      </c>
      <c r="J3425" s="135">
        <v>64.91</v>
      </c>
      <c r="K3425" s="135">
        <v>62.730000000000004</v>
      </c>
      <c r="L3425" s="135">
        <v>28.17</v>
      </c>
      <c r="M3425" s="141" t="str">
        <f t="shared" si="107"/>
        <v>201604</v>
      </c>
    </row>
    <row r="3426" spans="1:13" x14ac:dyDescent="0.25">
      <c r="A3426" s="35" t="str">
        <f>VLOOKUP(B3426,ResCat!$A$2:$B$269,2,FALSE)</f>
        <v>DOILG</v>
      </c>
      <c r="B3426" s="68" t="str">
        <f>IF(ISNA(VLOOKUP(C3426,COA!$A$2:$B$340,2,FALSE)),"XXX",VLOOKUP(C3426,COA!$A$2:$B$340,2,FALSE))</f>
        <v>C96</v>
      </c>
      <c r="C3426" s="149" t="str">
        <f t="shared" si="108"/>
        <v>0008-1006-0012</v>
      </c>
      <c r="D3426" s="134" t="s">
        <v>451</v>
      </c>
      <c r="E3426" s="134" t="s">
        <v>456</v>
      </c>
      <c r="F3426" s="134" t="s">
        <v>452</v>
      </c>
      <c r="G3426" s="134" t="s">
        <v>312</v>
      </c>
      <c r="H3426" s="134" t="s">
        <v>1023</v>
      </c>
      <c r="I3426" s="134" t="s">
        <v>3</v>
      </c>
      <c r="J3426" s="135">
        <v>161.68</v>
      </c>
      <c r="K3426" s="135">
        <v>161.68</v>
      </c>
      <c r="L3426" s="135">
        <v>74.3</v>
      </c>
      <c r="M3426" s="141" t="str">
        <f t="shared" si="107"/>
        <v>201605</v>
      </c>
    </row>
    <row r="3427" spans="1:13" x14ac:dyDescent="0.25">
      <c r="A3427" s="35" t="str">
        <f>VLOOKUP(B3427,ResCat!$A$2:$B$269,2,FALSE)</f>
        <v>DOILG</v>
      </c>
      <c r="B3427" s="68" t="str">
        <f>IF(ISNA(VLOOKUP(C3427,COA!$A$2:$B$340,2,FALSE)),"XXX",VLOOKUP(C3427,COA!$A$2:$B$340,2,FALSE))</f>
        <v>C96</v>
      </c>
      <c r="C3427" s="149" t="str">
        <f t="shared" si="108"/>
        <v>0008-1006-0012</v>
      </c>
      <c r="D3427" s="134" t="s">
        <v>451</v>
      </c>
      <c r="E3427" s="134" t="s">
        <v>456</v>
      </c>
      <c r="F3427" s="134" t="s">
        <v>452</v>
      </c>
      <c r="G3427" s="134" t="s">
        <v>312</v>
      </c>
      <c r="H3427" s="134" t="s">
        <v>1023</v>
      </c>
      <c r="I3427" s="134" t="s">
        <v>2</v>
      </c>
      <c r="J3427" s="135">
        <v>326.21000000000004</v>
      </c>
      <c r="K3427" s="135">
        <v>326.21000000000004</v>
      </c>
      <c r="L3427" s="135">
        <v>202.53</v>
      </c>
      <c r="M3427" s="141" t="str">
        <f t="shared" si="107"/>
        <v>201605</v>
      </c>
    </row>
    <row r="3428" spans="1:13" x14ac:dyDescent="0.25">
      <c r="A3428" s="35" t="str">
        <f>VLOOKUP(B3428,ResCat!$A$2:$B$269,2,FALSE)</f>
        <v>DOILG</v>
      </c>
      <c r="B3428" s="68" t="str">
        <f>IF(ISNA(VLOOKUP(C3428,COA!$A$2:$B$340,2,FALSE)),"XXX",VLOOKUP(C3428,COA!$A$2:$B$340,2,FALSE))</f>
        <v>C96</v>
      </c>
      <c r="C3428" s="149" t="str">
        <f t="shared" si="108"/>
        <v>0008-1006-0012</v>
      </c>
      <c r="D3428" s="134" t="s">
        <v>451</v>
      </c>
      <c r="E3428" s="134" t="s">
        <v>456</v>
      </c>
      <c r="F3428" s="134" t="s">
        <v>452</v>
      </c>
      <c r="G3428" s="134" t="s">
        <v>312</v>
      </c>
      <c r="H3428" s="134" t="s">
        <v>1023</v>
      </c>
      <c r="I3428" s="134" t="s">
        <v>343</v>
      </c>
      <c r="J3428" s="135">
        <v>205.57</v>
      </c>
      <c r="K3428" s="135">
        <v>198.28</v>
      </c>
      <c r="L3428" s="135">
        <v>178.28</v>
      </c>
      <c r="M3428" s="141" t="str">
        <f t="shared" si="107"/>
        <v>201605</v>
      </c>
    </row>
    <row r="3429" spans="1:13" x14ac:dyDescent="0.25">
      <c r="A3429" s="35" t="str">
        <f>VLOOKUP(B3429,ResCat!$A$2:$B$269,2,FALSE)</f>
        <v>DOILG</v>
      </c>
      <c r="B3429" s="68" t="str">
        <f>IF(ISNA(VLOOKUP(C3429,COA!$A$2:$B$340,2,FALSE)),"XXX",VLOOKUP(C3429,COA!$A$2:$B$340,2,FALSE))</f>
        <v>C96</v>
      </c>
      <c r="C3429" s="149" t="str">
        <f t="shared" si="108"/>
        <v>0008-1006-0012</v>
      </c>
      <c r="D3429" s="134" t="s">
        <v>451</v>
      </c>
      <c r="E3429" s="134" t="s">
        <v>456</v>
      </c>
      <c r="F3429" s="134" t="s">
        <v>452</v>
      </c>
      <c r="G3429" s="134" t="s">
        <v>312</v>
      </c>
      <c r="H3429" s="134" t="s">
        <v>1023</v>
      </c>
      <c r="I3429" s="134" t="s">
        <v>1</v>
      </c>
      <c r="J3429" s="135">
        <v>400</v>
      </c>
      <c r="K3429" s="135">
        <v>400</v>
      </c>
      <c r="L3429" s="135">
        <v>210</v>
      </c>
      <c r="M3429" s="141" t="str">
        <f t="shared" si="107"/>
        <v>201605</v>
      </c>
    </row>
    <row r="3430" spans="1:13" x14ac:dyDescent="0.25">
      <c r="A3430" s="35" t="str">
        <f>VLOOKUP(B3430,ResCat!$A$2:$B$269,2,FALSE)</f>
        <v>DOILG</v>
      </c>
      <c r="B3430" s="68" t="str">
        <f>IF(ISNA(VLOOKUP(C3430,COA!$A$2:$B$340,2,FALSE)),"XXX",VLOOKUP(C3430,COA!$A$2:$B$340,2,FALSE))</f>
        <v>C96</v>
      </c>
      <c r="C3430" s="149" t="str">
        <f t="shared" si="108"/>
        <v>0008-1006-0012</v>
      </c>
      <c r="D3430" s="134" t="s">
        <v>451</v>
      </c>
      <c r="E3430" s="134" t="s">
        <v>456</v>
      </c>
      <c r="F3430" s="134" t="s">
        <v>452</v>
      </c>
      <c r="G3430" s="134" t="s">
        <v>357</v>
      </c>
      <c r="H3430" s="134" t="s">
        <v>1023</v>
      </c>
      <c r="I3430" s="134" t="s">
        <v>3</v>
      </c>
      <c r="J3430" s="135">
        <v>87.38000000000001</v>
      </c>
      <c r="K3430" s="135">
        <v>87.38000000000001</v>
      </c>
      <c r="L3430" s="135">
        <v>0</v>
      </c>
      <c r="M3430" s="141" t="str">
        <f t="shared" si="107"/>
        <v>201606</v>
      </c>
    </row>
    <row r="3431" spans="1:13" x14ac:dyDescent="0.25">
      <c r="A3431" s="35" t="str">
        <f>VLOOKUP(B3431,ResCat!$A$2:$B$269,2,FALSE)</f>
        <v>DOILG</v>
      </c>
      <c r="B3431" s="68" t="str">
        <f>IF(ISNA(VLOOKUP(C3431,COA!$A$2:$B$340,2,FALSE)),"XXX",VLOOKUP(C3431,COA!$A$2:$B$340,2,FALSE))</f>
        <v>C96</v>
      </c>
      <c r="C3431" s="149" t="str">
        <f t="shared" si="108"/>
        <v>0008-1006-0012</v>
      </c>
      <c r="D3431" s="134" t="s">
        <v>451</v>
      </c>
      <c r="E3431" s="134" t="s">
        <v>456</v>
      </c>
      <c r="F3431" s="134" t="s">
        <v>452</v>
      </c>
      <c r="G3431" s="134" t="s">
        <v>357</v>
      </c>
      <c r="H3431" s="134" t="s">
        <v>1023</v>
      </c>
      <c r="I3431" s="134" t="s">
        <v>2</v>
      </c>
      <c r="J3431" s="135">
        <v>335.35999999999996</v>
      </c>
      <c r="K3431" s="135">
        <v>310.36</v>
      </c>
      <c r="L3431" s="135">
        <v>169.79000000000002</v>
      </c>
      <c r="M3431" s="141" t="str">
        <f t="shared" si="107"/>
        <v>201606</v>
      </c>
    </row>
    <row r="3432" spans="1:13" x14ac:dyDescent="0.25">
      <c r="A3432" s="35" t="str">
        <f>VLOOKUP(B3432,ResCat!$A$2:$B$269,2,FALSE)</f>
        <v>DOILG</v>
      </c>
      <c r="B3432" s="68" t="str">
        <f>IF(ISNA(VLOOKUP(C3432,COA!$A$2:$B$340,2,FALSE)),"XXX",VLOOKUP(C3432,COA!$A$2:$B$340,2,FALSE))</f>
        <v>C96</v>
      </c>
      <c r="C3432" s="149" t="str">
        <f t="shared" si="108"/>
        <v>0008-1006-0012</v>
      </c>
      <c r="D3432" s="134" t="s">
        <v>451</v>
      </c>
      <c r="E3432" s="134" t="s">
        <v>456</v>
      </c>
      <c r="F3432" s="134" t="s">
        <v>452</v>
      </c>
      <c r="G3432" s="134" t="s">
        <v>314</v>
      </c>
      <c r="H3432" s="134" t="s">
        <v>1023</v>
      </c>
      <c r="I3432" s="134" t="s">
        <v>3</v>
      </c>
      <c r="J3432" s="135">
        <v>136.83000000000001</v>
      </c>
      <c r="K3432" s="135">
        <v>156.84</v>
      </c>
      <c r="L3432" s="135">
        <v>29.939999999999998</v>
      </c>
      <c r="M3432" s="141" t="str">
        <f t="shared" si="107"/>
        <v>201607</v>
      </c>
    </row>
    <row r="3433" spans="1:13" x14ac:dyDescent="0.25">
      <c r="A3433" s="35" t="str">
        <f>VLOOKUP(B3433,ResCat!$A$2:$B$269,2,FALSE)</f>
        <v>DOILG</v>
      </c>
      <c r="B3433" s="68" t="str">
        <f>IF(ISNA(VLOOKUP(C3433,COA!$A$2:$B$340,2,FALSE)),"XXX",VLOOKUP(C3433,COA!$A$2:$B$340,2,FALSE))</f>
        <v>C96</v>
      </c>
      <c r="C3433" s="149" t="str">
        <f t="shared" si="108"/>
        <v>0008-1006-0012</v>
      </c>
      <c r="D3433" s="134" t="s">
        <v>451</v>
      </c>
      <c r="E3433" s="134" t="s">
        <v>456</v>
      </c>
      <c r="F3433" s="134" t="s">
        <v>452</v>
      </c>
      <c r="G3433" s="134" t="s">
        <v>314</v>
      </c>
      <c r="H3433" s="134" t="s">
        <v>1023</v>
      </c>
      <c r="I3433" s="134" t="s">
        <v>2</v>
      </c>
      <c r="J3433" s="135">
        <v>1525.07</v>
      </c>
      <c r="K3433" s="135">
        <v>1468.82</v>
      </c>
      <c r="L3433" s="135">
        <v>212.57</v>
      </c>
      <c r="M3433" s="141" t="str">
        <f t="shared" si="107"/>
        <v>201607</v>
      </c>
    </row>
    <row r="3434" spans="1:13" x14ac:dyDescent="0.25">
      <c r="A3434" s="35" t="str">
        <f>VLOOKUP(B3434,ResCat!$A$2:$B$269,2,FALSE)</f>
        <v>DOILG</v>
      </c>
      <c r="B3434" s="68" t="str">
        <f>IF(ISNA(VLOOKUP(C3434,COA!$A$2:$B$340,2,FALSE)),"XXX",VLOOKUP(C3434,COA!$A$2:$B$340,2,FALSE))</f>
        <v>C96</v>
      </c>
      <c r="C3434" s="149" t="str">
        <f t="shared" si="108"/>
        <v>0008-1006-0012</v>
      </c>
      <c r="D3434" s="134" t="s">
        <v>451</v>
      </c>
      <c r="E3434" s="134" t="s">
        <v>456</v>
      </c>
      <c r="F3434" s="134" t="s">
        <v>452</v>
      </c>
      <c r="G3434" s="134" t="s">
        <v>314</v>
      </c>
      <c r="H3434" s="134" t="s">
        <v>1023</v>
      </c>
      <c r="I3434" s="134" t="s">
        <v>343</v>
      </c>
      <c r="J3434" s="135">
        <v>28.4</v>
      </c>
      <c r="K3434" s="135">
        <v>24.259999999999998</v>
      </c>
      <c r="L3434" s="135">
        <v>4.7</v>
      </c>
      <c r="M3434" s="141" t="str">
        <f t="shared" si="107"/>
        <v>201607</v>
      </c>
    </row>
    <row r="3435" spans="1:13" x14ac:dyDescent="0.25">
      <c r="A3435" s="35" t="str">
        <f>VLOOKUP(B3435,ResCat!$A$2:$B$269,2,FALSE)</f>
        <v>DOILG</v>
      </c>
      <c r="B3435" s="68" t="str">
        <f>IF(ISNA(VLOOKUP(C3435,COA!$A$2:$B$340,2,FALSE)),"XXX",VLOOKUP(C3435,COA!$A$2:$B$340,2,FALSE))</f>
        <v>C96</v>
      </c>
      <c r="C3435" s="149" t="str">
        <f t="shared" si="108"/>
        <v>0008-1006-0012</v>
      </c>
      <c r="D3435" s="134" t="s">
        <v>451</v>
      </c>
      <c r="E3435" s="134" t="s">
        <v>456</v>
      </c>
      <c r="F3435" s="134" t="s">
        <v>452</v>
      </c>
      <c r="G3435" s="134" t="s">
        <v>314</v>
      </c>
      <c r="H3435" s="134" t="s">
        <v>1023</v>
      </c>
      <c r="I3435" s="134" t="s">
        <v>1</v>
      </c>
      <c r="J3435" s="135">
        <v>430</v>
      </c>
      <c r="K3435" s="135">
        <v>430</v>
      </c>
      <c r="L3435" s="135">
        <v>264</v>
      </c>
      <c r="M3435" s="141" t="str">
        <f t="shared" si="107"/>
        <v>201607</v>
      </c>
    </row>
    <row r="3436" spans="1:13" x14ac:dyDescent="0.25">
      <c r="A3436" s="35" t="str">
        <f>VLOOKUP(B3436,ResCat!$A$2:$B$269,2,FALSE)</f>
        <v>DOILG</v>
      </c>
      <c r="B3436" s="68" t="str">
        <f>IF(ISNA(VLOOKUP(C3436,COA!$A$2:$B$340,2,FALSE)),"XXX",VLOOKUP(C3436,COA!$A$2:$B$340,2,FALSE))</f>
        <v>C96</v>
      </c>
      <c r="C3436" s="149" t="str">
        <f t="shared" si="108"/>
        <v>0008-1006-0012</v>
      </c>
      <c r="D3436" s="134" t="s">
        <v>451</v>
      </c>
      <c r="E3436" s="134" t="s">
        <v>456</v>
      </c>
      <c r="F3436" s="134" t="s">
        <v>452</v>
      </c>
      <c r="G3436" s="134" t="s">
        <v>339</v>
      </c>
      <c r="H3436" s="134" t="s">
        <v>1023</v>
      </c>
      <c r="I3436" s="134" t="s">
        <v>3</v>
      </c>
      <c r="J3436" s="135">
        <v>128.04999999999995</v>
      </c>
      <c r="K3436" s="135">
        <v>128.04999999999998</v>
      </c>
      <c r="L3436" s="135">
        <v>0</v>
      </c>
      <c r="M3436" s="141" t="str">
        <f t="shared" si="107"/>
        <v>201608</v>
      </c>
    </row>
    <row r="3437" spans="1:13" x14ac:dyDescent="0.25">
      <c r="A3437" s="35" t="str">
        <f>VLOOKUP(B3437,ResCat!$A$2:$B$269,2,FALSE)</f>
        <v>DOILG</v>
      </c>
      <c r="B3437" s="68" t="str">
        <f>IF(ISNA(VLOOKUP(C3437,COA!$A$2:$B$340,2,FALSE)),"XXX",VLOOKUP(C3437,COA!$A$2:$B$340,2,FALSE))</f>
        <v>C96</v>
      </c>
      <c r="C3437" s="149" t="str">
        <f t="shared" si="108"/>
        <v>0008-1006-0012</v>
      </c>
      <c r="D3437" s="134" t="s">
        <v>451</v>
      </c>
      <c r="E3437" s="134" t="s">
        <v>456</v>
      </c>
      <c r="F3437" s="134" t="s">
        <v>452</v>
      </c>
      <c r="G3437" s="134" t="s">
        <v>339</v>
      </c>
      <c r="H3437" s="134" t="s">
        <v>1023</v>
      </c>
      <c r="I3437" s="134" t="s">
        <v>2</v>
      </c>
      <c r="J3437" s="135">
        <v>-9200</v>
      </c>
      <c r="K3437" s="135">
        <v>-4340</v>
      </c>
      <c r="L3437" s="135">
        <v>-4340</v>
      </c>
      <c r="M3437" s="141" t="str">
        <f t="shared" si="107"/>
        <v>201608</v>
      </c>
    </row>
    <row r="3438" spans="1:13" x14ac:dyDescent="0.25">
      <c r="A3438" s="35" t="str">
        <f>VLOOKUP(B3438,ResCat!$A$2:$B$269,2,FALSE)</f>
        <v>DOILG</v>
      </c>
      <c r="B3438" s="68" t="str">
        <f>IF(ISNA(VLOOKUP(C3438,COA!$A$2:$B$340,2,FALSE)),"XXX",VLOOKUP(C3438,COA!$A$2:$B$340,2,FALSE))</f>
        <v>C96</v>
      </c>
      <c r="C3438" s="149" t="str">
        <f t="shared" si="108"/>
        <v>0008-1006-0012</v>
      </c>
      <c r="D3438" s="134" t="s">
        <v>451</v>
      </c>
      <c r="E3438" s="134" t="s">
        <v>456</v>
      </c>
      <c r="F3438" s="134" t="s">
        <v>452</v>
      </c>
      <c r="G3438" s="134" t="s">
        <v>339</v>
      </c>
      <c r="H3438" s="134" t="s">
        <v>1023</v>
      </c>
      <c r="I3438" s="134" t="s">
        <v>343</v>
      </c>
      <c r="J3438" s="135">
        <v>28.4</v>
      </c>
      <c r="K3438" s="135">
        <v>24.259999999999998</v>
      </c>
      <c r="L3438" s="135">
        <v>4.7</v>
      </c>
      <c r="M3438" s="141" t="str">
        <f t="shared" si="107"/>
        <v>201608</v>
      </c>
    </row>
    <row r="3439" spans="1:13" x14ac:dyDescent="0.25">
      <c r="A3439" s="35" t="str">
        <f>VLOOKUP(B3439,ResCat!$A$2:$B$269,2,FALSE)</f>
        <v>DOILG</v>
      </c>
      <c r="B3439" s="68" t="str">
        <f>IF(ISNA(VLOOKUP(C3439,COA!$A$2:$B$340,2,FALSE)),"XXX",VLOOKUP(C3439,COA!$A$2:$B$340,2,FALSE))</f>
        <v>C96</v>
      </c>
      <c r="C3439" s="149" t="str">
        <f t="shared" si="108"/>
        <v>0008-1006-0012</v>
      </c>
      <c r="D3439" s="134" t="s">
        <v>451</v>
      </c>
      <c r="E3439" s="134" t="s">
        <v>456</v>
      </c>
      <c r="F3439" s="134" t="s">
        <v>452</v>
      </c>
      <c r="G3439" s="134" t="s">
        <v>339</v>
      </c>
      <c r="H3439" s="134" t="s">
        <v>1023</v>
      </c>
      <c r="I3439" s="134" t="s">
        <v>1</v>
      </c>
      <c r="J3439" s="135">
        <v>0</v>
      </c>
      <c r="K3439" s="135">
        <v>3.5527136788005009E-15</v>
      </c>
      <c r="L3439" s="135">
        <v>-1.0658141036401503E-14</v>
      </c>
      <c r="M3439" s="141" t="str">
        <f t="shared" si="107"/>
        <v>201608</v>
      </c>
    </row>
    <row r="3440" spans="1:13" x14ac:dyDescent="0.25">
      <c r="A3440" s="35" t="str">
        <f>VLOOKUP(B3440,ResCat!$A$2:$B$269,2,FALSE)</f>
        <v>DOILG</v>
      </c>
      <c r="B3440" s="68" t="str">
        <f>IF(ISNA(VLOOKUP(C3440,COA!$A$2:$B$340,2,FALSE)),"XXX",VLOOKUP(C3440,COA!$A$2:$B$340,2,FALSE))</f>
        <v>C96</v>
      </c>
      <c r="C3440" s="149" t="str">
        <f t="shared" si="108"/>
        <v>0008-1006-0012</v>
      </c>
      <c r="D3440" s="134" t="s">
        <v>451</v>
      </c>
      <c r="E3440" s="134" t="s">
        <v>456</v>
      </c>
      <c r="F3440" s="134" t="s">
        <v>452</v>
      </c>
      <c r="G3440" s="134" t="s">
        <v>342</v>
      </c>
      <c r="H3440" s="134" t="s">
        <v>1023</v>
      </c>
      <c r="I3440" s="134" t="s">
        <v>2</v>
      </c>
      <c r="J3440" s="135">
        <v>248.31</v>
      </c>
      <c r="K3440" s="135">
        <v>248.31</v>
      </c>
      <c r="L3440" s="135">
        <v>156.93</v>
      </c>
      <c r="M3440" s="141" t="str">
        <f t="shared" si="107"/>
        <v>201609</v>
      </c>
    </row>
    <row r="3441" spans="1:13" x14ac:dyDescent="0.25">
      <c r="A3441" s="35" t="str">
        <f>VLOOKUP(B3441,ResCat!$A$2:$B$269,2,FALSE)</f>
        <v>DOILG</v>
      </c>
      <c r="B3441" s="68" t="str">
        <f>IF(ISNA(VLOOKUP(C3441,COA!$A$2:$B$340,2,FALSE)),"XXX",VLOOKUP(C3441,COA!$A$2:$B$340,2,FALSE))</f>
        <v>C96</v>
      </c>
      <c r="C3441" s="149" t="str">
        <f t="shared" si="108"/>
        <v>0008-1006-0012</v>
      </c>
      <c r="D3441" s="134" t="s">
        <v>451</v>
      </c>
      <c r="E3441" s="134" t="s">
        <v>456</v>
      </c>
      <c r="F3441" s="134" t="s">
        <v>452</v>
      </c>
      <c r="G3441" s="134" t="s">
        <v>342</v>
      </c>
      <c r="H3441" s="134" t="s">
        <v>1023</v>
      </c>
      <c r="I3441" s="134" t="s">
        <v>343</v>
      </c>
      <c r="J3441" s="135">
        <v>25.56</v>
      </c>
      <c r="K3441" s="135">
        <v>19.799999999999997</v>
      </c>
      <c r="L3441" s="135">
        <v>4.7</v>
      </c>
      <c r="M3441" s="141" t="str">
        <f t="shared" si="107"/>
        <v>201609</v>
      </c>
    </row>
    <row r="3442" spans="1:13" x14ac:dyDescent="0.25">
      <c r="A3442" s="35" t="str">
        <f>VLOOKUP(B3442,ResCat!$A$2:$B$269,2,FALSE)</f>
        <v>DOILG</v>
      </c>
      <c r="B3442" s="68" t="str">
        <f>IF(ISNA(VLOOKUP(C3442,COA!$A$2:$B$340,2,FALSE)),"XXX",VLOOKUP(C3442,COA!$A$2:$B$340,2,FALSE))</f>
        <v>C96</v>
      </c>
      <c r="C3442" s="149" t="str">
        <f t="shared" si="108"/>
        <v>0008-1006-0012</v>
      </c>
      <c r="D3442" s="134" t="s">
        <v>451</v>
      </c>
      <c r="E3442" s="134" t="s">
        <v>456</v>
      </c>
      <c r="F3442" s="134" t="s">
        <v>452</v>
      </c>
      <c r="G3442" s="134" t="s">
        <v>342</v>
      </c>
      <c r="H3442" s="134" t="s">
        <v>1023</v>
      </c>
      <c r="I3442" s="134" t="s">
        <v>1</v>
      </c>
      <c r="J3442" s="135">
        <v>0</v>
      </c>
      <c r="K3442" s="135">
        <v>0</v>
      </c>
      <c r="L3442" s="135">
        <v>0</v>
      </c>
      <c r="M3442" s="141" t="str">
        <f t="shared" si="107"/>
        <v>201609</v>
      </c>
    </row>
    <row r="3443" spans="1:13" x14ac:dyDescent="0.25">
      <c r="A3443" s="35" t="str">
        <f>VLOOKUP(B3443,ResCat!$A$2:$B$269,2,FALSE)</f>
        <v>DOILG</v>
      </c>
      <c r="B3443" s="68" t="str">
        <f>IF(ISNA(VLOOKUP(C3443,COA!$A$2:$B$340,2,FALSE)),"XXX",VLOOKUP(C3443,COA!$A$2:$B$340,2,FALSE))</f>
        <v>C96</v>
      </c>
      <c r="C3443" s="149" t="str">
        <f t="shared" si="108"/>
        <v>0008-1006-0012</v>
      </c>
      <c r="D3443" s="134" t="s">
        <v>451</v>
      </c>
      <c r="E3443" s="134" t="s">
        <v>456</v>
      </c>
      <c r="F3443" s="134" t="s">
        <v>452</v>
      </c>
      <c r="G3443" s="134" t="s">
        <v>316</v>
      </c>
      <c r="H3443" s="134" t="s">
        <v>1023</v>
      </c>
      <c r="I3443" s="134" t="s">
        <v>2</v>
      </c>
      <c r="J3443" s="135">
        <v>212.25</v>
      </c>
      <c r="K3443" s="135">
        <v>212.25</v>
      </c>
      <c r="L3443" s="135">
        <v>88.43</v>
      </c>
      <c r="M3443" s="141" t="str">
        <f t="shared" si="107"/>
        <v>201610</v>
      </c>
    </row>
    <row r="3444" spans="1:13" x14ac:dyDescent="0.25">
      <c r="A3444" s="35" t="str">
        <f>VLOOKUP(B3444,ResCat!$A$2:$B$269,2,FALSE)</f>
        <v>DOILG</v>
      </c>
      <c r="B3444" s="68" t="str">
        <f>IF(ISNA(VLOOKUP(C3444,COA!$A$2:$B$340,2,FALSE)),"XXX",VLOOKUP(C3444,COA!$A$2:$B$340,2,FALSE))</f>
        <v>C96</v>
      </c>
      <c r="C3444" s="149" t="str">
        <f t="shared" si="108"/>
        <v>0008-1006-0012</v>
      </c>
      <c r="D3444" s="134" t="s">
        <v>451</v>
      </c>
      <c r="E3444" s="134" t="s">
        <v>456</v>
      </c>
      <c r="F3444" s="134" t="s">
        <v>452</v>
      </c>
      <c r="G3444" s="134" t="s">
        <v>316</v>
      </c>
      <c r="H3444" s="134" t="s">
        <v>1023</v>
      </c>
      <c r="I3444" s="134" t="s">
        <v>343</v>
      </c>
      <c r="J3444" s="135">
        <v>25.64</v>
      </c>
      <c r="K3444" s="135">
        <v>19.799999999999997</v>
      </c>
      <c r="L3444" s="135">
        <v>4.7</v>
      </c>
      <c r="M3444" s="141" t="str">
        <f t="shared" si="107"/>
        <v>201610</v>
      </c>
    </row>
    <row r="3445" spans="1:13" x14ac:dyDescent="0.25">
      <c r="A3445" s="35" t="str">
        <f>VLOOKUP(B3445,ResCat!$A$2:$B$269,2,FALSE)</f>
        <v>DOILG</v>
      </c>
      <c r="B3445" s="68" t="str">
        <f>IF(ISNA(VLOOKUP(C3445,COA!$A$2:$B$340,2,FALSE)),"XXX",VLOOKUP(C3445,COA!$A$2:$B$340,2,FALSE))</f>
        <v>C96</v>
      </c>
      <c r="C3445" s="149" t="str">
        <f t="shared" si="108"/>
        <v>0008-1006-0012</v>
      </c>
      <c r="D3445" s="134" t="s">
        <v>451</v>
      </c>
      <c r="E3445" s="134" t="s">
        <v>456</v>
      </c>
      <c r="F3445" s="134" t="s">
        <v>452</v>
      </c>
      <c r="G3445" s="134" t="s">
        <v>318</v>
      </c>
      <c r="H3445" s="134" t="s">
        <v>1023</v>
      </c>
      <c r="I3445" s="134" t="s">
        <v>3</v>
      </c>
      <c r="J3445" s="135">
        <v>219.39999999999998</v>
      </c>
      <c r="K3445" s="135">
        <v>219.39999999999998</v>
      </c>
      <c r="L3445" s="135">
        <v>99.84</v>
      </c>
      <c r="M3445" s="141" t="str">
        <f t="shared" si="107"/>
        <v>201611</v>
      </c>
    </row>
    <row r="3446" spans="1:13" x14ac:dyDescent="0.25">
      <c r="A3446" s="35" t="str">
        <f>VLOOKUP(B3446,ResCat!$A$2:$B$269,2,FALSE)</f>
        <v>DOILG</v>
      </c>
      <c r="B3446" s="68" t="str">
        <f>IF(ISNA(VLOOKUP(C3446,COA!$A$2:$B$340,2,FALSE)),"XXX",VLOOKUP(C3446,COA!$A$2:$B$340,2,FALSE))</f>
        <v>C96</v>
      </c>
      <c r="C3446" s="149" t="str">
        <f t="shared" si="108"/>
        <v>0008-1006-0012</v>
      </c>
      <c r="D3446" s="134" t="s">
        <v>451</v>
      </c>
      <c r="E3446" s="134" t="s">
        <v>456</v>
      </c>
      <c r="F3446" s="134" t="s">
        <v>452</v>
      </c>
      <c r="G3446" s="134" t="s">
        <v>318</v>
      </c>
      <c r="H3446" s="134" t="s">
        <v>1023</v>
      </c>
      <c r="I3446" s="134" t="s">
        <v>2</v>
      </c>
      <c r="J3446" s="135">
        <v>1601.6200000000001</v>
      </c>
      <c r="K3446" s="135">
        <v>1601.6200000000001</v>
      </c>
      <c r="L3446" s="135">
        <v>0</v>
      </c>
      <c r="M3446" s="141" t="str">
        <f t="shared" si="107"/>
        <v>201611</v>
      </c>
    </row>
    <row r="3447" spans="1:13" x14ac:dyDescent="0.25">
      <c r="A3447" s="35" t="str">
        <f>VLOOKUP(B3447,ResCat!$A$2:$B$269,2,FALSE)</f>
        <v>DOILG</v>
      </c>
      <c r="B3447" s="68" t="str">
        <f>IF(ISNA(VLOOKUP(C3447,COA!$A$2:$B$340,2,FALSE)),"XXX",VLOOKUP(C3447,COA!$A$2:$B$340,2,FALSE))</f>
        <v>C96</v>
      </c>
      <c r="C3447" s="149" t="str">
        <f t="shared" si="108"/>
        <v>0008-1006-0012</v>
      </c>
      <c r="D3447" s="134" t="s">
        <v>451</v>
      </c>
      <c r="E3447" s="134" t="s">
        <v>456</v>
      </c>
      <c r="F3447" s="134" t="s">
        <v>452</v>
      </c>
      <c r="G3447" s="134" t="s">
        <v>318</v>
      </c>
      <c r="H3447" s="134" t="s">
        <v>1023</v>
      </c>
      <c r="I3447" s="134" t="s">
        <v>343</v>
      </c>
      <c r="J3447" s="135">
        <v>18.84</v>
      </c>
      <c r="K3447" s="135">
        <v>14.7</v>
      </c>
      <c r="L3447" s="135">
        <v>4.7</v>
      </c>
      <c r="M3447" s="141" t="str">
        <f t="shared" si="107"/>
        <v>201611</v>
      </c>
    </row>
    <row r="3448" spans="1:13" x14ac:dyDescent="0.25">
      <c r="A3448" s="35" t="str">
        <f>VLOOKUP(B3448,ResCat!$A$2:$B$269,2,FALSE)</f>
        <v>DOILG</v>
      </c>
      <c r="B3448" s="68" t="str">
        <f>IF(ISNA(VLOOKUP(C3448,COA!$A$2:$B$340,2,FALSE)),"XXX",VLOOKUP(C3448,COA!$A$2:$B$340,2,FALSE))</f>
        <v>C96</v>
      </c>
      <c r="C3448" s="149" t="str">
        <f t="shared" si="108"/>
        <v>0008-1006-0012</v>
      </c>
      <c r="D3448" s="134" t="s">
        <v>451</v>
      </c>
      <c r="E3448" s="134" t="s">
        <v>456</v>
      </c>
      <c r="F3448" s="134" t="s">
        <v>452</v>
      </c>
      <c r="G3448" s="134" t="s">
        <v>318</v>
      </c>
      <c r="H3448" s="134" t="s">
        <v>1023</v>
      </c>
      <c r="I3448" s="134" t="s">
        <v>1</v>
      </c>
      <c r="J3448" s="135">
        <v>385.4</v>
      </c>
      <c r="K3448" s="135">
        <v>-460.02</v>
      </c>
      <c r="L3448" s="135">
        <v>-632.33999999999992</v>
      </c>
      <c r="M3448" s="141" t="str">
        <f t="shared" si="107"/>
        <v>201611</v>
      </c>
    </row>
    <row r="3449" spans="1:13" x14ac:dyDescent="0.25">
      <c r="A3449" s="35" t="str">
        <f>VLOOKUP(B3449,ResCat!$A$2:$B$269,2,FALSE)</f>
        <v>DOILG</v>
      </c>
      <c r="B3449" s="68" t="str">
        <f>IF(ISNA(VLOOKUP(C3449,COA!$A$2:$B$340,2,FALSE)),"XXX",VLOOKUP(C3449,COA!$A$2:$B$340,2,FALSE))</f>
        <v>C96</v>
      </c>
      <c r="C3449" s="149" t="str">
        <f t="shared" si="108"/>
        <v>0008-1006-0012</v>
      </c>
      <c r="D3449" s="134" t="s">
        <v>451</v>
      </c>
      <c r="E3449" s="134" t="s">
        <v>456</v>
      </c>
      <c r="F3449" s="134" t="s">
        <v>452</v>
      </c>
      <c r="G3449" s="134" t="s">
        <v>320</v>
      </c>
      <c r="H3449" s="134" t="s">
        <v>1023</v>
      </c>
      <c r="I3449" s="134" t="s">
        <v>3</v>
      </c>
      <c r="J3449" s="135">
        <v>354.11</v>
      </c>
      <c r="K3449" s="135">
        <v>355.70000000000005</v>
      </c>
      <c r="L3449" s="135">
        <v>238.60000000000002</v>
      </c>
      <c r="M3449" s="141" t="str">
        <f t="shared" si="107"/>
        <v>201612</v>
      </c>
    </row>
    <row r="3450" spans="1:13" x14ac:dyDescent="0.25">
      <c r="A3450" s="35" t="str">
        <f>VLOOKUP(B3450,ResCat!$A$2:$B$269,2,FALSE)</f>
        <v>DOILG</v>
      </c>
      <c r="B3450" s="68" t="str">
        <f>IF(ISNA(VLOOKUP(C3450,COA!$A$2:$B$340,2,FALSE)),"XXX",VLOOKUP(C3450,COA!$A$2:$B$340,2,FALSE))</f>
        <v>C96</v>
      </c>
      <c r="C3450" s="149" t="str">
        <f t="shared" si="108"/>
        <v>0008-1006-0012</v>
      </c>
      <c r="D3450" s="134" t="s">
        <v>451</v>
      </c>
      <c r="E3450" s="134" t="s">
        <v>456</v>
      </c>
      <c r="F3450" s="134" t="s">
        <v>452</v>
      </c>
      <c r="G3450" s="134" t="s">
        <v>320</v>
      </c>
      <c r="H3450" s="134" t="s">
        <v>1023</v>
      </c>
      <c r="I3450" s="134" t="s">
        <v>2</v>
      </c>
      <c r="J3450" s="135">
        <v>390.64</v>
      </c>
      <c r="K3450" s="135">
        <v>289.43000000000006</v>
      </c>
      <c r="L3450" s="135">
        <v>30.92</v>
      </c>
      <c r="M3450" s="141" t="str">
        <f t="shared" si="107"/>
        <v>201612</v>
      </c>
    </row>
    <row r="3451" spans="1:13" x14ac:dyDescent="0.25">
      <c r="A3451" s="35" t="str">
        <f>VLOOKUP(B3451,ResCat!$A$2:$B$269,2,FALSE)</f>
        <v>DOILG</v>
      </c>
      <c r="B3451" s="68" t="str">
        <f>IF(ISNA(VLOOKUP(C3451,COA!$A$2:$B$340,2,FALSE)),"XXX",VLOOKUP(C3451,COA!$A$2:$B$340,2,FALSE))</f>
        <v>C96</v>
      </c>
      <c r="C3451" s="149" t="str">
        <f t="shared" si="108"/>
        <v>0008-1006-0012</v>
      </c>
      <c r="D3451" s="134" t="s">
        <v>451</v>
      </c>
      <c r="E3451" s="134" t="s">
        <v>456</v>
      </c>
      <c r="F3451" s="134" t="s">
        <v>452</v>
      </c>
      <c r="G3451" s="134" t="s">
        <v>320</v>
      </c>
      <c r="H3451" s="134" t="s">
        <v>1023</v>
      </c>
      <c r="I3451" s="134" t="s">
        <v>1</v>
      </c>
      <c r="J3451" s="135">
        <v>448.95000000000005</v>
      </c>
      <c r="K3451" s="135">
        <v>448.95000000000005</v>
      </c>
      <c r="L3451" s="135">
        <v>0</v>
      </c>
      <c r="M3451" s="141" t="str">
        <f t="shared" si="107"/>
        <v>201612</v>
      </c>
    </row>
    <row r="3452" spans="1:13" x14ac:dyDescent="0.25">
      <c r="A3452" s="35" t="str">
        <f>VLOOKUP(B3452,ResCat!$A$2:$B$269,2,FALSE)</f>
        <v>DOILG</v>
      </c>
      <c r="B3452" s="68" t="str">
        <f>IF(ISNA(VLOOKUP(C3452,COA!$A$2:$B$340,2,FALSE)),"XXX",VLOOKUP(C3452,COA!$A$2:$B$340,2,FALSE))</f>
        <v>C96</v>
      </c>
      <c r="C3452" s="149" t="str">
        <f t="shared" si="108"/>
        <v>0008-1006-0012</v>
      </c>
      <c r="D3452" s="134" t="s">
        <v>451</v>
      </c>
      <c r="E3452" s="134" t="s">
        <v>456</v>
      </c>
      <c r="F3452" s="134" t="s">
        <v>452</v>
      </c>
      <c r="G3452" s="134" t="s">
        <v>322</v>
      </c>
      <c r="H3452" s="134" t="s">
        <v>1023</v>
      </c>
      <c r="I3452" s="134" t="s">
        <v>3</v>
      </c>
      <c r="J3452" s="135">
        <v>-53.259999999999991</v>
      </c>
      <c r="K3452" s="135">
        <v>30.890000000000015</v>
      </c>
      <c r="L3452" s="135">
        <v>-62.349999999999994</v>
      </c>
      <c r="M3452" s="141" t="str">
        <f t="shared" si="107"/>
        <v>201701</v>
      </c>
    </row>
    <row r="3453" spans="1:13" x14ac:dyDescent="0.25">
      <c r="A3453" s="35" t="str">
        <f>VLOOKUP(B3453,ResCat!$A$2:$B$269,2,FALSE)</f>
        <v>DOILG</v>
      </c>
      <c r="B3453" s="68" t="str">
        <f>IF(ISNA(VLOOKUP(C3453,COA!$A$2:$B$340,2,FALSE)),"XXX",VLOOKUP(C3453,COA!$A$2:$B$340,2,FALSE))</f>
        <v>C96</v>
      </c>
      <c r="C3453" s="149" t="str">
        <f t="shared" si="108"/>
        <v>0008-1006-0012</v>
      </c>
      <c r="D3453" s="134" t="s">
        <v>451</v>
      </c>
      <c r="E3453" s="134" t="s">
        <v>456</v>
      </c>
      <c r="F3453" s="134" t="s">
        <v>452</v>
      </c>
      <c r="G3453" s="134" t="s">
        <v>322</v>
      </c>
      <c r="H3453" s="134" t="s">
        <v>1023</v>
      </c>
      <c r="I3453" s="134" t="s">
        <v>2</v>
      </c>
      <c r="J3453" s="135">
        <v>2853.5300000000007</v>
      </c>
      <c r="K3453" s="135">
        <v>982.89</v>
      </c>
      <c r="L3453" s="135">
        <v>0</v>
      </c>
      <c r="M3453" s="141" t="str">
        <f t="shared" si="107"/>
        <v>201701</v>
      </c>
    </row>
    <row r="3454" spans="1:13" x14ac:dyDescent="0.25">
      <c r="A3454" s="35" t="str">
        <f>VLOOKUP(B3454,ResCat!$A$2:$B$269,2,FALSE)</f>
        <v>DOILG</v>
      </c>
      <c r="B3454" s="68" t="str">
        <f>IF(ISNA(VLOOKUP(C3454,COA!$A$2:$B$340,2,FALSE)),"XXX",VLOOKUP(C3454,COA!$A$2:$B$340,2,FALSE))</f>
        <v>C96</v>
      </c>
      <c r="C3454" s="149" t="str">
        <f t="shared" si="108"/>
        <v>0008-1006-0012</v>
      </c>
      <c r="D3454" s="134" t="s">
        <v>451</v>
      </c>
      <c r="E3454" s="134" t="s">
        <v>456</v>
      </c>
      <c r="F3454" s="134" t="s">
        <v>452</v>
      </c>
      <c r="G3454" s="134" t="s">
        <v>322</v>
      </c>
      <c r="H3454" s="134" t="s">
        <v>1023</v>
      </c>
      <c r="I3454" s="134" t="s">
        <v>1</v>
      </c>
      <c r="J3454" s="135">
        <v>442.83</v>
      </c>
      <c r="K3454" s="135">
        <v>442.83</v>
      </c>
      <c r="L3454" s="135">
        <v>274.26</v>
      </c>
      <c r="M3454" s="141" t="str">
        <f t="shared" si="107"/>
        <v>201701</v>
      </c>
    </row>
    <row r="3455" spans="1:13" x14ac:dyDescent="0.25">
      <c r="A3455" s="35" t="str">
        <f>VLOOKUP(B3455,ResCat!$A$2:$B$269,2,FALSE)</f>
        <v>DOILG</v>
      </c>
      <c r="B3455" s="68" t="str">
        <f>IF(ISNA(VLOOKUP(C3455,COA!$A$2:$B$340,2,FALSE)),"XXX",VLOOKUP(C3455,COA!$A$2:$B$340,2,FALSE))</f>
        <v>C96</v>
      </c>
      <c r="C3455" s="149" t="str">
        <f t="shared" si="108"/>
        <v>0008-1006-0012</v>
      </c>
      <c r="D3455" s="134" t="s">
        <v>451</v>
      </c>
      <c r="E3455" s="134" t="s">
        <v>456</v>
      </c>
      <c r="F3455" s="134" t="s">
        <v>452</v>
      </c>
      <c r="G3455" s="134" t="s">
        <v>324</v>
      </c>
      <c r="H3455" s="134" t="s">
        <v>1023</v>
      </c>
      <c r="I3455" s="134" t="s">
        <v>3</v>
      </c>
      <c r="J3455" s="135">
        <v>131.63999999999999</v>
      </c>
      <c r="K3455" s="135">
        <v>131.63999999999999</v>
      </c>
      <c r="L3455" s="135">
        <v>38.4</v>
      </c>
      <c r="M3455" s="141" t="str">
        <f t="shared" si="107"/>
        <v>201702</v>
      </c>
    </row>
    <row r="3456" spans="1:13" x14ac:dyDescent="0.25">
      <c r="A3456" s="35" t="str">
        <f>VLOOKUP(B3456,ResCat!$A$2:$B$269,2,FALSE)</f>
        <v>DOILG</v>
      </c>
      <c r="B3456" s="68" t="str">
        <f>IF(ISNA(VLOOKUP(C3456,COA!$A$2:$B$340,2,FALSE)),"XXX",VLOOKUP(C3456,COA!$A$2:$B$340,2,FALSE))</f>
        <v>C96</v>
      </c>
      <c r="C3456" s="149" t="str">
        <f t="shared" si="108"/>
        <v>0008-1006-0012</v>
      </c>
      <c r="D3456" s="134" t="s">
        <v>451</v>
      </c>
      <c r="E3456" s="134" t="s">
        <v>456</v>
      </c>
      <c r="F3456" s="134" t="s">
        <v>452</v>
      </c>
      <c r="G3456" s="134" t="s">
        <v>324</v>
      </c>
      <c r="H3456" s="134" t="s">
        <v>1023</v>
      </c>
      <c r="I3456" s="134" t="s">
        <v>2</v>
      </c>
      <c r="J3456" s="135">
        <v>819.26</v>
      </c>
      <c r="K3456" s="135">
        <v>653.16</v>
      </c>
      <c r="L3456" s="135">
        <v>261.38</v>
      </c>
      <c r="M3456" s="141" t="str">
        <f t="shared" si="107"/>
        <v>201702</v>
      </c>
    </row>
    <row r="3457" spans="1:13" x14ac:dyDescent="0.25">
      <c r="A3457" s="35" t="str">
        <f>VLOOKUP(B3457,ResCat!$A$2:$B$269,2,FALSE)</f>
        <v>DOILG</v>
      </c>
      <c r="B3457" s="68" t="str">
        <f>IF(ISNA(VLOOKUP(C3457,COA!$A$2:$B$340,2,FALSE)),"XXX",VLOOKUP(C3457,COA!$A$2:$B$340,2,FALSE))</f>
        <v>C96</v>
      </c>
      <c r="C3457" s="149" t="str">
        <f t="shared" si="108"/>
        <v>0008-1006-0012</v>
      </c>
      <c r="D3457" s="134" t="s">
        <v>451</v>
      </c>
      <c r="E3457" s="134" t="s">
        <v>456</v>
      </c>
      <c r="F3457" s="134" t="s">
        <v>452</v>
      </c>
      <c r="G3457" s="134" t="s">
        <v>324</v>
      </c>
      <c r="H3457" s="134" t="s">
        <v>1023</v>
      </c>
      <c r="I3457" s="134" t="s">
        <v>1</v>
      </c>
      <c r="J3457" s="135">
        <v>427.73</v>
      </c>
      <c r="K3457" s="135">
        <v>427.73</v>
      </c>
      <c r="L3457" s="135">
        <v>272.68</v>
      </c>
      <c r="M3457" s="141" t="str">
        <f t="shared" si="107"/>
        <v>201702</v>
      </c>
    </row>
    <row r="3458" spans="1:13" x14ac:dyDescent="0.25">
      <c r="A3458" s="35" t="str">
        <f>VLOOKUP(B3458,ResCat!$A$2:$B$269,2,FALSE)</f>
        <v>DOILG</v>
      </c>
      <c r="B3458" s="68" t="str">
        <f>IF(ISNA(VLOOKUP(C3458,COA!$A$2:$B$340,2,FALSE)),"XXX",VLOOKUP(C3458,COA!$A$2:$B$340,2,FALSE))</f>
        <v>C96</v>
      </c>
      <c r="C3458" s="149" t="str">
        <f t="shared" si="108"/>
        <v>0008-1006-0012</v>
      </c>
      <c r="D3458" s="134" t="s">
        <v>451</v>
      </c>
      <c r="E3458" s="134" t="s">
        <v>456</v>
      </c>
      <c r="F3458" s="134" t="s">
        <v>452</v>
      </c>
      <c r="G3458" s="134" t="s">
        <v>326</v>
      </c>
      <c r="H3458" s="134" t="s">
        <v>1023</v>
      </c>
      <c r="I3458" s="134" t="s">
        <v>3</v>
      </c>
      <c r="J3458" s="135">
        <v>93.24</v>
      </c>
      <c r="K3458" s="135">
        <v>93.24</v>
      </c>
      <c r="L3458" s="135">
        <v>93.24</v>
      </c>
      <c r="M3458" s="141" t="str">
        <f t="shared" si="107"/>
        <v>201703</v>
      </c>
    </row>
    <row r="3459" spans="1:13" x14ac:dyDescent="0.25">
      <c r="A3459" s="35" t="str">
        <f>VLOOKUP(B3459,ResCat!$A$2:$B$269,2,FALSE)</f>
        <v>DOILG</v>
      </c>
      <c r="B3459" s="68" t="str">
        <f>IF(ISNA(VLOOKUP(C3459,COA!$A$2:$B$340,2,FALSE)),"XXX",VLOOKUP(C3459,COA!$A$2:$B$340,2,FALSE))</f>
        <v>C96</v>
      </c>
      <c r="C3459" s="149" t="str">
        <f t="shared" si="108"/>
        <v>0008-1006-0012</v>
      </c>
      <c r="D3459" s="134" t="s">
        <v>451</v>
      </c>
      <c r="E3459" s="134" t="s">
        <v>456</v>
      </c>
      <c r="F3459" s="134" t="s">
        <v>452</v>
      </c>
      <c r="G3459" s="134" t="s">
        <v>326</v>
      </c>
      <c r="H3459" s="134" t="s">
        <v>1023</v>
      </c>
      <c r="I3459" s="134" t="s">
        <v>2</v>
      </c>
      <c r="J3459" s="135">
        <v>480.75000000000006</v>
      </c>
      <c r="K3459" s="135">
        <v>480.75000000000006</v>
      </c>
      <c r="L3459" s="135">
        <v>74.94</v>
      </c>
      <c r="M3459" s="141" t="str">
        <f t="shared" si="107"/>
        <v>201703</v>
      </c>
    </row>
    <row r="3460" spans="1:13" x14ac:dyDescent="0.25">
      <c r="A3460" s="35" t="str">
        <f>VLOOKUP(B3460,ResCat!$A$2:$B$269,2,FALSE)</f>
        <v>DOILG</v>
      </c>
      <c r="B3460" s="68" t="str">
        <f>IF(ISNA(VLOOKUP(C3460,COA!$A$2:$B$340,2,FALSE)),"XXX",VLOOKUP(C3460,COA!$A$2:$B$340,2,FALSE))</f>
        <v>C96</v>
      </c>
      <c r="C3460" s="149" t="str">
        <f t="shared" si="108"/>
        <v>0008-1006-0012</v>
      </c>
      <c r="D3460" s="134" t="s">
        <v>451</v>
      </c>
      <c r="E3460" s="134" t="s">
        <v>456</v>
      </c>
      <c r="F3460" s="134" t="s">
        <v>452</v>
      </c>
      <c r="G3460" s="134" t="s">
        <v>328</v>
      </c>
      <c r="H3460" s="134" t="s">
        <v>1023</v>
      </c>
      <c r="I3460" s="134" t="s">
        <v>3</v>
      </c>
      <c r="J3460" s="135">
        <v>196.22</v>
      </c>
      <c r="K3460" s="135">
        <v>196.22</v>
      </c>
      <c r="L3460" s="135">
        <v>100.44</v>
      </c>
      <c r="M3460" s="141" t="str">
        <f t="shared" ref="M3460:M3523" si="109">IF(G3460&lt;$M$1,$M$1,G3460)</f>
        <v>201704</v>
      </c>
    </row>
    <row r="3461" spans="1:13" x14ac:dyDescent="0.25">
      <c r="A3461" s="35" t="str">
        <f>VLOOKUP(B3461,ResCat!$A$2:$B$269,2,FALSE)</f>
        <v>DOILG</v>
      </c>
      <c r="B3461" s="68" t="str">
        <f>IF(ISNA(VLOOKUP(C3461,COA!$A$2:$B$340,2,FALSE)),"XXX",VLOOKUP(C3461,COA!$A$2:$B$340,2,FALSE))</f>
        <v>C96</v>
      </c>
      <c r="C3461" s="149" t="str">
        <f t="shared" ref="C3461:C3524" si="110">D3461&amp;"-"&amp;E3461&amp;"-"&amp;F3461</f>
        <v>0008-1006-0012</v>
      </c>
      <c r="D3461" s="134" t="s">
        <v>451</v>
      </c>
      <c r="E3461" s="134" t="s">
        <v>456</v>
      </c>
      <c r="F3461" s="134" t="s">
        <v>452</v>
      </c>
      <c r="G3461" s="134" t="s">
        <v>328</v>
      </c>
      <c r="H3461" s="134" t="s">
        <v>1023</v>
      </c>
      <c r="I3461" s="134" t="s">
        <v>2</v>
      </c>
      <c r="J3461" s="135">
        <v>705.5</v>
      </c>
      <c r="K3461" s="135">
        <v>689.9</v>
      </c>
      <c r="L3461" s="135">
        <v>156.1</v>
      </c>
      <c r="M3461" s="141" t="str">
        <f t="shared" si="109"/>
        <v>201704</v>
      </c>
    </row>
    <row r="3462" spans="1:13" x14ac:dyDescent="0.25">
      <c r="A3462" s="35" t="str">
        <f>VLOOKUP(B3462,ResCat!$A$2:$B$269,2,FALSE)</f>
        <v>DOILG</v>
      </c>
      <c r="B3462" s="68" t="str">
        <f>IF(ISNA(VLOOKUP(C3462,COA!$A$2:$B$340,2,FALSE)),"XXX",VLOOKUP(C3462,COA!$A$2:$B$340,2,FALSE))</f>
        <v>C96</v>
      </c>
      <c r="C3462" s="149" t="str">
        <f t="shared" si="110"/>
        <v>0008-1006-0012</v>
      </c>
      <c r="D3462" s="134" t="s">
        <v>451</v>
      </c>
      <c r="E3462" s="134" t="s">
        <v>456</v>
      </c>
      <c r="F3462" s="134" t="s">
        <v>452</v>
      </c>
      <c r="G3462" s="134" t="s">
        <v>328</v>
      </c>
      <c r="H3462" s="134" t="s">
        <v>1023</v>
      </c>
      <c r="I3462" s="134" t="s">
        <v>1</v>
      </c>
      <c r="J3462" s="135">
        <v>355.58</v>
      </c>
      <c r="K3462" s="135">
        <v>355.58</v>
      </c>
      <c r="L3462" s="135">
        <v>170</v>
      </c>
      <c r="M3462" s="141" t="str">
        <f t="shared" si="109"/>
        <v>201704</v>
      </c>
    </row>
    <row r="3463" spans="1:13" x14ac:dyDescent="0.25">
      <c r="A3463" s="35" t="str">
        <f>VLOOKUP(B3463,ResCat!$A$2:$B$269,2,FALSE)</f>
        <v>DOILG</v>
      </c>
      <c r="B3463" s="68" t="str">
        <f>IF(ISNA(VLOOKUP(C3463,COA!$A$2:$B$340,2,FALSE)),"XXX",VLOOKUP(C3463,COA!$A$2:$B$340,2,FALSE))</f>
        <v>C96</v>
      </c>
      <c r="C3463" s="149" t="str">
        <f t="shared" si="110"/>
        <v>0008-1006-0012</v>
      </c>
      <c r="D3463" s="134" t="s">
        <v>451</v>
      </c>
      <c r="E3463" s="134" t="s">
        <v>456</v>
      </c>
      <c r="F3463" s="134" t="s">
        <v>452</v>
      </c>
      <c r="G3463" s="134" t="s">
        <v>330</v>
      </c>
      <c r="H3463" s="134" t="s">
        <v>1023</v>
      </c>
      <c r="I3463" s="134" t="s">
        <v>3</v>
      </c>
      <c r="J3463" s="135">
        <v>139.66</v>
      </c>
      <c r="K3463" s="135">
        <v>139.66</v>
      </c>
      <c r="L3463" s="135">
        <v>93.24</v>
      </c>
      <c r="M3463" s="141" t="str">
        <f t="shared" si="109"/>
        <v>201705</v>
      </c>
    </row>
    <row r="3464" spans="1:13" x14ac:dyDescent="0.25">
      <c r="A3464" s="35" t="str">
        <f>VLOOKUP(B3464,ResCat!$A$2:$B$269,2,FALSE)</f>
        <v>DOILG</v>
      </c>
      <c r="B3464" s="68" t="str">
        <f>IF(ISNA(VLOOKUP(C3464,COA!$A$2:$B$340,2,FALSE)),"XXX",VLOOKUP(C3464,COA!$A$2:$B$340,2,FALSE))</f>
        <v>C96</v>
      </c>
      <c r="C3464" s="149" t="str">
        <f t="shared" si="110"/>
        <v>0008-1006-0012</v>
      </c>
      <c r="D3464" s="134" t="s">
        <v>451</v>
      </c>
      <c r="E3464" s="134" t="s">
        <v>456</v>
      </c>
      <c r="F3464" s="134" t="s">
        <v>452</v>
      </c>
      <c r="G3464" s="134" t="s">
        <v>330</v>
      </c>
      <c r="H3464" s="134" t="s">
        <v>1023</v>
      </c>
      <c r="I3464" s="134" t="s">
        <v>2</v>
      </c>
      <c r="J3464" s="135">
        <v>269.20000000000005</v>
      </c>
      <c r="K3464" s="135">
        <v>0</v>
      </c>
      <c r="L3464" s="135">
        <v>0</v>
      </c>
      <c r="M3464" s="141" t="str">
        <f t="shared" si="109"/>
        <v>201705</v>
      </c>
    </row>
    <row r="3465" spans="1:13" x14ac:dyDescent="0.25">
      <c r="A3465" s="35" t="str">
        <f>VLOOKUP(B3465,ResCat!$A$2:$B$269,2,FALSE)</f>
        <v>DOILG</v>
      </c>
      <c r="B3465" s="68" t="str">
        <f>IF(ISNA(VLOOKUP(C3465,COA!$A$2:$B$340,2,FALSE)),"XXX",VLOOKUP(C3465,COA!$A$2:$B$340,2,FALSE))</f>
        <v>C96</v>
      </c>
      <c r="C3465" s="149" t="str">
        <f t="shared" si="110"/>
        <v>0008-1006-0012</v>
      </c>
      <c r="D3465" s="134" t="s">
        <v>451</v>
      </c>
      <c r="E3465" s="134" t="s">
        <v>456</v>
      </c>
      <c r="F3465" s="134" t="s">
        <v>452</v>
      </c>
      <c r="G3465" s="134" t="s">
        <v>332</v>
      </c>
      <c r="H3465" s="134" t="s">
        <v>1023</v>
      </c>
      <c r="I3465" s="134" t="s">
        <v>3</v>
      </c>
      <c r="J3465" s="135">
        <v>93.24</v>
      </c>
      <c r="K3465" s="135">
        <v>93.24</v>
      </c>
      <c r="L3465" s="135">
        <v>93.24</v>
      </c>
      <c r="M3465" s="141" t="str">
        <f t="shared" si="109"/>
        <v>201706</v>
      </c>
    </row>
    <row r="3466" spans="1:13" x14ac:dyDescent="0.25">
      <c r="A3466" s="35" t="str">
        <f>VLOOKUP(B3466,ResCat!$A$2:$B$269,2,FALSE)</f>
        <v>DOILG</v>
      </c>
      <c r="B3466" s="68" t="str">
        <f>IF(ISNA(VLOOKUP(C3466,COA!$A$2:$B$340,2,FALSE)),"XXX",VLOOKUP(C3466,COA!$A$2:$B$340,2,FALSE))</f>
        <v>C96</v>
      </c>
      <c r="C3466" s="149" t="str">
        <f t="shared" si="110"/>
        <v>0008-1006-0012</v>
      </c>
      <c r="D3466" s="134" t="s">
        <v>451</v>
      </c>
      <c r="E3466" s="134" t="s">
        <v>456</v>
      </c>
      <c r="F3466" s="134" t="s">
        <v>452</v>
      </c>
      <c r="G3466" s="134" t="s">
        <v>332</v>
      </c>
      <c r="H3466" s="134" t="s">
        <v>1023</v>
      </c>
      <c r="I3466" s="134" t="s">
        <v>2</v>
      </c>
      <c r="J3466" s="135">
        <v>1323.1</v>
      </c>
      <c r="K3466" s="135">
        <v>900.06999999999982</v>
      </c>
      <c r="L3466" s="135">
        <v>604.61</v>
      </c>
      <c r="M3466" s="141" t="str">
        <f t="shared" si="109"/>
        <v>201706</v>
      </c>
    </row>
    <row r="3467" spans="1:13" x14ac:dyDescent="0.25">
      <c r="A3467" s="35" t="str">
        <f>VLOOKUP(B3467,ResCat!$A$2:$B$269,2,FALSE)</f>
        <v>DOILG</v>
      </c>
      <c r="B3467" s="68" t="str">
        <f>IF(ISNA(VLOOKUP(C3467,COA!$A$2:$B$340,2,FALSE)),"XXX",VLOOKUP(C3467,COA!$A$2:$B$340,2,FALSE))</f>
        <v>C96</v>
      </c>
      <c r="C3467" s="149" t="str">
        <f t="shared" si="110"/>
        <v>0008-1006-0012</v>
      </c>
      <c r="D3467" s="134" t="s">
        <v>451</v>
      </c>
      <c r="E3467" s="134" t="s">
        <v>456</v>
      </c>
      <c r="F3467" s="134" t="s">
        <v>452</v>
      </c>
      <c r="G3467" s="134" t="s">
        <v>332</v>
      </c>
      <c r="H3467" s="134" t="s">
        <v>1023</v>
      </c>
      <c r="I3467" s="134" t="s">
        <v>1</v>
      </c>
      <c r="J3467" s="135">
        <v>0</v>
      </c>
      <c r="K3467" s="135">
        <v>0</v>
      </c>
      <c r="L3467" s="135">
        <v>0</v>
      </c>
      <c r="M3467" s="141" t="str">
        <f t="shared" si="109"/>
        <v>201706</v>
      </c>
    </row>
    <row r="3468" spans="1:13" x14ac:dyDescent="0.25">
      <c r="A3468" s="35" t="str">
        <f>VLOOKUP(B3468,ResCat!$A$2:$B$269,2,FALSE)</f>
        <v>DOILG</v>
      </c>
      <c r="B3468" s="68" t="str">
        <f>IF(ISNA(VLOOKUP(C3468,COA!$A$2:$B$340,2,FALSE)),"XXX",VLOOKUP(C3468,COA!$A$2:$B$340,2,FALSE))</f>
        <v>C96</v>
      </c>
      <c r="C3468" s="149" t="str">
        <f t="shared" si="110"/>
        <v>0008-1006-0012</v>
      </c>
      <c r="D3468" s="134" t="s">
        <v>451</v>
      </c>
      <c r="E3468" s="134" t="s">
        <v>456</v>
      </c>
      <c r="F3468" s="134" t="s">
        <v>452</v>
      </c>
      <c r="G3468" s="134" t="s">
        <v>335</v>
      </c>
      <c r="H3468" s="134" t="s">
        <v>1023</v>
      </c>
      <c r="I3468" s="134" t="s">
        <v>3</v>
      </c>
      <c r="J3468" s="135">
        <v>93.24</v>
      </c>
      <c r="K3468" s="135">
        <v>93.24</v>
      </c>
      <c r="L3468" s="135">
        <v>93.24</v>
      </c>
      <c r="M3468" s="141" t="str">
        <f t="shared" si="109"/>
        <v>201707</v>
      </c>
    </row>
    <row r="3469" spans="1:13" x14ac:dyDescent="0.25">
      <c r="A3469" s="35" t="str">
        <f>VLOOKUP(B3469,ResCat!$A$2:$B$269,2,FALSE)</f>
        <v>DOILG</v>
      </c>
      <c r="B3469" s="68" t="str">
        <f>IF(ISNA(VLOOKUP(C3469,COA!$A$2:$B$340,2,FALSE)),"XXX",VLOOKUP(C3469,COA!$A$2:$B$340,2,FALSE))</f>
        <v>C96</v>
      </c>
      <c r="C3469" s="149" t="str">
        <f t="shared" si="110"/>
        <v>0008-1006-0012</v>
      </c>
      <c r="D3469" s="134" t="s">
        <v>451</v>
      </c>
      <c r="E3469" s="134" t="s">
        <v>456</v>
      </c>
      <c r="F3469" s="134" t="s">
        <v>452</v>
      </c>
      <c r="G3469" s="134" t="s">
        <v>335</v>
      </c>
      <c r="H3469" s="134" t="s">
        <v>1023</v>
      </c>
      <c r="I3469" s="134" t="s">
        <v>2</v>
      </c>
      <c r="J3469" s="135">
        <v>503.76</v>
      </c>
      <c r="K3469" s="135">
        <v>597.80999999999995</v>
      </c>
      <c r="L3469" s="135">
        <v>364.77000000000004</v>
      </c>
      <c r="M3469" s="141" t="str">
        <f t="shared" si="109"/>
        <v>201707</v>
      </c>
    </row>
    <row r="3470" spans="1:13" x14ac:dyDescent="0.25">
      <c r="A3470" s="35" t="str">
        <f>VLOOKUP(B3470,ResCat!$A$2:$B$269,2,FALSE)</f>
        <v>DOILG</v>
      </c>
      <c r="B3470" s="68" t="str">
        <f>IF(ISNA(VLOOKUP(C3470,COA!$A$2:$B$340,2,FALSE)),"XXX",VLOOKUP(C3470,COA!$A$2:$B$340,2,FALSE))</f>
        <v>C96</v>
      </c>
      <c r="C3470" s="149" t="str">
        <f t="shared" si="110"/>
        <v>0008-1006-0012</v>
      </c>
      <c r="D3470" s="134" t="s">
        <v>451</v>
      </c>
      <c r="E3470" s="134" t="s">
        <v>456</v>
      </c>
      <c r="F3470" s="134" t="s">
        <v>452</v>
      </c>
      <c r="G3470" s="134" t="s">
        <v>335</v>
      </c>
      <c r="H3470" s="134" t="s">
        <v>1023</v>
      </c>
      <c r="I3470" s="134" t="s">
        <v>1</v>
      </c>
      <c r="J3470" s="135">
        <v>0</v>
      </c>
      <c r="K3470" s="135">
        <v>0</v>
      </c>
      <c r="L3470" s="135">
        <v>0</v>
      </c>
      <c r="M3470" s="141" t="str">
        <f t="shared" si="109"/>
        <v>201707</v>
      </c>
    </row>
    <row r="3471" spans="1:13" x14ac:dyDescent="0.25">
      <c r="A3471" s="35" t="str">
        <f>VLOOKUP(B3471,ResCat!$A$2:$B$269,2,FALSE)</f>
        <v>DOILG</v>
      </c>
      <c r="B3471" s="68" t="str">
        <f>IF(ISNA(VLOOKUP(C3471,COA!$A$2:$B$340,2,FALSE)),"XXX",VLOOKUP(C3471,COA!$A$2:$B$340,2,FALSE))</f>
        <v>C96</v>
      </c>
      <c r="C3471" s="149" t="str">
        <f t="shared" si="110"/>
        <v>0008-1006-0012</v>
      </c>
      <c r="D3471" s="134" t="s">
        <v>451</v>
      </c>
      <c r="E3471" s="134" t="s">
        <v>456</v>
      </c>
      <c r="F3471" s="134" t="s">
        <v>452</v>
      </c>
      <c r="G3471" s="134" t="s">
        <v>4</v>
      </c>
      <c r="H3471" s="134" t="s">
        <v>1023</v>
      </c>
      <c r="I3471" s="134" t="s">
        <v>3</v>
      </c>
      <c r="J3471" s="135">
        <v>2601.2399999999998</v>
      </c>
      <c r="K3471" s="135">
        <v>1166.05</v>
      </c>
      <c r="L3471" s="135">
        <v>1166.05</v>
      </c>
      <c r="M3471" s="141" t="str">
        <f t="shared" si="109"/>
        <v>201708</v>
      </c>
    </row>
    <row r="3472" spans="1:13" x14ac:dyDescent="0.25">
      <c r="A3472" s="35" t="str">
        <f>VLOOKUP(B3472,ResCat!$A$2:$B$269,2,FALSE)</f>
        <v>DOILG</v>
      </c>
      <c r="B3472" s="68" t="str">
        <f>IF(ISNA(VLOOKUP(C3472,COA!$A$2:$B$340,2,FALSE)),"XXX",VLOOKUP(C3472,COA!$A$2:$B$340,2,FALSE))</f>
        <v>C96</v>
      </c>
      <c r="C3472" s="149" t="str">
        <f t="shared" si="110"/>
        <v>0008-1006-0012</v>
      </c>
      <c r="D3472" s="134" t="s">
        <v>451</v>
      </c>
      <c r="E3472" s="134" t="s">
        <v>456</v>
      </c>
      <c r="F3472" s="134" t="s">
        <v>452</v>
      </c>
      <c r="G3472" s="134" t="s">
        <v>4</v>
      </c>
      <c r="H3472" s="134" t="s">
        <v>1023</v>
      </c>
      <c r="I3472" s="134" t="s">
        <v>2</v>
      </c>
      <c r="J3472" s="135">
        <v>1162.42</v>
      </c>
      <c r="K3472" s="135">
        <v>616.67000000000007</v>
      </c>
      <c r="L3472" s="135">
        <v>361.40000000000003</v>
      </c>
      <c r="M3472" s="141" t="str">
        <f t="shared" si="109"/>
        <v>201708</v>
      </c>
    </row>
    <row r="3473" spans="1:13" x14ac:dyDescent="0.25">
      <c r="A3473" s="35" t="str">
        <f>VLOOKUP(B3473,ResCat!$A$2:$B$269,2,FALSE)</f>
        <v>DOILG</v>
      </c>
      <c r="B3473" s="68" t="str">
        <f>IF(ISNA(VLOOKUP(C3473,COA!$A$2:$B$340,2,FALSE)),"XXX",VLOOKUP(C3473,COA!$A$2:$B$340,2,FALSE))</f>
        <v>C96</v>
      </c>
      <c r="C3473" s="149" t="str">
        <f t="shared" si="110"/>
        <v>0008-1006-0012</v>
      </c>
      <c r="D3473" s="134" t="s">
        <v>451</v>
      </c>
      <c r="E3473" s="134" t="s">
        <v>456</v>
      </c>
      <c r="F3473" s="134" t="s">
        <v>452</v>
      </c>
      <c r="G3473" s="134" t="s">
        <v>4</v>
      </c>
      <c r="H3473" s="134" t="s">
        <v>1023</v>
      </c>
      <c r="I3473" s="134" t="s">
        <v>1</v>
      </c>
      <c r="J3473" s="135">
        <v>0</v>
      </c>
      <c r="K3473" s="135">
        <v>0</v>
      </c>
      <c r="L3473" s="135">
        <v>39.489999999999782</v>
      </c>
      <c r="M3473" s="141" t="str">
        <f t="shared" si="109"/>
        <v>201708</v>
      </c>
    </row>
    <row r="3474" spans="1:13" x14ac:dyDescent="0.25">
      <c r="A3474" s="35" t="str">
        <f>VLOOKUP(B3474,ResCat!$A$2:$B$269,2,FALSE)</f>
        <v>DOILG</v>
      </c>
      <c r="B3474" s="68" t="str">
        <f>IF(ISNA(VLOOKUP(C3474,COA!$A$2:$B$340,2,FALSE)),"XXX",VLOOKUP(C3474,COA!$A$2:$B$340,2,FALSE))</f>
        <v>C96</v>
      </c>
      <c r="C3474" s="149" t="str">
        <f t="shared" si="110"/>
        <v>0008-1006-0012</v>
      </c>
      <c r="D3474" s="134" t="s">
        <v>451</v>
      </c>
      <c r="E3474" s="134" t="s">
        <v>456</v>
      </c>
      <c r="F3474" s="134" t="s">
        <v>452</v>
      </c>
      <c r="G3474" s="134" t="s">
        <v>511</v>
      </c>
      <c r="H3474" s="134" t="s">
        <v>1023</v>
      </c>
      <c r="I3474" s="134" t="s">
        <v>3</v>
      </c>
      <c r="J3474" s="135">
        <v>894.6</v>
      </c>
      <c r="K3474" s="135">
        <v>280.44999999999993</v>
      </c>
      <c r="L3474" s="135">
        <v>227.10999999999999</v>
      </c>
      <c r="M3474" s="141" t="str">
        <f t="shared" si="109"/>
        <v>201709</v>
      </c>
    </row>
    <row r="3475" spans="1:13" x14ac:dyDescent="0.25">
      <c r="A3475" s="35" t="str">
        <f>VLOOKUP(B3475,ResCat!$A$2:$B$269,2,FALSE)</f>
        <v>DOILG</v>
      </c>
      <c r="B3475" s="68" t="str">
        <f>IF(ISNA(VLOOKUP(C3475,COA!$A$2:$B$340,2,FALSE)),"XXX",VLOOKUP(C3475,COA!$A$2:$B$340,2,FALSE))</f>
        <v>C96</v>
      </c>
      <c r="C3475" s="149" t="str">
        <f t="shared" si="110"/>
        <v>0008-1006-0012</v>
      </c>
      <c r="D3475" s="134" t="s">
        <v>451</v>
      </c>
      <c r="E3475" s="134" t="s">
        <v>456</v>
      </c>
      <c r="F3475" s="134" t="s">
        <v>452</v>
      </c>
      <c r="G3475" s="134" t="s">
        <v>511</v>
      </c>
      <c r="H3475" s="134" t="s">
        <v>1023</v>
      </c>
      <c r="I3475" s="134" t="s">
        <v>0</v>
      </c>
      <c r="J3475" s="135">
        <v>44759.59</v>
      </c>
      <c r="K3475" s="135">
        <v>24358</v>
      </c>
      <c r="L3475" s="135">
        <v>24370.14</v>
      </c>
      <c r="M3475" s="141" t="str">
        <f t="shared" si="109"/>
        <v>201709</v>
      </c>
    </row>
    <row r="3476" spans="1:13" x14ac:dyDescent="0.25">
      <c r="A3476" s="35" t="str">
        <f>VLOOKUP(B3476,ResCat!$A$2:$B$269,2,FALSE)</f>
        <v>DOILG</v>
      </c>
      <c r="B3476" s="68" t="str">
        <f>IF(ISNA(VLOOKUP(C3476,COA!$A$2:$B$340,2,FALSE)),"XXX",VLOOKUP(C3476,COA!$A$2:$B$340,2,FALSE))</f>
        <v>C96</v>
      </c>
      <c r="C3476" s="149" t="str">
        <f t="shared" si="110"/>
        <v>0008-1006-0012</v>
      </c>
      <c r="D3476" s="134" t="s">
        <v>451</v>
      </c>
      <c r="E3476" s="134" t="s">
        <v>456</v>
      </c>
      <c r="F3476" s="134" t="s">
        <v>452</v>
      </c>
      <c r="G3476" s="134" t="s">
        <v>511</v>
      </c>
      <c r="H3476" s="134" t="s">
        <v>1023</v>
      </c>
      <c r="I3476" s="134" t="s">
        <v>336</v>
      </c>
      <c r="J3476" s="135">
        <v>26.71</v>
      </c>
      <c r="K3476" s="135">
        <v>26.71</v>
      </c>
      <c r="L3476" s="135">
        <v>0</v>
      </c>
      <c r="M3476" s="141" t="str">
        <f t="shared" si="109"/>
        <v>201709</v>
      </c>
    </row>
    <row r="3477" spans="1:13" x14ac:dyDescent="0.25">
      <c r="A3477" s="35" t="str">
        <f>VLOOKUP(B3477,ResCat!$A$2:$B$269,2,FALSE)</f>
        <v>DOILG</v>
      </c>
      <c r="B3477" s="68" t="str">
        <f>IF(ISNA(VLOOKUP(C3477,COA!$A$2:$B$340,2,FALSE)),"XXX",VLOOKUP(C3477,COA!$A$2:$B$340,2,FALSE))</f>
        <v>C96</v>
      </c>
      <c r="C3477" s="149" t="str">
        <f t="shared" si="110"/>
        <v>0008-1006-0012</v>
      </c>
      <c r="D3477" s="134" t="s">
        <v>451</v>
      </c>
      <c r="E3477" s="134" t="s">
        <v>456</v>
      </c>
      <c r="F3477" s="134" t="s">
        <v>452</v>
      </c>
      <c r="G3477" s="134" t="s">
        <v>511</v>
      </c>
      <c r="H3477" s="134" t="s">
        <v>1023</v>
      </c>
      <c r="I3477" s="134" t="s">
        <v>2</v>
      </c>
      <c r="J3477" s="135">
        <v>3477.1799999999994</v>
      </c>
      <c r="K3477" s="135">
        <v>1915.5700000000006</v>
      </c>
      <c r="L3477" s="135">
        <v>1171.5599999999997</v>
      </c>
      <c r="M3477" s="141" t="str">
        <f t="shared" si="109"/>
        <v>201709</v>
      </c>
    </row>
    <row r="3478" spans="1:13" x14ac:dyDescent="0.25">
      <c r="A3478" s="35" t="str">
        <f>VLOOKUP(B3478,ResCat!$A$2:$B$269,2,FALSE)</f>
        <v>DOILG</v>
      </c>
      <c r="B3478" s="68" t="str">
        <f>IF(ISNA(VLOOKUP(C3478,COA!$A$2:$B$340,2,FALSE)),"XXX",VLOOKUP(C3478,COA!$A$2:$B$340,2,FALSE))</f>
        <v>C96</v>
      </c>
      <c r="C3478" s="149" t="str">
        <f t="shared" si="110"/>
        <v>0008-1006-0012</v>
      </c>
      <c r="D3478" s="134" t="s">
        <v>451</v>
      </c>
      <c r="E3478" s="134" t="s">
        <v>456</v>
      </c>
      <c r="F3478" s="134" t="s">
        <v>452</v>
      </c>
      <c r="G3478" s="134" t="s">
        <v>511</v>
      </c>
      <c r="H3478" s="134" t="s">
        <v>1023</v>
      </c>
      <c r="I3478" s="134" t="s">
        <v>1</v>
      </c>
      <c r="J3478" s="135">
        <v>399</v>
      </c>
      <c r="K3478" s="135">
        <v>339.15</v>
      </c>
      <c r="L3478" s="135">
        <v>339.15</v>
      </c>
      <c r="M3478" s="141" t="str">
        <f t="shared" si="109"/>
        <v>201709</v>
      </c>
    </row>
    <row r="3479" spans="1:13" x14ac:dyDescent="0.25">
      <c r="A3479" s="35" t="str">
        <f>VLOOKUP(B3479,ResCat!$A$2:$B$269,2,FALSE)</f>
        <v>DOILG</v>
      </c>
      <c r="B3479" s="68" t="str">
        <f>IF(ISNA(VLOOKUP(C3479,COA!$A$2:$B$340,2,FALSE)),"XXX",VLOOKUP(C3479,COA!$A$2:$B$340,2,FALSE))</f>
        <v>C96</v>
      </c>
      <c r="C3479" s="149" t="str">
        <f t="shared" si="110"/>
        <v>0008-1006-0012</v>
      </c>
      <c r="D3479" s="134" t="s">
        <v>451</v>
      </c>
      <c r="E3479" s="134" t="s">
        <v>456</v>
      </c>
      <c r="F3479" s="134" t="s">
        <v>452</v>
      </c>
      <c r="G3479" s="134" t="s">
        <v>969</v>
      </c>
      <c r="H3479" s="134" t="s">
        <v>1023</v>
      </c>
      <c r="I3479" s="134" t="s">
        <v>3</v>
      </c>
      <c r="J3479" s="135">
        <v>2219.2200000000003</v>
      </c>
      <c r="K3479" s="135">
        <v>818.95999999999992</v>
      </c>
      <c r="L3479" s="135">
        <v>602.84</v>
      </c>
      <c r="M3479" s="141" t="str">
        <f t="shared" si="109"/>
        <v>201710</v>
      </c>
    </row>
    <row r="3480" spans="1:13" x14ac:dyDescent="0.25">
      <c r="A3480" s="35" t="str">
        <f>VLOOKUP(B3480,ResCat!$A$2:$B$269,2,FALSE)</f>
        <v>DOILG</v>
      </c>
      <c r="B3480" s="68" t="str">
        <f>IF(ISNA(VLOOKUP(C3480,COA!$A$2:$B$340,2,FALSE)),"XXX",VLOOKUP(C3480,COA!$A$2:$B$340,2,FALSE))</f>
        <v>C96</v>
      </c>
      <c r="C3480" s="149" t="str">
        <f t="shared" si="110"/>
        <v>0008-1006-0012</v>
      </c>
      <c r="D3480" s="134" t="s">
        <v>451</v>
      </c>
      <c r="E3480" s="134" t="s">
        <v>456</v>
      </c>
      <c r="F3480" s="134" t="s">
        <v>452</v>
      </c>
      <c r="G3480" s="134" t="s">
        <v>969</v>
      </c>
      <c r="H3480" s="134" t="s">
        <v>1023</v>
      </c>
      <c r="I3480" s="134" t="s">
        <v>2</v>
      </c>
      <c r="J3480" s="135">
        <v>4334.3700000000008</v>
      </c>
      <c r="K3480" s="135">
        <v>2415.34</v>
      </c>
      <c r="L3480" s="135">
        <v>1139.0399999999997</v>
      </c>
      <c r="M3480" s="141" t="str">
        <f t="shared" si="109"/>
        <v>201710</v>
      </c>
    </row>
    <row r="3481" spans="1:13" x14ac:dyDescent="0.25">
      <c r="A3481" s="35" t="str">
        <f>VLOOKUP(B3481,ResCat!$A$2:$B$269,2,FALSE)</f>
        <v>DOILG</v>
      </c>
      <c r="B3481" s="68" t="str">
        <f>IF(ISNA(VLOOKUP(C3481,COA!$A$2:$B$340,2,FALSE)),"XXX",VLOOKUP(C3481,COA!$A$2:$B$340,2,FALSE))</f>
        <v>C96</v>
      </c>
      <c r="C3481" s="149" t="str">
        <f t="shared" si="110"/>
        <v>0008-1006-0012</v>
      </c>
      <c r="D3481" s="134" t="s">
        <v>451</v>
      </c>
      <c r="E3481" s="134" t="s">
        <v>456</v>
      </c>
      <c r="F3481" s="134" t="s">
        <v>452</v>
      </c>
      <c r="G3481" s="134" t="s">
        <v>969</v>
      </c>
      <c r="H3481" s="134" t="s">
        <v>1023</v>
      </c>
      <c r="I3481" s="134" t="s">
        <v>1</v>
      </c>
      <c r="J3481" s="135">
        <v>66.459999999999994</v>
      </c>
      <c r="K3481" s="135">
        <v>75.929999999999993</v>
      </c>
      <c r="L3481" s="135">
        <v>9.4699999999999971</v>
      </c>
      <c r="M3481" s="141" t="str">
        <f t="shared" si="109"/>
        <v>201710</v>
      </c>
    </row>
    <row r="3482" spans="1:13" x14ac:dyDescent="0.25">
      <c r="A3482" s="35" t="str">
        <f>VLOOKUP(B3482,ResCat!$A$2:$B$269,2,FALSE)</f>
        <v>DOILG</v>
      </c>
      <c r="B3482" s="68" t="str">
        <f>IF(ISNA(VLOOKUP(C3482,COA!$A$2:$B$340,2,FALSE)),"XXX",VLOOKUP(C3482,COA!$A$2:$B$340,2,FALSE))</f>
        <v>C96</v>
      </c>
      <c r="C3482" s="149" t="str">
        <f t="shared" si="110"/>
        <v>0008-1006-0012</v>
      </c>
      <c r="D3482" s="134" t="s">
        <v>451</v>
      </c>
      <c r="E3482" s="134" t="s">
        <v>456</v>
      </c>
      <c r="F3482" s="134" t="s">
        <v>452</v>
      </c>
      <c r="G3482" s="134" t="s">
        <v>961</v>
      </c>
      <c r="H3482" s="134" t="s">
        <v>1023</v>
      </c>
      <c r="I3482" s="134" t="s">
        <v>3</v>
      </c>
      <c r="J3482" s="135">
        <v>2394.34</v>
      </c>
      <c r="K3482" s="135">
        <v>1265.29</v>
      </c>
      <c r="L3482" s="135">
        <v>689.68000000000006</v>
      </c>
      <c r="M3482" s="141" t="str">
        <f t="shared" si="109"/>
        <v>201711</v>
      </c>
    </row>
    <row r="3483" spans="1:13" x14ac:dyDescent="0.25">
      <c r="A3483" s="35" t="str">
        <f>VLOOKUP(B3483,ResCat!$A$2:$B$269,2,FALSE)</f>
        <v>DOILG</v>
      </c>
      <c r="B3483" s="68" t="str">
        <f>IF(ISNA(VLOOKUP(C3483,COA!$A$2:$B$340,2,FALSE)),"XXX",VLOOKUP(C3483,COA!$A$2:$B$340,2,FALSE))</f>
        <v>C96</v>
      </c>
      <c r="C3483" s="149" t="str">
        <f t="shared" si="110"/>
        <v>0008-1006-0012</v>
      </c>
      <c r="D3483" s="134" t="s">
        <v>451</v>
      </c>
      <c r="E3483" s="134" t="s">
        <v>456</v>
      </c>
      <c r="F3483" s="134" t="s">
        <v>452</v>
      </c>
      <c r="G3483" s="134" t="s">
        <v>961</v>
      </c>
      <c r="H3483" s="134" t="s">
        <v>1023</v>
      </c>
      <c r="I3483" s="134" t="s">
        <v>2</v>
      </c>
      <c r="J3483" s="135">
        <v>16037.13</v>
      </c>
      <c r="K3483" s="135">
        <v>7168.6899999999978</v>
      </c>
      <c r="L3483" s="135">
        <v>5161.0999999999985</v>
      </c>
      <c r="M3483" s="141" t="str">
        <f t="shared" si="109"/>
        <v>201711</v>
      </c>
    </row>
    <row r="3484" spans="1:13" x14ac:dyDescent="0.25">
      <c r="A3484" s="35" t="str">
        <f>VLOOKUP(B3484,ResCat!$A$2:$B$269,2,FALSE)</f>
        <v>DOILG</v>
      </c>
      <c r="B3484" s="68" t="str">
        <f>IF(ISNA(VLOOKUP(C3484,COA!$A$2:$B$340,2,FALSE)),"XXX",VLOOKUP(C3484,COA!$A$2:$B$340,2,FALSE))</f>
        <v>C96</v>
      </c>
      <c r="C3484" s="149" t="str">
        <f t="shared" si="110"/>
        <v>0008-1006-0012</v>
      </c>
      <c r="D3484" s="134" t="s">
        <v>451</v>
      </c>
      <c r="E3484" s="134" t="s">
        <v>456</v>
      </c>
      <c r="F3484" s="134" t="s">
        <v>452</v>
      </c>
      <c r="G3484" s="134" t="s">
        <v>961</v>
      </c>
      <c r="H3484" s="134" t="s">
        <v>1023</v>
      </c>
      <c r="I3484" s="134" t="s">
        <v>1</v>
      </c>
      <c r="J3484" s="135">
        <v>22239.5</v>
      </c>
      <c r="K3484" s="135">
        <v>12171.699999999999</v>
      </c>
      <c r="L3484" s="135">
        <v>10035.969999999999</v>
      </c>
      <c r="M3484" s="141" t="str">
        <f t="shared" si="109"/>
        <v>201711</v>
      </c>
    </row>
    <row r="3485" spans="1:13" x14ac:dyDescent="0.25">
      <c r="A3485" s="35" t="str">
        <f>VLOOKUP(B3485,ResCat!$A$2:$B$269,2,FALSE)</f>
        <v>DOILG</v>
      </c>
      <c r="B3485" s="68" t="str">
        <f>IF(ISNA(VLOOKUP(C3485,COA!$A$2:$B$340,2,FALSE)),"XXX",VLOOKUP(C3485,COA!$A$2:$B$340,2,FALSE))</f>
        <v>C96</v>
      </c>
      <c r="C3485" s="149" t="str">
        <f t="shared" si="110"/>
        <v>0008-1006-0012</v>
      </c>
      <c r="D3485" s="134" t="s">
        <v>451</v>
      </c>
      <c r="E3485" s="134" t="s">
        <v>456</v>
      </c>
      <c r="F3485" s="134" t="s">
        <v>452</v>
      </c>
      <c r="G3485" s="134" t="s">
        <v>970</v>
      </c>
      <c r="H3485" s="134" t="s">
        <v>1023</v>
      </c>
      <c r="I3485" s="134" t="s">
        <v>3</v>
      </c>
      <c r="J3485" s="135">
        <v>49900.609999999993</v>
      </c>
      <c r="K3485" s="135">
        <v>18356.230000000003</v>
      </c>
      <c r="L3485" s="135">
        <v>17008.140000000003</v>
      </c>
      <c r="M3485" s="141" t="str">
        <f t="shared" si="109"/>
        <v>201712</v>
      </c>
    </row>
    <row r="3486" spans="1:13" x14ac:dyDescent="0.25">
      <c r="A3486" s="35" t="str">
        <f>VLOOKUP(B3486,ResCat!$A$2:$B$269,2,FALSE)</f>
        <v>DOILG</v>
      </c>
      <c r="B3486" s="68" t="str">
        <f>IF(ISNA(VLOOKUP(C3486,COA!$A$2:$B$340,2,FALSE)),"XXX",VLOOKUP(C3486,COA!$A$2:$B$340,2,FALSE))</f>
        <v>C96</v>
      </c>
      <c r="C3486" s="149" t="str">
        <f t="shared" si="110"/>
        <v>0008-1006-0012</v>
      </c>
      <c r="D3486" s="134" t="s">
        <v>451</v>
      </c>
      <c r="E3486" s="134" t="s">
        <v>456</v>
      </c>
      <c r="F3486" s="134" t="s">
        <v>452</v>
      </c>
      <c r="G3486" s="134" t="s">
        <v>970</v>
      </c>
      <c r="H3486" s="134" t="s">
        <v>1023</v>
      </c>
      <c r="I3486" s="134" t="s">
        <v>0</v>
      </c>
      <c r="J3486" s="135">
        <v>50955.119999999988</v>
      </c>
      <c r="K3486" s="135">
        <v>15975</v>
      </c>
      <c r="L3486" s="135">
        <v>12001.6</v>
      </c>
      <c r="M3486" s="141" t="str">
        <f t="shared" si="109"/>
        <v>201712</v>
      </c>
    </row>
    <row r="3487" spans="1:13" x14ac:dyDescent="0.25">
      <c r="A3487" s="35" t="str">
        <f>VLOOKUP(B3487,ResCat!$A$2:$B$269,2,FALSE)</f>
        <v>DOILG</v>
      </c>
      <c r="B3487" s="68" t="str">
        <f>IF(ISNA(VLOOKUP(C3487,COA!$A$2:$B$340,2,FALSE)),"XXX",VLOOKUP(C3487,COA!$A$2:$B$340,2,FALSE))</f>
        <v>C96</v>
      </c>
      <c r="C3487" s="149" t="str">
        <f t="shared" si="110"/>
        <v>0008-1006-0012</v>
      </c>
      <c r="D3487" s="134" t="s">
        <v>451</v>
      </c>
      <c r="E3487" s="134" t="s">
        <v>456</v>
      </c>
      <c r="F3487" s="134" t="s">
        <v>452</v>
      </c>
      <c r="G3487" s="134" t="s">
        <v>970</v>
      </c>
      <c r="H3487" s="134" t="s">
        <v>1023</v>
      </c>
      <c r="I3487" s="134" t="s">
        <v>336</v>
      </c>
      <c r="J3487" s="135">
        <v>949.57</v>
      </c>
      <c r="K3487" s="135">
        <v>321.51000000000005</v>
      </c>
      <c r="L3487" s="135">
        <v>179.07</v>
      </c>
      <c r="M3487" s="141" t="str">
        <f t="shared" si="109"/>
        <v>201712</v>
      </c>
    </row>
    <row r="3488" spans="1:13" x14ac:dyDescent="0.25">
      <c r="A3488" s="35" t="str">
        <f>VLOOKUP(B3488,ResCat!$A$2:$B$269,2,FALSE)</f>
        <v>DOILG</v>
      </c>
      <c r="B3488" s="68" t="str">
        <f>IF(ISNA(VLOOKUP(C3488,COA!$A$2:$B$340,2,FALSE)),"XXX",VLOOKUP(C3488,COA!$A$2:$B$340,2,FALSE))</f>
        <v>C96</v>
      </c>
      <c r="C3488" s="149" t="str">
        <f t="shared" si="110"/>
        <v>0008-1006-0012</v>
      </c>
      <c r="D3488" s="134" t="s">
        <v>451</v>
      </c>
      <c r="E3488" s="134" t="s">
        <v>456</v>
      </c>
      <c r="F3488" s="134" t="s">
        <v>452</v>
      </c>
      <c r="G3488" s="134" t="s">
        <v>970</v>
      </c>
      <c r="H3488" s="134" t="s">
        <v>1023</v>
      </c>
      <c r="I3488" s="134" t="s">
        <v>2</v>
      </c>
      <c r="J3488" s="135">
        <v>75387.509999999995</v>
      </c>
      <c r="K3488" s="135">
        <v>33906.30000000001</v>
      </c>
      <c r="L3488" s="135">
        <v>25972.889999999996</v>
      </c>
      <c r="M3488" s="141" t="str">
        <f t="shared" si="109"/>
        <v>201712</v>
      </c>
    </row>
    <row r="3489" spans="1:13" x14ac:dyDescent="0.25">
      <c r="A3489" s="35" t="str">
        <f>VLOOKUP(B3489,ResCat!$A$2:$B$269,2,FALSE)</f>
        <v>DOILG</v>
      </c>
      <c r="B3489" s="68" t="str">
        <f>IF(ISNA(VLOOKUP(C3489,COA!$A$2:$B$340,2,FALSE)),"XXX",VLOOKUP(C3489,COA!$A$2:$B$340,2,FALSE))</f>
        <v>C96</v>
      </c>
      <c r="C3489" s="149" t="str">
        <f t="shared" si="110"/>
        <v>0008-1006-0012</v>
      </c>
      <c r="D3489" s="134" t="s">
        <v>451</v>
      </c>
      <c r="E3489" s="134" t="s">
        <v>456</v>
      </c>
      <c r="F3489" s="134" t="s">
        <v>452</v>
      </c>
      <c r="G3489" s="134" t="s">
        <v>970</v>
      </c>
      <c r="H3489" s="134" t="s">
        <v>1023</v>
      </c>
      <c r="I3489" s="134" t="s">
        <v>343</v>
      </c>
      <c r="J3489" s="135">
        <v>31352.940000000002</v>
      </c>
      <c r="K3489" s="135">
        <v>11739.36000000001</v>
      </c>
      <c r="L3489" s="135">
        <v>10553.470000000001</v>
      </c>
      <c r="M3489" s="141" t="str">
        <f t="shared" si="109"/>
        <v>201712</v>
      </c>
    </row>
    <row r="3490" spans="1:13" x14ac:dyDescent="0.25">
      <c r="A3490" s="35" t="str">
        <f>VLOOKUP(B3490,ResCat!$A$2:$B$269,2,FALSE)</f>
        <v>DOILG</v>
      </c>
      <c r="B3490" s="68" t="str">
        <f>IF(ISNA(VLOOKUP(C3490,COA!$A$2:$B$340,2,FALSE)),"XXX",VLOOKUP(C3490,COA!$A$2:$B$340,2,FALSE))</f>
        <v>C96</v>
      </c>
      <c r="C3490" s="149" t="str">
        <f t="shared" si="110"/>
        <v>0008-1006-0012</v>
      </c>
      <c r="D3490" s="134" t="s">
        <v>451</v>
      </c>
      <c r="E3490" s="134" t="s">
        <v>456</v>
      </c>
      <c r="F3490" s="134" t="s">
        <v>452</v>
      </c>
      <c r="G3490" s="134" t="s">
        <v>970</v>
      </c>
      <c r="H3490" s="134" t="s">
        <v>1023</v>
      </c>
      <c r="I3490" s="134" t="s">
        <v>1</v>
      </c>
      <c r="J3490" s="135">
        <v>251357.25999999998</v>
      </c>
      <c r="K3490" s="135">
        <v>78077.690000000017</v>
      </c>
      <c r="L3490" s="135">
        <v>69183.770000000019</v>
      </c>
      <c r="M3490" s="141" t="str">
        <f t="shared" si="109"/>
        <v>201712</v>
      </c>
    </row>
    <row r="3491" spans="1:13" x14ac:dyDescent="0.25">
      <c r="A3491" s="35" t="str">
        <f>VLOOKUP(B3491,ResCat!$A$2:$B$269,2,FALSE)</f>
        <v>DOILG</v>
      </c>
      <c r="B3491" s="68" t="str">
        <f>IF(ISNA(VLOOKUP(C3491,COA!$A$2:$B$340,2,FALSE)),"XXX",VLOOKUP(C3491,COA!$A$2:$B$340,2,FALSE))</f>
        <v>C96</v>
      </c>
      <c r="C3491" s="149" t="str">
        <f t="shared" si="110"/>
        <v>0008-1006-0012</v>
      </c>
      <c r="D3491" s="134" t="s">
        <v>451</v>
      </c>
      <c r="E3491" s="134" t="s">
        <v>456</v>
      </c>
      <c r="F3491" s="134" t="s">
        <v>452</v>
      </c>
      <c r="G3491" s="134" t="s">
        <v>1023</v>
      </c>
      <c r="H3491" s="134" t="s">
        <v>1023</v>
      </c>
      <c r="I3491" s="134" t="s">
        <v>3</v>
      </c>
      <c r="J3491" s="135">
        <v>44525.540000000023</v>
      </c>
      <c r="K3491" s="135">
        <v>19744.37999999999</v>
      </c>
      <c r="L3491" s="135">
        <v>17658.280000000013</v>
      </c>
      <c r="M3491" s="141" t="str">
        <f t="shared" si="109"/>
        <v>201801</v>
      </c>
    </row>
    <row r="3492" spans="1:13" x14ac:dyDescent="0.25">
      <c r="A3492" s="35" t="str">
        <f>VLOOKUP(B3492,ResCat!$A$2:$B$269,2,FALSE)</f>
        <v>DOILG</v>
      </c>
      <c r="B3492" s="68" t="str">
        <f>IF(ISNA(VLOOKUP(C3492,COA!$A$2:$B$340,2,FALSE)),"XXX",VLOOKUP(C3492,COA!$A$2:$B$340,2,FALSE))</f>
        <v>C96</v>
      </c>
      <c r="C3492" s="149" t="str">
        <f t="shared" si="110"/>
        <v>0008-1006-0012</v>
      </c>
      <c r="D3492" s="134" t="s">
        <v>451</v>
      </c>
      <c r="E3492" s="134" t="s">
        <v>456</v>
      </c>
      <c r="F3492" s="134" t="s">
        <v>452</v>
      </c>
      <c r="G3492" s="134" t="s">
        <v>1023</v>
      </c>
      <c r="H3492" s="134" t="s">
        <v>1023</v>
      </c>
      <c r="I3492" s="134" t="s">
        <v>0</v>
      </c>
      <c r="J3492" s="135">
        <v>91448.799999999988</v>
      </c>
      <c r="K3492" s="135">
        <v>46788.860000000008</v>
      </c>
      <c r="L3492" s="135">
        <v>42543.650000000009</v>
      </c>
      <c r="M3492" s="141" t="str">
        <f t="shared" si="109"/>
        <v>201801</v>
      </c>
    </row>
    <row r="3493" spans="1:13" x14ac:dyDescent="0.25">
      <c r="A3493" s="35" t="str">
        <f>VLOOKUP(B3493,ResCat!$A$2:$B$269,2,FALSE)</f>
        <v>DOILG</v>
      </c>
      <c r="B3493" s="68" t="str">
        <f>IF(ISNA(VLOOKUP(C3493,COA!$A$2:$B$340,2,FALSE)),"XXX",VLOOKUP(C3493,COA!$A$2:$B$340,2,FALSE))</f>
        <v>C96</v>
      </c>
      <c r="C3493" s="149" t="str">
        <f t="shared" si="110"/>
        <v>0008-1006-0012</v>
      </c>
      <c r="D3493" s="134" t="s">
        <v>451</v>
      </c>
      <c r="E3493" s="134" t="s">
        <v>456</v>
      </c>
      <c r="F3493" s="134" t="s">
        <v>452</v>
      </c>
      <c r="G3493" s="134" t="s">
        <v>1023</v>
      </c>
      <c r="H3493" s="134" t="s">
        <v>1023</v>
      </c>
      <c r="I3493" s="134" t="s">
        <v>336</v>
      </c>
      <c r="J3493" s="135">
        <v>240</v>
      </c>
      <c r="K3493" s="135">
        <v>175.85</v>
      </c>
      <c r="L3493" s="135">
        <v>175.85</v>
      </c>
      <c r="M3493" s="141" t="str">
        <f t="shared" si="109"/>
        <v>201801</v>
      </c>
    </row>
    <row r="3494" spans="1:13" x14ac:dyDescent="0.25">
      <c r="A3494" s="35" t="str">
        <f>VLOOKUP(B3494,ResCat!$A$2:$B$269,2,FALSE)</f>
        <v>DOILG</v>
      </c>
      <c r="B3494" s="68" t="str">
        <f>IF(ISNA(VLOOKUP(C3494,COA!$A$2:$B$340,2,FALSE)),"XXX",VLOOKUP(C3494,COA!$A$2:$B$340,2,FALSE))</f>
        <v>C96</v>
      </c>
      <c r="C3494" s="149" t="str">
        <f t="shared" si="110"/>
        <v>0008-1006-0012</v>
      </c>
      <c r="D3494" s="134" t="s">
        <v>451</v>
      </c>
      <c r="E3494" s="134" t="s">
        <v>456</v>
      </c>
      <c r="F3494" s="134" t="s">
        <v>452</v>
      </c>
      <c r="G3494" s="134" t="s">
        <v>1023</v>
      </c>
      <c r="H3494" s="134" t="s">
        <v>1023</v>
      </c>
      <c r="I3494" s="134" t="s">
        <v>2</v>
      </c>
      <c r="J3494" s="135">
        <v>83446.169999999984</v>
      </c>
      <c r="K3494" s="135">
        <v>50368.31</v>
      </c>
      <c r="L3494" s="135">
        <v>46060.770000000011</v>
      </c>
      <c r="M3494" s="141" t="str">
        <f t="shared" si="109"/>
        <v>201801</v>
      </c>
    </row>
    <row r="3495" spans="1:13" x14ac:dyDescent="0.25">
      <c r="A3495" s="35" t="str">
        <f>VLOOKUP(B3495,ResCat!$A$2:$B$269,2,FALSE)</f>
        <v>DOILG</v>
      </c>
      <c r="B3495" s="68" t="str">
        <f>IF(ISNA(VLOOKUP(C3495,COA!$A$2:$B$340,2,FALSE)),"XXX",VLOOKUP(C3495,COA!$A$2:$B$340,2,FALSE))</f>
        <v>C96</v>
      </c>
      <c r="C3495" s="149" t="str">
        <f t="shared" si="110"/>
        <v>0008-1006-0012</v>
      </c>
      <c r="D3495" s="134" t="s">
        <v>451</v>
      </c>
      <c r="E3495" s="134" t="s">
        <v>456</v>
      </c>
      <c r="F3495" s="134" t="s">
        <v>452</v>
      </c>
      <c r="G3495" s="134" t="s">
        <v>1023</v>
      </c>
      <c r="H3495" s="134" t="s">
        <v>1023</v>
      </c>
      <c r="I3495" s="134" t="s">
        <v>343</v>
      </c>
      <c r="J3495" s="135">
        <v>186991.22000000006</v>
      </c>
      <c r="K3495" s="135">
        <v>77705.039999999979</v>
      </c>
      <c r="L3495" s="135">
        <v>66880.280000000013</v>
      </c>
      <c r="M3495" s="141" t="str">
        <f t="shared" si="109"/>
        <v>201801</v>
      </c>
    </row>
    <row r="3496" spans="1:13" x14ac:dyDescent="0.25">
      <c r="A3496" s="35" t="str">
        <f>VLOOKUP(B3496,ResCat!$A$2:$B$269,2,FALSE)</f>
        <v>DOILG</v>
      </c>
      <c r="B3496" s="68" t="str">
        <f>IF(ISNA(VLOOKUP(C3496,COA!$A$2:$B$340,2,FALSE)),"XXX",VLOOKUP(C3496,COA!$A$2:$B$340,2,FALSE))</f>
        <v>C96</v>
      </c>
      <c r="C3496" s="149" t="str">
        <f t="shared" si="110"/>
        <v>0008-1006-0012</v>
      </c>
      <c r="D3496" s="134" t="s">
        <v>451</v>
      </c>
      <c r="E3496" s="134" t="s">
        <v>456</v>
      </c>
      <c r="F3496" s="134" t="s">
        <v>452</v>
      </c>
      <c r="G3496" s="134" t="s">
        <v>1023</v>
      </c>
      <c r="H3496" s="134" t="s">
        <v>1023</v>
      </c>
      <c r="I3496" s="134" t="s">
        <v>1</v>
      </c>
      <c r="J3496" s="135">
        <v>108313.88000000002</v>
      </c>
      <c r="K3496" s="135">
        <v>56032.900000000016</v>
      </c>
      <c r="L3496" s="135">
        <v>39229.639999999985</v>
      </c>
      <c r="M3496" s="141" t="str">
        <f t="shared" si="109"/>
        <v>201801</v>
      </c>
    </row>
    <row r="3497" spans="1:13" x14ac:dyDescent="0.25">
      <c r="A3497" s="35" t="str">
        <f>VLOOKUP(B3497,ResCat!$A$2:$B$269,2,FALSE)</f>
        <v>DOISG</v>
      </c>
      <c r="B3497" s="68" t="str">
        <f>IF(ISNA(VLOOKUP(C3497,COA!$A$2:$B$340,2,FALSE)),"XXX",VLOOKUP(C3497,COA!$A$2:$B$340,2,FALSE))</f>
        <v>C94</v>
      </c>
      <c r="C3497" s="149" t="str">
        <f t="shared" si="110"/>
        <v>0008-1010-0017</v>
      </c>
      <c r="D3497" s="134" t="s">
        <v>451</v>
      </c>
      <c r="E3497" s="134" t="s">
        <v>445</v>
      </c>
      <c r="F3497" s="134" t="s">
        <v>455</v>
      </c>
      <c r="G3497" s="134" t="s">
        <v>1034</v>
      </c>
      <c r="H3497" s="134" t="s">
        <v>1023</v>
      </c>
      <c r="I3497" s="134" t="s">
        <v>3</v>
      </c>
      <c r="J3497" s="135">
        <v>0</v>
      </c>
      <c r="K3497" s="135">
        <v>-62.230000000000018</v>
      </c>
      <c r="L3497" s="135">
        <v>-29.989999999999995</v>
      </c>
      <c r="M3497" s="141" t="str">
        <f t="shared" si="109"/>
        <v>201601</v>
      </c>
    </row>
    <row r="3498" spans="1:13" x14ac:dyDescent="0.25">
      <c r="A3498" s="35" t="str">
        <f>VLOOKUP(B3498,ResCat!$A$2:$B$269,2,FALSE)</f>
        <v>DOISG</v>
      </c>
      <c r="B3498" s="68" t="str">
        <f>IF(ISNA(VLOOKUP(C3498,COA!$A$2:$B$340,2,FALSE)),"XXX",VLOOKUP(C3498,COA!$A$2:$B$340,2,FALSE))</f>
        <v>C94</v>
      </c>
      <c r="C3498" s="149" t="str">
        <f t="shared" si="110"/>
        <v>0008-1010-0017</v>
      </c>
      <c r="D3498" s="134" t="s">
        <v>451</v>
      </c>
      <c r="E3498" s="134" t="s">
        <v>445</v>
      </c>
      <c r="F3498" s="134" t="s">
        <v>455</v>
      </c>
      <c r="G3498" s="134" t="s">
        <v>1036</v>
      </c>
      <c r="H3498" s="134" t="s">
        <v>1023</v>
      </c>
      <c r="I3498" s="134" t="s">
        <v>2</v>
      </c>
      <c r="J3498" s="135">
        <v>-40</v>
      </c>
      <c r="K3498" s="135">
        <v>-8.9600000000000009</v>
      </c>
      <c r="L3498" s="135">
        <v>-1.82</v>
      </c>
      <c r="M3498" s="141" t="str">
        <f t="shared" si="109"/>
        <v>201601</v>
      </c>
    </row>
    <row r="3499" spans="1:13" x14ac:dyDescent="0.25">
      <c r="A3499" s="35" t="str">
        <f>VLOOKUP(B3499,ResCat!$A$2:$B$269,2,FALSE)</f>
        <v>DOISG</v>
      </c>
      <c r="B3499" s="68" t="str">
        <f>IF(ISNA(VLOOKUP(C3499,COA!$A$2:$B$340,2,FALSE)),"XXX",VLOOKUP(C3499,COA!$A$2:$B$340,2,FALSE))</f>
        <v>C94</v>
      </c>
      <c r="C3499" s="149" t="str">
        <f t="shared" si="110"/>
        <v>0008-1010-0017</v>
      </c>
      <c r="D3499" s="134" t="s">
        <v>451</v>
      </c>
      <c r="E3499" s="134" t="s">
        <v>445</v>
      </c>
      <c r="F3499" s="134" t="s">
        <v>455</v>
      </c>
      <c r="G3499" s="134" t="s">
        <v>1032</v>
      </c>
      <c r="H3499" s="134" t="s">
        <v>1023</v>
      </c>
      <c r="I3499" s="134" t="s">
        <v>3</v>
      </c>
      <c r="J3499" s="135">
        <v>-857.5</v>
      </c>
      <c r="K3499" s="135">
        <v>-574.5</v>
      </c>
      <c r="L3499" s="135">
        <v>-287.25</v>
      </c>
      <c r="M3499" s="141" t="str">
        <f t="shared" si="109"/>
        <v>201601</v>
      </c>
    </row>
    <row r="3500" spans="1:13" x14ac:dyDescent="0.25">
      <c r="A3500" s="35" t="str">
        <f>VLOOKUP(B3500,ResCat!$A$2:$B$269,2,FALSE)</f>
        <v>DOISG</v>
      </c>
      <c r="B3500" s="68" t="str">
        <f>IF(ISNA(VLOOKUP(C3500,COA!$A$2:$B$340,2,FALSE)),"XXX",VLOOKUP(C3500,COA!$A$2:$B$340,2,FALSE))</f>
        <v>C94</v>
      </c>
      <c r="C3500" s="149" t="str">
        <f t="shared" si="110"/>
        <v>0008-1010-0017</v>
      </c>
      <c r="D3500" s="134" t="s">
        <v>451</v>
      </c>
      <c r="E3500" s="134" t="s">
        <v>445</v>
      </c>
      <c r="F3500" s="134" t="s">
        <v>455</v>
      </c>
      <c r="G3500" s="134" t="s">
        <v>1032</v>
      </c>
      <c r="H3500" s="134" t="s">
        <v>1023</v>
      </c>
      <c r="I3500" s="134" t="s">
        <v>2</v>
      </c>
      <c r="J3500" s="135">
        <v>0</v>
      </c>
      <c r="K3500" s="135">
        <v>388.55999999999995</v>
      </c>
      <c r="L3500" s="135">
        <v>388.55999999999995</v>
      </c>
      <c r="M3500" s="141" t="str">
        <f t="shared" si="109"/>
        <v>201601</v>
      </c>
    </row>
    <row r="3501" spans="1:13" x14ac:dyDescent="0.25">
      <c r="A3501" s="35" t="str">
        <f>VLOOKUP(B3501,ResCat!$A$2:$B$269,2,FALSE)</f>
        <v>DOISG</v>
      </c>
      <c r="B3501" s="68" t="str">
        <f>IF(ISNA(VLOOKUP(C3501,COA!$A$2:$B$340,2,FALSE)),"XXX",VLOOKUP(C3501,COA!$A$2:$B$340,2,FALSE))</f>
        <v>C94</v>
      </c>
      <c r="C3501" s="149" t="str">
        <f t="shared" si="110"/>
        <v>0008-1010-0017</v>
      </c>
      <c r="D3501" s="134" t="s">
        <v>451</v>
      </c>
      <c r="E3501" s="134" t="s">
        <v>445</v>
      </c>
      <c r="F3501" s="134" t="s">
        <v>455</v>
      </c>
      <c r="G3501" s="134" t="s">
        <v>367</v>
      </c>
      <c r="H3501" s="134" t="s">
        <v>1023</v>
      </c>
      <c r="I3501" s="134" t="s">
        <v>2</v>
      </c>
      <c r="J3501" s="135">
        <v>0</v>
      </c>
      <c r="K3501" s="135">
        <v>780</v>
      </c>
      <c r="L3501" s="135">
        <v>780</v>
      </c>
      <c r="M3501" s="141" t="str">
        <f t="shared" si="109"/>
        <v>201601</v>
      </c>
    </row>
    <row r="3502" spans="1:13" x14ac:dyDescent="0.25">
      <c r="A3502" s="35" t="str">
        <f>VLOOKUP(B3502,ResCat!$A$2:$B$269,2,FALSE)</f>
        <v>DOISG</v>
      </c>
      <c r="B3502" s="68" t="str">
        <f>IF(ISNA(VLOOKUP(C3502,COA!$A$2:$B$340,2,FALSE)),"XXX",VLOOKUP(C3502,COA!$A$2:$B$340,2,FALSE))</f>
        <v>C94</v>
      </c>
      <c r="C3502" s="149" t="str">
        <f t="shared" si="110"/>
        <v>0008-1010-0017</v>
      </c>
      <c r="D3502" s="134" t="s">
        <v>451</v>
      </c>
      <c r="E3502" s="134" t="s">
        <v>445</v>
      </c>
      <c r="F3502" s="134" t="s">
        <v>455</v>
      </c>
      <c r="G3502" s="134" t="s">
        <v>367</v>
      </c>
      <c r="H3502" s="134" t="s">
        <v>1023</v>
      </c>
      <c r="I3502" s="134" t="s">
        <v>1</v>
      </c>
      <c r="J3502" s="135">
        <v>2.8421709430404007E-14</v>
      </c>
      <c r="K3502" s="135">
        <v>-199.76</v>
      </c>
      <c r="L3502" s="135">
        <v>-199.76</v>
      </c>
      <c r="M3502" s="141" t="str">
        <f t="shared" si="109"/>
        <v>201601</v>
      </c>
    </row>
    <row r="3503" spans="1:13" x14ac:dyDescent="0.25">
      <c r="A3503" s="35" t="str">
        <f>VLOOKUP(B3503,ResCat!$A$2:$B$269,2,FALSE)</f>
        <v>DOISG</v>
      </c>
      <c r="B3503" s="68" t="str">
        <f>IF(ISNA(VLOOKUP(C3503,COA!$A$2:$B$340,2,FALSE)),"XXX",VLOOKUP(C3503,COA!$A$2:$B$340,2,FALSE))</f>
        <v>C94</v>
      </c>
      <c r="C3503" s="149" t="str">
        <f t="shared" si="110"/>
        <v>0008-1010-0017</v>
      </c>
      <c r="D3503" s="134" t="s">
        <v>451</v>
      </c>
      <c r="E3503" s="134" t="s">
        <v>445</v>
      </c>
      <c r="F3503" s="134" t="s">
        <v>455</v>
      </c>
      <c r="G3503" s="134" t="s">
        <v>1037</v>
      </c>
      <c r="H3503" s="134" t="s">
        <v>1023</v>
      </c>
      <c r="I3503" s="134" t="s">
        <v>2</v>
      </c>
      <c r="J3503" s="135">
        <v>0</v>
      </c>
      <c r="K3503" s="135">
        <v>-228</v>
      </c>
      <c r="L3503" s="135">
        <v>-547.54999999999995</v>
      </c>
      <c r="M3503" s="141" t="str">
        <f t="shared" si="109"/>
        <v>201601</v>
      </c>
    </row>
    <row r="3504" spans="1:13" x14ac:dyDescent="0.25">
      <c r="A3504" s="35" t="str">
        <f>VLOOKUP(B3504,ResCat!$A$2:$B$269,2,FALSE)</f>
        <v>DOISG</v>
      </c>
      <c r="B3504" s="68" t="str">
        <f>IF(ISNA(VLOOKUP(C3504,COA!$A$2:$B$340,2,FALSE)),"XXX",VLOOKUP(C3504,COA!$A$2:$B$340,2,FALSE))</f>
        <v>C94</v>
      </c>
      <c r="C3504" s="149" t="str">
        <f t="shared" si="110"/>
        <v>0008-1010-0017</v>
      </c>
      <c r="D3504" s="134" t="s">
        <v>451</v>
      </c>
      <c r="E3504" s="134" t="s">
        <v>445</v>
      </c>
      <c r="F3504" s="134" t="s">
        <v>455</v>
      </c>
      <c r="G3504" s="134" t="s">
        <v>1037</v>
      </c>
      <c r="H3504" s="134" t="s">
        <v>1023</v>
      </c>
      <c r="I3504" s="134" t="s">
        <v>1</v>
      </c>
      <c r="J3504" s="135">
        <v>0</v>
      </c>
      <c r="K3504" s="135">
        <v>-414.8900000000001</v>
      </c>
      <c r="L3504" s="135">
        <v>-414.8900000000001</v>
      </c>
      <c r="M3504" s="141" t="str">
        <f t="shared" si="109"/>
        <v>201601</v>
      </c>
    </row>
    <row r="3505" spans="1:13" x14ac:dyDescent="0.25">
      <c r="A3505" s="35" t="str">
        <f>VLOOKUP(B3505,ResCat!$A$2:$B$269,2,FALSE)</f>
        <v>DOISG</v>
      </c>
      <c r="B3505" s="68" t="str">
        <f>IF(ISNA(VLOOKUP(C3505,COA!$A$2:$B$340,2,FALSE)),"XXX",VLOOKUP(C3505,COA!$A$2:$B$340,2,FALSE))</f>
        <v>C94</v>
      </c>
      <c r="C3505" s="149" t="str">
        <f t="shared" si="110"/>
        <v>0008-1010-0017</v>
      </c>
      <c r="D3505" s="134" t="s">
        <v>451</v>
      </c>
      <c r="E3505" s="134" t="s">
        <v>445</v>
      </c>
      <c r="F3505" s="134" t="s">
        <v>455</v>
      </c>
      <c r="G3505" s="134" t="s">
        <v>1035</v>
      </c>
      <c r="H3505" s="134" t="s">
        <v>1023</v>
      </c>
      <c r="I3505" s="134" t="s">
        <v>3</v>
      </c>
      <c r="J3505" s="135">
        <v>-340</v>
      </c>
      <c r="K3505" s="135">
        <v>-96.93</v>
      </c>
      <c r="L3505" s="135">
        <v>-19.7</v>
      </c>
      <c r="M3505" s="141" t="str">
        <f t="shared" si="109"/>
        <v>201601</v>
      </c>
    </row>
    <row r="3506" spans="1:13" x14ac:dyDescent="0.25">
      <c r="A3506" s="35" t="str">
        <f>VLOOKUP(B3506,ResCat!$A$2:$B$269,2,FALSE)</f>
        <v>DOISG</v>
      </c>
      <c r="B3506" s="68" t="str">
        <f>IF(ISNA(VLOOKUP(C3506,COA!$A$2:$B$340,2,FALSE)),"XXX",VLOOKUP(C3506,COA!$A$2:$B$340,2,FALSE))</f>
        <v>C94</v>
      </c>
      <c r="C3506" s="149" t="str">
        <f t="shared" si="110"/>
        <v>0008-1010-0017</v>
      </c>
      <c r="D3506" s="134" t="s">
        <v>451</v>
      </c>
      <c r="E3506" s="134" t="s">
        <v>445</v>
      </c>
      <c r="F3506" s="134" t="s">
        <v>455</v>
      </c>
      <c r="G3506" s="134" t="s">
        <v>1035</v>
      </c>
      <c r="H3506" s="134" t="s">
        <v>1023</v>
      </c>
      <c r="I3506" s="134" t="s">
        <v>0</v>
      </c>
      <c r="J3506" s="135">
        <v>20826.25</v>
      </c>
      <c r="K3506" s="135">
        <v>8059.76</v>
      </c>
      <c r="L3506" s="135">
        <v>5669.82</v>
      </c>
      <c r="M3506" s="141" t="str">
        <f t="shared" si="109"/>
        <v>201601</v>
      </c>
    </row>
    <row r="3507" spans="1:13" x14ac:dyDescent="0.25">
      <c r="A3507" s="35" t="str">
        <f>VLOOKUP(B3507,ResCat!$A$2:$B$269,2,FALSE)</f>
        <v>DOISG</v>
      </c>
      <c r="B3507" s="68" t="str">
        <f>IF(ISNA(VLOOKUP(C3507,COA!$A$2:$B$340,2,FALSE)),"XXX",VLOOKUP(C3507,COA!$A$2:$B$340,2,FALSE))</f>
        <v>C94</v>
      </c>
      <c r="C3507" s="149" t="str">
        <f t="shared" si="110"/>
        <v>0008-1010-0017</v>
      </c>
      <c r="D3507" s="134" t="s">
        <v>451</v>
      </c>
      <c r="E3507" s="134" t="s">
        <v>445</v>
      </c>
      <c r="F3507" s="134" t="s">
        <v>455</v>
      </c>
      <c r="G3507" s="134" t="s">
        <v>1035</v>
      </c>
      <c r="H3507" s="134" t="s">
        <v>1023</v>
      </c>
      <c r="I3507" s="134" t="s">
        <v>2</v>
      </c>
      <c r="J3507" s="135">
        <v>-668.52</v>
      </c>
      <c r="K3507" s="135">
        <v>-271.01</v>
      </c>
      <c r="L3507" s="135">
        <v>-60.789999999999978</v>
      </c>
      <c r="M3507" s="141" t="str">
        <f t="shared" si="109"/>
        <v>201601</v>
      </c>
    </row>
    <row r="3508" spans="1:13" x14ac:dyDescent="0.25">
      <c r="A3508" s="35" t="str">
        <f>VLOOKUP(B3508,ResCat!$A$2:$B$269,2,FALSE)</f>
        <v>DOISG</v>
      </c>
      <c r="B3508" s="68" t="str">
        <f>IF(ISNA(VLOOKUP(C3508,COA!$A$2:$B$340,2,FALSE)),"XXX",VLOOKUP(C3508,COA!$A$2:$B$340,2,FALSE))</f>
        <v>C94</v>
      </c>
      <c r="C3508" s="149" t="str">
        <f t="shared" si="110"/>
        <v>0008-1010-0017</v>
      </c>
      <c r="D3508" s="134" t="s">
        <v>451</v>
      </c>
      <c r="E3508" s="134" t="s">
        <v>445</v>
      </c>
      <c r="F3508" s="134" t="s">
        <v>455</v>
      </c>
      <c r="G3508" s="134" t="s">
        <v>1025</v>
      </c>
      <c r="H3508" s="134" t="s">
        <v>1023</v>
      </c>
      <c r="I3508" s="134" t="s">
        <v>2</v>
      </c>
      <c r="J3508" s="135">
        <v>-1629</v>
      </c>
      <c r="K3508" s="135">
        <v>-251.78999999999996</v>
      </c>
      <c r="L3508" s="135">
        <v>-113.28</v>
      </c>
      <c r="M3508" s="141" t="str">
        <f t="shared" si="109"/>
        <v>201601</v>
      </c>
    </row>
    <row r="3509" spans="1:13" x14ac:dyDescent="0.25">
      <c r="A3509" s="35" t="str">
        <f>VLOOKUP(B3509,ResCat!$A$2:$B$269,2,FALSE)</f>
        <v>DOISG</v>
      </c>
      <c r="B3509" s="68" t="str">
        <f>IF(ISNA(VLOOKUP(C3509,COA!$A$2:$B$340,2,FALSE)),"XXX",VLOOKUP(C3509,COA!$A$2:$B$340,2,FALSE))</f>
        <v>C94</v>
      </c>
      <c r="C3509" s="149" t="str">
        <f t="shared" si="110"/>
        <v>0008-1010-0017</v>
      </c>
      <c r="D3509" s="134" t="s">
        <v>451</v>
      </c>
      <c r="E3509" s="134" t="s">
        <v>445</v>
      </c>
      <c r="F3509" s="134" t="s">
        <v>455</v>
      </c>
      <c r="G3509" s="134" t="s">
        <v>365</v>
      </c>
      <c r="H3509" s="134" t="s">
        <v>1023</v>
      </c>
      <c r="I3509" s="134" t="s">
        <v>3</v>
      </c>
      <c r="J3509" s="135">
        <v>-107</v>
      </c>
      <c r="K3509" s="135">
        <v>-32.18</v>
      </c>
      <c r="L3509" s="135">
        <v>-22.53</v>
      </c>
      <c r="M3509" s="141" t="str">
        <f t="shared" si="109"/>
        <v>201601</v>
      </c>
    </row>
    <row r="3510" spans="1:13" x14ac:dyDescent="0.25">
      <c r="A3510" s="35" t="str">
        <f>VLOOKUP(B3510,ResCat!$A$2:$B$269,2,FALSE)</f>
        <v>DOISG</v>
      </c>
      <c r="B3510" s="68" t="str">
        <f>IF(ISNA(VLOOKUP(C3510,COA!$A$2:$B$340,2,FALSE)),"XXX",VLOOKUP(C3510,COA!$A$2:$B$340,2,FALSE))</f>
        <v>C94</v>
      </c>
      <c r="C3510" s="149" t="str">
        <f t="shared" si="110"/>
        <v>0008-1010-0017</v>
      </c>
      <c r="D3510" s="134" t="s">
        <v>451</v>
      </c>
      <c r="E3510" s="134" t="s">
        <v>445</v>
      </c>
      <c r="F3510" s="134" t="s">
        <v>455</v>
      </c>
      <c r="G3510" s="134" t="s">
        <v>365</v>
      </c>
      <c r="H3510" s="134" t="s">
        <v>1023</v>
      </c>
      <c r="I3510" s="134" t="s">
        <v>2</v>
      </c>
      <c r="J3510" s="135">
        <v>-3944.9999999999995</v>
      </c>
      <c r="K3510" s="135">
        <v>-1218.8999999999999</v>
      </c>
      <c r="L3510" s="135">
        <v>-669.7399999999999</v>
      </c>
      <c r="M3510" s="141" t="str">
        <f t="shared" si="109"/>
        <v>201601</v>
      </c>
    </row>
    <row r="3511" spans="1:13" x14ac:dyDescent="0.25">
      <c r="A3511" s="35" t="str">
        <f>VLOOKUP(B3511,ResCat!$A$2:$B$269,2,FALSE)</f>
        <v>DOISG</v>
      </c>
      <c r="B3511" s="68" t="str">
        <f>IF(ISNA(VLOOKUP(C3511,COA!$A$2:$B$340,2,FALSE)),"XXX",VLOOKUP(C3511,COA!$A$2:$B$340,2,FALSE))</f>
        <v>C94</v>
      </c>
      <c r="C3511" s="149" t="str">
        <f t="shared" si="110"/>
        <v>0008-1010-0017</v>
      </c>
      <c r="D3511" s="134" t="s">
        <v>451</v>
      </c>
      <c r="E3511" s="134" t="s">
        <v>445</v>
      </c>
      <c r="F3511" s="134" t="s">
        <v>455</v>
      </c>
      <c r="G3511" s="134" t="s">
        <v>365</v>
      </c>
      <c r="H3511" s="134" t="s">
        <v>1023</v>
      </c>
      <c r="I3511" s="134" t="s">
        <v>1</v>
      </c>
      <c r="J3511" s="135">
        <v>0</v>
      </c>
      <c r="K3511" s="135">
        <v>-2733.6000000000004</v>
      </c>
      <c r="L3511" s="135">
        <v>-2733.6</v>
      </c>
      <c r="M3511" s="141" t="str">
        <f t="shared" si="109"/>
        <v>201601</v>
      </c>
    </row>
    <row r="3512" spans="1:13" x14ac:dyDescent="0.25">
      <c r="A3512" s="35" t="str">
        <f>VLOOKUP(B3512,ResCat!$A$2:$B$269,2,FALSE)</f>
        <v>DOISG</v>
      </c>
      <c r="B3512" s="68" t="str">
        <f>IF(ISNA(VLOOKUP(C3512,COA!$A$2:$B$340,2,FALSE)),"XXX",VLOOKUP(C3512,COA!$A$2:$B$340,2,FALSE))</f>
        <v>C94</v>
      </c>
      <c r="C3512" s="149" t="str">
        <f t="shared" si="110"/>
        <v>0008-1010-0017</v>
      </c>
      <c r="D3512" s="134" t="s">
        <v>451</v>
      </c>
      <c r="E3512" s="134" t="s">
        <v>445</v>
      </c>
      <c r="F3512" s="134" t="s">
        <v>455</v>
      </c>
      <c r="G3512" s="134" t="s">
        <v>344</v>
      </c>
      <c r="H3512" s="134" t="s">
        <v>1023</v>
      </c>
      <c r="I3512" s="134" t="s">
        <v>3</v>
      </c>
      <c r="J3512" s="135">
        <v>-134</v>
      </c>
      <c r="K3512" s="135">
        <v>-58.309999999999995</v>
      </c>
      <c r="L3512" s="135">
        <v>-58.309999999999995</v>
      </c>
      <c r="M3512" s="141" t="str">
        <f t="shared" si="109"/>
        <v>201601</v>
      </c>
    </row>
    <row r="3513" spans="1:13" x14ac:dyDescent="0.25">
      <c r="A3513" s="35" t="str">
        <f>VLOOKUP(B3513,ResCat!$A$2:$B$269,2,FALSE)</f>
        <v>DOISG</v>
      </c>
      <c r="B3513" s="68" t="str">
        <f>IF(ISNA(VLOOKUP(C3513,COA!$A$2:$B$340,2,FALSE)),"XXX",VLOOKUP(C3513,COA!$A$2:$B$340,2,FALSE))</f>
        <v>C94</v>
      </c>
      <c r="C3513" s="149" t="str">
        <f t="shared" si="110"/>
        <v>0008-1010-0017</v>
      </c>
      <c r="D3513" s="134" t="s">
        <v>451</v>
      </c>
      <c r="E3513" s="134" t="s">
        <v>445</v>
      </c>
      <c r="F3513" s="134" t="s">
        <v>455</v>
      </c>
      <c r="G3513" s="134" t="s">
        <v>344</v>
      </c>
      <c r="H3513" s="134" t="s">
        <v>1023</v>
      </c>
      <c r="I3513" s="134" t="s">
        <v>2</v>
      </c>
      <c r="J3513" s="135">
        <v>-2982</v>
      </c>
      <c r="K3513" s="135">
        <v>-1042.76</v>
      </c>
      <c r="L3513" s="135">
        <v>-880.47</v>
      </c>
      <c r="M3513" s="141" t="str">
        <f t="shared" si="109"/>
        <v>201601</v>
      </c>
    </row>
    <row r="3514" spans="1:13" x14ac:dyDescent="0.25">
      <c r="A3514" s="35" t="str">
        <f>VLOOKUP(B3514,ResCat!$A$2:$B$269,2,FALSE)</f>
        <v>DOISG</v>
      </c>
      <c r="B3514" s="68" t="str">
        <f>IF(ISNA(VLOOKUP(C3514,COA!$A$2:$B$340,2,FALSE)),"XXX",VLOOKUP(C3514,COA!$A$2:$B$340,2,FALSE))</f>
        <v>C94</v>
      </c>
      <c r="C3514" s="149" t="str">
        <f t="shared" si="110"/>
        <v>0008-1010-0017</v>
      </c>
      <c r="D3514" s="134" t="s">
        <v>451</v>
      </c>
      <c r="E3514" s="134" t="s">
        <v>445</v>
      </c>
      <c r="F3514" s="134" t="s">
        <v>455</v>
      </c>
      <c r="G3514" s="134" t="s">
        <v>344</v>
      </c>
      <c r="H3514" s="134" t="s">
        <v>1023</v>
      </c>
      <c r="I3514" s="134" t="s">
        <v>1</v>
      </c>
      <c r="J3514" s="135">
        <v>0</v>
      </c>
      <c r="K3514" s="135">
        <v>-592.55999999999995</v>
      </c>
      <c r="L3514" s="135">
        <v>-592.55999999999995</v>
      </c>
      <c r="M3514" s="141" t="str">
        <f t="shared" si="109"/>
        <v>201601</v>
      </c>
    </row>
    <row r="3515" spans="1:13" x14ac:dyDescent="0.25">
      <c r="A3515" s="35" t="str">
        <f>VLOOKUP(B3515,ResCat!$A$2:$B$269,2,FALSE)</f>
        <v>DOISG</v>
      </c>
      <c r="B3515" s="68" t="str">
        <f>IF(ISNA(VLOOKUP(C3515,COA!$A$2:$B$340,2,FALSE)),"XXX",VLOOKUP(C3515,COA!$A$2:$B$340,2,FALSE))</f>
        <v>C94</v>
      </c>
      <c r="C3515" s="149" t="str">
        <f t="shared" si="110"/>
        <v>0008-1010-0017</v>
      </c>
      <c r="D3515" s="134" t="s">
        <v>451</v>
      </c>
      <c r="E3515" s="134" t="s">
        <v>445</v>
      </c>
      <c r="F3515" s="134" t="s">
        <v>455</v>
      </c>
      <c r="G3515" s="134" t="s">
        <v>1030</v>
      </c>
      <c r="H3515" s="134" t="s">
        <v>1023</v>
      </c>
      <c r="I3515" s="134" t="s">
        <v>3</v>
      </c>
      <c r="J3515" s="135">
        <v>0</v>
      </c>
      <c r="K3515" s="135">
        <v>-283.76</v>
      </c>
      <c r="L3515" s="135">
        <v>-283.76</v>
      </c>
      <c r="M3515" s="141" t="str">
        <f t="shared" si="109"/>
        <v>201601</v>
      </c>
    </row>
    <row r="3516" spans="1:13" x14ac:dyDescent="0.25">
      <c r="A3516" s="35" t="str">
        <f>VLOOKUP(B3516,ResCat!$A$2:$B$269,2,FALSE)</f>
        <v>DOISG</v>
      </c>
      <c r="B3516" s="68" t="str">
        <f>IF(ISNA(VLOOKUP(C3516,COA!$A$2:$B$340,2,FALSE)),"XXX",VLOOKUP(C3516,COA!$A$2:$B$340,2,FALSE))</f>
        <v>C94</v>
      </c>
      <c r="C3516" s="149" t="str">
        <f t="shared" si="110"/>
        <v>0008-1010-0017</v>
      </c>
      <c r="D3516" s="134" t="s">
        <v>451</v>
      </c>
      <c r="E3516" s="134" t="s">
        <v>445</v>
      </c>
      <c r="F3516" s="134" t="s">
        <v>455</v>
      </c>
      <c r="G3516" s="134" t="s">
        <v>1030</v>
      </c>
      <c r="H3516" s="134" t="s">
        <v>1023</v>
      </c>
      <c r="I3516" s="134" t="s">
        <v>2</v>
      </c>
      <c r="J3516" s="135">
        <v>-1633</v>
      </c>
      <c r="K3516" s="135">
        <v>-3015.4599999999996</v>
      </c>
      <c r="L3516" s="135">
        <v>-2788.22</v>
      </c>
      <c r="M3516" s="141" t="str">
        <f t="shared" si="109"/>
        <v>201601</v>
      </c>
    </row>
    <row r="3517" spans="1:13" x14ac:dyDescent="0.25">
      <c r="A3517" s="35" t="str">
        <f>VLOOKUP(B3517,ResCat!$A$2:$B$269,2,FALSE)</f>
        <v>DOISG</v>
      </c>
      <c r="B3517" s="68" t="str">
        <f>IF(ISNA(VLOOKUP(C3517,COA!$A$2:$B$340,2,FALSE)),"XXX",VLOOKUP(C3517,COA!$A$2:$B$340,2,FALSE))</f>
        <v>C94</v>
      </c>
      <c r="C3517" s="149" t="str">
        <f t="shared" si="110"/>
        <v>0008-1010-0017</v>
      </c>
      <c r="D3517" s="134" t="s">
        <v>451</v>
      </c>
      <c r="E3517" s="134" t="s">
        <v>445</v>
      </c>
      <c r="F3517" s="134" t="s">
        <v>455</v>
      </c>
      <c r="G3517" s="134" t="s">
        <v>1030</v>
      </c>
      <c r="H3517" s="134" t="s">
        <v>1023</v>
      </c>
      <c r="I3517" s="134" t="s">
        <v>1</v>
      </c>
      <c r="J3517" s="135">
        <v>-237.77</v>
      </c>
      <c r="K3517" s="135">
        <v>-111.77000000000001</v>
      </c>
      <c r="L3517" s="135">
        <v>-111.77000000000001</v>
      </c>
      <c r="M3517" s="141" t="str">
        <f t="shared" si="109"/>
        <v>201601</v>
      </c>
    </row>
    <row r="3518" spans="1:13" x14ac:dyDescent="0.25">
      <c r="A3518" s="35" t="str">
        <f>VLOOKUP(B3518,ResCat!$A$2:$B$269,2,FALSE)</f>
        <v>DOISG</v>
      </c>
      <c r="B3518" s="68" t="str">
        <f>IF(ISNA(VLOOKUP(C3518,COA!$A$2:$B$340,2,FALSE)),"XXX",VLOOKUP(C3518,COA!$A$2:$B$340,2,FALSE))</f>
        <v>C94</v>
      </c>
      <c r="C3518" s="149" t="str">
        <f t="shared" si="110"/>
        <v>0008-1010-0017</v>
      </c>
      <c r="D3518" s="134" t="s">
        <v>451</v>
      </c>
      <c r="E3518" s="134" t="s">
        <v>445</v>
      </c>
      <c r="F3518" s="134" t="s">
        <v>455</v>
      </c>
      <c r="G3518" s="134" t="s">
        <v>345</v>
      </c>
      <c r="H3518" s="134" t="s">
        <v>1023</v>
      </c>
      <c r="I3518" s="134" t="s">
        <v>3</v>
      </c>
      <c r="J3518" s="135">
        <v>0</v>
      </c>
      <c r="K3518" s="135">
        <v>-2.5100000000000007</v>
      </c>
      <c r="L3518" s="135">
        <v>-2.5100000000000007</v>
      </c>
      <c r="M3518" s="141" t="str">
        <f t="shared" si="109"/>
        <v>201601</v>
      </c>
    </row>
    <row r="3519" spans="1:13" x14ac:dyDescent="0.25">
      <c r="A3519" s="35" t="str">
        <f>VLOOKUP(B3519,ResCat!$A$2:$B$269,2,FALSE)</f>
        <v>DOISG</v>
      </c>
      <c r="B3519" s="68" t="str">
        <f>IF(ISNA(VLOOKUP(C3519,COA!$A$2:$B$340,2,FALSE)),"XXX",VLOOKUP(C3519,COA!$A$2:$B$340,2,FALSE))</f>
        <v>C94</v>
      </c>
      <c r="C3519" s="149" t="str">
        <f t="shared" si="110"/>
        <v>0008-1010-0017</v>
      </c>
      <c r="D3519" s="134" t="s">
        <v>451</v>
      </c>
      <c r="E3519" s="134" t="s">
        <v>445</v>
      </c>
      <c r="F3519" s="134" t="s">
        <v>455</v>
      </c>
      <c r="G3519" s="134" t="s">
        <v>345</v>
      </c>
      <c r="H3519" s="134" t="s">
        <v>1023</v>
      </c>
      <c r="I3519" s="134" t="s">
        <v>0</v>
      </c>
      <c r="J3519" s="135">
        <v>-44451.140000000007</v>
      </c>
      <c r="K3519" s="135">
        <v>-12717</v>
      </c>
      <c r="L3519" s="135">
        <v>-9645.36</v>
      </c>
      <c r="M3519" s="141" t="str">
        <f t="shared" si="109"/>
        <v>201601</v>
      </c>
    </row>
    <row r="3520" spans="1:13" x14ac:dyDescent="0.25">
      <c r="A3520" s="35" t="str">
        <f>VLOOKUP(B3520,ResCat!$A$2:$B$269,2,FALSE)</f>
        <v>DOISG</v>
      </c>
      <c r="B3520" s="68" t="str">
        <f>IF(ISNA(VLOOKUP(C3520,COA!$A$2:$B$340,2,FALSE)),"XXX",VLOOKUP(C3520,COA!$A$2:$B$340,2,FALSE))</f>
        <v>C94</v>
      </c>
      <c r="C3520" s="149" t="str">
        <f t="shared" si="110"/>
        <v>0008-1010-0017</v>
      </c>
      <c r="D3520" s="134" t="s">
        <v>451</v>
      </c>
      <c r="E3520" s="134" t="s">
        <v>445</v>
      </c>
      <c r="F3520" s="134" t="s">
        <v>455</v>
      </c>
      <c r="G3520" s="134" t="s">
        <v>345</v>
      </c>
      <c r="H3520" s="134" t="s">
        <v>1023</v>
      </c>
      <c r="I3520" s="134" t="s">
        <v>2</v>
      </c>
      <c r="J3520" s="135">
        <v>-92.649999999999977</v>
      </c>
      <c r="K3520" s="135">
        <v>288.57</v>
      </c>
      <c r="L3520" s="135">
        <v>626.46000000000015</v>
      </c>
      <c r="M3520" s="141" t="str">
        <f t="shared" si="109"/>
        <v>201601</v>
      </c>
    </row>
    <row r="3521" spans="1:13" x14ac:dyDescent="0.25">
      <c r="A3521" s="35" t="str">
        <f>VLOOKUP(B3521,ResCat!$A$2:$B$269,2,FALSE)</f>
        <v>DOISG</v>
      </c>
      <c r="B3521" s="68" t="str">
        <f>IF(ISNA(VLOOKUP(C3521,COA!$A$2:$B$340,2,FALSE)),"XXX",VLOOKUP(C3521,COA!$A$2:$B$340,2,FALSE))</f>
        <v>C94</v>
      </c>
      <c r="C3521" s="149" t="str">
        <f t="shared" si="110"/>
        <v>0008-1010-0017</v>
      </c>
      <c r="D3521" s="134" t="s">
        <v>451</v>
      </c>
      <c r="E3521" s="134" t="s">
        <v>445</v>
      </c>
      <c r="F3521" s="134" t="s">
        <v>455</v>
      </c>
      <c r="G3521" s="134" t="s">
        <v>346</v>
      </c>
      <c r="H3521" s="134" t="s">
        <v>1023</v>
      </c>
      <c r="I3521" s="134" t="s">
        <v>2</v>
      </c>
      <c r="J3521" s="135">
        <v>241</v>
      </c>
      <c r="K3521" s="135">
        <v>241</v>
      </c>
      <c r="L3521" s="135">
        <v>384.67000000000019</v>
      </c>
      <c r="M3521" s="141" t="str">
        <f t="shared" si="109"/>
        <v>201601</v>
      </c>
    </row>
    <row r="3522" spans="1:13" x14ac:dyDescent="0.25">
      <c r="A3522" s="35" t="str">
        <f>VLOOKUP(B3522,ResCat!$A$2:$B$269,2,FALSE)</f>
        <v>DOISG</v>
      </c>
      <c r="B3522" s="68" t="str">
        <f>IF(ISNA(VLOOKUP(C3522,COA!$A$2:$B$340,2,FALSE)),"XXX",VLOOKUP(C3522,COA!$A$2:$B$340,2,FALSE))</f>
        <v>C94</v>
      </c>
      <c r="C3522" s="149" t="str">
        <f t="shared" si="110"/>
        <v>0008-1010-0017</v>
      </c>
      <c r="D3522" s="134" t="s">
        <v>451</v>
      </c>
      <c r="E3522" s="134" t="s">
        <v>445</v>
      </c>
      <c r="F3522" s="134" t="s">
        <v>455</v>
      </c>
      <c r="G3522" s="134" t="s">
        <v>346</v>
      </c>
      <c r="H3522" s="134" t="s">
        <v>1023</v>
      </c>
      <c r="I3522" s="134" t="s">
        <v>1</v>
      </c>
      <c r="J3522" s="135">
        <v>144.84</v>
      </c>
      <c r="K3522" s="135">
        <v>117</v>
      </c>
      <c r="L3522" s="135">
        <v>0</v>
      </c>
      <c r="M3522" s="141" t="str">
        <f t="shared" si="109"/>
        <v>201601</v>
      </c>
    </row>
    <row r="3523" spans="1:13" x14ac:dyDescent="0.25">
      <c r="A3523" s="35" t="str">
        <f>VLOOKUP(B3523,ResCat!$A$2:$B$269,2,FALSE)</f>
        <v>DOISG</v>
      </c>
      <c r="B3523" s="68" t="str">
        <f>IF(ISNA(VLOOKUP(C3523,COA!$A$2:$B$340,2,FALSE)),"XXX",VLOOKUP(C3523,COA!$A$2:$B$340,2,FALSE))</f>
        <v>C94</v>
      </c>
      <c r="C3523" s="149" t="str">
        <f t="shared" si="110"/>
        <v>0008-1010-0017</v>
      </c>
      <c r="D3523" s="134" t="s">
        <v>451</v>
      </c>
      <c r="E3523" s="134" t="s">
        <v>445</v>
      </c>
      <c r="F3523" s="134" t="s">
        <v>455</v>
      </c>
      <c r="G3523" s="134" t="s">
        <v>309</v>
      </c>
      <c r="H3523" s="134" t="s">
        <v>1023</v>
      </c>
      <c r="I3523" s="134" t="s">
        <v>3</v>
      </c>
      <c r="J3523" s="135">
        <v>3166.3999999999992</v>
      </c>
      <c r="K3523" s="135">
        <v>3068.0099999999993</v>
      </c>
      <c r="L3523" s="135">
        <v>0</v>
      </c>
      <c r="M3523" s="141" t="str">
        <f t="shared" si="109"/>
        <v>201601</v>
      </c>
    </row>
    <row r="3524" spans="1:13" x14ac:dyDescent="0.25">
      <c r="A3524" s="35" t="str">
        <f>VLOOKUP(B3524,ResCat!$A$2:$B$269,2,FALSE)</f>
        <v>DOISG</v>
      </c>
      <c r="B3524" s="68" t="str">
        <f>IF(ISNA(VLOOKUP(C3524,COA!$A$2:$B$340,2,FALSE)),"XXX",VLOOKUP(C3524,COA!$A$2:$B$340,2,FALSE))</f>
        <v>C94</v>
      </c>
      <c r="C3524" s="149" t="str">
        <f t="shared" si="110"/>
        <v>0008-1010-0017</v>
      </c>
      <c r="D3524" s="134" t="s">
        <v>451</v>
      </c>
      <c r="E3524" s="134" t="s">
        <v>445</v>
      </c>
      <c r="F3524" s="134" t="s">
        <v>455</v>
      </c>
      <c r="G3524" s="134" t="s">
        <v>309</v>
      </c>
      <c r="H3524" s="134" t="s">
        <v>1023</v>
      </c>
      <c r="I3524" s="134" t="s">
        <v>2</v>
      </c>
      <c r="J3524" s="135">
        <v>1982.5799999999997</v>
      </c>
      <c r="K3524" s="135">
        <v>2593.8300000000004</v>
      </c>
      <c r="L3524" s="135">
        <v>133.89000000000001</v>
      </c>
      <c r="M3524" s="141" t="str">
        <f t="shared" ref="M3524:M3587" si="111">IF(G3524&lt;$M$1,$M$1,G3524)</f>
        <v>201601</v>
      </c>
    </row>
    <row r="3525" spans="1:13" x14ac:dyDescent="0.25">
      <c r="A3525" s="35" t="str">
        <f>VLOOKUP(B3525,ResCat!$A$2:$B$269,2,FALSE)</f>
        <v>DOISG</v>
      </c>
      <c r="B3525" s="68" t="str">
        <f>IF(ISNA(VLOOKUP(C3525,COA!$A$2:$B$340,2,FALSE)),"XXX",VLOOKUP(C3525,COA!$A$2:$B$340,2,FALSE))</f>
        <v>C94</v>
      </c>
      <c r="C3525" s="149" t="str">
        <f t="shared" ref="C3525:C3588" si="112">D3525&amp;"-"&amp;E3525&amp;"-"&amp;F3525</f>
        <v>0008-1010-0017</v>
      </c>
      <c r="D3525" s="134" t="s">
        <v>451</v>
      </c>
      <c r="E3525" s="134" t="s">
        <v>445</v>
      </c>
      <c r="F3525" s="134" t="s">
        <v>455</v>
      </c>
      <c r="G3525" s="134" t="s">
        <v>309</v>
      </c>
      <c r="H3525" s="134" t="s">
        <v>1023</v>
      </c>
      <c r="I3525" s="134" t="s">
        <v>1</v>
      </c>
      <c r="J3525" s="135">
        <v>-711.63</v>
      </c>
      <c r="K3525" s="135">
        <v>1229.2400000000002</v>
      </c>
      <c r="L3525" s="135">
        <v>-267.60000000000002</v>
      </c>
      <c r="M3525" s="141" t="str">
        <f t="shared" si="111"/>
        <v>201601</v>
      </c>
    </row>
    <row r="3526" spans="1:13" x14ac:dyDescent="0.25">
      <c r="A3526" s="35" t="str">
        <f>VLOOKUP(B3526,ResCat!$A$2:$B$269,2,FALSE)</f>
        <v>DOISG</v>
      </c>
      <c r="B3526" s="68" t="str">
        <f>IF(ISNA(VLOOKUP(C3526,COA!$A$2:$B$340,2,FALSE)),"XXX",VLOOKUP(C3526,COA!$A$2:$B$340,2,FALSE))</f>
        <v>C94</v>
      </c>
      <c r="C3526" s="149" t="str">
        <f t="shared" si="112"/>
        <v>0008-1010-0017</v>
      </c>
      <c r="D3526" s="134" t="s">
        <v>451</v>
      </c>
      <c r="E3526" s="134" t="s">
        <v>445</v>
      </c>
      <c r="F3526" s="134" t="s">
        <v>455</v>
      </c>
      <c r="G3526" s="134" t="s">
        <v>1026</v>
      </c>
      <c r="H3526" s="134" t="s">
        <v>1023</v>
      </c>
      <c r="I3526" s="134" t="s">
        <v>3</v>
      </c>
      <c r="J3526" s="135">
        <v>1019.3000000000002</v>
      </c>
      <c r="K3526" s="135">
        <v>1762.48</v>
      </c>
      <c r="L3526" s="135">
        <v>829.12999999999988</v>
      </c>
      <c r="M3526" s="141" t="str">
        <f t="shared" si="111"/>
        <v>201601</v>
      </c>
    </row>
    <row r="3527" spans="1:13" x14ac:dyDescent="0.25">
      <c r="A3527" s="35" t="str">
        <f>VLOOKUP(B3527,ResCat!$A$2:$B$269,2,FALSE)</f>
        <v>DOISG</v>
      </c>
      <c r="B3527" s="68" t="str">
        <f>IF(ISNA(VLOOKUP(C3527,COA!$A$2:$B$340,2,FALSE)),"XXX",VLOOKUP(C3527,COA!$A$2:$B$340,2,FALSE))</f>
        <v>C94</v>
      </c>
      <c r="C3527" s="149" t="str">
        <f t="shared" si="112"/>
        <v>0008-1010-0017</v>
      </c>
      <c r="D3527" s="134" t="s">
        <v>451</v>
      </c>
      <c r="E3527" s="134" t="s">
        <v>445</v>
      </c>
      <c r="F3527" s="134" t="s">
        <v>455</v>
      </c>
      <c r="G3527" s="134" t="s">
        <v>1026</v>
      </c>
      <c r="H3527" s="134" t="s">
        <v>1023</v>
      </c>
      <c r="I3527" s="134" t="s">
        <v>368</v>
      </c>
      <c r="J3527" s="135">
        <v>22</v>
      </c>
      <c r="K3527" s="135">
        <v>22</v>
      </c>
      <c r="L3527" s="135">
        <v>0</v>
      </c>
      <c r="M3527" s="141" t="str">
        <f t="shared" si="111"/>
        <v>201601</v>
      </c>
    </row>
    <row r="3528" spans="1:13" x14ac:dyDescent="0.25">
      <c r="A3528" s="35" t="str">
        <f>VLOOKUP(B3528,ResCat!$A$2:$B$269,2,FALSE)</f>
        <v>DOISG</v>
      </c>
      <c r="B3528" s="68" t="str">
        <f>IF(ISNA(VLOOKUP(C3528,COA!$A$2:$B$340,2,FALSE)),"XXX",VLOOKUP(C3528,COA!$A$2:$B$340,2,FALSE))</f>
        <v>C94</v>
      </c>
      <c r="C3528" s="149" t="str">
        <f t="shared" si="112"/>
        <v>0008-1010-0017</v>
      </c>
      <c r="D3528" s="134" t="s">
        <v>451</v>
      </c>
      <c r="E3528" s="134" t="s">
        <v>445</v>
      </c>
      <c r="F3528" s="134" t="s">
        <v>455</v>
      </c>
      <c r="G3528" s="134" t="s">
        <v>1026</v>
      </c>
      <c r="H3528" s="134" t="s">
        <v>1023</v>
      </c>
      <c r="I3528" s="134" t="s">
        <v>2</v>
      </c>
      <c r="J3528" s="135">
        <v>6716.8900000000021</v>
      </c>
      <c r="K3528" s="135">
        <v>6685.5700000000033</v>
      </c>
      <c r="L3528" s="135">
        <v>636.3900000000001</v>
      </c>
      <c r="M3528" s="141" t="str">
        <f t="shared" si="111"/>
        <v>201601</v>
      </c>
    </row>
    <row r="3529" spans="1:13" x14ac:dyDescent="0.25">
      <c r="A3529" s="35" t="str">
        <f>VLOOKUP(B3529,ResCat!$A$2:$B$269,2,FALSE)</f>
        <v>DOISG</v>
      </c>
      <c r="B3529" s="68" t="str">
        <f>IF(ISNA(VLOOKUP(C3529,COA!$A$2:$B$340,2,FALSE)),"XXX",VLOOKUP(C3529,COA!$A$2:$B$340,2,FALSE))</f>
        <v>C94</v>
      </c>
      <c r="C3529" s="149" t="str">
        <f t="shared" si="112"/>
        <v>0008-1010-0017</v>
      </c>
      <c r="D3529" s="134" t="s">
        <v>451</v>
      </c>
      <c r="E3529" s="134" t="s">
        <v>445</v>
      </c>
      <c r="F3529" s="134" t="s">
        <v>455</v>
      </c>
      <c r="G3529" s="134" t="s">
        <v>1026</v>
      </c>
      <c r="H3529" s="134" t="s">
        <v>1023</v>
      </c>
      <c r="I3529" s="134" t="s">
        <v>1</v>
      </c>
      <c r="J3529" s="135">
        <v>-25959.13</v>
      </c>
      <c r="K3529" s="135">
        <v>-6276.0399999999991</v>
      </c>
      <c r="L3529" s="135">
        <v>-1813.73</v>
      </c>
      <c r="M3529" s="141" t="str">
        <f t="shared" si="111"/>
        <v>201601</v>
      </c>
    </row>
    <row r="3530" spans="1:13" x14ac:dyDescent="0.25">
      <c r="A3530" s="35" t="str">
        <f>VLOOKUP(B3530,ResCat!$A$2:$B$269,2,FALSE)</f>
        <v>DOISG</v>
      </c>
      <c r="B3530" s="68" t="str">
        <f>IF(ISNA(VLOOKUP(C3530,COA!$A$2:$B$340,2,FALSE)),"XXX",VLOOKUP(C3530,COA!$A$2:$B$340,2,FALSE))</f>
        <v>C94</v>
      </c>
      <c r="C3530" s="149" t="str">
        <f t="shared" si="112"/>
        <v>0008-1010-0017</v>
      </c>
      <c r="D3530" s="134" t="s">
        <v>451</v>
      </c>
      <c r="E3530" s="134" t="s">
        <v>445</v>
      </c>
      <c r="F3530" s="134" t="s">
        <v>455</v>
      </c>
      <c r="G3530" s="134" t="s">
        <v>362</v>
      </c>
      <c r="H3530" s="134" t="s">
        <v>1023</v>
      </c>
      <c r="I3530" s="134" t="s">
        <v>3</v>
      </c>
      <c r="J3530" s="135">
        <v>1500.2400000000002</v>
      </c>
      <c r="K3530" s="135">
        <v>1490.15</v>
      </c>
      <c r="L3530" s="135">
        <v>95.269999999999982</v>
      </c>
      <c r="M3530" s="141" t="str">
        <f t="shared" si="111"/>
        <v>201601</v>
      </c>
    </row>
    <row r="3531" spans="1:13" x14ac:dyDescent="0.25">
      <c r="A3531" s="35" t="str">
        <f>VLOOKUP(B3531,ResCat!$A$2:$B$269,2,FALSE)</f>
        <v>DOISG</v>
      </c>
      <c r="B3531" s="68" t="str">
        <f>IF(ISNA(VLOOKUP(C3531,COA!$A$2:$B$340,2,FALSE)),"XXX",VLOOKUP(C3531,COA!$A$2:$B$340,2,FALSE))</f>
        <v>C94</v>
      </c>
      <c r="C3531" s="149" t="str">
        <f t="shared" si="112"/>
        <v>0008-1010-0017</v>
      </c>
      <c r="D3531" s="134" t="s">
        <v>451</v>
      </c>
      <c r="E3531" s="134" t="s">
        <v>445</v>
      </c>
      <c r="F3531" s="134" t="s">
        <v>455</v>
      </c>
      <c r="G3531" s="134" t="s">
        <v>362</v>
      </c>
      <c r="H3531" s="134" t="s">
        <v>1023</v>
      </c>
      <c r="I3531" s="134" t="s">
        <v>368</v>
      </c>
      <c r="J3531" s="135">
        <v>18</v>
      </c>
      <c r="K3531" s="135">
        <v>18</v>
      </c>
      <c r="L3531" s="135">
        <v>0</v>
      </c>
      <c r="M3531" s="141" t="str">
        <f t="shared" si="111"/>
        <v>201601</v>
      </c>
    </row>
    <row r="3532" spans="1:13" x14ac:dyDescent="0.25">
      <c r="A3532" s="35" t="str">
        <f>VLOOKUP(B3532,ResCat!$A$2:$B$269,2,FALSE)</f>
        <v>DOISG</v>
      </c>
      <c r="B3532" s="68" t="str">
        <f>IF(ISNA(VLOOKUP(C3532,COA!$A$2:$B$340,2,FALSE)),"XXX",VLOOKUP(C3532,COA!$A$2:$B$340,2,FALSE))</f>
        <v>C94</v>
      </c>
      <c r="C3532" s="149" t="str">
        <f t="shared" si="112"/>
        <v>0008-1010-0017</v>
      </c>
      <c r="D3532" s="134" t="s">
        <v>451</v>
      </c>
      <c r="E3532" s="134" t="s">
        <v>445</v>
      </c>
      <c r="F3532" s="134" t="s">
        <v>455</v>
      </c>
      <c r="G3532" s="134" t="s">
        <v>362</v>
      </c>
      <c r="H3532" s="134" t="s">
        <v>1023</v>
      </c>
      <c r="I3532" s="134" t="s">
        <v>0</v>
      </c>
      <c r="J3532" s="135">
        <v>6997.8900000000021</v>
      </c>
      <c r="K3532" s="135">
        <v>6858.04</v>
      </c>
      <c r="L3532" s="135">
        <v>343.74999999999966</v>
      </c>
      <c r="M3532" s="141" t="str">
        <f t="shared" si="111"/>
        <v>201601</v>
      </c>
    </row>
    <row r="3533" spans="1:13" x14ac:dyDescent="0.25">
      <c r="A3533" s="35" t="str">
        <f>VLOOKUP(B3533,ResCat!$A$2:$B$269,2,FALSE)</f>
        <v>DOISG</v>
      </c>
      <c r="B3533" s="68" t="str">
        <f>IF(ISNA(VLOOKUP(C3533,COA!$A$2:$B$340,2,FALSE)),"XXX",VLOOKUP(C3533,COA!$A$2:$B$340,2,FALSE))</f>
        <v>C94</v>
      </c>
      <c r="C3533" s="149" t="str">
        <f t="shared" si="112"/>
        <v>0008-1010-0017</v>
      </c>
      <c r="D3533" s="134" t="s">
        <v>451</v>
      </c>
      <c r="E3533" s="134" t="s">
        <v>445</v>
      </c>
      <c r="F3533" s="134" t="s">
        <v>455</v>
      </c>
      <c r="G3533" s="134" t="s">
        <v>362</v>
      </c>
      <c r="H3533" s="134" t="s">
        <v>1023</v>
      </c>
      <c r="I3533" s="134" t="s">
        <v>2</v>
      </c>
      <c r="J3533" s="135">
        <v>11295.710000000003</v>
      </c>
      <c r="K3533" s="135">
        <v>11240.600000000006</v>
      </c>
      <c r="L3533" s="135">
        <v>675.6400000000001</v>
      </c>
      <c r="M3533" s="141" t="str">
        <f t="shared" si="111"/>
        <v>201601</v>
      </c>
    </row>
    <row r="3534" spans="1:13" x14ac:dyDescent="0.25">
      <c r="A3534" s="35" t="str">
        <f>VLOOKUP(B3534,ResCat!$A$2:$B$269,2,FALSE)</f>
        <v>DOISG</v>
      </c>
      <c r="B3534" s="68" t="str">
        <f>IF(ISNA(VLOOKUP(C3534,COA!$A$2:$B$340,2,FALSE)),"XXX",VLOOKUP(C3534,COA!$A$2:$B$340,2,FALSE))</f>
        <v>C94</v>
      </c>
      <c r="C3534" s="149" t="str">
        <f t="shared" si="112"/>
        <v>0008-1010-0017</v>
      </c>
      <c r="D3534" s="134" t="s">
        <v>451</v>
      </c>
      <c r="E3534" s="134" t="s">
        <v>445</v>
      </c>
      <c r="F3534" s="134" t="s">
        <v>455</v>
      </c>
      <c r="G3534" s="134" t="s">
        <v>362</v>
      </c>
      <c r="H3534" s="134" t="s">
        <v>1023</v>
      </c>
      <c r="I3534" s="134" t="s">
        <v>1</v>
      </c>
      <c r="J3534" s="135">
        <v>-3254.3900000000003</v>
      </c>
      <c r="K3534" s="135">
        <v>-1441.8200000000002</v>
      </c>
      <c r="L3534" s="135">
        <v>-2021.6</v>
      </c>
      <c r="M3534" s="141" t="str">
        <f t="shared" si="111"/>
        <v>201601</v>
      </c>
    </row>
    <row r="3535" spans="1:13" x14ac:dyDescent="0.25">
      <c r="A3535" s="35" t="str">
        <f>VLOOKUP(B3535,ResCat!$A$2:$B$269,2,FALSE)</f>
        <v>DOISG</v>
      </c>
      <c r="B3535" s="68" t="str">
        <f>IF(ISNA(VLOOKUP(C3535,COA!$A$2:$B$340,2,FALSE)),"XXX",VLOOKUP(C3535,COA!$A$2:$B$340,2,FALSE))</f>
        <v>C94</v>
      </c>
      <c r="C3535" s="149" t="str">
        <f t="shared" si="112"/>
        <v>0008-1010-0017</v>
      </c>
      <c r="D3535" s="134" t="s">
        <v>451</v>
      </c>
      <c r="E3535" s="134" t="s">
        <v>445</v>
      </c>
      <c r="F3535" s="134" t="s">
        <v>455</v>
      </c>
      <c r="G3535" s="134" t="s">
        <v>1027</v>
      </c>
      <c r="H3535" s="134" t="s">
        <v>1023</v>
      </c>
      <c r="I3535" s="134" t="s">
        <v>3</v>
      </c>
      <c r="J3535" s="135">
        <v>2502.8900000000012</v>
      </c>
      <c r="K3535" s="135">
        <v>2434.21</v>
      </c>
      <c r="L3535" s="135">
        <v>55.490000000000016</v>
      </c>
      <c r="M3535" s="141" t="str">
        <f t="shared" si="111"/>
        <v>201601</v>
      </c>
    </row>
    <row r="3536" spans="1:13" x14ac:dyDescent="0.25">
      <c r="A3536" s="35" t="str">
        <f>VLOOKUP(B3536,ResCat!$A$2:$B$269,2,FALSE)</f>
        <v>DOISG</v>
      </c>
      <c r="B3536" s="68" t="str">
        <f>IF(ISNA(VLOOKUP(C3536,COA!$A$2:$B$340,2,FALSE)),"XXX",VLOOKUP(C3536,COA!$A$2:$B$340,2,FALSE))</f>
        <v>C94</v>
      </c>
      <c r="C3536" s="149" t="str">
        <f t="shared" si="112"/>
        <v>0008-1010-0017</v>
      </c>
      <c r="D3536" s="134" t="s">
        <v>451</v>
      </c>
      <c r="E3536" s="134" t="s">
        <v>445</v>
      </c>
      <c r="F3536" s="134" t="s">
        <v>455</v>
      </c>
      <c r="G3536" s="134" t="s">
        <v>1027</v>
      </c>
      <c r="H3536" s="134" t="s">
        <v>1023</v>
      </c>
      <c r="I3536" s="134" t="s">
        <v>0</v>
      </c>
      <c r="J3536" s="135">
        <v>1600</v>
      </c>
      <c r="K3536" s="135">
        <v>1600</v>
      </c>
      <c r="L3536" s="135">
        <v>0</v>
      </c>
      <c r="M3536" s="141" t="str">
        <f t="shared" si="111"/>
        <v>201601</v>
      </c>
    </row>
    <row r="3537" spans="1:13" x14ac:dyDescent="0.25">
      <c r="A3537" s="35" t="str">
        <f>VLOOKUP(B3537,ResCat!$A$2:$B$269,2,FALSE)</f>
        <v>DOISG</v>
      </c>
      <c r="B3537" s="68" t="str">
        <f>IF(ISNA(VLOOKUP(C3537,COA!$A$2:$B$340,2,FALSE)),"XXX",VLOOKUP(C3537,COA!$A$2:$B$340,2,FALSE))</f>
        <v>C94</v>
      </c>
      <c r="C3537" s="149" t="str">
        <f t="shared" si="112"/>
        <v>0008-1010-0017</v>
      </c>
      <c r="D3537" s="134" t="s">
        <v>451</v>
      </c>
      <c r="E3537" s="134" t="s">
        <v>445</v>
      </c>
      <c r="F3537" s="134" t="s">
        <v>455</v>
      </c>
      <c r="G3537" s="134" t="s">
        <v>1027</v>
      </c>
      <c r="H3537" s="134" t="s">
        <v>1023</v>
      </c>
      <c r="I3537" s="134" t="s">
        <v>2</v>
      </c>
      <c r="J3537" s="135">
        <v>6861.68</v>
      </c>
      <c r="K3537" s="135">
        <v>8223.4500000000007</v>
      </c>
      <c r="L3537" s="135">
        <v>2901.26</v>
      </c>
      <c r="M3537" s="141" t="str">
        <f t="shared" si="111"/>
        <v>201601</v>
      </c>
    </row>
    <row r="3538" spans="1:13" x14ac:dyDescent="0.25">
      <c r="A3538" s="35" t="str">
        <f>VLOOKUP(B3538,ResCat!$A$2:$B$269,2,FALSE)</f>
        <v>DOISG</v>
      </c>
      <c r="B3538" s="68" t="str">
        <f>IF(ISNA(VLOOKUP(C3538,COA!$A$2:$B$340,2,FALSE)),"XXX",VLOOKUP(C3538,COA!$A$2:$B$340,2,FALSE))</f>
        <v>C94</v>
      </c>
      <c r="C3538" s="149" t="str">
        <f t="shared" si="112"/>
        <v>0008-1010-0017</v>
      </c>
      <c r="D3538" s="134" t="s">
        <v>451</v>
      </c>
      <c r="E3538" s="134" t="s">
        <v>445</v>
      </c>
      <c r="F3538" s="134" t="s">
        <v>455</v>
      </c>
      <c r="G3538" s="134" t="s">
        <v>1027</v>
      </c>
      <c r="H3538" s="134" t="s">
        <v>1023</v>
      </c>
      <c r="I3538" s="134" t="s">
        <v>1</v>
      </c>
      <c r="J3538" s="135">
        <v>-4865.8700000000063</v>
      </c>
      <c r="K3538" s="135">
        <v>155291.03</v>
      </c>
      <c r="L3538" s="135">
        <v>155853.4</v>
      </c>
      <c r="M3538" s="141" t="str">
        <f t="shared" si="111"/>
        <v>201601</v>
      </c>
    </row>
    <row r="3539" spans="1:13" x14ac:dyDescent="0.25">
      <c r="A3539" s="35" t="str">
        <f>VLOOKUP(B3539,ResCat!$A$2:$B$269,2,FALSE)</f>
        <v>DOISG</v>
      </c>
      <c r="B3539" s="68" t="str">
        <f>IF(ISNA(VLOOKUP(C3539,COA!$A$2:$B$340,2,FALSE)),"XXX",VLOOKUP(C3539,COA!$A$2:$B$340,2,FALSE))</f>
        <v>C94</v>
      </c>
      <c r="C3539" s="149" t="str">
        <f t="shared" si="112"/>
        <v>0008-1010-0017</v>
      </c>
      <c r="D3539" s="134" t="s">
        <v>451</v>
      </c>
      <c r="E3539" s="134" t="s">
        <v>445</v>
      </c>
      <c r="F3539" s="134" t="s">
        <v>455</v>
      </c>
      <c r="G3539" s="134" t="s">
        <v>1028</v>
      </c>
      <c r="H3539" s="134" t="s">
        <v>1023</v>
      </c>
      <c r="I3539" s="134" t="s">
        <v>3</v>
      </c>
      <c r="J3539" s="135">
        <v>1474.82</v>
      </c>
      <c r="K3539" s="135">
        <v>1443.6599999999999</v>
      </c>
      <c r="L3539" s="135">
        <v>110.91999999999999</v>
      </c>
      <c r="M3539" s="141" t="str">
        <f t="shared" si="111"/>
        <v>201601</v>
      </c>
    </row>
    <row r="3540" spans="1:13" x14ac:dyDescent="0.25">
      <c r="A3540" s="35" t="str">
        <f>VLOOKUP(B3540,ResCat!$A$2:$B$269,2,FALSE)</f>
        <v>DOISG</v>
      </c>
      <c r="B3540" s="68" t="str">
        <f>IF(ISNA(VLOOKUP(C3540,COA!$A$2:$B$340,2,FALSE)),"XXX",VLOOKUP(C3540,COA!$A$2:$B$340,2,FALSE))</f>
        <v>C94</v>
      </c>
      <c r="C3540" s="149" t="str">
        <f t="shared" si="112"/>
        <v>0008-1010-0017</v>
      </c>
      <c r="D3540" s="134" t="s">
        <v>451</v>
      </c>
      <c r="E3540" s="134" t="s">
        <v>445</v>
      </c>
      <c r="F3540" s="134" t="s">
        <v>455</v>
      </c>
      <c r="G3540" s="134" t="s">
        <v>1028</v>
      </c>
      <c r="H3540" s="134" t="s">
        <v>1023</v>
      </c>
      <c r="I3540" s="134" t="s">
        <v>0</v>
      </c>
      <c r="J3540" s="135">
        <v>4548</v>
      </c>
      <c r="K3540" s="135">
        <v>-45071.989999999991</v>
      </c>
      <c r="L3540" s="135">
        <v>-48536.390000000014</v>
      </c>
      <c r="M3540" s="141" t="str">
        <f t="shared" si="111"/>
        <v>201601</v>
      </c>
    </row>
    <row r="3541" spans="1:13" x14ac:dyDescent="0.25">
      <c r="A3541" s="35" t="str">
        <f>VLOOKUP(B3541,ResCat!$A$2:$B$269,2,FALSE)</f>
        <v>DOISG</v>
      </c>
      <c r="B3541" s="68" t="str">
        <f>IF(ISNA(VLOOKUP(C3541,COA!$A$2:$B$340,2,FALSE)),"XXX",VLOOKUP(C3541,COA!$A$2:$B$340,2,FALSE))</f>
        <v>C94</v>
      </c>
      <c r="C3541" s="149" t="str">
        <f t="shared" si="112"/>
        <v>0008-1010-0017</v>
      </c>
      <c r="D3541" s="134" t="s">
        <v>451</v>
      </c>
      <c r="E3541" s="134" t="s">
        <v>445</v>
      </c>
      <c r="F3541" s="134" t="s">
        <v>455</v>
      </c>
      <c r="G3541" s="134" t="s">
        <v>1028</v>
      </c>
      <c r="H3541" s="134" t="s">
        <v>1023</v>
      </c>
      <c r="I3541" s="134" t="s">
        <v>336</v>
      </c>
      <c r="J3541" s="135">
        <v>44.66</v>
      </c>
      <c r="K3541" s="135">
        <v>0</v>
      </c>
      <c r="L3541" s="135">
        <v>0</v>
      </c>
      <c r="M3541" s="141" t="str">
        <f t="shared" si="111"/>
        <v>201601</v>
      </c>
    </row>
    <row r="3542" spans="1:13" x14ac:dyDescent="0.25">
      <c r="A3542" s="35" t="str">
        <f>VLOOKUP(B3542,ResCat!$A$2:$B$269,2,FALSE)</f>
        <v>DOISG</v>
      </c>
      <c r="B3542" s="68" t="str">
        <f>IF(ISNA(VLOOKUP(C3542,COA!$A$2:$B$340,2,FALSE)),"XXX",VLOOKUP(C3542,COA!$A$2:$B$340,2,FALSE))</f>
        <v>C94</v>
      </c>
      <c r="C3542" s="149" t="str">
        <f t="shared" si="112"/>
        <v>0008-1010-0017</v>
      </c>
      <c r="D3542" s="134" t="s">
        <v>451</v>
      </c>
      <c r="E3542" s="134" t="s">
        <v>445</v>
      </c>
      <c r="F3542" s="134" t="s">
        <v>455</v>
      </c>
      <c r="G3542" s="134" t="s">
        <v>1028</v>
      </c>
      <c r="H3542" s="134" t="s">
        <v>1023</v>
      </c>
      <c r="I3542" s="134" t="s">
        <v>2</v>
      </c>
      <c r="J3542" s="135">
        <v>6527.7600000000011</v>
      </c>
      <c r="K3542" s="135">
        <v>6506.7300000000005</v>
      </c>
      <c r="L3542" s="135">
        <v>910.6400000000001</v>
      </c>
      <c r="M3542" s="141" t="str">
        <f t="shared" si="111"/>
        <v>201601</v>
      </c>
    </row>
    <row r="3543" spans="1:13" x14ac:dyDescent="0.25">
      <c r="A3543" s="35" t="str">
        <f>VLOOKUP(B3543,ResCat!$A$2:$B$269,2,FALSE)</f>
        <v>DOISG</v>
      </c>
      <c r="B3543" s="68" t="str">
        <f>IF(ISNA(VLOOKUP(C3543,COA!$A$2:$B$340,2,FALSE)),"XXX",VLOOKUP(C3543,COA!$A$2:$B$340,2,FALSE))</f>
        <v>C94</v>
      </c>
      <c r="C3543" s="149" t="str">
        <f t="shared" si="112"/>
        <v>0008-1010-0017</v>
      </c>
      <c r="D3543" s="134" t="s">
        <v>451</v>
      </c>
      <c r="E3543" s="134" t="s">
        <v>445</v>
      </c>
      <c r="F3543" s="134" t="s">
        <v>455</v>
      </c>
      <c r="G3543" s="134" t="s">
        <v>1028</v>
      </c>
      <c r="H3543" s="134" t="s">
        <v>1023</v>
      </c>
      <c r="I3543" s="134" t="s">
        <v>1</v>
      </c>
      <c r="J3543" s="135">
        <v>15535.130000000001</v>
      </c>
      <c r="K3543" s="135">
        <v>15290.2</v>
      </c>
      <c r="L3543" s="135">
        <v>7356.3399999999992</v>
      </c>
      <c r="M3543" s="141" t="str">
        <f t="shared" si="111"/>
        <v>201601</v>
      </c>
    </row>
    <row r="3544" spans="1:13" x14ac:dyDescent="0.25">
      <c r="A3544" s="35" t="str">
        <f>VLOOKUP(B3544,ResCat!$A$2:$B$269,2,FALSE)</f>
        <v>DOISG</v>
      </c>
      <c r="B3544" s="68" t="str">
        <f>IF(ISNA(VLOOKUP(C3544,COA!$A$2:$B$340,2,FALSE)),"XXX",VLOOKUP(C3544,COA!$A$2:$B$340,2,FALSE))</f>
        <v>C94</v>
      </c>
      <c r="C3544" s="149" t="str">
        <f t="shared" si="112"/>
        <v>0008-1010-0017</v>
      </c>
      <c r="D3544" s="134" t="s">
        <v>451</v>
      </c>
      <c r="E3544" s="134" t="s">
        <v>445</v>
      </c>
      <c r="F3544" s="134" t="s">
        <v>455</v>
      </c>
      <c r="G3544" s="134" t="s">
        <v>363</v>
      </c>
      <c r="H3544" s="134" t="s">
        <v>1023</v>
      </c>
      <c r="I3544" s="134" t="s">
        <v>3</v>
      </c>
      <c r="J3544" s="135">
        <v>3392.0899999999983</v>
      </c>
      <c r="K3544" s="135">
        <v>850.04000000000144</v>
      </c>
      <c r="L3544" s="135">
        <v>-2980.9499999999994</v>
      </c>
      <c r="M3544" s="141" t="str">
        <f t="shared" si="111"/>
        <v>201601</v>
      </c>
    </row>
    <row r="3545" spans="1:13" x14ac:dyDescent="0.25">
      <c r="A3545" s="35" t="str">
        <f>VLOOKUP(B3545,ResCat!$A$2:$B$269,2,FALSE)</f>
        <v>DOISG</v>
      </c>
      <c r="B3545" s="68" t="str">
        <f>IF(ISNA(VLOOKUP(C3545,COA!$A$2:$B$340,2,FALSE)),"XXX",VLOOKUP(C3545,COA!$A$2:$B$340,2,FALSE))</f>
        <v>C94</v>
      </c>
      <c r="C3545" s="149" t="str">
        <f t="shared" si="112"/>
        <v>0008-1010-0017</v>
      </c>
      <c r="D3545" s="134" t="s">
        <v>451</v>
      </c>
      <c r="E3545" s="134" t="s">
        <v>445</v>
      </c>
      <c r="F3545" s="134" t="s">
        <v>455</v>
      </c>
      <c r="G3545" s="134" t="s">
        <v>363</v>
      </c>
      <c r="H3545" s="134" t="s">
        <v>1023</v>
      </c>
      <c r="I3545" s="134" t="s">
        <v>2</v>
      </c>
      <c r="J3545" s="135">
        <v>5828.9800000000014</v>
      </c>
      <c r="K3545" s="135">
        <v>5497.7400000000016</v>
      </c>
      <c r="L3545" s="135">
        <v>637.01999999999975</v>
      </c>
      <c r="M3545" s="141" t="str">
        <f t="shared" si="111"/>
        <v>201601</v>
      </c>
    </row>
    <row r="3546" spans="1:13" x14ac:dyDescent="0.25">
      <c r="A3546" s="35" t="str">
        <f>VLOOKUP(B3546,ResCat!$A$2:$B$269,2,FALSE)</f>
        <v>DOISG</v>
      </c>
      <c r="B3546" s="68" t="str">
        <f>IF(ISNA(VLOOKUP(C3546,COA!$A$2:$B$340,2,FALSE)),"XXX",VLOOKUP(C3546,COA!$A$2:$B$340,2,FALSE))</f>
        <v>C94</v>
      </c>
      <c r="C3546" s="149" t="str">
        <f t="shared" si="112"/>
        <v>0008-1010-0017</v>
      </c>
      <c r="D3546" s="134" t="s">
        <v>451</v>
      </c>
      <c r="E3546" s="134" t="s">
        <v>445</v>
      </c>
      <c r="F3546" s="134" t="s">
        <v>455</v>
      </c>
      <c r="G3546" s="134" t="s">
        <v>363</v>
      </c>
      <c r="H3546" s="134" t="s">
        <v>1023</v>
      </c>
      <c r="I3546" s="134" t="s">
        <v>1</v>
      </c>
      <c r="J3546" s="135">
        <v>375.89000000000004</v>
      </c>
      <c r="K3546" s="135">
        <v>242.41999999999996</v>
      </c>
      <c r="L3546" s="135">
        <v>-11.350000000000023</v>
      </c>
      <c r="M3546" s="141" t="str">
        <f t="shared" si="111"/>
        <v>201601</v>
      </c>
    </row>
    <row r="3547" spans="1:13" x14ac:dyDescent="0.25">
      <c r="A3547" s="35" t="str">
        <f>VLOOKUP(B3547,ResCat!$A$2:$B$269,2,FALSE)</f>
        <v>DOISG</v>
      </c>
      <c r="B3547" s="68" t="str">
        <f>IF(ISNA(VLOOKUP(C3547,COA!$A$2:$B$340,2,FALSE)),"XXX",VLOOKUP(C3547,COA!$A$2:$B$340,2,FALSE))</f>
        <v>C94</v>
      </c>
      <c r="C3547" s="149" t="str">
        <f t="shared" si="112"/>
        <v>0008-1010-0017</v>
      </c>
      <c r="D3547" s="134" t="s">
        <v>451</v>
      </c>
      <c r="E3547" s="134" t="s">
        <v>445</v>
      </c>
      <c r="F3547" s="134" t="s">
        <v>455</v>
      </c>
      <c r="G3547" s="134" t="s">
        <v>1029</v>
      </c>
      <c r="H3547" s="134" t="s">
        <v>1023</v>
      </c>
      <c r="I3547" s="134" t="s">
        <v>3</v>
      </c>
      <c r="J3547" s="135">
        <v>1861.0199999999998</v>
      </c>
      <c r="K3547" s="135">
        <v>1824.02</v>
      </c>
      <c r="L3547" s="135">
        <v>0</v>
      </c>
      <c r="M3547" s="141" t="str">
        <f t="shared" si="111"/>
        <v>201601</v>
      </c>
    </row>
    <row r="3548" spans="1:13" x14ac:dyDescent="0.25">
      <c r="A3548" s="35" t="str">
        <f>VLOOKUP(B3548,ResCat!$A$2:$B$269,2,FALSE)</f>
        <v>DOISG</v>
      </c>
      <c r="B3548" s="68" t="str">
        <f>IF(ISNA(VLOOKUP(C3548,COA!$A$2:$B$340,2,FALSE)),"XXX",VLOOKUP(C3548,COA!$A$2:$B$340,2,FALSE))</f>
        <v>C94</v>
      </c>
      <c r="C3548" s="149" t="str">
        <f t="shared" si="112"/>
        <v>0008-1010-0017</v>
      </c>
      <c r="D3548" s="134" t="s">
        <v>451</v>
      </c>
      <c r="E3548" s="134" t="s">
        <v>445</v>
      </c>
      <c r="F3548" s="134" t="s">
        <v>455</v>
      </c>
      <c r="G3548" s="134" t="s">
        <v>1029</v>
      </c>
      <c r="H3548" s="134" t="s">
        <v>1023</v>
      </c>
      <c r="I3548" s="134" t="s">
        <v>368</v>
      </c>
      <c r="J3548" s="135">
        <v>22</v>
      </c>
      <c r="K3548" s="135">
        <v>22</v>
      </c>
      <c r="L3548" s="135">
        <v>0</v>
      </c>
      <c r="M3548" s="141" t="str">
        <f t="shared" si="111"/>
        <v>201601</v>
      </c>
    </row>
    <row r="3549" spans="1:13" x14ac:dyDescent="0.25">
      <c r="A3549" s="35" t="str">
        <f>VLOOKUP(B3549,ResCat!$A$2:$B$269,2,FALSE)</f>
        <v>DOISG</v>
      </c>
      <c r="B3549" s="68" t="str">
        <f>IF(ISNA(VLOOKUP(C3549,COA!$A$2:$B$340,2,FALSE)),"XXX",VLOOKUP(C3549,COA!$A$2:$B$340,2,FALSE))</f>
        <v>C94</v>
      </c>
      <c r="C3549" s="149" t="str">
        <f t="shared" si="112"/>
        <v>0008-1010-0017</v>
      </c>
      <c r="D3549" s="134" t="s">
        <v>451</v>
      </c>
      <c r="E3549" s="134" t="s">
        <v>445</v>
      </c>
      <c r="F3549" s="134" t="s">
        <v>455</v>
      </c>
      <c r="G3549" s="134" t="s">
        <v>1029</v>
      </c>
      <c r="H3549" s="134" t="s">
        <v>1023</v>
      </c>
      <c r="I3549" s="134" t="s">
        <v>0</v>
      </c>
      <c r="J3549" s="135">
        <v>140079.82</v>
      </c>
      <c r="K3549" s="135">
        <v>39002.870000000003</v>
      </c>
      <c r="L3549" s="135">
        <v>37780.160000000003</v>
      </c>
      <c r="M3549" s="141" t="str">
        <f t="shared" si="111"/>
        <v>201601</v>
      </c>
    </row>
    <row r="3550" spans="1:13" x14ac:dyDescent="0.25">
      <c r="A3550" s="35" t="str">
        <f>VLOOKUP(B3550,ResCat!$A$2:$B$269,2,FALSE)</f>
        <v>DOISG</v>
      </c>
      <c r="B3550" s="68" t="str">
        <f>IF(ISNA(VLOOKUP(C3550,COA!$A$2:$B$340,2,FALSE)),"XXX",VLOOKUP(C3550,COA!$A$2:$B$340,2,FALSE))</f>
        <v>C94</v>
      </c>
      <c r="C3550" s="149" t="str">
        <f t="shared" si="112"/>
        <v>0008-1010-0017</v>
      </c>
      <c r="D3550" s="134" t="s">
        <v>451</v>
      </c>
      <c r="E3550" s="134" t="s">
        <v>445</v>
      </c>
      <c r="F3550" s="134" t="s">
        <v>455</v>
      </c>
      <c r="G3550" s="134" t="s">
        <v>1029</v>
      </c>
      <c r="H3550" s="134" t="s">
        <v>1023</v>
      </c>
      <c r="I3550" s="134" t="s">
        <v>336</v>
      </c>
      <c r="J3550" s="135">
        <v>150</v>
      </c>
      <c r="K3550" s="135">
        <v>49.09</v>
      </c>
      <c r="L3550" s="135">
        <v>49.09</v>
      </c>
      <c r="M3550" s="141" t="str">
        <f t="shared" si="111"/>
        <v>201601</v>
      </c>
    </row>
    <row r="3551" spans="1:13" x14ac:dyDescent="0.25">
      <c r="A3551" s="35" t="str">
        <f>VLOOKUP(B3551,ResCat!$A$2:$B$269,2,FALSE)</f>
        <v>DOISG</v>
      </c>
      <c r="B3551" s="68" t="str">
        <f>IF(ISNA(VLOOKUP(C3551,COA!$A$2:$B$340,2,FALSE)),"XXX",VLOOKUP(C3551,COA!$A$2:$B$340,2,FALSE))</f>
        <v>C94</v>
      </c>
      <c r="C3551" s="149" t="str">
        <f t="shared" si="112"/>
        <v>0008-1010-0017</v>
      </c>
      <c r="D3551" s="134" t="s">
        <v>451</v>
      </c>
      <c r="E3551" s="134" t="s">
        <v>445</v>
      </c>
      <c r="F3551" s="134" t="s">
        <v>455</v>
      </c>
      <c r="G3551" s="134" t="s">
        <v>1029</v>
      </c>
      <c r="H3551" s="134" t="s">
        <v>1023</v>
      </c>
      <c r="I3551" s="134" t="s">
        <v>2</v>
      </c>
      <c r="J3551" s="135">
        <v>7095.6999999999989</v>
      </c>
      <c r="K3551" s="135">
        <v>6082.9199999999992</v>
      </c>
      <c r="L3551" s="135">
        <v>-166.48000000000002</v>
      </c>
      <c r="M3551" s="141" t="str">
        <f t="shared" si="111"/>
        <v>201601</v>
      </c>
    </row>
    <row r="3552" spans="1:13" x14ac:dyDescent="0.25">
      <c r="A3552" s="35" t="str">
        <f>VLOOKUP(B3552,ResCat!$A$2:$B$269,2,FALSE)</f>
        <v>DOISG</v>
      </c>
      <c r="B3552" s="68" t="str">
        <f>IF(ISNA(VLOOKUP(C3552,COA!$A$2:$B$340,2,FALSE)),"XXX",VLOOKUP(C3552,COA!$A$2:$B$340,2,FALSE))</f>
        <v>C94</v>
      </c>
      <c r="C3552" s="149" t="str">
        <f t="shared" si="112"/>
        <v>0008-1010-0017</v>
      </c>
      <c r="D3552" s="134" t="s">
        <v>451</v>
      </c>
      <c r="E3552" s="134" t="s">
        <v>445</v>
      </c>
      <c r="F3552" s="134" t="s">
        <v>455</v>
      </c>
      <c r="G3552" s="134" t="s">
        <v>1029</v>
      </c>
      <c r="H3552" s="134" t="s">
        <v>1023</v>
      </c>
      <c r="I3552" s="134" t="s">
        <v>1</v>
      </c>
      <c r="J3552" s="135">
        <v>-129766.56</v>
      </c>
      <c r="K3552" s="135">
        <v>118897.64000000003</v>
      </c>
      <c r="L3552" s="135">
        <v>113890.26</v>
      </c>
      <c r="M3552" s="141" t="str">
        <f t="shared" si="111"/>
        <v>201601</v>
      </c>
    </row>
    <row r="3553" spans="1:13" x14ac:dyDescent="0.25">
      <c r="A3553" s="35" t="str">
        <f>VLOOKUP(B3553,ResCat!$A$2:$B$269,2,FALSE)</f>
        <v>DOISG</v>
      </c>
      <c r="B3553" s="68" t="str">
        <f>IF(ISNA(VLOOKUP(C3553,COA!$A$2:$B$340,2,FALSE)),"XXX",VLOOKUP(C3553,COA!$A$2:$B$340,2,FALSE))</f>
        <v>C94</v>
      </c>
      <c r="C3553" s="149" t="str">
        <f t="shared" si="112"/>
        <v>0008-1010-0017</v>
      </c>
      <c r="D3553" s="134" t="s">
        <v>451</v>
      </c>
      <c r="E3553" s="134" t="s">
        <v>445</v>
      </c>
      <c r="F3553" s="134" t="s">
        <v>455</v>
      </c>
      <c r="G3553" s="134" t="s">
        <v>349</v>
      </c>
      <c r="H3553" s="134" t="s">
        <v>1023</v>
      </c>
      <c r="I3553" s="134" t="s">
        <v>3</v>
      </c>
      <c r="J3553" s="135">
        <v>2218.21</v>
      </c>
      <c r="K3553" s="135">
        <v>2237.2400000000002</v>
      </c>
      <c r="L3553" s="135">
        <v>-103.77000000000001</v>
      </c>
      <c r="M3553" s="141" t="str">
        <f t="shared" si="111"/>
        <v>201601</v>
      </c>
    </row>
    <row r="3554" spans="1:13" x14ac:dyDescent="0.25">
      <c r="A3554" s="35" t="str">
        <f>VLOOKUP(B3554,ResCat!$A$2:$B$269,2,FALSE)</f>
        <v>DOISG</v>
      </c>
      <c r="B3554" s="68" t="str">
        <f>IF(ISNA(VLOOKUP(C3554,COA!$A$2:$B$340,2,FALSE)),"XXX",VLOOKUP(C3554,COA!$A$2:$B$340,2,FALSE))</f>
        <v>C94</v>
      </c>
      <c r="C3554" s="149" t="str">
        <f t="shared" si="112"/>
        <v>0008-1010-0017</v>
      </c>
      <c r="D3554" s="134" t="s">
        <v>451</v>
      </c>
      <c r="E3554" s="134" t="s">
        <v>445</v>
      </c>
      <c r="F3554" s="134" t="s">
        <v>455</v>
      </c>
      <c r="G3554" s="134" t="s">
        <v>349</v>
      </c>
      <c r="H3554" s="134" t="s">
        <v>1023</v>
      </c>
      <c r="I3554" s="134" t="s">
        <v>0</v>
      </c>
      <c r="J3554" s="135">
        <v>41195.000000000015</v>
      </c>
      <c r="K3554" s="135">
        <v>-7195.6700000000164</v>
      </c>
      <c r="L3554" s="135">
        <v>-12637.26999999999</v>
      </c>
      <c r="M3554" s="141" t="str">
        <f t="shared" si="111"/>
        <v>201601</v>
      </c>
    </row>
    <row r="3555" spans="1:13" x14ac:dyDescent="0.25">
      <c r="A3555" s="35" t="str">
        <f>VLOOKUP(B3555,ResCat!$A$2:$B$269,2,FALSE)</f>
        <v>DOISG</v>
      </c>
      <c r="B3555" s="68" t="str">
        <f>IF(ISNA(VLOOKUP(C3555,COA!$A$2:$B$340,2,FALSE)),"XXX",VLOOKUP(C3555,COA!$A$2:$B$340,2,FALSE))</f>
        <v>C94</v>
      </c>
      <c r="C3555" s="149" t="str">
        <f t="shared" si="112"/>
        <v>0008-1010-0017</v>
      </c>
      <c r="D3555" s="134" t="s">
        <v>451</v>
      </c>
      <c r="E3555" s="134" t="s">
        <v>445</v>
      </c>
      <c r="F3555" s="134" t="s">
        <v>455</v>
      </c>
      <c r="G3555" s="134" t="s">
        <v>349</v>
      </c>
      <c r="H3555" s="134" t="s">
        <v>1023</v>
      </c>
      <c r="I3555" s="134" t="s">
        <v>2</v>
      </c>
      <c r="J3555" s="135">
        <v>6291.3899999999994</v>
      </c>
      <c r="K3555" s="135">
        <v>6183.54</v>
      </c>
      <c r="L3555" s="135">
        <v>28.070000000000022</v>
      </c>
      <c r="M3555" s="141" t="str">
        <f t="shared" si="111"/>
        <v>201601</v>
      </c>
    </row>
    <row r="3556" spans="1:13" x14ac:dyDescent="0.25">
      <c r="A3556" s="35" t="str">
        <f>VLOOKUP(B3556,ResCat!$A$2:$B$269,2,FALSE)</f>
        <v>DOISG</v>
      </c>
      <c r="B3556" s="68" t="str">
        <f>IF(ISNA(VLOOKUP(C3556,COA!$A$2:$B$340,2,FALSE)),"XXX",VLOOKUP(C3556,COA!$A$2:$B$340,2,FALSE))</f>
        <v>C94</v>
      </c>
      <c r="C3556" s="149" t="str">
        <f t="shared" si="112"/>
        <v>0008-1010-0017</v>
      </c>
      <c r="D3556" s="134" t="s">
        <v>451</v>
      </c>
      <c r="E3556" s="134" t="s">
        <v>445</v>
      </c>
      <c r="F3556" s="134" t="s">
        <v>455</v>
      </c>
      <c r="G3556" s="134" t="s">
        <v>349</v>
      </c>
      <c r="H3556" s="134" t="s">
        <v>1023</v>
      </c>
      <c r="I3556" s="134" t="s">
        <v>1</v>
      </c>
      <c r="J3556" s="135">
        <v>1497.7000000000089</v>
      </c>
      <c r="K3556" s="135">
        <v>-48056.62000000001</v>
      </c>
      <c r="L3556" s="135">
        <v>-51796.600000000006</v>
      </c>
      <c r="M3556" s="141" t="str">
        <f t="shared" si="111"/>
        <v>201601</v>
      </c>
    </row>
    <row r="3557" spans="1:13" x14ac:dyDescent="0.25">
      <c r="A3557" s="35" t="str">
        <f>VLOOKUP(B3557,ResCat!$A$2:$B$269,2,FALSE)</f>
        <v>DOISG</v>
      </c>
      <c r="B3557" s="68" t="str">
        <f>IF(ISNA(VLOOKUP(C3557,COA!$A$2:$B$340,2,FALSE)),"XXX",VLOOKUP(C3557,COA!$A$2:$B$340,2,FALSE))</f>
        <v>C94</v>
      </c>
      <c r="C3557" s="149" t="str">
        <f t="shared" si="112"/>
        <v>0008-1010-0017</v>
      </c>
      <c r="D3557" s="134" t="s">
        <v>451</v>
      </c>
      <c r="E3557" s="134" t="s">
        <v>445</v>
      </c>
      <c r="F3557" s="134" t="s">
        <v>455</v>
      </c>
      <c r="G3557" s="134" t="s">
        <v>350</v>
      </c>
      <c r="H3557" s="134" t="s">
        <v>1023</v>
      </c>
      <c r="I3557" s="134" t="s">
        <v>3</v>
      </c>
      <c r="J3557" s="135">
        <v>6586.0400000000018</v>
      </c>
      <c r="K3557" s="135">
        <v>6796.2900000000009</v>
      </c>
      <c r="L3557" s="135">
        <v>661.81</v>
      </c>
      <c r="M3557" s="141" t="str">
        <f t="shared" si="111"/>
        <v>201601</v>
      </c>
    </row>
    <row r="3558" spans="1:13" x14ac:dyDescent="0.25">
      <c r="A3558" s="35" t="str">
        <f>VLOOKUP(B3558,ResCat!$A$2:$B$269,2,FALSE)</f>
        <v>DOISG</v>
      </c>
      <c r="B3558" s="68" t="str">
        <f>IF(ISNA(VLOOKUP(C3558,COA!$A$2:$B$340,2,FALSE)),"XXX",VLOOKUP(C3558,COA!$A$2:$B$340,2,FALSE))</f>
        <v>C94</v>
      </c>
      <c r="C3558" s="149" t="str">
        <f t="shared" si="112"/>
        <v>0008-1010-0017</v>
      </c>
      <c r="D3558" s="134" t="s">
        <v>451</v>
      </c>
      <c r="E3558" s="134" t="s">
        <v>445</v>
      </c>
      <c r="F3558" s="134" t="s">
        <v>455</v>
      </c>
      <c r="G3558" s="134" t="s">
        <v>350</v>
      </c>
      <c r="H3558" s="134" t="s">
        <v>1023</v>
      </c>
      <c r="I3558" s="134" t="s">
        <v>0</v>
      </c>
      <c r="J3558" s="135">
        <v>24685.25</v>
      </c>
      <c r="K3558" s="135">
        <v>4155.1499999999996</v>
      </c>
      <c r="L3558" s="135">
        <v>150.66</v>
      </c>
      <c r="M3558" s="141" t="str">
        <f t="shared" si="111"/>
        <v>201601</v>
      </c>
    </row>
    <row r="3559" spans="1:13" x14ac:dyDescent="0.25">
      <c r="A3559" s="35" t="str">
        <f>VLOOKUP(B3559,ResCat!$A$2:$B$269,2,FALSE)</f>
        <v>DOISG</v>
      </c>
      <c r="B3559" s="68" t="str">
        <f>IF(ISNA(VLOOKUP(C3559,COA!$A$2:$B$340,2,FALSE)),"XXX",VLOOKUP(C3559,COA!$A$2:$B$340,2,FALSE))</f>
        <v>C94</v>
      </c>
      <c r="C3559" s="149" t="str">
        <f t="shared" si="112"/>
        <v>0008-1010-0017</v>
      </c>
      <c r="D3559" s="134" t="s">
        <v>451</v>
      </c>
      <c r="E3559" s="134" t="s">
        <v>445</v>
      </c>
      <c r="F3559" s="134" t="s">
        <v>455</v>
      </c>
      <c r="G3559" s="134" t="s">
        <v>350</v>
      </c>
      <c r="H3559" s="134" t="s">
        <v>1023</v>
      </c>
      <c r="I3559" s="134" t="s">
        <v>336</v>
      </c>
      <c r="J3559" s="135">
        <v>44.66</v>
      </c>
      <c r="K3559" s="135">
        <v>0</v>
      </c>
      <c r="L3559" s="135">
        <v>0</v>
      </c>
      <c r="M3559" s="141" t="str">
        <f t="shared" si="111"/>
        <v>201601</v>
      </c>
    </row>
    <row r="3560" spans="1:13" x14ac:dyDescent="0.25">
      <c r="A3560" s="35" t="str">
        <f>VLOOKUP(B3560,ResCat!$A$2:$B$269,2,FALSE)</f>
        <v>DOISG</v>
      </c>
      <c r="B3560" s="68" t="str">
        <f>IF(ISNA(VLOOKUP(C3560,COA!$A$2:$B$340,2,FALSE)),"XXX",VLOOKUP(C3560,COA!$A$2:$B$340,2,FALSE))</f>
        <v>C94</v>
      </c>
      <c r="C3560" s="149" t="str">
        <f t="shared" si="112"/>
        <v>0008-1010-0017</v>
      </c>
      <c r="D3560" s="134" t="s">
        <v>451</v>
      </c>
      <c r="E3560" s="134" t="s">
        <v>445</v>
      </c>
      <c r="F3560" s="134" t="s">
        <v>455</v>
      </c>
      <c r="G3560" s="134" t="s">
        <v>350</v>
      </c>
      <c r="H3560" s="134" t="s">
        <v>1023</v>
      </c>
      <c r="I3560" s="134" t="s">
        <v>2</v>
      </c>
      <c r="J3560" s="135">
        <v>8597.5</v>
      </c>
      <c r="K3560" s="135">
        <v>8004.9100000000017</v>
      </c>
      <c r="L3560" s="135">
        <v>1138.31</v>
      </c>
      <c r="M3560" s="141" t="str">
        <f t="shared" si="111"/>
        <v>201601</v>
      </c>
    </row>
    <row r="3561" spans="1:13" x14ac:dyDescent="0.25">
      <c r="A3561" s="35" t="str">
        <f>VLOOKUP(B3561,ResCat!$A$2:$B$269,2,FALSE)</f>
        <v>DOISG</v>
      </c>
      <c r="B3561" s="68" t="str">
        <f>IF(ISNA(VLOOKUP(C3561,COA!$A$2:$B$340,2,FALSE)),"XXX",VLOOKUP(C3561,COA!$A$2:$B$340,2,FALSE))</f>
        <v>C94</v>
      </c>
      <c r="C3561" s="149" t="str">
        <f t="shared" si="112"/>
        <v>0008-1010-0017</v>
      </c>
      <c r="D3561" s="134" t="s">
        <v>451</v>
      </c>
      <c r="E3561" s="134" t="s">
        <v>445</v>
      </c>
      <c r="F3561" s="134" t="s">
        <v>455</v>
      </c>
      <c r="G3561" s="134" t="s">
        <v>350</v>
      </c>
      <c r="H3561" s="134" t="s">
        <v>1023</v>
      </c>
      <c r="I3561" s="134" t="s">
        <v>1</v>
      </c>
      <c r="J3561" s="135">
        <v>548.48999999999785</v>
      </c>
      <c r="K3561" s="135">
        <v>-56137.110000000008</v>
      </c>
      <c r="L3561" s="135">
        <v>-56763.650000000009</v>
      </c>
      <c r="M3561" s="141" t="str">
        <f t="shared" si="111"/>
        <v>201601</v>
      </c>
    </row>
    <row r="3562" spans="1:13" x14ac:dyDescent="0.25">
      <c r="A3562" s="35" t="str">
        <f>VLOOKUP(B3562,ResCat!$A$2:$B$269,2,FALSE)</f>
        <v>DOISG</v>
      </c>
      <c r="B3562" s="68" t="str">
        <f>IF(ISNA(VLOOKUP(C3562,COA!$A$2:$B$340,2,FALSE)),"XXX",VLOOKUP(C3562,COA!$A$2:$B$340,2,FALSE))</f>
        <v>C94</v>
      </c>
      <c r="C3562" s="149" t="str">
        <f t="shared" si="112"/>
        <v>0008-1010-0017</v>
      </c>
      <c r="D3562" s="134" t="s">
        <v>451</v>
      </c>
      <c r="E3562" s="134" t="s">
        <v>445</v>
      </c>
      <c r="F3562" s="134" t="s">
        <v>455</v>
      </c>
      <c r="G3562" s="134" t="s">
        <v>359</v>
      </c>
      <c r="H3562" s="134" t="s">
        <v>1023</v>
      </c>
      <c r="I3562" s="134" t="s">
        <v>3</v>
      </c>
      <c r="J3562" s="135">
        <v>1880.11</v>
      </c>
      <c r="K3562" s="135">
        <v>1902.7299999999998</v>
      </c>
      <c r="L3562" s="135">
        <v>-22.569999999999997</v>
      </c>
      <c r="M3562" s="141" t="str">
        <f t="shared" si="111"/>
        <v>201601</v>
      </c>
    </row>
    <row r="3563" spans="1:13" x14ac:dyDescent="0.25">
      <c r="A3563" s="35" t="str">
        <f>VLOOKUP(B3563,ResCat!$A$2:$B$269,2,FALSE)</f>
        <v>DOISG</v>
      </c>
      <c r="B3563" s="68" t="str">
        <f>IF(ISNA(VLOOKUP(C3563,COA!$A$2:$B$340,2,FALSE)),"XXX",VLOOKUP(C3563,COA!$A$2:$B$340,2,FALSE))</f>
        <v>C94</v>
      </c>
      <c r="C3563" s="149" t="str">
        <f t="shared" si="112"/>
        <v>0008-1010-0017</v>
      </c>
      <c r="D3563" s="134" t="s">
        <v>451</v>
      </c>
      <c r="E3563" s="134" t="s">
        <v>445</v>
      </c>
      <c r="F3563" s="134" t="s">
        <v>455</v>
      </c>
      <c r="G3563" s="134" t="s">
        <v>359</v>
      </c>
      <c r="H3563" s="134" t="s">
        <v>1023</v>
      </c>
      <c r="I3563" s="134" t="s">
        <v>368</v>
      </c>
      <c r="J3563" s="135">
        <v>36</v>
      </c>
      <c r="K3563" s="135">
        <v>36</v>
      </c>
      <c r="L3563" s="135">
        <v>0</v>
      </c>
      <c r="M3563" s="141" t="str">
        <f t="shared" si="111"/>
        <v>201601</v>
      </c>
    </row>
    <row r="3564" spans="1:13" x14ac:dyDescent="0.25">
      <c r="A3564" s="35" t="str">
        <f>VLOOKUP(B3564,ResCat!$A$2:$B$269,2,FALSE)</f>
        <v>DOISG</v>
      </c>
      <c r="B3564" s="68" t="str">
        <f>IF(ISNA(VLOOKUP(C3564,COA!$A$2:$B$340,2,FALSE)),"XXX",VLOOKUP(C3564,COA!$A$2:$B$340,2,FALSE))</f>
        <v>C94</v>
      </c>
      <c r="C3564" s="149" t="str">
        <f t="shared" si="112"/>
        <v>0008-1010-0017</v>
      </c>
      <c r="D3564" s="134" t="s">
        <v>451</v>
      </c>
      <c r="E3564" s="134" t="s">
        <v>445</v>
      </c>
      <c r="F3564" s="134" t="s">
        <v>455</v>
      </c>
      <c r="G3564" s="134" t="s">
        <v>359</v>
      </c>
      <c r="H3564" s="134" t="s">
        <v>1023</v>
      </c>
      <c r="I3564" s="134" t="s">
        <v>0</v>
      </c>
      <c r="J3564" s="135">
        <v>23540</v>
      </c>
      <c r="K3564" s="135">
        <v>3182.48</v>
      </c>
      <c r="L3564" s="135">
        <v>127.74</v>
      </c>
      <c r="M3564" s="141" t="str">
        <f t="shared" si="111"/>
        <v>201601</v>
      </c>
    </row>
    <row r="3565" spans="1:13" x14ac:dyDescent="0.25">
      <c r="A3565" s="35" t="str">
        <f>VLOOKUP(B3565,ResCat!$A$2:$B$269,2,FALSE)</f>
        <v>DOISG</v>
      </c>
      <c r="B3565" s="68" t="str">
        <f>IF(ISNA(VLOOKUP(C3565,COA!$A$2:$B$340,2,FALSE)),"XXX",VLOOKUP(C3565,COA!$A$2:$B$340,2,FALSE))</f>
        <v>C94</v>
      </c>
      <c r="C3565" s="149" t="str">
        <f t="shared" si="112"/>
        <v>0008-1010-0017</v>
      </c>
      <c r="D3565" s="134" t="s">
        <v>451</v>
      </c>
      <c r="E3565" s="134" t="s">
        <v>445</v>
      </c>
      <c r="F3565" s="134" t="s">
        <v>455</v>
      </c>
      <c r="G3565" s="134" t="s">
        <v>359</v>
      </c>
      <c r="H3565" s="134" t="s">
        <v>1023</v>
      </c>
      <c r="I3565" s="134" t="s">
        <v>2</v>
      </c>
      <c r="J3565" s="135">
        <v>3712.780000000002</v>
      </c>
      <c r="K3565" s="135">
        <v>3998.490000000003</v>
      </c>
      <c r="L3565" s="135">
        <v>341.88999999999982</v>
      </c>
      <c r="M3565" s="141" t="str">
        <f t="shared" si="111"/>
        <v>201601</v>
      </c>
    </row>
    <row r="3566" spans="1:13" x14ac:dyDescent="0.25">
      <c r="A3566" s="35" t="str">
        <f>VLOOKUP(B3566,ResCat!$A$2:$B$269,2,FALSE)</f>
        <v>DOISG</v>
      </c>
      <c r="B3566" s="68" t="str">
        <f>IF(ISNA(VLOOKUP(C3566,COA!$A$2:$B$340,2,FALSE)),"XXX",VLOOKUP(C3566,COA!$A$2:$B$340,2,FALSE))</f>
        <v>C94</v>
      </c>
      <c r="C3566" s="149" t="str">
        <f t="shared" si="112"/>
        <v>0008-1010-0017</v>
      </c>
      <c r="D3566" s="134" t="s">
        <v>451</v>
      </c>
      <c r="E3566" s="134" t="s">
        <v>445</v>
      </c>
      <c r="F3566" s="134" t="s">
        <v>455</v>
      </c>
      <c r="G3566" s="134" t="s">
        <v>359</v>
      </c>
      <c r="H3566" s="134" t="s">
        <v>1023</v>
      </c>
      <c r="I3566" s="134" t="s">
        <v>1</v>
      </c>
      <c r="J3566" s="135">
        <v>3998.69</v>
      </c>
      <c r="K3566" s="135">
        <v>3480.8500000000004</v>
      </c>
      <c r="L3566" s="135">
        <v>590.47</v>
      </c>
      <c r="M3566" s="141" t="str">
        <f t="shared" si="111"/>
        <v>201601</v>
      </c>
    </row>
    <row r="3567" spans="1:13" x14ac:dyDescent="0.25">
      <c r="A3567" s="35" t="str">
        <f>VLOOKUP(B3567,ResCat!$A$2:$B$269,2,FALSE)</f>
        <v>DOISG</v>
      </c>
      <c r="B3567" s="68" t="str">
        <f>IF(ISNA(VLOOKUP(C3567,COA!$A$2:$B$340,2,FALSE)),"XXX",VLOOKUP(C3567,COA!$A$2:$B$340,2,FALSE))</f>
        <v>C94</v>
      </c>
      <c r="C3567" s="149" t="str">
        <f t="shared" si="112"/>
        <v>0008-1010-0017</v>
      </c>
      <c r="D3567" s="134" t="s">
        <v>451</v>
      </c>
      <c r="E3567" s="134" t="s">
        <v>445</v>
      </c>
      <c r="F3567" s="134" t="s">
        <v>455</v>
      </c>
      <c r="G3567" s="134" t="s">
        <v>354</v>
      </c>
      <c r="H3567" s="134" t="s">
        <v>1023</v>
      </c>
      <c r="I3567" s="134" t="s">
        <v>3</v>
      </c>
      <c r="J3567" s="135">
        <v>2187.8800000000006</v>
      </c>
      <c r="K3567" s="135">
        <v>-775.93000000000052</v>
      </c>
      <c r="L3567" s="135">
        <v>-2291.9100000000003</v>
      </c>
      <c r="M3567" s="141" t="str">
        <f t="shared" si="111"/>
        <v>201601</v>
      </c>
    </row>
    <row r="3568" spans="1:13" x14ac:dyDescent="0.25">
      <c r="A3568" s="35" t="str">
        <f>VLOOKUP(B3568,ResCat!$A$2:$B$269,2,FALSE)</f>
        <v>DOISG</v>
      </c>
      <c r="B3568" s="68" t="str">
        <f>IF(ISNA(VLOOKUP(C3568,COA!$A$2:$B$340,2,FALSE)),"XXX",VLOOKUP(C3568,COA!$A$2:$B$340,2,FALSE))</f>
        <v>C94</v>
      </c>
      <c r="C3568" s="149" t="str">
        <f t="shared" si="112"/>
        <v>0008-1010-0017</v>
      </c>
      <c r="D3568" s="134" t="s">
        <v>451</v>
      </c>
      <c r="E3568" s="134" t="s">
        <v>445</v>
      </c>
      <c r="F3568" s="134" t="s">
        <v>455</v>
      </c>
      <c r="G3568" s="134" t="s">
        <v>354</v>
      </c>
      <c r="H3568" s="134" t="s">
        <v>1023</v>
      </c>
      <c r="I3568" s="134" t="s">
        <v>0</v>
      </c>
      <c r="J3568" s="135">
        <v>35310</v>
      </c>
      <c r="K3568" s="135">
        <v>4773.72</v>
      </c>
      <c r="L3568" s="135">
        <v>0</v>
      </c>
      <c r="M3568" s="141" t="str">
        <f t="shared" si="111"/>
        <v>201601</v>
      </c>
    </row>
    <row r="3569" spans="1:13" x14ac:dyDescent="0.25">
      <c r="A3569" s="35" t="str">
        <f>VLOOKUP(B3569,ResCat!$A$2:$B$269,2,FALSE)</f>
        <v>DOISG</v>
      </c>
      <c r="B3569" s="68" t="str">
        <f>IF(ISNA(VLOOKUP(C3569,COA!$A$2:$B$340,2,FALSE)),"XXX",VLOOKUP(C3569,COA!$A$2:$B$340,2,FALSE))</f>
        <v>C94</v>
      </c>
      <c r="C3569" s="149" t="str">
        <f t="shared" si="112"/>
        <v>0008-1010-0017</v>
      </c>
      <c r="D3569" s="134" t="s">
        <v>451</v>
      </c>
      <c r="E3569" s="134" t="s">
        <v>445</v>
      </c>
      <c r="F3569" s="134" t="s">
        <v>455</v>
      </c>
      <c r="G3569" s="134" t="s">
        <v>354</v>
      </c>
      <c r="H3569" s="134" t="s">
        <v>1023</v>
      </c>
      <c r="I3569" s="134" t="s">
        <v>2</v>
      </c>
      <c r="J3569" s="135">
        <v>4112.7400000000007</v>
      </c>
      <c r="K3569" s="135">
        <v>3843.9800000000023</v>
      </c>
      <c r="L3569" s="135">
        <v>-11.02000000000003</v>
      </c>
      <c r="M3569" s="141" t="str">
        <f t="shared" si="111"/>
        <v>201601</v>
      </c>
    </row>
    <row r="3570" spans="1:13" x14ac:dyDescent="0.25">
      <c r="A3570" s="35" t="str">
        <f>VLOOKUP(B3570,ResCat!$A$2:$B$269,2,FALSE)</f>
        <v>DOISG</v>
      </c>
      <c r="B3570" s="68" t="str">
        <f>IF(ISNA(VLOOKUP(C3570,COA!$A$2:$B$340,2,FALSE)),"XXX",VLOOKUP(C3570,COA!$A$2:$B$340,2,FALSE))</f>
        <v>C94</v>
      </c>
      <c r="C3570" s="149" t="str">
        <f t="shared" si="112"/>
        <v>0008-1010-0017</v>
      </c>
      <c r="D3570" s="134" t="s">
        <v>451</v>
      </c>
      <c r="E3570" s="134" t="s">
        <v>445</v>
      </c>
      <c r="F3570" s="134" t="s">
        <v>455</v>
      </c>
      <c r="G3570" s="134" t="s">
        <v>354</v>
      </c>
      <c r="H3570" s="134" t="s">
        <v>1023</v>
      </c>
      <c r="I3570" s="134" t="s">
        <v>1</v>
      </c>
      <c r="J3570" s="135">
        <v>950.11999999999944</v>
      </c>
      <c r="K3570" s="135">
        <v>-5379.5</v>
      </c>
      <c r="L3570" s="135">
        <v>-5944.84</v>
      </c>
      <c r="M3570" s="141" t="str">
        <f t="shared" si="111"/>
        <v>201601</v>
      </c>
    </row>
    <row r="3571" spans="1:13" x14ac:dyDescent="0.25">
      <c r="A3571" s="35" t="str">
        <f>VLOOKUP(B3571,ResCat!$A$2:$B$269,2,FALSE)</f>
        <v>DOISG</v>
      </c>
      <c r="B3571" s="68" t="str">
        <f>IF(ISNA(VLOOKUP(C3571,COA!$A$2:$B$340,2,FALSE)),"XXX",VLOOKUP(C3571,COA!$A$2:$B$340,2,FALSE))</f>
        <v>C94</v>
      </c>
      <c r="C3571" s="149" t="str">
        <f t="shared" si="112"/>
        <v>0008-1010-0017</v>
      </c>
      <c r="D3571" s="134" t="s">
        <v>451</v>
      </c>
      <c r="E3571" s="134" t="s">
        <v>445</v>
      </c>
      <c r="F3571" s="134" t="s">
        <v>455</v>
      </c>
      <c r="G3571" s="134" t="s">
        <v>366</v>
      </c>
      <c r="H3571" s="134" t="s">
        <v>1023</v>
      </c>
      <c r="I3571" s="134" t="s">
        <v>3</v>
      </c>
      <c r="J3571" s="135">
        <v>245.17</v>
      </c>
      <c r="K3571" s="135">
        <v>245.17</v>
      </c>
      <c r="L3571" s="135">
        <v>0</v>
      </c>
      <c r="M3571" s="141" t="str">
        <f t="shared" si="111"/>
        <v>201601</v>
      </c>
    </row>
    <row r="3572" spans="1:13" x14ac:dyDescent="0.25">
      <c r="A3572" s="35" t="str">
        <f>VLOOKUP(B3572,ResCat!$A$2:$B$269,2,FALSE)</f>
        <v>DOISG</v>
      </c>
      <c r="B3572" s="68" t="str">
        <f>IF(ISNA(VLOOKUP(C3572,COA!$A$2:$B$340,2,FALSE)),"XXX",VLOOKUP(C3572,COA!$A$2:$B$340,2,FALSE))</f>
        <v>C94</v>
      </c>
      <c r="C3572" s="149" t="str">
        <f t="shared" si="112"/>
        <v>0008-1010-0017</v>
      </c>
      <c r="D3572" s="134" t="s">
        <v>451</v>
      </c>
      <c r="E3572" s="134" t="s">
        <v>445</v>
      </c>
      <c r="F3572" s="134" t="s">
        <v>455</v>
      </c>
      <c r="G3572" s="134" t="s">
        <v>970</v>
      </c>
      <c r="H3572" s="134" t="s">
        <v>1023</v>
      </c>
      <c r="I3572" s="134" t="s">
        <v>336</v>
      </c>
      <c r="J3572" s="135">
        <v>0</v>
      </c>
      <c r="K3572" s="135">
        <v>0</v>
      </c>
      <c r="L3572" s="135">
        <v>0</v>
      </c>
      <c r="M3572" s="141" t="str">
        <f t="shared" si="111"/>
        <v>201712</v>
      </c>
    </row>
    <row r="3573" spans="1:13" x14ac:dyDescent="0.25">
      <c r="A3573" s="35" t="str">
        <f>VLOOKUP(B3573,ResCat!$A$2:$B$269,2,FALSE)</f>
        <v>DOISG</v>
      </c>
      <c r="B3573" s="68" t="str">
        <f>IF(ISNA(VLOOKUP(C3573,COA!$A$2:$B$340,2,FALSE)),"XXX",VLOOKUP(C3573,COA!$A$2:$B$340,2,FALSE))</f>
        <v>C94</v>
      </c>
      <c r="C3573" s="149" t="str">
        <f t="shared" si="112"/>
        <v>0008-1010-0017</v>
      </c>
      <c r="D3573" s="134" t="s">
        <v>451</v>
      </c>
      <c r="E3573" s="134" t="s">
        <v>445</v>
      </c>
      <c r="F3573" s="134" t="s">
        <v>455</v>
      </c>
      <c r="G3573" s="134" t="s">
        <v>970</v>
      </c>
      <c r="H3573" s="134" t="s">
        <v>1023</v>
      </c>
      <c r="I3573" s="134" t="s">
        <v>2</v>
      </c>
      <c r="J3573" s="135">
        <v>6258</v>
      </c>
      <c r="K3573" s="135">
        <v>0</v>
      </c>
      <c r="L3573" s="135">
        <v>0</v>
      </c>
      <c r="M3573" s="141" t="str">
        <f t="shared" si="111"/>
        <v>201712</v>
      </c>
    </row>
    <row r="3574" spans="1:13" x14ac:dyDescent="0.25">
      <c r="A3574" s="35" t="str">
        <f>VLOOKUP(B3574,ResCat!$A$2:$B$269,2,FALSE)</f>
        <v>DOISG</v>
      </c>
      <c r="B3574" s="68" t="str">
        <f>IF(ISNA(VLOOKUP(C3574,COA!$A$2:$B$340,2,FALSE)),"XXX",VLOOKUP(C3574,COA!$A$2:$B$340,2,FALSE))</f>
        <v>C94</v>
      </c>
      <c r="C3574" s="149" t="str">
        <f t="shared" si="112"/>
        <v>0008-1010-0017</v>
      </c>
      <c r="D3574" s="134" t="s">
        <v>451</v>
      </c>
      <c r="E3574" s="134" t="s">
        <v>445</v>
      </c>
      <c r="F3574" s="134" t="s">
        <v>455</v>
      </c>
      <c r="G3574" s="134" t="s">
        <v>1023</v>
      </c>
      <c r="H3574" s="134" t="s">
        <v>1023</v>
      </c>
      <c r="I3574" s="134" t="s">
        <v>2</v>
      </c>
      <c r="J3574" s="135">
        <v>174.02</v>
      </c>
      <c r="K3574" s="135">
        <v>0</v>
      </c>
      <c r="L3574" s="135">
        <v>0</v>
      </c>
      <c r="M3574" s="141" t="str">
        <f t="shared" si="111"/>
        <v>201801</v>
      </c>
    </row>
    <row r="3575" spans="1:13" x14ac:dyDescent="0.25">
      <c r="A3575" s="35" t="str">
        <f>VLOOKUP(B3575,ResCat!$A$2:$B$269,2,FALSE)</f>
        <v>DOILG</v>
      </c>
      <c r="B3575" s="68" t="str">
        <f>IF(ISNA(VLOOKUP(C3575,COA!$A$2:$B$340,2,FALSE)),"XXX",VLOOKUP(C3575,COA!$A$2:$B$340,2,FALSE))</f>
        <v>C76</v>
      </c>
      <c r="C3575" s="149" t="str">
        <f t="shared" si="112"/>
        <v>0008-1013-0012</v>
      </c>
      <c r="D3575" s="134" t="s">
        <v>451</v>
      </c>
      <c r="E3575" s="134" t="s">
        <v>454</v>
      </c>
      <c r="F3575" s="134" t="s">
        <v>452</v>
      </c>
      <c r="G3575" s="134" t="s">
        <v>312</v>
      </c>
      <c r="H3575" s="134" t="s">
        <v>1023</v>
      </c>
      <c r="I3575" s="134" t="s">
        <v>3</v>
      </c>
      <c r="J3575" s="135">
        <v>0</v>
      </c>
      <c r="K3575" s="135">
        <v>0</v>
      </c>
      <c r="L3575" s="135">
        <v>0</v>
      </c>
      <c r="M3575" s="141" t="str">
        <f t="shared" si="111"/>
        <v>201605</v>
      </c>
    </row>
    <row r="3576" spans="1:13" x14ac:dyDescent="0.25">
      <c r="A3576" s="35" t="str">
        <f>VLOOKUP(B3576,ResCat!$A$2:$B$269,2,FALSE)</f>
        <v>DOILG</v>
      </c>
      <c r="B3576" s="68" t="str">
        <f>IF(ISNA(VLOOKUP(C3576,COA!$A$2:$B$340,2,FALSE)),"XXX",VLOOKUP(C3576,COA!$A$2:$B$340,2,FALSE))</f>
        <v>C76</v>
      </c>
      <c r="C3576" s="149" t="str">
        <f t="shared" si="112"/>
        <v>0008-1013-0012</v>
      </c>
      <c r="D3576" s="134" t="s">
        <v>451</v>
      </c>
      <c r="E3576" s="134" t="s">
        <v>454</v>
      </c>
      <c r="F3576" s="134" t="s">
        <v>452</v>
      </c>
      <c r="G3576" s="134" t="s">
        <v>312</v>
      </c>
      <c r="H3576" s="134" t="s">
        <v>1023</v>
      </c>
      <c r="I3576" s="134" t="s">
        <v>2</v>
      </c>
      <c r="J3576" s="135">
        <v>0</v>
      </c>
      <c r="K3576" s="135">
        <v>0</v>
      </c>
      <c r="L3576" s="135">
        <v>70.760000000000019</v>
      </c>
      <c r="M3576" s="141" t="str">
        <f t="shared" si="111"/>
        <v>201605</v>
      </c>
    </row>
    <row r="3577" spans="1:13" x14ac:dyDescent="0.25">
      <c r="A3577" s="35" t="str">
        <f>VLOOKUP(B3577,ResCat!$A$2:$B$269,2,FALSE)</f>
        <v>DOILG</v>
      </c>
      <c r="B3577" s="68" t="str">
        <f>IF(ISNA(VLOOKUP(C3577,COA!$A$2:$B$340,2,FALSE)),"XXX",VLOOKUP(C3577,COA!$A$2:$B$340,2,FALSE))</f>
        <v>C76</v>
      </c>
      <c r="C3577" s="149" t="str">
        <f t="shared" si="112"/>
        <v>0008-1013-0012</v>
      </c>
      <c r="D3577" s="134" t="s">
        <v>451</v>
      </c>
      <c r="E3577" s="134" t="s">
        <v>454</v>
      </c>
      <c r="F3577" s="134" t="s">
        <v>452</v>
      </c>
      <c r="G3577" s="134" t="s">
        <v>312</v>
      </c>
      <c r="H3577" s="134" t="s">
        <v>1023</v>
      </c>
      <c r="I3577" s="134" t="s">
        <v>1</v>
      </c>
      <c r="J3577" s="135">
        <v>-1.5987211554602254E-13</v>
      </c>
      <c r="K3577" s="135">
        <v>993.37</v>
      </c>
      <c r="L3577" s="135">
        <v>993.37</v>
      </c>
      <c r="M3577" s="141" t="str">
        <f t="shared" si="111"/>
        <v>201605</v>
      </c>
    </row>
    <row r="3578" spans="1:13" x14ac:dyDescent="0.25">
      <c r="A3578" s="35" t="str">
        <f>VLOOKUP(B3578,ResCat!$A$2:$B$269,2,FALSE)</f>
        <v>DOILG</v>
      </c>
      <c r="B3578" s="68" t="str">
        <f>IF(ISNA(VLOOKUP(C3578,COA!$A$2:$B$340,2,FALSE)),"XXX",VLOOKUP(C3578,COA!$A$2:$B$340,2,FALSE))</f>
        <v>C76</v>
      </c>
      <c r="C3578" s="149" t="str">
        <f t="shared" si="112"/>
        <v>0008-1013-0012</v>
      </c>
      <c r="D3578" s="134" t="s">
        <v>451</v>
      </c>
      <c r="E3578" s="134" t="s">
        <v>454</v>
      </c>
      <c r="F3578" s="134" t="s">
        <v>452</v>
      </c>
      <c r="G3578" s="134" t="s">
        <v>314</v>
      </c>
      <c r="H3578" s="134" t="s">
        <v>1023</v>
      </c>
      <c r="I3578" s="134" t="s">
        <v>3</v>
      </c>
      <c r="J3578" s="135">
        <v>-10</v>
      </c>
      <c r="K3578" s="135">
        <v>0</v>
      </c>
      <c r="L3578" s="135">
        <v>0</v>
      </c>
      <c r="M3578" s="141" t="str">
        <f t="shared" si="111"/>
        <v>201607</v>
      </c>
    </row>
    <row r="3579" spans="1:13" x14ac:dyDescent="0.25">
      <c r="A3579" s="35" t="str">
        <f>VLOOKUP(B3579,ResCat!$A$2:$B$269,2,FALSE)</f>
        <v>DOILG</v>
      </c>
      <c r="B3579" s="68" t="str">
        <f>IF(ISNA(VLOOKUP(C3579,COA!$A$2:$B$340,2,FALSE)),"XXX",VLOOKUP(C3579,COA!$A$2:$B$340,2,FALSE))</f>
        <v>C76</v>
      </c>
      <c r="C3579" s="149" t="str">
        <f t="shared" si="112"/>
        <v>0008-1013-0012</v>
      </c>
      <c r="D3579" s="134" t="s">
        <v>451</v>
      </c>
      <c r="E3579" s="134" t="s">
        <v>454</v>
      </c>
      <c r="F3579" s="134" t="s">
        <v>452</v>
      </c>
      <c r="G3579" s="134" t="s">
        <v>314</v>
      </c>
      <c r="H3579" s="134" t="s">
        <v>1023</v>
      </c>
      <c r="I3579" s="134" t="s">
        <v>2</v>
      </c>
      <c r="J3579" s="135">
        <v>-800</v>
      </c>
      <c r="K3579" s="135">
        <v>-233.91000000000003</v>
      </c>
      <c r="L3579" s="135">
        <v>-233.91000000000003</v>
      </c>
      <c r="M3579" s="141" t="str">
        <f t="shared" si="111"/>
        <v>201607</v>
      </c>
    </row>
    <row r="3580" spans="1:13" x14ac:dyDescent="0.25">
      <c r="A3580" s="35" t="str">
        <f>VLOOKUP(B3580,ResCat!$A$2:$B$269,2,FALSE)</f>
        <v>DOILG</v>
      </c>
      <c r="B3580" s="68" t="str">
        <f>IF(ISNA(VLOOKUP(C3580,COA!$A$2:$B$340,2,FALSE)),"XXX",VLOOKUP(C3580,COA!$A$2:$B$340,2,FALSE))</f>
        <v>C76</v>
      </c>
      <c r="C3580" s="149" t="str">
        <f t="shared" si="112"/>
        <v>0008-1013-0012</v>
      </c>
      <c r="D3580" s="134" t="s">
        <v>451</v>
      </c>
      <c r="E3580" s="134" t="s">
        <v>454</v>
      </c>
      <c r="F3580" s="134" t="s">
        <v>452</v>
      </c>
      <c r="G3580" s="134" t="s">
        <v>339</v>
      </c>
      <c r="H3580" s="134" t="s">
        <v>1023</v>
      </c>
      <c r="I3580" s="134" t="s">
        <v>3</v>
      </c>
      <c r="J3580" s="135">
        <v>-10</v>
      </c>
      <c r="K3580" s="135">
        <v>0</v>
      </c>
      <c r="L3580" s="135">
        <v>0</v>
      </c>
      <c r="M3580" s="141" t="str">
        <f t="shared" si="111"/>
        <v>201608</v>
      </c>
    </row>
    <row r="3581" spans="1:13" x14ac:dyDescent="0.25">
      <c r="A3581" s="35" t="str">
        <f>VLOOKUP(B3581,ResCat!$A$2:$B$269,2,FALSE)</f>
        <v>DOILG</v>
      </c>
      <c r="B3581" s="68" t="str">
        <f>IF(ISNA(VLOOKUP(C3581,COA!$A$2:$B$340,2,FALSE)),"XXX",VLOOKUP(C3581,COA!$A$2:$B$340,2,FALSE))</f>
        <v>C76</v>
      </c>
      <c r="C3581" s="149" t="str">
        <f t="shared" si="112"/>
        <v>0008-1013-0012</v>
      </c>
      <c r="D3581" s="134" t="s">
        <v>451</v>
      </c>
      <c r="E3581" s="134" t="s">
        <v>454</v>
      </c>
      <c r="F3581" s="134" t="s">
        <v>452</v>
      </c>
      <c r="G3581" s="134" t="s">
        <v>339</v>
      </c>
      <c r="H3581" s="134" t="s">
        <v>1023</v>
      </c>
      <c r="I3581" s="134" t="s">
        <v>2</v>
      </c>
      <c r="J3581" s="135">
        <v>-1100</v>
      </c>
      <c r="K3581" s="135">
        <v>-235.53</v>
      </c>
      <c r="L3581" s="135">
        <v>-235.53</v>
      </c>
      <c r="M3581" s="141" t="str">
        <f t="shared" si="111"/>
        <v>201608</v>
      </c>
    </row>
    <row r="3582" spans="1:13" x14ac:dyDescent="0.25">
      <c r="A3582" s="35" t="str">
        <f>VLOOKUP(B3582,ResCat!$A$2:$B$269,2,FALSE)</f>
        <v>DOILG</v>
      </c>
      <c r="B3582" s="68" t="str">
        <f>IF(ISNA(VLOOKUP(C3582,COA!$A$2:$B$340,2,FALSE)),"XXX",VLOOKUP(C3582,COA!$A$2:$B$340,2,FALSE))</f>
        <v>C76</v>
      </c>
      <c r="C3582" s="149" t="str">
        <f t="shared" si="112"/>
        <v>0008-1013-0012</v>
      </c>
      <c r="D3582" s="134" t="s">
        <v>451</v>
      </c>
      <c r="E3582" s="134" t="s">
        <v>454</v>
      </c>
      <c r="F3582" s="134" t="s">
        <v>452</v>
      </c>
      <c r="G3582" s="134" t="s">
        <v>339</v>
      </c>
      <c r="H3582" s="134" t="s">
        <v>1023</v>
      </c>
      <c r="I3582" s="134" t="s">
        <v>1</v>
      </c>
      <c r="J3582" s="135">
        <v>0</v>
      </c>
      <c r="K3582" s="135">
        <v>-203.63999999999987</v>
      </c>
      <c r="L3582" s="135">
        <v>-203.63999999999987</v>
      </c>
      <c r="M3582" s="141" t="str">
        <f t="shared" si="111"/>
        <v>201608</v>
      </c>
    </row>
    <row r="3583" spans="1:13" x14ac:dyDescent="0.25">
      <c r="A3583" s="35" t="str">
        <f>VLOOKUP(B3583,ResCat!$A$2:$B$269,2,FALSE)</f>
        <v>DOILG</v>
      </c>
      <c r="B3583" s="68" t="str">
        <f>IF(ISNA(VLOOKUP(C3583,COA!$A$2:$B$340,2,FALSE)),"XXX",VLOOKUP(C3583,COA!$A$2:$B$340,2,FALSE))</f>
        <v>C76</v>
      </c>
      <c r="C3583" s="149" t="str">
        <f t="shared" si="112"/>
        <v>0008-1013-0012</v>
      </c>
      <c r="D3583" s="134" t="s">
        <v>451</v>
      </c>
      <c r="E3583" s="134" t="s">
        <v>454</v>
      </c>
      <c r="F3583" s="134" t="s">
        <v>452</v>
      </c>
      <c r="G3583" s="134" t="s">
        <v>342</v>
      </c>
      <c r="H3583" s="134" t="s">
        <v>1023</v>
      </c>
      <c r="I3583" s="134" t="s">
        <v>1</v>
      </c>
      <c r="J3583" s="135">
        <v>2.2737367544323206E-13</v>
      </c>
      <c r="K3583" s="135">
        <v>0</v>
      </c>
      <c r="L3583" s="135">
        <v>5.6843418860808015E-14</v>
      </c>
      <c r="M3583" s="141" t="str">
        <f t="shared" si="111"/>
        <v>201609</v>
      </c>
    </row>
    <row r="3584" spans="1:13" x14ac:dyDescent="0.25">
      <c r="A3584" s="35" t="str">
        <f>VLOOKUP(B3584,ResCat!$A$2:$B$269,2,FALSE)</f>
        <v>DOILG</v>
      </c>
      <c r="B3584" s="68" t="str">
        <f>IF(ISNA(VLOOKUP(C3584,COA!$A$2:$B$340,2,FALSE)),"XXX",VLOOKUP(C3584,COA!$A$2:$B$340,2,FALSE))</f>
        <v>C76</v>
      </c>
      <c r="C3584" s="149" t="str">
        <f t="shared" si="112"/>
        <v>0008-1013-0012</v>
      </c>
      <c r="D3584" s="134" t="s">
        <v>451</v>
      </c>
      <c r="E3584" s="134" t="s">
        <v>454</v>
      </c>
      <c r="F3584" s="134" t="s">
        <v>452</v>
      </c>
      <c r="G3584" s="134" t="s">
        <v>316</v>
      </c>
      <c r="H3584" s="134" t="s">
        <v>1023</v>
      </c>
      <c r="I3584" s="134" t="s">
        <v>3</v>
      </c>
      <c r="J3584" s="135">
        <v>-8.5265128291212022E-14</v>
      </c>
      <c r="K3584" s="135">
        <v>44.20000000000001</v>
      </c>
      <c r="L3584" s="135">
        <v>39.78</v>
      </c>
      <c r="M3584" s="141" t="str">
        <f t="shared" si="111"/>
        <v>201610</v>
      </c>
    </row>
    <row r="3585" spans="1:13" x14ac:dyDescent="0.25">
      <c r="A3585" s="35" t="str">
        <f>VLOOKUP(B3585,ResCat!$A$2:$B$269,2,FALSE)</f>
        <v>DOILG</v>
      </c>
      <c r="B3585" s="68" t="str">
        <f>IF(ISNA(VLOOKUP(C3585,COA!$A$2:$B$340,2,FALSE)),"XXX",VLOOKUP(C3585,COA!$A$2:$B$340,2,FALSE))</f>
        <v>C76</v>
      </c>
      <c r="C3585" s="149" t="str">
        <f t="shared" si="112"/>
        <v>0008-1013-0012</v>
      </c>
      <c r="D3585" s="134" t="s">
        <v>451</v>
      </c>
      <c r="E3585" s="134" t="s">
        <v>454</v>
      </c>
      <c r="F3585" s="134" t="s">
        <v>452</v>
      </c>
      <c r="G3585" s="134" t="s">
        <v>318</v>
      </c>
      <c r="H3585" s="134" t="s">
        <v>1023</v>
      </c>
      <c r="I3585" s="134" t="s">
        <v>2</v>
      </c>
      <c r="J3585" s="135">
        <v>150</v>
      </c>
      <c r="K3585" s="135">
        <v>-864.54</v>
      </c>
      <c r="L3585" s="135">
        <v>-897.54</v>
      </c>
      <c r="M3585" s="141" t="str">
        <f t="shared" si="111"/>
        <v>201611</v>
      </c>
    </row>
    <row r="3586" spans="1:13" x14ac:dyDescent="0.25">
      <c r="A3586" s="35" t="str">
        <f>VLOOKUP(B3586,ResCat!$A$2:$B$269,2,FALSE)</f>
        <v>DOILG</v>
      </c>
      <c r="B3586" s="68" t="str">
        <f>IF(ISNA(VLOOKUP(C3586,COA!$A$2:$B$340,2,FALSE)),"XXX",VLOOKUP(C3586,COA!$A$2:$B$340,2,FALSE))</f>
        <v>C76</v>
      </c>
      <c r="C3586" s="149" t="str">
        <f t="shared" si="112"/>
        <v>0008-1013-0012</v>
      </c>
      <c r="D3586" s="134" t="s">
        <v>451</v>
      </c>
      <c r="E3586" s="134" t="s">
        <v>454</v>
      </c>
      <c r="F3586" s="134" t="s">
        <v>452</v>
      </c>
      <c r="G3586" s="134" t="s">
        <v>320</v>
      </c>
      <c r="H3586" s="134" t="s">
        <v>1023</v>
      </c>
      <c r="I3586" s="134" t="s">
        <v>0</v>
      </c>
      <c r="J3586" s="135">
        <v>0</v>
      </c>
      <c r="K3586" s="135">
        <v>2.4158453015843406E-13</v>
      </c>
      <c r="L3586" s="135">
        <v>5.9685589803848416E-13</v>
      </c>
      <c r="M3586" s="141" t="str">
        <f t="shared" si="111"/>
        <v>201612</v>
      </c>
    </row>
    <row r="3587" spans="1:13" x14ac:dyDescent="0.25">
      <c r="A3587" s="35" t="str">
        <f>VLOOKUP(B3587,ResCat!$A$2:$B$269,2,FALSE)</f>
        <v>DOILG</v>
      </c>
      <c r="B3587" s="68" t="str">
        <f>IF(ISNA(VLOOKUP(C3587,COA!$A$2:$B$340,2,FALSE)),"XXX",VLOOKUP(C3587,COA!$A$2:$B$340,2,FALSE))</f>
        <v>C76</v>
      </c>
      <c r="C3587" s="149" t="str">
        <f t="shared" si="112"/>
        <v>0008-1013-0012</v>
      </c>
      <c r="D3587" s="134" t="s">
        <v>451</v>
      </c>
      <c r="E3587" s="134" t="s">
        <v>454</v>
      </c>
      <c r="F3587" s="134" t="s">
        <v>452</v>
      </c>
      <c r="G3587" s="134" t="s">
        <v>320</v>
      </c>
      <c r="H3587" s="134" t="s">
        <v>1023</v>
      </c>
      <c r="I3587" s="134" t="s">
        <v>2</v>
      </c>
      <c r="J3587" s="135">
        <v>288</v>
      </c>
      <c r="K3587" s="135">
        <v>183.83</v>
      </c>
      <c r="L3587" s="135">
        <v>159.83000000000001</v>
      </c>
      <c r="M3587" s="141" t="str">
        <f t="shared" si="111"/>
        <v>201612</v>
      </c>
    </row>
    <row r="3588" spans="1:13" x14ac:dyDescent="0.25">
      <c r="A3588" s="35" t="str">
        <f>VLOOKUP(B3588,ResCat!$A$2:$B$269,2,FALSE)</f>
        <v>DOILG</v>
      </c>
      <c r="B3588" s="68" t="str">
        <f>IF(ISNA(VLOOKUP(C3588,COA!$A$2:$B$340,2,FALSE)),"XXX",VLOOKUP(C3588,COA!$A$2:$B$340,2,FALSE))</f>
        <v>C76</v>
      </c>
      <c r="C3588" s="149" t="str">
        <f t="shared" si="112"/>
        <v>0008-1013-0012</v>
      </c>
      <c r="D3588" s="134" t="s">
        <v>451</v>
      </c>
      <c r="E3588" s="134" t="s">
        <v>454</v>
      </c>
      <c r="F3588" s="134" t="s">
        <v>452</v>
      </c>
      <c r="G3588" s="134" t="s">
        <v>320</v>
      </c>
      <c r="H3588" s="134" t="s">
        <v>1023</v>
      </c>
      <c r="I3588" s="134" t="s">
        <v>1</v>
      </c>
      <c r="J3588" s="135">
        <v>0</v>
      </c>
      <c r="K3588" s="135">
        <v>-75.740000000000009</v>
      </c>
      <c r="L3588" s="135">
        <v>0</v>
      </c>
      <c r="M3588" s="141" t="str">
        <f t="shared" ref="M3588:M3651" si="113">IF(G3588&lt;$M$1,$M$1,G3588)</f>
        <v>201612</v>
      </c>
    </row>
    <row r="3589" spans="1:13" x14ac:dyDescent="0.25">
      <c r="A3589" s="35" t="str">
        <f>VLOOKUP(B3589,ResCat!$A$2:$B$269,2,FALSE)</f>
        <v>XXX</v>
      </c>
      <c r="B3589" s="68" t="str">
        <f>IF(ISNA(VLOOKUP(C3589,COA!$A$2:$B$340,2,FALSE)),"XXX",VLOOKUP(C3589,COA!$A$2:$B$340,2,FALSE))</f>
        <v>C46</v>
      </c>
      <c r="C3589" s="149" t="str">
        <f t="shared" ref="C3589:C3652" si="114">D3589&amp;"-"&amp;E3589&amp;"-"&amp;F3589</f>
        <v>0009-1001-0014</v>
      </c>
      <c r="D3589" s="134" t="s">
        <v>567</v>
      </c>
      <c r="E3589" s="134" t="s">
        <v>417</v>
      </c>
      <c r="F3589" s="134" t="s">
        <v>569</v>
      </c>
      <c r="G3589" s="134" t="s">
        <v>322</v>
      </c>
      <c r="H3589" s="134" t="s">
        <v>1023</v>
      </c>
      <c r="I3589" s="134" t="s">
        <v>370</v>
      </c>
      <c r="J3589" s="135">
        <v>139</v>
      </c>
      <c r="K3589" s="135">
        <v>45</v>
      </c>
      <c r="L3589" s="135">
        <v>45</v>
      </c>
      <c r="M3589" s="141" t="str">
        <f t="shared" si="113"/>
        <v>201701</v>
      </c>
    </row>
    <row r="3590" spans="1:13" x14ac:dyDescent="0.25">
      <c r="A3590" s="35" t="str">
        <f>VLOOKUP(B3590,ResCat!$A$2:$B$269,2,FALSE)</f>
        <v>XXX</v>
      </c>
      <c r="B3590" s="68" t="str">
        <f>IF(ISNA(VLOOKUP(C3590,COA!$A$2:$B$340,2,FALSE)),"XXX",VLOOKUP(C3590,COA!$A$2:$B$340,2,FALSE))</f>
        <v>C46</v>
      </c>
      <c r="C3590" s="149" t="str">
        <f t="shared" si="114"/>
        <v>0009-1001-0014</v>
      </c>
      <c r="D3590" s="134" t="s">
        <v>567</v>
      </c>
      <c r="E3590" s="134" t="s">
        <v>417</v>
      </c>
      <c r="F3590" s="134" t="s">
        <v>569</v>
      </c>
      <c r="G3590" s="134" t="s">
        <v>326</v>
      </c>
      <c r="H3590" s="134" t="s">
        <v>1023</v>
      </c>
      <c r="I3590" s="134" t="s">
        <v>370</v>
      </c>
      <c r="J3590" s="135">
        <v>725</v>
      </c>
      <c r="K3590" s="135">
        <v>58</v>
      </c>
      <c r="L3590" s="135">
        <v>58</v>
      </c>
      <c r="M3590" s="141" t="str">
        <f t="shared" si="113"/>
        <v>201703</v>
      </c>
    </row>
    <row r="3591" spans="1:13" x14ac:dyDescent="0.25">
      <c r="A3591" s="35" t="str">
        <f>VLOOKUP(B3591,ResCat!$A$2:$B$269,2,FALSE)</f>
        <v>XXX</v>
      </c>
      <c r="B3591" s="68" t="str">
        <f>IF(ISNA(VLOOKUP(C3591,COA!$A$2:$B$340,2,FALSE)),"XXX",VLOOKUP(C3591,COA!$A$2:$B$340,2,FALSE))</f>
        <v>C46</v>
      </c>
      <c r="C3591" s="149" t="str">
        <f t="shared" si="114"/>
        <v>0009-1001-0014</v>
      </c>
      <c r="D3591" s="134" t="s">
        <v>567</v>
      </c>
      <c r="E3591" s="134" t="s">
        <v>417</v>
      </c>
      <c r="F3591" s="134" t="s">
        <v>569</v>
      </c>
      <c r="G3591" s="134" t="s">
        <v>328</v>
      </c>
      <c r="H3591" s="134" t="s">
        <v>1023</v>
      </c>
      <c r="I3591" s="134" t="s">
        <v>370</v>
      </c>
      <c r="J3591" s="135">
        <v>452</v>
      </c>
      <c r="K3591" s="135">
        <v>190</v>
      </c>
      <c r="L3591" s="135">
        <v>190</v>
      </c>
      <c r="M3591" s="141" t="str">
        <f t="shared" si="113"/>
        <v>201704</v>
      </c>
    </row>
    <row r="3592" spans="1:13" x14ac:dyDescent="0.25">
      <c r="A3592" s="35" t="str">
        <f>VLOOKUP(B3592,ResCat!$A$2:$B$269,2,FALSE)</f>
        <v>XXX</v>
      </c>
      <c r="B3592" s="68" t="str">
        <f>IF(ISNA(VLOOKUP(C3592,COA!$A$2:$B$340,2,FALSE)),"XXX",VLOOKUP(C3592,COA!$A$2:$B$340,2,FALSE))</f>
        <v>C46</v>
      </c>
      <c r="C3592" s="149" t="str">
        <f t="shared" si="114"/>
        <v>0009-1001-0014</v>
      </c>
      <c r="D3592" s="134" t="s">
        <v>567</v>
      </c>
      <c r="E3592" s="134" t="s">
        <v>417</v>
      </c>
      <c r="F3592" s="134" t="s">
        <v>569</v>
      </c>
      <c r="G3592" s="134" t="s">
        <v>332</v>
      </c>
      <c r="H3592" s="134" t="s">
        <v>1023</v>
      </c>
      <c r="I3592" s="134" t="s">
        <v>370</v>
      </c>
      <c r="J3592" s="135">
        <v>805</v>
      </c>
      <c r="K3592" s="135">
        <v>197.5</v>
      </c>
      <c r="L3592" s="135">
        <v>197.5</v>
      </c>
      <c r="M3592" s="141" t="str">
        <f t="shared" si="113"/>
        <v>201706</v>
      </c>
    </row>
    <row r="3593" spans="1:13" x14ac:dyDescent="0.25">
      <c r="A3593" s="35" t="str">
        <f>VLOOKUP(B3593,ResCat!$A$2:$B$269,2,FALSE)</f>
        <v>XXX</v>
      </c>
      <c r="B3593" s="68" t="str">
        <f>IF(ISNA(VLOOKUP(C3593,COA!$A$2:$B$340,2,FALSE)),"XXX",VLOOKUP(C3593,COA!$A$2:$B$340,2,FALSE))</f>
        <v>C46</v>
      </c>
      <c r="C3593" s="149" t="str">
        <f t="shared" si="114"/>
        <v>0009-1001-0014</v>
      </c>
      <c r="D3593" s="134" t="s">
        <v>567</v>
      </c>
      <c r="E3593" s="134" t="s">
        <v>417</v>
      </c>
      <c r="F3593" s="134" t="s">
        <v>569</v>
      </c>
      <c r="G3593" s="134" t="s">
        <v>335</v>
      </c>
      <c r="H3593" s="134" t="s">
        <v>1023</v>
      </c>
      <c r="I3593" s="134" t="s">
        <v>370</v>
      </c>
      <c r="J3593" s="135">
        <v>888</v>
      </c>
      <c r="K3593" s="135">
        <v>185</v>
      </c>
      <c r="L3593" s="135">
        <v>185</v>
      </c>
      <c r="M3593" s="141" t="str">
        <f t="shared" si="113"/>
        <v>201707</v>
      </c>
    </row>
    <row r="3594" spans="1:13" x14ac:dyDescent="0.25">
      <c r="A3594" s="35" t="str">
        <f>VLOOKUP(B3594,ResCat!$A$2:$B$269,2,FALSE)</f>
        <v>XXX</v>
      </c>
      <c r="B3594" s="68" t="str">
        <f>IF(ISNA(VLOOKUP(C3594,COA!$A$2:$B$340,2,FALSE)),"XXX",VLOOKUP(C3594,COA!$A$2:$B$340,2,FALSE))</f>
        <v>C46</v>
      </c>
      <c r="C3594" s="149" t="str">
        <f t="shared" si="114"/>
        <v>0009-1001-0014</v>
      </c>
      <c r="D3594" s="134" t="s">
        <v>567</v>
      </c>
      <c r="E3594" s="134" t="s">
        <v>417</v>
      </c>
      <c r="F3594" s="134" t="s">
        <v>569</v>
      </c>
      <c r="G3594" s="134" t="s">
        <v>4</v>
      </c>
      <c r="H3594" s="134" t="s">
        <v>1023</v>
      </c>
      <c r="I3594" s="134" t="s">
        <v>370</v>
      </c>
      <c r="J3594" s="135">
        <v>1422</v>
      </c>
      <c r="K3594" s="135">
        <v>500</v>
      </c>
      <c r="L3594" s="135">
        <v>500</v>
      </c>
      <c r="M3594" s="141" t="str">
        <f t="shared" si="113"/>
        <v>201708</v>
      </c>
    </row>
    <row r="3595" spans="1:13" x14ac:dyDescent="0.25">
      <c r="A3595" s="35" t="str">
        <f>VLOOKUP(B3595,ResCat!$A$2:$B$269,2,FALSE)</f>
        <v>XXX</v>
      </c>
      <c r="B3595" s="68" t="str">
        <f>IF(ISNA(VLOOKUP(C3595,COA!$A$2:$B$340,2,FALSE)),"XXX",VLOOKUP(C3595,COA!$A$2:$B$340,2,FALSE))</f>
        <v>C46</v>
      </c>
      <c r="C3595" s="149" t="str">
        <f t="shared" si="114"/>
        <v>0009-1001-0014</v>
      </c>
      <c r="D3595" s="134" t="s">
        <v>567</v>
      </c>
      <c r="E3595" s="134" t="s">
        <v>417</v>
      </c>
      <c r="F3595" s="134" t="s">
        <v>569</v>
      </c>
      <c r="G3595" s="134" t="s">
        <v>511</v>
      </c>
      <c r="H3595" s="134" t="s">
        <v>1023</v>
      </c>
      <c r="I3595" s="134" t="s">
        <v>370</v>
      </c>
      <c r="J3595" s="135">
        <v>1712.02</v>
      </c>
      <c r="K3595" s="135">
        <v>521.58000000000004</v>
      </c>
      <c r="L3595" s="135">
        <v>521.58000000000004</v>
      </c>
      <c r="M3595" s="141" t="str">
        <f t="shared" si="113"/>
        <v>201709</v>
      </c>
    </row>
    <row r="3596" spans="1:13" x14ac:dyDescent="0.25">
      <c r="A3596" s="35" t="str">
        <f>VLOOKUP(B3596,ResCat!$A$2:$B$269,2,FALSE)</f>
        <v>XXX</v>
      </c>
      <c r="B3596" s="68" t="str">
        <f>IF(ISNA(VLOOKUP(C3596,COA!$A$2:$B$340,2,FALSE)),"XXX",VLOOKUP(C3596,COA!$A$2:$B$340,2,FALSE))</f>
        <v>C46</v>
      </c>
      <c r="C3596" s="149" t="str">
        <f t="shared" si="114"/>
        <v>0009-1001-0014</v>
      </c>
      <c r="D3596" s="134" t="s">
        <v>567</v>
      </c>
      <c r="E3596" s="134" t="s">
        <v>417</v>
      </c>
      <c r="F3596" s="134" t="s">
        <v>569</v>
      </c>
      <c r="G3596" s="134" t="s">
        <v>969</v>
      </c>
      <c r="H3596" s="134" t="s">
        <v>1023</v>
      </c>
      <c r="I3596" s="134" t="s">
        <v>370</v>
      </c>
      <c r="J3596" s="135">
        <v>7111.8</v>
      </c>
      <c r="K3596" s="135">
        <v>2488.2800000000002</v>
      </c>
      <c r="L3596" s="135">
        <v>2488.2800000000002</v>
      </c>
      <c r="M3596" s="141" t="str">
        <f t="shared" si="113"/>
        <v>201710</v>
      </c>
    </row>
    <row r="3597" spans="1:13" x14ac:dyDescent="0.25">
      <c r="A3597" s="35" t="str">
        <f>VLOOKUP(B3597,ResCat!$A$2:$B$269,2,FALSE)</f>
        <v>XXX</v>
      </c>
      <c r="B3597" s="68" t="str">
        <f>IF(ISNA(VLOOKUP(C3597,COA!$A$2:$B$340,2,FALSE)),"XXX",VLOOKUP(C3597,COA!$A$2:$B$340,2,FALSE))</f>
        <v>C46</v>
      </c>
      <c r="C3597" s="149" t="str">
        <f t="shared" si="114"/>
        <v>0009-1001-0014</v>
      </c>
      <c r="D3597" s="134" t="s">
        <v>567</v>
      </c>
      <c r="E3597" s="134" t="s">
        <v>417</v>
      </c>
      <c r="F3597" s="134" t="s">
        <v>569</v>
      </c>
      <c r="G3597" s="134" t="s">
        <v>961</v>
      </c>
      <c r="H3597" s="134" t="s">
        <v>1023</v>
      </c>
      <c r="I3597" s="134" t="s">
        <v>370</v>
      </c>
      <c r="J3597" s="135">
        <v>11630.74</v>
      </c>
      <c r="K3597" s="135">
        <v>4529.3999999999996</v>
      </c>
      <c r="L3597" s="135">
        <v>4529.3999999999996</v>
      </c>
      <c r="M3597" s="141" t="str">
        <f t="shared" si="113"/>
        <v>201711</v>
      </c>
    </row>
    <row r="3598" spans="1:13" x14ac:dyDescent="0.25">
      <c r="A3598" s="35" t="str">
        <f>VLOOKUP(B3598,ResCat!$A$2:$B$269,2,FALSE)</f>
        <v>XXX</v>
      </c>
      <c r="B3598" s="68" t="str">
        <f>IF(ISNA(VLOOKUP(C3598,COA!$A$2:$B$340,2,FALSE)),"XXX",VLOOKUP(C3598,COA!$A$2:$B$340,2,FALSE))</f>
        <v>C46</v>
      </c>
      <c r="C3598" s="149" t="str">
        <f t="shared" si="114"/>
        <v>0009-1001-0014</v>
      </c>
      <c r="D3598" s="134" t="s">
        <v>567</v>
      </c>
      <c r="E3598" s="134" t="s">
        <v>417</v>
      </c>
      <c r="F3598" s="134" t="s">
        <v>569</v>
      </c>
      <c r="G3598" s="134" t="s">
        <v>970</v>
      </c>
      <c r="H3598" s="134" t="s">
        <v>1023</v>
      </c>
      <c r="I3598" s="134" t="s">
        <v>370</v>
      </c>
      <c r="J3598" s="135">
        <v>111066.57999999986</v>
      </c>
      <c r="K3598" s="135">
        <v>38407.630000000019</v>
      </c>
      <c r="L3598" s="135">
        <v>38407.630000000019</v>
      </c>
      <c r="M3598" s="141" t="str">
        <f t="shared" si="113"/>
        <v>201712</v>
      </c>
    </row>
    <row r="3599" spans="1:13" x14ac:dyDescent="0.25">
      <c r="A3599" s="35" t="str">
        <f>VLOOKUP(B3599,ResCat!$A$2:$B$269,2,FALSE)</f>
        <v>XXX</v>
      </c>
      <c r="B3599" s="68" t="str">
        <f>IF(ISNA(VLOOKUP(C3599,COA!$A$2:$B$340,2,FALSE)),"XXX",VLOOKUP(C3599,COA!$A$2:$B$340,2,FALSE))</f>
        <v>C46</v>
      </c>
      <c r="C3599" s="149" t="str">
        <f t="shared" si="114"/>
        <v>0009-1001-0014</v>
      </c>
      <c r="D3599" s="134" t="s">
        <v>567</v>
      </c>
      <c r="E3599" s="134" t="s">
        <v>417</v>
      </c>
      <c r="F3599" s="134" t="s">
        <v>569</v>
      </c>
      <c r="G3599" s="134" t="s">
        <v>1023</v>
      </c>
      <c r="H3599" s="134" t="s">
        <v>1023</v>
      </c>
      <c r="I3599" s="134" t="s">
        <v>370</v>
      </c>
      <c r="J3599" s="135">
        <v>165961.63000000012</v>
      </c>
      <c r="K3599" s="135">
        <v>55074.520000000011</v>
      </c>
      <c r="L3599" s="135">
        <v>55074.520000000011</v>
      </c>
      <c r="M3599" s="141" t="str">
        <f t="shared" si="113"/>
        <v>201801</v>
      </c>
    </row>
    <row r="3600" spans="1:13" x14ac:dyDescent="0.25">
      <c r="A3600" s="35" t="str">
        <f>VLOOKUP(B3600,ResCat!$A$2:$B$269,2,FALSE)</f>
        <v>XXX</v>
      </c>
      <c r="B3600" s="68" t="str">
        <f>IF(ISNA(VLOOKUP(C3600,COA!$A$2:$B$340,2,FALSE)),"XXX",VLOOKUP(C3600,COA!$A$2:$B$340,2,FALSE))</f>
        <v>C49</v>
      </c>
      <c r="C3600" s="149" t="str">
        <f t="shared" si="114"/>
        <v>0009-1003-0014</v>
      </c>
      <c r="D3600" s="134" t="s">
        <v>567</v>
      </c>
      <c r="E3600" s="134" t="s">
        <v>448</v>
      </c>
      <c r="F3600" s="134" t="s">
        <v>569</v>
      </c>
      <c r="G3600" s="134" t="s">
        <v>335</v>
      </c>
      <c r="H3600" s="134" t="s">
        <v>1023</v>
      </c>
      <c r="I3600" s="134" t="s">
        <v>370</v>
      </c>
      <c r="J3600" s="135">
        <v>460</v>
      </c>
      <c r="K3600" s="135">
        <v>159.5</v>
      </c>
      <c r="L3600" s="135">
        <v>159.5</v>
      </c>
      <c r="M3600" s="141" t="str">
        <f t="shared" si="113"/>
        <v>201707</v>
      </c>
    </row>
    <row r="3601" spans="1:13" x14ac:dyDescent="0.25">
      <c r="A3601" s="35" t="str">
        <f>VLOOKUP(B3601,ResCat!$A$2:$B$269,2,FALSE)</f>
        <v>XXX</v>
      </c>
      <c r="B3601" s="68" t="str">
        <f>IF(ISNA(VLOOKUP(C3601,COA!$A$2:$B$340,2,FALSE)),"XXX",VLOOKUP(C3601,COA!$A$2:$B$340,2,FALSE))</f>
        <v>C49</v>
      </c>
      <c r="C3601" s="149" t="str">
        <f t="shared" si="114"/>
        <v>0009-1003-0014</v>
      </c>
      <c r="D3601" s="134" t="s">
        <v>567</v>
      </c>
      <c r="E3601" s="134" t="s">
        <v>448</v>
      </c>
      <c r="F3601" s="134" t="s">
        <v>569</v>
      </c>
      <c r="G3601" s="134" t="s">
        <v>511</v>
      </c>
      <c r="H3601" s="134" t="s">
        <v>1023</v>
      </c>
      <c r="I3601" s="134" t="s">
        <v>370</v>
      </c>
      <c r="J3601" s="135">
        <v>484.65999999999997</v>
      </c>
      <c r="K3601" s="135">
        <v>142.5</v>
      </c>
      <c r="L3601" s="135">
        <v>142.5</v>
      </c>
      <c r="M3601" s="141" t="str">
        <f t="shared" si="113"/>
        <v>201709</v>
      </c>
    </row>
    <row r="3602" spans="1:13" x14ac:dyDescent="0.25">
      <c r="A3602" s="35" t="str">
        <f>VLOOKUP(B3602,ResCat!$A$2:$B$269,2,FALSE)</f>
        <v>XXX</v>
      </c>
      <c r="B3602" s="68" t="str">
        <f>IF(ISNA(VLOOKUP(C3602,COA!$A$2:$B$340,2,FALSE)),"XXX",VLOOKUP(C3602,COA!$A$2:$B$340,2,FALSE))</f>
        <v>C49</v>
      </c>
      <c r="C3602" s="149" t="str">
        <f t="shared" si="114"/>
        <v>0009-1003-0014</v>
      </c>
      <c r="D3602" s="134" t="s">
        <v>567</v>
      </c>
      <c r="E3602" s="134" t="s">
        <v>448</v>
      </c>
      <c r="F3602" s="134" t="s">
        <v>569</v>
      </c>
      <c r="G3602" s="134" t="s">
        <v>969</v>
      </c>
      <c r="H3602" s="134" t="s">
        <v>1023</v>
      </c>
      <c r="I3602" s="134" t="s">
        <v>370</v>
      </c>
      <c r="J3602" s="135">
        <v>221</v>
      </c>
      <c r="K3602" s="135">
        <v>50</v>
      </c>
      <c r="L3602" s="135">
        <v>50</v>
      </c>
      <c r="M3602" s="141" t="str">
        <f t="shared" si="113"/>
        <v>201710</v>
      </c>
    </row>
    <row r="3603" spans="1:13" x14ac:dyDescent="0.25">
      <c r="A3603" s="35" t="str">
        <f>VLOOKUP(B3603,ResCat!$A$2:$B$269,2,FALSE)</f>
        <v>XXX</v>
      </c>
      <c r="B3603" s="68" t="str">
        <f>IF(ISNA(VLOOKUP(C3603,COA!$A$2:$B$340,2,FALSE)),"XXX",VLOOKUP(C3603,COA!$A$2:$B$340,2,FALSE))</f>
        <v>C49</v>
      </c>
      <c r="C3603" s="149" t="str">
        <f t="shared" si="114"/>
        <v>0009-1003-0014</v>
      </c>
      <c r="D3603" s="134" t="s">
        <v>567</v>
      </c>
      <c r="E3603" s="134" t="s">
        <v>448</v>
      </c>
      <c r="F3603" s="134" t="s">
        <v>569</v>
      </c>
      <c r="G3603" s="134" t="s">
        <v>970</v>
      </c>
      <c r="H3603" s="134" t="s">
        <v>1023</v>
      </c>
      <c r="I3603" s="134" t="s">
        <v>370</v>
      </c>
      <c r="J3603" s="135">
        <v>2016.63</v>
      </c>
      <c r="K3603" s="135">
        <v>786.5</v>
      </c>
      <c r="L3603" s="135">
        <v>786.5</v>
      </c>
      <c r="M3603" s="141" t="str">
        <f t="shared" si="113"/>
        <v>201712</v>
      </c>
    </row>
    <row r="3604" spans="1:13" x14ac:dyDescent="0.25">
      <c r="A3604" s="35" t="str">
        <f>VLOOKUP(B3604,ResCat!$A$2:$B$269,2,FALSE)</f>
        <v>XXX</v>
      </c>
      <c r="B3604" s="68" t="str">
        <f>IF(ISNA(VLOOKUP(C3604,COA!$A$2:$B$340,2,FALSE)),"XXX",VLOOKUP(C3604,COA!$A$2:$B$340,2,FALSE))</f>
        <v>C49</v>
      </c>
      <c r="C3604" s="149" t="str">
        <f t="shared" si="114"/>
        <v>0009-1003-0014</v>
      </c>
      <c r="D3604" s="134" t="s">
        <v>567</v>
      </c>
      <c r="E3604" s="134" t="s">
        <v>448</v>
      </c>
      <c r="F3604" s="134" t="s">
        <v>569</v>
      </c>
      <c r="G3604" s="134" t="s">
        <v>1023</v>
      </c>
      <c r="H3604" s="134" t="s">
        <v>1023</v>
      </c>
      <c r="I3604" s="134" t="s">
        <v>370</v>
      </c>
      <c r="J3604" s="135">
        <v>2972.92</v>
      </c>
      <c r="K3604" s="135">
        <v>1197.24</v>
      </c>
      <c r="L3604" s="135">
        <v>1197.24</v>
      </c>
      <c r="M3604" s="141" t="str">
        <f t="shared" si="113"/>
        <v>201801</v>
      </c>
    </row>
    <row r="3605" spans="1:13" x14ac:dyDescent="0.25">
      <c r="A3605" s="35" t="str">
        <f>VLOOKUP(B3605,ResCat!$A$2:$B$269,2,FALSE)</f>
        <v>XXX</v>
      </c>
      <c r="B3605" s="68" t="str">
        <f>IF(ISNA(VLOOKUP(C3605,COA!$A$2:$B$340,2,FALSE)),"XXX",VLOOKUP(C3605,COA!$A$2:$B$340,2,FALSE))</f>
        <v>C48</v>
      </c>
      <c r="C3605" s="149" t="str">
        <f t="shared" si="114"/>
        <v>0009-1004-0014</v>
      </c>
      <c r="D3605" s="134" t="s">
        <v>567</v>
      </c>
      <c r="E3605" s="134" t="s">
        <v>446</v>
      </c>
      <c r="F3605" s="134" t="s">
        <v>569</v>
      </c>
      <c r="G3605" s="134" t="s">
        <v>320</v>
      </c>
      <c r="H3605" s="134" t="s">
        <v>1023</v>
      </c>
      <c r="I3605" s="134" t="s">
        <v>370</v>
      </c>
      <c r="J3605" s="135">
        <v>139.94999999999999</v>
      </c>
      <c r="K3605" s="135">
        <v>65</v>
      </c>
      <c r="L3605" s="135">
        <v>65</v>
      </c>
      <c r="M3605" s="141" t="str">
        <f t="shared" si="113"/>
        <v>201612</v>
      </c>
    </row>
    <row r="3606" spans="1:13" x14ac:dyDescent="0.25">
      <c r="A3606" s="35" t="str">
        <f>VLOOKUP(B3606,ResCat!$A$2:$B$269,2,FALSE)</f>
        <v>XXX</v>
      </c>
      <c r="B3606" s="68" t="str">
        <f>IF(ISNA(VLOOKUP(C3606,COA!$A$2:$B$340,2,FALSE)),"XXX",VLOOKUP(C3606,COA!$A$2:$B$340,2,FALSE))</f>
        <v>C48</v>
      </c>
      <c r="C3606" s="149" t="str">
        <f t="shared" si="114"/>
        <v>0009-1004-0014</v>
      </c>
      <c r="D3606" s="134" t="s">
        <v>567</v>
      </c>
      <c r="E3606" s="134" t="s">
        <v>446</v>
      </c>
      <c r="F3606" s="134" t="s">
        <v>569</v>
      </c>
      <c r="G3606" s="134" t="s">
        <v>322</v>
      </c>
      <c r="H3606" s="134" t="s">
        <v>1023</v>
      </c>
      <c r="I3606" s="134" t="s">
        <v>370</v>
      </c>
      <c r="J3606" s="135">
        <v>120</v>
      </c>
      <c r="K3606" s="135">
        <v>74.2</v>
      </c>
      <c r="L3606" s="135">
        <v>74.2</v>
      </c>
      <c r="M3606" s="141" t="str">
        <f t="shared" si="113"/>
        <v>201701</v>
      </c>
    </row>
    <row r="3607" spans="1:13" x14ac:dyDescent="0.25">
      <c r="A3607" s="35" t="str">
        <f>VLOOKUP(B3607,ResCat!$A$2:$B$269,2,FALSE)</f>
        <v>XXX</v>
      </c>
      <c r="B3607" s="68" t="str">
        <f>IF(ISNA(VLOOKUP(C3607,COA!$A$2:$B$340,2,FALSE)),"XXX",VLOOKUP(C3607,COA!$A$2:$B$340,2,FALSE))</f>
        <v>C48</v>
      </c>
      <c r="C3607" s="149" t="str">
        <f t="shared" si="114"/>
        <v>0009-1004-0014</v>
      </c>
      <c r="D3607" s="134" t="s">
        <v>567</v>
      </c>
      <c r="E3607" s="134" t="s">
        <v>446</v>
      </c>
      <c r="F3607" s="134" t="s">
        <v>569</v>
      </c>
      <c r="G3607" s="134" t="s">
        <v>332</v>
      </c>
      <c r="H3607" s="134" t="s">
        <v>1023</v>
      </c>
      <c r="I3607" s="134" t="s">
        <v>370</v>
      </c>
      <c r="J3607" s="135">
        <v>89</v>
      </c>
      <c r="K3607" s="135">
        <v>59.36</v>
      </c>
      <c r="L3607" s="135">
        <v>59.36</v>
      </c>
      <c r="M3607" s="141" t="str">
        <f t="shared" si="113"/>
        <v>201706</v>
      </c>
    </row>
    <row r="3608" spans="1:13" x14ac:dyDescent="0.25">
      <c r="A3608" s="35" t="str">
        <f>VLOOKUP(B3608,ResCat!$A$2:$B$269,2,FALSE)</f>
        <v>XXX</v>
      </c>
      <c r="B3608" s="68" t="str">
        <f>IF(ISNA(VLOOKUP(C3608,COA!$A$2:$B$340,2,FALSE)),"XXX",VLOOKUP(C3608,COA!$A$2:$B$340,2,FALSE))</f>
        <v>C48</v>
      </c>
      <c r="C3608" s="149" t="str">
        <f t="shared" si="114"/>
        <v>0009-1004-0014</v>
      </c>
      <c r="D3608" s="134" t="s">
        <v>567</v>
      </c>
      <c r="E3608" s="134" t="s">
        <v>446</v>
      </c>
      <c r="F3608" s="134" t="s">
        <v>569</v>
      </c>
      <c r="G3608" s="134" t="s">
        <v>335</v>
      </c>
      <c r="H3608" s="134" t="s">
        <v>1023</v>
      </c>
      <c r="I3608" s="134" t="s">
        <v>370</v>
      </c>
      <c r="J3608" s="135">
        <v>292</v>
      </c>
      <c r="K3608" s="135">
        <v>152</v>
      </c>
      <c r="L3608" s="135">
        <v>152</v>
      </c>
      <c r="M3608" s="141" t="str">
        <f t="shared" si="113"/>
        <v>201707</v>
      </c>
    </row>
    <row r="3609" spans="1:13" x14ac:dyDescent="0.25">
      <c r="A3609" s="35" t="str">
        <f>VLOOKUP(B3609,ResCat!$A$2:$B$269,2,FALSE)</f>
        <v>XXX</v>
      </c>
      <c r="B3609" s="68" t="str">
        <f>IF(ISNA(VLOOKUP(C3609,COA!$A$2:$B$340,2,FALSE)),"XXX",VLOOKUP(C3609,COA!$A$2:$B$340,2,FALSE))</f>
        <v>C48</v>
      </c>
      <c r="C3609" s="149" t="str">
        <f t="shared" si="114"/>
        <v>0009-1004-0014</v>
      </c>
      <c r="D3609" s="134" t="s">
        <v>567</v>
      </c>
      <c r="E3609" s="134" t="s">
        <v>446</v>
      </c>
      <c r="F3609" s="134" t="s">
        <v>569</v>
      </c>
      <c r="G3609" s="134" t="s">
        <v>4</v>
      </c>
      <c r="H3609" s="134" t="s">
        <v>1023</v>
      </c>
      <c r="I3609" s="134" t="s">
        <v>370</v>
      </c>
      <c r="J3609" s="135">
        <v>1202</v>
      </c>
      <c r="K3609" s="135">
        <v>610</v>
      </c>
      <c r="L3609" s="135">
        <v>610</v>
      </c>
      <c r="M3609" s="141" t="str">
        <f t="shared" si="113"/>
        <v>201708</v>
      </c>
    </row>
    <row r="3610" spans="1:13" x14ac:dyDescent="0.25">
      <c r="A3610" s="35" t="str">
        <f>VLOOKUP(B3610,ResCat!$A$2:$B$269,2,FALSE)</f>
        <v>XXX</v>
      </c>
      <c r="B3610" s="68" t="str">
        <f>IF(ISNA(VLOOKUP(C3610,COA!$A$2:$B$340,2,FALSE)),"XXX",VLOOKUP(C3610,COA!$A$2:$B$340,2,FALSE))</f>
        <v>C48</v>
      </c>
      <c r="C3610" s="149" t="str">
        <f t="shared" si="114"/>
        <v>0009-1004-0014</v>
      </c>
      <c r="D3610" s="134" t="s">
        <v>567</v>
      </c>
      <c r="E3610" s="134" t="s">
        <v>446</v>
      </c>
      <c r="F3610" s="134" t="s">
        <v>569</v>
      </c>
      <c r="G3610" s="134" t="s">
        <v>511</v>
      </c>
      <c r="H3610" s="134" t="s">
        <v>1023</v>
      </c>
      <c r="I3610" s="134" t="s">
        <v>370</v>
      </c>
      <c r="J3610" s="135">
        <v>2213.63</v>
      </c>
      <c r="K3610" s="135">
        <v>1078.05</v>
      </c>
      <c r="L3610" s="135">
        <v>1078.05</v>
      </c>
      <c r="M3610" s="141" t="str">
        <f t="shared" si="113"/>
        <v>201709</v>
      </c>
    </row>
    <row r="3611" spans="1:13" x14ac:dyDescent="0.25">
      <c r="A3611" s="35" t="str">
        <f>VLOOKUP(B3611,ResCat!$A$2:$B$269,2,FALSE)</f>
        <v>XXX</v>
      </c>
      <c r="B3611" s="68" t="str">
        <f>IF(ISNA(VLOOKUP(C3611,COA!$A$2:$B$340,2,FALSE)),"XXX",VLOOKUP(C3611,COA!$A$2:$B$340,2,FALSE))</f>
        <v>C48</v>
      </c>
      <c r="C3611" s="149" t="str">
        <f t="shared" si="114"/>
        <v>0009-1004-0014</v>
      </c>
      <c r="D3611" s="134" t="s">
        <v>567</v>
      </c>
      <c r="E3611" s="134" t="s">
        <v>446</v>
      </c>
      <c r="F3611" s="134" t="s">
        <v>569</v>
      </c>
      <c r="G3611" s="134" t="s">
        <v>969</v>
      </c>
      <c r="H3611" s="134" t="s">
        <v>1023</v>
      </c>
      <c r="I3611" s="134" t="s">
        <v>370</v>
      </c>
      <c r="J3611" s="135">
        <v>7899.12</v>
      </c>
      <c r="K3611" s="135">
        <v>3094.14</v>
      </c>
      <c r="L3611" s="135">
        <v>3094.14</v>
      </c>
      <c r="M3611" s="141" t="str">
        <f t="shared" si="113"/>
        <v>201710</v>
      </c>
    </row>
    <row r="3612" spans="1:13" x14ac:dyDescent="0.25">
      <c r="A3612" s="35" t="str">
        <f>VLOOKUP(B3612,ResCat!$A$2:$B$269,2,FALSE)</f>
        <v>XXX</v>
      </c>
      <c r="B3612" s="68" t="str">
        <f>IF(ISNA(VLOOKUP(C3612,COA!$A$2:$B$340,2,FALSE)),"XXX",VLOOKUP(C3612,COA!$A$2:$B$340,2,FALSE))</f>
        <v>C48</v>
      </c>
      <c r="C3612" s="149" t="str">
        <f t="shared" si="114"/>
        <v>0009-1004-0014</v>
      </c>
      <c r="D3612" s="134" t="s">
        <v>567</v>
      </c>
      <c r="E3612" s="134" t="s">
        <v>446</v>
      </c>
      <c r="F3612" s="134" t="s">
        <v>569</v>
      </c>
      <c r="G3612" s="134" t="s">
        <v>961</v>
      </c>
      <c r="H3612" s="134" t="s">
        <v>1023</v>
      </c>
      <c r="I3612" s="134" t="s">
        <v>370</v>
      </c>
      <c r="J3612" s="135">
        <v>9733.9600000000009</v>
      </c>
      <c r="K3612" s="135">
        <v>3953.0799999999995</v>
      </c>
      <c r="L3612" s="135">
        <v>3953.0799999999995</v>
      </c>
      <c r="M3612" s="141" t="str">
        <f t="shared" si="113"/>
        <v>201711</v>
      </c>
    </row>
    <row r="3613" spans="1:13" x14ac:dyDescent="0.25">
      <c r="A3613" s="35" t="str">
        <f>VLOOKUP(B3613,ResCat!$A$2:$B$269,2,FALSE)</f>
        <v>XXX</v>
      </c>
      <c r="B3613" s="68" t="str">
        <f>IF(ISNA(VLOOKUP(C3613,COA!$A$2:$B$340,2,FALSE)),"XXX",VLOOKUP(C3613,COA!$A$2:$B$340,2,FALSE))</f>
        <v>C48</v>
      </c>
      <c r="C3613" s="149" t="str">
        <f t="shared" si="114"/>
        <v>0009-1004-0014</v>
      </c>
      <c r="D3613" s="134" t="s">
        <v>567</v>
      </c>
      <c r="E3613" s="134" t="s">
        <v>446</v>
      </c>
      <c r="F3613" s="134" t="s">
        <v>569</v>
      </c>
      <c r="G3613" s="134" t="s">
        <v>970</v>
      </c>
      <c r="H3613" s="134" t="s">
        <v>1023</v>
      </c>
      <c r="I3613" s="134" t="s">
        <v>370</v>
      </c>
      <c r="J3613" s="135">
        <v>62841.879999999925</v>
      </c>
      <c r="K3613" s="135">
        <v>27270.270000000011</v>
      </c>
      <c r="L3613" s="135">
        <v>27270.270000000011</v>
      </c>
      <c r="M3613" s="141" t="str">
        <f t="shared" si="113"/>
        <v>201712</v>
      </c>
    </row>
    <row r="3614" spans="1:13" x14ac:dyDescent="0.25">
      <c r="A3614" s="35" t="str">
        <f>VLOOKUP(B3614,ResCat!$A$2:$B$269,2,FALSE)</f>
        <v>XXX</v>
      </c>
      <c r="B3614" s="68" t="str">
        <f>IF(ISNA(VLOOKUP(C3614,COA!$A$2:$B$340,2,FALSE)),"XXX",VLOOKUP(C3614,COA!$A$2:$B$340,2,FALSE))</f>
        <v>C48</v>
      </c>
      <c r="C3614" s="149" t="str">
        <f t="shared" si="114"/>
        <v>0009-1004-0014</v>
      </c>
      <c r="D3614" s="134" t="s">
        <v>567</v>
      </c>
      <c r="E3614" s="134" t="s">
        <v>446</v>
      </c>
      <c r="F3614" s="134" t="s">
        <v>569</v>
      </c>
      <c r="G3614" s="134" t="s">
        <v>1023</v>
      </c>
      <c r="H3614" s="134" t="s">
        <v>1023</v>
      </c>
      <c r="I3614" s="134" t="s">
        <v>370</v>
      </c>
      <c r="J3614" s="135">
        <v>83676.069999999992</v>
      </c>
      <c r="K3614" s="135">
        <v>33705.230000000025</v>
      </c>
      <c r="L3614" s="135">
        <v>33705.230000000025</v>
      </c>
      <c r="M3614" s="141" t="str">
        <f t="shared" si="113"/>
        <v>201801</v>
      </c>
    </row>
    <row r="3615" spans="1:13" x14ac:dyDescent="0.25">
      <c r="A3615" s="35" t="str">
        <f>VLOOKUP(B3615,ResCat!$A$2:$B$269,2,FALSE)</f>
        <v>XXX</v>
      </c>
      <c r="B3615" s="68" t="str">
        <f>IF(ISNA(VLOOKUP(C3615,COA!$A$2:$B$340,2,FALSE)),"XXX",VLOOKUP(C3615,COA!$A$2:$B$340,2,FALSE))</f>
        <v>C48</v>
      </c>
      <c r="C3615" s="149" t="str">
        <f t="shared" si="114"/>
        <v>0009-1005-0014</v>
      </c>
      <c r="D3615" s="134" t="s">
        <v>567</v>
      </c>
      <c r="E3615" s="134" t="s">
        <v>447</v>
      </c>
      <c r="F3615" s="134" t="s">
        <v>569</v>
      </c>
      <c r="G3615" s="134" t="s">
        <v>332</v>
      </c>
      <c r="H3615" s="134" t="s">
        <v>1023</v>
      </c>
      <c r="I3615" s="134" t="s">
        <v>370</v>
      </c>
      <c r="J3615" s="135">
        <v>662.1</v>
      </c>
      <c r="K3615" s="135">
        <v>58</v>
      </c>
      <c r="L3615" s="135">
        <v>58</v>
      </c>
      <c r="M3615" s="141" t="str">
        <f t="shared" si="113"/>
        <v>201706</v>
      </c>
    </row>
    <row r="3616" spans="1:13" x14ac:dyDescent="0.25">
      <c r="A3616" s="35" t="str">
        <f>VLOOKUP(B3616,ResCat!$A$2:$B$269,2,FALSE)</f>
        <v>XXX</v>
      </c>
      <c r="B3616" s="68" t="str">
        <f>IF(ISNA(VLOOKUP(C3616,COA!$A$2:$B$340,2,FALSE)),"XXX",VLOOKUP(C3616,COA!$A$2:$B$340,2,FALSE))</f>
        <v>C48</v>
      </c>
      <c r="C3616" s="149" t="str">
        <f t="shared" si="114"/>
        <v>0009-1005-0014</v>
      </c>
      <c r="D3616" s="134" t="s">
        <v>567</v>
      </c>
      <c r="E3616" s="134" t="s">
        <v>447</v>
      </c>
      <c r="F3616" s="134" t="s">
        <v>569</v>
      </c>
      <c r="G3616" s="134" t="s">
        <v>335</v>
      </c>
      <c r="H3616" s="134" t="s">
        <v>1023</v>
      </c>
      <c r="I3616" s="134" t="s">
        <v>370</v>
      </c>
      <c r="J3616" s="135">
        <v>751.34</v>
      </c>
      <c r="K3616" s="135">
        <v>219</v>
      </c>
      <c r="L3616" s="135">
        <v>219</v>
      </c>
      <c r="M3616" s="141" t="str">
        <f t="shared" si="113"/>
        <v>201707</v>
      </c>
    </row>
    <row r="3617" spans="1:13" x14ac:dyDescent="0.25">
      <c r="A3617" s="35" t="str">
        <f>VLOOKUP(B3617,ResCat!$A$2:$B$269,2,FALSE)</f>
        <v>XXX</v>
      </c>
      <c r="B3617" s="68" t="str">
        <f>IF(ISNA(VLOOKUP(C3617,COA!$A$2:$B$340,2,FALSE)),"XXX",VLOOKUP(C3617,COA!$A$2:$B$340,2,FALSE))</f>
        <v>C48</v>
      </c>
      <c r="C3617" s="149" t="str">
        <f t="shared" si="114"/>
        <v>0009-1005-0014</v>
      </c>
      <c r="D3617" s="134" t="s">
        <v>567</v>
      </c>
      <c r="E3617" s="134" t="s">
        <v>447</v>
      </c>
      <c r="F3617" s="134" t="s">
        <v>569</v>
      </c>
      <c r="G3617" s="134" t="s">
        <v>4</v>
      </c>
      <c r="H3617" s="134" t="s">
        <v>1023</v>
      </c>
      <c r="I3617" s="134" t="s">
        <v>370</v>
      </c>
      <c r="J3617" s="135">
        <v>672</v>
      </c>
      <c r="K3617" s="135">
        <v>262</v>
      </c>
      <c r="L3617" s="135">
        <v>262</v>
      </c>
      <c r="M3617" s="141" t="str">
        <f t="shared" si="113"/>
        <v>201708</v>
      </c>
    </row>
    <row r="3618" spans="1:13" x14ac:dyDescent="0.25">
      <c r="A3618" s="35" t="str">
        <f>VLOOKUP(B3618,ResCat!$A$2:$B$269,2,FALSE)</f>
        <v>XXX</v>
      </c>
      <c r="B3618" s="68" t="str">
        <f>IF(ISNA(VLOOKUP(C3618,COA!$A$2:$B$340,2,FALSE)),"XXX",VLOOKUP(C3618,COA!$A$2:$B$340,2,FALSE))</f>
        <v>C48</v>
      </c>
      <c r="C3618" s="149" t="str">
        <f t="shared" si="114"/>
        <v>0009-1005-0014</v>
      </c>
      <c r="D3618" s="134" t="s">
        <v>567</v>
      </c>
      <c r="E3618" s="134" t="s">
        <v>447</v>
      </c>
      <c r="F3618" s="134" t="s">
        <v>569</v>
      </c>
      <c r="G3618" s="134" t="s">
        <v>511</v>
      </c>
      <c r="H3618" s="134" t="s">
        <v>1023</v>
      </c>
      <c r="I3618" s="134" t="s">
        <v>370</v>
      </c>
      <c r="J3618" s="135">
        <v>914</v>
      </c>
      <c r="K3618" s="135">
        <v>415</v>
      </c>
      <c r="L3618" s="135">
        <v>415</v>
      </c>
      <c r="M3618" s="141" t="str">
        <f t="shared" si="113"/>
        <v>201709</v>
      </c>
    </row>
    <row r="3619" spans="1:13" x14ac:dyDescent="0.25">
      <c r="A3619" s="35" t="str">
        <f>VLOOKUP(B3619,ResCat!$A$2:$B$269,2,FALSE)</f>
        <v>XXX</v>
      </c>
      <c r="B3619" s="68" t="str">
        <f>IF(ISNA(VLOOKUP(C3619,COA!$A$2:$B$340,2,FALSE)),"XXX",VLOOKUP(C3619,COA!$A$2:$B$340,2,FALSE))</f>
        <v>C48</v>
      </c>
      <c r="C3619" s="149" t="str">
        <f t="shared" si="114"/>
        <v>0009-1005-0014</v>
      </c>
      <c r="D3619" s="134" t="s">
        <v>567</v>
      </c>
      <c r="E3619" s="134" t="s">
        <v>447</v>
      </c>
      <c r="F3619" s="134" t="s">
        <v>569</v>
      </c>
      <c r="G3619" s="134" t="s">
        <v>969</v>
      </c>
      <c r="H3619" s="134" t="s">
        <v>1023</v>
      </c>
      <c r="I3619" s="134" t="s">
        <v>370</v>
      </c>
      <c r="J3619" s="135">
        <v>3878.95</v>
      </c>
      <c r="K3619" s="135">
        <v>1124.6600000000001</v>
      </c>
      <c r="L3619" s="135">
        <v>1124.6600000000001</v>
      </c>
      <c r="M3619" s="141" t="str">
        <f t="shared" si="113"/>
        <v>201710</v>
      </c>
    </row>
    <row r="3620" spans="1:13" x14ac:dyDescent="0.25">
      <c r="A3620" s="35" t="str">
        <f>VLOOKUP(B3620,ResCat!$A$2:$B$269,2,FALSE)</f>
        <v>XXX</v>
      </c>
      <c r="B3620" s="68" t="str">
        <f>IF(ISNA(VLOOKUP(C3620,COA!$A$2:$B$340,2,FALSE)),"XXX",VLOOKUP(C3620,COA!$A$2:$B$340,2,FALSE))</f>
        <v>C48</v>
      </c>
      <c r="C3620" s="149" t="str">
        <f t="shared" si="114"/>
        <v>0009-1005-0014</v>
      </c>
      <c r="D3620" s="134" t="s">
        <v>567</v>
      </c>
      <c r="E3620" s="134" t="s">
        <v>447</v>
      </c>
      <c r="F3620" s="134" t="s">
        <v>569</v>
      </c>
      <c r="G3620" s="134" t="s">
        <v>961</v>
      </c>
      <c r="H3620" s="134" t="s">
        <v>1023</v>
      </c>
      <c r="I3620" s="134" t="s">
        <v>370</v>
      </c>
      <c r="J3620" s="135">
        <v>5351.28</v>
      </c>
      <c r="K3620" s="135">
        <v>2064.65</v>
      </c>
      <c r="L3620" s="135">
        <v>2064.65</v>
      </c>
      <c r="M3620" s="141" t="str">
        <f t="shared" si="113"/>
        <v>201711</v>
      </c>
    </row>
    <row r="3621" spans="1:13" x14ac:dyDescent="0.25">
      <c r="A3621" s="35" t="str">
        <f>VLOOKUP(B3621,ResCat!$A$2:$B$269,2,FALSE)</f>
        <v>XXX</v>
      </c>
      <c r="B3621" s="68" t="str">
        <f>IF(ISNA(VLOOKUP(C3621,COA!$A$2:$B$340,2,FALSE)),"XXX",VLOOKUP(C3621,COA!$A$2:$B$340,2,FALSE))</f>
        <v>C48</v>
      </c>
      <c r="C3621" s="149" t="str">
        <f t="shared" si="114"/>
        <v>0009-1005-0014</v>
      </c>
      <c r="D3621" s="134" t="s">
        <v>567</v>
      </c>
      <c r="E3621" s="134" t="s">
        <v>447</v>
      </c>
      <c r="F3621" s="134" t="s">
        <v>569</v>
      </c>
      <c r="G3621" s="134" t="s">
        <v>970</v>
      </c>
      <c r="H3621" s="134" t="s">
        <v>1023</v>
      </c>
      <c r="I3621" s="134" t="s">
        <v>370</v>
      </c>
      <c r="J3621" s="135">
        <v>30455.200000000001</v>
      </c>
      <c r="K3621" s="135">
        <v>12805.899999999998</v>
      </c>
      <c r="L3621" s="135">
        <v>12805.899999999998</v>
      </c>
      <c r="M3621" s="141" t="str">
        <f t="shared" si="113"/>
        <v>201712</v>
      </c>
    </row>
    <row r="3622" spans="1:13" x14ac:dyDescent="0.25">
      <c r="A3622" s="35" t="str">
        <f>VLOOKUP(B3622,ResCat!$A$2:$B$269,2,FALSE)</f>
        <v>XXX</v>
      </c>
      <c r="B3622" s="68" t="str">
        <f>IF(ISNA(VLOOKUP(C3622,COA!$A$2:$B$340,2,FALSE)),"XXX",VLOOKUP(C3622,COA!$A$2:$B$340,2,FALSE))</f>
        <v>C48</v>
      </c>
      <c r="C3622" s="149" t="str">
        <f t="shared" si="114"/>
        <v>0009-1005-0014</v>
      </c>
      <c r="D3622" s="134" t="s">
        <v>567</v>
      </c>
      <c r="E3622" s="134" t="s">
        <v>447</v>
      </c>
      <c r="F3622" s="134" t="s">
        <v>569</v>
      </c>
      <c r="G3622" s="134" t="s">
        <v>1023</v>
      </c>
      <c r="H3622" s="134" t="s">
        <v>1023</v>
      </c>
      <c r="I3622" s="134" t="s">
        <v>370</v>
      </c>
      <c r="J3622" s="135">
        <v>32486.070000000018</v>
      </c>
      <c r="K3622" s="135">
        <v>12524.439999999999</v>
      </c>
      <c r="L3622" s="135">
        <v>12524.439999999999</v>
      </c>
      <c r="M3622" s="141" t="str">
        <f t="shared" si="113"/>
        <v>201801</v>
      </c>
    </row>
    <row r="3623" spans="1:13" x14ac:dyDescent="0.25">
      <c r="A3623" s="35" t="str">
        <f>VLOOKUP(B3623,ResCat!$A$2:$B$269,2,FALSE)</f>
        <v>XXX</v>
      </c>
      <c r="B3623" s="68" t="str">
        <f>IF(ISNA(VLOOKUP(C3623,COA!$A$2:$B$340,2,FALSE)),"XXX",VLOOKUP(C3623,COA!$A$2:$B$340,2,FALSE))</f>
        <v>C48</v>
      </c>
      <c r="C3623" s="149" t="str">
        <f t="shared" si="114"/>
        <v>0009-1006-0014</v>
      </c>
      <c r="D3623" s="134" t="s">
        <v>567</v>
      </c>
      <c r="E3623" s="134" t="s">
        <v>456</v>
      </c>
      <c r="F3623" s="134" t="s">
        <v>569</v>
      </c>
      <c r="G3623" s="134" t="s">
        <v>328</v>
      </c>
      <c r="H3623" s="134" t="s">
        <v>1023</v>
      </c>
      <c r="I3623" s="134" t="s">
        <v>370</v>
      </c>
      <c r="J3623" s="135">
        <v>678</v>
      </c>
      <c r="K3623" s="135">
        <v>225</v>
      </c>
      <c r="L3623" s="135">
        <v>225</v>
      </c>
      <c r="M3623" s="141" t="str">
        <f t="shared" si="113"/>
        <v>201704</v>
      </c>
    </row>
    <row r="3624" spans="1:13" x14ac:dyDescent="0.25">
      <c r="A3624" s="35" t="str">
        <f>VLOOKUP(B3624,ResCat!$A$2:$B$269,2,FALSE)</f>
        <v>XXX</v>
      </c>
      <c r="B3624" s="68" t="str">
        <f>IF(ISNA(VLOOKUP(C3624,COA!$A$2:$B$340,2,FALSE)),"XXX",VLOOKUP(C3624,COA!$A$2:$B$340,2,FALSE))</f>
        <v>C48</v>
      </c>
      <c r="C3624" s="149" t="str">
        <f t="shared" si="114"/>
        <v>0009-1006-0014</v>
      </c>
      <c r="D3624" s="134" t="s">
        <v>567</v>
      </c>
      <c r="E3624" s="134" t="s">
        <v>456</v>
      </c>
      <c r="F3624" s="134" t="s">
        <v>569</v>
      </c>
      <c r="G3624" s="134" t="s">
        <v>330</v>
      </c>
      <c r="H3624" s="134" t="s">
        <v>1023</v>
      </c>
      <c r="I3624" s="134" t="s">
        <v>370</v>
      </c>
      <c r="J3624" s="135">
        <v>577</v>
      </c>
      <c r="K3624" s="135">
        <v>117.5</v>
      </c>
      <c r="L3624" s="135">
        <v>117.5</v>
      </c>
      <c r="M3624" s="141" t="str">
        <f t="shared" si="113"/>
        <v>201705</v>
      </c>
    </row>
    <row r="3625" spans="1:13" x14ac:dyDescent="0.25">
      <c r="A3625" s="35" t="str">
        <f>VLOOKUP(B3625,ResCat!$A$2:$B$269,2,FALSE)</f>
        <v>XXX</v>
      </c>
      <c r="B3625" s="68" t="str">
        <f>IF(ISNA(VLOOKUP(C3625,COA!$A$2:$B$340,2,FALSE)),"XXX",VLOOKUP(C3625,COA!$A$2:$B$340,2,FALSE))</f>
        <v>C48</v>
      </c>
      <c r="C3625" s="149" t="str">
        <f t="shared" si="114"/>
        <v>0009-1006-0014</v>
      </c>
      <c r="D3625" s="134" t="s">
        <v>567</v>
      </c>
      <c r="E3625" s="134" t="s">
        <v>456</v>
      </c>
      <c r="F3625" s="134" t="s">
        <v>569</v>
      </c>
      <c r="G3625" s="134" t="s">
        <v>332</v>
      </c>
      <c r="H3625" s="134" t="s">
        <v>1023</v>
      </c>
      <c r="I3625" s="134" t="s">
        <v>370</v>
      </c>
      <c r="J3625" s="135">
        <v>540</v>
      </c>
      <c r="K3625" s="135">
        <v>310</v>
      </c>
      <c r="L3625" s="135">
        <v>310</v>
      </c>
      <c r="M3625" s="141" t="str">
        <f t="shared" si="113"/>
        <v>201706</v>
      </c>
    </row>
    <row r="3626" spans="1:13" x14ac:dyDescent="0.25">
      <c r="A3626" s="35" t="str">
        <f>VLOOKUP(B3626,ResCat!$A$2:$B$269,2,FALSE)</f>
        <v>XXX</v>
      </c>
      <c r="B3626" s="68" t="str">
        <f>IF(ISNA(VLOOKUP(C3626,COA!$A$2:$B$340,2,FALSE)),"XXX",VLOOKUP(C3626,COA!$A$2:$B$340,2,FALSE))</f>
        <v>C48</v>
      </c>
      <c r="C3626" s="149" t="str">
        <f t="shared" si="114"/>
        <v>0009-1006-0014</v>
      </c>
      <c r="D3626" s="134" t="s">
        <v>567</v>
      </c>
      <c r="E3626" s="134" t="s">
        <v>456</v>
      </c>
      <c r="F3626" s="134" t="s">
        <v>569</v>
      </c>
      <c r="G3626" s="134" t="s">
        <v>335</v>
      </c>
      <c r="H3626" s="134" t="s">
        <v>1023</v>
      </c>
      <c r="I3626" s="134" t="s">
        <v>370</v>
      </c>
      <c r="J3626" s="135">
        <v>2418.9299999999998</v>
      </c>
      <c r="K3626" s="135">
        <v>774.34</v>
      </c>
      <c r="L3626" s="135">
        <v>774.34</v>
      </c>
      <c r="M3626" s="141" t="str">
        <f t="shared" si="113"/>
        <v>201707</v>
      </c>
    </row>
    <row r="3627" spans="1:13" x14ac:dyDescent="0.25">
      <c r="A3627" s="35" t="str">
        <f>VLOOKUP(B3627,ResCat!$A$2:$B$269,2,FALSE)</f>
        <v>XXX</v>
      </c>
      <c r="B3627" s="68" t="str">
        <f>IF(ISNA(VLOOKUP(C3627,COA!$A$2:$B$340,2,FALSE)),"XXX",VLOOKUP(C3627,COA!$A$2:$B$340,2,FALSE))</f>
        <v>C48</v>
      </c>
      <c r="C3627" s="149" t="str">
        <f t="shared" si="114"/>
        <v>0009-1006-0014</v>
      </c>
      <c r="D3627" s="134" t="s">
        <v>567</v>
      </c>
      <c r="E3627" s="134" t="s">
        <v>456</v>
      </c>
      <c r="F3627" s="134" t="s">
        <v>569</v>
      </c>
      <c r="G3627" s="134" t="s">
        <v>4</v>
      </c>
      <c r="H3627" s="134" t="s">
        <v>1023</v>
      </c>
      <c r="I3627" s="134" t="s">
        <v>370</v>
      </c>
      <c r="J3627" s="135">
        <v>2160.9499999999998</v>
      </c>
      <c r="K3627" s="135">
        <v>1131.45</v>
      </c>
      <c r="L3627" s="135">
        <v>1131.45</v>
      </c>
      <c r="M3627" s="141" t="str">
        <f t="shared" si="113"/>
        <v>201708</v>
      </c>
    </row>
    <row r="3628" spans="1:13" x14ac:dyDescent="0.25">
      <c r="A3628" s="35" t="str">
        <f>VLOOKUP(B3628,ResCat!$A$2:$B$269,2,FALSE)</f>
        <v>XXX</v>
      </c>
      <c r="B3628" s="68" t="str">
        <f>IF(ISNA(VLOOKUP(C3628,COA!$A$2:$B$340,2,FALSE)),"XXX",VLOOKUP(C3628,COA!$A$2:$B$340,2,FALSE))</f>
        <v>C48</v>
      </c>
      <c r="C3628" s="149" t="str">
        <f t="shared" si="114"/>
        <v>0009-1006-0014</v>
      </c>
      <c r="D3628" s="134" t="s">
        <v>567</v>
      </c>
      <c r="E3628" s="134" t="s">
        <v>456</v>
      </c>
      <c r="F3628" s="134" t="s">
        <v>569</v>
      </c>
      <c r="G3628" s="134" t="s">
        <v>511</v>
      </c>
      <c r="H3628" s="134" t="s">
        <v>1023</v>
      </c>
      <c r="I3628" s="134" t="s">
        <v>370</v>
      </c>
      <c r="J3628" s="135">
        <v>1257.04</v>
      </c>
      <c r="K3628" s="135">
        <v>745.44</v>
      </c>
      <c r="L3628" s="135">
        <v>745.44</v>
      </c>
      <c r="M3628" s="141" t="str">
        <f t="shared" si="113"/>
        <v>201709</v>
      </c>
    </row>
    <row r="3629" spans="1:13" x14ac:dyDescent="0.25">
      <c r="A3629" s="35" t="str">
        <f>VLOOKUP(B3629,ResCat!$A$2:$B$269,2,FALSE)</f>
        <v>XXX</v>
      </c>
      <c r="B3629" s="68" t="str">
        <f>IF(ISNA(VLOOKUP(C3629,COA!$A$2:$B$340,2,FALSE)),"XXX",VLOOKUP(C3629,COA!$A$2:$B$340,2,FALSE))</f>
        <v>C48</v>
      </c>
      <c r="C3629" s="149" t="str">
        <f t="shared" si="114"/>
        <v>0009-1006-0014</v>
      </c>
      <c r="D3629" s="134" t="s">
        <v>567</v>
      </c>
      <c r="E3629" s="134" t="s">
        <v>456</v>
      </c>
      <c r="F3629" s="134" t="s">
        <v>569</v>
      </c>
      <c r="G3629" s="134" t="s">
        <v>969</v>
      </c>
      <c r="H3629" s="134" t="s">
        <v>1023</v>
      </c>
      <c r="I3629" s="134" t="s">
        <v>370</v>
      </c>
      <c r="J3629" s="135">
        <v>4889.99</v>
      </c>
      <c r="K3629" s="135">
        <v>2196.4799999999996</v>
      </c>
      <c r="L3629" s="135">
        <v>2196.4799999999996</v>
      </c>
      <c r="M3629" s="141" t="str">
        <f t="shared" si="113"/>
        <v>201710</v>
      </c>
    </row>
    <row r="3630" spans="1:13" x14ac:dyDescent="0.25">
      <c r="A3630" s="35" t="str">
        <f>VLOOKUP(B3630,ResCat!$A$2:$B$269,2,FALSE)</f>
        <v>XXX</v>
      </c>
      <c r="B3630" s="68" t="str">
        <f>IF(ISNA(VLOOKUP(C3630,COA!$A$2:$B$340,2,FALSE)),"XXX",VLOOKUP(C3630,COA!$A$2:$B$340,2,FALSE))</f>
        <v>C48</v>
      </c>
      <c r="C3630" s="149" t="str">
        <f t="shared" si="114"/>
        <v>0009-1006-0014</v>
      </c>
      <c r="D3630" s="134" t="s">
        <v>567</v>
      </c>
      <c r="E3630" s="134" t="s">
        <v>456</v>
      </c>
      <c r="F3630" s="134" t="s">
        <v>569</v>
      </c>
      <c r="G3630" s="134" t="s">
        <v>961</v>
      </c>
      <c r="H3630" s="134" t="s">
        <v>1023</v>
      </c>
      <c r="I3630" s="134" t="s">
        <v>370</v>
      </c>
      <c r="J3630" s="135">
        <v>16212.979999999998</v>
      </c>
      <c r="K3630" s="135">
        <v>6436.4699999999993</v>
      </c>
      <c r="L3630" s="135">
        <v>6436.4699999999993</v>
      </c>
      <c r="M3630" s="141" t="str">
        <f t="shared" si="113"/>
        <v>201711</v>
      </c>
    </row>
    <row r="3631" spans="1:13" x14ac:dyDescent="0.25">
      <c r="A3631" s="35" t="str">
        <f>VLOOKUP(B3631,ResCat!$A$2:$B$269,2,FALSE)</f>
        <v>XXX</v>
      </c>
      <c r="B3631" s="68" t="str">
        <f>IF(ISNA(VLOOKUP(C3631,COA!$A$2:$B$340,2,FALSE)),"XXX",VLOOKUP(C3631,COA!$A$2:$B$340,2,FALSE))</f>
        <v>C48</v>
      </c>
      <c r="C3631" s="149" t="str">
        <f t="shared" si="114"/>
        <v>0009-1006-0014</v>
      </c>
      <c r="D3631" s="134" t="s">
        <v>567</v>
      </c>
      <c r="E3631" s="134" t="s">
        <v>456</v>
      </c>
      <c r="F3631" s="134" t="s">
        <v>569</v>
      </c>
      <c r="G3631" s="134" t="s">
        <v>970</v>
      </c>
      <c r="H3631" s="134" t="s">
        <v>1023</v>
      </c>
      <c r="I3631" s="134" t="s">
        <v>370</v>
      </c>
      <c r="J3631" s="135">
        <v>86400.519999999786</v>
      </c>
      <c r="K3631" s="135">
        <v>36215.910000000011</v>
      </c>
      <c r="L3631" s="135">
        <v>36215.910000000011</v>
      </c>
      <c r="M3631" s="141" t="str">
        <f t="shared" si="113"/>
        <v>201712</v>
      </c>
    </row>
    <row r="3632" spans="1:13" x14ac:dyDescent="0.25">
      <c r="A3632" s="35" t="str">
        <f>VLOOKUP(B3632,ResCat!$A$2:$B$269,2,FALSE)</f>
        <v>XXX</v>
      </c>
      <c r="B3632" s="68" t="str">
        <f>IF(ISNA(VLOOKUP(C3632,COA!$A$2:$B$340,2,FALSE)),"XXX",VLOOKUP(C3632,COA!$A$2:$B$340,2,FALSE))</f>
        <v>C48</v>
      </c>
      <c r="C3632" s="149" t="str">
        <f t="shared" si="114"/>
        <v>0009-1006-0014</v>
      </c>
      <c r="D3632" s="134" t="s">
        <v>567</v>
      </c>
      <c r="E3632" s="134" t="s">
        <v>456</v>
      </c>
      <c r="F3632" s="134" t="s">
        <v>569</v>
      </c>
      <c r="G3632" s="134" t="s">
        <v>1023</v>
      </c>
      <c r="H3632" s="134" t="s">
        <v>1023</v>
      </c>
      <c r="I3632" s="134" t="s">
        <v>370</v>
      </c>
      <c r="J3632" s="135">
        <v>106251.34000000013</v>
      </c>
      <c r="K3632" s="135">
        <v>42836.250000000044</v>
      </c>
      <c r="L3632" s="135">
        <v>42836.250000000044</v>
      </c>
      <c r="M3632" s="141" t="str">
        <f t="shared" si="113"/>
        <v>201801</v>
      </c>
    </row>
    <row r="3633" spans="1:13" x14ac:dyDescent="0.25">
      <c r="A3633" s="35" t="str">
        <f>VLOOKUP(B3633,ResCat!$A$2:$B$269,2,FALSE)</f>
        <v>XXX</v>
      </c>
      <c r="B3633" s="68" t="str">
        <f>IF(ISNA(VLOOKUP(C3633,COA!$A$2:$B$340,2,FALSE)),"XXX",VLOOKUP(C3633,COA!$A$2:$B$340,2,FALSE))</f>
        <v>C28</v>
      </c>
      <c r="C3633" s="149" t="str">
        <f t="shared" si="114"/>
        <v>0009-1010-0014</v>
      </c>
      <c r="D3633" s="134" t="s">
        <v>567</v>
      </c>
      <c r="E3633" s="134" t="s">
        <v>445</v>
      </c>
      <c r="F3633" s="134" t="s">
        <v>569</v>
      </c>
      <c r="G3633" s="134" t="s">
        <v>316</v>
      </c>
      <c r="H3633" s="134" t="s">
        <v>1023</v>
      </c>
      <c r="I3633" s="134" t="s">
        <v>370</v>
      </c>
      <c r="J3633" s="135">
        <v>62</v>
      </c>
      <c r="K3633" s="135">
        <v>45</v>
      </c>
      <c r="L3633" s="135">
        <v>45</v>
      </c>
      <c r="M3633" s="141" t="str">
        <f t="shared" si="113"/>
        <v>201610</v>
      </c>
    </row>
    <row r="3634" spans="1:13" x14ac:dyDescent="0.25">
      <c r="A3634" s="35" t="str">
        <f>VLOOKUP(B3634,ResCat!$A$2:$B$269,2,FALSE)</f>
        <v>XXX</v>
      </c>
      <c r="B3634" s="68" t="str">
        <f>IF(ISNA(VLOOKUP(C3634,COA!$A$2:$B$340,2,FALSE)),"XXX",VLOOKUP(C3634,COA!$A$2:$B$340,2,FALSE))</f>
        <v>C28</v>
      </c>
      <c r="C3634" s="149" t="str">
        <f t="shared" si="114"/>
        <v>0009-1010-0014</v>
      </c>
      <c r="D3634" s="134" t="s">
        <v>567</v>
      </c>
      <c r="E3634" s="134" t="s">
        <v>445</v>
      </c>
      <c r="F3634" s="134" t="s">
        <v>569</v>
      </c>
      <c r="G3634" s="134" t="s">
        <v>320</v>
      </c>
      <c r="H3634" s="134" t="s">
        <v>1023</v>
      </c>
      <c r="I3634" s="134" t="s">
        <v>370</v>
      </c>
      <c r="J3634" s="135">
        <v>1289</v>
      </c>
      <c r="K3634" s="135">
        <v>606</v>
      </c>
      <c r="L3634" s="135">
        <v>606</v>
      </c>
      <c r="M3634" s="141" t="str">
        <f t="shared" si="113"/>
        <v>201612</v>
      </c>
    </row>
    <row r="3635" spans="1:13" x14ac:dyDescent="0.25">
      <c r="A3635" s="35" t="str">
        <f>VLOOKUP(B3635,ResCat!$A$2:$B$269,2,FALSE)</f>
        <v>XXX</v>
      </c>
      <c r="B3635" s="68" t="str">
        <f>IF(ISNA(VLOOKUP(C3635,COA!$A$2:$B$340,2,FALSE)),"XXX",VLOOKUP(C3635,COA!$A$2:$B$340,2,FALSE))</f>
        <v>C28</v>
      </c>
      <c r="C3635" s="149" t="str">
        <f t="shared" si="114"/>
        <v>0009-1010-0014</v>
      </c>
      <c r="D3635" s="134" t="s">
        <v>567</v>
      </c>
      <c r="E3635" s="134" t="s">
        <v>445</v>
      </c>
      <c r="F3635" s="134" t="s">
        <v>569</v>
      </c>
      <c r="G3635" s="134" t="s">
        <v>322</v>
      </c>
      <c r="H3635" s="134" t="s">
        <v>1023</v>
      </c>
      <c r="I3635" s="134" t="s">
        <v>370</v>
      </c>
      <c r="J3635" s="135">
        <v>683</v>
      </c>
      <c r="K3635" s="135">
        <v>235</v>
      </c>
      <c r="L3635" s="135">
        <v>235</v>
      </c>
      <c r="M3635" s="141" t="str">
        <f t="shared" si="113"/>
        <v>201701</v>
      </c>
    </row>
    <row r="3636" spans="1:13" x14ac:dyDescent="0.25">
      <c r="A3636" s="35" t="str">
        <f>VLOOKUP(B3636,ResCat!$A$2:$B$269,2,FALSE)</f>
        <v>XXX</v>
      </c>
      <c r="B3636" s="68" t="str">
        <f>IF(ISNA(VLOOKUP(C3636,COA!$A$2:$B$340,2,FALSE)),"XXX",VLOOKUP(C3636,COA!$A$2:$B$340,2,FALSE))</f>
        <v>C28</v>
      </c>
      <c r="C3636" s="149" t="str">
        <f t="shared" si="114"/>
        <v>0009-1010-0014</v>
      </c>
      <c r="D3636" s="134" t="s">
        <v>567</v>
      </c>
      <c r="E3636" s="134" t="s">
        <v>445</v>
      </c>
      <c r="F3636" s="134" t="s">
        <v>569</v>
      </c>
      <c r="G3636" s="134" t="s">
        <v>326</v>
      </c>
      <c r="H3636" s="134" t="s">
        <v>1023</v>
      </c>
      <c r="I3636" s="134" t="s">
        <v>370</v>
      </c>
      <c r="J3636" s="135">
        <v>174</v>
      </c>
      <c r="K3636" s="135">
        <v>45</v>
      </c>
      <c r="L3636" s="135">
        <v>45</v>
      </c>
      <c r="M3636" s="141" t="str">
        <f t="shared" si="113"/>
        <v>201703</v>
      </c>
    </row>
    <row r="3637" spans="1:13" x14ac:dyDescent="0.25">
      <c r="A3637" s="35" t="str">
        <f>VLOOKUP(B3637,ResCat!$A$2:$B$269,2,FALSE)</f>
        <v>XXX</v>
      </c>
      <c r="B3637" s="68" t="str">
        <f>IF(ISNA(VLOOKUP(C3637,COA!$A$2:$B$340,2,FALSE)),"XXX",VLOOKUP(C3637,COA!$A$2:$B$340,2,FALSE))</f>
        <v>C28</v>
      </c>
      <c r="C3637" s="149" t="str">
        <f t="shared" si="114"/>
        <v>0009-1010-0014</v>
      </c>
      <c r="D3637" s="134" t="s">
        <v>567</v>
      </c>
      <c r="E3637" s="134" t="s">
        <v>445</v>
      </c>
      <c r="F3637" s="134" t="s">
        <v>569</v>
      </c>
      <c r="G3637" s="134" t="s">
        <v>328</v>
      </c>
      <c r="H3637" s="134" t="s">
        <v>1023</v>
      </c>
      <c r="I3637" s="134" t="s">
        <v>370</v>
      </c>
      <c r="J3637" s="135">
        <v>140</v>
      </c>
      <c r="K3637" s="135">
        <v>60</v>
      </c>
      <c r="L3637" s="135">
        <v>60</v>
      </c>
      <c r="M3637" s="141" t="str">
        <f t="shared" si="113"/>
        <v>201704</v>
      </c>
    </row>
    <row r="3638" spans="1:13" x14ac:dyDescent="0.25">
      <c r="A3638" s="35" t="str">
        <f>VLOOKUP(B3638,ResCat!$A$2:$B$269,2,FALSE)</f>
        <v>XXX</v>
      </c>
      <c r="B3638" s="68" t="str">
        <f>IF(ISNA(VLOOKUP(C3638,COA!$A$2:$B$340,2,FALSE)),"XXX",VLOOKUP(C3638,COA!$A$2:$B$340,2,FALSE))</f>
        <v>C28</v>
      </c>
      <c r="C3638" s="149" t="str">
        <f t="shared" si="114"/>
        <v>0009-1010-0014</v>
      </c>
      <c r="D3638" s="134" t="s">
        <v>567</v>
      </c>
      <c r="E3638" s="134" t="s">
        <v>445</v>
      </c>
      <c r="F3638" s="134" t="s">
        <v>569</v>
      </c>
      <c r="G3638" s="134" t="s">
        <v>330</v>
      </c>
      <c r="H3638" s="134" t="s">
        <v>1023</v>
      </c>
      <c r="I3638" s="134" t="s">
        <v>370</v>
      </c>
      <c r="J3638" s="135">
        <v>2674</v>
      </c>
      <c r="K3638" s="135">
        <v>758.5</v>
      </c>
      <c r="L3638" s="135">
        <v>758.5</v>
      </c>
      <c r="M3638" s="141" t="str">
        <f t="shared" si="113"/>
        <v>201705</v>
      </c>
    </row>
    <row r="3639" spans="1:13" x14ac:dyDescent="0.25">
      <c r="A3639" s="35" t="str">
        <f>VLOOKUP(B3639,ResCat!$A$2:$B$269,2,FALSE)</f>
        <v>XXX</v>
      </c>
      <c r="B3639" s="68" t="str">
        <f>IF(ISNA(VLOOKUP(C3639,COA!$A$2:$B$340,2,FALSE)),"XXX",VLOOKUP(C3639,COA!$A$2:$B$340,2,FALSE))</f>
        <v>C28</v>
      </c>
      <c r="C3639" s="149" t="str">
        <f t="shared" si="114"/>
        <v>0009-1010-0014</v>
      </c>
      <c r="D3639" s="134" t="s">
        <v>567</v>
      </c>
      <c r="E3639" s="134" t="s">
        <v>445</v>
      </c>
      <c r="F3639" s="134" t="s">
        <v>569</v>
      </c>
      <c r="G3639" s="134" t="s">
        <v>332</v>
      </c>
      <c r="H3639" s="134" t="s">
        <v>1023</v>
      </c>
      <c r="I3639" s="134" t="s">
        <v>370</v>
      </c>
      <c r="J3639" s="135">
        <v>2348.9499999999998</v>
      </c>
      <c r="K3639" s="135">
        <v>1043.95</v>
      </c>
      <c r="L3639" s="135">
        <v>1043.95</v>
      </c>
      <c r="M3639" s="141" t="str">
        <f t="shared" si="113"/>
        <v>201706</v>
      </c>
    </row>
    <row r="3640" spans="1:13" x14ac:dyDescent="0.25">
      <c r="A3640" s="35" t="str">
        <f>VLOOKUP(B3640,ResCat!$A$2:$B$269,2,FALSE)</f>
        <v>XXX</v>
      </c>
      <c r="B3640" s="68" t="str">
        <f>IF(ISNA(VLOOKUP(C3640,COA!$A$2:$B$340,2,FALSE)),"XXX",VLOOKUP(C3640,COA!$A$2:$B$340,2,FALSE))</f>
        <v>C28</v>
      </c>
      <c r="C3640" s="149" t="str">
        <f t="shared" si="114"/>
        <v>0009-1010-0014</v>
      </c>
      <c r="D3640" s="134" t="s">
        <v>567</v>
      </c>
      <c r="E3640" s="134" t="s">
        <v>445</v>
      </c>
      <c r="F3640" s="134" t="s">
        <v>569</v>
      </c>
      <c r="G3640" s="134" t="s">
        <v>335</v>
      </c>
      <c r="H3640" s="134" t="s">
        <v>1023</v>
      </c>
      <c r="I3640" s="134" t="s">
        <v>370</v>
      </c>
      <c r="J3640" s="135">
        <v>1229.54</v>
      </c>
      <c r="K3640" s="135">
        <v>349.14000000000004</v>
      </c>
      <c r="L3640" s="135">
        <v>349.14000000000004</v>
      </c>
      <c r="M3640" s="141" t="str">
        <f t="shared" si="113"/>
        <v>201707</v>
      </c>
    </row>
    <row r="3641" spans="1:13" x14ac:dyDescent="0.25">
      <c r="A3641" s="35" t="str">
        <f>VLOOKUP(B3641,ResCat!$A$2:$B$269,2,FALSE)</f>
        <v>XXX</v>
      </c>
      <c r="B3641" s="68" t="str">
        <f>IF(ISNA(VLOOKUP(C3641,COA!$A$2:$B$340,2,FALSE)),"XXX",VLOOKUP(C3641,COA!$A$2:$B$340,2,FALSE))</f>
        <v>C28</v>
      </c>
      <c r="C3641" s="149" t="str">
        <f t="shared" si="114"/>
        <v>0009-1010-0014</v>
      </c>
      <c r="D3641" s="134" t="s">
        <v>567</v>
      </c>
      <c r="E3641" s="134" t="s">
        <v>445</v>
      </c>
      <c r="F3641" s="134" t="s">
        <v>569</v>
      </c>
      <c r="G3641" s="134" t="s">
        <v>4</v>
      </c>
      <c r="H3641" s="134" t="s">
        <v>1023</v>
      </c>
      <c r="I3641" s="134" t="s">
        <v>370</v>
      </c>
      <c r="J3641" s="135">
        <v>2529</v>
      </c>
      <c r="K3641" s="135">
        <v>1238</v>
      </c>
      <c r="L3641" s="135">
        <v>1238</v>
      </c>
      <c r="M3641" s="141" t="str">
        <f t="shared" si="113"/>
        <v>201708</v>
      </c>
    </row>
    <row r="3642" spans="1:13" x14ac:dyDescent="0.25">
      <c r="A3642" s="35" t="str">
        <f>VLOOKUP(B3642,ResCat!$A$2:$B$269,2,FALSE)</f>
        <v>XXX</v>
      </c>
      <c r="B3642" s="68" t="str">
        <f>IF(ISNA(VLOOKUP(C3642,COA!$A$2:$B$340,2,FALSE)),"XXX",VLOOKUP(C3642,COA!$A$2:$B$340,2,FALSE))</f>
        <v>C28</v>
      </c>
      <c r="C3642" s="149" t="str">
        <f t="shared" si="114"/>
        <v>0009-1010-0014</v>
      </c>
      <c r="D3642" s="134" t="s">
        <v>567</v>
      </c>
      <c r="E3642" s="134" t="s">
        <v>445</v>
      </c>
      <c r="F3642" s="134" t="s">
        <v>569</v>
      </c>
      <c r="G3642" s="134" t="s">
        <v>511</v>
      </c>
      <c r="H3642" s="134" t="s">
        <v>1023</v>
      </c>
      <c r="I3642" s="134" t="s">
        <v>370</v>
      </c>
      <c r="J3642" s="135">
        <v>5770.1</v>
      </c>
      <c r="K3642" s="135">
        <v>2147.4499999999998</v>
      </c>
      <c r="L3642" s="135">
        <v>2147.4499999999998</v>
      </c>
      <c r="M3642" s="141" t="str">
        <f t="shared" si="113"/>
        <v>201709</v>
      </c>
    </row>
    <row r="3643" spans="1:13" x14ac:dyDescent="0.25">
      <c r="A3643" s="35" t="str">
        <f>VLOOKUP(B3643,ResCat!$A$2:$B$269,2,FALSE)</f>
        <v>XXX</v>
      </c>
      <c r="B3643" s="68" t="str">
        <f>IF(ISNA(VLOOKUP(C3643,COA!$A$2:$B$340,2,FALSE)),"XXX",VLOOKUP(C3643,COA!$A$2:$B$340,2,FALSE))</f>
        <v>C28</v>
      </c>
      <c r="C3643" s="149" t="str">
        <f t="shared" si="114"/>
        <v>0009-1010-0014</v>
      </c>
      <c r="D3643" s="134" t="s">
        <v>567</v>
      </c>
      <c r="E3643" s="134" t="s">
        <v>445</v>
      </c>
      <c r="F3643" s="134" t="s">
        <v>569</v>
      </c>
      <c r="G3643" s="134" t="s">
        <v>969</v>
      </c>
      <c r="H3643" s="134" t="s">
        <v>1023</v>
      </c>
      <c r="I3643" s="134" t="s">
        <v>370</v>
      </c>
      <c r="J3643" s="135">
        <v>18248.079999999998</v>
      </c>
      <c r="K3643" s="135">
        <v>7925.4099999999989</v>
      </c>
      <c r="L3643" s="135">
        <v>7925.4099999999989</v>
      </c>
      <c r="M3643" s="141" t="str">
        <f t="shared" si="113"/>
        <v>201710</v>
      </c>
    </row>
    <row r="3644" spans="1:13" x14ac:dyDescent="0.25">
      <c r="A3644" s="35" t="str">
        <f>VLOOKUP(B3644,ResCat!$A$2:$B$269,2,FALSE)</f>
        <v>XXX</v>
      </c>
      <c r="B3644" s="68" t="str">
        <f>IF(ISNA(VLOOKUP(C3644,COA!$A$2:$B$340,2,FALSE)),"XXX",VLOOKUP(C3644,COA!$A$2:$B$340,2,FALSE))</f>
        <v>C28</v>
      </c>
      <c r="C3644" s="149" t="str">
        <f t="shared" si="114"/>
        <v>0009-1010-0014</v>
      </c>
      <c r="D3644" s="134" t="s">
        <v>567</v>
      </c>
      <c r="E3644" s="134" t="s">
        <v>445</v>
      </c>
      <c r="F3644" s="134" t="s">
        <v>569</v>
      </c>
      <c r="G3644" s="134" t="s">
        <v>961</v>
      </c>
      <c r="H3644" s="134" t="s">
        <v>1023</v>
      </c>
      <c r="I3644" s="134" t="s">
        <v>370</v>
      </c>
      <c r="J3644" s="135">
        <v>51267.989999999991</v>
      </c>
      <c r="K3644" s="135">
        <v>20053.420000000006</v>
      </c>
      <c r="L3644" s="135">
        <v>20053.420000000006</v>
      </c>
      <c r="M3644" s="141" t="str">
        <f t="shared" si="113"/>
        <v>201711</v>
      </c>
    </row>
    <row r="3645" spans="1:13" x14ac:dyDescent="0.25">
      <c r="A3645" s="35" t="str">
        <f>VLOOKUP(B3645,ResCat!$A$2:$B$269,2,FALSE)</f>
        <v>XXX</v>
      </c>
      <c r="B3645" s="68" t="str">
        <f>IF(ISNA(VLOOKUP(C3645,COA!$A$2:$B$340,2,FALSE)),"XXX",VLOOKUP(C3645,COA!$A$2:$B$340,2,FALSE))</f>
        <v>C28</v>
      </c>
      <c r="C3645" s="149" t="str">
        <f t="shared" si="114"/>
        <v>0009-1010-0014</v>
      </c>
      <c r="D3645" s="134" t="s">
        <v>567</v>
      </c>
      <c r="E3645" s="134" t="s">
        <v>445</v>
      </c>
      <c r="F3645" s="134" t="s">
        <v>569</v>
      </c>
      <c r="G3645" s="134" t="s">
        <v>970</v>
      </c>
      <c r="H3645" s="134" t="s">
        <v>1023</v>
      </c>
      <c r="I3645" s="134" t="s">
        <v>370</v>
      </c>
      <c r="J3645" s="135">
        <v>305333.02</v>
      </c>
      <c r="K3645" s="135">
        <v>117787.13000000027</v>
      </c>
      <c r="L3645" s="135">
        <v>117787.13000000027</v>
      </c>
      <c r="M3645" s="141" t="str">
        <f t="shared" si="113"/>
        <v>201712</v>
      </c>
    </row>
    <row r="3646" spans="1:13" x14ac:dyDescent="0.25">
      <c r="A3646" s="35" t="str">
        <f>VLOOKUP(B3646,ResCat!$A$2:$B$269,2,FALSE)</f>
        <v>XXX</v>
      </c>
      <c r="B3646" s="68" t="str">
        <f>IF(ISNA(VLOOKUP(C3646,COA!$A$2:$B$340,2,FALSE)),"XXX",VLOOKUP(C3646,COA!$A$2:$B$340,2,FALSE))</f>
        <v>C28</v>
      </c>
      <c r="C3646" s="149" t="str">
        <f t="shared" si="114"/>
        <v>0009-1010-0014</v>
      </c>
      <c r="D3646" s="134" t="s">
        <v>567</v>
      </c>
      <c r="E3646" s="134" t="s">
        <v>445</v>
      </c>
      <c r="F3646" s="134" t="s">
        <v>569</v>
      </c>
      <c r="G3646" s="134" t="s">
        <v>1023</v>
      </c>
      <c r="H3646" s="134" t="s">
        <v>1023</v>
      </c>
      <c r="I3646" s="134" t="s">
        <v>370</v>
      </c>
      <c r="J3646" s="135">
        <v>402043.3999999988</v>
      </c>
      <c r="K3646" s="135">
        <v>156204.27000000002</v>
      </c>
      <c r="L3646" s="135">
        <v>156204.27000000002</v>
      </c>
      <c r="M3646" s="141" t="str">
        <f t="shared" si="113"/>
        <v>201801</v>
      </c>
    </row>
    <row r="3647" spans="1:13" x14ac:dyDescent="0.25">
      <c r="A3647" s="35" t="str">
        <f>VLOOKUP(B3647,ResCat!$A$2:$B$269,2,FALSE)</f>
        <v>XXX</v>
      </c>
      <c r="B3647" s="68" t="str">
        <f>IF(ISNA(VLOOKUP(C3647,COA!$A$2:$B$340,2,FALSE)),"XXX",VLOOKUP(C3647,COA!$A$2:$B$340,2,FALSE))</f>
        <v>XXX</v>
      </c>
      <c r="C3647" s="149" t="str">
        <f t="shared" si="114"/>
        <v>0009-1012-0012</v>
      </c>
      <c r="D3647" s="134" t="s">
        <v>567</v>
      </c>
      <c r="E3647" s="134" t="s">
        <v>449</v>
      </c>
      <c r="F3647" s="134" t="s">
        <v>452</v>
      </c>
      <c r="G3647" s="134" t="s">
        <v>961</v>
      </c>
      <c r="H3647" s="134" t="s">
        <v>1023</v>
      </c>
      <c r="I3647" s="134" t="s">
        <v>370</v>
      </c>
      <c r="J3647" s="135">
        <v>259.95</v>
      </c>
      <c r="K3647" s="135">
        <v>90</v>
      </c>
      <c r="L3647" s="135">
        <v>90</v>
      </c>
      <c r="M3647" s="141" t="str">
        <f t="shared" si="113"/>
        <v>201711</v>
      </c>
    </row>
    <row r="3648" spans="1:13" x14ac:dyDescent="0.25">
      <c r="A3648" s="35" t="str">
        <f>VLOOKUP(B3648,ResCat!$A$2:$B$269,2,FALSE)</f>
        <v>XXX</v>
      </c>
      <c r="B3648" s="68" t="str">
        <f>IF(ISNA(VLOOKUP(C3648,COA!$A$2:$B$340,2,FALSE)),"XXX",VLOOKUP(C3648,COA!$A$2:$B$340,2,FALSE))</f>
        <v>XXX</v>
      </c>
      <c r="C3648" s="149" t="str">
        <f t="shared" si="114"/>
        <v>0009-1012-0012</v>
      </c>
      <c r="D3648" s="134" t="s">
        <v>567</v>
      </c>
      <c r="E3648" s="134" t="s">
        <v>449</v>
      </c>
      <c r="F3648" s="134" t="s">
        <v>452</v>
      </c>
      <c r="G3648" s="134" t="s">
        <v>970</v>
      </c>
      <c r="H3648" s="134" t="s">
        <v>1023</v>
      </c>
      <c r="I3648" s="134" t="s">
        <v>370</v>
      </c>
      <c r="J3648" s="135">
        <v>628</v>
      </c>
      <c r="K3648" s="135">
        <v>232</v>
      </c>
      <c r="L3648" s="135">
        <v>232</v>
      </c>
      <c r="M3648" s="141" t="str">
        <f t="shared" si="113"/>
        <v>201712</v>
      </c>
    </row>
    <row r="3649" spans="1:13" x14ac:dyDescent="0.25">
      <c r="A3649" s="35" t="str">
        <f>VLOOKUP(B3649,ResCat!$A$2:$B$269,2,FALSE)</f>
        <v>XXX</v>
      </c>
      <c r="B3649" s="68" t="str">
        <f>IF(ISNA(VLOOKUP(C3649,COA!$A$2:$B$340,2,FALSE)),"XXX",VLOOKUP(C3649,COA!$A$2:$B$340,2,FALSE))</f>
        <v>C49</v>
      </c>
      <c r="C3649" s="149" t="str">
        <f t="shared" si="114"/>
        <v>0009-1012-0014</v>
      </c>
      <c r="D3649" s="134" t="s">
        <v>567</v>
      </c>
      <c r="E3649" s="134" t="s">
        <v>449</v>
      </c>
      <c r="F3649" s="134" t="s">
        <v>569</v>
      </c>
      <c r="G3649" s="134" t="s">
        <v>961</v>
      </c>
      <c r="H3649" s="134" t="s">
        <v>1023</v>
      </c>
      <c r="I3649" s="134" t="s">
        <v>370</v>
      </c>
      <c r="J3649" s="135">
        <v>780</v>
      </c>
      <c r="K3649" s="135">
        <v>359.4799999999999</v>
      </c>
      <c r="L3649" s="135">
        <v>359.4799999999999</v>
      </c>
      <c r="M3649" s="141" t="str">
        <f t="shared" si="113"/>
        <v>201711</v>
      </c>
    </row>
    <row r="3650" spans="1:13" x14ac:dyDescent="0.25">
      <c r="A3650" s="35" t="str">
        <f>VLOOKUP(B3650,ResCat!$A$2:$B$269,2,FALSE)</f>
        <v>XXX</v>
      </c>
      <c r="B3650" s="68" t="str">
        <f>IF(ISNA(VLOOKUP(C3650,COA!$A$2:$B$340,2,FALSE)),"XXX",VLOOKUP(C3650,COA!$A$2:$B$340,2,FALSE))</f>
        <v>C49</v>
      </c>
      <c r="C3650" s="149" t="str">
        <f t="shared" si="114"/>
        <v>0009-1012-0014</v>
      </c>
      <c r="D3650" s="134" t="s">
        <v>567</v>
      </c>
      <c r="E3650" s="134" t="s">
        <v>449</v>
      </c>
      <c r="F3650" s="134" t="s">
        <v>569</v>
      </c>
      <c r="G3650" s="134" t="s">
        <v>970</v>
      </c>
      <c r="H3650" s="134" t="s">
        <v>1023</v>
      </c>
      <c r="I3650" s="134" t="s">
        <v>370</v>
      </c>
      <c r="J3650" s="135">
        <v>10194.529999999997</v>
      </c>
      <c r="K3650" s="135">
        <v>4401.75</v>
      </c>
      <c r="L3650" s="135">
        <v>4401.75</v>
      </c>
      <c r="M3650" s="141" t="str">
        <f t="shared" si="113"/>
        <v>201712</v>
      </c>
    </row>
    <row r="3651" spans="1:13" x14ac:dyDescent="0.25">
      <c r="A3651" s="35" t="str">
        <f>VLOOKUP(B3651,ResCat!$A$2:$B$269,2,FALSE)</f>
        <v>XXX</v>
      </c>
      <c r="B3651" s="68" t="str">
        <f>IF(ISNA(VLOOKUP(C3651,COA!$A$2:$B$340,2,FALSE)),"XXX",VLOOKUP(C3651,COA!$A$2:$B$340,2,FALSE))</f>
        <v>C49</v>
      </c>
      <c r="C3651" s="149" t="str">
        <f t="shared" si="114"/>
        <v>0009-1012-0014</v>
      </c>
      <c r="D3651" s="134" t="s">
        <v>567</v>
      </c>
      <c r="E3651" s="134" t="s">
        <v>449</v>
      </c>
      <c r="F3651" s="134" t="s">
        <v>569</v>
      </c>
      <c r="G3651" s="134" t="s">
        <v>1023</v>
      </c>
      <c r="H3651" s="134" t="s">
        <v>1023</v>
      </c>
      <c r="I3651" s="134" t="s">
        <v>370</v>
      </c>
      <c r="J3651" s="135">
        <v>17092.439999999999</v>
      </c>
      <c r="K3651" s="135">
        <v>9024.1</v>
      </c>
      <c r="L3651" s="135">
        <v>9024.1</v>
      </c>
      <c r="M3651" s="141" t="str">
        <f t="shared" si="113"/>
        <v>201801</v>
      </c>
    </row>
    <row r="3652" spans="1:13" x14ac:dyDescent="0.25">
      <c r="A3652" s="35" t="str">
        <f>VLOOKUP(B3652,ResCat!$A$2:$B$269,2,FALSE)</f>
        <v>XXX</v>
      </c>
      <c r="B3652" s="68" t="str">
        <f>IF(ISNA(VLOOKUP(C3652,COA!$A$2:$B$340,2,FALSE)),"XXX",VLOOKUP(C3652,COA!$A$2:$B$340,2,FALSE))</f>
        <v>N91</v>
      </c>
      <c r="C3652" s="149" t="str">
        <f t="shared" si="114"/>
        <v>0010-1005-0016</v>
      </c>
      <c r="D3652" s="134" t="s">
        <v>478</v>
      </c>
      <c r="E3652" s="134" t="s">
        <v>447</v>
      </c>
      <c r="F3652" s="134" t="s">
        <v>479</v>
      </c>
      <c r="G3652" s="134" t="s">
        <v>1041</v>
      </c>
      <c r="H3652" s="134" t="s">
        <v>1023</v>
      </c>
      <c r="I3652" s="134" t="s">
        <v>2</v>
      </c>
      <c r="J3652" s="135">
        <v>0</v>
      </c>
      <c r="K3652" s="135">
        <v>0</v>
      </c>
      <c r="L3652" s="135">
        <v>0</v>
      </c>
      <c r="M3652" s="141" t="str">
        <f t="shared" ref="M3652:M3715" si="115">IF(G3652&lt;$M$1,$M$1,G3652)</f>
        <v>201601</v>
      </c>
    </row>
    <row r="3653" spans="1:13" x14ac:dyDescent="0.25">
      <c r="A3653" s="35" t="str">
        <f>VLOOKUP(B3653,ResCat!$A$2:$B$269,2,FALSE)</f>
        <v>XXX</v>
      </c>
      <c r="B3653" s="68" t="str">
        <f>IF(ISNA(VLOOKUP(C3653,COA!$A$2:$B$340,2,FALSE)),"XXX",VLOOKUP(C3653,COA!$A$2:$B$340,2,FALSE))</f>
        <v>N91</v>
      </c>
      <c r="C3653" s="149" t="str">
        <f t="shared" ref="C3653:C3716" si="116">D3653&amp;"-"&amp;E3653&amp;"-"&amp;F3653</f>
        <v>0010-1005-0016</v>
      </c>
      <c r="D3653" s="134" t="s">
        <v>478</v>
      </c>
      <c r="E3653" s="134" t="s">
        <v>447</v>
      </c>
      <c r="F3653" s="134" t="s">
        <v>479</v>
      </c>
      <c r="G3653" s="134" t="s">
        <v>1036</v>
      </c>
      <c r="H3653" s="134" t="s">
        <v>1023</v>
      </c>
      <c r="I3653" s="134" t="s">
        <v>1</v>
      </c>
      <c r="J3653" s="135">
        <v>0</v>
      </c>
      <c r="K3653" s="135">
        <v>0</v>
      </c>
      <c r="L3653" s="135">
        <v>0</v>
      </c>
      <c r="M3653" s="141" t="str">
        <f t="shared" si="115"/>
        <v>201601</v>
      </c>
    </row>
    <row r="3654" spans="1:13" x14ac:dyDescent="0.25">
      <c r="A3654" s="35" t="str">
        <f>VLOOKUP(B3654,ResCat!$A$2:$B$269,2,FALSE)</f>
        <v>XXX</v>
      </c>
      <c r="B3654" s="68" t="str">
        <f>IF(ISNA(VLOOKUP(C3654,COA!$A$2:$B$340,2,FALSE)),"XXX",VLOOKUP(C3654,COA!$A$2:$B$340,2,FALSE))</f>
        <v>N91</v>
      </c>
      <c r="C3654" s="149" t="str">
        <f t="shared" si="116"/>
        <v>0010-1005-0016</v>
      </c>
      <c r="D3654" s="134" t="s">
        <v>478</v>
      </c>
      <c r="E3654" s="134" t="s">
        <v>447</v>
      </c>
      <c r="F3654" s="134" t="s">
        <v>479</v>
      </c>
      <c r="G3654" s="134" t="s">
        <v>1032</v>
      </c>
      <c r="H3654" s="134" t="s">
        <v>1023</v>
      </c>
      <c r="I3654" s="134" t="s">
        <v>3</v>
      </c>
      <c r="J3654" s="135">
        <v>36</v>
      </c>
      <c r="K3654" s="135">
        <v>36</v>
      </c>
      <c r="L3654" s="135">
        <v>36</v>
      </c>
      <c r="M3654" s="141" t="str">
        <f t="shared" si="115"/>
        <v>201601</v>
      </c>
    </row>
    <row r="3655" spans="1:13" x14ac:dyDescent="0.25">
      <c r="A3655" s="35" t="str">
        <f>VLOOKUP(B3655,ResCat!$A$2:$B$269,2,FALSE)</f>
        <v>XXX</v>
      </c>
      <c r="B3655" s="68" t="str">
        <f>IF(ISNA(VLOOKUP(C3655,COA!$A$2:$B$340,2,FALSE)),"XXX",VLOOKUP(C3655,COA!$A$2:$B$340,2,FALSE))</f>
        <v>N91</v>
      </c>
      <c r="C3655" s="149" t="str">
        <f t="shared" si="116"/>
        <v>0010-1005-0016</v>
      </c>
      <c r="D3655" s="134" t="s">
        <v>478</v>
      </c>
      <c r="E3655" s="134" t="s">
        <v>447</v>
      </c>
      <c r="F3655" s="134" t="s">
        <v>479</v>
      </c>
      <c r="G3655" s="134" t="s">
        <v>1032</v>
      </c>
      <c r="H3655" s="134" t="s">
        <v>1023</v>
      </c>
      <c r="I3655" s="134" t="s">
        <v>2</v>
      </c>
      <c r="J3655" s="135">
        <v>3658</v>
      </c>
      <c r="K3655" s="135">
        <v>1756.11</v>
      </c>
      <c r="L3655" s="135">
        <v>1337.3899999999999</v>
      </c>
      <c r="M3655" s="141" t="str">
        <f t="shared" si="115"/>
        <v>201601</v>
      </c>
    </row>
    <row r="3656" spans="1:13" x14ac:dyDescent="0.25">
      <c r="A3656" s="35" t="str">
        <f>VLOOKUP(B3656,ResCat!$A$2:$B$269,2,FALSE)</f>
        <v>XXX</v>
      </c>
      <c r="B3656" s="68" t="str">
        <f>IF(ISNA(VLOOKUP(C3656,COA!$A$2:$B$340,2,FALSE)),"XXX",VLOOKUP(C3656,COA!$A$2:$B$340,2,FALSE))</f>
        <v>N91</v>
      </c>
      <c r="C3656" s="149" t="str">
        <f t="shared" si="116"/>
        <v>0010-1005-0016</v>
      </c>
      <c r="D3656" s="134" t="s">
        <v>478</v>
      </c>
      <c r="E3656" s="134" t="s">
        <v>447</v>
      </c>
      <c r="F3656" s="134" t="s">
        <v>479</v>
      </c>
      <c r="G3656" s="134" t="s">
        <v>367</v>
      </c>
      <c r="H3656" s="134" t="s">
        <v>1023</v>
      </c>
      <c r="I3656" s="134" t="s">
        <v>3</v>
      </c>
      <c r="J3656" s="135">
        <v>482</v>
      </c>
      <c r="K3656" s="135">
        <v>482</v>
      </c>
      <c r="L3656" s="135">
        <v>433.8</v>
      </c>
      <c r="M3656" s="141" t="str">
        <f t="shared" si="115"/>
        <v>201601</v>
      </c>
    </row>
    <row r="3657" spans="1:13" x14ac:dyDescent="0.25">
      <c r="A3657" s="35" t="str">
        <f>VLOOKUP(B3657,ResCat!$A$2:$B$269,2,FALSE)</f>
        <v>XXX</v>
      </c>
      <c r="B3657" s="68" t="str">
        <f>IF(ISNA(VLOOKUP(C3657,COA!$A$2:$B$340,2,FALSE)),"XXX",VLOOKUP(C3657,COA!$A$2:$B$340,2,FALSE))</f>
        <v>N91</v>
      </c>
      <c r="C3657" s="149" t="str">
        <f t="shared" si="116"/>
        <v>0010-1005-0016</v>
      </c>
      <c r="D3657" s="134" t="s">
        <v>478</v>
      </c>
      <c r="E3657" s="134" t="s">
        <v>447</v>
      </c>
      <c r="F3657" s="134" t="s">
        <v>479</v>
      </c>
      <c r="G3657" s="134" t="s">
        <v>1037</v>
      </c>
      <c r="H3657" s="134" t="s">
        <v>1023</v>
      </c>
      <c r="I3657" s="134" t="s">
        <v>2</v>
      </c>
      <c r="J3657" s="135">
        <v>195</v>
      </c>
      <c r="K3657" s="135">
        <v>195</v>
      </c>
      <c r="L3657" s="135">
        <v>0</v>
      </c>
      <c r="M3657" s="141" t="str">
        <f t="shared" si="115"/>
        <v>201601</v>
      </c>
    </row>
    <row r="3658" spans="1:13" x14ac:dyDescent="0.25">
      <c r="A3658" s="35" t="str">
        <f>VLOOKUP(B3658,ResCat!$A$2:$B$269,2,FALSE)</f>
        <v>XXX</v>
      </c>
      <c r="B3658" s="68" t="str">
        <f>IF(ISNA(VLOOKUP(C3658,COA!$A$2:$B$340,2,FALSE)),"XXX",VLOOKUP(C3658,COA!$A$2:$B$340,2,FALSE))</f>
        <v>N91</v>
      </c>
      <c r="C3658" s="149" t="str">
        <f t="shared" si="116"/>
        <v>0010-1005-0016</v>
      </c>
      <c r="D3658" s="134" t="s">
        <v>478</v>
      </c>
      <c r="E3658" s="134" t="s">
        <v>447</v>
      </c>
      <c r="F3658" s="134" t="s">
        <v>479</v>
      </c>
      <c r="G3658" s="134" t="s">
        <v>1035</v>
      </c>
      <c r="H3658" s="134" t="s">
        <v>1023</v>
      </c>
      <c r="I3658" s="134" t="s">
        <v>1</v>
      </c>
      <c r="J3658" s="135">
        <v>6160</v>
      </c>
      <c r="K3658" s="135">
        <v>5396</v>
      </c>
      <c r="L3658" s="135">
        <v>4316.8</v>
      </c>
      <c r="M3658" s="141" t="str">
        <f t="shared" si="115"/>
        <v>201601</v>
      </c>
    </row>
    <row r="3659" spans="1:13" x14ac:dyDescent="0.25">
      <c r="A3659" s="35" t="str">
        <f>VLOOKUP(B3659,ResCat!$A$2:$B$269,2,FALSE)</f>
        <v>XXX</v>
      </c>
      <c r="B3659" s="68" t="str">
        <f>IF(ISNA(VLOOKUP(C3659,COA!$A$2:$B$340,2,FALSE)),"XXX",VLOOKUP(C3659,COA!$A$2:$B$340,2,FALSE))</f>
        <v>N91</v>
      </c>
      <c r="C3659" s="149" t="str">
        <f t="shared" si="116"/>
        <v>0010-1005-0016</v>
      </c>
      <c r="D3659" s="134" t="s">
        <v>478</v>
      </c>
      <c r="E3659" s="134" t="s">
        <v>447</v>
      </c>
      <c r="F3659" s="134" t="s">
        <v>479</v>
      </c>
      <c r="G3659" s="134" t="s">
        <v>1025</v>
      </c>
      <c r="H3659" s="134" t="s">
        <v>1023</v>
      </c>
      <c r="I3659" s="134" t="s">
        <v>1</v>
      </c>
      <c r="J3659" s="135">
        <v>5.773159728050814E-15</v>
      </c>
      <c r="K3659" s="135">
        <v>5.8619775700208265E-14</v>
      </c>
      <c r="L3659" s="135">
        <v>-1.4210854715202004E-14</v>
      </c>
      <c r="M3659" s="141" t="str">
        <f t="shared" si="115"/>
        <v>201601</v>
      </c>
    </row>
    <row r="3660" spans="1:13" x14ac:dyDescent="0.25">
      <c r="A3660" s="35" t="str">
        <f>VLOOKUP(B3660,ResCat!$A$2:$B$269,2,FALSE)</f>
        <v>XXX</v>
      </c>
      <c r="B3660" s="68" t="str">
        <f>IF(ISNA(VLOOKUP(C3660,COA!$A$2:$B$340,2,FALSE)),"XXX",VLOOKUP(C3660,COA!$A$2:$B$340,2,FALSE))</f>
        <v>N91</v>
      </c>
      <c r="C3660" s="149" t="str">
        <f t="shared" si="116"/>
        <v>0010-1005-0016</v>
      </c>
      <c r="D3660" s="134" t="s">
        <v>478</v>
      </c>
      <c r="E3660" s="134" t="s">
        <v>447</v>
      </c>
      <c r="F3660" s="134" t="s">
        <v>479</v>
      </c>
      <c r="G3660" s="134" t="s">
        <v>344</v>
      </c>
      <c r="H3660" s="134" t="s">
        <v>1023</v>
      </c>
      <c r="I3660" s="134" t="s">
        <v>1</v>
      </c>
      <c r="J3660" s="135">
        <v>-6.5369931689929217E-13</v>
      </c>
      <c r="K3660" s="135">
        <v>3214.83</v>
      </c>
      <c r="L3660" s="135">
        <v>3214.83</v>
      </c>
      <c r="M3660" s="141" t="str">
        <f t="shared" si="115"/>
        <v>201601</v>
      </c>
    </row>
    <row r="3661" spans="1:13" x14ac:dyDescent="0.25">
      <c r="A3661" s="35" t="str">
        <f>VLOOKUP(B3661,ResCat!$A$2:$B$269,2,FALSE)</f>
        <v>XXX</v>
      </c>
      <c r="B3661" s="68" t="str">
        <f>IF(ISNA(VLOOKUP(C3661,COA!$A$2:$B$340,2,FALSE)),"XXX",VLOOKUP(C3661,COA!$A$2:$B$340,2,FALSE))</f>
        <v>N91</v>
      </c>
      <c r="C3661" s="149" t="str">
        <f t="shared" si="116"/>
        <v>0010-1005-0016</v>
      </c>
      <c r="D3661" s="134" t="s">
        <v>478</v>
      </c>
      <c r="E3661" s="134" t="s">
        <v>447</v>
      </c>
      <c r="F3661" s="134" t="s">
        <v>479</v>
      </c>
      <c r="G3661" s="134" t="s">
        <v>1030</v>
      </c>
      <c r="H3661" s="134" t="s">
        <v>1023</v>
      </c>
      <c r="I3661" s="134" t="s">
        <v>3</v>
      </c>
      <c r="J3661" s="135">
        <v>120</v>
      </c>
      <c r="K3661" s="135">
        <v>0.47</v>
      </c>
      <c r="L3661" s="135">
        <v>0.47</v>
      </c>
      <c r="M3661" s="141" t="str">
        <f t="shared" si="115"/>
        <v>201601</v>
      </c>
    </row>
    <row r="3662" spans="1:13" x14ac:dyDescent="0.25">
      <c r="A3662" s="35" t="str">
        <f>VLOOKUP(B3662,ResCat!$A$2:$B$269,2,FALSE)</f>
        <v>XXX</v>
      </c>
      <c r="B3662" s="68" t="str">
        <f>IF(ISNA(VLOOKUP(C3662,COA!$A$2:$B$340,2,FALSE)),"XXX",VLOOKUP(C3662,COA!$A$2:$B$340,2,FALSE))</f>
        <v>N91</v>
      </c>
      <c r="C3662" s="149" t="str">
        <f t="shared" si="116"/>
        <v>0010-1005-0016</v>
      </c>
      <c r="D3662" s="134" t="s">
        <v>478</v>
      </c>
      <c r="E3662" s="134" t="s">
        <v>447</v>
      </c>
      <c r="F3662" s="134" t="s">
        <v>479</v>
      </c>
      <c r="G3662" s="134" t="s">
        <v>1030</v>
      </c>
      <c r="H3662" s="134" t="s">
        <v>1023</v>
      </c>
      <c r="I3662" s="134" t="s">
        <v>0</v>
      </c>
      <c r="J3662" s="135">
        <v>73255.37</v>
      </c>
      <c r="K3662" s="135">
        <v>35091</v>
      </c>
      <c r="L3662" s="135">
        <v>35091</v>
      </c>
      <c r="M3662" s="141" t="str">
        <f t="shared" si="115"/>
        <v>201601</v>
      </c>
    </row>
    <row r="3663" spans="1:13" x14ac:dyDescent="0.25">
      <c r="A3663" s="35" t="str">
        <f>VLOOKUP(B3663,ResCat!$A$2:$B$269,2,FALSE)</f>
        <v>XXX</v>
      </c>
      <c r="B3663" s="68" t="str">
        <f>IF(ISNA(VLOOKUP(C3663,COA!$A$2:$B$340,2,FALSE)),"XXX",VLOOKUP(C3663,COA!$A$2:$B$340,2,FALSE))</f>
        <v>N91</v>
      </c>
      <c r="C3663" s="149" t="str">
        <f t="shared" si="116"/>
        <v>0010-1005-0016</v>
      </c>
      <c r="D3663" s="134" t="s">
        <v>478</v>
      </c>
      <c r="E3663" s="134" t="s">
        <v>447</v>
      </c>
      <c r="F3663" s="134" t="s">
        <v>479</v>
      </c>
      <c r="G3663" s="134" t="s">
        <v>345</v>
      </c>
      <c r="H3663" s="134" t="s">
        <v>1023</v>
      </c>
      <c r="I3663" s="134" t="s">
        <v>0</v>
      </c>
      <c r="J3663" s="135">
        <v>159072.85</v>
      </c>
      <c r="K3663" s="135">
        <v>-14928.000000000002</v>
      </c>
      <c r="L3663" s="135">
        <v>6.3948846218409017E-14</v>
      </c>
      <c r="M3663" s="141" t="str">
        <f t="shared" si="115"/>
        <v>201601</v>
      </c>
    </row>
    <row r="3664" spans="1:13" x14ac:dyDescent="0.25">
      <c r="A3664" s="35" t="str">
        <f>VLOOKUP(B3664,ResCat!$A$2:$B$269,2,FALSE)</f>
        <v>XXX</v>
      </c>
      <c r="B3664" s="68" t="str">
        <f>IF(ISNA(VLOOKUP(C3664,COA!$A$2:$B$340,2,FALSE)),"XXX",VLOOKUP(C3664,COA!$A$2:$B$340,2,FALSE))</f>
        <v>N91</v>
      </c>
      <c r="C3664" s="149" t="str">
        <f t="shared" si="116"/>
        <v>0010-1005-0016</v>
      </c>
      <c r="D3664" s="134" t="s">
        <v>478</v>
      </c>
      <c r="E3664" s="134" t="s">
        <v>447</v>
      </c>
      <c r="F3664" s="134" t="s">
        <v>479</v>
      </c>
      <c r="G3664" s="134" t="s">
        <v>345</v>
      </c>
      <c r="H3664" s="134" t="s">
        <v>1023</v>
      </c>
      <c r="I3664" s="134" t="s">
        <v>2</v>
      </c>
      <c r="J3664" s="135">
        <v>701.40000000000009</v>
      </c>
      <c r="K3664" s="135">
        <v>217.21</v>
      </c>
      <c r="L3664" s="135">
        <v>217.21</v>
      </c>
      <c r="M3664" s="141" t="str">
        <f t="shared" si="115"/>
        <v>201601</v>
      </c>
    </row>
    <row r="3665" spans="1:13" x14ac:dyDescent="0.25">
      <c r="A3665" s="35" t="str">
        <f>VLOOKUP(B3665,ResCat!$A$2:$B$269,2,FALSE)</f>
        <v>XXX</v>
      </c>
      <c r="B3665" s="68" t="str">
        <f>IF(ISNA(VLOOKUP(C3665,COA!$A$2:$B$340,2,FALSE)),"XXX",VLOOKUP(C3665,COA!$A$2:$B$340,2,FALSE))</f>
        <v>N91</v>
      </c>
      <c r="C3665" s="149" t="str">
        <f t="shared" si="116"/>
        <v>0010-1005-0016</v>
      </c>
      <c r="D3665" s="134" t="s">
        <v>478</v>
      </c>
      <c r="E3665" s="134" t="s">
        <v>447</v>
      </c>
      <c r="F3665" s="134" t="s">
        <v>479</v>
      </c>
      <c r="G3665" s="134" t="s">
        <v>345</v>
      </c>
      <c r="H3665" s="134" t="s">
        <v>1023</v>
      </c>
      <c r="I3665" s="134" t="s">
        <v>1</v>
      </c>
      <c r="J3665" s="135">
        <v>675.01</v>
      </c>
      <c r="K3665" s="135">
        <v>0</v>
      </c>
      <c r="L3665" s="135">
        <v>0</v>
      </c>
      <c r="M3665" s="141" t="str">
        <f t="shared" si="115"/>
        <v>201601</v>
      </c>
    </row>
    <row r="3666" spans="1:13" x14ac:dyDescent="0.25">
      <c r="A3666" s="35" t="str">
        <f>VLOOKUP(B3666,ResCat!$A$2:$B$269,2,FALSE)</f>
        <v>XXX</v>
      </c>
      <c r="B3666" s="68" t="str">
        <f>IF(ISNA(VLOOKUP(C3666,COA!$A$2:$B$340,2,FALSE)),"XXX",VLOOKUP(C3666,COA!$A$2:$B$340,2,FALSE))</f>
        <v>N91</v>
      </c>
      <c r="C3666" s="149" t="str">
        <f t="shared" si="116"/>
        <v>0010-1005-0016</v>
      </c>
      <c r="D3666" s="134" t="s">
        <v>478</v>
      </c>
      <c r="E3666" s="134" t="s">
        <v>447</v>
      </c>
      <c r="F3666" s="134" t="s">
        <v>479</v>
      </c>
      <c r="G3666" s="134" t="s">
        <v>346</v>
      </c>
      <c r="H3666" s="134" t="s">
        <v>1023</v>
      </c>
      <c r="I3666" s="134" t="s">
        <v>0</v>
      </c>
      <c r="J3666" s="135">
        <v>7022.3999999999987</v>
      </c>
      <c r="K3666" s="135">
        <v>5508.2999999999993</v>
      </c>
      <c r="L3666" s="135">
        <v>5508.2999999999993</v>
      </c>
      <c r="M3666" s="141" t="str">
        <f t="shared" si="115"/>
        <v>201601</v>
      </c>
    </row>
    <row r="3667" spans="1:13" x14ac:dyDescent="0.25">
      <c r="A3667" s="35" t="str">
        <f>VLOOKUP(B3667,ResCat!$A$2:$B$269,2,FALSE)</f>
        <v>XXX</v>
      </c>
      <c r="B3667" s="68" t="str">
        <f>IF(ISNA(VLOOKUP(C3667,COA!$A$2:$B$340,2,FALSE)),"XXX",VLOOKUP(C3667,COA!$A$2:$B$340,2,FALSE))</f>
        <v>N91</v>
      </c>
      <c r="C3667" s="149" t="str">
        <f t="shared" si="116"/>
        <v>0010-1005-0016</v>
      </c>
      <c r="D3667" s="134" t="s">
        <v>478</v>
      </c>
      <c r="E3667" s="134" t="s">
        <v>447</v>
      </c>
      <c r="F3667" s="134" t="s">
        <v>479</v>
      </c>
      <c r="G3667" s="134" t="s">
        <v>346</v>
      </c>
      <c r="H3667" s="134" t="s">
        <v>1023</v>
      </c>
      <c r="I3667" s="134" t="s">
        <v>2</v>
      </c>
      <c r="J3667" s="135">
        <v>-227</v>
      </c>
      <c r="K3667" s="135">
        <v>-148.34</v>
      </c>
      <c r="L3667" s="135">
        <v>-148.34</v>
      </c>
      <c r="M3667" s="141" t="str">
        <f t="shared" si="115"/>
        <v>201601</v>
      </c>
    </row>
    <row r="3668" spans="1:13" x14ac:dyDescent="0.25">
      <c r="A3668" s="35" t="str">
        <f>VLOOKUP(B3668,ResCat!$A$2:$B$269,2,FALSE)</f>
        <v>XXX</v>
      </c>
      <c r="B3668" s="68" t="str">
        <f>IF(ISNA(VLOOKUP(C3668,COA!$A$2:$B$340,2,FALSE)),"XXX",VLOOKUP(C3668,COA!$A$2:$B$340,2,FALSE))</f>
        <v>N91</v>
      </c>
      <c r="C3668" s="149" t="str">
        <f t="shared" si="116"/>
        <v>0010-1005-0016</v>
      </c>
      <c r="D3668" s="134" t="s">
        <v>478</v>
      </c>
      <c r="E3668" s="134" t="s">
        <v>447</v>
      </c>
      <c r="F3668" s="134" t="s">
        <v>479</v>
      </c>
      <c r="G3668" s="134" t="s">
        <v>346</v>
      </c>
      <c r="H3668" s="134" t="s">
        <v>1023</v>
      </c>
      <c r="I3668" s="134" t="s">
        <v>1</v>
      </c>
      <c r="J3668" s="135">
        <v>539.99999999999841</v>
      </c>
      <c r="K3668" s="135">
        <v>25698</v>
      </c>
      <c r="L3668" s="135">
        <v>25698</v>
      </c>
      <c r="M3668" s="141" t="str">
        <f t="shared" si="115"/>
        <v>201601</v>
      </c>
    </row>
    <row r="3669" spans="1:13" x14ac:dyDescent="0.25">
      <c r="A3669" s="35" t="str">
        <f>VLOOKUP(B3669,ResCat!$A$2:$B$269,2,FALSE)</f>
        <v>XXX</v>
      </c>
      <c r="B3669" s="68" t="str">
        <f>IF(ISNA(VLOOKUP(C3669,COA!$A$2:$B$340,2,FALSE)),"XXX",VLOOKUP(C3669,COA!$A$2:$B$340,2,FALSE))</f>
        <v>N91</v>
      </c>
      <c r="C3669" s="149" t="str">
        <f t="shared" si="116"/>
        <v>0010-1005-0016</v>
      </c>
      <c r="D3669" s="134" t="s">
        <v>478</v>
      </c>
      <c r="E3669" s="134" t="s">
        <v>447</v>
      </c>
      <c r="F3669" s="134" t="s">
        <v>479</v>
      </c>
      <c r="G3669" s="134" t="s">
        <v>309</v>
      </c>
      <c r="H3669" s="134" t="s">
        <v>1023</v>
      </c>
      <c r="I3669" s="134" t="s">
        <v>3</v>
      </c>
      <c r="J3669" s="135">
        <v>480</v>
      </c>
      <c r="K3669" s="135">
        <v>16.71</v>
      </c>
      <c r="L3669" s="135">
        <v>16.71</v>
      </c>
      <c r="M3669" s="141" t="str">
        <f t="shared" si="115"/>
        <v>201601</v>
      </c>
    </row>
    <row r="3670" spans="1:13" x14ac:dyDescent="0.25">
      <c r="A3670" s="35" t="str">
        <f>VLOOKUP(B3670,ResCat!$A$2:$B$269,2,FALSE)</f>
        <v>XXX</v>
      </c>
      <c r="B3670" s="68" t="str">
        <f>IF(ISNA(VLOOKUP(C3670,COA!$A$2:$B$340,2,FALSE)),"XXX",VLOOKUP(C3670,COA!$A$2:$B$340,2,FALSE))</f>
        <v>N91</v>
      </c>
      <c r="C3670" s="149" t="str">
        <f t="shared" si="116"/>
        <v>0010-1005-0016</v>
      </c>
      <c r="D3670" s="134" t="s">
        <v>478</v>
      </c>
      <c r="E3670" s="134" t="s">
        <v>447</v>
      </c>
      <c r="F3670" s="134" t="s">
        <v>479</v>
      </c>
      <c r="G3670" s="134" t="s">
        <v>309</v>
      </c>
      <c r="H3670" s="134" t="s">
        <v>1023</v>
      </c>
      <c r="I3670" s="134" t="s">
        <v>1</v>
      </c>
      <c r="J3670" s="135">
        <v>0</v>
      </c>
      <c r="K3670" s="135">
        <v>0</v>
      </c>
      <c r="L3670" s="135">
        <v>0</v>
      </c>
      <c r="M3670" s="141" t="str">
        <f t="shared" si="115"/>
        <v>201601</v>
      </c>
    </row>
    <row r="3671" spans="1:13" x14ac:dyDescent="0.25">
      <c r="A3671" s="35" t="str">
        <f>VLOOKUP(B3671,ResCat!$A$2:$B$269,2,FALSE)</f>
        <v>XXX</v>
      </c>
      <c r="B3671" s="68" t="str">
        <f>IF(ISNA(VLOOKUP(C3671,COA!$A$2:$B$340,2,FALSE)),"XXX",VLOOKUP(C3671,COA!$A$2:$B$340,2,FALSE))</f>
        <v>N91</v>
      </c>
      <c r="C3671" s="149" t="str">
        <f t="shared" si="116"/>
        <v>0010-1005-0016</v>
      </c>
      <c r="D3671" s="134" t="s">
        <v>478</v>
      </c>
      <c r="E3671" s="134" t="s">
        <v>447</v>
      </c>
      <c r="F3671" s="134" t="s">
        <v>479</v>
      </c>
      <c r="G3671" s="134" t="s">
        <v>1026</v>
      </c>
      <c r="H3671" s="134" t="s">
        <v>1023</v>
      </c>
      <c r="I3671" s="134" t="s">
        <v>3</v>
      </c>
      <c r="J3671" s="135">
        <v>1384</v>
      </c>
      <c r="K3671" s="135">
        <v>1121.71</v>
      </c>
      <c r="L3671" s="135">
        <v>1121.71</v>
      </c>
      <c r="M3671" s="141" t="str">
        <f t="shared" si="115"/>
        <v>201601</v>
      </c>
    </row>
    <row r="3672" spans="1:13" x14ac:dyDescent="0.25">
      <c r="A3672" s="35" t="str">
        <f>VLOOKUP(B3672,ResCat!$A$2:$B$269,2,FALSE)</f>
        <v>XXX</v>
      </c>
      <c r="B3672" s="68" t="str">
        <f>IF(ISNA(VLOOKUP(C3672,COA!$A$2:$B$340,2,FALSE)),"XXX",VLOOKUP(C3672,COA!$A$2:$B$340,2,FALSE))</f>
        <v>N91</v>
      </c>
      <c r="C3672" s="149" t="str">
        <f t="shared" si="116"/>
        <v>0010-1005-0016</v>
      </c>
      <c r="D3672" s="134" t="s">
        <v>478</v>
      </c>
      <c r="E3672" s="134" t="s">
        <v>447</v>
      </c>
      <c r="F3672" s="134" t="s">
        <v>479</v>
      </c>
      <c r="G3672" s="134" t="s">
        <v>1026</v>
      </c>
      <c r="H3672" s="134" t="s">
        <v>1023</v>
      </c>
      <c r="I3672" s="134" t="s">
        <v>2</v>
      </c>
      <c r="J3672" s="135">
        <v>7374</v>
      </c>
      <c r="K3672" s="135">
        <v>999.11999999999989</v>
      </c>
      <c r="L3672" s="135">
        <v>246.01</v>
      </c>
      <c r="M3672" s="141" t="str">
        <f t="shared" si="115"/>
        <v>201601</v>
      </c>
    </row>
    <row r="3673" spans="1:13" x14ac:dyDescent="0.25">
      <c r="A3673" s="35" t="str">
        <f>VLOOKUP(B3673,ResCat!$A$2:$B$269,2,FALSE)</f>
        <v>XXX</v>
      </c>
      <c r="B3673" s="68" t="str">
        <f>IF(ISNA(VLOOKUP(C3673,COA!$A$2:$B$340,2,FALSE)),"XXX",VLOOKUP(C3673,COA!$A$2:$B$340,2,FALSE))</f>
        <v>N91</v>
      </c>
      <c r="C3673" s="149" t="str">
        <f t="shared" si="116"/>
        <v>0010-1005-0016</v>
      </c>
      <c r="D3673" s="134" t="s">
        <v>478</v>
      </c>
      <c r="E3673" s="134" t="s">
        <v>447</v>
      </c>
      <c r="F3673" s="134" t="s">
        <v>479</v>
      </c>
      <c r="G3673" s="134" t="s">
        <v>1026</v>
      </c>
      <c r="H3673" s="134" t="s">
        <v>1023</v>
      </c>
      <c r="I3673" s="134" t="s">
        <v>1</v>
      </c>
      <c r="J3673" s="135">
        <v>1273.6100000000001</v>
      </c>
      <c r="K3673" s="135">
        <v>1273.6099999999999</v>
      </c>
      <c r="L3673" s="135">
        <v>0</v>
      </c>
      <c r="M3673" s="141" t="str">
        <f t="shared" si="115"/>
        <v>201601</v>
      </c>
    </row>
    <row r="3674" spans="1:13" x14ac:dyDescent="0.25">
      <c r="A3674" s="35" t="str">
        <f>VLOOKUP(B3674,ResCat!$A$2:$B$269,2,FALSE)</f>
        <v>XXX</v>
      </c>
      <c r="B3674" s="68" t="str">
        <f>IF(ISNA(VLOOKUP(C3674,COA!$A$2:$B$340,2,FALSE)),"XXX",VLOOKUP(C3674,COA!$A$2:$B$340,2,FALSE))</f>
        <v>N91</v>
      </c>
      <c r="C3674" s="149" t="str">
        <f t="shared" si="116"/>
        <v>0010-1005-0016</v>
      </c>
      <c r="D3674" s="134" t="s">
        <v>478</v>
      </c>
      <c r="E3674" s="134" t="s">
        <v>447</v>
      </c>
      <c r="F3674" s="134" t="s">
        <v>479</v>
      </c>
      <c r="G3674" s="134" t="s">
        <v>362</v>
      </c>
      <c r="H3674" s="134" t="s">
        <v>1023</v>
      </c>
      <c r="I3674" s="134" t="s">
        <v>3</v>
      </c>
      <c r="J3674" s="135">
        <v>55</v>
      </c>
      <c r="K3674" s="135">
        <v>22</v>
      </c>
      <c r="L3674" s="135">
        <v>0</v>
      </c>
      <c r="M3674" s="141" t="str">
        <f t="shared" si="115"/>
        <v>201601</v>
      </c>
    </row>
    <row r="3675" spans="1:13" x14ac:dyDescent="0.25">
      <c r="A3675" s="35" t="str">
        <f>VLOOKUP(B3675,ResCat!$A$2:$B$269,2,FALSE)</f>
        <v>XXX</v>
      </c>
      <c r="B3675" s="68" t="str">
        <f>IF(ISNA(VLOOKUP(C3675,COA!$A$2:$B$340,2,FALSE)),"XXX",VLOOKUP(C3675,COA!$A$2:$B$340,2,FALSE))</f>
        <v>N91</v>
      </c>
      <c r="C3675" s="149" t="str">
        <f t="shared" si="116"/>
        <v>0010-1005-0016</v>
      </c>
      <c r="D3675" s="134" t="s">
        <v>478</v>
      </c>
      <c r="E3675" s="134" t="s">
        <v>447</v>
      </c>
      <c r="F3675" s="134" t="s">
        <v>479</v>
      </c>
      <c r="G3675" s="134" t="s">
        <v>362</v>
      </c>
      <c r="H3675" s="134" t="s">
        <v>1023</v>
      </c>
      <c r="I3675" s="134" t="s">
        <v>2</v>
      </c>
      <c r="J3675" s="135">
        <v>387</v>
      </c>
      <c r="K3675" s="135">
        <v>429.43</v>
      </c>
      <c r="L3675" s="135">
        <v>429.43</v>
      </c>
      <c r="M3675" s="141" t="str">
        <f t="shared" si="115"/>
        <v>201601</v>
      </c>
    </row>
    <row r="3676" spans="1:13" x14ac:dyDescent="0.25">
      <c r="A3676" s="35" t="str">
        <f>VLOOKUP(B3676,ResCat!$A$2:$B$269,2,FALSE)</f>
        <v>XXX</v>
      </c>
      <c r="B3676" s="68" t="str">
        <f>IF(ISNA(VLOOKUP(C3676,COA!$A$2:$B$340,2,FALSE)),"XXX",VLOOKUP(C3676,COA!$A$2:$B$340,2,FALSE))</f>
        <v>N91</v>
      </c>
      <c r="C3676" s="149" t="str">
        <f t="shared" si="116"/>
        <v>0010-1005-0016</v>
      </c>
      <c r="D3676" s="134" t="s">
        <v>478</v>
      </c>
      <c r="E3676" s="134" t="s">
        <v>447</v>
      </c>
      <c r="F3676" s="134" t="s">
        <v>479</v>
      </c>
      <c r="G3676" s="134" t="s">
        <v>362</v>
      </c>
      <c r="H3676" s="134" t="s">
        <v>1023</v>
      </c>
      <c r="I3676" s="134" t="s">
        <v>1</v>
      </c>
      <c r="J3676" s="135">
        <v>5324.91</v>
      </c>
      <c r="K3676" s="135">
        <v>4685.99</v>
      </c>
      <c r="L3676" s="135">
        <v>4231.05</v>
      </c>
      <c r="M3676" s="141" t="str">
        <f t="shared" si="115"/>
        <v>201601</v>
      </c>
    </row>
    <row r="3677" spans="1:13" x14ac:dyDescent="0.25">
      <c r="A3677" s="35" t="str">
        <f>VLOOKUP(B3677,ResCat!$A$2:$B$269,2,FALSE)</f>
        <v>XXX</v>
      </c>
      <c r="B3677" s="68" t="str">
        <f>IF(ISNA(VLOOKUP(C3677,COA!$A$2:$B$340,2,FALSE)),"XXX",VLOOKUP(C3677,COA!$A$2:$B$340,2,FALSE))</f>
        <v>N91</v>
      </c>
      <c r="C3677" s="149" t="str">
        <f t="shared" si="116"/>
        <v>0010-1005-0016</v>
      </c>
      <c r="D3677" s="134" t="s">
        <v>478</v>
      </c>
      <c r="E3677" s="134" t="s">
        <v>447</v>
      </c>
      <c r="F3677" s="134" t="s">
        <v>479</v>
      </c>
      <c r="G3677" s="134" t="s">
        <v>1027</v>
      </c>
      <c r="H3677" s="134" t="s">
        <v>1023</v>
      </c>
      <c r="I3677" s="134" t="s">
        <v>3</v>
      </c>
      <c r="J3677" s="135">
        <v>2191.4299999999998</v>
      </c>
      <c r="K3677" s="135">
        <v>468.92999999999995</v>
      </c>
      <c r="L3677" s="135">
        <v>468.92999999999995</v>
      </c>
      <c r="M3677" s="141" t="str">
        <f t="shared" si="115"/>
        <v>201601</v>
      </c>
    </row>
    <row r="3678" spans="1:13" x14ac:dyDescent="0.25">
      <c r="A3678" s="35" t="str">
        <f>VLOOKUP(B3678,ResCat!$A$2:$B$269,2,FALSE)</f>
        <v>XXX</v>
      </c>
      <c r="B3678" s="68" t="str">
        <f>IF(ISNA(VLOOKUP(C3678,COA!$A$2:$B$340,2,FALSE)),"XXX",VLOOKUP(C3678,COA!$A$2:$B$340,2,FALSE))</f>
        <v>N91</v>
      </c>
      <c r="C3678" s="149" t="str">
        <f t="shared" si="116"/>
        <v>0010-1005-0016</v>
      </c>
      <c r="D3678" s="134" t="s">
        <v>478</v>
      </c>
      <c r="E3678" s="134" t="s">
        <v>447</v>
      </c>
      <c r="F3678" s="134" t="s">
        <v>479</v>
      </c>
      <c r="G3678" s="134" t="s">
        <v>1027</v>
      </c>
      <c r="H3678" s="134" t="s">
        <v>1023</v>
      </c>
      <c r="I3678" s="134" t="s">
        <v>0</v>
      </c>
      <c r="J3678" s="135">
        <v>15000</v>
      </c>
      <c r="K3678" s="135">
        <v>6308</v>
      </c>
      <c r="L3678" s="135">
        <v>6308</v>
      </c>
      <c r="M3678" s="141" t="str">
        <f t="shared" si="115"/>
        <v>201601</v>
      </c>
    </row>
    <row r="3679" spans="1:13" x14ac:dyDescent="0.25">
      <c r="A3679" s="35" t="str">
        <f>VLOOKUP(B3679,ResCat!$A$2:$B$269,2,FALSE)</f>
        <v>XXX</v>
      </c>
      <c r="B3679" s="68" t="str">
        <f>IF(ISNA(VLOOKUP(C3679,COA!$A$2:$B$340,2,FALSE)),"XXX",VLOOKUP(C3679,COA!$A$2:$B$340,2,FALSE))</f>
        <v>N91</v>
      </c>
      <c r="C3679" s="149" t="str">
        <f t="shared" si="116"/>
        <v>0010-1005-0016</v>
      </c>
      <c r="D3679" s="134" t="s">
        <v>478</v>
      </c>
      <c r="E3679" s="134" t="s">
        <v>447</v>
      </c>
      <c r="F3679" s="134" t="s">
        <v>479</v>
      </c>
      <c r="G3679" s="134" t="s">
        <v>1027</v>
      </c>
      <c r="H3679" s="134" t="s">
        <v>1023</v>
      </c>
      <c r="I3679" s="134" t="s">
        <v>2</v>
      </c>
      <c r="J3679" s="135">
        <v>44652.31</v>
      </c>
      <c r="K3679" s="135">
        <v>11037.039999999999</v>
      </c>
      <c r="L3679" s="135">
        <v>11037.039999999999</v>
      </c>
      <c r="M3679" s="141" t="str">
        <f t="shared" si="115"/>
        <v>201601</v>
      </c>
    </row>
    <row r="3680" spans="1:13" x14ac:dyDescent="0.25">
      <c r="A3680" s="35" t="str">
        <f>VLOOKUP(B3680,ResCat!$A$2:$B$269,2,FALSE)</f>
        <v>XXX</v>
      </c>
      <c r="B3680" s="68" t="str">
        <f>IF(ISNA(VLOOKUP(C3680,COA!$A$2:$B$340,2,FALSE)),"XXX",VLOOKUP(C3680,COA!$A$2:$B$340,2,FALSE))</f>
        <v>N91</v>
      </c>
      <c r="C3680" s="149" t="str">
        <f t="shared" si="116"/>
        <v>0010-1005-0016</v>
      </c>
      <c r="D3680" s="134" t="s">
        <v>478</v>
      </c>
      <c r="E3680" s="134" t="s">
        <v>447</v>
      </c>
      <c r="F3680" s="134" t="s">
        <v>479</v>
      </c>
      <c r="G3680" s="134" t="s">
        <v>1027</v>
      </c>
      <c r="H3680" s="134" t="s">
        <v>1023</v>
      </c>
      <c r="I3680" s="134" t="s">
        <v>1</v>
      </c>
      <c r="J3680" s="135">
        <v>0</v>
      </c>
      <c r="K3680" s="135">
        <v>0</v>
      </c>
      <c r="L3680" s="135">
        <v>0</v>
      </c>
      <c r="M3680" s="141" t="str">
        <f t="shared" si="115"/>
        <v>201601</v>
      </c>
    </row>
    <row r="3681" spans="1:13" x14ac:dyDescent="0.25">
      <c r="A3681" s="35" t="str">
        <f>VLOOKUP(B3681,ResCat!$A$2:$B$269,2,FALSE)</f>
        <v>XXX</v>
      </c>
      <c r="B3681" s="68" t="str">
        <f>IF(ISNA(VLOOKUP(C3681,COA!$A$2:$B$340,2,FALSE)),"XXX",VLOOKUP(C3681,COA!$A$2:$B$340,2,FALSE))</f>
        <v>N91</v>
      </c>
      <c r="C3681" s="149" t="str">
        <f t="shared" si="116"/>
        <v>0010-1005-0016</v>
      </c>
      <c r="D3681" s="134" t="s">
        <v>478</v>
      </c>
      <c r="E3681" s="134" t="s">
        <v>447</v>
      </c>
      <c r="F3681" s="134" t="s">
        <v>479</v>
      </c>
      <c r="G3681" s="134" t="s">
        <v>1028</v>
      </c>
      <c r="H3681" s="134" t="s">
        <v>1023</v>
      </c>
      <c r="I3681" s="134" t="s">
        <v>3</v>
      </c>
      <c r="J3681" s="135">
        <v>2795.36</v>
      </c>
      <c r="K3681" s="135">
        <v>1030.55</v>
      </c>
      <c r="L3681" s="135">
        <v>1030.55</v>
      </c>
      <c r="M3681" s="141" t="str">
        <f t="shared" si="115"/>
        <v>201601</v>
      </c>
    </row>
    <row r="3682" spans="1:13" x14ac:dyDescent="0.25">
      <c r="A3682" s="35" t="str">
        <f>VLOOKUP(B3682,ResCat!$A$2:$B$269,2,FALSE)</f>
        <v>XXX</v>
      </c>
      <c r="B3682" s="68" t="str">
        <f>IF(ISNA(VLOOKUP(C3682,COA!$A$2:$B$340,2,FALSE)),"XXX",VLOOKUP(C3682,COA!$A$2:$B$340,2,FALSE))</f>
        <v>N91</v>
      </c>
      <c r="C3682" s="149" t="str">
        <f t="shared" si="116"/>
        <v>0010-1005-0016</v>
      </c>
      <c r="D3682" s="134" t="s">
        <v>478</v>
      </c>
      <c r="E3682" s="134" t="s">
        <v>447</v>
      </c>
      <c r="F3682" s="134" t="s">
        <v>479</v>
      </c>
      <c r="G3682" s="134" t="s">
        <v>1028</v>
      </c>
      <c r="H3682" s="134" t="s">
        <v>1023</v>
      </c>
      <c r="I3682" s="134" t="s">
        <v>0</v>
      </c>
      <c r="J3682" s="135">
        <v>1000.0000000000002</v>
      </c>
      <c r="K3682" s="135">
        <v>13172.830000000002</v>
      </c>
      <c r="L3682" s="135">
        <v>13172.830000000002</v>
      </c>
      <c r="M3682" s="141" t="str">
        <f t="shared" si="115"/>
        <v>201601</v>
      </c>
    </row>
    <row r="3683" spans="1:13" x14ac:dyDescent="0.25">
      <c r="A3683" s="35" t="str">
        <f>VLOOKUP(B3683,ResCat!$A$2:$B$269,2,FALSE)</f>
        <v>XXX</v>
      </c>
      <c r="B3683" s="68" t="str">
        <f>IF(ISNA(VLOOKUP(C3683,COA!$A$2:$B$340,2,FALSE)),"XXX",VLOOKUP(C3683,COA!$A$2:$B$340,2,FALSE))</f>
        <v>N91</v>
      </c>
      <c r="C3683" s="149" t="str">
        <f t="shared" si="116"/>
        <v>0010-1005-0016</v>
      </c>
      <c r="D3683" s="134" t="s">
        <v>478</v>
      </c>
      <c r="E3683" s="134" t="s">
        <v>447</v>
      </c>
      <c r="F3683" s="134" t="s">
        <v>479</v>
      </c>
      <c r="G3683" s="134" t="s">
        <v>1028</v>
      </c>
      <c r="H3683" s="134" t="s">
        <v>1023</v>
      </c>
      <c r="I3683" s="134" t="s">
        <v>2</v>
      </c>
      <c r="J3683" s="135">
        <v>5064.5</v>
      </c>
      <c r="K3683" s="135">
        <v>2962.75</v>
      </c>
      <c r="L3683" s="135">
        <v>2962.75</v>
      </c>
      <c r="M3683" s="141" t="str">
        <f t="shared" si="115"/>
        <v>201601</v>
      </c>
    </row>
    <row r="3684" spans="1:13" x14ac:dyDescent="0.25">
      <c r="A3684" s="35" t="str">
        <f>VLOOKUP(B3684,ResCat!$A$2:$B$269,2,FALSE)</f>
        <v>XXX</v>
      </c>
      <c r="B3684" s="68" t="str">
        <f>IF(ISNA(VLOOKUP(C3684,COA!$A$2:$B$340,2,FALSE)),"XXX",VLOOKUP(C3684,COA!$A$2:$B$340,2,FALSE))</f>
        <v>N91</v>
      </c>
      <c r="C3684" s="149" t="str">
        <f t="shared" si="116"/>
        <v>0010-1005-0016</v>
      </c>
      <c r="D3684" s="134" t="s">
        <v>478</v>
      </c>
      <c r="E3684" s="134" t="s">
        <v>447</v>
      </c>
      <c r="F3684" s="134" t="s">
        <v>479</v>
      </c>
      <c r="G3684" s="134" t="s">
        <v>1028</v>
      </c>
      <c r="H3684" s="134" t="s">
        <v>1023</v>
      </c>
      <c r="I3684" s="134" t="s">
        <v>1</v>
      </c>
      <c r="J3684" s="135">
        <v>23033.040000000001</v>
      </c>
      <c r="K3684" s="135">
        <v>9802.19</v>
      </c>
      <c r="L3684" s="135">
        <v>3922.34</v>
      </c>
      <c r="M3684" s="141" t="str">
        <f t="shared" si="115"/>
        <v>201601</v>
      </c>
    </row>
    <row r="3685" spans="1:13" x14ac:dyDescent="0.25">
      <c r="A3685" s="35" t="str">
        <f>VLOOKUP(B3685,ResCat!$A$2:$B$269,2,FALSE)</f>
        <v>XXX</v>
      </c>
      <c r="B3685" s="68" t="str">
        <f>IF(ISNA(VLOOKUP(C3685,COA!$A$2:$B$340,2,FALSE)),"XXX",VLOOKUP(C3685,COA!$A$2:$B$340,2,FALSE))</f>
        <v>N91</v>
      </c>
      <c r="C3685" s="149" t="str">
        <f t="shared" si="116"/>
        <v>0010-1005-0016</v>
      </c>
      <c r="D3685" s="134" t="s">
        <v>478</v>
      </c>
      <c r="E3685" s="134" t="s">
        <v>447</v>
      </c>
      <c r="F3685" s="134" t="s">
        <v>479</v>
      </c>
      <c r="G3685" s="134" t="s">
        <v>363</v>
      </c>
      <c r="H3685" s="134" t="s">
        <v>1023</v>
      </c>
      <c r="I3685" s="134" t="s">
        <v>3</v>
      </c>
      <c r="J3685" s="135">
        <v>1150</v>
      </c>
      <c r="K3685" s="135">
        <v>827.34</v>
      </c>
      <c r="L3685" s="135">
        <v>827.34</v>
      </c>
      <c r="M3685" s="141" t="str">
        <f t="shared" si="115"/>
        <v>201601</v>
      </c>
    </row>
    <row r="3686" spans="1:13" x14ac:dyDescent="0.25">
      <c r="A3686" s="35" t="str">
        <f>VLOOKUP(B3686,ResCat!$A$2:$B$269,2,FALSE)</f>
        <v>XXX</v>
      </c>
      <c r="B3686" s="68" t="str">
        <f>IF(ISNA(VLOOKUP(C3686,COA!$A$2:$B$340,2,FALSE)),"XXX",VLOOKUP(C3686,COA!$A$2:$B$340,2,FALSE))</f>
        <v>N91</v>
      </c>
      <c r="C3686" s="149" t="str">
        <f t="shared" si="116"/>
        <v>0010-1005-0016</v>
      </c>
      <c r="D3686" s="134" t="s">
        <v>478</v>
      </c>
      <c r="E3686" s="134" t="s">
        <v>447</v>
      </c>
      <c r="F3686" s="134" t="s">
        <v>479</v>
      </c>
      <c r="G3686" s="134" t="s">
        <v>363</v>
      </c>
      <c r="H3686" s="134" t="s">
        <v>1023</v>
      </c>
      <c r="I3686" s="134" t="s">
        <v>0</v>
      </c>
      <c r="J3686" s="135">
        <v>0</v>
      </c>
      <c r="K3686" s="135">
        <v>-6136</v>
      </c>
      <c r="L3686" s="135">
        <v>-5060.88</v>
      </c>
      <c r="M3686" s="141" t="str">
        <f t="shared" si="115"/>
        <v>201601</v>
      </c>
    </row>
    <row r="3687" spans="1:13" x14ac:dyDescent="0.25">
      <c r="A3687" s="35" t="str">
        <f>VLOOKUP(B3687,ResCat!$A$2:$B$269,2,FALSE)</f>
        <v>XXX</v>
      </c>
      <c r="B3687" s="68" t="str">
        <f>IF(ISNA(VLOOKUP(C3687,COA!$A$2:$B$340,2,FALSE)),"XXX",VLOOKUP(C3687,COA!$A$2:$B$340,2,FALSE))</f>
        <v>N91</v>
      </c>
      <c r="C3687" s="149" t="str">
        <f t="shared" si="116"/>
        <v>0010-1005-0016</v>
      </c>
      <c r="D3687" s="134" t="s">
        <v>478</v>
      </c>
      <c r="E3687" s="134" t="s">
        <v>447</v>
      </c>
      <c r="F3687" s="134" t="s">
        <v>479</v>
      </c>
      <c r="G3687" s="134" t="s">
        <v>363</v>
      </c>
      <c r="H3687" s="134" t="s">
        <v>1023</v>
      </c>
      <c r="I3687" s="134" t="s">
        <v>2</v>
      </c>
      <c r="J3687" s="135">
        <v>4045.5</v>
      </c>
      <c r="K3687" s="135">
        <v>2970.42</v>
      </c>
      <c r="L3687" s="135">
        <v>2930.42</v>
      </c>
      <c r="M3687" s="141" t="str">
        <f t="shared" si="115"/>
        <v>201601</v>
      </c>
    </row>
    <row r="3688" spans="1:13" x14ac:dyDescent="0.25">
      <c r="A3688" s="35" t="str">
        <f>VLOOKUP(B3688,ResCat!$A$2:$B$269,2,FALSE)</f>
        <v>XXX</v>
      </c>
      <c r="B3688" s="68" t="str">
        <f>IF(ISNA(VLOOKUP(C3688,COA!$A$2:$B$340,2,FALSE)),"XXX",VLOOKUP(C3688,COA!$A$2:$B$340,2,FALSE))</f>
        <v>N91</v>
      </c>
      <c r="C3688" s="149" t="str">
        <f t="shared" si="116"/>
        <v>0010-1005-0016</v>
      </c>
      <c r="D3688" s="134" t="s">
        <v>478</v>
      </c>
      <c r="E3688" s="134" t="s">
        <v>447</v>
      </c>
      <c r="F3688" s="134" t="s">
        <v>479</v>
      </c>
      <c r="G3688" s="134" t="s">
        <v>363</v>
      </c>
      <c r="H3688" s="134" t="s">
        <v>1023</v>
      </c>
      <c r="I3688" s="134" t="s">
        <v>1</v>
      </c>
      <c r="J3688" s="135">
        <v>11035</v>
      </c>
      <c r="K3688" s="135">
        <v>2068.1100000000006</v>
      </c>
      <c r="L3688" s="135">
        <v>1623.6900000000007</v>
      </c>
      <c r="M3688" s="141" t="str">
        <f t="shared" si="115"/>
        <v>201601</v>
      </c>
    </row>
    <row r="3689" spans="1:13" x14ac:dyDescent="0.25">
      <c r="A3689" s="35" t="str">
        <f>VLOOKUP(B3689,ResCat!$A$2:$B$269,2,FALSE)</f>
        <v>XXX</v>
      </c>
      <c r="B3689" s="68" t="str">
        <f>IF(ISNA(VLOOKUP(C3689,COA!$A$2:$B$340,2,FALSE)),"XXX",VLOOKUP(C3689,COA!$A$2:$B$340,2,FALSE))</f>
        <v>N91</v>
      </c>
      <c r="C3689" s="149" t="str">
        <f t="shared" si="116"/>
        <v>0010-1005-0016</v>
      </c>
      <c r="D3689" s="134" t="s">
        <v>478</v>
      </c>
      <c r="E3689" s="134" t="s">
        <v>447</v>
      </c>
      <c r="F3689" s="134" t="s">
        <v>479</v>
      </c>
      <c r="G3689" s="134" t="s">
        <v>1029</v>
      </c>
      <c r="H3689" s="134" t="s">
        <v>1023</v>
      </c>
      <c r="I3689" s="134" t="s">
        <v>3</v>
      </c>
      <c r="J3689" s="135">
        <v>1380</v>
      </c>
      <c r="K3689" s="135">
        <v>53.199999999999996</v>
      </c>
      <c r="L3689" s="135">
        <v>53.199999999999996</v>
      </c>
      <c r="M3689" s="141" t="str">
        <f t="shared" si="115"/>
        <v>201601</v>
      </c>
    </row>
    <row r="3690" spans="1:13" x14ac:dyDescent="0.25">
      <c r="A3690" s="35" t="str">
        <f>VLOOKUP(B3690,ResCat!$A$2:$B$269,2,FALSE)</f>
        <v>XXX</v>
      </c>
      <c r="B3690" s="68" t="str">
        <f>IF(ISNA(VLOOKUP(C3690,COA!$A$2:$B$340,2,FALSE)),"XXX",VLOOKUP(C3690,COA!$A$2:$B$340,2,FALSE))</f>
        <v>N91</v>
      </c>
      <c r="C3690" s="149" t="str">
        <f t="shared" si="116"/>
        <v>0010-1005-0016</v>
      </c>
      <c r="D3690" s="134" t="s">
        <v>478</v>
      </c>
      <c r="E3690" s="134" t="s">
        <v>447</v>
      </c>
      <c r="F3690" s="134" t="s">
        <v>479</v>
      </c>
      <c r="G3690" s="134" t="s">
        <v>1029</v>
      </c>
      <c r="H3690" s="134" t="s">
        <v>1023</v>
      </c>
      <c r="I3690" s="134" t="s">
        <v>2</v>
      </c>
      <c r="J3690" s="135">
        <v>6324.3899999999985</v>
      </c>
      <c r="K3690" s="135">
        <v>4368</v>
      </c>
      <c r="L3690" s="135">
        <v>4368</v>
      </c>
      <c r="M3690" s="141" t="str">
        <f t="shared" si="115"/>
        <v>201601</v>
      </c>
    </row>
    <row r="3691" spans="1:13" x14ac:dyDescent="0.25">
      <c r="A3691" s="35" t="str">
        <f>VLOOKUP(B3691,ResCat!$A$2:$B$269,2,FALSE)</f>
        <v>XXX</v>
      </c>
      <c r="B3691" s="68" t="str">
        <f>IF(ISNA(VLOOKUP(C3691,COA!$A$2:$B$340,2,FALSE)),"XXX",VLOOKUP(C3691,COA!$A$2:$B$340,2,FALSE))</f>
        <v>N91</v>
      </c>
      <c r="C3691" s="149" t="str">
        <f t="shared" si="116"/>
        <v>0010-1005-0016</v>
      </c>
      <c r="D3691" s="134" t="s">
        <v>478</v>
      </c>
      <c r="E3691" s="134" t="s">
        <v>447</v>
      </c>
      <c r="F3691" s="134" t="s">
        <v>479</v>
      </c>
      <c r="G3691" s="134" t="s">
        <v>1029</v>
      </c>
      <c r="H3691" s="134" t="s">
        <v>1023</v>
      </c>
      <c r="I3691" s="134" t="s">
        <v>1</v>
      </c>
      <c r="J3691" s="135">
        <v>32660</v>
      </c>
      <c r="K3691" s="135">
        <v>16755</v>
      </c>
      <c r="L3691" s="135">
        <v>13319</v>
      </c>
      <c r="M3691" s="141" t="str">
        <f t="shared" si="115"/>
        <v>201601</v>
      </c>
    </row>
    <row r="3692" spans="1:13" x14ac:dyDescent="0.25">
      <c r="A3692" s="35" t="str">
        <f>VLOOKUP(B3692,ResCat!$A$2:$B$269,2,FALSE)</f>
        <v>XXX</v>
      </c>
      <c r="B3692" s="68" t="str">
        <f>IF(ISNA(VLOOKUP(C3692,COA!$A$2:$B$340,2,FALSE)),"XXX",VLOOKUP(C3692,COA!$A$2:$B$340,2,FALSE))</f>
        <v>N91</v>
      </c>
      <c r="C3692" s="149" t="str">
        <f t="shared" si="116"/>
        <v>0010-1005-0016</v>
      </c>
      <c r="D3692" s="134" t="s">
        <v>478</v>
      </c>
      <c r="E3692" s="134" t="s">
        <v>447</v>
      </c>
      <c r="F3692" s="134" t="s">
        <v>479</v>
      </c>
      <c r="G3692" s="134" t="s">
        <v>349</v>
      </c>
      <c r="H3692" s="134" t="s">
        <v>1023</v>
      </c>
      <c r="I3692" s="134" t="s">
        <v>3</v>
      </c>
      <c r="J3692" s="135">
        <v>12000</v>
      </c>
      <c r="K3692" s="135">
        <v>-160.17999999999995</v>
      </c>
      <c r="L3692" s="135">
        <v>548.99000000000012</v>
      </c>
      <c r="M3692" s="141" t="str">
        <f t="shared" si="115"/>
        <v>201601</v>
      </c>
    </row>
    <row r="3693" spans="1:13" x14ac:dyDescent="0.25">
      <c r="A3693" s="35" t="str">
        <f>VLOOKUP(B3693,ResCat!$A$2:$B$269,2,FALSE)</f>
        <v>XXX</v>
      </c>
      <c r="B3693" s="68" t="str">
        <f>IF(ISNA(VLOOKUP(C3693,COA!$A$2:$B$340,2,FALSE)),"XXX",VLOOKUP(C3693,COA!$A$2:$B$340,2,FALSE))</f>
        <v>N91</v>
      </c>
      <c r="C3693" s="149" t="str">
        <f t="shared" si="116"/>
        <v>0010-1005-0016</v>
      </c>
      <c r="D3693" s="134" t="s">
        <v>478</v>
      </c>
      <c r="E3693" s="134" t="s">
        <v>447</v>
      </c>
      <c r="F3693" s="134" t="s">
        <v>479</v>
      </c>
      <c r="G3693" s="134" t="s">
        <v>349</v>
      </c>
      <c r="H3693" s="134" t="s">
        <v>1023</v>
      </c>
      <c r="I3693" s="134" t="s">
        <v>0</v>
      </c>
      <c r="J3693" s="135">
        <v>10721.899999999994</v>
      </c>
      <c r="K3693" s="135">
        <v>-16060.570000000002</v>
      </c>
      <c r="L3693" s="135">
        <v>2378.6000000000022</v>
      </c>
      <c r="M3693" s="141" t="str">
        <f t="shared" si="115"/>
        <v>201601</v>
      </c>
    </row>
    <row r="3694" spans="1:13" x14ac:dyDescent="0.25">
      <c r="A3694" s="35" t="str">
        <f>VLOOKUP(B3694,ResCat!$A$2:$B$269,2,FALSE)</f>
        <v>XXX</v>
      </c>
      <c r="B3694" s="68" t="str">
        <f>IF(ISNA(VLOOKUP(C3694,COA!$A$2:$B$340,2,FALSE)),"XXX",VLOOKUP(C3694,COA!$A$2:$B$340,2,FALSE))</f>
        <v>N91</v>
      </c>
      <c r="C3694" s="149" t="str">
        <f t="shared" si="116"/>
        <v>0010-1005-0016</v>
      </c>
      <c r="D3694" s="134" t="s">
        <v>478</v>
      </c>
      <c r="E3694" s="134" t="s">
        <v>447</v>
      </c>
      <c r="F3694" s="134" t="s">
        <v>479</v>
      </c>
      <c r="G3694" s="134" t="s">
        <v>349</v>
      </c>
      <c r="H3694" s="134" t="s">
        <v>1023</v>
      </c>
      <c r="I3694" s="134" t="s">
        <v>2</v>
      </c>
      <c r="J3694" s="135">
        <v>-593</v>
      </c>
      <c r="K3694" s="135">
        <v>601.36000000000013</v>
      </c>
      <c r="L3694" s="135">
        <v>601.3599999999999</v>
      </c>
      <c r="M3694" s="141" t="str">
        <f t="shared" si="115"/>
        <v>201601</v>
      </c>
    </row>
    <row r="3695" spans="1:13" x14ac:dyDescent="0.25">
      <c r="A3695" s="35" t="str">
        <f>VLOOKUP(B3695,ResCat!$A$2:$B$269,2,FALSE)</f>
        <v>XXX</v>
      </c>
      <c r="B3695" s="68" t="str">
        <f>IF(ISNA(VLOOKUP(C3695,COA!$A$2:$B$340,2,FALSE)),"XXX",VLOOKUP(C3695,COA!$A$2:$B$340,2,FALSE))</f>
        <v>N91</v>
      </c>
      <c r="C3695" s="149" t="str">
        <f t="shared" si="116"/>
        <v>0010-1005-0016</v>
      </c>
      <c r="D3695" s="134" t="s">
        <v>478</v>
      </c>
      <c r="E3695" s="134" t="s">
        <v>447</v>
      </c>
      <c r="F3695" s="134" t="s">
        <v>479</v>
      </c>
      <c r="G3695" s="134" t="s">
        <v>349</v>
      </c>
      <c r="H3695" s="134" t="s">
        <v>1023</v>
      </c>
      <c r="I3695" s="134" t="s">
        <v>1</v>
      </c>
      <c r="J3695" s="135">
        <v>12377.009999999995</v>
      </c>
      <c r="K3695" s="135">
        <v>4300.7100000000019</v>
      </c>
      <c r="L3695" s="135">
        <v>3749.7100000000005</v>
      </c>
      <c r="M3695" s="141" t="str">
        <f t="shared" si="115"/>
        <v>201601</v>
      </c>
    </row>
    <row r="3696" spans="1:13" x14ac:dyDescent="0.25">
      <c r="A3696" s="35" t="str">
        <f>VLOOKUP(B3696,ResCat!$A$2:$B$269,2,FALSE)</f>
        <v>XXX</v>
      </c>
      <c r="B3696" s="68" t="str">
        <f>IF(ISNA(VLOOKUP(C3696,COA!$A$2:$B$340,2,FALSE)),"XXX",VLOOKUP(C3696,COA!$A$2:$B$340,2,FALSE))</f>
        <v>N91</v>
      </c>
      <c r="C3696" s="149" t="str">
        <f t="shared" si="116"/>
        <v>0010-1005-0016</v>
      </c>
      <c r="D3696" s="134" t="s">
        <v>478</v>
      </c>
      <c r="E3696" s="134" t="s">
        <v>447</v>
      </c>
      <c r="F3696" s="134" t="s">
        <v>479</v>
      </c>
      <c r="G3696" s="134" t="s">
        <v>350</v>
      </c>
      <c r="H3696" s="134" t="s">
        <v>1023</v>
      </c>
      <c r="I3696" s="134" t="s">
        <v>3</v>
      </c>
      <c r="J3696" s="135">
        <v>22661.8</v>
      </c>
      <c r="K3696" s="135">
        <v>3207.5300000000007</v>
      </c>
      <c r="L3696" s="135">
        <v>2746.1900000000005</v>
      </c>
      <c r="M3696" s="141" t="str">
        <f t="shared" si="115"/>
        <v>201601</v>
      </c>
    </row>
    <row r="3697" spans="1:13" x14ac:dyDescent="0.25">
      <c r="A3697" s="35" t="str">
        <f>VLOOKUP(B3697,ResCat!$A$2:$B$269,2,FALSE)</f>
        <v>XXX</v>
      </c>
      <c r="B3697" s="68" t="str">
        <f>IF(ISNA(VLOOKUP(C3697,COA!$A$2:$B$340,2,FALSE)),"XXX",VLOOKUP(C3697,COA!$A$2:$B$340,2,FALSE))</f>
        <v>N91</v>
      </c>
      <c r="C3697" s="149" t="str">
        <f t="shared" si="116"/>
        <v>0010-1005-0016</v>
      </c>
      <c r="D3697" s="134" t="s">
        <v>478</v>
      </c>
      <c r="E3697" s="134" t="s">
        <v>447</v>
      </c>
      <c r="F3697" s="134" t="s">
        <v>479</v>
      </c>
      <c r="G3697" s="134" t="s">
        <v>350</v>
      </c>
      <c r="H3697" s="134" t="s">
        <v>1023</v>
      </c>
      <c r="I3697" s="134" t="s">
        <v>0</v>
      </c>
      <c r="J3697" s="135">
        <v>0</v>
      </c>
      <c r="K3697" s="135">
        <v>-2.6147972675971687E-12</v>
      </c>
      <c r="L3697" s="135">
        <v>-2.6147972675971687E-12</v>
      </c>
      <c r="M3697" s="141" t="str">
        <f t="shared" si="115"/>
        <v>201601</v>
      </c>
    </row>
    <row r="3698" spans="1:13" x14ac:dyDescent="0.25">
      <c r="A3698" s="35" t="str">
        <f>VLOOKUP(B3698,ResCat!$A$2:$B$269,2,FALSE)</f>
        <v>XXX</v>
      </c>
      <c r="B3698" s="68" t="str">
        <f>IF(ISNA(VLOOKUP(C3698,COA!$A$2:$B$340,2,FALSE)),"XXX",VLOOKUP(C3698,COA!$A$2:$B$340,2,FALSE))</f>
        <v>N91</v>
      </c>
      <c r="C3698" s="149" t="str">
        <f t="shared" si="116"/>
        <v>0010-1005-0016</v>
      </c>
      <c r="D3698" s="134" t="s">
        <v>478</v>
      </c>
      <c r="E3698" s="134" t="s">
        <v>447</v>
      </c>
      <c r="F3698" s="134" t="s">
        <v>479</v>
      </c>
      <c r="G3698" s="134" t="s">
        <v>350</v>
      </c>
      <c r="H3698" s="134" t="s">
        <v>1023</v>
      </c>
      <c r="I3698" s="134" t="s">
        <v>2</v>
      </c>
      <c r="J3698" s="135">
        <v>281</v>
      </c>
      <c r="K3698" s="135">
        <v>389.27</v>
      </c>
      <c r="L3698" s="135">
        <v>414.27</v>
      </c>
      <c r="M3698" s="141" t="str">
        <f t="shared" si="115"/>
        <v>201601</v>
      </c>
    </row>
    <row r="3699" spans="1:13" x14ac:dyDescent="0.25">
      <c r="A3699" s="35" t="str">
        <f>VLOOKUP(B3699,ResCat!$A$2:$B$269,2,FALSE)</f>
        <v>XXX</v>
      </c>
      <c r="B3699" s="68" t="str">
        <f>IF(ISNA(VLOOKUP(C3699,COA!$A$2:$B$340,2,FALSE)),"XXX",VLOOKUP(C3699,COA!$A$2:$B$340,2,FALSE))</f>
        <v>N91</v>
      </c>
      <c r="C3699" s="149" t="str">
        <f t="shared" si="116"/>
        <v>0010-1005-0016</v>
      </c>
      <c r="D3699" s="134" t="s">
        <v>478</v>
      </c>
      <c r="E3699" s="134" t="s">
        <v>447</v>
      </c>
      <c r="F3699" s="134" t="s">
        <v>479</v>
      </c>
      <c r="G3699" s="134" t="s">
        <v>350</v>
      </c>
      <c r="H3699" s="134" t="s">
        <v>1023</v>
      </c>
      <c r="I3699" s="134" t="s">
        <v>1</v>
      </c>
      <c r="J3699" s="135">
        <v>10540</v>
      </c>
      <c r="K3699" s="135">
        <v>3295</v>
      </c>
      <c r="L3699" s="135">
        <v>3295</v>
      </c>
      <c r="M3699" s="141" t="str">
        <f t="shared" si="115"/>
        <v>201601</v>
      </c>
    </row>
    <row r="3700" spans="1:13" x14ac:dyDescent="0.25">
      <c r="A3700" s="35" t="str">
        <f>VLOOKUP(B3700,ResCat!$A$2:$B$269,2,FALSE)</f>
        <v>XXX</v>
      </c>
      <c r="B3700" s="68" t="str">
        <f>IF(ISNA(VLOOKUP(C3700,COA!$A$2:$B$340,2,FALSE)),"XXX",VLOOKUP(C3700,COA!$A$2:$B$340,2,FALSE))</f>
        <v>N91</v>
      </c>
      <c r="C3700" s="149" t="str">
        <f t="shared" si="116"/>
        <v>0010-1005-0016</v>
      </c>
      <c r="D3700" s="134" t="s">
        <v>478</v>
      </c>
      <c r="E3700" s="134" t="s">
        <v>447</v>
      </c>
      <c r="F3700" s="134" t="s">
        <v>479</v>
      </c>
      <c r="G3700" s="134" t="s">
        <v>359</v>
      </c>
      <c r="H3700" s="134" t="s">
        <v>1023</v>
      </c>
      <c r="I3700" s="134" t="s">
        <v>3</v>
      </c>
      <c r="J3700" s="135">
        <v>7493.149999999996</v>
      </c>
      <c r="K3700" s="135">
        <v>3611.8400000000015</v>
      </c>
      <c r="L3700" s="135">
        <v>1934.5999999999988</v>
      </c>
      <c r="M3700" s="141" t="str">
        <f t="shared" si="115"/>
        <v>201601</v>
      </c>
    </row>
    <row r="3701" spans="1:13" x14ac:dyDescent="0.25">
      <c r="A3701" s="35" t="str">
        <f>VLOOKUP(B3701,ResCat!$A$2:$B$269,2,FALSE)</f>
        <v>XXX</v>
      </c>
      <c r="B3701" s="68" t="str">
        <f>IF(ISNA(VLOOKUP(C3701,COA!$A$2:$B$340,2,FALSE)),"XXX",VLOOKUP(C3701,COA!$A$2:$B$340,2,FALSE))</f>
        <v>N91</v>
      </c>
      <c r="C3701" s="149" t="str">
        <f t="shared" si="116"/>
        <v>0010-1005-0016</v>
      </c>
      <c r="D3701" s="134" t="s">
        <v>478</v>
      </c>
      <c r="E3701" s="134" t="s">
        <v>447</v>
      </c>
      <c r="F3701" s="134" t="s">
        <v>479</v>
      </c>
      <c r="G3701" s="134" t="s">
        <v>359</v>
      </c>
      <c r="H3701" s="134" t="s">
        <v>1023</v>
      </c>
      <c r="I3701" s="134" t="s">
        <v>0</v>
      </c>
      <c r="J3701" s="135">
        <v>1.4097167877480388E-11</v>
      </c>
      <c r="K3701" s="135">
        <v>-12897.810000000032</v>
      </c>
      <c r="L3701" s="135">
        <v>11.729999999971767</v>
      </c>
      <c r="M3701" s="141" t="str">
        <f t="shared" si="115"/>
        <v>201601</v>
      </c>
    </row>
    <row r="3702" spans="1:13" x14ac:dyDescent="0.25">
      <c r="A3702" s="35" t="str">
        <f>VLOOKUP(B3702,ResCat!$A$2:$B$269,2,FALSE)</f>
        <v>XXX</v>
      </c>
      <c r="B3702" s="68" t="str">
        <f>IF(ISNA(VLOOKUP(C3702,COA!$A$2:$B$340,2,FALSE)),"XXX",VLOOKUP(C3702,COA!$A$2:$B$340,2,FALSE))</f>
        <v>N91</v>
      </c>
      <c r="C3702" s="149" t="str">
        <f t="shared" si="116"/>
        <v>0010-1005-0016</v>
      </c>
      <c r="D3702" s="134" t="s">
        <v>478</v>
      </c>
      <c r="E3702" s="134" t="s">
        <v>447</v>
      </c>
      <c r="F3702" s="134" t="s">
        <v>479</v>
      </c>
      <c r="G3702" s="134" t="s">
        <v>359</v>
      </c>
      <c r="H3702" s="134" t="s">
        <v>1023</v>
      </c>
      <c r="I3702" s="134" t="s">
        <v>2</v>
      </c>
      <c r="J3702" s="135">
        <v>717</v>
      </c>
      <c r="K3702" s="135">
        <v>19628.210000000003</v>
      </c>
      <c r="L3702" s="135">
        <v>19614.620000000003</v>
      </c>
      <c r="M3702" s="141" t="str">
        <f t="shared" si="115"/>
        <v>201601</v>
      </c>
    </row>
    <row r="3703" spans="1:13" x14ac:dyDescent="0.25">
      <c r="A3703" s="35" t="str">
        <f>VLOOKUP(B3703,ResCat!$A$2:$B$269,2,FALSE)</f>
        <v>XXX</v>
      </c>
      <c r="B3703" s="68" t="str">
        <f>IF(ISNA(VLOOKUP(C3703,COA!$A$2:$B$340,2,FALSE)),"XXX",VLOOKUP(C3703,COA!$A$2:$B$340,2,FALSE))</f>
        <v>N91</v>
      </c>
      <c r="C3703" s="149" t="str">
        <f t="shared" si="116"/>
        <v>0010-1005-0016</v>
      </c>
      <c r="D3703" s="134" t="s">
        <v>478</v>
      </c>
      <c r="E3703" s="134" t="s">
        <v>447</v>
      </c>
      <c r="F3703" s="134" t="s">
        <v>479</v>
      </c>
      <c r="G3703" s="134" t="s">
        <v>359</v>
      </c>
      <c r="H3703" s="134" t="s">
        <v>1023</v>
      </c>
      <c r="I3703" s="134" t="s">
        <v>1</v>
      </c>
      <c r="J3703" s="135">
        <v>-159458.81999999998</v>
      </c>
      <c r="K3703" s="135">
        <v>-105861.59000000001</v>
      </c>
      <c r="L3703" s="135">
        <v>-106120.70000000001</v>
      </c>
      <c r="M3703" s="141" t="str">
        <f t="shared" si="115"/>
        <v>201601</v>
      </c>
    </row>
    <row r="3704" spans="1:13" x14ac:dyDescent="0.25">
      <c r="A3704" s="35" t="str">
        <f>VLOOKUP(B3704,ResCat!$A$2:$B$269,2,FALSE)</f>
        <v>XXX</v>
      </c>
      <c r="B3704" s="68" t="str">
        <f>IF(ISNA(VLOOKUP(C3704,COA!$A$2:$B$340,2,FALSE)),"XXX",VLOOKUP(C3704,COA!$A$2:$B$340,2,FALSE))</f>
        <v>N91</v>
      </c>
      <c r="C3704" s="149" t="str">
        <f t="shared" si="116"/>
        <v>0010-1005-0016</v>
      </c>
      <c r="D3704" s="134" t="s">
        <v>478</v>
      </c>
      <c r="E3704" s="134" t="s">
        <v>447</v>
      </c>
      <c r="F3704" s="134" t="s">
        <v>479</v>
      </c>
      <c r="G3704" s="134" t="s">
        <v>354</v>
      </c>
      <c r="H3704" s="134" t="s">
        <v>1023</v>
      </c>
      <c r="I3704" s="134" t="s">
        <v>3</v>
      </c>
      <c r="J3704" s="135">
        <v>-1510</v>
      </c>
      <c r="K3704" s="135">
        <v>134.43000000000004</v>
      </c>
      <c r="L3704" s="135">
        <v>185.23</v>
      </c>
      <c r="M3704" s="141" t="str">
        <f t="shared" si="115"/>
        <v>201601</v>
      </c>
    </row>
    <row r="3705" spans="1:13" x14ac:dyDescent="0.25">
      <c r="A3705" s="35" t="str">
        <f>VLOOKUP(B3705,ResCat!$A$2:$B$269,2,FALSE)</f>
        <v>XXX</v>
      </c>
      <c r="B3705" s="68" t="str">
        <f>IF(ISNA(VLOOKUP(C3705,COA!$A$2:$B$340,2,FALSE)),"XXX",VLOOKUP(C3705,COA!$A$2:$B$340,2,FALSE))</f>
        <v>N91</v>
      </c>
      <c r="C3705" s="149" t="str">
        <f t="shared" si="116"/>
        <v>0010-1005-0016</v>
      </c>
      <c r="D3705" s="134" t="s">
        <v>478</v>
      </c>
      <c r="E3705" s="134" t="s">
        <v>447</v>
      </c>
      <c r="F3705" s="134" t="s">
        <v>479</v>
      </c>
      <c r="G3705" s="134" t="s">
        <v>354</v>
      </c>
      <c r="H3705" s="134" t="s">
        <v>1023</v>
      </c>
      <c r="I3705" s="134" t="s">
        <v>0</v>
      </c>
      <c r="J3705" s="135">
        <v>41740.840000000011</v>
      </c>
      <c r="K3705" s="135">
        <v>57383.14</v>
      </c>
      <c r="L3705" s="135">
        <v>57383.140000000007</v>
      </c>
      <c r="M3705" s="141" t="str">
        <f t="shared" si="115"/>
        <v>201601</v>
      </c>
    </row>
    <row r="3706" spans="1:13" x14ac:dyDescent="0.25">
      <c r="A3706" s="35" t="str">
        <f>VLOOKUP(B3706,ResCat!$A$2:$B$269,2,FALSE)</f>
        <v>XXX</v>
      </c>
      <c r="B3706" s="68" t="str">
        <f>IF(ISNA(VLOOKUP(C3706,COA!$A$2:$B$340,2,FALSE)),"XXX",VLOOKUP(C3706,COA!$A$2:$B$340,2,FALSE))</f>
        <v>N91</v>
      </c>
      <c r="C3706" s="149" t="str">
        <f t="shared" si="116"/>
        <v>0010-1005-0016</v>
      </c>
      <c r="D3706" s="134" t="s">
        <v>478</v>
      </c>
      <c r="E3706" s="134" t="s">
        <v>447</v>
      </c>
      <c r="F3706" s="134" t="s">
        <v>479</v>
      </c>
      <c r="G3706" s="134" t="s">
        <v>354</v>
      </c>
      <c r="H3706" s="134" t="s">
        <v>1023</v>
      </c>
      <c r="I3706" s="134" t="s">
        <v>2</v>
      </c>
      <c r="J3706" s="135">
        <v>3756.9999999999991</v>
      </c>
      <c r="K3706" s="135">
        <v>12755.269999999999</v>
      </c>
      <c r="L3706" s="135">
        <v>12757.1</v>
      </c>
      <c r="M3706" s="141" t="str">
        <f t="shared" si="115"/>
        <v>201601</v>
      </c>
    </row>
    <row r="3707" spans="1:13" x14ac:dyDescent="0.25">
      <c r="A3707" s="35" t="str">
        <f>VLOOKUP(B3707,ResCat!$A$2:$B$269,2,FALSE)</f>
        <v>XXX</v>
      </c>
      <c r="B3707" s="68" t="str">
        <f>IF(ISNA(VLOOKUP(C3707,COA!$A$2:$B$340,2,FALSE)),"XXX",VLOOKUP(C3707,COA!$A$2:$B$340,2,FALSE))</f>
        <v>N91</v>
      </c>
      <c r="C3707" s="149" t="str">
        <f t="shared" si="116"/>
        <v>0010-1005-0016</v>
      </c>
      <c r="D3707" s="134" t="s">
        <v>478</v>
      </c>
      <c r="E3707" s="134" t="s">
        <v>447</v>
      </c>
      <c r="F3707" s="134" t="s">
        <v>479</v>
      </c>
      <c r="G3707" s="134" t="s">
        <v>354</v>
      </c>
      <c r="H3707" s="134" t="s">
        <v>1023</v>
      </c>
      <c r="I3707" s="134" t="s">
        <v>1</v>
      </c>
      <c r="J3707" s="135">
        <v>38088.229999999996</v>
      </c>
      <c r="K3707" s="135">
        <v>6250.3200000000161</v>
      </c>
      <c r="L3707" s="135">
        <v>5635.4100000000144</v>
      </c>
      <c r="M3707" s="141" t="str">
        <f t="shared" si="115"/>
        <v>201601</v>
      </c>
    </row>
    <row r="3708" spans="1:13" x14ac:dyDescent="0.25">
      <c r="A3708" s="35" t="str">
        <f>VLOOKUP(B3708,ResCat!$A$2:$B$269,2,FALSE)</f>
        <v>XXX</v>
      </c>
      <c r="B3708" s="68" t="str">
        <f>IF(ISNA(VLOOKUP(C3708,COA!$A$2:$B$340,2,FALSE)),"XXX",VLOOKUP(C3708,COA!$A$2:$B$340,2,FALSE))</f>
        <v>N91</v>
      </c>
      <c r="C3708" s="149" t="str">
        <f t="shared" si="116"/>
        <v>0010-1005-0016</v>
      </c>
      <c r="D3708" s="134" t="s">
        <v>478</v>
      </c>
      <c r="E3708" s="134" t="s">
        <v>447</v>
      </c>
      <c r="F3708" s="134" t="s">
        <v>479</v>
      </c>
      <c r="G3708" s="134" t="s">
        <v>366</v>
      </c>
      <c r="H3708" s="134" t="s">
        <v>1023</v>
      </c>
      <c r="I3708" s="134" t="s">
        <v>3</v>
      </c>
      <c r="J3708" s="135">
        <v>625.01</v>
      </c>
      <c r="K3708" s="135">
        <v>2433.2399999999998</v>
      </c>
      <c r="L3708" s="135">
        <v>2433.2399999999998</v>
      </c>
      <c r="M3708" s="141" t="str">
        <f t="shared" si="115"/>
        <v>201601</v>
      </c>
    </row>
    <row r="3709" spans="1:13" x14ac:dyDescent="0.25">
      <c r="A3709" s="35" t="str">
        <f>VLOOKUP(B3709,ResCat!$A$2:$B$269,2,FALSE)</f>
        <v>XXX</v>
      </c>
      <c r="B3709" s="68" t="str">
        <f>IF(ISNA(VLOOKUP(C3709,COA!$A$2:$B$340,2,FALSE)),"XXX",VLOOKUP(C3709,COA!$A$2:$B$340,2,FALSE))</f>
        <v>N91</v>
      </c>
      <c r="C3709" s="149" t="str">
        <f t="shared" si="116"/>
        <v>0010-1005-0016</v>
      </c>
      <c r="D3709" s="134" t="s">
        <v>478</v>
      </c>
      <c r="E3709" s="134" t="s">
        <v>447</v>
      </c>
      <c r="F3709" s="134" t="s">
        <v>479</v>
      </c>
      <c r="G3709" s="134" t="s">
        <v>366</v>
      </c>
      <c r="H3709" s="134" t="s">
        <v>1023</v>
      </c>
      <c r="I3709" s="134" t="s">
        <v>0</v>
      </c>
      <c r="J3709" s="135">
        <v>15886.12</v>
      </c>
      <c r="K3709" s="135">
        <v>2781</v>
      </c>
      <c r="L3709" s="135">
        <v>2781</v>
      </c>
      <c r="M3709" s="141" t="str">
        <f t="shared" si="115"/>
        <v>201601</v>
      </c>
    </row>
    <row r="3710" spans="1:13" x14ac:dyDescent="0.25">
      <c r="A3710" s="35" t="str">
        <f>VLOOKUP(B3710,ResCat!$A$2:$B$269,2,FALSE)</f>
        <v>XXX</v>
      </c>
      <c r="B3710" s="68" t="str">
        <f>IF(ISNA(VLOOKUP(C3710,COA!$A$2:$B$340,2,FALSE)),"XXX",VLOOKUP(C3710,COA!$A$2:$B$340,2,FALSE))</f>
        <v>N91</v>
      </c>
      <c r="C3710" s="149" t="str">
        <f t="shared" si="116"/>
        <v>0010-1005-0016</v>
      </c>
      <c r="D3710" s="134" t="s">
        <v>478</v>
      </c>
      <c r="E3710" s="134" t="s">
        <v>447</v>
      </c>
      <c r="F3710" s="134" t="s">
        <v>479</v>
      </c>
      <c r="G3710" s="134" t="s">
        <v>366</v>
      </c>
      <c r="H3710" s="134" t="s">
        <v>1023</v>
      </c>
      <c r="I3710" s="134" t="s">
        <v>2</v>
      </c>
      <c r="J3710" s="135">
        <v>20828.09</v>
      </c>
      <c r="K3710" s="135">
        <v>16402.46</v>
      </c>
      <c r="L3710" s="135">
        <v>15732.5</v>
      </c>
      <c r="M3710" s="141" t="str">
        <f t="shared" si="115"/>
        <v>201601</v>
      </c>
    </row>
    <row r="3711" spans="1:13" x14ac:dyDescent="0.25">
      <c r="A3711" s="35" t="str">
        <f>VLOOKUP(B3711,ResCat!$A$2:$B$269,2,FALSE)</f>
        <v>XXX</v>
      </c>
      <c r="B3711" s="68" t="str">
        <f>IF(ISNA(VLOOKUP(C3711,COA!$A$2:$B$340,2,FALSE)),"XXX",VLOOKUP(C3711,COA!$A$2:$B$340,2,FALSE))</f>
        <v>N91</v>
      </c>
      <c r="C3711" s="149" t="str">
        <f t="shared" si="116"/>
        <v>0010-1005-0016</v>
      </c>
      <c r="D3711" s="134" t="s">
        <v>478</v>
      </c>
      <c r="E3711" s="134" t="s">
        <v>447</v>
      </c>
      <c r="F3711" s="134" t="s">
        <v>479</v>
      </c>
      <c r="G3711" s="134" t="s">
        <v>366</v>
      </c>
      <c r="H3711" s="134" t="s">
        <v>1023</v>
      </c>
      <c r="I3711" s="134" t="s">
        <v>1</v>
      </c>
      <c r="J3711" s="135">
        <v>27363.709999999985</v>
      </c>
      <c r="K3711" s="135">
        <v>180939.75000000003</v>
      </c>
      <c r="L3711" s="135">
        <v>188110.40000000002</v>
      </c>
      <c r="M3711" s="141" t="str">
        <f t="shared" si="115"/>
        <v>201601</v>
      </c>
    </row>
    <row r="3712" spans="1:13" x14ac:dyDescent="0.25">
      <c r="A3712" s="35" t="str">
        <f>VLOOKUP(B3712,ResCat!$A$2:$B$269,2,FALSE)</f>
        <v>XXX</v>
      </c>
      <c r="B3712" s="68" t="str">
        <f>IF(ISNA(VLOOKUP(C3712,COA!$A$2:$B$340,2,FALSE)),"XXX",VLOOKUP(C3712,COA!$A$2:$B$340,2,FALSE))</f>
        <v>N91</v>
      </c>
      <c r="C3712" s="149" t="str">
        <f t="shared" si="116"/>
        <v>0010-1005-0016</v>
      </c>
      <c r="D3712" s="134" t="s">
        <v>478</v>
      </c>
      <c r="E3712" s="134" t="s">
        <v>447</v>
      </c>
      <c r="F3712" s="134" t="s">
        <v>479</v>
      </c>
      <c r="G3712" s="134" t="s">
        <v>337</v>
      </c>
      <c r="H3712" s="134" t="s">
        <v>1023</v>
      </c>
      <c r="I3712" s="134" t="s">
        <v>3</v>
      </c>
      <c r="J3712" s="135">
        <v>-1710.96</v>
      </c>
      <c r="K3712" s="135">
        <v>-1829.1299999999997</v>
      </c>
      <c r="L3712" s="135">
        <v>-1729.7000000000003</v>
      </c>
      <c r="M3712" s="141" t="str">
        <f t="shared" si="115"/>
        <v>201601</v>
      </c>
    </row>
    <row r="3713" spans="1:13" x14ac:dyDescent="0.25">
      <c r="A3713" s="35" t="str">
        <f>VLOOKUP(B3713,ResCat!$A$2:$B$269,2,FALSE)</f>
        <v>XXX</v>
      </c>
      <c r="B3713" s="68" t="str">
        <f>IF(ISNA(VLOOKUP(C3713,COA!$A$2:$B$340,2,FALSE)),"XXX",VLOOKUP(C3713,COA!$A$2:$B$340,2,FALSE))</f>
        <v>N91</v>
      </c>
      <c r="C3713" s="149" t="str">
        <f t="shared" si="116"/>
        <v>0010-1005-0016</v>
      </c>
      <c r="D3713" s="134" t="s">
        <v>478</v>
      </c>
      <c r="E3713" s="134" t="s">
        <v>447</v>
      </c>
      <c r="F3713" s="134" t="s">
        <v>479</v>
      </c>
      <c r="G3713" s="134" t="s">
        <v>337</v>
      </c>
      <c r="H3713" s="134" t="s">
        <v>1023</v>
      </c>
      <c r="I3713" s="134" t="s">
        <v>0</v>
      </c>
      <c r="J3713" s="135">
        <v>3.637978807091713E-12</v>
      </c>
      <c r="K3713" s="135">
        <v>37018.160000000003</v>
      </c>
      <c r="L3713" s="135">
        <v>40070.140000000021</v>
      </c>
      <c r="M3713" s="141" t="str">
        <f t="shared" si="115"/>
        <v>201601</v>
      </c>
    </row>
    <row r="3714" spans="1:13" x14ac:dyDescent="0.25">
      <c r="A3714" s="35" t="str">
        <f>VLOOKUP(B3714,ResCat!$A$2:$B$269,2,FALSE)</f>
        <v>XXX</v>
      </c>
      <c r="B3714" s="68" t="str">
        <f>IF(ISNA(VLOOKUP(C3714,COA!$A$2:$B$340,2,FALSE)),"XXX",VLOOKUP(C3714,COA!$A$2:$B$340,2,FALSE))</f>
        <v>N91</v>
      </c>
      <c r="C3714" s="149" t="str">
        <f t="shared" si="116"/>
        <v>0010-1005-0016</v>
      </c>
      <c r="D3714" s="134" t="s">
        <v>478</v>
      </c>
      <c r="E3714" s="134" t="s">
        <v>447</v>
      </c>
      <c r="F3714" s="134" t="s">
        <v>479</v>
      </c>
      <c r="G3714" s="134" t="s">
        <v>337</v>
      </c>
      <c r="H3714" s="134" t="s">
        <v>1023</v>
      </c>
      <c r="I3714" s="134" t="s">
        <v>336</v>
      </c>
      <c r="J3714" s="135">
        <v>1800</v>
      </c>
      <c r="K3714" s="135">
        <v>61.02</v>
      </c>
      <c r="L3714" s="135">
        <v>61.02</v>
      </c>
      <c r="M3714" s="141" t="str">
        <f t="shared" si="115"/>
        <v>201601</v>
      </c>
    </row>
    <row r="3715" spans="1:13" x14ac:dyDescent="0.25">
      <c r="A3715" s="35" t="str">
        <f>VLOOKUP(B3715,ResCat!$A$2:$B$269,2,FALSE)</f>
        <v>XXX</v>
      </c>
      <c r="B3715" s="68" t="str">
        <f>IF(ISNA(VLOOKUP(C3715,COA!$A$2:$B$340,2,FALSE)),"XXX",VLOOKUP(C3715,COA!$A$2:$B$340,2,FALSE))</f>
        <v>N91</v>
      </c>
      <c r="C3715" s="149" t="str">
        <f t="shared" si="116"/>
        <v>0010-1005-0016</v>
      </c>
      <c r="D3715" s="134" t="s">
        <v>478</v>
      </c>
      <c r="E3715" s="134" t="s">
        <v>447</v>
      </c>
      <c r="F3715" s="134" t="s">
        <v>479</v>
      </c>
      <c r="G3715" s="134" t="s">
        <v>337</v>
      </c>
      <c r="H3715" s="134" t="s">
        <v>1023</v>
      </c>
      <c r="I3715" s="134" t="s">
        <v>2</v>
      </c>
      <c r="J3715" s="135">
        <v>216</v>
      </c>
      <c r="K3715" s="135">
        <v>412.04999999999967</v>
      </c>
      <c r="L3715" s="135">
        <v>323.91000000000037</v>
      </c>
      <c r="M3715" s="141" t="str">
        <f t="shared" si="115"/>
        <v>201601</v>
      </c>
    </row>
    <row r="3716" spans="1:13" x14ac:dyDescent="0.25">
      <c r="A3716" s="35" t="str">
        <f>VLOOKUP(B3716,ResCat!$A$2:$B$269,2,FALSE)</f>
        <v>XXX</v>
      </c>
      <c r="B3716" s="68" t="str">
        <f>IF(ISNA(VLOOKUP(C3716,COA!$A$2:$B$340,2,FALSE)),"XXX",VLOOKUP(C3716,COA!$A$2:$B$340,2,FALSE))</f>
        <v>N91</v>
      </c>
      <c r="C3716" s="149" t="str">
        <f t="shared" si="116"/>
        <v>0010-1005-0016</v>
      </c>
      <c r="D3716" s="134" t="s">
        <v>478</v>
      </c>
      <c r="E3716" s="134" t="s">
        <v>447</v>
      </c>
      <c r="F3716" s="134" t="s">
        <v>479</v>
      </c>
      <c r="G3716" s="134" t="s">
        <v>337</v>
      </c>
      <c r="H3716" s="134" t="s">
        <v>1023</v>
      </c>
      <c r="I3716" s="134" t="s">
        <v>1</v>
      </c>
      <c r="J3716" s="135">
        <v>44642.710000000014</v>
      </c>
      <c r="K3716" s="135">
        <v>192488.99000000002</v>
      </c>
      <c r="L3716" s="135">
        <v>196256.09999999995</v>
      </c>
      <c r="M3716" s="141" t="str">
        <f t="shared" ref="M3716:M3779" si="117">IF(G3716&lt;$M$1,$M$1,G3716)</f>
        <v>201601</v>
      </c>
    </row>
    <row r="3717" spans="1:13" x14ac:dyDescent="0.25">
      <c r="A3717" s="35" t="str">
        <f>VLOOKUP(B3717,ResCat!$A$2:$B$269,2,FALSE)</f>
        <v>XXX</v>
      </c>
      <c r="B3717" s="68" t="str">
        <f>IF(ISNA(VLOOKUP(C3717,COA!$A$2:$B$340,2,FALSE)),"XXX",VLOOKUP(C3717,COA!$A$2:$B$340,2,FALSE))</f>
        <v>N91</v>
      </c>
      <c r="C3717" s="149" t="str">
        <f t="shared" ref="C3717:C3780" si="118">D3717&amp;"-"&amp;E3717&amp;"-"&amp;F3717</f>
        <v>0010-1005-0016</v>
      </c>
      <c r="D3717" s="134" t="s">
        <v>478</v>
      </c>
      <c r="E3717" s="134" t="s">
        <v>447</v>
      </c>
      <c r="F3717" s="134" t="s">
        <v>479</v>
      </c>
      <c r="G3717" s="134" t="s">
        <v>352</v>
      </c>
      <c r="H3717" s="134" t="s">
        <v>1023</v>
      </c>
      <c r="I3717" s="134" t="s">
        <v>3</v>
      </c>
      <c r="J3717" s="135">
        <v>17858.910000000003</v>
      </c>
      <c r="K3717" s="135">
        <v>6856.760000000002</v>
      </c>
      <c r="L3717" s="135">
        <v>6007.1600000000026</v>
      </c>
      <c r="M3717" s="141" t="str">
        <f t="shared" si="117"/>
        <v>201602</v>
      </c>
    </row>
    <row r="3718" spans="1:13" x14ac:dyDescent="0.25">
      <c r="A3718" s="35" t="str">
        <f>VLOOKUP(B3718,ResCat!$A$2:$B$269,2,FALSE)</f>
        <v>XXX</v>
      </c>
      <c r="B3718" s="68" t="str">
        <f>IF(ISNA(VLOOKUP(C3718,COA!$A$2:$B$340,2,FALSE)),"XXX",VLOOKUP(C3718,COA!$A$2:$B$340,2,FALSE))</f>
        <v>N91</v>
      </c>
      <c r="C3718" s="149" t="str">
        <f t="shared" si="118"/>
        <v>0010-1005-0016</v>
      </c>
      <c r="D3718" s="134" t="s">
        <v>478</v>
      </c>
      <c r="E3718" s="134" t="s">
        <v>447</v>
      </c>
      <c r="F3718" s="134" t="s">
        <v>479</v>
      </c>
      <c r="G3718" s="134" t="s">
        <v>352</v>
      </c>
      <c r="H3718" s="134" t="s">
        <v>1023</v>
      </c>
      <c r="I3718" s="134" t="s">
        <v>0</v>
      </c>
      <c r="J3718" s="135">
        <v>-356565.27999999997</v>
      </c>
      <c r="K3718" s="135">
        <v>-159969.22</v>
      </c>
      <c r="L3718" s="135">
        <v>-159969.22</v>
      </c>
      <c r="M3718" s="141" t="str">
        <f t="shared" si="117"/>
        <v>201602</v>
      </c>
    </row>
    <row r="3719" spans="1:13" x14ac:dyDescent="0.25">
      <c r="A3719" s="35" t="str">
        <f>VLOOKUP(B3719,ResCat!$A$2:$B$269,2,FALSE)</f>
        <v>XXX</v>
      </c>
      <c r="B3719" s="68" t="str">
        <f>IF(ISNA(VLOOKUP(C3719,COA!$A$2:$B$340,2,FALSE)),"XXX",VLOOKUP(C3719,COA!$A$2:$B$340,2,FALSE))</f>
        <v>N91</v>
      </c>
      <c r="C3719" s="149" t="str">
        <f t="shared" si="118"/>
        <v>0010-1005-0016</v>
      </c>
      <c r="D3719" s="134" t="s">
        <v>478</v>
      </c>
      <c r="E3719" s="134" t="s">
        <v>447</v>
      </c>
      <c r="F3719" s="134" t="s">
        <v>479</v>
      </c>
      <c r="G3719" s="134" t="s">
        <v>352</v>
      </c>
      <c r="H3719" s="134" t="s">
        <v>1023</v>
      </c>
      <c r="I3719" s="134" t="s">
        <v>336</v>
      </c>
      <c r="J3719" s="135">
        <v>3600</v>
      </c>
      <c r="K3719" s="135">
        <v>122.04</v>
      </c>
      <c r="L3719" s="135">
        <v>122.04</v>
      </c>
      <c r="M3719" s="141" t="str">
        <f t="shared" si="117"/>
        <v>201602</v>
      </c>
    </row>
    <row r="3720" spans="1:13" x14ac:dyDescent="0.25">
      <c r="A3720" s="35" t="str">
        <f>VLOOKUP(B3720,ResCat!$A$2:$B$269,2,FALSE)</f>
        <v>XXX</v>
      </c>
      <c r="B3720" s="68" t="str">
        <f>IF(ISNA(VLOOKUP(C3720,COA!$A$2:$B$340,2,FALSE)),"XXX",VLOOKUP(C3720,COA!$A$2:$B$340,2,FALSE))</f>
        <v>N91</v>
      </c>
      <c r="C3720" s="149" t="str">
        <f t="shared" si="118"/>
        <v>0010-1005-0016</v>
      </c>
      <c r="D3720" s="134" t="s">
        <v>478</v>
      </c>
      <c r="E3720" s="134" t="s">
        <v>447</v>
      </c>
      <c r="F3720" s="134" t="s">
        <v>479</v>
      </c>
      <c r="G3720" s="134" t="s">
        <v>352</v>
      </c>
      <c r="H3720" s="134" t="s">
        <v>1023</v>
      </c>
      <c r="I3720" s="134" t="s">
        <v>2</v>
      </c>
      <c r="J3720" s="135">
        <v>12200.999999999998</v>
      </c>
      <c r="K3720" s="135">
        <v>416.11999999999983</v>
      </c>
      <c r="L3720" s="135">
        <v>852.21000000000015</v>
      </c>
      <c r="M3720" s="141" t="str">
        <f t="shared" si="117"/>
        <v>201602</v>
      </c>
    </row>
    <row r="3721" spans="1:13" x14ac:dyDescent="0.25">
      <c r="A3721" s="35" t="str">
        <f>VLOOKUP(B3721,ResCat!$A$2:$B$269,2,FALSE)</f>
        <v>XXX</v>
      </c>
      <c r="B3721" s="68" t="str">
        <f>IF(ISNA(VLOOKUP(C3721,COA!$A$2:$B$340,2,FALSE)),"XXX",VLOOKUP(C3721,COA!$A$2:$B$340,2,FALSE))</f>
        <v>N91</v>
      </c>
      <c r="C3721" s="149" t="str">
        <f t="shared" si="118"/>
        <v>0010-1005-0016</v>
      </c>
      <c r="D3721" s="134" t="s">
        <v>478</v>
      </c>
      <c r="E3721" s="134" t="s">
        <v>447</v>
      </c>
      <c r="F3721" s="134" t="s">
        <v>479</v>
      </c>
      <c r="G3721" s="134" t="s">
        <v>352</v>
      </c>
      <c r="H3721" s="134" t="s">
        <v>1023</v>
      </c>
      <c r="I3721" s="134" t="s">
        <v>1</v>
      </c>
      <c r="J3721" s="135">
        <v>24633.1</v>
      </c>
      <c r="K3721" s="135">
        <v>15600.43</v>
      </c>
      <c r="L3721" s="135">
        <v>13934.260000000002</v>
      </c>
      <c r="M3721" s="141" t="str">
        <f t="shared" si="117"/>
        <v>201602</v>
      </c>
    </row>
    <row r="3722" spans="1:13" x14ac:dyDescent="0.25">
      <c r="A3722" s="35" t="str">
        <f>VLOOKUP(B3722,ResCat!$A$2:$B$269,2,FALSE)</f>
        <v>XXX</v>
      </c>
      <c r="B3722" s="68" t="str">
        <f>IF(ISNA(VLOOKUP(C3722,COA!$A$2:$B$340,2,FALSE)),"XXX",VLOOKUP(C3722,COA!$A$2:$B$340,2,FALSE))</f>
        <v>N91</v>
      </c>
      <c r="C3722" s="149" t="str">
        <f t="shared" si="118"/>
        <v>0010-1005-0016</v>
      </c>
      <c r="D3722" s="134" t="s">
        <v>478</v>
      </c>
      <c r="E3722" s="134" t="s">
        <v>447</v>
      </c>
      <c r="F3722" s="134" t="s">
        <v>479</v>
      </c>
      <c r="G3722" s="134" t="s">
        <v>347</v>
      </c>
      <c r="H3722" s="134" t="s">
        <v>1023</v>
      </c>
      <c r="I3722" s="134" t="s">
        <v>3</v>
      </c>
      <c r="J3722" s="135">
        <v>30845.690000000002</v>
      </c>
      <c r="K3722" s="135">
        <v>3046.75</v>
      </c>
      <c r="L3722" s="135">
        <v>3008.51</v>
      </c>
      <c r="M3722" s="141" t="str">
        <f t="shared" si="117"/>
        <v>201603</v>
      </c>
    </row>
    <row r="3723" spans="1:13" x14ac:dyDescent="0.25">
      <c r="A3723" s="35" t="str">
        <f>VLOOKUP(B3723,ResCat!$A$2:$B$269,2,FALSE)</f>
        <v>XXX</v>
      </c>
      <c r="B3723" s="68" t="str">
        <f>IF(ISNA(VLOOKUP(C3723,COA!$A$2:$B$340,2,FALSE)),"XXX",VLOOKUP(C3723,COA!$A$2:$B$340,2,FALSE))</f>
        <v>N91</v>
      </c>
      <c r="C3723" s="149" t="str">
        <f t="shared" si="118"/>
        <v>0010-1005-0016</v>
      </c>
      <c r="D3723" s="134" t="s">
        <v>478</v>
      </c>
      <c r="E3723" s="134" t="s">
        <v>447</v>
      </c>
      <c r="F3723" s="134" t="s">
        <v>479</v>
      </c>
      <c r="G3723" s="134" t="s">
        <v>347</v>
      </c>
      <c r="H3723" s="134" t="s">
        <v>1023</v>
      </c>
      <c r="I3723" s="134" t="s">
        <v>0</v>
      </c>
      <c r="J3723" s="135">
        <v>67595.37</v>
      </c>
      <c r="K3723" s="135">
        <v>9616.2499999999982</v>
      </c>
      <c r="L3723" s="135">
        <v>12262.209999999995</v>
      </c>
      <c r="M3723" s="141" t="str">
        <f t="shared" si="117"/>
        <v>201603</v>
      </c>
    </row>
    <row r="3724" spans="1:13" x14ac:dyDescent="0.25">
      <c r="A3724" s="35" t="str">
        <f>VLOOKUP(B3724,ResCat!$A$2:$B$269,2,FALSE)</f>
        <v>XXX</v>
      </c>
      <c r="B3724" s="68" t="str">
        <f>IF(ISNA(VLOOKUP(C3724,COA!$A$2:$B$340,2,FALSE)),"XXX",VLOOKUP(C3724,COA!$A$2:$B$340,2,FALSE))</f>
        <v>N91</v>
      </c>
      <c r="C3724" s="149" t="str">
        <f t="shared" si="118"/>
        <v>0010-1005-0016</v>
      </c>
      <c r="D3724" s="134" t="s">
        <v>478</v>
      </c>
      <c r="E3724" s="134" t="s">
        <v>447</v>
      </c>
      <c r="F3724" s="134" t="s">
        <v>479</v>
      </c>
      <c r="G3724" s="134" t="s">
        <v>347</v>
      </c>
      <c r="H3724" s="134" t="s">
        <v>1023</v>
      </c>
      <c r="I3724" s="134" t="s">
        <v>2</v>
      </c>
      <c r="J3724" s="135">
        <v>12281.769999999999</v>
      </c>
      <c r="K3724" s="135">
        <v>1263.9799999999989</v>
      </c>
      <c r="L3724" s="135">
        <v>3516.0199999999982</v>
      </c>
      <c r="M3724" s="141" t="str">
        <f t="shared" si="117"/>
        <v>201603</v>
      </c>
    </row>
    <row r="3725" spans="1:13" x14ac:dyDescent="0.25">
      <c r="A3725" s="35" t="str">
        <f>VLOOKUP(B3725,ResCat!$A$2:$B$269,2,FALSE)</f>
        <v>XXX</v>
      </c>
      <c r="B3725" s="68" t="str">
        <f>IF(ISNA(VLOOKUP(C3725,COA!$A$2:$B$340,2,FALSE)),"XXX",VLOOKUP(C3725,COA!$A$2:$B$340,2,FALSE))</f>
        <v>N91</v>
      </c>
      <c r="C3725" s="149" t="str">
        <f t="shared" si="118"/>
        <v>0010-1005-0016</v>
      </c>
      <c r="D3725" s="134" t="s">
        <v>478</v>
      </c>
      <c r="E3725" s="134" t="s">
        <v>447</v>
      </c>
      <c r="F3725" s="134" t="s">
        <v>479</v>
      </c>
      <c r="G3725" s="134" t="s">
        <v>347</v>
      </c>
      <c r="H3725" s="134" t="s">
        <v>1023</v>
      </c>
      <c r="I3725" s="134" t="s">
        <v>1</v>
      </c>
      <c r="J3725" s="135">
        <v>-147</v>
      </c>
      <c r="K3725" s="135">
        <v>13659.05</v>
      </c>
      <c r="L3725" s="135">
        <v>12608.840000000002</v>
      </c>
      <c r="M3725" s="141" t="str">
        <f t="shared" si="117"/>
        <v>201603</v>
      </c>
    </row>
    <row r="3726" spans="1:13" x14ac:dyDescent="0.25">
      <c r="A3726" s="35" t="str">
        <f>VLOOKUP(B3726,ResCat!$A$2:$B$269,2,FALSE)</f>
        <v>XXX</v>
      </c>
      <c r="B3726" s="68" t="str">
        <f>IF(ISNA(VLOOKUP(C3726,COA!$A$2:$B$340,2,FALSE)),"XXX",VLOOKUP(C3726,COA!$A$2:$B$340,2,FALSE))</f>
        <v>N91</v>
      </c>
      <c r="C3726" s="149" t="str">
        <f t="shared" si="118"/>
        <v>0010-1005-0016</v>
      </c>
      <c r="D3726" s="134" t="s">
        <v>478</v>
      </c>
      <c r="E3726" s="134" t="s">
        <v>447</v>
      </c>
      <c r="F3726" s="134" t="s">
        <v>479</v>
      </c>
      <c r="G3726" s="134" t="s">
        <v>361</v>
      </c>
      <c r="H3726" s="134" t="s">
        <v>1023</v>
      </c>
      <c r="I3726" s="134" t="s">
        <v>3</v>
      </c>
      <c r="J3726" s="135">
        <v>8939.81</v>
      </c>
      <c r="K3726" s="135">
        <v>352.46000000000004</v>
      </c>
      <c r="L3726" s="135">
        <v>859.77999999999963</v>
      </c>
      <c r="M3726" s="141" t="str">
        <f t="shared" si="117"/>
        <v>201604</v>
      </c>
    </row>
    <row r="3727" spans="1:13" x14ac:dyDescent="0.25">
      <c r="A3727" s="35" t="str">
        <f>VLOOKUP(B3727,ResCat!$A$2:$B$269,2,FALSE)</f>
        <v>XXX</v>
      </c>
      <c r="B3727" s="68" t="str">
        <f>IF(ISNA(VLOOKUP(C3727,COA!$A$2:$B$340,2,FALSE)),"XXX",VLOOKUP(C3727,COA!$A$2:$B$340,2,FALSE))</f>
        <v>N91</v>
      </c>
      <c r="C3727" s="149" t="str">
        <f t="shared" si="118"/>
        <v>0010-1005-0016</v>
      </c>
      <c r="D3727" s="134" t="s">
        <v>478</v>
      </c>
      <c r="E3727" s="134" t="s">
        <v>447</v>
      </c>
      <c r="F3727" s="134" t="s">
        <v>479</v>
      </c>
      <c r="G3727" s="134" t="s">
        <v>361</v>
      </c>
      <c r="H3727" s="134" t="s">
        <v>1023</v>
      </c>
      <c r="I3727" s="134" t="s">
        <v>0</v>
      </c>
      <c r="J3727" s="135">
        <v>4429.9999999993233</v>
      </c>
      <c r="K3727" s="135">
        <v>542689.69999999995</v>
      </c>
      <c r="L3727" s="135">
        <v>542706.18999999994</v>
      </c>
      <c r="M3727" s="141" t="str">
        <f t="shared" si="117"/>
        <v>201604</v>
      </c>
    </row>
    <row r="3728" spans="1:13" x14ac:dyDescent="0.25">
      <c r="A3728" s="35" t="str">
        <f>VLOOKUP(B3728,ResCat!$A$2:$B$269,2,FALSE)</f>
        <v>XXX</v>
      </c>
      <c r="B3728" s="68" t="str">
        <f>IF(ISNA(VLOOKUP(C3728,COA!$A$2:$B$340,2,FALSE)),"XXX",VLOOKUP(C3728,COA!$A$2:$B$340,2,FALSE))</f>
        <v>N91</v>
      </c>
      <c r="C3728" s="149" t="str">
        <f t="shared" si="118"/>
        <v>0010-1005-0016</v>
      </c>
      <c r="D3728" s="134" t="s">
        <v>478</v>
      </c>
      <c r="E3728" s="134" t="s">
        <v>447</v>
      </c>
      <c r="F3728" s="134" t="s">
        <v>479</v>
      </c>
      <c r="G3728" s="134" t="s">
        <v>361</v>
      </c>
      <c r="H3728" s="134" t="s">
        <v>1023</v>
      </c>
      <c r="I3728" s="134" t="s">
        <v>2</v>
      </c>
      <c r="J3728" s="135">
        <v>24121.459999999995</v>
      </c>
      <c r="K3728" s="135">
        <v>4850.0599999999986</v>
      </c>
      <c r="L3728" s="135">
        <v>4643.8400000000011</v>
      </c>
      <c r="M3728" s="141" t="str">
        <f t="shared" si="117"/>
        <v>201604</v>
      </c>
    </row>
    <row r="3729" spans="1:13" x14ac:dyDescent="0.25">
      <c r="A3729" s="35" t="str">
        <f>VLOOKUP(B3729,ResCat!$A$2:$B$269,2,FALSE)</f>
        <v>XXX</v>
      </c>
      <c r="B3729" s="68" t="str">
        <f>IF(ISNA(VLOOKUP(C3729,COA!$A$2:$B$340,2,FALSE)),"XXX",VLOOKUP(C3729,COA!$A$2:$B$340,2,FALSE))</f>
        <v>N91</v>
      </c>
      <c r="C3729" s="149" t="str">
        <f t="shared" si="118"/>
        <v>0010-1005-0016</v>
      </c>
      <c r="D3729" s="134" t="s">
        <v>478</v>
      </c>
      <c r="E3729" s="134" t="s">
        <v>447</v>
      </c>
      <c r="F3729" s="134" t="s">
        <v>479</v>
      </c>
      <c r="G3729" s="134" t="s">
        <v>361</v>
      </c>
      <c r="H3729" s="134" t="s">
        <v>1023</v>
      </c>
      <c r="I3729" s="134" t="s">
        <v>1</v>
      </c>
      <c r="J3729" s="135">
        <v>45263.92</v>
      </c>
      <c r="K3729" s="135">
        <v>13226.990000000011</v>
      </c>
      <c r="L3729" s="135">
        <v>10704.900000000011</v>
      </c>
      <c r="M3729" s="141" t="str">
        <f t="shared" si="117"/>
        <v>201604</v>
      </c>
    </row>
    <row r="3730" spans="1:13" x14ac:dyDescent="0.25">
      <c r="A3730" s="35" t="str">
        <f>VLOOKUP(B3730,ResCat!$A$2:$B$269,2,FALSE)</f>
        <v>XXX</v>
      </c>
      <c r="B3730" s="68" t="str">
        <f>IF(ISNA(VLOOKUP(C3730,COA!$A$2:$B$340,2,FALSE)),"XXX",VLOOKUP(C3730,COA!$A$2:$B$340,2,FALSE))</f>
        <v>N91</v>
      </c>
      <c r="C3730" s="149" t="str">
        <f t="shared" si="118"/>
        <v>0010-1005-0016</v>
      </c>
      <c r="D3730" s="134" t="s">
        <v>478</v>
      </c>
      <c r="E3730" s="134" t="s">
        <v>447</v>
      </c>
      <c r="F3730" s="134" t="s">
        <v>479</v>
      </c>
      <c r="G3730" s="134" t="s">
        <v>312</v>
      </c>
      <c r="H3730" s="134" t="s">
        <v>1023</v>
      </c>
      <c r="I3730" s="134" t="s">
        <v>3</v>
      </c>
      <c r="J3730" s="135">
        <v>-1643.1000000000001</v>
      </c>
      <c r="K3730" s="135">
        <v>-1354.91</v>
      </c>
      <c r="L3730" s="135">
        <v>-1099.1299999999997</v>
      </c>
      <c r="M3730" s="141" t="str">
        <f t="shared" si="117"/>
        <v>201605</v>
      </c>
    </row>
    <row r="3731" spans="1:13" x14ac:dyDescent="0.25">
      <c r="A3731" s="35" t="str">
        <f>VLOOKUP(B3731,ResCat!$A$2:$B$269,2,FALSE)</f>
        <v>XXX</v>
      </c>
      <c r="B3731" s="68" t="str">
        <f>IF(ISNA(VLOOKUP(C3731,COA!$A$2:$B$340,2,FALSE)),"XXX",VLOOKUP(C3731,COA!$A$2:$B$340,2,FALSE))</f>
        <v>N91</v>
      </c>
      <c r="C3731" s="149" t="str">
        <f t="shared" si="118"/>
        <v>0010-1005-0016</v>
      </c>
      <c r="D3731" s="134" t="s">
        <v>478</v>
      </c>
      <c r="E3731" s="134" t="s">
        <v>447</v>
      </c>
      <c r="F3731" s="134" t="s">
        <v>479</v>
      </c>
      <c r="G3731" s="134" t="s">
        <v>312</v>
      </c>
      <c r="H3731" s="134" t="s">
        <v>1023</v>
      </c>
      <c r="I3731" s="134" t="s">
        <v>0</v>
      </c>
      <c r="J3731" s="135">
        <v>115687.78</v>
      </c>
      <c r="K3731" s="135">
        <v>-14933.589999999995</v>
      </c>
      <c r="L3731" s="135">
        <v>-17993.499999999993</v>
      </c>
      <c r="M3731" s="141" t="str">
        <f t="shared" si="117"/>
        <v>201605</v>
      </c>
    </row>
    <row r="3732" spans="1:13" x14ac:dyDescent="0.25">
      <c r="A3732" s="35" t="str">
        <f>VLOOKUP(B3732,ResCat!$A$2:$B$269,2,FALSE)</f>
        <v>XXX</v>
      </c>
      <c r="B3732" s="68" t="str">
        <f>IF(ISNA(VLOOKUP(C3732,COA!$A$2:$B$340,2,FALSE)),"XXX",VLOOKUP(C3732,COA!$A$2:$B$340,2,FALSE))</f>
        <v>N91</v>
      </c>
      <c r="C3732" s="149" t="str">
        <f t="shared" si="118"/>
        <v>0010-1005-0016</v>
      </c>
      <c r="D3732" s="134" t="s">
        <v>478</v>
      </c>
      <c r="E3732" s="134" t="s">
        <v>447</v>
      </c>
      <c r="F3732" s="134" t="s">
        <v>479</v>
      </c>
      <c r="G3732" s="134" t="s">
        <v>312</v>
      </c>
      <c r="H3732" s="134" t="s">
        <v>1023</v>
      </c>
      <c r="I3732" s="134" t="s">
        <v>336</v>
      </c>
      <c r="J3732" s="135">
        <v>30216</v>
      </c>
      <c r="K3732" s="135">
        <v>4497.1899999999987</v>
      </c>
      <c r="L3732" s="135">
        <v>4000</v>
      </c>
      <c r="M3732" s="141" t="str">
        <f t="shared" si="117"/>
        <v>201605</v>
      </c>
    </row>
    <row r="3733" spans="1:13" x14ac:dyDescent="0.25">
      <c r="A3733" s="35" t="str">
        <f>VLOOKUP(B3733,ResCat!$A$2:$B$269,2,FALSE)</f>
        <v>XXX</v>
      </c>
      <c r="B3733" s="68" t="str">
        <f>IF(ISNA(VLOOKUP(C3733,COA!$A$2:$B$340,2,FALSE)),"XXX",VLOOKUP(C3733,COA!$A$2:$B$340,2,FALSE))</f>
        <v>N91</v>
      </c>
      <c r="C3733" s="149" t="str">
        <f t="shared" si="118"/>
        <v>0010-1005-0016</v>
      </c>
      <c r="D3733" s="134" t="s">
        <v>478</v>
      </c>
      <c r="E3733" s="134" t="s">
        <v>447</v>
      </c>
      <c r="F3733" s="134" t="s">
        <v>479</v>
      </c>
      <c r="G3733" s="134" t="s">
        <v>312</v>
      </c>
      <c r="H3733" s="134" t="s">
        <v>1023</v>
      </c>
      <c r="I3733" s="134" t="s">
        <v>2</v>
      </c>
      <c r="J3733" s="135">
        <v>3710.2900000000009</v>
      </c>
      <c r="K3733" s="135">
        <v>3159.0600000000013</v>
      </c>
      <c r="L3733" s="135">
        <v>4272.4400000000014</v>
      </c>
      <c r="M3733" s="141" t="str">
        <f t="shared" si="117"/>
        <v>201605</v>
      </c>
    </row>
    <row r="3734" spans="1:13" x14ac:dyDescent="0.25">
      <c r="A3734" s="35" t="str">
        <f>VLOOKUP(B3734,ResCat!$A$2:$B$269,2,FALSE)</f>
        <v>XXX</v>
      </c>
      <c r="B3734" s="68" t="str">
        <f>IF(ISNA(VLOOKUP(C3734,COA!$A$2:$B$340,2,FALSE)),"XXX",VLOOKUP(C3734,COA!$A$2:$B$340,2,FALSE))</f>
        <v>N91</v>
      </c>
      <c r="C3734" s="149" t="str">
        <f t="shared" si="118"/>
        <v>0010-1005-0016</v>
      </c>
      <c r="D3734" s="134" t="s">
        <v>478</v>
      </c>
      <c r="E3734" s="134" t="s">
        <v>447</v>
      </c>
      <c r="F3734" s="134" t="s">
        <v>479</v>
      </c>
      <c r="G3734" s="134" t="s">
        <v>312</v>
      </c>
      <c r="H3734" s="134" t="s">
        <v>1023</v>
      </c>
      <c r="I3734" s="134" t="s">
        <v>1</v>
      </c>
      <c r="J3734" s="135">
        <v>21850.619999999992</v>
      </c>
      <c r="K3734" s="135">
        <v>11404.640000000005</v>
      </c>
      <c r="L3734" s="135">
        <v>8971.3499999999985</v>
      </c>
      <c r="M3734" s="141" t="str">
        <f t="shared" si="117"/>
        <v>201605</v>
      </c>
    </row>
    <row r="3735" spans="1:13" x14ac:dyDescent="0.25">
      <c r="A3735" s="35" t="str">
        <f>VLOOKUP(B3735,ResCat!$A$2:$B$269,2,FALSE)</f>
        <v>XXX</v>
      </c>
      <c r="B3735" s="68" t="str">
        <f>IF(ISNA(VLOOKUP(C3735,COA!$A$2:$B$340,2,FALSE)),"XXX",VLOOKUP(C3735,COA!$A$2:$B$340,2,FALSE))</f>
        <v>N91</v>
      </c>
      <c r="C3735" s="149" t="str">
        <f t="shared" si="118"/>
        <v>0010-1005-0016</v>
      </c>
      <c r="D3735" s="134" t="s">
        <v>478</v>
      </c>
      <c r="E3735" s="134" t="s">
        <v>447</v>
      </c>
      <c r="F3735" s="134" t="s">
        <v>479</v>
      </c>
      <c r="G3735" s="134" t="s">
        <v>357</v>
      </c>
      <c r="H3735" s="134" t="s">
        <v>1023</v>
      </c>
      <c r="I3735" s="134" t="s">
        <v>3</v>
      </c>
      <c r="J3735" s="135">
        <v>12516.179999999995</v>
      </c>
      <c r="K3735" s="135">
        <v>2047.0400000000006</v>
      </c>
      <c r="L3735" s="135">
        <v>3514.1499999999996</v>
      </c>
      <c r="M3735" s="141" t="str">
        <f t="shared" si="117"/>
        <v>201606</v>
      </c>
    </row>
    <row r="3736" spans="1:13" x14ac:dyDescent="0.25">
      <c r="A3736" s="35" t="str">
        <f>VLOOKUP(B3736,ResCat!$A$2:$B$269,2,FALSE)</f>
        <v>XXX</v>
      </c>
      <c r="B3736" s="68" t="str">
        <f>IF(ISNA(VLOOKUP(C3736,COA!$A$2:$B$340,2,FALSE)),"XXX",VLOOKUP(C3736,COA!$A$2:$B$340,2,FALSE))</f>
        <v>N91</v>
      </c>
      <c r="C3736" s="149" t="str">
        <f t="shared" si="118"/>
        <v>0010-1005-0016</v>
      </c>
      <c r="D3736" s="134" t="s">
        <v>478</v>
      </c>
      <c r="E3736" s="134" t="s">
        <v>447</v>
      </c>
      <c r="F3736" s="134" t="s">
        <v>479</v>
      </c>
      <c r="G3736" s="134" t="s">
        <v>357</v>
      </c>
      <c r="H3736" s="134" t="s">
        <v>1023</v>
      </c>
      <c r="I3736" s="134" t="s">
        <v>0</v>
      </c>
      <c r="J3736" s="135">
        <v>30899.47000000003</v>
      </c>
      <c r="K3736" s="135">
        <v>194728.02999999994</v>
      </c>
      <c r="L3736" s="135">
        <v>192518.47999999995</v>
      </c>
      <c r="M3736" s="141" t="str">
        <f t="shared" si="117"/>
        <v>201606</v>
      </c>
    </row>
    <row r="3737" spans="1:13" x14ac:dyDescent="0.25">
      <c r="A3737" s="35" t="str">
        <f>VLOOKUP(B3737,ResCat!$A$2:$B$269,2,FALSE)</f>
        <v>XXX</v>
      </c>
      <c r="B3737" s="68" t="str">
        <f>IF(ISNA(VLOOKUP(C3737,COA!$A$2:$B$340,2,FALSE)),"XXX",VLOOKUP(C3737,COA!$A$2:$B$340,2,FALSE))</f>
        <v>N91</v>
      </c>
      <c r="C3737" s="149" t="str">
        <f t="shared" si="118"/>
        <v>0010-1005-0016</v>
      </c>
      <c r="D3737" s="134" t="s">
        <v>478</v>
      </c>
      <c r="E3737" s="134" t="s">
        <v>447</v>
      </c>
      <c r="F3737" s="134" t="s">
        <v>479</v>
      </c>
      <c r="G3737" s="134" t="s">
        <v>357</v>
      </c>
      <c r="H3737" s="134" t="s">
        <v>1023</v>
      </c>
      <c r="I3737" s="134" t="s">
        <v>336</v>
      </c>
      <c r="J3737" s="135">
        <v>6799.9999999999982</v>
      </c>
      <c r="K3737" s="135">
        <v>6800</v>
      </c>
      <c r="L3737" s="135">
        <v>6800</v>
      </c>
      <c r="M3737" s="141" t="str">
        <f t="shared" si="117"/>
        <v>201606</v>
      </c>
    </row>
    <row r="3738" spans="1:13" x14ac:dyDescent="0.25">
      <c r="A3738" s="35" t="str">
        <f>VLOOKUP(B3738,ResCat!$A$2:$B$269,2,FALSE)</f>
        <v>XXX</v>
      </c>
      <c r="B3738" s="68" t="str">
        <f>IF(ISNA(VLOOKUP(C3738,COA!$A$2:$B$340,2,FALSE)),"XXX",VLOOKUP(C3738,COA!$A$2:$B$340,2,FALSE))</f>
        <v>N91</v>
      </c>
      <c r="C3738" s="149" t="str">
        <f t="shared" si="118"/>
        <v>0010-1005-0016</v>
      </c>
      <c r="D3738" s="134" t="s">
        <v>478</v>
      </c>
      <c r="E3738" s="134" t="s">
        <v>447</v>
      </c>
      <c r="F3738" s="134" t="s">
        <v>479</v>
      </c>
      <c r="G3738" s="134" t="s">
        <v>357</v>
      </c>
      <c r="H3738" s="134" t="s">
        <v>1023</v>
      </c>
      <c r="I3738" s="134" t="s">
        <v>2</v>
      </c>
      <c r="J3738" s="135">
        <v>11335.520000000002</v>
      </c>
      <c r="K3738" s="135">
        <v>7432.25</v>
      </c>
      <c r="L3738" s="135">
        <v>6988.5399999999972</v>
      </c>
      <c r="M3738" s="141" t="str">
        <f t="shared" si="117"/>
        <v>201606</v>
      </c>
    </row>
    <row r="3739" spans="1:13" x14ac:dyDescent="0.25">
      <c r="A3739" s="35" t="str">
        <f>VLOOKUP(B3739,ResCat!$A$2:$B$269,2,FALSE)</f>
        <v>XXX</v>
      </c>
      <c r="B3739" s="68" t="str">
        <f>IF(ISNA(VLOOKUP(C3739,COA!$A$2:$B$340,2,FALSE)),"XXX",VLOOKUP(C3739,COA!$A$2:$B$340,2,FALSE))</f>
        <v>N91</v>
      </c>
      <c r="C3739" s="149" t="str">
        <f t="shared" si="118"/>
        <v>0010-1005-0016</v>
      </c>
      <c r="D3739" s="134" t="s">
        <v>478</v>
      </c>
      <c r="E3739" s="134" t="s">
        <v>447</v>
      </c>
      <c r="F3739" s="134" t="s">
        <v>479</v>
      </c>
      <c r="G3739" s="134" t="s">
        <v>357</v>
      </c>
      <c r="H3739" s="134" t="s">
        <v>1023</v>
      </c>
      <c r="I3739" s="134" t="s">
        <v>1</v>
      </c>
      <c r="J3739" s="135">
        <v>13675.25</v>
      </c>
      <c r="K3739" s="135">
        <v>38846.969999999994</v>
      </c>
      <c r="L3739" s="135">
        <v>39012.87999999999</v>
      </c>
      <c r="M3739" s="141" t="str">
        <f t="shared" si="117"/>
        <v>201606</v>
      </c>
    </row>
    <row r="3740" spans="1:13" x14ac:dyDescent="0.25">
      <c r="A3740" s="35" t="str">
        <f>VLOOKUP(B3740,ResCat!$A$2:$B$269,2,FALSE)</f>
        <v>XXX</v>
      </c>
      <c r="B3740" s="68" t="str">
        <f>IF(ISNA(VLOOKUP(C3740,COA!$A$2:$B$340,2,FALSE)),"XXX",VLOOKUP(C3740,COA!$A$2:$B$340,2,FALSE))</f>
        <v>N91</v>
      </c>
      <c r="C3740" s="149" t="str">
        <f t="shared" si="118"/>
        <v>0010-1005-0016</v>
      </c>
      <c r="D3740" s="134" t="s">
        <v>478</v>
      </c>
      <c r="E3740" s="134" t="s">
        <v>447</v>
      </c>
      <c r="F3740" s="134" t="s">
        <v>479</v>
      </c>
      <c r="G3740" s="134" t="s">
        <v>314</v>
      </c>
      <c r="H3740" s="134" t="s">
        <v>1023</v>
      </c>
      <c r="I3740" s="134" t="s">
        <v>3</v>
      </c>
      <c r="J3740" s="135">
        <v>-3308.1400000000008</v>
      </c>
      <c r="K3740" s="135">
        <v>1020.8400000000005</v>
      </c>
      <c r="L3740" s="135">
        <v>1578.6700000000012</v>
      </c>
      <c r="M3740" s="141" t="str">
        <f t="shared" si="117"/>
        <v>201607</v>
      </c>
    </row>
    <row r="3741" spans="1:13" x14ac:dyDescent="0.25">
      <c r="A3741" s="35" t="str">
        <f>VLOOKUP(B3741,ResCat!$A$2:$B$269,2,FALSE)</f>
        <v>XXX</v>
      </c>
      <c r="B3741" s="68" t="str">
        <f>IF(ISNA(VLOOKUP(C3741,COA!$A$2:$B$340,2,FALSE)),"XXX",VLOOKUP(C3741,COA!$A$2:$B$340,2,FALSE))</f>
        <v>N91</v>
      </c>
      <c r="C3741" s="149" t="str">
        <f t="shared" si="118"/>
        <v>0010-1005-0016</v>
      </c>
      <c r="D3741" s="134" t="s">
        <v>478</v>
      </c>
      <c r="E3741" s="134" t="s">
        <v>447</v>
      </c>
      <c r="F3741" s="134" t="s">
        <v>479</v>
      </c>
      <c r="G3741" s="134" t="s">
        <v>314</v>
      </c>
      <c r="H3741" s="134" t="s">
        <v>1023</v>
      </c>
      <c r="I3741" s="134" t="s">
        <v>0</v>
      </c>
      <c r="J3741" s="135">
        <v>32292.449999999946</v>
      </c>
      <c r="K3741" s="135">
        <v>68604.99000000002</v>
      </c>
      <c r="L3741" s="135">
        <v>61763.860000000052</v>
      </c>
      <c r="M3741" s="141" t="str">
        <f t="shared" si="117"/>
        <v>201607</v>
      </c>
    </row>
    <row r="3742" spans="1:13" x14ac:dyDescent="0.25">
      <c r="A3742" s="35" t="str">
        <f>VLOOKUP(B3742,ResCat!$A$2:$B$269,2,FALSE)</f>
        <v>XXX</v>
      </c>
      <c r="B3742" s="68" t="str">
        <f>IF(ISNA(VLOOKUP(C3742,COA!$A$2:$B$340,2,FALSE)),"XXX",VLOOKUP(C3742,COA!$A$2:$B$340,2,FALSE))</f>
        <v>N91</v>
      </c>
      <c r="C3742" s="149" t="str">
        <f t="shared" si="118"/>
        <v>0010-1005-0016</v>
      </c>
      <c r="D3742" s="134" t="s">
        <v>478</v>
      </c>
      <c r="E3742" s="134" t="s">
        <v>447</v>
      </c>
      <c r="F3742" s="134" t="s">
        <v>479</v>
      </c>
      <c r="G3742" s="134" t="s">
        <v>314</v>
      </c>
      <c r="H3742" s="134" t="s">
        <v>1023</v>
      </c>
      <c r="I3742" s="134" t="s">
        <v>336</v>
      </c>
      <c r="J3742" s="135">
        <v>527.1</v>
      </c>
      <c r="K3742" s="135">
        <v>0</v>
      </c>
      <c r="L3742" s="135">
        <v>0</v>
      </c>
      <c r="M3742" s="141" t="str">
        <f t="shared" si="117"/>
        <v>201607</v>
      </c>
    </row>
    <row r="3743" spans="1:13" x14ac:dyDescent="0.25">
      <c r="A3743" s="35" t="str">
        <f>VLOOKUP(B3743,ResCat!$A$2:$B$269,2,FALSE)</f>
        <v>XXX</v>
      </c>
      <c r="B3743" s="68" t="str">
        <f>IF(ISNA(VLOOKUP(C3743,COA!$A$2:$B$340,2,FALSE)),"XXX",VLOOKUP(C3743,COA!$A$2:$B$340,2,FALSE))</f>
        <v>N91</v>
      </c>
      <c r="C3743" s="149" t="str">
        <f t="shared" si="118"/>
        <v>0010-1005-0016</v>
      </c>
      <c r="D3743" s="134" t="s">
        <v>478</v>
      </c>
      <c r="E3743" s="134" t="s">
        <v>447</v>
      </c>
      <c r="F3743" s="134" t="s">
        <v>479</v>
      </c>
      <c r="G3743" s="134" t="s">
        <v>314</v>
      </c>
      <c r="H3743" s="134" t="s">
        <v>1023</v>
      </c>
      <c r="I3743" s="134" t="s">
        <v>2</v>
      </c>
      <c r="J3743" s="135">
        <v>17115.219999999998</v>
      </c>
      <c r="K3743" s="135">
        <v>13223.45</v>
      </c>
      <c r="L3743" s="135">
        <v>11766.359999999997</v>
      </c>
      <c r="M3743" s="141" t="str">
        <f t="shared" si="117"/>
        <v>201607</v>
      </c>
    </row>
    <row r="3744" spans="1:13" x14ac:dyDescent="0.25">
      <c r="A3744" s="35" t="str">
        <f>VLOOKUP(B3744,ResCat!$A$2:$B$269,2,FALSE)</f>
        <v>XXX</v>
      </c>
      <c r="B3744" s="68" t="str">
        <f>IF(ISNA(VLOOKUP(C3744,COA!$A$2:$B$340,2,FALSE)),"XXX",VLOOKUP(C3744,COA!$A$2:$B$340,2,FALSE))</f>
        <v>N91</v>
      </c>
      <c r="C3744" s="149" t="str">
        <f t="shared" si="118"/>
        <v>0010-1005-0016</v>
      </c>
      <c r="D3744" s="134" t="s">
        <v>478</v>
      </c>
      <c r="E3744" s="134" t="s">
        <v>447</v>
      </c>
      <c r="F3744" s="134" t="s">
        <v>479</v>
      </c>
      <c r="G3744" s="134" t="s">
        <v>314</v>
      </c>
      <c r="H3744" s="134" t="s">
        <v>1023</v>
      </c>
      <c r="I3744" s="134" t="s">
        <v>1</v>
      </c>
      <c r="J3744" s="135">
        <v>9635.25</v>
      </c>
      <c r="K3744" s="135">
        <v>12602.279999999993</v>
      </c>
      <c r="L3744" s="135">
        <v>17601.789999999997</v>
      </c>
      <c r="M3744" s="141" t="str">
        <f t="shared" si="117"/>
        <v>201607</v>
      </c>
    </row>
    <row r="3745" spans="1:13" x14ac:dyDescent="0.25">
      <c r="A3745" s="35" t="str">
        <f>VLOOKUP(B3745,ResCat!$A$2:$B$269,2,FALSE)</f>
        <v>XXX</v>
      </c>
      <c r="B3745" s="68" t="str">
        <f>IF(ISNA(VLOOKUP(C3745,COA!$A$2:$B$340,2,FALSE)),"XXX",VLOOKUP(C3745,COA!$A$2:$B$340,2,FALSE))</f>
        <v>N91</v>
      </c>
      <c r="C3745" s="149" t="str">
        <f t="shared" si="118"/>
        <v>0010-1005-0016</v>
      </c>
      <c r="D3745" s="134" t="s">
        <v>478</v>
      </c>
      <c r="E3745" s="134" t="s">
        <v>447</v>
      </c>
      <c r="F3745" s="134" t="s">
        <v>479</v>
      </c>
      <c r="G3745" s="134" t="s">
        <v>339</v>
      </c>
      <c r="H3745" s="134" t="s">
        <v>1023</v>
      </c>
      <c r="I3745" s="134" t="s">
        <v>3</v>
      </c>
      <c r="J3745" s="135">
        <v>3613.2799999999993</v>
      </c>
      <c r="K3745" s="135">
        <v>4708.8199999999933</v>
      </c>
      <c r="L3745" s="135">
        <v>4907.1499999999996</v>
      </c>
      <c r="M3745" s="141" t="str">
        <f t="shared" si="117"/>
        <v>201608</v>
      </c>
    </row>
    <row r="3746" spans="1:13" x14ac:dyDescent="0.25">
      <c r="A3746" s="35" t="str">
        <f>VLOOKUP(B3746,ResCat!$A$2:$B$269,2,FALSE)</f>
        <v>XXX</v>
      </c>
      <c r="B3746" s="68" t="str">
        <f>IF(ISNA(VLOOKUP(C3746,COA!$A$2:$B$340,2,FALSE)),"XXX",VLOOKUP(C3746,COA!$A$2:$B$340,2,FALSE))</f>
        <v>N91</v>
      </c>
      <c r="C3746" s="149" t="str">
        <f t="shared" si="118"/>
        <v>0010-1005-0016</v>
      </c>
      <c r="D3746" s="134" t="s">
        <v>478</v>
      </c>
      <c r="E3746" s="134" t="s">
        <v>447</v>
      </c>
      <c r="F3746" s="134" t="s">
        <v>479</v>
      </c>
      <c r="G3746" s="134" t="s">
        <v>339</v>
      </c>
      <c r="H3746" s="134" t="s">
        <v>1023</v>
      </c>
      <c r="I3746" s="134" t="s">
        <v>0</v>
      </c>
      <c r="J3746" s="135">
        <v>766720.87999999989</v>
      </c>
      <c r="K3746" s="135">
        <v>575815.69999999984</v>
      </c>
      <c r="L3746" s="135">
        <v>560907.4099999998</v>
      </c>
      <c r="M3746" s="141" t="str">
        <f t="shared" si="117"/>
        <v>201608</v>
      </c>
    </row>
    <row r="3747" spans="1:13" x14ac:dyDescent="0.25">
      <c r="A3747" s="35" t="str">
        <f>VLOOKUP(B3747,ResCat!$A$2:$B$269,2,FALSE)</f>
        <v>XXX</v>
      </c>
      <c r="B3747" s="68" t="str">
        <f>IF(ISNA(VLOOKUP(C3747,COA!$A$2:$B$340,2,FALSE)),"XXX",VLOOKUP(C3747,COA!$A$2:$B$340,2,FALSE))</f>
        <v>N91</v>
      </c>
      <c r="C3747" s="149" t="str">
        <f t="shared" si="118"/>
        <v>0010-1005-0016</v>
      </c>
      <c r="D3747" s="134" t="s">
        <v>478</v>
      </c>
      <c r="E3747" s="134" t="s">
        <v>447</v>
      </c>
      <c r="F3747" s="134" t="s">
        <v>479</v>
      </c>
      <c r="G3747" s="134" t="s">
        <v>339</v>
      </c>
      <c r="H3747" s="134" t="s">
        <v>1023</v>
      </c>
      <c r="I3747" s="134" t="s">
        <v>336</v>
      </c>
      <c r="J3747" s="135">
        <v>8064.35</v>
      </c>
      <c r="K3747" s="135">
        <v>1223.78</v>
      </c>
      <c r="L3747" s="135">
        <v>1232.93</v>
      </c>
      <c r="M3747" s="141" t="str">
        <f t="shared" si="117"/>
        <v>201608</v>
      </c>
    </row>
    <row r="3748" spans="1:13" x14ac:dyDescent="0.25">
      <c r="A3748" s="35" t="str">
        <f>VLOOKUP(B3748,ResCat!$A$2:$B$269,2,FALSE)</f>
        <v>XXX</v>
      </c>
      <c r="B3748" s="68" t="str">
        <f>IF(ISNA(VLOOKUP(C3748,COA!$A$2:$B$340,2,FALSE)),"XXX",VLOOKUP(C3748,COA!$A$2:$B$340,2,FALSE))</f>
        <v>N91</v>
      </c>
      <c r="C3748" s="149" t="str">
        <f t="shared" si="118"/>
        <v>0010-1005-0016</v>
      </c>
      <c r="D3748" s="134" t="s">
        <v>478</v>
      </c>
      <c r="E3748" s="134" t="s">
        <v>447</v>
      </c>
      <c r="F3748" s="134" t="s">
        <v>479</v>
      </c>
      <c r="G3748" s="134" t="s">
        <v>339</v>
      </c>
      <c r="H3748" s="134" t="s">
        <v>1023</v>
      </c>
      <c r="I3748" s="134" t="s">
        <v>2</v>
      </c>
      <c r="J3748" s="135">
        <v>68362.169999999984</v>
      </c>
      <c r="K3748" s="135">
        <v>36293.439999999988</v>
      </c>
      <c r="L3748" s="135">
        <v>34138.639999999985</v>
      </c>
      <c r="M3748" s="141" t="str">
        <f t="shared" si="117"/>
        <v>201608</v>
      </c>
    </row>
    <row r="3749" spans="1:13" x14ac:dyDescent="0.25">
      <c r="A3749" s="35" t="str">
        <f>VLOOKUP(B3749,ResCat!$A$2:$B$269,2,FALSE)</f>
        <v>XXX</v>
      </c>
      <c r="B3749" s="68" t="str">
        <f>IF(ISNA(VLOOKUP(C3749,COA!$A$2:$B$340,2,FALSE)),"XXX",VLOOKUP(C3749,COA!$A$2:$B$340,2,FALSE))</f>
        <v>N91</v>
      </c>
      <c r="C3749" s="149" t="str">
        <f t="shared" si="118"/>
        <v>0010-1005-0016</v>
      </c>
      <c r="D3749" s="134" t="s">
        <v>478</v>
      </c>
      <c r="E3749" s="134" t="s">
        <v>447</v>
      </c>
      <c r="F3749" s="134" t="s">
        <v>479</v>
      </c>
      <c r="G3749" s="134" t="s">
        <v>339</v>
      </c>
      <c r="H3749" s="134" t="s">
        <v>1023</v>
      </c>
      <c r="I3749" s="134" t="s">
        <v>1</v>
      </c>
      <c r="J3749" s="135">
        <v>112245.66999999995</v>
      </c>
      <c r="K3749" s="135">
        <v>70180.61</v>
      </c>
      <c r="L3749" s="135">
        <v>64041.05999999999</v>
      </c>
      <c r="M3749" s="141" t="str">
        <f t="shared" si="117"/>
        <v>201608</v>
      </c>
    </row>
    <row r="3750" spans="1:13" x14ac:dyDescent="0.25">
      <c r="A3750" s="35" t="str">
        <f>VLOOKUP(B3750,ResCat!$A$2:$B$269,2,FALSE)</f>
        <v>XXX</v>
      </c>
      <c r="B3750" s="68" t="str">
        <f>IF(ISNA(VLOOKUP(C3750,COA!$A$2:$B$340,2,FALSE)),"XXX",VLOOKUP(C3750,COA!$A$2:$B$340,2,FALSE))</f>
        <v>N91</v>
      </c>
      <c r="C3750" s="149" t="str">
        <f t="shared" si="118"/>
        <v>0010-1005-0016</v>
      </c>
      <c r="D3750" s="134" t="s">
        <v>478</v>
      </c>
      <c r="E3750" s="134" t="s">
        <v>447</v>
      </c>
      <c r="F3750" s="134" t="s">
        <v>479</v>
      </c>
      <c r="G3750" s="134" t="s">
        <v>342</v>
      </c>
      <c r="H3750" s="134" t="s">
        <v>1023</v>
      </c>
      <c r="I3750" s="134" t="s">
        <v>3</v>
      </c>
      <c r="J3750" s="135">
        <v>21062.840000000007</v>
      </c>
      <c r="K3750" s="135">
        <v>4596.16</v>
      </c>
      <c r="L3750" s="135">
        <v>4607.7099999999991</v>
      </c>
      <c r="M3750" s="141" t="str">
        <f t="shared" si="117"/>
        <v>201609</v>
      </c>
    </row>
    <row r="3751" spans="1:13" x14ac:dyDescent="0.25">
      <c r="A3751" s="35" t="str">
        <f>VLOOKUP(B3751,ResCat!$A$2:$B$269,2,FALSE)</f>
        <v>XXX</v>
      </c>
      <c r="B3751" s="68" t="str">
        <f>IF(ISNA(VLOOKUP(C3751,COA!$A$2:$B$340,2,FALSE)),"XXX",VLOOKUP(C3751,COA!$A$2:$B$340,2,FALSE))</f>
        <v>N91</v>
      </c>
      <c r="C3751" s="149" t="str">
        <f t="shared" si="118"/>
        <v>0010-1005-0016</v>
      </c>
      <c r="D3751" s="134" t="s">
        <v>478</v>
      </c>
      <c r="E3751" s="134" t="s">
        <v>447</v>
      </c>
      <c r="F3751" s="134" t="s">
        <v>479</v>
      </c>
      <c r="G3751" s="134" t="s">
        <v>342</v>
      </c>
      <c r="H3751" s="134" t="s">
        <v>1023</v>
      </c>
      <c r="I3751" s="134" t="s">
        <v>0</v>
      </c>
      <c r="J3751" s="135">
        <v>1679872.7700000007</v>
      </c>
      <c r="K3751" s="135">
        <v>471405.7100000002</v>
      </c>
      <c r="L3751" s="135">
        <v>465349.53000000044</v>
      </c>
      <c r="M3751" s="141" t="str">
        <f t="shared" si="117"/>
        <v>201609</v>
      </c>
    </row>
    <row r="3752" spans="1:13" x14ac:dyDescent="0.25">
      <c r="A3752" s="35" t="str">
        <f>VLOOKUP(B3752,ResCat!$A$2:$B$269,2,FALSE)</f>
        <v>XXX</v>
      </c>
      <c r="B3752" s="68" t="str">
        <f>IF(ISNA(VLOOKUP(C3752,COA!$A$2:$B$340,2,FALSE)),"XXX",VLOOKUP(C3752,COA!$A$2:$B$340,2,FALSE))</f>
        <v>N91</v>
      </c>
      <c r="C3752" s="149" t="str">
        <f t="shared" si="118"/>
        <v>0010-1005-0016</v>
      </c>
      <c r="D3752" s="134" t="s">
        <v>478</v>
      </c>
      <c r="E3752" s="134" t="s">
        <v>447</v>
      </c>
      <c r="F3752" s="134" t="s">
        <v>479</v>
      </c>
      <c r="G3752" s="134" t="s">
        <v>342</v>
      </c>
      <c r="H3752" s="134" t="s">
        <v>1023</v>
      </c>
      <c r="I3752" s="134" t="s">
        <v>336</v>
      </c>
      <c r="J3752" s="135">
        <v>4000</v>
      </c>
      <c r="K3752" s="135">
        <v>246.2</v>
      </c>
      <c r="L3752" s="135">
        <v>246.2</v>
      </c>
      <c r="M3752" s="141" t="str">
        <f t="shared" si="117"/>
        <v>201609</v>
      </c>
    </row>
    <row r="3753" spans="1:13" x14ac:dyDescent="0.25">
      <c r="A3753" s="35" t="str">
        <f>VLOOKUP(B3753,ResCat!$A$2:$B$269,2,FALSE)</f>
        <v>XXX</v>
      </c>
      <c r="B3753" s="68" t="str">
        <f>IF(ISNA(VLOOKUP(C3753,COA!$A$2:$B$340,2,FALSE)),"XXX",VLOOKUP(C3753,COA!$A$2:$B$340,2,FALSE))</f>
        <v>N91</v>
      </c>
      <c r="C3753" s="149" t="str">
        <f t="shared" si="118"/>
        <v>0010-1005-0016</v>
      </c>
      <c r="D3753" s="134" t="s">
        <v>478</v>
      </c>
      <c r="E3753" s="134" t="s">
        <v>447</v>
      </c>
      <c r="F3753" s="134" t="s">
        <v>479</v>
      </c>
      <c r="G3753" s="134" t="s">
        <v>342</v>
      </c>
      <c r="H3753" s="134" t="s">
        <v>1023</v>
      </c>
      <c r="I3753" s="134" t="s">
        <v>2</v>
      </c>
      <c r="J3753" s="135">
        <v>100570.35</v>
      </c>
      <c r="K3753" s="135">
        <v>47553.98</v>
      </c>
      <c r="L3753" s="135">
        <v>40709.919999999976</v>
      </c>
      <c r="M3753" s="141" t="str">
        <f t="shared" si="117"/>
        <v>201609</v>
      </c>
    </row>
    <row r="3754" spans="1:13" x14ac:dyDescent="0.25">
      <c r="A3754" s="35" t="str">
        <f>VLOOKUP(B3754,ResCat!$A$2:$B$269,2,FALSE)</f>
        <v>XXX</v>
      </c>
      <c r="B3754" s="68" t="str">
        <f>IF(ISNA(VLOOKUP(C3754,COA!$A$2:$B$340,2,FALSE)),"XXX",VLOOKUP(C3754,COA!$A$2:$B$340,2,FALSE))</f>
        <v>N91</v>
      </c>
      <c r="C3754" s="149" t="str">
        <f t="shared" si="118"/>
        <v>0010-1005-0016</v>
      </c>
      <c r="D3754" s="134" t="s">
        <v>478</v>
      </c>
      <c r="E3754" s="134" t="s">
        <v>447</v>
      </c>
      <c r="F3754" s="134" t="s">
        <v>479</v>
      </c>
      <c r="G3754" s="134" t="s">
        <v>342</v>
      </c>
      <c r="H3754" s="134" t="s">
        <v>1023</v>
      </c>
      <c r="I3754" s="134" t="s">
        <v>1</v>
      </c>
      <c r="J3754" s="135">
        <v>1818.2099999999928</v>
      </c>
      <c r="K3754" s="135">
        <v>1063.9299999999998</v>
      </c>
      <c r="L3754" s="135">
        <v>-762.10000000000423</v>
      </c>
      <c r="M3754" s="141" t="str">
        <f t="shared" si="117"/>
        <v>201609</v>
      </c>
    </row>
    <row r="3755" spans="1:13" x14ac:dyDescent="0.25">
      <c r="A3755" s="35" t="str">
        <f>VLOOKUP(B3755,ResCat!$A$2:$B$269,2,FALSE)</f>
        <v>XXX</v>
      </c>
      <c r="B3755" s="68" t="str">
        <f>IF(ISNA(VLOOKUP(C3755,COA!$A$2:$B$340,2,FALSE)),"XXX",VLOOKUP(C3755,COA!$A$2:$B$340,2,FALSE))</f>
        <v>N91</v>
      </c>
      <c r="C3755" s="149" t="str">
        <f t="shared" si="118"/>
        <v>0010-1005-0016</v>
      </c>
      <c r="D3755" s="134" t="s">
        <v>478</v>
      </c>
      <c r="E3755" s="134" t="s">
        <v>447</v>
      </c>
      <c r="F3755" s="134" t="s">
        <v>479</v>
      </c>
      <c r="G3755" s="134" t="s">
        <v>316</v>
      </c>
      <c r="H3755" s="134" t="s">
        <v>1023</v>
      </c>
      <c r="I3755" s="134" t="s">
        <v>3</v>
      </c>
      <c r="J3755" s="135">
        <v>13692.74</v>
      </c>
      <c r="K3755" s="135">
        <v>1673.7300000000007</v>
      </c>
      <c r="L3755" s="135">
        <v>144.23999999999955</v>
      </c>
      <c r="M3755" s="141" t="str">
        <f t="shared" si="117"/>
        <v>201610</v>
      </c>
    </row>
    <row r="3756" spans="1:13" x14ac:dyDescent="0.25">
      <c r="A3756" s="35" t="str">
        <f>VLOOKUP(B3756,ResCat!$A$2:$B$269,2,FALSE)</f>
        <v>XXX</v>
      </c>
      <c r="B3756" s="68" t="str">
        <f>IF(ISNA(VLOOKUP(C3756,COA!$A$2:$B$340,2,FALSE)),"XXX",VLOOKUP(C3756,COA!$A$2:$B$340,2,FALSE))</f>
        <v>N91</v>
      </c>
      <c r="C3756" s="149" t="str">
        <f t="shared" si="118"/>
        <v>0010-1005-0016</v>
      </c>
      <c r="D3756" s="134" t="s">
        <v>478</v>
      </c>
      <c r="E3756" s="134" t="s">
        <v>447</v>
      </c>
      <c r="F3756" s="134" t="s">
        <v>479</v>
      </c>
      <c r="G3756" s="134" t="s">
        <v>316</v>
      </c>
      <c r="H3756" s="134" t="s">
        <v>1023</v>
      </c>
      <c r="I3756" s="134" t="s">
        <v>0</v>
      </c>
      <c r="J3756" s="135">
        <v>589028.1100000001</v>
      </c>
      <c r="K3756" s="135">
        <v>651271.33000000031</v>
      </c>
      <c r="L3756" s="135">
        <v>651736.35000000021</v>
      </c>
      <c r="M3756" s="141" t="str">
        <f t="shared" si="117"/>
        <v>201610</v>
      </c>
    </row>
    <row r="3757" spans="1:13" x14ac:dyDescent="0.25">
      <c r="A3757" s="35" t="str">
        <f>VLOOKUP(B3757,ResCat!$A$2:$B$269,2,FALSE)</f>
        <v>XXX</v>
      </c>
      <c r="B3757" s="68" t="str">
        <f>IF(ISNA(VLOOKUP(C3757,COA!$A$2:$B$340,2,FALSE)),"XXX",VLOOKUP(C3757,COA!$A$2:$B$340,2,FALSE))</f>
        <v>N91</v>
      </c>
      <c r="C3757" s="149" t="str">
        <f t="shared" si="118"/>
        <v>0010-1005-0016</v>
      </c>
      <c r="D3757" s="134" t="s">
        <v>478</v>
      </c>
      <c r="E3757" s="134" t="s">
        <v>447</v>
      </c>
      <c r="F3757" s="134" t="s">
        <v>479</v>
      </c>
      <c r="G3757" s="134" t="s">
        <v>316</v>
      </c>
      <c r="H3757" s="134" t="s">
        <v>1023</v>
      </c>
      <c r="I3757" s="134" t="s">
        <v>336</v>
      </c>
      <c r="J3757" s="135">
        <v>700</v>
      </c>
      <c r="K3757" s="135">
        <v>226.75</v>
      </c>
      <c r="L3757" s="135">
        <v>0</v>
      </c>
      <c r="M3757" s="141" t="str">
        <f t="shared" si="117"/>
        <v>201610</v>
      </c>
    </row>
    <row r="3758" spans="1:13" x14ac:dyDescent="0.25">
      <c r="A3758" s="35" t="str">
        <f>VLOOKUP(B3758,ResCat!$A$2:$B$269,2,FALSE)</f>
        <v>XXX</v>
      </c>
      <c r="B3758" s="68" t="str">
        <f>IF(ISNA(VLOOKUP(C3758,COA!$A$2:$B$340,2,FALSE)),"XXX",VLOOKUP(C3758,COA!$A$2:$B$340,2,FALSE))</f>
        <v>N91</v>
      </c>
      <c r="C3758" s="149" t="str">
        <f t="shared" si="118"/>
        <v>0010-1005-0016</v>
      </c>
      <c r="D3758" s="134" t="s">
        <v>478</v>
      </c>
      <c r="E3758" s="134" t="s">
        <v>447</v>
      </c>
      <c r="F3758" s="134" t="s">
        <v>479</v>
      </c>
      <c r="G3758" s="134" t="s">
        <v>316</v>
      </c>
      <c r="H3758" s="134" t="s">
        <v>1023</v>
      </c>
      <c r="I3758" s="134" t="s">
        <v>2</v>
      </c>
      <c r="J3758" s="135">
        <v>88082.400000000023</v>
      </c>
      <c r="K3758" s="135">
        <v>28725.240000000005</v>
      </c>
      <c r="L3758" s="135">
        <v>18325.739999999998</v>
      </c>
      <c r="M3758" s="141" t="str">
        <f t="shared" si="117"/>
        <v>201610</v>
      </c>
    </row>
    <row r="3759" spans="1:13" x14ac:dyDescent="0.25">
      <c r="A3759" s="35" t="str">
        <f>VLOOKUP(B3759,ResCat!$A$2:$B$269,2,FALSE)</f>
        <v>XXX</v>
      </c>
      <c r="B3759" s="68" t="str">
        <f>IF(ISNA(VLOOKUP(C3759,COA!$A$2:$B$340,2,FALSE)),"XXX",VLOOKUP(C3759,COA!$A$2:$B$340,2,FALSE))</f>
        <v>N91</v>
      </c>
      <c r="C3759" s="149" t="str">
        <f t="shared" si="118"/>
        <v>0010-1005-0016</v>
      </c>
      <c r="D3759" s="134" t="s">
        <v>478</v>
      </c>
      <c r="E3759" s="134" t="s">
        <v>447</v>
      </c>
      <c r="F3759" s="134" t="s">
        <v>479</v>
      </c>
      <c r="G3759" s="134" t="s">
        <v>316</v>
      </c>
      <c r="H3759" s="134" t="s">
        <v>1023</v>
      </c>
      <c r="I3759" s="134" t="s">
        <v>1</v>
      </c>
      <c r="J3759" s="135">
        <v>87606.569999999963</v>
      </c>
      <c r="K3759" s="135">
        <v>73369.840000000011</v>
      </c>
      <c r="L3759" s="135">
        <v>69865.11</v>
      </c>
      <c r="M3759" s="141" t="str">
        <f t="shared" si="117"/>
        <v>201610</v>
      </c>
    </row>
    <row r="3760" spans="1:13" x14ac:dyDescent="0.25">
      <c r="A3760" s="35" t="str">
        <f>VLOOKUP(B3760,ResCat!$A$2:$B$269,2,FALSE)</f>
        <v>XXX</v>
      </c>
      <c r="B3760" s="68" t="str">
        <f>IF(ISNA(VLOOKUP(C3760,COA!$A$2:$B$340,2,FALSE)),"XXX",VLOOKUP(C3760,COA!$A$2:$B$340,2,FALSE))</f>
        <v>N91</v>
      </c>
      <c r="C3760" s="149" t="str">
        <f t="shared" si="118"/>
        <v>0010-1005-0016</v>
      </c>
      <c r="D3760" s="134" t="s">
        <v>478</v>
      </c>
      <c r="E3760" s="134" t="s">
        <v>447</v>
      </c>
      <c r="F3760" s="134" t="s">
        <v>479</v>
      </c>
      <c r="G3760" s="134" t="s">
        <v>318</v>
      </c>
      <c r="H3760" s="134" t="s">
        <v>1023</v>
      </c>
      <c r="I3760" s="134" t="s">
        <v>3</v>
      </c>
      <c r="J3760" s="135">
        <v>19833.750000000018</v>
      </c>
      <c r="K3760" s="135">
        <v>2259.4700000000034</v>
      </c>
      <c r="L3760" s="135">
        <v>2635.2100000000028</v>
      </c>
      <c r="M3760" s="141" t="str">
        <f t="shared" si="117"/>
        <v>201611</v>
      </c>
    </row>
    <row r="3761" spans="1:13" x14ac:dyDescent="0.25">
      <c r="A3761" s="35" t="str">
        <f>VLOOKUP(B3761,ResCat!$A$2:$B$269,2,FALSE)</f>
        <v>XXX</v>
      </c>
      <c r="B3761" s="68" t="str">
        <f>IF(ISNA(VLOOKUP(C3761,COA!$A$2:$B$340,2,FALSE)),"XXX",VLOOKUP(C3761,COA!$A$2:$B$340,2,FALSE))</f>
        <v>N91</v>
      </c>
      <c r="C3761" s="149" t="str">
        <f t="shared" si="118"/>
        <v>0010-1005-0016</v>
      </c>
      <c r="D3761" s="134" t="s">
        <v>478</v>
      </c>
      <c r="E3761" s="134" t="s">
        <v>447</v>
      </c>
      <c r="F3761" s="134" t="s">
        <v>479</v>
      </c>
      <c r="G3761" s="134" t="s">
        <v>318</v>
      </c>
      <c r="H3761" s="134" t="s">
        <v>1023</v>
      </c>
      <c r="I3761" s="134" t="s">
        <v>0</v>
      </c>
      <c r="J3761" s="135">
        <v>1064905.31</v>
      </c>
      <c r="K3761" s="135">
        <v>412248.33</v>
      </c>
      <c r="L3761" s="135">
        <v>401151.55999999988</v>
      </c>
      <c r="M3761" s="141" t="str">
        <f t="shared" si="117"/>
        <v>201611</v>
      </c>
    </row>
    <row r="3762" spans="1:13" x14ac:dyDescent="0.25">
      <c r="A3762" s="35" t="str">
        <f>VLOOKUP(B3762,ResCat!$A$2:$B$269,2,FALSE)</f>
        <v>XXX</v>
      </c>
      <c r="B3762" s="68" t="str">
        <f>IF(ISNA(VLOOKUP(C3762,COA!$A$2:$B$340,2,FALSE)),"XXX",VLOOKUP(C3762,COA!$A$2:$B$340,2,FALSE))</f>
        <v>N91</v>
      </c>
      <c r="C3762" s="149" t="str">
        <f t="shared" si="118"/>
        <v>0010-1005-0016</v>
      </c>
      <c r="D3762" s="134" t="s">
        <v>478</v>
      </c>
      <c r="E3762" s="134" t="s">
        <v>447</v>
      </c>
      <c r="F3762" s="134" t="s">
        <v>479</v>
      </c>
      <c r="G3762" s="134" t="s">
        <v>318</v>
      </c>
      <c r="H3762" s="134" t="s">
        <v>1023</v>
      </c>
      <c r="I3762" s="134" t="s">
        <v>336</v>
      </c>
      <c r="J3762" s="135">
        <v>12524</v>
      </c>
      <c r="K3762" s="135">
        <v>482.85</v>
      </c>
      <c r="L3762" s="135">
        <v>482.85</v>
      </c>
      <c r="M3762" s="141" t="str">
        <f t="shared" si="117"/>
        <v>201611</v>
      </c>
    </row>
    <row r="3763" spans="1:13" x14ac:dyDescent="0.25">
      <c r="A3763" s="35" t="str">
        <f>VLOOKUP(B3763,ResCat!$A$2:$B$269,2,FALSE)</f>
        <v>XXX</v>
      </c>
      <c r="B3763" s="68" t="str">
        <f>IF(ISNA(VLOOKUP(C3763,COA!$A$2:$B$340,2,FALSE)),"XXX",VLOOKUP(C3763,COA!$A$2:$B$340,2,FALSE))</f>
        <v>N91</v>
      </c>
      <c r="C3763" s="149" t="str">
        <f t="shared" si="118"/>
        <v>0010-1005-0016</v>
      </c>
      <c r="D3763" s="134" t="s">
        <v>478</v>
      </c>
      <c r="E3763" s="134" t="s">
        <v>447</v>
      </c>
      <c r="F3763" s="134" t="s">
        <v>479</v>
      </c>
      <c r="G3763" s="134" t="s">
        <v>318</v>
      </c>
      <c r="H3763" s="134" t="s">
        <v>1023</v>
      </c>
      <c r="I3763" s="134" t="s">
        <v>2</v>
      </c>
      <c r="J3763" s="135">
        <v>202864.00999999998</v>
      </c>
      <c r="K3763" s="135">
        <v>113820.33999999992</v>
      </c>
      <c r="L3763" s="135">
        <v>108737.23999999995</v>
      </c>
      <c r="M3763" s="141" t="str">
        <f t="shared" si="117"/>
        <v>201611</v>
      </c>
    </row>
    <row r="3764" spans="1:13" x14ac:dyDescent="0.25">
      <c r="A3764" s="35" t="str">
        <f>VLOOKUP(B3764,ResCat!$A$2:$B$269,2,FALSE)</f>
        <v>XXX</v>
      </c>
      <c r="B3764" s="68" t="str">
        <f>IF(ISNA(VLOOKUP(C3764,COA!$A$2:$B$340,2,FALSE)),"XXX",VLOOKUP(C3764,COA!$A$2:$B$340,2,FALSE))</f>
        <v>N91</v>
      </c>
      <c r="C3764" s="149" t="str">
        <f t="shared" si="118"/>
        <v>0010-1005-0016</v>
      </c>
      <c r="D3764" s="134" t="s">
        <v>478</v>
      </c>
      <c r="E3764" s="134" t="s">
        <v>447</v>
      </c>
      <c r="F3764" s="134" t="s">
        <v>479</v>
      </c>
      <c r="G3764" s="134" t="s">
        <v>318</v>
      </c>
      <c r="H3764" s="134" t="s">
        <v>1023</v>
      </c>
      <c r="I3764" s="134" t="s">
        <v>1</v>
      </c>
      <c r="J3764" s="135">
        <v>247427.44</v>
      </c>
      <c r="K3764" s="135">
        <v>314635.58000000007</v>
      </c>
      <c r="L3764" s="135">
        <v>300612.0900000002</v>
      </c>
      <c r="M3764" s="141" t="str">
        <f t="shared" si="117"/>
        <v>201611</v>
      </c>
    </row>
    <row r="3765" spans="1:13" x14ac:dyDescent="0.25">
      <c r="A3765" s="35" t="str">
        <f>VLOOKUP(B3765,ResCat!$A$2:$B$269,2,FALSE)</f>
        <v>XXX</v>
      </c>
      <c r="B3765" s="68" t="str">
        <f>IF(ISNA(VLOOKUP(C3765,COA!$A$2:$B$340,2,FALSE)),"XXX",VLOOKUP(C3765,COA!$A$2:$B$340,2,FALSE))</f>
        <v>N91</v>
      </c>
      <c r="C3765" s="149" t="str">
        <f t="shared" si="118"/>
        <v>0010-1005-0016</v>
      </c>
      <c r="D3765" s="134" t="s">
        <v>478</v>
      </c>
      <c r="E3765" s="134" t="s">
        <v>447</v>
      </c>
      <c r="F3765" s="134" t="s">
        <v>479</v>
      </c>
      <c r="G3765" s="134" t="s">
        <v>320</v>
      </c>
      <c r="H3765" s="134" t="s">
        <v>1023</v>
      </c>
      <c r="I3765" s="134" t="s">
        <v>3</v>
      </c>
      <c r="J3765" s="135">
        <v>70491.970000000059</v>
      </c>
      <c r="K3765" s="135">
        <v>83984.859999999768</v>
      </c>
      <c r="L3765" s="135">
        <v>78899.49999999984</v>
      </c>
      <c r="M3765" s="141" t="str">
        <f t="shared" si="117"/>
        <v>201612</v>
      </c>
    </row>
    <row r="3766" spans="1:13" x14ac:dyDescent="0.25">
      <c r="A3766" s="35" t="str">
        <f>VLOOKUP(B3766,ResCat!$A$2:$B$269,2,FALSE)</f>
        <v>XXX</v>
      </c>
      <c r="B3766" s="68" t="str">
        <f>IF(ISNA(VLOOKUP(C3766,COA!$A$2:$B$340,2,FALSE)),"XXX",VLOOKUP(C3766,COA!$A$2:$B$340,2,FALSE))</f>
        <v>N91</v>
      </c>
      <c r="C3766" s="149" t="str">
        <f t="shared" si="118"/>
        <v>0010-1005-0016</v>
      </c>
      <c r="D3766" s="134" t="s">
        <v>478</v>
      </c>
      <c r="E3766" s="134" t="s">
        <v>447</v>
      </c>
      <c r="F3766" s="134" t="s">
        <v>479</v>
      </c>
      <c r="G3766" s="134" t="s">
        <v>320</v>
      </c>
      <c r="H3766" s="134" t="s">
        <v>1023</v>
      </c>
      <c r="I3766" s="134" t="s">
        <v>0</v>
      </c>
      <c r="J3766" s="135">
        <v>633141.06999999983</v>
      </c>
      <c r="K3766" s="135">
        <v>1652385.51</v>
      </c>
      <c r="L3766" s="135">
        <v>207771.88000000006</v>
      </c>
      <c r="M3766" s="141" t="str">
        <f t="shared" si="117"/>
        <v>201612</v>
      </c>
    </row>
    <row r="3767" spans="1:13" x14ac:dyDescent="0.25">
      <c r="A3767" s="35" t="str">
        <f>VLOOKUP(B3767,ResCat!$A$2:$B$269,2,FALSE)</f>
        <v>XXX</v>
      </c>
      <c r="B3767" s="68" t="str">
        <f>IF(ISNA(VLOOKUP(C3767,COA!$A$2:$B$340,2,FALSE)),"XXX",VLOOKUP(C3767,COA!$A$2:$B$340,2,FALSE))</f>
        <v>N91</v>
      </c>
      <c r="C3767" s="149" t="str">
        <f t="shared" si="118"/>
        <v>0010-1005-0016</v>
      </c>
      <c r="D3767" s="134" t="s">
        <v>478</v>
      </c>
      <c r="E3767" s="134" t="s">
        <v>447</v>
      </c>
      <c r="F3767" s="134" t="s">
        <v>479</v>
      </c>
      <c r="G3767" s="134" t="s">
        <v>320</v>
      </c>
      <c r="H3767" s="134" t="s">
        <v>1023</v>
      </c>
      <c r="I3767" s="134" t="s">
        <v>336</v>
      </c>
      <c r="J3767" s="135">
        <v>12991.92</v>
      </c>
      <c r="K3767" s="135">
        <v>97.899999999999977</v>
      </c>
      <c r="L3767" s="135">
        <v>-137.13999999999987</v>
      </c>
      <c r="M3767" s="141" t="str">
        <f t="shared" si="117"/>
        <v>201612</v>
      </c>
    </row>
    <row r="3768" spans="1:13" x14ac:dyDescent="0.25">
      <c r="A3768" s="35" t="str">
        <f>VLOOKUP(B3768,ResCat!$A$2:$B$269,2,FALSE)</f>
        <v>XXX</v>
      </c>
      <c r="B3768" s="68" t="str">
        <f>IF(ISNA(VLOOKUP(C3768,COA!$A$2:$B$340,2,FALSE)),"XXX",VLOOKUP(C3768,COA!$A$2:$B$340,2,FALSE))</f>
        <v>N91</v>
      </c>
      <c r="C3768" s="149" t="str">
        <f t="shared" si="118"/>
        <v>0010-1005-0016</v>
      </c>
      <c r="D3768" s="134" t="s">
        <v>478</v>
      </c>
      <c r="E3768" s="134" t="s">
        <v>447</v>
      </c>
      <c r="F3768" s="134" t="s">
        <v>479</v>
      </c>
      <c r="G3768" s="134" t="s">
        <v>320</v>
      </c>
      <c r="H3768" s="134" t="s">
        <v>1023</v>
      </c>
      <c r="I3768" s="134" t="s">
        <v>2</v>
      </c>
      <c r="J3768" s="135">
        <v>149457.35999999999</v>
      </c>
      <c r="K3768" s="135">
        <v>47940.6499999999</v>
      </c>
      <c r="L3768" s="135">
        <v>41486.879999999968</v>
      </c>
      <c r="M3768" s="141" t="str">
        <f t="shared" si="117"/>
        <v>201612</v>
      </c>
    </row>
    <row r="3769" spans="1:13" x14ac:dyDescent="0.25">
      <c r="A3769" s="35" t="str">
        <f>VLOOKUP(B3769,ResCat!$A$2:$B$269,2,FALSE)</f>
        <v>XXX</v>
      </c>
      <c r="B3769" s="68" t="str">
        <f>IF(ISNA(VLOOKUP(C3769,COA!$A$2:$B$340,2,FALSE)),"XXX",VLOOKUP(C3769,COA!$A$2:$B$340,2,FALSE))</f>
        <v>N91</v>
      </c>
      <c r="C3769" s="149" t="str">
        <f t="shared" si="118"/>
        <v>0010-1005-0016</v>
      </c>
      <c r="D3769" s="134" t="s">
        <v>478</v>
      </c>
      <c r="E3769" s="134" t="s">
        <v>447</v>
      </c>
      <c r="F3769" s="134" t="s">
        <v>479</v>
      </c>
      <c r="G3769" s="134" t="s">
        <v>320</v>
      </c>
      <c r="H3769" s="134" t="s">
        <v>1023</v>
      </c>
      <c r="I3769" s="134" t="s">
        <v>1</v>
      </c>
      <c r="J3769" s="135">
        <v>317464.71999999997</v>
      </c>
      <c r="K3769" s="135">
        <v>180759.40999999997</v>
      </c>
      <c r="L3769" s="135">
        <v>117746.5</v>
      </c>
      <c r="M3769" s="141" t="str">
        <f t="shared" si="117"/>
        <v>201612</v>
      </c>
    </row>
    <row r="3770" spans="1:13" x14ac:dyDescent="0.25">
      <c r="A3770" s="35" t="str">
        <f>VLOOKUP(B3770,ResCat!$A$2:$B$269,2,FALSE)</f>
        <v>XXX</v>
      </c>
      <c r="B3770" s="68" t="str">
        <f>IF(ISNA(VLOOKUP(C3770,COA!$A$2:$B$340,2,FALSE)),"XXX",VLOOKUP(C3770,COA!$A$2:$B$340,2,FALSE))</f>
        <v>N91</v>
      </c>
      <c r="C3770" s="149" t="str">
        <f t="shared" si="118"/>
        <v>0010-1005-0016</v>
      </c>
      <c r="D3770" s="134" t="s">
        <v>478</v>
      </c>
      <c r="E3770" s="134" t="s">
        <v>447</v>
      </c>
      <c r="F3770" s="134" t="s">
        <v>479</v>
      </c>
      <c r="G3770" s="134" t="s">
        <v>322</v>
      </c>
      <c r="H3770" s="134" t="s">
        <v>1023</v>
      </c>
      <c r="I3770" s="134" t="s">
        <v>3</v>
      </c>
      <c r="J3770" s="135">
        <v>56484.74000000002</v>
      </c>
      <c r="K3770" s="135">
        <v>-13627.980000000018</v>
      </c>
      <c r="L3770" s="135">
        <v>-9298.0400000000063</v>
      </c>
      <c r="M3770" s="141" t="str">
        <f t="shared" si="117"/>
        <v>201701</v>
      </c>
    </row>
    <row r="3771" spans="1:13" x14ac:dyDescent="0.25">
      <c r="A3771" s="35" t="str">
        <f>VLOOKUP(B3771,ResCat!$A$2:$B$269,2,FALSE)</f>
        <v>XXX</v>
      </c>
      <c r="B3771" s="68" t="str">
        <f>IF(ISNA(VLOOKUP(C3771,COA!$A$2:$B$340,2,FALSE)),"XXX",VLOOKUP(C3771,COA!$A$2:$B$340,2,FALSE))</f>
        <v>N91</v>
      </c>
      <c r="C3771" s="149" t="str">
        <f t="shared" si="118"/>
        <v>0010-1005-0016</v>
      </c>
      <c r="D3771" s="134" t="s">
        <v>478</v>
      </c>
      <c r="E3771" s="134" t="s">
        <v>447</v>
      </c>
      <c r="F3771" s="134" t="s">
        <v>479</v>
      </c>
      <c r="G3771" s="134" t="s">
        <v>322</v>
      </c>
      <c r="H3771" s="134" t="s">
        <v>1023</v>
      </c>
      <c r="I3771" s="134" t="s">
        <v>0</v>
      </c>
      <c r="J3771" s="135">
        <v>267556.15000000002</v>
      </c>
      <c r="K3771" s="135">
        <v>934059.94000000006</v>
      </c>
      <c r="L3771" s="135">
        <v>931625.9100000005</v>
      </c>
      <c r="M3771" s="141" t="str">
        <f t="shared" si="117"/>
        <v>201701</v>
      </c>
    </row>
    <row r="3772" spans="1:13" x14ac:dyDescent="0.25">
      <c r="A3772" s="35" t="str">
        <f>VLOOKUP(B3772,ResCat!$A$2:$B$269,2,FALSE)</f>
        <v>XXX</v>
      </c>
      <c r="B3772" s="68" t="str">
        <f>IF(ISNA(VLOOKUP(C3772,COA!$A$2:$B$340,2,FALSE)),"XXX",VLOOKUP(C3772,COA!$A$2:$B$340,2,FALSE))</f>
        <v>N91</v>
      </c>
      <c r="C3772" s="149" t="str">
        <f t="shared" si="118"/>
        <v>0010-1005-0016</v>
      </c>
      <c r="D3772" s="134" t="s">
        <v>478</v>
      </c>
      <c r="E3772" s="134" t="s">
        <v>447</v>
      </c>
      <c r="F3772" s="134" t="s">
        <v>479</v>
      </c>
      <c r="G3772" s="134" t="s">
        <v>322</v>
      </c>
      <c r="H3772" s="134" t="s">
        <v>1023</v>
      </c>
      <c r="I3772" s="134" t="s">
        <v>336</v>
      </c>
      <c r="J3772" s="135">
        <v>10448.84</v>
      </c>
      <c r="K3772" s="135">
        <v>-34465.800000000003</v>
      </c>
      <c r="L3772" s="135">
        <v>-34053.120000000003</v>
      </c>
      <c r="M3772" s="141" t="str">
        <f t="shared" si="117"/>
        <v>201701</v>
      </c>
    </row>
    <row r="3773" spans="1:13" x14ac:dyDescent="0.25">
      <c r="A3773" s="35" t="str">
        <f>VLOOKUP(B3773,ResCat!$A$2:$B$269,2,FALSE)</f>
        <v>XXX</v>
      </c>
      <c r="B3773" s="68" t="str">
        <f>IF(ISNA(VLOOKUP(C3773,COA!$A$2:$B$340,2,FALSE)),"XXX",VLOOKUP(C3773,COA!$A$2:$B$340,2,FALSE))</f>
        <v>N91</v>
      </c>
      <c r="C3773" s="149" t="str">
        <f t="shared" si="118"/>
        <v>0010-1005-0016</v>
      </c>
      <c r="D3773" s="134" t="s">
        <v>478</v>
      </c>
      <c r="E3773" s="134" t="s">
        <v>447</v>
      </c>
      <c r="F3773" s="134" t="s">
        <v>479</v>
      </c>
      <c r="G3773" s="134" t="s">
        <v>322</v>
      </c>
      <c r="H3773" s="134" t="s">
        <v>1023</v>
      </c>
      <c r="I3773" s="134" t="s">
        <v>2</v>
      </c>
      <c r="J3773" s="135">
        <v>292238.00999999978</v>
      </c>
      <c r="K3773" s="135">
        <v>160518.48999999926</v>
      </c>
      <c r="L3773" s="135">
        <v>137869.2899999996</v>
      </c>
      <c r="M3773" s="141" t="str">
        <f t="shared" si="117"/>
        <v>201701</v>
      </c>
    </row>
    <row r="3774" spans="1:13" x14ac:dyDescent="0.25">
      <c r="A3774" s="35" t="str">
        <f>VLOOKUP(B3774,ResCat!$A$2:$B$269,2,FALSE)</f>
        <v>XXX</v>
      </c>
      <c r="B3774" s="68" t="str">
        <f>IF(ISNA(VLOOKUP(C3774,COA!$A$2:$B$340,2,FALSE)),"XXX",VLOOKUP(C3774,COA!$A$2:$B$340,2,FALSE))</f>
        <v>N91</v>
      </c>
      <c r="C3774" s="149" t="str">
        <f t="shared" si="118"/>
        <v>0010-1005-0016</v>
      </c>
      <c r="D3774" s="134" t="s">
        <v>478</v>
      </c>
      <c r="E3774" s="134" t="s">
        <v>447</v>
      </c>
      <c r="F3774" s="134" t="s">
        <v>479</v>
      </c>
      <c r="G3774" s="134" t="s">
        <v>322</v>
      </c>
      <c r="H3774" s="134" t="s">
        <v>1023</v>
      </c>
      <c r="I3774" s="134" t="s">
        <v>1</v>
      </c>
      <c r="J3774" s="135">
        <v>237318.27000000011</v>
      </c>
      <c r="K3774" s="135">
        <v>116539.62999999999</v>
      </c>
      <c r="L3774" s="135">
        <v>108817.43</v>
      </c>
      <c r="M3774" s="141" t="str">
        <f t="shared" si="117"/>
        <v>201701</v>
      </c>
    </row>
    <row r="3775" spans="1:13" x14ac:dyDescent="0.25">
      <c r="A3775" s="35" t="str">
        <f>VLOOKUP(B3775,ResCat!$A$2:$B$269,2,FALSE)</f>
        <v>XXX</v>
      </c>
      <c r="B3775" s="68" t="str">
        <f>IF(ISNA(VLOOKUP(C3775,COA!$A$2:$B$340,2,FALSE)),"XXX",VLOOKUP(C3775,COA!$A$2:$B$340,2,FALSE))</f>
        <v>N91</v>
      </c>
      <c r="C3775" s="149" t="str">
        <f t="shared" si="118"/>
        <v>0010-1005-0016</v>
      </c>
      <c r="D3775" s="134" t="s">
        <v>478</v>
      </c>
      <c r="E3775" s="134" t="s">
        <v>447</v>
      </c>
      <c r="F3775" s="134" t="s">
        <v>479</v>
      </c>
      <c r="G3775" s="134" t="s">
        <v>324</v>
      </c>
      <c r="H3775" s="134" t="s">
        <v>1023</v>
      </c>
      <c r="I3775" s="134" t="s">
        <v>3</v>
      </c>
      <c r="J3775" s="135">
        <v>80521.359999999971</v>
      </c>
      <c r="K3775" s="135">
        <v>-3963.1999999999948</v>
      </c>
      <c r="L3775" s="135">
        <v>-8434.0099999999893</v>
      </c>
      <c r="M3775" s="141" t="str">
        <f t="shared" si="117"/>
        <v>201702</v>
      </c>
    </row>
    <row r="3776" spans="1:13" x14ac:dyDescent="0.25">
      <c r="A3776" s="35" t="str">
        <f>VLOOKUP(B3776,ResCat!$A$2:$B$269,2,FALSE)</f>
        <v>XXX</v>
      </c>
      <c r="B3776" s="68" t="str">
        <f>IF(ISNA(VLOOKUP(C3776,COA!$A$2:$B$340,2,FALSE)),"XXX",VLOOKUP(C3776,COA!$A$2:$B$340,2,FALSE))</f>
        <v>N91</v>
      </c>
      <c r="C3776" s="149" t="str">
        <f t="shared" si="118"/>
        <v>0010-1005-0016</v>
      </c>
      <c r="D3776" s="134" t="s">
        <v>478</v>
      </c>
      <c r="E3776" s="134" t="s">
        <v>447</v>
      </c>
      <c r="F3776" s="134" t="s">
        <v>479</v>
      </c>
      <c r="G3776" s="134" t="s">
        <v>324</v>
      </c>
      <c r="H3776" s="134" t="s">
        <v>1023</v>
      </c>
      <c r="I3776" s="134" t="s">
        <v>0</v>
      </c>
      <c r="J3776" s="135">
        <v>69031.04999999993</v>
      </c>
      <c r="K3776" s="135">
        <v>228883.65999999995</v>
      </c>
      <c r="L3776" s="135">
        <v>274428.26000000007</v>
      </c>
      <c r="M3776" s="141" t="str">
        <f t="shared" si="117"/>
        <v>201702</v>
      </c>
    </row>
    <row r="3777" spans="1:13" x14ac:dyDescent="0.25">
      <c r="A3777" s="35" t="str">
        <f>VLOOKUP(B3777,ResCat!$A$2:$B$269,2,FALSE)</f>
        <v>XXX</v>
      </c>
      <c r="B3777" s="68" t="str">
        <f>IF(ISNA(VLOOKUP(C3777,COA!$A$2:$B$340,2,FALSE)),"XXX",VLOOKUP(C3777,COA!$A$2:$B$340,2,FALSE))</f>
        <v>N91</v>
      </c>
      <c r="C3777" s="149" t="str">
        <f t="shared" si="118"/>
        <v>0010-1005-0016</v>
      </c>
      <c r="D3777" s="134" t="s">
        <v>478</v>
      </c>
      <c r="E3777" s="134" t="s">
        <v>447</v>
      </c>
      <c r="F3777" s="134" t="s">
        <v>479</v>
      </c>
      <c r="G3777" s="134" t="s">
        <v>324</v>
      </c>
      <c r="H3777" s="134" t="s">
        <v>1023</v>
      </c>
      <c r="I3777" s="134" t="s">
        <v>336</v>
      </c>
      <c r="J3777" s="135">
        <v>48296.060000000012</v>
      </c>
      <c r="K3777" s="135">
        <v>-25748.459999999995</v>
      </c>
      <c r="L3777" s="135">
        <v>-25369.660000000003</v>
      </c>
      <c r="M3777" s="141" t="str">
        <f t="shared" si="117"/>
        <v>201702</v>
      </c>
    </row>
    <row r="3778" spans="1:13" x14ac:dyDescent="0.25">
      <c r="A3778" s="35" t="str">
        <f>VLOOKUP(B3778,ResCat!$A$2:$B$269,2,FALSE)</f>
        <v>XXX</v>
      </c>
      <c r="B3778" s="68" t="str">
        <f>IF(ISNA(VLOOKUP(C3778,COA!$A$2:$B$340,2,FALSE)),"XXX",VLOOKUP(C3778,COA!$A$2:$B$340,2,FALSE))</f>
        <v>N91</v>
      </c>
      <c r="C3778" s="149" t="str">
        <f t="shared" si="118"/>
        <v>0010-1005-0016</v>
      </c>
      <c r="D3778" s="134" t="s">
        <v>478</v>
      </c>
      <c r="E3778" s="134" t="s">
        <v>447</v>
      </c>
      <c r="F3778" s="134" t="s">
        <v>479</v>
      </c>
      <c r="G3778" s="134" t="s">
        <v>324</v>
      </c>
      <c r="H3778" s="134" t="s">
        <v>1023</v>
      </c>
      <c r="I3778" s="134" t="s">
        <v>2</v>
      </c>
      <c r="J3778" s="135">
        <v>415894.4599999999</v>
      </c>
      <c r="K3778" s="135">
        <v>184811.2299999989</v>
      </c>
      <c r="L3778" s="135">
        <v>162731.76999999935</v>
      </c>
      <c r="M3778" s="141" t="str">
        <f t="shared" si="117"/>
        <v>201702</v>
      </c>
    </row>
    <row r="3779" spans="1:13" x14ac:dyDescent="0.25">
      <c r="A3779" s="35" t="str">
        <f>VLOOKUP(B3779,ResCat!$A$2:$B$269,2,FALSE)</f>
        <v>XXX</v>
      </c>
      <c r="B3779" s="68" t="str">
        <f>IF(ISNA(VLOOKUP(C3779,COA!$A$2:$B$340,2,FALSE)),"XXX",VLOOKUP(C3779,COA!$A$2:$B$340,2,FALSE))</f>
        <v>N91</v>
      </c>
      <c r="C3779" s="149" t="str">
        <f t="shared" si="118"/>
        <v>0010-1005-0016</v>
      </c>
      <c r="D3779" s="134" t="s">
        <v>478</v>
      </c>
      <c r="E3779" s="134" t="s">
        <v>447</v>
      </c>
      <c r="F3779" s="134" t="s">
        <v>479</v>
      </c>
      <c r="G3779" s="134" t="s">
        <v>324</v>
      </c>
      <c r="H3779" s="134" t="s">
        <v>1023</v>
      </c>
      <c r="I3779" s="134" t="s">
        <v>1</v>
      </c>
      <c r="J3779" s="135">
        <v>323637.14999999991</v>
      </c>
      <c r="K3779" s="135">
        <v>235692.33999999997</v>
      </c>
      <c r="L3779" s="135">
        <v>217359.87000000002</v>
      </c>
      <c r="M3779" s="141" t="str">
        <f t="shared" si="117"/>
        <v>201702</v>
      </c>
    </row>
    <row r="3780" spans="1:13" x14ac:dyDescent="0.25">
      <c r="A3780" s="35" t="str">
        <f>VLOOKUP(B3780,ResCat!$A$2:$B$269,2,FALSE)</f>
        <v>XXX</v>
      </c>
      <c r="B3780" s="68" t="str">
        <f>IF(ISNA(VLOOKUP(C3780,COA!$A$2:$B$340,2,FALSE)),"XXX",VLOOKUP(C3780,COA!$A$2:$B$340,2,FALSE))</f>
        <v>N91</v>
      </c>
      <c r="C3780" s="149" t="str">
        <f t="shared" si="118"/>
        <v>0010-1005-0016</v>
      </c>
      <c r="D3780" s="134" t="s">
        <v>478</v>
      </c>
      <c r="E3780" s="134" t="s">
        <v>447</v>
      </c>
      <c r="F3780" s="134" t="s">
        <v>479</v>
      </c>
      <c r="G3780" s="134" t="s">
        <v>326</v>
      </c>
      <c r="H3780" s="134" t="s">
        <v>1023</v>
      </c>
      <c r="I3780" s="134" t="s">
        <v>3</v>
      </c>
      <c r="J3780" s="135">
        <v>34988.349999999962</v>
      </c>
      <c r="K3780" s="135">
        <v>23615.879999999906</v>
      </c>
      <c r="L3780" s="135">
        <v>19181.099999999969</v>
      </c>
      <c r="M3780" s="141" t="str">
        <f t="shared" ref="M3780:M3843" si="119">IF(G3780&lt;$M$1,$M$1,G3780)</f>
        <v>201703</v>
      </c>
    </row>
    <row r="3781" spans="1:13" x14ac:dyDescent="0.25">
      <c r="A3781" s="35" t="str">
        <f>VLOOKUP(B3781,ResCat!$A$2:$B$269,2,FALSE)</f>
        <v>XXX</v>
      </c>
      <c r="B3781" s="68" t="str">
        <f>IF(ISNA(VLOOKUP(C3781,COA!$A$2:$B$340,2,FALSE)),"XXX",VLOOKUP(C3781,COA!$A$2:$B$340,2,FALSE))</f>
        <v>N91</v>
      </c>
      <c r="C3781" s="149" t="str">
        <f t="shared" ref="C3781:C3844" si="120">D3781&amp;"-"&amp;E3781&amp;"-"&amp;F3781</f>
        <v>0010-1005-0016</v>
      </c>
      <c r="D3781" s="134" t="s">
        <v>478</v>
      </c>
      <c r="E3781" s="134" t="s">
        <v>447</v>
      </c>
      <c r="F3781" s="134" t="s">
        <v>479</v>
      </c>
      <c r="G3781" s="134" t="s">
        <v>326</v>
      </c>
      <c r="H3781" s="134" t="s">
        <v>1023</v>
      </c>
      <c r="I3781" s="134" t="s">
        <v>0</v>
      </c>
      <c r="J3781" s="135">
        <v>1108748.6300000011</v>
      </c>
      <c r="K3781" s="135">
        <v>404287.88999999996</v>
      </c>
      <c r="L3781" s="135">
        <v>392283.07000000088</v>
      </c>
      <c r="M3781" s="141" t="str">
        <f t="shared" si="119"/>
        <v>201703</v>
      </c>
    </row>
    <row r="3782" spans="1:13" x14ac:dyDescent="0.25">
      <c r="A3782" s="35" t="str">
        <f>VLOOKUP(B3782,ResCat!$A$2:$B$269,2,FALSE)</f>
        <v>XXX</v>
      </c>
      <c r="B3782" s="68" t="str">
        <f>IF(ISNA(VLOOKUP(C3782,COA!$A$2:$B$340,2,FALSE)),"XXX",VLOOKUP(C3782,COA!$A$2:$B$340,2,FALSE))</f>
        <v>N91</v>
      </c>
      <c r="C3782" s="149" t="str">
        <f t="shared" si="120"/>
        <v>0010-1005-0016</v>
      </c>
      <c r="D3782" s="134" t="s">
        <v>478</v>
      </c>
      <c r="E3782" s="134" t="s">
        <v>447</v>
      </c>
      <c r="F3782" s="134" t="s">
        <v>479</v>
      </c>
      <c r="G3782" s="134" t="s">
        <v>326</v>
      </c>
      <c r="H3782" s="134" t="s">
        <v>1023</v>
      </c>
      <c r="I3782" s="134" t="s">
        <v>336</v>
      </c>
      <c r="J3782" s="135">
        <v>-24529.86</v>
      </c>
      <c r="K3782" s="135">
        <v>-27209.699999999997</v>
      </c>
      <c r="L3782" s="135">
        <v>-27031.230000000003</v>
      </c>
      <c r="M3782" s="141" t="str">
        <f t="shared" si="119"/>
        <v>201703</v>
      </c>
    </row>
    <row r="3783" spans="1:13" x14ac:dyDescent="0.25">
      <c r="A3783" s="35" t="str">
        <f>VLOOKUP(B3783,ResCat!$A$2:$B$269,2,FALSE)</f>
        <v>XXX</v>
      </c>
      <c r="B3783" s="68" t="str">
        <f>IF(ISNA(VLOOKUP(C3783,COA!$A$2:$B$340,2,FALSE)),"XXX",VLOOKUP(C3783,COA!$A$2:$B$340,2,FALSE))</f>
        <v>N91</v>
      </c>
      <c r="C3783" s="149" t="str">
        <f t="shared" si="120"/>
        <v>0010-1005-0016</v>
      </c>
      <c r="D3783" s="134" t="s">
        <v>478</v>
      </c>
      <c r="E3783" s="134" t="s">
        <v>447</v>
      </c>
      <c r="F3783" s="134" t="s">
        <v>479</v>
      </c>
      <c r="G3783" s="134" t="s">
        <v>326</v>
      </c>
      <c r="H3783" s="134" t="s">
        <v>1023</v>
      </c>
      <c r="I3783" s="134" t="s">
        <v>2</v>
      </c>
      <c r="J3783" s="135">
        <v>562809.19000000006</v>
      </c>
      <c r="K3783" s="135">
        <v>284238.41999999958</v>
      </c>
      <c r="L3783" s="135">
        <v>257475.49000000054</v>
      </c>
      <c r="M3783" s="141" t="str">
        <f t="shared" si="119"/>
        <v>201703</v>
      </c>
    </row>
    <row r="3784" spans="1:13" x14ac:dyDescent="0.25">
      <c r="A3784" s="35" t="str">
        <f>VLOOKUP(B3784,ResCat!$A$2:$B$269,2,FALSE)</f>
        <v>XXX</v>
      </c>
      <c r="B3784" s="68" t="str">
        <f>IF(ISNA(VLOOKUP(C3784,COA!$A$2:$B$340,2,FALSE)),"XXX",VLOOKUP(C3784,COA!$A$2:$B$340,2,FALSE))</f>
        <v>N91</v>
      </c>
      <c r="C3784" s="149" t="str">
        <f t="shared" si="120"/>
        <v>0010-1005-0016</v>
      </c>
      <c r="D3784" s="134" t="s">
        <v>478</v>
      </c>
      <c r="E3784" s="134" t="s">
        <v>447</v>
      </c>
      <c r="F3784" s="134" t="s">
        <v>479</v>
      </c>
      <c r="G3784" s="134" t="s">
        <v>326</v>
      </c>
      <c r="H3784" s="134" t="s">
        <v>1023</v>
      </c>
      <c r="I3784" s="134" t="s">
        <v>1</v>
      </c>
      <c r="J3784" s="135">
        <v>82016.70000000007</v>
      </c>
      <c r="K3784" s="135">
        <v>105426.52999999993</v>
      </c>
      <c r="L3784" s="135">
        <v>93788.74000000002</v>
      </c>
      <c r="M3784" s="141" t="str">
        <f t="shared" si="119"/>
        <v>201703</v>
      </c>
    </row>
    <row r="3785" spans="1:13" x14ac:dyDescent="0.25">
      <c r="A3785" s="35" t="str">
        <f>VLOOKUP(B3785,ResCat!$A$2:$B$269,2,FALSE)</f>
        <v>XXX</v>
      </c>
      <c r="B3785" s="68" t="str">
        <f>IF(ISNA(VLOOKUP(C3785,COA!$A$2:$B$340,2,FALSE)),"XXX",VLOOKUP(C3785,COA!$A$2:$B$340,2,FALSE))</f>
        <v>N91</v>
      </c>
      <c r="C3785" s="149" t="str">
        <f t="shared" si="120"/>
        <v>0010-1005-0016</v>
      </c>
      <c r="D3785" s="134" t="s">
        <v>478</v>
      </c>
      <c r="E3785" s="134" t="s">
        <v>447</v>
      </c>
      <c r="F3785" s="134" t="s">
        <v>479</v>
      </c>
      <c r="G3785" s="134" t="s">
        <v>328</v>
      </c>
      <c r="H3785" s="134" t="s">
        <v>1023</v>
      </c>
      <c r="I3785" s="134" t="s">
        <v>3</v>
      </c>
      <c r="J3785" s="135">
        <v>225961.15999999989</v>
      </c>
      <c r="K3785" s="135">
        <v>74401.329999999987</v>
      </c>
      <c r="L3785" s="135">
        <v>70819.939999999973</v>
      </c>
      <c r="M3785" s="141" t="str">
        <f t="shared" si="119"/>
        <v>201704</v>
      </c>
    </row>
    <row r="3786" spans="1:13" x14ac:dyDescent="0.25">
      <c r="A3786" s="35" t="str">
        <f>VLOOKUP(B3786,ResCat!$A$2:$B$269,2,FALSE)</f>
        <v>XXX</v>
      </c>
      <c r="B3786" s="68" t="str">
        <f>IF(ISNA(VLOOKUP(C3786,COA!$A$2:$B$340,2,FALSE)),"XXX",VLOOKUP(C3786,COA!$A$2:$B$340,2,FALSE))</f>
        <v>N91</v>
      </c>
      <c r="C3786" s="149" t="str">
        <f t="shared" si="120"/>
        <v>0010-1005-0016</v>
      </c>
      <c r="D3786" s="134" t="s">
        <v>478</v>
      </c>
      <c r="E3786" s="134" t="s">
        <v>447</v>
      </c>
      <c r="F3786" s="134" t="s">
        <v>479</v>
      </c>
      <c r="G3786" s="134" t="s">
        <v>328</v>
      </c>
      <c r="H3786" s="134" t="s">
        <v>1023</v>
      </c>
      <c r="I3786" s="134" t="s">
        <v>0</v>
      </c>
      <c r="J3786" s="135">
        <v>537327.8400000002</v>
      </c>
      <c r="K3786" s="135">
        <v>557727.4099999991</v>
      </c>
      <c r="L3786" s="135">
        <v>531084.48000000115</v>
      </c>
      <c r="M3786" s="141" t="str">
        <f t="shared" si="119"/>
        <v>201704</v>
      </c>
    </row>
    <row r="3787" spans="1:13" x14ac:dyDescent="0.25">
      <c r="A3787" s="35" t="str">
        <f>VLOOKUP(B3787,ResCat!$A$2:$B$269,2,FALSE)</f>
        <v>XXX</v>
      </c>
      <c r="B3787" s="68" t="str">
        <f>IF(ISNA(VLOOKUP(C3787,COA!$A$2:$B$340,2,FALSE)),"XXX",VLOOKUP(C3787,COA!$A$2:$B$340,2,FALSE))</f>
        <v>N91</v>
      </c>
      <c r="C3787" s="149" t="str">
        <f t="shared" si="120"/>
        <v>0010-1005-0016</v>
      </c>
      <c r="D3787" s="134" t="s">
        <v>478</v>
      </c>
      <c r="E3787" s="134" t="s">
        <v>447</v>
      </c>
      <c r="F3787" s="134" t="s">
        <v>479</v>
      </c>
      <c r="G3787" s="134" t="s">
        <v>328</v>
      </c>
      <c r="H3787" s="134" t="s">
        <v>1023</v>
      </c>
      <c r="I3787" s="134" t="s">
        <v>336</v>
      </c>
      <c r="J3787" s="135">
        <v>5508</v>
      </c>
      <c r="K3787" s="135">
        <v>-14340.54</v>
      </c>
      <c r="L3787" s="135">
        <v>-11012.09</v>
      </c>
      <c r="M3787" s="141" t="str">
        <f t="shared" si="119"/>
        <v>201704</v>
      </c>
    </row>
    <row r="3788" spans="1:13" x14ac:dyDescent="0.25">
      <c r="A3788" s="35" t="str">
        <f>VLOOKUP(B3788,ResCat!$A$2:$B$269,2,FALSE)</f>
        <v>XXX</v>
      </c>
      <c r="B3788" s="68" t="str">
        <f>IF(ISNA(VLOOKUP(C3788,COA!$A$2:$B$340,2,FALSE)),"XXX",VLOOKUP(C3788,COA!$A$2:$B$340,2,FALSE))</f>
        <v>N91</v>
      </c>
      <c r="C3788" s="149" t="str">
        <f t="shared" si="120"/>
        <v>0010-1005-0016</v>
      </c>
      <c r="D3788" s="134" t="s">
        <v>478</v>
      </c>
      <c r="E3788" s="134" t="s">
        <v>447</v>
      </c>
      <c r="F3788" s="134" t="s">
        <v>479</v>
      </c>
      <c r="G3788" s="134" t="s">
        <v>328</v>
      </c>
      <c r="H3788" s="134" t="s">
        <v>1023</v>
      </c>
      <c r="I3788" s="134" t="s">
        <v>2</v>
      </c>
      <c r="J3788" s="135">
        <v>390801.60000000033</v>
      </c>
      <c r="K3788" s="135">
        <v>180704.40999999875</v>
      </c>
      <c r="L3788" s="135">
        <v>155176.57999999964</v>
      </c>
      <c r="M3788" s="141" t="str">
        <f t="shared" si="119"/>
        <v>201704</v>
      </c>
    </row>
    <row r="3789" spans="1:13" x14ac:dyDescent="0.25">
      <c r="A3789" s="35" t="str">
        <f>VLOOKUP(B3789,ResCat!$A$2:$B$269,2,FALSE)</f>
        <v>XXX</v>
      </c>
      <c r="B3789" s="68" t="str">
        <f>IF(ISNA(VLOOKUP(C3789,COA!$A$2:$B$340,2,FALSE)),"XXX",VLOOKUP(C3789,COA!$A$2:$B$340,2,FALSE))</f>
        <v>N91</v>
      </c>
      <c r="C3789" s="149" t="str">
        <f t="shared" si="120"/>
        <v>0010-1005-0016</v>
      </c>
      <c r="D3789" s="134" t="s">
        <v>478</v>
      </c>
      <c r="E3789" s="134" t="s">
        <v>447</v>
      </c>
      <c r="F3789" s="134" t="s">
        <v>479</v>
      </c>
      <c r="G3789" s="134" t="s">
        <v>328</v>
      </c>
      <c r="H3789" s="134" t="s">
        <v>1023</v>
      </c>
      <c r="I3789" s="134" t="s">
        <v>1</v>
      </c>
      <c r="J3789" s="135">
        <v>254453.93000000011</v>
      </c>
      <c r="K3789" s="135">
        <v>79716.220000000045</v>
      </c>
      <c r="L3789" s="135">
        <v>55111.199999999975</v>
      </c>
      <c r="M3789" s="141" t="str">
        <f t="shared" si="119"/>
        <v>201704</v>
      </c>
    </row>
    <row r="3790" spans="1:13" x14ac:dyDescent="0.25">
      <c r="A3790" s="35" t="str">
        <f>VLOOKUP(B3790,ResCat!$A$2:$B$269,2,FALSE)</f>
        <v>XXX</v>
      </c>
      <c r="B3790" s="68" t="str">
        <f>IF(ISNA(VLOOKUP(C3790,COA!$A$2:$B$340,2,FALSE)),"XXX",VLOOKUP(C3790,COA!$A$2:$B$340,2,FALSE))</f>
        <v>N91</v>
      </c>
      <c r="C3790" s="149" t="str">
        <f t="shared" si="120"/>
        <v>0010-1005-0016</v>
      </c>
      <c r="D3790" s="134" t="s">
        <v>478</v>
      </c>
      <c r="E3790" s="134" t="s">
        <v>447</v>
      </c>
      <c r="F3790" s="134" t="s">
        <v>479</v>
      </c>
      <c r="G3790" s="134" t="s">
        <v>330</v>
      </c>
      <c r="H3790" s="134" t="s">
        <v>1023</v>
      </c>
      <c r="I3790" s="134" t="s">
        <v>3</v>
      </c>
      <c r="J3790" s="135">
        <v>147712.69999999998</v>
      </c>
      <c r="K3790" s="135">
        <v>62643.899999999951</v>
      </c>
      <c r="L3790" s="135">
        <v>50316.690000000024</v>
      </c>
      <c r="M3790" s="141" t="str">
        <f t="shared" si="119"/>
        <v>201705</v>
      </c>
    </row>
    <row r="3791" spans="1:13" x14ac:dyDescent="0.25">
      <c r="A3791" s="35" t="str">
        <f>VLOOKUP(B3791,ResCat!$A$2:$B$269,2,FALSE)</f>
        <v>XXX</v>
      </c>
      <c r="B3791" s="68" t="str">
        <f>IF(ISNA(VLOOKUP(C3791,COA!$A$2:$B$340,2,FALSE)),"XXX",VLOOKUP(C3791,COA!$A$2:$B$340,2,FALSE))</f>
        <v>N91</v>
      </c>
      <c r="C3791" s="149" t="str">
        <f t="shared" si="120"/>
        <v>0010-1005-0016</v>
      </c>
      <c r="D3791" s="134" t="s">
        <v>478</v>
      </c>
      <c r="E3791" s="134" t="s">
        <v>447</v>
      </c>
      <c r="F3791" s="134" t="s">
        <v>479</v>
      </c>
      <c r="G3791" s="134" t="s">
        <v>330</v>
      </c>
      <c r="H3791" s="134" t="s">
        <v>1023</v>
      </c>
      <c r="I3791" s="134" t="s">
        <v>368</v>
      </c>
      <c r="J3791" s="135">
        <v>38</v>
      </c>
      <c r="K3791" s="135">
        <v>21</v>
      </c>
      <c r="L3791" s="135">
        <v>18.899999999999999</v>
      </c>
      <c r="M3791" s="141" t="str">
        <f t="shared" si="119"/>
        <v>201705</v>
      </c>
    </row>
    <row r="3792" spans="1:13" x14ac:dyDescent="0.25">
      <c r="A3792" s="35" t="str">
        <f>VLOOKUP(B3792,ResCat!$A$2:$B$269,2,FALSE)</f>
        <v>XXX</v>
      </c>
      <c r="B3792" s="68" t="str">
        <f>IF(ISNA(VLOOKUP(C3792,COA!$A$2:$B$340,2,FALSE)),"XXX",VLOOKUP(C3792,COA!$A$2:$B$340,2,FALSE))</f>
        <v>N91</v>
      </c>
      <c r="C3792" s="149" t="str">
        <f t="shared" si="120"/>
        <v>0010-1005-0016</v>
      </c>
      <c r="D3792" s="134" t="s">
        <v>478</v>
      </c>
      <c r="E3792" s="134" t="s">
        <v>447</v>
      </c>
      <c r="F3792" s="134" t="s">
        <v>479</v>
      </c>
      <c r="G3792" s="134" t="s">
        <v>330</v>
      </c>
      <c r="H3792" s="134" t="s">
        <v>1023</v>
      </c>
      <c r="I3792" s="134" t="s">
        <v>0</v>
      </c>
      <c r="J3792" s="135">
        <v>6443880.4100000001</v>
      </c>
      <c r="K3792" s="135">
        <v>1714962.2900000005</v>
      </c>
      <c r="L3792" s="135">
        <v>1014738.4200000004</v>
      </c>
      <c r="M3792" s="141" t="str">
        <f t="shared" si="119"/>
        <v>201705</v>
      </c>
    </row>
    <row r="3793" spans="1:13" x14ac:dyDescent="0.25">
      <c r="A3793" s="35" t="str">
        <f>VLOOKUP(B3793,ResCat!$A$2:$B$269,2,FALSE)</f>
        <v>XXX</v>
      </c>
      <c r="B3793" s="68" t="str">
        <f>IF(ISNA(VLOOKUP(C3793,COA!$A$2:$B$340,2,FALSE)),"XXX",VLOOKUP(C3793,COA!$A$2:$B$340,2,FALSE))</f>
        <v>N91</v>
      </c>
      <c r="C3793" s="149" t="str">
        <f t="shared" si="120"/>
        <v>0010-1005-0016</v>
      </c>
      <c r="D3793" s="134" t="s">
        <v>478</v>
      </c>
      <c r="E3793" s="134" t="s">
        <v>447</v>
      </c>
      <c r="F3793" s="134" t="s">
        <v>479</v>
      </c>
      <c r="G3793" s="134" t="s">
        <v>330</v>
      </c>
      <c r="H3793" s="134" t="s">
        <v>1023</v>
      </c>
      <c r="I3793" s="134" t="s">
        <v>336</v>
      </c>
      <c r="J3793" s="135">
        <v>34476.83</v>
      </c>
      <c r="K3793" s="135">
        <v>1205.2100000000028</v>
      </c>
      <c r="L3793" s="135">
        <v>841.92000000000166</v>
      </c>
      <c r="M3793" s="141" t="str">
        <f t="shared" si="119"/>
        <v>201705</v>
      </c>
    </row>
    <row r="3794" spans="1:13" x14ac:dyDescent="0.25">
      <c r="A3794" s="35" t="str">
        <f>VLOOKUP(B3794,ResCat!$A$2:$B$269,2,FALSE)</f>
        <v>XXX</v>
      </c>
      <c r="B3794" s="68" t="str">
        <f>IF(ISNA(VLOOKUP(C3794,COA!$A$2:$B$340,2,FALSE)),"XXX",VLOOKUP(C3794,COA!$A$2:$B$340,2,FALSE))</f>
        <v>N91</v>
      </c>
      <c r="C3794" s="149" t="str">
        <f t="shared" si="120"/>
        <v>0010-1005-0016</v>
      </c>
      <c r="D3794" s="134" t="s">
        <v>478</v>
      </c>
      <c r="E3794" s="134" t="s">
        <v>447</v>
      </c>
      <c r="F3794" s="134" t="s">
        <v>479</v>
      </c>
      <c r="G3794" s="134" t="s">
        <v>330</v>
      </c>
      <c r="H3794" s="134" t="s">
        <v>1023</v>
      </c>
      <c r="I3794" s="134" t="s">
        <v>2</v>
      </c>
      <c r="J3794" s="135">
        <v>695609.53000000177</v>
      </c>
      <c r="K3794" s="135">
        <v>333338.36000000371</v>
      </c>
      <c r="L3794" s="135">
        <v>285845.84000000003</v>
      </c>
      <c r="M3794" s="141" t="str">
        <f t="shared" si="119"/>
        <v>201705</v>
      </c>
    </row>
    <row r="3795" spans="1:13" x14ac:dyDescent="0.25">
      <c r="A3795" s="35" t="str">
        <f>VLOOKUP(B3795,ResCat!$A$2:$B$269,2,FALSE)</f>
        <v>XXX</v>
      </c>
      <c r="B3795" s="68" t="str">
        <f>IF(ISNA(VLOOKUP(C3795,COA!$A$2:$B$340,2,FALSE)),"XXX",VLOOKUP(C3795,COA!$A$2:$B$340,2,FALSE))</f>
        <v>N91</v>
      </c>
      <c r="C3795" s="149" t="str">
        <f t="shared" si="120"/>
        <v>0010-1005-0016</v>
      </c>
      <c r="D3795" s="134" t="s">
        <v>478</v>
      </c>
      <c r="E3795" s="134" t="s">
        <v>447</v>
      </c>
      <c r="F3795" s="134" t="s">
        <v>479</v>
      </c>
      <c r="G3795" s="134" t="s">
        <v>330</v>
      </c>
      <c r="H3795" s="134" t="s">
        <v>1023</v>
      </c>
      <c r="I3795" s="134" t="s">
        <v>1</v>
      </c>
      <c r="J3795" s="135">
        <v>775710.51000000047</v>
      </c>
      <c r="K3795" s="135">
        <v>448640.29999999958</v>
      </c>
      <c r="L3795" s="135">
        <v>420690.43000000011</v>
      </c>
      <c r="M3795" s="141" t="str">
        <f t="shared" si="119"/>
        <v>201705</v>
      </c>
    </row>
    <row r="3796" spans="1:13" x14ac:dyDescent="0.25">
      <c r="A3796" s="35" t="str">
        <f>VLOOKUP(B3796,ResCat!$A$2:$B$269,2,FALSE)</f>
        <v>XXX</v>
      </c>
      <c r="B3796" s="68" t="str">
        <f>IF(ISNA(VLOOKUP(C3796,COA!$A$2:$B$340,2,FALSE)),"XXX",VLOOKUP(C3796,COA!$A$2:$B$340,2,FALSE))</f>
        <v>N91</v>
      </c>
      <c r="C3796" s="149" t="str">
        <f t="shared" si="120"/>
        <v>0010-1005-0016</v>
      </c>
      <c r="D3796" s="134" t="s">
        <v>478</v>
      </c>
      <c r="E3796" s="134" t="s">
        <v>447</v>
      </c>
      <c r="F3796" s="134" t="s">
        <v>479</v>
      </c>
      <c r="G3796" s="134" t="s">
        <v>332</v>
      </c>
      <c r="H3796" s="134" t="s">
        <v>1023</v>
      </c>
      <c r="I3796" s="134" t="s">
        <v>3</v>
      </c>
      <c r="J3796" s="135">
        <v>298879.35999999987</v>
      </c>
      <c r="K3796" s="135">
        <v>119926.31000000022</v>
      </c>
      <c r="L3796" s="135">
        <v>104399.79000000008</v>
      </c>
      <c r="M3796" s="141" t="str">
        <f t="shared" si="119"/>
        <v>201706</v>
      </c>
    </row>
    <row r="3797" spans="1:13" x14ac:dyDescent="0.25">
      <c r="A3797" s="35" t="str">
        <f>VLOOKUP(B3797,ResCat!$A$2:$B$269,2,FALSE)</f>
        <v>XXX</v>
      </c>
      <c r="B3797" s="68" t="str">
        <f>IF(ISNA(VLOOKUP(C3797,COA!$A$2:$B$340,2,FALSE)),"XXX",VLOOKUP(C3797,COA!$A$2:$B$340,2,FALSE))</f>
        <v>N91</v>
      </c>
      <c r="C3797" s="149" t="str">
        <f t="shared" si="120"/>
        <v>0010-1005-0016</v>
      </c>
      <c r="D3797" s="134" t="s">
        <v>478</v>
      </c>
      <c r="E3797" s="134" t="s">
        <v>447</v>
      </c>
      <c r="F3797" s="134" t="s">
        <v>479</v>
      </c>
      <c r="G3797" s="134" t="s">
        <v>332</v>
      </c>
      <c r="H3797" s="134" t="s">
        <v>1023</v>
      </c>
      <c r="I3797" s="134" t="s">
        <v>0</v>
      </c>
      <c r="J3797" s="135">
        <v>4499321.7</v>
      </c>
      <c r="K3797" s="135">
        <v>2311213.3499999973</v>
      </c>
      <c r="L3797" s="135">
        <v>2329827.5999999968</v>
      </c>
      <c r="M3797" s="141" t="str">
        <f t="shared" si="119"/>
        <v>201706</v>
      </c>
    </row>
    <row r="3798" spans="1:13" x14ac:dyDescent="0.25">
      <c r="A3798" s="35" t="str">
        <f>VLOOKUP(B3798,ResCat!$A$2:$B$269,2,FALSE)</f>
        <v>XXX</v>
      </c>
      <c r="B3798" s="68" t="str">
        <f>IF(ISNA(VLOOKUP(C3798,COA!$A$2:$B$340,2,FALSE)),"XXX",VLOOKUP(C3798,COA!$A$2:$B$340,2,FALSE))</f>
        <v>N91</v>
      </c>
      <c r="C3798" s="149" t="str">
        <f t="shared" si="120"/>
        <v>0010-1005-0016</v>
      </c>
      <c r="D3798" s="134" t="s">
        <v>478</v>
      </c>
      <c r="E3798" s="134" t="s">
        <v>447</v>
      </c>
      <c r="F3798" s="134" t="s">
        <v>479</v>
      </c>
      <c r="G3798" s="134" t="s">
        <v>332</v>
      </c>
      <c r="H3798" s="134" t="s">
        <v>1023</v>
      </c>
      <c r="I3798" s="134" t="s">
        <v>336</v>
      </c>
      <c r="J3798" s="135">
        <v>123758.28</v>
      </c>
      <c r="K3798" s="135">
        <v>4617.0300000000007</v>
      </c>
      <c r="L3798" s="135">
        <v>4907.2800000000016</v>
      </c>
      <c r="M3798" s="141" t="str">
        <f t="shared" si="119"/>
        <v>201706</v>
      </c>
    </row>
    <row r="3799" spans="1:13" x14ac:dyDescent="0.25">
      <c r="A3799" s="35" t="str">
        <f>VLOOKUP(B3799,ResCat!$A$2:$B$269,2,FALSE)</f>
        <v>XXX</v>
      </c>
      <c r="B3799" s="68" t="str">
        <f>IF(ISNA(VLOOKUP(C3799,COA!$A$2:$B$340,2,FALSE)),"XXX",VLOOKUP(C3799,COA!$A$2:$B$340,2,FALSE))</f>
        <v>N91</v>
      </c>
      <c r="C3799" s="149" t="str">
        <f t="shared" si="120"/>
        <v>0010-1005-0016</v>
      </c>
      <c r="D3799" s="134" t="s">
        <v>478</v>
      </c>
      <c r="E3799" s="134" t="s">
        <v>447</v>
      </c>
      <c r="F3799" s="134" t="s">
        <v>479</v>
      </c>
      <c r="G3799" s="134" t="s">
        <v>332</v>
      </c>
      <c r="H3799" s="134" t="s">
        <v>1023</v>
      </c>
      <c r="I3799" s="134" t="s">
        <v>2</v>
      </c>
      <c r="J3799" s="135">
        <v>984499.45999999973</v>
      </c>
      <c r="K3799" s="135">
        <v>433182.97000000032</v>
      </c>
      <c r="L3799" s="135">
        <v>378906.02999999997</v>
      </c>
      <c r="M3799" s="141" t="str">
        <f t="shared" si="119"/>
        <v>201706</v>
      </c>
    </row>
    <row r="3800" spans="1:13" x14ac:dyDescent="0.25">
      <c r="A3800" s="35" t="str">
        <f>VLOOKUP(B3800,ResCat!$A$2:$B$269,2,FALSE)</f>
        <v>XXX</v>
      </c>
      <c r="B3800" s="68" t="str">
        <f>IF(ISNA(VLOOKUP(C3800,COA!$A$2:$B$340,2,FALSE)),"XXX",VLOOKUP(C3800,COA!$A$2:$B$340,2,FALSE))</f>
        <v>N91</v>
      </c>
      <c r="C3800" s="149" t="str">
        <f t="shared" si="120"/>
        <v>0010-1005-0016</v>
      </c>
      <c r="D3800" s="134" t="s">
        <v>478</v>
      </c>
      <c r="E3800" s="134" t="s">
        <v>447</v>
      </c>
      <c r="F3800" s="134" t="s">
        <v>479</v>
      </c>
      <c r="G3800" s="134" t="s">
        <v>332</v>
      </c>
      <c r="H3800" s="134" t="s">
        <v>1023</v>
      </c>
      <c r="I3800" s="134" t="s">
        <v>1</v>
      </c>
      <c r="J3800" s="135">
        <v>593259.3899999999</v>
      </c>
      <c r="K3800" s="135">
        <v>299087.79999999981</v>
      </c>
      <c r="L3800" s="135">
        <v>245964.67999999964</v>
      </c>
      <c r="M3800" s="141" t="str">
        <f t="shared" si="119"/>
        <v>201706</v>
      </c>
    </row>
    <row r="3801" spans="1:13" x14ac:dyDescent="0.25">
      <c r="A3801" s="35" t="str">
        <f>VLOOKUP(B3801,ResCat!$A$2:$B$269,2,FALSE)</f>
        <v>XXX</v>
      </c>
      <c r="B3801" s="68" t="str">
        <f>IF(ISNA(VLOOKUP(C3801,COA!$A$2:$B$340,2,FALSE)),"XXX",VLOOKUP(C3801,COA!$A$2:$B$340,2,FALSE))</f>
        <v>N91</v>
      </c>
      <c r="C3801" s="149" t="str">
        <f t="shared" si="120"/>
        <v>0010-1005-0016</v>
      </c>
      <c r="D3801" s="134" t="s">
        <v>478</v>
      </c>
      <c r="E3801" s="134" t="s">
        <v>447</v>
      </c>
      <c r="F3801" s="134" t="s">
        <v>479</v>
      </c>
      <c r="G3801" s="134" t="s">
        <v>335</v>
      </c>
      <c r="H3801" s="134" t="s">
        <v>1023</v>
      </c>
      <c r="I3801" s="134" t="s">
        <v>3</v>
      </c>
      <c r="J3801" s="135">
        <v>461619.26999999938</v>
      </c>
      <c r="K3801" s="135">
        <v>119552.04000000023</v>
      </c>
      <c r="L3801" s="135">
        <v>99446.630000000077</v>
      </c>
      <c r="M3801" s="141" t="str">
        <f t="shared" si="119"/>
        <v>201707</v>
      </c>
    </row>
    <row r="3802" spans="1:13" x14ac:dyDescent="0.25">
      <c r="A3802" s="35" t="str">
        <f>VLOOKUP(B3802,ResCat!$A$2:$B$269,2,FALSE)</f>
        <v>XXX</v>
      </c>
      <c r="B3802" s="68" t="str">
        <f>IF(ISNA(VLOOKUP(C3802,COA!$A$2:$B$340,2,FALSE)),"XXX",VLOOKUP(C3802,COA!$A$2:$B$340,2,FALSE))</f>
        <v>N91</v>
      </c>
      <c r="C3802" s="149" t="str">
        <f t="shared" si="120"/>
        <v>0010-1005-0016</v>
      </c>
      <c r="D3802" s="134" t="s">
        <v>478</v>
      </c>
      <c r="E3802" s="134" t="s">
        <v>447</v>
      </c>
      <c r="F3802" s="134" t="s">
        <v>479</v>
      </c>
      <c r="G3802" s="134" t="s">
        <v>335</v>
      </c>
      <c r="H3802" s="134" t="s">
        <v>1023</v>
      </c>
      <c r="I3802" s="134" t="s">
        <v>0</v>
      </c>
      <c r="J3802" s="135">
        <v>3211425.7299999986</v>
      </c>
      <c r="K3802" s="135">
        <v>1458210.9500000009</v>
      </c>
      <c r="L3802" s="135">
        <v>1423057.360000001</v>
      </c>
      <c r="M3802" s="141" t="str">
        <f t="shared" si="119"/>
        <v>201707</v>
      </c>
    </row>
    <row r="3803" spans="1:13" x14ac:dyDescent="0.25">
      <c r="A3803" s="35" t="str">
        <f>VLOOKUP(B3803,ResCat!$A$2:$B$269,2,FALSE)</f>
        <v>XXX</v>
      </c>
      <c r="B3803" s="68" t="str">
        <f>IF(ISNA(VLOOKUP(C3803,COA!$A$2:$B$340,2,FALSE)),"XXX",VLOOKUP(C3803,COA!$A$2:$B$340,2,FALSE))</f>
        <v>N91</v>
      </c>
      <c r="C3803" s="149" t="str">
        <f t="shared" si="120"/>
        <v>0010-1005-0016</v>
      </c>
      <c r="D3803" s="134" t="s">
        <v>478</v>
      </c>
      <c r="E3803" s="134" t="s">
        <v>447</v>
      </c>
      <c r="F3803" s="134" t="s">
        <v>479</v>
      </c>
      <c r="G3803" s="134" t="s">
        <v>335</v>
      </c>
      <c r="H3803" s="134" t="s">
        <v>1023</v>
      </c>
      <c r="I3803" s="134" t="s">
        <v>336</v>
      </c>
      <c r="J3803" s="135">
        <v>137483.71999999997</v>
      </c>
      <c r="K3803" s="135">
        <v>-74337.47000000003</v>
      </c>
      <c r="L3803" s="135">
        <v>-75655.900000000038</v>
      </c>
      <c r="M3803" s="141" t="str">
        <f t="shared" si="119"/>
        <v>201707</v>
      </c>
    </row>
    <row r="3804" spans="1:13" x14ac:dyDescent="0.25">
      <c r="A3804" s="35" t="str">
        <f>VLOOKUP(B3804,ResCat!$A$2:$B$269,2,FALSE)</f>
        <v>XXX</v>
      </c>
      <c r="B3804" s="68" t="str">
        <f>IF(ISNA(VLOOKUP(C3804,COA!$A$2:$B$340,2,FALSE)),"XXX",VLOOKUP(C3804,COA!$A$2:$B$340,2,FALSE))</f>
        <v>N91</v>
      </c>
      <c r="C3804" s="149" t="str">
        <f t="shared" si="120"/>
        <v>0010-1005-0016</v>
      </c>
      <c r="D3804" s="134" t="s">
        <v>478</v>
      </c>
      <c r="E3804" s="134" t="s">
        <v>447</v>
      </c>
      <c r="F3804" s="134" t="s">
        <v>479</v>
      </c>
      <c r="G3804" s="134" t="s">
        <v>335</v>
      </c>
      <c r="H3804" s="134" t="s">
        <v>1023</v>
      </c>
      <c r="I3804" s="134" t="s">
        <v>2</v>
      </c>
      <c r="J3804" s="135">
        <v>1329784.8800000004</v>
      </c>
      <c r="K3804" s="135">
        <v>543975.1700000033</v>
      </c>
      <c r="L3804" s="135">
        <v>471721.74000000389</v>
      </c>
      <c r="M3804" s="141" t="str">
        <f t="shared" si="119"/>
        <v>201707</v>
      </c>
    </row>
    <row r="3805" spans="1:13" x14ac:dyDescent="0.25">
      <c r="A3805" s="35" t="str">
        <f>VLOOKUP(B3805,ResCat!$A$2:$B$269,2,FALSE)</f>
        <v>XXX</v>
      </c>
      <c r="B3805" s="68" t="str">
        <f>IF(ISNA(VLOOKUP(C3805,COA!$A$2:$B$340,2,FALSE)),"XXX",VLOOKUP(C3805,COA!$A$2:$B$340,2,FALSE))</f>
        <v>N91</v>
      </c>
      <c r="C3805" s="149" t="str">
        <f t="shared" si="120"/>
        <v>0010-1005-0016</v>
      </c>
      <c r="D3805" s="134" t="s">
        <v>478</v>
      </c>
      <c r="E3805" s="134" t="s">
        <v>447</v>
      </c>
      <c r="F3805" s="134" t="s">
        <v>479</v>
      </c>
      <c r="G3805" s="134" t="s">
        <v>335</v>
      </c>
      <c r="H3805" s="134" t="s">
        <v>1023</v>
      </c>
      <c r="I3805" s="134" t="s">
        <v>1</v>
      </c>
      <c r="J3805" s="135">
        <v>1347842.8499999994</v>
      </c>
      <c r="K3805" s="135">
        <v>568578.06000000052</v>
      </c>
      <c r="L3805" s="135">
        <v>525600.32000000041</v>
      </c>
      <c r="M3805" s="141" t="str">
        <f t="shared" si="119"/>
        <v>201707</v>
      </c>
    </row>
    <row r="3806" spans="1:13" x14ac:dyDescent="0.25">
      <c r="A3806" s="35" t="str">
        <f>VLOOKUP(B3806,ResCat!$A$2:$B$269,2,FALSE)</f>
        <v>XXX</v>
      </c>
      <c r="B3806" s="68" t="str">
        <f>IF(ISNA(VLOOKUP(C3806,COA!$A$2:$B$340,2,FALSE)),"XXX",VLOOKUP(C3806,COA!$A$2:$B$340,2,FALSE))</f>
        <v>N91</v>
      </c>
      <c r="C3806" s="149" t="str">
        <f t="shared" si="120"/>
        <v>0010-1005-0016</v>
      </c>
      <c r="D3806" s="134" t="s">
        <v>478</v>
      </c>
      <c r="E3806" s="134" t="s">
        <v>447</v>
      </c>
      <c r="F3806" s="134" t="s">
        <v>479</v>
      </c>
      <c r="G3806" s="134" t="s">
        <v>4</v>
      </c>
      <c r="H3806" s="134" t="s">
        <v>1023</v>
      </c>
      <c r="I3806" s="134" t="s">
        <v>3</v>
      </c>
      <c r="J3806" s="135">
        <v>651670.47999999789</v>
      </c>
      <c r="K3806" s="135">
        <v>259485.24999999962</v>
      </c>
      <c r="L3806" s="135">
        <v>220835.39000000025</v>
      </c>
      <c r="M3806" s="141" t="str">
        <f t="shared" si="119"/>
        <v>201708</v>
      </c>
    </row>
    <row r="3807" spans="1:13" x14ac:dyDescent="0.25">
      <c r="A3807" s="35" t="str">
        <f>VLOOKUP(B3807,ResCat!$A$2:$B$269,2,FALSE)</f>
        <v>XXX</v>
      </c>
      <c r="B3807" s="68" t="str">
        <f>IF(ISNA(VLOOKUP(C3807,COA!$A$2:$B$340,2,FALSE)),"XXX",VLOOKUP(C3807,COA!$A$2:$B$340,2,FALSE))</f>
        <v>N91</v>
      </c>
      <c r="C3807" s="149" t="str">
        <f t="shared" si="120"/>
        <v>0010-1005-0016</v>
      </c>
      <c r="D3807" s="134" t="s">
        <v>478</v>
      </c>
      <c r="E3807" s="134" t="s">
        <v>447</v>
      </c>
      <c r="F3807" s="134" t="s">
        <v>479</v>
      </c>
      <c r="G3807" s="134" t="s">
        <v>4</v>
      </c>
      <c r="H3807" s="134" t="s">
        <v>1023</v>
      </c>
      <c r="I3807" s="134" t="s">
        <v>0</v>
      </c>
      <c r="J3807" s="135">
        <v>13436645.930000002</v>
      </c>
      <c r="K3807" s="135">
        <v>7529871.8400000045</v>
      </c>
      <c r="L3807" s="135">
        <v>7462964.0600000033</v>
      </c>
      <c r="M3807" s="141" t="str">
        <f t="shared" si="119"/>
        <v>201708</v>
      </c>
    </row>
    <row r="3808" spans="1:13" x14ac:dyDescent="0.25">
      <c r="A3808" s="35" t="str">
        <f>VLOOKUP(B3808,ResCat!$A$2:$B$269,2,FALSE)</f>
        <v>XXX</v>
      </c>
      <c r="B3808" s="68" t="str">
        <f>IF(ISNA(VLOOKUP(C3808,COA!$A$2:$B$340,2,FALSE)),"XXX",VLOOKUP(C3808,COA!$A$2:$B$340,2,FALSE))</f>
        <v>N91</v>
      </c>
      <c r="C3808" s="149" t="str">
        <f t="shared" si="120"/>
        <v>0010-1005-0016</v>
      </c>
      <c r="D3808" s="134" t="s">
        <v>478</v>
      </c>
      <c r="E3808" s="134" t="s">
        <v>447</v>
      </c>
      <c r="F3808" s="134" t="s">
        <v>479</v>
      </c>
      <c r="G3808" s="134" t="s">
        <v>4</v>
      </c>
      <c r="H3808" s="134" t="s">
        <v>1023</v>
      </c>
      <c r="I3808" s="134" t="s">
        <v>336</v>
      </c>
      <c r="J3808" s="135">
        <v>143178.74</v>
      </c>
      <c r="K3808" s="135">
        <v>10791.689999999991</v>
      </c>
      <c r="L3808" s="135">
        <v>9779.6099999999878</v>
      </c>
      <c r="M3808" s="141" t="str">
        <f t="shared" si="119"/>
        <v>201708</v>
      </c>
    </row>
    <row r="3809" spans="1:13" x14ac:dyDescent="0.25">
      <c r="A3809" s="35" t="str">
        <f>VLOOKUP(B3809,ResCat!$A$2:$B$269,2,FALSE)</f>
        <v>XXX</v>
      </c>
      <c r="B3809" s="68" t="str">
        <f>IF(ISNA(VLOOKUP(C3809,COA!$A$2:$B$340,2,FALSE)),"XXX",VLOOKUP(C3809,COA!$A$2:$B$340,2,FALSE))</f>
        <v>N91</v>
      </c>
      <c r="C3809" s="149" t="str">
        <f t="shared" si="120"/>
        <v>0010-1005-0016</v>
      </c>
      <c r="D3809" s="134" t="s">
        <v>478</v>
      </c>
      <c r="E3809" s="134" t="s">
        <v>447</v>
      </c>
      <c r="F3809" s="134" t="s">
        <v>479</v>
      </c>
      <c r="G3809" s="134" t="s">
        <v>4</v>
      </c>
      <c r="H3809" s="134" t="s">
        <v>1023</v>
      </c>
      <c r="I3809" s="134" t="s">
        <v>2</v>
      </c>
      <c r="J3809" s="135">
        <v>1696290.9800000011</v>
      </c>
      <c r="K3809" s="135">
        <v>762424.13000000431</v>
      </c>
      <c r="L3809" s="135">
        <v>657107.76000000129</v>
      </c>
      <c r="M3809" s="141" t="str">
        <f t="shared" si="119"/>
        <v>201708</v>
      </c>
    </row>
    <row r="3810" spans="1:13" x14ac:dyDescent="0.25">
      <c r="A3810" s="35" t="str">
        <f>VLOOKUP(B3810,ResCat!$A$2:$B$269,2,FALSE)</f>
        <v>XXX</v>
      </c>
      <c r="B3810" s="68" t="str">
        <f>IF(ISNA(VLOOKUP(C3810,COA!$A$2:$B$340,2,FALSE)),"XXX",VLOOKUP(C3810,COA!$A$2:$B$340,2,FALSE))</f>
        <v>N91</v>
      </c>
      <c r="C3810" s="149" t="str">
        <f t="shared" si="120"/>
        <v>0010-1005-0016</v>
      </c>
      <c r="D3810" s="134" t="s">
        <v>478</v>
      </c>
      <c r="E3810" s="134" t="s">
        <v>447</v>
      </c>
      <c r="F3810" s="134" t="s">
        <v>479</v>
      </c>
      <c r="G3810" s="134" t="s">
        <v>4</v>
      </c>
      <c r="H3810" s="134" t="s">
        <v>1023</v>
      </c>
      <c r="I3810" s="134" t="s">
        <v>1</v>
      </c>
      <c r="J3810" s="135">
        <v>1789247.0799999966</v>
      </c>
      <c r="K3810" s="135">
        <v>971796.04999999877</v>
      </c>
      <c r="L3810" s="135">
        <v>910260.79000000062</v>
      </c>
      <c r="M3810" s="141" t="str">
        <f t="shared" si="119"/>
        <v>201708</v>
      </c>
    </row>
    <row r="3811" spans="1:13" x14ac:dyDescent="0.25">
      <c r="A3811" s="35" t="str">
        <f>VLOOKUP(B3811,ResCat!$A$2:$B$269,2,FALSE)</f>
        <v>XXX</v>
      </c>
      <c r="B3811" s="68" t="str">
        <f>IF(ISNA(VLOOKUP(C3811,COA!$A$2:$B$340,2,FALSE)),"XXX",VLOOKUP(C3811,COA!$A$2:$B$340,2,FALSE))</f>
        <v>N91</v>
      </c>
      <c r="C3811" s="149" t="str">
        <f t="shared" si="120"/>
        <v>0010-1005-0016</v>
      </c>
      <c r="D3811" s="134" t="s">
        <v>478</v>
      </c>
      <c r="E3811" s="134" t="s">
        <v>447</v>
      </c>
      <c r="F3811" s="134" t="s">
        <v>479</v>
      </c>
      <c r="G3811" s="134" t="s">
        <v>511</v>
      </c>
      <c r="H3811" s="134" t="s">
        <v>1023</v>
      </c>
      <c r="I3811" s="134" t="s">
        <v>3</v>
      </c>
      <c r="J3811" s="135">
        <v>961332.00999999768</v>
      </c>
      <c r="K3811" s="135">
        <v>346912.90000000119</v>
      </c>
      <c r="L3811" s="135">
        <v>295632.820000001</v>
      </c>
      <c r="M3811" s="141" t="str">
        <f t="shared" si="119"/>
        <v>201709</v>
      </c>
    </row>
    <row r="3812" spans="1:13" x14ac:dyDescent="0.25">
      <c r="A3812" s="35" t="str">
        <f>VLOOKUP(B3812,ResCat!$A$2:$B$269,2,FALSE)</f>
        <v>XXX</v>
      </c>
      <c r="B3812" s="68" t="str">
        <f>IF(ISNA(VLOOKUP(C3812,COA!$A$2:$B$340,2,FALSE)),"XXX",VLOOKUP(C3812,COA!$A$2:$B$340,2,FALSE))</f>
        <v>N91</v>
      </c>
      <c r="C3812" s="149" t="str">
        <f t="shared" si="120"/>
        <v>0010-1005-0016</v>
      </c>
      <c r="D3812" s="134" t="s">
        <v>478</v>
      </c>
      <c r="E3812" s="134" t="s">
        <v>447</v>
      </c>
      <c r="F3812" s="134" t="s">
        <v>479</v>
      </c>
      <c r="G3812" s="134" t="s">
        <v>511</v>
      </c>
      <c r="H3812" s="134" t="s">
        <v>1023</v>
      </c>
      <c r="I3812" s="134" t="s">
        <v>0</v>
      </c>
      <c r="J3812" s="135">
        <v>21944435.239999983</v>
      </c>
      <c r="K3812" s="135">
        <v>8491726.4200000074</v>
      </c>
      <c r="L3812" s="135">
        <v>8381560.0300000068</v>
      </c>
      <c r="M3812" s="141" t="str">
        <f t="shared" si="119"/>
        <v>201709</v>
      </c>
    </row>
    <row r="3813" spans="1:13" x14ac:dyDescent="0.25">
      <c r="A3813" s="35" t="str">
        <f>VLOOKUP(B3813,ResCat!$A$2:$B$269,2,FALSE)</f>
        <v>XXX</v>
      </c>
      <c r="B3813" s="68" t="str">
        <f>IF(ISNA(VLOOKUP(C3813,COA!$A$2:$B$340,2,FALSE)),"XXX",VLOOKUP(C3813,COA!$A$2:$B$340,2,FALSE))</f>
        <v>N91</v>
      </c>
      <c r="C3813" s="149" t="str">
        <f t="shared" si="120"/>
        <v>0010-1005-0016</v>
      </c>
      <c r="D3813" s="134" t="s">
        <v>478</v>
      </c>
      <c r="E3813" s="134" t="s">
        <v>447</v>
      </c>
      <c r="F3813" s="134" t="s">
        <v>479</v>
      </c>
      <c r="G3813" s="134" t="s">
        <v>511</v>
      </c>
      <c r="H3813" s="134" t="s">
        <v>1023</v>
      </c>
      <c r="I3813" s="134" t="s">
        <v>336</v>
      </c>
      <c r="J3813" s="135">
        <v>287263.14000000019</v>
      </c>
      <c r="K3813" s="135">
        <v>11220.879999999994</v>
      </c>
      <c r="L3813" s="135">
        <v>8297.82</v>
      </c>
      <c r="M3813" s="141" t="str">
        <f t="shared" si="119"/>
        <v>201709</v>
      </c>
    </row>
    <row r="3814" spans="1:13" x14ac:dyDescent="0.25">
      <c r="A3814" s="35" t="str">
        <f>VLOOKUP(B3814,ResCat!$A$2:$B$269,2,FALSE)</f>
        <v>XXX</v>
      </c>
      <c r="B3814" s="68" t="str">
        <f>IF(ISNA(VLOOKUP(C3814,COA!$A$2:$B$340,2,FALSE)),"XXX",VLOOKUP(C3814,COA!$A$2:$B$340,2,FALSE))</f>
        <v>N91</v>
      </c>
      <c r="C3814" s="149" t="str">
        <f t="shared" si="120"/>
        <v>0010-1005-0016</v>
      </c>
      <c r="D3814" s="134" t="s">
        <v>478</v>
      </c>
      <c r="E3814" s="134" t="s">
        <v>447</v>
      </c>
      <c r="F3814" s="134" t="s">
        <v>479</v>
      </c>
      <c r="G3814" s="134" t="s">
        <v>511</v>
      </c>
      <c r="H3814" s="134" t="s">
        <v>1023</v>
      </c>
      <c r="I3814" s="134" t="s">
        <v>2</v>
      </c>
      <c r="J3814" s="135">
        <v>2530452.7800000021</v>
      </c>
      <c r="K3814" s="135">
        <v>1116868.5800000075</v>
      </c>
      <c r="L3814" s="135">
        <v>904313.64000001282</v>
      </c>
      <c r="M3814" s="141" t="str">
        <f t="shared" si="119"/>
        <v>201709</v>
      </c>
    </row>
    <row r="3815" spans="1:13" x14ac:dyDescent="0.25">
      <c r="A3815" s="35" t="str">
        <f>VLOOKUP(B3815,ResCat!$A$2:$B$269,2,FALSE)</f>
        <v>XXX</v>
      </c>
      <c r="B3815" s="68" t="str">
        <f>IF(ISNA(VLOOKUP(C3815,COA!$A$2:$B$340,2,FALSE)),"XXX",VLOOKUP(C3815,COA!$A$2:$B$340,2,FALSE))</f>
        <v>N91</v>
      </c>
      <c r="C3815" s="149" t="str">
        <f t="shared" si="120"/>
        <v>0010-1005-0016</v>
      </c>
      <c r="D3815" s="134" t="s">
        <v>478</v>
      </c>
      <c r="E3815" s="134" t="s">
        <v>447</v>
      </c>
      <c r="F3815" s="134" t="s">
        <v>479</v>
      </c>
      <c r="G3815" s="134" t="s">
        <v>511</v>
      </c>
      <c r="H3815" s="134" t="s">
        <v>1023</v>
      </c>
      <c r="I3815" s="134" t="s">
        <v>371</v>
      </c>
      <c r="J3815" s="135">
        <v>20</v>
      </c>
      <c r="K3815" s="135">
        <v>0</v>
      </c>
      <c r="L3815" s="135">
        <v>0</v>
      </c>
      <c r="M3815" s="141" t="str">
        <f t="shared" si="119"/>
        <v>201709</v>
      </c>
    </row>
    <row r="3816" spans="1:13" x14ac:dyDescent="0.25">
      <c r="A3816" s="35" t="str">
        <f>VLOOKUP(B3816,ResCat!$A$2:$B$269,2,FALSE)</f>
        <v>XXX</v>
      </c>
      <c r="B3816" s="68" t="str">
        <f>IF(ISNA(VLOOKUP(C3816,COA!$A$2:$B$340,2,FALSE)),"XXX",VLOOKUP(C3816,COA!$A$2:$B$340,2,FALSE))</f>
        <v>N91</v>
      </c>
      <c r="C3816" s="149" t="str">
        <f t="shared" si="120"/>
        <v>0010-1005-0016</v>
      </c>
      <c r="D3816" s="134" t="s">
        <v>478</v>
      </c>
      <c r="E3816" s="134" t="s">
        <v>447</v>
      </c>
      <c r="F3816" s="134" t="s">
        <v>479</v>
      </c>
      <c r="G3816" s="134" t="s">
        <v>511</v>
      </c>
      <c r="H3816" s="134" t="s">
        <v>1023</v>
      </c>
      <c r="I3816" s="134" t="s">
        <v>1</v>
      </c>
      <c r="J3816" s="135">
        <v>4324136.8700000076</v>
      </c>
      <c r="K3816" s="135">
        <v>1707137.2199999983</v>
      </c>
      <c r="L3816" s="135">
        <v>1599988.330000001</v>
      </c>
      <c r="M3816" s="141" t="str">
        <f t="shared" si="119"/>
        <v>201709</v>
      </c>
    </row>
    <row r="3817" spans="1:13" x14ac:dyDescent="0.25">
      <c r="A3817" s="35" t="str">
        <f>VLOOKUP(B3817,ResCat!$A$2:$B$269,2,FALSE)</f>
        <v>XXX</v>
      </c>
      <c r="B3817" s="68" t="str">
        <f>IF(ISNA(VLOOKUP(C3817,COA!$A$2:$B$340,2,FALSE)),"XXX",VLOOKUP(C3817,COA!$A$2:$B$340,2,FALSE))</f>
        <v>N91</v>
      </c>
      <c r="C3817" s="149" t="str">
        <f t="shared" si="120"/>
        <v>0010-1005-0016</v>
      </c>
      <c r="D3817" s="134" t="s">
        <v>478</v>
      </c>
      <c r="E3817" s="134" t="s">
        <v>447</v>
      </c>
      <c r="F3817" s="134" t="s">
        <v>479</v>
      </c>
      <c r="G3817" s="134" t="s">
        <v>969</v>
      </c>
      <c r="H3817" s="134" t="s">
        <v>1023</v>
      </c>
      <c r="I3817" s="134" t="s">
        <v>3</v>
      </c>
      <c r="J3817" s="135">
        <v>2198267.5600000015</v>
      </c>
      <c r="K3817" s="135">
        <v>833666.69999999832</v>
      </c>
      <c r="L3817" s="135">
        <v>714949.71000000124</v>
      </c>
      <c r="M3817" s="141" t="str">
        <f t="shared" si="119"/>
        <v>201710</v>
      </c>
    </row>
    <row r="3818" spans="1:13" x14ac:dyDescent="0.25">
      <c r="A3818" s="35" t="str">
        <f>VLOOKUP(B3818,ResCat!$A$2:$B$269,2,FALSE)</f>
        <v>XXX</v>
      </c>
      <c r="B3818" s="68" t="str">
        <f>IF(ISNA(VLOOKUP(C3818,COA!$A$2:$B$340,2,FALSE)),"XXX",VLOOKUP(C3818,COA!$A$2:$B$340,2,FALSE))</f>
        <v>N91</v>
      </c>
      <c r="C3818" s="149" t="str">
        <f t="shared" si="120"/>
        <v>0010-1005-0016</v>
      </c>
      <c r="D3818" s="134" t="s">
        <v>478</v>
      </c>
      <c r="E3818" s="134" t="s">
        <v>447</v>
      </c>
      <c r="F3818" s="134" t="s">
        <v>479</v>
      </c>
      <c r="G3818" s="134" t="s">
        <v>969</v>
      </c>
      <c r="H3818" s="134" t="s">
        <v>1023</v>
      </c>
      <c r="I3818" s="134" t="s">
        <v>368</v>
      </c>
      <c r="J3818" s="135">
        <v>50</v>
      </c>
      <c r="K3818" s="135">
        <v>42</v>
      </c>
      <c r="L3818" s="135">
        <v>0</v>
      </c>
      <c r="M3818" s="141" t="str">
        <f t="shared" si="119"/>
        <v>201710</v>
      </c>
    </row>
    <row r="3819" spans="1:13" x14ac:dyDescent="0.25">
      <c r="A3819" s="35" t="str">
        <f>VLOOKUP(B3819,ResCat!$A$2:$B$269,2,FALSE)</f>
        <v>XXX</v>
      </c>
      <c r="B3819" s="68" t="str">
        <f>IF(ISNA(VLOOKUP(C3819,COA!$A$2:$B$340,2,FALSE)),"XXX",VLOOKUP(C3819,COA!$A$2:$B$340,2,FALSE))</f>
        <v>N91</v>
      </c>
      <c r="C3819" s="149" t="str">
        <f t="shared" si="120"/>
        <v>0010-1005-0016</v>
      </c>
      <c r="D3819" s="134" t="s">
        <v>478</v>
      </c>
      <c r="E3819" s="134" t="s">
        <v>447</v>
      </c>
      <c r="F3819" s="134" t="s">
        <v>479</v>
      </c>
      <c r="G3819" s="134" t="s">
        <v>969</v>
      </c>
      <c r="H3819" s="134" t="s">
        <v>1023</v>
      </c>
      <c r="I3819" s="134" t="s">
        <v>0</v>
      </c>
      <c r="J3819" s="135">
        <v>29283511.270000041</v>
      </c>
      <c r="K3819" s="135">
        <v>10903615.009999979</v>
      </c>
      <c r="L3819" s="135">
        <v>10725906.529999983</v>
      </c>
      <c r="M3819" s="141" t="str">
        <f t="shared" si="119"/>
        <v>201710</v>
      </c>
    </row>
    <row r="3820" spans="1:13" x14ac:dyDescent="0.25">
      <c r="A3820" s="35" t="str">
        <f>VLOOKUP(B3820,ResCat!$A$2:$B$269,2,FALSE)</f>
        <v>XXX</v>
      </c>
      <c r="B3820" s="68" t="str">
        <f>IF(ISNA(VLOOKUP(C3820,COA!$A$2:$B$340,2,FALSE)),"XXX",VLOOKUP(C3820,COA!$A$2:$B$340,2,FALSE))</f>
        <v>N91</v>
      </c>
      <c r="C3820" s="149" t="str">
        <f t="shared" si="120"/>
        <v>0010-1005-0016</v>
      </c>
      <c r="D3820" s="134" t="s">
        <v>478</v>
      </c>
      <c r="E3820" s="134" t="s">
        <v>447</v>
      </c>
      <c r="F3820" s="134" t="s">
        <v>479</v>
      </c>
      <c r="G3820" s="134" t="s">
        <v>969</v>
      </c>
      <c r="H3820" s="134" t="s">
        <v>1023</v>
      </c>
      <c r="I3820" s="134" t="s">
        <v>336</v>
      </c>
      <c r="J3820" s="135">
        <v>1143628.4899999995</v>
      </c>
      <c r="K3820" s="135">
        <v>110005.95999999931</v>
      </c>
      <c r="L3820" s="135">
        <v>103170.39999999935</v>
      </c>
      <c r="M3820" s="141" t="str">
        <f t="shared" si="119"/>
        <v>201710</v>
      </c>
    </row>
    <row r="3821" spans="1:13" x14ac:dyDescent="0.25">
      <c r="A3821" s="35" t="str">
        <f>VLOOKUP(B3821,ResCat!$A$2:$B$269,2,FALSE)</f>
        <v>XXX</v>
      </c>
      <c r="B3821" s="68" t="str">
        <f>IF(ISNA(VLOOKUP(C3821,COA!$A$2:$B$340,2,FALSE)),"XXX",VLOOKUP(C3821,COA!$A$2:$B$340,2,FALSE))</f>
        <v>N91</v>
      </c>
      <c r="C3821" s="149" t="str">
        <f t="shared" si="120"/>
        <v>0010-1005-0016</v>
      </c>
      <c r="D3821" s="134" t="s">
        <v>478</v>
      </c>
      <c r="E3821" s="134" t="s">
        <v>447</v>
      </c>
      <c r="F3821" s="134" t="s">
        <v>479</v>
      </c>
      <c r="G3821" s="134" t="s">
        <v>969</v>
      </c>
      <c r="H3821" s="134" t="s">
        <v>1023</v>
      </c>
      <c r="I3821" s="134" t="s">
        <v>2</v>
      </c>
      <c r="J3821" s="135">
        <v>5177233.8599999957</v>
      </c>
      <c r="K3821" s="135">
        <v>2173109.8299999135</v>
      </c>
      <c r="L3821" s="135">
        <v>1847226.2100000056</v>
      </c>
      <c r="M3821" s="141" t="str">
        <f t="shared" si="119"/>
        <v>201710</v>
      </c>
    </row>
    <row r="3822" spans="1:13" x14ac:dyDescent="0.25">
      <c r="A3822" s="35" t="str">
        <f>VLOOKUP(B3822,ResCat!$A$2:$B$269,2,FALSE)</f>
        <v>XXX</v>
      </c>
      <c r="B3822" s="68" t="str">
        <f>IF(ISNA(VLOOKUP(C3822,COA!$A$2:$B$340,2,FALSE)),"XXX",VLOOKUP(C3822,COA!$A$2:$B$340,2,FALSE))</f>
        <v>N91</v>
      </c>
      <c r="C3822" s="149" t="str">
        <f t="shared" si="120"/>
        <v>0010-1005-0016</v>
      </c>
      <c r="D3822" s="134" t="s">
        <v>478</v>
      </c>
      <c r="E3822" s="134" t="s">
        <v>447</v>
      </c>
      <c r="F3822" s="134" t="s">
        <v>479</v>
      </c>
      <c r="G3822" s="134" t="s">
        <v>969</v>
      </c>
      <c r="H3822" s="134" t="s">
        <v>1023</v>
      </c>
      <c r="I3822" s="134" t="s">
        <v>1</v>
      </c>
      <c r="J3822" s="135">
        <v>8807445.4399999864</v>
      </c>
      <c r="K3822" s="135">
        <v>3564225.8800000097</v>
      </c>
      <c r="L3822" s="135">
        <v>3255116.9800000088</v>
      </c>
      <c r="M3822" s="141" t="str">
        <f t="shared" si="119"/>
        <v>201710</v>
      </c>
    </row>
    <row r="3823" spans="1:13" x14ac:dyDescent="0.25">
      <c r="A3823" s="35" t="str">
        <f>VLOOKUP(B3823,ResCat!$A$2:$B$269,2,FALSE)</f>
        <v>XXX</v>
      </c>
      <c r="B3823" s="68" t="str">
        <f>IF(ISNA(VLOOKUP(C3823,COA!$A$2:$B$340,2,FALSE)),"XXX",VLOOKUP(C3823,COA!$A$2:$B$340,2,FALSE))</f>
        <v>N91</v>
      </c>
      <c r="C3823" s="149" t="str">
        <f t="shared" si="120"/>
        <v>0010-1005-0016</v>
      </c>
      <c r="D3823" s="134" t="s">
        <v>478</v>
      </c>
      <c r="E3823" s="134" t="s">
        <v>447</v>
      </c>
      <c r="F3823" s="134" t="s">
        <v>479</v>
      </c>
      <c r="G3823" s="134" t="s">
        <v>961</v>
      </c>
      <c r="H3823" s="134" t="s">
        <v>1023</v>
      </c>
      <c r="I3823" s="134" t="s">
        <v>3</v>
      </c>
      <c r="J3823" s="135">
        <v>4344410.7700000508</v>
      </c>
      <c r="K3823" s="135">
        <v>1746510.6300000234</v>
      </c>
      <c r="L3823" s="135">
        <v>1518829.5900000054</v>
      </c>
      <c r="M3823" s="141" t="str">
        <f t="shared" si="119"/>
        <v>201711</v>
      </c>
    </row>
    <row r="3824" spans="1:13" x14ac:dyDescent="0.25">
      <c r="A3824" s="35" t="str">
        <f>VLOOKUP(B3824,ResCat!$A$2:$B$269,2,FALSE)</f>
        <v>XXX</v>
      </c>
      <c r="B3824" s="68" t="str">
        <f>IF(ISNA(VLOOKUP(C3824,COA!$A$2:$B$340,2,FALSE)),"XXX",VLOOKUP(C3824,COA!$A$2:$B$340,2,FALSE))</f>
        <v>N91</v>
      </c>
      <c r="C3824" s="149" t="str">
        <f t="shared" si="120"/>
        <v>0010-1005-0016</v>
      </c>
      <c r="D3824" s="134" t="s">
        <v>478</v>
      </c>
      <c r="E3824" s="134" t="s">
        <v>447</v>
      </c>
      <c r="F3824" s="134" t="s">
        <v>479</v>
      </c>
      <c r="G3824" s="134" t="s">
        <v>961</v>
      </c>
      <c r="H3824" s="134" t="s">
        <v>1023</v>
      </c>
      <c r="I3824" s="134" t="s">
        <v>368</v>
      </c>
      <c r="J3824" s="135">
        <v>4098</v>
      </c>
      <c r="K3824" s="135">
        <v>3280</v>
      </c>
      <c r="L3824" s="135">
        <v>2624</v>
      </c>
      <c r="M3824" s="141" t="str">
        <f t="shared" si="119"/>
        <v>201711</v>
      </c>
    </row>
    <row r="3825" spans="1:13" x14ac:dyDescent="0.25">
      <c r="A3825" s="35" t="str">
        <f>VLOOKUP(B3825,ResCat!$A$2:$B$269,2,FALSE)</f>
        <v>XXX</v>
      </c>
      <c r="B3825" s="68" t="str">
        <f>IF(ISNA(VLOOKUP(C3825,COA!$A$2:$B$340,2,FALSE)),"XXX",VLOOKUP(C3825,COA!$A$2:$B$340,2,FALSE))</f>
        <v>N91</v>
      </c>
      <c r="C3825" s="149" t="str">
        <f t="shared" si="120"/>
        <v>0010-1005-0016</v>
      </c>
      <c r="D3825" s="134" t="s">
        <v>478</v>
      </c>
      <c r="E3825" s="134" t="s">
        <v>447</v>
      </c>
      <c r="F3825" s="134" t="s">
        <v>479</v>
      </c>
      <c r="G3825" s="134" t="s">
        <v>961</v>
      </c>
      <c r="H3825" s="134" t="s">
        <v>1023</v>
      </c>
      <c r="I3825" s="134" t="s">
        <v>0</v>
      </c>
      <c r="J3825" s="135">
        <v>40359816.609999873</v>
      </c>
      <c r="K3825" s="135">
        <v>13637772.400000012</v>
      </c>
      <c r="L3825" s="135">
        <v>12984502.299999973</v>
      </c>
      <c r="M3825" s="141" t="str">
        <f t="shared" si="119"/>
        <v>201711</v>
      </c>
    </row>
    <row r="3826" spans="1:13" x14ac:dyDescent="0.25">
      <c r="A3826" s="35" t="str">
        <f>VLOOKUP(B3826,ResCat!$A$2:$B$269,2,FALSE)</f>
        <v>XXX</v>
      </c>
      <c r="B3826" s="68" t="str">
        <f>IF(ISNA(VLOOKUP(C3826,COA!$A$2:$B$340,2,FALSE)),"XXX",VLOOKUP(C3826,COA!$A$2:$B$340,2,FALSE))</f>
        <v>N91</v>
      </c>
      <c r="C3826" s="149" t="str">
        <f t="shared" si="120"/>
        <v>0010-1005-0016</v>
      </c>
      <c r="D3826" s="134" t="s">
        <v>478</v>
      </c>
      <c r="E3826" s="134" t="s">
        <v>447</v>
      </c>
      <c r="F3826" s="134" t="s">
        <v>479</v>
      </c>
      <c r="G3826" s="134" t="s">
        <v>961</v>
      </c>
      <c r="H3826" s="134" t="s">
        <v>1023</v>
      </c>
      <c r="I3826" s="134" t="s">
        <v>336</v>
      </c>
      <c r="J3826" s="135">
        <v>1511890.2899999977</v>
      </c>
      <c r="K3826" s="135">
        <v>316833.38000000239</v>
      </c>
      <c r="L3826" s="135">
        <v>303132.69000000268</v>
      </c>
      <c r="M3826" s="141" t="str">
        <f t="shared" si="119"/>
        <v>201711</v>
      </c>
    </row>
    <row r="3827" spans="1:13" x14ac:dyDescent="0.25">
      <c r="A3827" s="35" t="str">
        <f>VLOOKUP(B3827,ResCat!$A$2:$B$269,2,FALSE)</f>
        <v>XXX</v>
      </c>
      <c r="B3827" s="68" t="str">
        <f>IF(ISNA(VLOOKUP(C3827,COA!$A$2:$B$340,2,FALSE)),"XXX",VLOOKUP(C3827,COA!$A$2:$B$340,2,FALSE))</f>
        <v>N91</v>
      </c>
      <c r="C3827" s="149" t="str">
        <f t="shared" si="120"/>
        <v>0010-1005-0016</v>
      </c>
      <c r="D3827" s="134" t="s">
        <v>478</v>
      </c>
      <c r="E3827" s="134" t="s">
        <v>447</v>
      </c>
      <c r="F3827" s="134" t="s">
        <v>479</v>
      </c>
      <c r="G3827" s="134" t="s">
        <v>961</v>
      </c>
      <c r="H3827" s="134" t="s">
        <v>1023</v>
      </c>
      <c r="I3827" s="134" t="s">
        <v>2</v>
      </c>
      <c r="J3827" s="135">
        <v>12535449.399999976</v>
      </c>
      <c r="K3827" s="135">
        <v>5388034.1300000399</v>
      </c>
      <c r="L3827" s="135">
        <v>4623964.1899996949</v>
      </c>
      <c r="M3827" s="141" t="str">
        <f t="shared" si="119"/>
        <v>201711</v>
      </c>
    </row>
    <row r="3828" spans="1:13" x14ac:dyDescent="0.25">
      <c r="A3828" s="35" t="str">
        <f>VLOOKUP(B3828,ResCat!$A$2:$B$269,2,FALSE)</f>
        <v>XXX</v>
      </c>
      <c r="B3828" s="68" t="str">
        <f>IF(ISNA(VLOOKUP(C3828,COA!$A$2:$B$340,2,FALSE)),"XXX",VLOOKUP(C3828,COA!$A$2:$B$340,2,FALSE))</f>
        <v>N91</v>
      </c>
      <c r="C3828" s="149" t="str">
        <f t="shared" si="120"/>
        <v>0010-1005-0016</v>
      </c>
      <c r="D3828" s="134" t="s">
        <v>478</v>
      </c>
      <c r="E3828" s="134" t="s">
        <v>447</v>
      </c>
      <c r="F3828" s="134" t="s">
        <v>479</v>
      </c>
      <c r="G3828" s="134" t="s">
        <v>961</v>
      </c>
      <c r="H3828" s="134" t="s">
        <v>1023</v>
      </c>
      <c r="I3828" s="134" t="s">
        <v>1</v>
      </c>
      <c r="J3828" s="135">
        <v>19815474.260000028</v>
      </c>
      <c r="K3828" s="135">
        <v>7127056.8599999892</v>
      </c>
      <c r="L3828" s="135">
        <v>6257875.7999999821</v>
      </c>
      <c r="M3828" s="141" t="str">
        <f t="shared" si="119"/>
        <v>201711</v>
      </c>
    </row>
    <row r="3829" spans="1:13" x14ac:dyDescent="0.25">
      <c r="A3829" s="35" t="str">
        <f>VLOOKUP(B3829,ResCat!$A$2:$B$269,2,FALSE)</f>
        <v>XXX</v>
      </c>
      <c r="B3829" s="68" t="str">
        <f>IF(ISNA(VLOOKUP(C3829,COA!$A$2:$B$340,2,FALSE)),"XXX",VLOOKUP(C3829,COA!$A$2:$B$340,2,FALSE))</f>
        <v>N91</v>
      </c>
      <c r="C3829" s="149" t="str">
        <f t="shared" si="120"/>
        <v>0010-1005-0016</v>
      </c>
      <c r="D3829" s="134" t="s">
        <v>478</v>
      </c>
      <c r="E3829" s="134" t="s">
        <v>447</v>
      </c>
      <c r="F3829" s="134" t="s">
        <v>479</v>
      </c>
      <c r="G3829" s="134" t="s">
        <v>970</v>
      </c>
      <c r="H3829" s="134" t="s">
        <v>1023</v>
      </c>
      <c r="I3829" s="134" t="s">
        <v>3</v>
      </c>
      <c r="J3829" s="135">
        <v>19175558.499998406</v>
      </c>
      <c r="K3829" s="135">
        <v>7079495.3100004941</v>
      </c>
      <c r="L3829" s="135">
        <v>5990278.4700002614</v>
      </c>
      <c r="M3829" s="141" t="str">
        <f t="shared" si="119"/>
        <v>201712</v>
      </c>
    </row>
    <row r="3830" spans="1:13" x14ac:dyDescent="0.25">
      <c r="A3830" s="35" t="str">
        <f>VLOOKUP(B3830,ResCat!$A$2:$B$269,2,FALSE)</f>
        <v>XXX</v>
      </c>
      <c r="B3830" s="68" t="str">
        <f>IF(ISNA(VLOOKUP(C3830,COA!$A$2:$B$340,2,FALSE)),"XXX",VLOOKUP(C3830,COA!$A$2:$B$340,2,FALSE))</f>
        <v>N91</v>
      </c>
      <c r="C3830" s="149" t="str">
        <f t="shared" si="120"/>
        <v>0010-1005-0016</v>
      </c>
      <c r="D3830" s="134" t="s">
        <v>478</v>
      </c>
      <c r="E3830" s="134" t="s">
        <v>447</v>
      </c>
      <c r="F3830" s="134" t="s">
        <v>479</v>
      </c>
      <c r="G3830" s="134" t="s">
        <v>970</v>
      </c>
      <c r="H3830" s="134" t="s">
        <v>1023</v>
      </c>
      <c r="I3830" s="134" t="s">
        <v>368</v>
      </c>
      <c r="J3830" s="135">
        <v>153</v>
      </c>
      <c r="K3830" s="135">
        <v>18</v>
      </c>
      <c r="L3830" s="135">
        <v>18</v>
      </c>
      <c r="M3830" s="141" t="str">
        <f t="shared" si="119"/>
        <v>201712</v>
      </c>
    </row>
    <row r="3831" spans="1:13" x14ac:dyDescent="0.25">
      <c r="A3831" s="35" t="str">
        <f>VLOOKUP(B3831,ResCat!$A$2:$B$269,2,FALSE)</f>
        <v>XXX</v>
      </c>
      <c r="B3831" s="68" t="str">
        <f>IF(ISNA(VLOOKUP(C3831,COA!$A$2:$B$340,2,FALSE)),"XXX",VLOOKUP(C3831,COA!$A$2:$B$340,2,FALSE))</f>
        <v>N91</v>
      </c>
      <c r="C3831" s="149" t="str">
        <f t="shared" si="120"/>
        <v>0010-1005-0016</v>
      </c>
      <c r="D3831" s="134" t="s">
        <v>478</v>
      </c>
      <c r="E3831" s="134" t="s">
        <v>447</v>
      </c>
      <c r="F3831" s="134" t="s">
        <v>479</v>
      </c>
      <c r="G3831" s="134" t="s">
        <v>970</v>
      </c>
      <c r="H3831" s="134" t="s">
        <v>1023</v>
      </c>
      <c r="I3831" s="134" t="s">
        <v>0</v>
      </c>
      <c r="J3831" s="135">
        <v>72566940.329999998</v>
      </c>
      <c r="K3831" s="135">
        <v>23075369.050000023</v>
      </c>
      <c r="L3831" s="135">
        <v>22010184.84000003</v>
      </c>
      <c r="M3831" s="141" t="str">
        <f t="shared" si="119"/>
        <v>201712</v>
      </c>
    </row>
    <row r="3832" spans="1:13" x14ac:dyDescent="0.25">
      <c r="A3832" s="35" t="str">
        <f>VLOOKUP(B3832,ResCat!$A$2:$B$269,2,FALSE)</f>
        <v>XXX</v>
      </c>
      <c r="B3832" s="68" t="str">
        <f>IF(ISNA(VLOOKUP(C3832,COA!$A$2:$B$340,2,FALSE)),"XXX",VLOOKUP(C3832,COA!$A$2:$B$340,2,FALSE))</f>
        <v>N91</v>
      </c>
      <c r="C3832" s="149" t="str">
        <f t="shared" si="120"/>
        <v>0010-1005-0016</v>
      </c>
      <c r="D3832" s="134" t="s">
        <v>478</v>
      </c>
      <c r="E3832" s="134" t="s">
        <v>447</v>
      </c>
      <c r="F3832" s="134" t="s">
        <v>479</v>
      </c>
      <c r="G3832" s="134" t="s">
        <v>970</v>
      </c>
      <c r="H3832" s="134" t="s">
        <v>1023</v>
      </c>
      <c r="I3832" s="134" t="s">
        <v>336</v>
      </c>
      <c r="J3832" s="135">
        <v>2897256.8200000268</v>
      </c>
      <c r="K3832" s="135">
        <v>466142.43000000744</v>
      </c>
      <c r="L3832" s="135">
        <v>431731.63000000577</v>
      </c>
      <c r="M3832" s="141" t="str">
        <f t="shared" si="119"/>
        <v>201712</v>
      </c>
    </row>
    <row r="3833" spans="1:13" x14ac:dyDescent="0.25">
      <c r="A3833" s="35" t="str">
        <f>VLOOKUP(B3833,ResCat!$A$2:$B$269,2,FALSE)</f>
        <v>XXX</v>
      </c>
      <c r="B3833" s="68" t="str">
        <f>IF(ISNA(VLOOKUP(C3833,COA!$A$2:$B$340,2,FALSE)),"XXX",VLOOKUP(C3833,COA!$A$2:$B$340,2,FALSE))</f>
        <v>N91</v>
      </c>
      <c r="C3833" s="149" t="str">
        <f t="shared" si="120"/>
        <v>0010-1005-0016</v>
      </c>
      <c r="D3833" s="134" t="s">
        <v>478</v>
      </c>
      <c r="E3833" s="134" t="s">
        <v>447</v>
      </c>
      <c r="F3833" s="134" t="s">
        <v>479</v>
      </c>
      <c r="G3833" s="134" t="s">
        <v>970</v>
      </c>
      <c r="H3833" s="134" t="s">
        <v>1023</v>
      </c>
      <c r="I3833" s="134" t="s">
        <v>2</v>
      </c>
      <c r="J3833" s="135">
        <v>49584969.56000068</v>
      </c>
      <c r="K3833" s="135">
        <v>23558085.029999532</v>
      </c>
      <c r="L3833" s="135">
        <v>19884594.479996089</v>
      </c>
      <c r="M3833" s="141" t="str">
        <f t="shared" si="119"/>
        <v>201712</v>
      </c>
    </row>
    <row r="3834" spans="1:13" x14ac:dyDescent="0.25">
      <c r="A3834" s="35" t="str">
        <f>VLOOKUP(B3834,ResCat!$A$2:$B$269,2,FALSE)</f>
        <v>XXX</v>
      </c>
      <c r="B3834" s="68" t="str">
        <f>IF(ISNA(VLOOKUP(C3834,COA!$A$2:$B$340,2,FALSE)),"XXX",VLOOKUP(C3834,COA!$A$2:$B$340,2,FALSE))</f>
        <v>N91</v>
      </c>
      <c r="C3834" s="149" t="str">
        <f t="shared" si="120"/>
        <v>0010-1005-0016</v>
      </c>
      <c r="D3834" s="134" t="s">
        <v>478</v>
      </c>
      <c r="E3834" s="134" t="s">
        <v>447</v>
      </c>
      <c r="F3834" s="134" t="s">
        <v>479</v>
      </c>
      <c r="G3834" s="134" t="s">
        <v>970</v>
      </c>
      <c r="H3834" s="134" t="s">
        <v>1023</v>
      </c>
      <c r="I3834" s="134" t="s">
        <v>371</v>
      </c>
      <c r="J3834" s="135">
        <v>97</v>
      </c>
      <c r="K3834" s="135">
        <v>8</v>
      </c>
      <c r="L3834" s="135">
        <v>8</v>
      </c>
      <c r="M3834" s="141" t="str">
        <f t="shared" si="119"/>
        <v>201712</v>
      </c>
    </row>
    <row r="3835" spans="1:13" x14ac:dyDescent="0.25">
      <c r="A3835" s="35" t="str">
        <f>VLOOKUP(B3835,ResCat!$A$2:$B$269,2,FALSE)</f>
        <v>XXX</v>
      </c>
      <c r="B3835" s="68" t="str">
        <f>IF(ISNA(VLOOKUP(C3835,COA!$A$2:$B$340,2,FALSE)),"XXX",VLOOKUP(C3835,COA!$A$2:$B$340,2,FALSE))</f>
        <v>N91</v>
      </c>
      <c r="C3835" s="149" t="str">
        <f t="shared" si="120"/>
        <v>0010-1005-0016</v>
      </c>
      <c r="D3835" s="134" t="s">
        <v>478</v>
      </c>
      <c r="E3835" s="134" t="s">
        <v>447</v>
      </c>
      <c r="F3835" s="134" t="s">
        <v>479</v>
      </c>
      <c r="G3835" s="134" t="s">
        <v>970</v>
      </c>
      <c r="H3835" s="134" t="s">
        <v>1023</v>
      </c>
      <c r="I3835" s="134" t="s">
        <v>1</v>
      </c>
      <c r="J3835" s="135">
        <v>85892041.67000024</v>
      </c>
      <c r="K3835" s="135">
        <v>35126527.250000082</v>
      </c>
      <c r="L3835" s="135">
        <v>31574597.750000425</v>
      </c>
      <c r="M3835" s="141" t="str">
        <f t="shared" si="119"/>
        <v>201712</v>
      </c>
    </row>
    <row r="3836" spans="1:13" x14ac:dyDescent="0.25">
      <c r="A3836" s="35" t="str">
        <f>VLOOKUP(B3836,ResCat!$A$2:$B$269,2,FALSE)</f>
        <v>XXX</v>
      </c>
      <c r="B3836" s="68" t="str">
        <f>IF(ISNA(VLOOKUP(C3836,COA!$A$2:$B$340,2,FALSE)),"XXX",VLOOKUP(C3836,COA!$A$2:$B$340,2,FALSE))</f>
        <v>N91</v>
      </c>
      <c r="C3836" s="149" t="str">
        <f t="shared" si="120"/>
        <v>0010-1005-0016</v>
      </c>
      <c r="D3836" s="134" t="s">
        <v>478</v>
      </c>
      <c r="E3836" s="134" t="s">
        <v>447</v>
      </c>
      <c r="F3836" s="134" t="s">
        <v>479</v>
      </c>
      <c r="G3836" s="134" t="s">
        <v>1023</v>
      </c>
      <c r="H3836" s="134" t="s">
        <v>1023</v>
      </c>
      <c r="I3836" s="134" t="s">
        <v>3</v>
      </c>
      <c r="J3836" s="135">
        <v>12616313.190000389</v>
      </c>
      <c r="K3836" s="135">
        <v>4948239.2600002782</v>
      </c>
      <c r="L3836" s="135">
        <v>3007543.0100000808</v>
      </c>
      <c r="M3836" s="141" t="str">
        <f t="shared" si="119"/>
        <v>201801</v>
      </c>
    </row>
    <row r="3837" spans="1:13" x14ac:dyDescent="0.25">
      <c r="A3837" s="35" t="str">
        <f>VLOOKUP(B3837,ResCat!$A$2:$B$269,2,FALSE)</f>
        <v>XXX</v>
      </c>
      <c r="B3837" s="68" t="str">
        <f>IF(ISNA(VLOOKUP(C3837,COA!$A$2:$B$340,2,FALSE)),"XXX",VLOOKUP(C3837,COA!$A$2:$B$340,2,FALSE))</f>
        <v>N91</v>
      </c>
      <c r="C3837" s="149" t="str">
        <f t="shared" si="120"/>
        <v>0010-1005-0016</v>
      </c>
      <c r="D3837" s="134" t="s">
        <v>478</v>
      </c>
      <c r="E3837" s="134" t="s">
        <v>447</v>
      </c>
      <c r="F3837" s="134" t="s">
        <v>479</v>
      </c>
      <c r="G3837" s="134" t="s">
        <v>1023</v>
      </c>
      <c r="H3837" s="134" t="s">
        <v>1023</v>
      </c>
      <c r="I3837" s="134" t="s">
        <v>368</v>
      </c>
      <c r="J3837" s="135">
        <v>79.010000000000005</v>
      </c>
      <c r="K3837" s="135">
        <v>42.01</v>
      </c>
      <c r="L3837" s="135">
        <v>21</v>
      </c>
      <c r="M3837" s="141" t="str">
        <f t="shared" si="119"/>
        <v>201801</v>
      </c>
    </row>
    <row r="3838" spans="1:13" x14ac:dyDescent="0.25">
      <c r="A3838" s="35" t="str">
        <f>VLOOKUP(B3838,ResCat!$A$2:$B$269,2,FALSE)</f>
        <v>XXX</v>
      </c>
      <c r="B3838" s="68" t="str">
        <f>IF(ISNA(VLOOKUP(C3838,COA!$A$2:$B$340,2,FALSE)),"XXX",VLOOKUP(C3838,COA!$A$2:$B$340,2,FALSE))</f>
        <v>N91</v>
      </c>
      <c r="C3838" s="149" t="str">
        <f t="shared" si="120"/>
        <v>0010-1005-0016</v>
      </c>
      <c r="D3838" s="134" t="s">
        <v>478</v>
      </c>
      <c r="E3838" s="134" t="s">
        <v>447</v>
      </c>
      <c r="F3838" s="134" t="s">
        <v>479</v>
      </c>
      <c r="G3838" s="134" t="s">
        <v>1023</v>
      </c>
      <c r="H3838" s="134" t="s">
        <v>1023</v>
      </c>
      <c r="I3838" s="134" t="s">
        <v>0</v>
      </c>
      <c r="J3838" s="135">
        <v>13564188.120000012</v>
      </c>
      <c r="K3838" s="135">
        <v>4386311.8300000019</v>
      </c>
      <c r="L3838" s="135">
        <v>3813100.8599999957</v>
      </c>
      <c r="M3838" s="141" t="str">
        <f t="shared" si="119"/>
        <v>201801</v>
      </c>
    </row>
    <row r="3839" spans="1:13" x14ac:dyDescent="0.25">
      <c r="A3839" s="35" t="str">
        <f>VLOOKUP(B3839,ResCat!$A$2:$B$269,2,FALSE)</f>
        <v>XXX</v>
      </c>
      <c r="B3839" s="68" t="str">
        <f>IF(ISNA(VLOOKUP(C3839,COA!$A$2:$B$340,2,FALSE)),"XXX",VLOOKUP(C3839,COA!$A$2:$B$340,2,FALSE))</f>
        <v>N91</v>
      </c>
      <c r="C3839" s="149" t="str">
        <f t="shared" si="120"/>
        <v>0010-1005-0016</v>
      </c>
      <c r="D3839" s="134" t="s">
        <v>478</v>
      </c>
      <c r="E3839" s="134" t="s">
        <v>447</v>
      </c>
      <c r="F3839" s="134" t="s">
        <v>479</v>
      </c>
      <c r="G3839" s="134" t="s">
        <v>1023</v>
      </c>
      <c r="H3839" s="134" t="s">
        <v>1023</v>
      </c>
      <c r="I3839" s="134" t="s">
        <v>336</v>
      </c>
      <c r="J3839" s="135">
        <v>1383093.9499999983</v>
      </c>
      <c r="K3839" s="135">
        <v>235126.61999999726</v>
      </c>
      <c r="L3839" s="135">
        <v>163394.48999999967</v>
      </c>
      <c r="M3839" s="141" t="str">
        <f t="shared" si="119"/>
        <v>201801</v>
      </c>
    </row>
    <row r="3840" spans="1:13" x14ac:dyDescent="0.25">
      <c r="A3840" s="35" t="str">
        <f>VLOOKUP(B3840,ResCat!$A$2:$B$269,2,FALSE)</f>
        <v>XXX</v>
      </c>
      <c r="B3840" s="68" t="str">
        <f>IF(ISNA(VLOOKUP(C3840,COA!$A$2:$B$340,2,FALSE)),"XXX",VLOOKUP(C3840,COA!$A$2:$B$340,2,FALSE))</f>
        <v>N91</v>
      </c>
      <c r="C3840" s="149" t="str">
        <f t="shared" si="120"/>
        <v>0010-1005-0016</v>
      </c>
      <c r="D3840" s="134" t="s">
        <v>478</v>
      </c>
      <c r="E3840" s="134" t="s">
        <v>447</v>
      </c>
      <c r="F3840" s="134" t="s">
        <v>479</v>
      </c>
      <c r="G3840" s="134" t="s">
        <v>1023</v>
      </c>
      <c r="H3840" s="134" t="s">
        <v>1023</v>
      </c>
      <c r="I3840" s="134" t="s">
        <v>2</v>
      </c>
      <c r="J3840" s="135">
        <v>35340877.550001331</v>
      </c>
      <c r="K3840" s="135">
        <v>19395059.609998789</v>
      </c>
      <c r="L3840" s="135">
        <v>12711287.289997557</v>
      </c>
      <c r="M3840" s="141" t="str">
        <f t="shared" si="119"/>
        <v>201801</v>
      </c>
    </row>
    <row r="3841" spans="1:13" x14ac:dyDescent="0.25">
      <c r="A3841" s="35" t="str">
        <f>VLOOKUP(B3841,ResCat!$A$2:$B$269,2,FALSE)</f>
        <v>XXX</v>
      </c>
      <c r="B3841" s="68" t="str">
        <f>IF(ISNA(VLOOKUP(C3841,COA!$A$2:$B$340,2,FALSE)),"XXX",VLOOKUP(C3841,COA!$A$2:$B$340,2,FALSE))</f>
        <v>N91</v>
      </c>
      <c r="C3841" s="149" t="str">
        <f t="shared" si="120"/>
        <v>0010-1005-0016</v>
      </c>
      <c r="D3841" s="134" t="s">
        <v>478</v>
      </c>
      <c r="E3841" s="134" t="s">
        <v>447</v>
      </c>
      <c r="F3841" s="134" t="s">
        <v>479</v>
      </c>
      <c r="G3841" s="134" t="s">
        <v>1023</v>
      </c>
      <c r="H3841" s="134" t="s">
        <v>1023</v>
      </c>
      <c r="I3841" s="134" t="s">
        <v>1</v>
      </c>
      <c r="J3841" s="135">
        <v>32442321.479999967</v>
      </c>
      <c r="K3841" s="135">
        <v>14632937.659999682</v>
      </c>
      <c r="L3841" s="135">
        <v>10587521.070000069</v>
      </c>
      <c r="M3841" s="141" t="str">
        <f t="shared" si="119"/>
        <v>201801</v>
      </c>
    </row>
    <row r="3842" spans="1:13" x14ac:dyDescent="0.25">
      <c r="A3842" s="35" t="str">
        <f>VLOOKUP(B3842,ResCat!$A$2:$B$269,2,FALSE)</f>
        <v>XXX</v>
      </c>
      <c r="B3842" s="68" t="str">
        <f>IF(ISNA(VLOOKUP(C3842,COA!$A$2:$B$340,2,FALSE)),"XXX",VLOOKUP(C3842,COA!$A$2:$B$340,2,FALSE))</f>
        <v>XXX</v>
      </c>
      <c r="C3842" s="149" t="str">
        <f t="shared" si="120"/>
        <v>0011-0000-0012</v>
      </c>
      <c r="D3842" s="134" t="s">
        <v>458</v>
      </c>
      <c r="E3842" s="134" t="s">
        <v>510</v>
      </c>
      <c r="F3842" s="134" t="s">
        <v>452</v>
      </c>
      <c r="G3842" s="134" t="s">
        <v>1024</v>
      </c>
      <c r="H3842" s="134" t="s">
        <v>1023</v>
      </c>
      <c r="I3842" s="134" t="s">
        <v>0</v>
      </c>
      <c r="J3842" s="135">
        <v>106712.75</v>
      </c>
      <c r="K3842" s="135">
        <v>16414</v>
      </c>
      <c r="L3842" s="135">
        <v>16414</v>
      </c>
      <c r="M3842" s="141" t="str">
        <f t="shared" si="119"/>
        <v>201601</v>
      </c>
    </row>
    <row r="3843" spans="1:13" x14ac:dyDescent="0.25">
      <c r="A3843" s="35" t="str">
        <f>VLOOKUP(B3843,ResCat!$A$2:$B$269,2,FALSE)</f>
        <v>XXX</v>
      </c>
      <c r="B3843" s="68" t="str">
        <f>IF(ISNA(VLOOKUP(C3843,COA!$A$2:$B$340,2,FALSE)),"XXX",VLOOKUP(C3843,COA!$A$2:$B$340,2,FALSE))</f>
        <v>XXX</v>
      </c>
      <c r="C3843" s="149" t="str">
        <f t="shared" si="120"/>
        <v>0011-0000-0012</v>
      </c>
      <c r="D3843" s="134" t="s">
        <v>458</v>
      </c>
      <c r="E3843" s="134" t="s">
        <v>510</v>
      </c>
      <c r="F3843" s="134" t="s">
        <v>452</v>
      </c>
      <c r="G3843" s="134" t="s">
        <v>1025</v>
      </c>
      <c r="H3843" s="134" t="s">
        <v>1023</v>
      </c>
      <c r="I3843" s="134" t="s">
        <v>1</v>
      </c>
      <c r="J3843" s="135">
        <v>-348.24</v>
      </c>
      <c r="K3843" s="135">
        <v>-213.47</v>
      </c>
      <c r="L3843" s="135">
        <v>-213.47</v>
      </c>
      <c r="M3843" s="141" t="str">
        <f t="shared" si="119"/>
        <v>201601</v>
      </c>
    </row>
    <row r="3844" spans="1:13" x14ac:dyDescent="0.25">
      <c r="A3844" s="35" t="str">
        <f>VLOOKUP(B3844,ResCat!$A$2:$B$269,2,FALSE)</f>
        <v>XXX</v>
      </c>
      <c r="B3844" s="68" t="str">
        <f>IF(ISNA(VLOOKUP(C3844,COA!$A$2:$B$340,2,FALSE)),"XXX",VLOOKUP(C3844,COA!$A$2:$B$340,2,FALSE))</f>
        <v>XXX</v>
      </c>
      <c r="C3844" s="149" t="str">
        <f t="shared" si="120"/>
        <v>0011-0000-0012</v>
      </c>
      <c r="D3844" s="134" t="s">
        <v>458</v>
      </c>
      <c r="E3844" s="134" t="s">
        <v>510</v>
      </c>
      <c r="F3844" s="134" t="s">
        <v>452</v>
      </c>
      <c r="G3844" s="134" t="s">
        <v>1030</v>
      </c>
      <c r="H3844" s="134" t="s">
        <v>1023</v>
      </c>
      <c r="I3844" s="134" t="s">
        <v>0</v>
      </c>
      <c r="J3844" s="135">
        <v>76505.25</v>
      </c>
      <c r="K3844" s="135">
        <v>8432.8200000000015</v>
      </c>
      <c r="L3844" s="135">
        <v>8432.8200000000015</v>
      </c>
      <c r="M3844" s="141" t="str">
        <f t="shared" ref="M3844:M3907" si="121">IF(G3844&lt;$M$1,$M$1,G3844)</f>
        <v>201601</v>
      </c>
    </row>
    <row r="3845" spans="1:13" x14ac:dyDescent="0.25">
      <c r="A3845" s="35" t="str">
        <f>VLOOKUP(B3845,ResCat!$A$2:$B$269,2,FALSE)</f>
        <v>XXX</v>
      </c>
      <c r="B3845" s="68" t="str">
        <f>IF(ISNA(VLOOKUP(C3845,COA!$A$2:$B$340,2,FALSE)),"XXX",VLOOKUP(C3845,COA!$A$2:$B$340,2,FALSE))</f>
        <v>XXX</v>
      </c>
      <c r="C3845" s="149" t="str">
        <f t="shared" ref="C3845:C3908" si="122">D3845&amp;"-"&amp;E3845&amp;"-"&amp;F3845</f>
        <v>0011-0000-0012</v>
      </c>
      <c r="D3845" s="134" t="s">
        <v>458</v>
      </c>
      <c r="E3845" s="134" t="s">
        <v>510</v>
      </c>
      <c r="F3845" s="134" t="s">
        <v>452</v>
      </c>
      <c r="G3845" s="134" t="s">
        <v>345</v>
      </c>
      <c r="H3845" s="134" t="s">
        <v>1023</v>
      </c>
      <c r="I3845" s="134" t="s">
        <v>3</v>
      </c>
      <c r="J3845" s="135">
        <v>-1245</v>
      </c>
      <c r="K3845" s="135">
        <v>-1245</v>
      </c>
      <c r="L3845" s="135">
        <v>-1245</v>
      </c>
      <c r="M3845" s="141" t="str">
        <f t="shared" si="121"/>
        <v>201601</v>
      </c>
    </row>
    <row r="3846" spans="1:13" x14ac:dyDescent="0.25">
      <c r="A3846" s="35" t="str">
        <f>VLOOKUP(B3846,ResCat!$A$2:$B$269,2,FALSE)</f>
        <v>XXX</v>
      </c>
      <c r="B3846" s="68" t="str">
        <f>IF(ISNA(VLOOKUP(C3846,COA!$A$2:$B$340,2,FALSE)),"XXX",VLOOKUP(C3846,COA!$A$2:$B$340,2,FALSE))</f>
        <v>XXX</v>
      </c>
      <c r="C3846" s="149" t="str">
        <f t="shared" si="122"/>
        <v>0011-0000-0012</v>
      </c>
      <c r="D3846" s="134" t="s">
        <v>458</v>
      </c>
      <c r="E3846" s="134" t="s">
        <v>510</v>
      </c>
      <c r="F3846" s="134" t="s">
        <v>452</v>
      </c>
      <c r="G3846" s="134" t="s">
        <v>362</v>
      </c>
      <c r="H3846" s="134" t="s">
        <v>1023</v>
      </c>
      <c r="I3846" s="134" t="s">
        <v>2</v>
      </c>
      <c r="J3846" s="135">
        <v>-150</v>
      </c>
      <c r="K3846" s="135">
        <v>-117.33</v>
      </c>
      <c r="L3846" s="135">
        <v>-117.33</v>
      </c>
      <c r="M3846" s="141" t="str">
        <f t="shared" si="121"/>
        <v>201601</v>
      </c>
    </row>
    <row r="3847" spans="1:13" x14ac:dyDescent="0.25">
      <c r="A3847" s="35" t="str">
        <f>VLOOKUP(B3847,ResCat!$A$2:$B$269,2,FALSE)</f>
        <v>XXX</v>
      </c>
      <c r="B3847" s="68" t="str">
        <f>IF(ISNA(VLOOKUP(C3847,COA!$A$2:$B$340,2,FALSE)),"XXX",VLOOKUP(C3847,COA!$A$2:$B$340,2,FALSE))</f>
        <v>XXX</v>
      </c>
      <c r="C3847" s="149" t="str">
        <f t="shared" si="122"/>
        <v>0011-0000-0012</v>
      </c>
      <c r="D3847" s="134" t="s">
        <v>458</v>
      </c>
      <c r="E3847" s="134" t="s">
        <v>510</v>
      </c>
      <c r="F3847" s="134" t="s">
        <v>452</v>
      </c>
      <c r="G3847" s="134" t="s">
        <v>349</v>
      </c>
      <c r="H3847" s="134" t="s">
        <v>1023</v>
      </c>
      <c r="I3847" s="134" t="s">
        <v>2</v>
      </c>
      <c r="J3847" s="135">
        <v>1000</v>
      </c>
      <c r="K3847" s="135">
        <v>116</v>
      </c>
      <c r="L3847" s="135">
        <v>116</v>
      </c>
      <c r="M3847" s="141" t="str">
        <f t="shared" si="121"/>
        <v>201601</v>
      </c>
    </row>
    <row r="3848" spans="1:13" x14ac:dyDescent="0.25">
      <c r="A3848" s="35" t="str">
        <f>VLOOKUP(B3848,ResCat!$A$2:$B$269,2,FALSE)</f>
        <v>XXX</v>
      </c>
      <c r="B3848" s="68" t="str">
        <f>IF(ISNA(VLOOKUP(C3848,COA!$A$2:$B$340,2,FALSE)),"XXX",VLOOKUP(C3848,COA!$A$2:$B$340,2,FALSE))</f>
        <v>XXX</v>
      </c>
      <c r="C3848" s="149" t="str">
        <f t="shared" si="122"/>
        <v>0011-0000-0012</v>
      </c>
      <c r="D3848" s="134" t="s">
        <v>458</v>
      </c>
      <c r="E3848" s="134" t="s">
        <v>510</v>
      </c>
      <c r="F3848" s="134" t="s">
        <v>452</v>
      </c>
      <c r="G3848" s="134" t="s">
        <v>366</v>
      </c>
      <c r="H3848" s="134" t="s">
        <v>1023</v>
      </c>
      <c r="I3848" s="134" t="s">
        <v>3</v>
      </c>
      <c r="J3848" s="135">
        <v>-375.13</v>
      </c>
      <c r="K3848" s="135">
        <v>-373.59000000000003</v>
      </c>
      <c r="L3848" s="135">
        <v>-373.59000000000003</v>
      </c>
      <c r="M3848" s="141" t="str">
        <f t="shared" si="121"/>
        <v>201601</v>
      </c>
    </row>
    <row r="3849" spans="1:13" x14ac:dyDescent="0.25">
      <c r="A3849" s="35" t="str">
        <f>VLOOKUP(B3849,ResCat!$A$2:$B$269,2,FALSE)</f>
        <v>XXX</v>
      </c>
      <c r="B3849" s="68" t="str">
        <f>IF(ISNA(VLOOKUP(C3849,COA!$A$2:$B$340,2,FALSE)),"XXX",VLOOKUP(C3849,COA!$A$2:$B$340,2,FALSE))</f>
        <v>XXX</v>
      </c>
      <c r="C3849" s="149" t="str">
        <f t="shared" si="122"/>
        <v>0011-0000-0012</v>
      </c>
      <c r="D3849" s="134" t="s">
        <v>458</v>
      </c>
      <c r="E3849" s="134" t="s">
        <v>510</v>
      </c>
      <c r="F3849" s="134" t="s">
        <v>452</v>
      </c>
      <c r="G3849" s="134" t="s">
        <v>366</v>
      </c>
      <c r="H3849" s="134" t="s">
        <v>1023</v>
      </c>
      <c r="I3849" s="134" t="s">
        <v>2</v>
      </c>
      <c r="J3849" s="135">
        <v>1100</v>
      </c>
      <c r="K3849" s="135">
        <v>820.32000000000016</v>
      </c>
      <c r="L3849" s="135">
        <v>820.32000000000016</v>
      </c>
      <c r="M3849" s="141" t="str">
        <f t="shared" si="121"/>
        <v>201601</v>
      </c>
    </row>
    <row r="3850" spans="1:13" x14ac:dyDescent="0.25">
      <c r="A3850" s="35" t="str">
        <f>VLOOKUP(B3850,ResCat!$A$2:$B$269,2,FALSE)</f>
        <v>XXX</v>
      </c>
      <c r="B3850" s="68" t="str">
        <f>IF(ISNA(VLOOKUP(C3850,COA!$A$2:$B$340,2,FALSE)),"XXX",VLOOKUP(C3850,COA!$A$2:$B$340,2,FALSE))</f>
        <v>XXX</v>
      </c>
      <c r="C3850" s="149" t="str">
        <f t="shared" si="122"/>
        <v>0011-0000-0012</v>
      </c>
      <c r="D3850" s="134" t="s">
        <v>458</v>
      </c>
      <c r="E3850" s="134" t="s">
        <v>510</v>
      </c>
      <c r="F3850" s="134" t="s">
        <v>452</v>
      </c>
      <c r="G3850" s="134" t="s">
        <v>332</v>
      </c>
      <c r="H3850" s="134" t="s">
        <v>1023</v>
      </c>
      <c r="I3850" s="134" t="s">
        <v>2</v>
      </c>
      <c r="J3850" s="135">
        <v>450</v>
      </c>
      <c r="K3850" s="135">
        <v>0</v>
      </c>
      <c r="L3850" s="135">
        <v>0</v>
      </c>
      <c r="M3850" s="141" t="str">
        <f t="shared" si="121"/>
        <v>201706</v>
      </c>
    </row>
    <row r="3851" spans="1:13" x14ac:dyDescent="0.25">
      <c r="A3851" s="35" t="str">
        <f>VLOOKUP(B3851,ResCat!$A$2:$B$269,2,FALSE)</f>
        <v>XXX</v>
      </c>
      <c r="B3851" s="68" t="str">
        <f>IF(ISNA(VLOOKUP(C3851,COA!$A$2:$B$340,2,FALSE)),"XXX",VLOOKUP(C3851,COA!$A$2:$B$340,2,FALSE))</f>
        <v>XXX</v>
      </c>
      <c r="C3851" s="149" t="str">
        <f t="shared" si="122"/>
        <v>0011-0000-0012</v>
      </c>
      <c r="D3851" s="134" t="s">
        <v>458</v>
      </c>
      <c r="E3851" s="134" t="s">
        <v>510</v>
      </c>
      <c r="F3851" s="134" t="s">
        <v>452</v>
      </c>
      <c r="G3851" s="134" t="s">
        <v>970</v>
      </c>
      <c r="H3851" s="134" t="s">
        <v>1023</v>
      </c>
      <c r="I3851" s="134" t="s">
        <v>370</v>
      </c>
      <c r="J3851" s="135">
        <v>922.85</v>
      </c>
      <c r="K3851" s="135">
        <v>350</v>
      </c>
      <c r="L3851" s="135">
        <v>350</v>
      </c>
      <c r="M3851" s="141" t="str">
        <f t="shared" si="121"/>
        <v>201712</v>
      </c>
    </row>
    <row r="3852" spans="1:13" x14ac:dyDescent="0.25">
      <c r="A3852" s="35" t="str">
        <f>VLOOKUP(B3852,ResCat!$A$2:$B$269,2,FALSE)</f>
        <v>XXX</v>
      </c>
      <c r="B3852" s="68" t="str">
        <f>IF(ISNA(VLOOKUP(C3852,COA!$A$2:$B$340,2,FALSE)),"XXX",VLOOKUP(C3852,COA!$A$2:$B$340,2,FALSE))</f>
        <v>XXX</v>
      </c>
      <c r="C3852" s="149" t="str">
        <f t="shared" si="122"/>
        <v>0011-0000-0017</v>
      </c>
      <c r="D3852" s="134" t="s">
        <v>458</v>
      </c>
      <c r="E3852" s="134" t="s">
        <v>510</v>
      </c>
      <c r="F3852" s="134" t="s">
        <v>455</v>
      </c>
      <c r="G3852" s="134" t="s">
        <v>1048</v>
      </c>
      <c r="H3852" s="134" t="s">
        <v>1023</v>
      </c>
      <c r="I3852" s="134" t="s">
        <v>2</v>
      </c>
      <c r="J3852" s="135">
        <v>-2835</v>
      </c>
      <c r="K3852" s="135">
        <v>-2619</v>
      </c>
      <c r="L3852" s="135">
        <v>-2619</v>
      </c>
      <c r="M3852" s="141" t="str">
        <f t="shared" si="121"/>
        <v>201601</v>
      </c>
    </row>
    <row r="3853" spans="1:13" x14ac:dyDescent="0.25">
      <c r="A3853" s="35" t="str">
        <f>VLOOKUP(B3853,ResCat!$A$2:$B$269,2,FALSE)</f>
        <v>XXX</v>
      </c>
      <c r="B3853" s="68" t="str">
        <f>IF(ISNA(VLOOKUP(C3853,COA!$A$2:$B$340,2,FALSE)),"XXX",VLOOKUP(C3853,COA!$A$2:$B$340,2,FALSE))</f>
        <v>XXX</v>
      </c>
      <c r="C3853" s="149" t="str">
        <f t="shared" si="122"/>
        <v>0011-0000-0017</v>
      </c>
      <c r="D3853" s="134" t="s">
        <v>458</v>
      </c>
      <c r="E3853" s="134" t="s">
        <v>510</v>
      </c>
      <c r="F3853" s="134" t="s">
        <v>455</v>
      </c>
      <c r="G3853" s="134" t="s">
        <v>322</v>
      </c>
      <c r="H3853" s="134" t="s">
        <v>1023</v>
      </c>
      <c r="I3853" s="134" t="s">
        <v>368</v>
      </c>
      <c r="J3853" s="135">
        <v>600</v>
      </c>
      <c r="K3853" s="135">
        <v>0</v>
      </c>
      <c r="L3853" s="135">
        <v>0</v>
      </c>
      <c r="M3853" s="141" t="str">
        <f t="shared" si="121"/>
        <v>201701</v>
      </c>
    </row>
    <row r="3854" spans="1:13" x14ac:dyDescent="0.25">
      <c r="A3854" s="35" t="str">
        <f>VLOOKUP(B3854,ResCat!$A$2:$B$269,2,FALSE)</f>
        <v>XXX</v>
      </c>
      <c r="B3854" s="68" t="str">
        <f>IF(ISNA(VLOOKUP(C3854,COA!$A$2:$B$340,2,FALSE)),"XXX",VLOOKUP(C3854,COA!$A$2:$B$340,2,FALSE))</f>
        <v>XXX</v>
      </c>
      <c r="C3854" s="149" t="str">
        <f t="shared" si="122"/>
        <v>0011-0000-0017</v>
      </c>
      <c r="D3854" s="134" t="s">
        <v>458</v>
      </c>
      <c r="E3854" s="134" t="s">
        <v>510</v>
      </c>
      <c r="F3854" s="134" t="s">
        <v>455</v>
      </c>
      <c r="G3854" s="134" t="s">
        <v>970</v>
      </c>
      <c r="H3854" s="134" t="s">
        <v>1023</v>
      </c>
      <c r="I3854" s="134" t="s">
        <v>343</v>
      </c>
      <c r="J3854" s="135">
        <v>5265.88</v>
      </c>
      <c r="K3854" s="135">
        <v>3345.25</v>
      </c>
      <c r="L3854" s="135">
        <v>3252.57</v>
      </c>
      <c r="M3854" s="141" t="str">
        <f t="shared" si="121"/>
        <v>201712</v>
      </c>
    </row>
    <row r="3855" spans="1:13" x14ac:dyDescent="0.25">
      <c r="A3855" s="35" t="str">
        <f>VLOOKUP(B3855,ResCat!$A$2:$B$269,2,FALSE)</f>
        <v>XXX</v>
      </c>
      <c r="B3855" s="68" t="str">
        <f>IF(ISNA(VLOOKUP(C3855,COA!$A$2:$B$340,2,FALSE)),"XXX",VLOOKUP(C3855,COA!$A$2:$B$340,2,FALSE))</f>
        <v>XXX</v>
      </c>
      <c r="C3855" s="149" t="str">
        <f t="shared" si="122"/>
        <v>0011-0000-0017</v>
      </c>
      <c r="D3855" s="134" t="s">
        <v>458</v>
      </c>
      <c r="E3855" s="134" t="s">
        <v>510</v>
      </c>
      <c r="F3855" s="134" t="s">
        <v>455</v>
      </c>
      <c r="G3855" s="134" t="s">
        <v>1023</v>
      </c>
      <c r="H3855" s="134" t="s">
        <v>1023</v>
      </c>
      <c r="I3855" s="134" t="s">
        <v>368</v>
      </c>
      <c r="J3855" s="135">
        <v>795</v>
      </c>
      <c r="K3855" s="135">
        <v>180</v>
      </c>
      <c r="L3855" s="135">
        <v>144</v>
      </c>
      <c r="M3855" s="141" t="str">
        <f t="shared" si="121"/>
        <v>201801</v>
      </c>
    </row>
    <row r="3856" spans="1:13" x14ac:dyDescent="0.25">
      <c r="A3856" s="35" t="str">
        <f>VLOOKUP(B3856,ResCat!$A$2:$B$269,2,FALSE)</f>
        <v>XXX</v>
      </c>
      <c r="B3856" s="68" t="str">
        <f>IF(ISNA(VLOOKUP(C3856,COA!$A$2:$B$340,2,FALSE)),"XXX",VLOOKUP(C3856,COA!$A$2:$B$340,2,FALSE))</f>
        <v>XXX</v>
      </c>
      <c r="C3856" s="149" t="str">
        <f t="shared" si="122"/>
        <v>0011-0000-0017</v>
      </c>
      <c r="D3856" s="134" t="s">
        <v>458</v>
      </c>
      <c r="E3856" s="134" t="s">
        <v>510</v>
      </c>
      <c r="F3856" s="134" t="s">
        <v>455</v>
      </c>
      <c r="G3856" s="134" t="s">
        <v>1023</v>
      </c>
      <c r="H3856" s="134" t="s">
        <v>1023</v>
      </c>
      <c r="I3856" s="134" t="s">
        <v>343</v>
      </c>
      <c r="J3856" s="135">
        <v>6125.7699999999995</v>
      </c>
      <c r="K3856" s="135">
        <v>1825.21</v>
      </c>
      <c r="L3856" s="135">
        <v>1492.2700000000002</v>
      </c>
      <c r="M3856" s="141" t="str">
        <f t="shared" si="121"/>
        <v>201801</v>
      </c>
    </row>
    <row r="3857" spans="1:13" x14ac:dyDescent="0.25">
      <c r="A3857" s="35" t="str">
        <f>VLOOKUP(B3857,ResCat!$A$2:$B$269,2,FALSE)</f>
        <v>XXX</v>
      </c>
      <c r="B3857" s="68" t="str">
        <f>IF(ISNA(VLOOKUP(C3857,COA!$A$2:$B$340,2,FALSE)),"XXX",VLOOKUP(C3857,COA!$A$2:$B$340,2,FALSE))</f>
        <v>XXX</v>
      </c>
      <c r="C3857" s="149" t="str">
        <f t="shared" si="122"/>
        <v>0011-0000-0048</v>
      </c>
      <c r="D3857" s="134" t="s">
        <v>458</v>
      </c>
      <c r="E3857" s="134" t="s">
        <v>510</v>
      </c>
      <c r="F3857" s="134" t="s">
        <v>464</v>
      </c>
      <c r="G3857" s="134" t="s">
        <v>1030</v>
      </c>
      <c r="H3857" s="134" t="s">
        <v>1023</v>
      </c>
      <c r="I3857" s="134" t="s">
        <v>2</v>
      </c>
      <c r="J3857" s="135">
        <v>3062.04</v>
      </c>
      <c r="K3857" s="135">
        <v>3062.04</v>
      </c>
      <c r="L3857" s="135">
        <v>3062.04</v>
      </c>
      <c r="M3857" s="141" t="str">
        <f t="shared" si="121"/>
        <v>201601</v>
      </c>
    </row>
    <row r="3858" spans="1:13" x14ac:dyDescent="0.25">
      <c r="A3858" s="35" t="str">
        <f>VLOOKUP(B3858,ResCat!$A$2:$B$269,2,FALSE)</f>
        <v>XXX</v>
      </c>
      <c r="B3858" s="68" t="str">
        <f>IF(ISNA(VLOOKUP(C3858,COA!$A$2:$B$340,2,FALSE)),"XXX",VLOOKUP(C3858,COA!$A$2:$B$340,2,FALSE))</f>
        <v>XXX</v>
      </c>
      <c r="C3858" s="149" t="str">
        <f t="shared" si="122"/>
        <v>0011-0000-0048</v>
      </c>
      <c r="D3858" s="134" t="s">
        <v>458</v>
      </c>
      <c r="E3858" s="134" t="s">
        <v>510</v>
      </c>
      <c r="F3858" s="134" t="s">
        <v>464</v>
      </c>
      <c r="G3858" s="134" t="s">
        <v>354</v>
      </c>
      <c r="H3858" s="134" t="s">
        <v>1023</v>
      </c>
      <c r="I3858" s="134" t="s">
        <v>2</v>
      </c>
      <c r="J3858" s="135">
        <v>50</v>
      </c>
      <c r="K3858" s="135">
        <v>32.5</v>
      </c>
      <c r="L3858" s="135">
        <v>32.5</v>
      </c>
      <c r="M3858" s="141" t="str">
        <f t="shared" si="121"/>
        <v>201601</v>
      </c>
    </row>
    <row r="3859" spans="1:13" x14ac:dyDescent="0.25">
      <c r="A3859" s="35" t="str">
        <f>VLOOKUP(B3859,ResCat!$A$2:$B$269,2,FALSE)</f>
        <v>HMOFEP</v>
      </c>
      <c r="B3859" s="68" t="str">
        <f>IF(ISNA(VLOOKUP(C3859,COA!$A$2:$B$340,2,FALSE)),"XXX",VLOOKUP(C3859,COA!$A$2:$B$340,2,FALSE))</f>
        <v>F27</v>
      </c>
      <c r="C3859" s="149" t="str">
        <f t="shared" si="122"/>
        <v>0011-1000-0012</v>
      </c>
      <c r="D3859" s="134" t="s">
        <v>458</v>
      </c>
      <c r="E3859" s="134" t="s">
        <v>409</v>
      </c>
      <c r="F3859" s="134" t="s">
        <v>452</v>
      </c>
      <c r="G3859" s="134" t="s">
        <v>309</v>
      </c>
      <c r="H3859" s="134" t="s">
        <v>1023</v>
      </c>
      <c r="I3859" s="134" t="s">
        <v>2</v>
      </c>
      <c r="J3859" s="135">
        <v>-923.18000000000006</v>
      </c>
      <c r="K3859" s="135">
        <v>-583.20000000000005</v>
      </c>
      <c r="L3859" s="135">
        <v>-583.20000000000005</v>
      </c>
      <c r="M3859" s="141" t="str">
        <f t="shared" si="121"/>
        <v>201601</v>
      </c>
    </row>
    <row r="3860" spans="1:13" x14ac:dyDescent="0.25">
      <c r="A3860" s="35" t="str">
        <f>VLOOKUP(B3860,ResCat!$A$2:$B$269,2,FALSE)</f>
        <v>HMOFEP</v>
      </c>
      <c r="B3860" s="68" t="str">
        <f>IF(ISNA(VLOOKUP(C3860,COA!$A$2:$B$340,2,FALSE)),"XXX",VLOOKUP(C3860,COA!$A$2:$B$340,2,FALSE))</f>
        <v>F27</v>
      </c>
      <c r="C3860" s="149" t="str">
        <f t="shared" si="122"/>
        <v>0011-1000-0012</v>
      </c>
      <c r="D3860" s="134" t="s">
        <v>458</v>
      </c>
      <c r="E3860" s="134" t="s">
        <v>409</v>
      </c>
      <c r="F3860" s="134" t="s">
        <v>452</v>
      </c>
      <c r="G3860" s="134" t="s">
        <v>309</v>
      </c>
      <c r="H3860" s="134" t="s">
        <v>1023</v>
      </c>
      <c r="I3860" s="134" t="s">
        <v>1</v>
      </c>
      <c r="J3860" s="135">
        <v>-2510</v>
      </c>
      <c r="K3860" s="135">
        <v>-2238.92</v>
      </c>
      <c r="L3860" s="135">
        <v>-2138.92</v>
      </c>
      <c r="M3860" s="141" t="str">
        <f t="shared" si="121"/>
        <v>201601</v>
      </c>
    </row>
    <row r="3861" spans="1:13" x14ac:dyDescent="0.25">
      <c r="A3861" s="35" t="str">
        <f>VLOOKUP(B3861,ResCat!$A$2:$B$269,2,FALSE)</f>
        <v>HMOFEP</v>
      </c>
      <c r="B3861" s="68" t="str">
        <f>IF(ISNA(VLOOKUP(C3861,COA!$A$2:$B$340,2,FALSE)),"XXX",VLOOKUP(C3861,COA!$A$2:$B$340,2,FALSE))</f>
        <v>F27</v>
      </c>
      <c r="C3861" s="149" t="str">
        <f t="shared" si="122"/>
        <v>0011-1000-0012</v>
      </c>
      <c r="D3861" s="134" t="s">
        <v>458</v>
      </c>
      <c r="E3861" s="134" t="s">
        <v>409</v>
      </c>
      <c r="F3861" s="134" t="s">
        <v>452</v>
      </c>
      <c r="G3861" s="134" t="s">
        <v>362</v>
      </c>
      <c r="H3861" s="134" t="s">
        <v>1023</v>
      </c>
      <c r="I3861" s="134" t="s">
        <v>1</v>
      </c>
      <c r="J3861" s="135">
        <v>-540</v>
      </c>
      <c r="K3861" s="135">
        <v>-370.44</v>
      </c>
      <c r="L3861" s="135">
        <v>-270.44</v>
      </c>
      <c r="M3861" s="141" t="str">
        <f t="shared" si="121"/>
        <v>201601</v>
      </c>
    </row>
    <row r="3862" spans="1:13" x14ac:dyDescent="0.25">
      <c r="A3862" s="35" t="str">
        <f>VLOOKUP(B3862,ResCat!$A$2:$B$269,2,FALSE)</f>
        <v>HMOFEP</v>
      </c>
      <c r="B3862" s="68" t="str">
        <f>IF(ISNA(VLOOKUP(C3862,COA!$A$2:$B$340,2,FALSE)),"XXX",VLOOKUP(C3862,COA!$A$2:$B$340,2,FALSE))</f>
        <v>F27</v>
      </c>
      <c r="C3862" s="149" t="str">
        <f t="shared" si="122"/>
        <v>0011-1000-0012</v>
      </c>
      <c r="D3862" s="134" t="s">
        <v>458</v>
      </c>
      <c r="E3862" s="134" t="s">
        <v>409</v>
      </c>
      <c r="F3862" s="134" t="s">
        <v>452</v>
      </c>
      <c r="G3862" s="134" t="s">
        <v>1027</v>
      </c>
      <c r="H3862" s="134" t="s">
        <v>1023</v>
      </c>
      <c r="I3862" s="134" t="s">
        <v>3</v>
      </c>
      <c r="J3862" s="135">
        <v>-3446.1</v>
      </c>
      <c r="K3862" s="135">
        <v>-3446.1</v>
      </c>
      <c r="L3862" s="135">
        <v>-3446.1</v>
      </c>
      <c r="M3862" s="141" t="str">
        <f t="shared" si="121"/>
        <v>201601</v>
      </c>
    </row>
    <row r="3863" spans="1:13" x14ac:dyDescent="0.25">
      <c r="A3863" s="35" t="str">
        <f>VLOOKUP(B3863,ResCat!$A$2:$B$269,2,FALSE)</f>
        <v>HMOFEP</v>
      </c>
      <c r="B3863" s="68" t="str">
        <f>IF(ISNA(VLOOKUP(C3863,COA!$A$2:$B$340,2,FALSE)),"XXX",VLOOKUP(C3863,COA!$A$2:$B$340,2,FALSE))</f>
        <v>F27</v>
      </c>
      <c r="C3863" s="149" t="str">
        <f t="shared" si="122"/>
        <v>0011-1000-0012</v>
      </c>
      <c r="D3863" s="134" t="s">
        <v>458</v>
      </c>
      <c r="E3863" s="134" t="s">
        <v>409</v>
      </c>
      <c r="F3863" s="134" t="s">
        <v>452</v>
      </c>
      <c r="G3863" s="134" t="s">
        <v>1027</v>
      </c>
      <c r="H3863" s="134" t="s">
        <v>1023</v>
      </c>
      <c r="I3863" s="134" t="s">
        <v>2</v>
      </c>
      <c r="J3863" s="135">
        <v>-27.01</v>
      </c>
      <c r="K3863" s="135">
        <v>-8</v>
      </c>
      <c r="L3863" s="135">
        <v>-8</v>
      </c>
      <c r="M3863" s="141" t="str">
        <f t="shared" si="121"/>
        <v>201601</v>
      </c>
    </row>
    <row r="3864" spans="1:13" x14ac:dyDescent="0.25">
      <c r="A3864" s="35" t="str">
        <f>VLOOKUP(B3864,ResCat!$A$2:$B$269,2,FALSE)</f>
        <v>HMOFEP</v>
      </c>
      <c r="B3864" s="68" t="str">
        <f>IF(ISNA(VLOOKUP(C3864,COA!$A$2:$B$340,2,FALSE)),"XXX",VLOOKUP(C3864,COA!$A$2:$B$340,2,FALSE))</f>
        <v>F27</v>
      </c>
      <c r="C3864" s="149" t="str">
        <f t="shared" si="122"/>
        <v>0011-1000-0012</v>
      </c>
      <c r="D3864" s="134" t="s">
        <v>458</v>
      </c>
      <c r="E3864" s="134" t="s">
        <v>409</v>
      </c>
      <c r="F3864" s="134" t="s">
        <v>452</v>
      </c>
      <c r="G3864" s="134" t="s">
        <v>363</v>
      </c>
      <c r="H3864" s="134" t="s">
        <v>1023</v>
      </c>
      <c r="I3864" s="134" t="s">
        <v>3</v>
      </c>
      <c r="J3864" s="135">
        <v>-393</v>
      </c>
      <c r="K3864" s="135">
        <v>-218.58</v>
      </c>
      <c r="L3864" s="135">
        <v>-218.58</v>
      </c>
      <c r="M3864" s="141" t="str">
        <f t="shared" si="121"/>
        <v>201601</v>
      </c>
    </row>
    <row r="3865" spans="1:13" x14ac:dyDescent="0.25">
      <c r="A3865" s="35" t="str">
        <f>VLOOKUP(B3865,ResCat!$A$2:$B$269,2,FALSE)</f>
        <v>HMOFEP</v>
      </c>
      <c r="B3865" s="68" t="str">
        <f>IF(ISNA(VLOOKUP(C3865,COA!$A$2:$B$340,2,FALSE)),"XXX",VLOOKUP(C3865,COA!$A$2:$B$340,2,FALSE))</f>
        <v>F27</v>
      </c>
      <c r="C3865" s="149" t="str">
        <f t="shared" si="122"/>
        <v>0011-1000-0012</v>
      </c>
      <c r="D3865" s="134" t="s">
        <v>458</v>
      </c>
      <c r="E3865" s="134" t="s">
        <v>409</v>
      </c>
      <c r="F3865" s="134" t="s">
        <v>452</v>
      </c>
      <c r="G3865" s="134" t="s">
        <v>363</v>
      </c>
      <c r="H3865" s="134" t="s">
        <v>1023</v>
      </c>
      <c r="I3865" s="134" t="s">
        <v>1</v>
      </c>
      <c r="J3865" s="135">
        <v>-7432.35</v>
      </c>
      <c r="K3865" s="135">
        <v>-2800</v>
      </c>
      <c r="L3865" s="135">
        <v>-2550</v>
      </c>
      <c r="M3865" s="141" t="str">
        <f t="shared" si="121"/>
        <v>201601</v>
      </c>
    </row>
    <row r="3866" spans="1:13" x14ac:dyDescent="0.25">
      <c r="A3866" s="35" t="str">
        <f>VLOOKUP(B3866,ResCat!$A$2:$B$269,2,FALSE)</f>
        <v>HMOFEP</v>
      </c>
      <c r="B3866" s="68" t="str">
        <f>IF(ISNA(VLOOKUP(C3866,COA!$A$2:$B$340,2,FALSE)),"XXX",VLOOKUP(C3866,COA!$A$2:$B$340,2,FALSE))</f>
        <v>F27</v>
      </c>
      <c r="C3866" s="149" t="str">
        <f t="shared" si="122"/>
        <v>0011-1000-0012</v>
      </c>
      <c r="D3866" s="134" t="s">
        <v>458</v>
      </c>
      <c r="E3866" s="134" t="s">
        <v>409</v>
      </c>
      <c r="F3866" s="134" t="s">
        <v>452</v>
      </c>
      <c r="G3866" s="134" t="s">
        <v>349</v>
      </c>
      <c r="H3866" s="134" t="s">
        <v>1023</v>
      </c>
      <c r="I3866" s="134" t="s">
        <v>2</v>
      </c>
      <c r="J3866" s="135">
        <v>-12</v>
      </c>
      <c r="K3866" s="135">
        <v>-0.03</v>
      </c>
      <c r="L3866" s="135">
        <v>-0.03</v>
      </c>
      <c r="M3866" s="141" t="str">
        <f t="shared" si="121"/>
        <v>201601</v>
      </c>
    </row>
    <row r="3867" spans="1:13" x14ac:dyDescent="0.25">
      <c r="A3867" s="35" t="str">
        <f>VLOOKUP(B3867,ResCat!$A$2:$B$269,2,FALSE)</f>
        <v>HMOFEP</v>
      </c>
      <c r="B3867" s="68" t="str">
        <f>IF(ISNA(VLOOKUP(C3867,COA!$A$2:$B$340,2,FALSE)),"XXX",VLOOKUP(C3867,COA!$A$2:$B$340,2,FALSE))</f>
        <v>F27</v>
      </c>
      <c r="C3867" s="149" t="str">
        <f t="shared" si="122"/>
        <v>0011-1000-0012</v>
      </c>
      <c r="D3867" s="134" t="s">
        <v>458</v>
      </c>
      <c r="E3867" s="134" t="s">
        <v>409</v>
      </c>
      <c r="F3867" s="134" t="s">
        <v>452</v>
      </c>
      <c r="G3867" s="134" t="s">
        <v>350</v>
      </c>
      <c r="H3867" s="134" t="s">
        <v>1023</v>
      </c>
      <c r="I3867" s="134" t="s">
        <v>3</v>
      </c>
      <c r="J3867" s="135">
        <v>-799.49999999999989</v>
      </c>
      <c r="K3867" s="135">
        <v>-799.49999999999989</v>
      </c>
      <c r="L3867" s="135">
        <v>-461.06999999999994</v>
      </c>
      <c r="M3867" s="141" t="str">
        <f t="shared" si="121"/>
        <v>201601</v>
      </c>
    </row>
    <row r="3868" spans="1:13" x14ac:dyDescent="0.25">
      <c r="A3868" s="35" t="str">
        <f>VLOOKUP(B3868,ResCat!$A$2:$B$269,2,FALSE)</f>
        <v>HMOFEP</v>
      </c>
      <c r="B3868" s="68" t="str">
        <f>IF(ISNA(VLOOKUP(C3868,COA!$A$2:$B$340,2,FALSE)),"XXX",VLOOKUP(C3868,COA!$A$2:$B$340,2,FALSE))</f>
        <v>F27</v>
      </c>
      <c r="C3868" s="149" t="str">
        <f t="shared" si="122"/>
        <v>0011-1000-0012</v>
      </c>
      <c r="D3868" s="134" t="s">
        <v>458</v>
      </c>
      <c r="E3868" s="134" t="s">
        <v>409</v>
      </c>
      <c r="F3868" s="134" t="s">
        <v>452</v>
      </c>
      <c r="G3868" s="134" t="s">
        <v>352</v>
      </c>
      <c r="H3868" s="134" t="s">
        <v>1023</v>
      </c>
      <c r="I3868" s="134" t="s">
        <v>1</v>
      </c>
      <c r="J3868" s="135">
        <v>-137456.41999999998</v>
      </c>
      <c r="K3868" s="135">
        <v>-8347.08</v>
      </c>
      <c r="L3868" s="135">
        <v>-8097.08</v>
      </c>
      <c r="M3868" s="141" t="str">
        <f t="shared" si="121"/>
        <v>201602</v>
      </c>
    </row>
    <row r="3869" spans="1:13" x14ac:dyDescent="0.25">
      <c r="A3869" s="35" t="str">
        <f>VLOOKUP(B3869,ResCat!$A$2:$B$269,2,FALSE)</f>
        <v>HMOFEP</v>
      </c>
      <c r="B3869" s="68" t="str">
        <f>IF(ISNA(VLOOKUP(C3869,COA!$A$2:$B$340,2,FALSE)),"XXX",VLOOKUP(C3869,COA!$A$2:$B$340,2,FALSE))</f>
        <v>F27</v>
      </c>
      <c r="C3869" s="149" t="str">
        <f t="shared" si="122"/>
        <v>0011-1000-0012</v>
      </c>
      <c r="D3869" s="134" t="s">
        <v>458</v>
      </c>
      <c r="E3869" s="134" t="s">
        <v>409</v>
      </c>
      <c r="F3869" s="134" t="s">
        <v>452</v>
      </c>
      <c r="G3869" s="134" t="s">
        <v>361</v>
      </c>
      <c r="H3869" s="134" t="s">
        <v>1023</v>
      </c>
      <c r="I3869" s="134" t="s">
        <v>0</v>
      </c>
      <c r="J3869" s="135">
        <v>-35261.5</v>
      </c>
      <c r="K3869" s="135">
        <v>-6350.81</v>
      </c>
      <c r="L3869" s="135">
        <v>-1287.9999999999998</v>
      </c>
      <c r="M3869" s="141" t="str">
        <f t="shared" si="121"/>
        <v>201604</v>
      </c>
    </row>
    <row r="3870" spans="1:13" x14ac:dyDescent="0.25">
      <c r="A3870" s="35" t="str">
        <f>VLOOKUP(B3870,ResCat!$A$2:$B$269,2,FALSE)</f>
        <v>HMOIFP</v>
      </c>
      <c r="B3870" s="68" t="str">
        <f>IF(ISNA(VLOOKUP(C3870,COA!$A$2:$B$340,2,FALSE)),"XXX",VLOOKUP(C3870,COA!$A$2:$B$340,2,FALSE))</f>
        <v>V13</v>
      </c>
      <c r="C3870" s="149" t="str">
        <f t="shared" si="122"/>
        <v>0011-1001-0021</v>
      </c>
      <c r="D3870" s="134" t="s">
        <v>458</v>
      </c>
      <c r="E3870" s="134" t="s">
        <v>417</v>
      </c>
      <c r="F3870" s="134" t="s">
        <v>490</v>
      </c>
      <c r="G3870" s="134" t="s">
        <v>322</v>
      </c>
      <c r="H3870" s="134" t="s">
        <v>1023</v>
      </c>
      <c r="I3870" s="134" t="s">
        <v>3</v>
      </c>
      <c r="J3870" s="135">
        <v>380.48</v>
      </c>
      <c r="K3870" s="135">
        <v>-206.67000000000002</v>
      </c>
      <c r="L3870" s="135">
        <v>-233.67000000000002</v>
      </c>
      <c r="M3870" s="141" t="str">
        <f t="shared" si="121"/>
        <v>201701</v>
      </c>
    </row>
    <row r="3871" spans="1:13" x14ac:dyDescent="0.25">
      <c r="A3871" s="35" t="str">
        <f>VLOOKUP(B3871,ResCat!$A$2:$B$269,2,FALSE)</f>
        <v>HMOIFP</v>
      </c>
      <c r="B3871" s="68" t="str">
        <f>IF(ISNA(VLOOKUP(C3871,COA!$A$2:$B$340,2,FALSE)),"XXX",VLOOKUP(C3871,COA!$A$2:$B$340,2,FALSE))</f>
        <v>V13</v>
      </c>
      <c r="C3871" s="149" t="str">
        <f t="shared" si="122"/>
        <v>0011-1001-0021</v>
      </c>
      <c r="D3871" s="134" t="s">
        <v>458</v>
      </c>
      <c r="E3871" s="134" t="s">
        <v>417</v>
      </c>
      <c r="F3871" s="134" t="s">
        <v>490</v>
      </c>
      <c r="G3871" s="134" t="s">
        <v>322</v>
      </c>
      <c r="H3871" s="134" t="s">
        <v>1023</v>
      </c>
      <c r="I3871" s="134" t="s">
        <v>2</v>
      </c>
      <c r="J3871" s="135">
        <v>1047.7</v>
      </c>
      <c r="K3871" s="135">
        <v>712.82999999999993</v>
      </c>
      <c r="L3871" s="135">
        <v>680.32999999999993</v>
      </c>
      <c r="M3871" s="141" t="str">
        <f t="shared" si="121"/>
        <v>201701</v>
      </c>
    </row>
    <row r="3872" spans="1:13" x14ac:dyDescent="0.25">
      <c r="A3872" s="35" t="str">
        <f>VLOOKUP(B3872,ResCat!$A$2:$B$269,2,FALSE)</f>
        <v>HMOIFP</v>
      </c>
      <c r="B3872" s="68" t="str">
        <f>IF(ISNA(VLOOKUP(C3872,COA!$A$2:$B$340,2,FALSE)),"XXX",VLOOKUP(C3872,COA!$A$2:$B$340,2,FALSE))</f>
        <v>V13</v>
      </c>
      <c r="C3872" s="149" t="str">
        <f t="shared" si="122"/>
        <v>0011-1001-0021</v>
      </c>
      <c r="D3872" s="134" t="s">
        <v>458</v>
      </c>
      <c r="E3872" s="134" t="s">
        <v>417</v>
      </c>
      <c r="F3872" s="134" t="s">
        <v>490</v>
      </c>
      <c r="G3872" s="134" t="s">
        <v>322</v>
      </c>
      <c r="H3872" s="134" t="s">
        <v>1023</v>
      </c>
      <c r="I3872" s="134" t="s">
        <v>1</v>
      </c>
      <c r="J3872" s="135">
        <v>5107</v>
      </c>
      <c r="K3872" s="135">
        <v>2630.11</v>
      </c>
      <c r="L3872" s="135">
        <v>2630.11</v>
      </c>
      <c r="M3872" s="141" t="str">
        <f t="shared" si="121"/>
        <v>201701</v>
      </c>
    </row>
    <row r="3873" spans="1:13" x14ac:dyDescent="0.25">
      <c r="A3873" s="35" t="str">
        <f>VLOOKUP(B3873,ResCat!$A$2:$B$269,2,FALSE)</f>
        <v>HMOIFP</v>
      </c>
      <c r="B3873" s="68" t="str">
        <f>IF(ISNA(VLOOKUP(C3873,COA!$A$2:$B$340,2,FALSE)),"XXX",VLOOKUP(C3873,COA!$A$2:$B$340,2,FALSE))</f>
        <v>V13</v>
      </c>
      <c r="C3873" s="149" t="str">
        <f t="shared" si="122"/>
        <v>0011-1001-0021</v>
      </c>
      <c r="D3873" s="134" t="s">
        <v>458</v>
      </c>
      <c r="E3873" s="134" t="s">
        <v>417</v>
      </c>
      <c r="F3873" s="134" t="s">
        <v>490</v>
      </c>
      <c r="G3873" s="134" t="s">
        <v>324</v>
      </c>
      <c r="H3873" s="134" t="s">
        <v>1023</v>
      </c>
      <c r="I3873" s="134" t="s">
        <v>3</v>
      </c>
      <c r="J3873" s="135">
        <v>367</v>
      </c>
      <c r="K3873" s="135">
        <v>354.90000000000009</v>
      </c>
      <c r="L3873" s="135">
        <v>249.90000000000003</v>
      </c>
      <c r="M3873" s="141" t="str">
        <f t="shared" si="121"/>
        <v>201702</v>
      </c>
    </row>
    <row r="3874" spans="1:13" x14ac:dyDescent="0.25">
      <c r="A3874" s="35" t="str">
        <f>VLOOKUP(B3874,ResCat!$A$2:$B$269,2,FALSE)</f>
        <v>HMOIFP</v>
      </c>
      <c r="B3874" s="68" t="str">
        <f>IF(ISNA(VLOOKUP(C3874,COA!$A$2:$B$340,2,FALSE)),"XXX",VLOOKUP(C3874,COA!$A$2:$B$340,2,FALSE))</f>
        <v>V13</v>
      </c>
      <c r="C3874" s="149" t="str">
        <f t="shared" si="122"/>
        <v>0011-1001-0021</v>
      </c>
      <c r="D3874" s="134" t="s">
        <v>458</v>
      </c>
      <c r="E3874" s="134" t="s">
        <v>417</v>
      </c>
      <c r="F3874" s="134" t="s">
        <v>490</v>
      </c>
      <c r="G3874" s="134" t="s">
        <v>324</v>
      </c>
      <c r="H3874" s="134" t="s">
        <v>1023</v>
      </c>
      <c r="I3874" s="134" t="s">
        <v>2</v>
      </c>
      <c r="J3874" s="135">
        <v>2635.8</v>
      </c>
      <c r="K3874" s="135">
        <v>1275.1800000000003</v>
      </c>
      <c r="L3874" s="135">
        <v>1225.8400000000001</v>
      </c>
      <c r="M3874" s="141" t="str">
        <f t="shared" si="121"/>
        <v>201702</v>
      </c>
    </row>
    <row r="3875" spans="1:13" x14ac:dyDescent="0.25">
      <c r="A3875" s="35" t="str">
        <f>VLOOKUP(B3875,ResCat!$A$2:$B$269,2,FALSE)</f>
        <v>HMOIFP</v>
      </c>
      <c r="B3875" s="68" t="str">
        <f>IF(ISNA(VLOOKUP(C3875,COA!$A$2:$B$340,2,FALSE)),"XXX",VLOOKUP(C3875,COA!$A$2:$B$340,2,FALSE))</f>
        <v>V13</v>
      </c>
      <c r="C3875" s="149" t="str">
        <f t="shared" si="122"/>
        <v>0011-1001-0021</v>
      </c>
      <c r="D3875" s="134" t="s">
        <v>458</v>
      </c>
      <c r="E3875" s="134" t="s">
        <v>417</v>
      </c>
      <c r="F3875" s="134" t="s">
        <v>490</v>
      </c>
      <c r="G3875" s="134" t="s">
        <v>326</v>
      </c>
      <c r="H3875" s="134" t="s">
        <v>1023</v>
      </c>
      <c r="I3875" s="134" t="s">
        <v>3</v>
      </c>
      <c r="J3875" s="135">
        <v>10.61</v>
      </c>
      <c r="K3875" s="135">
        <v>10.61</v>
      </c>
      <c r="L3875" s="135">
        <v>0</v>
      </c>
      <c r="M3875" s="141" t="str">
        <f t="shared" si="121"/>
        <v>201703</v>
      </c>
    </row>
    <row r="3876" spans="1:13" x14ac:dyDescent="0.25">
      <c r="A3876" s="35" t="str">
        <f>VLOOKUP(B3876,ResCat!$A$2:$B$269,2,FALSE)</f>
        <v>HMOIFP</v>
      </c>
      <c r="B3876" s="68" t="str">
        <f>IF(ISNA(VLOOKUP(C3876,COA!$A$2:$B$340,2,FALSE)),"XXX",VLOOKUP(C3876,COA!$A$2:$B$340,2,FALSE))</f>
        <v>V13</v>
      </c>
      <c r="C3876" s="149" t="str">
        <f t="shared" si="122"/>
        <v>0011-1001-0021</v>
      </c>
      <c r="D3876" s="134" t="s">
        <v>458</v>
      </c>
      <c r="E3876" s="134" t="s">
        <v>417</v>
      </c>
      <c r="F3876" s="134" t="s">
        <v>490</v>
      </c>
      <c r="G3876" s="134" t="s">
        <v>326</v>
      </c>
      <c r="H3876" s="134" t="s">
        <v>1023</v>
      </c>
      <c r="I3876" s="134" t="s">
        <v>368</v>
      </c>
      <c r="J3876" s="135">
        <v>123</v>
      </c>
      <c r="K3876" s="135">
        <v>0</v>
      </c>
      <c r="L3876" s="135">
        <v>0</v>
      </c>
      <c r="M3876" s="141" t="str">
        <f t="shared" si="121"/>
        <v>201703</v>
      </c>
    </row>
    <row r="3877" spans="1:13" x14ac:dyDescent="0.25">
      <c r="A3877" s="35" t="str">
        <f>VLOOKUP(B3877,ResCat!$A$2:$B$269,2,FALSE)</f>
        <v>HMOIFP</v>
      </c>
      <c r="B3877" s="68" t="str">
        <f>IF(ISNA(VLOOKUP(C3877,COA!$A$2:$B$340,2,FALSE)),"XXX",VLOOKUP(C3877,COA!$A$2:$B$340,2,FALSE))</f>
        <v>V13</v>
      </c>
      <c r="C3877" s="149" t="str">
        <f t="shared" si="122"/>
        <v>0011-1001-0021</v>
      </c>
      <c r="D3877" s="134" t="s">
        <v>458</v>
      </c>
      <c r="E3877" s="134" t="s">
        <v>417</v>
      </c>
      <c r="F3877" s="134" t="s">
        <v>490</v>
      </c>
      <c r="G3877" s="134" t="s">
        <v>326</v>
      </c>
      <c r="H3877" s="134" t="s">
        <v>1023</v>
      </c>
      <c r="I3877" s="134" t="s">
        <v>0</v>
      </c>
      <c r="J3877" s="135">
        <v>9005.0000000000036</v>
      </c>
      <c r="K3877" s="135">
        <v>17648</v>
      </c>
      <c r="L3877" s="135">
        <v>17648.000000000004</v>
      </c>
      <c r="M3877" s="141" t="str">
        <f t="shared" si="121"/>
        <v>201703</v>
      </c>
    </row>
    <row r="3878" spans="1:13" x14ac:dyDescent="0.25">
      <c r="A3878" s="35" t="str">
        <f>VLOOKUP(B3878,ResCat!$A$2:$B$269,2,FALSE)</f>
        <v>HMOIFP</v>
      </c>
      <c r="B3878" s="68" t="str">
        <f>IF(ISNA(VLOOKUP(C3878,COA!$A$2:$B$340,2,FALSE)),"XXX",VLOOKUP(C3878,COA!$A$2:$B$340,2,FALSE))</f>
        <v>V13</v>
      </c>
      <c r="C3878" s="149" t="str">
        <f t="shared" si="122"/>
        <v>0011-1001-0021</v>
      </c>
      <c r="D3878" s="134" t="s">
        <v>458</v>
      </c>
      <c r="E3878" s="134" t="s">
        <v>417</v>
      </c>
      <c r="F3878" s="134" t="s">
        <v>490</v>
      </c>
      <c r="G3878" s="134" t="s">
        <v>326</v>
      </c>
      <c r="H3878" s="134" t="s">
        <v>1023</v>
      </c>
      <c r="I3878" s="134" t="s">
        <v>2</v>
      </c>
      <c r="J3878" s="135">
        <v>508.67000000000007</v>
      </c>
      <c r="K3878" s="135">
        <v>656.17000000000007</v>
      </c>
      <c r="L3878" s="135">
        <v>656.17000000000007</v>
      </c>
      <c r="M3878" s="141" t="str">
        <f t="shared" si="121"/>
        <v>201703</v>
      </c>
    </row>
    <row r="3879" spans="1:13" x14ac:dyDescent="0.25">
      <c r="A3879" s="35" t="str">
        <f>VLOOKUP(B3879,ResCat!$A$2:$B$269,2,FALSE)</f>
        <v>HMOIFP</v>
      </c>
      <c r="B3879" s="68" t="str">
        <f>IF(ISNA(VLOOKUP(C3879,COA!$A$2:$B$340,2,FALSE)),"XXX",VLOOKUP(C3879,COA!$A$2:$B$340,2,FALSE))</f>
        <v>V13</v>
      </c>
      <c r="C3879" s="149" t="str">
        <f t="shared" si="122"/>
        <v>0011-1001-0021</v>
      </c>
      <c r="D3879" s="134" t="s">
        <v>458</v>
      </c>
      <c r="E3879" s="134" t="s">
        <v>417</v>
      </c>
      <c r="F3879" s="134" t="s">
        <v>490</v>
      </c>
      <c r="G3879" s="134" t="s">
        <v>326</v>
      </c>
      <c r="H3879" s="134" t="s">
        <v>1023</v>
      </c>
      <c r="I3879" s="134" t="s">
        <v>1</v>
      </c>
      <c r="J3879" s="135">
        <v>-5884.2099999999991</v>
      </c>
      <c r="K3879" s="135">
        <v>-3267.8899999999985</v>
      </c>
      <c r="L3879" s="135">
        <v>-3066.4899999999989</v>
      </c>
      <c r="M3879" s="141" t="str">
        <f t="shared" si="121"/>
        <v>201703</v>
      </c>
    </row>
    <row r="3880" spans="1:13" x14ac:dyDescent="0.25">
      <c r="A3880" s="35" t="str">
        <f>VLOOKUP(B3880,ResCat!$A$2:$B$269,2,FALSE)</f>
        <v>HMOIFP</v>
      </c>
      <c r="B3880" s="68" t="str">
        <f>IF(ISNA(VLOOKUP(C3880,COA!$A$2:$B$340,2,FALSE)),"XXX",VLOOKUP(C3880,COA!$A$2:$B$340,2,FALSE))</f>
        <v>V13</v>
      </c>
      <c r="C3880" s="149" t="str">
        <f t="shared" si="122"/>
        <v>0011-1001-0021</v>
      </c>
      <c r="D3880" s="134" t="s">
        <v>458</v>
      </c>
      <c r="E3880" s="134" t="s">
        <v>417</v>
      </c>
      <c r="F3880" s="134" t="s">
        <v>490</v>
      </c>
      <c r="G3880" s="134" t="s">
        <v>328</v>
      </c>
      <c r="H3880" s="134" t="s">
        <v>1023</v>
      </c>
      <c r="I3880" s="134" t="s">
        <v>3</v>
      </c>
      <c r="J3880" s="135">
        <v>-143.67999999999995</v>
      </c>
      <c r="K3880" s="135">
        <v>-338.69000000000005</v>
      </c>
      <c r="L3880" s="135">
        <v>-287.88</v>
      </c>
      <c r="M3880" s="141" t="str">
        <f t="shared" si="121"/>
        <v>201704</v>
      </c>
    </row>
    <row r="3881" spans="1:13" x14ac:dyDescent="0.25">
      <c r="A3881" s="35" t="str">
        <f>VLOOKUP(B3881,ResCat!$A$2:$B$269,2,FALSE)</f>
        <v>HMOIFP</v>
      </c>
      <c r="B3881" s="68" t="str">
        <f>IF(ISNA(VLOOKUP(C3881,COA!$A$2:$B$340,2,FALSE)),"XXX",VLOOKUP(C3881,COA!$A$2:$B$340,2,FALSE))</f>
        <v>V13</v>
      </c>
      <c r="C3881" s="149" t="str">
        <f t="shared" si="122"/>
        <v>0011-1001-0021</v>
      </c>
      <c r="D3881" s="134" t="s">
        <v>458</v>
      </c>
      <c r="E3881" s="134" t="s">
        <v>417</v>
      </c>
      <c r="F3881" s="134" t="s">
        <v>490</v>
      </c>
      <c r="G3881" s="134" t="s">
        <v>328</v>
      </c>
      <c r="H3881" s="134" t="s">
        <v>1023</v>
      </c>
      <c r="I3881" s="134" t="s">
        <v>368</v>
      </c>
      <c r="J3881" s="135">
        <v>1378</v>
      </c>
      <c r="K3881" s="135">
        <v>211</v>
      </c>
      <c r="L3881" s="135">
        <v>202.6</v>
      </c>
      <c r="M3881" s="141" t="str">
        <f t="shared" si="121"/>
        <v>201704</v>
      </c>
    </row>
    <row r="3882" spans="1:13" x14ac:dyDescent="0.25">
      <c r="A3882" s="35" t="str">
        <f>VLOOKUP(B3882,ResCat!$A$2:$B$269,2,FALSE)</f>
        <v>HMOIFP</v>
      </c>
      <c r="B3882" s="68" t="str">
        <f>IF(ISNA(VLOOKUP(C3882,COA!$A$2:$B$340,2,FALSE)),"XXX",VLOOKUP(C3882,COA!$A$2:$B$340,2,FALSE))</f>
        <v>V13</v>
      </c>
      <c r="C3882" s="149" t="str">
        <f t="shared" si="122"/>
        <v>0011-1001-0021</v>
      </c>
      <c r="D3882" s="134" t="s">
        <v>458</v>
      </c>
      <c r="E3882" s="134" t="s">
        <v>417</v>
      </c>
      <c r="F3882" s="134" t="s">
        <v>490</v>
      </c>
      <c r="G3882" s="134" t="s">
        <v>328</v>
      </c>
      <c r="H3882" s="134" t="s">
        <v>1023</v>
      </c>
      <c r="I3882" s="134" t="s">
        <v>2</v>
      </c>
      <c r="J3882" s="135">
        <v>72.149999999999977</v>
      </c>
      <c r="K3882" s="135">
        <v>142.40999999999997</v>
      </c>
      <c r="L3882" s="135">
        <v>95.45</v>
      </c>
      <c r="M3882" s="141" t="str">
        <f t="shared" si="121"/>
        <v>201704</v>
      </c>
    </row>
    <row r="3883" spans="1:13" x14ac:dyDescent="0.25">
      <c r="A3883" s="35" t="str">
        <f>VLOOKUP(B3883,ResCat!$A$2:$B$269,2,FALSE)</f>
        <v>HMOIFP</v>
      </c>
      <c r="B3883" s="68" t="str">
        <f>IF(ISNA(VLOOKUP(C3883,COA!$A$2:$B$340,2,FALSE)),"XXX",VLOOKUP(C3883,COA!$A$2:$B$340,2,FALSE))</f>
        <v>V13</v>
      </c>
      <c r="C3883" s="149" t="str">
        <f t="shared" si="122"/>
        <v>0011-1001-0021</v>
      </c>
      <c r="D3883" s="134" t="s">
        <v>458</v>
      </c>
      <c r="E3883" s="134" t="s">
        <v>417</v>
      </c>
      <c r="F3883" s="134" t="s">
        <v>490</v>
      </c>
      <c r="G3883" s="134" t="s">
        <v>328</v>
      </c>
      <c r="H3883" s="134" t="s">
        <v>1023</v>
      </c>
      <c r="I3883" s="134" t="s">
        <v>1</v>
      </c>
      <c r="J3883" s="135">
        <v>548.63</v>
      </c>
      <c r="K3883" s="135">
        <v>483.98</v>
      </c>
      <c r="L3883" s="135">
        <v>483.98</v>
      </c>
      <c r="M3883" s="141" t="str">
        <f t="shared" si="121"/>
        <v>201704</v>
      </c>
    </row>
    <row r="3884" spans="1:13" x14ac:dyDescent="0.25">
      <c r="A3884" s="35" t="str">
        <f>VLOOKUP(B3884,ResCat!$A$2:$B$269,2,FALSE)</f>
        <v>HMOIFP</v>
      </c>
      <c r="B3884" s="68" t="str">
        <f>IF(ISNA(VLOOKUP(C3884,COA!$A$2:$B$340,2,FALSE)),"XXX",VLOOKUP(C3884,COA!$A$2:$B$340,2,FALSE))</f>
        <v>V13</v>
      </c>
      <c r="C3884" s="149" t="str">
        <f t="shared" si="122"/>
        <v>0011-1001-0021</v>
      </c>
      <c r="D3884" s="134" t="s">
        <v>458</v>
      </c>
      <c r="E3884" s="134" t="s">
        <v>417</v>
      </c>
      <c r="F3884" s="134" t="s">
        <v>490</v>
      </c>
      <c r="G3884" s="134" t="s">
        <v>330</v>
      </c>
      <c r="H3884" s="134" t="s">
        <v>1023</v>
      </c>
      <c r="I3884" s="134" t="s">
        <v>3</v>
      </c>
      <c r="J3884" s="135">
        <v>1012.2800000000001</v>
      </c>
      <c r="K3884" s="135">
        <v>520.38</v>
      </c>
      <c r="L3884" s="135">
        <v>510.54000000000008</v>
      </c>
      <c r="M3884" s="141" t="str">
        <f t="shared" si="121"/>
        <v>201705</v>
      </c>
    </row>
    <row r="3885" spans="1:13" x14ac:dyDescent="0.25">
      <c r="A3885" s="35" t="str">
        <f>VLOOKUP(B3885,ResCat!$A$2:$B$269,2,FALSE)</f>
        <v>HMOIFP</v>
      </c>
      <c r="B3885" s="68" t="str">
        <f>IF(ISNA(VLOOKUP(C3885,COA!$A$2:$B$340,2,FALSE)),"XXX",VLOOKUP(C3885,COA!$A$2:$B$340,2,FALSE))</f>
        <v>V13</v>
      </c>
      <c r="C3885" s="149" t="str">
        <f t="shared" si="122"/>
        <v>0011-1001-0021</v>
      </c>
      <c r="D3885" s="134" t="s">
        <v>458</v>
      </c>
      <c r="E3885" s="134" t="s">
        <v>417</v>
      </c>
      <c r="F3885" s="134" t="s">
        <v>490</v>
      </c>
      <c r="G3885" s="134" t="s">
        <v>330</v>
      </c>
      <c r="H3885" s="134" t="s">
        <v>1023</v>
      </c>
      <c r="I3885" s="134" t="s">
        <v>368</v>
      </c>
      <c r="J3885" s="135">
        <v>739</v>
      </c>
      <c r="K3885" s="135">
        <v>162</v>
      </c>
      <c r="L3885" s="135">
        <v>162</v>
      </c>
      <c r="M3885" s="141" t="str">
        <f t="shared" si="121"/>
        <v>201705</v>
      </c>
    </row>
    <row r="3886" spans="1:13" x14ac:dyDescent="0.25">
      <c r="A3886" s="35" t="str">
        <f>VLOOKUP(B3886,ResCat!$A$2:$B$269,2,FALSE)</f>
        <v>HMOIFP</v>
      </c>
      <c r="B3886" s="68" t="str">
        <f>IF(ISNA(VLOOKUP(C3886,COA!$A$2:$B$340,2,FALSE)),"XXX",VLOOKUP(C3886,COA!$A$2:$B$340,2,FALSE))</f>
        <v>V13</v>
      </c>
      <c r="C3886" s="149" t="str">
        <f t="shared" si="122"/>
        <v>0011-1001-0021</v>
      </c>
      <c r="D3886" s="134" t="s">
        <v>458</v>
      </c>
      <c r="E3886" s="134" t="s">
        <v>417</v>
      </c>
      <c r="F3886" s="134" t="s">
        <v>490</v>
      </c>
      <c r="G3886" s="134" t="s">
        <v>330</v>
      </c>
      <c r="H3886" s="134" t="s">
        <v>1023</v>
      </c>
      <c r="I3886" s="134" t="s">
        <v>0</v>
      </c>
      <c r="J3886" s="135">
        <v>30070</v>
      </c>
      <c r="K3886" s="135">
        <v>30070</v>
      </c>
      <c r="L3886" s="135">
        <v>30070</v>
      </c>
      <c r="M3886" s="141" t="str">
        <f t="shared" si="121"/>
        <v>201705</v>
      </c>
    </row>
    <row r="3887" spans="1:13" x14ac:dyDescent="0.25">
      <c r="A3887" s="35" t="str">
        <f>VLOOKUP(B3887,ResCat!$A$2:$B$269,2,FALSE)</f>
        <v>HMOIFP</v>
      </c>
      <c r="B3887" s="68" t="str">
        <f>IF(ISNA(VLOOKUP(C3887,COA!$A$2:$B$340,2,FALSE)),"XXX",VLOOKUP(C3887,COA!$A$2:$B$340,2,FALSE))</f>
        <v>V13</v>
      </c>
      <c r="C3887" s="149" t="str">
        <f t="shared" si="122"/>
        <v>0011-1001-0021</v>
      </c>
      <c r="D3887" s="134" t="s">
        <v>458</v>
      </c>
      <c r="E3887" s="134" t="s">
        <v>417</v>
      </c>
      <c r="F3887" s="134" t="s">
        <v>490</v>
      </c>
      <c r="G3887" s="134" t="s">
        <v>330</v>
      </c>
      <c r="H3887" s="134" t="s">
        <v>1023</v>
      </c>
      <c r="I3887" s="134" t="s">
        <v>2</v>
      </c>
      <c r="J3887" s="135">
        <v>581.5</v>
      </c>
      <c r="K3887" s="135">
        <v>1064.4000000000001</v>
      </c>
      <c r="L3887" s="135">
        <v>1014.4000000000002</v>
      </c>
      <c r="M3887" s="141" t="str">
        <f t="shared" si="121"/>
        <v>201705</v>
      </c>
    </row>
    <row r="3888" spans="1:13" x14ac:dyDescent="0.25">
      <c r="A3888" s="35" t="str">
        <f>VLOOKUP(B3888,ResCat!$A$2:$B$269,2,FALSE)</f>
        <v>HMOIFP</v>
      </c>
      <c r="B3888" s="68" t="str">
        <f>IF(ISNA(VLOOKUP(C3888,COA!$A$2:$B$340,2,FALSE)),"XXX",VLOOKUP(C3888,COA!$A$2:$B$340,2,FALSE))</f>
        <v>V13</v>
      </c>
      <c r="C3888" s="149" t="str">
        <f t="shared" si="122"/>
        <v>0011-1001-0021</v>
      </c>
      <c r="D3888" s="134" t="s">
        <v>458</v>
      </c>
      <c r="E3888" s="134" t="s">
        <v>417</v>
      </c>
      <c r="F3888" s="134" t="s">
        <v>490</v>
      </c>
      <c r="G3888" s="134" t="s">
        <v>330</v>
      </c>
      <c r="H3888" s="134" t="s">
        <v>1023</v>
      </c>
      <c r="I3888" s="134" t="s">
        <v>1</v>
      </c>
      <c r="J3888" s="135">
        <v>970.49</v>
      </c>
      <c r="K3888" s="135">
        <v>970.49</v>
      </c>
      <c r="L3888" s="135">
        <v>970.49</v>
      </c>
      <c r="M3888" s="141" t="str">
        <f t="shared" si="121"/>
        <v>201705</v>
      </c>
    </row>
    <row r="3889" spans="1:13" x14ac:dyDescent="0.25">
      <c r="A3889" s="35" t="str">
        <f>VLOOKUP(B3889,ResCat!$A$2:$B$269,2,FALSE)</f>
        <v>HMOIFP</v>
      </c>
      <c r="B3889" s="68" t="str">
        <f>IF(ISNA(VLOOKUP(C3889,COA!$A$2:$B$340,2,FALSE)),"XXX",VLOOKUP(C3889,COA!$A$2:$B$340,2,FALSE))</f>
        <v>V13</v>
      </c>
      <c r="C3889" s="149" t="str">
        <f t="shared" si="122"/>
        <v>0011-1001-0021</v>
      </c>
      <c r="D3889" s="134" t="s">
        <v>458</v>
      </c>
      <c r="E3889" s="134" t="s">
        <v>417</v>
      </c>
      <c r="F3889" s="134" t="s">
        <v>490</v>
      </c>
      <c r="G3889" s="134" t="s">
        <v>332</v>
      </c>
      <c r="H3889" s="134" t="s">
        <v>1023</v>
      </c>
      <c r="I3889" s="134" t="s">
        <v>3</v>
      </c>
      <c r="J3889" s="135">
        <v>1507.6399999999999</v>
      </c>
      <c r="K3889" s="135">
        <v>1689.3899999999999</v>
      </c>
      <c r="L3889" s="135">
        <v>1480.91</v>
      </c>
      <c r="M3889" s="141" t="str">
        <f t="shared" si="121"/>
        <v>201706</v>
      </c>
    </row>
    <row r="3890" spans="1:13" x14ac:dyDescent="0.25">
      <c r="A3890" s="35" t="str">
        <f>VLOOKUP(B3890,ResCat!$A$2:$B$269,2,FALSE)</f>
        <v>HMOIFP</v>
      </c>
      <c r="B3890" s="68" t="str">
        <f>IF(ISNA(VLOOKUP(C3890,COA!$A$2:$B$340,2,FALSE)),"XXX",VLOOKUP(C3890,COA!$A$2:$B$340,2,FALSE))</f>
        <v>V13</v>
      </c>
      <c r="C3890" s="149" t="str">
        <f t="shared" si="122"/>
        <v>0011-1001-0021</v>
      </c>
      <c r="D3890" s="134" t="s">
        <v>458</v>
      </c>
      <c r="E3890" s="134" t="s">
        <v>417</v>
      </c>
      <c r="F3890" s="134" t="s">
        <v>490</v>
      </c>
      <c r="G3890" s="134" t="s">
        <v>332</v>
      </c>
      <c r="H3890" s="134" t="s">
        <v>1023</v>
      </c>
      <c r="I3890" s="134" t="s">
        <v>368</v>
      </c>
      <c r="J3890" s="135">
        <v>284</v>
      </c>
      <c r="K3890" s="135">
        <v>227</v>
      </c>
      <c r="L3890" s="135">
        <v>227</v>
      </c>
      <c r="M3890" s="141" t="str">
        <f t="shared" si="121"/>
        <v>201706</v>
      </c>
    </row>
    <row r="3891" spans="1:13" x14ac:dyDescent="0.25">
      <c r="A3891" s="35" t="str">
        <f>VLOOKUP(B3891,ResCat!$A$2:$B$269,2,FALSE)</f>
        <v>HMOIFP</v>
      </c>
      <c r="B3891" s="68" t="str">
        <f>IF(ISNA(VLOOKUP(C3891,COA!$A$2:$B$340,2,FALSE)),"XXX",VLOOKUP(C3891,COA!$A$2:$B$340,2,FALSE))</f>
        <v>V13</v>
      </c>
      <c r="C3891" s="149" t="str">
        <f t="shared" si="122"/>
        <v>0011-1001-0021</v>
      </c>
      <c r="D3891" s="134" t="s">
        <v>458</v>
      </c>
      <c r="E3891" s="134" t="s">
        <v>417</v>
      </c>
      <c r="F3891" s="134" t="s">
        <v>490</v>
      </c>
      <c r="G3891" s="134" t="s">
        <v>332</v>
      </c>
      <c r="H3891" s="134" t="s">
        <v>1023</v>
      </c>
      <c r="I3891" s="134" t="s">
        <v>0</v>
      </c>
      <c r="J3891" s="135">
        <v>35012.590000000004</v>
      </c>
      <c r="K3891" s="135">
        <v>13174.999999999998</v>
      </c>
      <c r="L3891" s="135">
        <v>13174.999999999998</v>
      </c>
      <c r="M3891" s="141" t="str">
        <f t="shared" si="121"/>
        <v>201706</v>
      </c>
    </row>
    <row r="3892" spans="1:13" x14ac:dyDescent="0.25">
      <c r="A3892" s="35" t="str">
        <f>VLOOKUP(B3892,ResCat!$A$2:$B$269,2,FALSE)</f>
        <v>HMOIFP</v>
      </c>
      <c r="B3892" s="68" t="str">
        <f>IF(ISNA(VLOOKUP(C3892,COA!$A$2:$B$340,2,FALSE)),"XXX",VLOOKUP(C3892,COA!$A$2:$B$340,2,FALSE))</f>
        <v>V13</v>
      </c>
      <c r="C3892" s="149" t="str">
        <f t="shared" si="122"/>
        <v>0011-1001-0021</v>
      </c>
      <c r="D3892" s="134" t="s">
        <v>458</v>
      </c>
      <c r="E3892" s="134" t="s">
        <v>417</v>
      </c>
      <c r="F3892" s="134" t="s">
        <v>490</v>
      </c>
      <c r="G3892" s="134" t="s">
        <v>332</v>
      </c>
      <c r="H3892" s="134" t="s">
        <v>1023</v>
      </c>
      <c r="I3892" s="134" t="s">
        <v>2</v>
      </c>
      <c r="J3892" s="135">
        <v>425.89</v>
      </c>
      <c r="K3892" s="135">
        <v>257.11</v>
      </c>
      <c r="L3892" s="135">
        <v>187.11</v>
      </c>
      <c r="M3892" s="141" t="str">
        <f t="shared" si="121"/>
        <v>201706</v>
      </c>
    </row>
    <row r="3893" spans="1:13" x14ac:dyDescent="0.25">
      <c r="A3893" s="35" t="str">
        <f>VLOOKUP(B3893,ResCat!$A$2:$B$269,2,FALSE)</f>
        <v>HMOIFP</v>
      </c>
      <c r="B3893" s="68" t="str">
        <f>IF(ISNA(VLOOKUP(C3893,COA!$A$2:$B$340,2,FALSE)),"XXX",VLOOKUP(C3893,COA!$A$2:$B$340,2,FALSE))</f>
        <v>V13</v>
      </c>
      <c r="C3893" s="149" t="str">
        <f t="shared" si="122"/>
        <v>0011-1001-0021</v>
      </c>
      <c r="D3893" s="134" t="s">
        <v>458</v>
      </c>
      <c r="E3893" s="134" t="s">
        <v>417</v>
      </c>
      <c r="F3893" s="134" t="s">
        <v>490</v>
      </c>
      <c r="G3893" s="134" t="s">
        <v>332</v>
      </c>
      <c r="H3893" s="134" t="s">
        <v>1023</v>
      </c>
      <c r="I3893" s="134" t="s">
        <v>343</v>
      </c>
      <c r="J3893" s="135">
        <v>-135.26</v>
      </c>
      <c r="K3893" s="135">
        <v>-13.870000000000001</v>
      </c>
      <c r="L3893" s="135">
        <v>-8.9700000000000006</v>
      </c>
      <c r="M3893" s="141" t="str">
        <f t="shared" si="121"/>
        <v>201706</v>
      </c>
    </row>
    <row r="3894" spans="1:13" x14ac:dyDescent="0.25">
      <c r="A3894" s="35" t="str">
        <f>VLOOKUP(B3894,ResCat!$A$2:$B$269,2,FALSE)</f>
        <v>HMOIFP</v>
      </c>
      <c r="B3894" s="68" t="str">
        <f>IF(ISNA(VLOOKUP(C3894,COA!$A$2:$B$340,2,FALSE)),"XXX",VLOOKUP(C3894,COA!$A$2:$B$340,2,FALSE))</f>
        <v>V13</v>
      </c>
      <c r="C3894" s="149" t="str">
        <f t="shared" si="122"/>
        <v>0011-1001-0021</v>
      </c>
      <c r="D3894" s="134" t="s">
        <v>458</v>
      </c>
      <c r="E3894" s="134" t="s">
        <v>417</v>
      </c>
      <c r="F3894" s="134" t="s">
        <v>490</v>
      </c>
      <c r="G3894" s="134" t="s">
        <v>332</v>
      </c>
      <c r="H3894" s="134" t="s">
        <v>1023</v>
      </c>
      <c r="I3894" s="134" t="s">
        <v>1</v>
      </c>
      <c r="J3894" s="135">
        <v>6093.6099999999969</v>
      </c>
      <c r="K3894" s="135">
        <v>6852.22</v>
      </c>
      <c r="L3894" s="135">
        <v>6002.54</v>
      </c>
      <c r="M3894" s="141" t="str">
        <f t="shared" si="121"/>
        <v>201706</v>
      </c>
    </row>
    <row r="3895" spans="1:13" x14ac:dyDescent="0.25">
      <c r="A3895" s="35" t="str">
        <f>VLOOKUP(B3895,ResCat!$A$2:$B$269,2,FALSE)</f>
        <v>HMOIFP</v>
      </c>
      <c r="B3895" s="68" t="str">
        <f>IF(ISNA(VLOOKUP(C3895,COA!$A$2:$B$340,2,FALSE)),"XXX",VLOOKUP(C3895,COA!$A$2:$B$340,2,FALSE))</f>
        <v>V13</v>
      </c>
      <c r="C3895" s="149" t="str">
        <f t="shared" si="122"/>
        <v>0011-1001-0021</v>
      </c>
      <c r="D3895" s="134" t="s">
        <v>458</v>
      </c>
      <c r="E3895" s="134" t="s">
        <v>417</v>
      </c>
      <c r="F3895" s="134" t="s">
        <v>490</v>
      </c>
      <c r="G3895" s="134" t="s">
        <v>335</v>
      </c>
      <c r="H3895" s="134" t="s">
        <v>1023</v>
      </c>
      <c r="I3895" s="134" t="s">
        <v>3</v>
      </c>
      <c r="J3895" s="135">
        <v>4945.08</v>
      </c>
      <c r="K3895" s="135">
        <v>4004.11</v>
      </c>
      <c r="L3895" s="135">
        <v>2523.75</v>
      </c>
      <c r="M3895" s="141" t="str">
        <f t="shared" si="121"/>
        <v>201707</v>
      </c>
    </row>
    <row r="3896" spans="1:13" x14ac:dyDescent="0.25">
      <c r="A3896" s="35" t="str">
        <f>VLOOKUP(B3896,ResCat!$A$2:$B$269,2,FALSE)</f>
        <v>HMOIFP</v>
      </c>
      <c r="B3896" s="68" t="str">
        <f>IF(ISNA(VLOOKUP(C3896,COA!$A$2:$B$340,2,FALSE)),"XXX",VLOOKUP(C3896,COA!$A$2:$B$340,2,FALSE))</f>
        <v>V13</v>
      </c>
      <c r="C3896" s="149" t="str">
        <f t="shared" si="122"/>
        <v>0011-1001-0021</v>
      </c>
      <c r="D3896" s="134" t="s">
        <v>458</v>
      </c>
      <c r="E3896" s="134" t="s">
        <v>417</v>
      </c>
      <c r="F3896" s="134" t="s">
        <v>490</v>
      </c>
      <c r="G3896" s="134" t="s">
        <v>335</v>
      </c>
      <c r="H3896" s="134" t="s">
        <v>1023</v>
      </c>
      <c r="I3896" s="134" t="s">
        <v>368</v>
      </c>
      <c r="J3896" s="135">
        <v>1632</v>
      </c>
      <c r="K3896" s="135">
        <v>380</v>
      </c>
      <c r="L3896" s="135">
        <v>380</v>
      </c>
      <c r="M3896" s="141" t="str">
        <f t="shared" si="121"/>
        <v>201707</v>
      </c>
    </row>
    <row r="3897" spans="1:13" x14ac:dyDescent="0.25">
      <c r="A3897" s="35" t="str">
        <f>VLOOKUP(B3897,ResCat!$A$2:$B$269,2,FALSE)</f>
        <v>HMOIFP</v>
      </c>
      <c r="B3897" s="68" t="str">
        <f>IF(ISNA(VLOOKUP(C3897,COA!$A$2:$B$340,2,FALSE)),"XXX",VLOOKUP(C3897,COA!$A$2:$B$340,2,FALSE))</f>
        <v>V13</v>
      </c>
      <c r="C3897" s="149" t="str">
        <f t="shared" si="122"/>
        <v>0011-1001-0021</v>
      </c>
      <c r="D3897" s="134" t="s">
        <v>458</v>
      </c>
      <c r="E3897" s="134" t="s">
        <v>417</v>
      </c>
      <c r="F3897" s="134" t="s">
        <v>490</v>
      </c>
      <c r="G3897" s="134" t="s">
        <v>335</v>
      </c>
      <c r="H3897" s="134" t="s">
        <v>1023</v>
      </c>
      <c r="I3897" s="134" t="s">
        <v>0</v>
      </c>
      <c r="J3897" s="135">
        <v>56667.999999999993</v>
      </c>
      <c r="K3897" s="135">
        <v>35273</v>
      </c>
      <c r="L3897" s="135">
        <v>34273</v>
      </c>
      <c r="M3897" s="141" t="str">
        <f t="shared" si="121"/>
        <v>201707</v>
      </c>
    </row>
    <row r="3898" spans="1:13" x14ac:dyDescent="0.25">
      <c r="A3898" s="35" t="str">
        <f>VLOOKUP(B3898,ResCat!$A$2:$B$269,2,FALSE)</f>
        <v>HMOIFP</v>
      </c>
      <c r="B3898" s="68" t="str">
        <f>IF(ISNA(VLOOKUP(C3898,COA!$A$2:$B$340,2,FALSE)),"XXX",VLOOKUP(C3898,COA!$A$2:$B$340,2,FALSE))</f>
        <v>V13</v>
      </c>
      <c r="C3898" s="149" t="str">
        <f t="shared" si="122"/>
        <v>0011-1001-0021</v>
      </c>
      <c r="D3898" s="134" t="s">
        <v>458</v>
      </c>
      <c r="E3898" s="134" t="s">
        <v>417</v>
      </c>
      <c r="F3898" s="134" t="s">
        <v>490</v>
      </c>
      <c r="G3898" s="134" t="s">
        <v>335</v>
      </c>
      <c r="H3898" s="134" t="s">
        <v>1023</v>
      </c>
      <c r="I3898" s="134" t="s">
        <v>2</v>
      </c>
      <c r="J3898" s="135">
        <v>9464.89</v>
      </c>
      <c r="K3898" s="135">
        <v>5868.29</v>
      </c>
      <c r="L3898" s="135">
        <v>5260.13</v>
      </c>
      <c r="M3898" s="141" t="str">
        <f t="shared" si="121"/>
        <v>201707</v>
      </c>
    </row>
    <row r="3899" spans="1:13" x14ac:dyDescent="0.25">
      <c r="A3899" s="35" t="str">
        <f>VLOOKUP(B3899,ResCat!$A$2:$B$269,2,FALSE)</f>
        <v>HMOIFP</v>
      </c>
      <c r="B3899" s="68" t="str">
        <f>IF(ISNA(VLOOKUP(C3899,COA!$A$2:$B$340,2,FALSE)),"XXX",VLOOKUP(C3899,COA!$A$2:$B$340,2,FALSE))</f>
        <v>V13</v>
      </c>
      <c r="C3899" s="149" t="str">
        <f t="shared" si="122"/>
        <v>0011-1001-0021</v>
      </c>
      <c r="D3899" s="134" t="s">
        <v>458</v>
      </c>
      <c r="E3899" s="134" t="s">
        <v>417</v>
      </c>
      <c r="F3899" s="134" t="s">
        <v>490</v>
      </c>
      <c r="G3899" s="134" t="s">
        <v>335</v>
      </c>
      <c r="H3899" s="134" t="s">
        <v>1023</v>
      </c>
      <c r="I3899" s="134" t="s">
        <v>343</v>
      </c>
      <c r="J3899" s="135">
        <v>-41.61</v>
      </c>
      <c r="K3899" s="135">
        <v>-11.97</v>
      </c>
      <c r="L3899" s="135">
        <v>-8.9700000000000006</v>
      </c>
      <c r="M3899" s="141" t="str">
        <f t="shared" si="121"/>
        <v>201707</v>
      </c>
    </row>
    <row r="3900" spans="1:13" x14ac:dyDescent="0.25">
      <c r="A3900" s="35" t="str">
        <f>VLOOKUP(B3900,ResCat!$A$2:$B$269,2,FALSE)</f>
        <v>HMOIFP</v>
      </c>
      <c r="B3900" s="68" t="str">
        <f>IF(ISNA(VLOOKUP(C3900,COA!$A$2:$B$340,2,FALSE)),"XXX",VLOOKUP(C3900,COA!$A$2:$B$340,2,FALSE))</f>
        <v>V13</v>
      </c>
      <c r="C3900" s="149" t="str">
        <f t="shared" si="122"/>
        <v>0011-1001-0021</v>
      </c>
      <c r="D3900" s="134" t="s">
        <v>458</v>
      </c>
      <c r="E3900" s="134" t="s">
        <v>417</v>
      </c>
      <c r="F3900" s="134" t="s">
        <v>490</v>
      </c>
      <c r="G3900" s="134" t="s">
        <v>335</v>
      </c>
      <c r="H3900" s="134" t="s">
        <v>1023</v>
      </c>
      <c r="I3900" s="134" t="s">
        <v>1</v>
      </c>
      <c r="J3900" s="135">
        <v>63713.759999999987</v>
      </c>
      <c r="K3900" s="135">
        <v>38849.599999999999</v>
      </c>
      <c r="L3900" s="135">
        <v>38175.03</v>
      </c>
      <c r="M3900" s="141" t="str">
        <f t="shared" si="121"/>
        <v>201707</v>
      </c>
    </row>
    <row r="3901" spans="1:13" x14ac:dyDescent="0.25">
      <c r="A3901" s="35" t="str">
        <f>VLOOKUP(B3901,ResCat!$A$2:$B$269,2,FALSE)</f>
        <v>HMOIFP</v>
      </c>
      <c r="B3901" s="68" t="str">
        <f>IF(ISNA(VLOOKUP(C3901,COA!$A$2:$B$340,2,FALSE)),"XXX",VLOOKUP(C3901,COA!$A$2:$B$340,2,FALSE))</f>
        <v>V13</v>
      </c>
      <c r="C3901" s="149" t="str">
        <f t="shared" si="122"/>
        <v>0011-1001-0021</v>
      </c>
      <c r="D3901" s="134" t="s">
        <v>458</v>
      </c>
      <c r="E3901" s="134" t="s">
        <v>417</v>
      </c>
      <c r="F3901" s="134" t="s">
        <v>490</v>
      </c>
      <c r="G3901" s="134" t="s">
        <v>4</v>
      </c>
      <c r="H3901" s="134" t="s">
        <v>1023</v>
      </c>
      <c r="I3901" s="134" t="s">
        <v>3</v>
      </c>
      <c r="J3901" s="135">
        <v>1892.5200000000004</v>
      </c>
      <c r="K3901" s="135">
        <v>730.46999999999991</v>
      </c>
      <c r="L3901" s="135">
        <v>712.6099999999999</v>
      </c>
      <c r="M3901" s="141" t="str">
        <f t="shared" si="121"/>
        <v>201708</v>
      </c>
    </row>
    <row r="3902" spans="1:13" x14ac:dyDescent="0.25">
      <c r="A3902" s="35" t="str">
        <f>VLOOKUP(B3902,ResCat!$A$2:$B$269,2,FALSE)</f>
        <v>HMOIFP</v>
      </c>
      <c r="B3902" s="68" t="str">
        <f>IF(ISNA(VLOOKUP(C3902,COA!$A$2:$B$340,2,FALSE)),"XXX",VLOOKUP(C3902,COA!$A$2:$B$340,2,FALSE))</f>
        <v>V13</v>
      </c>
      <c r="C3902" s="149" t="str">
        <f t="shared" si="122"/>
        <v>0011-1001-0021</v>
      </c>
      <c r="D3902" s="134" t="s">
        <v>458</v>
      </c>
      <c r="E3902" s="134" t="s">
        <v>417</v>
      </c>
      <c r="F3902" s="134" t="s">
        <v>490</v>
      </c>
      <c r="G3902" s="134" t="s">
        <v>4</v>
      </c>
      <c r="H3902" s="134" t="s">
        <v>1023</v>
      </c>
      <c r="I3902" s="134" t="s">
        <v>368</v>
      </c>
      <c r="J3902" s="135">
        <v>340</v>
      </c>
      <c r="K3902" s="135">
        <v>0</v>
      </c>
      <c r="L3902" s="135">
        <v>0</v>
      </c>
      <c r="M3902" s="141" t="str">
        <f t="shared" si="121"/>
        <v>201708</v>
      </c>
    </row>
    <row r="3903" spans="1:13" x14ac:dyDescent="0.25">
      <c r="A3903" s="35" t="str">
        <f>VLOOKUP(B3903,ResCat!$A$2:$B$269,2,FALSE)</f>
        <v>HMOIFP</v>
      </c>
      <c r="B3903" s="68" t="str">
        <f>IF(ISNA(VLOOKUP(C3903,COA!$A$2:$B$340,2,FALSE)),"XXX",VLOOKUP(C3903,COA!$A$2:$B$340,2,FALSE))</f>
        <v>V13</v>
      </c>
      <c r="C3903" s="149" t="str">
        <f t="shared" si="122"/>
        <v>0011-1001-0021</v>
      </c>
      <c r="D3903" s="134" t="s">
        <v>458</v>
      </c>
      <c r="E3903" s="134" t="s">
        <v>417</v>
      </c>
      <c r="F3903" s="134" t="s">
        <v>490</v>
      </c>
      <c r="G3903" s="134" t="s">
        <v>4</v>
      </c>
      <c r="H3903" s="134" t="s">
        <v>1023</v>
      </c>
      <c r="I3903" s="134" t="s">
        <v>0</v>
      </c>
      <c r="J3903" s="135">
        <v>0</v>
      </c>
      <c r="K3903" s="135">
        <v>2880.1900000000023</v>
      </c>
      <c r="L3903" s="135">
        <v>2880.1900000000023</v>
      </c>
      <c r="M3903" s="141" t="str">
        <f t="shared" si="121"/>
        <v>201708</v>
      </c>
    </row>
    <row r="3904" spans="1:13" x14ac:dyDescent="0.25">
      <c r="A3904" s="35" t="str">
        <f>VLOOKUP(B3904,ResCat!$A$2:$B$269,2,FALSE)</f>
        <v>HMOIFP</v>
      </c>
      <c r="B3904" s="68" t="str">
        <f>IF(ISNA(VLOOKUP(C3904,COA!$A$2:$B$340,2,FALSE)),"XXX",VLOOKUP(C3904,COA!$A$2:$B$340,2,FALSE))</f>
        <v>V13</v>
      </c>
      <c r="C3904" s="149" t="str">
        <f t="shared" si="122"/>
        <v>0011-1001-0021</v>
      </c>
      <c r="D3904" s="134" t="s">
        <v>458</v>
      </c>
      <c r="E3904" s="134" t="s">
        <v>417</v>
      </c>
      <c r="F3904" s="134" t="s">
        <v>490</v>
      </c>
      <c r="G3904" s="134" t="s">
        <v>4</v>
      </c>
      <c r="H3904" s="134" t="s">
        <v>1023</v>
      </c>
      <c r="I3904" s="134" t="s">
        <v>336</v>
      </c>
      <c r="J3904" s="135">
        <v>230</v>
      </c>
      <c r="K3904" s="135">
        <v>133.84</v>
      </c>
      <c r="L3904" s="135">
        <v>93.84</v>
      </c>
      <c r="M3904" s="141" t="str">
        <f t="shared" si="121"/>
        <v>201708</v>
      </c>
    </row>
    <row r="3905" spans="1:13" x14ac:dyDescent="0.25">
      <c r="A3905" s="35" t="str">
        <f>VLOOKUP(B3905,ResCat!$A$2:$B$269,2,FALSE)</f>
        <v>HMOIFP</v>
      </c>
      <c r="B3905" s="68" t="str">
        <f>IF(ISNA(VLOOKUP(C3905,COA!$A$2:$B$340,2,FALSE)),"XXX",VLOOKUP(C3905,COA!$A$2:$B$340,2,FALSE))</f>
        <v>V13</v>
      </c>
      <c r="C3905" s="149" t="str">
        <f t="shared" si="122"/>
        <v>0011-1001-0021</v>
      </c>
      <c r="D3905" s="134" t="s">
        <v>458</v>
      </c>
      <c r="E3905" s="134" t="s">
        <v>417</v>
      </c>
      <c r="F3905" s="134" t="s">
        <v>490</v>
      </c>
      <c r="G3905" s="134" t="s">
        <v>4</v>
      </c>
      <c r="H3905" s="134" t="s">
        <v>1023</v>
      </c>
      <c r="I3905" s="134" t="s">
        <v>2</v>
      </c>
      <c r="J3905" s="135">
        <v>9928.130000000001</v>
      </c>
      <c r="K3905" s="135">
        <v>7294.0799999999972</v>
      </c>
      <c r="L3905" s="135">
        <v>6739.7899999999981</v>
      </c>
      <c r="M3905" s="141" t="str">
        <f t="shared" si="121"/>
        <v>201708</v>
      </c>
    </row>
    <row r="3906" spans="1:13" x14ac:dyDescent="0.25">
      <c r="A3906" s="35" t="str">
        <f>VLOOKUP(B3906,ResCat!$A$2:$B$269,2,FALSE)</f>
        <v>HMOIFP</v>
      </c>
      <c r="B3906" s="68" t="str">
        <f>IF(ISNA(VLOOKUP(C3906,COA!$A$2:$B$340,2,FALSE)),"XXX",VLOOKUP(C3906,COA!$A$2:$B$340,2,FALSE))</f>
        <v>V13</v>
      </c>
      <c r="C3906" s="149" t="str">
        <f t="shared" si="122"/>
        <v>0011-1001-0021</v>
      </c>
      <c r="D3906" s="134" t="s">
        <v>458</v>
      </c>
      <c r="E3906" s="134" t="s">
        <v>417</v>
      </c>
      <c r="F3906" s="134" t="s">
        <v>490</v>
      </c>
      <c r="G3906" s="134" t="s">
        <v>4</v>
      </c>
      <c r="H3906" s="134" t="s">
        <v>1023</v>
      </c>
      <c r="I3906" s="134" t="s">
        <v>1</v>
      </c>
      <c r="J3906" s="135">
        <v>9097.0299999999988</v>
      </c>
      <c r="K3906" s="135">
        <v>3879.77</v>
      </c>
      <c r="L3906" s="135">
        <v>3430.8700000000003</v>
      </c>
      <c r="M3906" s="141" t="str">
        <f t="shared" si="121"/>
        <v>201708</v>
      </c>
    </row>
    <row r="3907" spans="1:13" x14ac:dyDescent="0.25">
      <c r="A3907" s="35" t="str">
        <f>VLOOKUP(B3907,ResCat!$A$2:$B$269,2,FALSE)</f>
        <v>HMOIFP</v>
      </c>
      <c r="B3907" s="68" t="str">
        <f>IF(ISNA(VLOOKUP(C3907,COA!$A$2:$B$340,2,FALSE)),"XXX",VLOOKUP(C3907,COA!$A$2:$B$340,2,FALSE))</f>
        <v>V13</v>
      </c>
      <c r="C3907" s="149" t="str">
        <f t="shared" si="122"/>
        <v>0011-1001-0021</v>
      </c>
      <c r="D3907" s="134" t="s">
        <v>458</v>
      </c>
      <c r="E3907" s="134" t="s">
        <v>417</v>
      </c>
      <c r="F3907" s="134" t="s">
        <v>490</v>
      </c>
      <c r="G3907" s="134" t="s">
        <v>511</v>
      </c>
      <c r="H3907" s="134" t="s">
        <v>1023</v>
      </c>
      <c r="I3907" s="134" t="s">
        <v>3</v>
      </c>
      <c r="J3907" s="135">
        <v>7306.68</v>
      </c>
      <c r="K3907" s="135">
        <v>6439.21</v>
      </c>
      <c r="L3907" s="135">
        <v>3906.8799999999997</v>
      </c>
      <c r="M3907" s="141" t="str">
        <f t="shared" si="121"/>
        <v>201709</v>
      </c>
    </row>
    <row r="3908" spans="1:13" x14ac:dyDescent="0.25">
      <c r="A3908" s="35" t="str">
        <f>VLOOKUP(B3908,ResCat!$A$2:$B$269,2,FALSE)</f>
        <v>HMOIFP</v>
      </c>
      <c r="B3908" s="68" t="str">
        <f>IF(ISNA(VLOOKUP(C3908,COA!$A$2:$B$340,2,FALSE)),"XXX",VLOOKUP(C3908,COA!$A$2:$B$340,2,FALSE))</f>
        <v>V13</v>
      </c>
      <c r="C3908" s="149" t="str">
        <f t="shared" si="122"/>
        <v>0011-1001-0021</v>
      </c>
      <c r="D3908" s="134" t="s">
        <v>458</v>
      </c>
      <c r="E3908" s="134" t="s">
        <v>417</v>
      </c>
      <c r="F3908" s="134" t="s">
        <v>490</v>
      </c>
      <c r="G3908" s="134" t="s">
        <v>511</v>
      </c>
      <c r="H3908" s="134" t="s">
        <v>1023</v>
      </c>
      <c r="I3908" s="134" t="s">
        <v>0</v>
      </c>
      <c r="J3908" s="135">
        <v>94963.39</v>
      </c>
      <c r="K3908" s="135">
        <v>46886</v>
      </c>
      <c r="L3908" s="135">
        <v>45006.8</v>
      </c>
      <c r="M3908" s="141" t="str">
        <f t="shared" ref="M3908:M3971" si="123">IF(G3908&lt;$M$1,$M$1,G3908)</f>
        <v>201709</v>
      </c>
    </row>
    <row r="3909" spans="1:13" x14ac:dyDescent="0.25">
      <c r="A3909" s="35" t="str">
        <f>VLOOKUP(B3909,ResCat!$A$2:$B$269,2,FALSE)</f>
        <v>HMOIFP</v>
      </c>
      <c r="B3909" s="68" t="str">
        <f>IF(ISNA(VLOOKUP(C3909,COA!$A$2:$B$340,2,FALSE)),"XXX",VLOOKUP(C3909,COA!$A$2:$B$340,2,FALSE))</f>
        <v>V13</v>
      </c>
      <c r="C3909" s="149" t="str">
        <f t="shared" ref="C3909:C3972" si="124">D3909&amp;"-"&amp;E3909&amp;"-"&amp;F3909</f>
        <v>0011-1001-0021</v>
      </c>
      <c r="D3909" s="134" t="s">
        <v>458</v>
      </c>
      <c r="E3909" s="134" t="s">
        <v>417</v>
      </c>
      <c r="F3909" s="134" t="s">
        <v>490</v>
      </c>
      <c r="G3909" s="134" t="s">
        <v>511</v>
      </c>
      <c r="H3909" s="134" t="s">
        <v>1023</v>
      </c>
      <c r="I3909" s="134" t="s">
        <v>2</v>
      </c>
      <c r="J3909" s="135">
        <v>21198.25</v>
      </c>
      <c r="K3909" s="135">
        <v>12372.55</v>
      </c>
      <c r="L3909" s="135">
        <v>12205.329999999998</v>
      </c>
      <c r="M3909" s="141" t="str">
        <f t="shared" si="123"/>
        <v>201709</v>
      </c>
    </row>
    <row r="3910" spans="1:13" x14ac:dyDescent="0.25">
      <c r="A3910" s="35" t="str">
        <f>VLOOKUP(B3910,ResCat!$A$2:$B$269,2,FALSE)</f>
        <v>HMOIFP</v>
      </c>
      <c r="B3910" s="68" t="str">
        <f>IF(ISNA(VLOOKUP(C3910,COA!$A$2:$B$340,2,FALSE)),"XXX",VLOOKUP(C3910,COA!$A$2:$B$340,2,FALSE))</f>
        <v>V13</v>
      </c>
      <c r="C3910" s="149" t="str">
        <f t="shared" si="124"/>
        <v>0011-1001-0021</v>
      </c>
      <c r="D3910" s="134" t="s">
        <v>458</v>
      </c>
      <c r="E3910" s="134" t="s">
        <v>417</v>
      </c>
      <c r="F3910" s="134" t="s">
        <v>490</v>
      </c>
      <c r="G3910" s="134" t="s">
        <v>511</v>
      </c>
      <c r="H3910" s="134" t="s">
        <v>1023</v>
      </c>
      <c r="I3910" s="134" t="s">
        <v>343</v>
      </c>
      <c r="J3910" s="135">
        <v>-41.61</v>
      </c>
      <c r="K3910" s="135">
        <v>-11.97</v>
      </c>
      <c r="L3910" s="135">
        <v>-8.9700000000000006</v>
      </c>
      <c r="M3910" s="141" t="str">
        <f t="shared" si="123"/>
        <v>201709</v>
      </c>
    </row>
    <row r="3911" spans="1:13" x14ac:dyDescent="0.25">
      <c r="A3911" s="35" t="str">
        <f>VLOOKUP(B3911,ResCat!$A$2:$B$269,2,FALSE)</f>
        <v>HMOIFP</v>
      </c>
      <c r="B3911" s="68" t="str">
        <f>IF(ISNA(VLOOKUP(C3911,COA!$A$2:$B$340,2,FALSE)),"XXX",VLOOKUP(C3911,COA!$A$2:$B$340,2,FALSE))</f>
        <v>V13</v>
      </c>
      <c r="C3911" s="149" t="str">
        <f t="shared" si="124"/>
        <v>0011-1001-0021</v>
      </c>
      <c r="D3911" s="134" t="s">
        <v>458</v>
      </c>
      <c r="E3911" s="134" t="s">
        <v>417</v>
      </c>
      <c r="F3911" s="134" t="s">
        <v>490</v>
      </c>
      <c r="G3911" s="134" t="s">
        <v>511</v>
      </c>
      <c r="H3911" s="134" t="s">
        <v>1023</v>
      </c>
      <c r="I3911" s="134" t="s">
        <v>1</v>
      </c>
      <c r="J3911" s="135">
        <v>50846.179999999993</v>
      </c>
      <c r="K3911" s="135">
        <v>23473.410000000007</v>
      </c>
      <c r="L3911" s="135">
        <v>23036.020000000004</v>
      </c>
      <c r="M3911" s="141" t="str">
        <f t="shared" si="123"/>
        <v>201709</v>
      </c>
    </row>
    <row r="3912" spans="1:13" x14ac:dyDescent="0.25">
      <c r="A3912" s="35" t="str">
        <f>VLOOKUP(B3912,ResCat!$A$2:$B$269,2,FALSE)</f>
        <v>HMOIFP</v>
      </c>
      <c r="B3912" s="68" t="str">
        <f>IF(ISNA(VLOOKUP(C3912,COA!$A$2:$B$340,2,FALSE)),"XXX",VLOOKUP(C3912,COA!$A$2:$B$340,2,FALSE))</f>
        <v>V13</v>
      </c>
      <c r="C3912" s="149" t="str">
        <f t="shared" si="124"/>
        <v>0011-1001-0021</v>
      </c>
      <c r="D3912" s="134" t="s">
        <v>458</v>
      </c>
      <c r="E3912" s="134" t="s">
        <v>417</v>
      </c>
      <c r="F3912" s="134" t="s">
        <v>490</v>
      </c>
      <c r="G3912" s="134" t="s">
        <v>969</v>
      </c>
      <c r="H3912" s="134" t="s">
        <v>1023</v>
      </c>
      <c r="I3912" s="134" t="s">
        <v>3</v>
      </c>
      <c r="J3912" s="135">
        <v>16458.450000000004</v>
      </c>
      <c r="K3912" s="135">
        <v>8296.989999999998</v>
      </c>
      <c r="L3912" s="135">
        <v>7797.34</v>
      </c>
      <c r="M3912" s="141" t="str">
        <f t="shared" si="123"/>
        <v>201710</v>
      </c>
    </row>
    <row r="3913" spans="1:13" x14ac:dyDescent="0.25">
      <c r="A3913" s="35" t="str">
        <f>VLOOKUP(B3913,ResCat!$A$2:$B$269,2,FALSE)</f>
        <v>HMOIFP</v>
      </c>
      <c r="B3913" s="68" t="str">
        <f>IF(ISNA(VLOOKUP(C3913,COA!$A$2:$B$340,2,FALSE)),"XXX",VLOOKUP(C3913,COA!$A$2:$B$340,2,FALSE))</f>
        <v>V13</v>
      </c>
      <c r="C3913" s="149" t="str">
        <f t="shared" si="124"/>
        <v>0011-1001-0021</v>
      </c>
      <c r="D3913" s="134" t="s">
        <v>458</v>
      </c>
      <c r="E3913" s="134" t="s">
        <v>417</v>
      </c>
      <c r="F3913" s="134" t="s">
        <v>490</v>
      </c>
      <c r="G3913" s="134" t="s">
        <v>969</v>
      </c>
      <c r="H3913" s="134" t="s">
        <v>1023</v>
      </c>
      <c r="I3913" s="134" t="s">
        <v>368</v>
      </c>
      <c r="J3913" s="135">
        <v>1652</v>
      </c>
      <c r="K3913" s="135">
        <v>40</v>
      </c>
      <c r="L3913" s="135">
        <v>0</v>
      </c>
      <c r="M3913" s="141" t="str">
        <f t="shared" si="123"/>
        <v>201710</v>
      </c>
    </row>
    <row r="3914" spans="1:13" x14ac:dyDescent="0.25">
      <c r="A3914" s="35" t="str">
        <f>VLOOKUP(B3914,ResCat!$A$2:$B$269,2,FALSE)</f>
        <v>HMOIFP</v>
      </c>
      <c r="B3914" s="68" t="str">
        <f>IF(ISNA(VLOOKUP(C3914,COA!$A$2:$B$340,2,FALSE)),"XXX",VLOOKUP(C3914,COA!$A$2:$B$340,2,FALSE))</f>
        <v>V13</v>
      </c>
      <c r="C3914" s="149" t="str">
        <f t="shared" si="124"/>
        <v>0011-1001-0021</v>
      </c>
      <c r="D3914" s="134" t="s">
        <v>458</v>
      </c>
      <c r="E3914" s="134" t="s">
        <v>417</v>
      </c>
      <c r="F3914" s="134" t="s">
        <v>490</v>
      </c>
      <c r="G3914" s="134" t="s">
        <v>969</v>
      </c>
      <c r="H3914" s="134" t="s">
        <v>1023</v>
      </c>
      <c r="I3914" s="134" t="s">
        <v>0</v>
      </c>
      <c r="J3914" s="135">
        <v>409661</v>
      </c>
      <c r="K3914" s="135">
        <v>182685.41999999998</v>
      </c>
      <c r="L3914" s="135">
        <v>181974.09</v>
      </c>
      <c r="M3914" s="141" t="str">
        <f t="shared" si="123"/>
        <v>201710</v>
      </c>
    </row>
    <row r="3915" spans="1:13" x14ac:dyDescent="0.25">
      <c r="A3915" s="35" t="str">
        <f>VLOOKUP(B3915,ResCat!$A$2:$B$269,2,FALSE)</f>
        <v>HMOIFP</v>
      </c>
      <c r="B3915" s="68" t="str">
        <f>IF(ISNA(VLOOKUP(C3915,COA!$A$2:$B$340,2,FALSE)),"XXX",VLOOKUP(C3915,COA!$A$2:$B$340,2,FALSE))</f>
        <v>V13</v>
      </c>
      <c r="C3915" s="149" t="str">
        <f t="shared" si="124"/>
        <v>0011-1001-0021</v>
      </c>
      <c r="D3915" s="134" t="s">
        <v>458</v>
      </c>
      <c r="E3915" s="134" t="s">
        <v>417</v>
      </c>
      <c r="F3915" s="134" t="s">
        <v>490</v>
      </c>
      <c r="G3915" s="134" t="s">
        <v>969</v>
      </c>
      <c r="H3915" s="134" t="s">
        <v>1023</v>
      </c>
      <c r="I3915" s="134" t="s">
        <v>2</v>
      </c>
      <c r="J3915" s="135">
        <v>20527.95</v>
      </c>
      <c r="K3915" s="135">
        <v>16041.400000000005</v>
      </c>
      <c r="L3915" s="135">
        <v>15252.740000000002</v>
      </c>
      <c r="M3915" s="141" t="str">
        <f t="shared" si="123"/>
        <v>201710</v>
      </c>
    </row>
    <row r="3916" spans="1:13" x14ac:dyDescent="0.25">
      <c r="A3916" s="35" t="str">
        <f>VLOOKUP(B3916,ResCat!$A$2:$B$269,2,FALSE)</f>
        <v>HMOIFP</v>
      </c>
      <c r="B3916" s="68" t="str">
        <f>IF(ISNA(VLOOKUP(C3916,COA!$A$2:$B$340,2,FALSE)),"XXX",VLOOKUP(C3916,COA!$A$2:$B$340,2,FALSE))</f>
        <v>V13</v>
      </c>
      <c r="C3916" s="149" t="str">
        <f t="shared" si="124"/>
        <v>0011-1001-0021</v>
      </c>
      <c r="D3916" s="134" t="s">
        <v>458</v>
      </c>
      <c r="E3916" s="134" t="s">
        <v>417</v>
      </c>
      <c r="F3916" s="134" t="s">
        <v>490</v>
      </c>
      <c r="G3916" s="134" t="s">
        <v>969</v>
      </c>
      <c r="H3916" s="134" t="s">
        <v>1023</v>
      </c>
      <c r="I3916" s="134" t="s">
        <v>343</v>
      </c>
      <c r="J3916" s="135">
        <v>-0.60000000000000142</v>
      </c>
      <c r="K3916" s="135">
        <v>-9.9</v>
      </c>
      <c r="L3916" s="135">
        <v>-8.9700000000000006</v>
      </c>
      <c r="M3916" s="141" t="str">
        <f t="shared" si="123"/>
        <v>201710</v>
      </c>
    </row>
    <row r="3917" spans="1:13" x14ac:dyDescent="0.25">
      <c r="A3917" s="35" t="str">
        <f>VLOOKUP(B3917,ResCat!$A$2:$B$269,2,FALSE)</f>
        <v>HMOIFP</v>
      </c>
      <c r="B3917" s="68" t="str">
        <f>IF(ISNA(VLOOKUP(C3917,COA!$A$2:$B$340,2,FALSE)),"XXX",VLOOKUP(C3917,COA!$A$2:$B$340,2,FALSE))</f>
        <v>V13</v>
      </c>
      <c r="C3917" s="149" t="str">
        <f t="shared" si="124"/>
        <v>0011-1001-0021</v>
      </c>
      <c r="D3917" s="134" t="s">
        <v>458</v>
      </c>
      <c r="E3917" s="134" t="s">
        <v>417</v>
      </c>
      <c r="F3917" s="134" t="s">
        <v>490</v>
      </c>
      <c r="G3917" s="134" t="s">
        <v>969</v>
      </c>
      <c r="H3917" s="134" t="s">
        <v>1023</v>
      </c>
      <c r="I3917" s="134" t="s">
        <v>1</v>
      </c>
      <c r="J3917" s="135">
        <v>142957.78</v>
      </c>
      <c r="K3917" s="135">
        <v>26097.53</v>
      </c>
      <c r="L3917" s="135">
        <v>24139.07</v>
      </c>
      <c r="M3917" s="141" t="str">
        <f t="shared" si="123"/>
        <v>201710</v>
      </c>
    </row>
    <row r="3918" spans="1:13" x14ac:dyDescent="0.25">
      <c r="A3918" s="35" t="str">
        <f>VLOOKUP(B3918,ResCat!$A$2:$B$269,2,FALSE)</f>
        <v>HMOIFP</v>
      </c>
      <c r="B3918" s="68" t="str">
        <f>IF(ISNA(VLOOKUP(C3918,COA!$A$2:$B$340,2,FALSE)),"XXX",VLOOKUP(C3918,COA!$A$2:$B$340,2,FALSE))</f>
        <v>V13</v>
      </c>
      <c r="C3918" s="149" t="str">
        <f t="shared" si="124"/>
        <v>0011-1001-0021</v>
      </c>
      <c r="D3918" s="134" t="s">
        <v>458</v>
      </c>
      <c r="E3918" s="134" t="s">
        <v>417</v>
      </c>
      <c r="F3918" s="134" t="s">
        <v>490</v>
      </c>
      <c r="G3918" s="134" t="s">
        <v>961</v>
      </c>
      <c r="H3918" s="134" t="s">
        <v>1023</v>
      </c>
      <c r="I3918" s="134" t="s">
        <v>3</v>
      </c>
      <c r="J3918" s="135">
        <v>21007.269999999993</v>
      </c>
      <c r="K3918" s="135">
        <v>13785.709999999997</v>
      </c>
      <c r="L3918" s="135">
        <v>13280.739999999996</v>
      </c>
      <c r="M3918" s="141" t="str">
        <f t="shared" si="123"/>
        <v>201711</v>
      </c>
    </row>
    <row r="3919" spans="1:13" x14ac:dyDescent="0.25">
      <c r="A3919" s="35" t="str">
        <f>VLOOKUP(B3919,ResCat!$A$2:$B$269,2,FALSE)</f>
        <v>HMOIFP</v>
      </c>
      <c r="B3919" s="68" t="str">
        <f>IF(ISNA(VLOOKUP(C3919,COA!$A$2:$B$340,2,FALSE)),"XXX",VLOOKUP(C3919,COA!$A$2:$B$340,2,FALSE))</f>
        <v>V13</v>
      </c>
      <c r="C3919" s="149" t="str">
        <f t="shared" si="124"/>
        <v>0011-1001-0021</v>
      </c>
      <c r="D3919" s="134" t="s">
        <v>458</v>
      </c>
      <c r="E3919" s="134" t="s">
        <v>417</v>
      </c>
      <c r="F3919" s="134" t="s">
        <v>490</v>
      </c>
      <c r="G3919" s="134" t="s">
        <v>961</v>
      </c>
      <c r="H3919" s="134" t="s">
        <v>1023</v>
      </c>
      <c r="I3919" s="134" t="s">
        <v>368</v>
      </c>
      <c r="J3919" s="135">
        <v>461</v>
      </c>
      <c r="K3919" s="135">
        <v>95</v>
      </c>
      <c r="L3919" s="135">
        <v>95</v>
      </c>
      <c r="M3919" s="141" t="str">
        <f t="shared" si="123"/>
        <v>201711</v>
      </c>
    </row>
    <row r="3920" spans="1:13" x14ac:dyDescent="0.25">
      <c r="A3920" s="35" t="str">
        <f>VLOOKUP(B3920,ResCat!$A$2:$B$269,2,FALSE)</f>
        <v>HMOIFP</v>
      </c>
      <c r="B3920" s="68" t="str">
        <f>IF(ISNA(VLOOKUP(C3920,COA!$A$2:$B$340,2,FALSE)),"XXX",VLOOKUP(C3920,COA!$A$2:$B$340,2,FALSE))</f>
        <v>V13</v>
      </c>
      <c r="C3920" s="149" t="str">
        <f t="shared" si="124"/>
        <v>0011-1001-0021</v>
      </c>
      <c r="D3920" s="134" t="s">
        <v>458</v>
      </c>
      <c r="E3920" s="134" t="s">
        <v>417</v>
      </c>
      <c r="F3920" s="134" t="s">
        <v>490</v>
      </c>
      <c r="G3920" s="134" t="s">
        <v>961</v>
      </c>
      <c r="H3920" s="134" t="s">
        <v>1023</v>
      </c>
      <c r="I3920" s="134" t="s">
        <v>0</v>
      </c>
      <c r="J3920" s="135">
        <v>1230385.1500000001</v>
      </c>
      <c r="K3920" s="135">
        <v>306429.11</v>
      </c>
      <c r="L3920" s="135">
        <v>294613.53999999998</v>
      </c>
      <c r="M3920" s="141" t="str">
        <f t="shared" si="123"/>
        <v>201711</v>
      </c>
    </row>
    <row r="3921" spans="1:13" x14ac:dyDescent="0.25">
      <c r="A3921" s="35" t="str">
        <f>VLOOKUP(B3921,ResCat!$A$2:$B$269,2,FALSE)</f>
        <v>HMOIFP</v>
      </c>
      <c r="B3921" s="68" t="str">
        <f>IF(ISNA(VLOOKUP(C3921,COA!$A$2:$B$340,2,FALSE)),"XXX",VLOOKUP(C3921,COA!$A$2:$B$340,2,FALSE))</f>
        <v>V13</v>
      </c>
      <c r="C3921" s="149" t="str">
        <f t="shared" si="124"/>
        <v>0011-1001-0021</v>
      </c>
      <c r="D3921" s="134" t="s">
        <v>458</v>
      </c>
      <c r="E3921" s="134" t="s">
        <v>417</v>
      </c>
      <c r="F3921" s="134" t="s">
        <v>490</v>
      </c>
      <c r="G3921" s="134" t="s">
        <v>961</v>
      </c>
      <c r="H3921" s="134" t="s">
        <v>1023</v>
      </c>
      <c r="I3921" s="134" t="s">
        <v>336</v>
      </c>
      <c r="J3921" s="135">
        <v>1500</v>
      </c>
      <c r="K3921" s="135">
        <v>803.04000000000008</v>
      </c>
      <c r="L3921" s="135">
        <v>785.04000000000008</v>
      </c>
      <c r="M3921" s="141" t="str">
        <f t="shared" si="123"/>
        <v>201711</v>
      </c>
    </row>
    <row r="3922" spans="1:13" x14ac:dyDescent="0.25">
      <c r="A3922" s="35" t="str">
        <f>VLOOKUP(B3922,ResCat!$A$2:$B$269,2,FALSE)</f>
        <v>HMOIFP</v>
      </c>
      <c r="B3922" s="68" t="str">
        <f>IF(ISNA(VLOOKUP(C3922,COA!$A$2:$B$340,2,FALSE)),"XXX",VLOOKUP(C3922,COA!$A$2:$B$340,2,FALSE))</f>
        <v>V13</v>
      </c>
      <c r="C3922" s="149" t="str">
        <f t="shared" si="124"/>
        <v>0011-1001-0021</v>
      </c>
      <c r="D3922" s="134" t="s">
        <v>458</v>
      </c>
      <c r="E3922" s="134" t="s">
        <v>417</v>
      </c>
      <c r="F3922" s="134" t="s">
        <v>490</v>
      </c>
      <c r="G3922" s="134" t="s">
        <v>961</v>
      </c>
      <c r="H3922" s="134" t="s">
        <v>1023</v>
      </c>
      <c r="I3922" s="134" t="s">
        <v>2</v>
      </c>
      <c r="J3922" s="135">
        <v>57179.14</v>
      </c>
      <c r="K3922" s="135">
        <v>19064.549999999992</v>
      </c>
      <c r="L3922" s="135">
        <v>18289.049999999992</v>
      </c>
      <c r="M3922" s="141" t="str">
        <f t="shared" si="123"/>
        <v>201711</v>
      </c>
    </row>
    <row r="3923" spans="1:13" x14ac:dyDescent="0.25">
      <c r="A3923" s="35" t="str">
        <f>VLOOKUP(B3923,ResCat!$A$2:$B$269,2,FALSE)</f>
        <v>HMOIFP</v>
      </c>
      <c r="B3923" s="68" t="str">
        <f>IF(ISNA(VLOOKUP(C3923,COA!$A$2:$B$340,2,FALSE)),"XXX",VLOOKUP(C3923,COA!$A$2:$B$340,2,FALSE))</f>
        <v>V13</v>
      </c>
      <c r="C3923" s="149" t="str">
        <f t="shared" si="124"/>
        <v>0011-1001-0021</v>
      </c>
      <c r="D3923" s="134" t="s">
        <v>458</v>
      </c>
      <c r="E3923" s="134" t="s">
        <v>417</v>
      </c>
      <c r="F3923" s="134" t="s">
        <v>490</v>
      </c>
      <c r="G3923" s="134" t="s">
        <v>961</v>
      </c>
      <c r="H3923" s="134" t="s">
        <v>1023</v>
      </c>
      <c r="I3923" s="134" t="s">
        <v>343</v>
      </c>
      <c r="J3923" s="135">
        <v>-9.1799999999999642</v>
      </c>
      <c r="K3923" s="135">
        <v>116.19</v>
      </c>
      <c r="L3923" s="135">
        <v>117.10000000000001</v>
      </c>
      <c r="M3923" s="141" t="str">
        <f t="shared" si="123"/>
        <v>201711</v>
      </c>
    </row>
    <row r="3924" spans="1:13" x14ac:dyDescent="0.25">
      <c r="A3924" s="35" t="str">
        <f>VLOOKUP(B3924,ResCat!$A$2:$B$269,2,FALSE)</f>
        <v>HMOIFP</v>
      </c>
      <c r="B3924" s="68" t="str">
        <f>IF(ISNA(VLOOKUP(C3924,COA!$A$2:$B$340,2,FALSE)),"XXX",VLOOKUP(C3924,COA!$A$2:$B$340,2,FALSE))</f>
        <v>V13</v>
      </c>
      <c r="C3924" s="149" t="str">
        <f t="shared" si="124"/>
        <v>0011-1001-0021</v>
      </c>
      <c r="D3924" s="134" t="s">
        <v>458</v>
      </c>
      <c r="E3924" s="134" t="s">
        <v>417</v>
      </c>
      <c r="F3924" s="134" t="s">
        <v>490</v>
      </c>
      <c r="G3924" s="134" t="s">
        <v>961</v>
      </c>
      <c r="H3924" s="134" t="s">
        <v>1023</v>
      </c>
      <c r="I3924" s="134" t="s">
        <v>1</v>
      </c>
      <c r="J3924" s="135">
        <v>102103.58</v>
      </c>
      <c r="K3924" s="135">
        <v>32324.7</v>
      </c>
      <c r="L3924" s="135">
        <v>31104.260000000002</v>
      </c>
      <c r="M3924" s="141" t="str">
        <f t="shared" si="123"/>
        <v>201711</v>
      </c>
    </row>
    <row r="3925" spans="1:13" x14ac:dyDescent="0.25">
      <c r="A3925" s="35" t="str">
        <f>VLOOKUP(B3925,ResCat!$A$2:$B$269,2,FALSE)</f>
        <v>HMOIFP</v>
      </c>
      <c r="B3925" s="68" t="str">
        <f>IF(ISNA(VLOOKUP(C3925,COA!$A$2:$B$340,2,FALSE)),"XXX",VLOOKUP(C3925,COA!$A$2:$B$340,2,FALSE))</f>
        <v>V13</v>
      </c>
      <c r="C3925" s="149" t="str">
        <f t="shared" si="124"/>
        <v>0011-1001-0021</v>
      </c>
      <c r="D3925" s="134" t="s">
        <v>458</v>
      </c>
      <c r="E3925" s="134" t="s">
        <v>417</v>
      </c>
      <c r="F3925" s="134" t="s">
        <v>490</v>
      </c>
      <c r="G3925" s="134" t="s">
        <v>970</v>
      </c>
      <c r="H3925" s="134" t="s">
        <v>1023</v>
      </c>
      <c r="I3925" s="134" t="s">
        <v>3</v>
      </c>
      <c r="J3925" s="135">
        <v>50696.789999999979</v>
      </c>
      <c r="K3925" s="135">
        <v>23944.170000000038</v>
      </c>
      <c r="L3925" s="135">
        <v>21144.250000000015</v>
      </c>
      <c r="M3925" s="141" t="str">
        <f t="shared" si="123"/>
        <v>201712</v>
      </c>
    </row>
    <row r="3926" spans="1:13" x14ac:dyDescent="0.25">
      <c r="A3926" s="35" t="str">
        <f>VLOOKUP(B3926,ResCat!$A$2:$B$269,2,FALSE)</f>
        <v>HMOIFP</v>
      </c>
      <c r="B3926" s="68" t="str">
        <f>IF(ISNA(VLOOKUP(C3926,COA!$A$2:$B$340,2,FALSE)),"XXX",VLOOKUP(C3926,COA!$A$2:$B$340,2,FALSE))</f>
        <v>V13</v>
      </c>
      <c r="C3926" s="149" t="str">
        <f t="shared" si="124"/>
        <v>0011-1001-0021</v>
      </c>
      <c r="D3926" s="134" t="s">
        <v>458</v>
      </c>
      <c r="E3926" s="134" t="s">
        <v>417</v>
      </c>
      <c r="F3926" s="134" t="s">
        <v>490</v>
      </c>
      <c r="G3926" s="134" t="s">
        <v>970</v>
      </c>
      <c r="H3926" s="134" t="s">
        <v>1023</v>
      </c>
      <c r="I3926" s="134" t="s">
        <v>368</v>
      </c>
      <c r="J3926" s="135">
        <v>9289</v>
      </c>
      <c r="K3926" s="135">
        <v>2888</v>
      </c>
      <c r="L3926" s="135">
        <v>1956.8</v>
      </c>
      <c r="M3926" s="141" t="str">
        <f t="shared" si="123"/>
        <v>201712</v>
      </c>
    </row>
    <row r="3927" spans="1:13" x14ac:dyDescent="0.25">
      <c r="A3927" s="35" t="str">
        <f>VLOOKUP(B3927,ResCat!$A$2:$B$269,2,FALSE)</f>
        <v>HMOIFP</v>
      </c>
      <c r="B3927" s="68" t="str">
        <f>IF(ISNA(VLOOKUP(C3927,COA!$A$2:$B$340,2,FALSE)),"XXX",VLOOKUP(C3927,COA!$A$2:$B$340,2,FALSE))</f>
        <v>V13</v>
      </c>
      <c r="C3927" s="149" t="str">
        <f t="shared" si="124"/>
        <v>0011-1001-0021</v>
      </c>
      <c r="D3927" s="134" t="s">
        <v>458</v>
      </c>
      <c r="E3927" s="134" t="s">
        <v>417</v>
      </c>
      <c r="F3927" s="134" t="s">
        <v>490</v>
      </c>
      <c r="G3927" s="134" t="s">
        <v>970</v>
      </c>
      <c r="H3927" s="134" t="s">
        <v>1023</v>
      </c>
      <c r="I3927" s="134" t="s">
        <v>0</v>
      </c>
      <c r="J3927" s="135">
        <v>836116.58999999985</v>
      </c>
      <c r="K3927" s="135">
        <v>344187.19999999995</v>
      </c>
      <c r="L3927" s="135">
        <v>323902.89999999997</v>
      </c>
      <c r="M3927" s="141" t="str">
        <f t="shared" si="123"/>
        <v>201712</v>
      </c>
    </row>
    <row r="3928" spans="1:13" x14ac:dyDescent="0.25">
      <c r="A3928" s="35" t="str">
        <f>VLOOKUP(B3928,ResCat!$A$2:$B$269,2,FALSE)</f>
        <v>HMOIFP</v>
      </c>
      <c r="B3928" s="68" t="str">
        <f>IF(ISNA(VLOOKUP(C3928,COA!$A$2:$B$340,2,FALSE)),"XXX",VLOOKUP(C3928,COA!$A$2:$B$340,2,FALSE))</f>
        <v>V13</v>
      </c>
      <c r="C3928" s="149" t="str">
        <f t="shared" si="124"/>
        <v>0011-1001-0021</v>
      </c>
      <c r="D3928" s="134" t="s">
        <v>458</v>
      </c>
      <c r="E3928" s="134" t="s">
        <v>417</v>
      </c>
      <c r="F3928" s="134" t="s">
        <v>490</v>
      </c>
      <c r="G3928" s="134" t="s">
        <v>970</v>
      </c>
      <c r="H3928" s="134" t="s">
        <v>1023</v>
      </c>
      <c r="I3928" s="134" t="s">
        <v>336</v>
      </c>
      <c r="J3928" s="135">
        <v>4631.3</v>
      </c>
      <c r="K3928" s="135">
        <v>4213.05</v>
      </c>
      <c r="L3928" s="135">
        <v>4195.05</v>
      </c>
      <c r="M3928" s="141" t="str">
        <f t="shared" si="123"/>
        <v>201712</v>
      </c>
    </row>
    <row r="3929" spans="1:13" x14ac:dyDescent="0.25">
      <c r="A3929" s="35" t="str">
        <f>VLOOKUP(B3929,ResCat!$A$2:$B$269,2,FALSE)</f>
        <v>HMOIFP</v>
      </c>
      <c r="B3929" s="68" t="str">
        <f>IF(ISNA(VLOOKUP(C3929,COA!$A$2:$B$340,2,FALSE)),"XXX",VLOOKUP(C3929,COA!$A$2:$B$340,2,FALSE))</f>
        <v>V13</v>
      </c>
      <c r="C3929" s="149" t="str">
        <f t="shared" si="124"/>
        <v>0011-1001-0021</v>
      </c>
      <c r="D3929" s="134" t="s">
        <v>458</v>
      </c>
      <c r="E3929" s="134" t="s">
        <v>417</v>
      </c>
      <c r="F3929" s="134" t="s">
        <v>490</v>
      </c>
      <c r="G3929" s="134" t="s">
        <v>970</v>
      </c>
      <c r="H3929" s="134" t="s">
        <v>1023</v>
      </c>
      <c r="I3929" s="134" t="s">
        <v>2</v>
      </c>
      <c r="J3929" s="135">
        <v>110560.13</v>
      </c>
      <c r="K3929" s="135">
        <v>55838.540000000015</v>
      </c>
      <c r="L3929" s="135">
        <v>53635.410000000033</v>
      </c>
      <c r="M3929" s="141" t="str">
        <f t="shared" si="123"/>
        <v>201712</v>
      </c>
    </row>
    <row r="3930" spans="1:13" x14ac:dyDescent="0.25">
      <c r="A3930" s="35" t="str">
        <f>VLOOKUP(B3930,ResCat!$A$2:$B$269,2,FALSE)</f>
        <v>HMOIFP</v>
      </c>
      <c r="B3930" s="68" t="str">
        <f>IF(ISNA(VLOOKUP(C3930,COA!$A$2:$B$340,2,FALSE)),"XXX",VLOOKUP(C3930,COA!$A$2:$B$340,2,FALSE))</f>
        <v>V13</v>
      </c>
      <c r="C3930" s="149" t="str">
        <f t="shared" si="124"/>
        <v>0011-1001-0021</v>
      </c>
      <c r="D3930" s="134" t="s">
        <v>458</v>
      </c>
      <c r="E3930" s="134" t="s">
        <v>417</v>
      </c>
      <c r="F3930" s="134" t="s">
        <v>490</v>
      </c>
      <c r="G3930" s="134" t="s">
        <v>970</v>
      </c>
      <c r="H3930" s="134" t="s">
        <v>1023</v>
      </c>
      <c r="I3930" s="134" t="s">
        <v>343</v>
      </c>
      <c r="J3930" s="135">
        <v>294839.50000000029</v>
      </c>
      <c r="K3930" s="135">
        <v>101846.33999999975</v>
      </c>
      <c r="L3930" s="135">
        <v>89473.269999999742</v>
      </c>
      <c r="M3930" s="141" t="str">
        <f t="shared" si="123"/>
        <v>201712</v>
      </c>
    </row>
    <row r="3931" spans="1:13" x14ac:dyDescent="0.25">
      <c r="A3931" s="35" t="str">
        <f>VLOOKUP(B3931,ResCat!$A$2:$B$269,2,FALSE)</f>
        <v>HMOIFP</v>
      </c>
      <c r="B3931" s="68" t="str">
        <f>IF(ISNA(VLOOKUP(C3931,COA!$A$2:$B$340,2,FALSE)),"XXX",VLOOKUP(C3931,COA!$A$2:$B$340,2,FALSE))</f>
        <v>V13</v>
      </c>
      <c r="C3931" s="149" t="str">
        <f t="shared" si="124"/>
        <v>0011-1001-0021</v>
      </c>
      <c r="D3931" s="134" t="s">
        <v>458</v>
      </c>
      <c r="E3931" s="134" t="s">
        <v>417</v>
      </c>
      <c r="F3931" s="134" t="s">
        <v>490</v>
      </c>
      <c r="G3931" s="134" t="s">
        <v>970</v>
      </c>
      <c r="H3931" s="134" t="s">
        <v>1023</v>
      </c>
      <c r="I3931" s="134" t="s">
        <v>1</v>
      </c>
      <c r="J3931" s="135">
        <v>807110.7499999993</v>
      </c>
      <c r="K3931" s="135">
        <v>304246.01999999996</v>
      </c>
      <c r="L3931" s="135">
        <v>284543.31999999995</v>
      </c>
      <c r="M3931" s="141" t="str">
        <f t="shared" si="123"/>
        <v>201712</v>
      </c>
    </row>
    <row r="3932" spans="1:13" x14ac:dyDescent="0.25">
      <c r="A3932" s="35" t="str">
        <f>VLOOKUP(B3932,ResCat!$A$2:$B$269,2,FALSE)</f>
        <v>HMOIFP</v>
      </c>
      <c r="B3932" s="68" t="str">
        <f>IF(ISNA(VLOOKUP(C3932,COA!$A$2:$B$340,2,FALSE)),"XXX",VLOOKUP(C3932,COA!$A$2:$B$340,2,FALSE))</f>
        <v>V13</v>
      </c>
      <c r="C3932" s="149" t="str">
        <f t="shared" si="124"/>
        <v>0011-1001-0021</v>
      </c>
      <c r="D3932" s="134" t="s">
        <v>458</v>
      </c>
      <c r="E3932" s="134" t="s">
        <v>417</v>
      </c>
      <c r="F3932" s="134" t="s">
        <v>490</v>
      </c>
      <c r="G3932" s="134" t="s">
        <v>1023</v>
      </c>
      <c r="H3932" s="134" t="s">
        <v>1023</v>
      </c>
      <c r="I3932" s="134" t="s">
        <v>3</v>
      </c>
      <c r="J3932" s="135">
        <v>83210.450000000012</v>
      </c>
      <c r="K3932" s="135">
        <v>47659.54000000003</v>
      </c>
      <c r="L3932" s="135">
        <v>30718.049999999977</v>
      </c>
      <c r="M3932" s="141" t="str">
        <f t="shared" si="123"/>
        <v>201801</v>
      </c>
    </row>
    <row r="3933" spans="1:13" x14ac:dyDescent="0.25">
      <c r="A3933" s="35" t="str">
        <f>VLOOKUP(B3933,ResCat!$A$2:$B$269,2,FALSE)</f>
        <v>HMOIFP</v>
      </c>
      <c r="B3933" s="68" t="str">
        <f>IF(ISNA(VLOOKUP(C3933,COA!$A$2:$B$340,2,FALSE)),"XXX",VLOOKUP(C3933,COA!$A$2:$B$340,2,FALSE))</f>
        <v>V13</v>
      </c>
      <c r="C3933" s="149" t="str">
        <f t="shared" si="124"/>
        <v>0011-1001-0021</v>
      </c>
      <c r="D3933" s="134" t="s">
        <v>458</v>
      </c>
      <c r="E3933" s="134" t="s">
        <v>417</v>
      </c>
      <c r="F3933" s="134" t="s">
        <v>490</v>
      </c>
      <c r="G3933" s="134" t="s">
        <v>1023</v>
      </c>
      <c r="H3933" s="134" t="s">
        <v>1023</v>
      </c>
      <c r="I3933" s="134" t="s">
        <v>368</v>
      </c>
      <c r="J3933" s="135">
        <v>16763.7</v>
      </c>
      <c r="K3933" s="135">
        <v>4270</v>
      </c>
      <c r="L3933" s="135">
        <v>4213</v>
      </c>
      <c r="M3933" s="141" t="str">
        <f t="shared" si="123"/>
        <v>201801</v>
      </c>
    </row>
    <row r="3934" spans="1:13" x14ac:dyDescent="0.25">
      <c r="A3934" s="35" t="str">
        <f>VLOOKUP(B3934,ResCat!$A$2:$B$269,2,FALSE)</f>
        <v>HMOIFP</v>
      </c>
      <c r="B3934" s="68" t="str">
        <f>IF(ISNA(VLOOKUP(C3934,COA!$A$2:$B$340,2,FALSE)),"XXX",VLOOKUP(C3934,COA!$A$2:$B$340,2,FALSE))</f>
        <v>V13</v>
      </c>
      <c r="C3934" s="149" t="str">
        <f t="shared" si="124"/>
        <v>0011-1001-0021</v>
      </c>
      <c r="D3934" s="134" t="s">
        <v>458</v>
      </c>
      <c r="E3934" s="134" t="s">
        <v>417</v>
      </c>
      <c r="F3934" s="134" t="s">
        <v>490</v>
      </c>
      <c r="G3934" s="134" t="s">
        <v>1023</v>
      </c>
      <c r="H3934" s="134" t="s">
        <v>1023</v>
      </c>
      <c r="I3934" s="134" t="s">
        <v>0</v>
      </c>
      <c r="J3934" s="135">
        <v>2871949.9100000006</v>
      </c>
      <c r="K3934" s="135">
        <v>602067.51000000013</v>
      </c>
      <c r="L3934" s="135">
        <v>512104.77000000008</v>
      </c>
      <c r="M3934" s="141" t="str">
        <f t="shared" si="123"/>
        <v>201801</v>
      </c>
    </row>
    <row r="3935" spans="1:13" x14ac:dyDescent="0.25">
      <c r="A3935" s="35" t="str">
        <f>VLOOKUP(B3935,ResCat!$A$2:$B$269,2,FALSE)</f>
        <v>HMOIFP</v>
      </c>
      <c r="B3935" s="68" t="str">
        <f>IF(ISNA(VLOOKUP(C3935,COA!$A$2:$B$340,2,FALSE)),"XXX",VLOOKUP(C3935,COA!$A$2:$B$340,2,FALSE))</f>
        <v>V13</v>
      </c>
      <c r="C3935" s="149" t="str">
        <f t="shared" si="124"/>
        <v>0011-1001-0021</v>
      </c>
      <c r="D3935" s="134" t="s">
        <v>458</v>
      </c>
      <c r="E3935" s="134" t="s">
        <v>417</v>
      </c>
      <c r="F3935" s="134" t="s">
        <v>490</v>
      </c>
      <c r="G3935" s="134" t="s">
        <v>1023</v>
      </c>
      <c r="H3935" s="134" t="s">
        <v>1023</v>
      </c>
      <c r="I3935" s="134" t="s">
        <v>336</v>
      </c>
      <c r="J3935" s="135">
        <v>9250</v>
      </c>
      <c r="K3935" s="135">
        <v>9250</v>
      </c>
      <c r="L3935" s="135">
        <v>9160</v>
      </c>
      <c r="M3935" s="141" t="str">
        <f t="shared" si="123"/>
        <v>201801</v>
      </c>
    </row>
    <row r="3936" spans="1:13" x14ac:dyDescent="0.25">
      <c r="A3936" s="35" t="str">
        <f>VLOOKUP(B3936,ResCat!$A$2:$B$269,2,FALSE)</f>
        <v>HMOIFP</v>
      </c>
      <c r="B3936" s="68" t="str">
        <f>IF(ISNA(VLOOKUP(C3936,COA!$A$2:$B$340,2,FALSE)),"XXX",VLOOKUP(C3936,COA!$A$2:$B$340,2,FALSE))</f>
        <v>V13</v>
      </c>
      <c r="C3936" s="149" t="str">
        <f t="shared" si="124"/>
        <v>0011-1001-0021</v>
      </c>
      <c r="D3936" s="134" t="s">
        <v>458</v>
      </c>
      <c r="E3936" s="134" t="s">
        <v>417</v>
      </c>
      <c r="F3936" s="134" t="s">
        <v>490</v>
      </c>
      <c r="G3936" s="134" t="s">
        <v>1023</v>
      </c>
      <c r="H3936" s="134" t="s">
        <v>1023</v>
      </c>
      <c r="I3936" s="134" t="s">
        <v>2</v>
      </c>
      <c r="J3936" s="135">
        <v>135887.93999999992</v>
      </c>
      <c r="K3936" s="135">
        <v>62778.519999999909</v>
      </c>
      <c r="L3936" s="135">
        <v>57278.039999999928</v>
      </c>
      <c r="M3936" s="141" t="str">
        <f t="shared" si="123"/>
        <v>201801</v>
      </c>
    </row>
    <row r="3937" spans="1:13" x14ac:dyDescent="0.25">
      <c r="A3937" s="35" t="str">
        <f>VLOOKUP(B3937,ResCat!$A$2:$B$269,2,FALSE)</f>
        <v>HMOIFP</v>
      </c>
      <c r="B3937" s="68" t="str">
        <f>IF(ISNA(VLOOKUP(C3937,COA!$A$2:$B$340,2,FALSE)),"XXX",VLOOKUP(C3937,COA!$A$2:$B$340,2,FALSE))</f>
        <v>V13</v>
      </c>
      <c r="C3937" s="149" t="str">
        <f t="shared" si="124"/>
        <v>0011-1001-0021</v>
      </c>
      <c r="D3937" s="134" t="s">
        <v>458</v>
      </c>
      <c r="E3937" s="134" t="s">
        <v>417</v>
      </c>
      <c r="F3937" s="134" t="s">
        <v>490</v>
      </c>
      <c r="G3937" s="134" t="s">
        <v>1023</v>
      </c>
      <c r="H3937" s="134" t="s">
        <v>1023</v>
      </c>
      <c r="I3937" s="134" t="s">
        <v>343</v>
      </c>
      <c r="J3937" s="135">
        <v>6705220.9400001373</v>
      </c>
      <c r="K3937" s="135">
        <v>2463888.1299999449</v>
      </c>
      <c r="L3937" s="135">
        <v>2056819.3999999617</v>
      </c>
      <c r="M3937" s="141" t="str">
        <f t="shared" si="123"/>
        <v>201801</v>
      </c>
    </row>
    <row r="3938" spans="1:13" x14ac:dyDescent="0.25">
      <c r="A3938" s="35" t="str">
        <f>VLOOKUP(B3938,ResCat!$A$2:$B$269,2,FALSE)</f>
        <v>HMOIFP</v>
      </c>
      <c r="B3938" s="68" t="str">
        <f>IF(ISNA(VLOOKUP(C3938,COA!$A$2:$B$340,2,FALSE)),"XXX",VLOOKUP(C3938,COA!$A$2:$B$340,2,FALSE))</f>
        <v>V13</v>
      </c>
      <c r="C3938" s="149" t="str">
        <f t="shared" si="124"/>
        <v>0011-1001-0021</v>
      </c>
      <c r="D3938" s="134" t="s">
        <v>458</v>
      </c>
      <c r="E3938" s="134" t="s">
        <v>417</v>
      </c>
      <c r="F3938" s="134" t="s">
        <v>490</v>
      </c>
      <c r="G3938" s="134" t="s">
        <v>1023</v>
      </c>
      <c r="H3938" s="134" t="s">
        <v>1023</v>
      </c>
      <c r="I3938" s="134" t="s">
        <v>1</v>
      </c>
      <c r="J3938" s="135">
        <v>3532272.4500000039</v>
      </c>
      <c r="K3938" s="135">
        <v>1637820.6800000009</v>
      </c>
      <c r="L3938" s="135">
        <v>1553917.8800000006</v>
      </c>
      <c r="M3938" s="141" t="str">
        <f t="shared" si="123"/>
        <v>201801</v>
      </c>
    </row>
    <row r="3939" spans="1:13" x14ac:dyDescent="0.25">
      <c r="A3939" s="35" t="str">
        <f>VLOOKUP(B3939,ResCat!$A$2:$B$269,2,FALSE)</f>
        <v>HMOIFP</v>
      </c>
      <c r="B3939" s="68" t="str">
        <f>IF(ISNA(VLOOKUP(C3939,COA!$A$2:$B$340,2,FALSE)),"XXX",VLOOKUP(C3939,COA!$A$2:$B$340,2,FALSE))</f>
        <v>V14</v>
      </c>
      <c r="C3939" s="149" t="str">
        <f t="shared" si="124"/>
        <v>0011-1001-0022</v>
      </c>
      <c r="D3939" s="134" t="s">
        <v>458</v>
      </c>
      <c r="E3939" s="134" t="s">
        <v>417</v>
      </c>
      <c r="F3939" s="134" t="s">
        <v>460</v>
      </c>
      <c r="G3939" s="134" t="s">
        <v>322</v>
      </c>
      <c r="H3939" s="134" t="s">
        <v>1023</v>
      </c>
      <c r="I3939" s="134" t="s">
        <v>0</v>
      </c>
      <c r="J3939" s="135">
        <v>0</v>
      </c>
      <c r="K3939" s="135">
        <v>-1364.9599999999919</v>
      </c>
      <c r="L3939" s="135">
        <v>-1364.9599999999919</v>
      </c>
      <c r="M3939" s="141" t="str">
        <f t="shared" si="123"/>
        <v>201701</v>
      </c>
    </row>
    <row r="3940" spans="1:13" x14ac:dyDescent="0.25">
      <c r="A3940" s="35" t="str">
        <f>VLOOKUP(B3940,ResCat!$A$2:$B$269,2,FALSE)</f>
        <v>HMOIFP</v>
      </c>
      <c r="B3940" s="68" t="str">
        <f>IF(ISNA(VLOOKUP(C3940,COA!$A$2:$B$340,2,FALSE)),"XXX",VLOOKUP(C3940,COA!$A$2:$B$340,2,FALSE))</f>
        <v>V14</v>
      </c>
      <c r="C3940" s="149" t="str">
        <f t="shared" si="124"/>
        <v>0011-1001-0022</v>
      </c>
      <c r="D3940" s="134" t="s">
        <v>458</v>
      </c>
      <c r="E3940" s="134" t="s">
        <v>417</v>
      </c>
      <c r="F3940" s="134" t="s">
        <v>460</v>
      </c>
      <c r="G3940" s="134" t="s">
        <v>322</v>
      </c>
      <c r="H3940" s="134" t="s">
        <v>1023</v>
      </c>
      <c r="I3940" s="134" t="s">
        <v>2</v>
      </c>
      <c r="J3940" s="135">
        <v>473</v>
      </c>
      <c r="K3940" s="135">
        <v>195.32</v>
      </c>
      <c r="L3940" s="135">
        <v>195.32</v>
      </c>
      <c r="M3940" s="141" t="str">
        <f t="shared" si="123"/>
        <v>201701</v>
      </c>
    </row>
    <row r="3941" spans="1:13" x14ac:dyDescent="0.25">
      <c r="A3941" s="35" t="str">
        <f>VLOOKUP(B3941,ResCat!$A$2:$B$269,2,FALSE)</f>
        <v>HMOIFP</v>
      </c>
      <c r="B3941" s="68" t="str">
        <f>IF(ISNA(VLOOKUP(C3941,COA!$A$2:$B$340,2,FALSE)),"XXX",VLOOKUP(C3941,COA!$A$2:$B$340,2,FALSE))</f>
        <v>V14</v>
      </c>
      <c r="C3941" s="149" t="str">
        <f t="shared" si="124"/>
        <v>0011-1001-0022</v>
      </c>
      <c r="D3941" s="134" t="s">
        <v>458</v>
      </c>
      <c r="E3941" s="134" t="s">
        <v>417</v>
      </c>
      <c r="F3941" s="134" t="s">
        <v>460</v>
      </c>
      <c r="G3941" s="134" t="s">
        <v>322</v>
      </c>
      <c r="H3941" s="134" t="s">
        <v>1023</v>
      </c>
      <c r="I3941" s="134" t="s">
        <v>1</v>
      </c>
      <c r="J3941" s="135">
        <v>674</v>
      </c>
      <c r="K3941" s="135">
        <v>215.81</v>
      </c>
      <c r="L3941" s="135">
        <v>160.81</v>
      </c>
      <c r="M3941" s="141" t="str">
        <f t="shared" si="123"/>
        <v>201701</v>
      </c>
    </row>
    <row r="3942" spans="1:13" x14ac:dyDescent="0.25">
      <c r="A3942" s="35" t="str">
        <f>VLOOKUP(B3942,ResCat!$A$2:$B$269,2,FALSE)</f>
        <v>HMOIFP</v>
      </c>
      <c r="B3942" s="68" t="str">
        <f>IF(ISNA(VLOOKUP(C3942,COA!$A$2:$B$340,2,FALSE)),"XXX",VLOOKUP(C3942,COA!$A$2:$B$340,2,FALSE))</f>
        <v>V14</v>
      </c>
      <c r="C3942" s="149" t="str">
        <f t="shared" si="124"/>
        <v>0011-1001-0022</v>
      </c>
      <c r="D3942" s="134" t="s">
        <v>458</v>
      </c>
      <c r="E3942" s="134" t="s">
        <v>417</v>
      </c>
      <c r="F3942" s="134" t="s">
        <v>460</v>
      </c>
      <c r="G3942" s="134" t="s">
        <v>324</v>
      </c>
      <c r="H3942" s="134" t="s">
        <v>1023</v>
      </c>
      <c r="I3942" s="134" t="s">
        <v>3</v>
      </c>
      <c r="J3942" s="135">
        <v>29</v>
      </c>
      <c r="K3942" s="135">
        <v>10.050000000000001</v>
      </c>
      <c r="L3942" s="135">
        <v>0</v>
      </c>
      <c r="M3942" s="141" t="str">
        <f t="shared" si="123"/>
        <v>201702</v>
      </c>
    </row>
    <row r="3943" spans="1:13" x14ac:dyDescent="0.25">
      <c r="A3943" s="35" t="str">
        <f>VLOOKUP(B3943,ResCat!$A$2:$B$269,2,FALSE)</f>
        <v>HMOIFP</v>
      </c>
      <c r="B3943" s="68" t="str">
        <f>IF(ISNA(VLOOKUP(C3943,COA!$A$2:$B$340,2,FALSE)),"XXX",VLOOKUP(C3943,COA!$A$2:$B$340,2,FALSE))</f>
        <v>V14</v>
      </c>
      <c r="C3943" s="149" t="str">
        <f t="shared" si="124"/>
        <v>0011-1001-0022</v>
      </c>
      <c r="D3943" s="134" t="s">
        <v>458</v>
      </c>
      <c r="E3943" s="134" t="s">
        <v>417</v>
      </c>
      <c r="F3943" s="134" t="s">
        <v>460</v>
      </c>
      <c r="G3943" s="134" t="s">
        <v>324</v>
      </c>
      <c r="H3943" s="134" t="s">
        <v>1023</v>
      </c>
      <c r="I3943" s="134" t="s">
        <v>368</v>
      </c>
      <c r="J3943" s="135">
        <v>182</v>
      </c>
      <c r="K3943" s="135">
        <v>0</v>
      </c>
      <c r="L3943" s="135">
        <v>0</v>
      </c>
      <c r="M3943" s="141" t="str">
        <f t="shared" si="123"/>
        <v>201702</v>
      </c>
    </row>
    <row r="3944" spans="1:13" x14ac:dyDescent="0.25">
      <c r="A3944" s="35" t="str">
        <f>VLOOKUP(B3944,ResCat!$A$2:$B$269,2,FALSE)</f>
        <v>HMOIFP</v>
      </c>
      <c r="B3944" s="68" t="str">
        <f>IF(ISNA(VLOOKUP(C3944,COA!$A$2:$B$340,2,FALSE)),"XXX",VLOOKUP(C3944,COA!$A$2:$B$340,2,FALSE))</f>
        <v>V14</v>
      </c>
      <c r="C3944" s="149" t="str">
        <f t="shared" si="124"/>
        <v>0011-1001-0022</v>
      </c>
      <c r="D3944" s="134" t="s">
        <v>458</v>
      </c>
      <c r="E3944" s="134" t="s">
        <v>417</v>
      </c>
      <c r="F3944" s="134" t="s">
        <v>460</v>
      </c>
      <c r="G3944" s="134" t="s">
        <v>324</v>
      </c>
      <c r="H3944" s="134" t="s">
        <v>1023</v>
      </c>
      <c r="I3944" s="134" t="s">
        <v>2</v>
      </c>
      <c r="J3944" s="135">
        <v>112.5</v>
      </c>
      <c r="K3944" s="135">
        <v>82.5</v>
      </c>
      <c r="L3944" s="135">
        <v>82.5</v>
      </c>
      <c r="M3944" s="141" t="str">
        <f t="shared" si="123"/>
        <v>201702</v>
      </c>
    </row>
    <row r="3945" spans="1:13" x14ac:dyDescent="0.25">
      <c r="A3945" s="35" t="str">
        <f>VLOOKUP(B3945,ResCat!$A$2:$B$269,2,FALSE)</f>
        <v>HMOIFP</v>
      </c>
      <c r="B3945" s="68" t="str">
        <f>IF(ISNA(VLOOKUP(C3945,COA!$A$2:$B$340,2,FALSE)),"XXX",VLOOKUP(C3945,COA!$A$2:$B$340,2,FALSE))</f>
        <v>V14</v>
      </c>
      <c r="C3945" s="149" t="str">
        <f t="shared" si="124"/>
        <v>0011-1001-0022</v>
      </c>
      <c r="D3945" s="134" t="s">
        <v>458</v>
      </c>
      <c r="E3945" s="134" t="s">
        <v>417</v>
      </c>
      <c r="F3945" s="134" t="s">
        <v>460</v>
      </c>
      <c r="G3945" s="134" t="s">
        <v>324</v>
      </c>
      <c r="H3945" s="134" t="s">
        <v>1023</v>
      </c>
      <c r="I3945" s="134" t="s">
        <v>1</v>
      </c>
      <c r="J3945" s="135">
        <v>95.46</v>
      </c>
      <c r="K3945" s="135">
        <v>0</v>
      </c>
      <c r="L3945" s="135">
        <v>0</v>
      </c>
      <c r="M3945" s="141" t="str">
        <f t="shared" si="123"/>
        <v>201702</v>
      </c>
    </row>
    <row r="3946" spans="1:13" x14ac:dyDescent="0.25">
      <c r="A3946" s="35" t="str">
        <f>VLOOKUP(B3946,ResCat!$A$2:$B$269,2,FALSE)</f>
        <v>HMOIFP</v>
      </c>
      <c r="B3946" s="68" t="str">
        <f>IF(ISNA(VLOOKUP(C3946,COA!$A$2:$B$340,2,FALSE)),"XXX",VLOOKUP(C3946,COA!$A$2:$B$340,2,FALSE))</f>
        <v>V14</v>
      </c>
      <c r="C3946" s="149" t="str">
        <f t="shared" si="124"/>
        <v>0011-1001-0022</v>
      </c>
      <c r="D3946" s="134" t="s">
        <v>458</v>
      </c>
      <c r="E3946" s="134" t="s">
        <v>417</v>
      </c>
      <c r="F3946" s="134" t="s">
        <v>460</v>
      </c>
      <c r="G3946" s="134" t="s">
        <v>326</v>
      </c>
      <c r="H3946" s="134" t="s">
        <v>1023</v>
      </c>
      <c r="I3946" s="134" t="s">
        <v>368</v>
      </c>
      <c r="J3946" s="135">
        <v>101</v>
      </c>
      <c r="K3946" s="135">
        <v>101</v>
      </c>
      <c r="L3946" s="135">
        <v>101</v>
      </c>
      <c r="M3946" s="141" t="str">
        <f t="shared" si="123"/>
        <v>201703</v>
      </c>
    </row>
    <row r="3947" spans="1:13" x14ac:dyDescent="0.25">
      <c r="A3947" s="35" t="str">
        <f>VLOOKUP(B3947,ResCat!$A$2:$B$269,2,FALSE)</f>
        <v>HMOIFP</v>
      </c>
      <c r="B3947" s="68" t="str">
        <f>IF(ISNA(VLOOKUP(C3947,COA!$A$2:$B$340,2,FALSE)),"XXX",VLOOKUP(C3947,COA!$A$2:$B$340,2,FALSE))</f>
        <v>V14</v>
      </c>
      <c r="C3947" s="149" t="str">
        <f t="shared" si="124"/>
        <v>0011-1001-0022</v>
      </c>
      <c r="D3947" s="134" t="s">
        <v>458</v>
      </c>
      <c r="E3947" s="134" t="s">
        <v>417</v>
      </c>
      <c r="F3947" s="134" t="s">
        <v>460</v>
      </c>
      <c r="G3947" s="134" t="s">
        <v>328</v>
      </c>
      <c r="H3947" s="134" t="s">
        <v>1023</v>
      </c>
      <c r="I3947" s="134" t="s">
        <v>3</v>
      </c>
      <c r="J3947" s="135">
        <v>8.48</v>
      </c>
      <c r="K3947" s="135">
        <v>8.48</v>
      </c>
      <c r="L3947" s="135">
        <v>0</v>
      </c>
      <c r="M3947" s="141" t="str">
        <f t="shared" si="123"/>
        <v>201704</v>
      </c>
    </row>
    <row r="3948" spans="1:13" x14ac:dyDescent="0.25">
      <c r="A3948" s="35" t="str">
        <f>VLOOKUP(B3948,ResCat!$A$2:$B$269,2,FALSE)</f>
        <v>HMOIFP</v>
      </c>
      <c r="B3948" s="68" t="str">
        <f>IF(ISNA(VLOOKUP(C3948,COA!$A$2:$B$340,2,FALSE)),"XXX",VLOOKUP(C3948,COA!$A$2:$B$340,2,FALSE))</f>
        <v>V14</v>
      </c>
      <c r="C3948" s="149" t="str">
        <f t="shared" si="124"/>
        <v>0011-1001-0022</v>
      </c>
      <c r="D3948" s="134" t="s">
        <v>458</v>
      </c>
      <c r="E3948" s="134" t="s">
        <v>417</v>
      </c>
      <c r="F3948" s="134" t="s">
        <v>460</v>
      </c>
      <c r="G3948" s="134" t="s">
        <v>328</v>
      </c>
      <c r="H3948" s="134" t="s">
        <v>1023</v>
      </c>
      <c r="I3948" s="134" t="s">
        <v>1</v>
      </c>
      <c r="J3948" s="135">
        <v>306.38</v>
      </c>
      <c r="K3948" s="135">
        <v>306.38</v>
      </c>
      <c r="L3948" s="135">
        <v>0</v>
      </c>
      <c r="M3948" s="141" t="str">
        <f t="shared" si="123"/>
        <v>201704</v>
      </c>
    </row>
    <row r="3949" spans="1:13" x14ac:dyDescent="0.25">
      <c r="A3949" s="35" t="str">
        <f>VLOOKUP(B3949,ResCat!$A$2:$B$269,2,FALSE)</f>
        <v>HMOIFP</v>
      </c>
      <c r="B3949" s="68" t="str">
        <f>IF(ISNA(VLOOKUP(C3949,COA!$A$2:$B$340,2,FALSE)),"XXX",VLOOKUP(C3949,COA!$A$2:$B$340,2,FALSE))</f>
        <v>V14</v>
      </c>
      <c r="C3949" s="149" t="str">
        <f t="shared" si="124"/>
        <v>0011-1001-0022</v>
      </c>
      <c r="D3949" s="134" t="s">
        <v>458</v>
      </c>
      <c r="E3949" s="134" t="s">
        <v>417</v>
      </c>
      <c r="F3949" s="134" t="s">
        <v>460</v>
      </c>
      <c r="G3949" s="134" t="s">
        <v>330</v>
      </c>
      <c r="H3949" s="134" t="s">
        <v>1023</v>
      </c>
      <c r="I3949" s="134" t="s">
        <v>3</v>
      </c>
      <c r="J3949" s="135">
        <v>-250</v>
      </c>
      <c r="K3949" s="135">
        <v>-250</v>
      </c>
      <c r="L3949" s="135">
        <v>-200</v>
      </c>
      <c r="M3949" s="141" t="str">
        <f t="shared" si="123"/>
        <v>201705</v>
      </c>
    </row>
    <row r="3950" spans="1:13" x14ac:dyDescent="0.25">
      <c r="A3950" s="35" t="str">
        <f>VLOOKUP(B3950,ResCat!$A$2:$B$269,2,FALSE)</f>
        <v>HMOIFP</v>
      </c>
      <c r="B3950" s="68" t="str">
        <f>IF(ISNA(VLOOKUP(C3950,COA!$A$2:$B$340,2,FALSE)),"XXX",VLOOKUP(C3950,COA!$A$2:$B$340,2,FALSE))</f>
        <v>V14</v>
      </c>
      <c r="C3950" s="149" t="str">
        <f t="shared" si="124"/>
        <v>0011-1001-0022</v>
      </c>
      <c r="D3950" s="134" t="s">
        <v>458</v>
      </c>
      <c r="E3950" s="134" t="s">
        <v>417</v>
      </c>
      <c r="F3950" s="134" t="s">
        <v>460</v>
      </c>
      <c r="G3950" s="134" t="s">
        <v>330</v>
      </c>
      <c r="H3950" s="134" t="s">
        <v>1023</v>
      </c>
      <c r="I3950" s="134" t="s">
        <v>2</v>
      </c>
      <c r="J3950" s="135">
        <v>-23</v>
      </c>
      <c r="K3950" s="135">
        <v>-167.59000000000003</v>
      </c>
      <c r="L3950" s="135">
        <v>-277.59000000000003</v>
      </c>
      <c r="M3950" s="141" t="str">
        <f t="shared" si="123"/>
        <v>201705</v>
      </c>
    </row>
    <row r="3951" spans="1:13" x14ac:dyDescent="0.25">
      <c r="A3951" s="35" t="str">
        <f>VLOOKUP(B3951,ResCat!$A$2:$B$269,2,FALSE)</f>
        <v>HMOIFP</v>
      </c>
      <c r="B3951" s="68" t="str">
        <f>IF(ISNA(VLOOKUP(C3951,COA!$A$2:$B$340,2,FALSE)),"XXX",VLOOKUP(C3951,COA!$A$2:$B$340,2,FALSE))</f>
        <v>V14</v>
      </c>
      <c r="C3951" s="149" t="str">
        <f t="shared" si="124"/>
        <v>0011-1001-0022</v>
      </c>
      <c r="D3951" s="134" t="s">
        <v>458</v>
      </c>
      <c r="E3951" s="134" t="s">
        <v>417</v>
      </c>
      <c r="F3951" s="134" t="s">
        <v>460</v>
      </c>
      <c r="G3951" s="134" t="s">
        <v>330</v>
      </c>
      <c r="H3951" s="134" t="s">
        <v>1023</v>
      </c>
      <c r="I3951" s="134" t="s">
        <v>1</v>
      </c>
      <c r="J3951" s="135">
        <v>333.42</v>
      </c>
      <c r="K3951" s="135">
        <v>333.42</v>
      </c>
      <c r="L3951" s="135">
        <v>183.42</v>
      </c>
      <c r="M3951" s="141" t="str">
        <f t="shared" si="123"/>
        <v>201705</v>
      </c>
    </row>
    <row r="3952" spans="1:13" x14ac:dyDescent="0.25">
      <c r="A3952" s="35" t="str">
        <f>VLOOKUP(B3952,ResCat!$A$2:$B$269,2,FALSE)</f>
        <v>HMOIFP</v>
      </c>
      <c r="B3952" s="68" t="str">
        <f>IF(ISNA(VLOOKUP(C3952,COA!$A$2:$B$340,2,FALSE)),"XXX",VLOOKUP(C3952,COA!$A$2:$B$340,2,FALSE))</f>
        <v>V14</v>
      </c>
      <c r="C3952" s="149" t="str">
        <f t="shared" si="124"/>
        <v>0011-1001-0022</v>
      </c>
      <c r="D3952" s="134" t="s">
        <v>458</v>
      </c>
      <c r="E3952" s="134" t="s">
        <v>417</v>
      </c>
      <c r="F3952" s="134" t="s">
        <v>460</v>
      </c>
      <c r="G3952" s="134" t="s">
        <v>332</v>
      </c>
      <c r="H3952" s="134" t="s">
        <v>1023</v>
      </c>
      <c r="I3952" s="134" t="s">
        <v>0</v>
      </c>
      <c r="J3952" s="135">
        <v>10977744.039999999</v>
      </c>
      <c r="K3952" s="135">
        <v>1956129.56</v>
      </c>
      <c r="L3952" s="135">
        <v>1956129.56</v>
      </c>
      <c r="M3952" s="141" t="str">
        <f t="shared" si="123"/>
        <v>201706</v>
      </c>
    </row>
    <row r="3953" spans="1:13" x14ac:dyDescent="0.25">
      <c r="A3953" s="35" t="str">
        <f>VLOOKUP(B3953,ResCat!$A$2:$B$269,2,FALSE)</f>
        <v>HMOIFP</v>
      </c>
      <c r="B3953" s="68" t="str">
        <f>IF(ISNA(VLOOKUP(C3953,COA!$A$2:$B$340,2,FALSE)),"XXX",VLOOKUP(C3953,COA!$A$2:$B$340,2,FALSE))</f>
        <v>V14</v>
      </c>
      <c r="C3953" s="149" t="str">
        <f t="shared" si="124"/>
        <v>0011-1001-0022</v>
      </c>
      <c r="D3953" s="134" t="s">
        <v>458</v>
      </c>
      <c r="E3953" s="134" t="s">
        <v>417</v>
      </c>
      <c r="F3953" s="134" t="s">
        <v>460</v>
      </c>
      <c r="G3953" s="134" t="s">
        <v>332</v>
      </c>
      <c r="H3953" s="134" t="s">
        <v>1023</v>
      </c>
      <c r="I3953" s="134" t="s">
        <v>2</v>
      </c>
      <c r="J3953" s="135">
        <v>119.67000000000002</v>
      </c>
      <c r="K3953" s="135">
        <v>83.39</v>
      </c>
      <c r="L3953" s="135">
        <v>13.370000000000005</v>
      </c>
      <c r="M3953" s="141" t="str">
        <f t="shared" si="123"/>
        <v>201706</v>
      </c>
    </row>
    <row r="3954" spans="1:13" x14ac:dyDescent="0.25">
      <c r="A3954" s="35" t="str">
        <f>VLOOKUP(B3954,ResCat!$A$2:$B$269,2,FALSE)</f>
        <v>HMOIFP</v>
      </c>
      <c r="B3954" s="68" t="str">
        <f>IF(ISNA(VLOOKUP(C3954,COA!$A$2:$B$340,2,FALSE)),"XXX",VLOOKUP(C3954,COA!$A$2:$B$340,2,FALSE))</f>
        <v>V14</v>
      </c>
      <c r="C3954" s="149" t="str">
        <f t="shared" si="124"/>
        <v>0011-1001-0022</v>
      </c>
      <c r="D3954" s="134" t="s">
        <v>458</v>
      </c>
      <c r="E3954" s="134" t="s">
        <v>417</v>
      </c>
      <c r="F3954" s="134" t="s">
        <v>460</v>
      </c>
      <c r="G3954" s="134" t="s">
        <v>332</v>
      </c>
      <c r="H3954" s="134" t="s">
        <v>1023</v>
      </c>
      <c r="I3954" s="134" t="s">
        <v>1</v>
      </c>
      <c r="J3954" s="135">
        <v>14</v>
      </c>
      <c r="K3954" s="135">
        <v>0</v>
      </c>
      <c r="L3954" s="135">
        <v>0</v>
      </c>
      <c r="M3954" s="141" t="str">
        <f t="shared" si="123"/>
        <v>201706</v>
      </c>
    </row>
    <row r="3955" spans="1:13" x14ac:dyDescent="0.25">
      <c r="A3955" s="35" t="str">
        <f>VLOOKUP(B3955,ResCat!$A$2:$B$269,2,FALSE)</f>
        <v>HMOIFP</v>
      </c>
      <c r="B3955" s="68" t="str">
        <f>IF(ISNA(VLOOKUP(C3955,COA!$A$2:$B$340,2,FALSE)),"XXX",VLOOKUP(C3955,COA!$A$2:$B$340,2,FALSE))</f>
        <v>V14</v>
      </c>
      <c r="C3955" s="149" t="str">
        <f t="shared" si="124"/>
        <v>0011-1001-0022</v>
      </c>
      <c r="D3955" s="134" t="s">
        <v>458</v>
      </c>
      <c r="E3955" s="134" t="s">
        <v>417</v>
      </c>
      <c r="F3955" s="134" t="s">
        <v>460</v>
      </c>
      <c r="G3955" s="134" t="s">
        <v>335</v>
      </c>
      <c r="H3955" s="134" t="s">
        <v>1023</v>
      </c>
      <c r="I3955" s="134" t="s">
        <v>368</v>
      </c>
      <c r="J3955" s="135">
        <v>365</v>
      </c>
      <c r="K3955" s="135">
        <v>122</v>
      </c>
      <c r="L3955" s="135">
        <v>122</v>
      </c>
      <c r="M3955" s="141" t="str">
        <f t="shared" si="123"/>
        <v>201707</v>
      </c>
    </row>
    <row r="3956" spans="1:13" x14ac:dyDescent="0.25">
      <c r="A3956" s="35" t="str">
        <f>VLOOKUP(B3956,ResCat!$A$2:$B$269,2,FALSE)</f>
        <v>HMOIFP</v>
      </c>
      <c r="B3956" s="68" t="str">
        <f>IF(ISNA(VLOOKUP(C3956,COA!$A$2:$B$340,2,FALSE)),"XXX",VLOOKUP(C3956,COA!$A$2:$B$340,2,FALSE))</f>
        <v>V14</v>
      </c>
      <c r="C3956" s="149" t="str">
        <f t="shared" si="124"/>
        <v>0011-1001-0022</v>
      </c>
      <c r="D3956" s="134" t="s">
        <v>458</v>
      </c>
      <c r="E3956" s="134" t="s">
        <v>417</v>
      </c>
      <c r="F3956" s="134" t="s">
        <v>460</v>
      </c>
      <c r="G3956" s="134" t="s">
        <v>335</v>
      </c>
      <c r="H3956" s="134" t="s">
        <v>1023</v>
      </c>
      <c r="I3956" s="134" t="s">
        <v>0</v>
      </c>
      <c r="J3956" s="135">
        <v>-5.6843418860808015E-14</v>
      </c>
      <c r="K3956" s="135">
        <v>0</v>
      </c>
      <c r="L3956" s="135">
        <v>0</v>
      </c>
      <c r="M3956" s="141" t="str">
        <f t="shared" si="123"/>
        <v>201707</v>
      </c>
    </row>
    <row r="3957" spans="1:13" x14ac:dyDescent="0.25">
      <c r="A3957" s="35" t="str">
        <f>VLOOKUP(B3957,ResCat!$A$2:$B$269,2,FALSE)</f>
        <v>HMOIFP</v>
      </c>
      <c r="B3957" s="68" t="str">
        <f>IF(ISNA(VLOOKUP(C3957,COA!$A$2:$B$340,2,FALSE)),"XXX",VLOOKUP(C3957,COA!$A$2:$B$340,2,FALSE))</f>
        <v>V14</v>
      </c>
      <c r="C3957" s="149" t="str">
        <f t="shared" si="124"/>
        <v>0011-1001-0022</v>
      </c>
      <c r="D3957" s="134" t="s">
        <v>458</v>
      </c>
      <c r="E3957" s="134" t="s">
        <v>417</v>
      </c>
      <c r="F3957" s="134" t="s">
        <v>460</v>
      </c>
      <c r="G3957" s="134" t="s">
        <v>335</v>
      </c>
      <c r="H3957" s="134" t="s">
        <v>1023</v>
      </c>
      <c r="I3957" s="134" t="s">
        <v>2</v>
      </c>
      <c r="J3957" s="135">
        <v>635.76</v>
      </c>
      <c r="K3957" s="135">
        <v>437.69000000000005</v>
      </c>
      <c r="L3957" s="135">
        <v>179.92999999999998</v>
      </c>
      <c r="M3957" s="141" t="str">
        <f t="shared" si="123"/>
        <v>201707</v>
      </c>
    </row>
    <row r="3958" spans="1:13" x14ac:dyDescent="0.25">
      <c r="A3958" s="35" t="str">
        <f>VLOOKUP(B3958,ResCat!$A$2:$B$269,2,FALSE)</f>
        <v>HMOIFP</v>
      </c>
      <c r="B3958" s="68" t="str">
        <f>IF(ISNA(VLOOKUP(C3958,COA!$A$2:$B$340,2,FALSE)),"XXX",VLOOKUP(C3958,COA!$A$2:$B$340,2,FALSE))</f>
        <v>V14</v>
      </c>
      <c r="C3958" s="149" t="str">
        <f t="shared" si="124"/>
        <v>0011-1001-0022</v>
      </c>
      <c r="D3958" s="134" t="s">
        <v>458</v>
      </c>
      <c r="E3958" s="134" t="s">
        <v>417</v>
      </c>
      <c r="F3958" s="134" t="s">
        <v>460</v>
      </c>
      <c r="G3958" s="134" t="s">
        <v>335</v>
      </c>
      <c r="H3958" s="134" t="s">
        <v>1023</v>
      </c>
      <c r="I3958" s="134" t="s">
        <v>1</v>
      </c>
      <c r="J3958" s="135">
        <v>35334.199999999997</v>
      </c>
      <c r="K3958" s="135">
        <v>10420.92</v>
      </c>
      <c r="L3958" s="135">
        <v>8336.74</v>
      </c>
      <c r="M3958" s="141" t="str">
        <f t="shared" si="123"/>
        <v>201707</v>
      </c>
    </row>
    <row r="3959" spans="1:13" x14ac:dyDescent="0.25">
      <c r="A3959" s="35" t="str">
        <f>VLOOKUP(B3959,ResCat!$A$2:$B$269,2,FALSE)</f>
        <v>HMOIFP</v>
      </c>
      <c r="B3959" s="68" t="str">
        <f>IF(ISNA(VLOOKUP(C3959,COA!$A$2:$B$340,2,FALSE)),"XXX",VLOOKUP(C3959,COA!$A$2:$B$340,2,FALSE))</f>
        <v>V14</v>
      </c>
      <c r="C3959" s="149" t="str">
        <f t="shared" si="124"/>
        <v>0011-1001-0022</v>
      </c>
      <c r="D3959" s="134" t="s">
        <v>458</v>
      </c>
      <c r="E3959" s="134" t="s">
        <v>417</v>
      </c>
      <c r="F3959" s="134" t="s">
        <v>460</v>
      </c>
      <c r="G3959" s="134" t="s">
        <v>4</v>
      </c>
      <c r="H3959" s="134" t="s">
        <v>1023</v>
      </c>
      <c r="I3959" s="134" t="s">
        <v>3</v>
      </c>
      <c r="J3959" s="135">
        <v>134.59</v>
      </c>
      <c r="K3959" s="135">
        <v>134.59</v>
      </c>
      <c r="L3959" s="135">
        <v>0</v>
      </c>
      <c r="M3959" s="141" t="str">
        <f t="shared" si="123"/>
        <v>201708</v>
      </c>
    </row>
    <row r="3960" spans="1:13" x14ac:dyDescent="0.25">
      <c r="A3960" s="35" t="str">
        <f>VLOOKUP(B3960,ResCat!$A$2:$B$269,2,FALSE)</f>
        <v>HMOIFP</v>
      </c>
      <c r="B3960" s="68" t="str">
        <f>IF(ISNA(VLOOKUP(C3960,COA!$A$2:$B$340,2,FALSE)),"XXX",VLOOKUP(C3960,COA!$A$2:$B$340,2,FALSE))</f>
        <v>V14</v>
      </c>
      <c r="C3960" s="149" t="str">
        <f t="shared" si="124"/>
        <v>0011-1001-0022</v>
      </c>
      <c r="D3960" s="134" t="s">
        <v>458</v>
      </c>
      <c r="E3960" s="134" t="s">
        <v>417</v>
      </c>
      <c r="F3960" s="134" t="s">
        <v>460</v>
      </c>
      <c r="G3960" s="134" t="s">
        <v>4</v>
      </c>
      <c r="H3960" s="134" t="s">
        <v>1023</v>
      </c>
      <c r="I3960" s="134" t="s">
        <v>2</v>
      </c>
      <c r="J3960" s="135">
        <v>3201.2</v>
      </c>
      <c r="K3960" s="135">
        <v>2068.31</v>
      </c>
      <c r="L3960" s="135">
        <v>2068.31</v>
      </c>
      <c r="M3960" s="141" t="str">
        <f t="shared" si="123"/>
        <v>201708</v>
      </c>
    </row>
    <row r="3961" spans="1:13" x14ac:dyDescent="0.25">
      <c r="A3961" s="35" t="str">
        <f>VLOOKUP(B3961,ResCat!$A$2:$B$269,2,FALSE)</f>
        <v>HMOIFP</v>
      </c>
      <c r="B3961" s="68" t="str">
        <f>IF(ISNA(VLOOKUP(C3961,COA!$A$2:$B$340,2,FALSE)),"XXX",VLOOKUP(C3961,COA!$A$2:$B$340,2,FALSE))</f>
        <v>V14</v>
      </c>
      <c r="C3961" s="149" t="str">
        <f t="shared" si="124"/>
        <v>0011-1001-0022</v>
      </c>
      <c r="D3961" s="134" t="s">
        <v>458</v>
      </c>
      <c r="E3961" s="134" t="s">
        <v>417</v>
      </c>
      <c r="F3961" s="134" t="s">
        <v>460</v>
      </c>
      <c r="G3961" s="134" t="s">
        <v>4</v>
      </c>
      <c r="H3961" s="134" t="s">
        <v>1023</v>
      </c>
      <c r="I3961" s="134" t="s">
        <v>1</v>
      </c>
      <c r="J3961" s="135">
        <v>2238.41</v>
      </c>
      <c r="K3961" s="135">
        <v>1032.08</v>
      </c>
      <c r="L3961" s="135">
        <v>672.08</v>
      </c>
      <c r="M3961" s="141" t="str">
        <f t="shared" si="123"/>
        <v>201708</v>
      </c>
    </row>
    <row r="3962" spans="1:13" x14ac:dyDescent="0.25">
      <c r="A3962" s="35" t="str">
        <f>VLOOKUP(B3962,ResCat!$A$2:$B$269,2,FALSE)</f>
        <v>HMOIFP</v>
      </c>
      <c r="B3962" s="68" t="str">
        <f>IF(ISNA(VLOOKUP(C3962,COA!$A$2:$B$340,2,FALSE)),"XXX",VLOOKUP(C3962,COA!$A$2:$B$340,2,FALSE))</f>
        <v>V14</v>
      </c>
      <c r="C3962" s="149" t="str">
        <f t="shared" si="124"/>
        <v>0011-1001-0022</v>
      </c>
      <c r="D3962" s="134" t="s">
        <v>458</v>
      </c>
      <c r="E3962" s="134" t="s">
        <v>417</v>
      </c>
      <c r="F3962" s="134" t="s">
        <v>460</v>
      </c>
      <c r="G3962" s="134" t="s">
        <v>511</v>
      </c>
      <c r="H3962" s="134" t="s">
        <v>1023</v>
      </c>
      <c r="I3962" s="134" t="s">
        <v>368</v>
      </c>
      <c r="J3962" s="135">
        <v>135</v>
      </c>
      <c r="K3962" s="135">
        <v>108</v>
      </c>
      <c r="L3962" s="135">
        <v>86.4</v>
      </c>
      <c r="M3962" s="141" t="str">
        <f t="shared" si="123"/>
        <v>201709</v>
      </c>
    </row>
    <row r="3963" spans="1:13" x14ac:dyDescent="0.25">
      <c r="A3963" s="35" t="str">
        <f>VLOOKUP(B3963,ResCat!$A$2:$B$269,2,FALSE)</f>
        <v>HMOIFP</v>
      </c>
      <c r="B3963" s="68" t="str">
        <f>IF(ISNA(VLOOKUP(C3963,COA!$A$2:$B$340,2,FALSE)),"XXX",VLOOKUP(C3963,COA!$A$2:$B$340,2,FALSE))</f>
        <v>V14</v>
      </c>
      <c r="C3963" s="149" t="str">
        <f t="shared" si="124"/>
        <v>0011-1001-0022</v>
      </c>
      <c r="D3963" s="134" t="s">
        <v>458</v>
      </c>
      <c r="E3963" s="134" t="s">
        <v>417</v>
      </c>
      <c r="F3963" s="134" t="s">
        <v>460</v>
      </c>
      <c r="G3963" s="134" t="s">
        <v>511</v>
      </c>
      <c r="H3963" s="134" t="s">
        <v>1023</v>
      </c>
      <c r="I3963" s="134" t="s">
        <v>2</v>
      </c>
      <c r="J3963" s="135">
        <v>1040</v>
      </c>
      <c r="K3963" s="135">
        <v>769.69999999999993</v>
      </c>
      <c r="L3963" s="135">
        <v>769.69999999999993</v>
      </c>
      <c r="M3963" s="141" t="str">
        <f t="shared" si="123"/>
        <v>201709</v>
      </c>
    </row>
    <row r="3964" spans="1:13" x14ac:dyDescent="0.25">
      <c r="A3964" s="35" t="str">
        <f>VLOOKUP(B3964,ResCat!$A$2:$B$269,2,FALSE)</f>
        <v>HMOIFP</v>
      </c>
      <c r="B3964" s="68" t="str">
        <f>IF(ISNA(VLOOKUP(C3964,COA!$A$2:$B$340,2,FALSE)),"XXX",VLOOKUP(C3964,COA!$A$2:$B$340,2,FALSE))</f>
        <v>V14</v>
      </c>
      <c r="C3964" s="149" t="str">
        <f t="shared" si="124"/>
        <v>0011-1001-0022</v>
      </c>
      <c r="D3964" s="134" t="s">
        <v>458</v>
      </c>
      <c r="E3964" s="134" t="s">
        <v>417</v>
      </c>
      <c r="F3964" s="134" t="s">
        <v>460</v>
      </c>
      <c r="G3964" s="134" t="s">
        <v>511</v>
      </c>
      <c r="H3964" s="134" t="s">
        <v>1023</v>
      </c>
      <c r="I3964" s="134" t="s">
        <v>1</v>
      </c>
      <c r="J3964" s="135">
        <v>10370</v>
      </c>
      <c r="K3964" s="135">
        <v>9462.0099999999984</v>
      </c>
      <c r="L3964" s="135">
        <v>8987.6799999999985</v>
      </c>
      <c r="M3964" s="141" t="str">
        <f t="shared" si="123"/>
        <v>201709</v>
      </c>
    </row>
    <row r="3965" spans="1:13" x14ac:dyDescent="0.25">
      <c r="A3965" s="35" t="str">
        <f>VLOOKUP(B3965,ResCat!$A$2:$B$269,2,FALSE)</f>
        <v>HMOIFP</v>
      </c>
      <c r="B3965" s="68" t="str">
        <f>IF(ISNA(VLOOKUP(C3965,COA!$A$2:$B$340,2,FALSE)),"XXX",VLOOKUP(C3965,COA!$A$2:$B$340,2,FALSE))</f>
        <v>V14</v>
      </c>
      <c r="C3965" s="149" t="str">
        <f t="shared" si="124"/>
        <v>0011-1001-0022</v>
      </c>
      <c r="D3965" s="134" t="s">
        <v>458</v>
      </c>
      <c r="E3965" s="134" t="s">
        <v>417</v>
      </c>
      <c r="F3965" s="134" t="s">
        <v>460</v>
      </c>
      <c r="G3965" s="134" t="s">
        <v>969</v>
      </c>
      <c r="H3965" s="134" t="s">
        <v>1023</v>
      </c>
      <c r="I3965" s="134" t="s">
        <v>3</v>
      </c>
      <c r="J3965" s="135">
        <v>320</v>
      </c>
      <c r="K3965" s="135">
        <v>163.13999999999999</v>
      </c>
      <c r="L3965" s="135">
        <v>130.51</v>
      </c>
      <c r="M3965" s="141" t="str">
        <f t="shared" si="123"/>
        <v>201710</v>
      </c>
    </row>
    <row r="3966" spans="1:13" x14ac:dyDescent="0.25">
      <c r="A3966" s="35" t="str">
        <f>VLOOKUP(B3966,ResCat!$A$2:$B$269,2,FALSE)</f>
        <v>HMOIFP</v>
      </c>
      <c r="B3966" s="68" t="str">
        <f>IF(ISNA(VLOOKUP(C3966,COA!$A$2:$B$340,2,FALSE)),"XXX",VLOOKUP(C3966,COA!$A$2:$B$340,2,FALSE))</f>
        <v>V14</v>
      </c>
      <c r="C3966" s="149" t="str">
        <f t="shared" si="124"/>
        <v>0011-1001-0022</v>
      </c>
      <c r="D3966" s="134" t="s">
        <v>458</v>
      </c>
      <c r="E3966" s="134" t="s">
        <v>417</v>
      </c>
      <c r="F3966" s="134" t="s">
        <v>460</v>
      </c>
      <c r="G3966" s="134" t="s">
        <v>969</v>
      </c>
      <c r="H3966" s="134" t="s">
        <v>1023</v>
      </c>
      <c r="I3966" s="134" t="s">
        <v>368</v>
      </c>
      <c r="J3966" s="135">
        <v>3201</v>
      </c>
      <c r="K3966" s="135">
        <v>2550.4</v>
      </c>
      <c r="L3966" s="135">
        <v>1510.5600000000002</v>
      </c>
      <c r="M3966" s="141" t="str">
        <f t="shared" si="123"/>
        <v>201710</v>
      </c>
    </row>
    <row r="3967" spans="1:13" x14ac:dyDescent="0.25">
      <c r="A3967" s="35" t="str">
        <f>VLOOKUP(B3967,ResCat!$A$2:$B$269,2,FALSE)</f>
        <v>HMOIFP</v>
      </c>
      <c r="B3967" s="68" t="str">
        <f>IF(ISNA(VLOOKUP(C3967,COA!$A$2:$B$340,2,FALSE)),"XXX",VLOOKUP(C3967,COA!$A$2:$B$340,2,FALSE))</f>
        <v>V14</v>
      </c>
      <c r="C3967" s="149" t="str">
        <f t="shared" si="124"/>
        <v>0011-1001-0022</v>
      </c>
      <c r="D3967" s="134" t="s">
        <v>458</v>
      </c>
      <c r="E3967" s="134" t="s">
        <v>417</v>
      </c>
      <c r="F3967" s="134" t="s">
        <v>460</v>
      </c>
      <c r="G3967" s="134" t="s">
        <v>969</v>
      </c>
      <c r="H3967" s="134" t="s">
        <v>1023</v>
      </c>
      <c r="I3967" s="134" t="s">
        <v>2</v>
      </c>
      <c r="J3967" s="135">
        <v>9814.2999999999993</v>
      </c>
      <c r="K3967" s="135">
        <v>8681.3499999999985</v>
      </c>
      <c r="L3967" s="135">
        <v>8392.3499999999985</v>
      </c>
      <c r="M3967" s="141" t="str">
        <f t="shared" si="123"/>
        <v>201710</v>
      </c>
    </row>
    <row r="3968" spans="1:13" x14ac:dyDescent="0.25">
      <c r="A3968" s="35" t="str">
        <f>VLOOKUP(B3968,ResCat!$A$2:$B$269,2,FALSE)</f>
        <v>HMOIFP</v>
      </c>
      <c r="B3968" s="68" t="str">
        <f>IF(ISNA(VLOOKUP(C3968,COA!$A$2:$B$340,2,FALSE)),"XXX",VLOOKUP(C3968,COA!$A$2:$B$340,2,FALSE))</f>
        <v>V14</v>
      </c>
      <c r="C3968" s="149" t="str">
        <f t="shared" si="124"/>
        <v>0011-1001-0022</v>
      </c>
      <c r="D3968" s="134" t="s">
        <v>458</v>
      </c>
      <c r="E3968" s="134" t="s">
        <v>417</v>
      </c>
      <c r="F3968" s="134" t="s">
        <v>460</v>
      </c>
      <c r="G3968" s="134" t="s">
        <v>969</v>
      </c>
      <c r="H3968" s="134" t="s">
        <v>1023</v>
      </c>
      <c r="I3968" s="134" t="s">
        <v>1</v>
      </c>
      <c r="J3968" s="135">
        <v>8045</v>
      </c>
      <c r="K3968" s="135">
        <v>3771.54</v>
      </c>
      <c r="L3968" s="135">
        <v>3421.54</v>
      </c>
      <c r="M3968" s="141" t="str">
        <f t="shared" si="123"/>
        <v>201710</v>
      </c>
    </row>
    <row r="3969" spans="1:13" x14ac:dyDescent="0.25">
      <c r="A3969" s="35" t="str">
        <f>VLOOKUP(B3969,ResCat!$A$2:$B$269,2,FALSE)</f>
        <v>HMOIFP</v>
      </c>
      <c r="B3969" s="68" t="str">
        <f>IF(ISNA(VLOOKUP(C3969,COA!$A$2:$B$340,2,FALSE)),"XXX",VLOOKUP(C3969,COA!$A$2:$B$340,2,FALSE))</f>
        <v>V14</v>
      </c>
      <c r="C3969" s="149" t="str">
        <f t="shared" si="124"/>
        <v>0011-1001-0022</v>
      </c>
      <c r="D3969" s="134" t="s">
        <v>458</v>
      </c>
      <c r="E3969" s="134" t="s">
        <v>417</v>
      </c>
      <c r="F3969" s="134" t="s">
        <v>460</v>
      </c>
      <c r="G3969" s="134" t="s">
        <v>961</v>
      </c>
      <c r="H3969" s="134" t="s">
        <v>1023</v>
      </c>
      <c r="I3969" s="134" t="s">
        <v>3</v>
      </c>
      <c r="J3969" s="135">
        <v>4641.0600000000004</v>
      </c>
      <c r="K3969" s="135">
        <v>3514.5600000000004</v>
      </c>
      <c r="L3969" s="135">
        <v>497.58000000000004</v>
      </c>
      <c r="M3969" s="141" t="str">
        <f t="shared" si="123"/>
        <v>201711</v>
      </c>
    </row>
    <row r="3970" spans="1:13" x14ac:dyDescent="0.25">
      <c r="A3970" s="35" t="str">
        <f>VLOOKUP(B3970,ResCat!$A$2:$B$269,2,FALSE)</f>
        <v>HMOIFP</v>
      </c>
      <c r="B3970" s="68" t="str">
        <f>IF(ISNA(VLOOKUP(C3970,COA!$A$2:$B$340,2,FALSE)),"XXX",VLOOKUP(C3970,COA!$A$2:$B$340,2,FALSE))</f>
        <v>V14</v>
      </c>
      <c r="C3970" s="149" t="str">
        <f t="shared" si="124"/>
        <v>0011-1001-0022</v>
      </c>
      <c r="D3970" s="134" t="s">
        <v>458</v>
      </c>
      <c r="E3970" s="134" t="s">
        <v>417</v>
      </c>
      <c r="F3970" s="134" t="s">
        <v>460</v>
      </c>
      <c r="G3970" s="134" t="s">
        <v>961</v>
      </c>
      <c r="H3970" s="134" t="s">
        <v>1023</v>
      </c>
      <c r="I3970" s="134" t="s">
        <v>2</v>
      </c>
      <c r="J3970" s="135">
        <v>24635.22</v>
      </c>
      <c r="K3970" s="135">
        <v>7396.4599999999982</v>
      </c>
      <c r="L3970" s="135">
        <v>7341.4599999999982</v>
      </c>
      <c r="M3970" s="141" t="str">
        <f t="shared" si="123"/>
        <v>201711</v>
      </c>
    </row>
    <row r="3971" spans="1:13" x14ac:dyDescent="0.25">
      <c r="A3971" s="35" t="str">
        <f>VLOOKUP(B3971,ResCat!$A$2:$B$269,2,FALSE)</f>
        <v>HMOIFP</v>
      </c>
      <c r="B3971" s="68" t="str">
        <f>IF(ISNA(VLOOKUP(C3971,COA!$A$2:$B$340,2,FALSE)),"XXX",VLOOKUP(C3971,COA!$A$2:$B$340,2,FALSE))</f>
        <v>V14</v>
      </c>
      <c r="C3971" s="149" t="str">
        <f t="shared" si="124"/>
        <v>0011-1001-0022</v>
      </c>
      <c r="D3971" s="134" t="s">
        <v>458</v>
      </c>
      <c r="E3971" s="134" t="s">
        <v>417</v>
      </c>
      <c r="F3971" s="134" t="s">
        <v>460</v>
      </c>
      <c r="G3971" s="134" t="s">
        <v>961</v>
      </c>
      <c r="H3971" s="134" t="s">
        <v>1023</v>
      </c>
      <c r="I3971" s="134" t="s">
        <v>343</v>
      </c>
      <c r="J3971" s="135">
        <v>-9.9999999999980105E-3</v>
      </c>
      <c r="K3971" s="135">
        <v>0</v>
      </c>
      <c r="L3971" s="135">
        <v>0</v>
      </c>
      <c r="M3971" s="141" t="str">
        <f t="shared" si="123"/>
        <v>201711</v>
      </c>
    </row>
    <row r="3972" spans="1:13" x14ac:dyDescent="0.25">
      <c r="A3972" s="35" t="str">
        <f>VLOOKUP(B3972,ResCat!$A$2:$B$269,2,FALSE)</f>
        <v>HMOIFP</v>
      </c>
      <c r="B3972" s="68" t="str">
        <f>IF(ISNA(VLOOKUP(C3972,COA!$A$2:$B$340,2,FALSE)),"XXX",VLOOKUP(C3972,COA!$A$2:$B$340,2,FALSE))</f>
        <v>V14</v>
      </c>
      <c r="C3972" s="149" t="str">
        <f t="shared" si="124"/>
        <v>0011-1001-0022</v>
      </c>
      <c r="D3972" s="134" t="s">
        <v>458</v>
      </c>
      <c r="E3972" s="134" t="s">
        <v>417</v>
      </c>
      <c r="F3972" s="134" t="s">
        <v>460</v>
      </c>
      <c r="G3972" s="134" t="s">
        <v>961</v>
      </c>
      <c r="H3972" s="134" t="s">
        <v>1023</v>
      </c>
      <c r="I3972" s="134" t="s">
        <v>1</v>
      </c>
      <c r="J3972" s="135">
        <v>13313.6</v>
      </c>
      <c r="K3972" s="135">
        <v>8914.630000000001</v>
      </c>
      <c r="L3972" s="135">
        <v>7859.63</v>
      </c>
      <c r="M3972" s="141" t="str">
        <f t="shared" ref="M3972:M4035" si="125">IF(G3972&lt;$M$1,$M$1,G3972)</f>
        <v>201711</v>
      </c>
    </row>
    <row r="3973" spans="1:13" x14ac:dyDescent="0.25">
      <c r="A3973" s="35" t="str">
        <f>VLOOKUP(B3973,ResCat!$A$2:$B$269,2,FALSE)</f>
        <v>HMOIFP</v>
      </c>
      <c r="B3973" s="68" t="str">
        <f>IF(ISNA(VLOOKUP(C3973,COA!$A$2:$B$340,2,FALSE)),"XXX",VLOOKUP(C3973,COA!$A$2:$B$340,2,FALSE))</f>
        <v>V14</v>
      </c>
      <c r="C3973" s="149" t="str">
        <f t="shared" ref="C3973:C4036" si="126">D3973&amp;"-"&amp;E3973&amp;"-"&amp;F3973</f>
        <v>0011-1001-0022</v>
      </c>
      <c r="D3973" s="134" t="s">
        <v>458</v>
      </c>
      <c r="E3973" s="134" t="s">
        <v>417</v>
      </c>
      <c r="F3973" s="134" t="s">
        <v>460</v>
      </c>
      <c r="G3973" s="134" t="s">
        <v>970</v>
      </c>
      <c r="H3973" s="134" t="s">
        <v>1023</v>
      </c>
      <c r="I3973" s="134" t="s">
        <v>3</v>
      </c>
      <c r="J3973" s="135">
        <v>19916.589999999997</v>
      </c>
      <c r="K3973" s="135">
        <v>15145.880000000005</v>
      </c>
      <c r="L3973" s="135">
        <v>9283.630000000001</v>
      </c>
      <c r="M3973" s="141" t="str">
        <f t="shared" si="125"/>
        <v>201712</v>
      </c>
    </row>
    <row r="3974" spans="1:13" x14ac:dyDescent="0.25">
      <c r="A3974" s="35" t="str">
        <f>VLOOKUP(B3974,ResCat!$A$2:$B$269,2,FALSE)</f>
        <v>HMOIFP</v>
      </c>
      <c r="B3974" s="68" t="str">
        <f>IF(ISNA(VLOOKUP(C3974,COA!$A$2:$B$340,2,FALSE)),"XXX",VLOOKUP(C3974,COA!$A$2:$B$340,2,FALSE))</f>
        <v>V14</v>
      </c>
      <c r="C3974" s="149" t="str">
        <f t="shared" si="126"/>
        <v>0011-1001-0022</v>
      </c>
      <c r="D3974" s="134" t="s">
        <v>458</v>
      </c>
      <c r="E3974" s="134" t="s">
        <v>417</v>
      </c>
      <c r="F3974" s="134" t="s">
        <v>460</v>
      </c>
      <c r="G3974" s="134" t="s">
        <v>970</v>
      </c>
      <c r="H3974" s="134" t="s">
        <v>1023</v>
      </c>
      <c r="I3974" s="134" t="s">
        <v>368</v>
      </c>
      <c r="J3974" s="135">
        <v>2419</v>
      </c>
      <c r="K3974" s="135">
        <v>1195</v>
      </c>
      <c r="L3974" s="135">
        <v>1061.2</v>
      </c>
      <c r="M3974" s="141" t="str">
        <f t="shared" si="125"/>
        <v>201712</v>
      </c>
    </row>
    <row r="3975" spans="1:13" x14ac:dyDescent="0.25">
      <c r="A3975" s="35" t="str">
        <f>VLOOKUP(B3975,ResCat!$A$2:$B$269,2,FALSE)</f>
        <v>HMOIFP</v>
      </c>
      <c r="B3975" s="68" t="str">
        <f>IF(ISNA(VLOOKUP(C3975,COA!$A$2:$B$340,2,FALSE)),"XXX",VLOOKUP(C3975,COA!$A$2:$B$340,2,FALSE))</f>
        <v>V14</v>
      </c>
      <c r="C3975" s="149" t="str">
        <f t="shared" si="126"/>
        <v>0011-1001-0022</v>
      </c>
      <c r="D3975" s="134" t="s">
        <v>458</v>
      </c>
      <c r="E3975" s="134" t="s">
        <v>417</v>
      </c>
      <c r="F3975" s="134" t="s">
        <v>460</v>
      </c>
      <c r="G3975" s="134" t="s">
        <v>970</v>
      </c>
      <c r="H3975" s="134" t="s">
        <v>1023</v>
      </c>
      <c r="I3975" s="134" t="s">
        <v>0</v>
      </c>
      <c r="J3975" s="135">
        <v>429222.12</v>
      </c>
      <c r="K3975" s="135">
        <v>94288</v>
      </c>
      <c r="L3975" s="135">
        <v>86812.040000000008</v>
      </c>
      <c r="M3975" s="141" t="str">
        <f t="shared" si="125"/>
        <v>201712</v>
      </c>
    </row>
    <row r="3976" spans="1:13" x14ac:dyDescent="0.25">
      <c r="A3976" s="35" t="str">
        <f>VLOOKUP(B3976,ResCat!$A$2:$B$269,2,FALSE)</f>
        <v>HMOIFP</v>
      </c>
      <c r="B3976" s="68" t="str">
        <f>IF(ISNA(VLOOKUP(C3976,COA!$A$2:$B$340,2,FALSE)),"XXX",VLOOKUP(C3976,COA!$A$2:$B$340,2,FALSE))</f>
        <v>V14</v>
      </c>
      <c r="C3976" s="149" t="str">
        <f t="shared" si="126"/>
        <v>0011-1001-0022</v>
      </c>
      <c r="D3976" s="134" t="s">
        <v>458</v>
      </c>
      <c r="E3976" s="134" t="s">
        <v>417</v>
      </c>
      <c r="F3976" s="134" t="s">
        <v>460</v>
      </c>
      <c r="G3976" s="134" t="s">
        <v>970</v>
      </c>
      <c r="H3976" s="134" t="s">
        <v>1023</v>
      </c>
      <c r="I3976" s="134" t="s">
        <v>336</v>
      </c>
      <c r="J3976" s="135">
        <v>943</v>
      </c>
      <c r="K3976" s="135">
        <v>875.5</v>
      </c>
      <c r="L3976" s="135">
        <v>875.5</v>
      </c>
      <c r="M3976" s="141" t="str">
        <f t="shared" si="125"/>
        <v>201712</v>
      </c>
    </row>
    <row r="3977" spans="1:13" x14ac:dyDescent="0.25">
      <c r="A3977" s="35" t="str">
        <f>VLOOKUP(B3977,ResCat!$A$2:$B$269,2,FALSE)</f>
        <v>HMOIFP</v>
      </c>
      <c r="B3977" s="68" t="str">
        <f>IF(ISNA(VLOOKUP(C3977,COA!$A$2:$B$340,2,FALSE)),"XXX",VLOOKUP(C3977,COA!$A$2:$B$340,2,FALSE))</f>
        <v>V14</v>
      </c>
      <c r="C3977" s="149" t="str">
        <f t="shared" si="126"/>
        <v>0011-1001-0022</v>
      </c>
      <c r="D3977" s="134" t="s">
        <v>458</v>
      </c>
      <c r="E3977" s="134" t="s">
        <v>417</v>
      </c>
      <c r="F3977" s="134" t="s">
        <v>460</v>
      </c>
      <c r="G3977" s="134" t="s">
        <v>970</v>
      </c>
      <c r="H3977" s="134" t="s">
        <v>1023</v>
      </c>
      <c r="I3977" s="134" t="s">
        <v>2</v>
      </c>
      <c r="J3977" s="135">
        <v>13149.910000000002</v>
      </c>
      <c r="K3977" s="135">
        <v>5473.49</v>
      </c>
      <c r="L3977" s="135">
        <v>4947.9299999999994</v>
      </c>
      <c r="M3977" s="141" t="str">
        <f t="shared" si="125"/>
        <v>201712</v>
      </c>
    </row>
    <row r="3978" spans="1:13" x14ac:dyDescent="0.25">
      <c r="A3978" s="35" t="str">
        <f>VLOOKUP(B3978,ResCat!$A$2:$B$269,2,FALSE)</f>
        <v>HMOIFP</v>
      </c>
      <c r="B3978" s="68" t="str">
        <f>IF(ISNA(VLOOKUP(C3978,COA!$A$2:$B$340,2,FALSE)),"XXX",VLOOKUP(C3978,COA!$A$2:$B$340,2,FALSE))</f>
        <v>V14</v>
      </c>
      <c r="C3978" s="149" t="str">
        <f t="shared" si="126"/>
        <v>0011-1001-0022</v>
      </c>
      <c r="D3978" s="134" t="s">
        <v>458</v>
      </c>
      <c r="E3978" s="134" t="s">
        <v>417</v>
      </c>
      <c r="F3978" s="134" t="s">
        <v>460</v>
      </c>
      <c r="G3978" s="134" t="s">
        <v>970</v>
      </c>
      <c r="H3978" s="134" t="s">
        <v>1023</v>
      </c>
      <c r="I3978" s="134" t="s">
        <v>343</v>
      </c>
      <c r="J3978" s="135">
        <v>152401.74999999988</v>
      </c>
      <c r="K3978" s="135">
        <v>64018.290000000023</v>
      </c>
      <c r="L3978" s="135">
        <v>59308.940000000017</v>
      </c>
      <c r="M3978" s="141" t="str">
        <f t="shared" si="125"/>
        <v>201712</v>
      </c>
    </row>
    <row r="3979" spans="1:13" x14ac:dyDescent="0.25">
      <c r="A3979" s="35" t="str">
        <f>VLOOKUP(B3979,ResCat!$A$2:$B$269,2,FALSE)</f>
        <v>HMOIFP</v>
      </c>
      <c r="B3979" s="68" t="str">
        <f>IF(ISNA(VLOOKUP(C3979,COA!$A$2:$B$340,2,FALSE)),"XXX",VLOOKUP(C3979,COA!$A$2:$B$340,2,FALSE))</f>
        <v>V14</v>
      </c>
      <c r="C3979" s="149" t="str">
        <f t="shared" si="126"/>
        <v>0011-1001-0022</v>
      </c>
      <c r="D3979" s="134" t="s">
        <v>458</v>
      </c>
      <c r="E3979" s="134" t="s">
        <v>417</v>
      </c>
      <c r="F3979" s="134" t="s">
        <v>460</v>
      </c>
      <c r="G3979" s="134" t="s">
        <v>970</v>
      </c>
      <c r="H3979" s="134" t="s">
        <v>1023</v>
      </c>
      <c r="I3979" s="134" t="s">
        <v>1</v>
      </c>
      <c r="J3979" s="135">
        <v>104155.85999999999</v>
      </c>
      <c r="K3979" s="135">
        <v>40170.639999999999</v>
      </c>
      <c r="L3979" s="135">
        <v>35736.379999999997</v>
      </c>
      <c r="M3979" s="141" t="str">
        <f t="shared" si="125"/>
        <v>201712</v>
      </c>
    </row>
    <row r="3980" spans="1:13" x14ac:dyDescent="0.25">
      <c r="A3980" s="35" t="str">
        <f>VLOOKUP(B3980,ResCat!$A$2:$B$269,2,FALSE)</f>
        <v>HMOIFP</v>
      </c>
      <c r="B3980" s="68" t="str">
        <f>IF(ISNA(VLOOKUP(C3980,COA!$A$2:$B$340,2,FALSE)),"XXX",VLOOKUP(C3980,COA!$A$2:$B$340,2,FALSE))</f>
        <v>V14</v>
      </c>
      <c r="C3980" s="149" t="str">
        <f t="shared" si="126"/>
        <v>0011-1001-0022</v>
      </c>
      <c r="D3980" s="134" t="s">
        <v>458</v>
      </c>
      <c r="E3980" s="134" t="s">
        <v>417</v>
      </c>
      <c r="F3980" s="134" t="s">
        <v>460</v>
      </c>
      <c r="G3980" s="134" t="s">
        <v>1023</v>
      </c>
      <c r="H3980" s="134" t="s">
        <v>1023</v>
      </c>
      <c r="I3980" s="134" t="s">
        <v>3</v>
      </c>
      <c r="J3980" s="135">
        <v>26286.350000000002</v>
      </c>
      <c r="K3980" s="135">
        <v>11726.039999999999</v>
      </c>
      <c r="L3980" s="135">
        <v>3808.3800000000006</v>
      </c>
      <c r="M3980" s="141" t="str">
        <f t="shared" si="125"/>
        <v>201801</v>
      </c>
    </row>
    <row r="3981" spans="1:13" x14ac:dyDescent="0.25">
      <c r="A3981" s="35" t="str">
        <f>VLOOKUP(B3981,ResCat!$A$2:$B$269,2,FALSE)</f>
        <v>HMOIFP</v>
      </c>
      <c r="B3981" s="68" t="str">
        <f>IF(ISNA(VLOOKUP(C3981,COA!$A$2:$B$340,2,FALSE)),"XXX",VLOOKUP(C3981,COA!$A$2:$B$340,2,FALSE))</f>
        <v>V14</v>
      </c>
      <c r="C3981" s="149" t="str">
        <f t="shared" si="126"/>
        <v>0011-1001-0022</v>
      </c>
      <c r="D3981" s="134" t="s">
        <v>458</v>
      </c>
      <c r="E3981" s="134" t="s">
        <v>417</v>
      </c>
      <c r="F3981" s="134" t="s">
        <v>460</v>
      </c>
      <c r="G3981" s="134" t="s">
        <v>1023</v>
      </c>
      <c r="H3981" s="134" t="s">
        <v>1023</v>
      </c>
      <c r="I3981" s="134" t="s">
        <v>368</v>
      </c>
      <c r="J3981" s="135">
        <v>15317.880000000001</v>
      </c>
      <c r="K3981" s="135">
        <v>4691</v>
      </c>
      <c r="L3981" s="135">
        <v>4345.2</v>
      </c>
      <c r="M3981" s="141" t="str">
        <f t="shared" si="125"/>
        <v>201801</v>
      </c>
    </row>
    <row r="3982" spans="1:13" x14ac:dyDescent="0.25">
      <c r="A3982" s="35" t="str">
        <f>VLOOKUP(B3982,ResCat!$A$2:$B$269,2,FALSE)</f>
        <v>HMOIFP</v>
      </c>
      <c r="B3982" s="68" t="str">
        <f>IF(ISNA(VLOOKUP(C3982,COA!$A$2:$B$340,2,FALSE)),"XXX",VLOOKUP(C3982,COA!$A$2:$B$340,2,FALSE))</f>
        <v>V14</v>
      </c>
      <c r="C3982" s="149" t="str">
        <f t="shared" si="126"/>
        <v>0011-1001-0022</v>
      </c>
      <c r="D3982" s="134" t="s">
        <v>458</v>
      </c>
      <c r="E3982" s="134" t="s">
        <v>417</v>
      </c>
      <c r="F3982" s="134" t="s">
        <v>460</v>
      </c>
      <c r="G3982" s="134" t="s">
        <v>1023</v>
      </c>
      <c r="H3982" s="134" t="s">
        <v>1023</v>
      </c>
      <c r="I3982" s="134" t="s">
        <v>0</v>
      </c>
      <c r="J3982" s="135">
        <v>285156.76</v>
      </c>
      <c r="K3982" s="135">
        <v>98474.400000000009</v>
      </c>
      <c r="L3982" s="135">
        <v>79229.31</v>
      </c>
      <c r="M3982" s="141" t="str">
        <f t="shared" si="125"/>
        <v>201801</v>
      </c>
    </row>
    <row r="3983" spans="1:13" x14ac:dyDescent="0.25">
      <c r="A3983" s="35" t="str">
        <f>VLOOKUP(B3983,ResCat!$A$2:$B$269,2,FALSE)</f>
        <v>HMOIFP</v>
      </c>
      <c r="B3983" s="68" t="str">
        <f>IF(ISNA(VLOOKUP(C3983,COA!$A$2:$B$340,2,FALSE)),"XXX",VLOOKUP(C3983,COA!$A$2:$B$340,2,FALSE))</f>
        <v>V14</v>
      </c>
      <c r="C3983" s="149" t="str">
        <f t="shared" si="126"/>
        <v>0011-1001-0022</v>
      </c>
      <c r="D3983" s="134" t="s">
        <v>458</v>
      </c>
      <c r="E3983" s="134" t="s">
        <v>417</v>
      </c>
      <c r="F3983" s="134" t="s">
        <v>460</v>
      </c>
      <c r="G3983" s="134" t="s">
        <v>1023</v>
      </c>
      <c r="H3983" s="134" t="s">
        <v>1023</v>
      </c>
      <c r="I3983" s="134" t="s">
        <v>336</v>
      </c>
      <c r="J3983" s="135">
        <v>15890.919999999998</v>
      </c>
      <c r="K3983" s="135">
        <v>1429.4</v>
      </c>
      <c r="L3983" s="135">
        <v>1359.4</v>
      </c>
      <c r="M3983" s="141" t="str">
        <f t="shared" si="125"/>
        <v>201801</v>
      </c>
    </row>
    <row r="3984" spans="1:13" x14ac:dyDescent="0.25">
      <c r="A3984" s="35" t="str">
        <f>VLOOKUP(B3984,ResCat!$A$2:$B$269,2,FALSE)</f>
        <v>HMOIFP</v>
      </c>
      <c r="B3984" s="68" t="str">
        <f>IF(ISNA(VLOOKUP(C3984,COA!$A$2:$B$340,2,FALSE)),"XXX",VLOOKUP(C3984,COA!$A$2:$B$340,2,FALSE))</f>
        <v>V14</v>
      </c>
      <c r="C3984" s="149" t="str">
        <f t="shared" si="126"/>
        <v>0011-1001-0022</v>
      </c>
      <c r="D3984" s="134" t="s">
        <v>458</v>
      </c>
      <c r="E3984" s="134" t="s">
        <v>417</v>
      </c>
      <c r="F3984" s="134" t="s">
        <v>460</v>
      </c>
      <c r="G3984" s="134" t="s">
        <v>1023</v>
      </c>
      <c r="H3984" s="134" t="s">
        <v>1023</v>
      </c>
      <c r="I3984" s="134" t="s">
        <v>2</v>
      </c>
      <c r="J3984" s="135">
        <v>38037.699999999997</v>
      </c>
      <c r="K3984" s="135">
        <v>18435.059999999998</v>
      </c>
      <c r="L3984" s="135">
        <v>15207.319999999998</v>
      </c>
      <c r="M3984" s="141" t="str">
        <f t="shared" si="125"/>
        <v>201801</v>
      </c>
    </row>
    <row r="3985" spans="1:13" x14ac:dyDescent="0.25">
      <c r="A3985" s="35" t="str">
        <f>VLOOKUP(B3985,ResCat!$A$2:$B$269,2,FALSE)</f>
        <v>HMOIFP</v>
      </c>
      <c r="B3985" s="68" t="str">
        <f>IF(ISNA(VLOOKUP(C3985,COA!$A$2:$B$340,2,FALSE)),"XXX",VLOOKUP(C3985,COA!$A$2:$B$340,2,FALSE))</f>
        <v>V14</v>
      </c>
      <c r="C3985" s="149" t="str">
        <f t="shared" si="126"/>
        <v>0011-1001-0022</v>
      </c>
      <c r="D3985" s="134" t="s">
        <v>458</v>
      </c>
      <c r="E3985" s="134" t="s">
        <v>417</v>
      </c>
      <c r="F3985" s="134" t="s">
        <v>460</v>
      </c>
      <c r="G3985" s="134" t="s">
        <v>1023</v>
      </c>
      <c r="H3985" s="134" t="s">
        <v>1023</v>
      </c>
      <c r="I3985" s="134" t="s">
        <v>343</v>
      </c>
      <c r="J3985" s="135">
        <v>1355976.4599999902</v>
      </c>
      <c r="K3985" s="135">
        <v>511323.04000000126</v>
      </c>
      <c r="L3985" s="135">
        <v>375197.16000000137</v>
      </c>
      <c r="M3985" s="141" t="str">
        <f t="shared" si="125"/>
        <v>201801</v>
      </c>
    </row>
    <row r="3986" spans="1:13" x14ac:dyDescent="0.25">
      <c r="A3986" s="35" t="str">
        <f>VLOOKUP(B3986,ResCat!$A$2:$B$269,2,FALSE)</f>
        <v>HMOIFP</v>
      </c>
      <c r="B3986" s="68" t="str">
        <f>IF(ISNA(VLOOKUP(C3986,COA!$A$2:$B$340,2,FALSE)),"XXX",VLOOKUP(C3986,COA!$A$2:$B$340,2,FALSE))</f>
        <v>V14</v>
      </c>
      <c r="C3986" s="149" t="str">
        <f t="shared" si="126"/>
        <v>0011-1001-0022</v>
      </c>
      <c r="D3986" s="134" t="s">
        <v>458</v>
      </c>
      <c r="E3986" s="134" t="s">
        <v>417</v>
      </c>
      <c r="F3986" s="134" t="s">
        <v>460</v>
      </c>
      <c r="G3986" s="134" t="s">
        <v>1023</v>
      </c>
      <c r="H3986" s="134" t="s">
        <v>1023</v>
      </c>
      <c r="I3986" s="134" t="s">
        <v>1</v>
      </c>
      <c r="J3986" s="135">
        <v>480011.33</v>
      </c>
      <c r="K3986" s="135">
        <v>201360.57999999996</v>
      </c>
      <c r="L3986" s="135">
        <v>179102.02999999997</v>
      </c>
      <c r="M3986" s="141" t="str">
        <f t="shared" si="125"/>
        <v>201801</v>
      </c>
    </row>
    <row r="3987" spans="1:13" x14ac:dyDescent="0.25">
      <c r="A3987" s="35" t="str">
        <f>VLOOKUP(B3987,ResCat!$A$2:$B$269,2,FALSE)</f>
        <v>HMOPMR</v>
      </c>
      <c r="B3987" s="68" t="str">
        <f>IF(ISNA(VLOOKUP(C3987,COA!$A$2:$B$340,2,FALSE)),"XXX",VLOOKUP(C3987,COA!$A$2:$B$340,2,FALSE))</f>
        <v>F20</v>
      </c>
      <c r="C3987" s="149" t="str">
        <f t="shared" si="126"/>
        <v>0011-1002-0012</v>
      </c>
      <c r="D3987" s="134" t="s">
        <v>458</v>
      </c>
      <c r="E3987" s="134" t="s">
        <v>453</v>
      </c>
      <c r="F3987" s="134" t="s">
        <v>452</v>
      </c>
      <c r="G3987" s="134" t="s">
        <v>309</v>
      </c>
      <c r="H3987" s="134" t="s">
        <v>1023</v>
      </c>
      <c r="I3987" s="134" t="s">
        <v>2</v>
      </c>
      <c r="J3987" s="135">
        <v>118.13</v>
      </c>
      <c r="K3987" s="135">
        <v>118.13</v>
      </c>
      <c r="L3987" s="135">
        <v>103.13</v>
      </c>
      <c r="M3987" s="141" t="str">
        <f t="shared" si="125"/>
        <v>201601</v>
      </c>
    </row>
    <row r="3988" spans="1:13" x14ac:dyDescent="0.25">
      <c r="A3988" s="35" t="str">
        <f>VLOOKUP(B3988,ResCat!$A$2:$B$269,2,FALSE)</f>
        <v>HMOPMR</v>
      </c>
      <c r="B3988" s="68" t="str">
        <f>IF(ISNA(VLOOKUP(C3988,COA!$A$2:$B$340,2,FALSE)),"XXX",VLOOKUP(C3988,COA!$A$2:$B$340,2,FALSE))</f>
        <v>F20</v>
      </c>
      <c r="C3988" s="149" t="str">
        <f t="shared" si="126"/>
        <v>0011-1002-0012</v>
      </c>
      <c r="D3988" s="134" t="s">
        <v>458</v>
      </c>
      <c r="E3988" s="134" t="s">
        <v>453</v>
      </c>
      <c r="F3988" s="134" t="s">
        <v>452</v>
      </c>
      <c r="G3988" s="134" t="s">
        <v>309</v>
      </c>
      <c r="H3988" s="134" t="s">
        <v>1023</v>
      </c>
      <c r="I3988" s="134" t="s">
        <v>1</v>
      </c>
      <c r="J3988" s="135">
        <v>54.56</v>
      </c>
      <c r="K3988" s="135">
        <v>54.56</v>
      </c>
      <c r="L3988" s="135">
        <v>0</v>
      </c>
      <c r="M3988" s="141" t="str">
        <f t="shared" si="125"/>
        <v>201601</v>
      </c>
    </row>
    <row r="3989" spans="1:13" x14ac:dyDescent="0.25">
      <c r="A3989" s="35" t="str">
        <f>VLOOKUP(B3989,ResCat!$A$2:$B$269,2,FALSE)</f>
        <v>HMOPMR</v>
      </c>
      <c r="B3989" s="68" t="str">
        <f>IF(ISNA(VLOOKUP(C3989,COA!$A$2:$B$340,2,FALSE)),"XXX",VLOOKUP(C3989,COA!$A$2:$B$340,2,FALSE))</f>
        <v>F20</v>
      </c>
      <c r="C3989" s="149" t="str">
        <f t="shared" si="126"/>
        <v>0011-1002-0012</v>
      </c>
      <c r="D3989" s="134" t="s">
        <v>458</v>
      </c>
      <c r="E3989" s="134" t="s">
        <v>453</v>
      </c>
      <c r="F3989" s="134" t="s">
        <v>452</v>
      </c>
      <c r="G3989" s="134" t="s">
        <v>1026</v>
      </c>
      <c r="H3989" s="134" t="s">
        <v>1023</v>
      </c>
      <c r="I3989" s="134" t="s">
        <v>3</v>
      </c>
      <c r="J3989" s="135">
        <v>-584</v>
      </c>
      <c r="K3989" s="135">
        <v>-584</v>
      </c>
      <c r="L3989" s="135">
        <v>-584</v>
      </c>
      <c r="M3989" s="141" t="str">
        <f t="shared" si="125"/>
        <v>201601</v>
      </c>
    </row>
    <row r="3990" spans="1:13" x14ac:dyDescent="0.25">
      <c r="A3990" s="35" t="str">
        <f>VLOOKUP(B3990,ResCat!$A$2:$B$269,2,FALSE)</f>
        <v>HMOPMR</v>
      </c>
      <c r="B3990" s="68" t="str">
        <f>IF(ISNA(VLOOKUP(C3990,COA!$A$2:$B$340,2,FALSE)),"XXX",VLOOKUP(C3990,COA!$A$2:$B$340,2,FALSE))</f>
        <v>F20</v>
      </c>
      <c r="C3990" s="149" t="str">
        <f t="shared" si="126"/>
        <v>0011-1002-0012</v>
      </c>
      <c r="D3990" s="134" t="s">
        <v>458</v>
      </c>
      <c r="E3990" s="134" t="s">
        <v>453</v>
      </c>
      <c r="F3990" s="134" t="s">
        <v>452</v>
      </c>
      <c r="G3990" s="134" t="s">
        <v>1026</v>
      </c>
      <c r="H3990" s="134" t="s">
        <v>1023</v>
      </c>
      <c r="I3990" s="134" t="s">
        <v>0</v>
      </c>
      <c r="J3990" s="135">
        <v>13555.55</v>
      </c>
      <c r="K3990" s="135">
        <v>13555.55</v>
      </c>
      <c r="L3990" s="135">
        <v>13555.55</v>
      </c>
      <c r="M3990" s="141" t="str">
        <f t="shared" si="125"/>
        <v>201601</v>
      </c>
    </row>
    <row r="3991" spans="1:13" x14ac:dyDescent="0.25">
      <c r="A3991" s="35" t="str">
        <f>VLOOKUP(B3991,ResCat!$A$2:$B$269,2,FALSE)</f>
        <v>HMOPMR</v>
      </c>
      <c r="B3991" s="68" t="str">
        <f>IF(ISNA(VLOOKUP(C3991,COA!$A$2:$B$340,2,FALSE)),"XXX",VLOOKUP(C3991,COA!$A$2:$B$340,2,FALSE))</f>
        <v>F20</v>
      </c>
      <c r="C3991" s="149" t="str">
        <f t="shared" si="126"/>
        <v>0011-1002-0012</v>
      </c>
      <c r="D3991" s="134" t="s">
        <v>458</v>
      </c>
      <c r="E3991" s="134" t="s">
        <v>453</v>
      </c>
      <c r="F3991" s="134" t="s">
        <v>452</v>
      </c>
      <c r="G3991" s="134" t="s">
        <v>1026</v>
      </c>
      <c r="H3991" s="134" t="s">
        <v>1023</v>
      </c>
      <c r="I3991" s="134" t="s">
        <v>2</v>
      </c>
      <c r="J3991" s="135">
        <v>-1346.3500000000001</v>
      </c>
      <c r="K3991" s="135">
        <v>93.65</v>
      </c>
      <c r="L3991" s="135">
        <v>93.65</v>
      </c>
      <c r="M3991" s="141" t="str">
        <f t="shared" si="125"/>
        <v>201601</v>
      </c>
    </row>
    <row r="3992" spans="1:13" x14ac:dyDescent="0.25">
      <c r="A3992" s="35" t="str">
        <f>VLOOKUP(B3992,ResCat!$A$2:$B$269,2,FALSE)</f>
        <v>HMOPMR</v>
      </c>
      <c r="B3992" s="68" t="str">
        <f>IF(ISNA(VLOOKUP(C3992,COA!$A$2:$B$340,2,FALSE)),"XXX",VLOOKUP(C3992,COA!$A$2:$B$340,2,FALSE))</f>
        <v>F20</v>
      </c>
      <c r="C3992" s="149" t="str">
        <f t="shared" si="126"/>
        <v>0011-1002-0012</v>
      </c>
      <c r="D3992" s="134" t="s">
        <v>458</v>
      </c>
      <c r="E3992" s="134" t="s">
        <v>453</v>
      </c>
      <c r="F3992" s="134" t="s">
        <v>452</v>
      </c>
      <c r="G3992" s="134" t="s">
        <v>1026</v>
      </c>
      <c r="H3992" s="134" t="s">
        <v>1023</v>
      </c>
      <c r="I3992" s="134" t="s">
        <v>1</v>
      </c>
      <c r="J3992" s="135">
        <v>49.6</v>
      </c>
      <c r="K3992" s="135">
        <v>49.6</v>
      </c>
      <c r="L3992" s="135">
        <v>0</v>
      </c>
      <c r="M3992" s="141" t="str">
        <f t="shared" si="125"/>
        <v>201601</v>
      </c>
    </row>
    <row r="3993" spans="1:13" x14ac:dyDescent="0.25">
      <c r="A3993" s="35" t="str">
        <f>VLOOKUP(B3993,ResCat!$A$2:$B$269,2,FALSE)</f>
        <v>HMOPMR</v>
      </c>
      <c r="B3993" s="68" t="str">
        <f>IF(ISNA(VLOOKUP(C3993,COA!$A$2:$B$340,2,FALSE)),"XXX",VLOOKUP(C3993,COA!$A$2:$B$340,2,FALSE))</f>
        <v>F20</v>
      </c>
      <c r="C3993" s="149" t="str">
        <f t="shared" si="126"/>
        <v>0011-1002-0012</v>
      </c>
      <c r="D3993" s="134" t="s">
        <v>458</v>
      </c>
      <c r="E3993" s="134" t="s">
        <v>453</v>
      </c>
      <c r="F3993" s="134" t="s">
        <v>452</v>
      </c>
      <c r="G3993" s="134" t="s">
        <v>362</v>
      </c>
      <c r="H3993" s="134" t="s">
        <v>1023</v>
      </c>
      <c r="I3993" s="134" t="s">
        <v>2</v>
      </c>
      <c r="J3993" s="135">
        <v>143.66</v>
      </c>
      <c r="K3993" s="135">
        <v>143.66</v>
      </c>
      <c r="L3993" s="135">
        <v>143.66</v>
      </c>
      <c r="M3993" s="141" t="str">
        <f t="shared" si="125"/>
        <v>201601</v>
      </c>
    </row>
    <row r="3994" spans="1:13" x14ac:dyDescent="0.25">
      <c r="A3994" s="35" t="str">
        <f>VLOOKUP(B3994,ResCat!$A$2:$B$269,2,FALSE)</f>
        <v>HMOPMR</v>
      </c>
      <c r="B3994" s="68" t="str">
        <f>IF(ISNA(VLOOKUP(C3994,COA!$A$2:$B$340,2,FALSE)),"XXX",VLOOKUP(C3994,COA!$A$2:$B$340,2,FALSE))</f>
        <v>F20</v>
      </c>
      <c r="C3994" s="149" t="str">
        <f t="shared" si="126"/>
        <v>0011-1002-0012</v>
      </c>
      <c r="D3994" s="134" t="s">
        <v>458</v>
      </c>
      <c r="E3994" s="134" t="s">
        <v>453</v>
      </c>
      <c r="F3994" s="134" t="s">
        <v>452</v>
      </c>
      <c r="G3994" s="134" t="s">
        <v>362</v>
      </c>
      <c r="H3994" s="134" t="s">
        <v>1023</v>
      </c>
      <c r="I3994" s="134" t="s">
        <v>1</v>
      </c>
      <c r="J3994" s="135">
        <v>54.06</v>
      </c>
      <c r="K3994" s="135">
        <v>54.06</v>
      </c>
      <c r="L3994" s="135">
        <v>0</v>
      </c>
      <c r="M3994" s="141" t="str">
        <f t="shared" si="125"/>
        <v>201601</v>
      </c>
    </row>
    <row r="3995" spans="1:13" x14ac:dyDescent="0.25">
      <c r="A3995" s="35" t="str">
        <f>VLOOKUP(B3995,ResCat!$A$2:$B$269,2,FALSE)</f>
        <v>HMOPMR</v>
      </c>
      <c r="B3995" s="68" t="str">
        <f>IF(ISNA(VLOOKUP(C3995,COA!$A$2:$B$340,2,FALSE)),"XXX",VLOOKUP(C3995,COA!$A$2:$B$340,2,FALSE))</f>
        <v>F20</v>
      </c>
      <c r="C3995" s="149" t="str">
        <f t="shared" si="126"/>
        <v>0011-1002-0012</v>
      </c>
      <c r="D3995" s="134" t="s">
        <v>458</v>
      </c>
      <c r="E3995" s="134" t="s">
        <v>453</v>
      </c>
      <c r="F3995" s="134" t="s">
        <v>452</v>
      </c>
      <c r="G3995" s="134" t="s">
        <v>1027</v>
      </c>
      <c r="H3995" s="134" t="s">
        <v>1023</v>
      </c>
      <c r="I3995" s="134" t="s">
        <v>3</v>
      </c>
      <c r="J3995" s="135">
        <v>299.99</v>
      </c>
      <c r="K3995" s="135">
        <v>165.04</v>
      </c>
      <c r="L3995" s="135">
        <v>165.04</v>
      </c>
      <c r="M3995" s="141" t="str">
        <f t="shared" si="125"/>
        <v>201601</v>
      </c>
    </row>
    <row r="3996" spans="1:13" x14ac:dyDescent="0.25">
      <c r="A3996" s="35" t="str">
        <f>VLOOKUP(B3996,ResCat!$A$2:$B$269,2,FALSE)</f>
        <v>HMOPMR</v>
      </c>
      <c r="B3996" s="68" t="str">
        <f>IF(ISNA(VLOOKUP(C3996,COA!$A$2:$B$340,2,FALSE)),"XXX",VLOOKUP(C3996,COA!$A$2:$B$340,2,FALSE))</f>
        <v>F20</v>
      </c>
      <c r="C3996" s="149" t="str">
        <f t="shared" si="126"/>
        <v>0011-1002-0012</v>
      </c>
      <c r="D3996" s="134" t="s">
        <v>458</v>
      </c>
      <c r="E3996" s="134" t="s">
        <v>453</v>
      </c>
      <c r="F3996" s="134" t="s">
        <v>452</v>
      </c>
      <c r="G3996" s="134" t="s">
        <v>1027</v>
      </c>
      <c r="H3996" s="134" t="s">
        <v>1023</v>
      </c>
      <c r="I3996" s="134" t="s">
        <v>2</v>
      </c>
      <c r="J3996" s="135">
        <v>195</v>
      </c>
      <c r="K3996" s="135">
        <v>195</v>
      </c>
      <c r="L3996" s="135">
        <v>150</v>
      </c>
      <c r="M3996" s="141" t="str">
        <f t="shared" si="125"/>
        <v>201601</v>
      </c>
    </row>
    <row r="3997" spans="1:13" x14ac:dyDescent="0.25">
      <c r="A3997" s="35" t="str">
        <f>VLOOKUP(B3997,ResCat!$A$2:$B$269,2,FALSE)</f>
        <v>HMOPMR</v>
      </c>
      <c r="B3997" s="68" t="str">
        <f>IF(ISNA(VLOOKUP(C3997,COA!$A$2:$B$340,2,FALSE)),"XXX",VLOOKUP(C3997,COA!$A$2:$B$340,2,FALSE))</f>
        <v>F20</v>
      </c>
      <c r="C3997" s="149" t="str">
        <f t="shared" si="126"/>
        <v>0011-1002-0012</v>
      </c>
      <c r="D3997" s="134" t="s">
        <v>458</v>
      </c>
      <c r="E3997" s="134" t="s">
        <v>453</v>
      </c>
      <c r="F3997" s="134" t="s">
        <v>452</v>
      </c>
      <c r="G3997" s="134" t="s">
        <v>1028</v>
      </c>
      <c r="H3997" s="134" t="s">
        <v>1023</v>
      </c>
      <c r="I3997" s="134" t="s">
        <v>3</v>
      </c>
      <c r="J3997" s="135">
        <v>7801.4</v>
      </c>
      <c r="K3997" s="135">
        <v>5597.1399999999994</v>
      </c>
      <c r="L3997" s="135">
        <v>5597.1399999999994</v>
      </c>
      <c r="M3997" s="141" t="str">
        <f t="shared" si="125"/>
        <v>201601</v>
      </c>
    </row>
    <row r="3998" spans="1:13" x14ac:dyDescent="0.25">
      <c r="A3998" s="35" t="str">
        <f>VLOOKUP(B3998,ResCat!$A$2:$B$269,2,FALSE)</f>
        <v>HMOPMR</v>
      </c>
      <c r="B3998" s="68" t="str">
        <f>IF(ISNA(VLOOKUP(C3998,COA!$A$2:$B$340,2,FALSE)),"XXX",VLOOKUP(C3998,COA!$A$2:$B$340,2,FALSE))</f>
        <v>F20</v>
      </c>
      <c r="C3998" s="149" t="str">
        <f t="shared" si="126"/>
        <v>0011-1002-0012</v>
      </c>
      <c r="D3998" s="134" t="s">
        <v>458</v>
      </c>
      <c r="E3998" s="134" t="s">
        <v>453</v>
      </c>
      <c r="F3998" s="134" t="s">
        <v>452</v>
      </c>
      <c r="G3998" s="134" t="s">
        <v>1028</v>
      </c>
      <c r="H3998" s="134" t="s">
        <v>1023</v>
      </c>
      <c r="I3998" s="134" t="s">
        <v>2</v>
      </c>
      <c r="J3998" s="135">
        <v>801</v>
      </c>
      <c r="K3998" s="135">
        <v>801</v>
      </c>
      <c r="L3998" s="135">
        <v>786</v>
      </c>
      <c r="M3998" s="141" t="str">
        <f t="shared" si="125"/>
        <v>201601</v>
      </c>
    </row>
    <row r="3999" spans="1:13" x14ac:dyDescent="0.25">
      <c r="A3999" s="35" t="str">
        <f>VLOOKUP(B3999,ResCat!$A$2:$B$269,2,FALSE)</f>
        <v>HMOPMR</v>
      </c>
      <c r="B3999" s="68" t="str">
        <f>IF(ISNA(VLOOKUP(C3999,COA!$A$2:$B$340,2,FALSE)),"XXX",VLOOKUP(C3999,COA!$A$2:$B$340,2,FALSE))</f>
        <v>F20</v>
      </c>
      <c r="C3999" s="149" t="str">
        <f t="shared" si="126"/>
        <v>0011-1002-0012</v>
      </c>
      <c r="D3999" s="134" t="s">
        <v>458</v>
      </c>
      <c r="E3999" s="134" t="s">
        <v>453</v>
      </c>
      <c r="F3999" s="134" t="s">
        <v>452</v>
      </c>
      <c r="G3999" s="134" t="s">
        <v>363</v>
      </c>
      <c r="H3999" s="134" t="s">
        <v>1023</v>
      </c>
      <c r="I3999" s="134" t="s">
        <v>1</v>
      </c>
      <c r="J3999" s="135">
        <v>15599</v>
      </c>
      <c r="K3999" s="135">
        <v>9884.9999999999982</v>
      </c>
      <c r="L3999" s="135">
        <v>9884.9999999999982</v>
      </c>
      <c r="M3999" s="141" t="str">
        <f t="shared" si="125"/>
        <v>201601</v>
      </c>
    </row>
    <row r="4000" spans="1:13" x14ac:dyDescent="0.25">
      <c r="A4000" s="35" t="str">
        <f>VLOOKUP(B4000,ResCat!$A$2:$B$269,2,FALSE)</f>
        <v>HMOPMR</v>
      </c>
      <c r="B4000" s="68" t="str">
        <f>IF(ISNA(VLOOKUP(C4000,COA!$A$2:$B$340,2,FALSE)),"XXX",VLOOKUP(C4000,COA!$A$2:$B$340,2,FALSE))</f>
        <v>F20</v>
      </c>
      <c r="C4000" s="149" t="str">
        <f t="shared" si="126"/>
        <v>0011-1002-0012</v>
      </c>
      <c r="D4000" s="134" t="s">
        <v>458</v>
      </c>
      <c r="E4000" s="134" t="s">
        <v>453</v>
      </c>
      <c r="F4000" s="134" t="s">
        <v>452</v>
      </c>
      <c r="G4000" s="134" t="s">
        <v>1029</v>
      </c>
      <c r="H4000" s="134" t="s">
        <v>1023</v>
      </c>
      <c r="I4000" s="134" t="s">
        <v>3</v>
      </c>
      <c r="J4000" s="135">
        <v>131.06</v>
      </c>
      <c r="K4000" s="135">
        <v>131.06</v>
      </c>
      <c r="L4000" s="135">
        <v>131.06</v>
      </c>
      <c r="M4000" s="141" t="str">
        <f t="shared" si="125"/>
        <v>201601</v>
      </c>
    </row>
    <row r="4001" spans="1:13" x14ac:dyDescent="0.25">
      <c r="A4001" s="35" t="str">
        <f>VLOOKUP(B4001,ResCat!$A$2:$B$269,2,FALSE)</f>
        <v>HMOPMR</v>
      </c>
      <c r="B4001" s="68" t="str">
        <f>IF(ISNA(VLOOKUP(C4001,COA!$A$2:$B$340,2,FALSE)),"XXX",VLOOKUP(C4001,COA!$A$2:$B$340,2,FALSE))</f>
        <v>F20</v>
      </c>
      <c r="C4001" s="149" t="str">
        <f t="shared" si="126"/>
        <v>0011-1002-0012</v>
      </c>
      <c r="D4001" s="134" t="s">
        <v>458</v>
      </c>
      <c r="E4001" s="134" t="s">
        <v>453</v>
      </c>
      <c r="F4001" s="134" t="s">
        <v>452</v>
      </c>
      <c r="G4001" s="134" t="s">
        <v>1029</v>
      </c>
      <c r="H4001" s="134" t="s">
        <v>1023</v>
      </c>
      <c r="I4001" s="134" t="s">
        <v>2</v>
      </c>
      <c r="J4001" s="135">
        <v>166.7</v>
      </c>
      <c r="K4001" s="135">
        <v>166.7</v>
      </c>
      <c r="L4001" s="135">
        <v>166.7</v>
      </c>
      <c r="M4001" s="141" t="str">
        <f t="shared" si="125"/>
        <v>201601</v>
      </c>
    </row>
    <row r="4002" spans="1:13" x14ac:dyDescent="0.25">
      <c r="A4002" s="35" t="str">
        <f>VLOOKUP(B4002,ResCat!$A$2:$B$269,2,FALSE)</f>
        <v>HMOPMR</v>
      </c>
      <c r="B4002" s="68" t="str">
        <f>IF(ISNA(VLOOKUP(C4002,COA!$A$2:$B$340,2,FALSE)),"XXX",VLOOKUP(C4002,COA!$A$2:$B$340,2,FALSE))</f>
        <v>F20</v>
      </c>
      <c r="C4002" s="149" t="str">
        <f t="shared" si="126"/>
        <v>0011-1002-0012</v>
      </c>
      <c r="D4002" s="134" t="s">
        <v>458</v>
      </c>
      <c r="E4002" s="134" t="s">
        <v>453</v>
      </c>
      <c r="F4002" s="134" t="s">
        <v>452</v>
      </c>
      <c r="G4002" s="134" t="s">
        <v>1029</v>
      </c>
      <c r="H4002" s="134" t="s">
        <v>1023</v>
      </c>
      <c r="I4002" s="134" t="s">
        <v>1</v>
      </c>
      <c r="J4002" s="135">
        <v>146.27000000000001</v>
      </c>
      <c r="K4002" s="135">
        <v>146.27000000000001</v>
      </c>
      <c r="L4002" s="135">
        <v>71.27</v>
      </c>
      <c r="M4002" s="141" t="str">
        <f t="shared" si="125"/>
        <v>201601</v>
      </c>
    </row>
    <row r="4003" spans="1:13" x14ac:dyDescent="0.25">
      <c r="A4003" s="35" t="str">
        <f>VLOOKUP(B4003,ResCat!$A$2:$B$269,2,FALSE)</f>
        <v>HMOPMR</v>
      </c>
      <c r="B4003" s="68" t="str">
        <f>IF(ISNA(VLOOKUP(C4003,COA!$A$2:$B$340,2,FALSE)),"XXX",VLOOKUP(C4003,COA!$A$2:$B$340,2,FALSE))</f>
        <v>F20</v>
      </c>
      <c r="C4003" s="149" t="str">
        <f t="shared" si="126"/>
        <v>0011-1002-0012</v>
      </c>
      <c r="D4003" s="134" t="s">
        <v>458</v>
      </c>
      <c r="E4003" s="134" t="s">
        <v>453</v>
      </c>
      <c r="F4003" s="134" t="s">
        <v>452</v>
      </c>
      <c r="G4003" s="134" t="s">
        <v>349</v>
      </c>
      <c r="H4003" s="134" t="s">
        <v>1023</v>
      </c>
      <c r="I4003" s="134" t="s">
        <v>3</v>
      </c>
      <c r="J4003" s="135">
        <v>-2.2737367544323206E-13</v>
      </c>
      <c r="K4003" s="135">
        <v>-33.740000000000236</v>
      </c>
      <c r="L4003" s="135">
        <v>-33.740000000000236</v>
      </c>
      <c r="M4003" s="141" t="str">
        <f t="shared" si="125"/>
        <v>201601</v>
      </c>
    </row>
    <row r="4004" spans="1:13" x14ac:dyDescent="0.25">
      <c r="A4004" s="35" t="str">
        <f>VLOOKUP(B4004,ResCat!$A$2:$B$269,2,FALSE)</f>
        <v>HMOPMR</v>
      </c>
      <c r="B4004" s="68" t="str">
        <f>IF(ISNA(VLOOKUP(C4004,COA!$A$2:$B$340,2,FALSE)),"XXX",VLOOKUP(C4004,COA!$A$2:$B$340,2,FALSE))</f>
        <v>F20</v>
      </c>
      <c r="C4004" s="149" t="str">
        <f t="shared" si="126"/>
        <v>0011-1002-0012</v>
      </c>
      <c r="D4004" s="134" t="s">
        <v>458</v>
      </c>
      <c r="E4004" s="134" t="s">
        <v>453</v>
      </c>
      <c r="F4004" s="134" t="s">
        <v>452</v>
      </c>
      <c r="G4004" s="134" t="s">
        <v>349</v>
      </c>
      <c r="H4004" s="134" t="s">
        <v>1023</v>
      </c>
      <c r="I4004" s="134" t="s">
        <v>0</v>
      </c>
      <c r="J4004" s="135">
        <v>30306.640000000101</v>
      </c>
      <c r="K4004" s="135">
        <v>23116.449999999983</v>
      </c>
      <c r="L4004" s="135">
        <v>23116.449999999983</v>
      </c>
      <c r="M4004" s="141" t="str">
        <f t="shared" si="125"/>
        <v>201601</v>
      </c>
    </row>
    <row r="4005" spans="1:13" x14ac:dyDescent="0.25">
      <c r="A4005" s="35" t="str">
        <f>VLOOKUP(B4005,ResCat!$A$2:$B$269,2,FALSE)</f>
        <v>HMOPMR</v>
      </c>
      <c r="B4005" s="68" t="str">
        <f>IF(ISNA(VLOOKUP(C4005,COA!$A$2:$B$340,2,FALSE)),"XXX",VLOOKUP(C4005,COA!$A$2:$B$340,2,FALSE))</f>
        <v>F20</v>
      </c>
      <c r="C4005" s="149" t="str">
        <f t="shared" si="126"/>
        <v>0011-1002-0012</v>
      </c>
      <c r="D4005" s="134" t="s">
        <v>458</v>
      </c>
      <c r="E4005" s="134" t="s">
        <v>453</v>
      </c>
      <c r="F4005" s="134" t="s">
        <v>452</v>
      </c>
      <c r="G4005" s="134" t="s">
        <v>349</v>
      </c>
      <c r="H4005" s="134" t="s">
        <v>1023</v>
      </c>
      <c r="I4005" s="134" t="s">
        <v>2</v>
      </c>
      <c r="J4005" s="135">
        <v>1624.92</v>
      </c>
      <c r="K4005" s="135">
        <v>1624.92</v>
      </c>
      <c r="L4005" s="135">
        <v>1609.92</v>
      </c>
      <c r="M4005" s="141" t="str">
        <f t="shared" si="125"/>
        <v>201601</v>
      </c>
    </row>
    <row r="4006" spans="1:13" x14ac:dyDescent="0.25">
      <c r="A4006" s="35" t="str">
        <f>VLOOKUP(B4006,ResCat!$A$2:$B$269,2,FALSE)</f>
        <v>HMOPMR</v>
      </c>
      <c r="B4006" s="68" t="str">
        <f>IF(ISNA(VLOOKUP(C4006,COA!$A$2:$B$340,2,FALSE)),"XXX",VLOOKUP(C4006,COA!$A$2:$B$340,2,FALSE))</f>
        <v>F20</v>
      </c>
      <c r="C4006" s="149" t="str">
        <f t="shared" si="126"/>
        <v>0011-1002-0012</v>
      </c>
      <c r="D4006" s="134" t="s">
        <v>458</v>
      </c>
      <c r="E4006" s="134" t="s">
        <v>453</v>
      </c>
      <c r="F4006" s="134" t="s">
        <v>452</v>
      </c>
      <c r="G4006" s="134" t="s">
        <v>349</v>
      </c>
      <c r="H4006" s="134" t="s">
        <v>1023</v>
      </c>
      <c r="I4006" s="134" t="s">
        <v>1</v>
      </c>
      <c r="J4006" s="135">
        <v>202.93</v>
      </c>
      <c r="K4006" s="135">
        <v>202.93</v>
      </c>
      <c r="L4006" s="135">
        <v>78.33</v>
      </c>
      <c r="M4006" s="141" t="str">
        <f t="shared" si="125"/>
        <v>201601</v>
      </c>
    </row>
    <row r="4007" spans="1:13" x14ac:dyDescent="0.25">
      <c r="A4007" s="35" t="str">
        <f>VLOOKUP(B4007,ResCat!$A$2:$B$269,2,FALSE)</f>
        <v>HMOPMR</v>
      </c>
      <c r="B4007" s="68" t="str">
        <f>IF(ISNA(VLOOKUP(C4007,COA!$A$2:$B$340,2,FALSE)),"XXX",VLOOKUP(C4007,COA!$A$2:$B$340,2,FALSE))</f>
        <v>F20</v>
      </c>
      <c r="C4007" s="149" t="str">
        <f t="shared" si="126"/>
        <v>0011-1002-0012</v>
      </c>
      <c r="D4007" s="134" t="s">
        <v>458</v>
      </c>
      <c r="E4007" s="134" t="s">
        <v>453</v>
      </c>
      <c r="F4007" s="134" t="s">
        <v>452</v>
      </c>
      <c r="G4007" s="134" t="s">
        <v>350</v>
      </c>
      <c r="H4007" s="134" t="s">
        <v>1023</v>
      </c>
      <c r="I4007" s="134" t="s">
        <v>3</v>
      </c>
      <c r="J4007" s="135">
        <v>55.4</v>
      </c>
      <c r="K4007" s="135">
        <v>164.42</v>
      </c>
      <c r="L4007" s="135">
        <v>164.42</v>
      </c>
      <c r="M4007" s="141" t="str">
        <f t="shared" si="125"/>
        <v>201601</v>
      </c>
    </row>
    <row r="4008" spans="1:13" x14ac:dyDescent="0.25">
      <c r="A4008" s="35" t="str">
        <f>VLOOKUP(B4008,ResCat!$A$2:$B$269,2,FALSE)</f>
        <v>HMOPMR</v>
      </c>
      <c r="B4008" s="68" t="str">
        <f>IF(ISNA(VLOOKUP(C4008,COA!$A$2:$B$340,2,FALSE)),"XXX",VLOOKUP(C4008,COA!$A$2:$B$340,2,FALSE))</f>
        <v>F20</v>
      </c>
      <c r="C4008" s="149" t="str">
        <f t="shared" si="126"/>
        <v>0011-1002-0012</v>
      </c>
      <c r="D4008" s="134" t="s">
        <v>458</v>
      </c>
      <c r="E4008" s="134" t="s">
        <v>453</v>
      </c>
      <c r="F4008" s="134" t="s">
        <v>452</v>
      </c>
      <c r="G4008" s="134" t="s">
        <v>350</v>
      </c>
      <c r="H4008" s="134" t="s">
        <v>1023</v>
      </c>
      <c r="I4008" s="134" t="s">
        <v>2</v>
      </c>
      <c r="J4008" s="135">
        <v>616.38</v>
      </c>
      <c r="K4008" s="135">
        <v>616.38</v>
      </c>
      <c r="L4008" s="135">
        <v>576.38</v>
      </c>
      <c r="M4008" s="141" t="str">
        <f t="shared" si="125"/>
        <v>201601</v>
      </c>
    </row>
    <row r="4009" spans="1:13" x14ac:dyDescent="0.25">
      <c r="A4009" s="35" t="str">
        <f>VLOOKUP(B4009,ResCat!$A$2:$B$269,2,FALSE)</f>
        <v>HMOPMR</v>
      </c>
      <c r="B4009" s="68" t="str">
        <f>IF(ISNA(VLOOKUP(C4009,COA!$A$2:$B$340,2,FALSE)),"XXX",VLOOKUP(C4009,COA!$A$2:$B$340,2,FALSE))</f>
        <v>F20</v>
      </c>
      <c r="C4009" s="149" t="str">
        <f t="shared" si="126"/>
        <v>0011-1002-0012</v>
      </c>
      <c r="D4009" s="134" t="s">
        <v>458</v>
      </c>
      <c r="E4009" s="134" t="s">
        <v>453</v>
      </c>
      <c r="F4009" s="134" t="s">
        <v>452</v>
      </c>
      <c r="G4009" s="134" t="s">
        <v>350</v>
      </c>
      <c r="H4009" s="134" t="s">
        <v>1023</v>
      </c>
      <c r="I4009" s="134" t="s">
        <v>343</v>
      </c>
      <c r="J4009" s="135">
        <v>28.090000000000003</v>
      </c>
      <c r="K4009" s="135">
        <v>21.16</v>
      </c>
      <c r="L4009" s="135">
        <v>1.92</v>
      </c>
      <c r="M4009" s="141" t="str">
        <f t="shared" si="125"/>
        <v>201601</v>
      </c>
    </row>
    <row r="4010" spans="1:13" x14ac:dyDescent="0.25">
      <c r="A4010" s="35" t="str">
        <f>VLOOKUP(B4010,ResCat!$A$2:$B$269,2,FALSE)</f>
        <v>HMOPMR</v>
      </c>
      <c r="B4010" s="68" t="str">
        <f>IF(ISNA(VLOOKUP(C4010,COA!$A$2:$B$340,2,FALSE)),"XXX",VLOOKUP(C4010,COA!$A$2:$B$340,2,FALSE))</f>
        <v>F20</v>
      </c>
      <c r="C4010" s="149" t="str">
        <f t="shared" si="126"/>
        <v>0011-1002-0012</v>
      </c>
      <c r="D4010" s="134" t="s">
        <v>458</v>
      </c>
      <c r="E4010" s="134" t="s">
        <v>453</v>
      </c>
      <c r="F4010" s="134" t="s">
        <v>452</v>
      </c>
      <c r="G4010" s="134" t="s">
        <v>350</v>
      </c>
      <c r="H4010" s="134" t="s">
        <v>1023</v>
      </c>
      <c r="I4010" s="134" t="s">
        <v>1</v>
      </c>
      <c r="J4010" s="135">
        <v>2473.9</v>
      </c>
      <c r="K4010" s="135">
        <v>1407.71</v>
      </c>
      <c r="L4010" s="135">
        <v>1182.71</v>
      </c>
      <c r="M4010" s="141" t="str">
        <f t="shared" si="125"/>
        <v>201601</v>
      </c>
    </row>
    <row r="4011" spans="1:13" x14ac:dyDescent="0.25">
      <c r="A4011" s="35" t="str">
        <f>VLOOKUP(B4011,ResCat!$A$2:$B$269,2,FALSE)</f>
        <v>HMOPMR</v>
      </c>
      <c r="B4011" s="68" t="str">
        <f>IF(ISNA(VLOOKUP(C4011,COA!$A$2:$B$340,2,FALSE)),"XXX",VLOOKUP(C4011,COA!$A$2:$B$340,2,FALSE))</f>
        <v>F20</v>
      </c>
      <c r="C4011" s="149" t="str">
        <f t="shared" si="126"/>
        <v>0011-1002-0012</v>
      </c>
      <c r="D4011" s="134" t="s">
        <v>458</v>
      </c>
      <c r="E4011" s="134" t="s">
        <v>453</v>
      </c>
      <c r="F4011" s="134" t="s">
        <v>452</v>
      </c>
      <c r="G4011" s="134" t="s">
        <v>359</v>
      </c>
      <c r="H4011" s="134" t="s">
        <v>1023</v>
      </c>
      <c r="I4011" s="134" t="s">
        <v>3</v>
      </c>
      <c r="J4011" s="135">
        <v>-7308.88</v>
      </c>
      <c r="K4011" s="135">
        <v>-5150.8599999999997</v>
      </c>
      <c r="L4011" s="135">
        <v>-5150.8599999999997</v>
      </c>
      <c r="M4011" s="141" t="str">
        <f t="shared" si="125"/>
        <v>201601</v>
      </c>
    </row>
    <row r="4012" spans="1:13" x14ac:dyDescent="0.25">
      <c r="A4012" s="35" t="str">
        <f>VLOOKUP(B4012,ResCat!$A$2:$B$269,2,FALSE)</f>
        <v>HMOPMR</v>
      </c>
      <c r="B4012" s="68" t="str">
        <f>IF(ISNA(VLOOKUP(C4012,COA!$A$2:$B$340,2,FALSE)),"XXX",VLOOKUP(C4012,COA!$A$2:$B$340,2,FALSE))</f>
        <v>F20</v>
      </c>
      <c r="C4012" s="149" t="str">
        <f t="shared" si="126"/>
        <v>0011-1002-0012</v>
      </c>
      <c r="D4012" s="134" t="s">
        <v>458</v>
      </c>
      <c r="E4012" s="134" t="s">
        <v>453</v>
      </c>
      <c r="F4012" s="134" t="s">
        <v>452</v>
      </c>
      <c r="G4012" s="134" t="s">
        <v>359</v>
      </c>
      <c r="H4012" s="134" t="s">
        <v>1023</v>
      </c>
      <c r="I4012" s="134" t="s">
        <v>2</v>
      </c>
      <c r="J4012" s="135">
        <v>678.35</v>
      </c>
      <c r="K4012" s="135">
        <v>678.35</v>
      </c>
      <c r="L4012" s="135">
        <v>648.35</v>
      </c>
      <c r="M4012" s="141" t="str">
        <f t="shared" si="125"/>
        <v>201601</v>
      </c>
    </row>
    <row r="4013" spans="1:13" x14ac:dyDescent="0.25">
      <c r="A4013" s="35" t="str">
        <f>VLOOKUP(B4013,ResCat!$A$2:$B$269,2,FALSE)</f>
        <v>HMOPMR</v>
      </c>
      <c r="B4013" s="68" t="str">
        <f>IF(ISNA(VLOOKUP(C4013,COA!$A$2:$B$340,2,FALSE)),"XXX",VLOOKUP(C4013,COA!$A$2:$B$340,2,FALSE))</f>
        <v>F20</v>
      </c>
      <c r="C4013" s="149" t="str">
        <f t="shared" si="126"/>
        <v>0011-1002-0012</v>
      </c>
      <c r="D4013" s="134" t="s">
        <v>458</v>
      </c>
      <c r="E4013" s="134" t="s">
        <v>453</v>
      </c>
      <c r="F4013" s="134" t="s">
        <v>452</v>
      </c>
      <c r="G4013" s="134" t="s">
        <v>359</v>
      </c>
      <c r="H4013" s="134" t="s">
        <v>1023</v>
      </c>
      <c r="I4013" s="134" t="s">
        <v>1</v>
      </c>
      <c r="J4013" s="135">
        <v>3085.35</v>
      </c>
      <c r="K4013" s="135">
        <v>3085.35</v>
      </c>
      <c r="L4013" s="135">
        <v>2960.35</v>
      </c>
      <c r="M4013" s="141" t="str">
        <f t="shared" si="125"/>
        <v>201601</v>
      </c>
    </row>
    <row r="4014" spans="1:13" x14ac:dyDescent="0.25">
      <c r="A4014" s="35" t="str">
        <f>VLOOKUP(B4014,ResCat!$A$2:$B$269,2,FALSE)</f>
        <v>HMOPMR</v>
      </c>
      <c r="B4014" s="68" t="str">
        <f>IF(ISNA(VLOOKUP(C4014,COA!$A$2:$B$340,2,FALSE)),"XXX",VLOOKUP(C4014,COA!$A$2:$B$340,2,FALSE))</f>
        <v>F20</v>
      </c>
      <c r="C4014" s="149" t="str">
        <f t="shared" si="126"/>
        <v>0011-1002-0012</v>
      </c>
      <c r="D4014" s="134" t="s">
        <v>458</v>
      </c>
      <c r="E4014" s="134" t="s">
        <v>453</v>
      </c>
      <c r="F4014" s="134" t="s">
        <v>452</v>
      </c>
      <c r="G4014" s="134" t="s">
        <v>354</v>
      </c>
      <c r="H4014" s="134" t="s">
        <v>1023</v>
      </c>
      <c r="I4014" s="134" t="s">
        <v>3</v>
      </c>
      <c r="J4014" s="135">
        <v>4654.72</v>
      </c>
      <c r="K4014" s="135">
        <v>2917.62</v>
      </c>
      <c r="L4014" s="135">
        <v>2917.62</v>
      </c>
      <c r="M4014" s="141" t="str">
        <f t="shared" si="125"/>
        <v>201601</v>
      </c>
    </row>
    <row r="4015" spans="1:13" x14ac:dyDescent="0.25">
      <c r="A4015" s="35" t="str">
        <f>VLOOKUP(B4015,ResCat!$A$2:$B$269,2,FALSE)</f>
        <v>HMOPMR</v>
      </c>
      <c r="B4015" s="68" t="str">
        <f>IF(ISNA(VLOOKUP(C4015,COA!$A$2:$B$340,2,FALSE)),"XXX",VLOOKUP(C4015,COA!$A$2:$B$340,2,FALSE))</f>
        <v>F20</v>
      </c>
      <c r="C4015" s="149" t="str">
        <f t="shared" si="126"/>
        <v>0011-1002-0012</v>
      </c>
      <c r="D4015" s="134" t="s">
        <v>458</v>
      </c>
      <c r="E4015" s="134" t="s">
        <v>453</v>
      </c>
      <c r="F4015" s="134" t="s">
        <v>452</v>
      </c>
      <c r="G4015" s="134" t="s">
        <v>354</v>
      </c>
      <c r="H4015" s="134" t="s">
        <v>1023</v>
      </c>
      <c r="I4015" s="134" t="s">
        <v>336</v>
      </c>
      <c r="J4015" s="135">
        <v>36</v>
      </c>
      <c r="K4015" s="135">
        <v>0</v>
      </c>
      <c r="L4015" s="135">
        <v>0</v>
      </c>
      <c r="M4015" s="141" t="str">
        <f t="shared" si="125"/>
        <v>201601</v>
      </c>
    </row>
    <row r="4016" spans="1:13" x14ac:dyDescent="0.25">
      <c r="A4016" s="35" t="str">
        <f>VLOOKUP(B4016,ResCat!$A$2:$B$269,2,FALSE)</f>
        <v>HMOPMR</v>
      </c>
      <c r="B4016" s="68" t="str">
        <f>IF(ISNA(VLOOKUP(C4016,COA!$A$2:$B$340,2,FALSE)),"XXX",VLOOKUP(C4016,COA!$A$2:$B$340,2,FALSE))</f>
        <v>F20</v>
      </c>
      <c r="C4016" s="149" t="str">
        <f t="shared" si="126"/>
        <v>0011-1002-0012</v>
      </c>
      <c r="D4016" s="134" t="s">
        <v>458</v>
      </c>
      <c r="E4016" s="134" t="s">
        <v>453</v>
      </c>
      <c r="F4016" s="134" t="s">
        <v>452</v>
      </c>
      <c r="G4016" s="134" t="s">
        <v>354</v>
      </c>
      <c r="H4016" s="134" t="s">
        <v>1023</v>
      </c>
      <c r="I4016" s="134" t="s">
        <v>2</v>
      </c>
      <c r="J4016" s="135">
        <v>3337.96</v>
      </c>
      <c r="K4016" s="135">
        <v>2193.7799999999997</v>
      </c>
      <c r="L4016" s="135">
        <v>2148.7799999999997</v>
      </c>
      <c r="M4016" s="141" t="str">
        <f t="shared" si="125"/>
        <v>201601</v>
      </c>
    </row>
    <row r="4017" spans="1:13" x14ac:dyDescent="0.25">
      <c r="A4017" s="35" t="str">
        <f>VLOOKUP(B4017,ResCat!$A$2:$B$269,2,FALSE)</f>
        <v>HMOPMR</v>
      </c>
      <c r="B4017" s="68" t="str">
        <f>IF(ISNA(VLOOKUP(C4017,COA!$A$2:$B$340,2,FALSE)),"XXX",VLOOKUP(C4017,COA!$A$2:$B$340,2,FALSE))</f>
        <v>F20</v>
      </c>
      <c r="C4017" s="149" t="str">
        <f t="shared" si="126"/>
        <v>0011-1002-0012</v>
      </c>
      <c r="D4017" s="134" t="s">
        <v>458</v>
      </c>
      <c r="E4017" s="134" t="s">
        <v>453</v>
      </c>
      <c r="F4017" s="134" t="s">
        <v>452</v>
      </c>
      <c r="G4017" s="134" t="s">
        <v>354</v>
      </c>
      <c r="H4017" s="134" t="s">
        <v>1023</v>
      </c>
      <c r="I4017" s="134" t="s">
        <v>343</v>
      </c>
      <c r="J4017" s="135">
        <v>23.84</v>
      </c>
      <c r="K4017" s="135">
        <v>18.75</v>
      </c>
      <c r="L4017" s="135">
        <v>0</v>
      </c>
      <c r="M4017" s="141" t="str">
        <f t="shared" si="125"/>
        <v>201601</v>
      </c>
    </row>
    <row r="4018" spans="1:13" x14ac:dyDescent="0.25">
      <c r="A4018" s="35" t="str">
        <f>VLOOKUP(B4018,ResCat!$A$2:$B$269,2,FALSE)</f>
        <v>HMOPMR</v>
      </c>
      <c r="B4018" s="68" t="str">
        <f>IF(ISNA(VLOOKUP(C4018,COA!$A$2:$B$340,2,FALSE)),"XXX",VLOOKUP(C4018,COA!$A$2:$B$340,2,FALSE))</f>
        <v>F20</v>
      </c>
      <c r="C4018" s="149" t="str">
        <f t="shared" si="126"/>
        <v>0011-1002-0012</v>
      </c>
      <c r="D4018" s="134" t="s">
        <v>458</v>
      </c>
      <c r="E4018" s="134" t="s">
        <v>453</v>
      </c>
      <c r="F4018" s="134" t="s">
        <v>452</v>
      </c>
      <c r="G4018" s="134" t="s">
        <v>366</v>
      </c>
      <c r="H4018" s="134" t="s">
        <v>1023</v>
      </c>
      <c r="I4018" s="134" t="s">
        <v>3</v>
      </c>
      <c r="J4018" s="135">
        <v>407.72</v>
      </c>
      <c r="K4018" s="135">
        <v>211</v>
      </c>
      <c r="L4018" s="135">
        <v>211</v>
      </c>
      <c r="M4018" s="141" t="str">
        <f t="shared" si="125"/>
        <v>201601</v>
      </c>
    </row>
    <row r="4019" spans="1:13" x14ac:dyDescent="0.25">
      <c r="A4019" s="35" t="str">
        <f>VLOOKUP(B4019,ResCat!$A$2:$B$269,2,FALSE)</f>
        <v>HMOPMR</v>
      </c>
      <c r="B4019" s="68" t="str">
        <f>IF(ISNA(VLOOKUP(C4019,COA!$A$2:$B$340,2,FALSE)),"XXX",VLOOKUP(C4019,COA!$A$2:$B$340,2,FALSE))</f>
        <v>F20</v>
      </c>
      <c r="C4019" s="149" t="str">
        <f t="shared" si="126"/>
        <v>0011-1002-0012</v>
      </c>
      <c r="D4019" s="134" t="s">
        <v>458</v>
      </c>
      <c r="E4019" s="134" t="s">
        <v>453</v>
      </c>
      <c r="F4019" s="134" t="s">
        <v>452</v>
      </c>
      <c r="G4019" s="134" t="s">
        <v>366</v>
      </c>
      <c r="H4019" s="134" t="s">
        <v>1023</v>
      </c>
      <c r="I4019" s="134" t="s">
        <v>368</v>
      </c>
      <c r="J4019" s="135">
        <v>18</v>
      </c>
      <c r="K4019" s="135">
        <v>18</v>
      </c>
      <c r="L4019" s="135">
        <v>18</v>
      </c>
      <c r="M4019" s="141" t="str">
        <f t="shared" si="125"/>
        <v>201601</v>
      </c>
    </row>
    <row r="4020" spans="1:13" x14ac:dyDescent="0.25">
      <c r="A4020" s="35" t="str">
        <f>VLOOKUP(B4020,ResCat!$A$2:$B$269,2,FALSE)</f>
        <v>HMOPMR</v>
      </c>
      <c r="B4020" s="68" t="str">
        <f>IF(ISNA(VLOOKUP(C4020,COA!$A$2:$B$340,2,FALSE)),"XXX",VLOOKUP(C4020,COA!$A$2:$B$340,2,FALSE))</f>
        <v>F20</v>
      </c>
      <c r="C4020" s="149" t="str">
        <f t="shared" si="126"/>
        <v>0011-1002-0012</v>
      </c>
      <c r="D4020" s="134" t="s">
        <v>458</v>
      </c>
      <c r="E4020" s="134" t="s">
        <v>453</v>
      </c>
      <c r="F4020" s="134" t="s">
        <v>452</v>
      </c>
      <c r="G4020" s="134" t="s">
        <v>366</v>
      </c>
      <c r="H4020" s="134" t="s">
        <v>1023</v>
      </c>
      <c r="I4020" s="134" t="s">
        <v>0</v>
      </c>
      <c r="J4020" s="135">
        <v>15196.66</v>
      </c>
      <c r="K4020" s="135">
        <v>9114</v>
      </c>
      <c r="L4020" s="135">
        <v>2070.8000000000002</v>
      </c>
      <c r="M4020" s="141" t="str">
        <f t="shared" si="125"/>
        <v>201601</v>
      </c>
    </row>
    <row r="4021" spans="1:13" x14ac:dyDescent="0.25">
      <c r="A4021" s="35" t="str">
        <f>VLOOKUP(B4021,ResCat!$A$2:$B$269,2,FALSE)</f>
        <v>HMOPMR</v>
      </c>
      <c r="B4021" s="68" t="str">
        <f>IF(ISNA(VLOOKUP(C4021,COA!$A$2:$B$340,2,FALSE)),"XXX",VLOOKUP(C4021,COA!$A$2:$B$340,2,FALSE))</f>
        <v>F20</v>
      </c>
      <c r="C4021" s="149" t="str">
        <f t="shared" si="126"/>
        <v>0011-1002-0012</v>
      </c>
      <c r="D4021" s="134" t="s">
        <v>458</v>
      </c>
      <c r="E4021" s="134" t="s">
        <v>453</v>
      </c>
      <c r="F4021" s="134" t="s">
        <v>452</v>
      </c>
      <c r="G4021" s="134" t="s">
        <v>366</v>
      </c>
      <c r="H4021" s="134" t="s">
        <v>1023</v>
      </c>
      <c r="I4021" s="134" t="s">
        <v>2</v>
      </c>
      <c r="J4021" s="135">
        <v>2278.1999999999998</v>
      </c>
      <c r="K4021" s="135">
        <v>2151.77</v>
      </c>
      <c r="L4021" s="135">
        <v>2121.77</v>
      </c>
      <c r="M4021" s="141" t="str">
        <f t="shared" si="125"/>
        <v>201601</v>
      </c>
    </row>
    <row r="4022" spans="1:13" x14ac:dyDescent="0.25">
      <c r="A4022" s="35" t="str">
        <f>VLOOKUP(B4022,ResCat!$A$2:$B$269,2,FALSE)</f>
        <v>HMOPMR</v>
      </c>
      <c r="B4022" s="68" t="str">
        <f>IF(ISNA(VLOOKUP(C4022,COA!$A$2:$B$340,2,FALSE)),"XXX",VLOOKUP(C4022,COA!$A$2:$B$340,2,FALSE))</f>
        <v>F20</v>
      </c>
      <c r="C4022" s="149" t="str">
        <f t="shared" si="126"/>
        <v>0011-1002-0012</v>
      </c>
      <c r="D4022" s="134" t="s">
        <v>458</v>
      </c>
      <c r="E4022" s="134" t="s">
        <v>453</v>
      </c>
      <c r="F4022" s="134" t="s">
        <v>452</v>
      </c>
      <c r="G4022" s="134" t="s">
        <v>366</v>
      </c>
      <c r="H4022" s="134" t="s">
        <v>1023</v>
      </c>
      <c r="I4022" s="134" t="s">
        <v>343</v>
      </c>
      <c r="J4022" s="135">
        <v>59.489999999999995</v>
      </c>
      <c r="K4022" s="135">
        <v>44.620000000000005</v>
      </c>
      <c r="L4022" s="135">
        <v>21.8</v>
      </c>
      <c r="M4022" s="141" t="str">
        <f t="shared" si="125"/>
        <v>201601</v>
      </c>
    </row>
    <row r="4023" spans="1:13" x14ac:dyDescent="0.25">
      <c r="A4023" s="35" t="str">
        <f>VLOOKUP(B4023,ResCat!$A$2:$B$269,2,FALSE)</f>
        <v>HMOPMR</v>
      </c>
      <c r="B4023" s="68" t="str">
        <f>IF(ISNA(VLOOKUP(C4023,COA!$A$2:$B$340,2,FALSE)),"XXX",VLOOKUP(C4023,COA!$A$2:$B$340,2,FALSE))</f>
        <v>F20</v>
      </c>
      <c r="C4023" s="149" t="str">
        <f t="shared" si="126"/>
        <v>0011-1002-0012</v>
      </c>
      <c r="D4023" s="134" t="s">
        <v>458</v>
      </c>
      <c r="E4023" s="134" t="s">
        <v>453</v>
      </c>
      <c r="F4023" s="134" t="s">
        <v>452</v>
      </c>
      <c r="G4023" s="134" t="s">
        <v>366</v>
      </c>
      <c r="H4023" s="134" t="s">
        <v>1023</v>
      </c>
      <c r="I4023" s="134" t="s">
        <v>1</v>
      </c>
      <c r="J4023" s="135">
        <v>0</v>
      </c>
      <c r="K4023" s="135">
        <v>-566.0200000000001</v>
      </c>
      <c r="L4023" s="135">
        <v>-566.0200000000001</v>
      </c>
      <c r="M4023" s="141" t="str">
        <f t="shared" si="125"/>
        <v>201601</v>
      </c>
    </row>
    <row r="4024" spans="1:13" x14ac:dyDescent="0.25">
      <c r="A4024" s="35" t="str">
        <f>VLOOKUP(B4024,ResCat!$A$2:$B$269,2,FALSE)</f>
        <v>HMOPMR</v>
      </c>
      <c r="B4024" s="68" t="str">
        <f>IF(ISNA(VLOOKUP(C4024,COA!$A$2:$B$340,2,FALSE)),"XXX",VLOOKUP(C4024,COA!$A$2:$B$340,2,FALSE))</f>
        <v>F20</v>
      </c>
      <c r="C4024" s="149" t="str">
        <f t="shared" si="126"/>
        <v>0011-1002-0012</v>
      </c>
      <c r="D4024" s="134" t="s">
        <v>458</v>
      </c>
      <c r="E4024" s="134" t="s">
        <v>453</v>
      </c>
      <c r="F4024" s="134" t="s">
        <v>452</v>
      </c>
      <c r="G4024" s="134" t="s">
        <v>337</v>
      </c>
      <c r="H4024" s="134" t="s">
        <v>1023</v>
      </c>
      <c r="I4024" s="134" t="s">
        <v>3</v>
      </c>
      <c r="J4024" s="135">
        <v>619.86</v>
      </c>
      <c r="K4024" s="135">
        <v>453.79</v>
      </c>
      <c r="L4024" s="135">
        <v>453.79</v>
      </c>
      <c r="M4024" s="141" t="str">
        <f t="shared" si="125"/>
        <v>201601</v>
      </c>
    </row>
    <row r="4025" spans="1:13" x14ac:dyDescent="0.25">
      <c r="A4025" s="35" t="str">
        <f>VLOOKUP(B4025,ResCat!$A$2:$B$269,2,FALSE)</f>
        <v>HMOPMR</v>
      </c>
      <c r="B4025" s="68" t="str">
        <f>IF(ISNA(VLOOKUP(C4025,COA!$A$2:$B$340,2,FALSE)),"XXX",VLOOKUP(C4025,COA!$A$2:$B$340,2,FALSE))</f>
        <v>F20</v>
      </c>
      <c r="C4025" s="149" t="str">
        <f t="shared" si="126"/>
        <v>0011-1002-0012</v>
      </c>
      <c r="D4025" s="134" t="s">
        <v>458</v>
      </c>
      <c r="E4025" s="134" t="s">
        <v>453</v>
      </c>
      <c r="F4025" s="134" t="s">
        <v>452</v>
      </c>
      <c r="G4025" s="134" t="s">
        <v>337</v>
      </c>
      <c r="H4025" s="134" t="s">
        <v>1023</v>
      </c>
      <c r="I4025" s="134" t="s">
        <v>368</v>
      </c>
      <c r="J4025" s="135">
        <v>18</v>
      </c>
      <c r="K4025" s="135">
        <v>18</v>
      </c>
      <c r="L4025" s="135">
        <v>18</v>
      </c>
      <c r="M4025" s="141" t="str">
        <f t="shared" si="125"/>
        <v>201601</v>
      </c>
    </row>
    <row r="4026" spans="1:13" x14ac:dyDescent="0.25">
      <c r="A4026" s="35" t="str">
        <f>VLOOKUP(B4026,ResCat!$A$2:$B$269,2,FALSE)</f>
        <v>HMOPMR</v>
      </c>
      <c r="B4026" s="68" t="str">
        <f>IF(ISNA(VLOOKUP(C4026,COA!$A$2:$B$340,2,FALSE)),"XXX",VLOOKUP(C4026,COA!$A$2:$B$340,2,FALSE))</f>
        <v>F20</v>
      </c>
      <c r="C4026" s="149" t="str">
        <f t="shared" si="126"/>
        <v>0011-1002-0012</v>
      </c>
      <c r="D4026" s="134" t="s">
        <v>458</v>
      </c>
      <c r="E4026" s="134" t="s">
        <v>453</v>
      </c>
      <c r="F4026" s="134" t="s">
        <v>452</v>
      </c>
      <c r="G4026" s="134" t="s">
        <v>337</v>
      </c>
      <c r="H4026" s="134" t="s">
        <v>1023</v>
      </c>
      <c r="I4026" s="134" t="s">
        <v>0</v>
      </c>
      <c r="J4026" s="135">
        <v>-160737.54</v>
      </c>
      <c r="K4026" s="135">
        <v>-91327.26</v>
      </c>
      <c r="L4026" s="135">
        <v>-91227.26</v>
      </c>
      <c r="M4026" s="141" t="str">
        <f t="shared" si="125"/>
        <v>201601</v>
      </c>
    </row>
    <row r="4027" spans="1:13" x14ac:dyDescent="0.25">
      <c r="A4027" s="35" t="str">
        <f>VLOOKUP(B4027,ResCat!$A$2:$B$269,2,FALSE)</f>
        <v>HMOPMR</v>
      </c>
      <c r="B4027" s="68" t="str">
        <f>IF(ISNA(VLOOKUP(C4027,COA!$A$2:$B$340,2,FALSE)),"XXX",VLOOKUP(C4027,COA!$A$2:$B$340,2,FALSE))</f>
        <v>F20</v>
      </c>
      <c r="C4027" s="149" t="str">
        <f t="shared" si="126"/>
        <v>0011-1002-0012</v>
      </c>
      <c r="D4027" s="134" t="s">
        <v>458</v>
      </c>
      <c r="E4027" s="134" t="s">
        <v>453</v>
      </c>
      <c r="F4027" s="134" t="s">
        <v>452</v>
      </c>
      <c r="G4027" s="134" t="s">
        <v>337</v>
      </c>
      <c r="H4027" s="134" t="s">
        <v>1023</v>
      </c>
      <c r="I4027" s="134" t="s">
        <v>2</v>
      </c>
      <c r="J4027" s="135">
        <v>2895.1500000000005</v>
      </c>
      <c r="K4027" s="135">
        <v>1234.6999999999998</v>
      </c>
      <c r="L4027" s="135">
        <v>1210.8899999999999</v>
      </c>
      <c r="M4027" s="141" t="str">
        <f t="shared" si="125"/>
        <v>201601</v>
      </c>
    </row>
    <row r="4028" spans="1:13" x14ac:dyDescent="0.25">
      <c r="A4028" s="35" t="str">
        <f>VLOOKUP(B4028,ResCat!$A$2:$B$269,2,FALSE)</f>
        <v>HMOPMR</v>
      </c>
      <c r="B4028" s="68" t="str">
        <f>IF(ISNA(VLOOKUP(C4028,COA!$A$2:$B$340,2,FALSE)),"XXX",VLOOKUP(C4028,COA!$A$2:$B$340,2,FALSE))</f>
        <v>F20</v>
      </c>
      <c r="C4028" s="149" t="str">
        <f t="shared" si="126"/>
        <v>0011-1002-0012</v>
      </c>
      <c r="D4028" s="134" t="s">
        <v>458</v>
      </c>
      <c r="E4028" s="134" t="s">
        <v>453</v>
      </c>
      <c r="F4028" s="134" t="s">
        <v>452</v>
      </c>
      <c r="G4028" s="134" t="s">
        <v>337</v>
      </c>
      <c r="H4028" s="134" t="s">
        <v>1023</v>
      </c>
      <c r="I4028" s="134" t="s">
        <v>343</v>
      </c>
      <c r="J4028" s="135">
        <v>51.489999999999995</v>
      </c>
      <c r="K4028" s="135">
        <v>38.58</v>
      </c>
      <c r="L4028" s="135">
        <v>16.350000000000001</v>
      </c>
      <c r="M4028" s="141" t="str">
        <f t="shared" si="125"/>
        <v>201601</v>
      </c>
    </row>
    <row r="4029" spans="1:13" x14ac:dyDescent="0.25">
      <c r="A4029" s="35" t="str">
        <f>VLOOKUP(B4029,ResCat!$A$2:$B$269,2,FALSE)</f>
        <v>HMOPMR</v>
      </c>
      <c r="B4029" s="68" t="str">
        <f>IF(ISNA(VLOOKUP(C4029,COA!$A$2:$B$340,2,FALSE)),"XXX",VLOOKUP(C4029,COA!$A$2:$B$340,2,FALSE))</f>
        <v>F20</v>
      </c>
      <c r="C4029" s="149" t="str">
        <f t="shared" si="126"/>
        <v>0011-1002-0012</v>
      </c>
      <c r="D4029" s="134" t="s">
        <v>458</v>
      </c>
      <c r="E4029" s="134" t="s">
        <v>453</v>
      </c>
      <c r="F4029" s="134" t="s">
        <v>452</v>
      </c>
      <c r="G4029" s="134" t="s">
        <v>337</v>
      </c>
      <c r="H4029" s="134" t="s">
        <v>1023</v>
      </c>
      <c r="I4029" s="134" t="s">
        <v>1</v>
      </c>
      <c r="J4029" s="135">
        <v>-681.4</v>
      </c>
      <c r="K4029" s="135">
        <v>-3502.2200000000003</v>
      </c>
      <c r="L4029" s="135">
        <v>-3601.8200000000006</v>
      </c>
      <c r="M4029" s="141" t="str">
        <f t="shared" si="125"/>
        <v>201601</v>
      </c>
    </row>
    <row r="4030" spans="1:13" x14ac:dyDescent="0.25">
      <c r="A4030" s="35" t="str">
        <f>VLOOKUP(B4030,ResCat!$A$2:$B$269,2,FALSE)</f>
        <v>HMOPMR</v>
      </c>
      <c r="B4030" s="68" t="str">
        <f>IF(ISNA(VLOOKUP(C4030,COA!$A$2:$B$340,2,FALSE)),"XXX",VLOOKUP(C4030,COA!$A$2:$B$340,2,FALSE))</f>
        <v>F20</v>
      </c>
      <c r="C4030" s="149" t="str">
        <f t="shared" si="126"/>
        <v>0011-1002-0012</v>
      </c>
      <c r="D4030" s="134" t="s">
        <v>458</v>
      </c>
      <c r="E4030" s="134" t="s">
        <v>453</v>
      </c>
      <c r="F4030" s="134" t="s">
        <v>452</v>
      </c>
      <c r="G4030" s="134" t="s">
        <v>352</v>
      </c>
      <c r="H4030" s="134" t="s">
        <v>1023</v>
      </c>
      <c r="I4030" s="134" t="s">
        <v>3</v>
      </c>
      <c r="J4030" s="135">
        <v>159.53</v>
      </c>
      <c r="K4030" s="135">
        <v>91.050000000000011</v>
      </c>
      <c r="L4030" s="135">
        <v>91.050000000000011</v>
      </c>
      <c r="M4030" s="141" t="str">
        <f t="shared" si="125"/>
        <v>201602</v>
      </c>
    </row>
    <row r="4031" spans="1:13" x14ac:dyDescent="0.25">
      <c r="A4031" s="35" t="str">
        <f>VLOOKUP(B4031,ResCat!$A$2:$B$269,2,FALSE)</f>
        <v>HMOPMR</v>
      </c>
      <c r="B4031" s="68" t="str">
        <f>IF(ISNA(VLOOKUP(C4031,COA!$A$2:$B$340,2,FALSE)),"XXX",VLOOKUP(C4031,COA!$A$2:$B$340,2,FALSE))</f>
        <v>F20</v>
      </c>
      <c r="C4031" s="149" t="str">
        <f t="shared" si="126"/>
        <v>0011-1002-0012</v>
      </c>
      <c r="D4031" s="134" t="s">
        <v>458</v>
      </c>
      <c r="E4031" s="134" t="s">
        <v>453</v>
      </c>
      <c r="F4031" s="134" t="s">
        <v>452</v>
      </c>
      <c r="G4031" s="134" t="s">
        <v>352</v>
      </c>
      <c r="H4031" s="134" t="s">
        <v>1023</v>
      </c>
      <c r="I4031" s="134" t="s">
        <v>2</v>
      </c>
      <c r="J4031" s="135">
        <v>6722.04</v>
      </c>
      <c r="K4031" s="135">
        <v>1595.0300000000007</v>
      </c>
      <c r="L4031" s="135">
        <v>1580.0300000000007</v>
      </c>
      <c r="M4031" s="141" t="str">
        <f t="shared" si="125"/>
        <v>201602</v>
      </c>
    </row>
    <row r="4032" spans="1:13" x14ac:dyDescent="0.25">
      <c r="A4032" s="35" t="str">
        <f>VLOOKUP(B4032,ResCat!$A$2:$B$269,2,FALSE)</f>
        <v>HMOPMR</v>
      </c>
      <c r="B4032" s="68" t="str">
        <f>IF(ISNA(VLOOKUP(C4032,COA!$A$2:$B$340,2,FALSE)),"XXX",VLOOKUP(C4032,COA!$A$2:$B$340,2,FALSE))</f>
        <v>F20</v>
      </c>
      <c r="C4032" s="149" t="str">
        <f t="shared" si="126"/>
        <v>0011-1002-0012</v>
      </c>
      <c r="D4032" s="134" t="s">
        <v>458</v>
      </c>
      <c r="E4032" s="134" t="s">
        <v>453</v>
      </c>
      <c r="F4032" s="134" t="s">
        <v>452</v>
      </c>
      <c r="G4032" s="134" t="s">
        <v>352</v>
      </c>
      <c r="H4032" s="134" t="s">
        <v>1023</v>
      </c>
      <c r="I4032" s="134" t="s">
        <v>343</v>
      </c>
      <c r="J4032" s="135">
        <v>28.42</v>
      </c>
      <c r="K4032" s="135">
        <v>27.42</v>
      </c>
      <c r="L4032" s="135">
        <v>21.32</v>
      </c>
      <c r="M4032" s="141" t="str">
        <f t="shared" si="125"/>
        <v>201602</v>
      </c>
    </row>
    <row r="4033" spans="1:13" x14ac:dyDescent="0.25">
      <c r="A4033" s="35" t="str">
        <f>VLOOKUP(B4033,ResCat!$A$2:$B$269,2,FALSE)</f>
        <v>HMOPMR</v>
      </c>
      <c r="B4033" s="68" t="str">
        <f>IF(ISNA(VLOOKUP(C4033,COA!$A$2:$B$340,2,FALSE)),"XXX",VLOOKUP(C4033,COA!$A$2:$B$340,2,FALSE))</f>
        <v>F20</v>
      </c>
      <c r="C4033" s="149" t="str">
        <f t="shared" si="126"/>
        <v>0011-1002-0012</v>
      </c>
      <c r="D4033" s="134" t="s">
        <v>458</v>
      </c>
      <c r="E4033" s="134" t="s">
        <v>453</v>
      </c>
      <c r="F4033" s="134" t="s">
        <v>452</v>
      </c>
      <c r="G4033" s="134" t="s">
        <v>352</v>
      </c>
      <c r="H4033" s="134" t="s">
        <v>1023</v>
      </c>
      <c r="I4033" s="134" t="s">
        <v>1</v>
      </c>
      <c r="J4033" s="135">
        <v>5835.9</v>
      </c>
      <c r="K4033" s="135">
        <v>85.420000000000059</v>
      </c>
      <c r="L4033" s="135">
        <v>18.440000000000055</v>
      </c>
      <c r="M4033" s="141" t="str">
        <f t="shared" si="125"/>
        <v>201602</v>
      </c>
    </row>
    <row r="4034" spans="1:13" x14ac:dyDescent="0.25">
      <c r="A4034" s="35" t="str">
        <f>VLOOKUP(B4034,ResCat!$A$2:$B$269,2,FALSE)</f>
        <v>HMOPMR</v>
      </c>
      <c r="B4034" s="68" t="str">
        <f>IF(ISNA(VLOOKUP(C4034,COA!$A$2:$B$340,2,FALSE)),"XXX",VLOOKUP(C4034,COA!$A$2:$B$340,2,FALSE))</f>
        <v>F20</v>
      </c>
      <c r="C4034" s="149" t="str">
        <f t="shared" si="126"/>
        <v>0011-1002-0012</v>
      </c>
      <c r="D4034" s="134" t="s">
        <v>458</v>
      </c>
      <c r="E4034" s="134" t="s">
        <v>453</v>
      </c>
      <c r="F4034" s="134" t="s">
        <v>452</v>
      </c>
      <c r="G4034" s="134" t="s">
        <v>347</v>
      </c>
      <c r="H4034" s="134" t="s">
        <v>1023</v>
      </c>
      <c r="I4034" s="134" t="s">
        <v>3</v>
      </c>
      <c r="J4034" s="135">
        <v>47.370000000000005</v>
      </c>
      <c r="K4034" s="135">
        <v>-417.63</v>
      </c>
      <c r="L4034" s="135">
        <v>-417.63</v>
      </c>
      <c r="M4034" s="141" t="str">
        <f t="shared" si="125"/>
        <v>201603</v>
      </c>
    </row>
    <row r="4035" spans="1:13" x14ac:dyDescent="0.25">
      <c r="A4035" s="35" t="str">
        <f>VLOOKUP(B4035,ResCat!$A$2:$B$269,2,FALSE)</f>
        <v>HMOPMR</v>
      </c>
      <c r="B4035" s="68" t="str">
        <f>IF(ISNA(VLOOKUP(C4035,COA!$A$2:$B$340,2,FALSE)),"XXX",VLOOKUP(C4035,COA!$A$2:$B$340,2,FALSE))</f>
        <v>F20</v>
      </c>
      <c r="C4035" s="149" t="str">
        <f t="shared" si="126"/>
        <v>0011-1002-0012</v>
      </c>
      <c r="D4035" s="134" t="s">
        <v>458</v>
      </c>
      <c r="E4035" s="134" t="s">
        <v>453</v>
      </c>
      <c r="F4035" s="134" t="s">
        <v>452</v>
      </c>
      <c r="G4035" s="134" t="s">
        <v>347</v>
      </c>
      <c r="H4035" s="134" t="s">
        <v>1023</v>
      </c>
      <c r="I4035" s="134" t="s">
        <v>2</v>
      </c>
      <c r="J4035" s="135">
        <v>9610.7099999999973</v>
      </c>
      <c r="K4035" s="135">
        <v>1885.1500000000003</v>
      </c>
      <c r="L4035" s="135">
        <v>1815.1500000000003</v>
      </c>
      <c r="M4035" s="141" t="str">
        <f t="shared" si="125"/>
        <v>201603</v>
      </c>
    </row>
    <row r="4036" spans="1:13" x14ac:dyDescent="0.25">
      <c r="A4036" s="35" t="str">
        <f>VLOOKUP(B4036,ResCat!$A$2:$B$269,2,FALSE)</f>
        <v>HMOPMR</v>
      </c>
      <c r="B4036" s="68" t="str">
        <f>IF(ISNA(VLOOKUP(C4036,COA!$A$2:$B$340,2,FALSE)),"XXX",VLOOKUP(C4036,COA!$A$2:$B$340,2,FALSE))</f>
        <v>F20</v>
      </c>
      <c r="C4036" s="149" t="str">
        <f t="shared" si="126"/>
        <v>0011-1002-0012</v>
      </c>
      <c r="D4036" s="134" t="s">
        <v>458</v>
      </c>
      <c r="E4036" s="134" t="s">
        <v>453</v>
      </c>
      <c r="F4036" s="134" t="s">
        <v>452</v>
      </c>
      <c r="G4036" s="134" t="s">
        <v>347</v>
      </c>
      <c r="H4036" s="134" t="s">
        <v>1023</v>
      </c>
      <c r="I4036" s="134" t="s">
        <v>343</v>
      </c>
      <c r="J4036" s="135">
        <v>59.83</v>
      </c>
      <c r="K4036" s="135">
        <v>54.370000000000005</v>
      </c>
      <c r="L4036" s="135">
        <v>21.32</v>
      </c>
      <c r="M4036" s="141" t="str">
        <f t="shared" ref="M4036:M4099" si="127">IF(G4036&lt;$M$1,$M$1,G4036)</f>
        <v>201603</v>
      </c>
    </row>
    <row r="4037" spans="1:13" x14ac:dyDescent="0.25">
      <c r="A4037" s="35" t="str">
        <f>VLOOKUP(B4037,ResCat!$A$2:$B$269,2,FALSE)</f>
        <v>HMOPMR</v>
      </c>
      <c r="B4037" s="68" t="str">
        <f>IF(ISNA(VLOOKUP(C4037,COA!$A$2:$B$340,2,FALSE)),"XXX",VLOOKUP(C4037,COA!$A$2:$B$340,2,FALSE))</f>
        <v>F20</v>
      </c>
      <c r="C4037" s="149" t="str">
        <f t="shared" ref="C4037:C4100" si="128">D4037&amp;"-"&amp;E4037&amp;"-"&amp;F4037</f>
        <v>0011-1002-0012</v>
      </c>
      <c r="D4037" s="134" t="s">
        <v>458</v>
      </c>
      <c r="E4037" s="134" t="s">
        <v>453</v>
      </c>
      <c r="F4037" s="134" t="s">
        <v>452</v>
      </c>
      <c r="G4037" s="134" t="s">
        <v>347</v>
      </c>
      <c r="H4037" s="134" t="s">
        <v>1023</v>
      </c>
      <c r="I4037" s="134" t="s">
        <v>1</v>
      </c>
      <c r="J4037" s="135">
        <v>51.230000000000018</v>
      </c>
      <c r="K4037" s="135">
        <v>-1592.43</v>
      </c>
      <c r="L4037" s="135">
        <v>-1592.43</v>
      </c>
      <c r="M4037" s="141" t="str">
        <f t="shared" si="127"/>
        <v>201603</v>
      </c>
    </row>
    <row r="4038" spans="1:13" x14ac:dyDescent="0.25">
      <c r="A4038" s="35" t="str">
        <f>VLOOKUP(B4038,ResCat!$A$2:$B$269,2,FALSE)</f>
        <v>HMOPMR</v>
      </c>
      <c r="B4038" s="68" t="str">
        <f>IF(ISNA(VLOOKUP(C4038,COA!$A$2:$B$340,2,FALSE)),"XXX",VLOOKUP(C4038,COA!$A$2:$B$340,2,FALSE))</f>
        <v>F20</v>
      </c>
      <c r="C4038" s="149" t="str">
        <f t="shared" si="128"/>
        <v>0011-1002-0012</v>
      </c>
      <c r="D4038" s="134" t="s">
        <v>458</v>
      </c>
      <c r="E4038" s="134" t="s">
        <v>453</v>
      </c>
      <c r="F4038" s="134" t="s">
        <v>452</v>
      </c>
      <c r="G4038" s="134" t="s">
        <v>361</v>
      </c>
      <c r="H4038" s="134" t="s">
        <v>1023</v>
      </c>
      <c r="I4038" s="134" t="s">
        <v>3</v>
      </c>
      <c r="J4038" s="135">
        <v>121.82</v>
      </c>
      <c r="K4038" s="135">
        <v>-75</v>
      </c>
      <c r="L4038" s="135">
        <v>-75</v>
      </c>
      <c r="M4038" s="141" t="str">
        <f t="shared" si="127"/>
        <v>201604</v>
      </c>
    </row>
    <row r="4039" spans="1:13" x14ac:dyDescent="0.25">
      <c r="A4039" s="35" t="str">
        <f>VLOOKUP(B4039,ResCat!$A$2:$B$269,2,FALSE)</f>
        <v>HMOPMR</v>
      </c>
      <c r="B4039" s="68" t="str">
        <f>IF(ISNA(VLOOKUP(C4039,COA!$A$2:$B$340,2,FALSE)),"XXX",VLOOKUP(C4039,COA!$A$2:$B$340,2,FALSE))</f>
        <v>F20</v>
      </c>
      <c r="C4039" s="149" t="str">
        <f t="shared" si="128"/>
        <v>0011-1002-0012</v>
      </c>
      <c r="D4039" s="134" t="s">
        <v>458</v>
      </c>
      <c r="E4039" s="134" t="s">
        <v>453</v>
      </c>
      <c r="F4039" s="134" t="s">
        <v>452</v>
      </c>
      <c r="G4039" s="134" t="s">
        <v>361</v>
      </c>
      <c r="H4039" s="134" t="s">
        <v>1023</v>
      </c>
      <c r="I4039" s="134" t="s">
        <v>2</v>
      </c>
      <c r="J4039" s="135">
        <v>3368.94</v>
      </c>
      <c r="K4039" s="135">
        <v>1359.55</v>
      </c>
      <c r="L4039" s="135">
        <v>1314.55</v>
      </c>
      <c r="M4039" s="141" t="str">
        <f t="shared" si="127"/>
        <v>201604</v>
      </c>
    </row>
    <row r="4040" spans="1:13" x14ac:dyDescent="0.25">
      <c r="A4040" s="35" t="str">
        <f>VLOOKUP(B4040,ResCat!$A$2:$B$269,2,FALSE)</f>
        <v>HMOPMR</v>
      </c>
      <c r="B4040" s="68" t="str">
        <f>IF(ISNA(VLOOKUP(C4040,COA!$A$2:$B$340,2,FALSE)),"XXX",VLOOKUP(C4040,COA!$A$2:$B$340,2,FALSE))</f>
        <v>F20</v>
      </c>
      <c r="C4040" s="149" t="str">
        <f t="shared" si="128"/>
        <v>0011-1002-0012</v>
      </c>
      <c r="D4040" s="134" t="s">
        <v>458</v>
      </c>
      <c r="E4040" s="134" t="s">
        <v>453</v>
      </c>
      <c r="F4040" s="134" t="s">
        <v>452</v>
      </c>
      <c r="G4040" s="134" t="s">
        <v>361</v>
      </c>
      <c r="H4040" s="134" t="s">
        <v>1023</v>
      </c>
      <c r="I4040" s="134" t="s">
        <v>1</v>
      </c>
      <c r="J4040" s="135">
        <v>32916.559999999998</v>
      </c>
      <c r="K4040" s="135">
        <v>19913.810000000001</v>
      </c>
      <c r="L4040" s="135">
        <v>19913.810000000001</v>
      </c>
      <c r="M4040" s="141" t="str">
        <f t="shared" si="127"/>
        <v>201604</v>
      </c>
    </row>
    <row r="4041" spans="1:13" x14ac:dyDescent="0.25">
      <c r="A4041" s="35" t="str">
        <f>VLOOKUP(B4041,ResCat!$A$2:$B$269,2,FALSE)</f>
        <v>HMOPMR</v>
      </c>
      <c r="B4041" s="68" t="str">
        <f>IF(ISNA(VLOOKUP(C4041,COA!$A$2:$B$340,2,FALSE)),"XXX",VLOOKUP(C4041,COA!$A$2:$B$340,2,FALSE))</f>
        <v>F20</v>
      </c>
      <c r="C4041" s="149" t="str">
        <f t="shared" si="128"/>
        <v>0011-1002-0012</v>
      </c>
      <c r="D4041" s="134" t="s">
        <v>458</v>
      </c>
      <c r="E4041" s="134" t="s">
        <v>453</v>
      </c>
      <c r="F4041" s="134" t="s">
        <v>452</v>
      </c>
      <c r="G4041" s="134" t="s">
        <v>312</v>
      </c>
      <c r="H4041" s="134" t="s">
        <v>1023</v>
      </c>
      <c r="I4041" s="134" t="s">
        <v>3</v>
      </c>
      <c r="J4041" s="135">
        <v>83.9</v>
      </c>
      <c r="K4041" s="135">
        <v>83.9</v>
      </c>
      <c r="L4041" s="135">
        <v>83.9</v>
      </c>
      <c r="M4041" s="141" t="str">
        <f t="shared" si="127"/>
        <v>201605</v>
      </c>
    </row>
    <row r="4042" spans="1:13" x14ac:dyDescent="0.25">
      <c r="A4042" s="35" t="str">
        <f>VLOOKUP(B4042,ResCat!$A$2:$B$269,2,FALSE)</f>
        <v>HMOPMR</v>
      </c>
      <c r="B4042" s="68" t="str">
        <f>IF(ISNA(VLOOKUP(C4042,COA!$A$2:$B$340,2,FALSE)),"XXX",VLOOKUP(C4042,COA!$A$2:$B$340,2,FALSE))</f>
        <v>F20</v>
      </c>
      <c r="C4042" s="149" t="str">
        <f t="shared" si="128"/>
        <v>0011-1002-0012</v>
      </c>
      <c r="D4042" s="134" t="s">
        <v>458</v>
      </c>
      <c r="E4042" s="134" t="s">
        <v>453</v>
      </c>
      <c r="F4042" s="134" t="s">
        <v>452</v>
      </c>
      <c r="G4042" s="134" t="s">
        <v>312</v>
      </c>
      <c r="H4042" s="134" t="s">
        <v>1023</v>
      </c>
      <c r="I4042" s="134" t="s">
        <v>2</v>
      </c>
      <c r="J4042" s="135">
        <v>3144.4100000000003</v>
      </c>
      <c r="K4042" s="135">
        <v>1273.02</v>
      </c>
      <c r="L4042" s="135">
        <v>1243.02</v>
      </c>
      <c r="M4042" s="141" t="str">
        <f t="shared" si="127"/>
        <v>201605</v>
      </c>
    </row>
    <row r="4043" spans="1:13" x14ac:dyDescent="0.25">
      <c r="A4043" s="35" t="str">
        <f>VLOOKUP(B4043,ResCat!$A$2:$B$269,2,FALSE)</f>
        <v>HMOPMR</v>
      </c>
      <c r="B4043" s="68" t="str">
        <f>IF(ISNA(VLOOKUP(C4043,COA!$A$2:$B$340,2,FALSE)),"XXX",VLOOKUP(C4043,COA!$A$2:$B$340,2,FALSE))</f>
        <v>F20</v>
      </c>
      <c r="C4043" s="149" t="str">
        <f t="shared" si="128"/>
        <v>0011-1002-0012</v>
      </c>
      <c r="D4043" s="134" t="s">
        <v>458</v>
      </c>
      <c r="E4043" s="134" t="s">
        <v>453</v>
      </c>
      <c r="F4043" s="134" t="s">
        <v>452</v>
      </c>
      <c r="G4043" s="134" t="s">
        <v>312</v>
      </c>
      <c r="H4043" s="134" t="s">
        <v>1023</v>
      </c>
      <c r="I4043" s="134" t="s">
        <v>343</v>
      </c>
      <c r="J4043" s="135">
        <v>248.74</v>
      </c>
      <c r="K4043" s="135">
        <v>120.58000000000001</v>
      </c>
      <c r="L4043" s="135">
        <v>76.710000000000008</v>
      </c>
      <c r="M4043" s="141" t="str">
        <f t="shared" si="127"/>
        <v>201605</v>
      </c>
    </row>
    <row r="4044" spans="1:13" x14ac:dyDescent="0.25">
      <c r="A4044" s="35" t="str">
        <f>VLOOKUP(B4044,ResCat!$A$2:$B$269,2,FALSE)</f>
        <v>HMOPMR</v>
      </c>
      <c r="B4044" s="68" t="str">
        <f>IF(ISNA(VLOOKUP(C4044,COA!$A$2:$B$340,2,FALSE)),"XXX",VLOOKUP(C4044,COA!$A$2:$B$340,2,FALSE))</f>
        <v>F20</v>
      </c>
      <c r="C4044" s="149" t="str">
        <f t="shared" si="128"/>
        <v>0011-1002-0012</v>
      </c>
      <c r="D4044" s="134" t="s">
        <v>458</v>
      </c>
      <c r="E4044" s="134" t="s">
        <v>453</v>
      </c>
      <c r="F4044" s="134" t="s">
        <v>452</v>
      </c>
      <c r="G4044" s="134" t="s">
        <v>312</v>
      </c>
      <c r="H4044" s="134" t="s">
        <v>1023</v>
      </c>
      <c r="I4044" s="134" t="s">
        <v>1</v>
      </c>
      <c r="J4044" s="135">
        <v>376.26</v>
      </c>
      <c r="K4044" s="135">
        <v>376.26</v>
      </c>
      <c r="L4044" s="135">
        <v>251.66</v>
      </c>
      <c r="M4044" s="141" t="str">
        <f t="shared" si="127"/>
        <v>201605</v>
      </c>
    </row>
    <row r="4045" spans="1:13" x14ac:dyDescent="0.25">
      <c r="A4045" s="35" t="str">
        <f>VLOOKUP(B4045,ResCat!$A$2:$B$269,2,FALSE)</f>
        <v>HMOPMR</v>
      </c>
      <c r="B4045" s="68" t="str">
        <f>IF(ISNA(VLOOKUP(C4045,COA!$A$2:$B$340,2,FALSE)),"XXX",VLOOKUP(C4045,COA!$A$2:$B$340,2,FALSE))</f>
        <v>F20</v>
      </c>
      <c r="C4045" s="149" t="str">
        <f t="shared" si="128"/>
        <v>0011-1002-0012</v>
      </c>
      <c r="D4045" s="134" t="s">
        <v>458</v>
      </c>
      <c r="E4045" s="134" t="s">
        <v>453</v>
      </c>
      <c r="F4045" s="134" t="s">
        <v>452</v>
      </c>
      <c r="G4045" s="134" t="s">
        <v>357</v>
      </c>
      <c r="H4045" s="134" t="s">
        <v>1023</v>
      </c>
      <c r="I4045" s="134" t="s">
        <v>3</v>
      </c>
      <c r="J4045" s="135">
        <v>142.87</v>
      </c>
      <c r="K4045" s="135">
        <v>112.11000000000001</v>
      </c>
      <c r="L4045" s="135">
        <v>112.11000000000001</v>
      </c>
      <c r="M4045" s="141" t="str">
        <f t="shared" si="127"/>
        <v>201606</v>
      </c>
    </row>
    <row r="4046" spans="1:13" x14ac:dyDescent="0.25">
      <c r="A4046" s="35" t="str">
        <f>VLOOKUP(B4046,ResCat!$A$2:$B$269,2,FALSE)</f>
        <v>HMOPMR</v>
      </c>
      <c r="B4046" s="68" t="str">
        <f>IF(ISNA(VLOOKUP(C4046,COA!$A$2:$B$340,2,FALSE)),"XXX",VLOOKUP(C4046,COA!$A$2:$B$340,2,FALSE))</f>
        <v>F20</v>
      </c>
      <c r="C4046" s="149" t="str">
        <f t="shared" si="128"/>
        <v>0011-1002-0012</v>
      </c>
      <c r="D4046" s="134" t="s">
        <v>458</v>
      </c>
      <c r="E4046" s="134" t="s">
        <v>453</v>
      </c>
      <c r="F4046" s="134" t="s">
        <v>452</v>
      </c>
      <c r="G4046" s="134" t="s">
        <v>357</v>
      </c>
      <c r="H4046" s="134" t="s">
        <v>1023</v>
      </c>
      <c r="I4046" s="134" t="s">
        <v>0</v>
      </c>
      <c r="J4046" s="135">
        <v>2656.510000000007</v>
      </c>
      <c r="K4046" s="135">
        <v>138007.3300000001</v>
      </c>
      <c r="L4046" s="135">
        <v>137907.3300000001</v>
      </c>
      <c r="M4046" s="141" t="str">
        <f t="shared" si="127"/>
        <v>201606</v>
      </c>
    </row>
    <row r="4047" spans="1:13" x14ac:dyDescent="0.25">
      <c r="A4047" s="35" t="str">
        <f>VLOOKUP(B4047,ResCat!$A$2:$B$269,2,FALSE)</f>
        <v>HMOPMR</v>
      </c>
      <c r="B4047" s="68" t="str">
        <f>IF(ISNA(VLOOKUP(C4047,COA!$A$2:$B$340,2,FALSE)),"XXX",VLOOKUP(C4047,COA!$A$2:$B$340,2,FALSE))</f>
        <v>F20</v>
      </c>
      <c r="C4047" s="149" t="str">
        <f t="shared" si="128"/>
        <v>0011-1002-0012</v>
      </c>
      <c r="D4047" s="134" t="s">
        <v>458</v>
      </c>
      <c r="E4047" s="134" t="s">
        <v>453</v>
      </c>
      <c r="F4047" s="134" t="s">
        <v>452</v>
      </c>
      <c r="G4047" s="134" t="s">
        <v>357</v>
      </c>
      <c r="H4047" s="134" t="s">
        <v>1023</v>
      </c>
      <c r="I4047" s="134" t="s">
        <v>2</v>
      </c>
      <c r="J4047" s="135">
        <v>9416.14</v>
      </c>
      <c r="K4047" s="135">
        <v>1164.99</v>
      </c>
      <c r="L4047" s="135">
        <v>1149.99</v>
      </c>
      <c r="M4047" s="141" t="str">
        <f t="shared" si="127"/>
        <v>201606</v>
      </c>
    </row>
    <row r="4048" spans="1:13" x14ac:dyDescent="0.25">
      <c r="A4048" s="35" t="str">
        <f>VLOOKUP(B4048,ResCat!$A$2:$B$269,2,FALSE)</f>
        <v>HMOPMR</v>
      </c>
      <c r="B4048" s="68" t="str">
        <f>IF(ISNA(VLOOKUP(C4048,COA!$A$2:$B$340,2,FALSE)),"XXX",VLOOKUP(C4048,COA!$A$2:$B$340,2,FALSE))</f>
        <v>F20</v>
      </c>
      <c r="C4048" s="149" t="str">
        <f t="shared" si="128"/>
        <v>0011-1002-0012</v>
      </c>
      <c r="D4048" s="134" t="s">
        <v>458</v>
      </c>
      <c r="E4048" s="134" t="s">
        <v>453</v>
      </c>
      <c r="F4048" s="134" t="s">
        <v>452</v>
      </c>
      <c r="G4048" s="134" t="s">
        <v>357</v>
      </c>
      <c r="H4048" s="134" t="s">
        <v>1023</v>
      </c>
      <c r="I4048" s="134" t="s">
        <v>343</v>
      </c>
      <c r="J4048" s="135">
        <v>36.65</v>
      </c>
      <c r="K4048" s="135">
        <v>15.91</v>
      </c>
      <c r="L4048" s="135">
        <v>15.91</v>
      </c>
      <c r="M4048" s="141" t="str">
        <f t="shared" si="127"/>
        <v>201606</v>
      </c>
    </row>
    <row r="4049" spans="1:13" x14ac:dyDescent="0.25">
      <c r="A4049" s="35" t="str">
        <f>VLOOKUP(B4049,ResCat!$A$2:$B$269,2,FALSE)</f>
        <v>HMOPMR</v>
      </c>
      <c r="B4049" s="68" t="str">
        <f>IF(ISNA(VLOOKUP(C4049,COA!$A$2:$B$340,2,FALSE)),"XXX",VLOOKUP(C4049,COA!$A$2:$B$340,2,FALSE))</f>
        <v>F20</v>
      </c>
      <c r="C4049" s="149" t="str">
        <f t="shared" si="128"/>
        <v>0011-1002-0012</v>
      </c>
      <c r="D4049" s="134" t="s">
        <v>458</v>
      </c>
      <c r="E4049" s="134" t="s">
        <v>453</v>
      </c>
      <c r="F4049" s="134" t="s">
        <v>452</v>
      </c>
      <c r="G4049" s="134" t="s">
        <v>357</v>
      </c>
      <c r="H4049" s="134" t="s">
        <v>1023</v>
      </c>
      <c r="I4049" s="134" t="s">
        <v>1</v>
      </c>
      <c r="J4049" s="135">
        <v>3650.46</v>
      </c>
      <c r="K4049" s="135">
        <v>4002.3999999999996</v>
      </c>
      <c r="L4049" s="135">
        <v>3025.1099999999997</v>
      </c>
      <c r="M4049" s="141" t="str">
        <f t="shared" si="127"/>
        <v>201606</v>
      </c>
    </row>
    <row r="4050" spans="1:13" x14ac:dyDescent="0.25">
      <c r="A4050" s="35" t="str">
        <f>VLOOKUP(B4050,ResCat!$A$2:$B$269,2,FALSE)</f>
        <v>HMOPMR</v>
      </c>
      <c r="B4050" s="68" t="str">
        <f>IF(ISNA(VLOOKUP(C4050,COA!$A$2:$B$340,2,FALSE)),"XXX",VLOOKUP(C4050,COA!$A$2:$B$340,2,FALSE))</f>
        <v>F20</v>
      </c>
      <c r="C4050" s="149" t="str">
        <f t="shared" si="128"/>
        <v>0011-1002-0012</v>
      </c>
      <c r="D4050" s="134" t="s">
        <v>458</v>
      </c>
      <c r="E4050" s="134" t="s">
        <v>453</v>
      </c>
      <c r="F4050" s="134" t="s">
        <v>452</v>
      </c>
      <c r="G4050" s="134" t="s">
        <v>314</v>
      </c>
      <c r="H4050" s="134" t="s">
        <v>1023</v>
      </c>
      <c r="I4050" s="134" t="s">
        <v>3</v>
      </c>
      <c r="J4050" s="135">
        <v>52.279999999999994</v>
      </c>
      <c r="K4050" s="135">
        <v>21.16</v>
      </c>
      <c r="L4050" s="135">
        <v>21.16</v>
      </c>
      <c r="M4050" s="141" t="str">
        <f t="shared" si="127"/>
        <v>201607</v>
      </c>
    </row>
    <row r="4051" spans="1:13" x14ac:dyDescent="0.25">
      <c r="A4051" s="35" t="str">
        <f>VLOOKUP(B4051,ResCat!$A$2:$B$269,2,FALSE)</f>
        <v>HMOPMR</v>
      </c>
      <c r="B4051" s="68" t="str">
        <f>IF(ISNA(VLOOKUP(C4051,COA!$A$2:$B$340,2,FALSE)),"XXX",VLOOKUP(C4051,COA!$A$2:$B$340,2,FALSE))</f>
        <v>F20</v>
      </c>
      <c r="C4051" s="149" t="str">
        <f t="shared" si="128"/>
        <v>0011-1002-0012</v>
      </c>
      <c r="D4051" s="134" t="s">
        <v>458</v>
      </c>
      <c r="E4051" s="134" t="s">
        <v>453</v>
      </c>
      <c r="F4051" s="134" t="s">
        <v>452</v>
      </c>
      <c r="G4051" s="134" t="s">
        <v>314</v>
      </c>
      <c r="H4051" s="134" t="s">
        <v>1023</v>
      </c>
      <c r="I4051" s="134" t="s">
        <v>368</v>
      </c>
      <c r="J4051" s="135">
        <v>22.14</v>
      </c>
      <c r="K4051" s="135">
        <v>22.14</v>
      </c>
      <c r="L4051" s="135">
        <v>22.14</v>
      </c>
      <c r="M4051" s="141" t="str">
        <f t="shared" si="127"/>
        <v>201607</v>
      </c>
    </row>
    <row r="4052" spans="1:13" x14ac:dyDescent="0.25">
      <c r="A4052" s="35" t="str">
        <f>VLOOKUP(B4052,ResCat!$A$2:$B$269,2,FALSE)</f>
        <v>HMOPMR</v>
      </c>
      <c r="B4052" s="68" t="str">
        <f>IF(ISNA(VLOOKUP(C4052,COA!$A$2:$B$340,2,FALSE)),"XXX",VLOOKUP(C4052,COA!$A$2:$B$340,2,FALSE))</f>
        <v>F20</v>
      </c>
      <c r="C4052" s="149" t="str">
        <f t="shared" si="128"/>
        <v>0011-1002-0012</v>
      </c>
      <c r="D4052" s="134" t="s">
        <v>458</v>
      </c>
      <c r="E4052" s="134" t="s">
        <v>453</v>
      </c>
      <c r="F4052" s="134" t="s">
        <v>452</v>
      </c>
      <c r="G4052" s="134" t="s">
        <v>314</v>
      </c>
      <c r="H4052" s="134" t="s">
        <v>1023</v>
      </c>
      <c r="I4052" s="134" t="s">
        <v>2</v>
      </c>
      <c r="J4052" s="135">
        <v>10498.62</v>
      </c>
      <c r="K4052" s="135">
        <v>2156.88</v>
      </c>
      <c r="L4052" s="135">
        <v>2111.88</v>
      </c>
      <c r="M4052" s="141" t="str">
        <f t="shared" si="127"/>
        <v>201607</v>
      </c>
    </row>
    <row r="4053" spans="1:13" x14ac:dyDescent="0.25">
      <c r="A4053" s="35" t="str">
        <f>VLOOKUP(B4053,ResCat!$A$2:$B$269,2,FALSE)</f>
        <v>HMOPMR</v>
      </c>
      <c r="B4053" s="68" t="str">
        <f>IF(ISNA(VLOOKUP(C4053,COA!$A$2:$B$340,2,FALSE)),"XXX",VLOOKUP(C4053,COA!$A$2:$B$340,2,FALSE))</f>
        <v>F20</v>
      </c>
      <c r="C4053" s="149" t="str">
        <f t="shared" si="128"/>
        <v>0011-1002-0012</v>
      </c>
      <c r="D4053" s="134" t="s">
        <v>458</v>
      </c>
      <c r="E4053" s="134" t="s">
        <v>453</v>
      </c>
      <c r="F4053" s="134" t="s">
        <v>452</v>
      </c>
      <c r="G4053" s="134" t="s">
        <v>314</v>
      </c>
      <c r="H4053" s="134" t="s">
        <v>1023</v>
      </c>
      <c r="I4053" s="134" t="s">
        <v>343</v>
      </c>
      <c r="J4053" s="135">
        <v>57.78</v>
      </c>
      <c r="K4053" s="135">
        <v>34.67</v>
      </c>
      <c r="L4053" s="135">
        <v>34.67</v>
      </c>
      <c r="M4053" s="141" t="str">
        <f t="shared" si="127"/>
        <v>201607</v>
      </c>
    </row>
    <row r="4054" spans="1:13" x14ac:dyDescent="0.25">
      <c r="A4054" s="35" t="str">
        <f>VLOOKUP(B4054,ResCat!$A$2:$B$269,2,FALSE)</f>
        <v>HMOPMR</v>
      </c>
      <c r="B4054" s="68" t="str">
        <f>IF(ISNA(VLOOKUP(C4054,COA!$A$2:$B$340,2,FALSE)),"XXX",VLOOKUP(C4054,COA!$A$2:$B$340,2,FALSE))</f>
        <v>F20</v>
      </c>
      <c r="C4054" s="149" t="str">
        <f t="shared" si="128"/>
        <v>0011-1002-0012</v>
      </c>
      <c r="D4054" s="134" t="s">
        <v>458</v>
      </c>
      <c r="E4054" s="134" t="s">
        <v>453</v>
      </c>
      <c r="F4054" s="134" t="s">
        <v>452</v>
      </c>
      <c r="G4054" s="134" t="s">
        <v>314</v>
      </c>
      <c r="H4054" s="134" t="s">
        <v>1023</v>
      </c>
      <c r="I4054" s="134" t="s">
        <v>1</v>
      </c>
      <c r="J4054" s="135">
        <v>1259.7000000000003</v>
      </c>
      <c r="K4054" s="135">
        <v>-392.43000000000023</v>
      </c>
      <c r="L4054" s="135">
        <v>-943.95999999999935</v>
      </c>
      <c r="M4054" s="141" t="str">
        <f t="shared" si="127"/>
        <v>201607</v>
      </c>
    </row>
    <row r="4055" spans="1:13" x14ac:dyDescent="0.25">
      <c r="A4055" s="35" t="str">
        <f>VLOOKUP(B4055,ResCat!$A$2:$B$269,2,FALSE)</f>
        <v>HMOPMR</v>
      </c>
      <c r="B4055" s="68" t="str">
        <f>IF(ISNA(VLOOKUP(C4055,COA!$A$2:$B$340,2,FALSE)),"XXX",VLOOKUP(C4055,COA!$A$2:$B$340,2,FALSE))</f>
        <v>F20</v>
      </c>
      <c r="C4055" s="149" t="str">
        <f t="shared" si="128"/>
        <v>0011-1002-0012</v>
      </c>
      <c r="D4055" s="134" t="s">
        <v>458</v>
      </c>
      <c r="E4055" s="134" t="s">
        <v>453</v>
      </c>
      <c r="F4055" s="134" t="s">
        <v>452</v>
      </c>
      <c r="G4055" s="134" t="s">
        <v>339</v>
      </c>
      <c r="H4055" s="134" t="s">
        <v>1023</v>
      </c>
      <c r="I4055" s="134" t="s">
        <v>3</v>
      </c>
      <c r="J4055" s="135">
        <v>377.54</v>
      </c>
      <c r="K4055" s="135">
        <v>349.76</v>
      </c>
      <c r="L4055" s="135">
        <v>349.76</v>
      </c>
      <c r="M4055" s="141" t="str">
        <f t="shared" si="127"/>
        <v>201608</v>
      </c>
    </row>
    <row r="4056" spans="1:13" x14ac:dyDescent="0.25">
      <c r="A4056" s="35" t="str">
        <f>VLOOKUP(B4056,ResCat!$A$2:$B$269,2,FALSE)</f>
        <v>HMOPMR</v>
      </c>
      <c r="B4056" s="68" t="str">
        <f>IF(ISNA(VLOOKUP(C4056,COA!$A$2:$B$340,2,FALSE)),"XXX",VLOOKUP(C4056,COA!$A$2:$B$340,2,FALSE))</f>
        <v>F20</v>
      </c>
      <c r="C4056" s="149" t="str">
        <f t="shared" si="128"/>
        <v>0011-1002-0012</v>
      </c>
      <c r="D4056" s="134" t="s">
        <v>458</v>
      </c>
      <c r="E4056" s="134" t="s">
        <v>453</v>
      </c>
      <c r="F4056" s="134" t="s">
        <v>452</v>
      </c>
      <c r="G4056" s="134" t="s">
        <v>339</v>
      </c>
      <c r="H4056" s="134" t="s">
        <v>1023</v>
      </c>
      <c r="I4056" s="134" t="s">
        <v>368</v>
      </c>
      <c r="J4056" s="135">
        <v>22.14</v>
      </c>
      <c r="K4056" s="135">
        <v>22.14</v>
      </c>
      <c r="L4056" s="135">
        <v>22.14</v>
      </c>
      <c r="M4056" s="141" t="str">
        <f t="shared" si="127"/>
        <v>201608</v>
      </c>
    </row>
    <row r="4057" spans="1:13" x14ac:dyDescent="0.25">
      <c r="A4057" s="35" t="str">
        <f>VLOOKUP(B4057,ResCat!$A$2:$B$269,2,FALSE)</f>
        <v>HMOPMR</v>
      </c>
      <c r="B4057" s="68" t="str">
        <f>IF(ISNA(VLOOKUP(C4057,COA!$A$2:$B$340,2,FALSE)),"XXX",VLOOKUP(C4057,COA!$A$2:$B$340,2,FALSE))</f>
        <v>F20</v>
      </c>
      <c r="C4057" s="149" t="str">
        <f t="shared" si="128"/>
        <v>0011-1002-0012</v>
      </c>
      <c r="D4057" s="134" t="s">
        <v>458</v>
      </c>
      <c r="E4057" s="134" t="s">
        <v>453</v>
      </c>
      <c r="F4057" s="134" t="s">
        <v>452</v>
      </c>
      <c r="G4057" s="134" t="s">
        <v>339</v>
      </c>
      <c r="H4057" s="134" t="s">
        <v>1023</v>
      </c>
      <c r="I4057" s="134" t="s">
        <v>2</v>
      </c>
      <c r="J4057" s="135">
        <v>712.61</v>
      </c>
      <c r="K4057" s="135">
        <v>87.749999999999957</v>
      </c>
      <c r="L4057" s="135">
        <v>87.749999999999957</v>
      </c>
      <c r="M4057" s="141" t="str">
        <f t="shared" si="127"/>
        <v>201608</v>
      </c>
    </row>
    <row r="4058" spans="1:13" x14ac:dyDescent="0.25">
      <c r="A4058" s="35" t="str">
        <f>VLOOKUP(B4058,ResCat!$A$2:$B$269,2,FALSE)</f>
        <v>HMOPMR</v>
      </c>
      <c r="B4058" s="68" t="str">
        <f>IF(ISNA(VLOOKUP(C4058,COA!$A$2:$B$340,2,FALSE)),"XXX",VLOOKUP(C4058,COA!$A$2:$B$340,2,FALSE))</f>
        <v>F20</v>
      </c>
      <c r="C4058" s="149" t="str">
        <f t="shared" si="128"/>
        <v>0011-1002-0012</v>
      </c>
      <c r="D4058" s="134" t="s">
        <v>458</v>
      </c>
      <c r="E4058" s="134" t="s">
        <v>453</v>
      </c>
      <c r="F4058" s="134" t="s">
        <v>452</v>
      </c>
      <c r="G4058" s="134" t="s">
        <v>339</v>
      </c>
      <c r="H4058" s="134" t="s">
        <v>1023</v>
      </c>
      <c r="I4058" s="134" t="s">
        <v>343</v>
      </c>
      <c r="J4058" s="135">
        <v>21.13</v>
      </c>
      <c r="K4058" s="135">
        <v>18.86</v>
      </c>
      <c r="L4058" s="135">
        <v>18.86</v>
      </c>
      <c r="M4058" s="141" t="str">
        <f t="shared" si="127"/>
        <v>201608</v>
      </c>
    </row>
    <row r="4059" spans="1:13" x14ac:dyDescent="0.25">
      <c r="A4059" s="35" t="str">
        <f>VLOOKUP(B4059,ResCat!$A$2:$B$269,2,FALSE)</f>
        <v>HMOPMR</v>
      </c>
      <c r="B4059" s="68" t="str">
        <f>IF(ISNA(VLOOKUP(C4059,COA!$A$2:$B$340,2,FALSE)),"XXX",VLOOKUP(C4059,COA!$A$2:$B$340,2,FALSE))</f>
        <v>F20</v>
      </c>
      <c r="C4059" s="149" t="str">
        <f t="shared" si="128"/>
        <v>0011-1002-0012</v>
      </c>
      <c r="D4059" s="134" t="s">
        <v>458</v>
      </c>
      <c r="E4059" s="134" t="s">
        <v>453</v>
      </c>
      <c r="F4059" s="134" t="s">
        <v>452</v>
      </c>
      <c r="G4059" s="134" t="s">
        <v>339</v>
      </c>
      <c r="H4059" s="134" t="s">
        <v>1023</v>
      </c>
      <c r="I4059" s="134" t="s">
        <v>1</v>
      </c>
      <c r="J4059" s="135">
        <v>101.1699999999984</v>
      </c>
      <c r="K4059" s="135">
        <v>2625.99</v>
      </c>
      <c r="L4059" s="135">
        <v>2550.9899999999998</v>
      </c>
      <c r="M4059" s="141" t="str">
        <f t="shared" si="127"/>
        <v>201608</v>
      </c>
    </row>
    <row r="4060" spans="1:13" x14ac:dyDescent="0.25">
      <c r="A4060" s="35" t="str">
        <f>VLOOKUP(B4060,ResCat!$A$2:$B$269,2,FALSE)</f>
        <v>HMOPMR</v>
      </c>
      <c r="B4060" s="68" t="str">
        <f>IF(ISNA(VLOOKUP(C4060,COA!$A$2:$B$340,2,FALSE)),"XXX",VLOOKUP(C4060,COA!$A$2:$B$340,2,FALSE))</f>
        <v>F20</v>
      </c>
      <c r="C4060" s="149" t="str">
        <f t="shared" si="128"/>
        <v>0011-1002-0012</v>
      </c>
      <c r="D4060" s="134" t="s">
        <v>458</v>
      </c>
      <c r="E4060" s="134" t="s">
        <v>453</v>
      </c>
      <c r="F4060" s="134" t="s">
        <v>452</v>
      </c>
      <c r="G4060" s="134" t="s">
        <v>342</v>
      </c>
      <c r="H4060" s="134" t="s">
        <v>1023</v>
      </c>
      <c r="I4060" s="134" t="s">
        <v>3</v>
      </c>
      <c r="J4060" s="135">
        <v>938.37999999999988</v>
      </c>
      <c r="K4060" s="135">
        <v>505.12999999999994</v>
      </c>
      <c r="L4060" s="135">
        <v>490.12999999999994</v>
      </c>
      <c r="M4060" s="141" t="str">
        <f t="shared" si="127"/>
        <v>201609</v>
      </c>
    </row>
    <row r="4061" spans="1:13" x14ac:dyDescent="0.25">
      <c r="A4061" s="35" t="str">
        <f>VLOOKUP(B4061,ResCat!$A$2:$B$269,2,FALSE)</f>
        <v>HMOPMR</v>
      </c>
      <c r="B4061" s="68" t="str">
        <f>IF(ISNA(VLOOKUP(C4061,COA!$A$2:$B$340,2,FALSE)),"XXX",VLOOKUP(C4061,COA!$A$2:$B$340,2,FALSE))</f>
        <v>F20</v>
      </c>
      <c r="C4061" s="149" t="str">
        <f t="shared" si="128"/>
        <v>0011-1002-0012</v>
      </c>
      <c r="D4061" s="134" t="s">
        <v>458</v>
      </c>
      <c r="E4061" s="134" t="s">
        <v>453</v>
      </c>
      <c r="F4061" s="134" t="s">
        <v>452</v>
      </c>
      <c r="G4061" s="134" t="s">
        <v>342</v>
      </c>
      <c r="H4061" s="134" t="s">
        <v>1023</v>
      </c>
      <c r="I4061" s="134" t="s">
        <v>2</v>
      </c>
      <c r="J4061" s="135">
        <v>6765.5</v>
      </c>
      <c r="K4061" s="135">
        <v>1285.9099999999996</v>
      </c>
      <c r="L4061" s="135">
        <v>1285.9099999999996</v>
      </c>
      <c r="M4061" s="141" t="str">
        <f t="shared" si="127"/>
        <v>201609</v>
      </c>
    </row>
    <row r="4062" spans="1:13" x14ac:dyDescent="0.25">
      <c r="A4062" s="35" t="str">
        <f>VLOOKUP(B4062,ResCat!$A$2:$B$269,2,FALSE)</f>
        <v>HMOPMR</v>
      </c>
      <c r="B4062" s="68" t="str">
        <f>IF(ISNA(VLOOKUP(C4062,COA!$A$2:$B$340,2,FALSE)),"XXX",VLOOKUP(C4062,COA!$A$2:$B$340,2,FALSE))</f>
        <v>F20</v>
      </c>
      <c r="C4062" s="149" t="str">
        <f t="shared" si="128"/>
        <v>0011-1002-0012</v>
      </c>
      <c r="D4062" s="134" t="s">
        <v>458</v>
      </c>
      <c r="E4062" s="134" t="s">
        <v>453</v>
      </c>
      <c r="F4062" s="134" t="s">
        <v>452</v>
      </c>
      <c r="G4062" s="134" t="s">
        <v>342</v>
      </c>
      <c r="H4062" s="134" t="s">
        <v>1023</v>
      </c>
      <c r="I4062" s="134" t="s">
        <v>343</v>
      </c>
      <c r="J4062" s="135">
        <v>21.13</v>
      </c>
      <c r="K4062" s="135">
        <v>18.86</v>
      </c>
      <c r="L4062" s="135">
        <v>18.86</v>
      </c>
      <c r="M4062" s="141" t="str">
        <f t="shared" si="127"/>
        <v>201609</v>
      </c>
    </row>
    <row r="4063" spans="1:13" x14ac:dyDescent="0.25">
      <c r="A4063" s="35" t="str">
        <f>VLOOKUP(B4063,ResCat!$A$2:$B$269,2,FALSE)</f>
        <v>HMOPMR</v>
      </c>
      <c r="B4063" s="68" t="str">
        <f>IF(ISNA(VLOOKUP(C4063,COA!$A$2:$B$340,2,FALSE)),"XXX",VLOOKUP(C4063,COA!$A$2:$B$340,2,FALSE))</f>
        <v>F20</v>
      </c>
      <c r="C4063" s="149" t="str">
        <f t="shared" si="128"/>
        <v>0011-1002-0012</v>
      </c>
      <c r="D4063" s="134" t="s">
        <v>458</v>
      </c>
      <c r="E4063" s="134" t="s">
        <v>453</v>
      </c>
      <c r="F4063" s="134" t="s">
        <v>452</v>
      </c>
      <c r="G4063" s="134" t="s">
        <v>342</v>
      </c>
      <c r="H4063" s="134" t="s">
        <v>1023</v>
      </c>
      <c r="I4063" s="134" t="s">
        <v>1</v>
      </c>
      <c r="J4063" s="135">
        <v>4152</v>
      </c>
      <c r="K4063" s="135">
        <v>-1718.31</v>
      </c>
      <c r="L4063" s="135">
        <v>-1271.75</v>
      </c>
      <c r="M4063" s="141" t="str">
        <f t="shared" si="127"/>
        <v>201609</v>
      </c>
    </row>
    <row r="4064" spans="1:13" x14ac:dyDescent="0.25">
      <c r="A4064" s="35" t="str">
        <f>VLOOKUP(B4064,ResCat!$A$2:$B$269,2,FALSE)</f>
        <v>HMOPMR</v>
      </c>
      <c r="B4064" s="68" t="str">
        <f>IF(ISNA(VLOOKUP(C4064,COA!$A$2:$B$340,2,FALSE)),"XXX",VLOOKUP(C4064,COA!$A$2:$B$340,2,FALSE))</f>
        <v>F20</v>
      </c>
      <c r="C4064" s="149" t="str">
        <f t="shared" si="128"/>
        <v>0011-1002-0012</v>
      </c>
      <c r="D4064" s="134" t="s">
        <v>458</v>
      </c>
      <c r="E4064" s="134" t="s">
        <v>453</v>
      </c>
      <c r="F4064" s="134" t="s">
        <v>452</v>
      </c>
      <c r="G4064" s="134" t="s">
        <v>316</v>
      </c>
      <c r="H4064" s="134" t="s">
        <v>1023</v>
      </c>
      <c r="I4064" s="134" t="s">
        <v>3</v>
      </c>
      <c r="J4064" s="135">
        <v>2091.2199999999998</v>
      </c>
      <c r="K4064" s="135">
        <v>2433.5700000000002</v>
      </c>
      <c r="L4064" s="135">
        <v>2333.5700000000002</v>
      </c>
      <c r="M4064" s="141" t="str">
        <f t="shared" si="127"/>
        <v>201610</v>
      </c>
    </row>
    <row r="4065" spans="1:13" x14ac:dyDescent="0.25">
      <c r="A4065" s="35" t="str">
        <f>VLOOKUP(B4065,ResCat!$A$2:$B$269,2,FALSE)</f>
        <v>HMOPMR</v>
      </c>
      <c r="B4065" s="68" t="str">
        <f>IF(ISNA(VLOOKUP(C4065,COA!$A$2:$B$340,2,FALSE)),"XXX",VLOOKUP(C4065,COA!$A$2:$B$340,2,FALSE))</f>
        <v>F20</v>
      </c>
      <c r="C4065" s="149" t="str">
        <f t="shared" si="128"/>
        <v>0011-1002-0012</v>
      </c>
      <c r="D4065" s="134" t="s">
        <v>458</v>
      </c>
      <c r="E4065" s="134" t="s">
        <v>453</v>
      </c>
      <c r="F4065" s="134" t="s">
        <v>452</v>
      </c>
      <c r="G4065" s="134" t="s">
        <v>316</v>
      </c>
      <c r="H4065" s="134" t="s">
        <v>1023</v>
      </c>
      <c r="I4065" s="134" t="s">
        <v>368</v>
      </c>
      <c r="J4065" s="135">
        <v>22.14</v>
      </c>
      <c r="K4065" s="135">
        <v>22.14</v>
      </c>
      <c r="L4065" s="135">
        <v>22.14</v>
      </c>
      <c r="M4065" s="141" t="str">
        <f t="shared" si="127"/>
        <v>201610</v>
      </c>
    </row>
    <row r="4066" spans="1:13" x14ac:dyDescent="0.25">
      <c r="A4066" s="35" t="str">
        <f>VLOOKUP(B4066,ResCat!$A$2:$B$269,2,FALSE)</f>
        <v>HMOPMR</v>
      </c>
      <c r="B4066" s="68" t="str">
        <f>IF(ISNA(VLOOKUP(C4066,COA!$A$2:$B$340,2,FALSE)),"XXX",VLOOKUP(C4066,COA!$A$2:$B$340,2,FALSE))</f>
        <v>F20</v>
      </c>
      <c r="C4066" s="149" t="str">
        <f t="shared" si="128"/>
        <v>0011-1002-0012</v>
      </c>
      <c r="D4066" s="134" t="s">
        <v>458</v>
      </c>
      <c r="E4066" s="134" t="s">
        <v>453</v>
      </c>
      <c r="F4066" s="134" t="s">
        <v>452</v>
      </c>
      <c r="G4066" s="134" t="s">
        <v>316</v>
      </c>
      <c r="H4066" s="134" t="s">
        <v>1023</v>
      </c>
      <c r="I4066" s="134" t="s">
        <v>2</v>
      </c>
      <c r="J4066" s="135">
        <v>16395.98</v>
      </c>
      <c r="K4066" s="135">
        <v>4436.9999999999991</v>
      </c>
      <c r="L4066" s="135">
        <v>4391.9999999999991</v>
      </c>
      <c r="M4066" s="141" t="str">
        <f t="shared" si="127"/>
        <v>201610</v>
      </c>
    </row>
    <row r="4067" spans="1:13" x14ac:dyDescent="0.25">
      <c r="A4067" s="35" t="str">
        <f>VLOOKUP(B4067,ResCat!$A$2:$B$269,2,FALSE)</f>
        <v>HMOPMR</v>
      </c>
      <c r="B4067" s="68" t="str">
        <f>IF(ISNA(VLOOKUP(C4067,COA!$A$2:$B$340,2,FALSE)),"XXX",VLOOKUP(C4067,COA!$A$2:$B$340,2,FALSE))</f>
        <v>F20</v>
      </c>
      <c r="C4067" s="149" t="str">
        <f t="shared" si="128"/>
        <v>0011-1002-0012</v>
      </c>
      <c r="D4067" s="134" t="s">
        <v>458</v>
      </c>
      <c r="E4067" s="134" t="s">
        <v>453</v>
      </c>
      <c r="F4067" s="134" t="s">
        <v>452</v>
      </c>
      <c r="G4067" s="134" t="s">
        <v>316</v>
      </c>
      <c r="H4067" s="134" t="s">
        <v>1023</v>
      </c>
      <c r="I4067" s="134" t="s">
        <v>343</v>
      </c>
      <c r="J4067" s="135">
        <v>43.019999999999996</v>
      </c>
      <c r="K4067" s="135">
        <v>41.2</v>
      </c>
      <c r="L4067" s="135">
        <v>26.2</v>
      </c>
      <c r="M4067" s="141" t="str">
        <f t="shared" si="127"/>
        <v>201610</v>
      </c>
    </row>
    <row r="4068" spans="1:13" x14ac:dyDescent="0.25">
      <c r="A4068" s="35" t="str">
        <f>VLOOKUP(B4068,ResCat!$A$2:$B$269,2,FALSE)</f>
        <v>HMOPMR</v>
      </c>
      <c r="B4068" s="68" t="str">
        <f>IF(ISNA(VLOOKUP(C4068,COA!$A$2:$B$340,2,FALSE)),"XXX",VLOOKUP(C4068,COA!$A$2:$B$340,2,FALSE))</f>
        <v>F20</v>
      </c>
      <c r="C4068" s="149" t="str">
        <f t="shared" si="128"/>
        <v>0011-1002-0012</v>
      </c>
      <c r="D4068" s="134" t="s">
        <v>458</v>
      </c>
      <c r="E4068" s="134" t="s">
        <v>453</v>
      </c>
      <c r="F4068" s="134" t="s">
        <v>452</v>
      </c>
      <c r="G4068" s="134" t="s">
        <v>316</v>
      </c>
      <c r="H4068" s="134" t="s">
        <v>1023</v>
      </c>
      <c r="I4068" s="134" t="s">
        <v>1</v>
      </c>
      <c r="J4068" s="135">
        <v>157.59000000000196</v>
      </c>
      <c r="K4068" s="135">
        <v>2986.7499999999995</v>
      </c>
      <c r="L4068" s="135">
        <v>1327.1499999999996</v>
      </c>
      <c r="M4068" s="141" t="str">
        <f t="shared" si="127"/>
        <v>201610</v>
      </c>
    </row>
    <row r="4069" spans="1:13" x14ac:dyDescent="0.25">
      <c r="A4069" s="35" t="str">
        <f>VLOOKUP(B4069,ResCat!$A$2:$B$269,2,FALSE)</f>
        <v>HMOPMR</v>
      </c>
      <c r="B4069" s="68" t="str">
        <f>IF(ISNA(VLOOKUP(C4069,COA!$A$2:$B$340,2,FALSE)),"XXX",VLOOKUP(C4069,COA!$A$2:$B$340,2,FALSE))</f>
        <v>F20</v>
      </c>
      <c r="C4069" s="149" t="str">
        <f t="shared" si="128"/>
        <v>0011-1002-0012</v>
      </c>
      <c r="D4069" s="134" t="s">
        <v>458</v>
      </c>
      <c r="E4069" s="134" t="s">
        <v>453</v>
      </c>
      <c r="F4069" s="134" t="s">
        <v>452</v>
      </c>
      <c r="G4069" s="134" t="s">
        <v>318</v>
      </c>
      <c r="H4069" s="134" t="s">
        <v>1023</v>
      </c>
      <c r="I4069" s="134" t="s">
        <v>3</v>
      </c>
      <c r="J4069" s="135">
        <v>788.17</v>
      </c>
      <c r="K4069" s="135">
        <v>73.77000000000001</v>
      </c>
      <c r="L4069" s="135">
        <v>73.77000000000001</v>
      </c>
      <c r="M4069" s="141" t="str">
        <f t="shared" si="127"/>
        <v>201611</v>
      </c>
    </row>
    <row r="4070" spans="1:13" x14ac:dyDescent="0.25">
      <c r="A4070" s="35" t="str">
        <f>VLOOKUP(B4070,ResCat!$A$2:$B$269,2,FALSE)</f>
        <v>HMOPMR</v>
      </c>
      <c r="B4070" s="68" t="str">
        <f>IF(ISNA(VLOOKUP(C4070,COA!$A$2:$B$340,2,FALSE)),"XXX",VLOOKUP(C4070,COA!$A$2:$B$340,2,FALSE))</f>
        <v>F20</v>
      </c>
      <c r="C4070" s="149" t="str">
        <f t="shared" si="128"/>
        <v>0011-1002-0012</v>
      </c>
      <c r="D4070" s="134" t="s">
        <v>458</v>
      </c>
      <c r="E4070" s="134" t="s">
        <v>453</v>
      </c>
      <c r="F4070" s="134" t="s">
        <v>452</v>
      </c>
      <c r="G4070" s="134" t="s">
        <v>318</v>
      </c>
      <c r="H4070" s="134" t="s">
        <v>1023</v>
      </c>
      <c r="I4070" s="134" t="s">
        <v>0</v>
      </c>
      <c r="J4070" s="135">
        <v>1.8189894035458565E-11</v>
      </c>
      <c r="K4070" s="135">
        <v>322664</v>
      </c>
      <c r="L4070" s="135">
        <v>322664</v>
      </c>
      <c r="M4070" s="141" t="str">
        <f t="shared" si="127"/>
        <v>201611</v>
      </c>
    </row>
    <row r="4071" spans="1:13" x14ac:dyDescent="0.25">
      <c r="A4071" s="35" t="str">
        <f>VLOOKUP(B4071,ResCat!$A$2:$B$269,2,FALSE)</f>
        <v>HMOPMR</v>
      </c>
      <c r="B4071" s="68" t="str">
        <f>IF(ISNA(VLOOKUP(C4071,COA!$A$2:$B$340,2,FALSE)),"XXX",VLOOKUP(C4071,COA!$A$2:$B$340,2,FALSE))</f>
        <v>F20</v>
      </c>
      <c r="C4071" s="149" t="str">
        <f t="shared" si="128"/>
        <v>0011-1002-0012</v>
      </c>
      <c r="D4071" s="134" t="s">
        <v>458</v>
      </c>
      <c r="E4071" s="134" t="s">
        <v>453</v>
      </c>
      <c r="F4071" s="134" t="s">
        <v>452</v>
      </c>
      <c r="G4071" s="134" t="s">
        <v>318</v>
      </c>
      <c r="H4071" s="134" t="s">
        <v>1023</v>
      </c>
      <c r="I4071" s="134" t="s">
        <v>2</v>
      </c>
      <c r="J4071" s="135">
        <v>1330.78</v>
      </c>
      <c r="K4071" s="135">
        <v>199.83000000000004</v>
      </c>
      <c r="L4071" s="135">
        <v>184.83000000000004</v>
      </c>
      <c r="M4071" s="141" t="str">
        <f t="shared" si="127"/>
        <v>201611</v>
      </c>
    </row>
    <row r="4072" spans="1:13" x14ac:dyDescent="0.25">
      <c r="A4072" s="35" t="str">
        <f>VLOOKUP(B4072,ResCat!$A$2:$B$269,2,FALSE)</f>
        <v>HMOPMR</v>
      </c>
      <c r="B4072" s="68" t="str">
        <f>IF(ISNA(VLOOKUP(C4072,COA!$A$2:$B$340,2,FALSE)),"XXX",VLOOKUP(C4072,COA!$A$2:$B$340,2,FALSE))</f>
        <v>F20</v>
      </c>
      <c r="C4072" s="149" t="str">
        <f t="shared" si="128"/>
        <v>0011-1002-0012</v>
      </c>
      <c r="D4072" s="134" t="s">
        <v>458</v>
      </c>
      <c r="E4072" s="134" t="s">
        <v>453</v>
      </c>
      <c r="F4072" s="134" t="s">
        <v>452</v>
      </c>
      <c r="G4072" s="134" t="s">
        <v>318</v>
      </c>
      <c r="H4072" s="134" t="s">
        <v>1023</v>
      </c>
      <c r="I4072" s="134" t="s">
        <v>1</v>
      </c>
      <c r="J4072" s="135">
        <v>14005.51</v>
      </c>
      <c r="K4072" s="135">
        <v>8882.59</v>
      </c>
      <c r="L4072" s="135">
        <v>8657.59</v>
      </c>
      <c r="M4072" s="141" t="str">
        <f t="shared" si="127"/>
        <v>201611</v>
      </c>
    </row>
    <row r="4073" spans="1:13" x14ac:dyDescent="0.25">
      <c r="A4073" s="35" t="str">
        <f>VLOOKUP(B4073,ResCat!$A$2:$B$269,2,FALSE)</f>
        <v>HMOPMR</v>
      </c>
      <c r="B4073" s="68" t="str">
        <f>IF(ISNA(VLOOKUP(C4073,COA!$A$2:$B$340,2,FALSE)),"XXX",VLOOKUP(C4073,COA!$A$2:$B$340,2,FALSE))</f>
        <v>F20</v>
      </c>
      <c r="C4073" s="149" t="str">
        <f t="shared" si="128"/>
        <v>0011-1002-0012</v>
      </c>
      <c r="D4073" s="134" t="s">
        <v>458</v>
      </c>
      <c r="E4073" s="134" t="s">
        <v>453</v>
      </c>
      <c r="F4073" s="134" t="s">
        <v>452</v>
      </c>
      <c r="G4073" s="134" t="s">
        <v>320</v>
      </c>
      <c r="H4073" s="134" t="s">
        <v>1023</v>
      </c>
      <c r="I4073" s="134" t="s">
        <v>3</v>
      </c>
      <c r="J4073" s="135">
        <v>2208.2999999999997</v>
      </c>
      <c r="K4073" s="135">
        <v>761.61000000000013</v>
      </c>
      <c r="L4073" s="135">
        <v>661.61000000000013</v>
      </c>
      <c r="M4073" s="141" t="str">
        <f t="shared" si="127"/>
        <v>201612</v>
      </c>
    </row>
    <row r="4074" spans="1:13" x14ac:dyDescent="0.25">
      <c r="A4074" s="35" t="str">
        <f>VLOOKUP(B4074,ResCat!$A$2:$B$269,2,FALSE)</f>
        <v>HMOPMR</v>
      </c>
      <c r="B4074" s="68" t="str">
        <f>IF(ISNA(VLOOKUP(C4074,COA!$A$2:$B$340,2,FALSE)),"XXX",VLOOKUP(C4074,COA!$A$2:$B$340,2,FALSE))</f>
        <v>F20</v>
      </c>
      <c r="C4074" s="149" t="str">
        <f t="shared" si="128"/>
        <v>0011-1002-0012</v>
      </c>
      <c r="D4074" s="134" t="s">
        <v>458</v>
      </c>
      <c r="E4074" s="134" t="s">
        <v>453</v>
      </c>
      <c r="F4074" s="134" t="s">
        <v>452</v>
      </c>
      <c r="G4074" s="134" t="s">
        <v>320</v>
      </c>
      <c r="H4074" s="134" t="s">
        <v>1023</v>
      </c>
      <c r="I4074" s="134" t="s">
        <v>0</v>
      </c>
      <c r="J4074" s="135">
        <v>-1021102.0899999999</v>
      </c>
      <c r="K4074" s="135">
        <v>-9649</v>
      </c>
      <c r="L4074" s="135">
        <v>-9649</v>
      </c>
      <c r="M4074" s="141" t="str">
        <f t="shared" si="127"/>
        <v>201612</v>
      </c>
    </row>
    <row r="4075" spans="1:13" x14ac:dyDescent="0.25">
      <c r="A4075" s="35" t="str">
        <f>VLOOKUP(B4075,ResCat!$A$2:$B$269,2,FALSE)</f>
        <v>HMOPMR</v>
      </c>
      <c r="B4075" s="68" t="str">
        <f>IF(ISNA(VLOOKUP(C4075,COA!$A$2:$B$340,2,FALSE)),"XXX",VLOOKUP(C4075,COA!$A$2:$B$340,2,FALSE))</f>
        <v>F20</v>
      </c>
      <c r="C4075" s="149" t="str">
        <f t="shared" si="128"/>
        <v>0011-1002-0012</v>
      </c>
      <c r="D4075" s="134" t="s">
        <v>458</v>
      </c>
      <c r="E4075" s="134" t="s">
        <v>453</v>
      </c>
      <c r="F4075" s="134" t="s">
        <v>452</v>
      </c>
      <c r="G4075" s="134" t="s">
        <v>320</v>
      </c>
      <c r="H4075" s="134" t="s">
        <v>1023</v>
      </c>
      <c r="I4075" s="134" t="s">
        <v>2</v>
      </c>
      <c r="J4075" s="135">
        <v>1617.3099999999997</v>
      </c>
      <c r="K4075" s="135">
        <v>931.92000000000019</v>
      </c>
      <c r="L4075" s="135">
        <v>873.9100000000002</v>
      </c>
      <c r="M4075" s="141" t="str">
        <f t="shared" si="127"/>
        <v>201612</v>
      </c>
    </row>
    <row r="4076" spans="1:13" x14ac:dyDescent="0.25">
      <c r="A4076" s="35" t="str">
        <f>VLOOKUP(B4076,ResCat!$A$2:$B$269,2,FALSE)</f>
        <v>HMOPMR</v>
      </c>
      <c r="B4076" s="68" t="str">
        <f>IF(ISNA(VLOOKUP(C4076,COA!$A$2:$B$340,2,FALSE)),"XXX",VLOOKUP(C4076,COA!$A$2:$B$340,2,FALSE))</f>
        <v>F20</v>
      </c>
      <c r="C4076" s="149" t="str">
        <f t="shared" si="128"/>
        <v>0011-1002-0012</v>
      </c>
      <c r="D4076" s="134" t="s">
        <v>458</v>
      </c>
      <c r="E4076" s="134" t="s">
        <v>453</v>
      </c>
      <c r="F4076" s="134" t="s">
        <v>452</v>
      </c>
      <c r="G4076" s="134" t="s">
        <v>320</v>
      </c>
      <c r="H4076" s="134" t="s">
        <v>1023</v>
      </c>
      <c r="I4076" s="134" t="s">
        <v>343</v>
      </c>
      <c r="J4076" s="135">
        <v>164.44</v>
      </c>
      <c r="K4076" s="135">
        <v>160.47</v>
      </c>
      <c r="L4076" s="135">
        <v>40.67</v>
      </c>
      <c r="M4076" s="141" t="str">
        <f t="shared" si="127"/>
        <v>201612</v>
      </c>
    </row>
    <row r="4077" spans="1:13" x14ac:dyDescent="0.25">
      <c r="A4077" s="35" t="str">
        <f>VLOOKUP(B4077,ResCat!$A$2:$B$269,2,FALSE)</f>
        <v>HMOPMR</v>
      </c>
      <c r="B4077" s="68" t="str">
        <f>IF(ISNA(VLOOKUP(C4077,COA!$A$2:$B$340,2,FALSE)),"XXX",VLOOKUP(C4077,COA!$A$2:$B$340,2,FALSE))</f>
        <v>F20</v>
      </c>
      <c r="C4077" s="149" t="str">
        <f t="shared" si="128"/>
        <v>0011-1002-0012</v>
      </c>
      <c r="D4077" s="134" t="s">
        <v>458</v>
      </c>
      <c r="E4077" s="134" t="s">
        <v>453</v>
      </c>
      <c r="F4077" s="134" t="s">
        <v>452</v>
      </c>
      <c r="G4077" s="134" t="s">
        <v>320</v>
      </c>
      <c r="H4077" s="134" t="s">
        <v>1023</v>
      </c>
      <c r="I4077" s="134" t="s">
        <v>1</v>
      </c>
      <c r="J4077" s="135">
        <v>-24960.289999999997</v>
      </c>
      <c r="K4077" s="135">
        <v>-14609.929999999995</v>
      </c>
      <c r="L4077" s="135">
        <v>-14606.829999999996</v>
      </c>
      <c r="M4077" s="141" t="str">
        <f t="shared" si="127"/>
        <v>201612</v>
      </c>
    </row>
    <row r="4078" spans="1:13" x14ac:dyDescent="0.25">
      <c r="A4078" s="35" t="str">
        <f>VLOOKUP(B4078,ResCat!$A$2:$B$269,2,FALSE)</f>
        <v>HMOPMR</v>
      </c>
      <c r="B4078" s="68" t="str">
        <f>IF(ISNA(VLOOKUP(C4078,COA!$A$2:$B$340,2,FALSE)),"XXX",VLOOKUP(C4078,COA!$A$2:$B$340,2,FALSE))</f>
        <v>F20</v>
      </c>
      <c r="C4078" s="149" t="str">
        <f t="shared" si="128"/>
        <v>0011-1002-0012</v>
      </c>
      <c r="D4078" s="134" t="s">
        <v>458</v>
      </c>
      <c r="E4078" s="134" t="s">
        <v>453</v>
      </c>
      <c r="F4078" s="134" t="s">
        <v>452</v>
      </c>
      <c r="G4078" s="134" t="s">
        <v>322</v>
      </c>
      <c r="H4078" s="134" t="s">
        <v>1023</v>
      </c>
      <c r="I4078" s="134" t="s">
        <v>3</v>
      </c>
      <c r="J4078" s="135">
        <v>2313.7800000000002</v>
      </c>
      <c r="K4078" s="135">
        <v>2313.77</v>
      </c>
      <c r="L4078" s="135">
        <v>2313.77</v>
      </c>
      <c r="M4078" s="141" t="str">
        <f t="shared" si="127"/>
        <v>201701</v>
      </c>
    </row>
    <row r="4079" spans="1:13" x14ac:dyDescent="0.25">
      <c r="A4079" s="35" t="str">
        <f>VLOOKUP(B4079,ResCat!$A$2:$B$269,2,FALSE)</f>
        <v>HMOPMR</v>
      </c>
      <c r="B4079" s="68" t="str">
        <f>IF(ISNA(VLOOKUP(C4079,COA!$A$2:$B$340,2,FALSE)),"XXX",VLOOKUP(C4079,COA!$A$2:$B$340,2,FALSE))</f>
        <v>F20</v>
      </c>
      <c r="C4079" s="149" t="str">
        <f t="shared" si="128"/>
        <v>0011-1002-0012</v>
      </c>
      <c r="D4079" s="134" t="s">
        <v>458</v>
      </c>
      <c r="E4079" s="134" t="s">
        <v>453</v>
      </c>
      <c r="F4079" s="134" t="s">
        <v>452</v>
      </c>
      <c r="G4079" s="134" t="s">
        <v>322</v>
      </c>
      <c r="H4079" s="134" t="s">
        <v>1023</v>
      </c>
      <c r="I4079" s="134" t="s">
        <v>0</v>
      </c>
      <c r="J4079" s="135">
        <v>275526.69</v>
      </c>
      <c r="K4079" s="135">
        <v>84672</v>
      </c>
      <c r="L4079" s="135">
        <v>84672</v>
      </c>
      <c r="M4079" s="141" t="str">
        <f t="shared" si="127"/>
        <v>201701</v>
      </c>
    </row>
    <row r="4080" spans="1:13" x14ac:dyDescent="0.25">
      <c r="A4080" s="35" t="str">
        <f>VLOOKUP(B4080,ResCat!$A$2:$B$269,2,FALSE)</f>
        <v>HMOPMR</v>
      </c>
      <c r="B4080" s="68" t="str">
        <f>IF(ISNA(VLOOKUP(C4080,COA!$A$2:$B$340,2,FALSE)),"XXX",VLOOKUP(C4080,COA!$A$2:$B$340,2,FALSE))</f>
        <v>F20</v>
      </c>
      <c r="C4080" s="149" t="str">
        <f t="shared" si="128"/>
        <v>0011-1002-0012</v>
      </c>
      <c r="D4080" s="134" t="s">
        <v>458</v>
      </c>
      <c r="E4080" s="134" t="s">
        <v>453</v>
      </c>
      <c r="F4080" s="134" t="s">
        <v>452</v>
      </c>
      <c r="G4080" s="134" t="s">
        <v>322</v>
      </c>
      <c r="H4080" s="134" t="s">
        <v>1023</v>
      </c>
      <c r="I4080" s="134" t="s">
        <v>2</v>
      </c>
      <c r="J4080" s="135">
        <v>19044.25</v>
      </c>
      <c r="K4080" s="135">
        <v>6045.4099999999989</v>
      </c>
      <c r="L4080" s="135">
        <v>6010.4099999999989</v>
      </c>
      <c r="M4080" s="141" t="str">
        <f t="shared" si="127"/>
        <v>201701</v>
      </c>
    </row>
    <row r="4081" spans="1:13" x14ac:dyDescent="0.25">
      <c r="A4081" s="35" t="str">
        <f>VLOOKUP(B4081,ResCat!$A$2:$B$269,2,FALSE)</f>
        <v>HMOPMR</v>
      </c>
      <c r="B4081" s="68" t="str">
        <f>IF(ISNA(VLOOKUP(C4081,COA!$A$2:$B$340,2,FALSE)),"XXX",VLOOKUP(C4081,COA!$A$2:$B$340,2,FALSE))</f>
        <v>F20</v>
      </c>
      <c r="C4081" s="149" t="str">
        <f t="shared" si="128"/>
        <v>0011-1002-0012</v>
      </c>
      <c r="D4081" s="134" t="s">
        <v>458</v>
      </c>
      <c r="E4081" s="134" t="s">
        <v>453</v>
      </c>
      <c r="F4081" s="134" t="s">
        <v>452</v>
      </c>
      <c r="G4081" s="134" t="s">
        <v>322</v>
      </c>
      <c r="H4081" s="134" t="s">
        <v>1023</v>
      </c>
      <c r="I4081" s="134" t="s">
        <v>1</v>
      </c>
      <c r="J4081" s="135">
        <v>12300</v>
      </c>
      <c r="K4081" s="135">
        <v>2566.2700000000004</v>
      </c>
      <c r="L4081" s="135">
        <v>2516.2700000000004</v>
      </c>
      <c r="M4081" s="141" t="str">
        <f t="shared" si="127"/>
        <v>201701</v>
      </c>
    </row>
    <row r="4082" spans="1:13" x14ac:dyDescent="0.25">
      <c r="A4082" s="35" t="str">
        <f>VLOOKUP(B4082,ResCat!$A$2:$B$269,2,FALSE)</f>
        <v>HMOPMR</v>
      </c>
      <c r="B4082" s="68" t="str">
        <f>IF(ISNA(VLOOKUP(C4082,COA!$A$2:$B$340,2,FALSE)),"XXX",VLOOKUP(C4082,COA!$A$2:$B$340,2,FALSE))</f>
        <v>F20</v>
      </c>
      <c r="C4082" s="149" t="str">
        <f t="shared" si="128"/>
        <v>0011-1002-0012</v>
      </c>
      <c r="D4082" s="134" t="s">
        <v>458</v>
      </c>
      <c r="E4082" s="134" t="s">
        <v>453</v>
      </c>
      <c r="F4082" s="134" t="s">
        <v>452</v>
      </c>
      <c r="G4082" s="134" t="s">
        <v>324</v>
      </c>
      <c r="H4082" s="134" t="s">
        <v>1023</v>
      </c>
      <c r="I4082" s="134" t="s">
        <v>3</v>
      </c>
      <c r="J4082" s="135">
        <v>-670.84</v>
      </c>
      <c r="K4082" s="135">
        <v>-687.63</v>
      </c>
      <c r="L4082" s="135">
        <v>-687.63</v>
      </c>
      <c r="M4082" s="141" t="str">
        <f t="shared" si="127"/>
        <v>201702</v>
      </c>
    </row>
    <row r="4083" spans="1:13" x14ac:dyDescent="0.25">
      <c r="A4083" s="35" t="str">
        <f>VLOOKUP(B4083,ResCat!$A$2:$B$269,2,FALSE)</f>
        <v>HMOPMR</v>
      </c>
      <c r="B4083" s="68" t="str">
        <f>IF(ISNA(VLOOKUP(C4083,COA!$A$2:$B$340,2,FALSE)),"XXX",VLOOKUP(C4083,COA!$A$2:$B$340,2,FALSE))</f>
        <v>F20</v>
      </c>
      <c r="C4083" s="149" t="str">
        <f t="shared" si="128"/>
        <v>0011-1002-0012</v>
      </c>
      <c r="D4083" s="134" t="s">
        <v>458</v>
      </c>
      <c r="E4083" s="134" t="s">
        <v>453</v>
      </c>
      <c r="F4083" s="134" t="s">
        <v>452</v>
      </c>
      <c r="G4083" s="134" t="s">
        <v>324</v>
      </c>
      <c r="H4083" s="134" t="s">
        <v>1023</v>
      </c>
      <c r="I4083" s="134" t="s">
        <v>2</v>
      </c>
      <c r="J4083" s="135">
        <v>5172.3599999999997</v>
      </c>
      <c r="K4083" s="135">
        <v>1452.0500000000002</v>
      </c>
      <c r="L4083" s="135">
        <v>1339.7000000000003</v>
      </c>
      <c r="M4083" s="141" t="str">
        <f t="shared" si="127"/>
        <v>201702</v>
      </c>
    </row>
    <row r="4084" spans="1:13" x14ac:dyDescent="0.25">
      <c r="A4084" s="35" t="str">
        <f>VLOOKUP(B4084,ResCat!$A$2:$B$269,2,FALSE)</f>
        <v>HMOPMR</v>
      </c>
      <c r="B4084" s="68" t="str">
        <f>IF(ISNA(VLOOKUP(C4084,COA!$A$2:$B$340,2,FALSE)),"XXX",VLOOKUP(C4084,COA!$A$2:$B$340,2,FALSE))</f>
        <v>F20</v>
      </c>
      <c r="C4084" s="149" t="str">
        <f t="shared" si="128"/>
        <v>0011-1002-0012</v>
      </c>
      <c r="D4084" s="134" t="s">
        <v>458</v>
      </c>
      <c r="E4084" s="134" t="s">
        <v>453</v>
      </c>
      <c r="F4084" s="134" t="s">
        <v>452</v>
      </c>
      <c r="G4084" s="134" t="s">
        <v>324</v>
      </c>
      <c r="H4084" s="134" t="s">
        <v>1023</v>
      </c>
      <c r="I4084" s="134" t="s">
        <v>1</v>
      </c>
      <c r="J4084" s="135">
        <v>22733.620000000003</v>
      </c>
      <c r="K4084" s="135">
        <v>-113.88999999999999</v>
      </c>
      <c r="L4084" s="135">
        <v>-38.889999999999972</v>
      </c>
      <c r="M4084" s="141" t="str">
        <f t="shared" si="127"/>
        <v>201702</v>
      </c>
    </row>
    <row r="4085" spans="1:13" x14ac:dyDescent="0.25">
      <c r="A4085" s="35" t="str">
        <f>VLOOKUP(B4085,ResCat!$A$2:$B$269,2,FALSE)</f>
        <v>HMOPMR</v>
      </c>
      <c r="B4085" s="68" t="str">
        <f>IF(ISNA(VLOOKUP(C4085,COA!$A$2:$B$340,2,FALSE)),"XXX",VLOOKUP(C4085,COA!$A$2:$B$340,2,FALSE))</f>
        <v>F20</v>
      </c>
      <c r="C4085" s="149" t="str">
        <f t="shared" si="128"/>
        <v>0011-1002-0012</v>
      </c>
      <c r="D4085" s="134" t="s">
        <v>458</v>
      </c>
      <c r="E4085" s="134" t="s">
        <v>453</v>
      </c>
      <c r="F4085" s="134" t="s">
        <v>452</v>
      </c>
      <c r="G4085" s="134" t="s">
        <v>326</v>
      </c>
      <c r="H4085" s="134" t="s">
        <v>1023</v>
      </c>
      <c r="I4085" s="134" t="s">
        <v>3</v>
      </c>
      <c r="J4085" s="135">
        <v>24924.969999999998</v>
      </c>
      <c r="K4085" s="135">
        <v>21432.930000000004</v>
      </c>
      <c r="L4085" s="135">
        <v>21432.930000000004</v>
      </c>
      <c r="M4085" s="141" t="str">
        <f t="shared" si="127"/>
        <v>201703</v>
      </c>
    </row>
    <row r="4086" spans="1:13" x14ac:dyDescent="0.25">
      <c r="A4086" s="35" t="str">
        <f>VLOOKUP(B4086,ResCat!$A$2:$B$269,2,FALSE)</f>
        <v>HMOPMR</v>
      </c>
      <c r="B4086" s="68" t="str">
        <f>IF(ISNA(VLOOKUP(C4086,COA!$A$2:$B$340,2,FALSE)),"XXX",VLOOKUP(C4086,COA!$A$2:$B$340,2,FALSE))</f>
        <v>F20</v>
      </c>
      <c r="C4086" s="149" t="str">
        <f t="shared" si="128"/>
        <v>0011-1002-0012</v>
      </c>
      <c r="D4086" s="134" t="s">
        <v>458</v>
      </c>
      <c r="E4086" s="134" t="s">
        <v>453</v>
      </c>
      <c r="F4086" s="134" t="s">
        <v>452</v>
      </c>
      <c r="G4086" s="134" t="s">
        <v>326</v>
      </c>
      <c r="H4086" s="134" t="s">
        <v>1023</v>
      </c>
      <c r="I4086" s="134" t="s">
        <v>336</v>
      </c>
      <c r="J4086" s="135">
        <v>885.9</v>
      </c>
      <c r="K4086" s="135">
        <v>103.92</v>
      </c>
      <c r="L4086" s="135">
        <v>103.92</v>
      </c>
      <c r="M4086" s="141" t="str">
        <f t="shared" si="127"/>
        <v>201703</v>
      </c>
    </row>
    <row r="4087" spans="1:13" x14ac:dyDescent="0.25">
      <c r="A4087" s="35" t="str">
        <f>VLOOKUP(B4087,ResCat!$A$2:$B$269,2,FALSE)</f>
        <v>HMOPMR</v>
      </c>
      <c r="B4087" s="68" t="str">
        <f>IF(ISNA(VLOOKUP(C4087,COA!$A$2:$B$340,2,FALSE)),"XXX",VLOOKUP(C4087,COA!$A$2:$B$340,2,FALSE))</f>
        <v>F20</v>
      </c>
      <c r="C4087" s="149" t="str">
        <f t="shared" si="128"/>
        <v>0011-1002-0012</v>
      </c>
      <c r="D4087" s="134" t="s">
        <v>458</v>
      </c>
      <c r="E4087" s="134" t="s">
        <v>453</v>
      </c>
      <c r="F4087" s="134" t="s">
        <v>452</v>
      </c>
      <c r="G4087" s="134" t="s">
        <v>326</v>
      </c>
      <c r="H4087" s="134" t="s">
        <v>1023</v>
      </c>
      <c r="I4087" s="134" t="s">
        <v>2</v>
      </c>
      <c r="J4087" s="135">
        <v>7466.6600000000008</v>
      </c>
      <c r="K4087" s="135">
        <v>2720.8699999999994</v>
      </c>
      <c r="L4087" s="135">
        <v>2685.8699999999994</v>
      </c>
      <c r="M4087" s="141" t="str">
        <f t="shared" si="127"/>
        <v>201703</v>
      </c>
    </row>
    <row r="4088" spans="1:13" x14ac:dyDescent="0.25">
      <c r="A4088" s="35" t="str">
        <f>VLOOKUP(B4088,ResCat!$A$2:$B$269,2,FALSE)</f>
        <v>HMOPMR</v>
      </c>
      <c r="B4088" s="68" t="str">
        <f>IF(ISNA(VLOOKUP(C4088,COA!$A$2:$B$340,2,FALSE)),"XXX",VLOOKUP(C4088,COA!$A$2:$B$340,2,FALSE))</f>
        <v>F20</v>
      </c>
      <c r="C4088" s="149" t="str">
        <f t="shared" si="128"/>
        <v>0011-1002-0012</v>
      </c>
      <c r="D4088" s="134" t="s">
        <v>458</v>
      </c>
      <c r="E4088" s="134" t="s">
        <v>453</v>
      </c>
      <c r="F4088" s="134" t="s">
        <v>452</v>
      </c>
      <c r="G4088" s="134" t="s">
        <v>326</v>
      </c>
      <c r="H4088" s="134" t="s">
        <v>1023</v>
      </c>
      <c r="I4088" s="134" t="s">
        <v>1</v>
      </c>
      <c r="J4088" s="135">
        <v>6554.76</v>
      </c>
      <c r="K4088" s="135">
        <v>4479.2000000000007</v>
      </c>
      <c r="L4088" s="135">
        <v>4372.16</v>
      </c>
      <c r="M4088" s="141" t="str">
        <f t="shared" si="127"/>
        <v>201703</v>
      </c>
    </row>
    <row r="4089" spans="1:13" x14ac:dyDescent="0.25">
      <c r="A4089" s="35" t="str">
        <f>VLOOKUP(B4089,ResCat!$A$2:$B$269,2,FALSE)</f>
        <v>HMOPMR</v>
      </c>
      <c r="B4089" s="68" t="str">
        <f>IF(ISNA(VLOOKUP(C4089,COA!$A$2:$B$340,2,FALSE)),"XXX",VLOOKUP(C4089,COA!$A$2:$B$340,2,FALSE))</f>
        <v>F20</v>
      </c>
      <c r="C4089" s="149" t="str">
        <f t="shared" si="128"/>
        <v>0011-1002-0012</v>
      </c>
      <c r="D4089" s="134" t="s">
        <v>458</v>
      </c>
      <c r="E4089" s="134" t="s">
        <v>453</v>
      </c>
      <c r="F4089" s="134" t="s">
        <v>452</v>
      </c>
      <c r="G4089" s="134" t="s">
        <v>328</v>
      </c>
      <c r="H4089" s="134" t="s">
        <v>1023</v>
      </c>
      <c r="I4089" s="134" t="s">
        <v>3</v>
      </c>
      <c r="J4089" s="135">
        <v>-950.09000000000037</v>
      </c>
      <c r="K4089" s="135">
        <v>-931.81999999999994</v>
      </c>
      <c r="L4089" s="135">
        <v>-931.81999999999994</v>
      </c>
      <c r="M4089" s="141" t="str">
        <f t="shared" si="127"/>
        <v>201704</v>
      </c>
    </row>
    <row r="4090" spans="1:13" x14ac:dyDescent="0.25">
      <c r="A4090" s="35" t="str">
        <f>VLOOKUP(B4090,ResCat!$A$2:$B$269,2,FALSE)</f>
        <v>HMOPMR</v>
      </c>
      <c r="B4090" s="68" t="str">
        <f>IF(ISNA(VLOOKUP(C4090,COA!$A$2:$B$340,2,FALSE)),"XXX",VLOOKUP(C4090,COA!$A$2:$B$340,2,FALSE))</f>
        <v>F20</v>
      </c>
      <c r="C4090" s="149" t="str">
        <f t="shared" si="128"/>
        <v>0011-1002-0012</v>
      </c>
      <c r="D4090" s="134" t="s">
        <v>458</v>
      </c>
      <c r="E4090" s="134" t="s">
        <v>453</v>
      </c>
      <c r="F4090" s="134" t="s">
        <v>452</v>
      </c>
      <c r="G4090" s="134" t="s">
        <v>328</v>
      </c>
      <c r="H4090" s="134" t="s">
        <v>1023</v>
      </c>
      <c r="I4090" s="134" t="s">
        <v>2</v>
      </c>
      <c r="J4090" s="135">
        <v>18380.37</v>
      </c>
      <c r="K4090" s="135">
        <v>13107.48</v>
      </c>
      <c r="L4090" s="135">
        <v>13022.48</v>
      </c>
      <c r="M4090" s="141" t="str">
        <f t="shared" si="127"/>
        <v>201704</v>
      </c>
    </row>
    <row r="4091" spans="1:13" x14ac:dyDescent="0.25">
      <c r="A4091" s="35" t="str">
        <f>VLOOKUP(B4091,ResCat!$A$2:$B$269,2,FALSE)</f>
        <v>HMOPMR</v>
      </c>
      <c r="B4091" s="68" t="str">
        <f>IF(ISNA(VLOOKUP(C4091,COA!$A$2:$B$340,2,FALSE)),"XXX",VLOOKUP(C4091,COA!$A$2:$B$340,2,FALSE))</f>
        <v>F20</v>
      </c>
      <c r="C4091" s="149" t="str">
        <f t="shared" si="128"/>
        <v>0011-1002-0012</v>
      </c>
      <c r="D4091" s="134" t="s">
        <v>458</v>
      </c>
      <c r="E4091" s="134" t="s">
        <v>453</v>
      </c>
      <c r="F4091" s="134" t="s">
        <v>452</v>
      </c>
      <c r="G4091" s="134" t="s">
        <v>328</v>
      </c>
      <c r="H4091" s="134" t="s">
        <v>1023</v>
      </c>
      <c r="I4091" s="134" t="s">
        <v>1</v>
      </c>
      <c r="J4091" s="135">
        <v>-16894.079999999998</v>
      </c>
      <c r="K4091" s="135">
        <v>-2248.5599999999995</v>
      </c>
      <c r="L4091" s="135">
        <v>-2273.5599999999995</v>
      </c>
      <c r="M4091" s="141" t="str">
        <f t="shared" si="127"/>
        <v>201704</v>
      </c>
    </row>
    <row r="4092" spans="1:13" x14ac:dyDescent="0.25">
      <c r="A4092" s="35" t="str">
        <f>VLOOKUP(B4092,ResCat!$A$2:$B$269,2,FALSE)</f>
        <v>HMOPMR</v>
      </c>
      <c r="B4092" s="68" t="str">
        <f>IF(ISNA(VLOOKUP(C4092,COA!$A$2:$B$340,2,FALSE)),"XXX",VLOOKUP(C4092,COA!$A$2:$B$340,2,FALSE))</f>
        <v>F20</v>
      </c>
      <c r="C4092" s="149" t="str">
        <f t="shared" si="128"/>
        <v>0011-1002-0012</v>
      </c>
      <c r="D4092" s="134" t="s">
        <v>458</v>
      </c>
      <c r="E4092" s="134" t="s">
        <v>453</v>
      </c>
      <c r="F4092" s="134" t="s">
        <v>452</v>
      </c>
      <c r="G4092" s="134" t="s">
        <v>330</v>
      </c>
      <c r="H4092" s="134" t="s">
        <v>1023</v>
      </c>
      <c r="I4092" s="134" t="s">
        <v>3</v>
      </c>
      <c r="J4092" s="135">
        <v>13967.909999999998</v>
      </c>
      <c r="K4092" s="135">
        <v>10476.099999999999</v>
      </c>
      <c r="L4092" s="135">
        <v>10476.099999999999</v>
      </c>
      <c r="M4092" s="141" t="str">
        <f t="shared" si="127"/>
        <v>201705</v>
      </c>
    </row>
    <row r="4093" spans="1:13" x14ac:dyDescent="0.25">
      <c r="A4093" s="35" t="str">
        <f>VLOOKUP(B4093,ResCat!$A$2:$B$269,2,FALSE)</f>
        <v>HMOPMR</v>
      </c>
      <c r="B4093" s="68" t="str">
        <f>IF(ISNA(VLOOKUP(C4093,COA!$A$2:$B$340,2,FALSE)),"XXX",VLOOKUP(C4093,COA!$A$2:$B$340,2,FALSE))</f>
        <v>F20</v>
      </c>
      <c r="C4093" s="149" t="str">
        <f t="shared" si="128"/>
        <v>0011-1002-0012</v>
      </c>
      <c r="D4093" s="134" t="s">
        <v>458</v>
      </c>
      <c r="E4093" s="134" t="s">
        <v>453</v>
      </c>
      <c r="F4093" s="134" t="s">
        <v>452</v>
      </c>
      <c r="G4093" s="134" t="s">
        <v>330</v>
      </c>
      <c r="H4093" s="134" t="s">
        <v>1023</v>
      </c>
      <c r="I4093" s="134" t="s">
        <v>0</v>
      </c>
      <c r="J4093" s="135">
        <v>3910.1399999999931</v>
      </c>
      <c r="K4093" s="135">
        <v>-1765.0000000000018</v>
      </c>
      <c r="L4093" s="135">
        <v>-1665.0000000000018</v>
      </c>
      <c r="M4093" s="141" t="str">
        <f t="shared" si="127"/>
        <v>201705</v>
      </c>
    </row>
    <row r="4094" spans="1:13" x14ac:dyDescent="0.25">
      <c r="A4094" s="35" t="str">
        <f>VLOOKUP(B4094,ResCat!$A$2:$B$269,2,FALSE)</f>
        <v>HMOPMR</v>
      </c>
      <c r="B4094" s="68" t="str">
        <f>IF(ISNA(VLOOKUP(C4094,COA!$A$2:$B$340,2,FALSE)),"XXX",VLOOKUP(C4094,COA!$A$2:$B$340,2,FALSE))</f>
        <v>F20</v>
      </c>
      <c r="C4094" s="149" t="str">
        <f t="shared" si="128"/>
        <v>0011-1002-0012</v>
      </c>
      <c r="D4094" s="134" t="s">
        <v>458</v>
      </c>
      <c r="E4094" s="134" t="s">
        <v>453</v>
      </c>
      <c r="F4094" s="134" t="s">
        <v>452</v>
      </c>
      <c r="G4094" s="134" t="s">
        <v>330</v>
      </c>
      <c r="H4094" s="134" t="s">
        <v>1023</v>
      </c>
      <c r="I4094" s="134" t="s">
        <v>336</v>
      </c>
      <c r="J4094" s="135">
        <v>180</v>
      </c>
      <c r="K4094" s="135">
        <v>51.96</v>
      </c>
      <c r="L4094" s="135">
        <v>51.96</v>
      </c>
      <c r="M4094" s="141" t="str">
        <f t="shared" si="127"/>
        <v>201705</v>
      </c>
    </row>
    <row r="4095" spans="1:13" x14ac:dyDescent="0.25">
      <c r="A4095" s="35" t="str">
        <f>VLOOKUP(B4095,ResCat!$A$2:$B$269,2,FALSE)</f>
        <v>HMOPMR</v>
      </c>
      <c r="B4095" s="68" t="str">
        <f>IF(ISNA(VLOOKUP(C4095,COA!$A$2:$B$340,2,FALSE)),"XXX",VLOOKUP(C4095,COA!$A$2:$B$340,2,FALSE))</f>
        <v>F20</v>
      </c>
      <c r="C4095" s="149" t="str">
        <f t="shared" si="128"/>
        <v>0011-1002-0012</v>
      </c>
      <c r="D4095" s="134" t="s">
        <v>458</v>
      </c>
      <c r="E4095" s="134" t="s">
        <v>453</v>
      </c>
      <c r="F4095" s="134" t="s">
        <v>452</v>
      </c>
      <c r="G4095" s="134" t="s">
        <v>330</v>
      </c>
      <c r="H4095" s="134" t="s">
        <v>1023</v>
      </c>
      <c r="I4095" s="134" t="s">
        <v>2</v>
      </c>
      <c r="J4095" s="135">
        <v>13257.529999999999</v>
      </c>
      <c r="K4095" s="135">
        <v>10784.679999999998</v>
      </c>
      <c r="L4095" s="135">
        <v>10750.679999999998</v>
      </c>
      <c r="M4095" s="141" t="str">
        <f t="shared" si="127"/>
        <v>201705</v>
      </c>
    </row>
    <row r="4096" spans="1:13" x14ac:dyDescent="0.25">
      <c r="A4096" s="35" t="str">
        <f>VLOOKUP(B4096,ResCat!$A$2:$B$269,2,FALSE)</f>
        <v>HMOPMR</v>
      </c>
      <c r="B4096" s="68" t="str">
        <f>IF(ISNA(VLOOKUP(C4096,COA!$A$2:$B$340,2,FALSE)),"XXX",VLOOKUP(C4096,COA!$A$2:$B$340,2,FALSE))</f>
        <v>F20</v>
      </c>
      <c r="C4096" s="149" t="str">
        <f t="shared" si="128"/>
        <v>0011-1002-0012</v>
      </c>
      <c r="D4096" s="134" t="s">
        <v>458</v>
      </c>
      <c r="E4096" s="134" t="s">
        <v>453</v>
      </c>
      <c r="F4096" s="134" t="s">
        <v>452</v>
      </c>
      <c r="G4096" s="134" t="s">
        <v>330</v>
      </c>
      <c r="H4096" s="134" t="s">
        <v>1023</v>
      </c>
      <c r="I4096" s="134" t="s">
        <v>1</v>
      </c>
      <c r="J4096" s="135">
        <v>13226.14</v>
      </c>
      <c r="K4096" s="135">
        <v>30100.739999999998</v>
      </c>
      <c r="L4096" s="135">
        <v>29951.14</v>
      </c>
      <c r="M4096" s="141" t="str">
        <f t="shared" si="127"/>
        <v>201705</v>
      </c>
    </row>
    <row r="4097" spans="1:13" x14ac:dyDescent="0.25">
      <c r="A4097" s="35" t="str">
        <f>VLOOKUP(B4097,ResCat!$A$2:$B$269,2,FALSE)</f>
        <v>HMOPMR</v>
      </c>
      <c r="B4097" s="68" t="str">
        <f>IF(ISNA(VLOOKUP(C4097,COA!$A$2:$B$340,2,FALSE)),"XXX",VLOOKUP(C4097,COA!$A$2:$B$340,2,FALSE))</f>
        <v>F20</v>
      </c>
      <c r="C4097" s="149" t="str">
        <f t="shared" si="128"/>
        <v>0011-1002-0012</v>
      </c>
      <c r="D4097" s="134" t="s">
        <v>458</v>
      </c>
      <c r="E4097" s="134" t="s">
        <v>453</v>
      </c>
      <c r="F4097" s="134" t="s">
        <v>452</v>
      </c>
      <c r="G4097" s="134" t="s">
        <v>332</v>
      </c>
      <c r="H4097" s="134" t="s">
        <v>1023</v>
      </c>
      <c r="I4097" s="134" t="s">
        <v>3</v>
      </c>
      <c r="J4097" s="135">
        <v>5163.67</v>
      </c>
      <c r="K4097" s="135">
        <v>3078.4900000000007</v>
      </c>
      <c r="L4097" s="135">
        <v>3178.4900000000007</v>
      </c>
      <c r="M4097" s="141" t="str">
        <f t="shared" si="127"/>
        <v>201706</v>
      </c>
    </row>
    <row r="4098" spans="1:13" x14ac:dyDescent="0.25">
      <c r="A4098" s="35" t="str">
        <f>VLOOKUP(B4098,ResCat!$A$2:$B$269,2,FALSE)</f>
        <v>HMOPMR</v>
      </c>
      <c r="B4098" s="68" t="str">
        <f>IF(ISNA(VLOOKUP(C4098,COA!$A$2:$B$340,2,FALSE)),"XXX",VLOOKUP(C4098,COA!$A$2:$B$340,2,FALSE))</f>
        <v>F20</v>
      </c>
      <c r="C4098" s="149" t="str">
        <f t="shared" si="128"/>
        <v>0011-1002-0012</v>
      </c>
      <c r="D4098" s="134" t="s">
        <v>458</v>
      </c>
      <c r="E4098" s="134" t="s">
        <v>453</v>
      </c>
      <c r="F4098" s="134" t="s">
        <v>452</v>
      </c>
      <c r="G4098" s="134" t="s">
        <v>332</v>
      </c>
      <c r="H4098" s="134" t="s">
        <v>1023</v>
      </c>
      <c r="I4098" s="134" t="s">
        <v>0</v>
      </c>
      <c r="J4098" s="135">
        <v>134846.27000000005</v>
      </c>
      <c r="K4098" s="135">
        <v>14497.849999999997</v>
      </c>
      <c r="L4098" s="135">
        <v>11099.070000000005</v>
      </c>
      <c r="M4098" s="141" t="str">
        <f t="shared" si="127"/>
        <v>201706</v>
      </c>
    </row>
    <row r="4099" spans="1:13" x14ac:dyDescent="0.25">
      <c r="A4099" s="35" t="str">
        <f>VLOOKUP(B4099,ResCat!$A$2:$B$269,2,FALSE)</f>
        <v>HMOPMR</v>
      </c>
      <c r="B4099" s="68" t="str">
        <f>IF(ISNA(VLOOKUP(C4099,COA!$A$2:$B$340,2,FALSE)),"XXX",VLOOKUP(C4099,COA!$A$2:$B$340,2,FALSE))</f>
        <v>F20</v>
      </c>
      <c r="C4099" s="149" t="str">
        <f t="shared" si="128"/>
        <v>0011-1002-0012</v>
      </c>
      <c r="D4099" s="134" t="s">
        <v>458</v>
      </c>
      <c r="E4099" s="134" t="s">
        <v>453</v>
      </c>
      <c r="F4099" s="134" t="s">
        <v>452</v>
      </c>
      <c r="G4099" s="134" t="s">
        <v>332</v>
      </c>
      <c r="H4099" s="134" t="s">
        <v>1023</v>
      </c>
      <c r="I4099" s="134" t="s">
        <v>336</v>
      </c>
      <c r="J4099" s="135">
        <v>4797.3599999999997</v>
      </c>
      <c r="K4099" s="135">
        <v>1959.15</v>
      </c>
      <c r="L4099" s="135">
        <v>1959.15</v>
      </c>
      <c r="M4099" s="141" t="str">
        <f t="shared" si="127"/>
        <v>201706</v>
      </c>
    </row>
    <row r="4100" spans="1:13" x14ac:dyDescent="0.25">
      <c r="A4100" s="35" t="str">
        <f>VLOOKUP(B4100,ResCat!$A$2:$B$269,2,FALSE)</f>
        <v>HMOPMR</v>
      </c>
      <c r="B4100" s="68" t="str">
        <f>IF(ISNA(VLOOKUP(C4100,COA!$A$2:$B$340,2,FALSE)),"XXX",VLOOKUP(C4100,COA!$A$2:$B$340,2,FALSE))</f>
        <v>F20</v>
      </c>
      <c r="C4100" s="149" t="str">
        <f t="shared" si="128"/>
        <v>0011-1002-0012</v>
      </c>
      <c r="D4100" s="134" t="s">
        <v>458</v>
      </c>
      <c r="E4100" s="134" t="s">
        <v>453</v>
      </c>
      <c r="F4100" s="134" t="s">
        <v>452</v>
      </c>
      <c r="G4100" s="134" t="s">
        <v>332</v>
      </c>
      <c r="H4100" s="134" t="s">
        <v>1023</v>
      </c>
      <c r="I4100" s="134" t="s">
        <v>2</v>
      </c>
      <c r="J4100" s="135">
        <v>10768.13</v>
      </c>
      <c r="K4100" s="135">
        <v>5183.26</v>
      </c>
      <c r="L4100" s="135">
        <v>4758.2499999999991</v>
      </c>
      <c r="M4100" s="141" t="str">
        <f t="shared" ref="M4100:M4163" si="129">IF(G4100&lt;$M$1,$M$1,G4100)</f>
        <v>201706</v>
      </c>
    </row>
    <row r="4101" spans="1:13" x14ac:dyDescent="0.25">
      <c r="A4101" s="35" t="str">
        <f>VLOOKUP(B4101,ResCat!$A$2:$B$269,2,FALSE)</f>
        <v>HMOPMR</v>
      </c>
      <c r="B4101" s="68" t="str">
        <f>IF(ISNA(VLOOKUP(C4101,COA!$A$2:$B$340,2,FALSE)),"XXX",VLOOKUP(C4101,COA!$A$2:$B$340,2,FALSE))</f>
        <v>F20</v>
      </c>
      <c r="C4101" s="149" t="str">
        <f t="shared" ref="C4101:C4164" si="130">D4101&amp;"-"&amp;E4101&amp;"-"&amp;F4101</f>
        <v>0011-1002-0012</v>
      </c>
      <c r="D4101" s="134" t="s">
        <v>458</v>
      </c>
      <c r="E4101" s="134" t="s">
        <v>453</v>
      </c>
      <c r="F4101" s="134" t="s">
        <v>452</v>
      </c>
      <c r="G4101" s="134" t="s">
        <v>332</v>
      </c>
      <c r="H4101" s="134" t="s">
        <v>1023</v>
      </c>
      <c r="I4101" s="134" t="s">
        <v>1</v>
      </c>
      <c r="J4101" s="135">
        <v>21602.27</v>
      </c>
      <c r="K4101" s="135">
        <v>13335.2</v>
      </c>
      <c r="L4101" s="135">
        <v>12923.6</v>
      </c>
      <c r="M4101" s="141" t="str">
        <f t="shared" si="129"/>
        <v>201706</v>
      </c>
    </row>
    <row r="4102" spans="1:13" x14ac:dyDescent="0.25">
      <c r="A4102" s="35" t="str">
        <f>VLOOKUP(B4102,ResCat!$A$2:$B$269,2,FALSE)</f>
        <v>HMOPMR</v>
      </c>
      <c r="B4102" s="68" t="str">
        <f>IF(ISNA(VLOOKUP(C4102,COA!$A$2:$B$340,2,FALSE)),"XXX",VLOOKUP(C4102,COA!$A$2:$B$340,2,FALSE))</f>
        <v>F20</v>
      </c>
      <c r="C4102" s="149" t="str">
        <f t="shared" si="130"/>
        <v>0011-1002-0012</v>
      </c>
      <c r="D4102" s="134" t="s">
        <v>458</v>
      </c>
      <c r="E4102" s="134" t="s">
        <v>453</v>
      </c>
      <c r="F4102" s="134" t="s">
        <v>452</v>
      </c>
      <c r="G4102" s="134" t="s">
        <v>335</v>
      </c>
      <c r="H4102" s="134" t="s">
        <v>1023</v>
      </c>
      <c r="I4102" s="134" t="s">
        <v>3</v>
      </c>
      <c r="J4102" s="135">
        <v>17995.490000000002</v>
      </c>
      <c r="K4102" s="135">
        <v>11188.32</v>
      </c>
      <c r="L4102" s="135">
        <v>11188.32</v>
      </c>
      <c r="M4102" s="141" t="str">
        <f t="shared" si="129"/>
        <v>201707</v>
      </c>
    </row>
    <row r="4103" spans="1:13" x14ac:dyDescent="0.25">
      <c r="A4103" s="35" t="str">
        <f>VLOOKUP(B4103,ResCat!$A$2:$B$269,2,FALSE)</f>
        <v>HMOPMR</v>
      </c>
      <c r="B4103" s="68" t="str">
        <f>IF(ISNA(VLOOKUP(C4103,COA!$A$2:$B$340,2,FALSE)),"XXX",VLOOKUP(C4103,COA!$A$2:$B$340,2,FALSE))</f>
        <v>F20</v>
      </c>
      <c r="C4103" s="149" t="str">
        <f t="shared" si="130"/>
        <v>0011-1002-0012</v>
      </c>
      <c r="D4103" s="134" t="s">
        <v>458</v>
      </c>
      <c r="E4103" s="134" t="s">
        <v>453</v>
      </c>
      <c r="F4103" s="134" t="s">
        <v>452</v>
      </c>
      <c r="G4103" s="134" t="s">
        <v>335</v>
      </c>
      <c r="H4103" s="134" t="s">
        <v>1023</v>
      </c>
      <c r="I4103" s="134" t="s">
        <v>0</v>
      </c>
      <c r="J4103" s="135">
        <v>69184.179999999978</v>
      </c>
      <c r="K4103" s="135">
        <v>6293.4600000000028</v>
      </c>
      <c r="L4103" s="135">
        <v>3354.059999999994</v>
      </c>
      <c r="M4103" s="141" t="str">
        <f t="shared" si="129"/>
        <v>201707</v>
      </c>
    </row>
    <row r="4104" spans="1:13" x14ac:dyDescent="0.25">
      <c r="A4104" s="35" t="str">
        <f>VLOOKUP(B4104,ResCat!$A$2:$B$269,2,FALSE)</f>
        <v>HMOPMR</v>
      </c>
      <c r="B4104" s="68" t="str">
        <f>IF(ISNA(VLOOKUP(C4104,COA!$A$2:$B$340,2,FALSE)),"XXX",VLOOKUP(C4104,COA!$A$2:$B$340,2,FALSE))</f>
        <v>F20</v>
      </c>
      <c r="C4104" s="149" t="str">
        <f t="shared" si="130"/>
        <v>0011-1002-0012</v>
      </c>
      <c r="D4104" s="134" t="s">
        <v>458</v>
      </c>
      <c r="E4104" s="134" t="s">
        <v>453</v>
      </c>
      <c r="F4104" s="134" t="s">
        <v>452</v>
      </c>
      <c r="G4104" s="134" t="s">
        <v>335</v>
      </c>
      <c r="H4104" s="134" t="s">
        <v>1023</v>
      </c>
      <c r="I4104" s="134" t="s">
        <v>2</v>
      </c>
      <c r="J4104" s="135">
        <v>27093.81</v>
      </c>
      <c r="K4104" s="135">
        <v>18025.100000000006</v>
      </c>
      <c r="L4104" s="135">
        <v>17840.100000000002</v>
      </c>
      <c r="M4104" s="141" t="str">
        <f t="shared" si="129"/>
        <v>201707</v>
      </c>
    </row>
    <row r="4105" spans="1:13" x14ac:dyDescent="0.25">
      <c r="A4105" s="35" t="str">
        <f>VLOOKUP(B4105,ResCat!$A$2:$B$269,2,FALSE)</f>
        <v>HMOPMR</v>
      </c>
      <c r="B4105" s="68" t="str">
        <f>IF(ISNA(VLOOKUP(C4105,COA!$A$2:$B$340,2,FALSE)),"XXX",VLOOKUP(C4105,COA!$A$2:$B$340,2,FALSE))</f>
        <v>F20</v>
      </c>
      <c r="C4105" s="149" t="str">
        <f t="shared" si="130"/>
        <v>0011-1002-0012</v>
      </c>
      <c r="D4105" s="134" t="s">
        <v>458</v>
      </c>
      <c r="E4105" s="134" t="s">
        <v>453</v>
      </c>
      <c r="F4105" s="134" t="s">
        <v>452</v>
      </c>
      <c r="G4105" s="134" t="s">
        <v>335</v>
      </c>
      <c r="H4105" s="134" t="s">
        <v>1023</v>
      </c>
      <c r="I4105" s="134" t="s">
        <v>343</v>
      </c>
      <c r="J4105" s="135">
        <v>-59.43</v>
      </c>
      <c r="K4105" s="135">
        <v>-45.67</v>
      </c>
      <c r="L4105" s="135">
        <v>-20.67</v>
      </c>
      <c r="M4105" s="141" t="str">
        <f t="shared" si="129"/>
        <v>201707</v>
      </c>
    </row>
    <row r="4106" spans="1:13" x14ac:dyDescent="0.25">
      <c r="A4106" s="35" t="str">
        <f>VLOOKUP(B4106,ResCat!$A$2:$B$269,2,FALSE)</f>
        <v>HMOPMR</v>
      </c>
      <c r="B4106" s="68" t="str">
        <f>IF(ISNA(VLOOKUP(C4106,COA!$A$2:$B$340,2,FALSE)),"XXX",VLOOKUP(C4106,COA!$A$2:$B$340,2,FALSE))</f>
        <v>F20</v>
      </c>
      <c r="C4106" s="149" t="str">
        <f t="shared" si="130"/>
        <v>0011-1002-0012</v>
      </c>
      <c r="D4106" s="134" t="s">
        <v>458</v>
      </c>
      <c r="E4106" s="134" t="s">
        <v>453</v>
      </c>
      <c r="F4106" s="134" t="s">
        <v>452</v>
      </c>
      <c r="G4106" s="134" t="s">
        <v>335</v>
      </c>
      <c r="H4106" s="134" t="s">
        <v>1023</v>
      </c>
      <c r="I4106" s="134" t="s">
        <v>1</v>
      </c>
      <c r="J4106" s="135">
        <v>55177.499999999993</v>
      </c>
      <c r="K4106" s="135">
        <v>29116.940000000006</v>
      </c>
      <c r="L4106" s="135">
        <v>28692.340000000007</v>
      </c>
      <c r="M4106" s="141" t="str">
        <f t="shared" si="129"/>
        <v>201707</v>
      </c>
    </row>
    <row r="4107" spans="1:13" x14ac:dyDescent="0.25">
      <c r="A4107" s="35" t="str">
        <f>VLOOKUP(B4107,ResCat!$A$2:$B$269,2,FALSE)</f>
        <v>HMOPMR</v>
      </c>
      <c r="B4107" s="68" t="str">
        <f>IF(ISNA(VLOOKUP(C4107,COA!$A$2:$B$340,2,FALSE)),"XXX",VLOOKUP(C4107,COA!$A$2:$B$340,2,FALSE))</f>
        <v>F20</v>
      </c>
      <c r="C4107" s="149" t="str">
        <f t="shared" si="130"/>
        <v>0011-1002-0012</v>
      </c>
      <c r="D4107" s="134" t="s">
        <v>458</v>
      </c>
      <c r="E4107" s="134" t="s">
        <v>453</v>
      </c>
      <c r="F4107" s="134" t="s">
        <v>452</v>
      </c>
      <c r="G4107" s="134" t="s">
        <v>4</v>
      </c>
      <c r="H4107" s="134" t="s">
        <v>1023</v>
      </c>
      <c r="I4107" s="134" t="s">
        <v>3</v>
      </c>
      <c r="J4107" s="135">
        <v>16461.370000000003</v>
      </c>
      <c r="K4107" s="135">
        <v>12336.780000000002</v>
      </c>
      <c r="L4107" s="135">
        <v>12336.780000000002</v>
      </c>
      <c r="M4107" s="141" t="str">
        <f t="shared" si="129"/>
        <v>201708</v>
      </c>
    </row>
    <row r="4108" spans="1:13" x14ac:dyDescent="0.25">
      <c r="A4108" s="35" t="str">
        <f>VLOOKUP(B4108,ResCat!$A$2:$B$269,2,FALSE)</f>
        <v>HMOPMR</v>
      </c>
      <c r="B4108" s="68" t="str">
        <f>IF(ISNA(VLOOKUP(C4108,COA!$A$2:$B$340,2,FALSE)),"XXX",VLOOKUP(C4108,COA!$A$2:$B$340,2,FALSE))</f>
        <v>F20</v>
      </c>
      <c r="C4108" s="149" t="str">
        <f t="shared" si="130"/>
        <v>0011-1002-0012</v>
      </c>
      <c r="D4108" s="134" t="s">
        <v>458</v>
      </c>
      <c r="E4108" s="134" t="s">
        <v>453</v>
      </c>
      <c r="F4108" s="134" t="s">
        <v>452</v>
      </c>
      <c r="G4108" s="134" t="s">
        <v>4</v>
      </c>
      <c r="H4108" s="134" t="s">
        <v>1023</v>
      </c>
      <c r="I4108" s="134" t="s">
        <v>368</v>
      </c>
      <c r="J4108" s="135">
        <v>22.14</v>
      </c>
      <c r="K4108" s="135">
        <v>22.14</v>
      </c>
      <c r="L4108" s="135">
        <v>22.14</v>
      </c>
      <c r="M4108" s="141" t="str">
        <f t="shared" si="129"/>
        <v>201708</v>
      </c>
    </row>
    <row r="4109" spans="1:13" x14ac:dyDescent="0.25">
      <c r="A4109" s="35" t="str">
        <f>VLOOKUP(B4109,ResCat!$A$2:$B$269,2,FALSE)</f>
        <v>HMOPMR</v>
      </c>
      <c r="B4109" s="68" t="str">
        <f>IF(ISNA(VLOOKUP(C4109,COA!$A$2:$B$340,2,FALSE)),"XXX",VLOOKUP(C4109,COA!$A$2:$B$340,2,FALSE))</f>
        <v>F20</v>
      </c>
      <c r="C4109" s="149" t="str">
        <f t="shared" si="130"/>
        <v>0011-1002-0012</v>
      </c>
      <c r="D4109" s="134" t="s">
        <v>458</v>
      </c>
      <c r="E4109" s="134" t="s">
        <v>453</v>
      </c>
      <c r="F4109" s="134" t="s">
        <v>452</v>
      </c>
      <c r="G4109" s="134" t="s">
        <v>4</v>
      </c>
      <c r="H4109" s="134" t="s">
        <v>1023</v>
      </c>
      <c r="I4109" s="134" t="s">
        <v>0</v>
      </c>
      <c r="J4109" s="135">
        <v>44297.790000000008</v>
      </c>
      <c r="K4109" s="135">
        <v>20976.629999999983</v>
      </c>
      <c r="L4109" s="135">
        <v>20801.629999999983</v>
      </c>
      <c r="M4109" s="141" t="str">
        <f t="shared" si="129"/>
        <v>201708</v>
      </c>
    </row>
    <row r="4110" spans="1:13" x14ac:dyDescent="0.25">
      <c r="A4110" s="35" t="str">
        <f>VLOOKUP(B4110,ResCat!$A$2:$B$269,2,FALSE)</f>
        <v>HMOPMR</v>
      </c>
      <c r="B4110" s="68" t="str">
        <f>IF(ISNA(VLOOKUP(C4110,COA!$A$2:$B$340,2,FALSE)),"XXX",VLOOKUP(C4110,COA!$A$2:$B$340,2,FALSE))</f>
        <v>F20</v>
      </c>
      <c r="C4110" s="149" t="str">
        <f t="shared" si="130"/>
        <v>0011-1002-0012</v>
      </c>
      <c r="D4110" s="134" t="s">
        <v>458</v>
      </c>
      <c r="E4110" s="134" t="s">
        <v>453</v>
      </c>
      <c r="F4110" s="134" t="s">
        <v>452</v>
      </c>
      <c r="G4110" s="134" t="s">
        <v>4</v>
      </c>
      <c r="H4110" s="134" t="s">
        <v>1023</v>
      </c>
      <c r="I4110" s="134" t="s">
        <v>336</v>
      </c>
      <c r="J4110" s="135">
        <v>1000</v>
      </c>
      <c r="K4110" s="135">
        <v>698.07</v>
      </c>
      <c r="L4110" s="135">
        <v>698.07</v>
      </c>
      <c r="M4110" s="141" t="str">
        <f t="shared" si="129"/>
        <v>201708</v>
      </c>
    </row>
    <row r="4111" spans="1:13" x14ac:dyDescent="0.25">
      <c r="A4111" s="35" t="str">
        <f>VLOOKUP(B4111,ResCat!$A$2:$B$269,2,FALSE)</f>
        <v>HMOPMR</v>
      </c>
      <c r="B4111" s="68" t="str">
        <f>IF(ISNA(VLOOKUP(C4111,COA!$A$2:$B$340,2,FALSE)),"XXX",VLOOKUP(C4111,COA!$A$2:$B$340,2,FALSE))</f>
        <v>F20</v>
      </c>
      <c r="C4111" s="149" t="str">
        <f t="shared" si="130"/>
        <v>0011-1002-0012</v>
      </c>
      <c r="D4111" s="134" t="s">
        <v>458</v>
      </c>
      <c r="E4111" s="134" t="s">
        <v>453</v>
      </c>
      <c r="F4111" s="134" t="s">
        <v>452</v>
      </c>
      <c r="G4111" s="134" t="s">
        <v>4</v>
      </c>
      <c r="H4111" s="134" t="s">
        <v>1023</v>
      </c>
      <c r="I4111" s="134" t="s">
        <v>2</v>
      </c>
      <c r="J4111" s="135">
        <v>11105.37</v>
      </c>
      <c r="K4111" s="135">
        <v>18124.879999999994</v>
      </c>
      <c r="L4111" s="135">
        <v>17806.079999999994</v>
      </c>
      <c r="M4111" s="141" t="str">
        <f t="shared" si="129"/>
        <v>201708</v>
      </c>
    </row>
    <row r="4112" spans="1:13" x14ac:dyDescent="0.25">
      <c r="A4112" s="35" t="str">
        <f>VLOOKUP(B4112,ResCat!$A$2:$B$269,2,FALSE)</f>
        <v>HMOPMR</v>
      </c>
      <c r="B4112" s="68" t="str">
        <f>IF(ISNA(VLOOKUP(C4112,COA!$A$2:$B$340,2,FALSE)),"XXX",VLOOKUP(C4112,COA!$A$2:$B$340,2,FALSE))</f>
        <v>F20</v>
      </c>
      <c r="C4112" s="149" t="str">
        <f t="shared" si="130"/>
        <v>0011-1002-0012</v>
      </c>
      <c r="D4112" s="134" t="s">
        <v>458</v>
      </c>
      <c r="E4112" s="134" t="s">
        <v>453</v>
      </c>
      <c r="F4112" s="134" t="s">
        <v>452</v>
      </c>
      <c r="G4112" s="134" t="s">
        <v>4</v>
      </c>
      <c r="H4112" s="134" t="s">
        <v>1023</v>
      </c>
      <c r="I4112" s="134" t="s">
        <v>1</v>
      </c>
      <c r="J4112" s="135">
        <v>345496.42</v>
      </c>
      <c r="K4112" s="135">
        <v>58470.459999999992</v>
      </c>
      <c r="L4112" s="135">
        <v>52667.809999999983</v>
      </c>
      <c r="M4112" s="141" t="str">
        <f t="shared" si="129"/>
        <v>201708</v>
      </c>
    </row>
    <row r="4113" spans="1:13" x14ac:dyDescent="0.25">
      <c r="A4113" s="35" t="str">
        <f>VLOOKUP(B4113,ResCat!$A$2:$B$269,2,FALSE)</f>
        <v>HMOPMR</v>
      </c>
      <c r="B4113" s="68" t="str">
        <f>IF(ISNA(VLOOKUP(C4113,COA!$A$2:$B$340,2,FALSE)),"XXX",VLOOKUP(C4113,COA!$A$2:$B$340,2,FALSE))</f>
        <v>F20</v>
      </c>
      <c r="C4113" s="149" t="str">
        <f t="shared" si="130"/>
        <v>0011-1002-0012</v>
      </c>
      <c r="D4113" s="134" t="s">
        <v>458</v>
      </c>
      <c r="E4113" s="134" t="s">
        <v>453</v>
      </c>
      <c r="F4113" s="134" t="s">
        <v>452</v>
      </c>
      <c r="G4113" s="134" t="s">
        <v>511</v>
      </c>
      <c r="H4113" s="134" t="s">
        <v>1023</v>
      </c>
      <c r="I4113" s="134" t="s">
        <v>3</v>
      </c>
      <c r="J4113" s="135">
        <v>22215.239999999998</v>
      </c>
      <c r="K4113" s="135">
        <v>12818.140000000003</v>
      </c>
      <c r="L4113" s="135">
        <v>12818.140000000003</v>
      </c>
      <c r="M4113" s="141" t="str">
        <f t="shared" si="129"/>
        <v>201709</v>
      </c>
    </row>
    <row r="4114" spans="1:13" x14ac:dyDescent="0.25">
      <c r="A4114" s="35" t="str">
        <f>VLOOKUP(B4114,ResCat!$A$2:$B$269,2,FALSE)</f>
        <v>HMOPMR</v>
      </c>
      <c r="B4114" s="68" t="str">
        <f>IF(ISNA(VLOOKUP(C4114,COA!$A$2:$B$340,2,FALSE)),"XXX",VLOOKUP(C4114,COA!$A$2:$B$340,2,FALSE))</f>
        <v>F20</v>
      </c>
      <c r="C4114" s="149" t="str">
        <f t="shared" si="130"/>
        <v>0011-1002-0012</v>
      </c>
      <c r="D4114" s="134" t="s">
        <v>458</v>
      </c>
      <c r="E4114" s="134" t="s">
        <v>453</v>
      </c>
      <c r="F4114" s="134" t="s">
        <v>452</v>
      </c>
      <c r="G4114" s="134" t="s">
        <v>511</v>
      </c>
      <c r="H4114" s="134" t="s">
        <v>1023</v>
      </c>
      <c r="I4114" s="134" t="s">
        <v>0</v>
      </c>
      <c r="J4114" s="135">
        <v>483360.04000000004</v>
      </c>
      <c r="K4114" s="135">
        <v>171046.1800000002</v>
      </c>
      <c r="L4114" s="135">
        <v>170790.2399999999</v>
      </c>
      <c r="M4114" s="141" t="str">
        <f t="shared" si="129"/>
        <v>201709</v>
      </c>
    </row>
    <row r="4115" spans="1:13" x14ac:dyDescent="0.25">
      <c r="A4115" s="35" t="str">
        <f>VLOOKUP(B4115,ResCat!$A$2:$B$269,2,FALSE)</f>
        <v>HMOPMR</v>
      </c>
      <c r="B4115" s="68" t="str">
        <f>IF(ISNA(VLOOKUP(C4115,COA!$A$2:$B$340,2,FALSE)),"XXX",VLOOKUP(C4115,COA!$A$2:$B$340,2,FALSE))</f>
        <v>F20</v>
      </c>
      <c r="C4115" s="149" t="str">
        <f t="shared" si="130"/>
        <v>0011-1002-0012</v>
      </c>
      <c r="D4115" s="134" t="s">
        <v>458</v>
      </c>
      <c r="E4115" s="134" t="s">
        <v>453</v>
      </c>
      <c r="F4115" s="134" t="s">
        <v>452</v>
      </c>
      <c r="G4115" s="134" t="s">
        <v>511</v>
      </c>
      <c r="H4115" s="134" t="s">
        <v>1023</v>
      </c>
      <c r="I4115" s="134" t="s">
        <v>336</v>
      </c>
      <c r="J4115" s="135">
        <v>1287.5</v>
      </c>
      <c r="K4115" s="135">
        <v>875.5</v>
      </c>
      <c r="L4115" s="135">
        <v>875.5</v>
      </c>
      <c r="M4115" s="141" t="str">
        <f t="shared" si="129"/>
        <v>201709</v>
      </c>
    </row>
    <row r="4116" spans="1:13" x14ac:dyDescent="0.25">
      <c r="A4116" s="35" t="str">
        <f>VLOOKUP(B4116,ResCat!$A$2:$B$269,2,FALSE)</f>
        <v>HMOPMR</v>
      </c>
      <c r="B4116" s="68" t="str">
        <f>IF(ISNA(VLOOKUP(C4116,COA!$A$2:$B$340,2,FALSE)),"XXX",VLOOKUP(C4116,COA!$A$2:$B$340,2,FALSE))</f>
        <v>F20</v>
      </c>
      <c r="C4116" s="149" t="str">
        <f t="shared" si="130"/>
        <v>0011-1002-0012</v>
      </c>
      <c r="D4116" s="134" t="s">
        <v>458</v>
      </c>
      <c r="E4116" s="134" t="s">
        <v>453</v>
      </c>
      <c r="F4116" s="134" t="s">
        <v>452</v>
      </c>
      <c r="G4116" s="134" t="s">
        <v>511</v>
      </c>
      <c r="H4116" s="134" t="s">
        <v>1023</v>
      </c>
      <c r="I4116" s="134" t="s">
        <v>2</v>
      </c>
      <c r="J4116" s="135">
        <v>105919.73000000004</v>
      </c>
      <c r="K4116" s="135">
        <v>66626.559999999998</v>
      </c>
      <c r="L4116" s="135">
        <v>63881.369999999952</v>
      </c>
      <c r="M4116" s="141" t="str">
        <f t="shared" si="129"/>
        <v>201709</v>
      </c>
    </row>
    <row r="4117" spans="1:13" x14ac:dyDescent="0.25">
      <c r="A4117" s="35" t="str">
        <f>VLOOKUP(B4117,ResCat!$A$2:$B$269,2,FALSE)</f>
        <v>HMOPMR</v>
      </c>
      <c r="B4117" s="68" t="str">
        <f>IF(ISNA(VLOOKUP(C4117,COA!$A$2:$B$340,2,FALSE)),"XXX",VLOOKUP(C4117,COA!$A$2:$B$340,2,FALSE))</f>
        <v>F20</v>
      </c>
      <c r="C4117" s="149" t="str">
        <f t="shared" si="130"/>
        <v>0011-1002-0012</v>
      </c>
      <c r="D4117" s="134" t="s">
        <v>458</v>
      </c>
      <c r="E4117" s="134" t="s">
        <v>453</v>
      </c>
      <c r="F4117" s="134" t="s">
        <v>452</v>
      </c>
      <c r="G4117" s="134" t="s">
        <v>511</v>
      </c>
      <c r="H4117" s="134" t="s">
        <v>1023</v>
      </c>
      <c r="I4117" s="134" t="s">
        <v>343</v>
      </c>
      <c r="J4117" s="135">
        <v>387.69</v>
      </c>
      <c r="K4117" s="135">
        <v>93.41</v>
      </c>
      <c r="L4117" s="135">
        <v>83.41</v>
      </c>
      <c r="M4117" s="141" t="str">
        <f t="shared" si="129"/>
        <v>201709</v>
      </c>
    </row>
    <row r="4118" spans="1:13" x14ac:dyDescent="0.25">
      <c r="A4118" s="35" t="str">
        <f>VLOOKUP(B4118,ResCat!$A$2:$B$269,2,FALSE)</f>
        <v>HMOPMR</v>
      </c>
      <c r="B4118" s="68" t="str">
        <f>IF(ISNA(VLOOKUP(C4118,COA!$A$2:$B$340,2,FALSE)),"XXX",VLOOKUP(C4118,COA!$A$2:$B$340,2,FALSE))</f>
        <v>F20</v>
      </c>
      <c r="C4118" s="149" t="str">
        <f t="shared" si="130"/>
        <v>0011-1002-0012</v>
      </c>
      <c r="D4118" s="134" t="s">
        <v>458</v>
      </c>
      <c r="E4118" s="134" t="s">
        <v>453</v>
      </c>
      <c r="F4118" s="134" t="s">
        <v>452</v>
      </c>
      <c r="G4118" s="134" t="s">
        <v>511</v>
      </c>
      <c r="H4118" s="134" t="s">
        <v>1023</v>
      </c>
      <c r="I4118" s="134" t="s">
        <v>1</v>
      </c>
      <c r="J4118" s="135">
        <v>269373.52000000008</v>
      </c>
      <c r="K4118" s="135">
        <v>126967.42000000001</v>
      </c>
      <c r="L4118" s="135">
        <v>126153.41999999998</v>
      </c>
      <c r="M4118" s="141" t="str">
        <f t="shared" si="129"/>
        <v>201709</v>
      </c>
    </row>
    <row r="4119" spans="1:13" x14ac:dyDescent="0.25">
      <c r="A4119" s="35" t="str">
        <f>VLOOKUP(B4119,ResCat!$A$2:$B$269,2,FALSE)</f>
        <v>HMOPMR</v>
      </c>
      <c r="B4119" s="68" t="str">
        <f>IF(ISNA(VLOOKUP(C4119,COA!$A$2:$B$340,2,FALSE)),"XXX",VLOOKUP(C4119,COA!$A$2:$B$340,2,FALSE))</f>
        <v>F20</v>
      </c>
      <c r="C4119" s="149" t="str">
        <f t="shared" si="130"/>
        <v>0011-1002-0012</v>
      </c>
      <c r="D4119" s="134" t="s">
        <v>458</v>
      </c>
      <c r="E4119" s="134" t="s">
        <v>453</v>
      </c>
      <c r="F4119" s="134" t="s">
        <v>452</v>
      </c>
      <c r="G4119" s="134" t="s">
        <v>969</v>
      </c>
      <c r="H4119" s="134" t="s">
        <v>1023</v>
      </c>
      <c r="I4119" s="134" t="s">
        <v>3</v>
      </c>
      <c r="J4119" s="135">
        <v>74221.099999999948</v>
      </c>
      <c r="K4119" s="135">
        <v>58523.189999999988</v>
      </c>
      <c r="L4119" s="135">
        <v>58371.819999999992</v>
      </c>
      <c r="M4119" s="141" t="str">
        <f t="shared" si="129"/>
        <v>201710</v>
      </c>
    </row>
    <row r="4120" spans="1:13" x14ac:dyDescent="0.25">
      <c r="A4120" s="35" t="str">
        <f>VLOOKUP(B4120,ResCat!$A$2:$B$269,2,FALSE)</f>
        <v>HMOPMR</v>
      </c>
      <c r="B4120" s="68" t="str">
        <f>IF(ISNA(VLOOKUP(C4120,COA!$A$2:$B$340,2,FALSE)),"XXX",VLOOKUP(C4120,COA!$A$2:$B$340,2,FALSE))</f>
        <v>F20</v>
      </c>
      <c r="C4120" s="149" t="str">
        <f t="shared" si="130"/>
        <v>0011-1002-0012</v>
      </c>
      <c r="D4120" s="134" t="s">
        <v>458</v>
      </c>
      <c r="E4120" s="134" t="s">
        <v>453</v>
      </c>
      <c r="F4120" s="134" t="s">
        <v>452</v>
      </c>
      <c r="G4120" s="134" t="s">
        <v>969</v>
      </c>
      <c r="H4120" s="134" t="s">
        <v>1023</v>
      </c>
      <c r="I4120" s="134" t="s">
        <v>368</v>
      </c>
      <c r="J4120" s="135">
        <v>287.76</v>
      </c>
      <c r="K4120" s="135">
        <v>127.14</v>
      </c>
      <c r="L4120" s="135">
        <v>127.14</v>
      </c>
      <c r="M4120" s="141" t="str">
        <f t="shared" si="129"/>
        <v>201710</v>
      </c>
    </row>
    <row r="4121" spans="1:13" x14ac:dyDescent="0.25">
      <c r="A4121" s="35" t="str">
        <f>VLOOKUP(B4121,ResCat!$A$2:$B$269,2,FALSE)</f>
        <v>HMOPMR</v>
      </c>
      <c r="B4121" s="68" t="str">
        <f>IF(ISNA(VLOOKUP(C4121,COA!$A$2:$B$340,2,FALSE)),"XXX",VLOOKUP(C4121,COA!$A$2:$B$340,2,FALSE))</f>
        <v>F20</v>
      </c>
      <c r="C4121" s="149" t="str">
        <f t="shared" si="130"/>
        <v>0011-1002-0012</v>
      </c>
      <c r="D4121" s="134" t="s">
        <v>458</v>
      </c>
      <c r="E4121" s="134" t="s">
        <v>453</v>
      </c>
      <c r="F4121" s="134" t="s">
        <v>452</v>
      </c>
      <c r="G4121" s="134" t="s">
        <v>969</v>
      </c>
      <c r="H4121" s="134" t="s">
        <v>1023</v>
      </c>
      <c r="I4121" s="134" t="s">
        <v>0</v>
      </c>
      <c r="J4121" s="135">
        <v>399976.4</v>
      </c>
      <c r="K4121" s="135">
        <v>150038.38</v>
      </c>
      <c r="L4121" s="135">
        <v>149438.38</v>
      </c>
      <c r="M4121" s="141" t="str">
        <f t="shared" si="129"/>
        <v>201710</v>
      </c>
    </row>
    <row r="4122" spans="1:13" x14ac:dyDescent="0.25">
      <c r="A4122" s="35" t="str">
        <f>VLOOKUP(B4122,ResCat!$A$2:$B$269,2,FALSE)</f>
        <v>HMOPMR</v>
      </c>
      <c r="B4122" s="68" t="str">
        <f>IF(ISNA(VLOOKUP(C4122,COA!$A$2:$B$340,2,FALSE)),"XXX",VLOOKUP(C4122,COA!$A$2:$B$340,2,FALSE))</f>
        <v>F20</v>
      </c>
      <c r="C4122" s="149" t="str">
        <f t="shared" si="130"/>
        <v>0011-1002-0012</v>
      </c>
      <c r="D4122" s="134" t="s">
        <v>458</v>
      </c>
      <c r="E4122" s="134" t="s">
        <v>453</v>
      </c>
      <c r="F4122" s="134" t="s">
        <v>452</v>
      </c>
      <c r="G4122" s="134" t="s">
        <v>969</v>
      </c>
      <c r="H4122" s="134" t="s">
        <v>1023</v>
      </c>
      <c r="I4122" s="134" t="s">
        <v>336</v>
      </c>
      <c r="J4122" s="135">
        <v>75</v>
      </c>
      <c r="K4122" s="135">
        <v>1229.2</v>
      </c>
      <c r="L4122" s="135">
        <v>1229.2</v>
      </c>
      <c r="M4122" s="141" t="str">
        <f t="shared" si="129"/>
        <v>201710</v>
      </c>
    </row>
    <row r="4123" spans="1:13" x14ac:dyDescent="0.25">
      <c r="A4123" s="35" t="str">
        <f>VLOOKUP(B4123,ResCat!$A$2:$B$269,2,FALSE)</f>
        <v>HMOPMR</v>
      </c>
      <c r="B4123" s="68" t="str">
        <f>IF(ISNA(VLOOKUP(C4123,COA!$A$2:$B$340,2,FALSE)),"XXX",VLOOKUP(C4123,COA!$A$2:$B$340,2,FALSE))</f>
        <v>F20</v>
      </c>
      <c r="C4123" s="149" t="str">
        <f t="shared" si="130"/>
        <v>0011-1002-0012</v>
      </c>
      <c r="D4123" s="134" t="s">
        <v>458</v>
      </c>
      <c r="E4123" s="134" t="s">
        <v>453</v>
      </c>
      <c r="F4123" s="134" t="s">
        <v>452</v>
      </c>
      <c r="G4123" s="134" t="s">
        <v>969</v>
      </c>
      <c r="H4123" s="134" t="s">
        <v>1023</v>
      </c>
      <c r="I4123" s="134" t="s">
        <v>2</v>
      </c>
      <c r="J4123" s="135">
        <v>115124.01</v>
      </c>
      <c r="K4123" s="135">
        <v>45455.309999999918</v>
      </c>
      <c r="L4123" s="135">
        <v>44465.129999999932</v>
      </c>
      <c r="M4123" s="141" t="str">
        <f t="shared" si="129"/>
        <v>201710</v>
      </c>
    </row>
    <row r="4124" spans="1:13" x14ac:dyDescent="0.25">
      <c r="A4124" s="35" t="str">
        <f>VLOOKUP(B4124,ResCat!$A$2:$B$269,2,FALSE)</f>
        <v>HMOPMR</v>
      </c>
      <c r="B4124" s="68" t="str">
        <f>IF(ISNA(VLOOKUP(C4124,COA!$A$2:$B$340,2,FALSE)),"XXX",VLOOKUP(C4124,COA!$A$2:$B$340,2,FALSE))</f>
        <v>F20</v>
      </c>
      <c r="C4124" s="149" t="str">
        <f t="shared" si="130"/>
        <v>0011-1002-0012</v>
      </c>
      <c r="D4124" s="134" t="s">
        <v>458</v>
      </c>
      <c r="E4124" s="134" t="s">
        <v>453</v>
      </c>
      <c r="F4124" s="134" t="s">
        <v>452</v>
      </c>
      <c r="G4124" s="134" t="s">
        <v>969</v>
      </c>
      <c r="H4124" s="134" t="s">
        <v>1023</v>
      </c>
      <c r="I4124" s="134" t="s">
        <v>343</v>
      </c>
      <c r="J4124" s="135">
        <v>-269.47000000000003</v>
      </c>
      <c r="K4124" s="135">
        <v>-65.209999999999994</v>
      </c>
      <c r="L4124" s="135">
        <v>0</v>
      </c>
      <c r="M4124" s="141" t="str">
        <f t="shared" si="129"/>
        <v>201710</v>
      </c>
    </row>
    <row r="4125" spans="1:13" x14ac:dyDescent="0.25">
      <c r="A4125" s="35" t="str">
        <f>VLOOKUP(B4125,ResCat!$A$2:$B$269,2,FALSE)</f>
        <v>HMOPMR</v>
      </c>
      <c r="B4125" s="68" t="str">
        <f>IF(ISNA(VLOOKUP(C4125,COA!$A$2:$B$340,2,FALSE)),"XXX",VLOOKUP(C4125,COA!$A$2:$B$340,2,FALSE))</f>
        <v>F20</v>
      </c>
      <c r="C4125" s="149" t="str">
        <f t="shared" si="130"/>
        <v>0011-1002-0012</v>
      </c>
      <c r="D4125" s="134" t="s">
        <v>458</v>
      </c>
      <c r="E4125" s="134" t="s">
        <v>453</v>
      </c>
      <c r="F4125" s="134" t="s">
        <v>452</v>
      </c>
      <c r="G4125" s="134" t="s">
        <v>969</v>
      </c>
      <c r="H4125" s="134" t="s">
        <v>1023</v>
      </c>
      <c r="I4125" s="134" t="s">
        <v>1</v>
      </c>
      <c r="J4125" s="135">
        <v>429442.3400000002</v>
      </c>
      <c r="K4125" s="135">
        <v>165698.52999999982</v>
      </c>
      <c r="L4125" s="135">
        <v>161999.89999999982</v>
      </c>
      <c r="M4125" s="141" t="str">
        <f t="shared" si="129"/>
        <v>201710</v>
      </c>
    </row>
    <row r="4126" spans="1:13" x14ac:dyDescent="0.25">
      <c r="A4126" s="35" t="str">
        <f>VLOOKUP(B4126,ResCat!$A$2:$B$269,2,FALSE)</f>
        <v>HMOPMR</v>
      </c>
      <c r="B4126" s="68" t="str">
        <f>IF(ISNA(VLOOKUP(C4126,COA!$A$2:$B$340,2,FALSE)),"XXX",VLOOKUP(C4126,COA!$A$2:$B$340,2,FALSE))</f>
        <v>F20</v>
      </c>
      <c r="C4126" s="149" t="str">
        <f t="shared" si="130"/>
        <v>0011-1002-0012</v>
      </c>
      <c r="D4126" s="134" t="s">
        <v>458</v>
      </c>
      <c r="E4126" s="134" t="s">
        <v>453</v>
      </c>
      <c r="F4126" s="134" t="s">
        <v>452</v>
      </c>
      <c r="G4126" s="134" t="s">
        <v>961</v>
      </c>
      <c r="H4126" s="134" t="s">
        <v>1023</v>
      </c>
      <c r="I4126" s="134" t="s">
        <v>3</v>
      </c>
      <c r="J4126" s="135">
        <v>121691.98000000011</v>
      </c>
      <c r="K4126" s="135">
        <v>88716.88000000015</v>
      </c>
      <c r="L4126" s="135">
        <v>88706.510000000155</v>
      </c>
      <c r="M4126" s="141" t="str">
        <f t="shared" si="129"/>
        <v>201711</v>
      </c>
    </row>
    <row r="4127" spans="1:13" x14ac:dyDescent="0.25">
      <c r="A4127" s="35" t="str">
        <f>VLOOKUP(B4127,ResCat!$A$2:$B$269,2,FALSE)</f>
        <v>HMOPMR</v>
      </c>
      <c r="B4127" s="68" t="str">
        <f>IF(ISNA(VLOOKUP(C4127,COA!$A$2:$B$340,2,FALSE)),"XXX",VLOOKUP(C4127,COA!$A$2:$B$340,2,FALSE))</f>
        <v>F20</v>
      </c>
      <c r="C4127" s="149" t="str">
        <f t="shared" si="130"/>
        <v>0011-1002-0012</v>
      </c>
      <c r="D4127" s="134" t="s">
        <v>458</v>
      </c>
      <c r="E4127" s="134" t="s">
        <v>453</v>
      </c>
      <c r="F4127" s="134" t="s">
        <v>452</v>
      </c>
      <c r="G4127" s="134" t="s">
        <v>961</v>
      </c>
      <c r="H4127" s="134" t="s">
        <v>1023</v>
      </c>
      <c r="I4127" s="134" t="s">
        <v>0</v>
      </c>
      <c r="J4127" s="135">
        <v>2708065.8699999992</v>
      </c>
      <c r="K4127" s="135">
        <v>1108571.5300000003</v>
      </c>
      <c r="L4127" s="135">
        <v>1107371.5300000003</v>
      </c>
      <c r="M4127" s="141" t="str">
        <f t="shared" si="129"/>
        <v>201711</v>
      </c>
    </row>
    <row r="4128" spans="1:13" x14ac:dyDescent="0.25">
      <c r="A4128" s="35" t="str">
        <f>VLOOKUP(B4128,ResCat!$A$2:$B$269,2,FALSE)</f>
        <v>HMOPMR</v>
      </c>
      <c r="B4128" s="68" t="str">
        <f>IF(ISNA(VLOOKUP(C4128,COA!$A$2:$B$340,2,FALSE)),"XXX",VLOOKUP(C4128,COA!$A$2:$B$340,2,FALSE))</f>
        <v>F20</v>
      </c>
      <c r="C4128" s="149" t="str">
        <f t="shared" si="130"/>
        <v>0011-1002-0012</v>
      </c>
      <c r="D4128" s="134" t="s">
        <v>458</v>
      </c>
      <c r="E4128" s="134" t="s">
        <v>453</v>
      </c>
      <c r="F4128" s="134" t="s">
        <v>452</v>
      </c>
      <c r="G4128" s="134" t="s">
        <v>961</v>
      </c>
      <c r="H4128" s="134" t="s">
        <v>1023</v>
      </c>
      <c r="I4128" s="134" t="s">
        <v>336</v>
      </c>
      <c r="J4128" s="135">
        <v>19.41</v>
      </c>
      <c r="K4128" s="135">
        <v>0.02</v>
      </c>
      <c r="L4128" s="135">
        <v>0.02</v>
      </c>
      <c r="M4128" s="141" t="str">
        <f t="shared" si="129"/>
        <v>201711</v>
      </c>
    </row>
    <row r="4129" spans="1:13" x14ac:dyDescent="0.25">
      <c r="A4129" s="35" t="str">
        <f>VLOOKUP(B4129,ResCat!$A$2:$B$269,2,FALSE)</f>
        <v>HMOPMR</v>
      </c>
      <c r="B4129" s="68" t="str">
        <f>IF(ISNA(VLOOKUP(C4129,COA!$A$2:$B$340,2,FALSE)),"XXX",VLOOKUP(C4129,COA!$A$2:$B$340,2,FALSE))</f>
        <v>F20</v>
      </c>
      <c r="C4129" s="149" t="str">
        <f t="shared" si="130"/>
        <v>0011-1002-0012</v>
      </c>
      <c r="D4129" s="134" t="s">
        <v>458</v>
      </c>
      <c r="E4129" s="134" t="s">
        <v>453</v>
      </c>
      <c r="F4129" s="134" t="s">
        <v>452</v>
      </c>
      <c r="G4129" s="134" t="s">
        <v>961</v>
      </c>
      <c r="H4129" s="134" t="s">
        <v>1023</v>
      </c>
      <c r="I4129" s="134" t="s">
        <v>2</v>
      </c>
      <c r="J4129" s="135">
        <v>254456.77999999959</v>
      </c>
      <c r="K4129" s="135">
        <v>145199.35999999969</v>
      </c>
      <c r="L4129" s="135">
        <v>144351.8699999997</v>
      </c>
      <c r="M4129" s="141" t="str">
        <f t="shared" si="129"/>
        <v>201711</v>
      </c>
    </row>
    <row r="4130" spans="1:13" x14ac:dyDescent="0.25">
      <c r="A4130" s="35" t="str">
        <f>VLOOKUP(B4130,ResCat!$A$2:$B$269,2,FALSE)</f>
        <v>HMOPMR</v>
      </c>
      <c r="B4130" s="68" t="str">
        <f>IF(ISNA(VLOOKUP(C4130,COA!$A$2:$B$340,2,FALSE)),"XXX",VLOOKUP(C4130,COA!$A$2:$B$340,2,FALSE))</f>
        <v>F20</v>
      </c>
      <c r="C4130" s="149" t="str">
        <f t="shared" si="130"/>
        <v>0011-1002-0012</v>
      </c>
      <c r="D4130" s="134" t="s">
        <v>458</v>
      </c>
      <c r="E4130" s="134" t="s">
        <v>453</v>
      </c>
      <c r="F4130" s="134" t="s">
        <v>452</v>
      </c>
      <c r="G4130" s="134" t="s">
        <v>961</v>
      </c>
      <c r="H4130" s="134" t="s">
        <v>1023</v>
      </c>
      <c r="I4130" s="134" t="s">
        <v>343</v>
      </c>
      <c r="J4130" s="135">
        <v>-2723.63</v>
      </c>
      <c r="K4130" s="135">
        <v>-1351.4099999999999</v>
      </c>
      <c r="L4130" s="135">
        <v>-1130.8799999999999</v>
      </c>
      <c r="M4130" s="141" t="str">
        <f t="shared" si="129"/>
        <v>201711</v>
      </c>
    </row>
    <row r="4131" spans="1:13" x14ac:dyDescent="0.25">
      <c r="A4131" s="35" t="str">
        <f>VLOOKUP(B4131,ResCat!$A$2:$B$269,2,FALSE)</f>
        <v>HMOPMR</v>
      </c>
      <c r="B4131" s="68" t="str">
        <f>IF(ISNA(VLOOKUP(C4131,COA!$A$2:$B$340,2,FALSE)),"XXX",VLOOKUP(C4131,COA!$A$2:$B$340,2,FALSE))</f>
        <v>F20</v>
      </c>
      <c r="C4131" s="149" t="str">
        <f t="shared" si="130"/>
        <v>0011-1002-0012</v>
      </c>
      <c r="D4131" s="134" t="s">
        <v>458</v>
      </c>
      <c r="E4131" s="134" t="s">
        <v>453</v>
      </c>
      <c r="F4131" s="134" t="s">
        <v>452</v>
      </c>
      <c r="G4131" s="134" t="s">
        <v>961</v>
      </c>
      <c r="H4131" s="134" t="s">
        <v>1023</v>
      </c>
      <c r="I4131" s="134" t="s">
        <v>1</v>
      </c>
      <c r="J4131" s="135">
        <v>1158016.4500000004</v>
      </c>
      <c r="K4131" s="135">
        <v>307152.63000000012</v>
      </c>
      <c r="L4131" s="135">
        <v>299743.31000000006</v>
      </c>
      <c r="M4131" s="141" t="str">
        <f t="shared" si="129"/>
        <v>201711</v>
      </c>
    </row>
    <row r="4132" spans="1:13" x14ac:dyDescent="0.25">
      <c r="A4132" s="35" t="str">
        <f>VLOOKUP(B4132,ResCat!$A$2:$B$269,2,FALSE)</f>
        <v>HMOPMR</v>
      </c>
      <c r="B4132" s="68" t="str">
        <f>IF(ISNA(VLOOKUP(C4132,COA!$A$2:$B$340,2,FALSE)),"XXX",VLOOKUP(C4132,COA!$A$2:$B$340,2,FALSE))</f>
        <v>F20</v>
      </c>
      <c r="C4132" s="149" t="str">
        <f t="shared" si="130"/>
        <v>0011-1002-0012</v>
      </c>
      <c r="D4132" s="134" t="s">
        <v>458</v>
      </c>
      <c r="E4132" s="134" t="s">
        <v>453</v>
      </c>
      <c r="F4132" s="134" t="s">
        <v>452</v>
      </c>
      <c r="G4132" s="134" t="s">
        <v>970</v>
      </c>
      <c r="H4132" s="134" t="s">
        <v>1023</v>
      </c>
      <c r="I4132" s="134" t="s">
        <v>3</v>
      </c>
      <c r="J4132" s="135">
        <v>505759.32000000018</v>
      </c>
      <c r="K4132" s="135">
        <v>330703.12000000017</v>
      </c>
      <c r="L4132" s="135">
        <v>328635.94000000012</v>
      </c>
      <c r="M4132" s="141" t="str">
        <f t="shared" si="129"/>
        <v>201712</v>
      </c>
    </row>
    <row r="4133" spans="1:13" x14ac:dyDescent="0.25">
      <c r="A4133" s="35" t="str">
        <f>VLOOKUP(B4133,ResCat!$A$2:$B$269,2,FALSE)</f>
        <v>HMOPMR</v>
      </c>
      <c r="B4133" s="68" t="str">
        <f>IF(ISNA(VLOOKUP(C4133,COA!$A$2:$B$340,2,FALSE)),"XXX",VLOOKUP(C4133,COA!$A$2:$B$340,2,FALSE))</f>
        <v>F20</v>
      </c>
      <c r="C4133" s="149" t="str">
        <f t="shared" si="130"/>
        <v>0011-1002-0012</v>
      </c>
      <c r="D4133" s="134" t="s">
        <v>458</v>
      </c>
      <c r="E4133" s="134" t="s">
        <v>453</v>
      </c>
      <c r="F4133" s="134" t="s">
        <v>452</v>
      </c>
      <c r="G4133" s="134" t="s">
        <v>970</v>
      </c>
      <c r="H4133" s="134" t="s">
        <v>1023</v>
      </c>
      <c r="I4133" s="134" t="s">
        <v>0</v>
      </c>
      <c r="J4133" s="135">
        <v>5579292.3800000027</v>
      </c>
      <c r="K4133" s="135">
        <v>744296.43999999936</v>
      </c>
      <c r="L4133" s="135">
        <v>731438.61999999953</v>
      </c>
      <c r="M4133" s="141" t="str">
        <f t="shared" si="129"/>
        <v>201712</v>
      </c>
    </row>
    <row r="4134" spans="1:13" x14ac:dyDescent="0.25">
      <c r="A4134" s="35" t="str">
        <f>VLOOKUP(B4134,ResCat!$A$2:$B$269,2,FALSE)</f>
        <v>HMOPMR</v>
      </c>
      <c r="B4134" s="68" t="str">
        <f>IF(ISNA(VLOOKUP(C4134,COA!$A$2:$B$340,2,FALSE)),"XXX",VLOOKUP(C4134,COA!$A$2:$B$340,2,FALSE))</f>
        <v>F20</v>
      </c>
      <c r="C4134" s="149" t="str">
        <f t="shared" si="130"/>
        <v>0011-1002-0012</v>
      </c>
      <c r="D4134" s="134" t="s">
        <v>458</v>
      </c>
      <c r="E4134" s="134" t="s">
        <v>453</v>
      </c>
      <c r="F4134" s="134" t="s">
        <v>452</v>
      </c>
      <c r="G4134" s="134" t="s">
        <v>970</v>
      </c>
      <c r="H4134" s="134" t="s">
        <v>1023</v>
      </c>
      <c r="I4134" s="134" t="s">
        <v>336</v>
      </c>
      <c r="J4134" s="135">
        <v>8056</v>
      </c>
      <c r="K4134" s="135">
        <v>4304.9599999999991</v>
      </c>
      <c r="L4134" s="135">
        <v>4289.9599999999991</v>
      </c>
      <c r="M4134" s="141" t="str">
        <f t="shared" si="129"/>
        <v>201712</v>
      </c>
    </row>
    <row r="4135" spans="1:13" x14ac:dyDescent="0.25">
      <c r="A4135" s="35" t="str">
        <f>VLOOKUP(B4135,ResCat!$A$2:$B$269,2,FALSE)</f>
        <v>HMOPMR</v>
      </c>
      <c r="B4135" s="68" t="str">
        <f>IF(ISNA(VLOOKUP(C4135,COA!$A$2:$B$340,2,FALSE)),"XXX",VLOOKUP(C4135,COA!$A$2:$B$340,2,FALSE))</f>
        <v>F20</v>
      </c>
      <c r="C4135" s="149" t="str">
        <f t="shared" si="130"/>
        <v>0011-1002-0012</v>
      </c>
      <c r="D4135" s="134" t="s">
        <v>458</v>
      </c>
      <c r="E4135" s="134" t="s">
        <v>453</v>
      </c>
      <c r="F4135" s="134" t="s">
        <v>452</v>
      </c>
      <c r="G4135" s="134" t="s">
        <v>970</v>
      </c>
      <c r="H4135" s="134" t="s">
        <v>1023</v>
      </c>
      <c r="I4135" s="134" t="s">
        <v>2</v>
      </c>
      <c r="J4135" s="135">
        <v>591696.36000000045</v>
      </c>
      <c r="K4135" s="135">
        <v>237119.74999999971</v>
      </c>
      <c r="L4135" s="135">
        <v>232619.84999999971</v>
      </c>
      <c r="M4135" s="141" t="str">
        <f t="shared" si="129"/>
        <v>201712</v>
      </c>
    </row>
    <row r="4136" spans="1:13" x14ac:dyDescent="0.25">
      <c r="A4136" s="35" t="str">
        <f>VLOOKUP(B4136,ResCat!$A$2:$B$269,2,FALSE)</f>
        <v>HMOPMR</v>
      </c>
      <c r="B4136" s="68" t="str">
        <f>IF(ISNA(VLOOKUP(C4136,COA!$A$2:$B$340,2,FALSE)),"XXX",VLOOKUP(C4136,COA!$A$2:$B$340,2,FALSE))</f>
        <v>F20</v>
      </c>
      <c r="C4136" s="149" t="str">
        <f t="shared" si="130"/>
        <v>0011-1002-0012</v>
      </c>
      <c r="D4136" s="134" t="s">
        <v>458</v>
      </c>
      <c r="E4136" s="134" t="s">
        <v>453</v>
      </c>
      <c r="F4136" s="134" t="s">
        <v>452</v>
      </c>
      <c r="G4136" s="134" t="s">
        <v>970</v>
      </c>
      <c r="H4136" s="134" t="s">
        <v>1023</v>
      </c>
      <c r="I4136" s="134" t="s">
        <v>343</v>
      </c>
      <c r="J4136" s="135">
        <v>1586444.969999983</v>
      </c>
      <c r="K4136" s="135">
        <v>631599.62000000442</v>
      </c>
      <c r="L4136" s="135">
        <v>578480.56000000483</v>
      </c>
      <c r="M4136" s="141" t="str">
        <f t="shared" si="129"/>
        <v>201712</v>
      </c>
    </row>
    <row r="4137" spans="1:13" x14ac:dyDescent="0.25">
      <c r="A4137" s="35" t="str">
        <f>VLOOKUP(B4137,ResCat!$A$2:$B$269,2,FALSE)</f>
        <v>HMOPMR</v>
      </c>
      <c r="B4137" s="68" t="str">
        <f>IF(ISNA(VLOOKUP(C4137,COA!$A$2:$B$340,2,FALSE)),"XXX",VLOOKUP(C4137,COA!$A$2:$B$340,2,FALSE))</f>
        <v>F20</v>
      </c>
      <c r="C4137" s="149" t="str">
        <f t="shared" si="130"/>
        <v>0011-1002-0012</v>
      </c>
      <c r="D4137" s="134" t="s">
        <v>458</v>
      </c>
      <c r="E4137" s="134" t="s">
        <v>453</v>
      </c>
      <c r="F4137" s="134" t="s">
        <v>452</v>
      </c>
      <c r="G4137" s="134" t="s">
        <v>970</v>
      </c>
      <c r="H4137" s="134" t="s">
        <v>1023</v>
      </c>
      <c r="I4137" s="134" t="s">
        <v>1</v>
      </c>
      <c r="J4137" s="135">
        <v>4341065.019999993</v>
      </c>
      <c r="K4137" s="135">
        <v>1647428.5900000015</v>
      </c>
      <c r="L4137" s="135">
        <v>1596650.7000000018</v>
      </c>
      <c r="M4137" s="141" t="str">
        <f t="shared" si="129"/>
        <v>201712</v>
      </c>
    </row>
    <row r="4138" spans="1:13" x14ac:dyDescent="0.25">
      <c r="A4138" s="35" t="str">
        <f>VLOOKUP(B4138,ResCat!$A$2:$B$269,2,FALSE)</f>
        <v>HMOPMR</v>
      </c>
      <c r="B4138" s="68" t="str">
        <f>IF(ISNA(VLOOKUP(C4138,COA!$A$2:$B$340,2,FALSE)),"XXX",VLOOKUP(C4138,COA!$A$2:$B$340,2,FALSE))</f>
        <v>F20</v>
      </c>
      <c r="C4138" s="149" t="str">
        <f t="shared" si="130"/>
        <v>0011-1002-0012</v>
      </c>
      <c r="D4138" s="134" t="s">
        <v>458</v>
      </c>
      <c r="E4138" s="134" t="s">
        <v>453</v>
      </c>
      <c r="F4138" s="134" t="s">
        <v>452</v>
      </c>
      <c r="G4138" s="134" t="s">
        <v>970</v>
      </c>
      <c r="H4138" s="134" t="s">
        <v>1023</v>
      </c>
      <c r="I4138" s="134" t="s">
        <v>370</v>
      </c>
      <c r="J4138" s="135">
        <v>149</v>
      </c>
      <c r="K4138" s="135">
        <v>114</v>
      </c>
      <c r="L4138" s="135">
        <v>114</v>
      </c>
      <c r="M4138" s="141" t="str">
        <f t="shared" si="129"/>
        <v>201712</v>
      </c>
    </row>
    <row r="4139" spans="1:13" x14ac:dyDescent="0.25">
      <c r="A4139" s="35" t="str">
        <f>VLOOKUP(B4139,ResCat!$A$2:$B$269,2,FALSE)</f>
        <v>HMOPMR</v>
      </c>
      <c r="B4139" s="68" t="str">
        <f>IF(ISNA(VLOOKUP(C4139,COA!$A$2:$B$340,2,FALSE)),"XXX",VLOOKUP(C4139,COA!$A$2:$B$340,2,FALSE))</f>
        <v>F20</v>
      </c>
      <c r="C4139" s="149" t="str">
        <f t="shared" si="130"/>
        <v>0011-1002-0012</v>
      </c>
      <c r="D4139" s="134" t="s">
        <v>458</v>
      </c>
      <c r="E4139" s="134" t="s">
        <v>453</v>
      </c>
      <c r="F4139" s="134" t="s">
        <v>452</v>
      </c>
      <c r="G4139" s="134" t="s">
        <v>1023</v>
      </c>
      <c r="H4139" s="134" t="s">
        <v>1023</v>
      </c>
      <c r="I4139" s="134" t="s">
        <v>3</v>
      </c>
      <c r="J4139" s="135">
        <v>451237.90000000072</v>
      </c>
      <c r="K4139" s="135">
        <v>193040.97000000047</v>
      </c>
      <c r="L4139" s="135">
        <v>192860.21000000046</v>
      </c>
      <c r="M4139" s="141" t="str">
        <f t="shared" si="129"/>
        <v>201801</v>
      </c>
    </row>
    <row r="4140" spans="1:13" x14ac:dyDescent="0.25">
      <c r="A4140" s="35" t="str">
        <f>VLOOKUP(B4140,ResCat!$A$2:$B$269,2,FALSE)</f>
        <v>HMOPMR</v>
      </c>
      <c r="B4140" s="68" t="str">
        <f>IF(ISNA(VLOOKUP(C4140,COA!$A$2:$B$340,2,FALSE)),"XXX",VLOOKUP(C4140,COA!$A$2:$B$340,2,FALSE))</f>
        <v>F20</v>
      </c>
      <c r="C4140" s="149" t="str">
        <f t="shared" si="130"/>
        <v>0011-1002-0012</v>
      </c>
      <c r="D4140" s="134" t="s">
        <v>458</v>
      </c>
      <c r="E4140" s="134" t="s">
        <v>453</v>
      </c>
      <c r="F4140" s="134" t="s">
        <v>452</v>
      </c>
      <c r="G4140" s="134" t="s">
        <v>1023</v>
      </c>
      <c r="H4140" s="134" t="s">
        <v>1023</v>
      </c>
      <c r="I4140" s="134" t="s">
        <v>0</v>
      </c>
      <c r="J4140" s="135">
        <v>2018173.9600000002</v>
      </c>
      <c r="K4140" s="135">
        <v>558283.93999999994</v>
      </c>
      <c r="L4140" s="135">
        <v>551327.6399999999</v>
      </c>
      <c r="M4140" s="141" t="str">
        <f t="shared" si="129"/>
        <v>201801</v>
      </c>
    </row>
    <row r="4141" spans="1:13" x14ac:dyDescent="0.25">
      <c r="A4141" s="35" t="str">
        <f>VLOOKUP(B4141,ResCat!$A$2:$B$269,2,FALSE)</f>
        <v>HMOPMR</v>
      </c>
      <c r="B4141" s="68" t="str">
        <f>IF(ISNA(VLOOKUP(C4141,COA!$A$2:$B$340,2,FALSE)),"XXX",VLOOKUP(C4141,COA!$A$2:$B$340,2,FALSE))</f>
        <v>F20</v>
      </c>
      <c r="C4141" s="149" t="str">
        <f t="shared" si="130"/>
        <v>0011-1002-0012</v>
      </c>
      <c r="D4141" s="134" t="s">
        <v>458</v>
      </c>
      <c r="E4141" s="134" t="s">
        <v>453</v>
      </c>
      <c r="F4141" s="134" t="s">
        <v>452</v>
      </c>
      <c r="G4141" s="134" t="s">
        <v>1023</v>
      </c>
      <c r="H4141" s="134" t="s">
        <v>1023</v>
      </c>
      <c r="I4141" s="134" t="s">
        <v>336</v>
      </c>
      <c r="J4141" s="135">
        <v>5444</v>
      </c>
      <c r="K4141" s="135">
        <v>5154.2</v>
      </c>
      <c r="L4141" s="135">
        <v>5154.2</v>
      </c>
      <c r="M4141" s="141" t="str">
        <f t="shared" si="129"/>
        <v>201801</v>
      </c>
    </row>
    <row r="4142" spans="1:13" x14ac:dyDescent="0.25">
      <c r="A4142" s="35" t="str">
        <f>VLOOKUP(B4142,ResCat!$A$2:$B$269,2,FALSE)</f>
        <v>HMOPMR</v>
      </c>
      <c r="B4142" s="68" t="str">
        <f>IF(ISNA(VLOOKUP(C4142,COA!$A$2:$B$340,2,FALSE)),"XXX",VLOOKUP(C4142,COA!$A$2:$B$340,2,FALSE))</f>
        <v>F20</v>
      </c>
      <c r="C4142" s="149" t="str">
        <f t="shared" si="130"/>
        <v>0011-1002-0012</v>
      </c>
      <c r="D4142" s="134" t="s">
        <v>458</v>
      </c>
      <c r="E4142" s="134" t="s">
        <v>453</v>
      </c>
      <c r="F4142" s="134" t="s">
        <v>452</v>
      </c>
      <c r="G4142" s="134" t="s">
        <v>1023</v>
      </c>
      <c r="H4142" s="134" t="s">
        <v>1023</v>
      </c>
      <c r="I4142" s="134" t="s">
        <v>2</v>
      </c>
      <c r="J4142" s="135">
        <v>428404.69999999943</v>
      </c>
      <c r="K4142" s="135">
        <v>211199.41999999966</v>
      </c>
      <c r="L4142" s="135">
        <v>204649.17999999947</v>
      </c>
      <c r="M4142" s="141" t="str">
        <f t="shared" si="129"/>
        <v>201801</v>
      </c>
    </row>
    <row r="4143" spans="1:13" x14ac:dyDescent="0.25">
      <c r="A4143" s="35" t="str">
        <f>VLOOKUP(B4143,ResCat!$A$2:$B$269,2,FALSE)</f>
        <v>HMOPMR</v>
      </c>
      <c r="B4143" s="68" t="str">
        <f>IF(ISNA(VLOOKUP(C4143,COA!$A$2:$B$340,2,FALSE)),"XXX",VLOOKUP(C4143,COA!$A$2:$B$340,2,FALSE))</f>
        <v>F20</v>
      </c>
      <c r="C4143" s="149" t="str">
        <f t="shared" si="130"/>
        <v>0011-1002-0012</v>
      </c>
      <c r="D4143" s="134" t="s">
        <v>458</v>
      </c>
      <c r="E4143" s="134" t="s">
        <v>453</v>
      </c>
      <c r="F4143" s="134" t="s">
        <v>452</v>
      </c>
      <c r="G4143" s="134" t="s">
        <v>1023</v>
      </c>
      <c r="H4143" s="134" t="s">
        <v>1023</v>
      </c>
      <c r="I4143" s="134" t="s">
        <v>343</v>
      </c>
      <c r="J4143" s="135">
        <v>7436827.5200002519</v>
      </c>
      <c r="K4143" s="135">
        <v>2854256.3100000396</v>
      </c>
      <c r="L4143" s="135">
        <v>2512252.900000006</v>
      </c>
      <c r="M4143" s="141" t="str">
        <f t="shared" si="129"/>
        <v>201801</v>
      </c>
    </row>
    <row r="4144" spans="1:13" x14ac:dyDescent="0.25">
      <c r="A4144" s="35" t="str">
        <f>VLOOKUP(B4144,ResCat!$A$2:$B$269,2,FALSE)</f>
        <v>HMOPMR</v>
      </c>
      <c r="B4144" s="68" t="str">
        <f>IF(ISNA(VLOOKUP(C4144,COA!$A$2:$B$340,2,FALSE)),"XXX",VLOOKUP(C4144,COA!$A$2:$B$340,2,FALSE))</f>
        <v>F20</v>
      </c>
      <c r="C4144" s="149" t="str">
        <f t="shared" si="130"/>
        <v>0011-1002-0012</v>
      </c>
      <c r="D4144" s="134" t="s">
        <v>458</v>
      </c>
      <c r="E4144" s="134" t="s">
        <v>453</v>
      </c>
      <c r="F4144" s="134" t="s">
        <v>452</v>
      </c>
      <c r="G4144" s="134" t="s">
        <v>1023</v>
      </c>
      <c r="H4144" s="134" t="s">
        <v>1023</v>
      </c>
      <c r="I4144" s="134" t="s">
        <v>1</v>
      </c>
      <c r="J4144" s="135">
        <v>4197767.629999999</v>
      </c>
      <c r="K4144" s="135">
        <v>1750660.2599999979</v>
      </c>
      <c r="L4144" s="135">
        <v>1715891.8599999973</v>
      </c>
      <c r="M4144" s="141" t="str">
        <f t="shared" si="129"/>
        <v>201801</v>
      </c>
    </row>
    <row r="4145" spans="1:13" x14ac:dyDescent="0.25">
      <c r="A4145" s="35" t="str">
        <f>VLOOKUP(B4145,ResCat!$A$2:$B$269,2,FALSE)</f>
        <v>HMOPMR</v>
      </c>
      <c r="B4145" s="68" t="str">
        <f>IF(ISNA(VLOOKUP(C4145,COA!$A$2:$B$340,2,FALSE)),"XXX",VLOOKUP(C4145,COA!$A$2:$B$340,2,FALSE))</f>
        <v>N16</v>
      </c>
      <c r="C4145" s="149" t="str">
        <f t="shared" si="130"/>
        <v>0011-1003-0012</v>
      </c>
      <c r="D4145" s="134" t="s">
        <v>458</v>
      </c>
      <c r="E4145" s="134" t="s">
        <v>448</v>
      </c>
      <c r="F4145" s="134" t="s">
        <v>452</v>
      </c>
      <c r="G4145" s="134" t="s">
        <v>1026</v>
      </c>
      <c r="H4145" s="134" t="s">
        <v>1023</v>
      </c>
      <c r="I4145" s="134" t="s">
        <v>3</v>
      </c>
      <c r="J4145" s="135">
        <v>299.99</v>
      </c>
      <c r="K4145" s="135">
        <v>165.04</v>
      </c>
      <c r="L4145" s="135">
        <v>165.04</v>
      </c>
      <c r="M4145" s="141" t="str">
        <f t="shared" si="129"/>
        <v>201601</v>
      </c>
    </row>
    <row r="4146" spans="1:13" x14ac:dyDescent="0.25">
      <c r="A4146" s="35" t="str">
        <f>VLOOKUP(B4146,ResCat!$A$2:$B$269,2,FALSE)</f>
        <v>HMOPMR</v>
      </c>
      <c r="B4146" s="68" t="str">
        <f>IF(ISNA(VLOOKUP(C4146,COA!$A$2:$B$340,2,FALSE)),"XXX",VLOOKUP(C4146,COA!$A$2:$B$340,2,FALSE))</f>
        <v>N16</v>
      </c>
      <c r="C4146" s="149" t="str">
        <f t="shared" si="130"/>
        <v>0011-1003-0012</v>
      </c>
      <c r="D4146" s="134" t="s">
        <v>458</v>
      </c>
      <c r="E4146" s="134" t="s">
        <v>448</v>
      </c>
      <c r="F4146" s="134" t="s">
        <v>452</v>
      </c>
      <c r="G4146" s="134" t="s">
        <v>362</v>
      </c>
      <c r="H4146" s="134" t="s">
        <v>1023</v>
      </c>
      <c r="I4146" s="134" t="s">
        <v>3</v>
      </c>
      <c r="J4146" s="135">
        <v>-75</v>
      </c>
      <c r="K4146" s="135">
        <v>0</v>
      </c>
      <c r="L4146" s="135">
        <v>0</v>
      </c>
      <c r="M4146" s="141" t="str">
        <f t="shared" si="129"/>
        <v>201601</v>
      </c>
    </row>
    <row r="4147" spans="1:13" x14ac:dyDescent="0.25">
      <c r="A4147" s="35" t="str">
        <f>VLOOKUP(B4147,ResCat!$A$2:$B$269,2,FALSE)</f>
        <v>HMOPMR</v>
      </c>
      <c r="B4147" s="68" t="str">
        <f>IF(ISNA(VLOOKUP(C4147,COA!$A$2:$B$340,2,FALSE)),"XXX",VLOOKUP(C4147,COA!$A$2:$B$340,2,FALSE))</f>
        <v>N16</v>
      </c>
      <c r="C4147" s="149" t="str">
        <f t="shared" si="130"/>
        <v>0011-1003-0012</v>
      </c>
      <c r="D4147" s="134" t="s">
        <v>458</v>
      </c>
      <c r="E4147" s="134" t="s">
        <v>448</v>
      </c>
      <c r="F4147" s="134" t="s">
        <v>452</v>
      </c>
      <c r="G4147" s="134" t="s">
        <v>362</v>
      </c>
      <c r="H4147" s="134" t="s">
        <v>1023</v>
      </c>
      <c r="I4147" s="134" t="s">
        <v>2</v>
      </c>
      <c r="J4147" s="135">
        <v>-625.95000000000005</v>
      </c>
      <c r="K4147" s="135">
        <v>-196.3</v>
      </c>
      <c r="L4147" s="135">
        <v>-176.3</v>
      </c>
      <c r="M4147" s="141" t="str">
        <f t="shared" si="129"/>
        <v>201601</v>
      </c>
    </row>
    <row r="4148" spans="1:13" x14ac:dyDescent="0.25">
      <c r="A4148" s="35" t="str">
        <f>VLOOKUP(B4148,ResCat!$A$2:$B$269,2,FALSE)</f>
        <v>HMOPMR</v>
      </c>
      <c r="B4148" s="68" t="str">
        <f>IF(ISNA(VLOOKUP(C4148,COA!$A$2:$B$340,2,FALSE)),"XXX",VLOOKUP(C4148,COA!$A$2:$B$340,2,FALSE))</f>
        <v>N16</v>
      </c>
      <c r="C4148" s="149" t="str">
        <f t="shared" si="130"/>
        <v>0011-1003-0012</v>
      </c>
      <c r="D4148" s="134" t="s">
        <v>458</v>
      </c>
      <c r="E4148" s="134" t="s">
        <v>448</v>
      </c>
      <c r="F4148" s="134" t="s">
        <v>452</v>
      </c>
      <c r="G4148" s="134" t="s">
        <v>1028</v>
      </c>
      <c r="H4148" s="134" t="s">
        <v>1023</v>
      </c>
      <c r="I4148" s="134" t="s">
        <v>3</v>
      </c>
      <c r="J4148" s="135">
        <v>-5.6843418860808015E-14</v>
      </c>
      <c r="K4148" s="135">
        <v>-805.32999999999993</v>
      </c>
      <c r="L4148" s="135">
        <v>-805.32999999999993</v>
      </c>
      <c r="M4148" s="141" t="str">
        <f t="shared" si="129"/>
        <v>201601</v>
      </c>
    </row>
    <row r="4149" spans="1:13" x14ac:dyDescent="0.25">
      <c r="A4149" s="35" t="str">
        <f>VLOOKUP(B4149,ResCat!$A$2:$B$269,2,FALSE)</f>
        <v>HMOPMR</v>
      </c>
      <c r="B4149" s="68" t="str">
        <f>IF(ISNA(VLOOKUP(C4149,COA!$A$2:$B$340,2,FALSE)),"XXX",VLOOKUP(C4149,COA!$A$2:$B$340,2,FALSE))</f>
        <v>N16</v>
      </c>
      <c r="C4149" s="149" t="str">
        <f t="shared" si="130"/>
        <v>0011-1003-0012</v>
      </c>
      <c r="D4149" s="134" t="s">
        <v>458</v>
      </c>
      <c r="E4149" s="134" t="s">
        <v>448</v>
      </c>
      <c r="F4149" s="134" t="s">
        <v>452</v>
      </c>
      <c r="G4149" s="134" t="s">
        <v>1028</v>
      </c>
      <c r="H4149" s="134" t="s">
        <v>1023</v>
      </c>
      <c r="I4149" s="134" t="s">
        <v>0</v>
      </c>
      <c r="J4149" s="135">
        <v>931.13</v>
      </c>
      <c r="K4149" s="135">
        <v>931.13</v>
      </c>
      <c r="L4149" s="135">
        <v>831.13</v>
      </c>
      <c r="M4149" s="141" t="str">
        <f t="shared" si="129"/>
        <v>201601</v>
      </c>
    </row>
    <row r="4150" spans="1:13" x14ac:dyDescent="0.25">
      <c r="A4150" s="35" t="str">
        <f>VLOOKUP(B4150,ResCat!$A$2:$B$269,2,FALSE)</f>
        <v>HMOPMR</v>
      </c>
      <c r="B4150" s="68" t="str">
        <f>IF(ISNA(VLOOKUP(C4150,COA!$A$2:$B$340,2,FALSE)),"XXX",VLOOKUP(C4150,COA!$A$2:$B$340,2,FALSE))</f>
        <v>N16</v>
      </c>
      <c r="C4150" s="149" t="str">
        <f t="shared" si="130"/>
        <v>0011-1003-0012</v>
      </c>
      <c r="D4150" s="134" t="s">
        <v>458</v>
      </c>
      <c r="E4150" s="134" t="s">
        <v>448</v>
      </c>
      <c r="F4150" s="134" t="s">
        <v>452</v>
      </c>
      <c r="G4150" s="134" t="s">
        <v>1028</v>
      </c>
      <c r="H4150" s="134" t="s">
        <v>1023</v>
      </c>
      <c r="I4150" s="134" t="s">
        <v>1</v>
      </c>
      <c r="J4150" s="135">
        <v>8700</v>
      </c>
      <c r="K4150" s="135">
        <v>829.17</v>
      </c>
      <c r="L4150" s="135">
        <v>829.17</v>
      </c>
      <c r="M4150" s="141" t="str">
        <f t="shared" si="129"/>
        <v>201601</v>
      </c>
    </row>
    <row r="4151" spans="1:13" x14ac:dyDescent="0.25">
      <c r="A4151" s="35" t="str">
        <f>VLOOKUP(B4151,ResCat!$A$2:$B$269,2,FALSE)</f>
        <v>HMOPMR</v>
      </c>
      <c r="B4151" s="68" t="str">
        <f>IF(ISNA(VLOOKUP(C4151,COA!$A$2:$B$340,2,FALSE)),"XXX",VLOOKUP(C4151,COA!$A$2:$B$340,2,FALSE))</f>
        <v>N16</v>
      </c>
      <c r="C4151" s="149" t="str">
        <f t="shared" si="130"/>
        <v>0011-1003-0012</v>
      </c>
      <c r="D4151" s="134" t="s">
        <v>458</v>
      </c>
      <c r="E4151" s="134" t="s">
        <v>448</v>
      </c>
      <c r="F4151" s="134" t="s">
        <v>452</v>
      </c>
      <c r="G4151" s="134" t="s">
        <v>363</v>
      </c>
      <c r="H4151" s="134" t="s">
        <v>1023</v>
      </c>
      <c r="I4151" s="134" t="s">
        <v>3</v>
      </c>
      <c r="J4151" s="135">
        <v>768.43</v>
      </c>
      <c r="K4151" s="135">
        <v>768.43</v>
      </c>
      <c r="L4151" s="135">
        <v>768.43</v>
      </c>
      <c r="M4151" s="141" t="str">
        <f t="shared" si="129"/>
        <v>201601</v>
      </c>
    </row>
    <row r="4152" spans="1:13" x14ac:dyDescent="0.25">
      <c r="A4152" s="35" t="str">
        <f>VLOOKUP(B4152,ResCat!$A$2:$B$269,2,FALSE)</f>
        <v>HMOPMR</v>
      </c>
      <c r="B4152" s="68" t="str">
        <f>IF(ISNA(VLOOKUP(C4152,COA!$A$2:$B$340,2,FALSE)),"XXX",VLOOKUP(C4152,COA!$A$2:$B$340,2,FALSE))</f>
        <v>N16</v>
      </c>
      <c r="C4152" s="149" t="str">
        <f t="shared" si="130"/>
        <v>0011-1003-0012</v>
      </c>
      <c r="D4152" s="134" t="s">
        <v>458</v>
      </c>
      <c r="E4152" s="134" t="s">
        <v>448</v>
      </c>
      <c r="F4152" s="134" t="s">
        <v>452</v>
      </c>
      <c r="G4152" s="134" t="s">
        <v>363</v>
      </c>
      <c r="H4152" s="134" t="s">
        <v>1023</v>
      </c>
      <c r="I4152" s="134" t="s">
        <v>2</v>
      </c>
      <c r="J4152" s="135">
        <v>262.03000000000003</v>
      </c>
      <c r="K4152" s="135">
        <v>240.18</v>
      </c>
      <c r="L4152" s="135">
        <v>240.18</v>
      </c>
      <c r="M4152" s="141" t="str">
        <f t="shared" si="129"/>
        <v>201601</v>
      </c>
    </row>
    <row r="4153" spans="1:13" x14ac:dyDescent="0.25">
      <c r="A4153" s="35" t="str">
        <f>VLOOKUP(B4153,ResCat!$A$2:$B$269,2,FALSE)</f>
        <v>HMOPMR</v>
      </c>
      <c r="B4153" s="68" t="str">
        <f>IF(ISNA(VLOOKUP(C4153,COA!$A$2:$B$340,2,FALSE)),"XXX",VLOOKUP(C4153,COA!$A$2:$B$340,2,FALSE))</f>
        <v>N16</v>
      </c>
      <c r="C4153" s="149" t="str">
        <f t="shared" si="130"/>
        <v>0011-1003-0012</v>
      </c>
      <c r="D4153" s="134" t="s">
        <v>458</v>
      </c>
      <c r="E4153" s="134" t="s">
        <v>448</v>
      </c>
      <c r="F4153" s="134" t="s">
        <v>452</v>
      </c>
      <c r="G4153" s="134" t="s">
        <v>1029</v>
      </c>
      <c r="H4153" s="134" t="s">
        <v>1023</v>
      </c>
      <c r="I4153" s="134" t="s">
        <v>1</v>
      </c>
      <c r="J4153" s="135">
        <v>28927.169999999995</v>
      </c>
      <c r="K4153" s="135">
        <v>12658</v>
      </c>
      <c r="L4153" s="135">
        <v>12658</v>
      </c>
      <c r="M4153" s="141" t="str">
        <f t="shared" si="129"/>
        <v>201601</v>
      </c>
    </row>
    <row r="4154" spans="1:13" x14ac:dyDescent="0.25">
      <c r="A4154" s="35" t="str">
        <f>VLOOKUP(B4154,ResCat!$A$2:$B$269,2,FALSE)</f>
        <v>HMOPMR</v>
      </c>
      <c r="B4154" s="68" t="str">
        <f>IF(ISNA(VLOOKUP(C4154,COA!$A$2:$B$340,2,FALSE)),"XXX",VLOOKUP(C4154,COA!$A$2:$B$340,2,FALSE))</f>
        <v>N16</v>
      </c>
      <c r="C4154" s="149" t="str">
        <f t="shared" si="130"/>
        <v>0011-1003-0012</v>
      </c>
      <c r="D4154" s="134" t="s">
        <v>458</v>
      </c>
      <c r="E4154" s="134" t="s">
        <v>448</v>
      </c>
      <c r="F4154" s="134" t="s">
        <v>452</v>
      </c>
      <c r="G4154" s="134" t="s">
        <v>350</v>
      </c>
      <c r="H4154" s="134" t="s">
        <v>1023</v>
      </c>
      <c r="I4154" s="134" t="s">
        <v>2</v>
      </c>
      <c r="J4154" s="135">
        <v>-345</v>
      </c>
      <c r="K4154" s="135">
        <v>-140.34</v>
      </c>
      <c r="L4154" s="135">
        <v>-140.34</v>
      </c>
      <c r="M4154" s="141" t="str">
        <f t="shared" si="129"/>
        <v>201601</v>
      </c>
    </row>
    <row r="4155" spans="1:13" x14ac:dyDescent="0.25">
      <c r="A4155" s="35" t="str">
        <f>VLOOKUP(B4155,ResCat!$A$2:$B$269,2,FALSE)</f>
        <v>HMOPMR</v>
      </c>
      <c r="B4155" s="68" t="str">
        <f>IF(ISNA(VLOOKUP(C4155,COA!$A$2:$B$340,2,FALSE)),"XXX",VLOOKUP(C4155,COA!$A$2:$B$340,2,FALSE))</f>
        <v>N16</v>
      </c>
      <c r="C4155" s="149" t="str">
        <f t="shared" si="130"/>
        <v>0011-1003-0012</v>
      </c>
      <c r="D4155" s="134" t="s">
        <v>458</v>
      </c>
      <c r="E4155" s="134" t="s">
        <v>448</v>
      </c>
      <c r="F4155" s="134" t="s">
        <v>452</v>
      </c>
      <c r="G4155" s="134" t="s">
        <v>359</v>
      </c>
      <c r="H4155" s="134" t="s">
        <v>1023</v>
      </c>
      <c r="I4155" s="134" t="s">
        <v>3</v>
      </c>
      <c r="J4155" s="135">
        <v>0</v>
      </c>
      <c r="K4155" s="135">
        <v>-251.71</v>
      </c>
      <c r="L4155" s="135">
        <v>-251.71</v>
      </c>
      <c r="M4155" s="141" t="str">
        <f t="shared" si="129"/>
        <v>201601</v>
      </c>
    </row>
    <row r="4156" spans="1:13" x14ac:dyDescent="0.25">
      <c r="A4156" s="35" t="str">
        <f>VLOOKUP(B4156,ResCat!$A$2:$B$269,2,FALSE)</f>
        <v>HMOPMR</v>
      </c>
      <c r="B4156" s="68" t="str">
        <f>IF(ISNA(VLOOKUP(C4156,COA!$A$2:$B$340,2,FALSE)),"XXX",VLOOKUP(C4156,COA!$A$2:$B$340,2,FALSE))</f>
        <v>N16</v>
      </c>
      <c r="C4156" s="149" t="str">
        <f t="shared" si="130"/>
        <v>0011-1003-0012</v>
      </c>
      <c r="D4156" s="134" t="s">
        <v>458</v>
      </c>
      <c r="E4156" s="134" t="s">
        <v>448</v>
      </c>
      <c r="F4156" s="134" t="s">
        <v>452</v>
      </c>
      <c r="G4156" s="134" t="s">
        <v>359</v>
      </c>
      <c r="H4156" s="134" t="s">
        <v>1023</v>
      </c>
      <c r="I4156" s="134" t="s">
        <v>1</v>
      </c>
      <c r="J4156" s="135">
        <v>37875.22</v>
      </c>
      <c r="K4156" s="135">
        <v>12658</v>
      </c>
      <c r="L4156" s="135">
        <v>12658</v>
      </c>
      <c r="M4156" s="141" t="str">
        <f t="shared" si="129"/>
        <v>201601</v>
      </c>
    </row>
    <row r="4157" spans="1:13" x14ac:dyDescent="0.25">
      <c r="A4157" s="35" t="str">
        <f>VLOOKUP(B4157,ResCat!$A$2:$B$269,2,FALSE)</f>
        <v>HMOPMR</v>
      </c>
      <c r="B4157" s="68" t="str">
        <f>IF(ISNA(VLOOKUP(C4157,COA!$A$2:$B$340,2,FALSE)),"XXX",VLOOKUP(C4157,COA!$A$2:$B$340,2,FALSE))</f>
        <v>N16</v>
      </c>
      <c r="C4157" s="149" t="str">
        <f t="shared" si="130"/>
        <v>0011-1003-0012</v>
      </c>
      <c r="D4157" s="134" t="s">
        <v>458</v>
      </c>
      <c r="E4157" s="134" t="s">
        <v>448</v>
      </c>
      <c r="F4157" s="134" t="s">
        <v>452</v>
      </c>
      <c r="G4157" s="134" t="s">
        <v>354</v>
      </c>
      <c r="H4157" s="134" t="s">
        <v>1023</v>
      </c>
      <c r="I4157" s="134" t="s">
        <v>2</v>
      </c>
      <c r="J4157" s="135">
        <v>0</v>
      </c>
      <c r="K4157" s="135">
        <v>-100.33</v>
      </c>
      <c r="L4157" s="135">
        <v>-100.33000000000001</v>
      </c>
      <c r="M4157" s="141" t="str">
        <f t="shared" si="129"/>
        <v>201601</v>
      </c>
    </row>
    <row r="4158" spans="1:13" x14ac:dyDescent="0.25">
      <c r="A4158" s="35" t="str">
        <f>VLOOKUP(B4158,ResCat!$A$2:$B$269,2,FALSE)</f>
        <v>HMOPMR</v>
      </c>
      <c r="B4158" s="68" t="str">
        <f>IF(ISNA(VLOOKUP(C4158,COA!$A$2:$B$340,2,FALSE)),"XXX",VLOOKUP(C4158,COA!$A$2:$B$340,2,FALSE))</f>
        <v>N16</v>
      </c>
      <c r="C4158" s="149" t="str">
        <f t="shared" si="130"/>
        <v>0011-1003-0012</v>
      </c>
      <c r="D4158" s="134" t="s">
        <v>458</v>
      </c>
      <c r="E4158" s="134" t="s">
        <v>448</v>
      </c>
      <c r="F4158" s="134" t="s">
        <v>452</v>
      </c>
      <c r="G4158" s="134" t="s">
        <v>366</v>
      </c>
      <c r="H4158" s="134" t="s">
        <v>1023</v>
      </c>
      <c r="I4158" s="134" t="s">
        <v>2</v>
      </c>
      <c r="J4158" s="135">
        <v>50</v>
      </c>
      <c r="K4158" s="135">
        <v>29.14</v>
      </c>
      <c r="L4158" s="135">
        <v>29.14</v>
      </c>
      <c r="M4158" s="141" t="str">
        <f t="shared" si="129"/>
        <v>201601</v>
      </c>
    </row>
    <row r="4159" spans="1:13" x14ac:dyDescent="0.25">
      <c r="A4159" s="35" t="str">
        <f>VLOOKUP(B4159,ResCat!$A$2:$B$269,2,FALSE)</f>
        <v>HMOPMR</v>
      </c>
      <c r="B4159" s="68" t="str">
        <f>IF(ISNA(VLOOKUP(C4159,COA!$A$2:$B$340,2,FALSE)),"XXX",VLOOKUP(C4159,COA!$A$2:$B$340,2,FALSE))</f>
        <v>N16</v>
      </c>
      <c r="C4159" s="149" t="str">
        <f t="shared" si="130"/>
        <v>0011-1003-0012</v>
      </c>
      <c r="D4159" s="134" t="s">
        <v>458</v>
      </c>
      <c r="E4159" s="134" t="s">
        <v>448</v>
      </c>
      <c r="F4159" s="134" t="s">
        <v>452</v>
      </c>
      <c r="G4159" s="134" t="s">
        <v>337</v>
      </c>
      <c r="H4159" s="134" t="s">
        <v>1023</v>
      </c>
      <c r="I4159" s="134" t="s">
        <v>3</v>
      </c>
      <c r="J4159" s="135">
        <v>38</v>
      </c>
      <c r="K4159" s="135">
        <v>0</v>
      </c>
      <c r="L4159" s="135">
        <v>0</v>
      </c>
      <c r="M4159" s="141" t="str">
        <f t="shared" si="129"/>
        <v>201601</v>
      </c>
    </row>
    <row r="4160" spans="1:13" x14ac:dyDescent="0.25">
      <c r="A4160" s="35" t="str">
        <f>VLOOKUP(B4160,ResCat!$A$2:$B$269,2,FALSE)</f>
        <v>HMOPMR</v>
      </c>
      <c r="B4160" s="68" t="str">
        <f>IF(ISNA(VLOOKUP(C4160,COA!$A$2:$B$340,2,FALSE)),"XXX",VLOOKUP(C4160,COA!$A$2:$B$340,2,FALSE))</f>
        <v>N16</v>
      </c>
      <c r="C4160" s="149" t="str">
        <f t="shared" si="130"/>
        <v>0011-1003-0012</v>
      </c>
      <c r="D4160" s="134" t="s">
        <v>458</v>
      </c>
      <c r="E4160" s="134" t="s">
        <v>448</v>
      </c>
      <c r="F4160" s="134" t="s">
        <v>452</v>
      </c>
      <c r="G4160" s="134" t="s">
        <v>337</v>
      </c>
      <c r="H4160" s="134" t="s">
        <v>1023</v>
      </c>
      <c r="I4160" s="134" t="s">
        <v>0</v>
      </c>
      <c r="J4160" s="135">
        <v>-2.3277380023500882E-11</v>
      </c>
      <c r="K4160" s="135">
        <v>-4523.0899999999974</v>
      </c>
      <c r="L4160" s="135">
        <v>-4523.0899999999974</v>
      </c>
      <c r="M4160" s="141" t="str">
        <f t="shared" si="129"/>
        <v>201601</v>
      </c>
    </row>
    <row r="4161" spans="1:13" x14ac:dyDescent="0.25">
      <c r="A4161" s="35" t="str">
        <f>VLOOKUP(B4161,ResCat!$A$2:$B$269,2,FALSE)</f>
        <v>HMOPMR</v>
      </c>
      <c r="B4161" s="68" t="str">
        <f>IF(ISNA(VLOOKUP(C4161,COA!$A$2:$B$340,2,FALSE)),"XXX",VLOOKUP(C4161,COA!$A$2:$B$340,2,FALSE))</f>
        <v>N16</v>
      </c>
      <c r="C4161" s="149" t="str">
        <f t="shared" si="130"/>
        <v>0011-1003-0012</v>
      </c>
      <c r="D4161" s="134" t="s">
        <v>458</v>
      </c>
      <c r="E4161" s="134" t="s">
        <v>448</v>
      </c>
      <c r="F4161" s="134" t="s">
        <v>452</v>
      </c>
      <c r="G4161" s="134" t="s">
        <v>337</v>
      </c>
      <c r="H4161" s="134" t="s">
        <v>1023</v>
      </c>
      <c r="I4161" s="134" t="s">
        <v>2</v>
      </c>
      <c r="J4161" s="135">
        <v>778</v>
      </c>
      <c r="K4161" s="135">
        <v>259.37</v>
      </c>
      <c r="L4161" s="135">
        <v>244.37</v>
      </c>
      <c r="M4161" s="141" t="str">
        <f t="shared" si="129"/>
        <v>201601</v>
      </c>
    </row>
    <row r="4162" spans="1:13" x14ac:dyDescent="0.25">
      <c r="A4162" s="35" t="str">
        <f>VLOOKUP(B4162,ResCat!$A$2:$B$269,2,FALSE)</f>
        <v>HMOPMR</v>
      </c>
      <c r="B4162" s="68" t="str">
        <f>IF(ISNA(VLOOKUP(C4162,COA!$A$2:$B$340,2,FALSE)),"XXX",VLOOKUP(C4162,COA!$A$2:$B$340,2,FALSE))</f>
        <v>N16</v>
      </c>
      <c r="C4162" s="149" t="str">
        <f t="shared" si="130"/>
        <v>0011-1003-0012</v>
      </c>
      <c r="D4162" s="134" t="s">
        <v>458</v>
      </c>
      <c r="E4162" s="134" t="s">
        <v>448</v>
      </c>
      <c r="F4162" s="134" t="s">
        <v>452</v>
      </c>
      <c r="G4162" s="134" t="s">
        <v>352</v>
      </c>
      <c r="H4162" s="134" t="s">
        <v>1023</v>
      </c>
      <c r="I4162" s="134" t="s">
        <v>2</v>
      </c>
      <c r="J4162" s="135">
        <v>1233</v>
      </c>
      <c r="K4162" s="135">
        <v>414.21</v>
      </c>
      <c r="L4162" s="135">
        <v>414.21</v>
      </c>
      <c r="M4162" s="141" t="str">
        <f t="shared" si="129"/>
        <v>201602</v>
      </c>
    </row>
    <row r="4163" spans="1:13" x14ac:dyDescent="0.25">
      <c r="A4163" s="35" t="str">
        <f>VLOOKUP(B4163,ResCat!$A$2:$B$269,2,FALSE)</f>
        <v>HMOPMR</v>
      </c>
      <c r="B4163" s="68" t="str">
        <f>IF(ISNA(VLOOKUP(C4163,COA!$A$2:$B$340,2,FALSE)),"XXX",VLOOKUP(C4163,COA!$A$2:$B$340,2,FALSE))</f>
        <v>N16</v>
      </c>
      <c r="C4163" s="149" t="str">
        <f t="shared" si="130"/>
        <v>0011-1003-0012</v>
      </c>
      <c r="D4163" s="134" t="s">
        <v>458</v>
      </c>
      <c r="E4163" s="134" t="s">
        <v>448</v>
      </c>
      <c r="F4163" s="134" t="s">
        <v>452</v>
      </c>
      <c r="G4163" s="134" t="s">
        <v>352</v>
      </c>
      <c r="H4163" s="134" t="s">
        <v>1023</v>
      </c>
      <c r="I4163" s="134" t="s">
        <v>1</v>
      </c>
      <c r="J4163" s="135">
        <v>0</v>
      </c>
      <c r="K4163" s="135">
        <v>-200</v>
      </c>
      <c r="L4163" s="135">
        <v>-200</v>
      </c>
      <c r="M4163" s="141" t="str">
        <f t="shared" si="129"/>
        <v>201602</v>
      </c>
    </row>
    <row r="4164" spans="1:13" x14ac:dyDescent="0.25">
      <c r="A4164" s="35" t="str">
        <f>VLOOKUP(B4164,ResCat!$A$2:$B$269,2,FALSE)</f>
        <v>HMOPMR</v>
      </c>
      <c r="B4164" s="68" t="str">
        <f>IF(ISNA(VLOOKUP(C4164,COA!$A$2:$B$340,2,FALSE)),"XXX",VLOOKUP(C4164,COA!$A$2:$B$340,2,FALSE))</f>
        <v>N16</v>
      </c>
      <c r="C4164" s="149" t="str">
        <f t="shared" si="130"/>
        <v>0011-1003-0012</v>
      </c>
      <c r="D4164" s="134" t="s">
        <v>458</v>
      </c>
      <c r="E4164" s="134" t="s">
        <v>448</v>
      </c>
      <c r="F4164" s="134" t="s">
        <v>452</v>
      </c>
      <c r="G4164" s="134" t="s">
        <v>347</v>
      </c>
      <c r="H4164" s="134" t="s">
        <v>1023</v>
      </c>
      <c r="I4164" s="134" t="s">
        <v>3</v>
      </c>
      <c r="J4164" s="135">
        <v>8.57</v>
      </c>
      <c r="K4164" s="135">
        <v>8.57</v>
      </c>
      <c r="L4164" s="135">
        <v>8.57</v>
      </c>
      <c r="M4164" s="141" t="str">
        <f t="shared" ref="M4164:M4227" si="131">IF(G4164&lt;$M$1,$M$1,G4164)</f>
        <v>201603</v>
      </c>
    </row>
    <row r="4165" spans="1:13" x14ac:dyDescent="0.25">
      <c r="A4165" s="35" t="str">
        <f>VLOOKUP(B4165,ResCat!$A$2:$B$269,2,FALSE)</f>
        <v>HMOPMR</v>
      </c>
      <c r="B4165" s="68" t="str">
        <f>IF(ISNA(VLOOKUP(C4165,COA!$A$2:$B$340,2,FALSE)),"XXX",VLOOKUP(C4165,COA!$A$2:$B$340,2,FALSE))</f>
        <v>N16</v>
      </c>
      <c r="C4165" s="149" t="str">
        <f t="shared" ref="C4165:C4228" si="132">D4165&amp;"-"&amp;E4165&amp;"-"&amp;F4165</f>
        <v>0011-1003-0012</v>
      </c>
      <c r="D4165" s="134" t="s">
        <v>458</v>
      </c>
      <c r="E4165" s="134" t="s">
        <v>448</v>
      </c>
      <c r="F4165" s="134" t="s">
        <v>452</v>
      </c>
      <c r="G4165" s="134" t="s">
        <v>347</v>
      </c>
      <c r="H4165" s="134" t="s">
        <v>1023</v>
      </c>
      <c r="I4165" s="134" t="s">
        <v>2</v>
      </c>
      <c r="J4165" s="135">
        <v>656</v>
      </c>
      <c r="K4165" s="135">
        <v>115.1</v>
      </c>
      <c r="L4165" s="135">
        <v>100.1</v>
      </c>
      <c r="M4165" s="141" t="str">
        <f t="shared" si="131"/>
        <v>201603</v>
      </c>
    </row>
    <row r="4166" spans="1:13" x14ac:dyDescent="0.25">
      <c r="A4166" s="35" t="str">
        <f>VLOOKUP(B4166,ResCat!$A$2:$B$269,2,FALSE)</f>
        <v>HMOPMR</v>
      </c>
      <c r="B4166" s="68" t="str">
        <f>IF(ISNA(VLOOKUP(C4166,COA!$A$2:$B$340,2,FALSE)),"XXX",VLOOKUP(C4166,COA!$A$2:$B$340,2,FALSE))</f>
        <v>N16</v>
      </c>
      <c r="C4166" s="149" t="str">
        <f t="shared" si="132"/>
        <v>0011-1003-0012</v>
      </c>
      <c r="D4166" s="134" t="s">
        <v>458</v>
      </c>
      <c r="E4166" s="134" t="s">
        <v>448</v>
      </c>
      <c r="F4166" s="134" t="s">
        <v>452</v>
      </c>
      <c r="G4166" s="134" t="s">
        <v>361</v>
      </c>
      <c r="H4166" s="134" t="s">
        <v>1023</v>
      </c>
      <c r="I4166" s="134" t="s">
        <v>3</v>
      </c>
      <c r="J4166" s="135">
        <v>-341.17</v>
      </c>
      <c r="K4166" s="135">
        <v>-109.77000000000001</v>
      </c>
      <c r="L4166" s="135">
        <v>-109.77000000000001</v>
      </c>
      <c r="M4166" s="141" t="str">
        <f t="shared" si="131"/>
        <v>201604</v>
      </c>
    </row>
    <row r="4167" spans="1:13" x14ac:dyDescent="0.25">
      <c r="A4167" s="35" t="str">
        <f>VLOOKUP(B4167,ResCat!$A$2:$B$269,2,FALSE)</f>
        <v>HMOPMR</v>
      </c>
      <c r="B4167" s="68" t="str">
        <f>IF(ISNA(VLOOKUP(C4167,COA!$A$2:$B$340,2,FALSE)),"XXX",VLOOKUP(C4167,COA!$A$2:$B$340,2,FALSE))</f>
        <v>N16</v>
      </c>
      <c r="C4167" s="149" t="str">
        <f t="shared" si="132"/>
        <v>0011-1003-0012</v>
      </c>
      <c r="D4167" s="134" t="s">
        <v>458</v>
      </c>
      <c r="E4167" s="134" t="s">
        <v>448</v>
      </c>
      <c r="F4167" s="134" t="s">
        <v>452</v>
      </c>
      <c r="G4167" s="134" t="s">
        <v>361</v>
      </c>
      <c r="H4167" s="134" t="s">
        <v>1023</v>
      </c>
      <c r="I4167" s="134" t="s">
        <v>2</v>
      </c>
      <c r="J4167" s="135">
        <v>363</v>
      </c>
      <c r="K4167" s="135">
        <v>109.37</v>
      </c>
      <c r="L4167" s="135">
        <v>94.37</v>
      </c>
      <c r="M4167" s="141" t="str">
        <f t="shared" si="131"/>
        <v>201604</v>
      </c>
    </row>
    <row r="4168" spans="1:13" x14ac:dyDescent="0.25">
      <c r="A4168" s="35" t="str">
        <f>VLOOKUP(B4168,ResCat!$A$2:$B$269,2,FALSE)</f>
        <v>HMOPMR</v>
      </c>
      <c r="B4168" s="68" t="str">
        <f>IF(ISNA(VLOOKUP(C4168,COA!$A$2:$B$340,2,FALSE)),"XXX",VLOOKUP(C4168,COA!$A$2:$B$340,2,FALSE))</f>
        <v>N16</v>
      </c>
      <c r="C4168" s="149" t="str">
        <f t="shared" si="132"/>
        <v>0011-1003-0012</v>
      </c>
      <c r="D4168" s="134" t="s">
        <v>458</v>
      </c>
      <c r="E4168" s="134" t="s">
        <v>448</v>
      </c>
      <c r="F4168" s="134" t="s">
        <v>452</v>
      </c>
      <c r="G4168" s="134" t="s">
        <v>361</v>
      </c>
      <c r="H4168" s="134" t="s">
        <v>1023</v>
      </c>
      <c r="I4168" s="134" t="s">
        <v>343</v>
      </c>
      <c r="J4168" s="135">
        <v>23.150000000000002</v>
      </c>
      <c r="K4168" s="135">
        <v>23.150000000000002</v>
      </c>
      <c r="L4168" s="135">
        <v>0</v>
      </c>
      <c r="M4168" s="141" t="str">
        <f t="shared" si="131"/>
        <v>201604</v>
      </c>
    </row>
    <row r="4169" spans="1:13" x14ac:dyDescent="0.25">
      <c r="A4169" s="35" t="str">
        <f>VLOOKUP(B4169,ResCat!$A$2:$B$269,2,FALSE)</f>
        <v>HMOPMR</v>
      </c>
      <c r="B4169" s="68" t="str">
        <f>IF(ISNA(VLOOKUP(C4169,COA!$A$2:$B$340,2,FALSE)),"XXX",VLOOKUP(C4169,COA!$A$2:$B$340,2,FALSE))</f>
        <v>N16</v>
      </c>
      <c r="C4169" s="149" t="str">
        <f t="shared" si="132"/>
        <v>0011-1003-0012</v>
      </c>
      <c r="D4169" s="134" t="s">
        <v>458</v>
      </c>
      <c r="E4169" s="134" t="s">
        <v>448</v>
      </c>
      <c r="F4169" s="134" t="s">
        <v>452</v>
      </c>
      <c r="G4169" s="134" t="s">
        <v>361</v>
      </c>
      <c r="H4169" s="134" t="s">
        <v>1023</v>
      </c>
      <c r="I4169" s="134" t="s">
        <v>1</v>
      </c>
      <c r="J4169" s="135">
        <v>-19506.55</v>
      </c>
      <c r="K4169" s="135">
        <v>-1820.28</v>
      </c>
      <c r="L4169" s="135">
        <v>-1720.28</v>
      </c>
      <c r="M4169" s="141" t="str">
        <f t="shared" si="131"/>
        <v>201604</v>
      </c>
    </row>
    <row r="4170" spans="1:13" x14ac:dyDescent="0.25">
      <c r="A4170" s="35" t="str">
        <f>VLOOKUP(B4170,ResCat!$A$2:$B$269,2,FALSE)</f>
        <v>HMOPMR</v>
      </c>
      <c r="B4170" s="68" t="str">
        <f>IF(ISNA(VLOOKUP(C4170,COA!$A$2:$B$340,2,FALSE)),"XXX",VLOOKUP(C4170,COA!$A$2:$B$340,2,FALSE))</f>
        <v>N16</v>
      </c>
      <c r="C4170" s="149" t="str">
        <f t="shared" si="132"/>
        <v>0011-1003-0012</v>
      </c>
      <c r="D4170" s="134" t="s">
        <v>458</v>
      </c>
      <c r="E4170" s="134" t="s">
        <v>448</v>
      </c>
      <c r="F4170" s="134" t="s">
        <v>452</v>
      </c>
      <c r="G4170" s="134" t="s">
        <v>312</v>
      </c>
      <c r="H4170" s="134" t="s">
        <v>1023</v>
      </c>
      <c r="I4170" s="134" t="s">
        <v>3</v>
      </c>
      <c r="J4170" s="135">
        <v>924.3</v>
      </c>
      <c r="K4170" s="135">
        <v>924.3</v>
      </c>
      <c r="L4170" s="135">
        <v>924.3</v>
      </c>
      <c r="M4170" s="141" t="str">
        <f t="shared" si="131"/>
        <v>201605</v>
      </c>
    </row>
    <row r="4171" spans="1:13" x14ac:dyDescent="0.25">
      <c r="A4171" s="35" t="str">
        <f>VLOOKUP(B4171,ResCat!$A$2:$B$269,2,FALSE)</f>
        <v>HMOPMR</v>
      </c>
      <c r="B4171" s="68" t="str">
        <f>IF(ISNA(VLOOKUP(C4171,COA!$A$2:$B$340,2,FALSE)),"XXX",VLOOKUP(C4171,COA!$A$2:$B$340,2,FALSE))</f>
        <v>N16</v>
      </c>
      <c r="C4171" s="149" t="str">
        <f t="shared" si="132"/>
        <v>0011-1003-0012</v>
      </c>
      <c r="D4171" s="134" t="s">
        <v>458</v>
      </c>
      <c r="E4171" s="134" t="s">
        <v>448</v>
      </c>
      <c r="F4171" s="134" t="s">
        <v>452</v>
      </c>
      <c r="G4171" s="134" t="s">
        <v>312</v>
      </c>
      <c r="H4171" s="134" t="s">
        <v>1023</v>
      </c>
      <c r="I4171" s="134" t="s">
        <v>2</v>
      </c>
      <c r="J4171" s="135">
        <v>583</v>
      </c>
      <c r="K4171" s="135">
        <v>330.97</v>
      </c>
      <c r="L4171" s="135">
        <v>330.97</v>
      </c>
      <c r="M4171" s="141" t="str">
        <f t="shared" si="131"/>
        <v>201605</v>
      </c>
    </row>
    <row r="4172" spans="1:13" x14ac:dyDescent="0.25">
      <c r="A4172" s="35" t="str">
        <f>VLOOKUP(B4172,ResCat!$A$2:$B$269,2,FALSE)</f>
        <v>HMOPMR</v>
      </c>
      <c r="B4172" s="68" t="str">
        <f>IF(ISNA(VLOOKUP(C4172,COA!$A$2:$B$340,2,FALSE)),"XXX",VLOOKUP(C4172,COA!$A$2:$B$340,2,FALSE))</f>
        <v>N16</v>
      </c>
      <c r="C4172" s="149" t="str">
        <f t="shared" si="132"/>
        <v>0011-1003-0012</v>
      </c>
      <c r="D4172" s="134" t="s">
        <v>458</v>
      </c>
      <c r="E4172" s="134" t="s">
        <v>448</v>
      </c>
      <c r="F4172" s="134" t="s">
        <v>452</v>
      </c>
      <c r="G4172" s="134" t="s">
        <v>312</v>
      </c>
      <c r="H4172" s="134" t="s">
        <v>1023</v>
      </c>
      <c r="I4172" s="134" t="s">
        <v>343</v>
      </c>
      <c r="J4172" s="135">
        <v>52.72</v>
      </c>
      <c r="K4172" s="135">
        <v>52.72</v>
      </c>
      <c r="L4172" s="135">
        <v>32.72</v>
      </c>
      <c r="M4172" s="141" t="str">
        <f t="shared" si="131"/>
        <v>201605</v>
      </c>
    </row>
    <row r="4173" spans="1:13" x14ac:dyDescent="0.25">
      <c r="A4173" s="35" t="str">
        <f>VLOOKUP(B4173,ResCat!$A$2:$B$269,2,FALSE)</f>
        <v>HMOPMR</v>
      </c>
      <c r="B4173" s="68" t="str">
        <f>IF(ISNA(VLOOKUP(C4173,COA!$A$2:$B$340,2,FALSE)),"XXX",VLOOKUP(C4173,COA!$A$2:$B$340,2,FALSE))</f>
        <v>N16</v>
      </c>
      <c r="C4173" s="149" t="str">
        <f t="shared" si="132"/>
        <v>0011-1003-0012</v>
      </c>
      <c r="D4173" s="134" t="s">
        <v>458</v>
      </c>
      <c r="E4173" s="134" t="s">
        <v>448</v>
      </c>
      <c r="F4173" s="134" t="s">
        <v>452</v>
      </c>
      <c r="G4173" s="134" t="s">
        <v>312</v>
      </c>
      <c r="H4173" s="134" t="s">
        <v>1023</v>
      </c>
      <c r="I4173" s="134" t="s">
        <v>1</v>
      </c>
      <c r="J4173" s="135">
        <v>49.6</v>
      </c>
      <c r="K4173" s="135">
        <v>49.6</v>
      </c>
      <c r="L4173" s="135">
        <v>0</v>
      </c>
      <c r="M4173" s="141" t="str">
        <f t="shared" si="131"/>
        <v>201605</v>
      </c>
    </row>
    <row r="4174" spans="1:13" x14ac:dyDescent="0.25">
      <c r="A4174" s="35" t="str">
        <f>VLOOKUP(B4174,ResCat!$A$2:$B$269,2,FALSE)</f>
        <v>HMOPMR</v>
      </c>
      <c r="B4174" s="68" t="str">
        <f>IF(ISNA(VLOOKUP(C4174,COA!$A$2:$B$340,2,FALSE)),"XXX",VLOOKUP(C4174,COA!$A$2:$B$340,2,FALSE))</f>
        <v>N16</v>
      </c>
      <c r="C4174" s="149" t="str">
        <f t="shared" si="132"/>
        <v>0011-1003-0012</v>
      </c>
      <c r="D4174" s="134" t="s">
        <v>458</v>
      </c>
      <c r="E4174" s="134" t="s">
        <v>448</v>
      </c>
      <c r="F4174" s="134" t="s">
        <v>452</v>
      </c>
      <c r="G4174" s="134" t="s">
        <v>357</v>
      </c>
      <c r="H4174" s="134" t="s">
        <v>1023</v>
      </c>
      <c r="I4174" s="134" t="s">
        <v>3</v>
      </c>
      <c r="J4174" s="135">
        <v>860.39</v>
      </c>
      <c r="K4174" s="135">
        <v>6685.46</v>
      </c>
      <c r="L4174" s="135">
        <v>6685.46</v>
      </c>
      <c r="M4174" s="141" t="str">
        <f t="shared" si="131"/>
        <v>201606</v>
      </c>
    </row>
    <row r="4175" spans="1:13" x14ac:dyDescent="0.25">
      <c r="A4175" s="35" t="str">
        <f>VLOOKUP(B4175,ResCat!$A$2:$B$269,2,FALSE)</f>
        <v>HMOPMR</v>
      </c>
      <c r="B4175" s="68" t="str">
        <f>IF(ISNA(VLOOKUP(C4175,COA!$A$2:$B$340,2,FALSE)),"XXX",VLOOKUP(C4175,COA!$A$2:$B$340,2,FALSE))</f>
        <v>N16</v>
      </c>
      <c r="C4175" s="149" t="str">
        <f t="shared" si="132"/>
        <v>0011-1003-0012</v>
      </c>
      <c r="D4175" s="134" t="s">
        <v>458</v>
      </c>
      <c r="E4175" s="134" t="s">
        <v>448</v>
      </c>
      <c r="F4175" s="134" t="s">
        <v>452</v>
      </c>
      <c r="G4175" s="134" t="s">
        <v>357</v>
      </c>
      <c r="H4175" s="134" t="s">
        <v>1023</v>
      </c>
      <c r="I4175" s="134" t="s">
        <v>2</v>
      </c>
      <c r="J4175" s="135">
        <v>-177.87999999999997</v>
      </c>
      <c r="K4175" s="135">
        <v>-368.54999999999995</v>
      </c>
      <c r="L4175" s="135">
        <v>-368.54999999999995</v>
      </c>
      <c r="M4175" s="141" t="str">
        <f t="shared" si="131"/>
        <v>201606</v>
      </c>
    </row>
    <row r="4176" spans="1:13" x14ac:dyDescent="0.25">
      <c r="A4176" s="35" t="str">
        <f>VLOOKUP(B4176,ResCat!$A$2:$B$269,2,FALSE)</f>
        <v>HMOPMR</v>
      </c>
      <c r="B4176" s="68" t="str">
        <f>IF(ISNA(VLOOKUP(C4176,COA!$A$2:$B$340,2,FALSE)),"XXX",VLOOKUP(C4176,COA!$A$2:$B$340,2,FALSE))</f>
        <v>N16</v>
      </c>
      <c r="C4176" s="149" t="str">
        <f t="shared" si="132"/>
        <v>0011-1003-0012</v>
      </c>
      <c r="D4176" s="134" t="s">
        <v>458</v>
      </c>
      <c r="E4176" s="134" t="s">
        <v>448</v>
      </c>
      <c r="F4176" s="134" t="s">
        <v>452</v>
      </c>
      <c r="G4176" s="134" t="s">
        <v>314</v>
      </c>
      <c r="H4176" s="134" t="s">
        <v>1023</v>
      </c>
      <c r="I4176" s="134" t="s">
        <v>3</v>
      </c>
      <c r="J4176" s="135">
        <v>-794</v>
      </c>
      <c r="K4176" s="135">
        <v>-355.78999999999996</v>
      </c>
      <c r="L4176" s="135">
        <v>-355.78999999999996</v>
      </c>
      <c r="M4176" s="141" t="str">
        <f t="shared" si="131"/>
        <v>201607</v>
      </c>
    </row>
    <row r="4177" spans="1:13" x14ac:dyDescent="0.25">
      <c r="A4177" s="35" t="str">
        <f>VLOOKUP(B4177,ResCat!$A$2:$B$269,2,FALSE)</f>
        <v>HMOPMR</v>
      </c>
      <c r="B4177" s="68" t="str">
        <f>IF(ISNA(VLOOKUP(C4177,COA!$A$2:$B$340,2,FALSE)),"XXX",VLOOKUP(C4177,COA!$A$2:$B$340,2,FALSE))</f>
        <v>N16</v>
      </c>
      <c r="C4177" s="149" t="str">
        <f t="shared" si="132"/>
        <v>0011-1003-0012</v>
      </c>
      <c r="D4177" s="134" t="s">
        <v>458</v>
      </c>
      <c r="E4177" s="134" t="s">
        <v>448</v>
      </c>
      <c r="F4177" s="134" t="s">
        <v>452</v>
      </c>
      <c r="G4177" s="134" t="s">
        <v>314</v>
      </c>
      <c r="H4177" s="134" t="s">
        <v>1023</v>
      </c>
      <c r="I4177" s="134" t="s">
        <v>0</v>
      </c>
      <c r="J4177" s="135">
        <v>-94123.999999999971</v>
      </c>
      <c r="K4177" s="135">
        <v>-38747.450000000012</v>
      </c>
      <c r="L4177" s="135">
        <v>-38747.450000000012</v>
      </c>
      <c r="M4177" s="141" t="str">
        <f t="shared" si="131"/>
        <v>201607</v>
      </c>
    </row>
    <row r="4178" spans="1:13" x14ac:dyDescent="0.25">
      <c r="A4178" s="35" t="str">
        <f>VLOOKUP(B4178,ResCat!$A$2:$B$269,2,FALSE)</f>
        <v>HMOPMR</v>
      </c>
      <c r="B4178" s="68" t="str">
        <f>IF(ISNA(VLOOKUP(C4178,COA!$A$2:$B$340,2,FALSE)),"XXX",VLOOKUP(C4178,COA!$A$2:$B$340,2,FALSE))</f>
        <v>N16</v>
      </c>
      <c r="C4178" s="149" t="str">
        <f t="shared" si="132"/>
        <v>0011-1003-0012</v>
      </c>
      <c r="D4178" s="134" t="s">
        <v>458</v>
      </c>
      <c r="E4178" s="134" t="s">
        <v>448</v>
      </c>
      <c r="F4178" s="134" t="s">
        <v>452</v>
      </c>
      <c r="G4178" s="134" t="s">
        <v>314</v>
      </c>
      <c r="H4178" s="134" t="s">
        <v>1023</v>
      </c>
      <c r="I4178" s="134" t="s">
        <v>2</v>
      </c>
      <c r="J4178" s="135">
        <v>-1049.44</v>
      </c>
      <c r="K4178" s="135">
        <v>-948.47</v>
      </c>
      <c r="L4178" s="135">
        <v>-963.47</v>
      </c>
      <c r="M4178" s="141" t="str">
        <f t="shared" si="131"/>
        <v>201607</v>
      </c>
    </row>
    <row r="4179" spans="1:13" x14ac:dyDescent="0.25">
      <c r="A4179" s="35" t="str">
        <f>VLOOKUP(B4179,ResCat!$A$2:$B$269,2,FALSE)</f>
        <v>HMOPMR</v>
      </c>
      <c r="B4179" s="68" t="str">
        <f>IF(ISNA(VLOOKUP(C4179,COA!$A$2:$B$340,2,FALSE)),"XXX",VLOOKUP(C4179,COA!$A$2:$B$340,2,FALSE))</f>
        <v>N16</v>
      </c>
      <c r="C4179" s="149" t="str">
        <f t="shared" si="132"/>
        <v>0011-1003-0012</v>
      </c>
      <c r="D4179" s="134" t="s">
        <v>458</v>
      </c>
      <c r="E4179" s="134" t="s">
        <v>448</v>
      </c>
      <c r="F4179" s="134" t="s">
        <v>452</v>
      </c>
      <c r="G4179" s="134" t="s">
        <v>339</v>
      </c>
      <c r="H4179" s="134" t="s">
        <v>1023</v>
      </c>
      <c r="I4179" s="134" t="s">
        <v>3</v>
      </c>
      <c r="J4179" s="135">
        <v>666.06</v>
      </c>
      <c r="K4179" s="135">
        <v>668.82999999999993</v>
      </c>
      <c r="L4179" s="135">
        <v>668.82999999999993</v>
      </c>
      <c r="M4179" s="141" t="str">
        <f t="shared" si="131"/>
        <v>201608</v>
      </c>
    </row>
    <row r="4180" spans="1:13" x14ac:dyDescent="0.25">
      <c r="A4180" s="35" t="str">
        <f>VLOOKUP(B4180,ResCat!$A$2:$B$269,2,FALSE)</f>
        <v>HMOPMR</v>
      </c>
      <c r="B4180" s="68" t="str">
        <f>IF(ISNA(VLOOKUP(C4180,COA!$A$2:$B$340,2,FALSE)),"XXX",VLOOKUP(C4180,COA!$A$2:$B$340,2,FALSE))</f>
        <v>N16</v>
      </c>
      <c r="C4180" s="149" t="str">
        <f t="shared" si="132"/>
        <v>0011-1003-0012</v>
      </c>
      <c r="D4180" s="134" t="s">
        <v>458</v>
      </c>
      <c r="E4180" s="134" t="s">
        <v>448</v>
      </c>
      <c r="F4180" s="134" t="s">
        <v>452</v>
      </c>
      <c r="G4180" s="134" t="s">
        <v>339</v>
      </c>
      <c r="H4180" s="134" t="s">
        <v>1023</v>
      </c>
      <c r="I4180" s="134" t="s">
        <v>0</v>
      </c>
      <c r="J4180" s="135">
        <v>-15404.190000000002</v>
      </c>
      <c r="K4180" s="135">
        <v>-2781</v>
      </c>
      <c r="L4180" s="135">
        <v>-2781</v>
      </c>
      <c r="M4180" s="141" t="str">
        <f t="shared" si="131"/>
        <v>201608</v>
      </c>
    </row>
    <row r="4181" spans="1:13" x14ac:dyDescent="0.25">
      <c r="A4181" s="35" t="str">
        <f>VLOOKUP(B4181,ResCat!$A$2:$B$269,2,FALSE)</f>
        <v>HMOPMR</v>
      </c>
      <c r="B4181" s="68" t="str">
        <f>IF(ISNA(VLOOKUP(C4181,COA!$A$2:$B$340,2,FALSE)),"XXX",VLOOKUP(C4181,COA!$A$2:$B$340,2,FALSE))</f>
        <v>N16</v>
      </c>
      <c r="C4181" s="149" t="str">
        <f t="shared" si="132"/>
        <v>0011-1003-0012</v>
      </c>
      <c r="D4181" s="134" t="s">
        <v>458</v>
      </c>
      <c r="E4181" s="134" t="s">
        <v>448</v>
      </c>
      <c r="F4181" s="134" t="s">
        <v>452</v>
      </c>
      <c r="G4181" s="134" t="s">
        <v>339</v>
      </c>
      <c r="H4181" s="134" t="s">
        <v>1023</v>
      </c>
      <c r="I4181" s="134" t="s">
        <v>2</v>
      </c>
      <c r="J4181" s="135">
        <v>-1381.62</v>
      </c>
      <c r="K4181" s="135">
        <v>-1501.36</v>
      </c>
      <c r="L4181" s="135">
        <v>-1526.36</v>
      </c>
      <c r="M4181" s="141" t="str">
        <f t="shared" si="131"/>
        <v>201608</v>
      </c>
    </row>
    <row r="4182" spans="1:13" x14ac:dyDescent="0.25">
      <c r="A4182" s="35" t="str">
        <f>VLOOKUP(B4182,ResCat!$A$2:$B$269,2,FALSE)</f>
        <v>HMOPMR</v>
      </c>
      <c r="B4182" s="68" t="str">
        <f>IF(ISNA(VLOOKUP(C4182,COA!$A$2:$B$340,2,FALSE)),"XXX",VLOOKUP(C4182,COA!$A$2:$B$340,2,FALSE))</f>
        <v>N16</v>
      </c>
      <c r="C4182" s="149" t="str">
        <f t="shared" si="132"/>
        <v>0011-1003-0012</v>
      </c>
      <c r="D4182" s="134" t="s">
        <v>458</v>
      </c>
      <c r="E4182" s="134" t="s">
        <v>448</v>
      </c>
      <c r="F4182" s="134" t="s">
        <v>452</v>
      </c>
      <c r="G4182" s="134" t="s">
        <v>342</v>
      </c>
      <c r="H4182" s="134" t="s">
        <v>1023</v>
      </c>
      <c r="I4182" s="134" t="s">
        <v>3</v>
      </c>
      <c r="J4182" s="135">
        <v>-293.89999999999998</v>
      </c>
      <c r="K4182" s="135">
        <v>-65.960000000000008</v>
      </c>
      <c r="L4182" s="135">
        <v>-65.960000000000008</v>
      </c>
      <c r="M4182" s="141" t="str">
        <f t="shared" si="131"/>
        <v>201609</v>
      </c>
    </row>
    <row r="4183" spans="1:13" x14ac:dyDescent="0.25">
      <c r="A4183" s="35" t="str">
        <f>VLOOKUP(B4183,ResCat!$A$2:$B$269,2,FALSE)</f>
        <v>HMOPMR</v>
      </c>
      <c r="B4183" s="68" t="str">
        <f>IF(ISNA(VLOOKUP(C4183,COA!$A$2:$B$340,2,FALSE)),"XXX",VLOOKUP(C4183,COA!$A$2:$B$340,2,FALSE))</f>
        <v>N16</v>
      </c>
      <c r="C4183" s="149" t="str">
        <f t="shared" si="132"/>
        <v>0011-1003-0012</v>
      </c>
      <c r="D4183" s="134" t="s">
        <v>458</v>
      </c>
      <c r="E4183" s="134" t="s">
        <v>448</v>
      </c>
      <c r="F4183" s="134" t="s">
        <v>452</v>
      </c>
      <c r="G4183" s="134" t="s">
        <v>342</v>
      </c>
      <c r="H4183" s="134" t="s">
        <v>1023</v>
      </c>
      <c r="I4183" s="134" t="s">
        <v>2</v>
      </c>
      <c r="J4183" s="135">
        <v>7393.08</v>
      </c>
      <c r="K4183" s="135">
        <v>4942</v>
      </c>
      <c r="L4183" s="135">
        <v>4942</v>
      </c>
      <c r="M4183" s="141" t="str">
        <f t="shared" si="131"/>
        <v>201609</v>
      </c>
    </row>
    <row r="4184" spans="1:13" x14ac:dyDescent="0.25">
      <c r="A4184" s="35" t="str">
        <f>VLOOKUP(B4184,ResCat!$A$2:$B$269,2,FALSE)</f>
        <v>HMOPMR</v>
      </c>
      <c r="B4184" s="68" t="str">
        <f>IF(ISNA(VLOOKUP(C4184,COA!$A$2:$B$340,2,FALSE)),"XXX",VLOOKUP(C4184,COA!$A$2:$B$340,2,FALSE))</f>
        <v>N16</v>
      </c>
      <c r="C4184" s="149" t="str">
        <f t="shared" si="132"/>
        <v>0011-1003-0012</v>
      </c>
      <c r="D4184" s="134" t="s">
        <v>458</v>
      </c>
      <c r="E4184" s="134" t="s">
        <v>448</v>
      </c>
      <c r="F4184" s="134" t="s">
        <v>452</v>
      </c>
      <c r="G4184" s="134" t="s">
        <v>342</v>
      </c>
      <c r="H4184" s="134" t="s">
        <v>1023</v>
      </c>
      <c r="I4184" s="134" t="s">
        <v>343</v>
      </c>
      <c r="J4184" s="135">
        <v>11.37</v>
      </c>
      <c r="K4184" s="135">
        <v>11.37</v>
      </c>
      <c r="L4184" s="135">
        <v>7.77</v>
      </c>
      <c r="M4184" s="141" t="str">
        <f t="shared" si="131"/>
        <v>201609</v>
      </c>
    </row>
    <row r="4185" spans="1:13" x14ac:dyDescent="0.25">
      <c r="A4185" s="35" t="str">
        <f>VLOOKUP(B4185,ResCat!$A$2:$B$269,2,FALSE)</f>
        <v>HMOPMR</v>
      </c>
      <c r="B4185" s="68" t="str">
        <f>IF(ISNA(VLOOKUP(C4185,COA!$A$2:$B$340,2,FALSE)),"XXX",VLOOKUP(C4185,COA!$A$2:$B$340,2,FALSE))</f>
        <v>N16</v>
      </c>
      <c r="C4185" s="149" t="str">
        <f t="shared" si="132"/>
        <v>0011-1003-0012</v>
      </c>
      <c r="D4185" s="134" t="s">
        <v>458</v>
      </c>
      <c r="E4185" s="134" t="s">
        <v>448</v>
      </c>
      <c r="F4185" s="134" t="s">
        <v>452</v>
      </c>
      <c r="G4185" s="134" t="s">
        <v>316</v>
      </c>
      <c r="H4185" s="134" t="s">
        <v>1023</v>
      </c>
      <c r="I4185" s="134" t="s">
        <v>3</v>
      </c>
      <c r="J4185" s="135">
        <v>-477</v>
      </c>
      <c r="K4185" s="135">
        <v>-114.92</v>
      </c>
      <c r="L4185" s="135">
        <v>-114.92</v>
      </c>
      <c r="M4185" s="141" t="str">
        <f t="shared" si="131"/>
        <v>201610</v>
      </c>
    </row>
    <row r="4186" spans="1:13" x14ac:dyDescent="0.25">
      <c r="A4186" s="35" t="str">
        <f>VLOOKUP(B4186,ResCat!$A$2:$B$269,2,FALSE)</f>
        <v>HMOPMR</v>
      </c>
      <c r="B4186" s="68" t="str">
        <f>IF(ISNA(VLOOKUP(C4186,COA!$A$2:$B$340,2,FALSE)),"XXX",VLOOKUP(C4186,COA!$A$2:$B$340,2,FALSE))</f>
        <v>N16</v>
      </c>
      <c r="C4186" s="149" t="str">
        <f t="shared" si="132"/>
        <v>0011-1003-0012</v>
      </c>
      <c r="D4186" s="134" t="s">
        <v>458</v>
      </c>
      <c r="E4186" s="134" t="s">
        <v>448</v>
      </c>
      <c r="F4186" s="134" t="s">
        <v>452</v>
      </c>
      <c r="G4186" s="134" t="s">
        <v>316</v>
      </c>
      <c r="H4186" s="134" t="s">
        <v>1023</v>
      </c>
      <c r="I4186" s="134" t="s">
        <v>2</v>
      </c>
      <c r="J4186" s="135">
        <v>121</v>
      </c>
      <c r="K4186" s="135">
        <v>33.590000000000003</v>
      </c>
      <c r="L4186" s="135">
        <v>33.590000000000003</v>
      </c>
      <c r="M4186" s="141" t="str">
        <f t="shared" si="131"/>
        <v>201610</v>
      </c>
    </row>
    <row r="4187" spans="1:13" x14ac:dyDescent="0.25">
      <c r="A4187" s="35" t="str">
        <f>VLOOKUP(B4187,ResCat!$A$2:$B$269,2,FALSE)</f>
        <v>HMOPMR</v>
      </c>
      <c r="B4187" s="68" t="str">
        <f>IF(ISNA(VLOOKUP(C4187,COA!$A$2:$B$340,2,FALSE)),"XXX",VLOOKUP(C4187,COA!$A$2:$B$340,2,FALSE))</f>
        <v>N16</v>
      </c>
      <c r="C4187" s="149" t="str">
        <f t="shared" si="132"/>
        <v>0011-1003-0012</v>
      </c>
      <c r="D4187" s="134" t="s">
        <v>458</v>
      </c>
      <c r="E4187" s="134" t="s">
        <v>448</v>
      </c>
      <c r="F4187" s="134" t="s">
        <v>452</v>
      </c>
      <c r="G4187" s="134" t="s">
        <v>316</v>
      </c>
      <c r="H4187" s="134" t="s">
        <v>1023</v>
      </c>
      <c r="I4187" s="134" t="s">
        <v>343</v>
      </c>
      <c r="J4187" s="135">
        <v>616.29000000000008</v>
      </c>
      <c r="K4187" s="135">
        <v>593.46</v>
      </c>
      <c r="L4187" s="135">
        <v>582.61</v>
      </c>
      <c r="M4187" s="141" t="str">
        <f t="shared" si="131"/>
        <v>201610</v>
      </c>
    </row>
    <row r="4188" spans="1:13" x14ac:dyDescent="0.25">
      <c r="A4188" s="35" t="str">
        <f>VLOOKUP(B4188,ResCat!$A$2:$B$269,2,FALSE)</f>
        <v>HMOPMR</v>
      </c>
      <c r="B4188" s="68" t="str">
        <f>IF(ISNA(VLOOKUP(C4188,COA!$A$2:$B$340,2,FALSE)),"XXX",VLOOKUP(C4188,COA!$A$2:$B$340,2,FALSE))</f>
        <v>N16</v>
      </c>
      <c r="C4188" s="149" t="str">
        <f t="shared" si="132"/>
        <v>0011-1003-0012</v>
      </c>
      <c r="D4188" s="134" t="s">
        <v>458</v>
      </c>
      <c r="E4188" s="134" t="s">
        <v>448</v>
      </c>
      <c r="F4188" s="134" t="s">
        <v>452</v>
      </c>
      <c r="G4188" s="134" t="s">
        <v>316</v>
      </c>
      <c r="H4188" s="134" t="s">
        <v>1023</v>
      </c>
      <c r="I4188" s="134" t="s">
        <v>1</v>
      </c>
      <c r="J4188" s="135">
        <v>39626</v>
      </c>
      <c r="K4188" s="135">
        <v>12268.020000000004</v>
      </c>
      <c r="L4188" s="135">
        <v>12268.020000000004</v>
      </c>
      <c r="M4188" s="141" t="str">
        <f t="shared" si="131"/>
        <v>201610</v>
      </c>
    </row>
    <row r="4189" spans="1:13" x14ac:dyDescent="0.25">
      <c r="A4189" s="35" t="str">
        <f>VLOOKUP(B4189,ResCat!$A$2:$B$269,2,FALSE)</f>
        <v>HMOPMR</v>
      </c>
      <c r="B4189" s="68" t="str">
        <f>IF(ISNA(VLOOKUP(C4189,COA!$A$2:$B$340,2,FALSE)),"XXX",VLOOKUP(C4189,COA!$A$2:$B$340,2,FALSE))</f>
        <v>N16</v>
      </c>
      <c r="C4189" s="149" t="str">
        <f t="shared" si="132"/>
        <v>0011-1003-0012</v>
      </c>
      <c r="D4189" s="134" t="s">
        <v>458</v>
      </c>
      <c r="E4189" s="134" t="s">
        <v>448</v>
      </c>
      <c r="F4189" s="134" t="s">
        <v>452</v>
      </c>
      <c r="G4189" s="134" t="s">
        <v>318</v>
      </c>
      <c r="H4189" s="134" t="s">
        <v>1023</v>
      </c>
      <c r="I4189" s="134" t="s">
        <v>3</v>
      </c>
      <c r="J4189" s="135">
        <v>-533</v>
      </c>
      <c r="K4189" s="135">
        <v>-114.55</v>
      </c>
      <c r="L4189" s="135">
        <v>-114.55</v>
      </c>
      <c r="M4189" s="141" t="str">
        <f t="shared" si="131"/>
        <v>201611</v>
      </c>
    </row>
    <row r="4190" spans="1:13" x14ac:dyDescent="0.25">
      <c r="A4190" s="35" t="str">
        <f>VLOOKUP(B4190,ResCat!$A$2:$B$269,2,FALSE)</f>
        <v>HMOPMR</v>
      </c>
      <c r="B4190" s="68" t="str">
        <f>IF(ISNA(VLOOKUP(C4190,COA!$A$2:$B$340,2,FALSE)),"XXX",VLOOKUP(C4190,COA!$A$2:$B$340,2,FALSE))</f>
        <v>N16</v>
      </c>
      <c r="C4190" s="149" t="str">
        <f t="shared" si="132"/>
        <v>0011-1003-0012</v>
      </c>
      <c r="D4190" s="134" t="s">
        <v>458</v>
      </c>
      <c r="E4190" s="134" t="s">
        <v>448</v>
      </c>
      <c r="F4190" s="134" t="s">
        <v>452</v>
      </c>
      <c r="G4190" s="134" t="s">
        <v>318</v>
      </c>
      <c r="H4190" s="134" t="s">
        <v>1023</v>
      </c>
      <c r="I4190" s="134" t="s">
        <v>2</v>
      </c>
      <c r="J4190" s="135">
        <v>2663.61</v>
      </c>
      <c r="K4190" s="135">
        <v>1175.9500000000003</v>
      </c>
      <c r="L4190" s="135">
        <v>1090.95</v>
      </c>
      <c r="M4190" s="141" t="str">
        <f t="shared" si="131"/>
        <v>201611</v>
      </c>
    </row>
    <row r="4191" spans="1:13" x14ac:dyDescent="0.25">
      <c r="A4191" s="35" t="str">
        <f>VLOOKUP(B4191,ResCat!$A$2:$B$269,2,FALSE)</f>
        <v>HMOPMR</v>
      </c>
      <c r="B4191" s="68" t="str">
        <f>IF(ISNA(VLOOKUP(C4191,COA!$A$2:$B$340,2,FALSE)),"XXX",VLOOKUP(C4191,COA!$A$2:$B$340,2,FALSE))</f>
        <v>N16</v>
      </c>
      <c r="C4191" s="149" t="str">
        <f t="shared" si="132"/>
        <v>0011-1003-0012</v>
      </c>
      <c r="D4191" s="134" t="s">
        <v>458</v>
      </c>
      <c r="E4191" s="134" t="s">
        <v>448</v>
      </c>
      <c r="F4191" s="134" t="s">
        <v>452</v>
      </c>
      <c r="G4191" s="134" t="s">
        <v>318</v>
      </c>
      <c r="H4191" s="134" t="s">
        <v>1023</v>
      </c>
      <c r="I4191" s="134" t="s">
        <v>1</v>
      </c>
      <c r="J4191" s="135">
        <v>11113.389999999998</v>
      </c>
      <c r="K4191" s="135">
        <v>2989.0600000000004</v>
      </c>
      <c r="L4191" s="135">
        <v>2989.0600000000004</v>
      </c>
      <c r="M4191" s="141" t="str">
        <f t="shared" si="131"/>
        <v>201611</v>
      </c>
    </row>
    <row r="4192" spans="1:13" x14ac:dyDescent="0.25">
      <c r="A4192" s="35" t="str">
        <f>VLOOKUP(B4192,ResCat!$A$2:$B$269,2,FALSE)</f>
        <v>HMOPMR</v>
      </c>
      <c r="B4192" s="68" t="str">
        <f>IF(ISNA(VLOOKUP(C4192,COA!$A$2:$B$340,2,FALSE)),"XXX",VLOOKUP(C4192,COA!$A$2:$B$340,2,FALSE))</f>
        <v>N16</v>
      </c>
      <c r="C4192" s="149" t="str">
        <f t="shared" si="132"/>
        <v>0011-1003-0012</v>
      </c>
      <c r="D4192" s="134" t="s">
        <v>458</v>
      </c>
      <c r="E4192" s="134" t="s">
        <v>448</v>
      </c>
      <c r="F4192" s="134" t="s">
        <v>452</v>
      </c>
      <c r="G4192" s="134" t="s">
        <v>320</v>
      </c>
      <c r="H4192" s="134" t="s">
        <v>1023</v>
      </c>
      <c r="I4192" s="134" t="s">
        <v>3</v>
      </c>
      <c r="J4192" s="135">
        <v>780</v>
      </c>
      <c r="K4192" s="135">
        <v>205.86</v>
      </c>
      <c r="L4192" s="135">
        <v>205.86</v>
      </c>
      <c r="M4192" s="141" t="str">
        <f t="shared" si="131"/>
        <v>201612</v>
      </c>
    </row>
    <row r="4193" spans="1:13" x14ac:dyDescent="0.25">
      <c r="A4193" s="35" t="str">
        <f>VLOOKUP(B4193,ResCat!$A$2:$B$269,2,FALSE)</f>
        <v>HMOPMR</v>
      </c>
      <c r="B4193" s="68" t="str">
        <f>IF(ISNA(VLOOKUP(C4193,COA!$A$2:$B$340,2,FALSE)),"XXX",VLOOKUP(C4193,COA!$A$2:$B$340,2,FALSE))</f>
        <v>N16</v>
      </c>
      <c r="C4193" s="149" t="str">
        <f t="shared" si="132"/>
        <v>0011-1003-0012</v>
      </c>
      <c r="D4193" s="134" t="s">
        <v>458</v>
      </c>
      <c r="E4193" s="134" t="s">
        <v>448</v>
      </c>
      <c r="F4193" s="134" t="s">
        <v>452</v>
      </c>
      <c r="G4193" s="134" t="s">
        <v>320</v>
      </c>
      <c r="H4193" s="134" t="s">
        <v>1023</v>
      </c>
      <c r="I4193" s="134" t="s">
        <v>0</v>
      </c>
      <c r="J4193" s="135">
        <v>9583.23</v>
      </c>
      <c r="K4193" s="135">
        <v>4480</v>
      </c>
      <c r="L4193" s="135">
        <v>4480</v>
      </c>
      <c r="M4193" s="141" t="str">
        <f t="shared" si="131"/>
        <v>201612</v>
      </c>
    </row>
    <row r="4194" spans="1:13" x14ac:dyDescent="0.25">
      <c r="A4194" s="35" t="str">
        <f>VLOOKUP(B4194,ResCat!$A$2:$B$269,2,FALSE)</f>
        <v>HMOPMR</v>
      </c>
      <c r="B4194" s="68" t="str">
        <f>IF(ISNA(VLOOKUP(C4194,COA!$A$2:$B$340,2,FALSE)),"XXX",VLOOKUP(C4194,COA!$A$2:$B$340,2,FALSE))</f>
        <v>N16</v>
      </c>
      <c r="C4194" s="149" t="str">
        <f t="shared" si="132"/>
        <v>0011-1003-0012</v>
      </c>
      <c r="D4194" s="134" t="s">
        <v>458</v>
      </c>
      <c r="E4194" s="134" t="s">
        <v>448</v>
      </c>
      <c r="F4194" s="134" t="s">
        <v>452</v>
      </c>
      <c r="G4194" s="134" t="s">
        <v>320</v>
      </c>
      <c r="H4194" s="134" t="s">
        <v>1023</v>
      </c>
      <c r="I4194" s="134" t="s">
        <v>2</v>
      </c>
      <c r="J4194" s="135">
        <v>669.77</v>
      </c>
      <c r="K4194" s="135">
        <v>363.68</v>
      </c>
      <c r="L4194" s="135">
        <v>333.68</v>
      </c>
      <c r="M4194" s="141" t="str">
        <f t="shared" si="131"/>
        <v>201612</v>
      </c>
    </row>
    <row r="4195" spans="1:13" x14ac:dyDescent="0.25">
      <c r="A4195" s="35" t="str">
        <f>VLOOKUP(B4195,ResCat!$A$2:$B$269,2,FALSE)</f>
        <v>HMOPMR</v>
      </c>
      <c r="B4195" s="68" t="str">
        <f>IF(ISNA(VLOOKUP(C4195,COA!$A$2:$B$340,2,FALSE)),"XXX",VLOOKUP(C4195,COA!$A$2:$B$340,2,FALSE))</f>
        <v>N16</v>
      </c>
      <c r="C4195" s="149" t="str">
        <f t="shared" si="132"/>
        <v>0011-1003-0012</v>
      </c>
      <c r="D4195" s="134" t="s">
        <v>458</v>
      </c>
      <c r="E4195" s="134" t="s">
        <v>448</v>
      </c>
      <c r="F4195" s="134" t="s">
        <v>452</v>
      </c>
      <c r="G4195" s="134" t="s">
        <v>320</v>
      </c>
      <c r="H4195" s="134" t="s">
        <v>1023</v>
      </c>
      <c r="I4195" s="134" t="s">
        <v>343</v>
      </c>
      <c r="J4195" s="135">
        <v>562.30999999999995</v>
      </c>
      <c r="K4195" s="135">
        <v>562.30999999999995</v>
      </c>
      <c r="L4195" s="135">
        <v>562.30999999999995</v>
      </c>
      <c r="M4195" s="141" t="str">
        <f t="shared" si="131"/>
        <v>201612</v>
      </c>
    </row>
    <row r="4196" spans="1:13" x14ac:dyDescent="0.25">
      <c r="A4196" s="35" t="str">
        <f>VLOOKUP(B4196,ResCat!$A$2:$B$269,2,FALSE)</f>
        <v>HMOPMR</v>
      </c>
      <c r="B4196" s="68" t="str">
        <f>IF(ISNA(VLOOKUP(C4196,COA!$A$2:$B$340,2,FALSE)),"XXX",VLOOKUP(C4196,COA!$A$2:$B$340,2,FALSE))</f>
        <v>N16</v>
      </c>
      <c r="C4196" s="149" t="str">
        <f t="shared" si="132"/>
        <v>0011-1003-0012</v>
      </c>
      <c r="D4196" s="134" t="s">
        <v>458</v>
      </c>
      <c r="E4196" s="134" t="s">
        <v>448</v>
      </c>
      <c r="F4196" s="134" t="s">
        <v>452</v>
      </c>
      <c r="G4196" s="134" t="s">
        <v>320</v>
      </c>
      <c r="H4196" s="134" t="s">
        <v>1023</v>
      </c>
      <c r="I4196" s="134" t="s">
        <v>1</v>
      </c>
      <c r="J4196" s="135">
        <v>0</v>
      </c>
      <c r="K4196" s="135">
        <v>-133.41999999999999</v>
      </c>
      <c r="L4196" s="135">
        <v>-133.41999999999999</v>
      </c>
      <c r="M4196" s="141" t="str">
        <f t="shared" si="131"/>
        <v>201612</v>
      </c>
    </row>
    <row r="4197" spans="1:13" x14ac:dyDescent="0.25">
      <c r="A4197" s="35" t="str">
        <f>VLOOKUP(B4197,ResCat!$A$2:$B$269,2,FALSE)</f>
        <v>HMOPMR</v>
      </c>
      <c r="B4197" s="68" t="str">
        <f>IF(ISNA(VLOOKUP(C4197,COA!$A$2:$B$340,2,FALSE)),"XXX",VLOOKUP(C4197,COA!$A$2:$B$340,2,FALSE))</f>
        <v>N16</v>
      </c>
      <c r="C4197" s="149" t="str">
        <f t="shared" si="132"/>
        <v>0011-1003-0012</v>
      </c>
      <c r="D4197" s="134" t="s">
        <v>458</v>
      </c>
      <c r="E4197" s="134" t="s">
        <v>448</v>
      </c>
      <c r="F4197" s="134" t="s">
        <v>452</v>
      </c>
      <c r="G4197" s="134" t="s">
        <v>322</v>
      </c>
      <c r="H4197" s="134" t="s">
        <v>1023</v>
      </c>
      <c r="I4197" s="134" t="s">
        <v>3</v>
      </c>
      <c r="J4197" s="135">
        <v>-500</v>
      </c>
      <c r="K4197" s="135">
        <v>-500</v>
      </c>
      <c r="L4197" s="135">
        <v>-500</v>
      </c>
      <c r="M4197" s="141" t="str">
        <f t="shared" si="131"/>
        <v>201701</v>
      </c>
    </row>
    <row r="4198" spans="1:13" x14ac:dyDescent="0.25">
      <c r="A4198" s="35" t="str">
        <f>VLOOKUP(B4198,ResCat!$A$2:$B$269,2,FALSE)</f>
        <v>HMOPMR</v>
      </c>
      <c r="B4198" s="68" t="str">
        <f>IF(ISNA(VLOOKUP(C4198,COA!$A$2:$B$340,2,FALSE)),"XXX",VLOOKUP(C4198,COA!$A$2:$B$340,2,FALSE))</f>
        <v>N16</v>
      </c>
      <c r="C4198" s="149" t="str">
        <f t="shared" si="132"/>
        <v>0011-1003-0012</v>
      </c>
      <c r="D4198" s="134" t="s">
        <v>458</v>
      </c>
      <c r="E4198" s="134" t="s">
        <v>448</v>
      </c>
      <c r="F4198" s="134" t="s">
        <v>452</v>
      </c>
      <c r="G4198" s="134" t="s">
        <v>322</v>
      </c>
      <c r="H4198" s="134" t="s">
        <v>1023</v>
      </c>
      <c r="I4198" s="134" t="s">
        <v>2</v>
      </c>
      <c r="J4198" s="135">
        <v>112.75</v>
      </c>
      <c r="K4198" s="135">
        <v>112.75</v>
      </c>
      <c r="L4198" s="135">
        <v>92.75</v>
      </c>
      <c r="M4198" s="141" t="str">
        <f t="shared" si="131"/>
        <v>201701</v>
      </c>
    </row>
    <row r="4199" spans="1:13" x14ac:dyDescent="0.25">
      <c r="A4199" s="35" t="str">
        <f>VLOOKUP(B4199,ResCat!$A$2:$B$269,2,FALSE)</f>
        <v>HMOPMR</v>
      </c>
      <c r="B4199" s="68" t="str">
        <f>IF(ISNA(VLOOKUP(C4199,COA!$A$2:$B$340,2,FALSE)),"XXX",VLOOKUP(C4199,COA!$A$2:$B$340,2,FALSE))</f>
        <v>N16</v>
      </c>
      <c r="C4199" s="149" t="str">
        <f t="shared" si="132"/>
        <v>0011-1003-0012</v>
      </c>
      <c r="D4199" s="134" t="s">
        <v>458</v>
      </c>
      <c r="E4199" s="134" t="s">
        <v>448</v>
      </c>
      <c r="F4199" s="134" t="s">
        <v>452</v>
      </c>
      <c r="G4199" s="134" t="s">
        <v>324</v>
      </c>
      <c r="H4199" s="134" t="s">
        <v>1023</v>
      </c>
      <c r="I4199" s="134" t="s">
        <v>3</v>
      </c>
      <c r="J4199" s="135">
        <v>967.07999999999993</v>
      </c>
      <c r="K4199" s="135">
        <v>417.05000000000007</v>
      </c>
      <c r="L4199" s="135">
        <v>317.05000000000007</v>
      </c>
      <c r="M4199" s="141" t="str">
        <f t="shared" si="131"/>
        <v>201702</v>
      </c>
    </row>
    <row r="4200" spans="1:13" x14ac:dyDescent="0.25">
      <c r="A4200" s="35" t="str">
        <f>VLOOKUP(B4200,ResCat!$A$2:$B$269,2,FALSE)</f>
        <v>HMOPMR</v>
      </c>
      <c r="B4200" s="68" t="str">
        <f>IF(ISNA(VLOOKUP(C4200,COA!$A$2:$B$340,2,FALSE)),"XXX",VLOOKUP(C4200,COA!$A$2:$B$340,2,FALSE))</f>
        <v>N16</v>
      </c>
      <c r="C4200" s="149" t="str">
        <f t="shared" si="132"/>
        <v>0011-1003-0012</v>
      </c>
      <c r="D4200" s="134" t="s">
        <v>458</v>
      </c>
      <c r="E4200" s="134" t="s">
        <v>448</v>
      </c>
      <c r="F4200" s="134" t="s">
        <v>452</v>
      </c>
      <c r="G4200" s="134" t="s">
        <v>324</v>
      </c>
      <c r="H4200" s="134" t="s">
        <v>1023</v>
      </c>
      <c r="I4200" s="134" t="s">
        <v>2</v>
      </c>
      <c r="J4200" s="135">
        <v>62</v>
      </c>
      <c r="K4200" s="135">
        <v>41.45</v>
      </c>
      <c r="L4200" s="135">
        <v>41.45</v>
      </c>
      <c r="M4200" s="141" t="str">
        <f t="shared" si="131"/>
        <v>201702</v>
      </c>
    </row>
    <row r="4201" spans="1:13" x14ac:dyDescent="0.25">
      <c r="A4201" s="35" t="str">
        <f>VLOOKUP(B4201,ResCat!$A$2:$B$269,2,FALSE)</f>
        <v>HMOPMR</v>
      </c>
      <c r="B4201" s="68" t="str">
        <f>IF(ISNA(VLOOKUP(C4201,COA!$A$2:$B$340,2,FALSE)),"XXX",VLOOKUP(C4201,COA!$A$2:$B$340,2,FALSE))</f>
        <v>N16</v>
      </c>
      <c r="C4201" s="149" t="str">
        <f t="shared" si="132"/>
        <v>0011-1003-0012</v>
      </c>
      <c r="D4201" s="134" t="s">
        <v>458</v>
      </c>
      <c r="E4201" s="134" t="s">
        <v>448</v>
      </c>
      <c r="F4201" s="134" t="s">
        <v>452</v>
      </c>
      <c r="G4201" s="134" t="s">
        <v>324</v>
      </c>
      <c r="H4201" s="134" t="s">
        <v>1023</v>
      </c>
      <c r="I4201" s="134" t="s">
        <v>1</v>
      </c>
      <c r="J4201" s="135">
        <v>2484.5</v>
      </c>
      <c r="K4201" s="135">
        <v>1152.81</v>
      </c>
      <c r="L4201" s="135">
        <v>1152.81</v>
      </c>
      <c r="M4201" s="141" t="str">
        <f t="shared" si="131"/>
        <v>201702</v>
      </c>
    </row>
    <row r="4202" spans="1:13" x14ac:dyDescent="0.25">
      <c r="A4202" s="35" t="str">
        <f>VLOOKUP(B4202,ResCat!$A$2:$B$269,2,FALSE)</f>
        <v>HMOPMR</v>
      </c>
      <c r="B4202" s="68" t="str">
        <f>IF(ISNA(VLOOKUP(C4202,COA!$A$2:$B$340,2,FALSE)),"XXX",VLOOKUP(C4202,COA!$A$2:$B$340,2,FALSE))</f>
        <v>N16</v>
      </c>
      <c r="C4202" s="149" t="str">
        <f t="shared" si="132"/>
        <v>0011-1003-0012</v>
      </c>
      <c r="D4202" s="134" t="s">
        <v>458</v>
      </c>
      <c r="E4202" s="134" t="s">
        <v>448</v>
      </c>
      <c r="F4202" s="134" t="s">
        <v>452</v>
      </c>
      <c r="G4202" s="134" t="s">
        <v>326</v>
      </c>
      <c r="H4202" s="134" t="s">
        <v>1023</v>
      </c>
      <c r="I4202" s="134" t="s">
        <v>3</v>
      </c>
      <c r="J4202" s="135">
        <v>3894.55</v>
      </c>
      <c r="K4202" s="135">
        <v>3229.2</v>
      </c>
      <c r="L4202" s="135">
        <v>3229.2</v>
      </c>
      <c r="M4202" s="141" t="str">
        <f t="shared" si="131"/>
        <v>201703</v>
      </c>
    </row>
    <row r="4203" spans="1:13" x14ac:dyDescent="0.25">
      <c r="A4203" s="35" t="str">
        <f>VLOOKUP(B4203,ResCat!$A$2:$B$269,2,FALSE)</f>
        <v>HMOPMR</v>
      </c>
      <c r="B4203" s="68" t="str">
        <f>IF(ISNA(VLOOKUP(C4203,COA!$A$2:$B$340,2,FALSE)),"XXX",VLOOKUP(C4203,COA!$A$2:$B$340,2,FALSE))</f>
        <v>N16</v>
      </c>
      <c r="C4203" s="149" t="str">
        <f t="shared" si="132"/>
        <v>0011-1003-0012</v>
      </c>
      <c r="D4203" s="134" t="s">
        <v>458</v>
      </c>
      <c r="E4203" s="134" t="s">
        <v>448</v>
      </c>
      <c r="F4203" s="134" t="s">
        <v>452</v>
      </c>
      <c r="G4203" s="134" t="s">
        <v>326</v>
      </c>
      <c r="H4203" s="134" t="s">
        <v>1023</v>
      </c>
      <c r="I4203" s="134" t="s">
        <v>2</v>
      </c>
      <c r="J4203" s="135">
        <v>665.75</v>
      </c>
      <c r="K4203" s="135">
        <v>323.39</v>
      </c>
      <c r="L4203" s="135">
        <v>303.39</v>
      </c>
      <c r="M4203" s="141" t="str">
        <f t="shared" si="131"/>
        <v>201703</v>
      </c>
    </row>
    <row r="4204" spans="1:13" x14ac:dyDescent="0.25">
      <c r="A4204" s="35" t="str">
        <f>VLOOKUP(B4204,ResCat!$A$2:$B$269,2,FALSE)</f>
        <v>HMOPMR</v>
      </c>
      <c r="B4204" s="68" t="str">
        <f>IF(ISNA(VLOOKUP(C4204,COA!$A$2:$B$340,2,FALSE)),"XXX",VLOOKUP(C4204,COA!$A$2:$B$340,2,FALSE))</f>
        <v>N16</v>
      </c>
      <c r="C4204" s="149" t="str">
        <f t="shared" si="132"/>
        <v>0011-1003-0012</v>
      </c>
      <c r="D4204" s="134" t="s">
        <v>458</v>
      </c>
      <c r="E4204" s="134" t="s">
        <v>448</v>
      </c>
      <c r="F4204" s="134" t="s">
        <v>452</v>
      </c>
      <c r="G4204" s="134" t="s">
        <v>326</v>
      </c>
      <c r="H4204" s="134" t="s">
        <v>1023</v>
      </c>
      <c r="I4204" s="134" t="s">
        <v>1</v>
      </c>
      <c r="J4204" s="135">
        <v>8341.4</v>
      </c>
      <c r="K4204" s="135">
        <v>8341.4</v>
      </c>
      <c r="L4204" s="135">
        <v>8241.4</v>
      </c>
      <c r="M4204" s="141" t="str">
        <f t="shared" si="131"/>
        <v>201703</v>
      </c>
    </row>
    <row r="4205" spans="1:13" x14ac:dyDescent="0.25">
      <c r="A4205" s="35" t="str">
        <f>VLOOKUP(B4205,ResCat!$A$2:$B$269,2,FALSE)</f>
        <v>HMOPMR</v>
      </c>
      <c r="B4205" s="68" t="str">
        <f>IF(ISNA(VLOOKUP(C4205,COA!$A$2:$B$340,2,FALSE)),"XXX",VLOOKUP(C4205,COA!$A$2:$B$340,2,FALSE))</f>
        <v>N16</v>
      </c>
      <c r="C4205" s="149" t="str">
        <f t="shared" si="132"/>
        <v>0011-1003-0012</v>
      </c>
      <c r="D4205" s="134" t="s">
        <v>458</v>
      </c>
      <c r="E4205" s="134" t="s">
        <v>448</v>
      </c>
      <c r="F4205" s="134" t="s">
        <v>452</v>
      </c>
      <c r="G4205" s="134" t="s">
        <v>328</v>
      </c>
      <c r="H4205" s="134" t="s">
        <v>1023</v>
      </c>
      <c r="I4205" s="134" t="s">
        <v>3</v>
      </c>
      <c r="J4205" s="135">
        <v>0</v>
      </c>
      <c r="K4205" s="135">
        <v>-571.17000000000007</v>
      </c>
      <c r="L4205" s="135">
        <v>-571.17000000000007</v>
      </c>
      <c r="M4205" s="141" t="str">
        <f t="shared" si="131"/>
        <v>201704</v>
      </c>
    </row>
    <row r="4206" spans="1:13" x14ac:dyDescent="0.25">
      <c r="A4206" s="35" t="str">
        <f>VLOOKUP(B4206,ResCat!$A$2:$B$269,2,FALSE)</f>
        <v>HMOPMR</v>
      </c>
      <c r="B4206" s="68" t="str">
        <f>IF(ISNA(VLOOKUP(C4206,COA!$A$2:$B$340,2,FALSE)),"XXX",VLOOKUP(C4206,COA!$A$2:$B$340,2,FALSE))</f>
        <v>N16</v>
      </c>
      <c r="C4206" s="149" t="str">
        <f t="shared" si="132"/>
        <v>0011-1003-0012</v>
      </c>
      <c r="D4206" s="134" t="s">
        <v>458</v>
      </c>
      <c r="E4206" s="134" t="s">
        <v>448</v>
      </c>
      <c r="F4206" s="134" t="s">
        <v>452</v>
      </c>
      <c r="G4206" s="134" t="s">
        <v>328</v>
      </c>
      <c r="H4206" s="134" t="s">
        <v>1023</v>
      </c>
      <c r="I4206" s="134" t="s">
        <v>2</v>
      </c>
      <c r="J4206" s="135">
        <v>22215.57</v>
      </c>
      <c r="K4206" s="135">
        <v>4556.01</v>
      </c>
      <c r="L4206" s="135">
        <v>4556.01</v>
      </c>
      <c r="M4206" s="141" t="str">
        <f t="shared" si="131"/>
        <v>201704</v>
      </c>
    </row>
    <row r="4207" spans="1:13" x14ac:dyDescent="0.25">
      <c r="A4207" s="35" t="str">
        <f>VLOOKUP(B4207,ResCat!$A$2:$B$269,2,FALSE)</f>
        <v>HMOPMR</v>
      </c>
      <c r="B4207" s="68" t="str">
        <f>IF(ISNA(VLOOKUP(C4207,COA!$A$2:$B$340,2,FALSE)),"XXX",VLOOKUP(C4207,COA!$A$2:$B$340,2,FALSE))</f>
        <v>N16</v>
      </c>
      <c r="C4207" s="149" t="str">
        <f t="shared" si="132"/>
        <v>0011-1003-0012</v>
      </c>
      <c r="D4207" s="134" t="s">
        <v>458</v>
      </c>
      <c r="E4207" s="134" t="s">
        <v>448</v>
      </c>
      <c r="F4207" s="134" t="s">
        <v>452</v>
      </c>
      <c r="G4207" s="134" t="s">
        <v>328</v>
      </c>
      <c r="H4207" s="134" t="s">
        <v>1023</v>
      </c>
      <c r="I4207" s="134" t="s">
        <v>1</v>
      </c>
      <c r="J4207" s="135">
        <v>0</v>
      </c>
      <c r="K4207" s="135">
        <v>-934.45</v>
      </c>
      <c r="L4207" s="135">
        <v>-934.45</v>
      </c>
      <c r="M4207" s="141" t="str">
        <f t="shared" si="131"/>
        <v>201704</v>
      </c>
    </row>
    <row r="4208" spans="1:13" x14ac:dyDescent="0.25">
      <c r="A4208" s="35" t="str">
        <f>VLOOKUP(B4208,ResCat!$A$2:$B$269,2,FALSE)</f>
        <v>HMOPMR</v>
      </c>
      <c r="B4208" s="68" t="str">
        <f>IF(ISNA(VLOOKUP(C4208,COA!$A$2:$B$340,2,FALSE)),"XXX",VLOOKUP(C4208,COA!$A$2:$B$340,2,FALSE))</f>
        <v>N16</v>
      </c>
      <c r="C4208" s="149" t="str">
        <f t="shared" si="132"/>
        <v>0011-1003-0012</v>
      </c>
      <c r="D4208" s="134" t="s">
        <v>458</v>
      </c>
      <c r="E4208" s="134" t="s">
        <v>448</v>
      </c>
      <c r="F4208" s="134" t="s">
        <v>452</v>
      </c>
      <c r="G4208" s="134" t="s">
        <v>330</v>
      </c>
      <c r="H4208" s="134" t="s">
        <v>1023</v>
      </c>
      <c r="I4208" s="134" t="s">
        <v>3</v>
      </c>
      <c r="J4208" s="135">
        <v>0</v>
      </c>
      <c r="K4208" s="135">
        <v>-584.32000000000005</v>
      </c>
      <c r="L4208" s="135">
        <v>-584.32000000000005</v>
      </c>
      <c r="M4208" s="141" t="str">
        <f t="shared" si="131"/>
        <v>201705</v>
      </c>
    </row>
    <row r="4209" spans="1:13" x14ac:dyDescent="0.25">
      <c r="A4209" s="35" t="str">
        <f>VLOOKUP(B4209,ResCat!$A$2:$B$269,2,FALSE)</f>
        <v>HMOPMR</v>
      </c>
      <c r="B4209" s="68" t="str">
        <f>IF(ISNA(VLOOKUP(C4209,COA!$A$2:$B$340,2,FALSE)),"XXX",VLOOKUP(C4209,COA!$A$2:$B$340,2,FALSE))</f>
        <v>N16</v>
      </c>
      <c r="C4209" s="149" t="str">
        <f t="shared" si="132"/>
        <v>0011-1003-0012</v>
      </c>
      <c r="D4209" s="134" t="s">
        <v>458</v>
      </c>
      <c r="E4209" s="134" t="s">
        <v>448</v>
      </c>
      <c r="F4209" s="134" t="s">
        <v>452</v>
      </c>
      <c r="G4209" s="134" t="s">
        <v>330</v>
      </c>
      <c r="H4209" s="134" t="s">
        <v>1023</v>
      </c>
      <c r="I4209" s="134" t="s">
        <v>0</v>
      </c>
      <c r="J4209" s="135">
        <v>0</v>
      </c>
      <c r="K4209" s="135">
        <v>95263</v>
      </c>
      <c r="L4209" s="135">
        <v>95263</v>
      </c>
      <c r="M4209" s="141" t="str">
        <f t="shared" si="131"/>
        <v>201705</v>
      </c>
    </row>
    <row r="4210" spans="1:13" x14ac:dyDescent="0.25">
      <c r="A4210" s="35" t="str">
        <f>VLOOKUP(B4210,ResCat!$A$2:$B$269,2,FALSE)</f>
        <v>HMOPMR</v>
      </c>
      <c r="B4210" s="68" t="str">
        <f>IF(ISNA(VLOOKUP(C4210,COA!$A$2:$B$340,2,FALSE)),"XXX",VLOOKUP(C4210,COA!$A$2:$B$340,2,FALSE))</f>
        <v>N16</v>
      </c>
      <c r="C4210" s="149" t="str">
        <f t="shared" si="132"/>
        <v>0011-1003-0012</v>
      </c>
      <c r="D4210" s="134" t="s">
        <v>458</v>
      </c>
      <c r="E4210" s="134" t="s">
        <v>448</v>
      </c>
      <c r="F4210" s="134" t="s">
        <v>452</v>
      </c>
      <c r="G4210" s="134" t="s">
        <v>330</v>
      </c>
      <c r="H4210" s="134" t="s">
        <v>1023</v>
      </c>
      <c r="I4210" s="134" t="s">
        <v>2</v>
      </c>
      <c r="J4210" s="135">
        <v>2683.01</v>
      </c>
      <c r="K4210" s="135">
        <v>1011.32</v>
      </c>
      <c r="L4210" s="135">
        <v>991.32</v>
      </c>
      <c r="M4210" s="141" t="str">
        <f t="shared" si="131"/>
        <v>201705</v>
      </c>
    </row>
    <row r="4211" spans="1:13" x14ac:dyDescent="0.25">
      <c r="A4211" s="35" t="str">
        <f>VLOOKUP(B4211,ResCat!$A$2:$B$269,2,FALSE)</f>
        <v>HMOPMR</v>
      </c>
      <c r="B4211" s="68" t="str">
        <f>IF(ISNA(VLOOKUP(C4211,COA!$A$2:$B$340,2,FALSE)),"XXX",VLOOKUP(C4211,COA!$A$2:$B$340,2,FALSE))</f>
        <v>N16</v>
      </c>
      <c r="C4211" s="149" t="str">
        <f t="shared" si="132"/>
        <v>0011-1003-0012</v>
      </c>
      <c r="D4211" s="134" t="s">
        <v>458</v>
      </c>
      <c r="E4211" s="134" t="s">
        <v>448</v>
      </c>
      <c r="F4211" s="134" t="s">
        <v>452</v>
      </c>
      <c r="G4211" s="134" t="s">
        <v>332</v>
      </c>
      <c r="H4211" s="134" t="s">
        <v>1023</v>
      </c>
      <c r="I4211" s="134" t="s">
        <v>3</v>
      </c>
      <c r="J4211" s="135">
        <v>514.47</v>
      </c>
      <c r="K4211" s="135">
        <v>18.22</v>
      </c>
      <c r="L4211" s="135">
        <v>18.22</v>
      </c>
      <c r="M4211" s="141" t="str">
        <f t="shared" si="131"/>
        <v>201706</v>
      </c>
    </row>
    <row r="4212" spans="1:13" x14ac:dyDescent="0.25">
      <c r="A4212" s="35" t="str">
        <f>VLOOKUP(B4212,ResCat!$A$2:$B$269,2,FALSE)</f>
        <v>HMOPMR</v>
      </c>
      <c r="B4212" s="68" t="str">
        <f>IF(ISNA(VLOOKUP(C4212,COA!$A$2:$B$340,2,FALSE)),"XXX",VLOOKUP(C4212,COA!$A$2:$B$340,2,FALSE))</f>
        <v>N16</v>
      </c>
      <c r="C4212" s="149" t="str">
        <f t="shared" si="132"/>
        <v>0011-1003-0012</v>
      </c>
      <c r="D4212" s="134" t="s">
        <v>458</v>
      </c>
      <c r="E4212" s="134" t="s">
        <v>448</v>
      </c>
      <c r="F4212" s="134" t="s">
        <v>452</v>
      </c>
      <c r="G4212" s="134" t="s">
        <v>332</v>
      </c>
      <c r="H4212" s="134" t="s">
        <v>1023</v>
      </c>
      <c r="I4212" s="134" t="s">
        <v>2</v>
      </c>
      <c r="J4212" s="135">
        <v>120</v>
      </c>
      <c r="K4212" s="135">
        <v>80</v>
      </c>
      <c r="L4212" s="135">
        <v>75</v>
      </c>
      <c r="M4212" s="141" t="str">
        <f t="shared" si="131"/>
        <v>201706</v>
      </c>
    </row>
    <row r="4213" spans="1:13" x14ac:dyDescent="0.25">
      <c r="A4213" s="35" t="str">
        <f>VLOOKUP(B4213,ResCat!$A$2:$B$269,2,FALSE)</f>
        <v>HMOPMR</v>
      </c>
      <c r="B4213" s="68" t="str">
        <f>IF(ISNA(VLOOKUP(C4213,COA!$A$2:$B$340,2,FALSE)),"XXX",VLOOKUP(C4213,COA!$A$2:$B$340,2,FALSE))</f>
        <v>N16</v>
      </c>
      <c r="C4213" s="149" t="str">
        <f t="shared" si="132"/>
        <v>0011-1003-0012</v>
      </c>
      <c r="D4213" s="134" t="s">
        <v>458</v>
      </c>
      <c r="E4213" s="134" t="s">
        <v>448</v>
      </c>
      <c r="F4213" s="134" t="s">
        <v>452</v>
      </c>
      <c r="G4213" s="134" t="s">
        <v>332</v>
      </c>
      <c r="H4213" s="134" t="s">
        <v>1023</v>
      </c>
      <c r="I4213" s="134" t="s">
        <v>1</v>
      </c>
      <c r="J4213" s="135">
        <v>18682.61</v>
      </c>
      <c r="K4213" s="135">
        <v>6566.42</v>
      </c>
      <c r="L4213" s="135">
        <v>6566.42</v>
      </c>
      <c r="M4213" s="141" t="str">
        <f t="shared" si="131"/>
        <v>201706</v>
      </c>
    </row>
    <row r="4214" spans="1:13" x14ac:dyDescent="0.25">
      <c r="A4214" s="35" t="str">
        <f>VLOOKUP(B4214,ResCat!$A$2:$B$269,2,FALSE)</f>
        <v>HMOPMR</v>
      </c>
      <c r="B4214" s="68" t="str">
        <f>IF(ISNA(VLOOKUP(C4214,COA!$A$2:$B$340,2,FALSE)),"XXX",VLOOKUP(C4214,COA!$A$2:$B$340,2,FALSE))</f>
        <v>N16</v>
      </c>
      <c r="C4214" s="149" t="str">
        <f t="shared" si="132"/>
        <v>0011-1003-0012</v>
      </c>
      <c r="D4214" s="134" t="s">
        <v>458</v>
      </c>
      <c r="E4214" s="134" t="s">
        <v>448</v>
      </c>
      <c r="F4214" s="134" t="s">
        <v>452</v>
      </c>
      <c r="G4214" s="134" t="s">
        <v>335</v>
      </c>
      <c r="H4214" s="134" t="s">
        <v>1023</v>
      </c>
      <c r="I4214" s="134" t="s">
        <v>3</v>
      </c>
      <c r="J4214" s="135">
        <v>558</v>
      </c>
      <c r="K4214" s="135">
        <v>136.9</v>
      </c>
      <c r="L4214" s="135">
        <v>136.9</v>
      </c>
      <c r="M4214" s="141" t="str">
        <f t="shared" si="131"/>
        <v>201707</v>
      </c>
    </row>
    <row r="4215" spans="1:13" x14ac:dyDescent="0.25">
      <c r="A4215" s="35" t="str">
        <f>VLOOKUP(B4215,ResCat!$A$2:$B$269,2,FALSE)</f>
        <v>HMOPMR</v>
      </c>
      <c r="B4215" s="68" t="str">
        <f>IF(ISNA(VLOOKUP(C4215,COA!$A$2:$B$340,2,FALSE)),"XXX",VLOOKUP(C4215,COA!$A$2:$B$340,2,FALSE))</f>
        <v>N16</v>
      </c>
      <c r="C4215" s="149" t="str">
        <f t="shared" si="132"/>
        <v>0011-1003-0012</v>
      </c>
      <c r="D4215" s="134" t="s">
        <v>458</v>
      </c>
      <c r="E4215" s="134" t="s">
        <v>448</v>
      </c>
      <c r="F4215" s="134" t="s">
        <v>452</v>
      </c>
      <c r="G4215" s="134" t="s">
        <v>335</v>
      </c>
      <c r="H4215" s="134" t="s">
        <v>1023</v>
      </c>
      <c r="I4215" s="134" t="s">
        <v>0</v>
      </c>
      <c r="J4215" s="135">
        <v>2296.9499999999989</v>
      </c>
      <c r="K4215" s="135">
        <v>2051.1700000000019</v>
      </c>
      <c r="L4215" s="135">
        <v>2051.1700000000019</v>
      </c>
      <c r="M4215" s="141" t="str">
        <f t="shared" si="131"/>
        <v>201707</v>
      </c>
    </row>
    <row r="4216" spans="1:13" x14ac:dyDescent="0.25">
      <c r="A4216" s="35" t="str">
        <f>VLOOKUP(B4216,ResCat!$A$2:$B$269,2,FALSE)</f>
        <v>HMOPMR</v>
      </c>
      <c r="B4216" s="68" t="str">
        <f>IF(ISNA(VLOOKUP(C4216,COA!$A$2:$B$340,2,FALSE)),"XXX",VLOOKUP(C4216,COA!$A$2:$B$340,2,FALSE))</f>
        <v>N16</v>
      </c>
      <c r="C4216" s="149" t="str">
        <f t="shared" si="132"/>
        <v>0011-1003-0012</v>
      </c>
      <c r="D4216" s="134" t="s">
        <v>458</v>
      </c>
      <c r="E4216" s="134" t="s">
        <v>448</v>
      </c>
      <c r="F4216" s="134" t="s">
        <v>452</v>
      </c>
      <c r="G4216" s="134" t="s">
        <v>335</v>
      </c>
      <c r="H4216" s="134" t="s">
        <v>1023</v>
      </c>
      <c r="I4216" s="134" t="s">
        <v>2</v>
      </c>
      <c r="J4216" s="135">
        <v>3636</v>
      </c>
      <c r="K4216" s="135">
        <v>2138.2600000000002</v>
      </c>
      <c r="L4216" s="135">
        <v>2128.2600000000002</v>
      </c>
      <c r="M4216" s="141" t="str">
        <f t="shared" si="131"/>
        <v>201707</v>
      </c>
    </row>
    <row r="4217" spans="1:13" x14ac:dyDescent="0.25">
      <c r="A4217" s="35" t="str">
        <f>VLOOKUP(B4217,ResCat!$A$2:$B$269,2,FALSE)</f>
        <v>HMOPMR</v>
      </c>
      <c r="B4217" s="68" t="str">
        <f>IF(ISNA(VLOOKUP(C4217,COA!$A$2:$B$340,2,FALSE)),"XXX",VLOOKUP(C4217,COA!$A$2:$B$340,2,FALSE))</f>
        <v>N16</v>
      </c>
      <c r="C4217" s="149" t="str">
        <f t="shared" si="132"/>
        <v>0011-1003-0012</v>
      </c>
      <c r="D4217" s="134" t="s">
        <v>458</v>
      </c>
      <c r="E4217" s="134" t="s">
        <v>448</v>
      </c>
      <c r="F4217" s="134" t="s">
        <v>452</v>
      </c>
      <c r="G4217" s="134" t="s">
        <v>335</v>
      </c>
      <c r="H4217" s="134" t="s">
        <v>1023</v>
      </c>
      <c r="I4217" s="134" t="s">
        <v>1</v>
      </c>
      <c r="J4217" s="135">
        <v>9393.4399999999987</v>
      </c>
      <c r="K4217" s="135">
        <v>4447.3100000000004</v>
      </c>
      <c r="L4217" s="135">
        <v>4447.3100000000004</v>
      </c>
      <c r="M4217" s="141" t="str">
        <f t="shared" si="131"/>
        <v>201707</v>
      </c>
    </row>
    <row r="4218" spans="1:13" x14ac:dyDescent="0.25">
      <c r="A4218" s="35" t="str">
        <f>VLOOKUP(B4218,ResCat!$A$2:$B$269,2,FALSE)</f>
        <v>HMOPMR</v>
      </c>
      <c r="B4218" s="68" t="str">
        <f>IF(ISNA(VLOOKUP(C4218,COA!$A$2:$B$340,2,FALSE)),"XXX",VLOOKUP(C4218,COA!$A$2:$B$340,2,FALSE))</f>
        <v>N16</v>
      </c>
      <c r="C4218" s="149" t="str">
        <f t="shared" si="132"/>
        <v>0011-1003-0012</v>
      </c>
      <c r="D4218" s="134" t="s">
        <v>458</v>
      </c>
      <c r="E4218" s="134" t="s">
        <v>448</v>
      </c>
      <c r="F4218" s="134" t="s">
        <v>452</v>
      </c>
      <c r="G4218" s="134" t="s">
        <v>4</v>
      </c>
      <c r="H4218" s="134" t="s">
        <v>1023</v>
      </c>
      <c r="I4218" s="134" t="s">
        <v>3</v>
      </c>
      <c r="J4218" s="135">
        <v>7533.8899999999994</v>
      </c>
      <c r="K4218" s="135">
        <v>4533.0200000000004</v>
      </c>
      <c r="L4218" s="135">
        <v>4533.0200000000004</v>
      </c>
      <c r="M4218" s="141" t="str">
        <f t="shared" si="131"/>
        <v>201708</v>
      </c>
    </row>
    <row r="4219" spans="1:13" x14ac:dyDescent="0.25">
      <c r="A4219" s="35" t="str">
        <f>VLOOKUP(B4219,ResCat!$A$2:$B$269,2,FALSE)</f>
        <v>HMOPMR</v>
      </c>
      <c r="B4219" s="68" t="str">
        <f>IF(ISNA(VLOOKUP(C4219,COA!$A$2:$B$340,2,FALSE)),"XXX",VLOOKUP(C4219,COA!$A$2:$B$340,2,FALSE))</f>
        <v>N16</v>
      </c>
      <c r="C4219" s="149" t="str">
        <f t="shared" si="132"/>
        <v>0011-1003-0012</v>
      </c>
      <c r="D4219" s="134" t="s">
        <v>458</v>
      </c>
      <c r="E4219" s="134" t="s">
        <v>448</v>
      </c>
      <c r="F4219" s="134" t="s">
        <v>452</v>
      </c>
      <c r="G4219" s="134" t="s">
        <v>4</v>
      </c>
      <c r="H4219" s="134" t="s">
        <v>1023</v>
      </c>
      <c r="I4219" s="134" t="s">
        <v>0</v>
      </c>
      <c r="J4219" s="135">
        <v>55991.59</v>
      </c>
      <c r="K4219" s="135">
        <v>20540.38</v>
      </c>
      <c r="L4219" s="135">
        <v>20540.38</v>
      </c>
      <c r="M4219" s="141" t="str">
        <f t="shared" si="131"/>
        <v>201708</v>
      </c>
    </row>
    <row r="4220" spans="1:13" x14ac:dyDescent="0.25">
      <c r="A4220" s="35" t="str">
        <f>VLOOKUP(B4220,ResCat!$A$2:$B$269,2,FALSE)</f>
        <v>HMOPMR</v>
      </c>
      <c r="B4220" s="68" t="str">
        <f>IF(ISNA(VLOOKUP(C4220,COA!$A$2:$B$340,2,FALSE)),"XXX",VLOOKUP(C4220,COA!$A$2:$B$340,2,FALSE))</f>
        <v>N16</v>
      </c>
      <c r="C4220" s="149" t="str">
        <f t="shared" si="132"/>
        <v>0011-1003-0012</v>
      </c>
      <c r="D4220" s="134" t="s">
        <v>458</v>
      </c>
      <c r="E4220" s="134" t="s">
        <v>448</v>
      </c>
      <c r="F4220" s="134" t="s">
        <v>452</v>
      </c>
      <c r="G4220" s="134" t="s">
        <v>4</v>
      </c>
      <c r="H4220" s="134" t="s">
        <v>1023</v>
      </c>
      <c r="I4220" s="134" t="s">
        <v>2</v>
      </c>
      <c r="J4220" s="135">
        <v>6643.8600000000006</v>
      </c>
      <c r="K4220" s="135">
        <v>3807.6699999999996</v>
      </c>
      <c r="L4220" s="135">
        <v>3787.6699999999996</v>
      </c>
      <c r="M4220" s="141" t="str">
        <f t="shared" si="131"/>
        <v>201708</v>
      </c>
    </row>
    <row r="4221" spans="1:13" x14ac:dyDescent="0.25">
      <c r="A4221" s="35" t="str">
        <f>VLOOKUP(B4221,ResCat!$A$2:$B$269,2,FALSE)</f>
        <v>HMOPMR</v>
      </c>
      <c r="B4221" s="68" t="str">
        <f>IF(ISNA(VLOOKUP(C4221,COA!$A$2:$B$340,2,FALSE)),"XXX",VLOOKUP(C4221,COA!$A$2:$B$340,2,FALSE))</f>
        <v>N16</v>
      </c>
      <c r="C4221" s="149" t="str">
        <f t="shared" si="132"/>
        <v>0011-1003-0012</v>
      </c>
      <c r="D4221" s="134" t="s">
        <v>458</v>
      </c>
      <c r="E4221" s="134" t="s">
        <v>448</v>
      </c>
      <c r="F4221" s="134" t="s">
        <v>452</v>
      </c>
      <c r="G4221" s="134" t="s">
        <v>4</v>
      </c>
      <c r="H4221" s="134" t="s">
        <v>1023</v>
      </c>
      <c r="I4221" s="134" t="s">
        <v>1</v>
      </c>
      <c r="J4221" s="135">
        <v>1815.9499999999998</v>
      </c>
      <c r="K4221" s="135">
        <v>0</v>
      </c>
      <c r="L4221" s="135">
        <v>0</v>
      </c>
      <c r="M4221" s="141" t="str">
        <f t="shared" si="131"/>
        <v>201708</v>
      </c>
    </row>
    <row r="4222" spans="1:13" x14ac:dyDescent="0.25">
      <c r="A4222" s="35" t="str">
        <f>VLOOKUP(B4222,ResCat!$A$2:$B$269,2,FALSE)</f>
        <v>HMOPMR</v>
      </c>
      <c r="B4222" s="68" t="str">
        <f>IF(ISNA(VLOOKUP(C4222,COA!$A$2:$B$340,2,FALSE)),"XXX",VLOOKUP(C4222,COA!$A$2:$B$340,2,FALSE))</f>
        <v>N16</v>
      </c>
      <c r="C4222" s="149" t="str">
        <f t="shared" si="132"/>
        <v>0011-1003-0012</v>
      </c>
      <c r="D4222" s="134" t="s">
        <v>458</v>
      </c>
      <c r="E4222" s="134" t="s">
        <v>448</v>
      </c>
      <c r="F4222" s="134" t="s">
        <v>452</v>
      </c>
      <c r="G4222" s="134" t="s">
        <v>511</v>
      </c>
      <c r="H4222" s="134" t="s">
        <v>1023</v>
      </c>
      <c r="I4222" s="134" t="s">
        <v>3</v>
      </c>
      <c r="J4222" s="135">
        <v>8738.0299999999988</v>
      </c>
      <c r="K4222" s="135">
        <v>8305.5600000000013</v>
      </c>
      <c r="L4222" s="135">
        <v>8255.5600000000013</v>
      </c>
      <c r="M4222" s="141" t="str">
        <f t="shared" si="131"/>
        <v>201709</v>
      </c>
    </row>
    <row r="4223" spans="1:13" x14ac:dyDescent="0.25">
      <c r="A4223" s="35" t="str">
        <f>VLOOKUP(B4223,ResCat!$A$2:$B$269,2,FALSE)</f>
        <v>HMOPMR</v>
      </c>
      <c r="B4223" s="68" t="str">
        <f>IF(ISNA(VLOOKUP(C4223,COA!$A$2:$B$340,2,FALSE)),"XXX",VLOOKUP(C4223,COA!$A$2:$B$340,2,FALSE))</f>
        <v>N16</v>
      </c>
      <c r="C4223" s="149" t="str">
        <f t="shared" si="132"/>
        <v>0011-1003-0012</v>
      </c>
      <c r="D4223" s="134" t="s">
        <v>458</v>
      </c>
      <c r="E4223" s="134" t="s">
        <v>448</v>
      </c>
      <c r="F4223" s="134" t="s">
        <v>452</v>
      </c>
      <c r="G4223" s="134" t="s">
        <v>511</v>
      </c>
      <c r="H4223" s="134" t="s">
        <v>1023</v>
      </c>
      <c r="I4223" s="134" t="s">
        <v>0</v>
      </c>
      <c r="J4223" s="135">
        <v>1.3642420526593924E-12</v>
      </c>
      <c r="K4223" s="135">
        <v>57632.029999999992</v>
      </c>
      <c r="L4223" s="135">
        <v>57139.790000000023</v>
      </c>
      <c r="M4223" s="141" t="str">
        <f t="shared" si="131"/>
        <v>201709</v>
      </c>
    </row>
    <row r="4224" spans="1:13" x14ac:dyDescent="0.25">
      <c r="A4224" s="35" t="str">
        <f>VLOOKUP(B4224,ResCat!$A$2:$B$269,2,FALSE)</f>
        <v>HMOPMR</v>
      </c>
      <c r="B4224" s="68" t="str">
        <f>IF(ISNA(VLOOKUP(C4224,COA!$A$2:$B$340,2,FALSE)),"XXX",VLOOKUP(C4224,COA!$A$2:$B$340,2,FALSE))</f>
        <v>N16</v>
      </c>
      <c r="C4224" s="149" t="str">
        <f t="shared" si="132"/>
        <v>0011-1003-0012</v>
      </c>
      <c r="D4224" s="134" t="s">
        <v>458</v>
      </c>
      <c r="E4224" s="134" t="s">
        <v>448</v>
      </c>
      <c r="F4224" s="134" t="s">
        <v>452</v>
      </c>
      <c r="G4224" s="134" t="s">
        <v>511</v>
      </c>
      <c r="H4224" s="134" t="s">
        <v>1023</v>
      </c>
      <c r="I4224" s="134" t="s">
        <v>2</v>
      </c>
      <c r="J4224" s="135">
        <v>11158.83</v>
      </c>
      <c r="K4224" s="135">
        <v>3530.59</v>
      </c>
      <c r="L4224" s="135">
        <v>3459.73</v>
      </c>
      <c r="M4224" s="141" t="str">
        <f t="shared" si="131"/>
        <v>201709</v>
      </c>
    </row>
    <row r="4225" spans="1:13" x14ac:dyDescent="0.25">
      <c r="A4225" s="35" t="str">
        <f>VLOOKUP(B4225,ResCat!$A$2:$B$269,2,FALSE)</f>
        <v>HMOPMR</v>
      </c>
      <c r="B4225" s="68" t="str">
        <f>IF(ISNA(VLOOKUP(C4225,COA!$A$2:$B$340,2,FALSE)),"XXX",VLOOKUP(C4225,COA!$A$2:$B$340,2,FALSE))</f>
        <v>N16</v>
      </c>
      <c r="C4225" s="149" t="str">
        <f t="shared" si="132"/>
        <v>0011-1003-0012</v>
      </c>
      <c r="D4225" s="134" t="s">
        <v>458</v>
      </c>
      <c r="E4225" s="134" t="s">
        <v>448</v>
      </c>
      <c r="F4225" s="134" t="s">
        <v>452</v>
      </c>
      <c r="G4225" s="134" t="s">
        <v>511</v>
      </c>
      <c r="H4225" s="134" t="s">
        <v>1023</v>
      </c>
      <c r="I4225" s="134" t="s">
        <v>343</v>
      </c>
      <c r="J4225" s="135">
        <v>240.65</v>
      </c>
      <c r="K4225" s="135">
        <v>25.839999999999996</v>
      </c>
      <c r="L4225" s="135">
        <v>15.84</v>
      </c>
      <c r="M4225" s="141" t="str">
        <f t="shared" si="131"/>
        <v>201709</v>
      </c>
    </row>
    <row r="4226" spans="1:13" x14ac:dyDescent="0.25">
      <c r="A4226" s="35" t="str">
        <f>VLOOKUP(B4226,ResCat!$A$2:$B$269,2,FALSE)</f>
        <v>HMOPMR</v>
      </c>
      <c r="B4226" s="68" t="str">
        <f>IF(ISNA(VLOOKUP(C4226,COA!$A$2:$B$340,2,FALSE)),"XXX",VLOOKUP(C4226,COA!$A$2:$B$340,2,FALSE))</f>
        <v>N16</v>
      </c>
      <c r="C4226" s="149" t="str">
        <f t="shared" si="132"/>
        <v>0011-1003-0012</v>
      </c>
      <c r="D4226" s="134" t="s">
        <v>458</v>
      </c>
      <c r="E4226" s="134" t="s">
        <v>448</v>
      </c>
      <c r="F4226" s="134" t="s">
        <v>452</v>
      </c>
      <c r="G4226" s="134" t="s">
        <v>511</v>
      </c>
      <c r="H4226" s="134" t="s">
        <v>1023</v>
      </c>
      <c r="I4226" s="134" t="s">
        <v>1</v>
      </c>
      <c r="J4226" s="135">
        <v>198</v>
      </c>
      <c r="K4226" s="135">
        <v>198</v>
      </c>
      <c r="L4226" s="135">
        <v>98</v>
      </c>
      <c r="M4226" s="141" t="str">
        <f t="shared" si="131"/>
        <v>201709</v>
      </c>
    </row>
    <row r="4227" spans="1:13" x14ac:dyDescent="0.25">
      <c r="A4227" s="35" t="str">
        <f>VLOOKUP(B4227,ResCat!$A$2:$B$269,2,FALSE)</f>
        <v>HMOPMR</v>
      </c>
      <c r="B4227" s="68" t="str">
        <f>IF(ISNA(VLOOKUP(C4227,COA!$A$2:$B$340,2,FALSE)),"XXX",VLOOKUP(C4227,COA!$A$2:$B$340,2,FALSE))</f>
        <v>N16</v>
      </c>
      <c r="C4227" s="149" t="str">
        <f t="shared" si="132"/>
        <v>0011-1003-0012</v>
      </c>
      <c r="D4227" s="134" t="s">
        <v>458</v>
      </c>
      <c r="E4227" s="134" t="s">
        <v>448</v>
      </c>
      <c r="F4227" s="134" t="s">
        <v>452</v>
      </c>
      <c r="G4227" s="134" t="s">
        <v>969</v>
      </c>
      <c r="H4227" s="134" t="s">
        <v>1023</v>
      </c>
      <c r="I4227" s="134" t="s">
        <v>3</v>
      </c>
      <c r="J4227" s="135">
        <v>6321.8700000000008</v>
      </c>
      <c r="K4227" s="135">
        <v>5887.18</v>
      </c>
      <c r="L4227" s="135">
        <v>5887.18</v>
      </c>
      <c r="M4227" s="141" t="str">
        <f t="shared" si="131"/>
        <v>201710</v>
      </c>
    </row>
    <row r="4228" spans="1:13" x14ac:dyDescent="0.25">
      <c r="A4228" s="35" t="str">
        <f>VLOOKUP(B4228,ResCat!$A$2:$B$269,2,FALSE)</f>
        <v>HMOPMR</v>
      </c>
      <c r="B4228" s="68" t="str">
        <f>IF(ISNA(VLOOKUP(C4228,COA!$A$2:$B$340,2,FALSE)),"XXX",VLOOKUP(C4228,COA!$A$2:$B$340,2,FALSE))</f>
        <v>N16</v>
      </c>
      <c r="C4228" s="149" t="str">
        <f t="shared" si="132"/>
        <v>0011-1003-0012</v>
      </c>
      <c r="D4228" s="134" t="s">
        <v>458</v>
      </c>
      <c r="E4228" s="134" t="s">
        <v>448</v>
      </c>
      <c r="F4228" s="134" t="s">
        <v>452</v>
      </c>
      <c r="G4228" s="134" t="s">
        <v>969</v>
      </c>
      <c r="H4228" s="134" t="s">
        <v>1023</v>
      </c>
      <c r="I4228" s="134" t="s">
        <v>0</v>
      </c>
      <c r="J4228" s="135">
        <v>40601.620000000003</v>
      </c>
      <c r="K4228" s="135">
        <v>4803.74</v>
      </c>
      <c r="L4228" s="135">
        <v>4803.74</v>
      </c>
      <c r="M4228" s="141" t="str">
        <f t="shared" ref="M4228:M4291" si="133">IF(G4228&lt;$M$1,$M$1,G4228)</f>
        <v>201710</v>
      </c>
    </row>
    <row r="4229" spans="1:13" x14ac:dyDescent="0.25">
      <c r="A4229" s="35" t="str">
        <f>VLOOKUP(B4229,ResCat!$A$2:$B$269,2,FALSE)</f>
        <v>HMOPMR</v>
      </c>
      <c r="B4229" s="68" t="str">
        <f>IF(ISNA(VLOOKUP(C4229,COA!$A$2:$B$340,2,FALSE)),"XXX",VLOOKUP(C4229,COA!$A$2:$B$340,2,FALSE))</f>
        <v>N16</v>
      </c>
      <c r="C4229" s="149" t="str">
        <f t="shared" ref="C4229:C4292" si="134">D4229&amp;"-"&amp;E4229&amp;"-"&amp;F4229</f>
        <v>0011-1003-0012</v>
      </c>
      <c r="D4229" s="134" t="s">
        <v>458</v>
      </c>
      <c r="E4229" s="134" t="s">
        <v>448</v>
      </c>
      <c r="F4229" s="134" t="s">
        <v>452</v>
      </c>
      <c r="G4229" s="134" t="s">
        <v>969</v>
      </c>
      <c r="H4229" s="134" t="s">
        <v>1023</v>
      </c>
      <c r="I4229" s="134" t="s">
        <v>2</v>
      </c>
      <c r="J4229" s="135">
        <v>12551.570000000002</v>
      </c>
      <c r="K4229" s="135">
        <v>8764.66</v>
      </c>
      <c r="L4229" s="135">
        <v>8644.66</v>
      </c>
      <c r="M4229" s="141" t="str">
        <f t="shared" si="133"/>
        <v>201710</v>
      </c>
    </row>
    <row r="4230" spans="1:13" x14ac:dyDescent="0.25">
      <c r="A4230" s="35" t="str">
        <f>VLOOKUP(B4230,ResCat!$A$2:$B$269,2,FALSE)</f>
        <v>HMOPMR</v>
      </c>
      <c r="B4230" s="68" t="str">
        <f>IF(ISNA(VLOOKUP(C4230,COA!$A$2:$B$340,2,FALSE)),"XXX",VLOOKUP(C4230,COA!$A$2:$B$340,2,FALSE))</f>
        <v>N16</v>
      </c>
      <c r="C4230" s="149" t="str">
        <f t="shared" si="134"/>
        <v>0011-1003-0012</v>
      </c>
      <c r="D4230" s="134" t="s">
        <v>458</v>
      </c>
      <c r="E4230" s="134" t="s">
        <v>448</v>
      </c>
      <c r="F4230" s="134" t="s">
        <v>452</v>
      </c>
      <c r="G4230" s="134" t="s">
        <v>969</v>
      </c>
      <c r="H4230" s="134" t="s">
        <v>1023</v>
      </c>
      <c r="I4230" s="134" t="s">
        <v>343</v>
      </c>
      <c r="J4230" s="135">
        <v>240.65</v>
      </c>
      <c r="K4230" s="135">
        <v>25.839999999999996</v>
      </c>
      <c r="L4230" s="135">
        <v>15.84</v>
      </c>
      <c r="M4230" s="141" t="str">
        <f t="shared" si="133"/>
        <v>201710</v>
      </c>
    </row>
    <row r="4231" spans="1:13" x14ac:dyDescent="0.25">
      <c r="A4231" s="35" t="str">
        <f>VLOOKUP(B4231,ResCat!$A$2:$B$269,2,FALSE)</f>
        <v>HMOPMR</v>
      </c>
      <c r="B4231" s="68" t="str">
        <f>IF(ISNA(VLOOKUP(C4231,COA!$A$2:$B$340,2,FALSE)),"XXX",VLOOKUP(C4231,COA!$A$2:$B$340,2,FALSE))</f>
        <v>N16</v>
      </c>
      <c r="C4231" s="149" t="str">
        <f t="shared" si="134"/>
        <v>0011-1003-0012</v>
      </c>
      <c r="D4231" s="134" t="s">
        <v>458</v>
      </c>
      <c r="E4231" s="134" t="s">
        <v>448</v>
      </c>
      <c r="F4231" s="134" t="s">
        <v>452</v>
      </c>
      <c r="G4231" s="134" t="s">
        <v>969</v>
      </c>
      <c r="H4231" s="134" t="s">
        <v>1023</v>
      </c>
      <c r="I4231" s="134" t="s">
        <v>1</v>
      </c>
      <c r="J4231" s="135">
        <v>42222.46</v>
      </c>
      <c r="K4231" s="135">
        <v>5065.5</v>
      </c>
      <c r="L4231" s="135">
        <v>4715.5</v>
      </c>
      <c r="M4231" s="141" t="str">
        <f t="shared" si="133"/>
        <v>201710</v>
      </c>
    </row>
    <row r="4232" spans="1:13" x14ac:dyDescent="0.25">
      <c r="A4232" s="35" t="str">
        <f>VLOOKUP(B4232,ResCat!$A$2:$B$269,2,FALSE)</f>
        <v>HMOPMR</v>
      </c>
      <c r="B4232" s="68" t="str">
        <f>IF(ISNA(VLOOKUP(C4232,COA!$A$2:$B$340,2,FALSE)),"XXX",VLOOKUP(C4232,COA!$A$2:$B$340,2,FALSE))</f>
        <v>N16</v>
      </c>
      <c r="C4232" s="149" t="str">
        <f t="shared" si="134"/>
        <v>0011-1003-0012</v>
      </c>
      <c r="D4232" s="134" t="s">
        <v>458</v>
      </c>
      <c r="E4232" s="134" t="s">
        <v>448</v>
      </c>
      <c r="F4232" s="134" t="s">
        <v>452</v>
      </c>
      <c r="G4232" s="134" t="s">
        <v>961</v>
      </c>
      <c r="H4232" s="134" t="s">
        <v>1023</v>
      </c>
      <c r="I4232" s="134" t="s">
        <v>3</v>
      </c>
      <c r="J4232" s="135">
        <v>7945.18</v>
      </c>
      <c r="K4232" s="135">
        <v>2691.19</v>
      </c>
      <c r="L4232" s="135">
        <v>2691.19</v>
      </c>
      <c r="M4232" s="141" t="str">
        <f t="shared" si="133"/>
        <v>201711</v>
      </c>
    </row>
    <row r="4233" spans="1:13" x14ac:dyDescent="0.25">
      <c r="A4233" s="35" t="str">
        <f>VLOOKUP(B4233,ResCat!$A$2:$B$269,2,FALSE)</f>
        <v>HMOPMR</v>
      </c>
      <c r="B4233" s="68" t="str">
        <f>IF(ISNA(VLOOKUP(C4233,COA!$A$2:$B$340,2,FALSE)),"XXX",VLOOKUP(C4233,COA!$A$2:$B$340,2,FALSE))</f>
        <v>N16</v>
      </c>
      <c r="C4233" s="149" t="str">
        <f t="shared" si="134"/>
        <v>0011-1003-0012</v>
      </c>
      <c r="D4233" s="134" t="s">
        <v>458</v>
      </c>
      <c r="E4233" s="134" t="s">
        <v>448</v>
      </c>
      <c r="F4233" s="134" t="s">
        <v>452</v>
      </c>
      <c r="G4233" s="134" t="s">
        <v>961</v>
      </c>
      <c r="H4233" s="134" t="s">
        <v>1023</v>
      </c>
      <c r="I4233" s="134" t="s">
        <v>0</v>
      </c>
      <c r="J4233" s="135">
        <v>86981.200000000012</v>
      </c>
      <c r="K4233" s="135">
        <v>5933.4400000000005</v>
      </c>
      <c r="L4233" s="135">
        <v>5933.4400000000005</v>
      </c>
      <c r="M4233" s="141" t="str">
        <f t="shared" si="133"/>
        <v>201711</v>
      </c>
    </row>
    <row r="4234" spans="1:13" x14ac:dyDescent="0.25">
      <c r="A4234" s="35" t="str">
        <f>VLOOKUP(B4234,ResCat!$A$2:$B$269,2,FALSE)</f>
        <v>HMOPMR</v>
      </c>
      <c r="B4234" s="68" t="str">
        <f>IF(ISNA(VLOOKUP(C4234,COA!$A$2:$B$340,2,FALSE)),"XXX",VLOOKUP(C4234,COA!$A$2:$B$340,2,FALSE))</f>
        <v>N16</v>
      </c>
      <c r="C4234" s="149" t="str">
        <f t="shared" si="134"/>
        <v>0011-1003-0012</v>
      </c>
      <c r="D4234" s="134" t="s">
        <v>458</v>
      </c>
      <c r="E4234" s="134" t="s">
        <v>448</v>
      </c>
      <c r="F4234" s="134" t="s">
        <v>452</v>
      </c>
      <c r="G4234" s="134" t="s">
        <v>961</v>
      </c>
      <c r="H4234" s="134" t="s">
        <v>1023</v>
      </c>
      <c r="I4234" s="134" t="s">
        <v>336</v>
      </c>
      <c r="J4234" s="135">
        <v>580</v>
      </c>
      <c r="K4234" s="135">
        <v>136</v>
      </c>
      <c r="L4234" s="135">
        <v>136</v>
      </c>
      <c r="M4234" s="141" t="str">
        <f t="shared" si="133"/>
        <v>201711</v>
      </c>
    </row>
    <row r="4235" spans="1:13" x14ac:dyDescent="0.25">
      <c r="A4235" s="35" t="str">
        <f>VLOOKUP(B4235,ResCat!$A$2:$B$269,2,FALSE)</f>
        <v>HMOPMR</v>
      </c>
      <c r="B4235" s="68" t="str">
        <f>IF(ISNA(VLOOKUP(C4235,COA!$A$2:$B$340,2,FALSE)),"XXX",VLOOKUP(C4235,COA!$A$2:$B$340,2,FALSE))</f>
        <v>N16</v>
      </c>
      <c r="C4235" s="149" t="str">
        <f t="shared" si="134"/>
        <v>0011-1003-0012</v>
      </c>
      <c r="D4235" s="134" t="s">
        <v>458</v>
      </c>
      <c r="E4235" s="134" t="s">
        <v>448</v>
      </c>
      <c r="F4235" s="134" t="s">
        <v>452</v>
      </c>
      <c r="G4235" s="134" t="s">
        <v>961</v>
      </c>
      <c r="H4235" s="134" t="s">
        <v>1023</v>
      </c>
      <c r="I4235" s="134" t="s">
        <v>2</v>
      </c>
      <c r="J4235" s="135">
        <v>15376.520000000002</v>
      </c>
      <c r="K4235" s="135">
        <v>9904.3699999999953</v>
      </c>
      <c r="L4235" s="135">
        <v>9779.3699999999953</v>
      </c>
      <c r="M4235" s="141" t="str">
        <f t="shared" si="133"/>
        <v>201711</v>
      </c>
    </row>
    <row r="4236" spans="1:13" x14ac:dyDescent="0.25">
      <c r="A4236" s="35" t="str">
        <f>VLOOKUP(B4236,ResCat!$A$2:$B$269,2,FALSE)</f>
        <v>HMOPMR</v>
      </c>
      <c r="B4236" s="68" t="str">
        <f>IF(ISNA(VLOOKUP(C4236,COA!$A$2:$B$340,2,FALSE)),"XXX",VLOOKUP(C4236,COA!$A$2:$B$340,2,FALSE))</f>
        <v>N16</v>
      </c>
      <c r="C4236" s="149" t="str">
        <f t="shared" si="134"/>
        <v>0011-1003-0012</v>
      </c>
      <c r="D4236" s="134" t="s">
        <v>458</v>
      </c>
      <c r="E4236" s="134" t="s">
        <v>448</v>
      </c>
      <c r="F4236" s="134" t="s">
        <v>452</v>
      </c>
      <c r="G4236" s="134" t="s">
        <v>961</v>
      </c>
      <c r="H4236" s="134" t="s">
        <v>1023</v>
      </c>
      <c r="I4236" s="134" t="s">
        <v>343</v>
      </c>
      <c r="J4236" s="135">
        <v>240.65</v>
      </c>
      <c r="K4236" s="135">
        <v>25.839999999999996</v>
      </c>
      <c r="L4236" s="135">
        <v>15.84</v>
      </c>
      <c r="M4236" s="141" t="str">
        <f t="shared" si="133"/>
        <v>201711</v>
      </c>
    </row>
    <row r="4237" spans="1:13" x14ac:dyDescent="0.25">
      <c r="A4237" s="35" t="str">
        <f>VLOOKUP(B4237,ResCat!$A$2:$B$269,2,FALSE)</f>
        <v>HMOPMR</v>
      </c>
      <c r="B4237" s="68" t="str">
        <f>IF(ISNA(VLOOKUP(C4237,COA!$A$2:$B$340,2,FALSE)),"XXX",VLOOKUP(C4237,COA!$A$2:$B$340,2,FALSE))</f>
        <v>N16</v>
      </c>
      <c r="C4237" s="149" t="str">
        <f t="shared" si="134"/>
        <v>0011-1003-0012</v>
      </c>
      <c r="D4237" s="134" t="s">
        <v>458</v>
      </c>
      <c r="E4237" s="134" t="s">
        <v>448</v>
      </c>
      <c r="F4237" s="134" t="s">
        <v>452</v>
      </c>
      <c r="G4237" s="134" t="s">
        <v>961</v>
      </c>
      <c r="H4237" s="134" t="s">
        <v>1023</v>
      </c>
      <c r="I4237" s="134" t="s">
        <v>1</v>
      </c>
      <c r="J4237" s="135">
        <v>127641.46999999999</v>
      </c>
      <c r="K4237" s="135">
        <v>30500.879999999997</v>
      </c>
      <c r="L4237" s="135">
        <v>27170.929999999997</v>
      </c>
      <c r="M4237" s="141" t="str">
        <f t="shared" si="133"/>
        <v>201711</v>
      </c>
    </row>
    <row r="4238" spans="1:13" x14ac:dyDescent="0.25">
      <c r="A4238" s="35" t="str">
        <f>VLOOKUP(B4238,ResCat!$A$2:$B$269,2,FALSE)</f>
        <v>HMOPMR</v>
      </c>
      <c r="B4238" s="68" t="str">
        <f>IF(ISNA(VLOOKUP(C4238,COA!$A$2:$B$340,2,FALSE)),"XXX",VLOOKUP(C4238,COA!$A$2:$B$340,2,FALSE))</f>
        <v>N16</v>
      </c>
      <c r="C4238" s="149" t="str">
        <f t="shared" si="134"/>
        <v>0011-1003-0012</v>
      </c>
      <c r="D4238" s="134" t="s">
        <v>458</v>
      </c>
      <c r="E4238" s="134" t="s">
        <v>448</v>
      </c>
      <c r="F4238" s="134" t="s">
        <v>452</v>
      </c>
      <c r="G4238" s="134" t="s">
        <v>970</v>
      </c>
      <c r="H4238" s="134" t="s">
        <v>1023</v>
      </c>
      <c r="I4238" s="134" t="s">
        <v>3</v>
      </c>
      <c r="J4238" s="135">
        <v>58172.729999999989</v>
      </c>
      <c r="K4238" s="135">
        <v>22576.050000000003</v>
      </c>
      <c r="L4238" s="135">
        <v>22518.790000000005</v>
      </c>
      <c r="M4238" s="141" t="str">
        <f t="shared" si="133"/>
        <v>201712</v>
      </c>
    </row>
    <row r="4239" spans="1:13" x14ac:dyDescent="0.25">
      <c r="A4239" s="35" t="str">
        <f>VLOOKUP(B4239,ResCat!$A$2:$B$269,2,FALSE)</f>
        <v>HMOPMR</v>
      </c>
      <c r="B4239" s="68" t="str">
        <f>IF(ISNA(VLOOKUP(C4239,COA!$A$2:$B$340,2,FALSE)),"XXX",VLOOKUP(C4239,COA!$A$2:$B$340,2,FALSE))</f>
        <v>N16</v>
      </c>
      <c r="C4239" s="149" t="str">
        <f t="shared" si="134"/>
        <v>0011-1003-0012</v>
      </c>
      <c r="D4239" s="134" t="s">
        <v>458</v>
      </c>
      <c r="E4239" s="134" t="s">
        <v>448</v>
      </c>
      <c r="F4239" s="134" t="s">
        <v>452</v>
      </c>
      <c r="G4239" s="134" t="s">
        <v>970</v>
      </c>
      <c r="H4239" s="134" t="s">
        <v>1023</v>
      </c>
      <c r="I4239" s="134" t="s">
        <v>0</v>
      </c>
      <c r="J4239" s="135">
        <v>694535.24</v>
      </c>
      <c r="K4239" s="135">
        <v>115435.48</v>
      </c>
      <c r="L4239" s="135">
        <v>49237.119999999995</v>
      </c>
      <c r="M4239" s="141" t="str">
        <f t="shared" si="133"/>
        <v>201712</v>
      </c>
    </row>
    <row r="4240" spans="1:13" x14ac:dyDescent="0.25">
      <c r="A4240" s="35" t="str">
        <f>VLOOKUP(B4240,ResCat!$A$2:$B$269,2,FALSE)</f>
        <v>HMOPMR</v>
      </c>
      <c r="B4240" s="68" t="str">
        <f>IF(ISNA(VLOOKUP(C4240,COA!$A$2:$B$340,2,FALSE)),"XXX",VLOOKUP(C4240,COA!$A$2:$B$340,2,FALSE))</f>
        <v>N16</v>
      </c>
      <c r="C4240" s="149" t="str">
        <f t="shared" si="134"/>
        <v>0011-1003-0012</v>
      </c>
      <c r="D4240" s="134" t="s">
        <v>458</v>
      </c>
      <c r="E4240" s="134" t="s">
        <v>448</v>
      </c>
      <c r="F4240" s="134" t="s">
        <v>452</v>
      </c>
      <c r="G4240" s="134" t="s">
        <v>970</v>
      </c>
      <c r="H4240" s="134" t="s">
        <v>1023</v>
      </c>
      <c r="I4240" s="134" t="s">
        <v>336</v>
      </c>
      <c r="J4240" s="135">
        <v>240</v>
      </c>
      <c r="K4240" s="135">
        <v>200</v>
      </c>
      <c r="L4240" s="135">
        <v>200</v>
      </c>
      <c r="M4240" s="141" t="str">
        <f t="shared" si="133"/>
        <v>201712</v>
      </c>
    </row>
    <row r="4241" spans="1:13" x14ac:dyDescent="0.25">
      <c r="A4241" s="35" t="str">
        <f>VLOOKUP(B4241,ResCat!$A$2:$B$269,2,FALSE)</f>
        <v>HMOPMR</v>
      </c>
      <c r="B4241" s="68" t="str">
        <f>IF(ISNA(VLOOKUP(C4241,COA!$A$2:$B$340,2,FALSE)),"XXX",VLOOKUP(C4241,COA!$A$2:$B$340,2,FALSE))</f>
        <v>N16</v>
      </c>
      <c r="C4241" s="149" t="str">
        <f t="shared" si="134"/>
        <v>0011-1003-0012</v>
      </c>
      <c r="D4241" s="134" t="s">
        <v>458</v>
      </c>
      <c r="E4241" s="134" t="s">
        <v>448</v>
      </c>
      <c r="F4241" s="134" t="s">
        <v>452</v>
      </c>
      <c r="G4241" s="134" t="s">
        <v>970</v>
      </c>
      <c r="H4241" s="134" t="s">
        <v>1023</v>
      </c>
      <c r="I4241" s="134" t="s">
        <v>2</v>
      </c>
      <c r="J4241" s="135">
        <v>48555.520000000011</v>
      </c>
      <c r="K4241" s="135">
        <v>17827.499999999996</v>
      </c>
      <c r="L4241" s="135">
        <v>17491.240000000002</v>
      </c>
      <c r="M4241" s="141" t="str">
        <f t="shared" si="133"/>
        <v>201712</v>
      </c>
    </row>
    <row r="4242" spans="1:13" x14ac:dyDescent="0.25">
      <c r="A4242" s="35" t="str">
        <f>VLOOKUP(B4242,ResCat!$A$2:$B$269,2,FALSE)</f>
        <v>HMOPMR</v>
      </c>
      <c r="B4242" s="68" t="str">
        <f>IF(ISNA(VLOOKUP(C4242,COA!$A$2:$B$340,2,FALSE)),"XXX",VLOOKUP(C4242,COA!$A$2:$B$340,2,FALSE))</f>
        <v>N16</v>
      </c>
      <c r="C4242" s="149" t="str">
        <f t="shared" si="134"/>
        <v>0011-1003-0012</v>
      </c>
      <c r="D4242" s="134" t="s">
        <v>458</v>
      </c>
      <c r="E4242" s="134" t="s">
        <v>448</v>
      </c>
      <c r="F4242" s="134" t="s">
        <v>452</v>
      </c>
      <c r="G4242" s="134" t="s">
        <v>970</v>
      </c>
      <c r="H4242" s="134" t="s">
        <v>1023</v>
      </c>
      <c r="I4242" s="134" t="s">
        <v>343</v>
      </c>
      <c r="J4242" s="135">
        <v>245379.6299999998</v>
      </c>
      <c r="K4242" s="135">
        <v>109162.04999999958</v>
      </c>
      <c r="L4242" s="135">
        <v>103551.11999999984</v>
      </c>
      <c r="M4242" s="141" t="str">
        <f t="shared" si="133"/>
        <v>201712</v>
      </c>
    </row>
    <row r="4243" spans="1:13" x14ac:dyDescent="0.25">
      <c r="A4243" s="35" t="str">
        <f>VLOOKUP(B4243,ResCat!$A$2:$B$269,2,FALSE)</f>
        <v>HMOPMR</v>
      </c>
      <c r="B4243" s="68" t="str">
        <f>IF(ISNA(VLOOKUP(C4243,COA!$A$2:$B$340,2,FALSE)),"XXX",VLOOKUP(C4243,COA!$A$2:$B$340,2,FALSE))</f>
        <v>N16</v>
      </c>
      <c r="C4243" s="149" t="str">
        <f t="shared" si="134"/>
        <v>0011-1003-0012</v>
      </c>
      <c r="D4243" s="134" t="s">
        <v>458</v>
      </c>
      <c r="E4243" s="134" t="s">
        <v>448</v>
      </c>
      <c r="F4243" s="134" t="s">
        <v>452</v>
      </c>
      <c r="G4243" s="134" t="s">
        <v>970</v>
      </c>
      <c r="H4243" s="134" t="s">
        <v>1023</v>
      </c>
      <c r="I4243" s="134" t="s">
        <v>1</v>
      </c>
      <c r="J4243" s="135">
        <v>884133.85000000044</v>
      </c>
      <c r="K4243" s="135">
        <v>221166.93000000008</v>
      </c>
      <c r="L4243" s="135">
        <v>217932.1100000001</v>
      </c>
      <c r="M4243" s="141" t="str">
        <f t="shared" si="133"/>
        <v>201712</v>
      </c>
    </row>
    <row r="4244" spans="1:13" x14ac:dyDescent="0.25">
      <c r="A4244" s="35" t="str">
        <f>VLOOKUP(B4244,ResCat!$A$2:$B$269,2,FALSE)</f>
        <v>HMOPMR</v>
      </c>
      <c r="B4244" s="68" t="str">
        <f>IF(ISNA(VLOOKUP(C4244,COA!$A$2:$B$340,2,FALSE)),"XXX",VLOOKUP(C4244,COA!$A$2:$B$340,2,FALSE))</f>
        <v>N16</v>
      </c>
      <c r="C4244" s="149" t="str">
        <f t="shared" si="134"/>
        <v>0011-1003-0012</v>
      </c>
      <c r="D4244" s="134" t="s">
        <v>458</v>
      </c>
      <c r="E4244" s="134" t="s">
        <v>448</v>
      </c>
      <c r="F4244" s="134" t="s">
        <v>452</v>
      </c>
      <c r="G4244" s="134" t="s">
        <v>1023</v>
      </c>
      <c r="H4244" s="134" t="s">
        <v>1023</v>
      </c>
      <c r="I4244" s="134" t="s">
        <v>3</v>
      </c>
      <c r="J4244" s="135">
        <v>56416.810000000019</v>
      </c>
      <c r="K4244" s="135">
        <v>25312.520000000004</v>
      </c>
      <c r="L4244" s="135">
        <v>23941.080000000005</v>
      </c>
      <c r="M4244" s="141" t="str">
        <f t="shared" si="133"/>
        <v>201801</v>
      </c>
    </row>
    <row r="4245" spans="1:13" x14ac:dyDescent="0.25">
      <c r="A4245" s="35" t="str">
        <f>VLOOKUP(B4245,ResCat!$A$2:$B$269,2,FALSE)</f>
        <v>HMOPMR</v>
      </c>
      <c r="B4245" s="68" t="str">
        <f>IF(ISNA(VLOOKUP(C4245,COA!$A$2:$B$340,2,FALSE)),"XXX",VLOOKUP(C4245,COA!$A$2:$B$340,2,FALSE))</f>
        <v>N16</v>
      </c>
      <c r="C4245" s="149" t="str">
        <f t="shared" si="134"/>
        <v>0011-1003-0012</v>
      </c>
      <c r="D4245" s="134" t="s">
        <v>458</v>
      </c>
      <c r="E4245" s="134" t="s">
        <v>448</v>
      </c>
      <c r="F4245" s="134" t="s">
        <v>452</v>
      </c>
      <c r="G4245" s="134" t="s">
        <v>1023</v>
      </c>
      <c r="H4245" s="134" t="s">
        <v>1023</v>
      </c>
      <c r="I4245" s="134" t="s">
        <v>0</v>
      </c>
      <c r="J4245" s="135">
        <v>304943.12</v>
      </c>
      <c r="K4245" s="135">
        <v>100782.32</v>
      </c>
      <c r="L4245" s="135">
        <v>98056.88</v>
      </c>
      <c r="M4245" s="141" t="str">
        <f t="shared" si="133"/>
        <v>201801</v>
      </c>
    </row>
    <row r="4246" spans="1:13" x14ac:dyDescent="0.25">
      <c r="A4246" s="35" t="str">
        <f>VLOOKUP(B4246,ResCat!$A$2:$B$269,2,FALSE)</f>
        <v>HMOPMR</v>
      </c>
      <c r="B4246" s="68" t="str">
        <f>IF(ISNA(VLOOKUP(C4246,COA!$A$2:$B$340,2,FALSE)),"XXX",VLOOKUP(C4246,COA!$A$2:$B$340,2,FALSE))</f>
        <v>N16</v>
      </c>
      <c r="C4246" s="149" t="str">
        <f t="shared" si="134"/>
        <v>0011-1003-0012</v>
      </c>
      <c r="D4246" s="134" t="s">
        <v>458</v>
      </c>
      <c r="E4246" s="134" t="s">
        <v>448</v>
      </c>
      <c r="F4246" s="134" t="s">
        <v>452</v>
      </c>
      <c r="G4246" s="134" t="s">
        <v>1023</v>
      </c>
      <c r="H4246" s="134" t="s">
        <v>1023</v>
      </c>
      <c r="I4246" s="134" t="s">
        <v>336</v>
      </c>
      <c r="J4246" s="135">
        <v>590</v>
      </c>
      <c r="K4246" s="135">
        <v>590</v>
      </c>
      <c r="L4246" s="135">
        <v>590</v>
      </c>
      <c r="M4246" s="141" t="str">
        <f t="shared" si="133"/>
        <v>201801</v>
      </c>
    </row>
    <row r="4247" spans="1:13" x14ac:dyDescent="0.25">
      <c r="A4247" s="35" t="str">
        <f>VLOOKUP(B4247,ResCat!$A$2:$B$269,2,FALSE)</f>
        <v>HMOPMR</v>
      </c>
      <c r="B4247" s="68" t="str">
        <f>IF(ISNA(VLOOKUP(C4247,COA!$A$2:$B$340,2,FALSE)),"XXX",VLOOKUP(C4247,COA!$A$2:$B$340,2,FALSE))</f>
        <v>N16</v>
      </c>
      <c r="C4247" s="149" t="str">
        <f t="shared" si="134"/>
        <v>0011-1003-0012</v>
      </c>
      <c r="D4247" s="134" t="s">
        <v>458</v>
      </c>
      <c r="E4247" s="134" t="s">
        <v>448</v>
      </c>
      <c r="F4247" s="134" t="s">
        <v>452</v>
      </c>
      <c r="G4247" s="134" t="s">
        <v>1023</v>
      </c>
      <c r="H4247" s="134" t="s">
        <v>1023</v>
      </c>
      <c r="I4247" s="134" t="s">
        <v>2</v>
      </c>
      <c r="J4247" s="135">
        <v>24263.75</v>
      </c>
      <c r="K4247" s="135">
        <v>11421.739999999998</v>
      </c>
      <c r="L4247" s="135">
        <v>10826.74</v>
      </c>
      <c r="M4247" s="141" t="str">
        <f t="shared" si="133"/>
        <v>201801</v>
      </c>
    </row>
    <row r="4248" spans="1:13" x14ac:dyDescent="0.25">
      <c r="A4248" s="35" t="str">
        <f>VLOOKUP(B4248,ResCat!$A$2:$B$269,2,FALSE)</f>
        <v>HMOPMR</v>
      </c>
      <c r="B4248" s="68" t="str">
        <f>IF(ISNA(VLOOKUP(C4248,COA!$A$2:$B$340,2,FALSE)),"XXX",VLOOKUP(C4248,COA!$A$2:$B$340,2,FALSE))</f>
        <v>N16</v>
      </c>
      <c r="C4248" s="149" t="str">
        <f t="shared" si="134"/>
        <v>0011-1003-0012</v>
      </c>
      <c r="D4248" s="134" t="s">
        <v>458</v>
      </c>
      <c r="E4248" s="134" t="s">
        <v>448</v>
      </c>
      <c r="F4248" s="134" t="s">
        <v>452</v>
      </c>
      <c r="G4248" s="134" t="s">
        <v>1023</v>
      </c>
      <c r="H4248" s="134" t="s">
        <v>1023</v>
      </c>
      <c r="I4248" s="134" t="s">
        <v>343</v>
      </c>
      <c r="J4248" s="135">
        <v>1181161.6099999966</v>
      </c>
      <c r="K4248" s="135">
        <v>459415.56999999977</v>
      </c>
      <c r="L4248" s="135">
        <v>433671.10000000021</v>
      </c>
      <c r="M4248" s="141" t="str">
        <f t="shared" si="133"/>
        <v>201801</v>
      </c>
    </row>
    <row r="4249" spans="1:13" x14ac:dyDescent="0.25">
      <c r="A4249" s="35" t="str">
        <f>VLOOKUP(B4249,ResCat!$A$2:$B$269,2,FALSE)</f>
        <v>HMOPMR</v>
      </c>
      <c r="B4249" s="68" t="str">
        <f>IF(ISNA(VLOOKUP(C4249,COA!$A$2:$B$340,2,FALSE)),"XXX",VLOOKUP(C4249,COA!$A$2:$B$340,2,FALSE))</f>
        <v>N16</v>
      </c>
      <c r="C4249" s="149" t="str">
        <f t="shared" si="134"/>
        <v>0011-1003-0012</v>
      </c>
      <c r="D4249" s="134" t="s">
        <v>458</v>
      </c>
      <c r="E4249" s="134" t="s">
        <v>448</v>
      </c>
      <c r="F4249" s="134" t="s">
        <v>452</v>
      </c>
      <c r="G4249" s="134" t="s">
        <v>1023</v>
      </c>
      <c r="H4249" s="134" t="s">
        <v>1023</v>
      </c>
      <c r="I4249" s="134" t="s">
        <v>1</v>
      </c>
      <c r="J4249" s="135">
        <v>458004.45000000019</v>
      </c>
      <c r="K4249" s="135">
        <v>208250.64</v>
      </c>
      <c r="L4249" s="135">
        <v>195818.29000000004</v>
      </c>
      <c r="M4249" s="141" t="str">
        <f t="shared" si="133"/>
        <v>201801</v>
      </c>
    </row>
    <row r="4250" spans="1:13" x14ac:dyDescent="0.25">
      <c r="A4250" s="35" t="str">
        <f>VLOOKUP(B4250,ResCat!$A$2:$B$269,2,FALSE)</f>
        <v>HMOLG</v>
      </c>
      <c r="B4250" s="68" t="str">
        <f>IF(ISNA(VLOOKUP(C4250,COA!$A$2:$B$340,2,FALSE)),"XXX",VLOOKUP(C4250,COA!$A$2:$B$340,2,FALSE))</f>
        <v>L11</v>
      </c>
      <c r="C4250" s="149" t="str">
        <f t="shared" si="134"/>
        <v>0011-1004-0012</v>
      </c>
      <c r="D4250" s="134" t="s">
        <v>458</v>
      </c>
      <c r="E4250" s="134" t="s">
        <v>446</v>
      </c>
      <c r="F4250" s="134" t="s">
        <v>452</v>
      </c>
      <c r="G4250" s="134" t="s">
        <v>367</v>
      </c>
      <c r="H4250" s="134" t="s">
        <v>1023</v>
      </c>
      <c r="I4250" s="134" t="s">
        <v>3</v>
      </c>
      <c r="J4250" s="135">
        <v>299.99</v>
      </c>
      <c r="K4250" s="135">
        <v>165.04</v>
      </c>
      <c r="L4250" s="135">
        <v>165.04</v>
      </c>
      <c r="M4250" s="141" t="str">
        <f t="shared" si="133"/>
        <v>201601</v>
      </c>
    </row>
    <row r="4251" spans="1:13" x14ac:dyDescent="0.25">
      <c r="A4251" s="35" t="str">
        <f>VLOOKUP(B4251,ResCat!$A$2:$B$269,2,FALSE)</f>
        <v>HMOLG</v>
      </c>
      <c r="B4251" s="68" t="str">
        <f>IF(ISNA(VLOOKUP(C4251,COA!$A$2:$B$340,2,FALSE)),"XXX",VLOOKUP(C4251,COA!$A$2:$B$340,2,FALSE))</f>
        <v>L11</v>
      </c>
      <c r="C4251" s="149" t="str">
        <f t="shared" si="134"/>
        <v>0011-1004-0012</v>
      </c>
      <c r="D4251" s="134" t="s">
        <v>458</v>
      </c>
      <c r="E4251" s="134" t="s">
        <v>446</v>
      </c>
      <c r="F4251" s="134" t="s">
        <v>452</v>
      </c>
      <c r="G4251" s="134" t="s">
        <v>367</v>
      </c>
      <c r="H4251" s="134" t="s">
        <v>1023</v>
      </c>
      <c r="I4251" s="134" t="s">
        <v>0</v>
      </c>
      <c r="J4251" s="135">
        <v>0</v>
      </c>
      <c r="K4251" s="135">
        <v>-1557.01</v>
      </c>
      <c r="L4251" s="135">
        <v>-1557.01</v>
      </c>
      <c r="M4251" s="141" t="str">
        <f t="shared" si="133"/>
        <v>201601</v>
      </c>
    </row>
    <row r="4252" spans="1:13" x14ac:dyDescent="0.25">
      <c r="A4252" s="35" t="str">
        <f>VLOOKUP(B4252,ResCat!$A$2:$B$269,2,FALSE)</f>
        <v>HMOLG</v>
      </c>
      <c r="B4252" s="68" t="str">
        <f>IF(ISNA(VLOOKUP(C4252,COA!$A$2:$B$340,2,FALSE)),"XXX",VLOOKUP(C4252,COA!$A$2:$B$340,2,FALSE))</f>
        <v>L11</v>
      </c>
      <c r="C4252" s="149" t="str">
        <f t="shared" si="134"/>
        <v>0011-1004-0012</v>
      </c>
      <c r="D4252" s="134" t="s">
        <v>458</v>
      </c>
      <c r="E4252" s="134" t="s">
        <v>446</v>
      </c>
      <c r="F4252" s="134" t="s">
        <v>452</v>
      </c>
      <c r="G4252" s="134" t="s">
        <v>344</v>
      </c>
      <c r="H4252" s="134" t="s">
        <v>1023</v>
      </c>
      <c r="I4252" s="134" t="s">
        <v>3</v>
      </c>
      <c r="J4252" s="135">
        <v>-4689</v>
      </c>
      <c r="K4252" s="135">
        <v>-2003.1599999999999</v>
      </c>
      <c r="L4252" s="135">
        <v>-2003.1599999999999</v>
      </c>
      <c r="M4252" s="141" t="str">
        <f t="shared" si="133"/>
        <v>201601</v>
      </c>
    </row>
    <row r="4253" spans="1:13" x14ac:dyDescent="0.25">
      <c r="A4253" s="35" t="str">
        <f>VLOOKUP(B4253,ResCat!$A$2:$B$269,2,FALSE)</f>
        <v>HMOLG</v>
      </c>
      <c r="B4253" s="68" t="str">
        <f>IF(ISNA(VLOOKUP(C4253,COA!$A$2:$B$340,2,FALSE)),"XXX",VLOOKUP(C4253,COA!$A$2:$B$340,2,FALSE))</f>
        <v>L11</v>
      </c>
      <c r="C4253" s="149" t="str">
        <f t="shared" si="134"/>
        <v>0011-1004-0012</v>
      </c>
      <c r="D4253" s="134" t="s">
        <v>458</v>
      </c>
      <c r="E4253" s="134" t="s">
        <v>446</v>
      </c>
      <c r="F4253" s="134" t="s">
        <v>452</v>
      </c>
      <c r="G4253" s="134" t="s">
        <v>345</v>
      </c>
      <c r="H4253" s="134" t="s">
        <v>1023</v>
      </c>
      <c r="I4253" s="134" t="s">
        <v>3</v>
      </c>
      <c r="J4253" s="135">
        <v>299.99</v>
      </c>
      <c r="K4253" s="135">
        <v>165.04</v>
      </c>
      <c r="L4253" s="135">
        <v>165.04</v>
      </c>
      <c r="M4253" s="141" t="str">
        <f t="shared" si="133"/>
        <v>201601</v>
      </c>
    </row>
    <row r="4254" spans="1:13" x14ac:dyDescent="0.25">
      <c r="A4254" s="35" t="str">
        <f>VLOOKUP(B4254,ResCat!$A$2:$B$269,2,FALSE)</f>
        <v>HMOLG</v>
      </c>
      <c r="B4254" s="68" t="str">
        <f>IF(ISNA(VLOOKUP(C4254,COA!$A$2:$B$340,2,FALSE)),"XXX",VLOOKUP(C4254,COA!$A$2:$B$340,2,FALSE))</f>
        <v>L11</v>
      </c>
      <c r="C4254" s="149" t="str">
        <f t="shared" si="134"/>
        <v>0011-1004-0012</v>
      </c>
      <c r="D4254" s="134" t="s">
        <v>458</v>
      </c>
      <c r="E4254" s="134" t="s">
        <v>446</v>
      </c>
      <c r="F4254" s="134" t="s">
        <v>452</v>
      </c>
      <c r="G4254" s="134" t="s">
        <v>309</v>
      </c>
      <c r="H4254" s="134" t="s">
        <v>1023</v>
      </c>
      <c r="I4254" s="134" t="s">
        <v>2</v>
      </c>
      <c r="J4254" s="135">
        <v>68.349999999999994</v>
      </c>
      <c r="K4254" s="135">
        <v>68.349999999999994</v>
      </c>
      <c r="L4254" s="135">
        <v>68.349999999999994</v>
      </c>
      <c r="M4254" s="141" t="str">
        <f t="shared" si="133"/>
        <v>201601</v>
      </c>
    </row>
    <row r="4255" spans="1:13" x14ac:dyDescent="0.25">
      <c r="A4255" s="35" t="str">
        <f>VLOOKUP(B4255,ResCat!$A$2:$B$269,2,FALSE)</f>
        <v>HMOLG</v>
      </c>
      <c r="B4255" s="68" t="str">
        <f>IF(ISNA(VLOOKUP(C4255,COA!$A$2:$B$340,2,FALSE)),"XXX",VLOOKUP(C4255,COA!$A$2:$B$340,2,FALSE))</f>
        <v>L11</v>
      </c>
      <c r="C4255" s="149" t="str">
        <f t="shared" si="134"/>
        <v>0011-1004-0012</v>
      </c>
      <c r="D4255" s="134" t="s">
        <v>458</v>
      </c>
      <c r="E4255" s="134" t="s">
        <v>446</v>
      </c>
      <c r="F4255" s="134" t="s">
        <v>452</v>
      </c>
      <c r="G4255" s="134" t="s">
        <v>309</v>
      </c>
      <c r="H4255" s="134" t="s">
        <v>1023</v>
      </c>
      <c r="I4255" s="134" t="s">
        <v>1</v>
      </c>
      <c r="J4255" s="135">
        <v>179.75</v>
      </c>
      <c r="K4255" s="135">
        <v>179.75</v>
      </c>
      <c r="L4255" s="135">
        <v>104.75</v>
      </c>
      <c r="M4255" s="141" t="str">
        <f t="shared" si="133"/>
        <v>201601</v>
      </c>
    </row>
    <row r="4256" spans="1:13" x14ac:dyDescent="0.25">
      <c r="A4256" s="35" t="str">
        <f>VLOOKUP(B4256,ResCat!$A$2:$B$269,2,FALSE)</f>
        <v>HMOLG</v>
      </c>
      <c r="B4256" s="68" t="str">
        <f>IF(ISNA(VLOOKUP(C4256,COA!$A$2:$B$340,2,FALSE)),"XXX",VLOOKUP(C4256,COA!$A$2:$B$340,2,FALSE))</f>
        <v>L11</v>
      </c>
      <c r="C4256" s="149" t="str">
        <f t="shared" si="134"/>
        <v>0011-1004-0012</v>
      </c>
      <c r="D4256" s="134" t="s">
        <v>458</v>
      </c>
      <c r="E4256" s="134" t="s">
        <v>446</v>
      </c>
      <c r="F4256" s="134" t="s">
        <v>452</v>
      </c>
      <c r="G4256" s="134" t="s">
        <v>1026</v>
      </c>
      <c r="H4256" s="134" t="s">
        <v>1023</v>
      </c>
      <c r="I4256" s="134" t="s">
        <v>2</v>
      </c>
      <c r="J4256" s="135">
        <v>432.91999999999996</v>
      </c>
      <c r="K4256" s="135">
        <v>432.91999999999996</v>
      </c>
      <c r="L4256" s="135">
        <v>402.91999999999996</v>
      </c>
      <c r="M4256" s="141" t="str">
        <f t="shared" si="133"/>
        <v>201601</v>
      </c>
    </row>
    <row r="4257" spans="1:13" x14ac:dyDescent="0.25">
      <c r="A4257" s="35" t="str">
        <f>VLOOKUP(B4257,ResCat!$A$2:$B$269,2,FALSE)</f>
        <v>HMOLG</v>
      </c>
      <c r="B4257" s="68" t="str">
        <f>IF(ISNA(VLOOKUP(C4257,COA!$A$2:$B$340,2,FALSE)),"XXX",VLOOKUP(C4257,COA!$A$2:$B$340,2,FALSE))</f>
        <v>L11</v>
      </c>
      <c r="C4257" s="149" t="str">
        <f t="shared" si="134"/>
        <v>0011-1004-0012</v>
      </c>
      <c r="D4257" s="134" t="s">
        <v>458</v>
      </c>
      <c r="E4257" s="134" t="s">
        <v>446</v>
      </c>
      <c r="F4257" s="134" t="s">
        <v>452</v>
      </c>
      <c r="G4257" s="134" t="s">
        <v>1026</v>
      </c>
      <c r="H4257" s="134" t="s">
        <v>1023</v>
      </c>
      <c r="I4257" s="134" t="s">
        <v>1</v>
      </c>
      <c r="J4257" s="135">
        <v>115.6</v>
      </c>
      <c r="K4257" s="135">
        <v>115.6</v>
      </c>
      <c r="L4257" s="135">
        <v>15.6</v>
      </c>
      <c r="M4257" s="141" t="str">
        <f t="shared" si="133"/>
        <v>201601</v>
      </c>
    </row>
    <row r="4258" spans="1:13" x14ac:dyDescent="0.25">
      <c r="A4258" s="35" t="str">
        <f>VLOOKUP(B4258,ResCat!$A$2:$B$269,2,FALSE)</f>
        <v>HMOLG</v>
      </c>
      <c r="B4258" s="68" t="str">
        <f>IF(ISNA(VLOOKUP(C4258,COA!$A$2:$B$340,2,FALSE)),"XXX",VLOOKUP(C4258,COA!$A$2:$B$340,2,FALSE))</f>
        <v>L11</v>
      </c>
      <c r="C4258" s="149" t="str">
        <f t="shared" si="134"/>
        <v>0011-1004-0012</v>
      </c>
      <c r="D4258" s="134" t="s">
        <v>458</v>
      </c>
      <c r="E4258" s="134" t="s">
        <v>446</v>
      </c>
      <c r="F4258" s="134" t="s">
        <v>452</v>
      </c>
      <c r="G4258" s="134" t="s">
        <v>362</v>
      </c>
      <c r="H4258" s="134" t="s">
        <v>1023</v>
      </c>
      <c r="I4258" s="134" t="s">
        <v>3</v>
      </c>
      <c r="J4258" s="135">
        <v>299.99</v>
      </c>
      <c r="K4258" s="135">
        <v>148.16999999999996</v>
      </c>
      <c r="L4258" s="135">
        <v>148.16999999999996</v>
      </c>
      <c r="M4258" s="141" t="str">
        <f t="shared" si="133"/>
        <v>201601</v>
      </c>
    </row>
    <row r="4259" spans="1:13" x14ac:dyDescent="0.25">
      <c r="A4259" s="35" t="str">
        <f>VLOOKUP(B4259,ResCat!$A$2:$B$269,2,FALSE)</f>
        <v>HMOLG</v>
      </c>
      <c r="B4259" s="68" t="str">
        <f>IF(ISNA(VLOOKUP(C4259,COA!$A$2:$B$340,2,FALSE)),"XXX",VLOOKUP(C4259,COA!$A$2:$B$340,2,FALSE))</f>
        <v>L11</v>
      </c>
      <c r="C4259" s="149" t="str">
        <f t="shared" si="134"/>
        <v>0011-1004-0012</v>
      </c>
      <c r="D4259" s="134" t="s">
        <v>458</v>
      </c>
      <c r="E4259" s="134" t="s">
        <v>446</v>
      </c>
      <c r="F4259" s="134" t="s">
        <v>452</v>
      </c>
      <c r="G4259" s="134" t="s">
        <v>362</v>
      </c>
      <c r="H4259" s="134" t="s">
        <v>1023</v>
      </c>
      <c r="I4259" s="134" t="s">
        <v>2</v>
      </c>
      <c r="J4259" s="135">
        <v>868.01</v>
      </c>
      <c r="K4259" s="135">
        <v>720.3</v>
      </c>
      <c r="L4259" s="135">
        <v>705.3</v>
      </c>
      <c r="M4259" s="141" t="str">
        <f t="shared" si="133"/>
        <v>201601</v>
      </c>
    </row>
    <row r="4260" spans="1:13" x14ac:dyDescent="0.25">
      <c r="A4260" s="35" t="str">
        <f>VLOOKUP(B4260,ResCat!$A$2:$B$269,2,FALSE)</f>
        <v>HMOLG</v>
      </c>
      <c r="B4260" s="68" t="str">
        <f>IF(ISNA(VLOOKUP(C4260,COA!$A$2:$B$340,2,FALSE)),"XXX",VLOOKUP(C4260,COA!$A$2:$B$340,2,FALSE))</f>
        <v>L11</v>
      </c>
      <c r="C4260" s="149" t="str">
        <f t="shared" si="134"/>
        <v>0011-1004-0012</v>
      </c>
      <c r="D4260" s="134" t="s">
        <v>458</v>
      </c>
      <c r="E4260" s="134" t="s">
        <v>446</v>
      </c>
      <c r="F4260" s="134" t="s">
        <v>452</v>
      </c>
      <c r="G4260" s="134" t="s">
        <v>362</v>
      </c>
      <c r="H4260" s="134" t="s">
        <v>1023</v>
      </c>
      <c r="I4260" s="134" t="s">
        <v>1</v>
      </c>
      <c r="J4260" s="135">
        <v>276.34000000000003</v>
      </c>
      <c r="K4260" s="135">
        <v>276.34000000000003</v>
      </c>
      <c r="L4260" s="135">
        <v>76.34</v>
      </c>
      <c r="M4260" s="141" t="str">
        <f t="shared" si="133"/>
        <v>201601</v>
      </c>
    </row>
    <row r="4261" spans="1:13" x14ac:dyDescent="0.25">
      <c r="A4261" s="35" t="str">
        <f>VLOOKUP(B4261,ResCat!$A$2:$B$269,2,FALSE)</f>
        <v>HMOLG</v>
      </c>
      <c r="B4261" s="68" t="str">
        <f>IF(ISNA(VLOOKUP(C4261,COA!$A$2:$B$340,2,FALSE)),"XXX",VLOOKUP(C4261,COA!$A$2:$B$340,2,FALSE))</f>
        <v>L11</v>
      </c>
      <c r="C4261" s="149" t="str">
        <f t="shared" si="134"/>
        <v>0011-1004-0012</v>
      </c>
      <c r="D4261" s="134" t="s">
        <v>458</v>
      </c>
      <c r="E4261" s="134" t="s">
        <v>446</v>
      </c>
      <c r="F4261" s="134" t="s">
        <v>452</v>
      </c>
      <c r="G4261" s="134" t="s">
        <v>1027</v>
      </c>
      <c r="H4261" s="134" t="s">
        <v>1023</v>
      </c>
      <c r="I4261" s="134" t="s">
        <v>3</v>
      </c>
      <c r="J4261" s="135">
        <v>553.99</v>
      </c>
      <c r="K4261" s="135">
        <v>-567.24</v>
      </c>
      <c r="L4261" s="135">
        <v>-567.24</v>
      </c>
      <c r="M4261" s="141" t="str">
        <f t="shared" si="133"/>
        <v>201601</v>
      </c>
    </row>
    <row r="4262" spans="1:13" x14ac:dyDescent="0.25">
      <c r="A4262" s="35" t="str">
        <f>VLOOKUP(B4262,ResCat!$A$2:$B$269,2,FALSE)</f>
        <v>HMOLG</v>
      </c>
      <c r="B4262" s="68" t="str">
        <f>IF(ISNA(VLOOKUP(C4262,COA!$A$2:$B$340,2,FALSE)),"XXX",VLOOKUP(C4262,COA!$A$2:$B$340,2,FALSE))</f>
        <v>L11</v>
      </c>
      <c r="C4262" s="149" t="str">
        <f t="shared" si="134"/>
        <v>0011-1004-0012</v>
      </c>
      <c r="D4262" s="134" t="s">
        <v>458</v>
      </c>
      <c r="E4262" s="134" t="s">
        <v>446</v>
      </c>
      <c r="F4262" s="134" t="s">
        <v>452</v>
      </c>
      <c r="G4262" s="134" t="s">
        <v>1027</v>
      </c>
      <c r="H4262" s="134" t="s">
        <v>1023</v>
      </c>
      <c r="I4262" s="134" t="s">
        <v>2</v>
      </c>
      <c r="J4262" s="135">
        <v>67.67</v>
      </c>
      <c r="K4262" s="135">
        <v>67.67</v>
      </c>
      <c r="L4262" s="135">
        <v>67.67</v>
      </c>
      <c r="M4262" s="141" t="str">
        <f t="shared" si="133"/>
        <v>201601</v>
      </c>
    </row>
    <row r="4263" spans="1:13" x14ac:dyDescent="0.25">
      <c r="A4263" s="35" t="str">
        <f>VLOOKUP(B4263,ResCat!$A$2:$B$269,2,FALSE)</f>
        <v>HMOLG</v>
      </c>
      <c r="B4263" s="68" t="str">
        <f>IF(ISNA(VLOOKUP(C4263,COA!$A$2:$B$340,2,FALSE)),"XXX",VLOOKUP(C4263,COA!$A$2:$B$340,2,FALSE))</f>
        <v>L11</v>
      </c>
      <c r="C4263" s="149" t="str">
        <f t="shared" si="134"/>
        <v>0011-1004-0012</v>
      </c>
      <c r="D4263" s="134" t="s">
        <v>458</v>
      </c>
      <c r="E4263" s="134" t="s">
        <v>446</v>
      </c>
      <c r="F4263" s="134" t="s">
        <v>452</v>
      </c>
      <c r="G4263" s="134" t="s">
        <v>1027</v>
      </c>
      <c r="H4263" s="134" t="s">
        <v>1023</v>
      </c>
      <c r="I4263" s="134" t="s">
        <v>1</v>
      </c>
      <c r="J4263" s="135">
        <v>53.94</v>
      </c>
      <c r="K4263" s="135">
        <v>53.94</v>
      </c>
      <c r="L4263" s="135">
        <v>53.94</v>
      </c>
      <c r="M4263" s="141" t="str">
        <f t="shared" si="133"/>
        <v>201601</v>
      </c>
    </row>
    <row r="4264" spans="1:13" x14ac:dyDescent="0.25">
      <c r="A4264" s="35" t="str">
        <f>VLOOKUP(B4264,ResCat!$A$2:$B$269,2,FALSE)</f>
        <v>HMOLG</v>
      </c>
      <c r="B4264" s="68" t="str">
        <f>IF(ISNA(VLOOKUP(C4264,COA!$A$2:$B$340,2,FALSE)),"XXX",VLOOKUP(C4264,COA!$A$2:$B$340,2,FALSE))</f>
        <v>L11</v>
      </c>
      <c r="C4264" s="149" t="str">
        <f t="shared" si="134"/>
        <v>0011-1004-0012</v>
      </c>
      <c r="D4264" s="134" t="s">
        <v>458</v>
      </c>
      <c r="E4264" s="134" t="s">
        <v>446</v>
      </c>
      <c r="F4264" s="134" t="s">
        <v>452</v>
      </c>
      <c r="G4264" s="134" t="s">
        <v>1028</v>
      </c>
      <c r="H4264" s="134" t="s">
        <v>1023</v>
      </c>
      <c r="I4264" s="134" t="s">
        <v>3</v>
      </c>
      <c r="J4264" s="135">
        <v>471.24</v>
      </c>
      <c r="K4264" s="135">
        <v>336.29</v>
      </c>
      <c r="L4264" s="135">
        <v>336.29</v>
      </c>
      <c r="M4264" s="141" t="str">
        <f t="shared" si="133"/>
        <v>201601</v>
      </c>
    </row>
    <row r="4265" spans="1:13" x14ac:dyDescent="0.25">
      <c r="A4265" s="35" t="str">
        <f>VLOOKUP(B4265,ResCat!$A$2:$B$269,2,FALSE)</f>
        <v>HMOLG</v>
      </c>
      <c r="B4265" s="68" t="str">
        <f>IF(ISNA(VLOOKUP(C4265,COA!$A$2:$B$340,2,FALSE)),"XXX",VLOOKUP(C4265,COA!$A$2:$B$340,2,FALSE))</f>
        <v>L11</v>
      </c>
      <c r="C4265" s="149" t="str">
        <f t="shared" si="134"/>
        <v>0011-1004-0012</v>
      </c>
      <c r="D4265" s="134" t="s">
        <v>458</v>
      </c>
      <c r="E4265" s="134" t="s">
        <v>446</v>
      </c>
      <c r="F4265" s="134" t="s">
        <v>452</v>
      </c>
      <c r="G4265" s="134" t="s">
        <v>1028</v>
      </c>
      <c r="H4265" s="134" t="s">
        <v>1023</v>
      </c>
      <c r="I4265" s="134" t="s">
        <v>0</v>
      </c>
      <c r="J4265" s="135">
        <v>7086</v>
      </c>
      <c r="K4265" s="135">
        <v>7086</v>
      </c>
      <c r="L4265" s="135">
        <v>6736</v>
      </c>
      <c r="M4265" s="141" t="str">
        <f t="shared" si="133"/>
        <v>201601</v>
      </c>
    </row>
    <row r="4266" spans="1:13" x14ac:dyDescent="0.25">
      <c r="A4266" s="35" t="str">
        <f>VLOOKUP(B4266,ResCat!$A$2:$B$269,2,FALSE)</f>
        <v>HMOLG</v>
      </c>
      <c r="B4266" s="68" t="str">
        <f>IF(ISNA(VLOOKUP(C4266,COA!$A$2:$B$340,2,FALSE)),"XXX",VLOOKUP(C4266,COA!$A$2:$B$340,2,FALSE))</f>
        <v>L11</v>
      </c>
      <c r="C4266" s="149" t="str">
        <f t="shared" si="134"/>
        <v>0011-1004-0012</v>
      </c>
      <c r="D4266" s="134" t="s">
        <v>458</v>
      </c>
      <c r="E4266" s="134" t="s">
        <v>446</v>
      </c>
      <c r="F4266" s="134" t="s">
        <v>452</v>
      </c>
      <c r="G4266" s="134" t="s">
        <v>1028</v>
      </c>
      <c r="H4266" s="134" t="s">
        <v>1023</v>
      </c>
      <c r="I4266" s="134" t="s">
        <v>2</v>
      </c>
      <c r="J4266" s="135">
        <v>2081.9299999999998</v>
      </c>
      <c r="K4266" s="135">
        <v>1794.26</v>
      </c>
      <c r="L4266" s="135">
        <v>1794.26</v>
      </c>
      <c r="M4266" s="141" t="str">
        <f t="shared" si="133"/>
        <v>201601</v>
      </c>
    </row>
    <row r="4267" spans="1:13" x14ac:dyDescent="0.25">
      <c r="A4267" s="35" t="str">
        <f>VLOOKUP(B4267,ResCat!$A$2:$B$269,2,FALSE)</f>
        <v>HMOLG</v>
      </c>
      <c r="B4267" s="68" t="str">
        <f>IF(ISNA(VLOOKUP(C4267,COA!$A$2:$B$340,2,FALSE)),"XXX",VLOOKUP(C4267,COA!$A$2:$B$340,2,FALSE))</f>
        <v>L11</v>
      </c>
      <c r="C4267" s="149" t="str">
        <f t="shared" si="134"/>
        <v>0011-1004-0012</v>
      </c>
      <c r="D4267" s="134" t="s">
        <v>458</v>
      </c>
      <c r="E4267" s="134" t="s">
        <v>446</v>
      </c>
      <c r="F4267" s="134" t="s">
        <v>452</v>
      </c>
      <c r="G4267" s="134" t="s">
        <v>1028</v>
      </c>
      <c r="H4267" s="134" t="s">
        <v>1023</v>
      </c>
      <c r="I4267" s="134" t="s">
        <v>1</v>
      </c>
      <c r="J4267" s="135">
        <v>1121.92</v>
      </c>
      <c r="K4267" s="135">
        <v>681.92000000000007</v>
      </c>
      <c r="L4267" s="135">
        <v>606.92000000000007</v>
      </c>
      <c r="M4267" s="141" t="str">
        <f t="shared" si="133"/>
        <v>201601</v>
      </c>
    </row>
    <row r="4268" spans="1:13" x14ac:dyDescent="0.25">
      <c r="A4268" s="35" t="str">
        <f>VLOOKUP(B4268,ResCat!$A$2:$B$269,2,FALSE)</f>
        <v>HMOLG</v>
      </c>
      <c r="B4268" s="68" t="str">
        <f>IF(ISNA(VLOOKUP(C4268,COA!$A$2:$B$340,2,FALSE)),"XXX",VLOOKUP(C4268,COA!$A$2:$B$340,2,FALSE))</f>
        <v>L11</v>
      </c>
      <c r="C4268" s="149" t="str">
        <f t="shared" si="134"/>
        <v>0011-1004-0012</v>
      </c>
      <c r="D4268" s="134" t="s">
        <v>458</v>
      </c>
      <c r="E4268" s="134" t="s">
        <v>446</v>
      </c>
      <c r="F4268" s="134" t="s">
        <v>452</v>
      </c>
      <c r="G4268" s="134" t="s">
        <v>363</v>
      </c>
      <c r="H4268" s="134" t="s">
        <v>1023</v>
      </c>
      <c r="I4268" s="134" t="s">
        <v>3</v>
      </c>
      <c r="J4268" s="135">
        <v>-585.09</v>
      </c>
      <c r="K4268" s="135">
        <v>-585.09</v>
      </c>
      <c r="L4268" s="135">
        <v>-585.09</v>
      </c>
      <c r="M4268" s="141" t="str">
        <f t="shared" si="133"/>
        <v>201601</v>
      </c>
    </row>
    <row r="4269" spans="1:13" x14ac:dyDescent="0.25">
      <c r="A4269" s="35" t="str">
        <f>VLOOKUP(B4269,ResCat!$A$2:$B$269,2,FALSE)</f>
        <v>HMOLG</v>
      </c>
      <c r="B4269" s="68" t="str">
        <f>IF(ISNA(VLOOKUP(C4269,COA!$A$2:$B$340,2,FALSE)),"XXX",VLOOKUP(C4269,COA!$A$2:$B$340,2,FALSE))</f>
        <v>L11</v>
      </c>
      <c r="C4269" s="149" t="str">
        <f t="shared" si="134"/>
        <v>0011-1004-0012</v>
      </c>
      <c r="D4269" s="134" t="s">
        <v>458</v>
      </c>
      <c r="E4269" s="134" t="s">
        <v>446</v>
      </c>
      <c r="F4269" s="134" t="s">
        <v>452</v>
      </c>
      <c r="G4269" s="134" t="s">
        <v>363</v>
      </c>
      <c r="H4269" s="134" t="s">
        <v>1023</v>
      </c>
      <c r="I4269" s="134" t="s">
        <v>2</v>
      </c>
      <c r="J4269" s="135">
        <v>351.51</v>
      </c>
      <c r="K4269" s="135">
        <v>254.67999999999998</v>
      </c>
      <c r="L4269" s="135">
        <v>239.67999999999998</v>
      </c>
      <c r="M4269" s="141" t="str">
        <f t="shared" si="133"/>
        <v>201601</v>
      </c>
    </row>
    <row r="4270" spans="1:13" x14ac:dyDescent="0.25">
      <c r="A4270" s="35" t="str">
        <f>VLOOKUP(B4270,ResCat!$A$2:$B$269,2,FALSE)</f>
        <v>HMOLG</v>
      </c>
      <c r="B4270" s="68" t="str">
        <f>IF(ISNA(VLOOKUP(C4270,COA!$A$2:$B$340,2,FALSE)),"XXX",VLOOKUP(C4270,COA!$A$2:$B$340,2,FALSE))</f>
        <v>L11</v>
      </c>
      <c r="C4270" s="149" t="str">
        <f t="shared" si="134"/>
        <v>0011-1004-0012</v>
      </c>
      <c r="D4270" s="134" t="s">
        <v>458</v>
      </c>
      <c r="E4270" s="134" t="s">
        <v>446</v>
      </c>
      <c r="F4270" s="134" t="s">
        <v>452</v>
      </c>
      <c r="G4270" s="134" t="s">
        <v>363</v>
      </c>
      <c r="H4270" s="134" t="s">
        <v>1023</v>
      </c>
      <c r="I4270" s="134" t="s">
        <v>1</v>
      </c>
      <c r="J4270" s="135">
        <v>552.73</v>
      </c>
      <c r="K4270" s="135">
        <v>476.21</v>
      </c>
      <c r="L4270" s="135">
        <v>376.21</v>
      </c>
      <c r="M4270" s="141" t="str">
        <f t="shared" si="133"/>
        <v>201601</v>
      </c>
    </row>
    <row r="4271" spans="1:13" x14ac:dyDescent="0.25">
      <c r="A4271" s="35" t="str">
        <f>VLOOKUP(B4271,ResCat!$A$2:$B$269,2,FALSE)</f>
        <v>HMOLG</v>
      </c>
      <c r="B4271" s="68" t="str">
        <f>IF(ISNA(VLOOKUP(C4271,COA!$A$2:$B$340,2,FALSE)),"XXX",VLOOKUP(C4271,COA!$A$2:$B$340,2,FALSE))</f>
        <v>L11</v>
      </c>
      <c r="C4271" s="149" t="str">
        <f t="shared" si="134"/>
        <v>0011-1004-0012</v>
      </c>
      <c r="D4271" s="134" t="s">
        <v>458</v>
      </c>
      <c r="E4271" s="134" t="s">
        <v>446</v>
      </c>
      <c r="F4271" s="134" t="s">
        <v>452</v>
      </c>
      <c r="G4271" s="134" t="s">
        <v>1029</v>
      </c>
      <c r="H4271" s="134" t="s">
        <v>1023</v>
      </c>
      <c r="I4271" s="134" t="s">
        <v>3</v>
      </c>
      <c r="J4271" s="135">
        <v>405.67000000000013</v>
      </c>
      <c r="K4271" s="135">
        <v>253.84999999999997</v>
      </c>
      <c r="L4271" s="135">
        <v>253.84999999999997</v>
      </c>
      <c r="M4271" s="141" t="str">
        <f t="shared" si="133"/>
        <v>201601</v>
      </c>
    </row>
    <row r="4272" spans="1:13" x14ac:dyDescent="0.25">
      <c r="A4272" s="35" t="str">
        <f>VLOOKUP(B4272,ResCat!$A$2:$B$269,2,FALSE)</f>
        <v>HMOLG</v>
      </c>
      <c r="B4272" s="68" t="str">
        <f>IF(ISNA(VLOOKUP(C4272,COA!$A$2:$B$340,2,FALSE)),"XXX",VLOOKUP(C4272,COA!$A$2:$B$340,2,FALSE))</f>
        <v>L11</v>
      </c>
      <c r="C4272" s="149" t="str">
        <f t="shared" si="134"/>
        <v>0011-1004-0012</v>
      </c>
      <c r="D4272" s="134" t="s">
        <v>458</v>
      </c>
      <c r="E4272" s="134" t="s">
        <v>446</v>
      </c>
      <c r="F4272" s="134" t="s">
        <v>452</v>
      </c>
      <c r="G4272" s="134" t="s">
        <v>1029</v>
      </c>
      <c r="H4272" s="134" t="s">
        <v>1023</v>
      </c>
      <c r="I4272" s="134" t="s">
        <v>2</v>
      </c>
      <c r="J4272" s="135">
        <v>509.39000000000004</v>
      </c>
      <c r="K4272" s="135">
        <v>440.4</v>
      </c>
      <c r="L4272" s="135">
        <v>361.12</v>
      </c>
      <c r="M4272" s="141" t="str">
        <f t="shared" si="133"/>
        <v>201601</v>
      </c>
    </row>
    <row r="4273" spans="1:13" x14ac:dyDescent="0.25">
      <c r="A4273" s="35" t="str">
        <f>VLOOKUP(B4273,ResCat!$A$2:$B$269,2,FALSE)</f>
        <v>HMOLG</v>
      </c>
      <c r="B4273" s="68" t="str">
        <f>IF(ISNA(VLOOKUP(C4273,COA!$A$2:$B$340,2,FALSE)),"XXX",VLOOKUP(C4273,COA!$A$2:$B$340,2,FALSE))</f>
        <v>L11</v>
      </c>
      <c r="C4273" s="149" t="str">
        <f t="shared" si="134"/>
        <v>0011-1004-0012</v>
      </c>
      <c r="D4273" s="134" t="s">
        <v>458</v>
      </c>
      <c r="E4273" s="134" t="s">
        <v>446</v>
      </c>
      <c r="F4273" s="134" t="s">
        <v>452</v>
      </c>
      <c r="G4273" s="134" t="s">
        <v>349</v>
      </c>
      <c r="H4273" s="134" t="s">
        <v>1023</v>
      </c>
      <c r="I4273" s="134" t="s">
        <v>3</v>
      </c>
      <c r="J4273" s="135">
        <v>36.370000000000005</v>
      </c>
      <c r="K4273" s="135">
        <v>-785.4</v>
      </c>
      <c r="L4273" s="135">
        <v>-785.4</v>
      </c>
      <c r="M4273" s="141" t="str">
        <f t="shared" si="133"/>
        <v>201601</v>
      </c>
    </row>
    <row r="4274" spans="1:13" x14ac:dyDescent="0.25">
      <c r="A4274" s="35" t="str">
        <f>VLOOKUP(B4274,ResCat!$A$2:$B$269,2,FALSE)</f>
        <v>HMOLG</v>
      </c>
      <c r="B4274" s="68" t="str">
        <f>IF(ISNA(VLOOKUP(C4274,COA!$A$2:$B$340,2,FALSE)),"XXX",VLOOKUP(C4274,COA!$A$2:$B$340,2,FALSE))</f>
        <v>L11</v>
      </c>
      <c r="C4274" s="149" t="str">
        <f t="shared" si="134"/>
        <v>0011-1004-0012</v>
      </c>
      <c r="D4274" s="134" t="s">
        <v>458</v>
      </c>
      <c r="E4274" s="134" t="s">
        <v>446</v>
      </c>
      <c r="F4274" s="134" t="s">
        <v>452</v>
      </c>
      <c r="G4274" s="134" t="s">
        <v>349</v>
      </c>
      <c r="H4274" s="134" t="s">
        <v>1023</v>
      </c>
      <c r="I4274" s="134" t="s">
        <v>2</v>
      </c>
      <c r="J4274" s="135">
        <v>580.87</v>
      </c>
      <c r="K4274" s="135">
        <v>387.70000000000005</v>
      </c>
      <c r="L4274" s="135">
        <v>387.70000000000005</v>
      </c>
      <c r="M4274" s="141" t="str">
        <f t="shared" si="133"/>
        <v>201601</v>
      </c>
    </row>
    <row r="4275" spans="1:13" x14ac:dyDescent="0.25">
      <c r="A4275" s="35" t="str">
        <f>VLOOKUP(B4275,ResCat!$A$2:$B$269,2,FALSE)</f>
        <v>HMOLG</v>
      </c>
      <c r="B4275" s="68" t="str">
        <f>IF(ISNA(VLOOKUP(C4275,COA!$A$2:$B$340,2,FALSE)),"XXX",VLOOKUP(C4275,COA!$A$2:$B$340,2,FALSE))</f>
        <v>L11</v>
      </c>
      <c r="C4275" s="149" t="str">
        <f t="shared" si="134"/>
        <v>0011-1004-0012</v>
      </c>
      <c r="D4275" s="134" t="s">
        <v>458</v>
      </c>
      <c r="E4275" s="134" t="s">
        <v>446</v>
      </c>
      <c r="F4275" s="134" t="s">
        <v>452</v>
      </c>
      <c r="G4275" s="134" t="s">
        <v>350</v>
      </c>
      <c r="H4275" s="134" t="s">
        <v>1023</v>
      </c>
      <c r="I4275" s="134" t="s">
        <v>3</v>
      </c>
      <c r="J4275" s="135">
        <v>276.23</v>
      </c>
      <c r="K4275" s="135">
        <v>276.23</v>
      </c>
      <c r="L4275" s="135">
        <v>276.23</v>
      </c>
      <c r="M4275" s="141" t="str">
        <f t="shared" si="133"/>
        <v>201601</v>
      </c>
    </row>
    <row r="4276" spans="1:13" x14ac:dyDescent="0.25">
      <c r="A4276" s="35" t="str">
        <f>VLOOKUP(B4276,ResCat!$A$2:$B$269,2,FALSE)</f>
        <v>HMOLG</v>
      </c>
      <c r="B4276" s="68" t="str">
        <f>IF(ISNA(VLOOKUP(C4276,COA!$A$2:$B$340,2,FALSE)),"XXX",VLOOKUP(C4276,COA!$A$2:$B$340,2,FALSE))</f>
        <v>L11</v>
      </c>
      <c r="C4276" s="149" t="str">
        <f t="shared" si="134"/>
        <v>0011-1004-0012</v>
      </c>
      <c r="D4276" s="134" t="s">
        <v>458</v>
      </c>
      <c r="E4276" s="134" t="s">
        <v>446</v>
      </c>
      <c r="F4276" s="134" t="s">
        <v>452</v>
      </c>
      <c r="G4276" s="134" t="s">
        <v>350</v>
      </c>
      <c r="H4276" s="134" t="s">
        <v>1023</v>
      </c>
      <c r="I4276" s="134" t="s">
        <v>2</v>
      </c>
      <c r="J4276" s="135">
        <v>4132.2700000000004</v>
      </c>
      <c r="K4276" s="135">
        <v>1636.9799999999998</v>
      </c>
      <c r="L4276" s="135">
        <v>1606.98</v>
      </c>
      <c r="M4276" s="141" t="str">
        <f t="shared" si="133"/>
        <v>201601</v>
      </c>
    </row>
    <row r="4277" spans="1:13" x14ac:dyDescent="0.25">
      <c r="A4277" s="35" t="str">
        <f>VLOOKUP(B4277,ResCat!$A$2:$B$269,2,FALSE)</f>
        <v>HMOLG</v>
      </c>
      <c r="B4277" s="68" t="str">
        <f>IF(ISNA(VLOOKUP(C4277,COA!$A$2:$B$340,2,FALSE)),"XXX",VLOOKUP(C4277,COA!$A$2:$B$340,2,FALSE))</f>
        <v>L11</v>
      </c>
      <c r="C4277" s="149" t="str">
        <f t="shared" si="134"/>
        <v>0011-1004-0012</v>
      </c>
      <c r="D4277" s="134" t="s">
        <v>458</v>
      </c>
      <c r="E4277" s="134" t="s">
        <v>446</v>
      </c>
      <c r="F4277" s="134" t="s">
        <v>452</v>
      </c>
      <c r="G4277" s="134" t="s">
        <v>350</v>
      </c>
      <c r="H4277" s="134" t="s">
        <v>1023</v>
      </c>
      <c r="I4277" s="134" t="s">
        <v>343</v>
      </c>
      <c r="J4277" s="135">
        <v>5.13</v>
      </c>
      <c r="K4277" s="135">
        <v>5.13</v>
      </c>
      <c r="L4277" s="135">
        <v>0</v>
      </c>
      <c r="M4277" s="141" t="str">
        <f t="shared" si="133"/>
        <v>201601</v>
      </c>
    </row>
    <row r="4278" spans="1:13" x14ac:dyDescent="0.25">
      <c r="A4278" s="35" t="str">
        <f>VLOOKUP(B4278,ResCat!$A$2:$B$269,2,FALSE)</f>
        <v>HMOLG</v>
      </c>
      <c r="B4278" s="68" t="str">
        <f>IF(ISNA(VLOOKUP(C4278,COA!$A$2:$B$340,2,FALSE)),"XXX",VLOOKUP(C4278,COA!$A$2:$B$340,2,FALSE))</f>
        <v>L11</v>
      </c>
      <c r="C4278" s="149" t="str">
        <f t="shared" si="134"/>
        <v>0011-1004-0012</v>
      </c>
      <c r="D4278" s="134" t="s">
        <v>458</v>
      </c>
      <c r="E4278" s="134" t="s">
        <v>446</v>
      </c>
      <c r="F4278" s="134" t="s">
        <v>452</v>
      </c>
      <c r="G4278" s="134" t="s">
        <v>350</v>
      </c>
      <c r="H4278" s="134" t="s">
        <v>1023</v>
      </c>
      <c r="I4278" s="134" t="s">
        <v>1</v>
      </c>
      <c r="J4278" s="135">
        <v>13052.679999999998</v>
      </c>
      <c r="K4278" s="135">
        <v>-1136.1400000000001</v>
      </c>
      <c r="L4278" s="135">
        <v>-1061.1400000000001</v>
      </c>
      <c r="M4278" s="141" t="str">
        <f t="shared" si="133"/>
        <v>201601</v>
      </c>
    </row>
    <row r="4279" spans="1:13" x14ac:dyDescent="0.25">
      <c r="A4279" s="35" t="str">
        <f>VLOOKUP(B4279,ResCat!$A$2:$B$269,2,FALSE)</f>
        <v>HMOLG</v>
      </c>
      <c r="B4279" s="68" t="str">
        <f>IF(ISNA(VLOOKUP(C4279,COA!$A$2:$B$340,2,FALSE)),"XXX",VLOOKUP(C4279,COA!$A$2:$B$340,2,FALSE))</f>
        <v>L11</v>
      </c>
      <c r="C4279" s="149" t="str">
        <f t="shared" si="134"/>
        <v>0011-1004-0012</v>
      </c>
      <c r="D4279" s="134" t="s">
        <v>458</v>
      </c>
      <c r="E4279" s="134" t="s">
        <v>446</v>
      </c>
      <c r="F4279" s="134" t="s">
        <v>452</v>
      </c>
      <c r="G4279" s="134" t="s">
        <v>359</v>
      </c>
      <c r="H4279" s="134" t="s">
        <v>1023</v>
      </c>
      <c r="I4279" s="134" t="s">
        <v>3</v>
      </c>
      <c r="J4279" s="135">
        <v>2454.1900000000005</v>
      </c>
      <c r="K4279" s="135">
        <v>-117.26999999999988</v>
      </c>
      <c r="L4279" s="135">
        <v>-117.26999999999988</v>
      </c>
      <c r="M4279" s="141" t="str">
        <f t="shared" si="133"/>
        <v>201601</v>
      </c>
    </row>
    <row r="4280" spans="1:13" x14ac:dyDescent="0.25">
      <c r="A4280" s="35" t="str">
        <f>VLOOKUP(B4280,ResCat!$A$2:$B$269,2,FALSE)</f>
        <v>HMOLG</v>
      </c>
      <c r="B4280" s="68" t="str">
        <f>IF(ISNA(VLOOKUP(C4280,COA!$A$2:$B$340,2,FALSE)),"XXX",VLOOKUP(C4280,COA!$A$2:$B$340,2,FALSE))</f>
        <v>L11</v>
      </c>
      <c r="C4280" s="149" t="str">
        <f t="shared" si="134"/>
        <v>0011-1004-0012</v>
      </c>
      <c r="D4280" s="134" t="s">
        <v>458</v>
      </c>
      <c r="E4280" s="134" t="s">
        <v>446</v>
      </c>
      <c r="F4280" s="134" t="s">
        <v>452</v>
      </c>
      <c r="G4280" s="134" t="s">
        <v>359</v>
      </c>
      <c r="H4280" s="134" t="s">
        <v>1023</v>
      </c>
      <c r="I4280" s="134" t="s">
        <v>368</v>
      </c>
      <c r="J4280" s="135">
        <v>22</v>
      </c>
      <c r="K4280" s="135">
        <v>22</v>
      </c>
      <c r="L4280" s="135">
        <v>22</v>
      </c>
      <c r="M4280" s="141" t="str">
        <f t="shared" si="133"/>
        <v>201601</v>
      </c>
    </row>
    <row r="4281" spans="1:13" x14ac:dyDescent="0.25">
      <c r="A4281" s="35" t="str">
        <f>VLOOKUP(B4281,ResCat!$A$2:$B$269,2,FALSE)</f>
        <v>HMOLG</v>
      </c>
      <c r="B4281" s="68" t="str">
        <f>IF(ISNA(VLOOKUP(C4281,COA!$A$2:$B$340,2,FALSE)),"XXX",VLOOKUP(C4281,COA!$A$2:$B$340,2,FALSE))</f>
        <v>L11</v>
      </c>
      <c r="C4281" s="149" t="str">
        <f t="shared" si="134"/>
        <v>0011-1004-0012</v>
      </c>
      <c r="D4281" s="134" t="s">
        <v>458</v>
      </c>
      <c r="E4281" s="134" t="s">
        <v>446</v>
      </c>
      <c r="F4281" s="134" t="s">
        <v>452</v>
      </c>
      <c r="G4281" s="134" t="s">
        <v>359</v>
      </c>
      <c r="H4281" s="134" t="s">
        <v>1023</v>
      </c>
      <c r="I4281" s="134" t="s">
        <v>2</v>
      </c>
      <c r="J4281" s="135">
        <v>1016.17</v>
      </c>
      <c r="K4281" s="135">
        <v>253.35999999999996</v>
      </c>
      <c r="L4281" s="135">
        <v>273.36</v>
      </c>
      <c r="M4281" s="141" t="str">
        <f t="shared" si="133"/>
        <v>201601</v>
      </c>
    </row>
    <row r="4282" spans="1:13" x14ac:dyDescent="0.25">
      <c r="A4282" s="35" t="str">
        <f>VLOOKUP(B4282,ResCat!$A$2:$B$269,2,FALSE)</f>
        <v>HMOLG</v>
      </c>
      <c r="B4282" s="68" t="str">
        <f>IF(ISNA(VLOOKUP(C4282,COA!$A$2:$B$340,2,FALSE)),"XXX",VLOOKUP(C4282,COA!$A$2:$B$340,2,FALSE))</f>
        <v>L11</v>
      </c>
      <c r="C4282" s="149" t="str">
        <f t="shared" si="134"/>
        <v>0011-1004-0012</v>
      </c>
      <c r="D4282" s="134" t="s">
        <v>458</v>
      </c>
      <c r="E4282" s="134" t="s">
        <v>446</v>
      </c>
      <c r="F4282" s="134" t="s">
        <v>452</v>
      </c>
      <c r="G4282" s="134" t="s">
        <v>359</v>
      </c>
      <c r="H4282" s="134" t="s">
        <v>1023</v>
      </c>
      <c r="I4282" s="134" t="s">
        <v>1</v>
      </c>
      <c r="J4282" s="135">
        <v>50.05</v>
      </c>
      <c r="K4282" s="135">
        <v>50.05</v>
      </c>
      <c r="L4282" s="135">
        <v>0</v>
      </c>
      <c r="M4282" s="141" t="str">
        <f t="shared" si="133"/>
        <v>201601</v>
      </c>
    </row>
    <row r="4283" spans="1:13" x14ac:dyDescent="0.25">
      <c r="A4283" s="35" t="str">
        <f>VLOOKUP(B4283,ResCat!$A$2:$B$269,2,FALSE)</f>
        <v>HMOLG</v>
      </c>
      <c r="B4283" s="68" t="str">
        <f>IF(ISNA(VLOOKUP(C4283,COA!$A$2:$B$340,2,FALSE)),"XXX",VLOOKUP(C4283,COA!$A$2:$B$340,2,FALSE))</f>
        <v>L11</v>
      </c>
      <c r="C4283" s="149" t="str">
        <f t="shared" si="134"/>
        <v>0011-1004-0012</v>
      </c>
      <c r="D4283" s="134" t="s">
        <v>458</v>
      </c>
      <c r="E4283" s="134" t="s">
        <v>446</v>
      </c>
      <c r="F4283" s="134" t="s">
        <v>452</v>
      </c>
      <c r="G4283" s="134" t="s">
        <v>354</v>
      </c>
      <c r="H4283" s="134" t="s">
        <v>1023</v>
      </c>
      <c r="I4283" s="134" t="s">
        <v>3</v>
      </c>
      <c r="J4283" s="135">
        <v>128</v>
      </c>
      <c r="K4283" s="135">
        <v>67.09</v>
      </c>
      <c r="L4283" s="135">
        <v>67.09</v>
      </c>
      <c r="M4283" s="141" t="str">
        <f t="shared" si="133"/>
        <v>201601</v>
      </c>
    </row>
    <row r="4284" spans="1:13" x14ac:dyDescent="0.25">
      <c r="A4284" s="35" t="str">
        <f>VLOOKUP(B4284,ResCat!$A$2:$B$269,2,FALSE)</f>
        <v>HMOLG</v>
      </c>
      <c r="B4284" s="68" t="str">
        <f>IF(ISNA(VLOOKUP(C4284,COA!$A$2:$B$340,2,FALSE)),"XXX",VLOOKUP(C4284,COA!$A$2:$B$340,2,FALSE))</f>
        <v>L11</v>
      </c>
      <c r="C4284" s="149" t="str">
        <f t="shared" si="134"/>
        <v>0011-1004-0012</v>
      </c>
      <c r="D4284" s="134" t="s">
        <v>458</v>
      </c>
      <c r="E4284" s="134" t="s">
        <v>446</v>
      </c>
      <c r="F4284" s="134" t="s">
        <v>452</v>
      </c>
      <c r="G4284" s="134" t="s">
        <v>354</v>
      </c>
      <c r="H4284" s="134" t="s">
        <v>1023</v>
      </c>
      <c r="I4284" s="134" t="s">
        <v>0</v>
      </c>
      <c r="J4284" s="135">
        <v>0</v>
      </c>
      <c r="K4284" s="135">
        <v>0</v>
      </c>
      <c r="L4284" s="135">
        <v>200</v>
      </c>
      <c r="M4284" s="141" t="str">
        <f t="shared" si="133"/>
        <v>201601</v>
      </c>
    </row>
    <row r="4285" spans="1:13" x14ac:dyDescent="0.25">
      <c r="A4285" s="35" t="str">
        <f>VLOOKUP(B4285,ResCat!$A$2:$B$269,2,FALSE)</f>
        <v>HMOLG</v>
      </c>
      <c r="B4285" s="68" t="str">
        <f>IF(ISNA(VLOOKUP(C4285,COA!$A$2:$B$340,2,FALSE)),"XXX",VLOOKUP(C4285,COA!$A$2:$B$340,2,FALSE))</f>
        <v>L11</v>
      </c>
      <c r="C4285" s="149" t="str">
        <f t="shared" si="134"/>
        <v>0011-1004-0012</v>
      </c>
      <c r="D4285" s="134" t="s">
        <v>458</v>
      </c>
      <c r="E4285" s="134" t="s">
        <v>446</v>
      </c>
      <c r="F4285" s="134" t="s">
        <v>452</v>
      </c>
      <c r="G4285" s="134" t="s">
        <v>354</v>
      </c>
      <c r="H4285" s="134" t="s">
        <v>1023</v>
      </c>
      <c r="I4285" s="134" t="s">
        <v>2</v>
      </c>
      <c r="J4285" s="135">
        <v>501.25</v>
      </c>
      <c r="K4285" s="135">
        <v>327.9</v>
      </c>
      <c r="L4285" s="135">
        <v>292.90000000000003</v>
      </c>
      <c r="M4285" s="141" t="str">
        <f t="shared" si="133"/>
        <v>201601</v>
      </c>
    </row>
    <row r="4286" spans="1:13" x14ac:dyDescent="0.25">
      <c r="A4286" s="35" t="str">
        <f>VLOOKUP(B4286,ResCat!$A$2:$B$269,2,FALSE)</f>
        <v>HMOLG</v>
      </c>
      <c r="B4286" s="68" t="str">
        <f>IF(ISNA(VLOOKUP(C4286,COA!$A$2:$B$340,2,FALSE)),"XXX",VLOOKUP(C4286,COA!$A$2:$B$340,2,FALSE))</f>
        <v>L11</v>
      </c>
      <c r="C4286" s="149" t="str">
        <f t="shared" si="134"/>
        <v>0011-1004-0012</v>
      </c>
      <c r="D4286" s="134" t="s">
        <v>458</v>
      </c>
      <c r="E4286" s="134" t="s">
        <v>446</v>
      </c>
      <c r="F4286" s="134" t="s">
        <v>452</v>
      </c>
      <c r="G4286" s="134" t="s">
        <v>354</v>
      </c>
      <c r="H4286" s="134" t="s">
        <v>1023</v>
      </c>
      <c r="I4286" s="134" t="s">
        <v>1</v>
      </c>
      <c r="J4286" s="135">
        <v>65.08</v>
      </c>
      <c r="K4286" s="135">
        <v>65.08</v>
      </c>
      <c r="L4286" s="135">
        <v>65.08</v>
      </c>
      <c r="M4286" s="141" t="str">
        <f t="shared" si="133"/>
        <v>201601</v>
      </c>
    </row>
    <row r="4287" spans="1:13" x14ac:dyDescent="0.25">
      <c r="A4287" s="35" t="str">
        <f>VLOOKUP(B4287,ResCat!$A$2:$B$269,2,FALSE)</f>
        <v>HMOLG</v>
      </c>
      <c r="B4287" s="68" t="str">
        <f>IF(ISNA(VLOOKUP(C4287,COA!$A$2:$B$340,2,FALSE)),"XXX",VLOOKUP(C4287,COA!$A$2:$B$340,2,FALSE))</f>
        <v>L11</v>
      </c>
      <c r="C4287" s="149" t="str">
        <f t="shared" si="134"/>
        <v>0011-1004-0012</v>
      </c>
      <c r="D4287" s="134" t="s">
        <v>458</v>
      </c>
      <c r="E4287" s="134" t="s">
        <v>446</v>
      </c>
      <c r="F4287" s="134" t="s">
        <v>452</v>
      </c>
      <c r="G4287" s="134" t="s">
        <v>366</v>
      </c>
      <c r="H4287" s="134" t="s">
        <v>1023</v>
      </c>
      <c r="I4287" s="134" t="s">
        <v>3</v>
      </c>
      <c r="J4287" s="135">
        <v>640.4799999999999</v>
      </c>
      <c r="K4287" s="135">
        <v>640.87999999999988</v>
      </c>
      <c r="L4287" s="135">
        <v>640.87999999999988</v>
      </c>
      <c r="M4287" s="141" t="str">
        <f t="shared" si="133"/>
        <v>201601</v>
      </c>
    </row>
    <row r="4288" spans="1:13" x14ac:dyDescent="0.25">
      <c r="A4288" s="35" t="str">
        <f>VLOOKUP(B4288,ResCat!$A$2:$B$269,2,FALSE)</f>
        <v>HMOLG</v>
      </c>
      <c r="B4288" s="68" t="str">
        <f>IF(ISNA(VLOOKUP(C4288,COA!$A$2:$B$340,2,FALSE)),"XXX",VLOOKUP(C4288,COA!$A$2:$B$340,2,FALSE))</f>
        <v>L11</v>
      </c>
      <c r="C4288" s="149" t="str">
        <f t="shared" si="134"/>
        <v>0011-1004-0012</v>
      </c>
      <c r="D4288" s="134" t="s">
        <v>458</v>
      </c>
      <c r="E4288" s="134" t="s">
        <v>446</v>
      </c>
      <c r="F4288" s="134" t="s">
        <v>452</v>
      </c>
      <c r="G4288" s="134" t="s">
        <v>366</v>
      </c>
      <c r="H4288" s="134" t="s">
        <v>1023</v>
      </c>
      <c r="I4288" s="134" t="s">
        <v>2</v>
      </c>
      <c r="J4288" s="135">
        <v>-885.11000000000013</v>
      </c>
      <c r="K4288" s="135">
        <v>823.73</v>
      </c>
      <c r="L4288" s="135">
        <v>768.73</v>
      </c>
      <c r="M4288" s="141" t="str">
        <f t="shared" si="133"/>
        <v>201601</v>
      </c>
    </row>
    <row r="4289" spans="1:13" x14ac:dyDescent="0.25">
      <c r="A4289" s="35" t="str">
        <f>VLOOKUP(B4289,ResCat!$A$2:$B$269,2,FALSE)</f>
        <v>HMOLG</v>
      </c>
      <c r="B4289" s="68" t="str">
        <f>IF(ISNA(VLOOKUP(C4289,COA!$A$2:$B$340,2,FALSE)),"XXX",VLOOKUP(C4289,COA!$A$2:$B$340,2,FALSE))</f>
        <v>L11</v>
      </c>
      <c r="C4289" s="149" t="str">
        <f t="shared" si="134"/>
        <v>0011-1004-0012</v>
      </c>
      <c r="D4289" s="134" t="s">
        <v>458</v>
      </c>
      <c r="E4289" s="134" t="s">
        <v>446</v>
      </c>
      <c r="F4289" s="134" t="s">
        <v>452</v>
      </c>
      <c r="G4289" s="134" t="s">
        <v>366</v>
      </c>
      <c r="H4289" s="134" t="s">
        <v>1023</v>
      </c>
      <c r="I4289" s="134" t="s">
        <v>343</v>
      </c>
      <c r="J4289" s="135">
        <v>36.480000000000004</v>
      </c>
      <c r="K4289" s="135">
        <v>24.4</v>
      </c>
      <c r="L4289" s="135">
        <v>7.05</v>
      </c>
      <c r="M4289" s="141" t="str">
        <f t="shared" si="133"/>
        <v>201601</v>
      </c>
    </row>
    <row r="4290" spans="1:13" x14ac:dyDescent="0.25">
      <c r="A4290" s="35" t="str">
        <f>VLOOKUP(B4290,ResCat!$A$2:$B$269,2,FALSE)</f>
        <v>HMOLG</v>
      </c>
      <c r="B4290" s="68" t="str">
        <f>IF(ISNA(VLOOKUP(C4290,COA!$A$2:$B$340,2,FALSE)),"XXX",VLOOKUP(C4290,COA!$A$2:$B$340,2,FALSE))</f>
        <v>L11</v>
      </c>
      <c r="C4290" s="149" t="str">
        <f t="shared" si="134"/>
        <v>0011-1004-0012</v>
      </c>
      <c r="D4290" s="134" t="s">
        <v>458</v>
      </c>
      <c r="E4290" s="134" t="s">
        <v>446</v>
      </c>
      <c r="F4290" s="134" t="s">
        <v>452</v>
      </c>
      <c r="G4290" s="134" t="s">
        <v>366</v>
      </c>
      <c r="H4290" s="134" t="s">
        <v>1023</v>
      </c>
      <c r="I4290" s="134" t="s">
        <v>1</v>
      </c>
      <c r="J4290" s="135">
        <v>0</v>
      </c>
      <c r="K4290" s="135">
        <v>-1888.3</v>
      </c>
      <c r="L4290" s="135">
        <v>-1888.3000000000002</v>
      </c>
      <c r="M4290" s="141" t="str">
        <f t="shared" si="133"/>
        <v>201601</v>
      </c>
    </row>
    <row r="4291" spans="1:13" x14ac:dyDescent="0.25">
      <c r="A4291" s="35" t="str">
        <f>VLOOKUP(B4291,ResCat!$A$2:$B$269,2,FALSE)</f>
        <v>HMOLG</v>
      </c>
      <c r="B4291" s="68" t="str">
        <f>IF(ISNA(VLOOKUP(C4291,COA!$A$2:$B$340,2,FALSE)),"XXX",VLOOKUP(C4291,COA!$A$2:$B$340,2,FALSE))</f>
        <v>L11</v>
      </c>
      <c r="C4291" s="149" t="str">
        <f t="shared" si="134"/>
        <v>0011-1004-0012</v>
      </c>
      <c r="D4291" s="134" t="s">
        <v>458</v>
      </c>
      <c r="E4291" s="134" t="s">
        <v>446</v>
      </c>
      <c r="F4291" s="134" t="s">
        <v>452</v>
      </c>
      <c r="G4291" s="134" t="s">
        <v>337</v>
      </c>
      <c r="H4291" s="134" t="s">
        <v>1023</v>
      </c>
      <c r="I4291" s="134" t="s">
        <v>3</v>
      </c>
      <c r="J4291" s="135">
        <v>1863.48</v>
      </c>
      <c r="K4291" s="135">
        <v>1678.53</v>
      </c>
      <c r="L4291" s="135">
        <v>1678.53</v>
      </c>
      <c r="M4291" s="141" t="str">
        <f t="shared" si="133"/>
        <v>201601</v>
      </c>
    </row>
    <row r="4292" spans="1:13" x14ac:dyDescent="0.25">
      <c r="A4292" s="35" t="str">
        <f>VLOOKUP(B4292,ResCat!$A$2:$B$269,2,FALSE)</f>
        <v>HMOLG</v>
      </c>
      <c r="B4292" s="68" t="str">
        <f>IF(ISNA(VLOOKUP(C4292,COA!$A$2:$B$340,2,FALSE)),"XXX",VLOOKUP(C4292,COA!$A$2:$B$340,2,FALSE))</f>
        <v>L11</v>
      </c>
      <c r="C4292" s="149" t="str">
        <f t="shared" si="134"/>
        <v>0011-1004-0012</v>
      </c>
      <c r="D4292" s="134" t="s">
        <v>458</v>
      </c>
      <c r="E4292" s="134" t="s">
        <v>446</v>
      </c>
      <c r="F4292" s="134" t="s">
        <v>452</v>
      </c>
      <c r="G4292" s="134" t="s">
        <v>337</v>
      </c>
      <c r="H4292" s="134" t="s">
        <v>1023</v>
      </c>
      <c r="I4292" s="134" t="s">
        <v>368</v>
      </c>
      <c r="J4292" s="135">
        <v>22</v>
      </c>
      <c r="K4292" s="135">
        <v>22</v>
      </c>
      <c r="L4292" s="135">
        <v>22</v>
      </c>
      <c r="M4292" s="141" t="str">
        <f t="shared" ref="M4292:M4355" si="135">IF(G4292&lt;$M$1,$M$1,G4292)</f>
        <v>201601</v>
      </c>
    </row>
    <row r="4293" spans="1:13" x14ac:dyDescent="0.25">
      <c r="A4293" s="35" t="str">
        <f>VLOOKUP(B4293,ResCat!$A$2:$B$269,2,FALSE)</f>
        <v>HMOLG</v>
      </c>
      <c r="B4293" s="68" t="str">
        <f>IF(ISNA(VLOOKUP(C4293,COA!$A$2:$B$340,2,FALSE)),"XXX",VLOOKUP(C4293,COA!$A$2:$B$340,2,FALSE))</f>
        <v>L11</v>
      </c>
      <c r="C4293" s="149" t="str">
        <f t="shared" ref="C4293:C4356" si="136">D4293&amp;"-"&amp;E4293&amp;"-"&amp;F4293</f>
        <v>0011-1004-0012</v>
      </c>
      <c r="D4293" s="134" t="s">
        <v>458</v>
      </c>
      <c r="E4293" s="134" t="s">
        <v>446</v>
      </c>
      <c r="F4293" s="134" t="s">
        <v>452</v>
      </c>
      <c r="G4293" s="134" t="s">
        <v>337</v>
      </c>
      <c r="H4293" s="134" t="s">
        <v>1023</v>
      </c>
      <c r="I4293" s="134" t="s">
        <v>0</v>
      </c>
      <c r="J4293" s="135">
        <v>0</v>
      </c>
      <c r="K4293" s="135">
        <v>0</v>
      </c>
      <c r="L4293" s="135">
        <v>249.94999999999709</v>
      </c>
      <c r="M4293" s="141" t="str">
        <f t="shared" si="135"/>
        <v>201601</v>
      </c>
    </row>
    <row r="4294" spans="1:13" x14ac:dyDescent="0.25">
      <c r="A4294" s="35" t="str">
        <f>VLOOKUP(B4294,ResCat!$A$2:$B$269,2,FALSE)</f>
        <v>HMOLG</v>
      </c>
      <c r="B4294" s="68" t="str">
        <f>IF(ISNA(VLOOKUP(C4294,COA!$A$2:$B$340,2,FALSE)),"XXX",VLOOKUP(C4294,COA!$A$2:$B$340,2,FALSE))</f>
        <v>L11</v>
      </c>
      <c r="C4294" s="149" t="str">
        <f t="shared" si="136"/>
        <v>0011-1004-0012</v>
      </c>
      <c r="D4294" s="134" t="s">
        <v>458</v>
      </c>
      <c r="E4294" s="134" t="s">
        <v>446</v>
      </c>
      <c r="F4294" s="134" t="s">
        <v>452</v>
      </c>
      <c r="G4294" s="134" t="s">
        <v>337</v>
      </c>
      <c r="H4294" s="134" t="s">
        <v>1023</v>
      </c>
      <c r="I4294" s="134" t="s">
        <v>2</v>
      </c>
      <c r="J4294" s="135">
        <v>5428.61</v>
      </c>
      <c r="K4294" s="135">
        <v>1912.5299999999997</v>
      </c>
      <c r="L4294" s="135">
        <v>1922.5299999999997</v>
      </c>
      <c r="M4294" s="141" t="str">
        <f t="shared" si="135"/>
        <v>201601</v>
      </c>
    </row>
    <row r="4295" spans="1:13" x14ac:dyDescent="0.25">
      <c r="A4295" s="35" t="str">
        <f>VLOOKUP(B4295,ResCat!$A$2:$B$269,2,FALSE)</f>
        <v>HMOLG</v>
      </c>
      <c r="B4295" s="68" t="str">
        <f>IF(ISNA(VLOOKUP(C4295,COA!$A$2:$B$340,2,FALSE)),"XXX",VLOOKUP(C4295,COA!$A$2:$B$340,2,FALSE))</f>
        <v>L11</v>
      </c>
      <c r="C4295" s="149" t="str">
        <f t="shared" si="136"/>
        <v>0011-1004-0012</v>
      </c>
      <c r="D4295" s="134" t="s">
        <v>458</v>
      </c>
      <c r="E4295" s="134" t="s">
        <v>446</v>
      </c>
      <c r="F4295" s="134" t="s">
        <v>452</v>
      </c>
      <c r="G4295" s="134" t="s">
        <v>337</v>
      </c>
      <c r="H4295" s="134" t="s">
        <v>1023</v>
      </c>
      <c r="I4295" s="134" t="s">
        <v>1</v>
      </c>
      <c r="J4295" s="135">
        <v>145.69999999999982</v>
      </c>
      <c r="K4295" s="135">
        <v>62</v>
      </c>
      <c r="L4295" s="135">
        <v>0</v>
      </c>
      <c r="M4295" s="141" t="str">
        <f t="shared" si="135"/>
        <v>201601</v>
      </c>
    </row>
    <row r="4296" spans="1:13" x14ac:dyDescent="0.25">
      <c r="A4296" s="35" t="str">
        <f>VLOOKUP(B4296,ResCat!$A$2:$B$269,2,FALSE)</f>
        <v>HMOLG</v>
      </c>
      <c r="B4296" s="68" t="str">
        <f>IF(ISNA(VLOOKUP(C4296,COA!$A$2:$B$340,2,FALSE)),"XXX",VLOOKUP(C4296,COA!$A$2:$B$340,2,FALSE))</f>
        <v>L11</v>
      </c>
      <c r="C4296" s="149" t="str">
        <f t="shared" si="136"/>
        <v>0011-1004-0012</v>
      </c>
      <c r="D4296" s="134" t="s">
        <v>458</v>
      </c>
      <c r="E4296" s="134" t="s">
        <v>446</v>
      </c>
      <c r="F4296" s="134" t="s">
        <v>452</v>
      </c>
      <c r="G4296" s="134" t="s">
        <v>352</v>
      </c>
      <c r="H4296" s="134" t="s">
        <v>1023</v>
      </c>
      <c r="I4296" s="134" t="s">
        <v>3</v>
      </c>
      <c r="J4296" s="135">
        <v>4609.3600000000006</v>
      </c>
      <c r="K4296" s="135">
        <v>719.34</v>
      </c>
      <c r="L4296" s="135">
        <v>719.34</v>
      </c>
      <c r="M4296" s="141" t="str">
        <f t="shared" si="135"/>
        <v>201602</v>
      </c>
    </row>
    <row r="4297" spans="1:13" x14ac:dyDescent="0.25">
      <c r="A4297" s="35" t="str">
        <f>VLOOKUP(B4297,ResCat!$A$2:$B$269,2,FALSE)</f>
        <v>HMOLG</v>
      </c>
      <c r="B4297" s="68" t="str">
        <f>IF(ISNA(VLOOKUP(C4297,COA!$A$2:$B$340,2,FALSE)),"XXX",VLOOKUP(C4297,COA!$A$2:$B$340,2,FALSE))</f>
        <v>L11</v>
      </c>
      <c r="C4297" s="149" t="str">
        <f t="shared" si="136"/>
        <v>0011-1004-0012</v>
      </c>
      <c r="D4297" s="134" t="s">
        <v>458</v>
      </c>
      <c r="E4297" s="134" t="s">
        <v>446</v>
      </c>
      <c r="F4297" s="134" t="s">
        <v>452</v>
      </c>
      <c r="G4297" s="134" t="s">
        <v>352</v>
      </c>
      <c r="H4297" s="134" t="s">
        <v>1023</v>
      </c>
      <c r="I4297" s="134" t="s">
        <v>368</v>
      </c>
      <c r="J4297" s="135">
        <v>24</v>
      </c>
      <c r="K4297" s="135">
        <v>24</v>
      </c>
      <c r="L4297" s="135">
        <v>24</v>
      </c>
      <c r="M4297" s="141" t="str">
        <f t="shared" si="135"/>
        <v>201602</v>
      </c>
    </row>
    <row r="4298" spans="1:13" x14ac:dyDescent="0.25">
      <c r="A4298" s="35" t="str">
        <f>VLOOKUP(B4298,ResCat!$A$2:$B$269,2,FALSE)</f>
        <v>HMOLG</v>
      </c>
      <c r="B4298" s="68" t="str">
        <f>IF(ISNA(VLOOKUP(C4298,COA!$A$2:$B$340,2,FALSE)),"XXX",VLOOKUP(C4298,COA!$A$2:$B$340,2,FALSE))</f>
        <v>L11</v>
      </c>
      <c r="C4298" s="149" t="str">
        <f t="shared" si="136"/>
        <v>0011-1004-0012</v>
      </c>
      <c r="D4298" s="134" t="s">
        <v>458</v>
      </c>
      <c r="E4298" s="134" t="s">
        <v>446</v>
      </c>
      <c r="F4298" s="134" t="s">
        <v>452</v>
      </c>
      <c r="G4298" s="134" t="s">
        <v>352</v>
      </c>
      <c r="H4298" s="134" t="s">
        <v>1023</v>
      </c>
      <c r="I4298" s="134" t="s">
        <v>2</v>
      </c>
      <c r="J4298" s="135">
        <v>11217.27</v>
      </c>
      <c r="K4298" s="135">
        <v>4385.6399999999994</v>
      </c>
      <c r="L4298" s="135">
        <v>4350.6399999999994</v>
      </c>
      <c r="M4298" s="141" t="str">
        <f t="shared" si="135"/>
        <v>201602</v>
      </c>
    </row>
    <row r="4299" spans="1:13" x14ac:dyDescent="0.25">
      <c r="A4299" s="35" t="str">
        <f>VLOOKUP(B4299,ResCat!$A$2:$B$269,2,FALSE)</f>
        <v>HMOLG</v>
      </c>
      <c r="B4299" s="68" t="str">
        <f>IF(ISNA(VLOOKUP(C4299,COA!$A$2:$B$340,2,FALSE)),"XXX",VLOOKUP(C4299,COA!$A$2:$B$340,2,FALSE))</f>
        <v>L11</v>
      </c>
      <c r="C4299" s="149" t="str">
        <f t="shared" si="136"/>
        <v>0011-1004-0012</v>
      </c>
      <c r="D4299" s="134" t="s">
        <v>458</v>
      </c>
      <c r="E4299" s="134" t="s">
        <v>446</v>
      </c>
      <c r="F4299" s="134" t="s">
        <v>452</v>
      </c>
      <c r="G4299" s="134" t="s">
        <v>352</v>
      </c>
      <c r="H4299" s="134" t="s">
        <v>1023</v>
      </c>
      <c r="I4299" s="134" t="s">
        <v>343</v>
      </c>
      <c r="J4299" s="135">
        <v>65.55</v>
      </c>
      <c r="K4299" s="135">
        <v>57.980000000000004</v>
      </c>
      <c r="L4299" s="135">
        <v>21.88</v>
      </c>
      <c r="M4299" s="141" t="str">
        <f t="shared" si="135"/>
        <v>201602</v>
      </c>
    </row>
    <row r="4300" spans="1:13" x14ac:dyDescent="0.25">
      <c r="A4300" s="35" t="str">
        <f>VLOOKUP(B4300,ResCat!$A$2:$B$269,2,FALSE)</f>
        <v>HMOLG</v>
      </c>
      <c r="B4300" s="68" t="str">
        <f>IF(ISNA(VLOOKUP(C4300,COA!$A$2:$B$340,2,FALSE)),"XXX",VLOOKUP(C4300,COA!$A$2:$B$340,2,FALSE))</f>
        <v>L11</v>
      </c>
      <c r="C4300" s="149" t="str">
        <f t="shared" si="136"/>
        <v>0011-1004-0012</v>
      </c>
      <c r="D4300" s="134" t="s">
        <v>458</v>
      </c>
      <c r="E4300" s="134" t="s">
        <v>446</v>
      </c>
      <c r="F4300" s="134" t="s">
        <v>452</v>
      </c>
      <c r="G4300" s="134" t="s">
        <v>352</v>
      </c>
      <c r="H4300" s="134" t="s">
        <v>1023</v>
      </c>
      <c r="I4300" s="134" t="s">
        <v>1</v>
      </c>
      <c r="J4300" s="135">
        <v>1397.02</v>
      </c>
      <c r="K4300" s="135">
        <v>496.7399999999999</v>
      </c>
      <c r="L4300" s="135">
        <v>537.21999999999991</v>
      </c>
      <c r="M4300" s="141" t="str">
        <f t="shared" si="135"/>
        <v>201602</v>
      </c>
    </row>
    <row r="4301" spans="1:13" x14ac:dyDescent="0.25">
      <c r="A4301" s="35" t="str">
        <f>VLOOKUP(B4301,ResCat!$A$2:$B$269,2,FALSE)</f>
        <v>HMOLG</v>
      </c>
      <c r="B4301" s="68" t="str">
        <f>IF(ISNA(VLOOKUP(C4301,COA!$A$2:$B$340,2,FALSE)),"XXX",VLOOKUP(C4301,COA!$A$2:$B$340,2,FALSE))</f>
        <v>L11</v>
      </c>
      <c r="C4301" s="149" t="str">
        <f t="shared" si="136"/>
        <v>0011-1004-0012</v>
      </c>
      <c r="D4301" s="134" t="s">
        <v>458</v>
      </c>
      <c r="E4301" s="134" t="s">
        <v>446</v>
      </c>
      <c r="F4301" s="134" t="s">
        <v>452</v>
      </c>
      <c r="G4301" s="134" t="s">
        <v>347</v>
      </c>
      <c r="H4301" s="134" t="s">
        <v>1023</v>
      </c>
      <c r="I4301" s="134" t="s">
        <v>3</v>
      </c>
      <c r="J4301" s="135">
        <v>948.44</v>
      </c>
      <c r="K4301" s="135">
        <v>495.99</v>
      </c>
      <c r="L4301" s="135">
        <v>465.52</v>
      </c>
      <c r="M4301" s="141" t="str">
        <f t="shared" si="135"/>
        <v>201603</v>
      </c>
    </row>
    <row r="4302" spans="1:13" x14ac:dyDescent="0.25">
      <c r="A4302" s="35" t="str">
        <f>VLOOKUP(B4302,ResCat!$A$2:$B$269,2,FALSE)</f>
        <v>HMOLG</v>
      </c>
      <c r="B4302" s="68" t="str">
        <f>IF(ISNA(VLOOKUP(C4302,COA!$A$2:$B$340,2,FALSE)),"XXX",VLOOKUP(C4302,COA!$A$2:$B$340,2,FALSE))</f>
        <v>L11</v>
      </c>
      <c r="C4302" s="149" t="str">
        <f t="shared" si="136"/>
        <v>0011-1004-0012</v>
      </c>
      <c r="D4302" s="134" t="s">
        <v>458</v>
      </c>
      <c r="E4302" s="134" t="s">
        <v>446</v>
      </c>
      <c r="F4302" s="134" t="s">
        <v>452</v>
      </c>
      <c r="G4302" s="134" t="s">
        <v>347</v>
      </c>
      <c r="H4302" s="134" t="s">
        <v>1023</v>
      </c>
      <c r="I4302" s="134" t="s">
        <v>2</v>
      </c>
      <c r="J4302" s="135">
        <v>4496.43</v>
      </c>
      <c r="K4302" s="135">
        <v>1916.7200000000003</v>
      </c>
      <c r="L4302" s="135">
        <v>1841.7200000000003</v>
      </c>
      <c r="M4302" s="141" t="str">
        <f t="shared" si="135"/>
        <v>201603</v>
      </c>
    </row>
    <row r="4303" spans="1:13" x14ac:dyDescent="0.25">
      <c r="A4303" s="35" t="str">
        <f>VLOOKUP(B4303,ResCat!$A$2:$B$269,2,FALSE)</f>
        <v>HMOLG</v>
      </c>
      <c r="B4303" s="68" t="str">
        <f>IF(ISNA(VLOOKUP(C4303,COA!$A$2:$B$340,2,FALSE)),"XXX",VLOOKUP(C4303,COA!$A$2:$B$340,2,FALSE))</f>
        <v>L11</v>
      </c>
      <c r="C4303" s="149" t="str">
        <f t="shared" si="136"/>
        <v>0011-1004-0012</v>
      </c>
      <c r="D4303" s="134" t="s">
        <v>458</v>
      </c>
      <c r="E4303" s="134" t="s">
        <v>446</v>
      </c>
      <c r="F4303" s="134" t="s">
        <v>452</v>
      </c>
      <c r="G4303" s="134" t="s">
        <v>347</v>
      </c>
      <c r="H4303" s="134" t="s">
        <v>1023</v>
      </c>
      <c r="I4303" s="134" t="s">
        <v>343</v>
      </c>
      <c r="J4303" s="135">
        <v>39.729999999999997</v>
      </c>
      <c r="K4303" s="135">
        <v>30.050000000000004</v>
      </c>
      <c r="L4303" s="135">
        <v>0</v>
      </c>
      <c r="M4303" s="141" t="str">
        <f t="shared" si="135"/>
        <v>201603</v>
      </c>
    </row>
    <row r="4304" spans="1:13" x14ac:dyDescent="0.25">
      <c r="A4304" s="35" t="str">
        <f>VLOOKUP(B4304,ResCat!$A$2:$B$269,2,FALSE)</f>
        <v>HMOLG</v>
      </c>
      <c r="B4304" s="68" t="str">
        <f>IF(ISNA(VLOOKUP(C4304,COA!$A$2:$B$340,2,FALSE)),"XXX",VLOOKUP(C4304,COA!$A$2:$B$340,2,FALSE))</f>
        <v>L11</v>
      </c>
      <c r="C4304" s="149" t="str">
        <f t="shared" si="136"/>
        <v>0011-1004-0012</v>
      </c>
      <c r="D4304" s="134" t="s">
        <v>458</v>
      </c>
      <c r="E4304" s="134" t="s">
        <v>446</v>
      </c>
      <c r="F4304" s="134" t="s">
        <v>452</v>
      </c>
      <c r="G4304" s="134" t="s">
        <v>347</v>
      </c>
      <c r="H4304" s="134" t="s">
        <v>1023</v>
      </c>
      <c r="I4304" s="134" t="s">
        <v>1</v>
      </c>
      <c r="J4304" s="135">
        <v>1185.3800000000001</v>
      </c>
      <c r="K4304" s="135">
        <v>593.79999999999995</v>
      </c>
      <c r="L4304" s="135">
        <v>427.42</v>
      </c>
      <c r="M4304" s="141" t="str">
        <f t="shared" si="135"/>
        <v>201603</v>
      </c>
    </row>
    <row r="4305" spans="1:13" x14ac:dyDescent="0.25">
      <c r="A4305" s="35" t="str">
        <f>VLOOKUP(B4305,ResCat!$A$2:$B$269,2,FALSE)</f>
        <v>HMOLG</v>
      </c>
      <c r="B4305" s="68" t="str">
        <f>IF(ISNA(VLOOKUP(C4305,COA!$A$2:$B$340,2,FALSE)),"XXX",VLOOKUP(C4305,COA!$A$2:$B$340,2,FALSE))</f>
        <v>L11</v>
      </c>
      <c r="C4305" s="149" t="str">
        <f t="shared" si="136"/>
        <v>0011-1004-0012</v>
      </c>
      <c r="D4305" s="134" t="s">
        <v>458</v>
      </c>
      <c r="E4305" s="134" t="s">
        <v>446</v>
      </c>
      <c r="F4305" s="134" t="s">
        <v>452</v>
      </c>
      <c r="G4305" s="134" t="s">
        <v>361</v>
      </c>
      <c r="H4305" s="134" t="s">
        <v>1023</v>
      </c>
      <c r="I4305" s="134" t="s">
        <v>3</v>
      </c>
      <c r="J4305" s="135">
        <v>3131.57</v>
      </c>
      <c r="K4305" s="135">
        <v>1039.0899999999999</v>
      </c>
      <c r="L4305" s="135">
        <v>1039.0899999999999</v>
      </c>
      <c r="M4305" s="141" t="str">
        <f t="shared" si="135"/>
        <v>201604</v>
      </c>
    </row>
    <row r="4306" spans="1:13" x14ac:dyDescent="0.25">
      <c r="A4306" s="35" t="str">
        <f>VLOOKUP(B4306,ResCat!$A$2:$B$269,2,FALSE)</f>
        <v>HMOLG</v>
      </c>
      <c r="B4306" s="68" t="str">
        <f>IF(ISNA(VLOOKUP(C4306,COA!$A$2:$B$340,2,FALSE)),"XXX",VLOOKUP(C4306,COA!$A$2:$B$340,2,FALSE))</f>
        <v>L11</v>
      </c>
      <c r="C4306" s="149" t="str">
        <f t="shared" si="136"/>
        <v>0011-1004-0012</v>
      </c>
      <c r="D4306" s="134" t="s">
        <v>458</v>
      </c>
      <c r="E4306" s="134" t="s">
        <v>446</v>
      </c>
      <c r="F4306" s="134" t="s">
        <v>452</v>
      </c>
      <c r="G4306" s="134" t="s">
        <v>361</v>
      </c>
      <c r="H4306" s="134" t="s">
        <v>1023</v>
      </c>
      <c r="I4306" s="134" t="s">
        <v>0</v>
      </c>
      <c r="J4306" s="135">
        <v>21149.760000000002</v>
      </c>
      <c r="K4306" s="135">
        <v>21149.760000000002</v>
      </c>
      <c r="L4306" s="135">
        <v>20649.760000000002</v>
      </c>
      <c r="M4306" s="141" t="str">
        <f t="shared" si="135"/>
        <v>201604</v>
      </c>
    </row>
    <row r="4307" spans="1:13" x14ac:dyDescent="0.25">
      <c r="A4307" s="35" t="str">
        <f>VLOOKUP(B4307,ResCat!$A$2:$B$269,2,FALSE)</f>
        <v>HMOLG</v>
      </c>
      <c r="B4307" s="68" t="str">
        <f>IF(ISNA(VLOOKUP(C4307,COA!$A$2:$B$340,2,FALSE)),"XXX",VLOOKUP(C4307,COA!$A$2:$B$340,2,FALSE))</f>
        <v>L11</v>
      </c>
      <c r="C4307" s="149" t="str">
        <f t="shared" si="136"/>
        <v>0011-1004-0012</v>
      </c>
      <c r="D4307" s="134" t="s">
        <v>458</v>
      </c>
      <c r="E4307" s="134" t="s">
        <v>446</v>
      </c>
      <c r="F4307" s="134" t="s">
        <v>452</v>
      </c>
      <c r="G4307" s="134" t="s">
        <v>361</v>
      </c>
      <c r="H4307" s="134" t="s">
        <v>1023</v>
      </c>
      <c r="I4307" s="134" t="s">
        <v>2</v>
      </c>
      <c r="J4307" s="135">
        <v>4623.3600000000006</v>
      </c>
      <c r="K4307" s="135">
        <v>1735.88</v>
      </c>
      <c r="L4307" s="135">
        <v>1686.3600000000001</v>
      </c>
      <c r="M4307" s="141" t="str">
        <f t="shared" si="135"/>
        <v>201604</v>
      </c>
    </row>
    <row r="4308" spans="1:13" x14ac:dyDescent="0.25">
      <c r="A4308" s="35" t="str">
        <f>VLOOKUP(B4308,ResCat!$A$2:$B$269,2,FALSE)</f>
        <v>HMOLG</v>
      </c>
      <c r="B4308" s="68" t="str">
        <f>IF(ISNA(VLOOKUP(C4308,COA!$A$2:$B$340,2,FALSE)),"XXX",VLOOKUP(C4308,COA!$A$2:$B$340,2,FALSE))</f>
        <v>L11</v>
      </c>
      <c r="C4308" s="149" t="str">
        <f t="shared" si="136"/>
        <v>0011-1004-0012</v>
      </c>
      <c r="D4308" s="134" t="s">
        <v>458</v>
      </c>
      <c r="E4308" s="134" t="s">
        <v>446</v>
      </c>
      <c r="F4308" s="134" t="s">
        <v>452</v>
      </c>
      <c r="G4308" s="134" t="s">
        <v>361</v>
      </c>
      <c r="H4308" s="134" t="s">
        <v>1023</v>
      </c>
      <c r="I4308" s="134" t="s">
        <v>343</v>
      </c>
      <c r="J4308" s="135">
        <v>12.870000000000001</v>
      </c>
      <c r="K4308" s="135">
        <v>7.4499999999999993</v>
      </c>
      <c r="L4308" s="135">
        <v>0</v>
      </c>
      <c r="M4308" s="141" t="str">
        <f t="shared" si="135"/>
        <v>201604</v>
      </c>
    </row>
    <row r="4309" spans="1:13" x14ac:dyDescent="0.25">
      <c r="A4309" s="35" t="str">
        <f>VLOOKUP(B4309,ResCat!$A$2:$B$269,2,FALSE)</f>
        <v>HMOLG</v>
      </c>
      <c r="B4309" s="68" t="str">
        <f>IF(ISNA(VLOOKUP(C4309,COA!$A$2:$B$340,2,FALSE)),"XXX",VLOOKUP(C4309,COA!$A$2:$B$340,2,FALSE))</f>
        <v>L11</v>
      </c>
      <c r="C4309" s="149" t="str">
        <f t="shared" si="136"/>
        <v>0011-1004-0012</v>
      </c>
      <c r="D4309" s="134" t="s">
        <v>458</v>
      </c>
      <c r="E4309" s="134" t="s">
        <v>446</v>
      </c>
      <c r="F4309" s="134" t="s">
        <v>452</v>
      </c>
      <c r="G4309" s="134" t="s">
        <v>361</v>
      </c>
      <c r="H4309" s="134" t="s">
        <v>1023</v>
      </c>
      <c r="I4309" s="134" t="s">
        <v>1</v>
      </c>
      <c r="J4309" s="135">
        <v>362.59</v>
      </c>
      <c r="K4309" s="135">
        <v>-610.41000000000008</v>
      </c>
      <c r="L4309" s="135">
        <v>-710.41000000000008</v>
      </c>
      <c r="M4309" s="141" t="str">
        <f t="shared" si="135"/>
        <v>201604</v>
      </c>
    </row>
    <row r="4310" spans="1:13" x14ac:dyDescent="0.25">
      <c r="A4310" s="35" t="str">
        <f>VLOOKUP(B4310,ResCat!$A$2:$B$269,2,FALSE)</f>
        <v>HMOLG</v>
      </c>
      <c r="B4310" s="68" t="str">
        <f>IF(ISNA(VLOOKUP(C4310,COA!$A$2:$B$340,2,FALSE)),"XXX",VLOOKUP(C4310,COA!$A$2:$B$340,2,FALSE))</f>
        <v>L11</v>
      </c>
      <c r="C4310" s="149" t="str">
        <f t="shared" si="136"/>
        <v>0011-1004-0012</v>
      </c>
      <c r="D4310" s="134" t="s">
        <v>458</v>
      </c>
      <c r="E4310" s="134" t="s">
        <v>446</v>
      </c>
      <c r="F4310" s="134" t="s">
        <v>452</v>
      </c>
      <c r="G4310" s="134" t="s">
        <v>312</v>
      </c>
      <c r="H4310" s="134" t="s">
        <v>1023</v>
      </c>
      <c r="I4310" s="134" t="s">
        <v>3</v>
      </c>
      <c r="J4310" s="135">
        <v>489.88</v>
      </c>
      <c r="K4310" s="135">
        <v>475.42</v>
      </c>
      <c r="L4310" s="135">
        <v>475.42</v>
      </c>
      <c r="M4310" s="141" t="str">
        <f t="shared" si="135"/>
        <v>201605</v>
      </c>
    </row>
    <row r="4311" spans="1:13" x14ac:dyDescent="0.25">
      <c r="A4311" s="35" t="str">
        <f>VLOOKUP(B4311,ResCat!$A$2:$B$269,2,FALSE)</f>
        <v>HMOLG</v>
      </c>
      <c r="B4311" s="68" t="str">
        <f>IF(ISNA(VLOOKUP(C4311,COA!$A$2:$B$340,2,FALSE)),"XXX",VLOOKUP(C4311,COA!$A$2:$B$340,2,FALSE))</f>
        <v>L11</v>
      </c>
      <c r="C4311" s="149" t="str">
        <f t="shared" si="136"/>
        <v>0011-1004-0012</v>
      </c>
      <c r="D4311" s="134" t="s">
        <v>458</v>
      </c>
      <c r="E4311" s="134" t="s">
        <v>446</v>
      </c>
      <c r="F4311" s="134" t="s">
        <v>452</v>
      </c>
      <c r="G4311" s="134" t="s">
        <v>312</v>
      </c>
      <c r="H4311" s="134" t="s">
        <v>1023</v>
      </c>
      <c r="I4311" s="134" t="s">
        <v>0</v>
      </c>
      <c r="J4311" s="135">
        <v>8802.4900000000071</v>
      </c>
      <c r="K4311" s="135">
        <v>5196.5599999999977</v>
      </c>
      <c r="L4311" s="135">
        <v>5096.5599999999977</v>
      </c>
      <c r="M4311" s="141" t="str">
        <f t="shared" si="135"/>
        <v>201605</v>
      </c>
    </row>
    <row r="4312" spans="1:13" x14ac:dyDescent="0.25">
      <c r="A4312" s="35" t="str">
        <f>VLOOKUP(B4312,ResCat!$A$2:$B$269,2,FALSE)</f>
        <v>HMOLG</v>
      </c>
      <c r="B4312" s="68" t="str">
        <f>IF(ISNA(VLOOKUP(C4312,COA!$A$2:$B$340,2,FALSE)),"XXX",VLOOKUP(C4312,COA!$A$2:$B$340,2,FALSE))</f>
        <v>L11</v>
      </c>
      <c r="C4312" s="149" t="str">
        <f t="shared" si="136"/>
        <v>0011-1004-0012</v>
      </c>
      <c r="D4312" s="134" t="s">
        <v>458</v>
      </c>
      <c r="E4312" s="134" t="s">
        <v>446</v>
      </c>
      <c r="F4312" s="134" t="s">
        <v>452</v>
      </c>
      <c r="G4312" s="134" t="s">
        <v>312</v>
      </c>
      <c r="H4312" s="134" t="s">
        <v>1023</v>
      </c>
      <c r="I4312" s="134" t="s">
        <v>2</v>
      </c>
      <c r="J4312" s="135">
        <v>-2067.39</v>
      </c>
      <c r="K4312" s="135">
        <v>-2012.24</v>
      </c>
      <c r="L4312" s="135">
        <v>-2062.2399999999998</v>
      </c>
      <c r="M4312" s="141" t="str">
        <f t="shared" si="135"/>
        <v>201605</v>
      </c>
    </row>
    <row r="4313" spans="1:13" x14ac:dyDescent="0.25">
      <c r="A4313" s="35" t="str">
        <f>VLOOKUP(B4313,ResCat!$A$2:$B$269,2,FALSE)</f>
        <v>HMOLG</v>
      </c>
      <c r="B4313" s="68" t="str">
        <f>IF(ISNA(VLOOKUP(C4313,COA!$A$2:$B$340,2,FALSE)),"XXX",VLOOKUP(C4313,COA!$A$2:$B$340,2,FALSE))</f>
        <v>L11</v>
      </c>
      <c r="C4313" s="149" t="str">
        <f t="shared" si="136"/>
        <v>0011-1004-0012</v>
      </c>
      <c r="D4313" s="134" t="s">
        <v>458</v>
      </c>
      <c r="E4313" s="134" t="s">
        <v>446</v>
      </c>
      <c r="F4313" s="134" t="s">
        <v>452</v>
      </c>
      <c r="G4313" s="134" t="s">
        <v>312</v>
      </c>
      <c r="H4313" s="134" t="s">
        <v>1023</v>
      </c>
      <c r="I4313" s="134" t="s">
        <v>343</v>
      </c>
      <c r="J4313" s="135">
        <v>147.99</v>
      </c>
      <c r="K4313" s="135">
        <v>16.3</v>
      </c>
      <c r="L4313" s="135">
        <v>6.3</v>
      </c>
      <c r="M4313" s="141" t="str">
        <f t="shared" si="135"/>
        <v>201605</v>
      </c>
    </row>
    <row r="4314" spans="1:13" x14ac:dyDescent="0.25">
      <c r="A4314" s="35" t="str">
        <f>VLOOKUP(B4314,ResCat!$A$2:$B$269,2,FALSE)</f>
        <v>HMOLG</v>
      </c>
      <c r="B4314" s="68" t="str">
        <f>IF(ISNA(VLOOKUP(C4314,COA!$A$2:$B$340,2,FALSE)),"XXX",VLOOKUP(C4314,COA!$A$2:$B$340,2,FALSE))</f>
        <v>L11</v>
      </c>
      <c r="C4314" s="149" t="str">
        <f t="shared" si="136"/>
        <v>0011-1004-0012</v>
      </c>
      <c r="D4314" s="134" t="s">
        <v>458</v>
      </c>
      <c r="E4314" s="134" t="s">
        <v>446</v>
      </c>
      <c r="F4314" s="134" t="s">
        <v>452</v>
      </c>
      <c r="G4314" s="134" t="s">
        <v>312</v>
      </c>
      <c r="H4314" s="134" t="s">
        <v>1023</v>
      </c>
      <c r="I4314" s="134" t="s">
        <v>1</v>
      </c>
      <c r="J4314" s="135">
        <v>403.33000000000004</v>
      </c>
      <c r="K4314" s="135">
        <v>403.33000000000004</v>
      </c>
      <c r="L4314" s="135">
        <v>189.76</v>
      </c>
      <c r="M4314" s="141" t="str">
        <f t="shared" si="135"/>
        <v>201605</v>
      </c>
    </row>
    <row r="4315" spans="1:13" x14ac:dyDescent="0.25">
      <c r="A4315" s="35" t="str">
        <f>VLOOKUP(B4315,ResCat!$A$2:$B$269,2,FALSE)</f>
        <v>HMOLG</v>
      </c>
      <c r="B4315" s="68" t="str">
        <f>IF(ISNA(VLOOKUP(C4315,COA!$A$2:$B$340,2,FALSE)),"XXX",VLOOKUP(C4315,COA!$A$2:$B$340,2,FALSE))</f>
        <v>L11</v>
      </c>
      <c r="C4315" s="149" t="str">
        <f t="shared" si="136"/>
        <v>0011-1004-0012</v>
      </c>
      <c r="D4315" s="134" t="s">
        <v>458</v>
      </c>
      <c r="E4315" s="134" t="s">
        <v>446</v>
      </c>
      <c r="F4315" s="134" t="s">
        <v>452</v>
      </c>
      <c r="G4315" s="134" t="s">
        <v>357</v>
      </c>
      <c r="H4315" s="134" t="s">
        <v>1023</v>
      </c>
      <c r="I4315" s="134" t="s">
        <v>3</v>
      </c>
      <c r="J4315" s="135">
        <v>227.54</v>
      </c>
      <c r="K4315" s="135">
        <v>101.52999999999999</v>
      </c>
      <c r="L4315" s="135">
        <v>101.52999999999999</v>
      </c>
      <c r="M4315" s="141" t="str">
        <f t="shared" si="135"/>
        <v>201606</v>
      </c>
    </row>
    <row r="4316" spans="1:13" x14ac:dyDescent="0.25">
      <c r="A4316" s="35" t="str">
        <f>VLOOKUP(B4316,ResCat!$A$2:$B$269,2,FALSE)</f>
        <v>HMOLG</v>
      </c>
      <c r="B4316" s="68" t="str">
        <f>IF(ISNA(VLOOKUP(C4316,COA!$A$2:$B$340,2,FALSE)),"XXX",VLOOKUP(C4316,COA!$A$2:$B$340,2,FALSE))</f>
        <v>L11</v>
      </c>
      <c r="C4316" s="149" t="str">
        <f t="shared" si="136"/>
        <v>0011-1004-0012</v>
      </c>
      <c r="D4316" s="134" t="s">
        <v>458</v>
      </c>
      <c r="E4316" s="134" t="s">
        <v>446</v>
      </c>
      <c r="F4316" s="134" t="s">
        <v>452</v>
      </c>
      <c r="G4316" s="134" t="s">
        <v>357</v>
      </c>
      <c r="H4316" s="134" t="s">
        <v>1023</v>
      </c>
      <c r="I4316" s="134" t="s">
        <v>2</v>
      </c>
      <c r="J4316" s="135">
        <v>-16964.240000000002</v>
      </c>
      <c r="K4316" s="135">
        <v>-3080.7499999999986</v>
      </c>
      <c r="L4316" s="135">
        <v>-3110.2699999999986</v>
      </c>
      <c r="M4316" s="141" t="str">
        <f t="shared" si="135"/>
        <v>201606</v>
      </c>
    </row>
    <row r="4317" spans="1:13" x14ac:dyDescent="0.25">
      <c r="A4317" s="35" t="str">
        <f>VLOOKUP(B4317,ResCat!$A$2:$B$269,2,FALSE)</f>
        <v>HMOLG</v>
      </c>
      <c r="B4317" s="68" t="str">
        <f>IF(ISNA(VLOOKUP(C4317,COA!$A$2:$B$340,2,FALSE)),"XXX",VLOOKUP(C4317,COA!$A$2:$B$340,2,FALSE))</f>
        <v>L11</v>
      </c>
      <c r="C4317" s="149" t="str">
        <f t="shared" si="136"/>
        <v>0011-1004-0012</v>
      </c>
      <c r="D4317" s="134" t="s">
        <v>458</v>
      </c>
      <c r="E4317" s="134" t="s">
        <v>446</v>
      </c>
      <c r="F4317" s="134" t="s">
        <v>452</v>
      </c>
      <c r="G4317" s="134" t="s">
        <v>357</v>
      </c>
      <c r="H4317" s="134" t="s">
        <v>1023</v>
      </c>
      <c r="I4317" s="134" t="s">
        <v>343</v>
      </c>
      <c r="J4317" s="135">
        <v>117.97</v>
      </c>
      <c r="K4317" s="135">
        <v>30.04</v>
      </c>
      <c r="L4317" s="135">
        <v>2.64</v>
      </c>
      <c r="M4317" s="141" t="str">
        <f t="shared" si="135"/>
        <v>201606</v>
      </c>
    </row>
    <row r="4318" spans="1:13" x14ac:dyDescent="0.25">
      <c r="A4318" s="35" t="str">
        <f>VLOOKUP(B4318,ResCat!$A$2:$B$269,2,FALSE)</f>
        <v>HMOLG</v>
      </c>
      <c r="B4318" s="68" t="str">
        <f>IF(ISNA(VLOOKUP(C4318,COA!$A$2:$B$340,2,FALSE)),"XXX",VLOOKUP(C4318,COA!$A$2:$B$340,2,FALSE))</f>
        <v>L11</v>
      </c>
      <c r="C4318" s="149" t="str">
        <f t="shared" si="136"/>
        <v>0011-1004-0012</v>
      </c>
      <c r="D4318" s="134" t="s">
        <v>458</v>
      </c>
      <c r="E4318" s="134" t="s">
        <v>446</v>
      </c>
      <c r="F4318" s="134" t="s">
        <v>452</v>
      </c>
      <c r="G4318" s="134" t="s">
        <v>357</v>
      </c>
      <c r="H4318" s="134" t="s">
        <v>1023</v>
      </c>
      <c r="I4318" s="134" t="s">
        <v>1</v>
      </c>
      <c r="J4318" s="135">
        <v>-2366.0599999999995</v>
      </c>
      <c r="K4318" s="135">
        <v>-312.55000000000018</v>
      </c>
      <c r="L4318" s="135">
        <v>-412.55000000000007</v>
      </c>
      <c r="M4318" s="141" t="str">
        <f t="shared" si="135"/>
        <v>201606</v>
      </c>
    </row>
    <row r="4319" spans="1:13" x14ac:dyDescent="0.25">
      <c r="A4319" s="35" t="str">
        <f>VLOOKUP(B4319,ResCat!$A$2:$B$269,2,FALSE)</f>
        <v>HMOLG</v>
      </c>
      <c r="B4319" s="68" t="str">
        <f>IF(ISNA(VLOOKUP(C4319,COA!$A$2:$B$340,2,FALSE)),"XXX",VLOOKUP(C4319,COA!$A$2:$B$340,2,FALSE))</f>
        <v>L11</v>
      </c>
      <c r="C4319" s="149" t="str">
        <f t="shared" si="136"/>
        <v>0011-1004-0012</v>
      </c>
      <c r="D4319" s="134" t="s">
        <v>458</v>
      </c>
      <c r="E4319" s="134" t="s">
        <v>446</v>
      </c>
      <c r="F4319" s="134" t="s">
        <v>452</v>
      </c>
      <c r="G4319" s="134" t="s">
        <v>314</v>
      </c>
      <c r="H4319" s="134" t="s">
        <v>1023</v>
      </c>
      <c r="I4319" s="134" t="s">
        <v>3</v>
      </c>
      <c r="J4319" s="135">
        <v>365.97999999999985</v>
      </c>
      <c r="K4319" s="135">
        <v>-1677.5400000000002</v>
      </c>
      <c r="L4319" s="135">
        <v>-1677.5400000000002</v>
      </c>
      <c r="M4319" s="141" t="str">
        <f t="shared" si="135"/>
        <v>201607</v>
      </c>
    </row>
    <row r="4320" spans="1:13" x14ac:dyDescent="0.25">
      <c r="A4320" s="35" t="str">
        <f>VLOOKUP(B4320,ResCat!$A$2:$B$269,2,FALSE)</f>
        <v>HMOLG</v>
      </c>
      <c r="B4320" s="68" t="str">
        <f>IF(ISNA(VLOOKUP(C4320,COA!$A$2:$B$340,2,FALSE)),"XXX",VLOOKUP(C4320,COA!$A$2:$B$340,2,FALSE))</f>
        <v>L11</v>
      </c>
      <c r="C4320" s="149" t="str">
        <f t="shared" si="136"/>
        <v>0011-1004-0012</v>
      </c>
      <c r="D4320" s="134" t="s">
        <v>458</v>
      </c>
      <c r="E4320" s="134" t="s">
        <v>446</v>
      </c>
      <c r="F4320" s="134" t="s">
        <v>452</v>
      </c>
      <c r="G4320" s="134" t="s">
        <v>314</v>
      </c>
      <c r="H4320" s="134" t="s">
        <v>1023</v>
      </c>
      <c r="I4320" s="134" t="s">
        <v>0</v>
      </c>
      <c r="J4320" s="135">
        <v>1.1652900866465643E-11</v>
      </c>
      <c r="K4320" s="135">
        <v>-1523.0599999999977</v>
      </c>
      <c r="L4320" s="135">
        <v>-1523.0599999999977</v>
      </c>
      <c r="M4320" s="141" t="str">
        <f t="shared" si="135"/>
        <v>201607</v>
      </c>
    </row>
    <row r="4321" spans="1:13" x14ac:dyDescent="0.25">
      <c r="A4321" s="35" t="str">
        <f>VLOOKUP(B4321,ResCat!$A$2:$B$269,2,FALSE)</f>
        <v>HMOLG</v>
      </c>
      <c r="B4321" s="68" t="str">
        <f>IF(ISNA(VLOOKUP(C4321,COA!$A$2:$B$340,2,FALSE)),"XXX",VLOOKUP(C4321,COA!$A$2:$B$340,2,FALSE))</f>
        <v>L11</v>
      </c>
      <c r="C4321" s="149" t="str">
        <f t="shared" si="136"/>
        <v>0011-1004-0012</v>
      </c>
      <c r="D4321" s="134" t="s">
        <v>458</v>
      </c>
      <c r="E4321" s="134" t="s">
        <v>446</v>
      </c>
      <c r="F4321" s="134" t="s">
        <v>452</v>
      </c>
      <c r="G4321" s="134" t="s">
        <v>314</v>
      </c>
      <c r="H4321" s="134" t="s">
        <v>1023</v>
      </c>
      <c r="I4321" s="134" t="s">
        <v>336</v>
      </c>
      <c r="J4321" s="135">
        <v>0.01</v>
      </c>
      <c r="K4321" s="135">
        <v>106.19</v>
      </c>
      <c r="L4321" s="135">
        <v>106.19</v>
      </c>
      <c r="M4321" s="141" t="str">
        <f t="shared" si="135"/>
        <v>201607</v>
      </c>
    </row>
    <row r="4322" spans="1:13" x14ac:dyDescent="0.25">
      <c r="A4322" s="35" t="str">
        <f>VLOOKUP(B4322,ResCat!$A$2:$B$269,2,FALSE)</f>
        <v>HMOLG</v>
      </c>
      <c r="B4322" s="68" t="str">
        <f>IF(ISNA(VLOOKUP(C4322,COA!$A$2:$B$340,2,FALSE)),"XXX",VLOOKUP(C4322,COA!$A$2:$B$340,2,FALSE))</f>
        <v>L11</v>
      </c>
      <c r="C4322" s="149" t="str">
        <f t="shared" si="136"/>
        <v>0011-1004-0012</v>
      </c>
      <c r="D4322" s="134" t="s">
        <v>458</v>
      </c>
      <c r="E4322" s="134" t="s">
        <v>446</v>
      </c>
      <c r="F4322" s="134" t="s">
        <v>452</v>
      </c>
      <c r="G4322" s="134" t="s">
        <v>314</v>
      </c>
      <c r="H4322" s="134" t="s">
        <v>1023</v>
      </c>
      <c r="I4322" s="134" t="s">
        <v>2</v>
      </c>
      <c r="J4322" s="135">
        <v>5180.88</v>
      </c>
      <c r="K4322" s="135">
        <v>1800.49</v>
      </c>
      <c r="L4322" s="135">
        <v>1780.49</v>
      </c>
      <c r="M4322" s="141" t="str">
        <f t="shared" si="135"/>
        <v>201607</v>
      </c>
    </row>
    <row r="4323" spans="1:13" x14ac:dyDescent="0.25">
      <c r="A4323" s="35" t="str">
        <f>VLOOKUP(B4323,ResCat!$A$2:$B$269,2,FALSE)</f>
        <v>HMOLG</v>
      </c>
      <c r="B4323" s="68" t="str">
        <f>IF(ISNA(VLOOKUP(C4323,COA!$A$2:$B$340,2,FALSE)),"XXX",VLOOKUP(C4323,COA!$A$2:$B$340,2,FALSE))</f>
        <v>L11</v>
      </c>
      <c r="C4323" s="149" t="str">
        <f t="shared" si="136"/>
        <v>0011-1004-0012</v>
      </c>
      <c r="D4323" s="134" t="s">
        <v>458</v>
      </c>
      <c r="E4323" s="134" t="s">
        <v>446</v>
      </c>
      <c r="F4323" s="134" t="s">
        <v>452</v>
      </c>
      <c r="G4323" s="134" t="s">
        <v>314</v>
      </c>
      <c r="H4323" s="134" t="s">
        <v>1023</v>
      </c>
      <c r="I4323" s="134" t="s">
        <v>343</v>
      </c>
      <c r="J4323" s="135">
        <v>324.95999999999998</v>
      </c>
      <c r="K4323" s="135">
        <v>278.48</v>
      </c>
      <c r="L4323" s="135">
        <v>144.29000000000002</v>
      </c>
      <c r="M4323" s="141" t="str">
        <f t="shared" si="135"/>
        <v>201607</v>
      </c>
    </row>
    <row r="4324" spans="1:13" x14ac:dyDescent="0.25">
      <c r="A4324" s="35" t="str">
        <f>VLOOKUP(B4324,ResCat!$A$2:$B$269,2,FALSE)</f>
        <v>HMOLG</v>
      </c>
      <c r="B4324" s="68" t="str">
        <f>IF(ISNA(VLOOKUP(C4324,COA!$A$2:$B$340,2,FALSE)),"XXX",VLOOKUP(C4324,COA!$A$2:$B$340,2,FALSE))</f>
        <v>L11</v>
      </c>
      <c r="C4324" s="149" t="str">
        <f t="shared" si="136"/>
        <v>0011-1004-0012</v>
      </c>
      <c r="D4324" s="134" t="s">
        <v>458</v>
      </c>
      <c r="E4324" s="134" t="s">
        <v>446</v>
      </c>
      <c r="F4324" s="134" t="s">
        <v>452</v>
      </c>
      <c r="G4324" s="134" t="s">
        <v>314</v>
      </c>
      <c r="H4324" s="134" t="s">
        <v>1023</v>
      </c>
      <c r="I4324" s="134" t="s">
        <v>1</v>
      </c>
      <c r="J4324" s="135">
        <v>863.16999999999985</v>
      </c>
      <c r="K4324" s="135">
        <v>1058.2399999999998</v>
      </c>
      <c r="L4324" s="135">
        <v>1382.8300000000002</v>
      </c>
      <c r="M4324" s="141" t="str">
        <f t="shared" si="135"/>
        <v>201607</v>
      </c>
    </row>
    <row r="4325" spans="1:13" x14ac:dyDescent="0.25">
      <c r="A4325" s="35" t="str">
        <f>VLOOKUP(B4325,ResCat!$A$2:$B$269,2,FALSE)</f>
        <v>HMOLG</v>
      </c>
      <c r="B4325" s="68" t="str">
        <f>IF(ISNA(VLOOKUP(C4325,COA!$A$2:$B$340,2,FALSE)),"XXX",VLOOKUP(C4325,COA!$A$2:$B$340,2,FALSE))</f>
        <v>L11</v>
      </c>
      <c r="C4325" s="149" t="str">
        <f t="shared" si="136"/>
        <v>0011-1004-0012</v>
      </c>
      <c r="D4325" s="134" t="s">
        <v>458</v>
      </c>
      <c r="E4325" s="134" t="s">
        <v>446</v>
      </c>
      <c r="F4325" s="134" t="s">
        <v>452</v>
      </c>
      <c r="G4325" s="134" t="s">
        <v>339</v>
      </c>
      <c r="H4325" s="134" t="s">
        <v>1023</v>
      </c>
      <c r="I4325" s="134" t="s">
        <v>3</v>
      </c>
      <c r="J4325" s="135">
        <v>66.53</v>
      </c>
      <c r="K4325" s="135">
        <v>52.07</v>
      </c>
      <c r="L4325" s="135">
        <v>52.07</v>
      </c>
      <c r="M4325" s="141" t="str">
        <f t="shared" si="135"/>
        <v>201608</v>
      </c>
    </row>
    <row r="4326" spans="1:13" x14ac:dyDescent="0.25">
      <c r="A4326" s="35" t="str">
        <f>VLOOKUP(B4326,ResCat!$A$2:$B$269,2,FALSE)</f>
        <v>HMOLG</v>
      </c>
      <c r="B4326" s="68" t="str">
        <f>IF(ISNA(VLOOKUP(C4326,COA!$A$2:$B$340,2,FALSE)),"XXX",VLOOKUP(C4326,COA!$A$2:$B$340,2,FALSE))</f>
        <v>L11</v>
      </c>
      <c r="C4326" s="149" t="str">
        <f t="shared" si="136"/>
        <v>0011-1004-0012</v>
      </c>
      <c r="D4326" s="134" t="s">
        <v>458</v>
      </c>
      <c r="E4326" s="134" t="s">
        <v>446</v>
      </c>
      <c r="F4326" s="134" t="s">
        <v>452</v>
      </c>
      <c r="G4326" s="134" t="s">
        <v>339</v>
      </c>
      <c r="H4326" s="134" t="s">
        <v>1023</v>
      </c>
      <c r="I4326" s="134" t="s">
        <v>0</v>
      </c>
      <c r="J4326" s="135">
        <v>10237.85</v>
      </c>
      <c r="K4326" s="135">
        <v>10237.85</v>
      </c>
      <c r="L4326" s="135">
        <v>9534.2800000000007</v>
      </c>
      <c r="M4326" s="141" t="str">
        <f t="shared" si="135"/>
        <v>201608</v>
      </c>
    </row>
    <row r="4327" spans="1:13" x14ac:dyDescent="0.25">
      <c r="A4327" s="35" t="str">
        <f>VLOOKUP(B4327,ResCat!$A$2:$B$269,2,FALSE)</f>
        <v>HMOLG</v>
      </c>
      <c r="B4327" s="68" t="str">
        <f>IF(ISNA(VLOOKUP(C4327,COA!$A$2:$B$340,2,FALSE)),"XXX",VLOOKUP(C4327,COA!$A$2:$B$340,2,FALSE))</f>
        <v>L11</v>
      </c>
      <c r="C4327" s="149" t="str">
        <f t="shared" si="136"/>
        <v>0011-1004-0012</v>
      </c>
      <c r="D4327" s="134" t="s">
        <v>458</v>
      </c>
      <c r="E4327" s="134" t="s">
        <v>446</v>
      </c>
      <c r="F4327" s="134" t="s">
        <v>452</v>
      </c>
      <c r="G4327" s="134" t="s">
        <v>339</v>
      </c>
      <c r="H4327" s="134" t="s">
        <v>1023</v>
      </c>
      <c r="I4327" s="134" t="s">
        <v>2</v>
      </c>
      <c r="J4327" s="135">
        <v>-5644.4399999999987</v>
      </c>
      <c r="K4327" s="135">
        <v>-2753.19</v>
      </c>
      <c r="L4327" s="135">
        <v>-2799.29</v>
      </c>
      <c r="M4327" s="141" t="str">
        <f t="shared" si="135"/>
        <v>201608</v>
      </c>
    </row>
    <row r="4328" spans="1:13" x14ac:dyDescent="0.25">
      <c r="A4328" s="35" t="str">
        <f>VLOOKUP(B4328,ResCat!$A$2:$B$269,2,FALSE)</f>
        <v>HMOLG</v>
      </c>
      <c r="B4328" s="68" t="str">
        <f>IF(ISNA(VLOOKUP(C4328,COA!$A$2:$B$340,2,FALSE)),"XXX",VLOOKUP(C4328,COA!$A$2:$B$340,2,FALSE))</f>
        <v>L11</v>
      </c>
      <c r="C4328" s="149" t="str">
        <f t="shared" si="136"/>
        <v>0011-1004-0012</v>
      </c>
      <c r="D4328" s="134" t="s">
        <v>458</v>
      </c>
      <c r="E4328" s="134" t="s">
        <v>446</v>
      </c>
      <c r="F4328" s="134" t="s">
        <v>452</v>
      </c>
      <c r="G4328" s="134" t="s">
        <v>339</v>
      </c>
      <c r="H4328" s="134" t="s">
        <v>1023</v>
      </c>
      <c r="I4328" s="134" t="s">
        <v>343</v>
      </c>
      <c r="J4328" s="135">
        <v>428.53</v>
      </c>
      <c r="K4328" s="135">
        <v>355.57</v>
      </c>
      <c r="L4328" s="135">
        <v>187.98000000000002</v>
      </c>
      <c r="M4328" s="141" t="str">
        <f t="shared" si="135"/>
        <v>201608</v>
      </c>
    </row>
    <row r="4329" spans="1:13" x14ac:dyDescent="0.25">
      <c r="A4329" s="35" t="str">
        <f>VLOOKUP(B4329,ResCat!$A$2:$B$269,2,FALSE)</f>
        <v>HMOLG</v>
      </c>
      <c r="B4329" s="68" t="str">
        <f>IF(ISNA(VLOOKUP(C4329,COA!$A$2:$B$340,2,FALSE)),"XXX",VLOOKUP(C4329,COA!$A$2:$B$340,2,FALSE))</f>
        <v>L11</v>
      </c>
      <c r="C4329" s="149" t="str">
        <f t="shared" si="136"/>
        <v>0011-1004-0012</v>
      </c>
      <c r="D4329" s="134" t="s">
        <v>458</v>
      </c>
      <c r="E4329" s="134" t="s">
        <v>446</v>
      </c>
      <c r="F4329" s="134" t="s">
        <v>452</v>
      </c>
      <c r="G4329" s="134" t="s">
        <v>339</v>
      </c>
      <c r="H4329" s="134" t="s">
        <v>1023</v>
      </c>
      <c r="I4329" s="134" t="s">
        <v>1</v>
      </c>
      <c r="J4329" s="135">
        <v>8417.9699999999993</v>
      </c>
      <c r="K4329" s="135">
        <v>1879.3100000000013</v>
      </c>
      <c r="L4329" s="135">
        <v>1688.8300000000017</v>
      </c>
      <c r="M4329" s="141" t="str">
        <f t="shared" si="135"/>
        <v>201608</v>
      </c>
    </row>
    <row r="4330" spans="1:13" x14ac:dyDescent="0.25">
      <c r="A4330" s="35" t="str">
        <f>VLOOKUP(B4330,ResCat!$A$2:$B$269,2,FALSE)</f>
        <v>HMOLG</v>
      </c>
      <c r="B4330" s="68" t="str">
        <f>IF(ISNA(VLOOKUP(C4330,COA!$A$2:$B$340,2,FALSE)),"XXX",VLOOKUP(C4330,COA!$A$2:$B$340,2,FALSE))</f>
        <v>L11</v>
      </c>
      <c r="C4330" s="149" t="str">
        <f t="shared" si="136"/>
        <v>0011-1004-0012</v>
      </c>
      <c r="D4330" s="134" t="s">
        <v>458</v>
      </c>
      <c r="E4330" s="134" t="s">
        <v>446</v>
      </c>
      <c r="F4330" s="134" t="s">
        <v>452</v>
      </c>
      <c r="G4330" s="134" t="s">
        <v>342</v>
      </c>
      <c r="H4330" s="134" t="s">
        <v>1023</v>
      </c>
      <c r="I4330" s="134" t="s">
        <v>3</v>
      </c>
      <c r="J4330" s="135">
        <v>26.85</v>
      </c>
      <c r="K4330" s="135">
        <v>12.39</v>
      </c>
      <c r="L4330" s="135">
        <v>12.39</v>
      </c>
      <c r="M4330" s="141" t="str">
        <f t="shared" si="135"/>
        <v>201609</v>
      </c>
    </row>
    <row r="4331" spans="1:13" x14ac:dyDescent="0.25">
      <c r="A4331" s="35" t="str">
        <f>VLOOKUP(B4331,ResCat!$A$2:$B$269,2,FALSE)</f>
        <v>HMOLG</v>
      </c>
      <c r="B4331" s="68" t="str">
        <f>IF(ISNA(VLOOKUP(C4331,COA!$A$2:$B$340,2,FALSE)),"XXX",VLOOKUP(C4331,COA!$A$2:$B$340,2,FALSE))</f>
        <v>L11</v>
      </c>
      <c r="C4331" s="149" t="str">
        <f t="shared" si="136"/>
        <v>0011-1004-0012</v>
      </c>
      <c r="D4331" s="134" t="s">
        <v>458</v>
      </c>
      <c r="E4331" s="134" t="s">
        <v>446</v>
      </c>
      <c r="F4331" s="134" t="s">
        <v>452</v>
      </c>
      <c r="G4331" s="134" t="s">
        <v>342</v>
      </c>
      <c r="H4331" s="134" t="s">
        <v>1023</v>
      </c>
      <c r="I4331" s="134" t="s">
        <v>2</v>
      </c>
      <c r="J4331" s="135">
        <v>963.6400000000001</v>
      </c>
      <c r="K4331" s="135">
        <v>852.29</v>
      </c>
      <c r="L4331" s="135">
        <v>812.29</v>
      </c>
      <c r="M4331" s="141" t="str">
        <f t="shared" si="135"/>
        <v>201609</v>
      </c>
    </row>
    <row r="4332" spans="1:13" x14ac:dyDescent="0.25">
      <c r="A4332" s="35" t="str">
        <f>VLOOKUP(B4332,ResCat!$A$2:$B$269,2,FALSE)</f>
        <v>HMOLG</v>
      </c>
      <c r="B4332" s="68" t="str">
        <f>IF(ISNA(VLOOKUP(C4332,COA!$A$2:$B$340,2,FALSE)),"XXX",VLOOKUP(C4332,COA!$A$2:$B$340,2,FALSE))</f>
        <v>L11</v>
      </c>
      <c r="C4332" s="149" t="str">
        <f t="shared" si="136"/>
        <v>0011-1004-0012</v>
      </c>
      <c r="D4332" s="134" t="s">
        <v>458</v>
      </c>
      <c r="E4332" s="134" t="s">
        <v>446</v>
      </c>
      <c r="F4332" s="134" t="s">
        <v>452</v>
      </c>
      <c r="G4332" s="134" t="s">
        <v>342</v>
      </c>
      <c r="H4332" s="134" t="s">
        <v>1023</v>
      </c>
      <c r="I4332" s="134" t="s">
        <v>343</v>
      </c>
      <c r="J4332" s="135">
        <v>296.43</v>
      </c>
      <c r="K4332" s="135">
        <v>240.08999999999997</v>
      </c>
      <c r="L4332" s="135">
        <v>173.68</v>
      </c>
      <c r="M4332" s="141" t="str">
        <f t="shared" si="135"/>
        <v>201609</v>
      </c>
    </row>
    <row r="4333" spans="1:13" x14ac:dyDescent="0.25">
      <c r="A4333" s="35" t="str">
        <f>VLOOKUP(B4333,ResCat!$A$2:$B$269,2,FALSE)</f>
        <v>HMOLG</v>
      </c>
      <c r="B4333" s="68" t="str">
        <f>IF(ISNA(VLOOKUP(C4333,COA!$A$2:$B$340,2,FALSE)),"XXX",VLOOKUP(C4333,COA!$A$2:$B$340,2,FALSE))</f>
        <v>L11</v>
      </c>
      <c r="C4333" s="149" t="str">
        <f t="shared" si="136"/>
        <v>0011-1004-0012</v>
      </c>
      <c r="D4333" s="134" t="s">
        <v>458</v>
      </c>
      <c r="E4333" s="134" t="s">
        <v>446</v>
      </c>
      <c r="F4333" s="134" t="s">
        <v>452</v>
      </c>
      <c r="G4333" s="134" t="s">
        <v>342</v>
      </c>
      <c r="H4333" s="134" t="s">
        <v>1023</v>
      </c>
      <c r="I4333" s="134" t="s">
        <v>1</v>
      </c>
      <c r="J4333" s="135">
        <v>-3695.62</v>
      </c>
      <c r="K4333" s="135">
        <v>-2644.6000000000008</v>
      </c>
      <c r="L4333" s="135">
        <v>-2286.4100000000008</v>
      </c>
      <c r="M4333" s="141" t="str">
        <f t="shared" si="135"/>
        <v>201609</v>
      </c>
    </row>
    <row r="4334" spans="1:13" x14ac:dyDescent="0.25">
      <c r="A4334" s="35" t="str">
        <f>VLOOKUP(B4334,ResCat!$A$2:$B$269,2,FALSE)</f>
        <v>HMOLG</v>
      </c>
      <c r="B4334" s="68" t="str">
        <f>IF(ISNA(VLOOKUP(C4334,COA!$A$2:$B$340,2,FALSE)),"XXX",VLOOKUP(C4334,COA!$A$2:$B$340,2,FALSE))</f>
        <v>L11</v>
      </c>
      <c r="C4334" s="149" t="str">
        <f t="shared" si="136"/>
        <v>0011-1004-0012</v>
      </c>
      <c r="D4334" s="134" t="s">
        <v>458</v>
      </c>
      <c r="E4334" s="134" t="s">
        <v>446</v>
      </c>
      <c r="F4334" s="134" t="s">
        <v>452</v>
      </c>
      <c r="G4334" s="134" t="s">
        <v>316</v>
      </c>
      <c r="H4334" s="134" t="s">
        <v>1023</v>
      </c>
      <c r="I4334" s="134" t="s">
        <v>3</v>
      </c>
      <c r="J4334" s="135">
        <v>1131.6200000000001</v>
      </c>
      <c r="K4334" s="135">
        <v>360.85</v>
      </c>
      <c r="L4334" s="135">
        <v>360.85</v>
      </c>
      <c r="M4334" s="141" t="str">
        <f t="shared" si="135"/>
        <v>201610</v>
      </c>
    </row>
    <row r="4335" spans="1:13" x14ac:dyDescent="0.25">
      <c r="A4335" s="35" t="str">
        <f>VLOOKUP(B4335,ResCat!$A$2:$B$269,2,FALSE)</f>
        <v>HMOLG</v>
      </c>
      <c r="B4335" s="68" t="str">
        <f>IF(ISNA(VLOOKUP(C4335,COA!$A$2:$B$340,2,FALSE)),"XXX",VLOOKUP(C4335,COA!$A$2:$B$340,2,FALSE))</f>
        <v>L11</v>
      </c>
      <c r="C4335" s="149" t="str">
        <f t="shared" si="136"/>
        <v>0011-1004-0012</v>
      </c>
      <c r="D4335" s="134" t="s">
        <v>458</v>
      </c>
      <c r="E4335" s="134" t="s">
        <v>446</v>
      </c>
      <c r="F4335" s="134" t="s">
        <v>452</v>
      </c>
      <c r="G4335" s="134" t="s">
        <v>316</v>
      </c>
      <c r="H4335" s="134" t="s">
        <v>1023</v>
      </c>
      <c r="I4335" s="134" t="s">
        <v>0</v>
      </c>
      <c r="J4335" s="135">
        <v>0</v>
      </c>
      <c r="K4335" s="135">
        <v>-52882.03</v>
      </c>
      <c r="L4335" s="135">
        <v>-52882.03</v>
      </c>
      <c r="M4335" s="141" t="str">
        <f t="shared" si="135"/>
        <v>201610</v>
      </c>
    </row>
    <row r="4336" spans="1:13" x14ac:dyDescent="0.25">
      <c r="A4336" s="35" t="str">
        <f>VLOOKUP(B4336,ResCat!$A$2:$B$269,2,FALSE)</f>
        <v>HMOLG</v>
      </c>
      <c r="B4336" s="68" t="str">
        <f>IF(ISNA(VLOOKUP(C4336,COA!$A$2:$B$340,2,FALSE)),"XXX",VLOOKUP(C4336,COA!$A$2:$B$340,2,FALSE))</f>
        <v>L11</v>
      </c>
      <c r="C4336" s="149" t="str">
        <f t="shared" si="136"/>
        <v>0011-1004-0012</v>
      </c>
      <c r="D4336" s="134" t="s">
        <v>458</v>
      </c>
      <c r="E4336" s="134" t="s">
        <v>446</v>
      </c>
      <c r="F4336" s="134" t="s">
        <v>452</v>
      </c>
      <c r="G4336" s="134" t="s">
        <v>316</v>
      </c>
      <c r="H4336" s="134" t="s">
        <v>1023</v>
      </c>
      <c r="I4336" s="134" t="s">
        <v>2</v>
      </c>
      <c r="J4336" s="135">
        <v>341.04</v>
      </c>
      <c r="K4336" s="135">
        <v>147.60000000000002</v>
      </c>
      <c r="L4336" s="135">
        <v>117.60000000000002</v>
      </c>
      <c r="M4336" s="141" t="str">
        <f t="shared" si="135"/>
        <v>201610</v>
      </c>
    </row>
    <row r="4337" spans="1:13" x14ac:dyDescent="0.25">
      <c r="A4337" s="35" t="str">
        <f>VLOOKUP(B4337,ResCat!$A$2:$B$269,2,FALSE)</f>
        <v>HMOLG</v>
      </c>
      <c r="B4337" s="68" t="str">
        <f>IF(ISNA(VLOOKUP(C4337,COA!$A$2:$B$340,2,FALSE)),"XXX",VLOOKUP(C4337,COA!$A$2:$B$340,2,FALSE))</f>
        <v>L11</v>
      </c>
      <c r="C4337" s="149" t="str">
        <f t="shared" si="136"/>
        <v>0011-1004-0012</v>
      </c>
      <c r="D4337" s="134" t="s">
        <v>458</v>
      </c>
      <c r="E4337" s="134" t="s">
        <v>446</v>
      </c>
      <c r="F4337" s="134" t="s">
        <v>452</v>
      </c>
      <c r="G4337" s="134" t="s">
        <v>316</v>
      </c>
      <c r="H4337" s="134" t="s">
        <v>1023</v>
      </c>
      <c r="I4337" s="134" t="s">
        <v>343</v>
      </c>
      <c r="J4337" s="135">
        <v>2065.7199999999998</v>
      </c>
      <c r="K4337" s="135">
        <v>1721.14</v>
      </c>
      <c r="L4337" s="135">
        <v>1529.31</v>
      </c>
      <c r="M4337" s="141" t="str">
        <f t="shared" si="135"/>
        <v>201610</v>
      </c>
    </row>
    <row r="4338" spans="1:13" x14ac:dyDescent="0.25">
      <c r="A4338" s="35" t="str">
        <f>VLOOKUP(B4338,ResCat!$A$2:$B$269,2,FALSE)</f>
        <v>HMOLG</v>
      </c>
      <c r="B4338" s="68" t="str">
        <f>IF(ISNA(VLOOKUP(C4338,COA!$A$2:$B$340,2,FALSE)),"XXX",VLOOKUP(C4338,COA!$A$2:$B$340,2,FALSE))</f>
        <v>L11</v>
      </c>
      <c r="C4338" s="149" t="str">
        <f t="shared" si="136"/>
        <v>0011-1004-0012</v>
      </c>
      <c r="D4338" s="134" t="s">
        <v>458</v>
      </c>
      <c r="E4338" s="134" t="s">
        <v>446</v>
      </c>
      <c r="F4338" s="134" t="s">
        <v>452</v>
      </c>
      <c r="G4338" s="134" t="s">
        <v>316</v>
      </c>
      <c r="H4338" s="134" t="s">
        <v>1023</v>
      </c>
      <c r="I4338" s="134" t="s">
        <v>1</v>
      </c>
      <c r="J4338" s="135">
        <v>-650.04999999999995</v>
      </c>
      <c r="K4338" s="135">
        <v>-153.93000000000046</v>
      </c>
      <c r="L4338" s="135">
        <v>-483.52999999999986</v>
      </c>
      <c r="M4338" s="141" t="str">
        <f t="shared" si="135"/>
        <v>201610</v>
      </c>
    </row>
    <row r="4339" spans="1:13" x14ac:dyDescent="0.25">
      <c r="A4339" s="35" t="str">
        <f>VLOOKUP(B4339,ResCat!$A$2:$B$269,2,FALSE)</f>
        <v>HMOLG</v>
      </c>
      <c r="B4339" s="68" t="str">
        <f>IF(ISNA(VLOOKUP(C4339,COA!$A$2:$B$340,2,FALSE)),"XXX",VLOOKUP(C4339,COA!$A$2:$B$340,2,FALSE))</f>
        <v>L11</v>
      </c>
      <c r="C4339" s="149" t="str">
        <f t="shared" si="136"/>
        <v>0011-1004-0012</v>
      </c>
      <c r="D4339" s="134" t="s">
        <v>458</v>
      </c>
      <c r="E4339" s="134" t="s">
        <v>446</v>
      </c>
      <c r="F4339" s="134" t="s">
        <v>452</v>
      </c>
      <c r="G4339" s="134" t="s">
        <v>318</v>
      </c>
      <c r="H4339" s="134" t="s">
        <v>1023</v>
      </c>
      <c r="I4339" s="134" t="s">
        <v>3</v>
      </c>
      <c r="J4339" s="135">
        <v>-1124.6300000000003</v>
      </c>
      <c r="K4339" s="135">
        <v>-47.17</v>
      </c>
      <c r="L4339" s="135">
        <v>-47.17</v>
      </c>
      <c r="M4339" s="141" t="str">
        <f t="shared" si="135"/>
        <v>201611</v>
      </c>
    </row>
    <row r="4340" spans="1:13" x14ac:dyDescent="0.25">
      <c r="A4340" s="35" t="str">
        <f>VLOOKUP(B4340,ResCat!$A$2:$B$269,2,FALSE)</f>
        <v>HMOLG</v>
      </c>
      <c r="B4340" s="68" t="str">
        <f>IF(ISNA(VLOOKUP(C4340,COA!$A$2:$B$340,2,FALSE)),"XXX",VLOOKUP(C4340,COA!$A$2:$B$340,2,FALSE))</f>
        <v>L11</v>
      </c>
      <c r="C4340" s="149" t="str">
        <f t="shared" si="136"/>
        <v>0011-1004-0012</v>
      </c>
      <c r="D4340" s="134" t="s">
        <v>458</v>
      </c>
      <c r="E4340" s="134" t="s">
        <v>446</v>
      </c>
      <c r="F4340" s="134" t="s">
        <v>452</v>
      </c>
      <c r="G4340" s="134" t="s">
        <v>318</v>
      </c>
      <c r="H4340" s="134" t="s">
        <v>1023</v>
      </c>
      <c r="I4340" s="134" t="s">
        <v>0</v>
      </c>
      <c r="J4340" s="135">
        <v>4811.24</v>
      </c>
      <c r="K4340" s="135">
        <v>2943.63</v>
      </c>
      <c r="L4340" s="135">
        <v>2693.63</v>
      </c>
      <c r="M4340" s="141" t="str">
        <f t="shared" si="135"/>
        <v>201611</v>
      </c>
    </row>
    <row r="4341" spans="1:13" x14ac:dyDescent="0.25">
      <c r="A4341" s="35" t="str">
        <f>VLOOKUP(B4341,ResCat!$A$2:$B$269,2,FALSE)</f>
        <v>HMOLG</v>
      </c>
      <c r="B4341" s="68" t="str">
        <f>IF(ISNA(VLOOKUP(C4341,COA!$A$2:$B$340,2,FALSE)),"XXX",VLOOKUP(C4341,COA!$A$2:$B$340,2,FALSE))</f>
        <v>L11</v>
      </c>
      <c r="C4341" s="149" t="str">
        <f t="shared" si="136"/>
        <v>0011-1004-0012</v>
      </c>
      <c r="D4341" s="134" t="s">
        <v>458</v>
      </c>
      <c r="E4341" s="134" t="s">
        <v>446</v>
      </c>
      <c r="F4341" s="134" t="s">
        <v>452</v>
      </c>
      <c r="G4341" s="134" t="s">
        <v>318</v>
      </c>
      <c r="H4341" s="134" t="s">
        <v>1023</v>
      </c>
      <c r="I4341" s="134" t="s">
        <v>2</v>
      </c>
      <c r="J4341" s="135">
        <v>6612.79</v>
      </c>
      <c r="K4341" s="135">
        <v>-2165.3500000000008</v>
      </c>
      <c r="L4341" s="135">
        <v>-2300.3500000000008</v>
      </c>
      <c r="M4341" s="141" t="str">
        <f t="shared" si="135"/>
        <v>201611</v>
      </c>
    </row>
    <row r="4342" spans="1:13" x14ac:dyDescent="0.25">
      <c r="A4342" s="35" t="str">
        <f>VLOOKUP(B4342,ResCat!$A$2:$B$269,2,FALSE)</f>
        <v>HMOLG</v>
      </c>
      <c r="B4342" s="68" t="str">
        <f>IF(ISNA(VLOOKUP(C4342,COA!$A$2:$B$340,2,FALSE)),"XXX",VLOOKUP(C4342,COA!$A$2:$B$340,2,FALSE))</f>
        <v>L11</v>
      </c>
      <c r="C4342" s="149" t="str">
        <f t="shared" si="136"/>
        <v>0011-1004-0012</v>
      </c>
      <c r="D4342" s="134" t="s">
        <v>458</v>
      </c>
      <c r="E4342" s="134" t="s">
        <v>446</v>
      </c>
      <c r="F4342" s="134" t="s">
        <v>452</v>
      </c>
      <c r="G4342" s="134" t="s">
        <v>318</v>
      </c>
      <c r="H4342" s="134" t="s">
        <v>1023</v>
      </c>
      <c r="I4342" s="134" t="s">
        <v>343</v>
      </c>
      <c r="J4342" s="135">
        <v>1339.03</v>
      </c>
      <c r="K4342" s="135">
        <v>1154.3599999999999</v>
      </c>
      <c r="L4342" s="135">
        <v>1099.3599999999999</v>
      </c>
      <c r="M4342" s="141" t="str">
        <f t="shared" si="135"/>
        <v>201611</v>
      </c>
    </row>
    <row r="4343" spans="1:13" x14ac:dyDescent="0.25">
      <c r="A4343" s="35" t="str">
        <f>VLOOKUP(B4343,ResCat!$A$2:$B$269,2,FALSE)</f>
        <v>HMOLG</v>
      </c>
      <c r="B4343" s="68" t="str">
        <f>IF(ISNA(VLOOKUP(C4343,COA!$A$2:$B$340,2,FALSE)),"XXX",VLOOKUP(C4343,COA!$A$2:$B$340,2,FALSE))</f>
        <v>L11</v>
      </c>
      <c r="C4343" s="149" t="str">
        <f t="shared" si="136"/>
        <v>0011-1004-0012</v>
      </c>
      <c r="D4343" s="134" t="s">
        <v>458</v>
      </c>
      <c r="E4343" s="134" t="s">
        <v>446</v>
      </c>
      <c r="F4343" s="134" t="s">
        <v>452</v>
      </c>
      <c r="G4343" s="134" t="s">
        <v>318</v>
      </c>
      <c r="H4343" s="134" t="s">
        <v>1023</v>
      </c>
      <c r="I4343" s="134" t="s">
        <v>1</v>
      </c>
      <c r="J4343" s="135">
        <v>14124.35</v>
      </c>
      <c r="K4343" s="135">
        <v>-5079.6400000000021</v>
      </c>
      <c r="L4343" s="135">
        <v>-5388.13</v>
      </c>
      <c r="M4343" s="141" t="str">
        <f t="shared" si="135"/>
        <v>201611</v>
      </c>
    </row>
    <row r="4344" spans="1:13" x14ac:dyDescent="0.25">
      <c r="A4344" s="35" t="str">
        <f>VLOOKUP(B4344,ResCat!$A$2:$B$269,2,FALSE)</f>
        <v>HMOLG</v>
      </c>
      <c r="B4344" s="68" t="str">
        <f>IF(ISNA(VLOOKUP(C4344,COA!$A$2:$B$340,2,FALSE)),"XXX",VLOOKUP(C4344,COA!$A$2:$B$340,2,FALSE))</f>
        <v>L11</v>
      </c>
      <c r="C4344" s="149" t="str">
        <f t="shared" si="136"/>
        <v>0011-1004-0012</v>
      </c>
      <c r="D4344" s="134" t="s">
        <v>458</v>
      </c>
      <c r="E4344" s="134" t="s">
        <v>446</v>
      </c>
      <c r="F4344" s="134" t="s">
        <v>452</v>
      </c>
      <c r="G4344" s="134" t="s">
        <v>320</v>
      </c>
      <c r="H4344" s="134" t="s">
        <v>1023</v>
      </c>
      <c r="I4344" s="134" t="s">
        <v>3</v>
      </c>
      <c r="J4344" s="135">
        <v>2156.2300000000005</v>
      </c>
      <c r="K4344" s="135">
        <v>531.79</v>
      </c>
      <c r="L4344" s="135">
        <v>533.26</v>
      </c>
      <c r="M4344" s="141" t="str">
        <f t="shared" si="135"/>
        <v>201612</v>
      </c>
    </row>
    <row r="4345" spans="1:13" x14ac:dyDescent="0.25">
      <c r="A4345" s="35" t="str">
        <f>VLOOKUP(B4345,ResCat!$A$2:$B$269,2,FALSE)</f>
        <v>HMOLG</v>
      </c>
      <c r="B4345" s="68" t="str">
        <f>IF(ISNA(VLOOKUP(C4345,COA!$A$2:$B$340,2,FALSE)),"XXX",VLOOKUP(C4345,COA!$A$2:$B$340,2,FALSE))</f>
        <v>L11</v>
      </c>
      <c r="C4345" s="149" t="str">
        <f t="shared" si="136"/>
        <v>0011-1004-0012</v>
      </c>
      <c r="D4345" s="134" t="s">
        <v>458</v>
      </c>
      <c r="E4345" s="134" t="s">
        <v>446</v>
      </c>
      <c r="F4345" s="134" t="s">
        <v>452</v>
      </c>
      <c r="G4345" s="134" t="s">
        <v>320</v>
      </c>
      <c r="H4345" s="134" t="s">
        <v>1023</v>
      </c>
      <c r="I4345" s="134" t="s">
        <v>0</v>
      </c>
      <c r="J4345" s="135">
        <v>-11556.160000000002</v>
      </c>
      <c r="K4345" s="135">
        <v>-8234</v>
      </c>
      <c r="L4345" s="135">
        <v>-6666.5</v>
      </c>
      <c r="M4345" s="141" t="str">
        <f t="shared" si="135"/>
        <v>201612</v>
      </c>
    </row>
    <row r="4346" spans="1:13" x14ac:dyDescent="0.25">
      <c r="A4346" s="35" t="str">
        <f>VLOOKUP(B4346,ResCat!$A$2:$B$269,2,FALSE)</f>
        <v>HMOLG</v>
      </c>
      <c r="B4346" s="68" t="str">
        <f>IF(ISNA(VLOOKUP(C4346,COA!$A$2:$B$340,2,FALSE)),"XXX",VLOOKUP(C4346,COA!$A$2:$B$340,2,FALSE))</f>
        <v>L11</v>
      </c>
      <c r="C4346" s="149" t="str">
        <f t="shared" si="136"/>
        <v>0011-1004-0012</v>
      </c>
      <c r="D4346" s="134" t="s">
        <v>458</v>
      </c>
      <c r="E4346" s="134" t="s">
        <v>446</v>
      </c>
      <c r="F4346" s="134" t="s">
        <v>452</v>
      </c>
      <c r="G4346" s="134" t="s">
        <v>320</v>
      </c>
      <c r="H4346" s="134" t="s">
        <v>1023</v>
      </c>
      <c r="I4346" s="134" t="s">
        <v>2</v>
      </c>
      <c r="J4346" s="135">
        <v>28545.450000000004</v>
      </c>
      <c r="K4346" s="135">
        <v>17267.560000000005</v>
      </c>
      <c r="L4346" s="135">
        <v>17508.53</v>
      </c>
      <c r="M4346" s="141" t="str">
        <f t="shared" si="135"/>
        <v>201612</v>
      </c>
    </row>
    <row r="4347" spans="1:13" x14ac:dyDescent="0.25">
      <c r="A4347" s="35" t="str">
        <f>VLOOKUP(B4347,ResCat!$A$2:$B$269,2,FALSE)</f>
        <v>HMOLG</v>
      </c>
      <c r="B4347" s="68" t="str">
        <f>IF(ISNA(VLOOKUP(C4347,COA!$A$2:$B$340,2,FALSE)),"XXX",VLOOKUP(C4347,COA!$A$2:$B$340,2,FALSE))</f>
        <v>L11</v>
      </c>
      <c r="C4347" s="149" t="str">
        <f t="shared" si="136"/>
        <v>0011-1004-0012</v>
      </c>
      <c r="D4347" s="134" t="s">
        <v>458</v>
      </c>
      <c r="E4347" s="134" t="s">
        <v>446</v>
      </c>
      <c r="F4347" s="134" t="s">
        <v>452</v>
      </c>
      <c r="G4347" s="134" t="s">
        <v>320</v>
      </c>
      <c r="H4347" s="134" t="s">
        <v>1023</v>
      </c>
      <c r="I4347" s="134" t="s">
        <v>343</v>
      </c>
      <c r="J4347" s="135">
        <v>1680.6000000000001</v>
      </c>
      <c r="K4347" s="135">
        <v>1456.34</v>
      </c>
      <c r="L4347" s="135">
        <v>1353.75</v>
      </c>
      <c r="M4347" s="141" t="str">
        <f t="shared" si="135"/>
        <v>201612</v>
      </c>
    </row>
    <row r="4348" spans="1:13" x14ac:dyDescent="0.25">
      <c r="A4348" s="35" t="str">
        <f>VLOOKUP(B4348,ResCat!$A$2:$B$269,2,FALSE)</f>
        <v>HMOLG</v>
      </c>
      <c r="B4348" s="68" t="str">
        <f>IF(ISNA(VLOOKUP(C4348,COA!$A$2:$B$340,2,FALSE)),"XXX",VLOOKUP(C4348,COA!$A$2:$B$340,2,FALSE))</f>
        <v>L11</v>
      </c>
      <c r="C4348" s="149" t="str">
        <f t="shared" si="136"/>
        <v>0011-1004-0012</v>
      </c>
      <c r="D4348" s="134" t="s">
        <v>458</v>
      </c>
      <c r="E4348" s="134" t="s">
        <v>446</v>
      </c>
      <c r="F4348" s="134" t="s">
        <v>452</v>
      </c>
      <c r="G4348" s="134" t="s">
        <v>320</v>
      </c>
      <c r="H4348" s="134" t="s">
        <v>1023</v>
      </c>
      <c r="I4348" s="134" t="s">
        <v>1</v>
      </c>
      <c r="J4348" s="135">
        <v>59.600000000000364</v>
      </c>
      <c r="K4348" s="135">
        <v>-258.5399999999994</v>
      </c>
      <c r="L4348" s="135">
        <v>-318.13999999999976</v>
      </c>
      <c r="M4348" s="141" t="str">
        <f t="shared" si="135"/>
        <v>201612</v>
      </c>
    </row>
    <row r="4349" spans="1:13" x14ac:dyDescent="0.25">
      <c r="A4349" s="35" t="str">
        <f>VLOOKUP(B4349,ResCat!$A$2:$B$269,2,FALSE)</f>
        <v>HMOLG</v>
      </c>
      <c r="B4349" s="68" t="str">
        <f>IF(ISNA(VLOOKUP(C4349,COA!$A$2:$B$340,2,FALSE)),"XXX",VLOOKUP(C4349,COA!$A$2:$B$340,2,FALSE))</f>
        <v>L11</v>
      </c>
      <c r="C4349" s="149" t="str">
        <f t="shared" si="136"/>
        <v>0011-1004-0012</v>
      </c>
      <c r="D4349" s="134" t="s">
        <v>458</v>
      </c>
      <c r="E4349" s="134" t="s">
        <v>446</v>
      </c>
      <c r="F4349" s="134" t="s">
        <v>452</v>
      </c>
      <c r="G4349" s="134" t="s">
        <v>322</v>
      </c>
      <c r="H4349" s="134" t="s">
        <v>1023</v>
      </c>
      <c r="I4349" s="134" t="s">
        <v>3</v>
      </c>
      <c r="J4349" s="135">
        <v>-902</v>
      </c>
      <c r="K4349" s="135">
        <v>-1077.21</v>
      </c>
      <c r="L4349" s="135">
        <v>-789.71</v>
      </c>
      <c r="M4349" s="141" t="str">
        <f t="shared" si="135"/>
        <v>201701</v>
      </c>
    </row>
    <row r="4350" spans="1:13" x14ac:dyDescent="0.25">
      <c r="A4350" s="35" t="str">
        <f>VLOOKUP(B4350,ResCat!$A$2:$B$269,2,FALSE)</f>
        <v>HMOLG</v>
      </c>
      <c r="B4350" s="68" t="str">
        <f>IF(ISNA(VLOOKUP(C4350,COA!$A$2:$B$340,2,FALSE)),"XXX",VLOOKUP(C4350,COA!$A$2:$B$340,2,FALSE))</f>
        <v>L11</v>
      </c>
      <c r="C4350" s="149" t="str">
        <f t="shared" si="136"/>
        <v>0011-1004-0012</v>
      </c>
      <c r="D4350" s="134" t="s">
        <v>458</v>
      </c>
      <c r="E4350" s="134" t="s">
        <v>446</v>
      </c>
      <c r="F4350" s="134" t="s">
        <v>452</v>
      </c>
      <c r="G4350" s="134" t="s">
        <v>322</v>
      </c>
      <c r="H4350" s="134" t="s">
        <v>1023</v>
      </c>
      <c r="I4350" s="134" t="s">
        <v>0</v>
      </c>
      <c r="J4350" s="135">
        <v>-8165.3999999999942</v>
      </c>
      <c r="K4350" s="135">
        <v>-5494.439999999996</v>
      </c>
      <c r="L4350" s="135">
        <v>-3704.4799999999968</v>
      </c>
      <c r="M4350" s="141" t="str">
        <f t="shared" si="135"/>
        <v>201701</v>
      </c>
    </row>
    <row r="4351" spans="1:13" x14ac:dyDescent="0.25">
      <c r="A4351" s="35" t="str">
        <f>VLOOKUP(B4351,ResCat!$A$2:$B$269,2,FALSE)</f>
        <v>HMOLG</v>
      </c>
      <c r="B4351" s="68" t="str">
        <f>IF(ISNA(VLOOKUP(C4351,COA!$A$2:$B$340,2,FALSE)),"XXX",VLOOKUP(C4351,COA!$A$2:$B$340,2,FALSE))</f>
        <v>L11</v>
      </c>
      <c r="C4351" s="149" t="str">
        <f t="shared" si="136"/>
        <v>0011-1004-0012</v>
      </c>
      <c r="D4351" s="134" t="s">
        <v>458</v>
      </c>
      <c r="E4351" s="134" t="s">
        <v>446</v>
      </c>
      <c r="F4351" s="134" t="s">
        <v>452</v>
      </c>
      <c r="G4351" s="134" t="s">
        <v>322</v>
      </c>
      <c r="H4351" s="134" t="s">
        <v>1023</v>
      </c>
      <c r="I4351" s="134" t="s">
        <v>2</v>
      </c>
      <c r="J4351" s="135">
        <v>3310.05</v>
      </c>
      <c r="K4351" s="135">
        <v>2166.5700000000002</v>
      </c>
      <c r="L4351" s="135">
        <v>2025.6600000000003</v>
      </c>
      <c r="M4351" s="141" t="str">
        <f t="shared" si="135"/>
        <v>201701</v>
      </c>
    </row>
    <row r="4352" spans="1:13" x14ac:dyDescent="0.25">
      <c r="A4352" s="35" t="str">
        <f>VLOOKUP(B4352,ResCat!$A$2:$B$269,2,FALSE)</f>
        <v>HMOLG</v>
      </c>
      <c r="B4352" s="68" t="str">
        <f>IF(ISNA(VLOOKUP(C4352,COA!$A$2:$B$340,2,FALSE)),"XXX",VLOOKUP(C4352,COA!$A$2:$B$340,2,FALSE))</f>
        <v>L11</v>
      </c>
      <c r="C4352" s="149" t="str">
        <f t="shared" si="136"/>
        <v>0011-1004-0012</v>
      </c>
      <c r="D4352" s="134" t="s">
        <v>458</v>
      </c>
      <c r="E4352" s="134" t="s">
        <v>446</v>
      </c>
      <c r="F4352" s="134" t="s">
        <v>452</v>
      </c>
      <c r="G4352" s="134" t="s">
        <v>322</v>
      </c>
      <c r="H4352" s="134" t="s">
        <v>1023</v>
      </c>
      <c r="I4352" s="134" t="s">
        <v>1</v>
      </c>
      <c r="J4352" s="135">
        <v>2954.3499999999995</v>
      </c>
      <c r="K4352" s="135">
        <v>-5705.0700000000052</v>
      </c>
      <c r="L4352" s="135">
        <v>-5723.8400000000038</v>
      </c>
      <c r="M4352" s="141" t="str">
        <f t="shared" si="135"/>
        <v>201701</v>
      </c>
    </row>
    <row r="4353" spans="1:13" x14ac:dyDescent="0.25">
      <c r="A4353" s="35" t="str">
        <f>VLOOKUP(B4353,ResCat!$A$2:$B$269,2,FALSE)</f>
        <v>HMOLG</v>
      </c>
      <c r="B4353" s="68" t="str">
        <f>IF(ISNA(VLOOKUP(C4353,COA!$A$2:$B$340,2,FALSE)),"XXX",VLOOKUP(C4353,COA!$A$2:$B$340,2,FALSE))</f>
        <v>L11</v>
      </c>
      <c r="C4353" s="149" t="str">
        <f t="shared" si="136"/>
        <v>0011-1004-0012</v>
      </c>
      <c r="D4353" s="134" t="s">
        <v>458</v>
      </c>
      <c r="E4353" s="134" t="s">
        <v>446</v>
      </c>
      <c r="F4353" s="134" t="s">
        <v>452</v>
      </c>
      <c r="G4353" s="134" t="s">
        <v>324</v>
      </c>
      <c r="H4353" s="134" t="s">
        <v>1023</v>
      </c>
      <c r="I4353" s="134" t="s">
        <v>3</v>
      </c>
      <c r="J4353" s="135">
        <v>-1750.9500000000003</v>
      </c>
      <c r="K4353" s="135">
        <v>-2995.17</v>
      </c>
      <c r="L4353" s="135">
        <v>-2469.04</v>
      </c>
      <c r="M4353" s="141" t="str">
        <f t="shared" si="135"/>
        <v>201702</v>
      </c>
    </row>
    <row r="4354" spans="1:13" x14ac:dyDescent="0.25">
      <c r="A4354" s="35" t="str">
        <f>VLOOKUP(B4354,ResCat!$A$2:$B$269,2,FALSE)</f>
        <v>HMOLG</v>
      </c>
      <c r="B4354" s="68" t="str">
        <f>IF(ISNA(VLOOKUP(C4354,COA!$A$2:$B$340,2,FALSE)),"XXX",VLOOKUP(C4354,COA!$A$2:$B$340,2,FALSE))</f>
        <v>L11</v>
      </c>
      <c r="C4354" s="149" t="str">
        <f t="shared" si="136"/>
        <v>0011-1004-0012</v>
      </c>
      <c r="D4354" s="134" t="s">
        <v>458</v>
      </c>
      <c r="E4354" s="134" t="s">
        <v>446</v>
      </c>
      <c r="F4354" s="134" t="s">
        <v>452</v>
      </c>
      <c r="G4354" s="134" t="s">
        <v>324</v>
      </c>
      <c r="H4354" s="134" t="s">
        <v>1023</v>
      </c>
      <c r="I4354" s="134" t="s">
        <v>0</v>
      </c>
      <c r="J4354" s="135">
        <v>-179719.05000000002</v>
      </c>
      <c r="K4354" s="135">
        <v>16286.17</v>
      </c>
      <c r="L4354" s="135">
        <v>34982.17</v>
      </c>
      <c r="M4354" s="141" t="str">
        <f t="shared" si="135"/>
        <v>201702</v>
      </c>
    </row>
    <row r="4355" spans="1:13" x14ac:dyDescent="0.25">
      <c r="A4355" s="35" t="str">
        <f>VLOOKUP(B4355,ResCat!$A$2:$B$269,2,FALSE)</f>
        <v>HMOLG</v>
      </c>
      <c r="B4355" s="68" t="str">
        <f>IF(ISNA(VLOOKUP(C4355,COA!$A$2:$B$340,2,FALSE)),"XXX",VLOOKUP(C4355,COA!$A$2:$B$340,2,FALSE))</f>
        <v>L11</v>
      </c>
      <c r="C4355" s="149" t="str">
        <f t="shared" si="136"/>
        <v>0011-1004-0012</v>
      </c>
      <c r="D4355" s="134" t="s">
        <v>458</v>
      </c>
      <c r="E4355" s="134" t="s">
        <v>446</v>
      </c>
      <c r="F4355" s="134" t="s">
        <v>452</v>
      </c>
      <c r="G4355" s="134" t="s">
        <v>324</v>
      </c>
      <c r="H4355" s="134" t="s">
        <v>1023</v>
      </c>
      <c r="I4355" s="134" t="s">
        <v>2</v>
      </c>
      <c r="J4355" s="135">
        <v>12719.869999999999</v>
      </c>
      <c r="K4355" s="135">
        <v>4062.24</v>
      </c>
      <c r="L4355" s="135">
        <v>3982.24</v>
      </c>
      <c r="M4355" s="141" t="str">
        <f t="shared" si="135"/>
        <v>201702</v>
      </c>
    </row>
    <row r="4356" spans="1:13" x14ac:dyDescent="0.25">
      <c r="A4356" s="35" t="str">
        <f>VLOOKUP(B4356,ResCat!$A$2:$B$269,2,FALSE)</f>
        <v>HMOLG</v>
      </c>
      <c r="B4356" s="68" t="str">
        <f>IF(ISNA(VLOOKUP(C4356,COA!$A$2:$B$340,2,FALSE)),"XXX",VLOOKUP(C4356,COA!$A$2:$B$340,2,FALSE))</f>
        <v>L11</v>
      </c>
      <c r="C4356" s="149" t="str">
        <f t="shared" si="136"/>
        <v>0011-1004-0012</v>
      </c>
      <c r="D4356" s="134" t="s">
        <v>458</v>
      </c>
      <c r="E4356" s="134" t="s">
        <v>446</v>
      </c>
      <c r="F4356" s="134" t="s">
        <v>452</v>
      </c>
      <c r="G4356" s="134" t="s">
        <v>324</v>
      </c>
      <c r="H4356" s="134" t="s">
        <v>1023</v>
      </c>
      <c r="I4356" s="134" t="s">
        <v>1</v>
      </c>
      <c r="J4356" s="135">
        <v>-38052</v>
      </c>
      <c r="K4356" s="135">
        <v>-20264.169999999998</v>
      </c>
      <c r="L4356" s="135">
        <v>-20234.169999999998</v>
      </c>
      <c r="M4356" s="141" t="str">
        <f t="shared" ref="M4356:M4419" si="137">IF(G4356&lt;$M$1,$M$1,G4356)</f>
        <v>201702</v>
      </c>
    </row>
    <row r="4357" spans="1:13" x14ac:dyDescent="0.25">
      <c r="A4357" s="35" t="str">
        <f>VLOOKUP(B4357,ResCat!$A$2:$B$269,2,FALSE)</f>
        <v>HMOLG</v>
      </c>
      <c r="B4357" s="68" t="str">
        <f>IF(ISNA(VLOOKUP(C4357,COA!$A$2:$B$340,2,FALSE)),"XXX",VLOOKUP(C4357,COA!$A$2:$B$340,2,FALSE))</f>
        <v>L11</v>
      </c>
      <c r="C4357" s="149" t="str">
        <f t="shared" ref="C4357:C4420" si="138">D4357&amp;"-"&amp;E4357&amp;"-"&amp;F4357</f>
        <v>0011-1004-0012</v>
      </c>
      <c r="D4357" s="134" t="s">
        <v>458</v>
      </c>
      <c r="E4357" s="134" t="s">
        <v>446</v>
      </c>
      <c r="F4357" s="134" t="s">
        <v>452</v>
      </c>
      <c r="G4357" s="134" t="s">
        <v>326</v>
      </c>
      <c r="H4357" s="134" t="s">
        <v>1023</v>
      </c>
      <c r="I4357" s="134" t="s">
        <v>3</v>
      </c>
      <c r="J4357" s="135">
        <v>7370.9000000000024</v>
      </c>
      <c r="K4357" s="135">
        <v>5826.14</v>
      </c>
      <c r="L4357" s="135">
        <v>6515.88</v>
      </c>
      <c r="M4357" s="141" t="str">
        <f t="shared" si="137"/>
        <v>201703</v>
      </c>
    </row>
    <row r="4358" spans="1:13" x14ac:dyDescent="0.25">
      <c r="A4358" s="35" t="str">
        <f>VLOOKUP(B4358,ResCat!$A$2:$B$269,2,FALSE)</f>
        <v>HMOLG</v>
      </c>
      <c r="B4358" s="68" t="str">
        <f>IF(ISNA(VLOOKUP(C4358,COA!$A$2:$B$340,2,FALSE)),"XXX",VLOOKUP(C4358,COA!$A$2:$B$340,2,FALSE))</f>
        <v>L11</v>
      </c>
      <c r="C4358" s="149" t="str">
        <f t="shared" si="138"/>
        <v>0011-1004-0012</v>
      </c>
      <c r="D4358" s="134" t="s">
        <v>458</v>
      </c>
      <c r="E4358" s="134" t="s">
        <v>446</v>
      </c>
      <c r="F4358" s="134" t="s">
        <v>452</v>
      </c>
      <c r="G4358" s="134" t="s">
        <v>326</v>
      </c>
      <c r="H4358" s="134" t="s">
        <v>1023</v>
      </c>
      <c r="I4358" s="134" t="s">
        <v>0</v>
      </c>
      <c r="J4358" s="135">
        <v>47727.31</v>
      </c>
      <c r="K4358" s="135">
        <v>51733.31</v>
      </c>
      <c r="L4358" s="135">
        <v>51733.31</v>
      </c>
      <c r="M4358" s="141" t="str">
        <f t="shared" si="137"/>
        <v>201703</v>
      </c>
    </row>
    <row r="4359" spans="1:13" x14ac:dyDescent="0.25">
      <c r="A4359" s="35" t="str">
        <f>VLOOKUP(B4359,ResCat!$A$2:$B$269,2,FALSE)</f>
        <v>HMOLG</v>
      </c>
      <c r="B4359" s="68" t="str">
        <f>IF(ISNA(VLOOKUP(C4359,COA!$A$2:$B$340,2,FALSE)),"XXX",VLOOKUP(C4359,COA!$A$2:$B$340,2,FALSE))</f>
        <v>L11</v>
      </c>
      <c r="C4359" s="149" t="str">
        <f t="shared" si="138"/>
        <v>0011-1004-0012</v>
      </c>
      <c r="D4359" s="134" t="s">
        <v>458</v>
      </c>
      <c r="E4359" s="134" t="s">
        <v>446</v>
      </c>
      <c r="F4359" s="134" t="s">
        <v>452</v>
      </c>
      <c r="G4359" s="134" t="s">
        <v>326</v>
      </c>
      <c r="H4359" s="134" t="s">
        <v>1023</v>
      </c>
      <c r="I4359" s="134" t="s">
        <v>2</v>
      </c>
      <c r="J4359" s="135">
        <v>8545.33</v>
      </c>
      <c r="K4359" s="135">
        <v>3665.04</v>
      </c>
      <c r="L4359" s="135">
        <v>3682.2999999999997</v>
      </c>
      <c r="M4359" s="141" t="str">
        <f t="shared" si="137"/>
        <v>201703</v>
      </c>
    </row>
    <row r="4360" spans="1:13" x14ac:dyDescent="0.25">
      <c r="A4360" s="35" t="str">
        <f>VLOOKUP(B4360,ResCat!$A$2:$B$269,2,FALSE)</f>
        <v>HMOLG</v>
      </c>
      <c r="B4360" s="68" t="str">
        <f>IF(ISNA(VLOOKUP(C4360,COA!$A$2:$B$340,2,FALSE)),"XXX",VLOOKUP(C4360,COA!$A$2:$B$340,2,FALSE))</f>
        <v>L11</v>
      </c>
      <c r="C4360" s="149" t="str">
        <f t="shared" si="138"/>
        <v>0011-1004-0012</v>
      </c>
      <c r="D4360" s="134" t="s">
        <v>458</v>
      </c>
      <c r="E4360" s="134" t="s">
        <v>446</v>
      </c>
      <c r="F4360" s="134" t="s">
        <v>452</v>
      </c>
      <c r="G4360" s="134" t="s">
        <v>326</v>
      </c>
      <c r="H4360" s="134" t="s">
        <v>1023</v>
      </c>
      <c r="I4360" s="134" t="s">
        <v>1</v>
      </c>
      <c r="J4360" s="135">
        <v>19503.62</v>
      </c>
      <c r="K4360" s="135">
        <v>7020.52</v>
      </c>
      <c r="L4360" s="135">
        <v>6084.63</v>
      </c>
      <c r="M4360" s="141" t="str">
        <f t="shared" si="137"/>
        <v>201703</v>
      </c>
    </row>
    <row r="4361" spans="1:13" x14ac:dyDescent="0.25">
      <c r="A4361" s="35" t="str">
        <f>VLOOKUP(B4361,ResCat!$A$2:$B$269,2,FALSE)</f>
        <v>HMOLG</v>
      </c>
      <c r="B4361" s="68" t="str">
        <f>IF(ISNA(VLOOKUP(C4361,COA!$A$2:$B$340,2,FALSE)),"XXX",VLOOKUP(C4361,COA!$A$2:$B$340,2,FALSE))</f>
        <v>L11</v>
      </c>
      <c r="C4361" s="149" t="str">
        <f t="shared" si="138"/>
        <v>0011-1004-0012</v>
      </c>
      <c r="D4361" s="134" t="s">
        <v>458</v>
      </c>
      <c r="E4361" s="134" t="s">
        <v>446</v>
      </c>
      <c r="F4361" s="134" t="s">
        <v>452</v>
      </c>
      <c r="G4361" s="134" t="s">
        <v>328</v>
      </c>
      <c r="H4361" s="134" t="s">
        <v>1023</v>
      </c>
      <c r="I4361" s="134" t="s">
        <v>3</v>
      </c>
      <c r="J4361" s="135">
        <v>-1168.08</v>
      </c>
      <c r="K4361" s="135">
        <v>-1765.0799999999995</v>
      </c>
      <c r="L4361" s="135">
        <v>-1145.6499999999996</v>
      </c>
      <c r="M4361" s="141" t="str">
        <f t="shared" si="137"/>
        <v>201704</v>
      </c>
    </row>
    <row r="4362" spans="1:13" x14ac:dyDescent="0.25">
      <c r="A4362" s="35" t="str">
        <f>VLOOKUP(B4362,ResCat!$A$2:$B$269,2,FALSE)</f>
        <v>HMOLG</v>
      </c>
      <c r="B4362" s="68" t="str">
        <f>IF(ISNA(VLOOKUP(C4362,COA!$A$2:$B$340,2,FALSE)),"XXX",VLOOKUP(C4362,COA!$A$2:$B$340,2,FALSE))</f>
        <v>L11</v>
      </c>
      <c r="C4362" s="149" t="str">
        <f t="shared" si="138"/>
        <v>0011-1004-0012</v>
      </c>
      <c r="D4362" s="134" t="s">
        <v>458</v>
      </c>
      <c r="E4362" s="134" t="s">
        <v>446</v>
      </c>
      <c r="F4362" s="134" t="s">
        <v>452</v>
      </c>
      <c r="G4362" s="134" t="s">
        <v>328</v>
      </c>
      <c r="H4362" s="134" t="s">
        <v>1023</v>
      </c>
      <c r="I4362" s="134" t="s">
        <v>2</v>
      </c>
      <c r="J4362" s="135">
        <v>29641.79</v>
      </c>
      <c r="K4362" s="135">
        <v>30624.670000000016</v>
      </c>
      <c r="L4362" s="135">
        <v>30594.670000000016</v>
      </c>
      <c r="M4362" s="141" t="str">
        <f t="shared" si="137"/>
        <v>201704</v>
      </c>
    </row>
    <row r="4363" spans="1:13" x14ac:dyDescent="0.25">
      <c r="A4363" s="35" t="str">
        <f>VLOOKUP(B4363,ResCat!$A$2:$B$269,2,FALSE)</f>
        <v>HMOLG</v>
      </c>
      <c r="B4363" s="68" t="str">
        <f>IF(ISNA(VLOOKUP(C4363,COA!$A$2:$B$340,2,FALSE)),"XXX",VLOOKUP(C4363,COA!$A$2:$B$340,2,FALSE))</f>
        <v>L11</v>
      </c>
      <c r="C4363" s="149" t="str">
        <f t="shared" si="138"/>
        <v>0011-1004-0012</v>
      </c>
      <c r="D4363" s="134" t="s">
        <v>458</v>
      </c>
      <c r="E4363" s="134" t="s">
        <v>446</v>
      </c>
      <c r="F4363" s="134" t="s">
        <v>452</v>
      </c>
      <c r="G4363" s="134" t="s">
        <v>328</v>
      </c>
      <c r="H4363" s="134" t="s">
        <v>1023</v>
      </c>
      <c r="I4363" s="134" t="s">
        <v>1</v>
      </c>
      <c r="J4363" s="135">
        <v>24125.799999999996</v>
      </c>
      <c r="K4363" s="135">
        <v>13002.43</v>
      </c>
      <c r="L4363" s="135">
        <v>848.93000000000006</v>
      </c>
      <c r="M4363" s="141" t="str">
        <f t="shared" si="137"/>
        <v>201704</v>
      </c>
    </row>
    <row r="4364" spans="1:13" x14ac:dyDescent="0.25">
      <c r="A4364" s="35" t="str">
        <f>VLOOKUP(B4364,ResCat!$A$2:$B$269,2,FALSE)</f>
        <v>HMOLG</v>
      </c>
      <c r="B4364" s="68" t="str">
        <f>IF(ISNA(VLOOKUP(C4364,COA!$A$2:$B$340,2,FALSE)),"XXX",VLOOKUP(C4364,COA!$A$2:$B$340,2,FALSE))</f>
        <v>L11</v>
      </c>
      <c r="C4364" s="149" t="str">
        <f t="shared" si="138"/>
        <v>0011-1004-0012</v>
      </c>
      <c r="D4364" s="134" t="s">
        <v>458</v>
      </c>
      <c r="E4364" s="134" t="s">
        <v>446</v>
      </c>
      <c r="F4364" s="134" t="s">
        <v>452</v>
      </c>
      <c r="G4364" s="134" t="s">
        <v>330</v>
      </c>
      <c r="H4364" s="134" t="s">
        <v>1023</v>
      </c>
      <c r="I4364" s="134" t="s">
        <v>3</v>
      </c>
      <c r="J4364" s="135">
        <v>227.36</v>
      </c>
      <c r="K4364" s="135">
        <v>-604.55000000000007</v>
      </c>
      <c r="L4364" s="135">
        <v>140.21000000000004</v>
      </c>
      <c r="M4364" s="141" t="str">
        <f t="shared" si="137"/>
        <v>201705</v>
      </c>
    </row>
    <row r="4365" spans="1:13" x14ac:dyDescent="0.25">
      <c r="A4365" s="35" t="str">
        <f>VLOOKUP(B4365,ResCat!$A$2:$B$269,2,FALSE)</f>
        <v>HMOLG</v>
      </c>
      <c r="B4365" s="68" t="str">
        <f>IF(ISNA(VLOOKUP(C4365,COA!$A$2:$B$340,2,FALSE)),"XXX",VLOOKUP(C4365,COA!$A$2:$B$340,2,FALSE))</f>
        <v>L11</v>
      </c>
      <c r="C4365" s="149" t="str">
        <f t="shared" si="138"/>
        <v>0011-1004-0012</v>
      </c>
      <c r="D4365" s="134" t="s">
        <v>458</v>
      </c>
      <c r="E4365" s="134" t="s">
        <v>446</v>
      </c>
      <c r="F4365" s="134" t="s">
        <v>452</v>
      </c>
      <c r="G4365" s="134" t="s">
        <v>330</v>
      </c>
      <c r="H4365" s="134" t="s">
        <v>1023</v>
      </c>
      <c r="I4365" s="134" t="s">
        <v>336</v>
      </c>
      <c r="J4365" s="135">
        <v>-100</v>
      </c>
      <c r="K4365" s="135">
        <v>-100</v>
      </c>
      <c r="L4365" s="135">
        <v>-100</v>
      </c>
      <c r="M4365" s="141" t="str">
        <f t="shared" si="137"/>
        <v>201705</v>
      </c>
    </row>
    <row r="4366" spans="1:13" x14ac:dyDescent="0.25">
      <c r="A4366" s="35" t="str">
        <f>VLOOKUP(B4366,ResCat!$A$2:$B$269,2,FALSE)</f>
        <v>HMOLG</v>
      </c>
      <c r="B4366" s="68" t="str">
        <f>IF(ISNA(VLOOKUP(C4366,COA!$A$2:$B$340,2,FALSE)),"XXX",VLOOKUP(C4366,COA!$A$2:$B$340,2,FALSE))</f>
        <v>L11</v>
      </c>
      <c r="C4366" s="149" t="str">
        <f t="shared" si="138"/>
        <v>0011-1004-0012</v>
      </c>
      <c r="D4366" s="134" t="s">
        <v>458</v>
      </c>
      <c r="E4366" s="134" t="s">
        <v>446</v>
      </c>
      <c r="F4366" s="134" t="s">
        <v>452</v>
      </c>
      <c r="G4366" s="134" t="s">
        <v>330</v>
      </c>
      <c r="H4366" s="134" t="s">
        <v>1023</v>
      </c>
      <c r="I4366" s="134" t="s">
        <v>2</v>
      </c>
      <c r="J4366" s="135">
        <v>52363.740000000005</v>
      </c>
      <c r="K4366" s="135">
        <v>38745.810000000005</v>
      </c>
      <c r="L4366" s="135">
        <v>38675.810000000005</v>
      </c>
      <c r="M4366" s="141" t="str">
        <f t="shared" si="137"/>
        <v>201705</v>
      </c>
    </row>
    <row r="4367" spans="1:13" x14ac:dyDescent="0.25">
      <c r="A4367" s="35" t="str">
        <f>VLOOKUP(B4367,ResCat!$A$2:$B$269,2,FALSE)</f>
        <v>HMOLG</v>
      </c>
      <c r="B4367" s="68" t="str">
        <f>IF(ISNA(VLOOKUP(C4367,COA!$A$2:$B$340,2,FALSE)),"XXX",VLOOKUP(C4367,COA!$A$2:$B$340,2,FALSE))</f>
        <v>L11</v>
      </c>
      <c r="C4367" s="149" t="str">
        <f t="shared" si="138"/>
        <v>0011-1004-0012</v>
      </c>
      <c r="D4367" s="134" t="s">
        <v>458</v>
      </c>
      <c r="E4367" s="134" t="s">
        <v>446</v>
      </c>
      <c r="F4367" s="134" t="s">
        <v>452</v>
      </c>
      <c r="G4367" s="134" t="s">
        <v>330</v>
      </c>
      <c r="H4367" s="134" t="s">
        <v>1023</v>
      </c>
      <c r="I4367" s="134" t="s">
        <v>343</v>
      </c>
      <c r="J4367" s="135">
        <v>-116.3</v>
      </c>
      <c r="K4367" s="135">
        <v>-5.69</v>
      </c>
      <c r="L4367" s="135">
        <v>0</v>
      </c>
      <c r="M4367" s="141" t="str">
        <f t="shared" si="137"/>
        <v>201705</v>
      </c>
    </row>
    <row r="4368" spans="1:13" x14ac:dyDescent="0.25">
      <c r="A4368" s="35" t="str">
        <f>VLOOKUP(B4368,ResCat!$A$2:$B$269,2,FALSE)</f>
        <v>HMOLG</v>
      </c>
      <c r="B4368" s="68" t="str">
        <f>IF(ISNA(VLOOKUP(C4368,COA!$A$2:$B$340,2,FALSE)),"XXX",VLOOKUP(C4368,COA!$A$2:$B$340,2,FALSE))</f>
        <v>L11</v>
      </c>
      <c r="C4368" s="149" t="str">
        <f t="shared" si="138"/>
        <v>0011-1004-0012</v>
      </c>
      <c r="D4368" s="134" t="s">
        <v>458</v>
      </c>
      <c r="E4368" s="134" t="s">
        <v>446</v>
      </c>
      <c r="F4368" s="134" t="s">
        <v>452</v>
      </c>
      <c r="G4368" s="134" t="s">
        <v>330</v>
      </c>
      <c r="H4368" s="134" t="s">
        <v>1023</v>
      </c>
      <c r="I4368" s="134" t="s">
        <v>1</v>
      </c>
      <c r="J4368" s="135">
        <v>6435.18</v>
      </c>
      <c r="K4368" s="135">
        <v>3253.6800000000003</v>
      </c>
      <c r="L4368" s="135">
        <v>3181.5</v>
      </c>
      <c r="M4368" s="141" t="str">
        <f t="shared" si="137"/>
        <v>201705</v>
      </c>
    </row>
    <row r="4369" spans="1:13" x14ac:dyDescent="0.25">
      <c r="A4369" s="35" t="str">
        <f>VLOOKUP(B4369,ResCat!$A$2:$B$269,2,FALSE)</f>
        <v>HMOLG</v>
      </c>
      <c r="B4369" s="68" t="str">
        <f>IF(ISNA(VLOOKUP(C4369,COA!$A$2:$B$340,2,FALSE)),"XXX",VLOOKUP(C4369,COA!$A$2:$B$340,2,FALSE))</f>
        <v>L11</v>
      </c>
      <c r="C4369" s="149" t="str">
        <f t="shared" si="138"/>
        <v>0011-1004-0012</v>
      </c>
      <c r="D4369" s="134" t="s">
        <v>458</v>
      </c>
      <c r="E4369" s="134" t="s">
        <v>446</v>
      </c>
      <c r="F4369" s="134" t="s">
        <v>452</v>
      </c>
      <c r="G4369" s="134" t="s">
        <v>332</v>
      </c>
      <c r="H4369" s="134" t="s">
        <v>1023</v>
      </c>
      <c r="I4369" s="134" t="s">
        <v>3</v>
      </c>
      <c r="J4369" s="135">
        <v>-509.29999999999995</v>
      </c>
      <c r="K4369" s="135">
        <v>-1084.8600000000001</v>
      </c>
      <c r="L4369" s="135">
        <v>-890.12999999999988</v>
      </c>
      <c r="M4369" s="141" t="str">
        <f t="shared" si="137"/>
        <v>201706</v>
      </c>
    </row>
    <row r="4370" spans="1:13" x14ac:dyDescent="0.25">
      <c r="A4370" s="35" t="str">
        <f>VLOOKUP(B4370,ResCat!$A$2:$B$269,2,FALSE)</f>
        <v>HMOLG</v>
      </c>
      <c r="B4370" s="68" t="str">
        <f>IF(ISNA(VLOOKUP(C4370,COA!$A$2:$B$340,2,FALSE)),"XXX",VLOOKUP(C4370,COA!$A$2:$B$340,2,FALSE))</f>
        <v>L11</v>
      </c>
      <c r="C4370" s="149" t="str">
        <f t="shared" si="138"/>
        <v>0011-1004-0012</v>
      </c>
      <c r="D4370" s="134" t="s">
        <v>458</v>
      </c>
      <c r="E4370" s="134" t="s">
        <v>446</v>
      </c>
      <c r="F4370" s="134" t="s">
        <v>452</v>
      </c>
      <c r="G4370" s="134" t="s">
        <v>332</v>
      </c>
      <c r="H4370" s="134" t="s">
        <v>1023</v>
      </c>
      <c r="I4370" s="134" t="s">
        <v>0</v>
      </c>
      <c r="J4370" s="135">
        <v>142485.34999999998</v>
      </c>
      <c r="K4370" s="135">
        <v>-16254.599999999988</v>
      </c>
      <c r="L4370" s="135">
        <v>-16366.469999999983</v>
      </c>
      <c r="M4370" s="141" t="str">
        <f t="shared" si="137"/>
        <v>201706</v>
      </c>
    </row>
    <row r="4371" spans="1:13" x14ac:dyDescent="0.25">
      <c r="A4371" s="35" t="str">
        <f>VLOOKUP(B4371,ResCat!$A$2:$B$269,2,FALSE)</f>
        <v>HMOLG</v>
      </c>
      <c r="B4371" s="68" t="str">
        <f>IF(ISNA(VLOOKUP(C4371,COA!$A$2:$B$340,2,FALSE)),"XXX",VLOOKUP(C4371,COA!$A$2:$B$340,2,FALSE))</f>
        <v>L11</v>
      </c>
      <c r="C4371" s="149" t="str">
        <f t="shared" si="138"/>
        <v>0011-1004-0012</v>
      </c>
      <c r="D4371" s="134" t="s">
        <v>458</v>
      </c>
      <c r="E4371" s="134" t="s">
        <v>446</v>
      </c>
      <c r="F4371" s="134" t="s">
        <v>452</v>
      </c>
      <c r="G4371" s="134" t="s">
        <v>332</v>
      </c>
      <c r="H4371" s="134" t="s">
        <v>1023</v>
      </c>
      <c r="I4371" s="134" t="s">
        <v>2</v>
      </c>
      <c r="J4371" s="135">
        <v>27257.55</v>
      </c>
      <c r="K4371" s="135">
        <v>8548.2000000000007</v>
      </c>
      <c r="L4371" s="135">
        <v>8458.2000000000007</v>
      </c>
      <c r="M4371" s="141" t="str">
        <f t="shared" si="137"/>
        <v>201706</v>
      </c>
    </row>
    <row r="4372" spans="1:13" x14ac:dyDescent="0.25">
      <c r="A4372" s="35" t="str">
        <f>VLOOKUP(B4372,ResCat!$A$2:$B$269,2,FALSE)</f>
        <v>HMOLG</v>
      </c>
      <c r="B4372" s="68" t="str">
        <f>IF(ISNA(VLOOKUP(C4372,COA!$A$2:$B$340,2,FALSE)),"XXX",VLOOKUP(C4372,COA!$A$2:$B$340,2,FALSE))</f>
        <v>L11</v>
      </c>
      <c r="C4372" s="149" t="str">
        <f t="shared" si="138"/>
        <v>0011-1004-0012</v>
      </c>
      <c r="D4372" s="134" t="s">
        <v>458</v>
      </c>
      <c r="E4372" s="134" t="s">
        <v>446</v>
      </c>
      <c r="F4372" s="134" t="s">
        <v>452</v>
      </c>
      <c r="G4372" s="134" t="s">
        <v>332</v>
      </c>
      <c r="H4372" s="134" t="s">
        <v>1023</v>
      </c>
      <c r="I4372" s="134" t="s">
        <v>343</v>
      </c>
      <c r="J4372" s="135">
        <v>-116.3</v>
      </c>
      <c r="K4372" s="135">
        <v>-5.69</v>
      </c>
      <c r="L4372" s="135">
        <v>0</v>
      </c>
      <c r="M4372" s="141" t="str">
        <f t="shared" si="137"/>
        <v>201706</v>
      </c>
    </row>
    <row r="4373" spans="1:13" x14ac:dyDescent="0.25">
      <c r="A4373" s="35" t="str">
        <f>VLOOKUP(B4373,ResCat!$A$2:$B$269,2,FALSE)</f>
        <v>HMOLG</v>
      </c>
      <c r="B4373" s="68" t="str">
        <f>IF(ISNA(VLOOKUP(C4373,COA!$A$2:$B$340,2,FALSE)),"XXX",VLOOKUP(C4373,COA!$A$2:$B$340,2,FALSE))</f>
        <v>L11</v>
      </c>
      <c r="C4373" s="149" t="str">
        <f t="shared" si="138"/>
        <v>0011-1004-0012</v>
      </c>
      <c r="D4373" s="134" t="s">
        <v>458</v>
      </c>
      <c r="E4373" s="134" t="s">
        <v>446</v>
      </c>
      <c r="F4373" s="134" t="s">
        <v>452</v>
      </c>
      <c r="G4373" s="134" t="s">
        <v>332</v>
      </c>
      <c r="H4373" s="134" t="s">
        <v>1023</v>
      </c>
      <c r="I4373" s="134" t="s">
        <v>1</v>
      </c>
      <c r="J4373" s="135">
        <v>51435.72</v>
      </c>
      <c r="K4373" s="135">
        <v>25106.689999999995</v>
      </c>
      <c r="L4373" s="135">
        <v>24763.819999999996</v>
      </c>
      <c r="M4373" s="141" t="str">
        <f t="shared" si="137"/>
        <v>201706</v>
      </c>
    </row>
    <row r="4374" spans="1:13" x14ac:dyDescent="0.25">
      <c r="A4374" s="35" t="str">
        <f>VLOOKUP(B4374,ResCat!$A$2:$B$269,2,FALSE)</f>
        <v>HMOLG</v>
      </c>
      <c r="B4374" s="68" t="str">
        <f>IF(ISNA(VLOOKUP(C4374,COA!$A$2:$B$340,2,FALSE)),"XXX",VLOOKUP(C4374,COA!$A$2:$B$340,2,FALSE))</f>
        <v>L11</v>
      </c>
      <c r="C4374" s="149" t="str">
        <f t="shared" si="138"/>
        <v>0011-1004-0012</v>
      </c>
      <c r="D4374" s="134" t="s">
        <v>458</v>
      </c>
      <c r="E4374" s="134" t="s">
        <v>446</v>
      </c>
      <c r="F4374" s="134" t="s">
        <v>452</v>
      </c>
      <c r="G4374" s="134" t="s">
        <v>335</v>
      </c>
      <c r="H4374" s="134" t="s">
        <v>1023</v>
      </c>
      <c r="I4374" s="134" t="s">
        <v>3</v>
      </c>
      <c r="J4374" s="135">
        <v>8953.14</v>
      </c>
      <c r="K4374" s="135">
        <v>7845.38</v>
      </c>
      <c r="L4374" s="135">
        <v>7840.31</v>
      </c>
      <c r="M4374" s="141" t="str">
        <f t="shared" si="137"/>
        <v>201707</v>
      </c>
    </row>
    <row r="4375" spans="1:13" x14ac:dyDescent="0.25">
      <c r="A4375" s="35" t="str">
        <f>VLOOKUP(B4375,ResCat!$A$2:$B$269,2,FALSE)</f>
        <v>HMOLG</v>
      </c>
      <c r="B4375" s="68" t="str">
        <f>IF(ISNA(VLOOKUP(C4375,COA!$A$2:$B$340,2,FALSE)),"XXX",VLOOKUP(C4375,COA!$A$2:$B$340,2,FALSE))</f>
        <v>L11</v>
      </c>
      <c r="C4375" s="149" t="str">
        <f t="shared" si="138"/>
        <v>0011-1004-0012</v>
      </c>
      <c r="D4375" s="134" t="s">
        <v>458</v>
      </c>
      <c r="E4375" s="134" t="s">
        <v>446</v>
      </c>
      <c r="F4375" s="134" t="s">
        <v>452</v>
      </c>
      <c r="G4375" s="134" t="s">
        <v>335</v>
      </c>
      <c r="H4375" s="134" t="s">
        <v>1023</v>
      </c>
      <c r="I4375" s="134" t="s">
        <v>0</v>
      </c>
      <c r="J4375" s="135">
        <v>1.8189894035458565E-12</v>
      </c>
      <c r="K4375" s="135">
        <v>662</v>
      </c>
      <c r="L4375" s="135">
        <v>662</v>
      </c>
      <c r="M4375" s="141" t="str">
        <f t="shared" si="137"/>
        <v>201707</v>
      </c>
    </row>
    <row r="4376" spans="1:13" x14ac:dyDescent="0.25">
      <c r="A4376" s="35" t="str">
        <f>VLOOKUP(B4376,ResCat!$A$2:$B$269,2,FALSE)</f>
        <v>HMOLG</v>
      </c>
      <c r="B4376" s="68" t="str">
        <f>IF(ISNA(VLOOKUP(C4376,COA!$A$2:$B$340,2,FALSE)),"XXX",VLOOKUP(C4376,COA!$A$2:$B$340,2,FALSE))</f>
        <v>L11</v>
      </c>
      <c r="C4376" s="149" t="str">
        <f t="shared" si="138"/>
        <v>0011-1004-0012</v>
      </c>
      <c r="D4376" s="134" t="s">
        <v>458</v>
      </c>
      <c r="E4376" s="134" t="s">
        <v>446</v>
      </c>
      <c r="F4376" s="134" t="s">
        <v>452</v>
      </c>
      <c r="G4376" s="134" t="s">
        <v>335</v>
      </c>
      <c r="H4376" s="134" t="s">
        <v>1023</v>
      </c>
      <c r="I4376" s="134" t="s">
        <v>2</v>
      </c>
      <c r="J4376" s="135">
        <v>41391.429999999986</v>
      </c>
      <c r="K4376" s="135">
        <v>10869.510000000002</v>
      </c>
      <c r="L4376" s="135">
        <v>10799.510000000002</v>
      </c>
      <c r="M4376" s="141" t="str">
        <f t="shared" si="137"/>
        <v>201707</v>
      </c>
    </row>
    <row r="4377" spans="1:13" x14ac:dyDescent="0.25">
      <c r="A4377" s="35" t="str">
        <f>VLOOKUP(B4377,ResCat!$A$2:$B$269,2,FALSE)</f>
        <v>HMOLG</v>
      </c>
      <c r="B4377" s="68" t="str">
        <f>IF(ISNA(VLOOKUP(C4377,COA!$A$2:$B$340,2,FALSE)),"XXX",VLOOKUP(C4377,COA!$A$2:$B$340,2,FALSE))</f>
        <v>L11</v>
      </c>
      <c r="C4377" s="149" t="str">
        <f t="shared" si="138"/>
        <v>0011-1004-0012</v>
      </c>
      <c r="D4377" s="134" t="s">
        <v>458</v>
      </c>
      <c r="E4377" s="134" t="s">
        <v>446</v>
      </c>
      <c r="F4377" s="134" t="s">
        <v>452</v>
      </c>
      <c r="G4377" s="134" t="s">
        <v>335</v>
      </c>
      <c r="H4377" s="134" t="s">
        <v>1023</v>
      </c>
      <c r="I4377" s="134" t="s">
        <v>343</v>
      </c>
      <c r="J4377" s="135">
        <v>577.87</v>
      </c>
      <c r="K4377" s="135">
        <v>577.87</v>
      </c>
      <c r="L4377" s="135">
        <v>487.87</v>
      </c>
      <c r="M4377" s="141" t="str">
        <f t="shared" si="137"/>
        <v>201707</v>
      </c>
    </row>
    <row r="4378" spans="1:13" x14ac:dyDescent="0.25">
      <c r="A4378" s="35" t="str">
        <f>VLOOKUP(B4378,ResCat!$A$2:$B$269,2,FALSE)</f>
        <v>HMOLG</v>
      </c>
      <c r="B4378" s="68" t="str">
        <f>IF(ISNA(VLOOKUP(C4378,COA!$A$2:$B$340,2,FALSE)),"XXX",VLOOKUP(C4378,COA!$A$2:$B$340,2,FALSE))</f>
        <v>L11</v>
      </c>
      <c r="C4378" s="149" t="str">
        <f t="shared" si="138"/>
        <v>0011-1004-0012</v>
      </c>
      <c r="D4378" s="134" t="s">
        <v>458</v>
      </c>
      <c r="E4378" s="134" t="s">
        <v>446</v>
      </c>
      <c r="F4378" s="134" t="s">
        <v>452</v>
      </c>
      <c r="G4378" s="134" t="s">
        <v>335</v>
      </c>
      <c r="H4378" s="134" t="s">
        <v>1023</v>
      </c>
      <c r="I4378" s="134" t="s">
        <v>1</v>
      </c>
      <c r="J4378" s="135">
        <v>33127.890000000007</v>
      </c>
      <c r="K4378" s="135">
        <v>7616.5800000000027</v>
      </c>
      <c r="L4378" s="135">
        <v>7316.9800000000023</v>
      </c>
      <c r="M4378" s="141" t="str">
        <f t="shared" si="137"/>
        <v>201707</v>
      </c>
    </row>
    <row r="4379" spans="1:13" x14ac:dyDescent="0.25">
      <c r="A4379" s="35" t="str">
        <f>VLOOKUP(B4379,ResCat!$A$2:$B$269,2,FALSE)</f>
        <v>HMOLG</v>
      </c>
      <c r="B4379" s="68" t="str">
        <f>IF(ISNA(VLOOKUP(C4379,COA!$A$2:$B$340,2,FALSE)),"XXX",VLOOKUP(C4379,COA!$A$2:$B$340,2,FALSE))</f>
        <v>L11</v>
      </c>
      <c r="C4379" s="149" t="str">
        <f t="shared" si="138"/>
        <v>0011-1004-0012</v>
      </c>
      <c r="D4379" s="134" t="s">
        <v>458</v>
      </c>
      <c r="E4379" s="134" t="s">
        <v>446</v>
      </c>
      <c r="F4379" s="134" t="s">
        <v>452</v>
      </c>
      <c r="G4379" s="134" t="s">
        <v>4</v>
      </c>
      <c r="H4379" s="134" t="s">
        <v>1023</v>
      </c>
      <c r="I4379" s="134" t="s">
        <v>3</v>
      </c>
      <c r="J4379" s="135">
        <v>5221.5899999999983</v>
      </c>
      <c r="K4379" s="135">
        <v>4932.1799999999994</v>
      </c>
      <c r="L4379" s="135">
        <v>4941.8799999999956</v>
      </c>
      <c r="M4379" s="141" t="str">
        <f t="shared" si="137"/>
        <v>201708</v>
      </c>
    </row>
    <row r="4380" spans="1:13" x14ac:dyDescent="0.25">
      <c r="A4380" s="35" t="str">
        <f>VLOOKUP(B4380,ResCat!$A$2:$B$269,2,FALSE)</f>
        <v>HMOLG</v>
      </c>
      <c r="B4380" s="68" t="str">
        <f>IF(ISNA(VLOOKUP(C4380,COA!$A$2:$B$340,2,FALSE)),"XXX",VLOOKUP(C4380,COA!$A$2:$B$340,2,FALSE))</f>
        <v>L11</v>
      </c>
      <c r="C4380" s="149" t="str">
        <f t="shared" si="138"/>
        <v>0011-1004-0012</v>
      </c>
      <c r="D4380" s="134" t="s">
        <v>458</v>
      </c>
      <c r="E4380" s="134" t="s">
        <v>446</v>
      </c>
      <c r="F4380" s="134" t="s">
        <v>452</v>
      </c>
      <c r="G4380" s="134" t="s">
        <v>4</v>
      </c>
      <c r="H4380" s="134" t="s">
        <v>1023</v>
      </c>
      <c r="I4380" s="134" t="s">
        <v>0</v>
      </c>
      <c r="J4380" s="135">
        <v>107606.13</v>
      </c>
      <c r="K4380" s="135">
        <v>75139</v>
      </c>
      <c r="L4380" s="135">
        <v>74889</v>
      </c>
      <c r="M4380" s="141" t="str">
        <f t="shared" si="137"/>
        <v>201708</v>
      </c>
    </row>
    <row r="4381" spans="1:13" x14ac:dyDescent="0.25">
      <c r="A4381" s="35" t="str">
        <f>VLOOKUP(B4381,ResCat!$A$2:$B$269,2,FALSE)</f>
        <v>HMOLG</v>
      </c>
      <c r="B4381" s="68" t="str">
        <f>IF(ISNA(VLOOKUP(C4381,COA!$A$2:$B$340,2,FALSE)),"XXX",VLOOKUP(C4381,COA!$A$2:$B$340,2,FALSE))</f>
        <v>L11</v>
      </c>
      <c r="C4381" s="149" t="str">
        <f t="shared" si="138"/>
        <v>0011-1004-0012</v>
      </c>
      <c r="D4381" s="134" t="s">
        <v>458</v>
      </c>
      <c r="E4381" s="134" t="s">
        <v>446</v>
      </c>
      <c r="F4381" s="134" t="s">
        <v>452</v>
      </c>
      <c r="G4381" s="134" t="s">
        <v>4</v>
      </c>
      <c r="H4381" s="134" t="s">
        <v>1023</v>
      </c>
      <c r="I4381" s="134" t="s">
        <v>336</v>
      </c>
      <c r="J4381" s="135">
        <v>0</v>
      </c>
      <c r="K4381" s="135">
        <v>184.03000000000003</v>
      </c>
      <c r="L4381" s="135">
        <v>184.03000000000003</v>
      </c>
      <c r="M4381" s="141" t="str">
        <f t="shared" si="137"/>
        <v>201708</v>
      </c>
    </row>
    <row r="4382" spans="1:13" x14ac:dyDescent="0.25">
      <c r="A4382" s="35" t="str">
        <f>VLOOKUP(B4382,ResCat!$A$2:$B$269,2,FALSE)</f>
        <v>HMOLG</v>
      </c>
      <c r="B4382" s="68" t="str">
        <f>IF(ISNA(VLOOKUP(C4382,COA!$A$2:$B$340,2,FALSE)),"XXX",VLOOKUP(C4382,COA!$A$2:$B$340,2,FALSE))</f>
        <v>L11</v>
      </c>
      <c r="C4382" s="149" t="str">
        <f t="shared" si="138"/>
        <v>0011-1004-0012</v>
      </c>
      <c r="D4382" s="134" t="s">
        <v>458</v>
      </c>
      <c r="E4382" s="134" t="s">
        <v>446</v>
      </c>
      <c r="F4382" s="134" t="s">
        <v>452</v>
      </c>
      <c r="G4382" s="134" t="s">
        <v>4</v>
      </c>
      <c r="H4382" s="134" t="s">
        <v>1023</v>
      </c>
      <c r="I4382" s="134" t="s">
        <v>2</v>
      </c>
      <c r="J4382" s="135">
        <v>37879.870000000003</v>
      </c>
      <c r="K4382" s="135">
        <v>22517.110000000004</v>
      </c>
      <c r="L4382" s="135">
        <v>22322.750000000004</v>
      </c>
      <c r="M4382" s="141" t="str">
        <f t="shared" si="137"/>
        <v>201708</v>
      </c>
    </row>
    <row r="4383" spans="1:13" x14ac:dyDescent="0.25">
      <c r="A4383" s="35" t="str">
        <f>VLOOKUP(B4383,ResCat!$A$2:$B$269,2,FALSE)</f>
        <v>HMOLG</v>
      </c>
      <c r="B4383" s="68" t="str">
        <f>IF(ISNA(VLOOKUP(C4383,COA!$A$2:$B$340,2,FALSE)),"XXX",VLOOKUP(C4383,COA!$A$2:$B$340,2,FALSE))</f>
        <v>L11</v>
      </c>
      <c r="C4383" s="149" t="str">
        <f t="shared" si="138"/>
        <v>0011-1004-0012</v>
      </c>
      <c r="D4383" s="134" t="s">
        <v>458</v>
      </c>
      <c r="E4383" s="134" t="s">
        <v>446</v>
      </c>
      <c r="F4383" s="134" t="s">
        <v>452</v>
      </c>
      <c r="G4383" s="134" t="s">
        <v>4</v>
      </c>
      <c r="H4383" s="134" t="s">
        <v>1023</v>
      </c>
      <c r="I4383" s="134" t="s">
        <v>1</v>
      </c>
      <c r="J4383" s="135">
        <v>146590.42999999996</v>
      </c>
      <c r="K4383" s="135">
        <v>41334.730000000003</v>
      </c>
      <c r="L4383" s="135">
        <v>39725.009999999995</v>
      </c>
      <c r="M4383" s="141" t="str">
        <f t="shared" si="137"/>
        <v>201708</v>
      </c>
    </row>
    <row r="4384" spans="1:13" x14ac:dyDescent="0.25">
      <c r="A4384" s="35" t="str">
        <f>VLOOKUP(B4384,ResCat!$A$2:$B$269,2,FALSE)</f>
        <v>HMOLG</v>
      </c>
      <c r="B4384" s="68" t="str">
        <f>IF(ISNA(VLOOKUP(C4384,COA!$A$2:$B$340,2,FALSE)),"XXX",VLOOKUP(C4384,COA!$A$2:$B$340,2,FALSE))</f>
        <v>L11</v>
      </c>
      <c r="C4384" s="149" t="str">
        <f t="shared" si="138"/>
        <v>0011-1004-0012</v>
      </c>
      <c r="D4384" s="134" t="s">
        <v>458</v>
      </c>
      <c r="E4384" s="134" t="s">
        <v>446</v>
      </c>
      <c r="F4384" s="134" t="s">
        <v>452</v>
      </c>
      <c r="G4384" s="134" t="s">
        <v>511</v>
      </c>
      <c r="H4384" s="134" t="s">
        <v>1023</v>
      </c>
      <c r="I4384" s="134" t="s">
        <v>3</v>
      </c>
      <c r="J4384" s="135">
        <v>13930.94</v>
      </c>
      <c r="K4384" s="135">
        <v>8804.2900000000009</v>
      </c>
      <c r="L4384" s="135">
        <v>7923.3</v>
      </c>
      <c r="M4384" s="141" t="str">
        <f t="shared" si="137"/>
        <v>201709</v>
      </c>
    </row>
    <row r="4385" spans="1:13" x14ac:dyDescent="0.25">
      <c r="A4385" s="35" t="str">
        <f>VLOOKUP(B4385,ResCat!$A$2:$B$269,2,FALSE)</f>
        <v>HMOLG</v>
      </c>
      <c r="B4385" s="68" t="str">
        <f>IF(ISNA(VLOOKUP(C4385,COA!$A$2:$B$340,2,FALSE)),"XXX",VLOOKUP(C4385,COA!$A$2:$B$340,2,FALSE))</f>
        <v>L11</v>
      </c>
      <c r="C4385" s="149" t="str">
        <f t="shared" si="138"/>
        <v>0011-1004-0012</v>
      </c>
      <c r="D4385" s="134" t="s">
        <v>458</v>
      </c>
      <c r="E4385" s="134" t="s">
        <v>446</v>
      </c>
      <c r="F4385" s="134" t="s">
        <v>452</v>
      </c>
      <c r="G4385" s="134" t="s">
        <v>511</v>
      </c>
      <c r="H4385" s="134" t="s">
        <v>1023</v>
      </c>
      <c r="I4385" s="134" t="s">
        <v>0</v>
      </c>
      <c r="J4385" s="135">
        <v>1188764.1900000004</v>
      </c>
      <c r="K4385" s="135">
        <v>559761.61</v>
      </c>
      <c r="L4385" s="135">
        <v>559261.61</v>
      </c>
      <c r="M4385" s="141" t="str">
        <f t="shared" si="137"/>
        <v>201709</v>
      </c>
    </row>
    <row r="4386" spans="1:13" x14ac:dyDescent="0.25">
      <c r="A4386" s="35" t="str">
        <f>VLOOKUP(B4386,ResCat!$A$2:$B$269,2,FALSE)</f>
        <v>HMOLG</v>
      </c>
      <c r="B4386" s="68" t="str">
        <f>IF(ISNA(VLOOKUP(C4386,COA!$A$2:$B$340,2,FALSE)),"XXX",VLOOKUP(C4386,COA!$A$2:$B$340,2,FALSE))</f>
        <v>L11</v>
      </c>
      <c r="C4386" s="149" t="str">
        <f t="shared" si="138"/>
        <v>0011-1004-0012</v>
      </c>
      <c r="D4386" s="134" t="s">
        <v>458</v>
      </c>
      <c r="E4386" s="134" t="s">
        <v>446</v>
      </c>
      <c r="F4386" s="134" t="s">
        <v>452</v>
      </c>
      <c r="G4386" s="134" t="s">
        <v>511</v>
      </c>
      <c r="H4386" s="134" t="s">
        <v>1023</v>
      </c>
      <c r="I4386" s="134" t="s">
        <v>336</v>
      </c>
      <c r="J4386" s="135">
        <v>2660</v>
      </c>
      <c r="K4386" s="135">
        <v>836.39</v>
      </c>
      <c r="L4386" s="135">
        <v>836.39</v>
      </c>
      <c r="M4386" s="141" t="str">
        <f t="shared" si="137"/>
        <v>201709</v>
      </c>
    </row>
    <row r="4387" spans="1:13" x14ac:dyDescent="0.25">
      <c r="A4387" s="35" t="str">
        <f>VLOOKUP(B4387,ResCat!$A$2:$B$269,2,FALSE)</f>
        <v>HMOLG</v>
      </c>
      <c r="B4387" s="68" t="str">
        <f>IF(ISNA(VLOOKUP(C4387,COA!$A$2:$B$340,2,FALSE)),"XXX",VLOOKUP(C4387,COA!$A$2:$B$340,2,FALSE))</f>
        <v>L11</v>
      </c>
      <c r="C4387" s="149" t="str">
        <f t="shared" si="138"/>
        <v>0011-1004-0012</v>
      </c>
      <c r="D4387" s="134" t="s">
        <v>458</v>
      </c>
      <c r="E4387" s="134" t="s">
        <v>446</v>
      </c>
      <c r="F4387" s="134" t="s">
        <v>452</v>
      </c>
      <c r="G4387" s="134" t="s">
        <v>511</v>
      </c>
      <c r="H4387" s="134" t="s">
        <v>1023</v>
      </c>
      <c r="I4387" s="134" t="s">
        <v>2</v>
      </c>
      <c r="J4387" s="135">
        <v>46999.569999999985</v>
      </c>
      <c r="K4387" s="135">
        <v>23863.02</v>
      </c>
      <c r="L4387" s="135">
        <v>23663.66</v>
      </c>
      <c r="M4387" s="141" t="str">
        <f t="shared" si="137"/>
        <v>201709</v>
      </c>
    </row>
    <row r="4388" spans="1:13" x14ac:dyDescent="0.25">
      <c r="A4388" s="35" t="str">
        <f>VLOOKUP(B4388,ResCat!$A$2:$B$269,2,FALSE)</f>
        <v>HMOLG</v>
      </c>
      <c r="B4388" s="68" t="str">
        <f>IF(ISNA(VLOOKUP(C4388,COA!$A$2:$B$340,2,FALSE)),"XXX",VLOOKUP(C4388,COA!$A$2:$B$340,2,FALSE))</f>
        <v>L11</v>
      </c>
      <c r="C4388" s="149" t="str">
        <f t="shared" si="138"/>
        <v>0011-1004-0012</v>
      </c>
      <c r="D4388" s="134" t="s">
        <v>458</v>
      </c>
      <c r="E4388" s="134" t="s">
        <v>446</v>
      </c>
      <c r="F4388" s="134" t="s">
        <v>452</v>
      </c>
      <c r="G4388" s="134" t="s">
        <v>511</v>
      </c>
      <c r="H4388" s="134" t="s">
        <v>1023</v>
      </c>
      <c r="I4388" s="134" t="s">
        <v>1</v>
      </c>
      <c r="J4388" s="135">
        <v>262706.93999999989</v>
      </c>
      <c r="K4388" s="135">
        <v>89918.84</v>
      </c>
      <c r="L4388" s="135">
        <v>88322.880000000005</v>
      </c>
      <c r="M4388" s="141" t="str">
        <f t="shared" si="137"/>
        <v>201709</v>
      </c>
    </row>
    <row r="4389" spans="1:13" x14ac:dyDescent="0.25">
      <c r="A4389" s="35" t="str">
        <f>VLOOKUP(B4389,ResCat!$A$2:$B$269,2,FALSE)</f>
        <v>HMOLG</v>
      </c>
      <c r="B4389" s="68" t="str">
        <f>IF(ISNA(VLOOKUP(C4389,COA!$A$2:$B$340,2,FALSE)),"XXX",VLOOKUP(C4389,COA!$A$2:$B$340,2,FALSE))</f>
        <v>L11</v>
      </c>
      <c r="C4389" s="149" t="str">
        <f t="shared" si="138"/>
        <v>0011-1004-0012</v>
      </c>
      <c r="D4389" s="134" t="s">
        <v>458</v>
      </c>
      <c r="E4389" s="134" t="s">
        <v>446</v>
      </c>
      <c r="F4389" s="134" t="s">
        <v>452</v>
      </c>
      <c r="G4389" s="134" t="s">
        <v>969</v>
      </c>
      <c r="H4389" s="134" t="s">
        <v>1023</v>
      </c>
      <c r="I4389" s="134" t="s">
        <v>3</v>
      </c>
      <c r="J4389" s="135">
        <v>50658.37</v>
      </c>
      <c r="K4389" s="135">
        <v>38469.479999999974</v>
      </c>
      <c r="L4389" s="135">
        <v>37559.099999999962</v>
      </c>
      <c r="M4389" s="141" t="str">
        <f t="shared" si="137"/>
        <v>201710</v>
      </c>
    </row>
    <row r="4390" spans="1:13" x14ac:dyDescent="0.25">
      <c r="A4390" s="35" t="str">
        <f>VLOOKUP(B4390,ResCat!$A$2:$B$269,2,FALSE)</f>
        <v>HMOLG</v>
      </c>
      <c r="B4390" s="68" t="str">
        <f>IF(ISNA(VLOOKUP(C4390,COA!$A$2:$B$340,2,FALSE)),"XXX",VLOOKUP(C4390,COA!$A$2:$B$340,2,FALSE))</f>
        <v>L11</v>
      </c>
      <c r="C4390" s="149" t="str">
        <f t="shared" si="138"/>
        <v>0011-1004-0012</v>
      </c>
      <c r="D4390" s="134" t="s">
        <v>458</v>
      </c>
      <c r="E4390" s="134" t="s">
        <v>446</v>
      </c>
      <c r="F4390" s="134" t="s">
        <v>452</v>
      </c>
      <c r="G4390" s="134" t="s">
        <v>969</v>
      </c>
      <c r="H4390" s="134" t="s">
        <v>1023</v>
      </c>
      <c r="I4390" s="134" t="s">
        <v>0</v>
      </c>
      <c r="J4390" s="135">
        <v>1434004.4999999998</v>
      </c>
      <c r="K4390" s="135">
        <v>529038.31000000017</v>
      </c>
      <c r="L4390" s="135">
        <v>343869.38000000006</v>
      </c>
      <c r="M4390" s="141" t="str">
        <f t="shared" si="137"/>
        <v>201710</v>
      </c>
    </row>
    <row r="4391" spans="1:13" x14ac:dyDescent="0.25">
      <c r="A4391" s="35" t="str">
        <f>VLOOKUP(B4391,ResCat!$A$2:$B$269,2,FALSE)</f>
        <v>HMOLG</v>
      </c>
      <c r="B4391" s="68" t="str">
        <f>IF(ISNA(VLOOKUP(C4391,COA!$A$2:$B$340,2,FALSE)),"XXX",VLOOKUP(C4391,COA!$A$2:$B$340,2,FALSE))</f>
        <v>L11</v>
      </c>
      <c r="C4391" s="149" t="str">
        <f t="shared" si="138"/>
        <v>0011-1004-0012</v>
      </c>
      <c r="D4391" s="134" t="s">
        <v>458</v>
      </c>
      <c r="E4391" s="134" t="s">
        <v>446</v>
      </c>
      <c r="F4391" s="134" t="s">
        <v>452</v>
      </c>
      <c r="G4391" s="134" t="s">
        <v>969</v>
      </c>
      <c r="H4391" s="134" t="s">
        <v>1023</v>
      </c>
      <c r="I4391" s="134" t="s">
        <v>2</v>
      </c>
      <c r="J4391" s="135">
        <v>113304.79999999999</v>
      </c>
      <c r="K4391" s="135">
        <v>57418.930000000037</v>
      </c>
      <c r="L4391" s="135">
        <v>56851.450000000041</v>
      </c>
      <c r="M4391" s="141" t="str">
        <f t="shared" si="137"/>
        <v>201710</v>
      </c>
    </row>
    <row r="4392" spans="1:13" x14ac:dyDescent="0.25">
      <c r="A4392" s="35" t="str">
        <f>VLOOKUP(B4392,ResCat!$A$2:$B$269,2,FALSE)</f>
        <v>HMOLG</v>
      </c>
      <c r="B4392" s="68" t="str">
        <f>IF(ISNA(VLOOKUP(C4392,COA!$A$2:$B$340,2,FALSE)),"XXX",VLOOKUP(C4392,COA!$A$2:$B$340,2,FALSE))</f>
        <v>L11</v>
      </c>
      <c r="C4392" s="149" t="str">
        <f t="shared" si="138"/>
        <v>0011-1004-0012</v>
      </c>
      <c r="D4392" s="134" t="s">
        <v>458</v>
      </c>
      <c r="E4392" s="134" t="s">
        <v>446</v>
      </c>
      <c r="F4392" s="134" t="s">
        <v>452</v>
      </c>
      <c r="G4392" s="134" t="s">
        <v>969</v>
      </c>
      <c r="H4392" s="134" t="s">
        <v>1023</v>
      </c>
      <c r="I4392" s="134" t="s">
        <v>343</v>
      </c>
      <c r="J4392" s="135">
        <v>-102.62</v>
      </c>
      <c r="K4392" s="135">
        <v>-52.01</v>
      </c>
      <c r="L4392" s="135">
        <v>-22.01</v>
      </c>
      <c r="M4392" s="141" t="str">
        <f t="shared" si="137"/>
        <v>201710</v>
      </c>
    </row>
    <row r="4393" spans="1:13" x14ac:dyDescent="0.25">
      <c r="A4393" s="35" t="str">
        <f>VLOOKUP(B4393,ResCat!$A$2:$B$269,2,FALSE)</f>
        <v>HMOLG</v>
      </c>
      <c r="B4393" s="68" t="str">
        <f>IF(ISNA(VLOOKUP(C4393,COA!$A$2:$B$340,2,FALSE)),"XXX",VLOOKUP(C4393,COA!$A$2:$B$340,2,FALSE))</f>
        <v>L11</v>
      </c>
      <c r="C4393" s="149" t="str">
        <f t="shared" si="138"/>
        <v>0011-1004-0012</v>
      </c>
      <c r="D4393" s="134" t="s">
        <v>458</v>
      </c>
      <c r="E4393" s="134" t="s">
        <v>446</v>
      </c>
      <c r="F4393" s="134" t="s">
        <v>452</v>
      </c>
      <c r="G4393" s="134" t="s">
        <v>969</v>
      </c>
      <c r="H4393" s="134" t="s">
        <v>1023</v>
      </c>
      <c r="I4393" s="134" t="s">
        <v>1</v>
      </c>
      <c r="J4393" s="135">
        <v>315122.67999999982</v>
      </c>
      <c r="K4393" s="135">
        <v>136843.91</v>
      </c>
      <c r="L4393" s="135">
        <v>130878.33</v>
      </c>
      <c r="M4393" s="141" t="str">
        <f t="shared" si="137"/>
        <v>201710</v>
      </c>
    </row>
    <row r="4394" spans="1:13" x14ac:dyDescent="0.25">
      <c r="A4394" s="35" t="str">
        <f>VLOOKUP(B4394,ResCat!$A$2:$B$269,2,FALSE)</f>
        <v>HMOLG</v>
      </c>
      <c r="B4394" s="68" t="str">
        <f>IF(ISNA(VLOOKUP(C4394,COA!$A$2:$B$340,2,FALSE)),"XXX",VLOOKUP(C4394,COA!$A$2:$B$340,2,FALSE))</f>
        <v>L11</v>
      </c>
      <c r="C4394" s="149" t="str">
        <f t="shared" si="138"/>
        <v>0011-1004-0012</v>
      </c>
      <c r="D4394" s="134" t="s">
        <v>458</v>
      </c>
      <c r="E4394" s="134" t="s">
        <v>446</v>
      </c>
      <c r="F4394" s="134" t="s">
        <v>452</v>
      </c>
      <c r="G4394" s="134" t="s">
        <v>961</v>
      </c>
      <c r="H4394" s="134" t="s">
        <v>1023</v>
      </c>
      <c r="I4394" s="134" t="s">
        <v>3</v>
      </c>
      <c r="J4394" s="135">
        <v>47581.409999999982</v>
      </c>
      <c r="K4394" s="135">
        <v>31312.739999999969</v>
      </c>
      <c r="L4394" s="135">
        <v>28489.049999999963</v>
      </c>
      <c r="M4394" s="141" t="str">
        <f t="shared" si="137"/>
        <v>201711</v>
      </c>
    </row>
    <row r="4395" spans="1:13" x14ac:dyDescent="0.25">
      <c r="A4395" s="35" t="str">
        <f>VLOOKUP(B4395,ResCat!$A$2:$B$269,2,FALSE)</f>
        <v>HMOLG</v>
      </c>
      <c r="B4395" s="68" t="str">
        <f>IF(ISNA(VLOOKUP(C4395,COA!$A$2:$B$340,2,FALSE)),"XXX",VLOOKUP(C4395,COA!$A$2:$B$340,2,FALSE))</f>
        <v>L11</v>
      </c>
      <c r="C4395" s="149" t="str">
        <f t="shared" si="138"/>
        <v>0011-1004-0012</v>
      </c>
      <c r="D4395" s="134" t="s">
        <v>458</v>
      </c>
      <c r="E4395" s="134" t="s">
        <v>446</v>
      </c>
      <c r="F4395" s="134" t="s">
        <v>452</v>
      </c>
      <c r="G4395" s="134" t="s">
        <v>961</v>
      </c>
      <c r="H4395" s="134" t="s">
        <v>1023</v>
      </c>
      <c r="I4395" s="134" t="s">
        <v>0</v>
      </c>
      <c r="J4395" s="135">
        <v>3251951.71</v>
      </c>
      <c r="K4395" s="135">
        <v>982356.04999999993</v>
      </c>
      <c r="L4395" s="135">
        <v>979743.71</v>
      </c>
      <c r="M4395" s="141" t="str">
        <f t="shared" si="137"/>
        <v>201711</v>
      </c>
    </row>
    <row r="4396" spans="1:13" x14ac:dyDescent="0.25">
      <c r="A4396" s="35" t="str">
        <f>VLOOKUP(B4396,ResCat!$A$2:$B$269,2,FALSE)</f>
        <v>HMOLG</v>
      </c>
      <c r="B4396" s="68" t="str">
        <f>IF(ISNA(VLOOKUP(C4396,COA!$A$2:$B$340,2,FALSE)),"XXX",VLOOKUP(C4396,COA!$A$2:$B$340,2,FALSE))</f>
        <v>L11</v>
      </c>
      <c r="C4396" s="149" t="str">
        <f t="shared" si="138"/>
        <v>0011-1004-0012</v>
      </c>
      <c r="D4396" s="134" t="s">
        <v>458</v>
      </c>
      <c r="E4396" s="134" t="s">
        <v>446</v>
      </c>
      <c r="F4396" s="134" t="s">
        <v>452</v>
      </c>
      <c r="G4396" s="134" t="s">
        <v>961</v>
      </c>
      <c r="H4396" s="134" t="s">
        <v>1023</v>
      </c>
      <c r="I4396" s="134" t="s">
        <v>336</v>
      </c>
      <c r="J4396" s="135">
        <v>1775</v>
      </c>
      <c r="K4396" s="135">
        <v>1234.3399999999999</v>
      </c>
      <c r="L4396" s="135">
        <v>1214.3399999999999</v>
      </c>
      <c r="M4396" s="141" t="str">
        <f t="shared" si="137"/>
        <v>201711</v>
      </c>
    </row>
    <row r="4397" spans="1:13" x14ac:dyDescent="0.25">
      <c r="A4397" s="35" t="str">
        <f>VLOOKUP(B4397,ResCat!$A$2:$B$269,2,FALSE)</f>
        <v>HMOLG</v>
      </c>
      <c r="B4397" s="68" t="str">
        <f>IF(ISNA(VLOOKUP(C4397,COA!$A$2:$B$340,2,FALSE)),"XXX",VLOOKUP(C4397,COA!$A$2:$B$340,2,FALSE))</f>
        <v>L11</v>
      </c>
      <c r="C4397" s="149" t="str">
        <f t="shared" si="138"/>
        <v>0011-1004-0012</v>
      </c>
      <c r="D4397" s="134" t="s">
        <v>458</v>
      </c>
      <c r="E4397" s="134" t="s">
        <v>446</v>
      </c>
      <c r="F4397" s="134" t="s">
        <v>452</v>
      </c>
      <c r="G4397" s="134" t="s">
        <v>961</v>
      </c>
      <c r="H4397" s="134" t="s">
        <v>1023</v>
      </c>
      <c r="I4397" s="134" t="s">
        <v>2</v>
      </c>
      <c r="J4397" s="135">
        <v>218860.86999999994</v>
      </c>
      <c r="K4397" s="135">
        <v>108381.23999999957</v>
      </c>
      <c r="L4397" s="135">
        <v>107728.75999999957</v>
      </c>
      <c r="M4397" s="141" t="str">
        <f t="shared" si="137"/>
        <v>201711</v>
      </c>
    </row>
    <row r="4398" spans="1:13" x14ac:dyDescent="0.25">
      <c r="A4398" s="35" t="str">
        <f>VLOOKUP(B4398,ResCat!$A$2:$B$269,2,FALSE)</f>
        <v>HMOLG</v>
      </c>
      <c r="B4398" s="68" t="str">
        <f>IF(ISNA(VLOOKUP(C4398,COA!$A$2:$B$340,2,FALSE)),"XXX",VLOOKUP(C4398,COA!$A$2:$B$340,2,FALSE))</f>
        <v>L11</v>
      </c>
      <c r="C4398" s="149" t="str">
        <f t="shared" si="138"/>
        <v>0011-1004-0012</v>
      </c>
      <c r="D4398" s="134" t="s">
        <v>458</v>
      </c>
      <c r="E4398" s="134" t="s">
        <v>446</v>
      </c>
      <c r="F4398" s="134" t="s">
        <v>452</v>
      </c>
      <c r="G4398" s="134" t="s">
        <v>961</v>
      </c>
      <c r="H4398" s="134" t="s">
        <v>1023</v>
      </c>
      <c r="I4398" s="134" t="s">
        <v>343</v>
      </c>
      <c r="J4398" s="135">
        <v>-1321.92</v>
      </c>
      <c r="K4398" s="135">
        <v>-99.649999999999991</v>
      </c>
      <c r="L4398" s="135">
        <v>-18.569999999999997</v>
      </c>
      <c r="M4398" s="141" t="str">
        <f t="shared" si="137"/>
        <v>201711</v>
      </c>
    </row>
    <row r="4399" spans="1:13" x14ac:dyDescent="0.25">
      <c r="A4399" s="35" t="str">
        <f>VLOOKUP(B4399,ResCat!$A$2:$B$269,2,FALSE)</f>
        <v>HMOLG</v>
      </c>
      <c r="B4399" s="68" t="str">
        <f>IF(ISNA(VLOOKUP(C4399,COA!$A$2:$B$340,2,FALSE)),"XXX",VLOOKUP(C4399,COA!$A$2:$B$340,2,FALSE))</f>
        <v>L11</v>
      </c>
      <c r="C4399" s="149" t="str">
        <f t="shared" si="138"/>
        <v>0011-1004-0012</v>
      </c>
      <c r="D4399" s="134" t="s">
        <v>458</v>
      </c>
      <c r="E4399" s="134" t="s">
        <v>446</v>
      </c>
      <c r="F4399" s="134" t="s">
        <v>452</v>
      </c>
      <c r="G4399" s="134" t="s">
        <v>961</v>
      </c>
      <c r="H4399" s="134" t="s">
        <v>1023</v>
      </c>
      <c r="I4399" s="134" t="s">
        <v>1</v>
      </c>
      <c r="J4399" s="135">
        <v>-347739.91999999981</v>
      </c>
      <c r="K4399" s="135">
        <v>132005.84</v>
      </c>
      <c r="L4399" s="135">
        <v>122067.32</v>
      </c>
      <c r="M4399" s="141" t="str">
        <f t="shared" si="137"/>
        <v>201711</v>
      </c>
    </row>
    <row r="4400" spans="1:13" x14ac:dyDescent="0.25">
      <c r="A4400" s="35" t="str">
        <f>VLOOKUP(B4400,ResCat!$A$2:$B$269,2,FALSE)</f>
        <v>HMOLG</v>
      </c>
      <c r="B4400" s="68" t="str">
        <f>IF(ISNA(VLOOKUP(C4400,COA!$A$2:$B$340,2,FALSE)),"XXX",VLOOKUP(C4400,COA!$A$2:$B$340,2,FALSE))</f>
        <v>L11</v>
      </c>
      <c r="C4400" s="149" t="str">
        <f t="shared" si="138"/>
        <v>0011-1004-0012</v>
      </c>
      <c r="D4400" s="134" t="s">
        <v>458</v>
      </c>
      <c r="E4400" s="134" t="s">
        <v>446</v>
      </c>
      <c r="F4400" s="134" t="s">
        <v>452</v>
      </c>
      <c r="G4400" s="134" t="s">
        <v>961</v>
      </c>
      <c r="H4400" s="134" t="s">
        <v>1023</v>
      </c>
      <c r="I4400" s="134" t="s">
        <v>370</v>
      </c>
      <c r="J4400" s="135">
        <v>233</v>
      </c>
      <c r="K4400" s="135">
        <v>110</v>
      </c>
      <c r="L4400" s="135">
        <v>110</v>
      </c>
      <c r="M4400" s="141" t="str">
        <f t="shared" si="137"/>
        <v>201711</v>
      </c>
    </row>
    <row r="4401" spans="1:13" x14ac:dyDescent="0.25">
      <c r="A4401" s="35" t="str">
        <f>VLOOKUP(B4401,ResCat!$A$2:$B$269,2,FALSE)</f>
        <v>HMOLG</v>
      </c>
      <c r="B4401" s="68" t="str">
        <f>IF(ISNA(VLOOKUP(C4401,COA!$A$2:$B$340,2,FALSE)),"XXX",VLOOKUP(C4401,COA!$A$2:$B$340,2,FALSE))</f>
        <v>L11</v>
      </c>
      <c r="C4401" s="149" t="str">
        <f t="shared" si="138"/>
        <v>0011-1004-0012</v>
      </c>
      <c r="D4401" s="134" t="s">
        <v>458</v>
      </c>
      <c r="E4401" s="134" t="s">
        <v>446</v>
      </c>
      <c r="F4401" s="134" t="s">
        <v>452</v>
      </c>
      <c r="G4401" s="134" t="s">
        <v>970</v>
      </c>
      <c r="H4401" s="134" t="s">
        <v>1023</v>
      </c>
      <c r="I4401" s="134" t="s">
        <v>3</v>
      </c>
      <c r="J4401" s="135">
        <v>224214.73</v>
      </c>
      <c r="K4401" s="135">
        <v>130617.65000000007</v>
      </c>
      <c r="L4401" s="135">
        <v>122203.27000000003</v>
      </c>
      <c r="M4401" s="141" t="str">
        <f t="shared" si="137"/>
        <v>201712</v>
      </c>
    </row>
    <row r="4402" spans="1:13" x14ac:dyDescent="0.25">
      <c r="A4402" s="35" t="str">
        <f>VLOOKUP(B4402,ResCat!$A$2:$B$269,2,FALSE)</f>
        <v>HMOLG</v>
      </c>
      <c r="B4402" s="68" t="str">
        <f>IF(ISNA(VLOOKUP(C4402,COA!$A$2:$B$340,2,FALSE)),"XXX",VLOOKUP(C4402,COA!$A$2:$B$340,2,FALSE))</f>
        <v>L11</v>
      </c>
      <c r="C4402" s="149" t="str">
        <f t="shared" si="138"/>
        <v>0011-1004-0012</v>
      </c>
      <c r="D4402" s="134" t="s">
        <v>458</v>
      </c>
      <c r="E4402" s="134" t="s">
        <v>446</v>
      </c>
      <c r="F4402" s="134" t="s">
        <v>452</v>
      </c>
      <c r="G4402" s="134" t="s">
        <v>970</v>
      </c>
      <c r="H4402" s="134" t="s">
        <v>1023</v>
      </c>
      <c r="I4402" s="134" t="s">
        <v>0</v>
      </c>
      <c r="J4402" s="135">
        <v>4967730.4399999976</v>
      </c>
      <c r="K4402" s="135">
        <v>1330410.0600000059</v>
      </c>
      <c r="L4402" s="135">
        <v>1290562.940000006</v>
      </c>
      <c r="M4402" s="141" t="str">
        <f t="shared" si="137"/>
        <v>201712</v>
      </c>
    </row>
    <row r="4403" spans="1:13" x14ac:dyDescent="0.25">
      <c r="A4403" s="35" t="str">
        <f>VLOOKUP(B4403,ResCat!$A$2:$B$269,2,FALSE)</f>
        <v>HMOLG</v>
      </c>
      <c r="B4403" s="68" t="str">
        <f>IF(ISNA(VLOOKUP(C4403,COA!$A$2:$B$340,2,FALSE)),"XXX",VLOOKUP(C4403,COA!$A$2:$B$340,2,FALSE))</f>
        <v>L11</v>
      </c>
      <c r="C4403" s="149" t="str">
        <f t="shared" si="138"/>
        <v>0011-1004-0012</v>
      </c>
      <c r="D4403" s="134" t="s">
        <v>458</v>
      </c>
      <c r="E4403" s="134" t="s">
        <v>446</v>
      </c>
      <c r="F4403" s="134" t="s">
        <v>452</v>
      </c>
      <c r="G4403" s="134" t="s">
        <v>970</v>
      </c>
      <c r="H4403" s="134" t="s">
        <v>1023</v>
      </c>
      <c r="I4403" s="134" t="s">
        <v>336</v>
      </c>
      <c r="J4403" s="135">
        <v>5155.3900000000003</v>
      </c>
      <c r="K4403" s="135">
        <v>4478.4599999999991</v>
      </c>
      <c r="L4403" s="135">
        <v>4478.4599999999991</v>
      </c>
      <c r="M4403" s="141" t="str">
        <f t="shared" si="137"/>
        <v>201712</v>
      </c>
    </row>
    <row r="4404" spans="1:13" x14ac:dyDescent="0.25">
      <c r="A4404" s="35" t="str">
        <f>VLOOKUP(B4404,ResCat!$A$2:$B$269,2,FALSE)</f>
        <v>HMOLG</v>
      </c>
      <c r="B4404" s="68" t="str">
        <f>IF(ISNA(VLOOKUP(C4404,COA!$A$2:$B$340,2,FALSE)),"XXX",VLOOKUP(C4404,COA!$A$2:$B$340,2,FALSE))</f>
        <v>L11</v>
      </c>
      <c r="C4404" s="149" t="str">
        <f t="shared" si="138"/>
        <v>0011-1004-0012</v>
      </c>
      <c r="D4404" s="134" t="s">
        <v>458</v>
      </c>
      <c r="E4404" s="134" t="s">
        <v>446</v>
      </c>
      <c r="F4404" s="134" t="s">
        <v>452</v>
      </c>
      <c r="G4404" s="134" t="s">
        <v>970</v>
      </c>
      <c r="H4404" s="134" t="s">
        <v>1023</v>
      </c>
      <c r="I4404" s="134" t="s">
        <v>2</v>
      </c>
      <c r="J4404" s="135">
        <v>437366.66000000015</v>
      </c>
      <c r="K4404" s="135">
        <v>209991.96999999945</v>
      </c>
      <c r="L4404" s="135">
        <v>207436.79999999946</v>
      </c>
      <c r="M4404" s="141" t="str">
        <f t="shared" si="137"/>
        <v>201712</v>
      </c>
    </row>
    <row r="4405" spans="1:13" x14ac:dyDescent="0.25">
      <c r="A4405" s="35" t="str">
        <f>VLOOKUP(B4405,ResCat!$A$2:$B$269,2,FALSE)</f>
        <v>HMOLG</v>
      </c>
      <c r="B4405" s="68" t="str">
        <f>IF(ISNA(VLOOKUP(C4405,COA!$A$2:$B$340,2,FALSE)),"XXX",VLOOKUP(C4405,COA!$A$2:$B$340,2,FALSE))</f>
        <v>L11</v>
      </c>
      <c r="C4405" s="149" t="str">
        <f t="shared" si="138"/>
        <v>0011-1004-0012</v>
      </c>
      <c r="D4405" s="134" t="s">
        <v>458</v>
      </c>
      <c r="E4405" s="134" t="s">
        <v>446</v>
      </c>
      <c r="F4405" s="134" t="s">
        <v>452</v>
      </c>
      <c r="G4405" s="134" t="s">
        <v>970</v>
      </c>
      <c r="H4405" s="134" t="s">
        <v>1023</v>
      </c>
      <c r="I4405" s="134" t="s">
        <v>343</v>
      </c>
      <c r="J4405" s="135">
        <v>1461164.2799999868</v>
      </c>
      <c r="K4405" s="135">
        <v>600728.39000000374</v>
      </c>
      <c r="L4405" s="135">
        <v>551788.95000000054</v>
      </c>
      <c r="M4405" s="141" t="str">
        <f t="shared" si="137"/>
        <v>201712</v>
      </c>
    </row>
    <row r="4406" spans="1:13" x14ac:dyDescent="0.25">
      <c r="A4406" s="35" t="str">
        <f>VLOOKUP(B4406,ResCat!$A$2:$B$269,2,FALSE)</f>
        <v>HMOLG</v>
      </c>
      <c r="B4406" s="68" t="str">
        <f>IF(ISNA(VLOOKUP(C4406,COA!$A$2:$B$340,2,FALSE)),"XXX",VLOOKUP(C4406,COA!$A$2:$B$340,2,FALSE))</f>
        <v>L11</v>
      </c>
      <c r="C4406" s="149" t="str">
        <f t="shared" si="138"/>
        <v>0011-1004-0012</v>
      </c>
      <c r="D4406" s="134" t="s">
        <v>458</v>
      </c>
      <c r="E4406" s="134" t="s">
        <v>446</v>
      </c>
      <c r="F4406" s="134" t="s">
        <v>452</v>
      </c>
      <c r="G4406" s="134" t="s">
        <v>970</v>
      </c>
      <c r="H4406" s="134" t="s">
        <v>1023</v>
      </c>
      <c r="I4406" s="134" t="s">
        <v>1</v>
      </c>
      <c r="J4406" s="135">
        <v>4022233.9799999967</v>
      </c>
      <c r="K4406" s="135">
        <v>1442610.7499999956</v>
      </c>
      <c r="L4406" s="135">
        <v>1395750.4099999967</v>
      </c>
      <c r="M4406" s="141" t="str">
        <f t="shared" si="137"/>
        <v>201712</v>
      </c>
    </row>
    <row r="4407" spans="1:13" x14ac:dyDescent="0.25">
      <c r="A4407" s="35" t="str">
        <f>VLOOKUP(B4407,ResCat!$A$2:$B$269,2,FALSE)</f>
        <v>HMOLG</v>
      </c>
      <c r="B4407" s="68" t="str">
        <f>IF(ISNA(VLOOKUP(C4407,COA!$A$2:$B$340,2,FALSE)),"XXX",VLOOKUP(C4407,COA!$A$2:$B$340,2,FALSE))</f>
        <v>L11</v>
      </c>
      <c r="C4407" s="149" t="str">
        <f t="shared" si="138"/>
        <v>0011-1004-0012</v>
      </c>
      <c r="D4407" s="134" t="s">
        <v>458</v>
      </c>
      <c r="E4407" s="134" t="s">
        <v>446</v>
      </c>
      <c r="F4407" s="134" t="s">
        <v>452</v>
      </c>
      <c r="G4407" s="134" t="s">
        <v>970</v>
      </c>
      <c r="H4407" s="134" t="s">
        <v>1023</v>
      </c>
      <c r="I4407" s="134" t="s">
        <v>370</v>
      </c>
      <c r="J4407" s="135">
        <v>32</v>
      </c>
      <c r="K4407" s="135">
        <v>30</v>
      </c>
      <c r="L4407" s="135">
        <v>30</v>
      </c>
      <c r="M4407" s="141" t="str">
        <f t="shared" si="137"/>
        <v>201712</v>
      </c>
    </row>
    <row r="4408" spans="1:13" x14ac:dyDescent="0.25">
      <c r="A4408" s="35" t="str">
        <f>VLOOKUP(B4408,ResCat!$A$2:$B$269,2,FALSE)</f>
        <v>HMOLG</v>
      </c>
      <c r="B4408" s="68" t="str">
        <f>IF(ISNA(VLOOKUP(C4408,COA!$A$2:$B$340,2,FALSE)),"XXX",VLOOKUP(C4408,COA!$A$2:$B$340,2,FALSE))</f>
        <v>L11</v>
      </c>
      <c r="C4408" s="149" t="str">
        <f t="shared" si="138"/>
        <v>0011-1004-0012</v>
      </c>
      <c r="D4408" s="134" t="s">
        <v>458</v>
      </c>
      <c r="E4408" s="134" t="s">
        <v>446</v>
      </c>
      <c r="F4408" s="134" t="s">
        <v>452</v>
      </c>
      <c r="G4408" s="134" t="s">
        <v>1023</v>
      </c>
      <c r="H4408" s="134" t="s">
        <v>1023</v>
      </c>
      <c r="I4408" s="134" t="s">
        <v>3</v>
      </c>
      <c r="J4408" s="135">
        <v>280744.70999999996</v>
      </c>
      <c r="K4408" s="135">
        <v>148222.66000000032</v>
      </c>
      <c r="L4408" s="135">
        <v>134912.31000000029</v>
      </c>
      <c r="M4408" s="141" t="str">
        <f t="shared" si="137"/>
        <v>201801</v>
      </c>
    </row>
    <row r="4409" spans="1:13" x14ac:dyDescent="0.25">
      <c r="A4409" s="35" t="str">
        <f>VLOOKUP(B4409,ResCat!$A$2:$B$269,2,FALSE)</f>
        <v>HMOLG</v>
      </c>
      <c r="B4409" s="68" t="str">
        <f>IF(ISNA(VLOOKUP(C4409,COA!$A$2:$B$340,2,FALSE)),"XXX",VLOOKUP(C4409,COA!$A$2:$B$340,2,FALSE))</f>
        <v>L11</v>
      </c>
      <c r="C4409" s="149" t="str">
        <f t="shared" si="138"/>
        <v>0011-1004-0012</v>
      </c>
      <c r="D4409" s="134" t="s">
        <v>458</v>
      </c>
      <c r="E4409" s="134" t="s">
        <v>446</v>
      </c>
      <c r="F4409" s="134" t="s">
        <v>452</v>
      </c>
      <c r="G4409" s="134" t="s">
        <v>1023</v>
      </c>
      <c r="H4409" s="134" t="s">
        <v>1023</v>
      </c>
      <c r="I4409" s="134" t="s">
        <v>0</v>
      </c>
      <c r="J4409" s="135">
        <v>2804329.69</v>
      </c>
      <c r="K4409" s="135">
        <v>787934.75999999989</v>
      </c>
      <c r="L4409" s="135">
        <v>746699.34000000008</v>
      </c>
      <c r="M4409" s="141" t="str">
        <f t="shared" si="137"/>
        <v>201801</v>
      </c>
    </row>
    <row r="4410" spans="1:13" x14ac:dyDescent="0.25">
      <c r="A4410" s="35" t="str">
        <f>VLOOKUP(B4410,ResCat!$A$2:$B$269,2,FALSE)</f>
        <v>HMOLG</v>
      </c>
      <c r="B4410" s="68" t="str">
        <f>IF(ISNA(VLOOKUP(C4410,COA!$A$2:$B$340,2,FALSE)),"XXX",VLOOKUP(C4410,COA!$A$2:$B$340,2,FALSE))</f>
        <v>L11</v>
      </c>
      <c r="C4410" s="149" t="str">
        <f t="shared" si="138"/>
        <v>0011-1004-0012</v>
      </c>
      <c r="D4410" s="134" t="s">
        <v>458</v>
      </c>
      <c r="E4410" s="134" t="s">
        <v>446</v>
      </c>
      <c r="F4410" s="134" t="s">
        <v>452</v>
      </c>
      <c r="G4410" s="134" t="s">
        <v>1023</v>
      </c>
      <c r="H4410" s="134" t="s">
        <v>1023</v>
      </c>
      <c r="I4410" s="134" t="s">
        <v>336</v>
      </c>
      <c r="J4410" s="135">
        <v>10767.68</v>
      </c>
      <c r="K4410" s="135">
        <v>8645.4</v>
      </c>
      <c r="L4410" s="135">
        <v>8645.4</v>
      </c>
      <c r="M4410" s="141" t="str">
        <f t="shared" si="137"/>
        <v>201801</v>
      </c>
    </row>
    <row r="4411" spans="1:13" x14ac:dyDescent="0.25">
      <c r="A4411" s="35" t="str">
        <f>VLOOKUP(B4411,ResCat!$A$2:$B$269,2,FALSE)</f>
        <v>HMOLG</v>
      </c>
      <c r="B4411" s="68" t="str">
        <f>IF(ISNA(VLOOKUP(C4411,COA!$A$2:$B$340,2,FALSE)),"XXX",VLOOKUP(C4411,COA!$A$2:$B$340,2,FALSE))</f>
        <v>L11</v>
      </c>
      <c r="C4411" s="149" t="str">
        <f t="shared" si="138"/>
        <v>0011-1004-0012</v>
      </c>
      <c r="D4411" s="134" t="s">
        <v>458</v>
      </c>
      <c r="E4411" s="134" t="s">
        <v>446</v>
      </c>
      <c r="F4411" s="134" t="s">
        <v>452</v>
      </c>
      <c r="G4411" s="134" t="s">
        <v>1023</v>
      </c>
      <c r="H4411" s="134" t="s">
        <v>1023</v>
      </c>
      <c r="I4411" s="134" t="s">
        <v>2</v>
      </c>
      <c r="J4411" s="135">
        <v>218566.30000000005</v>
      </c>
      <c r="K4411" s="135">
        <v>130671.07999999981</v>
      </c>
      <c r="L4411" s="135">
        <v>126518.01999999989</v>
      </c>
      <c r="M4411" s="141" t="str">
        <f t="shared" si="137"/>
        <v>201801</v>
      </c>
    </row>
    <row r="4412" spans="1:13" x14ac:dyDescent="0.25">
      <c r="A4412" s="35" t="str">
        <f>VLOOKUP(B4412,ResCat!$A$2:$B$269,2,FALSE)</f>
        <v>HMOLG</v>
      </c>
      <c r="B4412" s="68" t="str">
        <f>IF(ISNA(VLOOKUP(C4412,COA!$A$2:$B$340,2,FALSE)),"XXX",VLOOKUP(C4412,COA!$A$2:$B$340,2,FALSE))</f>
        <v>L11</v>
      </c>
      <c r="C4412" s="149" t="str">
        <f t="shared" si="138"/>
        <v>0011-1004-0012</v>
      </c>
      <c r="D4412" s="134" t="s">
        <v>458</v>
      </c>
      <c r="E4412" s="134" t="s">
        <v>446</v>
      </c>
      <c r="F4412" s="134" t="s">
        <v>452</v>
      </c>
      <c r="G4412" s="134" t="s">
        <v>1023</v>
      </c>
      <c r="H4412" s="134" t="s">
        <v>1023</v>
      </c>
      <c r="I4412" s="134" t="s">
        <v>343</v>
      </c>
      <c r="J4412" s="135">
        <v>7972565.3300003055</v>
      </c>
      <c r="K4412" s="135">
        <v>3089494.8700000085</v>
      </c>
      <c r="L4412" s="135">
        <v>2743100.9100000169</v>
      </c>
      <c r="M4412" s="141" t="str">
        <f t="shared" si="137"/>
        <v>201801</v>
      </c>
    </row>
    <row r="4413" spans="1:13" x14ac:dyDescent="0.25">
      <c r="A4413" s="35" t="str">
        <f>VLOOKUP(B4413,ResCat!$A$2:$B$269,2,FALSE)</f>
        <v>HMOLG</v>
      </c>
      <c r="B4413" s="68" t="str">
        <f>IF(ISNA(VLOOKUP(C4413,COA!$A$2:$B$340,2,FALSE)),"XXX",VLOOKUP(C4413,COA!$A$2:$B$340,2,FALSE))</f>
        <v>L11</v>
      </c>
      <c r="C4413" s="149" t="str">
        <f t="shared" si="138"/>
        <v>0011-1004-0012</v>
      </c>
      <c r="D4413" s="134" t="s">
        <v>458</v>
      </c>
      <c r="E4413" s="134" t="s">
        <v>446</v>
      </c>
      <c r="F4413" s="134" t="s">
        <v>452</v>
      </c>
      <c r="G4413" s="134" t="s">
        <v>1023</v>
      </c>
      <c r="H4413" s="134" t="s">
        <v>1023</v>
      </c>
      <c r="I4413" s="134" t="s">
        <v>1</v>
      </c>
      <c r="J4413" s="135">
        <v>3479735.9399999995</v>
      </c>
      <c r="K4413" s="135">
        <v>1459477.6299999969</v>
      </c>
      <c r="L4413" s="135">
        <v>1402902.5099999972</v>
      </c>
      <c r="M4413" s="141" t="str">
        <f t="shared" si="137"/>
        <v>201801</v>
      </c>
    </row>
    <row r="4414" spans="1:13" x14ac:dyDescent="0.25">
      <c r="A4414" s="35" t="str">
        <f>VLOOKUP(B4414,ResCat!$A$2:$B$269,2,FALSE)</f>
        <v>XXX</v>
      </c>
      <c r="B4414" s="68" t="str">
        <f>IF(ISNA(VLOOKUP(C4414,COA!$A$2:$B$340,2,FALSE)),"XXX",VLOOKUP(C4414,COA!$A$2:$B$340,2,FALSE))</f>
        <v>XXX</v>
      </c>
      <c r="C4414" s="149" t="str">
        <f t="shared" si="138"/>
        <v>0011-1004-0017</v>
      </c>
      <c r="D4414" s="134" t="s">
        <v>458</v>
      </c>
      <c r="E4414" s="134" t="s">
        <v>446</v>
      </c>
      <c r="F4414" s="134" t="s">
        <v>455</v>
      </c>
      <c r="G4414" s="134" t="s">
        <v>1023</v>
      </c>
      <c r="H4414" s="134" t="s">
        <v>1023</v>
      </c>
      <c r="I4414" s="134" t="s">
        <v>368</v>
      </c>
      <c r="J4414" s="135">
        <v>165</v>
      </c>
      <c r="K4414" s="135">
        <v>0</v>
      </c>
      <c r="L4414" s="135">
        <v>0</v>
      </c>
      <c r="M4414" s="141" t="str">
        <f t="shared" si="137"/>
        <v>201801</v>
      </c>
    </row>
    <row r="4415" spans="1:13" x14ac:dyDescent="0.25">
      <c r="A4415" s="35" t="str">
        <f>VLOOKUP(B4415,ResCat!$A$2:$B$269,2,FALSE)</f>
        <v>HMOLG</v>
      </c>
      <c r="B4415" s="68" t="str">
        <f>IF(ISNA(VLOOKUP(C4415,COA!$A$2:$B$340,2,FALSE)),"XXX",VLOOKUP(C4415,COA!$A$2:$B$340,2,FALSE))</f>
        <v>L14</v>
      </c>
      <c r="C4415" s="149" t="str">
        <f t="shared" si="138"/>
        <v>0011-1004-0038</v>
      </c>
      <c r="D4415" s="134" t="s">
        <v>458</v>
      </c>
      <c r="E4415" s="134" t="s">
        <v>446</v>
      </c>
      <c r="F4415" s="134" t="s">
        <v>465</v>
      </c>
      <c r="G4415" s="134" t="s">
        <v>316</v>
      </c>
      <c r="H4415" s="134" t="s">
        <v>1023</v>
      </c>
      <c r="I4415" s="134" t="s">
        <v>3</v>
      </c>
      <c r="J4415" s="135">
        <v>311</v>
      </c>
      <c r="K4415" s="135">
        <v>69.06</v>
      </c>
      <c r="L4415" s="135">
        <v>69.06</v>
      </c>
      <c r="M4415" s="141" t="str">
        <f t="shared" si="137"/>
        <v>201610</v>
      </c>
    </row>
    <row r="4416" spans="1:13" x14ac:dyDescent="0.25">
      <c r="A4416" s="35" t="str">
        <f>VLOOKUP(B4416,ResCat!$A$2:$B$269,2,FALSE)</f>
        <v>HMOLG</v>
      </c>
      <c r="B4416" s="68" t="str">
        <f>IF(ISNA(VLOOKUP(C4416,COA!$A$2:$B$340,2,FALSE)),"XXX",VLOOKUP(C4416,COA!$A$2:$B$340,2,FALSE))</f>
        <v>L14</v>
      </c>
      <c r="C4416" s="149" t="str">
        <f t="shared" si="138"/>
        <v>0011-1004-0038</v>
      </c>
      <c r="D4416" s="134" t="s">
        <v>458</v>
      </c>
      <c r="E4416" s="134" t="s">
        <v>446</v>
      </c>
      <c r="F4416" s="134" t="s">
        <v>465</v>
      </c>
      <c r="G4416" s="134" t="s">
        <v>316</v>
      </c>
      <c r="H4416" s="134" t="s">
        <v>1023</v>
      </c>
      <c r="I4416" s="134" t="s">
        <v>2</v>
      </c>
      <c r="J4416" s="135">
        <v>814</v>
      </c>
      <c r="K4416" s="135">
        <v>184.79999999999998</v>
      </c>
      <c r="L4416" s="135">
        <v>184.79999999999998</v>
      </c>
      <c r="M4416" s="141" t="str">
        <f t="shared" si="137"/>
        <v>201610</v>
      </c>
    </row>
    <row r="4417" spans="1:13" x14ac:dyDescent="0.25">
      <c r="A4417" s="35" t="str">
        <f>VLOOKUP(B4417,ResCat!$A$2:$B$269,2,FALSE)</f>
        <v>HMOLG</v>
      </c>
      <c r="B4417" s="68" t="str">
        <f>IF(ISNA(VLOOKUP(C4417,COA!$A$2:$B$340,2,FALSE)),"XXX",VLOOKUP(C4417,COA!$A$2:$B$340,2,FALSE))</f>
        <v>L14</v>
      </c>
      <c r="C4417" s="149" t="str">
        <f t="shared" si="138"/>
        <v>0011-1004-0038</v>
      </c>
      <c r="D4417" s="134" t="s">
        <v>458</v>
      </c>
      <c r="E4417" s="134" t="s">
        <v>446</v>
      </c>
      <c r="F4417" s="134" t="s">
        <v>465</v>
      </c>
      <c r="G4417" s="134" t="s">
        <v>318</v>
      </c>
      <c r="H4417" s="134" t="s">
        <v>1023</v>
      </c>
      <c r="I4417" s="134" t="s">
        <v>2</v>
      </c>
      <c r="J4417" s="135">
        <v>-1110</v>
      </c>
      <c r="K4417" s="135">
        <v>-104.23</v>
      </c>
      <c r="L4417" s="135">
        <v>-104.23</v>
      </c>
      <c r="M4417" s="141" t="str">
        <f t="shared" si="137"/>
        <v>201611</v>
      </c>
    </row>
    <row r="4418" spans="1:13" x14ac:dyDescent="0.25">
      <c r="A4418" s="35" t="str">
        <f>VLOOKUP(B4418,ResCat!$A$2:$B$269,2,FALSE)</f>
        <v>HMOLG</v>
      </c>
      <c r="B4418" s="68" t="str">
        <f>IF(ISNA(VLOOKUP(C4418,COA!$A$2:$B$340,2,FALSE)),"XXX",VLOOKUP(C4418,COA!$A$2:$B$340,2,FALSE))</f>
        <v>L14</v>
      </c>
      <c r="C4418" s="149" t="str">
        <f t="shared" si="138"/>
        <v>0011-1004-0038</v>
      </c>
      <c r="D4418" s="134" t="s">
        <v>458</v>
      </c>
      <c r="E4418" s="134" t="s">
        <v>446</v>
      </c>
      <c r="F4418" s="134" t="s">
        <v>465</v>
      </c>
      <c r="G4418" s="134" t="s">
        <v>322</v>
      </c>
      <c r="H4418" s="134" t="s">
        <v>1023</v>
      </c>
      <c r="I4418" s="134" t="s">
        <v>3</v>
      </c>
      <c r="J4418" s="135">
        <v>-680.8</v>
      </c>
      <c r="K4418" s="135">
        <v>-894.82999999999993</v>
      </c>
      <c r="L4418" s="135">
        <v>-827.64</v>
      </c>
      <c r="M4418" s="141" t="str">
        <f t="shared" si="137"/>
        <v>201701</v>
      </c>
    </row>
    <row r="4419" spans="1:13" x14ac:dyDescent="0.25">
      <c r="A4419" s="35" t="str">
        <f>VLOOKUP(B4419,ResCat!$A$2:$B$269,2,FALSE)</f>
        <v>HMOLG</v>
      </c>
      <c r="B4419" s="68" t="str">
        <f>IF(ISNA(VLOOKUP(C4419,COA!$A$2:$B$340,2,FALSE)),"XXX",VLOOKUP(C4419,COA!$A$2:$B$340,2,FALSE))</f>
        <v>L14</v>
      </c>
      <c r="C4419" s="149" t="str">
        <f t="shared" si="138"/>
        <v>0011-1004-0038</v>
      </c>
      <c r="D4419" s="134" t="s">
        <v>458</v>
      </c>
      <c r="E4419" s="134" t="s">
        <v>446</v>
      </c>
      <c r="F4419" s="134" t="s">
        <v>465</v>
      </c>
      <c r="G4419" s="134" t="s">
        <v>322</v>
      </c>
      <c r="H4419" s="134" t="s">
        <v>1023</v>
      </c>
      <c r="I4419" s="134" t="s">
        <v>2</v>
      </c>
      <c r="J4419" s="135">
        <v>924</v>
      </c>
      <c r="K4419" s="135">
        <v>134.75</v>
      </c>
      <c r="L4419" s="135">
        <v>104.75</v>
      </c>
      <c r="M4419" s="141" t="str">
        <f t="shared" si="137"/>
        <v>201701</v>
      </c>
    </row>
    <row r="4420" spans="1:13" x14ac:dyDescent="0.25">
      <c r="A4420" s="35" t="str">
        <f>VLOOKUP(B4420,ResCat!$A$2:$B$269,2,FALSE)</f>
        <v>HMOLG</v>
      </c>
      <c r="B4420" s="68" t="str">
        <f>IF(ISNA(VLOOKUP(C4420,COA!$A$2:$B$340,2,FALSE)),"XXX",VLOOKUP(C4420,COA!$A$2:$B$340,2,FALSE))</f>
        <v>L14</v>
      </c>
      <c r="C4420" s="149" t="str">
        <f t="shared" si="138"/>
        <v>0011-1004-0038</v>
      </c>
      <c r="D4420" s="134" t="s">
        <v>458</v>
      </c>
      <c r="E4420" s="134" t="s">
        <v>446</v>
      </c>
      <c r="F4420" s="134" t="s">
        <v>465</v>
      </c>
      <c r="G4420" s="134" t="s">
        <v>324</v>
      </c>
      <c r="H4420" s="134" t="s">
        <v>1023</v>
      </c>
      <c r="I4420" s="134" t="s">
        <v>3</v>
      </c>
      <c r="J4420" s="135">
        <v>780</v>
      </c>
      <c r="K4420" s="135">
        <v>518.9</v>
      </c>
      <c r="L4420" s="135">
        <v>518.9</v>
      </c>
      <c r="M4420" s="141" t="str">
        <f t="shared" ref="M4420:M4483" si="139">IF(G4420&lt;$M$1,$M$1,G4420)</f>
        <v>201702</v>
      </c>
    </row>
    <row r="4421" spans="1:13" x14ac:dyDescent="0.25">
      <c r="A4421" s="35" t="str">
        <f>VLOOKUP(B4421,ResCat!$A$2:$B$269,2,FALSE)</f>
        <v>HMOLG</v>
      </c>
      <c r="B4421" s="68" t="str">
        <f>IF(ISNA(VLOOKUP(C4421,COA!$A$2:$B$340,2,FALSE)),"XXX",VLOOKUP(C4421,COA!$A$2:$B$340,2,FALSE))</f>
        <v>L14</v>
      </c>
      <c r="C4421" s="149" t="str">
        <f t="shared" ref="C4421:C4484" si="140">D4421&amp;"-"&amp;E4421&amp;"-"&amp;F4421</f>
        <v>0011-1004-0038</v>
      </c>
      <c r="D4421" s="134" t="s">
        <v>458</v>
      </c>
      <c r="E4421" s="134" t="s">
        <v>446</v>
      </c>
      <c r="F4421" s="134" t="s">
        <v>465</v>
      </c>
      <c r="G4421" s="134" t="s">
        <v>324</v>
      </c>
      <c r="H4421" s="134" t="s">
        <v>1023</v>
      </c>
      <c r="I4421" s="134" t="s">
        <v>2</v>
      </c>
      <c r="J4421" s="135">
        <v>348</v>
      </c>
      <c r="K4421" s="135">
        <v>105.97</v>
      </c>
      <c r="L4421" s="135">
        <v>90.97</v>
      </c>
      <c r="M4421" s="141" t="str">
        <f t="shared" si="139"/>
        <v>201702</v>
      </c>
    </row>
    <row r="4422" spans="1:13" x14ac:dyDescent="0.25">
      <c r="A4422" s="35" t="str">
        <f>VLOOKUP(B4422,ResCat!$A$2:$B$269,2,FALSE)</f>
        <v>HMOLG</v>
      </c>
      <c r="B4422" s="68" t="str">
        <f>IF(ISNA(VLOOKUP(C4422,COA!$A$2:$B$340,2,FALSE)),"XXX",VLOOKUP(C4422,COA!$A$2:$B$340,2,FALSE))</f>
        <v>L14</v>
      </c>
      <c r="C4422" s="149" t="str">
        <f t="shared" si="140"/>
        <v>0011-1004-0038</v>
      </c>
      <c r="D4422" s="134" t="s">
        <v>458</v>
      </c>
      <c r="E4422" s="134" t="s">
        <v>446</v>
      </c>
      <c r="F4422" s="134" t="s">
        <v>465</v>
      </c>
      <c r="G4422" s="134" t="s">
        <v>326</v>
      </c>
      <c r="H4422" s="134" t="s">
        <v>1023</v>
      </c>
      <c r="I4422" s="134" t="s">
        <v>3</v>
      </c>
      <c r="J4422" s="135">
        <v>-730</v>
      </c>
      <c r="K4422" s="135">
        <v>-726.4</v>
      </c>
      <c r="L4422" s="135">
        <v>-601.4</v>
      </c>
      <c r="M4422" s="141" t="str">
        <f t="shared" si="139"/>
        <v>201703</v>
      </c>
    </row>
    <row r="4423" spans="1:13" x14ac:dyDescent="0.25">
      <c r="A4423" s="35" t="str">
        <f>VLOOKUP(B4423,ResCat!$A$2:$B$269,2,FALSE)</f>
        <v>HMOLG</v>
      </c>
      <c r="B4423" s="68" t="str">
        <f>IF(ISNA(VLOOKUP(C4423,COA!$A$2:$B$340,2,FALSE)),"XXX",VLOOKUP(C4423,COA!$A$2:$B$340,2,FALSE))</f>
        <v>L14</v>
      </c>
      <c r="C4423" s="149" t="str">
        <f t="shared" si="140"/>
        <v>0011-1004-0038</v>
      </c>
      <c r="D4423" s="134" t="s">
        <v>458</v>
      </c>
      <c r="E4423" s="134" t="s">
        <v>446</v>
      </c>
      <c r="F4423" s="134" t="s">
        <v>465</v>
      </c>
      <c r="G4423" s="134" t="s">
        <v>326</v>
      </c>
      <c r="H4423" s="134" t="s">
        <v>1023</v>
      </c>
      <c r="I4423" s="134" t="s">
        <v>2</v>
      </c>
      <c r="J4423" s="135">
        <v>-1732.7399999999998</v>
      </c>
      <c r="K4423" s="135">
        <v>-862.15000000000009</v>
      </c>
      <c r="L4423" s="135">
        <v>-892.80000000000007</v>
      </c>
      <c r="M4423" s="141" t="str">
        <f t="shared" si="139"/>
        <v>201703</v>
      </c>
    </row>
    <row r="4424" spans="1:13" x14ac:dyDescent="0.25">
      <c r="A4424" s="35" t="str">
        <f>VLOOKUP(B4424,ResCat!$A$2:$B$269,2,FALSE)</f>
        <v>HMOLG</v>
      </c>
      <c r="B4424" s="68" t="str">
        <f>IF(ISNA(VLOOKUP(C4424,COA!$A$2:$B$340,2,FALSE)),"XXX",VLOOKUP(C4424,COA!$A$2:$B$340,2,FALSE))</f>
        <v>L14</v>
      </c>
      <c r="C4424" s="149" t="str">
        <f t="shared" si="140"/>
        <v>0011-1004-0038</v>
      </c>
      <c r="D4424" s="134" t="s">
        <v>458</v>
      </c>
      <c r="E4424" s="134" t="s">
        <v>446</v>
      </c>
      <c r="F4424" s="134" t="s">
        <v>465</v>
      </c>
      <c r="G4424" s="134" t="s">
        <v>328</v>
      </c>
      <c r="H4424" s="134" t="s">
        <v>1023</v>
      </c>
      <c r="I4424" s="134" t="s">
        <v>3</v>
      </c>
      <c r="J4424" s="135">
        <v>-475</v>
      </c>
      <c r="K4424" s="135">
        <v>-475</v>
      </c>
      <c r="L4424" s="135">
        <v>-350</v>
      </c>
      <c r="M4424" s="141" t="str">
        <f t="shared" si="139"/>
        <v>201704</v>
      </c>
    </row>
    <row r="4425" spans="1:13" x14ac:dyDescent="0.25">
      <c r="A4425" s="35" t="str">
        <f>VLOOKUP(B4425,ResCat!$A$2:$B$269,2,FALSE)</f>
        <v>HMOLG</v>
      </c>
      <c r="B4425" s="68" t="str">
        <f>IF(ISNA(VLOOKUP(C4425,COA!$A$2:$B$340,2,FALSE)),"XXX",VLOOKUP(C4425,COA!$A$2:$B$340,2,FALSE))</f>
        <v>L14</v>
      </c>
      <c r="C4425" s="149" t="str">
        <f t="shared" si="140"/>
        <v>0011-1004-0038</v>
      </c>
      <c r="D4425" s="134" t="s">
        <v>458</v>
      </c>
      <c r="E4425" s="134" t="s">
        <v>446</v>
      </c>
      <c r="F4425" s="134" t="s">
        <v>465</v>
      </c>
      <c r="G4425" s="134" t="s">
        <v>328</v>
      </c>
      <c r="H4425" s="134" t="s">
        <v>1023</v>
      </c>
      <c r="I4425" s="134" t="s">
        <v>2</v>
      </c>
      <c r="J4425" s="135">
        <v>438.98</v>
      </c>
      <c r="K4425" s="135">
        <v>153.6</v>
      </c>
      <c r="L4425" s="135">
        <v>143.6</v>
      </c>
      <c r="M4425" s="141" t="str">
        <f t="shared" si="139"/>
        <v>201704</v>
      </c>
    </row>
    <row r="4426" spans="1:13" x14ac:dyDescent="0.25">
      <c r="A4426" s="35" t="str">
        <f>VLOOKUP(B4426,ResCat!$A$2:$B$269,2,FALSE)</f>
        <v>HMOLG</v>
      </c>
      <c r="B4426" s="68" t="str">
        <f>IF(ISNA(VLOOKUP(C4426,COA!$A$2:$B$340,2,FALSE)),"XXX",VLOOKUP(C4426,COA!$A$2:$B$340,2,FALSE))</f>
        <v>L14</v>
      </c>
      <c r="C4426" s="149" t="str">
        <f t="shared" si="140"/>
        <v>0011-1004-0038</v>
      </c>
      <c r="D4426" s="134" t="s">
        <v>458</v>
      </c>
      <c r="E4426" s="134" t="s">
        <v>446</v>
      </c>
      <c r="F4426" s="134" t="s">
        <v>465</v>
      </c>
      <c r="G4426" s="134" t="s">
        <v>330</v>
      </c>
      <c r="H4426" s="134" t="s">
        <v>1023</v>
      </c>
      <c r="I4426" s="134" t="s">
        <v>3</v>
      </c>
      <c r="J4426" s="135">
        <v>-750</v>
      </c>
      <c r="K4426" s="135">
        <v>-910.75</v>
      </c>
      <c r="L4426" s="135">
        <v>-785.75</v>
      </c>
      <c r="M4426" s="141" t="str">
        <f t="shared" si="139"/>
        <v>201705</v>
      </c>
    </row>
    <row r="4427" spans="1:13" x14ac:dyDescent="0.25">
      <c r="A4427" s="35" t="str">
        <f>VLOOKUP(B4427,ResCat!$A$2:$B$269,2,FALSE)</f>
        <v>HMOLG</v>
      </c>
      <c r="B4427" s="68" t="str">
        <f>IF(ISNA(VLOOKUP(C4427,COA!$A$2:$B$340,2,FALSE)),"XXX",VLOOKUP(C4427,COA!$A$2:$B$340,2,FALSE))</f>
        <v>L14</v>
      </c>
      <c r="C4427" s="149" t="str">
        <f t="shared" si="140"/>
        <v>0011-1004-0038</v>
      </c>
      <c r="D4427" s="134" t="s">
        <v>458</v>
      </c>
      <c r="E4427" s="134" t="s">
        <v>446</v>
      </c>
      <c r="F4427" s="134" t="s">
        <v>465</v>
      </c>
      <c r="G4427" s="134" t="s">
        <v>332</v>
      </c>
      <c r="H4427" s="134" t="s">
        <v>1023</v>
      </c>
      <c r="I4427" s="134" t="s">
        <v>3</v>
      </c>
      <c r="J4427" s="135">
        <v>498</v>
      </c>
      <c r="K4427" s="135">
        <v>391.56</v>
      </c>
      <c r="L4427" s="135">
        <v>391.56</v>
      </c>
      <c r="M4427" s="141" t="str">
        <f t="shared" si="139"/>
        <v>201706</v>
      </c>
    </row>
    <row r="4428" spans="1:13" x14ac:dyDescent="0.25">
      <c r="A4428" s="35" t="str">
        <f>VLOOKUP(B4428,ResCat!$A$2:$B$269,2,FALSE)</f>
        <v>HMOLG</v>
      </c>
      <c r="B4428" s="68" t="str">
        <f>IF(ISNA(VLOOKUP(C4428,COA!$A$2:$B$340,2,FALSE)),"XXX",VLOOKUP(C4428,COA!$A$2:$B$340,2,FALSE))</f>
        <v>L14</v>
      </c>
      <c r="C4428" s="149" t="str">
        <f t="shared" si="140"/>
        <v>0011-1004-0038</v>
      </c>
      <c r="D4428" s="134" t="s">
        <v>458</v>
      </c>
      <c r="E4428" s="134" t="s">
        <v>446</v>
      </c>
      <c r="F4428" s="134" t="s">
        <v>465</v>
      </c>
      <c r="G4428" s="134" t="s">
        <v>332</v>
      </c>
      <c r="H4428" s="134" t="s">
        <v>1023</v>
      </c>
      <c r="I4428" s="134" t="s">
        <v>2</v>
      </c>
      <c r="J4428" s="135">
        <v>333</v>
      </c>
      <c r="K4428" s="135">
        <v>28.97</v>
      </c>
      <c r="L4428" s="135">
        <v>28.97</v>
      </c>
      <c r="M4428" s="141" t="str">
        <f t="shared" si="139"/>
        <v>201706</v>
      </c>
    </row>
    <row r="4429" spans="1:13" x14ac:dyDescent="0.25">
      <c r="A4429" s="35" t="str">
        <f>VLOOKUP(B4429,ResCat!$A$2:$B$269,2,FALSE)</f>
        <v>HMOLG</v>
      </c>
      <c r="B4429" s="68" t="str">
        <f>IF(ISNA(VLOOKUP(C4429,COA!$A$2:$B$340,2,FALSE)),"XXX",VLOOKUP(C4429,COA!$A$2:$B$340,2,FALSE))</f>
        <v>L14</v>
      </c>
      <c r="C4429" s="149" t="str">
        <f t="shared" si="140"/>
        <v>0011-1004-0038</v>
      </c>
      <c r="D4429" s="134" t="s">
        <v>458</v>
      </c>
      <c r="E4429" s="134" t="s">
        <v>446</v>
      </c>
      <c r="F4429" s="134" t="s">
        <v>465</v>
      </c>
      <c r="G4429" s="134" t="s">
        <v>335</v>
      </c>
      <c r="H4429" s="134" t="s">
        <v>1023</v>
      </c>
      <c r="I4429" s="134" t="s">
        <v>3</v>
      </c>
      <c r="J4429" s="135">
        <v>873</v>
      </c>
      <c r="K4429" s="135">
        <v>787.49</v>
      </c>
      <c r="L4429" s="135">
        <v>787.49</v>
      </c>
      <c r="M4429" s="141" t="str">
        <f t="shared" si="139"/>
        <v>201707</v>
      </c>
    </row>
    <row r="4430" spans="1:13" x14ac:dyDescent="0.25">
      <c r="A4430" s="35" t="str">
        <f>VLOOKUP(B4430,ResCat!$A$2:$B$269,2,FALSE)</f>
        <v>HMOLG</v>
      </c>
      <c r="B4430" s="68" t="str">
        <f>IF(ISNA(VLOOKUP(C4430,COA!$A$2:$B$340,2,FALSE)),"XXX",VLOOKUP(C4430,COA!$A$2:$B$340,2,FALSE))</f>
        <v>L14</v>
      </c>
      <c r="C4430" s="149" t="str">
        <f t="shared" si="140"/>
        <v>0011-1004-0038</v>
      </c>
      <c r="D4430" s="134" t="s">
        <v>458</v>
      </c>
      <c r="E4430" s="134" t="s">
        <v>446</v>
      </c>
      <c r="F4430" s="134" t="s">
        <v>465</v>
      </c>
      <c r="G4430" s="134" t="s">
        <v>335</v>
      </c>
      <c r="H4430" s="134" t="s">
        <v>1023</v>
      </c>
      <c r="I4430" s="134" t="s">
        <v>2</v>
      </c>
      <c r="J4430" s="135">
        <v>400</v>
      </c>
      <c r="K4430" s="135">
        <v>0</v>
      </c>
      <c r="L4430" s="135">
        <v>0</v>
      </c>
      <c r="M4430" s="141" t="str">
        <f t="shared" si="139"/>
        <v>201707</v>
      </c>
    </row>
    <row r="4431" spans="1:13" x14ac:dyDescent="0.25">
      <c r="A4431" s="35" t="str">
        <f>VLOOKUP(B4431,ResCat!$A$2:$B$269,2,FALSE)</f>
        <v>HMOLG</v>
      </c>
      <c r="B4431" s="68" t="str">
        <f>IF(ISNA(VLOOKUP(C4431,COA!$A$2:$B$340,2,FALSE)),"XXX",VLOOKUP(C4431,COA!$A$2:$B$340,2,FALSE))</f>
        <v>L14</v>
      </c>
      <c r="C4431" s="149" t="str">
        <f t="shared" si="140"/>
        <v>0011-1004-0038</v>
      </c>
      <c r="D4431" s="134" t="s">
        <v>458</v>
      </c>
      <c r="E4431" s="134" t="s">
        <v>446</v>
      </c>
      <c r="F4431" s="134" t="s">
        <v>465</v>
      </c>
      <c r="G4431" s="134" t="s">
        <v>335</v>
      </c>
      <c r="H4431" s="134" t="s">
        <v>1023</v>
      </c>
      <c r="I4431" s="134" t="s">
        <v>1</v>
      </c>
      <c r="J4431" s="135">
        <v>2562.0099999999998</v>
      </c>
      <c r="K4431" s="135">
        <v>1211.1399999999999</v>
      </c>
      <c r="L4431" s="135">
        <v>121.11999999999999</v>
      </c>
      <c r="M4431" s="141" t="str">
        <f t="shared" si="139"/>
        <v>201707</v>
      </c>
    </row>
    <row r="4432" spans="1:13" x14ac:dyDescent="0.25">
      <c r="A4432" s="35" t="str">
        <f>VLOOKUP(B4432,ResCat!$A$2:$B$269,2,FALSE)</f>
        <v>HMOLG</v>
      </c>
      <c r="B4432" s="68" t="str">
        <f>IF(ISNA(VLOOKUP(C4432,COA!$A$2:$B$340,2,FALSE)),"XXX",VLOOKUP(C4432,COA!$A$2:$B$340,2,FALSE))</f>
        <v>L14</v>
      </c>
      <c r="C4432" s="149" t="str">
        <f t="shared" si="140"/>
        <v>0011-1004-0038</v>
      </c>
      <c r="D4432" s="134" t="s">
        <v>458</v>
      </c>
      <c r="E4432" s="134" t="s">
        <v>446</v>
      </c>
      <c r="F4432" s="134" t="s">
        <v>465</v>
      </c>
      <c r="G4432" s="134" t="s">
        <v>4</v>
      </c>
      <c r="H4432" s="134" t="s">
        <v>1023</v>
      </c>
      <c r="I4432" s="134" t="s">
        <v>3</v>
      </c>
      <c r="J4432" s="135">
        <v>346</v>
      </c>
      <c r="K4432" s="135">
        <v>102.24000000000001</v>
      </c>
      <c r="L4432" s="135">
        <v>102.24000000000001</v>
      </c>
      <c r="M4432" s="141" t="str">
        <f t="shared" si="139"/>
        <v>201708</v>
      </c>
    </row>
    <row r="4433" spans="1:13" x14ac:dyDescent="0.25">
      <c r="A4433" s="35" t="str">
        <f>VLOOKUP(B4433,ResCat!$A$2:$B$269,2,FALSE)</f>
        <v>HMOLG</v>
      </c>
      <c r="B4433" s="68" t="str">
        <f>IF(ISNA(VLOOKUP(C4433,COA!$A$2:$B$340,2,FALSE)),"XXX",VLOOKUP(C4433,COA!$A$2:$B$340,2,FALSE))</f>
        <v>L14</v>
      </c>
      <c r="C4433" s="149" t="str">
        <f t="shared" si="140"/>
        <v>0011-1004-0038</v>
      </c>
      <c r="D4433" s="134" t="s">
        <v>458</v>
      </c>
      <c r="E4433" s="134" t="s">
        <v>446</v>
      </c>
      <c r="F4433" s="134" t="s">
        <v>465</v>
      </c>
      <c r="G4433" s="134" t="s">
        <v>4</v>
      </c>
      <c r="H4433" s="134" t="s">
        <v>1023</v>
      </c>
      <c r="I4433" s="134" t="s">
        <v>2</v>
      </c>
      <c r="J4433" s="135">
        <v>133</v>
      </c>
      <c r="K4433" s="135">
        <v>86.960000000000008</v>
      </c>
      <c r="L4433" s="135">
        <v>86.960000000000008</v>
      </c>
      <c r="M4433" s="141" t="str">
        <f t="shared" si="139"/>
        <v>201708</v>
      </c>
    </row>
    <row r="4434" spans="1:13" x14ac:dyDescent="0.25">
      <c r="A4434" s="35" t="str">
        <f>VLOOKUP(B4434,ResCat!$A$2:$B$269,2,FALSE)</f>
        <v>HMOLG</v>
      </c>
      <c r="B4434" s="68" t="str">
        <f>IF(ISNA(VLOOKUP(C4434,COA!$A$2:$B$340,2,FALSE)),"XXX",VLOOKUP(C4434,COA!$A$2:$B$340,2,FALSE))</f>
        <v>L14</v>
      </c>
      <c r="C4434" s="149" t="str">
        <f t="shared" si="140"/>
        <v>0011-1004-0038</v>
      </c>
      <c r="D4434" s="134" t="s">
        <v>458</v>
      </c>
      <c r="E4434" s="134" t="s">
        <v>446</v>
      </c>
      <c r="F4434" s="134" t="s">
        <v>465</v>
      </c>
      <c r="G4434" s="134" t="s">
        <v>511</v>
      </c>
      <c r="H4434" s="134" t="s">
        <v>1023</v>
      </c>
      <c r="I4434" s="134" t="s">
        <v>2</v>
      </c>
      <c r="J4434" s="135">
        <v>2536.1999999999998</v>
      </c>
      <c r="K4434" s="135">
        <v>2417.2400000000002</v>
      </c>
      <c r="L4434" s="135">
        <v>2417.2400000000002</v>
      </c>
      <c r="M4434" s="141" t="str">
        <f t="shared" si="139"/>
        <v>201709</v>
      </c>
    </row>
    <row r="4435" spans="1:13" x14ac:dyDescent="0.25">
      <c r="A4435" s="35" t="str">
        <f>VLOOKUP(B4435,ResCat!$A$2:$B$269,2,FALSE)</f>
        <v>HMOLG</v>
      </c>
      <c r="B4435" s="68" t="str">
        <f>IF(ISNA(VLOOKUP(C4435,COA!$A$2:$B$340,2,FALSE)),"XXX",VLOOKUP(C4435,COA!$A$2:$B$340,2,FALSE))</f>
        <v>L14</v>
      </c>
      <c r="C4435" s="149" t="str">
        <f t="shared" si="140"/>
        <v>0011-1004-0038</v>
      </c>
      <c r="D4435" s="134" t="s">
        <v>458</v>
      </c>
      <c r="E4435" s="134" t="s">
        <v>446</v>
      </c>
      <c r="F4435" s="134" t="s">
        <v>465</v>
      </c>
      <c r="G4435" s="134" t="s">
        <v>511</v>
      </c>
      <c r="H4435" s="134" t="s">
        <v>1023</v>
      </c>
      <c r="I4435" s="134" t="s">
        <v>1</v>
      </c>
      <c r="J4435" s="135">
        <v>-274</v>
      </c>
      <c r="K4435" s="135">
        <v>1.1368683772161603E-12</v>
      </c>
      <c r="L4435" s="135">
        <v>1.1368683772161603E-12</v>
      </c>
      <c r="M4435" s="141" t="str">
        <f t="shared" si="139"/>
        <v>201709</v>
      </c>
    </row>
    <row r="4436" spans="1:13" x14ac:dyDescent="0.25">
      <c r="A4436" s="35" t="str">
        <f>VLOOKUP(B4436,ResCat!$A$2:$B$269,2,FALSE)</f>
        <v>HMOLG</v>
      </c>
      <c r="B4436" s="68" t="str">
        <f>IF(ISNA(VLOOKUP(C4436,COA!$A$2:$B$340,2,FALSE)),"XXX",VLOOKUP(C4436,COA!$A$2:$B$340,2,FALSE))</f>
        <v>L14</v>
      </c>
      <c r="C4436" s="149" t="str">
        <f t="shared" si="140"/>
        <v>0011-1004-0038</v>
      </c>
      <c r="D4436" s="134" t="s">
        <v>458</v>
      </c>
      <c r="E4436" s="134" t="s">
        <v>446</v>
      </c>
      <c r="F4436" s="134" t="s">
        <v>465</v>
      </c>
      <c r="G4436" s="134" t="s">
        <v>969</v>
      </c>
      <c r="H4436" s="134" t="s">
        <v>1023</v>
      </c>
      <c r="I4436" s="134" t="s">
        <v>3</v>
      </c>
      <c r="J4436" s="135">
        <v>367.8</v>
      </c>
      <c r="K4436" s="135">
        <v>115.61</v>
      </c>
      <c r="L4436" s="135">
        <v>57.8</v>
      </c>
      <c r="M4436" s="141" t="str">
        <f t="shared" si="139"/>
        <v>201710</v>
      </c>
    </row>
    <row r="4437" spans="1:13" x14ac:dyDescent="0.25">
      <c r="A4437" s="35" t="str">
        <f>VLOOKUP(B4437,ResCat!$A$2:$B$269,2,FALSE)</f>
        <v>HMOLG</v>
      </c>
      <c r="B4437" s="68" t="str">
        <f>IF(ISNA(VLOOKUP(C4437,COA!$A$2:$B$340,2,FALSE)),"XXX",VLOOKUP(C4437,COA!$A$2:$B$340,2,FALSE))</f>
        <v>L14</v>
      </c>
      <c r="C4437" s="149" t="str">
        <f t="shared" si="140"/>
        <v>0011-1004-0038</v>
      </c>
      <c r="D4437" s="134" t="s">
        <v>458</v>
      </c>
      <c r="E4437" s="134" t="s">
        <v>446</v>
      </c>
      <c r="F4437" s="134" t="s">
        <v>465</v>
      </c>
      <c r="G4437" s="134" t="s">
        <v>969</v>
      </c>
      <c r="H4437" s="134" t="s">
        <v>1023</v>
      </c>
      <c r="I4437" s="134" t="s">
        <v>2</v>
      </c>
      <c r="J4437" s="135">
        <v>357</v>
      </c>
      <c r="K4437" s="135">
        <v>28.97</v>
      </c>
      <c r="L4437" s="135">
        <v>28.97</v>
      </c>
      <c r="M4437" s="141" t="str">
        <f t="shared" si="139"/>
        <v>201710</v>
      </c>
    </row>
    <row r="4438" spans="1:13" x14ac:dyDescent="0.25">
      <c r="A4438" s="35" t="str">
        <f>VLOOKUP(B4438,ResCat!$A$2:$B$269,2,FALSE)</f>
        <v>HMOLG</v>
      </c>
      <c r="B4438" s="68" t="str">
        <f>IF(ISNA(VLOOKUP(C4438,COA!$A$2:$B$340,2,FALSE)),"XXX",VLOOKUP(C4438,COA!$A$2:$B$340,2,FALSE))</f>
        <v>L14</v>
      </c>
      <c r="C4438" s="149" t="str">
        <f t="shared" si="140"/>
        <v>0011-1004-0038</v>
      </c>
      <c r="D4438" s="134" t="s">
        <v>458</v>
      </c>
      <c r="E4438" s="134" t="s">
        <v>446</v>
      </c>
      <c r="F4438" s="134" t="s">
        <v>465</v>
      </c>
      <c r="G4438" s="134" t="s">
        <v>969</v>
      </c>
      <c r="H4438" s="134" t="s">
        <v>1023</v>
      </c>
      <c r="I4438" s="134" t="s">
        <v>1</v>
      </c>
      <c r="J4438" s="135">
        <v>0</v>
      </c>
      <c r="K4438" s="135">
        <v>353.59999999999991</v>
      </c>
      <c r="L4438" s="135">
        <v>353.59999999999991</v>
      </c>
      <c r="M4438" s="141" t="str">
        <f t="shared" si="139"/>
        <v>201710</v>
      </c>
    </row>
    <row r="4439" spans="1:13" x14ac:dyDescent="0.25">
      <c r="A4439" s="35" t="str">
        <f>VLOOKUP(B4439,ResCat!$A$2:$B$269,2,FALSE)</f>
        <v>HMOLG</v>
      </c>
      <c r="B4439" s="68" t="str">
        <f>IF(ISNA(VLOOKUP(C4439,COA!$A$2:$B$340,2,FALSE)),"XXX",VLOOKUP(C4439,COA!$A$2:$B$340,2,FALSE))</f>
        <v>L17</v>
      </c>
      <c r="C4439" s="149" t="str">
        <f t="shared" si="140"/>
        <v>0011-1004-0047</v>
      </c>
      <c r="D4439" s="134" t="s">
        <v>458</v>
      </c>
      <c r="E4439" s="134" t="s">
        <v>446</v>
      </c>
      <c r="F4439" s="134" t="s">
        <v>470</v>
      </c>
      <c r="G4439" s="134" t="s">
        <v>324</v>
      </c>
      <c r="H4439" s="134" t="s">
        <v>1023</v>
      </c>
      <c r="I4439" s="134" t="s">
        <v>3</v>
      </c>
      <c r="J4439" s="135">
        <v>-250</v>
      </c>
      <c r="K4439" s="135">
        <v>-250</v>
      </c>
      <c r="L4439" s="135">
        <v>-125</v>
      </c>
      <c r="M4439" s="141" t="str">
        <f t="shared" si="139"/>
        <v>201702</v>
      </c>
    </row>
    <row r="4440" spans="1:13" x14ac:dyDescent="0.25">
      <c r="A4440" s="35" t="str">
        <f>VLOOKUP(B4440,ResCat!$A$2:$B$269,2,FALSE)</f>
        <v>HMOLG</v>
      </c>
      <c r="B4440" s="68" t="str">
        <f>IF(ISNA(VLOOKUP(C4440,COA!$A$2:$B$340,2,FALSE)),"XXX",VLOOKUP(C4440,COA!$A$2:$B$340,2,FALSE))</f>
        <v>L17</v>
      </c>
      <c r="C4440" s="149" t="str">
        <f t="shared" si="140"/>
        <v>0011-1004-0047</v>
      </c>
      <c r="D4440" s="134" t="s">
        <v>458</v>
      </c>
      <c r="E4440" s="134" t="s">
        <v>446</v>
      </c>
      <c r="F4440" s="134" t="s">
        <v>470</v>
      </c>
      <c r="G4440" s="134" t="s">
        <v>326</v>
      </c>
      <c r="H4440" s="134" t="s">
        <v>1023</v>
      </c>
      <c r="I4440" s="134" t="s">
        <v>3</v>
      </c>
      <c r="J4440" s="135">
        <v>-250</v>
      </c>
      <c r="K4440" s="135">
        <v>-250</v>
      </c>
      <c r="L4440" s="135">
        <v>-125</v>
      </c>
      <c r="M4440" s="141" t="str">
        <f t="shared" si="139"/>
        <v>201703</v>
      </c>
    </row>
    <row r="4441" spans="1:13" x14ac:dyDescent="0.25">
      <c r="A4441" s="35" t="str">
        <f>VLOOKUP(B4441,ResCat!$A$2:$B$269,2,FALSE)</f>
        <v>HMOLG</v>
      </c>
      <c r="B4441" s="68" t="str">
        <f>IF(ISNA(VLOOKUP(C4441,COA!$A$2:$B$340,2,FALSE)),"XXX",VLOOKUP(C4441,COA!$A$2:$B$340,2,FALSE))</f>
        <v>L17</v>
      </c>
      <c r="C4441" s="149" t="str">
        <f t="shared" si="140"/>
        <v>0011-1004-0047</v>
      </c>
      <c r="D4441" s="134" t="s">
        <v>458</v>
      </c>
      <c r="E4441" s="134" t="s">
        <v>446</v>
      </c>
      <c r="F4441" s="134" t="s">
        <v>470</v>
      </c>
      <c r="G4441" s="134" t="s">
        <v>326</v>
      </c>
      <c r="H4441" s="134" t="s">
        <v>1023</v>
      </c>
      <c r="I4441" s="134" t="s">
        <v>2</v>
      </c>
      <c r="J4441" s="135">
        <v>667</v>
      </c>
      <c r="K4441" s="135">
        <v>222.55</v>
      </c>
      <c r="L4441" s="135">
        <v>222.55</v>
      </c>
      <c r="M4441" s="141" t="str">
        <f t="shared" si="139"/>
        <v>201703</v>
      </c>
    </row>
    <row r="4442" spans="1:13" x14ac:dyDescent="0.25">
      <c r="A4442" s="35" t="str">
        <f>VLOOKUP(B4442,ResCat!$A$2:$B$269,2,FALSE)</f>
        <v>HMOLG</v>
      </c>
      <c r="B4442" s="68" t="str">
        <f>IF(ISNA(VLOOKUP(C4442,COA!$A$2:$B$340,2,FALSE)),"XXX",VLOOKUP(C4442,COA!$A$2:$B$340,2,FALSE))</f>
        <v>L17</v>
      </c>
      <c r="C4442" s="149" t="str">
        <f t="shared" si="140"/>
        <v>0011-1004-0047</v>
      </c>
      <c r="D4442" s="134" t="s">
        <v>458</v>
      </c>
      <c r="E4442" s="134" t="s">
        <v>446</v>
      </c>
      <c r="F4442" s="134" t="s">
        <v>470</v>
      </c>
      <c r="G4442" s="134" t="s">
        <v>328</v>
      </c>
      <c r="H4442" s="134" t="s">
        <v>1023</v>
      </c>
      <c r="I4442" s="134" t="s">
        <v>3</v>
      </c>
      <c r="J4442" s="135">
        <v>12</v>
      </c>
      <c r="K4442" s="135">
        <v>-140.76999999999998</v>
      </c>
      <c r="L4442" s="135">
        <v>-15.769999999999996</v>
      </c>
      <c r="M4442" s="141" t="str">
        <f t="shared" si="139"/>
        <v>201704</v>
      </c>
    </row>
    <row r="4443" spans="1:13" x14ac:dyDescent="0.25">
      <c r="A4443" s="35" t="str">
        <f>VLOOKUP(B4443,ResCat!$A$2:$B$269,2,FALSE)</f>
        <v>HMOLG</v>
      </c>
      <c r="B4443" s="68" t="str">
        <f>IF(ISNA(VLOOKUP(C4443,COA!$A$2:$B$340,2,FALSE)),"XXX",VLOOKUP(C4443,COA!$A$2:$B$340,2,FALSE))</f>
        <v>L17</v>
      </c>
      <c r="C4443" s="149" t="str">
        <f t="shared" si="140"/>
        <v>0011-1004-0047</v>
      </c>
      <c r="D4443" s="134" t="s">
        <v>458</v>
      </c>
      <c r="E4443" s="134" t="s">
        <v>446</v>
      </c>
      <c r="F4443" s="134" t="s">
        <v>470</v>
      </c>
      <c r="G4443" s="134" t="s">
        <v>330</v>
      </c>
      <c r="H4443" s="134" t="s">
        <v>1023</v>
      </c>
      <c r="I4443" s="134" t="s">
        <v>3</v>
      </c>
      <c r="J4443" s="135">
        <v>-250</v>
      </c>
      <c r="K4443" s="135">
        <v>-250</v>
      </c>
      <c r="L4443" s="135">
        <v>-125</v>
      </c>
      <c r="M4443" s="141" t="str">
        <f t="shared" si="139"/>
        <v>201705</v>
      </c>
    </row>
    <row r="4444" spans="1:13" x14ac:dyDescent="0.25">
      <c r="A4444" s="35" t="str">
        <f>VLOOKUP(B4444,ResCat!$A$2:$B$269,2,FALSE)</f>
        <v>HMOLG</v>
      </c>
      <c r="B4444" s="68" t="str">
        <f>IF(ISNA(VLOOKUP(C4444,COA!$A$2:$B$340,2,FALSE)),"XXX",VLOOKUP(C4444,COA!$A$2:$B$340,2,FALSE))</f>
        <v>L17</v>
      </c>
      <c r="C4444" s="149" t="str">
        <f t="shared" si="140"/>
        <v>0011-1004-0047</v>
      </c>
      <c r="D4444" s="134" t="s">
        <v>458</v>
      </c>
      <c r="E4444" s="134" t="s">
        <v>446</v>
      </c>
      <c r="F4444" s="134" t="s">
        <v>470</v>
      </c>
      <c r="G4444" s="134" t="s">
        <v>330</v>
      </c>
      <c r="H4444" s="134" t="s">
        <v>1023</v>
      </c>
      <c r="I4444" s="134" t="s">
        <v>2</v>
      </c>
      <c r="J4444" s="135">
        <v>296</v>
      </c>
      <c r="K4444" s="135">
        <v>65.680000000000007</v>
      </c>
      <c r="L4444" s="135">
        <v>65.680000000000007</v>
      </c>
      <c r="M4444" s="141" t="str">
        <f t="shared" si="139"/>
        <v>201705</v>
      </c>
    </row>
    <row r="4445" spans="1:13" x14ac:dyDescent="0.25">
      <c r="A4445" s="35" t="str">
        <f>VLOOKUP(B4445,ResCat!$A$2:$B$269,2,FALSE)</f>
        <v>HMOLG</v>
      </c>
      <c r="B4445" s="68" t="str">
        <f>IF(ISNA(VLOOKUP(C4445,COA!$A$2:$B$340,2,FALSE)),"XXX",VLOOKUP(C4445,COA!$A$2:$B$340,2,FALSE))</f>
        <v>L17</v>
      </c>
      <c r="C4445" s="149" t="str">
        <f t="shared" si="140"/>
        <v>0011-1004-0047</v>
      </c>
      <c r="D4445" s="134" t="s">
        <v>458</v>
      </c>
      <c r="E4445" s="134" t="s">
        <v>446</v>
      </c>
      <c r="F4445" s="134" t="s">
        <v>470</v>
      </c>
      <c r="G4445" s="134" t="s">
        <v>335</v>
      </c>
      <c r="H4445" s="134" t="s">
        <v>1023</v>
      </c>
      <c r="I4445" s="134" t="s">
        <v>3</v>
      </c>
      <c r="J4445" s="135">
        <v>250</v>
      </c>
      <c r="K4445" s="135">
        <v>64.25</v>
      </c>
      <c r="L4445" s="135">
        <v>32.119999999999997</v>
      </c>
      <c r="M4445" s="141" t="str">
        <f t="shared" si="139"/>
        <v>201707</v>
      </c>
    </row>
    <row r="4446" spans="1:13" x14ac:dyDescent="0.25">
      <c r="A4446" s="35" t="str">
        <f>VLOOKUP(B4446,ResCat!$A$2:$B$269,2,FALSE)</f>
        <v>HMOLG</v>
      </c>
      <c r="B4446" s="68" t="str">
        <f>IF(ISNA(VLOOKUP(C4446,COA!$A$2:$B$340,2,FALSE)),"XXX",VLOOKUP(C4446,COA!$A$2:$B$340,2,FALSE))</f>
        <v>L17</v>
      </c>
      <c r="C4446" s="149" t="str">
        <f t="shared" si="140"/>
        <v>0011-1004-0047</v>
      </c>
      <c r="D4446" s="134" t="s">
        <v>458</v>
      </c>
      <c r="E4446" s="134" t="s">
        <v>446</v>
      </c>
      <c r="F4446" s="134" t="s">
        <v>470</v>
      </c>
      <c r="G4446" s="134" t="s">
        <v>4</v>
      </c>
      <c r="H4446" s="134" t="s">
        <v>1023</v>
      </c>
      <c r="I4446" s="134" t="s">
        <v>3</v>
      </c>
      <c r="J4446" s="135">
        <v>250</v>
      </c>
      <c r="K4446" s="135">
        <v>64.25</v>
      </c>
      <c r="L4446" s="135">
        <v>32.119999999999997</v>
      </c>
      <c r="M4446" s="141" t="str">
        <f t="shared" si="139"/>
        <v>201708</v>
      </c>
    </row>
    <row r="4447" spans="1:13" x14ac:dyDescent="0.25">
      <c r="A4447" s="35" t="str">
        <f>VLOOKUP(B4447,ResCat!$A$2:$B$269,2,FALSE)</f>
        <v>HMOLG</v>
      </c>
      <c r="B4447" s="68" t="str">
        <f>IF(ISNA(VLOOKUP(C4447,COA!$A$2:$B$340,2,FALSE)),"XXX",VLOOKUP(C4447,COA!$A$2:$B$340,2,FALSE))</f>
        <v>L17</v>
      </c>
      <c r="C4447" s="149" t="str">
        <f t="shared" si="140"/>
        <v>0011-1004-0047</v>
      </c>
      <c r="D4447" s="134" t="s">
        <v>458</v>
      </c>
      <c r="E4447" s="134" t="s">
        <v>446</v>
      </c>
      <c r="F4447" s="134" t="s">
        <v>470</v>
      </c>
      <c r="G4447" s="134" t="s">
        <v>4</v>
      </c>
      <c r="H4447" s="134" t="s">
        <v>1023</v>
      </c>
      <c r="I4447" s="134" t="s">
        <v>2</v>
      </c>
      <c r="J4447" s="135">
        <v>168</v>
      </c>
      <c r="K4447" s="135">
        <v>102.67</v>
      </c>
      <c r="L4447" s="135">
        <v>102.67</v>
      </c>
      <c r="M4447" s="141" t="str">
        <f t="shared" si="139"/>
        <v>201708</v>
      </c>
    </row>
    <row r="4448" spans="1:13" x14ac:dyDescent="0.25">
      <c r="A4448" s="35" t="str">
        <f>VLOOKUP(B4448,ResCat!$A$2:$B$269,2,FALSE)</f>
        <v>HMOLG</v>
      </c>
      <c r="B4448" s="68" t="str">
        <f>IF(ISNA(VLOOKUP(C4448,COA!$A$2:$B$340,2,FALSE)),"XXX",VLOOKUP(C4448,COA!$A$2:$B$340,2,FALSE))</f>
        <v>L17</v>
      </c>
      <c r="C4448" s="149" t="str">
        <f t="shared" si="140"/>
        <v>0011-1004-0047</v>
      </c>
      <c r="D4448" s="134" t="s">
        <v>458</v>
      </c>
      <c r="E4448" s="134" t="s">
        <v>446</v>
      </c>
      <c r="F4448" s="134" t="s">
        <v>470</v>
      </c>
      <c r="G4448" s="134" t="s">
        <v>511</v>
      </c>
      <c r="H4448" s="134" t="s">
        <v>1023</v>
      </c>
      <c r="I4448" s="134" t="s">
        <v>3</v>
      </c>
      <c r="J4448" s="135">
        <v>250</v>
      </c>
      <c r="K4448" s="135">
        <v>64.25</v>
      </c>
      <c r="L4448" s="135">
        <v>32.119999999999997</v>
      </c>
      <c r="M4448" s="141" t="str">
        <f t="shared" si="139"/>
        <v>201709</v>
      </c>
    </row>
    <row r="4449" spans="1:13" x14ac:dyDescent="0.25">
      <c r="A4449" s="35" t="str">
        <f>VLOOKUP(B4449,ResCat!$A$2:$B$269,2,FALSE)</f>
        <v>HMOLG</v>
      </c>
      <c r="B4449" s="68" t="str">
        <f>IF(ISNA(VLOOKUP(C4449,COA!$A$2:$B$340,2,FALSE)),"XXX",VLOOKUP(C4449,COA!$A$2:$B$340,2,FALSE))</f>
        <v>L17</v>
      </c>
      <c r="C4449" s="149" t="str">
        <f t="shared" si="140"/>
        <v>0011-1004-0047</v>
      </c>
      <c r="D4449" s="134" t="s">
        <v>458</v>
      </c>
      <c r="E4449" s="134" t="s">
        <v>446</v>
      </c>
      <c r="F4449" s="134" t="s">
        <v>470</v>
      </c>
      <c r="G4449" s="134" t="s">
        <v>511</v>
      </c>
      <c r="H4449" s="134" t="s">
        <v>1023</v>
      </c>
      <c r="I4449" s="134" t="s">
        <v>2</v>
      </c>
      <c r="J4449" s="135">
        <v>166</v>
      </c>
      <c r="K4449" s="135">
        <v>166</v>
      </c>
      <c r="L4449" s="135">
        <v>15</v>
      </c>
      <c r="M4449" s="141" t="str">
        <f t="shared" si="139"/>
        <v>201709</v>
      </c>
    </row>
    <row r="4450" spans="1:13" x14ac:dyDescent="0.25">
      <c r="A4450" s="35" t="str">
        <f>VLOOKUP(B4450,ResCat!$A$2:$B$269,2,FALSE)</f>
        <v>HMOLG</v>
      </c>
      <c r="B4450" s="68" t="str">
        <f>IF(ISNA(VLOOKUP(C4450,COA!$A$2:$B$340,2,FALSE)),"XXX",VLOOKUP(C4450,COA!$A$2:$B$340,2,FALSE))</f>
        <v>L17</v>
      </c>
      <c r="C4450" s="149" t="str">
        <f t="shared" si="140"/>
        <v>0011-1004-0047</v>
      </c>
      <c r="D4450" s="134" t="s">
        <v>458</v>
      </c>
      <c r="E4450" s="134" t="s">
        <v>446</v>
      </c>
      <c r="F4450" s="134" t="s">
        <v>470</v>
      </c>
      <c r="G4450" s="134" t="s">
        <v>969</v>
      </c>
      <c r="H4450" s="134" t="s">
        <v>1023</v>
      </c>
      <c r="I4450" s="134" t="s">
        <v>3</v>
      </c>
      <c r="J4450" s="135">
        <v>0</v>
      </c>
      <c r="K4450" s="135">
        <v>95.240000000000009</v>
      </c>
      <c r="L4450" s="135">
        <v>95.240000000000009</v>
      </c>
      <c r="M4450" s="141" t="str">
        <f t="shared" si="139"/>
        <v>201710</v>
      </c>
    </row>
    <row r="4451" spans="1:13" x14ac:dyDescent="0.25">
      <c r="A4451" s="35" t="str">
        <f>VLOOKUP(B4451,ResCat!$A$2:$B$269,2,FALSE)</f>
        <v>HMOLG</v>
      </c>
      <c r="B4451" s="68" t="str">
        <f>IF(ISNA(VLOOKUP(C4451,COA!$A$2:$B$340,2,FALSE)),"XXX",VLOOKUP(C4451,COA!$A$2:$B$340,2,FALSE))</f>
        <v>L17</v>
      </c>
      <c r="C4451" s="149" t="str">
        <f t="shared" si="140"/>
        <v>0011-1004-0047</v>
      </c>
      <c r="D4451" s="134" t="s">
        <v>458</v>
      </c>
      <c r="E4451" s="134" t="s">
        <v>446</v>
      </c>
      <c r="F4451" s="134" t="s">
        <v>470</v>
      </c>
      <c r="G4451" s="134" t="s">
        <v>969</v>
      </c>
      <c r="H4451" s="134" t="s">
        <v>1023</v>
      </c>
      <c r="I4451" s="134" t="s">
        <v>2</v>
      </c>
      <c r="J4451" s="135">
        <v>1736</v>
      </c>
      <c r="K4451" s="135">
        <v>1104.3800000000001</v>
      </c>
      <c r="L4451" s="135">
        <v>1079.3800000000001</v>
      </c>
      <c r="M4451" s="141" t="str">
        <f t="shared" si="139"/>
        <v>201710</v>
      </c>
    </row>
    <row r="4452" spans="1:13" x14ac:dyDescent="0.25">
      <c r="A4452" s="35" t="str">
        <f>VLOOKUP(B4452,ResCat!$A$2:$B$269,2,FALSE)</f>
        <v>HMOLG</v>
      </c>
      <c r="B4452" s="68" t="str">
        <f>IF(ISNA(VLOOKUP(C4452,COA!$A$2:$B$340,2,FALSE)),"XXX",VLOOKUP(C4452,COA!$A$2:$B$340,2,FALSE))</f>
        <v>L17</v>
      </c>
      <c r="C4452" s="149" t="str">
        <f t="shared" si="140"/>
        <v>0011-1004-0047</v>
      </c>
      <c r="D4452" s="134" t="s">
        <v>458</v>
      </c>
      <c r="E4452" s="134" t="s">
        <v>446</v>
      </c>
      <c r="F4452" s="134" t="s">
        <v>470</v>
      </c>
      <c r="G4452" s="134" t="s">
        <v>969</v>
      </c>
      <c r="H4452" s="134" t="s">
        <v>1023</v>
      </c>
      <c r="I4452" s="134" t="s">
        <v>1</v>
      </c>
      <c r="J4452" s="135">
        <v>20635.87</v>
      </c>
      <c r="K4452" s="135">
        <v>5292.76</v>
      </c>
      <c r="L4452" s="135">
        <v>4470.8</v>
      </c>
      <c r="M4452" s="141" t="str">
        <f t="shared" si="139"/>
        <v>201710</v>
      </c>
    </row>
    <row r="4453" spans="1:13" x14ac:dyDescent="0.25">
      <c r="A4453" s="35" t="str">
        <f>VLOOKUP(B4453,ResCat!$A$2:$B$269,2,FALSE)</f>
        <v>HMOLG</v>
      </c>
      <c r="B4453" s="68" t="str">
        <f>IF(ISNA(VLOOKUP(C4453,COA!$A$2:$B$340,2,FALSE)),"XXX",VLOOKUP(C4453,COA!$A$2:$B$340,2,FALSE))</f>
        <v>L17</v>
      </c>
      <c r="C4453" s="149" t="str">
        <f t="shared" si="140"/>
        <v>0011-1004-0047</v>
      </c>
      <c r="D4453" s="134" t="s">
        <v>458</v>
      </c>
      <c r="E4453" s="134" t="s">
        <v>446</v>
      </c>
      <c r="F4453" s="134" t="s">
        <v>470</v>
      </c>
      <c r="G4453" s="134" t="s">
        <v>961</v>
      </c>
      <c r="H4453" s="134" t="s">
        <v>1023</v>
      </c>
      <c r="I4453" s="134" t="s">
        <v>3</v>
      </c>
      <c r="J4453" s="135">
        <v>741.40000000000009</v>
      </c>
      <c r="K4453" s="135">
        <v>470.02000000000004</v>
      </c>
      <c r="L4453" s="135">
        <v>457.12</v>
      </c>
      <c r="M4453" s="141" t="str">
        <f t="shared" si="139"/>
        <v>201711</v>
      </c>
    </row>
    <row r="4454" spans="1:13" x14ac:dyDescent="0.25">
      <c r="A4454" s="35" t="str">
        <f>VLOOKUP(B4454,ResCat!$A$2:$B$269,2,FALSE)</f>
        <v>HMOLG</v>
      </c>
      <c r="B4454" s="68" t="str">
        <f>IF(ISNA(VLOOKUP(C4454,COA!$A$2:$B$340,2,FALSE)),"XXX",VLOOKUP(C4454,COA!$A$2:$B$340,2,FALSE))</f>
        <v>L17</v>
      </c>
      <c r="C4454" s="149" t="str">
        <f t="shared" si="140"/>
        <v>0011-1004-0047</v>
      </c>
      <c r="D4454" s="134" t="s">
        <v>458</v>
      </c>
      <c r="E4454" s="134" t="s">
        <v>446</v>
      </c>
      <c r="F4454" s="134" t="s">
        <v>470</v>
      </c>
      <c r="G4454" s="134" t="s">
        <v>961</v>
      </c>
      <c r="H4454" s="134" t="s">
        <v>1023</v>
      </c>
      <c r="I4454" s="134" t="s">
        <v>2</v>
      </c>
      <c r="J4454" s="135">
        <v>344</v>
      </c>
      <c r="K4454" s="135">
        <v>226.49</v>
      </c>
      <c r="L4454" s="135">
        <v>226.49</v>
      </c>
      <c r="M4454" s="141" t="str">
        <f t="shared" si="139"/>
        <v>201711</v>
      </c>
    </row>
    <row r="4455" spans="1:13" x14ac:dyDescent="0.25">
      <c r="A4455" s="35" t="str">
        <f>VLOOKUP(B4455,ResCat!$A$2:$B$269,2,FALSE)</f>
        <v>HMOLG</v>
      </c>
      <c r="B4455" s="68" t="str">
        <f>IF(ISNA(VLOOKUP(C4455,COA!$A$2:$B$340,2,FALSE)),"XXX",VLOOKUP(C4455,COA!$A$2:$B$340,2,FALSE))</f>
        <v>L17</v>
      </c>
      <c r="C4455" s="149" t="str">
        <f t="shared" si="140"/>
        <v>0011-1004-0047</v>
      </c>
      <c r="D4455" s="134" t="s">
        <v>458</v>
      </c>
      <c r="E4455" s="134" t="s">
        <v>446</v>
      </c>
      <c r="F4455" s="134" t="s">
        <v>470</v>
      </c>
      <c r="G4455" s="134" t="s">
        <v>961</v>
      </c>
      <c r="H4455" s="134" t="s">
        <v>1023</v>
      </c>
      <c r="I4455" s="134" t="s">
        <v>1</v>
      </c>
      <c r="J4455" s="135">
        <v>12100</v>
      </c>
      <c r="K4455" s="135">
        <v>762.05</v>
      </c>
      <c r="L4455" s="135">
        <v>609.64</v>
      </c>
      <c r="M4455" s="141" t="str">
        <f t="shared" si="139"/>
        <v>201711</v>
      </c>
    </row>
    <row r="4456" spans="1:13" x14ac:dyDescent="0.25">
      <c r="A4456" s="35" t="str">
        <f>VLOOKUP(B4456,ResCat!$A$2:$B$269,2,FALSE)</f>
        <v>HMOLG</v>
      </c>
      <c r="B4456" s="68" t="str">
        <f>IF(ISNA(VLOOKUP(C4456,COA!$A$2:$B$340,2,FALSE)),"XXX",VLOOKUP(C4456,COA!$A$2:$B$340,2,FALSE))</f>
        <v>L17</v>
      </c>
      <c r="C4456" s="149" t="str">
        <f t="shared" si="140"/>
        <v>0011-1004-0047</v>
      </c>
      <c r="D4456" s="134" t="s">
        <v>458</v>
      </c>
      <c r="E4456" s="134" t="s">
        <v>446</v>
      </c>
      <c r="F4456" s="134" t="s">
        <v>470</v>
      </c>
      <c r="G4456" s="134" t="s">
        <v>970</v>
      </c>
      <c r="H4456" s="134" t="s">
        <v>1023</v>
      </c>
      <c r="I4456" s="134" t="s">
        <v>3</v>
      </c>
      <c r="J4456" s="135">
        <v>5302.8</v>
      </c>
      <c r="K4456" s="135">
        <v>4569.43</v>
      </c>
      <c r="L4456" s="135">
        <v>2872.96</v>
      </c>
      <c r="M4456" s="141" t="str">
        <f t="shared" si="139"/>
        <v>201712</v>
      </c>
    </row>
    <row r="4457" spans="1:13" x14ac:dyDescent="0.25">
      <c r="A4457" s="35" t="str">
        <f>VLOOKUP(B4457,ResCat!$A$2:$B$269,2,FALSE)</f>
        <v>HMOLG</v>
      </c>
      <c r="B4457" s="68" t="str">
        <f>IF(ISNA(VLOOKUP(C4457,COA!$A$2:$B$340,2,FALSE)),"XXX",VLOOKUP(C4457,COA!$A$2:$B$340,2,FALSE))</f>
        <v>L17</v>
      </c>
      <c r="C4457" s="149" t="str">
        <f t="shared" si="140"/>
        <v>0011-1004-0047</v>
      </c>
      <c r="D4457" s="134" t="s">
        <v>458</v>
      </c>
      <c r="E4457" s="134" t="s">
        <v>446</v>
      </c>
      <c r="F4457" s="134" t="s">
        <v>470</v>
      </c>
      <c r="G4457" s="134" t="s">
        <v>970</v>
      </c>
      <c r="H4457" s="134" t="s">
        <v>1023</v>
      </c>
      <c r="I4457" s="134" t="s">
        <v>0</v>
      </c>
      <c r="J4457" s="135">
        <v>212391.84</v>
      </c>
      <c r="K4457" s="135">
        <v>37108.5</v>
      </c>
      <c r="L4457" s="135">
        <v>36358.5</v>
      </c>
      <c r="M4457" s="141" t="str">
        <f t="shared" si="139"/>
        <v>201712</v>
      </c>
    </row>
    <row r="4458" spans="1:13" x14ac:dyDescent="0.25">
      <c r="A4458" s="35" t="str">
        <f>VLOOKUP(B4458,ResCat!$A$2:$B$269,2,FALSE)</f>
        <v>HMOLG</v>
      </c>
      <c r="B4458" s="68" t="str">
        <f>IF(ISNA(VLOOKUP(C4458,COA!$A$2:$B$340,2,FALSE)),"XXX",VLOOKUP(C4458,COA!$A$2:$B$340,2,FALSE))</f>
        <v>L17</v>
      </c>
      <c r="C4458" s="149" t="str">
        <f t="shared" si="140"/>
        <v>0011-1004-0047</v>
      </c>
      <c r="D4458" s="134" t="s">
        <v>458</v>
      </c>
      <c r="E4458" s="134" t="s">
        <v>446</v>
      </c>
      <c r="F4458" s="134" t="s">
        <v>470</v>
      </c>
      <c r="G4458" s="134" t="s">
        <v>970</v>
      </c>
      <c r="H4458" s="134" t="s">
        <v>1023</v>
      </c>
      <c r="I4458" s="134" t="s">
        <v>2</v>
      </c>
      <c r="J4458" s="135">
        <v>5578.5600000000013</v>
      </c>
      <c r="K4458" s="135">
        <v>2661.4999999999995</v>
      </c>
      <c r="L4458" s="135">
        <v>2430.2599999999998</v>
      </c>
      <c r="M4458" s="141" t="str">
        <f t="shared" si="139"/>
        <v>201712</v>
      </c>
    </row>
    <row r="4459" spans="1:13" x14ac:dyDescent="0.25">
      <c r="A4459" s="35" t="str">
        <f>VLOOKUP(B4459,ResCat!$A$2:$B$269,2,FALSE)</f>
        <v>HMOLG</v>
      </c>
      <c r="B4459" s="68" t="str">
        <f>IF(ISNA(VLOOKUP(C4459,COA!$A$2:$B$340,2,FALSE)),"XXX",VLOOKUP(C4459,COA!$A$2:$B$340,2,FALSE))</f>
        <v>L17</v>
      </c>
      <c r="C4459" s="149" t="str">
        <f t="shared" si="140"/>
        <v>0011-1004-0047</v>
      </c>
      <c r="D4459" s="134" t="s">
        <v>458</v>
      </c>
      <c r="E4459" s="134" t="s">
        <v>446</v>
      </c>
      <c r="F4459" s="134" t="s">
        <v>470</v>
      </c>
      <c r="G4459" s="134" t="s">
        <v>970</v>
      </c>
      <c r="H4459" s="134" t="s">
        <v>1023</v>
      </c>
      <c r="I4459" s="134" t="s">
        <v>343</v>
      </c>
      <c r="J4459" s="135">
        <v>24484.31</v>
      </c>
      <c r="K4459" s="135">
        <v>11454.939999999999</v>
      </c>
      <c r="L4459" s="135">
        <v>10708.359999999999</v>
      </c>
      <c r="M4459" s="141" t="str">
        <f t="shared" si="139"/>
        <v>201712</v>
      </c>
    </row>
    <row r="4460" spans="1:13" x14ac:dyDescent="0.25">
      <c r="A4460" s="35" t="str">
        <f>VLOOKUP(B4460,ResCat!$A$2:$B$269,2,FALSE)</f>
        <v>HMOLG</v>
      </c>
      <c r="B4460" s="68" t="str">
        <f>IF(ISNA(VLOOKUP(C4460,COA!$A$2:$B$340,2,FALSE)),"XXX",VLOOKUP(C4460,COA!$A$2:$B$340,2,FALSE))</f>
        <v>L17</v>
      </c>
      <c r="C4460" s="149" t="str">
        <f t="shared" si="140"/>
        <v>0011-1004-0047</v>
      </c>
      <c r="D4460" s="134" t="s">
        <v>458</v>
      </c>
      <c r="E4460" s="134" t="s">
        <v>446</v>
      </c>
      <c r="F4460" s="134" t="s">
        <v>470</v>
      </c>
      <c r="G4460" s="134" t="s">
        <v>970</v>
      </c>
      <c r="H4460" s="134" t="s">
        <v>1023</v>
      </c>
      <c r="I4460" s="134" t="s">
        <v>1</v>
      </c>
      <c r="J4460" s="135">
        <v>83161.900000000023</v>
      </c>
      <c r="K4460" s="135">
        <v>32307.899999999998</v>
      </c>
      <c r="L4460" s="135">
        <v>27715.43</v>
      </c>
      <c r="M4460" s="141" t="str">
        <f t="shared" si="139"/>
        <v>201712</v>
      </c>
    </row>
    <row r="4461" spans="1:13" x14ac:dyDescent="0.25">
      <c r="A4461" s="35" t="str">
        <f>VLOOKUP(B4461,ResCat!$A$2:$B$269,2,FALSE)</f>
        <v>HMOLG</v>
      </c>
      <c r="B4461" s="68" t="str">
        <f>IF(ISNA(VLOOKUP(C4461,COA!$A$2:$B$340,2,FALSE)),"XXX",VLOOKUP(C4461,COA!$A$2:$B$340,2,FALSE))</f>
        <v>L17</v>
      </c>
      <c r="C4461" s="149" t="str">
        <f t="shared" si="140"/>
        <v>0011-1004-0047</v>
      </c>
      <c r="D4461" s="134" t="s">
        <v>458</v>
      </c>
      <c r="E4461" s="134" t="s">
        <v>446</v>
      </c>
      <c r="F4461" s="134" t="s">
        <v>470</v>
      </c>
      <c r="G4461" s="134" t="s">
        <v>1023</v>
      </c>
      <c r="H4461" s="134" t="s">
        <v>1023</v>
      </c>
      <c r="I4461" s="134" t="s">
        <v>3</v>
      </c>
      <c r="J4461" s="135">
        <v>4996</v>
      </c>
      <c r="K4461" s="135">
        <v>4996</v>
      </c>
      <c r="L4461" s="135">
        <v>3521</v>
      </c>
      <c r="M4461" s="141" t="str">
        <f t="shared" si="139"/>
        <v>201801</v>
      </c>
    </row>
    <row r="4462" spans="1:13" x14ac:dyDescent="0.25">
      <c r="A4462" s="35" t="str">
        <f>VLOOKUP(B4462,ResCat!$A$2:$B$269,2,FALSE)</f>
        <v>HMOLG</v>
      </c>
      <c r="B4462" s="68" t="str">
        <f>IF(ISNA(VLOOKUP(C4462,COA!$A$2:$B$340,2,FALSE)),"XXX",VLOOKUP(C4462,COA!$A$2:$B$340,2,FALSE))</f>
        <v>L17</v>
      </c>
      <c r="C4462" s="149" t="str">
        <f t="shared" si="140"/>
        <v>0011-1004-0047</v>
      </c>
      <c r="D4462" s="134" t="s">
        <v>458</v>
      </c>
      <c r="E4462" s="134" t="s">
        <v>446</v>
      </c>
      <c r="F4462" s="134" t="s">
        <v>470</v>
      </c>
      <c r="G4462" s="134" t="s">
        <v>1023</v>
      </c>
      <c r="H4462" s="134" t="s">
        <v>1023</v>
      </c>
      <c r="I4462" s="134" t="s">
        <v>0</v>
      </c>
      <c r="J4462" s="135">
        <v>15471.51</v>
      </c>
      <c r="K4462" s="135">
        <v>7047</v>
      </c>
      <c r="L4462" s="135">
        <v>6797</v>
      </c>
      <c r="M4462" s="141" t="str">
        <f t="shared" si="139"/>
        <v>201801</v>
      </c>
    </row>
    <row r="4463" spans="1:13" x14ac:dyDescent="0.25">
      <c r="A4463" s="35" t="str">
        <f>VLOOKUP(B4463,ResCat!$A$2:$B$269,2,FALSE)</f>
        <v>HMOLG</v>
      </c>
      <c r="B4463" s="68" t="str">
        <f>IF(ISNA(VLOOKUP(C4463,COA!$A$2:$B$340,2,FALSE)),"XXX",VLOOKUP(C4463,COA!$A$2:$B$340,2,FALSE))</f>
        <v>L17</v>
      </c>
      <c r="C4463" s="149" t="str">
        <f t="shared" si="140"/>
        <v>0011-1004-0047</v>
      </c>
      <c r="D4463" s="134" t="s">
        <v>458</v>
      </c>
      <c r="E4463" s="134" t="s">
        <v>446</v>
      </c>
      <c r="F4463" s="134" t="s">
        <v>470</v>
      </c>
      <c r="G4463" s="134" t="s">
        <v>1023</v>
      </c>
      <c r="H4463" s="134" t="s">
        <v>1023</v>
      </c>
      <c r="I4463" s="134" t="s">
        <v>2</v>
      </c>
      <c r="J4463" s="135">
        <v>1068.8800000000001</v>
      </c>
      <c r="K4463" s="135">
        <v>1053.48</v>
      </c>
      <c r="L4463" s="135">
        <v>928.48</v>
      </c>
      <c r="M4463" s="141" t="str">
        <f t="shared" si="139"/>
        <v>201801</v>
      </c>
    </row>
    <row r="4464" spans="1:13" x14ac:dyDescent="0.25">
      <c r="A4464" s="35" t="str">
        <f>VLOOKUP(B4464,ResCat!$A$2:$B$269,2,FALSE)</f>
        <v>HMOLG</v>
      </c>
      <c r="B4464" s="68" t="str">
        <f>IF(ISNA(VLOOKUP(C4464,COA!$A$2:$B$340,2,FALSE)),"XXX",VLOOKUP(C4464,COA!$A$2:$B$340,2,FALSE))</f>
        <v>L17</v>
      </c>
      <c r="C4464" s="149" t="str">
        <f t="shared" si="140"/>
        <v>0011-1004-0047</v>
      </c>
      <c r="D4464" s="134" t="s">
        <v>458</v>
      </c>
      <c r="E4464" s="134" t="s">
        <v>446</v>
      </c>
      <c r="F4464" s="134" t="s">
        <v>470</v>
      </c>
      <c r="G4464" s="134" t="s">
        <v>1023</v>
      </c>
      <c r="H4464" s="134" t="s">
        <v>1023</v>
      </c>
      <c r="I4464" s="134" t="s">
        <v>343</v>
      </c>
      <c r="J4464" s="135">
        <v>94198.160000000076</v>
      </c>
      <c r="K4464" s="135">
        <v>40566.549999999945</v>
      </c>
      <c r="L4464" s="135">
        <v>37565.579999999973</v>
      </c>
      <c r="M4464" s="141" t="str">
        <f t="shared" si="139"/>
        <v>201801</v>
      </c>
    </row>
    <row r="4465" spans="1:13" x14ac:dyDescent="0.25">
      <c r="A4465" s="35" t="str">
        <f>VLOOKUP(B4465,ResCat!$A$2:$B$269,2,FALSE)</f>
        <v>HMOLG</v>
      </c>
      <c r="B4465" s="68" t="str">
        <f>IF(ISNA(VLOOKUP(C4465,COA!$A$2:$B$340,2,FALSE)),"XXX",VLOOKUP(C4465,COA!$A$2:$B$340,2,FALSE))</f>
        <v>L17</v>
      </c>
      <c r="C4465" s="149" t="str">
        <f t="shared" si="140"/>
        <v>0011-1004-0047</v>
      </c>
      <c r="D4465" s="134" t="s">
        <v>458</v>
      </c>
      <c r="E4465" s="134" t="s">
        <v>446</v>
      </c>
      <c r="F4465" s="134" t="s">
        <v>470</v>
      </c>
      <c r="G4465" s="134" t="s">
        <v>1023</v>
      </c>
      <c r="H4465" s="134" t="s">
        <v>1023</v>
      </c>
      <c r="I4465" s="134" t="s">
        <v>1</v>
      </c>
      <c r="J4465" s="135">
        <v>9512.98</v>
      </c>
      <c r="K4465" s="135">
        <v>5409.1900000000005</v>
      </c>
      <c r="L4465" s="135">
        <v>4090.04</v>
      </c>
      <c r="M4465" s="141" t="str">
        <f t="shared" si="139"/>
        <v>201801</v>
      </c>
    </row>
    <row r="4466" spans="1:13" x14ac:dyDescent="0.25">
      <c r="A4466" s="35" t="str">
        <f>VLOOKUP(B4466,ResCat!$A$2:$B$269,2,FALSE)</f>
        <v>HMFLEX</v>
      </c>
      <c r="B4466" s="68" t="str">
        <f>IF(ISNA(VLOOKUP(C4466,COA!$A$2:$B$340,2,FALSE)),"XXX",VLOOKUP(C4466,COA!$A$2:$B$340,2,FALSE))</f>
        <v>L21</v>
      </c>
      <c r="C4466" s="149" t="str">
        <f t="shared" si="140"/>
        <v>0011-1004-0048</v>
      </c>
      <c r="D4466" s="134" t="s">
        <v>458</v>
      </c>
      <c r="E4466" s="134" t="s">
        <v>446</v>
      </c>
      <c r="F4466" s="134" t="s">
        <v>464</v>
      </c>
      <c r="G4466" s="134" t="s">
        <v>4</v>
      </c>
      <c r="H4466" s="134" t="s">
        <v>1023</v>
      </c>
      <c r="I4466" s="134" t="s">
        <v>2</v>
      </c>
      <c r="J4466" s="135">
        <v>1152</v>
      </c>
      <c r="K4466" s="135">
        <v>1115</v>
      </c>
      <c r="L4466" s="135">
        <v>1115</v>
      </c>
      <c r="M4466" s="141" t="str">
        <f t="shared" si="139"/>
        <v>201708</v>
      </c>
    </row>
    <row r="4467" spans="1:13" x14ac:dyDescent="0.25">
      <c r="A4467" s="35" t="str">
        <f>VLOOKUP(B4467,ResCat!$A$2:$B$269,2,FALSE)</f>
        <v>HMFLEX</v>
      </c>
      <c r="B4467" s="68" t="str">
        <f>IF(ISNA(VLOOKUP(C4467,COA!$A$2:$B$340,2,FALSE)),"XXX",VLOOKUP(C4467,COA!$A$2:$B$340,2,FALSE))</f>
        <v>L21</v>
      </c>
      <c r="C4467" s="149" t="str">
        <f t="shared" si="140"/>
        <v>0011-1004-0048</v>
      </c>
      <c r="D4467" s="134" t="s">
        <v>458</v>
      </c>
      <c r="E4467" s="134" t="s">
        <v>446</v>
      </c>
      <c r="F4467" s="134" t="s">
        <v>464</v>
      </c>
      <c r="G4467" s="134" t="s">
        <v>4</v>
      </c>
      <c r="H4467" s="134" t="s">
        <v>1023</v>
      </c>
      <c r="I4467" s="134" t="s">
        <v>1</v>
      </c>
      <c r="J4467" s="135">
        <v>2119</v>
      </c>
      <c r="K4467" s="135">
        <v>1405.4</v>
      </c>
      <c r="L4467" s="135">
        <v>1405.4</v>
      </c>
      <c r="M4467" s="141" t="str">
        <f t="shared" si="139"/>
        <v>201708</v>
      </c>
    </row>
    <row r="4468" spans="1:13" x14ac:dyDescent="0.25">
      <c r="A4468" s="35" t="str">
        <f>VLOOKUP(B4468,ResCat!$A$2:$B$269,2,FALSE)</f>
        <v>HMFLEX</v>
      </c>
      <c r="B4468" s="68" t="str">
        <f>IF(ISNA(VLOOKUP(C4468,COA!$A$2:$B$340,2,FALSE)),"XXX",VLOOKUP(C4468,COA!$A$2:$B$340,2,FALSE))</f>
        <v>L21</v>
      </c>
      <c r="C4468" s="149" t="str">
        <f t="shared" si="140"/>
        <v>0011-1004-0048</v>
      </c>
      <c r="D4468" s="134" t="s">
        <v>458</v>
      </c>
      <c r="E4468" s="134" t="s">
        <v>446</v>
      </c>
      <c r="F4468" s="134" t="s">
        <v>464</v>
      </c>
      <c r="G4468" s="134" t="s">
        <v>511</v>
      </c>
      <c r="H4468" s="134" t="s">
        <v>1023</v>
      </c>
      <c r="I4468" s="134" t="s">
        <v>2</v>
      </c>
      <c r="J4468" s="135">
        <v>563</v>
      </c>
      <c r="K4468" s="135">
        <v>360.35</v>
      </c>
      <c r="L4468" s="135">
        <v>360.35</v>
      </c>
      <c r="M4468" s="141" t="str">
        <f t="shared" si="139"/>
        <v>201709</v>
      </c>
    </row>
    <row r="4469" spans="1:13" x14ac:dyDescent="0.25">
      <c r="A4469" s="35" t="str">
        <f>VLOOKUP(B4469,ResCat!$A$2:$B$269,2,FALSE)</f>
        <v>HMFLEX</v>
      </c>
      <c r="B4469" s="68" t="str">
        <f>IF(ISNA(VLOOKUP(C4469,COA!$A$2:$B$340,2,FALSE)),"XXX",VLOOKUP(C4469,COA!$A$2:$B$340,2,FALSE))</f>
        <v>L21</v>
      </c>
      <c r="C4469" s="149" t="str">
        <f t="shared" si="140"/>
        <v>0011-1004-0048</v>
      </c>
      <c r="D4469" s="134" t="s">
        <v>458</v>
      </c>
      <c r="E4469" s="134" t="s">
        <v>446</v>
      </c>
      <c r="F4469" s="134" t="s">
        <v>464</v>
      </c>
      <c r="G4469" s="134" t="s">
        <v>511</v>
      </c>
      <c r="H4469" s="134" t="s">
        <v>1023</v>
      </c>
      <c r="I4469" s="134" t="s">
        <v>1</v>
      </c>
      <c r="J4469" s="135">
        <v>1123.08</v>
      </c>
      <c r="K4469" s="135">
        <v>1123.08</v>
      </c>
      <c r="L4469" s="135">
        <v>1123.08</v>
      </c>
      <c r="M4469" s="141" t="str">
        <f t="shared" si="139"/>
        <v>201709</v>
      </c>
    </row>
    <row r="4470" spans="1:13" x14ac:dyDescent="0.25">
      <c r="A4470" s="35" t="str">
        <f>VLOOKUP(B4470,ResCat!$A$2:$B$269,2,FALSE)</f>
        <v>HMFLEX</v>
      </c>
      <c r="B4470" s="68" t="str">
        <f>IF(ISNA(VLOOKUP(C4470,COA!$A$2:$B$340,2,FALSE)),"XXX",VLOOKUP(C4470,COA!$A$2:$B$340,2,FALSE))</f>
        <v>L21</v>
      </c>
      <c r="C4470" s="149" t="str">
        <f t="shared" si="140"/>
        <v>0011-1004-0048</v>
      </c>
      <c r="D4470" s="134" t="s">
        <v>458</v>
      </c>
      <c r="E4470" s="134" t="s">
        <v>446</v>
      </c>
      <c r="F4470" s="134" t="s">
        <v>464</v>
      </c>
      <c r="G4470" s="134" t="s">
        <v>969</v>
      </c>
      <c r="H4470" s="134" t="s">
        <v>1023</v>
      </c>
      <c r="I4470" s="134" t="s">
        <v>2</v>
      </c>
      <c r="J4470" s="135">
        <v>1733.5</v>
      </c>
      <c r="K4470" s="135">
        <v>274.01</v>
      </c>
      <c r="L4470" s="135">
        <v>274.01</v>
      </c>
      <c r="M4470" s="141" t="str">
        <f t="shared" si="139"/>
        <v>201710</v>
      </c>
    </row>
    <row r="4471" spans="1:13" x14ac:dyDescent="0.25">
      <c r="A4471" s="35" t="str">
        <f>VLOOKUP(B4471,ResCat!$A$2:$B$269,2,FALSE)</f>
        <v>HMFLEX</v>
      </c>
      <c r="B4471" s="68" t="str">
        <f>IF(ISNA(VLOOKUP(C4471,COA!$A$2:$B$340,2,FALSE)),"XXX",VLOOKUP(C4471,COA!$A$2:$B$340,2,FALSE))</f>
        <v>L21</v>
      </c>
      <c r="C4471" s="149" t="str">
        <f t="shared" si="140"/>
        <v>0011-1004-0048</v>
      </c>
      <c r="D4471" s="134" t="s">
        <v>458</v>
      </c>
      <c r="E4471" s="134" t="s">
        <v>446</v>
      </c>
      <c r="F4471" s="134" t="s">
        <v>464</v>
      </c>
      <c r="G4471" s="134" t="s">
        <v>969</v>
      </c>
      <c r="H4471" s="134" t="s">
        <v>1023</v>
      </c>
      <c r="I4471" s="134" t="s">
        <v>1</v>
      </c>
      <c r="J4471" s="135">
        <v>0</v>
      </c>
      <c r="K4471" s="135">
        <v>-1.6484591469634324E-12</v>
      </c>
      <c r="L4471" s="135">
        <v>12.319999999999879</v>
      </c>
      <c r="M4471" s="141" t="str">
        <f t="shared" si="139"/>
        <v>201710</v>
      </c>
    </row>
    <row r="4472" spans="1:13" x14ac:dyDescent="0.25">
      <c r="A4472" s="35" t="str">
        <f>VLOOKUP(B4472,ResCat!$A$2:$B$269,2,FALSE)</f>
        <v>HMFLEX</v>
      </c>
      <c r="B4472" s="68" t="str">
        <f>IF(ISNA(VLOOKUP(C4472,COA!$A$2:$B$340,2,FALSE)),"XXX",VLOOKUP(C4472,COA!$A$2:$B$340,2,FALSE))</f>
        <v>L21</v>
      </c>
      <c r="C4472" s="149" t="str">
        <f t="shared" si="140"/>
        <v>0011-1004-0048</v>
      </c>
      <c r="D4472" s="134" t="s">
        <v>458</v>
      </c>
      <c r="E4472" s="134" t="s">
        <v>446</v>
      </c>
      <c r="F4472" s="134" t="s">
        <v>464</v>
      </c>
      <c r="G4472" s="134" t="s">
        <v>961</v>
      </c>
      <c r="H4472" s="134" t="s">
        <v>1023</v>
      </c>
      <c r="I4472" s="134" t="s">
        <v>3</v>
      </c>
      <c r="J4472" s="135">
        <v>96.47999999999999</v>
      </c>
      <c r="K4472" s="135">
        <v>44.370000000000005</v>
      </c>
      <c r="L4472" s="135">
        <v>44.370000000000005</v>
      </c>
      <c r="M4472" s="141" t="str">
        <f t="shared" si="139"/>
        <v>201711</v>
      </c>
    </row>
    <row r="4473" spans="1:13" x14ac:dyDescent="0.25">
      <c r="A4473" s="35" t="str">
        <f>VLOOKUP(B4473,ResCat!$A$2:$B$269,2,FALSE)</f>
        <v>HMFLEX</v>
      </c>
      <c r="B4473" s="68" t="str">
        <f>IF(ISNA(VLOOKUP(C4473,COA!$A$2:$B$340,2,FALSE)),"XXX",VLOOKUP(C4473,COA!$A$2:$B$340,2,FALSE))</f>
        <v>L21</v>
      </c>
      <c r="C4473" s="149" t="str">
        <f t="shared" si="140"/>
        <v>0011-1004-0048</v>
      </c>
      <c r="D4473" s="134" t="s">
        <v>458</v>
      </c>
      <c r="E4473" s="134" t="s">
        <v>446</v>
      </c>
      <c r="F4473" s="134" t="s">
        <v>464</v>
      </c>
      <c r="G4473" s="134" t="s">
        <v>961</v>
      </c>
      <c r="H4473" s="134" t="s">
        <v>1023</v>
      </c>
      <c r="I4473" s="134" t="s">
        <v>2</v>
      </c>
      <c r="J4473" s="135">
        <v>815.52</v>
      </c>
      <c r="K4473" s="135">
        <v>530.17999999999995</v>
      </c>
      <c r="L4473" s="135">
        <v>515.17999999999995</v>
      </c>
      <c r="M4473" s="141" t="str">
        <f t="shared" si="139"/>
        <v>201711</v>
      </c>
    </row>
    <row r="4474" spans="1:13" x14ac:dyDescent="0.25">
      <c r="A4474" s="35" t="str">
        <f>VLOOKUP(B4474,ResCat!$A$2:$B$269,2,FALSE)</f>
        <v>HMFLEX</v>
      </c>
      <c r="B4474" s="68" t="str">
        <f>IF(ISNA(VLOOKUP(C4474,COA!$A$2:$B$340,2,FALSE)),"XXX",VLOOKUP(C4474,COA!$A$2:$B$340,2,FALSE))</f>
        <v>L21</v>
      </c>
      <c r="C4474" s="149" t="str">
        <f t="shared" si="140"/>
        <v>0011-1004-0048</v>
      </c>
      <c r="D4474" s="134" t="s">
        <v>458</v>
      </c>
      <c r="E4474" s="134" t="s">
        <v>446</v>
      </c>
      <c r="F4474" s="134" t="s">
        <v>464</v>
      </c>
      <c r="G4474" s="134" t="s">
        <v>970</v>
      </c>
      <c r="H4474" s="134" t="s">
        <v>1023</v>
      </c>
      <c r="I4474" s="134" t="s">
        <v>3</v>
      </c>
      <c r="J4474" s="135">
        <v>3805.39</v>
      </c>
      <c r="K4474" s="135">
        <v>2896.06</v>
      </c>
      <c r="L4474" s="135">
        <v>2854.0699999999997</v>
      </c>
      <c r="M4474" s="141" t="str">
        <f t="shared" si="139"/>
        <v>201712</v>
      </c>
    </row>
    <row r="4475" spans="1:13" x14ac:dyDescent="0.25">
      <c r="A4475" s="35" t="str">
        <f>VLOOKUP(B4475,ResCat!$A$2:$B$269,2,FALSE)</f>
        <v>HMFLEX</v>
      </c>
      <c r="B4475" s="68" t="str">
        <f>IF(ISNA(VLOOKUP(C4475,COA!$A$2:$B$340,2,FALSE)),"XXX",VLOOKUP(C4475,COA!$A$2:$B$340,2,FALSE))</f>
        <v>L21</v>
      </c>
      <c r="C4475" s="149" t="str">
        <f t="shared" si="140"/>
        <v>0011-1004-0048</v>
      </c>
      <c r="D4475" s="134" t="s">
        <v>458</v>
      </c>
      <c r="E4475" s="134" t="s">
        <v>446</v>
      </c>
      <c r="F4475" s="134" t="s">
        <v>464</v>
      </c>
      <c r="G4475" s="134" t="s">
        <v>970</v>
      </c>
      <c r="H4475" s="134" t="s">
        <v>1023</v>
      </c>
      <c r="I4475" s="134" t="s">
        <v>0</v>
      </c>
      <c r="J4475" s="135">
        <v>68208.850000000006</v>
      </c>
      <c r="K4475" s="135">
        <v>19499</v>
      </c>
      <c r="L4475" s="135">
        <v>19499</v>
      </c>
      <c r="M4475" s="141" t="str">
        <f t="shared" si="139"/>
        <v>201712</v>
      </c>
    </row>
    <row r="4476" spans="1:13" x14ac:dyDescent="0.25">
      <c r="A4476" s="35" t="str">
        <f>VLOOKUP(B4476,ResCat!$A$2:$B$269,2,FALSE)</f>
        <v>HMFLEX</v>
      </c>
      <c r="B4476" s="68" t="str">
        <f>IF(ISNA(VLOOKUP(C4476,COA!$A$2:$B$340,2,FALSE)),"XXX",VLOOKUP(C4476,COA!$A$2:$B$340,2,FALSE))</f>
        <v>L21</v>
      </c>
      <c r="C4476" s="149" t="str">
        <f t="shared" si="140"/>
        <v>0011-1004-0048</v>
      </c>
      <c r="D4476" s="134" t="s">
        <v>458</v>
      </c>
      <c r="E4476" s="134" t="s">
        <v>446</v>
      </c>
      <c r="F4476" s="134" t="s">
        <v>464</v>
      </c>
      <c r="G4476" s="134" t="s">
        <v>970</v>
      </c>
      <c r="H4476" s="134" t="s">
        <v>1023</v>
      </c>
      <c r="I4476" s="134" t="s">
        <v>2</v>
      </c>
      <c r="J4476" s="135">
        <v>2850.2</v>
      </c>
      <c r="K4476" s="135">
        <v>967.86000000000013</v>
      </c>
      <c r="L4476" s="135">
        <v>967.86000000000013</v>
      </c>
      <c r="M4476" s="141" t="str">
        <f t="shared" si="139"/>
        <v>201712</v>
      </c>
    </row>
    <row r="4477" spans="1:13" x14ac:dyDescent="0.25">
      <c r="A4477" s="35" t="str">
        <f>VLOOKUP(B4477,ResCat!$A$2:$B$269,2,FALSE)</f>
        <v>HMFLEX</v>
      </c>
      <c r="B4477" s="68" t="str">
        <f>IF(ISNA(VLOOKUP(C4477,COA!$A$2:$B$340,2,FALSE)),"XXX",VLOOKUP(C4477,COA!$A$2:$B$340,2,FALSE))</f>
        <v>L21</v>
      </c>
      <c r="C4477" s="149" t="str">
        <f t="shared" si="140"/>
        <v>0011-1004-0048</v>
      </c>
      <c r="D4477" s="134" t="s">
        <v>458</v>
      </c>
      <c r="E4477" s="134" t="s">
        <v>446</v>
      </c>
      <c r="F4477" s="134" t="s">
        <v>464</v>
      </c>
      <c r="G4477" s="134" t="s">
        <v>970</v>
      </c>
      <c r="H4477" s="134" t="s">
        <v>1023</v>
      </c>
      <c r="I4477" s="134" t="s">
        <v>343</v>
      </c>
      <c r="J4477" s="135">
        <v>29117.940000000002</v>
      </c>
      <c r="K4477" s="135">
        <v>10266.279999999995</v>
      </c>
      <c r="L4477" s="135">
        <v>9333.3000000000011</v>
      </c>
      <c r="M4477" s="141" t="str">
        <f t="shared" si="139"/>
        <v>201712</v>
      </c>
    </row>
    <row r="4478" spans="1:13" x14ac:dyDescent="0.25">
      <c r="A4478" s="35" t="str">
        <f>VLOOKUP(B4478,ResCat!$A$2:$B$269,2,FALSE)</f>
        <v>HMFLEX</v>
      </c>
      <c r="B4478" s="68" t="str">
        <f>IF(ISNA(VLOOKUP(C4478,COA!$A$2:$B$340,2,FALSE)),"XXX",VLOOKUP(C4478,COA!$A$2:$B$340,2,FALSE))</f>
        <v>L21</v>
      </c>
      <c r="C4478" s="149" t="str">
        <f t="shared" si="140"/>
        <v>0011-1004-0048</v>
      </c>
      <c r="D4478" s="134" t="s">
        <v>458</v>
      </c>
      <c r="E4478" s="134" t="s">
        <v>446</v>
      </c>
      <c r="F4478" s="134" t="s">
        <v>464</v>
      </c>
      <c r="G4478" s="134" t="s">
        <v>970</v>
      </c>
      <c r="H4478" s="134" t="s">
        <v>1023</v>
      </c>
      <c r="I4478" s="134" t="s">
        <v>1</v>
      </c>
      <c r="J4478" s="135">
        <v>63105.840000000018</v>
      </c>
      <c r="K4478" s="135">
        <v>23507.54</v>
      </c>
      <c r="L4478" s="135">
        <v>23274.98</v>
      </c>
      <c r="M4478" s="141" t="str">
        <f t="shared" si="139"/>
        <v>201712</v>
      </c>
    </row>
    <row r="4479" spans="1:13" x14ac:dyDescent="0.25">
      <c r="A4479" s="35" t="str">
        <f>VLOOKUP(B4479,ResCat!$A$2:$B$269,2,FALSE)</f>
        <v>HMFLEX</v>
      </c>
      <c r="B4479" s="68" t="str">
        <f>IF(ISNA(VLOOKUP(C4479,COA!$A$2:$B$340,2,FALSE)),"XXX",VLOOKUP(C4479,COA!$A$2:$B$340,2,FALSE))</f>
        <v>L21</v>
      </c>
      <c r="C4479" s="149" t="str">
        <f t="shared" si="140"/>
        <v>0011-1004-0048</v>
      </c>
      <c r="D4479" s="134" t="s">
        <v>458</v>
      </c>
      <c r="E4479" s="134" t="s">
        <v>446</v>
      </c>
      <c r="F4479" s="134" t="s">
        <v>464</v>
      </c>
      <c r="G4479" s="134" t="s">
        <v>1023</v>
      </c>
      <c r="H4479" s="134" t="s">
        <v>1023</v>
      </c>
      <c r="I4479" s="134" t="s">
        <v>3</v>
      </c>
      <c r="J4479" s="135">
        <v>7945.8200000000006</v>
      </c>
      <c r="K4479" s="135">
        <v>1932.1300000000003</v>
      </c>
      <c r="L4479" s="135">
        <v>1113.72</v>
      </c>
      <c r="M4479" s="141" t="str">
        <f t="shared" si="139"/>
        <v>201801</v>
      </c>
    </row>
    <row r="4480" spans="1:13" x14ac:dyDescent="0.25">
      <c r="A4480" s="35" t="str">
        <f>VLOOKUP(B4480,ResCat!$A$2:$B$269,2,FALSE)</f>
        <v>HMFLEX</v>
      </c>
      <c r="B4480" s="68" t="str">
        <f>IF(ISNA(VLOOKUP(C4480,COA!$A$2:$B$340,2,FALSE)),"XXX",VLOOKUP(C4480,COA!$A$2:$B$340,2,FALSE))</f>
        <v>L21</v>
      </c>
      <c r="C4480" s="149" t="str">
        <f t="shared" si="140"/>
        <v>0011-1004-0048</v>
      </c>
      <c r="D4480" s="134" t="s">
        <v>458</v>
      </c>
      <c r="E4480" s="134" t="s">
        <v>446</v>
      </c>
      <c r="F4480" s="134" t="s">
        <v>464</v>
      </c>
      <c r="G4480" s="134" t="s">
        <v>1023</v>
      </c>
      <c r="H4480" s="134" t="s">
        <v>1023</v>
      </c>
      <c r="I4480" s="134" t="s">
        <v>0</v>
      </c>
      <c r="J4480" s="135">
        <v>32447.05</v>
      </c>
      <c r="K4480" s="135">
        <v>20154</v>
      </c>
      <c r="L4480" s="135">
        <v>20154</v>
      </c>
      <c r="M4480" s="141" t="str">
        <f t="shared" si="139"/>
        <v>201801</v>
      </c>
    </row>
    <row r="4481" spans="1:13" x14ac:dyDescent="0.25">
      <c r="A4481" s="35" t="str">
        <f>VLOOKUP(B4481,ResCat!$A$2:$B$269,2,FALSE)</f>
        <v>HMFLEX</v>
      </c>
      <c r="B4481" s="68" t="str">
        <f>IF(ISNA(VLOOKUP(C4481,COA!$A$2:$B$340,2,FALSE)),"XXX",VLOOKUP(C4481,COA!$A$2:$B$340,2,FALSE))</f>
        <v>L21</v>
      </c>
      <c r="C4481" s="149" t="str">
        <f t="shared" si="140"/>
        <v>0011-1004-0048</v>
      </c>
      <c r="D4481" s="134" t="s">
        <v>458</v>
      </c>
      <c r="E4481" s="134" t="s">
        <v>446</v>
      </c>
      <c r="F4481" s="134" t="s">
        <v>464</v>
      </c>
      <c r="G4481" s="134" t="s">
        <v>1023</v>
      </c>
      <c r="H4481" s="134" t="s">
        <v>1023</v>
      </c>
      <c r="I4481" s="134" t="s">
        <v>2</v>
      </c>
      <c r="J4481" s="135">
        <v>304</v>
      </c>
      <c r="K4481" s="135">
        <v>32.839999999999996</v>
      </c>
      <c r="L4481" s="135">
        <v>32.839999999999996</v>
      </c>
      <c r="M4481" s="141" t="str">
        <f t="shared" si="139"/>
        <v>201801</v>
      </c>
    </row>
    <row r="4482" spans="1:13" x14ac:dyDescent="0.25">
      <c r="A4482" s="35" t="str">
        <f>VLOOKUP(B4482,ResCat!$A$2:$B$269,2,FALSE)</f>
        <v>HMFLEX</v>
      </c>
      <c r="B4482" s="68" t="str">
        <f>IF(ISNA(VLOOKUP(C4482,COA!$A$2:$B$340,2,FALSE)),"XXX",VLOOKUP(C4482,COA!$A$2:$B$340,2,FALSE))</f>
        <v>L21</v>
      </c>
      <c r="C4482" s="149" t="str">
        <f t="shared" si="140"/>
        <v>0011-1004-0048</v>
      </c>
      <c r="D4482" s="134" t="s">
        <v>458</v>
      </c>
      <c r="E4482" s="134" t="s">
        <v>446</v>
      </c>
      <c r="F4482" s="134" t="s">
        <v>464</v>
      </c>
      <c r="G4482" s="134" t="s">
        <v>1023</v>
      </c>
      <c r="H4482" s="134" t="s">
        <v>1023</v>
      </c>
      <c r="I4482" s="134" t="s">
        <v>343</v>
      </c>
      <c r="J4482" s="135">
        <v>104438.45999999998</v>
      </c>
      <c r="K4482" s="135">
        <v>40105.860000000008</v>
      </c>
      <c r="L4482" s="135">
        <v>36499.47</v>
      </c>
      <c r="M4482" s="141" t="str">
        <f t="shared" si="139"/>
        <v>201801</v>
      </c>
    </row>
    <row r="4483" spans="1:13" x14ac:dyDescent="0.25">
      <c r="A4483" s="35" t="str">
        <f>VLOOKUP(B4483,ResCat!$A$2:$B$269,2,FALSE)</f>
        <v>HMFLEX</v>
      </c>
      <c r="B4483" s="68" t="str">
        <f>IF(ISNA(VLOOKUP(C4483,COA!$A$2:$B$340,2,FALSE)),"XXX",VLOOKUP(C4483,COA!$A$2:$B$340,2,FALSE))</f>
        <v>L21</v>
      </c>
      <c r="C4483" s="149" t="str">
        <f t="shared" si="140"/>
        <v>0011-1004-0048</v>
      </c>
      <c r="D4483" s="134" t="s">
        <v>458</v>
      </c>
      <c r="E4483" s="134" t="s">
        <v>446</v>
      </c>
      <c r="F4483" s="134" t="s">
        <v>464</v>
      </c>
      <c r="G4483" s="134" t="s">
        <v>1023</v>
      </c>
      <c r="H4483" s="134" t="s">
        <v>1023</v>
      </c>
      <c r="I4483" s="134" t="s">
        <v>1</v>
      </c>
      <c r="J4483" s="135">
        <v>69702.399999999994</v>
      </c>
      <c r="K4483" s="135">
        <v>16902.03</v>
      </c>
      <c r="L4483" s="135">
        <v>16732.03</v>
      </c>
      <c r="M4483" s="141" t="str">
        <f t="shared" si="139"/>
        <v>201801</v>
      </c>
    </row>
    <row r="4484" spans="1:13" x14ac:dyDescent="0.25">
      <c r="A4484" s="35" t="str">
        <f>VLOOKUP(B4484,ResCat!$A$2:$B$269,2,FALSE)</f>
        <v>HMOLG</v>
      </c>
      <c r="B4484" s="68" t="str">
        <f>IF(ISNA(VLOOKUP(C4484,COA!$A$2:$B$340,2,FALSE)),"XXX",VLOOKUP(C4484,COA!$A$2:$B$340,2,FALSE))</f>
        <v>N11</v>
      </c>
      <c r="C4484" s="149" t="str">
        <f t="shared" si="140"/>
        <v>0011-1005-0012</v>
      </c>
      <c r="D4484" s="134" t="s">
        <v>458</v>
      </c>
      <c r="E4484" s="134" t="s">
        <v>447</v>
      </c>
      <c r="F4484" s="134" t="s">
        <v>452</v>
      </c>
      <c r="G4484" s="134" t="s">
        <v>1025</v>
      </c>
      <c r="H4484" s="134" t="s">
        <v>1023</v>
      </c>
      <c r="I4484" s="134" t="s">
        <v>3</v>
      </c>
      <c r="J4484" s="135">
        <v>299.99</v>
      </c>
      <c r="K4484" s="135">
        <v>165.04</v>
      </c>
      <c r="L4484" s="135">
        <v>165.04</v>
      </c>
      <c r="M4484" s="141" t="str">
        <f t="shared" ref="M4484:M4547" si="141">IF(G4484&lt;$M$1,$M$1,G4484)</f>
        <v>201601</v>
      </c>
    </row>
    <row r="4485" spans="1:13" x14ac:dyDescent="0.25">
      <c r="A4485" s="35" t="str">
        <f>VLOOKUP(B4485,ResCat!$A$2:$B$269,2,FALSE)</f>
        <v>HMOLG</v>
      </c>
      <c r="B4485" s="68" t="str">
        <f>IF(ISNA(VLOOKUP(C4485,COA!$A$2:$B$340,2,FALSE)),"XXX",VLOOKUP(C4485,COA!$A$2:$B$340,2,FALSE))</f>
        <v>N11</v>
      </c>
      <c r="C4485" s="149" t="str">
        <f t="shared" ref="C4485:C4548" si="142">D4485&amp;"-"&amp;E4485&amp;"-"&amp;F4485</f>
        <v>0011-1005-0012</v>
      </c>
      <c r="D4485" s="134" t="s">
        <v>458</v>
      </c>
      <c r="E4485" s="134" t="s">
        <v>447</v>
      </c>
      <c r="F4485" s="134" t="s">
        <v>452</v>
      </c>
      <c r="G4485" s="134" t="s">
        <v>346</v>
      </c>
      <c r="H4485" s="134" t="s">
        <v>1023</v>
      </c>
      <c r="I4485" s="134" t="s">
        <v>1</v>
      </c>
      <c r="J4485" s="135">
        <v>177.63</v>
      </c>
      <c r="K4485" s="135">
        <v>86.92</v>
      </c>
      <c r="L4485" s="135">
        <v>0</v>
      </c>
      <c r="M4485" s="141" t="str">
        <f t="shared" si="141"/>
        <v>201601</v>
      </c>
    </row>
    <row r="4486" spans="1:13" x14ac:dyDescent="0.25">
      <c r="A4486" s="35" t="str">
        <f>VLOOKUP(B4486,ResCat!$A$2:$B$269,2,FALSE)</f>
        <v>HMOLG</v>
      </c>
      <c r="B4486" s="68" t="str">
        <f>IF(ISNA(VLOOKUP(C4486,COA!$A$2:$B$340,2,FALSE)),"XXX",VLOOKUP(C4486,COA!$A$2:$B$340,2,FALSE))</f>
        <v>N11</v>
      </c>
      <c r="C4486" s="149" t="str">
        <f t="shared" si="142"/>
        <v>0011-1005-0012</v>
      </c>
      <c r="D4486" s="134" t="s">
        <v>458</v>
      </c>
      <c r="E4486" s="134" t="s">
        <v>447</v>
      </c>
      <c r="F4486" s="134" t="s">
        <v>452</v>
      </c>
      <c r="G4486" s="134" t="s">
        <v>309</v>
      </c>
      <c r="H4486" s="134" t="s">
        <v>1023</v>
      </c>
      <c r="I4486" s="134" t="s">
        <v>3</v>
      </c>
      <c r="J4486" s="135">
        <v>21.31</v>
      </c>
      <c r="K4486" s="135">
        <v>-978.74999999999989</v>
      </c>
      <c r="L4486" s="135">
        <v>-978.74999999999989</v>
      </c>
      <c r="M4486" s="141" t="str">
        <f t="shared" si="141"/>
        <v>201601</v>
      </c>
    </row>
    <row r="4487" spans="1:13" x14ac:dyDescent="0.25">
      <c r="A4487" s="35" t="str">
        <f>VLOOKUP(B4487,ResCat!$A$2:$B$269,2,FALSE)</f>
        <v>HMOLG</v>
      </c>
      <c r="B4487" s="68" t="str">
        <f>IF(ISNA(VLOOKUP(C4487,COA!$A$2:$B$340,2,FALSE)),"XXX",VLOOKUP(C4487,COA!$A$2:$B$340,2,FALSE))</f>
        <v>N11</v>
      </c>
      <c r="C4487" s="149" t="str">
        <f t="shared" si="142"/>
        <v>0011-1005-0012</v>
      </c>
      <c r="D4487" s="134" t="s">
        <v>458</v>
      </c>
      <c r="E4487" s="134" t="s">
        <v>447</v>
      </c>
      <c r="F4487" s="134" t="s">
        <v>452</v>
      </c>
      <c r="G4487" s="134" t="s">
        <v>309</v>
      </c>
      <c r="H4487" s="134" t="s">
        <v>1023</v>
      </c>
      <c r="I4487" s="134" t="s">
        <v>2</v>
      </c>
      <c r="J4487" s="135">
        <v>21.54</v>
      </c>
      <c r="K4487" s="135">
        <v>21.54</v>
      </c>
      <c r="L4487" s="135">
        <v>21.54</v>
      </c>
      <c r="M4487" s="141" t="str">
        <f t="shared" si="141"/>
        <v>201601</v>
      </c>
    </row>
    <row r="4488" spans="1:13" x14ac:dyDescent="0.25">
      <c r="A4488" s="35" t="str">
        <f>VLOOKUP(B4488,ResCat!$A$2:$B$269,2,FALSE)</f>
        <v>HMOLG</v>
      </c>
      <c r="B4488" s="68" t="str">
        <f>IF(ISNA(VLOOKUP(C4488,COA!$A$2:$B$340,2,FALSE)),"XXX",VLOOKUP(C4488,COA!$A$2:$B$340,2,FALSE))</f>
        <v>N11</v>
      </c>
      <c r="C4488" s="149" t="str">
        <f t="shared" si="142"/>
        <v>0011-1005-0012</v>
      </c>
      <c r="D4488" s="134" t="s">
        <v>458</v>
      </c>
      <c r="E4488" s="134" t="s">
        <v>447</v>
      </c>
      <c r="F4488" s="134" t="s">
        <v>452</v>
      </c>
      <c r="G4488" s="134" t="s">
        <v>1026</v>
      </c>
      <c r="H4488" s="134" t="s">
        <v>1023</v>
      </c>
      <c r="I4488" s="134" t="s">
        <v>2</v>
      </c>
      <c r="J4488" s="135">
        <v>71</v>
      </c>
      <c r="K4488" s="135">
        <v>71</v>
      </c>
      <c r="L4488" s="135">
        <v>71</v>
      </c>
      <c r="M4488" s="141" t="str">
        <f t="shared" si="141"/>
        <v>201601</v>
      </c>
    </row>
    <row r="4489" spans="1:13" x14ac:dyDescent="0.25">
      <c r="A4489" s="35" t="str">
        <f>VLOOKUP(B4489,ResCat!$A$2:$B$269,2,FALSE)</f>
        <v>HMOLG</v>
      </c>
      <c r="B4489" s="68" t="str">
        <f>IF(ISNA(VLOOKUP(C4489,COA!$A$2:$B$340,2,FALSE)),"XXX",VLOOKUP(C4489,COA!$A$2:$B$340,2,FALSE))</f>
        <v>N11</v>
      </c>
      <c r="C4489" s="149" t="str">
        <f t="shared" si="142"/>
        <v>0011-1005-0012</v>
      </c>
      <c r="D4489" s="134" t="s">
        <v>458</v>
      </c>
      <c r="E4489" s="134" t="s">
        <v>447</v>
      </c>
      <c r="F4489" s="134" t="s">
        <v>452</v>
      </c>
      <c r="G4489" s="134" t="s">
        <v>1026</v>
      </c>
      <c r="H4489" s="134" t="s">
        <v>1023</v>
      </c>
      <c r="I4489" s="134" t="s">
        <v>1</v>
      </c>
      <c r="J4489" s="135">
        <v>313.49</v>
      </c>
      <c r="K4489" s="135">
        <v>313.49</v>
      </c>
      <c r="L4489" s="135">
        <v>145</v>
      </c>
      <c r="M4489" s="141" t="str">
        <f t="shared" si="141"/>
        <v>201601</v>
      </c>
    </row>
    <row r="4490" spans="1:13" x14ac:dyDescent="0.25">
      <c r="A4490" s="35" t="str">
        <f>VLOOKUP(B4490,ResCat!$A$2:$B$269,2,FALSE)</f>
        <v>HMOLG</v>
      </c>
      <c r="B4490" s="68" t="str">
        <f>IF(ISNA(VLOOKUP(C4490,COA!$A$2:$B$340,2,FALSE)),"XXX",VLOOKUP(C4490,COA!$A$2:$B$340,2,FALSE))</f>
        <v>N11</v>
      </c>
      <c r="C4490" s="149" t="str">
        <f t="shared" si="142"/>
        <v>0011-1005-0012</v>
      </c>
      <c r="D4490" s="134" t="s">
        <v>458</v>
      </c>
      <c r="E4490" s="134" t="s">
        <v>447</v>
      </c>
      <c r="F4490" s="134" t="s">
        <v>452</v>
      </c>
      <c r="G4490" s="134" t="s">
        <v>362</v>
      </c>
      <c r="H4490" s="134" t="s">
        <v>1023</v>
      </c>
      <c r="I4490" s="134" t="s">
        <v>3</v>
      </c>
      <c r="J4490" s="135">
        <v>175.45000000000002</v>
      </c>
      <c r="K4490" s="135">
        <v>161.74</v>
      </c>
      <c r="L4490" s="135">
        <v>161.74</v>
      </c>
      <c r="M4490" s="141" t="str">
        <f t="shared" si="141"/>
        <v>201601</v>
      </c>
    </row>
    <row r="4491" spans="1:13" x14ac:dyDescent="0.25">
      <c r="A4491" s="35" t="str">
        <f>VLOOKUP(B4491,ResCat!$A$2:$B$269,2,FALSE)</f>
        <v>HMOLG</v>
      </c>
      <c r="B4491" s="68" t="str">
        <f>IF(ISNA(VLOOKUP(C4491,COA!$A$2:$B$340,2,FALSE)),"XXX",VLOOKUP(C4491,COA!$A$2:$B$340,2,FALSE))</f>
        <v>N11</v>
      </c>
      <c r="C4491" s="149" t="str">
        <f t="shared" si="142"/>
        <v>0011-1005-0012</v>
      </c>
      <c r="D4491" s="134" t="s">
        <v>458</v>
      </c>
      <c r="E4491" s="134" t="s">
        <v>447</v>
      </c>
      <c r="F4491" s="134" t="s">
        <v>452</v>
      </c>
      <c r="G4491" s="134" t="s">
        <v>362</v>
      </c>
      <c r="H4491" s="134" t="s">
        <v>1023</v>
      </c>
      <c r="I4491" s="134" t="s">
        <v>2</v>
      </c>
      <c r="J4491" s="135">
        <v>180.95999999999998</v>
      </c>
      <c r="K4491" s="135">
        <v>180.95999999999998</v>
      </c>
      <c r="L4491" s="135">
        <v>180.95999999999998</v>
      </c>
      <c r="M4491" s="141" t="str">
        <f t="shared" si="141"/>
        <v>201601</v>
      </c>
    </row>
    <row r="4492" spans="1:13" x14ac:dyDescent="0.25">
      <c r="A4492" s="35" t="str">
        <f>VLOOKUP(B4492,ResCat!$A$2:$B$269,2,FALSE)</f>
        <v>HMOLG</v>
      </c>
      <c r="B4492" s="68" t="str">
        <f>IF(ISNA(VLOOKUP(C4492,COA!$A$2:$B$340,2,FALSE)),"XXX",VLOOKUP(C4492,COA!$A$2:$B$340,2,FALSE))</f>
        <v>N11</v>
      </c>
      <c r="C4492" s="149" t="str">
        <f t="shared" si="142"/>
        <v>0011-1005-0012</v>
      </c>
      <c r="D4492" s="134" t="s">
        <v>458</v>
      </c>
      <c r="E4492" s="134" t="s">
        <v>447</v>
      </c>
      <c r="F4492" s="134" t="s">
        <v>452</v>
      </c>
      <c r="G4492" s="134" t="s">
        <v>362</v>
      </c>
      <c r="H4492" s="134" t="s">
        <v>1023</v>
      </c>
      <c r="I4492" s="134" t="s">
        <v>1</v>
      </c>
      <c r="J4492" s="135">
        <v>412.71</v>
      </c>
      <c r="K4492" s="135">
        <v>412.71</v>
      </c>
      <c r="L4492" s="135">
        <v>238.14</v>
      </c>
      <c r="M4492" s="141" t="str">
        <f t="shared" si="141"/>
        <v>201601</v>
      </c>
    </row>
    <row r="4493" spans="1:13" x14ac:dyDescent="0.25">
      <c r="A4493" s="35" t="str">
        <f>VLOOKUP(B4493,ResCat!$A$2:$B$269,2,FALSE)</f>
        <v>HMOLG</v>
      </c>
      <c r="B4493" s="68" t="str">
        <f>IF(ISNA(VLOOKUP(C4493,COA!$A$2:$B$340,2,FALSE)),"XXX",VLOOKUP(C4493,COA!$A$2:$B$340,2,FALSE))</f>
        <v>N11</v>
      </c>
      <c r="C4493" s="149" t="str">
        <f t="shared" si="142"/>
        <v>0011-1005-0012</v>
      </c>
      <c r="D4493" s="134" t="s">
        <v>458</v>
      </c>
      <c r="E4493" s="134" t="s">
        <v>447</v>
      </c>
      <c r="F4493" s="134" t="s">
        <v>452</v>
      </c>
      <c r="G4493" s="134" t="s">
        <v>1027</v>
      </c>
      <c r="H4493" s="134" t="s">
        <v>1023</v>
      </c>
      <c r="I4493" s="134" t="s">
        <v>3</v>
      </c>
      <c r="J4493" s="135">
        <v>382.69</v>
      </c>
      <c r="K4493" s="135">
        <v>247.73999999999998</v>
      </c>
      <c r="L4493" s="135">
        <v>209.98999999999998</v>
      </c>
      <c r="M4493" s="141" t="str">
        <f t="shared" si="141"/>
        <v>201601</v>
      </c>
    </row>
    <row r="4494" spans="1:13" x14ac:dyDescent="0.25">
      <c r="A4494" s="35" t="str">
        <f>VLOOKUP(B4494,ResCat!$A$2:$B$269,2,FALSE)</f>
        <v>HMOLG</v>
      </c>
      <c r="B4494" s="68" t="str">
        <f>IF(ISNA(VLOOKUP(C4494,COA!$A$2:$B$340,2,FALSE)),"XXX",VLOOKUP(C4494,COA!$A$2:$B$340,2,FALSE))</f>
        <v>N11</v>
      </c>
      <c r="C4494" s="149" t="str">
        <f t="shared" si="142"/>
        <v>0011-1005-0012</v>
      </c>
      <c r="D4494" s="134" t="s">
        <v>458</v>
      </c>
      <c r="E4494" s="134" t="s">
        <v>447</v>
      </c>
      <c r="F4494" s="134" t="s">
        <v>452</v>
      </c>
      <c r="G4494" s="134" t="s">
        <v>1027</v>
      </c>
      <c r="H4494" s="134" t="s">
        <v>1023</v>
      </c>
      <c r="I4494" s="134" t="s">
        <v>2</v>
      </c>
      <c r="J4494" s="135">
        <v>135</v>
      </c>
      <c r="K4494" s="135">
        <v>135</v>
      </c>
      <c r="L4494" s="135">
        <v>80</v>
      </c>
      <c r="M4494" s="141" t="str">
        <f t="shared" si="141"/>
        <v>201601</v>
      </c>
    </row>
    <row r="4495" spans="1:13" x14ac:dyDescent="0.25">
      <c r="A4495" s="35" t="str">
        <f>VLOOKUP(B4495,ResCat!$A$2:$B$269,2,FALSE)</f>
        <v>HMOLG</v>
      </c>
      <c r="B4495" s="68" t="str">
        <f>IF(ISNA(VLOOKUP(C4495,COA!$A$2:$B$340,2,FALSE)),"XXX",VLOOKUP(C4495,COA!$A$2:$B$340,2,FALSE))</f>
        <v>N11</v>
      </c>
      <c r="C4495" s="149" t="str">
        <f t="shared" si="142"/>
        <v>0011-1005-0012</v>
      </c>
      <c r="D4495" s="134" t="s">
        <v>458</v>
      </c>
      <c r="E4495" s="134" t="s">
        <v>447</v>
      </c>
      <c r="F4495" s="134" t="s">
        <v>452</v>
      </c>
      <c r="G4495" s="134" t="s">
        <v>1028</v>
      </c>
      <c r="H4495" s="134" t="s">
        <v>1023</v>
      </c>
      <c r="I4495" s="134" t="s">
        <v>3</v>
      </c>
      <c r="J4495" s="135">
        <v>264.39</v>
      </c>
      <c r="K4495" s="135">
        <v>264.39</v>
      </c>
      <c r="L4495" s="135">
        <v>264.39</v>
      </c>
      <c r="M4495" s="141" t="str">
        <f t="shared" si="141"/>
        <v>201601</v>
      </c>
    </row>
    <row r="4496" spans="1:13" x14ac:dyDescent="0.25">
      <c r="A4496" s="35" t="str">
        <f>VLOOKUP(B4496,ResCat!$A$2:$B$269,2,FALSE)</f>
        <v>HMOLG</v>
      </c>
      <c r="B4496" s="68" t="str">
        <f>IF(ISNA(VLOOKUP(C4496,COA!$A$2:$B$340,2,FALSE)),"XXX",VLOOKUP(C4496,COA!$A$2:$B$340,2,FALSE))</f>
        <v>N11</v>
      </c>
      <c r="C4496" s="149" t="str">
        <f t="shared" si="142"/>
        <v>0011-1005-0012</v>
      </c>
      <c r="D4496" s="134" t="s">
        <v>458</v>
      </c>
      <c r="E4496" s="134" t="s">
        <v>447</v>
      </c>
      <c r="F4496" s="134" t="s">
        <v>452</v>
      </c>
      <c r="G4496" s="134" t="s">
        <v>1028</v>
      </c>
      <c r="H4496" s="134" t="s">
        <v>1023</v>
      </c>
      <c r="I4496" s="134" t="s">
        <v>2</v>
      </c>
      <c r="J4496" s="135">
        <v>349.26</v>
      </c>
      <c r="K4496" s="135">
        <v>134.26</v>
      </c>
      <c r="L4496" s="135">
        <v>124.25999999999999</v>
      </c>
      <c r="M4496" s="141" t="str">
        <f t="shared" si="141"/>
        <v>201601</v>
      </c>
    </row>
    <row r="4497" spans="1:13" x14ac:dyDescent="0.25">
      <c r="A4497" s="35" t="str">
        <f>VLOOKUP(B4497,ResCat!$A$2:$B$269,2,FALSE)</f>
        <v>HMOLG</v>
      </c>
      <c r="B4497" s="68" t="str">
        <f>IF(ISNA(VLOOKUP(C4497,COA!$A$2:$B$340,2,FALSE)),"XXX",VLOOKUP(C4497,COA!$A$2:$B$340,2,FALSE))</f>
        <v>N11</v>
      </c>
      <c r="C4497" s="149" t="str">
        <f t="shared" si="142"/>
        <v>0011-1005-0012</v>
      </c>
      <c r="D4497" s="134" t="s">
        <v>458</v>
      </c>
      <c r="E4497" s="134" t="s">
        <v>447</v>
      </c>
      <c r="F4497" s="134" t="s">
        <v>452</v>
      </c>
      <c r="G4497" s="134" t="s">
        <v>363</v>
      </c>
      <c r="H4497" s="134" t="s">
        <v>1023</v>
      </c>
      <c r="I4497" s="134" t="s">
        <v>2</v>
      </c>
      <c r="J4497" s="135">
        <v>151.72</v>
      </c>
      <c r="K4497" s="135">
        <v>151.72</v>
      </c>
      <c r="L4497" s="135">
        <v>126.72</v>
      </c>
      <c r="M4497" s="141" t="str">
        <f t="shared" si="141"/>
        <v>201601</v>
      </c>
    </row>
    <row r="4498" spans="1:13" x14ac:dyDescent="0.25">
      <c r="A4498" s="35" t="str">
        <f>VLOOKUP(B4498,ResCat!$A$2:$B$269,2,FALSE)</f>
        <v>HMOLG</v>
      </c>
      <c r="B4498" s="68" t="str">
        <f>IF(ISNA(VLOOKUP(C4498,COA!$A$2:$B$340,2,FALSE)),"XXX",VLOOKUP(C4498,COA!$A$2:$B$340,2,FALSE))</f>
        <v>N11</v>
      </c>
      <c r="C4498" s="149" t="str">
        <f t="shared" si="142"/>
        <v>0011-1005-0012</v>
      </c>
      <c r="D4498" s="134" t="s">
        <v>458</v>
      </c>
      <c r="E4498" s="134" t="s">
        <v>447</v>
      </c>
      <c r="F4498" s="134" t="s">
        <v>452</v>
      </c>
      <c r="G4498" s="134" t="s">
        <v>363</v>
      </c>
      <c r="H4498" s="134" t="s">
        <v>1023</v>
      </c>
      <c r="I4498" s="134" t="s">
        <v>1</v>
      </c>
      <c r="J4498" s="135">
        <v>89.36</v>
      </c>
      <c r="K4498" s="135">
        <v>89.36</v>
      </c>
      <c r="L4498" s="135">
        <v>0</v>
      </c>
      <c r="M4498" s="141" t="str">
        <f t="shared" si="141"/>
        <v>201601</v>
      </c>
    </row>
    <row r="4499" spans="1:13" x14ac:dyDescent="0.25">
      <c r="A4499" s="35" t="str">
        <f>VLOOKUP(B4499,ResCat!$A$2:$B$269,2,FALSE)</f>
        <v>HMOLG</v>
      </c>
      <c r="B4499" s="68" t="str">
        <f>IF(ISNA(VLOOKUP(C4499,COA!$A$2:$B$340,2,FALSE)),"XXX",VLOOKUP(C4499,COA!$A$2:$B$340,2,FALSE))</f>
        <v>N11</v>
      </c>
      <c r="C4499" s="149" t="str">
        <f t="shared" si="142"/>
        <v>0011-1005-0012</v>
      </c>
      <c r="D4499" s="134" t="s">
        <v>458</v>
      </c>
      <c r="E4499" s="134" t="s">
        <v>447</v>
      </c>
      <c r="F4499" s="134" t="s">
        <v>452</v>
      </c>
      <c r="G4499" s="134" t="s">
        <v>1029</v>
      </c>
      <c r="H4499" s="134" t="s">
        <v>1023</v>
      </c>
      <c r="I4499" s="134" t="s">
        <v>3</v>
      </c>
      <c r="J4499" s="135">
        <v>0</v>
      </c>
      <c r="K4499" s="135">
        <v>-821.77</v>
      </c>
      <c r="L4499" s="135">
        <v>-821.77</v>
      </c>
      <c r="M4499" s="141" t="str">
        <f t="shared" si="141"/>
        <v>201601</v>
      </c>
    </row>
    <row r="4500" spans="1:13" x14ac:dyDescent="0.25">
      <c r="A4500" s="35" t="str">
        <f>VLOOKUP(B4500,ResCat!$A$2:$B$269,2,FALSE)</f>
        <v>HMOLG</v>
      </c>
      <c r="B4500" s="68" t="str">
        <f>IF(ISNA(VLOOKUP(C4500,COA!$A$2:$B$340,2,FALSE)),"XXX",VLOOKUP(C4500,COA!$A$2:$B$340,2,FALSE))</f>
        <v>N11</v>
      </c>
      <c r="C4500" s="149" t="str">
        <f t="shared" si="142"/>
        <v>0011-1005-0012</v>
      </c>
      <c r="D4500" s="134" t="s">
        <v>458</v>
      </c>
      <c r="E4500" s="134" t="s">
        <v>447</v>
      </c>
      <c r="F4500" s="134" t="s">
        <v>452</v>
      </c>
      <c r="G4500" s="134" t="s">
        <v>1029</v>
      </c>
      <c r="H4500" s="134" t="s">
        <v>1023</v>
      </c>
      <c r="I4500" s="134" t="s">
        <v>1</v>
      </c>
      <c r="J4500" s="135">
        <v>282</v>
      </c>
      <c r="K4500" s="135">
        <v>282</v>
      </c>
      <c r="L4500" s="135">
        <v>282</v>
      </c>
      <c r="M4500" s="141" t="str">
        <f t="shared" si="141"/>
        <v>201601</v>
      </c>
    </row>
    <row r="4501" spans="1:13" x14ac:dyDescent="0.25">
      <c r="A4501" s="35" t="str">
        <f>VLOOKUP(B4501,ResCat!$A$2:$B$269,2,FALSE)</f>
        <v>HMOLG</v>
      </c>
      <c r="B4501" s="68" t="str">
        <f>IF(ISNA(VLOOKUP(C4501,COA!$A$2:$B$340,2,FALSE)),"XXX",VLOOKUP(C4501,COA!$A$2:$B$340,2,FALSE))</f>
        <v>N11</v>
      </c>
      <c r="C4501" s="149" t="str">
        <f t="shared" si="142"/>
        <v>0011-1005-0012</v>
      </c>
      <c r="D4501" s="134" t="s">
        <v>458</v>
      </c>
      <c r="E4501" s="134" t="s">
        <v>447</v>
      </c>
      <c r="F4501" s="134" t="s">
        <v>452</v>
      </c>
      <c r="G4501" s="134" t="s">
        <v>349</v>
      </c>
      <c r="H4501" s="134" t="s">
        <v>1023</v>
      </c>
      <c r="I4501" s="134" t="s">
        <v>2</v>
      </c>
      <c r="J4501" s="135">
        <v>136.41</v>
      </c>
      <c r="K4501" s="135">
        <v>136.41</v>
      </c>
      <c r="L4501" s="135">
        <v>116.41</v>
      </c>
      <c r="M4501" s="141" t="str">
        <f t="shared" si="141"/>
        <v>201601</v>
      </c>
    </row>
    <row r="4502" spans="1:13" x14ac:dyDescent="0.25">
      <c r="A4502" s="35" t="str">
        <f>VLOOKUP(B4502,ResCat!$A$2:$B$269,2,FALSE)</f>
        <v>HMOLG</v>
      </c>
      <c r="B4502" s="68" t="str">
        <f>IF(ISNA(VLOOKUP(C4502,COA!$A$2:$B$340,2,FALSE)),"XXX",VLOOKUP(C4502,COA!$A$2:$B$340,2,FALSE))</f>
        <v>N11</v>
      </c>
      <c r="C4502" s="149" t="str">
        <f t="shared" si="142"/>
        <v>0011-1005-0012</v>
      </c>
      <c r="D4502" s="134" t="s">
        <v>458</v>
      </c>
      <c r="E4502" s="134" t="s">
        <v>447</v>
      </c>
      <c r="F4502" s="134" t="s">
        <v>452</v>
      </c>
      <c r="G4502" s="134" t="s">
        <v>349</v>
      </c>
      <c r="H4502" s="134" t="s">
        <v>1023</v>
      </c>
      <c r="I4502" s="134" t="s">
        <v>1</v>
      </c>
      <c r="J4502" s="135">
        <v>70</v>
      </c>
      <c r="K4502" s="135">
        <v>70</v>
      </c>
      <c r="L4502" s="135">
        <v>0</v>
      </c>
      <c r="M4502" s="141" t="str">
        <f t="shared" si="141"/>
        <v>201601</v>
      </c>
    </row>
    <row r="4503" spans="1:13" x14ac:dyDescent="0.25">
      <c r="A4503" s="35" t="str">
        <f>VLOOKUP(B4503,ResCat!$A$2:$B$269,2,FALSE)</f>
        <v>HMOLG</v>
      </c>
      <c r="B4503" s="68" t="str">
        <f>IF(ISNA(VLOOKUP(C4503,COA!$A$2:$B$340,2,FALSE)),"XXX",VLOOKUP(C4503,COA!$A$2:$B$340,2,FALSE))</f>
        <v>N11</v>
      </c>
      <c r="C4503" s="149" t="str">
        <f t="shared" si="142"/>
        <v>0011-1005-0012</v>
      </c>
      <c r="D4503" s="134" t="s">
        <v>458</v>
      </c>
      <c r="E4503" s="134" t="s">
        <v>447</v>
      </c>
      <c r="F4503" s="134" t="s">
        <v>452</v>
      </c>
      <c r="G4503" s="134" t="s">
        <v>350</v>
      </c>
      <c r="H4503" s="134" t="s">
        <v>1023</v>
      </c>
      <c r="I4503" s="134" t="s">
        <v>2</v>
      </c>
      <c r="J4503" s="135">
        <v>104.05</v>
      </c>
      <c r="K4503" s="135">
        <v>104.05</v>
      </c>
      <c r="L4503" s="135">
        <v>84.05</v>
      </c>
      <c r="M4503" s="141" t="str">
        <f t="shared" si="141"/>
        <v>201601</v>
      </c>
    </row>
    <row r="4504" spans="1:13" x14ac:dyDescent="0.25">
      <c r="A4504" s="35" t="str">
        <f>VLOOKUP(B4504,ResCat!$A$2:$B$269,2,FALSE)</f>
        <v>HMOLG</v>
      </c>
      <c r="B4504" s="68" t="str">
        <f>IF(ISNA(VLOOKUP(C4504,COA!$A$2:$B$340,2,FALSE)),"XXX",VLOOKUP(C4504,COA!$A$2:$B$340,2,FALSE))</f>
        <v>N11</v>
      </c>
      <c r="C4504" s="149" t="str">
        <f t="shared" si="142"/>
        <v>0011-1005-0012</v>
      </c>
      <c r="D4504" s="134" t="s">
        <v>458</v>
      </c>
      <c r="E4504" s="134" t="s">
        <v>447</v>
      </c>
      <c r="F4504" s="134" t="s">
        <v>452</v>
      </c>
      <c r="G4504" s="134" t="s">
        <v>359</v>
      </c>
      <c r="H4504" s="134" t="s">
        <v>1023</v>
      </c>
      <c r="I4504" s="134" t="s">
        <v>3</v>
      </c>
      <c r="J4504" s="135">
        <v>191.1</v>
      </c>
      <c r="K4504" s="135">
        <v>191.1</v>
      </c>
      <c r="L4504" s="135">
        <v>160.06</v>
      </c>
      <c r="M4504" s="141" t="str">
        <f t="shared" si="141"/>
        <v>201601</v>
      </c>
    </row>
    <row r="4505" spans="1:13" x14ac:dyDescent="0.25">
      <c r="A4505" s="35" t="str">
        <f>VLOOKUP(B4505,ResCat!$A$2:$B$269,2,FALSE)</f>
        <v>HMOLG</v>
      </c>
      <c r="B4505" s="68" t="str">
        <f>IF(ISNA(VLOOKUP(C4505,COA!$A$2:$B$340,2,FALSE)),"XXX",VLOOKUP(C4505,COA!$A$2:$B$340,2,FALSE))</f>
        <v>N11</v>
      </c>
      <c r="C4505" s="149" t="str">
        <f t="shared" si="142"/>
        <v>0011-1005-0012</v>
      </c>
      <c r="D4505" s="134" t="s">
        <v>458</v>
      </c>
      <c r="E4505" s="134" t="s">
        <v>447</v>
      </c>
      <c r="F4505" s="134" t="s">
        <v>452</v>
      </c>
      <c r="G4505" s="134" t="s">
        <v>359</v>
      </c>
      <c r="H4505" s="134" t="s">
        <v>1023</v>
      </c>
      <c r="I4505" s="134" t="s">
        <v>2</v>
      </c>
      <c r="J4505" s="135">
        <v>388.35</v>
      </c>
      <c r="K4505" s="135">
        <v>300.39</v>
      </c>
      <c r="L4505" s="135">
        <v>290.39</v>
      </c>
      <c r="M4505" s="141" t="str">
        <f t="shared" si="141"/>
        <v>201601</v>
      </c>
    </row>
    <row r="4506" spans="1:13" x14ac:dyDescent="0.25">
      <c r="A4506" s="35" t="str">
        <f>VLOOKUP(B4506,ResCat!$A$2:$B$269,2,FALSE)</f>
        <v>HMOLG</v>
      </c>
      <c r="B4506" s="68" t="str">
        <f>IF(ISNA(VLOOKUP(C4506,COA!$A$2:$B$340,2,FALSE)),"XXX",VLOOKUP(C4506,COA!$A$2:$B$340,2,FALSE))</f>
        <v>N11</v>
      </c>
      <c r="C4506" s="149" t="str">
        <f t="shared" si="142"/>
        <v>0011-1005-0012</v>
      </c>
      <c r="D4506" s="134" t="s">
        <v>458</v>
      </c>
      <c r="E4506" s="134" t="s">
        <v>447</v>
      </c>
      <c r="F4506" s="134" t="s">
        <v>452</v>
      </c>
      <c r="G4506" s="134" t="s">
        <v>354</v>
      </c>
      <c r="H4506" s="134" t="s">
        <v>1023</v>
      </c>
      <c r="I4506" s="134" t="s">
        <v>3</v>
      </c>
      <c r="J4506" s="135">
        <v>14.24</v>
      </c>
      <c r="K4506" s="135">
        <v>14.24</v>
      </c>
      <c r="L4506" s="135">
        <v>14.24</v>
      </c>
      <c r="M4506" s="141" t="str">
        <f t="shared" si="141"/>
        <v>201601</v>
      </c>
    </row>
    <row r="4507" spans="1:13" x14ac:dyDescent="0.25">
      <c r="A4507" s="35" t="str">
        <f>VLOOKUP(B4507,ResCat!$A$2:$B$269,2,FALSE)</f>
        <v>HMOLG</v>
      </c>
      <c r="B4507" s="68" t="str">
        <f>IF(ISNA(VLOOKUP(C4507,COA!$A$2:$B$340,2,FALSE)),"XXX",VLOOKUP(C4507,COA!$A$2:$B$340,2,FALSE))</f>
        <v>N11</v>
      </c>
      <c r="C4507" s="149" t="str">
        <f t="shared" si="142"/>
        <v>0011-1005-0012</v>
      </c>
      <c r="D4507" s="134" t="s">
        <v>458</v>
      </c>
      <c r="E4507" s="134" t="s">
        <v>447</v>
      </c>
      <c r="F4507" s="134" t="s">
        <v>452</v>
      </c>
      <c r="G4507" s="134" t="s">
        <v>354</v>
      </c>
      <c r="H4507" s="134" t="s">
        <v>1023</v>
      </c>
      <c r="I4507" s="134" t="s">
        <v>2</v>
      </c>
      <c r="J4507" s="135">
        <v>2482.63</v>
      </c>
      <c r="K4507" s="135">
        <v>2102.5299999999997</v>
      </c>
      <c r="L4507" s="135">
        <v>2102.5299999999997</v>
      </c>
      <c r="M4507" s="141" t="str">
        <f t="shared" si="141"/>
        <v>201601</v>
      </c>
    </row>
    <row r="4508" spans="1:13" x14ac:dyDescent="0.25">
      <c r="A4508" s="35" t="str">
        <f>VLOOKUP(B4508,ResCat!$A$2:$B$269,2,FALSE)</f>
        <v>HMOLG</v>
      </c>
      <c r="B4508" s="68" t="str">
        <f>IF(ISNA(VLOOKUP(C4508,COA!$A$2:$B$340,2,FALSE)),"XXX",VLOOKUP(C4508,COA!$A$2:$B$340,2,FALSE))</f>
        <v>N11</v>
      </c>
      <c r="C4508" s="149" t="str">
        <f t="shared" si="142"/>
        <v>0011-1005-0012</v>
      </c>
      <c r="D4508" s="134" t="s">
        <v>458</v>
      </c>
      <c r="E4508" s="134" t="s">
        <v>447</v>
      </c>
      <c r="F4508" s="134" t="s">
        <v>452</v>
      </c>
      <c r="G4508" s="134" t="s">
        <v>354</v>
      </c>
      <c r="H4508" s="134" t="s">
        <v>1023</v>
      </c>
      <c r="I4508" s="134" t="s">
        <v>1</v>
      </c>
      <c r="J4508" s="135">
        <v>5174.78</v>
      </c>
      <c r="K4508" s="135">
        <v>3548.54</v>
      </c>
      <c r="L4508" s="135">
        <v>3298.54</v>
      </c>
      <c r="M4508" s="141" t="str">
        <f t="shared" si="141"/>
        <v>201601</v>
      </c>
    </row>
    <row r="4509" spans="1:13" x14ac:dyDescent="0.25">
      <c r="A4509" s="35" t="str">
        <f>VLOOKUP(B4509,ResCat!$A$2:$B$269,2,FALSE)</f>
        <v>HMOLG</v>
      </c>
      <c r="B4509" s="68" t="str">
        <f>IF(ISNA(VLOOKUP(C4509,COA!$A$2:$B$340,2,FALSE)),"XXX",VLOOKUP(C4509,COA!$A$2:$B$340,2,FALSE))</f>
        <v>N11</v>
      </c>
      <c r="C4509" s="149" t="str">
        <f t="shared" si="142"/>
        <v>0011-1005-0012</v>
      </c>
      <c r="D4509" s="134" t="s">
        <v>458</v>
      </c>
      <c r="E4509" s="134" t="s">
        <v>447</v>
      </c>
      <c r="F4509" s="134" t="s">
        <v>452</v>
      </c>
      <c r="G4509" s="134" t="s">
        <v>366</v>
      </c>
      <c r="H4509" s="134" t="s">
        <v>1023</v>
      </c>
      <c r="I4509" s="134" t="s">
        <v>3</v>
      </c>
      <c r="J4509" s="135">
        <v>-5073.53</v>
      </c>
      <c r="K4509" s="135">
        <v>-1809.02</v>
      </c>
      <c r="L4509" s="135">
        <v>-1808.94</v>
      </c>
      <c r="M4509" s="141" t="str">
        <f t="shared" si="141"/>
        <v>201601</v>
      </c>
    </row>
    <row r="4510" spans="1:13" x14ac:dyDescent="0.25">
      <c r="A4510" s="35" t="str">
        <f>VLOOKUP(B4510,ResCat!$A$2:$B$269,2,FALSE)</f>
        <v>HMOLG</v>
      </c>
      <c r="B4510" s="68" t="str">
        <f>IF(ISNA(VLOOKUP(C4510,COA!$A$2:$B$340,2,FALSE)),"XXX",VLOOKUP(C4510,COA!$A$2:$B$340,2,FALSE))</f>
        <v>N11</v>
      </c>
      <c r="C4510" s="149" t="str">
        <f t="shared" si="142"/>
        <v>0011-1005-0012</v>
      </c>
      <c r="D4510" s="134" t="s">
        <v>458</v>
      </c>
      <c r="E4510" s="134" t="s">
        <v>447</v>
      </c>
      <c r="F4510" s="134" t="s">
        <v>452</v>
      </c>
      <c r="G4510" s="134" t="s">
        <v>366</v>
      </c>
      <c r="H4510" s="134" t="s">
        <v>1023</v>
      </c>
      <c r="I4510" s="134" t="s">
        <v>2</v>
      </c>
      <c r="J4510" s="135">
        <v>-322.31</v>
      </c>
      <c r="K4510" s="135">
        <v>68.110000000000014</v>
      </c>
      <c r="L4510" s="135">
        <v>63.110000000000014</v>
      </c>
      <c r="M4510" s="141" t="str">
        <f t="shared" si="141"/>
        <v>201601</v>
      </c>
    </row>
    <row r="4511" spans="1:13" x14ac:dyDescent="0.25">
      <c r="A4511" s="35" t="str">
        <f>VLOOKUP(B4511,ResCat!$A$2:$B$269,2,FALSE)</f>
        <v>HMOLG</v>
      </c>
      <c r="B4511" s="68" t="str">
        <f>IF(ISNA(VLOOKUP(C4511,COA!$A$2:$B$340,2,FALSE)),"XXX",VLOOKUP(C4511,COA!$A$2:$B$340,2,FALSE))</f>
        <v>N11</v>
      </c>
      <c r="C4511" s="149" t="str">
        <f t="shared" si="142"/>
        <v>0011-1005-0012</v>
      </c>
      <c r="D4511" s="134" t="s">
        <v>458</v>
      </c>
      <c r="E4511" s="134" t="s">
        <v>447</v>
      </c>
      <c r="F4511" s="134" t="s">
        <v>452</v>
      </c>
      <c r="G4511" s="134" t="s">
        <v>337</v>
      </c>
      <c r="H4511" s="134" t="s">
        <v>1023</v>
      </c>
      <c r="I4511" s="134" t="s">
        <v>2</v>
      </c>
      <c r="J4511" s="135">
        <v>4989.7699999999995</v>
      </c>
      <c r="K4511" s="135">
        <v>2871.8900000000008</v>
      </c>
      <c r="L4511" s="135">
        <v>2811.8900000000008</v>
      </c>
      <c r="M4511" s="141" t="str">
        <f t="shared" si="141"/>
        <v>201601</v>
      </c>
    </row>
    <row r="4512" spans="1:13" x14ac:dyDescent="0.25">
      <c r="A4512" s="35" t="str">
        <f>VLOOKUP(B4512,ResCat!$A$2:$B$269,2,FALSE)</f>
        <v>HMOLG</v>
      </c>
      <c r="B4512" s="68" t="str">
        <f>IF(ISNA(VLOOKUP(C4512,COA!$A$2:$B$340,2,FALSE)),"XXX",VLOOKUP(C4512,COA!$A$2:$B$340,2,FALSE))</f>
        <v>N11</v>
      </c>
      <c r="C4512" s="149" t="str">
        <f t="shared" si="142"/>
        <v>0011-1005-0012</v>
      </c>
      <c r="D4512" s="134" t="s">
        <v>458</v>
      </c>
      <c r="E4512" s="134" t="s">
        <v>447</v>
      </c>
      <c r="F4512" s="134" t="s">
        <v>452</v>
      </c>
      <c r="G4512" s="134" t="s">
        <v>337</v>
      </c>
      <c r="H4512" s="134" t="s">
        <v>1023</v>
      </c>
      <c r="I4512" s="134" t="s">
        <v>1</v>
      </c>
      <c r="J4512" s="135">
        <v>37.03</v>
      </c>
      <c r="K4512" s="135">
        <v>37.03</v>
      </c>
      <c r="L4512" s="135">
        <v>0</v>
      </c>
      <c r="M4512" s="141" t="str">
        <f t="shared" si="141"/>
        <v>201601</v>
      </c>
    </row>
    <row r="4513" spans="1:13" x14ac:dyDescent="0.25">
      <c r="A4513" s="35" t="str">
        <f>VLOOKUP(B4513,ResCat!$A$2:$B$269,2,FALSE)</f>
        <v>HMOLG</v>
      </c>
      <c r="B4513" s="68" t="str">
        <f>IF(ISNA(VLOOKUP(C4513,COA!$A$2:$B$340,2,FALSE)),"XXX",VLOOKUP(C4513,COA!$A$2:$B$340,2,FALSE))</f>
        <v>N11</v>
      </c>
      <c r="C4513" s="149" t="str">
        <f t="shared" si="142"/>
        <v>0011-1005-0012</v>
      </c>
      <c r="D4513" s="134" t="s">
        <v>458</v>
      </c>
      <c r="E4513" s="134" t="s">
        <v>447</v>
      </c>
      <c r="F4513" s="134" t="s">
        <v>452</v>
      </c>
      <c r="G4513" s="134" t="s">
        <v>352</v>
      </c>
      <c r="H4513" s="134" t="s">
        <v>1023</v>
      </c>
      <c r="I4513" s="134" t="s">
        <v>3</v>
      </c>
      <c r="J4513" s="135">
        <v>-1586.9899999999998</v>
      </c>
      <c r="K4513" s="135">
        <v>-1624.9899999999998</v>
      </c>
      <c r="L4513" s="135">
        <v>-1707.8499999999997</v>
      </c>
      <c r="M4513" s="141" t="str">
        <f t="shared" si="141"/>
        <v>201602</v>
      </c>
    </row>
    <row r="4514" spans="1:13" x14ac:dyDescent="0.25">
      <c r="A4514" s="35" t="str">
        <f>VLOOKUP(B4514,ResCat!$A$2:$B$269,2,FALSE)</f>
        <v>HMOLG</v>
      </c>
      <c r="B4514" s="68" t="str">
        <f>IF(ISNA(VLOOKUP(C4514,COA!$A$2:$B$340,2,FALSE)),"XXX",VLOOKUP(C4514,COA!$A$2:$B$340,2,FALSE))</f>
        <v>N11</v>
      </c>
      <c r="C4514" s="149" t="str">
        <f t="shared" si="142"/>
        <v>0011-1005-0012</v>
      </c>
      <c r="D4514" s="134" t="s">
        <v>458</v>
      </c>
      <c r="E4514" s="134" t="s">
        <v>447</v>
      </c>
      <c r="F4514" s="134" t="s">
        <v>452</v>
      </c>
      <c r="G4514" s="134" t="s">
        <v>352</v>
      </c>
      <c r="H4514" s="134" t="s">
        <v>1023</v>
      </c>
      <c r="I4514" s="134" t="s">
        <v>2</v>
      </c>
      <c r="J4514" s="135">
        <v>3322.83</v>
      </c>
      <c r="K4514" s="135">
        <v>1408.44</v>
      </c>
      <c r="L4514" s="135">
        <v>1408.44</v>
      </c>
      <c r="M4514" s="141" t="str">
        <f t="shared" si="141"/>
        <v>201602</v>
      </c>
    </row>
    <row r="4515" spans="1:13" x14ac:dyDescent="0.25">
      <c r="A4515" s="35" t="str">
        <f>VLOOKUP(B4515,ResCat!$A$2:$B$269,2,FALSE)</f>
        <v>HMOLG</v>
      </c>
      <c r="B4515" s="68" t="str">
        <f>IF(ISNA(VLOOKUP(C4515,COA!$A$2:$B$340,2,FALSE)),"XXX",VLOOKUP(C4515,COA!$A$2:$B$340,2,FALSE))</f>
        <v>N11</v>
      </c>
      <c r="C4515" s="149" t="str">
        <f t="shared" si="142"/>
        <v>0011-1005-0012</v>
      </c>
      <c r="D4515" s="134" t="s">
        <v>458</v>
      </c>
      <c r="E4515" s="134" t="s">
        <v>447</v>
      </c>
      <c r="F4515" s="134" t="s">
        <v>452</v>
      </c>
      <c r="G4515" s="134" t="s">
        <v>352</v>
      </c>
      <c r="H4515" s="134" t="s">
        <v>1023</v>
      </c>
      <c r="I4515" s="134" t="s">
        <v>343</v>
      </c>
      <c r="J4515" s="135">
        <v>250.63</v>
      </c>
      <c r="K4515" s="135">
        <v>250.63</v>
      </c>
      <c r="L4515" s="135">
        <v>229.54</v>
      </c>
      <c r="M4515" s="141" t="str">
        <f t="shared" si="141"/>
        <v>201602</v>
      </c>
    </row>
    <row r="4516" spans="1:13" x14ac:dyDescent="0.25">
      <c r="A4516" s="35" t="str">
        <f>VLOOKUP(B4516,ResCat!$A$2:$B$269,2,FALSE)</f>
        <v>HMOLG</v>
      </c>
      <c r="B4516" s="68" t="str">
        <f>IF(ISNA(VLOOKUP(C4516,COA!$A$2:$B$340,2,FALSE)),"XXX",VLOOKUP(C4516,COA!$A$2:$B$340,2,FALSE))</f>
        <v>N11</v>
      </c>
      <c r="C4516" s="149" t="str">
        <f t="shared" si="142"/>
        <v>0011-1005-0012</v>
      </c>
      <c r="D4516" s="134" t="s">
        <v>458</v>
      </c>
      <c r="E4516" s="134" t="s">
        <v>447</v>
      </c>
      <c r="F4516" s="134" t="s">
        <v>452</v>
      </c>
      <c r="G4516" s="134" t="s">
        <v>352</v>
      </c>
      <c r="H4516" s="134" t="s">
        <v>1023</v>
      </c>
      <c r="I4516" s="134" t="s">
        <v>1</v>
      </c>
      <c r="J4516" s="135">
        <v>71.989999999999995</v>
      </c>
      <c r="K4516" s="135">
        <v>71.989999999999995</v>
      </c>
      <c r="L4516" s="135">
        <v>0</v>
      </c>
      <c r="M4516" s="141" t="str">
        <f t="shared" si="141"/>
        <v>201602</v>
      </c>
    </row>
    <row r="4517" spans="1:13" x14ac:dyDescent="0.25">
      <c r="A4517" s="35" t="str">
        <f>VLOOKUP(B4517,ResCat!$A$2:$B$269,2,FALSE)</f>
        <v>HMOLG</v>
      </c>
      <c r="B4517" s="68" t="str">
        <f>IF(ISNA(VLOOKUP(C4517,COA!$A$2:$B$340,2,FALSE)),"XXX",VLOOKUP(C4517,COA!$A$2:$B$340,2,FALSE))</f>
        <v>N11</v>
      </c>
      <c r="C4517" s="149" t="str">
        <f t="shared" si="142"/>
        <v>0011-1005-0012</v>
      </c>
      <c r="D4517" s="134" t="s">
        <v>458</v>
      </c>
      <c r="E4517" s="134" t="s">
        <v>447</v>
      </c>
      <c r="F4517" s="134" t="s">
        <v>452</v>
      </c>
      <c r="G4517" s="134" t="s">
        <v>347</v>
      </c>
      <c r="H4517" s="134" t="s">
        <v>1023</v>
      </c>
      <c r="I4517" s="134" t="s">
        <v>3</v>
      </c>
      <c r="J4517" s="135">
        <v>154.56</v>
      </c>
      <c r="K4517" s="135">
        <v>154.56</v>
      </c>
      <c r="L4517" s="135">
        <v>77.28</v>
      </c>
      <c r="M4517" s="141" t="str">
        <f t="shared" si="141"/>
        <v>201603</v>
      </c>
    </row>
    <row r="4518" spans="1:13" x14ac:dyDescent="0.25">
      <c r="A4518" s="35" t="str">
        <f>VLOOKUP(B4518,ResCat!$A$2:$B$269,2,FALSE)</f>
        <v>HMOLG</v>
      </c>
      <c r="B4518" s="68" t="str">
        <f>IF(ISNA(VLOOKUP(C4518,COA!$A$2:$B$340,2,FALSE)),"XXX",VLOOKUP(C4518,COA!$A$2:$B$340,2,FALSE))</f>
        <v>N11</v>
      </c>
      <c r="C4518" s="149" t="str">
        <f t="shared" si="142"/>
        <v>0011-1005-0012</v>
      </c>
      <c r="D4518" s="134" t="s">
        <v>458</v>
      </c>
      <c r="E4518" s="134" t="s">
        <v>447</v>
      </c>
      <c r="F4518" s="134" t="s">
        <v>452</v>
      </c>
      <c r="G4518" s="134" t="s">
        <v>347</v>
      </c>
      <c r="H4518" s="134" t="s">
        <v>1023</v>
      </c>
      <c r="I4518" s="134" t="s">
        <v>2</v>
      </c>
      <c r="J4518" s="135">
        <v>3819.58</v>
      </c>
      <c r="K4518" s="135">
        <v>1324.43</v>
      </c>
      <c r="L4518" s="135">
        <v>1324.43</v>
      </c>
      <c r="M4518" s="141" t="str">
        <f t="shared" si="141"/>
        <v>201603</v>
      </c>
    </row>
    <row r="4519" spans="1:13" x14ac:dyDescent="0.25">
      <c r="A4519" s="35" t="str">
        <f>VLOOKUP(B4519,ResCat!$A$2:$B$269,2,FALSE)</f>
        <v>HMOLG</v>
      </c>
      <c r="B4519" s="68" t="str">
        <f>IF(ISNA(VLOOKUP(C4519,COA!$A$2:$B$340,2,FALSE)),"XXX",VLOOKUP(C4519,COA!$A$2:$B$340,2,FALSE))</f>
        <v>N11</v>
      </c>
      <c r="C4519" s="149" t="str">
        <f t="shared" si="142"/>
        <v>0011-1005-0012</v>
      </c>
      <c r="D4519" s="134" t="s">
        <v>458</v>
      </c>
      <c r="E4519" s="134" t="s">
        <v>447</v>
      </c>
      <c r="F4519" s="134" t="s">
        <v>452</v>
      </c>
      <c r="G4519" s="134" t="s">
        <v>347</v>
      </c>
      <c r="H4519" s="134" t="s">
        <v>1023</v>
      </c>
      <c r="I4519" s="134" t="s">
        <v>1</v>
      </c>
      <c r="J4519" s="135">
        <v>500.38</v>
      </c>
      <c r="K4519" s="135">
        <v>500.38</v>
      </c>
      <c r="L4519" s="135">
        <v>100.38000000000001</v>
      </c>
      <c r="M4519" s="141" t="str">
        <f t="shared" si="141"/>
        <v>201603</v>
      </c>
    </row>
    <row r="4520" spans="1:13" x14ac:dyDescent="0.25">
      <c r="A4520" s="35" t="str">
        <f>VLOOKUP(B4520,ResCat!$A$2:$B$269,2,FALSE)</f>
        <v>HMOLG</v>
      </c>
      <c r="B4520" s="68" t="str">
        <f>IF(ISNA(VLOOKUP(C4520,COA!$A$2:$B$340,2,FALSE)),"XXX",VLOOKUP(C4520,COA!$A$2:$B$340,2,FALSE))</f>
        <v>N11</v>
      </c>
      <c r="C4520" s="149" t="str">
        <f t="shared" si="142"/>
        <v>0011-1005-0012</v>
      </c>
      <c r="D4520" s="134" t="s">
        <v>458</v>
      </c>
      <c r="E4520" s="134" t="s">
        <v>447</v>
      </c>
      <c r="F4520" s="134" t="s">
        <v>452</v>
      </c>
      <c r="G4520" s="134" t="s">
        <v>361</v>
      </c>
      <c r="H4520" s="134" t="s">
        <v>1023</v>
      </c>
      <c r="I4520" s="134" t="s">
        <v>368</v>
      </c>
      <c r="J4520" s="135">
        <v>18</v>
      </c>
      <c r="K4520" s="135">
        <v>18</v>
      </c>
      <c r="L4520" s="135">
        <v>18</v>
      </c>
      <c r="M4520" s="141" t="str">
        <f t="shared" si="141"/>
        <v>201604</v>
      </c>
    </row>
    <row r="4521" spans="1:13" x14ac:dyDescent="0.25">
      <c r="A4521" s="35" t="str">
        <f>VLOOKUP(B4521,ResCat!$A$2:$B$269,2,FALSE)</f>
        <v>HMOLG</v>
      </c>
      <c r="B4521" s="68" t="str">
        <f>IF(ISNA(VLOOKUP(C4521,COA!$A$2:$B$340,2,FALSE)),"XXX",VLOOKUP(C4521,COA!$A$2:$B$340,2,FALSE))</f>
        <v>N11</v>
      </c>
      <c r="C4521" s="149" t="str">
        <f t="shared" si="142"/>
        <v>0011-1005-0012</v>
      </c>
      <c r="D4521" s="134" t="s">
        <v>458</v>
      </c>
      <c r="E4521" s="134" t="s">
        <v>447</v>
      </c>
      <c r="F4521" s="134" t="s">
        <v>452</v>
      </c>
      <c r="G4521" s="134" t="s">
        <v>361</v>
      </c>
      <c r="H4521" s="134" t="s">
        <v>1023</v>
      </c>
      <c r="I4521" s="134" t="s">
        <v>2</v>
      </c>
      <c r="J4521" s="135">
        <v>2787</v>
      </c>
      <c r="K4521" s="135">
        <v>1126.25</v>
      </c>
      <c r="L4521" s="135">
        <v>1126.25</v>
      </c>
      <c r="M4521" s="141" t="str">
        <f t="shared" si="141"/>
        <v>201604</v>
      </c>
    </row>
    <row r="4522" spans="1:13" x14ac:dyDescent="0.25">
      <c r="A4522" s="35" t="str">
        <f>VLOOKUP(B4522,ResCat!$A$2:$B$269,2,FALSE)</f>
        <v>HMOLG</v>
      </c>
      <c r="B4522" s="68" t="str">
        <f>IF(ISNA(VLOOKUP(C4522,COA!$A$2:$B$340,2,FALSE)),"XXX",VLOOKUP(C4522,COA!$A$2:$B$340,2,FALSE))</f>
        <v>N11</v>
      </c>
      <c r="C4522" s="149" t="str">
        <f t="shared" si="142"/>
        <v>0011-1005-0012</v>
      </c>
      <c r="D4522" s="134" t="s">
        <v>458</v>
      </c>
      <c r="E4522" s="134" t="s">
        <v>447</v>
      </c>
      <c r="F4522" s="134" t="s">
        <v>452</v>
      </c>
      <c r="G4522" s="134" t="s">
        <v>361</v>
      </c>
      <c r="H4522" s="134" t="s">
        <v>1023</v>
      </c>
      <c r="I4522" s="134" t="s">
        <v>343</v>
      </c>
      <c r="J4522" s="135">
        <v>18.54</v>
      </c>
      <c r="K4522" s="135">
        <v>18.54</v>
      </c>
      <c r="L4522" s="135">
        <v>3.54</v>
      </c>
      <c r="M4522" s="141" t="str">
        <f t="shared" si="141"/>
        <v>201604</v>
      </c>
    </row>
    <row r="4523" spans="1:13" x14ac:dyDescent="0.25">
      <c r="A4523" s="35" t="str">
        <f>VLOOKUP(B4523,ResCat!$A$2:$B$269,2,FALSE)</f>
        <v>HMOLG</v>
      </c>
      <c r="B4523" s="68" t="str">
        <f>IF(ISNA(VLOOKUP(C4523,COA!$A$2:$B$340,2,FALSE)),"XXX",VLOOKUP(C4523,COA!$A$2:$B$340,2,FALSE))</f>
        <v>N11</v>
      </c>
      <c r="C4523" s="149" t="str">
        <f t="shared" si="142"/>
        <v>0011-1005-0012</v>
      </c>
      <c r="D4523" s="134" t="s">
        <v>458</v>
      </c>
      <c r="E4523" s="134" t="s">
        <v>447</v>
      </c>
      <c r="F4523" s="134" t="s">
        <v>452</v>
      </c>
      <c r="G4523" s="134" t="s">
        <v>312</v>
      </c>
      <c r="H4523" s="134" t="s">
        <v>1023</v>
      </c>
      <c r="I4523" s="134" t="s">
        <v>3</v>
      </c>
      <c r="J4523" s="135">
        <v>184.87</v>
      </c>
      <c r="K4523" s="135">
        <v>184.87</v>
      </c>
      <c r="L4523" s="135">
        <v>152.27000000000001</v>
      </c>
      <c r="M4523" s="141" t="str">
        <f t="shared" si="141"/>
        <v>201605</v>
      </c>
    </row>
    <row r="4524" spans="1:13" x14ac:dyDescent="0.25">
      <c r="A4524" s="35" t="str">
        <f>VLOOKUP(B4524,ResCat!$A$2:$B$269,2,FALSE)</f>
        <v>HMOLG</v>
      </c>
      <c r="B4524" s="68" t="str">
        <f>IF(ISNA(VLOOKUP(C4524,COA!$A$2:$B$340,2,FALSE)),"XXX",VLOOKUP(C4524,COA!$A$2:$B$340,2,FALSE))</f>
        <v>N11</v>
      </c>
      <c r="C4524" s="149" t="str">
        <f t="shared" si="142"/>
        <v>0011-1005-0012</v>
      </c>
      <c r="D4524" s="134" t="s">
        <v>458</v>
      </c>
      <c r="E4524" s="134" t="s">
        <v>447</v>
      </c>
      <c r="F4524" s="134" t="s">
        <v>452</v>
      </c>
      <c r="G4524" s="134" t="s">
        <v>312</v>
      </c>
      <c r="H4524" s="134" t="s">
        <v>1023</v>
      </c>
      <c r="I4524" s="134" t="s">
        <v>2</v>
      </c>
      <c r="J4524" s="135">
        <v>2977.48</v>
      </c>
      <c r="K4524" s="135">
        <v>2610.63</v>
      </c>
      <c r="L4524" s="135">
        <v>2610.63</v>
      </c>
      <c r="M4524" s="141" t="str">
        <f t="shared" si="141"/>
        <v>201605</v>
      </c>
    </row>
    <row r="4525" spans="1:13" x14ac:dyDescent="0.25">
      <c r="A4525" s="35" t="str">
        <f>VLOOKUP(B4525,ResCat!$A$2:$B$269,2,FALSE)</f>
        <v>HMOLG</v>
      </c>
      <c r="B4525" s="68" t="str">
        <f>IF(ISNA(VLOOKUP(C4525,COA!$A$2:$B$340,2,FALSE)),"XXX",VLOOKUP(C4525,COA!$A$2:$B$340,2,FALSE))</f>
        <v>N11</v>
      </c>
      <c r="C4525" s="149" t="str">
        <f t="shared" si="142"/>
        <v>0011-1005-0012</v>
      </c>
      <c r="D4525" s="134" t="s">
        <v>458</v>
      </c>
      <c r="E4525" s="134" t="s">
        <v>447</v>
      </c>
      <c r="F4525" s="134" t="s">
        <v>452</v>
      </c>
      <c r="G4525" s="134" t="s">
        <v>312</v>
      </c>
      <c r="H4525" s="134" t="s">
        <v>1023</v>
      </c>
      <c r="I4525" s="134" t="s">
        <v>343</v>
      </c>
      <c r="J4525" s="135">
        <v>9.1999999999999993</v>
      </c>
      <c r="K4525" s="135">
        <v>5.07</v>
      </c>
      <c r="L4525" s="135">
        <v>0</v>
      </c>
      <c r="M4525" s="141" t="str">
        <f t="shared" si="141"/>
        <v>201605</v>
      </c>
    </row>
    <row r="4526" spans="1:13" x14ac:dyDescent="0.25">
      <c r="A4526" s="35" t="str">
        <f>VLOOKUP(B4526,ResCat!$A$2:$B$269,2,FALSE)</f>
        <v>HMOLG</v>
      </c>
      <c r="B4526" s="68" t="str">
        <f>IF(ISNA(VLOOKUP(C4526,COA!$A$2:$B$340,2,FALSE)),"XXX",VLOOKUP(C4526,COA!$A$2:$B$340,2,FALSE))</f>
        <v>N11</v>
      </c>
      <c r="C4526" s="149" t="str">
        <f t="shared" si="142"/>
        <v>0011-1005-0012</v>
      </c>
      <c r="D4526" s="134" t="s">
        <v>458</v>
      </c>
      <c r="E4526" s="134" t="s">
        <v>447</v>
      </c>
      <c r="F4526" s="134" t="s">
        <v>452</v>
      </c>
      <c r="G4526" s="134" t="s">
        <v>312</v>
      </c>
      <c r="H4526" s="134" t="s">
        <v>1023</v>
      </c>
      <c r="I4526" s="134" t="s">
        <v>1</v>
      </c>
      <c r="J4526" s="135">
        <v>495.99999999999994</v>
      </c>
      <c r="K4526" s="135">
        <v>-131.09000000000003</v>
      </c>
      <c r="L4526" s="135">
        <v>-31.089999999999989</v>
      </c>
      <c r="M4526" s="141" t="str">
        <f t="shared" si="141"/>
        <v>201605</v>
      </c>
    </row>
    <row r="4527" spans="1:13" x14ac:dyDescent="0.25">
      <c r="A4527" s="35" t="str">
        <f>VLOOKUP(B4527,ResCat!$A$2:$B$269,2,FALSE)</f>
        <v>HMOLG</v>
      </c>
      <c r="B4527" s="68" t="str">
        <f>IF(ISNA(VLOOKUP(C4527,COA!$A$2:$B$340,2,FALSE)),"XXX",VLOOKUP(C4527,COA!$A$2:$B$340,2,FALSE))</f>
        <v>N11</v>
      </c>
      <c r="C4527" s="149" t="str">
        <f t="shared" si="142"/>
        <v>0011-1005-0012</v>
      </c>
      <c r="D4527" s="134" t="s">
        <v>458</v>
      </c>
      <c r="E4527" s="134" t="s">
        <v>447</v>
      </c>
      <c r="F4527" s="134" t="s">
        <v>452</v>
      </c>
      <c r="G4527" s="134" t="s">
        <v>357</v>
      </c>
      <c r="H4527" s="134" t="s">
        <v>1023</v>
      </c>
      <c r="I4527" s="134" t="s">
        <v>3</v>
      </c>
      <c r="J4527" s="135">
        <v>349.11</v>
      </c>
      <c r="K4527" s="135">
        <v>349.11</v>
      </c>
      <c r="L4527" s="135">
        <v>283.90999999999997</v>
      </c>
      <c r="M4527" s="141" t="str">
        <f t="shared" si="141"/>
        <v>201606</v>
      </c>
    </row>
    <row r="4528" spans="1:13" x14ac:dyDescent="0.25">
      <c r="A4528" s="35" t="str">
        <f>VLOOKUP(B4528,ResCat!$A$2:$B$269,2,FALSE)</f>
        <v>HMOLG</v>
      </c>
      <c r="B4528" s="68" t="str">
        <f>IF(ISNA(VLOOKUP(C4528,COA!$A$2:$B$340,2,FALSE)),"XXX",VLOOKUP(C4528,COA!$A$2:$B$340,2,FALSE))</f>
        <v>N11</v>
      </c>
      <c r="C4528" s="149" t="str">
        <f t="shared" si="142"/>
        <v>0011-1005-0012</v>
      </c>
      <c r="D4528" s="134" t="s">
        <v>458</v>
      </c>
      <c r="E4528" s="134" t="s">
        <v>447</v>
      </c>
      <c r="F4528" s="134" t="s">
        <v>452</v>
      </c>
      <c r="G4528" s="134" t="s">
        <v>357</v>
      </c>
      <c r="H4528" s="134" t="s">
        <v>1023</v>
      </c>
      <c r="I4528" s="134" t="s">
        <v>0</v>
      </c>
      <c r="J4528" s="135">
        <v>16056</v>
      </c>
      <c r="K4528" s="135">
        <v>16056</v>
      </c>
      <c r="L4528" s="135">
        <v>15806</v>
      </c>
      <c r="M4528" s="141" t="str">
        <f t="shared" si="141"/>
        <v>201606</v>
      </c>
    </row>
    <row r="4529" spans="1:13" x14ac:dyDescent="0.25">
      <c r="A4529" s="35" t="str">
        <f>VLOOKUP(B4529,ResCat!$A$2:$B$269,2,FALSE)</f>
        <v>HMOLG</v>
      </c>
      <c r="B4529" s="68" t="str">
        <f>IF(ISNA(VLOOKUP(C4529,COA!$A$2:$B$340,2,FALSE)),"XXX",VLOOKUP(C4529,COA!$A$2:$B$340,2,FALSE))</f>
        <v>N11</v>
      </c>
      <c r="C4529" s="149" t="str">
        <f t="shared" si="142"/>
        <v>0011-1005-0012</v>
      </c>
      <c r="D4529" s="134" t="s">
        <v>458</v>
      </c>
      <c r="E4529" s="134" t="s">
        <v>447</v>
      </c>
      <c r="F4529" s="134" t="s">
        <v>452</v>
      </c>
      <c r="G4529" s="134" t="s">
        <v>357</v>
      </c>
      <c r="H4529" s="134" t="s">
        <v>1023</v>
      </c>
      <c r="I4529" s="134" t="s">
        <v>2</v>
      </c>
      <c r="J4529" s="135">
        <v>1232.4299999999998</v>
      </c>
      <c r="K4529" s="135">
        <v>586.62</v>
      </c>
      <c r="L4529" s="135">
        <v>586.62</v>
      </c>
      <c r="M4529" s="141" t="str">
        <f t="shared" si="141"/>
        <v>201606</v>
      </c>
    </row>
    <row r="4530" spans="1:13" x14ac:dyDescent="0.25">
      <c r="A4530" s="35" t="str">
        <f>VLOOKUP(B4530,ResCat!$A$2:$B$269,2,FALSE)</f>
        <v>HMOLG</v>
      </c>
      <c r="B4530" s="68" t="str">
        <f>IF(ISNA(VLOOKUP(C4530,COA!$A$2:$B$340,2,FALSE)),"XXX",VLOOKUP(C4530,COA!$A$2:$B$340,2,FALSE))</f>
        <v>N11</v>
      </c>
      <c r="C4530" s="149" t="str">
        <f t="shared" si="142"/>
        <v>0011-1005-0012</v>
      </c>
      <c r="D4530" s="134" t="s">
        <v>458</v>
      </c>
      <c r="E4530" s="134" t="s">
        <v>447</v>
      </c>
      <c r="F4530" s="134" t="s">
        <v>452</v>
      </c>
      <c r="G4530" s="134" t="s">
        <v>357</v>
      </c>
      <c r="H4530" s="134" t="s">
        <v>1023</v>
      </c>
      <c r="I4530" s="134" t="s">
        <v>343</v>
      </c>
      <c r="J4530" s="135">
        <v>21.84</v>
      </c>
      <c r="K4530" s="135">
        <v>14.69</v>
      </c>
      <c r="L4530" s="135">
        <v>0</v>
      </c>
      <c r="M4530" s="141" t="str">
        <f t="shared" si="141"/>
        <v>201606</v>
      </c>
    </row>
    <row r="4531" spans="1:13" x14ac:dyDescent="0.25">
      <c r="A4531" s="35" t="str">
        <f>VLOOKUP(B4531,ResCat!$A$2:$B$269,2,FALSE)</f>
        <v>HMOLG</v>
      </c>
      <c r="B4531" s="68" t="str">
        <f>IF(ISNA(VLOOKUP(C4531,COA!$A$2:$B$340,2,FALSE)),"XXX",VLOOKUP(C4531,COA!$A$2:$B$340,2,FALSE))</f>
        <v>N11</v>
      </c>
      <c r="C4531" s="149" t="str">
        <f t="shared" si="142"/>
        <v>0011-1005-0012</v>
      </c>
      <c r="D4531" s="134" t="s">
        <v>458</v>
      </c>
      <c r="E4531" s="134" t="s">
        <v>447</v>
      </c>
      <c r="F4531" s="134" t="s">
        <v>452</v>
      </c>
      <c r="G4531" s="134" t="s">
        <v>357</v>
      </c>
      <c r="H4531" s="134" t="s">
        <v>1023</v>
      </c>
      <c r="I4531" s="134" t="s">
        <v>1</v>
      </c>
      <c r="J4531" s="135">
        <v>374.06</v>
      </c>
      <c r="K4531" s="135">
        <v>374.06</v>
      </c>
      <c r="L4531" s="135">
        <v>217</v>
      </c>
      <c r="M4531" s="141" t="str">
        <f t="shared" si="141"/>
        <v>201606</v>
      </c>
    </row>
    <row r="4532" spans="1:13" x14ac:dyDescent="0.25">
      <c r="A4532" s="35" t="str">
        <f>VLOOKUP(B4532,ResCat!$A$2:$B$269,2,FALSE)</f>
        <v>HMOLG</v>
      </c>
      <c r="B4532" s="68" t="str">
        <f>IF(ISNA(VLOOKUP(C4532,COA!$A$2:$B$340,2,FALSE)),"XXX",VLOOKUP(C4532,COA!$A$2:$B$340,2,FALSE))</f>
        <v>N11</v>
      </c>
      <c r="C4532" s="149" t="str">
        <f t="shared" si="142"/>
        <v>0011-1005-0012</v>
      </c>
      <c r="D4532" s="134" t="s">
        <v>458</v>
      </c>
      <c r="E4532" s="134" t="s">
        <v>447</v>
      </c>
      <c r="F4532" s="134" t="s">
        <v>452</v>
      </c>
      <c r="G4532" s="134" t="s">
        <v>314</v>
      </c>
      <c r="H4532" s="134" t="s">
        <v>1023</v>
      </c>
      <c r="I4532" s="134" t="s">
        <v>3</v>
      </c>
      <c r="J4532" s="135">
        <v>305.2</v>
      </c>
      <c r="K4532" s="135">
        <v>305.2</v>
      </c>
      <c r="L4532" s="135">
        <v>172.6</v>
      </c>
      <c r="M4532" s="141" t="str">
        <f t="shared" si="141"/>
        <v>201607</v>
      </c>
    </row>
    <row r="4533" spans="1:13" x14ac:dyDescent="0.25">
      <c r="A4533" s="35" t="str">
        <f>VLOOKUP(B4533,ResCat!$A$2:$B$269,2,FALSE)</f>
        <v>HMOLG</v>
      </c>
      <c r="B4533" s="68" t="str">
        <f>IF(ISNA(VLOOKUP(C4533,COA!$A$2:$B$340,2,FALSE)),"XXX",VLOOKUP(C4533,COA!$A$2:$B$340,2,FALSE))</f>
        <v>N11</v>
      </c>
      <c r="C4533" s="149" t="str">
        <f t="shared" si="142"/>
        <v>0011-1005-0012</v>
      </c>
      <c r="D4533" s="134" t="s">
        <v>458</v>
      </c>
      <c r="E4533" s="134" t="s">
        <v>447</v>
      </c>
      <c r="F4533" s="134" t="s">
        <v>452</v>
      </c>
      <c r="G4533" s="134" t="s">
        <v>314</v>
      </c>
      <c r="H4533" s="134" t="s">
        <v>1023</v>
      </c>
      <c r="I4533" s="134" t="s">
        <v>0</v>
      </c>
      <c r="J4533" s="135">
        <v>4475.75</v>
      </c>
      <c r="K4533" s="135">
        <v>4475.75</v>
      </c>
      <c r="L4533" s="135">
        <v>2678.17</v>
      </c>
      <c r="M4533" s="141" t="str">
        <f t="shared" si="141"/>
        <v>201607</v>
      </c>
    </row>
    <row r="4534" spans="1:13" x14ac:dyDescent="0.25">
      <c r="A4534" s="35" t="str">
        <f>VLOOKUP(B4534,ResCat!$A$2:$B$269,2,FALSE)</f>
        <v>HMOLG</v>
      </c>
      <c r="B4534" s="68" t="str">
        <f>IF(ISNA(VLOOKUP(C4534,COA!$A$2:$B$340,2,FALSE)),"XXX",VLOOKUP(C4534,COA!$A$2:$B$340,2,FALSE))</f>
        <v>N11</v>
      </c>
      <c r="C4534" s="149" t="str">
        <f t="shared" si="142"/>
        <v>0011-1005-0012</v>
      </c>
      <c r="D4534" s="134" t="s">
        <v>458</v>
      </c>
      <c r="E4534" s="134" t="s">
        <v>447</v>
      </c>
      <c r="F4534" s="134" t="s">
        <v>452</v>
      </c>
      <c r="G4534" s="134" t="s">
        <v>314</v>
      </c>
      <c r="H4534" s="134" t="s">
        <v>1023</v>
      </c>
      <c r="I4534" s="134" t="s">
        <v>2</v>
      </c>
      <c r="J4534" s="135">
        <v>1260.3399999999999</v>
      </c>
      <c r="K4534" s="135">
        <v>970.85000000000014</v>
      </c>
      <c r="L4534" s="135">
        <v>970.85000000000014</v>
      </c>
      <c r="M4534" s="141" t="str">
        <f t="shared" si="141"/>
        <v>201607</v>
      </c>
    </row>
    <row r="4535" spans="1:13" x14ac:dyDescent="0.25">
      <c r="A4535" s="35" t="str">
        <f>VLOOKUP(B4535,ResCat!$A$2:$B$269,2,FALSE)</f>
        <v>HMOLG</v>
      </c>
      <c r="B4535" s="68" t="str">
        <f>IF(ISNA(VLOOKUP(C4535,COA!$A$2:$B$340,2,FALSE)),"XXX",VLOOKUP(C4535,COA!$A$2:$B$340,2,FALSE))</f>
        <v>N11</v>
      </c>
      <c r="C4535" s="149" t="str">
        <f t="shared" si="142"/>
        <v>0011-1005-0012</v>
      </c>
      <c r="D4535" s="134" t="s">
        <v>458</v>
      </c>
      <c r="E4535" s="134" t="s">
        <v>447</v>
      </c>
      <c r="F4535" s="134" t="s">
        <v>452</v>
      </c>
      <c r="G4535" s="134" t="s">
        <v>314</v>
      </c>
      <c r="H4535" s="134" t="s">
        <v>1023</v>
      </c>
      <c r="I4535" s="134" t="s">
        <v>343</v>
      </c>
      <c r="J4535" s="135">
        <v>29.439999999999998</v>
      </c>
      <c r="K4535" s="135">
        <v>29.439999999999998</v>
      </c>
      <c r="L4535" s="135">
        <v>9.44</v>
      </c>
      <c r="M4535" s="141" t="str">
        <f t="shared" si="141"/>
        <v>201607</v>
      </c>
    </row>
    <row r="4536" spans="1:13" x14ac:dyDescent="0.25">
      <c r="A4536" s="35" t="str">
        <f>VLOOKUP(B4536,ResCat!$A$2:$B$269,2,FALSE)</f>
        <v>HMOLG</v>
      </c>
      <c r="B4536" s="68" t="str">
        <f>IF(ISNA(VLOOKUP(C4536,COA!$A$2:$B$340,2,FALSE)),"XXX",VLOOKUP(C4536,COA!$A$2:$B$340,2,FALSE))</f>
        <v>N11</v>
      </c>
      <c r="C4536" s="149" t="str">
        <f t="shared" si="142"/>
        <v>0011-1005-0012</v>
      </c>
      <c r="D4536" s="134" t="s">
        <v>458</v>
      </c>
      <c r="E4536" s="134" t="s">
        <v>447</v>
      </c>
      <c r="F4536" s="134" t="s">
        <v>452</v>
      </c>
      <c r="G4536" s="134" t="s">
        <v>314</v>
      </c>
      <c r="H4536" s="134" t="s">
        <v>1023</v>
      </c>
      <c r="I4536" s="134" t="s">
        <v>1</v>
      </c>
      <c r="J4536" s="135">
        <v>331.05999999999995</v>
      </c>
      <c r="K4536" s="135">
        <v>314.31000000000006</v>
      </c>
      <c r="L4536" s="135">
        <v>258.88</v>
      </c>
      <c r="M4536" s="141" t="str">
        <f t="shared" si="141"/>
        <v>201607</v>
      </c>
    </row>
    <row r="4537" spans="1:13" x14ac:dyDescent="0.25">
      <c r="A4537" s="35" t="str">
        <f>VLOOKUP(B4537,ResCat!$A$2:$B$269,2,FALSE)</f>
        <v>HMOLG</v>
      </c>
      <c r="B4537" s="68" t="str">
        <f>IF(ISNA(VLOOKUP(C4537,COA!$A$2:$B$340,2,FALSE)),"XXX",VLOOKUP(C4537,COA!$A$2:$B$340,2,FALSE))</f>
        <v>N11</v>
      </c>
      <c r="C4537" s="149" t="str">
        <f t="shared" si="142"/>
        <v>0011-1005-0012</v>
      </c>
      <c r="D4537" s="134" t="s">
        <v>458</v>
      </c>
      <c r="E4537" s="134" t="s">
        <v>447</v>
      </c>
      <c r="F4537" s="134" t="s">
        <v>452</v>
      </c>
      <c r="G4537" s="134" t="s">
        <v>339</v>
      </c>
      <c r="H4537" s="134" t="s">
        <v>1023</v>
      </c>
      <c r="I4537" s="134" t="s">
        <v>3</v>
      </c>
      <c r="J4537" s="135">
        <v>326</v>
      </c>
      <c r="K4537" s="135">
        <v>326</v>
      </c>
      <c r="L4537" s="135">
        <v>260.8</v>
      </c>
      <c r="M4537" s="141" t="str">
        <f t="shared" si="141"/>
        <v>201608</v>
      </c>
    </row>
    <row r="4538" spans="1:13" x14ac:dyDescent="0.25">
      <c r="A4538" s="35" t="str">
        <f>VLOOKUP(B4538,ResCat!$A$2:$B$269,2,FALSE)</f>
        <v>HMOLG</v>
      </c>
      <c r="B4538" s="68" t="str">
        <f>IF(ISNA(VLOOKUP(C4538,COA!$A$2:$B$340,2,FALSE)),"XXX",VLOOKUP(C4538,COA!$A$2:$B$340,2,FALSE))</f>
        <v>N11</v>
      </c>
      <c r="C4538" s="149" t="str">
        <f t="shared" si="142"/>
        <v>0011-1005-0012</v>
      </c>
      <c r="D4538" s="134" t="s">
        <v>458</v>
      </c>
      <c r="E4538" s="134" t="s">
        <v>447</v>
      </c>
      <c r="F4538" s="134" t="s">
        <v>452</v>
      </c>
      <c r="G4538" s="134" t="s">
        <v>339</v>
      </c>
      <c r="H4538" s="134" t="s">
        <v>1023</v>
      </c>
      <c r="I4538" s="134" t="s">
        <v>2</v>
      </c>
      <c r="J4538" s="135">
        <v>334.05</v>
      </c>
      <c r="K4538" s="135">
        <v>179.73000000000002</v>
      </c>
      <c r="L4538" s="135">
        <v>159.73000000000002</v>
      </c>
      <c r="M4538" s="141" t="str">
        <f t="shared" si="141"/>
        <v>201608</v>
      </c>
    </row>
    <row r="4539" spans="1:13" x14ac:dyDescent="0.25">
      <c r="A4539" s="35" t="str">
        <f>VLOOKUP(B4539,ResCat!$A$2:$B$269,2,FALSE)</f>
        <v>HMOLG</v>
      </c>
      <c r="B4539" s="68" t="str">
        <f>IF(ISNA(VLOOKUP(C4539,COA!$A$2:$B$340,2,FALSE)),"XXX",VLOOKUP(C4539,COA!$A$2:$B$340,2,FALSE))</f>
        <v>N11</v>
      </c>
      <c r="C4539" s="149" t="str">
        <f t="shared" si="142"/>
        <v>0011-1005-0012</v>
      </c>
      <c r="D4539" s="134" t="s">
        <v>458</v>
      </c>
      <c r="E4539" s="134" t="s">
        <v>447</v>
      </c>
      <c r="F4539" s="134" t="s">
        <v>452</v>
      </c>
      <c r="G4539" s="134" t="s">
        <v>339</v>
      </c>
      <c r="H4539" s="134" t="s">
        <v>1023</v>
      </c>
      <c r="I4539" s="134" t="s">
        <v>343</v>
      </c>
      <c r="J4539" s="135">
        <v>15.5</v>
      </c>
      <c r="K4539" s="135">
        <v>15.5</v>
      </c>
      <c r="L4539" s="135">
        <v>5.5</v>
      </c>
      <c r="M4539" s="141" t="str">
        <f t="shared" si="141"/>
        <v>201608</v>
      </c>
    </row>
    <row r="4540" spans="1:13" x14ac:dyDescent="0.25">
      <c r="A4540" s="35" t="str">
        <f>VLOOKUP(B4540,ResCat!$A$2:$B$269,2,FALSE)</f>
        <v>HMOLG</v>
      </c>
      <c r="B4540" s="68" t="str">
        <f>IF(ISNA(VLOOKUP(C4540,COA!$A$2:$B$340,2,FALSE)),"XXX",VLOOKUP(C4540,COA!$A$2:$B$340,2,FALSE))</f>
        <v>N11</v>
      </c>
      <c r="C4540" s="149" t="str">
        <f t="shared" si="142"/>
        <v>0011-1005-0012</v>
      </c>
      <c r="D4540" s="134" t="s">
        <v>458</v>
      </c>
      <c r="E4540" s="134" t="s">
        <v>447</v>
      </c>
      <c r="F4540" s="134" t="s">
        <v>452</v>
      </c>
      <c r="G4540" s="134" t="s">
        <v>339</v>
      </c>
      <c r="H4540" s="134" t="s">
        <v>1023</v>
      </c>
      <c r="I4540" s="134" t="s">
        <v>1</v>
      </c>
      <c r="J4540" s="135">
        <v>49.6</v>
      </c>
      <c r="K4540" s="135">
        <v>49.6</v>
      </c>
      <c r="L4540" s="135">
        <v>0</v>
      </c>
      <c r="M4540" s="141" t="str">
        <f t="shared" si="141"/>
        <v>201608</v>
      </c>
    </row>
    <row r="4541" spans="1:13" x14ac:dyDescent="0.25">
      <c r="A4541" s="35" t="str">
        <f>VLOOKUP(B4541,ResCat!$A$2:$B$269,2,FALSE)</f>
        <v>HMOLG</v>
      </c>
      <c r="B4541" s="68" t="str">
        <f>IF(ISNA(VLOOKUP(C4541,COA!$A$2:$B$340,2,FALSE)),"XXX",VLOOKUP(C4541,COA!$A$2:$B$340,2,FALSE))</f>
        <v>N11</v>
      </c>
      <c r="C4541" s="149" t="str">
        <f t="shared" si="142"/>
        <v>0011-1005-0012</v>
      </c>
      <c r="D4541" s="134" t="s">
        <v>458</v>
      </c>
      <c r="E4541" s="134" t="s">
        <v>447</v>
      </c>
      <c r="F4541" s="134" t="s">
        <v>452</v>
      </c>
      <c r="G4541" s="134" t="s">
        <v>342</v>
      </c>
      <c r="H4541" s="134" t="s">
        <v>1023</v>
      </c>
      <c r="I4541" s="134" t="s">
        <v>3</v>
      </c>
      <c r="J4541" s="135">
        <v>232.59</v>
      </c>
      <c r="K4541" s="135">
        <v>232.59</v>
      </c>
      <c r="L4541" s="135">
        <v>199.99</v>
      </c>
      <c r="M4541" s="141" t="str">
        <f t="shared" si="141"/>
        <v>201609</v>
      </c>
    </row>
    <row r="4542" spans="1:13" x14ac:dyDescent="0.25">
      <c r="A4542" s="35" t="str">
        <f>VLOOKUP(B4542,ResCat!$A$2:$B$269,2,FALSE)</f>
        <v>HMOLG</v>
      </c>
      <c r="B4542" s="68" t="str">
        <f>IF(ISNA(VLOOKUP(C4542,COA!$A$2:$B$340,2,FALSE)),"XXX",VLOOKUP(C4542,COA!$A$2:$B$340,2,FALSE))</f>
        <v>N11</v>
      </c>
      <c r="C4542" s="149" t="str">
        <f t="shared" si="142"/>
        <v>0011-1005-0012</v>
      </c>
      <c r="D4542" s="134" t="s">
        <v>458</v>
      </c>
      <c r="E4542" s="134" t="s">
        <v>447</v>
      </c>
      <c r="F4542" s="134" t="s">
        <v>452</v>
      </c>
      <c r="G4542" s="134" t="s">
        <v>342</v>
      </c>
      <c r="H4542" s="134" t="s">
        <v>1023</v>
      </c>
      <c r="I4542" s="134" t="s">
        <v>2</v>
      </c>
      <c r="J4542" s="135">
        <v>1892.43</v>
      </c>
      <c r="K4542" s="135">
        <v>1845.23</v>
      </c>
      <c r="L4542" s="135">
        <v>1830.23</v>
      </c>
      <c r="M4542" s="141" t="str">
        <f t="shared" si="141"/>
        <v>201609</v>
      </c>
    </row>
    <row r="4543" spans="1:13" x14ac:dyDescent="0.25">
      <c r="A4543" s="35" t="str">
        <f>VLOOKUP(B4543,ResCat!$A$2:$B$269,2,FALSE)</f>
        <v>HMOLG</v>
      </c>
      <c r="B4543" s="68" t="str">
        <f>IF(ISNA(VLOOKUP(C4543,COA!$A$2:$B$340,2,FALSE)),"XXX",VLOOKUP(C4543,COA!$A$2:$B$340,2,FALSE))</f>
        <v>N11</v>
      </c>
      <c r="C4543" s="149" t="str">
        <f t="shared" si="142"/>
        <v>0011-1005-0012</v>
      </c>
      <c r="D4543" s="134" t="s">
        <v>458</v>
      </c>
      <c r="E4543" s="134" t="s">
        <v>447</v>
      </c>
      <c r="F4543" s="134" t="s">
        <v>452</v>
      </c>
      <c r="G4543" s="134" t="s">
        <v>342</v>
      </c>
      <c r="H4543" s="134" t="s">
        <v>1023</v>
      </c>
      <c r="I4543" s="134" t="s">
        <v>343</v>
      </c>
      <c r="J4543" s="135">
        <v>289.10000000000002</v>
      </c>
      <c r="K4543" s="135">
        <v>284.58</v>
      </c>
      <c r="L4543" s="135">
        <v>238.98</v>
      </c>
      <c r="M4543" s="141" t="str">
        <f t="shared" si="141"/>
        <v>201609</v>
      </c>
    </row>
    <row r="4544" spans="1:13" x14ac:dyDescent="0.25">
      <c r="A4544" s="35" t="str">
        <f>VLOOKUP(B4544,ResCat!$A$2:$B$269,2,FALSE)</f>
        <v>HMOLG</v>
      </c>
      <c r="B4544" s="68" t="str">
        <f>IF(ISNA(VLOOKUP(C4544,COA!$A$2:$B$340,2,FALSE)),"XXX",VLOOKUP(C4544,COA!$A$2:$B$340,2,FALSE))</f>
        <v>N11</v>
      </c>
      <c r="C4544" s="149" t="str">
        <f t="shared" si="142"/>
        <v>0011-1005-0012</v>
      </c>
      <c r="D4544" s="134" t="s">
        <v>458</v>
      </c>
      <c r="E4544" s="134" t="s">
        <v>447</v>
      </c>
      <c r="F4544" s="134" t="s">
        <v>452</v>
      </c>
      <c r="G4544" s="134" t="s">
        <v>342</v>
      </c>
      <c r="H4544" s="134" t="s">
        <v>1023</v>
      </c>
      <c r="I4544" s="134" t="s">
        <v>1</v>
      </c>
      <c r="J4544" s="135">
        <v>223.66</v>
      </c>
      <c r="K4544" s="135">
        <v>223.66</v>
      </c>
      <c r="L4544" s="135">
        <v>167.74</v>
      </c>
      <c r="M4544" s="141" t="str">
        <f t="shared" si="141"/>
        <v>201609</v>
      </c>
    </row>
    <row r="4545" spans="1:13" x14ac:dyDescent="0.25">
      <c r="A4545" s="35" t="str">
        <f>VLOOKUP(B4545,ResCat!$A$2:$B$269,2,FALSE)</f>
        <v>HMOLG</v>
      </c>
      <c r="B4545" s="68" t="str">
        <f>IF(ISNA(VLOOKUP(C4545,COA!$A$2:$B$340,2,FALSE)),"XXX",VLOOKUP(C4545,COA!$A$2:$B$340,2,FALSE))</f>
        <v>N11</v>
      </c>
      <c r="C4545" s="149" t="str">
        <f t="shared" si="142"/>
        <v>0011-1005-0012</v>
      </c>
      <c r="D4545" s="134" t="s">
        <v>458</v>
      </c>
      <c r="E4545" s="134" t="s">
        <v>447</v>
      </c>
      <c r="F4545" s="134" t="s">
        <v>452</v>
      </c>
      <c r="G4545" s="134" t="s">
        <v>316</v>
      </c>
      <c r="H4545" s="134" t="s">
        <v>1023</v>
      </c>
      <c r="I4545" s="134" t="s">
        <v>3</v>
      </c>
      <c r="J4545" s="135">
        <v>163</v>
      </c>
      <c r="K4545" s="135">
        <v>163</v>
      </c>
      <c r="L4545" s="135">
        <v>130.4</v>
      </c>
      <c r="M4545" s="141" t="str">
        <f t="shared" si="141"/>
        <v>201610</v>
      </c>
    </row>
    <row r="4546" spans="1:13" x14ac:dyDescent="0.25">
      <c r="A4546" s="35" t="str">
        <f>VLOOKUP(B4546,ResCat!$A$2:$B$269,2,FALSE)</f>
        <v>HMOLG</v>
      </c>
      <c r="B4546" s="68" t="str">
        <f>IF(ISNA(VLOOKUP(C4546,COA!$A$2:$B$340,2,FALSE)),"XXX",VLOOKUP(C4546,COA!$A$2:$B$340,2,FALSE))</f>
        <v>N11</v>
      </c>
      <c r="C4546" s="149" t="str">
        <f t="shared" si="142"/>
        <v>0011-1005-0012</v>
      </c>
      <c r="D4546" s="134" t="s">
        <v>458</v>
      </c>
      <c r="E4546" s="134" t="s">
        <v>447</v>
      </c>
      <c r="F4546" s="134" t="s">
        <v>452</v>
      </c>
      <c r="G4546" s="134" t="s">
        <v>316</v>
      </c>
      <c r="H4546" s="134" t="s">
        <v>1023</v>
      </c>
      <c r="I4546" s="134" t="s">
        <v>2</v>
      </c>
      <c r="J4546" s="135">
        <v>1328.71</v>
      </c>
      <c r="K4546" s="135">
        <v>697.93999999999994</v>
      </c>
      <c r="L4546" s="135">
        <v>677.93999999999994</v>
      </c>
      <c r="M4546" s="141" t="str">
        <f t="shared" si="141"/>
        <v>201610</v>
      </c>
    </row>
    <row r="4547" spans="1:13" x14ac:dyDescent="0.25">
      <c r="A4547" s="35" t="str">
        <f>VLOOKUP(B4547,ResCat!$A$2:$B$269,2,FALSE)</f>
        <v>HMOLG</v>
      </c>
      <c r="B4547" s="68" t="str">
        <f>IF(ISNA(VLOOKUP(C4547,COA!$A$2:$B$340,2,FALSE)),"XXX",VLOOKUP(C4547,COA!$A$2:$B$340,2,FALSE))</f>
        <v>N11</v>
      </c>
      <c r="C4547" s="149" t="str">
        <f t="shared" si="142"/>
        <v>0011-1005-0012</v>
      </c>
      <c r="D4547" s="134" t="s">
        <v>458</v>
      </c>
      <c r="E4547" s="134" t="s">
        <v>447</v>
      </c>
      <c r="F4547" s="134" t="s">
        <v>452</v>
      </c>
      <c r="G4547" s="134" t="s">
        <v>316</v>
      </c>
      <c r="H4547" s="134" t="s">
        <v>1023</v>
      </c>
      <c r="I4547" s="134" t="s">
        <v>343</v>
      </c>
      <c r="J4547" s="135">
        <v>32.25</v>
      </c>
      <c r="K4547" s="135">
        <v>27.95</v>
      </c>
      <c r="L4547" s="135">
        <v>12.33</v>
      </c>
      <c r="M4547" s="141" t="str">
        <f t="shared" si="141"/>
        <v>201610</v>
      </c>
    </row>
    <row r="4548" spans="1:13" x14ac:dyDescent="0.25">
      <c r="A4548" s="35" t="str">
        <f>VLOOKUP(B4548,ResCat!$A$2:$B$269,2,FALSE)</f>
        <v>HMOLG</v>
      </c>
      <c r="B4548" s="68" t="str">
        <f>IF(ISNA(VLOOKUP(C4548,COA!$A$2:$B$340,2,FALSE)),"XXX",VLOOKUP(C4548,COA!$A$2:$B$340,2,FALSE))</f>
        <v>N11</v>
      </c>
      <c r="C4548" s="149" t="str">
        <f t="shared" si="142"/>
        <v>0011-1005-0012</v>
      </c>
      <c r="D4548" s="134" t="s">
        <v>458</v>
      </c>
      <c r="E4548" s="134" t="s">
        <v>447</v>
      </c>
      <c r="F4548" s="134" t="s">
        <v>452</v>
      </c>
      <c r="G4548" s="134" t="s">
        <v>316</v>
      </c>
      <c r="H4548" s="134" t="s">
        <v>1023</v>
      </c>
      <c r="I4548" s="134" t="s">
        <v>1</v>
      </c>
      <c r="J4548" s="135">
        <v>198.93</v>
      </c>
      <c r="K4548" s="135">
        <v>198.93</v>
      </c>
      <c r="L4548" s="135">
        <v>16.88</v>
      </c>
      <c r="M4548" s="141" t="str">
        <f t="shared" ref="M4548:M4611" si="143">IF(G4548&lt;$M$1,$M$1,G4548)</f>
        <v>201610</v>
      </c>
    </row>
    <row r="4549" spans="1:13" x14ac:dyDescent="0.25">
      <c r="A4549" s="35" t="str">
        <f>VLOOKUP(B4549,ResCat!$A$2:$B$269,2,FALSE)</f>
        <v>HMOLG</v>
      </c>
      <c r="B4549" s="68" t="str">
        <f>IF(ISNA(VLOOKUP(C4549,COA!$A$2:$B$340,2,FALSE)),"XXX",VLOOKUP(C4549,COA!$A$2:$B$340,2,FALSE))</f>
        <v>N11</v>
      </c>
      <c r="C4549" s="149" t="str">
        <f t="shared" ref="C4549:C4612" si="144">D4549&amp;"-"&amp;E4549&amp;"-"&amp;F4549</f>
        <v>0011-1005-0012</v>
      </c>
      <c r="D4549" s="134" t="s">
        <v>458</v>
      </c>
      <c r="E4549" s="134" t="s">
        <v>447</v>
      </c>
      <c r="F4549" s="134" t="s">
        <v>452</v>
      </c>
      <c r="G4549" s="134" t="s">
        <v>318</v>
      </c>
      <c r="H4549" s="134" t="s">
        <v>1023</v>
      </c>
      <c r="I4549" s="134" t="s">
        <v>3</v>
      </c>
      <c r="J4549" s="135">
        <v>231.5</v>
      </c>
      <c r="K4549" s="135">
        <v>169.5</v>
      </c>
      <c r="L4549" s="135">
        <v>136.9</v>
      </c>
      <c r="M4549" s="141" t="str">
        <f t="shared" si="143"/>
        <v>201611</v>
      </c>
    </row>
    <row r="4550" spans="1:13" x14ac:dyDescent="0.25">
      <c r="A4550" s="35" t="str">
        <f>VLOOKUP(B4550,ResCat!$A$2:$B$269,2,FALSE)</f>
        <v>HMOLG</v>
      </c>
      <c r="B4550" s="68" t="str">
        <f>IF(ISNA(VLOOKUP(C4550,COA!$A$2:$B$340,2,FALSE)),"XXX",VLOOKUP(C4550,COA!$A$2:$B$340,2,FALSE))</f>
        <v>N11</v>
      </c>
      <c r="C4550" s="149" t="str">
        <f t="shared" si="144"/>
        <v>0011-1005-0012</v>
      </c>
      <c r="D4550" s="134" t="s">
        <v>458</v>
      </c>
      <c r="E4550" s="134" t="s">
        <v>447</v>
      </c>
      <c r="F4550" s="134" t="s">
        <v>452</v>
      </c>
      <c r="G4550" s="134" t="s">
        <v>318</v>
      </c>
      <c r="H4550" s="134" t="s">
        <v>1023</v>
      </c>
      <c r="I4550" s="134" t="s">
        <v>368</v>
      </c>
      <c r="J4550" s="135">
        <v>18</v>
      </c>
      <c r="K4550" s="135">
        <v>18</v>
      </c>
      <c r="L4550" s="135">
        <v>18</v>
      </c>
      <c r="M4550" s="141" t="str">
        <f t="shared" si="143"/>
        <v>201611</v>
      </c>
    </row>
    <row r="4551" spans="1:13" x14ac:dyDescent="0.25">
      <c r="A4551" s="35" t="str">
        <f>VLOOKUP(B4551,ResCat!$A$2:$B$269,2,FALSE)</f>
        <v>HMOLG</v>
      </c>
      <c r="B4551" s="68" t="str">
        <f>IF(ISNA(VLOOKUP(C4551,COA!$A$2:$B$340,2,FALSE)),"XXX",VLOOKUP(C4551,COA!$A$2:$B$340,2,FALSE))</f>
        <v>N11</v>
      </c>
      <c r="C4551" s="149" t="str">
        <f t="shared" si="144"/>
        <v>0011-1005-0012</v>
      </c>
      <c r="D4551" s="134" t="s">
        <v>458</v>
      </c>
      <c r="E4551" s="134" t="s">
        <v>447</v>
      </c>
      <c r="F4551" s="134" t="s">
        <v>452</v>
      </c>
      <c r="G4551" s="134" t="s">
        <v>318</v>
      </c>
      <c r="H4551" s="134" t="s">
        <v>1023</v>
      </c>
      <c r="I4551" s="134" t="s">
        <v>0</v>
      </c>
      <c r="J4551" s="135">
        <v>-25188</v>
      </c>
      <c r="K4551" s="135">
        <v>-3182.48</v>
      </c>
      <c r="L4551" s="135">
        <v>-3182.48</v>
      </c>
      <c r="M4551" s="141" t="str">
        <f t="shared" si="143"/>
        <v>201611</v>
      </c>
    </row>
    <row r="4552" spans="1:13" x14ac:dyDescent="0.25">
      <c r="A4552" s="35" t="str">
        <f>VLOOKUP(B4552,ResCat!$A$2:$B$269,2,FALSE)</f>
        <v>HMOLG</v>
      </c>
      <c r="B4552" s="68" t="str">
        <f>IF(ISNA(VLOOKUP(C4552,COA!$A$2:$B$340,2,FALSE)),"XXX",VLOOKUP(C4552,COA!$A$2:$B$340,2,FALSE))</f>
        <v>N11</v>
      </c>
      <c r="C4552" s="149" t="str">
        <f t="shared" si="144"/>
        <v>0011-1005-0012</v>
      </c>
      <c r="D4552" s="134" t="s">
        <v>458</v>
      </c>
      <c r="E4552" s="134" t="s">
        <v>447</v>
      </c>
      <c r="F4552" s="134" t="s">
        <v>452</v>
      </c>
      <c r="G4552" s="134" t="s">
        <v>318</v>
      </c>
      <c r="H4552" s="134" t="s">
        <v>1023</v>
      </c>
      <c r="I4552" s="134" t="s">
        <v>2</v>
      </c>
      <c r="J4552" s="135">
        <v>404.56</v>
      </c>
      <c r="K4552" s="135">
        <v>159.91</v>
      </c>
      <c r="L4552" s="135">
        <v>99.910000000000011</v>
      </c>
      <c r="M4552" s="141" t="str">
        <f t="shared" si="143"/>
        <v>201611</v>
      </c>
    </row>
    <row r="4553" spans="1:13" x14ac:dyDescent="0.25">
      <c r="A4553" s="35" t="str">
        <f>VLOOKUP(B4553,ResCat!$A$2:$B$269,2,FALSE)</f>
        <v>HMOLG</v>
      </c>
      <c r="B4553" s="68" t="str">
        <f>IF(ISNA(VLOOKUP(C4553,COA!$A$2:$B$340,2,FALSE)),"XXX",VLOOKUP(C4553,COA!$A$2:$B$340,2,FALSE))</f>
        <v>N11</v>
      </c>
      <c r="C4553" s="149" t="str">
        <f t="shared" si="144"/>
        <v>0011-1005-0012</v>
      </c>
      <c r="D4553" s="134" t="s">
        <v>458</v>
      </c>
      <c r="E4553" s="134" t="s">
        <v>447</v>
      </c>
      <c r="F4553" s="134" t="s">
        <v>452</v>
      </c>
      <c r="G4553" s="134" t="s">
        <v>318</v>
      </c>
      <c r="H4553" s="134" t="s">
        <v>1023</v>
      </c>
      <c r="I4553" s="134" t="s">
        <v>343</v>
      </c>
      <c r="J4553" s="135">
        <v>7.15</v>
      </c>
      <c r="K4553" s="135">
        <v>7.15</v>
      </c>
      <c r="L4553" s="135">
        <v>6.83</v>
      </c>
      <c r="M4553" s="141" t="str">
        <f t="shared" si="143"/>
        <v>201611</v>
      </c>
    </row>
    <row r="4554" spans="1:13" x14ac:dyDescent="0.25">
      <c r="A4554" s="35" t="str">
        <f>VLOOKUP(B4554,ResCat!$A$2:$B$269,2,FALSE)</f>
        <v>HMOLG</v>
      </c>
      <c r="B4554" s="68" t="str">
        <f>IF(ISNA(VLOOKUP(C4554,COA!$A$2:$B$340,2,FALSE)),"XXX",VLOOKUP(C4554,COA!$A$2:$B$340,2,FALSE))</f>
        <v>N11</v>
      </c>
      <c r="C4554" s="149" t="str">
        <f t="shared" si="144"/>
        <v>0011-1005-0012</v>
      </c>
      <c r="D4554" s="134" t="s">
        <v>458</v>
      </c>
      <c r="E4554" s="134" t="s">
        <v>447</v>
      </c>
      <c r="F4554" s="134" t="s">
        <v>452</v>
      </c>
      <c r="G4554" s="134" t="s">
        <v>318</v>
      </c>
      <c r="H4554" s="134" t="s">
        <v>1023</v>
      </c>
      <c r="I4554" s="134" t="s">
        <v>1</v>
      </c>
      <c r="J4554" s="135">
        <v>21777.41</v>
      </c>
      <c r="K4554" s="135">
        <v>10405.629999999997</v>
      </c>
      <c r="L4554" s="135">
        <v>10097.219999999998</v>
      </c>
      <c r="M4554" s="141" t="str">
        <f t="shared" si="143"/>
        <v>201611</v>
      </c>
    </row>
    <row r="4555" spans="1:13" x14ac:dyDescent="0.25">
      <c r="A4555" s="35" t="str">
        <f>VLOOKUP(B4555,ResCat!$A$2:$B$269,2,FALSE)</f>
        <v>HMOLG</v>
      </c>
      <c r="B4555" s="68" t="str">
        <f>IF(ISNA(VLOOKUP(C4555,COA!$A$2:$B$340,2,FALSE)),"XXX",VLOOKUP(C4555,COA!$A$2:$B$340,2,FALSE))</f>
        <v>N11</v>
      </c>
      <c r="C4555" s="149" t="str">
        <f t="shared" si="144"/>
        <v>0011-1005-0012</v>
      </c>
      <c r="D4555" s="134" t="s">
        <v>458</v>
      </c>
      <c r="E4555" s="134" t="s">
        <v>447</v>
      </c>
      <c r="F4555" s="134" t="s">
        <v>452</v>
      </c>
      <c r="G4555" s="134" t="s">
        <v>320</v>
      </c>
      <c r="H4555" s="134" t="s">
        <v>1023</v>
      </c>
      <c r="I4555" s="134" t="s">
        <v>3</v>
      </c>
      <c r="J4555" s="135">
        <v>3800.9</v>
      </c>
      <c r="K4555" s="135">
        <v>3150.93</v>
      </c>
      <c r="L4555" s="135">
        <v>2822.0699999999997</v>
      </c>
      <c r="M4555" s="141" t="str">
        <f t="shared" si="143"/>
        <v>201612</v>
      </c>
    </row>
    <row r="4556" spans="1:13" x14ac:dyDescent="0.25">
      <c r="A4556" s="35" t="str">
        <f>VLOOKUP(B4556,ResCat!$A$2:$B$269,2,FALSE)</f>
        <v>HMOLG</v>
      </c>
      <c r="B4556" s="68" t="str">
        <f>IF(ISNA(VLOOKUP(C4556,COA!$A$2:$B$340,2,FALSE)),"XXX",VLOOKUP(C4556,COA!$A$2:$B$340,2,FALSE))</f>
        <v>N11</v>
      </c>
      <c r="C4556" s="149" t="str">
        <f t="shared" si="144"/>
        <v>0011-1005-0012</v>
      </c>
      <c r="D4556" s="134" t="s">
        <v>458</v>
      </c>
      <c r="E4556" s="134" t="s">
        <v>447</v>
      </c>
      <c r="F4556" s="134" t="s">
        <v>452</v>
      </c>
      <c r="G4556" s="134" t="s">
        <v>320</v>
      </c>
      <c r="H4556" s="134" t="s">
        <v>1023</v>
      </c>
      <c r="I4556" s="134" t="s">
        <v>2</v>
      </c>
      <c r="J4556" s="135">
        <v>222.21000000000038</v>
      </c>
      <c r="K4556" s="135">
        <v>5306.6</v>
      </c>
      <c r="L4556" s="135">
        <v>5306.6</v>
      </c>
      <c r="M4556" s="141" t="str">
        <f t="shared" si="143"/>
        <v>201612</v>
      </c>
    </row>
    <row r="4557" spans="1:13" x14ac:dyDescent="0.25">
      <c r="A4557" s="35" t="str">
        <f>VLOOKUP(B4557,ResCat!$A$2:$B$269,2,FALSE)</f>
        <v>HMOLG</v>
      </c>
      <c r="B4557" s="68" t="str">
        <f>IF(ISNA(VLOOKUP(C4557,COA!$A$2:$B$340,2,FALSE)),"XXX",VLOOKUP(C4557,COA!$A$2:$B$340,2,FALSE))</f>
        <v>N11</v>
      </c>
      <c r="C4557" s="149" t="str">
        <f t="shared" si="144"/>
        <v>0011-1005-0012</v>
      </c>
      <c r="D4557" s="134" t="s">
        <v>458</v>
      </c>
      <c r="E4557" s="134" t="s">
        <v>447</v>
      </c>
      <c r="F4557" s="134" t="s">
        <v>452</v>
      </c>
      <c r="G4557" s="134" t="s">
        <v>320</v>
      </c>
      <c r="H4557" s="134" t="s">
        <v>1023</v>
      </c>
      <c r="I4557" s="134" t="s">
        <v>343</v>
      </c>
      <c r="J4557" s="135">
        <v>275.64999999999998</v>
      </c>
      <c r="K4557" s="135">
        <v>275.64999999999998</v>
      </c>
      <c r="L4557" s="135">
        <v>258.25</v>
      </c>
      <c r="M4557" s="141" t="str">
        <f t="shared" si="143"/>
        <v>201612</v>
      </c>
    </row>
    <row r="4558" spans="1:13" x14ac:dyDescent="0.25">
      <c r="A4558" s="35" t="str">
        <f>VLOOKUP(B4558,ResCat!$A$2:$B$269,2,FALSE)</f>
        <v>HMOLG</v>
      </c>
      <c r="B4558" s="68" t="str">
        <f>IF(ISNA(VLOOKUP(C4558,COA!$A$2:$B$340,2,FALSE)),"XXX",VLOOKUP(C4558,COA!$A$2:$B$340,2,FALSE))</f>
        <v>N11</v>
      </c>
      <c r="C4558" s="149" t="str">
        <f t="shared" si="144"/>
        <v>0011-1005-0012</v>
      </c>
      <c r="D4558" s="134" t="s">
        <v>458</v>
      </c>
      <c r="E4558" s="134" t="s">
        <v>447</v>
      </c>
      <c r="F4558" s="134" t="s">
        <v>452</v>
      </c>
      <c r="G4558" s="134" t="s">
        <v>320</v>
      </c>
      <c r="H4558" s="134" t="s">
        <v>1023</v>
      </c>
      <c r="I4558" s="134" t="s">
        <v>1</v>
      </c>
      <c r="J4558" s="135">
        <v>-5173</v>
      </c>
      <c r="K4558" s="135">
        <v>-3401.8599999999988</v>
      </c>
      <c r="L4558" s="135">
        <v>-3301.8599999999988</v>
      </c>
      <c r="M4558" s="141" t="str">
        <f t="shared" si="143"/>
        <v>201612</v>
      </c>
    </row>
    <row r="4559" spans="1:13" x14ac:dyDescent="0.25">
      <c r="A4559" s="35" t="str">
        <f>VLOOKUP(B4559,ResCat!$A$2:$B$269,2,FALSE)</f>
        <v>HMOLG</v>
      </c>
      <c r="B4559" s="68" t="str">
        <f>IF(ISNA(VLOOKUP(C4559,COA!$A$2:$B$340,2,FALSE)),"XXX",VLOOKUP(C4559,COA!$A$2:$B$340,2,FALSE))</f>
        <v>N11</v>
      </c>
      <c r="C4559" s="149" t="str">
        <f t="shared" si="144"/>
        <v>0011-1005-0012</v>
      </c>
      <c r="D4559" s="134" t="s">
        <v>458</v>
      </c>
      <c r="E4559" s="134" t="s">
        <v>447</v>
      </c>
      <c r="F4559" s="134" t="s">
        <v>452</v>
      </c>
      <c r="G4559" s="134" t="s">
        <v>322</v>
      </c>
      <c r="H4559" s="134" t="s">
        <v>1023</v>
      </c>
      <c r="I4559" s="134" t="s">
        <v>3</v>
      </c>
      <c r="J4559" s="135">
        <v>877.82</v>
      </c>
      <c r="K4559" s="135">
        <v>877.82</v>
      </c>
      <c r="L4559" s="135">
        <v>726.6</v>
      </c>
      <c r="M4559" s="141" t="str">
        <f t="shared" si="143"/>
        <v>201701</v>
      </c>
    </row>
    <row r="4560" spans="1:13" x14ac:dyDescent="0.25">
      <c r="A4560" s="35" t="str">
        <f>VLOOKUP(B4560,ResCat!$A$2:$B$269,2,FALSE)</f>
        <v>HMOLG</v>
      </c>
      <c r="B4560" s="68" t="str">
        <f>IF(ISNA(VLOOKUP(C4560,COA!$A$2:$B$340,2,FALSE)),"XXX",VLOOKUP(C4560,COA!$A$2:$B$340,2,FALSE))</f>
        <v>N11</v>
      </c>
      <c r="C4560" s="149" t="str">
        <f t="shared" si="144"/>
        <v>0011-1005-0012</v>
      </c>
      <c r="D4560" s="134" t="s">
        <v>458</v>
      </c>
      <c r="E4560" s="134" t="s">
        <v>447</v>
      </c>
      <c r="F4560" s="134" t="s">
        <v>452</v>
      </c>
      <c r="G4560" s="134" t="s">
        <v>322</v>
      </c>
      <c r="H4560" s="134" t="s">
        <v>1023</v>
      </c>
      <c r="I4560" s="134" t="s">
        <v>0</v>
      </c>
      <c r="J4560" s="135">
        <v>755.76</v>
      </c>
      <c r="K4560" s="135">
        <v>0</v>
      </c>
      <c r="L4560" s="135">
        <v>0</v>
      </c>
      <c r="M4560" s="141" t="str">
        <f t="shared" si="143"/>
        <v>201701</v>
      </c>
    </row>
    <row r="4561" spans="1:13" x14ac:dyDescent="0.25">
      <c r="A4561" s="35" t="str">
        <f>VLOOKUP(B4561,ResCat!$A$2:$B$269,2,FALSE)</f>
        <v>HMOLG</v>
      </c>
      <c r="B4561" s="68" t="str">
        <f>IF(ISNA(VLOOKUP(C4561,COA!$A$2:$B$340,2,FALSE)),"XXX",VLOOKUP(C4561,COA!$A$2:$B$340,2,FALSE))</f>
        <v>N11</v>
      </c>
      <c r="C4561" s="149" t="str">
        <f t="shared" si="144"/>
        <v>0011-1005-0012</v>
      </c>
      <c r="D4561" s="134" t="s">
        <v>458</v>
      </c>
      <c r="E4561" s="134" t="s">
        <v>447</v>
      </c>
      <c r="F4561" s="134" t="s">
        <v>452</v>
      </c>
      <c r="G4561" s="134" t="s">
        <v>322</v>
      </c>
      <c r="H4561" s="134" t="s">
        <v>1023</v>
      </c>
      <c r="I4561" s="134" t="s">
        <v>2</v>
      </c>
      <c r="J4561" s="135">
        <v>1942.54</v>
      </c>
      <c r="K4561" s="135">
        <v>1313.02</v>
      </c>
      <c r="L4561" s="135">
        <v>1273.02</v>
      </c>
      <c r="M4561" s="141" t="str">
        <f t="shared" si="143"/>
        <v>201701</v>
      </c>
    </row>
    <row r="4562" spans="1:13" x14ac:dyDescent="0.25">
      <c r="A4562" s="35" t="str">
        <f>VLOOKUP(B4562,ResCat!$A$2:$B$269,2,FALSE)</f>
        <v>HMOLG</v>
      </c>
      <c r="B4562" s="68" t="str">
        <f>IF(ISNA(VLOOKUP(C4562,COA!$A$2:$B$340,2,FALSE)),"XXX",VLOOKUP(C4562,COA!$A$2:$B$340,2,FALSE))</f>
        <v>N11</v>
      </c>
      <c r="C4562" s="149" t="str">
        <f t="shared" si="144"/>
        <v>0011-1005-0012</v>
      </c>
      <c r="D4562" s="134" t="s">
        <v>458</v>
      </c>
      <c r="E4562" s="134" t="s">
        <v>447</v>
      </c>
      <c r="F4562" s="134" t="s">
        <v>452</v>
      </c>
      <c r="G4562" s="134" t="s">
        <v>324</v>
      </c>
      <c r="H4562" s="134" t="s">
        <v>1023</v>
      </c>
      <c r="I4562" s="134" t="s">
        <v>3</v>
      </c>
      <c r="J4562" s="135">
        <v>1364.9099999999999</v>
      </c>
      <c r="K4562" s="135">
        <v>512.53</v>
      </c>
      <c r="L4562" s="135">
        <v>548.48</v>
      </c>
      <c r="M4562" s="141" t="str">
        <f t="shared" si="143"/>
        <v>201702</v>
      </c>
    </row>
    <row r="4563" spans="1:13" x14ac:dyDescent="0.25">
      <c r="A4563" s="35" t="str">
        <f>VLOOKUP(B4563,ResCat!$A$2:$B$269,2,FALSE)</f>
        <v>HMOLG</v>
      </c>
      <c r="B4563" s="68" t="str">
        <f>IF(ISNA(VLOOKUP(C4563,COA!$A$2:$B$340,2,FALSE)),"XXX",VLOOKUP(C4563,COA!$A$2:$B$340,2,FALSE))</f>
        <v>N11</v>
      </c>
      <c r="C4563" s="149" t="str">
        <f t="shared" si="144"/>
        <v>0011-1005-0012</v>
      </c>
      <c r="D4563" s="134" t="s">
        <v>458</v>
      </c>
      <c r="E4563" s="134" t="s">
        <v>447</v>
      </c>
      <c r="F4563" s="134" t="s">
        <v>452</v>
      </c>
      <c r="G4563" s="134" t="s">
        <v>324</v>
      </c>
      <c r="H4563" s="134" t="s">
        <v>1023</v>
      </c>
      <c r="I4563" s="134" t="s">
        <v>0</v>
      </c>
      <c r="J4563" s="135">
        <v>-41403.800000000003</v>
      </c>
      <c r="K4563" s="135">
        <v>-16464</v>
      </c>
      <c r="L4563" s="135">
        <v>-16214</v>
      </c>
      <c r="M4563" s="141" t="str">
        <f t="shared" si="143"/>
        <v>201702</v>
      </c>
    </row>
    <row r="4564" spans="1:13" x14ac:dyDescent="0.25">
      <c r="A4564" s="35" t="str">
        <f>VLOOKUP(B4564,ResCat!$A$2:$B$269,2,FALSE)</f>
        <v>HMOLG</v>
      </c>
      <c r="B4564" s="68" t="str">
        <f>IF(ISNA(VLOOKUP(C4564,COA!$A$2:$B$340,2,FALSE)),"XXX",VLOOKUP(C4564,COA!$A$2:$B$340,2,FALSE))</f>
        <v>N11</v>
      </c>
      <c r="C4564" s="149" t="str">
        <f t="shared" si="144"/>
        <v>0011-1005-0012</v>
      </c>
      <c r="D4564" s="134" t="s">
        <v>458</v>
      </c>
      <c r="E4564" s="134" t="s">
        <v>447</v>
      </c>
      <c r="F4564" s="134" t="s">
        <v>452</v>
      </c>
      <c r="G4564" s="134" t="s">
        <v>324</v>
      </c>
      <c r="H4564" s="134" t="s">
        <v>1023</v>
      </c>
      <c r="I4564" s="134" t="s">
        <v>2</v>
      </c>
      <c r="J4564" s="135">
        <v>6382.5</v>
      </c>
      <c r="K4564" s="135">
        <v>1978.3600000000001</v>
      </c>
      <c r="L4564" s="135">
        <v>1913.3600000000001</v>
      </c>
      <c r="M4564" s="141" t="str">
        <f t="shared" si="143"/>
        <v>201702</v>
      </c>
    </row>
    <row r="4565" spans="1:13" x14ac:dyDescent="0.25">
      <c r="A4565" s="35" t="str">
        <f>VLOOKUP(B4565,ResCat!$A$2:$B$269,2,FALSE)</f>
        <v>HMOLG</v>
      </c>
      <c r="B4565" s="68" t="str">
        <f>IF(ISNA(VLOOKUP(C4565,COA!$A$2:$B$340,2,FALSE)),"XXX",VLOOKUP(C4565,COA!$A$2:$B$340,2,FALSE))</f>
        <v>N11</v>
      </c>
      <c r="C4565" s="149" t="str">
        <f t="shared" si="144"/>
        <v>0011-1005-0012</v>
      </c>
      <c r="D4565" s="134" t="s">
        <v>458</v>
      </c>
      <c r="E4565" s="134" t="s">
        <v>447</v>
      </c>
      <c r="F4565" s="134" t="s">
        <v>452</v>
      </c>
      <c r="G4565" s="134" t="s">
        <v>324</v>
      </c>
      <c r="H4565" s="134" t="s">
        <v>1023</v>
      </c>
      <c r="I4565" s="134" t="s">
        <v>343</v>
      </c>
      <c r="J4565" s="135">
        <v>7.15</v>
      </c>
      <c r="K4565" s="135">
        <v>7.15</v>
      </c>
      <c r="L4565" s="135">
        <v>6.75</v>
      </c>
      <c r="M4565" s="141" t="str">
        <f t="shared" si="143"/>
        <v>201702</v>
      </c>
    </row>
    <row r="4566" spans="1:13" x14ac:dyDescent="0.25">
      <c r="A4566" s="35" t="str">
        <f>VLOOKUP(B4566,ResCat!$A$2:$B$269,2,FALSE)</f>
        <v>HMOLG</v>
      </c>
      <c r="B4566" s="68" t="str">
        <f>IF(ISNA(VLOOKUP(C4566,COA!$A$2:$B$340,2,FALSE)),"XXX",VLOOKUP(C4566,COA!$A$2:$B$340,2,FALSE))</f>
        <v>N11</v>
      </c>
      <c r="C4566" s="149" t="str">
        <f t="shared" si="144"/>
        <v>0011-1005-0012</v>
      </c>
      <c r="D4566" s="134" t="s">
        <v>458</v>
      </c>
      <c r="E4566" s="134" t="s">
        <v>447</v>
      </c>
      <c r="F4566" s="134" t="s">
        <v>452</v>
      </c>
      <c r="G4566" s="134" t="s">
        <v>324</v>
      </c>
      <c r="H4566" s="134" t="s">
        <v>1023</v>
      </c>
      <c r="I4566" s="134" t="s">
        <v>1</v>
      </c>
      <c r="J4566" s="135">
        <v>105.37</v>
      </c>
      <c r="K4566" s="135">
        <v>105.37</v>
      </c>
      <c r="L4566" s="135">
        <v>5.37</v>
      </c>
      <c r="M4566" s="141" t="str">
        <f t="shared" si="143"/>
        <v>201702</v>
      </c>
    </row>
    <row r="4567" spans="1:13" x14ac:dyDescent="0.25">
      <c r="A4567" s="35" t="str">
        <f>VLOOKUP(B4567,ResCat!$A$2:$B$269,2,FALSE)</f>
        <v>HMOLG</v>
      </c>
      <c r="B4567" s="68" t="str">
        <f>IF(ISNA(VLOOKUP(C4567,COA!$A$2:$B$340,2,FALSE)),"XXX",VLOOKUP(C4567,COA!$A$2:$B$340,2,FALSE))</f>
        <v>N11</v>
      </c>
      <c r="C4567" s="149" t="str">
        <f t="shared" si="144"/>
        <v>0011-1005-0012</v>
      </c>
      <c r="D4567" s="134" t="s">
        <v>458</v>
      </c>
      <c r="E4567" s="134" t="s">
        <v>447</v>
      </c>
      <c r="F4567" s="134" t="s">
        <v>452</v>
      </c>
      <c r="G4567" s="134" t="s">
        <v>326</v>
      </c>
      <c r="H4567" s="134" t="s">
        <v>1023</v>
      </c>
      <c r="I4567" s="134" t="s">
        <v>3</v>
      </c>
      <c r="J4567" s="135">
        <v>1097.93</v>
      </c>
      <c r="K4567" s="135">
        <v>847.93000000000006</v>
      </c>
      <c r="L4567" s="135">
        <v>917.93000000000006</v>
      </c>
      <c r="M4567" s="141" t="str">
        <f t="shared" si="143"/>
        <v>201703</v>
      </c>
    </row>
    <row r="4568" spans="1:13" x14ac:dyDescent="0.25">
      <c r="A4568" s="35" t="str">
        <f>VLOOKUP(B4568,ResCat!$A$2:$B$269,2,FALSE)</f>
        <v>HMOLG</v>
      </c>
      <c r="B4568" s="68" t="str">
        <f>IF(ISNA(VLOOKUP(C4568,COA!$A$2:$B$340,2,FALSE)),"XXX",VLOOKUP(C4568,COA!$A$2:$B$340,2,FALSE))</f>
        <v>N11</v>
      </c>
      <c r="C4568" s="149" t="str">
        <f t="shared" si="144"/>
        <v>0011-1005-0012</v>
      </c>
      <c r="D4568" s="134" t="s">
        <v>458</v>
      </c>
      <c r="E4568" s="134" t="s">
        <v>447</v>
      </c>
      <c r="F4568" s="134" t="s">
        <v>452</v>
      </c>
      <c r="G4568" s="134" t="s">
        <v>326</v>
      </c>
      <c r="H4568" s="134" t="s">
        <v>1023</v>
      </c>
      <c r="I4568" s="134" t="s">
        <v>0</v>
      </c>
      <c r="J4568" s="135">
        <v>67897.26999999999</v>
      </c>
      <c r="K4568" s="135">
        <v>33336</v>
      </c>
      <c r="L4568" s="135">
        <v>31550</v>
      </c>
      <c r="M4568" s="141" t="str">
        <f t="shared" si="143"/>
        <v>201703</v>
      </c>
    </row>
    <row r="4569" spans="1:13" x14ac:dyDescent="0.25">
      <c r="A4569" s="35" t="str">
        <f>VLOOKUP(B4569,ResCat!$A$2:$B$269,2,FALSE)</f>
        <v>HMOLG</v>
      </c>
      <c r="B4569" s="68" t="str">
        <f>IF(ISNA(VLOOKUP(C4569,COA!$A$2:$B$340,2,FALSE)),"XXX",VLOOKUP(C4569,COA!$A$2:$B$340,2,FALSE))</f>
        <v>N11</v>
      </c>
      <c r="C4569" s="149" t="str">
        <f t="shared" si="144"/>
        <v>0011-1005-0012</v>
      </c>
      <c r="D4569" s="134" t="s">
        <v>458</v>
      </c>
      <c r="E4569" s="134" t="s">
        <v>447</v>
      </c>
      <c r="F4569" s="134" t="s">
        <v>452</v>
      </c>
      <c r="G4569" s="134" t="s">
        <v>326</v>
      </c>
      <c r="H4569" s="134" t="s">
        <v>1023</v>
      </c>
      <c r="I4569" s="134" t="s">
        <v>2</v>
      </c>
      <c r="J4569" s="135">
        <v>4526.05</v>
      </c>
      <c r="K4569" s="135">
        <v>1995.6099999999994</v>
      </c>
      <c r="L4569" s="135">
        <v>1945.6099999999994</v>
      </c>
      <c r="M4569" s="141" t="str">
        <f t="shared" si="143"/>
        <v>201703</v>
      </c>
    </row>
    <row r="4570" spans="1:13" x14ac:dyDescent="0.25">
      <c r="A4570" s="35" t="str">
        <f>VLOOKUP(B4570,ResCat!$A$2:$B$269,2,FALSE)</f>
        <v>HMOLG</v>
      </c>
      <c r="B4570" s="68" t="str">
        <f>IF(ISNA(VLOOKUP(C4570,COA!$A$2:$B$340,2,FALSE)),"XXX",VLOOKUP(C4570,COA!$A$2:$B$340,2,FALSE))</f>
        <v>N11</v>
      </c>
      <c r="C4570" s="149" t="str">
        <f t="shared" si="144"/>
        <v>0011-1005-0012</v>
      </c>
      <c r="D4570" s="134" t="s">
        <v>458</v>
      </c>
      <c r="E4570" s="134" t="s">
        <v>447</v>
      </c>
      <c r="F4570" s="134" t="s">
        <v>452</v>
      </c>
      <c r="G4570" s="134" t="s">
        <v>326</v>
      </c>
      <c r="H4570" s="134" t="s">
        <v>1023</v>
      </c>
      <c r="I4570" s="134" t="s">
        <v>343</v>
      </c>
      <c r="J4570" s="135">
        <v>19.47</v>
      </c>
      <c r="K4570" s="135">
        <v>19.47</v>
      </c>
      <c r="L4570" s="135">
        <v>7.07</v>
      </c>
      <c r="M4570" s="141" t="str">
        <f t="shared" si="143"/>
        <v>201703</v>
      </c>
    </row>
    <row r="4571" spans="1:13" x14ac:dyDescent="0.25">
      <c r="A4571" s="35" t="str">
        <f>VLOOKUP(B4571,ResCat!$A$2:$B$269,2,FALSE)</f>
        <v>HMOLG</v>
      </c>
      <c r="B4571" s="68" t="str">
        <f>IF(ISNA(VLOOKUP(C4571,COA!$A$2:$B$340,2,FALSE)),"XXX",VLOOKUP(C4571,COA!$A$2:$B$340,2,FALSE))</f>
        <v>N11</v>
      </c>
      <c r="C4571" s="149" t="str">
        <f t="shared" si="144"/>
        <v>0011-1005-0012</v>
      </c>
      <c r="D4571" s="134" t="s">
        <v>458</v>
      </c>
      <c r="E4571" s="134" t="s">
        <v>447</v>
      </c>
      <c r="F4571" s="134" t="s">
        <v>452</v>
      </c>
      <c r="G4571" s="134" t="s">
        <v>326</v>
      </c>
      <c r="H4571" s="134" t="s">
        <v>1023</v>
      </c>
      <c r="I4571" s="134" t="s">
        <v>1</v>
      </c>
      <c r="J4571" s="135">
        <v>1879.1500000000005</v>
      </c>
      <c r="K4571" s="135">
        <v>734.69000000000051</v>
      </c>
      <c r="L4571" s="135">
        <v>685.54000000000042</v>
      </c>
      <c r="M4571" s="141" t="str">
        <f t="shared" si="143"/>
        <v>201703</v>
      </c>
    </row>
    <row r="4572" spans="1:13" x14ac:dyDescent="0.25">
      <c r="A4572" s="35" t="str">
        <f>VLOOKUP(B4572,ResCat!$A$2:$B$269,2,FALSE)</f>
        <v>HMOLG</v>
      </c>
      <c r="B4572" s="68" t="str">
        <f>IF(ISNA(VLOOKUP(C4572,COA!$A$2:$B$340,2,FALSE)),"XXX",VLOOKUP(C4572,COA!$A$2:$B$340,2,FALSE))</f>
        <v>N11</v>
      </c>
      <c r="C4572" s="149" t="str">
        <f t="shared" si="144"/>
        <v>0011-1005-0012</v>
      </c>
      <c r="D4572" s="134" t="s">
        <v>458</v>
      </c>
      <c r="E4572" s="134" t="s">
        <v>447</v>
      </c>
      <c r="F4572" s="134" t="s">
        <v>452</v>
      </c>
      <c r="G4572" s="134" t="s">
        <v>328</v>
      </c>
      <c r="H4572" s="134" t="s">
        <v>1023</v>
      </c>
      <c r="I4572" s="134" t="s">
        <v>3</v>
      </c>
      <c r="J4572" s="135">
        <v>52.079999999999984</v>
      </c>
      <c r="K4572" s="135">
        <v>-246.63</v>
      </c>
      <c r="L4572" s="135">
        <v>-201.63</v>
      </c>
      <c r="M4572" s="141" t="str">
        <f t="shared" si="143"/>
        <v>201704</v>
      </c>
    </row>
    <row r="4573" spans="1:13" x14ac:dyDescent="0.25">
      <c r="A4573" s="35" t="str">
        <f>VLOOKUP(B4573,ResCat!$A$2:$B$269,2,FALSE)</f>
        <v>HMOLG</v>
      </c>
      <c r="B4573" s="68" t="str">
        <f>IF(ISNA(VLOOKUP(C4573,COA!$A$2:$B$340,2,FALSE)),"XXX",VLOOKUP(C4573,COA!$A$2:$B$340,2,FALSE))</f>
        <v>N11</v>
      </c>
      <c r="C4573" s="149" t="str">
        <f t="shared" si="144"/>
        <v>0011-1005-0012</v>
      </c>
      <c r="D4573" s="134" t="s">
        <v>458</v>
      </c>
      <c r="E4573" s="134" t="s">
        <v>447</v>
      </c>
      <c r="F4573" s="134" t="s">
        <v>452</v>
      </c>
      <c r="G4573" s="134" t="s">
        <v>328</v>
      </c>
      <c r="H4573" s="134" t="s">
        <v>1023</v>
      </c>
      <c r="I4573" s="134" t="s">
        <v>0</v>
      </c>
      <c r="J4573" s="135">
        <v>755.76</v>
      </c>
      <c r="K4573" s="135">
        <v>755.76</v>
      </c>
      <c r="L4573" s="135">
        <v>505.76</v>
      </c>
      <c r="M4573" s="141" t="str">
        <f t="shared" si="143"/>
        <v>201704</v>
      </c>
    </row>
    <row r="4574" spans="1:13" x14ac:dyDescent="0.25">
      <c r="A4574" s="35" t="str">
        <f>VLOOKUP(B4574,ResCat!$A$2:$B$269,2,FALSE)</f>
        <v>HMOLG</v>
      </c>
      <c r="B4574" s="68" t="str">
        <f>IF(ISNA(VLOOKUP(C4574,COA!$A$2:$B$340,2,FALSE)),"XXX",VLOOKUP(C4574,COA!$A$2:$B$340,2,FALSE))</f>
        <v>N11</v>
      </c>
      <c r="C4574" s="149" t="str">
        <f t="shared" si="144"/>
        <v>0011-1005-0012</v>
      </c>
      <c r="D4574" s="134" t="s">
        <v>458</v>
      </c>
      <c r="E4574" s="134" t="s">
        <v>447</v>
      </c>
      <c r="F4574" s="134" t="s">
        <v>452</v>
      </c>
      <c r="G4574" s="134" t="s">
        <v>328</v>
      </c>
      <c r="H4574" s="134" t="s">
        <v>1023</v>
      </c>
      <c r="I4574" s="134" t="s">
        <v>2</v>
      </c>
      <c r="J4574" s="135">
        <v>963.34000000000015</v>
      </c>
      <c r="K4574" s="135">
        <v>1597.85</v>
      </c>
      <c r="L4574" s="135">
        <v>1597.85</v>
      </c>
      <c r="M4574" s="141" t="str">
        <f t="shared" si="143"/>
        <v>201704</v>
      </c>
    </row>
    <row r="4575" spans="1:13" x14ac:dyDescent="0.25">
      <c r="A4575" s="35" t="str">
        <f>VLOOKUP(B4575,ResCat!$A$2:$B$269,2,FALSE)</f>
        <v>HMOLG</v>
      </c>
      <c r="B4575" s="68" t="str">
        <f>IF(ISNA(VLOOKUP(C4575,COA!$A$2:$B$340,2,FALSE)),"XXX",VLOOKUP(C4575,COA!$A$2:$B$340,2,FALSE))</f>
        <v>N11</v>
      </c>
      <c r="C4575" s="149" t="str">
        <f t="shared" si="144"/>
        <v>0011-1005-0012</v>
      </c>
      <c r="D4575" s="134" t="s">
        <v>458</v>
      </c>
      <c r="E4575" s="134" t="s">
        <v>447</v>
      </c>
      <c r="F4575" s="134" t="s">
        <v>452</v>
      </c>
      <c r="G4575" s="134" t="s">
        <v>328</v>
      </c>
      <c r="H4575" s="134" t="s">
        <v>1023</v>
      </c>
      <c r="I4575" s="134" t="s">
        <v>1</v>
      </c>
      <c r="J4575" s="135">
        <v>-691.33000000000038</v>
      </c>
      <c r="K4575" s="135">
        <v>-117.19000000000045</v>
      </c>
      <c r="L4575" s="135">
        <v>-17.190000000000452</v>
      </c>
      <c r="M4575" s="141" t="str">
        <f t="shared" si="143"/>
        <v>201704</v>
      </c>
    </row>
    <row r="4576" spans="1:13" x14ac:dyDescent="0.25">
      <c r="A4576" s="35" t="str">
        <f>VLOOKUP(B4576,ResCat!$A$2:$B$269,2,FALSE)</f>
        <v>HMOLG</v>
      </c>
      <c r="B4576" s="68" t="str">
        <f>IF(ISNA(VLOOKUP(C4576,COA!$A$2:$B$340,2,FALSE)),"XXX",VLOOKUP(C4576,COA!$A$2:$B$340,2,FALSE))</f>
        <v>N11</v>
      </c>
      <c r="C4576" s="149" t="str">
        <f t="shared" si="144"/>
        <v>0011-1005-0012</v>
      </c>
      <c r="D4576" s="134" t="s">
        <v>458</v>
      </c>
      <c r="E4576" s="134" t="s">
        <v>447</v>
      </c>
      <c r="F4576" s="134" t="s">
        <v>452</v>
      </c>
      <c r="G4576" s="134" t="s">
        <v>330</v>
      </c>
      <c r="H4576" s="134" t="s">
        <v>1023</v>
      </c>
      <c r="I4576" s="134" t="s">
        <v>3</v>
      </c>
      <c r="J4576" s="135">
        <v>41494.76</v>
      </c>
      <c r="K4576" s="135">
        <v>-773.91</v>
      </c>
      <c r="L4576" s="135">
        <v>-429.4899999999999</v>
      </c>
      <c r="M4576" s="141" t="str">
        <f t="shared" si="143"/>
        <v>201705</v>
      </c>
    </row>
    <row r="4577" spans="1:13" x14ac:dyDescent="0.25">
      <c r="A4577" s="35" t="str">
        <f>VLOOKUP(B4577,ResCat!$A$2:$B$269,2,FALSE)</f>
        <v>HMOLG</v>
      </c>
      <c r="B4577" s="68" t="str">
        <f>IF(ISNA(VLOOKUP(C4577,COA!$A$2:$B$340,2,FALSE)),"XXX",VLOOKUP(C4577,COA!$A$2:$B$340,2,FALSE))</f>
        <v>N11</v>
      </c>
      <c r="C4577" s="149" t="str">
        <f t="shared" si="144"/>
        <v>0011-1005-0012</v>
      </c>
      <c r="D4577" s="134" t="s">
        <v>458</v>
      </c>
      <c r="E4577" s="134" t="s">
        <v>447</v>
      </c>
      <c r="F4577" s="134" t="s">
        <v>452</v>
      </c>
      <c r="G4577" s="134" t="s">
        <v>330</v>
      </c>
      <c r="H4577" s="134" t="s">
        <v>1023</v>
      </c>
      <c r="I4577" s="134" t="s">
        <v>0</v>
      </c>
      <c r="J4577" s="135">
        <v>0</v>
      </c>
      <c r="K4577" s="135">
        <v>29471.52</v>
      </c>
      <c r="L4577" s="135">
        <v>29471.52</v>
      </c>
      <c r="M4577" s="141" t="str">
        <f t="shared" si="143"/>
        <v>201705</v>
      </c>
    </row>
    <row r="4578" spans="1:13" x14ac:dyDescent="0.25">
      <c r="A4578" s="35" t="str">
        <f>VLOOKUP(B4578,ResCat!$A$2:$B$269,2,FALSE)</f>
        <v>HMOLG</v>
      </c>
      <c r="B4578" s="68" t="str">
        <f>IF(ISNA(VLOOKUP(C4578,COA!$A$2:$B$340,2,FALSE)),"XXX",VLOOKUP(C4578,COA!$A$2:$B$340,2,FALSE))</f>
        <v>N11</v>
      </c>
      <c r="C4578" s="149" t="str">
        <f t="shared" si="144"/>
        <v>0011-1005-0012</v>
      </c>
      <c r="D4578" s="134" t="s">
        <v>458</v>
      </c>
      <c r="E4578" s="134" t="s">
        <v>447</v>
      </c>
      <c r="F4578" s="134" t="s">
        <v>452</v>
      </c>
      <c r="G4578" s="134" t="s">
        <v>330</v>
      </c>
      <c r="H4578" s="134" t="s">
        <v>1023</v>
      </c>
      <c r="I4578" s="134" t="s">
        <v>2</v>
      </c>
      <c r="J4578" s="135">
        <v>1946.0899999999997</v>
      </c>
      <c r="K4578" s="135">
        <v>736.60000000000014</v>
      </c>
      <c r="L4578" s="135">
        <v>736.60000000000014</v>
      </c>
      <c r="M4578" s="141" t="str">
        <f t="shared" si="143"/>
        <v>201705</v>
      </c>
    </row>
    <row r="4579" spans="1:13" x14ac:dyDescent="0.25">
      <c r="A4579" s="35" t="str">
        <f>VLOOKUP(B4579,ResCat!$A$2:$B$269,2,FALSE)</f>
        <v>HMOLG</v>
      </c>
      <c r="B4579" s="68" t="str">
        <f>IF(ISNA(VLOOKUP(C4579,COA!$A$2:$B$340,2,FALSE)),"XXX",VLOOKUP(C4579,COA!$A$2:$B$340,2,FALSE))</f>
        <v>N11</v>
      </c>
      <c r="C4579" s="149" t="str">
        <f t="shared" si="144"/>
        <v>0011-1005-0012</v>
      </c>
      <c r="D4579" s="134" t="s">
        <v>458</v>
      </c>
      <c r="E4579" s="134" t="s">
        <v>447</v>
      </c>
      <c r="F4579" s="134" t="s">
        <v>452</v>
      </c>
      <c r="G4579" s="134" t="s">
        <v>330</v>
      </c>
      <c r="H4579" s="134" t="s">
        <v>1023</v>
      </c>
      <c r="I4579" s="134" t="s">
        <v>1</v>
      </c>
      <c r="J4579" s="135">
        <v>52005.990000000005</v>
      </c>
      <c r="K4579" s="135">
        <v>21250.099999999995</v>
      </c>
      <c r="L4579" s="135">
        <v>21150.099999999995</v>
      </c>
      <c r="M4579" s="141" t="str">
        <f t="shared" si="143"/>
        <v>201705</v>
      </c>
    </row>
    <row r="4580" spans="1:13" x14ac:dyDescent="0.25">
      <c r="A4580" s="35" t="str">
        <f>VLOOKUP(B4580,ResCat!$A$2:$B$269,2,FALSE)</f>
        <v>HMOLG</v>
      </c>
      <c r="B4580" s="68" t="str">
        <f>IF(ISNA(VLOOKUP(C4580,COA!$A$2:$B$340,2,FALSE)),"XXX",VLOOKUP(C4580,COA!$A$2:$B$340,2,FALSE))</f>
        <v>N11</v>
      </c>
      <c r="C4580" s="149" t="str">
        <f t="shared" si="144"/>
        <v>0011-1005-0012</v>
      </c>
      <c r="D4580" s="134" t="s">
        <v>458</v>
      </c>
      <c r="E4580" s="134" t="s">
        <v>447</v>
      </c>
      <c r="F4580" s="134" t="s">
        <v>452</v>
      </c>
      <c r="G4580" s="134" t="s">
        <v>332</v>
      </c>
      <c r="H4580" s="134" t="s">
        <v>1023</v>
      </c>
      <c r="I4580" s="134" t="s">
        <v>3</v>
      </c>
      <c r="J4580" s="135">
        <v>1483.37</v>
      </c>
      <c r="K4580" s="135">
        <v>1186.58</v>
      </c>
      <c r="L4580" s="135">
        <v>1261.58</v>
      </c>
      <c r="M4580" s="141" t="str">
        <f t="shared" si="143"/>
        <v>201706</v>
      </c>
    </row>
    <row r="4581" spans="1:13" x14ac:dyDescent="0.25">
      <c r="A4581" s="35" t="str">
        <f>VLOOKUP(B4581,ResCat!$A$2:$B$269,2,FALSE)</f>
        <v>HMOLG</v>
      </c>
      <c r="B4581" s="68" t="str">
        <f>IF(ISNA(VLOOKUP(C4581,COA!$A$2:$B$340,2,FALSE)),"XXX",VLOOKUP(C4581,COA!$A$2:$B$340,2,FALSE))</f>
        <v>N11</v>
      </c>
      <c r="C4581" s="149" t="str">
        <f t="shared" si="144"/>
        <v>0011-1005-0012</v>
      </c>
      <c r="D4581" s="134" t="s">
        <v>458</v>
      </c>
      <c r="E4581" s="134" t="s">
        <v>447</v>
      </c>
      <c r="F4581" s="134" t="s">
        <v>452</v>
      </c>
      <c r="G4581" s="134" t="s">
        <v>332</v>
      </c>
      <c r="H4581" s="134" t="s">
        <v>1023</v>
      </c>
      <c r="I4581" s="134" t="s">
        <v>0</v>
      </c>
      <c r="J4581" s="135">
        <v>-77962.070000000036</v>
      </c>
      <c r="K4581" s="135">
        <v>-4447.8399999999947</v>
      </c>
      <c r="L4581" s="135">
        <v>-4743.6699999999964</v>
      </c>
      <c r="M4581" s="141" t="str">
        <f t="shared" si="143"/>
        <v>201706</v>
      </c>
    </row>
    <row r="4582" spans="1:13" x14ac:dyDescent="0.25">
      <c r="A4582" s="35" t="str">
        <f>VLOOKUP(B4582,ResCat!$A$2:$B$269,2,FALSE)</f>
        <v>HMOLG</v>
      </c>
      <c r="B4582" s="68" t="str">
        <f>IF(ISNA(VLOOKUP(C4582,COA!$A$2:$B$340,2,FALSE)),"XXX",VLOOKUP(C4582,COA!$A$2:$B$340,2,FALSE))</f>
        <v>N11</v>
      </c>
      <c r="C4582" s="149" t="str">
        <f t="shared" si="144"/>
        <v>0011-1005-0012</v>
      </c>
      <c r="D4582" s="134" t="s">
        <v>458</v>
      </c>
      <c r="E4582" s="134" t="s">
        <v>447</v>
      </c>
      <c r="F4582" s="134" t="s">
        <v>452</v>
      </c>
      <c r="G4582" s="134" t="s">
        <v>332</v>
      </c>
      <c r="H4582" s="134" t="s">
        <v>1023</v>
      </c>
      <c r="I4582" s="134" t="s">
        <v>336</v>
      </c>
      <c r="J4582" s="135">
        <v>1.1368683772161603E-13</v>
      </c>
      <c r="K4582" s="135">
        <v>-133.83999999999992</v>
      </c>
      <c r="L4582" s="135">
        <v>-133.83999999999992</v>
      </c>
      <c r="M4582" s="141" t="str">
        <f t="shared" si="143"/>
        <v>201706</v>
      </c>
    </row>
    <row r="4583" spans="1:13" x14ac:dyDescent="0.25">
      <c r="A4583" s="35" t="str">
        <f>VLOOKUP(B4583,ResCat!$A$2:$B$269,2,FALSE)</f>
        <v>HMOLG</v>
      </c>
      <c r="B4583" s="68" t="str">
        <f>IF(ISNA(VLOOKUP(C4583,COA!$A$2:$B$340,2,FALSE)),"XXX",VLOOKUP(C4583,COA!$A$2:$B$340,2,FALSE))</f>
        <v>N11</v>
      </c>
      <c r="C4583" s="149" t="str">
        <f t="shared" si="144"/>
        <v>0011-1005-0012</v>
      </c>
      <c r="D4583" s="134" t="s">
        <v>458</v>
      </c>
      <c r="E4583" s="134" t="s">
        <v>447</v>
      </c>
      <c r="F4583" s="134" t="s">
        <v>452</v>
      </c>
      <c r="G4583" s="134" t="s">
        <v>332</v>
      </c>
      <c r="H4583" s="134" t="s">
        <v>1023</v>
      </c>
      <c r="I4583" s="134" t="s">
        <v>2</v>
      </c>
      <c r="J4583" s="135">
        <v>1947.9400000000005</v>
      </c>
      <c r="K4583" s="135">
        <v>936.84</v>
      </c>
      <c r="L4583" s="135">
        <v>834.76</v>
      </c>
      <c r="M4583" s="141" t="str">
        <f t="shared" si="143"/>
        <v>201706</v>
      </c>
    </row>
    <row r="4584" spans="1:13" x14ac:dyDescent="0.25">
      <c r="A4584" s="35" t="str">
        <f>VLOOKUP(B4584,ResCat!$A$2:$B$269,2,FALSE)</f>
        <v>HMOLG</v>
      </c>
      <c r="B4584" s="68" t="str">
        <f>IF(ISNA(VLOOKUP(C4584,COA!$A$2:$B$340,2,FALSE)),"XXX",VLOOKUP(C4584,COA!$A$2:$B$340,2,FALSE))</f>
        <v>N11</v>
      </c>
      <c r="C4584" s="149" t="str">
        <f t="shared" si="144"/>
        <v>0011-1005-0012</v>
      </c>
      <c r="D4584" s="134" t="s">
        <v>458</v>
      </c>
      <c r="E4584" s="134" t="s">
        <v>447</v>
      </c>
      <c r="F4584" s="134" t="s">
        <v>452</v>
      </c>
      <c r="G4584" s="134" t="s">
        <v>332</v>
      </c>
      <c r="H4584" s="134" t="s">
        <v>1023</v>
      </c>
      <c r="I4584" s="134" t="s">
        <v>1</v>
      </c>
      <c r="J4584" s="135">
        <v>28072.93</v>
      </c>
      <c r="K4584" s="135">
        <v>11030.839999999998</v>
      </c>
      <c r="L4584" s="135">
        <v>10928.259999999998</v>
      </c>
      <c r="M4584" s="141" t="str">
        <f t="shared" si="143"/>
        <v>201706</v>
      </c>
    </row>
    <row r="4585" spans="1:13" x14ac:dyDescent="0.25">
      <c r="A4585" s="35" t="str">
        <f>VLOOKUP(B4585,ResCat!$A$2:$B$269,2,FALSE)</f>
        <v>HMOLG</v>
      </c>
      <c r="B4585" s="68" t="str">
        <f>IF(ISNA(VLOOKUP(C4585,COA!$A$2:$B$340,2,FALSE)),"XXX",VLOOKUP(C4585,COA!$A$2:$B$340,2,FALSE))</f>
        <v>N11</v>
      </c>
      <c r="C4585" s="149" t="str">
        <f t="shared" si="144"/>
        <v>0011-1005-0012</v>
      </c>
      <c r="D4585" s="134" t="s">
        <v>458</v>
      </c>
      <c r="E4585" s="134" t="s">
        <v>447</v>
      </c>
      <c r="F4585" s="134" t="s">
        <v>452</v>
      </c>
      <c r="G4585" s="134" t="s">
        <v>335</v>
      </c>
      <c r="H4585" s="134" t="s">
        <v>1023</v>
      </c>
      <c r="I4585" s="134" t="s">
        <v>3</v>
      </c>
      <c r="J4585" s="135">
        <v>1444.59</v>
      </c>
      <c r="K4585" s="135">
        <v>2055.36</v>
      </c>
      <c r="L4585" s="135">
        <v>1683.2899999999997</v>
      </c>
      <c r="M4585" s="141" t="str">
        <f t="shared" si="143"/>
        <v>201707</v>
      </c>
    </row>
    <row r="4586" spans="1:13" x14ac:dyDescent="0.25">
      <c r="A4586" s="35" t="str">
        <f>VLOOKUP(B4586,ResCat!$A$2:$B$269,2,FALSE)</f>
        <v>HMOLG</v>
      </c>
      <c r="B4586" s="68" t="str">
        <f>IF(ISNA(VLOOKUP(C4586,COA!$A$2:$B$340,2,FALSE)),"XXX",VLOOKUP(C4586,COA!$A$2:$B$340,2,FALSE))</f>
        <v>N11</v>
      </c>
      <c r="C4586" s="149" t="str">
        <f t="shared" si="144"/>
        <v>0011-1005-0012</v>
      </c>
      <c r="D4586" s="134" t="s">
        <v>458</v>
      </c>
      <c r="E4586" s="134" t="s">
        <v>447</v>
      </c>
      <c r="F4586" s="134" t="s">
        <v>452</v>
      </c>
      <c r="G4586" s="134" t="s">
        <v>335</v>
      </c>
      <c r="H4586" s="134" t="s">
        <v>1023</v>
      </c>
      <c r="I4586" s="134" t="s">
        <v>0</v>
      </c>
      <c r="J4586" s="135">
        <v>45580.020000000004</v>
      </c>
      <c r="K4586" s="135">
        <v>18162</v>
      </c>
      <c r="L4586" s="135">
        <v>17662</v>
      </c>
      <c r="M4586" s="141" t="str">
        <f t="shared" si="143"/>
        <v>201707</v>
      </c>
    </row>
    <row r="4587" spans="1:13" x14ac:dyDescent="0.25">
      <c r="A4587" s="35" t="str">
        <f>VLOOKUP(B4587,ResCat!$A$2:$B$269,2,FALSE)</f>
        <v>HMOLG</v>
      </c>
      <c r="B4587" s="68" t="str">
        <f>IF(ISNA(VLOOKUP(C4587,COA!$A$2:$B$340,2,FALSE)),"XXX",VLOOKUP(C4587,COA!$A$2:$B$340,2,FALSE))</f>
        <v>N11</v>
      </c>
      <c r="C4587" s="149" t="str">
        <f t="shared" si="144"/>
        <v>0011-1005-0012</v>
      </c>
      <c r="D4587" s="134" t="s">
        <v>458</v>
      </c>
      <c r="E4587" s="134" t="s">
        <v>447</v>
      </c>
      <c r="F4587" s="134" t="s">
        <v>452</v>
      </c>
      <c r="G4587" s="134" t="s">
        <v>335</v>
      </c>
      <c r="H4587" s="134" t="s">
        <v>1023</v>
      </c>
      <c r="I4587" s="134" t="s">
        <v>336</v>
      </c>
      <c r="J4587" s="135">
        <v>2200</v>
      </c>
      <c r="K4587" s="135">
        <v>1821.54</v>
      </c>
      <c r="L4587" s="135">
        <v>1821.54</v>
      </c>
      <c r="M4587" s="141" t="str">
        <f t="shared" si="143"/>
        <v>201707</v>
      </c>
    </row>
    <row r="4588" spans="1:13" x14ac:dyDescent="0.25">
      <c r="A4588" s="35" t="str">
        <f>VLOOKUP(B4588,ResCat!$A$2:$B$269,2,FALSE)</f>
        <v>HMOLG</v>
      </c>
      <c r="B4588" s="68" t="str">
        <f>IF(ISNA(VLOOKUP(C4588,COA!$A$2:$B$340,2,FALSE)),"XXX",VLOOKUP(C4588,COA!$A$2:$B$340,2,FALSE))</f>
        <v>N11</v>
      </c>
      <c r="C4588" s="149" t="str">
        <f t="shared" si="144"/>
        <v>0011-1005-0012</v>
      </c>
      <c r="D4588" s="134" t="s">
        <v>458</v>
      </c>
      <c r="E4588" s="134" t="s">
        <v>447</v>
      </c>
      <c r="F4588" s="134" t="s">
        <v>452</v>
      </c>
      <c r="G4588" s="134" t="s">
        <v>335</v>
      </c>
      <c r="H4588" s="134" t="s">
        <v>1023</v>
      </c>
      <c r="I4588" s="134" t="s">
        <v>2</v>
      </c>
      <c r="J4588" s="135">
        <v>13948.96</v>
      </c>
      <c r="K4588" s="135">
        <v>11855.119999999999</v>
      </c>
      <c r="L4588" s="135">
        <v>11664.93</v>
      </c>
      <c r="M4588" s="141" t="str">
        <f t="shared" si="143"/>
        <v>201707</v>
      </c>
    </row>
    <row r="4589" spans="1:13" x14ac:dyDescent="0.25">
      <c r="A4589" s="35" t="str">
        <f>VLOOKUP(B4589,ResCat!$A$2:$B$269,2,FALSE)</f>
        <v>HMOLG</v>
      </c>
      <c r="B4589" s="68" t="str">
        <f>IF(ISNA(VLOOKUP(C4589,COA!$A$2:$B$340,2,FALSE)),"XXX",VLOOKUP(C4589,COA!$A$2:$B$340,2,FALSE))</f>
        <v>N11</v>
      </c>
      <c r="C4589" s="149" t="str">
        <f t="shared" si="144"/>
        <v>0011-1005-0012</v>
      </c>
      <c r="D4589" s="134" t="s">
        <v>458</v>
      </c>
      <c r="E4589" s="134" t="s">
        <v>447</v>
      </c>
      <c r="F4589" s="134" t="s">
        <v>452</v>
      </c>
      <c r="G4589" s="134" t="s">
        <v>335</v>
      </c>
      <c r="H4589" s="134" t="s">
        <v>1023</v>
      </c>
      <c r="I4589" s="134" t="s">
        <v>343</v>
      </c>
      <c r="J4589" s="135">
        <v>138.63</v>
      </c>
      <c r="K4589" s="135">
        <v>135.63</v>
      </c>
      <c r="L4589" s="135">
        <v>135.63</v>
      </c>
      <c r="M4589" s="141" t="str">
        <f t="shared" si="143"/>
        <v>201707</v>
      </c>
    </row>
    <row r="4590" spans="1:13" x14ac:dyDescent="0.25">
      <c r="A4590" s="35" t="str">
        <f>VLOOKUP(B4590,ResCat!$A$2:$B$269,2,FALSE)</f>
        <v>HMOLG</v>
      </c>
      <c r="B4590" s="68" t="str">
        <f>IF(ISNA(VLOOKUP(C4590,COA!$A$2:$B$340,2,FALSE)),"XXX",VLOOKUP(C4590,COA!$A$2:$B$340,2,FALSE))</f>
        <v>N11</v>
      </c>
      <c r="C4590" s="149" t="str">
        <f t="shared" si="144"/>
        <v>0011-1005-0012</v>
      </c>
      <c r="D4590" s="134" t="s">
        <v>458</v>
      </c>
      <c r="E4590" s="134" t="s">
        <v>447</v>
      </c>
      <c r="F4590" s="134" t="s">
        <v>452</v>
      </c>
      <c r="G4590" s="134" t="s">
        <v>335</v>
      </c>
      <c r="H4590" s="134" t="s">
        <v>1023</v>
      </c>
      <c r="I4590" s="134" t="s">
        <v>1</v>
      </c>
      <c r="J4590" s="135">
        <v>116246.11000000002</v>
      </c>
      <c r="K4590" s="135">
        <v>33739.009999999995</v>
      </c>
      <c r="L4590" s="135">
        <v>33764.469999999994</v>
      </c>
      <c r="M4590" s="141" t="str">
        <f t="shared" si="143"/>
        <v>201707</v>
      </c>
    </row>
    <row r="4591" spans="1:13" x14ac:dyDescent="0.25">
      <c r="A4591" s="35" t="str">
        <f>VLOOKUP(B4591,ResCat!$A$2:$B$269,2,FALSE)</f>
        <v>HMOLG</v>
      </c>
      <c r="B4591" s="68" t="str">
        <f>IF(ISNA(VLOOKUP(C4591,COA!$A$2:$B$340,2,FALSE)),"XXX",VLOOKUP(C4591,COA!$A$2:$B$340,2,FALSE))</f>
        <v>N11</v>
      </c>
      <c r="C4591" s="149" t="str">
        <f t="shared" si="144"/>
        <v>0011-1005-0012</v>
      </c>
      <c r="D4591" s="134" t="s">
        <v>458</v>
      </c>
      <c r="E4591" s="134" t="s">
        <v>447</v>
      </c>
      <c r="F4591" s="134" t="s">
        <v>452</v>
      </c>
      <c r="G4591" s="134" t="s">
        <v>4</v>
      </c>
      <c r="H4591" s="134" t="s">
        <v>1023</v>
      </c>
      <c r="I4591" s="134" t="s">
        <v>3</v>
      </c>
      <c r="J4591" s="135">
        <v>24127.059999999998</v>
      </c>
      <c r="K4591" s="135">
        <v>15950.49</v>
      </c>
      <c r="L4591" s="135">
        <v>13725.839999999998</v>
      </c>
      <c r="M4591" s="141" t="str">
        <f t="shared" si="143"/>
        <v>201708</v>
      </c>
    </row>
    <row r="4592" spans="1:13" x14ac:dyDescent="0.25">
      <c r="A4592" s="35" t="str">
        <f>VLOOKUP(B4592,ResCat!$A$2:$B$269,2,FALSE)</f>
        <v>HMOLG</v>
      </c>
      <c r="B4592" s="68" t="str">
        <f>IF(ISNA(VLOOKUP(C4592,COA!$A$2:$B$340,2,FALSE)),"XXX",VLOOKUP(C4592,COA!$A$2:$B$340,2,FALSE))</f>
        <v>N11</v>
      </c>
      <c r="C4592" s="149" t="str">
        <f t="shared" si="144"/>
        <v>0011-1005-0012</v>
      </c>
      <c r="D4592" s="134" t="s">
        <v>458</v>
      </c>
      <c r="E4592" s="134" t="s">
        <v>447</v>
      </c>
      <c r="F4592" s="134" t="s">
        <v>452</v>
      </c>
      <c r="G4592" s="134" t="s">
        <v>4</v>
      </c>
      <c r="H4592" s="134" t="s">
        <v>1023</v>
      </c>
      <c r="I4592" s="134" t="s">
        <v>0</v>
      </c>
      <c r="J4592" s="135">
        <v>61060.85</v>
      </c>
      <c r="K4592" s="135">
        <v>9395.9</v>
      </c>
      <c r="L4592" s="135">
        <v>9145.9</v>
      </c>
      <c r="M4592" s="141" t="str">
        <f t="shared" si="143"/>
        <v>201708</v>
      </c>
    </row>
    <row r="4593" spans="1:13" x14ac:dyDescent="0.25">
      <c r="A4593" s="35" t="str">
        <f>VLOOKUP(B4593,ResCat!$A$2:$B$269,2,FALSE)</f>
        <v>HMOLG</v>
      </c>
      <c r="B4593" s="68" t="str">
        <f>IF(ISNA(VLOOKUP(C4593,COA!$A$2:$B$340,2,FALSE)),"XXX",VLOOKUP(C4593,COA!$A$2:$B$340,2,FALSE))</f>
        <v>N11</v>
      </c>
      <c r="C4593" s="149" t="str">
        <f t="shared" si="144"/>
        <v>0011-1005-0012</v>
      </c>
      <c r="D4593" s="134" t="s">
        <v>458</v>
      </c>
      <c r="E4593" s="134" t="s">
        <v>447</v>
      </c>
      <c r="F4593" s="134" t="s">
        <v>452</v>
      </c>
      <c r="G4593" s="134" t="s">
        <v>4</v>
      </c>
      <c r="H4593" s="134" t="s">
        <v>1023</v>
      </c>
      <c r="I4593" s="134" t="s">
        <v>336</v>
      </c>
      <c r="J4593" s="135">
        <v>250</v>
      </c>
      <c r="K4593" s="135">
        <v>133.84</v>
      </c>
      <c r="L4593" s="135">
        <v>108.84</v>
      </c>
      <c r="M4593" s="141" t="str">
        <f t="shared" si="143"/>
        <v>201708</v>
      </c>
    </row>
    <row r="4594" spans="1:13" x14ac:dyDescent="0.25">
      <c r="A4594" s="35" t="str">
        <f>VLOOKUP(B4594,ResCat!$A$2:$B$269,2,FALSE)</f>
        <v>HMOLG</v>
      </c>
      <c r="B4594" s="68" t="str">
        <f>IF(ISNA(VLOOKUP(C4594,COA!$A$2:$B$340,2,FALSE)),"XXX",VLOOKUP(C4594,COA!$A$2:$B$340,2,FALSE))</f>
        <v>N11</v>
      </c>
      <c r="C4594" s="149" t="str">
        <f t="shared" si="144"/>
        <v>0011-1005-0012</v>
      </c>
      <c r="D4594" s="134" t="s">
        <v>458</v>
      </c>
      <c r="E4594" s="134" t="s">
        <v>447</v>
      </c>
      <c r="F4594" s="134" t="s">
        <v>452</v>
      </c>
      <c r="G4594" s="134" t="s">
        <v>4</v>
      </c>
      <c r="H4594" s="134" t="s">
        <v>1023</v>
      </c>
      <c r="I4594" s="134" t="s">
        <v>2</v>
      </c>
      <c r="J4594" s="135">
        <v>10451.83</v>
      </c>
      <c r="K4594" s="135">
        <v>5531.869999999999</v>
      </c>
      <c r="L4594" s="135">
        <v>5215.1299999999992</v>
      </c>
      <c r="M4594" s="141" t="str">
        <f t="shared" si="143"/>
        <v>201708</v>
      </c>
    </row>
    <row r="4595" spans="1:13" x14ac:dyDescent="0.25">
      <c r="A4595" s="35" t="str">
        <f>VLOOKUP(B4595,ResCat!$A$2:$B$269,2,FALSE)</f>
        <v>HMOLG</v>
      </c>
      <c r="B4595" s="68" t="str">
        <f>IF(ISNA(VLOOKUP(C4595,COA!$A$2:$B$340,2,FALSE)),"XXX",VLOOKUP(C4595,COA!$A$2:$B$340,2,FALSE))</f>
        <v>N11</v>
      </c>
      <c r="C4595" s="149" t="str">
        <f t="shared" si="144"/>
        <v>0011-1005-0012</v>
      </c>
      <c r="D4595" s="134" t="s">
        <v>458</v>
      </c>
      <c r="E4595" s="134" t="s">
        <v>447</v>
      </c>
      <c r="F4595" s="134" t="s">
        <v>452</v>
      </c>
      <c r="G4595" s="134" t="s">
        <v>4</v>
      </c>
      <c r="H4595" s="134" t="s">
        <v>1023</v>
      </c>
      <c r="I4595" s="134" t="s">
        <v>1</v>
      </c>
      <c r="J4595" s="135">
        <v>59756.83</v>
      </c>
      <c r="K4595" s="135">
        <v>25368.510000000002</v>
      </c>
      <c r="L4595" s="135">
        <v>24808.510000000002</v>
      </c>
      <c r="M4595" s="141" t="str">
        <f t="shared" si="143"/>
        <v>201708</v>
      </c>
    </row>
    <row r="4596" spans="1:13" x14ac:dyDescent="0.25">
      <c r="A4596" s="35" t="str">
        <f>VLOOKUP(B4596,ResCat!$A$2:$B$269,2,FALSE)</f>
        <v>HMOLG</v>
      </c>
      <c r="B4596" s="68" t="str">
        <f>IF(ISNA(VLOOKUP(C4596,COA!$A$2:$B$340,2,FALSE)),"XXX",VLOOKUP(C4596,COA!$A$2:$B$340,2,FALSE))</f>
        <v>N11</v>
      </c>
      <c r="C4596" s="149" t="str">
        <f t="shared" si="144"/>
        <v>0011-1005-0012</v>
      </c>
      <c r="D4596" s="134" t="s">
        <v>458</v>
      </c>
      <c r="E4596" s="134" t="s">
        <v>447</v>
      </c>
      <c r="F4596" s="134" t="s">
        <v>452</v>
      </c>
      <c r="G4596" s="134" t="s">
        <v>511</v>
      </c>
      <c r="H4596" s="134" t="s">
        <v>1023</v>
      </c>
      <c r="I4596" s="134" t="s">
        <v>3</v>
      </c>
      <c r="J4596" s="135">
        <v>12620.149999999996</v>
      </c>
      <c r="K4596" s="135">
        <v>7168.2300000000005</v>
      </c>
      <c r="L4596" s="135">
        <v>6624.119999999999</v>
      </c>
      <c r="M4596" s="141" t="str">
        <f t="shared" si="143"/>
        <v>201709</v>
      </c>
    </row>
    <row r="4597" spans="1:13" x14ac:dyDescent="0.25">
      <c r="A4597" s="35" t="str">
        <f>VLOOKUP(B4597,ResCat!$A$2:$B$269,2,FALSE)</f>
        <v>HMOLG</v>
      </c>
      <c r="B4597" s="68" t="str">
        <f>IF(ISNA(VLOOKUP(C4597,COA!$A$2:$B$340,2,FALSE)),"XXX",VLOOKUP(C4597,COA!$A$2:$B$340,2,FALSE))</f>
        <v>N11</v>
      </c>
      <c r="C4597" s="149" t="str">
        <f t="shared" si="144"/>
        <v>0011-1005-0012</v>
      </c>
      <c r="D4597" s="134" t="s">
        <v>458</v>
      </c>
      <c r="E4597" s="134" t="s">
        <v>447</v>
      </c>
      <c r="F4597" s="134" t="s">
        <v>452</v>
      </c>
      <c r="G4597" s="134" t="s">
        <v>511</v>
      </c>
      <c r="H4597" s="134" t="s">
        <v>1023</v>
      </c>
      <c r="I4597" s="134" t="s">
        <v>0</v>
      </c>
      <c r="J4597" s="135">
        <v>215793.01</v>
      </c>
      <c r="K4597" s="135">
        <v>41721</v>
      </c>
      <c r="L4597" s="135">
        <v>40771</v>
      </c>
      <c r="M4597" s="141" t="str">
        <f t="shared" si="143"/>
        <v>201709</v>
      </c>
    </row>
    <row r="4598" spans="1:13" x14ac:dyDescent="0.25">
      <c r="A4598" s="35" t="str">
        <f>VLOOKUP(B4598,ResCat!$A$2:$B$269,2,FALSE)</f>
        <v>HMOLG</v>
      </c>
      <c r="B4598" s="68" t="str">
        <f>IF(ISNA(VLOOKUP(C4598,COA!$A$2:$B$340,2,FALSE)),"XXX",VLOOKUP(C4598,COA!$A$2:$B$340,2,FALSE))</f>
        <v>N11</v>
      </c>
      <c r="C4598" s="149" t="str">
        <f t="shared" si="144"/>
        <v>0011-1005-0012</v>
      </c>
      <c r="D4598" s="134" t="s">
        <v>458</v>
      </c>
      <c r="E4598" s="134" t="s">
        <v>447</v>
      </c>
      <c r="F4598" s="134" t="s">
        <v>452</v>
      </c>
      <c r="G4598" s="134" t="s">
        <v>511</v>
      </c>
      <c r="H4598" s="134" t="s">
        <v>1023</v>
      </c>
      <c r="I4598" s="134" t="s">
        <v>336</v>
      </c>
      <c r="J4598" s="135">
        <v>250</v>
      </c>
      <c r="K4598" s="135">
        <v>133.84</v>
      </c>
      <c r="L4598" s="135">
        <v>108.84</v>
      </c>
      <c r="M4598" s="141" t="str">
        <f t="shared" si="143"/>
        <v>201709</v>
      </c>
    </row>
    <row r="4599" spans="1:13" x14ac:dyDescent="0.25">
      <c r="A4599" s="35" t="str">
        <f>VLOOKUP(B4599,ResCat!$A$2:$B$269,2,FALSE)</f>
        <v>HMOLG</v>
      </c>
      <c r="B4599" s="68" t="str">
        <f>IF(ISNA(VLOOKUP(C4599,COA!$A$2:$B$340,2,FALSE)),"XXX",VLOOKUP(C4599,COA!$A$2:$B$340,2,FALSE))</f>
        <v>N11</v>
      </c>
      <c r="C4599" s="149" t="str">
        <f t="shared" si="144"/>
        <v>0011-1005-0012</v>
      </c>
      <c r="D4599" s="134" t="s">
        <v>458</v>
      </c>
      <c r="E4599" s="134" t="s">
        <v>447</v>
      </c>
      <c r="F4599" s="134" t="s">
        <v>452</v>
      </c>
      <c r="G4599" s="134" t="s">
        <v>511</v>
      </c>
      <c r="H4599" s="134" t="s">
        <v>1023</v>
      </c>
      <c r="I4599" s="134" t="s">
        <v>2</v>
      </c>
      <c r="J4599" s="135">
        <v>60013.68</v>
      </c>
      <c r="K4599" s="135">
        <v>49040.490000000013</v>
      </c>
      <c r="L4599" s="135">
        <v>48605.399999999994</v>
      </c>
      <c r="M4599" s="141" t="str">
        <f t="shared" si="143"/>
        <v>201709</v>
      </c>
    </row>
    <row r="4600" spans="1:13" x14ac:dyDescent="0.25">
      <c r="A4600" s="35" t="str">
        <f>VLOOKUP(B4600,ResCat!$A$2:$B$269,2,FALSE)</f>
        <v>HMOLG</v>
      </c>
      <c r="B4600" s="68" t="str">
        <f>IF(ISNA(VLOOKUP(C4600,COA!$A$2:$B$340,2,FALSE)),"XXX",VLOOKUP(C4600,COA!$A$2:$B$340,2,FALSE))</f>
        <v>N11</v>
      </c>
      <c r="C4600" s="149" t="str">
        <f t="shared" si="144"/>
        <v>0011-1005-0012</v>
      </c>
      <c r="D4600" s="134" t="s">
        <v>458</v>
      </c>
      <c r="E4600" s="134" t="s">
        <v>447</v>
      </c>
      <c r="F4600" s="134" t="s">
        <v>452</v>
      </c>
      <c r="G4600" s="134" t="s">
        <v>511</v>
      </c>
      <c r="H4600" s="134" t="s">
        <v>1023</v>
      </c>
      <c r="I4600" s="134" t="s">
        <v>343</v>
      </c>
      <c r="J4600" s="135">
        <v>-9592.83</v>
      </c>
      <c r="K4600" s="135">
        <v>-8026.87</v>
      </c>
      <c r="L4600" s="135">
        <v>-7951.87</v>
      </c>
      <c r="M4600" s="141" t="str">
        <f t="shared" si="143"/>
        <v>201709</v>
      </c>
    </row>
    <row r="4601" spans="1:13" x14ac:dyDescent="0.25">
      <c r="A4601" s="35" t="str">
        <f>VLOOKUP(B4601,ResCat!$A$2:$B$269,2,FALSE)</f>
        <v>HMOLG</v>
      </c>
      <c r="B4601" s="68" t="str">
        <f>IF(ISNA(VLOOKUP(C4601,COA!$A$2:$B$340,2,FALSE)),"XXX",VLOOKUP(C4601,COA!$A$2:$B$340,2,FALSE))</f>
        <v>N11</v>
      </c>
      <c r="C4601" s="149" t="str">
        <f t="shared" si="144"/>
        <v>0011-1005-0012</v>
      </c>
      <c r="D4601" s="134" t="s">
        <v>458</v>
      </c>
      <c r="E4601" s="134" t="s">
        <v>447</v>
      </c>
      <c r="F4601" s="134" t="s">
        <v>452</v>
      </c>
      <c r="G4601" s="134" t="s">
        <v>511</v>
      </c>
      <c r="H4601" s="134" t="s">
        <v>1023</v>
      </c>
      <c r="I4601" s="134" t="s">
        <v>1</v>
      </c>
      <c r="J4601" s="135">
        <v>131932.99</v>
      </c>
      <c r="K4601" s="135">
        <v>36289.409999999996</v>
      </c>
      <c r="L4601" s="135">
        <v>35998.30999999999</v>
      </c>
      <c r="M4601" s="141" t="str">
        <f t="shared" si="143"/>
        <v>201709</v>
      </c>
    </row>
    <row r="4602" spans="1:13" x14ac:dyDescent="0.25">
      <c r="A4602" s="35" t="str">
        <f>VLOOKUP(B4602,ResCat!$A$2:$B$269,2,FALSE)</f>
        <v>HMOLG</v>
      </c>
      <c r="B4602" s="68" t="str">
        <f>IF(ISNA(VLOOKUP(C4602,COA!$A$2:$B$340,2,FALSE)),"XXX",VLOOKUP(C4602,COA!$A$2:$B$340,2,FALSE))</f>
        <v>N11</v>
      </c>
      <c r="C4602" s="149" t="str">
        <f t="shared" si="144"/>
        <v>0011-1005-0012</v>
      </c>
      <c r="D4602" s="134" t="s">
        <v>458</v>
      </c>
      <c r="E4602" s="134" t="s">
        <v>447</v>
      </c>
      <c r="F4602" s="134" t="s">
        <v>452</v>
      </c>
      <c r="G4602" s="134" t="s">
        <v>969</v>
      </c>
      <c r="H4602" s="134" t="s">
        <v>1023</v>
      </c>
      <c r="I4602" s="134" t="s">
        <v>3</v>
      </c>
      <c r="J4602" s="135">
        <v>17775.669999999998</v>
      </c>
      <c r="K4602" s="135">
        <v>9602.42</v>
      </c>
      <c r="L4602" s="135">
        <v>9212.409999999998</v>
      </c>
      <c r="M4602" s="141" t="str">
        <f t="shared" si="143"/>
        <v>201710</v>
      </c>
    </row>
    <row r="4603" spans="1:13" x14ac:dyDescent="0.25">
      <c r="A4603" s="35" t="str">
        <f>VLOOKUP(B4603,ResCat!$A$2:$B$269,2,FALSE)</f>
        <v>HMOLG</v>
      </c>
      <c r="B4603" s="68" t="str">
        <f>IF(ISNA(VLOOKUP(C4603,COA!$A$2:$B$340,2,FALSE)),"XXX",VLOOKUP(C4603,COA!$A$2:$B$340,2,FALSE))</f>
        <v>N11</v>
      </c>
      <c r="C4603" s="149" t="str">
        <f t="shared" si="144"/>
        <v>0011-1005-0012</v>
      </c>
      <c r="D4603" s="134" t="s">
        <v>458</v>
      </c>
      <c r="E4603" s="134" t="s">
        <v>447</v>
      </c>
      <c r="F4603" s="134" t="s">
        <v>452</v>
      </c>
      <c r="G4603" s="134" t="s">
        <v>969</v>
      </c>
      <c r="H4603" s="134" t="s">
        <v>1023</v>
      </c>
      <c r="I4603" s="134" t="s">
        <v>0</v>
      </c>
      <c r="J4603" s="135">
        <v>457287.38</v>
      </c>
      <c r="K4603" s="135">
        <v>151237.19000000003</v>
      </c>
      <c r="L4603" s="135">
        <v>147821.19000000003</v>
      </c>
      <c r="M4603" s="141" t="str">
        <f t="shared" si="143"/>
        <v>201710</v>
      </c>
    </row>
    <row r="4604" spans="1:13" x14ac:dyDescent="0.25">
      <c r="A4604" s="35" t="str">
        <f>VLOOKUP(B4604,ResCat!$A$2:$B$269,2,FALSE)</f>
        <v>HMOLG</v>
      </c>
      <c r="B4604" s="68" t="str">
        <f>IF(ISNA(VLOOKUP(C4604,COA!$A$2:$B$340,2,FALSE)),"XXX",VLOOKUP(C4604,COA!$A$2:$B$340,2,FALSE))</f>
        <v>N11</v>
      </c>
      <c r="C4604" s="149" t="str">
        <f t="shared" si="144"/>
        <v>0011-1005-0012</v>
      </c>
      <c r="D4604" s="134" t="s">
        <v>458</v>
      </c>
      <c r="E4604" s="134" t="s">
        <v>447</v>
      </c>
      <c r="F4604" s="134" t="s">
        <v>452</v>
      </c>
      <c r="G4604" s="134" t="s">
        <v>969</v>
      </c>
      <c r="H4604" s="134" t="s">
        <v>1023</v>
      </c>
      <c r="I4604" s="134" t="s">
        <v>336</v>
      </c>
      <c r="J4604" s="135">
        <v>0</v>
      </c>
      <c r="K4604" s="135">
        <v>0</v>
      </c>
      <c r="L4604" s="135">
        <v>0</v>
      </c>
      <c r="M4604" s="141" t="str">
        <f t="shared" si="143"/>
        <v>201710</v>
      </c>
    </row>
    <row r="4605" spans="1:13" x14ac:dyDescent="0.25">
      <c r="A4605" s="35" t="str">
        <f>VLOOKUP(B4605,ResCat!$A$2:$B$269,2,FALSE)</f>
        <v>HMOLG</v>
      </c>
      <c r="B4605" s="68" t="str">
        <f>IF(ISNA(VLOOKUP(C4605,COA!$A$2:$B$340,2,FALSE)),"XXX",VLOOKUP(C4605,COA!$A$2:$B$340,2,FALSE))</f>
        <v>N11</v>
      </c>
      <c r="C4605" s="149" t="str">
        <f t="shared" si="144"/>
        <v>0011-1005-0012</v>
      </c>
      <c r="D4605" s="134" t="s">
        <v>458</v>
      </c>
      <c r="E4605" s="134" t="s">
        <v>447</v>
      </c>
      <c r="F4605" s="134" t="s">
        <v>452</v>
      </c>
      <c r="G4605" s="134" t="s">
        <v>969</v>
      </c>
      <c r="H4605" s="134" t="s">
        <v>1023</v>
      </c>
      <c r="I4605" s="134" t="s">
        <v>2</v>
      </c>
      <c r="J4605" s="135">
        <v>60492.610000000008</v>
      </c>
      <c r="K4605" s="135">
        <v>43013.370000000024</v>
      </c>
      <c r="L4605" s="135">
        <v>42538.100000000028</v>
      </c>
      <c r="M4605" s="141" t="str">
        <f t="shared" si="143"/>
        <v>201710</v>
      </c>
    </row>
    <row r="4606" spans="1:13" x14ac:dyDescent="0.25">
      <c r="A4606" s="35" t="str">
        <f>VLOOKUP(B4606,ResCat!$A$2:$B$269,2,FALSE)</f>
        <v>HMOLG</v>
      </c>
      <c r="B4606" s="68" t="str">
        <f>IF(ISNA(VLOOKUP(C4606,COA!$A$2:$B$340,2,FALSE)),"XXX",VLOOKUP(C4606,COA!$A$2:$B$340,2,FALSE))</f>
        <v>N11</v>
      </c>
      <c r="C4606" s="149" t="str">
        <f t="shared" si="144"/>
        <v>0011-1005-0012</v>
      </c>
      <c r="D4606" s="134" t="s">
        <v>458</v>
      </c>
      <c r="E4606" s="134" t="s">
        <v>447</v>
      </c>
      <c r="F4606" s="134" t="s">
        <v>452</v>
      </c>
      <c r="G4606" s="134" t="s">
        <v>969</v>
      </c>
      <c r="H4606" s="134" t="s">
        <v>1023</v>
      </c>
      <c r="I4606" s="134" t="s">
        <v>1</v>
      </c>
      <c r="J4606" s="135">
        <v>78429.039999999964</v>
      </c>
      <c r="K4606" s="135">
        <v>28682.530000000002</v>
      </c>
      <c r="L4606" s="135">
        <v>26293.750000000004</v>
      </c>
      <c r="M4606" s="141" t="str">
        <f t="shared" si="143"/>
        <v>201710</v>
      </c>
    </row>
    <row r="4607" spans="1:13" x14ac:dyDescent="0.25">
      <c r="A4607" s="35" t="str">
        <f>VLOOKUP(B4607,ResCat!$A$2:$B$269,2,FALSE)</f>
        <v>HMOLG</v>
      </c>
      <c r="B4607" s="68" t="str">
        <f>IF(ISNA(VLOOKUP(C4607,COA!$A$2:$B$340,2,FALSE)),"XXX",VLOOKUP(C4607,COA!$A$2:$B$340,2,FALSE))</f>
        <v>N11</v>
      </c>
      <c r="C4607" s="149" t="str">
        <f t="shared" si="144"/>
        <v>0011-1005-0012</v>
      </c>
      <c r="D4607" s="134" t="s">
        <v>458</v>
      </c>
      <c r="E4607" s="134" t="s">
        <v>447</v>
      </c>
      <c r="F4607" s="134" t="s">
        <v>452</v>
      </c>
      <c r="G4607" s="134" t="s">
        <v>961</v>
      </c>
      <c r="H4607" s="134" t="s">
        <v>1023</v>
      </c>
      <c r="I4607" s="134" t="s">
        <v>3</v>
      </c>
      <c r="J4607" s="135">
        <v>32546.999999999993</v>
      </c>
      <c r="K4607" s="135">
        <v>15345.419999999991</v>
      </c>
      <c r="L4607" s="135">
        <v>13495.089999999991</v>
      </c>
      <c r="M4607" s="141" t="str">
        <f t="shared" si="143"/>
        <v>201711</v>
      </c>
    </row>
    <row r="4608" spans="1:13" x14ac:dyDescent="0.25">
      <c r="A4608" s="35" t="str">
        <f>VLOOKUP(B4608,ResCat!$A$2:$B$269,2,FALSE)</f>
        <v>HMOLG</v>
      </c>
      <c r="B4608" s="68" t="str">
        <f>IF(ISNA(VLOOKUP(C4608,COA!$A$2:$B$340,2,FALSE)),"XXX",VLOOKUP(C4608,COA!$A$2:$B$340,2,FALSE))</f>
        <v>N11</v>
      </c>
      <c r="C4608" s="149" t="str">
        <f t="shared" si="144"/>
        <v>0011-1005-0012</v>
      </c>
      <c r="D4608" s="134" t="s">
        <v>458</v>
      </c>
      <c r="E4608" s="134" t="s">
        <v>447</v>
      </c>
      <c r="F4608" s="134" t="s">
        <v>452</v>
      </c>
      <c r="G4608" s="134" t="s">
        <v>961</v>
      </c>
      <c r="H4608" s="134" t="s">
        <v>1023</v>
      </c>
      <c r="I4608" s="134" t="s">
        <v>0</v>
      </c>
      <c r="J4608" s="135">
        <v>3132084.09</v>
      </c>
      <c r="K4608" s="135">
        <v>402396.57999999996</v>
      </c>
      <c r="L4608" s="135">
        <v>395221.81999999995</v>
      </c>
      <c r="M4608" s="141" t="str">
        <f t="shared" si="143"/>
        <v>201711</v>
      </c>
    </row>
    <row r="4609" spans="1:13" x14ac:dyDescent="0.25">
      <c r="A4609" s="35" t="str">
        <f>VLOOKUP(B4609,ResCat!$A$2:$B$269,2,FALSE)</f>
        <v>HMOLG</v>
      </c>
      <c r="B4609" s="68" t="str">
        <f>IF(ISNA(VLOOKUP(C4609,COA!$A$2:$B$340,2,FALSE)),"XXX",VLOOKUP(C4609,COA!$A$2:$B$340,2,FALSE))</f>
        <v>N11</v>
      </c>
      <c r="C4609" s="149" t="str">
        <f t="shared" si="144"/>
        <v>0011-1005-0012</v>
      </c>
      <c r="D4609" s="134" t="s">
        <v>458</v>
      </c>
      <c r="E4609" s="134" t="s">
        <v>447</v>
      </c>
      <c r="F4609" s="134" t="s">
        <v>452</v>
      </c>
      <c r="G4609" s="134" t="s">
        <v>961</v>
      </c>
      <c r="H4609" s="134" t="s">
        <v>1023</v>
      </c>
      <c r="I4609" s="134" t="s">
        <v>336</v>
      </c>
      <c r="J4609" s="135">
        <v>4210</v>
      </c>
      <c r="K4609" s="135">
        <v>2143.1800000000003</v>
      </c>
      <c r="L4609" s="135">
        <v>1993.18</v>
      </c>
      <c r="M4609" s="141" t="str">
        <f t="shared" si="143"/>
        <v>201711</v>
      </c>
    </row>
    <row r="4610" spans="1:13" x14ac:dyDescent="0.25">
      <c r="A4610" s="35" t="str">
        <f>VLOOKUP(B4610,ResCat!$A$2:$B$269,2,FALSE)</f>
        <v>HMOLG</v>
      </c>
      <c r="B4610" s="68" t="str">
        <f>IF(ISNA(VLOOKUP(C4610,COA!$A$2:$B$340,2,FALSE)),"XXX",VLOOKUP(C4610,COA!$A$2:$B$340,2,FALSE))</f>
        <v>N11</v>
      </c>
      <c r="C4610" s="149" t="str">
        <f t="shared" si="144"/>
        <v>0011-1005-0012</v>
      </c>
      <c r="D4610" s="134" t="s">
        <v>458</v>
      </c>
      <c r="E4610" s="134" t="s">
        <v>447</v>
      </c>
      <c r="F4610" s="134" t="s">
        <v>452</v>
      </c>
      <c r="G4610" s="134" t="s">
        <v>961</v>
      </c>
      <c r="H4610" s="134" t="s">
        <v>1023</v>
      </c>
      <c r="I4610" s="134" t="s">
        <v>2</v>
      </c>
      <c r="J4610" s="135">
        <v>97020.819999999978</v>
      </c>
      <c r="K4610" s="135">
        <v>44197.069999999971</v>
      </c>
      <c r="L4610" s="135">
        <v>43380.539999999972</v>
      </c>
      <c r="M4610" s="141" t="str">
        <f t="shared" si="143"/>
        <v>201711</v>
      </c>
    </row>
    <row r="4611" spans="1:13" x14ac:dyDescent="0.25">
      <c r="A4611" s="35" t="str">
        <f>VLOOKUP(B4611,ResCat!$A$2:$B$269,2,FALSE)</f>
        <v>HMOLG</v>
      </c>
      <c r="B4611" s="68" t="str">
        <f>IF(ISNA(VLOOKUP(C4611,COA!$A$2:$B$340,2,FALSE)),"XXX",VLOOKUP(C4611,COA!$A$2:$B$340,2,FALSE))</f>
        <v>N11</v>
      </c>
      <c r="C4611" s="149" t="str">
        <f t="shared" si="144"/>
        <v>0011-1005-0012</v>
      </c>
      <c r="D4611" s="134" t="s">
        <v>458</v>
      </c>
      <c r="E4611" s="134" t="s">
        <v>447</v>
      </c>
      <c r="F4611" s="134" t="s">
        <v>452</v>
      </c>
      <c r="G4611" s="134" t="s">
        <v>961</v>
      </c>
      <c r="H4611" s="134" t="s">
        <v>1023</v>
      </c>
      <c r="I4611" s="134" t="s">
        <v>343</v>
      </c>
      <c r="J4611" s="135">
        <v>-2820.67</v>
      </c>
      <c r="K4611" s="135">
        <v>-1392.6799999999998</v>
      </c>
      <c r="L4611" s="135">
        <v>-1329.51</v>
      </c>
      <c r="M4611" s="141" t="str">
        <f t="shared" si="143"/>
        <v>201711</v>
      </c>
    </row>
    <row r="4612" spans="1:13" x14ac:dyDescent="0.25">
      <c r="A4612" s="35" t="str">
        <f>VLOOKUP(B4612,ResCat!$A$2:$B$269,2,FALSE)</f>
        <v>HMOLG</v>
      </c>
      <c r="B4612" s="68" t="str">
        <f>IF(ISNA(VLOOKUP(C4612,COA!$A$2:$B$340,2,FALSE)),"XXX",VLOOKUP(C4612,COA!$A$2:$B$340,2,FALSE))</f>
        <v>N11</v>
      </c>
      <c r="C4612" s="149" t="str">
        <f t="shared" si="144"/>
        <v>0011-1005-0012</v>
      </c>
      <c r="D4612" s="134" t="s">
        <v>458</v>
      </c>
      <c r="E4612" s="134" t="s">
        <v>447</v>
      </c>
      <c r="F4612" s="134" t="s">
        <v>452</v>
      </c>
      <c r="G4612" s="134" t="s">
        <v>961</v>
      </c>
      <c r="H4612" s="134" t="s">
        <v>1023</v>
      </c>
      <c r="I4612" s="134" t="s">
        <v>1</v>
      </c>
      <c r="J4612" s="135">
        <v>639229.05000000028</v>
      </c>
      <c r="K4612" s="135">
        <v>300109.95999999961</v>
      </c>
      <c r="L4612" s="135">
        <v>293385.35999999964</v>
      </c>
      <c r="M4612" s="141" t="str">
        <f t="shared" ref="M4612:M4675" si="145">IF(G4612&lt;$M$1,$M$1,G4612)</f>
        <v>201711</v>
      </c>
    </row>
    <row r="4613" spans="1:13" x14ac:dyDescent="0.25">
      <c r="A4613" s="35" t="str">
        <f>VLOOKUP(B4613,ResCat!$A$2:$B$269,2,FALSE)</f>
        <v>HMOLG</v>
      </c>
      <c r="B4613" s="68" t="str">
        <f>IF(ISNA(VLOOKUP(C4613,COA!$A$2:$B$340,2,FALSE)),"XXX",VLOOKUP(C4613,COA!$A$2:$B$340,2,FALSE))</f>
        <v>N11</v>
      </c>
      <c r="C4613" s="149" t="str">
        <f t="shared" ref="C4613:C4676" si="146">D4613&amp;"-"&amp;E4613&amp;"-"&amp;F4613</f>
        <v>0011-1005-0012</v>
      </c>
      <c r="D4613" s="134" t="s">
        <v>458</v>
      </c>
      <c r="E4613" s="134" t="s">
        <v>447</v>
      </c>
      <c r="F4613" s="134" t="s">
        <v>452</v>
      </c>
      <c r="G4613" s="134" t="s">
        <v>970</v>
      </c>
      <c r="H4613" s="134" t="s">
        <v>1023</v>
      </c>
      <c r="I4613" s="134" t="s">
        <v>3</v>
      </c>
      <c r="J4613" s="135">
        <v>132943.56000000003</v>
      </c>
      <c r="K4613" s="135">
        <v>77800.510000000024</v>
      </c>
      <c r="L4613" s="135">
        <v>70902.979999999981</v>
      </c>
      <c r="M4613" s="141" t="str">
        <f t="shared" si="145"/>
        <v>201712</v>
      </c>
    </row>
    <row r="4614" spans="1:13" x14ac:dyDescent="0.25">
      <c r="A4614" s="35" t="str">
        <f>VLOOKUP(B4614,ResCat!$A$2:$B$269,2,FALSE)</f>
        <v>HMOLG</v>
      </c>
      <c r="B4614" s="68" t="str">
        <f>IF(ISNA(VLOOKUP(C4614,COA!$A$2:$B$340,2,FALSE)),"XXX",VLOOKUP(C4614,COA!$A$2:$B$340,2,FALSE))</f>
        <v>N11</v>
      </c>
      <c r="C4614" s="149" t="str">
        <f t="shared" si="146"/>
        <v>0011-1005-0012</v>
      </c>
      <c r="D4614" s="134" t="s">
        <v>458</v>
      </c>
      <c r="E4614" s="134" t="s">
        <v>447</v>
      </c>
      <c r="F4614" s="134" t="s">
        <v>452</v>
      </c>
      <c r="G4614" s="134" t="s">
        <v>970</v>
      </c>
      <c r="H4614" s="134" t="s">
        <v>1023</v>
      </c>
      <c r="I4614" s="134" t="s">
        <v>0</v>
      </c>
      <c r="J4614" s="135">
        <v>2709240.850000001</v>
      </c>
      <c r="K4614" s="135">
        <v>874567.97000000009</v>
      </c>
      <c r="L4614" s="135">
        <v>856397.52</v>
      </c>
      <c r="M4614" s="141" t="str">
        <f t="shared" si="145"/>
        <v>201712</v>
      </c>
    </row>
    <row r="4615" spans="1:13" x14ac:dyDescent="0.25">
      <c r="A4615" s="35" t="str">
        <f>VLOOKUP(B4615,ResCat!$A$2:$B$269,2,FALSE)</f>
        <v>HMOLG</v>
      </c>
      <c r="B4615" s="68" t="str">
        <f>IF(ISNA(VLOOKUP(C4615,COA!$A$2:$B$340,2,FALSE)),"XXX",VLOOKUP(C4615,COA!$A$2:$B$340,2,FALSE))</f>
        <v>N11</v>
      </c>
      <c r="C4615" s="149" t="str">
        <f t="shared" si="146"/>
        <v>0011-1005-0012</v>
      </c>
      <c r="D4615" s="134" t="s">
        <v>458</v>
      </c>
      <c r="E4615" s="134" t="s">
        <v>447</v>
      </c>
      <c r="F4615" s="134" t="s">
        <v>452</v>
      </c>
      <c r="G4615" s="134" t="s">
        <v>970</v>
      </c>
      <c r="H4615" s="134" t="s">
        <v>1023</v>
      </c>
      <c r="I4615" s="134" t="s">
        <v>336</v>
      </c>
      <c r="J4615" s="135">
        <v>6485.48</v>
      </c>
      <c r="K4615" s="135">
        <v>6147.6900000000005</v>
      </c>
      <c r="L4615" s="135">
        <v>6147.6900000000005</v>
      </c>
      <c r="M4615" s="141" t="str">
        <f t="shared" si="145"/>
        <v>201712</v>
      </c>
    </row>
    <row r="4616" spans="1:13" x14ac:dyDescent="0.25">
      <c r="A4616" s="35" t="str">
        <f>VLOOKUP(B4616,ResCat!$A$2:$B$269,2,FALSE)</f>
        <v>HMOLG</v>
      </c>
      <c r="B4616" s="68" t="str">
        <f>IF(ISNA(VLOOKUP(C4616,COA!$A$2:$B$340,2,FALSE)),"XXX",VLOOKUP(C4616,COA!$A$2:$B$340,2,FALSE))</f>
        <v>N11</v>
      </c>
      <c r="C4616" s="149" t="str">
        <f t="shared" si="146"/>
        <v>0011-1005-0012</v>
      </c>
      <c r="D4616" s="134" t="s">
        <v>458</v>
      </c>
      <c r="E4616" s="134" t="s">
        <v>447</v>
      </c>
      <c r="F4616" s="134" t="s">
        <v>452</v>
      </c>
      <c r="G4616" s="134" t="s">
        <v>970</v>
      </c>
      <c r="H4616" s="134" t="s">
        <v>1023</v>
      </c>
      <c r="I4616" s="134" t="s">
        <v>2</v>
      </c>
      <c r="J4616" s="135">
        <v>233917.9899999999</v>
      </c>
      <c r="K4616" s="135">
        <v>108643.81999999969</v>
      </c>
      <c r="L4616" s="135">
        <v>106181.24999999968</v>
      </c>
      <c r="M4616" s="141" t="str">
        <f t="shared" si="145"/>
        <v>201712</v>
      </c>
    </row>
    <row r="4617" spans="1:13" x14ac:dyDescent="0.25">
      <c r="A4617" s="35" t="str">
        <f>VLOOKUP(B4617,ResCat!$A$2:$B$269,2,FALSE)</f>
        <v>HMOLG</v>
      </c>
      <c r="B4617" s="68" t="str">
        <f>IF(ISNA(VLOOKUP(C4617,COA!$A$2:$B$340,2,FALSE)),"XXX",VLOOKUP(C4617,COA!$A$2:$B$340,2,FALSE))</f>
        <v>N11</v>
      </c>
      <c r="C4617" s="149" t="str">
        <f t="shared" si="146"/>
        <v>0011-1005-0012</v>
      </c>
      <c r="D4617" s="134" t="s">
        <v>458</v>
      </c>
      <c r="E4617" s="134" t="s">
        <v>447</v>
      </c>
      <c r="F4617" s="134" t="s">
        <v>452</v>
      </c>
      <c r="G4617" s="134" t="s">
        <v>970</v>
      </c>
      <c r="H4617" s="134" t="s">
        <v>1023</v>
      </c>
      <c r="I4617" s="134" t="s">
        <v>343</v>
      </c>
      <c r="J4617" s="135">
        <v>1032762.4699999954</v>
      </c>
      <c r="K4617" s="135">
        <v>449153.71999999904</v>
      </c>
      <c r="L4617" s="135">
        <v>419117.73999999953</v>
      </c>
      <c r="M4617" s="141" t="str">
        <f t="shared" si="145"/>
        <v>201712</v>
      </c>
    </row>
    <row r="4618" spans="1:13" x14ac:dyDescent="0.25">
      <c r="A4618" s="35" t="str">
        <f>VLOOKUP(B4618,ResCat!$A$2:$B$269,2,FALSE)</f>
        <v>HMOLG</v>
      </c>
      <c r="B4618" s="68" t="str">
        <f>IF(ISNA(VLOOKUP(C4618,COA!$A$2:$B$340,2,FALSE)),"XXX",VLOOKUP(C4618,COA!$A$2:$B$340,2,FALSE))</f>
        <v>N11</v>
      </c>
      <c r="C4618" s="149" t="str">
        <f t="shared" si="146"/>
        <v>0011-1005-0012</v>
      </c>
      <c r="D4618" s="134" t="s">
        <v>458</v>
      </c>
      <c r="E4618" s="134" t="s">
        <v>447</v>
      </c>
      <c r="F4618" s="134" t="s">
        <v>452</v>
      </c>
      <c r="G4618" s="134" t="s">
        <v>970</v>
      </c>
      <c r="H4618" s="134" t="s">
        <v>1023</v>
      </c>
      <c r="I4618" s="134" t="s">
        <v>1</v>
      </c>
      <c r="J4618" s="135">
        <v>2236014.8300000005</v>
      </c>
      <c r="K4618" s="135">
        <v>977167.81000000041</v>
      </c>
      <c r="L4618" s="135">
        <v>951264.04000000062</v>
      </c>
      <c r="M4618" s="141" t="str">
        <f t="shared" si="145"/>
        <v>201712</v>
      </c>
    </row>
    <row r="4619" spans="1:13" x14ac:dyDescent="0.25">
      <c r="A4619" s="35" t="str">
        <f>VLOOKUP(B4619,ResCat!$A$2:$B$269,2,FALSE)</f>
        <v>HMOLG</v>
      </c>
      <c r="B4619" s="68" t="str">
        <f>IF(ISNA(VLOOKUP(C4619,COA!$A$2:$B$340,2,FALSE)),"XXX",VLOOKUP(C4619,COA!$A$2:$B$340,2,FALSE))</f>
        <v>N11</v>
      </c>
      <c r="C4619" s="149" t="str">
        <f t="shared" si="146"/>
        <v>0011-1005-0012</v>
      </c>
      <c r="D4619" s="134" t="s">
        <v>458</v>
      </c>
      <c r="E4619" s="134" t="s">
        <v>447</v>
      </c>
      <c r="F4619" s="134" t="s">
        <v>452</v>
      </c>
      <c r="G4619" s="134" t="s">
        <v>1023</v>
      </c>
      <c r="H4619" s="134" t="s">
        <v>1023</v>
      </c>
      <c r="I4619" s="134" t="s">
        <v>3</v>
      </c>
      <c r="J4619" s="135">
        <v>181006.32000000004</v>
      </c>
      <c r="K4619" s="135">
        <v>73603.410000000047</v>
      </c>
      <c r="L4619" s="135">
        <v>63872.919999999933</v>
      </c>
      <c r="M4619" s="141" t="str">
        <f t="shared" si="145"/>
        <v>201801</v>
      </c>
    </row>
    <row r="4620" spans="1:13" x14ac:dyDescent="0.25">
      <c r="A4620" s="35" t="str">
        <f>VLOOKUP(B4620,ResCat!$A$2:$B$269,2,FALSE)</f>
        <v>HMOLG</v>
      </c>
      <c r="B4620" s="68" t="str">
        <f>IF(ISNA(VLOOKUP(C4620,COA!$A$2:$B$340,2,FALSE)),"XXX",VLOOKUP(C4620,COA!$A$2:$B$340,2,FALSE))</f>
        <v>N11</v>
      </c>
      <c r="C4620" s="149" t="str">
        <f t="shared" si="146"/>
        <v>0011-1005-0012</v>
      </c>
      <c r="D4620" s="134" t="s">
        <v>458</v>
      </c>
      <c r="E4620" s="134" t="s">
        <v>447</v>
      </c>
      <c r="F4620" s="134" t="s">
        <v>452</v>
      </c>
      <c r="G4620" s="134" t="s">
        <v>1023</v>
      </c>
      <c r="H4620" s="134" t="s">
        <v>1023</v>
      </c>
      <c r="I4620" s="134" t="s">
        <v>0</v>
      </c>
      <c r="J4620" s="135">
        <v>869668.55000000028</v>
      </c>
      <c r="K4620" s="135">
        <v>215016.46</v>
      </c>
      <c r="L4620" s="135">
        <v>202031.08999999997</v>
      </c>
      <c r="M4620" s="141" t="str">
        <f t="shared" si="145"/>
        <v>201801</v>
      </c>
    </row>
    <row r="4621" spans="1:13" x14ac:dyDescent="0.25">
      <c r="A4621" s="35" t="str">
        <f>VLOOKUP(B4621,ResCat!$A$2:$B$269,2,FALSE)</f>
        <v>HMOLG</v>
      </c>
      <c r="B4621" s="68" t="str">
        <f>IF(ISNA(VLOOKUP(C4621,COA!$A$2:$B$340,2,FALSE)),"XXX",VLOOKUP(C4621,COA!$A$2:$B$340,2,FALSE))</f>
        <v>N11</v>
      </c>
      <c r="C4621" s="149" t="str">
        <f t="shared" si="146"/>
        <v>0011-1005-0012</v>
      </c>
      <c r="D4621" s="134" t="s">
        <v>458</v>
      </c>
      <c r="E4621" s="134" t="s">
        <v>447</v>
      </c>
      <c r="F4621" s="134" t="s">
        <v>452</v>
      </c>
      <c r="G4621" s="134" t="s">
        <v>1023</v>
      </c>
      <c r="H4621" s="134" t="s">
        <v>1023</v>
      </c>
      <c r="I4621" s="134" t="s">
        <v>336</v>
      </c>
      <c r="J4621" s="135">
        <v>6647</v>
      </c>
      <c r="K4621" s="135">
        <v>5526.96</v>
      </c>
      <c r="L4621" s="135">
        <v>5526.96</v>
      </c>
      <c r="M4621" s="141" t="str">
        <f t="shared" si="145"/>
        <v>201801</v>
      </c>
    </row>
    <row r="4622" spans="1:13" x14ac:dyDescent="0.25">
      <c r="A4622" s="35" t="str">
        <f>VLOOKUP(B4622,ResCat!$A$2:$B$269,2,FALSE)</f>
        <v>HMOLG</v>
      </c>
      <c r="B4622" s="68" t="str">
        <f>IF(ISNA(VLOOKUP(C4622,COA!$A$2:$B$340,2,FALSE)),"XXX",VLOOKUP(C4622,COA!$A$2:$B$340,2,FALSE))</f>
        <v>N11</v>
      </c>
      <c r="C4622" s="149" t="str">
        <f t="shared" si="146"/>
        <v>0011-1005-0012</v>
      </c>
      <c r="D4622" s="134" t="s">
        <v>458</v>
      </c>
      <c r="E4622" s="134" t="s">
        <v>447</v>
      </c>
      <c r="F4622" s="134" t="s">
        <v>452</v>
      </c>
      <c r="G4622" s="134" t="s">
        <v>1023</v>
      </c>
      <c r="H4622" s="134" t="s">
        <v>1023</v>
      </c>
      <c r="I4622" s="134" t="s">
        <v>2</v>
      </c>
      <c r="J4622" s="135">
        <v>137921.31999999995</v>
      </c>
      <c r="K4622" s="135">
        <v>63771.780000000013</v>
      </c>
      <c r="L4622" s="135">
        <v>60302.52999999997</v>
      </c>
      <c r="M4622" s="141" t="str">
        <f t="shared" si="145"/>
        <v>201801</v>
      </c>
    </row>
    <row r="4623" spans="1:13" x14ac:dyDescent="0.25">
      <c r="A4623" s="35" t="str">
        <f>VLOOKUP(B4623,ResCat!$A$2:$B$269,2,FALSE)</f>
        <v>HMOLG</v>
      </c>
      <c r="B4623" s="68" t="str">
        <f>IF(ISNA(VLOOKUP(C4623,COA!$A$2:$B$340,2,FALSE)),"XXX",VLOOKUP(C4623,COA!$A$2:$B$340,2,FALSE))</f>
        <v>N11</v>
      </c>
      <c r="C4623" s="149" t="str">
        <f t="shared" si="146"/>
        <v>0011-1005-0012</v>
      </c>
      <c r="D4623" s="134" t="s">
        <v>458</v>
      </c>
      <c r="E4623" s="134" t="s">
        <v>447</v>
      </c>
      <c r="F4623" s="134" t="s">
        <v>452</v>
      </c>
      <c r="G4623" s="134" t="s">
        <v>1023</v>
      </c>
      <c r="H4623" s="134" t="s">
        <v>1023</v>
      </c>
      <c r="I4623" s="134" t="s">
        <v>343</v>
      </c>
      <c r="J4623" s="135">
        <v>4009644.8500000443</v>
      </c>
      <c r="K4623" s="135">
        <v>1634273.369999992</v>
      </c>
      <c r="L4623" s="135">
        <v>1467250.6500000018</v>
      </c>
      <c r="M4623" s="141" t="str">
        <f t="shared" si="145"/>
        <v>201801</v>
      </c>
    </row>
    <row r="4624" spans="1:13" x14ac:dyDescent="0.25">
      <c r="A4624" s="35" t="str">
        <f>VLOOKUP(B4624,ResCat!$A$2:$B$269,2,FALSE)</f>
        <v>HMOLG</v>
      </c>
      <c r="B4624" s="68" t="str">
        <f>IF(ISNA(VLOOKUP(C4624,COA!$A$2:$B$340,2,FALSE)),"XXX",VLOOKUP(C4624,COA!$A$2:$B$340,2,FALSE))</f>
        <v>N11</v>
      </c>
      <c r="C4624" s="149" t="str">
        <f t="shared" si="146"/>
        <v>0011-1005-0012</v>
      </c>
      <c r="D4624" s="134" t="s">
        <v>458</v>
      </c>
      <c r="E4624" s="134" t="s">
        <v>447</v>
      </c>
      <c r="F4624" s="134" t="s">
        <v>452</v>
      </c>
      <c r="G4624" s="134" t="s">
        <v>1023</v>
      </c>
      <c r="H4624" s="134" t="s">
        <v>1023</v>
      </c>
      <c r="I4624" s="134" t="s">
        <v>1</v>
      </c>
      <c r="J4624" s="135">
        <v>2170376.8000000017</v>
      </c>
      <c r="K4624" s="135">
        <v>871605.97000000067</v>
      </c>
      <c r="L4624" s="135">
        <v>844761.87000000058</v>
      </c>
      <c r="M4624" s="141" t="str">
        <f t="shared" si="145"/>
        <v>201801</v>
      </c>
    </row>
    <row r="4625" spans="1:13" x14ac:dyDescent="0.25">
      <c r="A4625" s="35" t="str">
        <f>VLOOKUP(B4625,ResCat!$A$2:$B$269,2,FALSE)</f>
        <v>HMOLG</v>
      </c>
      <c r="B4625" s="68" t="str">
        <f>IF(ISNA(VLOOKUP(C4625,COA!$A$2:$B$340,2,FALSE)),"XXX",VLOOKUP(C4625,COA!$A$2:$B$340,2,FALSE))</f>
        <v>N11</v>
      </c>
      <c r="C4625" s="149" t="str">
        <f t="shared" si="146"/>
        <v>0011-1005-0012</v>
      </c>
      <c r="D4625" s="134" t="s">
        <v>458</v>
      </c>
      <c r="E4625" s="134" t="s">
        <v>447</v>
      </c>
      <c r="F4625" s="134" t="s">
        <v>452</v>
      </c>
      <c r="G4625" s="134" t="s">
        <v>1023</v>
      </c>
      <c r="H4625" s="134" t="s">
        <v>1023</v>
      </c>
      <c r="I4625" s="134" t="s">
        <v>370</v>
      </c>
      <c r="J4625" s="135">
        <v>59</v>
      </c>
      <c r="K4625" s="135">
        <v>44</v>
      </c>
      <c r="L4625" s="135">
        <v>44</v>
      </c>
      <c r="M4625" s="141" t="str">
        <f t="shared" si="145"/>
        <v>201801</v>
      </c>
    </row>
    <row r="4626" spans="1:13" x14ac:dyDescent="0.25">
      <c r="A4626" s="35" t="str">
        <f>VLOOKUP(B4626,ResCat!$A$2:$B$269,2,FALSE)</f>
        <v>NATPAR</v>
      </c>
      <c r="B4626" s="68" t="str">
        <f>IF(ISNA(VLOOKUP(C4626,COA!$A$2:$B$340,2,FALSE)),"XXX",VLOOKUP(C4626,COA!$A$2:$B$340,2,FALSE))</f>
        <v>N12</v>
      </c>
      <c r="C4626" s="149" t="str">
        <f t="shared" si="146"/>
        <v>0011-1005-0020</v>
      </c>
      <c r="D4626" s="134" t="s">
        <v>458</v>
      </c>
      <c r="E4626" s="134" t="s">
        <v>447</v>
      </c>
      <c r="F4626" s="134" t="s">
        <v>476</v>
      </c>
      <c r="G4626" s="134" t="s">
        <v>337</v>
      </c>
      <c r="H4626" s="134" t="s">
        <v>1023</v>
      </c>
      <c r="I4626" s="134" t="s">
        <v>2</v>
      </c>
      <c r="J4626" s="135">
        <v>50.32</v>
      </c>
      <c r="K4626" s="135">
        <v>50.32</v>
      </c>
      <c r="L4626" s="135">
        <v>45.32</v>
      </c>
      <c r="M4626" s="141" t="str">
        <f t="shared" si="145"/>
        <v>201601</v>
      </c>
    </row>
    <row r="4627" spans="1:13" x14ac:dyDescent="0.25">
      <c r="A4627" s="35" t="str">
        <f>VLOOKUP(B4627,ResCat!$A$2:$B$269,2,FALSE)</f>
        <v>NATPAR</v>
      </c>
      <c r="B4627" s="68" t="str">
        <f>IF(ISNA(VLOOKUP(C4627,COA!$A$2:$B$340,2,FALSE)),"XXX",VLOOKUP(C4627,COA!$A$2:$B$340,2,FALSE))</f>
        <v>N12</v>
      </c>
      <c r="C4627" s="149" t="str">
        <f t="shared" si="146"/>
        <v>0011-1005-0020</v>
      </c>
      <c r="D4627" s="134" t="s">
        <v>458</v>
      </c>
      <c r="E4627" s="134" t="s">
        <v>447</v>
      </c>
      <c r="F4627" s="134" t="s">
        <v>476</v>
      </c>
      <c r="G4627" s="134" t="s">
        <v>320</v>
      </c>
      <c r="H4627" s="134" t="s">
        <v>1023</v>
      </c>
      <c r="I4627" s="134" t="s">
        <v>2</v>
      </c>
      <c r="J4627" s="135">
        <v>-177</v>
      </c>
      <c r="K4627" s="135">
        <v>-190.31</v>
      </c>
      <c r="L4627" s="135">
        <v>-125.00999999999999</v>
      </c>
      <c r="M4627" s="141" t="str">
        <f t="shared" si="145"/>
        <v>201612</v>
      </c>
    </row>
    <row r="4628" spans="1:13" x14ac:dyDescent="0.25">
      <c r="A4628" s="35" t="str">
        <f>VLOOKUP(B4628,ResCat!$A$2:$B$269,2,FALSE)</f>
        <v>NATPAR</v>
      </c>
      <c r="B4628" s="68" t="str">
        <f>IF(ISNA(VLOOKUP(C4628,COA!$A$2:$B$340,2,FALSE)),"XXX",VLOOKUP(C4628,COA!$A$2:$B$340,2,FALSE))</f>
        <v>N12</v>
      </c>
      <c r="C4628" s="149" t="str">
        <f t="shared" si="146"/>
        <v>0011-1005-0020</v>
      </c>
      <c r="D4628" s="134" t="s">
        <v>458</v>
      </c>
      <c r="E4628" s="134" t="s">
        <v>447</v>
      </c>
      <c r="F4628" s="134" t="s">
        <v>476</v>
      </c>
      <c r="G4628" s="134" t="s">
        <v>322</v>
      </c>
      <c r="H4628" s="134" t="s">
        <v>1023</v>
      </c>
      <c r="I4628" s="134" t="s">
        <v>3</v>
      </c>
      <c r="J4628" s="135">
        <v>254.74</v>
      </c>
      <c r="K4628" s="135">
        <v>254.74</v>
      </c>
      <c r="L4628" s="135">
        <v>154.74</v>
      </c>
      <c r="M4628" s="141" t="str">
        <f t="shared" si="145"/>
        <v>201701</v>
      </c>
    </row>
    <row r="4629" spans="1:13" x14ac:dyDescent="0.25">
      <c r="A4629" s="35" t="str">
        <f>VLOOKUP(B4629,ResCat!$A$2:$B$269,2,FALSE)</f>
        <v>NATPAR</v>
      </c>
      <c r="B4629" s="68" t="str">
        <f>IF(ISNA(VLOOKUP(C4629,COA!$A$2:$B$340,2,FALSE)),"XXX",VLOOKUP(C4629,COA!$A$2:$B$340,2,FALSE))</f>
        <v>N12</v>
      </c>
      <c r="C4629" s="149" t="str">
        <f t="shared" si="146"/>
        <v>0011-1005-0020</v>
      </c>
      <c r="D4629" s="134" t="s">
        <v>458</v>
      </c>
      <c r="E4629" s="134" t="s">
        <v>447</v>
      </c>
      <c r="F4629" s="134" t="s">
        <v>476</v>
      </c>
      <c r="G4629" s="134" t="s">
        <v>322</v>
      </c>
      <c r="H4629" s="134" t="s">
        <v>1023</v>
      </c>
      <c r="I4629" s="134" t="s">
        <v>2</v>
      </c>
      <c r="J4629" s="135">
        <v>829</v>
      </c>
      <c r="K4629" s="135">
        <v>147.76999999999998</v>
      </c>
      <c r="L4629" s="135">
        <v>147.76999999999998</v>
      </c>
      <c r="M4629" s="141" t="str">
        <f t="shared" si="145"/>
        <v>201701</v>
      </c>
    </row>
    <row r="4630" spans="1:13" x14ac:dyDescent="0.25">
      <c r="A4630" s="35" t="str">
        <f>VLOOKUP(B4630,ResCat!$A$2:$B$269,2,FALSE)</f>
        <v>NATPAR</v>
      </c>
      <c r="B4630" s="68" t="str">
        <f>IF(ISNA(VLOOKUP(C4630,COA!$A$2:$B$340,2,FALSE)),"XXX",VLOOKUP(C4630,COA!$A$2:$B$340,2,FALSE))</f>
        <v>N12</v>
      </c>
      <c r="C4630" s="149" t="str">
        <f t="shared" si="146"/>
        <v>0011-1005-0020</v>
      </c>
      <c r="D4630" s="134" t="s">
        <v>458</v>
      </c>
      <c r="E4630" s="134" t="s">
        <v>447</v>
      </c>
      <c r="F4630" s="134" t="s">
        <v>476</v>
      </c>
      <c r="G4630" s="134" t="s">
        <v>324</v>
      </c>
      <c r="H4630" s="134" t="s">
        <v>1023</v>
      </c>
      <c r="I4630" s="134" t="s">
        <v>2</v>
      </c>
      <c r="J4630" s="135">
        <v>288</v>
      </c>
      <c r="K4630" s="135">
        <v>258</v>
      </c>
      <c r="L4630" s="135">
        <v>248</v>
      </c>
      <c r="M4630" s="141" t="str">
        <f t="shared" si="145"/>
        <v>201702</v>
      </c>
    </row>
    <row r="4631" spans="1:13" x14ac:dyDescent="0.25">
      <c r="A4631" s="35" t="str">
        <f>VLOOKUP(B4631,ResCat!$A$2:$B$269,2,FALSE)</f>
        <v>NATPAR</v>
      </c>
      <c r="B4631" s="68" t="str">
        <f>IF(ISNA(VLOOKUP(C4631,COA!$A$2:$B$340,2,FALSE)),"XXX",VLOOKUP(C4631,COA!$A$2:$B$340,2,FALSE))</f>
        <v>N12</v>
      </c>
      <c r="C4631" s="149" t="str">
        <f t="shared" si="146"/>
        <v>0011-1005-0020</v>
      </c>
      <c r="D4631" s="134" t="s">
        <v>458</v>
      </c>
      <c r="E4631" s="134" t="s">
        <v>447</v>
      </c>
      <c r="F4631" s="134" t="s">
        <v>476</v>
      </c>
      <c r="G4631" s="134" t="s">
        <v>328</v>
      </c>
      <c r="H4631" s="134" t="s">
        <v>1023</v>
      </c>
      <c r="I4631" s="134" t="s">
        <v>2</v>
      </c>
      <c r="J4631" s="135">
        <v>0</v>
      </c>
      <c r="K4631" s="135">
        <v>6703</v>
      </c>
      <c r="L4631" s="135">
        <v>6703</v>
      </c>
      <c r="M4631" s="141" t="str">
        <f t="shared" si="145"/>
        <v>201704</v>
      </c>
    </row>
    <row r="4632" spans="1:13" x14ac:dyDescent="0.25">
      <c r="A4632" s="35" t="str">
        <f>VLOOKUP(B4632,ResCat!$A$2:$B$269,2,FALSE)</f>
        <v>NATPAR</v>
      </c>
      <c r="B4632" s="68" t="str">
        <f>IF(ISNA(VLOOKUP(C4632,COA!$A$2:$B$340,2,FALSE)),"XXX",VLOOKUP(C4632,COA!$A$2:$B$340,2,FALSE))</f>
        <v>N12</v>
      </c>
      <c r="C4632" s="149" t="str">
        <f t="shared" si="146"/>
        <v>0011-1005-0020</v>
      </c>
      <c r="D4632" s="134" t="s">
        <v>458</v>
      </c>
      <c r="E4632" s="134" t="s">
        <v>447</v>
      </c>
      <c r="F4632" s="134" t="s">
        <v>476</v>
      </c>
      <c r="G4632" s="134" t="s">
        <v>330</v>
      </c>
      <c r="H4632" s="134" t="s">
        <v>1023</v>
      </c>
      <c r="I4632" s="134" t="s">
        <v>2</v>
      </c>
      <c r="J4632" s="135">
        <v>188.98</v>
      </c>
      <c r="K4632" s="135">
        <v>188.98</v>
      </c>
      <c r="L4632" s="135">
        <v>168.98</v>
      </c>
      <c r="M4632" s="141" t="str">
        <f t="shared" si="145"/>
        <v>201705</v>
      </c>
    </row>
    <row r="4633" spans="1:13" x14ac:dyDescent="0.25">
      <c r="A4633" s="35" t="str">
        <f>VLOOKUP(B4633,ResCat!$A$2:$B$269,2,FALSE)</f>
        <v>NATPAR</v>
      </c>
      <c r="B4633" s="68" t="str">
        <f>IF(ISNA(VLOOKUP(C4633,COA!$A$2:$B$340,2,FALSE)),"XXX",VLOOKUP(C4633,COA!$A$2:$B$340,2,FALSE))</f>
        <v>N12</v>
      </c>
      <c r="C4633" s="149" t="str">
        <f t="shared" si="146"/>
        <v>0011-1005-0020</v>
      </c>
      <c r="D4633" s="134" t="s">
        <v>458</v>
      </c>
      <c r="E4633" s="134" t="s">
        <v>447</v>
      </c>
      <c r="F4633" s="134" t="s">
        <v>476</v>
      </c>
      <c r="G4633" s="134" t="s">
        <v>332</v>
      </c>
      <c r="H4633" s="134" t="s">
        <v>1023</v>
      </c>
      <c r="I4633" s="134" t="s">
        <v>2</v>
      </c>
      <c r="J4633" s="135">
        <v>363</v>
      </c>
      <c r="K4633" s="135">
        <v>243.22</v>
      </c>
      <c r="L4633" s="135">
        <v>238.22</v>
      </c>
      <c r="M4633" s="141" t="str">
        <f t="shared" si="145"/>
        <v>201706</v>
      </c>
    </row>
    <row r="4634" spans="1:13" x14ac:dyDescent="0.25">
      <c r="A4634" s="35" t="str">
        <f>VLOOKUP(B4634,ResCat!$A$2:$B$269,2,FALSE)</f>
        <v>NATPAR</v>
      </c>
      <c r="B4634" s="68" t="str">
        <f>IF(ISNA(VLOOKUP(C4634,COA!$A$2:$B$340,2,FALSE)),"XXX",VLOOKUP(C4634,COA!$A$2:$B$340,2,FALSE))</f>
        <v>N12</v>
      </c>
      <c r="C4634" s="149" t="str">
        <f t="shared" si="146"/>
        <v>0011-1005-0020</v>
      </c>
      <c r="D4634" s="134" t="s">
        <v>458</v>
      </c>
      <c r="E4634" s="134" t="s">
        <v>447</v>
      </c>
      <c r="F4634" s="134" t="s">
        <v>476</v>
      </c>
      <c r="G4634" s="134" t="s">
        <v>335</v>
      </c>
      <c r="H4634" s="134" t="s">
        <v>1023</v>
      </c>
      <c r="I4634" s="134" t="s">
        <v>3</v>
      </c>
      <c r="J4634" s="135">
        <v>1788.64</v>
      </c>
      <c r="K4634" s="135">
        <v>239.35</v>
      </c>
      <c r="L4634" s="135">
        <v>119.67</v>
      </c>
      <c r="M4634" s="141" t="str">
        <f t="shared" si="145"/>
        <v>201707</v>
      </c>
    </row>
    <row r="4635" spans="1:13" x14ac:dyDescent="0.25">
      <c r="A4635" s="35" t="str">
        <f>VLOOKUP(B4635,ResCat!$A$2:$B$269,2,FALSE)</f>
        <v>NATPAR</v>
      </c>
      <c r="B4635" s="68" t="str">
        <f>IF(ISNA(VLOOKUP(C4635,COA!$A$2:$B$340,2,FALSE)),"XXX",VLOOKUP(C4635,COA!$A$2:$B$340,2,FALSE))</f>
        <v>N12</v>
      </c>
      <c r="C4635" s="149" t="str">
        <f t="shared" si="146"/>
        <v>0011-1005-0020</v>
      </c>
      <c r="D4635" s="134" t="s">
        <v>458</v>
      </c>
      <c r="E4635" s="134" t="s">
        <v>447</v>
      </c>
      <c r="F4635" s="134" t="s">
        <v>476</v>
      </c>
      <c r="G4635" s="134" t="s">
        <v>335</v>
      </c>
      <c r="H4635" s="134" t="s">
        <v>1023</v>
      </c>
      <c r="I4635" s="134" t="s">
        <v>1</v>
      </c>
      <c r="J4635" s="135">
        <v>73.95</v>
      </c>
      <c r="K4635" s="135">
        <v>26.479999999999997</v>
      </c>
      <c r="L4635" s="135">
        <v>26.479999999999997</v>
      </c>
      <c r="M4635" s="141" t="str">
        <f t="shared" si="145"/>
        <v>201707</v>
      </c>
    </row>
    <row r="4636" spans="1:13" x14ac:dyDescent="0.25">
      <c r="A4636" s="35" t="str">
        <f>VLOOKUP(B4636,ResCat!$A$2:$B$269,2,FALSE)</f>
        <v>NATPAR</v>
      </c>
      <c r="B4636" s="68" t="str">
        <f>IF(ISNA(VLOOKUP(C4636,COA!$A$2:$B$340,2,FALSE)),"XXX",VLOOKUP(C4636,COA!$A$2:$B$340,2,FALSE))</f>
        <v>N12</v>
      </c>
      <c r="C4636" s="149" t="str">
        <f t="shared" si="146"/>
        <v>0011-1005-0020</v>
      </c>
      <c r="D4636" s="134" t="s">
        <v>458</v>
      </c>
      <c r="E4636" s="134" t="s">
        <v>447</v>
      </c>
      <c r="F4636" s="134" t="s">
        <v>476</v>
      </c>
      <c r="G4636" s="134" t="s">
        <v>4</v>
      </c>
      <c r="H4636" s="134" t="s">
        <v>1023</v>
      </c>
      <c r="I4636" s="134" t="s">
        <v>3</v>
      </c>
      <c r="J4636" s="135">
        <v>3339.4700000000003</v>
      </c>
      <c r="K4636" s="135">
        <v>1038.42</v>
      </c>
      <c r="L4636" s="135">
        <v>837.66</v>
      </c>
      <c r="M4636" s="141" t="str">
        <f t="shared" si="145"/>
        <v>201708</v>
      </c>
    </row>
    <row r="4637" spans="1:13" x14ac:dyDescent="0.25">
      <c r="A4637" s="35" t="str">
        <f>VLOOKUP(B4637,ResCat!$A$2:$B$269,2,FALSE)</f>
        <v>NATPAR</v>
      </c>
      <c r="B4637" s="68" t="str">
        <f>IF(ISNA(VLOOKUP(C4637,COA!$A$2:$B$340,2,FALSE)),"XXX",VLOOKUP(C4637,COA!$A$2:$B$340,2,FALSE))</f>
        <v>N12</v>
      </c>
      <c r="C4637" s="149" t="str">
        <f t="shared" si="146"/>
        <v>0011-1005-0020</v>
      </c>
      <c r="D4637" s="134" t="s">
        <v>458</v>
      </c>
      <c r="E4637" s="134" t="s">
        <v>447</v>
      </c>
      <c r="F4637" s="134" t="s">
        <v>476</v>
      </c>
      <c r="G4637" s="134" t="s">
        <v>4</v>
      </c>
      <c r="H4637" s="134" t="s">
        <v>1023</v>
      </c>
      <c r="I4637" s="134" t="s">
        <v>2</v>
      </c>
      <c r="J4637" s="135">
        <v>8548.9199999999983</v>
      </c>
      <c r="K4637" s="135">
        <v>8548.9199999999983</v>
      </c>
      <c r="L4637" s="135">
        <v>8548.9199999999983</v>
      </c>
      <c r="M4637" s="141" t="str">
        <f t="shared" si="145"/>
        <v>201708</v>
      </c>
    </row>
    <row r="4638" spans="1:13" x14ac:dyDescent="0.25">
      <c r="A4638" s="35" t="str">
        <f>VLOOKUP(B4638,ResCat!$A$2:$B$269,2,FALSE)</f>
        <v>NATPAR</v>
      </c>
      <c r="B4638" s="68" t="str">
        <f>IF(ISNA(VLOOKUP(C4638,COA!$A$2:$B$340,2,FALSE)),"XXX",VLOOKUP(C4638,COA!$A$2:$B$340,2,FALSE))</f>
        <v>N12</v>
      </c>
      <c r="C4638" s="149" t="str">
        <f t="shared" si="146"/>
        <v>0011-1005-0020</v>
      </c>
      <c r="D4638" s="134" t="s">
        <v>458</v>
      </c>
      <c r="E4638" s="134" t="s">
        <v>447</v>
      </c>
      <c r="F4638" s="134" t="s">
        <v>476</v>
      </c>
      <c r="G4638" s="134" t="s">
        <v>511</v>
      </c>
      <c r="H4638" s="134" t="s">
        <v>1023</v>
      </c>
      <c r="I4638" s="134" t="s">
        <v>3</v>
      </c>
      <c r="J4638" s="135">
        <v>2245.59</v>
      </c>
      <c r="K4638" s="135">
        <v>480.38000000000005</v>
      </c>
      <c r="L4638" s="135">
        <v>332.32000000000005</v>
      </c>
      <c r="M4638" s="141" t="str">
        <f t="shared" si="145"/>
        <v>201709</v>
      </c>
    </row>
    <row r="4639" spans="1:13" x14ac:dyDescent="0.25">
      <c r="A4639" s="35" t="str">
        <f>VLOOKUP(B4639,ResCat!$A$2:$B$269,2,FALSE)</f>
        <v>NATPAR</v>
      </c>
      <c r="B4639" s="68" t="str">
        <f>IF(ISNA(VLOOKUP(C4639,COA!$A$2:$B$340,2,FALSE)),"XXX",VLOOKUP(C4639,COA!$A$2:$B$340,2,FALSE))</f>
        <v>N12</v>
      </c>
      <c r="C4639" s="149" t="str">
        <f t="shared" si="146"/>
        <v>0011-1005-0020</v>
      </c>
      <c r="D4639" s="134" t="s">
        <v>458</v>
      </c>
      <c r="E4639" s="134" t="s">
        <v>447</v>
      </c>
      <c r="F4639" s="134" t="s">
        <v>476</v>
      </c>
      <c r="G4639" s="134" t="s">
        <v>511</v>
      </c>
      <c r="H4639" s="134" t="s">
        <v>1023</v>
      </c>
      <c r="I4639" s="134" t="s">
        <v>2</v>
      </c>
      <c r="J4639" s="135">
        <v>1039.8700000000001</v>
      </c>
      <c r="K4639" s="135">
        <v>929.77</v>
      </c>
      <c r="L4639" s="135">
        <v>904.76999999999987</v>
      </c>
      <c r="M4639" s="141" t="str">
        <f t="shared" si="145"/>
        <v>201709</v>
      </c>
    </row>
    <row r="4640" spans="1:13" x14ac:dyDescent="0.25">
      <c r="A4640" s="35" t="str">
        <f>VLOOKUP(B4640,ResCat!$A$2:$B$269,2,FALSE)</f>
        <v>NATPAR</v>
      </c>
      <c r="B4640" s="68" t="str">
        <f>IF(ISNA(VLOOKUP(C4640,COA!$A$2:$B$340,2,FALSE)),"XXX",VLOOKUP(C4640,COA!$A$2:$B$340,2,FALSE))</f>
        <v>N12</v>
      </c>
      <c r="C4640" s="149" t="str">
        <f t="shared" si="146"/>
        <v>0011-1005-0020</v>
      </c>
      <c r="D4640" s="134" t="s">
        <v>458</v>
      </c>
      <c r="E4640" s="134" t="s">
        <v>447</v>
      </c>
      <c r="F4640" s="134" t="s">
        <v>476</v>
      </c>
      <c r="G4640" s="134" t="s">
        <v>969</v>
      </c>
      <c r="H4640" s="134" t="s">
        <v>1023</v>
      </c>
      <c r="I4640" s="134" t="s">
        <v>3</v>
      </c>
      <c r="J4640" s="135">
        <v>1874.23</v>
      </c>
      <c r="K4640" s="135">
        <v>324.94</v>
      </c>
      <c r="L4640" s="135">
        <v>167</v>
      </c>
      <c r="M4640" s="141" t="str">
        <f t="shared" si="145"/>
        <v>201710</v>
      </c>
    </row>
    <row r="4641" spans="1:13" x14ac:dyDescent="0.25">
      <c r="A4641" s="35" t="str">
        <f>VLOOKUP(B4641,ResCat!$A$2:$B$269,2,FALSE)</f>
        <v>NATPAR</v>
      </c>
      <c r="B4641" s="68" t="str">
        <f>IF(ISNA(VLOOKUP(C4641,COA!$A$2:$B$340,2,FALSE)),"XXX",VLOOKUP(C4641,COA!$A$2:$B$340,2,FALSE))</f>
        <v>N12</v>
      </c>
      <c r="C4641" s="149" t="str">
        <f t="shared" si="146"/>
        <v>0011-1005-0020</v>
      </c>
      <c r="D4641" s="134" t="s">
        <v>458</v>
      </c>
      <c r="E4641" s="134" t="s">
        <v>447</v>
      </c>
      <c r="F4641" s="134" t="s">
        <v>476</v>
      </c>
      <c r="G4641" s="134" t="s">
        <v>969</v>
      </c>
      <c r="H4641" s="134" t="s">
        <v>1023</v>
      </c>
      <c r="I4641" s="134" t="s">
        <v>0</v>
      </c>
      <c r="J4641" s="135">
        <v>0</v>
      </c>
      <c r="K4641" s="135">
        <v>4716.0000000000009</v>
      </c>
      <c r="L4641" s="135">
        <v>4716.0000000000009</v>
      </c>
      <c r="M4641" s="141" t="str">
        <f t="shared" si="145"/>
        <v>201710</v>
      </c>
    </row>
    <row r="4642" spans="1:13" x14ac:dyDescent="0.25">
      <c r="A4642" s="35" t="str">
        <f>VLOOKUP(B4642,ResCat!$A$2:$B$269,2,FALSE)</f>
        <v>NATPAR</v>
      </c>
      <c r="B4642" s="68" t="str">
        <f>IF(ISNA(VLOOKUP(C4642,COA!$A$2:$B$340,2,FALSE)),"XXX",VLOOKUP(C4642,COA!$A$2:$B$340,2,FALSE))</f>
        <v>N12</v>
      </c>
      <c r="C4642" s="149" t="str">
        <f t="shared" si="146"/>
        <v>0011-1005-0020</v>
      </c>
      <c r="D4642" s="134" t="s">
        <v>458</v>
      </c>
      <c r="E4642" s="134" t="s">
        <v>447</v>
      </c>
      <c r="F4642" s="134" t="s">
        <v>476</v>
      </c>
      <c r="G4642" s="134" t="s">
        <v>969</v>
      </c>
      <c r="H4642" s="134" t="s">
        <v>1023</v>
      </c>
      <c r="I4642" s="134" t="s">
        <v>2</v>
      </c>
      <c r="J4642" s="135">
        <v>431.08</v>
      </c>
      <c r="K4642" s="135">
        <v>397.94</v>
      </c>
      <c r="L4642" s="135">
        <v>377.94</v>
      </c>
      <c r="M4642" s="141" t="str">
        <f t="shared" si="145"/>
        <v>201710</v>
      </c>
    </row>
    <row r="4643" spans="1:13" x14ac:dyDescent="0.25">
      <c r="A4643" s="35" t="str">
        <f>VLOOKUP(B4643,ResCat!$A$2:$B$269,2,FALSE)</f>
        <v>NATPAR</v>
      </c>
      <c r="B4643" s="68" t="str">
        <f>IF(ISNA(VLOOKUP(C4643,COA!$A$2:$B$340,2,FALSE)),"XXX",VLOOKUP(C4643,COA!$A$2:$B$340,2,FALSE))</f>
        <v>N12</v>
      </c>
      <c r="C4643" s="149" t="str">
        <f t="shared" si="146"/>
        <v>0011-1005-0020</v>
      </c>
      <c r="D4643" s="134" t="s">
        <v>458</v>
      </c>
      <c r="E4643" s="134" t="s">
        <v>447</v>
      </c>
      <c r="F4643" s="134" t="s">
        <v>476</v>
      </c>
      <c r="G4643" s="134" t="s">
        <v>969</v>
      </c>
      <c r="H4643" s="134" t="s">
        <v>1023</v>
      </c>
      <c r="I4643" s="134" t="s">
        <v>1</v>
      </c>
      <c r="J4643" s="135">
        <v>-1474</v>
      </c>
      <c r="K4643" s="135">
        <v>0</v>
      </c>
      <c r="L4643" s="135">
        <v>0</v>
      </c>
      <c r="M4643" s="141" t="str">
        <f t="shared" si="145"/>
        <v>201710</v>
      </c>
    </row>
    <row r="4644" spans="1:13" x14ac:dyDescent="0.25">
      <c r="A4644" s="35" t="str">
        <f>VLOOKUP(B4644,ResCat!$A$2:$B$269,2,FALSE)</f>
        <v>NATPAR</v>
      </c>
      <c r="B4644" s="68" t="str">
        <f>IF(ISNA(VLOOKUP(C4644,COA!$A$2:$B$340,2,FALSE)),"XXX",VLOOKUP(C4644,COA!$A$2:$B$340,2,FALSE))</f>
        <v>N12</v>
      </c>
      <c r="C4644" s="149" t="str">
        <f t="shared" si="146"/>
        <v>0011-1005-0020</v>
      </c>
      <c r="D4644" s="134" t="s">
        <v>458</v>
      </c>
      <c r="E4644" s="134" t="s">
        <v>447</v>
      </c>
      <c r="F4644" s="134" t="s">
        <v>476</v>
      </c>
      <c r="G4644" s="134" t="s">
        <v>961</v>
      </c>
      <c r="H4644" s="134" t="s">
        <v>1023</v>
      </c>
      <c r="I4644" s="134" t="s">
        <v>3</v>
      </c>
      <c r="J4644" s="135">
        <v>3708.64</v>
      </c>
      <c r="K4644" s="135">
        <v>1844.5000000000002</v>
      </c>
      <c r="L4644" s="135">
        <v>1624.8200000000004</v>
      </c>
      <c r="M4644" s="141" t="str">
        <f t="shared" si="145"/>
        <v>201711</v>
      </c>
    </row>
    <row r="4645" spans="1:13" x14ac:dyDescent="0.25">
      <c r="A4645" s="35" t="str">
        <f>VLOOKUP(B4645,ResCat!$A$2:$B$269,2,FALSE)</f>
        <v>NATPAR</v>
      </c>
      <c r="B4645" s="68" t="str">
        <f>IF(ISNA(VLOOKUP(C4645,COA!$A$2:$B$340,2,FALSE)),"XXX",VLOOKUP(C4645,COA!$A$2:$B$340,2,FALSE))</f>
        <v>N12</v>
      </c>
      <c r="C4645" s="149" t="str">
        <f t="shared" si="146"/>
        <v>0011-1005-0020</v>
      </c>
      <c r="D4645" s="134" t="s">
        <v>458</v>
      </c>
      <c r="E4645" s="134" t="s">
        <v>447</v>
      </c>
      <c r="F4645" s="134" t="s">
        <v>476</v>
      </c>
      <c r="G4645" s="134" t="s">
        <v>961</v>
      </c>
      <c r="H4645" s="134" t="s">
        <v>1023</v>
      </c>
      <c r="I4645" s="134" t="s">
        <v>2</v>
      </c>
      <c r="J4645" s="135">
        <v>3918.57</v>
      </c>
      <c r="K4645" s="135">
        <v>2268.6799999999998</v>
      </c>
      <c r="L4645" s="135">
        <v>2233.6799999999998</v>
      </c>
      <c r="M4645" s="141" t="str">
        <f t="shared" si="145"/>
        <v>201711</v>
      </c>
    </row>
    <row r="4646" spans="1:13" x14ac:dyDescent="0.25">
      <c r="A4646" s="35" t="str">
        <f>VLOOKUP(B4646,ResCat!$A$2:$B$269,2,FALSE)</f>
        <v>NATPAR</v>
      </c>
      <c r="B4646" s="68" t="str">
        <f>IF(ISNA(VLOOKUP(C4646,COA!$A$2:$B$340,2,FALSE)),"XXX",VLOOKUP(C4646,COA!$A$2:$B$340,2,FALSE))</f>
        <v>N12</v>
      </c>
      <c r="C4646" s="149" t="str">
        <f t="shared" si="146"/>
        <v>0011-1005-0020</v>
      </c>
      <c r="D4646" s="134" t="s">
        <v>458</v>
      </c>
      <c r="E4646" s="134" t="s">
        <v>447</v>
      </c>
      <c r="F4646" s="134" t="s">
        <v>476</v>
      </c>
      <c r="G4646" s="134" t="s">
        <v>961</v>
      </c>
      <c r="H4646" s="134" t="s">
        <v>1023</v>
      </c>
      <c r="I4646" s="134" t="s">
        <v>1</v>
      </c>
      <c r="J4646" s="135">
        <v>3905.03</v>
      </c>
      <c r="K4646" s="135">
        <v>859.88</v>
      </c>
      <c r="L4646" s="135">
        <v>759.88</v>
      </c>
      <c r="M4646" s="141" t="str">
        <f t="shared" si="145"/>
        <v>201711</v>
      </c>
    </row>
    <row r="4647" spans="1:13" x14ac:dyDescent="0.25">
      <c r="A4647" s="35" t="str">
        <f>VLOOKUP(B4647,ResCat!$A$2:$B$269,2,FALSE)</f>
        <v>NATPAR</v>
      </c>
      <c r="B4647" s="68" t="str">
        <f>IF(ISNA(VLOOKUP(C4647,COA!$A$2:$B$340,2,FALSE)),"XXX",VLOOKUP(C4647,COA!$A$2:$B$340,2,FALSE))</f>
        <v>N12</v>
      </c>
      <c r="C4647" s="149" t="str">
        <f t="shared" si="146"/>
        <v>0011-1005-0020</v>
      </c>
      <c r="D4647" s="134" t="s">
        <v>458</v>
      </c>
      <c r="E4647" s="134" t="s">
        <v>447</v>
      </c>
      <c r="F4647" s="134" t="s">
        <v>476</v>
      </c>
      <c r="G4647" s="134" t="s">
        <v>970</v>
      </c>
      <c r="H4647" s="134" t="s">
        <v>1023</v>
      </c>
      <c r="I4647" s="134" t="s">
        <v>3</v>
      </c>
      <c r="J4647" s="135">
        <v>6518.9699999999993</v>
      </c>
      <c r="K4647" s="135">
        <v>1978.14</v>
      </c>
      <c r="L4647" s="135">
        <v>1858.4600000000005</v>
      </c>
      <c r="M4647" s="141" t="str">
        <f t="shared" si="145"/>
        <v>201712</v>
      </c>
    </row>
    <row r="4648" spans="1:13" x14ac:dyDescent="0.25">
      <c r="A4648" s="35" t="str">
        <f>VLOOKUP(B4648,ResCat!$A$2:$B$269,2,FALSE)</f>
        <v>NATPAR</v>
      </c>
      <c r="B4648" s="68" t="str">
        <f>IF(ISNA(VLOOKUP(C4648,COA!$A$2:$B$340,2,FALSE)),"XXX",VLOOKUP(C4648,COA!$A$2:$B$340,2,FALSE))</f>
        <v>N12</v>
      </c>
      <c r="C4648" s="149" t="str">
        <f t="shared" si="146"/>
        <v>0011-1005-0020</v>
      </c>
      <c r="D4648" s="134" t="s">
        <v>458</v>
      </c>
      <c r="E4648" s="134" t="s">
        <v>447</v>
      </c>
      <c r="F4648" s="134" t="s">
        <v>476</v>
      </c>
      <c r="G4648" s="134" t="s">
        <v>970</v>
      </c>
      <c r="H4648" s="134" t="s">
        <v>1023</v>
      </c>
      <c r="I4648" s="134" t="s">
        <v>368</v>
      </c>
      <c r="J4648" s="135">
        <v>45</v>
      </c>
      <c r="K4648" s="135">
        <v>21</v>
      </c>
      <c r="L4648" s="135">
        <v>21</v>
      </c>
      <c r="M4648" s="141" t="str">
        <f t="shared" si="145"/>
        <v>201712</v>
      </c>
    </row>
    <row r="4649" spans="1:13" x14ac:dyDescent="0.25">
      <c r="A4649" s="35" t="str">
        <f>VLOOKUP(B4649,ResCat!$A$2:$B$269,2,FALSE)</f>
        <v>NATPAR</v>
      </c>
      <c r="B4649" s="68" t="str">
        <f>IF(ISNA(VLOOKUP(C4649,COA!$A$2:$B$340,2,FALSE)),"XXX",VLOOKUP(C4649,COA!$A$2:$B$340,2,FALSE))</f>
        <v>N12</v>
      </c>
      <c r="C4649" s="149" t="str">
        <f t="shared" si="146"/>
        <v>0011-1005-0020</v>
      </c>
      <c r="D4649" s="134" t="s">
        <v>458</v>
      </c>
      <c r="E4649" s="134" t="s">
        <v>447</v>
      </c>
      <c r="F4649" s="134" t="s">
        <v>476</v>
      </c>
      <c r="G4649" s="134" t="s">
        <v>970</v>
      </c>
      <c r="H4649" s="134" t="s">
        <v>1023</v>
      </c>
      <c r="I4649" s="134" t="s">
        <v>0</v>
      </c>
      <c r="J4649" s="135">
        <v>97609.800000000017</v>
      </c>
      <c r="K4649" s="135">
        <v>11145</v>
      </c>
      <c r="L4649" s="135">
        <v>11145</v>
      </c>
      <c r="M4649" s="141" t="str">
        <f t="shared" si="145"/>
        <v>201712</v>
      </c>
    </row>
    <row r="4650" spans="1:13" x14ac:dyDescent="0.25">
      <c r="A4650" s="35" t="str">
        <f>VLOOKUP(B4650,ResCat!$A$2:$B$269,2,FALSE)</f>
        <v>NATPAR</v>
      </c>
      <c r="B4650" s="68" t="str">
        <f>IF(ISNA(VLOOKUP(C4650,COA!$A$2:$B$340,2,FALSE)),"XXX",VLOOKUP(C4650,COA!$A$2:$B$340,2,FALSE))</f>
        <v>N12</v>
      </c>
      <c r="C4650" s="149" t="str">
        <f t="shared" si="146"/>
        <v>0011-1005-0020</v>
      </c>
      <c r="D4650" s="134" t="s">
        <v>458</v>
      </c>
      <c r="E4650" s="134" t="s">
        <v>447</v>
      </c>
      <c r="F4650" s="134" t="s">
        <v>476</v>
      </c>
      <c r="G4650" s="134" t="s">
        <v>970</v>
      </c>
      <c r="H4650" s="134" t="s">
        <v>1023</v>
      </c>
      <c r="I4650" s="134" t="s">
        <v>2</v>
      </c>
      <c r="J4650" s="135">
        <v>12235.52</v>
      </c>
      <c r="K4650" s="135">
        <v>5265.7699999999995</v>
      </c>
      <c r="L4650" s="135">
        <v>5195.7699999999995</v>
      </c>
      <c r="M4650" s="141" t="str">
        <f t="shared" si="145"/>
        <v>201712</v>
      </c>
    </row>
    <row r="4651" spans="1:13" x14ac:dyDescent="0.25">
      <c r="A4651" s="35" t="str">
        <f>VLOOKUP(B4651,ResCat!$A$2:$B$269,2,FALSE)</f>
        <v>NATPAR</v>
      </c>
      <c r="B4651" s="68" t="str">
        <f>IF(ISNA(VLOOKUP(C4651,COA!$A$2:$B$340,2,FALSE)),"XXX",VLOOKUP(C4651,COA!$A$2:$B$340,2,FALSE))</f>
        <v>N12</v>
      </c>
      <c r="C4651" s="149" t="str">
        <f t="shared" si="146"/>
        <v>0011-1005-0020</v>
      </c>
      <c r="D4651" s="134" t="s">
        <v>458</v>
      </c>
      <c r="E4651" s="134" t="s">
        <v>447</v>
      </c>
      <c r="F4651" s="134" t="s">
        <v>476</v>
      </c>
      <c r="G4651" s="134" t="s">
        <v>1023</v>
      </c>
      <c r="H4651" s="134" t="s">
        <v>1023</v>
      </c>
      <c r="I4651" s="134" t="s">
        <v>3</v>
      </c>
      <c r="J4651" s="135">
        <v>6852.079999999999</v>
      </c>
      <c r="K4651" s="135">
        <v>2778.6299999999992</v>
      </c>
      <c r="L4651" s="135">
        <v>2765.6299999999992</v>
      </c>
      <c r="M4651" s="141" t="str">
        <f t="shared" si="145"/>
        <v>201801</v>
      </c>
    </row>
    <row r="4652" spans="1:13" x14ac:dyDescent="0.25">
      <c r="A4652" s="35" t="str">
        <f>VLOOKUP(B4652,ResCat!$A$2:$B$269,2,FALSE)</f>
        <v>NATPAR</v>
      </c>
      <c r="B4652" s="68" t="str">
        <f>IF(ISNA(VLOOKUP(C4652,COA!$A$2:$B$340,2,FALSE)),"XXX",VLOOKUP(C4652,COA!$A$2:$B$340,2,FALSE))</f>
        <v>N12</v>
      </c>
      <c r="C4652" s="149" t="str">
        <f t="shared" si="146"/>
        <v>0011-1005-0020</v>
      </c>
      <c r="D4652" s="134" t="s">
        <v>458</v>
      </c>
      <c r="E4652" s="134" t="s">
        <v>447</v>
      </c>
      <c r="F4652" s="134" t="s">
        <v>476</v>
      </c>
      <c r="G4652" s="134" t="s">
        <v>1023</v>
      </c>
      <c r="H4652" s="134" t="s">
        <v>1023</v>
      </c>
      <c r="I4652" s="134" t="s">
        <v>2</v>
      </c>
      <c r="J4652" s="135">
        <v>7718.29</v>
      </c>
      <c r="K4652" s="135">
        <v>5562.32</v>
      </c>
      <c r="L4652" s="135">
        <v>5437.32</v>
      </c>
      <c r="M4652" s="141" t="str">
        <f t="shared" si="145"/>
        <v>201801</v>
      </c>
    </row>
    <row r="4653" spans="1:13" x14ac:dyDescent="0.25">
      <c r="A4653" s="35" t="str">
        <f>VLOOKUP(B4653,ResCat!$A$2:$B$269,2,FALSE)</f>
        <v>HMOLG</v>
      </c>
      <c r="B4653" s="68" t="str">
        <f>IF(ISNA(VLOOKUP(C4653,COA!$A$2:$B$340,2,FALSE)),"XXX",VLOOKUP(C4653,COA!$A$2:$B$340,2,FALSE))</f>
        <v>L13</v>
      </c>
      <c r="C4653" s="149" t="str">
        <f t="shared" si="146"/>
        <v>0011-1006-0012</v>
      </c>
      <c r="D4653" s="134" t="s">
        <v>458</v>
      </c>
      <c r="E4653" s="134" t="s">
        <v>456</v>
      </c>
      <c r="F4653" s="134" t="s">
        <v>452</v>
      </c>
      <c r="G4653" s="134" t="s">
        <v>1047</v>
      </c>
      <c r="H4653" s="134" t="s">
        <v>1023</v>
      </c>
      <c r="I4653" s="134" t="s">
        <v>3</v>
      </c>
      <c r="J4653" s="135">
        <v>299</v>
      </c>
      <c r="K4653" s="135">
        <v>165.04</v>
      </c>
      <c r="L4653" s="135">
        <v>165.04</v>
      </c>
      <c r="M4653" s="141" t="str">
        <f t="shared" si="145"/>
        <v>201601</v>
      </c>
    </row>
    <row r="4654" spans="1:13" x14ac:dyDescent="0.25">
      <c r="A4654" s="35" t="str">
        <f>VLOOKUP(B4654,ResCat!$A$2:$B$269,2,FALSE)</f>
        <v>HMOLG</v>
      </c>
      <c r="B4654" s="68" t="str">
        <f>IF(ISNA(VLOOKUP(C4654,COA!$A$2:$B$340,2,FALSE)),"XXX",VLOOKUP(C4654,COA!$A$2:$B$340,2,FALSE))</f>
        <v>L13</v>
      </c>
      <c r="C4654" s="149" t="str">
        <f t="shared" si="146"/>
        <v>0011-1006-0012</v>
      </c>
      <c r="D4654" s="134" t="s">
        <v>458</v>
      </c>
      <c r="E4654" s="134" t="s">
        <v>456</v>
      </c>
      <c r="F4654" s="134" t="s">
        <v>452</v>
      </c>
      <c r="G4654" s="134" t="s">
        <v>1034</v>
      </c>
      <c r="H4654" s="134" t="s">
        <v>1023</v>
      </c>
      <c r="I4654" s="134" t="s">
        <v>3</v>
      </c>
      <c r="J4654" s="135">
        <v>300</v>
      </c>
      <c r="K4654" s="135">
        <v>165.04</v>
      </c>
      <c r="L4654" s="135">
        <v>165.04</v>
      </c>
      <c r="M4654" s="141" t="str">
        <f t="shared" si="145"/>
        <v>201601</v>
      </c>
    </row>
    <row r="4655" spans="1:13" x14ac:dyDescent="0.25">
      <c r="A4655" s="35" t="str">
        <f>VLOOKUP(B4655,ResCat!$A$2:$B$269,2,FALSE)</f>
        <v>HMOLG</v>
      </c>
      <c r="B4655" s="68" t="str">
        <f>IF(ISNA(VLOOKUP(C4655,COA!$A$2:$B$340,2,FALSE)),"XXX",VLOOKUP(C4655,COA!$A$2:$B$340,2,FALSE))</f>
        <v>L13</v>
      </c>
      <c r="C4655" s="149" t="str">
        <f t="shared" si="146"/>
        <v>0011-1006-0012</v>
      </c>
      <c r="D4655" s="134" t="s">
        <v>458</v>
      </c>
      <c r="E4655" s="134" t="s">
        <v>456</v>
      </c>
      <c r="F4655" s="134" t="s">
        <v>452</v>
      </c>
      <c r="G4655" s="134" t="s">
        <v>367</v>
      </c>
      <c r="H4655" s="134" t="s">
        <v>1023</v>
      </c>
      <c r="I4655" s="134" t="s">
        <v>3</v>
      </c>
      <c r="J4655" s="135">
        <v>299.99</v>
      </c>
      <c r="K4655" s="135">
        <v>165.04</v>
      </c>
      <c r="L4655" s="135">
        <v>165.04</v>
      </c>
      <c r="M4655" s="141" t="str">
        <f t="shared" si="145"/>
        <v>201601</v>
      </c>
    </row>
    <row r="4656" spans="1:13" x14ac:dyDescent="0.25">
      <c r="A4656" s="35" t="str">
        <f>VLOOKUP(B4656,ResCat!$A$2:$B$269,2,FALSE)</f>
        <v>HMOLG</v>
      </c>
      <c r="B4656" s="68" t="str">
        <f>IF(ISNA(VLOOKUP(C4656,COA!$A$2:$B$340,2,FALSE)),"XXX",VLOOKUP(C4656,COA!$A$2:$B$340,2,FALSE))</f>
        <v>L13</v>
      </c>
      <c r="C4656" s="149" t="str">
        <f t="shared" si="146"/>
        <v>0011-1006-0012</v>
      </c>
      <c r="D4656" s="134" t="s">
        <v>458</v>
      </c>
      <c r="E4656" s="134" t="s">
        <v>456</v>
      </c>
      <c r="F4656" s="134" t="s">
        <v>452</v>
      </c>
      <c r="G4656" s="134" t="s">
        <v>1037</v>
      </c>
      <c r="H4656" s="134" t="s">
        <v>1023</v>
      </c>
      <c r="I4656" s="134" t="s">
        <v>3</v>
      </c>
      <c r="J4656" s="135">
        <v>599.98</v>
      </c>
      <c r="K4656" s="135">
        <v>330.08</v>
      </c>
      <c r="L4656" s="135">
        <v>330.08</v>
      </c>
      <c r="M4656" s="141" t="str">
        <f t="shared" si="145"/>
        <v>201601</v>
      </c>
    </row>
    <row r="4657" spans="1:13" x14ac:dyDescent="0.25">
      <c r="A4657" s="35" t="str">
        <f>VLOOKUP(B4657,ResCat!$A$2:$B$269,2,FALSE)</f>
        <v>HMOLG</v>
      </c>
      <c r="B4657" s="68" t="str">
        <f>IF(ISNA(VLOOKUP(C4657,COA!$A$2:$B$340,2,FALSE)),"XXX",VLOOKUP(C4657,COA!$A$2:$B$340,2,FALSE))</f>
        <v>L13</v>
      </c>
      <c r="C4657" s="149" t="str">
        <f t="shared" si="146"/>
        <v>0011-1006-0012</v>
      </c>
      <c r="D4657" s="134" t="s">
        <v>458</v>
      </c>
      <c r="E4657" s="134" t="s">
        <v>456</v>
      </c>
      <c r="F4657" s="134" t="s">
        <v>452</v>
      </c>
      <c r="G4657" s="134" t="s">
        <v>1035</v>
      </c>
      <c r="H4657" s="134" t="s">
        <v>1023</v>
      </c>
      <c r="I4657" s="134" t="s">
        <v>3</v>
      </c>
      <c r="J4657" s="135">
        <v>299.99</v>
      </c>
      <c r="K4657" s="135">
        <v>165.04</v>
      </c>
      <c r="L4657" s="135">
        <v>165.04</v>
      </c>
      <c r="M4657" s="141" t="str">
        <f t="shared" si="145"/>
        <v>201601</v>
      </c>
    </row>
    <row r="4658" spans="1:13" x14ac:dyDescent="0.25">
      <c r="A4658" s="35" t="str">
        <f>VLOOKUP(B4658,ResCat!$A$2:$B$269,2,FALSE)</f>
        <v>HMOLG</v>
      </c>
      <c r="B4658" s="68" t="str">
        <f>IF(ISNA(VLOOKUP(C4658,COA!$A$2:$B$340,2,FALSE)),"XXX",VLOOKUP(C4658,COA!$A$2:$B$340,2,FALSE))</f>
        <v>L13</v>
      </c>
      <c r="C4658" s="149" t="str">
        <f t="shared" si="146"/>
        <v>0011-1006-0012</v>
      </c>
      <c r="D4658" s="134" t="s">
        <v>458</v>
      </c>
      <c r="E4658" s="134" t="s">
        <v>456</v>
      </c>
      <c r="F4658" s="134" t="s">
        <v>452</v>
      </c>
      <c r="G4658" s="134" t="s">
        <v>1035</v>
      </c>
      <c r="H4658" s="134" t="s">
        <v>1023</v>
      </c>
      <c r="I4658" s="134" t="s">
        <v>2</v>
      </c>
      <c r="J4658" s="135">
        <v>-300</v>
      </c>
      <c r="K4658" s="135">
        <v>-204.48</v>
      </c>
      <c r="L4658" s="135">
        <v>-204.48</v>
      </c>
      <c r="M4658" s="141" t="str">
        <f t="shared" si="145"/>
        <v>201601</v>
      </c>
    </row>
    <row r="4659" spans="1:13" x14ac:dyDescent="0.25">
      <c r="A4659" s="35" t="str">
        <f>VLOOKUP(B4659,ResCat!$A$2:$B$269,2,FALSE)</f>
        <v>HMOLG</v>
      </c>
      <c r="B4659" s="68" t="str">
        <f>IF(ISNA(VLOOKUP(C4659,COA!$A$2:$B$340,2,FALSE)),"XXX",VLOOKUP(C4659,COA!$A$2:$B$340,2,FALSE))</f>
        <v>L13</v>
      </c>
      <c r="C4659" s="149" t="str">
        <f t="shared" si="146"/>
        <v>0011-1006-0012</v>
      </c>
      <c r="D4659" s="134" t="s">
        <v>458</v>
      </c>
      <c r="E4659" s="134" t="s">
        <v>456</v>
      </c>
      <c r="F4659" s="134" t="s">
        <v>452</v>
      </c>
      <c r="G4659" s="134" t="s">
        <v>1025</v>
      </c>
      <c r="H4659" s="134" t="s">
        <v>1023</v>
      </c>
      <c r="I4659" s="134" t="s">
        <v>3</v>
      </c>
      <c r="J4659" s="135">
        <v>299.99</v>
      </c>
      <c r="K4659" s="135">
        <v>165.04</v>
      </c>
      <c r="L4659" s="135">
        <v>165.03999999999996</v>
      </c>
      <c r="M4659" s="141" t="str">
        <f t="shared" si="145"/>
        <v>201601</v>
      </c>
    </row>
    <row r="4660" spans="1:13" x14ac:dyDescent="0.25">
      <c r="A4660" s="35" t="str">
        <f>VLOOKUP(B4660,ResCat!$A$2:$B$269,2,FALSE)</f>
        <v>HMOLG</v>
      </c>
      <c r="B4660" s="68" t="str">
        <f>IF(ISNA(VLOOKUP(C4660,COA!$A$2:$B$340,2,FALSE)),"XXX",VLOOKUP(C4660,COA!$A$2:$B$340,2,FALSE))</f>
        <v>L13</v>
      </c>
      <c r="C4660" s="149" t="str">
        <f t="shared" si="146"/>
        <v>0011-1006-0012</v>
      </c>
      <c r="D4660" s="134" t="s">
        <v>458</v>
      </c>
      <c r="E4660" s="134" t="s">
        <v>456</v>
      </c>
      <c r="F4660" s="134" t="s">
        <v>452</v>
      </c>
      <c r="G4660" s="134" t="s">
        <v>365</v>
      </c>
      <c r="H4660" s="134" t="s">
        <v>1023</v>
      </c>
      <c r="I4660" s="134" t="s">
        <v>3</v>
      </c>
      <c r="J4660" s="135">
        <v>299.99</v>
      </c>
      <c r="K4660" s="135">
        <v>165.04</v>
      </c>
      <c r="L4660" s="135">
        <v>165.04</v>
      </c>
      <c r="M4660" s="141" t="str">
        <f t="shared" si="145"/>
        <v>201601</v>
      </c>
    </row>
    <row r="4661" spans="1:13" x14ac:dyDescent="0.25">
      <c r="A4661" s="35" t="str">
        <f>VLOOKUP(B4661,ResCat!$A$2:$B$269,2,FALSE)</f>
        <v>HMOLG</v>
      </c>
      <c r="B4661" s="68" t="str">
        <f>IF(ISNA(VLOOKUP(C4661,COA!$A$2:$B$340,2,FALSE)),"XXX",VLOOKUP(C4661,COA!$A$2:$B$340,2,FALSE))</f>
        <v>L13</v>
      </c>
      <c r="C4661" s="149" t="str">
        <f t="shared" si="146"/>
        <v>0011-1006-0012</v>
      </c>
      <c r="D4661" s="134" t="s">
        <v>458</v>
      </c>
      <c r="E4661" s="134" t="s">
        <v>456</v>
      </c>
      <c r="F4661" s="134" t="s">
        <v>452</v>
      </c>
      <c r="G4661" s="134" t="s">
        <v>344</v>
      </c>
      <c r="H4661" s="134" t="s">
        <v>1023</v>
      </c>
      <c r="I4661" s="134" t="s">
        <v>3</v>
      </c>
      <c r="J4661" s="135">
        <v>599.98</v>
      </c>
      <c r="K4661" s="135">
        <v>330.08</v>
      </c>
      <c r="L4661" s="135">
        <v>330.07999999999993</v>
      </c>
      <c r="M4661" s="141" t="str">
        <f t="shared" si="145"/>
        <v>201601</v>
      </c>
    </row>
    <row r="4662" spans="1:13" x14ac:dyDescent="0.25">
      <c r="A4662" s="35" t="str">
        <f>VLOOKUP(B4662,ResCat!$A$2:$B$269,2,FALSE)</f>
        <v>HMOLG</v>
      </c>
      <c r="B4662" s="68" t="str">
        <f>IF(ISNA(VLOOKUP(C4662,COA!$A$2:$B$340,2,FALSE)),"XXX",VLOOKUP(C4662,COA!$A$2:$B$340,2,FALSE))</f>
        <v>L13</v>
      </c>
      <c r="C4662" s="149" t="str">
        <f t="shared" si="146"/>
        <v>0011-1006-0012</v>
      </c>
      <c r="D4662" s="134" t="s">
        <v>458</v>
      </c>
      <c r="E4662" s="134" t="s">
        <v>456</v>
      </c>
      <c r="F4662" s="134" t="s">
        <v>452</v>
      </c>
      <c r="G4662" s="134" t="s">
        <v>344</v>
      </c>
      <c r="H4662" s="134" t="s">
        <v>1023</v>
      </c>
      <c r="I4662" s="134" t="s">
        <v>1</v>
      </c>
      <c r="J4662" s="135">
        <v>-538.09</v>
      </c>
      <c r="K4662" s="135">
        <v>-150.76</v>
      </c>
      <c r="L4662" s="135">
        <v>-160.76</v>
      </c>
      <c r="M4662" s="141" t="str">
        <f t="shared" si="145"/>
        <v>201601</v>
      </c>
    </row>
    <row r="4663" spans="1:13" x14ac:dyDescent="0.25">
      <c r="A4663" s="35" t="str">
        <f>VLOOKUP(B4663,ResCat!$A$2:$B$269,2,FALSE)</f>
        <v>HMOLG</v>
      </c>
      <c r="B4663" s="68" t="str">
        <f>IF(ISNA(VLOOKUP(C4663,COA!$A$2:$B$340,2,FALSE)),"XXX",VLOOKUP(C4663,COA!$A$2:$B$340,2,FALSE))</f>
        <v>L13</v>
      </c>
      <c r="C4663" s="149" t="str">
        <f t="shared" si="146"/>
        <v>0011-1006-0012</v>
      </c>
      <c r="D4663" s="134" t="s">
        <v>458</v>
      </c>
      <c r="E4663" s="134" t="s">
        <v>456</v>
      </c>
      <c r="F4663" s="134" t="s">
        <v>452</v>
      </c>
      <c r="G4663" s="134" t="s">
        <v>1030</v>
      </c>
      <c r="H4663" s="134" t="s">
        <v>1023</v>
      </c>
      <c r="I4663" s="134" t="s">
        <v>2</v>
      </c>
      <c r="J4663" s="135">
        <v>2040</v>
      </c>
      <c r="K4663" s="135">
        <v>1136.17</v>
      </c>
      <c r="L4663" s="135">
        <v>1136.17</v>
      </c>
      <c r="M4663" s="141" t="str">
        <f t="shared" si="145"/>
        <v>201601</v>
      </c>
    </row>
    <row r="4664" spans="1:13" x14ac:dyDescent="0.25">
      <c r="A4664" s="35" t="str">
        <f>VLOOKUP(B4664,ResCat!$A$2:$B$269,2,FALSE)</f>
        <v>HMOLG</v>
      </c>
      <c r="B4664" s="68" t="str">
        <f>IF(ISNA(VLOOKUP(C4664,COA!$A$2:$B$340,2,FALSE)),"XXX",VLOOKUP(C4664,COA!$A$2:$B$340,2,FALSE))</f>
        <v>L13</v>
      </c>
      <c r="C4664" s="149" t="str">
        <f t="shared" si="146"/>
        <v>0011-1006-0012</v>
      </c>
      <c r="D4664" s="134" t="s">
        <v>458</v>
      </c>
      <c r="E4664" s="134" t="s">
        <v>456</v>
      </c>
      <c r="F4664" s="134" t="s">
        <v>452</v>
      </c>
      <c r="G4664" s="134" t="s">
        <v>345</v>
      </c>
      <c r="H4664" s="134" t="s">
        <v>1023</v>
      </c>
      <c r="I4664" s="134" t="s">
        <v>3</v>
      </c>
      <c r="J4664" s="135">
        <v>299.99</v>
      </c>
      <c r="K4664" s="135">
        <v>165.04</v>
      </c>
      <c r="L4664" s="135">
        <v>165.04</v>
      </c>
      <c r="M4664" s="141" t="str">
        <f t="shared" si="145"/>
        <v>201601</v>
      </c>
    </row>
    <row r="4665" spans="1:13" x14ac:dyDescent="0.25">
      <c r="A4665" s="35" t="str">
        <f>VLOOKUP(B4665,ResCat!$A$2:$B$269,2,FALSE)</f>
        <v>HMOLG</v>
      </c>
      <c r="B4665" s="68" t="str">
        <f>IF(ISNA(VLOOKUP(C4665,COA!$A$2:$B$340,2,FALSE)),"XXX",VLOOKUP(C4665,COA!$A$2:$B$340,2,FALSE))</f>
        <v>L13</v>
      </c>
      <c r="C4665" s="149" t="str">
        <f t="shared" si="146"/>
        <v>0011-1006-0012</v>
      </c>
      <c r="D4665" s="134" t="s">
        <v>458</v>
      </c>
      <c r="E4665" s="134" t="s">
        <v>456</v>
      </c>
      <c r="F4665" s="134" t="s">
        <v>452</v>
      </c>
      <c r="G4665" s="134" t="s">
        <v>345</v>
      </c>
      <c r="H4665" s="134" t="s">
        <v>1023</v>
      </c>
      <c r="I4665" s="134" t="s">
        <v>2</v>
      </c>
      <c r="J4665" s="135">
        <v>0</v>
      </c>
      <c r="K4665" s="135">
        <v>0</v>
      </c>
      <c r="L4665" s="135">
        <v>0</v>
      </c>
      <c r="M4665" s="141" t="str">
        <f t="shared" si="145"/>
        <v>201601</v>
      </c>
    </row>
    <row r="4666" spans="1:13" x14ac:dyDescent="0.25">
      <c r="A4666" s="35" t="str">
        <f>VLOOKUP(B4666,ResCat!$A$2:$B$269,2,FALSE)</f>
        <v>HMOLG</v>
      </c>
      <c r="B4666" s="68" t="str">
        <f>IF(ISNA(VLOOKUP(C4666,COA!$A$2:$B$340,2,FALSE)),"XXX",VLOOKUP(C4666,COA!$A$2:$B$340,2,FALSE))</f>
        <v>L13</v>
      </c>
      <c r="C4666" s="149" t="str">
        <f t="shared" si="146"/>
        <v>0011-1006-0012</v>
      </c>
      <c r="D4666" s="134" t="s">
        <v>458</v>
      </c>
      <c r="E4666" s="134" t="s">
        <v>456</v>
      </c>
      <c r="F4666" s="134" t="s">
        <v>452</v>
      </c>
      <c r="G4666" s="134" t="s">
        <v>346</v>
      </c>
      <c r="H4666" s="134" t="s">
        <v>1023</v>
      </c>
      <c r="I4666" s="134" t="s">
        <v>3</v>
      </c>
      <c r="J4666" s="135">
        <v>310.2</v>
      </c>
      <c r="K4666" s="135">
        <v>175.25</v>
      </c>
      <c r="L4666" s="135">
        <v>175.25</v>
      </c>
      <c r="M4666" s="141" t="str">
        <f t="shared" si="145"/>
        <v>201601</v>
      </c>
    </row>
    <row r="4667" spans="1:13" x14ac:dyDescent="0.25">
      <c r="A4667" s="35" t="str">
        <f>VLOOKUP(B4667,ResCat!$A$2:$B$269,2,FALSE)</f>
        <v>HMOLG</v>
      </c>
      <c r="B4667" s="68" t="str">
        <f>IF(ISNA(VLOOKUP(C4667,COA!$A$2:$B$340,2,FALSE)),"XXX",VLOOKUP(C4667,COA!$A$2:$B$340,2,FALSE))</f>
        <v>L13</v>
      </c>
      <c r="C4667" s="149" t="str">
        <f t="shared" si="146"/>
        <v>0011-1006-0012</v>
      </c>
      <c r="D4667" s="134" t="s">
        <v>458</v>
      </c>
      <c r="E4667" s="134" t="s">
        <v>456</v>
      </c>
      <c r="F4667" s="134" t="s">
        <v>452</v>
      </c>
      <c r="G4667" s="134" t="s">
        <v>346</v>
      </c>
      <c r="H4667" s="134" t="s">
        <v>1023</v>
      </c>
      <c r="I4667" s="134" t="s">
        <v>0</v>
      </c>
      <c r="J4667" s="135">
        <v>0</v>
      </c>
      <c r="K4667" s="135">
        <v>0</v>
      </c>
      <c r="L4667" s="135">
        <v>0</v>
      </c>
      <c r="M4667" s="141" t="str">
        <f t="shared" si="145"/>
        <v>201601</v>
      </c>
    </row>
    <row r="4668" spans="1:13" x14ac:dyDescent="0.25">
      <c r="A4668" s="35" t="str">
        <f>VLOOKUP(B4668,ResCat!$A$2:$B$269,2,FALSE)</f>
        <v>HMOLG</v>
      </c>
      <c r="B4668" s="68" t="str">
        <f>IF(ISNA(VLOOKUP(C4668,COA!$A$2:$B$340,2,FALSE)),"XXX",VLOOKUP(C4668,COA!$A$2:$B$340,2,FALSE))</f>
        <v>L13</v>
      </c>
      <c r="C4668" s="149" t="str">
        <f t="shared" si="146"/>
        <v>0011-1006-0012</v>
      </c>
      <c r="D4668" s="134" t="s">
        <v>458</v>
      </c>
      <c r="E4668" s="134" t="s">
        <v>456</v>
      </c>
      <c r="F4668" s="134" t="s">
        <v>452</v>
      </c>
      <c r="G4668" s="134" t="s">
        <v>346</v>
      </c>
      <c r="H4668" s="134" t="s">
        <v>1023</v>
      </c>
      <c r="I4668" s="134" t="s">
        <v>2</v>
      </c>
      <c r="J4668" s="135">
        <v>254.95</v>
      </c>
      <c r="K4668" s="135">
        <v>98.389999999999986</v>
      </c>
      <c r="L4668" s="135">
        <v>98.389999999999986</v>
      </c>
      <c r="M4668" s="141" t="str">
        <f t="shared" si="145"/>
        <v>201601</v>
      </c>
    </row>
    <row r="4669" spans="1:13" x14ac:dyDescent="0.25">
      <c r="A4669" s="35" t="str">
        <f>VLOOKUP(B4669,ResCat!$A$2:$B$269,2,FALSE)</f>
        <v>HMOLG</v>
      </c>
      <c r="B4669" s="68" t="str">
        <f>IF(ISNA(VLOOKUP(C4669,COA!$A$2:$B$340,2,FALSE)),"XXX",VLOOKUP(C4669,COA!$A$2:$B$340,2,FALSE))</f>
        <v>L13</v>
      </c>
      <c r="C4669" s="149" t="str">
        <f t="shared" si="146"/>
        <v>0011-1006-0012</v>
      </c>
      <c r="D4669" s="134" t="s">
        <v>458</v>
      </c>
      <c r="E4669" s="134" t="s">
        <v>456</v>
      </c>
      <c r="F4669" s="134" t="s">
        <v>452</v>
      </c>
      <c r="G4669" s="134" t="s">
        <v>346</v>
      </c>
      <c r="H4669" s="134" t="s">
        <v>1023</v>
      </c>
      <c r="I4669" s="134" t="s">
        <v>1</v>
      </c>
      <c r="J4669" s="135">
        <v>135.26000000000002</v>
      </c>
      <c r="K4669" s="135">
        <v>24.64</v>
      </c>
      <c r="L4669" s="135">
        <v>14.64</v>
      </c>
      <c r="M4669" s="141" t="str">
        <f t="shared" si="145"/>
        <v>201601</v>
      </c>
    </row>
    <row r="4670" spans="1:13" x14ac:dyDescent="0.25">
      <c r="A4670" s="35" t="str">
        <f>VLOOKUP(B4670,ResCat!$A$2:$B$269,2,FALSE)</f>
        <v>HMOLG</v>
      </c>
      <c r="B4670" s="68" t="str">
        <f>IF(ISNA(VLOOKUP(C4670,COA!$A$2:$B$340,2,FALSE)),"XXX",VLOOKUP(C4670,COA!$A$2:$B$340,2,FALSE))</f>
        <v>L13</v>
      </c>
      <c r="C4670" s="149" t="str">
        <f t="shared" si="146"/>
        <v>0011-1006-0012</v>
      </c>
      <c r="D4670" s="134" t="s">
        <v>458</v>
      </c>
      <c r="E4670" s="134" t="s">
        <v>456</v>
      </c>
      <c r="F4670" s="134" t="s">
        <v>452</v>
      </c>
      <c r="G4670" s="134" t="s">
        <v>309</v>
      </c>
      <c r="H4670" s="134" t="s">
        <v>1023</v>
      </c>
      <c r="I4670" s="134" t="s">
        <v>3</v>
      </c>
      <c r="J4670" s="135">
        <v>621.87</v>
      </c>
      <c r="K4670" s="135">
        <v>432.80999999999995</v>
      </c>
      <c r="L4670" s="135">
        <v>432.80999999999995</v>
      </c>
      <c r="M4670" s="141" t="str">
        <f t="shared" si="145"/>
        <v>201601</v>
      </c>
    </row>
    <row r="4671" spans="1:13" x14ac:dyDescent="0.25">
      <c r="A4671" s="35" t="str">
        <f>VLOOKUP(B4671,ResCat!$A$2:$B$269,2,FALSE)</f>
        <v>HMOLG</v>
      </c>
      <c r="B4671" s="68" t="str">
        <f>IF(ISNA(VLOOKUP(C4671,COA!$A$2:$B$340,2,FALSE)),"XXX",VLOOKUP(C4671,COA!$A$2:$B$340,2,FALSE))</f>
        <v>L13</v>
      </c>
      <c r="C4671" s="149" t="str">
        <f t="shared" si="146"/>
        <v>0011-1006-0012</v>
      </c>
      <c r="D4671" s="134" t="s">
        <v>458</v>
      </c>
      <c r="E4671" s="134" t="s">
        <v>456</v>
      </c>
      <c r="F4671" s="134" t="s">
        <v>452</v>
      </c>
      <c r="G4671" s="134" t="s">
        <v>309</v>
      </c>
      <c r="H4671" s="134" t="s">
        <v>1023</v>
      </c>
      <c r="I4671" s="134" t="s">
        <v>368</v>
      </c>
      <c r="J4671" s="135">
        <v>18</v>
      </c>
      <c r="K4671" s="135">
        <v>18</v>
      </c>
      <c r="L4671" s="135">
        <v>18</v>
      </c>
      <c r="M4671" s="141" t="str">
        <f t="shared" si="145"/>
        <v>201601</v>
      </c>
    </row>
    <row r="4672" spans="1:13" x14ac:dyDescent="0.25">
      <c r="A4672" s="35" t="str">
        <f>VLOOKUP(B4672,ResCat!$A$2:$B$269,2,FALSE)</f>
        <v>HMOLG</v>
      </c>
      <c r="B4672" s="68" t="str">
        <f>IF(ISNA(VLOOKUP(C4672,COA!$A$2:$B$340,2,FALSE)),"XXX",VLOOKUP(C4672,COA!$A$2:$B$340,2,FALSE))</f>
        <v>L13</v>
      </c>
      <c r="C4672" s="149" t="str">
        <f t="shared" si="146"/>
        <v>0011-1006-0012</v>
      </c>
      <c r="D4672" s="134" t="s">
        <v>458</v>
      </c>
      <c r="E4672" s="134" t="s">
        <v>456</v>
      </c>
      <c r="F4672" s="134" t="s">
        <v>452</v>
      </c>
      <c r="G4672" s="134" t="s">
        <v>309</v>
      </c>
      <c r="H4672" s="134" t="s">
        <v>1023</v>
      </c>
      <c r="I4672" s="134" t="s">
        <v>0</v>
      </c>
      <c r="J4672" s="135">
        <v>6003</v>
      </c>
      <c r="K4672" s="135">
        <v>6003</v>
      </c>
      <c r="L4672" s="135">
        <v>4722.3999999999996</v>
      </c>
      <c r="M4672" s="141" t="str">
        <f t="shared" si="145"/>
        <v>201601</v>
      </c>
    </row>
    <row r="4673" spans="1:13" x14ac:dyDescent="0.25">
      <c r="A4673" s="35" t="str">
        <f>VLOOKUP(B4673,ResCat!$A$2:$B$269,2,FALSE)</f>
        <v>HMOLG</v>
      </c>
      <c r="B4673" s="68" t="str">
        <f>IF(ISNA(VLOOKUP(C4673,COA!$A$2:$B$340,2,FALSE)),"XXX",VLOOKUP(C4673,COA!$A$2:$B$340,2,FALSE))</f>
        <v>L13</v>
      </c>
      <c r="C4673" s="149" t="str">
        <f t="shared" si="146"/>
        <v>0011-1006-0012</v>
      </c>
      <c r="D4673" s="134" t="s">
        <v>458</v>
      </c>
      <c r="E4673" s="134" t="s">
        <v>456</v>
      </c>
      <c r="F4673" s="134" t="s">
        <v>452</v>
      </c>
      <c r="G4673" s="134" t="s">
        <v>309</v>
      </c>
      <c r="H4673" s="134" t="s">
        <v>1023</v>
      </c>
      <c r="I4673" s="134" t="s">
        <v>2</v>
      </c>
      <c r="J4673" s="135">
        <v>2637.56</v>
      </c>
      <c r="K4673" s="135">
        <v>2341.48</v>
      </c>
      <c r="L4673" s="135">
        <v>2241.48</v>
      </c>
      <c r="M4673" s="141" t="str">
        <f t="shared" si="145"/>
        <v>201601</v>
      </c>
    </row>
    <row r="4674" spans="1:13" x14ac:dyDescent="0.25">
      <c r="A4674" s="35" t="str">
        <f>VLOOKUP(B4674,ResCat!$A$2:$B$269,2,FALSE)</f>
        <v>HMOLG</v>
      </c>
      <c r="B4674" s="68" t="str">
        <f>IF(ISNA(VLOOKUP(C4674,COA!$A$2:$B$340,2,FALSE)),"XXX",VLOOKUP(C4674,COA!$A$2:$B$340,2,FALSE))</f>
        <v>L13</v>
      </c>
      <c r="C4674" s="149" t="str">
        <f t="shared" si="146"/>
        <v>0011-1006-0012</v>
      </c>
      <c r="D4674" s="134" t="s">
        <v>458</v>
      </c>
      <c r="E4674" s="134" t="s">
        <v>456</v>
      </c>
      <c r="F4674" s="134" t="s">
        <v>452</v>
      </c>
      <c r="G4674" s="134" t="s">
        <v>309</v>
      </c>
      <c r="H4674" s="134" t="s">
        <v>1023</v>
      </c>
      <c r="I4674" s="134" t="s">
        <v>1</v>
      </c>
      <c r="J4674" s="135">
        <v>82.35</v>
      </c>
      <c r="K4674" s="135">
        <v>0</v>
      </c>
      <c r="L4674" s="135">
        <v>0</v>
      </c>
      <c r="M4674" s="141" t="str">
        <f t="shared" si="145"/>
        <v>201601</v>
      </c>
    </row>
    <row r="4675" spans="1:13" x14ac:dyDescent="0.25">
      <c r="A4675" s="35" t="str">
        <f>VLOOKUP(B4675,ResCat!$A$2:$B$269,2,FALSE)</f>
        <v>HMOLG</v>
      </c>
      <c r="B4675" s="68" t="str">
        <f>IF(ISNA(VLOOKUP(C4675,COA!$A$2:$B$340,2,FALSE)),"XXX",VLOOKUP(C4675,COA!$A$2:$B$340,2,FALSE))</f>
        <v>L13</v>
      </c>
      <c r="C4675" s="149" t="str">
        <f t="shared" si="146"/>
        <v>0011-1006-0012</v>
      </c>
      <c r="D4675" s="134" t="s">
        <v>458</v>
      </c>
      <c r="E4675" s="134" t="s">
        <v>456</v>
      </c>
      <c r="F4675" s="134" t="s">
        <v>452</v>
      </c>
      <c r="G4675" s="134" t="s">
        <v>1026</v>
      </c>
      <c r="H4675" s="134" t="s">
        <v>1023</v>
      </c>
      <c r="I4675" s="134" t="s">
        <v>3</v>
      </c>
      <c r="J4675" s="135">
        <v>446.18</v>
      </c>
      <c r="K4675" s="135">
        <v>446.18</v>
      </c>
      <c r="L4675" s="135">
        <v>345.1</v>
      </c>
      <c r="M4675" s="141" t="str">
        <f t="shared" si="145"/>
        <v>201601</v>
      </c>
    </row>
    <row r="4676" spans="1:13" x14ac:dyDescent="0.25">
      <c r="A4676" s="35" t="str">
        <f>VLOOKUP(B4676,ResCat!$A$2:$B$269,2,FALSE)</f>
        <v>HMOLG</v>
      </c>
      <c r="B4676" s="68" t="str">
        <f>IF(ISNA(VLOOKUP(C4676,COA!$A$2:$B$340,2,FALSE)),"XXX",VLOOKUP(C4676,COA!$A$2:$B$340,2,FALSE))</f>
        <v>L13</v>
      </c>
      <c r="C4676" s="149" t="str">
        <f t="shared" si="146"/>
        <v>0011-1006-0012</v>
      </c>
      <c r="D4676" s="134" t="s">
        <v>458</v>
      </c>
      <c r="E4676" s="134" t="s">
        <v>456</v>
      </c>
      <c r="F4676" s="134" t="s">
        <v>452</v>
      </c>
      <c r="G4676" s="134" t="s">
        <v>1026</v>
      </c>
      <c r="H4676" s="134" t="s">
        <v>1023</v>
      </c>
      <c r="I4676" s="134" t="s">
        <v>0</v>
      </c>
      <c r="J4676" s="135">
        <v>27433</v>
      </c>
      <c r="K4676" s="135">
        <v>7018</v>
      </c>
      <c r="L4676" s="135">
        <v>713.2</v>
      </c>
      <c r="M4676" s="141" t="str">
        <f t="shared" ref="M4676:M4739" si="147">IF(G4676&lt;$M$1,$M$1,G4676)</f>
        <v>201601</v>
      </c>
    </row>
    <row r="4677" spans="1:13" x14ac:dyDescent="0.25">
      <c r="A4677" s="35" t="str">
        <f>VLOOKUP(B4677,ResCat!$A$2:$B$269,2,FALSE)</f>
        <v>HMOLG</v>
      </c>
      <c r="B4677" s="68" t="str">
        <f>IF(ISNA(VLOOKUP(C4677,COA!$A$2:$B$340,2,FALSE)),"XXX",VLOOKUP(C4677,COA!$A$2:$B$340,2,FALSE))</f>
        <v>L13</v>
      </c>
      <c r="C4677" s="149" t="str">
        <f t="shared" ref="C4677:C4740" si="148">D4677&amp;"-"&amp;E4677&amp;"-"&amp;F4677</f>
        <v>0011-1006-0012</v>
      </c>
      <c r="D4677" s="134" t="s">
        <v>458</v>
      </c>
      <c r="E4677" s="134" t="s">
        <v>456</v>
      </c>
      <c r="F4677" s="134" t="s">
        <v>452</v>
      </c>
      <c r="G4677" s="134" t="s">
        <v>1026</v>
      </c>
      <c r="H4677" s="134" t="s">
        <v>1023</v>
      </c>
      <c r="I4677" s="134" t="s">
        <v>2</v>
      </c>
      <c r="J4677" s="135">
        <v>9279.9299999999985</v>
      </c>
      <c r="K4677" s="135">
        <v>5254.8300000000008</v>
      </c>
      <c r="L4677" s="135">
        <v>5050.630000000001</v>
      </c>
      <c r="M4677" s="141" t="str">
        <f t="shared" si="147"/>
        <v>201601</v>
      </c>
    </row>
    <row r="4678" spans="1:13" x14ac:dyDescent="0.25">
      <c r="A4678" s="35" t="str">
        <f>VLOOKUP(B4678,ResCat!$A$2:$B$269,2,FALSE)</f>
        <v>HMOLG</v>
      </c>
      <c r="B4678" s="68" t="str">
        <f>IF(ISNA(VLOOKUP(C4678,COA!$A$2:$B$340,2,FALSE)),"XXX",VLOOKUP(C4678,COA!$A$2:$B$340,2,FALSE))</f>
        <v>L13</v>
      </c>
      <c r="C4678" s="149" t="str">
        <f t="shared" si="148"/>
        <v>0011-1006-0012</v>
      </c>
      <c r="D4678" s="134" t="s">
        <v>458</v>
      </c>
      <c r="E4678" s="134" t="s">
        <v>456</v>
      </c>
      <c r="F4678" s="134" t="s">
        <v>452</v>
      </c>
      <c r="G4678" s="134" t="s">
        <v>1026</v>
      </c>
      <c r="H4678" s="134" t="s">
        <v>1023</v>
      </c>
      <c r="I4678" s="134" t="s">
        <v>343</v>
      </c>
      <c r="J4678" s="135">
        <v>116.94</v>
      </c>
      <c r="K4678" s="135">
        <v>10.35</v>
      </c>
      <c r="L4678" s="135">
        <v>0</v>
      </c>
      <c r="M4678" s="141" t="str">
        <f t="shared" si="147"/>
        <v>201601</v>
      </c>
    </row>
    <row r="4679" spans="1:13" x14ac:dyDescent="0.25">
      <c r="A4679" s="35" t="str">
        <f>VLOOKUP(B4679,ResCat!$A$2:$B$269,2,FALSE)</f>
        <v>HMOLG</v>
      </c>
      <c r="B4679" s="68" t="str">
        <f>IF(ISNA(VLOOKUP(C4679,COA!$A$2:$B$340,2,FALSE)),"XXX",VLOOKUP(C4679,COA!$A$2:$B$340,2,FALSE))</f>
        <v>L13</v>
      </c>
      <c r="C4679" s="149" t="str">
        <f t="shared" si="148"/>
        <v>0011-1006-0012</v>
      </c>
      <c r="D4679" s="134" t="s">
        <v>458</v>
      </c>
      <c r="E4679" s="134" t="s">
        <v>456</v>
      </c>
      <c r="F4679" s="134" t="s">
        <v>452</v>
      </c>
      <c r="G4679" s="134" t="s">
        <v>1026</v>
      </c>
      <c r="H4679" s="134" t="s">
        <v>1023</v>
      </c>
      <c r="I4679" s="134" t="s">
        <v>1</v>
      </c>
      <c r="J4679" s="135">
        <v>459.9</v>
      </c>
      <c r="K4679" s="135">
        <v>459.9</v>
      </c>
      <c r="L4679" s="135">
        <v>185.33</v>
      </c>
      <c r="M4679" s="141" t="str">
        <f t="shared" si="147"/>
        <v>201601</v>
      </c>
    </row>
    <row r="4680" spans="1:13" x14ac:dyDescent="0.25">
      <c r="A4680" s="35" t="str">
        <f>VLOOKUP(B4680,ResCat!$A$2:$B$269,2,FALSE)</f>
        <v>HMOLG</v>
      </c>
      <c r="B4680" s="68" t="str">
        <f>IF(ISNA(VLOOKUP(C4680,COA!$A$2:$B$340,2,FALSE)),"XXX",VLOOKUP(C4680,COA!$A$2:$B$340,2,FALSE))</f>
        <v>L13</v>
      </c>
      <c r="C4680" s="149" t="str">
        <f t="shared" si="148"/>
        <v>0011-1006-0012</v>
      </c>
      <c r="D4680" s="134" t="s">
        <v>458</v>
      </c>
      <c r="E4680" s="134" t="s">
        <v>456</v>
      </c>
      <c r="F4680" s="134" t="s">
        <v>452</v>
      </c>
      <c r="G4680" s="134" t="s">
        <v>362</v>
      </c>
      <c r="H4680" s="134" t="s">
        <v>1023</v>
      </c>
      <c r="I4680" s="134" t="s">
        <v>3</v>
      </c>
      <c r="J4680" s="135">
        <v>1582.1200000000001</v>
      </c>
      <c r="K4680" s="135">
        <v>1154.1299999999999</v>
      </c>
      <c r="L4680" s="135">
        <v>1047.9399999999998</v>
      </c>
      <c r="M4680" s="141" t="str">
        <f t="shared" si="147"/>
        <v>201601</v>
      </c>
    </row>
    <row r="4681" spans="1:13" x14ac:dyDescent="0.25">
      <c r="A4681" s="35" t="str">
        <f>VLOOKUP(B4681,ResCat!$A$2:$B$269,2,FALSE)</f>
        <v>HMOLG</v>
      </c>
      <c r="B4681" s="68" t="str">
        <f>IF(ISNA(VLOOKUP(C4681,COA!$A$2:$B$340,2,FALSE)),"XXX",VLOOKUP(C4681,COA!$A$2:$B$340,2,FALSE))</f>
        <v>L13</v>
      </c>
      <c r="C4681" s="149" t="str">
        <f t="shared" si="148"/>
        <v>0011-1006-0012</v>
      </c>
      <c r="D4681" s="134" t="s">
        <v>458</v>
      </c>
      <c r="E4681" s="134" t="s">
        <v>456</v>
      </c>
      <c r="F4681" s="134" t="s">
        <v>452</v>
      </c>
      <c r="G4681" s="134" t="s">
        <v>362</v>
      </c>
      <c r="H4681" s="134" t="s">
        <v>1023</v>
      </c>
      <c r="I4681" s="134" t="s">
        <v>0</v>
      </c>
      <c r="J4681" s="135">
        <v>52364.000000000007</v>
      </c>
      <c r="K4681" s="135">
        <v>71252.759999999995</v>
      </c>
      <c r="L4681" s="135">
        <v>69782.760000000009</v>
      </c>
      <c r="M4681" s="141" t="str">
        <f t="shared" si="147"/>
        <v>201601</v>
      </c>
    </row>
    <row r="4682" spans="1:13" x14ac:dyDescent="0.25">
      <c r="A4682" s="35" t="str">
        <f>VLOOKUP(B4682,ResCat!$A$2:$B$269,2,FALSE)</f>
        <v>HMOLG</v>
      </c>
      <c r="B4682" s="68" t="str">
        <f>IF(ISNA(VLOOKUP(C4682,COA!$A$2:$B$340,2,FALSE)),"XXX",VLOOKUP(C4682,COA!$A$2:$B$340,2,FALSE))</f>
        <v>L13</v>
      </c>
      <c r="C4682" s="149" t="str">
        <f t="shared" si="148"/>
        <v>0011-1006-0012</v>
      </c>
      <c r="D4682" s="134" t="s">
        <v>458</v>
      </c>
      <c r="E4682" s="134" t="s">
        <v>456</v>
      </c>
      <c r="F4682" s="134" t="s">
        <v>452</v>
      </c>
      <c r="G4682" s="134" t="s">
        <v>362</v>
      </c>
      <c r="H4682" s="134" t="s">
        <v>1023</v>
      </c>
      <c r="I4682" s="134" t="s">
        <v>2</v>
      </c>
      <c r="J4682" s="135">
        <v>2768.7899999999995</v>
      </c>
      <c r="K4682" s="135">
        <v>2727.8799999999992</v>
      </c>
      <c r="L4682" s="135">
        <v>2524.4799999999996</v>
      </c>
      <c r="M4682" s="141" t="str">
        <f t="shared" si="147"/>
        <v>201601</v>
      </c>
    </row>
    <row r="4683" spans="1:13" x14ac:dyDescent="0.25">
      <c r="A4683" s="35" t="str">
        <f>VLOOKUP(B4683,ResCat!$A$2:$B$269,2,FALSE)</f>
        <v>HMOLG</v>
      </c>
      <c r="B4683" s="68" t="str">
        <f>IF(ISNA(VLOOKUP(C4683,COA!$A$2:$B$340,2,FALSE)),"XXX",VLOOKUP(C4683,COA!$A$2:$B$340,2,FALSE))</f>
        <v>L13</v>
      </c>
      <c r="C4683" s="149" t="str">
        <f t="shared" si="148"/>
        <v>0011-1006-0012</v>
      </c>
      <c r="D4683" s="134" t="s">
        <v>458</v>
      </c>
      <c r="E4683" s="134" t="s">
        <v>456</v>
      </c>
      <c r="F4683" s="134" t="s">
        <v>452</v>
      </c>
      <c r="G4683" s="134" t="s">
        <v>362</v>
      </c>
      <c r="H4683" s="134" t="s">
        <v>1023</v>
      </c>
      <c r="I4683" s="134" t="s">
        <v>343</v>
      </c>
      <c r="J4683" s="135">
        <v>116.94</v>
      </c>
      <c r="K4683" s="135">
        <v>10.35</v>
      </c>
      <c r="L4683" s="135">
        <v>0</v>
      </c>
      <c r="M4683" s="141" t="str">
        <f t="shared" si="147"/>
        <v>201601</v>
      </c>
    </row>
    <row r="4684" spans="1:13" x14ac:dyDescent="0.25">
      <c r="A4684" s="35" t="str">
        <f>VLOOKUP(B4684,ResCat!$A$2:$B$269,2,FALSE)</f>
        <v>HMOLG</v>
      </c>
      <c r="B4684" s="68" t="str">
        <f>IF(ISNA(VLOOKUP(C4684,COA!$A$2:$B$340,2,FALSE)),"XXX",VLOOKUP(C4684,COA!$A$2:$B$340,2,FALSE))</f>
        <v>L13</v>
      </c>
      <c r="C4684" s="149" t="str">
        <f t="shared" si="148"/>
        <v>0011-1006-0012</v>
      </c>
      <c r="D4684" s="134" t="s">
        <v>458</v>
      </c>
      <c r="E4684" s="134" t="s">
        <v>456</v>
      </c>
      <c r="F4684" s="134" t="s">
        <v>452</v>
      </c>
      <c r="G4684" s="134" t="s">
        <v>362</v>
      </c>
      <c r="H4684" s="134" t="s">
        <v>1023</v>
      </c>
      <c r="I4684" s="134" t="s">
        <v>1</v>
      </c>
      <c r="J4684" s="135">
        <v>341.25</v>
      </c>
      <c r="K4684" s="135">
        <v>227.66000000000003</v>
      </c>
      <c r="L4684" s="135">
        <v>172.73000000000002</v>
      </c>
      <c r="M4684" s="141" t="str">
        <f t="shared" si="147"/>
        <v>201601</v>
      </c>
    </row>
    <row r="4685" spans="1:13" x14ac:dyDescent="0.25">
      <c r="A4685" s="35" t="str">
        <f>VLOOKUP(B4685,ResCat!$A$2:$B$269,2,FALSE)</f>
        <v>HMOLG</v>
      </c>
      <c r="B4685" s="68" t="str">
        <f>IF(ISNA(VLOOKUP(C4685,COA!$A$2:$B$340,2,FALSE)),"XXX",VLOOKUP(C4685,COA!$A$2:$B$340,2,FALSE))</f>
        <v>L13</v>
      </c>
      <c r="C4685" s="149" t="str">
        <f t="shared" si="148"/>
        <v>0011-1006-0012</v>
      </c>
      <c r="D4685" s="134" t="s">
        <v>458</v>
      </c>
      <c r="E4685" s="134" t="s">
        <v>456</v>
      </c>
      <c r="F4685" s="134" t="s">
        <v>452</v>
      </c>
      <c r="G4685" s="134" t="s">
        <v>1027</v>
      </c>
      <c r="H4685" s="134" t="s">
        <v>1023</v>
      </c>
      <c r="I4685" s="134" t="s">
        <v>3</v>
      </c>
      <c r="J4685" s="135">
        <v>561.4</v>
      </c>
      <c r="K4685" s="135">
        <v>-407.31999999999994</v>
      </c>
      <c r="L4685" s="135">
        <v>-471.72</v>
      </c>
      <c r="M4685" s="141" t="str">
        <f t="shared" si="147"/>
        <v>201601</v>
      </c>
    </row>
    <row r="4686" spans="1:13" x14ac:dyDescent="0.25">
      <c r="A4686" s="35" t="str">
        <f>VLOOKUP(B4686,ResCat!$A$2:$B$269,2,FALSE)</f>
        <v>HMOLG</v>
      </c>
      <c r="B4686" s="68" t="str">
        <f>IF(ISNA(VLOOKUP(C4686,COA!$A$2:$B$340,2,FALSE)),"XXX",VLOOKUP(C4686,COA!$A$2:$B$340,2,FALSE))</f>
        <v>L13</v>
      </c>
      <c r="C4686" s="149" t="str">
        <f t="shared" si="148"/>
        <v>0011-1006-0012</v>
      </c>
      <c r="D4686" s="134" t="s">
        <v>458</v>
      </c>
      <c r="E4686" s="134" t="s">
        <v>456</v>
      </c>
      <c r="F4686" s="134" t="s">
        <v>452</v>
      </c>
      <c r="G4686" s="134" t="s">
        <v>1027</v>
      </c>
      <c r="H4686" s="134" t="s">
        <v>1023</v>
      </c>
      <c r="I4686" s="134" t="s">
        <v>368</v>
      </c>
      <c r="J4686" s="135">
        <v>18</v>
      </c>
      <c r="K4686" s="135">
        <v>18</v>
      </c>
      <c r="L4686" s="135">
        <v>18</v>
      </c>
      <c r="M4686" s="141" t="str">
        <f t="shared" si="147"/>
        <v>201601</v>
      </c>
    </row>
    <row r="4687" spans="1:13" x14ac:dyDescent="0.25">
      <c r="A4687" s="35" t="str">
        <f>VLOOKUP(B4687,ResCat!$A$2:$B$269,2,FALSE)</f>
        <v>HMOLG</v>
      </c>
      <c r="B4687" s="68" t="str">
        <f>IF(ISNA(VLOOKUP(C4687,COA!$A$2:$B$340,2,FALSE)),"XXX",VLOOKUP(C4687,COA!$A$2:$B$340,2,FALSE))</f>
        <v>L13</v>
      </c>
      <c r="C4687" s="149" t="str">
        <f t="shared" si="148"/>
        <v>0011-1006-0012</v>
      </c>
      <c r="D4687" s="134" t="s">
        <v>458</v>
      </c>
      <c r="E4687" s="134" t="s">
        <v>456</v>
      </c>
      <c r="F4687" s="134" t="s">
        <v>452</v>
      </c>
      <c r="G4687" s="134" t="s">
        <v>1027</v>
      </c>
      <c r="H4687" s="134" t="s">
        <v>1023</v>
      </c>
      <c r="I4687" s="134" t="s">
        <v>2</v>
      </c>
      <c r="J4687" s="135">
        <v>2130.3100000000004</v>
      </c>
      <c r="K4687" s="135">
        <v>2908.6699999999996</v>
      </c>
      <c r="L4687" s="135">
        <v>2838.6699999999996</v>
      </c>
      <c r="M4687" s="141" t="str">
        <f t="shared" si="147"/>
        <v>201601</v>
      </c>
    </row>
    <row r="4688" spans="1:13" x14ac:dyDescent="0.25">
      <c r="A4688" s="35" t="str">
        <f>VLOOKUP(B4688,ResCat!$A$2:$B$269,2,FALSE)</f>
        <v>HMOLG</v>
      </c>
      <c r="B4688" s="68" t="str">
        <f>IF(ISNA(VLOOKUP(C4688,COA!$A$2:$B$340,2,FALSE)),"XXX",VLOOKUP(C4688,COA!$A$2:$B$340,2,FALSE))</f>
        <v>L13</v>
      </c>
      <c r="C4688" s="149" t="str">
        <f t="shared" si="148"/>
        <v>0011-1006-0012</v>
      </c>
      <c r="D4688" s="134" t="s">
        <v>458</v>
      </c>
      <c r="E4688" s="134" t="s">
        <v>456</v>
      </c>
      <c r="F4688" s="134" t="s">
        <v>452</v>
      </c>
      <c r="G4688" s="134" t="s">
        <v>1027</v>
      </c>
      <c r="H4688" s="134" t="s">
        <v>1023</v>
      </c>
      <c r="I4688" s="134" t="s">
        <v>343</v>
      </c>
      <c r="J4688" s="135">
        <v>680.79999999999984</v>
      </c>
      <c r="K4688" s="135">
        <v>544.39999999999986</v>
      </c>
      <c r="L4688" s="135">
        <v>448.33</v>
      </c>
      <c r="M4688" s="141" t="str">
        <f t="shared" si="147"/>
        <v>201601</v>
      </c>
    </row>
    <row r="4689" spans="1:13" x14ac:dyDescent="0.25">
      <c r="A4689" s="35" t="str">
        <f>VLOOKUP(B4689,ResCat!$A$2:$B$269,2,FALSE)</f>
        <v>HMOLG</v>
      </c>
      <c r="B4689" s="68" t="str">
        <f>IF(ISNA(VLOOKUP(C4689,COA!$A$2:$B$340,2,FALSE)),"XXX",VLOOKUP(C4689,COA!$A$2:$B$340,2,FALSE))</f>
        <v>L13</v>
      </c>
      <c r="C4689" s="149" t="str">
        <f t="shared" si="148"/>
        <v>0011-1006-0012</v>
      </c>
      <c r="D4689" s="134" t="s">
        <v>458</v>
      </c>
      <c r="E4689" s="134" t="s">
        <v>456</v>
      </c>
      <c r="F4689" s="134" t="s">
        <v>452</v>
      </c>
      <c r="G4689" s="134" t="s">
        <v>1027</v>
      </c>
      <c r="H4689" s="134" t="s">
        <v>1023</v>
      </c>
      <c r="I4689" s="134" t="s">
        <v>1</v>
      </c>
      <c r="J4689" s="135">
        <v>1553.34</v>
      </c>
      <c r="K4689" s="135">
        <v>695.75</v>
      </c>
      <c r="L4689" s="135">
        <v>264.38</v>
      </c>
      <c r="M4689" s="141" t="str">
        <f t="shared" si="147"/>
        <v>201601</v>
      </c>
    </row>
    <row r="4690" spans="1:13" x14ac:dyDescent="0.25">
      <c r="A4690" s="35" t="str">
        <f>VLOOKUP(B4690,ResCat!$A$2:$B$269,2,FALSE)</f>
        <v>HMOLG</v>
      </c>
      <c r="B4690" s="68" t="str">
        <f>IF(ISNA(VLOOKUP(C4690,COA!$A$2:$B$340,2,FALSE)),"XXX",VLOOKUP(C4690,COA!$A$2:$B$340,2,FALSE))</f>
        <v>L13</v>
      </c>
      <c r="C4690" s="149" t="str">
        <f t="shared" si="148"/>
        <v>0011-1006-0012</v>
      </c>
      <c r="D4690" s="134" t="s">
        <v>458</v>
      </c>
      <c r="E4690" s="134" t="s">
        <v>456</v>
      </c>
      <c r="F4690" s="134" t="s">
        <v>452</v>
      </c>
      <c r="G4690" s="134" t="s">
        <v>1028</v>
      </c>
      <c r="H4690" s="134" t="s">
        <v>1023</v>
      </c>
      <c r="I4690" s="134" t="s">
        <v>3</v>
      </c>
      <c r="J4690" s="135">
        <v>101.5400000000003</v>
      </c>
      <c r="K4690" s="135">
        <v>-1046.0699999999997</v>
      </c>
      <c r="L4690" s="135">
        <v>-1055.67</v>
      </c>
      <c r="M4690" s="141" t="str">
        <f t="shared" si="147"/>
        <v>201601</v>
      </c>
    </row>
    <row r="4691" spans="1:13" x14ac:dyDescent="0.25">
      <c r="A4691" s="35" t="str">
        <f>VLOOKUP(B4691,ResCat!$A$2:$B$269,2,FALSE)</f>
        <v>HMOLG</v>
      </c>
      <c r="B4691" s="68" t="str">
        <f>IF(ISNA(VLOOKUP(C4691,COA!$A$2:$B$340,2,FALSE)),"XXX",VLOOKUP(C4691,COA!$A$2:$B$340,2,FALSE))</f>
        <v>L13</v>
      </c>
      <c r="C4691" s="149" t="str">
        <f t="shared" si="148"/>
        <v>0011-1006-0012</v>
      </c>
      <c r="D4691" s="134" t="s">
        <v>458</v>
      </c>
      <c r="E4691" s="134" t="s">
        <v>456</v>
      </c>
      <c r="F4691" s="134" t="s">
        <v>452</v>
      </c>
      <c r="G4691" s="134" t="s">
        <v>1028</v>
      </c>
      <c r="H4691" s="134" t="s">
        <v>1023</v>
      </c>
      <c r="I4691" s="134" t="s">
        <v>368</v>
      </c>
      <c r="J4691" s="135">
        <v>18</v>
      </c>
      <c r="K4691" s="135">
        <v>18</v>
      </c>
      <c r="L4691" s="135">
        <v>18</v>
      </c>
      <c r="M4691" s="141" t="str">
        <f t="shared" si="147"/>
        <v>201601</v>
      </c>
    </row>
    <row r="4692" spans="1:13" x14ac:dyDescent="0.25">
      <c r="A4692" s="35" t="str">
        <f>VLOOKUP(B4692,ResCat!$A$2:$B$269,2,FALSE)</f>
        <v>HMOLG</v>
      </c>
      <c r="B4692" s="68" t="str">
        <f>IF(ISNA(VLOOKUP(C4692,COA!$A$2:$B$340,2,FALSE)),"XXX",VLOOKUP(C4692,COA!$A$2:$B$340,2,FALSE))</f>
        <v>L13</v>
      </c>
      <c r="C4692" s="149" t="str">
        <f t="shared" si="148"/>
        <v>0011-1006-0012</v>
      </c>
      <c r="D4692" s="134" t="s">
        <v>458</v>
      </c>
      <c r="E4692" s="134" t="s">
        <v>456</v>
      </c>
      <c r="F4692" s="134" t="s">
        <v>452</v>
      </c>
      <c r="G4692" s="134" t="s">
        <v>1028</v>
      </c>
      <c r="H4692" s="134" t="s">
        <v>1023</v>
      </c>
      <c r="I4692" s="134" t="s">
        <v>2</v>
      </c>
      <c r="J4692" s="135">
        <v>1372.9600000000003</v>
      </c>
      <c r="K4692" s="135">
        <v>1372.9600000000003</v>
      </c>
      <c r="L4692" s="135">
        <v>1302.9600000000003</v>
      </c>
      <c r="M4692" s="141" t="str">
        <f t="shared" si="147"/>
        <v>201601</v>
      </c>
    </row>
    <row r="4693" spans="1:13" x14ac:dyDescent="0.25">
      <c r="A4693" s="35" t="str">
        <f>VLOOKUP(B4693,ResCat!$A$2:$B$269,2,FALSE)</f>
        <v>HMOLG</v>
      </c>
      <c r="B4693" s="68" t="str">
        <f>IF(ISNA(VLOOKUP(C4693,COA!$A$2:$B$340,2,FALSE)),"XXX",VLOOKUP(C4693,COA!$A$2:$B$340,2,FALSE))</f>
        <v>L13</v>
      </c>
      <c r="C4693" s="149" t="str">
        <f t="shared" si="148"/>
        <v>0011-1006-0012</v>
      </c>
      <c r="D4693" s="134" t="s">
        <v>458</v>
      </c>
      <c r="E4693" s="134" t="s">
        <v>456</v>
      </c>
      <c r="F4693" s="134" t="s">
        <v>452</v>
      </c>
      <c r="G4693" s="134" t="s">
        <v>1028</v>
      </c>
      <c r="H4693" s="134" t="s">
        <v>1023</v>
      </c>
      <c r="I4693" s="134" t="s">
        <v>343</v>
      </c>
      <c r="J4693" s="135">
        <v>576.06999999999994</v>
      </c>
      <c r="K4693" s="135">
        <v>460.08</v>
      </c>
      <c r="L4693" s="135">
        <v>390.63</v>
      </c>
      <c r="M4693" s="141" t="str">
        <f t="shared" si="147"/>
        <v>201601</v>
      </c>
    </row>
    <row r="4694" spans="1:13" x14ac:dyDescent="0.25">
      <c r="A4694" s="35" t="str">
        <f>VLOOKUP(B4694,ResCat!$A$2:$B$269,2,FALSE)</f>
        <v>HMOLG</v>
      </c>
      <c r="B4694" s="68" t="str">
        <f>IF(ISNA(VLOOKUP(C4694,COA!$A$2:$B$340,2,FALSE)),"XXX",VLOOKUP(C4694,COA!$A$2:$B$340,2,FALSE))</f>
        <v>L13</v>
      </c>
      <c r="C4694" s="149" t="str">
        <f t="shared" si="148"/>
        <v>0011-1006-0012</v>
      </c>
      <c r="D4694" s="134" t="s">
        <v>458</v>
      </c>
      <c r="E4694" s="134" t="s">
        <v>456</v>
      </c>
      <c r="F4694" s="134" t="s">
        <v>452</v>
      </c>
      <c r="G4694" s="134" t="s">
        <v>1028</v>
      </c>
      <c r="H4694" s="134" t="s">
        <v>1023</v>
      </c>
      <c r="I4694" s="134" t="s">
        <v>1</v>
      </c>
      <c r="J4694" s="135">
        <v>1697.2399999999998</v>
      </c>
      <c r="K4694" s="135">
        <v>1581.52</v>
      </c>
      <c r="L4694" s="135">
        <v>756.78</v>
      </c>
      <c r="M4694" s="141" t="str">
        <f t="shared" si="147"/>
        <v>201601</v>
      </c>
    </row>
    <row r="4695" spans="1:13" x14ac:dyDescent="0.25">
      <c r="A4695" s="35" t="str">
        <f>VLOOKUP(B4695,ResCat!$A$2:$B$269,2,FALSE)</f>
        <v>HMOLG</v>
      </c>
      <c r="B4695" s="68" t="str">
        <f>IF(ISNA(VLOOKUP(C4695,COA!$A$2:$B$340,2,FALSE)),"XXX",VLOOKUP(C4695,COA!$A$2:$B$340,2,FALSE))</f>
        <v>L13</v>
      </c>
      <c r="C4695" s="149" t="str">
        <f t="shared" si="148"/>
        <v>0011-1006-0012</v>
      </c>
      <c r="D4695" s="134" t="s">
        <v>458</v>
      </c>
      <c r="E4695" s="134" t="s">
        <v>456</v>
      </c>
      <c r="F4695" s="134" t="s">
        <v>452</v>
      </c>
      <c r="G4695" s="134" t="s">
        <v>363</v>
      </c>
      <c r="H4695" s="134" t="s">
        <v>1023</v>
      </c>
      <c r="I4695" s="134" t="s">
        <v>3</v>
      </c>
      <c r="J4695" s="135">
        <v>395.0100000000001</v>
      </c>
      <c r="K4695" s="135">
        <v>-499.47</v>
      </c>
      <c r="L4695" s="135">
        <v>-533.4799999999999</v>
      </c>
      <c r="M4695" s="141" t="str">
        <f t="shared" si="147"/>
        <v>201601</v>
      </c>
    </row>
    <row r="4696" spans="1:13" x14ac:dyDescent="0.25">
      <c r="A4696" s="35" t="str">
        <f>VLOOKUP(B4696,ResCat!$A$2:$B$269,2,FALSE)</f>
        <v>HMOLG</v>
      </c>
      <c r="B4696" s="68" t="str">
        <f>IF(ISNA(VLOOKUP(C4696,COA!$A$2:$B$340,2,FALSE)),"XXX",VLOOKUP(C4696,COA!$A$2:$B$340,2,FALSE))</f>
        <v>L13</v>
      </c>
      <c r="C4696" s="149" t="str">
        <f t="shared" si="148"/>
        <v>0011-1006-0012</v>
      </c>
      <c r="D4696" s="134" t="s">
        <v>458</v>
      </c>
      <c r="E4696" s="134" t="s">
        <v>456</v>
      </c>
      <c r="F4696" s="134" t="s">
        <v>452</v>
      </c>
      <c r="G4696" s="134" t="s">
        <v>363</v>
      </c>
      <c r="H4696" s="134" t="s">
        <v>1023</v>
      </c>
      <c r="I4696" s="134" t="s">
        <v>368</v>
      </c>
      <c r="J4696" s="135">
        <v>22.14</v>
      </c>
      <c r="K4696" s="135">
        <v>22.14</v>
      </c>
      <c r="L4696" s="135">
        <v>22.14</v>
      </c>
      <c r="M4696" s="141" t="str">
        <f t="shared" si="147"/>
        <v>201601</v>
      </c>
    </row>
    <row r="4697" spans="1:13" x14ac:dyDescent="0.25">
      <c r="A4697" s="35" t="str">
        <f>VLOOKUP(B4697,ResCat!$A$2:$B$269,2,FALSE)</f>
        <v>HMOLG</v>
      </c>
      <c r="B4697" s="68" t="str">
        <f>IF(ISNA(VLOOKUP(C4697,COA!$A$2:$B$340,2,FALSE)),"XXX",VLOOKUP(C4697,COA!$A$2:$B$340,2,FALSE))</f>
        <v>L13</v>
      </c>
      <c r="C4697" s="149" t="str">
        <f t="shared" si="148"/>
        <v>0011-1006-0012</v>
      </c>
      <c r="D4697" s="134" t="s">
        <v>458</v>
      </c>
      <c r="E4697" s="134" t="s">
        <v>456</v>
      </c>
      <c r="F4697" s="134" t="s">
        <v>452</v>
      </c>
      <c r="G4697" s="134" t="s">
        <v>363</v>
      </c>
      <c r="H4697" s="134" t="s">
        <v>1023</v>
      </c>
      <c r="I4697" s="134" t="s">
        <v>2</v>
      </c>
      <c r="J4697" s="135">
        <v>978.13000000000011</v>
      </c>
      <c r="K4697" s="135">
        <v>864.66</v>
      </c>
      <c r="L4697" s="135">
        <v>700.66</v>
      </c>
      <c r="M4697" s="141" t="str">
        <f t="shared" si="147"/>
        <v>201601</v>
      </c>
    </row>
    <row r="4698" spans="1:13" x14ac:dyDescent="0.25">
      <c r="A4698" s="35" t="str">
        <f>VLOOKUP(B4698,ResCat!$A$2:$B$269,2,FALSE)</f>
        <v>HMOLG</v>
      </c>
      <c r="B4698" s="68" t="str">
        <f>IF(ISNA(VLOOKUP(C4698,COA!$A$2:$B$340,2,FALSE)),"XXX",VLOOKUP(C4698,COA!$A$2:$B$340,2,FALSE))</f>
        <v>L13</v>
      </c>
      <c r="C4698" s="149" t="str">
        <f t="shared" si="148"/>
        <v>0011-1006-0012</v>
      </c>
      <c r="D4698" s="134" t="s">
        <v>458</v>
      </c>
      <c r="E4698" s="134" t="s">
        <v>456</v>
      </c>
      <c r="F4698" s="134" t="s">
        <v>452</v>
      </c>
      <c r="G4698" s="134" t="s">
        <v>363</v>
      </c>
      <c r="H4698" s="134" t="s">
        <v>1023</v>
      </c>
      <c r="I4698" s="134" t="s">
        <v>343</v>
      </c>
      <c r="J4698" s="135">
        <v>169.84</v>
      </c>
      <c r="K4698" s="135">
        <v>53.29</v>
      </c>
      <c r="L4698" s="135">
        <v>21.29</v>
      </c>
      <c r="M4698" s="141" t="str">
        <f t="shared" si="147"/>
        <v>201601</v>
      </c>
    </row>
    <row r="4699" spans="1:13" x14ac:dyDescent="0.25">
      <c r="A4699" s="35" t="str">
        <f>VLOOKUP(B4699,ResCat!$A$2:$B$269,2,FALSE)</f>
        <v>HMOLG</v>
      </c>
      <c r="B4699" s="68" t="str">
        <f>IF(ISNA(VLOOKUP(C4699,COA!$A$2:$B$340,2,FALSE)),"XXX",VLOOKUP(C4699,COA!$A$2:$B$340,2,FALSE))</f>
        <v>L13</v>
      </c>
      <c r="C4699" s="149" t="str">
        <f t="shared" si="148"/>
        <v>0011-1006-0012</v>
      </c>
      <c r="D4699" s="134" t="s">
        <v>458</v>
      </c>
      <c r="E4699" s="134" t="s">
        <v>456</v>
      </c>
      <c r="F4699" s="134" t="s">
        <v>452</v>
      </c>
      <c r="G4699" s="134" t="s">
        <v>363</v>
      </c>
      <c r="H4699" s="134" t="s">
        <v>1023</v>
      </c>
      <c r="I4699" s="134" t="s">
        <v>1</v>
      </c>
      <c r="J4699" s="135">
        <v>913.18000000000006</v>
      </c>
      <c r="K4699" s="135">
        <v>586.86</v>
      </c>
      <c r="L4699" s="135">
        <v>486.86</v>
      </c>
      <c r="M4699" s="141" t="str">
        <f t="shared" si="147"/>
        <v>201601</v>
      </c>
    </row>
    <row r="4700" spans="1:13" x14ac:dyDescent="0.25">
      <c r="A4700" s="35" t="str">
        <f>VLOOKUP(B4700,ResCat!$A$2:$B$269,2,FALSE)</f>
        <v>HMOLG</v>
      </c>
      <c r="B4700" s="68" t="str">
        <f>IF(ISNA(VLOOKUP(C4700,COA!$A$2:$B$340,2,FALSE)),"XXX",VLOOKUP(C4700,COA!$A$2:$B$340,2,FALSE))</f>
        <v>L13</v>
      </c>
      <c r="C4700" s="149" t="str">
        <f t="shared" si="148"/>
        <v>0011-1006-0012</v>
      </c>
      <c r="D4700" s="134" t="s">
        <v>458</v>
      </c>
      <c r="E4700" s="134" t="s">
        <v>456</v>
      </c>
      <c r="F4700" s="134" t="s">
        <v>452</v>
      </c>
      <c r="G4700" s="134" t="s">
        <v>1029</v>
      </c>
      <c r="H4700" s="134" t="s">
        <v>1023</v>
      </c>
      <c r="I4700" s="134" t="s">
        <v>3</v>
      </c>
      <c r="J4700" s="135">
        <v>182.79999999999993</v>
      </c>
      <c r="K4700" s="135">
        <v>155.92999999999992</v>
      </c>
      <c r="L4700" s="135">
        <v>46.329999999999949</v>
      </c>
      <c r="M4700" s="141" t="str">
        <f t="shared" si="147"/>
        <v>201601</v>
      </c>
    </row>
    <row r="4701" spans="1:13" x14ac:dyDescent="0.25">
      <c r="A4701" s="35" t="str">
        <f>VLOOKUP(B4701,ResCat!$A$2:$B$269,2,FALSE)</f>
        <v>HMOLG</v>
      </c>
      <c r="B4701" s="68" t="str">
        <f>IF(ISNA(VLOOKUP(C4701,COA!$A$2:$B$340,2,FALSE)),"XXX",VLOOKUP(C4701,COA!$A$2:$B$340,2,FALSE))</f>
        <v>L13</v>
      </c>
      <c r="C4701" s="149" t="str">
        <f t="shared" si="148"/>
        <v>0011-1006-0012</v>
      </c>
      <c r="D4701" s="134" t="s">
        <v>458</v>
      </c>
      <c r="E4701" s="134" t="s">
        <v>456</v>
      </c>
      <c r="F4701" s="134" t="s">
        <v>452</v>
      </c>
      <c r="G4701" s="134" t="s">
        <v>1029</v>
      </c>
      <c r="H4701" s="134" t="s">
        <v>1023</v>
      </c>
      <c r="I4701" s="134" t="s">
        <v>368</v>
      </c>
      <c r="J4701" s="135">
        <v>22.14</v>
      </c>
      <c r="K4701" s="135">
        <v>22.14</v>
      </c>
      <c r="L4701" s="135">
        <v>22.14</v>
      </c>
      <c r="M4701" s="141" t="str">
        <f t="shared" si="147"/>
        <v>201601</v>
      </c>
    </row>
    <row r="4702" spans="1:13" x14ac:dyDescent="0.25">
      <c r="A4702" s="35" t="str">
        <f>VLOOKUP(B4702,ResCat!$A$2:$B$269,2,FALSE)</f>
        <v>HMOLG</v>
      </c>
      <c r="B4702" s="68" t="str">
        <f>IF(ISNA(VLOOKUP(C4702,COA!$A$2:$B$340,2,FALSE)),"XXX",VLOOKUP(C4702,COA!$A$2:$B$340,2,FALSE))</f>
        <v>L13</v>
      </c>
      <c r="C4702" s="149" t="str">
        <f t="shared" si="148"/>
        <v>0011-1006-0012</v>
      </c>
      <c r="D4702" s="134" t="s">
        <v>458</v>
      </c>
      <c r="E4702" s="134" t="s">
        <v>456</v>
      </c>
      <c r="F4702" s="134" t="s">
        <v>452</v>
      </c>
      <c r="G4702" s="134" t="s">
        <v>1029</v>
      </c>
      <c r="H4702" s="134" t="s">
        <v>1023</v>
      </c>
      <c r="I4702" s="134" t="s">
        <v>0</v>
      </c>
      <c r="J4702" s="135">
        <v>60037.340000000004</v>
      </c>
      <c r="K4702" s="135">
        <v>13044</v>
      </c>
      <c r="L4702" s="135">
        <v>13044</v>
      </c>
      <c r="M4702" s="141" t="str">
        <f t="shared" si="147"/>
        <v>201601</v>
      </c>
    </row>
    <row r="4703" spans="1:13" x14ac:dyDescent="0.25">
      <c r="A4703" s="35" t="str">
        <f>VLOOKUP(B4703,ResCat!$A$2:$B$269,2,FALSE)</f>
        <v>HMOLG</v>
      </c>
      <c r="B4703" s="68" t="str">
        <f>IF(ISNA(VLOOKUP(C4703,COA!$A$2:$B$340,2,FALSE)),"XXX",VLOOKUP(C4703,COA!$A$2:$B$340,2,FALSE))</f>
        <v>L13</v>
      </c>
      <c r="C4703" s="149" t="str">
        <f t="shared" si="148"/>
        <v>0011-1006-0012</v>
      </c>
      <c r="D4703" s="134" t="s">
        <v>458</v>
      </c>
      <c r="E4703" s="134" t="s">
        <v>456</v>
      </c>
      <c r="F4703" s="134" t="s">
        <v>452</v>
      </c>
      <c r="G4703" s="134" t="s">
        <v>1029</v>
      </c>
      <c r="H4703" s="134" t="s">
        <v>1023</v>
      </c>
      <c r="I4703" s="134" t="s">
        <v>2</v>
      </c>
      <c r="J4703" s="135">
        <v>1408.7599999999998</v>
      </c>
      <c r="K4703" s="135">
        <v>1651.5399999999997</v>
      </c>
      <c r="L4703" s="135">
        <v>1626.5399999999997</v>
      </c>
      <c r="M4703" s="141" t="str">
        <f t="shared" si="147"/>
        <v>201601</v>
      </c>
    </row>
    <row r="4704" spans="1:13" x14ac:dyDescent="0.25">
      <c r="A4704" s="35" t="str">
        <f>VLOOKUP(B4704,ResCat!$A$2:$B$269,2,FALSE)</f>
        <v>HMOLG</v>
      </c>
      <c r="B4704" s="68" t="str">
        <f>IF(ISNA(VLOOKUP(C4704,COA!$A$2:$B$340,2,FALSE)),"XXX",VLOOKUP(C4704,COA!$A$2:$B$340,2,FALSE))</f>
        <v>L13</v>
      </c>
      <c r="C4704" s="149" t="str">
        <f t="shared" si="148"/>
        <v>0011-1006-0012</v>
      </c>
      <c r="D4704" s="134" t="s">
        <v>458</v>
      </c>
      <c r="E4704" s="134" t="s">
        <v>456</v>
      </c>
      <c r="F4704" s="134" t="s">
        <v>452</v>
      </c>
      <c r="G4704" s="134" t="s">
        <v>1029</v>
      </c>
      <c r="H4704" s="134" t="s">
        <v>1023</v>
      </c>
      <c r="I4704" s="134" t="s">
        <v>343</v>
      </c>
      <c r="J4704" s="135">
        <v>220.49</v>
      </c>
      <c r="K4704" s="135">
        <v>83</v>
      </c>
      <c r="L4704" s="135">
        <v>27.6</v>
      </c>
      <c r="M4704" s="141" t="str">
        <f t="shared" si="147"/>
        <v>201601</v>
      </c>
    </row>
    <row r="4705" spans="1:13" x14ac:dyDescent="0.25">
      <c r="A4705" s="35" t="str">
        <f>VLOOKUP(B4705,ResCat!$A$2:$B$269,2,FALSE)</f>
        <v>HMOLG</v>
      </c>
      <c r="B4705" s="68" t="str">
        <f>IF(ISNA(VLOOKUP(C4705,COA!$A$2:$B$340,2,FALSE)),"XXX",VLOOKUP(C4705,COA!$A$2:$B$340,2,FALSE))</f>
        <v>L13</v>
      </c>
      <c r="C4705" s="149" t="str">
        <f t="shared" si="148"/>
        <v>0011-1006-0012</v>
      </c>
      <c r="D4705" s="134" t="s">
        <v>458</v>
      </c>
      <c r="E4705" s="134" t="s">
        <v>456</v>
      </c>
      <c r="F4705" s="134" t="s">
        <v>452</v>
      </c>
      <c r="G4705" s="134" t="s">
        <v>1029</v>
      </c>
      <c r="H4705" s="134" t="s">
        <v>1023</v>
      </c>
      <c r="I4705" s="134" t="s">
        <v>1</v>
      </c>
      <c r="J4705" s="135">
        <v>457.71000000000004</v>
      </c>
      <c r="K4705" s="135">
        <v>387.71000000000004</v>
      </c>
      <c r="L4705" s="135">
        <v>87.71</v>
      </c>
      <c r="M4705" s="141" t="str">
        <f t="shared" si="147"/>
        <v>201601</v>
      </c>
    </row>
    <row r="4706" spans="1:13" x14ac:dyDescent="0.25">
      <c r="A4706" s="35" t="str">
        <f>VLOOKUP(B4706,ResCat!$A$2:$B$269,2,FALSE)</f>
        <v>HMOLG</v>
      </c>
      <c r="B4706" s="68" t="str">
        <f>IF(ISNA(VLOOKUP(C4706,COA!$A$2:$B$340,2,FALSE)),"XXX",VLOOKUP(C4706,COA!$A$2:$B$340,2,FALSE))</f>
        <v>L13</v>
      </c>
      <c r="C4706" s="149" t="str">
        <f t="shared" si="148"/>
        <v>0011-1006-0012</v>
      </c>
      <c r="D4706" s="134" t="s">
        <v>458</v>
      </c>
      <c r="E4706" s="134" t="s">
        <v>456</v>
      </c>
      <c r="F4706" s="134" t="s">
        <v>452</v>
      </c>
      <c r="G4706" s="134" t="s">
        <v>349</v>
      </c>
      <c r="H4706" s="134" t="s">
        <v>1023</v>
      </c>
      <c r="I4706" s="134" t="s">
        <v>3</v>
      </c>
      <c r="J4706" s="135">
        <v>54.160000000000039</v>
      </c>
      <c r="K4706" s="135">
        <v>-794.4799999999999</v>
      </c>
      <c r="L4706" s="135">
        <v>-804.07999999999993</v>
      </c>
      <c r="M4706" s="141" t="str">
        <f t="shared" si="147"/>
        <v>201601</v>
      </c>
    </row>
    <row r="4707" spans="1:13" x14ac:dyDescent="0.25">
      <c r="A4707" s="35" t="str">
        <f>VLOOKUP(B4707,ResCat!$A$2:$B$269,2,FALSE)</f>
        <v>HMOLG</v>
      </c>
      <c r="B4707" s="68" t="str">
        <f>IF(ISNA(VLOOKUP(C4707,COA!$A$2:$B$340,2,FALSE)),"XXX",VLOOKUP(C4707,COA!$A$2:$B$340,2,FALSE))</f>
        <v>L13</v>
      </c>
      <c r="C4707" s="149" t="str">
        <f t="shared" si="148"/>
        <v>0011-1006-0012</v>
      </c>
      <c r="D4707" s="134" t="s">
        <v>458</v>
      </c>
      <c r="E4707" s="134" t="s">
        <v>456</v>
      </c>
      <c r="F4707" s="134" t="s">
        <v>452</v>
      </c>
      <c r="G4707" s="134" t="s">
        <v>349</v>
      </c>
      <c r="H4707" s="134" t="s">
        <v>1023</v>
      </c>
      <c r="I4707" s="134" t="s">
        <v>2</v>
      </c>
      <c r="J4707" s="135">
        <v>512.52</v>
      </c>
      <c r="K4707" s="135">
        <v>512.52</v>
      </c>
      <c r="L4707" s="135">
        <v>447.52</v>
      </c>
      <c r="M4707" s="141" t="str">
        <f t="shared" si="147"/>
        <v>201601</v>
      </c>
    </row>
    <row r="4708" spans="1:13" x14ac:dyDescent="0.25">
      <c r="A4708" s="35" t="str">
        <f>VLOOKUP(B4708,ResCat!$A$2:$B$269,2,FALSE)</f>
        <v>HMOLG</v>
      </c>
      <c r="B4708" s="68" t="str">
        <f>IF(ISNA(VLOOKUP(C4708,COA!$A$2:$B$340,2,FALSE)),"XXX",VLOOKUP(C4708,COA!$A$2:$B$340,2,FALSE))</f>
        <v>L13</v>
      </c>
      <c r="C4708" s="149" t="str">
        <f t="shared" si="148"/>
        <v>0011-1006-0012</v>
      </c>
      <c r="D4708" s="134" t="s">
        <v>458</v>
      </c>
      <c r="E4708" s="134" t="s">
        <v>456</v>
      </c>
      <c r="F4708" s="134" t="s">
        <v>452</v>
      </c>
      <c r="G4708" s="134" t="s">
        <v>349</v>
      </c>
      <c r="H4708" s="134" t="s">
        <v>1023</v>
      </c>
      <c r="I4708" s="134" t="s">
        <v>343</v>
      </c>
      <c r="J4708" s="135">
        <v>276.62</v>
      </c>
      <c r="K4708" s="135">
        <v>157.10999999999999</v>
      </c>
      <c r="L4708" s="135">
        <v>102.85</v>
      </c>
      <c r="M4708" s="141" t="str">
        <f t="shared" si="147"/>
        <v>201601</v>
      </c>
    </row>
    <row r="4709" spans="1:13" x14ac:dyDescent="0.25">
      <c r="A4709" s="35" t="str">
        <f>VLOOKUP(B4709,ResCat!$A$2:$B$269,2,FALSE)</f>
        <v>HMOLG</v>
      </c>
      <c r="B4709" s="68" t="str">
        <f>IF(ISNA(VLOOKUP(C4709,COA!$A$2:$B$340,2,FALSE)),"XXX",VLOOKUP(C4709,COA!$A$2:$B$340,2,FALSE))</f>
        <v>L13</v>
      </c>
      <c r="C4709" s="149" t="str">
        <f t="shared" si="148"/>
        <v>0011-1006-0012</v>
      </c>
      <c r="D4709" s="134" t="s">
        <v>458</v>
      </c>
      <c r="E4709" s="134" t="s">
        <v>456</v>
      </c>
      <c r="F4709" s="134" t="s">
        <v>452</v>
      </c>
      <c r="G4709" s="134" t="s">
        <v>349</v>
      </c>
      <c r="H4709" s="134" t="s">
        <v>1023</v>
      </c>
      <c r="I4709" s="134" t="s">
        <v>1</v>
      </c>
      <c r="J4709" s="135">
        <v>293.08000000000004</v>
      </c>
      <c r="K4709" s="135">
        <v>-5494.6900000000014</v>
      </c>
      <c r="L4709" s="135">
        <v>-5542.2100000000009</v>
      </c>
      <c r="M4709" s="141" t="str">
        <f t="shared" si="147"/>
        <v>201601</v>
      </c>
    </row>
    <row r="4710" spans="1:13" x14ac:dyDescent="0.25">
      <c r="A4710" s="35" t="str">
        <f>VLOOKUP(B4710,ResCat!$A$2:$B$269,2,FALSE)</f>
        <v>HMOLG</v>
      </c>
      <c r="B4710" s="68" t="str">
        <f>IF(ISNA(VLOOKUP(C4710,COA!$A$2:$B$340,2,FALSE)),"XXX",VLOOKUP(C4710,COA!$A$2:$B$340,2,FALSE))</f>
        <v>L13</v>
      </c>
      <c r="C4710" s="149" t="str">
        <f t="shared" si="148"/>
        <v>0011-1006-0012</v>
      </c>
      <c r="D4710" s="134" t="s">
        <v>458</v>
      </c>
      <c r="E4710" s="134" t="s">
        <v>456</v>
      </c>
      <c r="F4710" s="134" t="s">
        <v>452</v>
      </c>
      <c r="G4710" s="134" t="s">
        <v>350</v>
      </c>
      <c r="H4710" s="134" t="s">
        <v>1023</v>
      </c>
      <c r="I4710" s="134" t="s">
        <v>3</v>
      </c>
      <c r="J4710" s="135">
        <v>744.60000000000014</v>
      </c>
      <c r="K4710" s="135">
        <v>1050.43</v>
      </c>
      <c r="L4710" s="135">
        <v>1014.7299999999999</v>
      </c>
      <c r="M4710" s="141" t="str">
        <f t="shared" si="147"/>
        <v>201601</v>
      </c>
    </row>
    <row r="4711" spans="1:13" x14ac:dyDescent="0.25">
      <c r="A4711" s="35" t="str">
        <f>VLOOKUP(B4711,ResCat!$A$2:$B$269,2,FALSE)</f>
        <v>HMOLG</v>
      </c>
      <c r="B4711" s="68" t="str">
        <f>IF(ISNA(VLOOKUP(C4711,COA!$A$2:$B$340,2,FALSE)),"XXX",VLOOKUP(C4711,COA!$A$2:$B$340,2,FALSE))</f>
        <v>L13</v>
      </c>
      <c r="C4711" s="149" t="str">
        <f t="shared" si="148"/>
        <v>0011-1006-0012</v>
      </c>
      <c r="D4711" s="134" t="s">
        <v>458</v>
      </c>
      <c r="E4711" s="134" t="s">
        <v>456</v>
      </c>
      <c r="F4711" s="134" t="s">
        <v>452</v>
      </c>
      <c r="G4711" s="134" t="s">
        <v>350</v>
      </c>
      <c r="H4711" s="134" t="s">
        <v>1023</v>
      </c>
      <c r="I4711" s="134" t="s">
        <v>368</v>
      </c>
      <c r="J4711" s="135">
        <v>18</v>
      </c>
      <c r="K4711" s="135">
        <v>18</v>
      </c>
      <c r="L4711" s="135">
        <v>18</v>
      </c>
      <c r="M4711" s="141" t="str">
        <f t="shared" si="147"/>
        <v>201601</v>
      </c>
    </row>
    <row r="4712" spans="1:13" x14ac:dyDescent="0.25">
      <c r="A4712" s="35" t="str">
        <f>VLOOKUP(B4712,ResCat!$A$2:$B$269,2,FALSE)</f>
        <v>HMOLG</v>
      </c>
      <c r="B4712" s="68" t="str">
        <f>IF(ISNA(VLOOKUP(C4712,COA!$A$2:$B$340,2,FALSE)),"XXX",VLOOKUP(C4712,COA!$A$2:$B$340,2,FALSE))</f>
        <v>L13</v>
      </c>
      <c r="C4712" s="149" t="str">
        <f t="shared" si="148"/>
        <v>0011-1006-0012</v>
      </c>
      <c r="D4712" s="134" t="s">
        <v>458</v>
      </c>
      <c r="E4712" s="134" t="s">
        <v>456</v>
      </c>
      <c r="F4712" s="134" t="s">
        <v>452</v>
      </c>
      <c r="G4712" s="134" t="s">
        <v>350</v>
      </c>
      <c r="H4712" s="134" t="s">
        <v>1023</v>
      </c>
      <c r="I4712" s="134" t="s">
        <v>0</v>
      </c>
      <c r="J4712" s="135">
        <v>150194.70000000001</v>
      </c>
      <c r="K4712" s="135">
        <v>7133.06</v>
      </c>
      <c r="L4712" s="135">
        <v>7133.06</v>
      </c>
      <c r="M4712" s="141" t="str">
        <f t="shared" si="147"/>
        <v>201601</v>
      </c>
    </row>
    <row r="4713" spans="1:13" x14ac:dyDescent="0.25">
      <c r="A4713" s="35" t="str">
        <f>VLOOKUP(B4713,ResCat!$A$2:$B$269,2,FALSE)</f>
        <v>HMOLG</v>
      </c>
      <c r="B4713" s="68" t="str">
        <f>IF(ISNA(VLOOKUP(C4713,COA!$A$2:$B$340,2,FALSE)),"XXX",VLOOKUP(C4713,COA!$A$2:$B$340,2,FALSE))</f>
        <v>L13</v>
      </c>
      <c r="C4713" s="149" t="str">
        <f t="shared" si="148"/>
        <v>0011-1006-0012</v>
      </c>
      <c r="D4713" s="134" t="s">
        <v>458</v>
      </c>
      <c r="E4713" s="134" t="s">
        <v>456</v>
      </c>
      <c r="F4713" s="134" t="s">
        <v>452</v>
      </c>
      <c r="G4713" s="134" t="s">
        <v>350</v>
      </c>
      <c r="H4713" s="134" t="s">
        <v>1023</v>
      </c>
      <c r="I4713" s="134" t="s">
        <v>2</v>
      </c>
      <c r="J4713" s="135">
        <v>1836.3599999999997</v>
      </c>
      <c r="K4713" s="135">
        <v>1673.7899999999997</v>
      </c>
      <c r="L4713" s="135">
        <v>1648.7899999999997</v>
      </c>
      <c r="M4713" s="141" t="str">
        <f t="shared" si="147"/>
        <v>201601</v>
      </c>
    </row>
    <row r="4714" spans="1:13" x14ac:dyDescent="0.25">
      <c r="A4714" s="35" t="str">
        <f>VLOOKUP(B4714,ResCat!$A$2:$B$269,2,FALSE)</f>
        <v>HMOLG</v>
      </c>
      <c r="B4714" s="68" t="str">
        <f>IF(ISNA(VLOOKUP(C4714,COA!$A$2:$B$340,2,FALSE)),"XXX",VLOOKUP(C4714,COA!$A$2:$B$340,2,FALSE))</f>
        <v>L13</v>
      </c>
      <c r="C4714" s="149" t="str">
        <f t="shared" si="148"/>
        <v>0011-1006-0012</v>
      </c>
      <c r="D4714" s="134" t="s">
        <v>458</v>
      </c>
      <c r="E4714" s="134" t="s">
        <v>456</v>
      </c>
      <c r="F4714" s="134" t="s">
        <v>452</v>
      </c>
      <c r="G4714" s="134" t="s">
        <v>350</v>
      </c>
      <c r="H4714" s="134" t="s">
        <v>1023</v>
      </c>
      <c r="I4714" s="134" t="s">
        <v>343</v>
      </c>
      <c r="J4714" s="135">
        <v>597.08000000000004</v>
      </c>
      <c r="K4714" s="135">
        <v>489.11000000000007</v>
      </c>
      <c r="L4714" s="135">
        <v>421.05</v>
      </c>
      <c r="M4714" s="141" t="str">
        <f t="shared" si="147"/>
        <v>201601</v>
      </c>
    </row>
    <row r="4715" spans="1:13" x14ac:dyDescent="0.25">
      <c r="A4715" s="35" t="str">
        <f>VLOOKUP(B4715,ResCat!$A$2:$B$269,2,FALSE)</f>
        <v>HMOLG</v>
      </c>
      <c r="B4715" s="68" t="str">
        <f>IF(ISNA(VLOOKUP(C4715,COA!$A$2:$B$340,2,FALSE)),"XXX",VLOOKUP(C4715,COA!$A$2:$B$340,2,FALSE))</f>
        <v>L13</v>
      </c>
      <c r="C4715" s="149" t="str">
        <f t="shared" si="148"/>
        <v>0011-1006-0012</v>
      </c>
      <c r="D4715" s="134" t="s">
        <v>458</v>
      </c>
      <c r="E4715" s="134" t="s">
        <v>456</v>
      </c>
      <c r="F4715" s="134" t="s">
        <v>452</v>
      </c>
      <c r="G4715" s="134" t="s">
        <v>350</v>
      </c>
      <c r="H4715" s="134" t="s">
        <v>1023</v>
      </c>
      <c r="I4715" s="134" t="s">
        <v>1</v>
      </c>
      <c r="J4715" s="135">
        <v>24335.84</v>
      </c>
      <c r="K4715" s="135">
        <v>5023.03</v>
      </c>
      <c r="L4715" s="135">
        <v>5470.2999999999993</v>
      </c>
      <c r="M4715" s="141" t="str">
        <f t="shared" si="147"/>
        <v>201601</v>
      </c>
    </row>
    <row r="4716" spans="1:13" x14ac:dyDescent="0.25">
      <c r="A4716" s="35" t="str">
        <f>VLOOKUP(B4716,ResCat!$A$2:$B$269,2,FALSE)</f>
        <v>HMOLG</v>
      </c>
      <c r="B4716" s="68" t="str">
        <f>IF(ISNA(VLOOKUP(C4716,COA!$A$2:$B$340,2,FALSE)),"XXX",VLOOKUP(C4716,COA!$A$2:$B$340,2,FALSE))</f>
        <v>L13</v>
      </c>
      <c r="C4716" s="149" t="str">
        <f t="shared" si="148"/>
        <v>0011-1006-0012</v>
      </c>
      <c r="D4716" s="134" t="s">
        <v>458</v>
      </c>
      <c r="E4716" s="134" t="s">
        <v>456</v>
      </c>
      <c r="F4716" s="134" t="s">
        <v>452</v>
      </c>
      <c r="G4716" s="134" t="s">
        <v>359</v>
      </c>
      <c r="H4716" s="134" t="s">
        <v>1023</v>
      </c>
      <c r="I4716" s="134" t="s">
        <v>3</v>
      </c>
      <c r="J4716" s="135">
        <v>139.51999999999995</v>
      </c>
      <c r="K4716" s="135">
        <v>-618.76</v>
      </c>
      <c r="L4716" s="135">
        <v>-628.36</v>
      </c>
      <c r="M4716" s="141" t="str">
        <f t="shared" si="147"/>
        <v>201601</v>
      </c>
    </row>
    <row r="4717" spans="1:13" x14ac:dyDescent="0.25">
      <c r="A4717" s="35" t="str">
        <f>VLOOKUP(B4717,ResCat!$A$2:$B$269,2,FALSE)</f>
        <v>HMOLG</v>
      </c>
      <c r="B4717" s="68" t="str">
        <f>IF(ISNA(VLOOKUP(C4717,COA!$A$2:$B$340,2,FALSE)),"XXX",VLOOKUP(C4717,COA!$A$2:$B$340,2,FALSE))</f>
        <v>L13</v>
      </c>
      <c r="C4717" s="149" t="str">
        <f t="shared" si="148"/>
        <v>0011-1006-0012</v>
      </c>
      <c r="D4717" s="134" t="s">
        <v>458</v>
      </c>
      <c r="E4717" s="134" t="s">
        <v>456</v>
      </c>
      <c r="F4717" s="134" t="s">
        <v>452</v>
      </c>
      <c r="G4717" s="134" t="s">
        <v>359</v>
      </c>
      <c r="H4717" s="134" t="s">
        <v>1023</v>
      </c>
      <c r="I4717" s="134" t="s">
        <v>0</v>
      </c>
      <c r="J4717" s="135">
        <v>54447</v>
      </c>
      <c r="K4717" s="135">
        <v>20367.73</v>
      </c>
      <c r="L4717" s="135">
        <v>20367.73</v>
      </c>
      <c r="M4717" s="141" t="str">
        <f t="shared" si="147"/>
        <v>201601</v>
      </c>
    </row>
    <row r="4718" spans="1:13" x14ac:dyDescent="0.25">
      <c r="A4718" s="35" t="str">
        <f>VLOOKUP(B4718,ResCat!$A$2:$B$269,2,FALSE)</f>
        <v>HMOLG</v>
      </c>
      <c r="B4718" s="68" t="str">
        <f>IF(ISNA(VLOOKUP(C4718,COA!$A$2:$B$340,2,FALSE)),"XXX",VLOOKUP(C4718,COA!$A$2:$B$340,2,FALSE))</f>
        <v>L13</v>
      </c>
      <c r="C4718" s="149" t="str">
        <f t="shared" si="148"/>
        <v>0011-1006-0012</v>
      </c>
      <c r="D4718" s="134" t="s">
        <v>458</v>
      </c>
      <c r="E4718" s="134" t="s">
        <v>456</v>
      </c>
      <c r="F4718" s="134" t="s">
        <v>452</v>
      </c>
      <c r="G4718" s="134" t="s">
        <v>359</v>
      </c>
      <c r="H4718" s="134" t="s">
        <v>1023</v>
      </c>
      <c r="I4718" s="134" t="s">
        <v>2</v>
      </c>
      <c r="J4718" s="135">
        <v>-709.67000000000007</v>
      </c>
      <c r="K4718" s="135">
        <v>-43.440000000000033</v>
      </c>
      <c r="L4718" s="135">
        <v>-113.44000000000003</v>
      </c>
      <c r="M4718" s="141" t="str">
        <f t="shared" si="147"/>
        <v>201601</v>
      </c>
    </row>
    <row r="4719" spans="1:13" x14ac:dyDescent="0.25">
      <c r="A4719" s="35" t="str">
        <f>VLOOKUP(B4719,ResCat!$A$2:$B$269,2,FALSE)</f>
        <v>HMOLG</v>
      </c>
      <c r="B4719" s="68" t="str">
        <f>IF(ISNA(VLOOKUP(C4719,COA!$A$2:$B$340,2,FALSE)),"XXX",VLOOKUP(C4719,COA!$A$2:$B$340,2,FALSE))</f>
        <v>L13</v>
      </c>
      <c r="C4719" s="149" t="str">
        <f t="shared" si="148"/>
        <v>0011-1006-0012</v>
      </c>
      <c r="D4719" s="134" t="s">
        <v>458</v>
      </c>
      <c r="E4719" s="134" t="s">
        <v>456</v>
      </c>
      <c r="F4719" s="134" t="s">
        <v>452</v>
      </c>
      <c r="G4719" s="134" t="s">
        <v>359</v>
      </c>
      <c r="H4719" s="134" t="s">
        <v>1023</v>
      </c>
      <c r="I4719" s="134" t="s">
        <v>343</v>
      </c>
      <c r="J4719" s="135">
        <v>552.95000000000016</v>
      </c>
      <c r="K4719" s="135">
        <v>436.72999999999996</v>
      </c>
      <c r="L4719" s="135">
        <v>369.3</v>
      </c>
      <c r="M4719" s="141" t="str">
        <f t="shared" si="147"/>
        <v>201601</v>
      </c>
    </row>
    <row r="4720" spans="1:13" x14ac:dyDescent="0.25">
      <c r="A4720" s="35" t="str">
        <f>VLOOKUP(B4720,ResCat!$A$2:$B$269,2,FALSE)</f>
        <v>HMOLG</v>
      </c>
      <c r="B4720" s="68" t="str">
        <f>IF(ISNA(VLOOKUP(C4720,COA!$A$2:$B$340,2,FALSE)),"XXX",VLOOKUP(C4720,COA!$A$2:$B$340,2,FALSE))</f>
        <v>L13</v>
      </c>
      <c r="C4720" s="149" t="str">
        <f t="shared" si="148"/>
        <v>0011-1006-0012</v>
      </c>
      <c r="D4720" s="134" t="s">
        <v>458</v>
      </c>
      <c r="E4720" s="134" t="s">
        <v>456</v>
      </c>
      <c r="F4720" s="134" t="s">
        <v>452</v>
      </c>
      <c r="G4720" s="134" t="s">
        <v>359</v>
      </c>
      <c r="H4720" s="134" t="s">
        <v>1023</v>
      </c>
      <c r="I4720" s="134" t="s">
        <v>1</v>
      </c>
      <c r="J4720" s="135">
        <v>194.38999999999942</v>
      </c>
      <c r="K4720" s="135">
        <v>73.389999999999745</v>
      </c>
      <c r="L4720" s="135">
        <v>-2.4069635173873394E-13</v>
      </c>
      <c r="M4720" s="141" t="str">
        <f t="shared" si="147"/>
        <v>201601</v>
      </c>
    </row>
    <row r="4721" spans="1:13" x14ac:dyDescent="0.25">
      <c r="A4721" s="35" t="str">
        <f>VLOOKUP(B4721,ResCat!$A$2:$B$269,2,FALSE)</f>
        <v>HMOLG</v>
      </c>
      <c r="B4721" s="68" t="str">
        <f>IF(ISNA(VLOOKUP(C4721,COA!$A$2:$B$340,2,FALSE)),"XXX",VLOOKUP(C4721,COA!$A$2:$B$340,2,FALSE))</f>
        <v>L13</v>
      </c>
      <c r="C4721" s="149" t="str">
        <f t="shared" si="148"/>
        <v>0011-1006-0012</v>
      </c>
      <c r="D4721" s="134" t="s">
        <v>458</v>
      </c>
      <c r="E4721" s="134" t="s">
        <v>456</v>
      </c>
      <c r="F4721" s="134" t="s">
        <v>452</v>
      </c>
      <c r="G4721" s="134" t="s">
        <v>354</v>
      </c>
      <c r="H4721" s="134" t="s">
        <v>1023</v>
      </c>
      <c r="I4721" s="134" t="s">
        <v>3</v>
      </c>
      <c r="J4721" s="135">
        <v>95.2</v>
      </c>
      <c r="K4721" s="135">
        <v>160.19999999999999</v>
      </c>
      <c r="L4721" s="135">
        <v>216.78</v>
      </c>
      <c r="M4721" s="141" t="str">
        <f t="shared" si="147"/>
        <v>201601</v>
      </c>
    </row>
    <row r="4722" spans="1:13" x14ac:dyDescent="0.25">
      <c r="A4722" s="35" t="str">
        <f>VLOOKUP(B4722,ResCat!$A$2:$B$269,2,FALSE)</f>
        <v>HMOLG</v>
      </c>
      <c r="B4722" s="68" t="str">
        <f>IF(ISNA(VLOOKUP(C4722,COA!$A$2:$B$340,2,FALSE)),"XXX",VLOOKUP(C4722,COA!$A$2:$B$340,2,FALSE))</f>
        <v>L13</v>
      </c>
      <c r="C4722" s="149" t="str">
        <f t="shared" si="148"/>
        <v>0011-1006-0012</v>
      </c>
      <c r="D4722" s="134" t="s">
        <v>458</v>
      </c>
      <c r="E4722" s="134" t="s">
        <v>456</v>
      </c>
      <c r="F4722" s="134" t="s">
        <v>452</v>
      </c>
      <c r="G4722" s="134" t="s">
        <v>354</v>
      </c>
      <c r="H4722" s="134" t="s">
        <v>1023</v>
      </c>
      <c r="I4722" s="134" t="s">
        <v>2</v>
      </c>
      <c r="J4722" s="135">
        <v>-42.759999999999877</v>
      </c>
      <c r="K4722" s="135">
        <v>231.86000000000013</v>
      </c>
      <c r="L4722" s="135">
        <v>216.86</v>
      </c>
      <c r="M4722" s="141" t="str">
        <f t="shared" si="147"/>
        <v>201601</v>
      </c>
    </row>
    <row r="4723" spans="1:13" x14ac:dyDescent="0.25">
      <c r="A4723" s="35" t="str">
        <f>VLOOKUP(B4723,ResCat!$A$2:$B$269,2,FALSE)</f>
        <v>HMOLG</v>
      </c>
      <c r="B4723" s="68" t="str">
        <f>IF(ISNA(VLOOKUP(C4723,COA!$A$2:$B$340,2,FALSE)),"XXX",VLOOKUP(C4723,COA!$A$2:$B$340,2,FALSE))</f>
        <v>L13</v>
      </c>
      <c r="C4723" s="149" t="str">
        <f t="shared" si="148"/>
        <v>0011-1006-0012</v>
      </c>
      <c r="D4723" s="134" t="s">
        <v>458</v>
      </c>
      <c r="E4723" s="134" t="s">
        <v>456</v>
      </c>
      <c r="F4723" s="134" t="s">
        <v>452</v>
      </c>
      <c r="G4723" s="134" t="s">
        <v>354</v>
      </c>
      <c r="H4723" s="134" t="s">
        <v>1023</v>
      </c>
      <c r="I4723" s="134" t="s">
        <v>343</v>
      </c>
      <c r="J4723" s="135">
        <v>174.19</v>
      </c>
      <c r="K4723" s="135">
        <v>54.94</v>
      </c>
      <c r="L4723" s="135">
        <v>25.09</v>
      </c>
      <c r="M4723" s="141" t="str">
        <f t="shared" si="147"/>
        <v>201601</v>
      </c>
    </row>
    <row r="4724" spans="1:13" x14ac:dyDescent="0.25">
      <c r="A4724" s="35" t="str">
        <f>VLOOKUP(B4724,ResCat!$A$2:$B$269,2,FALSE)</f>
        <v>HMOLG</v>
      </c>
      <c r="B4724" s="68" t="str">
        <f>IF(ISNA(VLOOKUP(C4724,COA!$A$2:$B$340,2,FALSE)),"XXX",VLOOKUP(C4724,COA!$A$2:$B$340,2,FALSE))</f>
        <v>L13</v>
      </c>
      <c r="C4724" s="149" t="str">
        <f t="shared" si="148"/>
        <v>0011-1006-0012</v>
      </c>
      <c r="D4724" s="134" t="s">
        <v>458</v>
      </c>
      <c r="E4724" s="134" t="s">
        <v>456</v>
      </c>
      <c r="F4724" s="134" t="s">
        <v>452</v>
      </c>
      <c r="G4724" s="134" t="s">
        <v>354</v>
      </c>
      <c r="H4724" s="134" t="s">
        <v>1023</v>
      </c>
      <c r="I4724" s="134" t="s">
        <v>1</v>
      </c>
      <c r="J4724" s="135">
        <v>-2172.4500000000003</v>
      </c>
      <c r="K4724" s="135">
        <v>-1060.26</v>
      </c>
      <c r="L4724" s="135">
        <v>-1095.76</v>
      </c>
      <c r="M4724" s="141" t="str">
        <f t="shared" si="147"/>
        <v>201601</v>
      </c>
    </row>
    <row r="4725" spans="1:13" x14ac:dyDescent="0.25">
      <c r="A4725" s="35" t="str">
        <f>VLOOKUP(B4725,ResCat!$A$2:$B$269,2,FALSE)</f>
        <v>HMOLG</v>
      </c>
      <c r="B4725" s="68" t="str">
        <f>IF(ISNA(VLOOKUP(C4725,COA!$A$2:$B$340,2,FALSE)),"XXX",VLOOKUP(C4725,COA!$A$2:$B$340,2,FALSE))</f>
        <v>L13</v>
      </c>
      <c r="C4725" s="149" t="str">
        <f t="shared" si="148"/>
        <v>0011-1006-0012</v>
      </c>
      <c r="D4725" s="134" t="s">
        <v>458</v>
      </c>
      <c r="E4725" s="134" t="s">
        <v>456</v>
      </c>
      <c r="F4725" s="134" t="s">
        <v>452</v>
      </c>
      <c r="G4725" s="134" t="s">
        <v>366</v>
      </c>
      <c r="H4725" s="134" t="s">
        <v>1023</v>
      </c>
      <c r="I4725" s="134" t="s">
        <v>3</v>
      </c>
      <c r="J4725" s="135">
        <v>429.6699999999999</v>
      </c>
      <c r="K4725" s="135">
        <v>407.01999999999992</v>
      </c>
      <c r="L4725" s="135">
        <v>251.1</v>
      </c>
      <c r="M4725" s="141" t="str">
        <f t="shared" si="147"/>
        <v>201601</v>
      </c>
    </row>
    <row r="4726" spans="1:13" x14ac:dyDescent="0.25">
      <c r="A4726" s="35" t="str">
        <f>VLOOKUP(B4726,ResCat!$A$2:$B$269,2,FALSE)</f>
        <v>HMOLG</v>
      </c>
      <c r="B4726" s="68" t="str">
        <f>IF(ISNA(VLOOKUP(C4726,COA!$A$2:$B$340,2,FALSE)),"XXX",VLOOKUP(C4726,COA!$A$2:$B$340,2,FALSE))</f>
        <v>L13</v>
      </c>
      <c r="C4726" s="149" t="str">
        <f t="shared" si="148"/>
        <v>0011-1006-0012</v>
      </c>
      <c r="D4726" s="134" t="s">
        <v>458</v>
      </c>
      <c r="E4726" s="134" t="s">
        <v>456</v>
      </c>
      <c r="F4726" s="134" t="s">
        <v>452</v>
      </c>
      <c r="G4726" s="134" t="s">
        <v>366</v>
      </c>
      <c r="H4726" s="134" t="s">
        <v>1023</v>
      </c>
      <c r="I4726" s="134" t="s">
        <v>0</v>
      </c>
      <c r="J4726" s="135">
        <v>210444</v>
      </c>
      <c r="K4726" s="135">
        <v>28606.99</v>
      </c>
      <c r="L4726" s="135">
        <v>28606.99</v>
      </c>
      <c r="M4726" s="141" t="str">
        <f t="shared" si="147"/>
        <v>201601</v>
      </c>
    </row>
    <row r="4727" spans="1:13" x14ac:dyDescent="0.25">
      <c r="A4727" s="35" t="str">
        <f>VLOOKUP(B4727,ResCat!$A$2:$B$269,2,FALSE)</f>
        <v>HMOLG</v>
      </c>
      <c r="B4727" s="68" t="str">
        <f>IF(ISNA(VLOOKUP(C4727,COA!$A$2:$B$340,2,FALSE)),"XXX",VLOOKUP(C4727,COA!$A$2:$B$340,2,FALSE))</f>
        <v>L13</v>
      </c>
      <c r="C4727" s="149" t="str">
        <f t="shared" si="148"/>
        <v>0011-1006-0012</v>
      </c>
      <c r="D4727" s="134" t="s">
        <v>458</v>
      </c>
      <c r="E4727" s="134" t="s">
        <v>456</v>
      </c>
      <c r="F4727" s="134" t="s">
        <v>452</v>
      </c>
      <c r="G4727" s="134" t="s">
        <v>366</v>
      </c>
      <c r="H4727" s="134" t="s">
        <v>1023</v>
      </c>
      <c r="I4727" s="134" t="s">
        <v>2</v>
      </c>
      <c r="J4727" s="135">
        <v>1489.8899999999999</v>
      </c>
      <c r="K4727" s="135">
        <v>885.31000000000006</v>
      </c>
      <c r="L4727" s="135">
        <v>745.31000000000006</v>
      </c>
      <c r="M4727" s="141" t="str">
        <f t="shared" si="147"/>
        <v>201601</v>
      </c>
    </row>
    <row r="4728" spans="1:13" x14ac:dyDescent="0.25">
      <c r="A4728" s="35" t="str">
        <f>VLOOKUP(B4728,ResCat!$A$2:$B$269,2,FALSE)</f>
        <v>HMOLG</v>
      </c>
      <c r="B4728" s="68" t="str">
        <f>IF(ISNA(VLOOKUP(C4728,COA!$A$2:$B$340,2,FALSE)),"XXX",VLOOKUP(C4728,COA!$A$2:$B$340,2,FALSE))</f>
        <v>L13</v>
      </c>
      <c r="C4728" s="149" t="str">
        <f t="shared" si="148"/>
        <v>0011-1006-0012</v>
      </c>
      <c r="D4728" s="134" t="s">
        <v>458</v>
      </c>
      <c r="E4728" s="134" t="s">
        <v>456</v>
      </c>
      <c r="F4728" s="134" t="s">
        <v>452</v>
      </c>
      <c r="G4728" s="134" t="s">
        <v>366</v>
      </c>
      <c r="H4728" s="134" t="s">
        <v>1023</v>
      </c>
      <c r="I4728" s="134" t="s">
        <v>343</v>
      </c>
      <c r="J4728" s="135">
        <v>239.91000000000003</v>
      </c>
      <c r="K4728" s="135">
        <v>74.489999999999995</v>
      </c>
      <c r="L4728" s="135">
        <v>24.49</v>
      </c>
      <c r="M4728" s="141" t="str">
        <f t="shared" si="147"/>
        <v>201601</v>
      </c>
    </row>
    <row r="4729" spans="1:13" x14ac:dyDescent="0.25">
      <c r="A4729" s="35" t="str">
        <f>VLOOKUP(B4729,ResCat!$A$2:$B$269,2,FALSE)</f>
        <v>HMOLG</v>
      </c>
      <c r="B4729" s="68" t="str">
        <f>IF(ISNA(VLOOKUP(C4729,COA!$A$2:$B$340,2,FALSE)),"XXX",VLOOKUP(C4729,COA!$A$2:$B$340,2,FALSE))</f>
        <v>L13</v>
      </c>
      <c r="C4729" s="149" t="str">
        <f t="shared" si="148"/>
        <v>0011-1006-0012</v>
      </c>
      <c r="D4729" s="134" t="s">
        <v>458</v>
      </c>
      <c r="E4729" s="134" t="s">
        <v>456</v>
      </c>
      <c r="F4729" s="134" t="s">
        <v>452</v>
      </c>
      <c r="G4729" s="134" t="s">
        <v>366</v>
      </c>
      <c r="H4729" s="134" t="s">
        <v>1023</v>
      </c>
      <c r="I4729" s="134" t="s">
        <v>1</v>
      </c>
      <c r="J4729" s="135">
        <v>19.619999999999891</v>
      </c>
      <c r="K4729" s="135">
        <v>19.620000000000005</v>
      </c>
      <c r="L4729" s="135">
        <v>78.600000000000023</v>
      </c>
      <c r="M4729" s="141" t="str">
        <f t="shared" si="147"/>
        <v>201601</v>
      </c>
    </row>
    <row r="4730" spans="1:13" x14ac:dyDescent="0.25">
      <c r="A4730" s="35" t="str">
        <f>VLOOKUP(B4730,ResCat!$A$2:$B$269,2,FALSE)</f>
        <v>HMOLG</v>
      </c>
      <c r="B4730" s="68" t="str">
        <f>IF(ISNA(VLOOKUP(C4730,COA!$A$2:$B$340,2,FALSE)),"XXX",VLOOKUP(C4730,COA!$A$2:$B$340,2,FALSE))</f>
        <v>L13</v>
      </c>
      <c r="C4730" s="149" t="str">
        <f t="shared" si="148"/>
        <v>0011-1006-0012</v>
      </c>
      <c r="D4730" s="134" t="s">
        <v>458</v>
      </c>
      <c r="E4730" s="134" t="s">
        <v>456</v>
      </c>
      <c r="F4730" s="134" t="s">
        <v>452</v>
      </c>
      <c r="G4730" s="134" t="s">
        <v>337</v>
      </c>
      <c r="H4730" s="134" t="s">
        <v>1023</v>
      </c>
      <c r="I4730" s="134" t="s">
        <v>3</v>
      </c>
      <c r="J4730" s="135">
        <v>1790.81</v>
      </c>
      <c r="K4730" s="135">
        <v>309.27999999999997</v>
      </c>
      <c r="L4730" s="135">
        <v>270.20000000000005</v>
      </c>
      <c r="M4730" s="141" t="str">
        <f t="shared" si="147"/>
        <v>201601</v>
      </c>
    </row>
    <row r="4731" spans="1:13" x14ac:dyDescent="0.25">
      <c r="A4731" s="35" t="str">
        <f>VLOOKUP(B4731,ResCat!$A$2:$B$269,2,FALSE)</f>
        <v>HMOLG</v>
      </c>
      <c r="B4731" s="68" t="str">
        <f>IF(ISNA(VLOOKUP(C4731,COA!$A$2:$B$340,2,FALSE)),"XXX",VLOOKUP(C4731,COA!$A$2:$B$340,2,FALSE))</f>
        <v>L13</v>
      </c>
      <c r="C4731" s="149" t="str">
        <f t="shared" si="148"/>
        <v>0011-1006-0012</v>
      </c>
      <c r="D4731" s="134" t="s">
        <v>458</v>
      </c>
      <c r="E4731" s="134" t="s">
        <v>456</v>
      </c>
      <c r="F4731" s="134" t="s">
        <v>452</v>
      </c>
      <c r="G4731" s="134" t="s">
        <v>337</v>
      </c>
      <c r="H4731" s="134" t="s">
        <v>1023</v>
      </c>
      <c r="I4731" s="134" t="s">
        <v>2</v>
      </c>
      <c r="J4731" s="135">
        <v>3519.0599999999995</v>
      </c>
      <c r="K4731" s="135">
        <v>119.03999999999999</v>
      </c>
      <c r="L4731" s="135">
        <v>-15.869999999999948</v>
      </c>
      <c r="M4731" s="141" t="str">
        <f t="shared" si="147"/>
        <v>201601</v>
      </c>
    </row>
    <row r="4732" spans="1:13" x14ac:dyDescent="0.25">
      <c r="A4732" s="35" t="str">
        <f>VLOOKUP(B4732,ResCat!$A$2:$B$269,2,FALSE)</f>
        <v>HMOLG</v>
      </c>
      <c r="B4732" s="68" t="str">
        <f>IF(ISNA(VLOOKUP(C4732,COA!$A$2:$B$340,2,FALSE)),"XXX",VLOOKUP(C4732,COA!$A$2:$B$340,2,FALSE))</f>
        <v>L13</v>
      </c>
      <c r="C4732" s="149" t="str">
        <f t="shared" si="148"/>
        <v>0011-1006-0012</v>
      </c>
      <c r="D4732" s="134" t="s">
        <v>458</v>
      </c>
      <c r="E4732" s="134" t="s">
        <v>456</v>
      </c>
      <c r="F4732" s="134" t="s">
        <v>452</v>
      </c>
      <c r="G4732" s="134" t="s">
        <v>337</v>
      </c>
      <c r="H4732" s="134" t="s">
        <v>1023</v>
      </c>
      <c r="I4732" s="134" t="s">
        <v>343</v>
      </c>
      <c r="J4732" s="135">
        <v>515.03</v>
      </c>
      <c r="K4732" s="135">
        <v>176</v>
      </c>
      <c r="L4732" s="135">
        <v>98.210000000000008</v>
      </c>
      <c r="M4732" s="141" t="str">
        <f t="shared" si="147"/>
        <v>201601</v>
      </c>
    </row>
    <row r="4733" spans="1:13" x14ac:dyDescent="0.25">
      <c r="A4733" s="35" t="str">
        <f>VLOOKUP(B4733,ResCat!$A$2:$B$269,2,FALSE)</f>
        <v>HMOLG</v>
      </c>
      <c r="B4733" s="68" t="str">
        <f>IF(ISNA(VLOOKUP(C4733,COA!$A$2:$B$340,2,FALSE)),"XXX",VLOOKUP(C4733,COA!$A$2:$B$340,2,FALSE))</f>
        <v>L13</v>
      </c>
      <c r="C4733" s="149" t="str">
        <f t="shared" si="148"/>
        <v>0011-1006-0012</v>
      </c>
      <c r="D4733" s="134" t="s">
        <v>458</v>
      </c>
      <c r="E4733" s="134" t="s">
        <v>456</v>
      </c>
      <c r="F4733" s="134" t="s">
        <v>452</v>
      </c>
      <c r="G4733" s="134" t="s">
        <v>337</v>
      </c>
      <c r="H4733" s="134" t="s">
        <v>1023</v>
      </c>
      <c r="I4733" s="134" t="s">
        <v>1</v>
      </c>
      <c r="J4733" s="135">
        <v>4714.42</v>
      </c>
      <c r="K4733" s="135">
        <v>918.96</v>
      </c>
      <c r="L4733" s="135">
        <v>830.53999999999985</v>
      </c>
      <c r="M4733" s="141" t="str">
        <f t="shared" si="147"/>
        <v>201601</v>
      </c>
    </row>
    <row r="4734" spans="1:13" x14ac:dyDescent="0.25">
      <c r="A4734" s="35" t="str">
        <f>VLOOKUP(B4734,ResCat!$A$2:$B$269,2,FALSE)</f>
        <v>HMOLG</v>
      </c>
      <c r="B4734" s="68" t="str">
        <f>IF(ISNA(VLOOKUP(C4734,COA!$A$2:$B$340,2,FALSE)),"XXX",VLOOKUP(C4734,COA!$A$2:$B$340,2,FALSE))</f>
        <v>L13</v>
      </c>
      <c r="C4734" s="149" t="str">
        <f t="shared" si="148"/>
        <v>0011-1006-0012</v>
      </c>
      <c r="D4734" s="134" t="s">
        <v>458</v>
      </c>
      <c r="E4734" s="134" t="s">
        <v>456</v>
      </c>
      <c r="F4734" s="134" t="s">
        <v>452</v>
      </c>
      <c r="G4734" s="134" t="s">
        <v>352</v>
      </c>
      <c r="H4734" s="134" t="s">
        <v>1023</v>
      </c>
      <c r="I4734" s="134" t="s">
        <v>3</v>
      </c>
      <c r="J4734" s="135">
        <v>769.42</v>
      </c>
      <c r="K4734" s="135">
        <v>182.5</v>
      </c>
      <c r="L4734" s="135">
        <v>172.9</v>
      </c>
      <c r="M4734" s="141" t="str">
        <f t="shared" si="147"/>
        <v>201602</v>
      </c>
    </row>
    <row r="4735" spans="1:13" x14ac:dyDescent="0.25">
      <c r="A4735" s="35" t="str">
        <f>VLOOKUP(B4735,ResCat!$A$2:$B$269,2,FALSE)</f>
        <v>HMOLG</v>
      </c>
      <c r="B4735" s="68" t="str">
        <f>IF(ISNA(VLOOKUP(C4735,COA!$A$2:$B$340,2,FALSE)),"XXX",VLOOKUP(C4735,COA!$A$2:$B$340,2,FALSE))</f>
        <v>L13</v>
      </c>
      <c r="C4735" s="149" t="str">
        <f t="shared" si="148"/>
        <v>0011-1006-0012</v>
      </c>
      <c r="D4735" s="134" t="s">
        <v>458</v>
      </c>
      <c r="E4735" s="134" t="s">
        <v>456</v>
      </c>
      <c r="F4735" s="134" t="s">
        <v>452</v>
      </c>
      <c r="G4735" s="134" t="s">
        <v>352</v>
      </c>
      <c r="H4735" s="134" t="s">
        <v>1023</v>
      </c>
      <c r="I4735" s="134" t="s">
        <v>0</v>
      </c>
      <c r="J4735" s="135">
        <v>64338.15</v>
      </c>
      <c r="K4735" s="135">
        <v>59281</v>
      </c>
      <c r="L4735" s="135">
        <v>59281</v>
      </c>
      <c r="M4735" s="141" t="str">
        <f t="shared" si="147"/>
        <v>201602</v>
      </c>
    </row>
    <row r="4736" spans="1:13" x14ac:dyDescent="0.25">
      <c r="A4736" s="35" t="str">
        <f>VLOOKUP(B4736,ResCat!$A$2:$B$269,2,FALSE)</f>
        <v>HMOLG</v>
      </c>
      <c r="B4736" s="68" t="str">
        <f>IF(ISNA(VLOOKUP(C4736,COA!$A$2:$B$340,2,FALSE)),"XXX",VLOOKUP(C4736,COA!$A$2:$B$340,2,FALSE))</f>
        <v>L13</v>
      </c>
      <c r="C4736" s="149" t="str">
        <f t="shared" si="148"/>
        <v>0011-1006-0012</v>
      </c>
      <c r="D4736" s="134" t="s">
        <v>458</v>
      </c>
      <c r="E4736" s="134" t="s">
        <v>456</v>
      </c>
      <c r="F4736" s="134" t="s">
        <v>452</v>
      </c>
      <c r="G4736" s="134" t="s">
        <v>352</v>
      </c>
      <c r="H4736" s="134" t="s">
        <v>1023</v>
      </c>
      <c r="I4736" s="134" t="s">
        <v>2</v>
      </c>
      <c r="J4736" s="135">
        <v>14718.389999999998</v>
      </c>
      <c r="K4736" s="135">
        <v>6614.7700000000013</v>
      </c>
      <c r="L4736" s="135">
        <v>6419.7700000000013</v>
      </c>
      <c r="M4736" s="141" t="str">
        <f t="shared" si="147"/>
        <v>201602</v>
      </c>
    </row>
    <row r="4737" spans="1:13" x14ac:dyDescent="0.25">
      <c r="A4737" s="35" t="str">
        <f>VLOOKUP(B4737,ResCat!$A$2:$B$269,2,FALSE)</f>
        <v>HMOLG</v>
      </c>
      <c r="B4737" s="68" t="str">
        <f>IF(ISNA(VLOOKUP(C4737,COA!$A$2:$B$340,2,FALSE)),"XXX",VLOOKUP(C4737,COA!$A$2:$B$340,2,FALSE))</f>
        <v>L13</v>
      </c>
      <c r="C4737" s="149" t="str">
        <f t="shared" si="148"/>
        <v>0011-1006-0012</v>
      </c>
      <c r="D4737" s="134" t="s">
        <v>458</v>
      </c>
      <c r="E4737" s="134" t="s">
        <v>456</v>
      </c>
      <c r="F4737" s="134" t="s">
        <v>452</v>
      </c>
      <c r="G4737" s="134" t="s">
        <v>352</v>
      </c>
      <c r="H4737" s="134" t="s">
        <v>1023</v>
      </c>
      <c r="I4737" s="134" t="s">
        <v>343</v>
      </c>
      <c r="J4737" s="135">
        <v>1484.64</v>
      </c>
      <c r="K4737" s="135">
        <v>1209.75</v>
      </c>
      <c r="L4737" s="135">
        <v>965.81999999999994</v>
      </c>
      <c r="M4737" s="141" t="str">
        <f t="shared" si="147"/>
        <v>201602</v>
      </c>
    </row>
    <row r="4738" spans="1:13" x14ac:dyDescent="0.25">
      <c r="A4738" s="35" t="str">
        <f>VLOOKUP(B4738,ResCat!$A$2:$B$269,2,FALSE)</f>
        <v>HMOLG</v>
      </c>
      <c r="B4738" s="68" t="str">
        <f>IF(ISNA(VLOOKUP(C4738,COA!$A$2:$B$340,2,FALSE)),"XXX",VLOOKUP(C4738,COA!$A$2:$B$340,2,FALSE))</f>
        <v>L13</v>
      </c>
      <c r="C4738" s="149" t="str">
        <f t="shared" si="148"/>
        <v>0011-1006-0012</v>
      </c>
      <c r="D4738" s="134" t="s">
        <v>458</v>
      </c>
      <c r="E4738" s="134" t="s">
        <v>456</v>
      </c>
      <c r="F4738" s="134" t="s">
        <v>452</v>
      </c>
      <c r="G4738" s="134" t="s">
        <v>352</v>
      </c>
      <c r="H4738" s="134" t="s">
        <v>1023</v>
      </c>
      <c r="I4738" s="134" t="s">
        <v>1</v>
      </c>
      <c r="J4738" s="135">
        <v>62.199999999998909</v>
      </c>
      <c r="K4738" s="135">
        <v>-105.1899999999998</v>
      </c>
      <c r="L4738" s="135">
        <v>-67.389999999999617</v>
      </c>
      <c r="M4738" s="141" t="str">
        <f t="shared" si="147"/>
        <v>201602</v>
      </c>
    </row>
    <row r="4739" spans="1:13" x14ac:dyDescent="0.25">
      <c r="A4739" s="35" t="str">
        <f>VLOOKUP(B4739,ResCat!$A$2:$B$269,2,FALSE)</f>
        <v>HMOLG</v>
      </c>
      <c r="B4739" s="68" t="str">
        <f>IF(ISNA(VLOOKUP(C4739,COA!$A$2:$B$340,2,FALSE)),"XXX",VLOOKUP(C4739,COA!$A$2:$B$340,2,FALSE))</f>
        <v>L13</v>
      </c>
      <c r="C4739" s="149" t="str">
        <f t="shared" si="148"/>
        <v>0011-1006-0012</v>
      </c>
      <c r="D4739" s="134" t="s">
        <v>458</v>
      </c>
      <c r="E4739" s="134" t="s">
        <v>456</v>
      </c>
      <c r="F4739" s="134" t="s">
        <v>452</v>
      </c>
      <c r="G4739" s="134" t="s">
        <v>347</v>
      </c>
      <c r="H4739" s="134" t="s">
        <v>1023</v>
      </c>
      <c r="I4739" s="134" t="s">
        <v>3</v>
      </c>
      <c r="J4739" s="135">
        <v>1002.5000000000001</v>
      </c>
      <c r="K4739" s="135">
        <v>728.5</v>
      </c>
      <c r="L4739" s="135">
        <v>528.9</v>
      </c>
      <c r="M4739" s="141" t="str">
        <f t="shared" si="147"/>
        <v>201603</v>
      </c>
    </row>
    <row r="4740" spans="1:13" x14ac:dyDescent="0.25">
      <c r="A4740" s="35" t="str">
        <f>VLOOKUP(B4740,ResCat!$A$2:$B$269,2,FALSE)</f>
        <v>HMOLG</v>
      </c>
      <c r="B4740" s="68" t="str">
        <f>IF(ISNA(VLOOKUP(C4740,COA!$A$2:$B$340,2,FALSE)),"XXX",VLOOKUP(C4740,COA!$A$2:$B$340,2,FALSE))</f>
        <v>L13</v>
      </c>
      <c r="C4740" s="149" t="str">
        <f t="shared" si="148"/>
        <v>0011-1006-0012</v>
      </c>
      <c r="D4740" s="134" t="s">
        <v>458</v>
      </c>
      <c r="E4740" s="134" t="s">
        <v>456</v>
      </c>
      <c r="F4740" s="134" t="s">
        <v>452</v>
      </c>
      <c r="G4740" s="134" t="s">
        <v>347</v>
      </c>
      <c r="H4740" s="134" t="s">
        <v>1023</v>
      </c>
      <c r="I4740" s="134" t="s">
        <v>0</v>
      </c>
      <c r="J4740" s="135">
        <v>58529.8</v>
      </c>
      <c r="K4740" s="135">
        <v>10270</v>
      </c>
      <c r="L4740" s="135">
        <v>9770</v>
      </c>
      <c r="M4740" s="141" t="str">
        <f t="shared" ref="M4740:M4803" si="149">IF(G4740&lt;$M$1,$M$1,G4740)</f>
        <v>201603</v>
      </c>
    </row>
    <row r="4741" spans="1:13" x14ac:dyDescent="0.25">
      <c r="A4741" s="35" t="str">
        <f>VLOOKUP(B4741,ResCat!$A$2:$B$269,2,FALSE)</f>
        <v>HMOLG</v>
      </c>
      <c r="B4741" s="68" t="str">
        <f>IF(ISNA(VLOOKUP(C4741,COA!$A$2:$B$340,2,FALSE)),"XXX",VLOOKUP(C4741,COA!$A$2:$B$340,2,FALSE))</f>
        <v>L13</v>
      </c>
      <c r="C4741" s="149" t="str">
        <f t="shared" ref="C4741:C4804" si="150">D4741&amp;"-"&amp;E4741&amp;"-"&amp;F4741</f>
        <v>0011-1006-0012</v>
      </c>
      <c r="D4741" s="134" t="s">
        <v>458</v>
      </c>
      <c r="E4741" s="134" t="s">
        <v>456</v>
      </c>
      <c r="F4741" s="134" t="s">
        <v>452</v>
      </c>
      <c r="G4741" s="134" t="s">
        <v>347</v>
      </c>
      <c r="H4741" s="134" t="s">
        <v>1023</v>
      </c>
      <c r="I4741" s="134" t="s">
        <v>2</v>
      </c>
      <c r="J4741" s="135">
        <v>12804.560000000001</v>
      </c>
      <c r="K4741" s="135">
        <v>6180.0900000000011</v>
      </c>
      <c r="L4741" s="135">
        <v>6080.5300000000007</v>
      </c>
      <c r="M4741" s="141" t="str">
        <f t="shared" si="149"/>
        <v>201603</v>
      </c>
    </row>
    <row r="4742" spans="1:13" x14ac:dyDescent="0.25">
      <c r="A4742" s="35" t="str">
        <f>VLOOKUP(B4742,ResCat!$A$2:$B$269,2,FALSE)</f>
        <v>HMOLG</v>
      </c>
      <c r="B4742" s="68" t="str">
        <f>IF(ISNA(VLOOKUP(C4742,COA!$A$2:$B$340,2,FALSE)),"XXX",VLOOKUP(C4742,COA!$A$2:$B$340,2,FALSE))</f>
        <v>L13</v>
      </c>
      <c r="C4742" s="149" t="str">
        <f t="shared" si="150"/>
        <v>0011-1006-0012</v>
      </c>
      <c r="D4742" s="134" t="s">
        <v>458</v>
      </c>
      <c r="E4742" s="134" t="s">
        <v>456</v>
      </c>
      <c r="F4742" s="134" t="s">
        <v>452</v>
      </c>
      <c r="G4742" s="134" t="s">
        <v>347</v>
      </c>
      <c r="H4742" s="134" t="s">
        <v>1023</v>
      </c>
      <c r="I4742" s="134" t="s">
        <v>343</v>
      </c>
      <c r="J4742" s="135">
        <v>747.64</v>
      </c>
      <c r="K4742" s="135">
        <v>303.99</v>
      </c>
      <c r="L4742" s="135">
        <v>142.57999999999998</v>
      </c>
      <c r="M4742" s="141" t="str">
        <f t="shared" si="149"/>
        <v>201603</v>
      </c>
    </row>
    <row r="4743" spans="1:13" x14ac:dyDescent="0.25">
      <c r="A4743" s="35" t="str">
        <f>VLOOKUP(B4743,ResCat!$A$2:$B$269,2,FALSE)</f>
        <v>HMOLG</v>
      </c>
      <c r="B4743" s="68" t="str">
        <f>IF(ISNA(VLOOKUP(C4743,COA!$A$2:$B$340,2,FALSE)),"XXX",VLOOKUP(C4743,COA!$A$2:$B$340,2,FALSE))</f>
        <v>L13</v>
      </c>
      <c r="C4743" s="149" t="str">
        <f t="shared" si="150"/>
        <v>0011-1006-0012</v>
      </c>
      <c r="D4743" s="134" t="s">
        <v>458</v>
      </c>
      <c r="E4743" s="134" t="s">
        <v>456</v>
      </c>
      <c r="F4743" s="134" t="s">
        <v>452</v>
      </c>
      <c r="G4743" s="134" t="s">
        <v>347</v>
      </c>
      <c r="H4743" s="134" t="s">
        <v>1023</v>
      </c>
      <c r="I4743" s="134" t="s">
        <v>1</v>
      </c>
      <c r="J4743" s="135">
        <v>2470.5500000000002</v>
      </c>
      <c r="K4743" s="135">
        <v>1581.93</v>
      </c>
      <c r="L4743" s="135">
        <v>1211.2</v>
      </c>
      <c r="M4743" s="141" t="str">
        <f t="shared" si="149"/>
        <v>201603</v>
      </c>
    </row>
    <row r="4744" spans="1:13" x14ac:dyDescent="0.25">
      <c r="A4744" s="35" t="str">
        <f>VLOOKUP(B4744,ResCat!$A$2:$B$269,2,FALSE)</f>
        <v>HMOLG</v>
      </c>
      <c r="B4744" s="68" t="str">
        <f>IF(ISNA(VLOOKUP(C4744,COA!$A$2:$B$340,2,FALSE)),"XXX",VLOOKUP(C4744,COA!$A$2:$B$340,2,FALSE))</f>
        <v>L13</v>
      </c>
      <c r="C4744" s="149" t="str">
        <f t="shared" si="150"/>
        <v>0011-1006-0012</v>
      </c>
      <c r="D4744" s="134" t="s">
        <v>458</v>
      </c>
      <c r="E4744" s="134" t="s">
        <v>456</v>
      </c>
      <c r="F4744" s="134" t="s">
        <v>452</v>
      </c>
      <c r="G4744" s="134" t="s">
        <v>361</v>
      </c>
      <c r="H4744" s="134" t="s">
        <v>1023</v>
      </c>
      <c r="I4744" s="134" t="s">
        <v>3</v>
      </c>
      <c r="J4744" s="135">
        <v>-465.64</v>
      </c>
      <c r="K4744" s="135">
        <v>-89.01</v>
      </c>
      <c r="L4744" s="135">
        <v>-20.37</v>
      </c>
      <c r="M4744" s="141" t="str">
        <f t="shared" si="149"/>
        <v>201604</v>
      </c>
    </row>
    <row r="4745" spans="1:13" x14ac:dyDescent="0.25">
      <c r="A4745" s="35" t="str">
        <f>VLOOKUP(B4745,ResCat!$A$2:$B$269,2,FALSE)</f>
        <v>HMOLG</v>
      </c>
      <c r="B4745" s="68" t="str">
        <f>IF(ISNA(VLOOKUP(C4745,COA!$A$2:$B$340,2,FALSE)),"XXX",VLOOKUP(C4745,COA!$A$2:$B$340,2,FALSE))</f>
        <v>L13</v>
      </c>
      <c r="C4745" s="149" t="str">
        <f t="shared" si="150"/>
        <v>0011-1006-0012</v>
      </c>
      <c r="D4745" s="134" t="s">
        <v>458</v>
      </c>
      <c r="E4745" s="134" t="s">
        <v>456</v>
      </c>
      <c r="F4745" s="134" t="s">
        <v>452</v>
      </c>
      <c r="G4745" s="134" t="s">
        <v>361</v>
      </c>
      <c r="H4745" s="134" t="s">
        <v>1023</v>
      </c>
      <c r="I4745" s="134" t="s">
        <v>368</v>
      </c>
      <c r="J4745" s="135">
        <v>18</v>
      </c>
      <c r="K4745" s="135">
        <v>18</v>
      </c>
      <c r="L4745" s="135">
        <v>18</v>
      </c>
      <c r="M4745" s="141" t="str">
        <f t="shared" si="149"/>
        <v>201604</v>
      </c>
    </row>
    <row r="4746" spans="1:13" x14ac:dyDescent="0.25">
      <c r="A4746" s="35" t="str">
        <f>VLOOKUP(B4746,ResCat!$A$2:$B$269,2,FALSE)</f>
        <v>HMOLG</v>
      </c>
      <c r="B4746" s="68" t="str">
        <f>IF(ISNA(VLOOKUP(C4746,COA!$A$2:$B$340,2,FALSE)),"XXX",VLOOKUP(C4746,COA!$A$2:$B$340,2,FALSE))</f>
        <v>L13</v>
      </c>
      <c r="C4746" s="149" t="str">
        <f t="shared" si="150"/>
        <v>0011-1006-0012</v>
      </c>
      <c r="D4746" s="134" t="s">
        <v>458</v>
      </c>
      <c r="E4746" s="134" t="s">
        <v>456</v>
      </c>
      <c r="F4746" s="134" t="s">
        <v>452</v>
      </c>
      <c r="G4746" s="134" t="s">
        <v>361</v>
      </c>
      <c r="H4746" s="134" t="s">
        <v>1023</v>
      </c>
      <c r="I4746" s="134" t="s">
        <v>0</v>
      </c>
      <c r="J4746" s="135">
        <v>4921</v>
      </c>
      <c r="K4746" s="135">
        <v>5155.63</v>
      </c>
      <c r="L4746" s="135">
        <v>5155.63</v>
      </c>
      <c r="M4746" s="141" t="str">
        <f t="shared" si="149"/>
        <v>201604</v>
      </c>
    </row>
    <row r="4747" spans="1:13" x14ac:dyDescent="0.25">
      <c r="A4747" s="35" t="str">
        <f>VLOOKUP(B4747,ResCat!$A$2:$B$269,2,FALSE)</f>
        <v>HMOLG</v>
      </c>
      <c r="B4747" s="68" t="str">
        <f>IF(ISNA(VLOOKUP(C4747,COA!$A$2:$B$340,2,FALSE)),"XXX",VLOOKUP(C4747,COA!$A$2:$B$340,2,FALSE))</f>
        <v>L13</v>
      </c>
      <c r="C4747" s="149" t="str">
        <f t="shared" si="150"/>
        <v>0011-1006-0012</v>
      </c>
      <c r="D4747" s="134" t="s">
        <v>458</v>
      </c>
      <c r="E4747" s="134" t="s">
        <v>456</v>
      </c>
      <c r="F4747" s="134" t="s">
        <v>452</v>
      </c>
      <c r="G4747" s="134" t="s">
        <v>361</v>
      </c>
      <c r="H4747" s="134" t="s">
        <v>1023</v>
      </c>
      <c r="I4747" s="134" t="s">
        <v>2</v>
      </c>
      <c r="J4747" s="135">
        <v>7105.3900000000012</v>
      </c>
      <c r="K4747" s="135">
        <v>2982.7799999999997</v>
      </c>
      <c r="L4747" s="135">
        <v>2834.3199999999997</v>
      </c>
      <c r="M4747" s="141" t="str">
        <f t="shared" si="149"/>
        <v>201604</v>
      </c>
    </row>
    <row r="4748" spans="1:13" x14ac:dyDescent="0.25">
      <c r="A4748" s="35" t="str">
        <f>VLOOKUP(B4748,ResCat!$A$2:$B$269,2,FALSE)</f>
        <v>HMOLG</v>
      </c>
      <c r="B4748" s="68" t="str">
        <f>IF(ISNA(VLOOKUP(C4748,COA!$A$2:$B$340,2,FALSE)),"XXX",VLOOKUP(C4748,COA!$A$2:$B$340,2,FALSE))</f>
        <v>L13</v>
      </c>
      <c r="C4748" s="149" t="str">
        <f t="shared" si="150"/>
        <v>0011-1006-0012</v>
      </c>
      <c r="D4748" s="134" t="s">
        <v>458</v>
      </c>
      <c r="E4748" s="134" t="s">
        <v>456</v>
      </c>
      <c r="F4748" s="134" t="s">
        <v>452</v>
      </c>
      <c r="G4748" s="134" t="s">
        <v>361</v>
      </c>
      <c r="H4748" s="134" t="s">
        <v>1023</v>
      </c>
      <c r="I4748" s="134" t="s">
        <v>343</v>
      </c>
      <c r="J4748" s="135">
        <v>417.54</v>
      </c>
      <c r="K4748" s="135">
        <v>208.4</v>
      </c>
      <c r="L4748" s="135">
        <v>107.65</v>
      </c>
      <c r="M4748" s="141" t="str">
        <f t="shared" si="149"/>
        <v>201604</v>
      </c>
    </row>
    <row r="4749" spans="1:13" x14ac:dyDescent="0.25">
      <c r="A4749" s="35" t="str">
        <f>VLOOKUP(B4749,ResCat!$A$2:$B$269,2,FALSE)</f>
        <v>HMOLG</v>
      </c>
      <c r="B4749" s="68" t="str">
        <f>IF(ISNA(VLOOKUP(C4749,COA!$A$2:$B$340,2,FALSE)),"XXX",VLOOKUP(C4749,COA!$A$2:$B$340,2,FALSE))</f>
        <v>L13</v>
      </c>
      <c r="C4749" s="149" t="str">
        <f t="shared" si="150"/>
        <v>0011-1006-0012</v>
      </c>
      <c r="D4749" s="134" t="s">
        <v>458</v>
      </c>
      <c r="E4749" s="134" t="s">
        <v>456</v>
      </c>
      <c r="F4749" s="134" t="s">
        <v>452</v>
      </c>
      <c r="G4749" s="134" t="s">
        <v>361</v>
      </c>
      <c r="H4749" s="134" t="s">
        <v>1023</v>
      </c>
      <c r="I4749" s="134" t="s">
        <v>1</v>
      </c>
      <c r="J4749" s="135">
        <v>-3974.38</v>
      </c>
      <c r="K4749" s="135">
        <v>-2685.4</v>
      </c>
      <c r="L4749" s="135">
        <v>-2685.4</v>
      </c>
      <c r="M4749" s="141" t="str">
        <f t="shared" si="149"/>
        <v>201604</v>
      </c>
    </row>
    <row r="4750" spans="1:13" x14ac:dyDescent="0.25">
      <c r="A4750" s="35" t="str">
        <f>VLOOKUP(B4750,ResCat!$A$2:$B$269,2,FALSE)</f>
        <v>HMOLG</v>
      </c>
      <c r="B4750" s="68" t="str">
        <f>IF(ISNA(VLOOKUP(C4750,COA!$A$2:$B$340,2,FALSE)),"XXX",VLOOKUP(C4750,COA!$A$2:$B$340,2,FALSE))</f>
        <v>L13</v>
      </c>
      <c r="C4750" s="149" t="str">
        <f t="shared" si="150"/>
        <v>0011-1006-0012</v>
      </c>
      <c r="D4750" s="134" t="s">
        <v>458</v>
      </c>
      <c r="E4750" s="134" t="s">
        <v>456</v>
      </c>
      <c r="F4750" s="134" t="s">
        <v>452</v>
      </c>
      <c r="G4750" s="134" t="s">
        <v>312</v>
      </c>
      <c r="H4750" s="134" t="s">
        <v>1023</v>
      </c>
      <c r="I4750" s="134" t="s">
        <v>3</v>
      </c>
      <c r="J4750" s="135">
        <v>379.98</v>
      </c>
      <c r="K4750" s="135">
        <v>369.98</v>
      </c>
      <c r="L4750" s="135">
        <v>360.38</v>
      </c>
      <c r="M4750" s="141" t="str">
        <f t="shared" si="149"/>
        <v>201605</v>
      </c>
    </row>
    <row r="4751" spans="1:13" x14ac:dyDescent="0.25">
      <c r="A4751" s="35" t="str">
        <f>VLOOKUP(B4751,ResCat!$A$2:$B$269,2,FALSE)</f>
        <v>HMOLG</v>
      </c>
      <c r="B4751" s="68" t="str">
        <f>IF(ISNA(VLOOKUP(C4751,COA!$A$2:$B$340,2,FALSE)),"XXX",VLOOKUP(C4751,COA!$A$2:$B$340,2,FALSE))</f>
        <v>L13</v>
      </c>
      <c r="C4751" s="149" t="str">
        <f t="shared" si="150"/>
        <v>0011-1006-0012</v>
      </c>
      <c r="D4751" s="134" t="s">
        <v>458</v>
      </c>
      <c r="E4751" s="134" t="s">
        <v>456</v>
      </c>
      <c r="F4751" s="134" t="s">
        <v>452</v>
      </c>
      <c r="G4751" s="134" t="s">
        <v>312</v>
      </c>
      <c r="H4751" s="134" t="s">
        <v>1023</v>
      </c>
      <c r="I4751" s="134" t="s">
        <v>2</v>
      </c>
      <c r="J4751" s="135">
        <v>-5846.9899999999989</v>
      </c>
      <c r="K4751" s="135">
        <v>-2395.3999999999996</v>
      </c>
      <c r="L4751" s="135">
        <v>-2498.4999999999995</v>
      </c>
      <c r="M4751" s="141" t="str">
        <f t="shared" si="149"/>
        <v>201605</v>
      </c>
    </row>
    <row r="4752" spans="1:13" x14ac:dyDescent="0.25">
      <c r="A4752" s="35" t="str">
        <f>VLOOKUP(B4752,ResCat!$A$2:$B$269,2,FALSE)</f>
        <v>HMOLG</v>
      </c>
      <c r="B4752" s="68" t="str">
        <f>IF(ISNA(VLOOKUP(C4752,COA!$A$2:$B$340,2,FALSE)),"XXX",VLOOKUP(C4752,COA!$A$2:$B$340,2,FALSE))</f>
        <v>L13</v>
      </c>
      <c r="C4752" s="149" t="str">
        <f t="shared" si="150"/>
        <v>0011-1006-0012</v>
      </c>
      <c r="D4752" s="134" t="s">
        <v>458</v>
      </c>
      <c r="E4752" s="134" t="s">
        <v>456</v>
      </c>
      <c r="F4752" s="134" t="s">
        <v>452</v>
      </c>
      <c r="G4752" s="134" t="s">
        <v>312</v>
      </c>
      <c r="H4752" s="134" t="s">
        <v>1023</v>
      </c>
      <c r="I4752" s="134" t="s">
        <v>343</v>
      </c>
      <c r="J4752" s="135">
        <v>372.41</v>
      </c>
      <c r="K4752" s="135">
        <v>187.73</v>
      </c>
      <c r="L4752" s="135">
        <v>69.66</v>
      </c>
      <c r="M4752" s="141" t="str">
        <f t="shared" si="149"/>
        <v>201605</v>
      </c>
    </row>
    <row r="4753" spans="1:13" x14ac:dyDescent="0.25">
      <c r="A4753" s="35" t="str">
        <f>VLOOKUP(B4753,ResCat!$A$2:$B$269,2,FALSE)</f>
        <v>HMOLG</v>
      </c>
      <c r="B4753" s="68" t="str">
        <f>IF(ISNA(VLOOKUP(C4753,COA!$A$2:$B$340,2,FALSE)),"XXX",VLOOKUP(C4753,COA!$A$2:$B$340,2,FALSE))</f>
        <v>L13</v>
      </c>
      <c r="C4753" s="149" t="str">
        <f t="shared" si="150"/>
        <v>0011-1006-0012</v>
      </c>
      <c r="D4753" s="134" t="s">
        <v>458</v>
      </c>
      <c r="E4753" s="134" t="s">
        <v>456</v>
      </c>
      <c r="F4753" s="134" t="s">
        <v>452</v>
      </c>
      <c r="G4753" s="134" t="s">
        <v>312</v>
      </c>
      <c r="H4753" s="134" t="s">
        <v>1023</v>
      </c>
      <c r="I4753" s="134" t="s">
        <v>1</v>
      </c>
      <c r="J4753" s="135">
        <v>426.72</v>
      </c>
      <c r="K4753" s="135">
        <v>274</v>
      </c>
      <c r="L4753" s="135">
        <v>162</v>
      </c>
      <c r="M4753" s="141" t="str">
        <f t="shared" si="149"/>
        <v>201605</v>
      </c>
    </row>
    <row r="4754" spans="1:13" x14ac:dyDescent="0.25">
      <c r="A4754" s="35" t="str">
        <f>VLOOKUP(B4754,ResCat!$A$2:$B$269,2,FALSE)</f>
        <v>HMOLG</v>
      </c>
      <c r="B4754" s="68" t="str">
        <f>IF(ISNA(VLOOKUP(C4754,COA!$A$2:$B$340,2,FALSE)),"XXX",VLOOKUP(C4754,COA!$A$2:$B$340,2,FALSE))</f>
        <v>L13</v>
      </c>
      <c r="C4754" s="149" t="str">
        <f t="shared" si="150"/>
        <v>0011-1006-0012</v>
      </c>
      <c r="D4754" s="134" t="s">
        <v>458</v>
      </c>
      <c r="E4754" s="134" t="s">
        <v>456</v>
      </c>
      <c r="F4754" s="134" t="s">
        <v>452</v>
      </c>
      <c r="G4754" s="134" t="s">
        <v>357</v>
      </c>
      <c r="H4754" s="134" t="s">
        <v>1023</v>
      </c>
      <c r="I4754" s="134" t="s">
        <v>3</v>
      </c>
      <c r="J4754" s="135">
        <v>1362.39</v>
      </c>
      <c r="K4754" s="135">
        <v>339.96999999999997</v>
      </c>
      <c r="L4754" s="135">
        <v>328.87</v>
      </c>
      <c r="M4754" s="141" t="str">
        <f t="shared" si="149"/>
        <v>201606</v>
      </c>
    </row>
    <row r="4755" spans="1:13" x14ac:dyDescent="0.25">
      <c r="A4755" s="35" t="str">
        <f>VLOOKUP(B4755,ResCat!$A$2:$B$269,2,FALSE)</f>
        <v>HMOLG</v>
      </c>
      <c r="B4755" s="68" t="str">
        <f>IF(ISNA(VLOOKUP(C4755,COA!$A$2:$B$340,2,FALSE)),"XXX",VLOOKUP(C4755,COA!$A$2:$B$340,2,FALSE))</f>
        <v>L13</v>
      </c>
      <c r="C4755" s="149" t="str">
        <f t="shared" si="150"/>
        <v>0011-1006-0012</v>
      </c>
      <c r="D4755" s="134" t="s">
        <v>458</v>
      </c>
      <c r="E4755" s="134" t="s">
        <v>456</v>
      </c>
      <c r="F4755" s="134" t="s">
        <v>452</v>
      </c>
      <c r="G4755" s="134" t="s">
        <v>357</v>
      </c>
      <c r="H4755" s="134" t="s">
        <v>1023</v>
      </c>
      <c r="I4755" s="134" t="s">
        <v>0</v>
      </c>
      <c r="J4755" s="135">
        <v>-1.8189894035458565E-12</v>
      </c>
      <c r="K4755" s="135">
        <v>488.87000000002308</v>
      </c>
      <c r="L4755" s="135">
        <v>488.86999999998125</v>
      </c>
      <c r="M4755" s="141" t="str">
        <f t="shared" si="149"/>
        <v>201606</v>
      </c>
    </row>
    <row r="4756" spans="1:13" x14ac:dyDescent="0.25">
      <c r="A4756" s="35" t="str">
        <f>VLOOKUP(B4756,ResCat!$A$2:$B$269,2,FALSE)</f>
        <v>HMOLG</v>
      </c>
      <c r="B4756" s="68" t="str">
        <f>IF(ISNA(VLOOKUP(C4756,COA!$A$2:$B$340,2,FALSE)),"XXX",VLOOKUP(C4756,COA!$A$2:$B$340,2,FALSE))</f>
        <v>L13</v>
      </c>
      <c r="C4756" s="149" t="str">
        <f t="shared" si="150"/>
        <v>0011-1006-0012</v>
      </c>
      <c r="D4756" s="134" t="s">
        <v>458</v>
      </c>
      <c r="E4756" s="134" t="s">
        <v>456</v>
      </c>
      <c r="F4756" s="134" t="s">
        <v>452</v>
      </c>
      <c r="G4756" s="134" t="s">
        <v>357</v>
      </c>
      <c r="H4756" s="134" t="s">
        <v>1023</v>
      </c>
      <c r="I4756" s="134" t="s">
        <v>2</v>
      </c>
      <c r="J4756" s="135">
        <v>5420.77</v>
      </c>
      <c r="K4756" s="135">
        <v>2399.6800000000003</v>
      </c>
      <c r="L4756" s="135">
        <v>2266.9199999999996</v>
      </c>
      <c r="M4756" s="141" t="str">
        <f t="shared" si="149"/>
        <v>201606</v>
      </c>
    </row>
    <row r="4757" spans="1:13" x14ac:dyDescent="0.25">
      <c r="A4757" s="35" t="str">
        <f>VLOOKUP(B4757,ResCat!$A$2:$B$269,2,FALSE)</f>
        <v>HMOLG</v>
      </c>
      <c r="B4757" s="68" t="str">
        <f>IF(ISNA(VLOOKUP(C4757,COA!$A$2:$B$340,2,FALSE)),"XXX",VLOOKUP(C4757,COA!$A$2:$B$340,2,FALSE))</f>
        <v>L13</v>
      </c>
      <c r="C4757" s="149" t="str">
        <f t="shared" si="150"/>
        <v>0011-1006-0012</v>
      </c>
      <c r="D4757" s="134" t="s">
        <v>458</v>
      </c>
      <c r="E4757" s="134" t="s">
        <v>456</v>
      </c>
      <c r="F4757" s="134" t="s">
        <v>452</v>
      </c>
      <c r="G4757" s="134" t="s">
        <v>357</v>
      </c>
      <c r="H4757" s="134" t="s">
        <v>1023</v>
      </c>
      <c r="I4757" s="134" t="s">
        <v>343</v>
      </c>
      <c r="J4757" s="135">
        <v>360.99999999999994</v>
      </c>
      <c r="K4757" s="135">
        <v>177.69</v>
      </c>
      <c r="L4757" s="135">
        <v>86.41</v>
      </c>
      <c r="M4757" s="141" t="str">
        <f t="shared" si="149"/>
        <v>201606</v>
      </c>
    </row>
    <row r="4758" spans="1:13" x14ac:dyDescent="0.25">
      <c r="A4758" s="35" t="str">
        <f>VLOOKUP(B4758,ResCat!$A$2:$B$269,2,FALSE)</f>
        <v>HMOLG</v>
      </c>
      <c r="B4758" s="68" t="str">
        <f>IF(ISNA(VLOOKUP(C4758,COA!$A$2:$B$340,2,FALSE)),"XXX",VLOOKUP(C4758,COA!$A$2:$B$340,2,FALSE))</f>
        <v>L13</v>
      </c>
      <c r="C4758" s="149" t="str">
        <f t="shared" si="150"/>
        <v>0011-1006-0012</v>
      </c>
      <c r="D4758" s="134" t="s">
        <v>458</v>
      </c>
      <c r="E4758" s="134" t="s">
        <v>456</v>
      </c>
      <c r="F4758" s="134" t="s">
        <v>452</v>
      </c>
      <c r="G4758" s="134" t="s">
        <v>357</v>
      </c>
      <c r="H4758" s="134" t="s">
        <v>1023</v>
      </c>
      <c r="I4758" s="134" t="s">
        <v>1</v>
      </c>
      <c r="J4758" s="135">
        <v>4077.63</v>
      </c>
      <c r="K4758" s="135">
        <v>3131.47</v>
      </c>
      <c r="L4758" s="135">
        <v>2927.1</v>
      </c>
      <c r="M4758" s="141" t="str">
        <f t="shared" si="149"/>
        <v>201606</v>
      </c>
    </row>
    <row r="4759" spans="1:13" x14ac:dyDescent="0.25">
      <c r="A4759" s="35" t="str">
        <f>VLOOKUP(B4759,ResCat!$A$2:$B$269,2,FALSE)</f>
        <v>HMOLG</v>
      </c>
      <c r="B4759" s="68" t="str">
        <f>IF(ISNA(VLOOKUP(C4759,COA!$A$2:$B$340,2,FALSE)),"XXX",VLOOKUP(C4759,COA!$A$2:$B$340,2,FALSE))</f>
        <v>L13</v>
      </c>
      <c r="C4759" s="149" t="str">
        <f t="shared" si="150"/>
        <v>0011-1006-0012</v>
      </c>
      <c r="D4759" s="134" t="s">
        <v>458</v>
      </c>
      <c r="E4759" s="134" t="s">
        <v>456</v>
      </c>
      <c r="F4759" s="134" t="s">
        <v>452</v>
      </c>
      <c r="G4759" s="134" t="s">
        <v>314</v>
      </c>
      <c r="H4759" s="134" t="s">
        <v>1023</v>
      </c>
      <c r="I4759" s="134" t="s">
        <v>3</v>
      </c>
      <c r="J4759" s="135">
        <v>1244.75</v>
      </c>
      <c r="K4759" s="135">
        <v>891.4799999999999</v>
      </c>
      <c r="L4759" s="135">
        <v>762.99999999999989</v>
      </c>
      <c r="M4759" s="141" t="str">
        <f t="shared" si="149"/>
        <v>201607</v>
      </c>
    </row>
    <row r="4760" spans="1:13" x14ac:dyDescent="0.25">
      <c r="A4760" s="35" t="str">
        <f>VLOOKUP(B4760,ResCat!$A$2:$B$269,2,FALSE)</f>
        <v>HMOLG</v>
      </c>
      <c r="B4760" s="68" t="str">
        <f>IF(ISNA(VLOOKUP(C4760,COA!$A$2:$B$340,2,FALSE)),"XXX",VLOOKUP(C4760,COA!$A$2:$B$340,2,FALSE))</f>
        <v>L13</v>
      </c>
      <c r="C4760" s="149" t="str">
        <f t="shared" si="150"/>
        <v>0011-1006-0012</v>
      </c>
      <c r="D4760" s="134" t="s">
        <v>458</v>
      </c>
      <c r="E4760" s="134" t="s">
        <v>456</v>
      </c>
      <c r="F4760" s="134" t="s">
        <v>452</v>
      </c>
      <c r="G4760" s="134" t="s">
        <v>314</v>
      </c>
      <c r="H4760" s="134" t="s">
        <v>1023</v>
      </c>
      <c r="I4760" s="134" t="s">
        <v>0</v>
      </c>
      <c r="J4760" s="135">
        <v>1410.65</v>
      </c>
      <c r="K4760" s="135">
        <v>1410.65</v>
      </c>
      <c r="L4760" s="135">
        <v>1048.52</v>
      </c>
      <c r="M4760" s="141" t="str">
        <f t="shared" si="149"/>
        <v>201607</v>
      </c>
    </row>
    <row r="4761" spans="1:13" x14ac:dyDescent="0.25">
      <c r="A4761" s="35" t="str">
        <f>VLOOKUP(B4761,ResCat!$A$2:$B$269,2,FALSE)</f>
        <v>HMOLG</v>
      </c>
      <c r="B4761" s="68" t="str">
        <f>IF(ISNA(VLOOKUP(C4761,COA!$A$2:$B$340,2,FALSE)),"XXX",VLOOKUP(C4761,COA!$A$2:$B$340,2,FALSE))</f>
        <v>L13</v>
      </c>
      <c r="C4761" s="149" t="str">
        <f t="shared" si="150"/>
        <v>0011-1006-0012</v>
      </c>
      <c r="D4761" s="134" t="s">
        <v>458</v>
      </c>
      <c r="E4761" s="134" t="s">
        <v>456</v>
      </c>
      <c r="F4761" s="134" t="s">
        <v>452</v>
      </c>
      <c r="G4761" s="134" t="s">
        <v>314</v>
      </c>
      <c r="H4761" s="134" t="s">
        <v>1023</v>
      </c>
      <c r="I4761" s="134" t="s">
        <v>2</v>
      </c>
      <c r="J4761" s="135">
        <v>4500.7</v>
      </c>
      <c r="K4761" s="135">
        <v>1756.5800000000002</v>
      </c>
      <c r="L4761" s="135">
        <v>1576.5800000000002</v>
      </c>
      <c r="M4761" s="141" t="str">
        <f t="shared" si="149"/>
        <v>201607</v>
      </c>
    </row>
    <row r="4762" spans="1:13" x14ac:dyDescent="0.25">
      <c r="A4762" s="35" t="str">
        <f>VLOOKUP(B4762,ResCat!$A$2:$B$269,2,FALSE)</f>
        <v>HMOLG</v>
      </c>
      <c r="B4762" s="68" t="str">
        <f>IF(ISNA(VLOOKUP(C4762,COA!$A$2:$B$340,2,FALSE)),"XXX",VLOOKUP(C4762,COA!$A$2:$B$340,2,FALSE))</f>
        <v>L13</v>
      </c>
      <c r="C4762" s="149" t="str">
        <f t="shared" si="150"/>
        <v>0011-1006-0012</v>
      </c>
      <c r="D4762" s="134" t="s">
        <v>458</v>
      </c>
      <c r="E4762" s="134" t="s">
        <v>456</v>
      </c>
      <c r="F4762" s="134" t="s">
        <v>452</v>
      </c>
      <c r="G4762" s="134" t="s">
        <v>314</v>
      </c>
      <c r="H4762" s="134" t="s">
        <v>1023</v>
      </c>
      <c r="I4762" s="134" t="s">
        <v>343</v>
      </c>
      <c r="J4762" s="135">
        <v>1147.3800000000001</v>
      </c>
      <c r="K4762" s="135">
        <v>941.54999999999984</v>
      </c>
      <c r="L4762" s="135">
        <v>819.06</v>
      </c>
      <c r="M4762" s="141" t="str">
        <f t="shared" si="149"/>
        <v>201607</v>
      </c>
    </row>
    <row r="4763" spans="1:13" x14ac:dyDescent="0.25">
      <c r="A4763" s="35" t="str">
        <f>VLOOKUP(B4763,ResCat!$A$2:$B$269,2,FALSE)</f>
        <v>HMOLG</v>
      </c>
      <c r="B4763" s="68" t="str">
        <f>IF(ISNA(VLOOKUP(C4763,COA!$A$2:$B$340,2,FALSE)),"XXX",VLOOKUP(C4763,COA!$A$2:$B$340,2,FALSE))</f>
        <v>L13</v>
      </c>
      <c r="C4763" s="149" t="str">
        <f t="shared" si="150"/>
        <v>0011-1006-0012</v>
      </c>
      <c r="D4763" s="134" t="s">
        <v>458</v>
      </c>
      <c r="E4763" s="134" t="s">
        <v>456</v>
      </c>
      <c r="F4763" s="134" t="s">
        <v>452</v>
      </c>
      <c r="G4763" s="134" t="s">
        <v>314</v>
      </c>
      <c r="H4763" s="134" t="s">
        <v>1023</v>
      </c>
      <c r="I4763" s="134" t="s">
        <v>1</v>
      </c>
      <c r="J4763" s="135">
        <v>637.69000000000051</v>
      </c>
      <c r="K4763" s="135">
        <v>-155.88000000000011</v>
      </c>
      <c r="L4763" s="135">
        <v>-100.58000000000003</v>
      </c>
      <c r="M4763" s="141" t="str">
        <f t="shared" si="149"/>
        <v>201607</v>
      </c>
    </row>
    <row r="4764" spans="1:13" x14ac:dyDescent="0.25">
      <c r="A4764" s="35" t="str">
        <f>VLOOKUP(B4764,ResCat!$A$2:$B$269,2,FALSE)</f>
        <v>HMOLG</v>
      </c>
      <c r="B4764" s="68" t="str">
        <f>IF(ISNA(VLOOKUP(C4764,COA!$A$2:$B$340,2,FALSE)),"XXX",VLOOKUP(C4764,COA!$A$2:$B$340,2,FALSE))</f>
        <v>L13</v>
      </c>
      <c r="C4764" s="149" t="str">
        <f t="shared" si="150"/>
        <v>0011-1006-0012</v>
      </c>
      <c r="D4764" s="134" t="s">
        <v>458</v>
      </c>
      <c r="E4764" s="134" t="s">
        <v>456</v>
      </c>
      <c r="F4764" s="134" t="s">
        <v>452</v>
      </c>
      <c r="G4764" s="134" t="s">
        <v>339</v>
      </c>
      <c r="H4764" s="134" t="s">
        <v>1023</v>
      </c>
      <c r="I4764" s="134" t="s">
        <v>3</v>
      </c>
      <c r="J4764" s="135">
        <v>617.51</v>
      </c>
      <c r="K4764" s="135">
        <v>-322.96999999999997</v>
      </c>
      <c r="L4764" s="135">
        <v>-424.63999999999993</v>
      </c>
      <c r="M4764" s="141" t="str">
        <f t="shared" si="149"/>
        <v>201608</v>
      </c>
    </row>
    <row r="4765" spans="1:13" x14ac:dyDescent="0.25">
      <c r="A4765" s="35" t="str">
        <f>VLOOKUP(B4765,ResCat!$A$2:$B$269,2,FALSE)</f>
        <v>HMOLG</v>
      </c>
      <c r="B4765" s="68" t="str">
        <f>IF(ISNA(VLOOKUP(C4765,COA!$A$2:$B$340,2,FALSE)),"XXX",VLOOKUP(C4765,COA!$A$2:$B$340,2,FALSE))</f>
        <v>L13</v>
      </c>
      <c r="C4765" s="149" t="str">
        <f t="shared" si="150"/>
        <v>0011-1006-0012</v>
      </c>
      <c r="D4765" s="134" t="s">
        <v>458</v>
      </c>
      <c r="E4765" s="134" t="s">
        <v>456</v>
      </c>
      <c r="F4765" s="134" t="s">
        <v>452</v>
      </c>
      <c r="G4765" s="134" t="s">
        <v>339</v>
      </c>
      <c r="H4765" s="134" t="s">
        <v>1023</v>
      </c>
      <c r="I4765" s="134" t="s">
        <v>2</v>
      </c>
      <c r="J4765" s="135">
        <v>4162.01</v>
      </c>
      <c r="K4765" s="135">
        <v>2238.2400000000002</v>
      </c>
      <c r="L4765" s="135">
        <v>2178.2399999999998</v>
      </c>
      <c r="M4765" s="141" t="str">
        <f t="shared" si="149"/>
        <v>201608</v>
      </c>
    </row>
    <row r="4766" spans="1:13" x14ac:dyDescent="0.25">
      <c r="A4766" s="35" t="str">
        <f>VLOOKUP(B4766,ResCat!$A$2:$B$269,2,FALSE)</f>
        <v>HMOLG</v>
      </c>
      <c r="B4766" s="68" t="str">
        <f>IF(ISNA(VLOOKUP(C4766,COA!$A$2:$B$340,2,FALSE)),"XXX",VLOOKUP(C4766,COA!$A$2:$B$340,2,FALSE))</f>
        <v>L13</v>
      </c>
      <c r="C4766" s="149" t="str">
        <f t="shared" si="150"/>
        <v>0011-1006-0012</v>
      </c>
      <c r="D4766" s="134" t="s">
        <v>458</v>
      </c>
      <c r="E4766" s="134" t="s">
        <v>456</v>
      </c>
      <c r="F4766" s="134" t="s">
        <v>452</v>
      </c>
      <c r="G4766" s="134" t="s">
        <v>339</v>
      </c>
      <c r="H4766" s="134" t="s">
        <v>1023</v>
      </c>
      <c r="I4766" s="134" t="s">
        <v>343</v>
      </c>
      <c r="J4766" s="135">
        <v>1112.0400000000002</v>
      </c>
      <c r="K4766" s="135">
        <v>857.69000000000017</v>
      </c>
      <c r="L4766" s="135">
        <v>739.22</v>
      </c>
      <c r="M4766" s="141" t="str">
        <f t="shared" si="149"/>
        <v>201608</v>
      </c>
    </row>
    <row r="4767" spans="1:13" x14ac:dyDescent="0.25">
      <c r="A4767" s="35" t="str">
        <f>VLOOKUP(B4767,ResCat!$A$2:$B$269,2,FALSE)</f>
        <v>HMOLG</v>
      </c>
      <c r="B4767" s="68" t="str">
        <f>IF(ISNA(VLOOKUP(C4767,COA!$A$2:$B$340,2,FALSE)),"XXX",VLOOKUP(C4767,COA!$A$2:$B$340,2,FALSE))</f>
        <v>L13</v>
      </c>
      <c r="C4767" s="149" t="str">
        <f t="shared" si="150"/>
        <v>0011-1006-0012</v>
      </c>
      <c r="D4767" s="134" t="s">
        <v>458</v>
      </c>
      <c r="E4767" s="134" t="s">
        <v>456</v>
      </c>
      <c r="F4767" s="134" t="s">
        <v>452</v>
      </c>
      <c r="G4767" s="134" t="s">
        <v>339</v>
      </c>
      <c r="H4767" s="134" t="s">
        <v>1023</v>
      </c>
      <c r="I4767" s="134" t="s">
        <v>1</v>
      </c>
      <c r="J4767" s="135">
        <v>2932.48</v>
      </c>
      <c r="K4767" s="135">
        <v>1919.7900000000002</v>
      </c>
      <c r="L4767" s="135">
        <v>2010.0800000000002</v>
      </c>
      <c r="M4767" s="141" t="str">
        <f t="shared" si="149"/>
        <v>201608</v>
      </c>
    </row>
    <row r="4768" spans="1:13" x14ac:dyDescent="0.25">
      <c r="A4768" s="35" t="str">
        <f>VLOOKUP(B4768,ResCat!$A$2:$B$269,2,FALSE)</f>
        <v>HMOLG</v>
      </c>
      <c r="B4768" s="68" t="str">
        <f>IF(ISNA(VLOOKUP(C4768,COA!$A$2:$B$340,2,FALSE)),"XXX",VLOOKUP(C4768,COA!$A$2:$B$340,2,FALSE))</f>
        <v>L13</v>
      </c>
      <c r="C4768" s="149" t="str">
        <f t="shared" si="150"/>
        <v>0011-1006-0012</v>
      </c>
      <c r="D4768" s="134" t="s">
        <v>458</v>
      </c>
      <c r="E4768" s="134" t="s">
        <v>456</v>
      </c>
      <c r="F4768" s="134" t="s">
        <v>452</v>
      </c>
      <c r="G4768" s="134" t="s">
        <v>342</v>
      </c>
      <c r="H4768" s="134" t="s">
        <v>1023</v>
      </c>
      <c r="I4768" s="134" t="s">
        <v>3</v>
      </c>
      <c r="J4768" s="135">
        <v>403.15</v>
      </c>
      <c r="K4768" s="135">
        <v>-421.33000000000004</v>
      </c>
      <c r="L4768" s="135">
        <v>-430.93000000000006</v>
      </c>
      <c r="M4768" s="141" t="str">
        <f t="shared" si="149"/>
        <v>201609</v>
      </c>
    </row>
    <row r="4769" spans="1:13" x14ac:dyDescent="0.25">
      <c r="A4769" s="35" t="str">
        <f>VLOOKUP(B4769,ResCat!$A$2:$B$269,2,FALSE)</f>
        <v>HMOLG</v>
      </c>
      <c r="B4769" s="68" t="str">
        <f>IF(ISNA(VLOOKUP(C4769,COA!$A$2:$B$340,2,FALSE)),"XXX",VLOOKUP(C4769,COA!$A$2:$B$340,2,FALSE))</f>
        <v>L13</v>
      </c>
      <c r="C4769" s="149" t="str">
        <f t="shared" si="150"/>
        <v>0011-1006-0012</v>
      </c>
      <c r="D4769" s="134" t="s">
        <v>458</v>
      </c>
      <c r="E4769" s="134" t="s">
        <v>456</v>
      </c>
      <c r="F4769" s="134" t="s">
        <v>452</v>
      </c>
      <c r="G4769" s="134" t="s">
        <v>342</v>
      </c>
      <c r="H4769" s="134" t="s">
        <v>1023</v>
      </c>
      <c r="I4769" s="134" t="s">
        <v>0</v>
      </c>
      <c r="J4769" s="135">
        <v>290329.06999999995</v>
      </c>
      <c r="K4769" s="135">
        <v>127879.81999999999</v>
      </c>
      <c r="L4769" s="135">
        <v>126519.42</v>
      </c>
      <c r="M4769" s="141" t="str">
        <f t="shared" si="149"/>
        <v>201609</v>
      </c>
    </row>
    <row r="4770" spans="1:13" x14ac:dyDescent="0.25">
      <c r="A4770" s="35" t="str">
        <f>VLOOKUP(B4770,ResCat!$A$2:$B$269,2,FALSE)</f>
        <v>HMOLG</v>
      </c>
      <c r="B4770" s="68" t="str">
        <f>IF(ISNA(VLOOKUP(C4770,COA!$A$2:$B$340,2,FALSE)),"XXX",VLOOKUP(C4770,COA!$A$2:$B$340,2,FALSE))</f>
        <v>L13</v>
      </c>
      <c r="C4770" s="149" t="str">
        <f t="shared" si="150"/>
        <v>0011-1006-0012</v>
      </c>
      <c r="D4770" s="134" t="s">
        <v>458</v>
      </c>
      <c r="E4770" s="134" t="s">
        <v>456</v>
      </c>
      <c r="F4770" s="134" t="s">
        <v>452</v>
      </c>
      <c r="G4770" s="134" t="s">
        <v>342</v>
      </c>
      <c r="H4770" s="134" t="s">
        <v>1023</v>
      </c>
      <c r="I4770" s="134" t="s">
        <v>2</v>
      </c>
      <c r="J4770" s="135">
        <v>14131.61</v>
      </c>
      <c r="K4770" s="135">
        <v>10317.050000000003</v>
      </c>
      <c r="L4770" s="135">
        <v>10222.050000000003</v>
      </c>
      <c r="M4770" s="141" t="str">
        <f t="shared" si="149"/>
        <v>201609</v>
      </c>
    </row>
    <row r="4771" spans="1:13" x14ac:dyDescent="0.25">
      <c r="A4771" s="35" t="str">
        <f>VLOOKUP(B4771,ResCat!$A$2:$B$269,2,FALSE)</f>
        <v>HMOLG</v>
      </c>
      <c r="B4771" s="68" t="str">
        <f>IF(ISNA(VLOOKUP(C4771,COA!$A$2:$B$340,2,FALSE)),"XXX",VLOOKUP(C4771,COA!$A$2:$B$340,2,FALSE))</f>
        <v>L13</v>
      </c>
      <c r="C4771" s="149" t="str">
        <f t="shared" si="150"/>
        <v>0011-1006-0012</v>
      </c>
      <c r="D4771" s="134" t="s">
        <v>458</v>
      </c>
      <c r="E4771" s="134" t="s">
        <v>456</v>
      </c>
      <c r="F4771" s="134" t="s">
        <v>452</v>
      </c>
      <c r="G4771" s="134" t="s">
        <v>342</v>
      </c>
      <c r="H4771" s="134" t="s">
        <v>1023</v>
      </c>
      <c r="I4771" s="134" t="s">
        <v>343</v>
      </c>
      <c r="J4771" s="135">
        <v>2103.4100000000008</v>
      </c>
      <c r="K4771" s="135">
        <v>1609.33</v>
      </c>
      <c r="L4771" s="135">
        <v>1298.47</v>
      </c>
      <c r="M4771" s="141" t="str">
        <f t="shared" si="149"/>
        <v>201609</v>
      </c>
    </row>
    <row r="4772" spans="1:13" x14ac:dyDescent="0.25">
      <c r="A4772" s="35" t="str">
        <f>VLOOKUP(B4772,ResCat!$A$2:$B$269,2,FALSE)</f>
        <v>HMOLG</v>
      </c>
      <c r="B4772" s="68" t="str">
        <f>IF(ISNA(VLOOKUP(C4772,COA!$A$2:$B$340,2,FALSE)),"XXX",VLOOKUP(C4772,COA!$A$2:$B$340,2,FALSE))</f>
        <v>L13</v>
      </c>
      <c r="C4772" s="149" t="str">
        <f t="shared" si="150"/>
        <v>0011-1006-0012</v>
      </c>
      <c r="D4772" s="134" t="s">
        <v>458</v>
      </c>
      <c r="E4772" s="134" t="s">
        <v>456</v>
      </c>
      <c r="F4772" s="134" t="s">
        <v>452</v>
      </c>
      <c r="G4772" s="134" t="s">
        <v>342</v>
      </c>
      <c r="H4772" s="134" t="s">
        <v>1023</v>
      </c>
      <c r="I4772" s="134" t="s">
        <v>1</v>
      </c>
      <c r="J4772" s="135">
        <v>-47343.389999999992</v>
      </c>
      <c r="K4772" s="135">
        <v>2109.9</v>
      </c>
      <c r="L4772" s="135">
        <v>1760.3000000000015</v>
      </c>
      <c r="M4772" s="141" t="str">
        <f t="shared" si="149"/>
        <v>201609</v>
      </c>
    </row>
    <row r="4773" spans="1:13" x14ac:dyDescent="0.25">
      <c r="A4773" s="35" t="str">
        <f>VLOOKUP(B4773,ResCat!$A$2:$B$269,2,FALSE)</f>
        <v>HMOLG</v>
      </c>
      <c r="B4773" s="68" t="str">
        <f>IF(ISNA(VLOOKUP(C4773,COA!$A$2:$B$340,2,FALSE)),"XXX",VLOOKUP(C4773,COA!$A$2:$B$340,2,FALSE))</f>
        <v>L13</v>
      </c>
      <c r="C4773" s="149" t="str">
        <f t="shared" si="150"/>
        <v>0011-1006-0012</v>
      </c>
      <c r="D4773" s="134" t="s">
        <v>458</v>
      </c>
      <c r="E4773" s="134" t="s">
        <v>456</v>
      </c>
      <c r="F4773" s="134" t="s">
        <v>452</v>
      </c>
      <c r="G4773" s="134" t="s">
        <v>316</v>
      </c>
      <c r="H4773" s="134" t="s">
        <v>1023</v>
      </c>
      <c r="I4773" s="134" t="s">
        <v>3</v>
      </c>
      <c r="J4773" s="135">
        <v>-566.7399999999999</v>
      </c>
      <c r="K4773" s="135">
        <v>-593.16</v>
      </c>
      <c r="L4773" s="135">
        <v>-558.09</v>
      </c>
      <c r="M4773" s="141" t="str">
        <f t="shared" si="149"/>
        <v>201610</v>
      </c>
    </row>
    <row r="4774" spans="1:13" x14ac:dyDescent="0.25">
      <c r="A4774" s="35" t="str">
        <f>VLOOKUP(B4774,ResCat!$A$2:$B$269,2,FALSE)</f>
        <v>HMOLG</v>
      </c>
      <c r="B4774" s="68" t="str">
        <f>IF(ISNA(VLOOKUP(C4774,COA!$A$2:$B$340,2,FALSE)),"XXX",VLOOKUP(C4774,COA!$A$2:$B$340,2,FALSE))</f>
        <v>L13</v>
      </c>
      <c r="C4774" s="149" t="str">
        <f t="shared" si="150"/>
        <v>0011-1006-0012</v>
      </c>
      <c r="D4774" s="134" t="s">
        <v>458</v>
      </c>
      <c r="E4774" s="134" t="s">
        <v>456</v>
      </c>
      <c r="F4774" s="134" t="s">
        <v>452</v>
      </c>
      <c r="G4774" s="134" t="s">
        <v>316</v>
      </c>
      <c r="H4774" s="134" t="s">
        <v>1023</v>
      </c>
      <c r="I4774" s="134" t="s">
        <v>0</v>
      </c>
      <c r="J4774" s="135">
        <v>2908.100000000014</v>
      </c>
      <c r="K4774" s="135">
        <v>-13741.590000000007</v>
      </c>
      <c r="L4774" s="135">
        <v>-13741.590000000007</v>
      </c>
      <c r="M4774" s="141" t="str">
        <f t="shared" si="149"/>
        <v>201610</v>
      </c>
    </row>
    <row r="4775" spans="1:13" x14ac:dyDescent="0.25">
      <c r="A4775" s="35" t="str">
        <f>VLOOKUP(B4775,ResCat!$A$2:$B$269,2,FALSE)</f>
        <v>HMOLG</v>
      </c>
      <c r="B4775" s="68" t="str">
        <f>IF(ISNA(VLOOKUP(C4775,COA!$A$2:$B$340,2,FALSE)),"XXX",VLOOKUP(C4775,COA!$A$2:$B$340,2,FALSE))</f>
        <v>L13</v>
      </c>
      <c r="C4775" s="149" t="str">
        <f t="shared" si="150"/>
        <v>0011-1006-0012</v>
      </c>
      <c r="D4775" s="134" t="s">
        <v>458</v>
      </c>
      <c r="E4775" s="134" t="s">
        <v>456</v>
      </c>
      <c r="F4775" s="134" t="s">
        <v>452</v>
      </c>
      <c r="G4775" s="134" t="s">
        <v>316</v>
      </c>
      <c r="H4775" s="134" t="s">
        <v>1023</v>
      </c>
      <c r="I4775" s="134" t="s">
        <v>2</v>
      </c>
      <c r="J4775" s="135">
        <v>4491.41</v>
      </c>
      <c r="K4775" s="135">
        <v>3042.03</v>
      </c>
      <c r="L4775" s="135">
        <v>2942.03</v>
      </c>
      <c r="M4775" s="141" t="str">
        <f t="shared" si="149"/>
        <v>201610</v>
      </c>
    </row>
    <row r="4776" spans="1:13" x14ac:dyDescent="0.25">
      <c r="A4776" s="35" t="str">
        <f>VLOOKUP(B4776,ResCat!$A$2:$B$269,2,FALSE)</f>
        <v>HMOLG</v>
      </c>
      <c r="B4776" s="68" t="str">
        <f>IF(ISNA(VLOOKUP(C4776,COA!$A$2:$B$340,2,FALSE)),"XXX",VLOOKUP(C4776,COA!$A$2:$B$340,2,FALSE))</f>
        <v>L13</v>
      </c>
      <c r="C4776" s="149" t="str">
        <f t="shared" si="150"/>
        <v>0011-1006-0012</v>
      </c>
      <c r="D4776" s="134" t="s">
        <v>458</v>
      </c>
      <c r="E4776" s="134" t="s">
        <v>456</v>
      </c>
      <c r="F4776" s="134" t="s">
        <v>452</v>
      </c>
      <c r="G4776" s="134" t="s">
        <v>316</v>
      </c>
      <c r="H4776" s="134" t="s">
        <v>1023</v>
      </c>
      <c r="I4776" s="134" t="s">
        <v>343</v>
      </c>
      <c r="J4776" s="135">
        <v>844.22</v>
      </c>
      <c r="K4776" s="135">
        <v>596.15</v>
      </c>
      <c r="L4776" s="135">
        <v>380.49</v>
      </c>
      <c r="M4776" s="141" t="str">
        <f t="shared" si="149"/>
        <v>201610</v>
      </c>
    </row>
    <row r="4777" spans="1:13" x14ac:dyDescent="0.25">
      <c r="A4777" s="35" t="str">
        <f>VLOOKUP(B4777,ResCat!$A$2:$B$269,2,FALSE)</f>
        <v>HMOLG</v>
      </c>
      <c r="B4777" s="68" t="str">
        <f>IF(ISNA(VLOOKUP(C4777,COA!$A$2:$B$340,2,FALSE)),"XXX",VLOOKUP(C4777,COA!$A$2:$B$340,2,FALSE))</f>
        <v>L13</v>
      </c>
      <c r="C4777" s="149" t="str">
        <f t="shared" si="150"/>
        <v>0011-1006-0012</v>
      </c>
      <c r="D4777" s="134" t="s">
        <v>458</v>
      </c>
      <c r="E4777" s="134" t="s">
        <v>456</v>
      </c>
      <c r="F4777" s="134" t="s">
        <v>452</v>
      </c>
      <c r="G4777" s="134" t="s">
        <v>316</v>
      </c>
      <c r="H4777" s="134" t="s">
        <v>1023</v>
      </c>
      <c r="I4777" s="134" t="s">
        <v>1</v>
      </c>
      <c r="J4777" s="135">
        <v>3336.8500000000004</v>
      </c>
      <c r="K4777" s="135">
        <v>-4184.7599999999993</v>
      </c>
      <c r="L4777" s="135">
        <v>-4434.7599999999993</v>
      </c>
      <c r="M4777" s="141" t="str">
        <f t="shared" si="149"/>
        <v>201610</v>
      </c>
    </row>
    <row r="4778" spans="1:13" x14ac:dyDescent="0.25">
      <c r="A4778" s="35" t="str">
        <f>VLOOKUP(B4778,ResCat!$A$2:$B$269,2,FALSE)</f>
        <v>HMOLG</v>
      </c>
      <c r="B4778" s="68" t="str">
        <f>IF(ISNA(VLOOKUP(C4778,COA!$A$2:$B$340,2,FALSE)),"XXX",VLOOKUP(C4778,COA!$A$2:$B$340,2,FALSE))</f>
        <v>L13</v>
      </c>
      <c r="C4778" s="149" t="str">
        <f t="shared" si="150"/>
        <v>0011-1006-0012</v>
      </c>
      <c r="D4778" s="134" t="s">
        <v>458</v>
      </c>
      <c r="E4778" s="134" t="s">
        <v>456</v>
      </c>
      <c r="F4778" s="134" t="s">
        <v>452</v>
      </c>
      <c r="G4778" s="134" t="s">
        <v>318</v>
      </c>
      <c r="H4778" s="134" t="s">
        <v>1023</v>
      </c>
      <c r="I4778" s="134" t="s">
        <v>3</v>
      </c>
      <c r="J4778" s="135">
        <v>6540.2400000000007</v>
      </c>
      <c r="K4778" s="135">
        <v>4530.54</v>
      </c>
      <c r="L4778" s="135">
        <v>4361.1799999999985</v>
      </c>
      <c r="M4778" s="141" t="str">
        <f t="shared" si="149"/>
        <v>201611</v>
      </c>
    </row>
    <row r="4779" spans="1:13" x14ac:dyDescent="0.25">
      <c r="A4779" s="35" t="str">
        <f>VLOOKUP(B4779,ResCat!$A$2:$B$269,2,FALSE)</f>
        <v>HMOLG</v>
      </c>
      <c r="B4779" s="68" t="str">
        <f>IF(ISNA(VLOOKUP(C4779,COA!$A$2:$B$340,2,FALSE)),"XXX",VLOOKUP(C4779,COA!$A$2:$B$340,2,FALSE))</f>
        <v>L13</v>
      </c>
      <c r="C4779" s="149" t="str">
        <f t="shared" si="150"/>
        <v>0011-1006-0012</v>
      </c>
      <c r="D4779" s="134" t="s">
        <v>458</v>
      </c>
      <c r="E4779" s="134" t="s">
        <v>456</v>
      </c>
      <c r="F4779" s="134" t="s">
        <v>452</v>
      </c>
      <c r="G4779" s="134" t="s">
        <v>318</v>
      </c>
      <c r="H4779" s="134" t="s">
        <v>1023</v>
      </c>
      <c r="I4779" s="134" t="s">
        <v>368</v>
      </c>
      <c r="J4779" s="135">
        <v>24</v>
      </c>
      <c r="K4779" s="135">
        <v>24</v>
      </c>
      <c r="L4779" s="135">
        <v>24</v>
      </c>
      <c r="M4779" s="141" t="str">
        <f t="shared" si="149"/>
        <v>201611</v>
      </c>
    </row>
    <row r="4780" spans="1:13" x14ac:dyDescent="0.25">
      <c r="A4780" s="35" t="str">
        <f>VLOOKUP(B4780,ResCat!$A$2:$B$269,2,FALSE)</f>
        <v>HMOLG</v>
      </c>
      <c r="B4780" s="68" t="str">
        <f>IF(ISNA(VLOOKUP(C4780,COA!$A$2:$B$340,2,FALSE)),"XXX",VLOOKUP(C4780,COA!$A$2:$B$340,2,FALSE))</f>
        <v>L13</v>
      </c>
      <c r="C4780" s="149" t="str">
        <f t="shared" si="150"/>
        <v>0011-1006-0012</v>
      </c>
      <c r="D4780" s="134" t="s">
        <v>458</v>
      </c>
      <c r="E4780" s="134" t="s">
        <v>456</v>
      </c>
      <c r="F4780" s="134" t="s">
        <v>452</v>
      </c>
      <c r="G4780" s="134" t="s">
        <v>318</v>
      </c>
      <c r="H4780" s="134" t="s">
        <v>1023</v>
      </c>
      <c r="I4780" s="134" t="s">
        <v>0</v>
      </c>
      <c r="J4780" s="135">
        <v>232306.89999999997</v>
      </c>
      <c r="K4780" s="135">
        <v>5702.95</v>
      </c>
      <c r="L4780" s="135">
        <v>5202.95</v>
      </c>
      <c r="M4780" s="141" t="str">
        <f t="shared" si="149"/>
        <v>201611</v>
      </c>
    </row>
    <row r="4781" spans="1:13" x14ac:dyDescent="0.25">
      <c r="A4781" s="35" t="str">
        <f>VLOOKUP(B4781,ResCat!$A$2:$B$269,2,FALSE)</f>
        <v>HMOLG</v>
      </c>
      <c r="B4781" s="68" t="str">
        <f>IF(ISNA(VLOOKUP(C4781,COA!$A$2:$B$340,2,FALSE)),"XXX",VLOOKUP(C4781,COA!$A$2:$B$340,2,FALSE))</f>
        <v>L13</v>
      </c>
      <c r="C4781" s="149" t="str">
        <f t="shared" si="150"/>
        <v>0011-1006-0012</v>
      </c>
      <c r="D4781" s="134" t="s">
        <v>458</v>
      </c>
      <c r="E4781" s="134" t="s">
        <v>456</v>
      </c>
      <c r="F4781" s="134" t="s">
        <v>452</v>
      </c>
      <c r="G4781" s="134" t="s">
        <v>318</v>
      </c>
      <c r="H4781" s="134" t="s">
        <v>1023</v>
      </c>
      <c r="I4781" s="134" t="s">
        <v>2</v>
      </c>
      <c r="J4781" s="135">
        <v>6242.83</v>
      </c>
      <c r="K4781" s="135">
        <v>5289.7699999999986</v>
      </c>
      <c r="L4781" s="135">
        <v>4899.7699999999986</v>
      </c>
      <c r="M4781" s="141" t="str">
        <f t="shared" si="149"/>
        <v>201611</v>
      </c>
    </row>
    <row r="4782" spans="1:13" x14ac:dyDescent="0.25">
      <c r="A4782" s="35" t="str">
        <f>VLOOKUP(B4782,ResCat!$A$2:$B$269,2,FALSE)</f>
        <v>HMOLG</v>
      </c>
      <c r="B4782" s="68" t="str">
        <f>IF(ISNA(VLOOKUP(C4782,COA!$A$2:$B$340,2,FALSE)),"XXX",VLOOKUP(C4782,COA!$A$2:$B$340,2,FALSE))</f>
        <v>L13</v>
      </c>
      <c r="C4782" s="149" t="str">
        <f t="shared" si="150"/>
        <v>0011-1006-0012</v>
      </c>
      <c r="D4782" s="134" t="s">
        <v>458</v>
      </c>
      <c r="E4782" s="134" t="s">
        <v>456</v>
      </c>
      <c r="F4782" s="134" t="s">
        <v>452</v>
      </c>
      <c r="G4782" s="134" t="s">
        <v>318</v>
      </c>
      <c r="H4782" s="134" t="s">
        <v>1023</v>
      </c>
      <c r="I4782" s="134" t="s">
        <v>343</v>
      </c>
      <c r="J4782" s="135">
        <v>752.87999999999988</v>
      </c>
      <c r="K4782" s="135">
        <v>393.47999999999996</v>
      </c>
      <c r="L4782" s="135">
        <v>263.75</v>
      </c>
      <c r="M4782" s="141" t="str">
        <f t="shared" si="149"/>
        <v>201611</v>
      </c>
    </row>
    <row r="4783" spans="1:13" x14ac:dyDescent="0.25">
      <c r="A4783" s="35" t="str">
        <f>VLOOKUP(B4783,ResCat!$A$2:$B$269,2,FALSE)</f>
        <v>HMOLG</v>
      </c>
      <c r="B4783" s="68" t="str">
        <f>IF(ISNA(VLOOKUP(C4783,COA!$A$2:$B$340,2,FALSE)),"XXX",VLOOKUP(C4783,COA!$A$2:$B$340,2,FALSE))</f>
        <v>L13</v>
      </c>
      <c r="C4783" s="149" t="str">
        <f t="shared" si="150"/>
        <v>0011-1006-0012</v>
      </c>
      <c r="D4783" s="134" t="s">
        <v>458</v>
      </c>
      <c r="E4783" s="134" t="s">
        <v>456</v>
      </c>
      <c r="F4783" s="134" t="s">
        <v>452</v>
      </c>
      <c r="G4783" s="134" t="s">
        <v>318</v>
      </c>
      <c r="H4783" s="134" t="s">
        <v>1023</v>
      </c>
      <c r="I4783" s="134" t="s">
        <v>1</v>
      </c>
      <c r="J4783" s="135">
        <v>64403.229999999996</v>
      </c>
      <c r="K4783" s="135">
        <v>14234.720000000001</v>
      </c>
      <c r="L4783" s="135">
        <v>13700.48</v>
      </c>
      <c r="M4783" s="141" t="str">
        <f t="shared" si="149"/>
        <v>201611</v>
      </c>
    </row>
    <row r="4784" spans="1:13" x14ac:dyDescent="0.25">
      <c r="A4784" s="35" t="str">
        <f>VLOOKUP(B4784,ResCat!$A$2:$B$269,2,FALSE)</f>
        <v>HMOLG</v>
      </c>
      <c r="B4784" s="68" t="str">
        <f>IF(ISNA(VLOOKUP(C4784,COA!$A$2:$B$340,2,FALSE)),"XXX",VLOOKUP(C4784,COA!$A$2:$B$340,2,FALSE))</f>
        <v>L13</v>
      </c>
      <c r="C4784" s="149" t="str">
        <f t="shared" si="150"/>
        <v>0011-1006-0012</v>
      </c>
      <c r="D4784" s="134" t="s">
        <v>458</v>
      </c>
      <c r="E4784" s="134" t="s">
        <v>456</v>
      </c>
      <c r="F4784" s="134" t="s">
        <v>452</v>
      </c>
      <c r="G4784" s="134" t="s">
        <v>320</v>
      </c>
      <c r="H4784" s="134" t="s">
        <v>1023</v>
      </c>
      <c r="I4784" s="134" t="s">
        <v>3</v>
      </c>
      <c r="J4784" s="135">
        <v>1368.9000000000003</v>
      </c>
      <c r="K4784" s="135">
        <v>-94.920000000000115</v>
      </c>
      <c r="L4784" s="135">
        <v>-86.850000000000065</v>
      </c>
      <c r="M4784" s="141" t="str">
        <f t="shared" si="149"/>
        <v>201612</v>
      </c>
    </row>
    <row r="4785" spans="1:13" x14ac:dyDescent="0.25">
      <c r="A4785" s="35" t="str">
        <f>VLOOKUP(B4785,ResCat!$A$2:$B$269,2,FALSE)</f>
        <v>HMOLG</v>
      </c>
      <c r="B4785" s="68" t="str">
        <f>IF(ISNA(VLOOKUP(C4785,COA!$A$2:$B$340,2,FALSE)),"XXX",VLOOKUP(C4785,COA!$A$2:$B$340,2,FALSE))</f>
        <v>L13</v>
      </c>
      <c r="C4785" s="149" t="str">
        <f t="shared" si="150"/>
        <v>0011-1006-0012</v>
      </c>
      <c r="D4785" s="134" t="s">
        <v>458</v>
      </c>
      <c r="E4785" s="134" t="s">
        <v>456</v>
      </c>
      <c r="F4785" s="134" t="s">
        <v>452</v>
      </c>
      <c r="G4785" s="134" t="s">
        <v>320</v>
      </c>
      <c r="H4785" s="134" t="s">
        <v>1023</v>
      </c>
      <c r="I4785" s="134" t="s">
        <v>0</v>
      </c>
      <c r="J4785" s="135">
        <v>755.76</v>
      </c>
      <c r="K4785" s="135">
        <v>755.76</v>
      </c>
      <c r="L4785" s="135">
        <v>566.82000000000005</v>
      </c>
      <c r="M4785" s="141" t="str">
        <f t="shared" si="149"/>
        <v>201612</v>
      </c>
    </row>
    <row r="4786" spans="1:13" x14ac:dyDescent="0.25">
      <c r="A4786" s="35" t="str">
        <f>VLOOKUP(B4786,ResCat!$A$2:$B$269,2,FALSE)</f>
        <v>HMOLG</v>
      </c>
      <c r="B4786" s="68" t="str">
        <f>IF(ISNA(VLOOKUP(C4786,COA!$A$2:$B$340,2,FALSE)),"XXX",VLOOKUP(C4786,COA!$A$2:$B$340,2,FALSE))</f>
        <v>L13</v>
      </c>
      <c r="C4786" s="149" t="str">
        <f t="shared" si="150"/>
        <v>0011-1006-0012</v>
      </c>
      <c r="D4786" s="134" t="s">
        <v>458</v>
      </c>
      <c r="E4786" s="134" t="s">
        <v>456</v>
      </c>
      <c r="F4786" s="134" t="s">
        <v>452</v>
      </c>
      <c r="G4786" s="134" t="s">
        <v>320</v>
      </c>
      <c r="H4786" s="134" t="s">
        <v>1023</v>
      </c>
      <c r="I4786" s="134" t="s">
        <v>2</v>
      </c>
      <c r="J4786" s="135">
        <v>4567.6900000000005</v>
      </c>
      <c r="K4786" s="135">
        <v>1087.2499999999998</v>
      </c>
      <c r="L4786" s="135">
        <v>867.25000000000023</v>
      </c>
      <c r="M4786" s="141" t="str">
        <f t="shared" si="149"/>
        <v>201612</v>
      </c>
    </row>
    <row r="4787" spans="1:13" x14ac:dyDescent="0.25">
      <c r="A4787" s="35" t="str">
        <f>VLOOKUP(B4787,ResCat!$A$2:$B$269,2,FALSE)</f>
        <v>HMOLG</v>
      </c>
      <c r="B4787" s="68" t="str">
        <f>IF(ISNA(VLOOKUP(C4787,COA!$A$2:$B$340,2,FALSE)),"XXX",VLOOKUP(C4787,COA!$A$2:$B$340,2,FALSE))</f>
        <v>L13</v>
      </c>
      <c r="C4787" s="149" t="str">
        <f t="shared" si="150"/>
        <v>0011-1006-0012</v>
      </c>
      <c r="D4787" s="134" t="s">
        <v>458</v>
      </c>
      <c r="E4787" s="134" t="s">
        <v>456</v>
      </c>
      <c r="F4787" s="134" t="s">
        <v>452</v>
      </c>
      <c r="G4787" s="134" t="s">
        <v>320</v>
      </c>
      <c r="H4787" s="134" t="s">
        <v>1023</v>
      </c>
      <c r="I4787" s="134" t="s">
        <v>343</v>
      </c>
      <c r="J4787" s="135">
        <v>698.88000000000011</v>
      </c>
      <c r="K4787" s="135">
        <v>253</v>
      </c>
      <c r="L4787" s="135">
        <v>156.96</v>
      </c>
      <c r="M4787" s="141" t="str">
        <f t="shared" si="149"/>
        <v>201612</v>
      </c>
    </row>
    <row r="4788" spans="1:13" x14ac:dyDescent="0.25">
      <c r="A4788" s="35" t="str">
        <f>VLOOKUP(B4788,ResCat!$A$2:$B$269,2,FALSE)</f>
        <v>HMOLG</v>
      </c>
      <c r="B4788" s="68" t="str">
        <f>IF(ISNA(VLOOKUP(C4788,COA!$A$2:$B$340,2,FALSE)),"XXX",VLOOKUP(C4788,COA!$A$2:$B$340,2,FALSE))</f>
        <v>L13</v>
      </c>
      <c r="C4788" s="149" t="str">
        <f t="shared" si="150"/>
        <v>0011-1006-0012</v>
      </c>
      <c r="D4788" s="134" t="s">
        <v>458</v>
      </c>
      <c r="E4788" s="134" t="s">
        <v>456</v>
      </c>
      <c r="F4788" s="134" t="s">
        <v>452</v>
      </c>
      <c r="G4788" s="134" t="s">
        <v>320</v>
      </c>
      <c r="H4788" s="134" t="s">
        <v>1023</v>
      </c>
      <c r="I4788" s="134" t="s">
        <v>1</v>
      </c>
      <c r="J4788" s="135">
        <v>-4530.5600000000022</v>
      </c>
      <c r="K4788" s="135">
        <v>-2755.2600000000016</v>
      </c>
      <c r="L4788" s="135">
        <v>-2948.9100000000012</v>
      </c>
      <c r="M4788" s="141" t="str">
        <f t="shared" si="149"/>
        <v>201612</v>
      </c>
    </row>
    <row r="4789" spans="1:13" x14ac:dyDescent="0.25">
      <c r="A4789" s="35" t="str">
        <f>VLOOKUP(B4789,ResCat!$A$2:$B$269,2,FALSE)</f>
        <v>HMOLG</v>
      </c>
      <c r="B4789" s="68" t="str">
        <f>IF(ISNA(VLOOKUP(C4789,COA!$A$2:$B$340,2,FALSE)),"XXX",VLOOKUP(C4789,COA!$A$2:$B$340,2,FALSE))</f>
        <v>L13</v>
      </c>
      <c r="C4789" s="149" t="str">
        <f t="shared" si="150"/>
        <v>0011-1006-0012</v>
      </c>
      <c r="D4789" s="134" t="s">
        <v>458</v>
      </c>
      <c r="E4789" s="134" t="s">
        <v>456</v>
      </c>
      <c r="F4789" s="134" t="s">
        <v>452</v>
      </c>
      <c r="G4789" s="134" t="s">
        <v>322</v>
      </c>
      <c r="H4789" s="134" t="s">
        <v>1023</v>
      </c>
      <c r="I4789" s="134" t="s">
        <v>3</v>
      </c>
      <c r="J4789" s="135">
        <v>5765.99</v>
      </c>
      <c r="K4789" s="135">
        <v>6089.97</v>
      </c>
      <c r="L4789" s="135">
        <v>3925.8399999999997</v>
      </c>
      <c r="M4789" s="141" t="str">
        <f t="shared" si="149"/>
        <v>201701</v>
      </c>
    </row>
    <row r="4790" spans="1:13" x14ac:dyDescent="0.25">
      <c r="A4790" s="35" t="str">
        <f>VLOOKUP(B4790,ResCat!$A$2:$B$269,2,FALSE)</f>
        <v>HMOLG</v>
      </c>
      <c r="B4790" s="68" t="str">
        <f>IF(ISNA(VLOOKUP(C4790,COA!$A$2:$B$340,2,FALSE)),"XXX",VLOOKUP(C4790,COA!$A$2:$B$340,2,FALSE))</f>
        <v>L13</v>
      </c>
      <c r="C4790" s="149" t="str">
        <f t="shared" si="150"/>
        <v>0011-1006-0012</v>
      </c>
      <c r="D4790" s="134" t="s">
        <v>458</v>
      </c>
      <c r="E4790" s="134" t="s">
        <v>456</v>
      </c>
      <c r="F4790" s="134" t="s">
        <v>452</v>
      </c>
      <c r="G4790" s="134" t="s">
        <v>322</v>
      </c>
      <c r="H4790" s="134" t="s">
        <v>1023</v>
      </c>
      <c r="I4790" s="134" t="s">
        <v>0</v>
      </c>
      <c r="J4790" s="135">
        <v>65</v>
      </c>
      <c r="K4790" s="135">
        <v>0</v>
      </c>
      <c r="L4790" s="135">
        <v>0</v>
      </c>
      <c r="M4790" s="141" t="str">
        <f t="shared" si="149"/>
        <v>201701</v>
      </c>
    </row>
    <row r="4791" spans="1:13" x14ac:dyDescent="0.25">
      <c r="A4791" s="35" t="str">
        <f>VLOOKUP(B4791,ResCat!$A$2:$B$269,2,FALSE)</f>
        <v>HMOLG</v>
      </c>
      <c r="B4791" s="68" t="str">
        <f>IF(ISNA(VLOOKUP(C4791,COA!$A$2:$B$340,2,FALSE)),"XXX",VLOOKUP(C4791,COA!$A$2:$B$340,2,FALSE))</f>
        <v>L13</v>
      </c>
      <c r="C4791" s="149" t="str">
        <f t="shared" si="150"/>
        <v>0011-1006-0012</v>
      </c>
      <c r="D4791" s="134" t="s">
        <v>458</v>
      </c>
      <c r="E4791" s="134" t="s">
        <v>456</v>
      </c>
      <c r="F4791" s="134" t="s">
        <v>452</v>
      </c>
      <c r="G4791" s="134" t="s">
        <v>322</v>
      </c>
      <c r="H4791" s="134" t="s">
        <v>1023</v>
      </c>
      <c r="I4791" s="134" t="s">
        <v>2</v>
      </c>
      <c r="J4791" s="135">
        <v>-27099.119999999995</v>
      </c>
      <c r="K4791" s="135">
        <v>-2945.2099999999987</v>
      </c>
      <c r="L4791" s="135">
        <v>-3002.809999999999</v>
      </c>
      <c r="M4791" s="141" t="str">
        <f t="shared" si="149"/>
        <v>201701</v>
      </c>
    </row>
    <row r="4792" spans="1:13" x14ac:dyDescent="0.25">
      <c r="A4792" s="35" t="str">
        <f>VLOOKUP(B4792,ResCat!$A$2:$B$269,2,FALSE)</f>
        <v>HMOLG</v>
      </c>
      <c r="B4792" s="68" t="str">
        <f>IF(ISNA(VLOOKUP(C4792,COA!$A$2:$B$340,2,FALSE)),"XXX",VLOOKUP(C4792,COA!$A$2:$B$340,2,FALSE))</f>
        <v>L13</v>
      </c>
      <c r="C4792" s="149" t="str">
        <f t="shared" si="150"/>
        <v>0011-1006-0012</v>
      </c>
      <c r="D4792" s="134" t="s">
        <v>458</v>
      </c>
      <c r="E4792" s="134" t="s">
        <v>456</v>
      </c>
      <c r="F4792" s="134" t="s">
        <v>452</v>
      </c>
      <c r="G4792" s="134" t="s">
        <v>322</v>
      </c>
      <c r="H4792" s="134" t="s">
        <v>1023</v>
      </c>
      <c r="I4792" s="134" t="s">
        <v>1</v>
      </c>
      <c r="J4792" s="135">
        <v>2702.7</v>
      </c>
      <c r="K4792" s="135">
        <v>2438.44</v>
      </c>
      <c r="L4792" s="135">
        <v>2058.87</v>
      </c>
      <c r="M4792" s="141" t="str">
        <f t="shared" si="149"/>
        <v>201701</v>
      </c>
    </row>
    <row r="4793" spans="1:13" x14ac:dyDescent="0.25">
      <c r="A4793" s="35" t="str">
        <f>VLOOKUP(B4793,ResCat!$A$2:$B$269,2,FALSE)</f>
        <v>HMOLG</v>
      </c>
      <c r="B4793" s="68" t="str">
        <f>IF(ISNA(VLOOKUP(C4793,COA!$A$2:$B$340,2,FALSE)),"XXX",VLOOKUP(C4793,COA!$A$2:$B$340,2,FALSE))</f>
        <v>L13</v>
      </c>
      <c r="C4793" s="149" t="str">
        <f t="shared" si="150"/>
        <v>0011-1006-0012</v>
      </c>
      <c r="D4793" s="134" t="s">
        <v>458</v>
      </c>
      <c r="E4793" s="134" t="s">
        <v>456</v>
      </c>
      <c r="F4793" s="134" t="s">
        <v>452</v>
      </c>
      <c r="G4793" s="134" t="s">
        <v>324</v>
      </c>
      <c r="H4793" s="134" t="s">
        <v>1023</v>
      </c>
      <c r="I4793" s="134" t="s">
        <v>3</v>
      </c>
      <c r="J4793" s="135">
        <v>142.88</v>
      </c>
      <c r="K4793" s="135">
        <v>-1186.2700000000007</v>
      </c>
      <c r="L4793" s="135">
        <v>-545.89</v>
      </c>
      <c r="M4793" s="141" t="str">
        <f t="shared" si="149"/>
        <v>201702</v>
      </c>
    </row>
    <row r="4794" spans="1:13" x14ac:dyDescent="0.25">
      <c r="A4794" s="35" t="str">
        <f>VLOOKUP(B4794,ResCat!$A$2:$B$269,2,FALSE)</f>
        <v>HMOLG</v>
      </c>
      <c r="B4794" s="68" t="str">
        <f>IF(ISNA(VLOOKUP(C4794,COA!$A$2:$B$340,2,FALSE)),"XXX",VLOOKUP(C4794,COA!$A$2:$B$340,2,FALSE))</f>
        <v>L13</v>
      </c>
      <c r="C4794" s="149" t="str">
        <f t="shared" si="150"/>
        <v>0011-1006-0012</v>
      </c>
      <c r="D4794" s="134" t="s">
        <v>458</v>
      </c>
      <c r="E4794" s="134" t="s">
        <v>456</v>
      </c>
      <c r="F4794" s="134" t="s">
        <v>452</v>
      </c>
      <c r="G4794" s="134" t="s">
        <v>324</v>
      </c>
      <c r="H4794" s="134" t="s">
        <v>1023</v>
      </c>
      <c r="I4794" s="134" t="s">
        <v>0</v>
      </c>
      <c r="J4794" s="135">
        <v>-59482.68</v>
      </c>
      <c r="K4794" s="135">
        <v>-15546.5</v>
      </c>
      <c r="L4794" s="135">
        <v>-10627.83</v>
      </c>
      <c r="M4794" s="141" t="str">
        <f t="shared" si="149"/>
        <v>201702</v>
      </c>
    </row>
    <row r="4795" spans="1:13" x14ac:dyDescent="0.25">
      <c r="A4795" s="35" t="str">
        <f>VLOOKUP(B4795,ResCat!$A$2:$B$269,2,FALSE)</f>
        <v>HMOLG</v>
      </c>
      <c r="B4795" s="68" t="str">
        <f>IF(ISNA(VLOOKUP(C4795,COA!$A$2:$B$340,2,FALSE)),"XXX",VLOOKUP(C4795,COA!$A$2:$B$340,2,FALSE))</f>
        <v>L13</v>
      </c>
      <c r="C4795" s="149" t="str">
        <f t="shared" si="150"/>
        <v>0011-1006-0012</v>
      </c>
      <c r="D4795" s="134" t="s">
        <v>458</v>
      </c>
      <c r="E4795" s="134" t="s">
        <v>456</v>
      </c>
      <c r="F4795" s="134" t="s">
        <v>452</v>
      </c>
      <c r="G4795" s="134" t="s">
        <v>324</v>
      </c>
      <c r="H4795" s="134" t="s">
        <v>1023</v>
      </c>
      <c r="I4795" s="134" t="s">
        <v>336</v>
      </c>
      <c r="J4795" s="135">
        <v>294</v>
      </c>
      <c r="K4795" s="135">
        <v>269</v>
      </c>
      <c r="L4795" s="135">
        <v>254</v>
      </c>
      <c r="M4795" s="141" t="str">
        <f t="shared" si="149"/>
        <v>201702</v>
      </c>
    </row>
    <row r="4796" spans="1:13" x14ac:dyDescent="0.25">
      <c r="A4796" s="35" t="str">
        <f>VLOOKUP(B4796,ResCat!$A$2:$B$269,2,FALSE)</f>
        <v>HMOLG</v>
      </c>
      <c r="B4796" s="68" t="str">
        <f>IF(ISNA(VLOOKUP(C4796,COA!$A$2:$B$340,2,FALSE)),"XXX",VLOOKUP(C4796,COA!$A$2:$B$340,2,FALSE))</f>
        <v>L13</v>
      </c>
      <c r="C4796" s="149" t="str">
        <f t="shared" si="150"/>
        <v>0011-1006-0012</v>
      </c>
      <c r="D4796" s="134" t="s">
        <v>458</v>
      </c>
      <c r="E4796" s="134" t="s">
        <v>456</v>
      </c>
      <c r="F4796" s="134" t="s">
        <v>452</v>
      </c>
      <c r="G4796" s="134" t="s">
        <v>324</v>
      </c>
      <c r="H4796" s="134" t="s">
        <v>1023</v>
      </c>
      <c r="I4796" s="134" t="s">
        <v>2</v>
      </c>
      <c r="J4796" s="135">
        <v>9277.52</v>
      </c>
      <c r="K4796" s="135">
        <v>2213.6099999999997</v>
      </c>
      <c r="L4796" s="135">
        <v>2156.0099999999993</v>
      </c>
      <c r="M4796" s="141" t="str">
        <f t="shared" si="149"/>
        <v>201702</v>
      </c>
    </row>
    <row r="4797" spans="1:13" x14ac:dyDescent="0.25">
      <c r="A4797" s="35" t="str">
        <f>VLOOKUP(B4797,ResCat!$A$2:$B$269,2,FALSE)</f>
        <v>HMOLG</v>
      </c>
      <c r="B4797" s="68" t="str">
        <f>IF(ISNA(VLOOKUP(C4797,COA!$A$2:$B$340,2,FALSE)),"XXX",VLOOKUP(C4797,COA!$A$2:$B$340,2,FALSE))</f>
        <v>L13</v>
      </c>
      <c r="C4797" s="149" t="str">
        <f t="shared" si="150"/>
        <v>0011-1006-0012</v>
      </c>
      <c r="D4797" s="134" t="s">
        <v>458</v>
      </c>
      <c r="E4797" s="134" t="s">
        <v>456</v>
      </c>
      <c r="F4797" s="134" t="s">
        <v>452</v>
      </c>
      <c r="G4797" s="134" t="s">
        <v>324</v>
      </c>
      <c r="H4797" s="134" t="s">
        <v>1023</v>
      </c>
      <c r="I4797" s="134" t="s">
        <v>1</v>
      </c>
      <c r="J4797" s="135">
        <v>73960.81</v>
      </c>
      <c r="K4797" s="135">
        <v>-3577.3599999999988</v>
      </c>
      <c r="L4797" s="135">
        <v>-3626.4199999999983</v>
      </c>
      <c r="M4797" s="141" t="str">
        <f t="shared" si="149"/>
        <v>201702</v>
      </c>
    </row>
    <row r="4798" spans="1:13" x14ac:dyDescent="0.25">
      <c r="A4798" s="35" t="str">
        <f>VLOOKUP(B4798,ResCat!$A$2:$B$269,2,FALSE)</f>
        <v>HMOLG</v>
      </c>
      <c r="B4798" s="68" t="str">
        <f>IF(ISNA(VLOOKUP(C4798,COA!$A$2:$B$340,2,FALSE)),"XXX",VLOOKUP(C4798,COA!$A$2:$B$340,2,FALSE))</f>
        <v>L13</v>
      </c>
      <c r="C4798" s="149" t="str">
        <f t="shared" si="150"/>
        <v>0011-1006-0012</v>
      </c>
      <c r="D4798" s="134" t="s">
        <v>458</v>
      </c>
      <c r="E4798" s="134" t="s">
        <v>456</v>
      </c>
      <c r="F4798" s="134" t="s">
        <v>452</v>
      </c>
      <c r="G4798" s="134" t="s">
        <v>326</v>
      </c>
      <c r="H4798" s="134" t="s">
        <v>1023</v>
      </c>
      <c r="I4798" s="134" t="s">
        <v>3</v>
      </c>
      <c r="J4798" s="135">
        <v>431.88000000000011</v>
      </c>
      <c r="K4798" s="135">
        <v>-639.38999999999987</v>
      </c>
      <c r="L4798" s="135">
        <v>-94.189999999999912</v>
      </c>
      <c r="M4798" s="141" t="str">
        <f t="shared" si="149"/>
        <v>201703</v>
      </c>
    </row>
    <row r="4799" spans="1:13" x14ac:dyDescent="0.25">
      <c r="A4799" s="35" t="str">
        <f>VLOOKUP(B4799,ResCat!$A$2:$B$269,2,FALSE)</f>
        <v>HMOLG</v>
      </c>
      <c r="B4799" s="68" t="str">
        <f>IF(ISNA(VLOOKUP(C4799,COA!$A$2:$B$340,2,FALSE)),"XXX",VLOOKUP(C4799,COA!$A$2:$B$340,2,FALSE))</f>
        <v>L13</v>
      </c>
      <c r="C4799" s="149" t="str">
        <f t="shared" si="150"/>
        <v>0011-1006-0012</v>
      </c>
      <c r="D4799" s="134" t="s">
        <v>458</v>
      </c>
      <c r="E4799" s="134" t="s">
        <v>456</v>
      </c>
      <c r="F4799" s="134" t="s">
        <v>452</v>
      </c>
      <c r="G4799" s="134" t="s">
        <v>326</v>
      </c>
      <c r="H4799" s="134" t="s">
        <v>1023</v>
      </c>
      <c r="I4799" s="134" t="s">
        <v>368</v>
      </c>
      <c r="J4799" s="135">
        <v>24</v>
      </c>
      <c r="K4799" s="135">
        <v>24</v>
      </c>
      <c r="L4799" s="135">
        <v>24</v>
      </c>
      <c r="M4799" s="141" t="str">
        <f t="shared" si="149"/>
        <v>201703</v>
      </c>
    </row>
    <row r="4800" spans="1:13" x14ac:dyDescent="0.25">
      <c r="A4800" s="35" t="str">
        <f>VLOOKUP(B4800,ResCat!$A$2:$B$269,2,FALSE)</f>
        <v>HMOLG</v>
      </c>
      <c r="B4800" s="68" t="str">
        <f>IF(ISNA(VLOOKUP(C4800,COA!$A$2:$B$340,2,FALSE)),"XXX",VLOOKUP(C4800,COA!$A$2:$B$340,2,FALSE))</f>
        <v>L13</v>
      </c>
      <c r="C4800" s="149" t="str">
        <f t="shared" si="150"/>
        <v>0011-1006-0012</v>
      </c>
      <c r="D4800" s="134" t="s">
        <v>458</v>
      </c>
      <c r="E4800" s="134" t="s">
        <v>456</v>
      </c>
      <c r="F4800" s="134" t="s">
        <v>452</v>
      </c>
      <c r="G4800" s="134" t="s">
        <v>326</v>
      </c>
      <c r="H4800" s="134" t="s">
        <v>1023</v>
      </c>
      <c r="I4800" s="134" t="s">
        <v>0</v>
      </c>
      <c r="J4800" s="135">
        <v>104733.10000000002</v>
      </c>
      <c r="K4800" s="135">
        <v>61928.160000000003</v>
      </c>
      <c r="L4800" s="135">
        <v>63343.570000000007</v>
      </c>
      <c r="M4800" s="141" t="str">
        <f t="shared" si="149"/>
        <v>201703</v>
      </c>
    </row>
    <row r="4801" spans="1:13" x14ac:dyDescent="0.25">
      <c r="A4801" s="35" t="str">
        <f>VLOOKUP(B4801,ResCat!$A$2:$B$269,2,FALSE)</f>
        <v>HMOLG</v>
      </c>
      <c r="B4801" s="68" t="str">
        <f>IF(ISNA(VLOOKUP(C4801,COA!$A$2:$B$340,2,FALSE)),"XXX",VLOOKUP(C4801,COA!$A$2:$B$340,2,FALSE))</f>
        <v>L13</v>
      </c>
      <c r="C4801" s="149" t="str">
        <f t="shared" si="150"/>
        <v>0011-1006-0012</v>
      </c>
      <c r="D4801" s="134" t="s">
        <v>458</v>
      </c>
      <c r="E4801" s="134" t="s">
        <v>456</v>
      </c>
      <c r="F4801" s="134" t="s">
        <v>452</v>
      </c>
      <c r="G4801" s="134" t="s">
        <v>326</v>
      </c>
      <c r="H4801" s="134" t="s">
        <v>1023</v>
      </c>
      <c r="I4801" s="134" t="s">
        <v>2</v>
      </c>
      <c r="J4801" s="135">
        <v>8088.91</v>
      </c>
      <c r="K4801" s="135">
        <v>3429.1900000000005</v>
      </c>
      <c r="L4801" s="135">
        <v>3334.1900000000005</v>
      </c>
      <c r="M4801" s="141" t="str">
        <f t="shared" si="149"/>
        <v>201703</v>
      </c>
    </row>
    <row r="4802" spans="1:13" x14ac:dyDescent="0.25">
      <c r="A4802" s="35" t="str">
        <f>VLOOKUP(B4802,ResCat!$A$2:$B$269,2,FALSE)</f>
        <v>HMOLG</v>
      </c>
      <c r="B4802" s="68" t="str">
        <f>IF(ISNA(VLOOKUP(C4802,COA!$A$2:$B$340,2,FALSE)),"XXX",VLOOKUP(C4802,COA!$A$2:$B$340,2,FALSE))</f>
        <v>L13</v>
      </c>
      <c r="C4802" s="149" t="str">
        <f t="shared" si="150"/>
        <v>0011-1006-0012</v>
      </c>
      <c r="D4802" s="134" t="s">
        <v>458</v>
      </c>
      <c r="E4802" s="134" t="s">
        <v>456</v>
      </c>
      <c r="F4802" s="134" t="s">
        <v>452</v>
      </c>
      <c r="G4802" s="134" t="s">
        <v>326</v>
      </c>
      <c r="H4802" s="134" t="s">
        <v>1023</v>
      </c>
      <c r="I4802" s="134" t="s">
        <v>1</v>
      </c>
      <c r="J4802" s="135">
        <v>84201.99</v>
      </c>
      <c r="K4802" s="135">
        <v>17361.610000000004</v>
      </c>
      <c r="L4802" s="135">
        <v>16095.010000000007</v>
      </c>
      <c r="M4802" s="141" t="str">
        <f t="shared" si="149"/>
        <v>201703</v>
      </c>
    </row>
    <row r="4803" spans="1:13" x14ac:dyDescent="0.25">
      <c r="A4803" s="35" t="str">
        <f>VLOOKUP(B4803,ResCat!$A$2:$B$269,2,FALSE)</f>
        <v>HMOLG</v>
      </c>
      <c r="B4803" s="68" t="str">
        <f>IF(ISNA(VLOOKUP(C4803,COA!$A$2:$B$340,2,FALSE)),"XXX",VLOOKUP(C4803,COA!$A$2:$B$340,2,FALSE))</f>
        <v>L13</v>
      </c>
      <c r="C4803" s="149" t="str">
        <f t="shared" si="150"/>
        <v>0011-1006-0012</v>
      </c>
      <c r="D4803" s="134" t="s">
        <v>458</v>
      </c>
      <c r="E4803" s="134" t="s">
        <v>456</v>
      </c>
      <c r="F4803" s="134" t="s">
        <v>452</v>
      </c>
      <c r="G4803" s="134" t="s">
        <v>328</v>
      </c>
      <c r="H4803" s="134" t="s">
        <v>1023</v>
      </c>
      <c r="I4803" s="134" t="s">
        <v>3</v>
      </c>
      <c r="J4803" s="135">
        <v>-3442.09</v>
      </c>
      <c r="K4803" s="135">
        <v>128.23999999999955</v>
      </c>
      <c r="L4803" s="135">
        <v>375.53999999999996</v>
      </c>
      <c r="M4803" s="141" t="str">
        <f t="shared" si="149"/>
        <v>201704</v>
      </c>
    </row>
    <row r="4804" spans="1:13" x14ac:dyDescent="0.25">
      <c r="A4804" s="35" t="str">
        <f>VLOOKUP(B4804,ResCat!$A$2:$B$269,2,FALSE)</f>
        <v>HMOLG</v>
      </c>
      <c r="B4804" s="68" t="str">
        <f>IF(ISNA(VLOOKUP(C4804,COA!$A$2:$B$340,2,FALSE)),"XXX",VLOOKUP(C4804,COA!$A$2:$B$340,2,FALSE))</f>
        <v>L13</v>
      </c>
      <c r="C4804" s="149" t="str">
        <f t="shared" si="150"/>
        <v>0011-1006-0012</v>
      </c>
      <c r="D4804" s="134" t="s">
        <v>458</v>
      </c>
      <c r="E4804" s="134" t="s">
        <v>456</v>
      </c>
      <c r="F4804" s="134" t="s">
        <v>452</v>
      </c>
      <c r="G4804" s="134" t="s">
        <v>328</v>
      </c>
      <c r="H4804" s="134" t="s">
        <v>1023</v>
      </c>
      <c r="I4804" s="134" t="s">
        <v>368</v>
      </c>
      <c r="J4804" s="135">
        <v>24</v>
      </c>
      <c r="K4804" s="135">
        <v>24</v>
      </c>
      <c r="L4804" s="135">
        <v>24</v>
      </c>
      <c r="M4804" s="141" t="str">
        <f t="shared" ref="M4804:M4867" si="151">IF(G4804&lt;$M$1,$M$1,G4804)</f>
        <v>201704</v>
      </c>
    </row>
    <row r="4805" spans="1:13" x14ac:dyDescent="0.25">
      <c r="A4805" s="35" t="str">
        <f>VLOOKUP(B4805,ResCat!$A$2:$B$269,2,FALSE)</f>
        <v>HMOLG</v>
      </c>
      <c r="B4805" s="68" t="str">
        <f>IF(ISNA(VLOOKUP(C4805,COA!$A$2:$B$340,2,FALSE)),"XXX",VLOOKUP(C4805,COA!$A$2:$B$340,2,FALSE))</f>
        <v>L13</v>
      </c>
      <c r="C4805" s="149" t="str">
        <f t="shared" ref="C4805:C4868" si="152">D4805&amp;"-"&amp;E4805&amp;"-"&amp;F4805</f>
        <v>0011-1006-0012</v>
      </c>
      <c r="D4805" s="134" t="s">
        <v>458</v>
      </c>
      <c r="E4805" s="134" t="s">
        <v>456</v>
      </c>
      <c r="F4805" s="134" t="s">
        <v>452</v>
      </c>
      <c r="G4805" s="134" t="s">
        <v>328</v>
      </c>
      <c r="H4805" s="134" t="s">
        <v>1023</v>
      </c>
      <c r="I4805" s="134" t="s">
        <v>0</v>
      </c>
      <c r="J4805" s="135">
        <v>97861.290000000023</v>
      </c>
      <c r="K4805" s="135">
        <v>34778</v>
      </c>
      <c r="L4805" s="135">
        <v>33278</v>
      </c>
      <c r="M4805" s="141" t="str">
        <f t="shared" si="151"/>
        <v>201704</v>
      </c>
    </row>
    <row r="4806" spans="1:13" x14ac:dyDescent="0.25">
      <c r="A4806" s="35" t="str">
        <f>VLOOKUP(B4806,ResCat!$A$2:$B$269,2,FALSE)</f>
        <v>HMOLG</v>
      </c>
      <c r="B4806" s="68" t="str">
        <f>IF(ISNA(VLOOKUP(C4806,COA!$A$2:$B$340,2,FALSE)),"XXX",VLOOKUP(C4806,COA!$A$2:$B$340,2,FALSE))</f>
        <v>L13</v>
      </c>
      <c r="C4806" s="149" t="str">
        <f t="shared" si="152"/>
        <v>0011-1006-0012</v>
      </c>
      <c r="D4806" s="134" t="s">
        <v>458</v>
      </c>
      <c r="E4806" s="134" t="s">
        <v>456</v>
      </c>
      <c r="F4806" s="134" t="s">
        <v>452</v>
      </c>
      <c r="G4806" s="134" t="s">
        <v>328</v>
      </c>
      <c r="H4806" s="134" t="s">
        <v>1023</v>
      </c>
      <c r="I4806" s="134" t="s">
        <v>2</v>
      </c>
      <c r="J4806" s="135">
        <v>16736.23</v>
      </c>
      <c r="K4806" s="135">
        <v>12570.000000000005</v>
      </c>
      <c r="L4806" s="135">
        <v>12360.000000000005</v>
      </c>
      <c r="M4806" s="141" t="str">
        <f t="shared" si="151"/>
        <v>201704</v>
      </c>
    </row>
    <row r="4807" spans="1:13" x14ac:dyDescent="0.25">
      <c r="A4807" s="35" t="str">
        <f>VLOOKUP(B4807,ResCat!$A$2:$B$269,2,FALSE)</f>
        <v>HMOLG</v>
      </c>
      <c r="B4807" s="68" t="str">
        <f>IF(ISNA(VLOOKUP(C4807,COA!$A$2:$B$340,2,FALSE)),"XXX",VLOOKUP(C4807,COA!$A$2:$B$340,2,FALSE))</f>
        <v>L13</v>
      </c>
      <c r="C4807" s="149" t="str">
        <f t="shared" si="152"/>
        <v>0011-1006-0012</v>
      </c>
      <c r="D4807" s="134" t="s">
        <v>458</v>
      </c>
      <c r="E4807" s="134" t="s">
        <v>456</v>
      </c>
      <c r="F4807" s="134" t="s">
        <v>452</v>
      </c>
      <c r="G4807" s="134" t="s">
        <v>328</v>
      </c>
      <c r="H4807" s="134" t="s">
        <v>1023</v>
      </c>
      <c r="I4807" s="134" t="s">
        <v>1</v>
      </c>
      <c r="J4807" s="135">
        <v>13157.47</v>
      </c>
      <c r="K4807" s="135">
        <v>11620.699999999999</v>
      </c>
      <c r="L4807" s="135">
        <v>10460.89</v>
      </c>
      <c r="M4807" s="141" t="str">
        <f t="shared" si="151"/>
        <v>201704</v>
      </c>
    </row>
    <row r="4808" spans="1:13" x14ac:dyDescent="0.25">
      <c r="A4808" s="35" t="str">
        <f>VLOOKUP(B4808,ResCat!$A$2:$B$269,2,FALSE)</f>
        <v>HMOLG</v>
      </c>
      <c r="B4808" s="68" t="str">
        <f>IF(ISNA(VLOOKUP(C4808,COA!$A$2:$B$340,2,FALSE)),"XXX",VLOOKUP(C4808,COA!$A$2:$B$340,2,FALSE))</f>
        <v>L13</v>
      </c>
      <c r="C4808" s="149" t="str">
        <f t="shared" si="152"/>
        <v>0011-1006-0012</v>
      </c>
      <c r="D4808" s="134" t="s">
        <v>458</v>
      </c>
      <c r="E4808" s="134" t="s">
        <v>456</v>
      </c>
      <c r="F4808" s="134" t="s">
        <v>452</v>
      </c>
      <c r="G4808" s="134" t="s">
        <v>330</v>
      </c>
      <c r="H4808" s="134" t="s">
        <v>1023</v>
      </c>
      <c r="I4808" s="134" t="s">
        <v>3</v>
      </c>
      <c r="J4808" s="135">
        <v>-670.06</v>
      </c>
      <c r="K4808" s="135">
        <v>-556.22999999999979</v>
      </c>
      <c r="L4808" s="135">
        <v>79.609999999999403</v>
      </c>
      <c r="M4808" s="141" t="str">
        <f t="shared" si="151"/>
        <v>201705</v>
      </c>
    </row>
    <row r="4809" spans="1:13" x14ac:dyDescent="0.25">
      <c r="A4809" s="35" t="str">
        <f>VLOOKUP(B4809,ResCat!$A$2:$B$269,2,FALSE)</f>
        <v>HMOLG</v>
      </c>
      <c r="B4809" s="68" t="str">
        <f>IF(ISNA(VLOOKUP(C4809,COA!$A$2:$B$340,2,FALSE)),"XXX",VLOOKUP(C4809,COA!$A$2:$B$340,2,FALSE))</f>
        <v>L13</v>
      </c>
      <c r="C4809" s="149" t="str">
        <f t="shared" si="152"/>
        <v>0011-1006-0012</v>
      </c>
      <c r="D4809" s="134" t="s">
        <v>458</v>
      </c>
      <c r="E4809" s="134" t="s">
        <v>456</v>
      </c>
      <c r="F4809" s="134" t="s">
        <v>452</v>
      </c>
      <c r="G4809" s="134" t="s">
        <v>330</v>
      </c>
      <c r="H4809" s="134" t="s">
        <v>1023</v>
      </c>
      <c r="I4809" s="134" t="s">
        <v>0</v>
      </c>
      <c r="J4809" s="135">
        <v>2060349.9699999997</v>
      </c>
      <c r="K4809" s="135">
        <v>822108.98999999987</v>
      </c>
      <c r="L4809" s="135">
        <v>820890.35999999987</v>
      </c>
      <c r="M4809" s="141" t="str">
        <f t="shared" si="151"/>
        <v>201705</v>
      </c>
    </row>
    <row r="4810" spans="1:13" x14ac:dyDescent="0.25">
      <c r="A4810" s="35" t="str">
        <f>VLOOKUP(B4810,ResCat!$A$2:$B$269,2,FALSE)</f>
        <v>HMOLG</v>
      </c>
      <c r="B4810" s="68" t="str">
        <f>IF(ISNA(VLOOKUP(C4810,COA!$A$2:$B$340,2,FALSE)),"XXX",VLOOKUP(C4810,COA!$A$2:$B$340,2,FALSE))</f>
        <v>L13</v>
      </c>
      <c r="C4810" s="149" t="str">
        <f t="shared" si="152"/>
        <v>0011-1006-0012</v>
      </c>
      <c r="D4810" s="134" t="s">
        <v>458</v>
      </c>
      <c r="E4810" s="134" t="s">
        <v>456</v>
      </c>
      <c r="F4810" s="134" t="s">
        <v>452</v>
      </c>
      <c r="G4810" s="134" t="s">
        <v>330</v>
      </c>
      <c r="H4810" s="134" t="s">
        <v>1023</v>
      </c>
      <c r="I4810" s="134" t="s">
        <v>2</v>
      </c>
      <c r="J4810" s="135">
        <v>21979.65</v>
      </c>
      <c r="K4810" s="135">
        <v>17928.34</v>
      </c>
      <c r="L4810" s="135">
        <v>16482.88</v>
      </c>
      <c r="M4810" s="141" t="str">
        <f t="shared" si="151"/>
        <v>201705</v>
      </c>
    </row>
    <row r="4811" spans="1:13" x14ac:dyDescent="0.25">
      <c r="A4811" s="35" t="str">
        <f>VLOOKUP(B4811,ResCat!$A$2:$B$269,2,FALSE)</f>
        <v>HMOLG</v>
      </c>
      <c r="B4811" s="68" t="str">
        <f>IF(ISNA(VLOOKUP(C4811,COA!$A$2:$B$340,2,FALSE)),"XXX",VLOOKUP(C4811,COA!$A$2:$B$340,2,FALSE))</f>
        <v>L13</v>
      </c>
      <c r="C4811" s="149" t="str">
        <f t="shared" si="152"/>
        <v>0011-1006-0012</v>
      </c>
      <c r="D4811" s="134" t="s">
        <v>458</v>
      </c>
      <c r="E4811" s="134" t="s">
        <v>456</v>
      </c>
      <c r="F4811" s="134" t="s">
        <v>452</v>
      </c>
      <c r="G4811" s="134" t="s">
        <v>330</v>
      </c>
      <c r="H4811" s="134" t="s">
        <v>1023</v>
      </c>
      <c r="I4811" s="134" t="s">
        <v>1</v>
      </c>
      <c r="J4811" s="135">
        <v>24928.329999999994</v>
      </c>
      <c r="K4811" s="135">
        <v>11778.53</v>
      </c>
      <c r="L4811" s="135">
        <v>11158.480000000001</v>
      </c>
      <c r="M4811" s="141" t="str">
        <f t="shared" si="151"/>
        <v>201705</v>
      </c>
    </row>
    <row r="4812" spans="1:13" x14ac:dyDescent="0.25">
      <c r="A4812" s="35" t="str">
        <f>VLOOKUP(B4812,ResCat!$A$2:$B$269,2,FALSE)</f>
        <v>HMOLG</v>
      </c>
      <c r="B4812" s="68" t="str">
        <f>IF(ISNA(VLOOKUP(C4812,COA!$A$2:$B$340,2,FALSE)),"XXX",VLOOKUP(C4812,COA!$A$2:$B$340,2,FALSE))</f>
        <v>L13</v>
      </c>
      <c r="C4812" s="149" t="str">
        <f t="shared" si="152"/>
        <v>0011-1006-0012</v>
      </c>
      <c r="D4812" s="134" t="s">
        <v>458</v>
      </c>
      <c r="E4812" s="134" t="s">
        <v>456</v>
      </c>
      <c r="F4812" s="134" t="s">
        <v>452</v>
      </c>
      <c r="G4812" s="134" t="s">
        <v>332</v>
      </c>
      <c r="H4812" s="134" t="s">
        <v>1023</v>
      </c>
      <c r="I4812" s="134" t="s">
        <v>3</v>
      </c>
      <c r="J4812" s="135">
        <v>24490.890000000003</v>
      </c>
      <c r="K4812" s="135">
        <v>6378.760000000002</v>
      </c>
      <c r="L4812" s="135">
        <v>6102.9500000000016</v>
      </c>
      <c r="M4812" s="141" t="str">
        <f t="shared" si="151"/>
        <v>201706</v>
      </c>
    </row>
    <row r="4813" spans="1:13" x14ac:dyDescent="0.25">
      <c r="A4813" s="35" t="str">
        <f>VLOOKUP(B4813,ResCat!$A$2:$B$269,2,FALSE)</f>
        <v>HMOLG</v>
      </c>
      <c r="B4813" s="68" t="str">
        <f>IF(ISNA(VLOOKUP(C4813,COA!$A$2:$B$340,2,FALSE)),"XXX",VLOOKUP(C4813,COA!$A$2:$B$340,2,FALSE))</f>
        <v>L13</v>
      </c>
      <c r="C4813" s="149" t="str">
        <f t="shared" si="152"/>
        <v>0011-1006-0012</v>
      </c>
      <c r="D4813" s="134" t="s">
        <v>458</v>
      </c>
      <c r="E4813" s="134" t="s">
        <v>456</v>
      </c>
      <c r="F4813" s="134" t="s">
        <v>452</v>
      </c>
      <c r="G4813" s="134" t="s">
        <v>332</v>
      </c>
      <c r="H4813" s="134" t="s">
        <v>1023</v>
      </c>
      <c r="I4813" s="134" t="s">
        <v>0</v>
      </c>
      <c r="J4813" s="135">
        <v>-15728.500000000005</v>
      </c>
      <c r="K4813" s="135">
        <v>4058.2700000000127</v>
      </c>
      <c r="L4813" s="135">
        <v>4058.2700000000127</v>
      </c>
      <c r="M4813" s="141" t="str">
        <f t="shared" si="151"/>
        <v>201706</v>
      </c>
    </row>
    <row r="4814" spans="1:13" x14ac:dyDescent="0.25">
      <c r="A4814" s="35" t="str">
        <f>VLOOKUP(B4814,ResCat!$A$2:$B$269,2,FALSE)</f>
        <v>HMOLG</v>
      </c>
      <c r="B4814" s="68" t="str">
        <f>IF(ISNA(VLOOKUP(C4814,COA!$A$2:$B$340,2,FALSE)),"XXX",VLOOKUP(C4814,COA!$A$2:$B$340,2,FALSE))</f>
        <v>L13</v>
      </c>
      <c r="C4814" s="149" t="str">
        <f t="shared" si="152"/>
        <v>0011-1006-0012</v>
      </c>
      <c r="D4814" s="134" t="s">
        <v>458</v>
      </c>
      <c r="E4814" s="134" t="s">
        <v>456</v>
      </c>
      <c r="F4814" s="134" t="s">
        <v>452</v>
      </c>
      <c r="G4814" s="134" t="s">
        <v>332</v>
      </c>
      <c r="H4814" s="134" t="s">
        <v>1023</v>
      </c>
      <c r="I4814" s="134" t="s">
        <v>2</v>
      </c>
      <c r="J4814" s="135">
        <v>16135.67</v>
      </c>
      <c r="K4814" s="135">
        <v>8675.7599999999984</v>
      </c>
      <c r="L4814" s="135">
        <v>8562.8599999999988</v>
      </c>
      <c r="M4814" s="141" t="str">
        <f t="shared" si="151"/>
        <v>201706</v>
      </c>
    </row>
    <row r="4815" spans="1:13" x14ac:dyDescent="0.25">
      <c r="A4815" s="35" t="str">
        <f>VLOOKUP(B4815,ResCat!$A$2:$B$269,2,FALSE)</f>
        <v>HMOLG</v>
      </c>
      <c r="B4815" s="68" t="str">
        <f>IF(ISNA(VLOOKUP(C4815,COA!$A$2:$B$340,2,FALSE)),"XXX",VLOOKUP(C4815,COA!$A$2:$B$340,2,FALSE))</f>
        <v>L13</v>
      </c>
      <c r="C4815" s="149" t="str">
        <f t="shared" si="152"/>
        <v>0011-1006-0012</v>
      </c>
      <c r="D4815" s="134" t="s">
        <v>458</v>
      </c>
      <c r="E4815" s="134" t="s">
        <v>456</v>
      </c>
      <c r="F4815" s="134" t="s">
        <v>452</v>
      </c>
      <c r="G4815" s="134" t="s">
        <v>332</v>
      </c>
      <c r="H4815" s="134" t="s">
        <v>1023</v>
      </c>
      <c r="I4815" s="134" t="s">
        <v>1</v>
      </c>
      <c r="J4815" s="135">
        <v>97667.02</v>
      </c>
      <c r="K4815" s="135">
        <v>32130.260000000006</v>
      </c>
      <c r="L4815" s="135">
        <v>32005.410000000007</v>
      </c>
      <c r="M4815" s="141" t="str">
        <f t="shared" si="151"/>
        <v>201706</v>
      </c>
    </row>
    <row r="4816" spans="1:13" x14ac:dyDescent="0.25">
      <c r="A4816" s="35" t="str">
        <f>VLOOKUP(B4816,ResCat!$A$2:$B$269,2,FALSE)</f>
        <v>HMOLG</v>
      </c>
      <c r="B4816" s="68" t="str">
        <f>IF(ISNA(VLOOKUP(C4816,COA!$A$2:$B$340,2,FALSE)),"XXX",VLOOKUP(C4816,COA!$A$2:$B$340,2,FALSE))</f>
        <v>L13</v>
      </c>
      <c r="C4816" s="149" t="str">
        <f t="shared" si="152"/>
        <v>0011-1006-0012</v>
      </c>
      <c r="D4816" s="134" t="s">
        <v>458</v>
      </c>
      <c r="E4816" s="134" t="s">
        <v>456</v>
      </c>
      <c r="F4816" s="134" t="s">
        <v>452</v>
      </c>
      <c r="G4816" s="134" t="s">
        <v>335</v>
      </c>
      <c r="H4816" s="134" t="s">
        <v>1023</v>
      </c>
      <c r="I4816" s="134" t="s">
        <v>3</v>
      </c>
      <c r="J4816" s="135">
        <v>35671.050000000003</v>
      </c>
      <c r="K4816" s="135">
        <v>16221.170000000007</v>
      </c>
      <c r="L4816" s="135">
        <v>15648.570000000003</v>
      </c>
      <c r="M4816" s="141" t="str">
        <f t="shared" si="151"/>
        <v>201707</v>
      </c>
    </row>
    <row r="4817" spans="1:13" x14ac:dyDescent="0.25">
      <c r="A4817" s="35" t="str">
        <f>VLOOKUP(B4817,ResCat!$A$2:$B$269,2,FALSE)</f>
        <v>HMOLG</v>
      </c>
      <c r="B4817" s="68" t="str">
        <f>IF(ISNA(VLOOKUP(C4817,COA!$A$2:$B$340,2,FALSE)),"XXX",VLOOKUP(C4817,COA!$A$2:$B$340,2,FALSE))</f>
        <v>L13</v>
      </c>
      <c r="C4817" s="149" t="str">
        <f t="shared" si="152"/>
        <v>0011-1006-0012</v>
      </c>
      <c r="D4817" s="134" t="s">
        <v>458</v>
      </c>
      <c r="E4817" s="134" t="s">
        <v>456</v>
      </c>
      <c r="F4817" s="134" t="s">
        <v>452</v>
      </c>
      <c r="G4817" s="134" t="s">
        <v>335</v>
      </c>
      <c r="H4817" s="134" t="s">
        <v>1023</v>
      </c>
      <c r="I4817" s="134" t="s">
        <v>0</v>
      </c>
      <c r="J4817" s="135">
        <v>168255.60999999993</v>
      </c>
      <c r="K4817" s="135">
        <v>564187.93999999994</v>
      </c>
      <c r="L4817" s="135">
        <v>564187.93999999994</v>
      </c>
      <c r="M4817" s="141" t="str">
        <f t="shared" si="151"/>
        <v>201707</v>
      </c>
    </row>
    <row r="4818" spans="1:13" x14ac:dyDescent="0.25">
      <c r="A4818" s="35" t="str">
        <f>VLOOKUP(B4818,ResCat!$A$2:$B$269,2,FALSE)</f>
        <v>HMOLG</v>
      </c>
      <c r="B4818" s="68" t="str">
        <f>IF(ISNA(VLOOKUP(C4818,COA!$A$2:$B$340,2,FALSE)),"XXX",VLOOKUP(C4818,COA!$A$2:$B$340,2,FALSE))</f>
        <v>L13</v>
      </c>
      <c r="C4818" s="149" t="str">
        <f t="shared" si="152"/>
        <v>0011-1006-0012</v>
      </c>
      <c r="D4818" s="134" t="s">
        <v>458</v>
      </c>
      <c r="E4818" s="134" t="s">
        <v>456</v>
      </c>
      <c r="F4818" s="134" t="s">
        <v>452</v>
      </c>
      <c r="G4818" s="134" t="s">
        <v>335</v>
      </c>
      <c r="H4818" s="134" t="s">
        <v>1023</v>
      </c>
      <c r="I4818" s="134" t="s">
        <v>2</v>
      </c>
      <c r="J4818" s="135">
        <v>7324.32</v>
      </c>
      <c r="K4818" s="135">
        <v>4388.6400000000003</v>
      </c>
      <c r="L4818" s="135">
        <v>4238.6399999999994</v>
      </c>
      <c r="M4818" s="141" t="str">
        <f t="shared" si="151"/>
        <v>201707</v>
      </c>
    </row>
    <row r="4819" spans="1:13" x14ac:dyDescent="0.25">
      <c r="A4819" s="35" t="str">
        <f>VLOOKUP(B4819,ResCat!$A$2:$B$269,2,FALSE)</f>
        <v>HMOLG</v>
      </c>
      <c r="B4819" s="68" t="str">
        <f>IF(ISNA(VLOOKUP(C4819,COA!$A$2:$B$340,2,FALSE)),"XXX",VLOOKUP(C4819,COA!$A$2:$B$340,2,FALSE))</f>
        <v>L13</v>
      </c>
      <c r="C4819" s="149" t="str">
        <f t="shared" si="152"/>
        <v>0011-1006-0012</v>
      </c>
      <c r="D4819" s="134" t="s">
        <v>458</v>
      </c>
      <c r="E4819" s="134" t="s">
        <v>456</v>
      </c>
      <c r="F4819" s="134" t="s">
        <v>452</v>
      </c>
      <c r="G4819" s="134" t="s">
        <v>335</v>
      </c>
      <c r="H4819" s="134" t="s">
        <v>1023</v>
      </c>
      <c r="I4819" s="134" t="s">
        <v>1</v>
      </c>
      <c r="J4819" s="135">
        <v>15711.560000000001</v>
      </c>
      <c r="K4819" s="135">
        <v>12378.489999999991</v>
      </c>
      <c r="L4819" s="135">
        <v>11662.989999999994</v>
      </c>
      <c r="M4819" s="141" t="str">
        <f t="shared" si="151"/>
        <v>201707</v>
      </c>
    </row>
    <row r="4820" spans="1:13" x14ac:dyDescent="0.25">
      <c r="A4820" s="35" t="str">
        <f>VLOOKUP(B4820,ResCat!$A$2:$B$269,2,FALSE)</f>
        <v>HMOLG</v>
      </c>
      <c r="B4820" s="68" t="str">
        <f>IF(ISNA(VLOOKUP(C4820,COA!$A$2:$B$340,2,FALSE)),"XXX",VLOOKUP(C4820,COA!$A$2:$B$340,2,FALSE))</f>
        <v>L13</v>
      </c>
      <c r="C4820" s="149" t="str">
        <f t="shared" si="152"/>
        <v>0011-1006-0012</v>
      </c>
      <c r="D4820" s="134" t="s">
        <v>458</v>
      </c>
      <c r="E4820" s="134" t="s">
        <v>456</v>
      </c>
      <c r="F4820" s="134" t="s">
        <v>452</v>
      </c>
      <c r="G4820" s="134" t="s">
        <v>4</v>
      </c>
      <c r="H4820" s="134" t="s">
        <v>1023</v>
      </c>
      <c r="I4820" s="134" t="s">
        <v>3</v>
      </c>
      <c r="J4820" s="135">
        <v>13650.579999999998</v>
      </c>
      <c r="K4820" s="135">
        <v>11477.32</v>
      </c>
      <c r="L4820" s="135">
        <v>11083.07</v>
      </c>
      <c r="M4820" s="141" t="str">
        <f t="shared" si="151"/>
        <v>201708</v>
      </c>
    </row>
    <row r="4821" spans="1:13" x14ac:dyDescent="0.25">
      <c r="A4821" s="35" t="str">
        <f>VLOOKUP(B4821,ResCat!$A$2:$B$269,2,FALSE)</f>
        <v>HMOLG</v>
      </c>
      <c r="B4821" s="68" t="str">
        <f>IF(ISNA(VLOOKUP(C4821,COA!$A$2:$B$340,2,FALSE)),"XXX",VLOOKUP(C4821,COA!$A$2:$B$340,2,FALSE))</f>
        <v>L13</v>
      </c>
      <c r="C4821" s="149" t="str">
        <f t="shared" si="152"/>
        <v>0011-1006-0012</v>
      </c>
      <c r="D4821" s="134" t="s">
        <v>458</v>
      </c>
      <c r="E4821" s="134" t="s">
        <v>456</v>
      </c>
      <c r="F4821" s="134" t="s">
        <v>452</v>
      </c>
      <c r="G4821" s="134" t="s">
        <v>4</v>
      </c>
      <c r="H4821" s="134" t="s">
        <v>1023</v>
      </c>
      <c r="I4821" s="134" t="s">
        <v>368</v>
      </c>
      <c r="J4821" s="135">
        <v>17.82</v>
      </c>
      <c r="K4821" s="135">
        <v>17.82</v>
      </c>
      <c r="L4821" s="135">
        <v>17.82</v>
      </c>
      <c r="M4821" s="141" t="str">
        <f t="shared" si="151"/>
        <v>201708</v>
      </c>
    </row>
    <row r="4822" spans="1:13" x14ac:dyDescent="0.25">
      <c r="A4822" s="35" t="str">
        <f>VLOOKUP(B4822,ResCat!$A$2:$B$269,2,FALSE)</f>
        <v>HMOLG</v>
      </c>
      <c r="B4822" s="68" t="str">
        <f>IF(ISNA(VLOOKUP(C4822,COA!$A$2:$B$340,2,FALSE)),"XXX",VLOOKUP(C4822,COA!$A$2:$B$340,2,FALSE))</f>
        <v>L13</v>
      </c>
      <c r="C4822" s="149" t="str">
        <f t="shared" si="152"/>
        <v>0011-1006-0012</v>
      </c>
      <c r="D4822" s="134" t="s">
        <v>458</v>
      </c>
      <c r="E4822" s="134" t="s">
        <v>456</v>
      </c>
      <c r="F4822" s="134" t="s">
        <v>452</v>
      </c>
      <c r="G4822" s="134" t="s">
        <v>4</v>
      </c>
      <c r="H4822" s="134" t="s">
        <v>1023</v>
      </c>
      <c r="I4822" s="134" t="s">
        <v>0</v>
      </c>
      <c r="J4822" s="135">
        <v>18240.419999999998</v>
      </c>
      <c r="K4822" s="135">
        <v>9872</v>
      </c>
      <c r="L4822" s="135">
        <v>7329</v>
      </c>
      <c r="M4822" s="141" t="str">
        <f t="shared" si="151"/>
        <v>201708</v>
      </c>
    </row>
    <row r="4823" spans="1:13" x14ac:dyDescent="0.25">
      <c r="A4823" s="35" t="str">
        <f>VLOOKUP(B4823,ResCat!$A$2:$B$269,2,FALSE)</f>
        <v>HMOLG</v>
      </c>
      <c r="B4823" s="68" t="str">
        <f>IF(ISNA(VLOOKUP(C4823,COA!$A$2:$B$340,2,FALSE)),"XXX",VLOOKUP(C4823,COA!$A$2:$B$340,2,FALSE))</f>
        <v>L13</v>
      </c>
      <c r="C4823" s="149" t="str">
        <f t="shared" si="152"/>
        <v>0011-1006-0012</v>
      </c>
      <c r="D4823" s="134" t="s">
        <v>458</v>
      </c>
      <c r="E4823" s="134" t="s">
        <v>456</v>
      </c>
      <c r="F4823" s="134" t="s">
        <v>452</v>
      </c>
      <c r="G4823" s="134" t="s">
        <v>4</v>
      </c>
      <c r="H4823" s="134" t="s">
        <v>1023</v>
      </c>
      <c r="I4823" s="134" t="s">
        <v>336</v>
      </c>
      <c r="J4823" s="135">
        <v>184.43</v>
      </c>
      <c r="K4823" s="135">
        <v>184.43</v>
      </c>
      <c r="L4823" s="135">
        <v>184.43</v>
      </c>
      <c r="M4823" s="141" t="str">
        <f t="shared" si="151"/>
        <v>201708</v>
      </c>
    </row>
    <row r="4824" spans="1:13" x14ac:dyDescent="0.25">
      <c r="A4824" s="35" t="str">
        <f>VLOOKUP(B4824,ResCat!$A$2:$B$269,2,FALSE)</f>
        <v>HMOLG</v>
      </c>
      <c r="B4824" s="68" t="str">
        <f>IF(ISNA(VLOOKUP(C4824,COA!$A$2:$B$340,2,FALSE)),"XXX",VLOOKUP(C4824,COA!$A$2:$B$340,2,FALSE))</f>
        <v>L13</v>
      </c>
      <c r="C4824" s="149" t="str">
        <f t="shared" si="152"/>
        <v>0011-1006-0012</v>
      </c>
      <c r="D4824" s="134" t="s">
        <v>458</v>
      </c>
      <c r="E4824" s="134" t="s">
        <v>456</v>
      </c>
      <c r="F4824" s="134" t="s">
        <v>452</v>
      </c>
      <c r="G4824" s="134" t="s">
        <v>4</v>
      </c>
      <c r="H4824" s="134" t="s">
        <v>1023</v>
      </c>
      <c r="I4824" s="134" t="s">
        <v>2</v>
      </c>
      <c r="J4824" s="135">
        <v>15333.399999999998</v>
      </c>
      <c r="K4824" s="135">
        <v>12280.75</v>
      </c>
      <c r="L4824" s="135">
        <v>12045.75</v>
      </c>
      <c r="M4824" s="141" t="str">
        <f t="shared" si="151"/>
        <v>201708</v>
      </c>
    </row>
    <row r="4825" spans="1:13" x14ac:dyDescent="0.25">
      <c r="A4825" s="35" t="str">
        <f>VLOOKUP(B4825,ResCat!$A$2:$B$269,2,FALSE)</f>
        <v>HMOLG</v>
      </c>
      <c r="B4825" s="68" t="str">
        <f>IF(ISNA(VLOOKUP(C4825,COA!$A$2:$B$340,2,FALSE)),"XXX",VLOOKUP(C4825,COA!$A$2:$B$340,2,FALSE))</f>
        <v>L13</v>
      </c>
      <c r="C4825" s="149" t="str">
        <f t="shared" si="152"/>
        <v>0011-1006-0012</v>
      </c>
      <c r="D4825" s="134" t="s">
        <v>458</v>
      </c>
      <c r="E4825" s="134" t="s">
        <v>456</v>
      </c>
      <c r="F4825" s="134" t="s">
        <v>452</v>
      </c>
      <c r="G4825" s="134" t="s">
        <v>4</v>
      </c>
      <c r="H4825" s="134" t="s">
        <v>1023</v>
      </c>
      <c r="I4825" s="134" t="s">
        <v>343</v>
      </c>
      <c r="J4825" s="135">
        <v>-29.8</v>
      </c>
      <c r="K4825" s="135">
        <v>-11.08</v>
      </c>
      <c r="L4825" s="135">
        <v>0</v>
      </c>
      <c r="M4825" s="141" t="str">
        <f t="shared" si="151"/>
        <v>201708</v>
      </c>
    </row>
    <row r="4826" spans="1:13" x14ac:dyDescent="0.25">
      <c r="A4826" s="35" t="str">
        <f>VLOOKUP(B4826,ResCat!$A$2:$B$269,2,FALSE)</f>
        <v>HMOLG</v>
      </c>
      <c r="B4826" s="68" t="str">
        <f>IF(ISNA(VLOOKUP(C4826,COA!$A$2:$B$340,2,FALSE)),"XXX",VLOOKUP(C4826,COA!$A$2:$B$340,2,FALSE))</f>
        <v>L13</v>
      </c>
      <c r="C4826" s="149" t="str">
        <f t="shared" si="152"/>
        <v>0011-1006-0012</v>
      </c>
      <c r="D4826" s="134" t="s">
        <v>458</v>
      </c>
      <c r="E4826" s="134" t="s">
        <v>456</v>
      </c>
      <c r="F4826" s="134" t="s">
        <v>452</v>
      </c>
      <c r="G4826" s="134" t="s">
        <v>4</v>
      </c>
      <c r="H4826" s="134" t="s">
        <v>1023</v>
      </c>
      <c r="I4826" s="134" t="s">
        <v>1</v>
      </c>
      <c r="J4826" s="135">
        <v>29899.73000000001</v>
      </c>
      <c r="K4826" s="135">
        <v>38501.320000000007</v>
      </c>
      <c r="L4826" s="135">
        <v>38819.890000000007</v>
      </c>
      <c r="M4826" s="141" t="str">
        <f t="shared" si="151"/>
        <v>201708</v>
      </c>
    </row>
    <row r="4827" spans="1:13" x14ac:dyDescent="0.25">
      <c r="A4827" s="35" t="str">
        <f>VLOOKUP(B4827,ResCat!$A$2:$B$269,2,FALSE)</f>
        <v>HMOLG</v>
      </c>
      <c r="B4827" s="68" t="str">
        <f>IF(ISNA(VLOOKUP(C4827,COA!$A$2:$B$340,2,FALSE)),"XXX",VLOOKUP(C4827,COA!$A$2:$B$340,2,FALSE))</f>
        <v>L13</v>
      </c>
      <c r="C4827" s="149" t="str">
        <f t="shared" si="152"/>
        <v>0011-1006-0012</v>
      </c>
      <c r="D4827" s="134" t="s">
        <v>458</v>
      </c>
      <c r="E4827" s="134" t="s">
        <v>456</v>
      </c>
      <c r="F4827" s="134" t="s">
        <v>452</v>
      </c>
      <c r="G4827" s="134" t="s">
        <v>511</v>
      </c>
      <c r="H4827" s="134" t="s">
        <v>1023</v>
      </c>
      <c r="I4827" s="134" t="s">
        <v>3</v>
      </c>
      <c r="J4827" s="135">
        <v>33311.24</v>
      </c>
      <c r="K4827" s="135">
        <v>16029.630000000001</v>
      </c>
      <c r="L4827" s="135">
        <v>14427.749999999998</v>
      </c>
      <c r="M4827" s="141" t="str">
        <f t="shared" si="151"/>
        <v>201709</v>
      </c>
    </row>
    <row r="4828" spans="1:13" x14ac:dyDescent="0.25">
      <c r="A4828" s="35" t="str">
        <f>VLOOKUP(B4828,ResCat!$A$2:$B$269,2,FALSE)</f>
        <v>HMOLG</v>
      </c>
      <c r="B4828" s="68" t="str">
        <f>IF(ISNA(VLOOKUP(C4828,COA!$A$2:$B$340,2,FALSE)),"XXX",VLOOKUP(C4828,COA!$A$2:$B$340,2,FALSE))</f>
        <v>L13</v>
      </c>
      <c r="C4828" s="149" t="str">
        <f t="shared" si="152"/>
        <v>0011-1006-0012</v>
      </c>
      <c r="D4828" s="134" t="s">
        <v>458</v>
      </c>
      <c r="E4828" s="134" t="s">
        <v>456</v>
      </c>
      <c r="F4828" s="134" t="s">
        <v>452</v>
      </c>
      <c r="G4828" s="134" t="s">
        <v>511</v>
      </c>
      <c r="H4828" s="134" t="s">
        <v>1023</v>
      </c>
      <c r="I4828" s="134" t="s">
        <v>0</v>
      </c>
      <c r="J4828" s="135">
        <v>1211044.79</v>
      </c>
      <c r="K4828" s="135">
        <v>320064.7300000001</v>
      </c>
      <c r="L4828" s="135">
        <v>318018.1100000001</v>
      </c>
      <c r="M4828" s="141" t="str">
        <f t="shared" si="151"/>
        <v>201709</v>
      </c>
    </row>
    <row r="4829" spans="1:13" x14ac:dyDescent="0.25">
      <c r="A4829" s="35" t="str">
        <f>VLOOKUP(B4829,ResCat!$A$2:$B$269,2,FALSE)</f>
        <v>HMOLG</v>
      </c>
      <c r="B4829" s="68" t="str">
        <f>IF(ISNA(VLOOKUP(C4829,COA!$A$2:$B$340,2,FALSE)),"XXX",VLOOKUP(C4829,COA!$A$2:$B$340,2,FALSE))</f>
        <v>L13</v>
      </c>
      <c r="C4829" s="149" t="str">
        <f t="shared" si="152"/>
        <v>0011-1006-0012</v>
      </c>
      <c r="D4829" s="134" t="s">
        <v>458</v>
      </c>
      <c r="E4829" s="134" t="s">
        <v>456</v>
      </c>
      <c r="F4829" s="134" t="s">
        <v>452</v>
      </c>
      <c r="G4829" s="134" t="s">
        <v>511</v>
      </c>
      <c r="H4829" s="134" t="s">
        <v>1023</v>
      </c>
      <c r="I4829" s="134" t="s">
        <v>336</v>
      </c>
      <c r="J4829" s="135">
        <v>2022.5</v>
      </c>
      <c r="K4829" s="135">
        <v>1472.02</v>
      </c>
      <c r="L4829" s="135">
        <v>1472.02</v>
      </c>
      <c r="M4829" s="141" t="str">
        <f t="shared" si="151"/>
        <v>201709</v>
      </c>
    </row>
    <row r="4830" spans="1:13" x14ac:dyDescent="0.25">
      <c r="A4830" s="35" t="str">
        <f>VLOOKUP(B4830,ResCat!$A$2:$B$269,2,FALSE)</f>
        <v>HMOLG</v>
      </c>
      <c r="B4830" s="68" t="str">
        <f>IF(ISNA(VLOOKUP(C4830,COA!$A$2:$B$340,2,FALSE)),"XXX",VLOOKUP(C4830,COA!$A$2:$B$340,2,FALSE))</f>
        <v>L13</v>
      </c>
      <c r="C4830" s="149" t="str">
        <f t="shared" si="152"/>
        <v>0011-1006-0012</v>
      </c>
      <c r="D4830" s="134" t="s">
        <v>458</v>
      </c>
      <c r="E4830" s="134" t="s">
        <v>456</v>
      </c>
      <c r="F4830" s="134" t="s">
        <v>452</v>
      </c>
      <c r="G4830" s="134" t="s">
        <v>511</v>
      </c>
      <c r="H4830" s="134" t="s">
        <v>1023</v>
      </c>
      <c r="I4830" s="134" t="s">
        <v>2</v>
      </c>
      <c r="J4830" s="135">
        <v>119912.89000000001</v>
      </c>
      <c r="K4830" s="135">
        <v>28329.570000000003</v>
      </c>
      <c r="L4830" s="135">
        <v>28039.570000000003</v>
      </c>
      <c r="M4830" s="141" t="str">
        <f t="shared" si="151"/>
        <v>201709</v>
      </c>
    </row>
    <row r="4831" spans="1:13" x14ac:dyDescent="0.25">
      <c r="A4831" s="35" t="str">
        <f>VLOOKUP(B4831,ResCat!$A$2:$B$269,2,FALSE)</f>
        <v>HMOLG</v>
      </c>
      <c r="B4831" s="68" t="str">
        <f>IF(ISNA(VLOOKUP(C4831,COA!$A$2:$B$340,2,FALSE)),"XXX",VLOOKUP(C4831,COA!$A$2:$B$340,2,FALSE))</f>
        <v>L13</v>
      </c>
      <c r="C4831" s="149" t="str">
        <f t="shared" si="152"/>
        <v>0011-1006-0012</v>
      </c>
      <c r="D4831" s="134" t="s">
        <v>458</v>
      </c>
      <c r="E4831" s="134" t="s">
        <v>456</v>
      </c>
      <c r="F4831" s="134" t="s">
        <v>452</v>
      </c>
      <c r="G4831" s="134" t="s">
        <v>511</v>
      </c>
      <c r="H4831" s="134" t="s">
        <v>1023</v>
      </c>
      <c r="I4831" s="134" t="s">
        <v>1</v>
      </c>
      <c r="J4831" s="135">
        <v>170502.63</v>
      </c>
      <c r="K4831" s="135">
        <v>116247.36000000003</v>
      </c>
      <c r="L4831" s="135">
        <v>115744.41000000002</v>
      </c>
      <c r="M4831" s="141" t="str">
        <f t="shared" si="151"/>
        <v>201709</v>
      </c>
    </row>
    <row r="4832" spans="1:13" x14ac:dyDescent="0.25">
      <c r="A4832" s="35" t="str">
        <f>VLOOKUP(B4832,ResCat!$A$2:$B$269,2,FALSE)</f>
        <v>HMOLG</v>
      </c>
      <c r="B4832" s="68" t="str">
        <f>IF(ISNA(VLOOKUP(C4832,COA!$A$2:$B$340,2,FALSE)),"XXX",VLOOKUP(C4832,COA!$A$2:$B$340,2,FALSE))</f>
        <v>L13</v>
      </c>
      <c r="C4832" s="149" t="str">
        <f t="shared" si="152"/>
        <v>0011-1006-0012</v>
      </c>
      <c r="D4832" s="134" t="s">
        <v>458</v>
      </c>
      <c r="E4832" s="134" t="s">
        <v>456</v>
      </c>
      <c r="F4832" s="134" t="s">
        <v>452</v>
      </c>
      <c r="G4832" s="134" t="s">
        <v>969</v>
      </c>
      <c r="H4832" s="134" t="s">
        <v>1023</v>
      </c>
      <c r="I4832" s="134" t="s">
        <v>3</v>
      </c>
      <c r="J4832" s="135">
        <v>70007.430000000037</v>
      </c>
      <c r="K4832" s="135">
        <v>54455.999999999964</v>
      </c>
      <c r="L4832" s="135">
        <v>52611.499999999971</v>
      </c>
      <c r="M4832" s="141" t="str">
        <f t="shared" si="151"/>
        <v>201710</v>
      </c>
    </row>
    <row r="4833" spans="1:13" x14ac:dyDescent="0.25">
      <c r="A4833" s="35" t="str">
        <f>VLOOKUP(B4833,ResCat!$A$2:$B$269,2,FALSE)</f>
        <v>HMOLG</v>
      </c>
      <c r="B4833" s="68" t="str">
        <f>IF(ISNA(VLOOKUP(C4833,COA!$A$2:$B$340,2,FALSE)),"XXX",VLOOKUP(C4833,COA!$A$2:$B$340,2,FALSE))</f>
        <v>L13</v>
      </c>
      <c r="C4833" s="149" t="str">
        <f t="shared" si="152"/>
        <v>0011-1006-0012</v>
      </c>
      <c r="D4833" s="134" t="s">
        <v>458</v>
      </c>
      <c r="E4833" s="134" t="s">
        <v>456</v>
      </c>
      <c r="F4833" s="134" t="s">
        <v>452</v>
      </c>
      <c r="G4833" s="134" t="s">
        <v>969</v>
      </c>
      <c r="H4833" s="134" t="s">
        <v>1023</v>
      </c>
      <c r="I4833" s="134" t="s">
        <v>368</v>
      </c>
      <c r="J4833" s="135">
        <v>24</v>
      </c>
      <c r="K4833" s="135">
        <v>24</v>
      </c>
      <c r="L4833" s="135">
        <v>24</v>
      </c>
      <c r="M4833" s="141" t="str">
        <f t="shared" si="151"/>
        <v>201710</v>
      </c>
    </row>
    <row r="4834" spans="1:13" x14ac:dyDescent="0.25">
      <c r="A4834" s="35" t="str">
        <f>VLOOKUP(B4834,ResCat!$A$2:$B$269,2,FALSE)</f>
        <v>HMOLG</v>
      </c>
      <c r="B4834" s="68" t="str">
        <f>IF(ISNA(VLOOKUP(C4834,COA!$A$2:$B$340,2,FALSE)),"XXX",VLOOKUP(C4834,COA!$A$2:$B$340,2,FALSE))</f>
        <v>L13</v>
      </c>
      <c r="C4834" s="149" t="str">
        <f t="shared" si="152"/>
        <v>0011-1006-0012</v>
      </c>
      <c r="D4834" s="134" t="s">
        <v>458</v>
      </c>
      <c r="E4834" s="134" t="s">
        <v>456</v>
      </c>
      <c r="F4834" s="134" t="s">
        <v>452</v>
      </c>
      <c r="G4834" s="134" t="s">
        <v>969</v>
      </c>
      <c r="H4834" s="134" t="s">
        <v>1023</v>
      </c>
      <c r="I4834" s="134" t="s">
        <v>0</v>
      </c>
      <c r="J4834" s="135">
        <v>1634558.51</v>
      </c>
      <c r="K4834" s="135">
        <v>456798.0199999999</v>
      </c>
      <c r="L4834" s="135">
        <v>451516.8899999999</v>
      </c>
      <c r="M4834" s="141" t="str">
        <f t="shared" si="151"/>
        <v>201710</v>
      </c>
    </row>
    <row r="4835" spans="1:13" x14ac:dyDescent="0.25">
      <c r="A4835" s="35" t="str">
        <f>VLOOKUP(B4835,ResCat!$A$2:$B$269,2,FALSE)</f>
        <v>HMOLG</v>
      </c>
      <c r="B4835" s="68" t="str">
        <f>IF(ISNA(VLOOKUP(C4835,COA!$A$2:$B$340,2,FALSE)),"XXX",VLOOKUP(C4835,COA!$A$2:$B$340,2,FALSE))</f>
        <v>L13</v>
      </c>
      <c r="C4835" s="149" t="str">
        <f t="shared" si="152"/>
        <v>0011-1006-0012</v>
      </c>
      <c r="D4835" s="134" t="s">
        <v>458</v>
      </c>
      <c r="E4835" s="134" t="s">
        <v>456</v>
      </c>
      <c r="F4835" s="134" t="s">
        <v>452</v>
      </c>
      <c r="G4835" s="134" t="s">
        <v>969</v>
      </c>
      <c r="H4835" s="134" t="s">
        <v>1023</v>
      </c>
      <c r="I4835" s="134" t="s">
        <v>336</v>
      </c>
      <c r="J4835" s="135">
        <v>180</v>
      </c>
      <c r="K4835" s="135">
        <v>133.84</v>
      </c>
      <c r="L4835" s="135">
        <v>133.84</v>
      </c>
      <c r="M4835" s="141" t="str">
        <f t="shared" si="151"/>
        <v>201710</v>
      </c>
    </row>
    <row r="4836" spans="1:13" x14ac:dyDescent="0.25">
      <c r="A4836" s="35" t="str">
        <f>VLOOKUP(B4836,ResCat!$A$2:$B$269,2,FALSE)</f>
        <v>HMOLG</v>
      </c>
      <c r="B4836" s="68" t="str">
        <f>IF(ISNA(VLOOKUP(C4836,COA!$A$2:$B$340,2,FALSE)),"XXX",VLOOKUP(C4836,COA!$A$2:$B$340,2,FALSE))</f>
        <v>L13</v>
      </c>
      <c r="C4836" s="149" t="str">
        <f t="shared" si="152"/>
        <v>0011-1006-0012</v>
      </c>
      <c r="D4836" s="134" t="s">
        <v>458</v>
      </c>
      <c r="E4836" s="134" t="s">
        <v>456</v>
      </c>
      <c r="F4836" s="134" t="s">
        <v>452</v>
      </c>
      <c r="G4836" s="134" t="s">
        <v>969</v>
      </c>
      <c r="H4836" s="134" t="s">
        <v>1023</v>
      </c>
      <c r="I4836" s="134" t="s">
        <v>2</v>
      </c>
      <c r="J4836" s="135">
        <v>143246.40999999995</v>
      </c>
      <c r="K4836" s="135">
        <v>94579.119999999893</v>
      </c>
      <c r="L4836" s="135">
        <v>94018.349999999919</v>
      </c>
      <c r="M4836" s="141" t="str">
        <f t="shared" si="151"/>
        <v>201710</v>
      </c>
    </row>
    <row r="4837" spans="1:13" x14ac:dyDescent="0.25">
      <c r="A4837" s="35" t="str">
        <f>VLOOKUP(B4837,ResCat!$A$2:$B$269,2,FALSE)</f>
        <v>HMOLG</v>
      </c>
      <c r="B4837" s="68" t="str">
        <f>IF(ISNA(VLOOKUP(C4837,COA!$A$2:$B$340,2,FALSE)),"XXX",VLOOKUP(C4837,COA!$A$2:$B$340,2,FALSE))</f>
        <v>L13</v>
      </c>
      <c r="C4837" s="149" t="str">
        <f t="shared" si="152"/>
        <v>0011-1006-0012</v>
      </c>
      <c r="D4837" s="134" t="s">
        <v>458</v>
      </c>
      <c r="E4837" s="134" t="s">
        <v>456</v>
      </c>
      <c r="F4837" s="134" t="s">
        <v>452</v>
      </c>
      <c r="G4837" s="134" t="s">
        <v>969</v>
      </c>
      <c r="H4837" s="134" t="s">
        <v>1023</v>
      </c>
      <c r="I4837" s="134" t="s">
        <v>343</v>
      </c>
      <c r="J4837" s="135">
        <v>350.27</v>
      </c>
      <c r="K4837" s="135">
        <v>151.99</v>
      </c>
      <c r="L4837" s="135">
        <v>145.99</v>
      </c>
      <c r="M4837" s="141" t="str">
        <f t="shared" si="151"/>
        <v>201710</v>
      </c>
    </row>
    <row r="4838" spans="1:13" x14ac:dyDescent="0.25">
      <c r="A4838" s="35" t="str">
        <f>VLOOKUP(B4838,ResCat!$A$2:$B$269,2,FALSE)</f>
        <v>HMOLG</v>
      </c>
      <c r="B4838" s="68" t="str">
        <f>IF(ISNA(VLOOKUP(C4838,COA!$A$2:$B$340,2,FALSE)),"XXX",VLOOKUP(C4838,COA!$A$2:$B$340,2,FALSE))</f>
        <v>L13</v>
      </c>
      <c r="C4838" s="149" t="str">
        <f t="shared" si="152"/>
        <v>0011-1006-0012</v>
      </c>
      <c r="D4838" s="134" t="s">
        <v>458</v>
      </c>
      <c r="E4838" s="134" t="s">
        <v>456</v>
      </c>
      <c r="F4838" s="134" t="s">
        <v>452</v>
      </c>
      <c r="G4838" s="134" t="s">
        <v>969</v>
      </c>
      <c r="H4838" s="134" t="s">
        <v>1023</v>
      </c>
      <c r="I4838" s="134" t="s">
        <v>1</v>
      </c>
      <c r="J4838" s="135">
        <v>179339.25999999998</v>
      </c>
      <c r="K4838" s="135">
        <v>133479.98000000001</v>
      </c>
      <c r="L4838" s="135">
        <v>128913.69999999995</v>
      </c>
      <c r="M4838" s="141" t="str">
        <f t="shared" si="151"/>
        <v>201710</v>
      </c>
    </row>
    <row r="4839" spans="1:13" x14ac:dyDescent="0.25">
      <c r="A4839" s="35" t="str">
        <f>VLOOKUP(B4839,ResCat!$A$2:$B$269,2,FALSE)</f>
        <v>HMOLG</v>
      </c>
      <c r="B4839" s="68" t="str">
        <f>IF(ISNA(VLOOKUP(C4839,COA!$A$2:$B$340,2,FALSE)),"XXX",VLOOKUP(C4839,COA!$A$2:$B$340,2,FALSE))</f>
        <v>L13</v>
      </c>
      <c r="C4839" s="149" t="str">
        <f t="shared" si="152"/>
        <v>0011-1006-0012</v>
      </c>
      <c r="D4839" s="134" t="s">
        <v>458</v>
      </c>
      <c r="E4839" s="134" t="s">
        <v>456</v>
      </c>
      <c r="F4839" s="134" t="s">
        <v>452</v>
      </c>
      <c r="G4839" s="134" t="s">
        <v>961</v>
      </c>
      <c r="H4839" s="134" t="s">
        <v>1023</v>
      </c>
      <c r="I4839" s="134" t="s">
        <v>3</v>
      </c>
      <c r="J4839" s="135">
        <v>68089.820000000022</v>
      </c>
      <c r="K4839" s="135">
        <v>48630.969999999914</v>
      </c>
      <c r="L4839" s="135">
        <v>43212.929999999949</v>
      </c>
      <c r="M4839" s="141" t="str">
        <f t="shared" si="151"/>
        <v>201711</v>
      </c>
    </row>
    <row r="4840" spans="1:13" x14ac:dyDescent="0.25">
      <c r="A4840" s="35" t="str">
        <f>VLOOKUP(B4840,ResCat!$A$2:$B$269,2,FALSE)</f>
        <v>HMOLG</v>
      </c>
      <c r="B4840" s="68" t="str">
        <f>IF(ISNA(VLOOKUP(C4840,COA!$A$2:$B$340,2,FALSE)),"XXX",VLOOKUP(C4840,COA!$A$2:$B$340,2,FALSE))</f>
        <v>L13</v>
      </c>
      <c r="C4840" s="149" t="str">
        <f t="shared" si="152"/>
        <v>0011-1006-0012</v>
      </c>
      <c r="D4840" s="134" t="s">
        <v>458</v>
      </c>
      <c r="E4840" s="134" t="s">
        <v>456</v>
      </c>
      <c r="F4840" s="134" t="s">
        <v>452</v>
      </c>
      <c r="G4840" s="134" t="s">
        <v>961</v>
      </c>
      <c r="H4840" s="134" t="s">
        <v>1023</v>
      </c>
      <c r="I4840" s="134" t="s">
        <v>0</v>
      </c>
      <c r="J4840" s="135">
        <v>1591156.1800000002</v>
      </c>
      <c r="K4840" s="135">
        <v>420583.41999999987</v>
      </c>
      <c r="L4840" s="135">
        <v>409161.68999999989</v>
      </c>
      <c r="M4840" s="141" t="str">
        <f t="shared" si="151"/>
        <v>201711</v>
      </c>
    </row>
    <row r="4841" spans="1:13" x14ac:dyDescent="0.25">
      <c r="A4841" s="35" t="str">
        <f>VLOOKUP(B4841,ResCat!$A$2:$B$269,2,FALSE)</f>
        <v>HMOLG</v>
      </c>
      <c r="B4841" s="68" t="str">
        <f>IF(ISNA(VLOOKUP(C4841,COA!$A$2:$B$340,2,FALSE)),"XXX",VLOOKUP(C4841,COA!$A$2:$B$340,2,FALSE))</f>
        <v>L13</v>
      </c>
      <c r="C4841" s="149" t="str">
        <f t="shared" si="152"/>
        <v>0011-1006-0012</v>
      </c>
      <c r="D4841" s="134" t="s">
        <v>458</v>
      </c>
      <c r="E4841" s="134" t="s">
        <v>456</v>
      </c>
      <c r="F4841" s="134" t="s">
        <v>452</v>
      </c>
      <c r="G4841" s="134" t="s">
        <v>961</v>
      </c>
      <c r="H4841" s="134" t="s">
        <v>1023</v>
      </c>
      <c r="I4841" s="134" t="s">
        <v>336</v>
      </c>
      <c r="J4841" s="135">
        <v>4495</v>
      </c>
      <c r="K4841" s="135">
        <v>2378.09</v>
      </c>
      <c r="L4841" s="135">
        <v>2408.09</v>
      </c>
      <c r="M4841" s="141" t="str">
        <f t="shared" si="151"/>
        <v>201711</v>
      </c>
    </row>
    <row r="4842" spans="1:13" x14ac:dyDescent="0.25">
      <c r="A4842" s="35" t="str">
        <f>VLOOKUP(B4842,ResCat!$A$2:$B$269,2,FALSE)</f>
        <v>HMOLG</v>
      </c>
      <c r="B4842" s="68" t="str">
        <f>IF(ISNA(VLOOKUP(C4842,COA!$A$2:$B$340,2,FALSE)),"XXX",VLOOKUP(C4842,COA!$A$2:$B$340,2,FALSE))</f>
        <v>L13</v>
      </c>
      <c r="C4842" s="149" t="str">
        <f t="shared" si="152"/>
        <v>0011-1006-0012</v>
      </c>
      <c r="D4842" s="134" t="s">
        <v>458</v>
      </c>
      <c r="E4842" s="134" t="s">
        <v>456</v>
      </c>
      <c r="F4842" s="134" t="s">
        <v>452</v>
      </c>
      <c r="G4842" s="134" t="s">
        <v>961</v>
      </c>
      <c r="H4842" s="134" t="s">
        <v>1023</v>
      </c>
      <c r="I4842" s="134" t="s">
        <v>2</v>
      </c>
      <c r="J4842" s="135">
        <v>303296.67999999982</v>
      </c>
      <c r="K4842" s="135">
        <v>181334.76999999888</v>
      </c>
      <c r="L4842" s="135">
        <v>180464.76999999894</v>
      </c>
      <c r="M4842" s="141" t="str">
        <f t="shared" si="151"/>
        <v>201711</v>
      </c>
    </row>
    <row r="4843" spans="1:13" x14ac:dyDescent="0.25">
      <c r="A4843" s="35" t="str">
        <f>VLOOKUP(B4843,ResCat!$A$2:$B$269,2,FALSE)</f>
        <v>HMOLG</v>
      </c>
      <c r="B4843" s="68" t="str">
        <f>IF(ISNA(VLOOKUP(C4843,COA!$A$2:$B$340,2,FALSE)),"XXX",VLOOKUP(C4843,COA!$A$2:$B$340,2,FALSE))</f>
        <v>L13</v>
      </c>
      <c r="C4843" s="149" t="str">
        <f t="shared" si="152"/>
        <v>0011-1006-0012</v>
      </c>
      <c r="D4843" s="134" t="s">
        <v>458</v>
      </c>
      <c r="E4843" s="134" t="s">
        <v>456</v>
      </c>
      <c r="F4843" s="134" t="s">
        <v>452</v>
      </c>
      <c r="G4843" s="134" t="s">
        <v>961</v>
      </c>
      <c r="H4843" s="134" t="s">
        <v>1023</v>
      </c>
      <c r="I4843" s="134" t="s">
        <v>343</v>
      </c>
      <c r="J4843" s="135">
        <v>-4265.8</v>
      </c>
      <c r="K4843" s="135">
        <v>-2907.42</v>
      </c>
      <c r="L4843" s="135">
        <v>-2795.57</v>
      </c>
      <c r="M4843" s="141" t="str">
        <f t="shared" si="151"/>
        <v>201711</v>
      </c>
    </row>
    <row r="4844" spans="1:13" x14ac:dyDescent="0.25">
      <c r="A4844" s="35" t="str">
        <f>VLOOKUP(B4844,ResCat!$A$2:$B$269,2,FALSE)</f>
        <v>HMOLG</v>
      </c>
      <c r="B4844" s="68" t="str">
        <f>IF(ISNA(VLOOKUP(C4844,COA!$A$2:$B$340,2,FALSE)),"XXX",VLOOKUP(C4844,COA!$A$2:$B$340,2,FALSE))</f>
        <v>L13</v>
      </c>
      <c r="C4844" s="149" t="str">
        <f t="shared" si="152"/>
        <v>0011-1006-0012</v>
      </c>
      <c r="D4844" s="134" t="s">
        <v>458</v>
      </c>
      <c r="E4844" s="134" t="s">
        <v>456</v>
      </c>
      <c r="F4844" s="134" t="s">
        <v>452</v>
      </c>
      <c r="G4844" s="134" t="s">
        <v>961</v>
      </c>
      <c r="H4844" s="134" t="s">
        <v>1023</v>
      </c>
      <c r="I4844" s="134" t="s">
        <v>1</v>
      </c>
      <c r="J4844" s="135">
        <v>563428.85999999987</v>
      </c>
      <c r="K4844" s="135">
        <v>174183.0100000001</v>
      </c>
      <c r="L4844" s="135">
        <v>169965.65000000008</v>
      </c>
      <c r="M4844" s="141" t="str">
        <f t="shared" si="151"/>
        <v>201711</v>
      </c>
    </row>
    <row r="4845" spans="1:13" x14ac:dyDescent="0.25">
      <c r="A4845" s="35" t="str">
        <f>VLOOKUP(B4845,ResCat!$A$2:$B$269,2,FALSE)</f>
        <v>HMOLG</v>
      </c>
      <c r="B4845" s="68" t="str">
        <f>IF(ISNA(VLOOKUP(C4845,COA!$A$2:$B$340,2,FALSE)),"XXX",VLOOKUP(C4845,COA!$A$2:$B$340,2,FALSE))</f>
        <v>L13</v>
      </c>
      <c r="C4845" s="149" t="str">
        <f t="shared" si="152"/>
        <v>0011-1006-0012</v>
      </c>
      <c r="D4845" s="134" t="s">
        <v>458</v>
      </c>
      <c r="E4845" s="134" t="s">
        <v>456</v>
      </c>
      <c r="F4845" s="134" t="s">
        <v>452</v>
      </c>
      <c r="G4845" s="134" t="s">
        <v>970</v>
      </c>
      <c r="H4845" s="134" t="s">
        <v>1023</v>
      </c>
      <c r="I4845" s="134" t="s">
        <v>3</v>
      </c>
      <c r="J4845" s="135">
        <v>285190.43000000005</v>
      </c>
      <c r="K4845" s="135">
        <v>151153.8700000004</v>
      </c>
      <c r="L4845" s="135">
        <v>137319.96000000043</v>
      </c>
      <c r="M4845" s="141" t="str">
        <f t="shared" si="151"/>
        <v>201712</v>
      </c>
    </row>
    <row r="4846" spans="1:13" x14ac:dyDescent="0.25">
      <c r="A4846" s="35" t="str">
        <f>VLOOKUP(B4846,ResCat!$A$2:$B$269,2,FALSE)</f>
        <v>HMOLG</v>
      </c>
      <c r="B4846" s="68" t="str">
        <f>IF(ISNA(VLOOKUP(C4846,COA!$A$2:$B$340,2,FALSE)),"XXX",VLOOKUP(C4846,COA!$A$2:$B$340,2,FALSE))</f>
        <v>L13</v>
      </c>
      <c r="C4846" s="149" t="str">
        <f t="shared" si="152"/>
        <v>0011-1006-0012</v>
      </c>
      <c r="D4846" s="134" t="s">
        <v>458</v>
      </c>
      <c r="E4846" s="134" t="s">
        <v>456</v>
      </c>
      <c r="F4846" s="134" t="s">
        <v>452</v>
      </c>
      <c r="G4846" s="134" t="s">
        <v>970</v>
      </c>
      <c r="H4846" s="134" t="s">
        <v>1023</v>
      </c>
      <c r="I4846" s="134" t="s">
        <v>0</v>
      </c>
      <c r="J4846" s="135">
        <v>4596816.4899999984</v>
      </c>
      <c r="K4846" s="135">
        <v>1504367.9500000002</v>
      </c>
      <c r="L4846" s="135">
        <v>1442530.4500000004</v>
      </c>
      <c r="M4846" s="141" t="str">
        <f t="shared" si="151"/>
        <v>201712</v>
      </c>
    </row>
    <row r="4847" spans="1:13" x14ac:dyDescent="0.25">
      <c r="A4847" s="35" t="str">
        <f>VLOOKUP(B4847,ResCat!$A$2:$B$269,2,FALSE)</f>
        <v>HMOLG</v>
      </c>
      <c r="B4847" s="68" t="str">
        <f>IF(ISNA(VLOOKUP(C4847,COA!$A$2:$B$340,2,FALSE)),"XXX",VLOOKUP(C4847,COA!$A$2:$B$340,2,FALSE))</f>
        <v>L13</v>
      </c>
      <c r="C4847" s="149" t="str">
        <f t="shared" si="152"/>
        <v>0011-1006-0012</v>
      </c>
      <c r="D4847" s="134" t="s">
        <v>458</v>
      </c>
      <c r="E4847" s="134" t="s">
        <v>456</v>
      </c>
      <c r="F4847" s="134" t="s">
        <v>452</v>
      </c>
      <c r="G4847" s="134" t="s">
        <v>970</v>
      </c>
      <c r="H4847" s="134" t="s">
        <v>1023</v>
      </c>
      <c r="I4847" s="134" t="s">
        <v>336</v>
      </c>
      <c r="J4847" s="135">
        <v>6727</v>
      </c>
      <c r="K4847" s="135">
        <v>5301.77</v>
      </c>
      <c r="L4847" s="135">
        <v>5301.77</v>
      </c>
      <c r="M4847" s="141" t="str">
        <f t="shared" si="151"/>
        <v>201712</v>
      </c>
    </row>
    <row r="4848" spans="1:13" x14ac:dyDescent="0.25">
      <c r="A4848" s="35" t="str">
        <f>VLOOKUP(B4848,ResCat!$A$2:$B$269,2,FALSE)</f>
        <v>HMOLG</v>
      </c>
      <c r="B4848" s="68" t="str">
        <f>IF(ISNA(VLOOKUP(C4848,COA!$A$2:$B$340,2,FALSE)),"XXX",VLOOKUP(C4848,COA!$A$2:$B$340,2,FALSE))</f>
        <v>L13</v>
      </c>
      <c r="C4848" s="149" t="str">
        <f t="shared" si="152"/>
        <v>0011-1006-0012</v>
      </c>
      <c r="D4848" s="134" t="s">
        <v>458</v>
      </c>
      <c r="E4848" s="134" t="s">
        <v>456</v>
      </c>
      <c r="F4848" s="134" t="s">
        <v>452</v>
      </c>
      <c r="G4848" s="134" t="s">
        <v>970</v>
      </c>
      <c r="H4848" s="134" t="s">
        <v>1023</v>
      </c>
      <c r="I4848" s="134" t="s">
        <v>2</v>
      </c>
      <c r="J4848" s="135">
        <v>512042.46999999991</v>
      </c>
      <c r="K4848" s="135">
        <v>220923.29999999944</v>
      </c>
      <c r="L4848" s="135">
        <v>217167.01999999944</v>
      </c>
      <c r="M4848" s="141" t="str">
        <f t="shared" si="151"/>
        <v>201712</v>
      </c>
    </row>
    <row r="4849" spans="1:13" x14ac:dyDescent="0.25">
      <c r="A4849" s="35" t="str">
        <f>VLOOKUP(B4849,ResCat!$A$2:$B$269,2,FALSE)</f>
        <v>HMOLG</v>
      </c>
      <c r="B4849" s="68" t="str">
        <f>IF(ISNA(VLOOKUP(C4849,COA!$A$2:$B$340,2,FALSE)),"XXX",VLOOKUP(C4849,COA!$A$2:$B$340,2,FALSE))</f>
        <v>L13</v>
      </c>
      <c r="C4849" s="149" t="str">
        <f t="shared" si="152"/>
        <v>0011-1006-0012</v>
      </c>
      <c r="D4849" s="134" t="s">
        <v>458</v>
      </c>
      <c r="E4849" s="134" t="s">
        <v>456</v>
      </c>
      <c r="F4849" s="134" t="s">
        <v>452</v>
      </c>
      <c r="G4849" s="134" t="s">
        <v>970</v>
      </c>
      <c r="H4849" s="134" t="s">
        <v>1023</v>
      </c>
      <c r="I4849" s="134" t="s">
        <v>343</v>
      </c>
      <c r="J4849" s="135">
        <v>1996046.8599999803</v>
      </c>
      <c r="K4849" s="135">
        <v>821932.32000001147</v>
      </c>
      <c r="L4849" s="135">
        <v>758069.87000000663</v>
      </c>
      <c r="M4849" s="141" t="str">
        <f t="shared" si="151"/>
        <v>201712</v>
      </c>
    </row>
    <row r="4850" spans="1:13" x14ac:dyDescent="0.25">
      <c r="A4850" s="35" t="str">
        <f>VLOOKUP(B4850,ResCat!$A$2:$B$269,2,FALSE)</f>
        <v>HMOLG</v>
      </c>
      <c r="B4850" s="68" t="str">
        <f>IF(ISNA(VLOOKUP(C4850,COA!$A$2:$B$340,2,FALSE)),"XXX",VLOOKUP(C4850,COA!$A$2:$B$340,2,FALSE))</f>
        <v>L13</v>
      </c>
      <c r="C4850" s="149" t="str">
        <f t="shared" si="152"/>
        <v>0011-1006-0012</v>
      </c>
      <c r="D4850" s="134" t="s">
        <v>458</v>
      </c>
      <c r="E4850" s="134" t="s">
        <v>456</v>
      </c>
      <c r="F4850" s="134" t="s">
        <v>452</v>
      </c>
      <c r="G4850" s="134" t="s">
        <v>970</v>
      </c>
      <c r="H4850" s="134" t="s">
        <v>1023</v>
      </c>
      <c r="I4850" s="134" t="s">
        <v>1</v>
      </c>
      <c r="J4850" s="135">
        <v>4294470.1999999955</v>
      </c>
      <c r="K4850" s="135">
        <v>1796013.5199999972</v>
      </c>
      <c r="L4850" s="135">
        <v>1723287.809999997</v>
      </c>
      <c r="M4850" s="141" t="str">
        <f t="shared" si="151"/>
        <v>201712</v>
      </c>
    </row>
    <row r="4851" spans="1:13" x14ac:dyDescent="0.25">
      <c r="A4851" s="35" t="str">
        <f>VLOOKUP(B4851,ResCat!$A$2:$B$269,2,FALSE)</f>
        <v>HMOLG</v>
      </c>
      <c r="B4851" s="68" t="str">
        <f>IF(ISNA(VLOOKUP(C4851,COA!$A$2:$B$340,2,FALSE)),"XXX",VLOOKUP(C4851,COA!$A$2:$B$340,2,FALSE))</f>
        <v>L13</v>
      </c>
      <c r="C4851" s="149" t="str">
        <f t="shared" si="152"/>
        <v>0011-1006-0012</v>
      </c>
      <c r="D4851" s="134" t="s">
        <v>458</v>
      </c>
      <c r="E4851" s="134" t="s">
        <v>456</v>
      </c>
      <c r="F4851" s="134" t="s">
        <v>452</v>
      </c>
      <c r="G4851" s="134" t="s">
        <v>1023</v>
      </c>
      <c r="H4851" s="134" t="s">
        <v>1023</v>
      </c>
      <c r="I4851" s="134" t="s">
        <v>3</v>
      </c>
      <c r="J4851" s="135">
        <v>240338.34000000003</v>
      </c>
      <c r="K4851" s="135">
        <v>125555.78000000026</v>
      </c>
      <c r="L4851" s="135">
        <v>108605.10000000002</v>
      </c>
      <c r="M4851" s="141" t="str">
        <f t="shared" si="151"/>
        <v>201801</v>
      </c>
    </row>
    <row r="4852" spans="1:13" x14ac:dyDescent="0.25">
      <c r="A4852" s="35" t="str">
        <f>VLOOKUP(B4852,ResCat!$A$2:$B$269,2,FALSE)</f>
        <v>HMOLG</v>
      </c>
      <c r="B4852" s="68" t="str">
        <f>IF(ISNA(VLOOKUP(C4852,COA!$A$2:$B$340,2,FALSE)),"XXX",VLOOKUP(C4852,COA!$A$2:$B$340,2,FALSE))</f>
        <v>L13</v>
      </c>
      <c r="C4852" s="149" t="str">
        <f t="shared" si="152"/>
        <v>0011-1006-0012</v>
      </c>
      <c r="D4852" s="134" t="s">
        <v>458</v>
      </c>
      <c r="E4852" s="134" t="s">
        <v>456</v>
      </c>
      <c r="F4852" s="134" t="s">
        <v>452</v>
      </c>
      <c r="G4852" s="134" t="s">
        <v>1023</v>
      </c>
      <c r="H4852" s="134" t="s">
        <v>1023</v>
      </c>
      <c r="I4852" s="134" t="s">
        <v>0</v>
      </c>
      <c r="J4852" s="135">
        <v>2515891.8800000013</v>
      </c>
      <c r="K4852" s="135">
        <v>841296.10000000009</v>
      </c>
      <c r="L4852" s="135">
        <v>809320.15000000026</v>
      </c>
      <c r="M4852" s="141" t="str">
        <f t="shared" si="151"/>
        <v>201801</v>
      </c>
    </row>
    <row r="4853" spans="1:13" x14ac:dyDescent="0.25">
      <c r="A4853" s="35" t="str">
        <f>VLOOKUP(B4853,ResCat!$A$2:$B$269,2,FALSE)</f>
        <v>HMOLG</v>
      </c>
      <c r="B4853" s="68" t="str">
        <f>IF(ISNA(VLOOKUP(C4853,COA!$A$2:$B$340,2,FALSE)),"XXX",VLOOKUP(C4853,COA!$A$2:$B$340,2,FALSE))</f>
        <v>L13</v>
      </c>
      <c r="C4853" s="149" t="str">
        <f t="shared" si="152"/>
        <v>0011-1006-0012</v>
      </c>
      <c r="D4853" s="134" t="s">
        <v>458</v>
      </c>
      <c r="E4853" s="134" t="s">
        <v>456</v>
      </c>
      <c r="F4853" s="134" t="s">
        <v>452</v>
      </c>
      <c r="G4853" s="134" t="s">
        <v>1023</v>
      </c>
      <c r="H4853" s="134" t="s">
        <v>1023</v>
      </c>
      <c r="I4853" s="134" t="s">
        <v>336</v>
      </c>
      <c r="J4853" s="135">
        <v>6159</v>
      </c>
      <c r="K4853" s="135">
        <v>5451.27</v>
      </c>
      <c r="L4853" s="135">
        <v>5435.27</v>
      </c>
      <c r="M4853" s="141" t="str">
        <f t="shared" si="151"/>
        <v>201801</v>
      </c>
    </row>
    <row r="4854" spans="1:13" x14ac:dyDescent="0.25">
      <c r="A4854" s="35" t="str">
        <f>VLOOKUP(B4854,ResCat!$A$2:$B$269,2,FALSE)</f>
        <v>HMOLG</v>
      </c>
      <c r="B4854" s="68" t="str">
        <f>IF(ISNA(VLOOKUP(C4854,COA!$A$2:$B$340,2,FALSE)),"XXX",VLOOKUP(C4854,COA!$A$2:$B$340,2,FALSE))</f>
        <v>L13</v>
      </c>
      <c r="C4854" s="149" t="str">
        <f t="shared" si="152"/>
        <v>0011-1006-0012</v>
      </c>
      <c r="D4854" s="134" t="s">
        <v>458</v>
      </c>
      <c r="E4854" s="134" t="s">
        <v>456</v>
      </c>
      <c r="F4854" s="134" t="s">
        <v>452</v>
      </c>
      <c r="G4854" s="134" t="s">
        <v>1023</v>
      </c>
      <c r="H4854" s="134" t="s">
        <v>1023</v>
      </c>
      <c r="I4854" s="134" t="s">
        <v>2</v>
      </c>
      <c r="J4854" s="135">
        <v>232615.28999999995</v>
      </c>
      <c r="K4854" s="135">
        <v>134653.01999999961</v>
      </c>
      <c r="L4854" s="135">
        <v>128578.16999999977</v>
      </c>
      <c r="M4854" s="141" t="str">
        <f t="shared" si="151"/>
        <v>201801</v>
      </c>
    </row>
    <row r="4855" spans="1:13" x14ac:dyDescent="0.25">
      <c r="A4855" s="35" t="str">
        <f>VLOOKUP(B4855,ResCat!$A$2:$B$269,2,FALSE)</f>
        <v>HMOLG</v>
      </c>
      <c r="B4855" s="68" t="str">
        <f>IF(ISNA(VLOOKUP(C4855,COA!$A$2:$B$340,2,FALSE)),"XXX",VLOOKUP(C4855,COA!$A$2:$B$340,2,FALSE))</f>
        <v>L13</v>
      </c>
      <c r="C4855" s="149" t="str">
        <f t="shared" si="152"/>
        <v>0011-1006-0012</v>
      </c>
      <c r="D4855" s="134" t="s">
        <v>458</v>
      </c>
      <c r="E4855" s="134" t="s">
        <v>456</v>
      </c>
      <c r="F4855" s="134" t="s">
        <v>452</v>
      </c>
      <c r="G4855" s="134" t="s">
        <v>1023</v>
      </c>
      <c r="H4855" s="134" t="s">
        <v>1023</v>
      </c>
      <c r="I4855" s="134" t="s">
        <v>343</v>
      </c>
      <c r="J4855" s="135">
        <v>8805342.8000001907</v>
      </c>
      <c r="K4855" s="135">
        <v>3516290.5400000396</v>
      </c>
      <c r="L4855" s="135">
        <v>3119861.220000017</v>
      </c>
      <c r="M4855" s="141" t="str">
        <f t="shared" si="151"/>
        <v>201801</v>
      </c>
    </row>
    <row r="4856" spans="1:13" x14ac:dyDescent="0.25">
      <c r="A4856" s="35" t="str">
        <f>VLOOKUP(B4856,ResCat!$A$2:$B$269,2,FALSE)</f>
        <v>HMOLG</v>
      </c>
      <c r="B4856" s="68" t="str">
        <f>IF(ISNA(VLOOKUP(C4856,COA!$A$2:$B$340,2,FALSE)),"XXX",VLOOKUP(C4856,COA!$A$2:$B$340,2,FALSE))</f>
        <v>L13</v>
      </c>
      <c r="C4856" s="149" t="str">
        <f t="shared" si="152"/>
        <v>0011-1006-0012</v>
      </c>
      <c r="D4856" s="134" t="s">
        <v>458</v>
      </c>
      <c r="E4856" s="134" t="s">
        <v>456</v>
      </c>
      <c r="F4856" s="134" t="s">
        <v>452</v>
      </c>
      <c r="G4856" s="134" t="s">
        <v>1023</v>
      </c>
      <c r="H4856" s="134" t="s">
        <v>1023</v>
      </c>
      <c r="I4856" s="134" t="s">
        <v>1</v>
      </c>
      <c r="J4856" s="135">
        <v>3867136.8600000027</v>
      </c>
      <c r="K4856" s="135">
        <v>1620044.4599999976</v>
      </c>
      <c r="L4856" s="135">
        <v>1544366.8499999985</v>
      </c>
      <c r="M4856" s="141" t="str">
        <f t="shared" si="151"/>
        <v>201801</v>
      </c>
    </row>
    <row r="4857" spans="1:13" x14ac:dyDescent="0.25">
      <c r="A4857" s="35" t="str">
        <f>VLOOKUP(B4857,ResCat!$A$2:$B$269,2,FALSE)</f>
        <v>PERMEDA</v>
      </c>
      <c r="B4857" s="68" t="str">
        <f>IF(ISNA(VLOOKUP(C4857,COA!$A$2:$B$340,2,FALSE)),"XXX",VLOOKUP(C4857,COA!$A$2:$B$340,2,FALSE))</f>
        <v>P13</v>
      </c>
      <c r="C4857" s="149" t="str">
        <f t="shared" si="152"/>
        <v>0011-1008-0033</v>
      </c>
      <c r="D4857" s="134" t="s">
        <v>458</v>
      </c>
      <c r="E4857" s="134" t="s">
        <v>480</v>
      </c>
      <c r="F4857" s="134" t="s">
        <v>482</v>
      </c>
      <c r="G4857" s="134" t="s">
        <v>309</v>
      </c>
      <c r="H4857" s="134" t="s">
        <v>1023</v>
      </c>
      <c r="I4857" s="134" t="s">
        <v>3</v>
      </c>
      <c r="J4857" s="135">
        <v>-495.5</v>
      </c>
      <c r="K4857" s="135">
        <v>-18.12</v>
      </c>
      <c r="L4857" s="135">
        <v>-18.12</v>
      </c>
      <c r="M4857" s="141" t="str">
        <f t="shared" si="151"/>
        <v>201601</v>
      </c>
    </row>
    <row r="4858" spans="1:13" x14ac:dyDescent="0.25">
      <c r="A4858" s="35" t="str">
        <f>VLOOKUP(B4858,ResCat!$A$2:$B$269,2,FALSE)</f>
        <v>PERMEDA</v>
      </c>
      <c r="B4858" s="68" t="str">
        <f>IF(ISNA(VLOOKUP(C4858,COA!$A$2:$B$340,2,FALSE)),"XXX",VLOOKUP(C4858,COA!$A$2:$B$340,2,FALSE))</f>
        <v>P13</v>
      </c>
      <c r="C4858" s="149" t="str">
        <f t="shared" si="152"/>
        <v>0011-1008-0033</v>
      </c>
      <c r="D4858" s="134" t="s">
        <v>458</v>
      </c>
      <c r="E4858" s="134" t="s">
        <v>480</v>
      </c>
      <c r="F4858" s="134" t="s">
        <v>482</v>
      </c>
      <c r="G4858" s="134" t="s">
        <v>309</v>
      </c>
      <c r="H4858" s="134" t="s">
        <v>1023</v>
      </c>
      <c r="I4858" s="134" t="s">
        <v>2</v>
      </c>
      <c r="J4858" s="135">
        <v>150</v>
      </c>
      <c r="K4858" s="135">
        <v>17.46</v>
      </c>
      <c r="L4858" s="135">
        <v>17.46</v>
      </c>
      <c r="M4858" s="141" t="str">
        <f t="shared" si="151"/>
        <v>201601</v>
      </c>
    </row>
    <row r="4859" spans="1:13" x14ac:dyDescent="0.25">
      <c r="A4859" s="35" t="str">
        <f>VLOOKUP(B4859,ResCat!$A$2:$B$269,2,FALSE)</f>
        <v>PERMEDA</v>
      </c>
      <c r="B4859" s="68" t="str">
        <f>IF(ISNA(VLOOKUP(C4859,COA!$A$2:$B$340,2,FALSE)),"XXX",VLOOKUP(C4859,COA!$A$2:$B$340,2,FALSE))</f>
        <v>P13</v>
      </c>
      <c r="C4859" s="149" t="str">
        <f t="shared" si="152"/>
        <v>0011-1008-0033</v>
      </c>
      <c r="D4859" s="134" t="s">
        <v>458</v>
      </c>
      <c r="E4859" s="134" t="s">
        <v>480</v>
      </c>
      <c r="F4859" s="134" t="s">
        <v>482</v>
      </c>
      <c r="G4859" s="134" t="s">
        <v>1028</v>
      </c>
      <c r="H4859" s="134" t="s">
        <v>1023</v>
      </c>
      <c r="I4859" s="134" t="s">
        <v>1</v>
      </c>
      <c r="J4859" s="135">
        <v>0</v>
      </c>
      <c r="K4859" s="135">
        <v>-60.61999999999999</v>
      </c>
      <c r="L4859" s="135">
        <v>-60.61999999999999</v>
      </c>
      <c r="M4859" s="141" t="str">
        <f t="shared" si="151"/>
        <v>201601</v>
      </c>
    </row>
    <row r="4860" spans="1:13" x14ac:dyDescent="0.25">
      <c r="A4860" s="35" t="str">
        <f>VLOOKUP(B4860,ResCat!$A$2:$B$269,2,FALSE)</f>
        <v>PERMEDA</v>
      </c>
      <c r="B4860" s="68" t="str">
        <f>IF(ISNA(VLOOKUP(C4860,COA!$A$2:$B$340,2,FALSE)),"XXX",VLOOKUP(C4860,COA!$A$2:$B$340,2,FALSE))</f>
        <v>P13</v>
      </c>
      <c r="C4860" s="149" t="str">
        <f t="shared" si="152"/>
        <v>0011-1008-0033</v>
      </c>
      <c r="D4860" s="134" t="s">
        <v>458</v>
      </c>
      <c r="E4860" s="134" t="s">
        <v>480</v>
      </c>
      <c r="F4860" s="134" t="s">
        <v>482</v>
      </c>
      <c r="G4860" s="134" t="s">
        <v>363</v>
      </c>
      <c r="H4860" s="134" t="s">
        <v>1023</v>
      </c>
      <c r="I4860" s="134" t="s">
        <v>3</v>
      </c>
      <c r="J4860" s="135">
        <v>0</v>
      </c>
      <c r="K4860" s="135">
        <v>-16.490000000000002</v>
      </c>
      <c r="L4860" s="135">
        <v>-16.490000000000002</v>
      </c>
      <c r="M4860" s="141" t="str">
        <f t="shared" si="151"/>
        <v>201601</v>
      </c>
    </row>
    <row r="4861" spans="1:13" x14ac:dyDescent="0.25">
      <c r="A4861" s="35" t="str">
        <f>VLOOKUP(B4861,ResCat!$A$2:$B$269,2,FALSE)</f>
        <v>PERMEDA</v>
      </c>
      <c r="B4861" s="68" t="str">
        <f>IF(ISNA(VLOOKUP(C4861,COA!$A$2:$B$340,2,FALSE)),"XXX",VLOOKUP(C4861,COA!$A$2:$B$340,2,FALSE))</f>
        <v>P13</v>
      </c>
      <c r="C4861" s="149" t="str">
        <f t="shared" si="152"/>
        <v>0011-1008-0033</v>
      </c>
      <c r="D4861" s="134" t="s">
        <v>458</v>
      </c>
      <c r="E4861" s="134" t="s">
        <v>480</v>
      </c>
      <c r="F4861" s="134" t="s">
        <v>482</v>
      </c>
      <c r="G4861" s="134" t="s">
        <v>363</v>
      </c>
      <c r="H4861" s="134" t="s">
        <v>1023</v>
      </c>
      <c r="I4861" s="134" t="s">
        <v>2</v>
      </c>
      <c r="J4861" s="135">
        <v>623</v>
      </c>
      <c r="K4861" s="135">
        <v>465.69</v>
      </c>
      <c r="L4861" s="135">
        <v>465.69</v>
      </c>
      <c r="M4861" s="141" t="str">
        <f t="shared" si="151"/>
        <v>201601</v>
      </c>
    </row>
    <row r="4862" spans="1:13" x14ac:dyDescent="0.25">
      <c r="A4862" s="35" t="str">
        <f>VLOOKUP(B4862,ResCat!$A$2:$B$269,2,FALSE)</f>
        <v>PERMEDA</v>
      </c>
      <c r="B4862" s="68" t="str">
        <f>IF(ISNA(VLOOKUP(C4862,COA!$A$2:$B$340,2,FALSE)),"XXX",VLOOKUP(C4862,COA!$A$2:$B$340,2,FALSE))</f>
        <v>P13</v>
      </c>
      <c r="C4862" s="149" t="str">
        <f t="shared" si="152"/>
        <v>0011-1008-0033</v>
      </c>
      <c r="D4862" s="134" t="s">
        <v>458</v>
      </c>
      <c r="E4862" s="134" t="s">
        <v>480</v>
      </c>
      <c r="F4862" s="134" t="s">
        <v>482</v>
      </c>
      <c r="G4862" s="134" t="s">
        <v>363</v>
      </c>
      <c r="H4862" s="134" t="s">
        <v>1023</v>
      </c>
      <c r="I4862" s="134" t="s">
        <v>1</v>
      </c>
      <c r="J4862" s="135">
        <v>63799.639999999992</v>
      </c>
      <c r="K4862" s="135">
        <v>877.78999999999985</v>
      </c>
      <c r="L4862" s="135">
        <v>877.78999999999985</v>
      </c>
      <c r="M4862" s="141" t="str">
        <f t="shared" si="151"/>
        <v>201601</v>
      </c>
    </row>
    <row r="4863" spans="1:13" x14ac:dyDescent="0.25">
      <c r="A4863" s="35" t="str">
        <f>VLOOKUP(B4863,ResCat!$A$2:$B$269,2,FALSE)</f>
        <v>PERMEDA</v>
      </c>
      <c r="B4863" s="68" t="str">
        <f>IF(ISNA(VLOOKUP(C4863,COA!$A$2:$B$340,2,FALSE)),"XXX",VLOOKUP(C4863,COA!$A$2:$B$340,2,FALSE))</f>
        <v>P13</v>
      </c>
      <c r="C4863" s="149" t="str">
        <f t="shared" si="152"/>
        <v>0011-1008-0033</v>
      </c>
      <c r="D4863" s="134" t="s">
        <v>458</v>
      </c>
      <c r="E4863" s="134" t="s">
        <v>480</v>
      </c>
      <c r="F4863" s="134" t="s">
        <v>482</v>
      </c>
      <c r="G4863" s="134" t="s">
        <v>1029</v>
      </c>
      <c r="H4863" s="134" t="s">
        <v>1023</v>
      </c>
      <c r="I4863" s="134" t="s">
        <v>3</v>
      </c>
      <c r="J4863" s="135">
        <v>-173.5</v>
      </c>
      <c r="K4863" s="135">
        <v>-5.3</v>
      </c>
      <c r="L4863" s="135">
        <v>-5.3</v>
      </c>
      <c r="M4863" s="141" t="str">
        <f t="shared" si="151"/>
        <v>201601</v>
      </c>
    </row>
    <row r="4864" spans="1:13" x14ac:dyDescent="0.25">
      <c r="A4864" s="35" t="str">
        <f>VLOOKUP(B4864,ResCat!$A$2:$B$269,2,FALSE)</f>
        <v>PERMEDA</v>
      </c>
      <c r="B4864" s="68" t="str">
        <f>IF(ISNA(VLOOKUP(C4864,COA!$A$2:$B$340,2,FALSE)),"XXX",VLOOKUP(C4864,COA!$A$2:$B$340,2,FALSE))</f>
        <v>P13</v>
      </c>
      <c r="C4864" s="149" t="str">
        <f t="shared" si="152"/>
        <v>0011-1008-0033</v>
      </c>
      <c r="D4864" s="134" t="s">
        <v>458</v>
      </c>
      <c r="E4864" s="134" t="s">
        <v>480</v>
      </c>
      <c r="F4864" s="134" t="s">
        <v>482</v>
      </c>
      <c r="G4864" s="134" t="s">
        <v>1029</v>
      </c>
      <c r="H4864" s="134" t="s">
        <v>1023</v>
      </c>
      <c r="I4864" s="134" t="s">
        <v>2</v>
      </c>
      <c r="J4864" s="135">
        <v>-3294.95</v>
      </c>
      <c r="K4864" s="135">
        <v>-346.11</v>
      </c>
      <c r="L4864" s="135">
        <v>-346.11</v>
      </c>
      <c r="M4864" s="141" t="str">
        <f t="shared" si="151"/>
        <v>201601</v>
      </c>
    </row>
    <row r="4865" spans="1:13" x14ac:dyDescent="0.25">
      <c r="A4865" s="35" t="str">
        <f>VLOOKUP(B4865,ResCat!$A$2:$B$269,2,FALSE)</f>
        <v>PERMEDA</v>
      </c>
      <c r="B4865" s="68" t="str">
        <f>IF(ISNA(VLOOKUP(C4865,COA!$A$2:$B$340,2,FALSE)),"XXX",VLOOKUP(C4865,COA!$A$2:$B$340,2,FALSE))</f>
        <v>P13</v>
      </c>
      <c r="C4865" s="149" t="str">
        <f t="shared" si="152"/>
        <v>0011-1008-0033</v>
      </c>
      <c r="D4865" s="134" t="s">
        <v>458</v>
      </c>
      <c r="E4865" s="134" t="s">
        <v>480</v>
      </c>
      <c r="F4865" s="134" t="s">
        <v>482</v>
      </c>
      <c r="G4865" s="134" t="s">
        <v>1029</v>
      </c>
      <c r="H4865" s="134" t="s">
        <v>1023</v>
      </c>
      <c r="I4865" s="134" t="s">
        <v>1</v>
      </c>
      <c r="J4865" s="135">
        <v>-11747.73</v>
      </c>
      <c r="K4865" s="135">
        <v>-344.88</v>
      </c>
      <c r="L4865" s="135">
        <v>-344.88</v>
      </c>
      <c r="M4865" s="141" t="str">
        <f t="shared" si="151"/>
        <v>201601</v>
      </c>
    </row>
    <row r="4866" spans="1:13" x14ac:dyDescent="0.25">
      <c r="A4866" s="35" t="str">
        <f>VLOOKUP(B4866,ResCat!$A$2:$B$269,2,FALSE)</f>
        <v>PERMEDA</v>
      </c>
      <c r="B4866" s="68" t="str">
        <f>IF(ISNA(VLOOKUP(C4866,COA!$A$2:$B$340,2,FALSE)),"XXX",VLOOKUP(C4866,COA!$A$2:$B$340,2,FALSE))</f>
        <v>P13</v>
      </c>
      <c r="C4866" s="149" t="str">
        <f t="shared" si="152"/>
        <v>0011-1008-0033</v>
      </c>
      <c r="D4866" s="134" t="s">
        <v>458</v>
      </c>
      <c r="E4866" s="134" t="s">
        <v>480</v>
      </c>
      <c r="F4866" s="134" t="s">
        <v>482</v>
      </c>
      <c r="G4866" s="134" t="s">
        <v>349</v>
      </c>
      <c r="H4866" s="134" t="s">
        <v>1023</v>
      </c>
      <c r="I4866" s="134" t="s">
        <v>3</v>
      </c>
      <c r="J4866" s="135">
        <v>-472</v>
      </c>
      <c r="K4866" s="135">
        <v>-9.1300000000000008</v>
      </c>
      <c r="L4866" s="135">
        <v>-9.1300000000000008</v>
      </c>
      <c r="M4866" s="141" t="str">
        <f t="shared" si="151"/>
        <v>201601</v>
      </c>
    </row>
    <row r="4867" spans="1:13" x14ac:dyDescent="0.25">
      <c r="A4867" s="35" t="str">
        <f>VLOOKUP(B4867,ResCat!$A$2:$B$269,2,FALSE)</f>
        <v>PERMEDA</v>
      </c>
      <c r="B4867" s="68" t="str">
        <f>IF(ISNA(VLOOKUP(C4867,COA!$A$2:$B$340,2,FALSE)),"XXX",VLOOKUP(C4867,COA!$A$2:$B$340,2,FALSE))</f>
        <v>P13</v>
      </c>
      <c r="C4867" s="149" t="str">
        <f t="shared" si="152"/>
        <v>0011-1008-0033</v>
      </c>
      <c r="D4867" s="134" t="s">
        <v>458</v>
      </c>
      <c r="E4867" s="134" t="s">
        <v>480</v>
      </c>
      <c r="F4867" s="134" t="s">
        <v>482</v>
      </c>
      <c r="G4867" s="134" t="s">
        <v>349</v>
      </c>
      <c r="H4867" s="134" t="s">
        <v>1023</v>
      </c>
      <c r="I4867" s="134" t="s">
        <v>1</v>
      </c>
      <c r="J4867" s="135">
        <v>-3515.0299999999997</v>
      </c>
      <c r="K4867" s="135">
        <v>-104.74000000000001</v>
      </c>
      <c r="L4867" s="135">
        <v>-104.74000000000001</v>
      </c>
      <c r="M4867" s="141" t="str">
        <f t="shared" si="151"/>
        <v>201601</v>
      </c>
    </row>
    <row r="4868" spans="1:13" x14ac:dyDescent="0.25">
      <c r="A4868" s="35" t="str">
        <f>VLOOKUP(B4868,ResCat!$A$2:$B$269,2,FALSE)</f>
        <v>PERMEDA</v>
      </c>
      <c r="B4868" s="68" t="str">
        <f>IF(ISNA(VLOOKUP(C4868,COA!$A$2:$B$340,2,FALSE)),"XXX",VLOOKUP(C4868,COA!$A$2:$B$340,2,FALSE))</f>
        <v>P13</v>
      </c>
      <c r="C4868" s="149" t="str">
        <f t="shared" si="152"/>
        <v>0011-1008-0033</v>
      </c>
      <c r="D4868" s="134" t="s">
        <v>458</v>
      </c>
      <c r="E4868" s="134" t="s">
        <v>480</v>
      </c>
      <c r="F4868" s="134" t="s">
        <v>482</v>
      </c>
      <c r="G4868" s="134" t="s">
        <v>350</v>
      </c>
      <c r="H4868" s="134" t="s">
        <v>1023</v>
      </c>
      <c r="I4868" s="134" t="s">
        <v>3</v>
      </c>
      <c r="J4868" s="135">
        <v>-503.5</v>
      </c>
      <c r="K4868" s="135">
        <v>-31.720000000000002</v>
      </c>
      <c r="L4868" s="135">
        <v>-31.720000000000002</v>
      </c>
      <c r="M4868" s="141" t="str">
        <f t="shared" ref="M4868:M4931" si="153">IF(G4868&lt;$M$1,$M$1,G4868)</f>
        <v>201601</v>
      </c>
    </row>
    <row r="4869" spans="1:13" x14ac:dyDescent="0.25">
      <c r="A4869" s="35" t="str">
        <f>VLOOKUP(B4869,ResCat!$A$2:$B$269,2,FALSE)</f>
        <v>PERMEDA</v>
      </c>
      <c r="B4869" s="68" t="str">
        <f>IF(ISNA(VLOOKUP(C4869,COA!$A$2:$B$340,2,FALSE)),"XXX",VLOOKUP(C4869,COA!$A$2:$B$340,2,FALSE))</f>
        <v>P13</v>
      </c>
      <c r="C4869" s="149" t="str">
        <f t="shared" ref="C4869:C4932" si="154">D4869&amp;"-"&amp;E4869&amp;"-"&amp;F4869</f>
        <v>0011-1008-0033</v>
      </c>
      <c r="D4869" s="134" t="s">
        <v>458</v>
      </c>
      <c r="E4869" s="134" t="s">
        <v>480</v>
      </c>
      <c r="F4869" s="134" t="s">
        <v>482</v>
      </c>
      <c r="G4869" s="134" t="s">
        <v>359</v>
      </c>
      <c r="H4869" s="134" t="s">
        <v>1023</v>
      </c>
      <c r="I4869" s="134" t="s">
        <v>3</v>
      </c>
      <c r="J4869" s="135">
        <v>-180</v>
      </c>
      <c r="K4869" s="135">
        <v>-18.630000000000003</v>
      </c>
      <c r="L4869" s="135">
        <v>-18.630000000000003</v>
      </c>
      <c r="M4869" s="141" t="str">
        <f t="shared" si="153"/>
        <v>201601</v>
      </c>
    </row>
    <row r="4870" spans="1:13" x14ac:dyDescent="0.25">
      <c r="A4870" s="35" t="str">
        <f>VLOOKUP(B4870,ResCat!$A$2:$B$269,2,FALSE)</f>
        <v>PERMEDA</v>
      </c>
      <c r="B4870" s="68" t="str">
        <f>IF(ISNA(VLOOKUP(C4870,COA!$A$2:$B$340,2,FALSE)),"XXX",VLOOKUP(C4870,COA!$A$2:$B$340,2,FALSE))</f>
        <v>P13</v>
      </c>
      <c r="C4870" s="149" t="str">
        <f t="shared" si="154"/>
        <v>0011-1008-0033</v>
      </c>
      <c r="D4870" s="134" t="s">
        <v>458</v>
      </c>
      <c r="E4870" s="134" t="s">
        <v>480</v>
      </c>
      <c r="F4870" s="134" t="s">
        <v>482</v>
      </c>
      <c r="G4870" s="134" t="s">
        <v>359</v>
      </c>
      <c r="H4870" s="134" t="s">
        <v>1023</v>
      </c>
      <c r="I4870" s="134" t="s">
        <v>2</v>
      </c>
      <c r="J4870" s="135">
        <v>-273.00000000000023</v>
      </c>
      <c r="K4870" s="135">
        <v>-1746.28</v>
      </c>
      <c r="L4870" s="135">
        <v>-1736.28</v>
      </c>
      <c r="M4870" s="141" t="str">
        <f t="shared" si="153"/>
        <v>201601</v>
      </c>
    </row>
    <row r="4871" spans="1:13" x14ac:dyDescent="0.25">
      <c r="A4871" s="35" t="str">
        <f>VLOOKUP(B4871,ResCat!$A$2:$B$269,2,FALSE)</f>
        <v>PERMEDA</v>
      </c>
      <c r="B4871" s="68" t="str">
        <f>IF(ISNA(VLOOKUP(C4871,COA!$A$2:$B$340,2,FALSE)),"XXX",VLOOKUP(C4871,COA!$A$2:$B$340,2,FALSE))</f>
        <v>P13</v>
      </c>
      <c r="C4871" s="149" t="str">
        <f t="shared" si="154"/>
        <v>0011-1008-0033</v>
      </c>
      <c r="D4871" s="134" t="s">
        <v>458</v>
      </c>
      <c r="E4871" s="134" t="s">
        <v>480</v>
      </c>
      <c r="F4871" s="134" t="s">
        <v>482</v>
      </c>
      <c r="G4871" s="134" t="s">
        <v>354</v>
      </c>
      <c r="H4871" s="134" t="s">
        <v>1023</v>
      </c>
      <c r="I4871" s="134" t="s">
        <v>3</v>
      </c>
      <c r="J4871" s="135">
        <v>-220</v>
      </c>
      <c r="K4871" s="135">
        <v>0</v>
      </c>
      <c r="L4871" s="135">
        <v>0</v>
      </c>
      <c r="M4871" s="141" t="str">
        <f t="shared" si="153"/>
        <v>201601</v>
      </c>
    </row>
    <row r="4872" spans="1:13" x14ac:dyDescent="0.25">
      <c r="A4872" s="35" t="str">
        <f>VLOOKUP(B4872,ResCat!$A$2:$B$269,2,FALSE)</f>
        <v>PERMEDA</v>
      </c>
      <c r="B4872" s="68" t="str">
        <f>IF(ISNA(VLOOKUP(C4872,COA!$A$2:$B$340,2,FALSE)),"XXX",VLOOKUP(C4872,COA!$A$2:$B$340,2,FALSE))</f>
        <v>P13</v>
      </c>
      <c r="C4872" s="149" t="str">
        <f t="shared" si="154"/>
        <v>0011-1008-0033</v>
      </c>
      <c r="D4872" s="134" t="s">
        <v>458</v>
      </c>
      <c r="E4872" s="134" t="s">
        <v>480</v>
      </c>
      <c r="F4872" s="134" t="s">
        <v>482</v>
      </c>
      <c r="G4872" s="134" t="s">
        <v>354</v>
      </c>
      <c r="H4872" s="134" t="s">
        <v>1023</v>
      </c>
      <c r="I4872" s="134" t="s">
        <v>2</v>
      </c>
      <c r="J4872" s="135">
        <v>-280</v>
      </c>
      <c r="K4872" s="135">
        <v>-37.5</v>
      </c>
      <c r="L4872" s="135">
        <v>-37.5</v>
      </c>
      <c r="M4872" s="141" t="str">
        <f t="shared" si="153"/>
        <v>201601</v>
      </c>
    </row>
    <row r="4873" spans="1:13" x14ac:dyDescent="0.25">
      <c r="A4873" s="35" t="str">
        <f>VLOOKUP(B4873,ResCat!$A$2:$B$269,2,FALSE)</f>
        <v>PERMEDA</v>
      </c>
      <c r="B4873" s="68" t="str">
        <f>IF(ISNA(VLOOKUP(C4873,COA!$A$2:$B$340,2,FALSE)),"XXX",VLOOKUP(C4873,COA!$A$2:$B$340,2,FALSE))</f>
        <v>P13</v>
      </c>
      <c r="C4873" s="149" t="str">
        <f t="shared" si="154"/>
        <v>0011-1008-0033</v>
      </c>
      <c r="D4873" s="134" t="s">
        <v>458</v>
      </c>
      <c r="E4873" s="134" t="s">
        <v>480</v>
      </c>
      <c r="F4873" s="134" t="s">
        <v>482</v>
      </c>
      <c r="G4873" s="134" t="s">
        <v>354</v>
      </c>
      <c r="H4873" s="134" t="s">
        <v>1023</v>
      </c>
      <c r="I4873" s="134" t="s">
        <v>1</v>
      </c>
      <c r="J4873" s="135">
        <v>0</v>
      </c>
      <c r="K4873" s="135">
        <v>61.050000000000011</v>
      </c>
      <c r="L4873" s="135">
        <v>61.050000000000011</v>
      </c>
      <c r="M4873" s="141" t="str">
        <f t="shared" si="153"/>
        <v>201601</v>
      </c>
    </row>
    <row r="4874" spans="1:13" x14ac:dyDescent="0.25">
      <c r="A4874" s="35" t="str">
        <f>VLOOKUP(B4874,ResCat!$A$2:$B$269,2,FALSE)</f>
        <v>PERMEDA</v>
      </c>
      <c r="B4874" s="68" t="str">
        <f>IF(ISNA(VLOOKUP(C4874,COA!$A$2:$B$340,2,FALSE)),"XXX",VLOOKUP(C4874,COA!$A$2:$B$340,2,FALSE))</f>
        <v>P13</v>
      </c>
      <c r="C4874" s="149" t="str">
        <f t="shared" si="154"/>
        <v>0011-1008-0033</v>
      </c>
      <c r="D4874" s="134" t="s">
        <v>458</v>
      </c>
      <c r="E4874" s="134" t="s">
        <v>480</v>
      </c>
      <c r="F4874" s="134" t="s">
        <v>482</v>
      </c>
      <c r="G4874" s="134" t="s">
        <v>366</v>
      </c>
      <c r="H4874" s="134" t="s">
        <v>1023</v>
      </c>
      <c r="I4874" s="134" t="s">
        <v>3</v>
      </c>
      <c r="J4874" s="135">
        <v>-227</v>
      </c>
      <c r="K4874" s="135">
        <v>-24.029999999999998</v>
      </c>
      <c r="L4874" s="135">
        <v>-24.029999999999998</v>
      </c>
      <c r="M4874" s="141" t="str">
        <f t="shared" si="153"/>
        <v>201601</v>
      </c>
    </row>
    <row r="4875" spans="1:13" x14ac:dyDescent="0.25">
      <c r="A4875" s="35" t="str">
        <f>VLOOKUP(B4875,ResCat!$A$2:$B$269,2,FALSE)</f>
        <v>PERMEDA</v>
      </c>
      <c r="B4875" s="68" t="str">
        <f>IF(ISNA(VLOOKUP(C4875,COA!$A$2:$B$340,2,FALSE)),"XXX",VLOOKUP(C4875,COA!$A$2:$B$340,2,FALSE))</f>
        <v>P13</v>
      </c>
      <c r="C4875" s="149" t="str">
        <f t="shared" si="154"/>
        <v>0011-1008-0033</v>
      </c>
      <c r="D4875" s="134" t="s">
        <v>458</v>
      </c>
      <c r="E4875" s="134" t="s">
        <v>480</v>
      </c>
      <c r="F4875" s="134" t="s">
        <v>482</v>
      </c>
      <c r="G4875" s="134" t="s">
        <v>366</v>
      </c>
      <c r="H4875" s="134" t="s">
        <v>1023</v>
      </c>
      <c r="I4875" s="134" t="s">
        <v>2</v>
      </c>
      <c r="J4875" s="135">
        <v>0</v>
      </c>
      <c r="K4875" s="135">
        <v>0</v>
      </c>
      <c r="L4875" s="135">
        <v>0</v>
      </c>
      <c r="M4875" s="141" t="str">
        <f t="shared" si="153"/>
        <v>201601</v>
      </c>
    </row>
    <row r="4876" spans="1:13" x14ac:dyDescent="0.25">
      <c r="A4876" s="35" t="str">
        <f>VLOOKUP(B4876,ResCat!$A$2:$B$269,2,FALSE)</f>
        <v>PERMEDA</v>
      </c>
      <c r="B4876" s="68" t="str">
        <f>IF(ISNA(VLOOKUP(C4876,COA!$A$2:$B$340,2,FALSE)),"XXX",VLOOKUP(C4876,COA!$A$2:$B$340,2,FALSE))</f>
        <v>P13</v>
      </c>
      <c r="C4876" s="149" t="str">
        <f t="shared" si="154"/>
        <v>0011-1008-0033</v>
      </c>
      <c r="D4876" s="134" t="s">
        <v>458</v>
      </c>
      <c r="E4876" s="134" t="s">
        <v>480</v>
      </c>
      <c r="F4876" s="134" t="s">
        <v>482</v>
      </c>
      <c r="G4876" s="134" t="s">
        <v>969</v>
      </c>
      <c r="H4876" s="134" t="s">
        <v>1023</v>
      </c>
      <c r="I4876" s="134" t="s">
        <v>2</v>
      </c>
      <c r="J4876" s="135">
        <v>185</v>
      </c>
      <c r="K4876" s="135">
        <v>0</v>
      </c>
      <c r="L4876" s="135">
        <v>0</v>
      </c>
      <c r="M4876" s="141" t="str">
        <f t="shared" si="153"/>
        <v>201710</v>
      </c>
    </row>
    <row r="4877" spans="1:13" x14ac:dyDescent="0.25">
      <c r="A4877" s="35" t="str">
        <f>VLOOKUP(B4877,ResCat!$A$2:$B$269,2,FALSE)</f>
        <v>PERMEDA</v>
      </c>
      <c r="B4877" s="68" t="str">
        <f>IF(ISNA(VLOOKUP(C4877,COA!$A$2:$B$340,2,FALSE)),"XXX",VLOOKUP(C4877,COA!$A$2:$B$340,2,FALSE))</f>
        <v>P13</v>
      </c>
      <c r="C4877" s="149" t="str">
        <f t="shared" si="154"/>
        <v>0011-1008-0033</v>
      </c>
      <c r="D4877" s="134" t="s">
        <v>458</v>
      </c>
      <c r="E4877" s="134" t="s">
        <v>480</v>
      </c>
      <c r="F4877" s="134" t="s">
        <v>482</v>
      </c>
      <c r="G4877" s="134" t="s">
        <v>970</v>
      </c>
      <c r="H4877" s="134" t="s">
        <v>1023</v>
      </c>
      <c r="I4877" s="134" t="s">
        <v>1</v>
      </c>
      <c r="J4877" s="135">
        <v>5520</v>
      </c>
      <c r="K4877" s="135">
        <v>0</v>
      </c>
      <c r="L4877" s="135">
        <v>0</v>
      </c>
      <c r="M4877" s="141" t="str">
        <f t="shared" si="153"/>
        <v>201712</v>
      </c>
    </row>
    <row r="4878" spans="1:13" x14ac:dyDescent="0.25">
      <c r="A4878" s="35" t="str">
        <f>VLOOKUP(B4878,ResCat!$A$2:$B$269,2,FALSE)</f>
        <v>HMOPERA</v>
      </c>
      <c r="B4878" s="68" t="str">
        <f>IF(ISNA(VLOOKUP(C4878,COA!$A$2:$B$340,2,FALSE)),"XXX",VLOOKUP(C4878,COA!$A$2:$B$340,2,FALSE))</f>
        <v>P12</v>
      </c>
      <c r="C4878" s="149" t="str">
        <f t="shared" si="154"/>
        <v>0011-1008-0037</v>
      </c>
      <c r="D4878" s="134" t="s">
        <v>458</v>
      </c>
      <c r="E4878" s="134" t="s">
        <v>480</v>
      </c>
      <c r="F4878" s="134" t="s">
        <v>481</v>
      </c>
      <c r="G4878" s="134" t="s">
        <v>1038</v>
      </c>
      <c r="H4878" s="134" t="s">
        <v>1023</v>
      </c>
      <c r="I4878" s="134" t="s">
        <v>2</v>
      </c>
      <c r="J4878" s="135">
        <v>275</v>
      </c>
      <c r="K4878" s="135">
        <v>0</v>
      </c>
      <c r="L4878" s="135">
        <v>0</v>
      </c>
      <c r="M4878" s="141" t="str">
        <f t="shared" si="153"/>
        <v>201601</v>
      </c>
    </row>
    <row r="4879" spans="1:13" x14ac:dyDescent="0.25">
      <c r="A4879" s="35" t="str">
        <f>VLOOKUP(B4879,ResCat!$A$2:$B$269,2,FALSE)</f>
        <v>HMOPERA</v>
      </c>
      <c r="B4879" s="68" t="str">
        <f>IF(ISNA(VLOOKUP(C4879,COA!$A$2:$B$340,2,FALSE)),"XXX",VLOOKUP(C4879,COA!$A$2:$B$340,2,FALSE))</f>
        <v>P12</v>
      </c>
      <c r="C4879" s="149" t="str">
        <f t="shared" si="154"/>
        <v>0011-1008-0037</v>
      </c>
      <c r="D4879" s="134" t="s">
        <v>458</v>
      </c>
      <c r="E4879" s="134" t="s">
        <v>480</v>
      </c>
      <c r="F4879" s="134" t="s">
        <v>481</v>
      </c>
      <c r="G4879" s="134" t="s">
        <v>1034</v>
      </c>
      <c r="H4879" s="134" t="s">
        <v>1023</v>
      </c>
      <c r="I4879" s="134" t="s">
        <v>0</v>
      </c>
      <c r="J4879" s="135">
        <v>-5013.08</v>
      </c>
      <c r="K4879" s="135">
        <v>-5013.08</v>
      </c>
      <c r="L4879" s="135">
        <v>-5013.08</v>
      </c>
      <c r="M4879" s="141" t="str">
        <f t="shared" si="153"/>
        <v>201601</v>
      </c>
    </row>
    <row r="4880" spans="1:13" x14ac:dyDescent="0.25">
      <c r="A4880" s="35" t="str">
        <f>VLOOKUP(B4880,ResCat!$A$2:$B$269,2,FALSE)</f>
        <v>HMOPERA</v>
      </c>
      <c r="B4880" s="68" t="str">
        <f>IF(ISNA(VLOOKUP(C4880,COA!$A$2:$B$340,2,FALSE)),"XXX",VLOOKUP(C4880,COA!$A$2:$B$340,2,FALSE))</f>
        <v>P12</v>
      </c>
      <c r="C4880" s="149" t="str">
        <f t="shared" si="154"/>
        <v>0011-1008-0037</v>
      </c>
      <c r="D4880" s="134" t="s">
        <v>458</v>
      </c>
      <c r="E4880" s="134" t="s">
        <v>480</v>
      </c>
      <c r="F4880" s="134" t="s">
        <v>481</v>
      </c>
      <c r="G4880" s="134" t="s">
        <v>1034</v>
      </c>
      <c r="H4880" s="134" t="s">
        <v>1023</v>
      </c>
      <c r="I4880" s="134" t="s">
        <v>2</v>
      </c>
      <c r="J4880" s="135">
        <v>-180</v>
      </c>
      <c r="K4880" s="135">
        <v>-150.65</v>
      </c>
      <c r="L4880" s="135">
        <v>-150.65</v>
      </c>
      <c r="M4880" s="141" t="str">
        <f t="shared" si="153"/>
        <v>201601</v>
      </c>
    </row>
    <row r="4881" spans="1:13" x14ac:dyDescent="0.25">
      <c r="A4881" s="35" t="str">
        <f>VLOOKUP(B4881,ResCat!$A$2:$B$269,2,FALSE)</f>
        <v>HMOPERA</v>
      </c>
      <c r="B4881" s="68" t="str">
        <f>IF(ISNA(VLOOKUP(C4881,COA!$A$2:$B$340,2,FALSE)),"XXX",VLOOKUP(C4881,COA!$A$2:$B$340,2,FALSE))</f>
        <v>P12</v>
      </c>
      <c r="C4881" s="149" t="str">
        <f t="shared" si="154"/>
        <v>0011-1008-0037</v>
      </c>
      <c r="D4881" s="134" t="s">
        <v>458</v>
      </c>
      <c r="E4881" s="134" t="s">
        <v>480</v>
      </c>
      <c r="F4881" s="134" t="s">
        <v>481</v>
      </c>
      <c r="G4881" s="134" t="s">
        <v>1037</v>
      </c>
      <c r="H4881" s="134" t="s">
        <v>1023</v>
      </c>
      <c r="I4881" s="134" t="s">
        <v>2</v>
      </c>
      <c r="J4881" s="135">
        <v>-180</v>
      </c>
      <c r="K4881" s="135">
        <v>-150.65</v>
      </c>
      <c r="L4881" s="135">
        <v>-150.65</v>
      </c>
      <c r="M4881" s="141" t="str">
        <f t="shared" si="153"/>
        <v>201601</v>
      </c>
    </row>
    <row r="4882" spans="1:13" x14ac:dyDescent="0.25">
      <c r="A4882" s="35" t="str">
        <f>VLOOKUP(B4882,ResCat!$A$2:$B$269,2,FALSE)</f>
        <v>HMOPERA</v>
      </c>
      <c r="B4882" s="68" t="str">
        <f>IF(ISNA(VLOOKUP(C4882,COA!$A$2:$B$340,2,FALSE)),"XXX",VLOOKUP(C4882,COA!$A$2:$B$340,2,FALSE))</f>
        <v>P12</v>
      </c>
      <c r="C4882" s="149" t="str">
        <f t="shared" si="154"/>
        <v>0011-1008-0037</v>
      </c>
      <c r="D4882" s="134" t="s">
        <v>458</v>
      </c>
      <c r="E4882" s="134" t="s">
        <v>480</v>
      </c>
      <c r="F4882" s="134" t="s">
        <v>481</v>
      </c>
      <c r="G4882" s="134" t="s">
        <v>1037</v>
      </c>
      <c r="H4882" s="134" t="s">
        <v>1023</v>
      </c>
      <c r="I4882" s="134" t="s">
        <v>1</v>
      </c>
      <c r="J4882" s="135">
        <v>-1401</v>
      </c>
      <c r="K4882" s="135">
        <v>-1401</v>
      </c>
      <c r="L4882" s="135">
        <v>-1401</v>
      </c>
      <c r="M4882" s="141" t="str">
        <f t="shared" si="153"/>
        <v>201601</v>
      </c>
    </row>
    <row r="4883" spans="1:13" x14ac:dyDescent="0.25">
      <c r="A4883" s="35" t="str">
        <f>VLOOKUP(B4883,ResCat!$A$2:$B$269,2,FALSE)</f>
        <v>HMOPERA</v>
      </c>
      <c r="B4883" s="68" t="str">
        <f>IF(ISNA(VLOOKUP(C4883,COA!$A$2:$B$340,2,FALSE)),"XXX",VLOOKUP(C4883,COA!$A$2:$B$340,2,FALSE))</f>
        <v>P12</v>
      </c>
      <c r="C4883" s="149" t="str">
        <f t="shared" si="154"/>
        <v>0011-1008-0037</v>
      </c>
      <c r="D4883" s="134" t="s">
        <v>458</v>
      </c>
      <c r="E4883" s="134" t="s">
        <v>480</v>
      </c>
      <c r="F4883" s="134" t="s">
        <v>481</v>
      </c>
      <c r="G4883" s="134" t="s">
        <v>1035</v>
      </c>
      <c r="H4883" s="134" t="s">
        <v>1023</v>
      </c>
      <c r="I4883" s="134" t="s">
        <v>2</v>
      </c>
      <c r="J4883" s="135">
        <v>-246</v>
      </c>
      <c r="K4883" s="135">
        <v>-150.65</v>
      </c>
      <c r="L4883" s="135">
        <v>-150.65</v>
      </c>
      <c r="M4883" s="141" t="str">
        <f t="shared" si="153"/>
        <v>201601</v>
      </c>
    </row>
    <row r="4884" spans="1:13" x14ac:dyDescent="0.25">
      <c r="A4884" s="35" t="str">
        <f>VLOOKUP(B4884,ResCat!$A$2:$B$269,2,FALSE)</f>
        <v>HMOPERA</v>
      </c>
      <c r="B4884" s="68" t="str">
        <f>IF(ISNA(VLOOKUP(C4884,COA!$A$2:$B$340,2,FALSE)),"XXX",VLOOKUP(C4884,COA!$A$2:$B$340,2,FALSE))</f>
        <v>P12</v>
      </c>
      <c r="C4884" s="149" t="str">
        <f t="shared" si="154"/>
        <v>0011-1008-0037</v>
      </c>
      <c r="D4884" s="134" t="s">
        <v>458</v>
      </c>
      <c r="E4884" s="134" t="s">
        <v>480</v>
      </c>
      <c r="F4884" s="134" t="s">
        <v>481</v>
      </c>
      <c r="G4884" s="134" t="s">
        <v>1025</v>
      </c>
      <c r="H4884" s="134" t="s">
        <v>1023</v>
      </c>
      <c r="I4884" s="134" t="s">
        <v>2</v>
      </c>
      <c r="J4884" s="135">
        <v>-505.05</v>
      </c>
      <c r="K4884" s="135">
        <v>-212.31</v>
      </c>
      <c r="L4884" s="135">
        <v>-197.31</v>
      </c>
      <c r="M4884" s="141" t="str">
        <f t="shared" si="153"/>
        <v>201601</v>
      </c>
    </row>
    <row r="4885" spans="1:13" x14ac:dyDescent="0.25">
      <c r="A4885" s="35" t="str">
        <f>VLOOKUP(B4885,ResCat!$A$2:$B$269,2,FALSE)</f>
        <v>HMOPERA</v>
      </c>
      <c r="B4885" s="68" t="str">
        <f>IF(ISNA(VLOOKUP(C4885,COA!$A$2:$B$340,2,FALSE)),"XXX",VLOOKUP(C4885,COA!$A$2:$B$340,2,FALSE))</f>
        <v>P12</v>
      </c>
      <c r="C4885" s="149" t="str">
        <f t="shared" si="154"/>
        <v>0011-1008-0037</v>
      </c>
      <c r="D4885" s="134" t="s">
        <v>458</v>
      </c>
      <c r="E4885" s="134" t="s">
        <v>480</v>
      </c>
      <c r="F4885" s="134" t="s">
        <v>481</v>
      </c>
      <c r="G4885" s="134" t="s">
        <v>365</v>
      </c>
      <c r="H4885" s="134" t="s">
        <v>1023</v>
      </c>
      <c r="I4885" s="134" t="s">
        <v>336</v>
      </c>
      <c r="J4885" s="135">
        <v>-300</v>
      </c>
      <c r="K4885" s="135">
        <v>0</v>
      </c>
      <c r="L4885" s="135">
        <v>0</v>
      </c>
      <c r="M4885" s="141" t="str">
        <f t="shared" si="153"/>
        <v>201601</v>
      </c>
    </row>
    <row r="4886" spans="1:13" x14ac:dyDescent="0.25">
      <c r="A4886" s="35" t="str">
        <f>VLOOKUP(B4886,ResCat!$A$2:$B$269,2,FALSE)</f>
        <v>HMOPERA</v>
      </c>
      <c r="B4886" s="68" t="str">
        <f>IF(ISNA(VLOOKUP(C4886,COA!$A$2:$B$340,2,FALSE)),"XXX",VLOOKUP(C4886,COA!$A$2:$B$340,2,FALSE))</f>
        <v>P12</v>
      </c>
      <c r="C4886" s="149" t="str">
        <f t="shared" si="154"/>
        <v>0011-1008-0037</v>
      </c>
      <c r="D4886" s="134" t="s">
        <v>458</v>
      </c>
      <c r="E4886" s="134" t="s">
        <v>480</v>
      </c>
      <c r="F4886" s="134" t="s">
        <v>481</v>
      </c>
      <c r="G4886" s="134" t="s">
        <v>365</v>
      </c>
      <c r="H4886" s="134" t="s">
        <v>1023</v>
      </c>
      <c r="I4886" s="134" t="s">
        <v>2</v>
      </c>
      <c r="J4886" s="135">
        <v>-560</v>
      </c>
      <c r="K4886" s="135">
        <v>-343.8</v>
      </c>
      <c r="L4886" s="135">
        <v>-313.8</v>
      </c>
      <c r="M4886" s="141" t="str">
        <f t="shared" si="153"/>
        <v>201601</v>
      </c>
    </row>
    <row r="4887" spans="1:13" x14ac:dyDescent="0.25">
      <c r="A4887" s="35" t="str">
        <f>VLOOKUP(B4887,ResCat!$A$2:$B$269,2,FALSE)</f>
        <v>HMOPERA</v>
      </c>
      <c r="B4887" s="68" t="str">
        <f>IF(ISNA(VLOOKUP(C4887,COA!$A$2:$B$340,2,FALSE)),"XXX",VLOOKUP(C4887,COA!$A$2:$B$340,2,FALSE))</f>
        <v>P12</v>
      </c>
      <c r="C4887" s="149" t="str">
        <f t="shared" si="154"/>
        <v>0011-1008-0037</v>
      </c>
      <c r="D4887" s="134" t="s">
        <v>458</v>
      </c>
      <c r="E4887" s="134" t="s">
        <v>480</v>
      </c>
      <c r="F4887" s="134" t="s">
        <v>481</v>
      </c>
      <c r="G4887" s="134" t="s">
        <v>344</v>
      </c>
      <c r="H4887" s="134" t="s">
        <v>1023</v>
      </c>
      <c r="I4887" s="134" t="s">
        <v>3</v>
      </c>
      <c r="J4887" s="135">
        <v>-1442.4399999999998</v>
      </c>
      <c r="K4887" s="135">
        <v>-1442.4399999999998</v>
      </c>
      <c r="L4887" s="135">
        <v>-1442.4399999999998</v>
      </c>
      <c r="M4887" s="141" t="str">
        <f t="shared" si="153"/>
        <v>201601</v>
      </c>
    </row>
    <row r="4888" spans="1:13" x14ac:dyDescent="0.25">
      <c r="A4888" s="35" t="str">
        <f>VLOOKUP(B4888,ResCat!$A$2:$B$269,2,FALSE)</f>
        <v>HMOPERA</v>
      </c>
      <c r="B4888" s="68" t="str">
        <f>IF(ISNA(VLOOKUP(C4888,COA!$A$2:$B$340,2,FALSE)),"XXX",VLOOKUP(C4888,COA!$A$2:$B$340,2,FALSE))</f>
        <v>P12</v>
      </c>
      <c r="C4888" s="149" t="str">
        <f t="shared" si="154"/>
        <v>0011-1008-0037</v>
      </c>
      <c r="D4888" s="134" t="s">
        <v>458</v>
      </c>
      <c r="E4888" s="134" t="s">
        <v>480</v>
      </c>
      <c r="F4888" s="134" t="s">
        <v>481</v>
      </c>
      <c r="G4888" s="134" t="s">
        <v>345</v>
      </c>
      <c r="H4888" s="134" t="s">
        <v>1023</v>
      </c>
      <c r="I4888" s="134" t="s">
        <v>336</v>
      </c>
      <c r="J4888" s="135">
        <v>-300</v>
      </c>
      <c r="K4888" s="135">
        <v>0</v>
      </c>
      <c r="L4888" s="135">
        <v>0</v>
      </c>
      <c r="M4888" s="141" t="str">
        <f t="shared" si="153"/>
        <v>201601</v>
      </c>
    </row>
    <row r="4889" spans="1:13" x14ac:dyDescent="0.25">
      <c r="A4889" s="35" t="str">
        <f>VLOOKUP(B4889,ResCat!$A$2:$B$269,2,FALSE)</f>
        <v>HMOPERA</v>
      </c>
      <c r="B4889" s="68" t="str">
        <f>IF(ISNA(VLOOKUP(C4889,COA!$A$2:$B$340,2,FALSE)),"XXX",VLOOKUP(C4889,COA!$A$2:$B$340,2,FALSE))</f>
        <v>P12</v>
      </c>
      <c r="C4889" s="149" t="str">
        <f t="shared" si="154"/>
        <v>0011-1008-0037</v>
      </c>
      <c r="D4889" s="134" t="s">
        <v>458</v>
      </c>
      <c r="E4889" s="134" t="s">
        <v>480</v>
      </c>
      <c r="F4889" s="134" t="s">
        <v>481</v>
      </c>
      <c r="G4889" s="134" t="s">
        <v>309</v>
      </c>
      <c r="H4889" s="134" t="s">
        <v>1023</v>
      </c>
      <c r="I4889" s="134" t="s">
        <v>3</v>
      </c>
      <c r="J4889" s="135">
        <v>299.99</v>
      </c>
      <c r="K4889" s="135">
        <v>165.04</v>
      </c>
      <c r="L4889" s="135">
        <v>165.04</v>
      </c>
      <c r="M4889" s="141" t="str">
        <f t="shared" si="153"/>
        <v>201601</v>
      </c>
    </row>
    <row r="4890" spans="1:13" x14ac:dyDescent="0.25">
      <c r="A4890" s="35" t="str">
        <f>VLOOKUP(B4890,ResCat!$A$2:$B$269,2,FALSE)</f>
        <v>HMOPERA</v>
      </c>
      <c r="B4890" s="68" t="str">
        <f>IF(ISNA(VLOOKUP(C4890,COA!$A$2:$B$340,2,FALSE)),"XXX",VLOOKUP(C4890,COA!$A$2:$B$340,2,FALSE))</f>
        <v>P12</v>
      </c>
      <c r="C4890" s="149" t="str">
        <f t="shared" si="154"/>
        <v>0011-1008-0037</v>
      </c>
      <c r="D4890" s="134" t="s">
        <v>458</v>
      </c>
      <c r="E4890" s="134" t="s">
        <v>480</v>
      </c>
      <c r="F4890" s="134" t="s">
        <v>481</v>
      </c>
      <c r="G4890" s="134" t="s">
        <v>309</v>
      </c>
      <c r="H4890" s="134" t="s">
        <v>1023</v>
      </c>
      <c r="I4890" s="134" t="s">
        <v>2</v>
      </c>
      <c r="J4890" s="135">
        <v>270</v>
      </c>
      <c r="K4890" s="135">
        <v>220.82999999999998</v>
      </c>
      <c r="L4890" s="135">
        <v>220.82999999999998</v>
      </c>
      <c r="M4890" s="141" t="str">
        <f t="shared" si="153"/>
        <v>201601</v>
      </c>
    </row>
    <row r="4891" spans="1:13" x14ac:dyDescent="0.25">
      <c r="A4891" s="35" t="str">
        <f>VLOOKUP(B4891,ResCat!$A$2:$B$269,2,FALSE)</f>
        <v>HMOPERA</v>
      </c>
      <c r="B4891" s="68" t="str">
        <f>IF(ISNA(VLOOKUP(C4891,COA!$A$2:$B$340,2,FALSE)),"XXX",VLOOKUP(C4891,COA!$A$2:$B$340,2,FALSE))</f>
        <v>P12</v>
      </c>
      <c r="C4891" s="149" t="str">
        <f t="shared" si="154"/>
        <v>0011-1008-0037</v>
      </c>
      <c r="D4891" s="134" t="s">
        <v>458</v>
      </c>
      <c r="E4891" s="134" t="s">
        <v>480</v>
      </c>
      <c r="F4891" s="134" t="s">
        <v>481</v>
      </c>
      <c r="G4891" s="134" t="s">
        <v>1026</v>
      </c>
      <c r="H4891" s="134" t="s">
        <v>1023</v>
      </c>
      <c r="I4891" s="134" t="s">
        <v>2</v>
      </c>
      <c r="J4891" s="135">
        <v>551.62</v>
      </c>
      <c r="K4891" s="135">
        <v>354.82</v>
      </c>
      <c r="L4891" s="135">
        <v>294.82</v>
      </c>
      <c r="M4891" s="141" t="str">
        <f t="shared" si="153"/>
        <v>201601</v>
      </c>
    </row>
    <row r="4892" spans="1:13" x14ac:dyDescent="0.25">
      <c r="A4892" s="35" t="str">
        <f>VLOOKUP(B4892,ResCat!$A$2:$B$269,2,FALSE)</f>
        <v>HMOPERA</v>
      </c>
      <c r="B4892" s="68" t="str">
        <f>IF(ISNA(VLOOKUP(C4892,COA!$A$2:$B$340,2,FALSE)),"XXX",VLOOKUP(C4892,COA!$A$2:$B$340,2,FALSE))</f>
        <v>P12</v>
      </c>
      <c r="C4892" s="149" t="str">
        <f t="shared" si="154"/>
        <v>0011-1008-0037</v>
      </c>
      <c r="D4892" s="134" t="s">
        <v>458</v>
      </c>
      <c r="E4892" s="134" t="s">
        <v>480</v>
      </c>
      <c r="F4892" s="134" t="s">
        <v>481</v>
      </c>
      <c r="G4892" s="134" t="s">
        <v>362</v>
      </c>
      <c r="H4892" s="134" t="s">
        <v>1023</v>
      </c>
      <c r="I4892" s="134" t="s">
        <v>3</v>
      </c>
      <c r="J4892" s="135">
        <v>949.63</v>
      </c>
      <c r="K4892" s="135">
        <v>-203.41000000000014</v>
      </c>
      <c r="L4892" s="135">
        <v>-203.41000000000014</v>
      </c>
      <c r="M4892" s="141" t="str">
        <f t="shared" si="153"/>
        <v>201601</v>
      </c>
    </row>
    <row r="4893" spans="1:13" x14ac:dyDescent="0.25">
      <c r="A4893" s="35" t="str">
        <f>VLOOKUP(B4893,ResCat!$A$2:$B$269,2,FALSE)</f>
        <v>HMOPERA</v>
      </c>
      <c r="B4893" s="68" t="str">
        <f>IF(ISNA(VLOOKUP(C4893,COA!$A$2:$B$340,2,FALSE)),"XXX",VLOOKUP(C4893,COA!$A$2:$B$340,2,FALSE))</f>
        <v>P12</v>
      </c>
      <c r="C4893" s="149" t="str">
        <f t="shared" si="154"/>
        <v>0011-1008-0037</v>
      </c>
      <c r="D4893" s="134" t="s">
        <v>458</v>
      </c>
      <c r="E4893" s="134" t="s">
        <v>480</v>
      </c>
      <c r="F4893" s="134" t="s">
        <v>481</v>
      </c>
      <c r="G4893" s="134" t="s">
        <v>362</v>
      </c>
      <c r="H4893" s="134" t="s">
        <v>1023</v>
      </c>
      <c r="I4893" s="134" t="s">
        <v>0</v>
      </c>
      <c r="J4893" s="135">
        <v>13.8</v>
      </c>
      <c r="K4893" s="135">
        <v>13.8</v>
      </c>
      <c r="L4893" s="135">
        <v>13.8</v>
      </c>
      <c r="M4893" s="141" t="str">
        <f t="shared" si="153"/>
        <v>201601</v>
      </c>
    </row>
    <row r="4894" spans="1:13" x14ac:dyDescent="0.25">
      <c r="A4894" s="35" t="str">
        <f>VLOOKUP(B4894,ResCat!$A$2:$B$269,2,FALSE)</f>
        <v>HMOPERA</v>
      </c>
      <c r="B4894" s="68" t="str">
        <f>IF(ISNA(VLOOKUP(C4894,COA!$A$2:$B$340,2,FALSE)),"XXX",VLOOKUP(C4894,COA!$A$2:$B$340,2,FALSE))</f>
        <v>P12</v>
      </c>
      <c r="C4894" s="149" t="str">
        <f t="shared" si="154"/>
        <v>0011-1008-0037</v>
      </c>
      <c r="D4894" s="134" t="s">
        <v>458</v>
      </c>
      <c r="E4894" s="134" t="s">
        <v>480</v>
      </c>
      <c r="F4894" s="134" t="s">
        <v>481</v>
      </c>
      <c r="G4894" s="134" t="s">
        <v>362</v>
      </c>
      <c r="H4894" s="134" t="s">
        <v>1023</v>
      </c>
      <c r="I4894" s="134" t="s">
        <v>2</v>
      </c>
      <c r="J4894" s="135">
        <v>5456.59</v>
      </c>
      <c r="K4894" s="135">
        <v>5246.55</v>
      </c>
      <c r="L4894" s="135">
        <v>5231.55</v>
      </c>
      <c r="M4894" s="141" t="str">
        <f t="shared" si="153"/>
        <v>201601</v>
      </c>
    </row>
    <row r="4895" spans="1:13" x14ac:dyDescent="0.25">
      <c r="A4895" s="35" t="str">
        <f>VLOOKUP(B4895,ResCat!$A$2:$B$269,2,FALSE)</f>
        <v>HMOPERA</v>
      </c>
      <c r="B4895" s="68" t="str">
        <f>IF(ISNA(VLOOKUP(C4895,COA!$A$2:$B$340,2,FALSE)),"XXX",VLOOKUP(C4895,COA!$A$2:$B$340,2,FALSE))</f>
        <v>P12</v>
      </c>
      <c r="C4895" s="149" t="str">
        <f t="shared" si="154"/>
        <v>0011-1008-0037</v>
      </c>
      <c r="D4895" s="134" t="s">
        <v>458</v>
      </c>
      <c r="E4895" s="134" t="s">
        <v>480</v>
      </c>
      <c r="F4895" s="134" t="s">
        <v>481</v>
      </c>
      <c r="G4895" s="134" t="s">
        <v>362</v>
      </c>
      <c r="H4895" s="134" t="s">
        <v>1023</v>
      </c>
      <c r="I4895" s="134" t="s">
        <v>1</v>
      </c>
      <c r="J4895" s="135">
        <v>147.57999999999998</v>
      </c>
      <c r="K4895" s="135">
        <v>147.57999999999998</v>
      </c>
      <c r="L4895" s="135">
        <v>147.57999999999998</v>
      </c>
      <c r="M4895" s="141" t="str">
        <f t="shared" si="153"/>
        <v>201601</v>
      </c>
    </row>
    <row r="4896" spans="1:13" x14ac:dyDescent="0.25">
      <c r="A4896" s="35" t="str">
        <f>VLOOKUP(B4896,ResCat!$A$2:$B$269,2,FALSE)</f>
        <v>HMOPERA</v>
      </c>
      <c r="B4896" s="68" t="str">
        <f>IF(ISNA(VLOOKUP(C4896,COA!$A$2:$B$340,2,FALSE)),"XXX",VLOOKUP(C4896,COA!$A$2:$B$340,2,FALSE))</f>
        <v>P12</v>
      </c>
      <c r="C4896" s="149" t="str">
        <f t="shared" si="154"/>
        <v>0011-1008-0037</v>
      </c>
      <c r="D4896" s="134" t="s">
        <v>458</v>
      </c>
      <c r="E4896" s="134" t="s">
        <v>480</v>
      </c>
      <c r="F4896" s="134" t="s">
        <v>481</v>
      </c>
      <c r="G4896" s="134" t="s">
        <v>1027</v>
      </c>
      <c r="H4896" s="134" t="s">
        <v>1023</v>
      </c>
      <c r="I4896" s="134" t="s">
        <v>3</v>
      </c>
      <c r="J4896" s="135">
        <v>124.47000000000003</v>
      </c>
      <c r="K4896" s="135">
        <v>-680.8599999999999</v>
      </c>
      <c r="L4896" s="135">
        <v>-680.8599999999999</v>
      </c>
      <c r="M4896" s="141" t="str">
        <f t="shared" si="153"/>
        <v>201601</v>
      </c>
    </row>
    <row r="4897" spans="1:13" x14ac:dyDescent="0.25">
      <c r="A4897" s="35" t="str">
        <f>VLOOKUP(B4897,ResCat!$A$2:$B$269,2,FALSE)</f>
        <v>HMOPERA</v>
      </c>
      <c r="B4897" s="68" t="str">
        <f>IF(ISNA(VLOOKUP(C4897,COA!$A$2:$B$340,2,FALSE)),"XXX",VLOOKUP(C4897,COA!$A$2:$B$340,2,FALSE))</f>
        <v>P12</v>
      </c>
      <c r="C4897" s="149" t="str">
        <f t="shared" si="154"/>
        <v>0011-1008-0037</v>
      </c>
      <c r="D4897" s="134" t="s">
        <v>458</v>
      </c>
      <c r="E4897" s="134" t="s">
        <v>480</v>
      </c>
      <c r="F4897" s="134" t="s">
        <v>481</v>
      </c>
      <c r="G4897" s="134" t="s">
        <v>1027</v>
      </c>
      <c r="H4897" s="134" t="s">
        <v>1023</v>
      </c>
      <c r="I4897" s="134" t="s">
        <v>368</v>
      </c>
      <c r="J4897" s="135">
        <v>22</v>
      </c>
      <c r="K4897" s="135">
        <v>22</v>
      </c>
      <c r="L4897" s="135">
        <v>22</v>
      </c>
      <c r="M4897" s="141" t="str">
        <f t="shared" si="153"/>
        <v>201601</v>
      </c>
    </row>
    <row r="4898" spans="1:13" x14ac:dyDescent="0.25">
      <c r="A4898" s="35" t="str">
        <f>VLOOKUP(B4898,ResCat!$A$2:$B$269,2,FALSE)</f>
        <v>HMOPERA</v>
      </c>
      <c r="B4898" s="68" t="str">
        <f>IF(ISNA(VLOOKUP(C4898,COA!$A$2:$B$340,2,FALSE)),"XXX",VLOOKUP(C4898,COA!$A$2:$B$340,2,FALSE))</f>
        <v>P12</v>
      </c>
      <c r="C4898" s="149" t="str">
        <f t="shared" si="154"/>
        <v>0011-1008-0037</v>
      </c>
      <c r="D4898" s="134" t="s">
        <v>458</v>
      </c>
      <c r="E4898" s="134" t="s">
        <v>480</v>
      </c>
      <c r="F4898" s="134" t="s">
        <v>481</v>
      </c>
      <c r="G4898" s="134" t="s">
        <v>1027</v>
      </c>
      <c r="H4898" s="134" t="s">
        <v>1023</v>
      </c>
      <c r="I4898" s="134" t="s">
        <v>2</v>
      </c>
      <c r="J4898" s="135">
        <v>133.88</v>
      </c>
      <c r="K4898" s="135">
        <v>133.88</v>
      </c>
      <c r="L4898" s="135">
        <v>118.88</v>
      </c>
      <c r="M4898" s="141" t="str">
        <f t="shared" si="153"/>
        <v>201601</v>
      </c>
    </row>
    <row r="4899" spans="1:13" x14ac:dyDescent="0.25">
      <c r="A4899" s="35" t="str">
        <f>VLOOKUP(B4899,ResCat!$A$2:$B$269,2,FALSE)</f>
        <v>HMOPERA</v>
      </c>
      <c r="B4899" s="68" t="str">
        <f>IF(ISNA(VLOOKUP(C4899,COA!$A$2:$B$340,2,FALSE)),"XXX",VLOOKUP(C4899,COA!$A$2:$B$340,2,FALSE))</f>
        <v>P12</v>
      </c>
      <c r="C4899" s="149" t="str">
        <f t="shared" si="154"/>
        <v>0011-1008-0037</v>
      </c>
      <c r="D4899" s="134" t="s">
        <v>458</v>
      </c>
      <c r="E4899" s="134" t="s">
        <v>480</v>
      </c>
      <c r="F4899" s="134" t="s">
        <v>481</v>
      </c>
      <c r="G4899" s="134" t="s">
        <v>1028</v>
      </c>
      <c r="H4899" s="134" t="s">
        <v>1023</v>
      </c>
      <c r="I4899" s="134" t="s">
        <v>3</v>
      </c>
      <c r="J4899" s="135">
        <v>755.38999999999987</v>
      </c>
      <c r="K4899" s="135">
        <v>485.49</v>
      </c>
      <c r="L4899" s="135">
        <v>485.49</v>
      </c>
      <c r="M4899" s="141" t="str">
        <f t="shared" si="153"/>
        <v>201601</v>
      </c>
    </row>
    <row r="4900" spans="1:13" x14ac:dyDescent="0.25">
      <c r="A4900" s="35" t="str">
        <f>VLOOKUP(B4900,ResCat!$A$2:$B$269,2,FALSE)</f>
        <v>HMOPERA</v>
      </c>
      <c r="B4900" s="68" t="str">
        <f>IF(ISNA(VLOOKUP(C4900,COA!$A$2:$B$340,2,FALSE)),"XXX",VLOOKUP(C4900,COA!$A$2:$B$340,2,FALSE))</f>
        <v>P12</v>
      </c>
      <c r="C4900" s="149" t="str">
        <f t="shared" si="154"/>
        <v>0011-1008-0037</v>
      </c>
      <c r="D4900" s="134" t="s">
        <v>458</v>
      </c>
      <c r="E4900" s="134" t="s">
        <v>480</v>
      </c>
      <c r="F4900" s="134" t="s">
        <v>481</v>
      </c>
      <c r="G4900" s="134" t="s">
        <v>1028</v>
      </c>
      <c r="H4900" s="134" t="s">
        <v>1023</v>
      </c>
      <c r="I4900" s="134" t="s">
        <v>2</v>
      </c>
      <c r="J4900" s="135">
        <v>98.720000000000056</v>
      </c>
      <c r="K4900" s="135">
        <v>64.910000000000053</v>
      </c>
      <c r="L4900" s="135">
        <v>64.910000000000053</v>
      </c>
      <c r="M4900" s="141" t="str">
        <f t="shared" si="153"/>
        <v>201601</v>
      </c>
    </row>
    <row r="4901" spans="1:13" x14ac:dyDescent="0.25">
      <c r="A4901" s="35" t="str">
        <f>VLOOKUP(B4901,ResCat!$A$2:$B$269,2,FALSE)</f>
        <v>HMOPERA</v>
      </c>
      <c r="B4901" s="68" t="str">
        <f>IF(ISNA(VLOOKUP(C4901,COA!$A$2:$B$340,2,FALSE)),"XXX",VLOOKUP(C4901,COA!$A$2:$B$340,2,FALSE))</f>
        <v>P12</v>
      </c>
      <c r="C4901" s="149" t="str">
        <f t="shared" si="154"/>
        <v>0011-1008-0037</v>
      </c>
      <c r="D4901" s="134" t="s">
        <v>458</v>
      </c>
      <c r="E4901" s="134" t="s">
        <v>480</v>
      </c>
      <c r="F4901" s="134" t="s">
        <v>481</v>
      </c>
      <c r="G4901" s="134" t="s">
        <v>1028</v>
      </c>
      <c r="H4901" s="134" t="s">
        <v>1023</v>
      </c>
      <c r="I4901" s="134" t="s">
        <v>1</v>
      </c>
      <c r="J4901" s="135">
        <v>49.6</v>
      </c>
      <c r="K4901" s="135">
        <v>49.6</v>
      </c>
      <c r="L4901" s="135">
        <v>0</v>
      </c>
      <c r="M4901" s="141" t="str">
        <f t="shared" si="153"/>
        <v>201601</v>
      </c>
    </row>
    <row r="4902" spans="1:13" x14ac:dyDescent="0.25">
      <c r="A4902" s="35" t="str">
        <f>VLOOKUP(B4902,ResCat!$A$2:$B$269,2,FALSE)</f>
        <v>HMOPERA</v>
      </c>
      <c r="B4902" s="68" t="str">
        <f>IF(ISNA(VLOOKUP(C4902,COA!$A$2:$B$340,2,FALSE)),"XXX",VLOOKUP(C4902,COA!$A$2:$B$340,2,FALSE))</f>
        <v>P12</v>
      </c>
      <c r="C4902" s="149" t="str">
        <f t="shared" si="154"/>
        <v>0011-1008-0037</v>
      </c>
      <c r="D4902" s="134" t="s">
        <v>458</v>
      </c>
      <c r="E4902" s="134" t="s">
        <v>480</v>
      </c>
      <c r="F4902" s="134" t="s">
        <v>481</v>
      </c>
      <c r="G4902" s="134" t="s">
        <v>363</v>
      </c>
      <c r="H4902" s="134" t="s">
        <v>1023</v>
      </c>
      <c r="I4902" s="134" t="s">
        <v>3</v>
      </c>
      <c r="J4902" s="135">
        <v>32.030000000000037</v>
      </c>
      <c r="K4902" s="135">
        <v>-1.7100000000000142</v>
      </c>
      <c r="L4902" s="135">
        <v>-1.7100000000000142</v>
      </c>
      <c r="M4902" s="141" t="str">
        <f t="shared" si="153"/>
        <v>201601</v>
      </c>
    </row>
    <row r="4903" spans="1:13" x14ac:dyDescent="0.25">
      <c r="A4903" s="35" t="str">
        <f>VLOOKUP(B4903,ResCat!$A$2:$B$269,2,FALSE)</f>
        <v>HMOPERA</v>
      </c>
      <c r="B4903" s="68" t="str">
        <f>IF(ISNA(VLOOKUP(C4903,COA!$A$2:$B$340,2,FALSE)),"XXX",VLOOKUP(C4903,COA!$A$2:$B$340,2,FALSE))</f>
        <v>P12</v>
      </c>
      <c r="C4903" s="149" t="str">
        <f t="shared" si="154"/>
        <v>0011-1008-0037</v>
      </c>
      <c r="D4903" s="134" t="s">
        <v>458</v>
      </c>
      <c r="E4903" s="134" t="s">
        <v>480</v>
      </c>
      <c r="F4903" s="134" t="s">
        <v>481</v>
      </c>
      <c r="G4903" s="134" t="s">
        <v>363</v>
      </c>
      <c r="H4903" s="134" t="s">
        <v>1023</v>
      </c>
      <c r="I4903" s="134" t="s">
        <v>0</v>
      </c>
      <c r="J4903" s="135">
        <v>79776.999999999942</v>
      </c>
      <c r="K4903" s="135">
        <v>42495.889999999934</v>
      </c>
      <c r="L4903" s="135">
        <v>42495.889999999934</v>
      </c>
      <c r="M4903" s="141" t="str">
        <f t="shared" si="153"/>
        <v>201601</v>
      </c>
    </row>
    <row r="4904" spans="1:13" x14ac:dyDescent="0.25">
      <c r="A4904" s="35" t="str">
        <f>VLOOKUP(B4904,ResCat!$A$2:$B$269,2,FALSE)</f>
        <v>HMOPERA</v>
      </c>
      <c r="B4904" s="68" t="str">
        <f>IF(ISNA(VLOOKUP(C4904,COA!$A$2:$B$340,2,FALSE)),"XXX",VLOOKUP(C4904,COA!$A$2:$B$340,2,FALSE))</f>
        <v>P12</v>
      </c>
      <c r="C4904" s="149" t="str">
        <f t="shared" si="154"/>
        <v>0011-1008-0037</v>
      </c>
      <c r="D4904" s="134" t="s">
        <v>458</v>
      </c>
      <c r="E4904" s="134" t="s">
        <v>480</v>
      </c>
      <c r="F4904" s="134" t="s">
        <v>481</v>
      </c>
      <c r="G4904" s="134" t="s">
        <v>363</v>
      </c>
      <c r="H4904" s="134" t="s">
        <v>1023</v>
      </c>
      <c r="I4904" s="134" t="s">
        <v>2</v>
      </c>
      <c r="J4904" s="135">
        <v>312.90000000000009</v>
      </c>
      <c r="K4904" s="135">
        <v>312.53999999999996</v>
      </c>
      <c r="L4904" s="135">
        <v>282.53999999999996</v>
      </c>
      <c r="M4904" s="141" t="str">
        <f t="shared" si="153"/>
        <v>201601</v>
      </c>
    </row>
    <row r="4905" spans="1:13" x14ac:dyDescent="0.25">
      <c r="A4905" s="35" t="str">
        <f>VLOOKUP(B4905,ResCat!$A$2:$B$269,2,FALSE)</f>
        <v>HMOPERA</v>
      </c>
      <c r="B4905" s="68" t="str">
        <f>IF(ISNA(VLOOKUP(C4905,COA!$A$2:$B$340,2,FALSE)),"XXX",VLOOKUP(C4905,COA!$A$2:$B$340,2,FALSE))</f>
        <v>P12</v>
      </c>
      <c r="C4905" s="149" t="str">
        <f t="shared" si="154"/>
        <v>0011-1008-0037</v>
      </c>
      <c r="D4905" s="134" t="s">
        <v>458</v>
      </c>
      <c r="E4905" s="134" t="s">
        <v>480</v>
      </c>
      <c r="F4905" s="134" t="s">
        <v>481</v>
      </c>
      <c r="G4905" s="134" t="s">
        <v>363</v>
      </c>
      <c r="H4905" s="134" t="s">
        <v>1023</v>
      </c>
      <c r="I4905" s="134" t="s">
        <v>1</v>
      </c>
      <c r="J4905" s="135">
        <v>-113509</v>
      </c>
      <c r="K4905" s="135">
        <v>-14720.73</v>
      </c>
      <c r="L4905" s="135">
        <v>-14720.73</v>
      </c>
      <c r="M4905" s="141" t="str">
        <f t="shared" si="153"/>
        <v>201601</v>
      </c>
    </row>
    <row r="4906" spans="1:13" x14ac:dyDescent="0.25">
      <c r="A4906" s="35" t="str">
        <f>VLOOKUP(B4906,ResCat!$A$2:$B$269,2,FALSE)</f>
        <v>HMOPERA</v>
      </c>
      <c r="B4906" s="68" t="str">
        <f>IF(ISNA(VLOOKUP(C4906,COA!$A$2:$B$340,2,FALSE)),"XXX",VLOOKUP(C4906,COA!$A$2:$B$340,2,FALSE))</f>
        <v>P12</v>
      </c>
      <c r="C4906" s="149" t="str">
        <f t="shared" si="154"/>
        <v>0011-1008-0037</v>
      </c>
      <c r="D4906" s="134" t="s">
        <v>458</v>
      </c>
      <c r="E4906" s="134" t="s">
        <v>480</v>
      </c>
      <c r="F4906" s="134" t="s">
        <v>481</v>
      </c>
      <c r="G4906" s="134" t="s">
        <v>1029</v>
      </c>
      <c r="H4906" s="134" t="s">
        <v>1023</v>
      </c>
      <c r="I4906" s="134" t="s">
        <v>3</v>
      </c>
      <c r="J4906" s="135">
        <v>5314.66</v>
      </c>
      <c r="K4906" s="135">
        <v>-982.61000000000013</v>
      </c>
      <c r="L4906" s="135">
        <v>-982.61000000000013</v>
      </c>
      <c r="M4906" s="141" t="str">
        <f t="shared" si="153"/>
        <v>201601</v>
      </c>
    </row>
    <row r="4907" spans="1:13" x14ac:dyDescent="0.25">
      <c r="A4907" s="35" t="str">
        <f>VLOOKUP(B4907,ResCat!$A$2:$B$269,2,FALSE)</f>
        <v>HMOPERA</v>
      </c>
      <c r="B4907" s="68" t="str">
        <f>IF(ISNA(VLOOKUP(C4907,COA!$A$2:$B$340,2,FALSE)),"XXX",VLOOKUP(C4907,COA!$A$2:$B$340,2,FALSE))</f>
        <v>P12</v>
      </c>
      <c r="C4907" s="149" t="str">
        <f t="shared" si="154"/>
        <v>0011-1008-0037</v>
      </c>
      <c r="D4907" s="134" t="s">
        <v>458</v>
      </c>
      <c r="E4907" s="134" t="s">
        <v>480</v>
      </c>
      <c r="F4907" s="134" t="s">
        <v>481</v>
      </c>
      <c r="G4907" s="134" t="s">
        <v>1029</v>
      </c>
      <c r="H4907" s="134" t="s">
        <v>1023</v>
      </c>
      <c r="I4907" s="134" t="s">
        <v>368</v>
      </c>
      <c r="J4907" s="135">
        <v>18</v>
      </c>
      <c r="K4907" s="135">
        <v>18</v>
      </c>
      <c r="L4907" s="135">
        <v>18</v>
      </c>
      <c r="M4907" s="141" t="str">
        <f t="shared" si="153"/>
        <v>201601</v>
      </c>
    </row>
    <row r="4908" spans="1:13" x14ac:dyDescent="0.25">
      <c r="A4908" s="35" t="str">
        <f>VLOOKUP(B4908,ResCat!$A$2:$B$269,2,FALSE)</f>
        <v>HMOPERA</v>
      </c>
      <c r="B4908" s="68" t="str">
        <f>IF(ISNA(VLOOKUP(C4908,COA!$A$2:$B$340,2,FALSE)),"XXX",VLOOKUP(C4908,COA!$A$2:$B$340,2,FALSE))</f>
        <v>P12</v>
      </c>
      <c r="C4908" s="149" t="str">
        <f t="shared" si="154"/>
        <v>0011-1008-0037</v>
      </c>
      <c r="D4908" s="134" t="s">
        <v>458</v>
      </c>
      <c r="E4908" s="134" t="s">
        <v>480</v>
      </c>
      <c r="F4908" s="134" t="s">
        <v>481</v>
      </c>
      <c r="G4908" s="134" t="s">
        <v>1029</v>
      </c>
      <c r="H4908" s="134" t="s">
        <v>1023</v>
      </c>
      <c r="I4908" s="134" t="s">
        <v>0</v>
      </c>
      <c r="J4908" s="135">
        <v>0</v>
      </c>
      <c r="K4908" s="135">
        <v>31724</v>
      </c>
      <c r="L4908" s="135">
        <v>31724</v>
      </c>
      <c r="M4908" s="141" t="str">
        <f t="shared" si="153"/>
        <v>201601</v>
      </c>
    </row>
    <row r="4909" spans="1:13" x14ac:dyDescent="0.25">
      <c r="A4909" s="35" t="str">
        <f>VLOOKUP(B4909,ResCat!$A$2:$B$269,2,FALSE)</f>
        <v>HMOPERA</v>
      </c>
      <c r="B4909" s="68" t="str">
        <f>IF(ISNA(VLOOKUP(C4909,COA!$A$2:$B$340,2,FALSE)),"XXX",VLOOKUP(C4909,COA!$A$2:$B$340,2,FALSE))</f>
        <v>P12</v>
      </c>
      <c r="C4909" s="149" t="str">
        <f t="shared" si="154"/>
        <v>0011-1008-0037</v>
      </c>
      <c r="D4909" s="134" t="s">
        <v>458</v>
      </c>
      <c r="E4909" s="134" t="s">
        <v>480</v>
      </c>
      <c r="F4909" s="134" t="s">
        <v>481</v>
      </c>
      <c r="G4909" s="134" t="s">
        <v>1029</v>
      </c>
      <c r="H4909" s="134" t="s">
        <v>1023</v>
      </c>
      <c r="I4909" s="134" t="s">
        <v>2</v>
      </c>
      <c r="J4909" s="135">
        <v>737.62</v>
      </c>
      <c r="K4909" s="135">
        <v>858.93000000000018</v>
      </c>
      <c r="L4909" s="135">
        <v>843.93000000000018</v>
      </c>
      <c r="M4909" s="141" t="str">
        <f t="shared" si="153"/>
        <v>201601</v>
      </c>
    </row>
    <row r="4910" spans="1:13" x14ac:dyDescent="0.25">
      <c r="A4910" s="35" t="str">
        <f>VLOOKUP(B4910,ResCat!$A$2:$B$269,2,FALSE)</f>
        <v>HMOPERA</v>
      </c>
      <c r="B4910" s="68" t="str">
        <f>IF(ISNA(VLOOKUP(C4910,COA!$A$2:$B$340,2,FALSE)),"XXX",VLOOKUP(C4910,COA!$A$2:$B$340,2,FALSE))</f>
        <v>P12</v>
      </c>
      <c r="C4910" s="149" t="str">
        <f t="shared" si="154"/>
        <v>0011-1008-0037</v>
      </c>
      <c r="D4910" s="134" t="s">
        <v>458</v>
      </c>
      <c r="E4910" s="134" t="s">
        <v>480</v>
      </c>
      <c r="F4910" s="134" t="s">
        <v>481</v>
      </c>
      <c r="G4910" s="134" t="s">
        <v>1029</v>
      </c>
      <c r="H4910" s="134" t="s">
        <v>1023</v>
      </c>
      <c r="I4910" s="134" t="s">
        <v>1</v>
      </c>
      <c r="J4910" s="135">
        <v>1632.3600000000067</v>
      </c>
      <c r="K4910" s="135">
        <v>24692.309999999998</v>
      </c>
      <c r="L4910" s="135">
        <v>24542.309999999998</v>
      </c>
      <c r="M4910" s="141" t="str">
        <f t="shared" si="153"/>
        <v>201601</v>
      </c>
    </row>
    <row r="4911" spans="1:13" x14ac:dyDescent="0.25">
      <c r="A4911" s="35" t="str">
        <f>VLOOKUP(B4911,ResCat!$A$2:$B$269,2,FALSE)</f>
        <v>HMOPERA</v>
      </c>
      <c r="B4911" s="68" t="str">
        <f>IF(ISNA(VLOOKUP(C4911,COA!$A$2:$B$340,2,FALSE)),"XXX",VLOOKUP(C4911,COA!$A$2:$B$340,2,FALSE))</f>
        <v>P12</v>
      </c>
      <c r="C4911" s="149" t="str">
        <f t="shared" si="154"/>
        <v>0011-1008-0037</v>
      </c>
      <c r="D4911" s="134" t="s">
        <v>458</v>
      </c>
      <c r="E4911" s="134" t="s">
        <v>480</v>
      </c>
      <c r="F4911" s="134" t="s">
        <v>481</v>
      </c>
      <c r="G4911" s="134" t="s">
        <v>349</v>
      </c>
      <c r="H4911" s="134" t="s">
        <v>1023</v>
      </c>
      <c r="I4911" s="134" t="s">
        <v>3</v>
      </c>
      <c r="J4911" s="135">
        <v>-84.650000000000091</v>
      </c>
      <c r="K4911" s="135">
        <v>-1106.48</v>
      </c>
      <c r="L4911" s="135">
        <v>-1106.48</v>
      </c>
      <c r="M4911" s="141" t="str">
        <f t="shared" si="153"/>
        <v>201601</v>
      </c>
    </row>
    <row r="4912" spans="1:13" x14ac:dyDescent="0.25">
      <c r="A4912" s="35" t="str">
        <f>VLOOKUP(B4912,ResCat!$A$2:$B$269,2,FALSE)</f>
        <v>HMOPERA</v>
      </c>
      <c r="B4912" s="68" t="str">
        <f>IF(ISNA(VLOOKUP(C4912,COA!$A$2:$B$340,2,FALSE)),"XXX",VLOOKUP(C4912,COA!$A$2:$B$340,2,FALSE))</f>
        <v>P12</v>
      </c>
      <c r="C4912" s="149" t="str">
        <f t="shared" si="154"/>
        <v>0011-1008-0037</v>
      </c>
      <c r="D4912" s="134" t="s">
        <v>458</v>
      </c>
      <c r="E4912" s="134" t="s">
        <v>480</v>
      </c>
      <c r="F4912" s="134" t="s">
        <v>481</v>
      </c>
      <c r="G4912" s="134" t="s">
        <v>349</v>
      </c>
      <c r="H4912" s="134" t="s">
        <v>1023</v>
      </c>
      <c r="I4912" s="134" t="s">
        <v>2</v>
      </c>
      <c r="J4912" s="135">
        <v>-11374.579999999998</v>
      </c>
      <c r="K4912" s="135">
        <v>3765.9199999999996</v>
      </c>
      <c r="L4912" s="135">
        <v>3720.9199999999996</v>
      </c>
      <c r="M4912" s="141" t="str">
        <f t="shared" si="153"/>
        <v>201601</v>
      </c>
    </row>
    <row r="4913" spans="1:13" x14ac:dyDescent="0.25">
      <c r="A4913" s="35" t="str">
        <f>VLOOKUP(B4913,ResCat!$A$2:$B$269,2,FALSE)</f>
        <v>HMOPERA</v>
      </c>
      <c r="B4913" s="68" t="str">
        <f>IF(ISNA(VLOOKUP(C4913,COA!$A$2:$B$340,2,FALSE)),"XXX",VLOOKUP(C4913,COA!$A$2:$B$340,2,FALSE))</f>
        <v>P12</v>
      </c>
      <c r="C4913" s="149" t="str">
        <f t="shared" si="154"/>
        <v>0011-1008-0037</v>
      </c>
      <c r="D4913" s="134" t="s">
        <v>458</v>
      </c>
      <c r="E4913" s="134" t="s">
        <v>480</v>
      </c>
      <c r="F4913" s="134" t="s">
        <v>481</v>
      </c>
      <c r="G4913" s="134" t="s">
        <v>349</v>
      </c>
      <c r="H4913" s="134" t="s">
        <v>1023</v>
      </c>
      <c r="I4913" s="134" t="s">
        <v>1</v>
      </c>
      <c r="J4913" s="135">
        <v>-330</v>
      </c>
      <c r="K4913" s="135">
        <v>-330</v>
      </c>
      <c r="L4913" s="135">
        <v>-480</v>
      </c>
      <c r="M4913" s="141" t="str">
        <f t="shared" si="153"/>
        <v>201601</v>
      </c>
    </row>
    <row r="4914" spans="1:13" x14ac:dyDescent="0.25">
      <c r="A4914" s="35" t="str">
        <f>VLOOKUP(B4914,ResCat!$A$2:$B$269,2,FALSE)</f>
        <v>HMOPERA</v>
      </c>
      <c r="B4914" s="68" t="str">
        <f>IF(ISNA(VLOOKUP(C4914,COA!$A$2:$B$340,2,FALSE)),"XXX",VLOOKUP(C4914,COA!$A$2:$B$340,2,FALSE))</f>
        <v>P12</v>
      </c>
      <c r="C4914" s="149" t="str">
        <f t="shared" si="154"/>
        <v>0011-1008-0037</v>
      </c>
      <c r="D4914" s="134" t="s">
        <v>458</v>
      </c>
      <c r="E4914" s="134" t="s">
        <v>480</v>
      </c>
      <c r="F4914" s="134" t="s">
        <v>481</v>
      </c>
      <c r="G4914" s="134" t="s">
        <v>350</v>
      </c>
      <c r="H4914" s="134" t="s">
        <v>1023</v>
      </c>
      <c r="I4914" s="134" t="s">
        <v>3</v>
      </c>
      <c r="J4914" s="135">
        <v>391.09000000000003</v>
      </c>
      <c r="K4914" s="135">
        <v>-31.749999999999694</v>
      </c>
      <c r="L4914" s="135">
        <v>-41.749999999999694</v>
      </c>
      <c r="M4914" s="141" t="str">
        <f t="shared" si="153"/>
        <v>201601</v>
      </c>
    </row>
    <row r="4915" spans="1:13" x14ac:dyDescent="0.25">
      <c r="A4915" s="35" t="str">
        <f>VLOOKUP(B4915,ResCat!$A$2:$B$269,2,FALSE)</f>
        <v>HMOPERA</v>
      </c>
      <c r="B4915" s="68" t="str">
        <f>IF(ISNA(VLOOKUP(C4915,COA!$A$2:$B$340,2,FALSE)),"XXX",VLOOKUP(C4915,COA!$A$2:$B$340,2,FALSE))</f>
        <v>P12</v>
      </c>
      <c r="C4915" s="149" t="str">
        <f t="shared" si="154"/>
        <v>0011-1008-0037</v>
      </c>
      <c r="D4915" s="134" t="s">
        <v>458</v>
      </c>
      <c r="E4915" s="134" t="s">
        <v>480</v>
      </c>
      <c r="F4915" s="134" t="s">
        <v>481</v>
      </c>
      <c r="G4915" s="134" t="s">
        <v>350</v>
      </c>
      <c r="H4915" s="134" t="s">
        <v>1023</v>
      </c>
      <c r="I4915" s="134" t="s">
        <v>0</v>
      </c>
      <c r="J4915" s="135">
        <v>-40230.01</v>
      </c>
      <c r="K4915" s="135">
        <v>-28875.090000000004</v>
      </c>
      <c r="L4915" s="135">
        <v>-28875.090000000004</v>
      </c>
      <c r="M4915" s="141" t="str">
        <f t="shared" si="153"/>
        <v>201601</v>
      </c>
    </row>
    <row r="4916" spans="1:13" x14ac:dyDescent="0.25">
      <c r="A4916" s="35" t="str">
        <f>VLOOKUP(B4916,ResCat!$A$2:$B$269,2,FALSE)</f>
        <v>HMOPERA</v>
      </c>
      <c r="B4916" s="68" t="str">
        <f>IF(ISNA(VLOOKUP(C4916,COA!$A$2:$B$340,2,FALSE)),"XXX",VLOOKUP(C4916,COA!$A$2:$B$340,2,FALSE))</f>
        <v>P12</v>
      </c>
      <c r="C4916" s="149" t="str">
        <f t="shared" si="154"/>
        <v>0011-1008-0037</v>
      </c>
      <c r="D4916" s="134" t="s">
        <v>458</v>
      </c>
      <c r="E4916" s="134" t="s">
        <v>480</v>
      </c>
      <c r="F4916" s="134" t="s">
        <v>481</v>
      </c>
      <c r="G4916" s="134" t="s">
        <v>350</v>
      </c>
      <c r="H4916" s="134" t="s">
        <v>1023</v>
      </c>
      <c r="I4916" s="134" t="s">
        <v>2</v>
      </c>
      <c r="J4916" s="135">
        <v>746.70000000000016</v>
      </c>
      <c r="K4916" s="135">
        <v>-7408.4199999999983</v>
      </c>
      <c r="L4916" s="135">
        <v>-7513.4199999999983</v>
      </c>
      <c r="M4916" s="141" t="str">
        <f t="shared" si="153"/>
        <v>201601</v>
      </c>
    </row>
    <row r="4917" spans="1:13" x14ac:dyDescent="0.25">
      <c r="A4917" s="35" t="str">
        <f>VLOOKUP(B4917,ResCat!$A$2:$B$269,2,FALSE)</f>
        <v>HMOPERA</v>
      </c>
      <c r="B4917" s="68" t="str">
        <f>IF(ISNA(VLOOKUP(C4917,COA!$A$2:$B$340,2,FALSE)),"XXX",VLOOKUP(C4917,COA!$A$2:$B$340,2,FALSE))</f>
        <v>P12</v>
      </c>
      <c r="C4917" s="149" t="str">
        <f t="shared" si="154"/>
        <v>0011-1008-0037</v>
      </c>
      <c r="D4917" s="134" t="s">
        <v>458</v>
      </c>
      <c r="E4917" s="134" t="s">
        <v>480</v>
      </c>
      <c r="F4917" s="134" t="s">
        <v>481</v>
      </c>
      <c r="G4917" s="134" t="s">
        <v>350</v>
      </c>
      <c r="H4917" s="134" t="s">
        <v>1023</v>
      </c>
      <c r="I4917" s="134" t="s">
        <v>1</v>
      </c>
      <c r="J4917" s="135">
        <v>62640.409999999996</v>
      </c>
      <c r="K4917" s="135">
        <v>5646.87</v>
      </c>
      <c r="L4917" s="135">
        <v>5296.87</v>
      </c>
      <c r="M4917" s="141" t="str">
        <f t="shared" si="153"/>
        <v>201601</v>
      </c>
    </row>
    <row r="4918" spans="1:13" x14ac:dyDescent="0.25">
      <c r="A4918" s="35" t="str">
        <f>VLOOKUP(B4918,ResCat!$A$2:$B$269,2,FALSE)</f>
        <v>HMOPERA</v>
      </c>
      <c r="B4918" s="68" t="str">
        <f>IF(ISNA(VLOOKUP(C4918,COA!$A$2:$B$340,2,FALSE)),"XXX",VLOOKUP(C4918,COA!$A$2:$B$340,2,FALSE))</f>
        <v>P12</v>
      </c>
      <c r="C4918" s="149" t="str">
        <f t="shared" si="154"/>
        <v>0011-1008-0037</v>
      </c>
      <c r="D4918" s="134" t="s">
        <v>458</v>
      </c>
      <c r="E4918" s="134" t="s">
        <v>480</v>
      </c>
      <c r="F4918" s="134" t="s">
        <v>481</v>
      </c>
      <c r="G4918" s="134" t="s">
        <v>359</v>
      </c>
      <c r="H4918" s="134" t="s">
        <v>1023</v>
      </c>
      <c r="I4918" s="134" t="s">
        <v>3</v>
      </c>
      <c r="J4918" s="135">
        <v>3140.1800000000003</v>
      </c>
      <c r="K4918" s="135">
        <v>190.54000000000045</v>
      </c>
      <c r="L4918" s="135">
        <v>150.54000000000045</v>
      </c>
      <c r="M4918" s="141" t="str">
        <f t="shared" si="153"/>
        <v>201601</v>
      </c>
    </row>
    <row r="4919" spans="1:13" x14ac:dyDescent="0.25">
      <c r="A4919" s="35" t="str">
        <f>VLOOKUP(B4919,ResCat!$A$2:$B$269,2,FALSE)</f>
        <v>HMOPERA</v>
      </c>
      <c r="B4919" s="68" t="str">
        <f>IF(ISNA(VLOOKUP(C4919,COA!$A$2:$B$340,2,FALSE)),"XXX",VLOOKUP(C4919,COA!$A$2:$B$340,2,FALSE))</f>
        <v>P12</v>
      </c>
      <c r="C4919" s="149" t="str">
        <f t="shared" si="154"/>
        <v>0011-1008-0037</v>
      </c>
      <c r="D4919" s="134" t="s">
        <v>458</v>
      </c>
      <c r="E4919" s="134" t="s">
        <v>480</v>
      </c>
      <c r="F4919" s="134" t="s">
        <v>481</v>
      </c>
      <c r="G4919" s="134" t="s">
        <v>359</v>
      </c>
      <c r="H4919" s="134" t="s">
        <v>1023</v>
      </c>
      <c r="I4919" s="134" t="s">
        <v>2</v>
      </c>
      <c r="J4919" s="135">
        <v>3383.58</v>
      </c>
      <c r="K4919" s="135">
        <v>1525.36</v>
      </c>
      <c r="L4919" s="135">
        <v>1405.36</v>
      </c>
      <c r="M4919" s="141" t="str">
        <f t="shared" si="153"/>
        <v>201601</v>
      </c>
    </row>
    <row r="4920" spans="1:13" x14ac:dyDescent="0.25">
      <c r="A4920" s="35" t="str">
        <f>VLOOKUP(B4920,ResCat!$A$2:$B$269,2,FALSE)</f>
        <v>HMOPERA</v>
      </c>
      <c r="B4920" s="68" t="str">
        <f>IF(ISNA(VLOOKUP(C4920,COA!$A$2:$B$340,2,FALSE)),"XXX",VLOOKUP(C4920,COA!$A$2:$B$340,2,FALSE))</f>
        <v>P12</v>
      </c>
      <c r="C4920" s="149" t="str">
        <f t="shared" si="154"/>
        <v>0011-1008-0037</v>
      </c>
      <c r="D4920" s="134" t="s">
        <v>458</v>
      </c>
      <c r="E4920" s="134" t="s">
        <v>480</v>
      </c>
      <c r="F4920" s="134" t="s">
        <v>481</v>
      </c>
      <c r="G4920" s="134" t="s">
        <v>359</v>
      </c>
      <c r="H4920" s="134" t="s">
        <v>1023</v>
      </c>
      <c r="I4920" s="134" t="s">
        <v>1</v>
      </c>
      <c r="J4920" s="135">
        <v>67909.73</v>
      </c>
      <c r="K4920" s="135">
        <v>10790.7</v>
      </c>
      <c r="L4920" s="135">
        <v>10686.060000000001</v>
      </c>
      <c r="M4920" s="141" t="str">
        <f t="shared" si="153"/>
        <v>201601</v>
      </c>
    </row>
    <row r="4921" spans="1:13" x14ac:dyDescent="0.25">
      <c r="A4921" s="35" t="str">
        <f>VLOOKUP(B4921,ResCat!$A$2:$B$269,2,FALSE)</f>
        <v>HMOPERA</v>
      </c>
      <c r="B4921" s="68" t="str">
        <f>IF(ISNA(VLOOKUP(C4921,COA!$A$2:$B$340,2,FALSE)),"XXX",VLOOKUP(C4921,COA!$A$2:$B$340,2,FALSE))</f>
        <v>P12</v>
      </c>
      <c r="C4921" s="149" t="str">
        <f t="shared" si="154"/>
        <v>0011-1008-0037</v>
      </c>
      <c r="D4921" s="134" t="s">
        <v>458</v>
      </c>
      <c r="E4921" s="134" t="s">
        <v>480</v>
      </c>
      <c r="F4921" s="134" t="s">
        <v>481</v>
      </c>
      <c r="G4921" s="134" t="s">
        <v>354</v>
      </c>
      <c r="H4921" s="134" t="s">
        <v>1023</v>
      </c>
      <c r="I4921" s="134" t="s">
        <v>3</v>
      </c>
      <c r="J4921" s="135">
        <v>-5410.7600000000011</v>
      </c>
      <c r="K4921" s="135">
        <v>-534.81999999999994</v>
      </c>
      <c r="L4921" s="135">
        <v>-544.81999999999994</v>
      </c>
      <c r="M4921" s="141" t="str">
        <f t="shared" si="153"/>
        <v>201601</v>
      </c>
    </row>
    <row r="4922" spans="1:13" x14ac:dyDescent="0.25">
      <c r="A4922" s="35" t="str">
        <f>VLOOKUP(B4922,ResCat!$A$2:$B$269,2,FALSE)</f>
        <v>HMOPERA</v>
      </c>
      <c r="B4922" s="68" t="str">
        <f>IF(ISNA(VLOOKUP(C4922,COA!$A$2:$B$340,2,FALSE)),"XXX",VLOOKUP(C4922,COA!$A$2:$B$340,2,FALSE))</f>
        <v>P12</v>
      </c>
      <c r="C4922" s="149" t="str">
        <f t="shared" si="154"/>
        <v>0011-1008-0037</v>
      </c>
      <c r="D4922" s="134" t="s">
        <v>458</v>
      </c>
      <c r="E4922" s="134" t="s">
        <v>480</v>
      </c>
      <c r="F4922" s="134" t="s">
        <v>481</v>
      </c>
      <c r="G4922" s="134" t="s">
        <v>354</v>
      </c>
      <c r="H4922" s="134" t="s">
        <v>1023</v>
      </c>
      <c r="I4922" s="134" t="s">
        <v>2</v>
      </c>
      <c r="J4922" s="135">
        <v>-13656</v>
      </c>
      <c r="K4922" s="135">
        <v>2572.7299999999991</v>
      </c>
      <c r="L4922" s="135">
        <v>2482.7299999999996</v>
      </c>
      <c r="M4922" s="141" t="str">
        <f t="shared" si="153"/>
        <v>201601</v>
      </c>
    </row>
    <row r="4923" spans="1:13" x14ac:dyDescent="0.25">
      <c r="A4923" s="35" t="str">
        <f>VLOOKUP(B4923,ResCat!$A$2:$B$269,2,FALSE)</f>
        <v>HMOPERA</v>
      </c>
      <c r="B4923" s="68" t="str">
        <f>IF(ISNA(VLOOKUP(C4923,COA!$A$2:$B$340,2,FALSE)),"XXX",VLOOKUP(C4923,COA!$A$2:$B$340,2,FALSE))</f>
        <v>P12</v>
      </c>
      <c r="C4923" s="149" t="str">
        <f t="shared" si="154"/>
        <v>0011-1008-0037</v>
      </c>
      <c r="D4923" s="134" t="s">
        <v>458</v>
      </c>
      <c r="E4923" s="134" t="s">
        <v>480</v>
      </c>
      <c r="F4923" s="134" t="s">
        <v>481</v>
      </c>
      <c r="G4923" s="134" t="s">
        <v>354</v>
      </c>
      <c r="H4923" s="134" t="s">
        <v>1023</v>
      </c>
      <c r="I4923" s="134" t="s">
        <v>1</v>
      </c>
      <c r="J4923" s="135">
        <v>321</v>
      </c>
      <c r="K4923" s="135">
        <v>89.74</v>
      </c>
      <c r="L4923" s="135">
        <v>89.74</v>
      </c>
      <c r="M4923" s="141" t="str">
        <f t="shared" si="153"/>
        <v>201601</v>
      </c>
    </row>
    <row r="4924" spans="1:13" x14ac:dyDescent="0.25">
      <c r="A4924" s="35" t="str">
        <f>VLOOKUP(B4924,ResCat!$A$2:$B$269,2,FALSE)</f>
        <v>HMOPERA</v>
      </c>
      <c r="B4924" s="68" t="str">
        <f>IF(ISNA(VLOOKUP(C4924,COA!$A$2:$B$340,2,FALSE)),"XXX",VLOOKUP(C4924,COA!$A$2:$B$340,2,FALSE))</f>
        <v>P12</v>
      </c>
      <c r="C4924" s="149" t="str">
        <f t="shared" si="154"/>
        <v>0011-1008-0037</v>
      </c>
      <c r="D4924" s="134" t="s">
        <v>458</v>
      </c>
      <c r="E4924" s="134" t="s">
        <v>480</v>
      </c>
      <c r="F4924" s="134" t="s">
        <v>481</v>
      </c>
      <c r="G4924" s="134" t="s">
        <v>366</v>
      </c>
      <c r="H4924" s="134" t="s">
        <v>1023</v>
      </c>
      <c r="I4924" s="134" t="s">
        <v>3</v>
      </c>
      <c r="J4924" s="135">
        <v>1025.1600000000001</v>
      </c>
      <c r="K4924" s="135">
        <v>1437.4499999999996</v>
      </c>
      <c r="L4924" s="135">
        <v>1412.4499999999996</v>
      </c>
      <c r="M4924" s="141" t="str">
        <f t="shared" si="153"/>
        <v>201601</v>
      </c>
    </row>
    <row r="4925" spans="1:13" x14ac:dyDescent="0.25">
      <c r="A4925" s="35" t="str">
        <f>VLOOKUP(B4925,ResCat!$A$2:$B$269,2,FALSE)</f>
        <v>HMOPERA</v>
      </c>
      <c r="B4925" s="68" t="str">
        <f>IF(ISNA(VLOOKUP(C4925,COA!$A$2:$B$340,2,FALSE)),"XXX",VLOOKUP(C4925,COA!$A$2:$B$340,2,FALSE))</f>
        <v>P12</v>
      </c>
      <c r="C4925" s="149" t="str">
        <f t="shared" si="154"/>
        <v>0011-1008-0037</v>
      </c>
      <c r="D4925" s="134" t="s">
        <v>458</v>
      </c>
      <c r="E4925" s="134" t="s">
        <v>480</v>
      </c>
      <c r="F4925" s="134" t="s">
        <v>481</v>
      </c>
      <c r="G4925" s="134" t="s">
        <v>366</v>
      </c>
      <c r="H4925" s="134" t="s">
        <v>1023</v>
      </c>
      <c r="I4925" s="134" t="s">
        <v>2</v>
      </c>
      <c r="J4925" s="135">
        <v>2135.6600000000003</v>
      </c>
      <c r="K4925" s="135">
        <v>1385.3500000000001</v>
      </c>
      <c r="L4925" s="135">
        <v>1220.3500000000001</v>
      </c>
      <c r="M4925" s="141" t="str">
        <f t="shared" si="153"/>
        <v>201601</v>
      </c>
    </row>
    <row r="4926" spans="1:13" x14ac:dyDescent="0.25">
      <c r="A4926" s="35" t="str">
        <f>VLOOKUP(B4926,ResCat!$A$2:$B$269,2,FALSE)</f>
        <v>HMOPERA</v>
      </c>
      <c r="B4926" s="68" t="str">
        <f>IF(ISNA(VLOOKUP(C4926,COA!$A$2:$B$340,2,FALSE)),"XXX",VLOOKUP(C4926,COA!$A$2:$B$340,2,FALSE))</f>
        <v>P12</v>
      </c>
      <c r="C4926" s="149" t="str">
        <f t="shared" si="154"/>
        <v>0011-1008-0037</v>
      </c>
      <c r="D4926" s="134" t="s">
        <v>458</v>
      </c>
      <c r="E4926" s="134" t="s">
        <v>480</v>
      </c>
      <c r="F4926" s="134" t="s">
        <v>481</v>
      </c>
      <c r="G4926" s="134" t="s">
        <v>366</v>
      </c>
      <c r="H4926" s="134" t="s">
        <v>1023</v>
      </c>
      <c r="I4926" s="134" t="s">
        <v>1</v>
      </c>
      <c r="J4926" s="135">
        <v>601.89</v>
      </c>
      <c r="K4926" s="135">
        <v>93.649999999999991</v>
      </c>
      <c r="L4926" s="135">
        <v>93.649999999999991</v>
      </c>
      <c r="M4926" s="141" t="str">
        <f t="shared" si="153"/>
        <v>201601</v>
      </c>
    </row>
    <row r="4927" spans="1:13" x14ac:dyDescent="0.25">
      <c r="A4927" s="35" t="str">
        <f>VLOOKUP(B4927,ResCat!$A$2:$B$269,2,FALSE)</f>
        <v>HMOPERA</v>
      </c>
      <c r="B4927" s="68" t="str">
        <f>IF(ISNA(VLOOKUP(C4927,COA!$A$2:$B$340,2,FALSE)),"XXX",VLOOKUP(C4927,COA!$A$2:$B$340,2,FALSE))</f>
        <v>P12</v>
      </c>
      <c r="C4927" s="149" t="str">
        <f t="shared" si="154"/>
        <v>0011-1008-0037</v>
      </c>
      <c r="D4927" s="134" t="s">
        <v>458</v>
      </c>
      <c r="E4927" s="134" t="s">
        <v>480</v>
      </c>
      <c r="F4927" s="134" t="s">
        <v>481</v>
      </c>
      <c r="G4927" s="134" t="s">
        <v>337</v>
      </c>
      <c r="H4927" s="134" t="s">
        <v>1023</v>
      </c>
      <c r="I4927" s="134" t="s">
        <v>3</v>
      </c>
      <c r="J4927" s="135">
        <v>765.84</v>
      </c>
      <c r="K4927" s="135">
        <v>618.69000000000005</v>
      </c>
      <c r="L4927" s="135">
        <v>618.69000000000005</v>
      </c>
      <c r="M4927" s="141" t="str">
        <f t="shared" si="153"/>
        <v>201601</v>
      </c>
    </row>
    <row r="4928" spans="1:13" x14ac:dyDescent="0.25">
      <c r="A4928" s="35" t="str">
        <f>VLOOKUP(B4928,ResCat!$A$2:$B$269,2,FALSE)</f>
        <v>HMOPERA</v>
      </c>
      <c r="B4928" s="68" t="str">
        <f>IF(ISNA(VLOOKUP(C4928,COA!$A$2:$B$340,2,FALSE)),"XXX",VLOOKUP(C4928,COA!$A$2:$B$340,2,FALSE))</f>
        <v>P12</v>
      </c>
      <c r="C4928" s="149" t="str">
        <f t="shared" si="154"/>
        <v>0011-1008-0037</v>
      </c>
      <c r="D4928" s="134" t="s">
        <v>458</v>
      </c>
      <c r="E4928" s="134" t="s">
        <v>480</v>
      </c>
      <c r="F4928" s="134" t="s">
        <v>481</v>
      </c>
      <c r="G4928" s="134" t="s">
        <v>337</v>
      </c>
      <c r="H4928" s="134" t="s">
        <v>1023</v>
      </c>
      <c r="I4928" s="134" t="s">
        <v>0</v>
      </c>
      <c r="J4928" s="135">
        <v>246489.43000000034</v>
      </c>
      <c r="K4928" s="135">
        <v>27952.619999999977</v>
      </c>
      <c r="L4928" s="135">
        <v>27952.619999999977</v>
      </c>
      <c r="M4928" s="141" t="str">
        <f t="shared" si="153"/>
        <v>201601</v>
      </c>
    </row>
    <row r="4929" spans="1:13" x14ac:dyDescent="0.25">
      <c r="A4929" s="35" t="str">
        <f>VLOOKUP(B4929,ResCat!$A$2:$B$269,2,FALSE)</f>
        <v>HMOPERA</v>
      </c>
      <c r="B4929" s="68" t="str">
        <f>IF(ISNA(VLOOKUP(C4929,COA!$A$2:$B$340,2,FALSE)),"XXX",VLOOKUP(C4929,COA!$A$2:$B$340,2,FALSE))</f>
        <v>P12</v>
      </c>
      <c r="C4929" s="149" t="str">
        <f t="shared" si="154"/>
        <v>0011-1008-0037</v>
      </c>
      <c r="D4929" s="134" t="s">
        <v>458</v>
      </c>
      <c r="E4929" s="134" t="s">
        <v>480</v>
      </c>
      <c r="F4929" s="134" t="s">
        <v>481</v>
      </c>
      <c r="G4929" s="134" t="s">
        <v>337</v>
      </c>
      <c r="H4929" s="134" t="s">
        <v>1023</v>
      </c>
      <c r="I4929" s="134" t="s">
        <v>2</v>
      </c>
      <c r="J4929" s="135">
        <v>4648.2300000000005</v>
      </c>
      <c r="K4929" s="135">
        <v>1521.2399999999998</v>
      </c>
      <c r="L4929" s="135">
        <v>1846.6300000000003</v>
      </c>
      <c r="M4929" s="141" t="str">
        <f t="shared" si="153"/>
        <v>201601</v>
      </c>
    </row>
    <row r="4930" spans="1:13" x14ac:dyDescent="0.25">
      <c r="A4930" s="35" t="str">
        <f>VLOOKUP(B4930,ResCat!$A$2:$B$269,2,FALSE)</f>
        <v>HMOPERA</v>
      </c>
      <c r="B4930" s="68" t="str">
        <f>IF(ISNA(VLOOKUP(C4930,COA!$A$2:$B$340,2,FALSE)),"XXX",VLOOKUP(C4930,COA!$A$2:$B$340,2,FALSE))</f>
        <v>P12</v>
      </c>
      <c r="C4930" s="149" t="str">
        <f t="shared" si="154"/>
        <v>0011-1008-0037</v>
      </c>
      <c r="D4930" s="134" t="s">
        <v>458</v>
      </c>
      <c r="E4930" s="134" t="s">
        <v>480</v>
      </c>
      <c r="F4930" s="134" t="s">
        <v>481</v>
      </c>
      <c r="G4930" s="134" t="s">
        <v>337</v>
      </c>
      <c r="H4930" s="134" t="s">
        <v>1023</v>
      </c>
      <c r="I4930" s="134" t="s">
        <v>1</v>
      </c>
      <c r="J4930" s="135">
        <v>-991.40999999999633</v>
      </c>
      <c r="K4930" s="135">
        <v>-19614.090000000004</v>
      </c>
      <c r="L4930" s="135">
        <v>-19564.090000000004</v>
      </c>
      <c r="M4930" s="141" t="str">
        <f t="shared" si="153"/>
        <v>201601</v>
      </c>
    </row>
    <row r="4931" spans="1:13" x14ac:dyDescent="0.25">
      <c r="A4931" s="35" t="str">
        <f>VLOOKUP(B4931,ResCat!$A$2:$B$269,2,FALSE)</f>
        <v>HMOPERA</v>
      </c>
      <c r="B4931" s="68" t="str">
        <f>IF(ISNA(VLOOKUP(C4931,COA!$A$2:$B$340,2,FALSE)),"XXX",VLOOKUP(C4931,COA!$A$2:$B$340,2,FALSE))</f>
        <v>P12</v>
      </c>
      <c r="C4931" s="149" t="str">
        <f t="shared" si="154"/>
        <v>0011-1008-0037</v>
      </c>
      <c r="D4931" s="134" t="s">
        <v>458</v>
      </c>
      <c r="E4931" s="134" t="s">
        <v>480</v>
      </c>
      <c r="F4931" s="134" t="s">
        <v>481</v>
      </c>
      <c r="G4931" s="134" t="s">
        <v>352</v>
      </c>
      <c r="H4931" s="134" t="s">
        <v>1023</v>
      </c>
      <c r="I4931" s="134" t="s">
        <v>3</v>
      </c>
      <c r="J4931" s="135">
        <v>-289.93999999999988</v>
      </c>
      <c r="K4931" s="135">
        <v>908.15000000000009</v>
      </c>
      <c r="L4931" s="135">
        <v>908.15000000000009</v>
      </c>
      <c r="M4931" s="141" t="str">
        <f t="shared" si="153"/>
        <v>201602</v>
      </c>
    </row>
    <row r="4932" spans="1:13" x14ac:dyDescent="0.25">
      <c r="A4932" s="35" t="str">
        <f>VLOOKUP(B4932,ResCat!$A$2:$B$269,2,FALSE)</f>
        <v>HMOPERA</v>
      </c>
      <c r="B4932" s="68" t="str">
        <f>IF(ISNA(VLOOKUP(C4932,COA!$A$2:$B$340,2,FALSE)),"XXX",VLOOKUP(C4932,COA!$A$2:$B$340,2,FALSE))</f>
        <v>P12</v>
      </c>
      <c r="C4932" s="149" t="str">
        <f t="shared" si="154"/>
        <v>0011-1008-0037</v>
      </c>
      <c r="D4932" s="134" t="s">
        <v>458</v>
      </c>
      <c r="E4932" s="134" t="s">
        <v>480</v>
      </c>
      <c r="F4932" s="134" t="s">
        <v>481</v>
      </c>
      <c r="G4932" s="134" t="s">
        <v>352</v>
      </c>
      <c r="H4932" s="134" t="s">
        <v>1023</v>
      </c>
      <c r="I4932" s="134" t="s">
        <v>0</v>
      </c>
      <c r="J4932" s="135">
        <v>35427.07</v>
      </c>
      <c r="K4932" s="135">
        <v>8779.9999999999982</v>
      </c>
      <c r="L4932" s="135">
        <v>8779.9999999999982</v>
      </c>
      <c r="M4932" s="141" t="str">
        <f t="shared" ref="M4932:M4995" si="155">IF(G4932&lt;$M$1,$M$1,G4932)</f>
        <v>201602</v>
      </c>
    </row>
    <row r="4933" spans="1:13" x14ac:dyDescent="0.25">
      <c r="A4933" s="35" t="str">
        <f>VLOOKUP(B4933,ResCat!$A$2:$B$269,2,FALSE)</f>
        <v>HMOPERA</v>
      </c>
      <c r="B4933" s="68" t="str">
        <f>IF(ISNA(VLOOKUP(C4933,COA!$A$2:$B$340,2,FALSE)),"XXX",VLOOKUP(C4933,COA!$A$2:$B$340,2,FALSE))</f>
        <v>P12</v>
      </c>
      <c r="C4933" s="149" t="str">
        <f t="shared" ref="C4933:C4996" si="156">D4933&amp;"-"&amp;E4933&amp;"-"&amp;F4933</f>
        <v>0011-1008-0037</v>
      </c>
      <c r="D4933" s="134" t="s">
        <v>458</v>
      </c>
      <c r="E4933" s="134" t="s">
        <v>480</v>
      </c>
      <c r="F4933" s="134" t="s">
        <v>481</v>
      </c>
      <c r="G4933" s="134" t="s">
        <v>352</v>
      </c>
      <c r="H4933" s="134" t="s">
        <v>1023</v>
      </c>
      <c r="I4933" s="134" t="s">
        <v>2</v>
      </c>
      <c r="J4933" s="135">
        <v>6133.83</v>
      </c>
      <c r="K4933" s="135">
        <v>1968.6499999999999</v>
      </c>
      <c r="L4933" s="135">
        <v>2128.3700000000003</v>
      </c>
      <c r="M4933" s="141" t="str">
        <f t="shared" si="155"/>
        <v>201602</v>
      </c>
    </row>
    <row r="4934" spans="1:13" x14ac:dyDescent="0.25">
      <c r="A4934" s="35" t="str">
        <f>VLOOKUP(B4934,ResCat!$A$2:$B$269,2,FALSE)</f>
        <v>HMOPERA</v>
      </c>
      <c r="B4934" s="68" t="str">
        <f>IF(ISNA(VLOOKUP(C4934,COA!$A$2:$B$340,2,FALSE)),"XXX",VLOOKUP(C4934,COA!$A$2:$B$340,2,FALSE))</f>
        <v>P12</v>
      </c>
      <c r="C4934" s="149" t="str">
        <f t="shared" si="156"/>
        <v>0011-1008-0037</v>
      </c>
      <c r="D4934" s="134" t="s">
        <v>458</v>
      </c>
      <c r="E4934" s="134" t="s">
        <v>480</v>
      </c>
      <c r="F4934" s="134" t="s">
        <v>481</v>
      </c>
      <c r="G4934" s="134" t="s">
        <v>352</v>
      </c>
      <c r="H4934" s="134" t="s">
        <v>1023</v>
      </c>
      <c r="I4934" s="134" t="s">
        <v>343</v>
      </c>
      <c r="J4934" s="135">
        <v>58.000000000000007</v>
      </c>
      <c r="K4934" s="135">
        <v>55.190000000000005</v>
      </c>
      <c r="L4934" s="135">
        <v>15.97</v>
      </c>
      <c r="M4934" s="141" t="str">
        <f t="shared" si="155"/>
        <v>201602</v>
      </c>
    </row>
    <row r="4935" spans="1:13" x14ac:dyDescent="0.25">
      <c r="A4935" s="35" t="str">
        <f>VLOOKUP(B4935,ResCat!$A$2:$B$269,2,FALSE)</f>
        <v>HMOPERA</v>
      </c>
      <c r="B4935" s="68" t="str">
        <f>IF(ISNA(VLOOKUP(C4935,COA!$A$2:$B$340,2,FALSE)),"XXX",VLOOKUP(C4935,COA!$A$2:$B$340,2,FALSE))</f>
        <v>P12</v>
      </c>
      <c r="C4935" s="149" t="str">
        <f t="shared" si="156"/>
        <v>0011-1008-0037</v>
      </c>
      <c r="D4935" s="134" t="s">
        <v>458</v>
      </c>
      <c r="E4935" s="134" t="s">
        <v>480</v>
      </c>
      <c r="F4935" s="134" t="s">
        <v>481</v>
      </c>
      <c r="G4935" s="134" t="s">
        <v>352</v>
      </c>
      <c r="H4935" s="134" t="s">
        <v>1023</v>
      </c>
      <c r="I4935" s="134" t="s">
        <v>1</v>
      </c>
      <c r="J4935" s="135">
        <v>-36999.05000000001</v>
      </c>
      <c r="K4935" s="135">
        <v>-5595.8799999999974</v>
      </c>
      <c r="L4935" s="135">
        <v>-5904.0199999999968</v>
      </c>
      <c r="M4935" s="141" t="str">
        <f t="shared" si="155"/>
        <v>201602</v>
      </c>
    </row>
    <row r="4936" spans="1:13" x14ac:dyDescent="0.25">
      <c r="A4936" s="35" t="str">
        <f>VLOOKUP(B4936,ResCat!$A$2:$B$269,2,FALSE)</f>
        <v>HMOPERA</v>
      </c>
      <c r="B4936" s="68" t="str">
        <f>IF(ISNA(VLOOKUP(C4936,COA!$A$2:$B$340,2,FALSE)),"XXX",VLOOKUP(C4936,COA!$A$2:$B$340,2,FALSE))</f>
        <v>P12</v>
      </c>
      <c r="C4936" s="149" t="str">
        <f t="shared" si="156"/>
        <v>0011-1008-0037</v>
      </c>
      <c r="D4936" s="134" t="s">
        <v>458</v>
      </c>
      <c r="E4936" s="134" t="s">
        <v>480</v>
      </c>
      <c r="F4936" s="134" t="s">
        <v>481</v>
      </c>
      <c r="G4936" s="134" t="s">
        <v>347</v>
      </c>
      <c r="H4936" s="134" t="s">
        <v>1023</v>
      </c>
      <c r="I4936" s="134" t="s">
        <v>3</v>
      </c>
      <c r="J4936" s="135">
        <v>2183.5700000000002</v>
      </c>
      <c r="K4936" s="135">
        <v>192.05999999999997</v>
      </c>
      <c r="L4936" s="135">
        <v>192.05999999999997</v>
      </c>
      <c r="M4936" s="141" t="str">
        <f t="shared" si="155"/>
        <v>201603</v>
      </c>
    </row>
    <row r="4937" spans="1:13" x14ac:dyDescent="0.25">
      <c r="A4937" s="35" t="str">
        <f>VLOOKUP(B4937,ResCat!$A$2:$B$269,2,FALSE)</f>
        <v>HMOPERA</v>
      </c>
      <c r="B4937" s="68" t="str">
        <f>IF(ISNA(VLOOKUP(C4937,COA!$A$2:$B$340,2,FALSE)),"XXX",VLOOKUP(C4937,COA!$A$2:$B$340,2,FALSE))</f>
        <v>P12</v>
      </c>
      <c r="C4937" s="149" t="str">
        <f t="shared" si="156"/>
        <v>0011-1008-0037</v>
      </c>
      <c r="D4937" s="134" t="s">
        <v>458</v>
      </c>
      <c r="E4937" s="134" t="s">
        <v>480</v>
      </c>
      <c r="F4937" s="134" t="s">
        <v>481</v>
      </c>
      <c r="G4937" s="134" t="s">
        <v>347</v>
      </c>
      <c r="H4937" s="134" t="s">
        <v>1023</v>
      </c>
      <c r="I4937" s="134" t="s">
        <v>2</v>
      </c>
      <c r="J4937" s="135">
        <v>10021.120000000001</v>
      </c>
      <c r="K4937" s="135">
        <v>4427.8500000000004</v>
      </c>
      <c r="L4937" s="135">
        <v>4367.8500000000004</v>
      </c>
      <c r="M4937" s="141" t="str">
        <f t="shared" si="155"/>
        <v>201603</v>
      </c>
    </row>
    <row r="4938" spans="1:13" x14ac:dyDescent="0.25">
      <c r="A4938" s="35" t="str">
        <f>VLOOKUP(B4938,ResCat!$A$2:$B$269,2,FALSE)</f>
        <v>HMOPERA</v>
      </c>
      <c r="B4938" s="68" t="str">
        <f>IF(ISNA(VLOOKUP(C4938,COA!$A$2:$B$340,2,FALSE)),"XXX",VLOOKUP(C4938,COA!$A$2:$B$340,2,FALSE))</f>
        <v>P12</v>
      </c>
      <c r="C4938" s="149" t="str">
        <f t="shared" si="156"/>
        <v>0011-1008-0037</v>
      </c>
      <c r="D4938" s="134" t="s">
        <v>458</v>
      </c>
      <c r="E4938" s="134" t="s">
        <v>480</v>
      </c>
      <c r="F4938" s="134" t="s">
        <v>481</v>
      </c>
      <c r="G4938" s="134" t="s">
        <v>347</v>
      </c>
      <c r="H4938" s="134" t="s">
        <v>1023</v>
      </c>
      <c r="I4938" s="134" t="s">
        <v>343</v>
      </c>
      <c r="J4938" s="135">
        <v>79.61</v>
      </c>
      <c r="K4938" s="135">
        <v>77.23</v>
      </c>
      <c r="L4938" s="135">
        <v>42.23</v>
      </c>
      <c r="M4938" s="141" t="str">
        <f t="shared" si="155"/>
        <v>201603</v>
      </c>
    </row>
    <row r="4939" spans="1:13" x14ac:dyDescent="0.25">
      <c r="A4939" s="35" t="str">
        <f>VLOOKUP(B4939,ResCat!$A$2:$B$269,2,FALSE)</f>
        <v>HMOPERA</v>
      </c>
      <c r="B4939" s="68" t="str">
        <f>IF(ISNA(VLOOKUP(C4939,COA!$A$2:$B$340,2,FALSE)),"XXX",VLOOKUP(C4939,COA!$A$2:$B$340,2,FALSE))</f>
        <v>P12</v>
      </c>
      <c r="C4939" s="149" t="str">
        <f t="shared" si="156"/>
        <v>0011-1008-0037</v>
      </c>
      <c r="D4939" s="134" t="s">
        <v>458</v>
      </c>
      <c r="E4939" s="134" t="s">
        <v>480</v>
      </c>
      <c r="F4939" s="134" t="s">
        <v>481</v>
      </c>
      <c r="G4939" s="134" t="s">
        <v>347</v>
      </c>
      <c r="H4939" s="134" t="s">
        <v>1023</v>
      </c>
      <c r="I4939" s="134" t="s">
        <v>1</v>
      </c>
      <c r="J4939" s="135">
        <v>13066.080000000002</v>
      </c>
      <c r="K4939" s="135">
        <v>-47621.30999999999</v>
      </c>
      <c r="L4939" s="135">
        <v>-50671.30999999999</v>
      </c>
      <c r="M4939" s="141" t="str">
        <f t="shared" si="155"/>
        <v>201603</v>
      </c>
    </row>
    <row r="4940" spans="1:13" x14ac:dyDescent="0.25">
      <c r="A4940" s="35" t="str">
        <f>VLOOKUP(B4940,ResCat!$A$2:$B$269,2,FALSE)</f>
        <v>HMOPERA</v>
      </c>
      <c r="B4940" s="68" t="str">
        <f>IF(ISNA(VLOOKUP(C4940,COA!$A$2:$B$340,2,FALSE)),"XXX",VLOOKUP(C4940,COA!$A$2:$B$340,2,FALSE))</f>
        <v>P12</v>
      </c>
      <c r="C4940" s="149" t="str">
        <f t="shared" si="156"/>
        <v>0011-1008-0037</v>
      </c>
      <c r="D4940" s="134" t="s">
        <v>458</v>
      </c>
      <c r="E4940" s="134" t="s">
        <v>480</v>
      </c>
      <c r="F4940" s="134" t="s">
        <v>481</v>
      </c>
      <c r="G4940" s="134" t="s">
        <v>361</v>
      </c>
      <c r="H4940" s="134" t="s">
        <v>1023</v>
      </c>
      <c r="I4940" s="134" t="s">
        <v>3</v>
      </c>
      <c r="J4940" s="135">
        <v>-528.76000000000045</v>
      </c>
      <c r="K4940" s="135">
        <v>-436.23000000000008</v>
      </c>
      <c r="L4940" s="135">
        <v>-436.23000000000008</v>
      </c>
      <c r="M4940" s="141" t="str">
        <f t="shared" si="155"/>
        <v>201604</v>
      </c>
    </row>
    <row r="4941" spans="1:13" x14ac:dyDescent="0.25">
      <c r="A4941" s="35" t="str">
        <f>VLOOKUP(B4941,ResCat!$A$2:$B$269,2,FALSE)</f>
        <v>HMOPERA</v>
      </c>
      <c r="B4941" s="68" t="str">
        <f>IF(ISNA(VLOOKUP(C4941,COA!$A$2:$B$340,2,FALSE)),"XXX",VLOOKUP(C4941,COA!$A$2:$B$340,2,FALSE))</f>
        <v>P12</v>
      </c>
      <c r="C4941" s="149" t="str">
        <f t="shared" si="156"/>
        <v>0011-1008-0037</v>
      </c>
      <c r="D4941" s="134" t="s">
        <v>458</v>
      </c>
      <c r="E4941" s="134" t="s">
        <v>480</v>
      </c>
      <c r="F4941" s="134" t="s">
        <v>481</v>
      </c>
      <c r="G4941" s="134" t="s">
        <v>361</v>
      </c>
      <c r="H4941" s="134" t="s">
        <v>1023</v>
      </c>
      <c r="I4941" s="134" t="s">
        <v>368</v>
      </c>
      <c r="J4941" s="135">
        <v>1482</v>
      </c>
      <c r="K4941" s="135">
        <v>680</v>
      </c>
      <c r="L4941" s="135">
        <v>680</v>
      </c>
      <c r="M4941" s="141" t="str">
        <f t="shared" si="155"/>
        <v>201604</v>
      </c>
    </row>
    <row r="4942" spans="1:13" x14ac:dyDescent="0.25">
      <c r="A4942" s="35" t="str">
        <f>VLOOKUP(B4942,ResCat!$A$2:$B$269,2,FALSE)</f>
        <v>HMOPERA</v>
      </c>
      <c r="B4942" s="68" t="str">
        <f>IF(ISNA(VLOOKUP(C4942,COA!$A$2:$B$340,2,FALSE)),"XXX",VLOOKUP(C4942,COA!$A$2:$B$340,2,FALSE))</f>
        <v>P12</v>
      </c>
      <c r="C4942" s="149" t="str">
        <f t="shared" si="156"/>
        <v>0011-1008-0037</v>
      </c>
      <c r="D4942" s="134" t="s">
        <v>458</v>
      </c>
      <c r="E4942" s="134" t="s">
        <v>480</v>
      </c>
      <c r="F4942" s="134" t="s">
        <v>481</v>
      </c>
      <c r="G4942" s="134" t="s">
        <v>361</v>
      </c>
      <c r="H4942" s="134" t="s">
        <v>1023</v>
      </c>
      <c r="I4942" s="134" t="s">
        <v>2</v>
      </c>
      <c r="J4942" s="135">
        <v>8876.4600000000009</v>
      </c>
      <c r="K4942" s="135">
        <v>6368.2900000000027</v>
      </c>
      <c r="L4942" s="135">
        <v>6338.2900000000027</v>
      </c>
      <c r="M4942" s="141" t="str">
        <f t="shared" si="155"/>
        <v>201604</v>
      </c>
    </row>
    <row r="4943" spans="1:13" x14ac:dyDescent="0.25">
      <c r="A4943" s="35" t="str">
        <f>VLOOKUP(B4943,ResCat!$A$2:$B$269,2,FALSE)</f>
        <v>HMOPERA</v>
      </c>
      <c r="B4943" s="68" t="str">
        <f>IF(ISNA(VLOOKUP(C4943,COA!$A$2:$B$340,2,FALSE)),"XXX",VLOOKUP(C4943,COA!$A$2:$B$340,2,FALSE))</f>
        <v>P12</v>
      </c>
      <c r="C4943" s="149" t="str">
        <f t="shared" si="156"/>
        <v>0011-1008-0037</v>
      </c>
      <c r="D4943" s="134" t="s">
        <v>458</v>
      </c>
      <c r="E4943" s="134" t="s">
        <v>480</v>
      </c>
      <c r="F4943" s="134" t="s">
        <v>481</v>
      </c>
      <c r="G4943" s="134" t="s">
        <v>361</v>
      </c>
      <c r="H4943" s="134" t="s">
        <v>1023</v>
      </c>
      <c r="I4943" s="134" t="s">
        <v>343</v>
      </c>
      <c r="J4943" s="135">
        <v>212.09000000000003</v>
      </c>
      <c r="K4943" s="135">
        <v>123.15</v>
      </c>
      <c r="L4943" s="135">
        <v>63.469999999999992</v>
      </c>
      <c r="M4943" s="141" t="str">
        <f t="shared" si="155"/>
        <v>201604</v>
      </c>
    </row>
    <row r="4944" spans="1:13" x14ac:dyDescent="0.25">
      <c r="A4944" s="35" t="str">
        <f>VLOOKUP(B4944,ResCat!$A$2:$B$269,2,FALSE)</f>
        <v>HMOPERA</v>
      </c>
      <c r="B4944" s="68" t="str">
        <f>IF(ISNA(VLOOKUP(C4944,COA!$A$2:$B$340,2,FALSE)),"XXX",VLOOKUP(C4944,COA!$A$2:$B$340,2,FALSE))</f>
        <v>P12</v>
      </c>
      <c r="C4944" s="149" t="str">
        <f t="shared" si="156"/>
        <v>0011-1008-0037</v>
      </c>
      <c r="D4944" s="134" t="s">
        <v>458</v>
      </c>
      <c r="E4944" s="134" t="s">
        <v>480</v>
      </c>
      <c r="F4944" s="134" t="s">
        <v>481</v>
      </c>
      <c r="G4944" s="134" t="s">
        <v>361</v>
      </c>
      <c r="H4944" s="134" t="s">
        <v>1023</v>
      </c>
      <c r="I4944" s="134" t="s">
        <v>1</v>
      </c>
      <c r="J4944" s="135">
        <v>-18326.080000000002</v>
      </c>
      <c r="K4944" s="135">
        <v>-5614.1100000000006</v>
      </c>
      <c r="L4944" s="135">
        <v>-5614.1100000000006</v>
      </c>
      <c r="M4944" s="141" t="str">
        <f t="shared" si="155"/>
        <v>201604</v>
      </c>
    </row>
    <row r="4945" spans="1:13" x14ac:dyDescent="0.25">
      <c r="A4945" s="35" t="str">
        <f>VLOOKUP(B4945,ResCat!$A$2:$B$269,2,FALSE)</f>
        <v>HMOPERA</v>
      </c>
      <c r="B4945" s="68" t="str">
        <f>IF(ISNA(VLOOKUP(C4945,COA!$A$2:$B$340,2,FALSE)),"XXX",VLOOKUP(C4945,COA!$A$2:$B$340,2,FALSE))</f>
        <v>P12</v>
      </c>
      <c r="C4945" s="149" t="str">
        <f t="shared" si="156"/>
        <v>0011-1008-0037</v>
      </c>
      <c r="D4945" s="134" t="s">
        <v>458</v>
      </c>
      <c r="E4945" s="134" t="s">
        <v>480</v>
      </c>
      <c r="F4945" s="134" t="s">
        <v>481</v>
      </c>
      <c r="G4945" s="134" t="s">
        <v>312</v>
      </c>
      <c r="H4945" s="134" t="s">
        <v>1023</v>
      </c>
      <c r="I4945" s="134" t="s">
        <v>3</v>
      </c>
      <c r="J4945" s="135">
        <v>-3284.7999999999984</v>
      </c>
      <c r="K4945" s="135">
        <v>-6692.5200000000023</v>
      </c>
      <c r="L4945" s="135">
        <v>-6692.5200000000023</v>
      </c>
      <c r="M4945" s="141" t="str">
        <f t="shared" si="155"/>
        <v>201605</v>
      </c>
    </row>
    <row r="4946" spans="1:13" x14ac:dyDescent="0.25">
      <c r="A4946" s="35" t="str">
        <f>VLOOKUP(B4946,ResCat!$A$2:$B$269,2,FALSE)</f>
        <v>HMOPERA</v>
      </c>
      <c r="B4946" s="68" t="str">
        <f>IF(ISNA(VLOOKUP(C4946,COA!$A$2:$B$340,2,FALSE)),"XXX",VLOOKUP(C4946,COA!$A$2:$B$340,2,FALSE))</f>
        <v>P12</v>
      </c>
      <c r="C4946" s="149" t="str">
        <f t="shared" si="156"/>
        <v>0011-1008-0037</v>
      </c>
      <c r="D4946" s="134" t="s">
        <v>458</v>
      </c>
      <c r="E4946" s="134" t="s">
        <v>480</v>
      </c>
      <c r="F4946" s="134" t="s">
        <v>481</v>
      </c>
      <c r="G4946" s="134" t="s">
        <v>312</v>
      </c>
      <c r="H4946" s="134" t="s">
        <v>1023</v>
      </c>
      <c r="I4946" s="134" t="s">
        <v>368</v>
      </c>
      <c r="J4946" s="135">
        <v>248</v>
      </c>
      <c r="K4946" s="135">
        <v>184</v>
      </c>
      <c r="L4946" s="135">
        <v>184</v>
      </c>
      <c r="M4946" s="141" t="str">
        <f t="shared" si="155"/>
        <v>201605</v>
      </c>
    </row>
    <row r="4947" spans="1:13" x14ac:dyDescent="0.25">
      <c r="A4947" s="35" t="str">
        <f>VLOOKUP(B4947,ResCat!$A$2:$B$269,2,FALSE)</f>
        <v>HMOPERA</v>
      </c>
      <c r="B4947" s="68" t="str">
        <f>IF(ISNA(VLOOKUP(C4947,COA!$A$2:$B$340,2,FALSE)),"XXX",VLOOKUP(C4947,COA!$A$2:$B$340,2,FALSE))</f>
        <v>P12</v>
      </c>
      <c r="C4947" s="149" t="str">
        <f t="shared" si="156"/>
        <v>0011-1008-0037</v>
      </c>
      <c r="D4947" s="134" t="s">
        <v>458</v>
      </c>
      <c r="E4947" s="134" t="s">
        <v>480</v>
      </c>
      <c r="F4947" s="134" t="s">
        <v>481</v>
      </c>
      <c r="G4947" s="134" t="s">
        <v>312</v>
      </c>
      <c r="H4947" s="134" t="s">
        <v>1023</v>
      </c>
      <c r="I4947" s="134" t="s">
        <v>0</v>
      </c>
      <c r="J4947" s="135">
        <v>-9.3223206931725144E-11</v>
      </c>
      <c r="K4947" s="135">
        <v>-226.91999999994914</v>
      </c>
      <c r="L4947" s="135">
        <v>-226.91999999994914</v>
      </c>
      <c r="M4947" s="141" t="str">
        <f t="shared" si="155"/>
        <v>201605</v>
      </c>
    </row>
    <row r="4948" spans="1:13" x14ac:dyDescent="0.25">
      <c r="A4948" s="35" t="str">
        <f>VLOOKUP(B4948,ResCat!$A$2:$B$269,2,FALSE)</f>
        <v>HMOPERA</v>
      </c>
      <c r="B4948" s="68" t="str">
        <f>IF(ISNA(VLOOKUP(C4948,COA!$A$2:$B$340,2,FALSE)),"XXX",VLOOKUP(C4948,COA!$A$2:$B$340,2,FALSE))</f>
        <v>P12</v>
      </c>
      <c r="C4948" s="149" t="str">
        <f t="shared" si="156"/>
        <v>0011-1008-0037</v>
      </c>
      <c r="D4948" s="134" t="s">
        <v>458</v>
      </c>
      <c r="E4948" s="134" t="s">
        <v>480</v>
      </c>
      <c r="F4948" s="134" t="s">
        <v>481</v>
      </c>
      <c r="G4948" s="134" t="s">
        <v>312</v>
      </c>
      <c r="H4948" s="134" t="s">
        <v>1023</v>
      </c>
      <c r="I4948" s="134" t="s">
        <v>2</v>
      </c>
      <c r="J4948" s="135">
        <v>2160.8500000000004</v>
      </c>
      <c r="K4948" s="135">
        <v>652.32999999999993</v>
      </c>
      <c r="L4948" s="135">
        <v>622.3299999999997</v>
      </c>
      <c r="M4948" s="141" t="str">
        <f t="shared" si="155"/>
        <v>201605</v>
      </c>
    </row>
    <row r="4949" spans="1:13" x14ac:dyDescent="0.25">
      <c r="A4949" s="35" t="str">
        <f>VLOOKUP(B4949,ResCat!$A$2:$B$269,2,FALSE)</f>
        <v>HMOPERA</v>
      </c>
      <c r="B4949" s="68" t="str">
        <f>IF(ISNA(VLOOKUP(C4949,COA!$A$2:$B$340,2,FALSE)),"XXX",VLOOKUP(C4949,COA!$A$2:$B$340,2,FALSE))</f>
        <v>P12</v>
      </c>
      <c r="C4949" s="149" t="str">
        <f t="shared" si="156"/>
        <v>0011-1008-0037</v>
      </c>
      <c r="D4949" s="134" t="s">
        <v>458</v>
      </c>
      <c r="E4949" s="134" t="s">
        <v>480</v>
      </c>
      <c r="F4949" s="134" t="s">
        <v>481</v>
      </c>
      <c r="G4949" s="134" t="s">
        <v>312</v>
      </c>
      <c r="H4949" s="134" t="s">
        <v>1023</v>
      </c>
      <c r="I4949" s="134" t="s">
        <v>343</v>
      </c>
      <c r="J4949" s="135">
        <v>148.65</v>
      </c>
      <c r="K4949" s="135">
        <v>69.2</v>
      </c>
      <c r="L4949" s="135">
        <v>44.2</v>
      </c>
      <c r="M4949" s="141" t="str">
        <f t="shared" si="155"/>
        <v>201605</v>
      </c>
    </row>
    <row r="4950" spans="1:13" x14ac:dyDescent="0.25">
      <c r="A4950" s="35" t="str">
        <f>VLOOKUP(B4950,ResCat!$A$2:$B$269,2,FALSE)</f>
        <v>HMOPERA</v>
      </c>
      <c r="B4950" s="68" t="str">
        <f>IF(ISNA(VLOOKUP(C4950,COA!$A$2:$B$340,2,FALSE)),"XXX",VLOOKUP(C4950,COA!$A$2:$B$340,2,FALSE))</f>
        <v>P12</v>
      </c>
      <c r="C4950" s="149" t="str">
        <f t="shared" si="156"/>
        <v>0011-1008-0037</v>
      </c>
      <c r="D4950" s="134" t="s">
        <v>458</v>
      </c>
      <c r="E4950" s="134" t="s">
        <v>480</v>
      </c>
      <c r="F4950" s="134" t="s">
        <v>481</v>
      </c>
      <c r="G4950" s="134" t="s">
        <v>312</v>
      </c>
      <c r="H4950" s="134" t="s">
        <v>1023</v>
      </c>
      <c r="I4950" s="134" t="s">
        <v>1</v>
      </c>
      <c r="J4950" s="135">
        <v>60045.25</v>
      </c>
      <c r="K4950" s="135">
        <v>20329.170000000002</v>
      </c>
      <c r="L4950" s="135">
        <v>16337.559999999998</v>
      </c>
      <c r="M4950" s="141" t="str">
        <f t="shared" si="155"/>
        <v>201605</v>
      </c>
    </row>
    <row r="4951" spans="1:13" x14ac:dyDescent="0.25">
      <c r="A4951" s="35" t="str">
        <f>VLOOKUP(B4951,ResCat!$A$2:$B$269,2,FALSE)</f>
        <v>HMOPERA</v>
      </c>
      <c r="B4951" s="68" t="str">
        <f>IF(ISNA(VLOOKUP(C4951,COA!$A$2:$B$340,2,FALSE)),"XXX",VLOOKUP(C4951,COA!$A$2:$B$340,2,FALSE))</f>
        <v>P12</v>
      </c>
      <c r="C4951" s="149" t="str">
        <f t="shared" si="156"/>
        <v>0011-1008-0037</v>
      </c>
      <c r="D4951" s="134" t="s">
        <v>458</v>
      </c>
      <c r="E4951" s="134" t="s">
        <v>480</v>
      </c>
      <c r="F4951" s="134" t="s">
        <v>481</v>
      </c>
      <c r="G4951" s="134" t="s">
        <v>357</v>
      </c>
      <c r="H4951" s="134" t="s">
        <v>1023</v>
      </c>
      <c r="I4951" s="134" t="s">
        <v>3</v>
      </c>
      <c r="J4951" s="135">
        <v>15584.509999999998</v>
      </c>
      <c r="K4951" s="135">
        <v>-616.80000000000007</v>
      </c>
      <c r="L4951" s="135">
        <v>-678.13999999999987</v>
      </c>
      <c r="M4951" s="141" t="str">
        <f t="shared" si="155"/>
        <v>201606</v>
      </c>
    </row>
    <row r="4952" spans="1:13" x14ac:dyDescent="0.25">
      <c r="A4952" s="35" t="str">
        <f>VLOOKUP(B4952,ResCat!$A$2:$B$269,2,FALSE)</f>
        <v>HMOPERA</v>
      </c>
      <c r="B4952" s="68" t="str">
        <f>IF(ISNA(VLOOKUP(C4952,COA!$A$2:$B$340,2,FALSE)),"XXX",VLOOKUP(C4952,COA!$A$2:$B$340,2,FALSE))</f>
        <v>P12</v>
      </c>
      <c r="C4952" s="149" t="str">
        <f t="shared" si="156"/>
        <v>0011-1008-0037</v>
      </c>
      <c r="D4952" s="134" t="s">
        <v>458</v>
      </c>
      <c r="E4952" s="134" t="s">
        <v>480</v>
      </c>
      <c r="F4952" s="134" t="s">
        <v>481</v>
      </c>
      <c r="G4952" s="134" t="s">
        <v>357</v>
      </c>
      <c r="H4952" s="134" t="s">
        <v>1023</v>
      </c>
      <c r="I4952" s="134" t="s">
        <v>368</v>
      </c>
      <c r="J4952" s="135">
        <v>22.14</v>
      </c>
      <c r="K4952" s="135">
        <v>22.14</v>
      </c>
      <c r="L4952" s="135">
        <v>22.14</v>
      </c>
      <c r="M4952" s="141" t="str">
        <f t="shared" si="155"/>
        <v>201606</v>
      </c>
    </row>
    <row r="4953" spans="1:13" x14ac:dyDescent="0.25">
      <c r="A4953" s="35" t="str">
        <f>VLOOKUP(B4953,ResCat!$A$2:$B$269,2,FALSE)</f>
        <v>HMOPERA</v>
      </c>
      <c r="B4953" s="68" t="str">
        <f>IF(ISNA(VLOOKUP(C4953,COA!$A$2:$B$340,2,FALSE)),"XXX",VLOOKUP(C4953,COA!$A$2:$B$340,2,FALSE))</f>
        <v>P12</v>
      </c>
      <c r="C4953" s="149" t="str">
        <f t="shared" si="156"/>
        <v>0011-1008-0037</v>
      </c>
      <c r="D4953" s="134" t="s">
        <v>458</v>
      </c>
      <c r="E4953" s="134" t="s">
        <v>480</v>
      </c>
      <c r="F4953" s="134" t="s">
        <v>481</v>
      </c>
      <c r="G4953" s="134" t="s">
        <v>357</v>
      </c>
      <c r="H4953" s="134" t="s">
        <v>1023</v>
      </c>
      <c r="I4953" s="134" t="s">
        <v>0</v>
      </c>
      <c r="J4953" s="135">
        <v>0</v>
      </c>
      <c r="K4953" s="135">
        <v>0</v>
      </c>
      <c r="L4953" s="135">
        <v>0</v>
      </c>
      <c r="M4953" s="141" t="str">
        <f t="shared" si="155"/>
        <v>201606</v>
      </c>
    </row>
    <row r="4954" spans="1:13" x14ac:dyDescent="0.25">
      <c r="A4954" s="35" t="str">
        <f>VLOOKUP(B4954,ResCat!$A$2:$B$269,2,FALSE)</f>
        <v>HMOPERA</v>
      </c>
      <c r="B4954" s="68" t="str">
        <f>IF(ISNA(VLOOKUP(C4954,COA!$A$2:$B$340,2,FALSE)),"XXX",VLOOKUP(C4954,COA!$A$2:$B$340,2,FALSE))</f>
        <v>P12</v>
      </c>
      <c r="C4954" s="149" t="str">
        <f t="shared" si="156"/>
        <v>0011-1008-0037</v>
      </c>
      <c r="D4954" s="134" t="s">
        <v>458</v>
      </c>
      <c r="E4954" s="134" t="s">
        <v>480</v>
      </c>
      <c r="F4954" s="134" t="s">
        <v>481</v>
      </c>
      <c r="G4954" s="134" t="s">
        <v>357</v>
      </c>
      <c r="H4954" s="134" t="s">
        <v>1023</v>
      </c>
      <c r="I4954" s="134" t="s">
        <v>2</v>
      </c>
      <c r="J4954" s="135">
        <v>3070.0899999999997</v>
      </c>
      <c r="K4954" s="135">
        <v>744.82999999999959</v>
      </c>
      <c r="L4954" s="135">
        <v>684.82999999999981</v>
      </c>
      <c r="M4954" s="141" t="str">
        <f t="shared" si="155"/>
        <v>201606</v>
      </c>
    </row>
    <row r="4955" spans="1:13" x14ac:dyDescent="0.25">
      <c r="A4955" s="35" t="str">
        <f>VLOOKUP(B4955,ResCat!$A$2:$B$269,2,FALSE)</f>
        <v>HMOPERA</v>
      </c>
      <c r="B4955" s="68" t="str">
        <f>IF(ISNA(VLOOKUP(C4955,COA!$A$2:$B$340,2,FALSE)),"XXX",VLOOKUP(C4955,COA!$A$2:$B$340,2,FALSE))</f>
        <v>P12</v>
      </c>
      <c r="C4955" s="149" t="str">
        <f t="shared" si="156"/>
        <v>0011-1008-0037</v>
      </c>
      <c r="D4955" s="134" t="s">
        <v>458</v>
      </c>
      <c r="E4955" s="134" t="s">
        <v>480</v>
      </c>
      <c r="F4955" s="134" t="s">
        <v>481</v>
      </c>
      <c r="G4955" s="134" t="s">
        <v>357</v>
      </c>
      <c r="H4955" s="134" t="s">
        <v>1023</v>
      </c>
      <c r="I4955" s="134" t="s">
        <v>343</v>
      </c>
      <c r="J4955" s="135">
        <v>176.57000000000002</v>
      </c>
      <c r="K4955" s="135">
        <v>123.8</v>
      </c>
      <c r="L4955" s="135">
        <v>88.8</v>
      </c>
      <c r="M4955" s="141" t="str">
        <f t="shared" si="155"/>
        <v>201606</v>
      </c>
    </row>
    <row r="4956" spans="1:13" x14ac:dyDescent="0.25">
      <c r="A4956" s="35" t="str">
        <f>VLOOKUP(B4956,ResCat!$A$2:$B$269,2,FALSE)</f>
        <v>HMOPERA</v>
      </c>
      <c r="B4956" s="68" t="str">
        <f>IF(ISNA(VLOOKUP(C4956,COA!$A$2:$B$340,2,FALSE)),"XXX",VLOOKUP(C4956,COA!$A$2:$B$340,2,FALSE))</f>
        <v>P12</v>
      </c>
      <c r="C4956" s="149" t="str">
        <f t="shared" si="156"/>
        <v>0011-1008-0037</v>
      </c>
      <c r="D4956" s="134" t="s">
        <v>458</v>
      </c>
      <c r="E4956" s="134" t="s">
        <v>480</v>
      </c>
      <c r="F4956" s="134" t="s">
        <v>481</v>
      </c>
      <c r="G4956" s="134" t="s">
        <v>357</v>
      </c>
      <c r="H4956" s="134" t="s">
        <v>1023</v>
      </c>
      <c r="I4956" s="134" t="s">
        <v>1</v>
      </c>
      <c r="J4956" s="135">
        <v>41886.979999999996</v>
      </c>
      <c r="K4956" s="135">
        <v>25513.9</v>
      </c>
      <c r="L4956" s="135">
        <v>25453.9</v>
      </c>
      <c r="M4956" s="141" t="str">
        <f t="shared" si="155"/>
        <v>201606</v>
      </c>
    </row>
    <row r="4957" spans="1:13" x14ac:dyDescent="0.25">
      <c r="A4957" s="35" t="str">
        <f>VLOOKUP(B4957,ResCat!$A$2:$B$269,2,FALSE)</f>
        <v>HMOPERA</v>
      </c>
      <c r="B4957" s="68" t="str">
        <f>IF(ISNA(VLOOKUP(C4957,COA!$A$2:$B$340,2,FALSE)),"XXX",VLOOKUP(C4957,COA!$A$2:$B$340,2,FALSE))</f>
        <v>P12</v>
      </c>
      <c r="C4957" s="149" t="str">
        <f t="shared" si="156"/>
        <v>0011-1008-0037</v>
      </c>
      <c r="D4957" s="134" t="s">
        <v>458</v>
      </c>
      <c r="E4957" s="134" t="s">
        <v>480</v>
      </c>
      <c r="F4957" s="134" t="s">
        <v>481</v>
      </c>
      <c r="G4957" s="134" t="s">
        <v>314</v>
      </c>
      <c r="H4957" s="134" t="s">
        <v>1023</v>
      </c>
      <c r="I4957" s="134" t="s">
        <v>3</v>
      </c>
      <c r="J4957" s="135">
        <v>1053.2900000000002</v>
      </c>
      <c r="K4957" s="135">
        <v>333.35999999999979</v>
      </c>
      <c r="L4957" s="135">
        <v>333.35999999999979</v>
      </c>
      <c r="M4957" s="141" t="str">
        <f t="shared" si="155"/>
        <v>201607</v>
      </c>
    </row>
    <row r="4958" spans="1:13" x14ac:dyDescent="0.25">
      <c r="A4958" s="35" t="str">
        <f>VLOOKUP(B4958,ResCat!$A$2:$B$269,2,FALSE)</f>
        <v>HMOPERA</v>
      </c>
      <c r="B4958" s="68" t="str">
        <f>IF(ISNA(VLOOKUP(C4958,COA!$A$2:$B$340,2,FALSE)),"XXX",VLOOKUP(C4958,COA!$A$2:$B$340,2,FALSE))</f>
        <v>P12</v>
      </c>
      <c r="C4958" s="149" t="str">
        <f t="shared" si="156"/>
        <v>0011-1008-0037</v>
      </c>
      <c r="D4958" s="134" t="s">
        <v>458</v>
      </c>
      <c r="E4958" s="134" t="s">
        <v>480</v>
      </c>
      <c r="F4958" s="134" t="s">
        <v>481</v>
      </c>
      <c r="G4958" s="134" t="s">
        <v>314</v>
      </c>
      <c r="H4958" s="134" t="s">
        <v>1023</v>
      </c>
      <c r="I4958" s="134" t="s">
        <v>368</v>
      </c>
      <c r="J4958" s="135">
        <v>24</v>
      </c>
      <c r="K4958" s="135">
        <v>24</v>
      </c>
      <c r="L4958" s="135">
        <v>24</v>
      </c>
      <c r="M4958" s="141" t="str">
        <f t="shared" si="155"/>
        <v>201607</v>
      </c>
    </row>
    <row r="4959" spans="1:13" x14ac:dyDescent="0.25">
      <c r="A4959" s="35" t="str">
        <f>VLOOKUP(B4959,ResCat!$A$2:$B$269,2,FALSE)</f>
        <v>HMOPERA</v>
      </c>
      <c r="B4959" s="68" t="str">
        <f>IF(ISNA(VLOOKUP(C4959,COA!$A$2:$B$340,2,FALSE)),"XXX",VLOOKUP(C4959,COA!$A$2:$B$340,2,FALSE))</f>
        <v>P12</v>
      </c>
      <c r="C4959" s="149" t="str">
        <f t="shared" si="156"/>
        <v>0011-1008-0037</v>
      </c>
      <c r="D4959" s="134" t="s">
        <v>458</v>
      </c>
      <c r="E4959" s="134" t="s">
        <v>480</v>
      </c>
      <c r="F4959" s="134" t="s">
        <v>481</v>
      </c>
      <c r="G4959" s="134" t="s">
        <v>314</v>
      </c>
      <c r="H4959" s="134" t="s">
        <v>1023</v>
      </c>
      <c r="I4959" s="134" t="s">
        <v>0</v>
      </c>
      <c r="J4959" s="135">
        <v>4443</v>
      </c>
      <c r="K4959" s="135">
        <v>-21946.329999999998</v>
      </c>
      <c r="L4959" s="135">
        <v>-21946.329999999998</v>
      </c>
      <c r="M4959" s="141" t="str">
        <f t="shared" si="155"/>
        <v>201607</v>
      </c>
    </row>
    <row r="4960" spans="1:13" x14ac:dyDescent="0.25">
      <c r="A4960" s="35" t="str">
        <f>VLOOKUP(B4960,ResCat!$A$2:$B$269,2,FALSE)</f>
        <v>HMOPERA</v>
      </c>
      <c r="B4960" s="68" t="str">
        <f>IF(ISNA(VLOOKUP(C4960,COA!$A$2:$B$340,2,FALSE)),"XXX",VLOOKUP(C4960,COA!$A$2:$B$340,2,FALSE))</f>
        <v>P12</v>
      </c>
      <c r="C4960" s="149" t="str">
        <f t="shared" si="156"/>
        <v>0011-1008-0037</v>
      </c>
      <c r="D4960" s="134" t="s">
        <v>458</v>
      </c>
      <c r="E4960" s="134" t="s">
        <v>480</v>
      </c>
      <c r="F4960" s="134" t="s">
        <v>481</v>
      </c>
      <c r="G4960" s="134" t="s">
        <v>314</v>
      </c>
      <c r="H4960" s="134" t="s">
        <v>1023</v>
      </c>
      <c r="I4960" s="134" t="s">
        <v>2</v>
      </c>
      <c r="J4960" s="135">
        <v>14945.359999999999</v>
      </c>
      <c r="K4960" s="135">
        <v>841.1700000000003</v>
      </c>
      <c r="L4960" s="135">
        <v>751.1700000000003</v>
      </c>
      <c r="M4960" s="141" t="str">
        <f t="shared" si="155"/>
        <v>201607</v>
      </c>
    </row>
    <row r="4961" spans="1:13" x14ac:dyDescent="0.25">
      <c r="A4961" s="35" t="str">
        <f>VLOOKUP(B4961,ResCat!$A$2:$B$269,2,FALSE)</f>
        <v>HMOPERA</v>
      </c>
      <c r="B4961" s="68" t="str">
        <f>IF(ISNA(VLOOKUP(C4961,COA!$A$2:$B$340,2,FALSE)),"XXX",VLOOKUP(C4961,COA!$A$2:$B$340,2,FALSE))</f>
        <v>P12</v>
      </c>
      <c r="C4961" s="149" t="str">
        <f t="shared" si="156"/>
        <v>0011-1008-0037</v>
      </c>
      <c r="D4961" s="134" t="s">
        <v>458</v>
      </c>
      <c r="E4961" s="134" t="s">
        <v>480</v>
      </c>
      <c r="F4961" s="134" t="s">
        <v>481</v>
      </c>
      <c r="G4961" s="134" t="s">
        <v>314</v>
      </c>
      <c r="H4961" s="134" t="s">
        <v>1023</v>
      </c>
      <c r="I4961" s="134" t="s">
        <v>343</v>
      </c>
      <c r="J4961" s="135">
        <v>209.07</v>
      </c>
      <c r="K4961" s="135">
        <v>88.28</v>
      </c>
      <c r="L4961" s="135">
        <v>53.9</v>
      </c>
      <c r="M4961" s="141" t="str">
        <f t="shared" si="155"/>
        <v>201607</v>
      </c>
    </row>
    <row r="4962" spans="1:13" x14ac:dyDescent="0.25">
      <c r="A4962" s="35" t="str">
        <f>VLOOKUP(B4962,ResCat!$A$2:$B$269,2,FALSE)</f>
        <v>HMOPERA</v>
      </c>
      <c r="B4962" s="68" t="str">
        <f>IF(ISNA(VLOOKUP(C4962,COA!$A$2:$B$340,2,FALSE)),"XXX",VLOOKUP(C4962,COA!$A$2:$B$340,2,FALSE))</f>
        <v>P12</v>
      </c>
      <c r="C4962" s="149" t="str">
        <f t="shared" si="156"/>
        <v>0011-1008-0037</v>
      </c>
      <c r="D4962" s="134" t="s">
        <v>458</v>
      </c>
      <c r="E4962" s="134" t="s">
        <v>480</v>
      </c>
      <c r="F4962" s="134" t="s">
        <v>481</v>
      </c>
      <c r="G4962" s="134" t="s">
        <v>314</v>
      </c>
      <c r="H4962" s="134" t="s">
        <v>1023</v>
      </c>
      <c r="I4962" s="134" t="s">
        <v>1</v>
      </c>
      <c r="J4962" s="135">
        <v>-7880.7599999999802</v>
      </c>
      <c r="K4962" s="135">
        <v>77816.920000000042</v>
      </c>
      <c r="L4962" s="135">
        <v>77768.140000000043</v>
      </c>
      <c r="M4962" s="141" t="str">
        <f t="shared" si="155"/>
        <v>201607</v>
      </c>
    </row>
    <row r="4963" spans="1:13" x14ac:dyDescent="0.25">
      <c r="A4963" s="35" t="str">
        <f>VLOOKUP(B4963,ResCat!$A$2:$B$269,2,FALSE)</f>
        <v>HMOPERA</v>
      </c>
      <c r="B4963" s="68" t="str">
        <f>IF(ISNA(VLOOKUP(C4963,COA!$A$2:$B$340,2,FALSE)),"XXX",VLOOKUP(C4963,COA!$A$2:$B$340,2,FALSE))</f>
        <v>P12</v>
      </c>
      <c r="C4963" s="149" t="str">
        <f t="shared" si="156"/>
        <v>0011-1008-0037</v>
      </c>
      <c r="D4963" s="134" t="s">
        <v>458</v>
      </c>
      <c r="E4963" s="134" t="s">
        <v>480</v>
      </c>
      <c r="F4963" s="134" t="s">
        <v>481</v>
      </c>
      <c r="G4963" s="134" t="s">
        <v>339</v>
      </c>
      <c r="H4963" s="134" t="s">
        <v>1023</v>
      </c>
      <c r="I4963" s="134" t="s">
        <v>3</v>
      </c>
      <c r="J4963" s="135">
        <v>5240.7200000000012</v>
      </c>
      <c r="K4963" s="135">
        <v>3832.1600000000003</v>
      </c>
      <c r="L4963" s="135">
        <v>3832.1600000000003</v>
      </c>
      <c r="M4963" s="141" t="str">
        <f t="shared" si="155"/>
        <v>201608</v>
      </c>
    </row>
    <row r="4964" spans="1:13" x14ac:dyDescent="0.25">
      <c r="A4964" s="35" t="str">
        <f>VLOOKUP(B4964,ResCat!$A$2:$B$269,2,FALSE)</f>
        <v>HMOPERA</v>
      </c>
      <c r="B4964" s="68" t="str">
        <f>IF(ISNA(VLOOKUP(C4964,COA!$A$2:$B$340,2,FALSE)),"XXX",VLOOKUP(C4964,COA!$A$2:$B$340,2,FALSE))</f>
        <v>P12</v>
      </c>
      <c r="C4964" s="149" t="str">
        <f t="shared" si="156"/>
        <v>0011-1008-0037</v>
      </c>
      <c r="D4964" s="134" t="s">
        <v>458</v>
      </c>
      <c r="E4964" s="134" t="s">
        <v>480</v>
      </c>
      <c r="F4964" s="134" t="s">
        <v>481</v>
      </c>
      <c r="G4964" s="134" t="s">
        <v>339</v>
      </c>
      <c r="H4964" s="134" t="s">
        <v>1023</v>
      </c>
      <c r="I4964" s="134" t="s">
        <v>0</v>
      </c>
      <c r="J4964" s="135">
        <v>-8103.939999999654</v>
      </c>
      <c r="K4964" s="135">
        <v>-8118.849999999893</v>
      </c>
      <c r="L4964" s="135">
        <v>-8168.849999999893</v>
      </c>
      <c r="M4964" s="141" t="str">
        <f t="shared" si="155"/>
        <v>201608</v>
      </c>
    </row>
    <row r="4965" spans="1:13" x14ac:dyDescent="0.25">
      <c r="A4965" s="35" t="str">
        <f>VLOOKUP(B4965,ResCat!$A$2:$B$269,2,FALSE)</f>
        <v>HMOPERA</v>
      </c>
      <c r="B4965" s="68" t="str">
        <f>IF(ISNA(VLOOKUP(C4965,COA!$A$2:$B$340,2,FALSE)),"XXX",VLOOKUP(C4965,COA!$A$2:$B$340,2,FALSE))</f>
        <v>P12</v>
      </c>
      <c r="C4965" s="149" t="str">
        <f t="shared" si="156"/>
        <v>0011-1008-0037</v>
      </c>
      <c r="D4965" s="134" t="s">
        <v>458</v>
      </c>
      <c r="E4965" s="134" t="s">
        <v>480</v>
      </c>
      <c r="F4965" s="134" t="s">
        <v>481</v>
      </c>
      <c r="G4965" s="134" t="s">
        <v>339</v>
      </c>
      <c r="H4965" s="134" t="s">
        <v>1023</v>
      </c>
      <c r="I4965" s="134" t="s">
        <v>2</v>
      </c>
      <c r="J4965" s="135">
        <v>2285.9900000000011</v>
      </c>
      <c r="K4965" s="135">
        <v>11288.070000000003</v>
      </c>
      <c r="L4965" s="135">
        <v>11282.420000000002</v>
      </c>
      <c r="M4965" s="141" t="str">
        <f t="shared" si="155"/>
        <v>201608</v>
      </c>
    </row>
    <row r="4966" spans="1:13" x14ac:dyDescent="0.25">
      <c r="A4966" s="35" t="str">
        <f>VLOOKUP(B4966,ResCat!$A$2:$B$269,2,FALSE)</f>
        <v>HMOPERA</v>
      </c>
      <c r="B4966" s="68" t="str">
        <f>IF(ISNA(VLOOKUP(C4966,COA!$A$2:$B$340,2,FALSE)),"XXX",VLOOKUP(C4966,COA!$A$2:$B$340,2,FALSE))</f>
        <v>P12</v>
      </c>
      <c r="C4966" s="149" t="str">
        <f t="shared" si="156"/>
        <v>0011-1008-0037</v>
      </c>
      <c r="D4966" s="134" t="s">
        <v>458</v>
      </c>
      <c r="E4966" s="134" t="s">
        <v>480</v>
      </c>
      <c r="F4966" s="134" t="s">
        <v>481</v>
      </c>
      <c r="G4966" s="134" t="s">
        <v>339</v>
      </c>
      <c r="H4966" s="134" t="s">
        <v>1023</v>
      </c>
      <c r="I4966" s="134" t="s">
        <v>343</v>
      </c>
      <c r="J4966" s="135">
        <v>173.16</v>
      </c>
      <c r="K4966" s="135">
        <v>121.98</v>
      </c>
      <c r="L4966" s="135">
        <v>96.98</v>
      </c>
      <c r="M4966" s="141" t="str">
        <f t="shared" si="155"/>
        <v>201608</v>
      </c>
    </row>
    <row r="4967" spans="1:13" x14ac:dyDescent="0.25">
      <c r="A4967" s="35" t="str">
        <f>VLOOKUP(B4967,ResCat!$A$2:$B$269,2,FALSE)</f>
        <v>HMOPERA</v>
      </c>
      <c r="B4967" s="68" t="str">
        <f>IF(ISNA(VLOOKUP(C4967,COA!$A$2:$B$340,2,FALSE)),"XXX",VLOOKUP(C4967,COA!$A$2:$B$340,2,FALSE))</f>
        <v>P12</v>
      </c>
      <c r="C4967" s="149" t="str">
        <f t="shared" si="156"/>
        <v>0011-1008-0037</v>
      </c>
      <c r="D4967" s="134" t="s">
        <v>458</v>
      </c>
      <c r="E4967" s="134" t="s">
        <v>480</v>
      </c>
      <c r="F4967" s="134" t="s">
        <v>481</v>
      </c>
      <c r="G4967" s="134" t="s">
        <v>339</v>
      </c>
      <c r="H4967" s="134" t="s">
        <v>1023</v>
      </c>
      <c r="I4967" s="134" t="s">
        <v>1</v>
      </c>
      <c r="J4967" s="135">
        <v>4753.3900000000031</v>
      </c>
      <c r="K4967" s="135">
        <v>7.1499999999824695</v>
      </c>
      <c r="L4967" s="135">
        <v>-112.85000000001747</v>
      </c>
      <c r="M4967" s="141" t="str">
        <f t="shared" si="155"/>
        <v>201608</v>
      </c>
    </row>
    <row r="4968" spans="1:13" x14ac:dyDescent="0.25">
      <c r="A4968" s="35" t="str">
        <f>VLOOKUP(B4968,ResCat!$A$2:$B$269,2,FALSE)</f>
        <v>HMOPERA</v>
      </c>
      <c r="B4968" s="68" t="str">
        <f>IF(ISNA(VLOOKUP(C4968,COA!$A$2:$B$340,2,FALSE)),"XXX",VLOOKUP(C4968,COA!$A$2:$B$340,2,FALSE))</f>
        <v>P12</v>
      </c>
      <c r="C4968" s="149" t="str">
        <f t="shared" si="156"/>
        <v>0011-1008-0037</v>
      </c>
      <c r="D4968" s="134" t="s">
        <v>458</v>
      </c>
      <c r="E4968" s="134" t="s">
        <v>480</v>
      </c>
      <c r="F4968" s="134" t="s">
        <v>481</v>
      </c>
      <c r="G4968" s="134" t="s">
        <v>342</v>
      </c>
      <c r="H4968" s="134" t="s">
        <v>1023</v>
      </c>
      <c r="I4968" s="134" t="s">
        <v>3</v>
      </c>
      <c r="J4968" s="135">
        <v>8104.7599999999984</v>
      </c>
      <c r="K4968" s="135">
        <v>5897.4699999999984</v>
      </c>
      <c r="L4968" s="135">
        <v>5897.4699999999984</v>
      </c>
      <c r="M4968" s="141" t="str">
        <f t="shared" si="155"/>
        <v>201609</v>
      </c>
    </row>
    <row r="4969" spans="1:13" x14ac:dyDescent="0.25">
      <c r="A4969" s="35" t="str">
        <f>VLOOKUP(B4969,ResCat!$A$2:$B$269,2,FALSE)</f>
        <v>HMOPERA</v>
      </c>
      <c r="B4969" s="68" t="str">
        <f>IF(ISNA(VLOOKUP(C4969,COA!$A$2:$B$340,2,FALSE)),"XXX",VLOOKUP(C4969,COA!$A$2:$B$340,2,FALSE))</f>
        <v>P12</v>
      </c>
      <c r="C4969" s="149" t="str">
        <f t="shared" si="156"/>
        <v>0011-1008-0037</v>
      </c>
      <c r="D4969" s="134" t="s">
        <v>458</v>
      </c>
      <c r="E4969" s="134" t="s">
        <v>480</v>
      </c>
      <c r="F4969" s="134" t="s">
        <v>481</v>
      </c>
      <c r="G4969" s="134" t="s">
        <v>342</v>
      </c>
      <c r="H4969" s="134" t="s">
        <v>1023</v>
      </c>
      <c r="I4969" s="134" t="s">
        <v>0</v>
      </c>
      <c r="J4969" s="135">
        <v>-38822.88999999997</v>
      </c>
      <c r="K4969" s="135">
        <v>-41208.639999999999</v>
      </c>
      <c r="L4969" s="135">
        <v>-41208.639999999999</v>
      </c>
      <c r="M4969" s="141" t="str">
        <f t="shared" si="155"/>
        <v>201609</v>
      </c>
    </row>
    <row r="4970" spans="1:13" x14ac:dyDescent="0.25">
      <c r="A4970" s="35" t="str">
        <f>VLOOKUP(B4970,ResCat!$A$2:$B$269,2,FALSE)</f>
        <v>HMOPERA</v>
      </c>
      <c r="B4970" s="68" t="str">
        <f>IF(ISNA(VLOOKUP(C4970,COA!$A$2:$B$340,2,FALSE)),"XXX",VLOOKUP(C4970,COA!$A$2:$B$340,2,FALSE))</f>
        <v>P12</v>
      </c>
      <c r="C4970" s="149" t="str">
        <f t="shared" si="156"/>
        <v>0011-1008-0037</v>
      </c>
      <c r="D4970" s="134" t="s">
        <v>458</v>
      </c>
      <c r="E4970" s="134" t="s">
        <v>480</v>
      </c>
      <c r="F4970" s="134" t="s">
        <v>481</v>
      </c>
      <c r="G4970" s="134" t="s">
        <v>342</v>
      </c>
      <c r="H4970" s="134" t="s">
        <v>1023</v>
      </c>
      <c r="I4970" s="134" t="s">
        <v>2</v>
      </c>
      <c r="J4970" s="135">
        <v>23561.990000000005</v>
      </c>
      <c r="K4970" s="135">
        <v>6631.8700000000008</v>
      </c>
      <c r="L4970" s="135">
        <v>6755.6900000000005</v>
      </c>
      <c r="M4970" s="141" t="str">
        <f t="shared" si="155"/>
        <v>201609</v>
      </c>
    </row>
    <row r="4971" spans="1:13" x14ac:dyDescent="0.25">
      <c r="A4971" s="35" t="str">
        <f>VLOOKUP(B4971,ResCat!$A$2:$B$269,2,FALSE)</f>
        <v>HMOPERA</v>
      </c>
      <c r="B4971" s="68" t="str">
        <f>IF(ISNA(VLOOKUP(C4971,COA!$A$2:$B$340,2,FALSE)),"XXX",VLOOKUP(C4971,COA!$A$2:$B$340,2,FALSE))</f>
        <v>P12</v>
      </c>
      <c r="C4971" s="149" t="str">
        <f t="shared" si="156"/>
        <v>0011-1008-0037</v>
      </c>
      <c r="D4971" s="134" t="s">
        <v>458</v>
      </c>
      <c r="E4971" s="134" t="s">
        <v>480</v>
      </c>
      <c r="F4971" s="134" t="s">
        <v>481</v>
      </c>
      <c r="G4971" s="134" t="s">
        <v>342</v>
      </c>
      <c r="H4971" s="134" t="s">
        <v>1023</v>
      </c>
      <c r="I4971" s="134" t="s">
        <v>343</v>
      </c>
      <c r="J4971" s="135">
        <v>444.93000000000006</v>
      </c>
      <c r="K4971" s="135">
        <v>179.54</v>
      </c>
      <c r="L4971" s="135">
        <v>140.44</v>
      </c>
      <c r="M4971" s="141" t="str">
        <f t="shared" si="155"/>
        <v>201609</v>
      </c>
    </row>
    <row r="4972" spans="1:13" x14ac:dyDescent="0.25">
      <c r="A4972" s="35" t="str">
        <f>VLOOKUP(B4972,ResCat!$A$2:$B$269,2,FALSE)</f>
        <v>HMOPERA</v>
      </c>
      <c r="B4972" s="68" t="str">
        <f>IF(ISNA(VLOOKUP(C4972,COA!$A$2:$B$340,2,FALSE)),"XXX",VLOOKUP(C4972,COA!$A$2:$B$340,2,FALSE))</f>
        <v>P12</v>
      </c>
      <c r="C4972" s="149" t="str">
        <f t="shared" si="156"/>
        <v>0011-1008-0037</v>
      </c>
      <c r="D4972" s="134" t="s">
        <v>458</v>
      </c>
      <c r="E4972" s="134" t="s">
        <v>480</v>
      </c>
      <c r="F4972" s="134" t="s">
        <v>481</v>
      </c>
      <c r="G4972" s="134" t="s">
        <v>342</v>
      </c>
      <c r="H4972" s="134" t="s">
        <v>1023</v>
      </c>
      <c r="I4972" s="134" t="s">
        <v>1</v>
      </c>
      <c r="J4972" s="135">
        <v>148503.62</v>
      </c>
      <c r="K4972" s="135">
        <v>19191.669999999991</v>
      </c>
      <c r="L4972" s="135">
        <v>19196.669999999991</v>
      </c>
      <c r="M4972" s="141" t="str">
        <f t="shared" si="155"/>
        <v>201609</v>
      </c>
    </row>
    <row r="4973" spans="1:13" x14ac:dyDescent="0.25">
      <c r="A4973" s="35" t="str">
        <f>VLOOKUP(B4973,ResCat!$A$2:$B$269,2,FALSE)</f>
        <v>HMOPERA</v>
      </c>
      <c r="B4973" s="68" t="str">
        <f>IF(ISNA(VLOOKUP(C4973,COA!$A$2:$B$340,2,FALSE)),"XXX",VLOOKUP(C4973,COA!$A$2:$B$340,2,FALSE))</f>
        <v>P12</v>
      </c>
      <c r="C4973" s="149" t="str">
        <f t="shared" si="156"/>
        <v>0011-1008-0037</v>
      </c>
      <c r="D4973" s="134" t="s">
        <v>458</v>
      </c>
      <c r="E4973" s="134" t="s">
        <v>480</v>
      </c>
      <c r="F4973" s="134" t="s">
        <v>481</v>
      </c>
      <c r="G4973" s="134" t="s">
        <v>316</v>
      </c>
      <c r="H4973" s="134" t="s">
        <v>1023</v>
      </c>
      <c r="I4973" s="134" t="s">
        <v>3</v>
      </c>
      <c r="J4973" s="135">
        <v>7384.590000000002</v>
      </c>
      <c r="K4973" s="135">
        <v>2277.19</v>
      </c>
      <c r="L4973" s="135">
        <v>2277.19</v>
      </c>
      <c r="M4973" s="141" t="str">
        <f t="shared" si="155"/>
        <v>201610</v>
      </c>
    </row>
    <row r="4974" spans="1:13" x14ac:dyDescent="0.25">
      <c r="A4974" s="35" t="str">
        <f>VLOOKUP(B4974,ResCat!$A$2:$B$269,2,FALSE)</f>
        <v>HMOPERA</v>
      </c>
      <c r="B4974" s="68" t="str">
        <f>IF(ISNA(VLOOKUP(C4974,COA!$A$2:$B$340,2,FALSE)),"XXX",VLOOKUP(C4974,COA!$A$2:$B$340,2,FALSE))</f>
        <v>P12</v>
      </c>
      <c r="C4974" s="149" t="str">
        <f t="shared" si="156"/>
        <v>0011-1008-0037</v>
      </c>
      <c r="D4974" s="134" t="s">
        <v>458</v>
      </c>
      <c r="E4974" s="134" t="s">
        <v>480</v>
      </c>
      <c r="F4974" s="134" t="s">
        <v>481</v>
      </c>
      <c r="G4974" s="134" t="s">
        <v>316</v>
      </c>
      <c r="H4974" s="134" t="s">
        <v>1023</v>
      </c>
      <c r="I4974" s="134" t="s">
        <v>368</v>
      </c>
      <c r="J4974" s="135">
        <v>24</v>
      </c>
      <c r="K4974" s="135">
        <v>24</v>
      </c>
      <c r="L4974" s="135">
        <v>24</v>
      </c>
      <c r="M4974" s="141" t="str">
        <f t="shared" si="155"/>
        <v>201610</v>
      </c>
    </row>
    <row r="4975" spans="1:13" x14ac:dyDescent="0.25">
      <c r="A4975" s="35" t="str">
        <f>VLOOKUP(B4975,ResCat!$A$2:$B$269,2,FALSE)</f>
        <v>HMOPERA</v>
      </c>
      <c r="B4975" s="68" t="str">
        <f>IF(ISNA(VLOOKUP(C4975,COA!$A$2:$B$340,2,FALSE)),"XXX",VLOOKUP(C4975,COA!$A$2:$B$340,2,FALSE))</f>
        <v>P12</v>
      </c>
      <c r="C4975" s="149" t="str">
        <f t="shared" si="156"/>
        <v>0011-1008-0037</v>
      </c>
      <c r="D4975" s="134" t="s">
        <v>458</v>
      </c>
      <c r="E4975" s="134" t="s">
        <v>480</v>
      </c>
      <c r="F4975" s="134" t="s">
        <v>481</v>
      </c>
      <c r="G4975" s="134" t="s">
        <v>316</v>
      </c>
      <c r="H4975" s="134" t="s">
        <v>1023</v>
      </c>
      <c r="I4975" s="134" t="s">
        <v>0</v>
      </c>
      <c r="J4975" s="135">
        <v>-85410.23000000001</v>
      </c>
      <c r="K4975" s="135">
        <v>10006.729999999998</v>
      </c>
      <c r="L4975" s="135">
        <v>-7884</v>
      </c>
      <c r="M4975" s="141" t="str">
        <f t="shared" si="155"/>
        <v>201610</v>
      </c>
    </row>
    <row r="4976" spans="1:13" x14ac:dyDescent="0.25">
      <c r="A4976" s="35" t="str">
        <f>VLOOKUP(B4976,ResCat!$A$2:$B$269,2,FALSE)</f>
        <v>HMOPERA</v>
      </c>
      <c r="B4976" s="68" t="str">
        <f>IF(ISNA(VLOOKUP(C4976,COA!$A$2:$B$340,2,FALSE)),"XXX",VLOOKUP(C4976,COA!$A$2:$B$340,2,FALSE))</f>
        <v>P12</v>
      </c>
      <c r="C4976" s="149" t="str">
        <f t="shared" si="156"/>
        <v>0011-1008-0037</v>
      </c>
      <c r="D4976" s="134" t="s">
        <v>458</v>
      </c>
      <c r="E4976" s="134" t="s">
        <v>480</v>
      </c>
      <c r="F4976" s="134" t="s">
        <v>481</v>
      </c>
      <c r="G4976" s="134" t="s">
        <v>316</v>
      </c>
      <c r="H4976" s="134" t="s">
        <v>1023</v>
      </c>
      <c r="I4976" s="134" t="s">
        <v>2</v>
      </c>
      <c r="J4976" s="135">
        <v>11627.999999999998</v>
      </c>
      <c r="K4976" s="135">
        <v>3171.65</v>
      </c>
      <c r="L4976" s="135">
        <v>3096.6500000000005</v>
      </c>
      <c r="M4976" s="141" t="str">
        <f t="shared" si="155"/>
        <v>201610</v>
      </c>
    </row>
    <row r="4977" spans="1:13" x14ac:dyDescent="0.25">
      <c r="A4977" s="35" t="str">
        <f>VLOOKUP(B4977,ResCat!$A$2:$B$269,2,FALSE)</f>
        <v>HMOPERA</v>
      </c>
      <c r="B4977" s="68" t="str">
        <f>IF(ISNA(VLOOKUP(C4977,COA!$A$2:$B$340,2,FALSE)),"XXX",VLOOKUP(C4977,COA!$A$2:$B$340,2,FALSE))</f>
        <v>P12</v>
      </c>
      <c r="C4977" s="149" t="str">
        <f t="shared" si="156"/>
        <v>0011-1008-0037</v>
      </c>
      <c r="D4977" s="134" t="s">
        <v>458</v>
      </c>
      <c r="E4977" s="134" t="s">
        <v>480</v>
      </c>
      <c r="F4977" s="134" t="s">
        <v>481</v>
      </c>
      <c r="G4977" s="134" t="s">
        <v>316</v>
      </c>
      <c r="H4977" s="134" t="s">
        <v>1023</v>
      </c>
      <c r="I4977" s="134" t="s">
        <v>343</v>
      </c>
      <c r="J4977" s="135">
        <v>679.81</v>
      </c>
      <c r="K4977" s="135">
        <v>402.32000000000005</v>
      </c>
      <c r="L4977" s="135">
        <v>318.10000000000002</v>
      </c>
      <c r="M4977" s="141" t="str">
        <f t="shared" si="155"/>
        <v>201610</v>
      </c>
    </row>
    <row r="4978" spans="1:13" x14ac:dyDescent="0.25">
      <c r="A4978" s="35" t="str">
        <f>VLOOKUP(B4978,ResCat!$A$2:$B$269,2,FALSE)</f>
        <v>HMOPERA</v>
      </c>
      <c r="B4978" s="68" t="str">
        <f>IF(ISNA(VLOOKUP(C4978,COA!$A$2:$B$340,2,FALSE)),"XXX",VLOOKUP(C4978,COA!$A$2:$B$340,2,FALSE))</f>
        <v>P12</v>
      </c>
      <c r="C4978" s="149" t="str">
        <f t="shared" si="156"/>
        <v>0011-1008-0037</v>
      </c>
      <c r="D4978" s="134" t="s">
        <v>458</v>
      </c>
      <c r="E4978" s="134" t="s">
        <v>480</v>
      </c>
      <c r="F4978" s="134" t="s">
        <v>481</v>
      </c>
      <c r="G4978" s="134" t="s">
        <v>316</v>
      </c>
      <c r="H4978" s="134" t="s">
        <v>1023</v>
      </c>
      <c r="I4978" s="134" t="s">
        <v>1</v>
      </c>
      <c r="J4978" s="135">
        <v>-125484.32</v>
      </c>
      <c r="K4978" s="135">
        <v>-5596.6600000000026</v>
      </c>
      <c r="L4978" s="135">
        <v>-6015.44</v>
      </c>
      <c r="M4978" s="141" t="str">
        <f t="shared" si="155"/>
        <v>201610</v>
      </c>
    </row>
    <row r="4979" spans="1:13" x14ac:dyDescent="0.25">
      <c r="A4979" s="35" t="str">
        <f>VLOOKUP(B4979,ResCat!$A$2:$B$269,2,FALSE)</f>
        <v>HMOPERA</v>
      </c>
      <c r="B4979" s="68" t="str">
        <f>IF(ISNA(VLOOKUP(C4979,COA!$A$2:$B$340,2,FALSE)),"XXX",VLOOKUP(C4979,COA!$A$2:$B$340,2,FALSE))</f>
        <v>P12</v>
      </c>
      <c r="C4979" s="149" t="str">
        <f t="shared" si="156"/>
        <v>0011-1008-0037</v>
      </c>
      <c r="D4979" s="134" t="s">
        <v>458</v>
      </c>
      <c r="E4979" s="134" t="s">
        <v>480</v>
      </c>
      <c r="F4979" s="134" t="s">
        <v>481</v>
      </c>
      <c r="G4979" s="134" t="s">
        <v>318</v>
      </c>
      <c r="H4979" s="134" t="s">
        <v>1023</v>
      </c>
      <c r="I4979" s="134" t="s">
        <v>3</v>
      </c>
      <c r="J4979" s="135">
        <v>11230.35</v>
      </c>
      <c r="K4979" s="135">
        <v>3987.05</v>
      </c>
      <c r="L4979" s="135">
        <v>3987.05</v>
      </c>
      <c r="M4979" s="141" t="str">
        <f t="shared" si="155"/>
        <v>201611</v>
      </c>
    </row>
    <row r="4980" spans="1:13" x14ac:dyDescent="0.25">
      <c r="A4980" s="35" t="str">
        <f>VLOOKUP(B4980,ResCat!$A$2:$B$269,2,FALSE)</f>
        <v>HMOPERA</v>
      </c>
      <c r="B4980" s="68" t="str">
        <f>IF(ISNA(VLOOKUP(C4980,COA!$A$2:$B$340,2,FALSE)),"XXX",VLOOKUP(C4980,COA!$A$2:$B$340,2,FALSE))</f>
        <v>P12</v>
      </c>
      <c r="C4980" s="149" t="str">
        <f t="shared" si="156"/>
        <v>0011-1008-0037</v>
      </c>
      <c r="D4980" s="134" t="s">
        <v>458</v>
      </c>
      <c r="E4980" s="134" t="s">
        <v>480</v>
      </c>
      <c r="F4980" s="134" t="s">
        <v>481</v>
      </c>
      <c r="G4980" s="134" t="s">
        <v>318</v>
      </c>
      <c r="H4980" s="134" t="s">
        <v>1023</v>
      </c>
      <c r="I4980" s="134" t="s">
        <v>0</v>
      </c>
      <c r="J4980" s="135">
        <v>25380.790000000005</v>
      </c>
      <c r="K4980" s="135">
        <v>6478</v>
      </c>
      <c r="L4980" s="135">
        <v>1394</v>
      </c>
      <c r="M4980" s="141" t="str">
        <f t="shared" si="155"/>
        <v>201611</v>
      </c>
    </row>
    <row r="4981" spans="1:13" x14ac:dyDescent="0.25">
      <c r="A4981" s="35" t="str">
        <f>VLOOKUP(B4981,ResCat!$A$2:$B$269,2,FALSE)</f>
        <v>HMOPERA</v>
      </c>
      <c r="B4981" s="68" t="str">
        <f>IF(ISNA(VLOOKUP(C4981,COA!$A$2:$B$340,2,FALSE)),"XXX",VLOOKUP(C4981,COA!$A$2:$B$340,2,FALSE))</f>
        <v>P12</v>
      </c>
      <c r="C4981" s="149" t="str">
        <f t="shared" si="156"/>
        <v>0011-1008-0037</v>
      </c>
      <c r="D4981" s="134" t="s">
        <v>458</v>
      </c>
      <c r="E4981" s="134" t="s">
        <v>480</v>
      </c>
      <c r="F4981" s="134" t="s">
        <v>481</v>
      </c>
      <c r="G4981" s="134" t="s">
        <v>318</v>
      </c>
      <c r="H4981" s="134" t="s">
        <v>1023</v>
      </c>
      <c r="I4981" s="134" t="s">
        <v>336</v>
      </c>
      <c r="J4981" s="135">
        <v>225</v>
      </c>
      <c r="K4981" s="135">
        <v>225</v>
      </c>
      <c r="L4981" s="135">
        <v>210</v>
      </c>
      <c r="M4981" s="141" t="str">
        <f t="shared" si="155"/>
        <v>201611</v>
      </c>
    </row>
    <row r="4982" spans="1:13" x14ac:dyDescent="0.25">
      <c r="A4982" s="35" t="str">
        <f>VLOOKUP(B4982,ResCat!$A$2:$B$269,2,FALSE)</f>
        <v>HMOPERA</v>
      </c>
      <c r="B4982" s="68" t="str">
        <f>IF(ISNA(VLOOKUP(C4982,COA!$A$2:$B$340,2,FALSE)),"XXX",VLOOKUP(C4982,COA!$A$2:$B$340,2,FALSE))</f>
        <v>P12</v>
      </c>
      <c r="C4982" s="149" t="str">
        <f t="shared" si="156"/>
        <v>0011-1008-0037</v>
      </c>
      <c r="D4982" s="134" t="s">
        <v>458</v>
      </c>
      <c r="E4982" s="134" t="s">
        <v>480</v>
      </c>
      <c r="F4982" s="134" t="s">
        <v>481</v>
      </c>
      <c r="G4982" s="134" t="s">
        <v>318</v>
      </c>
      <c r="H4982" s="134" t="s">
        <v>1023</v>
      </c>
      <c r="I4982" s="134" t="s">
        <v>2</v>
      </c>
      <c r="J4982" s="135">
        <v>-33714.639999999999</v>
      </c>
      <c r="K4982" s="135">
        <v>6753.1900000000014</v>
      </c>
      <c r="L4982" s="135">
        <v>6708.1900000000014</v>
      </c>
      <c r="M4982" s="141" t="str">
        <f t="shared" si="155"/>
        <v>201611</v>
      </c>
    </row>
    <row r="4983" spans="1:13" x14ac:dyDescent="0.25">
      <c r="A4983" s="35" t="str">
        <f>VLOOKUP(B4983,ResCat!$A$2:$B$269,2,FALSE)</f>
        <v>HMOPERA</v>
      </c>
      <c r="B4983" s="68" t="str">
        <f>IF(ISNA(VLOOKUP(C4983,COA!$A$2:$B$340,2,FALSE)),"XXX",VLOOKUP(C4983,COA!$A$2:$B$340,2,FALSE))</f>
        <v>P12</v>
      </c>
      <c r="C4983" s="149" t="str">
        <f t="shared" si="156"/>
        <v>0011-1008-0037</v>
      </c>
      <c r="D4983" s="134" t="s">
        <v>458</v>
      </c>
      <c r="E4983" s="134" t="s">
        <v>480</v>
      </c>
      <c r="F4983" s="134" t="s">
        <v>481</v>
      </c>
      <c r="G4983" s="134" t="s">
        <v>318</v>
      </c>
      <c r="H4983" s="134" t="s">
        <v>1023</v>
      </c>
      <c r="I4983" s="134" t="s">
        <v>343</v>
      </c>
      <c r="J4983" s="135">
        <v>337.98</v>
      </c>
      <c r="K4983" s="135">
        <v>90.289999999999992</v>
      </c>
      <c r="L4983" s="135">
        <v>80.289999999999992</v>
      </c>
      <c r="M4983" s="141" t="str">
        <f t="shared" si="155"/>
        <v>201611</v>
      </c>
    </row>
    <row r="4984" spans="1:13" x14ac:dyDescent="0.25">
      <c r="A4984" s="35" t="str">
        <f>VLOOKUP(B4984,ResCat!$A$2:$B$269,2,FALSE)</f>
        <v>HMOPERA</v>
      </c>
      <c r="B4984" s="68" t="str">
        <f>IF(ISNA(VLOOKUP(C4984,COA!$A$2:$B$340,2,FALSE)),"XXX",VLOOKUP(C4984,COA!$A$2:$B$340,2,FALSE))</f>
        <v>P12</v>
      </c>
      <c r="C4984" s="149" t="str">
        <f t="shared" si="156"/>
        <v>0011-1008-0037</v>
      </c>
      <c r="D4984" s="134" t="s">
        <v>458</v>
      </c>
      <c r="E4984" s="134" t="s">
        <v>480</v>
      </c>
      <c r="F4984" s="134" t="s">
        <v>481</v>
      </c>
      <c r="G4984" s="134" t="s">
        <v>318</v>
      </c>
      <c r="H4984" s="134" t="s">
        <v>1023</v>
      </c>
      <c r="I4984" s="134" t="s">
        <v>1</v>
      </c>
      <c r="J4984" s="135">
        <v>-195101.58999999997</v>
      </c>
      <c r="K4984" s="135">
        <v>-126014.93999999999</v>
      </c>
      <c r="L4984" s="135">
        <v>-125916.51</v>
      </c>
      <c r="M4984" s="141" t="str">
        <f t="shared" si="155"/>
        <v>201611</v>
      </c>
    </row>
    <row r="4985" spans="1:13" x14ac:dyDescent="0.25">
      <c r="A4985" s="35" t="str">
        <f>VLOOKUP(B4985,ResCat!$A$2:$B$269,2,FALSE)</f>
        <v>HMOPERA</v>
      </c>
      <c r="B4985" s="68" t="str">
        <f>IF(ISNA(VLOOKUP(C4985,COA!$A$2:$B$340,2,FALSE)),"XXX",VLOOKUP(C4985,COA!$A$2:$B$340,2,FALSE))</f>
        <v>P12</v>
      </c>
      <c r="C4985" s="149" t="str">
        <f t="shared" si="156"/>
        <v>0011-1008-0037</v>
      </c>
      <c r="D4985" s="134" t="s">
        <v>458</v>
      </c>
      <c r="E4985" s="134" t="s">
        <v>480</v>
      </c>
      <c r="F4985" s="134" t="s">
        <v>481</v>
      </c>
      <c r="G4985" s="134" t="s">
        <v>320</v>
      </c>
      <c r="H4985" s="134" t="s">
        <v>1023</v>
      </c>
      <c r="I4985" s="134" t="s">
        <v>3</v>
      </c>
      <c r="J4985" s="135">
        <v>-17302.650000000001</v>
      </c>
      <c r="K4985" s="135">
        <v>1191.4600000000007</v>
      </c>
      <c r="L4985" s="135">
        <v>1191.4600000000007</v>
      </c>
      <c r="M4985" s="141" t="str">
        <f t="shared" si="155"/>
        <v>201612</v>
      </c>
    </row>
    <row r="4986" spans="1:13" x14ac:dyDescent="0.25">
      <c r="A4986" s="35" t="str">
        <f>VLOOKUP(B4986,ResCat!$A$2:$B$269,2,FALSE)</f>
        <v>HMOPERA</v>
      </c>
      <c r="B4986" s="68" t="str">
        <f>IF(ISNA(VLOOKUP(C4986,COA!$A$2:$B$340,2,FALSE)),"XXX",VLOOKUP(C4986,COA!$A$2:$B$340,2,FALSE))</f>
        <v>P12</v>
      </c>
      <c r="C4986" s="149" t="str">
        <f t="shared" si="156"/>
        <v>0011-1008-0037</v>
      </c>
      <c r="D4986" s="134" t="s">
        <v>458</v>
      </c>
      <c r="E4986" s="134" t="s">
        <v>480</v>
      </c>
      <c r="F4986" s="134" t="s">
        <v>481</v>
      </c>
      <c r="G4986" s="134" t="s">
        <v>320</v>
      </c>
      <c r="H4986" s="134" t="s">
        <v>1023</v>
      </c>
      <c r="I4986" s="134" t="s">
        <v>368</v>
      </c>
      <c r="J4986" s="135">
        <v>18</v>
      </c>
      <c r="K4986" s="135">
        <v>18</v>
      </c>
      <c r="L4986" s="135">
        <v>18</v>
      </c>
      <c r="M4986" s="141" t="str">
        <f t="shared" si="155"/>
        <v>201612</v>
      </c>
    </row>
    <row r="4987" spans="1:13" x14ac:dyDescent="0.25">
      <c r="A4987" s="35" t="str">
        <f>VLOOKUP(B4987,ResCat!$A$2:$B$269,2,FALSE)</f>
        <v>HMOPERA</v>
      </c>
      <c r="B4987" s="68" t="str">
        <f>IF(ISNA(VLOOKUP(C4987,COA!$A$2:$B$340,2,FALSE)),"XXX",VLOOKUP(C4987,COA!$A$2:$B$340,2,FALSE))</f>
        <v>P12</v>
      </c>
      <c r="C4987" s="149" t="str">
        <f t="shared" si="156"/>
        <v>0011-1008-0037</v>
      </c>
      <c r="D4987" s="134" t="s">
        <v>458</v>
      </c>
      <c r="E4987" s="134" t="s">
        <v>480</v>
      </c>
      <c r="F4987" s="134" t="s">
        <v>481</v>
      </c>
      <c r="G4987" s="134" t="s">
        <v>320</v>
      </c>
      <c r="H4987" s="134" t="s">
        <v>1023</v>
      </c>
      <c r="I4987" s="134" t="s">
        <v>0</v>
      </c>
      <c r="J4987" s="135">
        <v>-107443.12</v>
      </c>
      <c r="K4987" s="135">
        <v>-133182.65000000002</v>
      </c>
      <c r="L4987" s="135">
        <v>-133182.65000000002</v>
      </c>
      <c r="M4987" s="141" t="str">
        <f t="shared" si="155"/>
        <v>201612</v>
      </c>
    </row>
    <row r="4988" spans="1:13" x14ac:dyDescent="0.25">
      <c r="A4988" s="35" t="str">
        <f>VLOOKUP(B4988,ResCat!$A$2:$B$269,2,FALSE)</f>
        <v>HMOPERA</v>
      </c>
      <c r="B4988" s="68" t="str">
        <f>IF(ISNA(VLOOKUP(C4988,COA!$A$2:$B$340,2,FALSE)),"XXX",VLOOKUP(C4988,COA!$A$2:$B$340,2,FALSE))</f>
        <v>P12</v>
      </c>
      <c r="C4988" s="149" t="str">
        <f t="shared" si="156"/>
        <v>0011-1008-0037</v>
      </c>
      <c r="D4988" s="134" t="s">
        <v>458</v>
      </c>
      <c r="E4988" s="134" t="s">
        <v>480</v>
      </c>
      <c r="F4988" s="134" t="s">
        <v>481</v>
      </c>
      <c r="G4988" s="134" t="s">
        <v>320</v>
      </c>
      <c r="H4988" s="134" t="s">
        <v>1023</v>
      </c>
      <c r="I4988" s="134" t="s">
        <v>2</v>
      </c>
      <c r="J4988" s="135">
        <v>6275.4000000000005</v>
      </c>
      <c r="K4988" s="135">
        <v>1459.8899999999996</v>
      </c>
      <c r="L4988" s="135">
        <v>1124.9100000000003</v>
      </c>
      <c r="M4988" s="141" t="str">
        <f t="shared" si="155"/>
        <v>201612</v>
      </c>
    </row>
    <row r="4989" spans="1:13" x14ac:dyDescent="0.25">
      <c r="A4989" s="35" t="str">
        <f>VLOOKUP(B4989,ResCat!$A$2:$B$269,2,FALSE)</f>
        <v>HMOPERA</v>
      </c>
      <c r="B4989" s="68" t="str">
        <f>IF(ISNA(VLOOKUP(C4989,COA!$A$2:$B$340,2,FALSE)),"XXX",VLOOKUP(C4989,COA!$A$2:$B$340,2,FALSE))</f>
        <v>P12</v>
      </c>
      <c r="C4989" s="149" t="str">
        <f t="shared" si="156"/>
        <v>0011-1008-0037</v>
      </c>
      <c r="D4989" s="134" t="s">
        <v>458</v>
      </c>
      <c r="E4989" s="134" t="s">
        <v>480</v>
      </c>
      <c r="F4989" s="134" t="s">
        <v>481</v>
      </c>
      <c r="G4989" s="134" t="s">
        <v>320</v>
      </c>
      <c r="H4989" s="134" t="s">
        <v>1023</v>
      </c>
      <c r="I4989" s="134" t="s">
        <v>343</v>
      </c>
      <c r="J4989" s="135">
        <v>73.150000000000006</v>
      </c>
      <c r="K4989" s="135">
        <v>73.100000000000009</v>
      </c>
      <c r="L4989" s="135">
        <v>63.1</v>
      </c>
      <c r="M4989" s="141" t="str">
        <f t="shared" si="155"/>
        <v>201612</v>
      </c>
    </row>
    <row r="4990" spans="1:13" x14ac:dyDescent="0.25">
      <c r="A4990" s="35" t="str">
        <f>VLOOKUP(B4990,ResCat!$A$2:$B$269,2,FALSE)</f>
        <v>HMOPERA</v>
      </c>
      <c r="B4990" s="68" t="str">
        <f>IF(ISNA(VLOOKUP(C4990,COA!$A$2:$B$340,2,FALSE)),"XXX",VLOOKUP(C4990,COA!$A$2:$B$340,2,FALSE))</f>
        <v>P12</v>
      </c>
      <c r="C4990" s="149" t="str">
        <f t="shared" si="156"/>
        <v>0011-1008-0037</v>
      </c>
      <c r="D4990" s="134" t="s">
        <v>458</v>
      </c>
      <c r="E4990" s="134" t="s">
        <v>480</v>
      </c>
      <c r="F4990" s="134" t="s">
        <v>481</v>
      </c>
      <c r="G4990" s="134" t="s">
        <v>320</v>
      </c>
      <c r="H4990" s="134" t="s">
        <v>1023</v>
      </c>
      <c r="I4990" s="134" t="s">
        <v>1</v>
      </c>
      <c r="J4990" s="135">
        <v>15948.929999999998</v>
      </c>
      <c r="K4990" s="135">
        <v>33680.150000000009</v>
      </c>
      <c r="L4990" s="135">
        <v>33685.150000000009</v>
      </c>
      <c r="M4990" s="141" t="str">
        <f t="shared" si="155"/>
        <v>201612</v>
      </c>
    </row>
    <row r="4991" spans="1:13" x14ac:dyDescent="0.25">
      <c r="A4991" s="35" t="str">
        <f>VLOOKUP(B4991,ResCat!$A$2:$B$269,2,FALSE)</f>
        <v>HMOPERA</v>
      </c>
      <c r="B4991" s="68" t="str">
        <f>IF(ISNA(VLOOKUP(C4991,COA!$A$2:$B$340,2,FALSE)),"XXX",VLOOKUP(C4991,COA!$A$2:$B$340,2,FALSE))</f>
        <v>P12</v>
      </c>
      <c r="C4991" s="149" t="str">
        <f t="shared" si="156"/>
        <v>0011-1008-0037</v>
      </c>
      <c r="D4991" s="134" t="s">
        <v>458</v>
      </c>
      <c r="E4991" s="134" t="s">
        <v>480</v>
      </c>
      <c r="F4991" s="134" t="s">
        <v>481</v>
      </c>
      <c r="G4991" s="134" t="s">
        <v>322</v>
      </c>
      <c r="H4991" s="134" t="s">
        <v>1023</v>
      </c>
      <c r="I4991" s="134" t="s">
        <v>3</v>
      </c>
      <c r="J4991" s="135">
        <v>-4530.5299999999988</v>
      </c>
      <c r="K4991" s="135">
        <v>-7273.8200000000024</v>
      </c>
      <c r="L4991" s="135">
        <v>-11683.539999999994</v>
      </c>
      <c r="M4991" s="141" t="str">
        <f t="shared" si="155"/>
        <v>201701</v>
      </c>
    </row>
    <row r="4992" spans="1:13" x14ac:dyDescent="0.25">
      <c r="A4992" s="35" t="str">
        <f>VLOOKUP(B4992,ResCat!$A$2:$B$269,2,FALSE)</f>
        <v>HMOPERA</v>
      </c>
      <c r="B4992" s="68" t="str">
        <f>IF(ISNA(VLOOKUP(C4992,COA!$A$2:$B$340,2,FALSE)),"XXX",VLOOKUP(C4992,COA!$A$2:$B$340,2,FALSE))</f>
        <v>P12</v>
      </c>
      <c r="C4992" s="149" t="str">
        <f t="shared" si="156"/>
        <v>0011-1008-0037</v>
      </c>
      <c r="D4992" s="134" t="s">
        <v>458</v>
      </c>
      <c r="E4992" s="134" t="s">
        <v>480</v>
      </c>
      <c r="F4992" s="134" t="s">
        <v>481</v>
      </c>
      <c r="G4992" s="134" t="s">
        <v>322</v>
      </c>
      <c r="H4992" s="134" t="s">
        <v>1023</v>
      </c>
      <c r="I4992" s="134" t="s">
        <v>0</v>
      </c>
      <c r="J4992" s="135">
        <v>313454.79000000027</v>
      </c>
      <c r="K4992" s="135">
        <v>281017.80999999994</v>
      </c>
      <c r="L4992" s="135">
        <v>273819.95000000007</v>
      </c>
      <c r="M4992" s="141" t="str">
        <f t="shared" si="155"/>
        <v>201701</v>
      </c>
    </row>
    <row r="4993" spans="1:13" x14ac:dyDescent="0.25">
      <c r="A4993" s="35" t="str">
        <f>VLOOKUP(B4993,ResCat!$A$2:$B$269,2,FALSE)</f>
        <v>HMOPERA</v>
      </c>
      <c r="B4993" s="68" t="str">
        <f>IF(ISNA(VLOOKUP(C4993,COA!$A$2:$B$340,2,FALSE)),"XXX",VLOOKUP(C4993,COA!$A$2:$B$340,2,FALSE))</f>
        <v>P12</v>
      </c>
      <c r="C4993" s="149" t="str">
        <f t="shared" si="156"/>
        <v>0011-1008-0037</v>
      </c>
      <c r="D4993" s="134" t="s">
        <v>458</v>
      </c>
      <c r="E4993" s="134" t="s">
        <v>480</v>
      </c>
      <c r="F4993" s="134" t="s">
        <v>481</v>
      </c>
      <c r="G4993" s="134" t="s">
        <v>322</v>
      </c>
      <c r="H4993" s="134" t="s">
        <v>1023</v>
      </c>
      <c r="I4993" s="134" t="s">
        <v>2</v>
      </c>
      <c r="J4993" s="135">
        <v>25315.16</v>
      </c>
      <c r="K4993" s="135">
        <v>6740.3300000000027</v>
      </c>
      <c r="L4993" s="135">
        <v>6396.26</v>
      </c>
      <c r="M4993" s="141" t="str">
        <f t="shared" si="155"/>
        <v>201701</v>
      </c>
    </row>
    <row r="4994" spans="1:13" x14ac:dyDescent="0.25">
      <c r="A4994" s="35" t="str">
        <f>VLOOKUP(B4994,ResCat!$A$2:$B$269,2,FALSE)</f>
        <v>HMOPERA</v>
      </c>
      <c r="B4994" s="68" t="str">
        <f>IF(ISNA(VLOOKUP(C4994,COA!$A$2:$B$340,2,FALSE)),"XXX",VLOOKUP(C4994,COA!$A$2:$B$340,2,FALSE))</f>
        <v>P12</v>
      </c>
      <c r="C4994" s="149" t="str">
        <f t="shared" si="156"/>
        <v>0011-1008-0037</v>
      </c>
      <c r="D4994" s="134" t="s">
        <v>458</v>
      </c>
      <c r="E4994" s="134" t="s">
        <v>480</v>
      </c>
      <c r="F4994" s="134" t="s">
        <v>481</v>
      </c>
      <c r="G4994" s="134" t="s">
        <v>322</v>
      </c>
      <c r="H4994" s="134" t="s">
        <v>1023</v>
      </c>
      <c r="I4994" s="134" t="s">
        <v>343</v>
      </c>
      <c r="J4994" s="135">
        <v>275.44</v>
      </c>
      <c r="K4994" s="135">
        <v>42.94</v>
      </c>
      <c r="L4994" s="135">
        <v>37.94</v>
      </c>
      <c r="M4994" s="141" t="str">
        <f t="shared" si="155"/>
        <v>201701</v>
      </c>
    </row>
    <row r="4995" spans="1:13" x14ac:dyDescent="0.25">
      <c r="A4995" s="35" t="str">
        <f>VLOOKUP(B4995,ResCat!$A$2:$B$269,2,FALSE)</f>
        <v>HMOPERA</v>
      </c>
      <c r="B4995" s="68" t="str">
        <f>IF(ISNA(VLOOKUP(C4995,COA!$A$2:$B$340,2,FALSE)),"XXX",VLOOKUP(C4995,COA!$A$2:$B$340,2,FALSE))</f>
        <v>P12</v>
      </c>
      <c r="C4995" s="149" t="str">
        <f t="shared" si="156"/>
        <v>0011-1008-0037</v>
      </c>
      <c r="D4995" s="134" t="s">
        <v>458</v>
      </c>
      <c r="E4995" s="134" t="s">
        <v>480</v>
      </c>
      <c r="F4995" s="134" t="s">
        <v>481</v>
      </c>
      <c r="G4995" s="134" t="s">
        <v>322</v>
      </c>
      <c r="H4995" s="134" t="s">
        <v>1023</v>
      </c>
      <c r="I4995" s="134" t="s">
        <v>1</v>
      </c>
      <c r="J4995" s="135">
        <v>-41.040000000002209</v>
      </c>
      <c r="K4995" s="135">
        <v>1303.9299999999957</v>
      </c>
      <c r="L4995" s="135">
        <v>1147.9299999999957</v>
      </c>
      <c r="M4995" s="141" t="str">
        <f t="shared" si="155"/>
        <v>201701</v>
      </c>
    </row>
    <row r="4996" spans="1:13" x14ac:dyDescent="0.25">
      <c r="A4996" s="35" t="str">
        <f>VLOOKUP(B4996,ResCat!$A$2:$B$269,2,FALSE)</f>
        <v>HMOPERA</v>
      </c>
      <c r="B4996" s="68" t="str">
        <f>IF(ISNA(VLOOKUP(C4996,COA!$A$2:$B$340,2,FALSE)),"XXX",VLOOKUP(C4996,COA!$A$2:$B$340,2,FALSE))</f>
        <v>P12</v>
      </c>
      <c r="C4996" s="149" t="str">
        <f t="shared" si="156"/>
        <v>0011-1008-0037</v>
      </c>
      <c r="D4996" s="134" t="s">
        <v>458</v>
      </c>
      <c r="E4996" s="134" t="s">
        <v>480</v>
      </c>
      <c r="F4996" s="134" t="s">
        <v>481</v>
      </c>
      <c r="G4996" s="134" t="s">
        <v>324</v>
      </c>
      <c r="H4996" s="134" t="s">
        <v>1023</v>
      </c>
      <c r="I4996" s="134" t="s">
        <v>3</v>
      </c>
      <c r="J4996" s="135">
        <v>1403.8000000000029</v>
      </c>
      <c r="K4996" s="135">
        <v>-6238.02</v>
      </c>
      <c r="L4996" s="135">
        <v>-6131.2300000000005</v>
      </c>
      <c r="M4996" s="141" t="str">
        <f t="shared" ref="M4996:M5059" si="157">IF(G4996&lt;$M$1,$M$1,G4996)</f>
        <v>201702</v>
      </c>
    </row>
    <row r="4997" spans="1:13" x14ac:dyDescent="0.25">
      <c r="A4997" s="35" t="str">
        <f>VLOOKUP(B4997,ResCat!$A$2:$B$269,2,FALSE)</f>
        <v>HMOPERA</v>
      </c>
      <c r="B4997" s="68" t="str">
        <f>IF(ISNA(VLOOKUP(C4997,COA!$A$2:$B$340,2,FALSE)),"XXX",VLOOKUP(C4997,COA!$A$2:$B$340,2,FALSE))</f>
        <v>P12</v>
      </c>
      <c r="C4997" s="149" t="str">
        <f t="shared" ref="C4997:C5060" si="158">D4997&amp;"-"&amp;E4997&amp;"-"&amp;F4997</f>
        <v>0011-1008-0037</v>
      </c>
      <c r="D4997" s="134" t="s">
        <v>458</v>
      </c>
      <c r="E4997" s="134" t="s">
        <v>480</v>
      </c>
      <c r="F4997" s="134" t="s">
        <v>481</v>
      </c>
      <c r="G4997" s="134" t="s">
        <v>324</v>
      </c>
      <c r="H4997" s="134" t="s">
        <v>1023</v>
      </c>
      <c r="I4997" s="134" t="s">
        <v>0</v>
      </c>
      <c r="J4997" s="135">
        <v>1876803.6199999999</v>
      </c>
      <c r="K4997" s="135">
        <v>227595.4</v>
      </c>
      <c r="L4997" s="135">
        <v>6072.1799999999885</v>
      </c>
      <c r="M4997" s="141" t="str">
        <f t="shared" si="157"/>
        <v>201702</v>
      </c>
    </row>
    <row r="4998" spans="1:13" x14ac:dyDescent="0.25">
      <c r="A4998" s="35" t="str">
        <f>VLOOKUP(B4998,ResCat!$A$2:$B$269,2,FALSE)</f>
        <v>HMOPERA</v>
      </c>
      <c r="B4998" s="68" t="str">
        <f>IF(ISNA(VLOOKUP(C4998,COA!$A$2:$B$340,2,FALSE)),"XXX",VLOOKUP(C4998,COA!$A$2:$B$340,2,FALSE))</f>
        <v>P12</v>
      </c>
      <c r="C4998" s="149" t="str">
        <f t="shared" si="158"/>
        <v>0011-1008-0037</v>
      </c>
      <c r="D4998" s="134" t="s">
        <v>458</v>
      </c>
      <c r="E4998" s="134" t="s">
        <v>480</v>
      </c>
      <c r="F4998" s="134" t="s">
        <v>481</v>
      </c>
      <c r="G4998" s="134" t="s">
        <v>324</v>
      </c>
      <c r="H4998" s="134" t="s">
        <v>1023</v>
      </c>
      <c r="I4998" s="134" t="s">
        <v>336</v>
      </c>
      <c r="J4998" s="135">
        <v>-170</v>
      </c>
      <c r="K4998" s="135">
        <v>-170</v>
      </c>
      <c r="L4998" s="135">
        <v>-170</v>
      </c>
      <c r="M4998" s="141" t="str">
        <f t="shared" si="157"/>
        <v>201702</v>
      </c>
    </row>
    <row r="4999" spans="1:13" x14ac:dyDescent="0.25">
      <c r="A4999" s="35" t="str">
        <f>VLOOKUP(B4999,ResCat!$A$2:$B$269,2,FALSE)</f>
        <v>HMOPERA</v>
      </c>
      <c r="B4999" s="68" t="str">
        <f>IF(ISNA(VLOOKUP(C4999,COA!$A$2:$B$340,2,FALSE)),"XXX",VLOOKUP(C4999,COA!$A$2:$B$340,2,FALSE))</f>
        <v>P12</v>
      </c>
      <c r="C4999" s="149" t="str">
        <f t="shared" si="158"/>
        <v>0011-1008-0037</v>
      </c>
      <c r="D4999" s="134" t="s">
        <v>458</v>
      </c>
      <c r="E4999" s="134" t="s">
        <v>480</v>
      </c>
      <c r="F4999" s="134" t="s">
        <v>481</v>
      </c>
      <c r="G4999" s="134" t="s">
        <v>324</v>
      </c>
      <c r="H4999" s="134" t="s">
        <v>1023</v>
      </c>
      <c r="I4999" s="134" t="s">
        <v>2</v>
      </c>
      <c r="J4999" s="135">
        <v>17970.950000000004</v>
      </c>
      <c r="K4999" s="135">
        <v>9200.5199999999986</v>
      </c>
      <c r="L4999" s="135">
        <v>9080.5199999999986</v>
      </c>
      <c r="M4999" s="141" t="str">
        <f t="shared" si="157"/>
        <v>201702</v>
      </c>
    </row>
    <row r="5000" spans="1:13" x14ac:dyDescent="0.25">
      <c r="A5000" s="35" t="str">
        <f>VLOOKUP(B5000,ResCat!$A$2:$B$269,2,FALSE)</f>
        <v>HMOPERA</v>
      </c>
      <c r="B5000" s="68" t="str">
        <f>IF(ISNA(VLOOKUP(C5000,COA!$A$2:$B$340,2,FALSE)),"XXX",VLOOKUP(C5000,COA!$A$2:$B$340,2,FALSE))</f>
        <v>P12</v>
      </c>
      <c r="C5000" s="149" t="str">
        <f t="shared" si="158"/>
        <v>0011-1008-0037</v>
      </c>
      <c r="D5000" s="134" t="s">
        <v>458</v>
      </c>
      <c r="E5000" s="134" t="s">
        <v>480</v>
      </c>
      <c r="F5000" s="134" t="s">
        <v>481</v>
      </c>
      <c r="G5000" s="134" t="s">
        <v>324</v>
      </c>
      <c r="H5000" s="134" t="s">
        <v>1023</v>
      </c>
      <c r="I5000" s="134" t="s">
        <v>1</v>
      </c>
      <c r="J5000" s="135">
        <v>72642.63</v>
      </c>
      <c r="K5000" s="135">
        <v>38597.829999999994</v>
      </c>
      <c r="L5000" s="135">
        <v>38615.659999999989</v>
      </c>
      <c r="M5000" s="141" t="str">
        <f t="shared" si="157"/>
        <v>201702</v>
      </c>
    </row>
    <row r="5001" spans="1:13" x14ac:dyDescent="0.25">
      <c r="A5001" s="35" t="str">
        <f>VLOOKUP(B5001,ResCat!$A$2:$B$269,2,FALSE)</f>
        <v>HMOPERA</v>
      </c>
      <c r="B5001" s="68" t="str">
        <f>IF(ISNA(VLOOKUP(C5001,COA!$A$2:$B$340,2,FALSE)),"XXX",VLOOKUP(C5001,COA!$A$2:$B$340,2,FALSE))</f>
        <v>P12</v>
      </c>
      <c r="C5001" s="149" t="str">
        <f t="shared" si="158"/>
        <v>0011-1008-0037</v>
      </c>
      <c r="D5001" s="134" t="s">
        <v>458</v>
      </c>
      <c r="E5001" s="134" t="s">
        <v>480</v>
      </c>
      <c r="F5001" s="134" t="s">
        <v>481</v>
      </c>
      <c r="G5001" s="134" t="s">
        <v>326</v>
      </c>
      <c r="H5001" s="134" t="s">
        <v>1023</v>
      </c>
      <c r="I5001" s="134" t="s">
        <v>3</v>
      </c>
      <c r="J5001" s="135">
        <v>13906.509999999998</v>
      </c>
      <c r="K5001" s="135">
        <v>-6106.9000000000078</v>
      </c>
      <c r="L5001" s="135">
        <v>-6328.6500000000087</v>
      </c>
      <c r="M5001" s="141" t="str">
        <f t="shared" si="157"/>
        <v>201703</v>
      </c>
    </row>
    <row r="5002" spans="1:13" x14ac:dyDescent="0.25">
      <c r="A5002" s="35" t="str">
        <f>VLOOKUP(B5002,ResCat!$A$2:$B$269,2,FALSE)</f>
        <v>HMOPERA</v>
      </c>
      <c r="B5002" s="68" t="str">
        <f>IF(ISNA(VLOOKUP(C5002,COA!$A$2:$B$340,2,FALSE)),"XXX",VLOOKUP(C5002,COA!$A$2:$B$340,2,FALSE))</f>
        <v>P12</v>
      </c>
      <c r="C5002" s="149" t="str">
        <f t="shared" si="158"/>
        <v>0011-1008-0037</v>
      </c>
      <c r="D5002" s="134" t="s">
        <v>458</v>
      </c>
      <c r="E5002" s="134" t="s">
        <v>480</v>
      </c>
      <c r="F5002" s="134" t="s">
        <v>481</v>
      </c>
      <c r="G5002" s="134" t="s">
        <v>326</v>
      </c>
      <c r="H5002" s="134" t="s">
        <v>1023</v>
      </c>
      <c r="I5002" s="134" t="s">
        <v>0</v>
      </c>
      <c r="J5002" s="135">
        <v>215558.80999999997</v>
      </c>
      <c r="K5002" s="135">
        <v>120360.36</v>
      </c>
      <c r="L5002" s="135">
        <v>120258.5</v>
      </c>
      <c r="M5002" s="141" t="str">
        <f t="shared" si="157"/>
        <v>201703</v>
      </c>
    </row>
    <row r="5003" spans="1:13" x14ac:dyDescent="0.25">
      <c r="A5003" s="35" t="str">
        <f>VLOOKUP(B5003,ResCat!$A$2:$B$269,2,FALSE)</f>
        <v>HMOPERA</v>
      </c>
      <c r="B5003" s="68" t="str">
        <f>IF(ISNA(VLOOKUP(C5003,COA!$A$2:$B$340,2,FALSE)),"XXX",VLOOKUP(C5003,COA!$A$2:$B$340,2,FALSE))</f>
        <v>P12</v>
      </c>
      <c r="C5003" s="149" t="str">
        <f t="shared" si="158"/>
        <v>0011-1008-0037</v>
      </c>
      <c r="D5003" s="134" t="s">
        <v>458</v>
      </c>
      <c r="E5003" s="134" t="s">
        <v>480</v>
      </c>
      <c r="F5003" s="134" t="s">
        <v>481</v>
      </c>
      <c r="G5003" s="134" t="s">
        <v>326</v>
      </c>
      <c r="H5003" s="134" t="s">
        <v>1023</v>
      </c>
      <c r="I5003" s="134" t="s">
        <v>336</v>
      </c>
      <c r="J5003" s="135">
        <v>178</v>
      </c>
      <c r="K5003" s="135">
        <v>-830.5</v>
      </c>
      <c r="L5003" s="135">
        <v>-830.5</v>
      </c>
      <c r="M5003" s="141" t="str">
        <f t="shared" si="157"/>
        <v>201703</v>
      </c>
    </row>
    <row r="5004" spans="1:13" x14ac:dyDescent="0.25">
      <c r="A5004" s="35" t="str">
        <f>VLOOKUP(B5004,ResCat!$A$2:$B$269,2,FALSE)</f>
        <v>HMOPERA</v>
      </c>
      <c r="B5004" s="68" t="str">
        <f>IF(ISNA(VLOOKUP(C5004,COA!$A$2:$B$340,2,FALSE)),"XXX",VLOOKUP(C5004,COA!$A$2:$B$340,2,FALSE))</f>
        <v>P12</v>
      </c>
      <c r="C5004" s="149" t="str">
        <f t="shared" si="158"/>
        <v>0011-1008-0037</v>
      </c>
      <c r="D5004" s="134" t="s">
        <v>458</v>
      </c>
      <c r="E5004" s="134" t="s">
        <v>480</v>
      </c>
      <c r="F5004" s="134" t="s">
        <v>481</v>
      </c>
      <c r="G5004" s="134" t="s">
        <v>326</v>
      </c>
      <c r="H5004" s="134" t="s">
        <v>1023</v>
      </c>
      <c r="I5004" s="134" t="s">
        <v>2</v>
      </c>
      <c r="J5004" s="135">
        <v>28278.319999999996</v>
      </c>
      <c r="K5004" s="135">
        <v>15233.750000000005</v>
      </c>
      <c r="L5004" s="135">
        <v>15022.300000000001</v>
      </c>
      <c r="M5004" s="141" t="str">
        <f t="shared" si="157"/>
        <v>201703</v>
      </c>
    </row>
    <row r="5005" spans="1:13" x14ac:dyDescent="0.25">
      <c r="A5005" s="35" t="str">
        <f>VLOOKUP(B5005,ResCat!$A$2:$B$269,2,FALSE)</f>
        <v>HMOPERA</v>
      </c>
      <c r="B5005" s="68" t="str">
        <f>IF(ISNA(VLOOKUP(C5005,COA!$A$2:$B$340,2,FALSE)),"XXX",VLOOKUP(C5005,COA!$A$2:$B$340,2,FALSE))</f>
        <v>P12</v>
      </c>
      <c r="C5005" s="149" t="str">
        <f t="shared" si="158"/>
        <v>0011-1008-0037</v>
      </c>
      <c r="D5005" s="134" t="s">
        <v>458</v>
      </c>
      <c r="E5005" s="134" t="s">
        <v>480</v>
      </c>
      <c r="F5005" s="134" t="s">
        <v>481</v>
      </c>
      <c r="G5005" s="134" t="s">
        <v>326</v>
      </c>
      <c r="H5005" s="134" t="s">
        <v>1023</v>
      </c>
      <c r="I5005" s="134" t="s">
        <v>1</v>
      </c>
      <c r="J5005" s="135">
        <v>266101.0199999999</v>
      </c>
      <c r="K5005" s="135">
        <v>187266.55999999979</v>
      </c>
      <c r="L5005" s="135">
        <v>187569.07999999981</v>
      </c>
      <c r="M5005" s="141" t="str">
        <f t="shared" si="157"/>
        <v>201703</v>
      </c>
    </row>
    <row r="5006" spans="1:13" x14ac:dyDescent="0.25">
      <c r="A5006" s="35" t="str">
        <f>VLOOKUP(B5006,ResCat!$A$2:$B$269,2,FALSE)</f>
        <v>HMOPERA</v>
      </c>
      <c r="B5006" s="68" t="str">
        <f>IF(ISNA(VLOOKUP(C5006,COA!$A$2:$B$340,2,FALSE)),"XXX",VLOOKUP(C5006,COA!$A$2:$B$340,2,FALSE))</f>
        <v>P12</v>
      </c>
      <c r="C5006" s="149" t="str">
        <f t="shared" si="158"/>
        <v>0011-1008-0037</v>
      </c>
      <c r="D5006" s="134" t="s">
        <v>458</v>
      </c>
      <c r="E5006" s="134" t="s">
        <v>480</v>
      </c>
      <c r="F5006" s="134" t="s">
        <v>481</v>
      </c>
      <c r="G5006" s="134" t="s">
        <v>328</v>
      </c>
      <c r="H5006" s="134" t="s">
        <v>1023</v>
      </c>
      <c r="I5006" s="134" t="s">
        <v>3</v>
      </c>
      <c r="J5006" s="135">
        <v>33903.82</v>
      </c>
      <c r="K5006" s="135">
        <v>7629.6699999999973</v>
      </c>
      <c r="L5006" s="135">
        <v>7130.3599999999979</v>
      </c>
      <c r="M5006" s="141" t="str">
        <f t="shared" si="157"/>
        <v>201704</v>
      </c>
    </row>
    <row r="5007" spans="1:13" x14ac:dyDescent="0.25">
      <c r="A5007" s="35" t="str">
        <f>VLOOKUP(B5007,ResCat!$A$2:$B$269,2,FALSE)</f>
        <v>HMOPERA</v>
      </c>
      <c r="B5007" s="68" t="str">
        <f>IF(ISNA(VLOOKUP(C5007,COA!$A$2:$B$340,2,FALSE)),"XXX",VLOOKUP(C5007,COA!$A$2:$B$340,2,FALSE))</f>
        <v>P12</v>
      </c>
      <c r="C5007" s="149" t="str">
        <f t="shared" si="158"/>
        <v>0011-1008-0037</v>
      </c>
      <c r="D5007" s="134" t="s">
        <v>458</v>
      </c>
      <c r="E5007" s="134" t="s">
        <v>480</v>
      </c>
      <c r="F5007" s="134" t="s">
        <v>481</v>
      </c>
      <c r="G5007" s="134" t="s">
        <v>328</v>
      </c>
      <c r="H5007" s="134" t="s">
        <v>1023</v>
      </c>
      <c r="I5007" s="134" t="s">
        <v>0</v>
      </c>
      <c r="J5007" s="135">
        <v>10226741.960000003</v>
      </c>
      <c r="K5007" s="135">
        <v>3263719.4000000004</v>
      </c>
      <c r="L5007" s="135">
        <v>3231004.18</v>
      </c>
      <c r="M5007" s="141" t="str">
        <f t="shared" si="157"/>
        <v>201704</v>
      </c>
    </row>
    <row r="5008" spans="1:13" x14ac:dyDescent="0.25">
      <c r="A5008" s="35" t="str">
        <f>VLOOKUP(B5008,ResCat!$A$2:$B$269,2,FALSE)</f>
        <v>HMOPERA</v>
      </c>
      <c r="B5008" s="68" t="str">
        <f>IF(ISNA(VLOOKUP(C5008,COA!$A$2:$B$340,2,FALSE)),"XXX",VLOOKUP(C5008,COA!$A$2:$B$340,2,FALSE))</f>
        <v>P12</v>
      </c>
      <c r="C5008" s="149" t="str">
        <f t="shared" si="158"/>
        <v>0011-1008-0037</v>
      </c>
      <c r="D5008" s="134" t="s">
        <v>458</v>
      </c>
      <c r="E5008" s="134" t="s">
        <v>480</v>
      </c>
      <c r="F5008" s="134" t="s">
        <v>481</v>
      </c>
      <c r="G5008" s="134" t="s">
        <v>328</v>
      </c>
      <c r="H5008" s="134" t="s">
        <v>1023</v>
      </c>
      <c r="I5008" s="134" t="s">
        <v>336</v>
      </c>
      <c r="J5008" s="135">
        <v>243.55</v>
      </c>
      <c r="K5008" s="135">
        <v>127.61999999999999</v>
      </c>
      <c r="L5008" s="135">
        <v>127.61999999999999</v>
      </c>
      <c r="M5008" s="141" t="str">
        <f t="shared" si="157"/>
        <v>201704</v>
      </c>
    </row>
    <row r="5009" spans="1:13" x14ac:dyDescent="0.25">
      <c r="A5009" s="35" t="str">
        <f>VLOOKUP(B5009,ResCat!$A$2:$B$269,2,FALSE)</f>
        <v>HMOPERA</v>
      </c>
      <c r="B5009" s="68" t="str">
        <f>IF(ISNA(VLOOKUP(C5009,COA!$A$2:$B$340,2,FALSE)),"XXX",VLOOKUP(C5009,COA!$A$2:$B$340,2,FALSE))</f>
        <v>P12</v>
      </c>
      <c r="C5009" s="149" t="str">
        <f t="shared" si="158"/>
        <v>0011-1008-0037</v>
      </c>
      <c r="D5009" s="134" t="s">
        <v>458</v>
      </c>
      <c r="E5009" s="134" t="s">
        <v>480</v>
      </c>
      <c r="F5009" s="134" t="s">
        <v>481</v>
      </c>
      <c r="G5009" s="134" t="s">
        <v>328</v>
      </c>
      <c r="H5009" s="134" t="s">
        <v>1023</v>
      </c>
      <c r="I5009" s="134" t="s">
        <v>2</v>
      </c>
      <c r="J5009" s="135">
        <v>187436.14999999991</v>
      </c>
      <c r="K5009" s="135">
        <v>50393.919999999998</v>
      </c>
      <c r="L5009" s="135">
        <v>49852.960000000006</v>
      </c>
      <c r="M5009" s="141" t="str">
        <f t="shared" si="157"/>
        <v>201704</v>
      </c>
    </row>
    <row r="5010" spans="1:13" x14ac:dyDescent="0.25">
      <c r="A5010" s="35" t="str">
        <f>VLOOKUP(B5010,ResCat!$A$2:$B$269,2,FALSE)</f>
        <v>HMOPERA</v>
      </c>
      <c r="B5010" s="68" t="str">
        <f>IF(ISNA(VLOOKUP(C5010,COA!$A$2:$B$340,2,FALSE)),"XXX",VLOOKUP(C5010,COA!$A$2:$B$340,2,FALSE))</f>
        <v>P12</v>
      </c>
      <c r="C5010" s="149" t="str">
        <f t="shared" si="158"/>
        <v>0011-1008-0037</v>
      </c>
      <c r="D5010" s="134" t="s">
        <v>458</v>
      </c>
      <c r="E5010" s="134" t="s">
        <v>480</v>
      </c>
      <c r="F5010" s="134" t="s">
        <v>481</v>
      </c>
      <c r="G5010" s="134" t="s">
        <v>328</v>
      </c>
      <c r="H5010" s="134" t="s">
        <v>1023</v>
      </c>
      <c r="I5010" s="134" t="s">
        <v>343</v>
      </c>
      <c r="J5010" s="135">
        <v>-80.27</v>
      </c>
      <c r="K5010" s="135">
        <v>-14.04</v>
      </c>
      <c r="L5010" s="135">
        <v>-9.0399999999999991</v>
      </c>
      <c r="M5010" s="141" t="str">
        <f t="shared" si="157"/>
        <v>201704</v>
      </c>
    </row>
    <row r="5011" spans="1:13" x14ac:dyDescent="0.25">
      <c r="A5011" s="35" t="str">
        <f>VLOOKUP(B5011,ResCat!$A$2:$B$269,2,FALSE)</f>
        <v>HMOPERA</v>
      </c>
      <c r="B5011" s="68" t="str">
        <f>IF(ISNA(VLOOKUP(C5011,COA!$A$2:$B$340,2,FALSE)),"XXX",VLOOKUP(C5011,COA!$A$2:$B$340,2,FALSE))</f>
        <v>P12</v>
      </c>
      <c r="C5011" s="149" t="str">
        <f t="shared" si="158"/>
        <v>0011-1008-0037</v>
      </c>
      <c r="D5011" s="134" t="s">
        <v>458</v>
      </c>
      <c r="E5011" s="134" t="s">
        <v>480</v>
      </c>
      <c r="F5011" s="134" t="s">
        <v>481</v>
      </c>
      <c r="G5011" s="134" t="s">
        <v>328</v>
      </c>
      <c r="H5011" s="134" t="s">
        <v>1023</v>
      </c>
      <c r="I5011" s="134" t="s">
        <v>1</v>
      </c>
      <c r="J5011" s="135">
        <v>131967.23000000004</v>
      </c>
      <c r="K5011" s="135">
        <v>64319.14</v>
      </c>
      <c r="L5011" s="135">
        <v>58536.239999999991</v>
      </c>
      <c r="M5011" s="141" t="str">
        <f t="shared" si="157"/>
        <v>201704</v>
      </c>
    </row>
    <row r="5012" spans="1:13" x14ac:dyDescent="0.25">
      <c r="A5012" s="35" t="str">
        <f>VLOOKUP(B5012,ResCat!$A$2:$B$269,2,FALSE)</f>
        <v>HMOPERA</v>
      </c>
      <c r="B5012" s="68" t="str">
        <f>IF(ISNA(VLOOKUP(C5012,COA!$A$2:$B$340,2,FALSE)),"XXX",VLOOKUP(C5012,COA!$A$2:$B$340,2,FALSE))</f>
        <v>P12</v>
      </c>
      <c r="C5012" s="149" t="str">
        <f t="shared" si="158"/>
        <v>0011-1008-0037</v>
      </c>
      <c r="D5012" s="134" t="s">
        <v>458</v>
      </c>
      <c r="E5012" s="134" t="s">
        <v>480</v>
      </c>
      <c r="F5012" s="134" t="s">
        <v>481</v>
      </c>
      <c r="G5012" s="134" t="s">
        <v>330</v>
      </c>
      <c r="H5012" s="134" t="s">
        <v>1023</v>
      </c>
      <c r="I5012" s="134" t="s">
        <v>3</v>
      </c>
      <c r="J5012" s="135">
        <v>70783.680000000051</v>
      </c>
      <c r="K5012" s="135">
        <v>30927.62000000001</v>
      </c>
      <c r="L5012" s="135">
        <v>30633.910000000011</v>
      </c>
      <c r="M5012" s="141" t="str">
        <f t="shared" si="157"/>
        <v>201705</v>
      </c>
    </row>
    <row r="5013" spans="1:13" x14ac:dyDescent="0.25">
      <c r="A5013" s="35" t="str">
        <f>VLOOKUP(B5013,ResCat!$A$2:$B$269,2,FALSE)</f>
        <v>HMOPERA</v>
      </c>
      <c r="B5013" s="68" t="str">
        <f>IF(ISNA(VLOOKUP(C5013,COA!$A$2:$B$340,2,FALSE)),"XXX",VLOOKUP(C5013,COA!$A$2:$B$340,2,FALSE))</f>
        <v>P12</v>
      </c>
      <c r="C5013" s="149" t="str">
        <f t="shared" si="158"/>
        <v>0011-1008-0037</v>
      </c>
      <c r="D5013" s="134" t="s">
        <v>458</v>
      </c>
      <c r="E5013" s="134" t="s">
        <v>480</v>
      </c>
      <c r="F5013" s="134" t="s">
        <v>481</v>
      </c>
      <c r="G5013" s="134" t="s">
        <v>330</v>
      </c>
      <c r="H5013" s="134" t="s">
        <v>1023</v>
      </c>
      <c r="I5013" s="134" t="s">
        <v>0</v>
      </c>
      <c r="J5013" s="135">
        <v>-13346.120000000141</v>
      </c>
      <c r="K5013" s="135">
        <v>39533.550000000032</v>
      </c>
      <c r="L5013" s="135">
        <v>29037.239999999991</v>
      </c>
      <c r="M5013" s="141" t="str">
        <f t="shared" si="157"/>
        <v>201705</v>
      </c>
    </row>
    <row r="5014" spans="1:13" x14ac:dyDescent="0.25">
      <c r="A5014" s="35" t="str">
        <f>VLOOKUP(B5014,ResCat!$A$2:$B$269,2,FALSE)</f>
        <v>HMOPERA</v>
      </c>
      <c r="B5014" s="68" t="str">
        <f>IF(ISNA(VLOOKUP(C5014,COA!$A$2:$B$340,2,FALSE)),"XXX",VLOOKUP(C5014,COA!$A$2:$B$340,2,FALSE))</f>
        <v>P12</v>
      </c>
      <c r="C5014" s="149" t="str">
        <f t="shared" si="158"/>
        <v>0011-1008-0037</v>
      </c>
      <c r="D5014" s="134" t="s">
        <v>458</v>
      </c>
      <c r="E5014" s="134" t="s">
        <v>480</v>
      </c>
      <c r="F5014" s="134" t="s">
        <v>481</v>
      </c>
      <c r="G5014" s="134" t="s">
        <v>330</v>
      </c>
      <c r="H5014" s="134" t="s">
        <v>1023</v>
      </c>
      <c r="I5014" s="134" t="s">
        <v>336</v>
      </c>
      <c r="J5014" s="135">
        <v>859.01</v>
      </c>
      <c r="K5014" s="135">
        <v>859</v>
      </c>
      <c r="L5014" s="135">
        <v>859</v>
      </c>
      <c r="M5014" s="141" t="str">
        <f t="shared" si="157"/>
        <v>201705</v>
      </c>
    </row>
    <row r="5015" spans="1:13" x14ac:dyDescent="0.25">
      <c r="A5015" s="35" t="str">
        <f>VLOOKUP(B5015,ResCat!$A$2:$B$269,2,FALSE)</f>
        <v>HMOPERA</v>
      </c>
      <c r="B5015" s="68" t="str">
        <f>IF(ISNA(VLOOKUP(C5015,COA!$A$2:$B$340,2,FALSE)),"XXX",VLOOKUP(C5015,COA!$A$2:$B$340,2,FALSE))</f>
        <v>P12</v>
      </c>
      <c r="C5015" s="149" t="str">
        <f t="shared" si="158"/>
        <v>0011-1008-0037</v>
      </c>
      <c r="D5015" s="134" t="s">
        <v>458</v>
      </c>
      <c r="E5015" s="134" t="s">
        <v>480</v>
      </c>
      <c r="F5015" s="134" t="s">
        <v>481</v>
      </c>
      <c r="G5015" s="134" t="s">
        <v>330</v>
      </c>
      <c r="H5015" s="134" t="s">
        <v>1023</v>
      </c>
      <c r="I5015" s="134" t="s">
        <v>2</v>
      </c>
      <c r="J5015" s="135">
        <v>115200.90999999999</v>
      </c>
      <c r="K5015" s="135">
        <v>74094.309999999983</v>
      </c>
      <c r="L5015" s="135">
        <v>73347.969999999987</v>
      </c>
      <c r="M5015" s="141" t="str">
        <f t="shared" si="157"/>
        <v>201705</v>
      </c>
    </row>
    <row r="5016" spans="1:13" x14ac:dyDescent="0.25">
      <c r="A5016" s="35" t="str">
        <f>VLOOKUP(B5016,ResCat!$A$2:$B$269,2,FALSE)</f>
        <v>HMOPERA</v>
      </c>
      <c r="B5016" s="68" t="str">
        <f>IF(ISNA(VLOOKUP(C5016,COA!$A$2:$B$340,2,FALSE)),"XXX",VLOOKUP(C5016,COA!$A$2:$B$340,2,FALSE))</f>
        <v>P12</v>
      </c>
      <c r="C5016" s="149" t="str">
        <f t="shared" si="158"/>
        <v>0011-1008-0037</v>
      </c>
      <c r="D5016" s="134" t="s">
        <v>458</v>
      </c>
      <c r="E5016" s="134" t="s">
        <v>480</v>
      </c>
      <c r="F5016" s="134" t="s">
        <v>481</v>
      </c>
      <c r="G5016" s="134" t="s">
        <v>330</v>
      </c>
      <c r="H5016" s="134" t="s">
        <v>1023</v>
      </c>
      <c r="I5016" s="134" t="s">
        <v>1</v>
      </c>
      <c r="J5016" s="135">
        <v>-77139.350000000006</v>
      </c>
      <c r="K5016" s="135">
        <v>-11367.000000000011</v>
      </c>
      <c r="L5016" s="135">
        <v>-11137.000000000011</v>
      </c>
      <c r="M5016" s="141" t="str">
        <f t="shared" si="157"/>
        <v>201705</v>
      </c>
    </row>
    <row r="5017" spans="1:13" x14ac:dyDescent="0.25">
      <c r="A5017" s="35" t="str">
        <f>VLOOKUP(B5017,ResCat!$A$2:$B$269,2,FALSE)</f>
        <v>HMOPERA</v>
      </c>
      <c r="B5017" s="68" t="str">
        <f>IF(ISNA(VLOOKUP(C5017,COA!$A$2:$B$340,2,FALSE)),"XXX",VLOOKUP(C5017,COA!$A$2:$B$340,2,FALSE))</f>
        <v>P12</v>
      </c>
      <c r="C5017" s="149" t="str">
        <f t="shared" si="158"/>
        <v>0011-1008-0037</v>
      </c>
      <c r="D5017" s="134" t="s">
        <v>458</v>
      </c>
      <c r="E5017" s="134" t="s">
        <v>480</v>
      </c>
      <c r="F5017" s="134" t="s">
        <v>481</v>
      </c>
      <c r="G5017" s="134" t="s">
        <v>332</v>
      </c>
      <c r="H5017" s="134" t="s">
        <v>1023</v>
      </c>
      <c r="I5017" s="134" t="s">
        <v>3</v>
      </c>
      <c r="J5017" s="135">
        <v>56160.759999999995</v>
      </c>
      <c r="K5017" s="135">
        <v>31973.570000000003</v>
      </c>
      <c r="L5017" s="135">
        <v>31584.010000000006</v>
      </c>
      <c r="M5017" s="141" t="str">
        <f t="shared" si="157"/>
        <v>201706</v>
      </c>
    </row>
    <row r="5018" spans="1:13" x14ac:dyDescent="0.25">
      <c r="A5018" s="35" t="str">
        <f>VLOOKUP(B5018,ResCat!$A$2:$B$269,2,FALSE)</f>
        <v>HMOPERA</v>
      </c>
      <c r="B5018" s="68" t="str">
        <f>IF(ISNA(VLOOKUP(C5018,COA!$A$2:$B$340,2,FALSE)),"XXX",VLOOKUP(C5018,COA!$A$2:$B$340,2,FALSE))</f>
        <v>P12</v>
      </c>
      <c r="C5018" s="149" t="str">
        <f t="shared" si="158"/>
        <v>0011-1008-0037</v>
      </c>
      <c r="D5018" s="134" t="s">
        <v>458</v>
      </c>
      <c r="E5018" s="134" t="s">
        <v>480</v>
      </c>
      <c r="F5018" s="134" t="s">
        <v>481</v>
      </c>
      <c r="G5018" s="134" t="s">
        <v>332</v>
      </c>
      <c r="H5018" s="134" t="s">
        <v>1023</v>
      </c>
      <c r="I5018" s="134" t="s">
        <v>368</v>
      </c>
      <c r="J5018" s="135">
        <v>22.14</v>
      </c>
      <c r="K5018" s="135">
        <v>22.14</v>
      </c>
      <c r="L5018" s="135">
        <v>22.14</v>
      </c>
      <c r="M5018" s="141" t="str">
        <f t="shared" si="157"/>
        <v>201706</v>
      </c>
    </row>
    <row r="5019" spans="1:13" x14ac:dyDescent="0.25">
      <c r="A5019" s="35" t="str">
        <f>VLOOKUP(B5019,ResCat!$A$2:$B$269,2,FALSE)</f>
        <v>HMOPERA</v>
      </c>
      <c r="B5019" s="68" t="str">
        <f>IF(ISNA(VLOOKUP(C5019,COA!$A$2:$B$340,2,FALSE)),"XXX",VLOOKUP(C5019,COA!$A$2:$B$340,2,FALSE))</f>
        <v>P12</v>
      </c>
      <c r="C5019" s="149" t="str">
        <f t="shared" si="158"/>
        <v>0011-1008-0037</v>
      </c>
      <c r="D5019" s="134" t="s">
        <v>458</v>
      </c>
      <c r="E5019" s="134" t="s">
        <v>480</v>
      </c>
      <c r="F5019" s="134" t="s">
        <v>481</v>
      </c>
      <c r="G5019" s="134" t="s">
        <v>332</v>
      </c>
      <c r="H5019" s="134" t="s">
        <v>1023</v>
      </c>
      <c r="I5019" s="134" t="s">
        <v>0</v>
      </c>
      <c r="J5019" s="135">
        <v>982804.0399999998</v>
      </c>
      <c r="K5019" s="135">
        <v>488504.66</v>
      </c>
      <c r="L5019" s="135">
        <v>485831.86</v>
      </c>
      <c r="M5019" s="141" t="str">
        <f t="shared" si="157"/>
        <v>201706</v>
      </c>
    </row>
    <row r="5020" spans="1:13" x14ac:dyDescent="0.25">
      <c r="A5020" s="35" t="str">
        <f>VLOOKUP(B5020,ResCat!$A$2:$B$269,2,FALSE)</f>
        <v>HMOPERA</v>
      </c>
      <c r="B5020" s="68" t="str">
        <f>IF(ISNA(VLOOKUP(C5020,COA!$A$2:$B$340,2,FALSE)),"XXX",VLOOKUP(C5020,COA!$A$2:$B$340,2,FALSE))</f>
        <v>P12</v>
      </c>
      <c r="C5020" s="149" t="str">
        <f t="shared" si="158"/>
        <v>0011-1008-0037</v>
      </c>
      <c r="D5020" s="134" t="s">
        <v>458</v>
      </c>
      <c r="E5020" s="134" t="s">
        <v>480</v>
      </c>
      <c r="F5020" s="134" t="s">
        <v>481</v>
      </c>
      <c r="G5020" s="134" t="s">
        <v>332</v>
      </c>
      <c r="H5020" s="134" t="s">
        <v>1023</v>
      </c>
      <c r="I5020" s="134" t="s">
        <v>336</v>
      </c>
      <c r="J5020" s="135">
        <v>824</v>
      </c>
      <c r="K5020" s="135">
        <v>449.52</v>
      </c>
      <c r="L5020" s="135">
        <v>449.52</v>
      </c>
      <c r="M5020" s="141" t="str">
        <f t="shared" si="157"/>
        <v>201706</v>
      </c>
    </row>
    <row r="5021" spans="1:13" x14ac:dyDescent="0.25">
      <c r="A5021" s="35" t="str">
        <f>VLOOKUP(B5021,ResCat!$A$2:$B$269,2,FALSE)</f>
        <v>HMOPERA</v>
      </c>
      <c r="B5021" s="68" t="str">
        <f>IF(ISNA(VLOOKUP(C5021,COA!$A$2:$B$340,2,FALSE)),"XXX",VLOOKUP(C5021,COA!$A$2:$B$340,2,FALSE))</f>
        <v>P12</v>
      </c>
      <c r="C5021" s="149" t="str">
        <f t="shared" si="158"/>
        <v>0011-1008-0037</v>
      </c>
      <c r="D5021" s="134" t="s">
        <v>458</v>
      </c>
      <c r="E5021" s="134" t="s">
        <v>480</v>
      </c>
      <c r="F5021" s="134" t="s">
        <v>481</v>
      </c>
      <c r="G5021" s="134" t="s">
        <v>332</v>
      </c>
      <c r="H5021" s="134" t="s">
        <v>1023</v>
      </c>
      <c r="I5021" s="134" t="s">
        <v>2</v>
      </c>
      <c r="J5021" s="135">
        <v>91726.639999999985</v>
      </c>
      <c r="K5021" s="135">
        <v>60697.359999999942</v>
      </c>
      <c r="L5021" s="135">
        <v>60262.34999999994</v>
      </c>
      <c r="M5021" s="141" t="str">
        <f t="shared" si="157"/>
        <v>201706</v>
      </c>
    </row>
    <row r="5022" spans="1:13" x14ac:dyDescent="0.25">
      <c r="A5022" s="35" t="str">
        <f>VLOOKUP(B5022,ResCat!$A$2:$B$269,2,FALSE)</f>
        <v>HMOPERA</v>
      </c>
      <c r="B5022" s="68" t="str">
        <f>IF(ISNA(VLOOKUP(C5022,COA!$A$2:$B$340,2,FALSE)),"XXX",VLOOKUP(C5022,COA!$A$2:$B$340,2,FALSE))</f>
        <v>P12</v>
      </c>
      <c r="C5022" s="149" t="str">
        <f t="shared" si="158"/>
        <v>0011-1008-0037</v>
      </c>
      <c r="D5022" s="134" t="s">
        <v>458</v>
      </c>
      <c r="E5022" s="134" t="s">
        <v>480</v>
      </c>
      <c r="F5022" s="134" t="s">
        <v>481</v>
      </c>
      <c r="G5022" s="134" t="s">
        <v>332</v>
      </c>
      <c r="H5022" s="134" t="s">
        <v>1023</v>
      </c>
      <c r="I5022" s="134" t="s">
        <v>343</v>
      </c>
      <c r="J5022" s="135">
        <v>302.98</v>
      </c>
      <c r="K5022" s="135">
        <v>230.55</v>
      </c>
      <c r="L5022" s="135">
        <v>220.55</v>
      </c>
      <c r="M5022" s="141" t="str">
        <f t="shared" si="157"/>
        <v>201706</v>
      </c>
    </row>
    <row r="5023" spans="1:13" x14ac:dyDescent="0.25">
      <c r="A5023" s="35" t="str">
        <f>VLOOKUP(B5023,ResCat!$A$2:$B$269,2,FALSE)</f>
        <v>HMOPERA</v>
      </c>
      <c r="B5023" s="68" t="str">
        <f>IF(ISNA(VLOOKUP(C5023,COA!$A$2:$B$340,2,FALSE)),"XXX",VLOOKUP(C5023,COA!$A$2:$B$340,2,FALSE))</f>
        <v>P12</v>
      </c>
      <c r="C5023" s="149" t="str">
        <f t="shared" si="158"/>
        <v>0011-1008-0037</v>
      </c>
      <c r="D5023" s="134" t="s">
        <v>458</v>
      </c>
      <c r="E5023" s="134" t="s">
        <v>480</v>
      </c>
      <c r="F5023" s="134" t="s">
        <v>481</v>
      </c>
      <c r="G5023" s="134" t="s">
        <v>332</v>
      </c>
      <c r="H5023" s="134" t="s">
        <v>1023</v>
      </c>
      <c r="I5023" s="134" t="s">
        <v>1</v>
      </c>
      <c r="J5023" s="135">
        <v>58051.520000000004</v>
      </c>
      <c r="K5023" s="135">
        <v>44341.079999999994</v>
      </c>
      <c r="L5023" s="135">
        <v>39902.589999999997</v>
      </c>
      <c r="M5023" s="141" t="str">
        <f t="shared" si="157"/>
        <v>201706</v>
      </c>
    </row>
    <row r="5024" spans="1:13" x14ac:dyDescent="0.25">
      <c r="A5024" s="35" t="str">
        <f>VLOOKUP(B5024,ResCat!$A$2:$B$269,2,FALSE)</f>
        <v>HMOPERA</v>
      </c>
      <c r="B5024" s="68" t="str">
        <f>IF(ISNA(VLOOKUP(C5024,COA!$A$2:$B$340,2,FALSE)),"XXX",VLOOKUP(C5024,COA!$A$2:$B$340,2,FALSE))</f>
        <v>P12</v>
      </c>
      <c r="C5024" s="149" t="str">
        <f t="shared" si="158"/>
        <v>0011-1008-0037</v>
      </c>
      <c r="D5024" s="134" t="s">
        <v>458</v>
      </c>
      <c r="E5024" s="134" t="s">
        <v>480</v>
      </c>
      <c r="F5024" s="134" t="s">
        <v>481</v>
      </c>
      <c r="G5024" s="134" t="s">
        <v>335</v>
      </c>
      <c r="H5024" s="134" t="s">
        <v>1023</v>
      </c>
      <c r="I5024" s="134" t="s">
        <v>3</v>
      </c>
      <c r="J5024" s="135">
        <v>93863.540000000023</v>
      </c>
      <c r="K5024" s="135">
        <v>72608.620000000068</v>
      </c>
      <c r="L5024" s="135">
        <v>72123.81000000007</v>
      </c>
      <c r="M5024" s="141" t="str">
        <f t="shared" si="157"/>
        <v>201707</v>
      </c>
    </row>
    <row r="5025" spans="1:13" x14ac:dyDescent="0.25">
      <c r="A5025" s="35" t="str">
        <f>VLOOKUP(B5025,ResCat!$A$2:$B$269,2,FALSE)</f>
        <v>HMOPERA</v>
      </c>
      <c r="B5025" s="68" t="str">
        <f>IF(ISNA(VLOOKUP(C5025,COA!$A$2:$B$340,2,FALSE)),"XXX",VLOOKUP(C5025,COA!$A$2:$B$340,2,FALSE))</f>
        <v>P12</v>
      </c>
      <c r="C5025" s="149" t="str">
        <f t="shared" si="158"/>
        <v>0011-1008-0037</v>
      </c>
      <c r="D5025" s="134" t="s">
        <v>458</v>
      </c>
      <c r="E5025" s="134" t="s">
        <v>480</v>
      </c>
      <c r="F5025" s="134" t="s">
        <v>481</v>
      </c>
      <c r="G5025" s="134" t="s">
        <v>335</v>
      </c>
      <c r="H5025" s="134" t="s">
        <v>1023</v>
      </c>
      <c r="I5025" s="134" t="s">
        <v>0</v>
      </c>
      <c r="J5025" s="135">
        <v>273844.00000000023</v>
      </c>
      <c r="K5025" s="135">
        <v>148235.53999999992</v>
      </c>
      <c r="L5025" s="135">
        <v>136491.51999999996</v>
      </c>
      <c r="M5025" s="141" t="str">
        <f t="shared" si="157"/>
        <v>201707</v>
      </c>
    </row>
    <row r="5026" spans="1:13" x14ac:dyDescent="0.25">
      <c r="A5026" s="35" t="str">
        <f>VLOOKUP(B5026,ResCat!$A$2:$B$269,2,FALSE)</f>
        <v>HMOPERA</v>
      </c>
      <c r="B5026" s="68" t="str">
        <f>IF(ISNA(VLOOKUP(C5026,COA!$A$2:$B$340,2,FALSE)),"XXX",VLOOKUP(C5026,COA!$A$2:$B$340,2,FALSE))</f>
        <v>P12</v>
      </c>
      <c r="C5026" s="149" t="str">
        <f t="shared" si="158"/>
        <v>0011-1008-0037</v>
      </c>
      <c r="D5026" s="134" t="s">
        <v>458</v>
      </c>
      <c r="E5026" s="134" t="s">
        <v>480</v>
      </c>
      <c r="F5026" s="134" t="s">
        <v>481</v>
      </c>
      <c r="G5026" s="134" t="s">
        <v>335</v>
      </c>
      <c r="H5026" s="134" t="s">
        <v>1023</v>
      </c>
      <c r="I5026" s="134" t="s">
        <v>336</v>
      </c>
      <c r="J5026" s="135">
        <v>21387.01</v>
      </c>
      <c r="K5026" s="135">
        <v>16507.690000000002</v>
      </c>
      <c r="L5026" s="135">
        <v>16507.690000000002</v>
      </c>
      <c r="M5026" s="141" t="str">
        <f t="shared" si="157"/>
        <v>201707</v>
      </c>
    </row>
    <row r="5027" spans="1:13" x14ac:dyDescent="0.25">
      <c r="A5027" s="35" t="str">
        <f>VLOOKUP(B5027,ResCat!$A$2:$B$269,2,FALSE)</f>
        <v>HMOPERA</v>
      </c>
      <c r="B5027" s="68" t="str">
        <f>IF(ISNA(VLOOKUP(C5027,COA!$A$2:$B$340,2,FALSE)),"XXX",VLOOKUP(C5027,COA!$A$2:$B$340,2,FALSE))</f>
        <v>P12</v>
      </c>
      <c r="C5027" s="149" t="str">
        <f t="shared" si="158"/>
        <v>0011-1008-0037</v>
      </c>
      <c r="D5027" s="134" t="s">
        <v>458</v>
      </c>
      <c r="E5027" s="134" t="s">
        <v>480</v>
      </c>
      <c r="F5027" s="134" t="s">
        <v>481</v>
      </c>
      <c r="G5027" s="134" t="s">
        <v>335</v>
      </c>
      <c r="H5027" s="134" t="s">
        <v>1023</v>
      </c>
      <c r="I5027" s="134" t="s">
        <v>2</v>
      </c>
      <c r="J5027" s="135">
        <v>158212.53999999998</v>
      </c>
      <c r="K5027" s="135">
        <v>75559.709999999861</v>
      </c>
      <c r="L5027" s="135">
        <v>74870.579999999871</v>
      </c>
      <c r="M5027" s="141" t="str">
        <f t="shared" si="157"/>
        <v>201707</v>
      </c>
    </row>
    <row r="5028" spans="1:13" x14ac:dyDescent="0.25">
      <c r="A5028" s="35" t="str">
        <f>VLOOKUP(B5028,ResCat!$A$2:$B$269,2,FALSE)</f>
        <v>HMOPERA</v>
      </c>
      <c r="B5028" s="68" t="str">
        <f>IF(ISNA(VLOOKUP(C5028,COA!$A$2:$B$340,2,FALSE)),"XXX",VLOOKUP(C5028,COA!$A$2:$B$340,2,FALSE))</f>
        <v>P12</v>
      </c>
      <c r="C5028" s="149" t="str">
        <f t="shared" si="158"/>
        <v>0011-1008-0037</v>
      </c>
      <c r="D5028" s="134" t="s">
        <v>458</v>
      </c>
      <c r="E5028" s="134" t="s">
        <v>480</v>
      </c>
      <c r="F5028" s="134" t="s">
        <v>481</v>
      </c>
      <c r="G5028" s="134" t="s">
        <v>335</v>
      </c>
      <c r="H5028" s="134" t="s">
        <v>1023</v>
      </c>
      <c r="I5028" s="134" t="s">
        <v>343</v>
      </c>
      <c r="J5028" s="135">
        <v>-9333.2000000000007</v>
      </c>
      <c r="K5028" s="135">
        <v>-4157.71</v>
      </c>
      <c r="L5028" s="135">
        <v>-4127.71</v>
      </c>
      <c r="M5028" s="141" t="str">
        <f t="shared" si="157"/>
        <v>201707</v>
      </c>
    </row>
    <row r="5029" spans="1:13" x14ac:dyDescent="0.25">
      <c r="A5029" s="35" t="str">
        <f>VLOOKUP(B5029,ResCat!$A$2:$B$269,2,FALSE)</f>
        <v>HMOPERA</v>
      </c>
      <c r="B5029" s="68" t="str">
        <f>IF(ISNA(VLOOKUP(C5029,COA!$A$2:$B$340,2,FALSE)),"XXX",VLOOKUP(C5029,COA!$A$2:$B$340,2,FALSE))</f>
        <v>P12</v>
      </c>
      <c r="C5029" s="149" t="str">
        <f t="shared" si="158"/>
        <v>0011-1008-0037</v>
      </c>
      <c r="D5029" s="134" t="s">
        <v>458</v>
      </c>
      <c r="E5029" s="134" t="s">
        <v>480</v>
      </c>
      <c r="F5029" s="134" t="s">
        <v>481</v>
      </c>
      <c r="G5029" s="134" t="s">
        <v>335</v>
      </c>
      <c r="H5029" s="134" t="s">
        <v>1023</v>
      </c>
      <c r="I5029" s="134" t="s">
        <v>1</v>
      </c>
      <c r="J5029" s="135">
        <v>604159.67999999959</v>
      </c>
      <c r="K5029" s="135">
        <v>411728.91000000009</v>
      </c>
      <c r="L5029" s="135">
        <v>410165.01000000007</v>
      </c>
      <c r="M5029" s="141" t="str">
        <f t="shared" si="157"/>
        <v>201707</v>
      </c>
    </row>
    <row r="5030" spans="1:13" x14ac:dyDescent="0.25">
      <c r="A5030" s="35" t="str">
        <f>VLOOKUP(B5030,ResCat!$A$2:$B$269,2,FALSE)</f>
        <v>HMOPERA</v>
      </c>
      <c r="B5030" s="68" t="str">
        <f>IF(ISNA(VLOOKUP(C5030,COA!$A$2:$B$340,2,FALSE)),"XXX",VLOOKUP(C5030,COA!$A$2:$B$340,2,FALSE))</f>
        <v>P12</v>
      </c>
      <c r="C5030" s="149" t="str">
        <f t="shared" si="158"/>
        <v>0011-1008-0037</v>
      </c>
      <c r="D5030" s="134" t="s">
        <v>458</v>
      </c>
      <c r="E5030" s="134" t="s">
        <v>480</v>
      </c>
      <c r="F5030" s="134" t="s">
        <v>481</v>
      </c>
      <c r="G5030" s="134" t="s">
        <v>4</v>
      </c>
      <c r="H5030" s="134" t="s">
        <v>1023</v>
      </c>
      <c r="I5030" s="134" t="s">
        <v>3</v>
      </c>
      <c r="J5030" s="135">
        <v>81192.170000000042</v>
      </c>
      <c r="K5030" s="135">
        <v>69119.290000000037</v>
      </c>
      <c r="L5030" s="135">
        <v>69108.680000000037</v>
      </c>
      <c r="M5030" s="141" t="str">
        <f t="shared" si="157"/>
        <v>201708</v>
      </c>
    </row>
    <row r="5031" spans="1:13" x14ac:dyDescent="0.25">
      <c r="A5031" s="35" t="str">
        <f>VLOOKUP(B5031,ResCat!$A$2:$B$269,2,FALSE)</f>
        <v>HMOPERA</v>
      </c>
      <c r="B5031" s="68" t="str">
        <f>IF(ISNA(VLOOKUP(C5031,COA!$A$2:$B$340,2,FALSE)),"XXX",VLOOKUP(C5031,COA!$A$2:$B$340,2,FALSE))</f>
        <v>P12</v>
      </c>
      <c r="C5031" s="149" t="str">
        <f t="shared" si="158"/>
        <v>0011-1008-0037</v>
      </c>
      <c r="D5031" s="134" t="s">
        <v>458</v>
      </c>
      <c r="E5031" s="134" t="s">
        <v>480</v>
      </c>
      <c r="F5031" s="134" t="s">
        <v>481</v>
      </c>
      <c r="G5031" s="134" t="s">
        <v>4</v>
      </c>
      <c r="H5031" s="134" t="s">
        <v>1023</v>
      </c>
      <c r="I5031" s="134" t="s">
        <v>0</v>
      </c>
      <c r="J5031" s="135">
        <v>1951030.6000000015</v>
      </c>
      <c r="K5031" s="135">
        <v>888761.46999999881</v>
      </c>
      <c r="L5031" s="135">
        <v>811941.23999999883</v>
      </c>
      <c r="M5031" s="141" t="str">
        <f t="shared" si="157"/>
        <v>201708</v>
      </c>
    </row>
    <row r="5032" spans="1:13" x14ac:dyDescent="0.25">
      <c r="A5032" s="35" t="str">
        <f>VLOOKUP(B5032,ResCat!$A$2:$B$269,2,FALSE)</f>
        <v>HMOPERA</v>
      </c>
      <c r="B5032" s="68" t="str">
        <f>IF(ISNA(VLOOKUP(C5032,COA!$A$2:$B$340,2,FALSE)),"XXX",VLOOKUP(C5032,COA!$A$2:$B$340,2,FALSE))</f>
        <v>P12</v>
      </c>
      <c r="C5032" s="149" t="str">
        <f t="shared" si="158"/>
        <v>0011-1008-0037</v>
      </c>
      <c r="D5032" s="134" t="s">
        <v>458</v>
      </c>
      <c r="E5032" s="134" t="s">
        <v>480</v>
      </c>
      <c r="F5032" s="134" t="s">
        <v>481</v>
      </c>
      <c r="G5032" s="134" t="s">
        <v>4</v>
      </c>
      <c r="H5032" s="134" t="s">
        <v>1023</v>
      </c>
      <c r="I5032" s="134" t="s">
        <v>336</v>
      </c>
      <c r="J5032" s="135">
        <v>2031.09</v>
      </c>
      <c r="K5032" s="135">
        <v>482.6</v>
      </c>
      <c r="L5032" s="135">
        <v>423.93</v>
      </c>
      <c r="M5032" s="141" t="str">
        <f t="shared" si="157"/>
        <v>201708</v>
      </c>
    </row>
    <row r="5033" spans="1:13" x14ac:dyDescent="0.25">
      <c r="A5033" s="35" t="str">
        <f>VLOOKUP(B5033,ResCat!$A$2:$B$269,2,FALSE)</f>
        <v>HMOPERA</v>
      </c>
      <c r="B5033" s="68" t="str">
        <f>IF(ISNA(VLOOKUP(C5033,COA!$A$2:$B$340,2,FALSE)),"XXX",VLOOKUP(C5033,COA!$A$2:$B$340,2,FALSE))</f>
        <v>P12</v>
      </c>
      <c r="C5033" s="149" t="str">
        <f t="shared" si="158"/>
        <v>0011-1008-0037</v>
      </c>
      <c r="D5033" s="134" t="s">
        <v>458</v>
      </c>
      <c r="E5033" s="134" t="s">
        <v>480</v>
      </c>
      <c r="F5033" s="134" t="s">
        <v>481</v>
      </c>
      <c r="G5033" s="134" t="s">
        <v>4</v>
      </c>
      <c r="H5033" s="134" t="s">
        <v>1023</v>
      </c>
      <c r="I5033" s="134" t="s">
        <v>2</v>
      </c>
      <c r="J5033" s="135">
        <v>149198.76999999993</v>
      </c>
      <c r="K5033" s="135">
        <v>98450.349999999846</v>
      </c>
      <c r="L5033" s="135">
        <v>97577.719999999856</v>
      </c>
      <c r="M5033" s="141" t="str">
        <f t="shared" si="157"/>
        <v>201708</v>
      </c>
    </row>
    <row r="5034" spans="1:13" x14ac:dyDescent="0.25">
      <c r="A5034" s="35" t="str">
        <f>VLOOKUP(B5034,ResCat!$A$2:$B$269,2,FALSE)</f>
        <v>HMOPERA</v>
      </c>
      <c r="B5034" s="68" t="str">
        <f>IF(ISNA(VLOOKUP(C5034,COA!$A$2:$B$340,2,FALSE)),"XXX",VLOOKUP(C5034,COA!$A$2:$B$340,2,FALSE))</f>
        <v>P12</v>
      </c>
      <c r="C5034" s="149" t="str">
        <f t="shared" si="158"/>
        <v>0011-1008-0037</v>
      </c>
      <c r="D5034" s="134" t="s">
        <v>458</v>
      </c>
      <c r="E5034" s="134" t="s">
        <v>480</v>
      </c>
      <c r="F5034" s="134" t="s">
        <v>481</v>
      </c>
      <c r="G5034" s="134" t="s">
        <v>4</v>
      </c>
      <c r="H5034" s="134" t="s">
        <v>1023</v>
      </c>
      <c r="I5034" s="134" t="s">
        <v>343</v>
      </c>
      <c r="J5034" s="135">
        <v>-970.99</v>
      </c>
      <c r="K5034" s="135">
        <v>-56.879999999999995</v>
      </c>
      <c r="L5034" s="135">
        <v>-41.879999999999995</v>
      </c>
      <c r="M5034" s="141" t="str">
        <f t="shared" si="157"/>
        <v>201708</v>
      </c>
    </row>
    <row r="5035" spans="1:13" x14ac:dyDescent="0.25">
      <c r="A5035" s="35" t="str">
        <f>VLOOKUP(B5035,ResCat!$A$2:$B$269,2,FALSE)</f>
        <v>HMOPERA</v>
      </c>
      <c r="B5035" s="68" t="str">
        <f>IF(ISNA(VLOOKUP(C5035,COA!$A$2:$B$340,2,FALSE)),"XXX",VLOOKUP(C5035,COA!$A$2:$B$340,2,FALSE))</f>
        <v>P12</v>
      </c>
      <c r="C5035" s="149" t="str">
        <f t="shared" si="158"/>
        <v>0011-1008-0037</v>
      </c>
      <c r="D5035" s="134" t="s">
        <v>458</v>
      </c>
      <c r="E5035" s="134" t="s">
        <v>480</v>
      </c>
      <c r="F5035" s="134" t="s">
        <v>481</v>
      </c>
      <c r="G5035" s="134" t="s">
        <v>4</v>
      </c>
      <c r="H5035" s="134" t="s">
        <v>1023</v>
      </c>
      <c r="I5035" s="134" t="s">
        <v>1</v>
      </c>
      <c r="J5035" s="135">
        <v>516999.25999999995</v>
      </c>
      <c r="K5035" s="135">
        <v>259462.72000000003</v>
      </c>
      <c r="L5035" s="135">
        <v>258365.23000000013</v>
      </c>
      <c r="M5035" s="141" t="str">
        <f t="shared" si="157"/>
        <v>201708</v>
      </c>
    </row>
    <row r="5036" spans="1:13" x14ac:dyDescent="0.25">
      <c r="A5036" s="35" t="str">
        <f>VLOOKUP(B5036,ResCat!$A$2:$B$269,2,FALSE)</f>
        <v>HMOPERA</v>
      </c>
      <c r="B5036" s="68" t="str">
        <f>IF(ISNA(VLOOKUP(C5036,COA!$A$2:$B$340,2,FALSE)),"XXX",VLOOKUP(C5036,COA!$A$2:$B$340,2,FALSE))</f>
        <v>P12</v>
      </c>
      <c r="C5036" s="149" t="str">
        <f t="shared" si="158"/>
        <v>0011-1008-0037</v>
      </c>
      <c r="D5036" s="134" t="s">
        <v>458</v>
      </c>
      <c r="E5036" s="134" t="s">
        <v>480</v>
      </c>
      <c r="F5036" s="134" t="s">
        <v>481</v>
      </c>
      <c r="G5036" s="134" t="s">
        <v>511</v>
      </c>
      <c r="H5036" s="134" t="s">
        <v>1023</v>
      </c>
      <c r="I5036" s="134" t="s">
        <v>3</v>
      </c>
      <c r="J5036" s="135">
        <v>146185.26999999999</v>
      </c>
      <c r="K5036" s="135">
        <v>106409.4200000003</v>
      </c>
      <c r="L5036" s="135">
        <v>105703.43000000031</v>
      </c>
      <c r="M5036" s="141" t="str">
        <f t="shared" si="157"/>
        <v>201709</v>
      </c>
    </row>
    <row r="5037" spans="1:13" x14ac:dyDescent="0.25">
      <c r="A5037" s="35" t="str">
        <f>VLOOKUP(B5037,ResCat!$A$2:$B$269,2,FALSE)</f>
        <v>HMOPERA</v>
      </c>
      <c r="B5037" s="68" t="str">
        <f>IF(ISNA(VLOOKUP(C5037,COA!$A$2:$B$340,2,FALSE)),"XXX",VLOOKUP(C5037,COA!$A$2:$B$340,2,FALSE))</f>
        <v>P12</v>
      </c>
      <c r="C5037" s="149" t="str">
        <f t="shared" si="158"/>
        <v>0011-1008-0037</v>
      </c>
      <c r="D5037" s="134" t="s">
        <v>458</v>
      </c>
      <c r="E5037" s="134" t="s">
        <v>480</v>
      </c>
      <c r="F5037" s="134" t="s">
        <v>481</v>
      </c>
      <c r="G5037" s="134" t="s">
        <v>511</v>
      </c>
      <c r="H5037" s="134" t="s">
        <v>1023</v>
      </c>
      <c r="I5037" s="134" t="s">
        <v>0</v>
      </c>
      <c r="J5037" s="135">
        <v>2497896.3600000008</v>
      </c>
      <c r="K5037" s="135">
        <v>1346643.9500000002</v>
      </c>
      <c r="L5037" s="135">
        <v>1312578.9400000004</v>
      </c>
      <c r="M5037" s="141" t="str">
        <f t="shared" si="157"/>
        <v>201709</v>
      </c>
    </row>
    <row r="5038" spans="1:13" x14ac:dyDescent="0.25">
      <c r="A5038" s="35" t="str">
        <f>VLOOKUP(B5038,ResCat!$A$2:$B$269,2,FALSE)</f>
        <v>HMOPERA</v>
      </c>
      <c r="B5038" s="68" t="str">
        <f>IF(ISNA(VLOOKUP(C5038,COA!$A$2:$B$340,2,FALSE)),"XXX",VLOOKUP(C5038,COA!$A$2:$B$340,2,FALSE))</f>
        <v>P12</v>
      </c>
      <c r="C5038" s="149" t="str">
        <f t="shared" si="158"/>
        <v>0011-1008-0037</v>
      </c>
      <c r="D5038" s="134" t="s">
        <v>458</v>
      </c>
      <c r="E5038" s="134" t="s">
        <v>480</v>
      </c>
      <c r="F5038" s="134" t="s">
        <v>481</v>
      </c>
      <c r="G5038" s="134" t="s">
        <v>511</v>
      </c>
      <c r="H5038" s="134" t="s">
        <v>1023</v>
      </c>
      <c r="I5038" s="134" t="s">
        <v>336</v>
      </c>
      <c r="J5038" s="135">
        <v>4556</v>
      </c>
      <c r="K5038" s="135">
        <v>3618.2200000000007</v>
      </c>
      <c r="L5038" s="135">
        <v>3618.2200000000007</v>
      </c>
      <c r="M5038" s="141" t="str">
        <f t="shared" si="157"/>
        <v>201709</v>
      </c>
    </row>
    <row r="5039" spans="1:13" x14ac:dyDescent="0.25">
      <c r="A5039" s="35" t="str">
        <f>VLOOKUP(B5039,ResCat!$A$2:$B$269,2,FALSE)</f>
        <v>HMOPERA</v>
      </c>
      <c r="B5039" s="68" t="str">
        <f>IF(ISNA(VLOOKUP(C5039,COA!$A$2:$B$340,2,FALSE)),"XXX",VLOOKUP(C5039,COA!$A$2:$B$340,2,FALSE))</f>
        <v>P12</v>
      </c>
      <c r="C5039" s="149" t="str">
        <f t="shared" si="158"/>
        <v>0011-1008-0037</v>
      </c>
      <c r="D5039" s="134" t="s">
        <v>458</v>
      </c>
      <c r="E5039" s="134" t="s">
        <v>480</v>
      </c>
      <c r="F5039" s="134" t="s">
        <v>481</v>
      </c>
      <c r="G5039" s="134" t="s">
        <v>511</v>
      </c>
      <c r="H5039" s="134" t="s">
        <v>1023</v>
      </c>
      <c r="I5039" s="134" t="s">
        <v>2</v>
      </c>
      <c r="J5039" s="135">
        <v>519814.74999999988</v>
      </c>
      <c r="K5039" s="135">
        <v>342726.4499999999</v>
      </c>
      <c r="L5039" s="135">
        <v>340990.49999999994</v>
      </c>
      <c r="M5039" s="141" t="str">
        <f t="shared" si="157"/>
        <v>201709</v>
      </c>
    </row>
    <row r="5040" spans="1:13" x14ac:dyDescent="0.25">
      <c r="A5040" s="35" t="str">
        <f>VLOOKUP(B5040,ResCat!$A$2:$B$269,2,FALSE)</f>
        <v>HMOPERA</v>
      </c>
      <c r="B5040" s="68" t="str">
        <f>IF(ISNA(VLOOKUP(C5040,COA!$A$2:$B$340,2,FALSE)),"XXX",VLOOKUP(C5040,COA!$A$2:$B$340,2,FALSE))</f>
        <v>P12</v>
      </c>
      <c r="C5040" s="149" t="str">
        <f t="shared" si="158"/>
        <v>0011-1008-0037</v>
      </c>
      <c r="D5040" s="134" t="s">
        <v>458</v>
      </c>
      <c r="E5040" s="134" t="s">
        <v>480</v>
      </c>
      <c r="F5040" s="134" t="s">
        <v>481</v>
      </c>
      <c r="G5040" s="134" t="s">
        <v>511</v>
      </c>
      <c r="H5040" s="134" t="s">
        <v>1023</v>
      </c>
      <c r="I5040" s="134" t="s">
        <v>343</v>
      </c>
      <c r="J5040" s="135">
        <v>210.45</v>
      </c>
      <c r="K5040" s="135">
        <v>740.1</v>
      </c>
      <c r="L5040" s="135">
        <v>717.2</v>
      </c>
      <c r="M5040" s="141" t="str">
        <f t="shared" si="157"/>
        <v>201709</v>
      </c>
    </row>
    <row r="5041" spans="1:13" x14ac:dyDescent="0.25">
      <c r="A5041" s="35" t="str">
        <f>VLOOKUP(B5041,ResCat!$A$2:$B$269,2,FALSE)</f>
        <v>HMOPERA</v>
      </c>
      <c r="B5041" s="68" t="str">
        <f>IF(ISNA(VLOOKUP(C5041,COA!$A$2:$B$340,2,FALSE)),"XXX",VLOOKUP(C5041,COA!$A$2:$B$340,2,FALSE))</f>
        <v>P12</v>
      </c>
      <c r="C5041" s="149" t="str">
        <f t="shared" si="158"/>
        <v>0011-1008-0037</v>
      </c>
      <c r="D5041" s="134" t="s">
        <v>458</v>
      </c>
      <c r="E5041" s="134" t="s">
        <v>480</v>
      </c>
      <c r="F5041" s="134" t="s">
        <v>481</v>
      </c>
      <c r="G5041" s="134" t="s">
        <v>511</v>
      </c>
      <c r="H5041" s="134" t="s">
        <v>1023</v>
      </c>
      <c r="I5041" s="134" t="s">
        <v>1</v>
      </c>
      <c r="J5041" s="135">
        <v>1152324.4900000002</v>
      </c>
      <c r="K5041" s="135">
        <v>460537.33999999944</v>
      </c>
      <c r="L5041" s="135">
        <v>457319.24999999942</v>
      </c>
      <c r="M5041" s="141" t="str">
        <f t="shared" si="157"/>
        <v>201709</v>
      </c>
    </row>
    <row r="5042" spans="1:13" x14ac:dyDescent="0.25">
      <c r="A5042" s="35" t="str">
        <f>VLOOKUP(B5042,ResCat!$A$2:$B$269,2,FALSE)</f>
        <v>HMOPERA</v>
      </c>
      <c r="B5042" s="68" t="str">
        <f>IF(ISNA(VLOOKUP(C5042,COA!$A$2:$B$340,2,FALSE)),"XXX",VLOOKUP(C5042,COA!$A$2:$B$340,2,FALSE))</f>
        <v>P12</v>
      </c>
      <c r="C5042" s="149" t="str">
        <f t="shared" si="158"/>
        <v>0011-1008-0037</v>
      </c>
      <c r="D5042" s="134" t="s">
        <v>458</v>
      </c>
      <c r="E5042" s="134" t="s">
        <v>480</v>
      </c>
      <c r="F5042" s="134" t="s">
        <v>481</v>
      </c>
      <c r="G5042" s="134" t="s">
        <v>969</v>
      </c>
      <c r="H5042" s="134" t="s">
        <v>1023</v>
      </c>
      <c r="I5042" s="134" t="s">
        <v>3</v>
      </c>
      <c r="J5042" s="135">
        <v>292417.49999999936</v>
      </c>
      <c r="K5042" s="135">
        <v>178896.68000000023</v>
      </c>
      <c r="L5042" s="135">
        <v>177941.67000000022</v>
      </c>
      <c r="M5042" s="141" t="str">
        <f t="shared" si="157"/>
        <v>201710</v>
      </c>
    </row>
    <row r="5043" spans="1:13" x14ac:dyDescent="0.25">
      <c r="A5043" s="35" t="str">
        <f>VLOOKUP(B5043,ResCat!$A$2:$B$269,2,FALSE)</f>
        <v>HMOPERA</v>
      </c>
      <c r="B5043" s="68" t="str">
        <f>IF(ISNA(VLOOKUP(C5043,COA!$A$2:$B$340,2,FALSE)),"XXX",VLOOKUP(C5043,COA!$A$2:$B$340,2,FALSE))</f>
        <v>P12</v>
      </c>
      <c r="C5043" s="149" t="str">
        <f t="shared" si="158"/>
        <v>0011-1008-0037</v>
      </c>
      <c r="D5043" s="134" t="s">
        <v>458</v>
      </c>
      <c r="E5043" s="134" t="s">
        <v>480</v>
      </c>
      <c r="F5043" s="134" t="s">
        <v>481</v>
      </c>
      <c r="G5043" s="134" t="s">
        <v>969</v>
      </c>
      <c r="H5043" s="134" t="s">
        <v>1023</v>
      </c>
      <c r="I5043" s="134" t="s">
        <v>368</v>
      </c>
      <c r="J5043" s="135">
        <v>1040</v>
      </c>
      <c r="K5043" s="135">
        <v>1040</v>
      </c>
      <c r="L5043" s="135">
        <v>1040</v>
      </c>
      <c r="M5043" s="141" t="str">
        <f t="shared" si="157"/>
        <v>201710</v>
      </c>
    </row>
    <row r="5044" spans="1:13" x14ac:dyDescent="0.25">
      <c r="A5044" s="35" t="str">
        <f>VLOOKUP(B5044,ResCat!$A$2:$B$269,2,FALSE)</f>
        <v>HMOPERA</v>
      </c>
      <c r="B5044" s="68" t="str">
        <f>IF(ISNA(VLOOKUP(C5044,COA!$A$2:$B$340,2,FALSE)),"XXX",VLOOKUP(C5044,COA!$A$2:$B$340,2,FALSE))</f>
        <v>P12</v>
      </c>
      <c r="C5044" s="149" t="str">
        <f t="shared" si="158"/>
        <v>0011-1008-0037</v>
      </c>
      <c r="D5044" s="134" t="s">
        <v>458</v>
      </c>
      <c r="E5044" s="134" t="s">
        <v>480</v>
      </c>
      <c r="F5044" s="134" t="s">
        <v>481</v>
      </c>
      <c r="G5044" s="134" t="s">
        <v>969</v>
      </c>
      <c r="H5044" s="134" t="s">
        <v>1023</v>
      </c>
      <c r="I5044" s="134" t="s">
        <v>0</v>
      </c>
      <c r="J5044" s="135">
        <v>8528084.5599999949</v>
      </c>
      <c r="K5044" s="135">
        <v>2201727.5799999996</v>
      </c>
      <c r="L5044" s="135">
        <v>2183923.46</v>
      </c>
      <c r="M5044" s="141" t="str">
        <f t="shared" si="157"/>
        <v>201710</v>
      </c>
    </row>
    <row r="5045" spans="1:13" x14ac:dyDescent="0.25">
      <c r="A5045" s="35" t="str">
        <f>VLOOKUP(B5045,ResCat!$A$2:$B$269,2,FALSE)</f>
        <v>HMOPERA</v>
      </c>
      <c r="B5045" s="68" t="str">
        <f>IF(ISNA(VLOOKUP(C5045,COA!$A$2:$B$340,2,FALSE)),"XXX",VLOOKUP(C5045,COA!$A$2:$B$340,2,FALSE))</f>
        <v>P12</v>
      </c>
      <c r="C5045" s="149" t="str">
        <f t="shared" si="158"/>
        <v>0011-1008-0037</v>
      </c>
      <c r="D5045" s="134" t="s">
        <v>458</v>
      </c>
      <c r="E5045" s="134" t="s">
        <v>480</v>
      </c>
      <c r="F5045" s="134" t="s">
        <v>481</v>
      </c>
      <c r="G5045" s="134" t="s">
        <v>969</v>
      </c>
      <c r="H5045" s="134" t="s">
        <v>1023</v>
      </c>
      <c r="I5045" s="134" t="s">
        <v>336</v>
      </c>
      <c r="J5045" s="135">
        <v>6101.6399999999994</v>
      </c>
      <c r="K5045" s="135">
        <v>4489.6400000000012</v>
      </c>
      <c r="L5045" s="135">
        <v>4489.6400000000012</v>
      </c>
      <c r="M5045" s="141" t="str">
        <f t="shared" si="157"/>
        <v>201710</v>
      </c>
    </row>
    <row r="5046" spans="1:13" x14ac:dyDescent="0.25">
      <c r="A5046" s="35" t="str">
        <f>VLOOKUP(B5046,ResCat!$A$2:$B$269,2,FALSE)</f>
        <v>HMOPERA</v>
      </c>
      <c r="B5046" s="68" t="str">
        <f>IF(ISNA(VLOOKUP(C5046,COA!$A$2:$B$340,2,FALSE)),"XXX",VLOOKUP(C5046,COA!$A$2:$B$340,2,FALSE))</f>
        <v>P12</v>
      </c>
      <c r="C5046" s="149" t="str">
        <f t="shared" si="158"/>
        <v>0011-1008-0037</v>
      </c>
      <c r="D5046" s="134" t="s">
        <v>458</v>
      </c>
      <c r="E5046" s="134" t="s">
        <v>480</v>
      </c>
      <c r="F5046" s="134" t="s">
        <v>481</v>
      </c>
      <c r="G5046" s="134" t="s">
        <v>969</v>
      </c>
      <c r="H5046" s="134" t="s">
        <v>1023</v>
      </c>
      <c r="I5046" s="134" t="s">
        <v>2</v>
      </c>
      <c r="J5046" s="135">
        <v>1002314.3500000009</v>
      </c>
      <c r="K5046" s="135">
        <v>638929.85000000149</v>
      </c>
      <c r="L5046" s="135">
        <v>635265.86000000162</v>
      </c>
      <c r="M5046" s="141" t="str">
        <f t="shared" si="157"/>
        <v>201710</v>
      </c>
    </row>
    <row r="5047" spans="1:13" x14ac:dyDescent="0.25">
      <c r="A5047" s="35" t="str">
        <f>VLOOKUP(B5047,ResCat!$A$2:$B$269,2,FALSE)</f>
        <v>HMOPERA</v>
      </c>
      <c r="B5047" s="68" t="str">
        <f>IF(ISNA(VLOOKUP(C5047,COA!$A$2:$B$340,2,FALSE)),"XXX",VLOOKUP(C5047,COA!$A$2:$B$340,2,FALSE))</f>
        <v>P12</v>
      </c>
      <c r="C5047" s="149" t="str">
        <f t="shared" si="158"/>
        <v>0011-1008-0037</v>
      </c>
      <c r="D5047" s="134" t="s">
        <v>458</v>
      </c>
      <c r="E5047" s="134" t="s">
        <v>480</v>
      </c>
      <c r="F5047" s="134" t="s">
        <v>481</v>
      </c>
      <c r="G5047" s="134" t="s">
        <v>969</v>
      </c>
      <c r="H5047" s="134" t="s">
        <v>1023</v>
      </c>
      <c r="I5047" s="134" t="s">
        <v>343</v>
      </c>
      <c r="J5047" s="135">
        <v>-603.49</v>
      </c>
      <c r="K5047" s="135">
        <v>-142.04999999999995</v>
      </c>
      <c r="L5047" s="135">
        <v>-131.54999999999995</v>
      </c>
      <c r="M5047" s="141" t="str">
        <f t="shared" si="157"/>
        <v>201710</v>
      </c>
    </row>
    <row r="5048" spans="1:13" x14ac:dyDescent="0.25">
      <c r="A5048" s="35" t="str">
        <f>VLOOKUP(B5048,ResCat!$A$2:$B$269,2,FALSE)</f>
        <v>HMOPERA</v>
      </c>
      <c r="B5048" s="68" t="str">
        <f>IF(ISNA(VLOOKUP(C5048,COA!$A$2:$B$340,2,FALSE)),"XXX",VLOOKUP(C5048,COA!$A$2:$B$340,2,FALSE))</f>
        <v>P12</v>
      </c>
      <c r="C5048" s="149" t="str">
        <f t="shared" si="158"/>
        <v>0011-1008-0037</v>
      </c>
      <c r="D5048" s="134" t="s">
        <v>458</v>
      </c>
      <c r="E5048" s="134" t="s">
        <v>480</v>
      </c>
      <c r="F5048" s="134" t="s">
        <v>481</v>
      </c>
      <c r="G5048" s="134" t="s">
        <v>969</v>
      </c>
      <c r="H5048" s="134" t="s">
        <v>1023</v>
      </c>
      <c r="I5048" s="134" t="s">
        <v>1</v>
      </c>
      <c r="J5048" s="135">
        <v>2465070.9899999993</v>
      </c>
      <c r="K5048" s="135">
        <v>845508.41000000155</v>
      </c>
      <c r="L5048" s="135">
        <v>841646.74000000209</v>
      </c>
      <c r="M5048" s="141" t="str">
        <f t="shared" si="157"/>
        <v>201710</v>
      </c>
    </row>
    <row r="5049" spans="1:13" x14ac:dyDescent="0.25">
      <c r="A5049" s="35" t="str">
        <f>VLOOKUP(B5049,ResCat!$A$2:$B$269,2,FALSE)</f>
        <v>HMOPERA</v>
      </c>
      <c r="B5049" s="68" t="str">
        <f>IF(ISNA(VLOOKUP(C5049,COA!$A$2:$B$340,2,FALSE)),"XXX",VLOOKUP(C5049,COA!$A$2:$B$340,2,FALSE))</f>
        <v>P12</v>
      </c>
      <c r="C5049" s="149" t="str">
        <f t="shared" si="158"/>
        <v>0011-1008-0037</v>
      </c>
      <c r="D5049" s="134" t="s">
        <v>458</v>
      </c>
      <c r="E5049" s="134" t="s">
        <v>480</v>
      </c>
      <c r="F5049" s="134" t="s">
        <v>481</v>
      </c>
      <c r="G5049" s="134" t="s">
        <v>961</v>
      </c>
      <c r="H5049" s="134" t="s">
        <v>1023</v>
      </c>
      <c r="I5049" s="134" t="s">
        <v>3</v>
      </c>
      <c r="J5049" s="135">
        <v>624115.32999999716</v>
      </c>
      <c r="K5049" s="135">
        <v>439174.57999999868</v>
      </c>
      <c r="L5049" s="135">
        <v>435650.96999999858</v>
      </c>
      <c r="M5049" s="141" t="str">
        <f t="shared" si="157"/>
        <v>201711</v>
      </c>
    </row>
    <row r="5050" spans="1:13" x14ac:dyDescent="0.25">
      <c r="A5050" s="35" t="str">
        <f>VLOOKUP(B5050,ResCat!$A$2:$B$269,2,FALSE)</f>
        <v>HMOPERA</v>
      </c>
      <c r="B5050" s="68" t="str">
        <f>IF(ISNA(VLOOKUP(C5050,COA!$A$2:$B$340,2,FALSE)),"XXX",VLOOKUP(C5050,COA!$A$2:$B$340,2,FALSE))</f>
        <v>P12</v>
      </c>
      <c r="C5050" s="149" t="str">
        <f t="shared" si="158"/>
        <v>0011-1008-0037</v>
      </c>
      <c r="D5050" s="134" t="s">
        <v>458</v>
      </c>
      <c r="E5050" s="134" t="s">
        <v>480</v>
      </c>
      <c r="F5050" s="134" t="s">
        <v>481</v>
      </c>
      <c r="G5050" s="134" t="s">
        <v>961</v>
      </c>
      <c r="H5050" s="134" t="s">
        <v>1023</v>
      </c>
      <c r="I5050" s="134" t="s">
        <v>0</v>
      </c>
      <c r="J5050" s="135">
        <v>11345877.750000007</v>
      </c>
      <c r="K5050" s="135">
        <v>3325058.4100000006</v>
      </c>
      <c r="L5050" s="135">
        <v>3144117.0600000024</v>
      </c>
      <c r="M5050" s="141" t="str">
        <f t="shared" si="157"/>
        <v>201711</v>
      </c>
    </row>
    <row r="5051" spans="1:13" x14ac:dyDescent="0.25">
      <c r="A5051" s="35" t="str">
        <f>VLOOKUP(B5051,ResCat!$A$2:$B$269,2,FALSE)</f>
        <v>HMOPERA</v>
      </c>
      <c r="B5051" s="68" t="str">
        <f>IF(ISNA(VLOOKUP(C5051,COA!$A$2:$B$340,2,FALSE)),"XXX",VLOOKUP(C5051,COA!$A$2:$B$340,2,FALSE))</f>
        <v>P12</v>
      </c>
      <c r="C5051" s="149" t="str">
        <f t="shared" si="158"/>
        <v>0011-1008-0037</v>
      </c>
      <c r="D5051" s="134" t="s">
        <v>458</v>
      </c>
      <c r="E5051" s="134" t="s">
        <v>480</v>
      </c>
      <c r="F5051" s="134" t="s">
        <v>481</v>
      </c>
      <c r="G5051" s="134" t="s">
        <v>961</v>
      </c>
      <c r="H5051" s="134" t="s">
        <v>1023</v>
      </c>
      <c r="I5051" s="134" t="s">
        <v>336</v>
      </c>
      <c r="J5051" s="135">
        <v>33064.01</v>
      </c>
      <c r="K5051" s="135">
        <v>16655.219999999998</v>
      </c>
      <c r="L5051" s="135">
        <v>16655.219999999998</v>
      </c>
      <c r="M5051" s="141" t="str">
        <f t="shared" si="157"/>
        <v>201711</v>
      </c>
    </row>
    <row r="5052" spans="1:13" x14ac:dyDescent="0.25">
      <c r="A5052" s="35" t="str">
        <f>VLOOKUP(B5052,ResCat!$A$2:$B$269,2,FALSE)</f>
        <v>HMOPERA</v>
      </c>
      <c r="B5052" s="68" t="str">
        <f>IF(ISNA(VLOOKUP(C5052,COA!$A$2:$B$340,2,FALSE)),"XXX",VLOOKUP(C5052,COA!$A$2:$B$340,2,FALSE))</f>
        <v>P12</v>
      </c>
      <c r="C5052" s="149" t="str">
        <f t="shared" si="158"/>
        <v>0011-1008-0037</v>
      </c>
      <c r="D5052" s="134" t="s">
        <v>458</v>
      </c>
      <c r="E5052" s="134" t="s">
        <v>480</v>
      </c>
      <c r="F5052" s="134" t="s">
        <v>481</v>
      </c>
      <c r="G5052" s="134" t="s">
        <v>961</v>
      </c>
      <c r="H5052" s="134" t="s">
        <v>1023</v>
      </c>
      <c r="I5052" s="134" t="s">
        <v>2</v>
      </c>
      <c r="J5052" s="135">
        <v>1401495.3900000046</v>
      </c>
      <c r="K5052" s="135">
        <v>814066.56000001065</v>
      </c>
      <c r="L5052" s="135">
        <v>808634.55000001006</v>
      </c>
      <c r="M5052" s="141" t="str">
        <f t="shared" si="157"/>
        <v>201711</v>
      </c>
    </row>
    <row r="5053" spans="1:13" x14ac:dyDescent="0.25">
      <c r="A5053" s="35" t="str">
        <f>VLOOKUP(B5053,ResCat!$A$2:$B$269,2,FALSE)</f>
        <v>HMOPERA</v>
      </c>
      <c r="B5053" s="68" t="str">
        <f>IF(ISNA(VLOOKUP(C5053,COA!$A$2:$B$340,2,FALSE)),"XXX",VLOOKUP(C5053,COA!$A$2:$B$340,2,FALSE))</f>
        <v>P12</v>
      </c>
      <c r="C5053" s="149" t="str">
        <f t="shared" si="158"/>
        <v>0011-1008-0037</v>
      </c>
      <c r="D5053" s="134" t="s">
        <v>458</v>
      </c>
      <c r="E5053" s="134" t="s">
        <v>480</v>
      </c>
      <c r="F5053" s="134" t="s">
        <v>481</v>
      </c>
      <c r="G5053" s="134" t="s">
        <v>961</v>
      </c>
      <c r="H5053" s="134" t="s">
        <v>1023</v>
      </c>
      <c r="I5053" s="134" t="s">
        <v>343</v>
      </c>
      <c r="J5053" s="135">
        <v>4937.0299999999934</v>
      </c>
      <c r="K5053" s="135">
        <v>1768.7199999999998</v>
      </c>
      <c r="L5053" s="135">
        <v>2444.3700000000003</v>
      </c>
      <c r="M5053" s="141" t="str">
        <f t="shared" si="157"/>
        <v>201711</v>
      </c>
    </row>
    <row r="5054" spans="1:13" x14ac:dyDescent="0.25">
      <c r="A5054" s="35" t="str">
        <f>VLOOKUP(B5054,ResCat!$A$2:$B$269,2,FALSE)</f>
        <v>HMOPERA</v>
      </c>
      <c r="B5054" s="68" t="str">
        <f>IF(ISNA(VLOOKUP(C5054,COA!$A$2:$B$340,2,FALSE)),"XXX",VLOOKUP(C5054,COA!$A$2:$B$340,2,FALSE))</f>
        <v>P12</v>
      </c>
      <c r="C5054" s="149" t="str">
        <f t="shared" si="158"/>
        <v>0011-1008-0037</v>
      </c>
      <c r="D5054" s="134" t="s">
        <v>458</v>
      </c>
      <c r="E5054" s="134" t="s">
        <v>480</v>
      </c>
      <c r="F5054" s="134" t="s">
        <v>481</v>
      </c>
      <c r="G5054" s="134" t="s">
        <v>961</v>
      </c>
      <c r="H5054" s="134" t="s">
        <v>1023</v>
      </c>
      <c r="I5054" s="134" t="s">
        <v>1</v>
      </c>
      <c r="J5054" s="135">
        <v>4875993.2600000026</v>
      </c>
      <c r="K5054" s="135">
        <v>1821845.9800000004</v>
      </c>
      <c r="L5054" s="135">
        <v>1794254.4100000004</v>
      </c>
      <c r="M5054" s="141" t="str">
        <f t="shared" si="157"/>
        <v>201711</v>
      </c>
    </row>
    <row r="5055" spans="1:13" x14ac:dyDescent="0.25">
      <c r="A5055" s="35" t="str">
        <f>VLOOKUP(B5055,ResCat!$A$2:$B$269,2,FALSE)</f>
        <v>HMOPERA</v>
      </c>
      <c r="B5055" s="68" t="str">
        <f>IF(ISNA(VLOOKUP(C5055,COA!$A$2:$B$340,2,FALSE)),"XXX",VLOOKUP(C5055,COA!$A$2:$B$340,2,FALSE))</f>
        <v>P12</v>
      </c>
      <c r="C5055" s="149" t="str">
        <f t="shared" si="158"/>
        <v>0011-1008-0037</v>
      </c>
      <c r="D5055" s="134" t="s">
        <v>458</v>
      </c>
      <c r="E5055" s="134" t="s">
        <v>480</v>
      </c>
      <c r="F5055" s="134" t="s">
        <v>481</v>
      </c>
      <c r="G5055" s="134" t="s">
        <v>970</v>
      </c>
      <c r="H5055" s="134" t="s">
        <v>1023</v>
      </c>
      <c r="I5055" s="134" t="s">
        <v>3</v>
      </c>
      <c r="J5055" s="135">
        <v>1992013.1900000023</v>
      </c>
      <c r="K5055" s="135">
        <v>1126104.0999999817</v>
      </c>
      <c r="L5055" s="135">
        <v>1120982.3599999819</v>
      </c>
      <c r="M5055" s="141" t="str">
        <f t="shared" si="157"/>
        <v>201712</v>
      </c>
    </row>
    <row r="5056" spans="1:13" x14ac:dyDescent="0.25">
      <c r="A5056" s="35" t="str">
        <f>VLOOKUP(B5056,ResCat!$A$2:$B$269,2,FALSE)</f>
        <v>HMOPERA</v>
      </c>
      <c r="B5056" s="68" t="str">
        <f>IF(ISNA(VLOOKUP(C5056,COA!$A$2:$B$340,2,FALSE)),"XXX",VLOOKUP(C5056,COA!$A$2:$B$340,2,FALSE))</f>
        <v>P12</v>
      </c>
      <c r="C5056" s="149" t="str">
        <f t="shared" si="158"/>
        <v>0011-1008-0037</v>
      </c>
      <c r="D5056" s="134" t="s">
        <v>458</v>
      </c>
      <c r="E5056" s="134" t="s">
        <v>480</v>
      </c>
      <c r="F5056" s="134" t="s">
        <v>481</v>
      </c>
      <c r="G5056" s="134" t="s">
        <v>970</v>
      </c>
      <c r="H5056" s="134" t="s">
        <v>1023</v>
      </c>
      <c r="I5056" s="134" t="s">
        <v>0</v>
      </c>
      <c r="J5056" s="135">
        <v>27204601.720000003</v>
      </c>
      <c r="K5056" s="135">
        <v>7789819.5300000207</v>
      </c>
      <c r="L5056" s="135">
        <v>7603847.4600000111</v>
      </c>
      <c r="M5056" s="141" t="str">
        <f t="shared" si="157"/>
        <v>201712</v>
      </c>
    </row>
    <row r="5057" spans="1:13" x14ac:dyDescent="0.25">
      <c r="A5057" s="35" t="str">
        <f>VLOOKUP(B5057,ResCat!$A$2:$B$269,2,FALSE)</f>
        <v>HMOPERA</v>
      </c>
      <c r="B5057" s="68" t="str">
        <f>IF(ISNA(VLOOKUP(C5057,COA!$A$2:$B$340,2,FALSE)),"XXX",VLOOKUP(C5057,COA!$A$2:$B$340,2,FALSE))</f>
        <v>P12</v>
      </c>
      <c r="C5057" s="149" t="str">
        <f t="shared" si="158"/>
        <v>0011-1008-0037</v>
      </c>
      <c r="D5057" s="134" t="s">
        <v>458</v>
      </c>
      <c r="E5057" s="134" t="s">
        <v>480</v>
      </c>
      <c r="F5057" s="134" t="s">
        <v>481</v>
      </c>
      <c r="G5057" s="134" t="s">
        <v>970</v>
      </c>
      <c r="H5057" s="134" t="s">
        <v>1023</v>
      </c>
      <c r="I5057" s="134" t="s">
        <v>336</v>
      </c>
      <c r="J5057" s="135">
        <v>120933.81000000001</v>
      </c>
      <c r="K5057" s="135">
        <v>105313.45999999996</v>
      </c>
      <c r="L5057" s="135">
        <v>105313.45999999996</v>
      </c>
      <c r="M5057" s="141" t="str">
        <f t="shared" si="157"/>
        <v>201712</v>
      </c>
    </row>
    <row r="5058" spans="1:13" x14ac:dyDescent="0.25">
      <c r="A5058" s="35" t="str">
        <f>VLOOKUP(B5058,ResCat!$A$2:$B$269,2,FALSE)</f>
        <v>HMOPERA</v>
      </c>
      <c r="B5058" s="68" t="str">
        <f>IF(ISNA(VLOOKUP(C5058,COA!$A$2:$B$340,2,FALSE)),"XXX",VLOOKUP(C5058,COA!$A$2:$B$340,2,FALSE))</f>
        <v>P12</v>
      </c>
      <c r="C5058" s="149" t="str">
        <f t="shared" si="158"/>
        <v>0011-1008-0037</v>
      </c>
      <c r="D5058" s="134" t="s">
        <v>458</v>
      </c>
      <c r="E5058" s="134" t="s">
        <v>480</v>
      </c>
      <c r="F5058" s="134" t="s">
        <v>481</v>
      </c>
      <c r="G5058" s="134" t="s">
        <v>970</v>
      </c>
      <c r="H5058" s="134" t="s">
        <v>1023</v>
      </c>
      <c r="I5058" s="134" t="s">
        <v>2</v>
      </c>
      <c r="J5058" s="135">
        <v>3847585.7699999916</v>
      </c>
      <c r="K5058" s="135">
        <v>2148090.5000000042</v>
      </c>
      <c r="L5058" s="135">
        <v>2115723.160000002</v>
      </c>
      <c r="M5058" s="141" t="str">
        <f t="shared" si="157"/>
        <v>201712</v>
      </c>
    </row>
    <row r="5059" spans="1:13" x14ac:dyDescent="0.25">
      <c r="A5059" s="35" t="str">
        <f>VLOOKUP(B5059,ResCat!$A$2:$B$269,2,FALSE)</f>
        <v>HMOPERA</v>
      </c>
      <c r="B5059" s="68" t="str">
        <f>IF(ISNA(VLOOKUP(C5059,COA!$A$2:$B$340,2,FALSE)),"XXX",VLOOKUP(C5059,COA!$A$2:$B$340,2,FALSE))</f>
        <v>P12</v>
      </c>
      <c r="C5059" s="149" t="str">
        <f t="shared" si="158"/>
        <v>0011-1008-0037</v>
      </c>
      <c r="D5059" s="134" t="s">
        <v>458</v>
      </c>
      <c r="E5059" s="134" t="s">
        <v>480</v>
      </c>
      <c r="F5059" s="134" t="s">
        <v>481</v>
      </c>
      <c r="G5059" s="134" t="s">
        <v>970</v>
      </c>
      <c r="H5059" s="134" t="s">
        <v>1023</v>
      </c>
      <c r="I5059" s="134" t="s">
        <v>343</v>
      </c>
      <c r="J5059" s="135">
        <v>8988430.0700001363</v>
      </c>
      <c r="K5059" s="135">
        <v>3942473.5400000261</v>
      </c>
      <c r="L5059" s="135">
        <v>3670543.2000000072</v>
      </c>
      <c r="M5059" s="141" t="str">
        <f t="shared" si="157"/>
        <v>201712</v>
      </c>
    </row>
    <row r="5060" spans="1:13" x14ac:dyDescent="0.25">
      <c r="A5060" s="35" t="str">
        <f>VLOOKUP(B5060,ResCat!$A$2:$B$269,2,FALSE)</f>
        <v>HMOPERA</v>
      </c>
      <c r="B5060" s="68" t="str">
        <f>IF(ISNA(VLOOKUP(C5060,COA!$A$2:$B$340,2,FALSE)),"XXX",VLOOKUP(C5060,COA!$A$2:$B$340,2,FALSE))</f>
        <v>P12</v>
      </c>
      <c r="C5060" s="149" t="str">
        <f t="shared" si="158"/>
        <v>0011-1008-0037</v>
      </c>
      <c r="D5060" s="134" t="s">
        <v>458</v>
      </c>
      <c r="E5060" s="134" t="s">
        <v>480</v>
      </c>
      <c r="F5060" s="134" t="s">
        <v>481</v>
      </c>
      <c r="G5060" s="134" t="s">
        <v>970</v>
      </c>
      <c r="H5060" s="134" t="s">
        <v>1023</v>
      </c>
      <c r="I5060" s="134" t="s">
        <v>1</v>
      </c>
      <c r="J5060" s="135">
        <v>21835730.710000146</v>
      </c>
      <c r="K5060" s="135">
        <v>7636799.2600000408</v>
      </c>
      <c r="L5060" s="135">
        <v>7539506.8200000366</v>
      </c>
      <c r="M5060" s="141" t="str">
        <f t="shared" ref="M5060:M5123" si="159">IF(G5060&lt;$M$1,$M$1,G5060)</f>
        <v>201712</v>
      </c>
    </row>
    <row r="5061" spans="1:13" x14ac:dyDescent="0.25">
      <c r="A5061" s="35" t="str">
        <f>VLOOKUP(B5061,ResCat!$A$2:$B$269,2,FALSE)</f>
        <v>HMOPERA</v>
      </c>
      <c r="B5061" s="68" t="str">
        <f>IF(ISNA(VLOOKUP(C5061,COA!$A$2:$B$340,2,FALSE)),"XXX",VLOOKUP(C5061,COA!$A$2:$B$340,2,FALSE))</f>
        <v>P12</v>
      </c>
      <c r="C5061" s="149" t="str">
        <f t="shared" ref="C5061:C5124" si="160">D5061&amp;"-"&amp;E5061&amp;"-"&amp;F5061</f>
        <v>0011-1008-0037</v>
      </c>
      <c r="D5061" s="134" t="s">
        <v>458</v>
      </c>
      <c r="E5061" s="134" t="s">
        <v>480</v>
      </c>
      <c r="F5061" s="134" t="s">
        <v>481</v>
      </c>
      <c r="G5061" s="134" t="s">
        <v>1023</v>
      </c>
      <c r="H5061" s="134" t="s">
        <v>1023</v>
      </c>
      <c r="I5061" s="134" t="s">
        <v>3</v>
      </c>
      <c r="J5061" s="135">
        <v>2342953.9799999804</v>
      </c>
      <c r="K5061" s="135">
        <v>1046053.9799999628</v>
      </c>
      <c r="L5061" s="135">
        <v>1045800.6699999631</v>
      </c>
      <c r="M5061" s="141" t="str">
        <f t="shared" si="159"/>
        <v>201801</v>
      </c>
    </row>
    <row r="5062" spans="1:13" x14ac:dyDescent="0.25">
      <c r="A5062" s="35" t="str">
        <f>VLOOKUP(B5062,ResCat!$A$2:$B$269,2,FALSE)</f>
        <v>HMOPERA</v>
      </c>
      <c r="B5062" s="68" t="str">
        <f>IF(ISNA(VLOOKUP(C5062,COA!$A$2:$B$340,2,FALSE)),"XXX",VLOOKUP(C5062,COA!$A$2:$B$340,2,FALSE))</f>
        <v>P12</v>
      </c>
      <c r="C5062" s="149" t="str">
        <f t="shared" si="160"/>
        <v>0011-1008-0037</v>
      </c>
      <c r="D5062" s="134" t="s">
        <v>458</v>
      </c>
      <c r="E5062" s="134" t="s">
        <v>480</v>
      </c>
      <c r="F5062" s="134" t="s">
        <v>481</v>
      </c>
      <c r="G5062" s="134" t="s">
        <v>1023</v>
      </c>
      <c r="H5062" s="134" t="s">
        <v>1023</v>
      </c>
      <c r="I5062" s="134" t="s">
        <v>368</v>
      </c>
      <c r="J5062" s="135">
        <v>203.34</v>
      </c>
      <c r="K5062" s="135">
        <v>77</v>
      </c>
      <c r="L5062" s="135">
        <v>77</v>
      </c>
      <c r="M5062" s="141" t="str">
        <f t="shared" si="159"/>
        <v>201801</v>
      </c>
    </row>
    <row r="5063" spans="1:13" x14ac:dyDescent="0.25">
      <c r="A5063" s="35" t="str">
        <f>VLOOKUP(B5063,ResCat!$A$2:$B$269,2,FALSE)</f>
        <v>HMOPERA</v>
      </c>
      <c r="B5063" s="68" t="str">
        <f>IF(ISNA(VLOOKUP(C5063,COA!$A$2:$B$340,2,FALSE)),"XXX",VLOOKUP(C5063,COA!$A$2:$B$340,2,FALSE))</f>
        <v>P12</v>
      </c>
      <c r="C5063" s="149" t="str">
        <f t="shared" si="160"/>
        <v>0011-1008-0037</v>
      </c>
      <c r="D5063" s="134" t="s">
        <v>458</v>
      </c>
      <c r="E5063" s="134" t="s">
        <v>480</v>
      </c>
      <c r="F5063" s="134" t="s">
        <v>481</v>
      </c>
      <c r="G5063" s="134" t="s">
        <v>1023</v>
      </c>
      <c r="H5063" s="134" t="s">
        <v>1023</v>
      </c>
      <c r="I5063" s="134" t="s">
        <v>0</v>
      </c>
      <c r="J5063" s="135">
        <v>11225105.159999995</v>
      </c>
      <c r="K5063" s="135">
        <v>2682629.9499999997</v>
      </c>
      <c r="L5063" s="135">
        <v>2682429.9499999997</v>
      </c>
      <c r="M5063" s="141" t="str">
        <f t="shared" si="159"/>
        <v>201801</v>
      </c>
    </row>
    <row r="5064" spans="1:13" x14ac:dyDescent="0.25">
      <c r="A5064" s="35" t="str">
        <f>VLOOKUP(B5064,ResCat!$A$2:$B$269,2,FALSE)</f>
        <v>HMOPERA</v>
      </c>
      <c r="B5064" s="68" t="str">
        <f>IF(ISNA(VLOOKUP(C5064,COA!$A$2:$B$340,2,FALSE)),"XXX",VLOOKUP(C5064,COA!$A$2:$B$340,2,FALSE))</f>
        <v>P12</v>
      </c>
      <c r="C5064" s="149" t="str">
        <f t="shared" si="160"/>
        <v>0011-1008-0037</v>
      </c>
      <c r="D5064" s="134" t="s">
        <v>458</v>
      </c>
      <c r="E5064" s="134" t="s">
        <v>480</v>
      </c>
      <c r="F5064" s="134" t="s">
        <v>481</v>
      </c>
      <c r="G5064" s="134" t="s">
        <v>1023</v>
      </c>
      <c r="H5064" s="134" t="s">
        <v>1023</v>
      </c>
      <c r="I5064" s="134" t="s">
        <v>336</v>
      </c>
      <c r="J5064" s="135">
        <v>29417.919999999995</v>
      </c>
      <c r="K5064" s="135">
        <v>21289.319999999996</v>
      </c>
      <c r="L5064" s="135">
        <v>21289.319999999996</v>
      </c>
      <c r="M5064" s="141" t="str">
        <f t="shared" si="159"/>
        <v>201801</v>
      </c>
    </row>
    <row r="5065" spans="1:13" x14ac:dyDescent="0.25">
      <c r="A5065" s="35" t="str">
        <f>VLOOKUP(B5065,ResCat!$A$2:$B$269,2,FALSE)</f>
        <v>HMOPERA</v>
      </c>
      <c r="B5065" s="68" t="str">
        <f>IF(ISNA(VLOOKUP(C5065,COA!$A$2:$B$340,2,FALSE)),"XXX",VLOOKUP(C5065,COA!$A$2:$B$340,2,FALSE))</f>
        <v>P12</v>
      </c>
      <c r="C5065" s="149" t="str">
        <f t="shared" si="160"/>
        <v>0011-1008-0037</v>
      </c>
      <c r="D5065" s="134" t="s">
        <v>458</v>
      </c>
      <c r="E5065" s="134" t="s">
        <v>480</v>
      </c>
      <c r="F5065" s="134" t="s">
        <v>481</v>
      </c>
      <c r="G5065" s="134" t="s">
        <v>1023</v>
      </c>
      <c r="H5065" s="134" t="s">
        <v>1023</v>
      </c>
      <c r="I5065" s="134" t="s">
        <v>2</v>
      </c>
      <c r="J5065" s="135">
        <v>2237167.6999999969</v>
      </c>
      <c r="K5065" s="135">
        <v>1184742.6700000432</v>
      </c>
      <c r="L5065" s="135">
        <v>1136702.8100000473</v>
      </c>
      <c r="M5065" s="141" t="str">
        <f t="shared" si="159"/>
        <v>201801</v>
      </c>
    </row>
    <row r="5066" spans="1:13" x14ac:dyDescent="0.25">
      <c r="A5066" s="35" t="str">
        <f>VLOOKUP(B5066,ResCat!$A$2:$B$269,2,FALSE)</f>
        <v>HMOPERA</v>
      </c>
      <c r="B5066" s="68" t="str">
        <f>IF(ISNA(VLOOKUP(C5066,COA!$A$2:$B$340,2,FALSE)),"XXX",VLOOKUP(C5066,COA!$A$2:$B$340,2,FALSE))</f>
        <v>P12</v>
      </c>
      <c r="C5066" s="149" t="str">
        <f t="shared" si="160"/>
        <v>0011-1008-0037</v>
      </c>
      <c r="D5066" s="134" t="s">
        <v>458</v>
      </c>
      <c r="E5066" s="134" t="s">
        <v>480</v>
      </c>
      <c r="F5066" s="134" t="s">
        <v>481</v>
      </c>
      <c r="G5066" s="134" t="s">
        <v>1023</v>
      </c>
      <c r="H5066" s="134" t="s">
        <v>1023</v>
      </c>
      <c r="I5066" s="134" t="s">
        <v>343</v>
      </c>
      <c r="J5066" s="135">
        <v>42880405.940000638</v>
      </c>
      <c r="K5066" s="135">
        <v>16615430.309996769</v>
      </c>
      <c r="L5066" s="135">
        <v>15447472.299999287</v>
      </c>
      <c r="M5066" s="141" t="str">
        <f t="shared" si="159"/>
        <v>201801</v>
      </c>
    </row>
    <row r="5067" spans="1:13" x14ac:dyDescent="0.25">
      <c r="A5067" s="35" t="str">
        <f>VLOOKUP(B5067,ResCat!$A$2:$B$269,2,FALSE)</f>
        <v>HMOPERA</v>
      </c>
      <c r="B5067" s="68" t="str">
        <f>IF(ISNA(VLOOKUP(C5067,COA!$A$2:$B$340,2,FALSE)),"XXX",VLOOKUP(C5067,COA!$A$2:$B$340,2,FALSE))</f>
        <v>P12</v>
      </c>
      <c r="C5067" s="149" t="str">
        <f t="shared" si="160"/>
        <v>0011-1008-0037</v>
      </c>
      <c r="D5067" s="134" t="s">
        <v>458</v>
      </c>
      <c r="E5067" s="134" t="s">
        <v>480</v>
      </c>
      <c r="F5067" s="134" t="s">
        <v>481</v>
      </c>
      <c r="G5067" s="134" t="s">
        <v>1023</v>
      </c>
      <c r="H5067" s="134" t="s">
        <v>1023</v>
      </c>
      <c r="I5067" s="134" t="s">
        <v>1</v>
      </c>
      <c r="J5067" s="135">
        <v>19616016.320000116</v>
      </c>
      <c r="K5067" s="135">
        <v>7964268.0300000422</v>
      </c>
      <c r="L5067" s="135">
        <v>7894413.8300000401</v>
      </c>
      <c r="M5067" s="141" t="str">
        <f t="shared" si="159"/>
        <v>201801</v>
      </c>
    </row>
    <row r="5068" spans="1:13" x14ac:dyDescent="0.25">
      <c r="A5068" s="35" t="str">
        <f>VLOOKUP(B5068,ResCat!$A$2:$B$269,2,FALSE)</f>
        <v>HMOPERN</v>
      </c>
      <c r="B5068" s="68" t="str">
        <f>IF(ISNA(VLOOKUP(C5068,COA!$A$2:$B$340,2,FALSE)),"XXX",VLOOKUP(C5068,COA!$A$2:$B$340,2,FALSE))</f>
        <v>P23</v>
      </c>
      <c r="C5068" s="149" t="str">
        <f t="shared" si="160"/>
        <v>0011-1008-0054</v>
      </c>
      <c r="D5068" s="134" t="s">
        <v>458</v>
      </c>
      <c r="E5068" s="134" t="s">
        <v>480</v>
      </c>
      <c r="F5068" s="134" t="s">
        <v>483</v>
      </c>
      <c r="G5068" s="134" t="s">
        <v>344</v>
      </c>
      <c r="H5068" s="134" t="s">
        <v>1023</v>
      </c>
      <c r="I5068" s="134" t="s">
        <v>2</v>
      </c>
      <c r="J5068" s="135">
        <v>336</v>
      </c>
      <c r="K5068" s="135">
        <v>150.65</v>
      </c>
      <c r="L5068" s="135">
        <v>150.65</v>
      </c>
      <c r="M5068" s="141" t="str">
        <f t="shared" si="159"/>
        <v>201601</v>
      </c>
    </row>
    <row r="5069" spans="1:13" x14ac:dyDescent="0.25">
      <c r="A5069" s="35" t="str">
        <f>VLOOKUP(B5069,ResCat!$A$2:$B$269,2,FALSE)</f>
        <v>HMOPERN</v>
      </c>
      <c r="B5069" s="68" t="str">
        <f>IF(ISNA(VLOOKUP(C5069,COA!$A$2:$B$340,2,FALSE)),"XXX",VLOOKUP(C5069,COA!$A$2:$B$340,2,FALSE))</f>
        <v>P23</v>
      </c>
      <c r="C5069" s="149" t="str">
        <f t="shared" si="160"/>
        <v>0011-1008-0054</v>
      </c>
      <c r="D5069" s="134" t="s">
        <v>458</v>
      </c>
      <c r="E5069" s="134" t="s">
        <v>480</v>
      </c>
      <c r="F5069" s="134" t="s">
        <v>483</v>
      </c>
      <c r="G5069" s="134" t="s">
        <v>309</v>
      </c>
      <c r="H5069" s="134" t="s">
        <v>1023</v>
      </c>
      <c r="I5069" s="134" t="s">
        <v>3</v>
      </c>
      <c r="J5069" s="135">
        <v>736.13</v>
      </c>
      <c r="K5069" s="135">
        <v>466.22999999999996</v>
      </c>
      <c r="L5069" s="135">
        <v>466.22999999999996</v>
      </c>
      <c r="M5069" s="141" t="str">
        <f t="shared" si="159"/>
        <v>201601</v>
      </c>
    </row>
    <row r="5070" spans="1:13" x14ac:dyDescent="0.25">
      <c r="A5070" s="35" t="str">
        <f>VLOOKUP(B5070,ResCat!$A$2:$B$269,2,FALSE)</f>
        <v>HMOPERN</v>
      </c>
      <c r="B5070" s="68" t="str">
        <f>IF(ISNA(VLOOKUP(C5070,COA!$A$2:$B$340,2,FALSE)),"XXX",VLOOKUP(C5070,COA!$A$2:$B$340,2,FALSE))</f>
        <v>P23</v>
      </c>
      <c r="C5070" s="149" t="str">
        <f t="shared" si="160"/>
        <v>0011-1008-0054</v>
      </c>
      <c r="D5070" s="134" t="s">
        <v>458</v>
      </c>
      <c r="E5070" s="134" t="s">
        <v>480</v>
      </c>
      <c r="F5070" s="134" t="s">
        <v>483</v>
      </c>
      <c r="G5070" s="134" t="s">
        <v>309</v>
      </c>
      <c r="H5070" s="134" t="s">
        <v>1023</v>
      </c>
      <c r="I5070" s="134" t="s">
        <v>2</v>
      </c>
      <c r="J5070" s="135">
        <v>1312.29</v>
      </c>
      <c r="K5070" s="135">
        <v>1312.29</v>
      </c>
      <c r="L5070" s="135">
        <v>1312.29</v>
      </c>
      <c r="M5070" s="141" t="str">
        <f t="shared" si="159"/>
        <v>201601</v>
      </c>
    </row>
    <row r="5071" spans="1:13" x14ac:dyDescent="0.25">
      <c r="A5071" s="35" t="str">
        <f>VLOOKUP(B5071,ResCat!$A$2:$B$269,2,FALSE)</f>
        <v>HMOPERN</v>
      </c>
      <c r="B5071" s="68" t="str">
        <f>IF(ISNA(VLOOKUP(C5071,COA!$A$2:$B$340,2,FALSE)),"XXX",VLOOKUP(C5071,COA!$A$2:$B$340,2,FALSE))</f>
        <v>P23</v>
      </c>
      <c r="C5071" s="149" t="str">
        <f t="shared" si="160"/>
        <v>0011-1008-0054</v>
      </c>
      <c r="D5071" s="134" t="s">
        <v>458</v>
      </c>
      <c r="E5071" s="134" t="s">
        <v>480</v>
      </c>
      <c r="F5071" s="134" t="s">
        <v>483</v>
      </c>
      <c r="G5071" s="134" t="s">
        <v>309</v>
      </c>
      <c r="H5071" s="134" t="s">
        <v>1023</v>
      </c>
      <c r="I5071" s="134" t="s">
        <v>1</v>
      </c>
      <c r="J5071" s="135">
        <v>341.39</v>
      </c>
      <c r="K5071" s="135">
        <v>341.39</v>
      </c>
      <c r="L5071" s="135">
        <v>291.39</v>
      </c>
      <c r="M5071" s="141" t="str">
        <f t="shared" si="159"/>
        <v>201601</v>
      </c>
    </row>
    <row r="5072" spans="1:13" x14ac:dyDescent="0.25">
      <c r="A5072" s="35" t="str">
        <f>VLOOKUP(B5072,ResCat!$A$2:$B$269,2,FALSE)</f>
        <v>HMOPERN</v>
      </c>
      <c r="B5072" s="68" t="str">
        <f>IF(ISNA(VLOOKUP(C5072,COA!$A$2:$B$340,2,FALSE)),"XXX",VLOOKUP(C5072,COA!$A$2:$B$340,2,FALSE))</f>
        <v>P23</v>
      </c>
      <c r="C5072" s="149" t="str">
        <f t="shared" si="160"/>
        <v>0011-1008-0054</v>
      </c>
      <c r="D5072" s="134" t="s">
        <v>458</v>
      </c>
      <c r="E5072" s="134" t="s">
        <v>480</v>
      </c>
      <c r="F5072" s="134" t="s">
        <v>483</v>
      </c>
      <c r="G5072" s="134" t="s">
        <v>1026</v>
      </c>
      <c r="H5072" s="134" t="s">
        <v>1023</v>
      </c>
      <c r="I5072" s="134" t="s">
        <v>3</v>
      </c>
      <c r="J5072" s="135">
        <v>87.07</v>
      </c>
      <c r="K5072" s="135">
        <v>87.07</v>
      </c>
      <c r="L5072" s="135">
        <v>87.07</v>
      </c>
      <c r="M5072" s="141" t="str">
        <f t="shared" si="159"/>
        <v>201601</v>
      </c>
    </row>
    <row r="5073" spans="1:13" x14ac:dyDescent="0.25">
      <c r="A5073" s="35" t="str">
        <f>VLOOKUP(B5073,ResCat!$A$2:$B$269,2,FALSE)</f>
        <v>HMOPERN</v>
      </c>
      <c r="B5073" s="68" t="str">
        <f>IF(ISNA(VLOOKUP(C5073,COA!$A$2:$B$340,2,FALSE)),"XXX",VLOOKUP(C5073,COA!$A$2:$B$340,2,FALSE))</f>
        <v>P23</v>
      </c>
      <c r="C5073" s="149" t="str">
        <f t="shared" si="160"/>
        <v>0011-1008-0054</v>
      </c>
      <c r="D5073" s="134" t="s">
        <v>458</v>
      </c>
      <c r="E5073" s="134" t="s">
        <v>480</v>
      </c>
      <c r="F5073" s="134" t="s">
        <v>483</v>
      </c>
      <c r="G5073" s="134" t="s">
        <v>1026</v>
      </c>
      <c r="H5073" s="134" t="s">
        <v>1023</v>
      </c>
      <c r="I5073" s="134" t="s">
        <v>2</v>
      </c>
      <c r="J5073" s="135">
        <v>17.05</v>
      </c>
      <c r="K5073" s="135">
        <v>17.05</v>
      </c>
      <c r="L5073" s="135">
        <v>17.05</v>
      </c>
      <c r="M5073" s="141" t="str">
        <f t="shared" si="159"/>
        <v>201601</v>
      </c>
    </row>
    <row r="5074" spans="1:13" x14ac:dyDescent="0.25">
      <c r="A5074" s="35" t="str">
        <f>VLOOKUP(B5074,ResCat!$A$2:$B$269,2,FALSE)</f>
        <v>HMOPERN</v>
      </c>
      <c r="B5074" s="68" t="str">
        <f>IF(ISNA(VLOOKUP(C5074,COA!$A$2:$B$340,2,FALSE)),"XXX",VLOOKUP(C5074,COA!$A$2:$B$340,2,FALSE))</f>
        <v>P23</v>
      </c>
      <c r="C5074" s="149" t="str">
        <f t="shared" si="160"/>
        <v>0011-1008-0054</v>
      </c>
      <c r="D5074" s="134" t="s">
        <v>458</v>
      </c>
      <c r="E5074" s="134" t="s">
        <v>480</v>
      </c>
      <c r="F5074" s="134" t="s">
        <v>483</v>
      </c>
      <c r="G5074" s="134" t="s">
        <v>362</v>
      </c>
      <c r="H5074" s="134" t="s">
        <v>1023</v>
      </c>
      <c r="I5074" s="134" t="s">
        <v>3</v>
      </c>
      <c r="J5074" s="135">
        <v>622.82000000000005</v>
      </c>
      <c r="K5074" s="135">
        <v>352.91999999999996</v>
      </c>
      <c r="L5074" s="135">
        <v>352.91999999999996</v>
      </c>
      <c r="M5074" s="141" t="str">
        <f t="shared" si="159"/>
        <v>201601</v>
      </c>
    </row>
    <row r="5075" spans="1:13" x14ac:dyDescent="0.25">
      <c r="A5075" s="35" t="str">
        <f>VLOOKUP(B5075,ResCat!$A$2:$B$269,2,FALSE)</f>
        <v>HMOPERN</v>
      </c>
      <c r="B5075" s="68" t="str">
        <f>IF(ISNA(VLOOKUP(C5075,COA!$A$2:$B$340,2,FALSE)),"XXX",VLOOKUP(C5075,COA!$A$2:$B$340,2,FALSE))</f>
        <v>P23</v>
      </c>
      <c r="C5075" s="149" t="str">
        <f t="shared" si="160"/>
        <v>0011-1008-0054</v>
      </c>
      <c r="D5075" s="134" t="s">
        <v>458</v>
      </c>
      <c r="E5075" s="134" t="s">
        <v>480</v>
      </c>
      <c r="F5075" s="134" t="s">
        <v>483</v>
      </c>
      <c r="G5075" s="134" t="s">
        <v>362</v>
      </c>
      <c r="H5075" s="134" t="s">
        <v>1023</v>
      </c>
      <c r="I5075" s="134" t="s">
        <v>0</v>
      </c>
      <c r="J5075" s="135">
        <v>212560.14999999997</v>
      </c>
      <c r="K5075" s="135">
        <v>66677.51999999999</v>
      </c>
      <c r="L5075" s="135">
        <v>66677.51999999999</v>
      </c>
      <c r="M5075" s="141" t="str">
        <f t="shared" si="159"/>
        <v>201601</v>
      </c>
    </row>
    <row r="5076" spans="1:13" x14ac:dyDescent="0.25">
      <c r="A5076" s="35" t="str">
        <f>VLOOKUP(B5076,ResCat!$A$2:$B$269,2,FALSE)</f>
        <v>HMOPERN</v>
      </c>
      <c r="B5076" s="68" t="str">
        <f>IF(ISNA(VLOOKUP(C5076,COA!$A$2:$B$340,2,FALSE)),"XXX",VLOOKUP(C5076,COA!$A$2:$B$340,2,FALSE))</f>
        <v>P23</v>
      </c>
      <c r="C5076" s="149" t="str">
        <f t="shared" si="160"/>
        <v>0011-1008-0054</v>
      </c>
      <c r="D5076" s="134" t="s">
        <v>458</v>
      </c>
      <c r="E5076" s="134" t="s">
        <v>480</v>
      </c>
      <c r="F5076" s="134" t="s">
        <v>483</v>
      </c>
      <c r="G5076" s="134" t="s">
        <v>362</v>
      </c>
      <c r="H5076" s="134" t="s">
        <v>1023</v>
      </c>
      <c r="I5076" s="134" t="s">
        <v>2</v>
      </c>
      <c r="J5076" s="135">
        <v>-90.86</v>
      </c>
      <c r="K5076" s="135">
        <v>-82.710000000000022</v>
      </c>
      <c r="L5076" s="135">
        <v>-97.710000000000022</v>
      </c>
      <c r="M5076" s="141" t="str">
        <f t="shared" si="159"/>
        <v>201601</v>
      </c>
    </row>
    <row r="5077" spans="1:13" x14ac:dyDescent="0.25">
      <c r="A5077" s="35" t="str">
        <f>VLOOKUP(B5077,ResCat!$A$2:$B$269,2,FALSE)</f>
        <v>HMOPERN</v>
      </c>
      <c r="B5077" s="68" t="str">
        <f>IF(ISNA(VLOOKUP(C5077,COA!$A$2:$B$340,2,FALSE)),"XXX",VLOOKUP(C5077,COA!$A$2:$B$340,2,FALSE))</f>
        <v>P23</v>
      </c>
      <c r="C5077" s="149" t="str">
        <f t="shared" si="160"/>
        <v>0011-1008-0054</v>
      </c>
      <c r="D5077" s="134" t="s">
        <v>458</v>
      </c>
      <c r="E5077" s="134" t="s">
        <v>480</v>
      </c>
      <c r="F5077" s="134" t="s">
        <v>483</v>
      </c>
      <c r="G5077" s="134" t="s">
        <v>362</v>
      </c>
      <c r="H5077" s="134" t="s">
        <v>1023</v>
      </c>
      <c r="I5077" s="134" t="s">
        <v>1</v>
      </c>
      <c r="J5077" s="135">
        <v>79.44</v>
      </c>
      <c r="K5077" s="135">
        <v>10.929999999999993</v>
      </c>
      <c r="L5077" s="135">
        <v>-89.070000000000007</v>
      </c>
      <c r="M5077" s="141" t="str">
        <f t="shared" si="159"/>
        <v>201601</v>
      </c>
    </row>
    <row r="5078" spans="1:13" x14ac:dyDescent="0.25">
      <c r="A5078" s="35" t="str">
        <f>VLOOKUP(B5078,ResCat!$A$2:$B$269,2,FALSE)</f>
        <v>HMOPERN</v>
      </c>
      <c r="B5078" s="68" t="str">
        <f>IF(ISNA(VLOOKUP(C5078,COA!$A$2:$B$340,2,FALSE)),"XXX",VLOOKUP(C5078,COA!$A$2:$B$340,2,FALSE))</f>
        <v>P23</v>
      </c>
      <c r="C5078" s="149" t="str">
        <f t="shared" si="160"/>
        <v>0011-1008-0054</v>
      </c>
      <c r="D5078" s="134" t="s">
        <v>458</v>
      </c>
      <c r="E5078" s="134" t="s">
        <v>480</v>
      </c>
      <c r="F5078" s="134" t="s">
        <v>483</v>
      </c>
      <c r="G5078" s="134" t="s">
        <v>1027</v>
      </c>
      <c r="H5078" s="134" t="s">
        <v>1023</v>
      </c>
      <c r="I5078" s="134" t="s">
        <v>3</v>
      </c>
      <c r="J5078" s="135">
        <v>1799.94</v>
      </c>
      <c r="K5078" s="135">
        <v>924.1099999999999</v>
      </c>
      <c r="L5078" s="135">
        <v>924.1099999999999</v>
      </c>
      <c r="M5078" s="141" t="str">
        <f t="shared" si="159"/>
        <v>201601</v>
      </c>
    </row>
    <row r="5079" spans="1:13" x14ac:dyDescent="0.25">
      <c r="A5079" s="35" t="str">
        <f>VLOOKUP(B5079,ResCat!$A$2:$B$269,2,FALSE)</f>
        <v>HMOPERN</v>
      </c>
      <c r="B5079" s="68" t="str">
        <f>IF(ISNA(VLOOKUP(C5079,COA!$A$2:$B$340,2,FALSE)),"XXX",VLOOKUP(C5079,COA!$A$2:$B$340,2,FALSE))</f>
        <v>P23</v>
      </c>
      <c r="C5079" s="149" t="str">
        <f t="shared" si="160"/>
        <v>0011-1008-0054</v>
      </c>
      <c r="D5079" s="134" t="s">
        <v>458</v>
      </c>
      <c r="E5079" s="134" t="s">
        <v>480</v>
      </c>
      <c r="F5079" s="134" t="s">
        <v>483</v>
      </c>
      <c r="G5079" s="134" t="s">
        <v>1028</v>
      </c>
      <c r="H5079" s="134" t="s">
        <v>1023</v>
      </c>
      <c r="I5079" s="134" t="s">
        <v>3</v>
      </c>
      <c r="J5079" s="135">
        <v>997.3000000000003</v>
      </c>
      <c r="K5079" s="135">
        <v>-300.25999999999993</v>
      </c>
      <c r="L5079" s="135">
        <v>-300.25999999999993</v>
      </c>
      <c r="M5079" s="141" t="str">
        <f t="shared" si="159"/>
        <v>201601</v>
      </c>
    </row>
    <row r="5080" spans="1:13" x14ac:dyDescent="0.25">
      <c r="A5080" s="35" t="str">
        <f>VLOOKUP(B5080,ResCat!$A$2:$B$269,2,FALSE)</f>
        <v>HMOPERN</v>
      </c>
      <c r="B5080" s="68" t="str">
        <f>IF(ISNA(VLOOKUP(C5080,COA!$A$2:$B$340,2,FALSE)),"XXX",VLOOKUP(C5080,COA!$A$2:$B$340,2,FALSE))</f>
        <v>P23</v>
      </c>
      <c r="C5080" s="149" t="str">
        <f t="shared" si="160"/>
        <v>0011-1008-0054</v>
      </c>
      <c r="D5080" s="134" t="s">
        <v>458</v>
      </c>
      <c r="E5080" s="134" t="s">
        <v>480</v>
      </c>
      <c r="F5080" s="134" t="s">
        <v>483</v>
      </c>
      <c r="G5080" s="134" t="s">
        <v>1028</v>
      </c>
      <c r="H5080" s="134" t="s">
        <v>1023</v>
      </c>
      <c r="I5080" s="134" t="s">
        <v>2</v>
      </c>
      <c r="J5080" s="135">
        <v>0</v>
      </c>
      <c r="K5080" s="135">
        <v>-470.71</v>
      </c>
      <c r="L5080" s="135">
        <v>-470.71</v>
      </c>
      <c r="M5080" s="141" t="str">
        <f t="shared" si="159"/>
        <v>201601</v>
      </c>
    </row>
    <row r="5081" spans="1:13" x14ac:dyDescent="0.25">
      <c r="A5081" s="35" t="str">
        <f>VLOOKUP(B5081,ResCat!$A$2:$B$269,2,FALSE)</f>
        <v>HMOPERN</v>
      </c>
      <c r="B5081" s="68" t="str">
        <f>IF(ISNA(VLOOKUP(C5081,COA!$A$2:$B$340,2,FALSE)),"XXX",VLOOKUP(C5081,COA!$A$2:$B$340,2,FALSE))</f>
        <v>P23</v>
      </c>
      <c r="C5081" s="149" t="str">
        <f t="shared" si="160"/>
        <v>0011-1008-0054</v>
      </c>
      <c r="D5081" s="134" t="s">
        <v>458</v>
      </c>
      <c r="E5081" s="134" t="s">
        <v>480</v>
      </c>
      <c r="F5081" s="134" t="s">
        <v>483</v>
      </c>
      <c r="G5081" s="134" t="s">
        <v>363</v>
      </c>
      <c r="H5081" s="134" t="s">
        <v>1023</v>
      </c>
      <c r="I5081" s="134" t="s">
        <v>3</v>
      </c>
      <c r="J5081" s="135">
        <v>90</v>
      </c>
      <c r="K5081" s="135">
        <v>-408.98999999999995</v>
      </c>
      <c r="L5081" s="135">
        <v>-408.99</v>
      </c>
      <c r="M5081" s="141" t="str">
        <f t="shared" si="159"/>
        <v>201601</v>
      </c>
    </row>
    <row r="5082" spans="1:13" x14ac:dyDescent="0.25">
      <c r="A5082" s="35" t="str">
        <f>VLOOKUP(B5082,ResCat!$A$2:$B$269,2,FALSE)</f>
        <v>HMOPERN</v>
      </c>
      <c r="B5082" s="68" t="str">
        <f>IF(ISNA(VLOOKUP(C5082,COA!$A$2:$B$340,2,FALSE)),"XXX",VLOOKUP(C5082,COA!$A$2:$B$340,2,FALSE))</f>
        <v>P23</v>
      </c>
      <c r="C5082" s="149" t="str">
        <f t="shared" si="160"/>
        <v>0011-1008-0054</v>
      </c>
      <c r="D5082" s="134" t="s">
        <v>458</v>
      </c>
      <c r="E5082" s="134" t="s">
        <v>480</v>
      </c>
      <c r="F5082" s="134" t="s">
        <v>483</v>
      </c>
      <c r="G5082" s="134" t="s">
        <v>363</v>
      </c>
      <c r="H5082" s="134" t="s">
        <v>1023</v>
      </c>
      <c r="I5082" s="134" t="s">
        <v>2</v>
      </c>
      <c r="J5082" s="135">
        <v>75.180000000000007</v>
      </c>
      <c r="K5082" s="135">
        <v>75.180000000000007</v>
      </c>
      <c r="L5082" s="135">
        <v>75.180000000000007</v>
      </c>
      <c r="M5082" s="141" t="str">
        <f t="shared" si="159"/>
        <v>201601</v>
      </c>
    </row>
    <row r="5083" spans="1:13" x14ac:dyDescent="0.25">
      <c r="A5083" s="35" t="str">
        <f>VLOOKUP(B5083,ResCat!$A$2:$B$269,2,FALSE)</f>
        <v>HMOPERN</v>
      </c>
      <c r="B5083" s="68" t="str">
        <f>IF(ISNA(VLOOKUP(C5083,COA!$A$2:$B$340,2,FALSE)),"XXX",VLOOKUP(C5083,COA!$A$2:$B$340,2,FALSE))</f>
        <v>P23</v>
      </c>
      <c r="C5083" s="149" t="str">
        <f t="shared" si="160"/>
        <v>0011-1008-0054</v>
      </c>
      <c r="D5083" s="134" t="s">
        <v>458</v>
      </c>
      <c r="E5083" s="134" t="s">
        <v>480</v>
      </c>
      <c r="F5083" s="134" t="s">
        <v>483</v>
      </c>
      <c r="G5083" s="134" t="s">
        <v>363</v>
      </c>
      <c r="H5083" s="134" t="s">
        <v>1023</v>
      </c>
      <c r="I5083" s="134" t="s">
        <v>1</v>
      </c>
      <c r="J5083" s="135">
        <v>267.13999999999987</v>
      </c>
      <c r="K5083" s="135">
        <v>47.489999999999782</v>
      </c>
      <c r="L5083" s="135">
        <v>-2.5100000000002183</v>
      </c>
      <c r="M5083" s="141" t="str">
        <f t="shared" si="159"/>
        <v>201601</v>
      </c>
    </row>
    <row r="5084" spans="1:13" x14ac:dyDescent="0.25">
      <c r="A5084" s="35" t="str">
        <f>VLOOKUP(B5084,ResCat!$A$2:$B$269,2,FALSE)</f>
        <v>HMOPERN</v>
      </c>
      <c r="B5084" s="68" t="str">
        <f>IF(ISNA(VLOOKUP(C5084,COA!$A$2:$B$340,2,FALSE)),"XXX",VLOOKUP(C5084,COA!$A$2:$B$340,2,FALSE))</f>
        <v>P23</v>
      </c>
      <c r="C5084" s="149" t="str">
        <f t="shared" si="160"/>
        <v>0011-1008-0054</v>
      </c>
      <c r="D5084" s="134" t="s">
        <v>458</v>
      </c>
      <c r="E5084" s="134" t="s">
        <v>480</v>
      </c>
      <c r="F5084" s="134" t="s">
        <v>483</v>
      </c>
      <c r="G5084" s="134" t="s">
        <v>1029</v>
      </c>
      <c r="H5084" s="134" t="s">
        <v>1023</v>
      </c>
      <c r="I5084" s="134" t="s">
        <v>3</v>
      </c>
      <c r="J5084" s="135">
        <v>180.07000000000011</v>
      </c>
      <c r="K5084" s="135">
        <v>185.57000000000005</v>
      </c>
      <c r="L5084" s="135">
        <v>185.57000000000005</v>
      </c>
      <c r="M5084" s="141" t="str">
        <f t="shared" si="159"/>
        <v>201601</v>
      </c>
    </row>
    <row r="5085" spans="1:13" x14ac:dyDescent="0.25">
      <c r="A5085" s="35" t="str">
        <f>VLOOKUP(B5085,ResCat!$A$2:$B$269,2,FALSE)</f>
        <v>HMOPERN</v>
      </c>
      <c r="B5085" s="68" t="str">
        <f>IF(ISNA(VLOOKUP(C5085,COA!$A$2:$B$340,2,FALSE)),"XXX",VLOOKUP(C5085,COA!$A$2:$B$340,2,FALSE))</f>
        <v>P23</v>
      </c>
      <c r="C5085" s="149" t="str">
        <f t="shared" si="160"/>
        <v>0011-1008-0054</v>
      </c>
      <c r="D5085" s="134" t="s">
        <v>458</v>
      </c>
      <c r="E5085" s="134" t="s">
        <v>480</v>
      </c>
      <c r="F5085" s="134" t="s">
        <v>483</v>
      </c>
      <c r="G5085" s="134" t="s">
        <v>1029</v>
      </c>
      <c r="H5085" s="134" t="s">
        <v>1023</v>
      </c>
      <c r="I5085" s="134" t="s">
        <v>2</v>
      </c>
      <c r="J5085" s="135">
        <v>283.16000000000003</v>
      </c>
      <c r="K5085" s="135">
        <v>283.16000000000003</v>
      </c>
      <c r="L5085" s="135">
        <v>268.16000000000003</v>
      </c>
      <c r="M5085" s="141" t="str">
        <f t="shared" si="159"/>
        <v>201601</v>
      </c>
    </row>
    <row r="5086" spans="1:13" x14ac:dyDescent="0.25">
      <c r="A5086" s="35" t="str">
        <f>VLOOKUP(B5086,ResCat!$A$2:$B$269,2,FALSE)</f>
        <v>HMOPERN</v>
      </c>
      <c r="B5086" s="68" t="str">
        <f>IF(ISNA(VLOOKUP(C5086,COA!$A$2:$B$340,2,FALSE)),"XXX",VLOOKUP(C5086,COA!$A$2:$B$340,2,FALSE))</f>
        <v>P23</v>
      </c>
      <c r="C5086" s="149" t="str">
        <f t="shared" si="160"/>
        <v>0011-1008-0054</v>
      </c>
      <c r="D5086" s="134" t="s">
        <v>458</v>
      </c>
      <c r="E5086" s="134" t="s">
        <v>480</v>
      </c>
      <c r="F5086" s="134" t="s">
        <v>483</v>
      </c>
      <c r="G5086" s="134" t="s">
        <v>1029</v>
      </c>
      <c r="H5086" s="134" t="s">
        <v>1023</v>
      </c>
      <c r="I5086" s="134" t="s">
        <v>343</v>
      </c>
      <c r="J5086" s="135">
        <v>37.409999999999997</v>
      </c>
      <c r="K5086" s="135">
        <v>26.250000000000004</v>
      </c>
      <c r="L5086" s="135">
        <v>11.25</v>
      </c>
      <c r="M5086" s="141" t="str">
        <f t="shared" si="159"/>
        <v>201601</v>
      </c>
    </row>
    <row r="5087" spans="1:13" x14ac:dyDescent="0.25">
      <c r="A5087" s="35" t="str">
        <f>VLOOKUP(B5087,ResCat!$A$2:$B$269,2,FALSE)</f>
        <v>HMOPERN</v>
      </c>
      <c r="B5087" s="68" t="str">
        <f>IF(ISNA(VLOOKUP(C5087,COA!$A$2:$B$340,2,FALSE)),"XXX",VLOOKUP(C5087,COA!$A$2:$B$340,2,FALSE))</f>
        <v>P23</v>
      </c>
      <c r="C5087" s="149" t="str">
        <f t="shared" si="160"/>
        <v>0011-1008-0054</v>
      </c>
      <c r="D5087" s="134" t="s">
        <v>458</v>
      </c>
      <c r="E5087" s="134" t="s">
        <v>480</v>
      </c>
      <c r="F5087" s="134" t="s">
        <v>483</v>
      </c>
      <c r="G5087" s="134" t="s">
        <v>1029</v>
      </c>
      <c r="H5087" s="134" t="s">
        <v>1023</v>
      </c>
      <c r="I5087" s="134" t="s">
        <v>1</v>
      </c>
      <c r="J5087" s="135">
        <v>-268.69999999999982</v>
      </c>
      <c r="K5087" s="135">
        <v>-1522.5699999999997</v>
      </c>
      <c r="L5087" s="135">
        <v>-1572.5699999999997</v>
      </c>
      <c r="M5087" s="141" t="str">
        <f t="shared" si="159"/>
        <v>201601</v>
      </c>
    </row>
    <row r="5088" spans="1:13" x14ac:dyDescent="0.25">
      <c r="A5088" s="35" t="str">
        <f>VLOOKUP(B5088,ResCat!$A$2:$B$269,2,FALSE)</f>
        <v>HMOPERN</v>
      </c>
      <c r="B5088" s="68" t="str">
        <f>IF(ISNA(VLOOKUP(C5088,COA!$A$2:$B$340,2,FALSE)),"XXX",VLOOKUP(C5088,COA!$A$2:$B$340,2,FALSE))</f>
        <v>P23</v>
      </c>
      <c r="C5088" s="149" t="str">
        <f t="shared" si="160"/>
        <v>0011-1008-0054</v>
      </c>
      <c r="D5088" s="134" t="s">
        <v>458</v>
      </c>
      <c r="E5088" s="134" t="s">
        <v>480</v>
      </c>
      <c r="F5088" s="134" t="s">
        <v>483</v>
      </c>
      <c r="G5088" s="134" t="s">
        <v>349</v>
      </c>
      <c r="H5088" s="134" t="s">
        <v>1023</v>
      </c>
      <c r="I5088" s="134" t="s">
        <v>3</v>
      </c>
      <c r="J5088" s="135">
        <v>232.48999999999992</v>
      </c>
      <c r="K5088" s="135">
        <v>88.130000000000052</v>
      </c>
      <c r="L5088" s="135">
        <v>88.130000000000052</v>
      </c>
      <c r="M5088" s="141" t="str">
        <f t="shared" si="159"/>
        <v>201601</v>
      </c>
    </row>
    <row r="5089" spans="1:13" x14ac:dyDescent="0.25">
      <c r="A5089" s="35" t="str">
        <f>VLOOKUP(B5089,ResCat!$A$2:$B$269,2,FALSE)</f>
        <v>HMOPERN</v>
      </c>
      <c r="B5089" s="68" t="str">
        <f>IF(ISNA(VLOOKUP(C5089,COA!$A$2:$B$340,2,FALSE)),"XXX",VLOOKUP(C5089,COA!$A$2:$B$340,2,FALSE))</f>
        <v>P23</v>
      </c>
      <c r="C5089" s="149" t="str">
        <f t="shared" si="160"/>
        <v>0011-1008-0054</v>
      </c>
      <c r="D5089" s="134" t="s">
        <v>458</v>
      </c>
      <c r="E5089" s="134" t="s">
        <v>480</v>
      </c>
      <c r="F5089" s="134" t="s">
        <v>483</v>
      </c>
      <c r="G5089" s="134" t="s">
        <v>349</v>
      </c>
      <c r="H5089" s="134" t="s">
        <v>1023</v>
      </c>
      <c r="I5089" s="134" t="s">
        <v>2</v>
      </c>
      <c r="J5089" s="135">
        <v>36.590000000000032</v>
      </c>
      <c r="K5089" s="135">
        <v>556.17000000000007</v>
      </c>
      <c r="L5089" s="135">
        <v>541.17000000000007</v>
      </c>
      <c r="M5089" s="141" t="str">
        <f t="shared" si="159"/>
        <v>201601</v>
      </c>
    </row>
    <row r="5090" spans="1:13" x14ac:dyDescent="0.25">
      <c r="A5090" s="35" t="str">
        <f>VLOOKUP(B5090,ResCat!$A$2:$B$269,2,FALSE)</f>
        <v>HMOPERN</v>
      </c>
      <c r="B5090" s="68" t="str">
        <f>IF(ISNA(VLOOKUP(C5090,COA!$A$2:$B$340,2,FALSE)),"XXX",VLOOKUP(C5090,COA!$A$2:$B$340,2,FALSE))</f>
        <v>P23</v>
      </c>
      <c r="C5090" s="149" t="str">
        <f t="shared" si="160"/>
        <v>0011-1008-0054</v>
      </c>
      <c r="D5090" s="134" t="s">
        <v>458</v>
      </c>
      <c r="E5090" s="134" t="s">
        <v>480</v>
      </c>
      <c r="F5090" s="134" t="s">
        <v>483</v>
      </c>
      <c r="G5090" s="134" t="s">
        <v>349</v>
      </c>
      <c r="H5090" s="134" t="s">
        <v>1023</v>
      </c>
      <c r="I5090" s="134" t="s">
        <v>1</v>
      </c>
      <c r="J5090" s="135">
        <v>0</v>
      </c>
      <c r="K5090" s="135">
        <v>-36.720000000000027</v>
      </c>
      <c r="L5090" s="135">
        <v>-36.720000000000027</v>
      </c>
      <c r="M5090" s="141" t="str">
        <f t="shared" si="159"/>
        <v>201601</v>
      </c>
    </row>
    <row r="5091" spans="1:13" x14ac:dyDescent="0.25">
      <c r="A5091" s="35" t="str">
        <f>VLOOKUP(B5091,ResCat!$A$2:$B$269,2,FALSE)</f>
        <v>HMOPERN</v>
      </c>
      <c r="B5091" s="68" t="str">
        <f>IF(ISNA(VLOOKUP(C5091,COA!$A$2:$B$340,2,FALSE)),"XXX",VLOOKUP(C5091,COA!$A$2:$B$340,2,FALSE))</f>
        <v>P23</v>
      </c>
      <c r="C5091" s="149" t="str">
        <f t="shared" si="160"/>
        <v>0011-1008-0054</v>
      </c>
      <c r="D5091" s="134" t="s">
        <v>458</v>
      </c>
      <c r="E5091" s="134" t="s">
        <v>480</v>
      </c>
      <c r="F5091" s="134" t="s">
        <v>483</v>
      </c>
      <c r="G5091" s="134" t="s">
        <v>350</v>
      </c>
      <c r="H5091" s="134" t="s">
        <v>1023</v>
      </c>
      <c r="I5091" s="134" t="s">
        <v>3</v>
      </c>
      <c r="J5091" s="135">
        <v>606.82000000000005</v>
      </c>
      <c r="K5091" s="135">
        <v>471.59000000000003</v>
      </c>
      <c r="L5091" s="135">
        <v>471.59000000000003</v>
      </c>
      <c r="M5091" s="141" t="str">
        <f t="shared" si="159"/>
        <v>201601</v>
      </c>
    </row>
    <row r="5092" spans="1:13" x14ac:dyDescent="0.25">
      <c r="A5092" s="35" t="str">
        <f>VLOOKUP(B5092,ResCat!$A$2:$B$269,2,FALSE)</f>
        <v>HMOPERN</v>
      </c>
      <c r="B5092" s="68" t="str">
        <f>IF(ISNA(VLOOKUP(C5092,COA!$A$2:$B$340,2,FALSE)),"XXX",VLOOKUP(C5092,COA!$A$2:$B$340,2,FALSE))</f>
        <v>P23</v>
      </c>
      <c r="C5092" s="149" t="str">
        <f t="shared" si="160"/>
        <v>0011-1008-0054</v>
      </c>
      <c r="D5092" s="134" t="s">
        <v>458</v>
      </c>
      <c r="E5092" s="134" t="s">
        <v>480</v>
      </c>
      <c r="F5092" s="134" t="s">
        <v>483</v>
      </c>
      <c r="G5092" s="134" t="s">
        <v>350</v>
      </c>
      <c r="H5092" s="134" t="s">
        <v>1023</v>
      </c>
      <c r="I5092" s="134" t="s">
        <v>0</v>
      </c>
      <c r="J5092" s="135">
        <v>57255</v>
      </c>
      <c r="K5092" s="135">
        <v>3493.7999999999988</v>
      </c>
      <c r="L5092" s="135">
        <v>671.62999999999965</v>
      </c>
      <c r="M5092" s="141" t="str">
        <f t="shared" si="159"/>
        <v>201601</v>
      </c>
    </row>
    <row r="5093" spans="1:13" x14ac:dyDescent="0.25">
      <c r="A5093" s="35" t="str">
        <f>VLOOKUP(B5093,ResCat!$A$2:$B$269,2,FALSE)</f>
        <v>HMOPERN</v>
      </c>
      <c r="B5093" s="68" t="str">
        <f>IF(ISNA(VLOOKUP(C5093,COA!$A$2:$B$340,2,FALSE)),"XXX",VLOOKUP(C5093,COA!$A$2:$B$340,2,FALSE))</f>
        <v>P23</v>
      </c>
      <c r="C5093" s="149" t="str">
        <f t="shared" si="160"/>
        <v>0011-1008-0054</v>
      </c>
      <c r="D5093" s="134" t="s">
        <v>458</v>
      </c>
      <c r="E5093" s="134" t="s">
        <v>480</v>
      </c>
      <c r="F5093" s="134" t="s">
        <v>483</v>
      </c>
      <c r="G5093" s="134" t="s">
        <v>350</v>
      </c>
      <c r="H5093" s="134" t="s">
        <v>1023</v>
      </c>
      <c r="I5093" s="134" t="s">
        <v>2</v>
      </c>
      <c r="J5093" s="135">
        <v>365.84999999999991</v>
      </c>
      <c r="K5093" s="135">
        <v>533.07000000000005</v>
      </c>
      <c r="L5093" s="135">
        <v>518.07000000000005</v>
      </c>
      <c r="M5093" s="141" t="str">
        <f t="shared" si="159"/>
        <v>201601</v>
      </c>
    </row>
    <row r="5094" spans="1:13" x14ac:dyDescent="0.25">
      <c r="A5094" s="35" t="str">
        <f>VLOOKUP(B5094,ResCat!$A$2:$B$269,2,FALSE)</f>
        <v>HMOPERN</v>
      </c>
      <c r="B5094" s="68" t="str">
        <f>IF(ISNA(VLOOKUP(C5094,COA!$A$2:$B$340,2,FALSE)),"XXX",VLOOKUP(C5094,COA!$A$2:$B$340,2,FALSE))</f>
        <v>P23</v>
      </c>
      <c r="C5094" s="149" t="str">
        <f t="shared" si="160"/>
        <v>0011-1008-0054</v>
      </c>
      <c r="D5094" s="134" t="s">
        <v>458</v>
      </c>
      <c r="E5094" s="134" t="s">
        <v>480</v>
      </c>
      <c r="F5094" s="134" t="s">
        <v>483</v>
      </c>
      <c r="G5094" s="134" t="s">
        <v>350</v>
      </c>
      <c r="H5094" s="134" t="s">
        <v>1023</v>
      </c>
      <c r="I5094" s="134" t="s">
        <v>1</v>
      </c>
      <c r="J5094" s="135">
        <v>1567.9099999999996</v>
      </c>
      <c r="K5094" s="135">
        <v>1518.1900000000003</v>
      </c>
      <c r="L5094" s="135">
        <v>1238.26</v>
      </c>
      <c r="M5094" s="141" t="str">
        <f t="shared" si="159"/>
        <v>201601</v>
      </c>
    </row>
    <row r="5095" spans="1:13" x14ac:dyDescent="0.25">
      <c r="A5095" s="35" t="str">
        <f>VLOOKUP(B5095,ResCat!$A$2:$B$269,2,FALSE)</f>
        <v>HMOPERN</v>
      </c>
      <c r="B5095" s="68" t="str">
        <f>IF(ISNA(VLOOKUP(C5095,COA!$A$2:$B$340,2,FALSE)),"XXX",VLOOKUP(C5095,COA!$A$2:$B$340,2,FALSE))</f>
        <v>P23</v>
      </c>
      <c r="C5095" s="149" t="str">
        <f t="shared" si="160"/>
        <v>0011-1008-0054</v>
      </c>
      <c r="D5095" s="134" t="s">
        <v>458</v>
      </c>
      <c r="E5095" s="134" t="s">
        <v>480</v>
      </c>
      <c r="F5095" s="134" t="s">
        <v>483</v>
      </c>
      <c r="G5095" s="134" t="s">
        <v>359</v>
      </c>
      <c r="H5095" s="134" t="s">
        <v>1023</v>
      </c>
      <c r="I5095" s="134" t="s">
        <v>3</v>
      </c>
      <c r="J5095" s="135">
        <v>50.83</v>
      </c>
      <c r="K5095" s="135">
        <v>25.829999999999995</v>
      </c>
      <c r="L5095" s="135">
        <v>25.829999999999995</v>
      </c>
      <c r="M5095" s="141" t="str">
        <f t="shared" si="159"/>
        <v>201601</v>
      </c>
    </row>
    <row r="5096" spans="1:13" x14ac:dyDescent="0.25">
      <c r="A5096" s="35" t="str">
        <f>VLOOKUP(B5096,ResCat!$A$2:$B$269,2,FALSE)</f>
        <v>HMOPERN</v>
      </c>
      <c r="B5096" s="68" t="str">
        <f>IF(ISNA(VLOOKUP(C5096,COA!$A$2:$B$340,2,FALSE)),"XXX",VLOOKUP(C5096,COA!$A$2:$B$340,2,FALSE))</f>
        <v>P23</v>
      </c>
      <c r="C5096" s="149" t="str">
        <f t="shared" si="160"/>
        <v>0011-1008-0054</v>
      </c>
      <c r="D5096" s="134" t="s">
        <v>458</v>
      </c>
      <c r="E5096" s="134" t="s">
        <v>480</v>
      </c>
      <c r="F5096" s="134" t="s">
        <v>483</v>
      </c>
      <c r="G5096" s="134" t="s">
        <v>359</v>
      </c>
      <c r="H5096" s="134" t="s">
        <v>1023</v>
      </c>
      <c r="I5096" s="134" t="s">
        <v>0</v>
      </c>
      <c r="J5096" s="135">
        <v>58868.0099999999</v>
      </c>
      <c r="K5096" s="135">
        <v>2964.7500000000418</v>
      </c>
      <c r="L5096" s="135">
        <v>145.04999999997204</v>
      </c>
      <c r="M5096" s="141" t="str">
        <f t="shared" si="159"/>
        <v>201601</v>
      </c>
    </row>
    <row r="5097" spans="1:13" x14ac:dyDescent="0.25">
      <c r="A5097" s="35" t="str">
        <f>VLOOKUP(B5097,ResCat!$A$2:$B$269,2,FALSE)</f>
        <v>HMOPERN</v>
      </c>
      <c r="B5097" s="68" t="str">
        <f>IF(ISNA(VLOOKUP(C5097,COA!$A$2:$B$340,2,FALSE)),"XXX",VLOOKUP(C5097,COA!$A$2:$B$340,2,FALSE))</f>
        <v>P23</v>
      </c>
      <c r="C5097" s="149" t="str">
        <f t="shared" si="160"/>
        <v>0011-1008-0054</v>
      </c>
      <c r="D5097" s="134" t="s">
        <v>458</v>
      </c>
      <c r="E5097" s="134" t="s">
        <v>480</v>
      </c>
      <c r="F5097" s="134" t="s">
        <v>483</v>
      </c>
      <c r="G5097" s="134" t="s">
        <v>359</v>
      </c>
      <c r="H5097" s="134" t="s">
        <v>1023</v>
      </c>
      <c r="I5097" s="134" t="s">
        <v>2</v>
      </c>
      <c r="J5097" s="135">
        <v>1672.87</v>
      </c>
      <c r="K5097" s="135">
        <v>1283.2599999999998</v>
      </c>
      <c r="L5097" s="135">
        <v>1435</v>
      </c>
      <c r="M5097" s="141" t="str">
        <f t="shared" si="159"/>
        <v>201601</v>
      </c>
    </row>
    <row r="5098" spans="1:13" x14ac:dyDescent="0.25">
      <c r="A5098" s="35" t="str">
        <f>VLOOKUP(B5098,ResCat!$A$2:$B$269,2,FALSE)</f>
        <v>HMOPERN</v>
      </c>
      <c r="B5098" s="68" t="str">
        <f>IF(ISNA(VLOOKUP(C5098,COA!$A$2:$B$340,2,FALSE)),"XXX",VLOOKUP(C5098,COA!$A$2:$B$340,2,FALSE))</f>
        <v>P23</v>
      </c>
      <c r="C5098" s="149" t="str">
        <f t="shared" si="160"/>
        <v>0011-1008-0054</v>
      </c>
      <c r="D5098" s="134" t="s">
        <v>458</v>
      </c>
      <c r="E5098" s="134" t="s">
        <v>480</v>
      </c>
      <c r="F5098" s="134" t="s">
        <v>483</v>
      </c>
      <c r="G5098" s="134" t="s">
        <v>359</v>
      </c>
      <c r="H5098" s="134" t="s">
        <v>1023</v>
      </c>
      <c r="I5098" s="134" t="s">
        <v>1</v>
      </c>
      <c r="J5098" s="135">
        <v>541.76</v>
      </c>
      <c r="K5098" s="135">
        <v>541.76</v>
      </c>
      <c r="L5098" s="135">
        <v>441.76</v>
      </c>
      <c r="M5098" s="141" t="str">
        <f t="shared" si="159"/>
        <v>201601</v>
      </c>
    </row>
    <row r="5099" spans="1:13" x14ac:dyDescent="0.25">
      <c r="A5099" s="35" t="str">
        <f>VLOOKUP(B5099,ResCat!$A$2:$B$269,2,FALSE)</f>
        <v>HMOPERN</v>
      </c>
      <c r="B5099" s="68" t="str">
        <f>IF(ISNA(VLOOKUP(C5099,COA!$A$2:$B$340,2,FALSE)),"XXX",VLOOKUP(C5099,COA!$A$2:$B$340,2,FALSE))</f>
        <v>P23</v>
      </c>
      <c r="C5099" s="149" t="str">
        <f t="shared" si="160"/>
        <v>0011-1008-0054</v>
      </c>
      <c r="D5099" s="134" t="s">
        <v>458</v>
      </c>
      <c r="E5099" s="134" t="s">
        <v>480</v>
      </c>
      <c r="F5099" s="134" t="s">
        <v>483</v>
      </c>
      <c r="G5099" s="134" t="s">
        <v>354</v>
      </c>
      <c r="H5099" s="134" t="s">
        <v>1023</v>
      </c>
      <c r="I5099" s="134" t="s">
        <v>3</v>
      </c>
      <c r="J5099" s="135">
        <v>0</v>
      </c>
      <c r="K5099" s="135">
        <v>-1033.74</v>
      </c>
      <c r="L5099" s="135">
        <v>-1033.74</v>
      </c>
      <c r="M5099" s="141" t="str">
        <f t="shared" si="159"/>
        <v>201601</v>
      </c>
    </row>
    <row r="5100" spans="1:13" x14ac:dyDescent="0.25">
      <c r="A5100" s="35" t="str">
        <f>VLOOKUP(B5100,ResCat!$A$2:$B$269,2,FALSE)</f>
        <v>HMOPERN</v>
      </c>
      <c r="B5100" s="68" t="str">
        <f>IF(ISNA(VLOOKUP(C5100,COA!$A$2:$B$340,2,FALSE)),"XXX",VLOOKUP(C5100,COA!$A$2:$B$340,2,FALSE))</f>
        <v>P23</v>
      </c>
      <c r="C5100" s="149" t="str">
        <f t="shared" si="160"/>
        <v>0011-1008-0054</v>
      </c>
      <c r="D5100" s="134" t="s">
        <v>458</v>
      </c>
      <c r="E5100" s="134" t="s">
        <v>480</v>
      </c>
      <c r="F5100" s="134" t="s">
        <v>483</v>
      </c>
      <c r="G5100" s="134" t="s">
        <v>354</v>
      </c>
      <c r="H5100" s="134" t="s">
        <v>1023</v>
      </c>
      <c r="I5100" s="134" t="s">
        <v>0</v>
      </c>
      <c r="J5100" s="135">
        <v>0</v>
      </c>
      <c r="K5100" s="135">
        <v>11033.950000000012</v>
      </c>
      <c r="L5100" s="135">
        <v>11033.950000000012</v>
      </c>
      <c r="M5100" s="141" t="str">
        <f t="shared" si="159"/>
        <v>201601</v>
      </c>
    </row>
    <row r="5101" spans="1:13" x14ac:dyDescent="0.25">
      <c r="A5101" s="35" t="str">
        <f>VLOOKUP(B5101,ResCat!$A$2:$B$269,2,FALSE)</f>
        <v>HMOPERN</v>
      </c>
      <c r="B5101" s="68" t="str">
        <f>IF(ISNA(VLOOKUP(C5101,COA!$A$2:$B$340,2,FALSE)),"XXX",VLOOKUP(C5101,COA!$A$2:$B$340,2,FALSE))</f>
        <v>P23</v>
      </c>
      <c r="C5101" s="149" t="str">
        <f t="shared" si="160"/>
        <v>0011-1008-0054</v>
      </c>
      <c r="D5101" s="134" t="s">
        <v>458</v>
      </c>
      <c r="E5101" s="134" t="s">
        <v>480</v>
      </c>
      <c r="F5101" s="134" t="s">
        <v>483</v>
      </c>
      <c r="G5101" s="134" t="s">
        <v>354</v>
      </c>
      <c r="H5101" s="134" t="s">
        <v>1023</v>
      </c>
      <c r="I5101" s="134" t="s">
        <v>2</v>
      </c>
      <c r="J5101" s="135">
        <v>1236.76</v>
      </c>
      <c r="K5101" s="135">
        <v>1236.76</v>
      </c>
      <c r="L5101" s="135">
        <v>1221.76</v>
      </c>
      <c r="M5101" s="141" t="str">
        <f t="shared" si="159"/>
        <v>201601</v>
      </c>
    </row>
    <row r="5102" spans="1:13" x14ac:dyDescent="0.25">
      <c r="A5102" s="35" t="str">
        <f>VLOOKUP(B5102,ResCat!$A$2:$B$269,2,FALSE)</f>
        <v>HMOPERN</v>
      </c>
      <c r="B5102" s="68" t="str">
        <f>IF(ISNA(VLOOKUP(C5102,COA!$A$2:$B$340,2,FALSE)),"XXX",VLOOKUP(C5102,COA!$A$2:$B$340,2,FALSE))</f>
        <v>P23</v>
      </c>
      <c r="C5102" s="149" t="str">
        <f t="shared" si="160"/>
        <v>0011-1008-0054</v>
      </c>
      <c r="D5102" s="134" t="s">
        <v>458</v>
      </c>
      <c r="E5102" s="134" t="s">
        <v>480</v>
      </c>
      <c r="F5102" s="134" t="s">
        <v>483</v>
      </c>
      <c r="G5102" s="134" t="s">
        <v>354</v>
      </c>
      <c r="H5102" s="134" t="s">
        <v>1023</v>
      </c>
      <c r="I5102" s="134" t="s">
        <v>1</v>
      </c>
      <c r="J5102" s="135">
        <v>0</v>
      </c>
      <c r="K5102" s="135">
        <v>-781.21000000000049</v>
      </c>
      <c r="L5102" s="135">
        <v>-781.21000000000049</v>
      </c>
      <c r="M5102" s="141" t="str">
        <f t="shared" si="159"/>
        <v>201601</v>
      </c>
    </row>
    <row r="5103" spans="1:13" x14ac:dyDescent="0.25">
      <c r="A5103" s="35" t="str">
        <f>VLOOKUP(B5103,ResCat!$A$2:$B$269,2,FALSE)</f>
        <v>HMOPERN</v>
      </c>
      <c r="B5103" s="68" t="str">
        <f>IF(ISNA(VLOOKUP(C5103,COA!$A$2:$B$340,2,FALSE)),"XXX",VLOOKUP(C5103,COA!$A$2:$B$340,2,FALSE))</f>
        <v>P23</v>
      </c>
      <c r="C5103" s="149" t="str">
        <f t="shared" si="160"/>
        <v>0011-1008-0054</v>
      </c>
      <c r="D5103" s="134" t="s">
        <v>458</v>
      </c>
      <c r="E5103" s="134" t="s">
        <v>480</v>
      </c>
      <c r="F5103" s="134" t="s">
        <v>483</v>
      </c>
      <c r="G5103" s="134" t="s">
        <v>366</v>
      </c>
      <c r="H5103" s="134" t="s">
        <v>1023</v>
      </c>
      <c r="I5103" s="134" t="s">
        <v>3</v>
      </c>
      <c r="J5103" s="135">
        <v>51.909999999999947</v>
      </c>
      <c r="K5103" s="135">
        <v>-793.43999999999994</v>
      </c>
      <c r="L5103" s="135">
        <v>-793.43999999999994</v>
      </c>
      <c r="M5103" s="141" t="str">
        <f t="shared" si="159"/>
        <v>201601</v>
      </c>
    </row>
    <row r="5104" spans="1:13" x14ac:dyDescent="0.25">
      <c r="A5104" s="35" t="str">
        <f>VLOOKUP(B5104,ResCat!$A$2:$B$269,2,FALSE)</f>
        <v>HMOPERN</v>
      </c>
      <c r="B5104" s="68" t="str">
        <f>IF(ISNA(VLOOKUP(C5104,COA!$A$2:$B$340,2,FALSE)),"XXX",VLOOKUP(C5104,COA!$A$2:$B$340,2,FALSE))</f>
        <v>P23</v>
      </c>
      <c r="C5104" s="149" t="str">
        <f t="shared" si="160"/>
        <v>0011-1008-0054</v>
      </c>
      <c r="D5104" s="134" t="s">
        <v>458</v>
      </c>
      <c r="E5104" s="134" t="s">
        <v>480</v>
      </c>
      <c r="F5104" s="134" t="s">
        <v>483</v>
      </c>
      <c r="G5104" s="134" t="s">
        <v>366</v>
      </c>
      <c r="H5104" s="134" t="s">
        <v>1023</v>
      </c>
      <c r="I5104" s="134" t="s">
        <v>2</v>
      </c>
      <c r="J5104" s="135">
        <v>4911.1900000000005</v>
      </c>
      <c r="K5104" s="135">
        <v>4038.9599999999996</v>
      </c>
      <c r="L5104" s="135">
        <v>4023.9599999999996</v>
      </c>
      <c r="M5104" s="141" t="str">
        <f t="shared" si="159"/>
        <v>201601</v>
      </c>
    </row>
    <row r="5105" spans="1:13" x14ac:dyDescent="0.25">
      <c r="A5105" s="35" t="str">
        <f>VLOOKUP(B5105,ResCat!$A$2:$B$269,2,FALSE)</f>
        <v>HMOPERN</v>
      </c>
      <c r="B5105" s="68" t="str">
        <f>IF(ISNA(VLOOKUP(C5105,COA!$A$2:$B$340,2,FALSE)),"XXX",VLOOKUP(C5105,COA!$A$2:$B$340,2,FALSE))</f>
        <v>P23</v>
      </c>
      <c r="C5105" s="149" t="str">
        <f t="shared" si="160"/>
        <v>0011-1008-0054</v>
      </c>
      <c r="D5105" s="134" t="s">
        <v>458</v>
      </c>
      <c r="E5105" s="134" t="s">
        <v>480</v>
      </c>
      <c r="F5105" s="134" t="s">
        <v>483</v>
      </c>
      <c r="G5105" s="134" t="s">
        <v>366</v>
      </c>
      <c r="H5105" s="134" t="s">
        <v>1023</v>
      </c>
      <c r="I5105" s="134" t="s">
        <v>343</v>
      </c>
      <c r="J5105" s="135">
        <v>25.46</v>
      </c>
      <c r="K5105" s="135">
        <v>8.85</v>
      </c>
      <c r="L5105" s="135">
        <v>3.85</v>
      </c>
      <c r="M5105" s="141" t="str">
        <f t="shared" si="159"/>
        <v>201601</v>
      </c>
    </row>
    <row r="5106" spans="1:13" x14ac:dyDescent="0.25">
      <c r="A5106" s="35" t="str">
        <f>VLOOKUP(B5106,ResCat!$A$2:$B$269,2,FALSE)</f>
        <v>HMOPERN</v>
      </c>
      <c r="B5106" s="68" t="str">
        <f>IF(ISNA(VLOOKUP(C5106,COA!$A$2:$B$340,2,FALSE)),"XXX",VLOOKUP(C5106,COA!$A$2:$B$340,2,FALSE))</f>
        <v>P23</v>
      </c>
      <c r="C5106" s="149" t="str">
        <f t="shared" si="160"/>
        <v>0011-1008-0054</v>
      </c>
      <c r="D5106" s="134" t="s">
        <v>458</v>
      </c>
      <c r="E5106" s="134" t="s">
        <v>480</v>
      </c>
      <c r="F5106" s="134" t="s">
        <v>483</v>
      </c>
      <c r="G5106" s="134" t="s">
        <v>366</v>
      </c>
      <c r="H5106" s="134" t="s">
        <v>1023</v>
      </c>
      <c r="I5106" s="134" t="s">
        <v>1</v>
      </c>
      <c r="J5106" s="135">
        <v>4545.58</v>
      </c>
      <c r="K5106" s="135">
        <v>-226.32999999999993</v>
      </c>
      <c r="L5106" s="135">
        <v>-276.32999999999993</v>
      </c>
      <c r="M5106" s="141" t="str">
        <f t="shared" si="159"/>
        <v>201601</v>
      </c>
    </row>
    <row r="5107" spans="1:13" x14ac:dyDescent="0.25">
      <c r="A5107" s="35" t="str">
        <f>VLOOKUP(B5107,ResCat!$A$2:$B$269,2,FALSE)</f>
        <v>HMOPERN</v>
      </c>
      <c r="B5107" s="68" t="str">
        <f>IF(ISNA(VLOOKUP(C5107,COA!$A$2:$B$340,2,FALSE)),"XXX",VLOOKUP(C5107,COA!$A$2:$B$340,2,FALSE))</f>
        <v>P23</v>
      </c>
      <c r="C5107" s="149" t="str">
        <f t="shared" si="160"/>
        <v>0011-1008-0054</v>
      </c>
      <c r="D5107" s="134" t="s">
        <v>458</v>
      </c>
      <c r="E5107" s="134" t="s">
        <v>480</v>
      </c>
      <c r="F5107" s="134" t="s">
        <v>483</v>
      </c>
      <c r="G5107" s="134" t="s">
        <v>337</v>
      </c>
      <c r="H5107" s="134" t="s">
        <v>1023</v>
      </c>
      <c r="I5107" s="134" t="s">
        <v>3</v>
      </c>
      <c r="J5107" s="135">
        <v>-99.059999999999874</v>
      </c>
      <c r="K5107" s="135">
        <v>-1469.2599999999995</v>
      </c>
      <c r="L5107" s="135">
        <v>-1469.2599999999995</v>
      </c>
      <c r="M5107" s="141" t="str">
        <f t="shared" si="159"/>
        <v>201601</v>
      </c>
    </row>
    <row r="5108" spans="1:13" x14ac:dyDescent="0.25">
      <c r="A5108" s="35" t="str">
        <f>VLOOKUP(B5108,ResCat!$A$2:$B$269,2,FALSE)</f>
        <v>HMOPERN</v>
      </c>
      <c r="B5108" s="68" t="str">
        <f>IF(ISNA(VLOOKUP(C5108,COA!$A$2:$B$340,2,FALSE)),"XXX",VLOOKUP(C5108,COA!$A$2:$B$340,2,FALSE))</f>
        <v>P23</v>
      </c>
      <c r="C5108" s="149" t="str">
        <f t="shared" si="160"/>
        <v>0011-1008-0054</v>
      </c>
      <c r="D5108" s="134" t="s">
        <v>458</v>
      </c>
      <c r="E5108" s="134" t="s">
        <v>480</v>
      </c>
      <c r="F5108" s="134" t="s">
        <v>483</v>
      </c>
      <c r="G5108" s="134" t="s">
        <v>337</v>
      </c>
      <c r="H5108" s="134" t="s">
        <v>1023</v>
      </c>
      <c r="I5108" s="134" t="s">
        <v>368</v>
      </c>
      <c r="J5108" s="135">
        <v>22.14</v>
      </c>
      <c r="K5108" s="135">
        <v>0</v>
      </c>
      <c r="L5108" s="135">
        <v>0</v>
      </c>
      <c r="M5108" s="141" t="str">
        <f t="shared" si="159"/>
        <v>201601</v>
      </c>
    </row>
    <row r="5109" spans="1:13" x14ac:dyDescent="0.25">
      <c r="A5109" s="35" t="str">
        <f>VLOOKUP(B5109,ResCat!$A$2:$B$269,2,FALSE)</f>
        <v>HMOPERN</v>
      </c>
      <c r="B5109" s="68" t="str">
        <f>IF(ISNA(VLOOKUP(C5109,COA!$A$2:$B$340,2,FALSE)),"XXX",VLOOKUP(C5109,COA!$A$2:$B$340,2,FALSE))</f>
        <v>P23</v>
      </c>
      <c r="C5109" s="149" t="str">
        <f t="shared" si="160"/>
        <v>0011-1008-0054</v>
      </c>
      <c r="D5109" s="134" t="s">
        <v>458</v>
      </c>
      <c r="E5109" s="134" t="s">
        <v>480</v>
      </c>
      <c r="F5109" s="134" t="s">
        <v>483</v>
      </c>
      <c r="G5109" s="134" t="s">
        <v>337</v>
      </c>
      <c r="H5109" s="134" t="s">
        <v>1023</v>
      </c>
      <c r="I5109" s="134" t="s">
        <v>0</v>
      </c>
      <c r="J5109" s="135">
        <v>0</v>
      </c>
      <c r="K5109" s="135">
        <v>-9194.48</v>
      </c>
      <c r="L5109" s="135">
        <v>-9194.48</v>
      </c>
      <c r="M5109" s="141" t="str">
        <f t="shared" si="159"/>
        <v>201601</v>
      </c>
    </row>
    <row r="5110" spans="1:13" x14ac:dyDescent="0.25">
      <c r="A5110" s="35" t="str">
        <f>VLOOKUP(B5110,ResCat!$A$2:$B$269,2,FALSE)</f>
        <v>HMOPERN</v>
      </c>
      <c r="B5110" s="68" t="str">
        <f>IF(ISNA(VLOOKUP(C5110,COA!$A$2:$B$340,2,FALSE)),"XXX",VLOOKUP(C5110,COA!$A$2:$B$340,2,FALSE))</f>
        <v>P23</v>
      </c>
      <c r="C5110" s="149" t="str">
        <f t="shared" si="160"/>
        <v>0011-1008-0054</v>
      </c>
      <c r="D5110" s="134" t="s">
        <v>458</v>
      </c>
      <c r="E5110" s="134" t="s">
        <v>480</v>
      </c>
      <c r="F5110" s="134" t="s">
        <v>483</v>
      </c>
      <c r="G5110" s="134" t="s">
        <v>337</v>
      </c>
      <c r="H5110" s="134" t="s">
        <v>1023</v>
      </c>
      <c r="I5110" s="134" t="s">
        <v>2</v>
      </c>
      <c r="J5110" s="135">
        <v>10121.39</v>
      </c>
      <c r="K5110" s="135">
        <v>5908.74</v>
      </c>
      <c r="L5110" s="135">
        <v>5893.36</v>
      </c>
      <c r="M5110" s="141" t="str">
        <f t="shared" si="159"/>
        <v>201601</v>
      </c>
    </row>
    <row r="5111" spans="1:13" x14ac:dyDescent="0.25">
      <c r="A5111" s="35" t="str">
        <f>VLOOKUP(B5111,ResCat!$A$2:$B$269,2,FALSE)</f>
        <v>HMOPERN</v>
      </c>
      <c r="B5111" s="68" t="str">
        <f>IF(ISNA(VLOOKUP(C5111,COA!$A$2:$B$340,2,FALSE)),"XXX",VLOOKUP(C5111,COA!$A$2:$B$340,2,FALSE))</f>
        <v>P23</v>
      </c>
      <c r="C5111" s="149" t="str">
        <f t="shared" si="160"/>
        <v>0011-1008-0054</v>
      </c>
      <c r="D5111" s="134" t="s">
        <v>458</v>
      </c>
      <c r="E5111" s="134" t="s">
        <v>480</v>
      </c>
      <c r="F5111" s="134" t="s">
        <v>483</v>
      </c>
      <c r="G5111" s="134" t="s">
        <v>337</v>
      </c>
      <c r="H5111" s="134" t="s">
        <v>1023</v>
      </c>
      <c r="I5111" s="134" t="s">
        <v>1</v>
      </c>
      <c r="J5111" s="135">
        <v>6006.98</v>
      </c>
      <c r="K5111" s="135">
        <v>647.92000000000007</v>
      </c>
      <c r="L5111" s="135">
        <v>647.92000000000007</v>
      </c>
      <c r="M5111" s="141" t="str">
        <f t="shared" si="159"/>
        <v>201601</v>
      </c>
    </row>
    <row r="5112" spans="1:13" x14ac:dyDescent="0.25">
      <c r="A5112" s="35" t="str">
        <f>VLOOKUP(B5112,ResCat!$A$2:$B$269,2,FALSE)</f>
        <v>HMOPERN</v>
      </c>
      <c r="B5112" s="68" t="str">
        <f>IF(ISNA(VLOOKUP(C5112,COA!$A$2:$B$340,2,FALSE)),"XXX",VLOOKUP(C5112,COA!$A$2:$B$340,2,FALSE))</f>
        <v>P23</v>
      </c>
      <c r="C5112" s="149" t="str">
        <f t="shared" si="160"/>
        <v>0011-1008-0054</v>
      </c>
      <c r="D5112" s="134" t="s">
        <v>458</v>
      </c>
      <c r="E5112" s="134" t="s">
        <v>480</v>
      </c>
      <c r="F5112" s="134" t="s">
        <v>483</v>
      </c>
      <c r="G5112" s="134" t="s">
        <v>352</v>
      </c>
      <c r="H5112" s="134" t="s">
        <v>1023</v>
      </c>
      <c r="I5112" s="134" t="s">
        <v>3</v>
      </c>
      <c r="J5112" s="135">
        <v>756</v>
      </c>
      <c r="K5112" s="135">
        <v>252.71999999999997</v>
      </c>
      <c r="L5112" s="135">
        <v>252.71999999999997</v>
      </c>
      <c r="M5112" s="141" t="str">
        <f t="shared" si="159"/>
        <v>201602</v>
      </c>
    </row>
    <row r="5113" spans="1:13" x14ac:dyDescent="0.25">
      <c r="A5113" s="35" t="str">
        <f>VLOOKUP(B5113,ResCat!$A$2:$B$269,2,FALSE)</f>
        <v>HMOPERN</v>
      </c>
      <c r="B5113" s="68" t="str">
        <f>IF(ISNA(VLOOKUP(C5113,COA!$A$2:$B$340,2,FALSE)),"XXX",VLOOKUP(C5113,COA!$A$2:$B$340,2,FALSE))</f>
        <v>P23</v>
      </c>
      <c r="C5113" s="149" t="str">
        <f t="shared" si="160"/>
        <v>0011-1008-0054</v>
      </c>
      <c r="D5113" s="134" t="s">
        <v>458</v>
      </c>
      <c r="E5113" s="134" t="s">
        <v>480</v>
      </c>
      <c r="F5113" s="134" t="s">
        <v>483</v>
      </c>
      <c r="G5113" s="134" t="s">
        <v>352</v>
      </c>
      <c r="H5113" s="134" t="s">
        <v>1023</v>
      </c>
      <c r="I5113" s="134" t="s">
        <v>2</v>
      </c>
      <c r="J5113" s="135">
        <v>4575.4400000000005</v>
      </c>
      <c r="K5113" s="135">
        <v>1017.3999999999999</v>
      </c>
      <c r="L5113" s="135">
        <v>1047.3999999999999</v>
      </c>
      <c r="M5113" s="141" t="str">
        <f t="shared" si="159"/>
        <v>201602</v>
      </c>
    </row>
    <row r="5114" spans="1:13" x14ac:dyDescent="0.25">
      <c r="A5114" s="35" t="str">
        <f>VLOOKUP(B5114,ResCat!$A$2:$B$269,2,FALSE)</f>
        <v>HMOPERN</v>
      </c>
      <c r="B5114" s="68" t="str">
        <f>IF(ISNA(VLOOKUP(C5114,COA!$A$2:$B$340,2,FALSE)),"XXX",VLOOKUP(C5114,COA!$A$2:$B$340,2,FALSE))</f>
        <v>P23</v>
      </c>
      <c r="C5114" s="149" t="str">
        <f t="shared" si="160"/>
        <v>0011-1008-0054</v>
      </c>
      <c r="D5114" s="134" t="s">
        <v>458</v>
      </c>
      <c r="E5114" s="134" t="s">
        <v>480</v>
      </c>
      <c r="F5114" s="134" t="s">
        <v>483</v>
      </c>
      <c r="G5114" s="134" t="s">
        <v>352</v>
      </c>
      <c r="H5114" s="134" t="s">
        <v>1023</v>
      </c>
      <c r="I5114" s="134" t="s">
        <v>343</v>
      </c>
      <c r="J5114" s="135">
        <v>14.27</v>
      </c>
      <c r="K5114" s="135">
        <v>13.42</v>
      </c>
      <c r="L5114" s="135">
        <v>3.42</v>
      </c>
      <c r="M5114" s="141" t="str">
        <f t="shared" si="159"/>
        <v>201602</v>
      </c>
    </row>
    <row r="5115" spans="1:13" x14ac:dyDescent="0.25">
      <c r="A5115" s="35" t="str">
        <f>VLOOKUP(B5115,ResCat!$A$2:$B$269,2,FALSE)</f>
        <v>HMOPERN</v>
      </c>
      <c r="B5115" s="68" t="str">
        <f>IF(ISNA(VLOOKUP(C5115,COA!$A$2:$B$340,2,FALSE)),"XXX",VLOOKUP(C5115,COA!$A$2:$B$340,2,FALSE))</f>
        <v>P23</v>
      </c>
      <c r="C5115" s="149" t="str">
        <f t="shared" si="160"/>
        <v>0011-1008-0054</v>
      </c>
      <c r="D5115" s="134" t="s">
        <v>458</v>
      </c>
      <c r="E5115" s="134" t="s">
        <v>480</v>
      </c>
      <c r="F5115" s="134" t="s">
        <v>483</v>
      </c>
      <c r="G5115" s="134" t="s">
        <v>352</v>
      </c>
      <c r="H5115" s="134" t="s">
        <v>1023</v>
      </c>
      <c r="I5115" s="134" t="s">
        <v>1</v>
      </c>
      <c r="J5115" s="135">
        <v>-1616.21</v>
      </c>
      <c r="K5115" s="135">
        <v>-227.72000000000003</v>
      </c>
      <c r="L5115" s="135">
        <v>-277.71999999999997</v>
      </c>
      <c r="M5115" s="141" t="str">
        <f t="shared" si="159"/>
        <v>201602</v>
      </c>
    </row>
    <row r="5116" spans="1:13" x14ac:dyDescent="0.25">
      <c r="A5116" s="35" t="str">
        <f>VLOOKUP(B5116,ResCat!$A$2:$B$269,2,FALSE)</f>
        <v>HMOPERN</v>
      </c>
      <c r="B5116" s="68" t="str">
        <f>IF(ISNA(VLOOKUP(C5116,COA!$A$2:$B$340,2,FALSE)),"XXX",VLOOKUP(C5116,COA!$A$2:$B$340,2,FALSE))</f>
        <v>P23</v>
      </c>
      <c r="C5116" s="149" t="str">
        <f t="shared" si="160"/>
        <v>0011-1008-0054</v>
      </c>
      <c r="D5116" s="134" t="s">
        <v>458</v>
      </c>
      <c r="E5116" s="134" t="s">
        <v>480</v>
      </c>
      <c r="F5116" s="134" t="s">
        <v>483</v>
      </c>
      <c r="G5116" s="134" t="s">
        <v>347</v>
      </c>
      <c r="H5116" s="134" t="s">
        <v>1023</v>
      </c>
      <c r="I5116" s="134" t="s">
        <v>3</v>
      </c>
      <c r="J5116" s="135">
        <v>2723.19</v>
      </c>
      <c r="K5116" s="135">
        <v>1249.4299999999998</v>
      </c>
      <c r="L5116" s="135">
        <v>1249.4299999999998</v>
      </c>
      <c r="M5116" s="141" t="str">
        <f t="shared" si="159"/>
        <v>201603</v>
      </c>
    </row>
    <row r="5117" spans="1:13" x14ac:dyDescent="0.25">
      <c r="A5117" s="35" t="str">
        <f>VLOOKUP(B5117,ResCat!$A$2:$B$269,2,FALSE)</f>
        <v>HMOPERN</v>
      </c>
      <c r="B5117" s="68" t="str">
        <f>IF(ISNA(VLOOKUP(C5117,COA!$A$2:$B$340,2,FALSE)),"XXX",VLOOKUP(C5117,COA!$A$2:$B$340,2,FALSE))</f>
        <v>P23</v>
      </c>
      <c r="C5117" s="149" t="str">
        <f t="shared" si="160"/>
        <v>0011-1008-0054</v>
      </c>
      <c r="D5117" s="134" t="s">
        <v>458</v>
      </c>
      <c r="E5117" s="134" t="s">
        <v>480</v>
      </c>
      <c r="F5117" s="134" t="s">
        <v>483</v>
      </c>
      <c r="G5117" s="134" t="s">
        <v>347</v>
      </c>
      <c r="H5117" s="134" t="s">
        <v>1023</v>
      </c>
      <c r="I5117" s="134" t="s">
        <v>0</v>
      </c>
      <c r="J5117" s="135">
        <v>-148938</v>
      </c>
      <c r="K5117" s="135">
        <v>-56942</v>
      </c>
      <c r="L5117" s="135">
        <v>-56942</v>
      </c>
      <c r="M5117" s="141" t="str">
        <f t="shared" si="159"/>
        <v>201603</v>
      </c>
    </row>
    <row r="5118" spans="1:13" x14ac:dyDescent="0.25">
      <c r="A5118" s="35" t="str">
        <f>VLOOKUP(B5118,ResCat!$A$2:$B$269,2,FALSE)</f>
        <v>HMOPERN</v>
      </c>
      <c r="B5118" s="68" t="str">
        <f>IF(ISNA(VLOOKUP(C5118,COA!$A$2:$B$340,2,FALSE)),"XXX",VLOOKUP(C5118,COA!$A$2:$B$340,2,FALSE))</f>
        <v>P23</v>
      </c>
      <c r="C5118" s="149" t="str">
        <f t="shared" si="160"/>
        <v>0011-1008-0054</v>
      </c>
      <c r="D5118" s="134" t="s">
        <v>458</v>
      </c>
      <c r="E5118" s="134" t="s">
        <v>480</v>
      </c>
      <c r="F5118" s="134" t="s">
        <v>483</v>
      </c>
      <c r="G5118" s="134" t="s">
        <v>347</v>
      </c>
      <c r="H5118" s="134" t="s">
        <v>1023</v>
      </c>
      <c r="I5118" s="134" t="s">
        <v>2</v>
      </c>
      <c r="J5118" s="135">
        <v>6557.69</v>
      </c>
      <c r="K5118" s="135">
        <v>2331.0400000000004</v>
      </c>
      <c r="L5118" s="135">
        <v>2331.0400000000004</v>
      </c>
      <c r="M5118" s="141" t="str">
        <f t="shared" si="159"/>
        <v>201603</v>
      </c>
    </row>
    <row r="5119" spans="1:13" x14ac:dyDescent="0.25">
      <c r="A5119" s="35" t="str">
        <f>VLOOKUP(B5119,ResCat!$A$2:$B$269,2,FALSE)</f>
        <v>HMOPERN</v>
      </c>
      <c r="B5119" s="68" t="str">
        <f>IF(ISNA(VLOOKUP(C5119,COA!$A$2:$B$340,2,FALSE)),"XXX",VLOOKUP(C5119,COA!$A$2:$B$340,2,FALSE))</f>
        <v>P23</v>
      </c>
      <c r="C5119" s="149" t="str">
        <f t="shared" si="160"/>
        <v>0011-1008-0054</v>
      </c>
      <c r="D5119" s="134" t="s">
        <v>458</v>
      </c>
      <c r="E5119" s="134" t="s">
        <v>480</v>
      </c>
      <c r="F5119" s="134" t="s">
        <v>483</v>
      </c>
      <c r="G5119" s="134" t="s">
        <v>347</v>
      </c>
      <c r="H5119" s="134" t="s">
        <v>1023</v>
      </c>
      <c r="I5119" s="134" t="s">
        <v>343</v>
      </c>
      <c r="J5119" s="135">
        <v>141.19999999999999</v>
      </c>
      <c r="K5119" s="135">
        <v>94.609999999999985</v>
      </c>
      <c r="L5119" s="135">
        <v>75.009999999999991</v>
      </c>
      <c r="M5119" s="141" t="str">
        <f t="shared" si="159"/>
        <v>201603</v>
      </c>
    </row>
    <row r="5120" spans="1:13" x14ac:dyDescent="0.25">
      <c r="A5120" s="35" t="str">
        <f>VLOOKUP(B5120,ResCat!$A$2:$B$269,2,FALSE)</f>
        <v>HMOPERN</v>
      </c>
      <c r="B5120" s="68" t="str">
        <f>IF(ISNA(VLOOKUP(C5120,COA!$A$2:$B$340,2,FALSE)),"XXX",VLOOKUP(C5120,COA!$A$2:$B$340,2,FALSE))</f>
        <v>P23</v>
      </c>
      <c r="C5120" s="149" t="str">
        <f t="shared" si="160"/>
        <v>0011-1008-0054</v>
      </c>
      <c r="D5120" s="134" t="s">
        <v>458</v>
      </c>
      <c r="E5120" s="134" t="s">
        <v>480</v>
      </c>
      <c r="F5120" s="134" t="s">
        <v>483</v>
      </c>
      <c r="G5120" s="134" t="s">
        <v>347</v>
      </c>
      <c r="H5120" s="134" t="s">
        <v>1023</v>
      </c>
      <c r="I5120" s="134" t="s">
        <v>1</v>
      </c>
      <c r="J5120" s="135">
        <v>-9649.7199999999957</v>
      </c>
      <c r="K5120" s="135">
        <v>190.9099999999994</v>
      </c>
      <c r="L5120" s="135">
        <v>-1335.4900000000007</v>
      </c>
      <c r="M5120" s="141" t="str">
        <f t="shared" si="159"/>
        <v>201603</v>
      </c>
    </row>
    <row r="5121" spans="1:13" x14ac:dyDescent="0.25">
      <c r="A5121" s="35" t="str">
        <f>VLOOKUP(B5121,ResCat!$A$2:$B$269,2,FALSE)</f>
        <v>HMOPERN</v>
      </c>
      <c r="B5121" s="68" t="str">
        <f>IF(ISNA(VLOOKUP(C5121,COA!$A$2:$B$340,2,FALSE)),"XXX",VLOOKUP(C5121,COA!$A$2:$B$340,2,FALSE))</f>
        <v>P23</v>
      </c>
      <c r="C5121" s="149" t="str">
        <f t="shared" si="160"/>
        <v>0011-1008-0054</v>
      </c>
      <c r="D5121" s="134" t="s">
        <v>458</v>
      </c>
      <c r="E5121" s="134" t="s">
        <v>480</v>
      </c>
      <c r="F5121" s="134" t="s">
        <v>483</v>
      </c>
      <c r="G5121" s="134" t="s">
        <v>361</v>
      </c>
      <c r="H5121" s="134" t="s">
        <v>1023</v>
      </c>
      <c r="I5121" s="134" t="s">
        <v>3</v>
      </c>
      <c r="J5121" s="135">
        <v>239.61</v>
      </c>
      <c r="K5121" s="135">
        <v>8.75</v>
      </c>
      <c r="L5121" s="135">
        <v>1.78</v>
      </c>
      <c r="M5121" s="141" t="str">
        <f t="shared" si="159"/>
        <v>201604</v>
      </c>
    </row>
    <row r="5122" spans="1:13" x14ac:dyDescent="0.25">
      <c r="A5122" s="35" t="str">
        <f>VLOOKUP(B5122,ResCat!$A$2:$B$269,2,FALSE)</f>
        <v>HMOPERN</v>
      </c>
      <c r="B5122" s="68" t="str">
        <f>IF(ISNA(VLOOKUP(C5122,COA!$A$2:$B$340,2,FALSE)),"XXX",VLOOKUP(C5122,COA!$A$2:$B$340,2,FALSE))</f>
        <v>P23</v>
      </c>
      <c r="C5122" s="149" t="str">
        <f t="shared" si="160"/>
        <v>0011-1008-0054</v>
      </c>
      <c r="D5122" s="134" t="s">
        <v>458</v>
      </c>
      <c r="E5122" s="134" t="s">
        <v>480</v>
      </c>
      <c r="F5122" s="134" t="s">
        <v>483</v>
      </c>
      <c r="G5122" s="134" t="s">
        <v>361</v>
      </c>
      <c r="H5122" s="134" t="s">
        <v>1023</v>
      </c>
      <c r="I5122" s="134" t="s">
        <v>0</v>
      </c>
      <c r="J5122" s="135">
        <v>118537.34000000004</v>
      </c>
      <c r="K5122" s="135">
        <v>-26388.089999999953</v>
      </c>
      <c r="L5122" s="135">
        <v>-26388.089999999953</v>
      </c>
      <c r="M5122" s="141" t="str">
        <f t="shared" si="159"/>
        <v>201604</v>
      </c>
    </row>
    <row r="5123" spans="1:13" x14ac:dyDescent="0.25">
      <c r="A5123" s="35" t="str">
        <f>VLOOKUP(B5123,ResCat!$A$2:$B$269,2,FALSE)</f>
        <v>HMOPERN</v>
      </c>
      <c r="B5123" s="68" t="str">
        <f>IF(ISNA(VLOOKUP(C5123,COA!$A$2:$B$340,2,FALSE)),"XXX",VLOOKUP(C5123,COA!$A$2:$B$340,2,FALSE))</f>
        <v>P23</v>
      </c>
      <c r="C5123" s="149" t="str">
        <f t="shared" si="160"/>
        <v>0011-1008-0054</v>
      </c>
      <c r="D5123" s="134" t="s">
        <v>458</v>
      </c>
      <c r="E5123" s="134" t="s">
        <v>480</v>
      </c>
      <c r="F5123" s="134" t="s">
        <v>483</v>
      </c>
      <c r="G5123" s="134" t="s">
        <v>361</v>
      </c>
      <c r="H5123" s="134" t="s">
        <v>1023</v>
      </c>
      <c r="I5123" s="134" t="s">
        <v>2</v>
      </c>
      <c r="J5123" s="135">
        <v>5188.63</v>
      </c>
      <c r="K5123" s="135">
        <v>1727.59</v>
      </c>
      <c r="L5123" s="135">
        <v>1712.59</v>
      </c>
      <c r="M5123" s="141" t="str">
        <f t="shared" si="159"/>
        <v>201604</v>
      </c>
    </row>
    <row r="5124" spans="1:13" x14ac:dyDescent="0.25">
      <c r="A5124" s="35" t="str">
        <f>VLOOKUP(B5124,ResCat!$A$2:$B$269,2,FALSE)</f>
        <v>HMOPERN</v>
      </c>
      <c r="B5124" s="68" t="str">
        <f>IF(ISNA(VLOOKUP(C5124,COA!$A$2:$B$340,2,FALSE)),"XXX",VLOOKUP(C5124,COA!$A$2:$B$340,2,FALSE))</f>
        <v>P23</v>
      </c>
      <c r="C5124" s="149" t="str">
        <f t="shared" si="160"/>
        <v>0011-1008-0054</v>
      </c>
      <c r="D5124" s="134" t="s">
        <v>458</v>
      </c>
      <c r="E5124" s="134" t="s">
        <v>480</v>
      </c>
      <c r="F5124" s="134" t="s">
        <v>483</v>
      </c>
      <c r="G5124" s="134" t="s">
        <v>361</v>
      </c>
      <c r="H5124" s="134" t="s">
        <v>1023</v>
      </c>
      <c r="I5124" s="134" t="s">
        <v>343</v>
      </c>
      <c r="J5124" s="135">
        <v>276.09999999999997</v>
      </c>
      <c r="K5124" s="135">
        <v>177.37</v>
      </c>
      <c r="L5124" s="135">
        <v>152.37</v>
      </c>
      <c r="M5124" s="141" t="str">
        <f t="shared" ref="M5124:M5187" si="161">IF(G5124&lt;$M$1,$M$1,G5124)</f>
        <v>201604</v>
      </c>
    </row>
    <row r="5125" spans="1:13" x14ac:dyDescent="0.25">
      <c r="A5125" s="35" t="str">
        <f>VLOOKUP(B5125,ResCat!$A$2:$B$269,2,FALSE)</f>
        <v>HMOPERN</v>
      </c>
      <c r="B5125" s="68" t="str">
        <f>IF(ISNA(VLOOKUP(C5125,COA!$A$2:$B$340,2,FALSE)),"XXX",VLOOKUP(C5125,COA!$A$2:$B$340,2,FALSE))</f>
        <v>P23</v>
      </c>
      <c r="C5125" s="149" t="str">
        <f t="shared" ref="C5125:C5188" si="162">D5125&amp;"-"&amp;E5125&amp;"-"&amp;F5125</f>
        <v>0011-1008-0054</v>
      </c>
      <c r="D5125" s="134" t="s">
        <v>458</v>
      </c>
      <c r="E5125" s="134" t="s">
        <v>480</v>
      </c>
      <c r="F5125" s="134" t="s">
        <v>483</v>
      </c>
      <c r="G5125" s="134" t="s">
        <v>361</v>
      </c>
      <c r="H5125" s="134" t="s">
        <v>1023</v>
      </c>
      <c r="I5125" s="134" t="s">
        <v>1</v>
      </c>
      <c r="J5125" s="135">
        <v>8054.619999999999</v>
      </c>
      <c r="K5125" s="135">
        <v>71.25</v>
      </c>
      <c r="L5125" s="135">
        <v>71.25</v>
      </c>
      <c r="M5125" s="141" t="str">
        <f t="shared" si="161"/>
        <v>201604</v>
      </c>
    </row>
    <row r="5126" spans="1:13" x14ac:dyDescent="0.25">
      <c r="A5126" s="35" t="str">
        <f>VLOOKUP(B5126,ResCat!$A$2:$B$269,2,FALSE)</f>
        <v>HMOPERN</v>
      </c>
      <c r="B5126" s="68" t="str">
        <f>IF(ISNA(VLOOKUP(C5126,COA!$A$2:$B$340,2,FALSE)),"XXX",VLOOKUP(C5126,COA!$A$2:$B$340,2,FALSE))</f>
        <v>P23</v>
      </c>
      <c r="C5126" s="149" t="str">
        <f t="shared" si="162"/>
        <v>0011-1008-0054</v>
      </c>
      <c r="D5126" s="134" t="s">
        <v>458</v>
      </c>
      <c r="E5126" s="134" t="s">
        <v>480</v>
      </c>
      <c r="F5126" s="134" t="s">
        <v>483</v>
      </c>
      <c r="G5126" s="134" t="s">
        <v>312</v>
      </c>
      <c r="H5126" s="134" t="s">
        <v>1023</v>
      </c>
      <c r="I5126" s="134" t="s">
        <v>3</v>
      </c>
      <c r="J5126" s="135">
        <v>558.04999999999995</v>
      </c>
      <c r="K5126" s="135">
        <v>423.09999999999997</v>
      </c>
      <c r="L5126" s="135">
        <v>423.09999999999997</v>
      </c>
      <c r="M5126" s="141" t="str">
        <f t="shared" si="161"/>
        <v>201605</v>
      </c>
    </row>
    <row r="5127" spans="1:13" x14ac:dyDescent="0.25">
      <c r="A5127" s="35" t="str">
        <f>VLOOKUP(B5127,ResCat!$A$2:$B$269,2,FALSE)</f>
        <v>HMOPERN</v>
      </c>
      <c r="B5127" s="68" t="str">
        <f>IF(ISNA(VLOOKUP(C5127,COA!$A$2:$B$340,2,FALSE)),"XXX",VLOOKUP(C5127,COA!$A$2:$B$340,2,FALSE))</f>
        <v>P23</v>
      </c>
      <c r="C5127" s="149" t="str">
        <f t="shared" si="162"/>
        <v>0011-1008-0054</v>
      </c>
      <c r="D5127" s="134" t="s">
        <v>458</v>
      </c>
      <c r="E5127" s="134" t="s">
        <v>480</v>
      </c>
      <c r="F5127" s="134" t="s">
        <v>483</v>
      </c>
      <c r="G5127" s="134" t="s">
        <v>312</v>
      </c>
      <c r="H5127" s="134" t="s">
        <v>1023</v>
      </c>
      <c r="I5127" s="134" t="s">
        <v>0</v>
      </c>
      <c r="J5127" s="135">
        <v>133231.12</v>
      </c>
      <c r="K5127" s="135">
        <v>36201.780000000006</v>
      </c>
      <c r="L5127" s="135">
        <v>578.59999999999991</v>
      </c>
      <c r="M5127" s="141" t="str">
        <f t="shared" si="161"/>
        <v>201605</v>
      </c>
    </row>
    <row r="5128" spans="1:13" x14ac:dyDescent="0.25">
      <c r="A5128" s="35" t="str">
        <f>VLOOKUP(B5128,ResCat!$A$2:$B$269,2,FALSE)</f>
        <v>HMOPERN</v>
      </c>
      <c r="B5128" s="68" t="str">
        <f>IF(ISNA(VLOOKUP(C5128,COA!$A$2:$B$340,2,FALSE)),"XXX",VLOOKUP(C5128,COA!$A$2:$B$340,2,FALSE))</f>
        <v>P23</v>
      </c>
      <c r="C5128" s="149" t="str">
        <f t="shared" si="162"/>
        <v>0011-1008-0054</v>
      </c>
      <c r="D5128" s="134" t="s">
        <v>458</v>
      </c>
      <c r="E5128" s="134" t="s">
        <v>480</v>
      </c>
      <c r="F5128" s="134" t="s">
        <v>483</v>
      </c>
      <c r="G5128" s="134" t="s">
        <v>312</v>
      </c>
      <c r="H5128" s="134" t="s">
        <v>1023</v>
      </c>
      <c r="I5128" s="134" t="s">
        <v>2</v>
      </c>
      <c r="J5128" s="135">
        <v>6849.3499999999995</v>
      </c>
      <c r="K5128" s="135">
        <v>1814.87</v>
      </c>
      <c r="L5128" s="135">
        <v>1814.87</v>
      </c>
      <c r="M5128" s="141" t="str">
        <f t="shared" si="161"/>
        <v>201605</v>
      </c>
    </row>
    <row r="5129" spans="1:13" x14ac:dyDescent="0.25">
      <c r="A5129" s="35" t="str">
        <f>VLOOKUP(B5129,ResCat!$A$2:$B$269,2,FALSE)</f>
        <v>HMOPERN</v>
      </c>
      <c r="B5129" s="68" t="str">
        <f>IF(ISNA(VLOOKUP(C5129,COA!$A$2:$B$340,2,FALSE)),"XXX",VLOOKUP(C5129,COA!$A$2:$B$340,2,FALSE))</f>
        <v>P23</v>
      </c>
      <c r="C5129" s="149" t="str">
        <f t="shared" si="162"/>
        <v>0011-1008-0054</v>
      </c>
      <c r="D5129" s="134" t="s">
        <v>458</v>
      </c>
      <c r="E5129" s="134" t="s">
        <v>480</v>
      </c>
      <c r="F5129" s="134" t="s">
        <v>483</v>
      </c>
      <c r="G5129" s="134" t="s">
        <v>312</v>
      </c>
      <c r="H5129" s="134" t="s">
        <v>1023</v>
      </c>
      <c r="I5129" s="134" t="s">
        <v>343</v>
      </c>
      <c r="J5129" s="135">
        <v>9.82</v>
      </c>
      <c r="K5129" s="135">
        <v>9.82</v>
      </c>
      <c r="L5129" s="135">
        <v>4.82</v>
      </c>
      <c r="M5129" s="141" t="str">
        <f t="shared" si="161"/>
        <v>201605</v>
      </c>
    </row>
    <row r="5130" spans="1:13" x14ac:dyDescent="0.25">
      <c r="A5130" s="35" t="str">
        <f>VLOOKUP(B5130,ResCat!$A$2:$B$269,2,FALSE)</f>
        <v>HMOPERN</v>
      </c>
      <c r="B5130" s="68" t="str">
        <f>IF(ISNA(VLOOKUP(C5130,COA!$A$2:$B$340,2,FALSE)),"XXX",VLOOKUP(C5130,COA!$A$2:$B$340,2,FALSE))</f>
        <v>P23</v>
      </c>
      <c r="C5130" s="149" t="str">
        <f t="shared" si="162"/>
        <v>0011-1008-0054</v>
      </c>
      <c r="D5130" s="134" t="s">
        <v>458</v>
      </c>
      <c r="E5130" s="134" t="s">
        <v>480</v>
      </c>
      <c r="F5130" s="134" t="s">
        <v>483</v>
      </c>
      <c r="G5130" s="134" t="s">
        <v>312</v>
      </c>
      <c r="H5130" s="134" t="s">
        <v>1023</v>
      </c>
      <c r="I5130" s="134" t="s">
        <v>1</v>
      </c>
      <c r="J5130" s="135">
        <v>27797.85</v>
      </c>
      <c r="K5130" s="135">
        <v>9671.6899999999987</v>
      </c>
      <c r="L5130" s="135">
        <v>9571.6899999999969</v>
      </c>
      <c r="M5130" s="141" t="str">
        <f t="shared" si="161"/>
        <v>201605</v>
      </c>
    </row>
    <row r="5131" spans="1:13" x14ac:dyDescent="0.25">
      <c r="A5131" s="35" t="str">
        <f>VLOOKUP(B5131,ResCat!$A$2:$B$269,2,FALSE)</f>
        <v>HMOPERN</v>
      </c>
      <c r="B5131" s="68" t="str">
        <f>IF(ISNA(VLOOKUP(C5131,COA!$A$2:$B$340,2,FALSE)),"XXX",VLOOKUP(C5131,COA!$A$2:$B$340,2,FALSE))</f>
        <v>P23</v>
      </c>
      <c r="C5131" s="149" t="str">
        <f t="shared" si="162"/>
        <v>0011-1008-0054</v>
      </c>
      <c r="D5131" s="134" t="s">
        <v>458</v>
      </c>
      <c r="E5131" s="134" t="s">
        <v>480</v>
      </c>
      <c r="F5131" s="134" t="s">
        <v>483</v>
      </c>
      <c r="G5131" s="134" t="s">
        <v>357</v>
      </c>
      <c r="H5131" s="134" t="s">
        <v>1023</v>
      </c>
      <c r="I5131" s="134" t="s">
        <v>3</v>
      </c>
      <c r="J5131" s="135">
        <v>1122.02</v>
      </c>
      <c r="K5131" s="135">
        <v>-326.50000000000006</v>
      </c>
      <c r="L5131" s="135">
        <v>-326.50000000000006</v>
      </c>
      <c r="M5131" s="141" t="str">
        <f t="shared" si="161"/>
        <v>201606</v>
      </c>
    </row>
    <row r="5132" spans="1:13" x14ac:dyDescent="0.25">
      <c r="A5132" s="35" t="str">
        <f>VLOOKUP(B5132,ResCat!$A$2:$B$269,2,FALSE)</f>
        <v>HMOPERN</v>
      </c>
      <c r="B5132" s="68" t="str">
        <f>IF(ISNA(VLOOKUP(C5132,COA!$A$2:$B$340,2,FALSE)),"XXX",VLOOKUP(C5132,COA!$A$2:$B$340,2,FALSE))</f>
        <v>P23</v>
      </c>
      <c r="C5132" s="149" t="str">
        <f t="shared" si="162"/>
        <v>0011-1008-0054</v>
      </c>
      <c r="D5132" s="134" t="s">
        <v>458</v>
      </c>
      <c r="E5132" s="134" t="s">
        <v>480</v>
      </c>
      <c r="F5132" s="134" t="s">
        <v>483</v>
      </c>
      <c r="G5132" s="134" t="s">
        <v>357</v>
      </c>
      <c r="H5132" s="134" t="s">
        <v>1023</v>
      </c>
      <c r="I5132" s="134" t="s">
        <v>0</v>
      </c>
      <c r="J5132" s="135">
        <v>7650</v>
      </c>
      <c r="K5132" s="135">
        <v>3492</v>
      </c>
      <c r="L5132" s="135">
        <v>3492</v>
      </c>
      <c r="M5132" s="141" t="str">
        <f t="shared" si="161"/>
        <v>201606</v>
      </c>
    </row>
    <row r="5133" spans="1:13" x14ac:dyDescent="0.25">
      <c r="A5133" s="35" t="str">
        <f>VLOOKUP(B5133,ResCat!$A$2:$B$269,2,FALSE)</f>
        <v>HMOPERN</v>
      </c>
      <c r="B5133" s="68" t="str">
        <f>IF(ISNA(VLOOKUP(C5133,COA!$A$2:$B$340,2,FALSE)),"XXX",VLOOKUP(C5133,COA!$A$2:$B$340,2,FALSE))</f>
        <v>P23</v>
      </c>
      <c r="C5133" s="149" t="str">
        <f t="shared" si="162"/>
        <v>0011-1008-0054</v>
      </c>
      <c r="D5133" s="134" t="s">
        <v>458</v>
      </c>
      <c r="E5133" s="134" t="s">
        <v>480</v>
      </c>
      <c r="F5133" s="134" t="s">
        <v>483</v>
      </c>
      <c r="G5133" s="134" t="s">
        <v>357</v>
      </c>
      <c r="H5133" s="134" t="s">
        <v>1023</v>
      </c>
      <c r="I5133" s="134" t="s">
        <v>2</v>
      </c>
      <c r="J5133" s="135">
        <v>-1294.2999999999997</v>
      </c>
      <c r="K5133" s="135">
        <v>-2126.14</v>
      </c>
      <c r="L5133" s="135">
        <v>-2156.14</v>
      </c>
      <c r="M5133" s="141" t="str">
        <f t="shared" si="161"/>
        <v>201606</v>
      </c>
    </row>
    <row r="5134" spans="1:13" x14ac:dyDescent="0.25">
      <c r="A5134" s="35" t="str">
        <f>VLOOKUP(B5134,ResCat!$A$2:$B$269,2,FALSE)</f>
        <v>HMOPERN</v>
      </c>
      <c r="B5134" s="68" t="str">
        <f>IF(ISNA(VLOOKUP(C5134,COA!$A$2:$B$340,2,FALSE)),"XXX",VLOOKUP(C5134,COA!$A$2:$B$340,2,FALSE))</f>
        <v>P23</v>
      </c>
      <c r="C5134" s="149" t="str">
        <f t="shared" si="162"/>
        <v>0011-1008-0054</v>
      </c>
      <c r="D5134" s="134" t="s">
        <v>458</v>
      </c>
      <c r="E5134" s="134" t="s">
        <v>480</v>
      </c>
      <c r="F5134" s="134" t="s">
        <v>483</v>
      </c>
      <c r="G5134" s="134" t="s">
        <v>357</v>
      </c>
      <c r="H5134" s="134" t="s">
        <v>1023</v>
      </c>
      <c r="I5134" s="134" t="s">
        <v>343</v>
      </c>
      <c r="J5134" s="135">
        <v>209.01999999999998</v>
      </c>
      <c r="K5134" s="135">
        <v>31.32</v>
      </c>
      <c r="L5134" s="135">
        <v>21.32</v>
      </c>
      <c r="M5134" s="141" t="str">
        <f t="shared" si="161"/>
        <v>201606</v>
      </c>
    </row>
    <row r="5135" spans="1:13" x14ac:dyDescent="0.25">
      <c r="A5135" s="35" t="str">
        <f>VLOOKUP(B5135,ResCat!$A$2:$B$269,2,FALSE)</f>
        <v>HMOPERN</v>
      </c>
      <c r="B5135" s="68" t="str">
        <f>IF(ISNA(VLOOKUP(C5135,COA!$A$2:$B$340,2,FALSE)),"XXX",VLOOKUP(C5135,COA!$A$2:$B$340,2,FALSE))</f>
        <v>P23</v>
      </c>
      <c r="C5135" s="149" t="str">
        <f t="shared" si="162"/>
        <v>0011-1008-0054</v>
      </c>
      <c r="D5135" s="134" t="s">
        <v>458</v>
      </c>
      <c r="E5135" s="134" t="s">
        <v>480</v>
      </c>
      <c r="F5135" s="134" t="s">
        <v>483</v>
      </c>
      <c r="G5135" s="134" t="s">
        <v>357</v>
      </c>
      <c r="H5135" s="134" t="s">
        <v>1023</v>
      </c>
      <c r="I5135" s="134" t="s">
        <v>1</v>
      </c>
      <c r="J5135" s="135">
        <v>43696.630000000005</v>
      </c>
      <c r="K5135" s="135">
        <v>5826.1399999999994</v>
      </c>
      <c r="L5135" s="135">
        <v>3725.5800000000004</v>
      </c>
      <c r="M5135" s="141" t="str">
        <f t="shared" si="161"/>
        <v>201606</v>
      </c>
    </row>
    <row r="5136" spans="1:13" x14ac:dyDescent="0.25">
      <c r="A5136" s="35" t="str">
        <f>VLOOKUP(B5136,ResCat!$A$2:$B$269,2,FALSE)</f>
        <v>HMOPERN</v>
      </c>
      <c r="B5136" s="68" t="str">
        <f>IF(ISNA(VLOOKUP(C5136,COA!$A$2:$B$340,2,FALSE)),"XXX",VLOOKUP(C5136,COA!$A$2:$B$340,2,FALSE))</f>
        <v>P23</v>
      </c>
      <c r="C5136" s="149" t="str">
        <f t="shared" si="162"/>
        <v>0011-1008-0054</v>
      </c>
      <c r="D5136" s="134" t="s">
        <v>458</v>
      </c>
      <c r="E5136" s="134" t="s">
        <v>480</v>
      </c>
      <c r="F5136" s="134" t="s">
        <v>483</v>
      </c>
      <c r="G5136" s="134" t="s">
        <v>314</v>
      </c>
      <c r="H5136" s="134" t="s">
        <v>1023</v>
      </c>
      <c r="I5136" s="134" t="s">
        <v>3</v>
      </c>
      <c r="J5136" s="135">
        <v>110.65999999999963</v>
      </c>
      <c r="K5136" s="135">
        <v>-1125.0100000000002</v>
      </c>
      <c r="L5136" s="135">
        <v>-1125.0100000000002</v>
      </c>
      <c r="M5136" s="141" t="str">
        <f t="shared" si="161"/>
        <v>201607</v>
      </c>
    </row>
    <row r="5137" spans="1:13" x14ac:dyDescent="0.25">
      <c r="A5137" s="35" t="str">
        <f>VLOOKUP(B5137,ResCat!$A$2:$B$269,2,FALSE)</f>
        <v>HMOPERN</v>
      </c>
      <c r="B5137" s="68" t="str">
        <f>IF(ISNA(VLOOKUP(C5137,COA!$A$2:$B$340,2,FALSE)),"XXX",VLOOKUP(C5137,COA!$A$2:$B$340,2,FALSE))</f>
        <v>P23</v>
      </c>
      <c r="C5137" s="149" t="str">
        <f t="shared" si="162"/>
        <v>0011-1008-0054</v>
      </c>
      <c r="D5137" s="134" t="s">
        <v>458</v>
      </c>
      <c r="E5137" s="134" t="s">
        <v>480</v>
      </c>
      <c r="F5137" s="134" t="s">
        <v>483</v>
      </c>
      <c r="G5137" s="134" t="s">
        <v>314</v>
      </c>
      <c r="H5137" s="134" t="s">
        <v>1023</v>
      </c>
      <c r="I5137" s="134" t="s">
        <v>368</v>
      </c>
      <c r="J5137" s="135">
        <v>22.14</v>
      </c>
      <c r="K5137" s="135">
        <v>22.14</v>
      </c>
      <c r="L5137" s="135">
        <v>22.14</v>
      </c>
      <c r="M5137" s="141" t="str">
        <f t="shared" si="161"/>
        <v>201607</v>
      </c>
    </row>
    <row r="5138" spans="1:13" x14ac:dyDescent="0.25">
      <c r="A5138" s="35" t="str">
        <f>VLOOKUP(B5138,ResCat!$A$2:$B$269,2,FALSE)</f>
        <v>HMOPERN</v>
      </c>
      <c r="B5138" s="68" t="str">
        <f>IF(ISNA(VLOOKUP(C5138,COA!$A$2:$B$340,2,FALSE)),"XXX",VLOOKUP(C5138,COA!$A$2:$B$340,2,FALSE))</f>
        <v>P23</v>
      </c>
      <c r="C5138" s="149" t="str">
        <f t="shared" si="162"/>
        <v>0011-1008-0054</v>
      </c>
      <c r="D5138" s="134" t="s">
        <v>458</v>
      </c>
      <c r="E5138" s="134" t="s">
        <v>480</v>
      </c>
      <c r="F5138" s="134" t="s">
        <v>483</v>
      </c>
      <c r="G5138" s="134" t="s">
        <v>314</v>
      </c>
      <c r="H5138" s="134" t="s">
        <v>1023</v>
      </c>
      <c r="I5138" s="134" t="s">
        <v>0</v>
      </c>
      <c r="J5138" s="135">
        <v>136327.35</v>
      </c>
      <c r="K5138" s="135">
        <v>15947.570000000002</v>
      </c>
      <c r="L5138" s="135">
        <v>1288</v>
      </c>
      <c r="M5138" s="141" t="str">
        <f t="shared" si="161"/>
        <v>201607</v>
      </c>
    </row>
    <row r="5139" spans="1:13" x14ac:dyDescent="0.25">
      <c r="A5139" s="35" t="str">
        <f>VLOOKUP(B5139,ResCat!$A$2:$B$269,2,FALSE)</f>
        <v>HMOPERN</v>
      </c>
      <c r="B5139" s="68" t="str">
        <f>IF(ISNA(VLOOKUP(C5139,COA!$A$2:$B$340,2,FALSE)),"XXX",VLOOKUP(C5139,COA!$A$2:$B$340,2,FALSE))</f>
        <v>P23</v>
      </c>
      <c r="C5139" s="149" t="str">
        <f t="shared" si="162"/>
        <v>0011-1008-0054</v>
      </c>
      <c r="D5139" s="134" t="s">
        <v>458</v>
      </c>
      <c r="E5139" s="134" t="s">
        <v>480</v>
      </c>
      <c r="F5139" s="134" t="s">
        <v>483</v>
      </c>
      <c r="G5139" s="134" t="s">
        <v>314</v>
      </c>
      <c r="H5139" s="134" t="s">
        <v>1023</v>
      </c>
      <c r="I5139" s="134" t="s">
        <v>2</v>
      </c>
      <c r="J5139" s="135">
        <v>-427.60999999999945</v>
      </c>
      <c r="K5139" s="135">
        <v>-1689.4499999999996</v>
      </c>
      <c r="L5139" s="135">
        <v>-1704.4499999999996</v>
      </c>
      <c r="M5139" s="141" t="str">
        <f t="shared" si="161"/>
        <v>201607</v>
      </c>
    </row>
    <row r="5140" spans="1:13" x14ac:dyDescent="0.25">
      <c r="A5140" s="35" t="str">
        <f>VLOOKUP(B5140,ResCat!$A$2:$B$269,2,FALSE)</f>
        <v>HMOPERN</v>
      </c>
      <c r="B5140" s="68" t="str">
        <f>IF(ISNA(VLOOKUP(C5140,COA!$A$2:$B$340,2,FALSE)),"XXX",VLOOKUP(C5140,COA!$A$2:$B$340,2,FALSE))</f>
        <v>P23</v>
      </c>
      <c r="C5140" s="149" t="str">
        <f t="shared" si="162"/>
        <v>0011-1008-0054</v>
      </c>
      <c r="D5140" s="134" t="s">
        <v>458</v>
      </c>
      <c r="E5140" s="134" t="s">
        <v>480</v>
      </c>
      <c r="F5140" s="134" t="s">
        <v>483</v>
      </c>
      <c r="G5140" s="134" t="s">
        <v>314</v>
      </c>
      <c r="H5140" s="134" t="s">
        <v>1023</v>
      </c>
      <c r="I5140" s="134" t="s">
        <v>343</v>
      </c>
      <c r="J5140" s="135">
        <v>514.91999999999996</v>
      </c>
      <c r="K5140" s="135">
        <v>269.29000000000002</v>
      </c>
      <c r="L5140" s="135">
        <v>184.29</v>
      </c>
      <c r="M5140" s="141" t="str">
        <f t="shared" si="161"/>
        <v>201607</v>
      </c>
    </row>
    <row r="5141" spans="1:13" x14ac:dyDescent="0.25">
      <c r="A5141" s="35" t="str">
        <f>VLOOKUP(B5141,ResCat!$A$2:$B$269,2,FALSE)</f>
        <v>HMOPERN</v>
      </c>
      <c r="B5141" s="68" t="str">
        <f>IF(ISNA(VLOOKUP(C5141,COA!$A$2:$B$340,2,FALSE)),"XXX",VLOOKUP(C5141,COA!$A$2:$B$340,2,FALSE))</f>
        <v>P23</v>
      </c>
      <c r="C5141" s="149" t="str">
        <f t="shared" si="162"/>
        <v>0011-1008-0054</v>
      </c>
      <c r="D5141" s="134" t="s">
        <v>458</v>
      </c>
      <c r="E5141" s="134" t="s">
        <v>480</v>
      </c>
      <c r="F5141" s="134" t="s">
        <v>483</v>
      </c>
      <c r="G5141" s="134" t="s">
        <v>314</v>
      </c>
      <c r="H5141" s="134" t="s">
        <v>1023</v>
      </c>
      <c r="I5141" s="134" t="s">
        <v>1</v>
      </c>
      <c r="J5141" s="135">
        <v>6498.75</v>
      </c>
      <c r="K5141" s="135">
        <v>-66.199999999999932</v>
      </c>
      <c r="L5141" s="135">
        <v>-66.199999999999477</v>
      </c>
      <c r="M5141" s="141" t="str">
        <f t="shared" si="161"/>
        <v>201607</v>
      </c>
    </row>
    <row r="5142" spans="1:13" x14ac:dyDescent="0.25">
      <c r="A5142" s="35" t="str">
        <f>VLOOKUP(B5142,ResCat!$A$2:$B$269,2,FALSE)</f>
        <v>HMOPERN</v>
      </c>
      <c r="B5142" s="68" t="str">
        <f>IF(ISNA(VLOOKUP(C5142,COA!$A$2:$B$340,2,FALSE)),"XXX",VLOOKUP(C5142,COA!$A$2:$B$340,2,FALSE))</f>
        <v>P23</v>
      </c>
      <c r="C5142" s="149" t="str">
        <f t="shared" si="162"/>
        <v>0011-1008-0054</v>
      </c>
      <c r="D5142" s="134" t="s">
        <v>458</v>
      </c>
      <c r="E5142" s="134" t="s">
        <v>480</v>
      </c>
      <c r="F5142" s="134" t="s">
        <v>483</v>
      </c>
      <c r="G5142" s="134" t="s">
        <v>339</v>
      </c>
      <c r="H5142" s="134" t="s">
        <v>1023</v>
      </c>
      <c r="I5142" s="134" t="s">
        <v>3</v>
      </c>
      <c r="J5142" s="135">
        <v>5426.0300000000025</v>
      </c>
      <c r="K5142" s="135">
        <v>1731.1199999999994</v>
      </c>
      <c r="L5142" s="135">
        <v>1731.1199999999994</v>
      </c>
      <c r="M5142" s="141" t="str">
        <f t="shared" si="161"/>
        <v>201608</v>
      </c>
    </row>
    <row r="5143" spans="1:13" x14ac:dyDescent="0.25">
      <c r="A5143" s="35" t="str">
        <f>VLOOKUP(B5143,ResCat!$A$2:$B$269,2,FALSE)</f>
        <v>HMOPERN</v>
      </c>
      <c r="B5143" s="68" t="str">
        <f>IF(ISNA(VLOOKUP(C5143,COA!$A$2:$B$340,2,FALSE)),"XXX",VLOOKUP(C5143,COA!$A$2:$B$340,2,FALSE))</f>
        <v>P23</v>
      </c>
      <c r="C5143" s="149" t="str">
        <f t="shared" si="162"/>
        <v>0011-1008-0054</v>
      </c>
      <c r="D5143" s="134" t="s">
        <v>458</v>
      </c>
      <c r="E5143" s="134" t="s">
        <v>480</v>
      </c>
      <c r="F5143" s="134" t="s">
        <v>483</v>
      </c>
      <c r="G5143" s="134" t="s">
        <v>339</v>
      </c>
      <c r="H5143" s="134" t="s">
        <v>1023</v>
      </c>
      <c r="I5143" s="134" t="s">
        <v>0</v>
      </c>
      <c r="J5143" s="135">
        <v>-5.4569682106375694E-12</v>
      </c>
      <c r="K5143" s="135">
        <v>0</v>
      </c>
      <c r="L5143" s="135">
        <v>0</v>
      </c>
      <c r="M5143" s="141" t="str">
        <f t="shared" si="161"/>
        <v>201608</v>
      </c>
    </row>
    <row r="5144" spans="1:13" x14ac:dyDescent="0.25">
      <c r="A5144" s="35" t="str">
        <f>VLOOKUP(B5144,ResCat!$A$2:$B$269,2,FALSE)</f>
        <v>HMOPERN</v>
      </c>
      <c r="B5144" s="68" t="str">
        <f>IF(ISNA(VLOOKUP(C5144,COA!$A$2:$B$340,2,FALSE)),"XXX",VLOOKUP(C5144,COA!$A$2:$B$340,2,FALSE))</f>
        <v>P23</v>
      </c>
      <c r="C5144" s="149" t="str">
        <f t="shared" si="162"/>
        <v>0011-1008-0054</v>
      </c>
      <c r="D5144" s="134" t="s">
        <v>458</v>
      </c>
      <c r="E5144" s="134" t="s">
        <v>480</v>
      </c>
      <c r="F5144" s="134" t="s">
        <v>483</v>
      </c>
      <c r="G5144" s="134" t="s">
        <v>339</v>
      </c>
      <c r="H5144" s="134" t="s">
        <v>1023</v>
      </c>
      <c r="I5144" s="134" t="s">
        <v>2</v>
      </c>
      <c r="J5144" s="135">
        <v>1693.4</v>
      </c>
      <c r="K5144" s="135">
        <v>1350.79</v>
      </c>
      <c r="L5144" s="135">
        <v>490.80000000000007</v>
      </c>
      <c r="M5144" s="141" t="str">
        <f t="shared" si="161"/>
        <v>201608</v>
      </c>
    </row>
    <row r="5145" spans="1:13" x14ac:dyDescent="0.25">
      <c r="A5145" s="35" t="str">
        <f>VLOOKUP(B5145,ResCat!$A$2:$B$269,2,FALSE)</f>
        <v>HMOPERN</v>
      </c>
      <c r="B5145" s="68" t="str">
        <f>IF(ISNA(VLOOKUP(C5145,COA!$A$2:$B$340,2,FALSE)),"XXX",VLOOKUP(C5145,COA!$A$2:$B$340,2,FALSE))</f>
        <v>P23</v>
      </c>
      <c r="C5145" s="149" t="str">
        <f t="shared" si="162"/>
        <v>0011-1008-0054</v>
      </c>
      <c r="D5145" s="134" t="s">
        <v>458</v>
      </c>
      <c r="E5145" s="134" t="s">
        <v>480</v>
      </c>
      <c r="F5145" s="134" t="s">
        <v>483</v>
      </c>
      <c r="G5145" s="134" t="s">
        <v>339</v>
      </c>
      <c r="H5145" s="134" t="s">
        <v>1023</v>
      </c>
      <c r="I5145" s="134" t="s">
        <v>343</v>
      </c>
      <c r="J5145" s="135">
        <v>424.03</v>
      </c>
      <c r="K5145" s="135">
        <v>198.10000000000002</v>
      </c>
      <c r="L5145" s="135">
        <v>144.55000000000001</v>
      </c>
      <c r="M5145" s="141" t="str">
        <f t="shared" si="161"/>
        <v>201608</v>
      </c>
    </row>
    <row r="5146" spans="1:13" x14ac:dyDescent="0.25">
      <c r="A5146" s="35" t="str">
        <f>VLOOKUP(B5146,ResCat!$A$2:$B$269,2,FALSE)</f>
        <v>HMOPERN</v>
      </c>
      <c r="B5146" s="68" t="str">
        <f>IF(ISNA(VLOOKUP(C5146,COA!$A$2:$B$340,2,FALSE)),"XXX",VLOOKUP(C5146,COA!$A$2:$B$340,2,FALSE))</f>
        <v>P23</v>
      </c>
      <c r="C5146" s="149" t="str">
        <f t="shared" si="162"/>
        <v>0011-1008-0054</v>
      </c>
      <c r="D5146" s="134" t="s">
        <v>458</v>
      </c>
      <c r="E5146" s="134" t="s">
        <v>480</v>
      </c>
      <c r="F5146" s="134" t="s">
        <v>483</v>
      </c>
      <c r="G5146" s="134" t="s">
        <v>339</v>
      </c>
      <c r="H5146" s="134" t="s">
        <v>1023</v>
      </c>
      <c r="I5146" s="134" t="s">
        <v>1</v>
      </c>
      <c r="J5146" s="135">
        <v>-27199.270000000004</v>
      </c>
      <c r="K5146" s="135">
        <v>-19154.140000000007</v>
      </c>
      <c r="L5146" s="135">
        <v>-19063.510000000002</v>
      </c>
      <c r="M5146" s="141" t="str">
        <f t="shared" si="161"/>
        <v>201608</v>
      </c>
    </row>
    <row r="5147" spans="1:13" x14ac:dyDescent="0.25">
      <c r="A5147" s="35" t="str">
        <f>VLOOKUP(B5147,ResCat!$A$2:$B$269,2,FALSE)</f>
        <v>HMOPERN</v>
      </c>
      <c r="B5147" s="68" t="str">
        <f>IF(ISNA(VLOOKUP(C5147,COA!$A$2:$B$340,2,FALSE)),"XXX",VLOOKUP(C5147,COA!$A$2:$B$340,2,FALSE))</f>
        <v>P23</v>
      </c>
      <c r="C5147" s="149" t="str">
        <f t="shared" si="162"/>
        <v>0011-1008-0054</v>
      </c>
      <c r="D5147" s="134" t="s">
        <v>458</v>
      </c>
      <c r="E5147" s="134" t="s">
        <v>480</v>
      </c>
      <c r="F5147" s="134" t="s">
        <v>483</v>
      </c>
      <c r="G5147" s="134" t="s">
        <v>342</v>
      </c>
      <c r="H5147" s="134" t="s">
        <v>1023</v>
      </c>
      <c r="I5147" s="134" t="s">
        <v>3</v>
      </c>
      <c r="J5147" s="135">
        <v>3690.0399999999995</v>
      </c>
      <c r="K5147" s="135">
        <v>2624.0200000000009</v>
      </c>
      <c r="L5147" s="135">
        <v>2580.7100000000009</v>
      </c>
      <c r="M5147" s="141" t="str">
        <f t="shared" si="161"/>
        <v>201609</v>
      </c>
    </row>
    <row r="5148" spans="1:13" x14ac:dyDescent="0.25">
      <c r="A5148" s="35" t="str">
        <f>VLOOKUP(B5148,ResCat!$A$2:$B$269,2,FALSE)</f>
        <v>HMOPERN</v>
      </c>
      <c r="B5148" s="68" t="str">
        <f>IF(ISNA(VLOOKUP(C5148,COA!$A$2:$B$340,2,FALSE)),"XXX",VLOOKUP(C5148,COA!$A$2:$B$340,2,FALSE))</f>
        <v>P23</v>
      </c>
      <c r="C5148" s="149" t="str">
        <f t="shared" si="162"/>
        <v>0011-1008-0054</v>
      </c>
      <c r="D5148" s="134" t="s">
        <v>458</v>
      </c>
      <c r="E5148" s="134" t="s">
        <v>480</v>
      </c>
      <c r="F5148" s="134" t="s">
        <v>483</v>
      </c>
      <c r="G5148" s="134" t="s">
        <v>342</v>
      </c>
      <c r="H5148" s="134" t="s">
        <v>1023</v>
      </c>
      <c r="I5148" s="134" t="s">
        <v>0</v>
      </c>
      <c r="J5148" s="135">
        <v>9.0949470177292824E-12</v>
      </c>
      <c r="K5148" s="135">
        <v>10056</v>
      </c>
      <c r="L5148" s="135">
        <v>10056</v>
      </c>
      <c r="M5148" s="141" t="str">
        <f t="shared" si="161"/>
        <v>201609</v>
      </c>
    </row>
    <row r="5149" spans="1:13" x14ac:dyDescent="0.25">
      <c r="A5149" s="35" t="str">
        <f>VLOOKUP(B5149,ResCat!$A$2:$B$269,2,FALSE)</f>
        <v>HMOPERN</v>
      </c>
      <c r="B5149" s="68" t="str">
        <f>IF(ISNA(VLOOKUP(C5149,COA!$A$2:$B$340,2,FALSE)),"XXX",VLOOKUP(C5149,COA!$A$2:$B$340,2,FALSE))</f>
        <v>P23</v>
      </c>
      <c r="C5149" s="149" t="str">
        <f t="shared" si="162"/>
        <v>0011-1008-0054</v>
      </c>
      <c r="D5149" s="134" t="s">
        <v>458</v>
      </c>
      <c r="E5149" s="134" t="s">
        <v>480</v>
      </c>
      <c r="F5149" s="134" t="s">
        <v>483</v>
      </c>
      <c r="G5149" s="134" t="s">
        <v>342</v>
      </c>
      <c r="H5149" s="134" t="s">
        <v>1023</v>
      </c>
      <c r="I5149" s="134" t="s">
        <v>2</v>
      </c>
      <c r="J5149" s="135">
        <v>15332.12</v>
      </c>
      <c r="K5149" s="135">
        <v>14080.540000000003</v>
      </c>
      <c r="L5149" s="135">
        <v>13912.190000000002</v>
      </c>
      <c r="M5149" s="141" t="str">
        <f t="shared" si="161"/>
        <v>201609</v>
      </c>
    </row>
    <row r="5150" spans="1:13" x14ac:dyDescent="0.25">
      <c r="A5150" s="35" t="str">
        <f>VLOOKUP(B5150,ResCat!$A$2:$B$269,2,FALSE)</f>
        <v>HMOPERN</v>
      </c>
      <c r="B5150" s="68" t="str">
        <f>IF(ISNA(VLOOKUP(C5150,COA!$A$2:$B$340,2,FALSE)),"XXX",VLOOKUP(C5150,COA!$A$2:$B$340,2,FALSE))</f>
        <v>P23</v>
      </c>
      <c r="C5150" s="149" t="str">
        <f t="shared" si="162"/>
        <v>0011-1008-0054</v>
      </c>
      <c r="D5150" s="134" t="s">
        <v>458</v>
      </c>
      <c r="E5150" s="134" t="s">
        <v>480</v>
      </c>
      <c r="F5150" s="134" t="s">
        <v>483</v>
      </c>
      <c r="G5150" s="134" t="s">
        <v>342</v>
      </c>
      <c r="H5150" s="134" t="s">
        <v>1023</v>
      </c>
      <c r="I5150" s="134" t="s">
        <v>343</v>
      </c>
      <c r="J5150" s="135">
        <v>294.06999999999994</v>
      </c>
      <c r="K5150" s="135">
        <v>111.44999999999999</v>
      </c>
      <c r="L5150" s="135">
        <v>61.849999999999994</v>
      </c>
      <c r="M5150" s="141" t="str">
        <f t="shared" si="161"/>
        <v>201609</v>
      </c>
    </row>
    <row r="5151" spans="1:13" x14ac:dyDescent="0.25">
      <c r="A5151" s="35" t="str">
        <f>VLOOKUP(B5151,ResCat!$A$2:$B$269,2,FALSE)</f>
        <v>HMOPERN</v>
      </c>
      <c r="B5151" s="68" t="str">
        <f>IF(ISNA(VLOOKUP(C5151,COA!$A$2:$B$340,2,FALSE)),"XXX",VLOOKUP(C5151,COA!$A$2:$B$340,2,FALSE))</f>
        <v>P23</v>
      </c>
      <c r="C5151" s="149" t="str">
        <f t="shared" si="162"/>
        <v>0011-1008-0054</v>
      </c>
      <c r="D5151" s="134" t="s">
        <v>458</v>
      </c>
      <c r="E5151" s="134" t="s">
        <v>480</v>
      </c>
      <c r="F5151" s="134" t="s">
        <v>483</v>
      </c>
      <c r="G5151" s="134" t="s">
        <v>342</v>
      </c>
      <c r="H5151" s="134" t="s">
        <v>1023</v>
      </c>
      <c r="I5151" s="134" t="s">
        <v>1</v>
      </c>
      <c r="J5151" s="135">
        <v>-5006.13</v>
      </c>
      <c r="K5151" s="135">
        <v>-2716.0599999999995</v>
      </c>
      <c r="L5151" s="135">
        <v>-2675.43</v>
      </c>
      <c r="M5151" s="141" t="str">
        <f t="shared" si="161"/>
        <v>201609</v>
      </c>
    </row>
    <row r="5152" spans="1:13" x14ac:dyDescent="0.25">
      <c r="A5152" s="35" t="str">
        <f>VLOOKUP(B5152,ResCat!$A$2:$B$269,2,FALSE)</f>
        <v>HMOPERN</v>
      </c>
      <c r="B5152" s="68" t="str">
        <f>IF(ISNA(VLOOKUP(C5152,COA!$A$2:$B$340,2,FALSE)),"XXX",VLOOKUP(C5152,COA!$A$2:$B$340,2,FALSE))</f>
        <v>P23</v>
      </c>
      <c r="C5152" s="149" t="str">
        <f t="shared" si="162"/>
        <v>0011-1008-0054</v>
      </c>
      <c r="D5152" s="134" t="s">
        <v>458</v>
      </c>
      <c r="E5152" s="134" t="s">
        <v>480</v>
      </c>
      <c r="F5152" s="134" t="s">
        <v>483</v>
      </c>
      <c r="G5152" s="134" t="s">
        <v>316</v>
      </c>
      <c r="H5152" s="134" t="s">
        <v>1023</v>
      </c>
      <c r="I5152" s="134" t="s">
        <v>3</v>
      </c>
      <c r="J5152" s="135">
        <v>-1948.6599999999999</v>
      </c>
      <c r="K5152" s="135">
        <v>1201.4399999999998</v>
      </c>
      <c r="L5152" s="135">
        <v>1201.4399999999998</v>
      </c>
      <c r="M5152" s="141" t="str">
        <f t="shared" si="161"/>
        <v>201610</v>
      </c>
    </row>
    <row r="5153" spans="1:13" x14ac:dyDescent="0.25">
      <c r="A5153" s="35" t="str">
        <f>VLOOKUP(B5153,ResCat!$A$2:$B$269,2,FALSE)</f>
        <v>HMOPERN</v>
      </c>
      <c r="B5153" s="68" t="str">
        <f>IF(ISNA(VLOOKUP(C5153,COA!$A$2:$B$340,2,FALSE)),"XXX",VLOOKUP(C5153,COA!$A$2:$B$340,2,FALSE))</f>
        <v>P23</v>
      </c>
      <c r="C5153" s="149" t="str">
        <f t="shared" si="162"/>
        <v>0011-1008-0054</v>
      </c>
      <c r="D5153" s="134" t="s">
        <v>458</v>
      </c>
      <c r="E5153" s="134" t="s">
        <v>480</v>
      </c>
      <c r="F5153" s="134" t="s">
        <v>483</v>
      </c>
      <c r="G5153" s="134" t="s">
        <v>316</v>
      </c>
      <c r="H5153" s="134" t="s">
        <v>1023</v>
      </c>
      <c r="I5153" s="134" t="s">
        <v>0</v>
      </c>
      <c r="J5153" s="135">
        <v>-5.8207660913467407E-11</v>
      </c>
      <c r="K5153" s="135">
        <v>-18000.589999999967</v>
      </c>
      <c r="L5153" s="135">
        <v>-18000.589999999967</v>
      </c>
      <c r="M5153" s="141" t="str">
        <f t="shared" si="161"/>
        <v>201610</v>
      </c>
    </row>
    <row r="5154" spans="1:13" x14ac:dyDescent="0.25">
      <c r="A5154" s="35" t="str">
        <f>VLOOKUP(B5154,ResCat!$A$2:$B$269,2,FALSE)</f>
        <v>HMOPERN</v>
      </c>
      <c r="B5154" s="68" t="str">
        <f>IF(ISNA(VLOOKUP(C5154,COA!$A$2:$B$340,2,FALSE)),"XXX",VLOOKUP(C5154,COA!$A$2:$B$340,2,FALSE))</f>
        <v>P23</v>
      </c>
      <c r="C5154" s="149" t="str">
        <f t="shared" si="162"/>
        <v>0011-1008-0054</v>
      </c>
      <c r="D5154" s="134" t="s">
        <v>458</v>
      </c>
      <c r="E5154" s="134" t="s">
        <v>480</v>
      </c>
      <c r="F5154" s="134" t="s">
        <v>483</v>
      </c>
      <c r="G5154" s="134" t="s">
        <v>316</v>
      </c>
      <c r="H5154" s="134" t="s">
        <v>1023</v>
      </c>
      <c r="I5154" s="134" t="s">
        <v>336</v>
      </c>
      <c r="J5154" s="135">
        <v>197</v>
      </c>
      <c r="K5154" s="135">
        <v>0</v>
      </c>
      <c r="L5154" s="135">
        <v>0</v>
      </c>
      <c r="M5154" s="141" t="str">
        <f t="shared" si="161"/>
        <v>201610</v>
      </c>
    </row>
    <row r="5155" spans="1:13" x14ac:dyDescent="0.25">
      <c r="A5155" s="35" t="str">
        <f>VLOOKUP(B5155,ResCat!$A$2:$B$269,2,FALSE)</f>
        <v>HMOPERN</v>
      </c>
      <c r="B5155" s="68" t="str">
        <f>IF(ISNA(VLOOKUP(C5155,COA!$A$2:$B$340,2,FALSE)),"XXX",VLOOKUP(C5155,COA!$A$2:$B$340,2,FALSE))</f>
        <v>P23</v>
      </c>
      <c r="C5155" s="149" t="str">
        <f t="shared" si="162"/>
        <v>0011-1008-0054</v>
      </c>
      <c r="D5155" s="134" t="s">
        <v>458</v>
      </c>
      <c r="E5155" s="134" t="s">
        <v>480</v>
      </c>
      <c r="F5155" s="134" t="s">
        <v>483</v>
      </c>
      <c r="G5155" s="134" t="s">
        <v>316</v>
      </c>
      <c r="H5155" s="134" t="s">
        <v>1023</v>
      </c>
      <c r="I5155" s="134" t="s">
        <v>2</v>
      </c>
      <c r="J5155" s="135">
        <v>13406.529999999992</v>
      </c>
      <c r="K5155" s="135">
        <v>14894.78999999999</v>
      </c>
      <c r="L5155" s="135">
        <v>14864.78999999999</v>
      </c>
      <c r="M5155" s="141" t="str">
        <f t="shared" si="161"/>
        <v>201610</v>
      </c>
    </row>
    <row r="5156" spans="1:13" x14ac:dyDescent="0.25">
      <c r="A5156" s="35" t="str">
        <f>VLOOKUP(B5156,ResCat!$A$2:$B$269,2,FALSE)</f>
        <v>HMOPERN</v>
      </c>
      <c r="B5156" s="68" t="str">
        <f>IF(ISNA(VLOOKUP(C5156,COA!$A$2:$B$340,2,FALSE)),"XXX",VLOOKUP(C5156,COA!$A$2:$B$340,2,FALSE))</f>
        <v>P23</v>
      </c>
      <c r="C5156" s="149" t="str">
        <f t="shared" si="162"/>
        <v>0011-1008-0054</v>
      </c>
      <c r="D5156" s="134" t="s">
        <v>458</v>
      </c>
      <c r="E5156" s="134" t="s">
        <v>480</v>
      </c>
      <c r="F5156" s="134" t="s">
        <v>483</v>
      </c>
      <c r="G5156" s="134" t="s">
        <v>316</v>
      </c>
      <c r="H5156" s="134" t="s">
        <v>1023</v>
      </c>
      <c r="I5156" s="134" t="s">
        <v>343</v>
      </c>
      <c r="J5156" s="135">
        <v>419.57000000000005</v>
      </c>
      <c r="K5156" s="135">
        <v>212.52999999999997</v>
      </c>
      <c r="L5156" s="135">
        <v>140.46</v>
      </c>
      <c r="M5156" s="141" t="str">
        <f t="shared" si="161"/>
        <v>201610</v>
      </c>
    </row>
    <row r="5157" spans="1:13" x14ac:dyDescent="0.25">
      <c r="A5157" s="35" t="str">
        <f>VLOOKUP(B5157,ResCat!$A$2:$B$269,2,FALSE)</f>
        <v>HMOPERN</v>
      </c>
      <c r="B5157" s="68" t="str">
        <f>IF(ISNA(VLOOKUP(C5157,COA!$A$2:$B$340,2,FALSE)),"XXX",VLOOKUP(C5157,COA!$A$2:$B$340,2,FALSE))</f>
        <v>P23</v>
      </c>
      <c r="C5157" s="149" t="str">
        <f t="shared" si="162"/>
        <v>0011-1008-0054</v>
      </c>
      <c r="D5157" s="134" t="s">
        <v>458</v>
      </c>
      <c r="E5157" s="134" t="s">
        <v>480</v>
      </c>
      <c r="F5157" s="134" t="s">
        <v>483</v>
      </c>
      <c r="G5157" s="134" t="s">
        <v>316</v>
      </c>
      <c r="H5157" s="134" t="s">
        <v>1023</v>
      </c>
      <c r="I5157" s="134" t="s">
        <v>1</v>
      </c>
      <c r="J5157" s="135">
        <v>4890.5099999999993</v>
      </c>
      <c r="K5157" s="135">
        <v>5829.58</v>
      </c>
      <c r="L5157" s="135">
        <v>9745.1099999999988</v>
      </c>
      <c r="M5157" s="141" t="str">
        <f t="shared" si="161"/>
        <v>201610</v>
      </c>
    </row>
    <row r="5158" spans="1:13" x14ac:dyDescent="0.25">
      <c r="A5158" s="35" t="str">
        <f>VLOOKUP(B5158,ResCat!$A$2:$B$269,2,FALSE)</f>
        <v>HMOPERN</v>
      </c>
      <c r="B5158" s="68" t="str">
        <f>IF(ISNA(VLOOKUP(C5158,COA!$A$2:$B$340,2,FALSE)),"XXX",VLOOKUP(C5158,COA!$A$2:$B$340,2,FALSE))</f>
        <v>P23</v>
      </c>
      <c r="C5158" s="149" t="str">
        <f t="shared" si="162"/>
        <v>0011-1008-0054</v>
      </c>
      <c r="D5158" s="134" t="s">
        <v>458</v>
      </c>
      <c r="E5158" s="134" t="s">
        <v>480</v>
      </c>
      <c r="F5158" s="134" t="s">
        <v>483</v>
      </c>
      <c r="G5158" s="134" t="s">
        <v>318</v>
      </c>
      <c r="H5158" s="134" t="s">
        <v>1023</v>
      </c>
      <c r="I5158" s="134" t="s">
        <v>3</v>
      </c>
      <c r="J5158" s="135">
        <v>6567.5400000000009</v>
      </c>
      <c r="K5158" s="135">
        <v>4273.26</v>
      </c>
      <c r="L5158" s="135">
        <v>4273.26</v>
      </c>
      <c r="M5158" s="141" t="str">
        <f t="shared" si="161"/>
        <v>201611</v>
      </c>
    </row>
    <row r="5159" spans="1:13" x14ac:dyDescent="0.25">
      <c r="A5159" s="35" t="str">
        <f>VLOOKUP(B5159,ResCat!$A$2:$B$269,2,FALSE)</f>
        <v>HMOPERN</v>
      </c>
      <c r="B5159" s="68" t="str">
        <f>IF(ISNA(VLOOKUP(C5159,COA!$A$2:$B$340,2,FALSE)),"XXX",VLOOKUP(C5159,COA!$A$2:$B$340,2,FALSE))</f>
        <v>P23</v>
      </c>
      <c r="C5159" s="149" t="str">
        <f t="shared" si="162"/>
        <v>0011-1008-0054</v>
      </c>
      <c r="D5159" s="134" t="s">
        <v>458</v>
      </c>
      <c r="E5159" s="134" t="s">
        <v>480</v>
      </c>
      <c r="F5159" s="134" t="s">
        <v>483</v>
      </c>
      <c r="G5159" s="134" t="s">
        <v>318</v>
      </c>
      <c r="H5159" s="134" t="s">
        <v>1023</v>
      </c>
      <c r="I5159" s="134" t="s">
        <v>0</v>
      </c>
      <c r="J5159" s="135">
        <v>-7.2759576141834259E-12</v>
      </c>
      <c r="K5159" s="135">
        <v>-11577.660000000003</v>
      </c>
      <c r="L5159" s="135">
        <v>-11577.660000000003</v>
      </c>
      <c r="M5159" s="141" t="str">
        <f t="shared" si="161"/>
        <v>201611</v>
      </c>
    </row>
    <row r="5160" spans="1:13" x14ac:dyDescent="0.25">
      <c r="A5160" s="35" t="str">
        <f>VLOOKUP(B5160,ResCat!$A$2:$B$269,2,FALSE)</f>
        <v>HMOPERN</v>
      </c>
      <c r="B5160" s="68" t="str">
        <f>IF(ISNA(VLOOKUP(C5160,COA!$A$2:$B$340,2,FALSE)),"XXX",VLOOKUP(C5160,COA!$A$2:$B$340,2,FALSE))</f>
        <v>P23</v>
      </c>
      <c r="C5160" s="149" t="str">
        <f t="shared" si="162"/>
        <v>0011-1008-0054</v>
      </c>
      <c r="D5160" s="134" t="s">
        <v>458</v>
      </c>
      <c r="E5160" s="134" t="s">
        <v>480</v>
      </c>
      <c r="F5160" s="134" t="s">
        <v>483</v>
      </c>
      <c r="G5160" s="134" t="s">
        <v>318</v>
      </c>
      <c r="H5160" s="134" t="s">
        <v>1023</v>
      </c>
      <c r="I5160" s="134" t="s">
        <v>336</v>
      </c>
      <c r="J5160" s="135">
        <v>126.8</v>
      </c>
      <c r="K5160" s="135">
        <v>126.8</v>
      </c>
      <c r="L5160" s="135">
        <v>96.8</v>
      </c>
      <c r="M5160" s="141" t="str">
        <f t="shared" si="161"/>
        <v>201611</v>
      </c>
    </row>
    <row r="5161" spans="1:13" x14ac:dyDescent="0.25">
      <c r="A5161" s="35" t="str">
        <f>VLOOKUP(B5161,ResCat!$A$2:$B$269,2,FALSE)</f>
        <v>HMOPERN</v>
      </c>
      <c r="B5161" s="68" t="str">
        <f>IF(ISNA(VLOOKUP(C5161,COA!$A$2:$B$340,2,FALSE)),"XXX",VLOOKUP(C5161,COA!$A$2:$B$340,2,FALSE))</f>
        <v>P23</v>
      </c>
      <c r="C5161" s="149" t="str">
        <f t="shared" si="162"/>
        <v>0011-1008-0054</v>
      </c>
      <c r="D5161" s="134" t="s">
        <v>458</v>
      </c>
      <c r="E5161" s="134" t="s">
        <v>480</v>
      </c>
      <c r="F5161" s="134" t="s">
        <v>483</v>
      </c>
      <c r="G5161" s="134" t="s">
        <v>318</v>
      </c>
      <c r="H5161" s="134" t="s">
        <v>1023</v>
      </c>
      <c r="I5161" s="134" t="s">
        <v>2</v>
      </c>
      <c r="J5161" s="135">
        <v>15631.55</v>
      </c>
      <c r="K5161" s="135">
        <v>4276.72</v>
      </c>
      <c r="L5161" s="135">
        <v>4231.72</v>
      </c>
      <c r="M5161" s="141" t="str">
        <f t="shared" si="161"/>
        <v>201611</v>
      </c>
    </row>
    <row r="5162" spans="1:13" x14ac:dyDescent="0.25">
      <c r="A5162" s="35" t="str">
        <f>VLOOKUP(B5162,ResCat!$A$2:$B$269,2,FALSE)</f>
        <v>HMOPERN</v>
      </c>
      <c r="B5162" s="68" t="str">
        <f>IF(ISNA(VLOOKUP(C5162,COA!$A$2:$B$340,2,FALSE)),"XXX",VLOOKUP(C5162,COA!$A$2:$B$340,2,FALSE))</f>
        <v>P23</v>
      </c>
      <c r="C5162" s="149" t="str">
        <f t="shared" si="162"/>
        <v>0011-1008-0054</v>
      </c>
      <c r="D5162" s="134" t="s">
        <v>458</v>
      </c>
      <c r="E5162" s="134" t="s">
        <v>480</v>
      </c>
      <c r="F5162" s="134" t="s">
        <v>483</v>
      </c>
      <c r="G5162" s="134" t="s">
        <v>318</v>
      </c>
      <c r="H5162" s="134" t="s">
        <v>1023</v>
      </c>
      <c r="I5162" s="134" t="s">
        <v>343</v>
      </c>
      <c r="J5162" s="135">
        <v>257.73</v>
      </c>
      <c r="K5162" s="135">
        <v>76.61</v>
      </c>
      <c r="L5162" s="135">
        <v>41.980000000000004</v>
      </c>
      <c r="M5162" s="141" t="str">
        <f t="shared" si="161"/>
        <v>201611</v>
      </c>
    </row>
    <row r="5163" spans="1:13" x14ac:dyDescent="0.25">
      <c r="A5163" s="35" t="str">
        <f>VLOOKUP(B5163,ResCat!$A$2:$B$269,2,FALSE)</f>
        <v>HMOPERN</v>
      </c>
      <c r="B5163" s="68" t="str">
        <f>IF(ISNA(VLOOKUP(C5163,COA!$A$2:$B$340,2,FALSE)),"XXX",VLOOKUP(C5163,COA!$A$2:$B$340,2,FALSE))</f>
        <v>P23</v>
      </c>
      <c r="C5163" s="149" t="str">
        <f t="shared" si="162"/>
        <v>0011-1008-0054</v>
      </c>
      <c r="D5163" s="134" t="s">
        <v>458</v>
      </c>
      <c r="E5163" s="134" t="s">
        <v>480</v>
      </c>
      <c r="F5163" s="134" t="s">
        <v>483</v>
      </c>
      <c r="G5163" s="134" t="s">
        <v>318</v>
      </c>
      <c r="H5163" s="134" t="s">
        <v>1023</v>
      </c>
      <c r="I5163" s="134" t="s">
        <v>1</v>
      </c>
      <c r="J5163" s="135">
        <v>307.77000000000226</v>
      </c>
      <c r="K5163" s="135">
        <v>6489.6</v>
      </c>
      <c r="L5163" s="135">
        <v>6389.6</v>
      </c>
      <c r="M5163" s="141" t="str">
        <f t="shared" si="161"/>
        <v>201611</v>
      </c>
    </row>
    <row r="5164" spans="1:13" x14ac:dyDescent="0.25">
      <c r="A5164" s="35" t="str">
        <f>VLOOKUP(B5164,ResCat!$A$2:$B$269,2,FALSE)</f>
        <v>HMOPERN</v>
      </c>
      <c r="B5164" s="68" t="str">
        <f>IF(ISNA(VLOOKUP(C5164,COA!$A$2:$B$340,2,FALSE)),"XXX",VLOOKUP(C5164,COA!$A$2:$B$340,2,FALSE))</f>
        <v>P23</v>
      </c>
      <c r="C5164" s="149" t="str">
        <f t="shared" si="162"/>
        <v>0011-1008-0054</v>
      </c>
      <c r="D5164" s="134" t="s">
        <v>458</v>
      </c>
      <c r="E5164" s="134" t="s">
        <v>480</v>
      </c>
      <c r="F5164" s="134" t="s">
        <v>483</v>
      </c>
      <c r="G5164" s="134" t="s">
        <v>320</v>
      </c>
      <c r="H5164" s="134" t="s">
        <v>1023</v>
      </c>
      <c r="I5164" s="134" t="s">
        <v>3</v>
      </c>
      <c r="J5164" s="135">
        <v>1411.32</v>
      </c>
      <c r="K5164" s="135">
        <v>-409.23999999999972</v>
      </c>
      <c r="L5164" s="135">
        <v>-409.23999999999972</v>
      </c>
      <c r="M5164" s="141" t="str">
        <f t="shared" si="161"/>
        <v>201612</v>
      </c>
    </row>
    <row r="5165" spans="1:13" x14ac:dyDescent="0.25">
      <c r="A5165" s="35" t="str">
        <f>VLOOKUP(B5165,ResCat!$A$2:$B$269,2,FALSE)</f>
        <v>HMOPERN</v>
      </c>
      <c r="B5165" s="68" t="str">
        <f>IF(ISNA(VLOOKUP(C5165,COA!$A$2:$B$340,2,FALSE)),"XXX",VLOOKUP(C5165,COA!$A$2:$B$340,2,FALSE))</f>
        <v>P23</v>
      </c>
      <c r="C5165" s="149" t="str">
        <f t="shared" si="162"/>
        <v>0011-1008-0054</v>
      </c>
      <c r="D5165" s="134" t="s">
        <v>458</v>
      </c>
      <c r="E5165" s="134" t="s">
        <v>480</v>
      </c>
      <c r="F5165" s="134" t="s">
        <v>483</v>
      </c>
      <c r="G5165" s="134" t="s">
        <v>320</v>
      </c>
      <c r="H5165" s="134" t="s">
        <v>1023</v>
      </c>
      <c r="I5165" s="134" t="s">
        <v>0</v>
      </c>
      <c r="J5165" s="135">
        <v>121886.35</v>
      </c>
      <c r="K5165" s="135">
        <v>52800</v>
      </c>
      <c r="L5165" s="135">
        <v>48773</v>
      </c>
      <c r="M5165" s="141" t="str">
        <f t="shared" si="161"/>
        <v>201612</v>
      </c>
    </row>
    <row r="5166" spans="1:13" x14ac:dyDescent="0.25">
      <c r="A5166" s="35" t="str">
        <f>VLOOKUP(B5166,ResCat!$A$2:$B$269,2,FALSE)</f>
        <v>HMOPERN</v>
      </c>
      <c r="B5166" s="68" t="str">
        <f>IF(ISNA(VLOOKUP(C5166,COA!$A$2:$B$340,2,FALSE)),"XXX",VLOOKUP(C5166,COA!$A$2:$B$340,2,FALSE))</f>
        <v>P23</v>
      </c>
      <c r="C5166" s="149" t="str">
        <f t="shared" si="162"/>
        <v>0011-1008-0054</v>
      </c>
      <c r="D5166" s="134" t="s">
        <v>458</v>
      </c>
      <c r="E5166" s="134" t="s">
        <v>480</v>
      </c>
      <c r="F5166" s="134" t="s">
        <v>483</v>
      </c>
      <c r="G5166" s="134" t="s">
        <v>320</v>
      </c>
      <c r="H5166" s="134" t="s">
        <v>1023</v>
      </c>
      <c r="I5166" s="134" t="s">
        <v>2</v>
      </c>
      <c r="J5166" s="135">
        <v>11425.86</v>
      </c>
      <c r="K5166" s="135">
        <v>2055.4499999999998</v>
      </c>
      <c r="L5166" s="135">
        <v>1995.45</v>
      </c>
      <c r="M5166" s="141" t="str">
        <f t="shared" si="161"/>
        <v>201612</v>
      </c>
    </row>
    <row r="5167" spans="1:13" x14ac:dyDescent="0.25">
      <c r="A5167" s="35" t="str">
        <f>VLOOKUP(B5167,ResCat!$A$2:$B$269,2,FALSE)</f>
        <v>HMOPERN</v>
      </c>
      <c r="B5167" s="68" t="str">
        <f>IF(ISNA(VLOOKUP(C5167,COA!$A$2:$B$340,2,FALSE)),"XXX",VLOOKUP(C5167,COA!$A$2:$B$340,2,FALSE))</f>
        <v>P23</v>
      </c>
      <c r="C5167" s="149" t="str">
        <f t="shared" si="162"/>
        <v>0011-1008-0054</v>
      </c>
      <c r="D5167" s="134" t="s">
        <v>458</v>
      </c>
      <c r="E5167" s="134" t="s">
        <v>480</v>
      </c>
      <c r="F5167" s="134" t="s">
        <v>483</v>
      </c>
      <c r="G5167" s="134" t="s">
        <v>320</v>
      </c>
      <c r="H5167" s="134" t="s">
        <v>1023</v>
      </c>
      <c r="I5167" s="134" t="s">
        <v>343</v>
      </c>
      <c r="J5167" s="135">
        <v>264.13</v>
      </c>
      <c r="K5167" s="135">
        <v>77.039999999999992</v>
      </c>
      <c r="L5167" s="135">
        <v>42.5</v>
      </c>
      <c r="M5167" s="141" t="str">
        <f t="shared" si="161"/>
        <v>201612</v>
      </c>
    </row>
    <row r="5168" spans="1:13" x14ac:dyDescent="0.25">
      <c r="A5168" s="35" t="str">
        <f>VLOOKUP(B5168,ResCat!$A$2:$B$269,2,FALSE)</f>
        <v>HMOPERN</v>
      </c>
      <c r="B5168" s="68" t="str">
        <f>IF(ISNA(VLOOKUP(C5168,COA!$A$2:$B$340,2,FALSE)),"XXX",VLOOKUP(C5168,COA!$A$2:$B$340,2,FALSE))</f>
        <v>P23</v>
      </c>
      <c r="C5168" s="149" t="str">
        <f t="shared" si="162"/>
        <v>0011-1008-0054</v>
      </c>
      <c r="D5168" s="134" t="s">
        <v>458</v>
      </c>
      <c r="E5168" s="134" t="s">
        <v>480</v>
      </c>
      <c r="F5168" s="134" t="s">
        <v>483</v>
      </c>
      <c r="G5168" s="134" t="s">
        <v>320</v>
      </c>
      <c r="H5168" s="134" t="s">
        <v>1023</v>
      </c>
      <c r="I5168" s="134" t="s">
        <v>1</v>
      </c>
      <c r="J5168" s="135">
        <v>-6850.12</v>
      </c>
      <c r="K5168" s="135">
        <v>-6616.9099999999989</v>
      </c>
      <c r="L5168" s="135">
        <v>-6466.9099999999989</v>
      </c>
      <c r="M5168" s="141" t="str">
        <f t="shared" si="161"/>
        <v>201612</v>
      </c>
    </row>
    <row r="5169" spans="1:13" x14ac:dyDescent="0.25">
      <c r="A5169" s="35" t="str">
        <f>VLOOKUP(B5169,ResCat!$A$2:$B$269,2,FALSE)</f>
        <v>HMOPERN</v>
      </c>
      <c r="B5169" s="68" t="str">
        <f>IF(ISNA(VLOOKUP(C5169,COA!$A$2:$B$340,2,FALSE)),"XXX",VLOOKUP(C5169,COA!$A$2:$B$340,2,FALSE))</f>
        <v>P23</v>
      </c>
      <c r="C5169" s="149" t="str">
        <f t="shared" si="162"/>
        <v>0011-1008-0054</v>
      </c>
      <c r="D5169" s="134" t="s">
        <v>458</v>
      </c>
      <c r="E5169" s="134" t="s">
        <v>480</v>
      </c>
      <c r="F5169" s="134" t="s">
        <v>483</v>
      </c>
      <c r="G5169" s="134" t="s">
        <v>969</v>
      </c>
      <c r="H5169" s="134" t="s">
        <v>1023</v>
      </c>
      <c r="I5169" s="134" t="s">
        <v>3</v>
      </c>
      <c r="J5169" s="135">
        <v>335</v>
      </c>
      <c r="K5169" s="135">
        <v>62.17</v>
      </c>
      <c r="L5169" s="135">
        <v>62.17</v>
      </c>
      <c r="M5169" s="141" t="str">
        <f t="shared" si="161"/>
        <v>201710</v>
      </c>
    </row>
    <row r="5170" spans="1:13" x14ac:dyDescent="0.25">
      <c r="A5170" s="35" t="str">
        <f>VLOOKUP(B5170,ResCat!$A$2:$B$269,2,FALSE)</f>
        <v>HMOPERN</v>
      </c>
      <c r="B5170" s="68" t="str">
        <f>IF(ISNA(VLOOKUP(C5170,COA!$A$2:$B$340,2,FALSE)),"XXX",VLOOKUP(C5170,COA!$A$2:$B$340,2,FALSE))</f>
        <v>P23</v>
      </c>
      <c r="C5170" s="149" t="str">
        <f t="shared" si="162"/>
        <v>0011-1008-0054</v>
      </c>
      <c r="D5170" s="134" t="s">
        <v>458</v>
      </c>
      <c r="E5170" s="134" t="s">
        <v>480</v>
      </c>
      <c r="F5170" s="134" t="s">
        <v>483</v>
      </c>
      <c r="G5170" s="134" t="s">
        <v>970</v>
      </c>
      <c r="H5170" s="134" t="s">
        <v>1023</v>
      </c>
      <c r="I5170" s="134" t="s">
        <v>1</v>
      </c>
      <c r="J5170" s="135">
        <v>3675</v>
      </c>
      <c r="K5170" s="135">
        <v>3207</v>
      </c>
      <c r="L5170" s="135">
        <v>3157</v>
      </c>
      <c r="M5170" s="141" t="str">
        <f t="shared" si="161"/>
        <v>201712</v>
      </c>
    </row>
    <row r="5171" spans="1:13" x14ac:dyDescent="0.25">
      <c r="A5171" s="35" t="str">
        <f>VLOOKUP(B5171,ResCat!$A$2:$B$269,2,FALSE)</f>
        <v>PERMEDN</v>
      </c>
      <c r="B5171" s="68" t="str">
        <f>IF(ISNA(VLOOKUP(C5171,COA!$A$2:$B$340,2,FALSE)),"XXX",VLOOKUP(C5171,COA!$A$2:$B$340,2,FALSE))</f>
        <v>P28</v>
      </c>
      <c r="C5171" s="149" t="str">
        <f t="shared" si="162"/>
        <v>0011-1008-0055</v>
      </c>
      <c r="D5171" s="134" t="s">
        <v>458</v>
      </c>
      <c r="E5171" s="134" t="s">
        <v>480</v>
      </c>
      <c r="F5171" s="134" t="s">
        <v>484</v>
      </c>
      <c r="G5171" s="134" t="s">
        <v>362</v>
      </c>
      <c r="H5171" s="134" t="s">
        <v>1023</v>
      </c>
      <c r="I5171" s="134" t="s">
        <v>3</v>
      </c>
      <c r="J5171" s="135">
        <v>-129.5</v>
      </c>
      <c r="K5171" s="135">
        <v>-5.3000000000000007</v>
      </c>
      <c r="L5171" s="135">
        <v>-5.3000000000000007</v>
      </c>
      <c r="M5171" s="141" t="str">
        <f t="shared" si="161"/>
        <v>201601</v>
      </c>
    </row>
    <row r="5172" spans="1:13" x14ac:dyDescent="0.25">
      <c r="A5172" s="35" t="str">
        <f>VLOOKUP(B5172,ResCat!$A$2:$B$269,2,FALSE)</f>
        <v>PERMEDN</v>
      </c>
      <c r="B5172" s="68" t="str">
        <f>IF(ISNA(VLOOKUP(C5172,COA!$A$2:$B$340,2,FALSE)),"XXX",VLOOKUP(C5172,COA!$A$2:$B$340,2,FALSE))</f>
        <v>P28</v>
      </c>
      <c r="C5172" s="149" t="str">
        <f t="shared" si="162"/>
        <v>0011-1008-0055</v>
      </c>
      <c r="D5172" s="134" t="s">
        <v>458</v>
      </c>
      <c r="E5172" s="134" t="s">
        <v>480</v>
      </c>
      <c r="F5172" s="134" t="s">
        <v>484</v>
      </c>
      <c r="G5172" s="134" t="s">
        <v>359</v>
      </c>
      <c r="H5172" s="134" t="s">
        <v>1023</v>
      </c>
      <c r="I5172" s="134" t="s">
        <v>2</v>
      </c>
      <c r="J5172" s="135">
        <v>0</v>
      </c>
      <c r="K5172" s="135">
        <v>-381.12</v>
      </c>
      <c r="L5172" s="135">
        <v>-381.12</v>
      </c>
      <c r="M5172" s="141" t="str">
        <f t="shared" si="161"/>
        <v>201601</v>
      </c>
    </row>
    <row r="5173" spans="1:13" x14ac:dyDescent="0.25">
      <c r="A5173" s="35" t="str">
        <f>VLOOKUP(B5173,ResCat!$A$2:$B$269,2,FALSE)</f>
        <v>PERMEDN</v>
      </c>
      <c r="B5173" s="68" t="str">
        <f>IF(ISNA(VLOOKUP(C5173,COA!$A$2:$B$340,2,FALSE)),"XXX",VLOOKUP(C5173,COA!$A$2:$B$340,2,FALSE))</f>
        <v>P28</v>
      </c>
      <c r="C5173" s="149" t="str">
        <f t="shared" si="162"/>
        <v>0011-1008-0055</v>
      </c>
      <c r="D5173" s="134" t="s">
        <v>458</v>
      </c>
      <c r="E5173" s="134" t="s">
        <v>480</v>
      </c>
      <c r="F5173" s="134" t="s">
        <v>484</v>
      </c>
      <c r="G5173" s="134" t="s">
        <v>354</v>
      </c>
      <c r="H5173" s="134" t="s">
        <v>1023</v>
      </c>
      <c r="I5173" s="134" t="s">
        <v>2</v>
      </c>
      <c r="J5173" s="135">
        <v>355</v>
      </c>
      <c r="K5173" s="135">
        <v>11.71</v>
      </c>
      <c r="L5173" s="135">
        <v>11.71</v>
      </c>
      <c r="M5173" s="141" t="str">
        <f t="shared" si="161"/>
        <v>201601</v>
      </c>
    </row>
    <row r="5174" spans="1:13" x14ac:dyDescent="0.25">
      <c r="A5174" s="35" t="str">
        <f>VLOOKUP(B5174,ResCat!$A$2:$B$269,2,FALSE)</f>
        <v>XXX</v>
      </c>
      <c r="B5174" s="68" t="str">
        <f>IF(ISNA(VLOOKUP(C5174,COA!$A$2:$B$340,2,FALSE)),"XXX",VLOOKUP(C5174,COA!$A$2:$B$340,2,FALSE))</f>
        <v>XXX</v>
      </c>
      <c r="C5174" s="149" t="str">
        <f t="shared" si="162"/>
        <v>0011-1010-0012</v>
      </c>
      <c r="D5174" s="134" t="s">
        <v>458</v>
      </c>
      <c r="E5174" s="134" t="s">
        <v>445</v>
      </c>
      <c r="F5174" s="134" t="s">
        <v>452</v>
      </c>
      <c r="G5174" s="134" t="s">
        <v>354</v>
      </c>
      <c r="H5174" s="134" t="s">
        <v>1023</v>
      </c>
      <c r="I5174" s="134" t="s">
        <v>343</v>
      </c>
      <c r="J5174" s="135">
        <v>6.06</v>
      </c>
      <c r="K5174" s="135">
        <v>4.2</v>
      </c>
      <c r="L5174" s="135">
        <v>0</v>
      </c>
      <c r="M5174" s="141" t="str">
        <f t="shared" si="161"/>
        <v>201601</v>
      </c>
    </row>
    <row r="5175" spans="1:13" x14ac:dyDescent="0.25">
      <c r="A5175" s="35" t="str">
        <f>VLOOKUP(B5175,ResCat!$A$2:$B$269,2,FALSE)</f>
        <v>XXX</v>
      </c>
      <c r="B5175" s="68" t="str">
        <f>IF(ISNA(VLOOKUP(C5175,COA!$A$2:$B$340,2,FALSE)),"XXX",VLOOKUP(C5175,COA!$A$2:$B$340,2,FALSE))</f>
        <v>XXX</v>
      </c>
      <c r="C5175" s="149" t="str">
        <f t="shared" si="162"/>
        <v>0011-1010-0012</v>
      </c>
      <c r="D5175" s="134" t="s">
        <v>458</v>
      </c>
      <c r="E5175" s="134" t="s">
        <v>445</v>
      </c>
      <c r="F5175" s="134" t="s">
        <v>452</v>
      </c>
      <c r="G5175" s="134" t="s">
        <v>339</v>
      </c>
      <c r="H5175" s="134" t="s">
        <v>1023</v>
      </c>
      <c r="I5175" s="134" t="s">
        <v>3</v>
      </c>
      <c r="J5175" s="135">
        <v>0</v>
      </c>
      <c r="K5175" s="135">
        <v>1.4210854715202004E-14</v>
      </c>
      <c r="L5175" s="135">
        <v>1.4210854715202004E-14</v>
      </c>
      <c r="M5175" s="141" t="str">
        <f t="shared" si="161"/>
        <v>201608</v>
      </c>
    </row>
    <row r="5176" spans="1:13" x14ac:dyDescent="0.25">
      <c r="A5176" s="35" t="str">
        <f>VLOOKUP(B5176,ResCat!$A$2:$B$269,2,FALSE)</f>
        <v>XXX</v>
      </c>
      <c r="B5176" s="68" t="str">
        <f>IF(ISNA(VLOOKUP(C5176,COA!$A$2:$B$340,2,FALSE)),"XXX",VLOOKUP(C5176,COA!$A$2:$B$340,2,FALSE))</f>
        <v>XXX</v>
      </c>
      <c r="C5176" s="149" t="str">
        <f t="shared" si="162"/>
        <v>0011-1010-0012</v>
      </c>
      <c r="D5176" s="134" t="s">
        <v>458</v>
      </c>
      <c r="E5176" s="134" t="s">
        <v>445</v>
      </c>
      <c r="F5176" s="134" t="s">
        <v>452</v>
      </c>
      <c r="G5176" s="134" t="s">
        <v>339</v>
      </c>
      <c r="H5176" s="134" t="s">
        <v>1023</v>
      </c>
      <c r="I5176" s="134" t="s">
        <v>2</v>
      </c>
      <c r="J5176" s="135">
        <v>0</v>
      </c>
      <c r="K5176" s="135">
        <v>77.000000000000014</v>
      </c>
      <c r="L5176" s="135">
        <v>77.000000000000014</v>
      </c>
      <c r="M5176" s="141" t="str">
        <f t="shared" si="161"/>
        <v>201608</v>
      </c>
    </row>
    <row r="5177" spans="1:13" x14ac:dyDescent="0.25">
      <c r="A5177" s="35" t="str">
        <f>VLOOKUP(B5177,ResCat!$A$2:$B$269,2,FALSE)</f>
        <v>XXX</v>
      </c>
      <c r="B5177" s="68" t="str">
        <f>IF(ISNA(VLOOKUP(C5177,COA!$A$2:$B$340,2,FALSE)),"XXX",VLOOKUP(C5177,COA!$A$2:$B$340,2,FALSE))</f>
        <v>XXX</v>
      </c>
      <c r="C5177" s="149" t="str">
        <f t="shared" si="162"/>
        <v>0011-1010-0012</v>
      </c>
      <c r="D5177" s="134" t="s">
        <v>458</v>
      </c>
      <c r="E5177" s="134" t="s">
        <v>445</v>
      </c>
      <c r="F5177" s="134" t="s">
        <v>452</v>
      </c>
      <c r="G5177" s="134" t="s">
        <v>342</v>
      </c>
      <c r="H5177" s="134" t="s">
        <v>1023</v>
      </c>
      <c r="I5177" s="134" t="s">
        <v>0</v>
      </c>
      <c r="J5177" s="135">
        <v>553.45000000000005</v>
      </c>
      <c r="K5177" s="135">
        <v>440.92</v>
      </c>
      <c r="L5177" s="135">
        <v>440.92</v>
      </c>
      <c r="M5177" s="141" t="str">
        <f t="shared" si="161"/>
        <v>201609</v>
      </c>
    </row>
    <row r="5178" spans="1:13" x14ac:dyDescent="0.25">
      <c r="A5178" s="35" t="str">
        <f>VLOOKUP(B5178,ResCat!$A$2:$B$269,2,FALSE)</f>
        <v>XXX</v>
      </c>
      <c r="B5178" s="68" t="str">
        <f>IF(ISNA(VLOOKUP(C5178,COA!$A$2:$B$340,2,FALSE)),"XXX",VLOOKUP(C5178,COA!$A$2:$B$340,2,FALSE))</f>
        <v>XXX</v>
      </c>
      <c r="C5178" s="149" t="str">
        <f t="shared" si="162"/>
        <v>0011-1010-0012</v>
      </c>
      <c r="D5178" s="134" t="s">
        <v>458</v>
      </c>
      <c r="E5178" s="134" t="s">
        <v>445</v>
      </c>
      <c r="F5178" s="134" t="s">
        <v>452</v>
      </c>
      <c r="G5178" s="134" t="s">
        <v>1023</v>
      </c>
      <c r="H5178" s="134" t="s">
        <v>1023</v>
      </c>
      <c r="I5178" s="134" t="s">
        <v>343</v>
      </c>
      <c r="J5178" s="135">
        <v>5864.85</v>
      </c>
      <c r="K5178" s="135">
        <v>2221.21</v>
      </c>
      <c r="L5178" s="135">
        <v>2053.7799999999997</v>
      </c>
      <c r="M5178" s="141" t="str">
        <f t="shared" si="161"/>
        <v>201801</v>
      </c>
    </row>
    <row r="5179" spans="1:13" x14ac:dyDescent="0.25">
      <c r="A5179" s="35" t="str">
        <f>VLOOKUP(B5179,ResCat!$A$2:$B$269,2,FALSE)</f>
        <v>HMOSG</v>
      </c>
      <c r="B5179" s="68" t="str">
        <f>IF(ISNA(VLOOKUP(C5179,COA!$A$2:$B$340,2,FALSE)),"XXX",VLOOKUP(C5179,COA!$A$2:$B$340,2,FALSE))</f>
        <v>S11</v>
      </c>
      <c r="C5179" s="149" t="str">
        <f t="shared" si="162"/>
        <v>0011-1010-0017</v>
      </c>
      <c r="D5179" s="134" t="s">
        <v>458</v>
      </c>
      <c r="E5179" s="134" t="s">
        <v>445</v>
      </c>
      <c r="F5179" s="134" t="s">
        <v>455</v>
      </c>
      <c r="G5179" s="134" t="s">
        <v>1034</v>
      </c>
      <c r="H5179" s="134" t="s">
        <v>1023</v>
      </c>
      <c r="I5179" s="134" t="s">
        <v>3</v>
      </c>
      <c r="J5179" s="135">
        <v>300</v>
      </c>
      <c r="K5179" s="135">
        <v>165.04</v>
      </c>
      <c r="L5179" s="135">
        <v>165.04</v>
      </c>
      <c r="M5179" s="141" t="str">
        <f t="shared" si="161"/>
        <v>201601</v>
      </c>
    </row>
    <row r="5180" spans="1:13" x14ac:dyDescent="0.25">
      <c r="A5180" s="35" t="str">
        <f>VLOOKUP(B5180,ResCat!$A$2:$B$269,2,FALSE)</f>
        <v>HMOSG</v>
      </c>
      <c r="B5180" s="68" t="str">
        <f>IF(ISNA(VLOOKUP(C5180,COA!$A$2:$B$340,2,FALSE)),"XXX",VLOOKUP(C5180,COA!$A$2:$B$340,2,FALSE))</f>
        <v>S11</v>
      </c>
      <c r="C5180" s="149" t="str">
        <f t="shared" si="162"/>
        <v>0011-1010-0017</v>
      </c>
      <c r="D5180" s="134" t="s">
        <v>458</v>
      </c>
      <c r="E5180" s="134" t="s">
        <v>445</v>
      </c>
      <c r="F5180" s="134" t="s">
        <v>455</v>
      </c>
      <c r="G5180" s="134" t="s">
        <v>1036</v>
      </c>
      <c r="H5180" s="134" t="s">
        <v>1023</v>
      </c>
      <c r="I5180" s="134" t="s">
        <v>3</v>
      </c>
      <c r="J5180" s="135">
        <v>899.97</v>
      </c>
      <c r="K5180" s="135">
        <v>495.12</v>
      </c>
      <c r="L5180" s="135">
        <v>495.12</v>
      </c>
      <c r="M5180" s="141" t="str">
        <f t="shared" si="161"/>
        <v>201601</v>
      </c>
    </row>
    <row r="5181" spans="1:13" x14ac:dyDescent="0.25">
      <c r="A5181" s="35" t="str">
        <f>VLOOKUP(B5181,ResCat!$A$2:$B$269,2,FALSE)</f>
        <v>HMOSG</v>
      </c>
      <c r="B5181" s="68" t="str">
        <f>IF(ISNA(VLOOKUP(C5181,COA!$A$2:$B$340,2,FALSE)),"XXX",VLOOKUP(C5181,COA!$A$2:$B$340,2,FALSE))</f>
        <v>S11</v>
      </c>
      <c r="C5181" s="149" t="str">
        <f t="shared" si="162"/>
        <v>0011-1010-0017</v>
      </c>
      <c r="D5181" s="134" t="s">
        <v>458</v>
      </c>
      <c r="E5181" s="134" t="s">
        <v>445</v>
      </c>
      <c r="F5181" s="134" t="s">
        <v>455</v>
      </c>
      <c r="G5181" s="134" t="s">
        <v>367</v>
      </c>
      <c r="H5181" s="134" t="s">
        <v>1023</v>
      </c>
      <c r="I5181" s="134" t="s">
        <v>3</v>
      </c>
      <c r="J5181" s="135">
        <v>599.98</v>
      </c>
      <c r="K5181" s="135">
        <v>330.08</v>
      </c>
      <c r="L5181" s="135">
        <v>330.08</v>
      </c>
      <c r="M5181" s="141" t="str">
        <f t="shared" si="161"/>
        <v>201601</v>
      </c>
    </row>
    <row r="5182" spans="1:13" x14ac:dyDescent="0.25">
      <c r="A5182" s="35" t="str">
        <f>VLOOKUP(B5182,ResCat!$A$2:$B$269,2,FALSE)</f>
        <v>HMOSG</v>
      </c>
      <c r="B5182" s="68" t="str">
        <f>IF(ISNA(VLOOKUP(C5182,COA!$A$2:$B$340,2,FALSE)),"XXX",VLOOKUP(C5182,COA!$A$2:$B$340,2,FALSE))</f>
        <v>S11</v>
      </c>
      <c r="C5182" s="149" t="str">
        <f t="shared" si="162"/>
        <v>0011-1010-0017</v>
      </c>
      <c r="D5182" s="134" t="s">
        <v>458</v>
      </c>
      <c r="E5182" s="134" t="s">
        <v>445</v>
      </c>
      <c r="F5182" s="134" t="s">
        <v>455</v>
      </c>
      <c r="G5182" s="134" t="s">
        <v>1037</v>
      </c>
      <c r="H5182" s="134" t="s">
        <v>1023</v>
      </c>
      <c r="I5182" s="134" t="s">
        <v>3</v>
      </c>
      <c r="J5182" s="135">
        <v>299.99</v>
      </c>
      <c r="K5182" s="135">
        <v>165.04</v>
      </c>
      <c r="L5182" s="135">
        <v>165.04</v>
      </c>
      <c r="M5182" s="141" t="str">
        <f t="shared" si="161"/>
        <v>201601</v>
      </c>
    </row>
    <row r="5183" spans="1:13" x14ac:dyDescent="0.25">
      <c r="A5183" s="35" t="str">
        <f>VLOOKUP(B5183,ResCat!$A$2:$B$269,2,FALSE)</f>
        <v>HMOSG</v>
      </c>
      <c r="B5183" s="68" t="str">
        <f>IF(ISNA(VLOOKUP(C5183,COA!$A$2:$B$340,2,FALSE)),"XXX",VLOOKUP(C5183,COA!$A$2:$B$340,2,FALSE))</f>
        <v>S11</v>
      </c>
      <c r="C5183" s="149" t="str">
        <f t="shared" si="162"/>
        <v>0011-1010-0017</v>
      </c>
      <c r="D5183" s="134" t="s">
        <v>458</v>
      </c>
      <c r="E5183" s="134" t="s">
        <v>445</v>
      </c>
      <c r="F5183" s="134" t="s">
        <v>455</v>
      </c>
      <c r="G5183" s="134" t="s">
        <v>1025</v>
      </c>
      <c r="H5183" s="134" t="s">
        <v>1023</v>
      </c>
      <c r="I5183" s="134" t="s">
        <v>3</v>
      </c>
      <c r="J5183" s="135">
        <v>-3759.0400000000009</v>
      </c>
      <c r="K5183" s="135">
        <v>-1797.7</v>
      </c>
      <c r="L5183" s="135">
        <v>-1797.7</v>
      </c>
      <c r="M5183" s="141" t="str">
        <f t="shared" si="161"/>
        <v>201601</v>
      </c>
    </row>
    <row r="5184" spans="1:13" x14ac:dyDescent="0.25">
      <c r="A5184" s="35" t="str">
        <f>VLOOKUP(B5184,ResCat!$A$2:$B$269,2,FALSE)</f>
        <v>HMOSG</v>
      </c>
      <c r="B5184" s="68" t="str">
        <f>IF(ISNA(VLOOKUP(C5184,COA!$A$2:$B$340,2,FALSE)),"XXX",VLOOKUP(C5184,COA!$A$2:$B$340,2,FALSE))</f>
        <v>S11</v>
      </c>
      <c r="C5184" s="149" t="str">
        <f t="shared" si="162"/>
        <v>0011-1010-0017</v>
      </c>
      <c r="D5184" s="134" t="s">
        <v>458</v>
      </c>
      <c r="E5184" s="134" t="s">
        <v>445</v>
      </c>
      <c r="F5184" s="134" t="s">
        <v>455</v>
      </c>
      <c r="G5184" s="134" t="s">
        <v>1025</v>
      </c>
      <c r="H5184" s="134" t="s">
        <v>1023</v>
      </c>
      <c r="I5184" s="134" t="s">
        <v>2</v>
      </c>
      <c r="J5184" s="135">
        <v>0</v>
      </c>
      <c r="K5184" s="135">
        <v>9</v>
      </c>
      <c r="L5184" s="135">
        <v>9</v>
      </c>
      <c r="M5184" s="141" t="str">
        <f t="shared" si="161"/>
        <v>201601</v>
      </c>
    </row>
    <row r="5185" spans="1:13" x14ac:dyDescent="0.25">
      <c r="A5185" s="35" t="str">
        <f>VLOOKUP(B5185,ResCat!$A$2:$B$269,2,FALSE)</f>
        <v>HMOSG</v>
      </c>
      <c r="B5185" s="68" t="str">
        <f>IF(ISNA(VLOOKUP(C5185,COA!$A$2:$B$340,2,FALSE)),"XXX",VLOOKUP(C5185,COA!$A$2:$B$340,2,FALSE))</f>
        <v>S11</v>
      </c>
      <c r="C5185" s="149" t="str">
        <f t="shared" si="162"/>
        <v>0011-1010-0017</v>
      </c>
      <c r="D5185" s="134" t="s">
        <v>458</v>
      </c>
      <c r="E5185" s="134" t="s">
        <v>445</v>
      </c>
      <c r="F5185" s="134" t="s">
        <v>455</v>
      </c>
      <c r="G5185" s="134" t="s">
        <v>365</v>
      </c>
      <c r="H5185" s="134" t="s">
        <v>1023</v>
      </c>
      <c r="I5185" s="134" t="s">
        <v>3</v>
      </c>
      <c r="J5185" s="135">
        <v>599.98</v>
      </c>
      <c r="K5185" s="135">
        <v>330.08</v>
      </c>
      <c r="L5185" s="135">
        <v>330.08</v>
      </c>
      <c r="M5185" s="141" t="str">
        <f t="shared" si="161"/>
        <v>201601</v>
      </c>
    </row>
    <row r="5186" spans="1:13" x14ac:dyDescent="0.25">
      <c r="A5186" s="35" t="str">
        <f>VLOOKUP(B5186,ResCat!$A$2:$B$269,2,FALSE)</f>
        <v>HMOSG</v>
      </c>
      <c r="B5186" s="68" t="str">
        <f>IF(ISNA(VLOOKUP(C5186,COA!$A$2:$B$340,2,FALSE)),"XXX",VLOOKUP(C5186,COA!$A$2:$B$340,2,FALSE))</f>
        <v>S11</v>
      </c>
      <c r="C5186" s="149" t="str">
        <f t="shared" si="162"/>
        <v>0011-1010-0017</v>
      </c>
      <c r="D5186" s="134" t="s">
        <v>458</v>
      </c>
      <c r="E5186" s="134" t="s">
        <v>445</v>
      </c>
      <c r="F5186" s="134" t="s">
        <v>455</v>
      </c>
      <c r="G5186" s="134" t="s">
        <v>365</v>
      </c>
      <c r="H5186" s="134" t="s">
        <v>1023</v>
      </c>
      <c r="I5186" s="134" t="s">
        <v>2</v>
      </c>
      <c r="J5186" s="135">
        <v>-694.68</v>
      </c>
      <c r="K5186" s="135">
        <v>-132.16999999999999</v>
      </c>
      <c r="L5186" s="135">
        <v>-57.17</v>
      </c>
      <c r="M5186" s="141" t="str">
        <f t="shared" si="161"/>
        <v>201601</v>
      </c>
    </row>
    <row r="5187" spans="1:13" x14ac:dyDescent="0.25">
      <c r="A5187" s="35" t="str">
        <f>VLOOKUP(B5187,ResCat!$A$2:$B$269,2,FALSE)</f>
        <v>HMOSG</v>
      </c>
      <c r="B5187" s="68" t="str">
        <f>IF(ISNA(VLOOKUP(C5187,COA!$A$2:$B$340,2,FALSE)),"XXX",VLOOKUP(C5187,COA!$A$2:$B$340,2,FALSE))</f>
        <v>S11</v>
      </c>
      <c r="C5187" s="149" t="str">
        <f t="shared" si="162"/>
        <v>0011-1010-0017</v>
      </c>
      <c r="D5187" s="134" t="s">
        <v>458</v>
      </c>
      <c r="E5187" s="134" t="s">
        <v>445</v>
      </c>
      <c r="F5187" s="134" t="s">
        <v>455</v>
      </c>
      <c r="G5187" s="134" t="s">
        <v>365</v>
      </c>
      <c r="H5187" s="134" t="s">
        <v>1023</v>
      </c>
      <c r="I5187" s="134" t="s">
        <v>1</v>
      </c>
      <c r="J5187" s="135">
        <v>-1347.91</v>
      </c>
      <c r="K5187" s="135">
        <v>-1213.1199999999999</v>
      </c>
      <c r="L5187" s="135">
        <v>-1113.1199999999999</v>
      </c>
      <c r="M5187" s="141" t="str">
        <f t="shared" si="161"/>
        <v>201601</v>
      </c>
    </row>
    <row r="5188" spans="1:13" x14ac:dyDescent="0.25">
      <c r="A5188" s="35" t="str">
        <f>VLOOKUP(B5188,ResCat!$A$2:$B$269,2,FALSE)</f>
        <v>HMOSG</v>
      </c>
      <c r="B5188" s="68" t="str">
        <f>IF(ISNA(VLOOKUP(C5188,COA!$A$2:$B$340,2,FALSE)),"XXX",VLOOKUP(C5188,COA!$A$2:$B$340,2,FALSE))</f>
        <v>S11</v>
      </c>
      <c r="C5188" s="149" t="str">
        <f t="shared" si="162"/>
        <v>0011-1010-0017</v>
      </c>
      <c r="D5188" s="134" t="s">
        <v>458</v>
      </c>
      <c r="E5188" s="134" t="s">
        <v>445</v>
      </c>
      <c r="F5188" s="134" t="s">
        <v>455</v>
      </c>
      <c r="G5188" s="134" t="s">
        <v>344</v>
      </c>
      <c r="H5188" s="134" t="s">
        <v>1023</v>
      </c>
      <c r="I5188" s="134" t="s">
        <v>3</v>
      </c>
      <c r="J5188" s="135">
        <v>1199.96</v>
      </c>
      <c r="K5188" s="135">
        <v>660.16</v>
      </c>
      <c r="L5188" s="135">
        <v>660.16</v>
      </c>
      <c r="M5188" s="141" t="str">
        <f t="shared" ref="M5188:M5251" si="163">IF(G5188&lt;$M$1,$M$1,G5188)</f>
        <v>201601</v>
      </c>
    </row>
    <row r="5189" spans="1:13" x14ac:dyDescent="0.25">
      <c r="A5189" s="35" t="str">
        <f>VLOOKUP(B5189,ResCat!$A$2:$B$269,2,FALSE)</f>
        <v>HMOSG</v>
      </c>
      <c r="B5189" s="68" t="str">
        <f>IF(ISNA(VLOOKUP(C5189,COA!$A$2:$B$340,2,FALSE)),"XXX",VLOOKUP(C5189,COA!$A$2:$B$340,2,FALSE))</f>
        <v>S11</v>
      </c>
      <c r="C5189" s="149" t="str">
        <f t="shared" ref="C5189:C5252" si="164">D5189&amp;"-"&amp;E5189&amp;"-"&amp;F5189</f>
        <v>0011-1010-0017</v>
      </c>
      <c r="D5189" s="134" t="s">
        <v>458</v>
      </c>
      <c r="E5189" s="134" t="s">
        <v>445</v>
      </c>
      <c r="F5189" s="134" t="s">
        <v>455</v>
      </c>
      <c r="G5189" s="134" t="s">
        <v>344</v>
      </c>
      <c r="H5189" s="134" t="s">
        <v>1023</v>
      </c>
      <c r="I5189" s="134" t="s">
        <v>2</v>
      </c>
      <c r="J5189" s="135">
        <v>-954.68</v>
      </c>
      <c r="K5189" s="135">
        <v>-151.42000000000002</v>
      </c>
      <c r="L5189" s="135">
        <v>-9.36</v>
      </c>
      <c r="M5189" s="141" t="str">
        <f t="shared" si="163"/>
        <v>201601</v>
      </c>
    </row>
    <row r="5190" spans="1:13" x14ac:dyDescent="0.25">
      <c r="A5190" s="35" t="str">
        <f>VLOOKUP(B5190,ResCat!$A$2:$B$269,2,FALSE)</f>
        <v>HMOSG</v>
      </c>
      <c r="B5190" s="68" t="str">
        <f>IF(ISNA(VLOOKUP(C5190,COA!$A$2:$B$340,2,FALSE)),"XXX",VLOOKUP(C5190,COA!$A$2:$B$340,2,FALSE))</f>
        <v>S11</v>
      </c>
      <c r="C5190" s="149" t="str">
        <f t="shared" si="164"/>
        <v>0011-1010-0017</v>
      </c>
      <c r="D5190" s="134" t="s">
        <v>458</v>
      </c>
      <c r="E5190" s="134" t="s">
        <v>445</v>
      </c>
      <c r="F5190" s="134" t="s">
        <v>455</v>
      </c>
      <c r="G5190" s="134" t="s">
        <v>344</v>
      </c>
      <c r="H5190" s="134" t="s">
        <v>1023</v>
      </c>
      <c r="I5190" s="134" t="s">
        <v>1</v>
      </c>
      <c r="J5190" s="135">
        <v>0</v>
      </c>
      <c r="K5190" s="135">
        <v>-4227.7999999999984</v>
      </c>
      <c r="L5190" s="135">
        <v>-4227.7999999999984</v>
      </c>
      <c r="M5190" s="141" t="str">
        <f t="shared" si="163"/>
        <v>201601</v>
      </c>
    </row>
    <row r="5191" spans="1:13" x14ac:dyDescent="0.25">
      <c r="A5191" s="35" t="str">
        <f>VLOOKUP(B5191,ResCat!$A$2:$B$269,2,FALSE)</f>
        <v>HMOSG</v>
      </c>
      <c r="B5191" s="68" t="str">
        <f>IF(ISNA(VLOOKUP(C5191,COA!$A$2:$B$340,2,FALSE)),"XXX",VLOOKUP(C5191,COA!$A$2:$B$340,2,FALSE))</f>
        <v>S11</v>
      </c>
      <c r="C5191" s="149" t="str">
        <f t="shared" si="164"/>
        <v>0011-1010-0017</v>
      </c>
      <c r="D5191" s="134" t="s">
        <v>458</v>
      </c>
      <c r="E5191" s="134" t="s">
        <v>445</v>
      </c>
      <c r="F5191" s="134" t="s">
        <v>455</v>
      </c>
      <c r="G5191" s="134" t="s">
        <v>1030</v>
      </c>
      <c r="H5191" s="134" t="s">
        <v>1023</v>
      </c>
      <c r="I5191" s="134" t="s">
        <v>3</v>
      </c>
      <c r="J5191" s="135">
        <v>1691.71</v>
      </c>
      <c r="K5191" s="135">
        <v>1691.71</v>
      </c>
      <c r="L5191" s="135">
        <v>845.85</v>
      </c>
      <c r="M5191" s="141" t="str">
        <f t="shared" si="163"/>
        <v>201601</v>
      </c>
    </row>
    <row r="5192" spans="1:13" x14ac:dyDescent="0.25">
      <c r="A5192" s="35" t="str">
        <f>VLOOKUP(B5192,ResCat!$A$2:$B$269,2,FALSE)</f>
        <v>HMOSG</v>
      </c>
      <c r="B5192" s="68" t="str">
        <f>IF(ISNA(VLOOKUP(C5192,COA!$A$2:$B$340,2,FALSE)),"XXX",VLOOKUP(C5192,COA!$A$2:$B$340,2,FALSE))</f>
        <v>S11</v>
      </c>
      <c r="C5192" s="149" t="str">
        <f t="shared" si="164"/>
        <v>0011-1010-0017</v>
      </c>
      <c r="D5192" s="134" t="s">
        <v>458</v>
      </c>
      <c r="E5192" s="134" t="s">
        <v>445</v>
      </c>
      <c r="F5192" s="134" t="s">
        <v>455</v>
      </c>
      <c r="G5192" s="134" t="s">
        <v>1030</v>
      </c>
      <c r="H5192" s="134" t="s">
        <v>1023</v>
      </c>
      <c r="I5192" s="134" t="s">
        <v>2</v>
      </c>
      <c r="J5192" s="135">
        <v>-534.84</v>
      </c>
      <c r="K5192" s="135">
        <v>-55.379999999999995</v>
      </c>
      <c r="L5192" s="135">
        <v>-2.34</v>
      </c>
      <c r="M5192" s="141" t="str">
        <f t="shared" si="163"/>
        <v>201601</v>
      </c>
    </row>
    <row r="5193" spans="1:13" x14ac:dyDescent="0.25">
      <c r="A5193" s="35" t="str">
        <f>VLOOKUP(B5193,ResCat!$A$2:$B$269,2,FALSE)</f>
        <v>HMOSG</v>
      </c>
      <c r="B5193" s="68" t="str">
        <f>IF(ISNA(VLOOKUP(C5193,COA!$A$2:$B$340,2,FALSE)),"XXX",VLOOKUP(C5193,COA!$A$2:$B$340,2,FALSE))</f>
        <v>S11</v>
      </c>
      <c r="C5193" s="149" t="str">
        <f t="shared" si="164"/>
        <v>0011-1010-0017</v>
      </c>
      <c r="D5193" s="134" t="s">
        <v>458</v>
      </c>
      <c r="E5193" s="134" t="s">
        <v>445</v>
      </c>
      <c r="F5193" s="134" t="s">
        <v>455</v>
      </c>
      <c r="G5193" s="134" t="s">
        <v>345</v>
      </c>
      <c r="H5193" s="134" t="s">
        <v>1023</v>
      </c>
      <c r="I5193" s="134" t="s">
        <v>3</v>
      </c>
      <c r="J5193" s="135">
        <v>899.97</v>
      </c>
      <c r="K5193" s="135">
        <v>495.12</v>
      </c>
      <c r="L5193" s="135">
        <v>495.12</v>
      </c>
      <c r="M5193" s="141" t="str">
        <f t="shared" si="163"/>
        <v>201601</v>
      </c>
    </row>
    <row r="5194" spans="1:13" x14ac:dyDescent="0.25">
      <c r="A5194" s="35" t="str">
        <f>VLOOKUP(B5194,ResCat!$A$2:$B$269,2,FALSE)</f>
        <v>HMOSG</v>
      </c>
      <c r="B5194" s="68" t="str">
        <f>IF(ISNA(VLOOKUP(C5194,COA!$A$2:$B$340,2,FALSE)),"XXX",VLOOKUP(C5194,COA!$A$2:$B$340,2,FALSE))</f>
        <v>S11</v>
      </c>
      <c r="C5194" s="149" t="str">
        <f t="shared" si="164"/>
        <v>0011-1010-0017</v>
      </c>
      <c r="D5194" s="134" t="s">
        <v>458</v>
      </c>
      <c r="E5194" s="134" t="s">
        <v>445</v>
      </c>
      <c r="F5194" s="134" t="s">
        <v>455</v>
      </c>
      <c r="G5194" s="134" t="s">
        <v>345</v>
      </c>
      <c r="H5194" s="134" t="s">
        <v>1023</v>
      </c>
      <c r="I5194" s="134" t="s">
        <v>2</v>
      </c>
      <c r="J5194" s="135">
        <v>-152.42000000000002</v>
      </c>
      <c r="K5194" s="135">
        <v>-27.34</v>
      </c>
      <c r="L5194" s="135">
        <v>-2.34</v>
      </c>
      <c r="M5194" s="141" t="str">
        <f t="shared" si="163"/>
        <v>201601</v>
      </c>
    </row>
    <row r="5195" spans="1:13" x14ac:dyDescent="0.25">
      <c r="A5195" s="35" t="str">
        <f>VLOOKUP(B5195,ResCat!$A$2:$B$269,2,FALSE)</f>
        <v>HMOSG</v>
      </c>
      <c r="B5195" s="68" t="str">
        <f>IF(ISNA(VLOOKUP(C5195,COA!$A$2:$B$340,2,FALSE)),"XXX",VLOOKUP(C5195,COA!$A$2:$B$340,2,FALSE))</f>
        <v>S11</v>
      </c>
      <c r="C5195" s="149" t="str">
        <f t="shared" si="164"/>
        <v>0011-1010-0017</v>
      </c>
      <c r="D5195" s="134" t="s">
        <v>458</v>
      </c>
      <c r="E5195" s="134" t="s">
        <v>445</v>
      </c>
      <c r="F5195" s="134" t="s">
        <v>455</v>
      </c>
      <c r="G5195" s="134" t="s">
        <v>346</v>
      </c>
      <c r="H5195" s="134" t="s">
        <v>1023</v>
      </c>
      <c r="I5195" s="134" t="s">
        <v>3</v>
      </c>
      <c r="J5195" s="135">
        <v>899.97</v>
      </c>
      <c r="K5195" s="135">
        <v>495.12</v>
      </c>
      <c r="L5195" s="135">
        <v>495.12</v>
      </c>
      <c r="M5195" s="141" t="str">
        <f t="shared" si="163"/>
        <v>201601</v>
      </c>
    </row>
    <row r="5196" spans="1:13" x14ac:dyDescent="0.25">
      <c r="A5196" s="35" t="str">
        <f>VLOOKUP(B5196,ResCat!$A$2:$B$269,2,FALSE)</f>
        <v>HMOSG</v>
      </c>
      <c r="B5196" s="68" t="str">
        <f>IF(ISNA(VLOOKUP(C5196,COA!$A$2:$B$340,2,FALSE)),"XXX",VLOOKUP(C5196,COA!$A$2:$B$340,2,FALSE))</f>
        <v>S11</v>
      </c>
      <c r="C5196" s="149" t="str">
        <f t="shared" si="164"/>
        <v>0011-1010-0017</v>
      </c>
      <c r="D5196" s="134" t="s">
        <v>458</v>
      </c>
      <c r="E5196" s="134" t="s">
        <v>445</v>
      </c>
      <c r="F5196" s="134" t="s">
        <v>455</v>
      </c>
      <c r="G5196" s="134" t="s">
        <v>346</v>
      </c>
      <c r="H5196" s="134" t="s">
        <v>1023</v>
      </c>
      <c r="I5196" s="134" t="s">
        <v>2</v>
      </c>
      <c r="J5196" s="135">
        <v>69.2</v>
      </c>
      <c r="K5196" s="135">
        <v>271.15999999999997</v>
      </c>
      <c r="L5196" s="135">
        <v>250.2</v>
      </c>
      <c r="M5196" s="141" t="str">
        <f t="shared" si="163"/>
        <v>201601</v>
      </c>
    </row>
    <row r="5197" spans="1:13" x14ac:dyDescent="0.25">
      <c r="A5197" s="35" t="str">
        <f>VLOOKUP(B5197,ResCat!$A$2:$B$269,2,FALSE)</f>
        <v>HMOSG</v>
      </c>
      <c r="B5197" s="68" t="str">
        <f>IF(ISNA(VLOOKUP(C5197,COA!$A$2:$B$340,2,FALSE)),"XXX",VLOOKUP(C5197,COA!$A$2:$B$340,2,FALSE))</f>
        <v>S11</v>
      </c>
      <c r="C5197" s="149" t="str">
        <f t="shared" si="164"/>
        <v>0011-1010-0017</v>
      </c>
      <c r="D5197" s="134" t="s">
        <v>458</v>
      </c>
      <c r="E5197" s="134" t="s">
        <v>445</v>
      </c>
      <c r="F5197" s="134" t="s">
        <v>455</v>
      </c>
      <c r="G5197" s="134" t="s">
        <v>309</v>
      </c>
      <c r="H5197" s="134" t="s">
        <v>1023</v>
      </c>
      <c r="I5197" s="134" t="s">
        <v>3</v>
      </c>
      <c r="J5197" s="135">
        <v>224.66000000000003</v>
      </c>
      <c r="K5197" s="135">
        <v>224.66000000000003</v>
      </c>
      <c r="L5197" s="135">
        <v>224.66000000000003</v>
      </c>
      <c r="M5197" s="141" t="str">
        <f t="shared" si="163"/>
        <v>201601</v>
      </c>
    </row>
    <row r="5198" spans="1:13" x14ac:dyDescent="0.25">
      <c r="A5198" s="35" t="str">
        <f>VLOOKUP(B5198,ResCat!$A$2:$B$269,2,FALSE)</f>
        <v>HMOSG</v>
      </c>
      <c r="B5198" s="68" t="str">
        <f>IF(ISNA(VLOOKUP(C5198,COA!$A$2:$B$340,2,FALSE)),"XXX",VLOOKUP(C5198,COA!$A$2:$B$340,2,FALSE))</f>
        <v>S11</v>
      </c>
      <c r="C5198" s="149" t="str">
        <f t="shared" si="164"/>
        <v>0011-1010-0017</v>
      </c>
      <c r="D5198" s="134" t="s">
        <v>458</v>
      </c>
      <c r="E5198" s="134" t="s">
        <v>445</v>
      </c>
      <c r="F5198" s="134" t="s">
        <v>455</v>
      </c>
      <c r="G5198" s="134" t="s">
        <v>309</v>
      </c>
      <c r="H5198" s="134" t="s">
        <v>1023</v>
      </c>
      <c r="I5198" s="134" t="s">
        <v>2</v>
      </c>
      <c r="J5198" s="135">
        <v>761.81999999999994</v>
      </c>
      <c r="K5198" s="135">
        <v>356.15000000000003</v>
      </c>
      <c r="L5198" s="135">
        <v>256.14999999999998</v>
      </c>
      <c r="M5198" s="141" t="str">
        <f t="shared" si="163"/>
        <v>201601</v>
      </c>
    </row>
    <row r="5199" spans="1:13" x14ac:dyDescent="0.25">
      <c r="A5199" s="35" t="str">
        <f>VLOOKUP(B5199,ResCat!$A$2:$B$269,2,FALSE)</f>
        <v>HMOSG</v>
      </c>
      <c r="B5199" s="68" t="str">
        <f>IF(ISNA(VLOOKUP(C5199,COA!$A$2:$B$340,2,FALSE)),"XXX",VLOOKUP(C5199,COA!$A$2:$B$340,2,FALSE))</f>
        <v>S11</v>
      </c>
      <c r="C5199" s="149" t="str">
        <f t="shared" si="164"/>
        <v>0011-1010-0017</v>
      </c>
      <c r="D5199" s="134" t="s">
        <v>458</v>
      </c>
      <c r="E5199" s="134" t="s">
        <v>445</v>
      </c>
      <c r="F5199" s="134" t="s">
        <v>455</v>
      </c>
      <c r="G5199" s="134" t="s">
        <v>309</v>
      </c>
      <c r="H5199" s="134" t="s">
        <v>1023</v>
      </c>
      <c r="I5199" s="134" t="s">
        <v>1</v>
      </c>
      <c r="J5199" s="135">
        <v>237.47</v>
      </c>
      <c r="K5199" s="135">
        <v>237.47000000000003</v>
      </c>
      <c r="L5199" s="135">
        <v>226.36</v>
      </c>
      <c r="M5199" s="141" t="str">
        <f t="shared" si="163"/>
        <v>201601</v>
      </c>
    </row>
    <row r="5200" spans="1:13" x14ac:dyDescent="0.25">
      <c r="A5200" s="35" t="str">
        <f>VLOOKUP(B5200,ResCat!$A$2:$B$269,2,FALSE)</f>
        <v>HMOSG</v>
      </c>
      <c r="B5200" s="68" t="str">
        <f>IF(ISNA(VLOOKUP(C5200,COA!$A$2:$B$340,2,FALSE)),"XXX",VLOOKUP(C5200,COA!$A$2:$B$340,2,FALSE))</f>
        <v>S11</v>
      </c>
      <c r="C5200" s="149" t="str">
        <f t="shared" si="164"/>
        <v>0011-1010-0017</v>
      </c>
      <c r="D5200" s="134" t="s">
        <v>458</v>
      </c>
      <c r="E5200" s="134" t="s">
        <v>445</v>
      </c>
      <c r="F5200" s="134" t="s">
        <v>455</v>
      </c>
      <c r="G5200" s="134" t="s">
        <v>1026</v>
      </c>
      <c r="H5200" s="134" t="s">
        <v>1023</v>
      </c>
      <c r="I5200" s="134" t="s">
        <v>3</v>
      </c>
      <c r="J5200" s="135">
        <v>-197.15999999999997</v>
      </c>
      <c r="K5200" s="135">
        <v>-331.12</v>
      </c>
      <c r="L5200" s="135">
        <v>-335.63</v>
      </c>
      <c r="M5200" s="141" t="str">
        <f t="shared" si="163"/>
        <v>201601</v>
      </c>
    </row>
    <row r="5201" spans="1:13" x14ac:dyDescent="0.25">
      <c r="A5201" s="35" t="str">
        <f>VLOOKUP(B5201,ResCat!$A$2:$B$269,2,FALSE)</f>
        <v>HMOSG</v>
      </c>
      <c r="B5201" s="68" t="str">
        <f>IF(ISNA(VLOOKUP(C5201,COA!$A$2:$B$340,2,FALSE)),"XXX",VLOOKUP(C5201,COA!$A$2:$B$340,2,FALSE))</f>
        <v>S11</v>
      </c>
      <c r="C5201" s="149" t="str">
        <f t="shared" si="164"/>
        <v>0011-1010-0017</v>
      </c>
      <c r="D5201" s="134" t="s">
        <v>458</v>
      </c>
      <c r="E5201" s="134" t="s">
        <v>445</v>
      </c>
      <c r="F5201" s="134" t="s">
        <v>455</v>
      </c>
      <c r="G5201" s="134" t="s">
        <v>1026</v>
      </c>
      <c r="H5201" s="134" t="s">
        <v>1023</v>
      </c>
      <c r="I5201" s="134" t="s">
        <v>0</v>
      </c>
      <c r="J5201" s="135">
        <v>273880.36000000004</v>
      </c>
      <c r="K5201" s="135">
        <v>38309.050000000003</v>
      </c>
      <c r="L5201" s="135">
        <v>38309.050000000003</v>
      </c>
      <c r="M5201" s="141" t="str">
        <f t="shared" si="163"/>
        <v>201601</v>
      </c>
    </row>
    <row r="5202" spans="1:13" x14ac:dyDescent="0.25">
      <c r="A5202" s="35" t="str">
        <f>VLOOKUP(B5202,ResCat!$A$2:$B$269,2,FALSE)</f>
        <v>HMOSG</v>
      </c>
      <c r="B5202" s="68" t="str">
        <f>IF(ISNA(VLOOKUP(C5202,COA!$A$2:$B$340,2,FALSE)),"XXX",VLOOKUP(C5202,COA!$A$2:$B$340,2,FALSE))</f>
        <v>S11</v>
      </c>
      <c r="C5202" s="149" t="str">
        <f t="shared" si="164"/>
        <v>0011-1010-0017</v>
      </c>
      <c r="D5202" s="134" t="s">
        <v>458</v>
      </c>
      <c r="E5202" s="134" t="s">
        <v>445</v>
      </c>
      <c r="F5202" s="134" t="s">
        <v>455</v>
      </c>
      <c r="G5202" s="134" t="s">
        <v>1026</v>
      </c>
      <c r="H5202" s="134" t="s">
        <v>1023</v>
      </c>
      <c r="I5202" s="134" t="s">
        <v>2</v>
      </c>
      <c r="J5202" s="135">
        <v>652.47</v>
      </c>
      <c r="K5202" s="135">
        <v>652.47</v>
      </c>
      <c r="L5202" s="135">
        <v>502.72</v>
      </c>
      <c r="M5202" s="141" t="str">
        <f t="shared" si="163"/>
        <v>201601</v>
      </c>
    </row>
    <row r="5203" spans="1:13" x14ac:dyDescent="0.25">
      <c r="A5203" s="35" t="str">
        <f>VLOOKUP(B5203,ResCat!$A$2:$B$269,2,FALSE)</f>
        <v>HMOSG</v>
      </c>
      <c r="B5203" s="68" t="str">
        <f>IF(ISNA(VLOOKUP(C5203,COA!$A$2:$B$340,2,FALSE)),"XXX",VLOOKUP(C5203,COA!$A$2:$B$340,2,FALSE))</f>
        <v>S11</v>
      </c>
      <c r="C5203" s="149" t="str">
        <f t="shared" si="164"/>
        <v>0011-1010-0017</v>
      </c>
      <c r="D5203" s="134" t="s">
        <v>458</v>
      </c>
      <c r="E5203" s="134" t="s">
        <v>445</v>
      </c>
      <c r="F5203" s="134" t="s">
        <v>455</v>
      </c>
      <c r="G5203" s="134" t="s">
        <v>1026</v>
      </c>
      <c r="H5203" s="134" t="s">
        <v>1023</v>
      </c>
      <c r="I5203" s="134" t="s">
        <v>1</v>
      </c>
      <c r="J5203" s="135">
        <v>1128.8400000000001</v>
      </c>
      <c r="K5203" s="135">
        <v>419</v>
      </c>
      <c r="L5203" s="135">
        <v>583.70000000000027</v>
      </c>
      <c r="M5203" s="141" t="str">
        <f t="shared" si="163"/>
        <v>201601</v>
      </c>
    </row>
    <row r="5204" spans="1:13" x14ac:dyDescent="0.25">
      <c r="A5204" s="35" t="str">
        <f>VLOOKUP(B5204,ResCat!$A$2:$B$269,2,FALSE)</f>
        <v>HMOSG</v>
      </c>
      <c r="B5204" s="68" t="str">
        <f>IF(ISNA(VLOOKUP(C5204,COA!$A$2:$B$340,2,FALSE)),"XXX",VLOOKUP(C5204,COA!$A$2:$B$340,2,FALSE))</f>
        <v>S11</v>
      </c>
      <c r="C5204" s="149" t="str">
        <f t="shared" si="164"/>
        <v>0011-1010-0017</v>
      </c>
      <c r="D5204" s="134" t="s">
        <v>458</v>
      </c>
      <c r="E5204" s="134" t="s">
        <v>445</v>
      </c>
      <c r="F5204" s="134" t="s">
        <v>455</v>
      </c>
      <c r="G5204" s="134" t="s">
        <v>362</v>
      </c>
      <c r="H5204" s="134" t="s">
        <v>1023</v>
      </c>
      <c r="I5204" s="134" t="s">
        <v>3</v>
      </c>
      <c r="J5204" s="135">
        <v>702.91000000000008</v>
      </c>
      <c r="K5204" s="135">
        <v>479.04999999999995</v>
      </c>
      <c r="L5204" s="135">
        <v>474.53999999999996</v>
      </c>
      <c r="M5204" s="141" t="str">
        <f t="shared" si="163"/>
        <v>201601</v>
      </c>
    </row>
    <row r="5205" spans="1:13" x14ac:dyDescent="0.25">
      <c r="A5205" s="35" t="str">
        <f>VLOOKUP(B5205,ResCat!$A$2:$B$269,2,FALSE)</f>
        <v>HMOSG</v>
      </c>
      <c r="B5205" s="68" t="str">
        <f>IF(ISNA(VLOOKUP(C5205,COA!$A$2:$B$340,2,FALSE)),"XXX",VLOOKUP(C5205,COA!$A$2:$B$340,2,FALSE))</f>
        <v>S11</v>
      </c>
      <c r="C5205" s="149" t="str">
        <f t="shared" si="164"/>
        <v>0011-1010-0017</v>
      </c>
      <c r="D5205" s="134" t="s">
        <v>458</v>
      </c>
      <c r="E5205" s="134" t="s">
        <v>445</v>
      </c>
      <c r="F5205" s="134" t="s">
        <v>455</v>
      </c>
      <c r="G5205" s="134" t="s">
        <v>362</v>
      </c>
      <c r="H5205" s="134" t="s">
        <v>1023</v>
      </c>
      <c r="I5205" s="134" t="s">
        <v>368</v>
      </c>
      <c r="J5205" s="135">
        <v>18</v>
      </c>
      <c r="K5205" s="135">
        <v>18</v>
      </c>
      <c r="L5205" s="135">
        <v>18</v>
      </c>
      <c r="M5205" s="141" t="str">
        <f t="shared" si="163"/>
        <v>201601</v>
      </c>
    </row>
    <row r="5206" spans="1:13" x14ac:dyDescent="0.25">
      <c r="A5206" s="35" t="str">
        <f>VLOOKUP(B5206,ResCat!$A$2:$B$269,2,FALSE)</f>
        <v>HMOSG</v>
      </c>
      <c r="B5206" s="68" t="str">
        <f>IF(ISNA(VLOOKUP(C5206,COA!$A$2:$B$340,2,FALSE)),"XXX",VLOOKUP(C5206,COA!$A$2:$B$340,2,FALSE))</f>
        <v>S11</v>
      </c>
      <c r="C5206" s="149" t="str">
        <f t="shared" si="164"/>
        <v>0011-1010-0017</v>
      </c>
      <c r="D5206" s="134" t="s">
        <v>458</v>
      </c>
      <c r="E5206" s="134" t="s">
        <v>445</v>
      </c>
      <c r="F5206" s="134" t="s">
        <v>455</v>
      </c>
      <c r="G5206" s="134" t="s">
        <v>362</v>
      </c>
      <c r="H5206" s="134" t="s">
        <v>1023</v>
      </c>
      <c r="I5206" s="134" t="s">
        <v>2</v>
      </c>
      <c r="J5206" s="135">
        <v>2722.1899999999996</v>
      </c>
      <c r="K5206" s="135">
        <v>2485.3599999999997</v>
      </c>
      <c r="L5206" s="135">
        <v>2250.3599999999997</v>
      </c>
      <c r="M5206" s="141" t="str">
        <f t="shared" si="163"/>
        <v>201601</v>
      </c>
    </row>
    <row r="5207" spans="1:13" x14ac:dyDescent="0.25">
      <c r="A5207" s="35" t="str">
        <f>VLOOKUP(B5207,ResCat!$A$2:$B$269,2,FALSE)</f>
        <v>HMOSG</v>
      </c>
      <c r="B5207" s="68" t="str">
        <f>IF(ISNA(VLOOKUP(C5207,COA!$A$2:$B$340,2,FALSE)),"XXX",VLOOKUP(C5207,COA!$A$2:$B$340,2,FALSE))</f>
        <v>S11</v>
      </c>
      <c r="C5207" s="149" t="str">
        <f t="shared" si="164"/>
        <v>0011-1010-0017</v>
      </c>
      <c r="D5207" s="134" t="s">
        <v>458</v>
      </c>
      <c r="E5207" s="134" t="s">
        <v>445</v>
      </c>
      <c r="F5207" s="134" t="s">
        <v>455</v>
      </c>
      <c r="G5207" s="134" t="s">
        <v>362</v>
      </c>
      <c r="H5207" s="134" t="s">
        <v>1023</v>
      </c>
      <c r="I5207" s="134" t="s">
        <v>1</v>
      </c>
      <c r="J5207" s="135">
        <v>5232.57</v>
      </c>
      <c r="K5207" s="135">
        <v>4877.17</v>
      </c>
      <c r="L5207" s="135">
        <v>4434.92</v>
      </c>
      <c r="M5207" s="141" t="str">
        <f t="shared" si="163"/>
        <v>201601</v>
      </c>
    </row>
    <row r="5208" spans="1:13" x14ac:dyDescent="0.25">
      <c r="A5208" s="35" t="str">
        <f>VLOOKUP(B5208,ResCat!$A$2:$B$269,2,FALSE)</f>
        <v>HMOSG</v>
      </c>
      <c r="B5208" s="68" t="str">
        <f>IF(ISNA(VLOOKUP(C5208,COA!$A$2:$B$340,2,FALSE)),"XXX",VLOOKUP(C5208,COA!$A$2:$B$340,2,FALSE))</f>
        <v>S11</v>
      </c>
      <c r="C5208" s="149" t="str">
        <f t="shared" si="164"/>
        <v>0011-1010-0017</v>
      </c>
      <c r="D5208" s="134" t="s">
        <v>458</v>
      </c>
      <c r="E5208" s="134" t="s">
        <v>445</v>
      </c>
      <c r="F5208" s="134" t="s">
        <v>455</v>
      </c>
      <c r="G5208" s="134" t="s">
        <v>1027</v>
      </c>
      <c r="H5208" s="134" t="s">
        <v>1023</v>
      </c>
      <c r="I5208" s="134" t="s">
        <v>3</v>
      </c>
      <c r="J5208" s="135">
        <v>1681.89</v>
      </c>
      <c r="K5208" s="135">
        <v>434.71000000000004</v>
      </c>
      <c r="L5208" s="135">
        <v>434.71000000000004</v>
      </c>
      <c r="M5208" s="141" t="str">
        <f t="shared" si="163"/>
        <v>201601</v>
      </c>
    </row>
    <row r="5209" spans="1:13" x14ac:dyDescent="0.25">
      <c r="A5209" s="35" t="str">
        <f>VLOOKUP(B5209,ResCat!$A$2:$B$269,2,FALSE)</f>
        <v>HMOSG</v>
      </c>
      <c r="B5209" s="68" t="str">
        <f>IF(ISNA(VLOOKUP(C5209,COA!$A$2:$B$340,2,FALSE)),"XXX",VLOOKUP(C5209,COA!$A$2:$B$340,2,FALSE))</f>
        <v>S11</v>
      </c>
      <c r="C5209" s="149" t="str">
        <f t="shared" si="164"/>
        <v>0011-1010-0017</v>
      </c>
      <c r="D5209" s="134" t="s">
        <v>458</v>
      </c>
      <c r="E5209" s="134" t="s">
        <v>445</v>
      </c>
      <c r="F5209" s="134" t="s">
        <v>455</v>
      </c>
      <c r="G5209" s="134" t="s">
        <v>1027</v>
      </c>
      <c r="H5209" s="134" t="s">
        <v>1023</v>
      </c>
      <c r="I5209" s="134" t="s">
        <v>0</v>
      </c>
      <c r="J5209" s="135">
        <v>163800.5</v>
      </c>
      <c r="K5209" s="135">
        <v>30493.99</v>
      </c>
      <c r="L5209" s="135">
        <v>28565.450000000004</v>
      </c>
      <c r="M5209" s="141" t="str">
        <f t="shared" si="163"/>
        <v>201601</v>
      </c>
    </row>
    <row r="5210" spans="1:13" x14ac:dyDescent="0.25">
      <c r="A5210" s="35" t="str">
        <f>VLOOKUP(B5210,ResCat!$A$2:$B$269,2,FALSE)</f>
        <v>HMOSG</v>
      </c>
      <c r="B5210" s="68" t="str">
        <f>IF(ISNA(VLOOKUP(C5210,COA!$A$2:$B$340,2,FALSE)),"XXX",VLOOKUP(C5210,COA!$A$2:$B$340,2,FALSE))</f>
        <v>S11</v>
      </c>
      <c r="C5210" s="149" t="str">
        <f t="shared" si="164"/>
        <v>0011-1010-0017</v>
      </c>
      <c r="D5210" s="134" t="s">
        <v>458</v>
      </c>
      <c r="E5210" s="134" t="s">
        <v>445</v>
      </c>
      <c r="F5210" s="134" t="s">
        <v>455</v>
      </c>
      <c r="G5210" s="134" t="s">
        <v>1027</v>
      </c>
      <c r="H5210" s="134" t="s">
        <v>1023</v>
      </c>
      <c r="I5210" s="134" t="s">
        <v>2</v>
      </c>
      <c r="J5210" s="135">
        <v>822.71</v>
      </c>
      <c r="K5210" s="135">
        <v>822.71</v>
      </c>
      <c r="L5210" s="135">
        <v>717.71</v>
      </c>
      <c r="M5210" s="141" t="str">
        <f t="shared" si="163"/>
        <v>201601</v>
      </c>
    </row>
    <row r="5211" spans="1:13" x14ac:dyDescent="0.25">
      <c r="A5211" s="35" t="str">
        <f>VLOOKUP(B5211,ResCat!$A$2:$B$269,2,FALSE)</f>
        <v>HMOSG</v>
      </c>
      <c r="B5211" s="68" t="str">
        <f>IF(ISNA(VLOOKUP(C5211,COA!$A$2:$B$340,2,FALSE)),"XXX",VLOOKUP(C5211,COA!$A$2:$B$340,2,FALSE))</f>
        <v>S11</v>
      </c>
      <c r="C5211" s="149" t="str">
        <f t="shared" si="164"/>
        <v>0011-1010-0017</v>
      </c>
      <c r="D5211" s="134" t="s">
        <v>458</v>
      </c>
      <c r="E5211" s="134" t="s">
        <v>445</v>
      </c>
      <c r="F5211" s="134" t="s">
        <v>455</v>
      </c>
      <c r="G5211" s="134" t="s">
        <v>1027</v>
      </c>
      <c r="H5211" s="134" t="s">
        <v>1023</v>
      </c>
      <c r="I5211" s="134" t="s">
        <v>1</v>
      </c>
      <c r="J5211" s="135">
        <v>-156545.25</v>
      </c>
      <c r="K5211" s="135">
        <v>-8784.0499999999993</v>
      </c>
      <c r="L5211" s="135">
        <v>-8765.89</v>
      </c>
      <c r="M5211" s="141" t="str">
        <f t="shared" si="163"/>
        <v>201601</v>
      </c>
    </row>
    <row r="5212" spans="1:13" x14ac:dyDescent="0.25">
      <c r="A5212" s="35" t="str">
        <f>VLOOKUP(B5212,ResCat!$A$2:$B$269,2,FALSE)</f>
        <v>HMOSG</v>
      </c>
      <c r="B5212" s="68" t="str">
        <f>IF(ISNA(VLOOKUP(C5212,COA!$A$2:$B$340,2,FALSE)),"XXX",VLOOKUP(C5212,COA!$A$2:$B$340,2,FALSE))</f>
        <v>S11</v>
      </c>
      <c r="C5212" s="149" t="str">
        <f t="shared" si="164"/>
        <v>0011-1010-0017</v>
      </c>
      <c r="D5212" s="134" t="s">
        <v>458</v>
      </c>
      <c r="E5212" s="134" t="s">
        <v>445</v>
      </c>
      <c r="F5212" s="134" t="s">
        <v>455</v>
      </c>
      <c r="G5212" s="134" t="s">
        <v>1028</v>
      </c>
      <c r="H5212" s="134" t="s">
        <v>1023</v>
      </c>
      <c r="I5212" s="134" t="s">
        <v>3</v>
      </c>
      <c r="J5212" s="135">
        <v>-368.41</v>
      </c>
      <c r="K5212" s="135">
        <v>-1696.33</v>
      </c>
      <c r="L5212" s="135">
        <v>-1246.33</v>
      </c>
      <c r="M5212" s="141" t="str">
        <f t="shared" si="163"/>
        <v>201601</v>
      </c>
    </row>
    <row r="5213" spans="1:13" x14ac:dyDescent="0.25">
      <c r="A5213" s="35" t="str">
        <f>VLOOKUP(B5213,ResCat!$A$2:$B$269,2,FALSE)</f>
        <v>HMOSG</v>
      </c>
      <c r="B5213" s="68" t="str">
        <f>IF(ISNA(VLOOKUP(C5213,COA!$A$2:$B$340,2,FALSE)),"XXX",VLOOKUP(C5213,COA!$A$2:$B$340,2,FALSE))</f>
        <v>S11</v>
      </c>
      <c r="C5213" s="149" t="str">
        <f t="shared" si="164"/>
        <v>0011-1010-0017</v>
      </c>
      <c r="D5213" s="134" t="s">
        <v>458</v>
      </c>
      <c r="E5213" s="134" t="s">
        <v>445</v>
      </c>
      <c r="F5213" s="134" t="s">
        <v>455</v>
      </c>
      <c r="G5213" s="134" t="s">
        <v>1028</v>
      </c>
      <c r="H5213" s="134" t="s">
        <v>1023</v>
      </c>
      <c r="I5213" s="134" t="s">
        <v>0</v>
      </c>
      <c r="J5213" s="135">
        <v>130610.17000000003</v>
      </c>
      <c r="K5213" s="135">
        <v>26500.000000000007</v>
      </c>
      <c r="L5213" s="135">
        <v>24290.920000000009</v>
      </c>
      <c r="M5213" s="141" t="str">
        <f t="shared" si="163"/>
        <v>201601</v>
      </c>
    </row>
    <row r="5214" spans="1:13" x14ac:dyDescent="0.25">
      <c r="A5214" s="35" t="str">
        <f>VLOOKUP(B5214,ResCat!$A$2:$B$269,2,FALSE)</f>
        <v>HMOSG</v>
      </c>
      <c r="B5214" s="68" t="str">
        <f>IF(ISNA(VLOOKUP(C5214,COA!$A$2:$B$340,2,FALSE)),"XXX",VLOOKUP(C5214,COA!$A$2:$B$340,2,FALSE))</f>
        <v>S11</v>
      </c>
      <c r="C5214" s="149" t="str">
        <f t="shared" si="164"/>
        <v>0011-1010-0017</v>
      </c>
      <c r="D5214" s="134" t="s">
        <v>458</v>
      </c>
      <c r="E5214" s="134" t="s">
        <v>445</v>
      </c>
      <c r="F5214" s="134" t="s">
        <v>455</v>
      </c>
      <c r="G5214" s="134" t="s">
        <v>1028</v>
      </c>
      <c r="H5214" s="134" t="s">
        <v>1023</v>
      </c>
      <c r="I5214" s="134" t="s">
        <v>2</v>
      </c>
      <c r="J5214" s="135">
        <v>4578.78</v>
      </c>
      <c r="K5214" s="135">
        <v>2394.8000000000002</v>
      </c>
      <c r="L5214" s="135">
        <v>2344.8000000000002</v>
      </c>
      <c r="M5214" s="141" t="str">
        <f t="shared" si="163"/>
        <v>201601</v>
      </c>
    </row>
    <row r="5215" spans="1:13" x14ac:dyDescent="0.25">
      <c r="A5215" s="35" t="str">
        <f>VLOOKUP(B5215,ResCat!$A$2:$B$269,2,FALSE)</f>
        <v>HMOSG</v>
      </c>
      <c r="B5215" s="68" t="str">
        <f>IF(ISNA(VLOOKUP(C5215,COA!$A$2:$B$340,2,FALSE)),"XXX",VLOOKUP(C5215,COA!$A$2:$B$340,2,FALSE))</f>
        <v>S11</v>
      </c>
      <c r="C5215" s="149" t="str">
        <f t="shared" si="164"/>
        <v>0011-1010-0017</v>
      </c>
      <c r="D5215" s="134" t="s">
        <v>458</v>
      </c>
      <c r="E5215" s="134" t="s">
        <v>445</v>
      </c>
      <c r="F5215" s="134" t="s">
        <v>455</v>
      </c>
      <c r="G5215" s="134" t="s">
        <v>1028</v>
      </c>
      <c r="H5215" s="134" t="s">
        <v>1023</v>
      </c>
      <c r="I5215" s="134" t="s">
        <v>1</v>
      </c>
      <c r="J5215" s="135">
        <v>-132731.21000000005</v>
      </c>
      <c r="K5215" s="135">
        <v>-9580.2899999999991</v>
      </c>
      <c r="L5215" s="135">
        <v>-9730.2899999999991</v>
      </c>
      <c r="M5215" s="141" t="str">
        <f t="shared" si="163"/>
        <v>201601</v>
      </c>
    </row>
    <row r="5216" spans="1:13" x14ac:dyDescent="0.25">
      <c r="A5216" s="35" t="str">
        <f>VLOOKUP(B5216,ResCat!$A$2:$B$269,2,FALSE)</f>
        <v>HMOSG</v>
      </c>
      <c r="B5216" s="68" t="str">
        <f>IF(ISNA(VLOOKUP(C5216,COA!$A$2:$B$340,2,FALSE)),"XXX",VLOOKUP(C5216,COA!$A$2:$B$340,2,FALSE))</f>
        <v>S11</v>
      </c>
      <c r="C5216" s="149" t="str">
        <f t="shared" si="164"/>
        <v>0011-1010-0017</v>
      </c>
      <c r="D5216" s="134" t="s">
        <v>458</v>
      </c>
      <c r="E5216" s="134" t="s">
        <v>445</v>
      </c>
      <c r="F5216" s="134" t="s">
        <v>455</v>
      </c>
      <c r="G5216" s="134" t="s">
        <v>363</v>
      </c>
      <c r="H5216" s="134" t="s">
        <v>1023</v>
      </c>
      <c r="I5216" s="134" t="s">
        <v>3</v>
      </c>
      <c r="J5216" s="135">
        <v>455.75999999999988</v>
      </c>
      <c r="K5216" s="135">
        <v>1259.3899999999999</v>
      </c>
      <c r="L5216" s="135">
        <v>1259.3899999999999</v>
      </c>
      <c r="M5216" s="141" t="str">
        <f t="shared" si="163"/>
        <v>201601</v>
      </c>
    </row>
    <row r="5217" spans="1:13" x14ac:dyDescent="0.25">
      <c r="A5217" s="35" t="str">
        <f>VLOOKUP(B5217,ResCat!$A$2:$B$269,2,FALSE)</f>
        <v>HMOSG</v>
      </c>
      <c r="B5217" s="68" t="str">
        <f>IF(ISNA(VLOOKUP(C5217,COA!$A$2:$B$340,2,FALSE)),"XXX",VLOOKUP(C5217,COA!$A$2:$B$340,2,FALSE))</f>
        <v>S11</v>
      </c>
      <c r="C5217" s="149" t="str">
        <f t="shared" si="164"/>
        <v>0011-1010-0017</v>
      </c>
      <c r="D5217" s="134" t="s">
        <v>458</v>
      </c>
      <c r="E5217" s="134" t="s">
        <v>445</v>
      </c>
      <c r="F5217" s="134" t="s">
        <v>455</v>
      </c>
      <c r="G5217" s="134" t="s">
        <v>363</v>
      </c>
      <c r="H5217" s="134" t="s">
        <v>1023</v>
      </c>
      <c r="I5217" s="134" t="s">
        <v>2</v>
      </c>
      <c r="J5217" s="135">
        <v>2499.0899999999997</v>
      </c>
      <c r="K5217" s="135">
        <v>1379.7599999999998</v>
      </c>
      <c r="L5217" s="135">
        <v>1354.7599999999998</v>
      </c>
      <c r="M5217" s="141" t="str">
        <f t="shared" si="163"/>
        <v>201601</v>
      </c>
    </row>
    <row r="5218" spans="1:13" x14ac:dyDescent="0.25">
      <c r="A5218" s="35" t="str">
        <f>VLOOKUP(B5218,ResCat!$A$2:$B$269,2,FALSE)</f>
        <v>HMOSG</v>
      </c>
      <c r="B5218" s="68" t="str">
        <f>IF(ISNA(VLOOKUP(C5218,COA!$A$2:$B$340,2,FALSE)),"XXX",VLOOKUP(C5218,COA!$A$2:$B$340,2,FALSE))</f>
        <v>S11</v>
      </c>
      <c r="C5218" s="149" t="str">
        <f t="shared" si="164"/>
        <v>0011-1010-0017</v>
      </c>
      <c r="D5218" s="134" t="s">
        <v>458</v>
      </c>
      <c r="E5218" s="134" t="s">
        <v>445</v>
      </c>
      <c r="F5218" s="134" t="s">
        <v>455</v>
      </c>
      <c r="G5218" s="134" t="s">
        <v>363</v>
      </c>
      <c r="H5218" s="134" t="s">
        <v>1023</v>
      </c>
      <c r="I5218" s="134" t="s">
        <v>1</v>
      </c>
      <c r="J5218" s="135">
        <v>1209.3399999999999</v>
      </c>
      <c r="K5218" s="135">
        <v>729.16000000000008</v>
      </c>
      <c r="L5218" s="135">
        <v>492.67999999999995</v>
      </c>
      <c r="M5218" s="141" t="str">
        <f t="shared" si="163"/>
        <v>201601</v>
      </c>
    </row>
    <row r="5219" spans="1:13" x14ac:dyDescent="0.25">
      <c r="A5219" s="35" t="str">
        <f>VLOOKUP(B5219,ResCat!$A$2:$B$269,2,FALSE)</f>
        <v>HMOSG</v>
      </c>
      <c r="B5219" s="68" t="str">
        <f>IF(ISNA(VLOOKUP(C5219,COA!$A$2:$B$340,2,FALSE)),"XXX",VLOOKUP(C5219,COA!$A$2:$B$340,2,FALSE))</f>
        <v>S11</v>
      </c>
      <c r="C5219" s="149" t="str">
        <f t="shared" si="164"/>
        <v>0011-1010-0017</v>
      </c>
      <c r="D5219" s="134" t="s">
        <v>458</v>
      </c>
      <c r="E5219" s="134" t="s">
        <v>445</v>
      </c>
      <c r="F5219" s="134" t="s">
        <v>455</v>
      </c>
      <c r="G5219" s="134" t="s">
        <v>1029</v>
      </c>
      <c r="H5219" s="134" t="s">
        <v>1023</v>
      </c>
      <c r="I5219" s="134" t="s">
        <v>3</v>
      </c>
      <c r="J5219" s="135">
        <v>535.43999999999994</v>
      </c>
      <c r="K5219" s="135">
        <v>-477.86</v>
      </c>
      <c r="L5219" s="135">
        <v>-577.86</v>
      </c>
      <c r="M5219" s="141" t="str">
        <f t="shared" si="163"/>
        <v>201601</v>
      </c>
    </row>
    <row r="5220" spans="1:13" x14ac:dyDescent="0.25">
      <c r="A5220" s="35" t="str">
        <f>VLOOKUP(B5220,ResCat!$A$2:$B$269,2,FALSE)</f>
        <v>HMOSG</v>
      </c>
      <c r="B5220" s="68" t="str">
        <f>IF(ISNA(VLOOKUP(C5220,COA!$A$2:$B$340,2,FALSE)),"XXX",VLOOKUP(C5220,COA!$A$2:$B$340,2,FALSE))</f>
        <v>S11</v>
      </c>
      <c r="C5220" s="149" t="str">
        <f t="shared" si="164"/>
        <v>0011-1010-0017</v>
      </c>
      <c r="D5220" s="134" t="s">
        <v>458</v>
      </c>
      <c r="E5220" s="134" t="s">
        <v>445</v>
      </c>
      <c r="F5220" s="134" t="s">
        <v>455</v>
      </c>
      <c r="G5220" s="134" t="s">
        <v>1029</v>
      </c>
      <c r="H5220" s="134" t="s">
        <v>1023</v>
      </c>
      <c r="I5220" s="134" t="s">
        <v>0</v>
      </c>
      <c r="J5220" s="135">
        <v>1.4551915228366852E-11</v>
      </c>
      <c r="K5220" s="135">
        <v>-5341.2200000000012</v>
      </c>
      <c r="L5220" s="135">
        <v>-5341.2200000000012</v>
      </c>
      <c r="M5220" s="141" t="str">
        <f t="shared" si="163"/>
        <v>201601</v>
      </c>
    </row>
    <row r="5221" spans="1:13" x14ac:dyDescent="0.25">
      <c r="A5221" s="35" t="str">
        <f>VLOOKUP(B5221,ResCat!$A$2:$B$269,2,FALSE)</f>
        <v>HMOSG</v>
      </c>
      <c r="B5221" s="68" t="str">
        <f>IF(ISNA(VLOOKUP(C5221,COA!$A$2:$B$340,2,FALSE)),"XXX",VLOOKUP(C5221,COA!$A$2:$B$340,2,FALSE))</f>
        <v>S11</v>
      </c>
      <c r="C5221" s="149" t="str">
        <f t="shared" si="164"/>
        <v>0011-1010-0017</v>
      </c>
      <c r="D5221" s="134" t="s">
        <v>458</v>
      </c>
      <c r="E5221" s="134" t="s">
        <v>445</v>
      </c>
      <c r="F5221" s="134" t="s">
        <v>455</v>
      </c>
      <c r="G5221" s="134" t="s">
        <v>1029</v>
      </c>
      <c r="H5221" s="134" t="s">
        <v>1023</v>
      </c>
      <c r="I5221" s="134" t="s">
        <v>2</v>
      </c>
      <c r="J5221" s="135">
        <v>279.23</v>
      </c>
      <c r="K5221" s="135">
        <v>279.23</v>
      </c>
      <c r="L5221" s="135">
        <v>229.23000000000002</v>
      </c>
      <c r="M5221" s="141" t="str">
        <f t="shared" si="163"/>
        <v>201601</v>
      </c>
    </row>
    <row r="5222" spans="1:13" x14ac:dyDescent="0.25">
      <c r="A5222" s="35" t="str">
        <f>VLOOKUP(B5222,ResCat!$A$2:$B$269,2,FALSE)</f>
        <v>HMOSG</v>
      </c>
      <c r="B5222" s="68" t="str">
        <f>IF(ISNA(VLOOKUP(C5222,COA!$A$2:$B$340,2,FALSE)),"XXX",VLOOKUP(C5222,COA!$A$2:$B$340,2,FALSE))</f>
        <v>S11</v>
      </c>
      <c r="C5222" s="149" t="str">
        <f t="shared" si="164"/>
        <v>0011-1010-0017</v>
      </c>
      <c r="D5222" s="134" t="s">
        <v>458</v>
      </c>
      <c r="E5222" s="134" t="s">
        <v>445</v>
      </c>
      <c r="F5222" s="134" t="s">
        <v>455</v>
      </c>
      <c r="G5222" s="134" t="s">
        <v>1029</v>
      </c>
      <c r="H5222" s="134" t="s">
        <v>1023</v>
      </c>
      <c r="I5222" s="134" t="s">
        <v>1</v>
      </c>
      <c r="J5222" s="135">
        <v>772.08</v>
      </c>
      <c r="K5222" s="135">
        <v>772.08</v>
      </c>
      <c r="L5222" s="135">
        <v>373.73</v>
      </c>
      <c r="M5222" s="141" t="str">
        <f t="shared" si="163"/>
        <v>201601</v>
      </c>
    </row>
    <row r="5223" spans="1:13" x14ac:dyDescent="0.25">
      <c r="A5223" s="35" t="str">
        <f>VLOOKUP(B5223,ResCat!$A$2:$B$269,2,FALSE)</f>
        <v>HMOSG</v>
      </c>
      <c r="B5223" s="68" t="str">
        <f>IF(ISNA(VLOOKUP(C5223,COA!$A$2:$B$340,2,FALSE)),"XXX",VLOOKUP(C5223,COA!$A$2:$B$340,2,FALSE))</f>
        <v>S11</v>
      </c>
      <c r="C5223" s="149" t="str">
        <f t="shared" si="164"/>
        <v>0011-1010-0017</v>
      </c>
      <c r="D5223" s="134" t="s">
        <v>458</v>
      </c>
      <c r="E5223" s="134" t="s">
        <v>445</v>
      </c>
      <c r="F5223" s="134" t="s">
        <v>455</v>
      </c>
      <c r="G5223" s="134" t="s">
        <v>349</v>
      </c>
      <c r="H5223" s="134" t="s">
        <v>1023</v>
      </c>
      <c r="I5223" s="134" t="s">
        <v>3</v>
      </c>
      <c r="J5223" s="135">
        <v>474.99000000000007</v>
      </c>
      <c r="K5223" s="135">
        <v>-1978.29</v>
      </c>
      <c r="L5223" s="135">
        <v>-2078.29</v>
      </c>
      <c r="M5223" s="141" t="str">
        <f t="shared" si="163"/>
        <v>201601</v>
      </c>
    </row>
    <row r="5224" spans="1:13" x14ac:dyDescent="0.25">
      <c r="A5224" s="35" t="str">
        <f>VLOOKUP(B5224,ResCat!$A$2:$B$269,2,FALSE)</f>
        <v>HMOSG</v>
      </c>
      <c r="B5224" s="68" t="str">
        <f>IF(ISNA(VLOOKUP(C5224,COA!$A$2:$B$340,2,FALSE)),"XXX",VLOOKUP(C5224,COA!$A$2:$B$340,2,FALSE))</f>
        <v>S11</v>
      </c>
      <c r="C5224" s="149" t="str">
        <f t="shared" si="164"/>
        <v>0011-1010-0017</v>
      </c>
      <c r="D5224" s="134" t="s">
        <v>458</v>
      </c>
      <c r="E5224" s="134" t="s">
        <v>445</v>
      </c>
      <c r="F5224" s="134" t="s">
        <v>455</v>
      </c>
      <c r="G5224" s="134" t="s">
        <v>349</v>
      </c>
      <c r="H5224" s="134" t="s">
        <v>1023</v>
      </c>
      <c r="I5224" s="134" t="s">
        <v>0</v>
      </c>
      <c r="J5224" s="135">
        <v>1732</v>
      </c>
      <c r="K5224" s="135">
        <v>1732</v>
      </c>
      <c r="L5224" s="135">
        <v>1482</v>
      </c>
      <c r="M5224" s="141" t="str">
        <f t="shared" si="163"/>
        <v>201601</v>
      </c>
    </row>
    <row r="5225" spans="1:13" x14ac:dyDescent="0.25">
      <c r="A5225" s="35" t="str">
        <f>VLOOKUP(B5225,ResCat!$A$2:$B$269,2,FALSE)</f>
        <v>HMOSG</v>
      </c>
      <c r="B5225" s="68" t="str">
        <f>IF(ISNA(VLOOKUP(C5225,COA!$A$2:$B$340,2,FALSE)),"XXX",VLOOKUP(C5225,COA!$A$2:$B$340,2,FALSE))</f>
        <v>S11</v>
      </c>
      <c r="C5225" s="149" t="str">
        <f t="shared" si="164"/>
        <v>0011-1010-0017</v>
      </c>
      <c r="D5225" s="134" t="s">
        <v>458</v>
      </c>
      <c r="E5225" s="134" t="s">
        <v>445</v>
      </c>
      <c r="F5225" s="134" t="s">
        <v>455</v>
      </c>
      <c r="G5225" s="134" t="s">
        <v>349</v>
      </c>
      <c r="H5225" s="134" t="s">
        <v>1023</v>
      </c>
      <c r="I5225" s="134" t="s">
        <v>2</v>
      </c>
      <c r="J5225" s="135">
        <v>1006.1599999999999</v>
      </c>
      <c r="K5225" s="135">
        <v>512.93000000000006</v>
      </c>
      <c r="L5225" s="135">
        <v>462.92999999999995</v>
      </c>
      <c r="M5225" s="141" t="str">
        <f t="shared" si="163"/>
        <v>201601</v>
      </c>
    </row>
    <row r="5226" spans="1:13" x14ac:dyDescent="0.25">
      <c r="A5226" s="35" t="str">
        <f>VLOOKUP(B5226,ResCat!$A$2:$B$269,2,FALSE)</f>
        <v>HMOSG</v>
      </c>
      <c r="B5226" s="68" t="str">
        <f>IF(ISNA(VLOOKUP(C5226,COA!$A$2:$B$340,2,FALSE)),"XXX",VLOOKUP(C5226,COA!$A$2:$B$340,2,FALSE))</f>
        <v>S11</v>
      </c>
      <c r="C5226" s="149" t="str">
        <f t="shared" si="164"/>
        <v>0011-1010-0017</v>
      </c>
      <c r="D5226" s="134" t="s">
        <v>458</v>
      </c>
      <c r="E5226" s="134" t="s">
        <v>445</v>
      </c>
      <c r="F5226" s="134" t="s">
        <v>455</v>
      </c>
      <c r="G5226" s="134" t="s">
        <v>349</v>
      </c>
      <c r="H5226" s="134" t="s">
        <v>1023</v>
      </c>
      <c r="I5226" s="134" t="s">
        <v>1</v>
      </c>
      <c r="J5226" s="135">
        <v>105</v>
      </c>
      <c r="K5226" s="135">
        <v>105</v>
      </c>
      <c r="L5226" s="135">
        <v>0</v>
      </c>
      <c r="M5226" s="141" t="str">
        <f t="shared" si="163"/>
        <v>201601</v>
      </c>
    </row>
    <row r="5227" spans="1:13" x14ac:dyDescent="0.25">
      <c r="A5227" s="35" t="str">
        <f>VLOOKUP(B5227,ResCat!$A$2:$B$269,2,FALSE)</f>
        <v>HMOSG</v>
      </c>
      <c r="B5227" s="68" t="str">
        <f>IF(ISNA(VLOOKUP(C5227,COA!$A$2:$B$340,2,FALSE)),"XXX",VLOOKUP(C5227,COA!$A$2:$B$340,2,FALSE))</f>
        <v>S11</v>
      </c>
      <c r="C5227" s="149" t="str">
        <f t="shared" si="164"/>
        <v>0011-1010-0017</v>
      </c>
      <c r="D5227" s="134" t="s">
        <v>458</v>
      </c>
      <c r="E5227" s="134" t="s">
        <v>445</v>
      </c>
      <c r="F5227" s="134" t="s">
        <v>455</v>
      </c>
      <c r="G5227" s="134" t="s">
        <v>350</v>
      </c>
      <c r="H5227" s="134" t="s">
        <v>1023</v>
      </c>
      <c r="I5227" s="134" t="s">
        <v>3</v>
      </c>
      <c r="J5227" s="135">
        <v>758.16000000000008</v>
      </c>
      <c r="K5227" s="135">
        <v>598.51</v>
      </c>
      <c r="L5227" s="135">
        <v>579.63</v>
      </c>
      <c r="M5227" s="141" t="str">
        <f t="shared" si="163"/>
        <v>201601</v>
      </c>
    </row>
    <row r="5228" spans="1:13" x14ac:dyDescent="0.25">
      <c r="A5228" s="35" t="str">
        <f>VLOOKUP(B5228,ResCat!$A$2:$B$269,2,FALSE)</f>
        <v>HMOSG</v>
      </c>
      <c r="B5228" s="68" t="str">
        <f>IF(ISNA(VLOOKUP(C5228,COA!$A$2:$B$340,2,FALSE)),"XXX",VLOOKUP(C5228,COA!$A$2:$B$340,2,FALSE))</f>
        <v>S11</v>
      </c>
      <c r="C5228" s="149" t="str">
        <f t="shared" si="164"/>
        <v>0011-1010-0017</v>
      </c>
      <c r="D5228" s="134" t="s">
        <v>458</v>
      </c>
      <c r="E5228" s="134" t="s">
        <v>445</v>
      </c>
      <c r="F5228" s="134" t="s">
        <v>455</v>
      </c>
      <c r="G5228" s="134" t="s">
        <v>350</v>
      </c>
      <c r="H5228" s="134" t="s">
        <v>1023</v>
      </c>
      <c r="I5228" s="134" t="s">
        <v>0</v>
      </c>
      <c r="J5228" s="135">
        <v>5365.07</v>
      </c>
      <c r="K5228" s="135">
        <v>5365.07</v>
      </c>
      <c r="L5228" s="135">
        <v>5165.07</v>
      </c>
      <c r="M5228" s="141" t="str">
        <f t="shared" si="163"/>
        <v>201601</v>
      </c>
    </row>
    <row r="5229" spans="1:13" x14ac:dyDescent="0.25">
      <c r="A5229" s="35" t="str">
        <f>VLOOKUP(B5229,ResCat!$A$2:$B$269,2,FALSE)</f>
        <v>HMOSG</v>
      </c>
      <c r="B5229" s="68" t="str">
        <f>IF(ISNA(VLOOKUP(C5229,COA!$A$2:$B$340,2,FALSE)),"XXX",VLOOKUP(C5229,COA!$A$2:$B$340,2,FALSE))</f>
        <v>S11</v>
      </c>
      <c r="C5229" s="149" t="str">
        <f t="shared" si="164"/>
        <v>0011-1010-0017</v>
      </c>
      <c r="D5229" s="134" t="s">
        <v>458</v>
      </c>
      <c r="E5229" s="134" t="s">
        <v>445</v>
      </c>
      <c r="F5229" s="134" t="s">
        <v>455</v>
      </c>
      <c r="G5229" s="134" t="s">
        <v>350</v>
      </c>
      <c r="H5229" s="134" t="s">
        <v>1023</v>
      </c>
      <c r="I5229" s="134" t="s">
        <v>2</v>
      </c>
      <c r="J5229" s="135">
        <v>1566.56</v>
      </c>
      <c r="K5229" s="135">
        <v>1866.56</v>
      </c>
      <c r="L5229" s="135">
        <v>1866.56</v>
      </c>
      <c r="M5229" s="141" t="str">
        <f t="shared" si="163"/>
        <v>201601</v>
      </c>
    </row>
    <row r="5230" spans="1:13" x14ac:dyDescent="0.25">
      <c r="A5230" s="35" t="str">
        <f>VLOOKUP(B5230,ResCat!$A$2:$B$269,2,FALSE)</f>
        <v>HMOSG</v>
      </c>
      <c r="B5230" s="68" t="str">
        <f>IF(ISNA(VLOOKUP(C5230,COA!$A$2:$B$340,2,FALSE)),"XXX",VLOOKUP(C5230,COA!$A$2:$B$340,2,FALSE))</f>
        <v>S11</v>
      </c>
      <c r="C5230" s="149" t="str">
        <f t="shared" si="164"/>
        <v>0011-1010-0017</v>
      </c>
      <c r="D5230" s="134" t="s">
        <v>458</v>
      </c>
      <c r="E5230" s="134" t="s">
        <v>445</v>
      </c>
      <c r="F5230" s="134" t="s">
        <v>455</v>
      </c>
      <c r="G5230" s="134" t="s">
        <v>350</v>
      </c>
      <c r="H5230" s="134" t="s">
        <v>1023</v>
      </c>
      <c r="I5230" s="134" t="s">
        <v>1</v>
      </c>
      <c r="J5230" s="135">
        <v>468</v>
      </c>
      <c r="K5230" s="135">
        <v>471</v>
      </c>
      <c r="L5230" s="135">
        <v>85</v>
      </c>
      <c r="M5230" s="141" t="str">
        <f t="shared" si="163"/>
        <v>201601</v>
      </c>
    </row>
    <row r="5231" spans="1:13" x14ac:dyDescent="0.25">
      <c r="A5231" s="35" t="str">
        <f>VLOOKUP(B5231,ResCat!$A$2:$B$269,2,FALSE)</f>
        <v>HMOSG</v>
      </c>
      <c r="B5231" s="68" t="str">
        <f>IF(ISNA(VLOOKUP(C5231,COA!$A$2:$B$340,2,FALSE)),"XXX",VLOOKUP(C5231,COA!$A$2:$B$340,2,FALSE))</f>
        <v>S11</v>
      </c>
      <c r="C5231" s="149" t="str">
        <f t="shared" si="164"/>
        <v>0011-1010-0017</v>
      </c>
      <c r="D5231" s="134" t="s">
        <v>458</v>
      </c>
      <c r="E5231" s="134" t="s">
        <v>445</v>
      </c>
      <c r="F5231" s="134" t="s">
        <v>455</v>
      </c>
      <c r="G5231" s="134" t="s">
        <v>359</v>
      </c>
      <c r="H5231" s="134" t="s">
        <v>1023</v>
      </c>
      <c r="I5231" s="134" t="s">
        <v>3</v>
      </c>
      <c r="J5231" s="135">
        <v>329.86999999999983</v>
      </c>
      <c r="K5231" s="135">
        <v>-643.72</v>
      </c>
      <c r="L5231" s="135">
        <v>-643.72</v>
      </c>
      <c r="M5231" s="141" t="str">
        <f t="shared" si="163"/>
        <v>201601</v>
      </c>
    </row>
    <row r="5232" spans="1:13" x14ac:dyDescent="0.25">
      <c r="A5232" s="35" t="str">
        <f>VLOOKUP(B5232,ResCat!$A$2:$B$269,2,FALSE)</f>
        <v>HMOSG</v>
      </c>
      <c r="B5232" s="68" t="str">
        <f>IF(ISNA(VLOOKUP(C5232,COA!$A$2:$B$340,2,FALSE)),"XXX",VLOOKUP(C5232,COA!$A$2:$B$340,2,FALSE))</f>
        <v>S11</v>
      </c>
      <c r="C5232" s="149" t="str">
        <f t="shared" si="164"/>
        <v>0011-1010-0017</v>
      </c>
      <c r="D5232" s="134" t="s">
        <v>458</v>
      </c>
      <c r="E5232" s="134" t="s">
        <v>445</v>
      </c>
      <c r="F5232" s="134" t="s">
        <v>455</v>
      </c>
      <c r="G5232" s="134" t="s">
        <v>359</v>
      </c>
      <c r="H5232" s="134" t="s">
        <v>1023</v>
      </c>
      <c r="I5232" s="134" t="s">
        <v>0</v>
      </c>
      <c r="J5232" s="135">
        <v>1.8189894035458565E-12</v>
      </c>
      <c r="K5232" s="135">
        <v>0</v>
      </c>
      <c r="L5232" s="135">
        <v>250</v>
      </c>
      <c r="M5232" s="141" t="str">
        <f t="shared" si="163"/>
        <v>201601</v>
      </c>
    </row>
    <row r="5233" spans="1:13" x14ac:dyDescent="0.25">
      <c r="A5233" s="35" t="str">
        <f>VLOOKUP(B5233,ResCat!$A$2:$B$269,2,FALSE)</f>
        <v>HMOSG</v>
      </c>
      <c r="B5233" s="68" t="str">
        <f>IF(ISNA(VLOOKUP(C5233,COA!$A$2:$B$340,2,FALSE)),"XXX",VLOOKUP(C5233,COA!$A$2:$B$340,2,FALSE))</f>
        <v>S11</v>
      </c>
      <c r="C5233" s="149" t="str">
        <f t="shared" si="164"/>
        <v>0011-1010-0017</v>
      </c>
      <c r="D5233" s="134" t="s">
        <v>458</v>
      </c>
      <c r="E5233" s="134" t="s">
        <v>445</v>
      </c>
      <c r="F5233" s="134" t="s">
        <v>455</v>
      </c>
      <c r="G5233" s="134" t="s">
        <v>359</v>
      </c>
      <c r="H5233" s="134" t="s">
        <v>1023</v>
      </c>
      <c r="I5233" s="134" t="s">
        <v>2</v>
      </c>
      <c r="J5233" s="135">
        <v>391.21999999999997</v>
      </c>
      <c r="K5233" s="135">
        <v>371.35</v>
      </c>
      <c r="L5233" s="135">
        <v>216.35</v>
      </c>
      <c r="M5233" s="141" t="str">
        <f t="shared" si="163"/>
        <v>201601</v>
      </c>
    </row>
    <row r="5234" spans="1:13" x14ac:dyDescent="0.25">
      <c r="A5234" s="35" t="str">
        <f>VLOOKUP(B5234,ResCat!$A$2:$B$269,2,FALSE)</f>
        <v>HMOSG</v>
      </c>
      <c r="B5234" s="68" t="str">
        <f>IF(ISNA(VLOOKUP(C5234,COA!$A$2:$B$340,2,FALSE)),"XXX",VLOOKUP(C5234,COA!$A$2:$B$340,2,FALSE))</f>
        <v>S11</v>
      </c>
      <c r="C5234" s="149" t="str">
        <f t="shared" si="164"/>
        <v>0011-1010-0017</v>
      </c>
      <c r="D5234" s="134" t="s">
        <v>458</v>
      </c>
      <c r="E5234" s="134" t="s">
        <v>445</v>
      </c>
      <c r="F5234" s="134" t="s">
        <v>455</v>
      </c>
      <c r="G5234" s="134" t="s">
        <v>359</v>
      </c>
      <c r="H5234" s="134" t="s">
        <v>1023</v>
      </c>
      <c r="I5234" s="134" t="s">
        <v>343</v>
      </c>
      <c r="J5234" s="135">
        <v>5.96</v>
      </c>
      <c r="K5234" s="135">
        <v>5.96</v>
      </c>
      <c r="L5234" s="135">
        <v>0.96</v>
      </c>
      <c r="M5234" s="141" t="str">
        <f t="shared" si="163"/>
        <v>201601</v>
      </c>
    </row>
    <row r="5235" spans="1:13" x14ac:dyDescent="0.25">
      <c r="A5235" s="35" t="str">
        <f>VLOOKUP(B5235,ResCat!$A$2:$B$269,2,FALSE)</f>
        <v>HMOSG</v>
      </c>
      <c r="B5235" s="68" t="str">
        <f>IF(ISNA(VLOOKUP(C5235,COA!$A$2:$B$340,2,FALSE)),"XXX",VLOOKUP(C5235,COA!$A$2:$B$340,2,FALSE))</f>
        <v>S11</v>
      </c>
      <c r="C5235" s="149" t="str">
        <f t="shared" si="164"/>
        <v>0011-1010-0017</v>
      </c>
      <c r="D5235" s="134" t="s">
        <v>458</v>
      </c>
      <c r="E5235" s="134" t="s">
        <v>445</v>
      </c>
      <c r="F5235" s="134" t="s">
        <v>455</v>
      </c>
      <c r="G5235" s="134" t="s">
        <v>359</v>
      </c>
      <c r="H5235" s="134" t="s">
        <v>1023</v>
      </c>
      <c r="I5235" s="134" t="s">
        <v>1</v>
      </c>
      <c r="J5235" s="135">
        <v>385.31999999999948</v>
      </c>
      <c r="K5235" s="135">
        <v>884.30999999999983</v>
      </c>
      <c r="L5235" s="135">
        <v>884.31000000000006</v>
      </c>
      <c r="M5235" s="141" t="str">
        <f t="shared" si="163"/>
        <v>201601</v>
      </c>
    </row>
    <row r="5236" spans="1:13" x14ac:dyDescent="0.25">
      <c r="A5236" s="35" t="str">
        <f>VLOOKUP(B5236,ResCat!$A$2:$B$269,2,FALSE)</f>
        <v>HMOSG</v>
      </c>
      <c r="B5236" s="68" t="str">
        <f>IF(ISNA(VLOOKUP(C5236,COA!$A$2:$B$340,2,FALSE)),"XXX",VLOOKUP(C5236,COA!$A$2:$B$340,2,FALSE))</f>
        <v>S11</v>
      </c>
      <c r="C5236" s="149" t="str">
        <f t="shared" si="164"/>
        <v>0011-1010-0017</v>
      </c>
      <c r="D5236" s="134" t="s">
        <v>458</v>
      </c>
      <c r="E5236" s="134" t="s">
        <v>445</v>
      </c>
      <c r="F5236" s="134" t="s">
        <v>455</v>
      </c>
      <c r="G5236" s="134" t="s">
        <v>354</v>
      </c>
      <c r="H5236" s="134" t="s">
        <v>1023</v>
      </c>
      <c r="I5236" s="134" t="s">
        <v>3</v>
      </c>
      <c r="J5236" s="135">
        <v>1009.7099999999999</v>
      </c>
      <c r="K5236" s="135">
        <v>955.58999999999992</v>
      </c>
      <c r="L5236" s="135">
        <v>855.58999999999992</v>
      </c>
      <c r="M5236" s="141" t="str">
        <f t="shared" si="163"/>
        <v>201601</v>
      </c>
    </row>
    <row r="5237" spans="1:13" x14ac:dyDescent="0.25">
      <c r="A5237" s="35" t="str">
        <f>VLOOKUP(B5237,ResCat!$A$2:$B$269,2,FALSE)</f>
        <v>HMOSG</v>
      </c>
      <c r="B5237" s="68" t="str">
        <f>IF(ISNA(VLOOKUP(C5237,COA!$A$2:$B$340,2,FALSE)),"XXX",VLOOKUP(C5237,COA!$A$2:$B$340,2,FALSE))</f>
        <v>S11</v>
      </c>
      <c r="C5237" s="149" t="str">
        <f t="shared" si="164"/>
        <v>0011-1010-0017</v>
      </c>
      <c r="D5237" s="134" t="s">
        <v>458</v>
      </c>
      <c r="E5237" s="134" t="s">
        <v>445</v>
      </c>
      <c r="F5237" s="134" t="s">
        <v>455</v>
      </c>
      <c r="G5237" s="134" t="s">
        <v>354</v>
      </c>
      <c r="H5237" s="134" t="s">
        <v>1023</v>
      </c>
      <c r="I5237" s="134" t="s">
        <v>0</v>
      </c>
      <c r="J5237" s="135">
        <v>90809.4</v>
      </c>
      <c r="K5237" s="135">
        <v>12235.45</v>
      </c>
      <c r="L5237" s="135">
        <v>1259.9999999999998</v>
      </c>
      <c r="M5237" s="141" t="str">
        <f t="shared" si="163"/>
        <v>201601</v>
      </c>
    </row>
    <row r="5238" spans="1:13" x14ac:dyDescent="0.25">
      <c r="A5238" s="35" t="str">
        <f>VLOOKUP(B5238,ResCat!$A$2:$B$269,2,FALSE)</f>
        <v>HMOSG</v>
      </c>
      <c r="B5238" s="68" t="str">
        <f>IF(ISNA(VLOOKUP(C5238,COA!$A$2:$B$340,2,FALSE)),"XXX",VLOOKUP(C5238,COA!$A$2:$B$340,2,FALSE))</f>
        <v>S11</v>
      </c>
      <c r="C5238" s="149" t="str">
        <f t="shared" si="164"/>
        <v>0011-1010-0017</v>
      </c>
      <c r="D5238" s="134" t="s">
        <v>458</v>
      </c>
      <c r="E5238" s="134" t="s">
        <v>445</v>
      </c>
      <c r="F5238" s="134" t="s">
        <v>455</v>
      </c>
      <c r="G5238" s="134" t="s">
        <v>354</v>
      </c>
      <c r="H5238" s="134" t="s">
        <v>1023</v>
      </c>
      <c r="I5238" s="134" t="s">
        <v>2</v>
      </c>
      <c r="J5238" s="135">
        <v>1151.05</v>
      </c>
      <c r="K5238" s="135">
        <v>984.51</v>
      </c>
      <c r="L5238" s="135">
        <v>844.51</v>
      </c>
      <c r="M5238" s="141" t="str">
        <f t="shared" si="163"/>
        <v>201601</v>
      </c>
    </row>
    <row r="5239" spans="1:13" x14ac:dyDescent="0.25">
      <c r="A5239" s="35" t="str">
        <f>VLOOKUP(B5239,ResCat!$A$2:$B$269,2,FALSE)</f>
        <v>HMOSG</v>
      </c>
      <c r="B5239" s="68" t="str">
        <f>IF(ISNA(VLOOKUP(C5239,COA!$A$2:$B$340,2,FALSE)),"XXX",VLOOKUP(C5239,COA!$A$2:$B$340,2,FALSE))</f>
        <v>S11</v>
      </c>
      <c r="C5239" s="149" t="str">
        <f t="shared" si="164"/>
        <v>0011-1010-0017</v>
      </c>
      <c r="D5239" s="134" t="s">
        <v>458</v>
      </c>
      <c r="E5239" s="134" t="s">
        <v>445</v>
      </c>
      <c r="F5239" s="134" t="s">
        <v>455</v>
      </c>
      <c r="G5239" s="134" t="s">
        <v>354</v>
      </c>
      <c r="H5239" s="134" t="s">
        <v>1023</v>
      </c>
      <c r="I5239" s="134" t="s">
        <v>1</v>
      </c>
      <c r="J5239" s="135">
        <v>59.52</v>
      </c>
      <c r="K5239" s="135">
        <v>59.52</v>
      </c>
      <c r="L5239" s="135">
        <v>0</v>
      </c>
      <c r="M5239" s="141" t="str">
        <f t="shared" si="163"/>
        <v>201601</v>
      </c>
    </row>
    <row r="5240" spans="1:13" x14ac:dyDescent="0.25">
      <c r="A5240" s="35" t="str">
        <f>VLOOKUP(B5240,ResCat!$A$2:$B$269,2,FALSE)</f>
        <v>HMOSG</v>
      </c>
      <c r="B5240" s="68" t="str">
        <f>IF(ISNA(VLOOKUP(C5240,COA!$A$2:$B$340,2,FALSE)),"XXX",VLOOKUP(C5240,COA!$A$2:$B$340,2,FALSE))</f>
        <v>S11</v>
      </c>
      <c r="C5240" s="149" t="str">
        <f t="shared" si="164"/>
        <v>0011-1010-0017</v>
      </c>
      <c r="D5240" s="134" t="s">
        <v>458</v>
      </c>
      <c r="E5240" s="134" t="s">
        <v>445</v>
      </c>
      <c r="F5240" s="134" t="s">
        <v>455</v>
      </c>
      <c r="G5240" s="134" t="s">
        <v>366</v>
      </c>
      <c r="H5240" s="134" t="s">
        <v>1023</v>
      </c>
      <c r="I5240" s="134" t="s">
        <v>3</v>
      </c>
      <c r="J5240" s="135">
        <v>284.73000000000008</v>
      </c>
      <c r="K5240" s="135">
        <v>357.24000000000007</v>
      </c>
      <c r="L5240" s="135">
        <v>357.24000000000007</v>
      </c>
      <c r="M5240" s="141" t="str">
        <f t="shared" si="163"/>
        <v>201601</v>
      </c>
    </row>
    <row r="5241" spans="1:13" x14ac:dyDescent="0.25">
      <c r="A5241" s="35" t="str">
        <f>VLOOKUP(B5241,ResCat!$A$2:$B$269,2,FALSE)</f>
        <v>HMOSG</v>
      </c>
      <c r="B5241" s="68" t="str">
        <f>IF(ISNA(VLOOKUP(C5241,COA!$A$2:$B$340,2,FALSE)),"XXX",VLOOKUP(C5241,COA!$A$2:$B$340,2,FALSE))</f>
        <v>S11</v>
      </c>
      <c r="C5241" s="149" t="str">
        <f t="shared" si="164"/>
        <v>0011-1010-0017</v>
      </c>
      <c r="D5241" s="134" t="s">
        <v>458</v>
      </c>
      <c r="E5241" s="134" t="s">
        <v>445</v>
      </c>
      <c r="F5241" s="134" t="s">
        <v>455</v>
      </c>
      <c r="G5241" s="134" t="s">
        <v>366</v>
      </c>
      <c r="H5241" s="134" t="s">
        <v>1023</v>
      </c>
      <c r="I5241" s="134" t="s">
        <v>0</v>
      </c>
      <c r="J5241" s="135">
        <v>18430.349999999999</v>
      </c>
      <c r="K5241" s="135">
        <v>18430.349999999999</v>
      </c>
      <c r="L5241" s="135">
        <v>17082.28</v>
      </c>
      <c r="M5241" s="141" t="str">
        <f t="shared" si="163"/>
        <v>201601</v>
      </c>
    </row>
    <row r="5242" spans="1:13" x14ac:dyDescent="0.25">
      <c r="A5242" s="35" t="str">
        <f>VLOOKUP(B5242,ResCat!$A$2:$B$269,2,FALSE)</f>
        <v>HMOSG</v>
      </c>
      <c r="B5242" s="68" t="str">
        <f>IF(ISNA(VLOOKUP(C5242,COA!$A$2:$B$340,2,FALSE)),"XXX",VLOOKUP(C5242,COA!$A$2:$B$340,2,FALSE))</f>
        <v>S11</v>
      </c>
      <c r="C5242" s="149" t="str">
        <f t="shared" si="164"/>
        <v>0011-1010-0017</v>
      </c>
      <c r="D5242" s="134" t="s">
        <v>458</v>
      </c>
      <c r="E5242" s="134" t="s">
        <v>445</v>
      </c>
      <c r="F5242" s="134" t="s">
        <v>455</v>
      </c>
      <c r="G5242" s="134" t="s">
        <v>366</v>
      </c>
      <c r="H5242" s="134" t="s">
        <v>1023</v>
      </c>
      <c r="I5242" s="134" t="s">
        <v>2</v>
      </c>
      <c r="J5242" s="135">
        <v>1742.9</v>
      </c>
      <c r="K5242" s="135">
        <v>1616.0900000000001</v>
      </c>
      <c r="L5242" s="135">
        <v>1566.0900000000001</v>
      </c>
      <c r="M5242" s="141" t="str">
        <f t="shared" si="163"/>
        <v>201601</v>
      </c>
    </row>
    <row r="5243" spans="1:13" x14ac:dyDescent="0.25">
      <c r="A5243" s="35" t="str">
        <f>VLOOKUP(B5243,ResCat!$A$2:$B$269,2,FALSE)</f>
        <v>HMOSG</v>
      </c>
      <c r="B5243" s="68" t="str">
        <f>IF(ISNA(VLOOKUP(C5243,COA!$A$2:$B$340,2,FALSE)),"XXX",VLOOKUP(C5243,COA!$A$2:$B$340,2,FALSE))</f>
        <v>S11</v>
      </c>
      <c r="C5243" s="149" t="str">
        <f t="shared" si="164"/>
        <v>0011-1010-0017</v>
      </c>
      <c r="D5243" s="134" t="s">
        <v>458</v>
      </c>
      <c r="E5243" s="134" t="s">
        <v>445</v>
      </c>
      <c r="F5243" s="134" t="s">
        <v>455</v>
      </c>
      <c r="G5243" s="134" t="s">
        <v>366</v>
      </c>
      <c r="H5243" s="134" t="s">
        <v>1023</v>
      </c>
      <c r="I5243" s="134" t="s">
        <v>343</v>
      </c>
      <c r="J5243" s="135">
        <v>106.67</v>
      </c>
      <c r="K5243" s="135">
        <v>95.5</v>
      </c>
      <c r="L5243" s="135">
        <v>85.5</v>
      </c>
      <c r="M5243" s="141" t="str">
        <f t="shared" si="163"/>
        <v>201601</v>
      </c>
    </row>
    <row r="5244" spans="1:13" x14ac:dyDescent="0.25">
      <c r="A5244" s="35" t="str">
        <f>VLOOKUP(B5244,ResCat!$A$2:$B$269,2,FALSE)</f>
        <v>HMOSG</v>
      </c>
      <c r="B5244" s="68" t="str">
        <f>IF(ISNA(VLOOKUP(C5244,COA!$A$2:$B$340,2,FALSE)),"XXX",VLOOKUP(C5244,COA!$A$2:$B$340,2,FALSE))</f>
        <v>S11</v>
      </c>
      <c r="C5244" s="149" t="str">
        <f t="shared" si="164"/>
        <v>0011-1010-0017</v>
      </c>
      <c r="D5244" s="134" t="s">
        <v>458</v>
      </c>
      <c r="E5244" s="134" t="s">
        <v>445</v>
      </c>
      <c r="F5244" s="134" t="s">
        <v>455</v>
      </c>
      <c r="G5244" s="134" t="s">
        <v>366</v>
      </c>
      <c r="H5244" s="134" t="s">
        <v>1023</v>
      </c>
      <c r="I5244" s="134" t="s">
        <v>1</v>
      </c>
      <c r="J5244" s="135">
        <v>2705.89</v>
      </c>
      <c r="K5244" s="135">
        <v>-941.63000000000011</v>
      </c>
      <c r="L5244" s="135">
        <v>-1309.24</v>
      </c>
      <c r="M5244" s="141" t="str">
        <f t="shared" si="163"/>
        <v>201601</v>
      </c>
    </row>
    <row r="5245" spans="1:13" x14ac:dyDescent="0.25">
      <c r="A5245" s="35" t="str">
        <f>VLOOKUP(B5245,ResCat!$A$2:$B$269,2,FALSE)</f>
        <v>HMOSG</v>
      </c>
      <c r="B5245" s="68" t="str">
        <f>IF(ISNA(VLOOKUP(C5245,COA!$A$2:$B$340,2,FALSE)),"XXX",VLOOKUP(C5245,COA!$A$2:$B$340,2,FALSE))</f>
        <v>S11</v>
      </c>
      <c r="C5245" s="149" t="str">
        <f t="shared" si="164"/>
        <v>0011-1010-0017</v>
      </c>
      <c r="D5245" s="134" t="s">
        <v>458</v>
      </c>
      <c r="E5245" s="134" t="s">
        <v>445</v>
      </c>
      <c r="F5245" s="134" t="s">
        <v>455</v>
      </c>
      <c r="G5245" s="134" t="s">
        <v>337</v>
      </c>
      <c r="H5245" s="134" t="s">
        <v>1023</v>
      </c>
      <c r="I5245" s="134" t="s">
        <v>3</v>
      </c>
      <c r="J5245" s="135">
        <v>273.54000000000002</v>
      </c>
      <c r="K5245" s="135">
        <v>182.18</v>
      </c>
      <c r="L5245" s="135">
        <v>63.659999999999982</v>
      </c>
      <c r="M5245" s="141" t="str">
        <f t="shared" si="163"/>
        <v>201601</v>
      </c>
    </row>
    <row r="5246" spans="1:13" x14ac:dyDescent="0.25">
      <c r="A5246" s="35" t="str">
        <f>VLOOKUP(B5246,ResCat!$A$2:$B$269,2,FALSE)</f>
        <v>HMOSG</v>
      </c>
      <c r="B5246" s="68" t="str">
        <f>IF(ISNA(VLOOKUP(C5246,COA!$A$2:$B$340,2,FALSE)),"XXX",VLOOKUP(C5246,COA!$A$2:$B$340,2,FALSE))</f>
        <v>S11</v>
      </c>
      <c r="C5246" s="149" t="str">
        <f t="shared" si="164"/>
        <v>0011-1010-0017</v>
      </c>
      <c r="D5246" s="134" t="s">
        <v>458</v>
      </c>
      <c r="E5246" s="134" t="s">
        <v>445</v>
      </c>
      <c r="F5246" s="134" t="s">
        <v>455</v>
      </c>
      <c r="G5246" s="134" t="s">
        <v>337</v>
      </c>
      <c r="H5246" s="134" t="s">
        <v>1023</v>
      </c>
      <c r="I5246" s="134" t="s">
        <v>368</v>
      </c>
      <c r="J5246" s="135">
        <v>22</v>
      </c>
      <c r="K5246" s="135">
        <v>22</v>
      </c>
      <c r="L5246" s="135">
        <v>22</v>
      </c>
      <c r="M5246" s="141" t="str">
        <f t="shared" si="163"/>
        <v>201601</v>
      </c>
    </row>
    <row r="5247" spans="1:13" x14ac:dyDescent="0.25">
      <c r="A5247" s="35" t="str">
        <f>VLOOKUP(B5247,ResCat!$A$2:$B$269,2,FALSE)</f>
        <v>HMOSG</v>
      </c>
      <c r="B5247" s="68" t="str">
        <f>IF(ISNA(VLOOKUP(C5247,COA!$A$2:$B$340,2,FALSE)),"XXX",VLOOKUP(C5247,COA!$A$2:$B$340,2,FALSE))</f>
        <v>S11</v>
      </c>
      <c r="C5247" s="149" t="str">
        <f t="shared" si="164"/>
        <v>0011-1010-0017</v>
      </c>
      <c r="D5247" s="134" t="s">
        <v>458</v>
      </c>
      <c r="E5247" s="134" t="s">
        <v>445</v>
      </c>
      <c r="F5247" s="134" t="s">
        <v>455</v>
      </c>
      <c r="G5247" s="134" t="s">
        <v>337</v>
      </c>
      <c r="H5247" s="134" t="s">
        <v>1023</v>
      </c>
      <c r="I5247" s="134" t="s">
        <v>0</v>
      </c>
      <c r="J5247" s="135">
        <v>251989</v>
      </c>
      <c r="K5247" s="135">
        <v>155165.63</v>
      </c>
      <c r="L5247" s="135">
        <v>154415.63</v>
      </c>
      <c r="M5247" s="141" t="str">
        <f t="shared" si="163"/>
        <v>201601</v>
      </c>
    </row>
    <row r="5248" spans="1:13" x14ac:dyDescent="0.25">
      <c r="A5248" s="35" t="str">
        <f>VLOOKUP(B5248,ResCat!$A$2:$B$269,2,FALSE)</f>
        <v>HMOSG</v>
      </c>
      <c r="B5248" s="68" t="str">
        <f>IF(ISNA(VLOOKUP(C5248,COA!$A$2:$B$340,2,FALSE)),"XXX",VLOOKUP(C5248,COA!$A$2:$B$340,2,FALSE))</f>
        <v>S11</v>
      </c>
      <c r="C5248" s="149" t="str">
        <f t="shared" si="164"/>
        <v>0011-1010-0017</v>
      </c>
      <c r="D5248" s="134" t="s">
        <v>458</v>
      </c>
      <c r="E5248" s="134" t="s">
        <v>445</v>
      </c>
      <c r="F5248" s="134" t="s">
        <v>455</v>
      </c>
      <c r="G5248" s="134" t="s">
        <v>337</v>
      </c>
      <c r="H5248" s="134" t="s">
        <v>1023</v>
      </c>
      <c r="I5248" s="134" t="s">
        <v>2</v>
      </c>
      <c r="J5248" s="135">
        <v>6135.37</v>
      </c>
      <c r="K5248" s="135">
        <v>3152.44</v>
      </c>
      <c r="L5248" s="135">
        <v>3127.44</v>
      </c>
      <c r="M5248" s="141" t="str">
        <f t="shared" si="163"/>
        <v>201601</v>
      </c>
    </row>
    <row r="5249" spans="1:13" x14ac:dyDescent="0.25">
      <c r="A5249" s="35" t="str">
        <f>VLOOKUP(B5249,ResCat!$A$2:$B$269,2,FALSE)</f>
        <v>HMOSG</v>
      </c>
      <c r="B5249" s="68" t="str">
        <f>IF(ISNA(VLOOKUP(C5249,COA!$A$2:$B$340,2,FALSE)),"XXX",VLOOKUP(C5249,COA!$A$2:$B$340,2,FALSE))</f>
        <v>S11</v>
      </c>
      <c r="C5249" s="149" t="str">
        <f t="shared" si="164"/>
        <v>0011-1010-0017</v>
      </c>
      <c r="D5249" s="134" t="s">
        <v>458</v>
      </c>
      <c r="E5249" s="134" t="s">
        <v>445</v>
      </c>
      <c r="F5249" s="134" t="s">
        <v>455</v>
      </c>
      <c r="G5249" s="134" t="s">
        <v>337</v>
      </c>
      <c r="H5249" s="134" t="s">
        <v>1023</v>
      </c>
      <c r="I5249" s="134" t="s">
        <v>1</v>
      </c>
      <c r="J5249" s="135">
        <v>177.04</v>
      </c>
      <c r="K5249" s="135">
        <v>-354.65</v>
      </c>
      <c r="L5249" s="135">
        <v>-443.16999999999996</v>
      </c>
      <c r="M5249" s="141" t="str">
        <f t="shared" si="163"/>
        <v>201601</v>
      </c>
    </row>
    <row r="5250" spans="1:13" x14ac:dyDescent="0.25">
      <c r="A5250" s="35" t="str">
        <f>VLOOKUP(B5250,ResCat!$A$2:$B$269,2,FALSE)</f>
        <v>HMOSG</v>
      </c>
      <c r="B5250" s="68" t="str">
        <f>IF(ISNA(VLOOKUP(C5250,COA!$A$2:$B$340,2,FALSE)),"XXX",VLOOKUP(C5250,COA!$A$2:$B$340,2,FALSE))</f>
        <v>S11</v>
      </c>
      <c r="C5250" s="149" t="str">
        <f t="shared" si="164"/>
        <v>0011-1010-0017</v>
      </c>
      <c r="D5250" s="134" t="s">
        <v>458</v>
      </c>
      <c r="E5250" s="134" t="s">
        <v>445</v>
      </c>
      <c r="F5250" s="134" t="s">
        <v>455</v>
      </c>
      <c r="G5250" s="134" t="s">
        <v>352</v>
      </c>
      <c r="H5250" s="134" t="s">
        <v>1023</v>
      </c>
      <c r="I5250" s="134" t="s">
        <v>3</v>
      </c>
      <c r="J5250" s="135">
        <v>-4013.29</v>
      </c>
      <c r="K5250" s="135">
        <v>-1203.9099999999999</v>
      </c>
      <c r="L5250" s="135">
        <v>-1203.9099999999999</v>
      </c>
      <c r="M5250" s="141" t="str">
        <f t="shared" si="163"/>
        <v>201602</v>
      </c>
    </row>
    <row r="5251" spans="1:13" x14ac:dyDescent="0.25">
      <c r="A5251" s="35" t="str">
        <f>VLOOKUP(B5251,ResCat!$A$2:$B$269,2,FALSE)</f>
        <v>HMOSG</v>
      </c>
      <c r="B5251" s="68" t="str">
        <f>IF(ISNA(VLOOKUP(C5251,COA!$A$2:$B$340,2,FALSE)),"XXX",VLOOKUP(C5251,COA!$A$2:$B$340,2,FALSE))</f>
        <v>S11</v>
      </c>
      <c r="C5251" s="149" t="str">
        <f t="shared" si="164"/>
        <v>0011-1010-0017</v>
      </c>
      <c r="D5251" s="134" t="s">
        <v>458</v>
      </c>
      <c r="E5251" s="134" t="s">
        <v>445</v>
      </c>
      <c r="F5251" s="134" t="s">
        <v>455</v>
      </c>
      <c r="G5251" s="134" t="s">
        <v>352</v>
      </c>
      <c r="H5251" s="134" t="s">
        <v>1023</v>
      </c>
      <c r="I5251" s="134" t="s">
        <v>0</v>
      </c>
      <c r="J5251" s="135">
        <v>33948.31</v>
      </c>
      <c r="K5251" s="135">
        <v>13905.059999999998</v>
      </c>
      <c r="L5251" s="135">
        <v>12955.060000000001</v>
      </c>
      <c r="M5251" s="141" t="str">
        <f t="shared" si="163"/>
        <v>201602</v>
      </c>
    </row>
    <row r="5252" spans="1:13" x14ac:dyDescent="0.25">
      <c r="A5252" s="35" t="str">
        <f>VLOOKUP(B5252,ResCat!$A$2:$B$269,2,FALSE)</f>
        <v>HMOSG</v>
      </c>
      <c r="B5252" s="68" t="str">
        <f>IF(ISNA(VLOOKUP(C5252,COA!$A$2:$B$340,2,FALSE)),"XXX",VLOOKUP(C5252,COA!$A$2:$B$340,2,FALSE))</f>
        <v>S11</v>
      </c>
      <c r="C5252" s="149" t="str">
        <f t="shared" si="164"/>
        <v>0011-1010-0017</v>
      </c>
      <c r="D5252" s="134" t="s">
        <v>458</v>
      </c>
      <c r="E5252" s="134" t="s">
        <v>445</v>
      </c>
      <c r="F5252" s="134" t="s">
        <v>455</v>
      </c>
      <c r="G5252" s="134" t="s">
        <v>352</v>
      </c>
      <c r="H5252" s="134" t="s">
        <v>1023</v>
      </c>
      <c r="I5252" s="134" t="s">
        <v>2</v>
      </c>
      <c r="J5252" s="135">
        <v>6705.05</v>
      </c>
      <c r="K5252" s="135">
        <v>2571.7800000000002</v>
      </c>
      <c r="L5252" s="135">
        <v>2521.7800000000002</v>
      </c>
      <c r="M5252" s="141" t="str">
        <f t="shared" ref="M5252:M5315" si="165">IF(G5252&lt;$M$1,$M$1,G5252)</f>
        <v>201602</v>
      </c>
    </row>
    <row r="5253" spans="1:13" x14ac:dyDescent="0.25">
      <c r="A5253" s="35" t="str">
        <f>VLOOKUP(B5253,ResCat!$A$2:$B$269,2,FALSE)</f>
        <v>HMOSG</v>
      </c>
      <c r="B5253" s="68" t="str">
        <f>IF(ISNA(VLOOKUP(C5253,COA!$A$2:$B$340,2,FALSE)),"XXX",VLOOKUP(C5253,COA!$A$2:$B$340,2,FALSE))</f>
        <v>S11</v>
      </c>
      <c r="C5253" s="149" t="str">
        <f t="shared" ref="C5253:C5316" si="166">D5253&amp;"-"&amp;E5253&amp;"-"&amp;F5253</f>
        <v>0011-1010-0017</v>
      </c>
      <c r="D5253" s="134" t="s">
        <v>458</v>
      </c>
      <c r="E5253" s="134" t="s">
        <v>445</v>
      </c>
      <c r="F5253" s="134" t="s">
        <v>455</v>
      </c>
      <c r="G5253" s="134" t="s">
        <v>352</v>
      </c>
      <c r="H5253" s="134" t="s">
        <v>1023</v>
      </c>
      <c r="I5253" s="134" t="s">
        <v>343</v>
      </c>
      <c r="J5253" s="135">
        <v>277.08999999999997</v>
      </c>
      <c r="K5253" s="135">
        <v>19.8</v>
      </c>
      <c r="L5253" s="135">
        <v>4.9000000000000004</v>
      </c>
      <c r="M5253" s="141" t="str">
        <f t="shared" si="165"/>
        <v>201602</v>
      </c>
    </row>
    <row r="5254" spans="1:13" x14ac:dyDescent="0.25">
      <c r="A5254" s="35" t="str">
        <f>VLOOKUP(B5254,ResCat!$A$2:$B$269,2,FALSE)</f>
        <v>HMOSG</v>
      </c>
      <c r="B5254" s="68" t="str">
        <f>IF(ISNA(VLOOKUP(C5254,COA!$A$2:$B$340,2,FALSE)),"XXX",VLOOKUP(C5254,COA!$A$2:$B$340,2,FALSE))</f>
        <v>S11</v>
      </c>
      <c r="C5254" s="149" t="str">
        <f t="shared" si="166"/>
        <v>0011-1010-0017</v>
      </c>
      <c r="D5254" s="134" t="s">
        <v>458</v>
      </c>
      <c r="E5254" s="134" t="s">
        <v>445</v>
      </c>
      <c r="F5254" s="134" t="s">
        <v>455</v>
      </c>
      <c r="G5254" s="134" t="s">
        <v>352</v>
      </c>
      <c r="H5254" s="134" t="s">
        <v>1023</v>
      </c>
      <c r="I5254" s="134" t="s">
        <v>1</v>
      </c>
      <c r="J5254" s="135">
        <v>-26045.33</v>
      </c>
      <c r="K5254" s="135">
        <v>-3455.38</v>
      </c>
      <c r="L5254" s="135">
        <v>-3357.3</v>
      </c>
      <c r="M5254" s="141" t="str">
        <f t="shared" si="165"/>
        <v>201602</v>
      </c>
    </row>
    <row r="5255" spans="1:13" x14ac:dyDescent="0.25">
      <c r="A5255" s="35" t="str">
        <f>VLOOKUP(B5255,ResCat!$A$2:$B$269,2,FALSE)</f>
        <v>HMOSG</v>
      </c>
      <c r="B5255" s="68" t="str">
        <f>IF(ISNA(VLOOKUP(C5255,COA!$A$2:$B$340,2,FALSE)),"XXX",VLOOKUP(C5255,COA!$A$2:$B$340,2,FALSE))</f>
        <v>S11</v>
      </c>
      <c r="C5255" s="149" t="str">
        <f t="shared" si="166"/>
        <v>0011-1010-0017</v>
      </c>
      <c r="D5255" s="134" t="s">
        <v>458</v>
      </c>
      <c r="E5255" s="134" t="s">
        <v>445</v>
      </c>
      <c r="F5255" s="134" t="s">
        <v>455</v>
      </c>
      <c r="G5255" s="134" t="s">
        <v>347</v>
      </c>
      <c r="H5255" s="134" t="s">
        <v>1023</v>
      </c>
      <c r="I5255" s="134" t="s">
        <v>3</v>
      </c>
      <c r="J5255" s="135">
        <v>-58.1</v>
      </c>
      <c r="K5255" s="135">
        <v>76.539999999999992</v>
      </c>
      <c r="L5255" s="135">
        <v>76.539999999999992</v>
      </c>
      <c r="M5255" s="141" t="str">
        <f t="shared" si="165"/>
        <v>201603</v>
      </c>
    </row>
    <row r="5256" spans="1:13" x14ac:dyDescent="0.25">
      <c r="A5256" s="35" t="str">
        <f>VLOOKUP(B5256,ResCat!$A$2:$B$269,2,FALSE)</f>
        <v>HMOSG</v>
      </c>
      <c r="B5256" s="68" t="str">
        <f>IF(ISNA(VLOOKUP(C5256,COA!$A$2:$B$340,2,FALSE)),"XXX",VLOOKUP(C5256,COA!$A$2:$B$340,2,FALSE))</f>
        <v>S11</v>
      </c>
      <c r="C5256" s="149" t="str">
        <f t="shared" si="166"/>
        <v>0011-1010-0017</v>
      </c>
      <c r="D5256" s="134" t="s">
        <v>458</v>
      </c>
      <c r="E5256" s="134" t="s">
        <v>445</v>
      </c>
      <c r="F5256" s="134" t="s">
        <v>455</v>
      </c>
      <c r="G5256" s="134" t="s">
        <v>347</v>
      </c>
      <c r="H5256" s="134" t="s">
        <v>1023</v>
      </c>
      <c r="I5256" s="134" t="s">
        <v>2</v>
      </c>
      <c r="J5256" s="135">
        <v>4859.8500000000004</v>
      </c>
      <c r="K5256" s="135">
        <v>1872.2799999999997</v>
      </c>
      <c r="L5256" s="135">
        <v>1772.0999999999997</v>
      </c>
      <c r="M5256" s="141" t="str">
        <f t="shared" si="165"/>
        <v>201603</v>
      </c>
    </row>
    <row r="5257" spans="1:13" x14ac:dyDescent="0.25">
      <c r="A5257" s="35" t="str">
        <f>VLOOKUP(B5257,ResCat!$A$2:$B$269,2,FALSE)</f>
        <v>HMOSG</v>
      </c>
      <c r="B5257" s="68" t="str">
        <f>IF(ISNA(VLOOKUP(C5257,COA!$A$2:$B$340,2,FALSE)),"XXX",VLOOKUP(C5257,COA!$A$2:$B$340,2,FALSE))</f>
        <v>S11</v>
      </c>
      <c r="C5257" s="149" t="str">
        <f t="shared" si="166"/>
        <v>0011-1010-0017</v>
      </c>
      <c r="D5257" s="134" t="s">
        <v>458</v>
      </c>
      <c r="E5257" s="134" t="s">
        <v>445</v>
      </c>
      <c r="F5257" s="134" t="s">
        <v>455</v>
      </c>
      <c r="G5257" s="134" t="s">
        <v>347</v>
      </c>
      <c r="H5257" s="134" t="s">
        <v>1023</v>
      </c>
      <c r="I5257" s="134" t="s">
        <v>343</v>
      </c>
      <c r="J5257" s="135">
        <v>432.59999999999997</v>
      </c>
      <c r="K5257" s="135">
        <v>190.89999999999998</v>
      </c>
      <c r="L5257" s="135">
        <v>130.89999999999998</v>
      </c>
      <c r="M5257" s="141" t="str">
        <f t="shared" si="165"/>
        <v>201603</v>
      </c>
    </row>
    <row r="5258" spans="1:13" x14ac:dyDescent="0.25">
      <c r="A5258" s="35" t="str">
        <f>VLOOKUP(B5258,ResCat!$A$2:$B$269,2,FALSE)</f>
        <v>HMOSG</v>
      </c>
      <c r="B5258" s="68" t="str">
        <f>IF(ISNA(VLOOKUP(C5258,COA!$A$2:$B$340,2,FALSE)),"XXX",VLOOKUP(C5258,COA!$A$2:$B$340,2,FALSE))</f>
        <v>S11</v>
      </c>
      <c r="C5258" s="149" t="str">
        <f t="shared" si="166"/>
        <v>0011-1010-0017</v>
      </c>
      <c r="D5258" s="134" t="s">
        <v>458</v>
      </c>
      <c r="E5258" s="134" t="s">
        <v>445</v>
      </c>
      <c r="F5258" s="134" t="s">
        <v>455</v>
      </c>
      <c r="G5258" s="134" t="s">
        <v>347</v>
      </c>
      <c r="H5258" s="134" t="s">
        <v>1023</v>
      </c>
      <c r="I5258" s="134" t="s">
        <v>1</v>
      </c>
      <c r="J5258" s="135">
        <v>-17601.97</v>
      </c>
      <c r="K5258" s="135">
        <v>-11572.699999999997</v>
      </c>
      <c r="L5258" s="135">
        <v>-11713.73</v>
      </c>
      <c r="M5258" s="141" t="str">
        <f t="shared" si="165"/>
        <v>201603</v>
      </c>
    </row>
    <row r="5259" spans="1:13" x14ac:dyDescent="0.25">
      <c r="A5259" s="35" t="str">
        <f>VLOOKUP(B5259,ResCat!$A$2:$B$269,2,FALSE)</f>
        <v>HMOSG</v>
      </c>
      <c r="B5259" s="68" t="str">
        <f>IF(ISNA(VLOOKUP(C5259,COA!$A$2:$B$340,2,FALSE)),"XXX",VLOOKUP(C5259,COA!$A$2:$B$340,2,FALSE))</f>
        <v>S11</v>
      </c>
      <c r="C5259" s="149" t="str">
        <f t="shared" si="166"/>
        <v>0011-1010-0017</v>
      </c>
      <c r="D5259" s="134" t="s">
        <v>458</v>
      </c>
      <c r="E5259" s="134" t="s">
        <v>445</v>
      </c>
      <c r="F5259" s="134" t="s">
        <v>455</v>
      </c>
      <c r="G5259" s="134" t="s">
        <v>361</v>
      </c>
      <c r="H5259" s="134" t="s">
        <v>1023</v>
      </c>
      <c r="I5259" s="134" t="s">
        <v>3</v>
      </c>
      <c r="J5259" s="135">
        <v>-185.01999999999998</v>
      </c>
      <c r="K5259" s="135">
        <v>-85.7</v>
      </c>
      <c r="L5259" s="135">
        <v>-185.7</v>
      </c>
      <c r="M5259" s="141" t="str">
        <f t="shared" si="165"/>
        <v>201604</v>
      </c>
    </row>
    <row r="5260" spans="1:13" x14ac:dyDescent="0.25">
      <c r="A5260" s="35" t="str">
        <f>VLOOKUP(B5260,ResCat!$A$2:$B$269,2,FALSE)</f>
        <v>HMOSG</v>
      </c>
      <c r="B5260" s="68" t="str">
        <f>IF(ISNA(VLOOKUP(C5260,COA!$A$2:$B$340,2,FALSE)),"XXX",VLOOKUP(C5260,COA!$A$2:$B$340,2,FALSE))</f>
        <v>S11</v>
      </c>
      <c r="C5260" s="149" t="str">
        <f t="shared" si="166"/>
        <v>0011-1010-0017</v>
      </c>
      <c r="D5260" s="134" t="s">
        <v>458</v>
      </c>
      <c r="E5260" s="134" t="s">
        <v>445</v>
      </c>
      <c r="F5260" s="134" t="s">
        <v>455</v>
      </c>
      <c r="G5260" s="134" t="s">
        <v>361</v>
      </c>
      <c r="H5260" s="134" t="s">
        <v>1023</v>
      </c>
      <c r="I5260" s="134" t="s">
        <v>0</v>
      </c>
      <c r="J5260" s="135">
        <v>0</v>
      </c>
      <c r="K5260" s="135">
        <v>-250</v>
      </c>
      <c r="L5260" s="135">
        <v>-250</v>
      </c>
      <c r="M5260" s="141" t="str">
        <f t="shared" si="165"/>
        <v>201604</v>
      </c>
    </row>
    <row r="5261" spans="1:13" x14ac:dyDescent="0.25">
      <c r="A5261" s="35" t="str">
        <f>VLOOKUP(B5261,ResCat!$A$2:$B$269,2,FALSE)</f>
        <v>HMOSG</v>
      </c>
      <c r="B5261" s="68" t="str">
        <f>IF(ISNA(VLOOKUP(C5261,COA!$A$2:$B$340,2,FALSE)),"XXX",VLOOKUP(C5261,COA!$A$2:$B$340,2,FALSE))</f>
        <v>S11</v>
      </c>
      <c r="C5261" s="149" t="str">
        <f t="shared" si="166"/>
        <v>0011-1010-0017</v>
      </c>
      <c r="D5261" s="134" t="s">
        <v>458</v>
      </c>
      <c r="E5261" s="134" t="s">
        <v>445</v>
      </c>
      <c r="F5261" s="134" t="s">
        <v>455</v>
      </c>
      <c r="G5261" s="134" t="s">
        <v>361</v>
      </c>
      <c r="H5261" s="134" t="s">
        <v>1023</v>
      </c>
      <c r="I5261" s="134" t="s">
        <v>2</v>
      </c>
      <c r="J5261" s="135">
        <v>4647.71</v>
      </c>
      <c r="K5261" s="135">
        <v>1858.2200000000003</v>
      </c>
      <c r="L5261" s="135">
        <v>1759.0700000000002</v>
      </c>
      <c r="M5261" s="141" t="str">
        <f t="shared" si="165"/>
        <v>201604</v>
      </c>
    </row>
    <row r="5262" spans="1:13" x14ac:dyDescent="0.25">
      <c r="A5262" s="35" t="str">
        <f>VLOOKUP(B5262,ResCat!$A$2:$B$269,2,FALSE)</f>
        <v>HMOSG</v>
      </c>
      <c r="B5262" s="68" t="str">
        <f>IF(ISNA(VLOOKUP(C5262,COA!$A$2:$B$340,2,FALSE)),"XXX",VLOOKUP(C5262,COA!$A$2:$B$340,2,FALSE))</f>
        <v>S11</v>
      </c>
      <c r="C5262" s="149" t="str">
        <f t="shared" si="166"/>
        <v>0011-1010-0017</v>
      </c>
      <c r="D5262" s="134" t="s">
        <v>458</v>
      </c>
      <c r="E5262" s="134" t="s">
        <v>445</v>
      </c>
      <c r="F5262" s="134" t="s">
        <v>455</v>
      </c>
      <c r="G5262" s="134" t="s">
        <v>361</v>
      </c>
      <c r="H5262" s="134" t="s">
        <v>1023</v>
      </c>
      <c r="I5262" s="134" t="s">
        <v>343</v>
      </c>
      <c r="J5262" s="135">
        <v>577.21999999999991</v>
      </c>
      <c r="K5262" s="135">
        <v>419.45000000000005</v>
      </c>
      <c r="L5262" s="135">
        <v>364.09000000000003</v>
      </c>
      <c r="M5262" s="141" t="str">
        <f t="shared" si="165"/>
        <v>201604</v>
      </c>
    </row>
    <row r="5263" spans="1:13" x14ac:dyDescent="0.25">
      <c r="A5263" s="35" t="str">
        <f>VLOOKUP(B5263,ResCat!$A$2:$B$269,2,FALSE)</f>
        <v>HMOSG</v>
      </c>
      <c r="B5263" s="68" t="str">
        <f>IF(ISNA(VLOOKUP(C5263,COA!$A$2:$B$340,2,FALSE)),"XXX",VLOOKUP(C5263,COA!$A$2:$B$340,2,FALSE))</f>
        <v>S11</v>
      </c>
      <c r="C5263" s="149" t="str">
        <f t="shared" si="166"/>
        <v>0011-1010-0017</v>
      </c>
      <c r="D5263" s="134" t="s">
        <v>458</v>
      </c>
      <c r="E5263" s="134" t="s">
        <v>445</v>
      </c>
      <c r="F5263" s="134" t="s">
        <v>455</v>
      </c>
      <c r="G5263" s="134" t="s">
        <v>361</v>
      </c>
      <c r="H5263" s="134" t="s">
        <v>1023</v>
      </c>
      <c r="I5263" s="134" t="s">
        <v>1</v>
      </c>
      <c r="J5263" s="135">
        <v>272.85000000000002</v>
      </c>
      <c r="K5263" s="135">
        <v>272.85000000000002</v>
      </c>
      <c r="L5263" s="135">
        <v>157.51</v>
      </c>
      <c r="M5263" s="141" t="str">
        <f t="shared" si="165"/>
        <v>201604</v>
      </c>
    </row>
    <row r="5264" spans="1:13" x14ac:dyDescent="0.25">
      <c r="A5264" s="35" t="str">
        <f>VLOOKUP(B5264,ResCat!$A$2:$B$269,2,FALSE)</f>
        <v>HMOSG</v>
      </c>
      <c r="B5264" s="68" t="str">
        <f>IF(ISNA(VLOOKUP(C5264,COA!$A$2:$B$340,2,FALSE)),"XXX",VLOOKUP(C5264,COA!$A$2:$B$340,2,FALSE))</f>
        <v>S11</v>
      </c>
      <c r="C5264" s="149" t="str">
        <f t="shared" si="166"/>
        <v>0011-1010-0017</v>
      </c>
      <c r="D5264" s="134" t="s">
        <v>458</v>
      </c>
      <c r="E5264" s="134" t="s">
        <v>445</v>
      </c>
      <c r="F5264" s="134" t="s">
        <v>455</v>
      </c>
      <c r="G5264" s="134" t="s">
        <v>312</v>
      </c>
      <c r="H5264" s="134" t="s">
        <v>1023</v>
      </c>
      <c r="I5264" s="134" t="s">
        <v>3</v>
      </c>
      <c r="J5264" s="135">
        <v>-1103.9700000000005</v>
      </c>
      <c r="K5264" s="135">
        <v>-1053.6800000000003</v>
      </c>
      <c r="L5264" s="135">
        <v>-1153.6800000000003</v>
      </c>
      <c r="M5264" s="141" t="str">
        <f t="shared" si="165"/>
        <v>201605</v>
      </c>
    </row>
    <row r="5265" spans="1:13" x14ac:dyDescent="0.25">
      <c r="A5265" s="35" t="str">
        <f>VLOOKUP(B5265,ResCat!$A$2:$B$269,2,FALSE)</f>
        <v>HMOSG</v>
      </c>
      <c r="B5265" s="68" t="str">
        <f>IF(ISNA(VLOOKUP(C5265,COA!$A$2:$B$340,2,FALSE)),"XXX",VLOOKUP(C5265,COA!$A$2:$B$340,2,FALSE))</f>
        <v>S11</v>
      </c>
      <c r="C5265" s="149" t="str">
        <f t="shared" si="166"/>
        <v>0011-1010-0017</v>
      </c>
      <c r="D5265" s="134" t="s">
        <v>458</v>
      </c>
      <c r="E5265" s="134" t="s">
        <v>445</v>
      </c>
      <c r="F5265" s="134" t="s">
        <v>455</v>
      </c>
      <c r="G5265" s="134" t="s">
        <v>312</v>
      </c>
      <c r="H5265" s="134" t="s">
        <v>1023</v>
      </c>
      <c r="I5265" s="134" t="s">
        <v>0</v>
      </c>
      <c r="J5265" s="135">
        <v>117892.59000000003</v>
      </c>
      <c r="K5265" s="135">
        <v>24941.099999999984</v>
      </c>
      <c r="L5265" s="135">
        <v>24691.099999999984</v>
      </c>
      <c r="M5265" s="141" t="str">
        <f t="shared" si="165"/>
        <v>201605</v>
      </c>
    </row>
    <row r="5266" spans="1:13" x14ac:dyDescent="0.25">
      <c r="A5266" s="35" t="str">
        <f>VLOOKUP(B5266,ResCat!$A$2:$B$269,2,FALSE)</f>
        <v>HMOSG</v>
      </c>
      <c r="B5266" s="68" t="str">
        <f>IF(ISNA(VLOOKUP(C5266,COA!$A$2:$B$340,2,FALSE)),"XXX",VLOOKUP(C5266,COA!$A$2:$B$340,2,FALSE))</f>
        <v>S11</v>
      </c>
      <c r="C5266" s="149" t="str">
        <f t="shared" si="166"/>
        <v>0011-1010-0017</v>
      </c>
      <c r="D5266" s="134" t="s">
        <v>458</v>
      </c>
      <c r="E5266" s="134" t="s">
        <v>445</v>
      </c>
      <c r="F5266" s="134" t="s">
        <v>455</v>
      </c>
      <c r="G5266" s="134" t="s">
        <v>312</v>
      </c>
      <c r="H5266" s="134" t="s">
        <v>1023</v>
      </c>
      <c r="I5266" s="134" t="s">
        <v>2</v>
      </c>
      <c r="J5266" s="135">
        <v>9975.0399999999991</v>
      </c>
      <c r="K5266" s="135">
        <v>4186.93</v>
      </c>
      <c r="L5266" s="135">
        <v>4041.57</v>
      </c>
      <c r="M5266" s="141" t="str">
        <f t="shared" si="165"/>
        <v>201605</v>
      </c>
    </row>
    <row r="5267" spans="1:13" x14ac:dyDescent="0.25">
      <c r="A5267" s="35" t="str">
        <f>VLOOKUP(B5267,ResCat!$A$2:$B$269,2,FALSE)</f>
        <v>HMOSG</v>
      </c>
      <c r="B5267" s="68" t="str">
        <f>IF(ISNA(VLOOKUP(C5267,COA!$A$2:$B$340,2,FALSE)),"XXX",VLOOKUP(C5267,COA!$A$2:$B$340,2,FALSE))</f>
        <v>S11</v>
      </c>
      <c r="C5267" s="149" t="str">
        <f t="shared" si="166"/>
        <v>0011-1010-0017</v>
      </c>
      <c r="D5267" s="134" t="s">
        <v>458</v>
      </c>
      <c r="E5267" s="134" t="s">
        <v>445</v>
      </c>
      <c r="F5267" s="134" t="s">
        <v>455</v>
      </c>
      <c r="G5267" s="134" t="s">
        <v>312</v>
      </c>
      <c r="H5267" s="134" t="s">
        <v>1023</v>
      </c>
      <c r="I5267" s="134" t="s">
        <v>1</v>
      </c>
      <c r="J5267" s="135">
        <v>-109122.36</v>
      </c>
      <c r="K5267" s="135">
        <v>-6566.2999999999984</v>
      </c>
      <c r="L5267" s="135">
        <v>-6886.8399999999983</v>
      </c>
      <c r="M5267" s="141" t="str">
        <f t="shared" si="165"/>
        <v>201605</v>
      </c>
    </row>
    <row r="5268" spans="1:13" x14ac:dyDescent="0.25">
      <c r="A5268" s="35" t="str">
        <f>VLOOKUP(B5268,ResCat!$A$2:$B$269,2,FALSE)</f>
        <v>HMOSG</v>
      </c>
      <c r="B5268" s="68" t="str">
        <f>IF(ISNA(VLOOKUP(C5268,COA!$A$2:$B$340,2,FALSE)),"XXX",VLOOKUP(C5268,COA!$A$2:$B$340,2,FALSE))</f>
        <v>S11</v>
      </c>
      <c r="C5268" s="149" t="str">
        <f t="shared" si="166"/>
        <v>0011-1010-0017</v>
      </c>
      <c r="D5268" s="134" t="s">
        <v>458</v>
      </c>
      <c r="E5268" s="134" t="s">
        <v>445</v>
      </c>
      <c r="F5268" s="134" t="s">
        <v>455</v>
      </c>
      <c r="G5268" s="134" t="s">
        <v>357</v>
      </c>
      <c r="H5268" s="134" t="s">
        <v>1023</v>
      </c>
      <c r="I5268" s="134" t="s">
        <v>3</v>
      </c>
      <c r="J5268" s="135">
        <v>-307.54000000000002</v>
      </c>
      <c r="K5268" s="135">
        <v>-130.86000000000001</v>
      </c>
      <c r="L5268" s="135">
        <v>-103.60999999999999</v>
      </c>
      <c r="M5268" s="141" t="str">
        <f t="shared" si="165"/>
        <v>201606</v>
      </c>
    </row>
    <row r="5269" spans="1:13" x14ac:dyDescent="0.25">
      <c r="A5269" s="35" t="str">
        <f>VLOOKUP(B5269,ResCat!$A$2:$B$269,2,FALSE)</f>
        <v>HMOSG</v>
      </c>
      <c r="B5269" s="68" t="str">
        <f>IF(ISNA(VLOOKUP(C5269,COA!$A$2:$B$340,2,FALSE)),"XXX",VLOOKUP(C5269,COA!$A$2:$B$340,2,FALSE))</f>
        <v>S11</v>
      </c>
      <c r="C5269" s="149" t="str">
        <f t="shared" si="166"/>
        <v>0011-1010-0017</v>
      </c>
      <c r="D5269" s="134" t="s">
        <v>458</v>
      </c>
      <c r="E5269" s="134" t="s">
        <v>445</v>
      </c>
      <c r="F5269" s="134" t="s">
        <v>455</v>
      </c>
      <c r="G5269" s="134" t="s">
        <v>357</v>
      </c>
      <c r="H5269" s="134" t="s">
        <v>1023</v>
      </c>
      <c r="I5269" s="134" t="s">
        <v>368</v>
      </c>
      <c r="J5269" s="135">
        <v>36</v>
      </c>
      <c r="K5269" s="135">
        <v>36</v>
      </c>
      <c r="L5269" s="135">
        <v>36</v>
      </c>
      <c r="M5269" s="141" t="str">
        <f t="shared" si="165"/>
        <v>201606</v>
      </c>
    </row>
    <row r="5270" spans="1:13" x14ac:dyDescent="0.25">
      <c r="A5270" s="35" t="str">
        <f>VLOOKUP(B5270,ResCat!$A$2:$B$269,2,FALSE)</f>
        <v>HMOSG</v>
      </c>
      <c r="B5270" s="68" t="str">
        <f>IF(ISNA(VLOOKUP(C5270,COA!$A$2:$B$340,2,FALSE)),"XXX",VLOOKUP(C5270,COA!$A$2:$B$340,2,FALSE))</f>
        <v>S11</v>
      </c>
      <c r="C5270" s="149" t="str">
        <f t="shared" si="166"/>
        <v>0011-1010-0017</v>
      </c>
      <c r="D5270" s="134" t="s">
        <v>458</v>
      </c>
      <c r="E5270" s="134" t="s">
        <v>445</v>
      </c>
      <c r="F5270" s="134" t="s">
        <v>455</v>
      </c>
      <c r="G5270" s="134" t="s">
        <v>357</v>
      </c>
      <c r="H5270" s="134" t="s">
        <v>1023</v>
      </c>
      <c r="I5270" s="134" t="s">
        <v>0</v>
      </c>
      <c r="J5270" s="135">
        <v>3300.0000000000582</v>
      </c>
      <c r="K5270" s="135">
        <v>2270.0700000000652</v>
      </c>
      <c r="L5270" s="135">
        <v>1770.0700000000652</v>
      </c>
      <c r="M5270" s="141" t="str">
        <f t="shared" si="165"/>
        <v>201606</v>
      </c>
    </row>
    <row r="5271" spans="1:13" x14ac:dyDescent="0.25">
      <c r="A5271" s="35" t="str">
        <f>VLOOKUP(B5271,ResCat!$A$2:$B$269,2,FALSE)</f>
        <v>HMOSG</v>
      </c>
      <c r="B5271" s="68" t="str">
        <f>IF(ISNA(VLOOKUP(C5271,COA!$A$2:$B$340,2,FALSE)),"XXX",VLOOKUP(C5271,COA!$A$2:$B$340,2,FALSE))</f>
        <v>S11</v>
      </c>
      <c r="C5271" s="149" t="str">
        <f t="shared" si="166"/>
        <v>0011-1010-0017</v>
      </c>
      <c r="D5271" s="134" t="s">
        <v>458</v>
      </c>
      <c r="E5271" s="134" t="s">
        <v>445</v>
      </c>
      <c r="F5271" s="134" t="s">
        <v>455</v>
      </c>
      <c r="G5271" s="134" t="s">
        <v>357</v>
      </c>
      <c r="H5271" s="134" t="s">
        <v>1023</v>
      </c>
      <c r="I5271" s="134" t="s">
        <v>2</v>
      </c>
      <c r="J5271" s="135">
        <v>5723.6500000000005</v>
      </c>
      <c r="K5271" s="135">
        <v>3790.8400000000006</v>
      </c>
      <c r="L5271" s="135">
        <v>3748.1700000000005</v>
      </c>
      <c r="M5271" s="141" t="str">
        <f t="shared" si="165"/>
        <v>201606</v>
      </c>
    </row>
    <row r="5272" spans="1:13" x14ac:dyDescent="0.25">
      <c r="A5272" s="35" t="str">
        <f>VLOOKUP(B5272,ResCat!$A$2:$B$269,2,FALSE)</f>
        <v>HMOSG</v>
      </c>
      <c r="B5272" s="68" t="str">
        <f>IF(ISNA(VLOOKUP(C5272,COA!$A$2:$B$340,2,FALSE)),"XXX",VLOOKUP(C5272,COA!$A$2:$B$340,2,FALSE))</f>
        <v>S11</v>
      </c>
      <c r="C5272" s="149" t="str">
        <f t="shared" si="166"/>
        <v>0011-1010-0017</v>
      </c>
      <c r="D5272" s="134" t="s">
        <v>458</v>
      </c>
      <c r="E5272" s="134" t="s">
        <v>445</v>
      </c>
      <c r="F5272" s="134" t="s">
        <v>455</v>
      </c>
      <c r="G5272" s="134" t="s">
        <v>357</v>
      </c>
      <c r="H5272" s="134" t="s">
        <v>1023</v>
      </c>
      <c r="I5272" s="134" t="s">
        <v>343</v>
      </c>
      <c r="J5272" s="135">
        <v>79.27</v>
      </c>
      <c r="K5272" s="135">
        <v>5.85</v>
      </c>
      <c r="L5272" s="135">
        <v>0.85</v>
      </c>
      <c r="M5272" s="141" t="str">
        <f t="shared" si="165"/>
        <v>201606</v>
      </c>
    </row>
    <row r="5273" spans="1:13" x14ac:dyDescent="0.25">
      <c r="A5273" s="35" t="str">
        <f>VLOOKUP(B5273,ResCat!$A$2:$B$269,2,FALSE)</f>
        <v>HMOSG</v>
      </c>
      <c r="B5273" s="68" t="str">
        <f>IF(ISNA(VLOOKUP(C5273,COA!$A$2:$B$340,2,FALSE)),"XXX",VLOOKUP(C5273,COA!$A$2:$B$340,2,FALSE))</f>
        <v>S11</v>
      </c>
      <c r="C5273" s="149" t="str">
        <f t="shared" si="166"/>
        <v>0011-1010-0017</v>
      </c>
      <c r="D5273" s="134" t="s">
        <v>458</v>
      </c>
      <c r="E5273" s="134" t="s">
        <v>445</v>
      </c>
      <c r="F5273" s="134" t="s">
        <v>455</v>
      </c>
      <c r="G5273" s="134" t="s">
        <v>357</v>
      </c>
      <c r="H5273" s="134" t="s">
        <v>1023</v>
      </c>
      <c r="I5273" s="134" t="s">
        <v>1</v>
      </c>
      <c r="J5273" s="135">
        <v>8360.2900000000009</v>
      </c>
      <c r="K5273" s="135">
        <v>1551.390000000001</v>
      </c>
      <c r="L5273" s="135">
        <v>1801.390000000001</v>
      </c>
      <c r="M5273" s="141" t="str">
        <f t="shared" si="165"/>
        <v>201606</v>
      </c>
    </row>
    <row r="5274" spans="1:13" x14ac:dyDescent="0.25">
      <c r="A5274" s="35" t="str">
        <f>VLOOKUP(B5274,ResCat!$A$2:$B$269,2,FALSE)</f>
        <v>HMOSG</v>
      </c>
      <c r="B5274" s="68" t="str">
        <f>IF(ISNA(VLOOKUP(C5274,COA!$A$2:$B$340,2,FALSE)),"XXX",VLOOKUP(C5274,COA!$A$2:$B$340,2,FALSE))</f>
        <v>S11</v>
      </c>
      <c r="C5274" s="149" t="str">
        <f t="shared" si="166"/>
        <v>0011-1010-0017</v>
      </c>
      <c r="D5274" s="134" t="s">
        <v>458</v>
      </c>
      <c r="E5274" s="134" t="s">
        <v>445</v>
      </c>
      <c r="F5274" s="134" t="s">
        <v>455</v>
      </c>
      <c r="G5274" s="134" t="s">
        <v>314</v>
      </c>
      <c r="H5274" s="134" t="s">
        <v>1023</v>
      </c>
      <c r="I5274" s="134" t="s">
        <v>3</v>
      </c>
      <c r="J5274" s="135">
        <v>409.46000000000004</v>
      </c>
      <c r="K5274" s="135">
        <v>140.5</v>
      </c>
      <c r="L5274" s="135">
        <v>123.62</v>
      </c>
      <c r="M5274" s="141" t="str">
        <f t="shared" si="165"/>
        <v>201607</v>
      </c>
    </row>
    <row r="5275" spans="1:13" x14ac:dyDescent="0.25">
      <c r="A5275" s="35" t="str">
        <f>VLOOKUP(B5275,ResCat!$A$2:$B$269,2,FALSE)</f>
        <v>HMOSG</v>
      </c>
      <c r="B5275" s="68" t="str">
        <f>IF(ISNA(VLOOKUP(C5275,COA!$A$2:$B$340,2,FALSE)),"XXX",VLOOKUP(C5275,COA!$A$2:$B$340,2,FALSE))</f>
        <v>S11</v>
      </c>
      <c r="C5275" s="149" t="str">
        <f t="shared" si="166"/>
        <v>0011-1010-0017</v>
      </c>
      <c r="D5275" s="134" t="s">
        <v>458</v>
      </c>
      <c r="E5275" s="134" t="s">
        <v>445</v>
      </c>
      <c r="F5275" s="134" t="s">
        <v>455</v>
      </c>
      <c r="G5275" s="134" t="s">
        <v>314</v>
      </c>
      <c r="H5275" s="134" t="s">
        <v>1023</v>
      </c>
      <c r="I5275" s="134" t="s">
        <v>2</v>
      </c>
      <c r="J5275" s="135">
        <v>23156.649999999998</v>
      </c>
      <c r="K5275" s="135">
        <v>5938.2000000000016</v>
      </c>
      <c r="L5275" s="135">
        <v>5853.2000000000016</v>
      </c>
      <c r="M5275" s="141" t="str">
        <f t="shared" si="165"/>
        <v>201607</v>
      </c>
    </row>
    <row r="5276" spans="1:13" x14ac:dyDescent="0.25">
      <c r="A5276" s="35" t="str">
        <f>VLOOKUP(B5276,ResCat!$A$2:$B$269,2,FALSE)</f>
        <v>HMOSG</v>
      </c>
      <c r="B5276" s="68" t="str">
        <f>IF(ISNA(VLOOKUP(C5276,COA!$A$2:$B$340,2,FALSE)),"XXX",VLOOKUP(C5276,COA!$A$2:$B$340,2,FALSE))</f>
        <v>S11</v>
      </c>
      <c r="C5276" s="149" t="str">
        <f t="shared" si="166"/>
        <v>0011-1010-0017</v>
      </c>
      <c r="D5276" s="134" t="s">
        <v>458</v>
      </c>
      <c r="E5276" s="134" t="s">
        <v>445</v>
      </c>
      <c r="F5276" s="134" t="s">
        <v>455</v>
      </c>
      <c r="G5276" s="134" t="s">
        <v>314</v>
      </c>
      <c r="H5276" s="134" t="s">
        <v>1023</v>
      </c>
      <c r="I5276" s="134" t="s">
        <v>343</v>
      </c>
      <c r="J5276" s="135">
        <v>154.38</v>
      </c>
      <c r="K5276" s="135">
        <v>61.5</v>
      </c>
      <c r="L5276" s="135">
        <v>26.5</v>
      </c>
      <c r="M5276" s="141" t="str">
        <f t="shared" si="165"/>
        <v>201607</v>
      </c>
    </row>
    <row r="5277" spans="1:13" x14ac:dyDescent="0.25">
      <c r="A5277" s="35" t="str">
        <f>VLOOKUP(B5277,ResCat!$A$2:$B$269,2,FALSE)</f>
        <v>HMOSG</v>
      </c>
      <c r="B5277" s="68" t="str">
        <f>IF(ISNA(VLOOKUP(C5277,COA!$A$2:$B$340,2,FALSE)),"XXX",VLOOKUP(C5277,COA!$A$2:$B$340,2,FALSE))</f>
        <v>S11</v>
      </c>
      <c r="C5277" s="149" t="str">
        <f t="shared" si="166"/>
        <v>0011-1010-0017</v>
      </c>
      <c r="D5277" s="134" t="s">
        <v>458</v>
      </c>
      <c r="E5277" s="134" t="s">
        <v>445</v>
      </c>
      <c r="F5277" s="134" t="s">
        <v>455</v>
      </c>
      <c r="G5277" s="134" t="s">
        <v>314</v>
      </c>
      <c r="H5277" s="134" t="s">
        <v>1023</v>
      </c>
      <c r="I5277" s="134" t="s">
        <v>1</v>
      </c>
      <c r="J5277" s="135">
        <v>714.40000000000009</v>
      </c>
      <c r="K5277" s="135">
        <v>285.35000000000002</v>
      </c>
      <c r="L5277" s="135">
        <v>403.5900000000002</v>
      </c>
      <c r="M5277" s="141" t="str">
        <f t="shared" si="165"/>
        <v>201607</v>
      </c>
    </row>
    <row r="5278" spans="1:13" x14ac:dyDescent="0.25">
      <c r="A5278" s="35" t="str">
        <f>VLOOKUP(B5278,ResCat!$A$2:$B$269,2,FALSE)</f>
        <v>HMOSG</v>
      </c>
      <c r="B5278" s="68" t="str">
        <f>IF(ISNA(VLOOKUP(C5278,COA!$A$2:$B$340,2,FALSE)),"XXX",VLOOKUP(C5278,COA!$A$2:$B$340,2,FALSE))</f>
        <v>S11</v>
      </c>
      <c r="C5278" s="149" t="str">
        <f t="shared" si="166"/>
        <v>0011-1010-0017</v>
      </c>
      <c r="D5278" s="134" t="s">
        <v>458</v>
      </c>
      <c r="E5278" s="134" t="s">
        <v>445</v>
      </c>
      <c r="F5278" s="134" t="s">
        <v>455</v>
      </c>
      <c r="G5278" s="134" t="s">
        <v>339</v>
      </c>
      <c r="H5278" s="134" t="s">
        <v>1023</v>
      </c>
      <c r="I5278" s="134" t="s">
        <v>3</v>
      </c>
      <c r="J5278" s="135">
        <v>1767.4900000000002</v>
      </c>
      <c r="K5278" s="135">
        <v>1369.57</v>
      </c>
      <c r="L5278" s="135">
        <v>1299.57</v>
      </c>
      <c r="M5278" s="141" t="str">
        <f t="shared" si="165"/>
        <v>201608</v>
      </c>
    </row>
    <row r="5279" spans="1:13" x14ac:dyDescent="0.25">
      <c r="A5279" s="35" t="str">
        <f>VLOOKUP(B5279,ResCat!$A$2:$B$269,2,FALSE)</f>
        <v>HMOSG</v>
      </c>
      <c r="B5279" s="68" t="str">
        <f>IF(ISNA(VLOOKUP(C5279,COA!$A$2:$B$340,2,FALSE)),"XXX",VLOOKUP(C5279,COA!$A$2:$B$340,2,FALSE))</f>
        <v>S11</v>
      </c>
      <c r="C5279" s="149" t="str">
        <f t="shared" si="166"/>
        <v>0011-1010-0017</v>
      </c>
      <c r="D5279" s="134" t="s">
        <v>458</v>
      </c>
      <c r="E5279" s="134" t="s">
        <v>445</v>
      </c>
      <c r="F5279" s="134" t="s">
        <v>455</v>
      </c>
      <c r="G5279" s="134" t="s">
        <v>339</v>
      </c>
      <c r="H5279" s="134" t="s">
        <v>1023</v>
      </c>
      <c r="I5279" s="134" t="s">
        <v>0</v>
      </c>
      <c r="J5279" s="135">
        <v>-3.637978807091713E-12</v>
      </c>
      <c r="K5279" s="135">
        <v>0</v>
      </c>
      <c r="L5279" s="135">
        <v>9.0949470177292824E-13</v>
      </c>
      <c r="M5279" s="141" t="str">
        <f t="shared" si="165"/>
        <v>201608</v>
      </c>
    </row>
    <row r="5280" spans="1:13" x14ac:dyDescent="0.25">
      <c r="A5280" s="35" t="str">
        <f>VLOOKUP(B5280,ResCat!$A$2:$B$269,2,FALSE)</f>
        <v>HMOSG</v>
      </c>
      <c r="B5280" s="68" t="str">
        <f>IF(ISNA(VLOOKUP(C5280,COA!$A$2:$B$340,2,FALSE)),"XXX",VLOOKUP(C5280,COA!$A$2:$B$340,2,FALSE))</f>
        <v>S11</v>
      </c>
      <c r="C5280" s="149" t="str">
        <f t="shared" si="166"/>
        <v>0011-1010-0017</v>
      </c>
      <c r="D5280" s="134" t="s">
        <v>458</v>
      </c>
      <c r="E5280" s="134" t="s">
        <v>445</v>
      </c>
      <c r="F5280" s="134" t="s">
        <v>455</v>
      </c>
      <c r="G5280" s="134" t="s">
        <v>339</v>
      </c>
      <c r="H5280" s="134" t="s">
        <v>1023</v>
      </c>
      <c r="I5280" s="134" t="s">
        <v>2</v>
      </c>
      <c r="J5280" s="135">
        <v>18682.529999999995</v>
      </c>
      <c r="K5280" s="135">
        <v>10794.570000000002</v>
      </c>
      <c r="L5280" s="135">
        <v>10660.570000000002</v>
      </c>
      <c r="M5280" s="141" t="str">
        <f t="shared" si="165"/>
        <v>201608</v>
      </c>
    </row>
    <row r="5281" spans="1:13" x14ac:dyDescent="0.25">
      <c r="A5281" s="35" t="str">
        <f>VLOOKUP(B5281,ResCat!$A$2:$B$269,2,FALSE)</f>
        <v>HMOSG</v>
      </c>
      <c r="B5281" s="68" t="str">
        <f>IF(ISNA(VLOOKUP(C5281,COA!$A$2:$B$340,2,FALSE)),"XXX",VLOOKUP(C5281,COA!$A$2:$B$340,2,FALSE))</f>
        <v>S11</v>
      </c>
      <c r="C5281" s="149" t="str">
        <f t="shared" si="166"/>
        <v>0011-1010-0017</v>
      </c>
      <c r="D5281" s="134" t="s">
        <v>458</v>
      </c>
      <c r="E5281" s="134" t="s">
        <v>445</v>
      </c>
      <c r="F5281" s="134" t="s">
        <v>455</v>
      </c>
      <c r="G5281" s="134" t="s">
        <v>339</v>
      </c>
      <c r="H5281" s="134" t="s">
        <v>1023</v>
      </c>
      <c r="I5281" s="134" t="s">
        <v>1</v>
      </c>
      <c r="J5281" s="135">
        <v>185.01000000000204</v>
      </c>
      <c r="K5281" s="135">
        <v>-2445.3700000000008</v>
      </c>
      <c r="L5281" s="135">
        <v>-1115.2399999999989</v>
      </c>
      <c r="M5281" s="141" t="str">
        <f t="shared" si="165"/>
        <v>201608</v>
      </c>
    </row>
    <row r="5282" spans="1:13" x14ac:dyDescent="0.25">
      <c r="A5282" s="35" t="str">
        <f>VLOOKUP(B5282,ResCat!$A$2:$B$269,2,FALSE)</f>
        <v>HMOSG</v>
      </c>
      <c r="B5282" s="68" t="str">
        <f>IF(ISNA(VLOOKUP(C5282,COA!$A$2:$B$340,2,FALSE)),"XXX",VLOOKUP(C5282,COA!$A$2:$B$340,2,FALSE))</f>
        <v>S11</v>
      </c>
      <c r="C5282" s="149" t="str">
        <f t="shared" si="166"/>
        <v>0011-1010-0017</v>
      </c>
      <c r="D5282" s="134" t="s">
        <v>458</v>
      </c>
      <c r="E5282" s="134" t="s">
        <v>445</v>
      </c>
      <c r="F5282" s="134" t="s">
        <v>455</v>
      </c>
      <c r="G5282" s="134" t="s">
        <v>342</v>
      </c>
      <c r="H5282" s="134" t="s">
        <v>1023</v>
      </c>
      <c r="I5282" s="134" t="s">
        <v>3</v>
      </c>
      <c r="J5282" s="135">
        <v>1180.6399999999996</v>
      </c>
      <c r="K5282" s="135">
        <v>754.55</v>
      </c>
      <c r="L5282" s="135">
        <v>654.54999999999995</v>
      </c>
      <c r="M5282" s="141" t="str">
        <f t="shared" si="165"/>
        <v>201609</v>
      </c>
    </row>
    <row r="5283" spans="1:13" x14ac:dyDescent="0.25">
      <c r="A5283" s="35" t="str">
        <f>VLOOKUP(B5283,ResCat!$A$2:$B$269,2,FALSE)</f>
        <v>HMOSG</v>
      </c>
      <c r="B5283" s="68" t="str">
        <f>IF(ISNA(VLOOKUP(C5283,COA!$A$2:$B$340,2,FALSE)),"XXX",VLOOKUP(C5283,COA!$A$2:$B$340,2,FALSE))</f>
        <v>S11</v>
      </c>
      <c r="C5283" s="149" t="str">
        <f t="shared" si="166"/>
        <v>0011-1010-0017</v>
      </c>
      <c r="D5283" s="134" t="s">
        <v>458</v>
      </c>
      <c r="E5283" s="134" t="s">
        <v>445</v>
      </c>
      <c r="F5283" s="134" t="s">
        <v>455</v>
      </c>
      <c r="G5283" s="134" t="s">
        <v>342</v>
      </c>
      <c r="H5283" s="134" t="s">
        <v>1023</v>
      </c>
      <c r="I5283" s="134" t="s">
        <v>2</v>
      </c>
      <c r="J5283" s="135">
        <v>2251.4499999999998</v>
      </c>
      <c r="K5283" s="135">
        <v>-2423.5999999999995</v>
      </c>
      <c r="L5283" s="135">
        <v>-2498.5999999999995</v>
      </c>
      <c r="M5283" s="141" t="str">
        <f t="shared" si="165"/>
        <v>201609</v>
      </c>
    </row>
    <row r="5284" spans="1:13" x14ac:dyDescent="0.25">
      <c r="A5284" s="35" t="str">
        <f>VLOOKUP(B5284,ResCat!$A$2:$B$269,2,FALSE)</f>
        <v>HMOSG</v>
      </c>
      <c r="B5284" s="68" t="str">
        <f>IF(ISNA(VLOOKUP(C5284,COA!$A$2:$B$340,2,FALSE)),"XXX",VLOOKUP(C5284,COA!$A$2:$B$340,2,FALSE))</f>
        <v>S11</v>
      </c>
      <c r="C5284" s="149" t="str">
        <f t="shared" si="166"/>
        <v>0011-1010-0017</v>
      </c>
      <c r="D5284" s="134" t="s">
        <v>458</v>
      </c>
      <c r="E5284" s="134" t="s">
        <v>445</v>
      </c>
      <c r="F5284" s="134" t="s">
        <v>455</v>
      </c>
      <c r="G5284" s="134" t="s">
        <v>342</v>
      </c>
      <c r="H5284" s="134" t="s">
        <v>1023</v>
      </c>
      <c r="I5284" s="134" t="s">
        <v>343</v>
      </c>
      <c r="J5284" s="135">
        <v>627.28</v>
      </c>
      <c r="K5284" s="135">
        <v>7.23</v>
      </c>
      <c r="L5284" s="135">
        <v>2.23</v>
      </c>
      <c r="M5284" s="141" t="str">
        <f t="shared" si="165"/>
        <v>201609</v>
      </c>
    </row>
    <row r="5285" spans="1:13" x14ac:dyDescent="0.25">
      <c r="A5285" s="35" t="str">
        <f>VLOOKUP(B5285,ResCat!$A$2:$B$269,2,FALSE)</f>
        <v>HMOSG</v>
      </c>
      <c r="B5285" s="68" t="str">
        <f>IF(ISNA(VLOOKUP(C5285,COA!$A$2:$B$340,2,FALSE)),"XXX",VLOOKUP(C5285,COA!$A$2:$B$340,2,FALSE))</f>
        <v>S11</v>
      </c>
      <c r="C5285" s="149" t="str">
        <f t="shared" si="166"/>
        <v>0011-1010-0017</v>
      </c>
      <c r="D5285" s="134" t="s">
        <v>458</v>
      </c>
      <c r="E5285" s="134" t="s">
        <v>445</v>
      </c>
      <c r="F5285" s="134" t="s">
        <v>455</v>
      </c>
      <c r="G5285" s="134" t="s">
        <v>342</v>
      </c>
      <c r="H5285" s="134" t="s">
        <v>1023</v>
      </c>
      <c r="I5285" s="134" t="s">
        <v>1</v>
      </c>
      <c r="J5285" s="135">
        <v>5493.2400000000016</v>
      </c>
      <c r="K5285" s="135">
        <v>4492.6799999999994</v>
      </c>
      <c r="L5285" s="135">
        <v>3922.4399999999996</v>
      </c>
      <c r="M5285" s="141" t="str">
        <f t="shared" si="165"/>
        <v>201609</v>
      </c>
    </row>
    <row r="5286" spans="1:13" x14ac:dyDescent="0.25">
      <c r="A5286" s="35" t="str">
        <f>VLOOKUP(B5286,ResCat!$A$2:$B$269,2,FALSE)</f>
        <v>HMOSG</v>
      </c>
      <c r="B5286" s="68" t="str">
        <f>IF(ISNA(VLOOKUP(C5286,COA!$A$2:$B$340,2,FALSE)),"XXX",VLOOKUP(C5286,COA!$A$2:$B$340,2,FALSE))</f>
        <v>S11</v>
      </c>
      <c r="C5286" s="149" t="str">
        <f t="shared" si="166"/>
        <v>0011-1010-0017</v>
      </c>
      <c r="D5286" s="134" t="s">
        <v>458</v>
      </c>
      <c r="E5286" s="134" t="s">
        <v>445</v>
      </c>
      <c r="F5286" s="134" t="s">
        <v>455</v>
      </c>
      <c r="G5286" s="134" t="s">
        <v>316</v>
      </c>
      <c r="H5286" s="134" t="s">
        <v>1023</v>
      </c>
      <c r="I5286" s="134" t="s">
        <v>3</v>
      </c>
      <c r="J5286" s="135">
        <v>2438.0700000000002</v>
      </c>
      <c r="K5286" s="135">
        <v>1470.0299999999993</v>
      </c>
      <c r="L5286" s="135">
        <v>1462.4199999999994</v>
      </c>
      <c r="M5286" s="141" t="str">
        <f t="shared" si="165"/>
        <v>201610</v>
      </c>
    </row>
    <row r="5287" spans="1:13" x14ac:dyDescent="0.25">
      <c r="A5287" s="35" t="str">
        <f>VLOOKUP(B5287,ResCat!$A$2:$B$269,2,FALSE)</f>
        <v>HMOSG</v>
      </c>
      <c r="B5287" s="68" t="str">
        <f>IF(ISNA(VLOOKUP(C5287,COA!$A$2:$B$340,2,FALSE)),"XXX",VLOOKUP(C5287,COA!$A$2:$B$340,2,FALSE))</f>
        <v>S11</v>
      </c>
      <c r="C5287" s="149" t="str">
        <f t="shared" si="166"/>
        <v>0011-1010-0017</v>
      </c>
      <c r="D5287" s="134" t="s">
        <v>458</v>
      </c>
      <c r="E5287" s="134" t="s">
        <v>445</v>
      </c>
      <c r="F5287" s="134" t="s">
        <v>455</v>
      </c>
      <c r="G5287" s="134" t="s">
        <v>316</v>
      </c>
      <c r="H5287" s="134" t="s">
        <v>1023</v>
      </c>
      <c r="I5287" s="134" t="s">
        <v>0</v>
      </c>
      <c r="J5287" s="135">
        <v>-157746.41999999998</v>
      </c>
      <c r="K5287" s="135">
        <v>-20244.279999999966</v>
      </c>
      <c r="L5287" s="135">
        <v>-19994.279999999966</v>
      </c>
      <c r="M5287" s="141" t="str">
        <f t="shared" si="165"/>
        <v>201610</v>
      </c>
    </row>
    <row r="5288" spans="1:13" x14ac:dyDescent="0.25">
      <c r="A5288" s="35" t="str">
        <f>VLOOKUP(B5288,ResCat!$A$2:$B$269,2,FALSE)</f>
        <v>HMOSG</v>
      </c>
      <c r="B5288" s="68" t="str">
        <f>IF(ISNA(VLOOKUP(C5288,COA!$A$2:$B$340,2,FALSE)),"XXX",VLOOKUP(C5288,COA!$A$2:$B$340,2,FALSE))</f>
        <v>S11</v>
      </c>
      <c r="C5288" s="149" t="str">
        <f t="shared" si="166"/>
        <v>0011-1010-0017</v>
      </c>
      <c r="D5288" s="134" t="s">
        <v>458</v>
      </c>
      <c r="E5288" s="134" t="s">
        <v>445</v>
      </c>
      <c r="F5288" s="134" t="s">
        <v>455</v>
      </c>
      <c r="G5288" s="134" t="s">
        <v>316</v>
      </c>
      <c r="H5288" s="134" t="s">
        <v>1023</v>
      </c>
      <c r="I5288" s="134" t="s">
        <v>2</v>
      </c>
      <c r="J5288" s="135">
        <v>11363.920000000002</v>
      </c>
      <c r="K5288" s="135">
        <v>3033.48</v>
      </c>
      <c r="L5288" s="135">
        <v>2983.48</v>
      </c>
      <c r="M5288" s="141" t="str">
        <f t="shared" si="165"/>
        <v>201610</v>
      </c>
    </row>
    <row r="5289" spans="1:13" x14ac:dyDescent="0.25">
      <c r="A5289" s="35" t="str">
        <f>VLOOKUP(B5289,ResCat!$A$2:$B$269,2,FALSE)</f>
        <v>HMOSG</v>
      </c>
      <c r="B5289" s="68" t="str">
        <f>IF(ISNA(VLOOKUP(C5289,COA!$A$2:$B$340,2,FALSE)),"XXX",VLOOKUP(C5289,COA!$A$2:$B$340,2,FALSE))</f>
        <v>S11</v>
      </c>
      <c r="C5289" s="149" t="str">
        <f t="shared" si="166"/>
        <v>0011-1010-0017</v>
      </c>
      <c r="D5289" s="134" t="s">
        <v>458</v>
      </c>
      <c r="E5289" s="134" t="s">
        <v>445</v>
      </c>
      <c r="F5289" s="134" t="s">
        <v>455</v>
      </c>
      <c r="G5289" s="134" t="s">
        <v>316</v>
      </c>
      <c r="H5289" s="134" t="s">
        <v>1023</v>
      </c>
      <c r="I5289" s="134" t="s">
        <v>343</v>
      </c>
      <c r="J5289" s="135">
        <v>89.4</v>
      </c>
      <c r="K5289" s="135">
        <v>13.86</v>
      </c>
      <c r="L5289" s="135">
        <v>8.86</v>
      </c>
      <c r="M5289" s="141" t="str">
        <f t="shared" si="165"/>
        <v>201610</v>
      </c>
    </row>
    <row r="5290" spans="1:13" x14ac:dyDescent="0.25">
      <c r="A5290" s="35" t="str">
        <f>VLOOKUP(B5290,ResCat!$A$2:$B$269,2,FALSE)</f>
        <v>HMOSG</v>
      </c>
      <c r="B5290" s="68" t="str">
        <f>IF(ISNA(VLOOKUP(C5290,COA!$A$2:$B$340,2,FALSE)),"XXX",VLOOKUP(C5290,COA!$A$2:$B$340,2,FALSE))</f>
        <v>S11</v>
      </c>
      <c r="C5290" s="149" t="str">
        <f t="shared" si="166"/>
        <v>0011-1010-0017</v>
      </c>
      <c r="D5290" s="134" t="s">
        <v>458</v>
      </c>
      <c r="E5290" s="134" t="s">
        <v>445</v>
      </c>
      <c r="F5290" s="134" t="s">
        <v>455</v>
      </c>
      <c r="G5290" s="134" t="s">
        <v>316</v>
      </c>
      <c r="H5290" s="134" t="s">
        <v>1023</v>
      </c>
      <c r="I5290" s="134" t="s">
        <v>1</v>
      </c>
      <c r="J5290" s="135">
        <v>137851.11000000002</v>
      </c>
      <c r="K5290" s="135">
        <v>45820.209999999992</v>
      </c>
      <c r="L5290" s="135">
        <v>45909.19999999999</v>
      </c>
      <c r="M5290" s="141" t="str">
        <f t="shared" si="165"/>
        <v>201610</v>
      </c>
    </row>
    <row r="5291" spans="1:13" x14ac:dyDescent="0.25">
      <c r="A5291" s="35" t="str">
        <f>VLOOKUP(B5291,ResCat!$A$2:$B$269,2,FALSE)</f>
        <v>HMOSG</v>
      </c>
      <c r="B5291" s="68" t="str">
        <f>IF(ISNA(VLOOKUP(C5291,COA!$A$2:$B$340,2,FALSE)),"XXX",VLOOKUP(C5291,COA!$A$2:$B$340,2,FALSE))</f>
        <v>S11</v>
      </c>
      <c r="C5291" s="149" t="str">
        <f t="shared" si="166"/>
        <v>0011-1010-0017</v>
      </c>
      <c r="D5291" s="134" t="s">
        <v>458</v>
      </c>
      <c r="E5291" s="134" t="s">
        <v>445</v>
      </c>
      <c r="F5291" s="134" t="s">
        <v>455</v>
      </c>
      <c r="G5291" s="134" t="s">
        <v>318</v>
      </c>
      <c r="H5291" s="134" t="s">
        <v>1023</v>
      </c>
      <c r="I5291" s="134" t="s">
        <v>3</v>
      </c>
      <c r="J5291" s="135">
        <v>6666.75</v>
      </c>
      <c r="K5291" s="135">
        <v>4295.9799999999996</v>
      </c>
      <c r="L5291" s="135">
        <v>4245.9799999999996</v>
      </c>
      <c r="M5291" s="141" t="str">
        <f t="shared" si="165"/>
        <v>201611</v>
      </c>
    </row>
    <row r="5292" spans="1:13" x14ac:dyDescent="0.25">
      <c r="A5292" s="35" t="str">
        <f>VLOOKUP(B5292,ResCat!$A$2:$B$269,2,FALSE)</f>
        <v>HMOSG</v>
      </c>
      <c r="B5292" s="68" t="str">
        <f>IF(ISNA(VLOOKUP(C5292,COA!$A$2:$B$340,2,FALSE)),"XXX",VLOOKUP(C5292,COA!$A$2:$B$340,2,FALSE))</f>
        <v>S11</v>
      </c>
      <c r="C5292" s="149" t="str">
        <f t="shared" si="166"/>
        <v>0011-1010-0017</v>
      </c>
      <c r="D5292" s="134" t="s">
        <v>458</v>
      </c>
      <c r="E5292" s="134" t="s">
        <v>445</v>
      </c>
      <c r="F5292" s="134" t="s">
        <v>455</v>
      </c>
      <c r="G5292" s="134" t="s">
        <v>318</v>
      </c>
      <c r="H5292" s="134" t="s">
        <v>1023</v>
      </c>
      <c r="I5292" s="134" t="s">
        <v>368</v>
      </c>
      <c r="J5292" s="135">
        <v>5781</v>
      </c>
      <c r="K5292" s="135">
        <v>0</v>
      </c>
      <c r="L5292" s="135">
        <v>0</v>
      </c>
      <c r="M5292" s="141" t="str">
        <f t="shared" si="165"/>
        <v>201611</v>
      </c>
    </row>
    <row r="5293" spans="1:13" x14ac:dyDescent="0.25">
      <c r="A5293" s="35" t="str">
        <f>VLOOKUP(B5293,ResCat!$A$2:$B$269,2,FALSE)</f>
        <v>HMOSG</v>
      </c>
      <c r="B5293" s="68" t="str">
        <f>IF(ISNA(VLOOKUP(C5293,COA!$A$2:$B$340,2,FALSE)),"XXX",VLOOKUP(C5293,COA!$A$2:$B$340,2,FALSE))</f>
        <v>S11</v>
      </c>
      <c r="C5293" s="149" t="str">
        <f t="shared" si="166"/>
        <v>0011-1010-0017</v>
      </c>
      <c r="D5293" s="134" t="s">
        <v>458</v>
      </c>
      <c r="E5293" s="134" t="s">
        <v>445</v>
      </c>
      <c r="F5293" s="134" t="s">
        <v>455</v>
      </c>
      <c r="G5293" s="134" t="s">
        <v>318</v>
      </c>
      <c r="H5293" s="134" t="s">
        <v>1023</v>
      </c>
      <c r="I5293" s="134" t="s">
        <v>0</v>
      </c>
      <c r="J5293" s="135">
        <v>-312710.18000000052</v>
      </c>
      <c r="K5293" s="135">
        <v>3118319.68</v>
      </c>
      <c r="L5293" s="135">
        <v>3117342.64</v>
      </c>
      <c r="M5293" s="141" t="str">
        <f t="shared" si="165"/>
        <v>201611</v>
      </c>
    </row>
    <row r="5294" spans="1:13" x14ac:dyDescent="0.25">
      <c r="A5294" s="35" t="str">
        <f>VLOOKUP(B5294,ResCat!$A$2:$B$269,2,FALSE)</f>
        <v>HMOSG</v>
      </c>
      <c r="B5294" s="68" t="str">
        <f>IF(ISNA(VLOOKUP(C5294,COA!$A$2:$B$340,2,FALSE)),"XXX",VLOOKUP(C5294,COA!$A$2:$B$340,2,FALSE))</f>
        <v>S11</v>
      </c>
      <c r="C5294" s="149" t="str">
        <f t="shared" si="166"/>
        <v>0011-1010-0017</v>
      </c>
      <c r="D5294" s="134" t="s">
        <v>458</v>
      </c>
      <c r="E5294" s="134" t="s">
        <v>445</v>
      </c>
      <c r="F5294" s="134" t="s">
        <v>455</v>
      </c>
      <c r="G5294" s="134" t="s">
        <v>318</v>
      </c>
      <c r="H5294" s="134" t="s">
        <v>1023</v>
      </c>
      <c r="I5294" s="134" t="s">
        <v>336</v>
      </c>
      <c r="J5294" s="135">
        <v>63.4</v>
      </c>
      <c r="K5294" s="135">
        <v>63.4</v>
      </c>
      <c r="L5294" s="135">
        <v>58.4</v>
      </c>
      <c r="M5294" s="141" t="str">
        <f t="shared" si="165"/>
        <v>201611</v>
      </c>
    </row>
    <row r="5295" spans="1:13" x14ac:dyDescent="0.25">
      <c r="A5295" s="35" t="str">
        <f>VLOOKUP(B5295,ResCat!$A$2:$B$269,2,FALSE)</f>
        <v>HMOSG</v>
      </c>
      <c r="B5295" s="68" t="str">
        <f>IF(ISNA(VLOOKUP(C5295,COA!$A$2:$B$340,2,FALSE)),"XXX",VLOOKUP(C5295,COA!$A$2:$B$340,2,FALSE))</f>
        <v>S11</v>
      </c>
      <c r="C5295" s="149" t="str">
        <f t="shared" si="166"/>
        <v>0011-1010-0017</v>
      </c>
      <c r="D5295" s="134" t="s">
        <v>458</v>
      </c>
      <c r="E5295" s="134" t="s">
        <v>445</v>
      </c>
      <c r="F5295" s="134" t="s">
        <v>455</v>
      </c>
      <c r="G5295" s="134" t="s">
        <v>318</v>
      </c>
      <c r="H5295" s="134" t="s">
        <v>1023</v>
      </c>
      <c r="I5295" s="134" t="s">
        <v>2</v>
      </c>
      <c r="J5295" s="135">
        <v>541.41</v>
      </c>
      <c r="K5295" s="135">
        <v>576.38000000000011</v>
      </c>
      <c r="L5295" s="135">
        <v>350.28000000000009</v>
      </c>
      <c r="M5295" s="141" t="str">
        <f t="shared" si="165"/>
        <v>201611</v>
      </c>
    </row>
    <row r="5296" spans="1:13" x14ac:dyDescent="0.25">
      <c r="A5296" s="35" t="str">
        <f>VLOOKUP(B5296,ResCat!$A$2:$B$269,2,FALSE)</f>
        <v>HMOSG</v>
      </c>
      <c r="B5296" s="68" t="str">
        <f>IF(ISNA(VLOOKUP(C5296,COA!$A$2:$B$340,2,FALSE)),"XXX",VLOOKUP(C5296,COA!$A$2:$B$340,2,FALSE))</f>
        <v>S11</v>
      </c>
      <c r="C5296" s="149" t="str">
        <f t="shared" si="166"/>
        <v>0011-1010-0017</v>
      </c>
      <c r="D5296" s="134" t="s">
        <v>458</v>
      </c>
      <c r="E5296" s="134" t="s">
        <v>445</v>
      </c>
      <c r="F5296" s="134" t="s">
        <v>455</v>
      </c>
      <c r="G5296" s="134" t="s">
        <v>318</v>
      </c>
      <c r="H5296" s="134" t="s">
        <v>1023</v>
      </c>
      <c r="I5296" s="134" t="s">
        <v>343</v>
      </c>
      <c r="J5296" s="135">
        <v>767.04</v>
      </c>
      <c r="K5296" s="135">
        <v>46.99</v>
      </c>
      <c r="L5296" s="135">
        <v>31.99</v>
      </c>
      <c r="M5296" s="141" t="str">
        <f t="shared" si="165"/>
        <v>201611</v>
      </c>
    </row>
    <row r="5297" spans="1:13" x14ac:dyDescent="0.25">
      <c r="A5297" s="35" t="str">
        <f>VLOOKUP(B5297,ResCat!$A$2:$B$269,2,FALSE)</f>
        <v>HMOSG</v>
      </c>
      <c r="B5297" s="68" t="str">
        <f>IF(ISNA(VLOOKUP(C5297,COA!$A$2:$B$340,2,FALSE)),"XXX",VLOOKUP(C5297,COA!$A$2:$B$340,2,FALSE))</f>
        <v>S11</v>
      </c>
      <c r="C5297" s="149" t="str">
        <f t="shared" si="166"/>
        <v>0011-1010-0017</v>
      </c>
      <c r="D5297" s="134" t="s">
        <v>458</v>
      </c>
      <c r="E5297" s="134" t="s">
        <v>445</v>
      </c>
      <c r="F5297" s="134" t="s">
        <v>455</v>
      </c>
      <c r="G5297" s="134" t="s">
        <v>318</v>
      </c>
      <c r="H5297" s="134" t="s">
        <v>1023</v>
      </c>
      <c r="I5297" s="134" t="s">
        <v>1</v>
      </c>
      <c r="J5297" s="135">
        <v>165.14999999999998</v>
      </c>
      <c r="K5297" s="135">
        <v>-601.96000000000015</v>
      </c>
      <c r="L5297" s="135">
        <v>-413.9799999999999</v>
      </c>
      <c r="M5297" s="141" t="str">
        <f t="shared" si="165"/>
        <v>201611</v>
      </c>
    </row>
    <row r="5298" spans="1:13" x14ac:dyDescent="0.25">
      <c r="A5298" s="35" t="str">
        <f>VLOOKUP(B5298,ResCat!$A$2:$B$269,2,FALSE)</f>
        <v>HMOSG</v>
      </c>
      <c r="B5298" s="68" t="str">
        <f>IF(ISNA(VLOOKUP(C5298,COA!$A$2:$B$340,2,FALSE)),"XXX",VLOOKUP(C5298,COA!$A$2:$B$340,2,FALSE))</f>
        <v>S11</v>
      </c>
      <c r="C5298" s="149" t="str">
        <f t="shared" si="166"/>
        <v>0011-1010-0017</v>
      </c>
      <c r="D5298" s="134" t="s">
        <v>458</v>
      </c>
      <c r="E5298" s="134" t="s">
        <v>445</v>
      </c>
      <c r="F5298" s="134" t="s">
        <v>455</v>
      </c>
      <c r="G5298" s="134" t="s">
        <v>320</v>
      </c>
      <c r="H5298" s="134" t="s">
        <v>1023</v>
      </c>
      <c r="I5298" s="134" t="s">
        <v>3</v>
      </c>
      <c r="J5298" s="135">
        <v>7967.6700000000019</v>
      </c>
      <c r="K5298" s="135">
        <v>4703.46</v>
      </c>
      <c r="L5298" s="135">
        <v>4379.8599999999997</v>
      </c>
      <c r="M5298" s="141" t="str">
        <f t="shared" si="165"/>
        <v>201612</v>
      </c>
    </row>
    <row r="5299" spans="1:13" x14ac:dyDescent="0.25">
      <c r="A5299" s="35" t="str">
        <f>VLOOKUP(B5299,ResCat!$A$2:$B$269,2,FALSE)</f>
        <v>HMOSG</v>
      </c>
      <c r="B5299" s="68" t="str">
        <f>IF(ISNA(VLOOKUP(C5299,COA!$A$2:$B$340,2,FALSE)),"XXX",VLOOKUP(C5299,COA!$A$2:$B$340,2,FALSE))</f>
        <v>S11</v>
      </c>
      <c r="C5299" s="149" t="str">
        <f t="shared" si="166"/>
        <v>0011-1010-0017</v>
      </c>
      <c r="D5299" s="134" t="s">
        <v>458</v>
      </c>
      <c r="E5299" s="134" t="s">
        <v>445</v>
      </c>
      <c r="F5299" s="134" t="s">
        <v>455</v>
      </c>
      <c r="G5299" s="134" t="s">
        <v>320</v>
      </c>
      <c r="H5299" s="134" t="s">
        <v>1023</v>
      </c>
      <c r="I5299" s="134" t="s">
        <v>368</v>
      </c>
      <c r="J5299" s="135">
        <v>289</v>
      </c>
      <c r="K5299" s="135">
        <v>0</v>
      </c>
      <c r="L5299" s="135">
        <v>0</v>
      </c>
      <c r="M5299" s="141" t="str">
        <f t="shared" si="165"/>
        <v>201612</v>
      </c>
    </row>
    <row r="5300" spans="1:13" x14ac:dyDescent="0.25">
      <c r="A5300" s="35" t="str">
        <f>VLOOKUP(B5300,ResCat!$A$2:$B$269,2,FALSE)</f>
        <v>HMOSG</v>
      </c>
      <c r="B5300" s="68" t="str">
        <f>IF(ISNA(VLOOKUP(C5300,COA!$A$2:$B$340,2,FALSE)),"XXX",VLOOKUP(C5300,COA!$A$2:$B$340,2,FALSE))</f>
        <v>S11</v>
      </c>
      <c r="C5300" s="149" t="str">
        <f t="shared" si="166"/>
        <v>0011-1010-0017</v>
      </c>
      <c r="D5300" s="134" t="s">
        <v>458</v>
      </c>
      <c r="E5300" s="134" t="s">
        <v>445</v>
      </c>
      <c r="F5300" s="134" t="s">
        <v>455</v>
      </c>
      <c r="G5300" s="134" t="s">
        <v>320</v>
      </c>
      <c r="H5300" s="134" t="s">
        <v>1023</v>
      </c>
      <c r="I5300" s="134" t="s">
        <v>0</v>
      </c>
      <c r="J5300" s="135">
        <v>54561.440000000024</v>
      </c>
      <c r="K5300" s="135">
        <v>55062.510000000053</v>
      </c>
      <c r="L5300" s="135">
        <v>54062.510000000053</v>
      </c>
      <c r="M5300" s="141" t="str">
        <f t="shared" si="165"/>
        <v>201612</v>
      </c>
    </row>
    <row r="5301" spans="1:13" x14ac:dyDescent="0.25">
      <c r="A5301" s="35" t="str">
        <f>VLOOKUP(B5301,ResCat!$A$2:$B$269,2,FALSE)</f>
        <v>HMOSG</v>
      </c>
      <c r="B5301" s="68" t="str">
        <f>IF(ISNA(VLOOKUP(C5301,COA!$A$2:$B$340,2,FALSE)),"XXX",VLOOKUP(C5301,COA!$A$2:$B$340,2,FALSE))</f>
        <v>S11</v>
      </c>
      <c r="C5301" s="149" t="str">
        <f t="shared" si="166"/>
        <v>0011-1010-0017</v>
      </c>
      <c r="D5301" s="134" t="s">
        <v>458</v>
      </c>
      <c r="E5301" s="134" t="s">
        <v>445</v>
      </c>
      <c r="F5301" s="134" t="s">
        <v>455</v>
      </c>
      <c r="G5301" s="134" t="s">
        <v>320</v>
      </c>
      <c r="H5301" s="134" t="s">
        <v>1023</v>
      </c>
      <c r="I5301" s="134" t="s">
        <v>336</v>
      </c>
      <c r="J5301" s="135">
        <v>26.95</v>
      </c>
      <c r="K5301" s="135">
        <v>26.95</v>
      </c>
      <c r="L5301" s="135">
        <v>21.95</v>
      </c>
      <c r="M5301" s="141" t="str">
        <f t="shared" si="165"/>
        <v>201612</v>
      </c>
    </row>
    <row r="5302" spans="1:13" x14ac:dyDescent="0.25">
      <c r="A5302" s="35" t="str">
        <f>VLOOKUP(B5302,ResCat!$A$2:$B$269,2,FALSE)</f>
        <v>HMOSG</v>
      </c>
      <c r="B5302" s="68" t="str">
        <f>IF(ISNA(VLOOKUP(C5302,COA!$A$2:$B$340,2,FALSE)),"XXX",VLOOKUP(C5302,COA!$A$2:$B$340,2,FALSE))</f>
        <v>S11</v>
      </c>
      <c r="C5302" s="149" t="str">
        <f t="shared" si="166"/>
        <v>0011-1010-0017</v>
      </c>
      <c r="D5302" s="134" t="s">
        <v>458</v>
      </c>
      <c r="E5302" s="134" t="s">
        <v>445</v>
      </c>
      <c r="F5302" s="134" t="s">
        <v>455</v>
      </c>
      <c r="G5302" s="134" t="s">
        <v>320</v>
      </c>
      <c r="H5302" s="134" t="s">
        <v>1023</v>
      </c>
      <c r="I5302" s="134" t="s">
        <v>2</v>
      </c>
      <c r="J5302" s="135">
        <v>19065.269999999997</v>
      </c>
      <c r="K5302" s="135">
        <v>9347.86</v>
      </c>
      <c r="L5302" s="135">
        <v>9067.08</v>
      </c>
      <c r="M5302" s="141" t="str">
        <f t="shared" si="165"/>
        <v>201612</v>
      </c>
    </row>
    <row r="5303" spans="1:13" x14ac:dyDescent="0.25">
      <c r="A5303" s="35" t="str">
        <f>VLOOKUP(B5303,ResCat!$A$2:$B$269,2,FALSE)</f>
        <v>HMOSG</v>
      </c>
      <c r="B5303" s="68" t="str">
        <f>IF(ISNA(VLOOKUP(C5303,COA!$A$2:$B$340,2,FALSE)),"XXX",VLOOKUP(C5303,COA!$A$2:$B$340,2,FALSE))</f>
        <v>S11</v>
      </c>
      <c r="C5303" s="149" t="str">
        <f t="shared" si="166"/>
        <v>0011-1010-0017</v>
      </c>
      <c r="D5303" s="134" t="s">
        <v>458</v>
      </c>
      <c r="E5303" s="134" t="s">
        <v>445</v>
      </c>
      <c r="F5303" s="134" t="s">
        <v>455</v>
      </c>
      <c r="G5303" s="134" t="s">
        <v>320</v>
      </c>
      <c r="H5303" s="134" t="s">
        <v>1023</v>
      </c>
      <c r="I5303" s="134" t="s">
        <v>343</v>
      </c>
      <c r="J5303" s="135">
        <v>825.31999999999994</v>
      </c>
      <c r="K5303" s="135">
        <v>109.61000000000001</v>
      </c>
      <c r="L5303" s="135">
        <v>99.610000000000014</v>
      </c>
      <c r="M5303" s="141" t="str">
        <f t="shared" si="165"/>
        <v>201612</v>
      </c>
    </row>
    <row r="5304" spans="1:13" x14ac:dyDescent="0.25">
      <c r="A5304" s="35" t="str">
        <f>VLOOKUP(B5304,ResCat!$A$2:$B$269,2,FALSE)</f>
        <v>HMOSG</v>
      </c>
      <c r="B5304" s="68" t="str">
        <f>IF(ISNA(VLOOKUP(C5304,COA!$A$2:$B$340,2,FALSE)),"XXX",VLOOKUP(C5304,COA!$A$2:$B$340,2,FALSE))</f>
        <v>S11</v>
      </c>
      <c r="C5304" s="149" t="str">
        <f t="shared" si="166"/>
        <v>0011-1010-0017</v>
      </c>
      <c r="D5304" s="134" t="s">
        <v>458</v>
      </c>
      <c r="E5304" s="134" t="s">
        <v>445</v>
      </c>
      <c r="F5304" s="134" t="s">
        <v>455</v>
      </c>
      <c r="G5304" s="134" t="s">
        <v>320</v>
      </c>
      <c r="H5304" s="134" t="s">
        <v>1023</v>
      </c>
      <c r="I5304" s="134" t="s">
        <v>1</v>
      </c>
      <c r="J5304" s="135">
        <v>58571.950000000004</v>
      </c>
      <c r="K5304" s="135">
        <v>19643.100000000002</v>
      </c>
      <c r="L5304" s="135">
        <v>18955.14</v>
      </c>
      <c r="M5304" s="141" t="str">
        <f t="shared" si="165"/>
        <v>201612</v>
      </c>
    </row>
    <row r="5305" spans="1:13" x14ac:dyDescent="0.25">
      <c r="A5305" s="35" t="str">
        <f>VLOOKUP(B5305,ResCat!$A$2:$B$269,2,FALSE)</f>
        <v>HMOSG</v>
      </c>
      <c r="B5305" s="68" t="str">
        <f>IF(ISNA(VLOOKUP(C5305,COA!$A$2:$B$340,2,FALSE)),"XXX",VLOOKUP(C5305,COA!$A$2:$B$340,2,FALSE))</f>
        <v>S11</v>
      </c>
      <c r="C5305" s="149" t="str">
        <f t="shared" si="166"/>
        <v>0011-1010-0017</v>
      </c>
      <c r="D5305" s="134" t="s">
        <v>458</v>
      </c>
      <c r="E5305" s="134" t="s">
        <v>445</v>
      </c>
      <c r="F5305" s="134" t="s">
        <v>455</v>
      </c>
      <c r="G5305" s="134" t="s">
        <v>322</v>
      </c>
      <c r="H5305" s="134" t="s">
        <v>1023</v>
      </c>
      <c r="I5305" s="134" t="s">
        <v>3</v>
      </c>
      <c r="J5305" s="135">
        <v>-738.9599999999997</v>
      </c>
      <c r="K5305" s="135">
        <v>-1082.9500000000005</v>
      </c>
      <c r="L5305" s="135">
        <v>-608.01000000000022</v>
      </c>
      <c r="M5305" s="141" t="str">
        <f t="shared" si="165"/>
        <v>201701</v>
      </c>
    </row>
    <row r="5306" spans="1:13" x14ac:dyDescent="0.25">
      <c r="A5306" s="35" t="str">
        <f>VLOOKUP(B5306,ResCat!$A$2:$B$269,2,FALSE)</f>
        <v>HMOSG</v>
      </c>
      <c r="B5306" s="68" t="str">
        <f>IF(ISNA(VLOOKUP(C5306,COA!$A$2:$B$340,2,FALSE)),"XXX",VLOOKUP(C5306,COA!$A$2:$B$340,2,FALSE))</f>
        <v>S11</v>
      </c>
      <c r="C5306" s="149" t="str">
        <f t="shared" si="166"/>
        <v>0011-1010-0017</v>
      </c>
      <c r="D5306" s="134" t="s">
        <v>458</v>
      </c>
      <c r="E5306" s="134" t="s">
        <v>445</v>
      </c>
      <c r="F5306" s="134" t="s">
        <v>455</v>
      </c>
      <c r="G5306" s="134" t="s">
        <v>322</v>
      </c>
      <c r="H5306" s="134" t="s">
        <v>1023</v>
      </c>
      <c r="I5306" s="134" t="s">
        <v>368</v>
      </c>
      <c r="J5306" s="135">
        <v>559</v>
      </c>
      <c r="K5306" s="135">
        <v>392</v>
      </c>
      <c r="L5306" s="135">
        <v>392</v>
      </c>
      <c r="M5306" s="141" t="str">
        <f t="shared" si="165"/>
        <v>201701</v>
      </c>
    </row>
    <row r="5307" spans="1:13" x14ac:dyDescent="0.25">
      <c r="A5307" s="35" t="str">
        <f>VLOOKUP(B5307,ResCat!$A$2:$B$269,2,FALSE)</f>
        <v>HMOSG</v>
      </c>
      <c r="B5307" s="68" t="str">
        <f>IF(ISNA(VLOOKUP(C5307,COA!$A$2:$B$340,2,FALSE)),"XXX",VLOOKUP(C5307,COA!$A$2:$B$340,2,FALSE))</f>
        <v>S11</v>
      </c>
      <c r="C5307" s="149" t="str">
        <f t="shared" si="166"/>
        <v>0011-1010-0017</v>
      </c>
      <c r="D5307" s="134" t="s">
        <v>458</v>
      </c>
      <c r="E5307" s="134" t="s">
        <v>445</v>
      </c>
      <c r="F5307" s="134" t="s">
        <v>455</v>
      </c>
      <c r="G5307" s="134" t="s">
        <v>322</v>
      </c>
      <c r="H5307" s="134" t="s">
        <v>1023</v>
      </c>
      <c r="I5307" s="134" t="s">
        <v>0</v>
      </c>
      <c r="J5307" s="135">
        <v>-65033.380000000005</v>
      </c>
      <c r="K5307" s="135">
        <v>-1129.33</v>
      </c>
      <c r="L5307" s="135">
        <v>-3215.79</v>
      </c>
      <c r="M5307" s="141" t="str">
        <f t="shared" si="165"/>
        <v>201701</v>
      </c>
    </row>
    <row r="5308" spans="1:13" x14ac:dyDescent="0.25">
      <c r="A5308" s="35" t="str">
        <f>VLOOKUP(B5308,ResCat!$A$2:$B$269,2,FALSE)</f>
        <v>HMOSG</v>
      </c>
      <c r="B5308" s="68" t="str">
        <f>IF(ISNA(VLOOKUP(C5308,COA!$A$2:$B$340,2,FALSE)),"XXX",VLOOKUP(C5308,COA!$A$2:$B$340,2,FALSE))</f>
        <v>S11</v>
      </c>
      <c r="C5308" s="149" t="str">
        <f t="shared" si="166"/>
        <v>0011-1010-0017</v>
      </c>
      <c r="D5308" s="134" t="s">
        <v>458</v>
      </c>
      <c r="E5308" s="134" t="s">
        <v>445</v>
      </c>
      <c r="F5308" s="134" t="s">
        <v>455</v>
      </c>
      <c r="G5308" s="134" t="s">
        <v>322</v>
      </c>
      <c r="H5308" s="134" t="s">
        <v>1023</v>
      </c>
      <c r="I5308" s="134" t="s">
        <v>2</v>
      </c>
      <c r="J5308" s="135">
        <v>13502.369999999994</v>
      </c>
      <c r="K5308" s="135">
        <v>7291.8999999999987</v>
      </c>
      <c r="L5308" s="135">
        <v>7066.8999999999987</v>
      </c>
      <c r="M5308" s="141" t="str">
        <f t="shared" si="165"/>
        <v>201701</v>
      </c>
    </row>
    <row r="5309" spans="1:13" x14ac:dyDescent="0.25">
      <c r="A5309" s="35" t="str">
        <f>VLOOKUP(B5309,ResCat!$A$2:$B$269,2,FALSE)</f>
        <v>HMOSG</v>
      </c>
      <c r="B5309" s="68" t="str">
        <f>IF(ISNA(VLOOKUP(C5309,COA!$A$2:$B$340,2,FALSE)),"XXX",VLOOKUP(C5309,COA!$A$2:$B$340,2,FALSE))</f>
        <v>S11</v>
      </c>
      <c r="C5309" s="149" t="str">
        <f t="shared" si="166"/>
        <v>0011-1010-0017</v>
      </c>
      <c r="D5309" s="134" t="s">
        <v>458</v>
      </c>
      <c r="E5309" s="134" t="s">
        <v>445</v>
      </c>
      <c r="F5309" s="134" t="s">
        <v>455</v>
      </c>
      <c r="G5309" s="134" t="s">
        <v>322</v>
      </c>
      <c r="H5309" s="134" t="s">
        <v>1023</v>
      </c>
      <c r="I5309" s="134" t="s">
        <v>343</v>
      </c>
      <c r="J5309" s="135">
        <v>138.1</v>
      </c>
      <c r="K5309" s="135">
        <v>138.1</v>
      </c>
      <c r="L5309" s="135">
        <v>138.1</v>
      </c>
      <c r="M5309" s="141" t="str">
        <f t="shared" si="165"/>
        <v>201701</v>
      </c>
    </row>
    <row r="5310" spans="1:13" x14ac:dyDescent="0.25">
      <c r="A5310" s="35" t="str">
        <f>VLOOKUP(B5310,ResCat!$A$2:$B$269,2,FALSE)</f>
        <v>HMOSG</v>
      </c>
      <c r="B5310" s="68" t="str">
        <f>IF(ISNA(VLOOKUP(C5310,COA!$A$2:$B$340,2,FALSE)),"XXX",VLOOKUP(C5310,COA!$A$2:$B$340,2,FALSE))</f>
        <v>S11</v>
      </c>
      <c r="C5310" s="149" t="str">
        <f t="shared" si="166"/>
        <v>0011-1010-0017</v>
      </c>
      <c r="D5310" s="134" t="s">
        <v>458</v>
      </c>
      <c r="E5310" s="134" t="s">
        <v>445</v>
      </c>
      <c r="F5310" s="134" t="s">
        <v>455</v>
      </c>
      <c r="G5310" s="134" t="s">
        <v>322</v>
      </c>
      <c r="H5310" s="134" t="s">
        <v>1023</v>
      </c>
      <c r="I5310" s="134" t="s">
        <v>1</v>
      </c>
      <c r="J5310" s="135">
        <v>5000.6299999999992</v>
      </c>
      <c r="K5310" s="135">
        <v>2239.1400000000017</v>
      </c>
      <c r="L5310" s="135">
        <v>1120.1199999999992</v>
      </c>
      <c r="M5310" s="141" t="str">
        <f t="shared" si="165"/>
        <v>201701</v>
      </c>
    </row>
    <row r="5311" spans="1:13" x14ac:dyDescent="0.25">
      <c r="A5311" s="35" t="str">
        <f>VLOOKUP(B5311,ResCat!$A$2:$B$269,2,FALSE)</f>
        <v>HMOSG</v>
      </c>
      <c r="B5311" s="68" t="str">
        <f>IF(ISNA(VLOOKUP(C5311,COA!$A$2:$B$340,2,FALSE)),"XXX",VLOOKUP(C5311,COA!$A$2:$B$340,2,FALSE))</f>
        <v>S11</v>
      </c>
      <c r="C5311" s="149" t="str">
        <f t="shared" si="166"/>
        <v>0011-1010-0017</v>
      </c>
      <c r="D5311" s="134" t="s">
        <v>458</v>
      </c>
      <c r="E5311" s="134" t="s">
        <v>445</v>
      </c>
      <c r="F5311" s="134" t="s">
        <v>455</v>
      </c>
      <c r="G5311" s="134" t="s">
        <v>324</v>
      </c>
      <c r="H5311" s="134" t="s">
        <v>1023</v>
      </c>
      <c r="I5311" s="134" t="s">
        <v>3</v>
      </c>
      <c r="J5311" s="135">
        <v>2493.8599999999997</v>
      </c>
      <c r="K5311" s="135">
        <v>-1878.5800000000002</v>
      </c>
      <c r="L5311" s="135">
        <v>-51.869999999999983</v>
      </c>
      <c r="M5311" s="141" t="str">
        <f t="shared" si="165"/>
        <v>201702</v>
      </c>
    </row>
    <row r="5312" spans="1:13" x14ac:dyDescent="0.25">
      <c r="A5312" s="35" t="str">
        <f>VLOOKUP(B5312,ResCat!$A$2:$B$269,2,FALSE)</f>
        <v>HMOSG</v>
      </c>
      <c r="B5312" s="68" t="str">
        <f>IF(ISNA(VLOOKUP(C5312,COA!$A$2:$B$340,2,FALSE)),"XXX",VLOOKUP(C5312,COA!$A$2:$B$340,2,FALSE))</f>
        <v>S11</v>
      </c>
      <c r="C5312" s="149" t="str">
        <f t="shared" si="166"/>
        <v>0011-1010-0017</v>
      </c>
      <c r="D5312" s="134" t="s">
        <v>458</v>
      </c>
      <c r="E5312" s="134" t="s">
        <v>445</v>
      </c>
      <c r="F5312" s="134" t="s">
        <v>455</v>
      </c>
      <c r="G5312" s="134" t="s">
        <v>324</v>
      </c>
      <c r="H5312" s="134" t="s">
        <v>1023</v>
      </c>
      <c r="I5312" s="134" t="s">
        <v>368</v>
      </c>
      <c r="J5312" s="135">
        <v>316</v>
      </c>
      <c r="K5312" s="135">
        <v>0</v>
      </c>
      <c r="L5312" s="135">
        <v>0</v>
      </c>
      <c r="M5312" s="141" t="str">
        <f t="shared" si="165"/>
        <v>201702</v>
      </c>
    </row>
    <row r="5313" spans="1:13" x14ac:dyDescent="0.25">
      <c r="A5313" s="35" t="str">
        <f>VLOOKUP(B5313,ResCat!$A$2:$B$269,2,FALSE)</f>
        <v>HMOSG</v>
      </c>
      <c r="B5313" s="68" t="str">
        <f>IF(ISNA(VLOOKUP(C5313,COA!$A$2:$B$340,2,FALSE)),"XXX",VLOOKUP(C5313,COA!$A$2:$B$340,2,FALSE))</f>
        <v>S11</v>
      </c>
      <c r="C5313" s="149" t="str">
        <f t="shared" si="166"/>
        <v>0011-1010-0017</v>
      </c>
      <c r="D5313" s="134" t="s">
        <v>458</v>
      </c>
      <c r="E5313" s="134" t="s">
        <v>445</v>
      </c>
      <c r="F5313" s="134" t="s">
        <v>455</v>
      </c>
      <c r="G5313" s="134" t="s">
        <v>324</v>
      </c>
      <c r="H5313" s="134" t="s">
        <v>1023</v>
      </c>
      <c r="I5313" s="134" t="s">
        <v>0</v>
      </c>
      <c r="J5313" s="135">
        <v>84316.89</v>
      </c>
      <c r="K5313" s="135">
        <v>9300.6300000000028</v>
      </c>
      <c r="L5313" s="135">
        <v>9550.6300000000028</v>
      </c>
      <c r="M5313" s="141" t="str">
        <f t="shared" si="165"/>
        <v>201702</v>
      </c>
    </row>
    <row r="5314" spans="1:13" x14ac:dyDescent="0.25">
      <c r="A5314" s="35" t="str">
        <f>VLOOKUP(B5314,ResCat!$A$2:$B$269,2,FALSE)</f>
        <v>HMOSG</v>
      </c>
      <c r="B5314" s="68" t="str">
        <f>IF(ISNA(VLOOKUP(C5314,COA!$A$2:$B$340,2,FALSE)),"XXX",VLOOKUP(C5314,COA!$A$2:$B$340,2,FALSE))</f>
        <v>S11</v>
      </c>
      <c r="C5314" s="149" t="str">
        <f t="shared" si="166"/>
        <v>0011-1010-0017</v>
      </c>
      <c r="D5314" s="134" t="s">
        <v>458</v>
      </c>
      <c r="E5314" s="134" t="s">
        <v>445</v>
      </c>
      <c r="F5314" s="134" t="s">
        <v>455</v>
      </c>
      <c r="G5314" s="134" t="s">
        <v>324</v>
      </c>
      <c r="H5314" s="134" t="s">
        <v>1023</v>
      </c>
      <c r="I5314" s="134" t="s">
        <v>2</v>
      </c>
      <c r="J5314" s="135">
        <v>43232.2</v>
      </c>
      <c r="K5314" s="135">
        <v>36919.419999999984</v>
      </c>
      <c r="L5314" s="135">
        <v>36658.509999999987</v>
      </c>
      <c r="M5314" s="141" t="str">
        <f t="shared" si="165"/>
        <v>201702</v>
      </c>
    </row>
    <row r="5315" spans="1:13" x14ac:dyDescent="0.25">
      <c r="A5315" s="35" t="str">
        <f>VLOOKUP(B5315,ResCat!$A$2:$B$269,2,FALSE)</f>
        <v>HMOSG</v>
      </c>
      <c r="B5315" s="68" t="str">
        <f>IF(ISNA(VLOOKUP(C5315,COA!$A$2:$B$340,2,FALSE)),"XXX",VLOOKUP(C5315,COA!$A$2:$B$340,2,FALSE))</f>
        <v>S11</v>
      </c>
      <c r="C5315" s="149" t="str">
        <f t="shared" si="166"/>
        <v>0011-1010-0017</v>
      </c>
      <c r="D5315" s="134" t="s">
        <v>458</v>
      </c>
      <c r="E5315" s="134" t="s">
        <v>445</v>
      </c>
      <c r="F5315" s="134" t="s">
        <v>455</v>
      </c>
      <c r="G5315" s="134" t="s">
        <v>324</v>
      </c>
      <c r="H5315" s="134" t="s">
        <v>1023</v>
      </c>
      <c r="I5315" s="134" t="s">
        <v>343</v>
      </c>
      <c r="J5315" s="135">
        <v>-149.22</v>
      </c>
      <c r="K5315" s="135">
        <v>-119.3</v>
      </c>
      <c r="L5315" s="135">
        <v>-101.94</v>
      </c>
      <c r="M5315" s="141" t="str">
        <f t="shared" si="165"/>
        <v>201702</v>
      </c>
    </row>
    <row r="5316" spans="1:13" x14ac:dyDescent="0.25">
      <c r="A5316" s="35" t="str">
        <f>VLOOKUP(B5316,ResCat!$A$2:$B$269,2,FALSE)</f>
        <v>HMOSG</v>
      </c>
      <c r="B5316" s="68" t="str">
        <f>IF(ISNA(VLOOKUP(C5316,COA!$A$2:$B$340,2,FALSE)),"XXX",VLOOKUP(C5316,COA!$A$2:$B$340,2,FALSE))</f>
        <v>S11</v>
      </c>
      <c r="C5316" s="149" t="str">
        <f t="shared" si="166"/>
        <v>0011-1010-0017</v>
      </c>
      <c r="D5316" s="134" t="s">
        <v>458</v>
      </c>
      <c r="E5316" s="134" t="s">
        <v>445</v>
      </c>
      <c r="F5316" s="134" t="s">
        <v>455</v>
      </c>
      <c r="G5316" s="134" t="s">
        <v>324</v>
      </c>
      <c r="H5316" s="134" t="s">
        <v>1023</v>
      </c>
      <c r="I5316" s="134" t="s">
        <v>1</v>
      </c>
      <c r="J5316" s="135">
        <v>76544.649999999994</v>
      </c>
      <c r="K5316" s="135">
        <v>27053.25</v>
      </c>
      <c r="L5316" s="135">
        <v>26869.920000000006</v>
      </c>
      <c r="M5316" s="141" t="str">
        <f t="shared" ref="M5316:M5379" si="167">IF(G5316&lt;$M$1,$M$1,G5316)</f>
        <v>201702</v>
      </c>
    </row>
    <row r="5317" spans="1:13" x14ac:dyDescent="0.25">
      <c r="A5317" s="35" t="str">
        <f>VLOOKUP(B5317,ResCat!$A$2:$B$269,2,FALSE)</f>
        <v>HMOSG</v>
      </c>
      <c r="B5317" s="68" t="str">
        <f>IF(ISNA(VLOOKUP(C5317,COA!$A$2:$B$340,2,FALSE)),"XXX",VLOOKUP(C5317,COA!$A$2:$B$340,2,FALSE))</f>
        <v>S11</v>
      </c>
      <c r="C5317" s="149" t="str">
        <f t="shared" ref="C5317:C5380" si="168">D5317&amp;"-"&amp;E5317&amp;"-"&amp;F5317</f>
        <v>0011-1010-0017</v>
      </c>
      <c r="D5317" s="134" t="s">
        <v>458</v>
      </c>
      <c r="E5317" s="134" t="s">
        <v>445</v>
      </c>
      <c r="F5317" s="134" t="s">
        <v>455</v>
      </c>
      <c r="G5317" s="134" t="s">
        <v>326</v>
      </c>
      <c r="H5317" s="134" t="s">
        <v>1023</v>
      </c>
      <c r="I5317" s="134" t="s">
        <v>3</v>
      </c>
      <c r="J5317" s="135">
        <v>-2156.59</v>
      </c>
      <c r="K5317" s="135">
        <v>-4074.7599999999989</v>
      </c>
      <c r="L5317" s="135">
        <v>-1461.3199999999997</v>
      </c>
      <c r="M5317" s="141" t="str">
        <f t="shared" si="167"/>
        <v>201703</v>
      </c>
    </row>
    <row r="5318" spans="1:13" x14ac:dyDescent="0.25">
      <c r="A5318" s="35" t="str">
        <f>VLOOKUP(B5318,ResCat!$A$2:$B$269,2,FALSE)</f>
        <v>HMOSG</v>
      </c>
      <c r="B5318" s="68" t="str">
        <f>IF(ISNA(VLOOKUP(C5318,COA!$A$2:$B$340,2,FALSE)),"XXX",VLOOKUP(C5318,COA!$A$2:$B$340,2,FALSE))</f>
        <v>S11</v>
      </c>
      <c r="C5318" s="149" t="str">
        <f t="shared" si="168"/>
        <v>0011-1010-0017</v>
      </c>
      <c r="D5318" s="134" t="s">
        <v>458</v>
      </c>
      <c r="E5318" s="134" t="s">
        <v>445</v>
      </c>
      <c r="F5318" s="134" t="s">
        <v>455</v>
      </c>
      <c r="G5318" s="134" t="s">
        <v>326</v>
      </c>
      <c r="H5318" s="134" t="s">
        <v>1023</v>
      </c>
      <c r="I5318" s="134" t="s">
        <v>368</v>
      </c>
      <c r="J5318" s="135">
        <v>1488</v>
      </c>
      <c r="K5318" s="135">
        <v>656</v>
      </c>
      <c r="L5318" s="135">
        <v>483.7</v>
      </c>
      <c r="M5318" s="141" t="str">
        <f t="shared" si="167"/>
        <v>201703</v>
      </c>
    </row>
    <row r="5319" spans="1:13" x14ac:dyDescent="0.25">
      <c r="A5319" s="35" t="str">
        <f>VLOOKUP(B5319,ResCat!$A$2:$B$269,2,FALSE)</f>
        <v>HMOSG</v>
      </c>
      <c r="B5319" s="68" t="str">
        <f>IF(ISNA(VLOOKUP(C5319,COA!$A$2:$B$340,2,FALSE)),"XXX",VLOOKUP(C5319,COA!$A$2:$B$340,2,FALSE))</f>
        <v>S11</v>
      </c>
      <c r="C5319" s="149" t="str">
        <f t="shared" si="168"/>
        <v>0011-1010-0017</v>
      </c>
      <c r="D5319" s="134" t="s">
        <v>458</v>
      </c>
      <c r="E5319" s="134" t="s">
        <v>445</v>
      </c>
      <c r="F5319" s="134" t="s">
        <v>455</v>
      </c>
      <c r="G5319" s="134" t="s">
        <v>326</v>
      </c>
      <c r="H5319" s="134" t="s">
        <v>1023</v>
      </c>
      <c r="I5319" s="134" t="s">
        <v>0</v>
      </c>
      <c r="J5319" s="135">
        <v>20979.270000000004</v>
      </c>
      <c r="K5319" s="135">
        <v>24506</v>
      </c>
      <c r="L5319" s="135">
        <v>24085.89</v>
      </c>
      <c r="M5319" s="141" t="str">
        <f t="shared" si="167"/>
        <v>201703</v>
      </c>
    </row>
    <row r="5320" spans="1:13" x14ac:dyDescent="0.25">
      <c r="A5320" s="35" t="str">
        <f>VLOOKUP(B5320,ResCat!$A$2:$B$269,2,FALSE)</f>
        <v>HMOSG</v>
      </c>
      <c r="B5320" s="68" t="str">
        <f>IF(ISNA(VLOOKUP(C5320,COA!$A$2:$B$340,2,FALSE)),"XXX",VLOOKUP(C5320,COA!$A$2:$B$340,2,FALSE))</f>
        <v>S11</v>
      </c>
      <c r="C5320" s="149" t="str">
        <f t="shared" si="168"/>
        <v>0011-1010-0017</v>
      </c>
      <c r="D5320" s="134" t="s">
        <v>458</v>
      </c>
      <c r="E5320" s="134" t="s">
        <v>445</v>
      </c>
      <c r="F5320" s="134" t="s">
        <v>455</v>
      </c>
      <c r="G5320" s="134" t="s">
        <v>326</v>
      </c>
      <c r="H5320" s="134" t="s">
        <v>1023</v>
      </c>
      <c r="I5320" s="134" t="s">
        <v>336</v>
      </c>
      <c r="J5320" s="135">
        <v>-170</v>
      </c>
      <c r="K5320" s="135">
        <v>-170</v>
      </c>
      <c r="L5320" s="135">
        <v>-170</v>
      </c>
      <c r="M5320" s="141" t="str">
        <f t="shared" si="167"/>
        <v>201703</v>
      </c>
    </row>
    <row r="5321" spans="1:13" x14ac:dyDescent="0.25">
      <c r="A5321" s="35" t="str">
        <f>VLOOKUP(B5321,ResCat!$A$2:$B$269,2,FALSE)</f>
        <v>HMOSG</v>
      </c>
      <c r="B5321" s="68" t="str">
        <f>IF(ISNA(VLOOKUP(C5321,COA!$A$2:$B$340,2,FALSE)),"XXX",VLOOKUP(C5321,COA!$A$2:$B$340,2,FALSE))</f>
        <v>S11</v>
      </c>
      <c r="C5321" s="149" t="str">
        <f t="shared" si="168"/>
        <v>0011-1010-0017</v>
      </c>
      <c r="D5321" s="134" t="s">
        <v>458</v>
      </c>
      <c r="E5321" s="134" t="s">
        <v>445</v>
      </c>
      <c r="F5321" s="134" t="s">
        <v>455</v>
      </c>
      <c r="G5321" s="134" t="s">
        <v>326</v>
      </c>
      <c r="H5321" s="134" t="s">
        <v>1023</v>
      </c>
      <c r="I5321" s="134" t="s">
        <v>2</v>
      </c>
      <c r="J5321" s="135">
        <v>105619.23999999992</v>
      </c>
      <c r="K5321" s="135">
        <v>49720.699999999939</v>
      </c>
      <c r="L5321" s="135">
        <v>49594.909999999931</v>
      </c>
      <c r="M5321" s="141" t="str">
        <f t="shared" si="167"/>
        <v>201703</v>
      </c>
    </row>
    <row r="5322" spans="1:13" x14ac:dyDescent="0.25">
      <c r="A5322" s="35" t="str">
        <f>VLOOKUP(B5322,ResCat!$A$2:$B$269,2,FALSE)</f>
        <v>HMOSG</v>
      </c>
      <c r="B5322" s="68" t="str">
        <f>IF(ISNA(VLOOKUP(C5322,COA!$A$2:$B$340,2,FALSE)),"XXX",VLOOKUP(C5322,COA!$A$2:$B$340,2,FALSE))</f>
        <v>S11</v>
      </c>
      <c r="C5322" s="149" t="str">
        <f t="shared" si="168"/>
        <v>0011-1010-0017</v>
      </c>
      <c r="D5322" s="134" t="s">
        <v>458</v>
      </c>
      <c r="E5322" s="134" t="s">
        <v>445</v>
      </c>
      <c r="F5322" s="134" t="s">
        <v>455</v>
      </c>
      <c r="G5322" s="134" t="s">
        <v>326</v>
      </c>
      <c r="H5322" s="134" t="s">
        <v>1023</v>
      </c>
      <c r="I5322" s="134" t="s">
        <v>343</v>
      </c>
      <c r="J5322" s="135">
        <v>17435.66</v>
      </c>
      <c r="K5322" s="135">
        <v>7778.77</v>
      </c>
      <c r="L5322" s="135">
        <v>7778.77</v>
      </c>
      <c r="M5322" s="141" t="str">
        <f t="shared" si="167"/>
        <v>201703</v>
      </c>
    </row>
    <row r="5323" spans="1:13" x14ac:dyDescent="0.25">
      <c r="A5323" s="35" t="str">
        <f>VLOOKUP(B5323,ResCat!$A$2:$B$269,2,FALSE)</f>
        <v>HMOSG</v>
      </c>
      <c r="B5323" s="68" t="str">
        <f>IF(ISNA(VLOOKUP(C5323,COA!$A$2:$B$340,2,FALSE)),"XXX",VLOOKUP(C5323,COA!$A$2:$B$340,2,FALSE))</f>
        <v>S11</v>
      </c>
      <c r="C5323" s="149" t="str">
        <f t="shared" si="168"/>
        <v>0011-1010-0017</v>
      </c>
      <c r="D5323" s="134" t="s">
        <v>458</v>
      </c>
      <c r="E5323" s="134" t="s">
        <v>445</v>
      </c>
      <c r="F5323" s="134" t="s">
        <v>455</v>
      </c>
      <c r="G5323" s="134" t="s">
        <v>326</v>
      </c>
      <c r="H5323" s="134" t="s">
        <v>1023</v>
      </c>
      <c r="I5323" s="134" t="s">
        <v>1</v>
      </c>
      <c r="J5323" s="135">
        <v>67108.42</v>
      </c>
      <c r="K5323" s="135">
        <v>14837.229999999996</v>
      </c>
      <c r="L5323" s="135">
        <v>13999.909999999996</v>
      </c>
      <c r="M5323" s="141" t="str">
        <f t="shared" si="167"/>
        <v>201703</v>
      </c>
    </row>
    <row r="5324" spans="1:13" x14ac:dyDescent="0.25">
      <c r="A5324" s="35" t="str">
        <f>VLOOKUP(B5324,ResCat!$A$2:$B$269,2,FALSE)</f>
        <v>HMOSG</v>
      </c>
      <c r="B5324" s="68" t="str">
        <f>IF(ISNA(VLOOKUP(C5324,COA!$A$2:$B$340,2,FALSE)),"XXX",VLOOKUP(C5324,COA!$A$2:$B$340,2,FALSE))</f>
        <v>S11</v>
      </c>
      <c r="C5324" s="149" t="str">
        <f t="shared" si="168"/>
        <v>0011-1010-0017</v>
      </c>
      <c r="D5324" s="134" t="s">
        <v>458</v>
      </c>
      <c r="E5324" s="134" t="s">
        <v>445</v>
      </c>
      <c r="F5324" s="134" t="s">
        <v>455</v>
      </c>
      <c r="G5324" s="134" t="s">
        <v>328</v>
      </c>
      <c r="H5324" s="134" t="s">
        <v>1023</v>
      </c>
      <c r="I5324" s="134" t="s">
        <v>3</v>
      </c>
      <c r="J5324" s="135">
        <v>-2484.67</v>
      </c>
      <c r="K5324" s="135">
        <v>-8196.2899999999991</v>
      </c>
      <c r="L5324" s="135">
        <v>-5343.1099999999979</v>
      </c>
      <c r="M5324" s="141" t="str">
        <f t="shared" si="167"/>
        <v>201704</v>
      </c>
    </row>
    <row r="5325" spans="1:13" x14ac:dyDescent="0.25">
      <c r="A5325" s="35" t="str">
        <f>VLOOKUP(B5325,ResCat!$A$2:$B$269,2,FALSE)</f>
        <v>HMOSG</v>
      </c>
      <c r="B5325" s="68" t="str">
        <f>IF(ISNA(VLOOKUP(C5325,COA!$A$2:$B$340,2,FALSE)),"XXX",VLOOKUP(C5325,COA!$A$2:$B$340,2,FALSE))</f>
        <v>S11</v>
      </c>
      <c r="C5325" s="149" t="str">
        <f t="shared" si="168"/>
        <v>0011-1010-0017</v>
      </c>
      <c r="D5325" s="134" t="s">
        <v>458</v>
      </c>
      <c r="E5325" s="134" t="s">
        <v>445</v>
      </c>
      <c r="F5325" s="134" t="s">
        <v>455</v>
      </c>
      <c r="G5325" s="134" t="s">
        <v>328</v>
      </c>
      <c r="H5325" s="134" t="s">
        <v>1023</v>
      </c>
      <c r="I5325" s="134" t="s">
        <v>368</v>
      </c>
      <c r="J5325" s="135">
        <v>7444</v>
      </c>
      <c r="K5325" s="135">
        <v>896</v>
      </c>
      <c r="L5325" s="135">
        <v>718.80000000000007</v>
      </c>
      <c r="M5325" s="141" t="str">
        <f t="shared" si="167"/>
        <v>201704</v>
      </c>
    </row>
    <row r="5326" spans="1:13" x14ac:dyDescent="0.25">
      <c r="A5326" s="35" t="str">
        <f>VLOOKUP(B5326,ResCat!$A$2:$B$269,2,FALSE)</f>
        <v>HMOSG</v>
      </c>
      <c r="B5326" s="68" t="str">
        <f>IF(ISNA(VLOOKUP(C5326,COA!$A$2:$B$340,2,FALSE)),"XXX",VLOOKUP(C5326,COA!$A$2:$B$340,2,FALSE))</f>
        <v>S11</v>
      </c>
      <c r="C5326" s="149" t="str">
        <f t="shared" si="168"/>
        <v>0011-1010-0017</v>
      </c>
      <c r="D5326" s="134" t="s">
        <v>458</v>
      </c>
      <c r="E5326" s="134" t="s">
        <v>445</v>
      </c>
      <c r="F5326" s="134" t="s">
        <v>455</v>
      </c>
      <c r="G5326" s="134" t="s">
        <v>328</v>
      </c>
      <c r="H5326" s="134" t="s">
        <v>1023</v>
      </c>
      <c r="I5326" s="134" t="s">
        <v>0</v>
      </c>
      <c r="J5326" s="135">
        <v>-17902.89</v>
      </c>
      <c r="K5326" s="135">
        <v>6487.2000000000107</v>
      </c>
      <c r="L5326" s="135">
        <v>3899.2000000000107</v>
      </c>
      <c r="M5326" s="141" t="str">
        <f t="shared" si="167"/>
        <v>201704</v>
      </c>
    </row>
    <row r="5327" spans="1:13" x14ac:dyDescent="0.25">
      <c r="A5327" s="35" t="str">
        <f>VLOOKUP(B5327,ResCat!$A$2:$B$269,2,FALSE)</f>
        <v>HMOSG</v>
      </c>
      <c r="B5327" s="68" t="str">
        <f>IF(ISNA(VLOOKUP(C5327,COA!$A$2:$B$340,2,FALSE)),"XXX",VLOOKUP(C5327,COA!$A$2:$B$340,2,FALSE))</f>
        <v>S11</v>
      </c>
      <c r="C5327" s="149" t="str">
        <f t="shared" si="168"/>
        <v>0011-1010-0017</v>
      </c>
      <c r="D5327" s="134" t="s">
        <v>458</v>
      </c>
      <c r="E5327" s="134" t="s">
        <v>445</v>
      </c>
      <c r="F5327" s="134" t="s">
        <v>455</v>
      </c>
      <c r="G5327" s="134" t="s">
        <v>328</v>
      </c>
      <c r="H5327" s="134" t="s">
        <v>1023</v>
      </c>
      <c r="I5327" s="134" t="s">
        <v>336</v>
      </c>
      <c r="J5327" s="135">
        <v>-100</v>
      </c>
      <c r="K5327" s="135">
        <v>-100</v>
      </c>
      <c r="L5327" s="135">
        <v>-100</v>
      </c>
      <c r="M5327" s="141" t="str">
        <f t="shared" si="167"/>
        <v>201704</v>
      </c>
    </row>
    <row r="5328" spans="1:13" x14ac:dyDescent="0.25">
      <c r="A5328" s="35" t="str">
        <f>VLOOKUP(B5328,ResCat!$A$2:$B$269,2,FALSE)</f>
        <v>HMOSG</v>
      </c>
      <c r="B5328" s="68" t="str">
        <f>IF(ISNA(VLOOKUP(C5328,COA!$A$2:$B$340,2,FALSE)),"XXX",VLOOKUP(C5328,COA!$A$2:$B$340,2,FALSE))</f>
        <v>S11</v>
      </c>
      <c r="C5328" s="149" t="str">
        <f t="shared" si="168"/>
        <v>0011-1010-0017</v>
      </c>
      <c r="D5328" s="134" t="s">
        <v>458</v>
      </c>
      <c r="E5328" s="134" t="s">
        <v>445</v>
      </c>
      <c r="F5328" s="134" t="s">
        <v>455</v>
      </c>
      <c r="G5328" s="134" t="s">
        <v>328</v>
      </c>
      <c r="H5328" s="134" t="s">
        <v>1023</v>
      </c>
      <c r="I5328" s="134" t="s">
        <v>2</v>
      </c>
      <c r="J5328" s="135">
        <v>12165.730000000014</v>
      </c>
      <c r="K5328" s="135">
        <v>3798.6899999999946</v>
      </c>
      <c r="L5328" s="135">
        <v>3778.6899999999946</v>
      </c>
      <c r="M5328" s="141" t="str">
        <f t="shared" si="167"/>
        <v>201704</v>
      </c>
    </row>
    <row r="5329" spans="1:13" x14ac:dyDescent="0.25">
      <c r="A5329" s="35" t="str">
        <f>VLOOKUP(B5329,ResCat!$A$2:$B$269,2,FALSE)</f>
        <v>HMOSG</v>
      </c>
      <c r="B5329" s="68" t="str">
        <f>IF(ISNA(VLOOKUP(C5329,COA!$A$2:$B$340,2,FALSE)),"XXX",VLOOKUP(C5329,COA!$A$2:$B$340,2,FALSE))</f>
        <v>S11</v>
      </c>
      <c r="C5329" s="149" t="str">
        <f t="shared" si="168"/>
        <v>0011-1010-0017</v>
      </c>
      <c r="D5329" s="134" t="s">
        <v>458</v>
      </c>
      <c r="E5329" s="134" t="s">
        <v>445</v>
      </c>
      <c r="F5329" s="134" t="s">
        <v>455</v>
      </c>
      <c r="G5329" s="134" t="s">
        <v>328</v>
      </c>
      <c r="H5329" s="134" t="s">
        <v>1023</v>
      </c>
      <c r="I5329" s="134" t="s">
        <v>1</v>
      </c>
      <c r="J5329" s="135">
        <v>6742.2900000000091</v>
      </c>
      <c r="K5329" s="135">
        <v>8145</v>
      </c>
      <c r="L5329" s="135">
        <v>8211.4</v>
      </c>
      <c r="M5329" s="141" t="str">
        <f t="shared" si="167"/>
        <v>201704</v>
      </c>
    </row>
    <row r="5330" spans="1:13" x14ac:dyDescent="0.25">
      <c r="A5330" s="35" t="str">
        <f>VLOOKUP(B5330,ResCat!$A$2:$B$269,2,FALSE)</f>
        <v>HMOSG</v>
      </c>
      <c r="B5330" s="68" t="str">
        <f>IF(ISNA(VLOOKUP(C5330,COA!$A$2:$B$340,2,FALSE)),"XXX",VLOOKUP(C5330,COA!$A$2:$B$340,2,FALSE))</f>
        <v>S11</v>
      </c>
      <c r="C5330" s="149" t="str">
        <f t="shared" si="168"/>
        <v>0011-1010-0017</v>
      </c>
      <c r="D5330" s="134" t="s">
        <v>458</v>
      </c>
      <c r="E5330" s="134" t="s">
        <v>445</v>
      </c>
      <c r="F5330" s="134" t="s">
        <v>455</v>
      </c>
      <c r="G5330" s="134" t="s">
        <v>330</v>
      </c>
      <c r="H5330" s="134" t="s">
        <v>1023</v>
      </c>
      <c r="I5330" s="134" t="s">
        <v>3</v>
      </c>
      <c r="J5330" s="135">
        <v>15690.500000000002</v>
      </c>
      <c r="K5330" s="135">
        <v>1714.9600000000009</v>
      </c>
      <c r="L5330" s="135">
        <v>4778.7499999999982</v>
      </c>
      <c r="M5330" s="141" t="str">
        <f t="shared" si="167"/>
        <v>201705</v>
      </c>
    </row>
    <row r="5331" spans="1:13" x14ac:dyDescent="0.25">
      <c r="A5331" s="35" t="str">
        <f>VLOOKUP(B5331,ResCat!$A$2:$B$269,2,FALSE)</f>
        <v>HMOSG</v>
      </c>
      <c r="B5331" s="68" t="str">
        <f>IF(ISNA(VLOOKUP(C5331,COA!$A$2:$B$340,2,FALSE)),"XXX",VLOOKUP(C5331,COA!$A$2:$B$340,2,FALSE))</f>
        <v>S11</v>
      </c>
      <c r="C5331" s="149" t="str">
        <f t="shared" si="168"/>
        <v>0011-1010-0017</v>
      </c>
      <c r="D5331" s="134" t="s">
        <v>458</v>
      </c>
      <c r="E5331" s="134" t="s">
        <v>445</v>
      </c>
      <c r="F5331" s="134" t="s">
        <v>455</v>
      </c>
      <c r="G5331" s="134" t="s">
        <v>330</v>
      </c>
      <c r="H5331" s="134" t="s">
        <v>1023</v>
      </c>
      <c r="I5331" s="134" t="s">
        <v>368</v>
      </c>
      <c r="J5331" s="135">
        <v>8031</v>
      </c>
      <c r="K5331" s="135">
        <v>1023</v>
      </c>
      <c r="L5331" s="135">
        <v>840.00000000000023</v>
      </c>
      <c r="M5331" s="141" t="str">
        <f t="shared" si="167"/>
        <v>201705</v>
      </c>
    </row>
    <row r="5332" spans="1:13" x14ac:dyDescent="0.25">
      <c r="A5332" s="35" t="str">
        <f>VLOOKUP(B5332,ResCat!$A$2:$B$269,2,FALSE)</f>
        <v>HMOSG</v>
      </c>
      <c r="B5332" s="68" t="str">
        <f>IF(ISNA(VLOOKUP(C5332,COA!$A$2:$B$340,2,FALSE)),"XXX",VLOOKUP(C5332,COA!$A$2:$B$340,2,FALSE))</f>
        <v>S11</v>
      </c>
      <c r="C5332" s="149" t="str">
        <f t="shared" si="168"/>
        <v>0011-1010-0017</v>
      </c>
      <c r="D5332" s="134" t="s">
        <v>458</v>
      </c>
      <c r="E5332" s="134" t="s">
        <v>445</v>
      </c>
      <c r="F5332" s="134" t="s">
        <v>455</v>
      </c>
      <c r="G5332" s="134" t="s">
        <v>330</v>
      </c>
      <c r="H5332" s="134" t="s">
        <v>1023</v>
      </c>
      <c r="I5332" s="134" t="s">
        <v>0</v>
      </c>
      <c r="J5332" s="135">
        <v>42737.64</v>
      </c>
      <c r="K5332" s="135">
        <v>33774.660000000003</v>
      </c>
      <c r="L5332" s="135">
        <v>30354.320000000003</v>
      </c>
      <c r="M5332" s="141" t="str">
        <f t="shared" si="167"/>
        <v>201705</v>
      </c>
    </row>
    <row r="5333" spans="1:13" x14ac:dyDescent="0.25">
      <c r="A5333" s="35" t="str">
        <f>VLOOKUP(B5333,ResCat!$A$2:$B$269,2,FALSE)</f>
        <v>HMOSG</v>
      </c>
      <c r="B5333" s="68" t="str">
        <f>IF(ISNA(VLOOKUP(C5333,COA!$A$2:$B$340,2,FALSE)),"XXX",VLOOKUP(C5333,COA!$A$2:$B$340,2,FALSE))</f>
        <v>S11</v>
      </c>
      <c r="C5333" s="149" t="str">
        <f t="shared" si="168"/>
        <v>0011-1010-0017</v>
      </c>
      <c r="D5333" s="134" t="s">
        <v>458</v>
      </c>
      <c r="E5333" s="134" t="s">
        <v>445</v>
      </c>
      <c r="F5333" s="134" t="s">
        <v>455</v>
      </c>
      <c r="G5333" s="134" t="s">
        <v>330</v>
      </c>
      <c r="H5333" s="134" t="s">
        <v>1023</v>
      </c>
      <c r="I5333" s="134" t="s">
        <v>336</v>
      </c>
      <c r="J5333" s="135">
        <v>2000</v>
      </c>
      <c r="K5333" s="135">
        <v>1000</v>
      </c>
      <c r="L5333" s="135">
        <v>1000</v>
      </c>
      <c r="M5333" s="141" t="str">
        <f t="shared" si="167"/>
        <v>201705</v>
      </c>
    </row>
    <row r="5334" spans="1:13" x14ac:dyDescent="0.25">
      <c r="A5334" s="35" t="str">
        <f>VLOOKUP(B5334,ResCat!$A$2:$B$269,2,FALSE)</f>
        <v>HMOSG</v>
      </c>
      <c r="B5334" s="68" t="str">
        <f>IF(ISNA(VLOOKUP(C5334,COA!$A$2:$B$340,2,FALSE)),"XXX",VLOOKUP(C5334,COA!$A$2:$B$340,2,FALSE))</f>
        <v>S11</v>
      </c>
      <c r="C5334" s="149" t="str">
        <f t="shared" si="168"/>
        <v>0011-1010-0017</v>
      </c>
      <c r="D5334" s="134" t="s">
        <v>458</v>
      </c>
      <c r="E5334" s="134" t="s">
        <v>445</v>
      </c>
      <c r="F5334" s="134" t="s">
        <v>455</v>
      </c>
      <c r="G5334" s="134" t="s">
        <v>330</v>
      </c>
      <c r="H5334" s="134" t="s">
        <v>1023</v>
      </c>
      <c r="I5334" s="134" t="s">
        <v>2</v>
      </c>
      <c r="J5334" s="135">
        <v>6424.0399999999991</v>
      </c>
      <c r="K5334" s="135">
        <v>4824.79</v>
      </c>
      <c r="L5334" s="135">
        <v>4041.0799999999995</v>
      </c>
      <c r="M5334" s="141" t="str">
        <f t="shared" si="167"/>
        <v>201705</v>
      </c>
    </row>
    <row r="5335" spans="1:13" x14ac:dyDescent="0.25">
      <c r="A5335" s="35" t="str">
        <f>VLOOKUP(B5335,ResCat!$A$2:$B$269,2,FALSE)</f>
        <v>HMOSG</v>
      </c>
      <c r="B5335" s="68" t="str">
        <f>IF(ISNA(VLOOKUP(C5335,COA!$A$2:$B$340,2,FALSE)),"XXX",VLOOKUP(C5335,COA!$A$2:$B$340,2,FALSE))</f>
        <v>S11</v>
      </c>
      <c r="C5335" s="149" t="str">
        <f t="shared" si="168"/>
        <v>0011-1010-0017</v>
      </c>
      <c r="D5335" s="134" t="s">
        <v>458</v>
      </c>
      <c r="E5335" s="134" t="s">
        <v>445</v>
      </c>
      <c r="F5335" s="134" t="s">
        <v>455</v>
      </c>
      <c r="G5335" s="134" t="s">
        <v>330</v>
      </c>
      <c r="H5335" s="134" t="s">
        <v>1023</v>
      </c>
      <c r="I5335" s="134" t="s">
        <v>1</v>
      </c>
      <c r="J5335" s="135">
        <v>3494.2300000000023</v>
      </c>
      <c r="K5335" s="135">
        <v>-5282.329999999999</v>
      </c>
      <c r="L5335" s="135">
        <v>-4983.2299999999996</v>
      </c>
      <c r="M5335" s="141" t="str">
        <f t="shared" si="167"/>
        <v>201705</v>
      </c>
    </row>
    <row r="5336" spans="1:13" x14ac:dyDescent="0.25">
      <c r="A5336" s="35" t="str">
        <f>VLOOKUP(B5336,ResCat!$A$2:$B$269,2,FALSE)</f>
        <v>HMOSG</v>
      </c>
      <c r="B5336" s="68" t="str">
        <f>IF(ISNA(VLOOKUP(C5336,COA!$A$2:$B$340,2,FALSE)),"XXX",VLOOKUP(C5336,COA!$A$2:$B$340,2,FALSE))</f>
        <v>S11</v>
      </c>
      <c r="C5336" s="149" t="str">
        <f t="shared" si="168"/>
        <v>0011-1010-0017</v>
      </c>
      <c r="D5336" s="134" t="s">
        <v>458</v>
      </c>
      <c r="E5336" s="134" t="s">
        <v>445</v>
      </c>
      <c r="F5336" s="134" t="s">
        <v>455</v>
      </c>
      <c r="G5336" s="134" t="s">
        <v>332</v>
      </c>
      <c r="H5336" s="134" t="s">
        <v>1023</v>
      </c>
      <c r="I5336" s="134" t="s">
        <v>3</v>
      </c>
      <c r="J5336" s="135">
        <v>54057.930000000008</v>
      </c>
      <c r="K5336" s="135">
        <v>8840.7899999999972</v>
      </c>
      <c r="L5336" s="135">
        <v>8441.6299999999974</v>
      </c>
      <c r="M5336" s="141" t="str">
        <f t="shared" si="167"/>
        <v>201706</v>
      </c>
    </row>
    <row r="5337" spans="1:13" x14ac:dyDescent="0.25">
      <c r="A5337" s="35" t="str">
        <f>VLOOKUP(B5337,ResCat!$A$2:$B$269,2,FALSE)</f>
        <v>HMOSG</v>
      </c>
      <c r="B5337" s="68" t="str">
        <f>IF(ISNA(VLOOKUP(C5337,COA!$A$2:$B$340,2,FALSE)),"XXX",VLOOKUP(C5337,COA!$A$2:$B$340,2,FALSE))</f>
        <v>S11</v>
      </c>
      <c r="C5337" s="149" t="str">
        <f t="shared" si="168"/>
        <v>0011-1010-0017</v>
      </c>
      <c r="D5337" s="134" t="s">
        <v>458</v>
      </c>
      <c r="E5337" s="134" t="s">
        <v>445</v>
      </c>
      <c r="F5337" s="134" t="s">
        <v>455</v>
      </c>
      <c r="G5337" s="134" t="s">
        <v>332</v>
      </c>
      <c r="H5337" s="134" t="s">
        <v>1023</v>
      </c>
      <c r="I5337" s="134" t="s">
        <v>368</v>
      </c>
      <c r="J5337" s="135">
        <v>18148</v>
      </c>
      <c r="K5337" s="135">
        <v>422</v>
      </c>
      <c r="L5337" s="135">
        <v>422</v>
      </c>
      <c r="M5337" s="141" t="str">
        <f t="shared" si="167"/>
        <v>201706</v>
      </c>
    </row>
    <row r="5338" spans="1:13" x14ac:dyDescent="0.25">
      <c r="A5338" s="35" t="str">
        <f>VLOOKUP(B5338,ResCat!$A$2:$B$269,2,FALSE)</f>
        <v>HMOSG</v>
      </c>
      <c r="B5338" s="68" t="str">
        <f>IF(ISNA(VLOOKUP(C5338,COA!$A$2:$B$340,2,FALSE)),"XXX",VLOOKUP(C5338,COA!$A$2:$B$340,2,FALSE))</f>
        <v>S11</v>
      </c>
      <c r="C5338" s="149" t="str">
        <f t="shared" si="168"/>
        <v>0011-1010-0017</v>
      </c>
      <c r="D5338" s="134" t="s">
        <v>458</v>
      </c>
      <c r="E5338" s="134" t="s">
        <v>445</v>
      </c>
      <c r="F5338" s="134" t="s">
        <v>455</v>
      </c>
      <c r="G5338" s="134" t="s">
        <v>332</v>
      </c>
      <c r="H5338" s="134" t="s">
        <v>1023</v>
      </c>
      <c r="I5338" s="134" t="s">
        <v>0</v>
      </c>
      <c r="J5338" s="135">
        <v>6423.6799999998475</v>
      </c>
      <c r="K5338" s="135">
        <v>52483.740000000013</v>
      </c>
      <c r="L5338" s="135">
        <v>51983.740000000013</v>
      </c>
      <c r="M5338" s="141" t="str">
        <f t="shared" si="167"/>
        <v>201706</v>
      </c>
    </row>
    <row r="5339" spans="1:13" x14ac:dyDescent="0.25">
      <c r="A5339" s="35" t="str">
        <f>VLOOKUP(B5339,ResCat!$A$2:$B$269,2,FALSE)</f>
        <v>HMOSG</v>
      </c>
      <c r="B5339" s="68" t="str">
        <f>IF(ISNA(VLOOKUP(C5339,COA!$A$2:$B$340,2,FALSE)),"XXX",VLOOKUP(C5339,COA!$A$2:$B$340,2,FALSE))</f>
        <v>S11</v>
      </c>
      <c r="C5339" s="149" t="str">
        <f t="shared" si="168"/>
        <v>0011-1010-0017</v>
      </c>
      <c r="D5339" s="134" t="s">
        <v>458</v>
      </c>
      <c r="E5339" s="134" t="s">
        <v>445</v>
      </c>
      <c r="F5339" s="134" t="s">
        <v>455</v>
      </c>
      <c r="G5339" s="134" t="s">
        <v>332</v>
      </c>
      <c r="H5339" s="134" t="s">
        <v>1023</v>
      </c>
      <c r="I5339" s="134" t="s">
        <v>336</v>
      </c>
      <c r="J5339" s="135">
        <v>1048.02</v>
      </c>
      <c r="K5339" s="135">
        <v>1013</v>
      </c>
      <c r="L5339" s="135">
        <v>1013</v>
      </c>
      <c r="M5339" s="141" t="str">
        <f t="shared" si="167"/>
        <v>201706</v>
      </c>
    </row>
    <row r="5340" spans="1:13" x14ac:dyDescent="0.25">
      <c r="A5340" s="35" t="str">
        <f>VLOOKUP(B5340,ResCat!$A$2:$B$269,2,FALSE)</f>
        <v>HMOSG</v>
      </c>
      <c r="B5340" s="68" t="str">
        <f>IF(ISNA(VLOOKUP(C5340,COA!$A$2:$B$340,2,FALSE)),"XXX",VLOOKUP(C5340,COA!$A$2:$B$340,2,FALSE))</f>
        <v>S11</v>
      </c>
      <c r="C5340" s="149" t="str">
        <f t="shared" si="168"/>
        <v>0011-1010-0017</v>
      </c>
      <c r="D5340" s="134" t="s">
        <v>458</v>
      </c>
      <c r="E5340" s="134" t="s">
        <v>445</v>
      </c>
      <c r="F5340" s="134" t="s">
        <v>455</v>
      </c>
      <c r="G5340" s="134" t="s">
        <v>332</v>
      </c>
      <c r="H5340" s="134" t="s">
        <v>1023</v>
      </c>
      <c r="I5340" s="134" t="s">
        <v>2</v>
      </c>
      <c r="J5340" s="135">
        <v>13161.7</v>
      </c>
      <c r="K5340" s="135">
        <v>11741.279999999999</v>
      </c>
      <c r="L5340" s="135">
        <v>11487.819999999998</v>
      </c>
      <c r="M5340" s="141" t="str">
        <f t="shared" si="167"/>
        <v>201706</v>
      </c>
    </row>
    <row r="5341" spans="1:13" x14ac:dyDescent="0.25">
      <c r="A5341" s="35" t="str">
        <f>VLOOKUP(B5341,ResCat!$A$2:$B$269,2,FALSE)</f>
        <v>HMOSG</v>
      </c>
      <c r="B5341" s="68" t="str">
        <f>IF(ISNA(VLOOKUP(C5341,COA!$A$2:$B$340,2,FALSE)),"XXX",VLOOKUP(C5341,COA!$A$2:$B$340,2,FALSE))</f>
        <v>S11</v>
      </c>
      <c r="C5341" s="149" t="str">
        <f t="shared" si="168"/>
        <v>0011-1010-0017</v>
      </c>
      <c r="D5341" s="134" t="s">
        <v>458</v>
      </c>
      <c r="E5341" s="134" t="s">
        <v>445</v>
      </c>
      <c r="F5341" s="134" t="s">
        <v>455</v>
      </c>
      <c r="G5341" s="134" t="s">
        <v>332</v>
      </c>
      <c r="H5341" s="134" t="s">
        <v>1023</v>
      </c>
      <c r="I5341" s="134" t="s">
        <v>1</v>
      </c>
      <c r="J5341" s="135">
        <v>62496.000000000022</v>
      </c>
      <c r="K5341" s="135">
        <v>57123.620000000061</v>
      </c>
      <c r="L5341" s="135">
        <v>58421.050000000054</v>
      </c>
      <c r="M5341" s="141" t="str">
        <f t="shared" si="167"/>
        <v>201706</v>
      </c>
    </row>
    <row r="5342" spans="1:13" x14ac:dyDescent="0.25">
      <c r="A5342" s="35" t="str">
        <f>VLOOKUP(B5342,ResCat!$A$2:$B$269,2,FALSE)</f>
        <v>HMOSG</v>
      </c>
      <c r="B5342" s="68" t="str">
        <f>IF(ISNA(VLOOKUP(C5342,COA!$A$2:$B$340,2,FALSE)),"XXX",VLOOKUP(C5342,COA!$A$2:$B$340,2,FALSE))</f>
        <v>S11</v>
      </c>
      <c r="C5342" s="149" t="str">
        <f t="shared" si="168"/>
        <v>0011-1010-0017</v>
      </c>
      <c r="D5342" s="134" t="s">
        <v>458</v>
      </c>
      <c r="E5342" s="134" t="s">
        <v>445</v>
      </c>
      <c r="F5342" s="134" t="s">
        <v>455</v>
      </c>
      <c r="G5342" s="134" t="s">
        <v>335</v>
      </c>
      <c r="H5342" s="134" t="s">
        <v>1023</v>
      </c>
      <c r="I5342" s="134" t="s">
        <v>3</v>
      </c>
      <c r="J5342" s="135">
        <v>11010.499999999998</v>
      </c>
      <c r="K5342" s="135">
        <v>6007.96</v>
      </c>
      <c r="L5342" s="135">
        <v>5028.66</v>
      </c>
      <c r="M5342" s="141" t="str">
        <f t="shared" si="167"/>
        <v>201707</v>
      </c>
    </row>
    <row r="5343" spans="1:13" x14ac:dyDescent="0.25">
      <c r="A5343" s="35" t="str">
        <f>VLOOKUP(B5343,ResCat!$A$2:$B$269,2,FALSE)</f>
        <v>HMOSG</v>
      </c>
      <c r="B5343" s="68" t="str">
        <f>IF(ISNA(VLOOKUP(C5343,COA!$A$2:$B$340,2,FALSE)),"XXX",VLOOKUP(C5343,COA!$A$2:$B$340,2,FALSE))</f>
        <v>S11</v>
      </c>
      <c r="C5343" s="149" t="str">
        <f t="shared" si="168"/>
        <v>0011-1010-0017</v>
      </c>
      <c r="D5343" s="134" t="s">
        <v>458</v>
      </c>
      <c r="E5343" s="134" t="s">
        <v>445</v>
      </c>
      <c r="F5343" s="134" t="s">
        <v>455</v>
      </c>
      <c r="G5343" s="134" t="s">
        <v>335</v>
      </c>
      <c r="H5343" s="134" t="s">
        <v>1023</v>
      </c>
      <c r="I5343" s="134" t="s">
        <v>368</v>
      </c>
      <c r="J5343" s="135">
        <v>13914.2</v>
      </c>
      <c r="K5343" s="135">
        <v>3070.2</v>
      </c>
      <c r="L5343" s="135">
        <v>2304.8599999999997</v>
      </c>
      <c r="M5343" s="141" t="str">
        <f t="shared" si="167"/>
        <v>201707</v>
      </c>
    </row>
    <row r="5344" spans="1:13" x14ac:dyDescent="0.25">
      <c r="A5344" s="35" t="str">
        <f>VLOOKUP(B5344,ResCat!$A$2:$B$269,2,FALSE)</f>
        <v>HMOSG</v>
      </c>
      <c r="B5344" s="68" t="str">
        <f>IF(ISNA(VLOOKUP(C5344,COA!$A$2:$B$340,2,FALSE)),"XXX",VLOOKUP(C5344,COA!$A$2:$B$340,2,FALSE))</f>
        <v>S11</v>
      </c>
      <c r="C5344" s="149" t="str">
        <f t="shared" si="168"/>
        <v>0011-1010-0017</v>
      </c>
      <c r="D5344" s="134" t="s">
        <v>458</v>
      </c>
      <c r="E5344" s="134" t="s">
        <v>445</v>
      </c>
      <c r="F5344" s="134" t="s">
        <v>455</v>
      </c>
      <c r="G5344" s="134" t="s">
        <v>335</v>
      </c>
      <c r="H5344" s="134" t="s">
        <v>1023</v>
      </c>
      <c r="I5344" s="134" t="s">
        <v>0</v>
      </c>
      <c r="J5344" s="135">
        <v>30750.37</v>
      </c>
      <c r="K5344" s="135">
        <v>16526.12</v>
      </c>
      <c r="L5344" s="135">
        <v>15026.119999999999</v>
      </c>
      <c r="M5344" s="141" t="str">
        <f t="shared" si="167"/>
        <v>201707</v>
      </c>
    </row>
    <row r="5345" spans="1:13" x14ac:dyDescent="0.25">
      <c r="A5345" s="35" t="str">
        <f>VLOOKUP(B5345,ResCat!$A$2:$B$269,2,FALSE)</f>
        <v>HMOSG</v>
      </c>
      <c r="B5345" s="68" t="str">
        <f>IF(ISNA(VLOOKUP(C5345,COA!$A$2:$B$340,2,FALSE)),"XXX",VLOOKUP(C5345,COA!$A$2:$B$340,2,FALSE))</f>
        <v>S11</v>
      </c>
      <c r="C5345" s="149" t="str">
        <f t="shared" si="168"/>
        <v>0011-1010-0017</v>
      </c>
      <c r="D5345" s="134" t="s">
        <v>458</v>
      </c>
      <c r="E5345" s="134" t="s">
        <v>445</v>
      </c>
      <c r="F5345" s="134" t="s">
        <v>455</v>
      </c>
      <c r="G5345" s="134" t="s">
        <v>335</v>
      </c>
      <c r="H5345" s="134" t="s">
        <v>1023</v>
      </c>
      <c r="I5345" s="134" t="s">
        <v>336</v>
      </c>
      <c r="J5345" s="135">
        <v>4</v>
      </c>
      <c r="K5345" s="135">
        <v>0</v>
      </c>
      <c r="L5345" s="135">
        <v>0</v>
      </c>
      <c r="M5345" s="141" t="str">
        <f t="shared" si="167"/>
        <v>201707</v>
      </c>
    </row>
    <row r="5346" spans="1:13" x14ac:dyDescent="0.25">
      <c r="A5346" s="35" t="str">
        <f>VLOOKUP(B5346,ResCat!$A$2:$B$269,2,FALSE)</f>
        <v>HMOSG</v>
      </c>
      <c r="B5346" s="68" t="str">
        <f>IF(ISNA(VLOOKUP(C5346,COA!$A$2:$B$340,2,FALSE)),"XXX",VLOOKUP(C5346,COA!$A$2:$B$340,2,FALSE))</f>
        <v>S11</v>
      </c>
      <c r="C5346" s="149" t="str">
        <f t="shared" si="168"/>
        <v>0011-1010-0017</v>
      </c>
      <c r="D5346" s="134" t="s">
        <v>458</v>
      </c>
      <c r="E5346" s="134" t="s">
        <v>445</v>
      </c>
      <c r="F5346" s="134" t="s">
        <v>455</v>
      </c>
      <c r="G5346" s="134" t="s">
        <v>335</v>
      </c>
      <c r="H5346" s="134" t="s">
        <v>1023</v>
      </c>
      <c r="I5346" s="134" t="s">
        <v>2</v>
      </c>
      <c r="J5346" s="135">
        <v>37703.589999999997</v>
      </c>
      <c r="K5346" s="135">
        <v>22263.579999999998</v>
      </c>
      <c r="L5346" s="135">
        <v>21953.579999999998</v>
      </c>
      <c r="M5346" s="141" t="str">
        <f t="shared" si="167"/>
        <v>201707</v>
      </c>
    </row>
    <row r="5347" spans="1:13" x14ac:dyDescent="0.25">
      <c r="A5347" s="35" t="str">
        <f>VLOOKUP(B5347,ResCat!$A$2:$B$269,2,FALSE)</f>
        <v>HMOSG</v>
      </c>
      <c r="B5347" s="68" t="str">
        <f>IF(ISNA(VLOOKUP(C5347,COA!$A$2:$B$340,2,FALSE)),"XXX",VLOOKUP(C5347,COA!$A$2:$B$340,2,FALSE))</f>
        <v>S11</v>
      </c>
      <c r="C5347" s="149" t="str">
        <f t="shared" si="168"/>
        <v>0011-1010-0017</v>
      </c>
      <c r="D5347" s="134" t="s">
        <v>458</v>
      </c>
      <c r="E5347" s="134" t="s">
        <v>445</v>
      </c>
      <c r="F5347" s="134" t="s">
        <v>455</v>
      </c>
      <c r="G5347" s="134" t="s">
        <v>335</v>
      </c>
      <c r="H5347" s="134" t="s">
        <v>1023</v>
      </c>
      <c r="I5347" s="134" t="s">
        <v>343</v>
      </c>
      <c r="J5347" s="135">
        <v>1099.27</v>
      </c>
      <c r="K5347" s="135">
        <v>460.72</v>
      </c>
      <c r="L5347" s="135">
        <v>420.8</v>
      </c>
      <c r="M5347" s="141" t="str">
        <f t="shared" si="167"/>
        <v>201707</v>
      </c>
    </row>
    <row r="5348" spans="1:13" x14ac:dyDescent="0.25">
      <c r="A5348" s="35" t="str">
        <f>VLOOKUP(B5348,ResCat!$A$2:$B$269,2,FALSE)</f>
        <v>HMOSG</v>
      </c>
      <c r="B5348" s="68" t="str">
        <f>IF(ISNA(VLOOKUP(C5348,COA!$A$2:$B$340,2,FALSE)),"XXX",VLOOKUP(C5348,COA!$A$2:$B$340,2,FALSE))</f>
        <v>S11</v>
      </c>
      <c r="C5348" s="149" t="str">
        <f t="shared" si="168"/>
        <v>0011-1010-0017</v>
      </c>
      <c r="D5348" s="134" t="s">
        <v>458</v>
      </c>
      <c r="E5348" s="134" t="s">
        <v>445</v>
      </c>
      <c r="F5348" s="134" t="s">
        <v>455</v>
      </c>
      <c r="G5348" s="134" t="s">
        <v>335</v>
      </c>
      <c r="H5348" s="134" t="s">
        <v>1023</v>
      </c>
      <c r="I5348" s="134" t="s">
        <v>1</v>
      </c>
      <c r="J5348" s="135">
        <v>265403.7</v>
      </c>
      <c r="K5348" s="135">
        <v>75779.940000000017</v>
      </c>
      <c r="L5348" s="135">
        <v>70984.050000000017</v>
      </c>
      <c r="M5348" s="141" t="str">
        <f t="shared" si="167"/>
        <v>201707</v>
      </c>
    </row>
    <row r="5349" spans="1:13" x14ac:dyDescent="0.25">
      <c r="A5349" s="35" t="str">
        <f>VLOOKUP(B5349,ResCat!$A$2:$B$269,2,FALSE)</f>
        <v>HMOSG</v>
      </c>
      <c r="B5349" s="68" t="str">
        <f>IF(ISNA(VLOOKUP(C5349,COA!$A$2:$B$340,2,FALSE)),"XXX",VLOOKUP(C5349,COA!$A$2:$B$340,2,FALSE))</f>
        <v>S11</v>
      </c>
      <c r="C5349" s="149" t="str">
        <f t="shared" si="168"/>
        <v>0011-1010-0017</v>
      </c>
      <c r="D5349" s="134" t="s">
        <v>458</v>
      </c>
      <c r="E5349" s="134" t="s">
        <v>445</v>
      </c>
      <c r="F5349" s="134" t="s">
        <v>455</v>
      </c>
      <c r="G5349" s="134" t="s">
        <v>4</v>
      </c>
      <c r="H5349" s="134" t="s">
        <v>1023</v>
      </c>
      <c r="I5349" s="134" t="s">
        <v>3</v>
      </c>
      <c r="J5349" s="135">
        <v>21534.629999999994</v>
      </c>
      <c r="K5349" s="135">
        <v>28799.219999999979</v>
      </c>
      <c r="L5349" s="135">
        <v>27942.839999999982</v>
      </c>
      <c r="M5349" s="141" t="str">
        <f t="shared" si="167"/>
        <v>201708</v>
      </c>
    </row>
    <row r="5350" spans="1:13" x14ac:dyDescent="0.25">
      <c r="A5350" s="35" t="str">
        <f>VLOOKUP(B5350,ResCat!$A$2:$B$269,2,FALSE)</f>
        <v>HMOSG</v>
      </c>
      <c r="B5350" s="68" t="str">
        <f>IF(ISNA(VLOOKUP(C5350,COA!$A$2:$B$340,2,FALSE)),"XXX",VLOOKUP(C5350,COA!$A$2:$B$340,2,FALSE))</f>
        <v>S11</v>
      </c>
      <c r="C5350" s="149" t="str">
        <f t="shared" si="168"/>
        <v>0011-1010-0017</v>
      </c>
      <c r="D5350" s="134" t="s">
        <v>458</v>
      </c>
      <c r="E5350" s="134" t="s">
        <v>445</v>
      </c>
      <c r="F5350" s="134" t="s">
        <v>455</v>
      </c>
      <c r="G5350" s="134" t="s">
        <v>4</v>
      </c>
      <c r="H5350" s="134" t="s">
        <v>1023</v>
      </c>
      <c r="I5350" s="134" t="s">
        <v>368</v>
      </c>
      <c r="J5350" s="135">
        <v>5841</v>
      </c>
      <c r="K5350" s="135">
        <v>382</v>
      </c>
      <c r="L5350" s="135">
        <v>356</v>
      </c>
      <c r="M5350" s="141" t="str">
        <f t="shared" si="167"/>
        <v>201708</v>
      </c>
    </row>
    <row r="5351" spans="1:13" x14ac:dyDescent="0.25">
      <c r="A5351" s="35" t="str">
        <f>VLOOKUP(B5351,ResCat!$A$2:$B$269,2,FALSE)</f>
        <v>HMOSG</v>
      </c>
      <c r="B5351" s="68" t="str">
        <f>IF(ISNA(VLOOKUP(C5351,COA!$A$2:$B$340,2,FALSE)),"XXX",VLOOKUP(C5351,COA!$A$2:$B$340,2,FALSE))</f>
        <v>S11</v>
      </c>
      <c r="C5351" s="149" t="str">
        <f t="shared" si="168"/>
        <v>0011-1010-0017</v>
      </c>
      <c r="D5351" s="134" t="s">
        <v>458</v>
      </c>
      <c r="E5351" s="134" t="s">
        <v>445</v>
      </c>
      <c r="F5351" s="134" t="s">
        <v>455</v>
      </c>
      <c r="G5351" s="134" t="s">
        <v>4</v>
      </c>
      <c r="H5351" s="134" t="s">
        <v>1023</v>
      </c>
      <c r="I5351" s="134" t="s">
        <v>0</v>
      </c>
      <c r="J5351" s="135">
        <v>487054.54999999993</v>
      </c>
      <c r="K5351" s="135">
        <v>155239.33999999994</v>
      </c>
      <c r="L5351" s="135">
        <v>153296.13999999996</v>
      </c>
      <c r="M5351" s="141" t="str">
        <f t="shared" si="167"/>
        <v>201708</v>
      </c>
    </row>
    <row r="5352" spans="1:13" x14ac:dyDescent="0.25">
      <c r="A5352" s="35" t="str">
        <f>VLOOKUP(B5352,ResCat!$A$2:$B$269,2,FALSE)</f>
        <v>HMOSG</v>
      </c>
      <c r="B5352" s="68" t="str">
        <f>IF(ISNA(VLOOKUP(C5352,COA!$A$2:$B$340,2,FALSE)),"XXX",VLOOKUP(C5352,COA!$A$2:$B$340,2,FALSE))</f>
        <v>S11</v>
      </c>
      <c r="C5352" s="149" t="str">
        <f t="shared" si="168"/>
        <v>0011-1010-0017</v>
      </c>
      <c r="D5352" s="134" t="s">
        <v>458</v>
      </c>
      <c r="E5352" s="134" t="s">
        <v>445</v>
      </c>
      <c r="F5352" s="134" t="s">
        <v>455</v>
      </c>
      <c r="G5352" s="134" t="s">
        <v>4</v>
      </c>
      <c r="H5352" s="134" t="s">
        <v>1023</v>
      </c>
      <c r="I5352" s="134" t="s">
        <v>336</v>
      </c>
      <c r="J5352" s="135">
        <v>1533.99</v>
      </c>
      <c r="K5352" s="135">
        <v>1234.19</v>
      </c>
      <c r="L5352" s="135">
        <v>1234.19</v>
      </c>
      <c r="M5352" s="141" t="str">
        <f t="shared" si="167"/>
        <v>201708</v>
      </c>
    </row>
    <row r="5353" spans="1:13" x14ac:dyDescent="0.25">
      <c r="A5353" s="35" t="str">
        <f>VLOOKUP(B5353,ResCat!$A$2:$B$269,2,FALSE)</f>
        <v>HMOSG</v>
      </c>
      <c r="B5353" s="68" t="str">
        <f>IF(ISNA(VLOOKUP(C5353,COA!$A$2:$B$340,2,FALSE)),"XXX",VLOOKUP(C5353,COA!$A$2:$B$340,2,FALSE))</f>
        <v>S11</v>
      </c>
      <c r="C5353" s="149" t="str">
        <f t="shared" si="168"/>
        <v>0011-1010-0017</v>
      </c>
      <c r="D5353" s="134" t="s">
        <v>458</v>
      </c>
      <c r="E5353" s="134" t="s">
        <v>445</v>
      </c>
      <c r="F5353" s="134" t="s">
        <v>455</v>
      </c>
      <c r="G5353" s="134" t="s">
        <v>4</v>
      </c>
      <c r="H5353" s="134" t="s">
        <v>1023</v>
      </c>
      <c r="I5353" s="134" t="s">
        <v>2</v>
      </c>
      <c r="J5353" s="135">
        <v>79517.560000000027</v>
      </c>
      <c r="K5353" s="135">
        <v>43810.120000000046</v>
      </c>
      <c r="L5353" s="135">
        <v>42665.340000000047</v>
      </c>
      <c r="M5353" s="141" t="str">
        <f t="shared" si="167"/>
        <v>201708</v>
      </c>
    </row>
    <row r="5354" spans="1:13" x14ac:dyDescent="0.25">
      <c r="A5354" s="35" t="str">
        <f>VLOOKUP(B5354,ResCat!$A$2:$B$269,2,FALSE)</f>
        <v>HMOSG</v>
      </c>
      <c r="B5354" s="68" t="str">
        <f>IF(ISNA(VLOOKUP(C5354,COA!$A$2:$B$340,2,FALSE)),"XXX",VLOOKUP(C5354,COA!$A$2:$B$340,2,FALSE))</f>
        <v>S11</v>
      </c>
      <c r="C5354" s="149" t="str">
        <f t="shared" si="168"/>
        <v>0011-1010-0017</v>
      </c>
      <c r="D5354" s="134" t="s">
        <v>458</v>
      </c>
      <c r="E5354" s="134" t="s">
        <v>445</v>
      </c>
      <c r="F5354" s="134" t="s">
        <v>455</v>
      </c>
      <c r="G5354" s="134" t="s">
        <v>4</v>
      </c>
      <c r="H5354" s="134" t="s">
        <v>1023</v>
      </c>
      <c r="I5354" s="134" t="s">
        <v>343</v>
      </c>
      <c r="J5354" s="135">
        <v>-30.330000000000044</v>
      </c>
      <c r="K5354" s="135">
        <v>-263.91000000000003</v>
      </c>
      <c r="L5354" s="135">
        <v>-253.82999999999998</v>
      </c>
      <c r="M5354" s="141" t="str">
        <f t="shared" si="167"/>
        <v>201708</v>
      </c>
    </row>
    <row r="5355" spans="1:13" x14ac:dyDescent="0.25">
      <c r="A5355" s="35" t="str">
        <f>VLOOKUP(B5355,ResCat!$A$2:$B$269,2,FALSE)</f>
        <v>HMOSG</v>
      </c>
      <c r="B5355" s="68" t="str">
        <f>IF(ISNA(VLOOKUP(C5355,COA!$A$2:$B$340,2,FALSE)),"XXX",VLOOKUP(C5355,COA!$A$2:$B$340,2,FALSE))</f>
        <v>S11</v>
      </c>
      <c r="C5355" s="149" t="str">
        <f t="shared" si="168"/>
        <v>0011-1010-0017</v>
      </c>
      <c r="D5355" s="134" t="s">
        <v>458</v>
      </c>
      <c r="E5355" s="134" t="s">
        <v>445</v>
      </c>
      <c r="F5355" s="134" t="s">
        <v>455</v>
      </c>
      <c r="G5355" s="134" t="s">
        <v>4</v>
      </c>
      <c r="H5355" s="134" t="s">
        <v>1023</v>
      </c>
      <c r="I5355" s="134" t="s">
        <v>1</v>
      </c>
      <c r="J5355" s="135">
        <v>221470.27000000005</v>
      </c>
      <c r="K5355" s="135">
        <v>80579.74000000002</v>
      </c>
      <c r="L5355" s="135">
        <v>74789.150000000038</v>
      </c>
      <c r="M5355" s="141" t="str">
        <f t="shared" si="167"/>
        <v>201708</v>
      </c>
    </row>
    <row r="5356" spans="1:13" x14ac:dyDescent="0.25">
      <c r="A5356" s="35" t="str">
        <f>VLOOKUP(B5356,ResCat!$A$2:$B$269,2,FALSE)</f>
        <v>HMOSG</v>
      </c>
      <c r="B5356" s="68" t="str">
        <f>IF(ISNA(VLOOKUP(C5356,COA!$A$2:$B$340,2,FALSE)),"XXX",VLOOKUP(C5356,COA!$A$2:$B$340,2,FALSE))</f>
        <v>S11</v>
      </c>
      <c r="C5356" s="149" t="str">
        <f t="shared" si="168"/>
        <v>0011-1010-0017</v>
      </c>
      <c r="D5356" s="134" t="s">
        <v>458</v>
      </c>
      <c r="E5356" s="134" t="s">
        <v>445</v>
      </c>
      <c r="F5356" s="134" t="s">
        <v>455</v>
      </c>
      <c r="G5356" s="134" t="s">
        <v>511</v>
      </c>
      <c r="H5356" s="134" t="s">
        <v>1023</v>
      </c>
      <c r="I5356" s="134" t="s">
        <v>3</v>
      </c>
      <c r="J5356" s="135">
        <v>45523.270000000004</v>
      </c>
      <c r="K5356" s="135">
        <v>31500.969999999998</v>
      </c>
      <c r="L5356" s="135">
        <v>28879.259999999995</v>
      </c>
      <c r="M5356" s="141" t="str">
        <f t="shared" si="167"/>
        <v>201709</v>
      </c>
    </row>
    <row r="5357" spans="1:13" x14ac:dyDescent="0.25">
      <c r="A5357" s="35" t="str">
        <f>VLOOKUP(B5357,ResCat!$A$2:$B$269,2,FALSE)</f>
        <v>HMOSG</v>
      </c>
      <c r="B5357" s="68" t="str">
        <f>IF(ISNA(VLOOKUP(C5357,COA!$A$2:$B$340,2,FALSE)),"XXX",VLOOKUP(C5357,COA!$A$2:$B$340,2,FALSE))</f>
        <v>S11</v>
      </c>
      <c r="C5357" s="149" t="str">
        <f t="shared" si="168"/>
        <v>0011-1010-0017</v>
      </c>
      <c r="D5357" s="134" t="s">
        <v>458</v>
      </c>
      <c r="E5357" s="134" t="s">
        <v>445</v>
      </c>
      <c r="F5357" s="134" t="s">
        <v>455</v>
      </c>
      <c r="G5357" s="134" t="s">
        <v>511</v>
      </c>
      <c r="H5357" s="134" t="s">
        <v>1023</v>
      </c>
      <c r="I5357" s="134" t="s">
        <v>368</v>
      </c>
      <c r="J5357" s="135">
        <v>6365</v>
      </c>
      <c r="K5357" s="135">
        <v>1560</v>
      </c>
      <c r="L5357" s="135">
        <v>1102.0999999999999</v>
      </c>
      <c r="M5357" s="141" t="str">
        <f t="shared" si="167"/>
        <v>201709</v>
      </c>
    </row>
    <row r="5358" spans="1:13" x14ac:dyDescent="0.25">
      <c r="A5358" s="35" t="str">
        <f>VLOOKUP(B5358,ResCat!$A$2:$B$269,2,FALSE)</f>
        <v>HMOSG</v>
      </c>
      <c r="B5358" s="68" t="str">
        <f>IF(ISNA(VLOOKUP(C5358,COA!$A$2:$B$340,2,FALSE)),"XXX",VLOOKUP(C5358,COA!$A$2:$B$340,2,FALSE))</f>
        <v>S11</v>
      </c>
      <c r="C5358" s="149" t="str">
        <f t="shared" si="168"/>
        <v>0011-1010-0017</v>
      </c>
      <c r="D5358" s="134" t="s">
        <v>458</v>
      </c>
      <c r="E5358" s="134" t="s">
        <v>445</v>
      </c>
      <c r="F5358" s="134" t="s">
        <v>455</v>
      </c>
      <c r="G5358" s="134" t="s">
        <v>511</v>
      </c>
      <c r="H5358" s="134" t="s">
        <v>1023</v>
      </c>
      <c r="I5358" s="134" t="s">
        <v>0</v>
      </c>
      <c r="J5358" s="135">
        <v>904962.28000000026</v>
      </c>
      <c r="K5358" s="135">
        <v>297656.82000000007</v>
      </c>
      <c r="L5358" s="135">
        <v>295338.24000000011</v>
      </c>
      <c r="M5358" s="141" t="str">
        <f t="shared" si="167"/>
        <v>201709</v>
      </c>
    </row>
    <row r="5359" spans="1:13" x14ac:dyDescent="0.25">
      <c r="A5359" s="35" t="str">
        <f>VLOOKUP(B5359,ResCat!$A$2:$B$269,2,FALSE)</f>
        <v>HMOSG</v>
      </c>
      <c r="B5359" s="68" t="str">
        <f>IF(ISNA(VLOOKUP(C5359,COA!$A$2:$B$340,2,FALSE)),"XXX",VLOOKUP(C5359,COA!$A$2:$B$340,2,FALSE))</f>
        <v>S11</v>
      </c>
      <c r="C5359" s="149" t="str">
        <f t="shared" si="168"/>
        <v>0011-1010-0017</v>
      </c>
      <c r="D5359" s="134" t="s">
        <v>458</v>
      </c>
      <c r="E5359" s="134" t="s">
        <v>445</v>
      </c>
      <c r="F5359" s="134" t="s">
        <v>455</v>
      </c>
      <c r="G5359" s="134" t="s">
        <v>511</v>
      </c>
      <c r="H5359" s="134" t="s">
        <v>1023</v>
      </c>
      <c r="I5359" s="134" t="s">
        <v>336</v>
      </c>
      <c r="J5359" s="135">
        <v>2365.85</v>
      </c>
      <c r="K5359" s="135">
        <v>1940.0299999999997</v>
      </c>
      <c r="L5359" s="135">
        <v>1940.0299999999997</v>
      </c>
      <c r="M5359" s="141" t="str">
        <f t="shared" si="167"/>
        <v>201709</v>
      </c>
    </row>
    <row r="5360" spans="1:13" x14ac:dyDescent="0.25">
      <c r="A5360" s="35" t="str">
        <f>VLOOKUP(B5360,ResCat!$A$2:$B$269,2,FALSE)</f>
        <v>HMOSG</v>
      </c>
      <c r="B5360" s="68" t="str">
        <f>IF(ISNA(VLOOKUP(C5360,COA!$A$2:$B$340,2,FALSE)),"XXX",VLOOKUP(C5360,COA!$A$2:$B$340,2,FALSE))</f>
        <v>S11</v>
      </c>
      <c r="C5360" s="149" t="str">
        <f t="shared" si="168"/>
        <v>0011-1010-0017</v>
      </c>
      <c r="D5360" s="134" t="s">
        <v>458</v>
      </c>
      <c r="E5360" s="134" t="s">
        <v>445</v>
      </c>
      <c r="F5360" s="134" t="s">
        <v>455</v>
      </c>
      <c r="G5360" s="134" t="s">
        <v>511</v>
      </c>
      <c r="H5360" s="134" t="s">
        <v>1023</v>
      </c>
      <c r="I5360" s="134" t="s">
        <v>2</v>
      </c>
      <c r="J5360" s="135">
        <v>159796.94999999998</v>
      </c>
      <c r="K5360" s="135">
        <v>69785.299999999959</v>
      </c>
      <c r="L5360" s="135">
        <v>69164.179999999949</v>
      </c>
      <c r="M5360" s="141" t="str">
        <f t="shared" si="167"/>
        <v>201709</v>
      </c>
    </row>
    <row r="5361" spans="1:13" x14ac:dyDescent="0.25">
      <c r="A5361" s="35" t="str">
        <f>VLOOKUP(B5361,ResCat!$A$2:$B$269,2,FALSE)</f>
        <v>HMOSG</v>
      </c>
      <c r="B5361" s="68" t="str">
        <f>IF(ISNA(VLOOKUP(C5361,COA!$A$2:$B$340,2,FALSE)),"XXX",VLOOKUP(C5361,COA!$A$2:$B$340,2,FALSE))</f>
        <v>S11</v>
      </c>
      <c r="C5361" s="149" t="str">
        <f t="shared" si="168"/>
        <v>0011-1010-0017</v>
      </c>
      <c r="D5361" s="134" t="s">
        <v>458</v>
      </c>
      <c r="E5361" s="134" t="s">
        <v>445</v>
      </c>
      <c r="F5361" s="134" t="s">
        <v>455</v>
      </c>
      <c r="G5361" s="134" t="s">
        <v>511</v>
      </c>
      <c r="H5361" s="134" t="s">
        <v>1023</v>
      </c>
      <c r="I5361" s="134" t="s">
        <v>343</v>
      </c>
      <c r="J5361" s="135">
        <v>-65.91</v>
      </c>
      <c r="K5361" s="135">
        <v>27.89</v>
      </c>
      <c r="L5361" s="135">
        <v>30.03</v>
      </c>
      <c r="M5361" s="141" t="str">
        <f t="shared" si="167"/>
        <v>201709</v>
      </c>
    </row>
    <row r="5362" spans="1:13" x14ac:dyDescent="0.25">
      <c r="A5362" s="35" t="str">
        <f>VLOOKUP(B5362,ResCat!$A$2:$B$269,2,FALSE)</f>
        <v>HMOSG</v>
      </c>
      <c r="B5362" s="68" t="str">
        <f>IF(ISNA(VLOOKUP(C5362,COA!$A$2:$B$340,2,FALSE)),"XXX",VLOOKUP(C5362,COA!$A$2:$B$340,2,FALSE))</f>
        <v>S11</v>
      </c>
      <c r="C5362" s="149" t="str">
        <f t="shared" si="168"/>
        <v>0011-1010-0017</v>
      </c>
      <c r="D5362" s="134" t="s">
        <v>458</v>
      </c>
      <c r="E5362" s="134" t="s">
        <v>445</v>
      </c>
      <c r="F5362" s="134" t="s">
        <v>455</v>
      </c>
      <c r="G5362" s="134" t="s">
        <v>511</v>
      </c>
      <c r="H5362" s="134" t="s">
        <v>1023</v>
      </c>
      <c r="I5362" s="134" t="s">
        <v>1</v>
      </c>
      <c r="J5362" s="135">
        <v>449778.3899999999</v>
      </c>
      <c r="K5362" s="135">
        <v>273040.5300000002</v>
      </c>
      <c r="L5362" s="135">
        <v>255208.64000000016</v>
      </c>
      <c r="M5362" s="141" t="str">
        <f t="shared" si="167"/>
        <v>201709</v>
      </c>
    </row>
    <row r="5363" spans="1:13" x14ac:dyDescent="0.25">
      <c r="A5363" s="35" t="str">
        <f>VLOOKUP(B5363,ResCat!$A$2:$B$269,2,FALSE)</f>
        <v>HMOSG</v>
      </c>
      <c r="B5363" s="68" t="str">
        <f>IF(ISNA(VLOOKUP(C5363,COA!$A$2:$B$340,2,FALSE)),"XXX",VLOOKUP(C5363,COA!$A$2:$B$340,2,FALSE))</f>
        <v>S11</v>
      </c>
      <c r="C5363" s="149" t="str">
        <f t="shared" si="168"/>
        <v>0011-1010-0017</v>
      </c>
      <c r="D5363" s="134" t="s">
        <v>458</v>
      </c>
      <c r="E5363" s="134" t="s">
        <v>445</v>
      </c>
      <c r="F5363" s="134" t="s">
        <v>455</v>
      </c>
      <c r="G5363" s="134" t="s">
        <v>969</v>
      </c>
      <c r="H5363" s="134" t="s">
        <v>1023</v>
      </c>
      <c r="I5363" s="134" t="s">
        <v>3</v>
      </c>
      <c r="J5363" s="135">
        <v>106586.25000000012</v>
      </c>
      <c r="K5363" s="135">
        <v>95233.930000000139</v>
      </c>
      <c r="L5363" s="135">
        <v>91522.910000000076</v>
      </c>
      <c r="M5363" s="141" t="str">
        <f t="shared" si="167"/>
        <v>201710</v>
      </c>
    </row>
    <row r="5364" spans="1:13" x14ac:dyDescent="0.25">
      <c r="A5364" s="35" t="str">
        <f>VLOOKUP(B5364,ResCat!$A$2:$B$269,2,FALSE)</f>
        <v>HMOSG</v>
      </c>
      <c r="B5364" s="68" t="str">
        <f>IF(ISNA(VLOOKUP(C5364,COA!$A$2:$B$340,2,FALSE)),"XXX",VLOOKUP(C5364,COA!$A$2:$B$340,2,FALSE))</f>
        <v>S11</v>
      </c>
      <c r="C5364" s="149" t="str">
        <f t="shared" si="168"/>
        <v>0011-1010-0017</v>
      </c>
      <c r="D5364" s="134" t="s">
        <v>458</v>
      </c>
      <c r="E5364" s="134" t="s">
        <v>445</v>
      </c>
      <c r="F5364" s="134" t="s">
        <v>455</v>
      </c>
      <c r="G5364" s="134" t="s">
        <v>969</v>
      </c>
      <c r="H5364" s="134" t="s">
        <v>1023</v>
      </c>
      <c r="I5364" s="134" t="s">
        <v>368</v>
      </c>
      <c r="J5364" s="135">
        <v>15046.75</v>
      </c>
      <c r="K5364" s="135">
        <v>1497</v>
      </c>
      <c r="L5364" s="135">
        <v>1349.9</v>
      </c>
      <c r="M5364" s="141" t="str">
        <f t="shared" si="167"/>
        <v>201710</v>
      </c>
    </row>
    <row r="5365" spans="1:13" x14ac:dyDescent="0.25">
      <c r="A5365" s="35" t="str">
        <f>VLOOKUP(B5365,ResCat!$A$2:$B$269,2,FALSE)</f>
        <v>HMOSG</v>
      </c>
      <c r="B5365" s="68" t="str">
        <f>IF(ISNA(VLOOKUP(C5365,COA!$A$2:$B$340,2,FALSE)),"XXX",VLOOKUP(C5365,COA!$A$2:$B$340,2,FALSE))</f>
        <v>S11</v>
      </c>
      <c r="C5365" s="149" t="str">
        <f t="shared" si="168"/>
        <v>0011-1010-0017</v>
      </c>
      <c r="D5365" s="134" t="s">
        <v>458</v>
      </c>
      <c r="E5365" s="134" t="s">
        <v>445</v>
      </c>
      <c r="F5365" s="134" t="s">
        <v>455</v>
      </c>
      <c r="G5365" s="134" t="s">
        <v>969</v>
      </c>
      <c r="H5365" s="134" t="s">
        <v>1023</v>
      </c>
      <c r="I5365" s="134" t="s">
        <v>0</v>
      </c>
      <c r="J5365" s="135">
        <v>3984032.8300000015</v>
      </c>
      <c r="K5365" s="135">
        <v>1362766.4600000004</v>
      </c>
      <c r="L5365" s="135">
        <v>1319596.5399999996</v>
      </c>
      <c r="M5365" s="141" t="str">
        <f t="shared" si="167"/>
        <v>201710</v>
      </c>
    </row>
    <row r="5366" spans="1:13" x14ac:dyDescent="0.25">
      <c r="A5366" s="35" t="str">
        <f>VLOOKUP(B5366,ResCat!$A$2:$B$269,2,FALSE)</f>
        <v>HMOSG</v>
      </c>
      <c r="B5366" s="68" t="str">
        <f>IF(ISNA(VLOOKUP(C5366,COA!$A$2:$B$340,2,FALSE)),"XXX",VLOOKUP(C5366,COA!$A$2:$B$340,2,FALSE))</f>
        <v>S11</v>
      </c>
      <c r="C5366" s="149" t="str">
        <f t="shared" si="168"/>
        <v>0011-1010-0017</v>
      </c>
      <c r="D5366" s="134" t="s">
        <v>458</v>
      </c>
      <c r="E5366" s="134" t="s">
        <v>445</v>
      </c>
      <c r="F5366" s="134" t="s">
        <v>455</v>
      </c>
      <c r="G5366" s="134" t="s">
        <v>969</v>
      </c>
      <c r="H5366" s="134" t="s">
        <v>1023</v>
      </c>
      <c r="I5366" s="134" t="s">
        <v>336</v>
      </c>
      <c r="J5366" s="135">
        <v>1350.71</v>
      </c>
      <c r="K5366" s="135">
        <v>1221.43</v>
      </c>
      <c r="L5366" s="135">
        <v>1201.43</v>
      </c>
      <c r="M5366" s="141" t="str">
        <f t="shared" si="167"/>
        <v>201710</v>
      </c>
    </row>
    <row r="5367" spans="1:13" x14ac:dyDescent="0.25">
      <c r="A5367" s="35" t="str">
        <f>VLOOKUP(B5367,ResCat!$A$2:$B$269,2,FALSE)</f>
        <v>HMOSG</v>
      </c>
      <c r="B5367" s="68" t="str">
        <f>IF(ISNA(VLOOKUP(C5367,COA!$A$2:$B$340,2,FALSE)),"XXX",VLOOKUP(C5367,COA!$A$2:$B$340,2,FALSE))</f>
        <v>S11</v>
      </c>
      <c r="C5367" s="149" t="str">
        <f t="shared" si="168"/>
        <v>0011-1010-0017</v>
      </c>
      <c r="D5367" s="134" t="s">
        <v>458</v>
      </c>
      <c r="E5367" s="134" t="s">
        <v>445</v>
      </c>
      <c r="F5367" s="134" t="s">
        <v>455</v>
      </c>
      <c r="G5367" s="134" t="s">
        <v>969</v>
      </c>
      <c r="H5367" s="134" t="s">
        <v>1023</v>
      </c>
      <c r="I5367" s="134" t="s">
        <v>2</v>
      </c>
      <c r="J5367" s="135">
        <v>411791.23000000004</v>
      </c>
      <c r="K5367" s="135">
        <v>203752.92000000013</v>
      </c>
      <c r="L5367" s="135">
        <v>202356.36000000016</v>
      </c>
      <c r="M5367" s="141" t="str">
        <f t="shared" si="167"/>
        <v>201710</v>
      </c>
    </row>
    <row r="5368" spans="1:13" x14ac:dyDescent="0.25">
      <c r="A5368" s="35" t="str">
        <f>VLOOKUP(B5368,ResCat!$A$2:$B$269,2,FALSE)</f>
        <v>HMOSG</v>
      </c>
      <c r="B5368" s="68" t="str">
        <f>IF(ISNA(VLOOKUP(C5368,COA!$A$2:$B$340,2,FALSE)),"XXX",VLOOKUP(C5368,COA!$A$2:$B$340,2,FALSE))</f>
        <v>S11</v>
      </c>
      <c r="C5368" s="149" t="str">
        <f t="shared" si="168"/>
        <v>0011-1010-0017</v>
      </c>
      <c r="D5368" s="134" t="s">
        <v>458</v>
      </c>
      <c r="E5368" s="134" t="s">
        <v>445</v>
      </c>
      <c r="F5368" s="134" t="s">
        <v>455</v>
      </c>
      <c r="G5368" s="134" t="s">
        <v>969</v>
      </c>
      <c r="H5368" s="134" t="s">
        <v>1023</v>
      </c>
      <c r="I5368" s="134" t="s">
        <v>343</v>
      </c>
      <c r="J5368" s="135">
        <v>329.82</v>
      </c>
      <c r="K5368" s="135">
        <v>136.37</v>
      </c>
      <c r="L5368" s="135">
        <v>111.44000000000001</v>
      </c>
      <c r="M5368" s="141" t="str">
        <f t="shared" si="167"/>
        <v>201710</v>
      </c>
    </row>
    <row r="5369" spans="1:13" x14ac:dyDescent="0.25">
      <c r="A5369" s="35" t="str">
        <f>VLOOKUP(B5369,ResCat!$A$2:$B$269,2,FALSE)</f>
        <v>HMOSG</v>
      </c>
      <c r="B5369" s="68" t="str">
        <f>IF(ISNA(VLOOKUP(C5369,COA!$A$2:$B$340,2,FALSE)),"XXX",VLOOKUP(C5369,COA!$A$2:$B$340,2,FALSE))</f>
        <v>S11</v>
      </c>
      <c r="C5369" s="149" t="str">
        <f t="shared" si="168"/>
        <v>0011-1010-0017</v>
      </c>
      <c r="D5369" s="134" t="s">
        <v>458</v>
      </c>
      <c r="E5369" s="134" t="s">
        <v>445</v>
      </c>
      <c r="F5369" s="134" t="s">
        <v>455</v>
      </c>
      <c r="G5369" s="134" t="s">
        <v>969</v>
      </c>
      <c r="H5369" s="134" t="s">
        <v>1023</v>
      </c>
      <c r="I5369" s="134" t="s">
        <v>1</v>
      </c>
      <c r="J5369" s="135">
        <v>492656.41999999981</v>
      </c>
      <c r="K5369" s="135">
        <v>175219.34</v>
      </c>
      <c r="L5369" s="135">
        <v>163482.57999999993</v>
      </c>
      <c r="M5369" s="141" t="str">
        <f t="shared" si="167"/>
        <v>201710</v>
      </c>
    </row>
    <row r="5370" spans="1:13" x14ac:dyDescent="0.25">
      <c r="A5370" s="35" t="str">
        <f>VLOOKUP(B5370,ResCat!$A$2:$B$269,2,FALSE)</f>
        <v>HMOSG</v>
      </c>
      <c r="B5370" s="68" t="str">
        <f>IF(ISNA(VLOOKUP(C5370,COA!$A$2:$B$340,2,FALSE)),"XXX",VLOOKUP(C5370,COA!$A$2:$B$340,2,FALSE))</f>
        <v>S11</v>
      </c>
      <c r="C5370" s="149" t="str">
        <f t="shared" si="168"/>
        <v>0011-1010-0017</v>
      </c>
      <c r="D5370" s="134" t="s">
        <v>458</v>
      </c>
      <c r="E5370" s="134" t="s">
        <v>445</v>
      </c>
      <c r="F5370" s="134" t="s">
        <v>455</v>
      </c>
      <c r="G5370" s="134" t="s">
        <v>961</v>
      </c>
      <c r="H5370" s="134" t="s">
        <v>1023</v>
      </c>
      <c r="I5370" s="134" t="s">
        <v>3</v>
      </c>
      <c r="J5370" s="135">
        <v>240108.26000000021</v>
      </c>
      <c r="K5370" s="135">
        <v>148971.53000000049</v>
      </c>
      <c r="L5370" s="135">
        <v>139648.05000000034</v>
      </c>
      <c r="M5370" s="141" t="str">
        <f t="shared" si="167"/>
        <v>201711</v>
      </c>
    </row>
    <row r="5371" spans="1:13" x14ac:dyDescent="0.25">
      <c r="A5371" s="35" t="str">
        <f>VLOOKUP(B5371,ResCat!$A$2:$B$269,2,FALSE)</f>
        <v>HMOSG</v>
      </c>
      <c r="B5371" s="68" t="str">
        <f>IF(ISNA(VLOOKUP(C5371,COA!$A$2:$B$340,2,FALSE)),"XXX",VLOOKUP(C5371,COA!$A$2:$B$340,2,FALSE))</f>
        <v>S11</v>
      </c>
      <c r="C5371" s="149" t="str">
        <f t="shared" si="168"/>
        <v>0011-1010-0017</v>
      </c>
      <c r="D5371" s="134" t="s">
        <v>458</v>
      </c>
      <c r="E5371" s="134" t="s">
        <v>445</v>
      </c>
      <c r="F5371" s="134" t="s">
        <v>455</v>
      </c>
      <c r="G5371" s="134" t="s">
        <v>961</v>
      </c>
      <c r="H5371" s="134" t="s">
        <v>1023</v>
      </c>
      <c r="I5371" s="134" t="s">
        <v>368</v>
      </c>
      <c r="J5371" s="135">
        <v>12361.440000000002</v>
      </c>
      <c r="K5371" s="135">
        <v>3302</v>
      </c>
      <c r="L5371" s="135">
        <v>2941.6</v>
      </c>
      <c r="M5371" s="141" t="str">
        <f t="shared" si="167"/>
        <v>201711</v>
      </c>
    </row>
    <row r="5372" spans="1:13" x14ac:dyDescent="0.25">
      <c r="A5372" s="35" t="str">
        <f>VLOOKUP(B5372,ResCat!$A$2:$B$269,2,FALSE)</f>
        <v>HMOSG</v>
      </c>
      <c r="B5372" s="68" t="str">
        <f>IF(ISNA(VLOOKUP(C5372,COA!$A$2:$B$340,2,FALSE)),"XXX",VLOOKUP(C5372,COA!$A$2:$B$340,2,FALSE))</f>
        <v>S11</v>
      </c>
      <c r="C5372" s="149" t="str">
        <f t="shared" si="168"/>
        <v>0011-1010-0017</v>
      </c>
      <c r="D5372" s="134" t="s">
        <v>458</v>
      </c>
      <c r="E5372" s="134" t="s">
        <v>445</v>
      </c>
      <c r="F5372" s="134" t="s">
        <v>455</v>
      </c>
      <c r="G5372" s="134" t="s">
        <v>961</v>
      </c>
      <c r="H5372" s="134" t="s">
        <v>1023</v>
      </c>
      <c r="I5372" s="134" t="s">
        <v>0</v>
      </c>
      <c r="J5372" s="135">
        <v>3983107.83</v>
      </c>
      <c r="K5372" s="135">
        <v>1480133.4400000055</v>
      </c>
      <c r="L5372" s="135">
        <v>1422458.7900000059</v>
      </c>
      <c r="M5372" s="141" t="str">
        <f t="shared" si="167"/>
        <v>201711</v>
      </c>
    </row>
    <row r="5373" spans="1:13" x14ac:dyDescent="0.25">
      <c r="A5373" s="35" t="str">
        <f>VLOOKUP(B5373,ResCat!$A$2:$B$269,2,FALSE)</f>
        <v>HMOSG</v>
      </c>
      <c r="B5373" s="68" t="str">
        <f>IF(ISNA(VLOOKUP(C5373,COA!$A$2:$B$340,2,FALSE)),"XXX",VLOOKUP(C5373,COA!$A$2:$B$340,2,FALSE))</f>
        <v>S11</v>
      </c>
      <c r="C5373" s="149" t="str">
        <f t="shared" si="168"/>
        <v>0011-1010-0017</v>
      </c>
      <c r="D5373" s="134" t="s">
        <v>458</v>
      </c>
      <c r="E5373" s="134" t="s">
        <v>445</v>
      </c>
      <c r="F5373" s="134" t="s">
        <v>455</v>
      </c>
      <c r="G5373" s="134" t="s">
        <v>961</v>
      </c>
      <c r="H5373" s="134" t="s">
        <v>1023</v>
      </c>
      <c r="I5373" s="134" t="s">
        <v>336</v>
      </c>
      <c r="J5373" s="135">
        <v>4190</v>
      </c>
      <c r="K5373" s="135">
        <v>3116.5</v>
      </c>
      <c r="L5373" s="135">
        <v>3116.5</v>
      </c>
      <c r="M5373" s="141" t="str">
        <f t="shared" si="167"/>
        <v>201711</v>
      </c>
    </row>
    <row r="5374" spans="1:13" x14ac:dyDescent="0.25">
      <c r="A5374" s="35" t="str">
        <f>VLOOKUP(B5374,ResCat!$A$2:$B$269,2,FALSE)</f>
        <v>HMOSG</v>
      </c>
      <c r="B5374" s="68" t="str">
        <f>IF(ISNA(VLOOKUP(C5374,COA!$A$2:$B$340,2,FALSE)),"XXX",VLOOKUP(C5374,COA!$A$2:$B$340,2,FALSE))</f>
        <v>S11</v>
      </c>
      <c r="C5374" s="149" t="str">
        <f t="shared" si="168"/>
        <v>0011-1010-0017</v>
      </c>
      <c r="D5374" s="134" t="s">
        <v>458</v>
      </c>
      <c r="E5374" s="134" t="s">
        <v>445</v>
      </c>
      <c r="F5374" s="134" t="s">
        <v>455</v>
      </c>
      <c r="G5374" s="134" t="s">
        <v>961</v>
      </c>
      <c r="H5374" s="134" t="s">
        <v>1023</v>
      </c>
      <c r="I5374" s="134" t="s">
        <v>2</v>
      </c>
      <c r="J5374" s="135">
        <v>366568.58999999991</v>
      </c>
      <c r="K5374" s="135">
        <v>241559.89999999935</v>
      </c>
      <c r="L5374" s="135">
        <v>238568.68999999939</v>
      </c>
      <c r="M5374" s="141" t="str">
        <f t="shared" si="167"/>
        <v>201711</v>
      </c>
    </row>
    <row r="5375" spans="1:13" x14ac:dyDescent="0.25">
      <c r="A5375" s="35" t="str">
        <f>VLOOKUP(B5375,ResCat!$A$2:$B$269,2,FALSE)</f>
        <v>HMOSG</v>
      </c>
      <c r="B5375" s="68" t="str">
        <f>IF(ISNA(VLOOKUP(C5375,COA!$A$2:$B$340,2,FALSE)),"XXX",VLOOKUP(C5375,COA!$A$2:$B$340,2,FALSE))</f>
        <v>S11</v>
      </c>
      <c r="C5375" s="149" t="str">
        <f t="shared" si="168"/>
        <v>0011-1010-0017</v>
      </c>
      <c r="D5375" s="134" t="s">
        <v>458</v>
      </c>
      <c r="E5375" s="134" t="s">
        <v>445</v>
      </c>
      <c r="F5375" s="134" t="s">
        <v>455</v>
      </c>
      <c r="G5375" s="134" t="s">
        <v>961</v>
      </c>
      <c r="H5375" s="134" t="s">
        <v>1023</v>
      </c>
      <c r="I5375" s="134" t="s">
        <v>343</v>
      </c>
      <c r="J5375" s="135">
        <v>-4220.6299999999992</v>
      </c>
      <c r="K5375" s="135">
        <v>-2220.69</v>
      </c>
      <c r="L5375" s="135">
        <v>-1472.4800000000005</v>
      </c>
      <c r="M5375" s="141" t="str">
        <f t="shared" si="167"/>
        <v>201711</v>
      </c>
    </row>
    <row r="5376" spans="1:13" x14ac:dyDescent="0.25">
      <c r="A5376" s="35" t="str">
        <f>VLOOKUP(B5376,ResCat!$A$2:$B$269,2,FALSE)</f>
        <v>HMOSG</v>
      </c>
      <c r="B5376" s="68" t="str">
        <f>IF(ISNA(VLOOKUP(C5376,COA!$A$2:$B$340,2,FALSE)),"XXX",VLOOKUP(C5376,COA!$A$2:$B$340,2,FALSE))</f>
        <v>S11</v>
      </c>
      <c r="C5376" s="149" t="str">
        <f t="shared" si="168"/>
        <v>0011-1010-0017</v>
      </c>
      <c r="D5376" s="134" t="s">
        <v>458</v>
      </c>
      <c r="E5376" s="134" t="s">
        <v>445</v>
      </c>
      <c r="F5376" s="134" t="s">
        <v>455</v>
      </c>
      <c r="G5376" s="134" t="s">
        <v>961</v>
      </c>
      <c r="H5376" s="134" t="s">
        <v>1023</v>
      </c>
      <c r="I5376" s="134" t="s">
        <v>1</v>
      </c>
      <c r="J5376" s="135">
        <v>1454062.9700000002</v>
      </c>
      <c r="K5376" s="135">
        <v>465340.80999999988</v>
      </c>
      <c r="L5376" s="135">
        <v>438409.38999999996</v>
      </c>
      <c r="M5376" s="141" t="str">
        <f t="shared" si="167"/>
        <v>201711</v>
      </c>
    </row>
    <row r="5377" spans="1:13" x14ac:dyDescent="0.25">
      <c r="A5377" s="35" t="str">
        <f>VLOOKUP(B5377,ResCat!$A$2:$B$269,2,FALSE)</f>
        <v>HMOSG</v>
      </c>
      <c r="B5377" s="68" t="str">
        <f>IF(ISNA(VLOOKUP(C5377,COA!$A$2:$B$340,2,FALSE)),"XXX",VLOOKUP(C5377,COA!$A$2:$B$340,2,FALSE))</f>
        <v>S11</v>
      </c>
      <c r="C5377" s="149" t="str">
        <f t="shared" si="168"/>
        <v>0011-1010-0017</v>
      </c>
      <c r="D5377" s="134" t="s">
        <v>458</v>
      </c>
      <c r="E5377" s="134" t="s">
        <v>445</v>
      </c>
      <c r="F5377" s="134" t="s">
        <v>455</v>
      </c>
      <c r="G5377" s="134" t="s">
        <v>970</v>
      </c>
      <c r="H5377" s="134" t="s">
        <v>1023</v>
      </c>
      <c r="I5377" s="134" t="s">
        <v>3</v>
      </c>
      <c r="J5377" s="135">
        <v>428142.64999999915</v>
      </c>
      <c r="K5377" s="135">
        <v>254622.61000000013</v>
      </c>
      <c r="L5377" s="135">
        <v>227551.11999999979</v>
      </c>
      <c r="M5377" s="141" t="str">
        <f t="shared" si="167"/>
        <v>201712</v>
      </c>
    </row>
    <row r="5378" spans="1:13" x14ac:dyDescent="0.25">
      <c r="A5378" s="35" t="str">
        <f>VLOOKUP(B5378,ResCat!$A$2:$B$269,2,FALSE)</f>
        <v>HMOSG</v>
      </c>
      <c r="B5378" s="68" t="str">
        <f>IF(ISNA(VLOOKUP(C5378,COA!$A$2:$B$340,2,FALSE)),"XXX",VLOOKUP(C5378,COA!$A$2:$B$340,2,FALSE))</f>
        <v>S11</v>
      </c>
      <c r="C5378" s="149" t="str">
        <f t="shared" si="168"/>
        <v>0011-1010-0017</v>
      </c>
      <c r="D5378" s="134" t="s">
        <v>458</v>
      </c>
      <c r="E5378" s="134" t="s">
        <v>445</v>
      </c>
      <c r="F5378" s="134" t="s">
        <v>455</v>
      </c>
      <c r="G5378" s="134" t="s">
        <v>970</v>
      </c>
      <c r="H5378" s="134" t="s">
        <v>1023</v>
      </c>
      <c r="I5378" s="134" t="s">
        <v>368</v>
      </c>
      <c r="J5378" s="135">
        <v>132412</v>
      </c>
      <c r="K5378" s="135">
        <v>47845.399999999994</v>
      </c>
      <c r="L5378" s="135">
        <v>40874.299999999996</v>
      </c>
      <c r="M5378" s="141" t="str">
        <f t="shared" si="167"/>
        <v>201712</v>
      </c>
    </row>
    <row r="5379" spans="1:13" x14ac:dyDescent="0.25">
      <c r="A5379" s="35" t="str">
        <f>VLOOKUP(B5379,ResCat!$A$2:$B$269,2,FALSE)</f>
        <v>HMOSG</v>
      </c>
      <c r="B5379" s="68" t="str">
        <f>IF(ISNA(VLOOKUP(C5379,COA!$A$2:$B$340,2,FALSE)),"XXX",VLOOKUP(C5379,COA!$A$2:$B$340,2,FALSE))</f>
        <v>S11</v>
      </c>
      <c r="C5379" s="149" t="str">
        <f t="shared" si="168"/>
        <v>0011-1010-0017</v>
      </c>
      <c r="D5379" s="134" t="s">
        <v>458</v>
      </c>
      <c r="E5379" s="134" t="s">
        <v>445</v>
      </c>
      <c r="F5379" s="134" t="s">
        <v>455</v>
      </c>
      <c r="G5379" s="134" t="s">
        <v>970</v>
      </c>
      <c r="H5379" s="134" t="s">
        <v>1023</v>
      </c>
      <c r="I5379" s="134" t="s">
        <v>0</v>
      </c>
      <c r="J5379" s="135">
        <v>11160222.999999991</v>
      </c>
      <c r="K5379" s="135">
        <v>3111726.8200000031</v>
      </c>
      <c r="L5379" s="135">
        <v>2909470.7500000051</v>
      </c>
      <c r="M5379" s="141" t="str">
        <f t="shared" si="167"/>
        <v>201712</v>
      </c>
    </row>
    <row r="5380" spans="1:13" x14ac:dyDescent="0.25">
      <c r="A5380" s="35" t="str">
        <f>VLOOKUP(B5380,ResCat!$A$2:$B$269,2,FALSE)</f>
        <v>HMOSG</v>
      </c>
      <c r="B5380" s="68" t="str">
        <f>IF(ISNA(VLOOKUP(C5380,COA!$A$2:$B$340,2,FALSE)),"XXX",VLOOKUP(C5380,COA!$A$2:$B$340,2,FALSE))</f>
        <v>S11</v>
      </c>
      <c r="C5380" s="149" t="str">
        <f t="shared" si="168"/>
        <v>0011-1010-0017</v>
      </c>
      <c r="D5380" s="134" t="s">
        <v>458</v>
      </c>
      <c r="E5380" s="134" t="s">
        <v>445</v>
      </c>
      <c r="F5380" s="134" t="s">
        <v>455</v>
      </c>
      <c r="G5380" s="134" t="s">
        <v>970</v>
      </c>
      <c r="H5380" s="134" t="s">
        <v>1023</v>
      </c>
      <c r="I5380" s="134" t="s">
        <v>336</v>
      </c>
      <c r="J5380" s="135">
        <v>15089.56</v>
      </c>
      <c r="K5380" s="135">
        <v>12752.74</v>
      </c>
      <c r="L5380" s="135">
        <v>12670.88</v>
      </c>
      <c r="M5380" s="141" t="str">
        <f t="shared" ref="M5380:M5443" si="169">IF(G5380&lt;$M$1,$M$1,G5380)</f>
        <v>201712</v>
      </c>
    </row>
    <row r="5381" spans="1:13" x14ac:dyDescent="0.25">
      <c r="A5381" s="35" t="str">
        <f>VLOOKUP(B5381,ResCat!$A$2:$B$269,2,FALSE)</f>
        <v>HMOSG</v>
      </c>
      <c r="B5381" s="68" t="str">
        <f>IF(ISNA(VLOOKUP(C5381,COA!$A$2:$B$340,2,FALSE)),"XXX",VLOOKUP(C5381,COA!$A$2:$B$340,2,FALSE))</f>
        <v>S11</v>
      </c>
      <c r="C5381" s="149" t="str">
        <f t="shared" ref="C5381:C5444" si="170">D5381&amp;"-"&amp;E5381&amp;"-"&amp;F5381</f>
        <v>0011-1010-0017</v>
      </c>
      <c r="D5381" s="134" t="s">
        <v>458</v>
      </c>
      <c r="E5381" s="134" t="s">
        <v>445</v>
      </c>
      <c r="F5381" s="134" t="s">
        <v>455</v>
      </c>
      <c r="G5381" s="134" t="s">
        <v>970</v>
      </c>
      <c r="H5381" s="134" t="s">
        <v>1023</v>
      </c>
      <c r="I5381" s="134" t="s">
        <v>2</v>
      </c>
      <c r="J5381" s="135">
        <v>2016201.91</v>
      </c>
      <c r="K5381" s="135">
        <v>550595.13000000222</v>
      </c>
      <c r="L5381" s="135">
        <v>534915.10000000172</v>
      </c>
      <c r="M5381" s="141" t="str">
        <f t="shared" si="169"/>
        <v>201712</v>
      </c>
    </row>
    <row r="5382" spans="1:13" x14ac:dyDescent="0.25">
      <c r="A5382" s="35" t="str">
        <f>VLOOKUP(B5382,ResCat!$A$2:$B$269,2,FALSE)</f>
        <v>HMOSG</v>
      </c>
      <c r="B5382" s="68" t="str">
        <f>IF(ISNA(VLOOKUP(C5382,COA!$A$2:$B$340,2,FALSE)),"XXX",VLOOKUP(C5382,COA!$A$2:$B$340,2,FALSE))</f>
        <v>S11</v>
      </c>
      <c r="C5382" s="149" t="str">
        <f t="shared" si="170"/>
        <v>0011-1010-0017</v>
      </c>
      <c r="D5382" s="134" t="s">
        <v>458</v>
      </c>
      <c r="E5382" s="134" t="s">
        <v>445</v>
      </c>
      <c r="F5382" s="134" t="s">
        <v>455</v>
      </c>
      <c r="G5382" s="134" t="s">
        <v>970</v>
      </c>
      <c r="H5382" s="134" t="s">
        <v>1023</v>
      </c>
      <c r="I5382" s="134" t="s">
        <v>343</v>
      </c>
      <c r="J5382" s="135">
        <v>3519451.1800000197</v>
      </c>
      <c r="K5382" s="135">
        <v>1422570.9099999825</v>
      </c>
      <c r="L5382" s="135">
        <v>1309487.109999994</v>
      </c>
      <c r="M5382" s="141" t="str">
        <f t="shared" si="169"/>
        <v>201712</v>
      </c>
    </row>
    <row r="5383" spans="1:13" x14ac:dyDescent="0.25">
      <c r="A5383" s="35" t="str">
        <f>VLOOKUP(B5383,ResCat!$A$2:$B$269,2,FALSE)</f>
        <v>HMOSG</v>
      </c>
      <c r="B5383" s="68" t="str">
        <f>IF(ISNA(VLOOKUP(C5383,COA!$A$2:$B$340,2,FALSE)),"XXX",VLOOKUP(C5383,COA!$A$2:$B$340,2,FALSE))</f>
        <v>S11</v>
      </c>
      <c r="C5383" s="149" t="str">
        <f t="shared" si="170"/>
        <v>0011-1010-0017</v>
      </c>
      <c r="D5383" s="134" t="s">
        <v>458</v>
      </c>
      <c r="E5383" s="134" t="s">
        <v>445</v>
      </c>
      <c r="F5383" s="134" t="s">
        <v>455</v>
      </c>
      <c r="G5383" s="134" t="s">
        <v>970</v>
      </c>
      <c r="H5383" s="134" t="s">
        <v>1023</v>
      </c>
      <c r="I5383" s="134" t="s">
        <v>1</v>
      </c>
      <c r="J5383" s="135">
        <v>7352405.8799999682</v>
      </c>
      <c r="K5383" s="135">
        <v>2752083.4800000042</v>
      </c>
      <c r="L5383" s="135">
        <v>2510426.8900000043</v>
      </c>
      <c r="M5383" s="141" t="str">
        <f t="shared" si="169"/>
        <v>201712</v>
      </c>
    </row>
    <row r="5384" spans="1:13" x14ac:dyDescent="0.25">
      <c r="A5384" s="35" t="str">
        <f>VLOOKUP(B5384,ResCat!$A$2:$B$269,2,FALSE)</f>
        <v>HMOSG</v>
      </c>
      <c r="B5384" s="68" t="str">
        <f>IF(ISNA(VLOOKUP(C5384,COA!$A$2:$B$340,2,FALSE)),"XXX",VLOOKUP(C5384,COA!$A$2:$B$340,2,FALSE))</f>
        <v>S11</v>
      </c>
      <c r="C5384" s="149" t="str">
        <f t="shared" si="170"/>
        <v>0011-1010-0017</v>
      </c>
      <c r="D5384" s="134" t="s">
        <v>458</v>
      </c>
      <c r="E5384" s="134" t="s">
        <v>445</v>
      </c>
      <c r="F5384" s="134" t="s">
        <v>455</v>
      </c>
      <c r="G5384" s="134" t="s">
        <v>1023</v>
      </c>
      <c r="H5384" s="134" t="s">
        <v>1023</v>
      </c>
      <c r="I5384" s="134" t="s">
        <v>3</v>
      </c>
      <c r="J5384" s="135">
        <v>530285.2099999988</v>
      </c>
      <c r="K5384" s="135">
        <v>294603.04000000039</v>
      </c>
      <c r="L5384" s="135">
        <v>243973.9499999999</v>
      </c>
      <c r="M5384" s="141" t="str">
        <f t="shared" si="169"/>
        <v>201801</v>
      </c>
    </row>
    <row r="5385" spans="1:13" x14ac:dyDescent="0.25">
      <c r="A5385" s="35" t="str">
        <f>VLOOKUP(B5385,ResCat!$A$2:$B$269,2,FALSE)</f>
        <v>HMOSG</v>
      </c>
      <c r="B5385" s="68" t="str">
        <f>IF(ISNA(VLOOKUP(C5385,COA!$A$2:$B$340,2,FALSE)),"XXX",VLOOKUP(C5385,COA!$A$2:$B$340,2,FALSE))</f>
        <v>S11</v>
      </c>
      <c r="C5385" s="149" t="str">
        <f t="shared" si="170"/>
        <v>0011-1010-0017</v>
      </c>
      <c r="D5385" s="134" t="s">
        <v>458</v>
      </c>
      <c r="E5385" s="134" t="s">
        <v>445</v>
      </c>
      <c r="F5385" s="134" t="s">
        <v>455</v>
      </c>
      <c r="G5385" s="134" t="s">
        <v>1023</v>
      </c>
      <c r="H5385" s="134" t="s">
        <v>1023</v>
      </c>
      <c r="I5385" s="134" t="s">
        <v>368</v>
      </c>
      <c r="J5385" s="135">
        <v>161386.06</v>
      </c>
      <c r="K5385" s="135">
        <v>58915.310000000012</v>
      </c>
      <c r="L5385" s="135">
        <v>53422.949999999983</v>
      </c>
      <c r="M5385" s="141" t="str">
        <f t="shared" si="169"/>
        <v>201801</v>
      </c>
    </row>
    <row r="5386" spans="1:13" x14ac:dyDescent="0.25">
      <c r="A5386" s="35" t="str">
        <f>VLOOKUP(B5386,ResCat!$A$2:$B$269,2,FALSE)</f>
        <v>HMOSG</v>
      </c>
      <c r="B5386" s="68" t="str">
        <f>IF(ISNA(VLOOKUP(C5386,COA!$A$2:$B$340,2,FALSE)),"XXX",VLOOKUP(C5386,COA!$A$2:$B$340,2,FALSE))</f>
        <v>S11</v>
      </c>
      <c r="C5386" s="149" t="str">
        <f t="shared" si="170"/>
        <v>0011-1010-0017</v>
      </c>
      <c r="D5386" s="134" t="s">
        <v>458</v>
      </c>
      <c r="E5386" s="134" t="s">
        <v>445</v>
      </c>
      <c r="F5386" s="134" t="s">
        <v>455</v>
      </c>
      <c r="G5386" s="134" t="s">
        <v>1023</v>
      </c>
      <c r="H5386" s="134" t="s">
        <v>1023</v>
      </c>
      <c r="I5386" s="134" t="s">
        <v>0</v>
      </c>
      <c r="J5386" s="135">
        <v>6580790.4400000023</v>
      </c>
      <c r="K5386" s="135">
        <v>1997207.6800000006</v>
      </c>
      <c r="L5386" s="135">
        <v>1826909.5500000005</v>
      </c>
      <c r="M5386" s="141" t="str">
        <f t="shared" si="169"/>
        <v>201801</v>
      </c>
    </row>
    <row r="5387" spans="1:13" x14ac:dyDescent="0.25">
      <c r="A5387" s="35" t="str">
        <f>VLOOKUP(B5387,ResCat!$A$2:$B$269,2,FALSE)</f>
        <v>HMOSG</v>
      </c>
      <c r="B5387" s="68" t="str">
        <f>IF(ISNA(VLOOKUP(C5387,COA!$A$2:$B$340,2,FALSE)),"XXX",VLOOKUP(C5387,COA!$A$2:$B$340,2,FALSE))</f>
        <v>S11</v>
      </c>
      <c r="C5387" s="149" t="str">
        <f t="shared" si="170"/>
        <v>0011-1010-0017</v>
      </c>
      <c r="D5387" s="134" t="s">
        <v>458</v>
      </c>
      <c r="E5387" s="134" t="s">
        <v>445</v>
      </c>
      <c r="F5387" s="134" t="s">
        <v>455</v>
      </c>
      <c r="G5387" s="134" t="s">
        <v>1023</v>
      </c>
      <c r="H5387" s="134" t="s">
        <v>1023</v>
      </c>
      <c r="I5387" s="134" t="s">
        <v>336</v>
      </c>
      <c r="J5387" s="135">
        <v>11996.130000000001</v>
      </c>
      <c r="K5387" s="135">
        <v>8856.130000000001</v>
      </c>
      <c r="L5387" s="135">
        <v>8856.130000000001</v>
      </c>
      <c r="M5387" s="141" t="str">
        <f t="shared" si="169"/>
        <v>201801</v>
      </c>
    </row>
    <row r="5388" spans="1:13" x14ac:dyDescent="0.25">
      <c r="A5388" s="35" t="str">
        <f>VLOOKUP(B5388,ResCat!$A$2:$B$269,2,FALSE)</f>
        <v>HMOSG</v>
      </c>
      <c r="B5388" s="68" t="str">
        <f>IF(ISNA(VLOOKUP(C5388,COA!$A$2:$B$340,2,FALSE)),"XXX",VLOOKUP(C5388,COA!$A$2:$B$340,2,FALSE))</f>
        <v>S11</v>
      </c>
      <c r="C5388" s="149" t="str">
        <f t="shared" si="170"/>
        <v>0011-1010-0017</v>
      </c>
      <c r="D5388" s="134" t="s">
        <v>458</v>
      </c>
      <c r="E5388" s="134" t="s">
        <v>445</v>
      </c>
      <c r="F5388" s="134" t="s">
        <v>455</v>
      </c>
      <c r="G5388" s="134" t="s">
        <v>1023</v>
      </c>
      <c r="H5388" s="134" t="s">
        <v>1023</v>
      </c>
      <c r="I5388" s="134" t="s">
        <v>2</v>
      </c>
      <c r="J5388" s="135">
        <v>632466.29</v>
      </c>
      <c r="K5388" s="135">
        <v>289426.25000000006</v>
      </c>
      <c r="L5388" s="135">
        <v>270565.17000000004</v>
      </c>
      <c r="M5388" s="141" t="str">
        <f t="shared" si="169"/>
        <v>201801</v>
      </c>
    </row>
    <row r="5389" spans="1:13" x14ac:dyDescent="0.25">
      <c r="A5389" s="35" t="str">
        <f>VLOOKUP(B5389,ResCat!$A$2:$B$269,2,FALSE)</f>
        <v>HMOSG</v>
      </c>
      <c r="B5389" s="68" t="str">
        <f>IF(ISNA(VLOOKUP(C5389,COA!$A$2:$B$340,2,FALSE)),"XXX",VLOOKUP(C5389,COA!$A$2:$B$340,2,FALSE))</f>
        <v>S11</v>
      </c>
      <c r="C5389" s="149" t="str">
        <f t="shared" si="170"/>
        <v>0011-1010-0017</v>
      </c>
      <c r="D5389" s="134" t="s">
        <v>458</v>
      </c>
      <c r="E5389" s="134" t="s">
        <v>445</v>
      </c>
      <c r="F5389" s="134" t="s">
        <v>455</v>
      </c>
      <c r="G5389" s="134" t="s">
        <v>1023</v>
      </c>
      <c r="H5389" s="134" t="s">
        <v>1023</v>
      </c>
      <c r="I5389" s="134" t="s">
        <v>343</v>
      </c>
      <c r="J5389" s="135">
        <v>18847329.989998925</v>
      </c>
      <c r="K5389" s="135">
        <v>7536541.9599996163</v>
      </c>
      <c r="L5389" s="135">
        <v>6824054.5099998973</v>
      </c>
      <c r="M5389" s="141" t="str">
        <f t="shared" si="169"/>
        <v>201801</v>
      </c>
    </row>
    <row r="5390" spans="1:13" x14ac:dyDescent="0.25">
      <c r="A5390" s="35" t="str">
        <f>VLOOKUP(B5390,ResCat!$A$2:$B$269,2,FALSE)</f>
        <v>HMOSG</v>
      </c>
      <c r="B5390" s="68" t="str">
        <f>IF(ISNA(VLOOKUP(C5390,COA!$A$2:$B$340,2,FALSE)),"XXX",VLOOKUP(C5390,COA!$A$2:$B$340,2,FALSE))</f>
        <v>S11</v>
      </c>
      <c r="C5390" s="149" t="str">
        <f t="shared" si="170"/>
        <v>0011-1010-0017</v>
      </c>
      <c r="D5390" s="134" t="s">
        <v>458</v>
      </c>
      <c r="E5390" s="134" t="s">
        <v>445</v>
      </c>
      <c r="F5390" s="134" t="s">
        <v>455</v>
      </c>
      <c r="G5390" s="134" t="s">
        <v>1023</v>
      </c>
      <c r="H5390" s="134" t="s">
        <v>1023</v>
      </c>
      <c r="I5390" s="134" t="s">
        <v>1</v>
      </c>
      <c r="J5390" s="135">
        <v>7767088.2400000188</v>
      </c>
      <c r="K5390" s="135">
        <v>3060752.0899999975</v>
      </c>
      <c r="L5390" s="135">
        <v>2708985.5899999971</v>
      </c>
      <c r="M5390" s="141" t="str">
        <f t="shared" si="169"/>
        <v>201801</v>
      </c>
    </row>
    <row r="5391" spans="1:13" x14ac:dyDescent="0.25">
      <c r="A5391" s="35" t="str">
        <f>VLOOKUP(B5391,ResCat!$A$2:$B$269,2,FALSE)</f>
        <v>HMOSG</v>
      </c>
      <c r="B5391" s="68" t="str">
        <f>IF(ISNA(VLOOKUP(C5391,COA!$A$2:$B$340,2,FALSE)),"XXX",VLOOKUP(C5391,COA!$A$2:$B$340,2,FALSE))</f>
        <v>S13</v>
      </c>
      <c r="C5391" s="149" t="str">
        <f t="shared" si="170"/>
        <v>0011-1010-0023</v>
      </c>
      <c r="D5391" s="134" t="s">
        <v>458</v>
      </c>
      <c r="E5391" s="134" t="s">
        <v>445</v>
      </c>
      <c r="F5391" s="134" t="s">
        <v>488</v>
      </c>
      <c r="G5391" s="134" t="s">
        <v>309</v>
      </c>
      <c r="H5391" s="134" t="s">
        <v>1023</v>
      </c>
      <c r="I5391" s="134" t="s">
        <v>3</v>
      </c>
      <c r="J5391" s="135">
        <v>300</v>
      </c>
      <c r="K5391" s="135">
        <v>165.04</v>
      </c>
      <c r="L5391" s="135">
        <v>165.04</v>
      </c>
      <c r="M5391" s="141" t="str">
        <f t="shared" si="169"/>
        <v>201601</v>
      </c>
    </row>
    <row r="5392" spans="1:13" x14ac:dyDescent="0.25">
      <c r="A5392" s="35" t="str">
        <f>VLOOKUP(B5392,ResCat!$A$2:$B$269,2,FALSE)</f>
        <v>HMOSG</v>
      </c>
      <c r="B5392" s="68" t="str">
        <f>IF(ISNA(VLOOKUP(C5392,COA!$A$2:$B$340,2,FALSE)),"XXX",VLOOKUP(C5392,COA!$A$2:$B$340,2,FALSE))</f>
        <v>S13</v>
      </c>
      <c r="C5392" s="149" t="str">
        <f t="shared" si="170"/>
        <v>0011-1010-0023</v>
      </c>
      <c r="D5392" s="134" t="s">
        <v>458</v>
      </c>
      <c r="E5392" s="134" t="s">
        <v>445</v>
      </c>
      <c r="F5392" s="134" t="s">
        <v>488</v>
      </c>
      <c r="G5392" s="134" t="s">
        <v>349</v>
      </c>
      <c r="H5392" s="134" t="s">
        <v>1023</v>
      </c>
      <c r="I5392" s="134" t="s">
        <v>1</v>
      </c>
      <c r="J5392" s="135">
        <v>-3316</v>
      </c>
      <c r="K5392" s="135">
        <v>-1817.17</v>
      </c>
      <c r="L5392" s="135">
        <v>-1817.17</v>
      </c>
      <c r="M5392" s="141" t="str">
        <f t="shared" si="169"/>
        <v>201601</v>
      </c>
    </row>
    <row r="5393" spans="1:13" x14ac:dyDescent="0.25">
      <c r="A5393" s="35" t="str">
        <f>VLOOKUP(B5393,ResCat!$A$2:$B$269,2,FALSE)</f>
        <v>HMOSG</v>
      </c>
      <c r="B5393" s="68" t="str">
        <f>IF(ISNA(VLOOKUP(C5393,COA!$A$2:$B$340,2,FALSE)),"XXX",VLOOKUP(C5393,COA!$A$2:$B$340,2,FALSE))</f>
        <v>S13</v>
      </c>
      <c r="C5393" s="149" t="str">
        <f t="shared" si="170"/>
        <v>0011-1010-0023</v>
      </c>
      <c r="D5393" s="134" t="s">
        <v>458</v>
      </c>
      <c r="E5393" s="134" t="s">
        <v>445</v>
      </c>
      <c r="F5393" s="134" t="s">
        <v>488</v>
      </c>
      <c r="G5393" s="134" t="s">
        <v>350</v>
      </c>
      <c r="H5393" s="134" t="s">
        <v>1023</v>
      </c>
      <c r="I5393" s="134" t="s">
        <v>3</v>
      </c>
      <c r="J5393" s="135">
        <v>21.89</v>
      </c>
      <c r="K5393" s="135">
        <v>21.89</v>
      </c>
      <c r="L5393" s="135">
        <v>21.89</v>
      </c>
      <c r="M5393" s="141" t="str">
        <f t="shared" si="169"/>
        <v>201601</v>
      </c>
    </row>
    <row r="5394" spans="1:13" x14ac:dyDescent="0.25">
      <c r="A5394" s="35" t="str">
        <f>VLOOKUP(B5394,ResCat!$A$2:$B$269,2,FALSE)</f>
        <v>HMOSG</v>
      </c>
      <c r="B5394" s="68" t="str">
        <f>IF(ISNA(VLOOKUP(C5394,COA!$A$2:$B$340,2,FALSE)),"XXX",VLOOKUP(C5394,COA!$A$2:$B$340,2,FALSE))</f>
        <v>S13</v>
      </c>
      <c r="C5394" s="149" t="str">
        <f t="shared" si="170"/>
        <v>0011-1010-0023</v>
      </c>
      <c r="D5394" s="134" t="s">
        <v>458</v>
      </c>
      <c r="E5394" s="134" t="s">
        <v>445</v>
      </c>
      <c r="F5394" s="134" t="s">
        <v>488</v>
      </c>
      <c r="G5394" s="134" t="s">
        <v>350</v>
      </c>
      <c r="H5394" s="134" t="s">
        <v>1023</v>
      </c>
      <c r="I5394" s="134" t="s">
        <v>0</v>
      </c>
      <c r="J5394" s="135">
        <v>9.0949470177292824E-13</v>
      </c>
      <c r="K5394" s="135">
        <v>-3643.9999999999995</v>
      </c>
      <c r="L5394" s="135">
        <v>-4115.21</v>
      </c>
      <c r="M5394" s="141" t="str">
        <f t="shared" si="169"/>
        <v>201601</v>
      </c>
    </row>
    <row r="5395" spans="1:13" x14ac:dyDescent="0.25">
      <c r="A5395" s="35" t="str">
        <f>VLOOKUP(B5395,ResCat!$A$2:$B$269,2,FALSE)</f>
        <v>HMOSG</v>
      </c>
      <c r="B5395" s="68" t="str">
        <f>IF(ISNA(VLOOKUP(C5395,COA!$A$2:$B$340,2,FALSE)),"XXX",VLOOKUP(C5395,COA!$A$2:$B$340,2,FALSE))</f>
        <v>S13</v>
      </c>
      <c r="C5395" s="149" t="str">
        <f t="shared" si="170"/>
        <v>0011-1010-0023</v>
      </c>
      <c r="D5395" s="134" t="s">
        <v>458</v>
      </c>
      <c r="E5395" s="134" t="s">
        <v>445</v>
      </c>
      <c r="F5395" s="134" t="s">
        <v>488</v>
      </c>
      <c r="G5395" s="134" t="s">
        <v>350</v>
      </c>
      <c r="H5395" s="134" t="s">
        <v>1023</v>
      </c>
      <c r="I5395" s="134" t="s">
        <v>2</v>
      </c>
      <c r="J5395" s="135">
        <v>179.02</v>
      </c>
      <c r="K5395" s="135">
        <v>179.02</v>
      </c>
      <c r="L5395" s="135">
        <v>83.02000000000001</v>
      </c>
      <c r="M5395" s="141" t="str">
        <f t="shared" si="169"/>
        <v>201601</v>
      </c>
    </row>
    <row r="5396" spans="1:13" x14ac:dyDescent="0.25">
      <c r="A5396" s="35" t="str">
        <f>VLOOKUP(B5396,ResCat!$A$2:$B$269,2,FALSE)</f>
        <v>HMOSG</v>
      </c>
      <c r="B5396" s="68" t="str">
        <f>IF(ISNA(VLOOKUP(C5396,COA!$A$2:$B$340,2,FALSE)),"XXX",VLOOKUP(C5396,COA!$A$2:$B$340,2,FALSE))</f>
        <v>S13</v>
      </c>
      <c r="C5396" s="149" t="str">
        <f t="shared" si="170"/>
        <v>0011-1010-0023</v>
      </c>
      <c r="D5396" s="134" t="s">
        <v>458</v>
      </c>
      <c r="E5396" s="134" t="s">
        <v>445</v>
      </c>
      <c r="F5396" s="134" t="s">
        <v>488</v>
      </c>
      <c r="G5396" s="134" t="s">
        <v>350</v>
      </c>
      <c r="H5396" s="134" t="s">
        <v>1023</v>
      </c>
      <c r="I5396" s="134" t="s">
        <v>1</v>
      </c>
      <c r="J5396" s="135">
        <v>946.18</v>
      </c>
      <c r="K5396" s="135">
        <v>946.18</v>
      </c>
      <c r="L5396" s="135">
        <v>696.18</v>
      </c>
      <c r="M5396" s="141" t="str">
        <f t="shared" si="169"/>
        <v>201601</v>
      </c>
    </row>
    <row r="5397" spans="1:13" x14ac:dyDescent="0.25">
      <c r="A5397" s="35" t="str">
        <f>VLOOKUP(B5397,ResCat!$A$2:$B$269,2,FALSE)</f>
        <v>HMOSG</v>
      </c>
      <c r="B5397" s="68" t="str">
        <f>IF(ISNA(VLOOKUP(C5397,COA!$A$2:$B$340,2,FALSE)),"XXX",VLOOKUP(C5397,COA!$A$2:$B$340,2,FALSE))</f>
        <v>S13</v>
      </c>
      <c r="C5397" s="149" t="str">
        <f t="shared" si="170"/>
        <v>0011-1010-0023</v>
      </c>
      <c r="D5397" s="134" t="s">
        <v>458</v>
      </c>
      <c r="E5397" s="134" t="s">
        <v>445</v>
      </c>
      <c r="F5397" s="134" t="s">
        <v>488</v>
      </c>
      <c r="G5397" s="134" t="s">
        <v>359</v>
      </c>
      <c r="H5397" s="134" t="s">
        <v>1023</v>
      </c>
      <c r="I5397" s="134" t="s">
        <v>2</v>
      </c>
      <c r="J5397" s="135">
        <v>70.099999999999994</v>
      </c>
      <c r="K5397" s="135">
        <v>70.099999999999994</v>
      </c>
      <c r="L5397" s="135">
        <v>16.579999999999998</v>
      </c>
      <c r="M5397" s="141" t="str">
        <f t="shared" si="169"/>
        <v>201601</v>
      </c>
    </row>
    <row r="5398" spans="1:13" x14ac:dyDescent="0.25">
      <c r="A5398" s="35" t="str">
        <f>VLOOKUP(B5398,ResCat!$A$2:$B$269,2,FALSE)</f>
        <v>HMOSG</v>
      </c>
      <c r="B5398" s="68" t="str">
        <f>IF(ISNA(VLOOKUP(C5398,COA!$A$2:$B$340,2,FALSE)),"XXX",VLOOKUP(C5398,COA!$A$2:$B$340,2,FALSE))</f>
        <v>S13</v>
      </c>
      <c r="C5398" s="149" t="str">
        <f t="shared" si="170"/>
        <v>0011-1010-0023</v>
      </c>
      <c r="D5398" s="134" t="s">
        <v>458</v>
      </c>
      <c r="E5398" s="134" t="s">
        <v>445</v>
      </c>
      <c r="F5398" s="134" t="s">
        <v>488</v>
      </c>
      <c r="G5398" s="134" t="s">
        <v>354</v>
      </c>
      <c r="H5398" s="134" t="s">
        <v>1023</v>
      </c>
      <c r="I5398" s="134" t="s">
        <v>2</v>
      </c>
      <c r="J5398" s="135">
        <v>23.76</v>
      </c>
      <c r="K5398" s="135">
        <v>23.76</v>
      </c>
      <c r="L5398" s="135">
        <v>0</v>
      </c>
      <c r="M5398" s="141" t="str">
        <f t="shared" si="169"/>
        <v>201601</v>
      </c>
    </row>
    <row r="5399" spans="1:13" x14ac:dyDescent="0.25">
      <c r="A5399" s="35" t="str">
        <f>VLOOKUP(B5399,ResCat!$A$2:$B$269,2,FALSE)</f>
        <v>HMOSG</v>
      </c>
      <c r="B5399" s="68" t="str">
        <f>IF(ISNA(VLOOKUP(C5399,COA!$A$2:$B$340,2,FALSE)),"XXX",VLOOKUP(C5399,COA!$A$2:$B$340,2,FALSE))</f>
        <v>S13</v>
      </c>
      <c r="C5399" s="149" t="str">
        <f t="shared" si="170"/>
        <v>0011-1010-0023</v>
      </c>
      <c r="D5399" s="134" t="s">
        <v>458</v>
      </c>
      <c r="E5399" s="134" t="s">
        <v>445</v>
      </c>
      <c r="F5399" s="134" t="s">
        <v>488</v>
      </c>
      <c r="G5399" s="134" t="s">
        <v>337</v>
      </c>
      <c r="H5399" s="134" t="s">
        <v>1023</v>
      </c>
      <c r="I5399" s="134" t="s">
        <v>2</v>
      </c>
      <c r="J5399" s="135">
        <v>17.920000000000002</v>
      </c>
      <c r="K5399" s="135">
        <v>17.920000000000002</v>
      </c>
      <c r="L5399" s="135">
        <v>17.920000000000002</v>
      </c>
      <c r="M5399" s="141" t="str">
        <f t="shared" si="169"/>
        <v>201601</v>
      </c>
    </row>
    <row r="5400" spans="1:13" x14ac:dyDescent="0.25">
      <c r="A5400" s="35" t="str">
        <f>VLOOKUP(B5400,ResCat!$A$2:$B$269,2,FALSE)</f>
        <v>HMOSG</v>
      </c>
      <c r="B5400" s="68" t="str">
        <f>IF(ISNA(VLOOKUP(C5400,COA!$A$2:$B$340,2,FALSE)),"XXX",VLOOKUP(C5400,COA!$A$2:$B$340,2,FALSE))</f>
        <v>S13</v>
      </c>
      <c r="C5400" s="149" t="str">
        <f t="shared" si="170"/>
        <v>0011-1010-0023</v>
      </c>
      <c r="D5400" s="134" t="s">
        <v>458</v>
      </c>
      <c r="E5400" s="134" t="s">
        <v>445</v>
      </c>
      <c r="F5400" s="134" t="s">
        <v>488</v>
      </c>
      <c r="G5400" s="134" t="s">
        <v>357</v>
      </c>
      <c r="H5400" s="134" t="s">
        <v>1023</v>
      </c>
      <c r="I5400" s="134" t="s">
        <v>1</v>
      </c>
      <c r="J5400" s="135">
        <v>3938</v>
      </c>
      <c r="K5400" s="135">
        <v>3570</v>
      </c>
      <c r="L5400" s="135">
        <v>3570</v>
      </c>
      <c r="M5400" s="141" t="str">
        <f t="shared" si="169"/>
        <v>201606</v>
      </c>
    </row>
    <row r="5401" spans="1:13" x14ac:dyDescent="0.25">
      <c r="A5401" s="35" t="str">
        <f>VLOOKUP(B5401,ResCat!$A$2:$B$269,2,FALSE)</f>
        <v>HMOSG</v>
      </c>
      <c r="B5401" s="68" t="str">
        <f>IF(ISNA(VLOOKUP(C5401,COA!$A$2:$B$340,2,FALSE)),"XXX",VLOOKUP(C5401,COA!$A$2:$B$340,2,FALSE))</f>
        <v>S13</v>
      </c>
      <c r="C5401" s="149" t="str">
        <f t="shared" si="170"/>
        <v>0011-1010-0023</v>
      </c>
      <c r="D5401" s="134" t="s">
        <v>458</v>
      </c>
      <c r="E5401" s="134" t="s">
        <v>445</v>
      </c>
      <c r="F5401" s="134" t="s">
        <v>488</v>
      </c>
      <c r="G5401" s="134" t="s">
        <v>342</v>
      </c>
      <c r="H5401" s="134" t="s">
        <v>1023</v>
      </c>
      <c r="I5401" s="134" t="s">
        <v>2</v>
      </c>
      <c r="J5401" s="135">
        <v>60</v>
      </c>
      <c r="K5401" s="135">
        <v>60</v>
      </c>
      <c r="L5401" s="135">
        <v>60</v>
      </c>
      <c r="M5401" s="141" t="str">
        <f t="shared" si="169"/>
        <v>201609</v>
      </c>
    </row>
    <row r="5402" spans="1:13" x14ac:dyDescent="0.25">
      <c r="A5402" s="35" t="str">
        <f>VLOOKUP(B5402,ResCat!$A$2:$B$269,2,FALSE)</f>
        <v>HMOSG</v>
      </c>
      <c r="B5402" s="68" t="str">
        <f>IF(ISNA(VLOOKUP(C5402,COA!$A$2:$B$340,2,FALSE)),"XXX",VLOOKUP(C5402,COA!$A$2:$B$340,2,FALSE))</f>
        <v>S13</v>
      </c>
      <c r="C5402" s="149" t="str">
        <f t="shared" si="170"/>
        <v>0011-1010-0023</v>
      </c>
      <c r="D5402" s="134" t="s">
        <v>458</v>
      </c>
      <c r="E5402" s="134" t="s">
        <v>445</v>
      </c>
      <c r="F5402" s="134" t="s">
        <v>488</v>
      </c>
      <c r="G5402" s="134" t="s">
        <v>316</v>
      </c>
      <c r="H5402" s="134" t="s">
        <v>1023</v>
      </c>
      <c r="I5402" s="134" t="s">
        <v>3</v>
      </c>
      <c r="J5402" s="135">
        <v>280</v>
      </c>
      <c r="K5402" s="135">
        <v>45.86</v>
      </c>
      <c r="L5402" s="135">
        <v>45.86</v>
      </c>
      <c r="M5402" s="141" t="str">
        <f t="shared" si="169"/>
        <v>201610</v>
      </c>
    </row>
    <row r="5403" spans="1:13" x14ac:dyDescent="0.25">
      <c r="A5403" s="35" t="str">
        <f>VLOOKUP(B5403,ResCat!$A$2:$B$269,2,FALSE)</f>
        <v>HMOSG</v>
      </c>
      <c r="B5403" s="68" t="str">
        <f>IF(ISNA(VLOOKUP(C5403,COA!$A$2:$B$340,2,FALSE)),"XXX",VLOOKUP(C5403,COA!$A$2:$B$340,2,FALSE))</f>
        <v>S13</v>
      </c>
      <c r="C5403" s="149" t="str">
        <f t="shared" si="170"/>
        <v>0011-1010-0023</v>
      </c>
      <c r="D5403" s="134" t="s">
        <v>458</v>
      </c>
      <c r="E5403" s="134" t="s">
        <v>445</v>
      </c>
      <c r="F5403" s="134" t="s">
        <v>488</v>
      </c>
      <c r="G5403" s="134" t="s">
        <v>318</v>
      </c>
      <c r="H5403" s="134" t="s">
        <v>1023</v>
      </c>
      <c r="I5403" s="134" t="s">
        <v>3</v>
      </c>
      <c r="J5403" s="135">
        <v>500</v>
      </c>
      <c r="K5403" s="135">
        <v>160</v>
      </c>
      <c r="L5403" s="135">
        <v>160</v>
      </c>
      <c r="M5403" s="141" t="str">
        <f t="shared" si="169"/>
        <v>201611</v>
      </c>
    </row>
    <row r="5404" spans="1:13" x14ac:dyDescent="0.25">
      <c r="A5404" s="35" t="str">
        <f>VLOOKUP(B5404,ResCat!$A$2:$B$269,2,FALSE)</f>
        <v>HMOSG</v>
      </c>
      <c r="B5404" s="68" t="str">
        <f>IF(ISNA(VLOOKUP(C5404,COA!$A$2:$B$340,2,FALSE)),"XXX",VLOOKUP(C5404,COA!$A$2:$B$340,2,FALSE))</f>
        <v>S13</v>
      </c>
      <c r="C5404" s="149" t="str">
        <f t="shared" si="170"/>
        <v>0011-1010-0023</v>
      </c>
      <c r="D5404" s="134" t="s">
        <v>458</v>
      </c>
      <c r="E5404" s="134" t="s">
        <v>445</v>
      </c>
      <c r="F5404" s="134" t="s">
        <v>488</v>
      </c>
      <c r="G5404" s="134" t="s">
        <v>320</v>
      </c>
      <c r="H5404" s="134" t="s">
        <v>1023</v>
      </c>
      <c r="I5404" s="134" t="s">
        <v>2</v>
      </c>
      <c r="J5404" s="135">
        <v>455</v>
      </c>
      <c r="K5404" s="135">
        <v>33.069999999999993</v>
      </c>
      <c r="L5404" s="135">
        <v>-16.930000000000007</v>
      </c>
      <c r="M5404" s="141" t="str">
        <f t="shared" si="169"/>
        <v>201612</v>
      </c>
    </row>
    <row r="5405" spans="1:13" x14ac:dyDescent="0.25">
      <c r="A5405" s="35" t="str">
        <f>VLOOKUP(B5405,ResCat!$A$2:$B$269,2,FALSE)</f>
        <v>HMOSG</v>
      </c>
      <c r="B5405" s="68" t="str">
        <f>IF(ISNA(VLOOKUP(C5405,COA!$A$2:$B$340,2,FALSE)),"XXX",VLOOKUP(C5405,COA!$A$2:$B$340,2,FALSE))</f>
        <v>S13</v>
      </c>
      <c r="C5405" s="149" t="str">
        <f t="shared" si="170"/>
        <v>0011-1010-0023</v>
      </c>
      <c r="D5405" s="134" t="s">
        <v>458</v>
      </c>
      <c r="E5405" s="134" t="s">
        <v>445</v>
      </c>
      <c r="F5405" s="134" t="s">
        <v>488</v>
      </c>
      <c r="G5405" s="134" t="s">
        <v>322</v>
      </c>
      <c r="H5405" s="134" t="s">
        <v>1023</v>
      </c>
      <c r="I5405" s="134" t="s">
        <v>2</v>
      </c>
      <c r="J5405" s="135">
        <v>55</v>
      </c>
      <c r="K5405" s="135">
        <v>55</v>
      </c>
      <c r="L5405" s="135">
        <v>40</v>
      </c>
      <c r="M5405" s="141" t="str">
        <f t="shared" si="169"/>
        <v>201701</v>
      </c>
    </row>
    <row r="5406" spans="1:13" x14ac:dyDescent="0.25">
      <c r="A5406" s="35" t="str">
        <f>VLOOKUP(B5406,ResCat!$A$2:$B$269,2,FALSE)</f>
        <v>HMOSG</v>
      </c>
      <c r="B5406" s="68" t="str">
        <f>IF(ISNA(VLOOKUP(C5406,COA!$A$2:$B$340,2,FALSE)),"XXX",VLOOKUP(C5406,COA!$A$2:$B$340,2,FALSE))</f>
        <v>S13</v>
      </c>
      <c r="C5406" s="149" t="str">
        <f t="shared" si="170"/>
        <v>0011-1010-0023</v>
      </c>
      <c r="D5406" s="134" t="s">
        <v>458</v>
      </c>
      <c r="E5406" s="134" t="s">
        <v>445</v>
      </c>
      <c r="F5406" s="134" t="s">
        <v>488</v>
      </c>
      <c r="G5406" s="134" t="s">
        <v>322</v>
      </c>
      <c r="H5406" s="134" t="s">
        <v>1023</v>
      </c>
      <c r="I5406" s="134" t="s">
        <v>1</v>
      </c>
      <c r="J5406" s="135">
        <v>74.97</v>
      </c>
      <c r="K5406" s="135">
        <v>74.97</v>
      </c>
      <c r="L5406" s="135">
        <v>74.97</v>
      </c>
      <c r="M5406" s="141" t="str">
        <f t="shared" si="169"/>
        <v>201701</v>
      </c>
    </row>
    <row r="5407" spans="1:13" x14ac:dyDescent="0.25">
      <c r="A5407" s="35" t="str">
        <f>VLOOKUP(B5407,ResCat!$A$2:$B$269,2,FALSE)</f>
        <v>HMOSG</v>
      </c>
      <c r="B5407" s="68" t="str">
        <f>IF(ISNA(VLOOKUP(C5407,COA!$A$2:$B$340,2,FALSE)),"XXX",VLOOKUP(C5407,COA!$A$2:$B$340,2,FALSE))</f>
        <v>S13</v>
      </c>
      <c r="C5407" s="149" t="str">
        <f t="shared" si="170"/>
        <v>0011-1010-0023</v>
      </c>
      <c r="D5407" s="134" t="s">
        <v>458</v>
      </c>
      <c r="E5407" s="134" t="s">
        <v>445</v>
      </c>
      <c r="F5407" s="134" t="s">
        <v>488</v>
      </c>
      <c r="G5407" s="134" t="s">
        <v>324</v>
      </c>
      <c r="H5407" s="134" t="s">
        <v>1023</v>
      </c>
      <c r="I5407" s="134" t="s">
        <v>1</v>
      </c>
      <c r="J5407" s="135">
        <v>35.330000000000041</v>
      </c>
      <c r="K5407" s="135">
        <v>-48.759999999999906</v>
      </c>
      <c r="L5407" s="135">
        <v>246.24</v>
      </c>
      <c r="M5407" s="141" t="str">
        <f t="shared" si="169"/>
        <v>201702</v>
      </c>
    </row>
    <row r="5408" spans="1:13" x14ac:dyDescent="0.25">
      <c r="A5408" s="35" t="str">
        <f>VLOOKUP(B5408,ResCat!$A$2:$B$269,2,FALSE)</f>
        <v>HMOSG</v>
      </c>
      <c r="B5408" s="68" t="str">
        <f>IF(ISNA(VLOOKUP(C5408,COA!$A$2:$B$340,2,FALSE)),"XXX",VLOOKUP(C5408,COA!$A$2:$B$340,2,FALSE))</f>
        <v>S13</v>
      </c>
      <c r="C5408" s="149" t="str">
        <f t="shared" si="170"/>
        <v>0011-1010-0023</v>
      </c>
      <c r="D5408" s="134" t="s">
        <v>458</v>
      </c>
      <c r="E5408" s="134" t="s">
        <v>445</v>
      </c>
      <c r="F5408" s="134" t="s">
        <v>488</v>
      </c>
      <c r="G5408" s="134" t="s">
        <v>328</v>
      </c>
      <c r="H5408" s="134" t="s">
        <v>1023</v>
      </c>
      <c r="I5408" s="134" t="s">
        <v>3</v>
      </c>
      <c r="J5408" s="135">
        <v>-250</v>
      </c>
      <c r="K5408" s="135">
        <v>-250</v>
      </c>
      <c r="L5408" s="135">
        <v>-200</v>
      </c>
      <c r="M5408" s="141" t="str">
        <f t="shared" si="169"/>
        <v>201704</v>
      </c>
    </row>
    <row r="5409" spans="1:13" x14ac:dyDescent="0.25">
      <c r="A5409" s="35" t="str">
        <f>VLOOKUP(B5409,ResCat!$A$2:$B$269,2,FALSE)</f>
        <v>HMOSG</v>
      </c>
      <c r="B5409" s="68" t="str">
        <f>IF(ISNA(VLOOKUP(C5409,COA!$A$2:$B$340,2,FALSE)),"XXX",VLOOKUP(C5409,COA!$A$2:$B$340,2,FALSE))</f>
        <v>S13</v>
      </c>
      <c r="C5409" s="149" t="str">
        <f t="shared" si="170"/>
        <v>0011-1010-0023</v>
      </c>
      <c r="D5409" s="134" t="s">
        <v>458</v>
      </c>
      <c r="E5409" s="134" t="s">
        <v>445</v>
      </c>
      <c r="F5409" s="134" t="s">
        <v>488</v>
      </c>
      <c r="G5409" s="134" t="s">
        <v>330</v>
      </c>
      <c r="H5409" s="134" t="s">
        <v>1023</v>
      </c>
      <c r="I5409" s="134" t="s">
        <v>3</v>
      </c>
      <c r="J5409" s="135">
        <v>-250</v>
      </c>
      <c r="K5409" s="135">
        <v>-250</v>
      </c>
      <c r="L5409" s="135">
        <v>-200</v>
      </c>
      <c r="M5409" s="141" t="str">
        <f t="shared" si="169"/>
        <v>201705</v>
      </c>
    </row>
    <row r="5410" spans="1:13" x14ac:dyDescent="0.25">
      <c r="A5410" s="35" t="str">
        <f>VLOOKUP(B5410,ResCat!$A$2:$B$269,2,FALSE)</f>
        <v>HMOSG</v>
      </c>
      <c r="B5410" s="68" t="str">
        <f>IF(ISNA(VLOOKUP(C5410,COA!$A$2:$B$340,2,FALSE)),"XXX",VLOOKUP(C5410,COA!$A$2:$B$340,2,FALSE))</f>
        <v>S13</v>
      </c>
      <c r="C5410" s="149" t="str">
        <f t="shared" si="170"/>
        <v>0011-1010-0023</v>
      </c>
      <c r="D5410" s="134" t="s">
        <v>458</v>
      </c>
      <c r="E5410" s="134" t="s">
        <v>445</v>
      </c>
      <c r="F5410" s="134" t="s">
        <v>488</v>
      </c>
      <c r="G5410" s="134" t="s">
        <v>332</v>
      </c>
      <c r="H5410" s="134" t="s">
        <v>1023</v>
      </c>
      <c r="I5410" s="134" t="s">
        <v>368</v>
      </c>
      <c r="J5410" s="135">
        <v>202</v>
      </c>
      <c r="K5410" s="135">
        <v>0</v>
      </c>
      <c r="L5410" s="135">
        <v>0</v>
      </c>
      <c r="M5410" s="141" t="str">
        <f t="shared" si="169"/>
        <v>201706</v>
      </c>
    </row>
    <row r="5411" spans="1:13" x14ac:dyDescent="0.25">
      <c r="A5411" s="35" t="str">
        <f>VLOOKUP(B5411,ResCat!$A$2:$B$269,2,FALSE)</f>
        <v>HMOSG</v>
      </c>
      <c r="B5411" s="68" t="str">
        <f>IF(ISNA(VLOOKUP(C5411,COA!$A$2:$B$340,2,FALSE)),"XXX",VLOOKUP(C5411,COA!$A$2:$B$340,2,FALSE))</f>
        <v>S13</v>
      </c>
      <c r="C5411" s="149" t="str">
        <f t="shared" si="170"/>
        <v>0011-1010-0023</v>
      </c>
      <c r="D5411" s="134" t="s">
        <v>458</v>
      </c>
      <c r="E5411" s="134" t="s">
        <v>445</v>
      </c>
      <c r="F5411" s="134" t="s">
        <v>488</v>
      </c>
      <c r="G5411" s="134" t="s">
        <v>335</v>
      </c>
      <c r="H5411" s="134" t="s">
        <v>1023</v>
      </c>
      <c r="I5411" s="134" t="s">
        <v>3</v>
      </c>
      <c r="J5411" s="135">
        <v>14.2</v>
      </c>
      <c r="K5411" s="135">
        <v>14.2</v>
      </c>
      <c r="L5411" s="135">
        <v>0</v>
      </c>
      <c r="M5411" s="141" t="str">
        <f t="shared" si="169"/>
        <v>201707</v>
      </c>
    </row>
    <row r="5412" spans="1:13" x14ac:dyDescent="0.25">
      <c r="A5412" s="35" t="str">
        <f>VLOOKUP(B5412,ResCat!$A$2:$B$269,2,FALSE)</f>
        <v>HMOSG</v>
      </c>
      <c r="B5412" s="68" t="str">
        <f>IF(ISNA(VLOOKUP(C5412,COA!$A$2:$B$340,2,FALSE)),"XXX",VLOOKUP(C5412,COA!$A$2:$B$340,2,FALSE))</f>
        <v>S13</v>
      </c>
      <c r="C5412" s="149" t="str">
        <f t="shared" si="170"/>
        <v>0011-1010-0023</v>
      </c>
      <c r="D5412" s="134" t="s">
        <v>458</v>
      </c>
      <c r="E5412" s="134" t="s">
        <v>445</v>
      </c>
      <c r="F5412" s="134" t="s">
        <v>488</v>
      </c>
      <c r="G5412" s="134" t="s">
        <v>335</v>
      </c>
      <c r="H5412" s="134" t="s">
        <v>1023</v>
      </c>
      <c r="I5412" s="134" t="s">
        <v>2</v>
      </c>
      <c r="J5412" s="135">
        <v>-34.590000000000003</v>
      </c>
      <c r="K5412" s="135">
        <v>171.16</v>
      </c>
      <c r="L5412" s="135">
        <v>6.1599999999999966</v>
      </c>
      <c r="M5412" s="141" t="str">
        <f t="shared" si="169"/>
        <v>201707</v>
      </c>
    </row>
    <row r="5413" spans="1:13" x14ac:dyDescent="0.25">
      <c r="A5413" s="35" t="str">
        <f>VLOOKUP(B5413,ResCat!$A$2:$B$269,2,FALSE)</f>
        <v>HMOSG</v>
      </c>
      <c r="B5413" s="68" t="str">
        <f>IF(ISNA(VLOOKUP(C5413,COA!$A$2:$B$340,2,FALSE)),"XXX",VLOOKUP(C5413,COA!$A$2:$B$340,2,FALSE))</f>
        <v>S13</v>
      </c>
      <c r="C5413" s="149" t="str">
        <f t="shared" si="170"/>
        <v>0011-1010-0023</v>
      </c>
      <c r="D5413" s="134" t="s">
        <v>458</v>
      </c>
      <c r="E5413" s="134" t="s">
        <v>445</v>
      </c>
      <c r="F5413" s="134" t="s">
        <v>488</v>
      </c>
      <c r="G5413" s="134" t="s">
        <v>335</v>
      </c>
      <c r="H5413" s="134" t="s">
        <v>1023</v>
      </c>
      <c r="I5413" s="134" t="s">
        <v>1</v>
      </c>
      <c r="J5413" s="135">
        <v>-635</v>
      </c>
      <c r="K5413" s="135">
        <v>-222.3</v>
      </c>
      <c r="L5413" s="135">
        <v>-202.3</v>
      </c>
      <c r="M5413" s="141" t="str">
        <f t="shared" si="169"/>
        <v>201707</v>
      </c>
    </row>
    <row r="5414" spans="1:13" x14ac:dyDescent="0.25">
      <c r="A5414" s="35" t="str">
        <f>VLOOKUP(B5414,ResCat!$A$2:$B$269,2,FALSE)</f>
        <v>HMOSG</v>
      </c>
      <c r="B5414" s="68" t="str">
        <f>IF(ISNA(VLOOKUP(C5414,COA!$A$2:$B$340,2,FALSE)),"XXX",VLOOKUP(C5414,COA!$A$2:$B$340,2,FALSE))</f>
        <v>S13</v>
      </c>
      <c r="C5414" s="149" t="str">
        <f t="shared" si="170"/>
        <v>0011-1010-0023</v>
      </c>
      <c r="D5414" s="134" t="s">
        <v>458</v>
      </c>
      <c r="E5414" s="134" t="s">
        <v>445</v>
      </c>
      <c r="F5414" s="134" t="s">
        <v>488</v>
      </c>
      <c r="G5414" s="134" t="s">
        <v>511</v>
      </c>
      <c r="H5414" s="134" t="s">
        <v>1023</v>
      </c>
      <c r="I5414" s="134" t="s">
        <v>3</v>
      </c>
      <c r="J5414" s="135">
        <v>3175.6</v>
      </c>
      <c r="K5414" s="135">
        <v>3159.51</v>
      </c>
      <c r="L5414" s="135">
        <v>2815.07</v>
      </c>
      <c r="M5414" s="141" t="str">
        <f t="shared" si="169"/>
        <v>201709</v>
      </c>
    </row>
    <row r="5415" spans="1:13" x14ac:dyDescent="0.25">
      <c r="A5415" s="35" t="str">
        <f>VLOOKUP(B5415,ResCat!$A$2:$B$269,2,FALSE)</f>
        <v>HMOSG</v>
      </c>
      <c r="B5415" s="68" t="str">
        <f>IF(ISNA(VLOOKUP(C5415,COA!$A$2:$B$340,2,FALSE)),"XXX",VLOOKUP(C5415,COA!$A$2:$B$340,2,FALSE))</f>
        <v>S13</v>
      </c>
      <c r="C5415" s="149" t="str">
        <f t="shared" si="170"/>
        <v>0011-1010-0023</v>
      </c>
      <c r="D5415" s="134" t="s">
        <v>458</v>
      </c>
      <c r="E5415" s="134" t="s">
        <v>445</v>
      </c>
      <c r="F5415" s="134" t="s">
        <v>488</v>
      </c>
      <c r="G5415" s="134" t="s">
        <v>511</v>
      </c>
      <c r="H5415" s="134" t="s">
        <v>1023</v>
      </c>
      <c r="I5415" s="134" t="s">
        <v>0</v>
      </c>
      <c r="J5415" s="135">
        <v>58.25</v>
      </c>
      <c r="K5415" s="135">
        <v>0</v>
      </c>
      <c r="L5415" s="135">
        <v>0</v>
      </c>
      <c r="M5415" s="141" t="str">
        <f t="shared" si="169"/>
        <v>201709</v>
      </c>
    </row>
    <row r="5416" spans="1:13" x14ac:dyDescent="0.25">
      <c r="A5416" s="35" t="str">
        <f>VLOOKUP(B5416,ResCat!$A$2:$B$269,2,FALSE)</f>
        <v>HMOSG</v>
      </c>
      <c r="B5416" s="68" t="str">
        <f>IF(ISNA(VLOOKUP(C5416,COA!$A$2:$B$340,2,FALSE)),"XXX",VLOOKUP(C5416,COA!$A$2:$B$340,2,FALSE))</f>
        <v>S13</v>
      </c>
      <c r="C5416" s="149" t="str">
        <f t="shared" si="170"/>
        <v>0011-1010-0023</v>
      </c>
      <c r="D5416" s="134" t="s">
        <v>458</v>
      </c>
      <c r="E5416" s="134" t="s">
        <v>445</v>
      </c>
      <c r="F5416" s="134" t="s">
        <v>488</v>
      </c>
      <c r="G5416" s="134" t="s">
        <v>511</v>
      </c>
      <c r="H5416" s="134" t="s">
        <v>1023</v>
      </c>
      <c r="I5416" s="134" t="s">
        <v>2</v>
      </c>
      <c r="J5416" s="135">
        <v>1290.2</v>
      </c>
      <c r="K5416" s="135">
        <v>1152.1200000000001</v>
      </c>
      <c r="L5416" s="135">
        <v>898.45</v>
      </c>
      <c r="M5416" s="141" t="str">
        <f t="shared" si="169"/>
        <v>201709</v>
      </c>
    </row>
    <row r="5417" spans="1:13" x14ac:dyDescent="0.25">
      <c r="A5417" s="35" t="str">
        <f>VLOOKUP(B5417,ResCat!$A$2:$B$269,2,FALSE)</f>
        <v>HMOSG</v>
      </c>
      <c r="B5417" s="68" t="str">
        <f>IF(ISNA(VLOOKUP(C5417,COA!$A$2:$B$340,2,FALSE)),"XXX",VLOOKUP(C5417,COA!$A$2:$B$340,2,FALSE))</f>
        <v>S13</v>
      </c>
      <c r="C5417" s="149" t="str">
        <f t="shared" si="170"/>
        <v>0011-1010-0023</v>
      </c>
      <c r="D5417" s="134" t="s">
        <v>458</v>
      </c>
      <c r="E5417" s="134" t="s">
        <v>445</v>
      </c>
      <c r="F5417" s="134" t="s">
        <v>488</v>
      </c>
      <c r="G5417" s="134" t="s">
        <v>511</v>
      </c>
      <c r="H5417" s="134" t="s">
        <v>1023</v>
      </c>
      <c r="I5417" s="134" t="s">
        <v>1</v>
      </c>
      <c r="J5417" s="135">
        <v>1625.9999999999984</v>
      </c>
      <c r="K5417" s="135">
        <v>13575.57</v>
      </c>
      <c r="L5417" s="135">
        <v>13458.619999999999</v>
      </c>
      <c r="M5417" s="141" t="str">
        <f t="shared" si="169"/>
        <v>201709</v>
      </c>
    </row>
    <row r="5418" spans="1:13" x14ac:dyDescent="0.25">
      <c r="A5418" s="35" t="str">
        <f>VLOOKUP(B5418,ResCat!$A$2:$B$269,2,FALSE)</f>
        <v>HMOSG</v>
      </c>
      <c r="B5418" s="68" t="str">
        <f>IF(ISNA(VLOOKUP(C5418,COA!$A$2:$B$340,2,FALSE)),"XXX",VLOOKUP(C5418,COA!$A$2:$B$340,2,FALSE))</f>
        <v>S13</v>
      </c>
      <c r="C5418" s="149" t="str">
        <f t="shared" si="170"/>
        <v>0011-1010-0023</v>
      </c>
      <c r="D5418" s="134" t="s">
        <v>458</v>
      </c>
      <c r="E5418" s="134" t="s">
        <v>445</v>
      </c>
      <c r="F5418" s="134" t="s">
        <v>488</v>
      </c>
      <c r="G5418" s="134" t="s">
        <v>969</v>
      </c>
      <c r="H5418" s="134" t="s">
        <v>1023</v>
      </c>
      <c r="I5418" s="134" t="s">
        <v>3</v>
      </c>
      <c r="J5418" s="135">
        <v>124</v>
      </c>
      <c r="K5418" s="135">
        <v>31.93</v>
      </c>
      <c r="L5418" s="135">
        <v>0</v>
      </c>
      <c r="M5418" s="141" t="str">
        <f t="shared" si="169"/>
        <v>201710</v>
      </c>
    </row>
    <row r="5419" spans="1:13" x14ac:dyDescent="0.25">
      <c r="A5419" s="35" t="str">
        <f>VLOOKUP(B5419,ResCat!$A$2:$B$269,2,FALSE)</f>
        <v>HMOSG</v>
      </c>
      <c r="B5419" s="68" t="str">
        <f>IF(ISNA(VLOOKUP(C5419,COA!$A$2:$B$340,2,FALSE)),"XXX",VLOOKUP(C5419,COA!$A$2:$B$340,2,FALSE))</f>
        <v>S13</v>
      </c>
      <c r="C5419" s="149" t="str">
        <f t="shared" si="170"/>
        <v>0011-1010-0023</v>
      </c>
      <c r="D5419" s="134" t="s">
        <v>458</v>
      </c>
      <c r="E5419" s="134" t="s">
        <v>445</v>
      </c>
      <c r="F5419" s="134" t="s">
        <v>488</v>
      </c>
      <c r="G5419" s="134" t="s">
        <v>969</v>
      </c>
      <c r="H5419" s="134" t="s">
        <v>1023</v>
      </c>
      <c r="I5419" s="134" t="s">
        <v>2</v>
      </c>
      <c r="J5419" s="135">
        <v>587</v>
      </c>
      <c r="K5419" s="135">
        <v>262.82000000000005</v>
      </c>
      <c r="L5419" s="135">
        <v>259.75000000000006</v>
      </c>
      <c r="M5419" s="141" t="str">
        <f t="shared" si="169"/>
        <v>201710</v>
      </c>
    </row>
    <row r="5420" spans="1:13" x14ac:dyDescent="0.25">
      <c r="A5420" s="35" t="str">
        <f>VLOOKUP(B5420,ResCat!$A$2:$B$269,2,FALSE)</f>
        <v>HMOSG</v>
      </c>
      <c r="B5420" s="68" t="str">
        <f>IF(ISNA(VLOOKUP(C5420,COA!$A$2:$B$340,2,FALSE)),"XXX",VLOOKUP(C5420,COA!$A$2:$B$340,2,FALSE))</f>
        <v>S13</v>
      </c>
      <c r="C5420" s="149" t="str">
        <f t="shared" si="170"/>
        <v>0011-1010-0023</v>
      </c>
      <c r="D5420" s="134" t="s">
        <v>458</v>
      </c>
      <c r="E5420" s="134" t="s">
        <v>445</v>
      </c>
      <c r="F5420" s="134" t="s">
        <v>488</v>
      </c>
      <c r="G5420" s="134" t="s">
        <v>969</v>
      </c>
      <c r="H5420" s="134" t="s">
        <v>1023</v>
      </c>
      <c r="I5420" s="134" t="s">
        <v>1</v>
      </c>
      <c r="J5420" s="135">
        <v>13066</v>
      </c>
      <c r="K5420" s="135">
        <v>2716.6200000000003</v>
      </c>
      <c r="L5420" s="135">
        <v>2244.7200000000003</v>
      </c>
      <c r="M5420" s="141" t="str">
        <f t="shared" si="169"/>
        <v>201710</v>
      </c>
    </row>
    <row r="5421" spans="1:13" x14ac:dyDescent="0.25">
      <c r="A5421" s="35" t="str">
        <f>VLOOKUP(B5421,ResCat!$A$2:$B$269,2,FALSE)</f>
        <v>HMOSG</v>
      </c>
      <c r="B5421" s="68" t="str">
        <f>IF(ISNA(VLOOKUP(C5421,COA!$A$2:$B$340,2,FALSE)),"XXX",VLOOKUP(C5421,COA!$A$2:$B$340,2,FALSE))</f>
        <v>S13</v>
      </c>
      <c r="C5421" s="149" t="str">
        <f t="shared" si="170"/>
        <v>0011-1010-0023</v>
      </c>
      <c r="D5421" s="134" t="s">
        <v>458</v>
      </c>
      <c r="E5421" s="134" t="s">
        <v>445</v>
      </c>
      <c r="F5421" s="134" t="s">
        <v>488</v>
      </c>
      <c r="G5421" s="134" t="s">
        <v>961</v>
      </c>
      <c r="H5421" s="134" t="s">
        <v>1023</v>
      </c>
      <c r="I5421" s="134" t="s">
        <v>3</v>
      </c>
      <c r="J5421" s="135">
        <v>1279.28</v>
      </c>
      <c r="K5421" s="135">
        <v>782.6400000000001</v>
      </c>
      <c r="L5421" s="135">
        <v>709.3900000000001</v>
      </c>
      <c r="M5421" s="141" t="str">
        <f t="shared" si="169"/>
        <v>201711</v>
      </c>
    </row>
    <row r="5422" spans="1:13" x14ac:dyDescent="0.25">
      <c r="A5422" s="35" t="str">
        <f>VLOOKUP(B5422,ResCat!$A$2:$B$269,2,FALSE)</f>
        <v>HMOSG</v>
      </c>
      <c r="B5422" s="68" t="str">
        <f>IF(ISNA(VLOOKUP(C5422,COA!$A$2:$B$340,2,FALSE)),"XXX",VLOOKUP(C5422,COA!$A$2:$B$340,2,FALSE))</f>
        <v>S13</v>
      </c>
      <c r="C5422" s="149" t="str">
        <f t="shared" si="170"/>
        <v>0011-1010-0023</v>
      </c>
      <c r="D5422" s="134" t="s">
        <v>458</v>
      </c>
      <c r="E5422" s="134" t="s">
        <v>445</v>
      </c>
      <c r="F5422" s="134" t="s">
        <v>488</v>
      </c>
      <c r="G5422" s="134" t="s">
        <v>961</v>
      </c>
      <c r="H5422" s="134" t="s">
        <v>1023</v>
      </c>
      <c r="I5422" s="134" t="s">
        <v>0</v>
      </c>
      <c r="J5422" s="135">
        <v>29888.3</v>
      </c>
      <c r="K5422" s="135">
        <v>12699</v>
      </c>
      <c r="L5422" s="135">
        <v>10899</v>
      </c>
      <c r="M5422" s="141" t="str">
        <f t="shared" si="169"/>
        <v>201711</v>
      </c>
    </row>
    <row r="5423" spans="1:13" x14ac:dyDescent="0.25">
      <c r="A5423" s="35" t="str">
        <f>VLOOKUP(B5423,ResCat!$A$2:$B$269,2,FALSE)</f>
        <v>HMOSG</v>
      </c>
      <c r="B5423" s="68" t="str">
        <f>IF(ISNA(VLOOKUP(C5423,COA!$A$2:$B$340,2,FALSE)),"XXX",VLOOKUP(C5423,COA!$A$2:$B$340,2,FALSE))</f>
        <v>S13</v>
      </c>
      <c r="C5423" s="149" t="str">
        <f t="shared" si="170"/>
        <v>0011-1010-0023</v>
      </c>
      <c r="D5423" s="134" t="s">
        <v>458</v>
      </c>
      <c r="E5423" s="134" t="s">
        <v>445</v>
      </c>
      <c r="F5423" s="134" t="s">
        <v>488</v>
      </c>
      <c r="G5423" s="134" t="s">
        <v>961</v>
      </c>
      <c r="H5423" s="134" t="s">
        <v>1023</v>
      </c>
      <c r="I5423" s="134" t="s">
        <v>2</v>
      </c>
      <c r="J5423" s="135">
        <v>5571</v>
      </c>
      <c r="K5423" s="135">
        <v>3453.4800000000009</v>
      </c>
      <c r="L5423" s="135">
        <v>3210.2900000000004</v>
      </c>
      <c r="M5423" s="141" t="str">
        <f t="shared" si="169"/>
        <v>201711</v>
      </c>
    </row>
    <row r="5424" spans="1:13" x14ac:dyDescent="0.25">
      <c r="A5424" s="35" t="str">
        <f>VLOOKUP(B5424,ResCat!$A$2:$B$269,2,FALSE)</f>
        <v>HMOSG</v>
      </c>
      <c r="B5424" s="68" t="str">
        <f>IF(ISNA(VLOOKUP(C5424,COA!$A$2:$B$340,2,FALSE)),"XXX",VLOOKUP(C5424,COA!$A$2:$B$340,2,FALSE))</f>
        <v>S13</v>
      </c>
      <c r="C5424" s="149" t="str">
        <f t="shared" si="170"/>
        <v>0011-1010-0023</v>
      </c>
      <c r="D5424" s="134" t="s">
        <v>458</v>
      </c>
      <c r="E5424" s="134" t="s">
        <v>445</v>
      </c>
      <c r="F5424" s="134" t="s">
        <v>488</v>
      </c>
      <c r="G5424" s="134" t="s">
        <v>961</v>
      </c>
      <c r="H5424" s="134" t="s">
        <v>1023</v>
      </c>
      <c r="I5424" s="134" t="s">
        <v>1</v>
      </c>
      <c r="J5424" s="135">
        <v>18251.04</v>
      </c>
      <c r="K5424" s="135">
        <v>3608.14</v>
      </c>
      <c r="L5424" s="135">
        <v>3358.14</v>
      </c>
      <c r="M5424" s="141" t="str">
        <f t="shared" si="169"/>
        <v>201711</v>
      </c>
    </row>
    <row r="5425" spans="1:13" x14ac:dyDescent="0.25">
      <c r="A5425" s="35" t="str">
        <f>VLOOKUP(B5425,ResCat!$A$2:$B$269,2,FALSE)</f>
        <v>HMOSG</v>
      </c>
      <c r="B5425" s="68" t="str">
        <f>IF(ISNA(VLOOKUP(C5425,COA!$A$2:$B$340,2,FALSE)),"XXX",VLOOKUP(C5425,COA!$A$2:$B$340,2,FALSE))</f>
        <v>S13</v>
      </c>
      <c r="C5425" s="149" t="str">
        <f t="shared" si="170"/>
        <v>0011-1010-0023</v>
      </c>
      <c r="D5425" s="134" t="s">
        <v>458</v>
      </c>
      <c r="E5425" s="134" t="s">
        <v>445</v>
      </c>
      <c r="F5425" s="134" t="s">
        <v>488</v>
      </c>
      <c r="G5425" s="134" t="s">
        <v>970</v>
      </c>
      <c r="H5425" s="134" t="s">
        <v>1023</v>
      </c>
      <c r="I5425" s="134" t="s">
        <v>3</v>
      </c>
      <c r="J5425" s="135">
        <v>494</v>
      </c>
      <c r="K5425" s="135">
        <v>354.25</v>
      </c>
      <c r="L5425" s="135">
        <v>314.23</v>
      </c>
      <c r="M5425" s="141" t="str">
        <f t="shared" si="169"/>
        <v>201712</v>
      </c>
    </row>
    <row r="5426" spans="1:13" x14ac:dyDescent="0.25">
      <c r="A5426" s="35" t="str">
        <f>VLOOKUP(B5426,ResCat!$A$2:$B$269,2,FALSE)</f>
        <v>HMOSG</v>
      </c>
      <c r="B5426" s="68" t="str">
        <f>IF(ISNA(VLOOKUP(C5426,COA!$A$2:$B$340,2,FALSE)),"XXX",VLOOKUP(C5426,COA!$A$2:$B$340,2,FALSE))</f>
        <v>S13</v>
      </c>
      <c r="C5426" s="149" t="str">
        <f t="shared" si="170"/>
        <v>0011-1010-0023</v>
      </c>
      <c r="D5426" s="134" t="s">
        <v>458</v>
      </c>
      <c r="E5426" s="134" t="s">
        <v>445</v>
      </c>
      <c r="F5426" s="134" t="s">
        <v>488</v>
      </c>
      <c r="G5426" s="134" t="s">
        <v>970</v>
      </c>
      <c r="H5426" s="134" t="s">
        <v>1023</v>
      </c>
      <c r="I5426" s="134" t="s">
        <v>368</v>
      </c>
      <c r="J5426" s="135">
        <v>1512</v>
      </c>
      <c r="K5426" s="135">
        <v>273</v>
      </c>
      <c r="L5426" s="135">
        <v>163</v>
      </c>
      <c r="M5426" s="141" t="str">
        <f t="shared" si="169"/>
        <v>201712</v>
      </c>
    </row>
    <row r="5427" spans="1:13" x14ac:dyDescent="0.25">
      <c r="A5427" s="35" t="str">
        <f>VLOOKUP(B5427,ResCat!$A$2:$B$269,2,FALSE)</f>
        <v>HMOSG</v>
      </c>
      <c r="B5427" s="68" t="str">
        <f>IF(ISNA(VLOOKUP(C5427,COA!$A$2:$B$340,2,FALSE)),"XXX",VLOOKUP(C5427,COA!$A$2:$B$340,2,FALSE))</f>
        <v>S13</v>
      </c>
      <c r="C5427" s="149" t="str">
        <f t="shared" si="170"/>
        <v>0011-1010-0023</v>
      </c>
      <c r="D5427" s="134" t="s">
        <v>458</v>
      </c>
      <c r="E5427" s="134" t="s">
        <v>445</v>
      </c>
      <c r="F5427" s="134" t="s">
        <v>488</v>
      </c>
      <c r="G5427" s="134" t="s">
        <v>970</v>
      </c>
      <c r="H5427" s="134" t="s">
        <v>1023</v>
      </c>
      <c r="I5427" s="134" t="s">
        <v>0</v>
      </c>
      <c r="J5427" s="135">
        <v>118625.35</v>
      </c>
      <c r="K5427" s="135">
        <v>21130</v>
      </c>
      <c r="L5427" s="135">
        <v>18930</v>
      </c>
      <c r="M5427" s="141" t="str">
        <f t="shared" si="169"/>
        <v>201712</v>
      </c>
    </row>
    <row r="5428" spans="1:13" x14ac:dyDescent="0.25">
      <c r="A5428" s="35" t="str">
        <f>VLOOKUP(B5428,ResCat!$A$2:$B$269,2,FALSE)</f>
        <v>HMOSG</v>
      </c>
      <c r="B5428" s="68" t="str">
        <f>IF(ISNA(VLOOKUP(C5428,COA!$A$2:$B$340,2,FALSE)),"XXX",VLOOKUP(C5428,COA!$A$2:$B$340,2,FALSE))</f>
        <v>S13</v>
      </c>
      <c r="C5428" s="149" t="str">
        <f t="shared" si="170"/>
        <v>0011-1010-0023</v>
      </c>
      <c r="D5428" s="134" t="s">
        <v>458</v>
      </c>
      <c r="E5428" s="134" t="s">
        <v>445</v>
      </c>
      <c r="F5428" s="134" t="s">
        <v>488</v>
      </c>
      <c r="G5428" s="134" t="s">
        <v>970</v>
      </c>
      <c r="H5428" s="134" t="s">
        <v>1023</v>
      </c>
      <c r="I5428" s="134" t="s">
        <v>2</v>
      </c>
      <c r="J5428" s="135">
        <v>5549.31</v>
      </c>
      <c r="K5428" s="135">
        <v>2503.9100000000003</v>
      </c>
      <c r="L5428" s="135">
        <v>2307.6900000000005</v>
      </c>
      <c r="M5428" s="141" t="str">
        <f t="shared" si="169"/>
        <v>201712</v>
      </c>
    </row>
    <row r="5429" spans="1:13" x14ac:dyDescent="0.25">
      <c r="A5429" s="35" t="str">
        <f>VLOOKUP(B5429,ResCat!$A$2:$B$269,2,FALSE)</f>
        <v>HMOSG</v>
      </c>
      <c r="B5429" s="68" t="str">
        <f>IF(ISNA(VLOOKUP(C5429,COA!$A$2:$B$340,2,FALSE)),"XXX",VLOOKUP(C5429,COA!$A$2:$B$340,2,FALSE))</f>
        <v>S13</v>
      </c>
      <c r="C5429" s="149" t="str">
        <f t="shared" si="170"/>
        <v>0011-1010-0023</v>
      </c>
      <c r="D5429" s="134" t="s">
        <v>458</v>
      </c>
      <c r="E5429" s="134" t="s">
        <v>445</v>
      </c>
      <c r="F5429" s="134" t="s">
        <v>488</v>
      </c>
      <c r="G5429" s="134" t="s">
        <v>970</v>
      </c>
      <c r="H5429" s="134" t="s">
        <v>1023</v>
      </c>
      <c r="I5429" s="134" t="s">
        <v>343</v>
      </c>
      <c r="J5429" s="135">
        <v>31362.209999999995</v>
      </c>
      <c r="K5429" s="135">
        <v>12250.15</v>
      </c>
      <c r="L5429" s="135">
        <v>10527.510000000002</v>
      </c>
      <c r="M5429" s="141" t="str">
        <f t="shared" si="169"/>
        <v>201712</v>
      </c>
    </row>
    <row r="5430" spans="1:13" x14ac:dyDescent="0.25">
      <c r="A5430" s="35" t="str">
        <f>VLOOKUP(B5430,ResCat!$A$2:$B$269,2,FALSE)</f>
        <v>HMOSG</v>
      </c>
      <c r="B5430" s="68" t="str">
        <f>IF(ISNA(VLOOKUP(C5430,COA!$A$2:$B$340,2,FALSE)),"XXX",VLOOKUP(C5430,COA!$A$2:$B$340,2,FALSE))</f>
        <v>S13</v>
      </c>
      <c r="C5430" s="149" t="str">
        <f t="shared" si="170"/>
        <v>0011-1010-0023</v>
      </c>
      <c r="D5430" s="134" t="s">
        <v>458</v>
      </c>
      <c r="E5430" s="134" t="s">
        <v>445</v>
      </c>
      <c r="F5430" s="134" t="s">
        <v>488</v>
      </c>
      <c r="G5430" s="134" t="s">
        <v>970</v>
      </c>
      <c r="H5430" s="134" t="s">
        <v>1023</v>
      </c>
      <c r="I5430" s="134" t="s">
        <v>1</v>
      </c>
      <c r="J5430" s="135">
        <v>-26076.590000000004</v>
      </c>
      <c r="K5430" s="135">
        <v>5347.08</v>
      </c>
      <c r="L5430" s="135">
        <v>5013.5299999999988</v>
      </c>
      <c r="M5430" s="141" t="str">
        <f t="shared" si="169"/>
        <v>201712</v>
      </c>
    </row>
    <row r="5431" spans="1:13" x14ac:dyDescent="0.25">
      <c r="A5431" s="35" t="str">
        <f>VLOOKUP(B5431,ResCat!$A$2:$B$269,2,FALSE)</f>
        <v>HMOSG</v>
      </c>
      <c r="B5431" s="68" t="str">
        <f>IF(ISNA(VLOOKUP(C5431,COA!$A$2:$B$340,2,FALSE)),"XXX",VLOOKUP(C5431,COA!$A$2:$B$340,2,FALSE))</f>
        <v>S13</v>
      </c>
      <c r="C5431" s="149" t="str">
        <f t="shared" si="170"/>
        <v>0011-1010-0023</v>
      </c>
      <c r="D5431" s="134" t="s">
        <v>458</v>
      </c>
      <c r="E5431" s="134" t="s">
        <v>445</v>
      </c>
      <c r="F5431" s="134" t="s">
        <v>488</v>
      </c>
      <c r="G5431" s="134" t="s">
        <v>1023</v>
      </c>
      <c r="H5431" s="134" t="s">
        <v>1023</v>
      </c>
      <c r="I5431" s="134" t="s">
        <v>3</v>
      </c>
      <c r="J5431" s="135">
        <v>3529.02</v>
      </c>
      <c r="K5431" s="135">
        <v>3076.4100000000003</v>
      </c>
      <c r="L5431" s="135">
        <v>2796.6100000000006</v>
      </c>
      <c r="M5431" s="141" t="str">
        <f t="shared" si="169"/>
        <v>201801</v>
      </c>
    </row>
    <row r="5432" spans="1:13" x14ac:dyDescent="0.25">
      <c r="A5432" s="35" t="str">
        <f>VLOOKUP(B5432,ResCat!$A$2:$B$269,2,FALSE)</f>
        <v>HMOSG</v>
      </c>
      <c r="B5432" s="68" t="str">
        <f>IF(ISNA(VLOOKUP(C5432,COA!$A$2:$B$340,2,FALSE)),"XXX",VLOOKUP(C5432,COA!$A$2:$B$340,2,FALSE))</f>
        <v>S13</v>
      </c>
      <c r="C5432" s="149" t="str">
        <f t="shared" si="170"/>
        <v>0011-1010-0023</v>
      </c>
      <c r="D5432" s="134" t="s">
        <v>458</v>
      </c>
      <c r="E5432" s="134" t="s">
        <v>445</v>
      </c>
      <c r="F5432" s="134" t="s">
        <v>488</v>
      </c>
      <c r="G5432" s="134" t="s">
        <v>1023</v>
      </c>
      <c r="H5432" s="134" t="s">
        <v>1023</v>
      </c>
      <c r="I5432" s="134" t="s">
        <v>368</v>
      </c>
      <c r="J5432" s="135">
        <v>470</v>
      </c>
      <c r="K5432" s="135">
        <v>0</v>
      </c>
      <c r="L5432" s="135">
        <v>0</v>
      </c>
      <c r="M5432" s="141" t="str">
        <f t="shared" si="169"/>
        <v>201801</v>
      </c>
    </row>
    <row r="5433" spans="1:13" x14ac:dyDescent="0.25">
      <c r="A5433" s="35" t="str">
        <f>VLOOKUP(B5433,ResCat!$A$2:$B$269,2,FALSE)</f>
        <v>HMOSG</v>
      </c>
      <c r="B5433" s="68" t="str">
        <f>IF(ISNA(VLOOKUP(C5433,COA!$A$2:$B$340,2,FALSE)),"XXX",VLOOKUP(C5433,COA!$A$2:$B$340,2,FALSE))</f>
        <v>S13</v>
      </c>
      <c r="C5433" s="149" t="str">
        <f t="shared" si="170"/>
        <v>0011-1010-0023</v>
      </c>
      <c r="D5433" s="134" t="s">
        <v>458</v>
      </c>
      <c r="E5433" s="134" t="s">
        <v>445</v>
      </c>
      <c r="F5433" s="134" t="s">
        <v>488</v>
      </c>
      <c r="G5433" s="134" t="s">
        <v>1023</v>
      </c>
      <c r="H5433" s="134" t="s">
        <v>1023</v>
      </c>
      <c r="I5433" s="134" t="s">
        <v>2</v>
      </c>
      <c r="J5433" s="135">
        <v>2397</v>
      </c>
      <c r="K5433" s="135">
        <v>1328.85</v>
      </c>
      <c r="L5433" s="135">
        <v>1200.7800000000002</v>
      </c>
      <c r="M5433" s="141" t="str">
        <f t="shared" si="169"/>
        <v>201801</v>
      </c>
    </row>
    <row r="5434" spans="1:13" x14ac:dyDescent="0.25">
      <c r="A5434" s="35" t="str">
        <f>VLOOKUP(B5434,ResCat!$A$2:$B$269,2,FALSE)</f>
        <v>HMOSG</v>
      </c>
      <c r="B5434" s="68" t="str">
        <f>IF(ISNA(VLOOKUP(C5434,COA!$A$2:$B$340,2,FALSE)),"XXX",VLOOKUP(C5434,COA!$A$2:$B$340,2,FALSE))</f>
        <v>S13</v>
      </c>
      <c r="C5434" s="149" t="str">
        <f t="shared" si="170"/>
        <v>0011-1010-0023</v>
      </c>
      <c r="D5434" s="134" t="s">
        <v>458</v>
      </c>
      <c r="E5434" s="134" t="s">
        <v>445</v>
      </c>
      <c r="F5434" s="134" t="s">
        <v>488</v>
      </c>
      <c r="G5434" s="134" t="s">
        <v>1023</v>
      </c>
      <c r="H5434" s="134" t="s">
        <v>1023</v>
      </c>
      <c r="I5434" s="134" t="s">
        <v>343</v>
      </c>
      <c r="J5434" s="135">
        <v>162139.24999999985</v>
      </c>
      <c r="K5434" s="135">
        <v>61719.140000000014</v>
      </c>
      <c r="L5434" s="135">
        <v>52514.879999999983</v>
      </c>
      <c r="M5434" s="141" t="str">
        <f t="shared" si="169"/>
        <v>201801</v>
      </c>
    </row>
    <row r="5435" spans="1:13" x14ac:dyDescent="0.25">
      <c r="A5435" s="35" t="str">
        <f>VLOOKUP(B5435,ResCat!$A$2:$B$269,2,FALSE)</f>
        <v>HMOSG</v>
      </c>
      <c r="B5435" s="68" t="str">
        <f>IF(ISNA(VLOOKUP(C5435,COA!$A$2:$B$340,2,FALSE)),"XXX",VLOOKUP(C5435,COA!$A$2:$B$340,2,FALSE))</f>
        <v>S13</v>
      </c>
      <c r="C5435" s="149" t="str">
        <f t="shared" si="170"/>
        <v>0011-1010-0023</v>
      </c>
      <c r="D5435" s="134" t="s">
        <v>458</v>
      </c>
      <c r="E5435" s="134" t="s">
        <v>445</v>
      </c>
      <c r="F5435" s="134" t="s">
        <v>488</v>
      </c>
      <c r="G5435" s="134" t="s">
        <v>1023</v>
      </c>
      <c r="H5435" s="134" t="s">
        <v>1023</v>
      </c>
      <c r="I5435" s="134" t="s">
        <v>1</v>
      </c>
      <c r="J5435" s="135">
        <v>68281.059999999969</v>
      </c>
      <c r="K5435" s="135">
        <v>22633.439999999999</v>
      </c>
      <c r="L5435" s="135">
        <v>19371.96</v>
      </c>
      <c r="M5435" s="141" t="str">
        <f t="shared" si="169"/>
        <v>201801</v>
      </c>
    </row>
    <row r="5436" spans="1:13" x14ac:dyDescent="0.25">
      <c r="A5436" s="35" t="str">
        <f>VLOOKUP(B5436,ResCat!$A$2:$B$269,2,FALSE)</f>
        <v>HMOSG</v>
      </c>
      <c r="B5436" s="68" t="str">
        <f>IF(ISNA(VLOOKUP(C5436,COA!$A$2:$B$340,2,FALSE)),"XXX",VLOOKUP(C5436,COA!$A$2:$B$340,2,FALSE))</f>
        <v>S14</v>
      </c>
      <c r="C5436" s="149" t="str">
        <f t="shared" si="170"/>
        <v>0011-1010-0024</v>
      </c>
      <c r="D5436" s="134" t="s">
        <v>458</v>
      </c>
      <c r="E5436" s="134" t="s">
        <v>445</v>
      </c>
      <c r="F5436" s="134" t="s">
        <v>489</v>
      </c>
      <c r="G5436" s="134" t="s">
        <v>4</v>
      </c>
      <c r="H5436" s="134" t="s">
        <v>1023</v>
      </c>
      <c r="I5436" s="134" t="s">
        <v>3</v>
      </c>
      <c r="J5436" s="135">
        <v>3365.1400000000003</v>
      </c>
      <c r="K5436" s="135">
        <v>636.78</v>
      </c>
      <c r="L5436" s="135">
        <v>553.29999999999995</v>
      </c>
      <c r="M5436" s="141" t="str">
        <f t="shared" si="169"/>
        <v>201708</v>
      </c>
    </row>
    <row r="5437" spans="1:13" x14ac:dyDescent="0.25">
      <c r="A5437" s="35" t="str">
        <f>VLOOKUP(B5437,ResCat!$A$2:$B$269,2,FALSE)</f>
        <v>HMOSG</v>
      </c>
      <c r="B5437" s="68" t="str">
        <f>IF(ISNA(VLOOKUP(C5437,COA!$A$2:$B$340,2,FALSE)),"XXX",VLOOKUP(C5437,COA!$A$2:$B$340,2,FALSE))</f>
        <v>S14</v>
      </c>
      <c r="C5437" s="149" t="str">
        <f t="shared" si="170"/>
        <v>0011-1010-0024</v>
      </c>
      <c r="D5437" s="134" t="s">
        <v>458</v>
      </c>
      <c r="E5437" s="134" t="s">
        <v>445</v>
      </c>
      <c r="F5437" s="134" t="s">
        <v>489</v>
      </c>
      <c r="G5437" s="134" t="s">
        <v>4</v>
      </c>
      <c r="H5437" s="134" t="s">
        <v>1023</v>
      </c>
      <c r="I5437" s="134" t="s">
        <v>2</v>
      </c>
      <c r="J5437" s="135">
        <v>60</v>
      </c>
      <c r="K5437" s="135">
        <v>17.739999999999998</v>
      </c>
      <c r="L5437" s="135">
        <v>17.739999999999998</v>
      </c>
      <c r="M5437" s="141" t="str">
        <f t="shared" si="169"/>
        <v>201708</v>
      </c>
    </row>
    <row r="5438" spans="1:13" x14ac:dyDescent="0.25">
      <c r="A5438" s="35" t="str">
        <f>VLOOKUP(B5438,ResCat!$A$2:$B$269,2,FALSE)</f>
        <v>HMOSG</v>
      </c>
      <c r="B5438" s="68" t="str">
        <f>IF(ISNA(VLOOKUP(C5438,COA!$A$2:$B$340,2,FALSE)),"XXX",VLOOKUP(C5438,COA!$A$2:$B$340,2,FALSE))</f>
        <v>S14</v>
      </c>
      <c r="C5438" s="149" t="str">
        <f t="shared" si="170"/>
        <v>0011-1010-0024</v>
      </c>
      <c r="D5438" s="134" t="s">
        <v>458</v>
      </c>
      <c r="E5438" s="134" t="s">
        <v>445</v>
      </c>
      <c r="F5438" s="134" t="s">
        <v>489</v>
      </c>
      <c r="G5438" s="134" t="s">
        <v>4</v>
      </c>
      <c r="H5438" s="134" t="s">
        <v>1023</v>
      </c>
      <c r="I5438" s="134" t="s">
        <v>1</v>
      </c>
      <c r="J5438" s="135">
        <v>1116.7</v>
      </c>
      <c r="K5438" s="135">
        <v>737.02</v>
      </c>
      <c r="L5438" s="135">
        <v>682.02</v>
      </c>
      <c r="M5438" s="141" t="str">
        <f t="shared" si="169"/>
        <v>201708</v>
      </c>
    </row>
    <row r="5439" spans="1:13" x14ac:dyDescent="0.25">
      <c r="A5439" s="35" t="str">
        <f>VLOOKUP(B5439,ResCat!$A$2:$B$269,2,FALSE)</f>
        <v>HMOSG</v>
      </c>
      <c r="B5439" s="68" t="str">
        <f>IF(ISNA(VLOOKUP(C5439,COA!$A$2:$B$340,2,FALSE)),"XXX",VLOOKUP(C5439,COA!$A$2:$B$340,2,FALSE))</f>
        <v>S14</v>
      </c>
      <c r="C5439" s="149" t="str">
        <f t="shared" si="170"/>
        <v>0011-1010-0024</v>
      </c>
      <c r="D5439" s="134" t="s">
        <v>458</v>
      </c>
      <c r="E5439" s="134" t="s">
        <v>445</v>
      </c>
      <c r="F5439" s="134" t="s">
        <v>489</v>
      </c>
      <c r="G5439" s="134" t="s">
        <v>511</v>
      </c>
      <c r="H5439" s="134" t="s">
        <v>1023</v>
      </c>
      <c r="I5439" s="134" t="s">
        <v>3</v>
      </c>
      <c r="J5439" s="135">
        <v>874.72</v>
      </c>
      <c r="K5439" s="135">
        <v>77.19</v>
      </c>
      <c r="L5439" s="135">
        <v>69.47</v>
      </c>
      <c r="M5439" s="141" t="str">
        <f t="shared" si="169"/>
        <v>201709</v>
      </c>
    </row>
    <row r="5440" spans="1:13" x14ac:dyDescent="0.25">
      <c r="A5440" s="35" t="str">
        <f>VLOOKUP(B5440,ResCat!$A$2:$B$269,2,FALSE)</f>
        <v>HMOSG</v>
      </c>
      <c r="B5440" s="68" t="str">
        <f>IF(ISNA(VLOOKUP(C5440,COA!$A$2:$B$340,2,FALSE)),"XXX",VLOOKUP(C5440,COA!$A$2:$B$340,2,FALSE))</f>
        <v>S14</v>
      </c>
      <c r="C5440" s="149" t="str">
        <f t="shared" si="170"/>
        <v>0011-1010-0024</v>
      </c>
      <c r="D5440" s="134" t="s">
        <v>458</v>
      </c>
      <c r="E5440" s="134" t="s">
        <v>445</v>
      </c>
      <c r="F5440" s="134" t="s">
        <v>489</v>
      </c>
      <c r="G5440" s="134" t="s">
        <v>511</v>
      </c>
      <c r="H5440" s="134" t="s">
        <v>1023</v>
      </c>
      <c r="I5440" s="134" t="s">
        <v>343</v>
      </c>
      <c r="J5440" s="135">
        <v>-707.12</v>
      </c>
      <c r="K5440" s="135">
        <v>-525.45000000000005</v>
      </c>
      <c r="L5440" s="135">
        <v>-510.45</v>
      </c>
      <c r="M5440" s="141" t="str">
        <f t="shared" si="169"/>
        <v>201709</v>
      </c>
    </row>
    <row r="5441" spans="1:13" x14ac:dyDescent="0.25">
      <c r="A5441" s="35" t="str">
        <f>VLOOKUP(B5441,ResCat!$A$2:$B$269,2,FALSE)</f>
        <v>HMOSG</v>
      </c>
      <c r="B5441" s="68" t="str">
        <f>IF(ISNA(VLOOKUP(C5441,COA!$A$2:$B$340,2,FALSE)),"XXX",VLOOKUP(C5441,COA!$A$2:$B$340,2,FALSE))</f>
        <v>S14</v>
      </c>
      <c r="C5441" s="149" t="str">
        <f t="shared" si="170"/>
        <v>0011-1010-0024</v>
      </c>
      <c r="D5441" s="134" t="s">
        <v>458</v>
      </c>
      <c r="E5441" s="134" t="s">
        <v>445</v>
      </c>
      <c r="F5441" s="134" t="s">
        <v>489</v>
      </c>
      <c r="G5441" s="134" t="s">
        <v>969</v>
      </c>
      <c r="H5441" s="134" t="s">
        <v>1023</v>
      </c>
      <c r="I5441" s="134" t="s">
        <v>3</v>
      </c>
      <c r="J5441" s="135">
        <v>874.72</v>
      </c>
      <c r="K5441" s="135">
        <v>77.19</v>
      </c>
      <c r="L5441" s="135">
        <v>69.47</v>
      </c>
      <c r="M5441" s="141" t="str">
        <f t="shared" si="169"/>
        <v>201710</v>
      </c>
    </row>
    <row r="5442" spans="1:13" x14ac:dyDescent="0.25">
      <c r="A5442" s="35" t="str">
        <f>VLOOKUP(B5442,ResCat!$A$2:$B$269,2,FALSE)</f>
        <v>HMOSG</v>
      </c>
      <c r="B5442" s="68" t="str">
        <f>IF(ISNA(VLOOKUP(C5442,COA!$A$2:$B$340,2,FALSE)),"XXX",VLOOKUP(C5442,COA!$A$2:$B$340,2,FALSE))</f>
        <v>S14</v>
      </c>
      <c r="C5442" s="149" t="str">
        <f t="shared" si="170"/>
        <v>0011-1010-0024</v>
      </c>
      <c r="D5442" s="134" t="s">
        <v>458</v>
      </c>
      <c r="E5442" s="134" t="s">
        <v>445</v>
      </c>
      <c r="F5442" s="134" t="s">
        <v>489</v>
      </c>
      <c r="G5442" s="134" t="s">
        <v>969</v>
      </c>
      <c r="H5442" s="134" t="s">
        <v>1023</v>
      </c>
      <c r="I5442" s="134" t="s">
        <v>2</v>
      </c>
      <c r="J5442" s="135">
        <v>199</v>
      </c>
      <c r="K5442" s="135">
        <v>297.73</v>
      </c>
      <c r="L5442" s="135">
        <v>297.73</v>
      </c>
      <c r="M5442" s="141" t="str">
        <f t="shared" si="169"/>
        <v>201710</v>
      </c>
    </row>
    <row r="5443" spans="1:13" x14ac:dyDescent="0.25">
      <c r="A5443" s="35" t="str">
        <f>VLOOKUP(B5443,ResCat!$A$2:$B$269,2,FALSE)</f>
        <v>HMOSG</v>
      </c>
      <c r="B5443" s="68" t="str">
        <f>IF(ISNA(VLOOKUP(C5443,COA!$A$2:$B$340,2,FALSE)),"XXX",VLOOKUP(C5443,COA!$A$2:$B$340,2,FALSE))</f>
        <v>S14</v>
      </c>
      <c r="C5443" s="149" t="str">
        <f t="shared" si="170"/>
        <v>0011-1010-0024</v>
      </c>
      <c r="D5443" s="134" t="s">
        <v>458</v>
      </c>
      <c r="E5443" s="134" t="s">
        <v>445</v>
      </c>
      <c r="F5443" s="134" t="s">
        <v>489</v>
      </c>
      <c r="G5443" s="134" t="s">
        <v>969</v>
      </c>
      <c r="H5443" s="134" t="s">
        <v>1023</v>
      </c>
      <c r="I5443" s="134" t="s">
        <v>1</v>
      </c>
      <c r="J5443" s="135">
        <v>555.47999999999979</v>
      </c>
      <c r="K5443" s="135">
        <v>411.05999999999995</v>
      </c>
      <c r="L5443" s="135">
        <v>411.05999999999995</v>
      </c>
      <c r="M5443" s="141" t="str">
        <f t="shared" si="169"/>
        <v>201710</v>
      </c>
    </row>
    <row r="5444" spans="1:13" x14ac:dyDescent="0.25">
      <c r="A5444" s="35" t="str">
        <f>VLOOKUP(B5444,ResCat!$A$2:$B$269,2,FALSE)</f>
        <v>HMOSG</v>
      </c>
      <c r="B5444" s="68" t="str">
        <f>IF(ISNA(VLOOKUP(C5444,COA!$A$2:$B$340,2,FALSE)),"XXX",VLOOKUP(C5444,COA!$A$2:$B$340,2,FALSE))</f>
        <v>S14</v>
      </c>
      <c r="C5444" s="149" t="str">
        <f t="shared" si="170"/>
        <v>0011-1010-0024</v>
      </c>
      <c r="D5444" s="134" t="s">
        <v>458</v>
      </c>
      <c r="E5444" s="134" t="s">
        <v>445</v>
      </c>
      <c r="F5444" s="134" t="s">
        <v>489</v>
      </c>
      <c r="G5444" s="134" t="s">
        <v>961</v>
      </c>
      <c r="H5444" s="134" t="s">
        <v>1023</v>
      </c>
      <c r="I5444" s="134" t="s">
        <v>3</v>
      </c>
      <c r="J5444" s="135">
        <v>70</v>
      </c>
      <c r="K5444" s="135">
        <v>0.71000000000000085</v>
      </c>
      <c r="L5444" s="135">
        <v>0.71000000000000085</v>
      </c>
      <c r="M5444" s="141" t="str">
        <f t="shared" ref="M5444:M5507" si="171">IF(G5444&lt;$M$1,$M$1,G5444)</f>
        <v>201711</v>
      </c>
    </row>
    <row r="5445" spans="1:13" x14ac:dyDescent="0.25">
      <c r="A5445" s="35" t="str">
        <f>VLOOKUP(B5445,ResCat!$A$2:$B$269,2,FALSE)</f>
        <v>HMOSG</v>
      </c>
      <c r="B5445" s="68" t="str">
        <f>IF(ISNA(VLOOKUP(C5445,COA!$A$2:$B$340,2,FALSE)),"XXX",VLOOKUP(C5445,COA!$A$2:$B$340,2,FALSE))</f>
        <v>S14</v>
      </c>
      <c r="C5445" s="149" t="str">
        <f t="shared" ref="C5445:C5508" si="172">D5445&amp;"-"&amp;E5445&amp;"-"&amp;F5445</f>
        <v>0011-1010-0024</v>
      </c>
      <c r="D5445" s="134" t="s">
        <v>458</v>
      </c>
      <c r="E5445" s="134" t="s">
        <v>445</v>
      </c>
      <c r="F5445" s="134" t="s">
        <v>489</v>
      </c>
      <c r="G5445" s="134" t="s">
        <v>961</v>
      </c>
      <c r="H5445" s="134" t="s">
        <v>1023</v>
      </c>
      <c r="I5445" s="134" t="s">
        <v>2</v>
      </c>
      <c r="J5445" s="135">
        <v>5812.18</v>
      </c>
      <c r="K5445" s="135">
        <v>4619.1499999999996</v>
      </c>
      <c r="L5445" s="135">
        <v>4564.1499999999996</v>
      </c>
      <c r="M5445" s="141" t="str">
        <f t="shared" si="171"/>
        <v>201711</v>
      </c>
    </row>
    <row r="5446" spans="1:13" x14ac:dyDescent="0.25">
      <c r="A5446" s="35" t="str">
        <f>VLOOKUP(B5446,ResCat!$A$2:$B$269,2,FALSE)</f>
        <v>HMOSG</v>
      </c>
      <c r="B5446" s="68" t="str">
        <f>IF(ISNA(VLOOKUP(C5446,COA!$A$2:$B$340,2,FALSE)),"XXX",VLOOKUP(C5446,COA!$A$2:$B$340,2,FALSE))</f>
        <v>S14</v>
      </c>
      <c r="C5446" s="149" t="str">
        <f t="shared" si="172"/>
        <v>0011-1010-0024</v>
      </c>
      <c r="D5446" s="134" t="s">
        <v>458</v>
      </c>
      <c r="E5446" s="134" t="s">
        <v>445</v>
      </c>
      <c r="F5446" s="134" t="s">
        <v>489</v>
      </c>
      <c r="G5446" s="134" t="s">
        <v>961</v>
      </c>
      <c r="H5446" s="134" t="s">
        <v>1023</v>
      </c>
      <c r="I5446" s="134" t="s">
        <v>1</v>
      </c>
      <c r="J5446" s="135">
        <v>4471.9500000000007</v>
      </c>
      <c r="K5446" s="135">
        <v>2344.42</v>
      </c>
      <c r="L5446" s="135">
        <v>2194.42</v>
      </c>
      <c r="M5446" s="141" t="str">
        <f t="shared" si="171"/>
        <v>201711</v>
      </c>
    </row>
    <row r="5447" spans="1:13" x14ac:dyDescent="0.25">
      <c r="A5447" s="35" t="str">
        <f>VLOOKUP(B5447,ResCat!$A$2:$B$269,2,FALSE)</f>
        <v>HMOSG</v>
      </c>
      <c r="B5447" s="68" t="str">
        <f>IF(ISNA(VLOOKUP(C5447,COA!$A$2:$B$340,2,FALSE)),"XXX",VLOOKUP(C5447,COA!$A$2:$B$340,2,FALSE))</f>
        <v>S14</v>
      </c>
      <c r="C5447" s="149" t="str">
        <f t="shared" si="172"/>
        <v>0011-1010-0024</v>
      </c>
      <c r="D5447" s="134" t="s">
        <v>458</v>
      </c>
      <c r="E5447" s="134" t="s">
        <v>445</v>
      </c>
      <c r="F5447" s="134" t="s">
        <v>489</v>
      </c>
      <c r="G5447" s="134" t="s">
        <v>970</v>
      </c>
      <c r="H5447" s="134" t="s">
        <v>1023</v>
      </c>
      <c r="I5447" s="134" t="s">
        <v>3</v>
      </c>
      <c r="J5447" s="135">
        <v>3898.9400000000005</v>
      </c>
      <c r="K5447" s="135">
        <v>3028.02</v>
      </c>
      <c r="L5447" s="135">
        <v>2850.6</v>
      </c>
      <c r="M5447" s="141" t="str">
        <f t="shared" si="171"/>
        <v>201712</v>
      </c>
    </row>
    <row r="5448" spans="1:13" x14ac:dyDescent="0.25">
      <c r="A5448" s="35" t="str">
        <f>VLOOKUP(B5448,ResCat!$A$2:$B$269,2,FALSE)</f>
        <v>HMOSG</v>
      </c>
      <c r="B5448" s="68" t="str">
        <f>IF(ISNA(VLOOKUP(C5448,COA!$A$2:$B$340,2,FALSE)),"XXX",VLOOKUP(C5448,COA!$A$2:$B$340,2,FALSE))</f>
        <v>S14</v>
      </c>
      <c r="C5448" s="149" t="str">
        <f t="shared" si="172"/>
        <v>0011-1010-0024</v>
      </c>
      <c r="D5448" s="134" t="s">
        <v>458</v>
      </c>
      <c r="E5448" s="134" t="s">
        <v>445</v>
      </c>
      <c r="F5448" s="134" t="s">
        <v>489</v>
      </c>
      <c r="G5448" s="134" t="s">
        <v>970</v>
      </c>
      <c r="H5448" s="134" t="s">
        <v>1023</v>
      </c>
      <c r="I5448" s="134" t="s">
        <v>0</v>
      </c>
      <c r="J5448" s="135">
        <v>11656.1</v>
      </c>
      <c r="K5448" s="135">
        <v>2576</v>
      </c>
      <c r="L5448" s="135">
        <v>2326</v>
      </c>
      <c r="M5448" s="141" t="str">
        <f t="shared" si="171"/>
        <v>201712</v>
      </c>
    </row>
    <row r="5449" spans="1:13" x14ac:dyDescent="0.25">
      <c r="A5449" s="35" t="str">
        <f>VLOOKUP(B5449,ResCat!$A$2:$B$269,2,FALSE)</f>
        <v>HMOSG</v>
      </c>
      <c r="B5449" s="68" t="str">
        <f>IF(ISNA(VLOOKUP(C5449,COA!$A$2:$B$340,2,FALSE)),"XXX",VLOOKUP(C5449,COA!$A$2:$B$340,2,FALSE))</f>
        <v>S14</v>
      </c>
      <c r="C5449" s="149" t="str">
        <f t="shared" si="172"/>
        <v>0011-1010-0024</v>
      </c>
      <c r="D5449" s="134" t="s">
        <v>458</v>
      </c>
      <c r="E5449" s="134" t="s">
        <v>445</v>
      </c>
      <c r="F5449" s="134" t="s">
        <v>489</v>
      </c>
      <c r="G5449" s="134" t="s">
        <v>970</v>
      </c>
      <c r="H5449" s="134" t="s">
        <v>1023</v>
      </c>
      <c r="I5449" s="134" t="s">
        <v>2</v>
      </c>
      <c r="J5449" s="135">
        <v>2253</v>
      </c>
      <c r="K5449" s="135">
        <v>1561.26</v>
      </c>
      <c r="L5449" s="135">
        <v>1521.26</v>
      </c>
      <c r="M5449" s="141" t="str">
        <f t="shared" si="171"/>
        <v>201712</v>
      </c>
    </row>
    <row r="5450" spans="1:13" x14ac:dyDescent="0.25">
      <c r="A5450" s="35" t="str">
        <f>VLOOKUP(B5450,ResCat!$A$2:$B$269,2,FALSE)</f>
        <v>HMOSG</v>
      </c>
      <c r="B5450" s="68" t="str">
        <f>IF(ISNA(VLOOKUP(C5450,COA!$A$2:$B$340,2,FALSE)),"XXX",VLOOKUP(C5450,COA!$A$2:$B$340,2,FALSE))</f>
        <v>S14</v>
      </c>
      <c r="C5450" s="149" t="str">
        <f t="shared" si="172"/>
        <v>0011-1010-0024</v>
      </c>
      <c r="D5450" s="134" t="s">
        <v>458</v>
      </c>
      <c r="E5450" s="134" t="s">
        <v>445</v>
      </c>
      <c r="F5450" s="134" t="s">
        <v>489</v>
      </c>
      <c r="G5450" s="134" t="s">
        <v>970</v>
      </c>
      <c r="H5450" s="134" t="s">
        <v>1023</v>
      </c>
      <c r="I5450" s="134" t="s">
        <v>343</v>
      </c>
      <c r="J5450" s="135">
        <v>16564.969999999998</v>
      </c>
      <c r="K5450" s="135">
        <v>6280.04</v>
      </c>
      <c r="L5450" s="135">
        <v>5454.5199999999995</v>
      </c>
      <c r="M5450" s="141" t="str">
        <f t="shared" si="171"/>
        <v>201712</v>
      </c>
    </row>
    <row r="5451" spans="1:13" x14ac:dyDescent="0.25">
      <c r="A5451" s="35" t="str">
        <f>VLOOKUP(B5451,ResCat!$A$2:$B$269,2,FALSE)</f>
        <v>HMOSG</v>
      </c>
      <c r="B5451" s="68" t="str">
        <f>IF(ISNA(VLOOKUP(C5451,COA!$A$2:$B$340,2,FALSE)),"XXX",VLOOKUP(C5451,COA!$A$2:$B$340,2,FALSE))</f>
        <v>S14</v>
      </c>
      <c r="C5451" s="149" t="str">
        <f t="shared" si="172"/>
        <v>0011-1010-0024</v>
      </c>
      <c r="D5451" s="134" t="s">
        <v>458</v>
      </c>
      <c r="E5451" s="134" t="s">
        <v>445</v>
      </c>
      <c r="F5451" s="134" t="s">
        <v>489</v>
      </c>
      <c r="G5451" s="134" t="s">
        <v>970</v>
      </c>
      <c r="H5451" s="134" t="s">
        <v>1023</v>
      </c>
      <c r="I5451" s="134" t="s">
        <v>1</v>
      </c>
      <c r="J5451" s="135">
        <v>90444.479999999996</v>
      </c>
      <c r="K5451" s="135">
        <v>24050.879999999994</v>
      </c>
      <c r="L5451" s="135">
        <v>21342.269999999997</v>
      </c>
      <c r="M5451" s="141" t="str">
        <f t="shared" si="171"/>
        <v>201712</v>
      </c>
    </row>
    <row r="5452" spans="1:13" x14ac:dyDescent="0.25">
      <c r="A5452" s="35" t="str">
        <f>VLOOKUP(B5452,ResCat!$A$2:$B$269,2,FALSE)</f>
        <v>HMOSG</v>
      </c>
      <c r="B5452" s="68" t="str">
        <f>IF(ISNA(VLOOKUP(C5452,COA!$A$2:$B$340,2,FALSE)),"XXX",VLOOKUP(C5452,COA!$A$2:$B$340,2,FALSE))</f>
        <v>S14</v>
      </c>
      <c r="C5452" s="149" t="str">
        <f t="shared" si="172"/>
        <v>0011-1010-0024</v>
      </c>
      <c r="D5452" s="134" t="s">
        <v>458</v>
      </c>
      <c r="E5452" s="134" t="s">
        <v>445</v>
      </c>
      <c r="F5452" s="134" t="s">
        <v>489</v>
      </c>
      <c r="G5452" s="134" t="s">
        <v>1023</v>
      </c>
      <c r="H5452" s="134" t="s">
        <v>1023</v>
      </c>
      <c r="I5452" s="134" t="s">
        <v>3</v>
      </c>
      <c r="J5452" s="135">
        <v>5912.79</v>
      </c>
      <c r="K5452" s="135">
        <v>4317.7299999999996</v>
      </c>
      <c r="L5452" s="135">
        <v>3994.5699999999997</v>
      </c>
      <c r="M5452" s="141" t="str">
        <f t="shared" si="171"/>
        <v>201801</v>
      </c>
    </row>
    <row r="5453" spans="1:13" x14ac:dyDescent="0.25">
      <c r="A5453" s="35" t="str">
        <f>VLOOKUP(B5453,ResCat!$A$2:$B$269,2,FALSE)</f>
        <v>HMOSG</v>
      </c>
      <c r="B5453" s="68" t="str">
        <f>IF(ISNA(VLOOKUP(C5453,COA!$A$2:$B$340,2,FALSE)),"XXX",VLOOKUP(C5453,COA!$A$2:$B$340,2,FALSE))</f>
        <v>S14</v>
      </c>
      <c r="C5453" s="149" t="str">
        <f t="shared" si="172"/>
        <v>0011-1010-0024</v>
      </c>
      <c r="D5453" s="134" t="s">
        <v>458</v>
      </c>
      <c r="E5453" s="134" t="s">
        <v>445</v>
      </c>
      <c r="F5453" s="134" t="s">
        <v>489</v>
      </c>
      <c r="G5453" s="134" t="s">
        <v>1023</v>
      </c>
      <c r="H5453" s="134" t="s">
        <v>1023</v>
      </c>
      <c r="I5453" s="134" t="s">
        <v>368</v>
      </c>
      <c r="J5453" s="135">
        <v>848</v>
      </c>
      <c r="K5453" s="135">
        <v>273</v>
      </c>
      <c r="L5453" s="135">
        <v>273</v>
      </c>
      <c r="M5453" s="141" t="str">
        <f t="shared" si="171"/>
        <v>201801</v>
      </c>
    </row>
    <row r="5454" spans="1:13" x14ac:dyDescent="0.25">
      <c r="A5454" s="35" t="str">
        <f>VLOOKUP(B5454,ResCat!$A$2:$B$269,2,FALSE)</f>
        <v>HMOSG</v>
      </c>
      <c r="B5454" s="68" t="str">
        <f>IF(ISNA(VLOOKUP(C5454,COA!$A$2:$B$340,2,FALSE)),"XXX",VLOOKUP(C5454,COA!$A$2:$B$340,2,FALSE))</f>
        <v>S14</v>
      </c>
      <c r="C5454" s="149" t="str">
        <f t="shared" si="172"/>
        <v>0011-1010-0024</v>
      </c>
      <c r="D5454" s="134" t="s">
        <v>458</v>
      </c>
      <c r="E5454" s="134" t="s">
        <v>445</v>
      </c>
      <c r="F5454" s="134" t="s">
        <v>489</v>
      </c>
      <c r="G5454" s="134" t="s">
        <v>1023</v>
      </c>
      <c r="H5454" s="134" t="s">
        <v>1023</v>
      </c>
      <c r="I5454" s="134" t="s">
        <v>336</v>
      </c>
      <c r="J5454" s="135">
        <v>270</v>
      </c>
      <c r="K5454" s="135">
        <v>270</v>
      </c>
      <c r="L5454" s="135">
        <v>270</v>
      </c>
      <c r="M5454" s="141" t="str">
        <f t="shared" si="171"/>
        <v>201801</v>
      </c>
    </row>
    <row r="5455" spans="1:13" x14ac:dyDescent="0.25">
      <c r="A5455" s="35" t="str">
        <f>VLOOKUP(B5455,ResCat!$A$2:$B$269,2,FALSE)</f>
        <v>HMOSG</v>
      </c>
      <c r="B5455" s="68" t="str">
        <f>IF(ISNA(VLOOKUP(C5455,COA!$A$2:$B$340,2,FALSE)),"XXX",VLOOKUP(C5455,COA!$A$2:$B$340,2,FALSE))</f>
        <v>S14</v>
      </c>
      <c r="C5455" s="149" t="str">
        <f t="shared" si="172"/>
        <v>0011-1010-0024</v>
      </c>
      <c r="D5455" s="134" t="s">
        <v>458</v>
      </c>
      <c r="E5455" s="134" t="s">
        <v>445</v>
      </c>
      <c r="F5455" s="134" t="s">
        <v>489</v>
      </c>
      <c r="G5455" s="134" t="s">
        <v>1023</v>
      </c>
      <c r="H5455" s="134" t="s">
        <v>1023</v>
      </c>
      <c r="I5455" s="134" t="s">
        <v>2</v>
      </c>
      <c r="J5455" s="135">
        <v>393</v>
      </c>
      <c r="K5455" s="135">
        <v>258.58</v>
      </c>
      <c r="L5455" s="135">
        <v>258.58</v>
      </c>
      <c r="M5455" s="141" t="str">
        <f t="shared" si="171"/>
        <v>201801</v>
      </c>
    </row>
    <row r="5456" spans="1:13" x14ac:dyDescent="0.25">
      <c r="A5456" s="35" t="str">
        <f>VLOOKUP(B5456,ResCat!$A$2:$B$269,2,FALSE)</f>
        <v>HMOSG</v>
      </c>
      <c r="B5456" s="68" t="str">
        <f>IF(ISNA(VLOOKUP(C5456,COA!$A$2:$B$340,2,FALSE)),"XXX",VLOOKUP(C5456,COA!$A$2:$B$340,2,FALSE))</f>
        <v>S14</v>
      </c>
      <c r="C5456" s="149" t="str">
        <f t="shared" si="172"/>
        <v>0011-1010-0024</v>
      </c>
      <c r="D5456" s="134" t="s">
        <v>458</v>
      </c>
      <c r="E5456" s="134" t="s">
        <v>445</v>
      </c>
      <c r="F5456" s="134" t="s">
        <v>489</v>
      </c>
      <c r="G5456" s="134" t="s">
        <v>1023</v>
      </c>
      <c r="H5456" s="134" t="s">
        <v>1023</v>
      </c>
      <c r="I5456" s="134" t="s">
        <v>343</v>
      </c>
      <c r="J5456" s="135">
        <v>91948.920000000086</v>
      </c>
      <c r="K5456" s="135">
        <v>37806.819999999978</v>
      </c>
      <c r="L5456" s="135">
        <v>32997.780000000006</v>
      </c>
      <c r="M5456" s="141" t="str">
        <f t="shared" si="171"/>
        <v>201801</v>
      </c>
    </row>
    <row r="5457" spans="1:13" x14ac:dyDescent="0.25">
      <c r="A5457" s="35" t="str">
        <f>VLOOKUP(B5457,ResCat!$A$2:$B$269,2,FALSE)</f>
        <v>HMOSG</v>
      </c>
      <c r="B5457" s="68" t="str">
        <f>IF(ISNA(VLOOKUP(C5457,COA!$A$2:$B$340,2,FALSE)),"XXX",VLOOKUP(C5457,COA!$A$2:$B$340,2,FALSE))</f>
        <v>S14</v>
      </c>
      <c r="C5457" s="149" t="str">
        <f t="shared" si="172"/>
        <v>0011-1010-0024</v>
      </c>
      <c r="D5457" s="134" t="s">
        <v>458</v>
      </c>
      <c r="E5457" s="134" t="s">
        <v>445</v>
      </c>
      <c r="F5457" s="134" t="s">
        <v>489</v>
      </c>
      <c r="G5457" s="134" t="s">
        <v>1023</v>
      </c>
      <c r="H5457" s="134" t="s">
        <v>1023</v>
      </c>
      <c r="I5457" s="134" t="s">
        <v>1</v>
      </c>
      <c r="J5457" s="135">
        <v>16977.32</v>
      </c>
      <c r="K5457" s="135">
        <v>7461.619999999999</v>
      </c>
      <c r="L5457" s="135">
        <v>6336.619999999999</v>
      </c>
      <c r="M5457" s="141" t="str">
        <f t="shared" si="171"/>
        <v>201801</v>
      </c>
    </row>
    <row r="5458" spans="1:13" x14ac:dyDescent="0.25">
      <c r="A5458" s="35" t="str">
        <f>VLOOKUP(B5458,ResCat!$A$2:$B$269,2,FALSE)</f>
        <v>HMOPMR</v>
      </c>
      <c r="B5458" s="68" t="str">
        <f>IF(ISNA(VLOOKUP(C5458,COA!$A$2:$B$340,2,FALSE)),"XXX",VLOOKUP(C5458,COA!$A$2:$B$340,2,FALSE))</f>
        <v>K11</v>
      </c>
      <c r="C5458" s="149" t="str">
        <f t="shared" si="172"/>
        <v>0011-1012-0012</v>
      </c>
      <c r="D5458" s="134" t="s">
        <v>458</v>
      </c>
      <c r="E5458" s="134" t="s">
        <v>449</v>
      </c>
      <c r="F5458" s="134" t="s">
        <v>452</v>
      </c>
      <c r="G5458" s="134" t="s">
        <v>309</v>
      </c>
      <c r="H5458" s="134" t="s">
        <v>1023</v>
      </c>
      <c r="I5458" s="134" t="s">
        <v>2</v>
      </c>
      <c r="J5458" s="135">
        <v>-1378.02</v>
      </c>
      <c r="K5458" s="135">
        <v>152.62</v>
      </c>
      <c r="L5458" s="135">
        <v>132.62</v>
      </c>
      <c r="M5458" s="141" t="str">
        <f t="shared" si="171"/>
        <v>201601</v>
      </c>
    </row>
    <row r="5459" spans="1:13" x14ac:dyDescent="0.25">
      <c r="A5459" s="35" t="str">
        <f>VLOOKUP(B5459,ResCat!$A$2:$B$269,2,FALSE)</f>
        <v>HMOPMR</v>
      </c>
      <c r="B5459" s="68" t="str">
        <f>IF(ISNA(VLOOKUP(C5459,COA!$A$2:$B$340,2,FALSE)),"XXX",VLOOKUP(C5459,COA!$A$2:$B$340,2,FALSE))</f>
        <v>K11</v>
      </c>
      <c r="C5459" s="149" t="str">
        <f t="shared" si="172"/>
        <v>0011-1012-0012</v>
      </c>
      <c r="D5459" s="134" t="s">
        <v>458</v>
      </c>
      <c r="E5459" s="134" t="s">
        <v>449</v>
      </c>
      <c r="F5459" s="134" t="s">
        <v>452</v>
      </c>
      <c r="G5459" s="134" t="s">
        <v>1026</v>
      </c>
      <c r="H5459" s="134" t="s">
        <v>1023</v>
      </c>
      <c r="I5459" s="134" t="s">
        <v>3</v>
      </c>
      <c r="J5459" s="135">
        <v>342</v>
      </c>
      <c r="K5459" s="135">
        <v>98.32</v>
      </c>
      <c r="L5459" s="135">
        <v>98.32</v>
      </c>
      <c r="M5459" s="141" t="str">
        <f t="shared" si="171"/>
        <v>201601</v>
      </c>
    </row>
    <row r="5460" spans="1:13" x14ac:dyDescent="0.25">
      <c r="A5460" s="35" t="str">
        <f>VLOOKUP(B5460,ResCat!$A$2:$B$269,2,FALSE)</f>
        <v>HMOPMR</v>
      </c>
      <c r="B5460" s="68" t="str">
        <f>IF(ISNA(VLOOKUP(C5460,COA!$A$2:$B$340,2,FALSE)),"XXX",VLOOKUP(C5460,COA!$A$2:$B$340,2,FALSE))</f>
        <v>K11</v>
      </c>
      <c r="C5460" s="149" t="str">
        <f t="shared" si="172"/>
        <v>0011-1012-0012</v>
      </c>
      <c r="D5460" s="134" t="s">
        <v>458</v>
      </c>
      <c r="E5460" s="134" t="s">
        <v>449</v>
      </c>
      <c r="F5460" s="134" t="s">
        <v>452</v>
      </c>
      <c r="G5460" s="134" t="s">
        <v>1026</v>
      </c>
      <c r="H5460" s="134" t="s">
        <v>1023</v>
      </c>
      <c r="I5460" s="134" t="s">
        <v>2</v>
      </c>
      <c r="J5460" s="135">
        <v>50.32</v>
      </c>
      <c r="K5460" s="135">
        <v>50.32</v>
      </c>
      <c r="L5460" s="135">
        <v>30.32</v>
      </c>
      <c r="M5460" s="141" t="str">
        <f t="shared" si="171"/>
        <v>201601</v>
      </c>
    </row>
    <row r="5461" spans="1:13" x14ac:dyDescent="0.25">
      <c r="A5461" s="35" t="str">
        <f>VLOOKUP(B5461,ResCat!$A$2:$B$269,2,FALSE)</f>
        <v>HMOPMR</v>
      </c>
      <c r="B5461" s="68" t="str">
        <f>IF(ISNA(VLOOKUP(C5461,COA!$A$2:$B$340,2,FALSE)),"XXX",VLOOKUP(C5461,COA!$A$2:$B$340,2,FALSE))</f>
        <v>K11</v>
      </c>
      <c r="C5461" s="149" t="str">
        <f t="shared" si="172"/>
        <v>0011-1012-0012</v>
      </c>
      <c r="D5461" s="134" t="s">
        <v>458</v>
      </c>
      <c r="E5461" s="134" t="s">
        <v>449</v>
      </c>
      <c r="F5461" s="134" t="s">
        <v>452</v>
      </c>
      <c r="G5461" s="134" t="s">
        <v>362</v>
      </c>
      <c r="H5461" s="134" t="s">
        <v>1023</v>
      </c>
      <c r="I5461" s="134" t="s">
        <v>3</v>
      </c>
      <c r="J5461" s="135">
        <v>379.99</v>
      </c>
      <c r="K5461" s="135">
        <v>179.98</v>
      </c>
      <c r="L5461" s="135">
        <v>179.98</v>
      </c>
      <c r="M5461" s="141" t="str">
        <f t="shared" si="171"/>
        <v>201601</v>
      </c>
    </row>
    <row r="5462" spans="1:13" x14ac:dyDescent="0.25">
      <c r="A5462" s="35" t="str">
        <f>VLOOKUP(B5462,ResCat!$A$2:$B$269,2,FALSE)</f>
        <v>HMOPMR</v>
      </c>
      <c r="B5462" s="68" t="str">
        <f>IF(ISNA(VLOOKUP(C5462,COA!$A$2:$B$340,2,FALSE)),"XXX",VLOOKUP(C5462,COA!$A$2:$B$340,2,FALSE))</f>
        <v>K11</v>
      </c>
      <c r="C5462" s="149" t="str">
        <f t="shared" si="172"/>
        <v>0011-1012-0012</v>
      </c>
      <c r="D5462" s="134" t="s">
        <v>458</v>
      </c>
      <c r="E5462" s="134" t="s">
        <v>449</v>
      </c>
      <c r="F5462" s="134" t="s">
        <v>452</v>
      </c>
      <c r="G5462" s="134" t="s">
        <v>362</v>
      </c>
      <c r="H5462" s="134" t="s">
        <v>1023</v>
      </c>
      <c r="I5462" s="134" t="s">
        <v>2</v>
      </c>
      <c r="J5462" s="135">
        <v>954.43000000000006</v>
      </c>
      <c r="K5462" s="135">
        <v>520.66000000000008</v>
      </c>
      <c r="L5462" s="135">
        <v>500.66</v>
      </c>
      <c r="M5462" s="141" t="str">
        <f t="shared" si="171"/>
        <v>201601</v>
      </c>
    </row>
    <row r="5463" spans="1:13" x14ac:dyDescent="0.25">
      <c r="A5463" s="35" t="str">
        <f>VLOOKUP(B5463,ResCat!$A$2:$B$269,2,FALSE)</f>
        <v>HMOPMR</v>
      </c>
      <c r="B5463" s="68" t="str">
        <f>IF(ISNA(VLOOKUP(C5463,COA!$A$2:$B$340,2,FALSE)),"XXX",VLOOKUP(C5463,COA!$A$2:$B$340,2,FALSE))</f>
        <v>K11</v>
      </c>
      <c r="C5463" s="149" t="str">
        <f t="shared" si="172"/>
        <v>0011-1012-0012</v>
      </c>
      <c r="D5463" s="134" t="s">
        <v>458</v>
      </c>
      <c r="E5463" s="134" t="s">
        <v>449</v>
      </c>
      <c r="F5463" s="134" t="s">
        <v>452</v>
      </c>
      <c r="G5463" s="134" t="s">
        <v>1027</v>
      </c>
      <c r="H5463" s="134" t="s">
        <v>1023</v>
      </c>
      <c r="I5463" s="134" t="s">
        <v>3</v>
      </c>
      <c r="J5463" s="135">
        <v>116.27</v>
      </c>
      <c r="K5463" s="135">
        <v>63.580000000000005</v>
      </c>
      <c r="L5463" s="135">
        <v>63.580000000000005</v>
      </c>
      <c r="M5463" s="141" t="str">
        <f t="shared" si="171"/>
        <v>201601</v>
      </c>
    </row>
    <row r="5464" spans="1:13" x14ac:dyDescent="0.25">
      <c r="A5464" s="35" t="str">
        <f>VLOOKUP(B5464,ResCat!$A$2:$B$269,2,FALSE)</f>
        <v>HMOPMR</v>
      </c>
      <c r="B5464" s="68" t="str">
        <f>IF(ISNA(VLOOKUP(C5464,COA!$A$2:$B$340,2,FALSE)),"XXX",VLOOKUP(C5464,COA!$A$2:$B$340,2,FALSE))</f>
        <v>K11</v>
      </c>
      <c r="C5464" s="149" t="str">
        <f t="shared" si="172"/>
        <v>0011-1012-0012</v>
      </c>
      <c r="D5464" s="134" t="s">
        <v>458</v>
      </c>
      <c r="E5464" s="134" t="s">
        <v>449</v>
      </c>
      <c r="F5464" s="134" t="s">
        <v>452</v>
      </c>
      <c r="G5464" s="134" t="s">
        <v>1027</v>
      </c>
      <c r="H5464" s="134" t="s">
        <v>1023</v>
      </c>
      <c r="I5464" s="134" t="s">
        <v>2</v>
      </c>
      <c r="J5464" s="135">
        <v>2292.52</v>
      </c>
      <c r="K5464" s="135">
        <v>578.45000000000005</v>
      </c>
      <c r="L5464" s="135">
        <v>538.45000000000005</v>
      </c>
      <c r="M5464" s="141" t="str">
        <f t="shared" si="171"/>
        <v>201601</v>
      </c>
    </row>
    <row r="5465" spans="1:13" x14ac:dyDescent="0.25">
      <c r="A5465" s="35" t="str">
        <f>VLOOKUP(B5465,ResCat!$A$2:$B$269,2,FALSE)</f>
        <v>HMOPMR</v>
      </c>
      <c r="B5465" s="68" t="str">
        <f>IF(ISNA(VLOOKUP(C5465,COA!$A$2:$B$340,2,FALSE)),"XXX",VLOOKUP(C5465,COA!$A$2:$B$340,2,FALSE))</f>
        <v>K11</v>
      </c>
      <c r="C5465" s="149" t="str">
        <f t="shared" si="172"/>
        <v>0011-1012-0012</v>
      </c>
      <c r="D5465" s="134" t="s">
        <v>458</v>
      </c>
      <c r="E5465" s="134" t="s">
        <v>449</v>
      </c>
      <c r="F5465" s="134" t="s">
        <v>452</v>
      </c>
      <c r="G5465" s="134" t="s">
        <v>1027</v>
      </c>
      <c r="H5465" s="134" t="s">
        <v>1023</v>
      </c>
      <c r="I5465" s="134" t="s">
        <v>1</v>
      </c>
      <c r="J5465" s="135">
        <v>2247.91</v>
      </c>
      <c r="K5465" s="135">
        <v>292.77000000000004</v>
      </c>
      <c r="L5465" s="135">
        <v>292.77000000000004</v>
      </c>
      <c r="M5465" s="141" t="str">
        <f t="shared" si="171"/>
        <v>201601</v>
      </c>
    </row>
    <row r="5466" spans="1:13" x14ac:dyDescent="0.25">
      <c r="A5466" s="35" t="str">
        <f>VLOOKUP(B5466,ResCat!$A$2:$B$269,2,FALSE)</f>
        <v>HMOPMR</v>
      </c>
      <c r="B5466" s="68" t="str">
        <f>IF(ISNA(VLOOKUP(C5466,COA!$A$2:$B$340,2,FALSE)),"XXX",VLOOKUP(C5466,COA!$A$2:$B$340,2,FALSE))</f>
        <v>K11</v>
      </c>
      <c r="C5466" s="149" t="str">
        <f t="shared" si="172"/>
        <v>0011-1012-0012</v>
      </c>
      <c r="D5466" s="134" t="s">
        <v>458</v>
      </c>
      <c r="E5466" s="134" t="s">
        <v>449</v>
      </c>
      <c r="F5466" s="134" t="s">
        <v>452</v>
      </c>
      <c r="G5466" s="134" t="s">
        <v>1028</v>
      </c>
      <c r="H5466" s="134" t="s">
        <v>1023</v>
      </c>
      <c r="I5466" s="134" t="s">
        <v>3</v>
      </c>
      <c r="J5466" s="135">
        <v>1569.46</v>
      </c>
      <c r="K5466" s="135">
        <v>652.75000000000011</v>
      </c>
      <c r="L5466" s="135">
        <v>652.75000000000011</v>
      </c>
      <c r="M5466" s="141" t="str">
        <f t="shared" si="171"/>
        <v>201601</v>
      </c>
    </row>
    <row r="5467" spans="1:13" x14ac:dyDescent="0.25">
      <c r="A5467" s="35" t="str">
        <f>VLOOKUP(B5467,ResCat!$A$2:$B$269,2,FALSE)</f>
        <v>HMOPMR</v>
      </c>
      <c r="B5467" s="68" t="str">
        <f>IF(ISNA(VLOOKUP(C5467,COA!$A$2:$B$340,2,FALSE)),"XXX",VLOOKUP(C5467,COA!$A$2:$B$340,2,FALSE))</f>
        <v>K11</v>
      </c>
      <c r="C5467" s="149" t="str">
        <f t="shared" si="172"/>
        <v>0011-1012-0012</v>
      </c>
      <c r="D5467" s="134" t="s">
        <v>458</v>
      </c>
      <c r="E5467" s="134" t="s">
        <v>449</v>
      </c>
      <c r="F5467" s="134" t="s">
        <v>452</v>
      </c>
      <c r="G5467" s="134" t="s">
        <v>1028</v>
      </c>
      <c r="H5467" s="134" t="s">
        <v>1023</v>
      </c>
      <c r="I5467" s="134" t="s">
        <v>0</v>
      </c>
      <c r="J5467" s="135">
        <v>104334.23</v>
      </c>
      <c r="K5467" s="135">
        <v>9199.68</v>
      </c>
      <c r="L5467" s="135">
        <v>9199.68</v>
      </c>
      <c r="M5467" s="141" t="str">
        <f t="shared" si="171"/>
        <v>201601</v>
      </c>
    </row>
    <row r="5468" spans="1:13" x14ac:dyDescent="0.25">
      <c r="A5468" s="35" t="str">
        <f>VLOOKUP(B5468,ResCat!$A$2:$B$269,2,FALSE)</f>
        <v>HMOPMR</v>
      </c>
      <c r="B5468" s="68" t="str">
        <f>IF(ISNA(VLOOKUP(C5468,COA!$A$2:$B$340,2,FALSE)),"XXX",VLOOKUP(C5468,COA!$A$2:$B$340,2,FALSE))</f>
        <v>K11</v>
      </c>
      <c r="C5468" s="149" t="str">
        <f t="shared" si="172"/>
        <v>0011-1012-0012</v>
      </c>
      <c r="D5468" s="134" t="s">
        <v>458</v>
      </c>
      <c r="E5468" s="134" t="s">
        <v>449</v>
      </c>
      <c r="F5468" s="134" t="s">
        <v>452</v>
      </c>
      <c r="G5468" s="134" t="s">
        <v>1028</v>
      </c>
      <c r="H5468" s="134" t="s">
        <v>1023</v>
      </c>
      <c r="I5468" s="134" t="s">
        <v>2</v>
      </c>
      <c r="J5468" s="135">
        <v>7099.77</v>
      </c>
      <c r="K5468" s="135">
        <v>3158</v>
      </c>
      <c r="L5468" s="135">
        <v>3138</v>
      </c>
      <c r="M5468" s="141" t="str">
        <f t="shared" si="171"/>
        <v>201601</v>
      </c>
    </row>
    <row r="5469" spans="1:13" x14ac:dyDescent="0.25">
      <c r="A5469" s="35" t="str">
        <f>VLOOKUP(B5469,ResCat!$A$2:$B$269,2,FALSE)</f>
        <v>HMOPMR</v>
      </c>
      <c r="B5469" s="68" t="str">
        <f>IF(ISNA(VLOOKUP(C5469,COA!$A$2:$B$340,2,FALSE)),"XXX",VLOOKUP(C5469,COA!$A$2:$B$340,2,FALSE))</f>
        <v>K11</v>
      </c>
      <c r="C5469" s="149" t="str">
        <f t="shared" si="172"/>
        <v>0011-1012-0012</v>
      </c>
      <c r="D5469" s="134" t="s">
        <v>458</v>
      </c>
      <c r="E5469" s="134" t="s">
        <v>449</v>
      </c>
      <c r="F5469" s="134" t="s">
        <v>452</v>
      </c>
      <c r="G5469" s="134" t="s">
        <v>363</v>
      </c>
      <c r="H5469" s="134" t="s">
        <v>1023</v>
      </c>
      <c r="I5469" s="134" t="s">
        <v>3</v>
      </c>
      <c r="J5469" s="135">
        <v>1650</v>
      </c>
      <c r="K5469" s="135">
        <v>-134.65000000000003</v>
      </c>
      <c r="L5469" s="135">
        <v>-134.65000000000003</v>
      </c>
      <c r="M5469" s="141" t="str">
        <f t="shared" si="171"/>
        <v>201601</v>
      </c>
    </row>
    <row r="5470" spans="1:13" x14ac:dyDescent="0.25">
      <c r="A5470" s="35" t="str">
        <f>VLOOKUP(B5470,ResCat!$A$2:$B$269,2,FALSE)</f>
        <v>HMOPMR</v>
      </c>
      <c r="B5470" s="68" t="str">
        <f>IF(ISNA(VLOOKUP(C5470,COA!$A$2:$B$340,2,FALSE)),"XXX",VLOOKUP(C5470,COA!$A$2:$B$340,2,FALSE))</f>
        <v>K11</v>
      </c>
      <c r="C5470" s="149" t="str">
        <f t="shared" si="172"/>
        <v>0011-1012-0012</v>
      </c>
      <c r="D5470" s="134" t="s">
        <v>458</v>
      </c>
      <c r="E5470" s="134" t="s">
        <v>449</v>
      </c>
      <c r="F5470" s="134" t="s">
        <v>452</v>
      </c>
      <c r="G5470" s="134" t="s">
        <v>363</v>
      </c>
      <c r="H5470" s="134" t="s">
        <v>1023</v>
      </c>
      <c r="I5470" s="134" t="s">
        <v>2</v>
      </c>
      <c r="J5470" s="135">
        <v>15611</v>
      </c>
      <c r="K5470" s="135">
        <v>2870.6800000000007</v>
      </c>
      <c r="L5470" s="135">
        <v>2870.6800000000007</v>
      </c>
      <c r="M5470" s="141" t="str">
        <f t="shared" si="171"/>
        <v>201601</v>
      </c>
    </row>
    <row r="5471" spans="1:13" x14ac:dyDescent="0.25">
      <c r="A5471" s="35" t="str">
        <f>VLOOKUP(B5471,ResCat!$A$2:$B$269,2,FALSE)</f>
        <v>HMOPMR</v>
      </c>
      <c r="B5471" s="68" t="str">
        <f>IF(ISNA(VLOOKUP(C5471,COA!$A$2:$B$340,2,FALSE)),"XXX",VLOOKUP(C5471,COA!$A$2:$B$340,2,FALSE))</f>
        <v>K11</v>
      </c>
      <c r="C5471" s="149" t="str">
        <f t="shared" si="172"/>
        <v>0011-1012-0012</v>
      </c>
      <c r="D5471" s="134" t="s">
        <v>458</v>
      </c>
      <c r="E5471" s="134" t="s">
        <v>449</v>
      </c>
      <c r="F5471" s="134" t="s">
        <v>452</v>
      </c>
      <c r="G5471" s="134" t="s">
        <v>1029</v>
      </c>
      <c r="H5471" s="134" t="s">
        <v>1023</v>
      </c>
      <c r="I5471" s="134" t="s">
        <v>3</v>
      </c>
      <c r="J5471" s="135">
        <v>-699</v>
      </c>
      <c r="K5471" s="135">
        <v>-906.52999999999986</v>
      </c>
      <c r="L5471" s="135">
        <v>-906.52999999999986</v>
      </c>
      <c r="M5471" s="141" t="str">
        <f t="shared" si="171"/>
        <v>201601</v>
      </c>
    </row>
    <row r="5472" spans="1:13" x14ac:dyDescent="0.25">
      <c r="A5472" s="35" t="str">
        <f>VLOOKUP(B5472,ResCat!$A$2:$B$269,2,FALSE)</f>
        <v>HMOPMR</v>
      </c>
      <c r="B5472" s="68" t="str">
        <f>IF(ISNA(VLOOKUP(C5472,COA!$A$2:$B$340,2,FALSE)),"XXX",VLOOKUP(C5472,COA!$A$2:$B$340,2,FALSE))</f>
        <v>K11</v>
      </c>
      <c r="C5472" s="149" t="str">
        <f t="shared" si="172"/>
        <v>0011-1012-0012</v>
      </c>
      <c r="D5472" s="134" t="s">
        <v>458</v>
      </c>
      <c r="E5472" s="134" t="s">
        <v>449</v>
      </c>
      <c r="F5472" s="134" t="s">
        <v>452</v>
      </c>
      <c r="G5472" s="134" t="s">
        <v>349</v>
      </c>
      <c r="H5472" s="134" t="s">
        <v>1023</v>
      </c>
      <c r="I5472" s="134" t="s">
        <v>3</v>
      </c>
      <c r="J5472" s="135">
        <v>963.96000000000015</v>
      </c>
      <c r="K5472" s="135">
        <v>-613.44000000000005</v>
      </c>
      <c r="L5472" s="135">
        <v>-563.44000000000005</v>
      </c>
      <c r="M5472" s="141" t="str">
        <f t="shared" si="171"/>
        <v>201601</v>
      </c>
    </row>
    <row r="5473" spans="1:13" x14ac:dyDescent="0.25">
      <c r="A5473" s="35" t="str">
        <f>VLOOKUP(B5473,ResCat!$A$2:$B$269,2,FALSE)</f>
        <v>HMOPMR</v>
      </c>
      <c r="B5473" s="68" t="str">
        <f>IF(ISNA(VLOOKUP(C5473,COA!$A$2:$B$340,2,FALSE)),"XXX",VLOOKUP(C5473,COA!$A$2:$B$340,2,FALSE))</f>
        <v>K11</v>
      </c>
      <c r="C5473" s="149" t="str">
        <f t="shared" si="172"/>
        <v>0011-1012-0012</v>
      </c>
      <c r="D5473" s="134" t="s">
        <v>458</v>
      </c>
      <c r="E5473" s="134" t="s">
        <v>449</v>
      </c>
      <c r="F5473" s="134" t="s">
        <v>452</v>
      </c>
      <c r="G5473" s="134" t="s">
        <v>349</v>
      </c>
      <c r="H5473" s="134" t="s">
        <v>1023</v>
      </c>
      <c r="I5473" s="134" t="s">
        <v>0</v>
      </c>
      <c r="J5473" s="135">
        <v>0</v>
      </c>
      <c r="K5473" s="135">
        <v>-925</v>
      </c>
      <c r="L5473" s="135">
        <v>-925</v>
      </c>
      <c r="M5473" s="141" t="str">
        <f t="shared" si="171"/>
        <v>201601</v>
      </c>
    </row>
    <row r="5474" spans="1:13" x14ac:dyDescent="0.25">
      <c r="A5474" s="35" t="str">
        <f>VLOOKUP(B5474,ResCat!$A$2:$B$269,2,FALSE)</f>
        <v>HMOPMR</v>
      </c>
      <c r="B5474" s="68" t="str">
        <f>IF(ISNA(VLOOKUP(C5474,COA!$A$2:$B$340,2,FALSE)),"XXX",VLOOKUP(C5474,COA!$A$2:$B$340,2,FALSE))</f>
        <v>K11</v>
      </c>
      <c r="C5474" s="149" t="str">
        <f t="shared" si="172"/>
        <v>0011-1012-0012</v>
      </c>
      <c r="D5474" s="134" t="s">
        <v>458</v>
      </c>
      <c r="E5474" s="134" t="s">
        <v>449</v>
      </c>
      <c r="F5474" s="134" t="s">
        <v>452</v>
      </c>
      <c r="G5474" s="134" t="s">
        <v>349</v>
      </c>
      <c r="H5474" s="134" t="s">
        <v>1023</v>
      </c>
      <c r="I5474" s="134" t="s">
        <v>2</v>
      </c>
      <c r="J5474" s="135">
        <v>27.5</v>
      </c>
      <c r="K5474" s="135">
        <v>27.5</v>
      </c>
      <c r="L5474" s="135">
        <v>27.5</v>
      </c>
      <c r="M5474" s="141" t="str">
        <f t="shared" si="171"/>
        <v>201601</v>
      </c>
    </row>
    <row r="5475" spans="1:13" x14ac:dyDescent="0.25">
      <c r="A5475" s="35" t="str">
        <f>VLOOKUP(B5475,ResCat!$A$2:$B$269,2,FALSE)</f>
        <v>HMOPMR</v>
      </c>
      <c r="B5475" s="68" t="str">
        <f>IF(ISNA(VLOOKUP(C5475,COA!$A$2:$B$340,2,FALSE)),"XXX",VLOOKUP(C5475,COA!$A$2:$B$340,2,FALSE))</f>
        <v>K11</v>
      </c>
      <c r="C5475" s="149" t="str">
        <f t="shared" si="172"/>
        <v>0011-1012-0012</v>
      </c>
      <c r="D5475" s="134" t="s">
        <v>458</v>
      </c>
      <c r="E5475" s="134" t="s">
        <v>449</v>
      </c>
      <c r="F5475" s="134" t="s">
        <v>452</v>
      </c>
      <c r="G5475" s="134" t="s">
        <v>349</v>
      </c>
      <c r="H5475" s="134" t="s">
        <v>1023</v>
      </c>
      <c r="I5475" s="134" t="s">
        <v>343</v>
      </c>
      <c r="J5475" s="135">
        <v>2.98</v>
      </c>
      <c r="K5475" s="135">
        <v>2.98</v>
      </c>
      <c r="L5475" s="135">
        <v>0</v>
      </c>
      <c r="M5475" s="141" t="str">
        <f t="shared" si="171"/>
        <v>201601</v>
      </c>
    </row>
    <row r="5476" spans="1:13" x14ac:dyDescent="0.25">
      <c r="A5476" s="35" t="str">
        <f>VLOOKUP(B5476,ResCat!$A$2:$B$269,2,FALSE)</f>
        <v>HMOPMR</v>
      </c>
      <c r="B5476" s="68" t="str">
        <f>IF(ISNA(VLOOKUP(C5476,COA!$A$2:$B$340,2,FALSE)),"XXX",VLOOKUP(C5476,COA!$A$2:$B$340,2,FALSE))</f>
        <v>K11</v>
      </c>
      <c r="C5476" s="149" t="str">
        <f t="shared" si="172"/>
        <v>0011-1012-0012</v>
      </c>
      <c r="D5476" s="134" t="s">
        <v>458</v>
      </c>
      <c r="E5476" s="134" t="s">
        <v>449</v>
      </c>
      <c r="F5476" s="134" t="s">
        <v>452</v>
      </c>
      <c r="G5476" s="134" t="s">
        <v>350</v>
      </c>
      <c r="H5476" s="134" t="s">
        <v>1023</v>
      </c>
      <c r="I5476" s="134" t="s">
        <v>3</v>
      </c>
      <c r="J5476" s="135">
        <v>-185</v>
      </c>
      <c r="K5476" s="135">
        <v>46.67</v>
      </c>
      <c r="L5476" s="135">
        <v>46.67</v>
      </c>
      <c r="M5476" s="141" t="str">
        <f t="shared" si="171"/>
        <v>201601</v>
      </c>
    </row>
    <row r="5477" spans="1:13" x14ac:dyDescent="0.25">
      <c r="A5477" s="35" t="str">
        <f>VLOOKUP(B5477,ResCat!$A$2:$B$269,2,FALSE)</f>
        <v>HMOPMR</v>
      </c>
      <c r="B5477" s="68" t="str">
        <f>IF(ISNA(VLOOKUP(C5477,COA!$A$2:$B$340,2,FALSE)),"XXX",VLOOKUP(C5477,COA!$A$2:$B$340,2,FALSE))</f>
        <v>K11</v>
      </c>
      <c r="C5477" s="149" t="str">
        <f t="shared" si="172"/>
        <v>0011-1012-0012</v>
      </c>
      <c r="D5477" s="134" t="s">
        <v>458</v>
      </c>
      <c r="E5477" s="134" t="s">
        <v>449</v>
      </c>
      <c r="F5477" s="134" t="s">
        <v>452</v>
      </c>
      <c r="G5477" s="134" t="s">
        <v>350</v>
      </c>
      <c r="H5477" s="134" t="s">
        <v>1023</v>
      </c>
      <c r="I5477" s="134" t="s">
        <v>0</v>
      </c>
      <c r="J5477" s="135">
        <v>82512.319999999992</v>
      </c>
      <c r="K5477" s="135">
        <v>12146.93</v>
      </c>
      <c r="L5477" s="135">
        <v>12146.93</v>
      </c>
      <c r="M5477" s="141" t="str">
        <f t="shared" si="171"/>
        <v>201601</v>
      </c>
    </row>
    <row r="5478" spans="1:13" x14ac:dyDescent="0.25">
      <c r="A5478" s="35" t="str">
        <f>VLOOKUP(B5478,ResCat!$A$2:$B$269,2,FALSE)</f>
        <v>HMOPMR</v>
      </c>
      <c r="B5478" s="68" t="str">
        <f>IF(ISNA(VLOOKUP(C5478,COA!$A$2:$B$340,2,FALSE)),"XXX",VLOOKUP(C5478,COA!$A$2:$B$340,2,FALSE))</f>
        <v>K11</v>
      </c>
      <c r="C5478" s="149" t="str">
        <f t="shared" si="172"/>
        <v>0011-1012-0012</v>
      </c>
      <c r="D5478" s="134" t="s">
        <v>458</v>
      </c>
      <c r="E5478" s="134" t="s">
        <v>449</v>
      </c>
      <c r="F5478" s="134" t="s">
        <v>452</v>
      </c>
      <c r="G5478" s="134" t="s">
        <v>350</v>
      </c>
      <c r="H5478" s="134" t="s">
        <v>1023</v>
      </c>
      <c r="I5478" s="134" t="s">
        <v>2</v>
      </c>
      <c r="J5478" s="135">
        <v>2971.9300000000003</v>
      </c>
      <c r="K5478" s="135">
        <v>1490</v>
      </c>
      <c r="L5478" s="135">
        <v>1470</v>
      </c>
      <c r="M5478" s="141" t="str">
        <f t="shared" si="171"/>
        <v>201601</v>
      </c>
    </row>
    <row r="5479" spans="1:13" x14ac:dyDescent="0.25">
      <c r="A5479" s="35" t="str">
        <f>VLOOKUP(B5479,ResCat!$A$2:$B$269,2,FALSE)</f>
        <v>HMOPMR</v>
      </c>
      <c r="B5479" s="68" t="str">
        <f>IF(ISNA(VLOOKUP(C5479,COA!$A$2:$B$340,2,FALSE)),"XXX",VLOOKUP(C5479,COA!$A$2:$B$340,2,FALSE))</f>
        <v>K11</v>
      </c>
      <c r="C5479" s="149" t="str">
        <f t="shared" si="172"/>
        <v>0011-1012-0012</v>
      </c>
      <c r="D5479" s="134" t="s">
        <v>458</v>
      </c>
      <c r="E5479" s="134" t="s">
        <v>449</v>
      </c>
      <c r="F5479" s="134" t="s">
        <v>452</v>
      </c>
      <c r="G5479" s="134" t="s">
        <v>359</v>
      </c>
      <c r="H5479" s="134" t="s">
        <v>1023</v>
      </c>
      <c r="I5479" s="134" t="s">
        <v>2</v>
      </c>
      <c r="J5479" s="135">
        <v>220</v>
      </c>
      <c r="K5479" s="135">
        <v>-37.019999999999996</v>
      </c>
      <c r="L5479" s="135">
        <v>-37.019999999999996</v>
      </c>
      <c r="M5479" s="141" t="str">
        <f t="shared" si="171"/>
        <v>201601</v>
      </c>
    </row>
    <row r="5480" spans="1:13" x14ac:dyDescent="0.25">
      <c r="A5480" s="35" t="str">
        <f>VLOOKUP(B5480,ResCat!$A$2:$B$269,2,FALSE)</f>
        <v>HMOPMR</v>
      </c>
      <c r="B5480" s="68" t="str">
        <f>IF(ISNA(VLOOKUP(C5480,COA!$A$2:$B$340,2,FALSE)),"XXX",VLOOKUP(C5480,COA!$A$2:$B$340,2,FALSE))</f>
        <v>K11</v>
      </c>
      <c r="C5480" s="149" t="str">
        <f t="shared" si="172"/>
        <v>0011-1012-0012</v>
      </c>
      <c r="D5480" s="134" t="s">
        <v>458</v>
      </c>
      <c r="E5480" s="134" t="s">
        <v>449</v>
      </c>
      <c r="F5480" s="134" t="s">
        <v>452</v>
      </c>
      <c r="G5480" s="134" t="s">
        <v>359</v>
      </c>
      <c r="H5480" s="134" t="s">
        <v>1023</v>
      </c>
      <c r="I5480" s="134" t="s">
        <v>1</v>
      </c>
      <c r="J5480" s="135">
        <v>-6142.81</v>
      </c>
      <c r="K5480" s="135">
        <v>-1125.83</v>
      </c>
      <c r="L5480" s="135">
        <v>-1176.6300000000001</v>
      </c>
      <c r="M5480" s="141" t="str">
        <f t="shared" si="171"/>
        <v>201601</v>
      </c>
    </row>
    <row r="5481" spans="1:13" x14ac:dyDescent="0.25">
      <c r="A5481" s="35" t="str">
        <f>VLOOKUP(B5481,ResCat!$A$2:$B$269,2,FALSE)</f>
        <v>HMOPMR</v>
      </c>
      <c r="B5481" s="68" t="str">
        <f>IF(ISNA(VLOOKUP(C5481,COA!$A$2:$B$340,2,FALSE)),"XXX",VLOOKUP(C5481,COA!$A$2:$B$340,2,FALSE))</f>
        <v>K11</v>
      </c>
      <c r="C5481" s="149" t="str">
        <f t="shared" si="172"/>
        <v>0011-1012-0012</v>
      </c>
      <c r="D5481" s="134" t="s">
        <v>458</v>
      </c>
      <c r="E5481" s="134" t="s">
        <v>449</v>
      </c>
      <c r="F5481" s="134" t="s">
        <v>452</v>
      </c>
      <c r="G5481" s="134" t="s">
        <v>354</v>
      </c>
      <c r="H5481" s="134" t="s">
        <v>1023</v>
      </c>
      <c r="I5481" s="134" t="s">
        <v>3</v>
      </c>
      <c r="J5481" s="135">
        <v>8.48</v>
      </c>
      <c r="K5481" s="135">
        <v>8.48</v>
      </c>
      <c r="L5481" s="135">
        <v>8.48</v>
      </c>
      <c r="M5481" s="141" t="str">
        <f t="shared" si="171"/>
        <v>201601</v>
      </c>
    </row>
    <row r="5482" spans="1:13" x14ac:dyDescent="0.25">
      <c r="A5482" s="35" t="str">
        <f>VLOOKUP(B5482,ResCat!$A$2:$B$269,2,FALSE)</f>
        <v>HMOPMR</v>
      </c>
      <c r="B5482" s="68" t="str">
        <f>IF(ISNA(VLOOKUP(C5482,COA!$A$2:$B$340,2,FALSE)),"XXX",VLOOKUP(C5482,COA!$A$2:$B$340,2,FALSE))</f>
        <v>K11</v>
      </c>
      <c r="C5482" s="149" t="str">
        <f t="shared" si="172"/>
        <v>0011-1012-0012</v>
      </c>
      <c r="D5482" s="134" t="s">
        <v>458</v>
      </c>
      <c r="E5482" s="134" t="s">
        <v>449</v>
      </c>
      <c r="F5482" s="134" t="s">
        <v>452</v>
      </c>
      <c r="G5482" s="134" t="s">
        <v>354</v>
      </c>
      <c r="H5482" s="134" t="s">
        <v>1023</v>
      </c>
      <c r="I5482" s="134" t="s">
        <v>0</v>
      </c>
      <c r="J5482" s="135">
        <v>146336.35</v>
      </c>
      <c r="K5482" s="135">
        <v>35036.06</v>
      </c>
      <c r="L5482" s="135">
        <v>34936.06</v>
      </c>
      <c r="M5482" s="141" t="str">
        <f t="shared" si="171"/>
        <v>201601</v>
      </c>
    </row>
    <row r="5483" spans="1:13" x14ac:dyDescent="0.25">
      <c r="A5483" s="35" t="str">
        <f>VLOOKUP(B5483,ResCat!$A$2:$B$269,2,FALSE)</f>
        <v>HMOPMR</v>
      </c>
      <c r="B5483" s="68" t="str">
        <f>IF(ISNA(VLOOKUP(C5483,COA!$A$2:$B$340,2,FALSE)),"XXX",VLOOKUP(C5483,COA!$A$2:$B$340,2,FALSE))</f>
        <v>K11</v>
      </c>
      <c r="C5483" s="149" t="str">
        <f t="shared" si="172"/>
        <v>0011-1012-0012</v>
      </c>
      <c r="D5483" s="134" t="s">
        <v>458</v>
      </c>
      <c r="E5483" s="134" t="s">
        <v>449</v>
      </c>
      <c r="F5483" s="134" t="s">
        <v>452</v>
      </c>
      <c r="G5483" s="134" t="s">
        <v>354</v>
      </c>
      <c r="H5483" s="134" t="s">
        <v>1023</v>
      </c>
      <c r="I5483" s="134" t="s">
        <v>2</v>
      </c>
      <c r="J5483" s="135">
        <v>113.64999999999998</v>
      </c>
      <c r="K5483" s="135">
        <v>-20.289999999999964</v>
      </c>
      <c r="L5483" s="135">
        <v>-20.289999999999964</v>
      </c>
      <c r="M5483" s="141" t="str">
        <f t="shared" si="171"/>
        <v>201601</v>
      </c>
    </row>
    <row r="5484" spans="1:13" x14ac:dyDescent="0.25">
      <c r="A5484" s="35" t="str">
        <f>VLOOKUP(B5484,ResCat!$A$2:$B$269,2,FALSE)</f>
        <v>HMOPMR</v>
      </c>
      <c r="B5484" s="68" t="str">
        <f>IF(ISNA(VLOOKUP(C5484,COA!$A$2:$B$340,2,FALSE)),"XXX",VLOOKUP(C5484,COA!$A$2:$B$340,2,FALSE))</f>
        <v>K11</v>
      </c>
      <c r="C5484" s="149" t="str">
        <f t="shared" si="172"/>
        <v>0011-1012-0012</v>
      </c>
      <c r="D5484" s="134" t="s">
        <v>458</v>
      </c>
      <c r="E5484" s="134" t="s">
        <v>449</v>
      </c>
      <c r="F5484" s="134" t="s">
        <v>452</v>
      </c>
      <c r="G5484" s="134" t="s">
        <v>354</v>
      </c>
      <c r="H5484" s="134" t="s">
        <v>1023</v>
      </c>
      <c r="I5484" s="134" t="s">
        <v>1</v>
      </c>
      <c r="J5484" s="135">
        <v>-146336.35</v>
      </c>
      <c r="K5484" s="135">
        <v>-13079.019999999999</v>
      </c>
      <c r="L5484" s="135">
        <v>-13029.019999999999</v>
      </c>
      <c r="M5484" s="141" t="str">
        <f t="shared" si="171"/>
        <v>201601</v>
      </c>
    </row>
    <row r="5485" spans="1:13" x14ac:dyDescent="0.25">
      <c r="A5485" s="35" t="str">
        <f>VLOOKUP(B5485,ResCat!$A$2:$B$269,2,FALSE)</f>
        <v>HMOPMR</v>
      </c>
      <c r="B5485" s="68" t="str">
        <f>IF(ISNA(VLOOKUP(C5485,COA!$A$2:$B$340,2,FALSE)),"XXX",VLOOKUP(C5485,COA!$A$2:$B$340,2,FALSE))</f>
        <v>K11</v>
      </c>
      <c r="C5485" s="149" t="str">
        <f t="shared" si="172"/>
        <v>0011-1012-0012</v>
      </c>
      <c r="D5485" s="134" t="s">
        <v>458</v>
      </c>
      <c r="E5485" s="134" t="s">
        <v>449</v>
      </c>
      <c r="F5485" s="134" t="s">
        <v>452</v>
      </c>
      <c r="G5485" s="134" t="s">
        <v>366</v>
      </c>
      <c r="H5485" s="134" t="s">
        <v>1023</v>
      </c>
      <c r="I5485" s="134" t="s">
        <v>3</v>
      </c>
      <c r="J5485" s="135">
        <v>516.5</v>
      </c>
      <c r="K5485" s="135">
        <v>729.01</v>
      </c>
      <c r="L5485" s="135">
        <v>729.01</v>
      </c>
      <c r="M5485" s="141" t="str">
        <f t="shared" si="171"/>
        <v>201601</v>
      </c>
    </row>
    <row r="5486" spans="1:13" x14ac:dyDescent="0.25">
      <c r="A5486" s="35" t="str">
        <f>VLOOKUP(B5486,ResCat!$A$2:$B$269,2,FALSE)</f>
        <v>HMOPMR</v>
      </c>
      <c r="B5486" s="68" t="str">
        <f>IF(ISNA(VLOOKUP(C5486,COA!$A$2:$B$340,2,FALSE)),"XXX",VLOOKUP(C5486,COA!$A$2:$B$340,2,FALSE))</f>
        <v>K11</v>
      </c>
      <c r="C5486" s="149" t="str">
        <f t="shared" si="172"/>
        <v>0011-1012-0012</v>
      </c>
      <c r="D5486" s="134" t="s">
        <v>458</v>
      </c>
      <c r="E5486" s="134" t="s">
        <v>449</v>
      </c>
      <c r="F5486" s="134" t="s">
        <v>452</v>
      </c>
      <c r="G5486" s="134" t="s">
        <v>366</v>
      </c>
      <c r="H5486" s="134" t="s">
        <v>1023</v>
      </c>
      <c r="I5486" s="134" t="s">
        <v>2</v>
      </c>
      <c r="J5486" s="135">
        <v>-1963</v>
      </c>
      <c r="K5486" s="135">
        <v>-1951.42</v>
      </c>
      <c r="L5486" s="135">
        <v>-1971.42</v>
      </c>
      <c r="M5486" s="141" t="str">
        <f t="shared" si="171"/>
        <v>201601</v>
      </c>
    </row>
    <row r="5487" spans="1:13" x14ac:dyDescent="0.25">
      <c r="A5487" s="35" t="str">
        <f>VLOOKUP(B5487,ResCat!$A$2:$B$269,2,FALSE)</f>
        <v>HMOPMR</v>
      </c>
      <c r="B5487" s="68" t="str">
        <f>IF(ISNA(VLOOKUP(C5487,COA!$A$2:$B$340,2,FALSE)),"XXX",VLOOKUP(C5487,COA!$A$2:$B$340,2,FALSE))</f>
        <v>K11</v>
      </c>
      <c r="C5487" s="149" t="str">
        <f t="shared" si="172"/>
        <v>0011-1012-0012</v>
      </c>
      <c r="D5487" s="134" t="s">
        <v>458</v>
      </c>
      <c r="E5487" s="134" t="s">
        <v>449</v>
      </c>
      <c r="F5487" s="134" t="s">
        <v>452</v>
      </c>
      <c r="G5487" s="134" t="s">
        <v>337</v>
      </c>
      <c r="H5487" s="134" t="s">
        <v>1023</v>
      </c>
      <c r="I5487" s="134" t="s">
        <v>3</v>
      </c>
      <c r="J5487" s="135">
        <v>2638.12</v>
      </c>
      <c r="K5487" s="135">
        <v>3088.58</v>
      </c>
      <c r="L5487" s="135">
        <v>3088.58</v>
      </c>
      <c r="M5487" s="141" t="str">
        <f t="shared" si="171"/>
        <v>201601</v>
      </c>
    </row>
    <row r="5488" spans="1:13" x14ac:dyDescent="0.25">
      <c r="A5488" s="35" t="str">
        <f>VLOOKUP(B5488,ResCat!$A$2:$B$269,2,FALSE)</f>
        <v>HMOPMR</v>
      </c>
      <c r="B5488" s="68" t="str">
        <f>IF(ISNA(VLOOKUP(C5488,COA!$A$2:$B$340,2,FALSE)),"XXX",VLOOKUP(C5488,COA!$A$2:$B$340,2,FALSE))</f>
        <v>K11</v>
      </c>
      <c r="C5488" s="149" t="str">
        <f t="shared" si="172"/>
        <v>0011-1012-0012</v>
      </c>
      <c r="D5488" s="134" t="s">
        <v>458</v>
      </c>
      <c r="E5488" s="134" t="s">
        <v>449</v>
      </c>
      <c r="F5488" s="134" t="s">
        <v>452</v>
      </c>
      <c r="G5488" s="134" t="s">
        <v>337</v>
      </c>
      <c r="H5488" s="134" t="s">
        <v>1023</v>
      </c>
      <c r="I5488" s="134" t="s">
        <v>2</v>
      </c>
      <c r="J5488" s="135">
        <v>2173.2400000000007</v>
      </c>
      <c r="K5488" s="135">
        <v>680.91999999999962</v>
      </c>
      <c r="L5488" s="135">
        <v>645.91999999999962</v>
      </c>
      <c r="M5488" s="141" t="str">
        <f t="shared" si="171"/>
        <v>201601</v>
      </c>
    </row>
    <row r="5489" spans="1:13" x14ac:dyDescent="0.25">
      <c r="A5489" s="35" t="str">
        <f>VLOOKUP(B5489,ResCat!$A$2:$B$269,2,FALSE)</f>
        <v>HMOPMR</v>
      </c>
      <c r="B5489" s="68" t="str">
        <f>IF(ISNA(VLOOKUP(C5489,COA!$A$2:$B$340,2,FALSE)),"XXX",VLOOKUP(C5489,COA!$A$2:$B$340,2,FALSE))</f>
        <v>K11</v>
      </c>
      <c r="C5489" s="149" t="str">
        <f t="shared" si="172"/>
        <v>0011-1012-0012</v>
      </c>
      <c r="D5489" s="134" t="s">
        <v>458</v>
      </c>
      <c r="E5489" s="134" t="s">
        <v>449</v>
      </c>
      <c r="F5489" s="134" t="s">
        <v>452</v>
      </c>
      <c r="G5489" s="134" t="s">
        <v>337</v>
      </c>
      <c r="H5489" s="134" t="s">
        <v>1023</v>
      </c>
      <c r="I5489" s="134" t="s">
        <v>1</v>
      </c>
      <c r="J5489" s="135">
        <v>4721.68</v>
      </c>
      <c r="K5489" s="135">
        <v>3423.64</v>
      </c>
      <c r="L5489" s="135">
        <v>3423.64</v>
      </c>
      <c r="M5489" s="141" t="str">
        <f t="shared" si="171"/>
        <v>201601</v>
      </c>
    </row>
    <row r="5490" spans="1:13" x14ac:dyDescent="0.25">
      <c r="A5490" s="35" t="str">
        <f>VLOOKUP(B5490,ResCat!$A$2:$B$269,2,FALSE)</f>
        <v>HMOPMR</v>
      </c>
      <c r="B5490" s="68" t="str">
        <f>IF(ISNA(VLOOKUP(C5490,COA!$A$2:$B$340,2,FALSE)),"XXX",VLOOKUP(C5490,COA!$A$2:$B$340,2,FALSE))</f>
        <v>K11</v>
      </c>
      <c r="C5490" s="149" t="str">
        <f t="shared" si="172"/>
        <v>0011-1012-0012</v>
      </c>
      <c r="D5490" s="134" t="s">
        <v>458</v>
      </c>
      <c r="E5490" s="134" t="s">
        <v>449</v>
      </c>
      <c r="F5490" s="134" t="s">
        <v>452</v>
      </c>
      <c r="G5490" s="134" t="s">
        <v>352</v>
      </c>
      <c r="H5490" s="134" t="s">
        <v>1023</v>
      </c>
      <c r="I5490" s="134" t="s">
        <v>3</v>
      </c>
      <c r="J5490" s="135">
        <v>418.3</v>
      </c>
      <c r="K5490" s="135">
        <v>-1603.32</v>
      </c>
      <c r="L5490" s="135">
        <v>-1603.32</v>
      </c>
      <c r="M5490" s="141" t="str">
        <f t="shared" si="171"/>
        <v>201602</v>
      </c>
    </row>
    <row r="5491" spans="1:13" x14ac:dyDescent="0.25">
      <c r="A5491" s="35" t="str">
        <f>VLOOKUP(B5491,ResCat!$A$2:$B$269,2,FALSE)</f>
        <v>HMOPMR</v>
      </c>
      <c r="B5491" s="68" t="str">
        <f>IF(ISNA(VLOOKUP(C5491,COA!$A$2:$B$340,2,FALSE)),"XXX",VLOOKUP(C5491,COA!$A$2:$B$340,2,FALSE))</f>
        <v>K11</v>
      </c>
      <c r="C5491" s="149" t="str">
        <f t="shared" si="172"/>
        <v>0011-1012-0012</v>
      </c>
      <c r="D5491" s="134" t="s">
        <v>458</v>
      </c>
      <c r="E5491" s="134" t="s">
        <v>449</v>
      </c>
      <c r="F5491" s="134" t="s">
        <v>452</v>
      </c>
      <c r="G5491" s="134" t="s">
        <v>352</v>
      </c>
      <c r="H5491" s="134" t="s">
        <v>1023</v>
      </c>
      <c r="I5491" s="134" t="s">
        <v>0</v>
      </c>
      <c r="J5491" s="135">
        <v>1.4551915228366852E-11</v>
      </c>
      <c r="K5491" s="135">
        <v>-536.04999999998836</v>
      </c>
      <c r="L5491" s="135">
        <v>-536.04999999998836</v>
      </c>
      <c r="M5491" s="141" t="str">
        <f t="shared" si="171"/>
        <v>201602</v>
      </c>
    </row>
    <row r="5492" spans="1:13" x14ac:dyDescent="0.25">
      <c r="A5492" s="35" t="str">
        <f>VLOOKUP(B5492,ResCat!$A$2:$B$269,2,FALSE)</f>
        <v>HMOPMR</v>
      </c>
      <c r="B5492" s="68" t="str">
        <f>IF(ISNA(VLOOKUP(C5492,COA!$A$2:$B$340,2,FALSE)),"XXX",VLOOKUP(C5492,COA!$A$2:$B$340,2,FALSE))</f>
        <v>K11</v>
      </c>
      <c r="C5492" s="149" t="str">
        <f t="shared" si="172"/>
        <v>0011-1012-0012</v>
      </c>
      <c r="D5492" s="134" t="s">
        <v>458</v>
      </c>
      <c r="E5492" s="134" t="s">
        <v>449</v>
      </c>
      <c r="F5492" s="134" t="s">
        <v>452</v>
      </c>
      <c r="G5492" s="134" t="s">
        <v>352</v>
      </c>
      <c r="H5492" s="134" t="s">
        <v>1023</v>
      </c>
      <c r="I5492" s="134" t="s">
        <v>2</v>
      </c>
      <c r="J5492" s="135">
        <v>4665.0300000000007</v>
      </c>
      <c r="K5492" s="135">
        <v>2188.92</v>
      </c>
      <c r="L5492" s="135">
        <v>2168.92</v>
      </c>
      <c r="M5492" s="141" t="str">
        <f t="shared" si="171"/>
        <v>201602</v>
      </c>
    </row>
    <row r="5493" spans="1:13" x14ac:dyDescent="0.25">
      <c r="A5493" s="35" t="str">
        <f>VLOOKUP(B5493,ResCat!$A$2:$B$269,2,FALSE)</f>
        <v>HMOPMR</v>
      </c>
      <c r="B5493" s="68" t="str">
        <f>IF(ISNA(VLOOKUP(C5493,COA!$A$2:$B$340,2,FALSE)),"XXX",VLOOKUP(C5493,COA!$A$2:$B$340,2,FALSE))</f>
        <v>K11</v>
      </c>
      <c r="C5493" s="149" t="str">
        <f t="shared" si="172"/>
        <v>0011-1012-0012</v>
      </c>
      <c r="D5493" s="134" t="s">
        <v>458</v>
      </c>
      <c r="E5493" s="134" t="s">
        <v>449</v>
      </c>
      <c r="F5493" s="134" t="s">
        <v>452</v>
      </c>
      <c r="G5493" s="134" t="s">
        <v>352</v>
      </c>
      <c r="H5493" s="134" t="s">
        <v>1023</v>
      </c>
      <c r="I5493" s="134" t="s">
        <v>343</v>
      </c>
      <c r="J5493" s="135">
        <v>2.98</v>
      </c>
      <c r="K5493" s="135">
        <v>2.98</v>
      </c>
      <c r="L5493" s="135">
        <v>0</v>
      </c>
      <c r="M5493" s="141" t="str">
        <f t="shared" si="171"/>
        <v>201602</v>
      </c>
    </row>
    <row r="5494" spans="1:13" x14ac:dyDescent="0.25">
      <c r="A5494" s="35" t="str">
        <f>VLOOKUP(B5494,ResCat!$A$2:$B$269,2,FALSE)</f>
        <v>HMOPMR</v>
      </c>
      <c r="B5494" s="68" t="str">
        <f>IF(ISNA(VLOOKUP(C5494,COA!$A$2:$B$340,2,FALSE)),"XXX",VLOOKUP(C5494,COA!$A$2:$B$340,2,FALSE))</f>
        <v>K11</v>
      </c>
      <c r="C5494" s="149" t="str">
        <f t="shared" si="172"/>
        <v>0011-1012-0012</v>
      </c>
      <c r="D5494" s="134" t="s">
        <v>458</v>
      </c>
      <c r="E5494" s="134" t="s">
        <v>449</v>
      </c>
      <c r="F5494" s="134" t="s">
        <v>452</v>
      </c>
      <c r="G5494" s="134" t="s">
        <v>352</v>
      </c>
      <c r="H5494" s="134" t="s">
        <v>1023</v>
      </c>
      <c r="I5494" s="134" t="s">
        <v>1</v>
      </c>
      <c r="J5494" s="135">
        <v>1774.61</v>
      </c>
      <c r="K5494" s="135">
        <v>525.49</v>
      </c>
      <c r="L5494" s="135">
        <v>505.49</v>
      </c>
      <c r="M5494" s="141" t="str">
        <f t="shared" si="171"/>
        <v>201602</v>
      </c>
    </row>
    <row r="5495" spans="1:13" x14ac:dyDescent="0.25">
      <c r="A5495" s="35" t="str">
        <f>VLOOKUP(B5495,ResCat!$A$2:$B$269,2,FALSE)</f>
        <v>HMOPMR</v>
      </c>
      <c r="B5495" s="68" t="str">
        <f>IF(ISNA(VLOOKUP(C5495,COA!$A$2:$B$340,2,FALSE)),"XXX",VLOOKUP(C5495,COA!$A$2:$B$340,2,FALSE))</f>
        <v>K11</v>
      </c>
      <c r="C5495" s="149" t="str">
        <f t="shared" si="172"/>
        <v>0011-1012-0012</v>
      </c>
      <c r="D5495" s="134" t="s">
        <v>458</v>
      </c>
      <c r="E5495" s="134" t="s">
        <v>449</v>
      </c>
      <c r="F5495" s="134" t="s">
        <v>452</v>
      </c>
      <c r="G5495" s="134" t="s">
        <v>347</v>
      </c>
      <c r="H5495" s="134" t="s">
        <v>1023</v>
      </c>
      <c r="I5495" s="134" t="s">
        <v>3</v>
      </c>
      <c r="J5495" s="135">
        <v>343</v>
      </c>
      <c r="K5495" s="135">
        <v>121.69999999999999</v>
      </c>
      <c r="L5495" s="135">
        <v>121.69999999999999</v>
      </c>
      <c r="M5495" s="141" t="str">
        <f t="shared" si="171"/>
        <v>201603</v>
      </c>
    </row>
    <row r="5496" spans="1:13" x14ac:dyDescent="0.25">
      <c r="A5496" s="35" t="str">
        <f>VLOOKUP(B5496,ResCat!$A$2:$B$269,2,FALSE)</f>
        <v>HMOPMR</v>
      </c>
      <c r="B5496" s="68" t="str">
        <f>IF(ISNA(VLOOKUP(C5496,COA!$A$2:$B$340,2,FALSE)),"XXX",VLOOKUP(C5496,COA!$A$2:$B$340,2,FALSE))</f>
        <v>K11</v>
      </c>
      <c r="C5496" s="149" t="str">
        <f t="shared" si="172"/>
        <v>0011-1012-0012</v>
      </c>
      <c r="D5496" s="134" t="s">
        <v>458</v>
      </c>
      <c r="E5496" s="134" t="s">
        <v>449</v>
      </c>
      <c r="F5496" s="134" t="s">
        <v>452</v>
      </c>
      <c r="G5496" s="134" t="s">
        <v>347</v>
      </c>
      <c r="H5496" s="134" t="s">
        <v>1023</v>
      </c>
      <c r="I5496" s="134" t="s">
        <v>0</v>
      </c>
      <c r="J5496" s="135">
        <v>-7721.3799999999756</v>
      </c>
      <c r="K5496" s="135">
        <v>32460.96000000005</v>
      </c>
      <c r="L5496" s="135">
        <v>32460.96000000005</v>
      </c>
      <c r="M5496" s="141" t="str">
        <f t="shared" si="171"/>
        <v>201603</v>
      </c>
    </row>
    <row r="5497" spans="1:13" x14ac:dyDescent="0.25">
      <c r="A5497" s="35" t="str">
        <f>VLOOKUP(B5497,ResCat!$A$2:$B$269,2,FALSE)</f>
        <v>HMOPMR</v>
      </c>
      <c r="B5497" s="68" t="str">
        <f>IF(ISNA(VLOOKUP(C5497,COA!$A$2:$B$340,2,FALSE)),"XXX",VLOOKUP(C5497,COA!$A$2:$B$340,2,FALSE))</f>
        <v>K11</v>
      </c>
      <c r="C5497" s="149" t="str">
        <f t="shared" si="172"/>
        <v>0011-1012-0012</v>
      </c>
      <c r="D5497" s="134" t="s">
        <v>458</v>
      </c>
      <c r="E5497" s="134" t="s">
        <v>449</v>
      </c>
      <c r="F5497" s="134" t="s">
        <v>452</v>
      </c>
      <c r="G5497" s="134" t="s">
        <v>347</v>
      </c>
      <c r="H5497" s="134" t="s">
        <v>1023</v>
      </c>
      <c r="I5497" s="134" t="s">
        <v>336</v>
      </c>
      <c r="J5497" s="135">
        <v>78</v>
      </c>
      <c r="K5497" s="135">
        <v>0</v>
      </c>
      <c r="L5497" s="135">
        <v>0</v>
      </c>
      <c r="M5497" s="141" t="str">
        <f t="shared" si="171"/>
        <v>201603</v>
      </c>
    </row>
    <row r="5498" spans="1:13" x14ac:dyDescent="0.25">
      <c r="A5498" s="35" t="str">
        <f>VLOOKUP(B5498,ResCat!$A$2:$B$269,2,FALSE)</f>
        <v>HMOPMR</v>
      </c>
      <c r="B5498" s="68" t="str">
        <f>IF(ISNA(VLOOKUP(C5498,COA!$A$2:$B$340,2,FALSE)),"XXX",VLOOKUP(C5498,COA!$A$2:$B$340,2,FALSE))</f>
        <v>K11</v>
      </c>
      <c r="C5498" s="149" t="str">
        <f t="shared" si="172"/>
        <v>0011-1012-0012</v>
      </c>
      <c r="D5498" s="134" t="s">
        <v>458</v>
      </c>
      <c r="E5498" s="134" t="s">
        <v>449</v>
      </c>
      <c r="F5498" s="134" t="s">
        <v>452</v>
      </c>
      <c r="G5498" s="134" t="s">
        <v>347</v>
      </c>
      <c r="H5498" s="134" t="s">
        <v>1023</v>
      </c>
      <c r="I5498" s="134" t="s">
        <v>2</v>
      </c>
      <c r="J5498" s="135">
        <v>5319.95</v>
      </c>
      <c r="K5498" s="135">
        <v>2330.0500000000002</v>
      </c>
      <c r="L5498" s="135">
        <v>2330.0500000000002</v>
      </c>
      <c r="M5498" s="141" t="str">
        <f t="shared" si="171"/>
        <v>201603</v>
      </c>
    </row>
    <row r="5499" spans="1:13" x14ac:dyDescent="0.25">
      <c r="A5499" s="35" t="str">
        <f>VLOOKUP(B5499,ResCat!$A$2:$B$269,2,FALSE)</f>
        <v>HMOPMR</v>
      </c>
      <c r="B5499" s="68" t="str">
        <f>IF(ISNA(VLOOKUP(C5499,COA!$A$2:$B$340,2,FALSE)),"XXX",VLOOKUP(C5499,COA!$A$2:$B$340,2,FALSE))</f>
        <v>K11</v>
      </c>
      <c r="C5499" s="149" t="str">
        <f t="shared" si="172"/>
        <v>0011-1012-0012</v>
      </c>
      <c r="D5499" s="134" t="s">
        <v>458</v>
      </c>
      <c r="E5499" s="134" t="s">
        <v>449</v>
      </c>
      <c r="F5499" s="134" t="s">
        <v>452</v>
      </c>
      <c r="G5499" s="134" t="s">
        <v>347</v>
      </c>
      <c r="H5499" s="134" t="s">
        <v>1023</v>
      </c>
      <c r="I5499" s="134" t="s">
        <v>343</v>
      </c>
      <c r="J5499" s="135">
        <v>8.81</v>
      </c>
      <c r="K5499" s="135">
        <v>8.81</v>
      </c>
      <c r="L5499" s="135">
        <v>0</v>
      </c>
      <c r="M5499" s="141" t="str">
        <f t="shared" si="171"/>
        <v>201603</v>
      </c>
    </row>
    <row r="5500" spans="1:13" x14ac:dyDescent="0.25">
      <c r="A5500" s="35" t="str">
        <f>VLOOKUP(B5500,ResCat!$A$2:$B$269,2,FALSE)</f>
        <v>HMOPMR</v>
      </c>
      <c r="B5500" s="68" t="str">
        <f>IF(ISNA(VLOOKUP(C5500,COA!$A$2:$B$340,2,FALSE)),"XXX",VLOOKUP(C5500,COA!$A$2:$B$340,2,FALSE))</f>
        <v>K11</v>
      </c>
      <c r="C5500" s="149" t="str">
        <f t="shared" si="172"/>
        <v>0011-1012-0012</v>
      </c>
      <c r="D5500" s="134" t="s">
        <v>458</v>
      </c>
      <c r="E5500" s="134" t="s">
        <v>449</v>
      </c>
      <c r="F5500" s="134" t="s">
        <v>452</v>
      </c>
      <c r="G5500" s="134" t="s">
        <v>347</v>
      </c>
      <c r="H5500" s="134" t="s">
        <v>1023</v>
      </c>
      <c r="I5500" s="134" t="s">
        <v>1</v>
      </c>
      <c r="J5500" s="135">
        <v>7792</v>
      </c>
      <c r="K5500" s="135">
        <v>2450.2200000000003</v>
      </c>
      <c r="L5500" s="135">
        <v>2444.6200000000003</v>
      </c>
      <c r="M5500" s="141" t="str">
        <f t="shared" si="171"/>
        <v>201603</v>
      </c>
    </row>
    <row r="5501" spans="1:13" x14ac:dyDescent="0.25">
      <c r="A5501" s="35" t="str">
        <f>VLOOKUP(B5501,ResCat!$A$2:$B$269,2,FALSE)</f>
        <v>HMOPMR</v>
      </c>
      <c r="B5501" s="68" t="str">
        <f>IF(ISNA(VLOOKUP(C5501,COA!$A$2:$B$340,2,FALSE)),"XXX",VLOOKUP(C5501,COA!$A$2:$B$340,2,FALSE))</f>
        <v>K11</v>
      </c>
      <c r="C5501" s="149" t="str">
        <f t="shared" si="172"/>
        <v>0011-1012-0012</v>
      </c>
      <c r="D5501" s="134" t="s">
        <v>458</v>
      </c>
      <c r="E5501" s="134" t="s">
        <v>449</v>
      </c>
      <c r="F5501" s="134" t="s">
        <v>452</v>
      </c>
      <c r="G5501" s="134" t="s">
        <v>361</v>
      </c>
      <c r="H5501" s="134" t="s">
        <v>1023</v>
      </c>
      <c r="I5501" s="134" t="s">
        <v>3</v>
      </c>
      <c r="J5501" s="135">
        <v>1167.44</v>
      </c>
      <c r="K5501" s="135">
        <v>878.94</v>
      </c>
      <c r="L5501" s="135">
        <v>828.94</v>
      </c>
      <c r="M5501" s="141" t="str">
        <f t="shared" si="171"/>
        <v>201604</v>
      </c>
    </row>
    <row r="5502" spans="1:13" x14ac:dyDescent="0.25">
      <c r="A5502" s="35" t="str">
        <f>VLOOKUP(B5502,ResCat!$A$2:$B$269,2,FALSE)</f>
        <v>HMOPMR</v>
      </c>
      <c r="B5502" s="68" t="str">
        <f>IF(ISNA(VLOOKUP(C5502,COA!$A$2:$B$340,2,FALSE)),"XXX",VLOOKUP(C5502,COA!$A$2:$B$340,2,FALSE))</f>
        <v>K11</v>
      </c>
      <c r="C5502" s="149" t="str">
        <f t="shared" si="172"/>
        <v>0011-1012-0012</v>
      </c>
      <c r="D5502" s="134" t="s">
        <v>458</v>
      </c>
      <c r="E5502" s="134" t="s">
        <v>449</v>
      </c>
      <c r="F5502" s="134" t="s">
        <v>452</v>
      </c>
      <c r="G5502" s="134" t="s">
        <v>361</v>
      </c>
      <c r="H5502" s="134" t="s">
        <v>1023</v>
      </c>
      <c r="I5502" s="134" t="s">
        <v>0</v>
      </c>
      <c r="J5502" s="135">
        <v>-19937.03</v>
      </c>
      <c r="K5502" s="135">
        <v>-10648</v>
      </c>
      <c r="L5502" s="135">
        <v>-10448</v>
      </c>
      <c r="M5502" s="141" t="str">
        <f t="shared" si="171"/>
        <v>201604</v>
      </c>
    </row>
    <row r="5503" spans="1:13" x14ac:dyDescent="0.25">
      <c r="A5503" s="35" t="str">
        <f>VLOOKUP(B5503,ResCat!$A$2:$B$269,2,FALSE)</f>
        <v>HMOPMR</v>
      </c>
      <c r="B5503" s="68" t="str">
        <f>IF(ISNA(VLOOKUP(C5503,COA!$A$2:$B$340,2,FALSE)),"XXX",VLOOKUP(C5503,COA!$A$2:$B$340,2,FALSE))</f>
        <v>K11</v>
      </c>
      <c r="C5503" s="149" t="str">
        <f t="shared" si="172"/>
        <v>0011-1012-0012</v>
      </c>
      <c r="D5503" s="134" t="s">
        <v>458</v>
      </c>
      <c r="E5503" s="134" t="s">
        <v>449</v>
      </c>
      <c r="F5503" s="134" t="s">
        <v>452</v>
      </c>
      <c r="G5503" s="134" t="s">
        <v>361</v>
      </c>
      <c r="H5503" s="134" t="s">
        <v>1023</v>
      </c>
      <c r="I5503" s="134" t="s">
        <v>336</v>
      </c>
      <c r="J5503" s="135">
        <v>0</v>
      </c>
      <c r="K5503" s="135">
        <v>0</v>
      </c>
      <c r="L5503" s="135">
        <v>0</v>
      </c>
      <c r="M5503" s="141" t="str">
        <f t="shared" si="171"/>
        <v>201604</v>
      </c>
    </row>
    <row r="5504" spans="1:13" x14ac:dyDescent="0.25">
      <c r="A5504" s="35" t="str">
        <f>VLOOKUP(B5504,ResCat!$A$2:$B$269,2,FALSE)</f>
        <v>HMOPMR</v>
      </c>
      <c r="B5504" s="68" t="str">
        <f>IF(ISNA(VLOOKUP(C5504,COA!$A$2:$B$340,2,FALSE)),"XXX",VLOOKUP(C5504,COA!$A$2:$B$340,2,FALSE))</f>
        <v>K11</v>
      </c>
      <c r="C5504" s="149" t="str">
        <f t="shared" si="172"/>
        <v>0011-1012-0012</v>
      </c>
      <c r="D5504" s="134" t="s">
        <v>458</v>
      </c>
      <c r="E5504" s="134" t="s">
        <v>449</v>
      </c>
      <c r="F5504" s="134" t="s">
        <v>452</v>
      </c>
      <c r="G5504" s="134" t="s">
        <v>361</v>
      </c>
      <c r="H5504" s="134" t="s">
        <v>1023</v>
      </c>
      <c r="I5504" s="134" t="s">
        <v>2</v>
      </c>
      <c r="J5504" s="135">
        <v>2927.69</v>
      </c>
      <c r="K5504" s="135">
        <v>1179.2199999999998</v>
      </c>
      <c r="L5504" s="135">
        <v>1119.22</v>
      </c>
      <c r="M5504" s="141" t="str">
        <f t="shared" si="171"/>
        <v>201604</v>
      </c>
    </row>
    <row r="5505" spans="1:13" x14ac:dyDescent="0.25">
      <c r="A5505" s="35" t="str">
        <f>VLOOKUP(B5505,ResCat!$A$2:$B$269,2,FALSE)</f>
        <v>HMOPMR</v>
      </c>
      <c r="B5505" s="68" t="str">
        <f>IF(ISNA(VLOOKUP(C5505,COA!$A$2:$B$340,2,FALSE)),"XXX",VLOOKUP(C5505,COA!$A$2:$B$340,2,FALSE))</f>
        <v>K11</v>
      </c>
      <c r="C5505" s="149" t="str">
        <f t="shared" si="172"/>
        <v>0011-1012-0012</v>
      </c>
      <c r="D5505" s="134" t="s">
        <v>458</v>
      </c>
      <c r="E5505" s="134" t="s">
        <v>449</v>
      </c>
      <c r="F5505" s="134" t="s">
        <v>452</v>
      </c>
      <c r="G5505" s="134" t="s">
        <v>361</v>
      </c>
      <c r="H5505" s="134" t="s">
        <v>1023</v>
      </c>
      <c r="I5505" s="134" t="s">
        <v>343</v>
      </c>
      <c r="J5505" s="135">
        <v>231.39</v>
      </c>
      <c r="K5505" s="135">
        <v>62.88</v>
      </c>
      <c r="L5505" s="135">
        <v>30.65</v>
      </c>
      <c r="M5505" s="141" t="str">
        <f t="shared" si="171"/>
        <v>201604</v>
      </c>
    </row>
    <row r="5506" spans="1:13" x14ac:dyDescent="0.25">
      <c r="A5506" s="35" t="str">
        <f>VLOOKUP(B5506,ResCat!$A$2:$B$269,2,FALSE)</f>
        <v>HMOPMR</v>
      </c>
      <c r="B5506" s="68" t="str">
        <f>IF(ISNA(VLOOKUP(C5506,COA!$A$2:$B$340,2,FALSE)),"XXX",VLOOKUP(C5506,COA!$A$2:$B$340,2,FALSE))</f>
        <v>K11</v>
      </c>
      <c r="C5506" s="149" t="str">
        <f t="shared" si="172"/>
        <v>0011-1012-0012</v>
      </c>
      <c r="D5506" s="134" t="s">
        <v>458</v>
      </c>
      <c r="E5506" s="134" t="s">
        <v>449</v>
      </c>
      <c r="F5506" s="134" t="s">
        <v>452</v>
      </c>
      <c r="G5506" s="134" t="s">
        <v>361</v>
      </c>
      <c r="H5506" s="134" t="s">
        <v>1023</v>
      </c>
      <c r="I5506" s="134" t="s">
        <v>1</v>
      </c>
      <c r="J5506" s="135">
        <v>6034</v>
      </c>
      <c r="K5506" s="135">
        <v>2464.14</v>
      </c>
      <c r="L5506" s="135">
        <v>2462.29</v>
      </c>
      <c r="M5506" s="141" t="str">
        <f t="shared" si="171"/>
        <v>201604</v>
      </c>
    </row>
    <row r="5507" spans="1:13" x14ac:dyDescent="0.25">
      <c r="A5507" s="35" t="str">
        <f>VLOOKUP(B5507,ResCat!$A$2:$B$269,2,FALSE)</f>
        <v>HMOPMR</v>
      </c>
      <c r="B5507" s="68" t="str">
        <f>IF(ISNA(VLOOKUP(C5507,COA!$A$2:$B$340,2,FALSE)),"XXX",VLOOKUP(C5507,COA!$A$2:$B$340,2,FALSE))</f>
        <v>K11</v>
      </c>
      <c r="C5507" s="149" t="str">
        <f t="shared" si="172"/>
        <v>0011-1012-0012</v>
      </c>
      <c r="D5507" s="134" t="s">
        <v>458</v>
      </c>
      <c r="E5507" s="134" t="s">
        <v>449</v>
      </c>
      <c r="F5507" s="134" t="s">
        <v>452</v>
      </c>
      <c r="G5507" s="134" t="s">
        <v>312</v>
      </c>
      <c r="H5507" s="134" t="s">
        <v>1023</v>
      </c>
      <c r="I5507" s="134" t="s">
        <v>3</v>
      </c>
      <c r="J5507" s="135">
        <v>-546</v>
      </c>
      <c r="K5507" s="135">
        <v>-1222.1300000000001</v>
      </c>
      <c r="L5507" s="135">
        <v>-1222.1300000000001</v>
      </c>
      <c r="M5507" s="141" t="str">
        <f t="shared" si="171"/>
        <v>201605</v>
      </c>
    </row>
    <row r="5508" spans="1:13" x14ac:dyDescent="0.25">
      <c r="A5508" s="35" t="str">
        <f>VLOOKUP(B5508,ResCat!$A$2:$B$269,2,FALSE)</f>
        <v>HMOPMR</v>
      </c>
      <c r="B5508" s="68" t="str">
        <f>IF(ISNA(VLOOKUP(C5508,COA!$A$2:$B$340,2,FALSE)),"XXX",VLOOKUP(C5508,COA!$A$2:$B$340,2,FALSE))</f>
        <v>K11</v>
      </c>
      <c r="C5508" s="149" t="str">
        <f t="shared" si="172"/>
        <v>0011-1012-0012</v>
      </c>
      <c r="D5508" s="134" t="s">
        <v>458</v>
      </c>
      <c r="E5508" s="134" t="s">
        <v>449</v>
      </c>
      <c r="F5508" s="134" t="s">
        <v>452</v>
      </c>
      <c r="G5508" s="134" t="s">
        <v>312</v>
      </c>
      <c r="H5508" s="134" t="s">
        <v>1023</v>
      </c>
      <c r="I5508" s="134" t="s">
        <v>2</v>
      </c>
      <c r="J5508" s="135">
        <v>9249.58</v>
      </c>
      <c r="K5508" s="135">
        <v>2894.65</v>
      </c>
      <c r="L5508" s="135">
        <v>2894.65</v>
      </c>
      <c r="M5508" s="141" t="str">
        <f t="shared" ref="M5508:M5571" si="173">IF(G5508&lt;$M$1,$M$1,G5508)</f>
        <v>201605</v>
      </c>
    </row>
    <row r="5509" spans="1:13" x14ac:dyDescent="0.25">
      <c r="A5509" s="35" t="str">
        <f>VLOOKUP(B5509,ResCat!$A$2:$B$269,2,FALSE)</f>
        <v>HMOPMR</v>
      </c>
      <c r="B5509" s="68" t="str">
        <f>IF(ISNA(VLOOKUP(C5509,COA!$A$2:$B$340,2,FALSE)),"XXX",VLOOKUP(C5509,COA!$A$2:$B$340,2,FALSE))</f>
        <v>K11</v>
      </c>
      <c r="C5509" s="149" t="str">
        <f t="shared" ref="C5509:C5572" si="174">D5509&amp;"-"&amp;E5509&amp;"-"&amp;F5509</f>
        <v>0011-1012-0012</v>
      </c>
      <c r="D5509" s="134" t="s">
        <v>458</v>
      </c>
      <c r="E5509" s="134" t="s">
        <v>449</v>
      </c>
      <c r="F5509" s="134" t="s">
        <v>452</v>
      </c>
      <c r="G5509" s="134" t="s">
        <v>312</v>
      </c>
      <c r="H5509" s="134" t="s">
        <v>1023</v>
      </c>
      <c r="I5509" s="134" t="s">
        <v>343</v>
      </c>
      <c r="J5509" s="135">
        <v>180.60999999999999</v>
      </c>
      <c r="K5509" s="135">
        <v>22.65</v>
      </c>
      <c r="L5509" s="135">
        <v>17.36</v>
      </c>
      <c r="M5509" s="141" t="str">
        <f t="shared" si="173"/>
        <v>201605</v>
      </c>
    </row>
    <row r="5510" spans="1:13" x14ac:dyDescent="0.25">
      <c r="A5510" s="35" t="str">
        <f>VLOOKUP(B5510,ResCat!$A$2:$B$269,2,FALSE)</f>
        <v>HMOPMR</v>
      </c>
      <c r="B5510" s="68" t="str">
        <f>IF(ISNA(VLOOKUP(C5510,COA!$A$2:$B$340,2,FALSE)),"XXX",VLOOKUP(C5510,COA!$A$2:$B$340,2,FALSE))</f>
        <v>K11</v>
      </c>
      <c r="C5510" s="149" t="str">
        <f t="shared" si="174"/>
        <v>0011-1012-0012</v>
      </c>
      <c r="D5510" s="134" t="s">
        <v>458</v>
      </c>
      <c r="E5510" s="134" t="s">
        <v>449</v>
      </c>
      <c r="F5510" s="134" t="s">
        <v>452</v>
      </c>
      <c r="G5510" s="134" t="s">
        <v>312</v>
      </c>
      <c r="H5510" s="134" t="s">
        <v>1023</v>
      </c>
      <c r="I5510" s="134" t="s">
        <v>1</v>
      </c>
      <c r="J5510" s="135">
        <v>15580.98</v>
      </c>
      <c r="K5510" s="135">
        <v>6789.55</v>
      </c>
      <c r="L5510" s="135">
        <v>6565.47</v>
      </c>
      <c r="M5510" s="141" t="str">
        <f t="shared" si="173"/>
        <v>201605</v>
      </c>
    </row>
    <row r="5511" spans="1:13" x14ac:dyDescent="0.25">
      <c r="A5511" s="35" t="str">
        <f>VLOOKUP(B5511,ResCat!$A$2:$B$269,2,FALSE)</f>
        <v>HMOPMR</v>
      </c>
      <c r="B5511" s="68" t="str">
        <f>IF(ISNA(VLOOKUP(C5511,COA!$A$2:$B$340,2,FALSE)),"XXX",VLOOKUP(C5511,COA!$A$2:$B$340,2,FALSE))</f>
        <v>K11</v>
      </c>
      <c r="C5511" s="149" t="str">
        <f t="shared" si="174"/>
        <v>0011-1012-0012</v>
      </c>
      <c r="D5511" s="134" t="s">
        <v>458</v>
      </c>
      <c r="E5511" s="134" t="s">
        <v>449</v>
      </c>
      <c r="F5511" s="134" t="s">
        <v>452</v>
      </c>
      <c r="G5511" s="134" t="s">
        <v>357</v>
      </c>
      <c r="H5511" s="134" t="s">
        <v>1023</v>
      </c>
      <c r="I5511" s="134" t="s">
        <v>0</v>
      </c>
      <c r="J5511" s="135">
        <v>-3824.3399999999997</v>
      </c>
      <c r="K5511" s="135">
        <v>-962</v>
      </c>
      <c r="L5511" s="135">
        <v>-962</v>
      </c>
      <c r="M5511" s="141" t="str">
        <f t="shared" si="173"/>
        <v>201606</v>
      </c>
    </row>
    <row r="5512" spans="1:13" x14ac:dyDescent="0.25">
      <c r="A5512" s="35" t="str">
        <f>VLOOKUP(B5512,ResCat!$A$2:$B$269,2,FALSE)</f>
        <v>HMOPMR</v>
      </c>
      <c r="B5512" s="68" t="str">
        <f>IF(ISNA(VLOOKUP(C5512,COA!$A$2:$B$340,2,FALSE)),"XXX",VLOOKUP(C5512,COA!$A$2:$B$340,2,FALSE))</f>
        <v>K11</v>
      </c>
      <c r="C5512" s="149" t="str">
        <f t="shared" si="174"/>
        <v>0011-1012-0012</v>
      </c>
      <c r="D5512" s="134" t="s">
        <v>458</v>
      </c>
      <c r="E5512" s="134" t="s">
        <v>449</v>
      </c>
      <c r="F5512" s="134" t="s">
        <v>452</v>
      </c>
      <c r="G5512" s="134" t="s">
        <v>357</v>
      </c>
      <c r="H5512" s="134" t="s">
        <v>1023</v>
      </c>
      <c r="I5512" s="134" t="s">
        <v>2</v>
      </c>
      <c r="J5512" s="135">
        <v>-16580.98</v>
      </c>
      <c r="K5512" s="135">
        <v>-4771.49</v>
      </c>
      <c r="L5512" s="135">
        <v>-4771.49</v>
      </c>
      <c r="M5512" s="141" t="str">
        <f t="shared" si="173"/>
        <v>201606</v>
      </c>
    </row>
    <row r="5513" spans="1:13" x14ac:dyDescent="0.25">
      <c r="A5513" s="35" t="str">
        <f>VLOOKUP(B5513,ResCat!$A$2:$B$269,2,FALSE)</f>
        <v>HMOPMR</v>
      </c>
      <c r="B5513" s="68" t="str">
        <f>IF(ISNA(VLOOKUP(C5513,COA!$A$2:$B$340,2,FALSE)),"XXX",VLOOKUP(C5513,COA!$A$2:$B$340,2,FALSE))</f>
        <v>K11</v>
      </c>
      <c r="C5513" s="149" t="str">
        <f t="shared" si="174"/>
        <v>0011-1012-0012</v>
      </c>
      <c r="D5513" s="134" t="s">
        <v>458</v>
      </c>
      <c r="E5513" s="134" t="s">
        <v>449</v>
      </c>
      <c r="F5513" s="134" t="s">
        <v>452</v>
      </c>
      <c r="G5513" s="134" t="s">
        <v>357</v>
      </c>
      <c r="H5513" s="134" t="s">
        <v>1023</v>
      </c>
      <c r="I5513" s="134" t="s">
        <v>343</v>
      </c>
      <c r="J5513" s="135">
        <v>43.33</v>
      </c>
      <c r="K5513" s="135">
        <v>13.18</v>
      </c>
      <c r="L5513" s="135">
        <v>11.17</v>
      </c>
      <c r="M5513" s="141" t="str">
        <f t="shared" si="173"/>
        <v>201606</v>
      </c>
    </row>
    <row r="5514" spans="1:13" x14ac:dyDescent="0.25">
      <c r="A5514" s="35" t="str">
        <f>VLOOKUP(B5514,ResCat!$A$2:$B$269,2,FALSE)</f>
        <v>HMOPMR</v>
      </c>
      <c r="B5514" s="68" t="str">
        <f>IF(ISNA(VLOOKUP(C5514,COA!$A$2:$B$340,2,FALSE)),"XXX",VLOOKUP(C5514,COA!$A$2:$B$340,2,FALSE))</f>
        <v>K11</v>
      </c>
      <c r="C5514" s="149" t="str">
        <f t="shared" si="174"/>
        <v>0011-1012-0012</v>
      </c>
      <c r="D5514" s="134" t="s">
        <v>458</v>
      </c>
      <c r="E5514" s="134" t="s">
        <v>449</v>
      </c>
      <c r="F5514" s="134" t="s">
        <v>452</v>
      </c>
      <c r="G5514" s="134" t="s">
        <v>357</v>
      </c>
      <c r="H5514" s="134" t="s">
        <v>1023</v>
      </c>
      <c r="I5514" s="134" t="s">
        <v>1</v>
      </c>
      <c r="J5514" s="135">
        <v>-6954.07</v>
      </c>
      <c r="K5514" s="135">
        <v>-1343.54</v>
      </c>
      <c r="L5514" s="135">
        <v>-1243.54</v>
      </c>
      <c r="M5514" s="141" t="str">
        <f t="shared" si="173"/>
        <v>201606</v>
      </c>
    </row>
    <row r="5515" spans="1:13" x14ac:dyDescent="0.25">
      <c r="A5515" s="35" t="str">
        <f>VLOOKUP(B5515,ResCat!$A$2:$B$269,2,FALSE)</f>
        <v>HMOPMR</v>
      </c>
      <c r="B5515" s="68" t="str">
        <f>IF(ISNA(VLOOKUP(C5515,COA!$A$2:$B$340,2,FALSE)),"XXX",VLOOKUP(C5515,COA!$A$2:$B$340,2,FALSE))</f>
        <v>K11</v>
      </c>
      <c r="C5515" s="149" t="str">
        <f t="shared" si="174"/>
        <v>0011-1012-0012</v>
      </c>
      <c r="D5515" s="134" t="s">
        <v>458</v>
      </c>
      <c r="E5515" s="134" t="s">
        <v>449</v>
      </c>
      <c r="F5515" s="134" t="s">
        <v>452</v>
      </c>
      <c r="G5515" s="134" t="s">
        <v>314</v>
      </c>
      <c r="H5515" s="134" t="s">
        <v>1023</v>
      </c>
      <c r="I5515" s="134" t="s">
        <v>3</v>
      </c>
      <c r="J5515" s="135">
        <v>204.25</v>
      </c>
      <c r="K5515" s="135">
        <v>204.25</v>
      </c>
      <c r="L5515" s="135">
        <v>204.25</v>
      </c>
      <c r="M5515" s="141" t="str">
        <f t="shared" si="173"/>
        <v>201607</v>
      </c>
    </row>
    <row r="5516" spans="1:13" x14ac:dyDescent="0.25">
      <c r="A5516" s="35" t="str">
        <f>VLOOKUP(B5516,ResCat!$A$2:$B$269,2,FALSE)</f>
        <v>HMOPMR</v>
      </c>
      <c r="B5516" s="68" t="str">
        <f>IF(ISNA(VLOOKUP(C5516,COA!$A$2:$B$340,2,FALSE)),"XXX",VLOOKUP(C5516,COA!$A$2:$B$340,2,FALSE))</f>
        <v>K11</v>
      </c>
      <c r="C5516" s="149" t="str">
        <f t="shared" si="174"/>
        <v>0011-1012-0012</v>
      </c>
      <c r="D5516" s="134" t="s">
        <v>458</v>
      </c>
      <c r="E5516" s="134" t="s">
        <v>449</v>
      </c>
      <c r="F5516" s="134" t="s">
        <v>452</v>
      </c>
      <c r="G5516" s="134" t="s">
        <v>314</v>
      </c>
      <c r="H5516" s="134" t="s">
        <v>1023</v>
      </c>
      <c r="I5516" s="134" t="s">
        <v>2</v>
      </c>
      <c r="J5516" s="135">
        <v>2512.37</v>
      </c>
      <c r="K5516" s="135">
        <v>863.75</v>
      </c>
      <c r="L5516" s="135">
        <v>833.75</v>
      </c>
      <c r="M5516" s="141" t="str">
        <f t="shared" si="173"/>
        <v>201607</v>
      </c>
    </row>
    <row r="5517" spans="1:13" x14ac:dyDescent="0.25">
      <c r="A5517" s="35" t="str">
        <f>VLOOKUP(B5517,ResCat!$A$2:$B$269,2,FALSE)</f>
        <v>HMOPMR</v>
      </c>
      <c r="B5517" s="68" t="str">
        <f>IF(ISNA(VLOOKUP(C5517,COA!$A$2:$B$340,2,FALSE)),"XXX",VLOOKUP(C5517,COA!$A$2:$B$340,2,FALSE))</f>
        <v>K11</v>
      </c>
      <c r="C5517" s="149" t="str">
        <f t="shared" si="174"/>
        <v>0011-1012-0012</v>
      </c>
      <c r="D5517" s="134" t="s">
        <v>458</v>
      </c>
      <c r="E5517" s="134" t="s">
        <v>449</v>
      </c>
      <c r="F5517" s="134" t="s">
        <v>452</v>
      </c>
      <c r="G5517" s="134" t="s">
        <v>314</v>
      </c>
      <c r="H5517" s="134" t="s">
        <v>1023</v>
      </c>
      <c r="I5517" s="134" t="s">
        <v>343</v>
      </c>
      <c r="J5517" s="135">
        <v>33.369999999999997</v>
      </c>
      <c r="K5517" s="135">
        <v>11.83</v>
      </c>
      <c r="L5517" s="135">
        <v>1.25</v>
      </c>
      <c r="M5517" s="141" t="str">
        <f t="shared" si="173"/>
        <v>201607</v>
      </c>
    </row>
    <row r="5518" spans="1:13" x14ac:dyDescent="0.25">
      <c r="A5518" s="35" t="str">
        <f>VLOOKUP(B5518,ResCat!$A$2:$B$269,2,FALSE)</f>
        <v>HMOPMR</v>
      </c>
      <c r="B5518" s="68" t="str">
        <f>IF(ISNA(VLOOKUP(C5518,COA!$A$2:$B$340,2,FALSE)),"XXX",VLOOKUP(C5518,COA!$A$2:$B$340,2,FALSE))</f>
        <v>K11</v>
      </c>
      <c r="C5518" s="149" t="str">
        <f t="shared" si="174"/>
        <v>0011-1012-0012</v>
      </c>
      <c r="D5518" s="134" t="s">
        <v>458</v>
      </c>
      <c r="E5518" s="134" t="s">
        <v>449</v>
      </c>
      <c r="F5518" s="134" t="s">
        <v>452</v>
      </c>
      <c r="G5518" s="134" t="s">
        <v>314</v>
      </c>
      <c r="H5518" s="134" t="s">
        <v>1023</v>
      </c>
      <c r="I5518" s="134" t="s">
        <v>1</v>
      </c>
      <c r="J5518" s="135">
        <v>103.63</v>
      </c>
      <c r="K5518" s="135">
        <v>0</v>
      </c>
      <c r="L5518" s="135">
        <v>0</v>
      </c>
      <c r="M5518" s="141" t="str">
        <f t="shared" si="173"/>
        <v>201607</v>
      </c>
    </row>
    <row r="5519" spans="1:13" x14ac:dyDescent="0.25">
      <c r="A5519" s="35" t="str">
        <f>VLOOKUP(B5519,ResCat!$A$2:$B$269,2,FALSE)</f>
        <v>HMOPMR</v>
      </c>
      <c r="B5519" s="68" t="str">
        <f>IF(ISNA(VLOOKUP(C5519,COA!$A$2:$B$340,2,FALSE)),"XXX",VLOOKUP(C5519,COA!$A$2:$B$340,2,FALSE))</f>
        <v>K11</v>
      </c>
      <c r="C5519" s="149" t="str">
        <f t="shared" si="174"/>
        <v>0011-1012-0012</v>
      </c>
      <c r="D5519" s="134" t="s">
        <v>458</v>
      </c>
      <c r="E5519" s="134" t="s">
        <v>449</v>
      </c>
      <c r="F5519" s="134" t="s">
        <v>452</v>
      </c>
      <c r="G5519" s="134" t="s">
        <v>339</v>
      </c>
      <c r="H5519" s="134" t="s">
        <v>1023</v>
      </c>
      <c r="I5519" s="134" t="s">
        <v>3</v>
      </c>
      <c r="J5519" s="135">
        <v>0</v>
      </c>
      <c r="K5519" s="135">
        <v>-323.73</v>
      </c>
      <c r="L5519" s="135">
        <v>-323.73</v>
      </c>
      <c r="M5519" s="141" t="str">
        <f t="shared" si="173"/>
        <v>201608</v>
      </c>
    </row>
    <row r="5520" spans="1:13" x14ac:dyDescent="0.25">
      <c r="A5520" s="35" t="str">
        <f>VLOOKUP(B5520,ResCat!$A$2:$B$269,2,FALSE)</f>
        <v>HMOPMR</v>
      </c>
      <c r="B5520" s="68" t="str">
        <f>IF(ISNA(VLOOKUP(C5520,COA!$A$2:$B$340,2,FALSE)),"XXX",VLOOKUP(C5520,COA!$A$2:$B$340,2,FALSE))</f>
        <v>K11</v>
      </c>
      <c r="C5520" s="149" t="str">
        <f t="shared" si="174"/>
        <v>0011-1012-0012</v>
      </c>
      <c r="D5520" s="134" t="s">
        <v>458</v>
      </c>
      <c r="E5520" s="134" t="s">
        <v>449</v>
      </c>
      <c r="F5520" s="134" t="s">
        <v>452</v>
      </c>
      <c r="G5520" s="134" t="s">
        <v>339</v>
      </c>
      <c r="H5520" s="134" t="s">
        <v>1023</v>
      </c>
      <c r="I5520" s="134" t="s">
        <v>0</v>
      </c>
      <c r="J5520" s="135">
        <v>-50256.340000000004</v>
      </c>
      <c r="K5520" s="135">
        <v>4280</v>
      </c>
      <c r="L5520" s="135">
        <v>4280</v>
      </c>
      <c r="M5520" s="141" t="str">
        <f t="shared" si="173"/>
        <v>201608</v>
      </c>
    </row>
    <row r="5521" spans="1:13" x14ac:dyDescent="0.25">
      <c r="A5521" s="35" t="str">
        <f>VLOOKUP(B5521,ResCat!$A$2:$B$269,2,FALSE)</f>
        <v>HMOPMR</v>
      </c>
      <c r="B5521" s="68" t="str">
        <f>IF(ISNA(VLOOKUP(C5521,COA!$A$2:$B$340,2,FALSE)),"XXX",VLOOKUP(C5521,COA!$A$2:$B$340,2,FALSE))</f>
        <v>K11</v>
      </c>
      <c r="C5521" s="149" t="str">
        <f t="shared" si="174"/>
        <v>0011-1012-0012</v>
      </c>
      <c r="D5521" s="134" t="s">
        <v>458</v>
      </c>
      <c r="E5521" s="134" t="s">
        <v>449</v>
      </c>
      <c r="F5521" s="134" t="s">
        <v>452</v>
      </c>
      <c r="G5521" s="134" t="s">
        <v>339</v>
      </c>
      <c r="H5521" s="134" t="s">
        <v>1023</v>
      </c>
      <c r="I5521" s="134" t="s">
        <v>2</v>
      </c>
      <c r="J5521" s="135">
        <v>2908.02</v>
      </c>
      <c r="K5521" s="135">
        <v>1741.7299999999998</v>
      </c>
      <c r="L5521" s="135">
        <v>1741.7299999999998</v>
      </c>
      <c r="M5521" s="141" t="str">
        <f t="shared" si="173"/>
        <v>201608</v>
      </c>
    </row>
    <row r="5522" spans="1:13" x14ac:dyDescent="0.25">
      <c r="A5522" s="35" t="str">
        <f>VLOOKUP(B5522,ResCat!$A$2:$B$269,2,FALSE)</f>
        <v>HMOPMR</v>
      </c>
      <c r="B5522" s="68" t="str">
        <f>IF(ISNA(VLOOKUP(C5522,COA!$A$2:$B$340,2,FALSE)),"XXX",VLOOKUP(C5522,COA!$A$2:$B$340,2,FALSE))</f>
        <v>K11</v>
      </c>
      <c r="C5522" s="149" t="str">
        <f t="shared" si="174"/>
        <v>0011-1012-0012</v>
      </c>
      <c r="D5522" s="134" t="s">
        <v>458</v>
      </c>
      <c r="E5522" s="134" t="s">
        <v>449</v>
      </c>
      <c r="F5522" s="134" t="s">
        <v>452</v>
      </c>
      <c r="G5522" s="134" t="s">
        <v>339</v>
      </c>
      <c r="H5522" s="134" t="s">
        <v>1023</v>
      </c>
      <c r="I5522" s="134" t="s">
        <v>343</v>
      </c>
      <c r="J5522" s="135">
        <v>32.93</v>
      </c>
      <c r="K5522" s="135">
        <v>11.39</v>
      </c>
      <c r="L5522" s="135">
        <v>1.25</v>
      </c>
      <c r="M5522" s="141" t="str">
        <f t="shared" si="173"/>
        <v>201608</v>
      </c>
    </row>
    <row r="5523" spans="1:13" x14ac:dyDescent="0.25">
      <c r="A5523" s="35" t="str">
        <f>VLOOKUP(B5523,ResCat!$A$2:$B$269,2,FALSE)</f>
        <v>HMOPMR</v>
      </c>
      <c r="B5523" s="68" t="str">
        <f>IF(ISNA(VLOOKUP(C5523,COA!$A$2:$B$340,2,FALSE)),"XXX",VLOOKUP(C5523,COA!$A$2:$B$340,2,FALSE))</f>
        <v>K11</v>
      </c>
      <c r="C5523" s="149" t="str">
        <f t="shared" si="174"/>
        <v>0011-1012-0012</v>
      </c>
      <c r="D5523" s="134" t="s">
        <v>458</v>
      </c>
      <c r="E5523" s="134" t="s">
        <v>449</v>
      </c>
      <c r="F5523" s="134" t="s">
        <v>452</v>
      </c>
      <c r="G5523" s="134" t="s">
        <v>339</v>
      </c>
      <c r="H5523" s="134" t="s">
        <v>1023</v>
      </c>
      <c r="I5523" s="134" t="s">
        <v>1</v>
      </c>
      <c r="J5523" s="135">
        <v>0</v>
      </c>
      <c r="K5523" s="135">
        <v>-115.06000000000003</v>
      </c>
      <c r="L5523" s="135">
        <v>-115.05999999999997</v>
      </c>
      <c r="M5523" s="141" t="str">
        <f t="shared" si="173"/>
        <v>201608</v>
      </c>
    </row>
    <row r="5524" spans="1:13" x14ac:dyDescent="0.25">
      <c r="A5524" s="35" t="str">
        <f>VLOOKUP(B5524,ResCat!$A$2:$B$269,2,FALSE)</f>
        <v>HMOPMR</v>
      </c>
      <c r="B5524" s="68" t="str">
        <f>IF(ISNA(VLOOKUP(C5524,COA!$A$2:$B$340,2,FALSE)),"XXX",VLOOKUP(C5524,COA!$A$2:$B$340,2,FALSE))</f>
        <v>K11</v>
      </c>
      <c r="C5524" s="149" t="str">
        <f t="shared" si="174"/>
        <v>0011-1012-0012</v>
      </c>
      <c r="D5524" s="134" t="s">
        <v>458</v>
      </c>
      <c r="E5524" s="134" t="s">
        <v>449</v>
      </c>
      <c r="F5524" s="134" t="s">
        <v>452</v>
      </c>
      <c r="G5524" s="134" t="s">
        <v>342</v>
      </c>
      <c r="H5524" s="134" t="s">
        <v>1023</v>
      </c>
      <c r="I5524" s="134" t="s">
        <v>3</v>
      </c>
      <c r="J5524" s="135">
        <v>14.16</v>
      </c>
      <c r="K5524" s="135">
        <v>52.16</v>
      </c>
      <c r="L5524" s="135">
        <v>52.16</v>
      </c>
      <c r="M5524" s="141" t="str">
        <f t="shared" si="173"/>
        <v>201609</v>
      </c>
    </row>
    <row r="5525" spans="1:13" x14ac:dyDescent="0.25">
      <c r="A5525" s="35" t="str">
        <f>VLOOKUP(B5525,ResCat!$A$2:$B$269,2,FALSE)</f>
        <v>HMOPMR</v>
      </c>
      <c r="B5525" s="68" t="str">
        <f>IF(ISNA(VLOOKUP(C5525,COA!$A$2:$B$340,2,FALSE)),"XXX",VLOOKUP(C5525,COA!$A$2:$B$340,2,FALSE))</f>
        <v>K11</v>
      </c>
      <c r="C5525" s="149" t="str">
        <f t="shared" si="174"/>
        <v>0011-1012-0012</v>
      </c>
      <c r="D5525" s="134" t="s">
        <v>458</v>
      </c>
      <c r="E5525" s="134" t="s">
        <v>449</v>
      </c>
      <c r="F5525" s="134" t="s">
        <v>452</v>
      </c>
      <c r="G5525" s="134" t="s">
        <v>342</v>
      </c>
      <c r="H5525" s="134" t="s">
        <v>1023</v>
      </c>
      <c r="I5525" s="134" t="s">
        <v>2</v>
      </c>
      <c r="J5525" s="135">
        <v>-421.72999999999996</v>
      </c>
      <c r="K5525" s="135">
        <v>1925.5600000000002</v>
      </c>
      <c r="L5525" s="135">
        <v>1900.5599999999997</v>
      </c>
      <c r="M5525" s="141" t="str">
        <f t="shared" si="173"/>
        <v>201609</v>
      </c>
    </row>
    <row r="5526" spans="1:13" x14ac:dyDescent="0.25">
      <c r="A5526" s="35" t="str">
        <f>VLOOKUP(B5526,ResCat!$A$2:$B$269,2,FALSE)</f>
        <v>HMOPMR</v>
      </c>
      <c r="B5526" s="68" t="str">
        <f>IF(ISNA(VLOOKUP(C5526,COA!$A$2:$B$340,2,FALSE)),"XXX",VLOOKUP(C5526,COA!$A$2:$B$340,2,FALSE))</f>
        <v>K11</v>
      </c>
      <c r="C5526" s="149" t="str">
        <f t="shared" si="174"/>
        <v>0011-1012-0012</v>
      </c>
      <c r="D5526" s="134" t="s">
        <v>458</v>
      </c>
      <c r="E5526" s="134" t="s">
        <v>449</v>
      </c>
      <c r="F5526" s="134" t="s">
        <v>452</v>
      </c>
      <c r="G5526" s="134" t="s">
        <v>342</v>
      </c>
      <c r="H5526" s="134" t="s">
        <v>1023</v>
      </c>
      <c r="I5526" s="134" t="s">
        <v>343</v>
      </c>
      <c r="J5526" s="135">
        <v>27.79</v>
      </c>
      <c r="K5526" s="135">
        <v>6.25</v>
      </c>
      <c r="L5526" s="135">
        <v>1.25</v>
      </c>
      <c r="M5526" s="141" t="str">
        <f t="shared" si="173"/>
        <v>201609</v>
      </c>
    </row>
    <row r="5527" spans="1:13" x14ac:dyDescent="0.25">
      <c r="A5527" s="35" t="str">
        <f>VLOOKUP(B5527,ResCat!$A$2:$B$269,2,FALSE)</f>
        <v>HMOPMR</v>
      </c>
      <c r="B5527" s="68" t="str">
        <f>IF(ISNA(VLOOKUP(C5527,COA!$A$2:$B$340,2,FALSE)),"XXX",VLOOKUP(C5527,COA!$A$2:$B$340,2,FALSE))</f>
        <v>K11</v>
      </c>
      <c r="C5527" s="149" t="str">
        <f t="shared" si="174"/>
        <v>0011-1012-0012</v>
      </c>
      <c r="D5527" s="134" t="s">
        <v>458</v>
      </c>
      <c r="E5527" s="134" t="s">
        <v>449</v>
      </c>
      <c r="F5527" s="134" t="s">
        <v>452</v>
      </c>
      <c r="G5527" s="134" t="s">
        <v>342</v>
      </c>
      <c r="H5527" s="134" t="s">
        <v>1023</v>
      </c>
      <c r="I5527" s="134" t="s">
        <v>1</v>
      </c>
      <c r="J5527" s="135">
        <v>50322.859999999993</v>
      </c>
      <c r="K5527" s="135">
        <v>14404.799999999997</v>
      </c>
      <c r="L5527" s="135">
        <v>14354.799999999997</v>
      </c>
      <c r="M5527" s="141" t="str">
        <f t="shared" si="173"/>
        <v>201609</v>
      </c>
    </row>
    <row r="5528" spans="1:13" x14ac:dyDescent="0.25">
      <c r="A5528" s="35" t="str">
        <f>VLOOKUP(B5528,ResCat!$A$2:$B$269,2,FALSE)</f>
        <v>HMOPMR</v>
      </c>
      <c r="B5528" s="68" t="str">
        <f>IF(ISNA(VLOOKUP(C5528,COA!$A$2:$B$340,2,FALSE)),"XXX",VLOOKUP(C5528,COA!$A$2:$B$340,2,FALSE))</f>
        <v>K11</v>
      </c>
      <c r="C5528" s="149" t="str">
        <f t="shared" si="174"/>
        <v>0011-1012-0012</v>
      </c>
      <c r="D5528" s="134" t="s">
        <v>458</v>
      </c>
      <c r="E5528" s="134" t="s">
        <v>449</v>
      </c>
      <c r="F5528" s="134" t="s">
        <v>452</v>
      </c>
      <c r="G5528" s="134" t="s">
        <v>316</v>
      </c>
      <c r="H5528" s="134" t="s">
        <v>1023</v>
      </c>
      <c r="I5528" s="134" t="s">
        <v>3</v>
      </c>
      <c r="J5528" s="135">
        <v>3012.11</v>
      </c>
      <c r="K5528" s="135">
        <v>3043.0800000000004</v>
      </c>
      <c r="L5528" s="135">
        <v>2514.23</v>
      </c>
      <c r="M5528" s="141" t="str">
        <f t="shared" si="173"/>
        <v>201610</v>
      </c>
    </row>
    <row r="5529" spans="1:13" x14ac:dyDescent="0.25">
      <c r="A5529" s="35" t="str">
        <f>VLOOKUP(B5529,ResCat!$A$2:$B$269,2,FALSE)</f>
        <v>HMOPMR</v>
      </c>
      <c r="B5529" s="68" t="str">
        <f>IF(ISNA(VLOOKUP(C5529,COA!$A$2:$B$340,2,FALSE)),"XXX",VLOOKUP(C5529,COA!$A$2:$B$340,2,FALSE))</f>
        <v>K11</v>
      </c>
      <c r="C5529" s="149" t="str">
        <f t="shared" si="174"/>
        <v>0011-1012-0012</v>
      </c>
      <c r="D5529" s="134" t="s">
        <v>458</v>
      </c>
      <c r="E5529" s="134" t="s">
        <v>449</v>
      </c>
      <c r="F5529" s="134" t="s">
        <v>452</v>
      </c>
      <c r="G5529" s="134" t="s">
        <v>316</v>
      </c>
      <c r="H5529" s="134" t="s">
        <v>1023</v>
      </c>
      <c r="I5529" s="134" t="s">
        <v>2</v>
      </c>
      <c r="J5529" s="135">
        <v>101.31999999999971</v>
      </c>
      <c r="K5529" s="135">
        <v>-584.17999999999984</v>
      </c>
      <c r="L5529" s="135">
        <v>-584.17999999999984</v>
      </c>
      <c r="M5529" s="141" t="str">
        <f t="shared" si="173"/>
        <v>201610</v>
      </c>
    </row>
    <row r="5530" spans="1:13" x14ac:dyDescent="0.25">
      <c r="A5530" s="35" t="str">
        <f>VLOOKUP(B5530,ResCat!$A$2:$B$269,2,FALSE)</f>
        <v>HMOPMR</v>
      </c>
      <c r="B5530" s="68" t="str">
        <f>IF(ISNA(VLOOKUP(C5530,COA!$A$2:$B$340,2,FALSE)),"XXX",VLOOKUP(C5530,COA!$A$2:$B$340,2,FALSE))</f>
        <v>K11</v>
      </c>
      <c r="C5530" s="149" t="str">
        <f t="shared" si="174"/>
        <v>0011-1012-0012</v>
      </c>
      <c r="D5530" s="134" t="s">
        <v>458</v>
      </c>
      <c r="E5530" s="134" t="s">
        <v>449</v>
      </c>
      <c r="F5530" s="134" t="s">
        <v>452</v>
      </c>
      <c r="G5530" s="134" t="s">
        <v>316</v>
      </c>
      <c r="H5530" s="134" t="s">
        <v>1023</v>
      </c>
      <c r="I5530" s="134" t="s">
        <v>343</v>
      </c>
      <c r="J5530" s="135">
        <v>44.67</v>
      </c>
      <c r="K5530" s="135">
        <v>18.91</v>
      </c>
      <c r="L5530" s="135">
        <v>1.25</v>
      </c>
      <c r="M5530" s="141" t="str">
        <f t="shared" si="173"/>
        <v>201610</v>
      </c>
    </row>
    <row r="5531" spans="1:13" x14ac:dyDescent="0.25">
      <c r="A5531" s="35" t="str">
        <f>VLOOKUP(B5531,ResCat!$A$2:$B$269,2,FALSE)</f>
        <v>HMOPMR</v>
      </c>
      <c r="B5531" s="68" t="str">
        <f>IF(ISNA(VLOOKUP(C5531,COA!$A$2:$B$340,2,FALSE)),"XXX",VLOOKUP(C5531,COA!$A$2:$B$340,2,FALSE))</f>
        <v>K11</v>
      </c>
      <c r="C5531" s="149" t="str">
        <f t="shared" si="174"/>
        <v>0011-1012-0012</v>
      </c>
      <c r="D5531" s="134" t="s">
        <v>458</v>
      </c>
      <c r="E5531" s="134" t="s">
        <v>449</v>
      </c>
      <c r="F5531" s="134" t="s">
        <v>452</v>
      </c>
      <c r="G5531" s="134" t="s">
        <v>316</v>
      </c>
      <c r="H5531" s="134" t="s">
        <v>1023</v>
      </c>
      <c r="I5531" s="134" t="s">
        <v>1</v>
      </c>
      <c r="J5531" s="135">
        <v>-8534.31</v>
      </c>
      <c r="K5531" s="135">
        <v>-9866.4699999999975</v>
      </c>
      <c r="L5531" s="135">
        <v>-9666.4699999999975</v>
      </c>
      <c r="M5531" s="141" t="str">
        <f t="shared" si="173"/>
        <v>201610</v>
      </c>
    </row>
    <row r="5532" spans="1:13" x14ac:dyDescent="0.25">
      <c r="A5532" s="35" t="str">
        <f>VLOOKUP(B5532,ResCat!$A$2:$B$269,2,FALSE)</f>
        <v>HMOPMR</v>
      </c>
      <c r="B5532" s="68" t="str">
        <f>IF(ISNA(VLOOKUP(C5532,COA!$A$2:$B$340,2,FALSE)),"XXX",VLOOKUP(C5532,COA!$A$2:$B$340,2,FALSE))</f>
        <v>K11</v>
      </c>
      <c r="C5532" s="149" t="str">
        <f t="shared" si="174"/>
        <v>0011-1012-0012</v>
      </c>
      <c r="D5532" s="134" t="s">
        <v>458</v>
      </c>
      <c r="E5532" s="134" t="s">
        <v>449</v>
      </c>
      <c r="F5532" s="134" t="s">
        <v>452</v>
      </c>
      <c r="G5532" s="134" t="s">
        <v>318</v>
      </c>
      <c r="H5532" s="134" t="s">
        <v>1023</v>
      </c>
      <c r="I5532" s="134" t="s">
        <v>3</v>
      </c>
      <c r="J5532" s="135">
        <v>-13070</v>
      </c>
      <c r="K5532" s="135">
        <v>112</v>
      </c>
      <c r="L5532" s="135">
        <v>112</v>
      </c>
      <c r="M5532" s="141" t="str">
        <f t="shared" si="173"/>
        <v>201611</v>
      </c>
    </row>
    <row r="5533" spans="1:13" x14ac:dyDescent="0.25">
      <c r="A5533" s="35" t="str">
        <f>VLOOKUP(B5533,ResCat!$A$2:$B$269,2,FALSE)</f>
        <v>HMOPMR</v>
      </c>
      <c r="B5533" s="68" t="str">
        <f>IF(ISNA(VLOOKUP(C5533,COA!$A$2:$B$340,2,FALSE)),"XXX",VLOOKUP(C5533,COA!$A$2:$B$340,2,FALSE))</f>
        <v>K11</v>
      </c>
      <c r="C5533" s="149" t="str">
        <f t="shared" si="174"/>
        <v>0011-1012-0012</v>
      </c>
      <c r="D5533" s="134" t="s">
        <v>458</v>
      </c>
      <c r="E5533" s="134" t="s">
        <v>449</v>
      </c>
      <c r="F5533" s="134" t="s">
        <v>452</v>
      </c>
      <c r="G5533" s="134" t="s">
        <v>318</v>
      </c>
      <c r="H5533" s="134" t="s">
        <v>1023</v>
      </c>
      <c r="I5533" s="134" t="s">
        <v>0</v>
      </c>
      <c r="J5533" s="135">
        <v>-10460.779999999999</v>
      </c>
      <c r="K5533" s="135">
        <v>-4790</v>
      </c>
      <c r="L5533" s="135">
        <v>-4540</v>
      </c>
      <c r="M5533" s="141" t="str">
        <f t="shared" si="173"/>
        <v>201611</v>
      </c>
    </row>
    <row r="5534" spans="1:13" x14ac:dyDescent="0.25">
      <c r="A5534" s="35" t="str">
        <f>VLOOKUP(B5534,ResCat!$A$2:$B$269,2,FALSE)</f>
        <v>HMOPMR</v>
      </c>
      <c r="B5534" s="68" t="str">
        <f>IF(ISNA(VLOOKUP(C5534,COA!$A$2:$B$340,2,FALSE)),"XXX",VLOOKUP(C5534,COA!$A$2:$B$340,2,FALSE))</f>
        <v>K11</v>
      </c>
      <c r="C5534" s="149" t="str">
        <f t="shared" si="174"/>
        <v>0011-1012-0012</v>
      </c>
      <c r="D5534" s="134" t="s">
        <v>458</v>
      </c>
      <c r="E5534" s="134" t="s">
        <v>449</v>
      </c>
      <c r="F5534" s="134" t="s">
        <v>452</v>
      </c>
      <c r="G5534" s="134" t="s">
        <v>318</v>
      </c>
      <c r="H5534" s="134" t="s">
        <v>1023</v>
      </c>
      <c r="I5534" s="134" t="s">
        <v>2</v>
      </c>
      <c r="J5534" s="135">
        <v>-8571.2000000000007</v>
      </c>
      <c r="K5534" s="135">
        <v>-8252.4700000000012</v>
      </c>
      <c r="L5534" s="135">
        <v>-8322.4700000000012</v>
      </c>
      <c r="M5534" s="141" t="str">
        <f t="shared" si="173"/>
        <v>201611</v>
      </c>
    </row>
    <row r="5535" spans="1:13" x14ac:dyDescent="0.25">
      <c r="A5535" s="35" t="str">
        <f>VLOOKUP(B5535,ResCat!$A$2:$B$269,2,FALSE)</f>
        <v>HMOPMR</v>
      </c>
      <c r="B5535" s="68" t="str">
        <f>IF(ISNA(VLOOKUP(C5535,COA!$A$2:$B$340,2,FALSE)),"XXX",VLOOKUP(C5535,COA!$A$2:$B$340,2,FALSE))</f>
        <v>K11</v>
      </c>
      <c r="C5535" s="149" t="str">
        <f t="shared" si="174"/>
        <v>0011-1012-0012</v>
      </c>
      <c r="D5535" s="134" t="s">
        <v>458</v>
      </c>
      <c r="E5535" s="134" t="s">
        <v>449</v>
      </c>
      <c r="F5535" s="134" t="s">
        <v>452</v>
      </c>
      <c r="G5535" s="134" t="s">
        <v>318</v>
      </c>
      <c r="H5535" s="134" t="s">
        <v>1023</v>
      </c>
      <c r="I5535" s="134" t="s">
        <v>343</v>
      </c>
      <c r="J5535" s="135">
        <v>79.91</v>
      </c>
      <c r="K5535" s="135">
        <v>50.290000000000006</v>
      </c>
      <c r="L5535" s="135">
        <v>50.290000000000006</v>
      </c>
      <c r="M5535" s="141" t="str">
        <f t="shared" si="173"/>
        <v>201611</v>
      </c>
    </row>
    <row r="5536" spans="1:13" x14ac:dyDescent="0.25">
      <c r="A5536" s="35" t="str">
        <f>VLOOKUP(B5536,ResCat!$A$2:$B$269,2,FALSE)</f>
        <v>HMOPMR</v>
      </c>
      <c r="B5536" s="68" t="str">
        <f>IF(ISNA(VLOOKUP(C5536,COA!$A$2:$B$340,2,FALSE)),"XXX",VLOOKUP(C5536,COA!$A$2:$B$340,2,FALSE))</f>
        <v>K11</v>
      </c>
      <c r="C5536" s="149" t="str">
        <f t="shared" si="174"/>
        <v>0011-1012-0012</v>
      </c>
      <c r="D5536" s="134" t="s">
        <v>458</v>
      </c>
      <c r="E5536" s="134" t="s">
        <v>449</v>
      </c>
      <c r="F5536" s="134" t="s">
        <v>452</v>
      </c>
      <c r="G5536" s="134" t="s">
        <v>318</v>
      </c>
      <c r="H5536" s="134" t="s">
        <v>1023</v>
      </c>
      <c r="I5536" s="134" t="s">
        <v>1</v>
      </c>
      <c r="J5536" s="135">
        <v>-84891</v>
      </c>
      <c r="K5536" s="135">
        <v>-2768.5099999999993</v>
      </c>
      <c r="L5536" s="135">
        <v>-2593.5099999999993</v>
      </c>
      <c r="M5536" s="141" t="str">
        <f t="shared" si="173"/>
        <v>201611</v>
      </c>
    </row>
    <row r="5537" spans="1:13" x14ac:dyDescent="0.25">
      <c r="A5537" s="35" t="str">
        <f>VLOOKUP(B5537,ResCat!$A$2:$B$269,2,FALSE)</f>
        <v>HMOPMR</v>
      </c>
      <c r="B5537" s="68" t="str">
        <f>IF(ISNA(VLOOKUP(C5537,COA!$A$2:$B$340,2,FALSE)),"XXX",VLOOKUP(C5537,COA!$A$2:$B$340,2,FALSE))</f>
        <v>K11</v>
      </c>
      <c r="C5537" s="149" t="str">
        <f t="shared" si="174"/>
        <v>0011-1012-0012</v>
      </c>
      <c r="D5537" s="134" t="s">
        <v>458</v>
      </c>
      <c r="E5537" s="134" t="s">
        <v>449</v>
      </c>
      <c r="F5537" s="134" t="s">
        <v>452</v>
      </c>
      <c r="G5537" s="134" t="s">
        <v>320</v>
      </c>
      <c r="H5537" s="134" t="s">
        <v>1023</v>
      </c>
      <c r="I5537" s="134" t="s">
        <v>3</v>
      </c>
      <c r="J5537" s="135">
        <v>1937.11</v>
      </c>
      <c r="K5537" s="135">
        <v>1194.18</v>
      </c>
      <c r="L5537" s="135">
        <v>1194.18</v>
      </c>
      <c r="M5537" s="141" t="str">
        <f t="shared" si="173"/>
        <v>201612</v>
      </c>
    </row>
    <row r="5538" spans="1:13" x14ac:dyDescent="0.25">
      <c r="A5538" s="35" t="str">
        <f>VLOOKUP(B5538,ResCat!$A$2:$B$269,2,FALSE)</f>
        <v>HMOPMR</v>
      </c>
      <c r="B5538" s="68" t="str">
        <f>IF(ISNA(VLOOKUP(C5538,COA!$A$2:$B$340,2,FALSE)),"XXX",VLOOKUP(C5538,COA!$A$2:$B$340,2,FALSE))</f>
        <v>K11</v>
      </c>
      <c r="C5538" s="149" t="str">
        <f t="shared" si="174"/>
        <v>0011-1012-0012</v>
      </c>
      <c r="D5538" s="134" t="s">
        <v>458</v>
      </c>
      <c r="E5538" s="134" t="s">
        <v>449</v>
      </c>
      <c r="F5538" s="134" t="s">
        <v>452</v>
      </c>
      <c r="G5538" s="134" t="s">
        <v>320</v>
      </c>
      <c r="H5538" s="134" t="s">
        <v>1023</v>
      </c>
      <c r="I5538" s="134" t="s">
        <v>0</v>
      </c>
      <c r="J5538" s="135">
        <v>62540.3</v>
      </c>
      <c r="K5538" s="135">
        <v>30634.1</v>
      </c>
      <c r="L5538" s="135">
        <v>17949.629999999997</v>
      </c>
      <c r="M5538" s="141" t="str">
        <f t="shared" si="173"/>
        <v>201612</v>
      </c>
    </row>
    <row r="5539" spans="1:13" x14ac:dyDescent="0.25">
      <c r="A5539" s="35" t="str">
        <f>VLOOKUP(B5539,ResCat!$A$2:$B$269,2,FALSE)</f>
        <v>HMOPMR</v>
      </c>
      <c r="B5539" s="68" t="str">
        <f>IF(ISNA(VLOOKUP(C5539,COA!$A$2:$B$340,2,FALSE)),"XXX",VLOOKUP(C5539,COA!$A$2:$B$340,2,FALSE))</f>
        <v>K11</v>
      </c>
      <c r="C5539" s="149" t="str">
        <f t="shared" si="174"/>
        <v>0011-1012-0012</v>
      </c>
      <c r="D5539" s="134" t="s">
        <v>458</v>
      </c>
      <c r="E5539" s="134" t="s">
        <v>449</v>
      </c>
      <c r="F5539" s="134" t="s">
        <v>452</v>
      </c>
      <c r="G5539" s="134" t="s">
        <v>320</v>
      </c>
      <c r="H5539" s="134" t="s">
        <v>1023</v>
      </c>
      <c r="I5539" s="134" t="s">
        <v>2</v>
      </c>
      <c r="J5539" s="135">
        <v>19016</v>
      </c>
      <c r="K5539" s="135">
        <v>8534.6799999999985</v>
      </c>
      <c r="L5539" s="135">
        <v>8534.6799999999985</v>
      </c>
      <c r="M5539" s="141" t="str">
        <f t="shared" si="173"/>
        <v>201612</v>
      </c>
    </row>
    <row r="5540" spans="1:13" x14ac:dyDescent="0.25">
      <c r="A5540" s="35" t="str">
        <f>VLOOKUP(B5540,ResCat!$A$2:$B$269,2,FALSE)</f>
        <v>HMOPMR</v>
      </c>
      <c r="B5540" s="68" t="str">
        <f>IF(ISNA(VLOOKUP(C5540,COA!$A$2:$B$340,2,FALSE)),"XXX",VLOOKUP(C5540,COA!$A$2:$B$340,2,FALSE))</f>
        <v>K11</v>
      </c>
      <c r="C5540" s="149" t="str">
        <f t="shared" si="174"/>
        <v>0011-1012-0012</v>
      </c>
      <c r="D5540" s="134" t="s">
        <v>458</v>
      </c>
      <c r="E5540" s="134" t="s">
        <v>449</v>
      </c>
      <c r="F5540" s="134" t="s">
        <v>452</v>
      </c>
      <c r="G5540" s="134" t="s">
        <v>320</v>
      </c>
      <c r="H5540" s="134" t="s">
        <v>1023</v>
      </c>
      <c r="I5540" s="134" t="s">
        <v>1</v>
      </c>
      <c r="J5540" s="135">
        <v>2684</v>
      </c>
      <c r="K5540" s="135">
        <v>1384.7299999999987</v>
      </c>
      <c r="L5540" s="135">
        <v>1334.7299999999987</v>
      </c>
      <c r="M5540" s="141" t="str">
        <f t="shared" si="173"/>
        <v>201612</v>
      </c>
    </row>
    <row r="5541" spans="1:13" x14ac:dyDescent="0.25">
      <c r="A5541" s="35" t="str">
        <f>VLOOKUP(B5541,ResCat!$A$2:$B$269,2,FALSE)</f>
        <v>HMOPMR</v>
      </c>
      <c r="B5541" s="68" t="str">
        <f>IF(ISNA(VLOOKUP(C5541,COA!$A$2:$B$340,2,FALSE)),"XXX",VLOOKUP(C5541,COA!$A$2:$B$340,2,FALSE))</f>
        <v>K11</v>
      </c>
      <c r="C5541" s="149" t="str">
        <f t="shared" si="174"/>
        <v>0011-1012-0012</v>
      </c>
      <c r="D5541" s="134" t="s">
        <v>458</v>
      </c>
      <c r="E5541" s="134" t="s">
        <v>449</v>
      </c>
      <c r="F5541" s="134" t="s">
        <v>452</v>
      </c>
      <c r="G5541" s="134" t="s">
        <v>322</v>
      </c>
      <c r="H5541" s="134" t="s">
        <v>1023</v>
      </c>
      <c r="I5541" s="134" t="s">
        <v>3</v>
      </c>
      <c r="J5541" s="135">
        <v>1651.94</v>
      </c>
      <c r="K5541" s="135">
        <v>1024.45</v>
      </c>
      <c r="L5541" s="135">
        <v>125.53999999999988</v>
      </c>
      <c r="M5541" s="141" t="str">
        <f t="shared" si="173"/>
        <v>201701</v>
      </c>
    </row>
    <row r="5542" spans="1:13" x14ac:dyDescent="0.25">
      <c r="A5542" s="35" t="str">
        <f>VLOOKUP(B5542,ResCat!$A$2:$B$269,2,FALSE)</f>
        <v>HMOPMR</v>
      </c>
      <c r="B5542" s="68" t="str">
        <f>IF(ISNA(VLOOKUP(C5542,COA!$A$2:$B$340,2,FALSE)),"XXX",VLOOKUP(C5542,COA!$A$2:$B$340,2,FALSE))</f>
        <v>K11</v>
      </c>
      <c r="C5542" s="149" t="str">
        <f t="shared" si="174"/>
        <v>0011-1012-0012</v>
      </c>
      <c r="D5542" s="134" t="s">
        <v>458</v>
      </c>
      <c r="E5542" s="134" t="s">
        <v>449</v>
      </c>
      <c r="F5542" s="134" t="s">
        <v>452</v>
      </c>
      <c r="G5542" s="134" t="s">
        <v>322</v>
      </c>
      <c r="H5542" s="134" t="s">
        <v>1023</v>
      </c>
      <c r="I5542" s="134" t="s">
        <v>0</v>
      </c>
      <c r="J5542" s="135">
        <v>-49371.58</v>
      </c>
      <c r="K5542" s="135">
        <v>14359.16</v>
      </c>
      <c r="L5542" s="135">
        <v>14359.16</v>
      </c>
      <c r="M5542" s="141" t="str">
        <f t="shared" si="173"/>
        <v>201701</v>
      </c>
    </row>
    <row r="5543" spans="1:13" x14ac:dyDescent="0.25">
      <c r="A5543" s="35" t="str">
        <f>VLOOKUP(B5543,ResCat!$A$2:$B$269,2,FALSE)</f>
        <v>HMOPMR</v>
      </c>
      <c r="B5543" s="68" t="str">
        <f>IF(ISNA(VLOOKUP(C5543,COA!$A$2:$B$340,2,FALSE)),"XXX",VLOOKUP(C5543,COA!$A$2:$B$340,2,FALSE))</f>
        <v>K11</v>
      </c>
      <c r="C5543" s="149" t="str">
        <f t="shared" si="174"/>
        <v>0011-1012-0012</v>
      </c>
      <c r="D5543" s="134" t="s">
        <v>458</v>
      </c>
      <c r="E5543" s="134" t="s">
        <v>449</v>
      </c>
      <c r="F5543" s="134" t="s">
        <v>452</v>
      </c>
      <c r="G5543" s="134" t="s">
        <v>322</v>
      </c>
      <c r="H5543" s="134" t="s">
        <v>1023</v>
      </c>
      <c r="I5543" s="134" t="s">
        <v>2</v>
      </c>
      <c r="J5543" s="135">
        <v>6010.25</v>
      </c>
      <c r="K5543" s="135">
        <v>1976.7700000000002</v>
      </c>
      <c r="L5543" s="135">
        <v>1941.7700000000002</v>
      </c>
      <c r="M5543" s="141" t="str">
        <f t="shared" si="173"/>
        <v>201701</v>
      </c>
    </row>
    <row r="5544" spans="1:13" x14ac:dyDescent="0.25">
      <c r="A5544" s="35" t="str">
        <f>VLOOKUP(B5544,ResCat!$A$2:$B$269,2,FALSE)</f>
        <v>HMOPMR</v>
      </c>
      <c r="B5544" s="68" t="str">
        <f>IF(ISNA(VLOOKUP(C5544,COA!$A$2:$B$340,2,FALSE)),"XXX",VLOOKUP(C5544,COA!$A$2:$B$340,2,FALSE))</f>
        <v>K11</v>
      </c>
      <c r="C5544" s="149" t="str">
        <f t="shared" si="174"/>
        <v>0011-1012-0012</v>
      </c>
      <c r="D5544" s="134" t="s">
        <v>458</v>
      </c>
      <c r="E5544" s="134" t="s">
        <v>449</v>
      </c>
      <c r="F5544" s="134" t="s">
        <v>452</v>
      </c>
      <c r="G5544" s="134" t="s">
        <v>322</v>
      </c>
      <c r="H5544" s="134" t="s">
        <v>1023</v>
      </c>
      <c r="I5544" s="134" t="s">
        <v>1</v>
      </c>
      <c r="J5544" s="135">
        <v>46739.65</v>
      </c>
      <c r="K5544" s="135">
        <v>17099.560000000001</v>
      </c>
      <c r="L5544" s="135">
        <v>13797.380000000003</v>
      </c>
      <c r="M5544" s="141" t="str">
        <f t="shared" si="173"/>
        <v>201701</v>
      </c>
    </row>
    <row r="5545" spans="1:13" x14ac:dyDescent="0.25">
      <c r="A5545" s="35" t="str">
        <f>VLOOKUP(B5545,ResCat!$A$2:$B$269,2,FALSE)</f>
        <v>HMOPMR</v>
      </c>
      <c r="B5545" s="68" t="str">
        <f>IF(ISNA(VLOOKUP(C5545,COA!$A$2:$B$340,2,FALSE)),"XXX",VLOOKUP(C5545,COA!$A$2:$B$340,2,FALSE))</f>
        <v>K11</v>
      </c>
      <c r="C5545" s="149" t="str">
        <f t="shared" si="174"/>
        <v>0011-1012-0012</v>
      </c>
      <c r="D5545" s="134" t="s">
        <v>458</v>
      </c>
      <c r="E5545" s="134" t="s">
        <v>449</v>
      </c>
      <c r="F5545" s="134" t="s">
        <v>452</v>
      </c>
      <c r="G5545" s="134" t="s">
        <v>324</v>
      </c>
      <c r="H5545" s="134" t="s">
        <v>1023</v>
      </c>
      <c r="I5545" s="134" t="s">
        <v>3</v>
      </c>
      <c r="J5545" s="135">
        <v>652.59999999999991</v>
      </c>
      <c r="K5545" s="135">
        <v>-470.08000000000004</v>
      </c>
      <c r="L5545" s="135">
        <v>-261</v>
      </c>
      <c r="M5545" s="141" t="str">
        <f t="shared" si="173"/>
        <v>201702</v>
      </c>
    </row>
    <row r="5546" spans="1:13" x14ac:dyDescent="0.25">
      <c r="A5546" s="35" t="str">
        <f>VLOOKUP(B5546,ResCat!$A$2:$B$269,2,FALSE)</f>
        <v>HMOPMR</v>
      </c>
      <c r="B5546" s="68" t="str">
        <f>IF(ISNA(VLOOKUP(C5546,COA!$A$2:$B$340,2,FALSE)),"XXX",VLOOKUP(C5546,COA!$A$2:$B$340,2,FALSE))</f>
        <v>K11</v>
      </c>
      <c r="C5546" s="149" t="str">
        <f t="shared" si="174"/>
        <v>0011-1012-0012</v>
      </c>
      <c r="D5546" s="134" t="s">
        <v>458</v>
      </c>
      <c r="E5546" s="134" t="s">
        <v>449</v>
      </c>
      <c r="F5546" s="134" t="s">
        <v>452</v>
      </c>
      <c r="G5546" s="134" t="s">
        <v>324</v>
      </c>
      <c r="H5546" s="134" t="s">
        <v>1023</v>
      </c>
      <c r="I5546" s="134" t="s">
        <v>2</v>
      </c>
      <c r="J5546" s="135">
        <v>7405.91</v>
      </c>
      <c r="K5546" s="135">
        <v>2414.1000000000004</v>
      </c>
      <c r="L5546" s="135">
        <v>2374.1000000000004</v>
      </c>
      <c r="M5546" s="141" t="str">
        <f t="shared" si="173"/>
        <v>201702</v>
      </c>
    </row>
    <row r="5547" spans="1:13" x14ac:dyDescent="0.25">
      <c r="A5547" s="35" t="str">
        <f>VLOOKUP(B5547,ResCat!$A$2:$B$269,2,FALSE)</f>
        <v>HMOPMR</v>
      </c>
      <c r="B5547" s="68" t="str">
        <f>IF(ISNA(VLOOKUP(C5547,COA!$A$2:$B$340,2,FALSE)),"XXX",VLOOKUP(C5547,COA!$A$2:$B$340,2,FALSE))</f>
        <v>K11</v>
      </c>
      <c r="C5547" s="149" t="str">
        <f t="shared" si="174"/>
        <v>0011-1012-0012</v>
      </c>
      <c r="D5547" s="134" t="s">
        <v>458</v>
      </c>
      <c r="E5547" s="134" t="s">
        <v>449</v>
      </c>
      <c r="F5547" s="134" t="s">
        <v>452</v>
      </c>
      <c r="G5547" s="134" t="s">
        <v>324</v>
      </c>
      <c r="H5547" s="134" t="s">
        <v>1023</v>
      </c>
      <c r="I5547" s="134" t="s">
        <v>1</v>
      </c>
      <c r="J5547" s="135">
        <v>11569.41</v>
      </c>
      <c r="K5547" s="135">
        <v>8618.6700000000019</v>
      </c>
      <c r="L5547" s="135">
        <v>8308.5300000000007</v>
      </c>
      <c r="M5547" s="141" t="str">
        <f t="shared" si="173"/>
        <v>201702</v>
      </c>
    </row>
    <row r="5548" spans="1:13" x14ac:dyDescent="0.25">
      <c r="A5548" s="35" t="str">
        <f>VLOOKUP(B5548,ResCat!$A$2:$B$269,2,FALSE)</f>
        <v>HMOPMR</v>
      </c>
      <c r="B5548" s="68" t="str">
        <f>IF(ISNA(VLOOKUP(C5548,COA!$A$2:$B$340,2,FALSE)),"XXX",VLOOKUP(C5548,COA!$A$2:$B$340,2,FALSE))</f>
        <v>K11</v>
      </c>
      <c r="C5548" s="149" t="str">
        <f t="shared" si="174"/>
        <v>0011-1012-0012</v>
      </c>
      <c r="D5548" s="134" t="s">
        <v>458</v>
      </c>
      <c r="E5548" s="134" t="s">
        <v>449</v>
      </c>
      <c r="F5548" s="134" t="s">
        <v>452</v>
      </c>
      <c r="G5548" s="134" t="s">
        <v>326</v>
      </c>
      <c r="H5548" s="134" t="s">
        <v>1023</v>
      </c>
      <c r="I5548" s="134" t="s">
        <v>3</v>
      </c>
      <c r="J5548" s="135">
        <v>2905.8399999999997</v>
      </c>
      <c r="K5548" s="135">
        <v>1605.5700000000004</v>
      </c>
      <c r="L5548" s="135">
        <v>1825.5700000000004</v>
      </c>
      <c r="M5548" s="141" t="str">
        <f t="shared" si="173"/>
        <v>201703</v>
      </c>
    </row>
    <row r="5549" spans="1:13" x14ac:dyDescent="0.25">
      <c r="A5549" s="35" t="str">
        <f>VLOOKUP(B5549,ResCat!$A$2:$B$269,2,FALSE)</f>
        <v>HMOPMR</v>
      </c>
      <c r="B5549" s="68" t="str">
        <f>IF(ISNA(VLOOKUP(C5549,COA!$A$2:$B$340,2,FALSE)),"XXX",VLOOKUP(C5549,COA!$A$2:$B$340,2,FALSE))</f>
        <v>K11</v>
      </c>
      <c r="C5549" s="149" t="str">
        <f t="shared" si="174"/>
        <v>0011-1012-0012</v>
      </c>
      <c r="D5549" s="134" t="s">
        <v>458</v>
      </c>
      <c r="E5549" s="134" t="s">
        <v>449</v>
      </c>
      <c r="F5549" s="134" t="s">
        <v>452</v>
      </c>
      <c r="G5549" s="134" t="s">
        <v>326</v>
      </c>
      <c r="H5549" s="134" t="s">
        <v>1023</v>
      </c>
      <c r="I5549" s="134" t="s">
        <v>0</v>
      </c>
      <c r="J5549" s="135">
        <v>-185441.16</v>
      </c>
      <c r="K5549" s="135">
        <v>330263.17</v>
      </c>
      <c r="L5549" s="135">
        <v>382716.77999999991</v>
      </c>
      <c r="M5549" s="141" t="str">
        <f t="shared" si="173"/>
        <v>201703</v>
      </c>
    </row>
    <row r="5550" spans="1:13" x14ac:dyDescent="0.25">
      <c r="A5550" s="35" t="str">
        <f>VLOOKUP(B5550,ResCat!$A$2:$B$269,2,FALSE)</f>
        <v>HMOPMR</v>
      </c>
      <c r="B5550" s="68" t="str">
        <f>IF(ISNA(VLOOKUP(C5550,COA!$A$2:$B$340,2,FALSE)),"XXX",VLOOKUP(C5550,COA!$A$2:$B$340,2,FALSE))</f>
        <v>K11</v>
      </c>
      <c r="C5550" s="149" t="str">
        <f t="shared" si="174"/>
        <v>0011-1012-0012</v>
      </c>
      <c r="D5550" s="134" t="s">
        <v>458</v>
      </c>
      <c r="E5550" s="134" t="s">
        <v>449</v>
      </c>
      <c r="F5550" s="134" t="s">
        <v>452</v>
      </c>
      <c r="G5550" s="134" t="s">
        <v>326</v>
      </c>
      <c r="H5550" s="134" t="s">
        <v>1023</v>
      </c>
      <c r="I5550" s="134" t="s">
        <v>2</v>
      </c>
      <c r="J5550" s="135">
        <v>13358.22</v>
      </c>
      <c r="K5550" s="135">
        <v>2947.8900000000003</v>
      </c>
      <c r="L5550" s="135">
        <v>2927.8900000000003</v>
      </c>
      <c r="M5550" s="141" t="str">
        <f t="shared" si="173"/>
        <v>201703</v>
      </c>
    </row>
    <row r="5551" spans="1:13" x14ac:dyDescent="0.25">
      <c r="A5551" s="35" t="str">
        <f>VLOOKUP(B5551,ResCat!$A$2:$B$269,2,FALSE)</f>
        <v>HMOPMR</v>
      </c>
      <c r="B5551" s="68" t="str">
        <f>IF(ISNA(VLOOKUP(C5551,COA!$A$2:$B$340,2,FALSE)),"XXX",VLOOKUP(C5551,COA!$A$2:$B$340,2,FALSE))</f>
        <v>K11</v>
      </c>
      <c r="C5551" s="149" t="str">
        <f t="shared" si="174"/>
        <v>0011-1012-0012</v>
      </c>
      <c r="D5551" s="134" t="s">
        <v>458</v>
      </c>
      <c r="E5551" s="134" t="s">
        <v>449</v>
      </c>
      <c r="F5551" s="134" t="s">
        <v>452</v>
      </c>
      <c r="G5551" s="134" t="s">
        <v>326</v>
      </c>
      <c r="H5551" s="134" t="s">
        <v>1023</v>
      </c>
      <c r="I5551" s="134" t="s">
        <v>343</v>
      </c>
      <c r="J5551" s="135">
        <v>6.2</v>
      </c>
      <c r="K5551" s="135">
        <v>6.2</v>
      </c>
      <c r="L5551" s="135">
        <v>0</v>
      </c>
      <c r="M5551" s="141" t="str">
        <f t="shared" si="173"/>
        <v>201703</v>
      </c>
    </row>
    <row r="5552" spans="1:13" x14ac:dyDescent="0.25">
      <c r="A5552" s="35" t="str">
        <f>VLOOKUP(B5552,ResCat!$A$2:$B$269,2,FALSE)</f>
        <v>HMOPMR</v>
      </c>
      <c r="B5552" s="68" t="str">
        <f>IF(ISNA(VLOOKUP(C5552,COA!$A$2:$B$340,2,FALSE)),"XXX",VLOOKUP(C5552,COA!$A$2:$B$340,2,FALSE))</f>
        <v>K11</v>
      </c>
      <c r="C5552" s="149" t="str">
        <f t="shared" si="174"/>
        <v>0011-1012-0012</v>
      </c>
      <c r="D5552" s="134" t="s">
        <v>458</v>
      </c>
      <c r="E5552" s="134" t="s">
        <v>449</v>
      </c>
      <c r="F5552" s="134" t="s">
        <v>452</v>
      </c>
      <c r="G5552" s="134" t="s">
        <v>326</v>
      </c>
      <c r="H5552" s="134" t="s">
        <v>1023</v>
      </c>
      <c r="I5552" s="134" t="s">
        <v>1</v>
      </c>
      <c r="J5552" s="135">
        <v>21414.240000000002</v>
      </c>
      <c r="K5552" s="135">
        <v>12023.220000000001</v>
      </c>
      <c r="L5552" s="135">
        <v>11598.080000000002</v>
      </c>
      <c r="M5552" s="141" t="str">
        <f t="shared" si="173"/>
        <v>201703</v>
      </c>
    </row>
    <row r="5553" spans="1:13" x14ac:dyDescent="0.25">
      <c r="A5553" s="35" t="str">
        <f>VLOOKUP(B5553,ResCat!$A$2:$B$269,2,FALSE)</f>
        <v>HMOPMR</v>
      </c>
      <c r="B5553" s="68" t="str">
        <f>IF(ISNA(VLOOKUP(C5553,COA!$A$2:$B$340,2,FALSE)),"XXX",VLOOKUP(C5553,COA!$A$2:$B$340,2,FALSE))</f>
        <v>K11</v>
      </c>
      <c r="C5553" s="149" t="str">
        <f t="shared" si="174"/>
        <v>0011-1012-0012</v>
      </c>
      <c r="D5553" s="134" t="s">
        <v>458</v>
      </c>
      <c r="E5553" s="134" t="s">
        <v>449</v>
      </c>
      <c r="F5553" s="134" t="s">
        <v>452</v>
      </c>
      <c r="G5553" s="134" t="s">
        <v>328</v>
      </c>
      <c r="H5553" s="134" t="s">
        <v>1023</v>
      </c>
      <c r="I5553" s="134" t="s">
        <v>3</v>
      </c>
      <c r="J5553" s="135">
        <v>2876.6600000000008</v>
      </c>
      <c r="K5553" s="135">
        <v>2927.97</v>
      </c>
      <c r="L5553" s="135">
        <v>3077.29</v>
      </c>
      <c r="M5553" s="141" t="str">
        <f t="shared" si="173"/>
        <v>201704</v>
      </c>
    </row>
    <row r="5554" spans="1:13" x14ac:dyDescent="0.25">
      <c r="A5554" s="35" t="str">
        <f>VLOOKUP(B5554,ResCat!$A$2:$B$269,2,FALSE)</f>
        <v>HMOPMR</v>
      </c>
      <c r="B5554" s="68" t="str">
        <f>IF(ISNA(VLOOKUP(C5554,COA!$A$2:$B$340,2,FALSE)),"XXX",VLOOKUP(C5554,COA!$A$2:$B$340,2,FALSE))</f>
        <v>K11</v>
      </c>
      <c r="C5554" s="149" t="str">
        <f t="shared" si="174"/>
        <v>0011-1012-0012</v>
      </c>
      <c r="D5554" s="134" t="s">
        <v>458</v>
      </c>
      <c r="E5554" s="134" t="s">
        <v>449</v>
      </c>
      <c r="F5554" s="134" t="s">
        <v>452</v>
      </c>
      <c r="G5554" s="134" t="s">
        <v>328</v>
      </c>
      <c r="H5554" s="134" t="s">
        <v>1023</v>
      </c>
      <c r="I5554" s="134" t="s">
        <v>0</v>
      </c>
      <c r="J5554" s="135">
        <v>4475.7499999999964</v>
      </c>
      <c r="K5554" s="135">
        <v>28823.34</v>
      </c>
      <c r="L5554" s="135">
        <v>25913.599999999999</v>
      </c>
      <c r="M5554" s="141" t="str">
        <f t="shared" si="173"/>
        <v>201704</v>
      </c>
    </row>
    <row r="5555" spans="1:13" x14ac:dyDescent="0.25">
      <c r="A5555" s="35" t="str">
        <f>VLOOKUP(B5555,ResCat!$A$2:$B$269,2,FALSE)</f>
        <v>HMOPMR</v>
      </c>
      <c r="B5555" s="68" t="str">
        <f>IF(ISNA(VLOOKUP(C5555,COA!$A$2:$B$340,2,FALSE)),"XXX",VLOOKUP(C5555,COA!$A$2:$B$340,2,FALSE))</f>
        <v>K11</v>
      </c>
      <c r="C5555" s="149" t="str">
        <f t="shared" si="174"/>
        <v>0011-1012-0012</v>
      </c>
      <c r="D5555" s="134" t="s">
        <v>458</v>
      </c>
      <c r="E5555" s="134" t="s">
        <v>449</v>
      </c>
      <c r="F5555" s="134" t="s">
        <v>452</v>
      </c>
      <c r="G5555" s="134" t="s">
        <v>328</v>
      </c>
      <c r="H5555" s="134" t="s">
        <v>1023</v>
      </c>
      <c r="I5555" s="134" t="s">
        <v>336</v>
      </c>
      <c r="J5555" s="135">
        <v>0</v>
      </c>
      <c r="K5555" s="135">
        <v>39.659999999999997</v>
      </c>
      <c r="L5555" s="135">
        <v>39.659999999999997</v>
      </c>
      <c r="M5555" s="141" t="str">
        <f t="shared" si="173"/>
        <v>201704</v>
      </c>
    </row>
    <row r="5556" spans="1:13" x14ac:dyDescent="0.25">
      <c r="A5556" s="35" t="str">
        <f>VLOOKUP(B5556,ResCat!$A$2:$B$269,2,FALSE)</f>
        <v>HMOPMR</v>
      </c>
      <c r="B5556" s="68" t="str">
        <f>IF(ISNA(VLOOKUP(C5556,COA!$A$2:$B$340,2,FALSE)),"XXX",VLOOKUP(C5556,COA!$A$2:$B$340,2,FALSE))</f>
        <v>K11</v>
      </c>
      <c r="C5556" s="149" t="str">
        <f t="shared" si="174"/>
        <v>0011-1012-0012</v>
      </c>
      <c r="D5556" s="134" t="s">
        <v>458</v>
      </c>
      <c r="E5556" s="134" t="s">
        <v>449</v>
      </c>
      <c r="F5556" s="134" t="s">
        <v>452</v>
      </c>
      <c r="G5556" s="134" t="s">
        <v>328</v>
      </c>
      <c r="H5556" s="134" t="s">
        <v>1023</v>
      </c>
      <c r="I5556" s="134" t="s">
        <v>2</v>
      </c>
      <c r="J5556" s="135">
        <v>24873.339999999997</v>
      </c>
      <c r="K5556" s="135">
        <v>10461.759999999998</v>
      </c>
      <c r="L5556" s="135">
        <v>10441.76</v>
      </c>
      <c r="M5556" s="141" t="str">
        <f t="shared" si="173"/>
        <v>201704</v>
      </c>
    </row>
    <row r="5557" spans="1:13" x14ac:dyDescent="0.25">
      <c r="A5557" s="35" t="str">
        <f>VLOOKUP(B5557,ResCat!$A$2:$B$269,2,FALSE)</f>
        <v>HMOPMR</v>
      </c>
      <c r="B5557" s="68" t="str">
        <f>IF(ISNA(VLOOKUP(C5557,COA!$A$2:$B$340,2,FALSE)),"XXX",VLOOKUP(C5557,COA!$A$2:$B$340,2,FALSE))</f>
        <v>K11</v>
      </c>
      <c r="C5557" s="149" t="str">
        <f t="shared" si="174"/>
        <v>0011-1012-0012</v>
      </c>
      <c r="D5557" s="134" t="s">
        <v>458</v>
      </c>
      <c r="E5557" s="134" t="s">
        <v>449</v>
      </c>
      <c r="F5557" s="134" t="s">
        <v>452</v>
      </c>
      <c r="G5557" s="134" t="s">
        <v>328</v>
      </c>
      <c r="H5557" s="134" t="s">
        <v>1023</v>
      </c>
      <c r="I5557" s="134" t="s">
        <v>1</v>
      </c>
      <c r="J5557" s="135">
        <v>-4556.34</v>
      </c>
      <c r="K5557" s="135">
        <v>10598.37</v>
      </c>
      <c r="L5557" s="135">
        <v>10105.370000000001</v>
      </c>
      <c r="M5557" s="141" t="str">
        <f t="shared" si="173"/>
        <v>201704</v>
      </c>
    </row>
    <row r="5558" spans="1:13" x14ac:dyDescent="0.25">
      <c r="A5558" s="35" t="str">
        <f>VLOOKUP(B5558,ResCat!$A$2:$B$269,2,FALSE)</f>
        <v>HMOPMR</v>
      </c>
      <c r="B5558" s="68" t="str">
        <f>IF(ISNA(VLOOKUP(C5558,COA!$A$2:$B$340,2,FALSE)),"XXX",VLOOKUP(C5558,COA!$A$2:$B$340,2,FALSE))</f>
        <v>K11</v>
      </c>
      <c r="C5558" s="149" t="str">
        <f t="shared" si="174"/>
        <v>0011-1012-0012</v>
      </c>
      <c r="D5558" s="134" t="s">
        <v>458</v>
      </c>
      <c r="E5558" s="134" t="s">
        <v>449</v>
      </c>
      <c r="F5558" s="134" t="s">
        <v>452</v>
      </c>
      <c r="G5558" s="134" t="s">
        <v>330</v>
      </c>
      <c r="H5558" s="134" t="s">
        <v>1023</v>
      </c>
      <c r="I5558" s="134" t="s">
        <v>3</v>
      </c>
      <c r="J5558" s="135">
        <v>7980.0400000000018</v>
      </c>
      <c r="K5558" s="135">
        <v>3508.650000000001</v>
      </c>
      <c r="L5558" s="135">
        <v>3643.6100000000024</v>
      </c>
      <c r="M5558" s="141" t="str">
        <f t="shared" si="173"/>
        <v>201705</v>
      </c>
    </row>
    <row r="5559" spans="1:13" x14ac:dyDescent="0.25">
      <c r="A5559" s="35" t="str">
        <f>VLOOKUP(B5559,ResCat!$A$2:$B$269,2,FALSE)</f>
        <v>HMOPMR</v>
      </c>
      <c r="B5559" s="68" t="str">
        <f>IF(ISNA(VLOOKUP(C5559,COA!$A$2:$B$340,2,FALSE)),"XXX",VLOOKUP(C5559,COA!$A$2:$B$340,2,FALSE))</f>
        <v>K11</v>
      </c>
      <c r="C5559" s="149" t="str">
        <f t="shared" si="174"/>
        <v>0011-1012-0012</v>
      </c>
      <c r="D5559" s="134" t="s">
        <v>458</v>
      </c>
      <c r="E5559" s="134" t="s">
        <v>449</v>
      </c>
      <c r="F5559" s="134" t="s">
        <v>452</v>
      </c>
      <c r="G5559" s="134" t="s">
        <v>330</v>
      </c>
      <c r="H5559" s="134" t="s">
        <v>1023</v>
      </c>
      <c r="I5559" s="134" t="s">
        <v>0</v>
      </c>
      <c r="J5559" s="135">
        <v>403789.86000000004</v>
      </c>
      <c r="K5559" s="135">
        <v>311609.35000000003</v>
      </c>
      <c r="L5559" s="135">
        <v>311609.35000000003</v>
      </c>
      <c r="M5559" s="141" t="str">
        <f t="shared" si="173"/>
        <v>201705</v>
      </c>
    </row>
    <row r="5560" spans="1:13" x14ac:dyDescent="0.25">
      <c r="A5560" s="35" t="str">
        <f>VLOOKUP(B5560,ResCat!$A$2:$B$269,2,FALSE)</f>
        <v>HMOPMR</v>
      </c>
      <c r="B5560" s="68" t="str">
        <f>IF(ISNA(VLOOKUP(C5560,COA!$A$2:$B$340,2,FALSE)),"XXX",VLOOKUP(C5560,COA!$A$2:$B$340,2,FALSE))</f>
        <v>K11</v>
      </c>
      <c r="C5560" s="149" t="str">
        <f t="shared" si="174"/>
        <v>0011-1012-0012</v>
      </c>
      <c r="D5560" s="134" t="s">
        <v>458</v>
      </c>
      <c r="E5560" s="134" t="s">
        <v>449</v>
      </c>
      <c r="F5560" s="134" t="s">
        <v>452</v>
      </c>
      <c r="G5560" s="134" t="s">
        <v>330</v>
      </c>
      <c r="H5560" s="134" t="s">
        <v>1023</v>
      </c>
      <c r="I5560" s="134" t="s">
        <v>336</v>
      </c>
      <c r="J5560" s="135">
        <v>-31</v>
      </c>
      <c r="K5560" s="135">
        <v>37.68</v>
      </c>
      <c r="L5560" s="135">
        <v>37.68</v>
      </c>
      <c r="M5560" s="141" t="str">
        <f t="shared" si="173"/>
        <v>201705</v>
      </c>
    </row>
    <row r="5561" spans="1:13" x14ac:dyDescent="0.25">
      <c r="A5561" s="35" t="str">
        <f>VLOOKUP(B5561,ResCat!$A$2:$B$269,2,FALSE)</f>
        <v>HMOPMR</v>
      </c>
      <c r="B5561" s="68" t="str">
        <f>IF(ISNA(VLOOKUP(C5561,COA!$A$2:$B$340,2,FALSE)),"XXX",VLOOKUP(C5561,COA!$A$2:$B$340,2,FALSE))</f>
        <v>K11</v>
      </c>
      <c r="C5561" s="149" t="str">
        <f t="shared" si="174"/>
        <v>0011-1012-0012</v>
      </c>
      <c r="D5561" s="134" t="s">
        <v>458</v>
      </c>
      <c r="E5561" s="134" t="s">
        <v>449</v>
      </c>
      <c r="F5561" s="134" t="s">
        <v>452</v>
      </c>
      <c r="G5561" s="134" t="s">
        <v>330</v>
      </c>
      <c r="H5561" s="134" t="s">
        <v>1023</v>
      </c>
      <c r="I5561" s="134" t="s">
        <v>2</v>
      </c>
      <c r="J5561" s="135">
        <v>14864.19</v>
      </c>
      <c r="K5561" s="135">
        <v>6470.8400000000056</v>
      </c>
      <c r="L5561" s="135">
        <v>6340.1300000000056</v>
      </c>
      <c r="M5561" s="141" t="str">
        <f t="shared" si="173"/>
        <v>201705</v>
      </c>
    </row>
    <row r="5562" spans="1:13" x14ac:dyDescent="0.25">
      <c r="A5562" s="35" t="str">
        <f>VLOOKUP(B5562,ResCat!$A$2:$B$269,2,FALSE)</f>
        <v>HMOPMR</v>
      </c>
      <c r="B5562" s="68" t="str">
        <f>IF(ISNA(VLOOKUP(C5562,COA!$A$2:$B$340,2,FALSE)),"XXX",VLOOKUP(C5562,COA!$A$2:$B$340,2,FALSE))</f>
        <v>K11</v>
      </c>
      <c r="C5562" s="149" t="str">
        <f t="shared" si="174"/>
        <v>0011-1012-0012</v>
      </c>
      <c r="D5562" s="134" t="s">
        <v>458</v>
      </c>
      <c r="E5562" s="134" t="s">
        <v>449</v>
      </c>
      <c r="F5562" s="134" t="s">
        <v>452</v>
      </c>
      <c r="G5562" s="134" t="s">
        <v>330</v>
      </c>
      <c r="H5562" s="134" t="s">
        <v>1023</v>
      </c>
      <c r="I5562" s="134" t="s">
        <v>1</v>
      </c>
      <c r="J5562" s="135">
        <v>93508.819999999992</v>
      </c>
      <c r="K5562" s="135">
        <v>55643.509999999995</v>
      </c>
      <c r="L5562" s="135">
        <v>54459.249999999993</v>
      </c>
      <c r="M5562" s="141" t="str">
        <f t="shared" si="173"/>
        <v>201705</v>
      </c>
    </row>
    <row r="5563" spans="1:13" x14ac:dyDescent="0.25">
      <c r="A5563" s="35" t="str">
        <f>VLOOKUP(B5563,ResCat!$A$2:$B$269,2,FALSE)</f>
        <v>HMOPMR</v>
      </c>
      <c r="B5563" s="68" t="str">
        <f>IF(ISNA(VLOOKUP(C5563,COA!$A$2:$B$340,2,FALSE)),"XXX",VLOOKUP(C5563,COA!$A$2:$B$340,2,FALSE))</f>
        <v>K11</v>
      </c>
      <c r="C5563" s="149" t="str">
        <f t="shared" si="174"/>
        <v>0011-1012-0012</v>
      </c>
      <c r="D5563" s="134" t="s">
        <v>458</v>
      </c>
      <c r="E5563" s="134" t="s">
        <v>449</v>
      </c>
      <c r="F5563" s="134" t="s">
        <v>452</v>
      </c>
      <c r="G5563" s="134" t="s">
        <v>332</v>
      </c>
      <c r="H5563" s="134" t="s">
        <v>1023</v>
      </c>
      <c r="I5563" s="134" t="s">
        <v>3</v>
      </c>
      <c r="J5563" s="135">
        <v>6387.4399999999987</v>
      </c>
      <c r="K5563" s="135">
        <v>3128.24</v>
      </c>
      <c r="L5563" s="135">
        <v>3130.69</v>
      </c>
      <c r="M5563" s="141" t="str">
        <f t="shared" si="173"/>
        <v>201706</v>
      </c>
    </row>
    <row r="5564" spans="1:13" x14ac:dyDescent="0.25">
      <c r="A5564" s="35" t="str">
        <f>VLOOKUP(B5564,ResCat!$A$2:$B$269,2,FALSE)</f>
        <v>HMOPMR</v>
      </c>
      <c r="B5564" s="68" t="str">
        <f>IF(ISNA(VLOOKUP(C5564,COA!$A$2:$B$340,2,FALSE)),"XXX",VLOOKUP(C5564,COA!$A$2:$B$340,2,FALSE))</f>
        <v>K11</v>
      </c>
      <c r="C5564" s="149" t="str">
        <f t="shared" si="174"/>
        <v>0011-1012-0012</v>
      </c>
      <c r="D5564" s="134" t="s">
        <v>458</v>
      </c>
      <c r="E5564" s="134" t="s">
        <v>449</v>
      </c>
      <c r="F5564" s="134" t="s">
        <v>452</v>
      </c>
      <c r="G5564" s="134" t="s">
        <v>332</v>
      </c>
      <c r="H5564" s="134" t="s">
        <v>1023</v>
      </c>
      <c r="I5564" s="134" t="s">
        <v>0</v>
      </c>
      <c r="J5564" s="135">
        <v>29993.700000000008</v>
      </c>
      <c r="K5564" s="135">
        <v>11896.980000000001</v>
      </c>
      <c r="L5564" s="135">
        <v>11896.980000000001</v>
      </c>
      <c r="M5564" s="141" t="str">
        <f t="shared" si="173"/>
        <v>201706</v>
      </c>
    </row>
    <row r="5565" spans="1:13" x14ac:dyDescent="0.25">
      <c r="A5565" s="35" t="str">
        <f>VLOOKUP(B5565,ResCat!$A$2:$B$269,2,FALSE)</f>
        <v>HMOPMR</v>
      </c>
      <c r="B5565" s="68" t="str">
        <f>IF(ISNA(VLOOKUP(C5565,COA!$A$2:$B$340,2,FALSE)),"XXX",VLOOKUP(C5565,COA!$A$2:$B$340,2,FALSE))</f>
        <v>K11</v>
      </c>
      <c r="C5565" s="149" t="str">
        <f t="shared" si="174"/>
        <v>0011-1012-0012</v>
      </c>
      <c r="D5565" s="134" t="s">
        <v>458</v>
      </c>
      <c r="E5565" s="134" t="s">
        <v>449</v>
      </c>
      <c r="F5565" s="134" t="s">
        <v>452</v>
      </c>
      <c r="G5565" s="134" t="s">
        <v>332</v>
      </c>
      <c r="H5565" s="134" t="s">
        <v>1023</v>
      </c>
      <c r="I5565" s="134" t="s">
        <v>336</v>
      </c>
      <c r="J5565" s="135">
        <v>100</v>
      </c>
      <c r="K5565" s="135">
        <v>100</v>
      </c>
      <c r="L5565" s="135">
        <v>100</v>
      </c>
      <c r="M5565" s="141" t="str">
        <f t="shared" si="173"/>
        <v>201706</v>
      </c>
    </row>
    <row r="5566" spans="1:13" x14ac:dyDescent="0.25">
      <c r="A5566" s="35" t="str">
        <f>VLOOKUP(B5566,ResCat!$A$2:$B$269,2,FALSE)</f>
        <v>HMOPMR</v>
      </c>
      <c r="B5566" s="68" t="str">
        <f>IF(ISNA(VLOOKUP(C5566,COA!$A$2:$B$340,2,FALSE)),"XXX",VLOOKUP(C5566,COA!$A$2:$B$340,2,FALSE))</f>
        <v>K11</v>
      </c>
      <c r="C5566" s="149" t="str">
        <f t="shared" si="174"/>
        <v>0011-1012-0012</v>
      </c>
      <c r="D5566" s="134" t="s">
        <v>458</v>
      </c>
      <c r="E5566" s="134" t="s">
        <v>449</v>
      </c>
      <c r="F5566" s="134" t="s">
        <v>452</v>
      </c>
      <c r="G5566" s="134" t="s">
        <v>332</v>
      </c>
      <c r="H5566" s="134" t="s">
        <v>1023</v>
      </c>
      <c r="I5566" s="134" t="s">
        <v>2</v>
      </c>
      <c r="J5566" s="135">
        <v>16305.92</v>
      </c>
      <c r="K5566" s="135">
        <v>8418.6500000000051</v>
      </c>
      <c r="L5566" s="135">
        <v>8368.6500000000087</v>
      </c>
      <c r="M5566" s="141" t="str">
        <f t="shared" si="173"/>
        <v>201706</v>
      </c>
    </row>
    <row r="5567" spans="1:13" x14ac:dyDescent="0.25">
      <c r="A5567" s="35" t="str">
        <f>VLOOKUP(B5567,ResCat!$A$2:$B$269,2,FALSE)</f>
        <v>HMOPMR</v>
      </c>
      <c r="B5567" s="68" t="str">
        <f>IF(ISNA(VLOOKUP(C5567,COA!$A$2:$B$340,2,FALSE)),"XXX",VLOOKUP(C5567,COA!$A$2:$B$340,2,FALSE))</f>
        <v>K11</v>
      </c>
      <c r="C5567" s="149" t="str">
        <f t="shared" si="174"/>
        <v>0011-1012-0012</v>
      </c>
      <c r="D5567" s="134" t="s">
        <v>458</v>
      </c>
      <c r="E5567" s="134" t="s">
        <v>449</v>
      </c>
      <c r="F5567" s="134" t="s">
        <v>452</v>
      </c>
      <c r="G5567" s="134" t="s">
        <v>332</v>
      </c>
      <c r="H5567" s="134" t="s">
        <v>1023</v>
      </c>
      <c r="I5567" s="134" t="s">
        <v>343</v>
      </c>
      <c r="J5567" s="135">
        <v>134.34</v>
      </c>
      <c r="K5567" s="135">
        <v>134.34</v>
      </c>
      <c r="L5567" s="135">
        <v>134.34</v>
      </c>
      <c r="M5567" s="141" t="str">
        <f t="shared" si="173"/>
        <v>201706</v>
      </c>
    </row>
    <row r="5568" spans="1:13" x14ac:dyDescent="0.25">
      <c r="A5568" s="35" t="str">
        <f>VLOOKUP(B5568,ResCat!$A$2:$B$269,2,FALSE)</f>
        <v>HMOPMR</v>
      </c>
      <c r="B5568" s="68" t="str">
        <f>IF(ISNA(VLOOKUP(C5568,COA!$A$2:$B$340,2,FALSE)),"XXX",VLOOKUP(C5568,COA!$A$2:$B$340,2,FALSE))</f>
        <v>K11</v>
      </c>
      <c r="C5568" s="149" t="str">
        <f t="shared" si="174"/>
        <v>0011-1012-0012</v>
      </c>
      <c r="D5568" s="134" t="s">
        <v>458</v>
      </c>
      <c r="E5568" s="134" t="s">
        <v>449</v>
      </c>
      <c r="F5568" s="134" t="s">
        <v>452</v>
      </c>
      <c r="G5568" s="134" t="s">
        <v>332</v>
      </c>
      <c r="H5568" s="134" t="s">
        <v>1023</v>
      </c>
      <c r="I5568" s="134" t="s">
        <v>1</v>
      </c>
      <c r="J5568" s="135">
        <v>5711.2499999999991</v>
      </c>
      <c r="K5568" s="135">
        <v>705.09</v>
      </c>
      <c r="L5568" s="135">
        <v>616.74</v>
      </c>
      <c r="M5568" s="141" t="str">
        <f t="shared" si="173"/>
        <v>201706</v>
      </c>
    </row>
    <row r="5569" spans="1:13" x14ac:dyDescent="0.25">
      <c r="A5569" s="35" t="str">
        <f>VLOOKUP(B5569,ResCat!$A$2:$B$269,2,FALSE)</f>
        <v>HMOPMR</v>
      </c>
      <c r="B5569" s="68" t="str">
        <f>IF(ISNA(VLOOKUP(C5569,COA!$A$2:$B$340,2,FALSE)),"XXX",VLOOKUP(C5569,COA!$A$2:$B$340,2,FALSE))</f>
        <v>K11</v>
      </c>
      <c r="C5569" s="149" t="str">
        <f t="shared" si="174"/>
        <v>0011-1012-0012</v>
      </c>
      <c r="D5569" s="134" t="s">
        <v>458</v>
      </c>
      <c r="E5569" s="134" t="s">
        <v>449</v>
      </c>
      <c r="F5569" s="134" t="s">
        <v>452</v>
      </c>
      <c r="G5569" s="134" t="s">
        <v>335</v>
      </c>
      <c r="H5569" s="134" t="s">
        <v>1023</v>
      </c>
      <c r="I5569" s="134" t="s">
        <v>3</v>
      </c>
      <c r="J5569" s="135">
        <v>5606.74</v>
      </c>
      <c r="K5569" s="135">
        <v>6090.8499999999995</v>
      </c>
      <c r="L5569" s="135">
        <v>5949.5399999999991</v>
      </c>
      <c r="M5569" s="141" t="str">
        <f t="shared" si="173"/>
        <v>201707</v>
      </c>
    </row>
    <row r="5570" spans="1:13" x14ac:dyDescent="0.25">
      <c r="A5570" s="35" t="str">
        <f>VLOOKUP(B5570,ResCat!$A$2:$B$269,2,FALSE)</f>
        <v>HMOPMR</v>
      </c>
      <c r="B5570" s="68" t="str">
        <f>IF(ISNA(VLOOKUP(C5570,COA!$A$2:$B$340,2,FALSE)),"XXX",VLOOKUP(C5570,COA!$A$2:$B$340,2,FALSE))</f>
        <v>K11</v>
      </c>
      <c r="C5570" s="149" t="str">
        <f t="shared" si="174"/>
        <v>0011-1012-0012</v>
      </c>
      <c r="D5570" s="134" t="s">
        <v>458</v>
      </c>
      <c r="E5570" s="134" t="s">
        <v>449</v>
      </c>
      <c r="F5570" s="134" t="s">
        <v>452</v>
      </c>
      <c r="G5570" s="134" t="s">
        <v>335</v>
      </c>
      <c r="H5570" s="134" t="s">
        <v>1023</v>
      </c>
      <c r="I5570" s="134" t="s">
        <v>0</v>
      </c>
      <c r="J5570" s="135">
        <v>716.49999999999898</v>
      </c>
      <c r="K5570" s="135">
        <v>7160.67</v>
      </c>
      <c r="L5570" s="135">
        <v>2526.0000000000005</v>
      </c>
      <c r="M5570" s="141" t="str">
        <f t="shared" si="173"/>
        <v>201707</v>
      </c>
    </row>
    <row r="5571" spans="1:13" x14ac:dyDescent="0.25">
      <c r="A5571" s="35" t="str">
        <f>VLOOKUP(B5571,ResCat!$A$2:$B$269,2,FALSE)</f>
        <v>HMOPMR</v>
      </c>
      <c r="B5571" s="68" t="str">
        <f>IF(ISNA(VLOOKUP(C5571,COA!$A$2:$B$340,2,FALSE)),"XXX",VLOOKUP(C5571,COA!$A$2:$B$340,2,FALSE))</f>
        <v>K11</v>
      </c>
      <c r="C5571" s="149" t="str">
        <f t="shared" si="174"/>
        <v>0011-1012-0012</v>
      </c>
      <c r="D5571" s="134" t="s">
        <v>458</v>
      </c>
      <c r="E5571" s="134" t="s">
        <v>449</v>
      </c>
      <c r="F5571" s="134" t="s">
        <v>452</v>
      </c>
      <c r="G5571" s="134" t="s">
        <v>335</v>
      </c>
      <c r="H5571" s="134" t="s">
        <v>1023</v>
      </c>
      <c r="I5571" s="134" t="s">
        <v>336</v>
      </c>
      <c r="J5571" s="135">
        <v>58</v>
      </c>
      <c r="K5571" s="135">
        <v>46.4</v>
      </c>
      <c r="L5571" s="135">
        <v>46.4</v>
      </c>
      <c r="M5571" s="141" t="str">
        <f t="shared" si="173"/>
        <v>201707</v>
      </c>
    </row>
    <row r="5572" spans="1:13" x14ac:dyDescent="0.25">
      <c r="A5572" s="35" t="str">
        <f>VLOOKUP(B5572,ResCat!$A$2:$B$269,2,FALSE)</f>
        <v>HMOPMR</v>
      </c>
      <c r="B5572" s="68" t="str">
        <f>IF(ISNA(VLOOKUP(C5572,COA!$A$2:$B$340,2,FALSE)),"XXX",VLOOKUP(C5572,COA!$A$2:$B$340,2,FALSE))</f>
        <v>K11</v>
      </c>
      <c r="C5572" s="149" t="str">
        <f t="shared" si="174"/>
        <v>0011-1012-0012</v>
      </c>
      <c r="D5572" s="134" t="s">
        <v>458</v>
      </c>
      <c r="E5572" s="134" t="s">
        <v>449</v>
      </c>
      <c r="F5572" s="134" t="s">
        <v>452</v>
      </c>
      <c r="G5572" s="134" t="s">
        <v>335</v>
      </c>
      <c r="H5572" s="134" t="s">
        <v>1023</v>
      </c>
      <c r="I5572" s="134" t="s">
        <v>2</v>
      </c>
      <c r="J5572" s="135">
        <v>12021.310000000001</v>
      </c>
      <c r="K5572" s="135">
        <v>6594.64</v>
      </c>
      <c r="L5572" s="135">
        <v>6521.7</v>
      </c>
      <c r="M5572" s="141" t="str">
        <f t="shared" ref="M5572:M5635" si="175">IF(G5572&lt;$M$1,$M$1,G5572)</f>
        <v>201707</v>
      </c>
    </row>
    <row r="5573" spans="1:13" x14ac:dyDescent="0.25">
      <c r="A5573" s="35" t="str">
        <f>VLOOKUP(B5573,ResCat!$A$2:$B$269,2,FALSE)</f>
        <v>HMOPMR</v>
      </c>
      <c r="B5573" s="68" t="str">
        <f>IF(ISNA(VLOOKUP(C5573,COA!$A$2:$B$340,2,FALSE)),"XXX",VLOOKUP(C5573,COA!$A$2:$B$340,2,FALSE))</f>
        <v>K11</v>
      </c>
      <c r="C5573" s="149" t="str">
        <f t="shared" ref="C5573:C5636" si="176">D5573&amp;"-"&amp;E5573&amp;"-"&amp;F5573</f>
        <v>0011-1012-0012</v>
      </c>
      <c r="D5573" s="134" t="s">
        <v>458</v>
      </c>
      <c r="E5573" s="134" t="s">
        <v>449</v>
      </c>
      <c r="F5573" s="134" t="s">
        <v>452</v>
      </c>
      <c r="G5573" s="134" t="s">
        <v>335</v>
      </c>
      <c r="H5573" s="134" t="s">
        <v>1023</v>
      </c>
      <c r="I5573" s="134" t="s">
        <v>1</v>
      </c>
      <c r="J5573" s="135">
        <v>39607.5</v>
      </c>
      <c r="K5573" s="135">
        <v>30839.229999999996</v>
      </c>
      <c r="L5573" s="135">
        <v>29815.459999999992</v>
      </c>
      <c r="M5573" s="141" t="str">
        <f t="shared" si="175"/>
        <v>201707</v>
      </c>
    </row>
    <row r="5574" spans="1:13" x14ac:dyDescent="0.25">
      <c r="A5574" s="35" t="str">
        <f>VLOOKUP(B5574,ResCat!$A$2:$B$269,2,FALSE)</f>
        <v>HMOPMR</v>
      </c>
      <c r="B5574" s="68" t="str">
        <f>IF(ISNA(VLOOKUP(C5574,COA!$A$2:$B$340,2,FALSE)),"XXX",VLOOKUP(C5574,COA!$A$2:$B$340,2,FALSE))</f>
        <v>K11</v>
      </c>
      <c r="C5574" s="149" t="str">
        <f t="shared" si="176"/>
        <v>0011-1012-0012</v>
      </c>
      <c r="D5574" s="134" t="s">
        <v>458</v>
      </c>
      <c r="E5574" s="134" t="s">
        <v>449</v>
      </c>
      <c r="F5574" s="134" t="s">
        <v>452</v>
      </c>
      <c r="G5574" s="134" t="s">
        <v>4</v>
      </c>
      <c r="H5574" s="134" t="s">
        <v>1023</v>
      </c>
      <c r="I5574" s="134" t="s">
        <v>3</v>
      </c>
      <c r="J5574" s="135">
        <v>8470.48</v>
      </c>
      <c r="K5574" s="135">
        <v>6759.630000000001</v>
      </c>
      <c r="L5574" s="135">
        <v>7396.44</v>
      </c>
      <c r="M5574" s="141" t="str">
        <f t="shared" si="175"/>
        <v>201708</v>
      </c>
    </row>
    <row r="5575" spans="1:13" x14ac:dyDescent="0.25">
      <c r="A5575" s="35" t="str">
        <f>VLOOKUP(B5575,ResCat!$A$2:$B$269,2,FALSE)</f>
        <v>HMOPMR</v>
      </c>
      <c r="B5575" s="68" t="str">
        <f>IF(ISNA(VLOOKUP(C5575,COA!$A$2:$B$340,2,FALSE)),"XXX",VLOOKUP(C5575,COA!$A$2:$B$340,2,FALSE))</f>
        <v>K11</v>
      </c>
      <c r="C5575" s="149" t="str">
        <f t="shared" si="176"/>
        <v>0011-1012-0012</v>
      </c>
      <c r="D5575" s="134" t="s">
        <v>458</v>
      </c>
      <c r="E5575" s="134" t="s">
        <v>449</v>
      </c>
      <c r="F5575" s="134" t="s">
        <v>452</v>
      </c>
      <c r="G5575" s="134" t="s">
        <v>4</v>
      </c>
      <c r="H5575" s="134" t="s">
        <v>1023</v>
      </c>
      <c r="I5575" s="134" t="s">
        <v>0</v>
      </c>
      <c r="J5575" s="135">
        <v>-4994.1999999999989</v>
      </c>
      <c r="K5575" s="135">
        <v>61766.06999999992</v>
      </c>
      <c r="L5575" s="135">
        <v>61009.019999999982</v>
      </c>
      <c r="M5575" s="141" t="str">
        <f t="shared" si="175"/>
        <v>201708</v>
      </c>
    </row>
    <row r="5576" spans="1:13" x14ac:dyDescent="0.25">
      <c r="A5576" s="35" t="str">
        <f>VLOOKUP(B5576,ResCat!$A$2:$B$269,2,FALSE)</f>
        <v>HMOPMR</v>
      </c>
      <c r="B5576" s="68" t="str">
        <f>IF(ISNA(VLOOKUP(C5576,COA!$A$2:$B$340,2,FALSE)),"XXX",VLOOKUP(C5576,COA!$A$2:$B$340,2,FALSE))</f>
        <v>K11</v>
      </c>
      <c r="C5576" s="149" t="str">
        <f t="shared" si="176"/>
        <v>0011-1012-0012</v>
      </c>
      <c r="D5576" s="134" t="s">
        <v>458</v>
      </c>
      <c r="E5576" s="134" t="s">
        <v>449</v>
      </c>
      <c r="F5576" s="134" t="s">
        <v>452</v>
      </c>
      <c r="G5576" s="134" t="s">
        <v>4</v>
      </c>
      <c r="H5576" s="134" t="s">
        <v>1023</v>
      </c>
      <c r="I5576" s="134" t="s">
        <v>2</v>
      </c>
      <c r="J5576" s="135">
        <v>24474.32</v>
      </c>
      <c r="K5576" s="135">
        <v>16684.890000000003</v>
      </c>
      <c r="L5576" s="135">
        <v>16689.240000000005</v>
      </c>
      <c r="M5576" s="141" t="str">
        <f t="shared" si="175"/>
        <v>201708</v>
      </c>
    </row>
    <row r="5577" spans="1:13" x14ac:dyDescent="0.25">
      <c r="A5577" s="35" t="str">
        <f>VLOOKUP(B5577,ResCat!$A$2:$B$269,2,FALSE)</f>
        <v>HMOPMR</v>
      </c>
      <c r="B5577" s="68" t="str">
        <f>IF(ISNA(VLOOKUP(C5577,COA!$A$2:$B$340,2,FALSE)),"XXX",VLOOKUP(C5577,COA!$A$2:$B$340,2,FALSE))</f>
        <v>K11</v>
      </c>
      <c r="C5577" s="149" t="str">
        <f t="shared" si="176"/>
        <v>0011-1012-0012</v>
      </c>
      <c r="D5577" s="134" t="s">
        <v>458</v>
      </c>
      <c r="E5577" s="134" t="s">
        <v>449</v>
      </c>
      <c r="F5577" s="134" t="s">
        <v>452</v>
      </c>
      <c r="G5577" s="134" t="s">
        <v>4</v>
      </c>
      <c r="H5577" s="134" t="s">
        <v>1023</v>
      </c>
      <c r="I5577" s="134" t="s">
        <v>1</v>
      </c>
      <c r="J5577" s="135">
        <v>140330.12</v>
      </c>
      <c r="K5577" s="135">
        <v>62841.739999999983</v>
      </c>
      <c r="L5577" s="135">
        <v>61610.679999999986</v>
      </c>
      <c r="M5577" s="141" t="str">
        <f t="shared" si="175"/>
        <v>201708</v>
      </c>
    </row>
    <row r="5578" spans="1:13" x14ac:dyDescent="0.25">
      <c r="A5578" s="35" t="str">
        <f>VLOOKUP(B5578,ResCat!$A$2:$B$269,2,FALSE)</f>
        <v>HMOPMR</v>
      </c>
      <c r="B5578" s="68" t="str">
        <f>IF(ISNA(VLOOKUP(C5578,COA!$A$2:$B$340,2,FALSE)),"XXX",VLOOKUP(C5578,COA!$A$2:$B$340,2,FALSE))</f>
        <v>K11</v>
      </c>
      <c r="C5578" s="149" t="str">
        <f t="shared" si="176"/>
        <v>0011-1012-0012</v>
      </c>
      <c r="D5578" s="134" t="s">
        <v>458</v>
      </c>
      <c r="E5578" s="134" t="s">
        <v>449</v>
      </c>
      <c r="F5578" s="134" t="s">
        <v>452</v>
      </c>
      <c r="G5578" s="134" t="s">
        <v>511</v>
      </c>
      <c r="H5578" s="134" t="s">
        <v>1023</v>
      </c>
      <c r="I5578" s="134" t="s">
        <v>3</v>
      </c>
      <c r="J5578" s="135">
        <v>41677.850000000006</v>
      </c>
      <c r="K5578" s="135">
        <v>25737.680000000008</v>
      </c>
      <c r="L5578" s="135">
        <v>25572.640000000007</v>
      </c>
      <c r="M5578" s="141" t="str">
        <f t="shared" si="175"/>
        <v>201709</v>
      </c>
    </row>
    <row r="5579" spans="1:13" x14ac:dyDescent="0.25">
      <c r="A5579" s="35" t="str">
        <f>VLOOKUP(B5579,ResCat!$A$2:$B$269,2,FALSE)</f>
        <v>HMOPMR</v>
      </c>
      <c r="B5579" s="68" t="str">
        <f>IF(ISNA(VLOOKUP(C5579,COA!$A$2:$B$340,2,FALSE)),"XXX",VLOOKUP(C5579,COA!$A$2:$B$340,2,FALSE))</f>
        <v>K11</v>
      </c>
      <c r="C5579" s="149" t="str">
        <f t="shared" si="176"/>
        <v>0011-1012-0012</v>
      </c>
      <c r="D5579" s="134" t="s">
        <v>458</v>
      </c>
      <c r="E5579" s="134" t="s">
        <v>449</v>
      </c>
      <c r="F5579" s="134" t="s">
        <v>452</v>
      </c>
      <c r="G5579" s="134" t="s">
        <v>511</v>
      </c>
      <c r="H5579" s="134" t="s">
        <v>1023</v>
      </c>
      <c r="I5579" s="134" t="s">
        <v>0</v>
      </c>
      <c r="J5579" s="135">
        <v>147358.64000000004</v>
      </c>
      <c r="K5579" s="135">
        <v>2174.2399999999907</v>
      </c>
      <c r="L5579" s="135">
        <v>-295.45999999999185</v>
      </c>
      <c r="M5579" s="141" t="str">
        <f t="shared" si="175"/>
        <v>201709</v>
      </c>
    </row>
    <row r="5580" spans="1:13" x14ac:dyDescent="0.25">
      <c r="A5580" s="35" t="str">
        <f>VLOOKUP(B5580,ResCat!$A$2:$B$269,2,FALSE)</f>
        <v>HMOPMR</v>
      </c>
      <c r="B5580" s="68" t="str">
        <f>IF(ISNA(VLOOKUP(C5580,COA!$A$2:$B$340,2,FALSE)),"XXX",VLOOKUP(C5580,COA!$A$2:$B$340,2,FALSE))</f>
        <v>K11</v>
      </c>
      <c r="C5580" s="149" t="str">
        <f t="shared" si="176"/>
        <v>0011-1012-0012</v>
      </c>
      <c r="D5580" s="134" t="s">
        <v>458</v>
      </c>
      <c r="E5580" s="134" t="s">
        <v>449</v>
      </c>
      <c r="F5580" s="134" t="s">
        <v>452</v>
      </c>
      <c r="G5580" s="134" t="s">
        <v>511</v>
      </c>
      <c r="H5580" s="134" t="s">
        <v>1023</v>
      </c>
      <c r="I5580" s="134" t="s">
        <v>2</v>
      </c>
      <c r="J5580" s="135">
        <v>117150.39000000004</v>
      </c>
      <c r="K5580" s="135">
        <v>71300.58</v>
      </c>
      <c r="L5580" s="135">
        <v>71031.22</v>
      </c>
      <c r="M5580" s="141" t="str">
        <f t="shared" si="175"/>
        <v>201709</v>
      </c>
    </row>
    <row r="5581" spans="1:13" x14ac:dyDescent="0.25">
      <c r="A5581" s="35" t="str">
        <f>VLOOKUP(B5581,ResCat!$A$2:$B$269,2,FALSE)</f>
        <v>HMOPMR</v>
      </c>
      <c r="B5581" s="68" t="str">
        <f>IF(ISNA(VLOOKUP(C5581,COA!$A$2:$B$340,2,FALSE)),"XXX",VLOOKUP(C5581,COA!$A$2:$B$340,2,FALSE))</f>
        <v>K11</v>
      </c>
      <c r="C5581" s="149" t="str">
        <f t="shared" si="176"/>
        <v>0011-1012-0012</v>
      </c>
      <c r="D5581" s="134" t="s">
        <v>458</v>
      </c>
      <c r="E5581" s="134" t="s">
        <v>449</v>
      </c>
      <c r="F5581" s="134" t="s">
        <v>452</v>
      </c>
      <c r="G5581" s="134" t="s">
        <v>511</v>
      </c>
      <c r="H5581" s="134" t="s">
        <v>1023</v>
      </c>
      <c r="I5581" s="134" t="s">
        <v>1</v>
      </c>
      <c r="J5581" s="135">
        <v>148875.51999999999</v>
      </c>
      <c r="K5581" s="135">
        <v>72580.880000000019</v>
      </c>
      <c r="L5581" s="135">
        <v>71142.12</v>
      </c>
      <c r="M5581" s="141" t="str">
        <f t="shared" si="175"/>
        <v>201709</v>
      </c>
    </row>
    <row r="5582" spans="1:13" x14ac:dyDescent="0.25">
      <c r="A5582" s="35" t="str">
        <f>VLOOKUP(B5582,ResCat!$A$2:$B$269,2,FALSE)</f>
        <v>HMOPMR</v>
      </c>
      <c r="B5582" s="68" t="str">
        <f>IF(ISNA(VLOOKUP(C5582,COA!$A$2:$B$340,2,FALSE)),"XXX",VLOOKUP(C5582,COA!$A$2:$B$340,2,FALSE))</f>
        <v>K11</v>
      </c>
      <c r="C5582" s="149" t="str">
        <f t="shared" si="176"/>
        <v>0011-1012-0012</v>
      </c>
      <c r="D5582" s="134" t="s">
        <v>458</v>
      </c>
      <c r="E5582" s="134" t="s">
        <v>449</v>
      </c>
      <c r="F5582" s="134" t="s">
        <v>452</v>
      </c>
      <c r="G5582" s="134" t="s">
        <v>969</v>
      </c>
      <c r="H5582" s="134" t="s">
        <v>1023</v>
      </c>
      <c r="I5582" s="134" t="s">
        <v>3</v>
      </c>
      <c r="J5582" s="135">
        <v>31969.28999999999</v>
      </c>
      <c r="K5582" s="135">
        <v>16890.440000000002</v>
      </c>
      <c r="L5582" s="135">
        <v>16707.610000000004</v>
      </c>
      <c r="M5582" s="141" t="str">
        <f t="shared" si="175"/>
        <v>201710</v>
      </c>
    </row>
    <row r="5583" spans="1:13" x14ac:dyDescent="0.25">
      <c r="A5583" s="35" t="str">
        <f>VLOOKUP(B5583,ResCat!$A$2:$B$269,2,FALSE)</f>
        <v>HMOPMR</v>
      </c>
      <c r="B5583" s="68" t="str">
        <f>IF(ISNA(VLOOKUP(C5583,COA!$A$2:$B$340,2,FALSE)),"XXX",VLOOKUP(C5583,COA!$A$2:$B$340,2,FALSE))</f>
        <v>K11</v>
      </c>
      <c r="C5583" s="149" t="str">
        <f t="shared" si="176"/>
        <v>0011-1012-0012</v>
      </c>
      <c r="D5583" s="134" t="s">
        <v>458</v>
      </c>
      <c r="E5583" s="134" t="s">
        <v>449</v>
      </c>
      <c r="F5583" s="134" t="s">
        <v>452</v>
      </c>
      <c r="G5583" s="134" t="s">
        <v>969</v>
      </c>
      <c r="H5583" s="134" t="s">
        <v>1023</v>
      </c>
      <c r="I5583" s="134" t="s">
        <v>0</v>
      </c>
      <c r="J5583" s="135">
        <v>3514725.6899999985</v>
      </c>
      <c r="K5583" s="135">
        <v>1038675.1000000013</v>
      </c>
      <c r="L5583" s="135">
        <v>1037389.2899999998</v>
      </c>
      <c r="M5583" s="141" t="str">
        <f t="shared" si="175"/>
        <v>201710</v>
      </c>
    </row>
    <row r="5584" spans="1:13" x14ac:dyDescent="0.25">
      <c r="A5584" s="35" t="str">
        <f>VLOOKUP(B5584,ResCat!$A$2:$B$269,2,FALSE)</f>
        <v>HMOPMR</v>
      </c>
      <c r="B5584" s="68" t="str">
        <f>IF(ISNA(VLOOKUP(C5584,COA!$A$2:$B$340,2,FALSE)),"XXX",VLOOKUP(C5584,COA!$A$2:$B$340,2,FALSE))</f>
        <v>K11</v>
      </c>
      <c r="C5584" s="149" t="str">
        <f t="shared" si="176"/>
        <v>0011-1012-0012</v>
      </c>
      <c r="D5584" s="134" t="s">
        <v>458</v>
      </c>
      <c r="E5584" s="134" t="s">
        <v>449</v>
      </c>
      <c r="F5584" s="134" t="s">
        <v>452</v>
      </c>
      <c r="G5584" s="134" t="s">
        <v>969</v>
      </c>
      <c r="H5584" s="134" t="s">
        <v>1023</v>
      </c>
      <c r="I5584" s="134" t="s">
        <v>336</v>
      </c>
      <c r="J5584" s="135">
        <v>3008</v>
      </c>
      <c r="K5584" s="135">
        <v>2996.4</v>
      </c>
      <c r="L5584" s="135">
        <v>2996.4</v>
      </c>
      <c r="M5584" s="141" t="str">
        <f t="shared" si="175"/>
        <v>201710</v>
      </c>
    </row>
    <row r="5585" spans="1:13" x14ac:dyDescent="0.25">
      <c r="A5585" s="35" t="str">
        <f>VLOOKUP(B5585,ResCat!$A$2:$B$269,2,FALSE)</f>
        <v>HMOPMR</v>
      </c>
      <c r="B5585" s="68" t="str">
        <f>IF(ISNA(VLOOKUP(C5585,COA!$A$2:$B$340,2,FALSE)),"XXX",VLOOKUP(C5585,COA!$A$2:$B$340,2,FALSE))</f>
        <v>K11</v>
      </c>
      <c r="C5585" s="149" t="str">
        <f t="shared" si="176"/>
        <v>0011-1012-0012</v>
      </c>
      <c r="D5585" s="134" t="s">
        <v>458</v>
      </c>
      <c r="E5585" s="134" t="s">
        <v>449</v>
      </c>
      <c r="F5585" s="134" t="s">
        <v>452</v>
      </c>
      <c r="G5585" s="134" t="s">
        <v>969</v>
      </c>
      <c r="H5585" s="134" t="s">
        <v>1023</v>
      </c>
      <c r="I5585" s="134" t="s">
        <v>2</v>
      </c>
      <c r="J5585" s="135">
        <v>147136.56000000003</v>
      </c>
      <c r="K5585" s="135">
        <v>76652.620000000126</v>
      </c>
      <c r="L5585" s="135">
        <v>76382.66000000012</v>
      </c>
      <c r="M5585" s="141" t="str">
        <f t="shared" si="175"/>
        <v>201710</v>
      </c>
    </row>
    <row r="5586" spans="1:13" x14ac:dyDescent="0.25">
      <c r="A5586" s="35" t="str">
        <f>VLOOKUP(B5586,ResCat!$A$2:$B$269,2,FALSE)</f>
        <v>HMOPMR</v>
      </c>
      <c r="B5586" s="68" t="str">
        <f>IF(ISNA(VLOOKUP(C5586,COA!$A$2:$B$340,2,FALSE)),"XXX",VLOOKUP(C5586,COA!$A$2:$B$340,2,FALSE))</f>
        <v>K11</v>
      </c>
      <c r="C5586" s="149" t="str">
        <f t="shared" si="176"/>
        <v>0011-1012-0012</v>
      </c>
      <c r="D5586" s="134" t="s">
        <v>458</v>
      </c>
      <c r="E5586" s="134" t="s">
        <v>449</v>
      </c>
      <c r="F5586" s="134" t="s">
        <v>452</v>
      </c>
      <c r="G5586" s="134" t="s">
        <v>969</v>
      </c>
      <c r="H5586" s="134" t="s">
        <v>1023</v>
      </c>
      <c r="I5586" s="134" t="s">
        <v>343</v>
      </c>
      <c r="J5586" s="135">
        <v>-534.50999999999988</v>
      </c>
      <c r="K5586" s="135">
        <v>-333.47</v>
      </c>
      <c r="L5586" s="135">
        <v>-360.8</v>
      </c>
      <c r="M5586" s="141" t="str">
        <f t="shared" si="175"/>
        <v>201710</v>
      </c>
    </row>
    <row r="5587" spans="1:13" x14ac:dyDescent="0.25">
      <c r="A5587" s="35" t="str">
        <f>VLOOKUP(B5587,ResCat!$A$2:$B$269,2,FALSE)</f>
        <v>HMOPMR</v>
      </c>
      <c r="B5587" s="68" t="str">
        <f>IF(ISNA(VLOOKUP(C5587,COA!$A$2:$B$340,2,FALSE)),"XXX",VLOOKUP(C5587,COA!$A$2:$B$340,2,FALSE))</f>
        <v>K11</v>
      </c>
      <c r="C5587" s="149" t="str">
        <f t="shared" si="176"/>
        <v>0011-1012-0012</v>
      </c>
      <c r="D5587" s="134" t="s">
        <v>458</v>
      </c>
      <c r="E5587" s="134" t="s">
        <v>449</v>
      </c>
      <c r="F5587" s="134" t="s">
        <v>452</v>
      </c>
      <c r="G5587" s="134" t="s">
        <v>969</v>
      </c>
      <c r="H5587" s="134" t="s">
        <v>1023</v>
      </c>
      <c r="I5587" s="134" t="s">
        <v>1</v>
      </c>
      <c r="J5587" s="135">
        <v>261659.67000000007</v>
      </c>
      <c r="K5587" s="135">
        <v>112509.92999999996</v>
      </c>
      <c r="L5587" s="135">
        <v>110362.53999999995</v>
      </c>
      <c r="M5587" s="141" t="str">
        <f t="shared" si="175"/>
        <v>201710</v>
      </c>
    </row>
    <row r="5588" spans="1:13" x14ac:dyDescent="0.25">
      <c r="A5588" s="35" t="str">
        <f>VLOOKUP(B5588,ResCat!$A$2:$B$269,2,FALSE)</f>
        <v>HMOPMR</v>
      </c>
      <c r="B5588" s="68" t="str">
        <f>IF(ISNA(VLOOKUP(C5588,COA!$A$2:$B$340,2,FALSE)),"XXX",VLOOKUP(C5588,COA!$A$2:$B$340,2,FALSE))</f>
        <v>K11</v>
      </c>
      <c r="C5588" s="149" t="str">
        <f t="shared" si="176"/>
        <v>0011-1012-0012</v>
      </c>
      <c r="D5588" s="134" t="s">
        <v>458</v>
      </c>
      <c r="E5588" s="134" t="s">
        <v>449</v>
      </c>
      <c r="F5588" s="134" t="s">
        <v>452</v>
      </c>
      <c r="G5588" s="134" t="s">
        <v>961</v>
      </c>
      <c r="H5588" s="134" t="s">
        <v>1023</v>
      </c>
      <c r="I5588" s="134" t="s">
        <v>3</v>
      </c>
      <c r="J5588" s="135">
        <v>87801.720000000132</v>
      </c>
      <c r="K5588" s="135">
        <v>56412.140000000014</v>
      </c>
      <c r="L5588" s="135">
        <v>54077.98</v>
      </c>
      <c r="M5588" s="141" t="str">
        <f t="shared" si="175"/>
        <v>201711</v>
      </c>
    </row>
    <row r="5589" spans="1:13" x14ac:dyDescent="0.25">
      <c r="A5589" s="35" t="str">
        <f>VLOOKUP(B5589,ResCat!$A$2:$B$269,2,FALSE)</f>
        <v>HMOPMR</v>
      </c>
      <c r="B5589" s="68" t="str">
        <f>IF(ISNA(VLOOKUP(C5589,COA!$A$2:$B$340,2,FALSE)),"XXX",VLOOKUP(C5589,COA!$A$2:$B$340,2,FALSE))</f>
        <v>K11</v>
      </c>
      <c r="C5589" s="149" t="str">
        <f t="shared" si="176"/>
        <v>0011-1012-0012</v>
      </c>
      <c r="D5589" s="134" t="s">
        <v>458</v>
      </c>
      <c r="E5589" s="134" t="s">
        <v>449</v>
      </c>
      <c r="F5589" s="134" t="s">
        <v>452</v>
      </c>
      <c r="G5589" s="134" t="s">
        <v>961</v>
      </c>
      <c r="H5589" s="134" t="s">
        <v>1023</v>
      </c>
      <c r="I5589" s="134" t="s">
        <v>0</v>
      </c>
      <c r="J5589" s="135">
        <v>2903187.9999999953</v>
      </c>
      <c r="K5589" s="135">
        <v>1127245.6500000006</v>
      </c>
      <c r="L5589" s="135">
        <v>1103350.8699999978</v>
      </c>
      <c r="M5589" s="141" t="str">
        <f t="shared" si="175"/>
        <v>201711</v>
      </c>
    </row>
    <row r="5590" spans="1:13" x14ac:dyDescent="0.25">
      <c r="A5590" s="35" t="str">
        <f>VLOOKUP(B5590,ResCat!$A$2:$B$269,2,FALSE)</f>
        <v>HMOPMR</v>
      </c>
      <c r="B5590" s="68" t="str">
        <f>IF(ISNA(VLOOKUP(C5590,COA!$A$2:$B$340,2,FALSE)),"XXX",VLOOKUP(C5590,COA!$A$2:$B$340,2,FALSE))</f>
        <v>K11</v>
      </c>
      <c r="C5590" s="149" t="str">
        <f t="shared" si="176"/>
        <v>0011-1012-0012</v>
      </c>
      <c r="D5590" s="134" t="s">
        <v>458</v>
      </c>
      <c r="E5590" s="134" t="s">
        <v>449</v>
      </c>
      <c r="F5590" s="134" t="s">
        <v>452</v>
      </c>
      <c r="G5590" s="134" t="s">
        <v>961</v>
      </c>
      <c r="H5590" s="134" t="s">
        <v>1023</v>
      </c>
      <c r="I5590" s="134" t="s">
        <v>336</v>
      </c>
      <c r="J5590" s="135">
        <v>1340</v>
      </c>
      <c r="K5590" s="135">
        <v>1199.3399999999999</v>
      </c>
      <c r="L5590" s="135">
        <v>1199.3399999999999</v>
      </c>
      <c r="M5590" s="141" t="str">
        <f t="shared" si="175"/>
        <v>201711</v>
      </c>
    </row>
    <row r="5591" spans="1:13" x14ac:dyDescent="0.25">
      <c r="A5591" s="35" t="str">
        <f>VLOOKUP(B5591,ResCat!$A$2:$B$269,2,FALSE)</f>
        <v>HMOPMR</v>
      </c>
      <c r="B5591" s="68" t="str">
        <f>IF(ISNA(VLOOKUP(C5591,COA!$A$2:$B$340,2,FALSE)),"XXX",VLOOKUP(C5591,COA!$A$2:$B$340,2,FALSE))</f>
        <v>K11</v>
      </c>
      <c r="C5591" s="149" t="str">
        <f t="shared" si="176"/>
        <v>0011-1012-0012</v>
      </c>
      <c r="D5591" s="134" t="s">
        <v>458</v>
      </c>
      <c r="E5591" s="134" t="s">
        <v>449</v>
      </c>
      <c r="F5591" s="134" t="s">
        <v>452</v>
      </c>
      <c r="G5591" s="134" t="s">
        <v>961</v>
      </c>
      <c r="H5591" s="134" t="s">
        <v>1023</v>
      </c>
      <c r="I5591" s="134" t="s">
        <v>2</v>
      </c>
      <c r="J5591" s="135">
        <v>167946.11</v>
      </c>
      <c r="K5591" s="135">
        <v>95834.939999999959</v>
      </c>
      <c r="L5591" s="135">
        <v>95158.499999999956</v>
      </c>
      <c r="M5591" s="141" t="str">
        <f t="shared" si="175"/>
        <v>201711</v>
      </c>
    </row>
    <row r="5592" spans="1:13" x14ac:dyDescent="0.25">
      <c r="A5592" s="35" t="str">
        <f>VLOOKUP(B5592,ResCat!$A$2:$B$269,2,FALSE)</f>
        <v>HMOPMR</v>
      </c>
      <c r="B5592" s="68" t="str">
        <f>IF(ISNA(VLOOKUP(C5592,COA!$A$2:$B$340,2,FALSE)),"XXX",VLOOKUP(C5592,COA!$A$2:$B$340,2,FALSE))</f>
        <v>K11</v>
      </c>
      <c r="C5592" s="149" t="str">
        <f t="shared" si="176"/>
        <v>0011-1012-0012</v>
      </c>
      <c r="D5592" s="134" t="s">
        <v>458</v>
      </c>
      <c r="E5592" s="134" t="s">
        <v>449</v>
      </c>
      <c r="F5592" s="134" t="s">
        <v>452</v>
      </c>
      <c r="G5592" s="134" t="s">
        <v>961</v>
      </c>
      <c r="H5592" s="134" t="s">
        <v>1023</v>
      </c>
      <c r="I5592" s="134" t="s">
        <v>343</v>
      </c>
      <c r="J5592" s="135">
        <v>-7123.6900000000014</v>
      </c>
      <c r="K5592" s="135">
        <v>-7162.58</v>
      </c>
      <c r="L5592" s="135">
        <v>-7062.64</v>
      </c>
      <c r="M5592" s="141" t="str">
        <f t="shared" si="175"/>
        <v>201711</v>
      </c>
    </row>
    <row r="5593" spans="1:13" x14ac:dyDescent="0.25">
      <c r="A5593" s="35" t="str">
        <f>VLOOKUP(B5593,ResCat!$A$2:$B$269,2,FALSE)</f>
        <v>HMOPMR</v>
      </c>
      <c r="B5593" s="68" t="str">
        <f>IF(ISNA(VLOOKUP(C5593,COA!$A$2:$B$340,2,FALSE)),"XXX",VLOOKUP(C5593,COA!$A$2:$B$340,2,FALSE))</f>
        <v>K11</v>
      </c>
      <c r="C5593" s="149" t="str">
        <f t="shared" si="176"/>
        <v>0011-1012-0012</v>
      </c>
      <c r="D5593" s="134" t="s">
        <v>458</v>
      </c>
      <c r="E5593" s="134" t="s">
        <v>449</v>
      </c>
      <c r="F5593" s="134" t="s">
        <v>452</v>
      </c>
      <c r="G5593" s="134" t="s">
        <v>961</v>
      </c>
      <c r="H5593" s="134" t="s">
        <v>1023</v>
      </c>
      <c r="I5593" s="134" t="s">
        <v>1</v>
      </c>
      <c r="J5593" s="135">
        <v>577919.17999999993</v>
      </c>
      <c r="K5593" s="135">
        <v>180578.67000000004</v>
      </c>
      <c r="L5593" s="135">
        <v>177079.67000000004</v>
      </c>
      <c r="M5593" s="141" t="str">
        <f t="shared" si="175"/>
        <v>201711</v>
      </c>
    </row>
    <row r="5594" spans="1:13" x14ac:dyDescent="0.25">
      <c r="A5594" s="35" t="str">
        <f>VLOOKUP(B5594,ResCat!$A$2:$B$269,2,FALSE)</f>
        <v>HMOPMR</v>
      </c>
      <c r="B5594" s="68" t="str">
        <f>IF(ISNA(VLOOKUP(C5594,COA!$A$2:$B$340,2,FALSE)),"XXX",VLOOKUP(C5594,COA!$A$2:$B$340,2,FALSE))</f>
        <v>K11</v>
      </c>
      <c r="C5594" s="149" t="str">
        <f t="shared" si="176"/>
        <v>0011-1012-0012</v>
      </c>
      <c r="D5594" s="134" t="s">
        <v>458</v>
      </c>
      <c r="E5594" s="134" t="s">
        <v>449</v>
      </c>
      <c r="F5594" s="134" t="s">
        <v>452</v>
      </c>
      <c r="G5594" s="134" t="s">
        <v>970</v>
      </c>
      <c r="H5594" s="134" t="s">
        <v>1023</v>
      </c>
      <c r="I5594" s="134" t="s">
        <v>3</v>
      </c>
      <c r="J5594" s="135">
        <v>267961.13000000024</v>
      </c>
      <c r="K5594" s="135">
        <v>151722.77000000005</v>
      </c>
      <c r="L5594" s="135">
        <v>149637.5400000001</v>
      </c>
      <c r="M5594" s="141" t="str">
        <f t="shared" si="175"/>
        <v>201712</v>
      </c>
    </row>
    <row r="5595" spans="1:13" x14ac:dyDescent="0.25">
      <c r="A5595" s="35" t="str">
        <f>VLOOKUP(B5595,ResCat!$A$2:$B$269,2,FALSE)</f>
        <v>HMOPMR</v>
      </c>
      <c r="B5595" s="68" t="str">
        <f>IF(ISNA(VLOOKUP(C5595,COA!$A$2:$B$340,2,FALSE)),"XXX",VLOOKUP(C5595,COA!$A$2:$B$340,2,FALSE))</f>
        <v>K11</v>
      </c>
      <c r="C5595" s="149" t="str">
        <f t="shared" si="176"/>
        <v>0011-1012-0012</v>
      </c>
      <c r="D5595" s="134" t="s">
        <v>458</v>
      </c>
      <c r="E5595" s="134" t="s">
        <v>449</v>
      </c>
      <c r="F5595" s="134" t="s">
        <v>452</v>
      </c>
      <c r="G5595" s="134" t="s">
        <v>970</v>
      </c>
      <c r="H5595" s="134" t="s">
        <v>1023</v>
      </c>
      <c r="I5595" s="134" t="s">
        <v>0</v>
      </c>
      <c r="J5595" s="135">
        <v>6010952.5600000117</v>
      </c>
      <c r="K5595" s="135">
        <v>1950669.4400000065</v>
      </c>
      <c r="L5595" s="135">
        <v>1908450.0000000056</v>
      </c>
      <c r="M5595" s="141" t="str">
        <f t="shared" si="175"/>
        <v>201712</v>
      </c>
    </row>
    <row r="5596" spans="1:13" x14ac:dyDescent="0.25">
      <c r="A5596" s="35" t="str">
        <f>VLOOKUP(B5596,ResCat!$A$2:$B$269,2,FALSE)</f>
        <v>HMOPMR</v>
      </c>
      <c r="B5596" s="68" t="str">
        <f>IF(ISNA(VLOOKUP(C5596,COA!$A$2:$B$340,2,FALSE)),"XXX",VLOOKUP(C5596,COA!$A$2:$B$340,2,FALSE))</f>
        <v>K11</v>
      </c>
      <c r="C5596" s="149" t="str">
        <f t="shared" si="176"/>
        <v>0011-1012-0012</v>
      </c>
      <c r="D5596" s="134" t="s">
        <v>458</v>
      </c>
      <c r="E5596" s="134" t="s">
        <v>449</v>
      </c>
      <c r="F5596" s="134" t="s">
        <v>452</v>
      </c>
      <c r="G5596" s="134" t="s">
        <v>970</v>
      </c>
      <c r="H5596" s="134" t="s">
        <v>1023</v>
      </c>
      <c r="I5596" s="134" t="s">
        <v>336</v>
      </c>
      <c r="J5596" s="135">
        <v>9813</v>
      </c>
      <c r="K5596" s="135">
        <v>8103.3</v>
      </c>
      <c r="L5596" s="135">
        <v>8028.3</v>
      </c>
      <c r="M5596" s="141" t="str">
        <f t="shared" si="175"/>
        <v>201712</v>
      </c>
    </row>
    <row r="5597" spans="1:13" x14ac:dyDescent="0.25">
      <c r="A5597" s="35" t="str">
        <f>VLOOKUP(B5597,ResCat!$A$2:$B$269,2,FALSE)</f>
        <v>HMOPMR</v>
      </c>
      <c r="B5597" s="68" t="str">
        <f>IF(ISNA(VLOOKUP(C5597,COA!$A$2:$B$340,2,FALSE)),"XXX",VLOOKUP(C5597,COA!$A$2:$B$340,2,FALSE))</f>
        <v>K11</v>
      </c>
      <c r="C5597" s="149" t="str">
        <f t="shared" si="176"/>
        <v>0011-1012-0012</v>
      </c>
      <c r="D5597" s="134" t="s">
        <v>458</v>
      </c>
      <c r="E5597" s="134" t="s">
        <v>449</v>
      </c>
      <c r="F5597" s="134" t="s">
        <v>452</v>
      </c>
      <c r="G5597" s="134" t="s">
        <v>970</v>
      </c>
      <c r="H5597" s="134" t="s">
        <v>1023</v>
      </c>
      <c r="I5597" s="134" t="s">
        <v>2</v>
      </c>
      <c r="J5597" s="135">
        <v>406384.76</v>
      </c>
      <c r="K5597" s="135">
        <v>236134.12999999963</v>
      </c>
      <c r="L5597" s="135">
        <v>233902.60999999967</v>
      </c>
      <c r="M5597" s="141" t="str">
        <f t="shared" si="175"/>
        <v>201712</v>
      </c>
    </row>
    <row r="5598" spans="1:13" x14ac:dyDescent="0.25">
      <c r="A5598" s="35" t="str">
        <f>VLOOKUP(B5598,ResCat!$A$2:$B$269,2,FALSE)</f>
        <v>HMOPMR</v>
      </c>
      <c r="B5598" s="68" t="str">
        <f>IF(ISNA(VLOOKUP(C5598,COA!$A$2:$B$340,2,FALSE)),"XXX",VLOOKUP(C5598,COA!$A$2:$B$340,2,FALSE))</f>
        <v>K11</v>
      </c>
      <c r="C5598" s="149" t="str">
        <f t="shared" si="176"/>
        <v>0011-1012-0012</v>
      </c>
      <c r="D5598" s="134" t="s">
        <v>458</v>
      </c>
      <c r="E5598" s="134" t="s">
        <v>449</v>
      </c>
      <c r="F5598" s="134" t="s">
        <v>452</v>
      </c>
      <c r="G5598" s="134" t="s">
        <v>970</v>
      </c>
      <c r="H5598" s="134" t="s">
        <v>1023</v>
      </c>
      <c r="I5598" s="134" t="s">
        <v>343</v>
      </c>
      <c r="J5598" s="135">
        <v>1136425.1299999966</v>
      </c>
      <c r="K5598" s="135">
        <v>499173.45000000088</v>
      </c>
      <c r="L5598" s="135">
        <v>468342.83000000013</v>
      </c>
      <c r="M5598" s="141" t="str">
        <f t="shared" si="175"/>
        <v>201712</v>
      </c>
    </row>
    <row r="5599" spans="1:13" x14ac:dyDescent="0.25">
      <c r="A5599" s="35" t="str">
        <f>VLOOKUP(B5599,ResCat!$A$2:$B$269,2,FALSE)</f>
        <v>HMOPMR</v>
      </c>
      <c r="B5599" s="68" t="str">
        <f>IF(ISNA(VLOOKUP(C5599,COA!$A$2:$B$340,2,FALSE)),"XXX",VLOOKUP(C5599,COA!$A$2:$B$340,2,FALSE))</f>
        <v>K11</v>
      </c>
      <c r="C5599" s="149" t="str">
        <f t="shared" si="176"/>
        <v>0011-1012-0012</v>
      </c>
      <c r="D5599" s="134" t="s">
        <v>458</v>
      </c>
      <c r="E5599" s="134" t="s">
        <v>449</v>
      </c>
      <c r="F5599" s="134" t="s">
        <v>452</v>
      </c>
      <c r="G5599" s="134" t="s">
        <v>970</v>
      </c>
      <c r="H5599" s="134" t="s">
        <v>1023</v>
      </c>
      <c r="I5599" s="134" t="s">
        <v>1</v>
      </c>
      <c r="J5599" s="135">
        <v>3779130.3000000007</v>
      </c>
      <c r="K5599" s="135">
        <v>1434689.8199999982</v>
      </c>
      <c r="L5599" s="135">
        <v>1408426.559999998</v>
      </c>
      <c r="M5599" s="141" t="str">
        <f t="shared" si="175"/>
        <v>201712</v>
      </c>
    </row>
    <row r="5600" spans="1:13" x14ac:dyDescent="0.25">
      <c r="A5600" s="35" t="str">
        <f>VLOOKUP(B5600,ResCat!$A$2:$B$269,2,FALSE)</f>
        <v>HMOPMR</v>
      </c>
      <c r="B5600" s="68" t="str">
        <f>IF(ISNA(VLOOKUP(C5600,COA!$A$2:$B$340,2,FALSE)),"XXX",VLOOKUP(C5600,COA!$A$2:$B$340,2,FALSE))</f>
        <v>K11</v>
      </c>
      <c r="C5600" s="149" t="str">
        <f t="shared" si="176"/>
        <v>0011-1012-0012</v>
      </c>
      <c r="D5600" s="134" t="s">
        <v>458</v>
      </c>
      <c r="E5600" s="134" t="s">
        <v>449</v>
      </c>
      <c r="F5600" s="134" t="s">
        <v>452</v>
      </c>
      <c r="G5600" s="134" t="s">
        <v>970</v>
      </c>
      <c r="H5600" s="134" t="s">
        <v>1023</v>
      </c>
      <c r="I5600" s="134" t="s">
        <v>370</v>
      </c>
      <c r="J5600" s="135">
        <v>494.84999999999997</v>
      </c>
      <c r="K5600" s="135">
        <v>270</v>
      </c>
      <c r="L5600" s="135">
        <v>270</v>
      </c>
      <c r="M5600" s="141" t="str">
        <f t="shared" si="175"/>
        <v>201712</v>
      </c>
    </row>
    <row r="5601" spans="1:13" x14ac:dyDescent="0.25">
      <c r="A5601" s="35" t="str">
        <f>VLOOKUP(B5601,ResCat!$A$2:$B$269,2,FALSE)</f>
        <v>HMOPMR</v>
      </c>
      <c r="B5601" s="68" t="str">
        <f>IF(ISNA(VLOOKUP(C5601,COA!$A$2:$B$340,2,FALSE)),"XXX",VLOOKUP(C5601,COA!$A$2:$B$340,2,FALSE))</f>
        <v>K11</v>
      </c>
      <c r="C5601" s="149" t="str">
        <f t="shared" si="176"/>
        <v>0011-1012-0012</v>
      </c>
      <c r="D5601" s="134" t="s">
        <v>458</v>
      </c>
      <c r="E5601" s="134" t="s">
        <v>449</v>
      </c>
      <c r="F5601" s="134" t="s">
        <v>452</v>
      </c>
      <c r="G5601" s="134" t="s">
        <v>1023</v>
      </c>
      <c r="H5601" s="134" t="s">
        <v>1023</v>
      </c>
      <c r="I5601" s="134" t="s">
        <v>3</v>
      </c>
      <c r="J5601" s="135">
        <v>264500.94000000024</v>
      </c>
      <c r="K5601" s="135">
        <v>144270.02000000034</v>
      </c>
      <c r="L5601" s="135">
        <v>139731.70000000027</v>
      </c>
      <c r="M5601" s="141" t="str">
        <f t="shared" si="175"/>
        <v>201801</v>
      </c>
    </row>
    <row r="5602" spans="1:13" x14ac:dyDescent="0.25">
      <c r="A5602" s="35" t="str">
        <f>VLOOKUP(B5602,ResCat!$A$2:$B$269,2,FALSE)</f>
        <v>HMOPMR</v>
      </c>
      <c r="B5602" s="68" t="str">
        <f>IF(ISNA(VLOOKUP(C5602,COA!$A$2:$B$340,2,FALSE)),"XXX",VLOOKUP(C5602,COA!$A$2:$B$340,2,FALSE))</f>
        <v>K11</v>
      </c>
      <c r="C5602" s="149" t="str">
        <f t="shared" si="176"/>
        <v>0011-1012-0012</v>
      </c>
      <c r="D5602" s="134" t="s">
        <v>458</v>
      </c>
      <c r="E5602" s="134" t="s">
        <v>449</v>
      </c>
      <c r="F5602" s="134" t="s">
        <v>452</v>
      </c>
      <c r="G5602" s="134" t="s">
        <v>1023</v>
      </c>
      <c r="H5602" s="134" t="s">
        <v>1023</v>
      </c>
      <c r="I5602" s="134" t="s">
        <v>0</v>
      </c>
      <c r="J5602" s="135">
        <v>3133484.7500000014</v>
      </c>
      <c r="K5602" s="135">
        <v>808552.41</v>
      </c>
      <c r="L5602" s="135">
        <v>769440.21</v>
      </c>
      <c r="M5602" s="141" t="str">
        <f t="shared" si="175"/>
        <v>201801</v>
      </c>
    </row>
    <row r="5603" spans="1:13" x14ac:dyDescent="0.25">
      <c r="A5603" s="35" t="str">
        <f>VLOOKUP(B5603,ResCat!$A$2:$B$269,2,FALSE)</f>
        <v>HMOPMR</v>
      </c>
      <c r="B5603" s="68" t="str">
        <f>IF(ISNA(VLOOKUP(C5603,COA!$A$2:$B$340,2,FALSE)),"XXX",VLOOKUP(C5603,COA!$A$2:$B$340,2,FALSE))</f>
        <v>K11</v>
      </c>
      <c r="C5603" s="149" t="str">
        <f t="shared" si="176"/>
        <v>0011-1012-0012</v>
      </c>
      <c r="D5603" s="134" t="s">
        <v>458</v>
      </c>
      <c r="E5603" s="134" t="s">
        <v>449</v>
      </c>
      <c r="F5603" s="134" t="s">
        <v>452</v>
      </c>
      <c r="G5603" s="134" t="s">
        <v>1023</v>
      </c>
      <c r="H5603" s="134" t="s">
        <v>1023</v>
      </c>
      <c r="I5603" s="134" t="s">
        <v>336</v>
      </c>
      <c r="J5603" s="135">
        <v>6592</v>
      </c>
      <c r="K5603" s="135">
        <v>6078.3700000000008</v>
      </c>
      <c r="L5603" s="135">
        <v>6048.3700000000008</v>
      </c>
      <c r="M5603" s="141" t="str">
        <f t="shared" si="175"/>
        <v>201801</v>
      </c>
    </row>
    <row r="5604" spans="1:13" x14ac:dyDescent="0.25">
      <c r="A5604" s="35" t="str">
        <f>VLOOKUP(B5604,ResCat!$A$2:$B$269,2,FALSE)</f>
        <v>HMOPMR</v>
      </c>
      <c r="B5604" s="68" t="str">
        <f>IF(ISNA(VLOOKUP(C5604,COA!$A$2:$B$340,2,FALSE)),"XXX",VLOOKUP(C5604,COA!$A$2:$B$340,2,FALSE))</f>
        <v>K11</v>
      </c>
      <c r="C5604" s="149" t="str">
        <f t="shared" si="176"/>
        <v>0011-1012-0012</v>
      </c>
      <c r="D5604" s="134" t="s">
        <v>458</v>
      </c>
      <c r="E5604" s="134" t="s">
        <v>449</v>
      </c>
      <c r="F5604" s="134" t="s">
        <v>452</v>
      </c>
      <c r="G5604" s="134" t="s">
        <v>1023</v>
      </c>
      <c r="H5604" s="134" t="s">
        <v>1023</v>
      </c>
      <c r="I5604" s="134" t="s">
        <v>2</v>
      </c>
      <c r="J5604" s="135">
        <v>261309.14999999994</v>
      </c>
      <c r="K5604" s="135">
        <v>169418.75</v>
      </c>
      <c r="L5604" s="135">
        <v>166674.69</v>
      </c>
      <c r="M5604" s="141" t="str">
        <f t="shared" si="175"/>
        <v>201801</v>
      </c>
    </row>
    <row r="5605" spans="1:13" x14ac:dyDescent="0.25">
      <c r="A5605" s="35" t="str">
        <f>VLOOKUP(B5605,ResCat!$A$2:$B$269,2,FALSE)</f>
        <v>HMOPMR</v>
      </c>
      <c r="B5605" s="68" t="str">
        <f>IF(ISNA(VLOOKUP(C5605,COA!$A$2:$B$340,2,FALSE)),"XXX",VLOOKUP(C5605,COA!$A$2:$B$340,2,FALSE))</f>
        <v>K11</v>
      </c>
      <c r="C5605" s="149" t="str">
        <f t="shared" si="176"/>
        <v>0011-1012-0012</v>
      </c>
      <c r="D5605" s="134" t="s">
        <v>458</v>
      </c>
      <c r="E5605" s="134" t="s">
        <v>449</v>
      </c>
      <c r="F5605" s="134" t="s">
        <v>452</v>
      </c>
      <c r="G5605" s="134" t="s">
        <v>1023</v>
      </c>
      <c r="H5605" s="134" t="s">
        <v>1023</v>
      </c>
      <c r="I5605" s="134" t="s">
        <v>343</v>
      </c>
      <c r="J5605" s="135">
        <v>4714056.1000000378</v>
      </c>
      <c r="K5605" s="135">
        <v>1900155.929999996</v>
      </c>
      <c r="L5605" s="135">
        <v>1729001.6600000027</v>
      </c>
      <c r="M5605" s="141" t="str">
        <f t="shared" si="175"/>
        <v>201801</v>
      </c>
    </row>
    <row r="5606" spans="1:13" x14ac:dyDescent="0.25">
      <c r="A5606" s="35" t="str">
        <f>VLOOKUP(B5606,ResCat!$A$2:$B$269,2,FALSE)</f>
        <v>HMOPMR</v>
      </c>
      <c r="B5606" s="68" t="str">
        <f>IF(ISNA(VLOOKUP(C5606,COA!$A$2:$B$340,2,FALSE)),"XXX",VLOOKUP(C5606,COA!$A$2:$B$340,2,FALSE))</f>
        <v>K11</v>
      </c>
      <c r="C5606" s="149" t="str">
        <f t="shared" si="176"/>
        <v>0011-1012-0012</v>
      </c>
      <c r="D5606" s="134" t="s">
        <v>458</v>
      </c>
      <c r="E5606" s="134" t="s">
        <v>449</v>
      </c>
      <c r="F5606" s="134" t="s">
        <v>452</v>
      </c>
      <c r="G5606" s="134" t="s">
        <v>1023</v>
      </c>
      <c r="H5606" s="134" t="s">
        <v>1023</v>
      </c>
      <c r="I5606" s="134" t="s">
        <v>1</v>
      </c>
      <c r="J5606" s="135">
        <v>3551431.5000000028</v>
      </c>
      <c r="K5606" s="135">
        <v>1271754.54</v>
      </c>
      <c r="L5606" s="135">
        <v>1227901.8400000003</v>
      </c>
      <c r="M5606" s="141" t="str">
        <f t="shared" si="175"/>
        <v>201801</v>
      </c>
    </row>
    <row r="5607" spans="1:13" x14ac:dyDescent="0.25">
      <c r="A5607" s="35" t="str">
        <f>VLOOKUP(B5607,ResCat!$A$2:$B$269,2,FALSE)</f>
        <v>HMOPMR</v>
      </c>
      <c r="B5607" s="68" t="str">
        <f>IF(ISNA(VLOOKUP(C5607,COA!$A$2:$B$340,2,FALSE)),"XXX",VLOOKUP(C5607,COA!$A$2:$B$340,2,FALSE))</f>
        <v>K11</v>
      </c>
      <c r="C5607" s="149" t="str">
        <f t="shared" si="176"/>
        <v>0011-1012-0012</v>
      </c>
      <c r="D5607" s="134" t="s">
        <v>458</v>
      </c>
      <c r="E5607" s="134" t="s">
        <v>449</v>
      </c>
      <c r="F5607" s="134" t="s">
        <v>452</v>
      </c>
      <c r="G5607" s="134" t="s">
        <v>1023</v>
      </c>
      <c r="H5607" s="134" t="s">
        <v>1023</v>
      </c>
      <c r="I5607" s="134" t="s">
        <v>370</v>
      </c>
      <c r="J5607" s="135">
        <v>3920</v>
      </c>
      <c r="K5607" s="135">
        <v>1205</v>
      </c>
      <c r="L5607" s="135">
        <v>1205</v>
      </c>
      <c r="M5607" s="141" t="str">
        <f t="shared" si="175"/>
        <v>201801</v>
      </c>
    </row>
    <row r="5608" spans="1:13" x14ac:dyDescent="0.25">
      <c r="A5608" s="35" t="str">
        <f>VLOOKUP(B5608,ResCat!$A$2:$B$269,2,FALSE)</f>
        <v>HMOPMR</v>
      </c>
      <c r="B5608" s="68" t="str">
        <f>IF(ISNA(VLOOKUP(C5608,COA!$A$2:$B$340,2,FALSE)),"XXX",VLOOKUP(C5608,COA!$A$2:$B$340,2,FALSE))</f>
        <v>K14</v>
      </c>
      <c r="C5608" s="149" t="str">
        <f t="shared" si="176"/>
        <v>0011-1012-0038</v>
      </c>
      <c r="D5608" s="134" t="s">
        <v>458</v>
      </c>
      <c r="E5608" s="134" t="s">
        <v>449</v>
      </c>
      <c r="F5608" s="134" t="s">
        <v>465</v>
      </c>
      <c r="G5608" s="134" t="s">
        <v>337</v>
      </c>
      <c r="H5608" s="134" t="s">
        <v>1023</v>
      </c>
      <c r="I5608" s="134" t="s">
        <v>2</v>
      </c>
      <c r="J5608" s="135">
        <v>108.08</v>
      </c>
      <c r="K5608" s="135">
        <v>108.08</v>
      </c>
      <c r="L5608" s="135">
        <v>108.08</v>
      </c>
      <c r="M5608" s="141" t="str">
        <f t="shared" si="175"/>
        <v>201601</v>
      </c>
    </row>
    <row r="5609" spans="1:13" x14ac:dyDescent="0.25">
      <c r="A5609" s="35" t="str">
        <f>VLOOKUP(B5609,ResCat!$A$2:$B$269,2,FALSE)</f>
        <v>HMOPMR</v>
      </c>
      <c r="B5609" s="68" t="str">
        <f>IF(ISNA(VLOOKUP(C5609,COA!$A$2:$B$340,2,FALSE)),"XXX",VLOOKUP(C5609,COA!$A$2:$B$340,2,FALSE))</f>
        <v>K14</v>
      </c>
      <c r="C5609" s="149" t="str">
        <f t="shared" si="176"/>
        <v>0011-1012-0038</v>
      </c>
      <c r="D5609" s="134" t="s">
        <v>458</v>
      </c>
      <c r="E5609" s="134" t="s">
        <v>449</v>
      </c>
      <c r="F5609" s="134" t="s">
        <v>465</v>
      </c>
      <c r="G5609" s="134" t="s">
        <v>337</v>
      </c>
      <c r="H5609" s="134" t="s">
        <v>1023</v>
      </c>
      <c r="I5609" s="134" t="s">
        <v>1</v>
      </c>
      <c r="J5609" s="135">
        <v>5336.89</v>
      </c>
      <c r="K5609" s="135">
        <v>5336.89</v>
      </c>
      <c r="L5609" s="135">
        <v>4713.2</v>
      </c>
      <c r="M5609" s="141" t="str">
        <f t="shared" si="175"/>
        <v>201601</v>
      </c>
    </row>
    <row r="5610" spans="1:13" x14ac:dyDescent="0.25">
      <c r="A5610" s="35" t="str">
        <f>VLOOKUP(B5610,ResCat!$A$2:$B$269,2,FALSE)</f>
        <v>HMOPMR</v>
      </c>
      <c r="B5610" s="68" t="str">
        <f>IF(ISNA(VLOOKUP(C5610,COA!$A$2:$B$340,2,FALSE)),"XXX",VLOOKUP(C5610,COA!$A$2:$B$340,2,FALSE))</f>
        <v>K14</v>
      </c>
      <c r="C5610" s="149" t="str">
        <f t="shared" si="176"/>
        <v>0011-1012-0038</v>
      </c>
      <c r="D5610" s="134" t="s">
        <v>458</v>
      </c>
      <c r="E5610" s="134" t="s">
        <v>449</v>
      </c>
      <c r="F5610" s="134" t="s">
        <v>465</v>
      </c>
      <c r="G5610" s="134" t="s">
        <v>347</v>
      </c>
      <c r="H5610" s="134" t="s">
        <v>1023</v>
      </c>
      <c r="I5610" s="134" t="s">
        <v>1</v>
      </c>
      <c r="J5610" s="135">
        <v>119.93</v>
      </c>
      <c r="K5610" s="135">
        <v>119.93</v>
      </c>
      <c r="L5610" s="135">
        <v>17.940000000000001</v>
      </c>
      <c r="M5610" s="141" t="str">
        <f t="shared" si="175"/>
        <v>201603</v>
      </c>
    </row>
    <row r="5611" spans="1:13" x14ac:dyDescent="0.25">
      <c r="A5611" s="35" t="str">
        <f>VLOOKUP(B5611,ResCat!$A$2:$B$269,2,FALSE)</f>
        <v>HMOPMR</v>
      </c>
      <c r="B5611" s="68" t="str">
        <f>IF(ISNA(VLOOKUP(C5611,COA!$A$2:$B$340,2,FALSE)),"XXX",VLOOKUP(C5611,COA!$A$2:$B$340,2,FALSE))</f>
        <v>K14</v>
      </c>
      <c r="C5611" s="149" t="str">
        <f t="shared" si="176"/>
        <v>0011-1012-0038</v>
      </c>
      <c r="D5611" s="134" t="s">
        <v>458</v>
      </c>
      <c r="E5611" s="134" t="s">
        <v>449</v>
      </c>
      <c r="F5611" s="134" t="s">
        <v>465</v>
      </c>
      <c r="G5611" s="134" t="s">
        <v>361</v>
      </c>
      <c r="H5611" s="134" t="s">
        <v>1023</v>
      </c>
      <c r="I5611" s="134" t="s">
        <v>3</v>
      </c>
      <c r="J5611" s="135">
        <v>32.47</v>
      </c>
      <c r="K5611" s="135">
        <v>32.47</v>
      </c>
      <c r="L5611" s="135">
        <v>32.47</v>
      </c>
      <c r="M5611" s="141" t="str">
        <f t="shared" si="175"/>
        <v>201604</v>
      </c>
    </row>
    <row r="5612" spans="1:13" x14ac:dyDescent="0.25">
      <c r="A5612" s="35" t="str">
        <f>VLOOKUP(B5612,ResCat!$A$2:$B$269,2,FALSE)</f>
        <v>HMOPMR</v>
      </c>
      <c r="B5612" s="68" t="str">
        <f>IF(ISNA(VLOOKUP(C5612,COA!$A$2:$B$340,2,FALSE)),"XXX",VLOOKUP(C5612,COA!$A$2:$B$340,2,FALSE))</f>
        <v>K14</v>
      </c>
      <c r="C5612" s="149" t="str">
        <f t="shared" si="176"/>
        <v>0011-1012-0038</v>
      </c>
      <c r="D5612" s="134" t="s">
        <v>458</v>
      </c>
      <c r="E5612" s="134" t="s">
        <v>449</v>
      </c>
      <c r="F5612" s="134" t="s">
        <v>465</v>
      </c>
      <c r="G5612" s="134" t="s">
        <v>361</v>
      </c>
      <c r="H5612" s="134" t="s">
        <v>1023</v>
      </c>
      <c r="I5612" s="134" t="s">
        <v>1</v>
      </c>
      <c r="J5612" s="135">
        <v>262</v>
      </c>
      <c r="K5612" s="135">
        <v>262</v>
      </c>
      <c r="L5612" s="135">
        <v>145.80000000000001</v>
      </c>
      <c r="M5612" s="141" t="str">
        <f t="shared" si="175"/>
        <v>201604</v>
      </c>
    </row>
    <row r="5613" spans="1:13" x14ac:dyDescent="0.25">
      <c r="A5613" s="35" t="str">
        <f>VLOOKUP(B5613,ResCat!$A$2:$B$269,2,FALSE)</f>
        <v>HMOPMR</v>
      </c>
      <c r="B5613" s="68" t="str">
        <f>IF(ISNA(VLOOKUP(C5613,COA!$A$2:$B$340,2,FALSE)),"XXX",VLOOKUP(C5613,COA!$A$2:$B$340,2,FALSE))</f>
        <v>K14</v>
      </c>
      <c r="C5613" s="149" t="str">
        <f t="shared" si="176"/>
        <v>0011-1012-0038</v>
      </c>
      <c r="D5613" s="134" t="s">
        <v>458</v>
      </c>
      <c r="E5613" s="134" t="s">
        <v>449</v>
      </c>
      <c r="F5613" s="134" t="s">
        <v>465</v>
      </c>
      <c r="G5613" s="134" t="s">
        <v>312</v>
      </c>
      <c r="H5613" s="134" t="s">
        <v>1023</v>
      </c>
      <c r="I5613" s="134" t="s">
        <v>1</v>
      </c>
      <c r="J5613" s="135">
        <v>68.13</v>
      </c>
      <c r="K5613" s="135">
        <v>0</v>
      </c>
      <c r="L5613" s="135">
        <v>0</v>
      </c>
      <c r="M5613" s="141" t="str">
        <f t="shared" si="175"/>
        <v>201605</v>
      </c>
    </row>
    <row r="5614" spans="1:13" x14ac:dyDescent="0.25">
      <c r="A5614" s="35" t="str">
        <f>VLOOKUP(B5614,ResCat!$A$2:$B$269,2,FALSE)</f>
        <v>HMOPMR</v>
      </c>
      <c r="B5614" s="68" t="str">
        <f>IF(ISNA(VLOOKUP(C5614,COA!$A$2:$B$340,2,FALSE)),"XXX",VLOOKUP(C5614,COA!$A$2:$B$340,2,FALSE))</f>
        <v>K14</v>
      </c>
      <c r="C5614" s="149" t="str">
        <f t="shared" si="176"/>
        <v>0011-1012-0038</v>
      </c>
      <c r="D5614" s="134" t="s">
        <v>458</v>
      </c>
      <c r="E5614" s="134" t="s">
        <v>449</v>
      </c>
      <c r="F5614" s="134" t="s">
        <v>465</v>
      </c>
      <c r="G5614" s="134" t="s">
        <v>357</v>
      </c>
      <c r="H5614" s="134" t="s">
        <v>1023</v>
      </c>
      <c r="I5614" s="134" t="s">
        <v>2</v>
      </c>
      <c r="J5614" s="135">
        <v>68.349999999999994</v>
      </c>
      <c r="K5614" s="135">
        <v>68.349999999999994</v>
      </c>
      <c r="L5614" s="135">
        <v>68.349999999999994</v>
      </c>
      <c r="M5614" s="141" t="str">
        <f t="shared" si="175"/>
        <v>201606</v>
      </c>
    </row>
    <row r="5615" spans="1:13" x14ac:dyDescent="0.25">
      <c r="A5615" s="35" t="str">
        <f>VLOOKUP(B5615,ResCat!$A$2:$B$269,2,FALSE)</f>
        <v>HMOPMR</v>
      </c>
      <c r="B5615" s="68" t="str">
        <f>IF(ISNA(VLOOKUP(C5615,COA!$A$2:$B$340,2,FALSE)),"XXX",VLOOKUP(C5615,COA!$A$2:$B$340,2,FALSE))</f>
        <v>K14</v>
      </c>
      <c r="C5615" s="149" t="str">
        <f t="shared" si="176"/>
        <v>0011-1012-0038</v>
      </c>
      <c r="D5615" s="134" t="s">
        <v>458</v>
      </c>
      <c r="E5615" s="134" t="s">
        <v>449</v>
      </c>
      <c r="F5615" s="134" t="s">
        <v>465</v>
      </c>
      <c r="G5615" s="134" t="s">
        <v>314</v>
      </c>
      <c r="H5615" s="134" t="s">
        <v>1023</v>
      </c>
      <c r="I5615" s="134" t="s">
        <v>2</v>
      </c>
      <c r="J5615" s="135">
        <v>44.6</v>
      </c>
      <c r="K5615" s="135">
        <v>44.6</v>
      </c>
      <c r="L5615" s="135">
        <v>44.6</v>
      </c>
      <c r="M5615" s="141" t="str">
        <f t="shared" si="175"/>
        <v>201607</v>
      </c>
    </row>
    <row r="5616" spans="1:13" x14ac:dyDescent="0.25">
      <c r="A5616" s="35" t="str">
        <f>VLOOKUP(B5616,ResCat!$A$2:$B$269,2,FALSE)</f>
        <v>HMOPMR</v>
      </c>
      <c r="B5616" s="68" t="str">
        <f>IF(ISNA(VLOOKUP(C5616,COA!$A$2:$B$340,2,FALSE)),"XXX",VLOOKUP(C5616,COA!$A$2:$B$340,2,FALSE))</f>
        <v>K14</v>
      </c>
      <c r="C5616" s="149" t="str">
        <f t="shared" si="176"/>
        <v>0011-1012-0038</v>
      </c>
      <c r="D5616" s="134" t="s">
        <v>458</v>
      </c>
      <c r="E5616" s="134" t="s">
        <v>449</v>
      </c>
      <c r="F5616" s="134" t="s">
        <v>465</v>
      </c>
      <c r="G5616" s="134" t="s">
        <v>339</v>
      </c>
      <c r="H5616" s="134" t="s">
        <v>1023</v>
      </c>
      <c r="I5616" s="134" t="s">
        <v>3</v>
      </c>
      <c r="J5616" s="135">
        <v>1358.91</v>
      </c>
      <c r="K5616" s="135">
        <v>353.63</v>
      </c>
      <c r="L5616" s="135">
        <v>203.85</v>
      </c>
      <c r="M5616" s="141" t="str">
        <f t="shared" si="175"/>
        <v>201608</v>
      </c>
    </row>
    <row r="5617" spans="1:13" x14ac:dyDescent="0.25">
      <c r="A5617" s="35" t="str">
        <f>VLOOKUP(B5617,ResCat!$A$2:$B$269,2,FALSE)</f>
        <v>HMOPMR</v>
      </c>
      <c r="B5617" s="68" t="str">
        <f>IF(ISNA(VLOOKUP(C5617,COA!$A$2:$B$340,2,FALSE)),"XXX",VLOOKUP(C5617,COA!$A$2:$B$340,2,FALSE))</f>
        <v>K14</v>
      </c>
      <c r="C5617" s="149" t="str">
        <f t="shared" si="176"/>
        <v>0011-1012-0038</v>
      </c>
      <c r="D5617" s="134" t="s">
        <v>458</v>
      </c>
      <c r="E5617" s="134" t="s">
        <v>449</v>
      </c>
      <c r="F5617" s="134" t="s">
        <v>465</v>
      </c>
      <c r="G5617" s="134" t="s">
        <v>339</v>
      </c>
      <c r="H5617" s="134" t="s">
        <v>1023</v>
      </c>
      <c r="I5617" s="134" t="s">
        <v>2</v>
      </c>
      <c r="J5617" s="135">
        <v>89.2</v>
      </c>
      <c r="K5617" s="135">
        <v>89.2</v>
      </c>
      <c r="L5617" s="135">
        <v>89.2</v>
      </c>
      <c r="M5617" s="141" t="str">
        <f t="shared" si="175"/>
        <v>201608</v>
      </c>
    </row>
    <row r="5618" spans="1:13" x14ac:dyDescent="0.25">
      <c r="A5618" s="35" t="str">
        <f>VLOOKUP(B5618,ResCat!$A$2:$B$269,2,FALSE)</f>
        <v>HMOPMR</v>
      </c>
      <c r="B5618" s="68" t="str">
        <f>IF(ISNA(VLOOKUP(C5618,COA!$A$2:$B$340,2,FALSE)),"XXX",VLOOKUP(C5618,COA!$A$2:$B$340,2,FALSE))</f>
        <v>K14</v>
      </c>
      <c r="C5618" s="149" t="str">
        <f t="shared" si="176"/>
        <v>0011-1012-0038</v>
      </c>
      <c r="D5618" s="134" t="s">
        <v>458</v>
      </c>
      <c r="E5618" s="134" t="s">
        <v>449</v>
      </c>
      <c r="F5618" s="134" t="s">
        <v>465</v>
      </c>
      <c r="G5618" s="134" t="s">
        <v>339</v>
      </c>
      <c r="H5618" s="134" t="s">
        <v>1023</v>
      </c>
      <c r="I5618" s="134" t="s">
        <v>1</v>
      </c>
      <c r="J5618" s="135">
        <v>54.05</v>
      </c>
      <c r="K5618" s="135">
        <v>54.05</v>
      </c>
      <c r="L5618" s="135">
        <v>0</v>
      </c>
      <c r="M5618" s="141" t="str">
        <f t="shared" si="175"/>
        <v>201608</v>
      </c>
    </row>
    <row r="5619" spans="1:13" x14ac:dyDescent="0.25">
      <c r="A5619" s="35" t="str">
        <f>VLOOKUP(B5619,ResCat!$A$2:$B$269,2,FALSE)</f>
        <v>HMOPMR</v>
      </c>
      <c r="B5619" s="68" t="str">
        <f>IF(ISNA(VLOOKUP(C5619,COA!$A$2:$B$340,2,FALSE)),"XXX",VLOOKUP(C5619,COA!$A$2:$B$340,2,FALSE))</f>
        <v>K14</v>
      </c>
      <c r="C5619" s="149" t="str">
        <f t="shared" si="176"/>
        <v>0011-1012-0038</v>
      </c>
      <c r="D5619" s="134" t="s">
        <v>458</v>
      </c>
      <c r="E5619" s="134" t="s">
        <v>449</v>
      </c>
      <c r="F5619" s="134" t="s">
        <v>465</v>
      </c>
      <c r="G5619" s="134" t="s">
        <v>342</v>
      </c>
      <c r="H5619" s="134" t="s">
        <v>1023</v>
      </c>
      <c r="I5619" s="134" t="s">
        <v>3</v>
      </c>
      <c r="J5619" s="135">
        <v>84.97999999999999</v>
      </c>
      <c r="K5619" s="135">
        <v>84.97999999999999</v>
      </c>
      <c r="L5619" s="135">
        <v>84.97999999999999</v>
      </c>
      <c r="M5619" s="141" t="str">
        <f t="shared" si="175"/>
        <v>201609</v>
      </c>
    </row>
    <row r="5620" spans="1:13" x14ac:dyDescent="0.25">
      <c r="A5620" s="35" t="str">
        <f>VLOOKUP(B5620,ResCat!$A$2:$B$269,2,FALSE)</f>
        <v>HMOPMR</v>
      </c>
      <c r="B5620" s="68" t="str">
        <f>IF(ISNA(VLOOKUP(C5620,COA!$A$2:$B$340,2,FALSE)),"XXX",VLOOKUP(C5620,COA!$A$2:$B$340,2,FALSE))</f>
        <v>K14</v>
      </c>
      <c r="C5620" s="149" t="str">
        <f t="shared" si="176"/>
        <v>0011-1012-0038</v>
      </c>
      <c r="D5620" s="134" t="s">
        <v>458</v>
      </c>
      <c r="E5620" s="134" t="s">
        <v>449</v>
      </c>
      <c r="F5620" s="134" t="s">
        <v>465</v>
      </c>
      <c r="G5620" s="134" t="s">
        <v>342</v>
      </c>
      <c r="H5620" s="134" t="s">
        <v>1023</v>
      </c>
      <c r="I5620" s="134" t="s">
        <v>2</v>
      </c>
      <c r="J5620" s="135">
        <v>397.48</v>
      </c>
      <c r="K5620" s="135">
        <v>397.48</v>
      </c>
      <c r="L5620" s="135">
        <v>397.48</v>
      </c>
      <c r="M5620" s="141" t="str">
        <f t="shared" si="175"/>
        <v>201609</v>
      </c>
    </row>
    <row r="5621" spans="1:13" x14ac:dyDescent="0.25">
      <c r="A5621" s="35" t="str">
        <f>VLOOKUP(B5621,ResCat!$A$2:$B$269,2,FALSE)</f>
        <v>HMOPMR</v>
      </c>
      <c r="B5621" s="68" t="str">
        <f>IF(ISNA(VLOOKUP(C5621,COA!$A$2:$B$340,2,FALSE)),"XXX",VLOOKUP(C5621,COA!$A$2:$B$340,2,FALSE))</f>
        <v>K14</v>
      </c>
      <c r="C5621" s="149" t="str">
        <f t="shared" si="176"/>
        <v>0011-1012-0038</v>
      </c>
      <c r="D5621" s="134" t="s">
        <v>458</v>
      </c>
      <c r="E5621" s="134" t="s">
        <v>449</v>
      </c>
      <c r="F5621" s="134" t="s">
        <v>465</v>
      </c>
      <c r="G5621" s="134" t="s">
        <v>342</v>
      </c>
      <c r="H5621" s="134" t="s">
        <v>1023</v>
      </c>
      <c r="I5621" s="134" t="s">
        <v>1</v>
      </c>
      <c r="J5621" s="135">
        <v>317</v>
      </c>
      <c r="K5621" s="135">
        <v>317</v>
      </c>
      <c r="L5621" s="135">
        <v>217</v>
      </c>
      <c r="M5621" s="141" t="str">
        <f t="shared" si="175"/>
        <v>201609</v>
      </c>
    </row>
    <row r="5622" spans="1:13" x14ac:dyDescent="0.25">
      <c r="A5622" s="35" t="str">
        <f>VLOOKUP(B5622,ResCat!$A$2:$B$269,2,FALSE)</f>
        <v>HMOPMR</v>
      </c>
      <c r="B5622" s="68" t="str">
        <f>IF(ISNA(VLOOKUP(C5622,COA!$A$2:$B$340,2,FALSE)),"XXX",VLOOKUP(C5622,COA!$A$2:$B$340,2,FALSE))</f>
        <v>K14</v>
      </c>
      <c r="C5622" s="149" t="str">
        <f t="shared" si="176"/>
        <v>0011-1012-0038</v>
      </c>
      <c r="D5622" s="134" t="s">
        <v>458</v>
      </c>
      <c r="E5622" s="134" t="s">
        <v>449</v>
      </c>
      <c r="F5622" s="134" t="s">
        <v>465</v>
      </c>
      <c r="G5622" s="134" t="s">
        <v>316</v>
      </c>
      <c r="H5622" s="134" t="s">
        <v>1023</v>
      </c>
      <c r="I5622" s="134" t="s">
        <v>2</v>
      </c>
      <c r="J5622" s="135">
        <v>65</v>
      </c>
      <c r="K5622" s="135">
        <v>65</v>
      </c>
      <c r="L5622" s="135">
        <v>50</v>
      </c>
      <c r="M5622" s="141" t="str">
        <f t="shared" si="175"/>
        <v>201610</v>
      </c>
    </row>
    <row r="5623" spans="1:13" x14ac:dyDescent="0.25">
      <c r="A5623" s="35" t="str">
        <f>VLOOKUP(B5623,ResCat!$A$2:$B$269,2,FALSE)</f>
        <v>HMOPMR</v>
      </c>
      <c r="B5623" s="68" t="str">
        <f>IF(ISNA(VLOOKUP(C5623,COA!$A$2:$B$340,2,FALSE)),"XXX",VLOOKUP(C5623,COA!$A$2:$B$340,2,FALSE))</f>
        <v>K14</v>
      </c>
      <c r="C5623" s="149" t="str">
        <f t="shared" si="176"/>
        <v>0011-1012-0038</v>
      </c>
      <c r="D5623" s="134" t="s">
        <v>458</v>
      </c>
      <c r="E5623" s="134" t="s">
        <v>449</v>
      </c>
      <c r="F5623" s="134" t="s">
        <v>465</v>
      </c>
      <c r="G5623" s="134" t="s">
        <v>316</v>
      </c>
      <c r="H5623" s="134" t="s">
        <v>1023</v>
      </c>
      <c r="I5623" s="134" t="s">
        <v>1</v>
      </c>
      <c r="J5623" s="135">
        <v>112.29</v>
      </c>
      <c r="K5623" s="135">
        <v>112.29</v>
      </c>
      <c r="L5623" s="135">
        <v>12.29</v>
      </c>
      <c r="M5623" s="141" t="str">
        <f t="shared" si="175"/>
        <v>201610</v>
      </c>
    </row>
    <row r="5624" spans="1:13" x14ac:dyDescent="0.25">
      <c r="A5624" s="35" t="str">
        <f>VLOOKUP(B5624,ResCat!$A$2:$B$269,2,FALSE)</f>
        <v>HMOPMR</v>
      </c>
      <c r="B5624" s="68" t="str">
        <f>IF(ISNA(VLOOKUP(C5624,COA!$A$2:$B$340,2,FALSE)),"XXX",VLOOKUP(C5624,COA!$A$2:$B$340,2,FALSE))</f>
        <v>K14</v>
      </c>
      <c r="C5624" s="149" t="str">
        <f t="shared" si="176"/>
        <v>0011-1012-0038</v>
      </c>
      <c r="D5624" s="134" t="s">
        <v>458</v>
      </c>
      <c r="E5624" s="134" t="s">
        <v>449</v>
      </c>
      <c r="F5624" s="134" t="s">
        <v>465</v>
      </c>
      <c r="G5624" s="134" t="s">
        <v>318</v>
      </c>
      <c r="H5624" s="134" t="s">
        <v>1023</v>
      </c>
      <c r="I5624" s="134" t="s">
        <v>3</v>
      </c>
      <c r="J5624" s="135">
        <v>108.21000000000001</v>
      </c>
      <c r="K5624" s="135">
        <v>108.21000000000001</v>
      </c>
      <c r="L5624" s="135">
        <v>108.21000000000001</v>
      </c>
      <c r="M5624" s="141" t="str">
        <f t="shared" si="175"/>
        <v>201611</v>
      </c>
    </row>
    <row r="5625" spans="1:13" x14ac:dyDescent="0.25">
      <c r="A5625" s="35" t="str">
        <f>VLOOKUP(B5625,ResCat!$A$2:$B$269,2,FALSE)</f>
        <v>HMOPMR</v>
      </c>
      <c r="B5625" s="68" t="str">
        <f>IF(ISNA(VLOOKUP(C5625,COA!$A$2:$B$340,2,FALSE)),"XXX",VLOOKUP(C5625,COA!$A$2:$B$340,2,FALSE))</f>
        <v>K14</v>
      </c>
      <c r="C5625" s="149" t="str">
        <f t="shared" si="176"/>
        <v>0011-1012-0038</v>
      </c>
      <c r="D5625" s="134" t="s">
        <v>458</v>
      </c>
      <c r="E5625" s="134" t="s">
        <v>449</v>
      </c>
      <c r="F5625" s="134" t="s">
        <v>465</v>
      </c>
      <c r="G5625" s="134" t="s">
        <v>318</v>
      </c>
      <c r="H5625" s="134" t="s">
        <v>1023</v>
      </c>
      <c r="I5625" s="134" t="s">
        <v>2</v>
      </c>
      <c r="J5625" s="135">
        <v>1680</v>
      </c>
      <c r="K5625" s="135">
        <v>1625</v>
      </c>
      <c r="L5625" s="135">
        <v>1625</v>
      </c>
      <c r="M5625" s="141" t="str">
        <f t="shared" si="175"/>
        <v>201611</v>
      </c>
    </row>
    <row r="5626" spans="1:13" x14ac:dyDescent="0.25">
      <c r="A5626" s="35" t="str">
        <f>VLOOKUP(B5626,ResCat!$A$2:$B$269,2,FALSE)</f>
        <v>HMOPMR</v>
      </c>
      <c r="B5626" s="68" t="str">
        <f>IF(ISNA(VLOOKUP(C5626,COA!$A$2:$B$340,2,FALSE)),"XXX",VLOOKUP(C5626,COA!$A$2:$B$340,2,FALSE))</f>
        <v>K14</v>
      </c>
      <c r="C5626" s="149" t="str">
        <f t="shared" si="176"/>
        <v>0011-1012-0038</v>
      </c>
      <c r="D5626" s="134" t="s">
        <v>458</v>
      </c>
      <c r="E5626" s="134" t="s">
        <v>449</v>
      </c>
      <c r="F5626" s="134" t="s">
        <v>465</v>
      </c>
      <c r="G5626" s="134" t="s">
        <v>318</v>
      </c>
      <c r="H5626" s="134" t="s">
        <v>1023</v>
      </c>
      <c r="I5626" s="134" t="s">
        <v>1</v>
      </c>
      <c r="J5626" s="135">
        <v>498.26</v>
      </c>
      <c r="K5626" s="135">
        <v>498.26</v>
      </c>
      <c r="L5626" s="135">
        <v>498.26</v>
      </c>
      <c r="M5626" s="141" t="str">
        <f t="shared" si="175"/>
        <v>201611</v>
      </c>
    </row>
    <row r="5627" spans="1:13" x14ac:dyDescent="0.25">
      <c r="A5627" s="35" t="str">
        <f>VLOOKUP(B5627,ResCat!$A$2:$B$269,2,FALSE)</f>
        <v>HMOPMR</v>
      </c>
      <c r="B5627" s="68" t="str">
        <f>IF(ISNA(VLOOKUP(C5627,COA!$A$2:$B$340,2,FALSE)),"XXX",VLOOKUP(C5627,COA!$A$2:$B$340,2,FALSE))</f>
        <v>K14</v>
      </c>
      <c r="C5627" s="149" t="str">
        <f t="shared" si="176"/>
        <v>0011-1012-0038</v>
      </c>
      <c r="D5627" s="134" t="s">
        <v>458</v>
      </c>
      <c r="E5627" s="134" t="s">
        <v>449</v>
      </c>
      <c r="F5627" s="134" t="s">
        <v>465</v>
      </c>
      <c r="G5627" s="134" t="s">
        <v>320</v>
      </c>
      <c r="H5627" s="134" t="s">
        <v>1023</v>
      </c>
      <c r="I5627" s="134" t="s">
        <v>2</v>
      </c>
      <c r="J5627" s="135">
        <v>65</v>
      </c>
      <c r="K5627" s="135">
        <v>65</v>
      </c>
      <c r="L5627" s="135">
        <v>50</v>
      </c>
      <c r="M5627" s="141" t="str">
        <f t="shared" si="175"/>
        <v>201612</v>
      </c>
    </row>
    <row r="5628" spans="1:13" x14ac:dyDescent="0.25">
      <c r="A5628" s="35" t="str">
        <f>VLOOKUP(B5628,ResCat!$A$2:$B$269,2,FALSE)</f>
        <v>HMOPMR</v>
      </c>
      <c r="B5628" s="68" t="str">
        <f>IF(ISNA(VLOOKUP(C5628,COA!$A$2:$B$340,2,FALSE)),"XXX",VLOOKUP(C5628,COA!$A$2:$B$340,2,FALSE))</f>
        <v>K14</v>
      </c>
      <c r="C5628" s="149" t="str">
        <f t="shared" si="176"/>
        <v>0011-1012-0038</v>
      </c>
      <c r="D5628" s="134" t="s">
        <v>458</v>
      </c>
      <c r="E5628" s="134" t="s">
        <v>449</v>
      </c>
      <c r="F5628" s="134" t="s">
        <v>465</v>
      </c>
      <c r="G5628" s="134" t="s">
        <v>322</v>
      </c>
      <c r="H5628" s="134" t="s">
        <v>1023</v>
      </c>
      <c r="I5628" s="134" t="s">
        <v>2</v>
      </c>
      <c r="J5628" s="135">
        <v>231.5</v>
      </c>
      <c r="K5628" s="135">
        <v>231.5</v>
      </c>
      <c r="L5628" s="135">
        <v>186.5</v>
      </c>
      <c r="M5628" s="141" t="str">
        <f t="shared" si="175"/>
        <v>201701</v>
      </c>
    </row>
    <row r="5629" spans="1:13" x14ac:dyDescent="0.25">
      <c r="A5629" s="35" t="str">
        <f>VLOOKUP(B5629,ResCat!$A$2:$B$269,2,FALSE)</f>
        <v>HMOPMR</v>
      </c>
      <c r="B5629" s="68" t="str">
        <f>IF(ISNA(VLOOKUP(C5629,COA!$A$2:$B$340,2,FALSE)),"XXX",VLOOKUP(C5629,COA!$A$2:$B$340,2,FALSE))</f>
        <v>K14</v>
      </c>
      <c r="C5629" s="149" t="str">
        <f t="shared" si="176"/>
        <v>0011-1012-0038</v>
      </c>
      <c r="D5629" s="134" t="s">
        <v>458</v>
      </c>
      <c r="E5629" s="134" t="s">
        <v>449</v>
      </c>
      <c r="F5629" s="134" t="s">
        <v>465</v>
      </c>
      <c r="G5629" s="134" t="s">
        <v>322</v>
      </c>
      <c r="H5629" s="134" t="s">
        <v>1023</v>
      </c>
      <c r="I5629" s="134" t="s">
        <v>1</v>
      </c>
      <c r="J5629" s="135">
        <v>634</v>
      </c>
      <c r="K5629" s="135">
        <v>634</v>
      </c>
      <c r="L5629" s="135">
        <v>434</v>
      </c>
      <c r="M5629" s="141" t="str">
        <f t="shared" si="175"/>
        <v>201701</v>
      </c>
    </row>
    <row r="5630" spans="1:13" x14ac:dyDescent="0.25">
      <c r="A5630" s="35" t="str">
        <f>VLOOKUP(B5630,ResCat!$A$2:$B$269,2,FALSE)</f>
        <v>HMOPMR</v>
      </c>
      <c r="B5630" s="68" t="str">
        <f>IF(ISNA(VLOOKUP(C5630,COA!$A$2:$B$340,2,FALSE)),"XXX",VLOOKUP(C5630,COA!$A$2:$B$340,2,FALSE))</f>
        <v>K14</v>
      </c>
      <c r="C5630" s="149" t="str">
        <f t="shared" si="176"/>
        <v>0011-1012-0038</v>
      </c>
      <c r="D5630" s="134" t="s">
        <v>458</v>
      </c>
      <c r="E5630" s="134" t="s">
        <v>449</v>
      </c>
      <c r="F5630" s="134" t="s">
        <v>465</v>
      </c>
      <c r="G5630" s="134" t="s">
        <v>324</v>
      </c>
      <c r="H5630" s="134" t="s">
        <v>1023</v>
      </c>
      <c r="I5630" s="134" t="s">
        <v>2</v>
      </c>
      <c r="J5630" s="135">
        <v>37.5</v>
      </c>
      <c r="K5630" s="135">
        <v>37.5</v>
      </c>
      <c r="L5630" s="135">
        <v>22.5</v>
      </c>
      <c r="M5630" s="141" t="str">
        <f t="shared" si="175"/>
        <v>201702</v>
      </c>
    </row>
    <row r="5631" spans="1:13" x14ac:dyDescent="0.25">
      <c r="A5631" s="35" t="str">
        <f>VLOOKUP(B5631,ResCat!$A$2:$B$269,2,FALSE)</f>
        <v>HMOPMR</v>
      </c>
      <c r="B5631" s="68" t="str">
        <f>IF(ISNA(VLOOKUP(C5631,COA!$A$2:$B$340,2,FALSE)),"XXX",VLOOKUP(C5631,COA!$A$2:$B$340,2,FALSE))</f>
        <v>K14</v>
      </c>
      <c r="C5631" s="149" t="str">
        <f t="shared" si="176"/>
        <v>0011-1012-0038</v>
      </c>
      <c r="D5631" s="134" t="s">
        <v>458</v>
      </c>
      <c r="E5631" s="134" t="s">
        <v>449</v>
      </c>
      <c r="F5631" s="134" t="s">
        <v>465</v>
      </c>
      <c r="G5631" s="134" t="s">
        <v>324</v>
      </c>
      <c r="H5631" s="134" t="s">
        <v>1023</v>
      </c>
      <c r="I5631" s="134" t="s">
        <v>1</v>
      </c>
      <c r="J5631" s="135">
        <v>392.72</v>
      </c>
      <c r="K5631" s="135">
        <v>326.37</v>
      </c>
      <c r="L5631" s="135">
        <v>156.37</v>
      </c>
      <c r="M5631" s="141" t="str">
        <f t="shared" si="175"/>
        <v>201702</v>
      </c>
    </row>
    <row r="5632" spans="1:13" x14ac:dyDescent="0.25">
      <c r="A5632" s="35" t="str">
        <f>VLOOKUP(B5632,ResCat!$A$2:$B$269,2,FALSE)</f>
        <v>HMOPMR</v>
      </c>
      <c r="B5632" s="68" t="str">
        <f>IF(ISNA(VLOOKUP(C5632,COA!$A$2:$B$340,2,FALSE)),"XXX",VLOOKUP(C5632,COA!$A$2:$B$340,2,FALSE))</f>
        <v>K14</v>
      </c>
      <c r="C5632" s="149" t="str">
        <f t="shared" si="176"/>
        <v>0011-1012-0038</v>
      </c>
      <c r="D5632" s="134" t="s">
        <v>458</v>
      </c>
      <c r="E5632" s="134" t="s">
        <v>449</v>
      </c>
      <c r="F5632" s="134" t="s">
        <v>465</v>
      </c>
      <c r="G5632" s="134" t="s">
        <v>326</v>
      </c>
      <c r="H5632" s="134" t="s">
        <v>1023</v>
      </c>
      <c r="I5632" s="134" t="s">
        <v>2</v>
      </c>
      <c r="J5632" s="135">
        <v>65</v>
      </c>
      <c r="K5632" s="135">
        <v>65</v>
      </c>
      <c r="L5632" s="135">
        <v>50</v>
      </c>
      <c r="M5632" s="141" t="str">
        <f t="shared" si="175"/>
        <v>201703</v>
      </c>
    </row>
    <row r="5633" spans="1:13" x14ac:dyDescent="0.25">
      <c r="A5633" s="35" t="str">
        <f>VLOOKUP(B5633,ResCat!$A$2:$B$269,2,FALSE)</f>
        <v>HMFLEX</v>
      </c>
      <c r="B5633" s="68" t="str">
        <f>IF(ISNA(VLOOKUP(C5633,COA!$A$2:$B$340,2,FALSE)),"XXX",VLOOKUP(C5633,COA!$A$2:$B$340,2,FALSE))</f>
        <v>K21</v>
      </c>
      <c r="C5633" s="149" t="str">
        <f t="shared" si="176"/>
        <v>0011-1012-0048</v>
      </c>
      <c r="D5633" s="134" t="s">
        <v>458</v>
      </c>
      <c r="E5633" s="134" t="s">
        <v>449</v>
      </c>
      <c r="F5633" s="134" t="s">
        <v>464</v>
      </c>
      <c r="G5633" s="134" t="s">
        <v>1049</v>
      </c>
      <c r="H5633" s="134" t="s">
        <v>1023</v>
      </c>
      <c r="I5633" s="134" t="s">
        <v>336</v>
      </c>
      <c r="J5633" s="135">
        <v>30</v>
      </c>
      <c r="K5633" s="135">
        <v>30</v>
      </c>
      <c r="L5633" s="135">
        <v>30</v>
      </c>
      <c r="M5633" s="141" t="str">
        <f t="shared" si="175"/>
        <v>201601</v>
      </c>
    </row>
    <row r="5634" spans="1:13" x14ac:dyDescent="0.25">
      <c r="A5634" s="35" t="str">
        <f>VLOOKUP(B5634,ResCat!$A$2:$B$269,2,FALSE)</f>
        <v>HMFLEX</v>
      </c>
      <c r="B5634" s="68" t="str">
        <f>IF(ISNA(VLOOKUP(C5634,COA!$A$2:$B$340,2,FALSE)),"XXX",VLOOKUP(C5634,COA!$A$2:$B$340,2,FALSE))</f>
        <v>K21</v>
      </c>
      <c r="C5634" s="149" t="str">
        <f t="shared" si="176"/>
        <v>0011-1012-0048</v>
      </c>
      <c r="D5634" s="134" t="s">
        <v>458</v>
      </c>
      <c r="E5634" s="134" t="s">
        <v>449</v>
      </c>
      <c r="F5634" s="134" t="s">
        <v>464</v>
      </c>
      <c r="G5634" s="134" t="s">
        <v>1040</v>
      </c>
      <c r="H5634" s="134" t="s">
        <v>1023</v>
      </c>
      <c r="I5634" s="134" t="s">
        <v>336</v>
      </c>
      <c r="J5634" s="135">
        <v>30</v>
      </c>
      <c r="K5634" s="135">
        <v>30</v>
      </c>
      <c r="L5634" s="135">
        <v>30</v>
      </c>
      <c r="M5634" s="141" t="str">
        <f t="shared" si="175"/>
        <v>201601</v>
      </c>
    </row>
    <row r="5635" spans="1:13" x14ac:dyDescent="0.25">
      <c r="A5635" s="35" t="str">
        <f>VLOOKUP(B5635,ResCat!$A$2:$B$269,2,FALSE)</f>
        <v>HMFLEX</v>
      </c>
      <c r="B5635" s="68" t="str">
        <f>IF(ISNA(VLOOKUP(C5635,COA!$A$2:$B$340,2,FALSE)),"XXX",VLOOKUP(C5635,COA!$A$2:$B$340,2,FALSE))</f>
        <v>K21</v>
      </c>
      <c r="C5635" s="149" t="str">
        <f t="shared" si="176"/>
        <v>0011-1012-0048</v>
      </c>
      <c r="D5635" s="134" t="s">
        <v>458</v>
      </c>
      <c r="E5635" s="134" t="s">
        <v>449</v>
      </c>
      <c r="F5635" s="134" t="s">
        <v>464</v>
      </c>
      <c r="G5635" s="134" t="s">
        <v>1030</v>
      </c>
      <c r="H5635" s="134" t="s">
        <v>1023</v>
      </c>
      <c r="I5635" s="134" t="s">
        <v>336</v>
      </c>
      <c r="J5635" s="135">
        <v>30</v>
      </c>
      <c r="K5635" s="135">
        <v>30</v>
      </c>
      <c r="L5635" s="135">
        <v>30</v>
      </c>
      <c r="M5635" s="141" t="str">
        <f t="shared" si="175"/>
        <v>201601</v>
      </c>
    </row>
    <row r="5636" spans="1:13" x14ac:dyDescent="0.25">
      <c r="A5636" s="35" t="str">
        <f>VLOOKUP(B5636,ResCat!$A$2:$B$269,2,FALSE)</f>
        <v>HMFLEX</v>
      </c>
      <c r="B5636" s="68" t="str">
        <f>IF(ISNA(VLOOKUP(C5636,COA!$A$2:$B$340,2,FALSE)),"XXX",VLOOKUP(C5636,COA!$A$2:$B$340,2,FALSE))</f>
        <v>K21</v>
      </c>
      <c r="C5636" s="149" t="str">
        <f t="shared" si="176"/>
        <v>0011-1012-0048</v>
      </c>
      <c r="D5636" s="134" t="s">
        <v>458</v>
      </c>
      <c r="E5636" s="134" t="s">
        <v>449</v>
      </c>
      <c r="F5636" s="134" t="s">
        <v>464</v>
      </c>
      <c r="G5636" s="134" t="s">
        <v>1026</v>
      </c>
      <c r="H5636" s="134" t="s">
        <v>1023</v>
      </c>
      <c r="I5636" s="134" t="s">
        <v>0</v>
      </c>
      <c r="J5636" s="135">
        <v>-8920.5300000000007</v>
      </c>
      <c r="K5636" s="135">
        <v>-3604.4</v>
      </c>
      <c r="L5636" s="135">
        <v>-3604.4</v>
      </c>
      <c r="M5636" s="141" t="str">
        <f t="shared" ref="M5636:M5699" si="177">IF(G5636&lt;$M$1,$M$1,G5636)</f>
        <v>201601</v>
      </c>
    </row>
    <row r="5637" spans="1:13" x14ac:dyDescent="0.25">
      <c r="A5637" s="35" t="str">
        <f>VLOOKUP(B5637,ResCat!$A$2:$B$269,2,FALSE)</f>
        <v>HMFLEX</v>
      </c>
      <c r="B5637" s="68" t="str">
        <f>IF(ISNA(VLOOKUP(C5637,COA!$A$2:$B$340,2,FALSE)),"XXX",VLOOKUP(C5637,COA!$A$2:$B$340,2,FALSE))</f>
        <v>K21</v>
      </c>
      <c r="C5637" s="149" t="str">
        <f t="shared" ref="C5637:C5700" si="178">D5637&amp;"-"&amp;E5637&amp;"-"&amp;F5637</f>
        <v>0011-1012-0048</v>
      </c>
      <c r="D5637" s="134" t="s">
        <v>458</v>
      </c>
      <c r="E5637" s="134" t="s">
        <v>449</v>
      </c>
      <c r="F5637" s="134" t="s">
        <v>464</v>
      </c>
      <c r="G5637" s="134" t="s">
        <v>1027</v>
      </c>
      <c r="H5637" s="134" t="s">
        <v>1023</v>
      </c>
      <c r="I5637" s="134" t="s">
        <v>3</v>
      </c>
      <c r="J5637" s="135">
        <v>214.44000000000003</v>
      </c>
      <c r="K5637" s="135">
        <v>102.4</v>
      </c>
      <c r="L5637" s="135">
        <v>102.4</v>
      </c>
      <c r="M5637" s="141" t="str">
        <f t="shared" si="177"/>
        <v>201601</v>
      </c>
    </row>
    <row r="5638" spans="1:13" x14ac:dyDescent="0.25">
      <c r="A5638" s="35" t="str">
        <f>VLOOKUP(B5638,ResCat!$A$2:$B$269,2,FALSE)</f>
        <v>HMFLEX</v>
      </c>
      <c r="B5638" s="68" t="str">
        <f>IF(ISNA(VLOOKUP(C5638,COA!$A$2:$B$340,2,FALSE)),"XXX",VLOOKUP(C5638,COA!$A$2:$B$340,2,FALSE))</f>
        <v>K21</v>
      </c>
      <c r="C5638" s="149" t="str">
        <f t="shared" si="178"/>
        <v>0011-1012-0048</v>
      </c>
      <c r="D5638" s="134" t="s">
        <v>458</v>
      </c>
      <c r="E5638" s="134" t="s">
        <v>449</v>
      </c>
      <c r="F5638" s="134" t="s">
        <v>464</v>
      </c>
      <c r="G5638" s="134" t="s">
        <v>1028</v>
      </c>
      <c r="H5638" s="134" t="s">
        <v>1023</v>
      </c>
      <c r="I5638" s="134" t="s">
        <v>3</v>
      </c>
      <c r="J5638" s="135">
        <v>299.99</v>
      </c>
      <c r="K5638" s="135">
        <v>165.04</v>
      </c>
      <c r="L5638" s="135">
        <v>165.04</v>
      </c>
      <c r="M5638" s="141" t="str">
        <f t="shared" si="177"/>
        <v>201601</v>
      </c>
    </row>
    <row r="5639" spans="1:13" x14ac:dyDescent="0.25">
      <c r="A5639" s="35" t="str">
        <f>VLOOKUP(B5639,ResCat!$A$2:$B$269,2,FALSE)</f>
        <v>HMFLEX</v>
      </c>
      <c r="B5639" s="68" t="str">
        <f>IF(ISNA(VLOOKUP(C5639,COA!$A$2:$B$340,2,FALSE)),"XXX",VLOOKUP(C5639,COA!$A$2:$B$340,2,FALSE))</f>
        <v>K21</v>
      </c>
      <c r="C5639" s="149" t="str">
        <f t="shared" si="178"/>
        <v>0011-1012-0048</v>
      </c>
      <c r="D5639" s="134" t="s">
        <v>458</v>
      </c>
      <c r="E5639" s="134" t="s">
        <v>449</v>
      </c>
      <c r="F5639" s="134" t="s">
        <v>464</v>
      </c>
      <c r="G5639" s="134" t="s">
        <v>1028</v>
      </c>
      <c r="H5639" s="134" t="s">
        <v>1023</v>
      </c>
      <c r="I5639" s="134" t="s">
        <v>2</v>
      </c>
      <c r="J5639" s="135">
        <v>-900</v>
      </c>
      <c r="K5639" s="135">
        <v>-242.54</v>
      </c>
      <c r="L5639" s="135">
        <v>-242.54</v>
      </c>
      <c r="M5639" s="141" t="str">
        <f t="shared" si="177"/>
        <v>201601</v>
      </c>
    </row>
    <row r="5640" spans="1:13" x14ac:dyDescent="0.25">
      <c r="A5640" s="35" t="str">
        <f>VLOOKUP(B5640,ResCat!$A$2:$B$269,2,FALSE)</f>
        <v>HMFLEX</v>
      </c>
      <c r="B5640" s="68" t="str">
        <f>IF(ISNA(VLOOKUP(C5640,COA!$A$2:$B$340,2,FALSE)),"XXX",VLOOKUP(C5640,COA!$A$2:$B$340,2,FALSE))</f>
        <v>K21</v>
      </c>
      <c r="C5640" s="149" t="str">
        <f t="shared" si="178"/>
        <v>0011-1012-0048</v>
      </c>
      <c r="D5640" s="134" t="s">
        <v>458</v>
      </c>
      <c r="E5640" s="134" t="s">
        <v>449</v>
      </c>
      <c r="F5640" s="134" t="s">
        <v>464</v>
      </c>
      <c r="G5640" s="134" t="s">
        <v>1029</v>
      </c>
      <c r="H5640" s="134" t="s">
        <v>1023</v>
      </c>
      <c r="I5640" s="134" t="s">
        <v>3</v>
      </c>
      <c r="J5640" s="135">
        <v>1.4210854715202004E-14</v>
      </c>
      <c r="K5640" s="135">
        <v>-780.93999999999994</v>
      </c>
      <c r="L5640" s="135">
        <v>-780.93999999999994</v>
      </c>
      <c r="M5640" s="141" t="str">
        <f t="shared" si="177"/>
        <v>201601</v>
      </c>
    </row>
    <row r="5641" spans="1:13" x14ac:dyDescent="0.25">
      <c r="A5641" s="35" t="str">
        <f>VLOOKUP(B5641,ResCat!$A$2:$B$269,2,FALSE)</f>
        <v>HMFLEX</v>
      </c>
      <c r="B5641" s="68" t="str">
        <f>IF(ISNA(VLOOKUP(C5641,COA!$A$2:$B$340,2,FALSE)),"XXX",VLOOKUP(C5641,COA!$A$2:$B$340,2,FALSE))</f>
        <v>K21</v>
      </c>
      <c r="C5641" s="149" t="str">
        <f t="shared" si="178"/>
        <v>0011-1012-0048</v>
      </c>
      <c r="D5641" s="134" t="s">
        <v>458</v>
      </c>
      <c r="E5641" s="134" t="s">
        <v>449</v>
      </c>
      <c r="F5641" s="134" t="s">
        <v>464</v>
      </c>
      <c r="G5641" s="134" t="s">
        <v>349</v>
      </c>
      <c r="H5641" s="134" t="s">
        <v>1023</v>
      </c>
      <c r="I5641" s="134" t="s">
        <v>3</v>
      </c>
      <c r="J5641" s="135">
        <v>-1.4210854715202004E-14</v>
      </c>
      <c r="K5641" s="135">
        <v>-821.77</v>
      </c>
      <c r="L5641" s="135">
        <v>-821.77</v>
      </c>
      <c r="M5641" s="141" t="str">
        <f t="shared" si="177"/>
        <v>201601</v>
      </c>
    </row>
    <row r="5642" spans="1:13" x14ac:dyDescent="0.25">
      <c r="A5642" s="35" t="str">
        <f>VLOOKUP(B5642,ResCat!$A$2:$B$269,2,FALSE)</f>
        <v>HMFLEX</v>
      </c>
      <c r="B5642" s="68" t="str">
        <f>IF(ISNA(VLOOKUP(C5642,COA!$A$2:$B$340,2,FALSE)),"XXX",VLOOKUP(C5642,COA!$A$2:$B$340,2,FALSE))</f>
        <v>K21</v>
      </c>
      <c r="C5642" s="149" t="str">
        <f t="shared" si="178"/>
        <v>0011-1012-0048</v>
      </c>
      <c r="D5642" s="134" t="s">
        <v>458</v>
      </c>
      <c r="E5642" s="134" t="s">
        <v>449</v>
      </c>
      <c r="F5642" s="134" t="s">
        <v>464</v>
      </c>
      <c r="G5642" s="134" t="s">
        <v>350</v>
      </c>
      <c r="H5642" s="134" t="s">
        <v>1023</v>
      </c>
      <c r="I5642" s="134" t="s">
        <v>3</v>
      </c>
      <c r="J5642" s="135">
        <v>299.99</v>
      </c>
      <c r="K5642" s="135">
        <v>-656.73</v>
      </c>
      <c r="L5642" s="135">
        <v>-689.74</v>
      </c>
      <c r="M5642" s="141" t="str">
        <f t="shared" si="177"/>
        <v>201601</v>
      </c>
    </row>
    <row r="5643" spans="1:13" x14ac:dyDescent="0.25">
      <c r="A5643" s="35" t="str">
        <f>VLOOKUP(B5643,ResCat!$A$2:$B$269,2,FALSE)</f>
        <v>HMFLEX</v>
      </c>
      <c r="B5643" s="68" t="str">
        <f>IF(ISNA(VLOOKUP(C5643,COA!$A$2:$B$340,2,FALSE)),"XXX",VLOOKUP(C5643,COA!$A$2:$B$340,2,FALSE))</f>
        <v>K21</v>
      </c>
      <c r="C5643" s="149" t="str">
        <f t="shared" si="178"/>
        <v>0011-1012-0048</v>
      </c>
      <c r="D5643" s="134" t="s">
        <v>458</v>
      </c>
      <c r="E5643" s="134" t="s">
        <v>449</v>
      </c>
      <c r="F5643" s="134" t="s">
        <v>464</v>
      </c>
      <c r="G5643" s="134" t="s">
        <v>350</v>
      </c>
      <c r="H5643" s="134" t="s">
        <v>1023</v>
      </c>
      <c r="I5643" s="134" t="s">
        <v>368</v>
      </c>
      <c r="J5643" s="135">
        <v>18</v>
      </c>
      <c r="K5643" s="135">
        <v>18</v>
      </c>
      <c r="L5643" s="135">
        <v>18</v>
      </c>
      <c r="M5643" s="141" t="str">
        <f t="shared" si="177"/>
        <v>201601</v>
      </c>
    </row>
    <row r="5644" spans="1:13" x14ac:dyDescent="0.25">
      <c r="A5644" s="35" t="str">
        <f>VLOOKUP(B5644,ResCat!$A$2:$B$269,2,FALSE)</f>
        <v>HMFLEX</v>
      </c>
      <c r="B5644" s="68" t="str">
        <f>IF(ISNA(VLOOKUP(C5644,COA!$A$2:$B$340,2,FALSE)),"XXX",VLOOKUP(C5644,COA!$A$2:$B$340,2,FALSE))</f>
        <v>K21</v>
      </c>
      <c r="C5644" s="149" t="str">
        <f t="shared" si="178"/>
        <v>0011-1012-0048</v>
      </c>
      <c r="D5644" s="134" t="s">
        <v>458</v>
      </c>
      <c r="E5644" s="134" t="s">
        <v>449</v>
      </c>
      <c r="F5644" s="134" t="s">
        <v>464</v>
      </c>
      <c r="G5644" s="134" t="s">
        <v>350</v>
      </c>
      <c r="H5644" s="134" t="s">
        <v>1023</v>
      </c>
      <c r="I5644" s="134" t="s">
        <v>2</v>
      </c>
      <c r="J5644" s="135">
        <v>89.2</v>
      </c>
      <c r="K5644" s="135">
        <v>89.2</v>
      </c>
      <c r="L5644" s="135">
        <v>89.2</v>
      </c>
      <c r="M5644" s="141" t="str">
        <f t="shared" si="177"/>
        <v>201601</v>
      </c>
    </row>
    <row r="5645" spans="1:13" x14ac:dyDescent="0.25">
      <c r="A5645" s="35" t="str">
        <f>VLOOKUP(B5645,ResCat!$A$2:$B$269,2,FALSE)</f>
        <v>HMFLEX</v>
      </c>
      <c r="B5645" s="68" t="str">
        <f>IF(ISNA(VLOOKUP(C5645,COA!$A$2:$B$340,2,FALSE)),"XXX",VLOOKUP(C5645,COA!$A$2:$B$340,2,FALSE))</f>
        <v>K21</v>
      </c>
      <c r="C5645" s="149" t="str">
        <f t="shared" si="178"/>
        <v>0011-1012-0048</v>
      </c>
      <c r="D5645" s="134" t="s">
        <v>458</v>
      </c>
      <c r="E5645" s="134" t="s">
        <v>449</v>
      </c>
      <c r="F5645" s="134" t="s">
        <v>464</v>
      </c>
      <c r="G5645" s="134" t="s">
        <v>350</v>
      </c>
      <c r="H5645" s="134" t="s">
        <v>1023</v>
      </c>
      <c r="I5645" s="134" t="s">
        <v>1</v>
      </c>
      <c r="J5645" s="135">
        <v>469.74</v>
      </c>
      <c r="K5645" s="135">
        <v>469.74</v>
      </c>
      <c r="L5645" s="135">
        <v>269.74</v>
      </c>
      <c r="M5645" s="141" t="str">
        <f t="shared" si="177"/>
        <v>201601</v>
      </c>
    </row>
    <row r="5646" spans="1:13" x14ac:dyDescent="0.25">
      <c r="A5646" s="35" t="str">
        <f>VLOOKUP(B5646,ResCat!$A$2:$B$269,2,FALSE)</f>
        <v>HMFLEX</v>
      </c>
      <c r="B5646" s="68" t="str">
        <f>IF(ISNA(VLOOKUP(C5646,COA!$A$2:$B$340,2,FALSE)),"XXX",VLOOKUP(C5646,COA!$A$2:$B$340,2,FALSE))</f>
        <v>K21</v>
      </c>
      <c r="C5646" s="149" t="str">
        <f t="shared" si="178"/>
        <v>0011-1012-0048</v>
      </c>
      <c r="D5646" s="134" t="s">
        <v>458</v>
      </c>
      <c r="E5646" s="134" t="s">
        <v>449</v>
      </c>
      <c r="F5646" s="134" t="s">
        <v>464</v>
      </c>
      <c r="G5646" s="134" t="s">
        <v>359</v>
      </c>
      <c r="H5646" s="134" t="s">
        <v>1023</v>
      </c>
      <c r="I5646" s="134" t="s">
        <v>3</v>
      </c>
      <c r="J5646" s="135">
        <v>87.17</v>
      </c>
      <c r="K5646" s="135">
        <v>87.17</v>
      </c>
      <c r="L5646" s="135">
        <v>87.17</v>
      </c>
      <c r="M5646" s="141" t="str">
        <f t="shared" si="177"/>
        <v>201601</v>
      </c>
    </row>
    <row r="5647" spans="1:13" x14ac:dyDescent="0.25">
      <c r="A5647" s="35" t="str">
        <f>VLOOKUP(B5647,ResCat!$A$2:$B$269,2,FALSE)</f>
        <v>HMFLEX</v>
      </c>
      <c r="B5647" s="68" t="str">
        <f>IF(ISNA(VLOOKUP(C5647,COA!$A$2:$B$340,2,FALSE)),"XXX",VLOOKUP(C5647,COA!$A$2:$B$340,2,FALSE))</f>
        <v>K21</v>
      </c>
      <c r="C5647" s="149" t="str">
        <f t="shared" si="178"/>
        <v>0011-1012-0048</v>
      </c>
      <c r="D5647" s="134" t="s">
        <v>458</v>
      </c>
      <c r="E5647" s="134" t="s">
        <v>449</v>
      </c>
      <c r="F5647" s="134" t="s">
        <v>464</v>
      </c>
      <c r="G5647" s="134" t="s">
        <v>359</v>
      </c>
      <c r="H5647" s="134" t="s">
        <v>1023</v>
      </c>
      <c r="I5647" s="134" t="s">
        <v>1</v>
      </c>
      <c r="J5647" s="135">
        <v>14797</v>
      </c>
      <c r="K5647" s="135">
        <v>10803.73</v>
      </c>
      <c r="L5647" s="135">
        <v>10803.73</v>
      </c>
      <c r="M5647" s="141" t="str">
        <f t="shared" si="177"/>
        <v>201601</v>
      </c>
    </row>
    <row r="5648" spans="1:13" x14ac:dyDescent="0.25">
      <c r="A5648" s="35" t="str">
        <f>VLOOKUP(B5648,ResCat!$A$2:$B$269,2,FALSE)</f>
        <v>HMFLEX</v>
      </c>
      <c r="B5648" s="68" t="str">
        <f>IF(ISNA(VLOOKUP(C5648,COA!$A$2:$B$340,2,FALSE)),"XXX",VLOOKUP(C5648,COA!$A$2:$B$340,2,FALSE))</f>
        <v>K21</v>
      </c>
      <c r="C5648" s="149" t="str">
        <f t="shared" si="178"/>
        <v>0011-1012-0048</v>
      </c>
      <c r="D5648" s="134" t="s">
        <v>458</v>
      </c>
      <c r="E5648" s="134" t="s">
        <v>449</v>
      </c>
      <c r="F5648" s="134" t="s">
        <v>464</v>
      </c>
      <c r="G5648" s="134" t="s">
        <v>354</v>
      </c>
      <c r="H5648" s="134" t="s">
        <v>1023</v>
      </c>
      <c r="I5648" s="134" t="s">
        <v>3</v>
      </c>
      <c r="J5648" s="135">
        <v>169.73000000000002</v>
      </c>
      <c r="K5648" s="135">
        <v>128.76</v>
      </c>
      <c r="L5648" s="135">
        <v>128.76</v>
      </c>
      <c r="M5648" s="141" t="str">
        <f t="shared" si="177"/>
        <v>201601</v>
      </c>
    </row>
    <row r="5649" spans="1:13" x14ac:dyDescent="0.25">
      <c r="A5649" s="35" t="str">
        <f>VLOOKUP(B5649,ResCat!$A$2:$B$269,2,FALSE)</f>
        <v>HMFLEX</v>
      </c>
      <c r="B5649" s="68" t="str">
        <f>IF(ISNA(VLOOKUP(C5649,COA!$A$2:$B$340,2,FALSE)),"XXX",VLOOKUP(C5649,COA!$A$2:$B$340,2,FALSE))</f>
        <v>K21</v>
      </c>
      <c r="C5649" s="149" t="str">
        <f t="shared" si="178"/>
        <v>0011-1012-0048</v>
      </c>
      <c r="D5649" s="134" t="s">
        <v>458</v>
      </c>
      <c r="E5649" s="134" t="s">
        <v>449</v>
      </c>
      <c r="F5649" s="134" t="s">
        <v>464</v>
      </c>
      <c r="G5649" s="134" t="s">
        <v>354</v>
      </c>
      <c r="H5649" s="134" t="s">
        <v>1023</v>
      </c>
      <c r="I5649" s="134" t="s">
        <v>336</v>
      </c>
      <c r="J5649" s="135">
        <v>29.99</v>
      </c>
      <c r="K5649" s="135">
        <v>29.99</v>
      </c>
      <c r="L5649" s="135">
        <v>29.99</v>
      </c>
      <c r="M5649" s="141" t="str">
        <f t="shared" si="177"/>
        <v>201601</v>
      </c>
    </row>
    <row r="5650" spans="1:13" x14ac:dyDescent="0.25">
      <c r="A5650" s="35" t="str">
        <f>VLOOKUP(B5650,ResCat!$A$2:$B$269,2,FALSE)</f>
        <v>HMFLEX</v>
      </c>
      <c r="B5650" s="68" t="str">
        <f>IF(ISNA(VLOOKUP(C5650,COA!$A$2:$B$340,2,FALSE)),"XXX",VLOOKUP(C5650,COA!$A$2:$B$340,2,FALSE))</f>
        <v>K21</v>
      </c>
      <c r="C5650" s="149" t="str">
        <f t="shared" si="178"/>
        <v>0011-1012-0048</v>
      </c>
      <c r="D5650" s="134" t="s">
        <v>458</v>
      </c>
      <c r="E5650" s="134" t="s">
        <v>449</v>
      </c>
      <c r="F5650" s="134" t="s">
        <v>464</v>
      </c>
      <c r="G5650" s="134" t="s">
        <v>354</v>
      </c>
      <c r="H5650" s="134" t="s">
        <v>1023</v>
      </c>
      <c r="I5650" s="134" t="s">
        <v>2</v>
      </c>
      <c r="J5650" s="135">
        <v>-239</v>
      </c>
      <c r="K5650" s="135">
        <v>-216.58</v>
      </c>
      <c r="L5650" s="135">
        <v>-216.58</v>
      </c>
      <c r="M5650" s="141" t="str">
        <f t="shared" si="177"/>
        <v>201601</v>
      </c>
    </row>
    <row r="5651" spans="1:13" x14ac:dyDescent="0.25">
      <c r="A5651" s="35" t="str">
        <f>VLOOKUP(B5651,ResCat!$A$2:$B$269,2,FALSE)</f>
        <v>HMFLEX</v>
      </c>
      <c r="B5651" s="68" t="str">
        <f>IF(ISNA(VLOOKUP(C5651,COA!$A$2:$B$340,2,FALSE)),"XXX",VLOOKUP(C5651,COA!$A$2:$B$340,2,FALSE))</f>
        <v>K21</v>
      </c>
      <c r="C5651" s="149" t="str">
        <f t="shared" si="178"/>
        <v>0011-1012-0048</v>
      </c>
      <c r="D5651" s="134" t="s">
        <v>458</v>
      </c>
      <c r="E5651" s="134" t="s">
        <v>449</v>
      </c>
      <c r="F5651" s="134" t="s">
        <v>464</v>
      </c>
      <c r="G5651" s="134" t="s">
        <v>354</v>
      </c>
      <c r="H5651" s="134" t="s">
        <v>1023</v>
      </c>
      <c r="I5651" s="134" t="s">
        <v>1</v>
      </c>
      <c r="J5651" s="135">
        <v>-3208</v>
      </c>
      <c r="K5651" s="135">
        <v>-1652.4</v>
      </c>
      <c r="L5651" s="135">
        <v>-1652.4</v>
      </c>
      <c r="M5651" s="141" t="str">
        <f t="shared" si="177"/>
        <v>201601</v>
      </c>
    </row>
    <row r="5652" spans="1:13" x14ac:dyDescent="0.25">
      <c r="A5652" s="35" t="str">
        <f>VLOOKUP(B5652,ResCat!$A$2:$B$269,2,FALSE)</f>
        <v>HMFLEX</v>
      </c>
      <c r="B5652" s="68" t="str">
        <f>IF(ISNA(VLOOKUP(C5652,COA!$A$2:$B$340,2,FALSE)),"XXX",VLOOKUP(C5652,COA!$A$2:$B$340,2,FALSE))</f>
        <v>K21</v>
      </c>
      <c r="C5652" s="149" t="str">
        <f t="shared" si="178"/>
        <v>0011-1012-0048</v>
      </c>
      <c r="D5652" s="134" t="s">
        <v>458</v>
      </c>
      <c r="E5652" s="134" t="s">
        <v>449</v>
      </c>
      <c r="F5652" s="134" t="s">
        <v>464</v>
      </c>
      <c r="G5652" s="134" t="s">
        <v>366</v>
      </c>
      <c r="H5652" s="134" t="s">
        <v>1023</v>
      </c>
      <c r="I5652" s="134" t="s">
        <v>3</v>
      </c>
      <c r="J5652" s="135">
        <v>278.64000000000004</v>
      </c>
      <c r="K5652" s="135">
        <v>236.39999999999998</v>
      </c>
      <c r="L5652" s="135">
        <v>236.39999999999998</v>
      </c>
      <c r="M5652" s="141" t="str">
        <f t="shared" si="177"/>
        <v>201601</v>
      </c>
    </row>
    <row r="5653" spans="1:13" x14ac:dyDescent="0.25">
      <c r="A5653" s="35" t="str">
        <f>VLOOKUP(B5653,ResCat!$A$2:$B$269,2,FALSE)</f>
        <v>HMFLEX</v>
      </c>
      <c r="B5653" s="68" t="str">
        <f>IF(ISNA(VLOOKUP(C5653,COA!$A$2:$B$340,2,FALSE)),"XXX",VLOOKUP(C5653,COA!$A$2:$B$340,2,FALSE))</f>
        <v>K21</v>
      </c>
      <c r="C5653" s="149" t="str">
        <f t="shared" si="178"/>
        <v>0011-1012-0048</v>
      </c>
      <c r="D5653" s="134" t="s">
        <v>458</v>
      </c>
      <c r="E5653" s="134" t="s">
        <v>449</v>
      </c>
      <c r="F5653" s="134" t="s">
        <v>464</v>
      </c>
      <c r="G5653" s="134" t="s">
        <v>366</v>
      </c>
      <c r="H5653" s="134" t="s">
        <v>1023</v>
      </c>
      <c r="I5653" s="134" t="s">
        <v>0</v>
      </c>
      <c r="J5653" s="135">
        <v>-217207.19</v>
      </c>
      <c r="K5653" s="135">
        <v>-53366</v>
      </c>
      <c r="L5653" s="135">
        <v>-53016</v>
      </c>
      <c r="M5653" s="141" t="str">
        <f t="shared" si="177"/>
        <v>201601</v>
      </c>
    </row>
    <row r="5654" spans="1:13" x14ac:dyDescent="0.25">
      <c r="A5654" s="35" t="str">
        <f>VLOOKUP(B5654,ResCat!$A$2:$B$269,2,FALSE)</f>
        <v>HMFLEX</v>
      </c>
      <c r="B5654" s="68" t="str">
        <f>IF(ISNA(VLOOKUP(C5654,COA!$A$2:$B$340,2,FALSE)),"XXX",VLOOKUP(C5654,COA!$A$2:$B$340,2,FALSE))</f>
        <v>K21</v>
      </c>
      <c r="C5654" s="149" t="str">
        <f t="shared" si="178"/>
        <v>0011-1012-0048</v>
      </c>
      <c r="D5654" s="134" t="s">
        <v>458</v>
      </c>
      <c r="E5654" s="134" t="s">
        <v>449</v>
      </c>
      <c r="F5654" s="134" t="s">
        <v>464</v>
      </c>
      <c r="G5654" s="134" t="s">
        <v>366</v>
      </c>
      <c r="H5654" s="134" t="s">
        <v>1023</v>
      </c>
      <c r="I5654" s="134" t="s">
        <v>1</v>
      </c>
      <c r="J5654" s="135">
        <v>102.38</v>
      </c>
      <c r="K5654" s="135">
        <v>102.38</v>
      </c>
      <c r="L5654" s="135">
        <v>0</v>
      </c>
      <c r="M5654" s="141" t="str">
        <f t="shared" si="177"/>
        <v>201601</v>
      </c>
    </row>
    <row r="5655" spans="1:13" x14ac:dyDescent="0.25">
      <c r="A5655" s="35" t="str">
        <f>VLOOKUP(B5655,ResCat!$A$2:$B$269,2,FALSE)</f>
        <v>HMFLEX</v>
      </c>
      <c r="B5655" s="68" t="str">
        <f>IF(ISNA(VLOOKUP(C5655,COA!$A$2:$B$340,2,FALSE)),"XXX",VLOOKUP(C5655,COA!$A$2:$B$340,2,FALSE))</f>
        <v>K21</v>
      </c>
      <c r="C5655" s="149" t="str">
        <f t="shared" si="178"/>
        <v>0011-1012-0048</v>
      </c>
      <c r="D5655" s="134" t="s">
        <v>458</v>
      </c>
      <c r="E5655" s="134" t="s">
        <v>449</v>
      </c>
      <c r="F5655" s="134" t="s">
        <v>464</v>
      </c>
      <c r="G5655" s="134" t="s">
        <v>337</v>
      </c>
      <c r="H5655" s="134" t="s">
        <v>1023</v>
      </c>
      <c r="I5655" s="134" t="s">
        <v>3</v>
      </c>
      <c r="J5655" s="135">
        <v>-410.36999999999995</v>
      </c>
      <c r="K5655" s="135">
        <v>-166.14</v>
      </c>
      <c r="L5655" s="135">
        <v>-166.14</v>
      </c>
      <c r="M5655" s="141" t="str">
        <f t="shared" si="177"/>
        <v>201601</v>
      </c>
    </row>
    <row r="5656" spans="1:13" x14ac:dyDescent="0.25">
      <c r="A5656" s="35" t="str">
        <f>VLOOKUP(B5656,ResCat!$A$2:$B$269,2,FALSE)</f>
        <v>HMFLEX</v>
      </c>
      <c r="B5656" s="68" t="str">
        <f>IF(ISNA(VLOOKUP(C5656,COA!$A$2:$B$340,2,FALSE)),"XXX",VLOOKUP(C5656,COA!$A$2:$B$340,2,FALSE))</f>
        <v>K21</v>
      </c>
      <c r="C5656" s="149" t="str">
        <f t="shared" si="178"/>
        <v>0011-1012-0048</v>
      </c>
      <c r="D5656" s="134" t="s">
        <v>458</v>
      </c>
      <c r="E5656" s="134" t="s">
        <v>449</v>
      </c>
      <c r="F5656" s="134" t="s">
        <v>464</v>
      </c>
      <c r="G5656" s="134" t="s">
        <v>337</v>
      </c>
      <c r="H5656" s="134" t="s">
        <v>1023</v>
      </c>
      <c r="I5656" s="134" t="s">
        <v>2</v>
      </c>
      <c r="J5656" s="135">
        <v>4193.13</v>
      </c>
      <c r="K5656" s="135">
        <v>1277.03</v>
      </c>
      <c r="L5656" s="135">
        <v>1302.03</v>
      </c>
      <c r="M5656" s="141" t="str">
        <f t="shared" si="177"/>
        <v>201601</v>
      </c>
    </row>
    <row r="5657" spans="1:13" x14ac:dyDescent="0.25">
      <c r="A5657" s="35" t="str">
        <f>VLOOKUP(B5657,ResCat!$A$2:$B$269,2,FALSE)</f>
        <v>HMFLEX</v>
      </c>
      <c r="B5657" s="68" t="str">
        <f>IF(ISNA(VLOOKUP(C5657,COA!$A$2:$B$340,2,FALSE)),"XXX",VLOOKUP(C5657,COA!$A$2:$B$340,2,FALSE))</f>
        <v>K21</v>
      </c>
      <c r="C5657" s="149" t="str">
        <f t="shared" si="178"/>
        <v>0011-1012-0048</v>
      </c>
      <c r="D5657" s="134" t="s">
        <v>458</v>
      </c>
      <c r="E5657" s="134" t="s">
        <v>449</v>
      </c>
      <c r="F5657" s="134" t="s">
        <v>464</v>
      </c>
      <c r="G5657" s="134" t="s">
        <v>337</v>
      </c>
      <c r="H5657" s="134" t="s">
        <v>1023</v>
      </c>
      <c r="I5657" s="134" t="s">
        <v>1</v>
      </c>
      <c r="J5657" s="135">
        <v>13917.080000000002</v>
      </c>
      <c r="K5657" s="135">
        <v>6641.75</v>
      </c>
      <c r="L5657" s="135">
        <v>6641.75</v>
      </c>
      <c r="M5657" s="141" t="str">
        <f t="shared" si="177"/>
        <v>201601</v>
      </c>
    </row>
    <row r="5658" spans="1:13" x14ac:dyDescent="0.25">
      <c r="A5658" s="35" t="str">
        <f>VLOOKUP(B5658,ResCat!$A$2:$B$269,2,FALSE)</f>
        <v>HMFLEX</v>
      </c>
      <c r="B5658" s="68" t="str">
        <f>IF(ISNA(VLOOKUP(C5658,COA!$A$2:$B$340,2,FALSE)),"XXX",VLOOKUP(C5658,COA!$A$2:$B$340,2,FALSE))</f>
        <v>K21</v>
      </c>
      <c r="C5658" s="149" t="str">
        <f t="shared" si="178"/>
        <v>0011-1012-0048</v>
      </c>
      <c r="D5658" s="134" t="s">
        <v>458</v>
      </c>
      <c r="E5658" s="134" t="s">
        <v>449</v>
      </c>
      <c r="F5658" s="134" t="s">
        <v>464</v>
      </c>
      <c r="G5658" s="134" t="s">
        <v>352</v>
      </c>
      <c r="H5658" s="134" t="s">
        <v>1023</v>
      </c>
      <c r="I5658" s="134" t="s">
        <v>3</v>
      </c>
      <c r="J5658" s="135">
        <v>681.31</v>
      </c>
      <c r="K5658" s="135">
        <v>204.27</v>
      </c>
      <c r="L5658" s="135">
        <v>204.27</v>
      </c>
      <c r="M5658" s="141" t="str">
        <f t="shared" si="177"/>
        <v>201602</v>
      </c>
    </row>
    <row r="5659" spans="1:13" x14ac:dyDescent="0.25">
      <c r="A5659" s="35" t="str">
        <f>VLOOKUP(B5659,ResCat!$A$2:$B$269,2,FALSE)</f>
        <v>HMFLEX</v>
      </c>
      <c r="B5659" s="68" t="str">
        <f>IF(ISNA(VLOOKUP(C5659,COA!$A$2:$B$340,2,FALSE)),"XXX",VLOOKUP(C5659,COA!$A$2:$B$340,2,FALSE))</f>
        <v>K21</v>
      </c>
      <c r="C5659" s="149" t="str">
        <f t="shared" si="178"/>
        <v>0011-1012-0048</v>
      </c>
      <c r="D5659" s="134" t="s">
        <v>458</v>
      </c>
      <c r="E5659" s="134" t="s">
        <v>449</v>
      </c>
      <c r="F5659" s="134" t="s">
        <v>464</v>
      </c>
      <c r="G5659" s="134" t="s">
        <v>352</v>
      </c>
      <c r="H5659" s="134" t="s">
        <v>1023</v>
      </c>
      <c r="I5659" s="134" t="s">
        <v>0</v>
      </c>
      <c r="J5659" s="135">
        <v>15967.889999999992</v>
      </c>
      <c r="K5659" s="135">
        <v>-1029.9400000000046</v>
      </c>
      <c r="L5659" s="135">
        <v>-1529.9400000000046</v>
      </c>
      <c r="M5659" s="141" t="str">
        <f t="shared" si="177"/>
        <v>201602</v>
      </c>
    </row>
    <row r="5660" spans="1:13" x14ac:dyDescent="0.25">
      <c r="A5660" s="35" t="str">
        <f>VLOOKUP(B5660,ResCat!$A$2:$B$269,2,FALSE)</f>
        <v>HMFLEX</v>
      </c>
      <c r="B5660" s="68" t="str">
        <f>IF(ISNA(VLOOKUP(C5660,COA!$A$2:$B$340,2,FALSE)),"XXX",VLOOKUP(C5660,COA!$A$2:$B$340,2,FALSE))</f>
        <v>K21</v>
      </c>
      <c r="C5660" s="149" t="str">
        <f t="shared" si="178"/>
        <v>0011-1012-0048</v>
      </c>
      <c r="D5660" s="134" t="s">
        <v>458</v>
      </c>
      <c r="E5660" s="134" t="s">
        <v>449</v>
      </c>
      <c r="F5660" s="134" t="s">
        <v>464</v>
      </c>
      <c r="G5660" s="134" t="s">
        <v>352</v>
      </c>
      <c r="H5660" s="134" t="s">
        <v>1023</v>
      </c>
      <c r="I5660" s="134" t="s">
        <v>2</v>
      </c>
      <c r="J5660" s="135">
        <v>4809.83</v>
      </c>
      <c r="K5660" s="135">
        <v>941.16</v>
      </c>
      <c r="L5660" s="135">
        <v>916.16</v>
      </c>
      <c r="M5660" s="141" t="str">
        <f t="shared" si="177"/>
        <v>201602</v>
      </c>
    </row>
    <row r="5661" spans="1:13" x14ac:dyDescent="0.25">
      <c r="A5661" s="35" t="str">
        <f>VLOOKUP(B5661,ResCat!$A$2:$B$269,2,FALSE)</f>
        <v>HMFLEX</v>
      </c>
      <c r="B5661" s="68" t="str">
        <f>IF(ISNA(VLOOKUP(C5661,COA!$A$2:$B$340,2,FALSE)),"XXX",VLOOKUP(C5661,COA!$A$2:$B$340,2,FALSE))</f>
        <v>K21</v>
      </c>
      <c r="C5661" s="149" t="str">
        <f t="shared" si="178"/>
        <v>0011-1012-0048</v>
      </c>
      <c r="D5661" s="134" t="s">
        <v>458</v>
      </c>
      <c r="E5661" s="134" t="s">
        <v>449</v>
      </c>
      <c r="F5661" s="134" t="s">
        <v>464</v>
      </c>
      <c r="G5661" s="134" t="s">
        <v>352</v>
      </c>
      <c r="H5661" s="134" t="s">
        <v>1023</v>
      </c>
      <c r="I5661" s="134" t="s">
        <v>1</v>
      </c>
      <c r="J5661" s="135">
        <v>17694.71</v>
      </c>
      <c r="K5661" s="135">
        <v>12439.83</v>
      </c>
      <c r="L5661" s="135">
        <v>12790.23</v>
      </c>
      <c r="M5661" s="141" t="str">
        <f t="shared" si="177"/>
        <v>201602</v>
      </c>
    </row>
    <row r="5662" spans="1:13" x14ac:dyDescent="0.25">
      <c r="A5662" s="35" t="str">
        <f>VLOOKUP(B5662,ResCat!$A$2:$B$269,2,FALSE)</f>
        <v>HMFLEX</v>
      </c>
      <c r="B5662" s="68" t="str">
        <f>IF(ISNA(VLOOKUP(C5662,COA!$A$2:$B$340,2,FALSE)),"XXX",VLOOKUP(C5662,COA!$A$2:$B$340,2,FALSE))</f>
        <v>K21</v>
      </c>
      <c r="C5662" s="149" t="str">
        <f t="shared" si="178"/>
        <v>0011-1012-0048</v>
      </c>
      <c r="D5662" s="134" t="s">
        <v>458</v>
      </c>
      <c r="E5662" s="134" t="s">
        <v>449</v>
      </c>
      <c r="F5662" s="134" t="s">
        <v>464</v>
      </c>
      <c r="G5662" s="134" t="s">
        <v>347</v>
      </c>
      <c r="H5662" s="134" t="s">
        <v>1023</v>
      </c>
      <c r="I5662" s="134" t="s">
        <v>3</v>
      </c>
      <c r="J5662" s="135">
        <v>-228.31000000000017</v>
      </c>
      <c r="K5662" s="135">
        <v>-1561.63</v>
      </c>
      <c r="L5662" s="135">
        <v>-1511.63</v>
      </c>
      <c r="M5662" s="141" t="str">
        <f t="shared" si="177"/>
        <v>201603</v>
      </c>
    </row>
    <row r="5663" spans="1:13" x14ac:dyDescent="0.25">
      <c r="A5663" s="35" t="str">
        <f>VLOOKUP(B5663,ResCat!$A$2:$B$269,2,FALSE)</f>
        <v>HMFLEX</v>
      </c>
      <c r="B5663" s="68" t="str">
        <f>IF(ISNA(VLOOKUP(C5663,COA!$A$2:$B$340,2,FALSE)),"XXX",VLOOKUP(C5663,COA!$A$2:$B$340,2,FALSE))</f>
        <v>K21</v>
      </c>
      <c r="C5663" s="149" t="str">
        <f t="shared" si="178"/>
        <v>0011-1012-0048</v>
      </c>
      <c r="D5663" s="134" t="s">
        <v>458</v>
      </c>
      <c r="E5663" s="134" t="s">
        <v>449</v>
      </c>
      <c r="F5663" s="134" t="s">
        <v>464</v>
      </c>
      <c r="G5663" s="134" t="s">
        <v>347</v>
      </c>
      <c r="H5663" s="134" t="s">
        <v>1023</v>
      </c>
      <c r="I5663" s="134" t="s">
        <v>2</v>
      </c>
      <c r="J5663" s="135">
        <v>4389</v>
      </c>
      <c r="K5663" s="135">
        <v>597.29999999999984</v>
      </c>
      <c r="L5663" s="135">
        <v>597.29999999999984</v>
      </c>
      <c r="M5663" s="141" t="str">
        <f t="shared" si="177"/>
        <v>201603</v>
      </c>
    </row>
    <row r="5664" spans="1:13" x14ac:dyDescent="0.25">
      <c r="A5664" s="35" t="str">
        <f>VLOOKUP(B5664,ResCat!$A$2:$B$269,2,FALSE)</f>
        <v>HMFLEX</v>
      </c>
      <c r="B5664" s="68" t="str">
        <f>IF(ISNA(VLOOKUP(C5664,COA!$A$2:$B$340,2,FALSE)),"XXX",VLOOKUP(C5664,COA!$A$2:$B$340,2,FALSE))</f>
        <v>K21</v>
      </c>
      <c r="C5664" s="149" t="str">
        <f t="shared" si="178"/>
        <v>0011-1012-0048</v>
      </c>
      <c r="D5664" s="134" t="s">
        <v>458</v>
      </c>
      <c r="E5664" s="134" t="s">
        <v>449</v>
      </c>
      <c r="F5664" s="134" t="s">
        <v>464</v>
      </c>
      <c r="G5664" s="134" t="s">
        <v>347</v>
      </c>
      <c r="H5664" s="134" t="s">
        <v>1023</v>
      </c>
      <c r="I5664" s="134" t="s">
        <v>1</v>
      </c>
      <c r="J5664" s="135">
        <v>-404.69999999999982</v>
      </c>
      <c r="K5664" s="135">
        <v>7049.15</v>
      </c>
      <c r="L5664" s="135">
        <v>7049.15</v>
      </c>
      <c r="M5664" s="141" t="str">
        <f t="shared" si="177"/>
        <v>201603</v>
      </c>
    </row>
    <row r="5665" spans="1:13" x14ac:dyDescent="0.25">
      <c r="A5665" s="35" t="str">
        <f>VLOOKUP(B5665,ResCat!$A$2:$B$269,2,FALSE)</f>
        <v>HMFLEX</v>
      </c>
      <c r="B5665" s="68" t="str">
        <f>IF(ISNA(VLOOKUP(C5665,COA!$A$2:$B$340,2,FALSE)),"XXX",VLOOKUP(C5665,COA!$A$2:$B$340,2,FALSE))</f>
        <v>K21</v>
      </c>
      <c r="C5665" s="149" t="str">
        <f t="shared" si="178"/>
        <v>0011-1012-0048</v>
      </c>
      <c r="D5665" s="134" t="s">
        <v>458</v>
      </c>
      <c r="E5665" s="134" t="s">
        <v>449</v>
      </c>
      <c r="F5665" s="134" t="s">
        <v>464</v>
      </c>
      <c r="G5665" s="134" t="s">
        <v>361</v>
      </c>
      <c r="H5665" s="134" t="s">
        <v>1023</v>
      </c>
      <c r="I5665" s="134" t="s">
        <v>3</v>
      </c>
      <c r="J5665" s="135">
        <v>1963.4999999999998</v>
      </c>
      <c r="K5665" s="135">
        <v>296.10999999999996</v>
      </c>
      <c r="L5665" s="135">
        <v>265.7</v>
      </c>
      <c r="M5665" s="141" t="str">
        <f t="shared" si="177"/>
        <v>201604</v>
      </c>
    </row>
    <row r="5666" spans="1:13" x14ac:dyDescent="0.25">
      <c r="A5666" s="35" t="str">
        <f>VLOOKUP(B5666,ResCat!$A$2:$B$269,2,FALSE)</f>
        <v>HMFLEX</v>
      </c>
      <c r="B5666" s="68" t="str">
        <f>IF(ISNA(VLOOKUP(C5666,COA!$A$2:$B$340,2,FALSE)),"XXX",VLOOKUP(C5666,COA!$A$2:$B$340,2,FALSE))</f>
        <v>K21</v>
      </c>
      <c r="C5666" s="149" t="str">
        <f t="shared" si="178"/>
        <v>0011-1012-0048</v>
      </c>
      <c r="D5666" s="134" t="s">
        <v>458</v>
      </c>
      <c r="E5666" s="134" t="s">
        <v>449</v>
      </c>
      <c r="F5666" s="134" t="s">
        <v>464</v>
      </c>
      <c r="G5666" s="134" t="s">
        <v>361</v>
      </c>
      <c r="H5666" s="134" t="s">
        <v>1023</v>
      </c>
      <c r="I5666" s="134" t="s">
        <v>2</v>
      </c>
      <c r="J5666" s="135">
        <v>2475</v>
      </c>
      <c r="K5666" s="135">
        <v>502.94</v>
      </c>
      <c r="L5666" s="135">
        <v>502.94</v>
      </c>
      <c r="M5666" s="141" t="str">
        <f t="shared" si="177"/>
        <v>201604</v>
      </c>
    </row>
    <row r="5667" spans="1:13" x14ac:dyDescent="0.25">
      <c r="A5667" s="35" t="str">
        <f>VLOOKUP(B5667,ResCat!$A$2:$B$269,2,FALSE)</f>
        <v>HMFLEX</v>
      </c>
      <c r="B5667" s="68" t="str">
        <f>IF(ISNA(VLOOKUP(C5667,COA!$A$2:$B$340,2,FALSE)),"XXX",VLOOKUP(C5667,COA!$A$2:$B$340,2,FALSE))</f>
        <v>K21</v>
      </c>
      <c r="C5667" s="149" t="str">
        <f t="shared" si="178"/>
        <v>0011-1012-0048</v>
      </c>
      <c r="D5667" s="134" t="s">
        <v>458</v>
      </c>
      <c r="E5667" s="134" t="s">
        <v>449</v>
      </c>
      <c r="F5667" s="134" t="s">
        <v>464</v>
      </c>
      <c r="G5667" s="134" t="s">
        <v>361</v>
      </c>
      <c r="H5667" s="134" t="s">
        <v>1023</v>
      </c>
      <c r="I5667" s="134" t="s">
        <v>1</v>
      </c>
      <c r="J5667" s="135">
        <v>4106.54</v>
      </c>
      <c r="K5667" s="135">
        <v>-1802.85</v>
      </c>
      <c r="L5667" s="135">
        <v>-1702.85</v>
      </c>
      <c r="M5667" s="141" t="str">
        <f t="shared" si="177"/>
        <v>201604</v>
      </c>
    </row>
    <row r="5668" spans="1:13" x14ac:dyDescent="0.25">
      <c r="A5668" s="35" t="str">
        <f>VLOOKUP(B5668,ResCat!$A$2:$B$269,2,FALSE)</f>
        <v>HMFLEX</v>
      </c>
      <c r="B5668" s="68" t="str">
        <f>IF(ISNA(VLOOKUP(C5668,COA!$A$2:$B$340,2,FALSE)),"XXX",VLOOKUP(C5668,COA!$A$2:$B$340,2,FALSE))</f>
        <v>K21</v>
      </c>
      <c r="C5668" s="149" t="str">
        <f t="shared" si="178"/>
        <v>0011-1012-0048</v>
      </c>
      <c r="D5668" s="134" t="s">
        <v>458</v>
      </c>
      <c r="E5668" s="134" t="s">
        <v>449</v>
      </c>
      <c r="F5668" s="134" t="s">
        <v>464</v>
      </c>
      <c r="G5668" s="134" t="s">
        <v>312</v>
      </c>
      <c r="H5668" s="134" t="s">
        <v>1023</v>
      </c>
      <c r="I5668" s="134" t="s">
        <v>3</v>
      </c>
      <c r="J5668" s="135">
        <v>4788.2099999999991</v>
      </c>
      <c r="K5668" s="135">
        <v>357.1</v>
      </c>
      <c r="L5668" s="135">
        <v>307.10000000000002</v>
      </c>
      <c r="M5668" s="141" t="str">
        <f t="shared" si="177"/>
        <v>201605</v>
      </c>
    </row>
    <row r="5669" spans="1:13" x14ac:dyDescent="0.25">
      <c r="A5669" s="35" t="str">
        <f>VLOOKUP(B5669,ResCat!$A$2:$B$269,2,FALSE)</f>
        <v>HMFLEX</v>
      </c>
      <c r="B5669" s="68" t="str">
        <f>IF(ISNA(VLOOKUP(C5669,COA!$A$2:$B$340,2,FALSE)),"XXX",VLOOKUP(C5669,COA!$A$2:$B$340,2,FALSE))</f>
        <v>K21</v>
      </c>
      <c r="C5669" s="149" t="str">
        <f t="shared" si="178"/>
        <v>0011-1012-0048</v>
      </c>
      <c r="D5669" s="134" t="s">
        <v>458</v>
      </c>
      <c r="E5669" s="134" t="s">
        <v>449</v>
      </c>
      <c r="F5669" s="134" t="s">
        <v>464</v>
      </c>
      <c r="G5669" s="134" t="s">
        <v>312</v>
      </c>
      <c r="H5669" s="134" t="s">
        <v>1023</v>
      </c>
      <c r="I5669" s="134" t="s">
        <v>368</v>
      </c>
      <c r="J5669" s="135">
        <v>18</v>
      </c>
      <c r="K5669" s="135">
        <v>18</v>
      </c>
      <c r="L5669" s="135">
        <v>18</v>
      </c>
      <c r="M5669" s="141" t="str">
        <f t="shared" si="177"/>
        <v>201605</v>
      </c>
    </row>
    <row r="5670" spans="1:13" x14ac:dyDescent="0.25">
      <c r="A5670" s="35" t="str">
        <f>VLOOKUP(B5670,ResCat!$A$2:$B$269,2,FALSE)</f>
        <v>HMFLEX</v>
      </c>
      <c r="B5670" s="68" t="str">
        <f>IF(ISNA(VLOOKUP(C5670,COA!$A$2:$B$340,2,FALSE)),"XXX",VLOOKUP(C5670,COA!$A$2:$B$340,2,FALSE))</f>
        <v>K21</v>
      </c>
      <c r="C5670" s="149" t="str">
        <f t="shared" si="178"/>
        <v>0011-1012-0048</v>
      </c>
      <c r="D5670" s="134" t="s">
        <v>458</v>
      </c>
      <c r="E5670" s="134" t="s">
        <v>449</v>
      </c>
      <c r="F5670" s="134" t="s">
        <v>464</v>
      </c>
      <c r="G5670" s="134" t="s">
        <v>312</v>
      </c>
      <c r="H5670" s="134" t="s">
        <v>1023</v>
      </c>
      <c r="I5670" s="134" t="s">
        <v>0</v>
      </c>
      <c r="J5670" s="135">
        <v>-97757</v>
      </c>
      <c r="K5670" s="135">
        <v>-48936</v>
      </c>
      <c r="L5670" s="135">
        <v>-48736</v>
      </c>
      <c r="M5670" s="141" t="str">
        <f t="shared" si="177"/>
        <v>201605</v>
      </c>
    </row>
    <row r="5671" spans="1:13" x14ac:dyDescent="0.25">
      <c r="A5671" s="35" t="str">
        <f>VLOOKUP(B5671,ResCat!$A$2:$B$269,2,FALSE)</f>
        <v>HMFLEX</v>
      </c>
      <c r="B5671" s="68" t="str">
        <f>IF(ISNA(VLOOKUP(C5671,COA!$A$2:$B$340,2,FALSE)),"XXX",VLOOKUP(C5671,COA!$A$2:$B$340,2,FALSE))</f>
        <v>K21</v>
      </c>
      <c r="C5671" s="149" t="str">
        <f t="shared" si="178"/>
        <v>0011-1012-0048</v>
      </c>
      <c r="D5671" s="134" t="s">
        <v>458</v>
      </c>
      <c r="E5671" s="134" t="s">
        <v>449</v>
      </c>
      <c r="F5671" s="134" t="s">
        <v>464</v>
      </c>
      <c r="G5671" s="134" t="s">
        <v>312</v>
      </c>
      <c r="H5671" s="134" t="s">
        <v>1023</v>
      </c>
      <c r="I5671" s="134" t="s">
        <v>2</v>
      </c>
      <c r="J5671" s="135">
        <v>13403</v>
      </c>
      <c r="K5671" s="135">
        <v>10637.59</v>
      </c>
      <c r="L5671" s="135">
        <v>9797.24</v>
      </c>
      <c r="M5671" s="141" t="str">
        <f t="shared" si="177"/>
        <v>201605</v>
      </c>
    </row>
    <row r="5672" spans="1:13" x14ac:dyDescent="0.25">
      <c r="A5672" s="35" t="str">
        <f>VLOOKUP(B5672,ResCat!$A$2:$B$269,2,FALSE)</f>
        <v>HMFLEX</v>
      </c>
      <c r="B5672" s="68" t="str">
        <f>IF(ISNA(VLOOKUP(C5672,COA!$A$2:$B$340,2,FALSE)),"XXX",VLOOKUP(C5672,COA!$A$2:$B$340,2,FALSE))</f>
        <v>K21</v>
      </c>
      <c r="C5672" s="149" t="str">
        <f t="shared" si="178"/>
        <v>0011-1012-0048</v>
      </c>
      <c r="D5672" s="134" t="s">
        <v>458</v>
      </c>
      <c r="E5672" s="134" t="s">
        <v>449</v>
      </c>
      <c r="F5672" s="134" t="s">
        <v>464</v>
      </c>
      <c r="G5672" s="134" t="s">
        <v>312</v>
      </c>
      <c r="H5672" s="134" t="s">
        <v>1023</v>
      </c>
      <c r="I5672" s="134" t="s">
        <v>1</v>
      </c>
      <c r="J5672" s="135">
        <v>8015.9200000000019</v>
      </c>
      <c r="K5672" s="135">
        <v>2522.2400000000002</v>
      </c>
      <c r="L5672" s="135">
        <v>2622.2400000000002</v>
      </c>
      <c r="M5672" s="141" t="str">
        <f t="shared" si="177"/>
        <v>201605</v>
      </c>
    </row>
    <row r="5673" spans="1:13" x14ac:dyDescent="0.25">
      <c r="A5673" s="35" t="str">
        <f>VLOOKUP(B5673,ResCat!$A$2:$B$269,2,FALSE)</f>
        <v>HMFLEX</v>
      </c>
      <c r="B5673" s="68" t="str">
        <f>IF(ISNA(VLOOKUP(C5673,COA!$A$2:$B$340,2,FALSE)),"XXX",VLOOKUP(C5673,COA!$A$2:$B$340,2,FALSE))</f>
        <v>K21</v>
      </c>
      <c r="C5673" s="149" t="str">
        <f t="shared" si="178"/>
        <v>0011-1012-0048</v>
      </c>
      <c r="D5673" s="134" t="s">
        <v>458</v>
      </c>
      <c r="E5673" s="134" t="s">
        <v>449</v>
      </c>
      <c r="F5673" s="134" t="s">
        <v>464</v>
      </c>
      <c r="G5673" s="134" t="s">
        <v>357</v>
      </c>
      <c r="H5673" s="134" t="s">
        <v>1023</v>
      </c>
      <c r="I5673" s="134" t="s">
        <v>3</v>
      </c>
      <c r="J5673" s="135">
        <v>1791.1799999999998</v>
      </c>
      <c r="K5673" s="135">
        <v>450.53999999999996</v>
      </c>
      <c r="L5673" s="135">
        <v>375.53999999999996</v>
      </c>
      <c r="M5673" s="141" t="str">
        <f t="shared" si="177"/>
        <v>201606</v>
      </c>
    </row>
    <row r="5674" spans="1:13" x14ac:dyDescent="0.25">
      <c r="A5674" s="35" t="str">
        <f>VLOOKUP(B5674,ResCat!$A$2:$B$269,2,FALSE)</f>
        <v>HMFLEX</v>
      </c>
      <c r="B5674" s="68" t="str">
        <f>IF(ISNA(VLOOKUP(C5674,COA!$A$2:$B$340,2,FALSE)),"XXX",VLOOKUP(C5674,COA!$A$2:$B$340,2,FALSE))</f>
        <v>K21</v>
      </c>
      <c r="C5674" s="149" t="str">
        <f t="shared" si="178"/>
        <v>0011-1012-0048</v>
      </c>
      <c r="D5674" s="134" t="s">
        <v>458</v>
      </c>
      <c r="E5674" s="134" t="s">
        <v>449</v>
      </c>
      <c r="F5674" s="134" t="s">
        <v>464</v>
      </c>
      <c r="G5674" s="134" t="s">
        <v>357</v>
      </c>
      <c r="H5674" s="134" t="s">
        <v>1023</v>
      </c>
      <c r="I5674" s="134" t="s">
        <v>0</v>
      </c>
      <c r="J5674" s="135">
        <v>-2.9103830456733704E-11</v>
      </c>
      <c r="K5674" s="135">
        <v>-12431.530000000028</v>
      </c>
      <c r="L5674" s="135">
        <v>-12431.530000000028</v>
      </c>
      <c r="M5674" s="141" t="str">
        <f t="shared" si="177"/>
        <v>201606</v>
      </c>
    </row>
    <row r="5675" spans="1:13" x14ac:dyDescent="0.25">
      <c r="A5675" s="35" t="str">
        <f>VLOOKUP(B5675,ResCat!$A$2:$B$269,2,FALSE)</f>
        <v>HMFLEX</v>
      </c>
      <c r="B5675" s="68" t="str">
        <f>IF(ISNA(VLOOKUP(C5675,COA!$A$2:$B$340,2,FALSE)),"XXX",VLOOKUP(C5675,COA!$A$2:$B$340,2,FALSE))</f>
        <v>K21</v>
      </c>
      <c r="C5675" s="149" t="str">
        <f t="shared" si="178"/>
        <v>0011-1012-0048</v>
      </c>
      <c r="D5675" s="134" t="s">
        <v>458</v>
      </c>
      <c r="E5675" s="134" t="s">
        <v>449</v>
      </c>
      <c r="F5675" s="134" t="s">
        <v>464</v>
      </c>
      <c r="G5675" s="134" t="s">
        <v>357</v>
      </c>
      <c r="H5675" s="134" t="s">
        <v>1023</v>
      </c>
      <c r="I5675" s="134" t="s">
        <v>336</v>
      </c>
      <c r="J5675" s="135">
        <v>50</v>
      </c>
      <c r="K5675" s="135">
        <v>0</v>
      </c>
      <c r="L5675" s="135">
        <v>0</v>
      </c>
      <c r="M5675" s="141" t="str">
        <f t="shared" si="177"/>
        <v>201606</v>
      </c>
    </row>
    <row r="5676" spans="1:13" x14ac:dyDescent="0.25">
      <c r="A5676" s="35" t="str">
        <f>VLOOKUP(B5676,ResCat!$A$2:$B$269,2,FALSE)</f>
        <v>HMFLEX</v>
      </c>
      <c r="B5676" s="68" t="str">
        <f>IF(ISNA(VLOOKUP(C5676,COA!$A$2:$B$340,2,FALSE)),"XXX",VLOOKUP(C5676,COA!$A$2:$B$340,2,FALSE))</f>
        <v>K21</v>
      </c>
      <c r="C5676" s="149" t="str">
        <f t="shared" si="178"/>
        <v>0011-1012-0048</v>
      </c>
      <c r="D5676" s="134" t="s">
        <v>458</v>
      </c>
      <c r="E5676" s="134" t="s">
        <v>449</v>
      </c>
      <c r="F5676" s="134" t="s">
        <v>464</v>
      </c>
      <c r="G5676" s="134" t="s">
        <v>357</v>
      </c>
      <c r="H5676" s="134" t="s">
        <v>1023</v>
      </c>
      <c r="I5676" s="134" t="s">
        <v>2</v>
      </c>
      <c r="J5676" s="135">
        <v>7524.58</v>
      </c>
      <c r="K5676" s="135">
        <v>2359.48</v>
      </c>
      <c r="L5676" s="135">
        <v>2359.48</v>
      </c>
      <c r="M5676" s="141" t="str">
        <f t="shared" si="177"/>
        <v>201606</v>
      </c>
    </row>
    <row r="5677" spans="1:13" x14ac:dyDescent="0.25">
      <c r="A5677" s="35" t="str">
        <f>VLOOKUP(B5677,ResCat!$A$2:$B$269,2,FALSE)</f>
        <v>HMFLEX</v>
      </c>
      <c r="B5677" s="68" t="str">
        <f>IF(ISNA(VLOOKUP(C5677,COA!$A$2:$B$340,2,FALSE)),"XXX",VLOOKUP(C5677,COA!$A$2:$B$340,2,FALSE))</f>
        <v>K21</v>
      </c>
      <c r="C5677" s="149" t="str">
        <f t="shared" si="178"/>
        <v>0011-1012-0048</v>
      </c>
      <c r="D5677" s="134" t="s">
        <v>458</v>
      </c>
      <c r="E5677" s="134" t="s">
        <v>449</v>
      </c>
      <c r="F5677" s="134" t="s">
        <v>464</v>
      </c>
      <c r="G5677" s="134" t="s">
        <v>357</v>
      </c>
      <c r="H5677" s="134" t="s">
        <v>1023</v>
      </c>
      <c r="I5677" s="134" t="s">
        <v>1</v>
      </c>
      <c r="J5677" s="135">
        <v>-845</v>
      </c>
      <c r="K5677" s="135">
        <v>-4605.62</v>
      </c>
      <c r="L5677" s="135">
        <v>-4605.62</v>
      </c>
      <c r="M5677" s="141" t="str">
        <f t="shared" si="177"/>
        <v>201606</v>
      </c>
    </row>
    <row r="5678" spans="1:13" x14ac:dyDescent="0.25">
      <c r="A5678" s="35" t="str">
        <f>VLOOKUP(B5678,ResCat!$A$2:$B$269,2,FALSE)</f>
        <v>HMFLEX</v>
      </c>
      <c r="B5678" s="68" t="str">
        <f>IF(ISNA(VLOOKUP(C5678,COA!$A$2:$B$340,2,FALSE)),"XXX",VLOOKUP(C5678,COA!$A$2:$B$340,2,FALSE))</f>
        <v>K21</v>
      </c>
      <c r="C5678" s="149" t="str">
        <f t="shared" si="178"/>
        <v>0011-1012-0048</v>
      </c>
      <c r="D5678" s="134" t="s">
        <v>458</v>
      </c>
      <c r="E5678" s="134" t="s">
        <v>449</v>
      </c>
      <c r="F5678" s="134" t="s">
        <v>464</v>
      </c>
      <c r="G5678" s="134" t="s">
        <v>314</v>
      </c>
      <c r="H5678" s="134" t="s">
        <v>1023</v>
      </c>
      <c r="I5678" s="134" t="s">
        <v>3</v>
      </c>
      <c r="J5678" s="135">
        <v>1868.0599999999995</v>
      </c>
      <c r="K5678" s="135">
        <v>1695.56</v>
      </c>
      <c r="L5678" s="135">
        <v>1495.5600000000002</v>
      </c>
      <c r="M5678" s="141" t="str">
        <f t="shared" si="177"/>
        <v>201607</v>
      </c>
    </row>
    <row r="5679" spans="1:13" x14ac:dyDescent="0.25">
      <c r="A5679" s="35" t="str">
        <f>VLOOKUP(B5679,ResCat!$A$2:$B$269,2,FALSE)</f>
        <v>HMFLEX</v>
      </c>
      <c r="B5679" s="68" t="str">
        <f>IF(ISNA(VLOOKUP(C5679,COA!$A$2:$B$340,2,FALSE)),"XXX",VLOOKUP(C5679,COA!$A$2:$B$340,2,FALSE))</f>
        <v>K21</v>
      </c>
      <c r="C5679" s="149" t="str">
        <f t="shared" si="178"/>
        <v>0011-1012-0048</v>
      </c>
      <c r="D5679" s="134" t="s">
        <v>458</v>
      </c>
      <c r="E5679" s="134" t="s">
        <v>449</v>
      </c>
      <c r="F5679" s="134" t="s">
        <v>464</v>
      </c>
      <c r="G5679" s="134" t="s">
        <v>314</v>
      </c>
      <c r="H5679" s="134" t="s">
        <v>1023</v>
      </c>
      <c r="I5679" s="134" t="s">
        <v>0</v>
      </c>
      <c r="J5679" s="135">
        <v>49132.08</v>
      </c>
      <c r="K5679" s="135">
        <v>32255</v>
      </c>
      <c r="L5679" s="135">
        <v>32255</v>
      </c>
      <c r="M5679" s="141" t="str">
        <f t="shared" si="177"/>
        <v>201607</v>
      </c>
    </row>
    <row r="5680" spans="1:13" x14ac:dyDescent="0.25">
      <c r="A5680" s="35" t="str">
        <f>VLOOKUP(B5680,ResCat!$A$2:$B$269,2,FALSE)</f>
        <v>HMFLEX</v>
      </c>
      <c r="B5680" s="68" t="str">
        <f>IF(ISNA(VLOOKUP(C5680,COA!$A$2:$B$340,2,FALSE)),"XXX",VLOOKUP(C5680,COA!$A$2:$B$340,2,FALSE))</f>
        <v>K21</v>
      </c>
      <c r="C5680" s="149" t="str">
        <f t="shared" si="178"/>
        <v>0011-1012-0048</v>
      </c>
      <c r="D5680" s="134" t="s">
        <v>458</v>
      </c>
      <c r="E5680" s="134" t="s">
        <v>449</v>
      </c>
      <c r="F5680" s="134" t="s">
        <v>464</v>
      </c>
      <c r="G5680" s="134" t="s">
        <v>314</v>
      </c>
      <c r="H5680" s="134" t="s">
        <v>1023</v>
      </c>
      <c r="I5680" s="134" t="s">
        <v>2</v>
      </c>
      <c r="J5680" s="135">
        <v>2049.84</v>
      </c>
      <c r="K5680" s="135">
        <v>738.15999999999985</v>
      </c>
      <c r="L5680" s="135">
        <v>738.15999999999985</v>
      </c>
      <c r="M5680" s="141" t="str">
        <f t="shared" si="177"/>
        <v>201607</v>
      </c>
    </row>
    <row r="5681" spans="1:13" x14ac:dyDescent="0.25">
      <c r="A5681" s="35" t="str">
        <f>VLOOKUP(B5681,ResCat!$A$2:$B$269,2,FALSE)</f>
        <v>HMFLEX</v>
      </c>
      <c r="B5681" s="68" t="str">
        <f>IF(ISNA(VLOOKUP(C5681,COA!$A$2:$B$340,2,FALSE)),"XXX",VLOOKUP(C5681,COA!$A$2:$B$340,2,FALSE))</f>
        <v>K21</v>
      </c>
      <c r="C5681" s="149" t="str">
        <f t="shared" si="178"/>
        <v>0011-1012-0048</v>
      </c>
      <c r="D5681" s="134" t="s">
        <v>458</v>
      </c>
      <c r="E5681" s="134" t="s">
        <v>449</v>
      </c>
      <c r="F5681" s="134" t="s">
        <v>464</v>
      </c>
      <c r="G5681" s="134" t="s">
        <v>314</v>
      </c>
      <c r="H5681" s="134" t="s">
        <v>1023</v>
      </c>
      <c r="I5681" s="134" t="s">
        <v>1</v>
      </c>
      <c r="J5681" s="135">
        <v>-756</v>
      </c>
      <c r="K5681" s="135">
        <v>-701.94999999999959</v>
      </c>
      <c r="L5681" s="135">
        <v>-611.32999999999993</v>
      </c>
      <c r="M5681" s="141" t="str">
        <f t="shared" si="177"/>
        <v>201607</v>
      </c>
    </row>
    <row r="5682" spans="1:13" x14ac:dyDescent="0.25">
      <c r="A5682" s="35" t="str">
        <f>VLOOKUP(B5682,ResCat!$A$2:$B$269,2,FALSE)</f>
        <v>HMFLEX</v>
      </c>
      <c r="B5682" s="68" t="str">
        <f>IF(ISNA(VLOOKUP(C5682,COA!$A$2:$B$340,2,FALSE)),"XXX",VLOOKUP(C5682,COA!$A$2:$B$340,2,FALSE))</f>
        <v>K21</v>
      </c>
      <c r="C5682" s="149" t="str">
        <f t="shared" si="178"/>
        <v>0011-1012-0048</v>
      </c>
      <c r="D5682" s="134" t="s">
        <v>458</v>
      </c>
      <c r="E5682" s="134" t="s">
        <v>449</v>
      </c>
      <c r="F5682" s="134" t="s">
        <v>464</v>
      </c>
      <c r="G5682" s="134" t="s">
        <v>339</v>
      </c>
      <c r="H5682" s="134" t="s">
        <v>1023</v>
      </c>
      <c r="I5682" s="134" t="s">
        <v>3</v>
      </c>
      <c r="J5682" s="135">
        <v>861.17999999999984</v>
      </c>
      <c r="K5682" s="135">
        <v>-435.06</v>
      </c>
      <c r="L5682" s="135">
        <v>-460.06</v>
      </c>
      <c r="M5682" s="141" t="str">
        <f t="shared" si="177"/>
        <v>201608</v>
      </c>
    </row>
    <row r="5683" spans="1:13" x14ac:dyDescent="0.25">
      <c r="A5683" s="35" t="str">
        <f>VLOOKUP(B5683,ResCat!$A$2:$B$269,2,FALSE)</f>
        <v>HMFLEX</v>
      </c>
      <c r="B5683" s="68" t="str">
        <f>IF(ISNA(VLOOKUP(C5683,COA!$A$2:$B$340,2,FALSE)),"XXX",VLOOKUP(C5683,COA!$A$2:$B$340,2,FALSE))</f>
        <v>K21</v>
      </c>
      <c r="C5683" s="149" t="str">
        <f t="shared" si="178"/>
        <v>0011-1012-0048</v>
      </c>
      <c r="D5683" s="134" t="s">
        <v>458</v>
      </c>
      <c r="E5683" s="134" t="s">
        <v>449</v>
      </c>
      <c r="F5683" s="134" t="s">
        <v>464</v>
      </c>
      <c r="G5683" s="134" t="s">
        <v>339</v>
      </c>
      <c r="H5683" s="134" t="s">
        <v>1023</v>
      </c>
      <c r="I5683" s="134" t="s">
        <v>368</v>
      </c>
      <c r="J5683" s="135">
        <v>22.14</v>
      </c>
      <c r="K5683" s="135">
        <v>22.14</v>
      </c>
      <c r="L5683" s="135">
        <v>22.14</v>
      </c>
      <c r="M5683" s="141" t="str">
        <f t="shared" si="177"/>
        <v>201608</v>
      </c>
    </row>
    <row r="5684" spans="1:13" x14ac:dyDescent="0.25">
      <c r="A5684" s="35" t="str">
        <f>VLOOKUP(B5684,ResCat!$A$2:$B$269,2,FALSE)</f>
        <v>HMFLEX</v>
      </c>
      <c r="B5684" s="68" t="str">
        <f>IF(ISNA(VLOOKUP(C5684,COA!$A$2:$B$340,2,FALSE)),"XXX",VLOOKUP(C5684,COA!$A$2:$B$340,2,FALSE))</f>
        <v>K21</v>
      </c>
      <c r="C5684" s="149" t="str">
        <f t="shared" si="178"/>
        <v>0011-1012-0048</v>
      </c>
      <c r="D5684" s="134" t="s">
        <v>458</v>
      </c>
      <c r="E5684" s="134" t="s">
        <v>449</v>
      </c>
      <c r="F5684" s="134" t="s">
        <v>464</v>
      </c>
      <c r="G5684" s="134" t="s">
        <v>339</v>
      </c>
      <c r="H5684" s="134" t="s">
        <v>1023</v>
      </c>
      <c r="I5684" s="134" t="s">
        <v>0</v>
      </c>
      <c r="J5684" s="135">
        <v>34758.579999999994</v>
      </c>
      <c r="K5684" s="135">
        <v>32255</v>
      </c>
      <c r="L5684" s="135">
        <v>32255</v>
      </c>
      <c r="M5684" s="141" t="str">
        <f t="shared" si="177"/>
        <v>201608</v>
      </c>
    </row>
    <row r="5685" spans="1:13" x14ac:dyDescent="0.25">
      <c r="A5685" s="35" t="str">
        <f>VLOOKUP(B5685,ResCat!$A$2:$B$269,2,FALSE)</f>
        <v>HMFLEX</v>
      </c>
      <c r="B5685" s="68" t="str">
        <f>IF(ISNA(VLOOKUP(C5685,COA!$A$2:$B$340,2,FALSE)),"XXX",VLOOKUP(C5685,COA!$A$2:$B$340,2,FALSE))</f>
        <v>K21</v>
      </c>
      <c r="C5685" s="149" t="str">
        <f t="shared" si="178"/>
        <v>0011-1012-0048</v>
      </c>
      <c r="D5685" s="134" t="s">
        <v>458</v>
      </c>
      <c r="E5685" s="134" t="s">
        <v>449</v>
      </c>
      <c r="F5685" s="134" t="s">
        <v>464</v>
      </c>
      <c r="G5685" s="134" t="s">
        <v>339</v>
      </c>
      <c r="H5685" s="134" t="s">
        <v>1023</v>
      </c>
      <c r="I5685" s="134" t="s">
        <v>2</v>
      </c>
      <c r="J5685" s="135">
        <v>1189.6999999999998</v>
      </c>
      <c r="K5685" s="135">
        <v>-903.35</v>
      </c>
      <c r="L5685" s="135">
        <v>-903.35</v>
      </c>
      <c r="M5685" s="141" t="str">
        <f t="shared" si="177"/>
        <v>201608</v>
      </c>
    </row>
    <row r="5686" spans="1:13" x14ac:dyDescent="0.25">
      <c r="A5686" s="35" t="str">
        <f>VLOOKUP(B5686,ResCat!$A$2:$B$269,2,FALSE)</f>
        <v>HMFLEX</v>
      </c>
      <c r="B5686" s="68" t="str">
        <f>IF(ISNA(VLOOKUP(C5686,COA!$A$2:$B$340,2,FALSE)),"XXX",VLOOKUP(C5686,COA!$A$2:$B$340,2,FALSE))</f>
        <v>K21</v>
      </c>
      <c r="C5686" s="149" t="str">
        <f t="shared" si="178"/>
        <v>0011-1012-0048</v>
      </c>
      <c r="D5686" s="134" t="s">
        <v>458</v>
      </c>
      <c r="E5686" s="134" t="s">
        <v>449</v>
      </c>
      <c r="F5686" s="134" t="s">
        <v>464</v>
      </c>
      <c r="G5686" s="134" t="s">
        <v>339</v>
      </c>
      <c r="H5686" s="134" t="s">
        <v>1023</v>
      </c>
      <c r="I5686" s="134" t="s">
        <v>1</v>
      </c>
      <c r="J5686" s="135">
        <v>24468</v>
      </c>
      <c r="K5686" s="135">
        <v>10520.27</v>
      </c>
      <c r="L5686" s="135">
        <v>10520.27</v>
      </c>
      <c r="M5686" s="141" t="str">
        <f t="shared" si="177"/>
        <v>201608</v>
      </c>
    </row>
    <row r="5687" spans="1:13" x14ac:dyDescent="0.25">
      <c r="A5687" s="35" t="str">
        <f>VLOOKUP(B5687,ResCat!$A$2:$B$269,2,FALSE)</f>
        <v>HMFLEX</v>
      </c>
      <c r="B5687" s="68" t="str">
        <f>IF(ISNA(VLOOKUP(C5687,COA!$A$2:$B$340,2,FALSE)),"XXX",VLOOKUP(C5687,COA!$A$2:$B$340,2,FALSE))</f>
        <v>K21</v>
      </c>
      <c r="C5687" s="149" t="str">
        <f t="shared" si="178"/>
        <v>0011-1012-0048</v>
      </c>
      <c r="D5687" s="134" t="s">
        <v>458</v>
      </c>
      <c r="E5687" s="134" t="s">
        <v>449</v>
      </c>
      <c r="F5687" s="134" t="s">
        <v>464</v>
      </c>
      <c r="G5687" s="134" t="s">
        <v>342</v>
      </c>
      <c r="H5687" s="134" t="s">
        <v>1023</v>
      </c>
      <c r="I5687" s="134" t="s">
        <v>3</v>
      </c>
      <c r="J5687" s="135">
        <v>556.12999999999988</v>
      </c>
      <c r="K5687" s="135">
        <v>289.77</v>
      </c>
      <c r="L5687" s="135">
        <v>289.77</v>
      </c>
      <c r="M5687" s="141" t="str">
        <f t="shared" si="177"/>
        <v>201609</v>
      </c>
    </row>
    <row r="5688" spans="1:13" x14ac:dyDescent="0.25">
      <c r="A5688" s="35" t="str">
        <f>VLOOKUP(B5688,ResCat!$A$2:$B$269,2,FALSE)</f>
        <v>HMFLEX</v>
      </c>
      <c r="B5688" s="68" t="str">
        <f>IF(ISNA(VLOOKUP(C5688,COA!$A$2:$B$340,2,FALSE)),"XXX",VLOOKUP(C5688,COA!$A$2:$B$340,2,FALSE))</f>
        <v>K21</v>
      </c>
      <c r="C5688" s="149" t="str">
        <f t="shared" si="178"/>
        <v>0011-1012-0048</v>
      </c>
      <c r="D5688" s="134" t="s">
        <v>458</v>
      </c>
      <c r="E5688" s="134" t="s">
        <v>449</v>
      </c>
      <c r="F5688" s="134" t="s">
        <v>464</v>
      </c>
      <c r="G5688" s="134" t="s">
        <v>342</v>
      </c>
      <c r="H5688" s="134" t="s">
        <v>1023</v>
      </c>
      <c r="I5688" s="134" t="s">
        <v>2</v>
      </c>
      <c r="J5688" s="135">
        <v>261</v>
      </c>
      <c r="K5688" s="135">
        <v>-1002.8399999999997</v>
      </c>
      <c r="L5688" s="135">
        <v>-1002.8399999999997</v>
      </c>
      <c r="M5688" s="141" t="str">
        <f t="shared" si="177"/>
        <v>201609</v>
      </c>
    </row>
    <row r="5689" spans="1:13" x14ac:dyDescent="0.25">
      <c r="A5689" s="35" t="str">
        <f>VLOOKUP(B5689,ResCat!$A$2:$B$269,2,FALSE)</f>
        <v>HMFLEX</v>
      </c>
      <c r="B5689" s="68" t="str">
        <f>IF(ISNA(VLOOKUP(C5689,COA!$A$2:$B$340,2,FALSE)),"XXX",VLOOKUP(C5689,COA!$A$2:$B$340,2,FALSE))</f>
        <v>K21</v>
      </c>
      <c r="C5689" s="149" t="str">
        <f t="shared" si="178"/>
        <v>0011-1012-0048</v>
      </c>
      <c r="D5689" s="134" t="s">
        <v>458</v>
      </c>
      <c r="E5689" s="134" t="s">
        <v>449</v>
      </c>
      <c r="F5689" s="134" t="s">
        <v>464</v>
      </c>
      <c r="G5689" s="134" t="s">
        <v>342</v>
      </c>
      <c r="H5689" s="134" t="s">
        <v>1023</v>
      </c>
      <c r="I5689" s="134" t="s">
        <v>1</v>
      </c>
      <c r="J5689" s="135">
        <v>3879.88</v>
      </c>
      <c r="K5689" s="135">
        <v>-1111.8200000000004</v>
      </c>
      <c r="L5689" s="135">
        <v>-1111.8200000000004</v>
      </c>
      <c r="M5689" s="141" t="str">
        <f t="shared" si="177"/>
        <v>201609</v>
      </c>
    </row>
    <row r="5690" spans="1:13" x14ac:dyDescent="0.25">
      <c r="A5690" s="35" t="str">
        <f>VLOOKUP(B5690,ResCat!$A$2:$B$269,2,FALSE)</f>
        <v>HMFLEX</v>
      </c>
      <c r="B5690" s="68" t="str">
        <f>IF(ISNA(VLOOKUP(C5690,COA!$A$2:$B$340,2,FALSE)),"XXX",VLOOKUP(C5690,COA!$A$2:$B$340,2,FALSE))</f>
        <v>K21</v>
      </c>
      <c r="C5690" s="149" t="str">
        <f t="shared" si="178"/>
        <v>0011-1012-0048</v>
      </c>
      <c r="D5690" s="134" t="s">
        <v>458</v>
      </c>
      <c r="E5690" s="134" t="s">
        <v>449</v>
      </c>
      <c r="F5690" s="134" t="s">
        <v>464</v>
      </c>
      <c r="G5690" s="134" t="s">
        <v>316</v>
      </c>
      <c r="H5690" s="134" t="s">
        <v>1023</v>
      </c>
      <c r="I5690" s="134" t="s">
        <v>3</v>
      </c>
      <c r="J5690" s="135">
        <v>-145.99</v>
      </c>
      <c r="K5690" s="135">
        <v>-121.75</v>
      </c>
      <c r="L5690" s="135">
        <v>-121.75</v>
      </c>
      <c r="M5690" s="141" t="str">
        <f t="shared" si="177"/>
        <v>201610</v>
      </c>
    </row>
    <row r="5691" spans="1:13" x14ac:dyDescent="0.25">
      <c r="A5691" s="35" t="str">
        <f>VLOOKUP(B5691,ResCat!$A$2:$B$269,2,FALSE)</f>
        <v>HMFLEX</v>
      </c>
      <c r="B5691" s="68" t="str">
        <f>IF(ISNA(VLOOKUP(C5691,COA!$A$2:$B$340,2,FALSE)),"XXX",VLOOKUP(C5691,COA!$A$2:$B$340,2,FALSE))</f>
        <v>K21</v>
      </c>
      <c r="C5691" s="149" t="str">
        <f t="shared" si="178"/>
        <v>0011-1012-0048</v>
      </c>
      <c r="D5691" s="134" t="s">
        <v>458</v>
      </c>
      <c r="E5691" s="134" t="s">
        <v>449</v>
      </c>
      <c r="F5691" s="134" t="s">
        <v>464</v>
      </c>
      <c r="G5691" s="134" t="s">
        <v>316</v>
      </c>
      <c r="H5691" s="134" t="s">
        <v>1023</v>
      </c>
      <c r="I5691" s="134" t="s">
        <v>0</v>
      </c>
      <c r="J5691" s="135">
        <v>493246.44000000006</v>
      </c>
      <c r="K5691" s="135">
        <v>102441</v>
      </c>
      <c r="L5691" s="135">
        <v>102241</v>
      </c>
      <c r="M5691" s="141" t="str">
        <f t="shared" si="177"/>
        <v>201610</v>
      </c>
    </row>
    <row r="5692" spans="1:13" x14ac:dyDescent="0.25">
      <c r="A5692" s="35" t="str">
        <f>VLOOKUP(B5692,ResCat!$A$2:$B$269,2,FALSE)</f>
        <v>HMFLEX</v>
      </c>
      <c r="B5692" s="68" t="str">
        <f>IF(ISNA(VLOOKUP(C5692,COA!$A$2:$B$340,2,FALSE)),"XXX",VLOOKUP(C5692,COA!$A$2:$B$340,2,FALSE))</f>
        <v>K21</v>
      </c>
      <c r="C5692" s="149" t="str">
        <f t="shared" si="178"/>
        <v>0011-1012-0048</v>
      </c>
      <c r="D5692" s="134" t="s">
        <v>458</v>
      </c>
      <c r="E5692" s="134" t="s">
        <v>449</v>
      </c>
      <c r="F5692" s="134" t="s">
        <v>464</v>
      </c>
      <c r="G5692" s="134" t="s">
        <v>316</v>
      </c>
      <c r="H5692" s="134" t="s">
        <v>1023</v>
      </c>
      <c r="I5692" s="134" t="s">
        <v>2</v>
      </c>
      <c r="J5692" s="135">
        <v>-4243.04</v>
      </c>
      <c r="K5692" s="135">
        <v>-2165.02</v>
      </c>
      <c r="L5692" s="135">
        <v>-2165.02</v>
      </c>
      <c r="M5692" s="141" t="str">
        <f t="shared" si="177"/>
        <v>201610</v>
      </c>
    </row>
    <row r="5693" spans="1:13" x14ac:dyDescent="0.25">
      <c r="A5693" s="35" t="str">
        <f>VLOOKUP(B5693,ResCat!$A$2:$B$269,2,FALSE)</f>
        <v>HMFLEX</v>
      </c>
      <c r="B5693" s="68" t="str">
        <f>IF(ISNA(VLOOKUP(C5693,COA!$A$2:$B$340,2,FALSE)),"XXX",VLOOKUP(C5693,COA!$A$2:$B$340,2,FALSE))</f>
        <v>K21</v>
      </c>
      <c r="C5693" s="149" t="str">
        <f t="shared" si="178"/>
        <v>0011-1012-0048</v>
      </c>
      <c r="D5693" s="134" t="s">
        <v>458</v>
      </c>
      <c r="E5693" s="134" t="s">
        <v>449</v>
      </c>
      <c r="F5693" s="134" t="s">
        <v>464</v>
      </c>
      <c r="G5693" s="134" t="s">
        <v>316</v>
      </c>
      <c r="H5693" s="134" t="s">
        <v>1023</v>
      </c>
      <c r="I5693" s="134" t="s">
        <v>1</v>
      </c>
      <c r="J5693" s="135">
        <v>4442.7700000000004</v>
      </c>
      <c r="K5693" s="135">
        <v>3162.7799999999993</v>
      </c>
      <c r="L5693" s="135">
        <v>3162.78</v>
      </c>
      <c r="M5693" s="141" t="str">
        <f t="shared" si="177"/>
        <v>201610</v>
      </c>
    </row>
    <row r="5694" spans="1:13" x14ac:dyDescent="0.25">
      <c r="A5694" s="35" t="str">
        <f>VLOOKUP(B5694,ResCat!$A$2:$B$269,2,FALSE)</f>
        <v>HMFLEX</v>
      </c>
      <c r="B5694" s="68" t="str">
        <f>IF(ISNA(VLOOKUP(C5694,COA!$A$2:$B$340,2,FALSE)),"XXX",VLOOKUP(C5694,COA!$A$2:$B$340,2,FALSE))</f>
        <v>K21</v>
      </c>
      <c r="C5694" s="149" t="str">
        <f t="shared" si="178"/>
        <v>0011-1012-0048</v>
      </c>
      <c r="D5694" s="134" t="s">
        <v>458</v>
      </c>
      <c r="E5694" s="134" t="s">
        <v>449</v>
      </c>
      <c r="F5694" s="134" t="s">
        <v>464</v>
      </c>
      <c r="G5694" s="134" t="s">
        <v>318</v>
      </c>
      <c r="H5694" s="134" t="s">
        <v>1023</v>
      </c>
      <c r="I5694" s="134" t="s">
        <v>3</v>
      </c>
      <c r="J5694" s="135">
        <v>-1753.9400000000005</v>
      </c>
      <c r="K5694" s="135">
        <v>-631.6</v>
      </c>
      <c r="L5694" s="135">
        <v>-556.5999999999998</v>
      </c>
      <c r="M5694" s="141" t="str">
        <f t="shared" si="177"/>
        <v>201611</v>
      </c>
    </row>
    <row r="5695" spans="1:13" x14ac:dyDescent="0.25">
      <c r="A5695" s="35" t="str">
        <f>VLOOKUP(B5695,ResCat!$A$2:$B$269,2,FALSE)</f>
        <v>HMFLEX</v>
      </c>
      <c r="B5695" s="68" t="str">
        <f>IF(ISNA(VLOOKUP(C5695,COA!$A$2:$B$340,2,FALSE)),"XXX",VLOOKUP(C5695,COA!$A$2:$B$340,2,FALSE))</f>
        <v>K21</v>
      </c>
      <c r="C5695" s="149" t="str">
        <f t="shared" si="178"/>
        <v>0011-1012-0048</v>
      </c>
      <c r="D5695" s="134" t="s">
        <v>458</v>
      </c>
      <c r="E5695" s="134" t="s">
        <v>449</v>
      </c>
      <c r="F5695" s="134" t="s">
        <v>464</v>
      </c>
      <c r="G5695" s="134" t="s">
        <v>318</v>
      </c>
      <c r="H5695" s="134" t="s">
        <v>1023</v>
      </c>
      <c r="I5695" s="134" t="s">
        <v>336</v>
      </c>
      <c r="J5695" s="135">
        <v>31.99</v>
      </c>
      <c r="K5695" s="135">
        <v>31.99</v>
      </c>
      <c r="L5695" s="135">
        <v>31.99</v>
      </c>
      <c r="M5695" s="141" t="str">
        <f t="shared" si="177"/>
        <v>201611</v>
      </c>
    </row>
    <row r="5696" spans="1:13" x14ac:dyDescent="0.25">
      <c r="A5696" s="35" t="str">
        <f>VLOOKUP(B5696,ResCat!$A$2:$B$269,2,FALSE)</f>
        <v>HMFLEX</v>
      </c>
      <c r="B5696" s="68" t="str">
        <f>IF(ISNA(VLOOKUP(C5696,COA!$A$2:$B$340,2,FALSE)),"XXX",VLOOKUP(C5696,COA!$A$2:$B$340,2,FALSE))</f>
        <v>K21</v>
      </c>
      <c r="C5696" s="149" t="str">
        <f t="shared" si="178"/>
        <v>0011-1012-0048</v>
      </c>
      <c r="D5696" s="134" t="s">
        <v>458</v>
      </c>
      <c r="E5696" s="134" t="s">
        <v>449</v>
      </c>
      <c r="F5696" s="134" t="s">
        <v>464</v>
      </c>
      <c r="G5696" s="134" t="s">
        <v>318</v>
      </c>
      <c r="H5696" s="134" t="s">
        <v>1023</v>
      </c>
      <c r="I5696" s="134" t="s">
        <v>2</v>
      </c>
      <c r="J5696" s="135">
        <v>2512.58</v>
      </c>
      <c r="K5696" s="135">
        <v>11.11000000000007</v>
      </c>
      <c r="L5696" s="135">
        <v>-13.88999999999993</v>
      </c>
      <c r="M5696" s="141" t="str">
        <f t="shared" si="177"/>
        <v>201611</v>
      </c>
    </row>
    <row r="5697" spans="1:13" x14ac:dyDescent="0.25">
      <c r="A5697" s="35" t="str">
        <f>VLOOKUP(B5697,ResCat!$A$2:$B$269,2,FALSE)</f>
        <v>HMFLEX</v>
      </c>
      <c r="B5697" s="68" t="str">
        <f>IF(ISNA(VLOOKUP(C5697,COA!$A$2:$B$340,2,FALSE)),"XXX",VLOOKUP(C5697,COA!$A$2:$B$340,2,FALSE))</f>
        <v>K21</v>
      </c>
      <c r="C5697" s="149" t="str">
        <f t="shared" si="178"/>
        <v>0011-1012-0048</v>
      </c>
      <c r="D5697" s="134" t="s">
        <v>458</v>
      </c>
      <c r="E5697" s="134" t="s">
        <v>449</v>
      </c>
      <c r="F5697" s="134" t="s">
        <v>464</v>
      </c>
      <c r="G5697" s="134" t="s">
        <v>318</v>
      </c>
      <c r="H5697" s="134" t="s">
        <v>1023</v>
      </c>
      <c r="I5697" s="134" t="s">
        <v>343</v>
      </c>
      <c r="J5697" s="135">
        <v>62.29</v>
      </c>
      <c r="K5697" s="135">
        <v>50.8</v>
      </c>
      <c r="L5697" s="135">
        <v>25.8</v>
      </c>
      <c r="M5697" s="141" t="str">
        <f t="shared" si="177"/>
        <v>201611</v>
      </c>
    </row>
    <row r="5698" spans="1:13" x14ac:dyDescent="0.25">
      <c r="A5698" s="35" t="str">
        <f>VLOOKUP(B5698,ResCat!$A$2:$B$269,2,FALSE)</f>
        <v>HMFLEX</v>
      </c>
      <c r="B5698" s="68" t="str">
        <f>IF(ISNA(VLOOKUP(C5698,COA!$A$2:$B$340,2,FALSE)),"XXX",VLOOKUP(C5698,COA!$A$2:$B$340,2,FALSE))</f>
        <v>K21</v>
      </c>
      <c r="C5698" s="149" t="str">
        <f t="shared" si="178"/>
        <v>0011-1012-0048</v>
      </c>
      <c r="D5698" s="134" t="s">
        <v>458</v>
      </c>
      <c r="E5698" s="134" t="s">
        <v>449</v>
      </c>
      <c r="F5698" s="134" t="s">
        <v>464</v>
      </c>
      <c r="G5698" s="134" t="s">
        <v>318</v>
      </c>
      <c r="H5698" s="134" t="s">
        <v>1023</v>
      </c>
      <c r="I5698" s="134" t="s">
        <v>1</v>
      </c>
      <c r="J5698" s="135">
        <v>2894.83</v>
      </c>
      <c r="K5698" s="135">
        <v>2119.88</v>
      </c>
      <c r="L5698" s="135">
        <v>2019.88</v>
      </c>
      <c r="M5698" s="141" t="str">
        <f t="shared" si="177"/>
        <v>201611</v>
      </c>
    </row>
    <row r="5699" spans="1:13" x14ac:dyDescent="0.25">
      <c r="A5699" s="35" t="str">
        <f>VLOOKUP(B5699,ResCat!$A$2:$B$269,2,FALSE)</f>
        <v>HMFLEX</v>
      </c>
      <c r="B5699" s="68" t="str">
        <f>IF(ISNA(VLOOKUP(C5699,COA!$A$2:$B$340,2,FALSE)),"XXX",VLOOKUP(C5699,COA!$A$2:$B$340,2,FALSE))</f>
        <v>K21</v>
      </c>
      <c r="C5699" s="149" t="str">
        <f t="shared" si="178"/>
        <v>0011-1012-0048</v>
      </c>
      <c r="D5699" s="134" t="s">
        <v>458</v>
      </c>
      <c r="E5699" s="134" t="s">
        <v>449</v>
      </c>
      <c r="F5699" s="134" t="s">
        <v>464</v>
      </c>
      <c r="G5699" s="134" t="s">
        <v>320</v>
      </c>
      <c r="H5699" s="134" t="s">
        <v>1023</v>
      </c>
      <c r="I5699" s="134" t="s">
        <v>3</v>
      </c>
      <c r="J5699" s="135">
        <v>-16606.23</v>
      </c>
      <c r="K5699" s="135">
        <v>-9545.5999999999967</v>
      </c>
      <c r="L5699" s="135">
        <v>-9545.5999999999967</v>
      </c>
      <c r="M5699" s="141" t="str">
        <f t="shared" si="177"/>
        <v>201612</v>
      </c>
    </row>
    <row r="5700" spans="1:13" x14ac:dyDescent="0.25">
      <c r="A5700" s="35" t="str">
        <f>VLOOKUP(B5700,ResCat!$A$2:$B$269,2,FALSE)</f>
        <v>HMFLEX</v>
      </c>
      <c r="B5700" s="68" t="str">
        <f>IF(ISNA(VLOOKUP(C5700,COA!$A$2:$B$340,2,FALSE)),"XXX",VLOOKUP(C5700,COA!$A$2:$B$340,2,FALSE))</f>
        <v>K21</v>
      </c>
      <c r="C5700" s="149" t="str">
        <f t="shared" si="178"/>
        <v>0011-1012-0048</v>
      </c>
      <c r="D5700" s="134" t="s">
        <v>458</v>
      </c>
      <c r="E5700" s="134" t="s">
        <v>449</v>
      </c>
      <c r="F5700" s="134" t="s">
        <v>464</v>
      </c>
      <c r="G5700" s="134" t="s">
        <v>320</v>
      </c>
      <c r="H5700" s="134" t="s">
        <v>1023</v>
      </c>
      <c r="I5700" s="134" t="s">
        <v>2</v>
      </c>
      <c r="J5700" s="135">
        <v>8761.2599999999984</v>
      </c>
      <c r="K5700" s="135">
        <v>1717.92</v>
      </c>
      <c r="L5700" s="135">
        <v>1717.92</v>
      </c>
      <c r="M5700" s="141" t="str">
        <f t="shared" ref="M5700:M5763" si="179">IF(G5700&lt;$M$1,$M$1,G5700)</f>
        <v>201612</v>
      </c>
    </row>
    <row r="5701" spans="1:13" x14ac:dyDescent="0.25">
      <c r="A5701" s="35" t="str">
        <f>VLOOKUP(B5701,ResCat!$A$2:$B$269,2,FALSE)</f>
        <v>HMFLEX</v>
      </c>
      <c r="B5701" s="68" t="str">
        <f>IF(ISNA(VLOOKUP(C5701,COA!$A$2:$B$340,2,FALSE)),"XXX",VLOOKUP(C5701,COA!$A$2:$B$340,2,FALSE))</f>
        <v>K21</v>
      </c>
      <c r="C5701" s="149" t="str">
        <f t="shared" ref="C5701:C5764" si="180">D5701&amp;"-"&amp;E5701&amp;"-"&amp;F5701</f>
        <v>0011-1012-0048</v>
      </c>
      <c r="D5701" s="134" t="s">
        <v>458</v>
      </c>
      <c r="E5701" s="134" t="s">
        <v>449</v>
      </c>
      <c r="F5701" s="134" t="s">
        <v>464</v>
      </c>
      <c r="G5701" s="134" t="s">
        <v>320</v>
      </c>
      <c r="H5701" s="134" t="s">
        <v>1023</v>
      </c>
      <c r="I5701" s="134" t="s">
        <v>1</v>
      </c>
      <c r="J5701" s="135">
        <v>40941</v>
      </c>
      <c r="K5701" s="135">
        <v>6289.87</v>
      </c>
      <c r="L5701" s="135">
        <v>5254.8900000000012</v>
      </c>
      <c r="M5701" s="141" t="str">
        <f t="shared" si="179"/>
        <v>201612</v>
      </c>
    </row>
    <row r="5702" spans="1:13" x14ac:dyDescent="0.25">
      <c r="A5702" s="35" t="str">
        <f>VLOOKUP(B5702,ResCat!$A$2:$B$269,2,FALSE)</f>
        <v>HMFLEX</v>
      </c>
      <c r="B5702" s="68" t="str">
        <f>IF(ISNA(VLOOKUP(C5702,COA!$A$2:$B$340,2,FALSE)),"XXX",VLOOKUP(C5702,COA!$A$2:$B$340,2,FALSE))</f>
        <v>K21</v>
      </c>
      <c r="C5702" s="149" t="str">
        <f t="shared" si="180"/>
        <v>0011-1012-0048</v>
      </c>
      <c r="D5702" s="134" t="s">
        <v>458</v>
      </c>
      <c r="E5702" s="134" t="s">
        <v>449</v>
      </c>
      <c r="F5702" s="134" t="s">
        <v>464</v>
      </c>
      <c r="G5702" s="134" t="s">
        <v>322</v>
      </c>
      <c r="H5702" s="134" t="s">
        <v>1023</v>
      </c>
      <c r="I5702" s="134" t="s">
        <v>3</v>
      </c>
      <c r="J5702" s="135">
        <v>-37.609999999999765</v>
      </c>
      <c r="K5702" s="135">
        <v>-353.27999999999957</v>
      </c>
      <c r="L5702" s="135">
        <v>-59.829999999999785</v>
      </c>
      <c r="M5702" s="141" t="str">
        <f t="shared" si="179"/>
        <v>201701</v>
      </c>
    </row>
    <row r="5703" spans="1:13" x14ac:dyDescent="0.25">
      <c r="A5703" s="35" t="str">
        <f>VLOOKUP(B5703,ResCat!$A$2:$B$269,2,FALSE)</f>
        <v>HMFLEX</v>
      </c>
      <c r="B5703" s="68" t="str">
        <f>IF(ISNA(VLOOKUP(C5703,COA!$A$2:$B$340,2,FALSE)),"XXX",VLOOKUP(C5703,COA!$A$2:$B$340,2,FALSE))</f>
        <v>K21</v>
      </c>
      <c r="C5703" s="149" t="str">
        <f t="shared" si="180"/>
        <v>0011-1012-0048</v>
      </c>
      <c r="D5703" s="134" t="s">
        <v>458</v>
      </c>
      <c r="E5703" s="134" t="s">
        <v>449</v>
      </c>
      <c r="F5703" s="134" t="s">
        <v>464</v>
      </c>
      <c r="G5703" s="134" t="s">
        <v>322</v>
      </c>
      <c r="H5703" s="134" t="s">
        <v>1023</v>
      </c>
      <c r="I5703" s="134" t="s">
        <v>0</v>
      </c>
      <c r="J5703" s="135">
        <v>84989.410000000033</v>
      </c>
      <c r="K5703" s="135">
        <v>-14396.619999999995</v>
      </c>
      <c r="L5703" s="135">
        <v>-16856.619999999995</v>
      </c>
      <c r="M5703" s="141" t="str">
        <f t="shared" si="179"/>
        <v>201701</v>
      </c>
    </row>
    <row r="5704" spans="1:13" x14ac:dyDescent="0.25">
      <c r="A5704" s="35" t="str">
        <f>VLOOKUP(B5704,ResCat!$A$2:$B$269,2,FALSE)</f>
        <v>HMFLEX</v>
      </c>
      <c r="B5704" s="68" t="str">
        <f>IF(ISNA(VLOOKUP(C5704,COA!$A$2:$B$340,2,FALSE)),"XXX",VLOOKUP(C5704,COA!$A$2:$B$340,2,FALSE))</f>
        <v>K21</v>
      </c>
      <c r="C5704" s="149" t="str">
        <f t="shared" si="180"/>
        <v>0011-1012-0048</v>
      </c>
      <c r="D5704" s="134" t="s">
        <v>458</v>
      </c>
      <c r="E5704" s="134" t="s">
        <v>449</v>
      </c>
      <c r="F5704" s="134" t="s">
        <v>464</v>
      </c>
      <c r="G5704" s="134" t="s">
        <v>322</v>
      </c>
      <c r="H5704" s="134" t="s">
        <v>1023</v>
      </c>
      <c r="I5704" s="134" t="s">
        <v>2</v>
      </c>
      <c r="J5704" s="135">
        <v>16864.390000000003</v>
      </c>
      <c r="K5704" s="135">
        <v>6368.1599999999971</v>
      </c>
      <c r="L5704" s="135">
        <v>6333.1599999999971</v>
      </c>
      <c r="M5704" s="141" t="str">
        <f t="shared" si="179"/>
        <v>201701</v>
      </c>
    </row>
    <row r="5705" spans="1:13" x14ac:dyDescent="0.25">
      <c r="A5705" s="35" t="str">
        <f>VLOOKUP(B5705,ResCat!$A$2:$B$269,2,FALSE)</f>
        <v>HMFLEX</v>
      </c>
      <c r="B5705" s="68" t="str">
        <f>IF(ISNA(VLOOKUP(C5705,COA!$A$2:$B$340,2,FALSE)),"XXX",VLOOKUP(C5705,COA!$A$2:$B$340,2,FALSE))</f>
        <v>K21</v>
      </c>
      <c r="C5705" s="149" t="str">
        <f t="shared" si="180"/>
        <v>0011-1012-0048</v>
      </c>
      <c r="D5705" s="134" t="s">
        <v>458</v>
      </c>
      <c r="E5705" s="134" t="s">
        <v>449</v>
      </c>
      <c r="F5705" s="134" t="s">
        <v>464</v>
      </c>
      <c r="G5705" s="134" t="s">
        <v>322</v>
      </c>
      <c r="H5705" s="134" t="s">
        <v>1023</v>
      </c>
      <c r="I5705" s="134" t="s">
        <v>1</v>
      </c>
      <c r="J5705" s="135">
        <v>30365.990000000005</v>
      </c>
      <c r="K5705" s="135">
        <v>7266.45</v>
      </c>
      <c r="L5705" s="135">
        <v>7266.45</v>
      </c>
      <c r="M5705" s="141" t="str">
        <f t="shared" si="179"/>
        <v>201701</v>
      </c>
    </row>
    <row r="5706" spans="1:13" x14ac:dyDescent="0.25">
      <c r="A5706" s="35" t="str">
        <f>VLOOKUP(B5706,ResCat!$A$2:$B$269,2,FALSE)</f>
        <v>HMFLEX</v>
      </c>
      <c r="B5706" s="68" t="str">
        <f>IF(ISNA(VLOOKUP(C5706,COA!$A$2:$B$340,2,FALSE)),"XXX",VLOOKUP(C5706,COA!$A$2:$B$340,2,FALSE))</f>
        <v>K21</v>
      </c>
      <c r="C5706" s="149" t="str">
        <f t="shared" si="180"/>
        <v>0011-1012-0048</v>
      </c>
      <c r="D5706" s="134" t="s">
        <v>458</v>
      </c>
      <c r="E5706" s="134" t="s">
        <v>449</v>
      </c>
      <c r="F5706" s="134" t="s">
        <v>464</v>
      </c>
      <c r="G5706" s="134" t="s">
        <v>324</v>
      </c>
      <c r="H5706" s="134" t="s">
        <v>1023</v>
      </c>
      <c r="I5706" s="134" t="s">
        <v>3</v>
      </c>
      <c r="J5706" s="135">
        <v>1598.04</v>
      </c>
      <c r="K5706" s="135">
        <v>1075.0900000000001</v>
      </c>
      <c r="L5706" s="135">
        <v>1295.4700000000003</v>
      </c>
      <c r="M5706" s="141" t="str">
        <f t="shared" si="179"/>
        <v>201702</v>
      </c>
    </row>
    <row r="5707" spans="1:13" x14ac:dyDescent="0.25">
      <c r="A5707" s="35" t="str">
        <f>VLOOKUP(B5707,ResCat!$A$2:$B$269,2,FALSE)</f>
        <v>HMFLEX</v>
      </c>
      <c r="B5707" s="68" t="str">
        <f>IF(ISNA(VLOOKUP(C5707,COA!$A$2:$B$340,2,FALSE)),"XXX",VLOOKUP(C5707,COA!$A$2:$B$340,2,FALSE))</f>
        <v>K21</v>
      </c>
      <c r="C5707" s="149" t="str">
        <f t="shared" si="180"/>
        <v>0011-1012-0048</v>
      </c>
      <c r="D5707" s="134" t="s">
        <v>458</v>
      </c>
      <c r="E5707" s="134" t="s">
        <v>449</v>
      </c>
      <c r="F5707" s="134" t="s">
        <v>464</v>
      </c>
      <c r="G5707" s="134" t="s">
        <v>324</v>
      </c>
      <c r="H5707" s="134" t="s">
        <v>1023</v>
      </c>
      <c r="I5707" s="134" t="s">
        <v>2</v>
      </c>
      <c r="J5707" s="135">
        <v>18263</v>
      </c>
      <c r="K5707" s="135">
        <v>5672.1600000000008</v>
      </c>
      <c r="L5707" s="135">
        <v>5517.0100000000011</v>
      </c>
      <c r="M5707" s="141" t="str">
        <f t="shared" si="179"/>
        <v>201702</v>
      </c>
    </row>
    <row r="5708" spans="1:13" x14ac:dyDescent="0.25">
      <c r="A5708" s="35" t="str">
        <f>VLOOKUP(B5708,ResCat!$A$2:$B$269,2,FALSE)</f>
        <v>HMFLEX</v>
      </c>
      <c r="B5708" s="68" t="str">
        <f>IF(ISNA(VLOOKUP(C5708,COA!$A$2:$B$340,2,FALSE)),"XXX",VLOOKUP(C5708,COA!$A$2:$B$340,2,FALSE))</f>
        <v>K21</v>
      </c>
      <c r="C5708" s="149" t="str">
        <f t="shared" si="180"/>
        <v>0011-1012-0048</v>
      </c>
      <c r="D5708" s="134" t="s">
        <v>458</v>
      </c>
      <c r="E5708" s="134" t="s">
        <v>449</v>
      </c>
      <c r="F5708" s="134" t="s">
        <v>464</v>
      </c>
      <c r="G5708" s="134" t="s">
        <v>324</v>
      </c>
      <c r="H5708" s="134" t="s">
        <v>1023</v>
      </c>
      <c r="I5708" s="134" t="s">
        <v>1</v>
      </c>
      <c r="J5708" s="135">
        <v>102257.66</v>
      </c>
      <c r="K5708" s="135">
        <v>19084.52</v>
      </c>
      <c r="L5708" s="135">
        <v>19034.52</v>
      </c>
      <c r="M5708" s="141" t="str">
        <f t="shared" si="179"/>
        <v>201702</v>
      </c>
    </row>
    <row r="5709" spans="1:13" x14ac:dyDescent="0.25">
      <c r="A5709" s="35" t="str">
        <f>VLOOKUP(B5709,ResCat!$A$2:$B$269,2,FALSE)</f>
        <v>HMFLEX</v>
      </c>
      <c r="B5709" s="68" t="str">
        <f>IF(ISNA(VLOOKUP(C5709,COA!$A$2:$B$340,2,FALSE)),"XXX",VLOOKUP(C5709,COA!$A$2:$B$340,2,FALSE))</f>
        <v>K21</v>
      </c>
      <c r="C5709" s="149" t="str">
        <f t="shared" si="180"/>
        <v>0011-1012-0048</v>
      </c>
      <c r="D5709" s="134" t="s">
        <v>458</v>
      </c>
      <c r="E5709" s="134" t="s">
        <v>449</v>
      </c>
      <c r="F5709" s="134" t="s">
        <v>464</v>
      </c>
      <c r="G5709" s="134" t="s">
        <v>326</v>
      </c>
      <c r="H5709" s="134" t="s">
        <v>1023</v>
      </c>
      <c r="I5709" s="134" t="s">
        <v>3</v>
      </c>
      <c r="J5709" s="135">
        <v>1239.5300000000002</v>
      </c>
      <c r="K5709" s="135">
        <v>327.09000000000003</v>
      </c>
      <c r="L5709" s="135">
        <v>387.21000000000009</v>
      </c>
      <c r="M5709" s="141" t="str">
        <f t="shared" si="179"/>
        <v>201703</v>
      </c>
    </row>
    <row r="5710" spans="1:13" x14ac:dyDescent="0.25">
      <c r="A5710" s="35" t="str">
        <f>VLOOKUP(B5710,ResCat!$A$2:$B$269,2,FALSE)</f>
        <v>HMFLEX</v>
      </c>
      <c r="B5710" s="68" t="str">
        <f>IF(ISNA(VLOOKUP(C5710,COA!$A$2:$B$340,2,FALSE)),"XXX",VLOOKUP(C5710,COA!$A$2:$B$340,2,FALSE))</f>
        <v>K21</v>
      </c>
      <c r="C5710" s="149" t="str">
        <f t="shared" si="180"/>
        <v>0011-1012-0048</v>
      </c>
      <c r="D5710" s="134" t="s">
        <v>458</v>
      </c>
      <c r="E5710" s="134" t="s">
        <v>449</v>
      </c>
      <c r="F5710" s="134" t="s">
        <v>464</v>
      </c>
      <c r="G5710" s="134" t="s">
        <v>326</v>
      </c>
      <c r="H5710" s="134" t="s">
        <v>1023</v>
      </c>
      <c r="I5710" s="134" t="s">
        <v>0</v>
      </c>
      <c r="J5710" s="135">
        <v>261889.24000000002</v>
      </c>
      <c r="K5710" s="135">
        <v>190118.29</v>
      </c>
      <c r="L5710" s="135">
        <v>155432.29</v>
      </c>
      <c r="M5710" s="141" t="str">
        <f t="shared" si="179"/>
        <v>201703</v>
      </c>
    </row>
    <row r="5711" spans="1:13" x14ac:dyDescent="0.25">
      <c r="A5711" s="35" t="str">
        <f>VLOOKUP(B5711,ResCat!$A$2:$B$269,2,FALSE)</f>
        <v>HMFLEX</v>
      </c>
      <c r="B5711" s="68" t="str">
        <f>IF(ISNA(VLOOKUP(C5711,COA!$A$2:$B$340,2,FALSE)),"XXX",VLOOKUP(C5711,COA!$A$2:$B$340,2,FALSE))</f>
        <v>K21</v>
      </c>
      <c r="C5711" s="149" t="str">
        <f t="shared" si="180"/>
        <v>0011-1012-0048</v>
      </c>
      <c r="D5711" s="134" t="s">
        <v>458</v>
      </c>
      <c r="E5711" s="134" t="s">
        <v>449</v>
      </c>
      <c r="F5711" s="134" t="s">
        <v>464</v>
      </c>
      <c r="G5711" s="134" t="s">
        <v>326</v>
      </c>
      <c r="H5711" s="134" t="s">
        <v>1023</v>
      </c>
      <c r="I5711" s="134" t="s">
        <v>2</v>
      </c>
      <c r="J5711" s="135">
        <v>148769.61999999994</v>
      </c>
      <c r="K5711" s="135">
        <v>29328.379999999986</v>
      </c>
      <c r="L5711" s="135">
        <v>29231.489999999987</v>
      </c>
      <c r="M5711" s="141" t="str">
        <f t="shared" si="179"/>
        <v>201703</v>
      </c>
    </row>
    <row r="5712" spans="1:13" x14ac:dyDescent="0.25">
      <c r="A5712" s="35" t="str">
        <f>VLOOKUP(B5712,ResCat!$A$2:$B$269,2,FALSE)</f>
        <v>HMFLEX</v>
      </c>
      <c r="B5712" s="68" t="str">
        <f>IF(ISNA(VLOOKUP(C5712,COA!$A$2:$B$340,2,FALSE)),"XXX",VLOOKUP(C5712,COA!$A$2:$B$340,2,FALSE))</f>
        <v>K21</v>
      </c>
      <c r="C5712" s="149" t="str">
        <f t="shared" si="180"/>
        <v>0011-1012-0048</v>
      </c>
      <c r="D5712" s="134" t="s">
        <v>458</v>
      </c>
      <c r="E5712" s="134" t="s">
        <v>449</v>
      </c>
      <c r="F5712" s="134" t="s">
        <v>464</v>
      </c>
      <c r="G5712" s="134" t="s">
        <v>326</v>
      </c>
      <c r="H5712" s="134" t="s">
        <v>1023</v>
      </c>
      <c r="I5712" s="134" t="s">
        <v>343</v>
      </c>
      <c r="J5712" s="135">
        <v>49.28</v>
      </c>
      <c r="K5712" s="135">
        <v>19.190000000000001</v>
      </c>
      <c r="L5712" s="135">
        <v>9.19</v>
      </c>
      <c r="M5712" s="141" t="str">
        <f t="shared" si="179"/>
        <v>201703</v>
      </c>
    </row>
    <row r="5713" spans="1:13" x14ac:dyDescent="0.25">
      <c r="A5713" s="35" t="str">
        <f>VLOOKUP(B5713,ResCat!$A$2:$B$269,2,FALSE)</f>
        <v>HMFLEX</v>
      </c>
      <c r="B5713" s="68" t="str">
        <f>IF(ISNA(VLOOKUP(C5713,COA!$A$2:$B$340,2,FALSE)),"XXX",VLOOKUP(C5713,COA!$A$2:$B$340,2,FALSE))</f>
        <v>K21</v>
      </c>
      <c r="C5713" s="149" t="str">
        <f t="shared" si="180"/>
        <v>0011-1012-0048</v>
      </c>
      <c r="D5713" s="134" t="s">
        <v>458</v>
      </c>
      <c r="E5713" s="134" t="s">
        <v>449</v>
      </c>
      <c r="F5713" s="134" t="s">
        <v>464</v>
      </c>
      <c r="G5713" s="134" t="s">
        <v>326</v>
      </c>
      <c r="H5713" s="134" t="s">
        <v>1023</v>
      </c>
      <c r="I5713" s="134" t="s">
        <v>1</v>
      </c>
      <c r="J5713" s="135">
        <v>-13368.230000000003</v>
      </c>
      <c r="K5713" s="135">
        <v>-18441.339999999997</v>
      </c>
      <c r="L5713" s="135">
        <v>-18691.339999999997</v>
      </c>
      <c r="M5713" s="141" t="str">
        <f t="shared" si="179"/>
        <v>201703</v>
      </c>
    </row>
    <row r="5714" spans="1:13" x14ac:dyDescent="0.25">
      <c r="A5714" s="35" t="str">
        <f>VLOOKUP(B5714,ResCat!$A$2:$B$269,2,FALSE)</f>
        <v>HMFLEX</v>
      </c>
      <c r="B5714" s="68" t="str">
        <f>IF(ISNA(VLOOKUP(C5714,COA!$A$2:$B$340,2,FALSE)),"XXX",VLOOKUP(C5714,COA!$A$2:$B$340,2,FALSE))</f>
        <v>K21</v>
      </c>
      <c r="C5714" s="149" t="str">
        <f t="shared" si="180"/>
        <v>0011-1012-0048</v>
      </c>
      <c r="D5714" s="134" t="s">
        <v>458</v>
      </c>
      <c r="E5714" s="134" t="s">
        <v>449</v>
      </c>
      <c r="F5714" s="134" t="s">
        <v>464</v>
      </c>
      <c r="G5714" s="134" t="s">
        <v>328</v>
      </c>
      <c r="H5714" s="134" t="s">
        <v>1023</v>
      </c>
      <c r="I5714" s="134" t="s">
        <v>3</v>
      </c>
      <c r="J5714" s="135">
        <v>5790.37</v>
      </c>
      <c r="K5714" s="135">
        <v>6415.9400000000005</v>
      </c>
      <c r="L5714" s="135">
        <v>6847.81</v>
      </c>
      <c r="M5714" s="141" t="str">
        <f t="shared" si="179"/>
        <v>201704</v>
      </c>
    </row>
    <row r="5715" spans="1:13" x14ac:dyDescent="0.25">
      <c r="A5715" s="35" t="str">
        <f>VLOOKUP(B5715,ResCat!$A$2:$B$269,2,FALSE)</f>
        <v>HMFLEX</v>
      </c>
      <c r="B5715" s="68" t="str">
        <f>IF(ISNA(VLOOKUP(C5715,COA!$A$2:$B$340,2,FALSE)),"XXX",VLOOKUP(C5715,COA!$A$2:$B$340,2,FALSE))</f>
        <v>K21</v>
      </c>
      <c r="C5715" s="149" t="str">
        <f t="shared" si="180"/>
        <v>0011-1012-0048</v>
      </c>
      <c r="D5715" s="134" t="s">
        <v>458</v>
      </c>
      <c r="E5715" s="134" t="s">
        <v>449</v>
      </c>
      <c r="F5715" s="134" t="s">
        <v>464</v>
      </c>
      <c r="G5715" s="134" t="s">
        <v>328</v>
      </c>
      <c r="H5715" s="134" t="s">
        <v>1023</v>
      </c>
      <c r="I5715" s="134" t="s">
        <v>336</v>
      </c>
      <c r="J5715" s="135">
        <v>215</v>
      </c>
      <c r="K5715" s="135">
        <v>0</v>
      </c>
      <c r="L5715" s="135">
        <v>0</v>
      </c>
      <c r="M5715" s="141" t="str">
        <f t="shared" si="179"/>
        <v>201704</v>
      </c>
    </row>
    <row r="5716" spans="1:13" x14ac:dyDescent="0.25">
      <c r="A5716" s="35" t="str">
        <f>VLOOKUP(B5716,ResCat!$A$2:$B$269,2,FALSE)</f>
        <v>HMFLEX</v>
      </c>
      <c r="B5716" s="68" t="str">
        <f>IF(ISNA(VLOOKUP(C5716,COA!$A$2:$B$340,2,FALSE)),"XXX",VLOOKUP(C5716,COA!$A$2:$B$340,2,FALSE))</f>
        <v>K21</v>
      </c>
      <c r="C5716" s="149" t="str">
        <f t="shared" si="180"/>
        <v>0011-1012-0048</v>
      </c>
      <c r="D5716" s="134" t="s">
        <v>458</v>
      </c>
      <c r="E5716" s="134" t="s">
        <v>449</v>
      </c>
      <c r="F5716" s="134" t="s">
        <v>464</v>
      </c>
      <c r="G5716" s="134" t="s">
        <v>328</v>
      </c>
      <c r="H5716" s="134" t="s">
        <v>1023</v>
      </c>
      <c r="I5716" s="134" t="s">
        <v>2</v>
      </c>
      <c r="J5716" s="135">
        <v>14583.469999999998</v>
      </c>
      <c r="K5716" s="135">
        <v>342.96000000000038</v>
      </c>
      <c r="L5716" s="135">
        <v>241.56000000000074</v>
      </c>
      <c r="M5716" s="141" t="str">
        <f t="shared" si="179"/>
        <v>201704</v>
      </c>
    </row>
    <row r="5717" spans="1:13" x14ac:dyDescent="0.25">
      <c r="A5717" s="35" t="str">
        <f>VLOOKUP(B5717,ResCat!$A$2:$B$269,2,FALSE)</f>
        <v>HMFLEX</v>
      </c>
      <c r="B5717" s="68" t="str">
        <f>IF(ISNA(VLOOKUP(C5717,COA!$A$2:$B$340,2,FALSE)),"XXX",VLOOKUP(C5717,COA!$A$2:$B$340,2,FALSE))</f>
        <v>K21</v>
      </c>
      <c r="C5717" s="149" t="str">
        <f t="shared" si="180"/>
        <v>0011-1012-0048</v>
      </c>
      <c r="D5717" s="134" t="s">
        <v>458</v>
      </c>
      <c r="E5717" s="134" t="s">
        <v>449</v>
      </c>
      <c r="F5717" s="134" t="s">
        <v>464</v>
      </c>
      <c r="G5717" s="134" t="s">
        <v>328</v>
      </c>
      <c r="H5717" s="134" t="s">
        <v>1023</v>
      </c>
      <c r="I5717" s="134" t="s">
        <v>343</v>
      </c>
      <c r="J5717" s="135">
        <v>-596.74</v>
      </c>
      <c r="K5717" s="135">
        <v>-497.19</v>
      </c>
      <c r="L5717" s="135">
        <v>-472.19</v>
      </c>
      <c r="M5717" s="141" t="str">
        <f t="shared" si="179"/>
        <v>201704</v>
      </c>
    </row>
    <row r="5718" spans="1:13" x14ac:dyDescent="0.25">
      <c r="A5718" s="35" t="str">
        <f>VLOOKUP(B5718,ResCat!$A$2:$B$269,2,FALSE)</f>
        <v>HMFLEX</v>
      </c>
      <c r="B5718" s="68" t="str">
        <f>IF(ISNA(VLOOKUP(C5718,COA!$A$2:$B$340,2,FALSE)),"XXX",VLOOKUP(C5718,COA!$A$2:$B$340,2,FALSE))</f>
        <v>K21</v>
      </c>
      <c r="C5718" s="149" t="str">
        <f t="shared" si="180"/>
        <v>0011-1012-0048</v>
      </c>
      <c r="D5718" s="134" t="s">
        <v>458</v>
      </c>
      <c r="E5718" s="134" t="s">
        <v>449</v>
      </c>
      <c r="F5718" s="134" t="s">
        <v>464</v>
      </c>
      <c r="G5718" s="134" t="s">
        <v>328</v>
      </c>
      <c r="H5718" s="134" t="s">
        <v>1023</v>
      </c>
      <c r="I5718" s="134" t="s">
        <v>1</v>
      </c>
      <c r="J5718" s="135">
        <v>45121.61</v>
      </c>
      <c r="K5718" s="135">
        <v>33915.47</v>
      </c>
      <c r="L5718" s="135">
        <v>33925.89</v>
      </c>
      <c r="M5718" s="141" t="str">
        <f t="shared" si="179"/>
        <v>201704</v>
      </c>
    </row>
    <row r="5719" spans="1:13" x14ac:dyDescent="0.25">
      <c r="A5719" s="35" t="str">
        <f>VLOOKUP(B5719,ResCat!$A$2:$B$269,2,FALSE)</f>
        <v>HMFLEX</v>
      </c>
      <c r="B5719" s="68" t="str">
        <f>IF(ISNA(VLOOKUP(C5719,COA!$A$2:$B$340,2,FALSE)),"XXX",VLOOKUP(C5719,COA!$A$2:$B$340,2,FALSE))</f>
        <v>K21</v>
      </c>
      <c r="C5719" s="149" t="str">
        <f t="shared" si="180"/>
        <v>0011-1012-0048</v>
      </c>
      <c r="D5719" s="134" t="s">
        <v>458</v>
      </c>
      <c r="E5719" s="134" t="s">
        <v>449</v>
      </c>
      <c r="F5719" s="134" t="s">
        <v>464</v>
      </c>
      <c r="G5719" s="134" t="s">
        <v>330</v>
      </c>
      <c r="H5719" s="134" t="s">
        <v>1023</v>
      </c>
      <c r="I5719" s="134" t="s">
        <v>3</v>
      </c>
      <c r="J5719" s="135">
        <v>8392.02</v>
      </c>
      <c r="K5719" s="135">
        <v>2618.8900000000008</v>
      </c>
      <c r="L5719" s="135">
        <v>2880.4700000000007</v>
      </c>
      <c r="M5719" s="141" t="str">
        <f t="shared" si="179"/>
        <v>201705</v>
      </c>
    </row>
    <row r="5720" spans="1:13" x14ac:dyDescent="0.25">
      <c r="A5720" s="35" t="str">
        <f>VLOOKUP(B5720,ResCat!$A$2:$B$269,2,FALSE)</f>
        <v>HMFLEX</v>
      </c>
      <c r="B5720" s="68" t="str">
        <f>IF(ISNA(VLOOKUP(C5720,COA!$A$2:$B$340,2,FALSE)),"XXX",VLOOKUP(C5720,COA!$A$2:$B$340,2,FALSE))</f>
        <v>K21</v>
      </c>
      <c r="C5720" s="149" t="str">
        <f t="shared" si="180"/>
        <v>0011-1012-0048</v>
      </c>
      <c r="D5720" s="134" t="s">
        <v>458</v>
      </c>
      <c r="E5720" s="134" t="s">
        <v>449</v>
      </c>
      <c r="F5720" s="134" t="s">
        <v>464</v>
      </c>
      <c r="G5720" s="134" t="s">
        <v>330</v>
      </c>
      <c r="H5720" s="134" t="s">
        <v>1023</v>
      </c>
      <c r="I5720" s="134" t="s">
        <v>0</v>
      </c>
      <c r="J5720" s="135">
        <v>323611.8</v>
      </c>
      <c r="K5720" s="135">
        <v>267116.52</v>
      </c>
      <c r="L5720" s="135">
        <v>266916.52</v>
      </c>
      <c r="M5720" s="141" t="str">
        <f t="shared" si="179"/>
        <v>201705</v>
      </c>
    </row>
    <row r="5721" spans="1:13" x14ac:dyDescent="0.25">
      <c r="A5721" s="35" t="str">
        <f>VLOOKUP(B5721,ResCat!$A$2:$B$269,2,FALSE)</f>
        <v>HMFLEX</v>
      </c>
      <c r="B5721" s="68" t="str">
        <f>IF(ISNA(VLOOKUP(C5721,COA!$A$2:$B$340,2,FALSE)),"XXX",VLOOKUP(C5721,COA!$A$2:$B$340,2,FALSE))</f>
        <v>K21</v>
      </c>
      <c r="C5721" s="149" t="str">
        <f t="shared" si="180"/>
        <v>0011-1012-0048</v>
      </c>
      <c r="D5721" s="134" t="s">
        <v>458</v>
      </c>
      <c r="E5721" s="134" t="s">
        <v>449</v>
      </c>
      <c r="F5721" s="134" t="s">
        <v>464</v>
      </c>
      <c r="G5721" s="134" t="s">
        <v>330</v>
      </c>
      <c r="H5721" s="134" t="s">
        <v>1023</v>
      </c>
      <c r="I5721" s="134" t="s">
        <v>2</v>
      </c>
      <c r="J5721" s="135">
        <v>29757.39</v>
      </c>
      <c r="K5721" s="135">
        <v>3428.7099999999969</v>
      </c>
      <c r="L5721" s="135">
        <v>2345.4299999999976</v>
      </c>
      <c r="M5721" s="141" t="str">
        <f t="shared" si="179"/>
        <v>201705</v>
      </c>
    </row>
    <row r="5722" spans="1:13" x14ac:dyDescent="0.25">
      <c r="A5722" s="35" t="str">
        <f>VLOOKUP(B5722,ResCat!$A$2:$B$269,2,FALSE)</f>
        <v>HMFLEX</v>
      </c>
      <c r="B5722" s="68" t="str">
        <f>IF(ISNA(VLOOKUP(C5722,COA!$A$2:$B$340,2,FALSE)),"XXX",VLOOKUP(C5722,COA!$A$2:$B$340,2,FALSE))</f>
        <v>K21</v>
      </c>
      <c r="C5722" s="149" t="str">
        <f t="shared" si="180"/>
        <v>0011-1012-0048</v>
      </c>
      <c r="D5722" s="134" t="s">
        <v>458</v>
      </c>
      <c r="E5722" s="134" t="s">
        <v>449</v>
      </c>
      <c r="F5722" s="134" t="s">
        <v>464</v>
      </c>
      <c r="G5722" s="134" t="s">
        <v>330</v>
      </c>
      <c r="H5722" s="134" t="s">
        <v>1023</v>
      </c>
      <c r="I5722" s="134" t="s">
        <v>1</v>
      </c>
      <c r="J5722" s="135">
        <v>39682.660000000003</v>
      </c>
      <c r="K5722" s="135">
        <v>10914.630000000001</v>
      </c>
      <c r="L5722" s="135">
        <v>11264.630000000003</v>
      </c>
      <c r="M5722" s="141" t="str">
        <f t="shared" si="179"/>
        <v>201705</v>
      </c>
    </row>
    <row r="5723" spans="1:13" x14ac:dyDescent="0.25">
      <c r="A5723" s="35" t="str">
        <f>VLOOKUP(B5723,ResCat!$A$2:$B$269,2,FALSE)</f>
        <v>HMFLEX</v>
      </c>
      <c r="B5723" s="68" t="str">
        <f>IF(ISNA(VLOOKUP(C5723,COA!$A$2:$B$340,2,FALSE)),"XXX",VLOOKUP(C5723,COA!$A$2:$B$340,2,FALSE))</f>
        <v>K21</v>
      </c>
      <c r="C5723" s="149" t="str">
        <f t="shared" si="180"/>
        <v>0011-1012-0048</v>
      </c>
      <c r="D5723" s="134" t="s">
        <v>458</v>
      </c>
      <c r="E5723" s="134" t="s">
        <v>449</v>
      </c>
      <c r="F5723" s="134" t="s">
        <v>464</v>
      </c>
      <c r="G5723" s="134" t="s">
        <v>332</v>
      </c>
      <c r="H5723" s="134" t="s">
        <v>1023</v>
      </c>
      <c r="I5723" s="134" t="s">
        <v>3</v>
      </c>
      <c r="J5723" s="135">
        <v>21349.449999999993</v>
      </c>
      <c r="K5723" s="135">
        <v>18961.449999999993</v>
      </c>
      <c r="L5723" s="135">
        <v>19422.819999999989</v>
      </c>
      <c r="M5723" s="141" t="str">
        <f t="shared" si="179"/>
        <v>201706</v>
      </c>
    </row>
    <row r="5724" spans="1:13" x14ac:dyDescent="0.25">
      <c r="A5724" s="35" t="str">
        <f>VLOOKUP(B5724,ResCat!$A$2:$B$269,2,FALSE)</f>
        <v>HMFLEX</v>
      </c>
      <c r="B5724" s="68" t="str">
        <f>IF(ISNA(VLOOKUP(C5724,COA!$A$2:$B$340,2,FALSE)),"XXX",VLOOKUP(C5724,COA!$A$2:$B$340,2,FALSE))</f>
        <v>K21</v>
      </c>
      <c r="C5724" s="149" t="str">
        <f t="shared" si="180"/>
        <v>0011-1012-0048</v>
      </c>
      <c r="D5724" s="134" t="s">
        <v>458</v>
      </c>
      <c r="E5724" s="134" t="s">
        <v>449</v>
      </c>
      <c r="F5724" s="134" t="s">
        <v>464</v>
      </c>
      <c r="G5724" s="134" t="s">
        <v>332</v>
      </c>
      <c r="H5724" s="134" t="s">
        <v>1023</v>
      </c>
      <c r="I5724" s="134" t="s">
        <v>0</v>
      </c>
      <c r="J5724" s="135">
        <v>8234.75</v>
      </c>
      <c r="K5724" s="135">
        <v>42900.859999999964</v>
      </c>
      <c r="L5724" s="135">
        <v>42900.859999999964</v>
      </c>
      <c r="M5724" s="141" t="str">
        <f t="shared" si="179"/>
        <v>201706</v>
      </c>
    </row>
    <row r="5725" spans="1:13" x14ac:dyDescent="0.25">
      <c r="A5725" s="35" t="str">
        <f>VLOOKUP(B5725,ResCat!$A$2:$B$269,2,FALSE)</f>
        <v>HMFLEX</v>
      </c>
      <c r="B5725" s="68" t="str">
        <f>IF(ISNA(VLOOKUP(C5725,COA!$A$2:$B$340,2,FALSE)),"XXX",VLOOKUP(C5725,COA!$A$2:$B$340,2,FALSE))</f>
        <v>K21</v>
      </c>
      <c r="C5725" s="149" t="str">
        <f t="shared" si="180"/>
        <v>0011-1012-0048</v>
      </c>
      <c r="D5725" s="134" t="s">
        <v>458</v>
      </c>
      <c r="E5725" s="134" t="s">
        <v>449</v>
      </c>
      <c r="F5725" s="134" t="s">
        <v>464</v>
      </c>
      <c r="G5725" s="134" t="s">
        <v>332</v>
      </c>
      <c r="H5725" s="134" t="s">
        <v>1023</v>
      </c>
      <c r="I5725" s="134" t="s">
        <v>2</v>
      </c>
      <c r="J5725" s="135">
        <v>10980.01</v>
      </c>
      <c r="K5725" s="135">
        <v>10824.180000000006</v>
      </c>
      <c r="L5725" s="135">
        <v>10699.180000000006</v>
      </c>
      <c r="M5725" s="141" t="str">
        <f t="shared" si="179"/>
        <v>201706</v>
      </c>
    </row>
    <row r="5726" spans="1:13" x14ac:dyDescent="0.25">
      <c r="A5726" s="35" t="str">
        <f>VLOOKUP(B5726,ResCat!$A$2:$B$269,2,FALSE)</f>
        <v>HMFLEX</v>
      </c>
      <c r="B5726" s="68" t="str">
        <f>IF(ISNA(VLOOKUP(C5726,COA!$A$2:$B$340,2,FALSE)),"XXX",VLOOKUP(C5726,COA!$A$2:$B$340,2,FALSE))</f>
        <v>K21</v>
      </c>
      <c r="C5726" s="149" t="str">
        <f t="shared" si="180"/>
        <v>0011-1012-0048</v>
      </c>
      <c r="D5726" s="134" t="s">
        <v>458</v>
      </c>
      <c r="E5726" s="134" t="s">
        <v>449</v>
      </c>
      <c r="F5726" s="134" t="s">
        <v>464</v>
      </c>
      <c r="G5726" s="134" t="s">
        <v>332</v>
      </c>
      <c r="H5726" s="134" t="s">
        <v>1023</v>
      </c>
      <c r="I5726" s="134" t="s">
        <v>1</v>
      </c>
      <c r="J5726" s="135">
        <v>100103.5</v>
      </c>
      <c r="K5726" s="135">
        <v>87242.25</v>
      </c>
      <c r="L5726" s="135">
        <v>87142.25</v>
      </c>
      <c r="M5726" s="141" t="str">
        <f t="shared" si="179"/>
        <v>201706</v>
      </c>
    </row>
    <row r="5727" spans="1:13" x14ac:dyDescent="0.25">
      <c r="A5727" s="35" t="str">
        <f>VLOOKUP(B5727,ResCat!$A$2:$B$269,2,FALSE)</f>
        <v>HMFLEX</v>
      </c>
      <c r="B5727" s="68" t="str">
        <f>IF(ISNA(VLOOKUP(C5727,COA!$A$2:$B$340,2,FALSE)),"XXX",VLOOKUP(C5727,COA!$A$2:$B$340,2,FALSE))</f>
        <v>K21</v>
      </c>
      <c r="C5727" s="149" t="str">
        <f t="shared" si="180"/>
        <v>0011-1012-0048</v>
      </c>
      <c r="D5727" s="134" t="s">
        <v>458</v>
      </c>
      <c r="E5727" s="134" t="s">
        <v>449</v>
      </c>
      <c r="F5727" s="134" t="s">
        <v>464</v>
      </c>
      <c r="G5727" s="134" t="s">
        <v>335</v>
      </c>
      <c r="H5727" s="134" t="s">
        <v>1023</v>
      </c>
      <c r="I5727" s="134" t="s">
        <v>3</v>
      </c>
      <c r="J5727" s="135">
        <v>14445.749999999998</v>
      </c>
      <c r="K5727" s="135">
        <v>7749.6100000000006</v>
      </c>
      <c r="L5727" s="135">
        <v>7487.34</v>
      </c>
      <c r="M5727" s="141" t="str">
        <f t="shared" si="179"/>
        <v>201707</v>
      </c>
    </row>
    <row r="5728" spans="1:13" x14ac:dyDescent="0.25">
      <c r="A5728" s="35" t="str">
        <f>VLOOKUP(B5728,ResCat!$A$2:$B$269,2,FALSE)</f>
        <v>HMFLEX</v>
      </c>
      <c r="B5728" s="68" t="str">
        <f>IF(ISNA(VLOOKUP(C5728,COA!$A$2:$B$340,2,FALSE)),"XXX",VLOOKUP(C5728,COA!$A$2:$B$340,2,FALSE))</f>
        <v>K21</v>
      </c>
      <c r="C5728" s="149" t="str">
        <f t="shared" si="180"/>
        <v>0011-1012-0048</v>
      </c>
      <c r="D5728" s="134" t="s">
        <v>458</v>
      </c>
      <c r="E5728" s="134" t="s">
        <v>449</v>
      </c>
      <c r="F5728" s="134" t="s">
        <v>464</v>
      </c>
      <c r="G5728" s="134" t="s">
        <v>335</v>
      </c>
      <c r="H5728" s="134" t="s">
        <v>1023</v>
      </c>
      <c r="I5728" s="134" t="s">
        <v>0</v>
      </c>
      <c r="J5728" s="135">
        <v>546563.47000000009</v>
      </c>
      <c r="K5728" s="135">
        <v>180078.61</v>
      </c>
      <c r="L5728" s="135">
        <v>179778.61</v>
      </c>
      <c r="M5728" s="141" t="str">
        <f t="shared" si="179"/>
        <v>201707</v>
      </c>
    </row>
    <row r="5729" spans="1:13" x14ac:dyDescent="0.25">
      <c r="A5729" s="35" t="str">
        <f>VLOOKUP(B5729,ResCat!$A$2:$B$269,2,FALSE)</f>
        <v>HMFLEX</v>
      </c>
      <c r="B5729" s="68" t="str">
        <f>IF(ISNA(VLOOKUP(C5729,COA!$A$2:$B$340,2,FALSE)),"XXX",VLOOKUP(C5729,COA!$A$2:$B$340,2,FALSE))</f>
        <v>K21</v>
      </c>
      <c r="C5729" s="149" t="str">
        <f t="shared" si="180"/>
        <v>0011-1012-0048</v>
      </c>
      <c r="D5729" s="134" t="s">
        <v>458</v>
      </c>
      <c r="E5729" s="134" t="s">
        <v>449</v>
      </c>
      <c r="F5729" s="134" t="s">
        <v>464</v>
      </c>
      <c r="G5729" s="134" t="s">
        <v>335</v>
      </c>
      <c r="H5729" s="134" t="s">
        <v>1023</v>
      </c>
      <c r="I5729" s="134" t="s">
        <v>2</v>
      </c>
      <c r="J5729" s="135">
        <v>9704.4900000000016</v>
      </c>
      <c r="K5729" s="135">
        <v>7774.829999999999</v>
      </c>
      <c r="L5729" s="135">
        <v>7372.6100000000006</v>
      </c>
      <c r="M5729" s="141" t="str">
        <f t="shared" si="179"/>
        <v>201707</v>
      </c>
    </row>
    <row r="5730" spans="1:13" x14ac:dyDescent="0.25">
      <c r="A5730" s="35" t="str">
        <f>VLOOKUP(B5730,ResCat!$A$2:$B$269,2,FALSE)</f>
        <v>HMFLEX</v>
      </c>
      <c r="B5730" s="68" t="str">
        <f>IF(ISNA(VLOOKUP(C5730,COA!$A$2:$B$340,2,FALSE)),"XXX",VLOOKUP(C5730,COA!$A$2:$B$340,2,FALSE))</f>
        <v>K21</v>
      </c>
      <c r="C5730" s="149" t="str">
        <f t="shared" si="180"/>
        <v>0011-1012-0048</v>
      </c>
      <c r="D5730" s="134" t="s">
        <v>458</v>
      </c>
      <c r="E5730" s="134" t="s">
        <v>449</v>
      </c>
      <c r="F5730" s="134" t="s">
        <v>464</v>
      </c>
      <c r="G5730" s="134" t="s">
        <v>335</v>
      </c>
      <c r="H5730" s="134" t="s">
        <v>1023</v>
      </c>
      <c r="I5730" s="134" t="s">
        <v>343</v>
      </c>
      <c r="J5730" s="135">
        <v>202.17</v>
      </c>
      <c r="K5730" s="135">
        <v>5.8500000000000005</v>
      </c>
      <c r="L5730" s="135">
        <v>0</v>
      </c>
      <c r="M5730" s="141" t="str">
        <f t="shared" si="179"/>
        <v>201707</v>
      </c>
    </row>
    <row r="5731" spans="1:13" x14ac:dyDescent="0.25">
      <c r="A5731" s="35" t="str">
        <f>VLOOKUP(B5731,ResCat!$A$2:$B$269,2,FALSE)</f>
        <v>HMFLEX</v>
      </c>
      <c r="B5731" s="68" t="str">
        <f>IF(ISNA(VLOOKUP(C5731,COA!$A$2:$B$340,2,FALSE)),"XXX",VLOOKUP(C5731,COA!$A$2:$B$340,2,FALSE))</f>
        <v>K21</v>
      </c>
      <c r="C5731" s="149" t="str">
        <f t="shared" si="180"/>
        <v>0011-1012-0048</v>
      </c>
      <c r="D5731" s="134" t="s">
        <v>458</v>
      </c>
      <c r="E5731" s="134" t="s">
        <v>449</v>
      </c>
      <c r="F5731" s="134" t="s">
        <v>464</v>
      </c>
      <c r="G5731" s="134" t="s">
        <v>335</v>
      </c>
      <c r="H5731" s="134" t="s">
        <v>1023</v>
      </c>
      <c r="I5731" s="134" t="s">
        <v>1</v>
      </c>
      <c r="J5731" s="135">
        <v>91247.560000000012</v>
      </c>
      <c r="K5731" s="135">
        <v>15202.780000000006</v>
      </c>
      <c r="L5731" s="135">
        <v>15127.780000000006</v>
      </c>
      <c r="M5731" s="141" t="str">
        <f t="shared" si="179"/>
        <v>201707</v>
      </c>
    </row>
    <row r="5732" spans="1:13" x14ac:dyDescent="0.25">
      <c r="A5732" s="35" t="str">
        <f>VLOOKUP(B5732,ResCat!$A$2:$B$269,2,FALSE)</f>
        <v>HMFLEX</v>
      </c>
      <c r="B5732" s="68" t="str">
        <f>IF(ISNA(VLOOKUP(C5732,COA!$A$2:$B$340,2,FALSE)),"XXX",VLOOKUP(C5732,COA!$A$2:$B$340,2,FALSE))</f>
        <v>K21</v>
      </c>
      <c r="C5732" s="149" t="str">
        <f t="shared" si="180"/>
        <v>0011-1012-0048</v>
      </c>
      <c r="D5732" s="134" t="s">
        <v>458</v>
      </c>
      <c r="E5732" s="134" t="s">
        <v>449</v>
      </c>
      <c r="F5732" s="134" t="s">
        <v>464</v>
      </c>
      <c r="G5732" s="134" t="s">
        <v>4</v>
      </c>
      <c r="H5732" s="134" t="s">
        <v>1023</v>
      </c>
      <c r="I5732" s="134" t="s">
        <v>3</v>
      </c>
      <c r="J5732" s="135">
        <v>41042.000000000007</v>
      </c>
      <c r="K5732" s="135">
        <v>32043.579999999984</v>
      </c>
      <c r="L5732" s="135">
        <v>31977.879999999986</v>
      </c>
      <c r="M5732" s="141" t="str">
        <f t="shared" si="179"/>
        <v>201708</v>
      </c>
    </row>
    <row r="5733" spans="1:13" x14ac:dyDescent="0.25">
      <c r="A5733" s="35" t="str">
        <f>VLOOKUP(B5733,ResCat!$A$2:$B$269,2,FALSE)</f>
        <v>HMFLEX</v>
      </c>
      <c r="B5733" s="68" t="str">
        <f>IF(ISNA(VLOOKUP(C5733,COA!$A$2:$B$340,2,FALSE)),"XXX",VLOOKUP(C5733,COA!$A$2:$B$340,2,FALSE))</f>
        <v>K21</v>
      </c>
      <c r="C5733" s="149" t="str">
        <f t="shared" si="180"/>
        <v>0011-1012-0048</v>
      </c>
      <c r="D5733" s="134" t="s">
        <v>458</v>
      </c>
      <c r="E5733" s="134" t="s">
        <v>449</v>
      </c>
      <c r="F5733" s="134" t="s">
        <v>464</v>
      </c>
      <c r="G5733" s="134" t="s">
        <v>4</v>
      </c>
      <c r="H5733" s="134" t="s">
        <v>1023</v>
      </c>
      <c r="I5733" s="134" t="s">
        <v>368</v>
      </c>
      <c r="J5733" s="135">
        <v>17.82</v>
      </c>
      <c r="K5733" s="135">
        <v>17.82</v>
      </c>
      <c r="L5733" s="135">
        <v>17.82</v>
      </c>
      <c r="M5733" s="141" t="str">
        <f t="shared" si="179"/>
        <v>201708</v>
      </c>
    </row>
    <row r="5734" spans="1:13" x14ac:dyDescent="0.25">
      <c r="A5734" s="35" t="str">
        <f>VLOOKUP(B5734,ResCat!$A$2:$B$269,2,FALSE)</f>
        <v>HMFLEX</v>
      </c>
      <c r="B5734" s="68" t="str">
        <f>IF(ISNA(VLOOKUP(C5734,COA!$A$2:$B$340,2,FALSE)),"XXX",VLOOKUP(C5734,COA!$A$2:$B$340,2,FALSE))</f>
        <v>K21</v>
      </c>
      <c r="C5734" s="149" t="str">
        <f t="shared" si="180"/>
        <v>0011-1012-0048</v>
      </c>
      <c r="D5734" s="134" t="s">
        <v>458</v>
      </c>
      <c r="E5734" s="134" t="s">
        <v>449</v>
      </c>
      <c r="F5734" s="134" t="s">
        <v>464</v>
      </c>
      <c r="G5734" s="134" t="s">
        <v>4</v>
      </c>
      <c r="H5734" s="134" t="s">
        <v>1023</v>
      </c>
      <c r="I5734" s="134" t="s">
        <v>0</v>
      </c>
      <c r="J5734" s="135">
        <v>318886.76000000013</v>
      </c>
      <c r="K5734" s="135">
        <v>116033.12000000001</v>
      </c>
      <c r="L5734" s="135">
        <v>111769.8</v>
      </c>
      <c r="M5734" s="141" t="str">
        <f t="shared" si="179"/>
        <v>201708</v>
      </c>
    </row>
    <row r="5735" spans="1:13" x14ac:dyDescent="0.25">
      <c r="A5735" s="35" t="str">
        <f>VLOOKUP(B5735,ResCat!$A$2:$B$269,2,FALSE)</f>
        <v>HMFLEX</v>
      </c>
      <c r="B5735" s="68" t="str">
        <f>IF(ISNA(VLOOKUP(C5735,COA!$A$2:$B$340,2,FALSE)),"XXX",VLOOKUP(C5735,COA!$A$2:$B$340,2,FALSE))</f>
        <v>K21</v>
      </c>
      <c r="C5735" s="149" t="str">
        <f t="shared" si="180"/>
        <v>0011-1012-0048</v>
      </c>
      <c r="D5735" s="134" t="s">
        <v>458</v>
      </c>
      <c r="E5735" s="134" t="s">
        <v>449</v>
      </c>
      <c r="F5735" s="134" t="s">
        <v>464</v>
      </c>
      <c r="G5735" s="134" t="s">
        <v>4</v>
      </c>
      <c r="H5735" s="134" t="s">
        <v>1023</v>
      </c>
      <c r="I5735" s="134" t="s">
        <v>336</v>
      </c>
      <c r="J5735" s="135">
        <v>1130</v>
      </c>
      <c r="K5735" s="135">
        <v>875.5</v>
      </c>
      <c r="L5735" s="135">
        <v>875.5</v>
      </c>
      <c r="M5735" s="141" t="str">
        <f t="shared" si="179"/>
        <v>201708</v>
      </c>
    </row>
    <row r="5736" spans="1:13" x14ac:dyDescent="0.25">
      <c r="A5736" s="35" t="str">
        <f>VLOOKUP(B5736,ResCat!$A$2:$B$269,2,FALSE)</f>
        <v>HMFLEX</v>
      </c>
      <c r="B5736" s="68" t="str">
        <f>IF(ISNA(VLOOKUP(C5736,COA!$A$2:$B$340,2,FALSE)),"XXX",VLOOKUP(C5736,COA!$A$2:$B$340,2,FALSE))</f>
        <v>K21</v>
      </c>
      <c r="C5736" s="149" t="str">
        <f t="shared" si="180"/>
        <v>0011-1012-0048</v>
      </c>
      <c r="D5736" s="134" t="s">
        <v>458</v>
      </c>
      <c r="E5736" s="134" t="s">
        <v>449</v>
      </c>
      <c r="F5736" s="134" t="s">
        <v>464</v>
      </c>
      <c r="G5736" s="134" t="s">
        <v>4</v>
      </c>
      <c r="H5736" s="134" t="s">
        <v>1023</v>
      </c>
      <c r="I5736" s="134" t="s">
        <v>2</v>
      </c>
      <c r="J5736" s="135">
        <v>35258.409999999996</v>
      </c>
      <c r="K5736" s="135">
        <v>28006.1</v>
      </c>
      <c r="L5736" s="135">
        <v>27378.989999999998</v>
      </c>
      <c r="M5736" s="141" t="str">
        <f t="shared" si="179"/>
        <v>201708</v>
      </c>
    </row>
    <row r="5737" spans="1:13" x14ac:dyDescent="0.25">
      <c r="A5737" s="35" t="str">
        <f>VLOOKUP(B5737,ResCat!$A$2:$B$269,2,FALSE)</f>
        <v>HMFLEX</v>
      </c>
      <c r="B5737" s="68" t="str">
        <f>IF(ISNA(VLOOKUP(C5737,COA!$A$2:$B$340,2,FALSE)),"XXX",VLOOKUP(C5737,COA!$A$2:$B$340,2,FALSE))</f>
        <v>K21</v>
      </c>
      <c r="C5737" s="149" t="str">
        <f t="shared" si="180"/>
        <v>0011-1012-0048</v>
      </c>
      <c r="D5737" s="134" t="s">
        <v>458</v>
      </c>
      <c r="E5737" s="134" t="s">
        <v>449</v>
      </c>
      <c r="F5737" s="134" t="s">
        <v>464</v>
      </c>
      <c r="G5737" s="134" t="s">
        <v>4</v>
      </c>
      <c r="H5737" s="134" t="s">
        <v>1023</v>
      </c>
      <c r="I5737" s="134" t="s">
        <v>343</v>
      </c>
      <c r="J5737" s="135">
        <v>178.45</v>
      </c>
      <c r="K5737" s="135">
        <v>19.7</v>
      </c>
      <c r="L5737" s="135">
        <v>9.99</v>
      </c>
      <c r="M5737" s="141" t="str">
        <f t="shared" si="179"/>
        <v>201708</v>
      </c>
    </row>
    <row r="5738" spans="1:13" x14ac:dyDescent="0.25">
      <c r="A5738" s="35" t="str">
        <f>VLOOKUP(B5738,ResCat!$A$2:$B$269,2,FALSE)</f>
        <v>HMFLEX</v>
      </c>
      <c r="B5738" s="68" t="str">
        <f>IF(ISNA(VLOOKUP(C5738,COA!$A$2:$B$340,2,FALSE)),"XXX",VLOOKUP(C5738,COA!$A$2:$B$340,2,FALSE))</f>
        <v>K21</v>
      </c>
      <c r="C5738" s="149" t="str">
        <f t="shared" si="180"/>
        <v>0011-1012-0048</v>
      </c>
      <c r="D5738" s="134" t="s">
        <v>458</v>
      </c>
      <c r="E5738" s="134" t="s">
        <v>449</v>
      </c>
      <c r="F5738" s="134" t="s">
        <v>464</v>
      </c>
      <c r="G5738" s="134" t="s">
        <v>4</v>
      </c>
      <c r="H5738" s="134" t="s">
        <v>1023</v>
      </c>
      <c r="I5738" s="134" t="s">
        <v>1</v>
      </c>
      <c r="J5738" s="135">
        <v>259805.76</v>
      </c>
      <c r="K5738" s="135">
        <v>135991.28999999998</v>
      </c>
      <c r="L5738" s="135">
        <v>136046.28999999998</v>
      </c>
      <c r="M5738" s="141" t="str">
        <f t="shared" si="179"/>
        <v>201708</v>
      </c>
    </row>
    <row r="5739" spans="1:13" x14ac:dyDescent="0.25">
      <c r="A5739" s="35" t="str">
        <f>VLOOKUP(B5739,ResCat!$A$2:$B$269,2,FALSE)</f>
        <v>HMFLEX</v>
      </c>
      <c r="B5739" s="68" t="str">
        <f>IF(ISNA(VLOOKUP(C5739,COA!$A$2:$B$340,2,FALSE)),"XXX",VLOOKUP(C5739,COA!$A$2:$B$340,2,FALSE))</f>
        <v>K21</v>
      </c>
      <c r="C5739" s="149" t="str">
        <f t="shared" si="180"/>
        <v>0011-1012-0048</v>
      </c>
      <c r="D5739" s="134" t="s">
        <v>458</v>
      </c>
      <c r="E5739" s="134" t="s">
        <v>449</v>
      </c>
      <c r="F5739" s="134" t="s">
        <v>464</v>
      </c>
      <c r="G5739" s="134" t="s">
        <v>511</v>
      </c>
      <c r="H5739" s="134" t="s">
        <v>1023</v>
      </c>
      <c r="I5739" s="134" t="s">
        <v>3</v>
      </c>
      <c r="J5739" s="135">
        <v>67524.659999999974</v>
      </c>
      <c r="K5739" s="135">
        <v>41119.809999999961</v>
      </c>
      <c r="L5739" s="135">
        <v>40734.239999999969</v>
      </c>
      <c r="M5739" s="141" t="str">
        <f t="shared" si="179"/>
        <v>201709</v>
      </c>
    </row>
    <row r="5740" spans="1:13" x14ac:dyDescent="0.25">
      <c r="A5740" s="35" t="str">
        <f>VLOOKUP(B5740,ResCat!$A$2:$B$269,2,FALSE)</f>
        <v>HMFLEX</v>
      </c>
      <c r="B5740" s="68" t="str">
        <f>IF(ISNA(VLOOKUP(C5740,COA!$A$2:$B$340,2,FALSE)),"XXX",VLOOKUP(C5740,COA!$A$2:$B$340,2,FALSE))</f>
        <v>K21</v>
      </c>
      <c r="C5740" s="149" t="str">
        <f t="shared" si="180"/>
        <v>0011-1012-0048</v>
      </c>
      <c r="D5740" s="134" t="s">
        <v>458</v>
      </c>
      <c r="E5740" s="134" t="s">
        <v>449</v>
      </c>
      <c r="F5740" s="134" t="s">
        <v>464</v>
      </c>
      <c r="G5740" s="134" t="s">
        <v>511</v>
      </c>
      <c r="H5740" s="134" t="s">
        <v>1023</v>
      </c>
      <c r="I5740" s="134" t="s">
        <v>0</v>
      </c>
      <c r="J5740" s="135">
        <v>648098.31999999995</v>
      </c>
      <c r="K5740" s="135">
        <v>374351.71</v>
      </c>
      <c r="L5740" s="135">
        <v>374032.59</v>
      </c>
      <c r="M5740" s="141" t="str">
        <f t="shared" si="179"/>
        <v>201709</v>
      </c>
    </row>
    <row r="5741" spans="1:13" x14ac:dyDescent="0.25">
      <c r="A5741" s="35" t="str">
        <f>VLOOKUP(B5741,ResCat!$A$2:$B$269,2,FALSE)</f>
        <v>HMFLEX</v>
      </c>
      <c r="B5741" s="68" t="str">
        <f>IF(ISNA(VLOOKUP(C5741,COA!$A$2:$B$340,2,FALSE)),"XXX",VLOOKUP(C5741,COA!$A$2:$B$340,2,FALSE))</f>
        <v>K21</v>
      </c>
      <c r="C5741" s="149" t="str">
        <f t="shared" si="180"/>
        <v>0011-1012-0048</v>
      </c>
      <c r="D5741" s="134" t="s">
        <v>458</v>
      </c>
      <c r="E5741" s="134" t="s">
        <v>449</v>
      </c>
      <c r="F5741" s="134" t="s">
        <v>464</v>
      </c>
      <c r="G5741" s="134" t="s">
        <v>511</v>
      </c>
      <c r="H5741" s="134" t="s">
        <v>1023</v>
      </c>
      <c r="I5741" s="134" t="s">
        <v>336</v>
      </c>
      <c r="J5741" s="135">
        <v>-1092</v>
      </c>
      <c r="K5741" s="135">
        <v>0</v>
      </c>
      <c r="L5741" s="135">
        <v>0</v>
      </c>
      <c r="M5741" s="141" t="str">
        <f t="shared" si="179"/>
        <v>201709</v>
      </c>
    </row>
    <row r="5742" spans="1:13" x14ac:dyDescent="0.25">
      <c r="A5742" s="35" t="str">
        <f>VLOOKUP(B5742,ResCat!$A$2:$B$269,2,FALSE)</f>
        <v>HMFLEX</v>
      </c>
      <c r="B5742" s="68" t="str">
        <f>IF(ISNA(VLOOKUP(C5742,COA!$A$2:$B$340,2,FALSE)),"XXX",VLOOKUP(C5742,COA!$A$2:$B$340,2,FALSE))</f>
        <v>K21</v>
      </c>
      <c r="C5742" s="149" t="str">
        <f t="shared" si="180"/>
        <v>0011-1012-0048</v>
      </c>
      <c r="D5742" s="134" t="s">
        <v>458</v>
      </c>
      <c r="E5742" s="134" t="s">
        <v>449</v>
      </c>
      <c r="F5742" s="134" t="s">
        <v>464</v>
      </c>
      <c r="G5742" s="134" t="s">
        <v>511</v>
      </c>
      <c r="H5742" s="134" t="s">
        <v>1023</v>
      </c>
      <c r="I5742" s="134" t="s">
        <v>2</v>
      </c>
      <c r="J5742" s="135">
        <v>43948.820000000014</v>
      </c>
      <c r="K5742" s="135">
        <v>21090.510000000028</v>
      </c>
      <c r="L5742" s="135">
        <v>20774.480000000025</v>
      </c>
      <c r="M5742" s="141" t="str">
        <f t="shared" si="179"/>
        <v>201709</v>
      </c>
    </row>
    <row r="5743" spans="1:13" x14ac:dyDescent="0.25">
      <c r="A5743" s="35" t="str">
        <f>VLOOKUP(B5743,ResCat!$A$2:$B$269,2,FALSE)</f>
        <v>HMFLEX</v>
      </c>
      <c r="B5743" s="68" t="str">
        <f>IF(ISNA(VLOOKUP(C5743,COA!$A$2:$B$340,2,FALSE)),"XXX",VLOOKUP(C5743,COA!$A$2:$B$340,2,FALSE))</f>
        <v>K21</v>
      </c>
      <c r="C5743" s="149" t="str">
        <f t="shared" si="180"/>
        <v>0011-1012-0048</v>
      </c>
      <c r="D5743" s="134" t="s">
        <v>458</v>
      </c>
      <c r="E5743" s="134" t="s">
        <v>449</v>
      </c>
      <c r="F5743" s="134" t="s">
        <v>464</v>
      </c>
      <c r="G5743" s="134" t="s">
        <v>511</v>
      </c>
      <c r="H5743" s="134" t="s">
        <v>1023</v>
      </c>
      <c r="I5743" s="134" t="s">
        <v>343</v>
      </c>
      <c r="J5743" s="135">
        <v>10.800000000000008</v>
      </c>
      <c r="K5743" s="135">
        <v>-171.61999999999998</v>
      </c>
      <c r="L5743" s="135">
        <v>-162.46999999999997</v>
      </c>
      <c r="M5743" s="141" t="str">
        <f t="shared" si="179"/>
        <v>201709</v>
      </c>
    </row>
    <row r="5744" spans="1:13" x14ac:dyDescent="0.25">
      <c r="A5744" s="35" t="str">
        <f>VLOOKUP(B5744,ResCat!$A$2:$B$269,2,FALSE)</f>
        <v>HMFLEX</v>
      </c>
      <c r="B5744" s="68" t="str">
        <f>IF(ISNA(VLOOKUP(C5744,COA!$A$2:$B$340,2,FALSE)),"XXX",VLOOKUP(C5744,COA!$A$2:$B$340,2,FALSE))</f>
        <v>K21</v>
      </c>
      <c r="C5744" s="149" t="str">
        <f t="shared" si="180"/>
        <v>0011-1012-0048</v>
      </c>
      <c r="D5744" s="134" t="s">
        <v>458</v>
      </c>
      <c r="E5744" s="134" t="s">
        <v>449</v>
      </c>
      <c r="F5744" s="134" t="s">
        <v>464</v>
      </c>
      <c r="G5744" s="134" t="s">
        <v>511</v>
      </c>
      <c r="H5744" s="134" t="s">
        <v>1023</v>
      </c>
      <c r="I5744" s="134" t="s">
        <v>1</v>
      </c>
      <c r="J5744" s="135">
        <v>255610.04000000004</v>
      </c>
      <c r="K5744" s="135">
        <v>152735.47999999992</v>
      </c>
      <c r="L5744" s="135">
        <v>151032.81999999995</v>
      </c>
      <c r="M5744" s="141" t="str">
        <f t="shared" si="179"/>
        <v>201709</v>
      </c>
    </row>
    <row r="5745" spans="1:13" x14ac:dyDescent="0.25">
      <c r="A5745" s="35" t="str">
        <f>VLOOKUP(B5745,ResCat!$A$2:$B$269,2,FALSE)</f>
        <v>HMFLEX</v>
      </c>
      <c r="B5745" s="68" t="str">
        <f>IF(ISNA(VLOOKUP(C5745,COA!$A$2:$B$340,2,FALSE)),"XXX",VLOOKUP(C5745,COA!$A$2:$B$340,2,FALSE))</f>
        <v>K21</v>
      </c>
      <c r="C5745" s="149" t="str">
        <f t="shared" si="180"/>
        <v>0011-1012-0048</v>
      </c>
      <c r="D5745" s="134" t="s">
        <v>458</v>
      </c>
      <c r="E5745" s="134" t="s">
        <v>449</v>
      </c>
      <c r="F5745" s="134" t="s">
        <v>464</v>
      </c>
      <c r="G5745" s="134" t="s">
        <v>969</v>
      </c>
      <c r="H5745" s="134" t="s">
        <v>1023</v>
      </c>
      <c r="I5745" s="134" t="s">
        <v>3</v>
      </c>
      <c r="J5745" s="135">
        <v>103918.33000000006</v>
      </c>
      <c r="K5745" s="135">
        <v>60252.499999999949</v>
      </c>
      <c r="L5745" s="135">
        <v>59458.549999999959</v>
      </c>
      <c r="M5745" s="141" t="str">
        <f t="shared" si="179"/>
        <v>201710</v>
      </c>
    </row>
    <row r="5746" spans="1:13" x14ac:dyDescent="0.25">
      <c r="A5746" s="35" t="str">
        <f>VLOOKUP(B5746,ResCat!$A$2:$B$269,2,FALSE)</f>
        <v>HMFLEX</v>
      </c>
      <c r="B5746" s="68" t="str">
        <f>IF(ISNA(VLOOKUP(C5746,COA!$A$2:$B$340,2,FALSE)),"XXX",VLOOKUP(C5746,COA!$A$2:$B$340,2,FALSE))</f>
        <v>K21</v>
      </c>
      <c r="C5746" s="149" t="str">
        <f t="shared" si="180"/>
        <v>0011-1012-0048</v>
      </c>
      <c r="D5746" s="134" t="s">
        <v>458</v>
      </c>
      <c r="E5746" s="134" t="s">
        <v>449</v>
      </c>
      <c r="F5746" s="134" t="s">
        <v>464</v>
      </c>
      <c r="G5746" s="134" t="s">
        <v>969</v>
      </c>
      <c r="H5746" s="134" t="s">
        <v>1023</v>
      </c>
      <c r="I5746" s="134" t="s">
        <v>0</v>
      </c>
      <c r="J5746" s="135">
        <v>561327.34</v>
      </c>
      <c r="K5746" s="135">
        <v>55886.739999999991</v>
      </c>
      <c r="L5746" s="135">
        <v>50894.340000000011</v>
      </c>
      <c r="M5746" s="141" t="str">
        <f t="shared" si="179"/>
        <v>201710</v>
      </c>
    </row>
    <row r="5747" spans="1:13" x14ac:dyDescent="0.25">
      <c r="A5747" s="35" t="str">
        <f>VLOOKUP(B5747,ResCat!$A$2:$B$269,2,FALSE)</f>
        <v>HMFLEX</v>
      </c>
      <c r="B5747" s="68" t="str">
        <f>IF(ISNA(VLOOKUP(C5747,COA!$A$2:$B$340,2,FALSE)),"XXX",VLOOKUP(C5747,COA!$A$2:$B$340,2,FALSE))</f>
        <v>K21</v>
      </c>
      <c r="C5747" s="149" t="str">
        <f t="shared" si="180"/>
        <v>0011-1012-0048</v>
      </c>
      <c r="D5747" s="134" t="s">
        <v>458</v>
      </c>
      <c r="E5747" s="134" t="s">
        <v>449</v>
      </c>
      <c r="F5747" s="134" t="s">
        <v>464</v>
      </c>
      <c r="G5747" s="134" t="s">
        <v>969</v>
      </c>
      <c r="H5747" s="134" t="s">
        <v>1023</v>
      </c>
      <c r="I5747" s="134" t="s">
        <v>336</v>
      </c>
      <c r="J5747" s="135">
        <v>3908.5</v>
      </c>
      <c r="K5747" s="135">
        <v>2429.46</v>
      </c>
      <c r="L5747" s="135">
        <v>2409.46</v>
      </c>
      <c r="M5747" s="141" t="str">
        <f t="shared" si="179"/>
        <v>201710</v>
      </c>
    </row>
    <row r="5748" spans="1:13" x14ac:dyDescent="0.25">
      <c r="A5748" s="35" t="str">
        <f>VLOOKUP(B5748,ResCat!$A$2:$B$269,2,FALSE)</f>
        <v>HMFLEX</v>
      </c>
      <c r="B5748" s="68" t="str">
        <f>IF(ISNA(VLOOKUP(C5748,COA!$A$2:$B$340,2,FALSE)),"XXX",VLOOKUP(C5748,COA!$A$2:$B$340,2,FALSE))</f>
        <v>K21</v>
      </c>
      <c r="C5748" s="149" t="str">
        <f t="shared" si="180"/>
        <v>0011-1012-0048</v>
      </c>
      <c r="D5748" s="134" t="s">
        <v>458</v>
      </c>
      <c r="E5748" s="134" t="s">
        <v>449</v>
      </c>
      <c r="F5748" s="134" t="s">
        <v>464</v>
      </c>
      <c r="G5748" s="134" t="s">
        <v>969</v>
      </c>
      <c r="H5748" s="134" t="s">
        <v>1023</v>
      </c>
      <c r="I5748" s="134" t="s">
        <v>2</v>
      </c>
      <c r="J5748" s="135">
        <v>158733.07999999981</v>
      </c>
      <c r="K5748" s="135">
        <v>111124.74999999977</v>
      </c>
      <c r="L5748" s="135">
        <v>114902.26999999979</v>
      </c>
      <c r="M5748" s="141" t="str">
        <f t="shared" si="179"/>
        <v>201710</v>
      </c>
    </row>
    <row r="5749" spans="1:13" x14ac:dyDescent="0.25">
      <c r="A5749" s="35" t="str">
        <f>VLOOKUP(B5749,ResCat!$A$2:$B$269,2,FALSE)</f>
        <v>HMFLEX</v>
      </c>
      <c r="B5749" s="68" t="str">
        <f>IF(ISNA(VLOOKUP(C5749,COA!$A$2:$B$340,2,FALSE)),"XXX",VLOOKUP(C5749,COA!$A$2:$B$340,2,FALSE))</f>
        <v>K21</v>
      </c>
      <c r="C5749" s="149" t="str">
        <f t="shared" si="180"/>
        <v>0011-1012-0048</v>
      </c>
      <c r="D5749" s="134" t="s">
        <v>458</v>
      </c>
      <c r="E5749" s="134" t="s">
        <v>449</v>
      </c>
      <c r="F5749" s="134" t="s">
        <v>464</v>
      </c>
      <c r="G5749" s="134" t="s">
        <v>969</v>
      </c>
      <c r="H5749" s="134" t="s">
        <v>1023</v>
      </c>
      <c r="I5749" s="134" t="s">
        <v>343</v>
      </c>
      <c r="J5749" s="135">
        <v>149.41999999999999</v>
      </c>
      <c r="K5749" s="135">
        <v>9.9300000000000015</v>
      </c>
      <c r="L5749" s="135">
        <v>9.08</v>
      </c>
      <c r="M5749" s="141" t="str">
        <f t="shared" si="179"/>
        <v>201710</v>
      </c>
    </row>
    <row r="5750" spans="1:13" x14ac:dyDescent="0.25">
      <c r="A5750" s="35" t="str">
        <f>VLOOKUP(B5750,ResCat!$A$2:$B$269,2,FALSE)</f>
        <v>HMFLEX</v>
      </c>
      <c r="B5750" s="68" t="str">
        <f>IF(ISNA(VLOOKUP(C5750,COA!$A$2:$B$340,2,FALSE)),"XXX",VLOOKUP(C5750,COA!$A$2:$B$340,2,FALSE))</f>
        <v>K21</v>
      </c>
      <c r="C5750" s="149" t="str">
        <f t="shared" si="180"/>
        <v>0011-1012-0048</v>
      </c>
      <c r="D5750" s="134" t="s">
        <v>458</v>
      </c>
      <c r="E5750" s="134" t="s">
        <v>449</v>
      </c>
      <c r="F5750" s="134" t="s">
        <v>464</v>
      </c>
      <c r="G5750" s="134" t="s">
        <v>969</v>
      </c>
      <c r="H5750" s="134" t="s">
        <v>1023</v>
      </c>
      <c r="I5750" s="134" t="s">
        <v>1</v>
      </c>
      <c r="J5750" s="135">
        <v>344513.55000000005</v>
      </c>
      <c r="K5750" s="135">
        <v>213090.17000000004</v>
      </c>
      <c r="L5750" s="135">
        <v>211314.66</v>
      </c>
      <c r="M5750" s="141" t="str">
        <f t="shared" si="179"/>
        <v>201710</v>
      </c>
    </row>
    <row r="5751" spans="1:13" x14ac:dyDescent="0.25">
      <c r="A5751" s="35" t="str">
        <f>VLOOKUP(B5751,ResCat!$A$2:$B$269,2,FALSE)</f>
        <v>HMFLEX</v>
      </c>
      <c r="B5751" s="68" t="str">
        <f>IF(ISNA(VLOOKUP(C5751,COA!$A$2:$B$340,2,FALSE)),"XXX",VLOOKUP(C5751,COA!$A$2:$B$340,2,FALSE))</f>
        <v>K21</v>
      </c>
      <c r="C5751" s="149" t="str">
        <f t="shared" si="180"/>
        <v>0011-1012-0048</v>
      </c>
      <c r="D5751" s="134" t="s">
        <v>458</v>
      </c>
      <c r="E5751" s="134" t="s">
        <v>449</v>
      </c>
      <c r="F5751" s="134" t="s">
        <v>464</v>
      </c>
      <c r="G5751" s="134" t="s">
        <v>961</v>
      </c>
      <c r="H5751" s="134" t="s">
        <v>1023</v>
      </c>
      <c r="I5751" s="134" t="s">
        <v>3</v>
      </c>
      <c r="J5751" s="135">
        <v>157678.2300000001</v>
      </c>
      <c r="K5751" s="135">
        <v>102200.22000000015</v>
      </c>
      <c r="L5751" s="135">
        <v>99065.230000000112</v>
      </c>
      <c r="M5751" s="141" t="str">
        <f t="shared" si="179"/>
        <v>201711</v>
      </c>
    </row>
    <row r="5752" spans="1:13" x14ac:dyDescent="0.25">
      <c r="A5752" s="35" t="str">
        <f>VLOOKUP(B5752,ResCat!$A$2:$B$269,2,FALSE)</f>
        <v>HMFLEX</v>
      </c>
      <c r="B5752" s="68" t="str">
        <f>IF(ISNA(VLOOKUP(C5752,COA!$A$2:$B$340,2,FALSE)),"XXX",VLOOKUP(C5752,COA!$A$2:$B$340,2,FALSE))</f>
        <v>K21</v>
      </c>
      <c r="C5752" s="149" t="str">
        <f t="shared" si="180"/>
        <v>0011-1012-0048</v>
      </c>
      <c r="D5752" s="134" t="s">
        <v>458</v>
      </c>
      <c r="E5752" s="134" t="s">
        <v>449</v>
      </c>
      <c r="F5752" s="134" t="s">
        <v>464</v>
      </c>
      <c r="G5752" s="134" t="s">
        <v>961</v>
      </c>
      <c r="H5752" s="134" t="s">
        <v>1023</v>
      </c>
      <c r="I5752" s="134" t="s">
        <v>0</v>
      </c>
      <c r="J5752" s="135">
        <v>2467915.25</v>
      </c>
      <c r="K5752" s="135">
        <v>751173.59000000043</v>
      </c>
      <c r="L5752" s="135">
        <v>735941.84000000055</v>
      </c>
      <c r="M5752" s="141" t="str">
        <f t="shared" si="179"/>
        <v>201711</v>
      </c>
    </row>
    <row r="5753" spans="1:13" x14ac:dyDescent="0.25">
      <c r="A5753" s="35" t="str">
        <f>VLOOKUP(B5753,ResCat!$A$2:$B$269,2,FALSE)</f>
        <v>HMFLEX</v>
      </c>
      <c r="B5753" s="68" t="str">
        <f>IF(ISNA(VLOOKUP(C5753,COA!$A$2:$B$340,2,FALSE)),"XXX",VLOOKUP(C5753,COA!$A$2:$B$340,2,FALSE))</f>
        <v>K21</v>
      </c>
      <c r="C5753" s="149" t="str">
        <f t="shared" si="180"/>
        <v>0011-1012-0048</v>
      </c>
      <c r="D5753" s="134" t="s">
        <v>458</v>
      </c>
      <c r="E5753" s="134" t="s">
        <v>449</v>
      </c>
      <c r="F5753" s="134" t="s">
        <v>464</v>
      </c>
      <c r="G5753" s="134" t="s">
        <v>961</v>
      </c>
      <c r="H5753" s="134" t="s">
        <v>1023</v>
      </c>
      <c r="I5753" s="134" t="s">
        <v>336</v>
      </c>
      <c r="J5753" s="135">
        <v>7617.63</v>
      </c>
      <c r="K5753" s="135">
        <v>8040.34</v>
      </c>
      <c r="L5753" s="135">
        <v>8040.34</v>
      </c>
      <c r="M5753" s="141" t="str">
        <f t="shared" si="179"/>
        <v>201711</v>
      </c>
    </row>
    <row r="5754" spans="1:13" x14ac:dyDescent="0.25">
      <c r="A5754" s="35" t="str">
        <f>VLOOKUP(B5754,ResCat!$A$2:$B$269,2,FALSE)</f>
        <v>HMFLEX</v>
      </c>
      <c r="B5754" s="68" t="str">
        <f>IF(ISNA(VLOOKUP(C5754,COA!$A$2:$B$340,2,FALSE)),"XXX",VLOOKUP(C5754,COA!$A$2:$B$340,2,FALSE))</f>
        <v>K21</v>
      </c>
      <c r="C5754" s="149" t="str">
        <f t="shared" si="180"/>
        <v>0011-1012-0048</v>
      </c>
      <c r="D5754" s="134" t="s">
        <v>458</v>
      </c>
      <c r="E5754" s="134" t="s">
        <v>449</v>
      </c>
      <c r="F5754" s="134" t="s">
        <v>464</v>
      </c>
      <c r="G5754" s="134" t="s">
        <v>961</v>
      </c>
      <c r="H5754" s="134" t="s">
        <v>1023</v>
      </c>
      <c r="I5754" s="134" t="s">
        <v>2</v>
      </c>
      <c r="J5754" s="135">
        <v>468010.71999999828</v>
      </c>
      <c r="K5754" s="135">
        <v>268665.73999999737</v>
      </c>
      <c r="L5754" s="135">
        <v>266883.23999999766</v>
      </c>
      <c r="M5754" s="141" t="str">
        <f t="shared" si="179"/>
        <v>201711</v>
      </c>
    </row>
    <row r="5755" spans="1:13" x14ac:dyDescent="0.25">
      <c r="A5755" s="35" t="str">
        <f>VLOOKUP(B5755,ResCat!$A$2:$B$269,2,FALSE)</f>
        <v>HMFLEX</v>
      </c>
      <c r="B5755" s="68" t="str">
        <f>IF(ISNA(VLOOKUP(C5755,COA!$A$2:$B$340,2,FALSE)),"XXX",VLOOKUP(C5755,COA!$A$2:$B$340,2,FALSE))</f>
        <v>K21</v>
      </c>
      <c r="C5755" s="149" t="str">
        <f t="shared" si="180"/>
        <v>0011-1012-0048</v>
      </c>
      <c r="D5755" s="134" t="s">
        <v>458</v>
      </c>
      <c r="E5755" s="134" t="s">
        <v>449</v>
      </c>
      <c r="F5755" s="134" t="s">
        <v>464</v>
      </c>
      <c r="G5755" s="134" t="s">
        <v>961</v>
      </c>
      <c r="H5755" s="134" t="s">
        <v>1023</v>
      </c>
      <c r="I5755" s="134" t="s">
        <v>343</v>
      </c>
      <c r="J5755" s="135">
        <v>1024.8699999999999</v>
      </c>
      <c r="K5755" s="135">
        <v>299.66999999999996</v>
      </c>
      <c r="L5755" s="135">
        <v>289.10000000000014</v>
      </c>
      <c r="M5755" s="141" t="str">
        <f t="shared" si="179"/>
        <v>201711</v>
      </c>
    </row>
    <row r="5756" spans="1:13" x14ac:dyDescent="0.25">
      <c r="A5756" s="35" t="str">
        <f>VLOOKUP(B5756,ResCat!$A$2:$B$269,2,FALSE)</f>
        <v>HMFLEX</v>
      </c>
      <c r="B5756" s="68" t="str">
        <f>IF(ISNA(VLOOKUP(C5756,COA!$A$2:$B$340,2,FALSE)),"XXX",VLOOKUP(C5756,COA!$A$2:$B$340,2,FALSE))</f>
        <v>K21</v>
      </c>
      <c r="C5756" s="149" t="str">
        <f t="shared" si="180"/>
        <v>0011-1012-0048</v>
      </c>
      <c r="D5756" s="134" t="s">
        <v>458</v>
      </c>
      <c r="E5756" s="134" t="s">
        <v>449</v>
      </c>
      <c r="F5756" s="134" t="s">
        <v>464</v>
      </c>
      <c r="G5756" s="134" t="s">
        <v>961</v>
      </c>
      <c r="H5756" s="134" t="s">
        <v>1023</v>
      </c>
      <c r="I5756" s="134" t="s">
        <v>1</v>
      </c>
      <c r="J5756" s="135">
        <v>1757722.7700000005</v>
      </c>
      <c r="K5756" s="135">
        <v>799363.80999999936</v>
      </c>
      <c r="L5756" s="135">
        <v>785722.34999999916</v>
      </c>
      <c r="M5756" s="141" t="str">
        <f t="shared" si="179"/>
        <v>201711</v>
      </c>
    </row>
    <row r="5757" spans="1:13" x14ac:dyDescent="0.25">
      <c r="A5757" s="35" t="str">
        <f>VLOOKUP(B5757,ResCat!$A$2:$B$269,2,FALSE)</f>
        <v>HMFLEX</v>
      </c>
      <c r="B5757" s="68" t="str">
        <f>IF(ISNA(VLOOKUP(C5757,COA!$A$2:$B$340,2,FALSE)),"XXX",VLOOKUP(C5757,COA!$A$2:$B$340,2,FALSE))</f>
        <v>K21</v>
      </c>
      <c r="C5757" s="149" t="str">
        <f t="shared" si="180"/>
        <v>0011-1012-0048</v>
      </c>
      <c r="D5757" s="134" t="s">
        <v>458</v>
      </c>
      <c r="E5757" s="134" t="s">
        <v>449</v>
      </c>
      <c r="F5757" s="134" t="s">
        <v>464</v>
      </c>
      <c r="G5757" s="134" t="s">
        <v>970</v>
      </c>
      <c r="H5757" s="134" t="s">
        <v>1023</v>
      </c>
      <c r="I5757" s="134" t="s">
        <v>3</v>
      </c>
      <c r="J5757" s="135">
        <v>384087.40999999945</v>
      </c>
      <c r="K5757" s="135">
        <v>229818.75000000049</v>
      </c>
      <c r="L5757" s="135">
        <v>227171.42000000048</v>
      </c>
      <c r="M5757" s="141" t="str">
        <f t="shared" si="179"/>
        <v>201712</v>
      </c>
    </row>
    <row r="5758" spans="1:13" x14ac:dyDescent="0.25">
      <c r="A5758" s="35" t="str">
        <f>VLOOKUP(B5758,ResCat!$A$2:$B$269,2,FALSE)</f>
        <v>HMFLEX</v>
      </c>
      <c r="B5758" s="68" t="str">
        <f>IF(ISNA(VLOOKUP(C5758,COA!$A$2:$B$340,2,FALSE)),"XXX",VLOOKUP(C5758,COA!$A$2:$B$340,2,FALSE))</f>
        <v>K21</v>
      </c>
      <c r="C5758" s="149" t="str">
        <f t="shared" si="180"/>
        <v>0011-1012-0048</v>
      </c>
      <c r="D5758" s="134" t="s">
        <v>458</v>
      </c>
      <c r="E5758" s="134" t="s">
        <v>449</v>
      </c>
      <c r="F5758" s="134" t="s">
        <v>464</v>
      </c>
      <c r="G5758" s="134" t="s">
        <v>970</v>
      </c>
      <c r="H5758" s="134" t="s">
        <v>1023</v>
      </c>
      <c r="I5758" s="134" t="s">
        <v>0</v>
      </c>
      <c r="J5758" s="135">
        <v>6770689.1499999957</v>
      </c>
      <c r="K5758" s="135">
        <v>2312834.6900000013</v>
      </c>
      <c r="L5758" s="135">
        <v>2295396.4600000018</v>
      </c>
      <c r="M5758" s="141" t="str">
        <f t="shared" si="179"/>
        <v>201712</v>
      </c>
    </row>
    <row r="5759" spans="1:13" x14ac:dyDescent="0.25">
      <c r="A5759" s="35" t="str">
        <f>VLOOKUP(B5759,ResCat!$A$2:$B$269,2,FALSE)</f>
        <v>HMFLEX</v>
      </c>
      <c r="B5759" s="68" t="str">
        <f>IF(ISNA(VLOOKUP(C5759,COA!$A$2:$B$340,2,FALSE)),"XXX",VLOOKUP(C5759,COA!$A$2:$B$340,2,FALSE))</f>
        <v>K21</v>
      </c>
      <c r="C5759" s="149" t="str">
        <f t="shared" si="180"/>
        <v>0011-1012-0048</v>
      </c>
      <c r="D5759" s="134" t="s">
        <v>458</v>
      </c>
      <c r="E5759" s="134" t="s">
        <v>449</v>
      </c>
      <c r="F5759" s="134" t="s">
        <v>464</v>
      </c>
      <c r="G5759" s="134" t="s">
        <v>970</v>
      </c>
      <c r="H5759" s="134" t="s">
        <v>1023</v>
      </c>
      <c r="I5759" s="134" t="s">
        <v>336</v>
      </c>
      <c r="J5759" s="135">
        <v>12437.01</v>
      </c>
      <c r="K5759" s="135">
        <v>8792.08</v>
      </c>
      <c r="L5759" s="135">
        <v>8762.08</v>
      </c>
      <c r="M5759" s="141" t="str">
        <f t="shared" si="179"/>
        <v>201712</v>
      </c>
    </row>
    <row r="5760" spans="1:13" x14ac:dyDescent="0.25">
      <c r="A5760" s="35" t="str">
        <f>VLOOKUP(B5760,ResCat!$A$2:$B$269,2,FALSE)</f>
        <v>HMFLEX</v>
      </c>
      <c r="B5760" s="68" t="str">
        <f>IF(ISNA(VLOOKUP(C5760,COA!$A$2:$B$340,2,FALSE)),"XXX",VLOOKUP(C5760,COA!$A$2:$B$340,2,FALSE))</f>
        <v>K21</v>
      </c>
      <c r="C5760" s="149" t="str">
        <f t="shared" si="180"/>
        <v>0011-1012-0048</v>
      </c>
      <c r="D5760" s="134" t="s">
        <v>458</v>
      </c>
      <c r="E5760" s="134" t="s">
        <v>449</v>
      </c>
      <c r="F5760" s="134" t="s">
        <v>464</v>
      </c>
      <c r="G5760" s="134" t="s">
        <v>970</v>
      </c>
      <c r="H5760" s="134" t="s">
        <v>1023</v>
      </c>
      <c r="I5760" s="134" t="s">
        <v>2</v>
      </c>
      <c r="J5760" s="135">
        <v>577324.89999999851</v>
      </c>
      <c r="K5760" s="135">
        <v>329035.33000000112</v>
      </c>
      <c r="L5760" s="135">
        <v>323565.41000000108</v>
      </c>
      <c r="M5760" s="141" t="str">
        <f t="shared" si="179"/>
        <v>201712</v>
      </c>
    </row>
    <row r="5761" spans="1:13" x14ac:dyDescent="0.25">
      <c r="A5761" s="35" t="str">
        <f>VLOOKUP(B5761,ResCat!$A$2:$B$269,2,FALSE)</f>
        <v>HMFLEX</v>
      </c>
      <c r="B5761" s="68" t="str">
        <f>IF(ISNA(VLOOKUP(C5761,COA!$A$2:$B$340,2,FALSE)),"XXX",VLOOKUP(C5761,COA!$A$2:$B$340,2,FALSE))</f>
        <v>K21</v>
      </c>
      <c r="C5761" s="149" t="str">
        <f t="shared" si="180"/>
        <v>0011-1012-0048</v>
      </c>
      <c r="D5761" s="134" t="s">
        <v>458</v>
      </c>
      <c r="E5761" s="134" t="s">
        <v>449</v>
      </c>
      <c r="F5761" s="134" t="s">
        <v>464</v>
      </c>
      <c r="G5761" s="134" t="s">
        <v>970</v>
      </c>
      <c r="H5761" s="134" t="s">
        <v>1023</v>
      </c>
      <c r="I5761" s="134" t="s">
        <v>343</v>
      </c>
      <c r="J5761" s="135">
        <v>2802982.9000000106</v>
      </c>
      <c r="K5761" s="135">
        <v>1294031.1500000095</v>
      </c>
      <c r="L5761" s="135">
        <v>1212431.9300000074</v>
      </c>
      <c r="M5761" s="141" t="str">
        <f t="shared" si="179"/>
        <v>201712</v>
      </c>
    </row>
    <row r="5762" spans="1:13" x14ac:dyDescent="0.25">
      <c r="A5762" s="35" t="str">
        <f>VLOOKUP(B5762,ResCat!$A$2:$B$269,2,FALSE)</f>
        <v>HMFLEX</v>
      </c>
      <c r="B5762" s="68" t="str">
        <f>IF(ISNA(VLOOKUP(C5762,COA!$A$2:$B$340,2,FALSE)),"XXX",VLOOKUP(C5762,COA!$A$2:$B$340,2,FALSE))</f>
        <v>K21</v>
      </c>
      <c r="C5762" s="149" t="str">
        <f t="shared" si="180"/>
        <v>0011-1012-0048</v>
      </c>
      <c r="D5762" s="134" t="s">
        <v>458</v>
      </c>
      <c r="E5762" s="134" t="s">
        <v>449</v>
      </c>
      <c r="F5762" s="134" t="s">
        <v>464</v>
      </c>
      <c r="G5762" s="134" t="s">
        <v>970</v>
      </c>
      <c r="H5762" s="134" t="s">
        <v>1023</v>
      </c>
      <c r="I5762" s="134" t="s">
        <v>1</v>
      </c>
      <c r="J5762" s="135">
        <v>6592841.6899999985</v>
      </c>
      <c r="K5762" s="135">
        <v>3037606.2500000061</v>
      </c>
      <c r="L5762" s="135">
        <v>2931431.5700000045</v>
      </c>
      <c r="M5762" s="141" t="str">
        <f t="shared" si="179"/>
        <v>201712</v>
      </c>
    </row>
    <row r="5763" spans="1:13" x14ac:dyDescent="0.25">
      <c r="A5763" s="35" t="str">
        <f>VLOOKUP(B5763,ResCat!$A$2:$B$269,2,FALSE)</f>
        <v>HMFLEX</v>
      </c>
      <c r="B5763" s="68" t="str">
        <f>IF(ISNA(VLOOKUP(C5763,COA!$A$2:$B$340,2,FALSE)),"XXX",VLOOKUP(C5763,COA!$A$2:$B$340,2,FALSE))</f>
        <v>K21</v>
      </c>
      <c r="C5763" s="149" t="str">
        <f t="shared" si="180"/>
        <v>0011-1012-0048</v>
      </c>
      <c r="D5763" s="134" t="s">
        <v>458</v>
      </c>
      <c r="E5763" s="134" t="s">
        <v>449</v>
      </c>
      <c r="F5763" s="134" t="s">
        <v>464</v>
      </c>
      <c r="G5763" s="134" t="s">
        <v>1023</v>
      </c>
      <c r="H5763" s="134" t="s">
        <v>1023</v>
      </c>
      <c r="I5763" s="134" t="s">
        <v>3</v>
      </c>
      <c r="J5763" s="135">
        <v>538271.88000000117</v>
      </c>
      <c r="K5763" s="135">
        <v>257984.54000000138</v>
      </c>
      <c r="L5763" s="135">
        <v>255253.37000000157</v>
      </c>
      <c r="M5763" s="141" t="str">
        <f t="shared" si="179"/>
        <v>201801</v>
      </c>
    </row>
    <row r="5764" spans="1:13" x14ac:dyDescent="0.25">
      <c r="A5764" s="35" t="str">
        <f>VLOOKUP(B5764,ResCat!$A$2:$B$269,2,FALSE)</f>
        <v>HMFLEX</v>
      </c>
      <c r="B5764" s="68" t="str">
        <f>IF(ISNA(VLOOKUP(C5764,COA!$A$2:$B$340,2,FALSE)),"XXX",VLOOKUP(C5764,COA!$A$2:$B$340,2,FALSE))</f>
        <v>K21</v>
      </c>
      <c r="C5764" s="149" t="str">
        <f t="shared" si="180"/>
        <v>0011-1012-0048</v>
      </c>
      <c r="D5764" s="134" t="s">
        <v>458</v>
      </c>
      <c r="E5764" s="134" t="s">
        <v>449</v>
      </c>
      <c r="F5764" s="134" t="s">
        <v>464</v>
      </c>
      <c r="G5764" s="134" t="s">
        <v>1023</v>
      </c>
      <c r="H5764" s="134" t="s">
        <v>1023</v>
      </c>
      <c r="I5764" s="134" t="s">
        <v>0</v>
      </c>
      <c r="J5764" s="135">
        <v>3637710.2500000005</v>
      </c>
      <c r="K5764" s="135">
        <v>1087137.18</v>
      </c>
      <c r="L5764" s="135">
        <v>1076281.2799999998</v>
      </c>
      <c r="M5764" s="141" t="str">
        <f t="shared" ref="M5764:M5827" si="181">IF(G5764&lt;$M$1,$M$1,G5764)</f>
        <v>201801</v>
      </c>
    </row>
    <row r="5765" spans="1:13" x14ac:dyDescent="0.25">
      <c r="A5765" s="35" t="str">
        <f>VLOOKUP(B5765,ResCat!$A$2:$B$269,2,FALSE)</f>
        <v>HMFLEX</v>
      </c>
      <c r="B5765" s="68" t="str">
        <f>IF(ISNA(VLOOKUP(C5765,COA!$A$2:$B$340,2,FALSE)),"XXX",VLOOKUP(C5765,COA!$A$2:$B$340,2,FALSE))</f>
        <v>K21</v>
      </c>
      <c r="C5765" s="149" t="str">
        <f t="shared" ref="C5765:C5828" si="182">D5765&amp;"-"&amp;E5765&amp;"-"&amp;F5765</f>
        <v>0011-1012-0048</v>
      </c>
      <c r="D5765" s="134" t="s">
        <v>458</v>
      </c>
      <c r="E5765" s="134" t="s">
        <v>449</v>
      </c>
      <c r="F5765" s="134" t="s">
        <v>464</v>
      </c>
      <c r="G5765" s="134" t="s">
        <v>1023</v>
      </c>
      <c r="H5765" s="134" t="s">
        <v>1023</v>
      </c>
      <c r="I5765" s="134" t="s">
        <v>336</v>
      </c>
      <c r="J5765" s="135">
        <v>6809.91</v>
      </c>
      <c r="K5765" s="135">
        <v>5962.7800000000007</v>
      </c>
      <c r="L5765" s="135">
        <v>5962.7800000000007</v>
      </c>
      <c r="M5765" s="141" t="str">
        <f t="shared" si="181"/>
        <v>201801</v>
      </c>
    </row>
    <row r="5766" spans="1:13" x14ac:dyDescent="0.25">
      <c r="A5766" s="35" t="str">
        <f>VLOOKUP(B5766,ResCat!$A$2:$B$269,2,FALSE)</f>
        <v>HMFLEX</v>
      </c>
      <c r="B5766" s="68" t="str">
        <f>IF(ISNA(VLOOKUP(C5766,COA!$A$2:$B$340,2,FALSE)),"XXX",VLOOKUP(C5766,COA!$A$2:$B$340,2,FALSE))</f>
        <v>K21</v>
      </c>
      <c r="C5766" s="149" t="str">
        <f t="shared" si="182"/>
        <v>0011-1012-0048</v>
      </c>
      <c r="D5766" s="134" t="s">
        <v>458</v>
      </c>
      <c r="E5766" s="134" t="s">
        <v>449</v>
      </c>
      <c r="F5766" s="134" t="s">
        <v>464</v>
      </c>
      <c r="G5766" s="134" t="s">
        <v>1023</v>
      </c>
      <c r="H5766" s="134" t="s">
        <v>1023</v>
      </c>
      <c r="I5766" s="134" t="s">
        <v>2</v>
      </c>
      <c r="J5766" s="135">
        <v>341974.12999999983</v>
      </c>
      <c r="K5766" s="135">
        <v>208617.46999999945</v>
      </c>
      <c r="L5766" s="135">
        <v>203725.82999999941</v>
      </c>
      <c r="M5766" s="141" t="str">
        <f t="shared" si="181"/>
        <v>201801</v>
      </c>
    </row>
    <row r="5767" spans="1:13" x14ac:dyDescent="0.25">
      <c r="A5767" s="35" t="str">
        <f>VLOOKUP(B5767,ResCat!$A$2:$B$269,2,FALSE)</f>
        <v>HMFLEX</v>
      </c>
      <c r="B5767" s="68" t="str">
        <f>IF(ISNA(VLOOKUP(C5767,COA!$A$2:$B$340,2,FALSE)),"XXX",VLOOKUP(C5767,COA!$A$2:$B$340,2,FALSE))</f>
        <v>K21</v>
      </c>
      <c r="C5767" s="149" t="str">
        <f t="shared" si="182"/>
        <v>0011-1012-0048</v>
      </c>
      <c r="D5767" s="134" t="s">
        <v>458</v>
      </c>
      <c r="E5767" s="134" t="s">
        <v>449</v>
      </c>
      <c r="F5767" s="134" t="s">
        <v>464</v>
      </c>
      <c r="G5767" s="134" t="s">
        <v>1023</v>
      </c>
      <c r="H5767" s="134" t="s">
        <v>1023</v>
      </c>
      <c r="I5767" s="134" t="s">
        <v>343</v>
      </c>
      <c r="J5767" s="135">
        <v>12587842.049999895</v>
      </c>
      <c r="K5767" s="135">
        <v>5450985.8400001321</v>
      </c>
      <c r="L5767" s="135">
        <v>5066345.7400000868</v>
      </c>
      <c r="M5767" s="141" t="str">
        <f t="shared" si="181"/>
        <v>201801</v>
      </c>
    </row>
    <row r="5768" spans="1:13" x14ac:dyDescent="0.25">
      <c r="A5768" s="35" t="str">
        <f>VLOOKUP(B5768,ResCat!$A$2:$B$269,2,FALSE)</f>
        <v>HMFLEX</v>
      </c>
      <c r="B5768" s="68" t="str">
        <f>IF(ISNA(VLOOKUP(C5768,COA!$A$2:$B$340,2,FALSE)),"XXX",VLOOKUP(C5768,COA!$A$2:$B$340,2,FALSE))</f>
        <v>K21</v>
      </c>
      <c r="C5768" s="149" t="str">
        <f t="shared" si="182"/>
        <v>0011-1012-0048</v>
      </c>
      <c r="D5768" s="134" t="s">
        <v>458</v>
      </c>
      <c r="E5768" s="134" t="s">
        <v>449</v>
      </c>
      <c r="F5768" s="134" t="s">
        <v>464</v>
      </c>
      <c r="G5768" s="134" t="s">
        <v>1023</v>
      </c>
      <c r="H5768" s="134" t="s">
        <v>1023</v>
      </c>
      <c r="I5768" s="134" t="s">
        <v>1</v>
      </c>
      <c r="J5768" s="135">
        <v>6337306.0600000005</v>
      </c>
      <c r="K5768" s="135">
        <v>3372845.1700000013</v>
      </c>
      <c r="L5768" s="135">
        <v>3295219.7000000025</v>
      </c>
      <c r="M5768" s="141" t="str">
        <f t="shared" si="181"/>
        <v>201801</v>
      </c>
    </row>
    <row r="5769" spans="1:13" x14ac:dyDescent="0.25">
      <c r="A5769" s="35" t="str">
        <f>VLOOKUP(B5769,ResCat!$A$2:$B$269,2,FALSE)</f>
        <v>HMOPMR</v>
      </c>
      <c r="B5769" s="68" t="str">
        <f>IF(ISNA(VLOOKUP(C5769,COA!$A$2:$B$340,2,FALSE)),"XXX",VLOOKUP(C5769,COA!$A$2:$B$340,2,FALSE))</f>
        <v>N20</v>
      </c>
      <c r="C5769" s="149" t="str">
        <f t="shared" si="182"/>
        <v>0011-1013-0012</v>
      </c>
      <c r="D5769" s="134" t="s">
        <v>458</v>
      </c>
      <c r="E5769" s="134" t="s">
        <v>454</v>
      </c>
      <c r="F5769" s="134" t="s">
        <v>452</v>
      </c>
      <c r="G5769" s="134" t="s">
        <v>362</v>
      </c>
      <c r="H5769" s="134" t="s">
        <v>1023</v>
      </c>
      <c r="I5769" s="134" t="s">
        <v>3</v>
      </c>
      <c r="J5769" s="135">
        <v>0</v>
      </c>
      <c r="K5769" s="135">
        <v>-748.28</v>
      </c>
      <c r="L5769" s="135">
        <v>-748.28</v>
      </c>
      <c r="M5769" s="141" t="str">
        <f t="shared" si="181"/>
        <v>201601</v>
      </c>
    </row>
    <row r="5770" spans="1:13" x14ac:dyDescent="0.25">
      <c r="A5770" s="35" t="str">
        <f>VLOOKUP(B5770,ResCat!$A$2:$B$269,2,FALSE)</f>
        <v>HMOPMR</v>
      </c>
      <c r="B5770" s="68" t="str">
        <f>IF(ISNA(VLOOKUP(C5770,COA!$A$2:$B$340,2,FALSE)),"XXX",VLOOKUP(C5770,COA!$A$2:$B$340,2,FALSE))</f>
        <v>N20</v>
      </c>
      <c r="C5770" s="149" t="str">
        <f t="shared" si="182"/>
        <v>0011-1013-0012</v>
      </c>
      <c r="D5770" s="134" t="s">
        <v>458</v>
      </c>
      <c r="E5770" s="134" t="s">
        <v>454</v>
      </c>
      <c r="F5770" s="134" t="s">
        <v>452</v>
      </c>
      <c r="G5770" s="134" t="s">
        <v>363</v>
      </c>
      <c r="H5770" s="134" t="s">
        <v>1023</v>
      </c>
      <c r="I5770" s="134" t="s">
        <v>0</v>
      </c>
      <c r="J5770" s="135">
        <v>134964.15</v>
      </c>
      <c r="K5770" s="135">
        <v>13567.94</v>
      </c>
      <c r="L5770" s="135">
        <v>13567.94</v>
      </c>
      <c r="M5770" s="141" t="str">
        <f t="shared" si="181"/>
        <v>201601</v>
      </c>
    </row>
    <row r="5771" spans="1:13" x14ac:dyDescent="0.25">
      <c r="A5771" s="35" t="str">
        <f>VLOOKUP(B5771,ResCat!$A$2:$B$269,2,FALSE)</f>
        <v>HMOPMR</v>
      </c>
      <c r="B5771" s="68" t="str">
        <f>IF(ISNA(VLOOKUP(C5771,COA!$A$2:$B$340,2,FALSE)),"XXX",VLOOKUP(C5771,COA!$A$2:$B$340,2,FALSE))</f>
        <v>N20</v>
      </c>
      <c r="C5771" s="149" t="str">
        <f t="shared" si="182"/>
        <v>0011-1013-0012</v>
      </c>
      <c r="D5771" s="134" t="s">
        <v>458</v>
      </c>
      <c r="E5771" s="134" t="s">
        <v>454</v>
      </c>
      <c r="F5771" s="134" t="s">
        <v>452</v>
      </c>
      <c r="G5771" s="134" t="s">
        <v>349</v>
      </c>
      <c r="H5771" s="134" t="s">
        <v>1023</v>
      </c>
      <c r="I5771" s="134" t="s">
        <v>3</v>
      </c>
      <c r="J5771" s="135">
        <v>184.79999999999998</v>
      </c>
      <c r="K5771" s="135">
        <v>184.79999999999998</v>
      </c>
      <c r="L5771" s="135">
        <v>184.79999999999998</v>
      </c>
      <c r="M5771" s="141" t="str">
        <f t="shared" si="181"/>
        <v>201601</v>
      </c>
    </row>
    <row r="5772" spans="1:13" x14ac:dyDescent="0.25">
      <c r="A5772" s="35" t="str">
        <f>VLOOKUP(B5772,ResCat!$A$2:$B$269,2,FALSE)</f>
        <v>HMOPMR</v>
      </c>
      <c r="B5772" s="68" t="str">
        <f>IF(ISNA(VLOOKUP(C5772,COA!$A$2:$B$340,2,FALSE)),"XXX",VLOOKUP(C5772,COA!$A$2:$B$340,2,FALSE))</f>
        <v>N20</v>
      </c>
      <c r="C5772" s="149" t="str">
        <f t="shared" si="182"/>
        <v>0011-1013-0012</v>
      </c>
      <c r="D5772" s="134" t="s">
        <v>458</v>
      </c>
      <c r="E5772" s="134" t="s">
        <v>454</v>
      </c>
      <c r="F5772" s="134" t="s">
        <v>452</v>
      </c>
      <c r="G5772" s="134" t="s">
        <v>350</v>
      </c>
      <c r="H5772" s="134" t="s">
        <v>1023</v>
      </c>
      <c r="I5772" s="134" t="s">
        <v>3</v>
      </c>
      <c r="J5772" s="135">
        <v>10.130000000000001</v>
      </c>
      <c r="K5772" s="135">
        <v>10.130000000000001</v>
      </c>
      <c r="L5772" s="135">
        <v>10.130000000000001</v>
      </c>
      <c r="M5772" s="141" t="str">
        <f t="shared" si="181"/>
        <v>201601</v>
      </c>
    </row>
    <row r="5773" spans="1:13" x14ac:dyDescent="0.25">
      <c r="A5773" s="35" t="str">
        <f>VLOOKUP(B5773,ResCat!$A$2:$B$269,2,FALSE)</f>
        <v>HMOPMR</v>
      </c>
      <c r="B5773" s="68" t="str">
        <f>IF(ISNA(VLOOKUP(C5773,COA!$A$2:$B$340,2,FALSE)),"XXX",VLOOKUP(C5773,COA!$A$2:$B$340,2,FALSE))</f>
        <v>N20</v>
      </c>
      <c r="C5773" s="149" t="str">
        <f t="shared" si="182"/>
        <v>0011-1013-0012</v>
      </c>
      <c r="D5773" s="134" t="s">
        <v>458</v>
      </c>
      <c r="E5773" s="134" t="s">
        <v>454</v>
      </c>
      <c r="F5773" s="134" t="s">
        <v>452</v>
      </c>
      <c r="G5773" s="134" t="s">
        <v>350</v>
      </c>
      <c r="H5773" s="134" t="s">
        <v>1023</v>
      </c>
      <c r="I5773" s="134" t="s">
        <v>2</v>
      </c>
      <c r="J5773" s="135">
        <v>3092.02</v>
      </c>
      <c r="K5773" s="135">
        <v>3092.02</v>
      </c>
      <c r="L5773" s="135">
        <v>3072.02</v>
      </c>
      <c r="M5773" s="141" t="str">
        <f t="shared" si="181"/>
        <v>201601</v>
      </c>
    </row>
    <row r="5774" spans="1:13" x14ac:dyDescent="0.25">
      <c r="A5774" s="35" t="str">
        <f>VLOOKUP(B5774,ResCat!$A$2:$B$269,2,FALSE)</f>
        <v>HMOPMR</v>
      </c>
      <c r="B5774" s="68" t="str">
        <f>IF(ISNA(VLOOKUP(C5774,COA!$A$2:$B$340,2,FALSE)),"XXX",VLOOKUP(C5774,COA!$A$2:$B$340,2,FALSE))</f>
        <v>N20</v>
      </c>
      <c r="C5774" s="149" t="str">
        <f t="shared" si="182"/>
        <v>0011-1013-0012</v>
      </c>
      <c r="D5774" s="134" t="s">
        <v>458</v>
      </c>
      <c r="E5774" s="134" t="s">
        <v>454</v>
      </c>
      <c r="F5774" s="134" t="s">
        <v>452</v>
      </c>
      <c r="G5774" s="134" t="s">
        <v>350</v>
      </c>
      <c r="H5774" s="134" t="s">
        <v>1023</v>
      </c>
      <c r="I5774" s="134" t="s">
        <v>1</v>
      </c>
      <c r="J5774" s="135">
        <v>-21382.959999999999</v>
      </c>
      <c r="K5774" s="135">
        <v>-6588.8</v>
      </c>
      <c r="L5774" s="135">
        <v>-6651</v>
      </c>
      <c r="M5774" s="141" t="str">
        <f t="shared" si="181"/>
        <v>201601</v>
      </c>
    </row>
    <row r="5775" spans="1:13" x14ac:dyDescent="0.25">
      <c r="A5775" s="35" t="str">
        <f>VLOOKUP(B5775,ResCat!$A$2:$B$269,2,FALSE)</f>
        <v>HMOPMR</v>
      </c>
      <c r="B5775" s="68" t="str">
        <f>IF(ISNA(VLOOKUP(C5775,COA!$A$2:$B$340,2,FALSE)),"XXX",VLOOKUP(C5775,COA!$A$2:$B$340,2,FALSE))</f>
        <v>N20</v>
      </c>
      <c r="C5775" s="149" t="str">
        <f t="shared" si="182"/>
        <v>0011-1013-0012</v>
      </c>
      <c r="D5775" s="134" t="s">
        <v>458</v>
      </c>
      <c r="E5775" s="134" t="s">
        <v>454</v>
      </c>
      <c r="F5775" s="134" t="s">
        <v>452</v>
      </c>
      <c r="G5775" s="134" t="s">
        <v>359</v>
      </c>
      <c r="H5775" s="134" t="s">
        <v>1023</v>
      </c>
      <c r="I5775" s="134" t="s">
        <v>1</v>
      </c>
      <c r="J5775" s="135">
        <v>0</v>
      </c>
      <c r="K5775" s="135">
        <v>-180.96000000000004</v>
      </c>
      <c r="L5775" s="135">
        <v>-180.96000000000004</v>
      </c>
      <c r="M5775" s="141" t="str">
        <f t="shared" si="181"/>
        <v>201601</v>
      </c>
    </row>
    <row r="5776" spans="1:13" x14ac:dyDescent="0.25">
      <c r="A5776" s="35" t="str">
        <f>VLOOKUP(B5776,ResCat!$A$2:$B$269,2,FALSE)</f>
        <v>HMOPMR</v>
      </c>
      <c r="B5776" s="68" t="str">
        <f>IF(ISNA(VLOOKUP(C5776,COA!$A$2:$B$340,2,FALSE)),"XXX",VLOOKUP(C5776,COA!$A$2:$B$340,2,FALSE))</f>
        <v>N20</v>
      </c>
      <c r="C5776" s="149" t="str">
        <f t="shared" si="182"/>
        <v>0011-1013-0012</v>
      </c>
      <c r="D5776" s="134" t="s">
        <v>458</v>
      </c>
      <c r="E5776" s="134" t="s">
        <v>454</v>
      </c>
      <c r="F5776" s="134" t="s">
        <v>452</v>
      </c>
      <c r="G5776" s="134" t="s">
        <v>354</v>
      </c>
      <c r="H5776" s="134" t="s">
        <v>1023</v>
      </c>
      <c r="I5776" s="134" t="s">
        <v>3</v>
      </c>
      <c r="J5776" s="135">
        <v>0</v>
      </c>
      <c r="K5776" s="135">
        <v>0</v>
      </c>
      <c r="L5776" s="135">
        <v>0</v>
      </c>
      <c r="M5776" s="141" t="str">
        <f t="shared" si="181"/>
        <v>201601</v>
      </c>
    </row>
    <row r="5777" spans="1:13" x14ac:dyDescent="0.25">
      <c r="A5777" s="35" t="str">
        <f>VLOOKUP(B5777,ResCat!$A$2:$B$269,2,FALSE)</f>
        <v>HMOPMR</v>
      </c>
      <c r="B5777" s="68" t="str">
        <f>IF(ISNA(VLOOKUP(C5777,COA!$A$2:$B$340,2,FALSE)),"XXX",VLOOKUP(C5777,COA!$A$2:$B$340,2,FALSE))</f>
        <v>N20</v>
      </c>
      <c r="C5777" s="149" t="str">
        <f t="shared" si="182"/>
        <v>0011-1013-0012</v>
      </c>
      <c r="D5777" s="134" t="s">
        <v>458</v>
      </c>
      <c r="E5777" s="134" t="s">
        <v>454</v>
      </c>
      <c r="F5777" s="134" t="s">
        <v>452</v>
      </c>
      <c r="G5777" s="134" t="s">
        <v>354</v>
      </c>
      <c r="H5777" s="134" t="s">
        <v>1023</v>
      </c>
      <c r="I5777" s="134" t="s">
        <v>2</v>
      </c>
      <c r="J5777" s="135">
        <v>233.07</v>
      </c>
      <c r="K5777" s="135">
        <v>189.41</v>
      </c>
      <c r="L5777" s="135">
        <v>164.41</v>
      </c>
      <c r="M5777" s="141" t="str">
        <f t="shared" si="181"/>
        <v>201601</v>
      </c>
    </row>
    <row r="5778" spans="1:13" x14ac:dyDescent="0.25">
      <c r="A5778" s="35" t="str">
        <f>VLOOKUP(B5778,ResCat!$A$2:$B$269,2,FALSE)</f>
        <v>HMOPMR</v>
      </c>
      <c r="B5778" s="68" t="str">
        <f>IF(ISNA(VLOOKUP(C5778,COA!$A$2:$B$340,2,FALSE)),"XXX",VLOOKUP(C5778,COA!$A$2:$B$340,2,FALSE))</f>
        <v>N20</v>
      </c>
      <c r="C5778" s="149" t="str">
        <f t="shared" si="182"/>
        <v>0011-1013-0012</v>
      </c>
      <c r="D5778" s="134" t="s">
        <v>458</v>
      </c>
      <c r="E5778" s="134" t="s">
        <v>454</v>
      </c>
      <c r="F5778" s="134" t="s">
        <v>452</v>
      </c>
      <c r="G5778" s="134" t="s">
        <v>354</v>
      </c>
      <c r="H5778" s="134" t="s">
        <v>1023</v>
      </c>
      <c r="I5778" s="134" t="s">
        <v>1</v>
      </c>
      <c r="J5778" s="135">
        <v>0</v>
      </c>
      <c r="K5778" s="135">
        <v>0</v>
      </c>
      <c r="L5778" s="135">
        <v>0</v>
      </c>
      <c r="M5778" s="141" t="str">
        <f t="shared" si="181"/>
        <v>201601</v>
      </c>
    </row>
    <row r="5779" spans="1:13" x14ac:dyDescent="0.25">
      <c r="A5779" s="35" t="str">
        <f>VLOOKUP(B5779,ResCat!$A$2:$B$269,2,FALSE)</f>
        <v>HMOPMR</v>
      </c>
      <c r="B5779" s="68" t="str">
        <f>IF(ISNA(VLOOKUP(C5779,COA!$A$2:$B$340,2,FALSE)),"XXX",VLOOKUP(C5779,COA!$A$2:$B$340,2,FALSE))</f>
        <v>N20</v>
      </c>
      <c r="C5779" s="149" t="str">
        <f t="shared" si="182"/>
        <v>0011-1013-0012</v>
      </c>
      <c r="D5779" s="134" t="s">
        <v>458</v>
      </c>
      <c r="E5779" s="134" t="s">
        <v>454</v>
      </c>
      <c r="F5779" s="134" t="s">
        <v>452</v>
      </c>
      <c r="G5779" s="134" t="s">
        <v>366</v>
      </c>
      <c r="H5779" s="134" t="s">
        <v>1023</v>
      </c>
      <c r="I5779" s="134" t="s">
        <v>2</v>
      </c>
      <c r="J5779" s="135">
        <v>1272.75</v>
      </c>
      <c r="K5779" s="135">
        <v>1123.55</v>
      </c>
      <c r="L5779" s="135">
        <v>1113.55</v>
      </c>
      <c r="M5779" s="141" t="str">
        <f t="shared" si="181"/>
        <v>201601</v>
      </c>
    </row>
    <row r="5780" spans="1:13" x14ac:dyDescent="0.25">
      <c r="A5780" s="35" t="str">
        <f>VLOOKUP(B5780,ResCat!$A$2:$B$269,2,FALSE)</f>
        <v>HMOPMR</v>
      </c>
      <c r="B5780" s="68" t="str">
        <f>IF(ISNA(VLOOKUP(C5780,COA!$A$2:$B$340,2,FALSE)),"XXX",VLOOKUP(C5780,COA!$A$2:$B$340,2,FALSE))</f>
        <v>N20</v>
      </c>
      <c r="C5780" s="149" t="str">
        <f t="shared" si="182"/>
        <v>0011-1013-0012</v>
      </c>
      <c r="D5780" s="134" t="s">
        <v>458</v>
      </c>
      <c r="E5780" s="134" t="s">
        <v>454</v>
      </c>
      <c r="F5780" s="134" t="s">
        <v>452</v>
      </c>
      <c r="G5780" s="134" t="s">
        <v>366</v>
      </c>
      <c r="H5780" s="134" t="s">
        <v>1023</v>
      </c>
      <c r="I5780" s="134" t="s">
        <v>1</v>
      </c>
      <c r="J5780" s="135">
        <v>543.32000000000005</v>
      </c>
      <c r="K5780" s="135">
        <v>543.32000000000005</v>
      </c>
      <c r="L5780" s="135">
        <v>543.32000000000005</v>
      </c>
      <c r="M5780" s="141" t="str">
        <f t="shared" si="181"/>
        <v>201601</v>
      </c>
    </row>
    <row r="5781" spans="1:13" x14ac:dyDescent="0.25">
      <c r="A5781" s="35" t="str">
        <f>VLOOKUP(B5781,ResCat!$A$2:$B$269,2,FALSE)</f>
        <v>HMOPMR</v>
      </c>
      <c r="B5781" s="68" t="str">
        <f>IF(ISNA(VLOOKUP(C5781,COA!$A$2:$B$340,2,FALSE)),"XXX",VLOOKUP(C5781,COA!$A$2:$B$340,2,FALSE))</f>
        <v>N20</v>
      </c>
      <c r="C5781" s="149" t="str">
        <f t="shared" si="182"/>
        <v>0011-1013-0012</v>
      </c>
      <c r="D5781" s="134" t="s">
        <v>458</v>
      </c>
      <c r="E5781" s="134" t="s">
        <v>454</v>
      </c>
      <c r="F5781" s="134" t="s">
        <v>452</v>
      </c>
      <c r="G5781" s="134" t="s">
        <v>337</v>
      </c>
      <c r="H5781" s="134" t="s">
        <v>1023</v>
      </c>
      <c r="I5781" s="134" t="s">
        <v>3</v>
      </c>
      <c r="J5781" s="135">
        <v>38</v>
      </c>
      <c r="K5781" s="135">
        <v>0</v>
      </c>
      <c r="L5781" s="135">
        <v>0</v>
      </c>
      <c r="M5781" s="141" t="str">
        <f t="shared" si="181"/>
        <v>201601</v>
      </c>
    </row>
    <row r="5782" spans="1:13" x14ac:dyDescent="0.25">
      <c r="A5782" s="35" t="str">
        <f>VLOOKUP(B5782,ResCat!$A$2:$B$269,2,FALSE)</f>
        <v>HMOPMR</v>
      </c>
      <c r="B5782" s="68" t="str">
        <f>IF(ISNA(VLOOKUP(C5782,COA!$A$2:$B$340,2,FALSE)),"XXX",VLOOKUP(C5782,COA!$A$2:$B$340,2,FALSE))</f>
        <v>N20</v>
      </c>
      <c r="C5782" s="149" t="str">
        <f t="shared" si="182"/>
        <v>0011-1013-0012</v>
      </c>
      <c r="D5782" s="134" t="s">
        <v>458</v>
      </c>
      <c r="E5782" s="134" t="s">
        <v>454</v>
      </c>
      <c r="F5782" s="134" t="s">
        <v>452</v>
      </c>
      <c r="G5782" s="134" t="s">
        <v>337</v>
      </c>
      <c r="H5782" s="134" t="s">
        <v>1023</v>
      </c>
      <c r="I5782" s="134" t="s">
        <v>2</v>
      </c>
      <c r="J5782" s="135">
        <v>1989</v>
      </c>
      <c r="K5782" s="135">
        <v>682.45</v>
      </c>
      <c r="L5782" s="135">
        <v>672.45</v>
      </c>
      <c r="M5782" s="141" t="str">
        <f t="shared" si="181"/>
        <v>201601</v>
      </c>
    </row>
    <row r="5783" spans="1:13" x14ac:dyDescent="0.25">
      <c r="A5783" s="35" t="str">
        <f>VLOOKUP(B5783,ResCat!$A$2:$B$269,2,FALSE)</f>
        <v>HMOPMR</v>
      </c>
      <c r="B5783" s="68" t="str">
        <f>IF(ISNA(VLOOKUP(C5783,COA!$A$2:$B$340,2,FALSE)),"XXX",VLOOKUP(C5783,COA!$A$2:$B$340,2,FALSE))</f>
        <v>N20</v>
      </c>
      <c r="C5783" s="149" t="str">
        <f t="shared" si="182"/>
        <v>0011-1013-0012</v>
      </c>
      <c r="D5783" s="134" t="s">
        <v>458</v>
      </c>
      <c r="E5783" s="134" t="s">
        <v>454</v>
      </c>
      <c r="F5783" s="134" t="s">
        <v>452</v>
      </c>
      <c r="G5783" s="134" t="s">
        <v>352</v>
      </c>
      <c r="H5783" s="134" t="s">
        <v>1023</v>
      </c>
      <c r="I5783" s="134" t="s">
        <v>3</v>
      </c>
      <c r="J5783" s="135">
        <v>38</v>
      </c>
      <c r="K5783" s="135">
        <v>0</v>
      </c>
      <c r="L5783" s="135">
        <v>0</v>
      </c>
      <c r="M5783" s="141" t="str">
        <f t="shared" si="181"/>
        <v>201602</v>
      </c>
    </row>
    <row r="5784" spans="1:13" x14ac:dyDescent="0.25">
      <c r="A5784" s="35" t="str">
        <f>VLOOKUP(B5784,ResCat!$A$2:$B$269,2,FALSE)</f>
        <v>HMOPMR</v>
      </c>
      <c r="B5784" s="68" t="str">
        <f>IF(ISNA(VLOOKUP(C5784,COA!$A$2:$B$340,2,FALSE)),"XXX",VLOOKUP(C5784,COA!$A$2:$B$340,2,FALSE))</f>
        <v>N20</v>
      </c>
      <c r="C5784" s="149" t="str">
        <f t="shared" si="182"/>
        <v>0011-1013-0012</v>
      </c>
      <c r="D5784" s="134" t="s">
        <v>458</v>
      </c>
      <c r="E5784" s="134" t="s">
        <v>454</v>
      </c>
      <c r="F5784" s="134" t="s">
        <v>452</v>
      </c>
      <c r="G5784" s="134" t="s">
        <v>352</v>
      </c>
      <c r="H5784" s="134" t="s">
        <v>1023</v>
      </c>
      <c r="I5784" s="134" t="s">
        <v>2</v>
      </c>
      <c r="J5784" s="135">
        <v>3038</v>
      </c>
      <c r="K5784" s="135">
        <v>1313.7000000000003</v>
      </c>
      <c r="L5784" s="135">
        <v>1293.7000000000003</v>
      </c>
      <c r="M5784" s="141" t="str">
        <f t="shared" si="181"/>
        <v>201602</v>
      </c>
    </row>
    <row r="5785" spans="1:13" x14ac:dyDescent="0.25">
      <c r="A5785" s="35" t="str">
        <f>VLOOKUP(B5785,ResCat!$A$2:$B$269,2,FALSE)</f>
        <v>HMOPMR</v>
      </c>
      <c r="B5785" s="68" t="str">
        <f>IF(ISNA(VLOOKUP(C5785,COA!$A$2:$B$340,2,FALSE)),"XXX",VLOOKUP(C5785,COA!$A$2:$B$340,2,FALSE))</f>
        <v>N20</v>
      </c>
      <c r="C5785" s="149" t="str">
        <f t="shared" si="182"/>
        <v>0011-1013-0012</v>
      </c>
      <c r="D5785" s="134" t="s">
        <v>458</v>
      </c>
      <c r="E5785" s="134" t="s">
        <v>454</v>
      </c>
      <c r="F5785" s="134" t="s">
        <v>452</v>
      </c>
      <c r="G5785" s="134" t="s">
        <v>347</v>
      </c>
      <c r="H5785" s="134" t="s">
        <v>1023</v>
      </c>
      <c r="I5785" s="134" t="s">
        <v>3</v>
      </c>
      <c r="J5785" s="135">
        <v>140</v>
      </c>
      <c r="K5785" s="135">
        <v>-150</v>
      </c>
      <c r="L5785" s="135">
        <v>-150</v>
      </c>
      <c r="M5785" s="141" t="str">
        <f t="shared" si="181"/>
        <v>201603</v>
      </c>
    </row>
    <row r="5786" spans="1:13" x14ac:dyDescent="0.25">
      <c r="A5786" s="35" t="str">
        <f>VLOOKUP(B5786,ResCat!$A$2:$B$269,2,FALSE)</f>
        <v>HMOPMR</v>
      </c>
      <c r="B5786" s="68" t="str">
        <f>IF(ISNA(VLOOKUP(C5786,COA!$A$2:$B$340,2,FALSE)),"XXX",VLOOKUP(C5786,COA!$A$2:$B$340,2,FALSE))</f>
        <v>N20</v>
      </c>
      <c r="C5786" s="149" t="str">
        <f t="shared" si="182"/>
        <v>0011-1013-0012</v>
      </c>
      <c r="D5786" s="134" t="s">
        <v>458</v>
      </c>
      <c r="E5786" s="134" t="s">
        <v>454</v>
      </c>
      <c r="F5786" s="134" t="s">
        <v>452</v>
      </c>
      <c r="G5786" s="134" t="s">
        <v>347</v>
      </c>
      <c r="H5786" s="134" t="s">
        <v>1023</v>
      </c>
      <c r="I5786" s="134" t="s">
        <v>2</v>
      </c>
      <c r="J5786" s="135">
        <v>1981</v>
      </c>
      <c r="K5786" s="135">
        <v>572.19999999999993</v>
      </c>
      <c r="L5786" s="135">
        <v>572.19999999999993</v>
      </c>
      <c r="M5786" s="141" t="str">
        <f t="shared" si="181"/>
        <v>201603</v>
      </c>
    </row>
    <row r="5787" spans="1:13" x14ac:dyDescent="0.25">
      <c r="A5787" s="35" t="str">
        <f>VLOOKUP(B5787,ResCat!$A$2:$B$269,2,FALSE)</f>
        <v>HMOPMR</v>
      </c>
      <c r="B5787" s="68" t="str">
        <f>IF(ISNA(VLOOKUP(C5787,COA!$A$2:$B$340,2,FALSE)),"XXX",VLOOKUP(C5787,COA!$A$2:$B$340,2,FALSE))</f>
        <v>N20</v>
      </c>
      <c r="C5787" s="149" t="str">
        <f t="shared" si="182"/>
        <v>0011-1013-0012</v>
      </c>
      <c r="D5787" s="134" t="s">
        <v>458</v>
      </c>
      <c r="E5787" s="134" t="s">
        <v>454</v>
      </c>
      <c r="F5787" s="134" t="s">
        <v>452</v>
      </c>
      <c r="G5787" s="134" t="s">
        <v>361</v>
      </c>
      <c r="H5787" s="134" t="s">
        <v>1023</v>
      </c>
      <c r="I5787" s="134" t="s">
        <v>3</v>
      </c>
      <c r="J5787" s="135">
        <v>-445.39</v>
      </c>
      <c r="K5787" s="135">
        <v>-445.39</v>
      </c>
      <c r="L5787" s="135">
        <v>-395.39</v>
      </c>
      <c r="M5787" s="141" t="str">
        <f t="shared" si="181"/>
        <v>201604</v>
      </c>
    </row>
    <row r="5788" spans="1:13" x14ac:dyDescent="0.25">
      <c r="A5788" s="35" t="str">
        <f>VLOOKUP(B5788,ResCat!$A$2:$B$269,2,FALSE)</f>
        <v>HMOPMR</v>
      </c>
      <c r="B5788" s="68" t="str">
        <f>IF(ISNA(VLOOKUP(C5788,COA!$A$2:$B$340,2,FALSE)),"XXX",VLOOKUP(C5788,COA!$A$2:$B$340,2,FALSE))</f>
        <v>N20</v>
      </c>
      <c r="C5788" s="149" t="str">
        <f t="shared" si="182"/>
        <v>0011-1013-0012</v>
      </c>
      <c r="D5788" s="134" t="s">
        <v>458</v>
      </c>
      <c r="E5788" s="134" t="s">
        <v>454</v>
      </c>
      <c r="F5788" s="134" t="s">
        <v>452</v>
      </c>
      <c r="G5788" s="134" t="s">
        <v>361</v>
      </c>
      <c r="H5788" s="134" t="s">
        <v>1023</v>
      </c>
      <c r="I5788" s="134" t="s">
        <v>2</v>
      </c>
      <c r="J5788" s="135">
        <v>884.45</v>
      </c>
      <c r="K5788" s="135">
        <v>450.53999999999996</v>
      </c>
      <c r="L5788" s="135">
        <v>430.53999999999996</v>
      </c>
      <c r="M5788" s="141" t="str">
        <f t="shared" si="181"/>
        <v>201604</v>
      </c>
    </row>
    <row r="5789" spans="1:13" x14ac:dyDescent="0.25">
      <c r="A5789" s="35" t="str">
        <f>VLOOKUP(B5789,ResCat!$A$2:$B$269,2,FALSE)</f>
        <v>HMOPMR</v>
      </c>
      <c r="B5789" s="68" t="str">
        <f>IF(ISNA(VLOOKUP(C5789,COA!$A$2:$B$340,2,FALSE)),"XXX",VLOOKUP(C5789,COA!$A$2:$B$340,2,FALSE))</f>
        <v>N20</v>
      </c>
      <c r="C5789" s="149" t="str">
        <f t="shared" si="182"/>
        <v>0011-1013-0012</v>
      </c>
      <c r="D5789" s="134" t="s">
        <v>458</v>
      </c>
      <c r="E5789" s="134" t="s">
        <v>454</v>
      </c>
      <c r="F5789" s="134" t="s">
        <v>452</v>
      </c>
      <c r="G5789" s="134" t="s">
        <v>361</v>
      </c>
      <c r="H5789" s="134" t="s">
        <v>1023</v>
      </c>
      <c r="I5789" s="134" t="s">
        <v>1</v>
      </c>
      <c r="J5789" s="135">
        <v>78.37</v>
      </c>
      <c r="K5789" s="135">
        <v>0</v>
      </c>
      <c r="L5789" s="135">
        <v>0</v>
      </c>
      <c r="M5789" s="141" t="str">
        <f t="shared" si="181"/>
        <v>201604</v>
      </c>
    </row>
    <row r="5790" spans="1:13" x14ac:dyDescent="0.25">
      <c r="A5790" s="35" t="str">
        <f>VLOOKUP(B5790,ResCat!$A$2:$B$269,2,FALSE)</f>
        <v>HMOPMR</v>
      </c>
      <c r="B5790" s="68" t="str">
        <f>IF(ISNA(VLOOKUP(C5790,COA!$A$2:$B$340,2,FALSE)),"XXX",VLOOKUP(C5790,COA!$A$2:$B$340,2,FALSE))</f>
        <v>N20</v>
      </c>
      <c r="C5790" s="149" t="str">
        <f t="shared" si="182"/>
        <v>0011-1013-0012</v>
      </c>
      <c r="D5790" s="134" t="s">
        <v>458</v>
      </c>
      <c r="E5790" s="134" t="s">
        <v>454</v>
      </c>
      <c r="F5790" s="134" t="s">
        <v>452</v>
      </c>
      <c r="G5790" s="134" t="s">
        <v>312</v>
      </c>
      <c r="H5790" s="134" t="s">
        <v>1023</v>
      </c>
      <c r="I5790" s="134" t="s">
        <v>3</v>
      </c>
      <c r="J5790" s="135">
        <v>38</v>
      </c>
      <c r="K5790" s="135">
        <v>0</v>
      </c>
      <c r="L5790" s="135">
        <v>0</v>
      </c>
      <c r="M5790" s="141" t="str">
        <f t="shared" si="181"/>
        <v>201605</v>
      </c>
    </row>
    <row r="5791" spans="1:13" x14ac:dyDescent="0.25">
      <c r="A5791" s="35" t="str">
        <f>VLOOKUP(B5791,ResCat!$A$2:$B$269,2,FALSE)</f>
        <v>HMOPMR</v>
      </c>
      <c r="B5791" s="68" t="str">
        <f>IF(ISNA(VLOOKUP(C5791,COA!$A$2:$B$340,2,FALSE)),"XXX",VLOOKUP(C5791,COA!$A$2:$B$340,2,FALSE))</f>
        <v>N20</v>
      </c>
      <c r="C5791" s="149" t="str">
        <f t="shared" si="182"/>
        <v>0011-1013-0012</v>
      </c>
      <c r="D5791" s="134" t="s">
        <v>458</v>
      </c>
      <c r="E5791" s="134" t="s">
        <v>454</v>
      </c>
      <c r="F5791" s="134" t="s">
        <v>452</v>
      </c>
      <c r="G5791" s="134" t="s">
        <v>312</v>
      </c>
      <c r="H5791" s="134" t="s">
        <v>1023</v>
      </c>
      <c r="I5791" s="134" t="s">
        <v>0</v>
      </c>
      <c r="J5791" s="135">
        <v>-88236.01999999999</v>
      </c>
      <c r="K5791" s="135">
        <v>-16726.41</v>
      </c>
      <c r="L5791" s="135">
        <v>-15686.330000000002</v>
      </c>
      <c r="M5791" s="141" t="str">
        <f t="shared" si="181"/>
        <v>201605</v>
      </c>
    </row>
    <row r="5792" spans="1:13" x14ac:dyDescent="0.25">
      <c r="A5792" s="35" t="str">
        <f>VLOOKUP(B5792,ResCat!$A$2:$B$269,2,FALSE)</f>
        <v>HMOPMR</v>
      </c>
      <c r="B5792" s="68" t="str">
        <f>IF(ISNA(VLOOKUP(C5792,COA!$A$2:$B$340,2,FALSE)),"XXX",VLOOKUP(C5792,COA!$A$2:$B$340,2,FALSE))</f>
        <v>N20</v>
      </c>
      <c r="C5792" s="149" t="str">
        <f t="shared" si="182"/>
        <v>0011-1013-0012</v>
      </c>
      <c r="D5792" s="134" t="s">
        <v>458</v>
      </c>
      <c r="E5792" s="134" t="s">
        <v>454</v>
      </c>
      <c r="F5792" s="134" t="s">
        <v>452</v>
      </c>
      <c r="G5792" s="134" t="s">
        <v>312</v>
      </c>
      <c r="H5792" s="134" t="s">
        <v>1023</v>
      </c>
      <c r="I5792" s="134" t="s">
        <v>2</v>
      </c>
      <c r="J5792" s="135">
        <v>1201</v>
      </c>
      <c r="K5792" s="135">
        <v>310.56</v>
      </c>
      <c r="L5792" s="135">
        <v>310.56</v>
      </c>
      <c r="M5792" s="141" t="str">
        <f t="shared" si="181"/>
        <v>201605</v>
      </c>
    </row>
    <row r="5793" spans="1:13" x14ac:dyDescent="0.25">
      <c r="A5793" s="35" t="str">
        <f>VLOOKUP(B5793,ResCat!$A$2:$B$269,2,FALSE)</f>
        <v>HMOPMR</v>
      </c>
      <c r="B5793" s="68" t="str">
        <f>IF(ISNA(VLOOKUP(C5793,COA!$A$2:$B$340,2,FALSE)),"XXX",VLOOKUP(C5793,COA!$A$2:$B$340,2,FALSE))</f>
        <v>N20</v>
      </c>
      <c r="C5793" s="149" t="str">
        <f t="shared" si="182"/>
        <v>0011-1013-0012</v>
      </c>
      <c r="D5793" s="134" t="s">
        <v>458</v>
      </c>
      <c r="E5793" s="134" t="s">
        <v>454</v>
      </c>
      <c r="F5793" s="134" t="s">
        <v>452</v>
      </c>
      <c r="G5793" s="134" t="s">
        <v>357</v>
      </c>
      <c r="H5793" s="134" t="s">
        <v>1023</v>
      </c>
      <c r="I5793" s="134" t="s">
        <v>3</v>
      </c>
      <c r="J5793" s="135">
        <v>1614.25</v>
      </c>
      <c r="K5793" s="135">
        <v>209.48000000000002</v>
      </c>
      <c r="L5793" s="135">
        <v>209.48000000000002</v>
      </c>
      <c r="M5793" s="141" t="str">
        <f t="shared" si="181"/>
        <v>201606</v>
      </c>
    </row>
    <row r="5794" spans="1:13" x14ac:dyDescent="0.25">
      <c r="A5794" s="35" t="str">
        <f>VLOOKUP(B5794,ResCat!$A$2:$B$269,2,FALSE)</f>
        <v>HMOPMR</v>
      </c>
      <c r="B5794" s="68" t="str">
        <f>IF(ISNA(VLOOKUP(C5794,COA!$A$2:$B$340,2,FALSE)),"XXX",VLOOKUP(C5794,COA!$A$2:$B$340,2,FALSE))</f>
        <v>N20</v>
      </c>
      <c r="C5794" s="149" t="str">
        <f t="shared" si="182"/>
        <v>0011-1013-0012</v>
      </c>
      <c r="D5794" s="134" t="s">
        <v>458</v>
      </c>
      <c r="E5794" s="134" t="s">
        <v>454</v>
      </c>
      <c r="F5794" s="134" t="s">
        <v>452</v>
      </c>
      <c r="G5794" s="134" t="s">
        <v>357</v>
      </c>
      <c r="H5794" s="134" t="s">
        <v>1023</v>
      </c>
      <c r="I5794" s="134" t="s">
        <v>2</v>
      </c>
      <c r="J5794" s="135">
        <v>-567</v>
      </c>
      <c r="K5794" s="135">
        <v>-503.18999999999994</v>
      </c>
      <c r="L5794" s="135">
        <v>-503.18999999999994</v>
      </c>
      <c r="M5794" s="141" t="str">
        <f t="shared" si="181"/>
        <v>201606</v>
      </c>
    </row>
    <row r="5795" spans="1:13" x14ac:dyDescent="0.25">
      <c r="A5795" s="35" t="str">
        <f>VLOOKUP(B5795,ResCat!$A$2:$B$269,2,FALSE)</f>
        <v>HMOPMR</v>
      </c>
      <c r="B5795" s="68" t="str">
        <f>IF(ISNA(VLOOKUP(C5795,COA!$A$2:$B$340,2,FALSE)),"XXX",VLOOKUP(C5795,COA!$A$2:$B$340,2,FALSE))</f>
        <v>N20</v>
      </c>
      <c r="C5795" s="149" t="str">
        <f t="shared" si="182"/>
        <v>0011-1013-0012</v>
      </c>
      <c r="D5795" s="134" t="s">
        <v>458</v>
      </c>
      <c r="E5795" s="134" t="s">
        <v>454</v>
      </c>
      <c r="F5795" s="134" t="s">
        <v>452</v>
      </c>
      <c r="G5795" s="134" t="s">
        <v>357</v>
      </c>
      <c r="H5795" s="134" t="s">
        <v>1023</v>
      </c>
      <c r="I5795" s="134" t="s">
        <v>1</v>
      </c>
      <c r="J5795" s="135">
        <v>68.200000000000045</v>
      </c>
      <c r="K5795" s="135">
        <v>-475.59</v>
      </c>
      <c r="L5795" s="135">
        <v>-543.79</v>
      </c>
      <c r="M5795" s="141" t="str">
        <f t="shared" si="181"/>
        <v>201606</v>
      </c>
    </row>
    <row r="5796" spans="1:13" x14ac:dyDescent="0.25">
      <c r="A5796" s="35" t="str">
        <f>VLOOKUP(B5796,ResCat!$A$2:$B$269,2,FALSE)</f>
        <v>HMOPMR</v>
      </c>
      <c r="B5796" s="68" t="str">
        <f>IF(ISNA(VLOOKUP(C5796,COA!$A$2:$B$340,2,FALSE)),"XXX",VLOOKUP(C5796,COA!$A$2:$B$340,2,FALSE))</f>
        <v>N20</v>
      </c>
      <c r="C5796" s="149" t="str">
        <f t="shared" si="182"/>
        <v>0011-1013-0012</v>
      </c>
      <c r="D5796" s="134" t="s">
        <v>458</v>
      </c>
      <c r="E5796" s="134" t="s">
        <v>454</v>
      </c>
      <c r="F5796" s="134" t="s">
        <v>452</v>
      </c>
      <c r="G5796" s="134" t="s">
        <v>314</v>
      </c>
      <c r="H5796" s="134" t="s">
        <v>1023</v>
      </c>
      <c r="I5796" s="134" t="s">
        <v>343</v>
      </c>
      <c r="J5796" s="135">
        <v>57.26</v>
      </c>
      <c r="K5796" s="135">
        <v>43.7</v>
      </c>
      <c r="L5796" s="135">
        <v>35.700000000000003</v>
      </c>
      <c r="M5796" s="141" t="str">
        <f t="shared" si="181"/>
        <v>201607</v>
      </c>
    </row>
    <row r="5797" spans="1:13" x14ac:dyDescent="0.25">
      <c r="A5797" s="35" t="str">
        <f>VLOOKUP(B5797,ResCat!$A$2:$B$269,2,FALSE)</f>
        <v>HMOPMR</v>
      </c>
      <c r="B5797" s="68" t="str">
        <f>IF(ISNA(VLOOKUP(C5797,COA!$A$2:$B$340,2,FALSE)),"XXX",VLOOKUP(C5797,COA!$A$2:$B$340,2,FALSE))</f>
        <v>N20</v>
      </c>
      <c r="C5797" s="149" t="str">
        <f t="shared" si="182"/>
        <v>0011-1013-0012</v>
      </c>
      <c r="D5797" s="134" t="s">
        <v>458</v>
      </c>
      <c r="E5797" s="134" t="s">
        <v>454</v>
      </c>
      <c r="F5797" s="134" t="s">
        <v>452</v>
      </c>
      <c r="G5797" s="134" t="s">
        <v>339</v>
      </c>
      <c r="H5797" s="134" t="s">
        <v>1023</v>
      </c>
      <c r="I5797" s="134" t="s">
        <v>3</v>
      </c>
      <c r="J5797" s="135">
        <v>-57.509999999999991</v>
      </c>
      <c r="K5797" s="135">
        <v>-16.749999999999972</v>
      </c>
      <c r="L5797" s="135">
        <v>-16.749999999999972</v>
      </c>
      <c r="M5797" s="141" t="str">
        <f t="shared" si="181"/>
        <v>201608</v>
      </c>
    </row>
    <row r="5798" spans="1:13" x14ac:dyDescent="0.25">
      <c r="A5798" s="35" t="str">
        <f>VLOOKUP(B5798,ResCat!$A$2:$B$269,2,FALSE)</f>
        <v>HMOPMR</v>
      </c>
      <c r="B5798" s="68" t="str">
        <f>IF(ISNA(VLOOKUP(C5798,COA!$A$2:$B$340,2,FALSE)),"XXX",VLOOKUP(C5798,COA!$A$2:$B$340,2,FALSE))</f>
        <v>N20</v>
      </c>
      <c r="C5798" s="149" t="str">
        <f t="shared" si="182"/>
        <v>0011-1013-0012</v>
      </c>
      <c r="D5798" s="134" t="s">
        <v>458</v>
      </c>
      <c r="E5798" s="134" t="s">
        <v>454</v>
      </c>
      <c r="F5798" s="134" t="s">
        <v>452</v>
      </c>
      <c r="G5798" s="134" t="s">
        <v>339</v>
      </c>
      <c r="H5798" s="134" t="s">
        <v>1023</v>
      </c>
      <c r="I5798" s="134" t="s">
        <v>0</v>
      </c>
      <c r="J5798" s="135">
        <v>-6.1021410147077404E-11</v>
      </c>
      <c r="K5798" s="135">
        <v>0</v>
      </c>
      <c r="L5798" s="135">
        <v>0</v>
      </c>
      <c r="M5798" s="141" t="str">
        <f t="shared" si="181"/>
        <v>201608</v>
      </c>
    </row>
    <row r="5799" spans="1:13" x14ac:dyDescent="0.25">
      <c r="A5799" s="35" t="str">
        <f>VLOOKUP(B5799,ResCat!$A$2:$B$269,2,FALSE)</f>
        <v>HMOPMR</v>
      </c>
      <c r="B5799" s="68" t="str">
        <f>IF(ISNA(VLOOKUP(C5799,COA!$A$2:$B$340,2,FALSE)),"XXX",VLOOKUP(C5799,COA!$A$2:$B$340,2,FALSE))</f>
        <v>N20</v>
      </c>
      <c r="C5799" s="149" t="str">
        <f t="shared" si="182"/>
        <v>0011-1013-0012</v>
      </c>
      <c r="D5799" s="134" t="s">
        <v>458</v>
      </c>
      <c r="E5799" s="134" t="s">
        <v>454</v>
      </c>
      <c r="F5799" s="134" t="s">
        <v>452</v>
      </c>
      <c r="G5799" s="134" t="s">
        <v>339</v>
      </c>
      <c r="H5799" s="134" t="s">
        <v>1023</v>
      </c>
      <c r="I5799" s="134" t="s">
        <v>2</v>
      </c>
      <c r="J5799" s="135">
        <v>313</v>
      </c>
      <c r="K5799" s="135">
        <v>221.39999999999998</v>
      </c>
      <c r="L5799" s="135">
        <v>191.39999999999998</v>
      </c>
      <c r="M5799" s="141" t="str">
        <f t="shared" si="181"/>
        <v>201608</v>
      </c>
    </row>
    <row r="5800" spans="1:13" x14ac:dyDescent="0.25">
      <c r="A5800" s="35" t="str">
        <f>VLOOKUP(B5800,ResCat!$A$2:$B$269,2,FALSE)</f>
        <v>HMOPMR</v>
      </c>
      <c r="B5800" s="68" t="str">
        <f>IF(ISNA(VLOOKUP(C5800,COA!$A$2:$B$340,2,FALSE)),"XXX",VLOOKUP(C5800,COA!$A$2:$B$340,2,FALSE))</f>
        <v>N20</v>
      </c>
      <c r="C5800" s="149" t="str">
        <f t="shared" si="182"/>
        <v>0011-1013-0012</v>
      </c>
      <c r="D5800" s="134" t="s">
        <v>458</v>
      </c>
      <c r="E5800" s="134" t="s">
        <v>454</v>
      </c>
      <c r="F5800" s="134" t="s">
        <v>452</v>
      </c>
      <c r="G5800" s="134" t="s">
        <v>339</v>
      </c>
      <c r="H5800" s="134" t="s">
        <v>1023</v>
      </c>
      <c r="I5800" s="134" t="s">
        <v>1</v>
      </c>
      <c r="J5800" s="135">
        <v>72.36</v>
      </c>
      <c r="K5800" s="135">
        <v>72.36</v>
      </c>
      <c r="L5800" s="135">
        <v>0</v>
      </c>
      <c r="M5800" s="141" t="str">
        <f t="shared" si="181"/>
        <v>201608</v>
      </c>
    </row>
    <row r="5801" spans="1:13" x14ac:dyDescent="0.25">
      <c r="A5801" s="35" t="str">
        <f>VLOOKUP(B5801,ResCat!$A$2:$B$269,2,FALSE)</f>
        <v>HMOPMR</v>
      </c>
      <c r="B5801" s="68" t="str">
        <f>IF(ISNA(VLOOKUP(C5801,COA!$A$2:$B$340,2,FALSE)),"XXX",VLOOKUP(C5801,COA!$A$2:$B$340,2,FALSE))</f>
        <v>N20</v>
      </c>
      <c r="C5801" s="149" t="str">
        <f t="shared" si="182"/>
        <v>0011-1013-0012</v>
      </c>
      <c r="D5801" s="134" t="s">
        <v>458</v>
      </c>
      <c r="E5801" s="134" t="s">
        <v>454</v>
      </c>
      <c r="F5801" s="134" t="s">
        <v>452</v>
      </c>
      <c r="G5801" s="134" t="s">
        <v>342</v>
      </c>
      <c r="H5801" s="134" t="s">
        <v>1023</v>
      </c>
      <c r="I5801" s="134" t="s">
        <v>3</v>
      </c>
      <c r="J5801" s="135">
        <v>8.57</v>
      </c>
      <c r="K5801" s="135">
        <v>8.57</v>
      </c>
      <c r="L5801" s="135">
        <v>8.57</v>
      </c>
      <c r="M5801" s="141" t="str">
        <f t="shared" si="181"/>
        <v>201609</v>
      </c>
    </row>
    <row r="5802" spans="1:13" x14ac:dyDescent="0.25">
      <c r="A5802" s="35" t="str">
        <f>VLOOKUP(B5802,ResCat!$A$2:$B$269,2,FALSE)</f>
        <v>HMOPMR</v>
      </c>
      <c r="B5802" s="68" t="str">
        <f>IF(ISNA(VLOOKUP(C5802,COA!$A$2:$B$340,2,FALSE)),"XXX",VLOOKUP(C5802,COA!$A$2:$B$340,2,FALSE))</f>
        <v>N20</v>
      </c>
      <c r="C5802" s="149" t="str">
        <f t="shared" si="182"/>
        <v>0011-1013-0012</v>
      </c>
      <c r="D5802" s="134" t="s">
        <v>458</v>
      </c>
      <c r="E5802" s="134" t="s">
        <v>454</v>
      </c>
      <c r="F5802" s="134" t="s">
        <v>452</v>
      </c>
      <c r="G5802" s="134" t="s">
        <v>342</v>
      </c>
      <c r="H5802" s="134" t="s">
        <v>1023</v>
      </c>
      <c r="I5802" s="134" t="s">
        <v>2</v>
      </c>
      <c r="J5802" s="135">
        <v>338.88</v>
      </c>
      <c r="K5802" s="135">
        <v>227.74</v>
      </c>
      <c r="L5802" s="135">
        <v>217.74</v>
      </c>
      <c r="M5802" s="141" t="str">
        <f t="shared" si="181"/>
        <v>201609</v>
      </c>
    </row>
    <row r="5803" spans="1:13" x14ac:dyDescent="0.25">
      <c r="A5803" s="35" t="str">
        <f>VLOOKUP(B5803,ResCat!$A$2:$B$269,2,FALSE)</f>
        <v>HMOPMR</v>
      </c>
      <c r="B5803" s="68" t="str">
        <f>IF(ISNA(VLOOKUP(C5803,COA!$A$2:$B$340,2,FALSE)),"XXX",VLOOKUP(C5803,COA!$A$2:$B$340,2,FALSE))</f>
        <v>N20</v>
      </c>
      <c r="C5803" s="149" t="str">
        <f t="shared" si="182"/>
        <v>0011-1013-0012</v>
      </c>
      <c r="D5803" s="134" t="s">
        <v>458</v>
      </c>
      <c r="E5803" s="134" t="s">
        <v>454</v>
      </c>
      <c r="F5803" s="134" t="s">
        <v>452</v>
      </c>
      <c r="G5803" s="134" t="s">
        <v>342</v>
      </c>
      <c r="H5803" s="134" t="s">
        <v>1023</v>
      </c>
      <c r="I5803" s="134" t="s">
        <v>343</v>
      </c>
      <c r="J5803" s="135">
        <v>57.26</v>
      </c>
      <c r="K5803" s="135">
        <v>43.7</v>
      </c>
      <c r="L5803" s="135">
        <v>35.700000000000003</v>
      </c>
      <c r="M5803" s="141" t="str">
        <f t="shared" si="181"/>
        <v>201609</v>
      </c>
    </row>
    <row r="5804" spans="1:13" x14ac:dyDescent="0.25">
      <c r="A5804" s="35" t="str">
        <f>VLOOKUP(B5804,ResCat!$A$2:$B$269,2,FALSE)</f>
        <v>HMOPMR</v>
      </c>
      <c r="B5804" s="68" t="str">
        <f>IF(ISNA(VLOOKUP(C5804,COA!$A$2:$B$340,2,FALSE)),"XXX",VLOOKUP(C5804,COA!$A$2:$B$340,2,FALSE))</f>
        <v>N20</v>
      </c>
      <c r="C5804" s="149" t="str">
        <f t="shared" si="182"/>
        <v>0011-1013-0012</v>
      </c>
      <c r="D5804" s="134" t="s">
        <v>458</v>
      </c>
      <c r="E5804" s="134" t="s">
        <v>454</v>
      </c>
      <c r="F5804" s="134" t="s">
        <v>452</v>
      </c>
      <c r="G5804" s="134" t="s">
        <v>342</v>
      </c>
      <c r="H5804" s="134" t="s">
        <v>1023</v>
      </c>
      <c r="I5804" s="134" t="s">
        <v>1</v>
      </c>
      <c r="J5804" s="135">
        <v>-6234.54</v>
      </c>
      <c r="K5804" s="135">
        <v>-1157.6599999999999</v>
      </c>
      <c r="L5804" s="135">
        <v>-1457.6599999999999</v>
      </c>
      <c r="M5804" s="141" t="str">
        <f t="shared" si="181"/>
        <v>201609</v>
      </c>
    </row>
    <row r="5805" spans="1:13" x14ac:dyDescent="0.25">
      <c r="A5805" s="35" t="str">
        <f>VLOOKUP(B5805,ResCat!$A$2:$B$269,2,FALSE)</f>
        <v>HMOPMR</v>
      </c>
      <c r="B5805" s="68" t="str">
        <f>IF(ISNA(VLOOKUP(C5805,COA!$A$2:$B$340,2,FALSE)),"XXX",VLOOKUP(C5805,COA!$A$2:$B$340,2,FALSE))</f>
        <v>N20</v>
      </c>
      <c r="C5805" s="149" t="str">
        <f t="shared" si="182"/>
        <v>0011-1013-0012</v>
      </c>
      <c r="D5805" s="134" t="s">
        <v>458</v>
      </c>
      <c r="E5805" s="134" t="s">
        <v>454</v>
      </c>
      <c r="F5805" s="134" t="s">
        <v>452</v>
      </c>
      <c r="G5805" s="134" t="s">
        <v>316</v>
      </c>
      <c r="H5805" s="134" t="s">
        <v>1023</v>
      </c>
      <c r="I5805" s="134" t="s">
        <v>3</v>
      </c>
      <c r="J5805" s="135">
        <v>500</v>
      </c>
      <c r="K5805" s="135">
        <v>160</v>
      </c>
      <c r="L5805" s="135">
        <v>160</v>
      </c>
      <c r="M5805" s="141" t="str">
        <f t="shared" si="181"/>
        <v>201610</v>
      </c>
    </row>
    <row r="5806" spans="1:13" x14ac:dyDescent="0.25">
      <c r="A5806" s="35" t="str">
        <f>VLOOKUP(B5806,ResCat!$A$2:$B$269,2,FALSE)</f>
        <v>HMOPMR</v>
      </c>
      <c r="B5806" s="68" t="str">
        <f>IF(ISNA(VLOOKUP(C5806,COA!$A$2:$B$340,2,FALSE)),"XXX",VLOOKUP(C5806,COA!$A$2:$B$340,2,FALSE))</f>
        <v>N20</v>
      </c>
      <c r="C5806" s="149" t="str">
        <f t="shared" si="182"/>
        <v>0011-1013-0012</v>
      </c>
      <c r="D5806" s="134" t="s">
        <v>458</v>
      </c>
      <c r="E5806" s="134" t="s">
        <v>454</v>
      </c>
      <c r="F5806" s="134" t="s">
        <v>452</v>
      </c>
      <c r="G5806" s="134" t="s">
        <v>316</v>
      </c>
      <c r="H5806" s="134" t="s">
        <v>1023</v>
      </c>
      <c r="I5806" s="134" t="s">
        <v>0</v>
      </c>
      <c r="J5806" s="135">
        <v>-2.3305801732931286E-11</v>
      </c>
      <c r="K5806" s="135">
        <v>-2748.9899999999907</v>
      </c>
      <c r="L5806" s="135">
        <v>-2748.9899999999907</v>
      </c>
      <c r="M5806" s="141" t="str">
        <f t="shared" si="181"/>
        <v>201610</v>
      </c>
    </row>
    <row r="5807" spans="1:13" x14ac:dyDescent="0.25">
      <c r="A5807" s="35" t="str">
        <f>VLOOKUP(B5807,ResCat!$A$2:$B$269,2,FALSE)</f>
        <v>HMOPMR</v>
      </c>
      <c r="B5807" s="68" t="str">
        <f>IF(ISNA(VLOOKUP(C5807,COA!$A$2:$B$340,2,FALSE)),"XXX",VLOOKUP(C5807,COA!$A$2:$B$340,2,FALSE))</f>
        <v>N20</v>
      </c>
      <c r="C5807" s="149" t="str">
        <f t="shared" si="182"/>
        <v>0011-1013-0012</v>
      </c>
      <c r="D5807" s="134" t="s">
        <v>458</v>
      </c>
      <c r="E5807" s="134" t="s">
        <v>454</v>
      </c>
      <c r="F5807" s="134" t="s">
        <v>452</v>
      </c>
      <c r="G5807" s="134" t="s">
        <v>316</v>
      </c>
      <c r="H5807" s="134" t="s">
        <v>1023</v>
      </c>
      <c r="I5807" s="134" t="s">
        <v>2</v>
      </c>
      <c r="J5807" s="135">
        <v>-708.52</v>
      </c>
      <c r="K5807" s="135">
        <v>-708.52</v>
      </c>
      <c r="L5807" s="135">
        <v>-728.52</v>
      </c>
      <c r="M5807" s="141" t="str">
        <f t="shared" si="181"/>
        <v>201610</v>
      </c>
    </row>
    <row r="5808" spans="1:13" x14ac:dyDescent="0.25">
      <c r="A5808" s="35" t="str">
        <f>VLOOKUP(B5808,ResCat!$A$2:$B$269,2,FALSE)</f>
        <v>HMOPMR</v>
      </c>
      <c r="B5808" s="68" t="str">
        <f>IF(ISNA(VLOOKUP(C5808,COA!$A$2:$B$340,2,FALSE)),"XXX",VLOOKUP(C5808,COA!$A$2:$B$340,2,FALSE))</f>
        <v>N20</v>
      </c>
      <c r="C5808" s="149" t="str">
        <f t="shared" si="182"/>
        <v>0011-1013-0012</v>
      </c>
      <c r="D5808" s="134" t="s">
        <v>458</v>
      </c>
      <c r="E5808" s="134" t="s">
        <v>454</v>
      </c>
      <c r="F5808" s="134" t="s">
        <v>452</v>
      </c>
      <c r="G5808" s="134" t="s">
        <v>316</v>
      </c>
      <c r="H5808" s="134" t="s">
        <v>1023</v>
      </c>
      <c r="I5808" s="134" t="s">
        <v>343</v>
      </c>
      <c r="J5808" s="135">
        <v>19.760000000000002</v>
      </c>
      <c r="K5808" s="135">
        <v>17.260000000000002</v>
      </c>
      <c r="L5808" s="135">
        <v>17.260000000000002</v>
      </c>
      <c r="M5808" s="141" t="str">
        <f t="shared" si="181"/>
        <v>201610</v>
      </c>
    </row>
    <row r="5809" spans="1:13" x14ac:dyDescent="0.25">
      <c r="A5809" s="35" t="str">
        <f>VLOOKUP(B5809,ResCat!$A$2:$B$269,2,FALSE)</f>
        <v>HMOPMR</v>
      </c>
      <c r="B5809" s="68" t="str">
        <f>IF(ISNA(VLOOKUP(C5809,COA!$A$2:$B$340,2,FALSE)),"XXX",VLOOKUP(C5809,COA!$A$2:$B$340,2,FALSE))</f>
        <v>N20</v>
      </c>
      <c r="C5809" s="149" t="str">
        <f t="shared" si="182"/>
        <v>0011-1013-0012</v>
      </c>
      <c r="D5809" s="134" t="s">
        <v>458</v>
      </c>
      <c r="E5809" s="134" t="s">
        <v>454</v>
      </c>
      <c r="F5809" s="134" t="s">
        <v>452</v>
      </c>
      <c r="G5809" s="134" t="s">
        <v>316</v>
      </c>
      <c r="H5809" s="134" t="s">
        <v>1023</v>
      </c>
      <c r="I5809" s="134" t="s">
        <v>1</v>
      </c>
      <c r="J5809" s="135">
        <v>94.76</v>
      </c>
      <c r="K5809" s="135">
        <v>94.76</v>
      </c>
      <c r="L5809" s="135">
        <v>74.760000000000005</v>
      </c>
      <c r="M5809" s="141" t="str">
        <f t="shared" si="181"/>
        <v>201610</v>
      </c>
    </row>
    <row r="5810" spans="1:13" x14ac:dyDescent="0.25">
      <c r="A5810" s="35" t="str">
        <f>VLOOKUP(B5810,ResCat!$A$2:$B$269,2,FALSE)</f>
        <v>HMOPMR</v>
      </c>
      <c r="B5810" s="68" t="str">
        <f>IF(ISNA(VLOOKUP(C5810,COA!$A$2:$B$340,2,FALSE)),"XXX",VLOOKUP(C5810,COA!$A$2:$B$340,2,FALSE))</f>
        <v>N20</v>
      </c>
      <c r="C5810" s="149" t="str">
        <f t="shared" si="182"/>
        <v>0011-1013-0012</v>
      </c>
      <c r="D5810" s="134" t="s">
        <v>458</v>
      </c>
      <c r="E5810" s="134" t="s">
        <v>454</v>
      </c>
      <c r="F5810" s="134" t="s">
        <v>452</v>
      </c>
      <c r="G5810" s="134" t="s">
        <v>318</v>
      </c>
      <c r="H5810" s="134" t="s">
        <v>1023</v>
      </c>
      <c r="I5810" s="134" t="s">
        <v>3</v>
      </c>
      <c r="J5810" s="135">
        <v>1275</v>
      </c>
      <c r="K5810" s="135">
        <v>480.49</v>
      </c>
      <c r="L5810" s="135">
        <v>480.49</v>
      </c>
      <c r="M5810" s="141" t="str">
        <f t="shared" si="181"/>
        <v>201611</v>
      </c>
    </row>
    <row r="5811" spans="1:13" x14ac:dyDescent="0.25">
      <c r="A5811" s="35" t="str">
        <f>VLOOKUP(B5811,ResCat!$A$2:$B$269,2,FALSE)</f>
        <v>HMOPMR</v>
      </c>
      <c r="B5811" s="68" t="str">
        <f>IF(ISNA(VLOOKUP(C5811,COA!$A$2:$B$340,2,FALSE)),"XXX",VLOOKUP(C5811,COA!$A$2:$B$340,2,FALSE))</f>
        <v>N20</v>
      </c>
      <c r="C5811" s="149" t="str">
        <f t="shared" si="182"/>
        <v>0011-1013-0012</v>
      </c>
      <c r="D5811" s="134" t="s">
        <v>458</v>
      </c>
      <c r="E5811" s="134" t="s">
        <v>454</v>
      </c>
      <c r="F5811" s="134" t="s">
        <v>452</v>
      </c>
      <c r="G5811" s="134" t="s">
        <v>318</v>
      </c>
      <c r="H5811" s="134" t="s">
        <v>1023</v>
      </c>
      <c r="I5811" s="134" t="s">
        <v>2</v>
      </c>
      <c r="J5811" s="135">
        <v>4990.6699999999992</v>
      </c>
      <c r="K5811" s="135">
        <v>515.55999999999995</v>
      </c>
      <c r="L5811" s="135">
        <v>505.56</v>
      </c>
      <c r="M5811" s="141" t="str">
        <f t="shared" si="181"/>
        <v>201611</v>
      </c>
    </row>
    <row r="5812" spans="1:13" x14ac:dyDescent="0.25">
      <c r="A5812" s="35" t="str">
        <f>VLOOKUP(B5812,ResCat!$A$2:$B$269,2,FALSE)</f>
        <v>HMOPMR</v>
      </c>
      <c r="B5812" s="68" t="str">
        <f>IF(ISNA(VLOOKUP(C5812,COA!$A$2:$B$340,2,FALSE)),"XXX",VLOOKUP(C5812,COA!$A$2:$B$340,2,FALSE))</f>
        <v>N20</v>
      </c>
      <c r="C5812" s="149" t="str">
        <f t="shared" si="182"/>
        <v>0011-1013-0012</v>
      </c>
      <c r="D5812" s="134" t="s">
        <v>458</v>
      </c>
      <c r="E5812" s="134" t="s">
        <v>454</v>
      </c>
      <c r="F5812" s="134" t="s">
        <v>452</v>
      </c>
      <c r="G5812" s="134" t="s">
        <v>318</v>
      </c>
      <c r="H5812" s="134" t="s">
        <v>1023</v>
      </c>
      <c r="I5812" s="134" t="s">
        <v>343</v>
      </c>
      <c r="J5812" s="135">
        <v>20.75</v>
      </c>
      <c r="K5812" s="135">
        <v>15.58</v>
      </c>
      <c r="L5812" s="135">
        <v>15.58</v>
      </c>
      <c r="M5812" s="141" t="str">
        <f t="shared" si="181"/>
        <v>201611</v>
      </c>
    </row>
    <row r="5813" spans="1:13" x14ac:dyDescent="0.25">
      <c r="A5813" s="35" t="str">
        <f>VLOOKUP(B5813,ResCat!$A$2:$B$269,2,FALSE)</f>
        <v>HMOPMR</v>
      </c>
      <c r="B5813" s="68" t="str">
        <f>IF(ISNA(VLOOKUP(C5813,COA!$A$2:$B$340,2,FALSE)),"XXX",VLOOKUP(C5813,COA!$A$2:$B$340,2,FALSE))</f>
        <v>N20</v>
      </c>
      <c r="C5813" s="149" t="str">
        <f t="shared" si="182"/>
        <v>0011-1013-0012</v>
      </c>
      <c r="D5813" s="134" t="s">
        <v>458</v>
      </c>
      <c r="E5813" s="134" t="s">
        <v>454</v>
      </c>
      <c r="F5813" s="134" t="s">
        <v>452</v>
      </c>
      <c r="G5813" s="134" t="s">
        <v>320</v>
      </c>
      <c r="H5813" s="134" t="s">
        <v>1023</v>
      </c>
      <c r="I5813" s="134" t="s">
        <v>3</v>
      </c>
      <c r="J5813" s="135">
        <v>680</v>
      </c>
      <c r="K5813" s="135">
        <v>146.07999999999998</v>
      </c>
      <c r="L5813" s="135">
        <v>146.07999999999998</v>
      </c>
      <c r="M5813" s="141" t="str">
        <f t="shared" si="181"/>
        <v>201612</v>
      </c>
    </row>
    <row r="5814" spans="1:13" x14ac:dyDescent="0.25">
      <c r="A5814" s="35" t="str">
        <f>VLOOKUP(B5814,ResCat!$A$2:$B$269,2,FALSE)</f>
        <v>HMOPMR</v>
      </c>
      <c r="B5814" s="68" t="str">
        <f>IF(ISNA(VLOOKUP(C5814,COA!$A$2:$B$340,2,FALSE)),"XXX",VLOOKUP(C5814,COA!$A$2:$B$340,2,FALSE))</f>
        <v>N20</v>
      </c>
      <c r="C5814" s="149" t="str">
        <f t="shared" si="182"/>
        <v>0011-1013-0012</v>
      </c>
      <c r="D5814" s="134" t="s">
        <v>458</v>
      </c>
      <c r="E5814" s="134" t="s">
        <v>454</v>
      </c>
      <c r="F5814" s="134" t="s">
        <v>452</v>
      </c>
      <c r="G5814" s="134" t="s">
        <v>320</v>
      </c>
      <c r="H5814" s="134" t="s">
        <v>1023</v>
      </c>
      <c r="I5814" s="134" t="s">
        <v>0</v>
      </c>
      <c r="J5814" s="135">
        <v>68513.31</v>
      </c>
      <c r="K5814" s="135">
        <v>23414.84</v>
      </c>
      <c r="L5814" s="135">
        <v>23414.84</v>
      </c>
      <c r="M5814" s="141" t="str">
        <f t="shared" si="181"/>
        <v>201612</v>
      </c>
    </row>
    <row r="5815" spans="1:13" x14ac:dyDescent="0.25">
      <c r="A5815" s="35" t="str">
        <f>VLOOKUP(B5815,ResCat!$A$2:$B$269,2,FALSE)</f>
        <v>HMOPMR</v>
      </c>
      <c r="B5815" s="68" t="str">
        <f>IF(ISNA(VLOOKUP(C5815,COA!$A$2:$B$340,2,FALSE)),"XXX",VLOOKUP(C5815,COA!$A$2:$B$340,2,FALSE))</f>
        <v>N20</v>
      </c>
      <c r="C5815" s="149" t="str">
        <f t="shared" si="182"/>
        <v>0011-1013-0012</v>
      </c>
      <c r="D5815" s="134" t="s">
        <v>458</v>
      </c>
      <c r="E5815" s="134" t="s">
        <v>454</v>
      </c>
      <c r="F5815" s="134" t="s">
        <v>452</v>
      </c>
      <c r="G5815" s="134" t="s">
        <v>320</v>
      </c>
      <c r="H5815" s="134" t="s">
        <v>1023</v>
      </c>
      <c r="I5815" s="134" t="s">
        <v>2</v>
      </c>
      <c r="J5815" s="135">
        <v>556.48</v>
      </c>
      <c r="K5815" s="135">
        <v>575.56000000000006</v>
      </c>
      <c r="L5815" s="135">
        <v>515.56000000000006</v>
      </c>
      <c r="M5815" s="141" t="str">
        <f t="shared" si="181"/>
        <v>201612</v>
      </c>
    </row>
    <row r="5816" spans="1:13" x14ac:dyDescent="0.25">
      <c r="A5816" s="35" t="str">
        <f>VLOOKUP(B5816,ResCat!$A$2:$B$269,2,FALSE)</f>
        <v>HMOPMR</v>
      </c>
      <c r="B5816" s="68" t="str">
        <f>IF(ISNA(VLOOKUP(C5816,COA!$A$2:$B$340,2,FALSE)),"XXX",VLOOKUP(C5816,COA!$A$2:$B$340,2,FALSE))</f>
        <v>N20</v>
      </c>
      <c r="C5816" s="149" t="str">
        <f t="shared" si="182"/>
        <v>0011-1013-0012</v>
      </c>
      <c r="D5816" s="134" t="s">
        <v>458</v>
      </c>
      <c r="E5816" s="134" t="s">
        <v>454</v>
      </c>
      <c r="F5816" s="134" t="s">
        <v>452</v>
      </c>
      <c r="G5816" s="134" t="s">
        <v>320</v>
      </c>
      <c r="H5816" s="134" t="s">
        <v>1023</v>
      </c>
      <c r="I5816" s="134" t="s">
        <v>1</v>
      </c>
      <c r="J5816" s="135">
        <v>48</v>
      </c>
      <c r="K5816" s="135">
        <v>-981.77000000000044</v>
      </c>
      <c r="L5816" s="135">
        <v>-1029.7700000000004</v>
      </c>
      <c r="M5816" s="141" t="str">
        <f t="shared" si="181"/>
        <v>201612</v>
      </c>
    </row>
    <row r="5817" spans="1:13" x14ac:dyDescent="0.25">
      <c r="A5817" s="35" t="str">
        <f>VLOOKUP(B5817,ResCat!$A$2:$B$269,2,FALSE)</f>
        <v>HMOPMR</v>
      </c>
      <c r="B5817" s="68" t="str">
        <f>IF(ISNA(VLOOKUP(C5817,COA!$A$2:$B$340,2,FALSE)),"XXX",VLOOKUP(C5817,COA!$A$2:$B$340,2,FALSE))</f>
        <v>N20</v>
      </c>
      <c r="C5817" s="149" t="str">
        <f t="shared" si="182"/>
        <v>0011-1013-0012</v>
      </c>
      <c r="D5817" s="134" t="s">
        <v>458</v>
      </c>
      <c r="E5817" s="134" t="s">
        <v>454</v>
      </c>
      <c r="F5817" s="134" t="s">
        <v>452</v>
      </c>
      <c r="G5817" s="134" t="s">
        <v>322</v>
      </c>
      <c r="H5817" s="134" t="s">
        <v>1023</v>
      </c>
      <c r="I5817" s="134" t="s">
        <v>3</v>
      </c>
      <c r="J5817" s="135">
        <v>364.26</v>
      </c>
      <c r="K5817" s="135">
        <v>-407.47</v>
      </c>
      <c r="L5817" s="135">
        <v>-828.38</v>
      </c>
      <c r="M5817" s="141" t="str">
        <f t="shared" si="181"/>
        <v>201701</v>
      </c>
    </row>
    <row r="5818" spans="1:13" x14ac:dyDescent="0.25">
      <c r="A5818" s="35" t="str">
        <f>VLOOKUP(B5818,ResCat!$A$2:$B$269,2,FALSE)</f>
        <v>HMOPMR</v>
      </c>
      <c r="B5818" s="68" t="str">
        <f>IF(ISNA(VLOOKUP(C5818,COA!$A$2:$B$340,2,FALSE)),"XXX",VLOOKUP(C5818,COA!$A$2:$B$340,2,FALSE))</f>
        <v>N20</v>
      </c>
      <c r="C5818" s="149" t="str">
        <f t="shared" si="182"/>
        <v>0011-1013-0012</v>
      </c>
      <c r="D5818" s="134" t="s">
        <v>458</v>
      </c>
      <c r="E5818" s="134" t="s">
        <v>454</v>
      </c>
      <c r="F5818" s="134" t="s">
        <v>452</v>
      </c>
      <c r="G5818" s="134" t="s">
        <v>322</v>
      </c>
      <c r="H5818" s="134" t="s">
        <v>1023</v>
      </c>
      <c r="I5818" s="134" t="s">
        <v>368</v>
      </c>
      <c r="J5818" s="135">
        <v>18</v>
      </c>
      <c r="K5818" s="135">
        <v>18</v>
      </c>
      <c r="L5818" s="135">
        <v>18</v>
      </c>
      <c r="M5818" s="141" t="str">
        <f t="shared" si="181"/>
        <v>201701</v>
      </c>
    </row>
    <row r="5819" spans="1:13" x14ac:dyDescent="0.25">
      <c r="A5819" s="35" t="str">
        <f>VLOOKUP(B5819,ResCat!$A$2:$B$269,2,FALSE)</f>
        <v>HMOPMR</v>
      </c>
      <c r="B5819" s="68" t="str">
        <f>IF(ISNA(VLOOKUP(C5819,COA!$A$2:$B$340,2,FALSE)),"XXX",VLOOKUP(C5819,COA!$A$2:$B$340,2,FALSE))</f>
        <v>N20</v>
      </c>
      <c r="C5819" s="149" t="str">
        <f t="shared" si="182"/>
        <v>0011-1013-0012</v>
      </c>
      <c r="D5819" s="134" t="s">
        <v>458</v>
      </c>
      <c r="E5819" s="134" t="s">
        <v>454</v>
      </c>
      <c r="F5819" s="134" t="s">
        <v>452</v>
      </c>
      <c r="G5819" s="134" t="s">
        <v>322</v>
      </c>
      <c r="H5819" s="134" t="s">
        <v>1023</v>
      </c>
      <c r="I5819" s="134" t="s">
        <v>2</v>
      </c>
      <c r="J5819" s="135">
        <v>911</v>
      </c>
      <c r="K5819" s="135">
        <v>497.73</v>
      </c>
      <c r="L5819" s="135">
        <v>407.73</v>
      </c>
      <c r="M5819" s="141" t="str">
        <f t="shared" si="181"/>
        <v>201701</v>
      </c>
    </row>
    <row r="5820" spans="1:13" x14ac:dyDescent="0.25">
      <c r="A5820" s="35" t="str">
        <f>VLOOKUP(B5820,ResCat!$A$2:$B$269,2,FALSE)</f>
        <v>HMOPMR</v>
      </c>
      <c r="B5820" s="68" t="str">
        <f>IF(ISNA(VLOOKUP(C5820,COA!$A$2:$B$340,2,FALSE)),"XXX",VLOOKUP(C5820,COA!$A$2:$B$340,2,FALSE))</f>
        <v>N20</v>
      </c>
      <c r="C5820" s="149" t="str">
        <f t="shared" si="182"/>
        <v>0011-1013-0012</v>
      </c>
      <c r="D5820" s="134" t="s">
        <v>458</v>
      </c>
      <c r="E5820" s="134" t="s">
        <v>454</v>
      </c>
      <c r="F5820" s="134" t="s">
        <v>452</v>
      </c>
      <c r="G5820" s="134" t="s">
        <v>322</v>
      </c>
      <c r="H5820" s="134" t="s">
        <v>1023</v>
      </c>
      <c r="I5820" s="134" t="s">
        <v>1</v>
      </c>
      <c r="J5820" s="135">
        <v>42543.78</v>
      </c>
      <c r="K5820" s="135">
        <v>13723.170000000002</v>
      </c>
      <c r="L5820" s="135">
        <v>13723.170000000002</v>
      </c>
      <c r="M5820" s="141" t="str">
        <f t="shared" si="181"/>
        <v>201701</v>
      </c>
    </row>
    <row r="5821" spans="1:13" x14ac:dyDescent="0.25">
      <c r="A5821" s="35" t="str">
        <f>VLOOKUP(B5821,ResCat!$A$2:$B$269,2,FALSE)</f>
        <v>HMOPMR</v>
      </c>
      <c r="B5821" s="68" t="str">
        <f>IF(ISNA(VLOOKUP(C5821,COA!$A$2:$B$340,2,FALSE)),"XXX",VLOOKUP(C5821,COA!$A$2:$B$340,2,FALSE))</f>
        <v>N20</v>
      </c>
      <c r="C5821" s="149" t="str">
        <f t="shared" si="182"/>
        <v>0011-1013-0012</v>
      </c>
      <c r="D5821" s="134" t="s">
        <v>458</v>
      </c>
      <c r="E5821" s="134" t="s">
        <v>454</v>
      </c>
      <c r="F5821" s="134" t="s">
        <v>452</v>
      </c>
      <c r="G5821" s="134" t="s">
        <v>324</v>
      </c>
      <c r="H5821" s="134" t="s">
        <v>1023</v>
      </c>
      <c r="I5821" s="134" t="s">
        <v>3</v>
      </c>
      <c r="J5821" s="135">
        <v>-2105.64</v>
      </c>
      <c r="K5821" s="135">
        <v>-2892.9700000000003</v>
      </c>
      <c r="L5821" s="135">
        <v>-2892.9700000000003</v>
      </c>
      <c r="M5821" s="141" t="str">
        <f t="shared" si="181"/>
        <v>201702</v>
      </c>
    </row>
    <row r="5822" spans="1:13" x14ac:dyDescent="0.25">
      <c r="A5822" s="35" t="str">
        <f>VLOOKUP(B5822,ResCat!$A$2:$B$269,2,FALSE)</f>
        <v>HMOPMR</v>
      </c>
      <c r="B5822" s="68" t="str">
        <f>IF(ISNA(VLOOKUP(C5822,COA!$A$2:$B$340,2,FALSE)),"XXX",VLOOKUP(C5822,COA!$A$2:$B$340,2,FALSE))</f>
        <v>N20</v>
      </c>
      <c r="C5822" s="149" t="str">
        <f t="shared" si="182"/>
        <v>0011-1013-0012</v>
      </c>
      <c r="D5822" s="134" t="s">
        <v>458</v>
      </c>
      <c r="E5822" s="134" t="s">
        <v>454</v>
      </c>
      <c r="F5822" s="134" t="s">
        <v>452</v>
      </c>
      <c r="G5822" s="134" t="s">
        <v>324</v>
      </c>
      <c r="H5822" s="134" t="s">
        <v>1023</v>
      </c>
      <c r="I5822" s="134" t="s">
        <v>2</v>
      </c>
      <c r="J5822" s="135">
        <v>6737.64</v>
      </c>
      <c r="K5822" s="135">
        <v>3482.9399999999996</v>
      </c>
      <c r="L5822" s="135">
        <v>3337.9399999999996</v>
      </c>
      <c r="M5822" s="141" t="str">
        <f t="shared" si="181"/>
        <v>201702</v>
      </c>
    </row>
    <row r="5823" spans="1:13" x14ac:dyDescent="0.25">
      <c r="A5823" s="35" t="str">
        <f>VLOOKUP(B5823,ResCat!$A$2:$B$269,2,FALSE)</f>
        <v>HMOPMR</v>
      </c>
      <c r="B5823" s="68" t="str">
        <f>IF(ISNA(VLOOKUP(C5823,COA!$A$2:$B$340,2,FALSE)),"XXX",VLOOKUP(C5823,COA!$A$2:$B$340,2,FALSE))</f>
        <v>N20</v>
      </c>
      <c r="C5823" s="149" t="str">
        <f t="shared" si="182"/>
        <v>0011-1013-0012</v>
      </c>
      <c r="D5823" s="134" t="s">
        <v>458</v>
      </c>
      <c r="E5823" s="134" t="s">
        <v>454</v>
      </c>
      <c r="F5823" s="134" t="s">
        <v>452</v>
      </c>
      <c r="G5823" s="134" t="s">
        <v>324</v>
      </c>
      <c r="H5823" s="134" t="s">
        <v>1023</v>
      </c>
      <c r="I5823" s="134" t="s">
        <v>1</v>
      </c>
      <c r="J5823" s="135">
        <v>77.7199999999998</v>
      </c>
      <c r="K5823" s="135">
        <v>84.710000000000036</v>
      </c>
      <c r="L5823" s="135">
        <v>84.710000000000036</v>
      </c>
      <c r="M5823" s="141" t="str">
        <f t="shared" si="181"/>
        <v>201702</v>
      </c>
    </row>
    <row r="5824" spans="1:13" x14ac:dyDescent="0.25">
      <c r="A5824" s="35" t="str">
        <f>VLOOKUP(B5824,ResCat!$A$2:$B$269,2,FALSE)</f>
        <v>HMOPMR</v>
      </c>
      <c r="B5824" s="68" t="str">
        <f>IF(ISNA(VLOOKUP(C5824,COA!$A$2:$B$340,2,FALSE)),"XXX",VLOOKUP(C5824,COA!$A$2:$B$340,2,FALSE))</f>
        <v>N20</v>
      </c>
      <c r="C5824" s="149" t="str">
        <f t="shared" si="182"/>
        <v>0011-1013-0012</v>
      </c>
      <c r="D5824" s="134" t="s">
        <v>458</v>
      </c>
      <c r="E5824" s="134" t="s">
        <v>454</v>
      </c>
      <c r="F5824" s="134" t="s">
        <v>452</v>
      </c>
      <c r="G5824" s="134" t="s">
        <v>326</v>
      </c>
      <c r="H5824" s="134" t="s">
        <v>1023</v>
      </c>
      <c r="I5824" s="134" t="s">
        <v>3</v>
      </c>
      <c r="J5824" s="135">
        <v>-1873.2799999999997</v>
      </c>
      <c r="K5824" s="135">
        <v>-4041.2699999999991</v>
      </c>
      <c r="L5824" s="135">
        <v>-4041.2699999999991</v>
      </c>
      <c r="M5824" s="141" t="str">
        <f t="shared" si="181"/>
        <v>201703</v>
      </c>
    </row>
    <row r="5825" spans="1:13" x14ac:dyDescent="0.25">
      <c r="A5825" s="35" t="str">
        <f>VLOOKUP(B5825,ResCat!$A$2:$B$269,2,FALSE)</f>
        <v>HMOPMR</v>
      </c>
      <c r="B5825" s="68" t="str">
        <f>IF(ISNA(VLOOKUP(C5825,COA!$A$2:$B$340,2,FALSE)),"XXX",VLOOKUP(C5825,COA!$A$2:$B$340,2,FALSE))</f>
        <v>N20</v>
      </c>
      <c r="C5825" s="149" t="str">
        <f t="shared" si="182"/>
        <v>0011-1013-0012</v>
      </c>
      <c r="D5825" s="134" t="s">
        <v>458</v>
      </c>
      <c r="E5825" s="134" t="s">
        <v>454</v>
      </c>
      <c r="F5825" s="134" t="s">
        <v>452</v>
      </c>
      <c r="G5825" s="134" t="s">
        <v>326</v>
      </c>
      <c r="H5825" s="134" t="s">
        <v>1023</v>
      </c>
      <c r="I5825" s="134" t="s">
        <v>2</v>
      </c>
      <c r="J5825" s="135">
        <v>409.99</v>
      </c>
      <c r="K5825" s="135">
        <v>391.15999999999997</v>
      </c>
      <c r="L5825" s="135">
        <v>306.15999999999997</v>
      </c>
      <c r="M5825" s="141" t="str">
        <f t="shared" si="181"/>
        <v>201703</v>
      </c>
    </row>
    <row r="5826" spans="1:13" x14ac:dyDescent="0.25">
      <c r="A5826" s="35" t="str">
        <f>VLOOKUP(B5826,ResCat!$A$2:$B$269,2,FALSE)</f>
        <v>HMOPMR</v>
      </c>
      <c r="B5826" s="68" t="str">
        <f>IF(ISNA(VLOOKUP(C5826,COA!$A$2:$B$340,2,FALSE)),"XXX",VLOOKUP(C5826,COA!$A$2:$B$340,2,FALSE))</f>
        <v>N20</v>
      </c>
      <c r="C5826" s="149" t="str">
        <f t="shared" si="182"/>
        <v>0011-1013-0012</v>
      </c>
      <c r="D5826" s="134" t="s">
        <v>458</v>
      </c>
      <c r="E5826" s="134" t="s">
        <v>454</v>
      </c>
      <c r="F5826" s="134" t="s">
        <v>452</v>
      </c>
      <c r="G5826" s="134" t="s">
        <v>326</v>
      </c>
      <c r="H5826" s="134" t="s">
        <v>1023</v>
      </c>
      <c r="I5826" s="134" t="s">
        <v>1</v>
      </c>
      <c r="J5826" s="135">
        <v>12396.55</v>
      </c>
      <c r="K5826" s="135">
        <v>3429.1</v>
      </c>
      <c r="L5826" s="135">
        <v>631.91000000000008</v>
      </c>
      <c r="M5826" s="141" t="str">
        <f t="shared" si="181"/>
        <v>201703</v>
      </c>
    </row>
    <row r="5827" spans="1:13" x14ac:dyDescent="0.25">
      <c r="A5827" s="35" t="str">
        <f>VLOOKUP(B5827,ResCat!$A$2:$B$269,2,FALSE)</f>
        <v>HMOPMR</v>
      </c>
      <c r="B5827" s="68" t="str">
        <f>IF(ISNA(VLOOKUP(C5827,COA!$A$2:$B$340,2,FALSE)),"XXX",VLOOKUP(C5827,COA!$A$2:$B$340,2,FALSE))</f>
        <v>N20</v>
      </c>
      <c r="C5827" s="149" t="str">
        <f t="shared" si="182"/>
        <v>0011-1013-0012</v>
      </c>
      <c r="D5827" s="134" t="s">
        <v>458</v>
      </c>
      <c r="E5827" s="134" t="s">
        <v>454</v>
      </c>
      <c r="F5827" s="134" t="s">
        <v>452</v>
      </c>
      <c r="G5827" s="134" t="s">
        <v>328</v>
      </c>
      <c r="H5827" s="134" t="s">
        <v>1023</v>
      </c>
      <c r="I5827" s="134" t="s">
        <v>3</v>
      </c>
      <c r="J5827" s="135">
        <v>-2080.33</v>
      </c>
      <c r="K5827" s="135">
        <v>-2889.84</v>
      </c>
      <c r="L5827" s="135">
        <v>-2889.84</v>
      </c>
      <c r="M5827" s="141" t="str">
        <f t="shared" si="181"/>
        <v>201704</v>
      </c>
    </row>
    <row r="5828" spans="1:13" x14ac:dyDescent="0.25">
      <c r="A5828" s="35" t="str">
        <f>VLOOKUP(B5828,ResCat!$A$2:$B$269,2,FALSE)</f>
        <v>HMOPMR</v>
      </c>
      <c r="B5828" s="68" t="str">
        <f>IF(ISNA(VLOOKUP(C5828,COA!$A$2:$B$340,2,FALSE)),"XXX",VLOOKUP(C5828,COA!$A$2:$B$340,2,FALSE))</f>
        <v>N20</v>
      </c>
      <c r="C5828" s="149" t="str">
        <f t="shared" si="182"/>
        <v>0011-1013-0012</v>
      </c>
      <c r="D5828" s="134" t="s">
        <v>458</v>
      </c>
      <c r="E5828" s="134" t="s">
        <v>454</v>
      </c>
      <c r="F5828" s="134" t="s">
        <v>452</v>
      </c>
      <c r="G5828" s="134" t="s">
        <v>328</v>
      </c>
      <c r="H5828" s="134" t="s">
        <v>1023</v>
      </c>
      <c r="I5828" s="134" t="s">
        <v>2</v>
      </c>
      <c r="J5828" s="135">
        <v>2712</v>
      </c>
      <c r="K5828" s="135">
        <v>962.24</v>
      </c>
      <c r="L5828" s="135">
        <v>892.24</v>
      </c>
      <c r="M5828" s="141" t="str">
        <f t="shared" ref="M5828:M5891" si="183">IF(G5828&lt;$M$1,$M$1,G5828)</f>
        <v>201704</v>
      </c>
    </row>
    <row r="5829" spans="1:13" x14ac:dyDescent="0.25">
      <c r="A5829" s="35" t="str">
        <f>VLOOKUP(B5829,ResCat!$A$2:$B$269,2,FALSE)</f>
        <v>HMOPMR</v>
      </c>
      <c r="B5829" s="68" t="str">
        <f>IF(ISNA(VLOOKUP(C5829,COA!$A$2:$B$340,2,FALSE)),"XXX",VLOOKUP(C5829,COA!$A$2:$B$340,2,FALSE))</f>
        <v>N20</v>
      </c>
      <c r="C5829" s="149" t="str">
        <f t="shared" ref="C5829:C5892" si="184">D5829&amp;"-"&amp;E5829&amp;"-"&amp;F5829</f>
        <v>0011-1013-0012</v>
      </c>
      <c r="D5829" s="134" t="s">
        <v>458</v>
      </c>
      <c r="E5829" s="134" t="s">
        <v>454</v>
      </c>
      <c r="F5829" s="134" t="s">
        <v>452</v>
      </c>
      <c r="G5829" s="134" t="s">
        <v>328</v>
      </c>
      <c r="H5829" s="134" t="s">
        <v>1023</v>
      </c>
      <c r="I5829" s="134" t="s">
        <v>1</v>
      </c>
      <c r="J5829" s="135">
        <v>294.56999999999971</v>
      </c>
      <c r="K5829" s="135">
        <v>-369</v>
      </c>
      <c r="L5829" s="135">
        <v>-525.79</v>
      </c>
      <c r="M5829" s="141" t="str">
        <f t="shared" si="183"/>
        <v>201704</v>
      </c>
    </row>
    <row r="5830" spans="1:13" x14ac:dyDescent="0.25">
      <c r="A5830" s="35" t="str">
        <f>VLOOKUP(B5830,ResCat!$A$2:$B$269,2,FALSE)</f>
        <v>HMOPMR</v>
      </c>
      <c r="B5830" s="68" t="str">
        <f>IF(ISNA(VLOOKUP(C5830,COA!$A$2:$B$340,2,FALSE)),"XXX",VLOOKUP(C5830,COA!$A$2:$B$340,2,FALSE))</f>
        <v>N20</v>
      </c>
      <c r="C5830" s="149" t="str">
        <f t="shared" si="184"/>
        <v>0011-1013-0012</v>
      </c>
      <c r="D5830" s="134" t="s">
        <v>458</v>
      </c>
      <c r="E5830" s="134" t="s">
        <v>454</v>
      </c>
      <c r="F5830" s="134" t="s">
        <v>452</v>
      </c>
      <c r="G5830" s="134" t="s">
        <v>330</v>
      </c>
      <c r="H5830" s="134" t="s">
        <v>1023</v>
      </c>
      <c r="I5830" s="134" t="s">
        <v>3</v>
      </c>
      <c r="J5830" s="135">
        <v>-4194.3500000000004</v>
      </c>
      <c r="K5830" s="135">
        <v>-4605.78</v>
      </c>
      <c r="L5830" s="135">
        <v>-4555.78</v>
      </c>
      <c r="M5830" s="141" t="str">
        <f t="shared" si="183"/>
        <v>201705</v>
      </c>
    </row>
    <row r="5831" spans="1:13" x14ac:dyDescent="0.25">
      <c r="A5831" s="35" t="str">
        <f>VLOOKUP(B5831,ResCat!$A$2:$B$269,2,FALSE)</f>
        <v>HMOPMR</v>
      </c>
      <c r="B5831" s="68" t="str">
        <f>IF(ISNA(VLOOKUP(C5831,COA!$A$2:$B$340,2,FALSE)),"XXX",VLOOKUP(C5831,COA!$A$2:$B$340,2,FALSE))</f>
        <v>N20</v>
      </c>
      <c r="C5831" s="149" t="str">
        <f t="shared" si="184"/>
        <v>0011-1013-0012</v>
      </c>
      <c r="D5831" s="134" t="s">
        <v>458</v>
      </c>
      <c r="E5831" s="134" t="s">
        <v>454</v>
      </c>
      <c r="F5831" s="134" t="s">
        <v>452</v>
      </c>
      <c r="G5831" s="134" t="s">
        <v>330</v>
      </c>
      <c r="H5831" s="134" t="s">
        <v>1023</v>
      </c>
      <c r="I5831" s="134" t="s">
        <v>0</v>
      </c>
      <c r="J5831" s="135">
        <v>3324</v>
      </c>
      <c r="K5831" s="135">
        <v>3324</v>
      </c>
      <c r="L5831" s="135">
        <v>3074</v>
      </c>
      <c r="M5831" s="141" t="str">
        <f t="shared" si="183"/>
        <v>201705</v>
      </c>
    </row>
    <row r="5832" spans="1:13" x14ac:dyDescent="0.25">
      <c r="A5832" s="35" t="str">
        <f>VLOOKUP(B5832,ResCat!$A$2:$B$269,2,FALSE)</f>
        <v>HMOPMR</v>
      </c>
      <c r="B5832" s="68" t="str">
        <f>IF(ISNA(VLOOKUP(C5832,COA!$A$2:$B$340,2,FALSE)),"XXX",VLOOKUP(C5832,COA!$A$2:$B$340,2,FALSE))</f>
        <v>N20</v>
      </c>
      <c r="C5832" s="149" t="str">
        <f t="shared" si="184"/>
        <v>0011-1013-0012</v>
      </c>
      <c r="D5832" s="134" t="s">
        <v>458</v>
      </c>
      <c r="E5832" s="134" t="s">
        <v>454</v>
      </c>
      <c r="F5832" s="134" t="s">
        <v>452</v>
      </c>
      <c r="G5832" s="134" t="s">
        <v>330</v>
      </c>
      <c r="H5832" s="134" t="s">
        <v>1023</v>
      </c>
      <c r="I5832" s="134" t="s">
        <v>2</v>
      </c>
      <c r="J5832" s="135">
        <v>-709.61000000000013</v>
      </c>
      <c r="K5832" s="135">
        <v>-270.36</v>
      </c>
      <c r="L5832" s="135">
        <v>-385.66</v>
      </c>
      <c r="M5832" s="141" t="str">
        <f t="shared" si="183"/>
        <v>201705</v>
      </c>
    </row>
    <row r="5833" spans="1:13" x14ac:dyDescent="0.25">
      <c r="A5833" s="35" t="str">
        <f>VLOOKUP(B5833,ResCat!$A$2:$B$269,2,FALSE)</f>
        <v>HMOPMR</v>
      </c>
      <c r="B5833" s="68" t="str">
        <f>IF(ISNA(VLOOKUP(C5833,COA!$A$2:$B$340,2,FALSE)),"XXX",VLOOKUP(C5833,COA!$A$2:$B$340,2,FALSE))</f>
        <v>N20</v>
      </c>
      <c r="C5833" s="149" t="str">
        <f t="shared" si="184"/>
        <v>0011-1013-0012</v>
      </c>
      <c r="D5833" s="134" t="s">
        <v>458</v>
      </c>
      <c r="E5833" s="134" t="s">
        <v>454</v>
      </c>
      <c r="F5833" s="134" t="s">
        <v>452</v>
      </c>
      <c r="G5833" s="134" t="s">
        <v>330</v>
      </c>
      <c r="H5833" s="134" t="s">
        <v>1023</v>
      </c>
      <c r="I5833" s="134" t="s">
        <v>1</v>
      </c>
      <c r="J5833" s="135">
        <v>84</v>
      </c>
      <c r="K5833" s="135">
        <v>3840.15</v>
      </c>
      <c r="L5833" s="135">
        <v>3756.15</v>
      </c>
      <c r="M5833" s="141" t="str">
        <f t="shared" si="183"/>
        <v>201705</v>
      </c>
    </row>
    <row r="5834" spans="1:13" x14ac:dyDescent="0.25">
      <c r="A5834" s="35" t="str">
        <f>VLOOKUP(B5834,ResCat!$A$2:$B$269,2,FALSE)</f>
        <v>HMOPMR</v>
      </c>
      <c r="B5834" s="68" t="str">
        <f>IF(ISNA(VLOOKUP(C5834,COA!$A$2:$B$340,2,FALSE)),"XXX",VLOOKUP(C5834,COA!$A$2:$B$340,2,FALSE))</f>
        <v>N20</v>
      </c>
      <c r="C5834" s="149" t="str">
        <f t="shared" si="184"/>
        <v>0011-1013-0012</v>
      </c>
      <c r="D5834" s="134" t="s">
        <v>458</v>
      </c>
      <c r="E5834" s="134" t="s">
        <v>454</v>
      </c>
      <c r="F5834" s="134" t="s">
        <v>452</v>
      </c>
      <c r="G5834" s="134" t="s">
        <v>332</v>
      </c>
      <c r="H5834" s="134" t="s">
        <v>1023</v>
      </c>
      <c r="I5834" s="134" t="s">
        <v>3</v>
      </c>
      <c r="J5834" s="135">
        <v>3112.38</v>
      </c>
      <c r="K5834" s="135">
        <v>1388.6000000000001</v>
      </c>
      <c r="L5834" s="135">
        <v>1388.6000000000001</v>
      </c>
      <c r="M5834" s="141" t="str">
        <f t="shared" si="183"/>
        <v>201706</v>
      </c>
    </row>
    <row r="5835" spans="1:13" x14ac:dyDescent="0.25">
      <c r="A5835" s="35" t="str">
        <f>VLOOKUP(B5835,ResCat!$A$2:$B$269,2,FALSE)</f>
        <v>HMOPMR</v>
      </c>
      <c r="B5835" s="68" t="str">
        <f>IF(ISNA(VLOOKUP(C5835,COA!$A$2:$B$340,2,FALSE)),"XXX",VLOOKUP(C5835,COA!$A$2:$B$340,2,FALSE))</f>
        <v>N20</v>
      </c>
      <c r="C5835" s="149" t="str">
        <f t="shared" si="184"/>
        <v>0011-1013-0012</v>
      </c>
      <c r="D5835" s="134" t="s">
        <v>458</v>
      </c>
      <c r="E5835" s="134" t="s">
        <v>454</v>
      </c>
      <c r="F5835" s="134" t="s">
        <v>452</v>
      </c>
      <c r="G5835" s="134" t="s">
        <v>332</v>
      </c>
      <c r="H5835" s="134" t="s">
        <v>1023</v>
      </c>
      <c r="I5835" s="134" t="s">
        <v>0</v>
      </c>
      <c r="J5835" s="135">
        <v>1224.6600000000089</v>
      </c>
      <c r="K5835" s="135">
        <v>8447.1600000000035</v>
      </c>
      <c r="L5835" s="135">
        <v>7250.510000000002</v>
      </c>
      <c r="M5835" s="141" t="str">
        <f t="shared" si="183"/>
        <v>201706</v>
      </c>
    </row>
    <row r="5836" spans="1:13" x14ac:dyDescent="0.25">
      <c r="A5836" s="35" t="str">
        <f>VLOOKUP(B5836,ResCat!$A$2:$B$269,2,FALSE)</f>
        <v>HMOPMR</v>
      </c>
      <c r="B5836" s="68" t="str">
        <f>IF(ISNA(VLOOKUP(C5836,COA!$A$2:$B$340,2,FALSE)),"XXX",VLOOKUP(C5836,COA!$A$2:$B$340,2,FALSE))</f>
        <v>N20</v>
      </c>
      <c r="C5836" s="149" t="str">
        <f t="shared" si="184"/>
        <v>0011-1013-0012</v>
      </c>
      <c r="D5836" s="134" t="s">
        <v>458</v>
      </c>
      <c r="E5836" s="134" t="s">
        <v>454</v>
      </c>
      <c r="F5836" s="134" t="s">
        <v>452</v>
      </c>
      <c r="G5836" s="134" t="s">
        <v>332</v>
      </c>
      <c r="H5836" s="134" t="s">
        <v>1023</v>
      </c>
      <c r="I5836" s="134" t="s">
        <v>2</v>
      </c>
      <c r="J5836" s="135">
        <v>12459.03</v>
      </c>
      <c r="K5836" s="135">
        <v>3592.71</v>
      </c>
      <c r="L5836" s="135">
        <v>3502.71</v>
      </c>
      <c r="M5836" s="141" t="str">
        <f t="shared" si="183"/>
        <v>201706</v>
      </c>
    </row>
    <row r="5837" spans="1:13" x14ac:dyDescent="0.25">
      <c r="A5837" s="35" t="str">
        <f>VLOOKUP(B5837,ResCat!$A$2:$B$269,2,FALSE)</f>
        <v>HMOPMR</v>
      </c>
      <c r="B5837" s="68" t="str">
        <f>IF(ISNA(VLOOKUP(C5837,COA!$A$2:$B$340,2,FALSE)),"XXX",VLOOKUP(C5837,COA!$A$2:$B$340,2,FALSE))</f>
        <v>N20</v>
      </c>
      <c r="C5837" s="149" t="str">
        <f t="shared" si="184"/>
        <v>0011-1013-0012</v>
      </c>
      <c r="D5837" s="134" t="s">
        <v>458</v>
      </c>
      <c r="E5837" s="134" t="s">
        <v>454</v>
      </c>
      <c r="F5837" s="134" t="s">
        <v>452</v>
      </c>
      <c r="G5837" s="134" t="s">
        <v>332</v>
      </c>
      <c r="H5837" s="134" t="s">
        <v>1023</v>
      </c>
      <c r="I5837" s="134" t="s">
        <v>1</v>
      </c>
      <c r="J5837" s="135">
        <v>37594.21</v>
      </c>
      <c r="K5837" s="135">
        <v>9876.5</v>
      </c>
      <c r="L5837" s="135">
        <v>9597.6</v>
      </c>
      <c r="M5837" s="141" t="str">
        <f t="shared" si="183"/>
        <v>201706</v>
      </c>
    </row>
    <row r="5838" spans="1:13" x14ac:dyDescent="0.25">
      <c r="A5838" s="35" t="str">
        <f>VLOOKUP(B5838,ResCat!$A$2:$B$269,2,FALSE)</f>
        <v>HMOPMR</v>
      </c>
      <c r="B5838" s="68" t="str">
        <f>IF(ISNA(VLOOKUP(C5838,COA!$A$2:$B$340,2,FALSE)),"XXX",VLOOKUP(C5838,COA!$A$2:$B$340,2,FALSE))</f>
        <v>N20</v>
      </c>
      <c r="C5838" s="149" t="str">
        <f t="shared" si="184"/>
        <v>0011-1013-0012</v>
      </c>
      <c r="D5838" s="134" t="s">
        <v>458</v>
      </c>
      <c r="E5838" s="134" t="s">
        <v>454</v>
      </c>
      <c r="F5838" s="134" t="s">
        <v>452</v>
      </c>
      <c r="G5838" s="134" t="s">
        <v>335</v>
      </c>
      <c r="H5838" s="134" t="s">
        <v>1023</v>
      </c>
      <c r="I5838" s="134" t="s">
        <v>3</v>
      </c>
      <c r="J5838" s="135">
        <v>4240.9699999999993</v>
      </c>
      <c r="K5838" s="135">
        <v>1284.31</v>
      </c>
      <c r="L5838" s="135">
        <v>1225.1299999999997</v>
      </c>
      <c r="M5838" s="141" t="str">
        <f t="shared" si="183"/>
        <v>201707</v>
      </c>
    </row>
    <row r="5839" spans="1:13" x14ac:dyDescent="0.25">
      <c r="A5839" s="35" t="str">
        <f>VLOOKUP(B5839,ResCat!$A$2:$B$269,2,FALSE)</f>
        <v>HMOPMR</v>
      </c>
      <c r="B5839" s="68" t="str">
        <f>IF(ISNA(VLOOKUP(C5839,COA!$A$2:$B$340,2,FALSE)),"XXX",VLOOKUP(C5839,COA!$A$2:$B$340,2,FALSE))</f>
        <v>N20</v>
      </c>
      <c r="C5839" s="149" t="str">
        <f t="shared" si="184"/>
        <v>0011-1013-0012</v>
      </c>
      <c r="D5839" s="134" t="s">
        <v>458</v>
      </c>
      <c r="E5839" s="134" t="s">
        <v>454</v>
      </c>
      <c r="F5839" s="134" t="s">
        <v>452</v>
      </c>
      <c r="G5839" s="134" t="s">
        <v>335</v>
      </c>
      <c r="H5839" s="134" t="s">
        <v>1023</v>
      </c>
      <c r="I5839" s="134" t="s">
        <v>0</v>
      </c>
      <c r="J5839" s="135">
        <v>133311.62</v>
      </c>
      <c r="K5839" s="135">
        <v>31064.32</v>
      </c>
      <c r="L5839" s="135">
        <v>15075.97</v>
      </c>
      <c r="M5839" s="141" t="str">
        <f t="shared" si="183"/>
        <v>201707</v>
      </c>
    </row>
    <row r="5840" spans="1:13" x14ac:dyDescent="0.25">
      <c r="A5840" s="35" t="str">
        <f>VLOOKUP(B5840,ResCat!$A$2:$B$269,2,FALSE)</f>
        <v>HMOPMR</v>
      </c>
      <c r="B5840" s="68" t="str">
        <f>IF(ISNA(VLOOKUP(C5840,COA!$A$2:$B$340,2,FALSE)),"XXX",VLOOKUP(C5840,COA!$A$2:$B$340,2,FALSE))</f>
        <v>N20</v>
      </c>
      <c r="C5840" s="149" t="str">
        <f t="shared" si="184"/>
        <v>0011-1013-0012</v>
      </c>
      <c r="D5840" s="134" t="s">
        <v>458</v>
      </c>
      <c r="E5840" s="134" t="s">
        <v>454</v>
      </c>
      <c r="F5840" s="134" t="s">
        <v>452</v>
      </c>
      <c r="G5840" s="134" t="s">
        <v>335</v>
      </c>
      <c r="H5840" s="134" t="s">
        <v>1023</v>
      </c>
      <c r="I5840" s="134" t="s">
        <v>2</v>
      </c>
      <c r="J5840" s="135">
        <v>5159.68</v>
      </c>
      <c r="K5840" s="135">
        <v>7819.670000000001</v>
      </c>
      <c r="L5840" s="135">
        <v>7744.3700000000008</v>
      </c>
      <c r="M5840" s="141" t="str">
        <f t="shared" si="183"/>
        <v>201707</v>
      </c>
    </row>
    <row r="5841" spans="1:13" x14ac:dyDescent="0.25">
      <c r="A5841" s="35" t="str">
        <f>VLOOKUP(B5841,ResCat!$A$2:$B$269,2,FALSE)</f>
        <v>HMOPMR</v>
      </c>
      <c r="B5841" s="68" t="str">
        <f>IF(ISNA(VLOOKUP(C5841,COA!$A$2:$B$340,2,FALSE)),"XXX",VLOOKUP(C5841,COA!$A$2:$B$340,2,FALSE))</f>
        <v>N20</v>
      </c>
      <c r="C5841" s="149" t="str">
        <f t="shared" si="184"/>
        <v>0011-1013-0012</v>
      </c>
      <c r="D5841" s="134" t="s">
        <v>458</v>
      </c>
      <c r="E5841" s="134" t="s">
        <v>454</v>
      </c>
      <c r="F5841" s="134" t="s">
        <v>452</v>
      </c>
      <c r="G5841" s="134" t="s">
        <v>335</v>
      </c>
      <c r="H5841" s="134" t="s">
        <v>1023</v>
      </c>
      <c r="I5841" s="134" t="s">
        <v>1</v>
      </c>
      <c r="J5841" s="135">
        <v>25322</v>
      </c>
      <c r="K5841" s="135">
        <v>20842.32</v>
      </c>
      <c r="L5841" s="135">
        <v>19408.05</v>
      </c>
      <c r="M5841" s="141" t="str">
        <f t="shared" si="183"/>
        <v>201707</v>
      </c>
    </row>
    <row r="5842" spans="1:13" x14ac:dyDescent="0.25">
      <c r="A5842" s="35" t="str">
        <f>VLOOKUP(B5842,ResCat!$A$2:$B$269,2,FALSE)</f>
        <v>HMOPMR</v>
      </c>
      <c r="B5842" s="68" t="str">
        <f>IF(ISNA(VLOOKUP(C5842,COA!$A$2:$B$340,2,FALSE)),"XXX",VLOOKUP(C5842,COA!$A$2:$B$340,2,FALSE))</f>
        <v>N20</v>
      </c>
      <c r="C5842" s="149" t="str">
        <f t="shared" si="184"/>
        <v>0011-1013-0012</v>
      </c>
      <c r="D5842" s="134" t="s">
        <v>458</v>
      </c>
      <c r="E5842" s="134" t="s">
        <v>454</v>
      </c>
      <c r="F5842" s="134" t="s">
        <v>452</v>
      </c>
      <c r="G5842" s="134" t="s">
        <v>4</v>
      </c>
      <c r="H5842" s="134" t="s">
        <v>1023</v>
      </c>
      <c r="I5842" s="134" t="s">
        <v>3</v>
      </c>
      <c r="J5842" s="135">
        <v>2860.94</v>
      </c>
      <c r="K5842" s="135">
        <v>615.26</v>
      </c>
      <c r="L5842" s="135">
        <v>615.26</v>
      </c>
      <c r="M5842" s="141" t="str">
        <f t="shared" si="183"/>
        <v>201708</v>
      </c>
    </row>
    <row r="5843" spans="1:13" x14ac:dyDescent="0.25">
      <c r="A5843" s="35" t="str">
        <f>VLOOKUP(B5843,ResCat!$A$2:$B$269,2,FALSE)</f>
        <v>HMOPMR</v>
      </c>
      <c r="B5843" s="68" t="str">
        <f>IF(ISNA(VLOOKUP(C5843,COA!$A$2:$B$340,2,FALSE)),"XXX",VLOOKUP(C5843,COA!$A$2:$B$340,2,FALSE))</f>
        <v>N20</v>
      </c>
      <c r="C5843" s="149" t="str">
        <f t="shared" si="184"/>
        <v>0011-1013-0012</v>
      </c>
      <c r="D5843" s="134" t="s">
        <v>458</v>
      </c>
      <c r="E5843" s="134" t="s">
        <v>454</v>
      </c>
      <c r="F5843" s="134" t="s">
        <v>452</v>
      </c>
      <c r="G5843" s="134" t="s">
        <v>4</v>
      </c>
      <c r="H5843" s="134" t="s">
        <v>1023</v>
      </c>
      <c r="I5843" s="134" t="s">
        <v>0</v>
      </c>
      <c r="J5843" s="135">
        <v>7629.9000000000005</v>
      </c>
      <c r="K5843" s="135">
        <v>3960</v>
      </c>
      <c r="L5843" s="135">
        <v>3960</v>
      </c>
      <c r="M5843" s="141" t="str">
        <f t="shared" si="183"/>
        <v>201708</v>
      </c>
    </row>
    <row r="5844" spans="1:13" x14ac:dyDescent="0.25">
      <c r="A5844" s="35" t="str">
        <f>VLOOKUP(B5844,ResCat!$A$2:$B$269,2,FALSE)</f>
        <v>HMOPMR</v>
      </c>
      <c r="B5844" s="68" t="str">
        <f>IF(ISNA(VLOOKUP(C5844,COA!$A$2:$B$340,2,FALSE)),"XXX",VLOOKUP(C5844,COA!$A$2:$B$340,2,FALSE))</f>
        <v>N20</v>
      </c>
      <c r="C5844" s="149" t="str">
        <f t="shared" si="184"/>
        <v>0011-1013-0012</v>
      </c>
      <c r="D5844" s="134" t="s">
        <v>458</v>
      </c>
      <c r="E5844" s="134" t="s">
        <v>454</v>
      </c>
      <c r="F5844" s="134" t="s">
        <v>452</v>
      </c>
      <c r="G5844" s="134" t="s">
        <v>4</v>
      </c>
      <c r="H5844" s="134" t="s">
        <v>1023</v>
      </c>
      <c r="I5844" s="134" t="s">
        <v>2</v>
      </c>
      <c r="J5844" s="135">
        <v>3069.4</v>
      </c>
      <c r="K5844" s="135">
        <v>1362.19</v>
      </c>
      <c r="L5844" s="135">
        <v>1055.92</v>
      </c>
      <c r="M5844" s="141" t="str">
        <f t="shared" si="183"/>
        <v>201708</v>
      </c>
    </row>
    <row r="5845" spans="1:13" x14ac:dyDescent="0.25">
      <c r="A5845" s="35" t="str">
        <f>VLOOKUP(B5845,ResCat!$A$2:$B$269,2,FALSE)</f>
        <v>HMOPMR</v>
      </c>
      <c r="B5845" s="68" t="str">
        <f>IF(ISNA(VLOOKUP(C5845,COA!$A$2:$B$340,2,FALSE)),"XXX",VLOOKUP(C5845,COA!$A$2:$B$340,2,FALSE))</f>
        <v>N20</v>
      </c>
      <c r="C5845" s="149" t="str">
        <f t="shared" si="184"/>
        <v>0011-1013-0012</v>
      </c>
      <c r="D5845" s="134" t="s">
        <v>458</v>
      </c>
      <c r="E5845" s="134" t="s">
        <v>454</v>
      </c>
      <c r="F5845" s="134" t="s">
        <v>452</v>
      </c>
      <c r="G5845" s="134" t="s">
        <v>4</v>
      </c>
      <c r="H5845" s="134" t="s">
        <v>1023</v>
      </c>
      <c r="I5845" s="134" t="s">
        <v>1</v>
      </c>
      <c r="J5845" s="135">
        <v>5154</v>
      </c>
      <c r="K5845" s="135">
        <v>5126.8500000000004</v>
      </c>
      <c r="L5845" s="135">
        <v>5126.8500000000004</v>
      </c>
      <c r="M5845" s="141" t="str">
        <f t="shared" si="183"/>
        <v>201708</v>
      </c>
    </row>
    <row r="5846" spans="1:13" x14ac:dyDescent="0.25">
      <c r="A5846" s="35" t="str">
        <f>VLOOKUP(B5846,ResCat!$A$2:$B$269,2,FALSE)</f>
        <v>HMOPMR</v>
      </c>
      <c r="B5846" s="68" t="str">
        <f>IF(ISNA(VLOOKUP(C5846,COA!$A$2:$B$340,2,FALSE)),"XXX",VLOOKUP(C5846,COA!$A$2:$B$340,2,FALSE))</f>
        <v>N20</v>
      </c>
      <c r="C5846" s="149" t="str">
        <f t="shared" si="184"/>
        <v>0011-1013-0012</v>
      </c>
      <c r="D5846" s="134" t="s">
        <v>458</v>
      </c>
      <c r="E5846" s="134" t="s">
        <v>454</v>
      </c>
      <c r="F5846" s="134" t="s">
        <v>452</v>
      </c>
      <c r="G5846" s="134" t="s">
        <v>511</v>
      </c>
      <c r="H5846" s="134" t="s">
        <v>1023</v>
      </c>
      <c r="I5846" s="134" t="s">
        <v>3</v>
      </c>
      <c r="J5846" s="135">
        <v>2678.79</v>
      </c>
      <c r="K5846" s="135">
        <v>1555.07</v>
      </c>
      <c r="L5846" s="135">
        <v>804.8599999999999</v>
      </c>
      <c r="M5846" s="141" t="str">
        <f t="shared" si="183"/>
        <v>201709</v>
      </c>
    </row>
    <row r="5847" spans="1:13" x14ac:dyDescent="0.25">
      <c r="A5847" s="35" t="str">
        <f>VLOOKUP(B5847,ResCat!$A$2:$B$269,2,FALSE)</f>
        <v>HMOPMR</v>
      </c>
      <c r="B5847" s="68" t="str">
        <f>IF(ISNA(VLOOKUP(C5847,COA!$A$2:$B$340,2,FALSE)),"XXX",VLOOKUP(C5847,COA!$A$2:$B$340,2,FALSE))</f>
        <v>N20</v>
      </c>
      <c r="C5847" s="149" t="str">
        <f t="shared" si="184"/>
        <v>0011-1013-0012</v>
      </c>
      <c r="D5847" s="134" t="s">
        <v>458</v>
      </c>
      <c r="E5847" s="134" t="s">
        <v>454</v>
      </c>
      <c r="F5847" s="134" t="s">
        <v>452</v>
      </c>
      <c r="G5847" s="134" t="s">
        <v>511</v>
      </c>
      <c r="H5847" s="134" t="s">
        <v>1023</v>
      </c>
      <c r="I5847" s="134" t="s">
        <v>0</v>
      </c>
      <c r="J5847" s="135">
        <v>1043931.79</v>
      </c>
      <c r="K5847" s="135">
        <v>538060.04</v>
      </c>
      <c r="L5847" s="135">
        <v>537810.04</v>
      </c>
      <c r="M5847" s="141" t="str">
        <f t="shared" si="183"/>
        <v>201709</v>
      </c>
    </row>
    <row r="5848" spans="1:13" x14ac:dyDescent="0.25">
      <c r="A5848" s="35" t="str">
        <f>VLOOKUP(B5848,ResCat!$A$2:$B$269,2,FALSE)</f>
        <v>HMOPMR</v>
      </c>
      <c r="B5848" s="68" t="str">
        <f>IF(ISNA(VLOOKUP(C5848,COA!$A$2:$B$340,2,FALSE)),"XXX",VLOOKUP(C5848,COA!$A$2:$B$340,2,FALSE))</f>
        <v>N20</v>
      </c>
      <c r="C5848" s="149" t="str">
        <f t="shared" si="184"/>
        <v>0011-1013-0012</v>
      </c>
      <c r="D5848" s="134" t="s">
        <v>458</v>
      </c>
      <c r="E5848" s="134" t="s">
        <v>454</v>
      </c>
      <c r="F5848" s="134" t="s">
        <v>452</v>
      </c>
      <c r="G5848" s="134" t="s">
        <v>511</v>
      </c>
      <c r="H5848" s="134" t="s">
        <v>1023</v>
      </c>
      <c r="I5848" s="134" t="s">
        <v>336</v>
      </c>
      <c r="J5848" s="135">
        <v>0</v>
      </c>
      <c r="K5848" s="135">
        <v>0</v>
      </c>
      <c r="L5848" s="135">
        <v>0</v>
      </c>
      <c r="M5848" s="141" t="str">
        <f t="shared" si="183"/>
        <v>201709</v>
      </c>
    </row>
    <row r="5849" spans="1:13" x14ac:dyDescent="0.25">
      <c r="A5849" s="35" t="str">
        <f>VLOOKUP(B5849,ResCat!$A$2:$B$269,2,FALSE)</f>
        <v>HMOPMR</v>
      </c>
      <c r="B5849" s="68" t="str">
        <f>IF(ISNA(VLOOKUP(C5849,COA!$A$2:$B$340,2,FALSE)),"XXX",VLOOKUP(C5849,COA!$A$2:$B$340,2,FALSE))</f>
        <v>N20</v>
      </c>
      <c r="C5849" s="149" t="str">
        <f t="shared" si="184"/>
        <v>0011-1013-0012</v>
      </c>
      <c r="D5849" s="134" t="s">
        <v>458</v>
      </c>
      <c r="E5849" s="134" t="s">
        <v>454</v>
      </c>
      <c r="F5849" s="134" t="s">
        <v>452</v>
      </c>
      <c r="G5849" s="134" t="s">
        <v>511</v>
      </c>
      <c r="H5849" s="134" t="s">
        <v>1023</v>
      </c>
      <c r="I5849" s="134" t="s">
        <v>2</v>
      </c>
      <c r="J5849" s="135">
        <v>14872.8</v>
      </c>
      <c r="K5849" s="135">
        <v>6696.0899999999983</v>
      </c>
      <c r="L5849" s="135">
        <v>6558.6899999999987</v>
      </c>
      <c r="M5849" s="141" t="str">
        <f t="shared" si="183"/>
        <v>201709</v>
      </c>
    </row>
    <row r="5850" spans="1:13" x14ac:dyDescent="0.25">
      <c r="A5850" s="35" t="str">
        <f>VLOOKUP(B5850,ResCat!$A$2:$B$269,2,FALSE)</f>
        <v>HMOPMR</v>
      </c>
      <c r="B5850" s="68" t="str">
        <f>IF(ISNA(VLOOKUP(C5850,COA!$A$2:$B$340,2,FALSE)),"XXX",VLOOKUP(C5850,COA!$A$2:$B$340,2,FALSE))</f>
        <v>N20</v>
      </c>
      <c r="C5850" s="149" t="str">
        <f t="shared" si="184"/>
        <v>0011-1013-0012</v>
      </c>
      <c r="D5850" s="134" t="s">
        <v>458</v>
      </c>
      <c r="E5850" s="134" t="s">
        <v>454</v>
      </c>
      <c r="F5850" s="134" t="s">
        <v>452</v>
      </c>
      <c r="G5850" s="134" t="s">
        <v>511</v>
      </c>
      <c r="H5850" s="134" t="s">
        <v>1023</v>
      </c>
      <c r="I5850" s="134" t="s">
        <v>1</v>
      </c>
      <c r="J5850" s="135">
        <v>20355.28</v>
      </c>
      <c r="K5850" s="135">
        <v>12224.66</v>
      </c>
      <c r="L5850" s="135">
        <v>12224.66</v>
      </c>
      <c r="M5850" s="141" t="str">
        <f t="shared" si="183"/>
        <v>201709</v>
      </c>
    </row>
    <row r="5851" spans="1:13" x14ac:dyDescent="0.25">
      <c r="A5851" s="35" t="str">
        <f>VLOOKUP(B5851,ResCat!$A$2:$B$269,2,FALSE)</f>
        <v>HMOPMR</v>
      </c>
      <c r="B5851" s="68" t="str">
        <f>IF(ISNA(VLOOKUP(C5851,COA!$A$2:$B$340,2,FALSE)),"XXX",VLOOKUP(C5851,COA!$A$2:$B$340,2,FALSE))</f>
        <v>N20</v>
      </c>
      <c r="C5851" s="149" t="str">
        <f t="shared" si="184"/>
        <v>0011-1013-0012</v>
      </c>
      <c r="D5851" s="134" t="s">
        <v>458</v>
      </c>
      <c r="E5851" s="134" t="s">
        <v>454</v>
      </c>
      <c r="F5851" s="134" t="s">
        <v>452</v>
      </c>
      <c r="G5851" s="134" t="s">
        <v>969</v>
      </c>
      <c r="H5851" s="134" t="s">
        <v>1023</v>
      </c>
      <c r="I5851" s="134" t="s">
        <v>3</v>
      </c>
      <c r="J5851" s="135">
        <v>20572.020000000004</v>
      </c>
      <c r="K5851" s="135">
        <v>9848.6200000000026</v>
      </c>
      <c r="L5851" s="135">
        <v>9848.6200000000026</v>
      </c>
      <c r="M5851" s="141" t="str">
        <f t="shared" si="183"/>
        <v>201710</v>
      </c>
    </row>
    <row r="5852" spans="1:13" x14ac:dyDescent="0.25">
      <c r="A5852" s="35" t="str">
        <f>VLOOKUP(B5852,ResCat!$A$2:$B$269,2,FALSE)</f>
        <v>HMOPMR</v>
      </c>
      <c r="B5852" s="68" t="str">
        <f>IF(ISNA(VLOOKUP(C5852,COA!$A$2:$B$340,2,FALSE)),"XXX",VLOOKUP(C5852,COA!$A$2:$B$340,2,FALSE))</f>
        <v>N20</v>
      </c>
      <c r="C5852" s="149" t="str">
        <f t="shared" si="184"/>
        <v>0011-1013-0012</v>
      </c>
      <c r="D5852" s="134" t="s">
        <v>458</v>
      </c>
      <c r="E5852" s="134" t="s">
        <v>454</v>
      </c>
      <c r="F5852" s="134" t="s">
        <v>452</v>
      </c>
      <c r="G5852" s="134" t="s">
        <v>969</v>
      </c>
      <c r="H5852" s="134" t="s">
        <v>1023</v>
      </c>
      <c r="I5852" s="134" t="s">
        <v>0</v>
      </c>
      <c r="J5852" s="135">
        <v>-3.637978807091713E-12</v>
      </c>
      <c r="K5852" s="135">
        <v>38289.130000000005</v>
      </c>
      <c r="L5852" s="135">
        <v>1316</v>
      </c>
      <c r="M5852" s="141" t="str">
        <f t="shared" si="183"/>
        <v>201710</v>
      </c>
    </row>
    <row r="5853" spans="1:13" x14ac:dyDescent="0.25">
      <c r="A5853" s="35" t="str">
        <f>VLOOKUP(B5853,ResCat!$A$2:$B$269,2,FALSE)</f>
        <v>HMOPMR</v>
      </c>
      <c r="B5853" s="68" t="str">
        <f>IF(ISNA(VLOOKUP(C5853,COA!$A$2:$B$340,2,FALSE)),"XXX",VLOOKUP(C5853,COA!$A$2:$B$340,2,FALSE))</f>
        <v>N20</v>
      </c>
      <c r="C5853" s="149" t="str">
        <f t="shared" si="184"/>
        <v>0011-1013-0012</v>
      </c>
      <c r="D5853" s="134" t="s">
        <v>458</v>
      </c>
      <c r="E5853" s="134" t="s">
        <v>454</v>
      </c>
      <c r="F5853" s="134" t="s">
        <v>452</v>
      </c>
      <c r="G5853" s="134" t="s">
        <v>969</v>
      </c>
      <c r="H5853" s="134" t="s">
        <v>1023</v>
      </c>
      <c r="I5853" s="134" t="s">
        <v>336</v>
      </c>
      <c r="J5853" s="135">
        <v>170</v>
      </c>
      <c r="K5853" s="135">
        <v>170</v>
      </c>
      <c r="L5853" s="135">
        <v>170</v>
      </c>
      <c r="M5853" s="141" t="str">
        <f t="shared" si="183"/>
        <v>201710</v>
      </c>
    </row>
    <row r="5854" spans="1:13" x14ac:dyDescent="0.25">
      <c r="A5854" s="35" t="str">
        <f>VLOOKUP(B5854,ResCat!$A$2:$B$269,2,FALSE)</f>
        <v>HMOPMR</v>
      </c>
      <c r="B5854" s="68" t="str">
        <f>IF(ISNA(VLOOKUP(C5854,COA!$A$2:$B$340,2,FALSE)),"XXX",VLOOKUP(C5854,COA!$A$2:$B$340,2,FALSE))</f>
        <v>N20</v>
      </c>
      <c r="C5854" s="149" t="str">
        <f t="shared" si="184"/>
        <v>0011-1013-0012</v>
      </c>
      <c r="D5854" s="134" t="s">
        <v>458</v>
      </c>
      <c r="E5854" s="134" t="s">
        <v>454</v>
      </c>
      <c r="F5854" s="134" t="s">
        <v>452</v>
      </c>
      <c r="G5854" s="134" t="s">
        <v>969</v>
      </c>
      <c r="H5854" s="134" t="s">
        <v>1023</v>
      </c>
      <c r="I5854" s="134" t="s">
        <v>2</v>
      </c>
      <c r="J5854" s="135">
        <v>15736.47</v>
      </c>
      <c r="K5854" s="135">
        <v>9676.5600000000013</v>
      </c>
      <c r="L5854" s="135">
        <v>9312.840000000002</v>
      </c>
      <c r="M5854" s="141" t="str">
        <f t="shared" si="183"/>
        <v>201710</v>
      </c>
    </row>
    <row r="5855" spans="1:13" x14ac:dyDescent="0.25">
      <c r="A5855" s="35" t="str">
        <f>VLOOKUP(B5855,ResCat!$A$2:$B$269,2,FALSE)</f>
        <v>HMOPMR</v>
      </c>
      <c r="B5855" s="68" t="str">
        <f>IF(ISNA(VLOOKUP(C5855,COA!$A$2:$B$340,2,FALSE)),"XXX",VLOOKUP(C5855,COA!$A$2:$B$340,2,FALSE))</f>
        <v>N20</v>
      </c>
      <c r="C5855" s="149" t="str">
        <f t="shared" si="184"/>
        <v>0011-1013-0012</v>
      </c>
      <c r="D5855" s="134" t="s">
        <v>458</v>
      </c>
      <c r="E5855" s="134" t="s">
        <v>454</v>
      </c>
      <c r="F5855" s="134" t="s">
        <v>452</v>
      </c>
      <c r="G5855" s="134" t="s">
        <v>969</v>
      </c>
      <c r="H5855" s="134" t="s">
        <v>1023</v>
      </c>
      <c r="I5855" s="134" t="s">
        <v>343</v>
      </c>
      <c r="J5855" s="135">
        <v>-73.140000000000015</v>
      </c>
      <c r="K5855" s="135">
        <v>-20.78</v>
      </c>
      <c r="L5855" s="135">
        <v>-20.779999999999998</v>
      </c>
      <c r="M5855" s="141" t="str">
        <f t="shared" si="183"/>
        <v>201710</v>
      </c>
    </row>
    <row r="5856" spans="1:13" x14ac:dyDescent="0.25">
      <c r="A5856" s="35" t="str">
        <f>VLOOKUP(B5856,ResCat!$A$2:$B$269,2,FALSE)</f>
        <v>HMOPMR</v>
      </c>
      <c r="B5856" s="68" t="str">
        <f>IF(ISNA(VLOOKUP(C5856,COA!$A$2:$B$340,2,FALSE)),"XXX",VLOOKUP(C5856,COA!$A$2:$B$340,2,FALSE))</f>
        <v>N20</v>
      </c>
      <c r="C5856" s="149" t="str">
        <f t="shared" si="184"/>
        <v>0011-1013-0012</v>
      </c>
      <c r="D5856" s="134" t="s">
        <v>458</v>
      </c>
      <c r="E5856" s="134" t="s">
        <v>454</v>
      </c>
      <c r="F5856" s="134" t="s">
        <v>452</v>
      </c>
      <c r="G5856" s="134" t="s">
        <v>969</v>
      </c>
      <c r="H5856" s="134" t="s">
        <v>1023</v>
      </c>
      <c r="I5856" s="134" t="s">
        <v>1</v>
      </c>
      <c r="J5856" s="135">
        <v>23019.870000000006</v>
      </c>
      <c r="K5856" s="135">
        <v>11044.939999999999</v>
      </c>
      <c r="L5856" s="135">
        <v>10490.500000000004</v>
      </c>
      <c r="M5856" s="141" t="str">
        <f t="shared" si="183"/>
        <v>201710</v>
      </c>
    </row>
    <row r="5857" spans="1:13" x14ac:dyDescent="0.25">
      <c r="A5857" s="35" t="str">
        <f>VLOOKUP(B5857,ResCat!$A$2:$B$269,2,FALSE)</f>
        <v>HMOPMR</v>
      </c>
      <c r="B5857" s="68" t="str">
        <f>IF(ISNA(VLOOKUP(C5857,COA!$A$2:$B$340,2,FALSE)),"XXX",VLOOKUP(C5857,COA!$A$2:$B$340,2,FALSE))</f>
        <v>N20</v>
      </c>
      <c r="C5857" s="149" t="str">
        <f t="shared" si="184"/>
        <v>0011-1013-0012</v>
      </c>
      <c r="D5857" s="134" t="s">
        <v>458</v>
      </c>
      <c r="E5857" s="134" t="s">
        <v>454</v>
      </c>
      <c r="F5857" s="134" t="s">
        <v>452</v>
      </c>
      <c r="G5857" s="134" t="s">
        <v>961</v>
      </c>
      <c r="H5857" s="134" t="s">
        <v>1023</v>
      </c>
      <c r="I5857" s="134" t="s">
        <v>3</v>
      </c>
      <c r="J5857" s="135">
        <v>39054.099999999991</v>
      </c>
      <c r="K5857" s="135">
        <v>22533.609999999997</v>
      </c>
      <c r="L5857" s="135">
        <v>22483.609999999997</v>
      </c>
      <c r="M5857" s="141" t="str">
        <f t="shared" si="183"/>
        <v>201711</v>
      </c>
    </row>
    <row r="5858" spans="1:13" x14ac:dyDescent="0.25">
      <c r="A5858" s="35" t="str">
        <f>VLOOKUP(B5858,ResCat!$A$2:$B$269,2,FALSE)</f>
        <v>HMOPMR</v>
      </c>
      <c r="B5858" s="68" t="str">
        <f>IF(ISNA(VLOOKUP(C5858,COA!$A$2:$B$340,2,FALSE)),"XXX",VLOOKUP(C5858,COA!$A$2:$B$340,2,FALSE))</f>
        <v>N20</v>
      </c>
      <c r="C5858" s="149" t="str">
        <f t="shared" si="184"/>
        <v>0011-1013-0012</v>
      </c>
      <c r="D5858" s="134" t="s">
        <v>458</v>
      </c>
      <c r="E5858" s="134" t="s">
        <v>454</v>
      </c>
      <c r="F5858" s="134" t="s">
        <v>452</v>
      </c>
      <c r="G5858" s="134" t="s">
        <v>961</v>
      </c>
      <c r="H5858" s="134" t="s">
        <v>1023</v>
      </c>
      <c r="I5858" s="134" t="s">
        <v>0</v>
      </c>
      <c r="J5858" s="135">
        <v>46466.239999999998</v>
      </c>
      <c r="K5858" s="135">
        <v>9995.4699999999993</v>
      </c>
      <c r="L5858" s="135">
        <v>1316</v>
      </c>
      <c r="M5858" s="141" t="str">
        <f t="shared" si="183"/>
        <v>201711</v>
      </c>
    </row>
    <row r="5859" spans="1:13" x14ac:dyDescent="0.25">
      <c r="A5859" s="35" t="str">
        <f>VLOOKUP(B5859,ResCat!$A$2:$B$269,2,FALSE)</f>
        <v>HMOPMR</v>
      </c>
      <c r="B5859" s="68" t="str">
        <f>IF(ISNA(VLOOKUP(C5859,COA!$A$2:$B$340,2,FALSE)),"XXX",VLOOKUP(C5859,COA!$A$2:$B$340,2,FALSE))</f>
        <v>N20</v>
      </c>
      <c r="C5859" s="149" t="str">
        <f t="shared" si="184"/>
        <v>0011-1013-0012</v>
      </c>
      <c r="D5859" s="134" t="s">
        <v>458</v>
      </c>
      <c r="E5859" s="134" t="s">
        <v>454</v>
      </c>
      <c r="F5859" s="134" t="s">
        <v>452</v>
      </c>
      <c r="G5859" s="134" t="s">
        <v>961</v>
      </c>
      <c r="H5859" s="134" t="s">
        <v>1023</v>
      </c>
      <c r="I5859" s="134" t="s">
        <v>2</v>
      </c>
      <c r="J5859" s="135">
        <v>104013.19000000002</v>
      </c>
      <c r="K5859" s="135">
        <v>65352.040000000045</v>
      </c>
      <c r="L5859" s="135">
        <v>65073.250000000044</v>
      </c>
      <c r="M5859" s="141" t="str">
        <f t="shared" si="183"/>
        <v>201711</v>
      </c>
    </row>
    <row r="5860" spans="1:13" x14ac:dyDescent="0.25">
      <c r="A5860" s="35" t="str">
        <f>VLOOKUP(B5860,ResCat!$A$2:$B$269,2,FALSE)</f>
        <v>HMOPMR</v>
      </c>
      <c r="B5860" s="68" t="str">
        <f>IF(ISNA(VLOOKUP(C5860,COA!$A$2:$B$340,2,FALSE)),"XXX",VLOOKUP(C5860,COA!$A$2:$B$340,2,FALSE))</f>
        <v>N20</v>
      </c>
      <c r="C5860" s="149" t="str">
        <f t="shared" si="184"/>
        <v>0011-1013-0012</v>
      </c>
      <c r="D5860" s="134" t="s">
        <v>458</v>
      </c>
      <c r="E5860" s="134" t="s">
        <v>454</v>
      </c>
      <c r="F5860" s="134" t="s">
        <v>452</v>
      </c>
      <c r="G5860" s="134" t="s">
        <v>961</v>
      </c>
      <c r="H5860" s="134" t="s">
        <v>1023</v>
      </c>
      <c r="I5860" s="134" t="s">
        <v>343</v>
      </c>
      <c r="J5860" s="135">
        <v>-280.16000000000003</v>
      </c>
      <c r="K5860" s="135">
        <v>-280.16000000000003</v>
      </c>
      <c r="L5860" s="135">
        <v>-270.16000000000003</v>
      </c>
      <c r="M5860" s="141" t="str">
        <f t="shared" si="183"/>
        <v>201711</v>
      </c>
    </row>
    <row r="5861" spans="1:13" x14ac:dyDescent="0.25">
      <c r="A5861" s="35" t="str">
        <f>VLOOKUP(B5861,ResCat!$A$2:$B$269,2,FALSE)</f>
        <v>HMOPMR</v>
      </c>
      <c r="B5861" s="68" t="str">
        <f>IF(ISNA(VLOOKUP(C5861,COA!$A$2:$B$340,2,FALSE)),"XXX",VLOOKUP(C5861,COA!$A$2:$B$340,2,FALSE))</f>
        <v>N20</v>
      </c>
      <c r="C5861" s="149" t="str">
        <f t="shared" si="184"/>
        <v>0011-1013-0012</v>
      </c>
      <c r="D5861" s="134" t="s">
        <v>458</v>
      </c>
      <c r="E5861" s="134" t="s">
        <v>454</v>
      </c>
      <c r="F5861" s="134" t="s">
        <v>452</v>
      </c>
      <c r="G5861" s="134" t="s">
        <v>961</v>
      </c>
      <c r="H5861" s="134" t="s">
        <v>1023</v>
      </c>
      <c r="I5861" s="134" t="s">
        <v>1</v>
      </c>
      <c r="J5861" s="135">
        <v>24082</v>
      </c>
      <c r="K5861" s="135">
        <v>8656.82</v>
      </c>
      <c r="L5861" s="135">
        <v>8656.82</v>
      </c>
      <c r="M5861" s="141" t="str">
        <f t="shared" si="183"/>
        <v>201711</v>
      </c>
    </row>
    <row r="5862" spans="1:13" x14ac:dyDescent="0.25">
      <c r="A5862" s="35" t="str">
        <f>VLOOKUP(B5862,ResCat!$A$2:$B$269,2,FALSE)</f>
        <v>HMOPMR</v>
      </c>
      <c r="B5862" s="68" t="str">
        <f>IF(ISNA(VLOOKUP(C5862,COA!$A$2:$B$340,2,FALSE)),"XXX",VLOOKUP(C5862,COA!$A$2:$B$340,2,FALSE))</f>
        <v>N20</v>
      </c>
      <c r="C5862" s="149" t="str">
        <f t="shared" si="184"/>
        <v>0011-1013-0012</v>
      </c>
      <c r="D5862" s="134" t="s">
        <v>458</v>
      </c>
      <c r="E5862" s="134" t="s">
        <v>454</v>
      </c>
      <c r="F5862" s="134" t="s">
        <v>452</v>
      </c>
      <c r="G5862" s="134" t="s">
        <v>970</v>
      </c>
      <c r="H5862" s="134" t="s">
        <v>1023</v>
      </c>
      <c r="I5862" s="134" t="s">
        <v>3</v>
      </c>
      <c r="J5862" s="135">
        <v>65442.839999999953</v>
      </c>
      <c r="K5862" s="135">
        <v>34718.299999999996</v>
      </c>
      <c r="L5862" s="135">
        <v>33474.140000000014</v>
      </c>
      <c r="M5862" s="141" t="str">
        <f t="shared" si="183"/>
        <v>201712</v>
      </c>
    </row>
    <row r="5863" spans="1:13" x14ac:dyDescent="0.25">
      <c r="A5863" s="35" t="str">
        <f>VLOOKUP(B5863,ResCat!$A$2:$B$269,2,FALSE)</f>
        <v>HMOPMR</v>
      </c>
      <c r="B5863" s="68" t="str">
        <f>IF(ISNA(VLOOKUP(C5863,COA!$A$2:$B$340,2,FALSE)),"XXX",VLOOKUP(C5863,COA!$A$2:$B$340,2,FALSE))</f>
        <v>N20</v>
      </c>
      <c r="C5863" s="149" t="str">
        <f t="shared" si="184"/>
        <v>0011-1013-0012</v>
      </c>
      <c r="D5863" s="134" t="s">
        <v>458</v>
      </c>
      <c r="E5863" s="134" t="s">
        <v>454</v>
      </c>
      <c r="F5863" s="134" t="s">
        <v>452</v>
      </c>
      <c r="G5863" s="134" t="s">
        <v>970</v>
      </c>
      <c r="H5863" s="134" t="s">
        <v>1023</v>
      </c>
      <c r="I5863" s="134" t="s">
        <v>0</v>
      </c>
      <c r="J5863" s="135">
        <v>884695.33000000147</v>
      </c>
      <c r="K5863" s="135">
        <v>205064.03000000006</v>
      </c>
      <c r="L5863" s="135">
        <v>191576.72999999992</v>
      </c>
      <c r="M5863" s="141" t="str">
        <f t="shared" si="183"/>
        <v>201712</v>
      </c>
    </row>
    <row r="5864" spans="1:13" x14ac:dyDescent="0.25">
      <c r="A5864" s="35" t="str">
        <f>VLOOKUP(B5864,ResCat!$A$2:$B$269,2,FALSE)</f>
        <v>HMOPMR</v>
      </c>
      <c r="B5864" s="68" t="str">
        <f>IF(ISNA(VLOOKUP(C5864,COA!$A$2:$B$340,2,FALSE)),"XXX",VLOOKUP(C5864,COA!$A$2:$B$340,2,FALSE))</f>
        <v>N20</v>
      </c>
      <c r="C5864" s="149" t="str">
        <f t="shared" si="184"/>
        <v>0011-1013-0012</v>
      </c>
      <c r="D5864" s="134" t="s">
        <v>458</v>
      </c>
      <c r="E5864" s="134" t="s">
        <v>454</v>
      </c>
      <c r="F5864" s="134" t="s">
        <v>452</v>
      </c>
      <c r="G5864" s="134" t="s">
        <v>970</v>
      </c>
      <c r="H5864" s="134" t="s">
        <v>1023</v>
      </c>
      <c r="I5864" s="134" t="s">
        <v>336</v>
      </c>
      <c r="J5864" s="135">
        <v>340</v>
      </c>
      <c r="K5864" s="135">
        <v>340</v>
      </c>
      <c r="L5864" s="135">
        <v>340</v>
      </c>
      <c r="M5864" s="141" t="str">
        <f t="shared" si="183"/>
        <v>201712</v>
      </c>
    </row>
    <row r="5865" spans="1:13" x14ac:dyDescent="0.25">
      <c r="A5865" s="35" t="str">
        <f>VLOOKUP(B5865,ResCat!$A$2:$B$269,2,FALSE)</f>
        <v>HMOPMR</v>
      </c>
      <c r="B5865" s="68" t="str">
        <f>IF(ISNA(VLOOKUP(C5865,COA!$A$2:$B$340,2,FALSE)),"XXX",VLOOKUP(C5865,COA!$A$2:$B$340,2,FALSE))</f>
        <v>N20</v>
      </c>
      <c r="C5865" s="149" t="str">
        <f t="shared" si="184"/>
        <v>0011-1013-0012</v>
      </c>
      <c r="D5865" s="134" t="s">
        <v>458</v>
      </c>
      <c r="E5865" s="134" t="s">
        <v>454</v>
      </c>
      <c r="F5865" s="134" t="s">
        <v>452</v>
      </c>
      <c r="G5865" s="134" t="s">
        <v>970</v>
      </c>
      <c r="H5865" s="134" t="s">
        <v>1023</v>
      </c>
      <c r="I5865" s="134" t="s">
        <v>2</v>
      </c>
      <c r="J5865" s="135">
        <v>161063.81</v>
      </c>
      <c r="K5865" s="135">
        <v>70134.51999999996</v>
      </c>
      <c r="L5865" s="135">
        <v>69639.129999999961</v>
      </c>
      <c r="M5865" s="141" t="str">
        <f t="shared" si="183"/>
        <v>201712</v>
      </c>
    </row>
    <row r="5866" spans="1:13" x14ac:dyDescent="0.25">
      <c r="A5866" s="35" t="str">
        <f>VLOOKUP(B5866,ResCat!$A$2:$B$269,2,FALSE)</f>
        <v>HMOPMR</v>
      </c>
      <c r="B5866" s="68" t="str">
        <f>IF(ISNA(VLOOKUP(C5866,COA!$A$2:$B$340,2,FALSE)),"XXX",VLOOKUP(C5866,COA!$A$2:$B$340,2,FALSE))</f>
        <v>N20</v>
      </c>
      <c r="C5866" s="149" t="str">
        <f t="shared" si="184"/>
        <v>0011-1013-0012</v>
      </c>
      <c r="D5866" s="134" t="s">
        <v>458</v>
      </c>
      <c r="E5866" s="134" t="s">
        <v>454</v>
      </c>
      <c r="F5866" s="134" t="s">
        <v>452</v>
      </c>
      <c r="G5866" s="134" t="s">
        <v>970</v>
      </c>
      <c r="H5866" s="134" t="s">
        <v>1023</v>
      </c>
      <c r="I5866" s="134" t="s">
        <v>343</v>
      </c>
      <c r="J5866" s="135">
        <v>299735.41999999975</v>
      </c>
      <c r="K5866" s="135">
        <v>126622.66999999993</v>
      </c>
      <c r="L5866" s="135">
        <v>119111.65000000001</v>
      </c>
      <c r="M5866" s="141" t="str">
        <f t="shared" si="183"/>
        <v>201712</v>
      </c>
    </row>
    <row r="5867" spans="1:13" x14ac:dyDescent="0.25">
      <c r="A5867" s="35" t="str">
        <f>VLOOKUP(B5867,ResCat!$A$2:$B$269,2,FALSE)</f>
        <v>HMOPMR</v>
      </c>
      <c r="B5867" s="68" t="str">
        <f>IF(ISNA(VLOOKUP(C5867,COA!$A$2:$B$340,2,FALSE)),"XXX",VLOOKUP(C5867,COA!$A$2:$B$340,2,FALSE))</f>
        <v>N20</v>
      </c>
      <c r="C5867" s="149" t="str">
        <f t="shared" si="184"/>
        <v>0011-1013-0012</v>
      </c>
      <c r="D5867" s="134" t="s">
        <v>458</v>
      </c>
      <c r="E5867" s="134" t="s">
        <v>454</v>
      </c>
      <c r="F5867" s="134" t="s">
        <v>452</v>
      </c>
      <c r="G5867" s="134" t="s">
        <v>970</v>
      </c>
      <c r="H5867" s="134" t="s">
        <v>1023</v>
      </c>
      <c r="I5867" s="134" t="s">
        <v>1</v>
      </c>
      <c r="J5867" s="135">
        <v>731825.01999999862</v>
      </c>
      <c r="K5867" s="135">
        <v>276972.52000000014</v>
      </c>
      <c r="L5867" s="135">
        <v>270001.08000000013</v>
      </c>
      <c r="M5867" s="141" t="str">
        <f t="shared" si="183"/>
        <v>201712</v>
      </c>
    </row>
    <row r="5868" spans="1:13" x14ac:dyDescent="0.25">
      <c r="A5868" s="35" t="str">
        <f>VLOOKUP(B5868,ResCat!$A$2:$B$269,2,FALSE)</f>
        <v>HMOPMR</v>
      </c>
      <c r="B5868" s="68" t="str">
        <f>IF(ISNA(VLOOKUP(C5868,COA!$A$2:$B$340,2,FALSE)),"XXX",VLOOKUP(C5868,COA!$A$2:$B$340,2,FALSE))</f>
        <v>N20</v>
      </c>
      <c r="C5868" s="149" t="str">
        <f t="shared" si="184"/>
        <v>0011-1013-0012</v>
      </c>
      <c r="D5868" s="134" t="s">
        <v>458</v>
      </c>
      <c r="E5868" s="134" t="s">
        <v>454</v>
      </c>
      <c r="F5868" s="134" t="s">
        <v>452</v>
      </c>
      <c r="G5868" s="134" t="s">
        <v>1023</v>
      </c>
      <c r="H5868" s="134" t="s">
        <v>1023</v>
      </c>
      <c r="I5868" s="134" t="s">
        <v>3</v>
      </c>
      <c r="J5868" s="135">
        <v>75729.470000000045</v>
      </c>
      <c r="K5868" s="135">
        <v>28757.849999999984</v>
      </c>
      <c r="L5868" s="135">
        <v>28420.079999999984</v>
      </c>
      <c r="M5868" s="141" t="str">
        <f t="shared" si="183"/>
        <v>201801</v>
      </c>
    </row>
    <row r="5869" spans="1:13" x14ac:dyDescent="0.25">
      <c r="A5869" s="35" t="str">
        <f>VLOOKUP(B5869,ResCat!$A$2:$B$269,2,FALSE)</f>
        <v>HMOPMR</v>
      </c>
      <c r="B5869" s="68" t="str">
        <f>IF(ISNA(VLOOKUP(C5869,COA!$A$2:$B$340,2,FALSE)),"XXX",VLOOKUP(C5869,COA!$A$2:$B$340,2,FALSE))</f>
        <v>N20</v>
      </c>
      <c r="C5869" s="149" t="str">
        <f t="shared" si="184"/>
        <v>0011-1013-0012</v>
      </c>
      <c r="D5869" s="134" t="s">
        <v>458</v>
      </c>
      <c r="E5869" s="134" t="s">
        <v>454</v>
      </c>
      <c r="F5869" s="134" t="s">
        <v>452</v>
      </c>
      <c r="G5869" s="134" t="s">
        <v>1023</v>
      </c>
      <c r="H5869" s="134" t="s">
        <v>1023</v>
      </c>
      <c r="I5869" s="134" t="s">
        <v>0</v>
      </c>
      <c r="J5869" s="135">
        <v>199038.30999999991</v>
      </c>
      <c r="K5869" s="135">
        <v>36009.919999999998</v>
      </c>
      <c r="L5869" s="135">
        <v>34509.919999999998</v>
      </c>
      <c r="M5869" s="141" t="str">
        <f t="shared" si="183"/>
        <v>201801</v>
      </c>
    </row>
    <row r="5870" spans="1:13" x14ac:dyDescent="0.25">
      <c r="A5870" s="35" t="str">
        <f>VLOOKUP(B5870,ResCat!$A$2:$B$269,2,FALSE)</f>
        <v>HMOPMR</v>
      </c>
      <c r="B5870" s="68" t="str">
        <f>IF(ISNA(VLOOKUP(C5870,COA!$A$2:$B$340,2,FALSE)),"XXX",VLOOKUP(C5870,COA!$A$2:$B$340,2,FALSE))</f>
        <v>N20</v>
      </c>
      <c r="C5870" s="149" t="str">
        <f t="shared" si="184"/>
        <v>0011-1013-0012</v>
      </c>
      <c r="D5870" s="134" t="s">
        <v>458</v>
      </c>
      <c r="E5870" s="134" t="s">
        <v>454</v>
      </c>
      <c r="F5870" s="134" t="s">
        <v>452</v>
      </c>
      <c r="G5870" s="134" t="s">
        <v>1023</v>
      </c>
      <c r="H5870" s="134" t="s">
        <v>1023</v>
      </c>
      <c r="I5870" s="134" t="s">
        <v>336</v>
      </c>
      <c r="J5870" s="135">
        <v>790</v>
      </c>
      <c r="K5870" s="135">
        <v>790</v>
      </c>
      <c r="L5870" s="135">
        <v>790</v>
      </c>
      <c r="M5870" s="141" t="str">
        <f t="shared" si="183"/>
        <v>201801</v>
      </c>
    </row>
    <row r="5871" spans="1:13" x14ac:dyDescent="0.25">
      <c r="A5871" s="35" t="str">
        <f>VLOOKUP(B5871,ResCat!$A$2:$B$269,2,FALSE)</f>
        <v>HMOPMR</v>
      </c>
      <c r="B5871" s="68" t="str">
        <f>IF(ISNA(VLOOKUP(C5871,COA!$A$2:$B$340,2,FALSE)),"XXX",VLOOKUP(C5871,COA!$A$2:$B$340,2,FALSE))</f>
        <v>N20</v>
      </c>
      <c r="C5871" s="149" t="str">
        <f t="shared" si="184"/>
        <v>0011-1013-0012</v>
      </c>
      <c r="D5871" s="134" t="s">
        <v>458</v>
      </c>
      <c r="E5871" s="134" t="s">
        <v>454</v>
      </c>
      <c r="F5871" s="134" t="s">
        <v>452</v>
      </c>
      <c r="G5871" s="134" t="s">
        <v>1023</v>
      </c>
      <c r="H5871" s="134" t="s">
        <v>1023</v>
      </c>
      <c r="I5871" s="134" t="s">
        <v>2</v>
      </c>
      <c r="J5871" s="135">
        <v>48773.360000000008</v>
      </c>
      <c r="K5871" s="135">
        <v>24498.820000000003</v>
      </c>
      <c r="L5871" s="135">
        <v>23828.820000000003</v>
      </c>
      <c r="M5871" s="141" t="str">
        <f t="shared" si="183"/>
        <v>201801</v>
      </c>
    </row>
    <row r="5872" spans="1:13" x14ac:dyDescent="0.25">
      <c r="A5872" s="35" t="str">
        <f>VLOOKUP(B5872,ResCat!$A$2:$B$269,2,FALSE)</f>
        <v>HMOPMR</v>
      </c>
      <c r="B5872" s="68" t="str">
        <f>IF(ISNA(VLOOKUP(C5872,COA!$A$2:$B$340,2,FALSE)),"XXX",VLOOKUP(C5872,COA!$A$2:$B$340,2,FALSE))</f>
        <v>N20</v>
      </c>
      <c r="C5872" s="149" t="str">
        <f t="shared" si="184"/>
        <v>0011-1013-0012</v>
      </c>
      <c r="D5872" s="134" t="s">
        <v>458</v>
      </c>
      <c r="E5872" s="134" t="s">
        <v>454</v>
      </c>
      <c r="F5872" s="134" t="s">
        <v>452</v>
      </c>
      <c r="G5872" s="134" t="s">
        <v>1023</v>
      </c>
      <c r="H5872" s="134" t="s">
        <v>1023</v>
      </c>
      <c r="I5872" s="134" t="s">
        <v>343</v>
      </c>
      <c r="J5872" s="135">
        <v>955986.30999999668</v>
      </c>
      <c r="K5872" s="135">
        <v>381470.1800000022</v>
      </c>
      <c r="L5872" s="135">
        <v>351799.66000000125</v>
      </c>
      <c r="M5872" s="141" t="str">
        <f t="shared" si="183"/>
        <v>201801</v>
      </c>
    </row>
    <row r="5873" spans="1:13" x14ac:dyDescent="0.25">
      <c r="A5873" s="35" t="str">
        <f>VLOOKUP(B5873,ResCat!$A$2:$B$269,2,FALSE)</f>
        <v>HMOPMR</v>
      </c>
      <c r="B5873" s="68" t="str">
        <f>IF(ISNA(VLOOKUP(C5873,COA!$A$2:$B$340,2,FALSE)),"XXX",VLOOKUP(C5873,COA!$A$2:$B$340,2,FALSE))</f>
        <v>N20</v>
      </c>
      <c r="C5873" s="149" t="str">
        <f t="shared" si="184"/>
        <v>0011-1013-0012</v>
      </c>
      <c r="D5873" s="134" t="s">
        <v>458</v>
      </c>
      <c r="E5873" s="134" t="s">
        <v>454</v>
      </c>
      <c r="F5873" s="134" t="s">
        <v>452</v>
      </c>
      <c r="G5873" s="134" t="s">
        <v>1023</v>
      </c>
      <c r="H5873" s="134" t="s">
        <v>1023</v>
      </c>
      <c r="I5873" s="134" t="s">
        <v>1</v>
      </c>
      <c r="J5873" s="135">
        <v>649197.56999999995</v>
      </c>
      <c r="K5873" s="135">
        <v>283023.31000000011</v>
      </c>
      <c r="L5873" s="135">
        <v>275821.93000000017</v>
      </c>
      <c r="M5873" s="141" t="str">
        <f t="shared" si="183"/>
        <v>201801</v>
      </c>
    </row>
    <row r="5874" spans="1:13" x14ac:dyDescent="0.25">
      <c r="A5874" s="35" t="str">
        <f>VLOOKUP(B5874,ResCat!$A$2:$B$269,2,FALSE)</f>
        <v>XXX</v>
      </c>
      <c r="B5874" s="68" t="str">
        <f>IF(ISNA(VLOOKUP(C5874,COA!$A$2:$B$340,2,FALSE)),"XXX",VLOOKUP(C5874,COA!$A$2:$B$340,2,FALSE))</f>
        <v>XXX</v>
      </c>
      <c r="C5874" s="149" t="str">
        <f t="shared" si="184"/>
        <v>0011-1013-0023</v>
      </c>
      <c r="D5874" s="134" t="s">
        <v>458</v>
      </c>
      <c r="E5874" s="134" t="s">
        <v>454</v>
      </c>
      <c r="F5874" s="134" t="s">
        <v>488</v>
      </c>
      <c r="G5874" s="134" t="s">
        <v>970</v>
      </c>
      <c r="H5874" s="134" t="s">
        <v>1023</v>
      </c>
      <c r="I5874" s="134" t="s">
        <v>343</v>
      </c>
      <c r="J5874" s="135">
        <v>117.61</v>
      </c>
      <c r="K5874" s="135">
        <v>12.66</v>
      </c>
      <c r="L5874" s="135">
        <v>0</v>
      </c>
      <c r="M5874" s="141" t="str">
        <f t="shared" si="183"/>
        <v>201712</v>
      </c>
    </row>
    <row r="5875" spans="1:13" x14ac:dyDescent="0.25">
      <c r="A5875" s="35" t="str">
        <f>VLOOKUP(B5875,ResCat!$A$2:$B$269,2,FALSE)</f>
        <v>HMFLEX</v>
      </c>
      <c r="B5875" s="68" t="str">
        <f>IF(ISNA(VLOOKUP(C5875,COA!$A$2:$B$340,2,FALSE)),"XXX",VLOOKUP(C5875,COA!$A$2:$B$340,2,FALSE))</f>
        <v>N21</v>
      </c>
      <c r="C5875" s="149" t="str">
        <f t="shared" si="184"/>
        <v>0011-1013-0048</v>
      </c>
      <c r="D5875" s="134" t="s">
        <v>458</v>
      </c>
      <c r="E5875" s="134" t="s">
        <v>454</v>
      </c>
      <c r="F5875" s="134" t="s">
        <v>464</v>
      </c>
      <c r="G5875" s="134" t="s">
        <v>350</v>
      </c>
      <c r="H5875" s="134" t="s">
        <v>1023</v>
      </c>
      <c r="I5875" s="134" t="s">
        <v>343</v>
      </c>
      <c r="J5875" s="135">
        <v>310.19</v>
      </c>
      <c r="K5875" s="135">
        <v>310.19</v>
      </c>
      <c r="L5875" s="135">
        <v>306.58999999999997</v>
      </c>
      <c r="M5875" s="141" t="str">
        <f t="shared" si="183"/>
        <v>201601</v>
      </c>
    </row>
    <row r="5876" spans="1:13" x14ac:dyDescent="0.25">
      <c r="A5876" s="35" t="str">
        <f>VLOOKUP(B5876,ResCat!$A$2:$B$269,2,FALSE)</f>
        <v>HMFLEX</v>
      </c>
      <c r="B5876" s="68" t="str">
        <f>IF(ISNA(VLOOKUP(C5876,COA!$A$2:$B$340,2,FALSE)),"XXX",VLOOKUP(C5876,COA!$A$2:$B$340,2,FALSE))</f>
        <v>N21</v>
      </c>
      <c r="C5876" s="149" t="str">
        <f t="shared" si="184"/>
        <v>0011-1013-0048</v>
      </c>
      <c r="D5876" s="134" t="s">
        <v>458</v>
      </c>
      <c r="E5876" s="134" t="s">
        <v>454</v>
      </c>
      <c r="F5876" s="134" t="s">
        <v>464</v>
      </c>
      <c r="G5876" s="134" t="s">
        <v>354</v>
      </c>
      <c r="H5876" s="134" t="s">
        <v>1023</v>
      </c>
      <c r="I5876" s="134" t="s">
        <v>3</v>
      </c>
      <c r="J5876" s="135">
        <v>0</v>
      </c>
      <c r="K5876" s="135">
        <v>0</v>
      </c>
      <c r="L5876" s="135">
        <v>0</v>
      </c>
      <c r="M5876" s="141" t="str">
        <f t="shared" si="183"/>
        <v>201601</v>
      </c>
    </row>
    <row r="5877" spans="1:13" x14ac:dyDescent="0.25">
      <c r="A5877" s="35" t="str">
        <f>VLOOKUP(B5877,ResCat!$A$2:$B$269,2,FALSE)</f>
        <v>HMFLEX</v>
      </c>
      <c r="B5877" s="68" t="str">
        <f>IF(ISNA(VLOOKUP(C5877,COA!$A$2:$B$340,2,FALSE)),"XXX",VLOOKUP(C5877,COA!$A$2:$B$340,2,FALSE))</f>
        <v>N21</v>
      </c>
      <c r="C5877" s="149" t="str">
        <f t="shared" si="184"/>
        <v>0011-1013-0048</v>
      </c>
      <c r="D5877" s="134" t="s">
        <v>458</v>
      </c>
      <c r="E5877" s="134" t="s">
        <v>454</v>
      </c>
      <c r="F5877" s="134" t="s">
        <v>464</v>
      </c>
      <c r="G5877" s="134" t="s">
        <v>354</v>
      </c>
      <c r="H5877" s="134" t="s">
        <v>1023</v>
      </c>
      <c r="I5877" s="134" t="s">
        <v>343</v>
      </c>
      <c r="J5877" s="135">
        <v>310.19</v>
      </c>
      <c r="K5877" s="135">
        <v>310.19</v>
      </c>
      <c r="L5877" s="135">
        <v>306.58999999999997</v>
      </c>
      <c r="M5877" s="141" t="str">
        <f t="shared" si="183"/>
        <v>201601</v>
      </c>
    </row>
    <row r="5878" spans="1:13" x14ac:dyDescent="0.25">
      <c r="A5878" s="35" t="str">
        <f>VLOOKUP(B5878,ResCat!$A$2:$B$269,2,FALSE)</f>
        <v>HMFLEX</v>
      </c>
      <c r="B5878" s="68" t="str">
        <f>IF(ISNA(VLOOKUP(C5878,COA!$A$2:$B$340,2,FALSE)),"XXX",VLOOKUP(C5878,COA!$A$2:$B$340,2,FALSE))</f>
        <v>N21</v>
      </c>
      <c r="C5878" s="149" t="str">
        <f t="shared" si="184"/>
        <v>0011-1013-0048</v>
      </c>
      <c r="D5878" s="134" t="s">
        <v>458</v>
      </c>
      <c r="E5878" s="134" t="s">
        <v>454</v>
      </c>
      <c r="F5878" s="134" t="s">
        <v>464</v>
      </c>
      <c r="G5878" s="134" t="s">
        <v>366</v>
      </c>
      <c r="H5878" s="134" t="s">
        <v>1023</v>
      </c>
      <c r="I5878" s="134" t="s">
        <v>343</v>
      </c>
      <c r="J5878" s="135">
        <v>310.19</v>
      </c>
      <c r="K5878" s="135">
        <v>310.19</v>
      </c>
      <c r="L5878" s="135">
        <v>306.58999999999997</v>
      </c>
      <c r="M5878" s="141" t="str">
        <f t="shared" si="183"/>
        <v>201601</v>
      </c>
    </row>
    <row r="5879" spans="1:13" x14ac:dyDescent="0.25">
      <c r="A5879" s="35" t="str">
        <f>VLOOKUP(B5879,ResCat!$A$2:$B$269,2,FALSE)</f>
        <v>HMFLEX</v>
      </c>
      <c r="B5879" s="68" t="str">
        <f>IF(ISNA(VLOOKUP(C5879,COA!$A$2:$B$340,2,FALSE)),"XXX",VLOOKUP(C5879,COA!$A$2:$B$340,2,FALSE))</f>
        <v>N21</v>
      </c>
      <c r="C5879" s="149" t="str">
        <f t="shared" si="184"/>
        <v>0011-1013-0048</v>
      </c>
      <c r="D5879" s="134" t="s">
        <v>458</v>
      </c>
      <c r="E5879" s="134" t="s">
        <v>454</v>
      </c>
      <c r="F5879" s="134" t="s">
        <v>464</v>
      </c>
      <c r="G5879" s="134" t="s">
        <v>337</v>
      </c>
      <c r="H5879" s="134" t="s">
        <v>1023</v>
      </c>
      <c r="I5879" s="134" t="s">
        <v>343</v>
      </c>
      <c r="J5879" s="135">
        <v>318.21000000000004</v>
      </c>
      <c r="K5879" s="135">
        <v>318.21000000000004</v>
      </c>
      <c r="L5879" s="135">
        <v>313.41000000000003</v>
      </c>
      <c r="M5879" s="141" t="str">
        <f t="shared" si="183"/>
        <v>201601</v>
      </c>
    </row>
    <row r="5880" spans="1:13" x14ac:dyDescent="0.25">
      <c r="A5880" s="35" t="str">
        <f>VLOOKUP(B5880,ResCat!$A$2:$B$269,2,FALSE)</f>
        <v>HMFLEX</v>
      </c>
      <c r="B5880" s="68" t="str">
        <f>IF(ISNA(VLOOKUP(C5880,COA!$A$2:$B$340,2,FALSE)),"XXX",VLOOKUP(C5880,COA!$A$2:$B$340,2,FALSE))</f>
        <v>N21</v>
      </c>
      <c r="C5880" s="149" t="str">
        <f t="shared" si="184"/>
        <v>0011-1013-0048</v>
      </c>
      <c r="D5880" s="134" t="s">
        <v>458</v>
      </c>
      <c r="E5880" s="134" t="s">
        <v>454</v>
      </c>
      <c r="F5880" s="134" t="s">
        <v>464</v>
      </c>
      <c r="G5880" s="134" t="s">
        <v>352</v>
      </c>
      <c r="H5880" s="134" t="s">
        <v>1023</v>
      </c>
      <c r="I5880" s="134" t="s">
        <v>3</v>
      </c>
      <c r="J5880" s="135">
        <v>38</v>
      </c>
      <c r="K5880" s="135">
        <v>0</v>
      </c>
      <c r="L5880" s="135">
        <v>0</v>
      </c>
      <c r="M5880" s="141" t="str">
        <f t="shared" si="183"/>
        <v>201602</v>
      </c>
    </row>
    <row r="5881" spans="1:13" x14ac:dyDescent="0.25">
      <c r="A5881" s="35" t="str">
        <f>VLOOKUP(B5881,ResCat!$A$2:$B$269,2,FALSE)</f>
        <v>HMFLEX</v>
      </c>
      <c r="B5881" s="68" t="str">
        <f>IF(ISNA(VLOOKUP(C5881,COA!$A$2:$B$340,2,FALSE)),"XXX",VLOOKUP(C5881,COA!$A$2:$B$340,2,FALSE))</f>
        <v>N21</v>
      </c>
      <c r="C5881" s="149" t="str">
        <f t="shared" si="184"/>
        <v>0011-1013-0048</v>
      </c>
      <c r="D5881" s="134" t="s">
        <v>458</v>
      </c>
      <c r="E5881" s="134" t="s">
        <v>454</v>
      </c>
      <c r="F5881" s="134" t="s">
        <v>464</v>
      </c>
      <c r="G5881" s="134" t="s">
        <v>352</v>
      </c>
      <c r="H5881" s="134" t="s">
        <v>1023</v>
      </c>
      <c r="I5881" s="134" t="s">
        <v>2</v>
      </c>
      <c r="J5881" s="135">
        <v>909</v>
      </c>
      <c r="K5881" s="135">
        <v>253.45</v>
      </c>
      <c r="L5881" s="135">
        <v>253.45</v>
      </c>
      <c r="M5881" s="141" t="str">
        <f t="shared" si="183"/>
        <v>201602</v>
      </c>
    </row>
    <row r="5882" spans="1:13" x14ac:dyDescent="0.25">
      <c r="A5882" s="35" t="str">
        <f>VLOOKUP(B5882,ResCat!$A$2:$B$269,2,FALSE)</f>
        <v>HMFLEX</v>
      </c>
      <c r="B5882" s="68" t="str">
        <f>IF(ISNA(VLOOKUP(C5882,COA!$A$2:$B$340,2,FALSE)),"XXX",VLOOKUP(C5882,COA!$A$2:$B$340,2,FALSE))</f>
        <v>N21</v>
      </c>
      <c r="C5882" s="149" t="str">
        <f t="shared" si="184"/>
        <v>0011-1013-0048</v>
      </c>
      <c r="D5882" s="134" t="s">
        <v>458</v>
      </c>
      <c r="E5882" s="134" t="s">
        <v>454</v>
      </c>
      <c r="F5882" s="134" t="s">
        <v>464</v>
      </c>
      <c r="G5882" s="134" t="s">
        <v>352</v>
      </c>
      <c r="H5882" s="134" t="s">
        <v>1023</v>
      </c>
      <c r="I5882" s="134" t="s">
        <v>343</v>
      </c>
      <c r="J5882" s="135">
        <v>318.21000000000004</v>
      </c>
      <c r="K5882" s="135">
        <v>318.21000000000004</v>
      </c>
      <c r="L5882" s="135">
        <v>313.41000000000003</v>
      </c>
      <c r="M5882" s="141" t="str">
        <f t="shared" si="183"/>
        <v>201602</v>
      </c>
    </row>
    <row r="5883" spans="1:13" x14ac:dyDescent="0.25">
      <c r="A5883" s="35" t="str">
        <f>VLOOKUP(B5883,ResCat!$A$2:$B$269,2,FALSE)</f>
        <v>HMFLEX</v>
      </c>
      <c r="B5883" s="68" t="str">
        <f>IF(ISNA(VLOOKUP(C5883,COA!$A$2:$B$340,2,FALSE)),"XXX",VLOOKUP(C5883,COA!$A$2:$B$340,2,FALSE))</f>
        <v>N21</v>
      </c>
      <c r="C5883" s="149" t="str">
        <f t="shared" si="184"/>
        <v>0011-1013-0048</v>
      </c>
      <c r="D5883" s="134" t="s">
        <v>458</v>
      </c>
      <c r="E5883" s="134" t="s">
        <v>454</v>
      </c>
      <c r="F5883" s="134" t="s">
        <v>464</v>
      </c>
      <c r="G5883" s="134" t="s">
        <v>347</v>
      </c>
      <c r="H5883" s="134" t="s">
        <v>1023</v>
      </c>
      <c r="I5883" s="134" t="s">
        <v>2</v>
      </c>
      <c r="J5883" s="135">
        <v>1300</v>
      </c>
      <c r="K5883" s="135">
        <v>537.86</v>
      </c>
      <c r="L5883" s="135">
        <v>537.86</v>
      </c>
      <c r="M5883" s="141" t="str">
        <f t="shared" si="183"/>
        <v>201603</v>
      </c>
    </row>
    <row r="5884" spans="1:13" x14ac:dyDescent="0.25">
      <c r="A5884" s="35" t="str">
        <f>VLOOKUP(B5884,ResCat!$A$2:$B$269,2,FALSE)</f>
        <v>HMFLEX</v>
      </c>
      <c r="B5884" s="68" t="str">
        <f>IF(ISNA(VLOOKUP(C5884,COA!$A$2:$B$340,2,FALSE)),"XXX",VLOOKUP(C5884,COA!$A$2:$B$340,2,FALSE))</f>
        <v>N21</v>
      </c>
      <c r="C5884" s="149" t="str">
        <f t="shared" si="184"/>
        <v>0011-1013-0048</v>
      </c>
      <c r="D5884" s="134" t="s">
        <v>458</v>
      </c>
      <c r="E5884" s="134" t="s">
        <v>454</v>
      </c>
      <c r="F5884" s="134" t="s">
        <v>464</v>
      </c>
      <c r="G5884" s="134" t="s">
        <v>347</v>
      </c>
      <c r="H5884" s="134" t="s">
        <v>1023</v>
      </c>
      <c r="I5884" s="134" t="s">
        <v>343</v>
      </c>
      <c r="J5884" s="135">
        <v>511.1</v>
      </c>
      <c r="K5884" s="135">
        <v>511.1</v>
      </c>
      <c r="L5884" s="135">
        <v>501.19999999999993</v>
      </c>
      <c r="M5884" s="141" t="str">
        <f t="shared" si="183"/>
        <v>201603</v>
      </c>
    </row>
    <row r="5885" spans="1:13" x14ac:dyDescent="0.25">
      <c r="A5885" s="35" t="str">
        <f>VLOOKUP(B5885,ResCat!$A$2:$B$269,2,FALSE)</f>
        <v>HMFLEX</v>
      </c>
      <c r="B5885" s="68" t="str">
        <f>IF(ISNA(VLOOKUP(C5885,COA!$A$2:$B$340,2,FALSE)),"XXX",VLOOKUP(C5885,COA!$A$2:$B$340,2,FALSE))</f>
        <v>N21</v>
      </c>
      <c r="C5885" s="149" t="str">
        <f t="shared" si="184"/>
        <v>0011-1013-0048</v>
      </c>
      <c r="D5885" s="134" t="s">
        <v>458</v>
      </c>
      <c r="E5885" s="134" t="s">
        <v>454</v>
      </c>
      <c r="F5885" s="134" t="s">
        <v>464</v>
      </c>
      <c r="G5885" s="134" t="s">
        <v>361</v>
      </c>
      <c r="H5885" s="134" t="s">
        <v>1023</v>
      </c>
      <c r="I5885" s="134" t="s">
        <v>343</v>
      </c>
      <c r="J5885" s="135">
        <v>343.29</v>
      </c>
      <c r="K5885" s="135">
        <v>343.29</v>
      </c>
      <c r="L5885" s="135">
        <v>338.69</v>
      </c>
      <c r="M5885" s="141" t="str">
        <f t="shared" si="183"/>
        <v>201604</v>
      </c>
    </row>
    <row r="5886" spans="1:13" x14ac:dyDescent="0.25">
      <c r="A5886" s="35" t="str">
        <f>VLOOKUP(B5886,ResCat!$A$2:$B$269,2,FALSE)</f>
        <v>HMFLEX</v>
      </c>
      <c r="B5886" s="68" t="str">
        <f>IF(ISNA(VLOOKUP(C5886,COA!$A$2:$B$340,2,FALSE)),"XXX",VLOOKUP(C5886,COA!$A$2:$B$340,2,FALSE))</f>
        <v>N21</v>
      </c>
      <c r="C5886" s="149" t="str">
        <f t="shared" si="184"/>
        <v>0011-1013-0048</v>
      </c>
      <c r="D5886" s="134" t="s">
        <v>458</v>
      </c>
      <c r="E5886" s="134" t="s">
        <v>454</v>
      </c>
      <c r="F5886" s="134" t="s">
        <v>464</v>
      </c>
      <c r="G5886" s="134" t="s">
        <v>312</v>
      </c>
      <c r="H5886" s="134" t="s">
        <v>1023</v>
      </c>
      <c r="I5886" s="134" t="s">
        <v>3</v>
      </c>
      <c r="J5886" s="135">
        <v>654.85</v>
      </c>
      <c r="K5886" s="135">
        <v>424.24</v>
      </c>
      <c r="L5886" s="135">
        <v>374.24</v>
      </c>
      <c r="M5886" s="141" t="str">
        <f t="shared" si="183"/>
        <v>201605</v>
      </c>
    </row>
    <row r="5887" spans="1:13" x14ac:dyDescent="0.25">
      <c r="A5887" s="35" t="str">
        <f>VLOOKUP(B5887,ResCat!$A$2:$B$269,2,FALSE)</f>
        <v>HMFLEX</v>
      </c>
      <c r="B5887" s="68" t="str">
        <f>IF(ISNA(VLOOKUP(C5887,COA!$A$2:$B$340,2,FALSE)),"XXX",VLOOKUP(C5887,COA!$A$2:$B$340,2,FALSE))</f>
        <v>N21</v>
      </c>
      <c r="C5887" s="149" t="str">
        <f t="shared" si="184"/>
        <v>0011-1013-0048</v>
      </c>
      <c r="D5887" s="134" t="s">
        <v>458</v>
      </c>
      <c r="E5887" s="134" t="s">
        <v>454</v>
      </c>
      <c r="F5887" s="134" t="s">
        <v>464</v>
      </c>
      <c r="G5887" s="134" t="s">
        <v>312</v>
      </c>
      <c r="H5887" s="134" t="s">
        <v>1023</v>
      </c>
      <c r="I5887" s="134" t="s">
        <v>2</v>
      </c>
      <c r="J5887" s="135">
        <v>1236.46</v>
      </c>
      <c r="K5887" s="135">
        <v>499.22</v>
      </c>
      <c r="L5887" s="135">
        <v>499.22</v>
      </c>
      <c r="M5887" s="141" t="str">
        <f t="shared" si="183"/>
        <v>201605</v>
      </c>
    </row>
    <row r="5888" spans="1:13" x14ac:dyDescent="0.25">
      <c r="A5888" s="35" t="str">
        <f>VLOOKUP(B5888,ResCat!$A$2:$B$269,2,FALSE)</f>
        <v>HMFLEX</v>
      </c>
      <c r="B5888" s="68" t="str">
        <f>IF(ISNA(VLOOKUP(C5888,COA!$A$2:$B$340,2,FALSE)),"XXX",VLOOKUP(C5888,COA!$A$2:$B$340,2,FALSE))</f>
        <v>N21</v>
      </c>
      <c r="C5888" s="149" t="str">
        <f t="shared" si="184"/>
        <v>0011-1013-0048</v>
      </c>
      <c r="D5888" s="134" t="s">
        <v>458</v>
      </c>
      <c r="E5888" s="134" t="s">
        <v>454</v>
      </c>
      <c r="F5888" s="134" t="s">
        <v>464</v>
      </c>
      <c r="G5888" s="134" t="s">
        <v>312</v>
      </c>
      <c r="H5888" s="134" t="s">
        <v>1023</v>
      </c>
      <c r="I5888" s="134" t="s">
        <v>343</v>
      </c>
      <c r="J5888" s="135">
        <v>339.55</v>
      </c>
      <c r="K5888" s="135">
        <v>339.55</v>
      </c>
      <c r="L5888" s="135">
        <v>335.95</v>
      </c>
      <c r="M5888" s="141" t="str">
        <f t="shared" si="183"/>
        <v>201605</v>
      </c>
    </row>
    <row r="5889" spans="1:13" x14ac:dyDescent="0.25">
      <c r="A5889" s="35" t="str">
        <f>VLOOKUP(B5889,ResCat!$A$2:$B$269,2,FALSE)</f>
        <v>HMFLEX</v>
      </c>
      <c r="B5889" s="68" t="str">
        <f>IF(ISNA(VLOOKUP(C5889,COA!$A$2:$B$340,2,FALSE)),"XXX",VLOOKUP(C5889,COA!$A$2:$B$340,2,FALSE))</f>
        <v>N21</v>
      </c>
      <c r="C5889" s="149" t="str">
        <f t="shared" si="184"/>
        <v>0011-1013-0048</v>
      </c>
      <c r="D5889" s="134" t="s">
        <v>458</v>
      </c>
      <c r="E5889" s="134" t="s">
        <v>454</v>
      </c>
      <c r="F5889" s="134" t="s">
        <v>464</v>
      </c>
      <c r="G5889" s="134" t="s">
        <v>357</v>
      </c>
      <c r="H5889" s="134" t="s">
        <v>1023</v>
      </c>
      <c r="I5889" s="134" t="s">
        <v>3</v>
      </c>
      <c r="J5889" s="135">
        <v>156</v>
      </c>
      <c r="K5889" s="135">
        <v>156</v>
      </c>
      <c r="L5889" s="135">
        <v>156</v>
      </c>
      <c r="M5889" s="141" t="str">
        <f t="shared" si="183"/>
        <v>201606</v>
      </c>
    </row>
    <row r="5890" spans="1:13" x14ac:dyDescent="0.25">
      <c r="A5890" s="35" t="str">
        <f>VLOOKUP(B5890,ResCat!$A$2:$B$269,2,FALSE)</f>
        <v>HMFLEX</v>
      </c>
      <c r="B5890" s="68" t="str">
        <f>IF(ISNA(VLOOKUP(C5890,COA!$A$2:$B$340,2,FALSE)),"XXX",VLOOKUP(C5890,COA!$A$2:$B$340,2,FALSE))</f>
        <v>N21</v>
      </c>
      <c r="C5890" s="149" t="str">
        <f t="shared" si="184"/>
        <v>0011-1013-0048</v>
      </c>
      <c r="D5890" s="134" t="s">
        <v>458</v>
      </c>
      <c r="E5890" s="134" t="s">
        <v>454</v>
      </c>
      <c r="F5890" s="134" t="s">
        <v>464</v>
      </c>
      <c r="G5890" s="134" t="s">
        <v>357</v>
      </c>
      <c r="H5890" s="134" t="s">
        <v>1023</v>
      </c>
      <c r="I5890" s="134" t="s">
        <v>2</v>
      </c>
      <c r="J5890" s="135">
        <v>56.72</v>
      </c>
      <c r="K5890" s="135">
        <v>0</v>
      </c>
      <c r="L5890" s="135">
        <v>0</v>
      </c>
      <c r="M5890" s="141" t="str">
        <f t="shared" si="183"/>
        <v>201606</v>
      </c>
    </row>
    <row r="5891" spans="1:13" x14ac:dyDescent="0.25">
      <c r="A5891" s="35" t="str">
        <f>VLOOKUP(B5891,ResCat!$A$2:$B$269,2,FALSE)</f>
        <v>HMFLEX</v>
      </c>
      <c r="B5891" s="68" t="str">
        <f>IF(ISNA(VLOOKUP(C5891,COA!$A$2:$B$340,2,FALSE)),"XXX",VLOOKUP(C5891,COA!$A$2:$B$340,2,FALSE))</f>
        <v>N21</v>
      </c>
      <c r="C5891" s="149" t="str">
        <f t="shared" si="184"/>
        <v>0011-1013-0048</v>
      </c>
      <c r="D5891" s="134" t="s">
        <v>458</v>
      </c>
      <c r="E5891" s="134" t="s">
        <v>454</v>
      </c>
      <c r="F5891" s="134" t="s">
        <v>464</v>
      </c>
      <c r="G5891" s="134" t="s">
        <v>357</v>
      </c>
      <c r="H5891" s="134" t="s">
        <v>1023</v>
      </c>
      <c r="I5891" s="134" t="s">
        <v>1</v>
      </c>
      <c r="J5891" s="135">
        <v>0</v>
      </c>
      <c r="K5891" s="135">
        <v>-1130.9100000000001</v>
      </c>
      <c r="L5891" s="135">
        <v>-1105.9100000000001</v>
      </c>
      <c r="M5891" s="141" t="str">
        <f t="shared" si="183"/>
        <v>201606</v>
      </c>
    </row>
    <row r="5892" spans="1:13" x14ac:dyDescent="0.25">
      <c r="A5892" s="35" t="str">
        <f>VLOOKUP(B5892,ResCat!$A$2:$B$269,2,FALSE)</f>
        <v>HMFLEX</v>
      </c>
      <c r="B5892" s="68" t="str">
        <f>IF(ISNA(VLOOKUP(C5892,COA!$A$2:$B$340,2,FALSE)),"XXX",VLOOKUP(C5892,COA!$A$2:$B$340,2,FALSE))</f>
        <v>N21</v>
      </c>
      <c r="C5892" s="149" t="str">
        <f t="shared" si="184"/>
        <v>0011-1013-0048</v>
      </c>
      <c r="D5892" s="134" t="s">
        <v>458</v>
      </c>
      <c r="E5892" s="134" t="s">
        <v>454</v>
      </c>
      <c r="F5892" s="134" t="s">
        <v>464</v>
      </c>
      <c r="G5892" s="134" t="s">
        <v>314</v>
      </c>
      <c r="H5892" s="134" t="s">
        <v>1023</v>
      </c>
      <c r="I5892" s="134" t="s">
        <v>2</v>
      </c>
      <c r="J5892" s="135">
        <v>1965.61</v>
      </c>
      <c r="K5892" s="135">
        <v>728.92999999999984</v>
      </c>
      <c r="L5892" s="135">
        <v>718.92999999999984</v>
      </c>
      <c r="M5892" s="141" t="str">
        <f t="shared" ref="M5892:M5955" si="185">IF(G5892&lt;$M$1,$M$1,G5892)</f>
        <v>201607</v>
      </c>
    </row>
    <row r="5893" spans="1:13" x14ac:dyDescent="0.25">
      <c r="A5893" s="35" t="str">
        <f>VLOOKUP(B5893,ResCat!$A$2:$B$269,2,FALSE)</f>
        <v>HMFLEX</v>
      </c>
      <c r="B5893" s="68" t="str">
        <f>IF(ISNA(VLOOKUP(C5893,COA!$A$2:$B$340,2,FALSE)),"XXX",VLOOKUP(C5893,COA!$A$2:$B$340,2,FALSE))</f>
        <v>N21</v>
      </c>
      <c r="C5893" s="149" t="str">
        <f t="shared" ref="C5893:C5956" si="186">D5893&amp;"-"&amp;E5893&amp;"-"&amp;F5893</f>
        <v>0011-1013-0048</v>
      </c>
      <c r="D5893" s="134" t="s">
        <v>458</v>
      </c>
      <c r="E5893" s="134" t="s">
        <v>454</v>
      </c>
      <c r="F5893" s="134" t="s">
        <v>464</v>
      </c>
      <c r="G5893" s="134" t="s">
        <v>314</v>
      </c>
      <c r="H5893" s="134" t="s">
        <v>1023</v>
      </c>
      <c r="I5893" s="134" t="s">
        <v>343</v>
      </c>
      <c r="J5893" s="135">
        <v>257.12</v>
      </c>
      <c r="K5893" s="135">
        <v>257.12</v>
      </c>
      <c r="L5893" s="135">
        <v>252.32</v>
      </c>
      <c r="M5893" s="141" t="str">
        <f t="shared" si="185"/>
        <v>201607</v>
      </c>
    </row>
    <row r="5894" spans="1:13" x14ac:dyDescent="0.25">
      <c r="A5894" s="35" t="str">
        <f>VLOOKUP(B5894,ResCat!$A$2:$B$269,2,FALSE)</f>
        <v>HMFLEX</v>
      </c>
      <c r="B5894" s="68" t="str">
        <f>IF(ISNA(VLOOKUP(C5894,COA!$A$2:$B$340,2,FALSE)),"XXX",VLOOKUP(C5894,COA!$A$2:$B$340,2,FALSE))</f>
        <v>N21</v>
      </c>
      <c r="C5894" s="149" t="str">
        <f t="shared" si="186"/>
        <v>0011-1013-0048</v>
      </c>
      <c r="D5894" s="134" t="s">
        <v>458</v>
      </c>
      <c r="E5894" s="134" t="s">
        <v>454</v>
      </c>
      <c r="F5894" s="134" t="s">
        <v>464</v>
      </c>
      <c r="G5894" s="134" t="s">
        <v>314</v>
      </c>
      <c r="H5894" s="134" t="s">
        <v>1023</v>
      </c>
      <c r="I5894" s="134" t="s">
        <v>1</v>
      </c>
      <c r="J5894" s="135">
        <v>-1539.98</v>
      </c>
      <c r="K5894" s="135">
        <v>-980.8</v>
      </c>
      <c r="L5894" s="135">
        <v>-980.8</v>
      </c>
      <c r="M5894" s="141" t="str">
        <f t="shared" si="185"/>
        <v>201607</v>
      </c>
    </row>
    <row r="5895" spans="1:13" x14ac:dyDescent="0.25">
      <c r="A5895" s="35" t="str">
        <f>VLOOKUP(B5895,ResCat!$A$2:$B$269,2,FALSE)</f>
        <v>HMFLEX</v>
      </c>
      <c r="B5895" s="68" t="str">
        <f>IF(ISNA(VLOOKUP(C5895,COA!$A$2:$B$340,2,FALSE)),"XXX",VLOOKUP(C5895,COA!$A$2:$B$340,2,FALSE))</f>
        <v>N21</v>
      </c>
      <c r="C5895" s="149" t="str">
        <f t="shared" si="186"/>
        <v>0011-1013-0048</v>
      </c>
      <c r="D5895" s="134" t="s">
        <v>458</v>
      </c>
      <c r="E5895" s="134" t="s">
        <v>454</v>
      </c>
      <c r="F5895" s="134" t="s">
        <v>464</v>
      </c>
      <c r="G5895" s="134" t="s">
        <v>339</v>
      </c>
      <c r="H5895" s="134" t="s">
        <v>1023</v>
      </c>
      <c r="I5895" s="134" t="s">
        <v>3</v>
      </c>
      <c r="J5895" s="135">
        <v>-651.72</v>
      </c>
      <c r="K5895" s="135">
        <v>-224.92</v>
      </c>
      <c r="L5895" s="135">
        <v>-224.92</v>
      </c>
      <c r="M5895" s="141" t="str">
        <f t="shared" si="185"/>
        <v>201608</v>
      </c>
    </row>
    <row r="5896" spans="1:13" x14ac:dyDescent="0.25">
      <c r="A5896" s="35" t="str">
        <f>VLOOKUP(B5896,ResCat!$A$2:$B$269,2,FALSE)</f>
        <v>HMFLEX</v>
      </c>
      <c r="B5896" s="68" t="str">
        <f>IF(ISNA(VLOOKUP(C5896,COA!$A$2:$B$340,2,FALSE)),"XXX",VLOOKUP(C5896,COA!$A$2:$B$340,2,FALSE))</f>
        <v>N21</v>
      </c>
      <c r="C5896" s="149" t="str">
        <f t="shared" si="186"/>
        <v>0011-1013-0048</v>
      </c>
      <c r="D5896" s="134" t="s">
        <v>458</v>
      </c>
      <c r="E5896" s="134" t="s">
        <v>454</v>
      </c>
      <c r="F5896" s="134" t="s">
        <v>464</v>
      </c>
      <c r="G5896" s="134" t="s">
        <v>339</v>
      </c>
      <c r="H5896" s="134" t="s">
        <v>1023</v>
      </c>
      <c r="I5896" s="134" t="s">
        <v>2</v>
      </c>
      <c r="J5896" s="135">
        <v>529.6</v>
      </c>
      <c r="K5896" s="135">
        <v>187.24999999999997</v>
      </c>
      <c r="L5896" s="135">
        <v>187.24999999999997</v>
      </c>
      <c r="M5896" s="141" t="str">
        <f t="shared" si="185"/>
        <v>201608</v>
      </c>
    </row>
    <row r="5897" spans="1:13" x14ac:dyDescent="0.25">
      <c r="A5897" s="35" t="str">
        <f>VLOOKUP(B5897,ResCat!$A$2:$B$269,2,FALSE)</f>
        <v>HMFLEX</v>
      </c>
      <c r="B5897" s="68" t="str">
        <f>IF(ISNA(VLOOKUP(C5897,COA!$A$2:$B$340,2,FALSE)),"XXX",VLOOKUP(C5897,COA!$A$2:$B$340,2,FALSE))</f>
        <v>N21</v>
      </c>
      <c r="C5897" s="149" t="str">
        <f t="shared" si="186"/>
        <v>0011-1013-0048</v>
      </c>
      <c r="D5897" s="134" t="s">
        <v>458</v>
      </c>
      <c r="E5897" s="134" t="s">
        <v>454</v>
      </c>
      <c r="F5897" s="134" t="s">
        <v>464</v>
      </c>
      <c r="G5897" s="134" t="s">
        <v>339</v>
      </c>
      <c r="H5897" s="134" t="s">
        <v>1023</v>
      </c>
      <c r="I5897" s="134" t="s">
        <v>343</v>
      </c>
      <c r="J5897" s="135">
        <v>3.14</v>
      </c>
      <c r="K5897" s="135">
        <v>3.14</v>
      </c>
      <c r="L5897" s="135">
        <v>1.94</v>
      </c>
      <c r="M5897" s="141" t="str">
        <f t="shared" si="185"/>
        <v>201608</v>
      </c>
    </row>
    <row r="5898" spans="1:13" x14ac:dyDescent="0.25">
      <c r="A5898" s="35" t="str">
        <f>VLOOKUP(B5898,ResCat!$A$2:$B$269,2,FALSE)</f>
        <v>HMFLEX</v>
      </c>
      <c r="B5898" s="68" t="str">
        <f>IF(ISNA(VLOOKUP(C5898,COA!$A$2:$B$340,2,FALSE)),"XXX",VLOOKUP(C5898,COA!$A$2:$B$340,2,FALSE))</f>
        <v>N21</v>
      </c>
      <c r="C5898" s="149" t="str">
        <f t="shared" si="186"/>
        <v>0011-1013-0048</v>
      </c>
      <c r="D5898" s="134" t="s">
        <v>458</v>
      </c>
      <c r="E5898" s="134" t="s">
        <v>454</v>
      </c>
      <c r="F5898" s="134" t="s">
        <v>464</v>
      </c>
      <c r="G5898" s="134" t="s">
        <v>339</v>
      </c>
      <c r="H5898" s="134" t="s">
        <v>1023</v>
      </c>
      <c r="I5898" s="134" t="s">
        <v>1</v>
      </c>
      <c r="J5898" s="135">
        <v>72.5</v>
      </c>
      <c r="K5898" s="135">
        <v>72.5</v>
      </c>
      <c r="L5898" s="135">
        <v>48.33</v>
      </c>
      <c r="M5898" s="141" t="str">
        <f t="shared" si="185"/>
        <v>201608</v>
      </c>
    </row>
    <row r="5899" spans="1:13" x14ac:dyDescent="0.25">
      <c r="A5899" s="35" t="str">
        <f>VLOOKUP(B5899,ResCat!$A$2:$B$269,2,FALSE)</f>
        <v>HMFLEX</v>
      </c>
      <c r="B5899" s="68" t="str">
        <f>IF(ISNA(VLOOKUP(C5899,COA!$A$2:$B$340,2,FALSE)),"XXX",VLOOKUP(C5899,COA!$A$2:$B$340,2,FALSE))</f>
        <v>N21</v>
      </c>
      <c r="C5899" s="149" t="str">
        <f t="shared" si="186"/>
        <v>0011-1013-0048</v>
      </c>
      <c r="D5899" s="134" t="s">
        <v>458</v>
      </c>
      <c r="E5899" s="134" t="s">
        <v>454</v>
      </c>
      <c r="F5899" s="134" t="s">
        <v>464</v>
      </c>
      <c r="G5899" s="134" t="s">
        <v>342</v>
      </c>
      <c r="H5899" s="134" t="s">
        <v>1023</v>
      </c>
      <c r="I5899" s="134" t="s">
        <v>3</v>
      </c>
      <c r="J5899" s="135">
        <v>-1061.0999999999999</v>
      </c>
      <c r="K5899" s="135">
        <v>-278.65999999999997</v>
      </c>
      <c r="L5899" s="135">
        <v>-247</v>
      </c>
      <c r="M5899" s="141" t="str">
        <f t="shared" si="185"/>
        <v>201609</v>
      </c>
    </row>
    <row r="5900" spans="1:13" x14ac:dyDescent="0.25">
      <c r="A5900" s="35" t="str">
        <f>VLOOKUP(B5900,ResCat!$A$2:$B$269,2,FALSE)</f>
        <v>HMFLEX</v>
      </c>
      <c r="B5900" s="68" t="str">
        <f>IF(ISNA(VLOOKUP(C5900,COA!$A$2:$B$340,2,FALSE)),"XXX",VLOOKUP(C5900,COA!$A$2:$B$340,2,FALSE))</f>
        <v>N21</v>
      </c>
      <c r="C5900" s="149" t="str">
        <f t="shared" si="186"/>
        <v>0011-1013-0048</v>
      </c>
      <c r="D5900" s="134" t="s">
        <v>458</v>
      </c>
      <c r="E5900" s="134" t="s">
        <v>454</v>
      </c>
      <c r="F5900" s="134" t="s">
        <v>464</v>
      </c>
      <c r="G5900" s="134" t="s">
        <v>342</v>
      </c>
      <c r="H5900" s="134" t="s">
        <v>1023</v>
      </c>
      <c r="I5900" s="134" t="s">
        <v>2</v>
      </c>
      <c r="J5900" s="135">
        <v>2690.0699999999997</v>
      </c>
      <c r="K5900" s="135">
        <v>2168.7699999999995</v>
      </c>
      <c r="L5900" s="135">
        <v>2088.7699999999995</v>
      </c>
      <c r="M5900" s="141" t="str">
        <f t="shared" si="185"/>
        <v>201609</v>
      </c>
    </row>
    <row r="5901" spans="1:13" x14ac:dyDescent="0.25">
      <c r="A5901" s="35" t="str">
        <f>VLOOKUP(B5901,ResCat!$A$2:$B$269,2,FALSE)</f>
        <v>HMFLEX</v>
      </c>
      <c r="B5901" s="68" t="str">
        <f>IF(ISNA(VLOOKUP(C5901,COA!$A$2:$B$340,2,FALSE)),"XXX",VLOOKUP(C5901,COA!$A$2:$B$340,2,FALSE))</f>
        <v>N21</v>
      </c>
      <c r="C5901" s="149" t="str">
        <f t="shared" si="186"/>
        <v>0011-1013-0048</v>
      </c>
      <c r="D5901" s="134" t="s">
        <v>458</v>
      </c>
      <c r="E5901" s="134" t="s">
        <v>454</v>
      </c>
      <c r="F5901" s="134" t="s">
        <v>464</v>
      </c>
      <c r="G5901" s="134" t="s">
        <v>342</v>
      </c>
      <c r="H5901" s="134" t="s">
        <v>1023</v>
      </c>
      <c r="I5901" s="134" t="s">
        <v>1</v>
      </c>
      <c r="J5901" s="135">
        <v>0</v>
      </c>
      <c r="K5901" s="135">
        <v>-4907.96</v>
      </c>
      <c r="L5901" s="135">
        <v>-4907.96</v>
      </c>
      <c r="M5901" s="141" t="str">
        <f t="shared" si="185"/>
        <v>201609</v>
      </c>
    </row>
    <row r="5902" spans="1:13" x14ac:dyDescent="0.25">
      <c r="A5902" s="35" t="str">
        <f>VLOOKUP(B5902,ResCat!$A$2:$B$269,2,FALSE)</f>
        <v>HMFLEX</v>
      </c>
      <c r="B5902" s="68" t="str">
        <f>IF(ISNA(VLOOKUP(C5902,COA!$A$2:$B$340,2,FALSE)),"XXX",VLOOKUP(C5902,COA!$A$2:$B$340,2,FALSE))</f>
        <v>N21</v>
      </c>
      <c r="C5902" s="149" t="str">
        <f t="shared" si="186"/>
        <v>0011-1013-0048</v>
      </c>
      <c r="D5902" s="134" t="s">
        <v>458</v>
      </c>
      <c r="E5902" s="134" t="s">
        <v>454</v>
      </c>
      <c r="F5902" s="134" t="s">
        <v>464</v>
      </c>
      <c r="G5902" s="134" t="s">
        <v>316</v>
      </c>
      <c r="H5902" s="134" t="s">
        <v>1023</v>
      </c>
      <c r="I5902" s="134" t="s">
        <v>2</v>
      </c>
      <c r="J5902" s="135">
        <v>2745.25</v>
      </c>
      <c r="K5902" s="135">
        <v>2339.09</v>
      </c>
      <c r="L5902" s="135">
        <v>2339.09</v>
      </c>
      <c r="M5902" s="141" t="str">
        <f t="shared" si="185"/>
        <v>201610</v>
      </c>
    </row>
    <row r="5903" spans="1:13" x14ac:dyDescent="0.25">
      <c r="A5903" s="35" t="str">
        <f>VLOOKUP(B5903,ResCat!$A$2:$B$269,2,FALSE)</f>
        <v>HMFLEX</v>
      </c>
      <c r="B5903" s="68" t="str">
        <f>IF(ISNA(VLOOKUP(C5903,COA!$A$2:$B$340,2,FALSE)),"XXX",VLOOKUP(C5903,COA!$A$2:$B$340,2,FALSE))</f>
        <v>N21</v>
      </c>
      <c r="C5903" s="149" t="str">
        <f t="shared" si="186"/>
        <v>0011-1013-0048</v>
      </c>
      <c r="D5903" s="134" t="s">
        <v>458</v>
      </c>
      <c r="E5903" s="134" t="s">
        <v>454</v>
      </c>
      <c r="F5903" s="134" t="s">
        <v>464</v>
      </c>
      <c r="G5903" s="134" t="s">
        <v>316</v>
      </c>
      <c r="H5903" s="134" t="s">
        <v>1023</v>
      </c>
      <c r="I5903" s="134" t="s">
        <v>1</v>
      </c>
      <c r="J5903" s="135">
        <v>-1361.31</v>
      </c>
      <c r="K5903" s="135">
        <v>-312.39</v>
      </c>
      <c r="L5903" s="135">
        <v>-312.39</v>
      </c>
      <c r="M5903" s="141" t="str">
        <f t="shared" si="185"/>
        <v>201610</v>
      </c>
    </row>
    <row r="5904" spans="1:13" x14ac:dyDescent="0.25">
      <c r="A5904" s="35" t="str">
        <f>VLOOKUP(B5904,ResCat!$A$2:$B$269,2,FALSE)</f>
        <v>HMFLEX</v>
      </c>
      <c r="B5904" s="68" t="str">
        <f>IF(ISNA(VLOOKUP(C5904,COA!$A$2:$B$340,2,FALSE)),"XXX",VLOOKUP(C5904,COA!$A$2:$B$340,2,FALSE))</f>
        <v>N21</v>
      </c>
      <c r="C5904" s="149" t="str">
        <f t="shared" si="186"/>
        <v>0011-1013-0048</v>
      </c>
      <c r="D5904" s="134" t="s">
        <v>458</v>
      </c>
      <c r="E5904" s="134" t="s">
        <v>454</v>
      </c>
      <c r="F5904" s="134" t="s">
        <v>464</v>
      </c>
      <c r="G5904" s="134" t="s">
        <v>318</v>
      </c>
      <c r="H5904" s="134" t="s">
        <v>1023</v>
      </c>
      <c r="I5904" s="134" t="s">
        <v>3</v>
      </c>
      <c r="J5904" s="135">
        <v>1673.18</v>
      </c>
      <c r="K5904" s="135">
        <v>1163.3399999999999</v>
      </c>
      <c r="L5904" s="135">
        <v>968.13999999999987</v>
      </c>
      <c r="M5904" s="141" t="str">
        <f t="shared" si="185"/>
        <v>201611</v>
      </c>
    </row>
    <row r="5905" spans="1:13" x14ac:dyDescent="0.25">
      <c r="A5905" s="35" t="str">
        <f>VLOOKUP(B5905,ResCat!$A$2:$B$269,2,FALSE)</f>
        <v>HMFLEX</v>
      </c>
      <c r="B5905" s="68" t="str">
        <f>IF(ISNA(VLOOKUP(C5905,COA!$A$2:$B$340,2,FALSE)),"XXX",VLOOKUP(C5905,COA!$A$2:$B$340,2,FALSE))</f>
        <v>N21</v>
      </c>
      <c r="C5905" s="149" t="str">
        <f t="shared" si="186"/>
        <v>0011-1013-0048</v>
      </c>
      <c r="D5905" s="134" t="s">
        <v>458</v>
      </c>
      <c r="E5905" s="134" t="s">
        <v>454</v>
      </c>
      <c r="F5905" s="134" t="s">
        <v>464</v>
      </c>
      <c r="G5905" s="134" t="s">
        <v>318</v>
      </c>
      <c r="H5905" s="134" t="s">
        <v>1023</v>
      </c>
      <c r="I5905" s="134" t="s">
        <v>0</v>
      </c>
      <c r="J5905" s="135">
        <v>-15372.14</v>
      </c>
      <c r="K5905" s="135">
        <v>-4889.01</v>
      </c>
      <c r="L5905" s="135">
        <v>-4789.01</v>
      </c>
      <c r="M5905" s="141" t="str">
        <f t="shared" si="185"/>
        <v>201611</v>
      </c>
    </row>
    <row r="5906" spans="1:13" x14ac:dyDescent="0.25">
      <c r="A5906" s="35" t="str">
        <f>VLOOKUP(B5906,ResCat!$A$2:$B$269,2,FALSE)</f>
        <v>HMFLEX</v>
      </c>
      <c r="B5906" s="68" t="str">
        <f>IF(ISNA(VLOOKUP(C5906,COA!$A$2:$B$340,2,FALSE)),"XXX",VLOOKUP(C5906,COA!$A$2:$B$340,2,FALSE))</f>
        <v>N21</v>
      </c>
      <c r="C5906" s="149" t="str">
        <f t="shared" si="186"/>
        <v>0011-1013-0048</v>
      </c>
      <c r="D5906" s="134" t="s">
        <v>458</v>
      </c>
      <c r="E5906" s="134" t="s">
        <v>454</v>
      </c>
      <c r="F5906" s="134" t="s">
        <v>464</v>
      </c>
      <c r="G5906" s="134" t="s">
        <v>318</v>
      </c>
      <c r="H5906" s="134" t="s">
        <v>1023</v>
      </c>
      <c r="I5906" s="134" t="s">
        <v>2</v>
      </c>
      <c r="J5906" s="135">
        <v>176.04999999999995</v>
      </c>
      <c r="K5906" s="135">
        <v>132.85000000000002</v>
      </c>
      <c r="L5906" s="135">
        <v>112.85000000000001</v>
      </c>
      <c r="M5906" s="141" t="str">
        <f t="shared" si="185"/>
        <v>201611</v>
      </c>
    </row>
    <row r="5907" spans="1:13" x14ac:dyDescent="0.25">
      <c r="A5907" s="35" t="str">
        <f>VLOOKUP(B5907,ResCat!$A$2:$B$269,2,FALSE)</f>
        <v>HMFLEX</v>
      </c>
      <c r="B5907" s="68" t="str">
        <f>IF(ISNA(VLOOKUP(C5907,COA!$A$2:$B$340,2,FALSE)),"XXX",VLOOKUP(C5907,COA!$A$2:$B$340,2,FALSE))</f>
        <v>N21</v>
      </c>
      <c r="C5907" s="149" t="str">
        <f t="shared" si="186"/>
        <v>0011-1013-0048</v>
      </c>
      <c r="D5907" s="134" t="s">
        <v>458</v>
      </c>
      <c r="E5907" s="134" t="s">
        <v>454</v>
      </c>
      <c r="F5907" s="134" t="s">
        <v>464</v>
      </c>
      <c r="G5907" s="134" t="s">
        <v>318</v>
      </c>
      <c r="H5907" s="134" t="s">
        <v>1023</v>
      </c>
      <c r="I5907" s="134" t="s">
        <v>1</v>
      </c>
      <c r="J5907" s="135">
        <v>405</v>
      </c>
      <c r="K5907" s="135">
        <v>251.68</v>
      </c>
      <c r="L5907" s="135">
        <v>251.68</v>
      </c>
      <c r="M5907" s="141" t="str">
        <f t="shared" si="185"/>
        <v>201611</v>
      </c>
    </row>
    <row r="5908" spans="1:13" x14ac:dyDescent="0.25">
      <c r="A5908" s="35" t="str">
        <f>VLOOKUP(B5908,ResCat!$A$2:$B$269,2,FALSE)</f>
        <v>HMFLEX</v>
      </c>
      <c r="B5908" s="68" t="str">
        <f>IF(ISNA(VLOOKUP(C5908,COA!$A$2:$B$340,2,FALSE)),"XXX",VLOOKUP(C5908,COA!$A$2:$B$340,2,FALSE))</f>
        <v>N21</v>
      </c>
      <c r="C5908" s="149" t="str">
        <f t="shared" si="186"/>
        <v>0011-1013-0048</v>
      </c>
      <c r="D5908" s="134" t="s">
        <v>458</v>
      </c>
      <c r="E5908" s="134" t="s">
        <v>454</v>
      </c>
      <c r="F5908" s="134" t="s">
        <v>464</v>
      </c>
      <c r="G5908" s="134" t="s">
        <v>320</v>
      </c>
      <c r="H5908" s="134" t="s">
        <v>1023</v>
      </c>
      <c r="I5908" s="134" t="s">
        <v>3</v>
      </c>
      <c r="J5908" s="135">
        <v>2097.3999999999996</v>
      </c>
      <c r="K5908" s="135">
        <v>131.06000000000006</v>
      </c>
      <c r="L5908" s="135">
        <v>15.86000000000001</v>
      </c>
      <c r="M5908" s="141" t="str">
        <f t="shared" si="185"/>
        <v>201612</v>
      </c>
    </row>
    <row r="5909" spans="1:13" x14ac:dyDescent="0.25">
      <c r="A5909" s="35" t="str">
        <f>VLOOKUP(B5909,ResCat!$A$2:$B$269,2,FALSE)</f>
        <v>HMFLEX</v>
      </c>
      <c r="B5909" s="68" t="str">
        <f>IF(ISNA(VLOOKUP(C5909,COA!$A$2:$B$340,2,FALSE)),"XXX",VLOOKUP(C5909,COA!$A$2:$B$340,2,FALSE))</f>
        <v>N21</v>
      </c>
      <c r="C5909" s="149" t="str">
        <f t="shared" si="186"/>
        <v>0011-1013-0048</v>
      </c>
      <c r="D5909" s="134" t="s">
        <v>458</v>
      </c>
      <c r="E5909" s="134" t="s">
        <v>454</v>
      </c>
      <c r="F5909" s="134" t="s">
        <v>464</v>
      </c>
      <c r="G5909" s="134" t="s">
        <v>320</v>
      </c>
      <c r="H5909" s="134" t="s">
        <v>1023</v>
      </c>
      <c r="I5909" s="134" t="s">
        <v>0</v>
      </c>
      <c r="J5909" s="135">
        <v>4.4792614062316716E-11</v>
      </c>
      <c r="K5909" s="135">
        <v>14738.250000000009</v>
      </c>
      <c r="L5909" s="135">
        <v>14738.250000000009</v>
      </c>
      <c r="M5909" s="141" t="str">
        <f t="shared" si="185"/>
        <v>201612</v>
      </c>
    </row>
    <row r="5910" spans="1:13" x14ac:dyDescent="0.25">
      <c r="A5910" s="35" t="str">
        <f>VLOOKUP(B5910,ResCat!$A$2:$B$269,2,FALSE)</f>
        <v>HMFLEX</v>
      </c>
      <c r="B5910" s="68" t="str">
        <f>IF(ISNA(VLOOKUP(C5910,COA!$A$2:$B$340,2,FALSE)),"XXX",VLOOKUP(C5910,COA!$A$2:$B$340,2,FALSE))</f>
        <v>N21</v>
      </c>
      <c r="C5910" s="149" t="str">
        <f t="shared" si="186"/>
        <v>0011-1013-0048</v>
      </c>
      <c r="D5910" s="134" t="s">
        <v>458</v>
      </c>
      <c r="E5910" s="134" t="s">
        <v>454</v>
      </c>
      <c r="F5910" s="134" t="s">
        <v>464</v>
      </c>
      <c r="G5910" s="134" t="s">
        <v>320</v>
      </c>
      <c r="H5910" s="134" t="s">
        <v>1023</v>
      </c>
      <c r="I5910" s="134" t="s">
        <v>2</v>
      </c>
      <c r="J5910" s="135">
        <v>6725</v>
      </c>
      <c r="K5910" s="135">
        <v>1989.8499999999997</v>
      </c>
      <c r="L5910" s="135">
        <v>1899.85</v>
      </c>
      <c r="M5910" s="141" t="str">
        <f t="shared" si="185"/>
        <v>201612</v>
      </c>
    </row>
    <row r="5911" spans="1:13" x14ac:dyDescent="0.25">
      <c r="A5911" s="35" t="str">
        <f>VLOOKUP(B5911,ResCat!$A$2:$B$269,2,FALSE)</f>
        <v>HMFLEX</v>
      </c>
      <c r="B5911" s="68" t="str">
        <f>IF(ISNA(VLOOKUP(C5911,COA!$A$2:$B$340,2,FALSE)),"XXX",VLOOKUP(C5911,COA!$A$2:$B$340,2,FALSE))</f>
        <v>N21</v>
      </c>
      <c r="C5911" s="149" t="str">
        <f t="shared" si="186"/>
        <v>0011-1013-0048</v>
      </c>
      <c r="D5911" s="134" t="s">
        <v>458</v>
      </c>
      <c r="E5911" s="134" t="s">
        <v>454</v>
      </c>
      <c r="F5911" s="134" t="s">
        <v>464</v>
      </c>
      <c r="G5911" s="134" t="s">
        <v>322</v>
      </c>
      <c r="H5911" s="134" t="s">
        <v>1023</v>
      </c>
      <c r="I5911" s="134" t="s">
        <v>3</v>
      </c>
      <c r="J5911" s="135">
        <v>1661.4599999999998</v>
      </c>
      <c r="K5911" s="135">
        <v>65.339999999999861</v>
      </c>
      <c r="L5911" s="135">
        <v>352.77000000000004</v>
      </c>
      <c r="M5911" s="141" t="str">
        <f t="shared" si="185"/>
        <v>201701</v>
      </c>
    </row>
    <row r="5912" spans="1:13" x14ac:dyDescent="0.25">
      <c r="A5912" s="35" t="str">
        <f>VLOOKUP(B5912,ResCat!$A$2:$B$269,2,FALSE)</f>
        <v>HMFLEX</v>
      </c>
      <c r="B5912" s="68" t="str">
        <f>IF(ISNA(VLOOKUP(C5912,COA!$A$2:$B$340,2,FALSE)),"XXX",VLOOKUP(C5912,COA!$A$2:$B$340,2,FALSE))</f>
        <v>N21</v>
      </c>
      <c r="C5912" s="149" t="str">
        <f t="shared" si="186"/>
        <v>0011-1013-0048</v>
      </c>
      <c r="D5912" s="134" t="s">
        <v>458</v>
      </c>
      <c r="E5912" s="134" t="s">
        <v>454</v>
      </c>
      <c r="F5912" s="134" t="s">
        <v>464</v>
      </c>
      <c r="G5912" s="134" t="s">
        <v>322</v>
      </c>
      <c r="H5912" s="134" t="s">
        <v>1023</v>
      </c>
      <c r="I5912" s="134" t="s">
        <v>0</v>
      </c>
      <c r="J5912" s="135">
        <v>108591.14</v>
      </c>
      <c r="K5912" s="135">
        <v>26499.999999999996</v>
      </c>
      <c r="L5912" s="135">
        <v>26249.999999999996</v>
      </c>
      <c r="M5912" s="141" t="str">
        <f t="shared" si="185"/>
        <v>201701</v>
      </c>
    </row>
    <row r="5913" spans="1:13" x14ac:dyDescent="0.25">
      <c r="A5913" s="35" t="str">
        <f>VLOOKUP(B5913,ResCat!$A$2:$B$269,2,FALSE)</f>
        <v>HMFLEX</v>
      </c>
      <c r="B5913" s="68" t="str">
        <f>IF(ISNA(VLOOKUP(C5913,COA!$A$2:$B$340,2,FALSE)),"XXX",VLOOKUP(C5913,COA!$A$2:$B$340,2,FALSE))</f>
        <v>N21</v>
      </c>
      <c r="C5913" s="149" t="str">
        <f t="shared" si="186"/>
        <v>0011-1013-0048</v>
      </c>
      <c r="D5913" s="134" t="s">
        <v>458</v>
      </c>
      <c r="E5913" s="134" t="s">
        <v>454</v>
      </c>
      <c r="F5913" s="134" t="s">
        <v>464</v>
      </c>
      <c r="G5913" s="134" t="s">
        <v>322</v>
      </c>
      <c r="H5913" s="134" t="s">
        <v>1023</v>
      </c>
      <c r="I5913" s="134" t="s">
        <v>2</v>
      </c>
      <c r="J5913" s="135">
        <v>15105.060000000001</v>
      </c>
      <c r="K5913" s="135">
        <v>11098.789999999997</v>
      </c>
      <c r="L5913" s="135">
        <v>11098.789999999997</v>
      </c>
      <c r="M5913" s="141" t="str">
        <f t="shared" si="185"/>
        <v>201701</v>
      </c>
    </row>
    <row r="5914" spans="1:13" x14ac:dyDescent="0.25">
      <c r="A5914" s="35" t="str">
        <f>VLOOKUP(B5914,ResCat!$A$2:$B$269,2,FALSE)</f>
        <v>HMFLEX</v>
      </c>
      <c r="B5914" s="68" t="str">
        <f>IF(ISNA(VLOOKUP(C5914,COA!$A$2:$B$340,2,FALSE)),"XXX",VLOOKUP(C5914,COA!$A$2:$B$340,2,FALSE))</f>
        <v>N21</v>
      </c>
      <c r="C5914" s="149" t="str">
        <f t="shared" si="186"/>
        <v>0011-1013-0048</v>
      </c>
      <c r="D5914" s="134" t="s">
        <v>458</v>
      </c>
      <c r="E5914" s="134" t="s">
        <v>454</v>
      </c>
      <c r="F5914" s="134" t="s">
        <v>464</v>
      </c>
      <c r="G5914" s="134" t="s">
        <v>322</v>
      </c>
      <c r="H5914" s="134" t="s">
        <v>1023</v>
      </c>
      <c r="I5914" s="134" t="s">
        <v>343</v>
      </c>
      <c r="J5914" s="135">
        <v>30</v>
      </c>
      <c r="K5914" s="135">
        <v>30</v>
      </c>
      <c r="L5914" s="135">
        <v>10</v>
      </c>
      <c r="M5914" s="141" t="str">
        <f t="shared" si="185"/>
        <v>201701</v>
      </c>
    </row>
    <row r="5915" spans="1:13" x14ac:dyDescent="0.25">
      <c r="A5915" s="35" t="str">
        <f>VLOOKUP(B5915,ResCat!$A$2:$B$269,2,FALSE)</f>
        <v>HMFLEX</v>
      </c>
      <c r="B5915" s="68" t="str">
        <f>IF(ISNA(VLOOKUP(C5915,COA!$A$2:$B$340,2,FALSE)),"XXX",VLOOKUP(C5915,COA!$A$2:$B$340,2,FALSE))</f>
        <v>N21</v>
      </c>
      <c r="C5915" s="149" t="str">
        <f t="shared" si="186"/>
        <v>0011-1013-0048</v>
      </c>
      <c r="D5915" s="134" t="s">
        <v>458</v>
      </c>
      <c r="E5915" s="134" t="s">
        <v>454</v>
      </c>
      <c r="F5915" s="134" t="s">
        <v>464</v>
      </c>
      <c r="G5915" s="134" t="s">
        <v>322</v>
      </c>
      <c r="H5915" s="134" t="s">
        <v>1023</v>
      </c>
      <c r="I5915" s="134" t="s">
        <v>1</v>
      </c>
      <c r="J5915" s="135">
        <v>-108591.14</v>
      </c>
      <c r="K5915" s="135">
        <v>-10086.06</v>
      </c>
      <c r="L5915" s="135">
        <v>-9936.06</v>
      </c>
      <c r="M5915" s="141" t="str">
        <f t="shared" si="185"/>
        <v>201701</v>
      </c>
    </row>
    <row r="5916" spans="1:13" x14ac:dyDescent="0.25">
      <c r="A5916" s="35" t="str">
        <f>VLOOKUP(B5916,ResCat!$A$2:$B$269,2,FALSE)</f>
        <v>HMFLEX</v>
      </c>
      <c r="B5916" s="68" t="str">
        <f>IF(ISNA(VLOOKUP(C5916,COA!$A$2:$B$340,2,FALSE)),"XXX",VLOOKUP(C5916,COA!$A$2:$B$340,2,FALSE))</f>
        <v>N21</v>
      </c>
      <c r="C5916" s="149" t="str">
        <f t="shared" si="186"/>
        <v>0011-1013-0048</v>
      </c>
      <c r="D5916" s="134" t="s">
        <v>458</v>
      </c>
      <c r="E5916" s="134" t="s">
        <v>454</v>
      </c>
      <c r="F5916" s="134" t="s">
        <v>464</v>
      </c>
      <c r="G5916" s="134" t="s">
        <v>324</v>
      </c>
      <c r="H5916" s="134" t="s">
        <v>1023</v>
      </c>
      <c r="I5916" s="134" t="s">
        <v>3</v>
      </c>
      <c r="J5916" s="135">
        <v>1553.36</v>
      </c>
      <c r="K5916" s="135">
        <v>853.84999999999991</v>
      </c>
      <c r="L5916" s="135">
        <v>969.90999999999985</v>
      </c>
      <c r="M5916" s="141" t="str">
        <f t="shared" si="185"/>
        <v>201702</v>
      </c>
    </row>
    <row r="5917" spans="1:13" x14ac:dyDescent="0.25">
      <c r="A5917" s="35" t="str">
        <f>VLOOKUP(B5917,ResCat!$A$2:$B$269,2,FALSE)</f>
        <v>HMFLEX</v>
      </c>
      <c r="B5917" s="68" t="str">
        <f>IF(ISNA(VLOOKUP(C5917,COA!$A$2:$B$340,2,FALSE)),"XXX",VLOOKUP(C5917,COA!$A$2:$B$340,2,FALSE))</f>
        <v>N21</v>
      </c>
      <c r="C5917" s="149" t="str">
        <f t="shared" si="186"/>
        <v>0011-1013-0048</v>
      </c>
      <c r="D5917" s="134" t="s">
        <v>458</v>
      </c>
      <c r="E5917" s="134" t="s">
        <v>454</v>
      </c>
      <c r="F5917" s="134" t="s">
        <v>464</v>
      </c>
      <c r="G5917" s="134" t="s">
        <v>324</v>
      </c>
      <c r="H5917" s="134" t="s">
        <v>1023</v>
      </c>
      <c r="I5917" s="134" t="s">
        <v>0</v>
      </c>
      <c r="J5917" s="135">
        <v>-7.2759576141834259E-12</v>
      </c>
      <c r="K5917" s="135">
        <v>12421.800000000012</v>
      </c>
      <c r="L5917" s="135">
        <v>12421.800000000012</v>
      </c>
      <c r="M5917" s="141" t="str">
        <f t="shared" si="185"/>
        <v>201702</v>
      </c>
    </row>
    <row r="5918" spans="1:13" x14ac:dyDescent="0.25">
      <c r="A5918" s="35" t="str">
        <f>VLOOKUP(B5918,ResCat!$A$2:$B$269,2,FALSE)</f>
        <v>HMFLEX</v>
      </c>
      <c r="B5918" s="68" t="str">
        <f>IF(ISNA(VLOOKUP(C5918,COA!$A$2:$B$340,2,FALSE)),"XXX",VLOOKUP(C5918,COA!$A$2:$B$340,2,FALSE))</f>
        <v>N21</v>
      </c>
      <c r="C5918" s="149" t="str">
        <f t="shared" si="186"/>
        <v>0011-1013-0048</v>
      </c>
      <c r="D5918" s="134" t="s">
        <v>458</v>
      </c>
      <c r="E5918" s="134" t="s">
        <v>454</v>
      </c>
      <c r="F5918" s="134" t="s">
        <v>464</v>
      </c>
      <c r="G5918" s="134" t="s">
        <v>324</v>
      </c>
      <c r="H5918" s="134" t="s">
        <v>1023</v>
      </c>
      <c r="I5918" s="134" t="s">
        <v>2</v>
      </c>
      <c r="J5918" s="135">
        <v>30359.829999999998</v>
      </c>
      <c r="K5918" s="135">
        <v>11102.709999999997</v>
      </c>
      <c r="L5918" s="135">
        <v>10902.709999999997</v>
      </c>
      <c r="M5918" s="141" t="str">
        <f t="shared" si="185"/>
        <v>201702</v>
      </c>
    </row>
    <row r="5919" spans="1:13" x14ac:dyDescent="0.25">
      <c r="A5919" s="35" t="str">
        <f>VLOOKUP(B5919,ResCat!$A$2:$B$269,2,FALSE)</f>
        <v>HMFLEX</v>
      </c>
      <c r="B5919" s="68" t="str">
        <f>IF(ISNA(VLOOKUP(C5919,COA!$A$2:$B$340,2,FALSE)),"XXX",VLOOKUP(C5919,COA!$A$2:$B$340,2,FALSE))</f>
        <v>N21</v>
      </c>
      <c r="C5919" s="149" t="str">
        <f t="shared" si="186"/>
        <v>0011-1013-0048</v>
      </c>
      <c r="D5919" s="134" t="s">
        <v>458</v>
      </c>
      <c r="E5919" s="134" t="s">
        <v>454</v>
      </c>
      <c r="F5919" s="134" t="s">
        <v>464</v>
      </c>
      <c r="G5919" s="134" t="s">
        <v>324</v>
      </c>
      <c r="H5919" s="134" t="s">
        <v>1023</v>
      </c>
      <c r="I5919" s="134" t="s">
        <v>1</v>
      </c>
      <c r="J5919" s="135">
        <v>-4398.1899999999996</v>
      </c>
      <c r="K5919" s="135">
        <v>-1433.23</v>
      </c>
      <c r="L5919" s="135">
        <v>-1333.23</v>
      </c>
      <c r="M5919" s="141" t="str">
        <f t="shared" si="185"/>
        <v>201702</v>
      </c>
    </row>
    <row r="5920" spans="1:13" x14ac:dyDescent="0.25">
      <c r="A5920" s="35" t="str">
        <f>VLOOKUP(B5920,ResCat!$A$2:$B$269,2,FALSE)</f>
        <v>HMFLEX</v>
      </c>
      <c r="B5920" s="68" t="str">
        <f>IF(ISNA(VLOOKUP(C5920,COA!$A$2:$B$340,2,FALSE)),"XXX",VLOOKUP(C5920,COA!$A$2:$B$340,2,FALSE))</f>
        <v>N21</v>
      </c>
      <c r="C5920" s="149" t="str">
        <f t="shared" si="186"/>
        <v>0011-1013-0048</v>
      </c>
      <c r="D5920" s="134" t="s">
        <v>458</v>
      </c>
      <c r="E5920" s="134" t="s">
        <v>454</v>
      </c>
      <c r="F5920" s="134" t="s">
        <v>464</v>
      </c>
      <c r="G5920" s="134" t="s">
        <v>326</v>
      </c>
      <c r="H5920" s="134" t="s">
        <v>1023</v>
      </c>
      <c r="I5920" s="134" t="s">
        <v>3</v>
      </c>
      <c r="J5920" s="135">
        <v>-79.599999999999909</v>
      </c>
      <c r="K5920" s="135">
        <v>-1968.5900000000001</v>
      </c>
      <c r="L5920" s="135">
        <v>-1683.8000000000002</v>
      </c>
      <c r="M5920" s="141" t="str">
        <f t="shared" si="185"/>
        <v>201703</v>
      </c>
    </row>
    <row r="5921" spans="1:13" x14ac:dyDescent="0.25">
      <c r="A5921" s="35" t="str">
        <f>VLOOKUP(B5921,ResCat!$A$2:$B$269,2,FALSE)</f>
        <v>HMFLEX</v>
      </c>
      <c r="B5921" s="68" t="str">
        <f>IF(ISNA(VLOOKUP(C5921,COA!$A$2:$B$340,2,FALSE)),"XXX",VLOOKUP(C5921,COA!$A$2:$B$340,2,FALSE))</f>
        <v>N21</v>
      </c>
      <c r="C5921" s="149" t="str">
        <f t="shared" si="186"/>
        <v>0011-1013-0048</v>
      </c>
      <c r="D5921" s="134" t="s">
        <v>458</v>
      </c>
      <c r="E5921" s="134" t="s">
        <v>454</v>
      </c>
      <c r="F5921" s="134" t="s">
        <v>464</v>
      </c>
      <c r="G5921" s="134" t="s">
        <v>326</v>
      </c>
      <c r="H5921" s="134" t="s">
        <v>1023</v>
      </c>
      <c r="I5921" s="134" t="s">
        <v>0</v>
      </c>
      <c r="J5921" s="135">
        <v>3.637978807091713E-12</v>
      </c>
      <c r="K5921" s="135">
        <v>529.27000000000407</v>
      </c>
      <c r="L5921" s="135">
        <v>529.27000000000407</v>
      </c>
      <c r="M5921" s="141" t="str">
        <f t="shared" si="185"/>
        <v>201703</v>
      </c>
    </row>
    <row r="5922" spans="1:13" x14ac:dyDescent="0.25">
      <c r="A5922" s="35" t="str">
        <f>VLOOKUP(B5922,ResCat!$A$2:$B$269,2,FALSE)</f>
        <v>HMFLEX</v>
      </c>
      <c r="B5922" s="68" t="str">
        <f>IF(ISNA(VLOOKUP(C5922,COA!$A$2:$B$340,2,FALSE)),"XXX",VLOOKUP(C5922,COA!$A$2:$B$340,2,FALSE))</f>
        <v>N21</v>
      </c>
      <c r="C5922" s="149" t="str">
        <f t="shared" si="186"/>
        <v>0011-1013-0048</v>
      </c>
      <c r="D5922" s="134" t="s">
        <v>458</v>
      </c>
      <c r="E5922" s="134" t="s">
        <v>454</v>
      </c>
      <c r="F5922" s="134" t="s">
        <v>464</v>
      </c>
      <c r="G5922" s="134" t="s">
        <v>326</v>
      </c>
      <c r="H5922" s="134" t="s">
        <v>1023</v>
      </c>
      <c r="I5922" s="134" t="s">
        <v>336</v>
      </c>
      <c r="J5922" s="135">
        <v>26302.14</v>
      </c>
      <c r="K5922" s="135">
        <v>21041.71</v>
      </c>
      <c r="L5922" s="135">
        <v>21041.71</v>
      </c>
      <c r="M5922" s="141" t="str">
        <f t="shared" si="185"/>
        <v>201703</v>
      </c>
    </row>
    <row r="5923" spans="1:13" x14ac:dyDescent="0.25">
      <c r="A5923" s="35" t="str">
        <f>VLOOKUP(B5923,ResCat!$A$2:$B$269,2,FALSE)</f>
        <v>HMFLEX</v>
      </c>
      <c r="B5923" s="68" t="str">
        <f>IF(ISNA(VLOOKUP(C5923,COA!$A$2:$B$340,2,FALSE)),"XXX",VLOOKUP(C5923,COA!$A$2:$B$340,2,FALSE))</f>
        <v>N21</v>
      </c>
      <c r="C5923" s="149" t="str">
        <f t="shared" si="186"/>
        <v>0011-1013-0048</v>
      </c>
      <c r="D5923" s="134" t="s">
        <v>458</v>
      </c>
      <c r="E5923" s="134" t="s">
        <v>454</v>
      </c>
      <c r="F5923" s="134" t="s">
        <v>464</v>
      </c>
      <c r="G5923" s="134" t="s">
        <v>326</v>
      </c>
      <c r="H5923" s="134" t="s">
        <v>1023</v>
      </c>
      <c r="I5923" s="134" t="s">
        <v>2</v>
      </c>
      <c r="J5923" s="135">
        <v>6619.47</v>
      </c>
      <c r="K5923" s="135">
        <v>2511.96</v>
      </c>
      <c r="L5923" s="135">
        <v>2456.96</v>
      </c>
      <c r="M5923" s="141" t="str">
        <f t="shared" si="185"/>
        <v>201703</v>
      </c>
    </row>
    <row r="5924" spans="1:13" x14ac:dyDescent="0.25">
      <c r="A5924" s="35" t="str">
        <f>VLOOKUP(B5924,ResCat!$A$2:$B$269,2,FALSE)</f>
        <v>HMFLEX</v>
      </c>
      <c r="B5924" s="68" t="str">
        <f>IF(ISNA(VLOOKUP(C5924,COA!$A$2:$B$340,2,FALSE)),"XXX",VLOOKUP(C5924,COA!$A$2:$B$340,2,FALSE))</f>
        <v>N21</v>
      </c>
      <c r="C5924" s="149" t="str">
        <f t="shared" si="186"/>
        <v>0011-1013-0048</v>
      </c>
      <c r="D5924" s="134" t="s">
        <v>458</v>
      </c>
      <c r="E5924" s="134" t="s">
        <v>454</v>
      </c>
      <c r="F5924" s="134" t="s">
        <v>464</v>
      </c>
      <c r="G5924" s="134" t="s">
        <v>326</v>
      </c>
      <c r="H5924" s="134" t="s">
        <v>1023</v>
      </c>
      <c r="I5924" s="134" t="s">
        <v>1</v>
      </c>
      <c r="J5924" s="135">
        <v>312</v>
      </c>
      <c r="K5924" s="135">
        <v>14359.850000000002</v>
      </c>
      <c r="L5924" s="135">
        <v>14359.850000000002</v>
      </c>
      <c r="M5924" s="141" t="str">
        <f t="shared" si="185"/>
        <v>201703</v>
      </c>
    </row>
    <row r="5925" spans="1:13" x14ac:dyDescent="0.25">
      <c r="A5925" s="35" t="str">
        <f>VLOOKUP(B5925,ResCat!$A$2:$B$269,2,FALSE)</f>
        <v>HMFLEX</v>
      </c>
      <c r="B5925" s="68" t="str">
        <f>IF(ISNA(VLOOKUP(C5925,COA!$A$2:$B$340,2,FALSE)),"XXX",VLOOKUP(C5925,COA!$A$2:$B$340,2,FALSE))</f>
        <v>N21</v>
      </c>
      <c r="C5925" s="149" t="str">
        <f t="shared" si="186"/>
        <v>0011-1013-0048</v>
      </c>
      <c r="D5925" s="134" t="s">
        <v>458</v>
      </c>
      <c r="E5925" s="134" t="s">
        <v>454</v>
      </c>
      <c r="F5925" s="134" t="s">
        <v>464</v>
      </c>
      <c r="G5925" s="134" t="s">
        <v>328</v>
      </c>
      <c r="H5925" s="134" t="s">
        <v>1023</v>
      </c>
      <c r="I5925" s="134" t="s">
        <v>3</v>
      </c>
      <c r="J5925" s="135">
        <v>2522.37</v>
      </c>
      <c r="K5925" s="135">
        <v>-1702.7799999999995</v>
      </c>
      <c r="L5925" s="135">
        <v>-1468.36</v>
      </c>
      <c r="M5925" s="141" t="str">
        <f t="shared" si="185"/>
        <v>201704</v>
      </c>
    </row>
    <row r="5926" spans="1:13" x14ac:dyDescent="0.25">
      <c r="A5926" s="35" t="str">
        <f>VLOOKUP(B5926,ResCat!$A$2:$B$269,2,FALSE)</f>
        <v>HMFLEX</v>
      </c>
      <c r="B5926" s="68" t="str">
        <f>IF(ISNA(VLOOKUP(C5926,COA!$A$2:$B$340,2,FALSE)),"XXX",VLOOKUP(C5926,COA!$A$2:$B$340,2,FALSE))</f>
        <v>N21</v>
      </c>
      <c r="C5926" s="149" t="str">
        <f t="shared" si="186"/>
        <v>0011-1013-0048</v>
      </c>
      <c r="D5926" s="134" t="s">
        <v>458</v>
      </c>
      <c r="E5926" s="134" t="s">
        <v>454</v>
      </c>
      <c r="F5926" s="134" t="s">
        <v>464</v>
      </c>
      <c r="G5926" s="134" t="s">
        <v>328</v>
      </c>
      <c r="H5926" s="134" t="s">
        <v>1023</v>
      </c>
      <c r="I5926" s="134" t="s">
        <v>2</v>
      </c>
      <c r="J5926" s="135">
        <v>9305.6899999999987</v>
      </c>
      <c r="K5926" s="135">
        <v>2279.48</v>
      </c>
      <c r="L5926" s="135">
        <v>2244.48</v>
      </c>
      <c r="M5926" s="141" t="str">
        <f t="shared" si="185"/>
        <v>201704</v>
      </c>
    </row>
    <row r="5927" spans="1:13" x14ac:dyDescent="0.25">
      <c r="A5927" s="35" t="str">
        <f>VLOOKUP(B5927,ResCat!$A$2:$B$269,2,FALSE)</f>
        <v>HMFLEX</v>
      </c>
      <c r="B5927" s="68" t="str">
        <f>IF(ISNA(VLOOKUP(C5927,COA!$A$2:$B$340,2,FALSE)),"XXX",VLOOKUP(C5927,COA!$A$2:$B$340,2,FALSE))</f>
        <v>N21</v>
      </c>
      <c r="C5927" s="149" t="str">
        <f t="shared" si="186"/>
        <v>0011-1013-0048</v>
      </c>
      <c r="D5927" s="134" t="s">
        <v>458</v>
      </c>
      <c r="E5927" s="134" t="s">
        <v>454</v>
      </c>
      <c r="F5927" s="134" t="s">
        <v>464</v>
      </c>
      <c r="G5927" s="134" t="s">
        <v>328</v>
      </c>
      <c r="H5927" s="134" t="s">
        <v>1023</v>
      </c>
      <c r="I5927" s="134" t="s">
        <v>1</v>
      </c>
      <c r="J5927" s="135">
        <v>16187.44</v>
      </c>
      <c r="K5927" s="135">
        <v>4837.8600000000006</v>
      </c>
      <c r="L5927" s="135">
        <v>4687.2100000000009</v>
      </c>
      <c r="M5927" s="141" t="str">
        <f t="shared" si="185"/>
        <v>201704</v>
      </c>
    </row>
    <row r="5928" spans="1:13" x14ac:dyDescent="0.25">
      <c r="A5928" s="35" t="str">
        <f>VLOOKUP(B5928,ResCat!$A$2:$B$269,2,FALSE)</f>
        <v>HMFLEX</v>
      </c>
      <c r="B5928" s="68" t="str">
        <f>IF(ISNA(VLOOKUP(C5928,COA!$A$2:$B$340,2,FALSE)),"XXX",VLOOKUP(C5928,COA!$A$2:$B$340,2,FALSE))</f>
        <v>N21</v>
      </c>
      <c r="C5928" s="149" t="str">
        <f t="shared" si="186"/>
        <v>0011-1013-0048</v>
      </c>
      <c r="D5928" s="134" t="s">
        <v>458</v>
      </c>
      <c r="E5928" s="134" t="s">
        <v>454</v>
      </c>
      <c r="F5928" s="134" t="s">
        <v>464</v>
      </c>
      <c r="G5928" s="134" t="s">
        <v>330</v>
      </c>
      <c r="H5928" s="134" t="s">
        <v>1023</v>
      </c>
      <c r="I5928" s="134" t="s">
        <v>3</v>
      </c>
      <c r="J5928" s="135">
        <v>-1796.35</v>
      </c>
      <c r="K5928" s="135">
        <v>-2928.52</v>
      </c>
      <c r="L5928" s="135">
        <v>-2579.62</v>
      </c>
      <c r="M5928" s="141" t="str">
        <f t="shared" si="185"/>
        <v>201705</v>
      </c>
    </row>
    <row r="5929" spans="1:13" x14ac:dyDescent="0.25">
      <c r="A5929" s="35" t="str">
        <f>VLOOKUP(B5929,ResCat!$A$2:$B$269,2,FALSE)</f>
        <v>HMFLEX</v>
      </c>
      <c r="B5929" s="68" t="str">
        <f>IF(ISNA(VLOOKUP(C5929,COA!$A$2:$B$340,2,FALSE)),"XXX",VLOOKUP(C5929,COA!$A$2:$B$340,2,FALSE))</f>
        <v>N21</v>
      </c>
      <c r="C5929" s="149" t="str">
        <f t="shared" si="186"/>
        <v>0011-1013-0048</v>
      </c>
      <c r="D5929" s="134" t="s">
        <v>458</v>
      </c>
      <c r="E5929" s="134" t="s">
        <v>454</v>
      </c>
      <c r="F5929" s="134" t="s">
        <v>464</v>
      </c>
      <c r="G5929" s="134" t="s">
        <v>330</v>
      </c>
      <c r="H5929" s="134" t="s">
        <v>1023</v>
      </c>
      <c r="I5929" s="134" t="s">
        <v>2</v>
      </c>
      <c r="J5929" s="135">
        <v>2748</v>
      </c>
      <c r="K5929" s="135">
        <v>1875.9699999999998</v>
      </c>
      <c r="L5929" s="135">
        <v>1835.9699999999998</v>
      </c>
      <c r="M5929" s="141" t="str">
        <f t="shared" si="185"/>
        <v>201705</v>
      </c>
    </row>
    <row r="5930" spans="1:13" x14ac:dyDescent="0.25">
      <c r="A5930" s="35" t="str">
        <f>VLOOKUP(B5930,ResCat!$A$2:$B$269,2,FALSE)</f>
        <v>HMFLEX</v>
      </c>
      <c r="B5930" s="68" t="str">
        <f>IF(ISNA(VLOOKUP(C5930,COA!$A$2:$B$340,2,FALSE)),"XXX",VLOOKUP(C5930,COA!$A$2:$B$340,2,FALSE))</f>
        <v>N21</v>
      </c>
      <c r="C5930" s="149" t="str">
        <f t="shared" si="186"/>
        <v>0011-1013-0048</v>
      </c>
      <c r="D5930" s="134" t="s">
        <v>458</v>
      </c>
      <c r="E5930" s="134" t="s">
        <v>454</v>
      </c>
      <c r="F5930" s="134" t="s">
        <v>464</v>
      </c>
      <c r="G5930" s="134" t="s">
        <v>330</v>
      </c>
      <c r="H5930" s="134" t="s">
        <v>1023</v>
      </c>
      <c r="I5930" s="134" t="s">
        <v>1</v>
      </c>
      <c r="J5930" s="135">
        <v>3591.02</v>
      </c>
      <c r="K5930" s="135">
        <v>160</v>
      </c>
      <c r="L5930" s="135">
        <v>100</v>
      </c>
      <c r="M5930" s="141" t="str">
        <f t="shared" si="185"/>
        <v>201705</v>
      </c>
    </row>
    <row r="5931" spans="1:13" x14ac:dyDescent="0.25">
      <c r="A5931" s="35" t="str">
        <f>VLOOKUP(B5931,ResCat!$A$2:$B$269,2,FALSE)</f>
        <v>HMFLEX</v>
      </c>
      <c r="B5931" s="68" t="str">
        <f>IF(ISNA(VLOOKUP(C5931,COA!$A$2:$B$340,2,FALSE)),"XXX",VLOOKUP(C5931,COA!$A$2:$B$340,2,FALSE))</f>
        <v>N21</v>
      </c>
      <c r="C5931" s="149" t="str">
        <f t="shared" si="186"/>
        <v>0011-1013-0048</v>
      </c>
      <c r="D5931" s="134" t="s">
        <v>458</v>
      </c>
      <c r="E5931" s="134" t="s">
        <v>454</v>
      </c>
      <c r="F5931" s="134" t="s">
        <v>464</v>
      </c>
      <c r="G5931" s="134" t="s">
        <v>332</v>
      </c>
      <c r="H5931" s="134" t="s">
        <v>1023</v>
      </c>
      <c r="I5931" s="134" t="s">
        <v>3</v>
      </c>
      <c r="J5931" s="135">
        <v>6269.25</v>
      </c>
      <c r="K5931" s="135">
        <v>4287.88</v>
      </c>
      <c r="L5931" s="135">
        <v>4309.83</v>
      </c>
      <c r="M5931" s="141" t="str">
        <f t="shared" si="185"/>
        <v>201706</v>
      </c>
    </row>
    <row r="5932" spans="1:13" x14ac:dyDescent="0.25">
      <c r="A5932" s="35" t="str">
        <f>VLOOKUP(B5932,ResCat!$A$2:$B$269,2,FALSE)</f>
        <v>HMFLEX</v>
      </c>
      <c r="B5932" s="68" t="str">
        <f>IF(ISNA(VLOOKUP(C5932,COA!$A$2:$B$340,2,FALSE)),"XXX",VLOOKUP(C5932,COA!$A$2:$B$340,2,FALSE))</f>
        <v>N21</v>
      </c>
      <c r="C5932" s="149" t="str">
        <f t="shared" si="186"/>
        <v>0011-1013-0048</v>
      </c>
      <c r="D5932" s="134" t="s">
        <v>458</v>
      </c>
      <c r="E5932" s="134" t="s">
        <v>454</v>
      </c>
      <c r="F5932" s="134" t="s">
        <v>464</v>
      </c>
      <c r="G5932" s="134" t="s">
        <v>332</v>
      </c>
      <c r="H5932" s="134" t="s">
        <v>1023</v>
      </c>
      <c r="I5932" s="134" t="s">
        <v>2</v>
      </c>
      <c r="J5932" s="135">
        <v>5647</v>
      </c>
      <c r="K5932" s="135">
        <v>4439.739999999998</v>
      </c>
      <c r="L5932" s="135">
        <v>4439.739999999998</v>
      </c>
      <c r="M5932" s="141" t="str">
        <f t="shared" si="185"/>
        <v>201706</v>
      </c>
    </row>
    <row r="5933" spans="1:13" x14ac:dyDescent="0.25">
      <c r="A5933" s="35" t="str">
        <f>VLOOKUP(B5933,ResCat!$A$2:$B$269,2,FALSE)</f>
        <v>HMFLEX</v>
      </c>
      <c r="B5933" s="68" t="str">
        <f>IF(ISNA(VLOOKUP(C5933,COA!$A$2:$B$340,2,FALSE)),"XXX",VLOOKUP(C5933,COA!$A$2:$B$340,2,FALSE))</f>
        <v>N21</v>
      </c>
      <c r="C5933" s="149" t="str">
        <f t="shared" si="186"/>
        <v>0011-1013-0048</v>
      </c>
      <c r="D5933" s="134" t="s">
        <v>458</v>
      </c>
      <c r="E5933" s="134" t="s">
        <v>454</v>
      </c>
      <c r="F5933" s="134" t="s">
        <v>464</v>
      </c>
      <c r="G5933" s="134" t="s">
        <v>332</v>
      </c>
      <c r="H5933" s="134" t="s">
        <v>1023</v>
      </c>
      <c r="I5933" s="134" t="s">
        <v>343</v>
      </c>
      <c r="J5933" s="135">
        <v>108</v>
      </c>
      <c r="K5933" s="135">
        <v>108</v>
      </c>
      <c r="L5933" s="135">
        <v>108</v>
      </c>
      <c r="M5933" s="141" t="str">
        <f t="shared" si="185"/>
        <v>201706</v>
      </c>
    </row>
    <row r="5934" spans="1:13" x14ac:dyDescent="0.25">
      <c r="A5934" s="35" t="str">
        <f>VLOOKUP(B5934,ResCat!$A$2:$B$269,2,FALSE)</f>
        <v>HMFLEX</v>
      </c>
      <c r="B5934" s="68" t="str">
        <f>IF(ISNA(VLOOKUP(C5934,COA!$A$2:$B$340,2,FALSE)),"XXX",VLOOKUP(C5934,COA!$A$2:$B$340,2,FALSE))</f>
        <v>N21</v>
      </c>
      <c r="C5934" s="149" t="str">
        <f t="shared" si="186"/>
        <v>0011-1013-0048</v>
      </c>
      <c r="D5934" s="134" t="s">
        <v>458</v>
      </c>
      <c r="E5934" s="134" t="s">
        <v>454</v>
      </c>
      <c r="F5934" s="134" t="s">
        <v>464</v>
      </c>
      <c r="G5934" s="134" t="s">
        <v>332</v>
      </c>
      <c r="H5934" s="134" t="s">
        <v>1023</v>
      </c>
      <c r="I5934" s="134" t="s">
        <v>1</v>
      </c>
      <c r="J5934" s="135">
        <v>18107.759999999998</v>
      </c>
      <c r="K5934" s="135">
        <v>6720.4799999999987</v>
      </c>
      <c r="L5934" s="135">
        <v>4520.4799999999968</v>
      </c>
      <c r="M5934" s="141" t="str">
        <f t="shared" si="185"/>
        <v>201706</v>
      </c>
    </row>
    <row r="5935" spans="1:13" x14ac:dyDescent="0.25">
      <c r="A5935" s="35" t="str">
        <f>VLOOKUP(B5935,ResCat!$A$2:$B$269,2,FALSE)</f>
        <v>HMFLEX</v>
      </c>
      <c r="B5935" s="68" t="str">
        <f>IF(ISNA(VLOOKUP(C5935,COA!$A$2:$B$340,2,FALSE)),"XXX",VLOOKUP(C5935,COA!$A$2:$B$340,2,FALSE))</f>
        <v>N21</v>
      </c>
      <c r="C5935" s="149" t="str">
        <f t="shared" si="186"/>
        <v>0011-1013-0048</v>
      </c>
      <c r="D5935" s="134" t="s">
        <v>458</v>
      </c>
      <c r="E5935" s="134" t="s">
        <v>454</v>
      </c>
      <c r="F5935" s="134" t="s">
        <v>464</v>
      </c>
      <c r="G5935" s="134" t="s">
        <v>335</v>
      </c>
      <c r="H5935" s="134" t="s">
        <v>1023</v>
      </c>
      <c r="I5935" s="134" t="s">
        <v>3</v>
      </c>
      <c r="J5935" s="135">
        <v>1033.3800000000001</v>
      </c>
      <c r="K5935" s="135">
        <v>480.49</v>
      </c>
      <c r="L5935" s="135">
        <v>452.43999999999994</v>
      </c>
      <c r="M5935" s="141" t="str">
        <f t="shared" si="185"/>
        <v>201707</v>
      </c>
    </row>
    <row r="5936" spans="1:13" x14ac:dyDescent="0.25">
      <c r="A5936" s="35" t="str">
        <f>VLOOKUP(B5936,ResCat!$A$2:$B$269,2,FALSE)</f>
        <v>HMFLEX</v>
      </c>
      <c r="B5936" s="68" t="str">
        <f>IF(ISNA(VLOOKUP(C5936,COA!$A$2:$B$340,2,FALSE)),"XXX",VLOOKUP(C5936,COA!$A$2:$B$340,2,FALSE))</f>
        <v>N21</v>
      </c>
      <c r="C5936" s="149" t="str">
        <f t="shared" si="186"/>
        <v>0011-1013-0048</v>
      </c>
      <c r="D5936" s="134" t="s">
        <v>458</v>
      </c>
      <c r="E5936" s="134" t="s">
        <v>454</v>
      </c>
      <c r="F5936" s="134" t="s">
        <v>464</v>
      </c>
      <c r="G5936" s="134" t="s">
        <v>335</v>
      </c>
      <c r="H5936" s="134" t="s">
        <v>1023</v>
      </c>
      <c r="I5936" s="134" t="s">
        <v>0</v>
      </c>
      <c r="J5936" s="135">
        <v>-8021.06</v>
      </c>
      <c r="K5936" s="135">
        <v>-2379.1800000000003</v>
      </c>
      <c r="L5936" s="135">
        <v>-2379.1800000000003</v>
      </c>
      <c r="M5936" s="141" t="str">
        <f t="shared" si="185"/>
        <v>201707</v>
      </c>
    </row>
    <row r="5937" spans="1:13" x14ac:dyDescent="0.25">
      <c r="A5937" s="35" t="str">
        <f>VLOOKUP(B5937,ResCat!$A$2:$B$269,2,FALSE)</f>
        <v>HMFLEX</v>
      </c>
      <c r="B5937" s="68" t="str">
        <f>IF(ISNA(VLOOKUP(C5937,COA!$A$2:$B$340,2,FALSE)),"XXX",VLOOKUP(C5937,COA!$A$2:$B$340,2,FALSE))</f>
        <v>N21</v>
      </c>
      <c r="C5937" s="149" t="str">
        <f t="shared" si="186"/>
        <v>0011-1013-0048</v>
      </c>
      <c r="D5937" s="134" t="s">
        <v>458</v>
      </c>
      <c r="E5937" s="134" t="s">
        <v>454</v>
      </c>
      <c r="F5937" s="134" t="s">
        <v>464</v>
      </c>
      <c r="G5937" s="134" t="s">
        <v>335</v>
      </c>
      <c r="H5937" s="134" t="s">
        <v>1023</v>
      </c>
      <c r="I5937" s="134" t="s">
        <v>2</v>
      </c>
      <c r="J5937" s="135">
        <v>7048.02</v>
      </c>
      <c r="K5937" s="135">
        <v>4156.04</v>
      </c>
      <c r="L5937" s="135">
        <v>4071.04</v>
      </c>
      <c r="M5937" s="141" t="str">
        <f t="shared" si="185"/>
        <v>201707</v>
      </c>
    </row>
    <row r="5938" spans="1:13" x14ac:dyDescent="0.25">
      <c r="A5938" s="35" t="str">
        <f>VLOOKUP(B5938,ResCat!$A$2:$B$269,2,FALSE)</f>
        <v>HMFLEX</v>
      </c>
      <c r="B5938" s="68" t="str">
        <f>IF(ISNA(VLOOKUP(C5938,COA!$A$2:$B$340,2,FALSE)),"XXX",VLOOKUP(C5938,COA!$A$2:$B$340,2,FALSE))</f>
        <v>N21</v>
      </c>
      <c r="C5938" s="149" t="str">
        <f t="shared" si="186"/>
        <v>0011-1013-0048</v>
      </c>
      <c r="D5938" s="134" t="s">
        <v>458</v>
      </c>
      <c r="E5938" s="134" t="s">
        <v>454</v>
      </c>
      <c r="F5938" s="134" t="s">
        <v>464</v>
      </c>
      <c r="G5938" s="134" t="s">
        <v>335</v>
      </c>
      <c r="H5938" s="134" t="s">
        <v>1023</v>
      </c>
      <c r="I5938" s="134" t="s">
        <v>1</v>
      </c>
      <c r="J5938" s="135">
        <v>13232.34</v>
      </c>
      <c r="K5938" s="135">
        <v>10842.529999999999</v>
      </c>
      <c r="L5938" s="135">
        <v>10705.08</v>
      </c>
      <c r="M5938" s="141" t="str">
        <f t="shared" si="185"/>
        <v>201707</v>
      </c>
    </row>
    <row r="5939" spans="1:13" x14ac:dyDescent="0.25">
      <c r="A5939" s="35" t="str">
        <f>VLOOKUP(B5939,ResCat!$A$2:$B$269,2,FALSE)</f>
        <v>HMFLEX</v>
      </c>
      <c r="B5939" s="68" t="str">
        <f>IF(ISNA(VLOOKUP(C5939,COA!$A$2:$B$340,2,FALSE)),"XXX",VLOOKUP(C5939,COA!$A$2:$B$340,2,FALSE))</f>
        <v>N21</v>
      </c>
      <c r="C5939" s="149" t="str">
        <f t="shared" si="186"/>
        <v>0011-1013-0048</v>
      </c>
      <c r="D5939" s="134" t="s">
        <v>458</v>
      </c>
      <c r="E5939" s="134" t="s">
        <v>454</v>
      </c>
      <c r="F5939" s="134" t="s">
        <v>464</v>
      </c>
      <c r="G5939" s="134" t="s">
        <v>4</v>
      </c>
      <c r="H5939" s="134" t="s">
        <v>1023</v>
      </c>
      <c r="I5939" s="134" t="s">
        <v>3</v>
      </c>
      <c r="J5939" s="135">
        <v>6159.4599999999991</v>
      </c>
      <c r="K5939" s="135">
        <v>3328.07</v>
      </c>
      <c r="L5939" s="135">
        <v>3155.38</v>
      </c>
      <c r="M5939" s="141" t="str">
        <f t="shared" si="185"/>
        <v>201708</v>
      </c>
    </row>
    <row r="5940" spans="1:13" x14ac:dyDescent="0.25">
      <c r="A5940" s="35" t="str">
        <f>VLOOKUP(B5940,ResCat!$A$2:$B$269,2,FALSE)</f>
        <v>HMFLEX</v>
      </c>
      <c r="B5940" s="68" t="str">
        <f>IF(ISNA(VLOOKUP(C5940,COA!$A$2:$B$340,2,FALSE)),"XXX",VLOOKUP(C5940,COA!$A$2:$B$340,2,FALSE))</f>
        <v>N21</v>
      </c>
      <c r="C5940" s="149" t="str">
        <f t="shared" si="186"/>
        <v>0011-1013-0048</v>
      </c>
      <c r="D5940" s="134" t="s">
        <v>458</v>
      </c>
      <c r="E5940" s="134" t="s">
        <v>454</v>
      </c>
      <c r="F5940" s="134" t="s">
        <v>464</v>
      </c>
      <c r="G5940" s="134" t="s">
        <v>4</v>
      </c>
      <c r="H5940" s="134" t="s">
        <v>1023</v>
      </c>
      <c r="I5940" s="134" t="s">
        <v>0</v>
      </c>
      <c r="J5940" s="135">
        <v>0</v>
      </c>
      <c r="K5940" s="135">
        <v>-350</v>
      </c>
      <c r="L5940" s="135">
        <v>0</v>
      </c>
      <c r="M5940" s="141" t="str">
        <f t="shared" si="185"/>
        <v>201708</v>
      </c>
    </row>
    <row r="5941" spans="1:13" x14ac:dyDescent="0.25">
      <c r="A5941" s="35" t="str">
        <f>VLOOKUP(B5941,ResCat!$A$2:$B$269,2,FALSE)</f>
        <v>HMFLEX</v>
      </c>
      <c r="B5941" s="68" t="str">
        <f>IF(ISNA(VLOOKUP(C5941,COA!$A$2:$B$340,2,FALSE)),"XXX",VLOOKUP(C5941,COA!$A$2:$B$340,2,FALSE))</f>
        <v>N21</v>
      </c>
      <c r="C5941" s="149" t="str">
        <f t="shared" si="186"/>
        <v>0011-1013-0048</v>
      </c>
      <c r="D5941" s="134" t="s">
        <v>458</v>
      </c>
      <c r="E5941" s="134" t="s">
        <v>454</v>
      </c>
      <c r="F5941" s="134" t="s">
        <v>464</v>
      </c>
      <c r="G5941" s="134" t="s">
        <v>4</v>
      </c>
      <c r="H5941" s="134" t="s">
        <v>1023</v>
      </c>
      <c r="I5941" s="134" t="s">
        <v>336</v>
      </c>
      <c r="J5941" s="135">
        <v>715</v>
      </c>
      <c r="K5941" s="135">
        <v>715</v>
      </c>
      <c r="L5941" s="135">
        <v>715</v>
      </c>
      <c r="M5941" s="141" t="str">
        <f t="shared" si="185"/>
        <v>201708</v>
      </c>
    </row>
    <row r="5942" spans="1:13" x14ac:dyDescent="0.25">
      <c r="A5942" s="35" t="str">
        <f>VLOOKUP(B5942,ResCat!$A$2:$B$269,2,FALSE)</f>
        <v>HMFLEX</v>
      </c>
      <c r="B5942" s="68" t="str">
        <f>IF(ISNA(VLOOKUP(C5942,COA!$A$2:$B$340,2,FALSE)),"XXX",VLOOKUP(C5942,COA!$A$2:$B$340,2,FALSE))</f>
        <v>N21</v>
      </c>
      <c r="C5942" s="149" t="str">
        <f t="shared" si="186"/>
        <v>0011-1013-0048</v>
      </c>
      <c r="D5942" s="134" t="s">
        <v>458</v>
      </c>
      <c r="E5942" s="134" t="s">
        <v>454</v>
      </c>
      <c r="F5942" s="134" t="s">
        <v>464</v>
      </c>
      <c r="G5942" s="134" t="s">
        <v>4</v>
      </c>
      <c r="H5942" s="134" t="s">
        <v>1023</v>
      </c>
      <c r="I5942" s="134" t="s">
        <v>2</v>
      </c>
      <c r="J5942" s="135">
        <v>69089.58</v>
      </c>
      <c r="K5942" s="135">
        <v>19599.95</v>
      </c>
      <c r="L5942" s="135">
        <v>19501.390000000003</v>
      </c>
      <c r="M5942" s="141" t="str">
        <f t="shared" si="185"/>
        <v>201708</v>
      </c>
    </row>
    <row r="5943" spans="1:13" x14ac:dyDescent="0.25">
      <c r="A5943" s="35" t="str">
        <f>VLOOKUP(B5943,ResCat!$A$2:$B$269,2,FALSE)</f>
        <v>HMFLEX</v>
      </c>
      <c r="B5943" s="68" t="str">
        <f>IF(ISNA(VLOOKUP(C5943,COA!$A$2:$B$340,2,FALSE)),"XXX",VLOOKUP(C5943,COA!$A$2:$B$340,2,FALSE))</f>
        <v>N21</v>
      </c>
      <c r="C5943" s="149" t="str">
        <f t="shared" si="186"/>
        <v>0011-1013-0048</v>
      </c>
      <c r="D5943" s="134" t="s">
        <v>458</v>
      </c>
      <c r="E5943" s="134" t="s">
        <v>454</v>
      </c>
      <c r="F5943" s="134" t="s">
        <v>464</v>
      </c>
      <c r="G5943" s="134" t="s">
        <v>4</v>
      </c>
      <c r="H5943" s="134" t="s">
        <v>1023</v>
      </c>
      <c r="I5943" s="134" t="s">
        <v>343</v>
      </c>
      <c r="J5943" s="135">
        <v>176.49</v>
      </c>
      <c r="K5943" s="135">
        <v>176.49</v>
      </c>
      <c r="L5943" s="135">
        <v>166.49</v>
      </c>
      <c r="M5943" s="141" t="str">
        <f t="shared" si="185"/>
        <v>201708</v>
      </c>
    </row>
    <row r="5944" spans="1:13" x14ac:dyDescent="0.25">
      <c r="A5944" s="35" t="str">
        <f>VLOOKUP(B5944,ResCat!$A$2:$B$269,2,FALSE)</f>
        <v>HMFLEX</v>
      </c>
      <c r="B5944" s="68" t="str">
        <f>IF(ISNA(VLOOKUP(C5944,COA!$A$2:$B$340,2,FALSE)),"XXX",VLOOKUP(C5944,COA!$A$2:$B$340,2,FALSE))</f>
        <v>N21</v>
      </c>
      <c r="C5944" s="149" t="str">
        <f t="shared" si="186"/>
        <v>0011-1013-0048</v>
      </c>
      <c r="D5944" s="134" t="s">
        <v>458</v>
      </c>
      <c r="E5944" s="134" t="s">
        <v>454</v>
      </c>
      <c r="F5944" s="134" t="s">
        <v>464</v>
      </c>
      <c r="G5944" s="134" t="s">
        <v>4</v>
      </c>
      <c r="H5944" s="134" t="s">
        <v>1023</v>
      </c>
      <c r="I5944" s="134" t="s">
        <v>1</v>
      </c>
      <c r="J5944" s="135">
        <v>208211.38999999998</v>
      </c>
      <c r="K5944" s="135">
        <v>72368.799999999988</v>
      </c>
      <c r="L5944" s="135">
        <v>70884.569999999992</v>
      </c>
      <c r="M5944" s="141" t="str">
        <f t="shared" si="185"/>
        <v>201708</v>
      </c>
    </row>
    <row r="5945" spans="1:13" x14ac:dyDescent="0.25">
      <c r="A5945" s="35" t="str">
        <f>VLOOKUP(B5945,ResCat!$A$2:$B$269,2,FALSE)</f>
        <v>HMFLEX</v>
      </c>
      <c r="B5945" s="68" t="str">
        <f>IF(ISNA(VLOOKUP(C5945,COA!$A$2:$B$340,2,FALSE)),"XXX",VLOOKUP(C5945,COA!$A$2:$B$340,2,FALSE))</f>
        <v>N21</v>
      </c>
      <c r="C5945" s="149" t="str">
        <f t="shared" si="186"/>
        <v>0011-1013-0048</v>
      </c>
      <c r="D5945" s="134" t="s">
        <v>458</v>
      </c>
      <c r="E5945" s="134" t="s">
        <v>454</v>
      </c>
      <c r="F5945" s="134" t="s">
        <v>464</v>
      </c>
      <c r="G5945" s="134" t="s">
        <v>511</v>
      </c>
      <c r="H5945" s="134" t="s">
        <v>1023</v>
      </c>
      <c r="I5945" s="134" t="s">
        <v>3</v>
      </c>
      <c r="J5945" s="135">
        <v>8098.15</v>
      </c>
      <c r="K5945" s="135">
        <v>6582.1</v>
      </c>
      <c r="L5945" s="135">
        <v>6380.14</v>
      </c>
      <c r="M5945" s="141" t="str">
        <f t="shared" si="185"/>
        <v>201709</v>
      </c>
    </row>
    <row r="5946" spans="1:13" x14ac:dyDescent="0.25">
      <c r="A5946" s="35" t="str">
        <f>VLOOKUP(B5946,ResCat!$A$2:$B$269,2,FALSE)</f>
        <v>HMFLEX</v>
      </c>
      <c r="B5946" s="68" t="str">
        <f>IF(ISNA(VLOOKUP(C5946,COA!$A$2:$B$340,2,FALSE)),"XXX",VLOOKUP(C5946,COA!$A$2:$B$340,2,FALSE))</f>
        <v>N21</v>
      </c>
      <c r="C5946" s="149" t="str">
        <f t="shared" si="186"/>
        <v>0011-1013-0048</v>
      </c>
      <c r="D5946" s="134" t="s">
        <v>458</v>
      </c>
      <c r="E5946" s="134" t="s">
        <v>454</v>
      </c>
      <c r="F5946" s="134" t="s">
        <v>464</v>
      </c>
      <c r="G5946" s="134" t="s">
        <v>511</v>
      </c>
      <c r="H5946" s="134" t="s">
        <v>1023</v>
      </c>
      <c r="I5946" s="134" t="s">
        <v>0</v>
      </c>
      <c r="J5946" s="135">
        <v>13838.91</v>
      </c>
      <c r="K5946" s="135">
        <v>5500</v>
      </c>
      <c r="L5946" s="135">
        <v>5150</v>
      </c>
      <c r="M5946" s="141" t="str">
        <f t="shared" si="185"/>
        <v>201709</v>
      </c>
    </row>
    <row r="5947" spans="1:13" x14ac:dyDescent="0.25">
      <c r="A5947" s="35" t="str">
        <f>VLOOKUP(B5947,ResCat!$A$2:$B$269,2,FALSE)</f>
        <v>HMFLEX</v>
      </c>
      <c r="B5947" s="68" t="str">
        <f>IF(ISNA(VLOOKUP(C5947,COA!$A$2:$B$340,2,FALSE)),"XXX",VLOOKUP(C5947,COA!$A$2:$B$340,2,FALSE))</f>
        <v>N21</v>
      </c>
      <c r="C5947" s="149" t="str">
        <f t="shared" si="186"/>
        <v>0011-1013-0048</v>
      </c>
      <c r="D5947" s="134" t="s">
        <v>458</v>
      </c>
      <c r="E5947" s="134" t="s">
        <v>454</v>
      </c>
      <c r="F5947" s="134" t="s">
        <v>464</v>
      </c>
      <c r="G5947" s="134" t="s">
        <v>511</v>
      </c>
      <c r="H5947" s="134" t="s">
        <v>1023</v>
      </c>
      <c r="I5947" s="134" t="s">
        <v>2</v>
      </c>
      <c r="J5947" s="135">
        <v>37100.5</v>
      </c>
      <c r="K5947" s="135">
        <v>26928.260000000009</v>
      </c>
      <c r="L5947" s="135">
        <v>26658.260000000009</v>
      </c>
      <c r="M5947" s="141" t="str">
        <f t="shared" si="185"/>
        <v>201709</v>
      </c>
    </row>
    <row r="5948" spans="1:13" x14ac:dyDescent="0.25">
      <c r="A5948" s="35" t="str">
        <f>VLOOKUP(B5948,ResCat!$A$2:$B$269,2,FALSE)</f>
        <v>HMFLEX</v>
      </c>
      <c r="B5948" s="68" t="str">
        <f>IF(ISNA(VLOOKUP(C5948,COA!$A$2:$B$340,2,FALSE)),"XXX",VLOOKUP(C5948,COA!$A$2:$B$340,2,FALSE))</f>
        <v>N21</v>
      </c>
      <c r="C5948" s="149" t="str">
        <f t="shared" si="186"/>
        <v>0011-1013-0048</v>
      </c>
      <c r="D5948" s="134" t="s">
        <v>458</v>
      </c>
      <c r="E5948" s="134" t="s">
        <v>454</v>
      </c>
      <c r="F5948" s="134" t="s">
        <v>464</v>
      </c>
      <c r="G5948" s="134" t="s">
        <v>511</v>
      </c>
      <c r="H5948" s="134" t="s">
        <v>1023</v>
      </c>
      <c r="I5948" s="134" t="s">
        <v>343</v>
      </c>
      <c r="J5948" s="135">
        <v>92.67</v>
      </c>
      <c r="K5948" s="135">
        <v>92.67</v>
      </c>
      <c r="L5948" s="135">
        <v>62.67</v>
      </c>
      <c r="M5948" s="141" t="str">
        <f t="shared" si="185"/>
        <v>201709</v>
      </c>
    </row>
    <row r="5949" spans="1:13" x14ac:dyDescent="0.25">
      <c r="A5949" s="35" t="str">
        <f>VLOOKUP(B5949,ResCat!$A$2:$B$269,2,FALSE)</f>
        <v>HMFLEX</v>
      </c>
      <c r="B5949" s="68" t="str">
        <f>IF(ISNA(VLOOKUP(C5949,COA!$A$2:$B$340,2,FALSE)),"XXX",VLOOKUP(C5949,COA!$A$2:$B$340,2,FALSE))</f>
        <v>N21</v>
      </c>
      <c r="C5949" s="149" t="str">
        <f t="shared" si="186"/>
        <v>0011-1013-0048</v>
      </c>
      <c r="D5949" s="134" t="s">
        <v>458</v>
      </c>
      <c r="E5949" s="134" t="s">
        <v>454</v>
      </c>
      <c r="F5949" s="134" t="s">
        <v>464</v>
      </c>
      <c r="G5949" s="134" t="s">
        <v>511</v>
      </c>
      <c r="H5949" s="134" t="s">
        <v>1023</v>
      </c>
      <c r="I5949" s="134" t="s">
        <v>1</v>
      </c>
      <c r="J5949" s="135">
        <v>78366.930000000037</v>
      </c>
      <c r="K5949" s="135">
        <v>17868.310000000005</v>
      </c>
      <c r="L5949" s="135">
        <v>15314.72</v>
      </c>
      <c r="M5949" s="141" t="str">
        <f t="shared" si="185"/>
        <v>201709</v>
      </c>
    </row>
    <row r="5950" spans="1:13" x14ac:dyDescent="0.25">
      <c r="A5950" s="35" t="str">
        <f>VLOOKUP(B5950,ResCat!$A$2:$B$269,2,FALSE)</f>
        <v>HMFLEX</v>
      </c>
      <c r="B5950" s="68" t="str">
        <f>IF(ISNA(VLOOKUP(C5950,COA!$A$2:$B$340,2,FALSE)),"XXX",VLOOKUP(C5950,COA!$A$2:$B$340,2,FALSE))</f>
        <v>N21</v>
      </c>
      <c r="C5950" s="149" t="str">
        <f t="shared" si="186"/>
        <v>0011-1013-0048</v>
      </c>
      <c r="D5950" s="134" t="s">
        <v>458</v>
      </c>
      <c r="E5950" s="134" t="s">
        <v>454</v>
      </c>
      <c r="F5950" s="134" t="s">
        <v>464</v>
      </c>
      <c r="G5950" s="134" t="s">
        <v>969</v>
      </c>
      <c r="H5950" s="134" t="s">
        <v>1023</v>
      </c>
      <c r="I5950" s="134" t="s">
        <v>3</v>
      </c>
      <c r="J5950" s="135">
        <v>15712.610000000002</v>
      </c>
      <c r="K5950" s="135">
        <v>12648.949999999999</v>
      </c>
      <c r="L5950" s="135">
        <v>12248.56</v>
      </c>
      <c r="M5950" s="141" t="str">
        <f t="shared" si="185"/>
        <v>201710</v>
      </c>
    </row>
    <row r="5951" spans="1:13" x14ac:dyDescent="0.25">
      <c r="A5951" s="35" t="str">
        <f>VLOOKUP(B5951,ResCat!$A$2:$B$269,2,FALSE)</f>
        <v>HMFLEX</v>
      </c>
      <c r="B5951" s="68" t="str">
        <f>IF(ISNA(VLOOKUP(C5951,COA!$A$2:$B$340,2,FALSE)),"XXX",VLOOKUP(C5951,COA!$A$2:$B$340,2,FALSE))</f>
        <v>N21</v>
      </c>
      <c r="C5951" s="149" t="str">
        <f t="shared" si="186"/>
        <v>0011-1013-0048</v>
      </c>
      <c r="D5951" s="134" t="s">
        <v>458</v>
      </c>
      <c r="E5951" s="134" t="s">
        <v>454</v>
      </c>
      <c r="F5951" s="134" t="s">
        <v>464</v>
      </c>
      <c r="G5951" s="134" t="s">
        <v>969</v>
      </c>
      <c r="H5951" s="134" t="s">
        <v>1023</v>
      </c>
      <c r="I5951" s="134" t="s">
        <v>336</v>
      </c>
      <c r="J5951" s="135">
        <v>591</v>
      </c>
      <c r="K5951" s="135">
        <v>401.52</v>
      </c>
      <c r="L5951" s="135">
        <v>401.52</v>
      </c>
      <c r="M5951" s="141" t="str">
        <f t="shared" si="185"/>
        <v>201710</v>
      </c>
    </row>
    <row r="5952" spans="1:13" x14ac:dyDescent="0.25">
      <c r="A5952" s="35" t="str">
        <f>VLOOKUP(B5952,ResCat!$A$2:$B$269,2,FALSE)</f>
        <v>HMFLEX</v>
      </c>
      <c r="B5952" s="68" t="str">
        <f>IF(ISNA(VLOOKUP(C5952,COA!$A$2:$B$340,2,FALSE)),"XXX",VLOOKUP(C5952,COA!$A$2:$B$340,2,FALSE))</f>
        <v>N21</v>
      </c>
      <c r="C5952" s="149" t="str">
        <f t="shared" si="186"/>
        <v>0011-1013-0048</v>
      </c>
      <c r="D5952" s="134" t="s">
        <v>458</v>
      </c>
      <c r="E5952" s="134" t="s">
        <v>454</v>
      </c>
      <c r="F5952" s="134" t="s">
        <v>464</v>
      </c>
      <c r="G5952" s="134" t="s">
        <v>969</v>
      </c>
      <c r="H5952" s="134" t="s">
        <v>1023</v>
      </c>
      <c r="I5952" s="134" t="s">
        <v>2</v>
      </c>
      <c r="J5952" s="135">
        <v>115069.67</v>
      </c>
      <c r="K5952" s="135">
        <v>80991.530000000057</v>
      </c>
      <c r="L5952" s="135">
        <v>79889.580000000045</v>
      </c>
      <c r="M5952" s="141" t="str">
        <f t="shared" si="185"/>
        <v>201710</v>
      </c>
    </row>
    <row r="5953" spans="1:13" x14ac:dyDescent="0.25">
      <c r="A5953" s="35" t="str">
        <f>VLOOKUP(B5953,ResCat!$A$2:$B$269,2,FALSE)</f>
        <v>HMFLEX</v>
      </c>
      <c r="B5953" s="68" t="str">
        <f>IF(ISNA(VLOOKUP(C5953,COA!$A$2:$B$340,2,FALSE)),"XXX",VLOOKUP(C5953,COA!$A$2:$B$340,2,FALSE))</f>
        <v>N21</v>
      </c>
      <c r="C5953" s="149" t="str">
        <f t="shared" si="186"/>
        <v>0011-1013-0048</v>
      </c>
      <c r="D5953" s="134" t="s">
        <v>458</v>
      </c>
      <c r="E5953" s="134" t="s">
        <v>454</v>
      </c>
      <c r="F5953" s="134" t="s">
        <v>464</v>
      </c>
      <c r="G5953" s="134" t="s">
        <v>969</v>
      </c>
      <c r="H5953" s="134" t="s">
        <v>1023</v>
      </c>
      <c r="I5953" s="134" t="s">
        <v>343</v>
      </c>
      <c r="J5953" s="135">
        <v>-113.6</v>
      </c>
      <c r="K5953" s="135">
        <v>-11.3</v>
      </c>
      <c r="L5953" s="135">
        <v>-1.3</v>
      </c>
      <c r="M5953" s="141" t="str">
        <f t="shared" si="185"/>
        <v>201710</v>
      </c>
    </row>
    <row r="5954" spans="1:13" x14ac:dyDescent="0.25">
      <c r="A5954" s="35" t="str">
        <f>VLOOKUP(B5954,ResCat!$A$2:$B$269,2,FALSE)</f>
        <v>HMFLEX</v>
      </c>
      <c r="B5954" s="68" t="str">
        <f>IF(ISNA(VLOOKUP(C5954,COA!$A$2:$B$340,2,FALSE)),"XXX",VLOOKUP(C5954,COA!$A$2:$B$340,2,FALSE))</f>
        <v>N21</v>
      </c>
      <c r="C5954" s="149" t="str">
        <f t="shared" si="186"/>
        <v>0011-1013-0048</v>
      </c>
      <c r="D5954" s="134" t="s">
        <v>458</v>
      </c>
      <c r="E5954" s="134" t="s">
        <v>454</v>
      </c>
      <c r="F5954" s="134" t="s">
        <v>464</v>
      </c>
      <c r="G5954" s="134" t="s">
        <v>969</v>
      </c>
      <c r="H5954" s="134" t="s">
        <v>1023</v>
      </c>
      <c r="I5954" s="134" t="s">
        <v>1</v>
      </c>
      <c r="J5954" s="135">
        <v>172474.27000000002</v>
      </c>
      <c r="K5954" s="135">
        <v>84290.030000000013</v>
      </c>
      <c r="L5954" s="135">
        <v>83400.03</v>
      </c>
      <c r="M5954" s="141" t="str">
        <f t="shared" si="185"/>
        <v>201710</v>
      </c>
    </row>
    <row r="5955" spans="1:13" x14ac:dyDescent="0.25">
      <c r="A5955" s="35" t="str">
        <f>VLOOKUP(B5955,ResCat!$A$2:$B$269,2,FALSE)</f>
        <v>HMFLEX</v>
      </c>
      <c r="B5955" s="68" t="str">
        <f>IF(ISNA(VLOOKUP(C5955,COA!$A$2:$B$340,2,FALSE)),"XXX",VLOOKUP(C5955,COA!$A$2:$B$340,2,FALSE))</f>
        <v>N21</v>
      </c>
      <c r="C5955" s="149" t="str">
        <f t="shared" si="186"/>
        <v>0011-1013-0048</v>
      </c>
      <c r="D5955" s="134" t="s">
        <v>458</v>
      </c>
      <c r="E5955" s="134" t="s">
        <v>454</v>
      </c>
      <c r="F5955" s="134" t="s">
        <v>464</v>
      </c>
      <c r="G5955" s="134" t="s">
        <v>961</v>
      </c>
      <c r="H5955" s="134" t="s">
        <v>1023</v>
      </c>
      <c r="I5955" s="134" t="s">
        <v>3</v>
      </c>
      <c r="J5955" s="135">
        <v>35489.109999999986</v>
      </c>
      <c r="K5955" s="135">
        <v>27279.269999999982</v>
      </c>
      <c r="L5955" s="135">
        <v>20923.659999999989</v>
      </c>
      <c r="M5955" s="141" t="str">
        <f t="shared" si="185"/>
        <v>201711</v>
      </c>
    </row>
    <row r="5956" spans="1:13" x14ac:dyDescent="0.25">
      <c r="A5956" s="35" t="str">
        <f>VLOOKUP(B5956,ResCat!$A$2:$B$269,2,FALSE)</f>
        <v>HMFLEX</v>
      </c>
      <c r="B5956" s="68" t="str">
        <f>IF(ISNA(VLOOKUP(C5956,COA!$A$2:$B$340,2,FALSE)),"XXX",VLOOKUP(C5956,COA!$A$2:$B$340,2,FALSE))</f>
        <v>N21</v>
      </c>
      <c r="C5956" s="149" t="str">
        <f t="shared" si="186"/>
        <v>0011-1013-0048</v>
      </c>
      <c r="D5956" s="134" t="s">
        <v>458</v>
      </c>
      <c r="E5956" s="134" t="s">
        <v>454</v>
      </c>
      <c r="F5956" s="134" t="s">
        <v>464</v>
      </c>
      <c r="G5956" s="134" t="s">
        <v>961</v>
      </c>
      <c r="H5956" s="134" t="s">
        <v>1023</v>
      </c>
      <c r="I5956" s="134" t="s">
        <v>0</v>
      </c>
      <c r="J5956" s="135">
        <v>1195710.2699999977</v>
      </c>
      <c r="K5956" s="135">
        <v>505599.98000000004</v>
      </c>
      <c r="L5956" s="135">
        <v>505249.98000000004</v>
      </c>
      <c r="M5956" s="141" t="str">
        <f t="shared" ref="M5956:M6019" si="187">IF(G5956&lt;$M$1,$M$1,G5956)</f>
        <v>201711</v>
      </c>
    </row>
    <row r="5957" spans="1:13" x14ac:dyDescent="0.25">
      <c r="A5957" s="35" t="str">
        <f>VLOOKUP(B5957,ResCat!$A$2:$B$269,2,FALSE)</f>
        <v>HMFLEX</v>
      </c>
      <c r="B5957" s="68" t="str">
        <f>IF(ISNA(VLOOKUP(C5957,COA!$A$2:$B$340,2,FALSE)),"XXX",VLOOKUP(C5957,COA!$A$2:$B$340,2,FALSE))</f>
        <v>N21</v>
      </c>
      <c r="C5957" s="149" t="str">
        <f t="shared" ref="C5957:C6020" si="188">D5957&amp;"-"&amp;E5957&amp;"-"&amp;F5957</f>
        <v>0011-1013-0048</v>
      </c>
      <c r="D5957" s="134" t="s">
        <v>458</v>
      </c>
      <c r="E5957" s="134" t="s">
        <v>454</v>
      </c>
      <c r="F5957" s="134" t="s">
        <v>464</v>
      </c>
      <c r="G5957" s="134" t="s">
        <v>961</v>
      </c>
      <c r="H5957" s="134" t="s">
        <v>1023</v>
      </c>
      <c r="I5957" s="134" t="s">
        <v>336</v>
      </c>
      <c r="J5957" s="135">
        <v>2660</v>
      </c>
      <c r="K5957" s="135">
        <v>919.28</v>
      </c>
      <c r="L5957" s="135">
        <v>919.28</v>
      </c>
      <c r="M5957" s="141" t="str">
        <f t="shared" si="187"/>
        <v>201711</v>
      </c>
    </row>
    <row r="5958" spans="1:13" x14ac:dyDescent="0.25">
      <c r="A5958" s="35" t="str">
        <f>VLOOKUP(B5958,ResCat!$A$2:$B$269,2,FALSE)</f>
        <v>HMFLEX</v>
      </c>
      <c r="B5958" s="68" t="str">
        <f>IF(ISNA(VLOOKUP(C5958,COA!$A$2:$B$340,2,FALSE)),"XXX",VLOOKUP(C5958,COA!$A$2:$B$340,2,FALSE))</f>
        <v>N21</v>
      </c>
      <c r="C5958" s="149" t="str">
        <f t="shared" si="188"/>
        <v>0011-1013-0048</v>
      </c>
      <c r="D5958" s="134" t="s">
        <v>458</v>
      </c>
      <c r="E5958" s="134" t="s">
        <v>454</v>
      </c>
      <c r="F5958" s="134" t="s">
        <v>464</v>
      </c>
      <c r="G5958" s="134" t="s">
        <v>961</v>
      </c>
      <c r="H5958" s="134" t="s">
        <v>1023</v>
      </c>
      <c r="I5958" s="134" t="s">
        <v>2</v>
      </c>
      <c r="J5958" s="135">
        <v>116519.92000000001</v>
      </c>
      <c r="K5958" s="135">
        <v>73958.439999999857</v>
      </c>
      <c r="L5958" s="135">
        <v>73567.359999999855</v>
      </c>
      <c r="M5958" s="141" t="str">
        <f t="shared" si="187"/>
        <v>201711</v>
      </c>
    </row>
    <row r="5959" spans="1:13" x14ac:dyDescent="0.25">
      <c r="A5959" s="35" t="str">
        <f>VLOOKUP(B5959,ResCat!$A$2:$B$269,2,FALSE)</f>
        <v>HMFLEX</v>
      </c>
      <c r="B5959" s="68" t="str">
        <f>IF(ISNA(VLOOKUP(C5959,COA!$A$2:$B$340,2,FALSE)),"XXX",VLOOKUP(C5959,COA!$A$2:$B$340,2,FALSE))</f>
        <v>N21</v>
      </c>
      <c r="C5959" s="149" t="str">
        <f t="shared" si="188"/>
        <v>0011-1013-0048</v>
      </c>
      <c r="D5959" s="134" t="s">
        <v>458</v>
      </c>
      <c r="E5959" s="134" t="s">
        <v>454</v>
      </c>
      <c r="F5959" s="134" t="s">
        <v>464</v>
      </c>
      <c r="G5959" s="134" t="s">
        <v>961</v>
      </c>
      <c r="H5959" s="134" t="s">
        <v>1023</v>
      </c>
      <c r="I5959" s="134" t="s">
        <v>343</v>
      </c>
      <c r="J5959" s="135">
        <v>25.49</v>
      </c>
      <c r="K5959" s="135">
        <v>25.49</v>
      </c>
      <c r="L5959" s="135">
        <v>15.49</v>
      </c>
      <c r="M5959" s="141" t="str">
        <f t="shared" si="187"/>
        <v>201711</v>
      </c>
    </row>
    <row r="5960" spans="1:13" x14ac:dyDescent="0.25">
      <c r="A5960" s="35" t="str">
        <f>VLOOKUP(B5960,ResCat!$A$2:$B$269,2,FALSE)</f>
        <v>HMFLEX</v>
      </c>
      <c r="B5960" s="68" t="str">
        <f>IF(ISNA(VLOOKUP(C5960,COA!$A$2:$B$340,2,FALSE)),"XXX",VLOOKUP(C5960,COA!$A$2:$B$340,2,FALSE))</f>
        <v>N21</v>
      </c>
      <c r="C5960" s="149" t="str">
        <f t="shared" si="188"/>
        <v>0011-1013-0048</v>
      </c>
      <c r="D5960" s="134" t="s">
        <v>458</v>
      </c>
      <c r="E5960" s="134" t="s">
        <v>454</v>
      </c>
      <c r="F5960" s="134" t="s">
        <v>464</v>
      </c>
      <c r="G5960" s="134" t="s">
        <v>961</v>
      </c>
      <c r="H5960" s="134" t="s">
        <v>1023</v>
      </c>
      <c r="I5960" s="134" t="s">
        <v>1</v>
      </c>
      <c r="J5960" s="135">
        <v>298072.14999999997</v>
      </c>
      <c r="K5960" s="135">
        <v>133555.50000000003</v>
      </c>
      <c r="L5960" s="135">
        <v>125063.97000000002</v>
      </c>
      <c r="M5960" s="141" t="str">
        <f t="shared" si="187"/>
        <v>201711</v>
      </c>
    </row>
    <row r="5961" spans="1:13" x14ac:dyDescent="0.25">
      <c r="A5961" s="35" t="str">
        <f>VLOOKUP(B5961,ResCat!$A$2:$B$269,2,FALSE)</f>
        <v>HMFLEX</v>
      </c>
      <c r="B5961" s="68" t="str">
        <f>IF(ISNA(VLOOKUP(C5961,COA!$A$2:$B$340,2,FALSE)),"XXX",VLOOKUP(C5961,COA!$A$2:$B$340,2,FALSE))</f>
        <v>N21</v>
      </c>
      <c r="C5961" s="149" t="str">
        <f t="shared" si="188"/>
        <v>0011-1013-0048</v>
      </c>
      <c r="D5961" s="134" t="s">
        <v>458</v>
      </c>
      <c r="E5961" s="134" t="s">
        <v>454</v>
      </c>
      <c r="F5961" s="134" t="s">
        <v>464</v>
      </c>
      <c r="G5961" s="134" t="s">
        <v>970</v>
      </c>
      <c r="H5961" s="134" t="s">
        <v>1023</v>
      </c>
      <c r="I5961" s="134" t="s">
        <v>3</v>
      </c>
      <c r="J5961" s="135">
        <v>186747.54999999996</v>
      </c>
      <c r="K5961" s="135">
        <v>120443.43999999999</v>
      </c>
      <c r="L5961" s="135">
        <v>108776.0000000001</v>
      </c>
      <c r="M5961" s="141" t="str">
        <f t="shared" si="187"/>
        <v>201712</v>
      </c>
    </row>
    <row r="5962" spans="1:13" x14ac:dyDescent="0.25">
      <c r="A5962" s="35" t="str">
        <f>VLOOKUP(B5962,ResCat!$A$2:$B$269,2,FALSE)</f>
        <v>HMFLEX</v>
      </c>
      <c r="B5962" s="68" t="str">
        <f>IF(ISNA(VLOOKUP(C5962,COA!$A$2:$B$340,2,FALSE)),"XXX",VLOOKUP(C5962,COA!$A$2:$B$340,2,FALSE))</f>
        <v>N21</v>
      </c>
      <c r="C5962" s="149" t="str">
        <f t="shared" si="188"/>
        <v>0011-1013-0048</v>
      </c>
      <c r="D5962" s="134" t="s">
        <v>458</v>
      </c>
      <c r="E5962" s="134" t="s">
        <v>454</v>
      </c>
      <c r="F5962" s="134" t="s">
        <v>464</v>
      </c>
      <c r="G5962" s="134" t="s">
        <v>970</v>
      </c>
      <c r="H5962" s="134" t="s">
        <v>1023</v>
      </c>
      <c r="I5962" s="134" t="s">
        <v>0</v>
      </c>
      <c r="J5962" s="135">
        <v>1723764.91</v>
      </c>
      <c r="K5962" s="135">
        <v>528396.31000000006</v>
      </c>
      <c r="L5962" s="135">
        <v>501060.41</v>
      </c>
      <c r="M5962" s="141" t="str">
        <f t="shared" si="187"/>
        <v>201712</v>
      </c>
    </row>
    <row r="5963" spans="1:13" x14ac:dyDescent="0.25">
      <c r="A5963" s="35" t="str">
        <f>VLOOKUP(B5963,ResCat!$A$2:$B$269,2,FALSE)</f>
        <v>HMFLEX</v>
      </c>
      <c r="B5963" s="68" t="str">
        <f>IF(ISNA(VLOOKUP(C5963,COA!$A$2:$B$340,2,FALSE)),"XXX",VLOOKUP(C5963,COA!$A$2:$B$340,2,FALSE))</f>
        <v>N21</v>
      </c>
      <c r="C5963" s="149" t="str">
        <f t="shared" si="188"/>
        <v>0011-1013-0048</v>
      </c>
      <c r="D5963" s="134" t="s">
        <v>458</v>
      </c>
      <c r="E5963" s="134" t="s">
        <v>454</v>
      </c>
      <c r="F5963" s="134" t="s">
        <v>464</v>
      </c>
      <c r="G5963" s="134" t="s">
        <v>970</v>
      </c>
      <c r="H5963" s="134" t="s">
        <v>1023</v>
      </c>
      <c r="I5963" s="134" t="s">
        <v>336</v>
      </c>
      <c r="J5963" s="135">
        <v>6171.48</v>
      </c>
      <c r="K5963" s="135">
        <v>5156.1900000000005</v>
      </c>
      <c r="L5963" s="135">
        <v>5156.1900000000005</v>
      </c>
      <c r="M5963" s="141" t="str">
        <f t="shared" si="187"/>
        <v>201712</v>
      </c>
    </row>
    <row r="5964" spans="1:13" x14ac:dyDescent="0.25">
      <c r="A5964" s="35" t="str">
        <f>VLOOKUP(B5964,ResCat!$A$2:$B$269,2,FALSE)</f>
        <v>HMFLEX</v>
      </c>
      <c r="B5964" s="68" t="str">
        <f>IF(ISNA(VLOOKUP(C5964,COA!$A$2:$B$340,2,FALSE)),"XXX",VLOOKUP(C5964,COA!$A$2:$B$340,2,FALSE))</f>
        <v>N21</v>
      </c>
      <c r="C5964" s="149" t="str">
        <f t="shared" si="188"/>
        <v>0011-1013-0048</v>
      </c>
      <c r="D5964" s="134" t="s">
        <v>458</v>
      </c>
      <c r="E5964" s="134" t="s">
        <v>454</v>
      </c>
      <c r="F5964" s="134" t="s">
        <v>464</v>
      </c>
      <c r="G5964" s="134" t="s">
        <v>970</v>
      </c>
      <c r="H5964" s="134" t="s">
        <v>1023</v>
      </c>
      <c r="I5964" s="134" t="s">
        <v>2</v>
      </c>
      <c r="J5964" s="135">
        <v>162322.9899999999</v>
      </c>
      <c r="K5964" s="135">
        <v>85825.96</v>
      </c>
      <c r="L5964" s="135">
        <v>81291.320000000007</v>
      </c>
      <c r="M5964" s="141" t="str">
        <f t="shared" si="187"/>
        <v>201712</v>
      </c>
    </row>
    <row r="5965" spans="1:13" x14ac:dyDescent="0.25">
      <c r="A5965" s="35" t="str">
        <f>VLOOKUP(B5965,ResCat!$A$2:$B$269,2,FALSE)</f>
        <v>HMFLEX</v>
      </c>
      <c r="B5965" s="68" t="str">
        <f>IF(ISNA(VLOOKUP(C5965,COA!$A$2:$B$340,2,FALSE)),"XXX",VLOOKUP(C5965,COA!$A$2:$B$340,2,FALSE))</f>
        <v>N21</v>
      </c>
      <c r="C5965" s="149" t="str">
        <f t="shared" si="188"/>
        <v>0011-1013-0048</v>
      </c>
      <c r="D5965" s="134" t="s">
        <v>458</v>
      </c>
      <c r="E5965" s="134" t="s">
        <v>454</v>
      </c>
      <c r="F5965" s="134" t="s">
        <v>464</v>
      </c>
      <c r="G5965" s="134" t="s">
        <v>970</v>
      </c>
      <c r="H5965" s="134" t="s">
        <v>1023</v>
      </c>
      <c r="I5965" s="134" t="s">
        <v>343</v>
      </c>
      <c r="J5965" s="135">
        <v>290282.54999999976</v>
      </c>
      <c r="K5965" s="135">
        <v>118862.56999999945</v>
      </c>
      <c r="L5965" s="135">
        <v>106081.20999999974</v>
      </c>
      <c r="M5965" s="141" t="str">
        <f t="shared" si="187"/>
        <v>201712</v>
      </c>
    </row>
    <row r="5966" spans="1:13" x14ac:dyDescent="0.25">
      <c r="A5966" s="35" t="str">
        <f>VLOOKUP(B5966,ResCat!$A$2:$B$269,2,FALSE)</f>
        <v>HMFLEX</v>
      </c>
      <c r="B5966" s="68" t="str">
        <f>IF(ISNA(VLOOKUP(C5966,COA!$A$2:$B$340,2,FALSE)),"XXX",VLOOKUP(C5966,COA!$A$2:$B$340,2,FALSE))</f>
        <v>N21</v>
      </c>
      <c r="C5966" s="149" t="str">
        <f t="shared" si="188"/>
        <v>0011-1013-0048</v>
      </c>
      <c r="D5966" s="134" t="s">
        <v>458</v>
      </c>
      <c r="E5966" s="134" t="s">
        <v>454</v>
      </c>
      <c r="F5966" s="134" t="s">
        <v>464</v>
      </c>
      <c r="G5966" s="134" t="s">
        <v>970</v>
      </c>
      <c r="H5966" s="134" t="s">
        <v>1023</v>
      </c>
      <c r="I5966" s="134" t="s">
        <v>1</v>
      </c>
      <c r="J5966" s="135">
        <v>1791736.2100000004</v>
      </c>
      <c r="K5966" s="135">
        <v>741428.99000000069</v>
      </c>
      <c r="L5966" s="135">
        <v>720634.38000000059</v>
      </c>
      <c r="M5966" s="141" t="str">
        <f t="shared" si="187"/>
        <v>201712</v>
      </c>
    </row>
    <row r="5967" spans="1:13" x14ac:dyDescent="0.25">
      <c r="A5967" s="35" t="str">
        <f>VLOOKUP(B5967,ResCat!$A$2:$B$269,2,FALSE)</f>
        <v>HMFLEX</v>
      </c>
      <c r="B5967" s="68" t="str">
        <f>IF(ISNA(VLOOKUP(C5967,COA!$A$2:$B$340,2,FALSE)),"XXX",VLOOKUP(C5967,COA!$A$2:$B$340,2,FALSE))</f>
        <v>N21</v>
      </c>
      <c r="C5967" s="149" t="str">
        <f t="shared" si="188"/>
        <v>0011-1013-0048</v>
      </c>
      <c r="D5967" s="134" t="s">
        <v>458</v>
      </c>
      <c r="E5967" s="134" t="s">
        <v>454</v>
      </c>
      <c r="F5967" s="134" t="s">
        <v>464</v>
      </c>
      <c r="G5967" s="134" t="s">
        <v>1023</v>
      </c>
      <c r="H5967" s="134" t="s">
        <v>1023</v>
      </c>
      <c r="I5967" s="134" t="s">
        <v>3</v>
      </c>
      <c r="J5967" s="135">
        <v>179327.77</v>
      </c>
      <c r="K5967" s="135">
        <v>91185.690000000061</v>
      </c>
      <c r="L5967" s="135">
        <v>76589.73000000001</v>
      </c>
      <c r="M5967" s="141" t="str">
        <f t="shared" si="187"/>
        <v>201801</v>
      </c>
    </row>
    <row r="5968" spans="1:13" x14ac:dyDescent="0.25">
      <c r="A5968" s="35" t="str">
        <f>VLOOKUP(B5968,ResCat!$A$2:$B$269,2,FALSE)</f>
        <v>HMFLEX</v>
      </c>
      <c r="B5968" s="68" t="str">
        <f>IF(ISNA(VLOOKUP(C5968,COA!$A$2:$B$340,2,FALSE)),"XXX",VLOOKUP(C5968,COA!$A$2:$B$340,2,FALSE))</f>
        <v>N21</v>
      </c>
      <c r="C5968" s="149" t="str">
        <f t="shared" si="188"/>
        <v>0011-1013-0048</v>
      </c>
      <c r="D5968" s="134" t="s">
        <v>458</v>
      </c>
      <c r="E5968" s="134" t="s">
        <v>454</v>
      </c>
      <c r="F5968" s="134" t="s">
        <v>464</v>
      </c>
      <c r="G5968" s="134" t="s">
        <v>1023</v>
      </c>
      <c r="H5968" s="134" t="s">
        <v>1023</v>
      </c>
      <c r="I5968" s="134" t="s">
        <v>0</v>
      </c>
      <c r="J5968" s="135">
        <v>1024110.4400000002</v>
      </c>
      <c r="K5968" s="135">
        <v>344344.67999999993</v>
      </c>
      <c r="L5968" s="135">
        <v>338544.68</v>
      </c>
      <c r="M5968" s="141" t="str">
        <f t="shared" si="187"/>
        <v>201801</v>
      </c>
    </row>
    <row r="5969" spans="1:13" x14ac:dyDescent="0.25">
      <c r="A5969" s="35" t="str">
        <f>VLOOKUP(B5969,ResCat!$A$2:$B$269,2,FALSE)</f>
        <v>HMFLEX</v>
      </c>
      <c r="B5969" s="68" t="str">
        <f>IF(ISNA(VLOOKUP(C5969,COA!$A$2:$B$340,2,FALSE)),"XXX",VLOOKUP(C5969,COA!$A$2:$B$340,2,FALSE))</f>
        <v>N21</v>
      </c>
      <c r="C5969" s="149" t="str">
        <f t="shared" si="188"/>
        <v>0011-1013-0048</v>
      </c>
      <c r="D5969" s="134" t="s">
        <v>458</v>
      </c>
      <c r="E5969" s="134" t="s">
        <v>454</v>
      </c>
      <c r="F5969" s="134" t="s">
        <v>464</v>
      </c>
      <c r="G5969" s="134" t="s">
        <v>1023</v>
      </c>
      <c r="H5969" s="134" t="s">
        <v>1023</v>
      </c>
      <c r="I5969" s="134" t="s">
        <v>336</v>
      </c>
      <c r="J5969" s="135">
        <v>2608</v>
      </c>
      <c r="K5969" s="135">
        <v>1972.8400000000001</v>
      </c>
      <c r="L5969" s="135">
        <v>1972.8400000000001</v>
      </c>
      <c r="M5969" s="141" t="str">
        <f t="shared" si="187"/>
        <v>201801</v>
      </c>
    </row>
    <row r="5970" spans="1:13" x14ac:dyDescent="0.25">
      <c r="A5970" s="35" t="str">
        <f>VLOOKUP(B5970,ResCat!$A$2:$B$269,2,FALSE)</f>
        <v>HMFLEX</v>
      </c>
      <c r="B5970" s="68" t="str">
        <f>IF(ISNA(VLOOKUP(C5970,COA!$A$2:$B$340,2,FALSE)),"XXX",VLOOKUP(C5970,COA!$A$2:$B$340,2,FALSE))</f>
        <v>N21</v>
      </c>
      <c r="C5970" s="149" t="str">
        <f t="shared" si="188"/>
        <v>0011-1013-0048</v>
      </c>
      <c r="D5970" s="134" t="s">
        <v>458</v>
      </c>
      <c r="E5970" s="134" t="s">
        <v>454</v>
      </c>
      <c r="F5970" s="134" t="s">
        <v>464</v>
      </c>
      <c r="G5970" s="134" t="s">
        <v>1023</v>
      </c>
      <c r="H5970" s="134" t="s">
        <v>1023</v>
      </c>
      <c r="I5970" s="134" t="s">
        <v>2</v>
      </c>
      <c r="J5970" s="135">
        <v>188719.38999999993</v>
      </c>
      <c r="K5970" s="135">
        <v>124047.19999999994</v>
      </c>
      <c r="L5970" s="135">
        <v>119956.02999999998</v>
      </c>
      <c r="M5970" s="141" t="str">
        <f t="shared" si="187"/>
        <v>201801</v>
      </c>
    </row>
    <row r="5971" spans="1:13" x14ac:dyDescent="0.25">
      <c r="A5971" s="35" t="str">
        <f>VLOOKUP(B5971,ResCat!$A$2:$B$269,2,FALSE)</f>
        <v>HMFLEX</v>
      </c>
      <c r="B5971" s="68" t="str">
        <f>IF(ISNA(VLOOKUP(C5971,COA!$A$2:$B$340,2,FALSE)),"XXX",VLOOKUP(C5971,COA!$A$2:$B$340,2,FALSE))</f>
        <v>N21</v>
      </c>
      <c r="C5971" s="149" t="str">
        <f t="shared" si="188"/>
        <v>0011-1013-0048</v>
      </c>
      <c r="D5971" s="134" t="s">
        <v>458</v>
      </c>
      <c r="E5971" s="134" t="s">
        <v>454</v>
      </c>
      <c r="F5971" s="134" t="s">
        <v>464</v>
      </c>
      <c r="G5971" s="134" t="s">
        <v>1023</v>
      </c>
      <c r="H5971" s="134" t="s">
        <v>1023</v>
      </c>
      <c r="I5971" s="134" t="s">
        <v>343</v>
      </c>
      <c r="J5971" s="135">
        <v>1584859.3199999882</v>
      </c>
      <c r="K5971" s="135">
        <v>664451.20000000298</v>
      </c>
      <c r="L5971" s="135">
        <v>597210.01000000071</v>
      </c>
      <c r="M5971" s="141" t="str">
        <f t="shared" si="187"/>
        <v>201801</v>
      </c>
    </row>
    <row r="5972" spans="1:13" x14ac:dyDescent="0.25">
      <c r="A5972" s="35" t="str">
        <f>VLOOKUP(B5972,ResCat!$A$2:$B$269,2,FALSE)</f>
        <v>HMFLEX</v>
      </c>
      <c r="B5972" s="68" t="str">
        <f>IF(ISNA(VLOOKUP(C5972,COA!$A$2:$B$340,2,FALSE)),"XXX",VLOOKUP(C5972,COA!$A$2:$B$340,2,FALSE))</f>
        <v>N21</v>
      </c>
      <c r="C5972" s="149" t="str">
        <f t="shared" si="188"/>
        <v>0011-1013-0048</v>
      </c>
      <c r="D5972" s="134" t="s">
        <v>458</v>
      </c>
      <c r="E5972" s="134" t="s">
        <v>454</v>
      </c>
      <c r="F5972" s="134" t="s">
        <v>464</v>
      </c>
      <c r="G5972" s="134" t="s">
        <v>1023</v>
      </c>
      <c r="H5972" s="134" t="s">
        <v>1023</v>
      </c>
      <c r="I5972" s="134" t="s">
        <v>1</v>
      </c>
      <c r="J5972" s="135">
        <v>1391242.4500000018</v>
      </c>
      <c r="K5972" s="135">
        <v>625790.46000000031</v>
      </c>
      <c r="L5972" s="135">
        <v>606051.4100000005</v>
      </c>
      <c r="M5972" s="141" t="str">
        <f t="shared" si="187"/>
        <v>201801</v>
      </c>
    </row>
    <row r="5973" spans="1:13" x14ac:dyDescent="0.25">
      <c r="A5973" s="35" t="str">
        <f>VLOOKUP(B5973,ResCat!$A$2:$B$269,2,FALSE)</f>
        <v>HMOPMR</v>
      </c>
      <c r="B5973" s="68" t="str">
        <f>IF(ISNA(VLOOKUP(C5973,COA!$A$2:$B$340,2,FALSE)),"XXX",VLOOKUP(C5973,COA!$A$2:$B$340,2,FALSE))</f>
        <v>N20</v>
      </c>
      <c r="C5973" s="149" t="str">
        <f t="shared" si="188"/>
        <v>0011-1013-0056</v>
      </c>
      <c r="D5973" s="134" t="s">
        <v>458</v>
      </c>
      <c r="E5973" s="134" t="s">
        <v>454</v>
      </c>
      <c r="F5973" s="134" t="s">
        <v>513</v>
      </c>
      <c r="G5973" s="134" t="s">
        <v>330</v>
      </c>
      <c r="H5973" s="134" t="s">
        <v>1023</v>
      </c>
      <c r="I5973" s="134" t="s">
        <v>2</v>
      </c>
      <c r="J5973" s="135">
        <v>-12</v>
      </c>
      <c r="K5973" s="135">
        <v>-11.4</v>
      </c>
      <c r="L5973" s="135">
        <v>-11.4</v>
      </c>
      <c r="M5973" s="141" t="str">
        <f t="shared" si="187"/>
        <v>201705</v>
      </c>
    </row>
    <row r="5974" spans="1:13" x14ac:dyDescent="0.25">
      <c r="A5974" s="35" t="str">
        <f>VLOOKUP(B5974,ResCat!$A$2:$B$269,2,FALSE)</f>
        <v>XXX</v>
      </c>
      <c r="B5974" s="68" t="str">
        <f>IF(ISNA(VLOOKUP(C5974,COA!$A$2:$B$340,2,FALSE)),"XXX",VLOOKUP(C5974,COA!$A$2:$B$340,2,FALSE))</f>
        <v>XXX</v>
      </c>
      <c r="C5974" s="149" t="str">
        <f t="shared" si="188"/>
        <v>0011-1014-0012</v>
      </c>
      <c r="D5974" s="134" t="s">
        <v>458</v>
      </c>
      <c r="E5974" s="134" t="s">
        <v>450</v>
      </c>
      <c r="F5974" s="134" t="s">
        <v>452</v>
      </c>
      <c r="G5974" s="134" t="s">
        <v>969</v>
      </c>
      <c r="H5974" s="134" t="s">
        <v>1023</v>
      </c>
      <c r="I5974" s="134" t="s">
        <v>2</v>
      </c>
      <c r="J5974" s="135">
        <v>31</v>
      </c>
      <c r="K5974" s="135">
        <v>17.649999999999999</v>
      </c>
      <c r="L5974" s="135">
        <v>17.649999999999999</v>
      </c>
      <c r="M5974" s="141" t="str">
        <f t="shared" si="187"/>
        <v>201710</v>
      </c>
    </row>
    <row r="5975" spans="1:13" x14ac:dyDescent="0.25">
      <c r="A5975" s="35" t="str">
        <f>VLOOKUP(B5975,ResCat!$A$2:$B$269,2,FALSE)</f>
        <v>XXX</v>
      </c>
      <c r="B5975" s="68" t="str">
        <f>IF(ISNA(VLOOKUP(C5975,COA!$A$2:$B$340,2,FALSE)),"XXX",VLOOKUP(C5975,COA!$A$2:$B$340,2,FALSE))</f>
        <v>XXX</v>
      </c>
      <c r="C5975" s="149" t="str">
        <f t="shared" si="188"/>
        <v>0011-1014-0012</v>
      </c>
      <c r="D5975" s="134" t="s">
        <v>458</v>
      </c>
      <c r="E5975" s="134" t="s">
        <v>450</v>
      </c>
      <c r="F5975" s="134" t="s">
        <v>452</v>
      </c>
      <c r="G5975" s="134" t="s">
        <v>970</v>
      </c>
      <c r="H5975" s="134" t="s">
        <v>1023</v>
      </c>
      <c r="I5975" s="134" t="s">
        <v>2</v>
      </c>
      <c r="J5975" s="135">
        <v>6.36</v>
      </c>
      <c r="K5975" s="135">
        <v>6.36</v>
      </c>
      <c r="L5975" s="135">
        <v>6.36</v>
      </c>
      <c r="M5975" s="141" t="str">
        <f t="shared" si="187"/>
        <v>201712</v>
      </c>
    </row>
    <row r="5976" spans="1:13" x14ac:dyDescent="0.25">
      <c r="A5976" s="35" t="str">
        <f>VLOOKUP(B5976,ResCat!$A$2:$B$269,2,FALSE)</f>
        <v>XXX</v>
      </c>
      <c r="B5976" s="68" t="str">
        <f>IF(ISNA(VLOOKUP(C5976,COA!$A$2:$B$340,2,FALSE)),"XXX",VLOOKUP(C5976,COA!$A$2:$B$340,2,FALSE))</f>
        <v>XXX</v>
      </c>
      <c r="C5976" s="149" t="str">
        <f t="shared" si="188"/>
        <v>0011-1014-0012</v>
      </c>
      <c r="D5976" s="134" t="s">
        <v>458</v>
      </c>
      <c r="E5976" s="134" t="s">
        <v>450</v>
      </c>
      <c r="F5976" s="134" t="s">
        <v>452</v>
      </c>
      <c r="G5976" s="134" t="s">
        <v>970</v>
      </c>
      <c r="H5976" s="134" t="s">
        <v>1023</v>
      </c>
      <c r="I5976" s="134" t="s">
        <v>343</v>
      </c>
      <c r="J5976" s="135">
        <v>9813.07</v>
      </c>
      <c r="K5976" s="135">
        <v>4289.2500000000009</v>
      </c>
      <c r="L5976" s="135">
        <v>4284.6900000000005</v>
      </c>
      <c r="M5976" s="141" t="str">
        <f t="shared" si="187"/>
        <v>201712</v>
      </c>
    </row>
    <row r="5977" spans="1:13" x14ac:dyDescent="0.25">
      <c r="A5977" s="35" t="str">
        <f>VLOOKUP(B5977,ResCat!$A$2:$B$269,2,FALSE)</f>
        <v>XXX</v>
      </c>
      <c r="B5977" s="68" t="str">
        <f>IF(ISNA(VLOOKUP(C5977,COA!$A$2:$B$340,2,FALSE)),"XXX",VLOOKUP(C5977,COA!$A$2:$B$340,2,FALSE))</f>
        <v>XXX</v>
      </c>
      <c r="C5977" s="149" t="str">
        <f t="shared" si="188"/>
        <v>0011-1014-0012</v>
      </c>
      <c r="D5977" s="134" t="s">
        <v>458</v>
      </c>
      <c r="E5977" s="134" t="s">
        <v>450</v>
      </c>
      <c r="F5977" s="134" t="s">
        <v>452</v>
      </c>
      <c r="G5977" s="134" t="s">
        <v>1023</v>
      </c>
      <c r="H5977" s="134" t="s">
        <v>1023</v>
      </c>
      <c r="I5977" s="134" t="s">
        <v>3</v>
      </c>
      <c r="J5977" s="135">
        <v>142</v>
      </c>
      <c r="K5977" s="135">
        <v>16.440000000000001</v>
      </c>
      <c r="L5977" s="135">
        <v>16.440000000000001</v>
      </c>
      <c r="M5977" s="141" t="str">
        <f t="shared" si="187"/>
        <v>201801</v>
      </c>
    </row>
    <row r="5978" spans="1:13" x14ac:dyDescent="0.25">
      <c r="A5978" s="35" t="str">
        <f>VLOOKUP(B5978,ResCat!$A$2:$B$269,2,FALSE)</f>
        <v>XXX</v>
      </c>
      <c r="B5978" s="68" t="str">
        <f>IF(ISNA(VLOOKUP(C5978,COA!$A$2:$B$340,2,FALSE)),"XXX",VLOOKUP(C5978,COA!$A$2:$B$340,2,FALSE))</f>
        <v>XXX</v>
      </c>
      <c r="C5978" s="149" t="str">
        <f t="shared" si="188"/>
        <v>0011-1014-0012</v>
      </c>
      <c r="D5978" s="134" t="s">
        <v>458</v>
      </c>
      <c r="E5978" s="134" t="s">
        <v>450</v>
      </c>
      <c r="F5978" s="134" t="s">
        <v>452</v>
      </c>
      <c r="G5978" s="134" t="s">
        <v>1023</v>
      </c>
      <c r="H5978" s="134" t="s">
        <v>1023</v>
      </c>
      <c r="I5978" s="134" t="s">
        <v>2</v>
      </c>
      <c r="J5978" s="135">
        <v>247</v>
      </c>
      <c r="K5978" s="135">
        <v>162.25</v>
      </c>
      <c r="L5978" s="135">
        <v>137.25</v>
      </c>
      <c r="M5978" s="141" t="str">
        <f t="shared" si="187"/>
        <v>201801</v>
      </c>
    </row>
    <row r="5979" spans="1:13" x14ac:dyDescent="0.25">
      <c r="A5979" s="35" t="str">
        <f>VLOOKUP(B5979,ResCat!$A$2:$B$269,2,FALSE)</f>
        <v>XXX</v>
      </c>
      <c r="B5979" s="68" t="str">
        <f>IF(ISNA(VLOOKUP(C5979,COA!$A$2:$B$340,2,FALSE)),"XXX",VLOOKUP(C5979,COA!$A$2:$B$340,2,FALSE))</f>
        <v>XXX</v>
      </c>
      <c r="C5979" s="149" t="str">
        <f t="shared" si="188"/>
        <v>0011-1014-0012</v>
      </c>
      <c r="D5979" s="134" t="s">
        <v>458</v>
      </c>
      <c r="E5979" s="134" t="s">
        <v>450</v>
      </c>
      <c r="F5979" s="134" t="s">
        <v>452</v>
      </c>
      <c r="G5979" s="134" t="s">
        <v>1023</v>
      </c>
      <c r="H5979" s="134" t="s">
        <v>1023</v>
      </c>
      <c r="I5979" s="134" t="s">
        <v>343</v>
      </c>
      <c r="J5979" s="135">
        <v>11398.65</v>
      </c>
      <c r="K5979" s="135">
        <v>4905.119999999999</v>
      </c>
      <c r="L5979" s="135">
        <v>4347.7299999999996</v>
      </c>
      <c r="M5979" s="141" t="str">
        <f t="shared" si="187"/>
        <v>201801</v>
      </c>
    </row>
    <row r="5980" spans="1:13" x14ac:dyDescent="0.25">
      <c r="A5980" s="35" t="str">
        <f>VLOOKUP(B5980,ResCat!$A$2:$B$269,2,FALSE)</f>
        <v>HMFLEX</v>
      </c>
      <c r="B5980" s="68" t="str">
        <f>IF(ISNA(VLOOKUP(C5980,COA!$A$2:$B$340,2,FALSE)),"XXX",VLOOKUP(C5980,COA!$A$2:$B$340,2,FALSE))</f>
        <v>K24</v>
      </c>
      <c r="C5980" s="149" t="str">
        <f t="shared" si="188"/>
        <v>0011-1014-0039</v>
      </c>
      <c r="D5980" s="134" t="s">
        <v>458</v>
      </c>
      <c r="E5980" s="134" t="s">
        <v>450</v>
      </c>
      <c r="F5980" s="134" t="s">
        <v>466</v>
      </c>
      <c r="G5980" s="134" t="s">
        <v>1027</v>
      </c>
      <c r="H5980" s="134" t="s">
        <v>1023</v>
      </c>
      <c r="I5980" s="134" t="s">
        <v>1</v>
      </c>
      <c r="J5980" s="135">
        <v>0</v>
      </c>
      <c r="K5980" s="135">
        <v>-117.80999999999995</v>
      </c>
      <c r="L5980" s="135">
        <v>-117.80999999999995</v>
      </c>
      <c r="M5980" s="141" t="str">
        <f t="shared" si="187"/>
        <v>201601</v>
      </c>
    </row>
    <row r="5981" spans="1:13" x14ac:dyDescent="0.25">
      <c r="A5981" s="35" t="str">
        <f>VLOOKUP(B5981,ResCat!$A$2:$B$269,2,FALSE)</f>
        <v>HMFLEX</v>
      </c>
      <c r="B5981" s="68" t="str">
        <f>IF(ISNA(VLOOKUP(C5981,COA!$A$2:$B$340,2,FALSE)),"XXX",VLOOKUP(C5981,COA!$A$2:$B$340,2,FALSE))</f>
        <v>K23</v>
      </c>
      <c r="C5981" s="149" t="str">
        <f t="shared" si="188"/>
        <v>0011-1014-0048</v>
      </c>
      <c r="D5981" s="134" t="s">
        <v>458</v>
      </c>
      <c r="E5981" s="134" t="s">
        <v>450</v>
      </c>
      <c r="F5981" s="134" t="s">
        <v>464</v>
      </c>
      <c r="G5981" s="134" t="s">
        <v>309</v>
      </c>
      <c r="H5981" s="134" t="s">
        <v>1023</v>
      </c>
      <c r="I5981" s="134" t="s">
        <v>2</v>
      </c>
      <c r="J5981" s="135">
        <v>44.15</v>
      </c>
      <c r="K5981" s="135">
        <v>44.15</v>
      </c>
      <c r="L5981" s="135">
        <v>44.15</v>
      </c>
      <c r="M5981" s="141" t="str">
        <f t="shared" si="187"/>
        <v>201601</v>
      </c>
    </row>
    <row r="5982" spans="1:13" x14ac:dyDescent="0.25">
      <c r="A5982" s="35" t="str">
        <f>VLOOKUP(B5982,ResCat!$A$2:$B$269,2,FALSE)</f>
        <v>HMFLEX</v>
      </c>
      <c r="B5982" s="68" t="str">
        <f>IF(ISNA(VLOOKUP(C5982,COA!$A$2:$B$340,2,FALSE)),"XXX",VLOOKUP(C5982,COA!$A$2:$B$340,2,FALSE))</f>
        <v>K23</v>
      </c>
      <c r="C5982" s="149" t="str">
        <f t="shared" si="188"/>
        <v>0011-1014-0048</v>
      </c>
      <c r="D5982" s="134" t="s">
        <v>458</v>
      </c>
      <c r="E5982" s="134" t="s">
        <v>450</v>
      </c>
      <c r="F5982" s="134" t="s">
        <v>464</v>
      </c>
      <c r="G5982" s="134" t="s">
        <v>1026</v>
      </c>
      <c r="H5982" s="134" t="s">
        <v>1023</v>
      </c>
      <c r="I5982" s="134" t="s">
        <v>3</v>
      </c>
      <c r="J5982" s="135">
        <v>451.13</v>
      </c>
      <c r="K5982" s="135">
        <v>427.13</v>
      </c>
      <c r="L5982" s="135">
        <v>427.13</v>
      </c>
      <c r="M5982" s="141" t="str">
        <f t="shared" si="187"/>
        <v>201601</v>
      </c>
    </row>
    <row r="5983" spans="1:13" x14ac:dyDescent="0.25">
      <c r="A5983" s="35" t="str">
        <f>VLOOKUP(B5983,ResCat!$A$2:$B$269,2,FALSE)</f>
        <v>HMFLEX</v>
      </c>
      <c r="B5983" s="68" t="str">
        <f>IF(ISNA(VLOOKUP(C5983,COA!$A$2:$B$340,2,FALSE)),"XXX",VLOOKUP(C5983,COA!$A$2:$B$340,2,FALSE))</f>
        <v>K23</v>
      </c>
      <c r="C5983" s="149" t="str">
        <f t="shared" si="188"/>
        <v>0011-1014-0048</v>
      </c>
      <c r="D5983" s="134" t="s">
        <v>458</v>
      </c>
      <c r="E5983" s="134" t="s">
        <v>450</v>
      </c>
      <c r="F5983" s="134" t="s">
        <v>464</v>
      </c>
      <c r="G5983" s="134" t="s">
        <v>1026</v>
      </c>
      <c r="H5983" s="134" t="s">
        <v>1023</v>
      </c>
      <c r="I5983" s="134" t="s">
        <v>2</v>
      </c>
      <c r="J5983" s="135">
        <v>91.88</v>
      </c>
      <c r="K5983" s="135">
        <v>91.88</v>
      </c>
      <c r="L5983" s="135">
        <v>91.88</v>
      </c>
      <c r="M5983" s="141" t="str">
        <f t="shared" si="187"/>
        <v>201601</v>
      </c>
    </row>
    <row r="5984" spans="1:13" x14ac:dyDescent="0.25">
      <c r="A5984" s="35" t="str">
        <f>VLOOKUP(B5984,ResCat!$A$2:$B$269,2,FALSE)</f>
        <v>HMFLEX</v>
      </c>
      <c r="B5984" s="68" t="str">
        <f>IF(ISNA(VLOOKUP(C5984,COA!$A$2:$B$340,2,FALSE)),"XXX",VLOOKUP(C5984,COA!$A$2:$B$340,2,FALSE))</f>
        <v>K23</v>
      </c>
      <c r="C5984" s="149" t="str">
        <f t="shared" si="188"/>
        <v>0011-1014-0048</v>
      </c>
      <c r="D5984" s="134" t="s">
        <v>458</v>
      </c>
      <c r="E5984" s="134" t="s">
        <v>450</v>
      </c>
      <c r="F5984" s="134" t="s">
        <v>464</v>
      </c>
      <c r="G5984" s="134" t="s">
        <v>1026</v>
      </c>
      <c r="H5984" s="134" t="s">
        <v>1023</v>
      </c>
      <c r="I5984" s="134" t="s">
        <v>1</v>
      </c>
      <c r="J5984" s="135">
        <v>0</v>
      </c>
      <c r="K5984" s="135">
        <v>269.5</v>
      </c>
      <c r="L5984" s="135">
        <v>169.5</v>
      </c>
      <c r="M5984" s="141" t="str">
        <f t="shared" si="187"/>
        <v>201601</v>
      </c>
    </row>
    <row r="5985" spans="1:13" x14ac:dyDescent="0.25">
      <c r="A5985" s="35" t="str">
        <f>VLOOKUP(B5985,ResCat!$A$2:$B$269,2,FALSE)</f>
        <v>HMFLEX</v>
      </c>
      <c r="B5985" s="68" t="str">
        <f>IF(ISNA(VLOOKUP(C5985,COA!$A$2:$B$340,2,FALSE)),"XXX",VLOOKUP(C5985,COA!$A$2:$B$340,2,FALSE))</f>
        <v>K23</v>
      </c>
      <c r="C5985" s="149" t="str">
        <f t="shared" si="188"/>
        <v>0011-1014-0048</v>
      </c>
      <c r="D5985" s="134" t="s">
        <v>458</v>
      </c>
      <c r="E5985" s="134" t="s">
        <v>450</v>
      </c>
      <c r="F5985" s="134" t="s">
        <v>464</v>
      </c>
      <c r="G5985" s="134" t="s">
        <v>362</v>
      </c>
      <c r="H5985" s="134" t="s">
        <v>1023</v>
      </c>
      <c r="I5985" s="134" t="s">
        <v>1</v>
      </c>
      <c r="J5985" s="135">
        <v>0</v>
      </c>
      <c r="K5985" s="135">
        <v>-1292.6500000000003</v>
      </c>
      <c r="L5985" s="135">
        <v>-1292.6500000000003</v>
      </c>
      <c r="M5985" s="141" t="str">
        <f t="shared" si="187"/>
        <v>201601</v>
      </c>
    </row>
    <row r="5986" spans="1:13" x14ac:dyDescent="0.25">
      <c r="A5986" s="35" t="str">
        <f>VLOOKUP(B5986,ResCat!$A$2:$B$269,2,FALSE)</f>
        <v>HMFLEX</v>
      </c>
      <c r="B5986" s="68" t="str">
        <f>IF(ISNA(VLOOKUP(C5986,COA!$A$2:$B$340,2,FALSE)),"XXX",VLOOKUP(C5986,COA!$A$2:$B$340,2,FALSE))</f>
        <v>K23</v>
      </c>
      <c r="C5986" s="149" t="str">
        <f t="shared" si="188"/>
        <v>0011-1014-0048</v>
      </c>
      <c r="D5986" s="134" t="s">
        <v>458</v>
      </c>
      <c r="E5986" s="134" t="s">
        <v>450</v>
      </c>
      <c r="F5986" s="134" t="s">
        <v>464</v>
      </c>
      <c r="G5986" s="134" t="s">
        <v>1027</v>
      </c>
      <c r="H5986" s="134" t="s">
        <v>1023</v>
      </c>
      <c r="I5986" s="134" t="s">
        <v>3</v>
      </c>
      <c r="J5986" s="135">
        <v>0</v>
      </c>
      <c r="K5986" s="135">
        <v>0</v>
      </c>
      <c r="L5986" s="135">
        <v>0</v>
      </c>
      <c r="M5986" s="141" t="str">
        <f t="shared" si="187"/>
        <v>201601</v>
      </c>
    </row>
    <row r="5987" spans="1:13" x14ac:dyDescent="0.25">
      <c r="A5987" s="35" t="str">
        <f>VLOOKUP(B5987,ResCat!$A$2:$B$269,2,FALSE)</f>
        <v>HMFLEX</v>
      </c>
      <c r="B5987" s="68" t="str">
        <f>IF(ISNA(VLOOKUP(C5987,COA!$A$2:$B$340,2,FALSE)),"XXX",VLOOKUP(C5987,COA!$A$2:$B$340,2,FALSE))</f>
        <v>K23</v>
      </c>
      <c r="C5987" s="149" t="str">
        <f t="shared" si="188"/>
        <v>0011-1014-0048</v>
      </c>
      <c r="D5987" s="134" t="s">
        <v>458</v>
      </c>
      <c r="E5987" s="134" t="s">
        <v>450</v>
      </c>
      <c r="F5987" s="134" t="s">
        <v>464</v>
      </c>
      <c r="G5987" s="134" t="s">
        <v>1028</v>
      </c>
      <c r="H5987" s="134" t="s">
        <v>1023</v>
      </c>
      <c r="I5987" s="134" t="s">
        <v>3</v>
      </c>
      <c r="J5987" s="135">
        <v>0</v>
      </c>
      <c r="K5987" s="135">
        <v>0</v>
      </c>
      <c r="L5987" s="135">
        <v>0</v>
      </c>
      <c r="M5987" s="141" t="str">
        <f t="shared" si="187"/>
        <v>201601</v>
      </c>
    </row>
    <row r="5988" spans="1:13" x14ac:dyDescent="0.25">
      <c r="A5988" s="35" t="str">
        <f>VLOOKUP(B5988,ResCat!$A$2:$B$269,2,FALSE)</f>
        <v>HMFLEX</v>
      </c>
      <c r="B5988" s="68" t="str">
        <f>IF(ISNA(VLOOKUP(C5988,COA!$A$2:$B$340,2,FALSE)),"XXX",VLOOKUP(C5988,COA!$A$2:$B$340,2,FALSE))</f>
        <v>K23</v>
      </c>
      <c r="C5988" s="149" t="str">
        <f t="shared" si="188"/>
        <v>0011-1014-0048</v>
      </c>
      <c r="D5988" s="134" t="s">
        <v>458</v>
      </c>
      <c r="E5988" s="134" t="s">
        <v>450</v>
      </c>
      <c r="F5988" s="134" t="s">
        <v>464</v>
      </c>
      <c r="G5988" s="134" t="s">
        <v>349</v>
      </c>
      <c r="H5988" s="134" t="s">
        <v>1023</v>
      </c>
      <c r="I5988" s="134" t="s">
        <v>3</v>
      </c>
      <c r="J5988" s="135">
        <v>-92</v>
      </c>
      <c r="K5988" s="135">
        <v>-83.77</v>
      </c>
      <c r="L5988" s="135">
        <v>-83.77</v>
      </c>
      <c r="M5988" s="141" t="str">
        <f t="shared" si="187"/>
        <v>201601</v>
      </c>
    </row>
    <row r="5989" spans="1:13" x14ac:dyDescent="0.25">
      <c r="A5989" s="35" t="str">
        <f>VLOOKUP(B5989,ResCat!$A$2:$B$269,2,FALSE)</f>
        <v>HMFLEX</v>
      </c>
      <c r="B5989" s="68" t="str">
        <f>IF(ISNA(VLOOKUP(C5989,COA!$A$2:$B$340,2,FALSE)),"XXX",VLOOKUP(C5989,COA!$A$2:$B$340,2,FALSE))</f>
        <v>K23</v>
      </c>
      <c r="C5989" s="149" t="str">
        <f t="shared" si="188"/>
        <v>0011-1014-0048</v>
      </c>
      <c r="D5989" s="134" t="s">
        <v>458</v>
      </c>
      <c r="E5989" s="134" t="s">
        <v>450</v>
      </c>
      <c r="F5989" s="134" t="s">
        <v>464</v>
      </c>
      <c r="G5989" s="134" t="s">
        <v>350</v>
      </c>
      <c r="H5989" s="134" t="s">
        <v>1023</v>
      </c>
      <c r="I5989" s="134" t="s">
        <v>2</v>
      </c>
      <c r="J5989" s="135">
        <v>0</v>
      </c>
      <c r="K5989" s="135">
        <v>-97.21</v>
      </c>
      <c r="L5989" s="135">
        <v>-97.21</v>
      </c>
      <c r="M5989" s="141" t="str">
        <f t="shared" si="187"/>
        <v>201601</v>
      </c>
    </row>
    <row r="5990" spans="1:13" x14ac:dyDescent="0.25">
      <c r="A5990" s="35" t="str">
        <f>VLOOKUP(B5990,ResCat!$A$2:$B$269,2,FALSE)</f>
        <v>HMFLEX</v>
      </c>
      <c r="B5990" s="68" t="str">
        <f>IF(ISNA(VLOOKUP(C5990,COA!$A$2:$B$340,2,FALSE)),"XXX",VLOOKUP(C5990,COA!$A$2:$B$340,2,FALSE))</f>
        <v>K23</v>
      </c>
      <c r="C5990" s="149" t="str">
        <f t="shared" si="188"/>
        <v>0011-1014-0048</v>
      </c>
      <c r="D5990" s="134" t="s">
        <v>458</v>
      </c>
      <c r="E5990" s="134" t="s">
        <v>450</v>
      </c>
      <c r="F5990" s="134" t="s">
        <v>464</v>
      </c>
      <c r="G5990" s="134" t="s">
        <v>337</v>
      </c>
      <c r="H5990" s="134" t="s">
        <v>1023</v>
      </c>
      <c r="I5990" s="134" t="s">
        <v>2</v>
      </c>
      <c r="J5990" s="135">
        <v>20</v>
      </c>
      <c r="K5990" s="135">
        <v>6</v>
      </c>
      <c r="L5990" s="135">
        <v>6</v>
      </c>
      <c r="M5990" s="141" t="str">
        <f t="shared" si="187"/>
        <v>201601</v>
      </c>
    </row>
    <row r="5991" spans="1:13" x14ac:dyDescent="0.25">
      <c r="A5991" s="35" t="str">
        <f>VLOOKUP(B5991,ResCat!$A$2:$B$269,2,FALSE)</f>
        <v>HMFLEX</v>
      </c>
      <c r="B5991" s="68" t="str">
        <f>IF(ISNA(VLOOKUP(C5991,COA!$A$2:$B$340,2,FALSE)),"XXX",VLOOKUP(C5991,COA!$A$2:$B$340,2,FALSE))</f>
        <v>K23</v>
      </c>
      <c r="C5991" s="149" t="str">
        <f t="shared" si="188"/>
        <v>0011-1014-0048</v>
      </c>
      <c r="D5991" s="134" t="s">
        <v>458</v>
      </c>
      <c r="E5991" s="134" t="s">
        <v>450</v>
      </c>
      <c r="F5991" s="134" t="s">
        <v>464</v>
      </c>
      <c r="G5991" s="134" t="s">
        <v>352</v>
      </c>
      <c r="H5991" s="134" t="s">
        <v>1023</v>
      </c>
      <c r="I5991" s="134" t="s">
        <v>343</v>
      </c>
      <c r="J5991" s="135">
        <v>569.48</v>
      </c>
      <c r="K5991" s="135">
        <v>97.58</v>
      </c>
      <c r="L5991" s="135">
        <v>67.05</v>
      </c>
      <c r="M5991" s="141" t="str">
        <f t="shared" si="187"/>
        <v>201602</v>
      </c>
    </row>
    <row r="5992" spans="1:13" x14ac:dyDescent="0.25">
      <c r="A5992" s="35" t="str">
        <f>VLOOKUP(B5992,ResCat!$A$2:$B$269,2,FALSE)</f>
        <v>HMFLEX</v>
      </c>
      <c r="B5992" s="68" t="str">
        <f>IF(ISNA(VLOOKUP(C5992,COA!$A$2:$B$340,2,FALSE)),"XXX",VLOOKUP(C5992,COA!$A$2:$B$340,2,FALSE))</f>
        <v>K23</v>
      </c>
      <c r="C5992" s="149" t="str">
        <f t="shared" si="188"/>
        <v>0011-1014-0048</v>
      </c>
      <c r="D5992" s="134" t="s">
        <v>458</v>
      </c>
      <c r="E5992" s="134" t="s">
        <v>450</v>
      </c>
      <c r="F5992" s="134" t="s">
        <v>464</v>
      </c>
      <c r="G5992" s="134" t="s">
        <v>352</v>
      </c>
      <c r="H5992" s="134" t="s">
        <v>1023</v>
      </c>
      <c r="I5992" s="134" t="s">
        <v>1</v>
      </c>
      <c r="J5992" s="135">
        <v>0</v>
      </c>
      <c r="K5992" s="135">
        <v>-803.01</v>
      </c>
      <c r="L5992" s="135">
        <v>-800</v>
      </c>
      <c r="M5992" s="141" t="str">
        <f t="shared" si="187"/>
        <v>201602</v>
      </c>
    </row>
    <row r="5993" spans="1:13" x14ac:dyDescent="0.25">
      <c r="A5993" s="35" t="str">
        <f>VLOOKUP(B5993,ResCat!$A$2:$B$269,2,FALSE)</f>
        <v>HMFLEX</v>
      </c>
      <c r="B5993" s="68" t="str">
        <f>IF(ISNA(VLOOKUP(C5993,COA!$A$2:$B$340,2,FALSE)),"XXX",VLOOKUP(C5993,COA!$A$2:$B$340,2,FALSE))</f>
        <v>K23</v>
      </c>
      <c r="C5993" s="149" t="str">
        <f t="shared" si="188"/>
        <v>0011-1014-0048</v>
      </c>
      <c r="D5993" s="134" t="s">
        <v>458</v>
      </c>
      <c r="E5993" s="134" t="s">
        <v>450</v>
      </c>
      <c r="F5993" s="134" t="s">
        <v>464</v>
      </c>
      <c r="G5993" s="134" t="s">
        <v>347</v>
      </c>
      <c r="H5993" s="134" t="s">
        <v>1023</v>
      </c>
      <c r="I5993" s="134" t="s">
        <v>2</v>
      </c>
      <c r="J5993" s="135">
        <v>200</v>
      </c>
      <c r="K5993" s="135">
        <v>-66.239999999999981</v>
      </c>
      <c r="L5993" s="135">
        <v>-66.239999999999981</v>
      </c>
      <c r="M5993" s="141" t="str">
        <f t="shared" si="187"/>
        <v>201603</v>
      </c>
    </row>
    <row r="5994" spans="1:13" x14ac:dyDescent="0.25">
      <c r="A5994" s="35" t="str">
        <f>VLOOKUP(B5994,ResCat!$A$2:$B$269,2,FALSE)</f>
        <v>HMFLEX</v>
      </c>
      <c r="B5994" s="68" t="str">
        <f>IF(ISNA(VLOOKUP(C5994,COA!$A$2:$B$340,2,FALSE)),"XXX",VLOOKUP(C5994,COA!$A$2:$B$340,2,FALSE))</f>
        <v>K23</v>
      </c>
      <c r="C5994" s="149" t="str">
        <f t="shared" si="188"/>
        <v>0011-1014-0048</v>
      </c>
      <c r="D5994" s="134" t="s">
        <v>458</v>
      </c>
      <c r="E5994" s="134" t="s">
        <v>450</v>
      </c>
      <c r="F5994" s="134" t="s">
        <v>464</v>
      </c>
      <c r="G5994" s="134" t="s">
        <v>347</v>
      </c>
      <c r="H5994" s="134" t="s">
        <v>1023</v>
      </c>
      <c r="I5994" s="134" t="s">
        <v>343</v>
      </c>
      <c r="J5994" s="135">
        <v>7.99</v>
      </c>
      <c r="K5994" s="135">
        <v>7.99</v>
      </c>
      <c r="L5994" s="135">
        <v>0</v>
      </c>
      <c r="M5994" s="141" t="str">
        <f t="shared" si="187"/>
        <v>201603</v>
      </c>
    </row>
    <row r="5995" spans="1:13" x14ac:dyDescent="0.25">
      <c r="A5995" s="35" t="str">
        <f>VLOOKUP(B5995,ResCat!$A$2:$B$269,2,FALSE)</f>
        <v>HMFLEX</v>
      </c>
      <c r="B5995" s="68" t="str">
        <f>IF(ISNA(VLOOKUP(C5995,COA!$A$2:$B$340,2,FALSE)),"XXX",VLOOKUP(C5995,COA!$A$2:$B$340,2,FALSE))</f>
        <v>K23</v>
      </c>
      <c r="C5995" s="149" t="str">
        <f t="shared" si="188"/>
        <v>0011-1014-0048</v>
      </c>
      <c r="D5995" s="134" t="s">
        <v>458</v>
      </c>
      <c r="E5995" s="134" t="s">
        <v>450</v>
      </c>
      <c r="F5995" s="134" t="s">
        <v>464</v>
      </c>
      <c r="G5995" s="134" t="s">
        <v>347</v>
      </c>
      <c r="H5995" s="134" t="s">
        <v>1023</v>
      </c>
      <c r="I5995" s="134" t="s">
        <v>1</v>
      </c>
      <c r="J5995" s="135">
        <v>42.62</v>
      </c>
      <c r="K5995" s="135">
        <v>42.62</v>
      </c>
      <c r="L5995" s="135">
        <v>42.62</v>
      </c>
      <c r="M5995" s="141" t="str">
        <f t="shared" si="187"/>
        <v>201603</v>
      </c>
    </row>
    <row r="5996" spans="1:13" x14ac:dyDescent="0.25">
      <c r="A5996" s="35" t="str">
        <f>VLOOKUP(B5996,ResCat!$A$2:$B$269,2,FALSE)</f>
        <v>HMFLEX</v>
      </c>
      <c r="B5996" s="68" t="str">
        <f>IF(ISNA(VLOOKUP(C5996,COA!$A$2:$B$340,2,FALSE)),"XXX",VLOOKUP(C5996,COA!$A$2:$B$340,2,FALSE))</f>
        <v>K23</v>
      </c>
      <c r="C5996" s="149" t="str">
        <f t="shared" si="188"/>
        <v>0011-1014-0048</v>
      </c>
      <c r="D5996" s="134" t="s">
        <v>458</v>
      </c>
      <c r="E5996" s="134" t="s">
        <v>450</v>
      </c>
      <c r="F5996" s="134" t="s">
        <v>464</v>
      </c>
      <c r="G5996" s="134" t="s">
        <v>361</v>
      </c>
      <c r="H5996" s="134" t="s">
        <v>1023</v>
      </c>
      <c r="I5996" s="134" t="s">
        <v>3</v>
      </c>
      <c r="J5996" s="135">
        <v>0</v>
      </c>
      <c r="K5996" s="135">
        <v>-199.35</v>
      </c>
      <c r="L5996" s="135">
        <v>-199.35</v>
      </c>
      <c r="M5996" s="141" t="str">
        <f t="shared" si="187"/>
        <v>201604</v>
      </c>
    </row>
    <row r="5997" spans="1:13" x14ac:dyDescent="0.25">
      <c r="A5997" s="35" t="str">
        <f>VLOOKUP(B5997,ResCat!$A$2:$B$269,2,FALSE)</f>
        <v>HMFLEX</v>
      </c>
      <c r="B5997" s="68" t="str">
        <f>IF(ISNA(VLOOKUP(C5997,COA!$A$2:$B$340,2,FALSE)),"XXX",VLOOKUP(C5997,COA!$A$2:$B$340,2,FALSE))</f>
        <v>K23</v>
      </c>
      <c r="C5997" s="149" t="str">
        <f t="shared" si="188"/>
        <v>0011-1014-0048</v>
      </c>
      <c r="D5997" s="134" t="s">
        <v>458</v>
      </c>
      <c r="E5997" s="134" t="s">
        <v>450</v>
      </c>
      <c r="F5997" s="134" t="s">
        <v>464</v>
      </c>
      <c r="G5997" s="134" t="s">
        <v>361</v>
      </c>
      <c r="H5997" s="134" t="s">
        <v>1023</v>
      </c>
      <c r="I5997" s="134" t="s">
        <v>2</v>
      </c>
      <c r="J5997" s="135">
        <v>12300</v>
      </c>
      <c r="K5997" s="135">
        <v>3786.6300000000006</v>
      </c>
      <c r="L5997" s="135">
        <v>3786.6300000000006</v>
      </c>
      <c r="M5997" s="141" t="str">
        <f t="shared" si="187"/>
        <v>201604</v>
      </c>
    </row>
    <row r="5998" spans="1:13" x14ac:dyDescent="0.25">
      <c r="A5998" s="35" t="str">
        <f>VLOOKUP(B5998,ResCat!$A$2:$B$269,2,FALSE)</f>
        <v>HMFLEX</v>
      </c>
      <c r="B5998" s="68" t="str">
        <f>IF(ISNA(VLOOKUP(C5998,COA!$A$2:$B$340,2,FALSE)),"XXX",VLOOKUP(C5998,COA!$A$2:$B$340,2,FALSE))</f>
        <v>K23</v>
      </c>
      <c r="C5998" s="149" t="str">
        <f t="shared" si="188"/>
        <v>0011-1014-0048</v>
      </c>
      <c r="D5998" s="134" t="s">
        <v>458</v>
      </c>
      <c r="E5998" s="134" t="s">
        <v>450</v>
      </c>
      <c r="F5998" s="134" t="s">
        <v>464</v>
      </c>
      <c r="G5998" s="134" t="s">
        <v>361</v>
      </c>
      <c r="H5998" s="134" t="s">
        <v>1023</v>
      </c>
      <c r="I5998" s="134" t="s">
        <v>343</v>
      </c>
      <c r="J5998" s="135">
        <v>61.07</v>
      </c>
      <c r="K5998" s="135">
        <v>60.57</v>
      </c>
      <c r="L5998" s="135">
        <v>38.1</v>
      </c>
      <c r="M5998" s="141" t="str">
        <f t="shared" si="187"/>
        <v>201604</v>
      </c>
    </row>
    <row r="5999" spans="1:13" x14ac:dyDescent="0.25">
      <c r="A5999" s="35" t="str">
        <f>VLOOKUP(B5999,ResCat!$A$2:$B$269,2,FALSE)</f>
        <v>HMFLEX</v>
      </c>
      <c r="B5999" s="68" t="str">
        <f>IF(ISNA(VLOOKUP(C5999,COA!$A$2:$B$340,2,FALSE)),"XXX",VLOOKUP(C5999,COA!$A$2:$B$340,2,FALSE))</f>
        <v>K23</v>
      </c>
      <c r="C5999" s="149" t="str">
        <f t="shared" si="188"/>
        <v>0011-1014-0048</v>
      </c>
      <c r="D5999" s="134" t="s">
        <v>458</v>
      </c>
      <c r="E5999" s="134" t="s">
        <v>450</v>
      </c>
      <c r="F5999" s="134" t="s">
        <v>464</v>
      </c>
      <c r="G5999" s="134" t="s">
        <v>312</v>
      </c>
      <c r="H5999" s="134" t="s">
        <v>1023</v>
      </c>
      <c r="I5999" s="134" t="s">
        <v>2</v>
      </c>
      <c r="J5999" s="135">
        <v>25700</v>
      </c>
      <c r="K5999" s="135">
        <v>4173.92</v>
      </c>
      <c r="L5999" s="135">
        <v>4173.92</v>
      </c>
      <c r="M5999" s="141" t="str">
        <f t="shared" si="187"/>
        <v>201605</v>
      </c>
    </row>
    <row r="6000" spans="1:13" x14ac:dyDescent="0.25">
      <c r="A6000" s="35" t="str">
        <f>VLOOKUP(B6000,ResCat!$A$2:$B$269,2,FALSE)</f>
        <v>HMFLEX</v>
      </c>
      <c r="B6000" s="68" t="str">
        <f>IF(ISNA(VLOOKUP(C6000,COA!$A$2:$B$340,2,FALSE)),"XXX",VLOOKUP(C6000,COA!$A$2:$B$340,2,FALSE))</f>
        <v>K23</v>
      </c>
      <c r="C6000" s="149" t="str">
        <f t="shared" si="188"/>
        <v>0011-1014-0048</v>
      </c>
      <c r="D6000" s="134" t="s">
        <v>458</v>
      </c>
      <c r="E6000" s="134" t="s">
        <v>450</v>
      </c>
      <c r="F6000" s="134" t="s">
        <v>464</v>
      </c>
      <c r="G6000" s="134" t="s">
        <v>312</v>
      </c>
      <c r="H6000" s="134" t="s">
        <v>1023</v>
      </c>
      <c r="I6000" s="134" t="s">
        <v>343</v>
      </c>
      <c r="J6000" s="135">
        <v>190.42</v>
      </c>
      <c r="K6000" s="135">
        <v>177.54</v>
      </c>
      <c r="L6000" s="135">
        <v>74</v>
      </c>
      <c r="M6000" s="141" t="str">
        <f t="shared" si="187"/>
        <v>201605</v>
      </c>
    </row>
    <row r="6001" spans="1:13" x14ac:dyDescent="0.25">
      <c r="A6001" s="35" t="str">
        <f>VLOOKUP(B6001,ResCat!$A$2:$B$269,2,FALSE)</f>
        <v>HMFLEX</v>
      </c>
      <c r="B6001" s="68" t="str">
        <f>IF(ISNA(VLOOKUP(C6001,COA!$A$2:$B$340,2,FALSE)),"XXX",VLOOKUP(C6001,COA!$A$2:$B$340,2,FALSE))</f>
        <v>K23</v>
      </c>
      <c r="C6001" s="149" t="str">
        <f t="shared" si="188"/>
        <v>0011-1014-0048</v>
      </c>
      <c r="D6001" s="134" t="s">
        <v>458</v>
      </c>
      <c r="E6001" s="134" t="s">
        <v>450</v>
      </c>
      <c r="F6001" s="134" t="s">
        <v>464</v>
      </c>
      <c r="G6001" s="134" t="s">
        <v>314</v>
      </c>
      <c r="H6001" s="134" t="s">
        <v>1023</v>
      </c>
      <c r="I6001" s="134" t="s">
        <v>343</v>
      </c>
      <c r="J6001" s="135">
        <v>62.78</v>
      </c>
      <c r="K6001" s="135">
        <v>61.78</v>
      </c>
      <c r="L6001" s="135">
        <v>56.2</v>
      </c>
      <c r="M6001" s="141" t="str">
        <f t="shared" si="187"/>
        <v>201607</v>
      </c>
    </row>
    <row r="6002" spans="1:13" x14ac:dyDescent="0.25">
      <c r="A6002" s="35" t="str">
        <f>VLOOKUP(B6002,ResCat!$A$2:$B$269,2,FALSE)</f>
        <v>HMFLEX</v>
      </c>
      <c r="B6002" s="68" t="str">
        <f>IF(ISNA(VLOOKUP(C6002,COA!$A$2:$B$340,2,FALSE)),"XXX",VLOOKUP(C6002,COA!$A$2:$B$340,2,FALSE))</f>
        <v>K23</v>
      </c>
      <c r="C6002" s="149" t="str">
        <f t="shared" si="188"/>
        <v>0011-1014-0048</v>
      </c>
      <c r="D6002" s="134" t="s">
        <v>458</v>
      </c>
      <c r="E6002" s="134" t="s">
        <v>450</v>
      </c>
      <c r="F6002" s="134" t="s">
        <v>464</v>
      </c>
      <c r="G6002" s="134" t="s">
        <v>339</v>
      </c>
      <c r="H6002" s="134" t="s">
        <v>1023</v>
      </c>
      <c r="I6002" s="134" t="s">
        <v>3</v>
      </c>
      <c r="J6002" s="135">
        <v>-4818</v>
      </c>
      <c r="K6002" s="135">
        <v>-128</v>
      </c>
      <c r="L6002" s="135">
        <v>-102.4</v>
      </c>
      <c r="M6002" s="141" t="str">
        <f t="shared" si="187"/>
        <v>201608</v>
      </c>
    </row>
    <row r="6003" spans="1:13" x14ac:dyDescent="0.25">
      <c r="A6003" s="35" t="str">
        <f>VLOOKUP(B6003,ResCat!$A$2:$B$269,2,FALSE)</f>
        <v>HMFLEX</v>
      </c>
      <c r="B6003" s="68" t="str">
        <f>IF(ISNA(VLOOKUP(C6003,COA!$A$2:$B$340,2,FALSE)),"XXX",VLOOKUP(C6003,COA!$A$2:$B$340,2,FALSE))</f>
        <v>K23</v>
      </c>
      <c r="C6003" s="149" t="str">
        <f t="shared" si="188"/>
        <v>0011-1014-0048</v>
      </c>
      <c r="D6003" s="134" t="s">
        <v>458</v>
      </c>
      <c r="E6003" s="134" t="s">
        <v>450</v>
      </c>
      <c r="F6003" s="134" t="s">
        <v>464</v>
      </c>
      <c r="G6003" s="134" t="s">
        <v>339</v>
      </c>
      <c r="H6003" s="134" t="s">
        <v>1023</v>
      </c>
      <c r="I6003" s="134" t="s">
        <v>343</v>
      </c>
      <c r="J6003" s="135">
        <v>70.570000000000007</v>
      </c>
      <c r="K6003" s="135">
        <v>43.47</v>
      </c>
      <c r="L6003" s="135">
        <v>31.81</v>
      </c>
      <c r="M6003" s="141" t="str">
        <f t="shared" si="187"/>
        <v>201608</v>
      </c>
    </row>
    <row r="6004" spans="1:13" x14ac:dyDescent="0.25">
      <c r="A6004" s="35" t="str">
        <f>VLOOKUP(B6004,ResCat!$A$2:$B$269,2,FALSE)</f>
        <v>HMFLEX</v>
      </c>
      <c r="B6004" s="68" t="str">
        <f>IF(ISNA(VLOOKUP(C6004,COA!$A$2:$B$340,2,FALSE)),"XXX",VLOOKUP(C6004,COA!$A$2:$B$340,2,FALSE))</f>
        <v>K23</v>
      </c>
      <c r="C6004" s="149" t="str">
        <f t="shared" si="188"/>
        <v>0011-1014-0048</v>
      </c>
      <c r="D6004" s="134" t="s">
        <v>458</v>
      </c>
      <c r="E6004" s="134" t="s">
        <v>450</v>
      </c>
      <c r="F6004" s="134" t="s">
        <v>464</v>
      </c>
      <c r="G6004" s="134" t="s">
        <v>339</v>
      </c>
      <c r="H6004" s="134" t="s">
        <v>1023</v>
      </c>
      <c r="I6004" s="134" t="s">
        <v>1</v>
      </c>
      <c r="J6004" s="135">
        <v>434.62</v>
      </c>
      <c r="K6004" s="135">
        <v>179.9</v>
      </c>
      <c r="L6004" s="135">
        <v>179.9</v>
      </c>
      <c r="M6004" s="141" t="str">
        <f t="shared" si="187"/>
        <v>201608</v>
      </c>
    </row>
    <row r="6005" spans="1:13" x14ac:dyDescent="0.25">
      <c r="A6005" s="35" t="str">
        <f>VLOOKUP(B6005,ResCat!$A$2:$B$269,2,FALSE)</f>
        <v>HMFLEX</v>
      </c>
      <c r="B6005" s="68" t="str">
        <f>IF(ISNA(VLOOKUP(C6005,COA!$A$2:$B$340,2,FALSE)),"XXX",VLOOKUP(C6005,COA!$A$2:$B$340,2,FALSE))</f>
        <v>K23</v>
      </c>
      <c r="C6005" s="149" t="str">
        <f t="shared" si="188"/>
        <v>0011-1014-0048</v>
      </c>
      <c r="D6005" s="134" t="s">
        <v>458</v>
      </c>
      <c r="E6005" s="134" t="s">
        <v>450</v>
      </c>
      <c r="F6005" s="134" t="s">
        <v>464</v>
      </c>
      <c r="G6005" s="134" t="s">
        <v>342</v>
      </c>
      <c r="H6005" s="134" t="s">
        <v>1023</v>
      </c>
      <c r="I6005" s="134" t="s">
        <v>3</v>
      </c>
      <c r="J6005" s="135">
        <v>2643.39</v>
      </c>
      <c r="K6005" s="135">
        <v>2643.39</v>
      </c>
      <c r="L6005" s="135">
        <v>2643.39</v>
      </c>
      <c r="M6005" s="141" t="str">
        <f t="shared" si="187"/>
        <v>201609</v>
      </c>
    </row>
    <row r="6006" spans="1:13" x14ac:dyDescent="0.25">
      <c r="A6006" s="35" t="str">
        <f>VLOOKUP(B6006,ResCat!$A$2:$B$269,2,FALSE)</f>
        <v>HMFLEX</v>
      </c>
      <c r="B6006" s="68" t="str">
        <f>IF(ISNA(VLOOKUP(C6006,COA!$A$2:$B$340,2,FALSE)),"XXX",VLOOKUP(C6006,COA!$A$2:$B$340,2,FALSE))</f>
        <v>K23</v>
      </c>
      <c r="C6006" s="149" t="str">
        <f t="shared" si="188"/>
        <v>0011-1014-0048</v>
      </c>
      <c r="D6006" s="134" t="s">
        <v>458</v>
      </c>
      <c r="E6006" s="134" t="s">
        <v>450</v>
      </c>
      <c r="F6006" s="134" t="s">
        <v>464</v>
      </c>
      <c r="G6006" s="134" t="s">
        <v>342</v>
      </c>
      <c r="H6006" s="134" t="s">
        <v>1023</v>
      </c>
      <c r="I6006" s="134" t="s">
        <v>2</v>
      </c>
      <c r="J6006" s="135">
        <v>277.14999999999998</v>
      </c>
      <c r="K6006" s="135">
        <v>72.900000000000006</v>
      </c>
      <c r="L6006" s="135">
        <v>72.900000000000006</v>
      </c>
      <c r="M6006" s="141" t="str">
        <f t="shared" si="187"/>
        <v>201609</v>
      </c>
    </row>
    <row r="6007" spans="1:13" x14ac:dyDescent="0.25">
      <c r="A6007" s="35" t="str">
        <f>VLOOKUP(B6007,ResCat!$A$2:$B$269,2,FALSE)</f>
        <v>HMFLEX</v>
      </c>
      <c r="B6007" s="68" t="str">
        <f>IF(ISNA(VLOOKUP(C6007,COA!$A$2:$B$340,2,FALSE)),"XXX",VLOOKUP(C6007,COA!$A$2:$B$340,2,FALSE))</f>
        <v>K23</v>
      </c>
      <c r="C6007" s="149" t="str">
        <f t="shared" si="188"/>
        <v>0011-1014-0048</v>
      </c>
      <c r="D6007" s="134" t="s">
        <v>458</v>
      </c>
      <c r="E6007" s="134" t="s">
        <v>450</v>
      </c>
      <c r="F6007" s="134" t="s">
        <v>464</v>
      </c>
      <c r="G6007" s="134" t="s">
        <v>342</v>
      </c>
      <c r="H6007" s="134" t="s">
        <v>1023</v>
      </c>
      <c r="I6007" s="134" t="s">
        <v>343</v>
      </c>
      <c r="J6007" s="135">
        <v>28.6</v>
      </c>
      <c r="K6007" s="135">
        <v>16.79</v>
      </c>
      <c r="L6007" s="135">
        <v>16.79</v>
      </c>
      <c r="M6007" s="141" t="str">
        <f t="shared" si="187"/>
        <v>201609</v>
      </c>
    </row>
    <row r="6008" spans="1:13" x14ac:dyDescent="0.25">
      <c r="A6008" s="35" t="str">
        <f>VLOOKUP(B6008,ResCat!$A$2:$B$269,2,FALSE)</f>
        <v>HMFLEX</v>
      </c>
      <c r="B6008" s="68" t="str">
        <f>IF(ISNA(VLOOKUP(C6008,COA!$A$2:$B$340,2,FALSE)),"XXX",VLOOKUP(C6008,COA!$A$2:$B$340,2,FALSE))</f>
        <v>K23</v>
      </c>
      <c r="C6008" s="149" t="str">
        <f t="shared" si="188"/>
        <v>0011-1014-0048</v>
      </c>
      <c r="D6008" s="134" t="s">
        <v>458</v>
      </c>
      <c r="E6008" s="134" t="s">
        <v>450</v>
      </c>
      <c r="F6008" s="134" t="s">
        <v>464</v>
      </c>
      <c r="G6008" s="134" t="s">
        <v>316</v>
      </c>
      <c r="H6008" s="134" t="s">
        <v>1023</v>
      </c>
      <c r="I6008" s="134" t="s">
        <v>2</v>
      </c>
      <c r="J6008" s="135">
        <v>391</v>
      </c>
      <c r="K6008" s="135">
        <v>287.26000000000005</v>
      </c>
      <c r="L6008" s="135">
        <v>287.26000000000005</v>
      </c>
      <c r="M6008" s="141" t="str">
        <f t="shared" si="187"/>
        <v>201610</v>
      </c>
    </row>
    <row r="6009" spans="1:13" x14ac:dyDescent="0.25">
      <c r="A6009" s="35" t="str">
        <f>VLOOKUP(B6009,ResCat!$A$2:$B$269,2,FALSE)</f>
        <v>HMFLEX</v>
      </c>
      <c r="B6009" s="68" t="str">
        <f>IF(ISNA(VLOOKUP(C6009,COA!$A$2:$B$340,2,FALSE)),"XXX",VLOOKUP(C6009,COA!$A$2:$B$340,2,FALSE))</f>
        <v>K23</v>
      </c>
      <c r="C6009" s="149" t="str">
        <f t="shared" si="188"/>
        <v>0011-1014-0048</v>
      </c>
      <c r="D6009" s="134" t="s">
        <v>458</v>
      </c>
      <c r="E6009" s="134" t="s">
        <v>450</v>
      </c>
      <c r="F6009" s="134" t="s">
        <v>464</v>
      </c>
      <c r="G6009" s="134" t="s">
        <v>316</v>
      </c>
      <c r="H6009" s="134" t="s">
        <v>1023</v>
      </c>
      <c r="I6009" s="134" t="s">
        <v>343</v>
      </c>
      <c r="J6009" s="135">
        <v>272.17</v>
      </c>
      <c r="K6009" s="135">
        <v>103.09</v>
      </c>
      <c r="L6009" s="135">
        <v>18.72</v>
      </c>
      <c r="M6009" s="141" t="str">
        <f t="shared" si="187"/>
        <v>201610</v>
      </c>
    </row>
    <row r="6010" spans="1:13" x14ac:dyDescent="0.25">
      <c r="A6010" s="35" t="str">
        <f>VLOOKUP(B6010,ResCat!$A$2:$B$269,2,FALSE)</f>
        <v>HMFLEX</v>
      </c>
      <c r="B6010" s="68" t="str">
        <f>IF(ISNA(VLOOKUP(C6010,COA!$A$2:$B$340,2,FALSE)),"XXX",VLOOKUP(C6010,COA!$A$2:$B$340,2,FALSE))</f>
        <v>K23</v>
      </c>
      <c r="C6010" s="149" t="str">
        <f t="shared" si="188"/>
        <v>0011-1014-0048</v>
      </c>
      <c r="D6010" s="134" t="s">
        <v>458</v>
      </c>
      <c r="E6010" s="134" t="s">
        <v>450</v>
      </c>
      <c r="F6010" s="134" t="s">
        <v>464</v>
      </c>
      <c r="G6010" s="134" t="s">
        <v>316</v>
      </c>
      <c r="H6010" s="134" t="s">
        <v>1023</v>
      </c>
      <c r="I6010" s="134" t="s">
        <v>1</v>
      </c>
      <c r="J6010" s="135">
        <v>25645</v>
      </c>
      <c r="K6010" s="135">
        <v>10039.27</v>
      </c>
      <c r="L6010" s="135">
        <v>10039.27</v>
      </c>
      <c r="M6010" s="141" t="str">
        <f t="shared" si="187"/>
        <v>201610</v>
      </c>
    </row>
    <row r="6011" spans="1:13" x14ac:dyDescent="0.25">
      <c r="A6011" s="35" t="str">
        <f>VLOOKUP(B6011,ResCat!$A$2:$B$269,2,FALSE)</f>
        <v>HMFLEX</v>
      </c>
      <c r="B6011" s="68" t="str">
        <f>IF(ISNA(VLOOKUP(C6011,COA!$A$2:$B$340,2,FALSE)),"XXX",VLOOKUP(C6011,COA!$A$2:$B$340,2,FALSE))</f>
        <v>K23</v>
      </c>
      <c r="C6011" s="149" t="str">
        <f t="shared" si="188"/>
        <v>0011-1014-0048</v>
      </c>
      <c r="D6011" s="134" t="s">
        <v>458</v>
      </c>
      <c r="E6011" s="134" t="s">
        <v>450</v>
      </c>
      <c r="F6011" s="134" t="s">
        <v>464</v>
      </c>
      <c r="G6011" s="134" t="s">
        <v>318</v>
      </c>
      <c r="H6011" s="134" t="s">
        <v>1023</v>
      </c>
      <c r="I6011" s="134" t="s">
        <v>3</v>
      </c>
      <c r="J6011" s="135">
        <v>1340</v>
      </c>
      <c r="K6011" s="135">
        <v>297.58000000000004</v>
      </c>
      <c r="L6011" s="135">
        <v>297.58000000000004</v>
      </c>
      <c r="M6011" s="141" t="str">
        <f t="shared" si="187"/>
        <v>201611</v>
      </c>
    </row>
    <row r="6012" spans="1:13" x14ac:dyDescent="0.25">
      <c r="A6012" s="35" t="str">
        <f>VLOOKUP(B6012,ResCat!$A$2:$B$269,2,FALSE)</f>
        <v>HMFLEX</v>
      </c>
      <c r="B6012" s="68" t="str">
        <f>IF(ISNA(VLOOKUP(C6012,COA!$A$2:$B$340,2,FALSE)),"XXX",VLOOKUP(C6012,COA!$A$2:$B$340,2,FALSE))</f>
        <v>K23</v>
      </c>
      <c r="C6012" s="149" t="str">
        <f t="shared" si="188"/>
        <v>0011-1014-0048</v>
      </c>
      <c r="D6012" s="134" t="s">
        <v>458</v>
      </c>
      <c r="E6012" s="134" t="s">
        <v>450</v>
      </c>
      <c r="F6012" s="134" t="s">
        <v>464</v>
      </c>
      <c r="G6012" s="134" t="s">
        <v>318</v>
      </c>
      <c r="H6012" s="134" t="s">
        <v>1023</v>
      </c>
      <c r="I6012" s="134" t="s">
        <v>1</v>
      </c>
      <c r="J6012" s="135">
        <v>-376.26</v>
      </c>
      <c r="K6012" s="135">
        <v>-211.93</v>
      </c>
      <c r="L6012" s="135">
        <v>-257.55999999999989</v>
      </c>
      <c r="M6012" s="141" t="str">
        <f t="shared" si="187"/>
        <v>201611</v>
      </c>
    </row>
    <row r="6013" spans="1:13" x14ac:dyDescent="0.25">
      <c r="A6013" s="35" t="str">
        <f>VLOOKUP(B6013,ResCat!$A$2:$B$269,2,FALSE)</f>
        <v>HMFLEX</v>
      </c>
      <c r="B6013" s="68" t="str">
        <f>IF(ISNA(VLOOKUP(C6013,COA!$A$2:$B$340,2,FALSE)),"XXX",VLOOKUP(C6013,COA!$A$2:$B$340,2,FALSE))</f>
        <v>K23</v>
      </c>
      <c r="C6013" s="149" t="str">
        <f t="shared" si="188"/>
        <v>0011-1014-0048</v>
      </c>
      <c r="D6013" s="134" t="s">
        <v>458</v>
      </c>
      <c r="E6013" s="134" t="s">
        <v>450</v>
      </c>
      <c r="F6013" s="134" t="s">
        <v>464</v>
      </c>
      <c r="G6013" s="134" t="s">
        <v>320</v>
      </c>
      <c r="H6013" s="134" t="s">
        <v>1023</v>
      </c>
      <c r="I6013" s="134" t="s">
        <v>3</v>
      </c>
      <c r="J6013" s="135">
        <v>1120</v>
      </c>
      <c r="K6013" s="135">
        <v>183.44</v>
      </c>
      <c r="L6013" s="135">
        <v>183.44</v>
      </c>
      <c r="M6013" s="141" t="str">
        <f t="shared" si="187"/>
        <v>201612</v>
      </c>
    </row>
    <row r="6014" spans="1:13" x14ac:dyDescent="0.25">
      <c r="A6014" s="35" t="str">
        <f>VLOOKUP(B6014,ResCat!$A$2:$B$269,2,FALSE)</f>
        <v>HMFLEX</v>
      </c>
      <c r="B6014" s="68" t="str">
        <f>IF(ISNA(VLOOKUP(C6014,COA!$A$2:$B$340,2,FALSE)),"XXX",VLOOKUP(C6014,COA!$A$2:$B$340,2,FALSE))</f>
        <v>K23</v>
      </c>
      <c r="C6014" s="149" t="str">
        <f t="shared" si="188"/>
        <v>0011-1014-0048</v>
      </c>
      <c r="D6014" s="134" t="s">
        <v>458</v>
      </c>
      <c r="E6014" s="134" t="s">
        <v>450</v>
      </c>
      <c r="F6014" s="134" t="s">
        <v>464</v>
      </c>
      <c r="G6014" s="134" t="s">
        <v>320</v>
      </c>
      <c r="H6014" s="134" t="s">
        <v>1023</v>
      </c>
      <c r="I6014" s="134" t="s">
        <v>2</v>
      </c>
      <c r="J6014" s="135">
        <v>270</v>
      </c>
      <c r="K6014" s="135">
        <v>145</v>
      </c>
      <c r="L6014" s="135">
        <v>125</v>
      </c>
      <c r="M6014" s="141" t="str">
        <f t="shared" si="187"/>
        <v>201612</v>
      </c>
    </row>
    <row r="6015" spans="1:13" x14ac:dyDescent="0.25">
      <c r="A6015" s="35" t="str">
        <f>VLOOKUP(B6015,ResCat!$A$2:$B$269,2,FALSE)</f>
        <v>HMFLEX</v>
      </c>
      <c r="B6015" s="68" t="str">
        <f>IF(ISNA(VLOOKUP(C6015,COA!$A$2:$B$340,2,FALSE)),"XXX",VLOOKUP(C6015,COA!$A$2:$B$340,2,FALSE))</f>
        <v>K23</v>
      </c>
      <c r="C6015" s="149" t="str">
        <f t="shared" si="188"/>
        <v>0011-1014-0048</v>
      </c>
      <c r="D6015" s="134" t="s">
        <v>458</v>
      </c>
      <c r="E6015" s="134" t="s">
        <v>450</v>
      </c>
      <c r="F6015" s="134" t="s">
        <v>464</v>
      </c>
      <c r="G6015" s="134" t="s">
        <v>322</v>
      </c>
      <c r="H6015" s="134" t="s">
        <v>1023</v>
      </c>
      <c r="I6015" s="134" t="s">
        <v>0</v>
      </c>
      <c r="J6015" s="135">
        <v>-8448.5999999999767</v>
      </c>
      <c r="K6015" s="135">
        <v>-3874.3699999999953</v>
      </c>
      <c r="L6015" s="135">
        <v>-2845.8499999999767</v>
      </c>
      <c r="M6015" s="141" t="str">
        <f t="shared" si="187"/>
        <v>201701</v>
      </c>
    </row>
    <row r="6016" spans="1:13" x14ac:dyDescent="0.25">
      <c r="A6016" s="35" t="str">
        <f>VLOOKUP(B6016,ResCat!$A$2:$B$269,2,FALSE)</f>
        <v>HMFLEX</v>
      </c>
      <c r="B6016" s="68" t="str">
        <f>IF(ISNA(VLOOKUP(C6016,COA!$A$2:$B$340,2,FALSE)),"XXX",VLOOKUP(C6016,COA!$A$2:$B$340,2,FALSE))</f>
        <v>K23</v>
      </c>
      <c r="C6016" s="149" t="str">
        <f t="shared" si="188"/>
        <v>0011-1014-0048</v>
      </c>
      <c r="D6016" s="134" t="s">
        <v>458</v>
      </c>
      <c r="E6016" s="134" t="s">
        <v>450</v>
      </c>
      <c r="F6016" s="134" t="s">
        <v>464</v>
      </c>
      <c r="G6016" s="134" t="s">
        <v>322</v>
      </c>
      <c r="H6016" s="134" t="s">
        <v>1023</v>
      </c>
      <c r="I6016" s="134" t="s">
        <v>2</v>
      </c>
      <c r="J6016" s="135">
        <v>0</v>
      </c>
      <c r="K6016" s="135">
        <v>105.57</v>
      </c>
      <c r="L6016" s="135">
        <v>111.69999999999999</v>
      </c>
      <c r="M6016" s="141" t="str">
        <f t="shared" si="187"/>
        <v>201701</v>
      </c>
    </row>
    <row r="6017" spans="1:13" x14ac:dyDescent="0.25">
      <c r="A6017" s="35" t="str">
        <f>VLOOKUP(B6017,ResCat!$A$2:$B$269,2,FALSE)</f>
        <v>HMFLEX</v>
      </c>
      <c r="B6017" s="68" t="str">
        <f>IF(ISNA(VLOOKUP(C6017,COA!$A$2:$B$340,2,FALSE)),"XXX",VLOOKUP(C6017,COA!$A$2:$B$340,2,FALSE))</f>
        <v>K23</v>
      </c>
      <c r="C6017" s="149" t="str">
        <f t="shared" si="188"/>
        <v>0011-1014-0048</v>
      </c>
      <c r="D6017" s="134" t="s">
        <v>458</v>
      </c>
      <c r="E6017" s="134" t="s">
        <v>450</v>
      </c>
      <c r="F6017" s="134" t="s">
        <v>464</v>
      </c>
      <c r="G6017" s="134" t="s">
        <v>322</v>
      </c>
      <c r="H6017" s="134" t="s">
        <v>1023</v>
      </c>
      <c r="I6017" s="134" t="s">
        <v>1</v>
      </c>
      <c r="J6017" s="135">
        <v>295</v>
      </c>
      <c r="K6017" s="135">
        <v>1180.5</v>
      </c>
      <c r="L6017" s="135">
        <v>1105.5</v>
      </c>
      <c r="M6017" s="141" t="str">
        <f t="shared" si="187"/>
        <v>201701</v>
      </c>
    </row>
    <row r="6018" spans="1:13" x14ac:dyDescent="0.25">
      <c r="A6018" s="35" t="str">
        <f>VLOOKUP(B6018,ResCat!$A$2:$B$269,2,FALSE)</f>
        <v>HMFLEX</v>
      </c>
      <c r="B6018" s="68" t="str">
        <f>IF(ISNA(VLOOKUP(C6018,COA!$A$2:$B$340,2,FALSE)),"XXX",VLOOKUP(C6018,COA!$A$2:$B$340,2,FALSE))</f>
        <v>K23</v>
      </c>
      <c r="C6018" s="149" t="str">
        <f t="shared" si="188"/>
        <v>0011-1014-0048</v>
      </c>
      <c r="D6018" s="134" t="s">
        <v>458</v>
      </c>
      <c r="E6018" s="134" t="s">
        <v>450</v>
      </c>
      <c r="F6018" s="134" t="s">
        <v>464</v>
      </c>
      <c r="G6018" s="134" t="s">
        <v>324</v>
      </c>
      <c r="H6018" s="134" t="s">
        <v>1023</v>
      </c>
      <c r="I6018" s="134" t="s">
        <v>3</v>
      </c>
      <c r="J6018" s="135">
        <v>268.85000000000002</v>
      </c>
      <c r="K6018" s="135">
        <v>255.75</v>
      </c>
      <c r="L6018" s="135">
        <v>255.75</v>
      </c>
      <c r="M6018" s="141" t="str">
        <f t="shared" si="187"/>
        <v>201702</v>
      </c>
    </row>
    <row r="6019" spans="1:13" x14ac:dyDescent="0.25">
      <c r="A6019" s="35" t="str">
        <f>VLOOKUP(B6019,ResCat!$A$2:$B$269,2,FALSE)</f>
        <v>HMFLEX</v>
      </c>
      <c r="B6019" s="68" t="str">
        <f>IF(ISNA(VLOOKUP(C6019,COA!$A$2:$B$340,2,FALSE)),"XXX",VLOOKUP(C6019,COA!$A$2:$B$340,2,FALSE))</f>
        <v>K23</v>
      </c>
      <c r="C6019" s="149" t="str">
        <f t="shared" si="188"/>
        <v>0011-1014-0048</v>
      </c>
      <c r="D6019" s="134" t="s">
        <v>458</v>
      </c>
      <c r="E6019" s="134" t="s">
        <v>450</v>
      </c>
      <c r="F6019" s="134" t="s">
        <v>464</v>
      </c>
      <c r="G6019" s="134" t="s">
        <v>324</v>
      </c>
      <c r="H6019" s="134" t="s">
        <v>1023</v>
      </c>
      <c r="I6019" s="134" t="s">
        <v>2</v>
      </c>
      <c r="J6019" s="135">
        <v>842</v>
      </c>
      <c r="K6019" s="135">
        <v>694.01</v>
      </c>
      <c r="L6019" s="135">
        <v>694.01</v>
      </c>
      <c r="M6019" s="141" t="str">
        <f t="shared" si="187"/>
        <v>201702</v>
      </c>
    </row>
    <row r="6020" spans="1:13" x14ac:dyDescent="0.25">
      <c r="A6020" s="35" t="str">
        <f>VLOOKUP(B6020,ResCat!$A$2:$B$269,2,FALSE)</f>
        <v>HMFLEX</v>
      </c>
      <c r="B6020" s="68" t="str">
        <f>IF(ISNA(VLOOKUP(C6020,COA!$A$2:$B$340,2,FALSE)),"XXX",VLOOKUP(C6020,COA!$A$2:$B$340,2,FALSE))</f>
        <v>K23</v>
      </c>
      <c r="C6020" s="149" t="str">
        <f t="shared" si="188"/>
        <v>0011-1014-0048</v>
      </c>
      <c r="D6020" s="134" t="s">
        <v>458</v>
      </c>
      <c r="E6020" s="134" t="s">
        <v>450</v>
      </c>
      <c r="F6020" s="134" t="s">
        <v>464</v>
      </c>
      <c r="G6020" s="134" t="s">
        <v>324</v>
      </c>
      <c r="H6020" s="134" t="s">
        <v>1023</v>
      </c>
      <c r="I6020" s="134" t="s">
        <v>1</v>
      </c>
      <c r="J6020" s="135">
        <v>-51999.1</v>
      </c>
      <c r="K6020" s="135">
        <v>-11841.78</v>
      </c>
      <c r="L6020" s="135">
        <v>-10552.28</v>
      </c>
      <c r="M6020" s="141" t="str">
        <f t="shared" ref="M6020:M6083" si="189">IF(G6020&lt;$M$1,$M$1,G6020)</f>
        <v>201702</v>
      </c>
    </row>
    <row r="6021" spans="1:13" x14ac:dyDescent="0.25">
      <c r="A6021" s="35" t="str">
        <f>VLOOKUP(B6021,ResCat!$A$2:$B$269,2,FALSE)</f>
        <v>HMFLEX</v>
      </c>
      <c r="B6021" s="68" t="str">
        <f>IF(ISNA(VLOOKUP(C6021,COA!$A$2:$B$340,2,FALSE)),"XXX",VLOOKUP(C6021,COA!$A$2:$B$340,2,FALSE))</f>
        <v>K23</v>
      </c>
      <c r="C6021" s="149" t="str">
        <f t="shared" ref="C6021:C6084" si="190">D6021&amp;"-"&amp;E6021&amp;"-"&amp;F6021</f>
        <v>0011-1014-0048</v>
      </c>
      <c r="D6021" s="134" t="s">
        <v>458</v>
      </c>
      <c r="E6021" s="134" t="s">
        <v>450</v>
      </c>
      <c r="F6021" s="134" t="s">
        <v>464</v>
      </c>
      <c r="G6021" s="134" t="s">
        <v>326</v>
      </c>
      <c r="H6021" s="134" t="s">
        <v>1023</v>
      </c>
      <c r="I6021" s="134" t="s">
        <v>3</v>
      </c>
      <c r="J6021" s="135">
        <v>108.28999999999996</v>
      </c>
      <c r="K6021" s="135">
        <v>56.75</v>
      </c>
      <c r="L6021" s="135">
        <v>56.75</v>
      </c>
      <c r="M6021" s="141" t="str">
        <f t="shared" si="189"/>
        <v>201703</v>
      </c>
    </row>
    <row r="6022" spans="1:13" x14ac:dyDescent="0.25">
      <c r="A6022" s="35" t="str">
        <f>VLOOKUP(B6022,ResCat!$A$2:$B$269,2,FALSE)</f>
        <v>HMFLEX</v>
      </c>
      <c r="B6022" s="68" t="str">
        <f>IF(ISNA(VLOOKUP(C6022,COA!$A$2:$B$340,2,FALSE)),"XXX",VLOOKUP(C6022,COA!$A$2:$B$340,2,FALSE))</f>
        <v>K23</v>
      </c>
      <c r="C6022" s="149" t="str">
        <f t="shared" si="190"/>
        <v>0011-1014-0048</v>
      </c>
      <c r="D6022" s="134" t="s">
        <v>458</v>
      </c>
      <c r="E6022" s="134" t="s">
        <v>450</v>
      </c>
      <c r="F6022" s="134" t="s">
        <v>464</v>
      </c>
      <c r="G6022" s="134" t="s">
        <v>326</v>
      </c>
      <c r="H6022" s="134" t="s">
        <v>1023</v>
      </c>
      <c r="I6022" s="134" t="s">
        <v>2</v>
      </c>
      <c r="J6022" s="135">
        <v>215</v>
      </c>
      <c r="K6022" s="135">
        <v>215</v>
      </c>
      <c r="L6022" s="135">
        <v>190</v>
      </c>
      <c r="M6022" s="141" t="str">
        <f t="shared" si="189"/>
        <v>201703</v>
      </c>
    </row>
    <row r="6023" spans="1:13" x14ac:dyDescent="0.25">
      <c r="A6023" s="35" t="str">
        <f>VLOOKUP(B6023,ResCat!$A$2:$B$269,2,FALSE)</f>
        <v>HMFLEX</v>
      </c>
      <c r="B6023" s="68" t="str">
        <f>IF(ISNA(VLOOKUP(C6023,COA!$A$2:$B$340,2,FALSE)),"XXX",VLOOKUP(C6023,COA!$A$2:$B$340,2,FALSE))</f>
        <v>K23</v>
      </c>
      <c r="C6023" s="149" t="str">
        <f t="shared" si="190"/>
        <v>0011-1014-0048</v>
      </c>
      <c r="D6023" s="134" t="s">
        <v>458</v>
      </c>
      <c r="E6023" s="134" t="s">
        <v>450</v>
      </c>
      <c r="F6023" s="134" t="s">
        <v>464</v>
      </c>
      <c r="G6023" s="134" t="s">
        <v>326</v>
      </c>
      <c r="H6023" s="134" t="s">
        <v>1023</v>
      </c>
      <c r="I6023" s="134" t="s">
        <v>1</v>
      </c>
      <c r="J6023" s="135">
        <v>-4363</v>
      </c>
      <c r="K6023" s="135">
        <v>-1180.8399999999999</v>
      </c>
      <c r="L6023" s="135">
        <v>-980.84</v>
      </c>
      <c r="M6023" s="141" t="str">
        <f t="shared" si="189"/>
        <v>201703</v>
      </c>
    </row>
    <row r="6024" spans="1:13" x14ac:dyDescent="0.25">
      <c r="A6024" s="35" t="str">
        <f>VLOOKUP(B6024,ResCat!$A$2:$B$269,2,FALSE)</f>
        <v>HMFLEX</v>
      </c>
      <c r="B6024" s="68" t="str">
        <f>IF(ISNA(VLOOKUP(C6024,COA!$A$2:$B$340,2,FALSE)),"XXX",VLOOKUP(C6024,COA!$A$2:$B$340,2,FALSE))</f>
        <v>K23</v>
      </c>
      <c r="C6024" s="149" t="str">
        <f t="shared" si="190"/>
        <v>0011-1014-0048</v>
      </c>
      <c r="D6024" s="134" t="s">
        <v>458</v>
      </c>
      <c r="E6024" s="134" t="s">
        <v>450</v>
      </c>
      <c r="F6024" s="134" t="s">
        <v>464</v>
      </c>
      <c r="G6024" s="134" t="s">
        <v>328</v>
      </c>
      <c r="H6024" s="134" t="s">
        <v>1023</v>
      </c>
      <c r="I6024" s="134" t="s">
        <v>3</v>
      </c>
      <c r="J6024" s="135">
        <v>0</v>
      </c>
      <c r="K6024" s="135">
        <v>0</v>
      </c>
      <c r="L6024" s="135">
        <v>17.039999999999992</v>
      </c>
      <c r="M6024" s="141" t="str">
        <f t="shared" si="189"/>
        <v>201704</v>
      </c>
    </row>
    <row r="6025" spans="1:13" x14ac:dyDescent="0.25">
      <c r="A6025" s="35" t="str">
        <f>VLOOKUP(B6025,ResCat!$A$2:$B$269,2,FALSE)</f>
        <v>HMFLEX</v>
      </c>
      <c r="B6025" s="68" t="str">
        <f>IF(ISNA(VLOOKUP(C6025,COA!$A$2:$B$340,2,FALSE)),"XXX",VLOOKUP(C6025,COA!$A$2:$B$340,2,FALSE))</f>
        <v>K23</v>
      </c>
      <c r="C6025" s="149" t="str">
        <f t="shared" si="190"/>
        <v>0011-1014-0048</v>
      </c>
      <c r="D6025" s="134" t="s">
        <v>458</v>
      </c>
      <c r="E6025" s="134" t="s">
        <v>450</v>
      </c>
      <c r="F6025" s="134" t="s">
        <v>464</v>
      </c>
      <c r="G6025" s="134" t="s">
        <v>328</v>
      </c>
      <c r="H6025" s="134" t="s">
        <v>1023</v>
      </c>
      <c r="I6025" s="134" t="s">
        <v>2</v>
      </c>
      <c r="J6025" s="135">
        <v>817.7</v>
      </c>
      <c r="K6025" s="135">
        <v>449.64</v>
      </c>
      <c r="L6025" s="135">
        <v>449.64</v>
      </c>
      <c r="M6025" s="141" t="str">
        <f t="shared" si="189"/>
        <v>201704</v>
      </c>
    </row>
    <row r="6026" spans="1:13" x14ac:dyDescent="0.25">
      <c r="A6026" s="35" t="str">
        <f>VLOOKUP(B6026,ResCat!$A$2:$B$269,2,FALSE)</f>
        <v>HMFLEX</v>
      </c>
      <c r="B6026" s="68" t="str">
        <f>IF(ISNA(VLOOKUP(C6026,COA!$A$2:$B$340,2,FALSE)),"XXX",VLOOKUP(C6026,COA!$A$2:$B$340,2,FALSE))</f>
        <v>K23</v>
      </c>
      <c r="C6026" s="149" t="str">
        <f t="shared" si="190"/>
        <v>0011-1014-0048</v>
      </c>
      <c r="D6026" s="134" t="s">
        <v>458</v>
      </c>
      <c r="E6026" s="134" t="s">
        <v>450</v>
      </c>
      <c r="F6026" s="134" t="s">
        <v>464</v>
      </c>
      <c r="G6026" s="134" t="s">
        <v>328</v>
      </c>
      <c r="H6026" s="134" t="s">
        <v>1023</v>
      </c>
      <c r="I6026" s="134" t="s">
        <v>1</v>
      </c>
      <c r="J6026" s="135">
        <v>0</v>
      </c>
      <c r="K6026" s="135">
        <v>0</v>
      </c>
      <c r="L6026" s="135">
        <v>200.00000000000006</v>
      </c>
      <c r="M6026" s="141" t="str">
        <f t="shared" si="189"/>
        <v>201704</v>
      </c>
    </row>
    <row r="6027" spans="1:13" x14ac:dyDescent="0.25">
      <c r="A6027" s="35" t="str">
        <f>VLOOKUP(B6027,ResCat!$A$2:$B$269,2,FALSE)</f>
        <v>HMFLEX</v>
      </c>
      <c r="B6027" s="68" t="str">
        <f>IF(ISNA(VLOOKUP(C6027,COA!$A$2:$B$340,2,FALSE)),"XXX",VLOOKUP(C6027,COA!$A$2:$B$340,2,FALSE))</f>
        <v>K23</v>
      </c>
      <c r="C6027" s="149" t="str">
        <f t="shared" si="190"/>
        <v>0011-1014-0048</v>
      </c>
      <c r="D6027" s="134" t="s">
        <v>458</v>
      </c>
      <c r="E6027" s="134" t="s">
        <v>450</v>
      </c>
      <c r="F6027" s="134" t="s">
        <v>464</v>
      </c>
      <c r="G6027" s="134" t="s">
        <v>330</v>
      </c>
      <c r="H6027" s="134" t="s">
        <v>1023</v>
      </c>
      <c r="I6027" s="134" t="s">
        <v>3</v>
      </c>
      <c r="J6027" s="135">
        <v>22</v>
      </c>
      <c r="K6027" s="135">
        <v>12</v>
      </c>
      <c r="L6027" s="135">
        <v>39.759999999999991</v>
      </c>
      <c r="M6027" s="141" t="str">
        <f t="shared" si="189"/>
        <v>201705</v>
      </c>
    </row>
    <row r="6028" spans="1:13" x14ac:dyDescent="0.25">
      <c r="A6028" s="35" t="str">
        <f>VLOOKUP(B6028,ResCat!$A$2:$B$269,2,FALSE)</f>
        <v>HMFLEX</v>
      </c>
      <c r="B6028" s="68" t="str">
        <f>IF(ISNA(VLOOKUP(C6028,COA!$A$2:$B$340,2,FALSE)),"XXX",VLOOKUP(C6028,COA!$A$2:$B$340,2,FALSE))</f>
        <v>K23</v>
      </c>
      <c r="C6028" s="149" t="str">
        <f t="shared" si="190"/>
        <v>0011-1014-0048</v>
      </c>
      <c r="D6028" s="134" t="s">
        <v>458</v>
      </c>
      <c r="E6028" s="134" t="s">
        <v>450</v>
      </c>
      <c r="F6028" s="134" t="s">
        <v>464</v>
      </c>
      <c r="G6028" s="134" t="s">
        <v>330</v>
      </c>
      <c r="H6028" s="134" t="s">
        <v>1023</v>
      </c>
      <c r="I6028" s="134" t="s">
        <v>2</v>
      </c>
      <c r="J6028" s="135">
        <v>780</v>
      </c>
      <c r="K6028" s="135">
        <v>1020.1700000000001</v>
      </c>
      <c r="L6028" s="135">
        <v>1020.1700000000001</v>
      </c>
      <c r="M6028" s="141" t="str">
        <f t="shared" si="189"/>
        <v>201705</v>
      </c>
    </row>
    <row r="6029" spans="1:13" x14ac:dyDescent="0.25">
      <c r="A6029" s="35" t="str">
        <f>VLOOKUP(B6029,ResCat!$A$2:$B$269,2,FALSE)</f>
        <v>HMFLEX</v>
      </c>
      <c r="B6029" s="68" t="str">
        <f>IF(ISNA(VLOOKUP(C6029,COA!$A$2:$B$340,2,FALSE)),"XXX",VLOOKUP(C6029,COA!$A$2:$B$340,2,FALSE))</f>
        <v>K23</v>
      </c>
      <c r="C6029" s="149" t="str">
        <f t="shared" si="190"/>
        <v>0011-1014-0048</v>
      </c>
      <c r="D6029" s="134" t="s">
        <v>458</v>
      </c>
      <c r="E6029" s="134" t="s">
        <v>450</v>
      </c>
      <c r="F6029" s="134" t="s">
        <v>464</v>
      </c>
      <c r="G6029" s="134" t="s">
        <v>330</v>
      </c>
      <c r="H6029" s="134" t="s">
        <v>1023</v>
      </c>
      <c r="I6029" s="134" t="s">
        <v>1</v>
      </c>
      <c r="J6029" s="135">
        <v>1695.489999999998</v>
      </c>
      <c r="K6029" s="135">
        <v>22216.52</v>
      </c>
      <c r="L6029" s="135">
        <v>22216.52</v>
      </c>
      <c r="M6029" s="141" t="str">
        <f t="shared" si="189"/>
        <v>201705</v>
      </c>
    </row>
    <row r="6030" spans="1:13" x14ac:dyDescent="0.25">
      <c r="A6030" s="35" t="str">
        <f>VLOOKUP(B6030,ResCat!$A$2:$B$269,2,FALSE)</f>
        <v>HMFLEX</v>
      </c>
      <c r="B6030" s="68" t="str">
        <f>IF(ISNA(VLOOKUP(C6030,COA!$A$2:$B$340,2,FALSE)),"XXX",VLOOKUP(C6030,COA!$A$2:$B$340,2,FALSE))</f>
        <v>K23</v>
      </c>
      <c r="C6030" s="149" t="str">
        <f t="shared" si="190"/>
        <v>0011-1014-0048</v>
      </c>
      <c r="D6030" s="134" t="s">
        <v>458</v>
      </c>
      <c r="E6030" s="134" t="s">
        <v>450</v>
      </c>
      <c r="F6030" s="134" t="s">
        <v>464</v>
      </c>
      <c r="G6030" s="134" t="s">
        <v>332</v>
      </c>
      <c r="H6030" s="134" t="s">
        <v>1023</v>
      </c>
      <c r="I6030" s="134" t="s">
        <v>3</v>
      </c>
      <c r="J6030" s="135">
        <v>-137</v>
      </c>
      <c r="K6030" s="135">
        <v>-258.20999999999998</v>
      </c>
      <c r="L6030" s="135">
        <v>10.5</v>
      </c>
      <c r="M6030" s="141" t="str">
        <f t="shared" si="189"/>
        <v>201706</v>
      </c>
    </row>
    <row r="6031" spans="1:13" x14ac:dyDescent="0.25">
      <c r="A6031" s="35" t="str">
        <f>VLOOKUP(B6031,ResCat!$A$2:$B$269,2,FALSE)</f>
        <v>HMFLEX</v>
      </c>
      <c r="B6031" s="68" t="str">
        <f>IF(ISNA(VLOOKUP(C6031,COA!$A$2:$B$340,2,FALSE)),"XXX",VLOOKUP(C6031,COA!$A$2:$B$340,2,FALSE))</f>
        <v>K23</v>
      </c>
      <c r="C6031" s="149" t="str">
        <f t="shared" si="190"/>
        <v>0011-1014-0048</v>
      </c>
      <c r="D6031" s="134" t="s">
        <v>458</v>
      </c>
      <c r="E6031" s="134" t="s">
        <v>450</v>
      </c>
      <c r="F6031" s="134" t="s">
        <v>464</v>
      </c>
      <c r="G6031" s="134" t="s">
        <v>332</v>
      </c>
      <c r="H6031" s="134" t="s">
        <v>1023</v>
      </c>
      <c r="I6031" s="134" t="s">
        <v>2</v>
      </c>
      <c r="J6031" s="135">
        <v>2113</v>
      </c>
      <c r="K6031" s="135">
        <v>1537.0300000000002</v>
      </c>
      <c r="L6031" s="135">
        <v>1487.0300000000002</v>
      </c>
      <c r="M6031" s="141" t="str">
        <f t="shared" si="189"/>
        <v>201706</v>
      </c>
    </row>
    <row r="6032" spans="1:13" x14ac:dyDescent="0.25">
      <c r="A6032" s="35" t="str">
        <f>VLOOKUP(B6032,ResCat!$A$2:$B$269,2,FALSE)</f>
        <v>HMFLEX</v>
      </c>
      <c r="B6032" s="68" t="str">
        <f>IF(ISNA(VLOOKUP(C6032,COA!$A$2:$B$340,2,FALSE)),"XXX",VLOOKUP(C6032,COA!$A$2:$B$340,2,FALSE))</f>
        <v>K23</v>
      </c>
      <c r="C6032" s="149" t="str">
        <f t="shared" si="190"/>
        <v>0011-1014-0048</v>
      </c>
      <c r="D6032" s="134" t="s">
        <v>458</v>
      </c>
      <c r="E6032" s="134" t="s">
        <v>450</v>
      </c>
      <c r="F6032" s="134" t="s">
        <v>464</v>
      </c>
      <c r="G6032" s="134" t="s">
        <v>332</v>
      </c>
      <c r="H6032" s="134" t="s">
        <v>1023</v>
      </c>
      <c r="I6032" s="134" t="s">
        <v>1</v>
      </c>
      <c r="J6032" s="135">
        <v>0</v>
      </c>
      <c r="K6032" s="135">
        <v>-373.57000000000016</v>
      </c>
      <c r="L6032" s="135">
        <v>-373.57000000000016</v>
      </c>
      <c r="M6032" s="141" t="str">
        <f t="shared" si="189"/>
        <v>201706</v>
      </c>
    </row>
    <row r="6033" spans="1:13" x14ac:dyDescent="0.25">
      <c r="A6033" s="35" t="str">
        <f>VLOOKUP(B6033,ResCat!$A$2:$B$269,2,FALSE)</f>
        <v>HMFLEX</v>
      </c>
      <c r="B6033" s="68" t="str">
        <f>IF(ISNA(VLOOKUP(C6033,COA!$A$2:$B$340,2,FALSE)),"XXX",VLOOKUP(C6033,COA!$A$2:$B$340,2,FALSE))</f>
        <v>K23</v>
      </c>
      <c r="C6033" s="149" t="str">
        <f t="shared" si="190"/>
        <v>0011-1014-0048</v>
      </c>
      <c r="D6033" s="134" t="s">
        <v>458</v>
      </c>
      <c r="E6033" s="134" t="s">
        <v>450</v>
      </c>
      <c r="F6033" s="134" t="s">
        <v>464</v>
      </c>
      <c r="G6033" s="134" t="s">
        <v>335</v>
      </c>
      <c r="H6033" s="134" t="s">
        <v>1023</v>
      </c>
      <c r="I6033" s="134" t="s">
        <v>3</v>
      </c>
      <c r="J6033" s="135">
        <v>2255</v>
      </c>
      <c r="K6033" s="135">
        <v>2112.9700000000003</v>
      </c>
      <c r="L6033" s="135">
        <v>2112.9700000000003</v>
      </c>
      <c r="M6033" s="141" t="str">
        <f t="shared" si="189"/>
        <v>201707</v>
      </c>
    </row>
    <row r="6034" spans="1:13" x14ac:dyDescent="0.25">
      <c r="A6034" s="35" t="str">
        <f>VLOOKUP(B6034,ResCat!$A$2:$B$269,2,FALSE)</f>
        <v>HMFLEX</v>
      </c>
      <c r="B6034" s="68" t="str">
        <f>IF(ISNA(VLOOKUP(C6034,COA!$A$2:$B$340,2,FALSE)),"XXX",VLOOKUP(C6034,COA!$A$2:$B$340,2,FALSE))</f>
        <v>K23</v>
      </c>
      <c r="C6034" s="149" t="str">
        <f t="shared" si="190"/>
        <v>0011-1014-0048</v>
      </c>
      <c r="D6034" s="134" t="s">
        <v>458</v>
      </c>
      <c r="E6034" s="134" t="s">
        <v>450</v>
      </c>
      <c r="F6034" s="134" t="s">
        <v>464</v>
      </c>
      <c r="G6034" s="134" t="s">
        <v>335</v>
      </c>
      <c r="H6034" s="134" t="s">
        <v>1023</v>
      </c>
      <c r="I6034" s="134" t="s">
        <v>2</v>
      </c>
      <c r="J6034" s="135">
        <v>3852.75</v>
      </c>
      <c r="K6034" s="135">
        <v>4112.22</v>
      </c>
      <c r="L6034" s="135">
        <v>4052.2200000000003</v>
      </c>
      <c r="M6034" s="141" t="str">
        <f t="shared" si="189"/>
        <v>201707</v>
      </c>
    </row>
    <row r="6035" spans="1:13" x14ac:dyDescent="0.25">
      <c r="A6035" s="35" t="str">
        <f>VLOOKUP(B6035,ResCat!$A$2:$B$269,2,FALSE)</f>
        <v>HMFLEX</v>
      </c>
      <c r="B6035" s="68" t="str">
        <f>IF(ISNA(VLOOKUP(C6035,COA!$A$2:$B$340,2,FALSE)),"XXX",VLOOKUP(C6035,COA!$A$2:$B$340,2,FALSE))</f>
        <v>K23</v>
      </c>
      <c r="C6035" s="149" t="str">
        <f t="shared" si="190"/>
        <v>0011-1014-0048</v>
      </c>
      <c r="D6035" s="134" t="s">
        <v>458</v>
      </c>
      <c r="E6035" s="134" t="s">
        <v>450</v>
      </c>
      <c r="F6035" s="134" t="s">
        <v>464</v>
      </c>
      <c r="G6035" s="134" t="s">
        <v>4</v>
      </c>
      <c r="H6035" s="134" t="s">
        <v>1023</v>
      </c>
      <c r="I6035" s="134" t="s">
        <v>3</v>
      </c>
      <c r="J6035" s="135">
        <v>8804.399999999996</v>
      </c>
      <c r="K6035" s="135">
        <v>69611.42</v>
      </c>
      <c r="L6035" s="135">
        <v>69418.34</v>
      </c>
      <c r="M6035" s="141" t="str">
        <f t="shared" si="189"/>
        <v>201708</v>
      </c>
    </row>
    <row r="6036" spans="1:13" x14ac:dyDescent="0.25">
      <c r="A6036" s="35" t="str">
        <f>VLOOKUP(B6036,ResCat!$A$2:$B$269,2,FALSE)</f>
        <v>HMFLEX</v>
      </c>
      <c r="B6036" s="68" t="str">
        <f>IF(ISNA(VLOOKUP(C6036,COA!$A$2:$B$340,2,FALSE)),"XXX",VLOOKUP(C6036,COA!$A$2:$B$340,2,FALSE))</f>
        <v>K23</v>
      </c>
      <c r="C6036" s="149" t="str">
        <f t="shared" si="190"/>
        <v>0011-1014-0048</v>
      </c>
      <c r="D6036" s="134" t="s">
        <v>458</v>
      </c>
      <c r="E6036" s="134" t="s">
        <v>450</v>
      </c>
      <c r="F6036" s="134" t="s">
        <v>464</v>
      </c>
      <c r="G6036" s="134" t="s">
        <v>4</v>
      </c>
      <c r="H6036" s="134" t="s">
        <v>1023</v>
      </c>
      <c r="I6036" s="134" t="s">
        <v>336</v>
      </c>
      <c r="J6036" s="135">
        <v>1000</v>
      </c>
      <c r="K6036" s="135">
        <v>875.5</v>
      </c>
      <c r="L6036" s="135">
        <v>875.5</v>
      </c>
      <c r="M6036" s="141" t="str">
        <f t="shared" si="189"/>
        <v>201708</v>
      </c>
    </row>
    <row r="6037" spans="1:13" x14ac:dyDescent="0.25">
      <c r="A6037" s="35" t="str">
        <f>VLOOKUP(B6037,ResCat!$A$2:$B$269,2,FALSE)</f>
        <v>HMFLEX</v>
      </c>
      <c r="B6037" s="68" t="str">
        <f>IF(ISNA(VLOOKUP(C6037,COA!$A$2:$B$340,2,FALSE)),"XXX",VLOOKUP(C6037,COA!$A$2:$B$340,2,FALSE))</f>
        <v>K23</v>
      </c>
      <c r="C6037" s="149" t="str">
        <f t="shared" si="190"/>
        <v>0011-1014-0048</v>
      </c>
      <c r="D6037" s="134" t="s">
        <v>458</v>
      </c>
      <c r="E6037" s="134" t="s">
        <v>450</v>
      </c>
      <c r="F6037" s="134" t="s">
        <v>464</v>
      </c>
      <c r="G6037" s="134" t="s">
        <v>4</v>
      </c>
      <c r="H6037" s="134" t="s">
        <v>1023</v>
      </c>
      <c r="I6037" s="134" t="s">
        <v>2</v>
      </c>
      <c r="J6037" s="135">
        <v>2076</v>
      </c>
      <c r="K6037" s="135">
        <v>1133.6599999999999</v>
      </c>
      <c r="L6037" s="135">
        <v>1068.6600000000001</v>
      </c>
      <c r="M6037" s="141" t="str">
        <f t="shared" si="189"/>
        <v>201708</v>
      </c>
    </row>
    <row r="6038" spans="1:13" x14ac:dyDescent="0.25">
      <c r="A6038" s="35" t="str">
        <f>VLOOKUP(B6038,ResCat!$A$2:$B$269,2,FALSE)</f>
        <v>HMFLEX</v>
      </c>
      <c r="B6038" s="68" t="str">
        <f>IF(ISNA(VLOOKUP(C6038,COA!$A$2:$B$340,2,FALSE)),"XXX",VLOOKUP(C6038,COA!$A$2:$B$340,2,FALSE))</f>
        <v>K23</v>
      </c>
      <c r="C6038" s="149" t="str">
        <f t="shared" si="190"/>
        <v>0011-1014-0048</v>
      </c>
      <c r="D6038" s="134" t="s">
        <v>458</v>
      </c>
      <c r="E6038" s="134" t="s">
        <v>450</v>
      </c>
      <c r="F6038" s="134" t="s">
        <v>464</v>
      </c>
      <c r="G6038" s="134" t="s">
        <v>4</v>
      </c>
      <c r="H6038" s="134" t="s">
        <v>1023</v>
      </c>
      <c r="I6038" s="134" t="s">
        <v>1</v>
      </c>
      <c r="J6038" s="135">
        <v>1779</v>
      </c>
      <c r="K6038" s="135">
        <v>620.5</v>
      </c>
      <c r="L6038" s="135">
        <v>895.5</v>
      </c>
      <c r="M6038" s="141" t="str">
        <f t="shared" si="189"/>
        <v>201708</v>
      </c>
    </row>
    <row r="6039" spans="1:13" x14ac:dyDescent="0.25">
      <c r="A6039" s="35" t="str">
        <f>VLOOKUP(B6039,ResCat!$A$2:$B$269,2,FALSE)</f>
        <v>HMFLEX</v>
      </c>
      <c r="B6039" s="68" t="str">
        <f>IF(ISNA(VLOOKUP(C6039,COA!$A$2:$B$340,2,FALSE)),"XXX",VLOOKUP(C6039,COA!$A$2:$B$340,2,FALSE))</f>
        <v>K23</v>
      </c>
      <c r="C6039" s="149" t="str">
        <f t="shared" si="190"/>
        <v>0011-1014-0048</v>
      </c>
      <c r="D6039" s="134" t="s">
        <v>458</v>
      </c>
      <c r="E6039" s="134" t="s">
        <v>450</v>
      </c>
      <c r="F6039" s="134" t="s">
        <v>464</v>
      </c>
      <c r="G6039" s="134" t="s">
        <v>511</v>
      </c>
      <c r="H6039" s="134" t="s">
        <v>1023</v>
      </c>
      <c r="I6039" s="134" t="s">
        <v>3</v>
      </c>
      <c r="J6039" s="135">
        <v>7571.96</v>
      </c>
      <c r="K6039" s="135">
        <v>5149.9799999999996</v>
      </c>
      <c r="L6039" s="135">
        <v>5157.0599999999995</v>
      </c>
      <c r="M6039" s="141" t="str">
        <f t="shared" si="189"/>
        <v>201709</v>
      </c>
    </row>
    <row r="6040" spans="1:13" x14ac:dyDescent="0.25">
      <c r="A6040" s="35" t="str">
        <f>VLOOKUP(B6040,ResCat!$A$2:$B$269,2,FALSE)</f>
        <v>HMFLEX</v>
      </c>
      <c r="B6040" s="68" t="str">
        <f>IF(ISNA(VLOOKUP(C6040,COA!$A$2:$B$340,2,FALSE)),"XXX",VLOOKUP(C6040,COA!$A$2:$B$340,2,FALSE))</f>
        <v>K23</v>
      </c>
      <c r="C6040" s="149" t="str">
        <f t="shared" si="190"/>
        <v>0011-1014-0048</v>
      </c>
      <c r="D6040" s="134" t="s">
        <v>458</v>
      </c>
      <c r="E6040" s="134" t="s">
        <v>450</v>
      </c>
      <c r="F6040" s="134" t="s">
        <v>464</v>
      </c>
      <c r="G6040" s="134" t="s">
        <v>511</v>
      </c>
      <c r="H6040" s="134" t="s">
        <v>1023</v>
      </c>
      <c r="I6040" s="134" t="s">
        <v>0</v>
      </c>
      <c r="J6040" s="135">
        <v>138342.82</v>
      </c>
      <c r="K6040" s="135">
        <v>26494.94999999999</v>
      </c>
      <c r="L6040" s="135">
        <v>24655.909999999989</v>
      </c>
      <c r="M6040" s="141" t="str">
        <f t="shared" si="189"/>
        <v>201709</v>
      </c>
    </row>
    <row r="6041" spans="1:13" x14ac:dyDescent="0.25">
      <c r="A6041" s="35" t="str">
        <f>VLOOKUP(B6041,ResCat!$A$2:$B$269,2,FALSE)</f>
        <v>HMFLEX</v>
      </c>
      <c r="B6041" s="68" t="str">
        <f>IF(ISNA(VLOOKUP(C6041,COA!$A$2:$B$340,2,FALSE)),"XXX",VLOOKUP(C6041,COA!$A$2:$B$340,2,FALSE))</f>
        <v>K23</v>
      </c>
      <c r="C6041" s="149" t="str">
        <f t="shared" si="190"/>
        <v>0011-1014-0048</v>
      </c>
      <c r="D6041" s="134" t="s">
        <v>458</v>
      </c>
      <c r="E6041" s="134" t="s">
        <v>450</v>
      </c>
      <c r="F6041" s="134" t="s">
        <v>464</v>
      </c>
      <c r="G6041" s="134" t="s">
        <v>511</v>
      </c>
      <c r="H6041" s="134" t="s">
        <v>1023</v>
      </c>
      <c r="I6041" s="134" t="s">
        <v>2</v>
      </c>
      <c r="J6041" s="135">
        <v>7096.6100000000006</v>
      </c>
      <c r="K6041" s="135">
        <v>3537.44</v>
      </c>
      <c r="L6041" s="135">
        <v>3477.44</v>
      </c>
      <c r="M6041" s="141" t="str">
        <f t="shared" si="189"/>
        <v>201709</v>
      </c>
    </row>
    <row r="6042" spans="1:13" x14ac:dyDescent="0.25">
      <c r="A6042" s="35" t="str">
        <f>VLOOKUP(B6042,ResCat!$A$2:$B$269,2,FALSE)</f>
        <v>HMFLEX</v>
      </c>
      <c r="B6042" s="68" t="str">
        <f>IF(ISNA(VLOOKUP(C6042,COA!$A$2:$B$340,2,FALSE)),"XXX",VLOOKUP(C6042,COA!$A$2:$B$340,2,FALSE))</f>
        <v>K23</v>
      </c>
      <c r="C6042" s="149" t="str">
        <f t="shared" si="190"/>
        <v>0011-1014-0048</v>
      </c>
      <c r="D6042" s="134" t="s">
        <v>458</v>
      </c>
      <c r="E6042" s="134" t="s">
        <v>450</v>
      </c>
      <c r="F6042" s="134" t="s">
        <v>464</v>
      </c>
      <c r="G6042" s="134" t="s">
        <v>511</v>
      </c>
      <c r="H6042" s="134" t="s">
        <v>1023</v>
      </c>
      <c r="I6042" s="134" t="s">
        <v>1</v>
      </c>
      <c r="J6042" s="135">
        <v>-2.2737367544323206E-13</v>
      </c>
      <c r="K6042" s="135">
        <v>0</v>
      </c>
      <c r="L6042" s="135">
        <v>75</v>
      </c>
      <c r="M6042" s="141" t="str">
        <f t="shared" si="189"/>
        <v>201709</v>
      </c>
    </row>
    <row r="6043" spans="1:13" x14ac:dyDescent="0.25">
      <c r="A6043" s="35" t="str">
        <f>VLOOKUP(B6043,ResCat!$A$2:$B$269,2,FALSE)</f>
        <v>HMFLEX</v>
      </c>
      <c r="B6043" s="68" t="str">
        <f>IF(ISNA(VLOOKUP(C6043,COA!$A$2:$B$340,2,FALSE)),"XXX",VLOOKUP(C6043,COA!$A$2:$B$340,2,FALSE))</f>
        <v>K23</v>
      </c>
      <c r="C6043" s="149" t="str">
        <f t="shared" si="190"/>
        <v>0011-1014-0048</v>
      </c>
      <c r="D6043" s="134" t="s">
        <v>458</v>
      </c>
      <c r="E6043" s="134" t="s">
        <v>450</v>
      </c>
      <c r="F6043" s="134" t="s">
        <v>464</v>
      </c>
      <c r="G6043" s="134" t="s">
        <v>969</v>
      </c>
      <c r="H6043" s="134" t="s">
        <v>1023</v>
      </c>
      <c r="I6043" s="134" t="s">
        <v>3</v>
      </c>
      <c r="J6043" s="135">
        <v>15021.539999999999</v>
      </c>
      <c r="K6043" s="135">
        <v>8935.68</v>
      </c>
      <c r="L6043" s="135">
        <v>9083.76</v>
      </c>
      <c r="M6043" s="141" t="str">
        <f t="shared" si="189"/>
        <v>201710</v>
      </c>
    </row>
    <row r="6044" spans="1:13" x14ac:dyDescent="0.25">
      <c r="A6044" s="35" t="str">
        <f>VLOOKUP(B6044,ResCat!$A$2:$B$269,2,FALSE)</f>
        <v>HMFLEX</v>
      </c>
      <c r="B6044" s="68" t="str">
        <f>IF(ISNA(VLOOKUP(C6044,COA!$A$2:$B$340,2,FALSE)),"XXX",VLOOKUP(C6044,COA!$A$2:$B$340,2,FALSE))</f>
        <v>K23</v>
      </c>
      <c r="C6044" s="149" t="str">
        <f t="shared" si="190"/>
        <v>0011-1014-0048</v>
      </c>
      <c r="D6044" s="134" t="s">
        <v>458</v>
      </c>
      <c r="E6044" s="134" t="s">
        <v>450</v>
      </c>
      <c r="F6044" s="134" t="s">
        <v>464</v>
      </c>
      <c r="G6044" s="134" t="s">
        <v>969</v>
      </c>
      <c r="H6044" s="134" t="s">
        <v>1023</v>
      </c>
      <c r="I6044" s="134" t="s">
        <v>0</v>
      </c>
      <c r="J6044" s="135">
        <v>-9.0949470177292824E-12</v>
      </c>
      <c r="K6044" s="135">
        <v>0</v>
      </c>
      <c r="L6044" s="135">
        <v>0</v>
      </c>
      <c r="M6044" s="141" t="str">
        <f t="shared" si="189"/>
        <v>201710</v>
      </c>
    </row>
    <row r="6045" spans="1:13" x14ac:dyDescent="0.25">
      <c r="A6045" s="35" t="str">
        <f>VLOOKUP(B6045,ResCat!$A$2:$B$269,2,FALSE)</f>
        <v>HMFLEX</v>
      </c>
      <c r="B6045" s="68" t="str">
        <f>IF(ISNA(VLOOKUP(C6045,COA!$A$2:$B$340,2,FALSE)),"XXX",VLOOKUP(C6045,COA!$A$2:$B$340,2,FALSE))</f>
        <v>K23</v>
      </c>
      <c r="C6045" s="149" t="str">
        <f t="shared" si="190"/>
        <v>0011-1014-0048</v>
      </c>
      <c r="D6045" s="134" t="s">
        <v>458</v>
      </c>
      <c r="E6045" s="134" t="s">
        <v>450</v>
      </c>
      <c r="F6045" s="134" t="s">
        <v>464</v>
      </c>
      <c r="G6045" s="134" t="s">
        <v>969</v>
      </c>
      <c r="H6045" s="134" t="s">
        <v>1023</v>
      </c>
      <c r="I6045" s="134" t="s">
        <v>336</v>
      </c>
      <c r="J6045" s="135">
        <v>0</v>
      </c>
      <c r="K6045" s="135">
        <v>799.98</v>
      </c>
      <c r="L6045" s="135">
        <v>0</v>
      </c>
      <c r="M6045" s="141" t="str">
        <f t="shared" si="189"/>
        <v>201710</v>
      </c>
    </row>
    <row r="6046" spans="1:13" x14ac:dyDescent="0.25">
      <c r="A6046" s="35" t="str">
        <f>VLOOKUP(B6046,ResCat!$A$2:$B$269,2,FALSE)</f>
        <v>HMFLEX</v>
      </c>
      <c r="B6046" s="68" t="str">
        <f>IF(ISNA(VLOOKUP(C6046,COA!$A$2:$B$340,2,FALSE)),"XXX",VLOOKUP(C6046,COA!$A$2:$B$340,2,FALSE))</f>
        <v>K23</v>
      </c>
      <c r="C6046" s="149" t="str">
        <f t="shared" si="190"/>
        <v>0011-1014-0048</v>
      </c>
      <c r="D6046" s="134" t="s">
        <v>458</v>
      </c>
      <c r="E6046" s="134" t="s">
        <v>450</v>
      </c>
      <c r="F6046" s="134" t="s">
        <v>464</v>
      </c>
      <c r="G6046" s="134" t="s">
        <v>969</v>
      </c>
      <c r="H6046" s="134" t="s">
        <v>1023</v>
      </c>
      <c r="I6046" s="134" t="s">
        <v>2</v>
      </c>
      <c r="J6046" s="135">
        <v>24765.899999999998</v>
      </c>
      <c r="K6046" s="135">
        <v>18331.009999999987</v>
      </c>
      <c r="L6046" s="135">
        <v>18286.009999999987</v>
      </c>
      <c r="M6046" s="141" t="str">
        <f t="shared" si="189"/>
        <v>201710</v>
      </c>
    </row>
    <row r="6047" spans="1:13" x14ac:dyDescent="0.25">
      <c r="A6047" s="35" t="str">
        <f>VLOOKUP(B6047,ResCat!$A$2:$B$269,2,FALSE)</f>
        <v>HMFLEX</v>
      </c>
      <c r="B6047" s="68" t="str">
        <f>IF(ISNA(VLOOKUP(C6047,COA!$A$2:$B$340,2,FALSE)),"XXX",VLOOKUP(C6047,COA!$A$2:$B$340,2,FALSE))</f>
        <v>K23</v>
      </c>
      <c r="C6047" s="149" t="str">
        <f t="shared" si="190"/>
        <v>0011-1014-0048</v>
      </c>
      <c r="D6047" s="134" t="s">
        <v>458</v>
      </c>
      <c r="E6047" s="134" t="s">
        <v>450</v>
      </c>
      <c r="F6047" s="134" t="s">
        <v>464</v>
      </c>
      <c r="G6047" s="134" t="s">
        <v>969</v>
      </c>
      <c r="H6047" s="134" t="s">
        <v>1023</v>
      </c>
      <c r="I6047" s="134" t="s">
        <v>343</v>
      </c>
      <c r="J6047" s="135">
        <v>1.7800000000000011</v>
      </c>
      <c r="K6047" s="135">
        <v>2.8599999999999994</v>
      </c>
      <c r="L6047" s="135">
        <v>2.8599999999999994</v>
      </c>
      <c r="M6047" s="141" t="str">
        <f t="shared" si="189"/>
        <v>201710</v>
      </c>
    </row>
    <row r="6048" spans="1:13" x14ac:dyDescent="0.25">
      <c r="A6048" s="35" t="str">
        <f>VLOOKUP(B6048,ResCat!$A$2:$B$269,2,FALSE)</f>
        <v>HMFLEX</v>
      </c>
      <c r="B6048" s="68" t="str">
        <f>IF(ISNA(VLOOKUP(C6048,COA!$A$2:$B$340,2,FALSE)),"XXX",VLOOKUP(C6048,COA!$A$2:$B$340,2,FALSE))</f>
        <v>K23</v>
      </c>
      <c r="C6048" s="149" t="str">
        <f t="shared" si="190"/>
        <v>0011-1014-0048</v>
      </c>
      <c r="D6048" s="134" t="s">
        <v>458</v>
      </c>
      <c r="E6048" s="134" t="s">
        <v>450</v>
      </c>
      <c r="F6048" s="134" t="s">
        <v>464</v>
      </c>
      <c r="G6048" s="134" t="s">
        <v>969</v>
      </c>
      <c r="H6048" s="134" t="s">
        <v>1023</v>
      </c>
      <c r="I6048" s="134" t="s">
        <v>1</v>
      </c>
      <c r="J6048" s="135">
        <v>48612.75</v>
      </c>
      <c r="K6048" s="135">
        <v>38011.799999999981</v>
      </c>
      <c r="L6048" s="135">
        <v>36261.979999999989</v>
      </c>
      <c r="M6048" s="141" t="str">
        <f t="shared" si="189"/>
        <v>201710</v>
      </c>
    </row>
    <row r="6049" spans="1:13" x14ac:dyDescent="0.25">
      <c r="A6049" s="35" t="str">
        <f>VLOOKUP(B6049,ResCat!$A$2:$B$269,2,FALSE)</f>
        <v>HMFLEX</v>
      </c>
      <c r="B6049" s="68" t="str">
        <f>IF(ISNA(VLOOKUP(C6049,COA!$A$2:$B$340,2,FALSE)),"XXX",VLOOKUP(C6049,COA!$A$2:$B$340,2,FALSE))</f>
        <v>K23</v>
      </c>
      <c r="C6049" s="149" t="str">
        <f t="shared" si="190"/>
        <v>0011-1014-0048</v>
      </c>
      <c r="D6049" s="134" t="s">
        <v>458</v>
      </c>
      <c r="E6049" s="134" t="s">
        <v>450</v>
      </c>
      <c r="F6049" s="134" t="s">
        <v>464</v>
      </c>
      <c r="G6049" s="134" t="s">
        <v>961</v>
      </c>
      <c r="H6049" s="134" t="s">
        <v>1023</v>
      </c>
      <c r="I6049" s="134" t="s">
        <v>3</v>
      </c>
      <c r="J6049" s="135">
        <v>18040.989999999998</v>
      </c>
      <c r="K6049" s="135">
        <v>10483.5</v>
      </c>
      <c r="L6049" s="135">
        <v>10288.259999999998</v>
      </c>
      <c r="M6049" s="141" t="str">
        <f t="shared" si="189"/>
        <v>201711</v>
      </c>
    </row>
    <row r="6050" spans="1:13" x14ac:dyDescent="0.25">
      <c r="A6050" s="35" t="str">
        <f>VLOOKUP(B6050,ResCat!$A$2:$B$269,2,FALSE)</f>
        <v>HMFLEX</v>
      </c>
      <c r="B6050" s="68" t="str">
        <f>IF(ISNA(VLOOKUP(C6050,COA!$A$2:$B$340,2,FALSE)),"XXX",VLOOKUP(C6050,COA!$A$2:$B$340,2,FALSE))</f>
        <v>K23</v>
      </c>
      <c r="C6050" s="149" t="str">
        <f t="shared" si="190"/>
        <v>0011-1014-0048</v>
      </c>
      <c r="D6050" s="134" t="s">
        <v>458</v>
      </c>
      <c r="E6050" s="134" t="s">
        <v>450</v>
      </c>
      <c r="F6050" s="134" t="s">
        <v>464</v>
      </c>
      <c r="G6050" s="134" t="s">
        <v>961</v>
      </c>
      <c r="H6050" s="134" t="s">
        <v>1023</v>
      </c>
      <c r="I6050" s="134" t="s">
        <v>0</v>
      </c>
      <c r="J6050" s="135">
        <v>279886.37</v>
      </c>
      <c r="K6050" s="135">
        <v>42578.34</v>
      </c>
      <c r="L6050" s="135">
        <v>42578.34</v>
      </c>
      <c r="M6050" s="141" t="str">
        <f t="shared" si="189"/>
        <v>201711</v>
      </c>
    </row>
    <row r="6051" spans="1:13" x14ac:dyDescent="0.25">
      <c r="A6051" s="35" t="str">
        <f>VLOOKUP(B6051,ResCat!$A$2:$B$269,2,FALSE)</f>
        <v>HMFLEX</v>
      </c>
      <c r="B6051" s="68" t="str">
        <f>IF(ISNA(VLOOKUP(C6051,COA!$A$2:$B$340,2,FALSE)),"XXX",VLOOKUP(C6051,COA!$A$2:$B$340,2,FALSE))</f>
        <v>K23</v>
      </c>
      <c r="C6051" s="149" t="str">
        <f t="shared" si="190"/>
        <v>0011-1014-0048</v>
      </c>
      <c r="D6051" s="134" t="s">
        <v>458</v>
      </c>
      <c r="E6051" s="134" t="s">
        <v>450</v>
      </c>
      <c r="F6051" s="134" t="s">
        <v>464</v>
      </c>
      <c r="G6051" s="134" t="s">
        <v>961</v>
      </c>
      <c r="H6051" s="134" t="s">
        <v>1023</v>
      </c>
      <c r="I6051" s="134" t="s">
        <v>2</v>
      </c>
      <c r="J6051" s="135">
        <v>53658.159999999996</v>
      </c>
      <c r="K6051" s="135">
        <v>28891.349999999995</v>
      </c>
      <c r="L6051" s="135">
        <v>28846.349999999995</v>
      </c>
      <c r="M6051" s="141" t="str">
        <f t="shared" si="189"/>
        <v>201711</v>
      </c>
    </row>
    <row r="6052" spans="1:13" x14ac:dyDescent="0.25">
      <c r="A6052" s="35" t="str">
        <f>VLOOKUP(B6052,ResCat!$A$2:$B$269,2,FALSE)</f>
        <v>HMFLEX</v>
      </c>
      <c r="B6052" s="68" t="str">
        <f>IF(ISNA(VLOOKUP(C6052,COA!$A$2:$B$340,2,FALSE)),"XXX",VLOOKUP(C6052,COA!$A$2:$B$340,2,FALSE))</f>
        <v>K23</v>
      </c>
      <c r="C6052" s="149" t="str">
        <f t="shared" si="190"/>
        <v>0011-1014-0048</v>
      </c>
      <c r="D6052" s="134" t="s">
        <v>458</v>
      </c>
      <c r="E6052" s="134" t="s">
        <v>450</v>
      </c>
      <c r="F6052" s="134" t="s">
        <v>464</v>
      </c>
      <c r="G6052" s="134" t="s">
        <v>961</v>
      </c>
      <c r="H6052" s="134" t="s">
        <v>1023</v>
      </c>
      <c r="I6052" s="134" t="s">
        <v>343</v>
      </c>
      <c r="J6052" s="135">
        <v>-41.579999999999941</v>
      </c>
      <c r="K6052" s="135">
        <v>64.47999999999999</v>
      </c>
      <c r="L6052" s="135">
        <v>66.619999999999976</v>
      </c>
      <c r="M6052" s="141" t="str">
        <f t="shared" si="189"/>
        <v>201711</v>
      </c>
    </row>
    <row r="6053" spans="1:13" x14ac:dyDescent="0.25">
      <c r="A6053" s="35" t="str">
        <f>VLOOKUP(B6053,ResCat!$A$2:$B$269,2,FALSE)</f>
        <v>HMFLEX</v>
      </c>
      <c r="B6053" s="68" t="str">
        <f>IF(ISNA(VLOOKUP(C6053,COA!$A$2:$B$340,2,FALSE)),"XXX",VLOOKUP(C6053,COA!$A$2:$B$340,2,FALSE))</f>
        <v>K23</v>
      </c>
      <c r="C6053" s="149" t="str">
        <f t="shared" si="190"/>
        <v>0011-1014-0048</v>
      </c>
      <c r="D6053" s="134" t="s">
        <v>458</v>
      </c>
      <c r="E6053" s="134" t="s">
        <v>450</v>
      </c>
      <c r="F6053" s="134" t="s">
        <v>464</v>
      </c>
      <c r="G6053" s="134" t="s">
        <v>961</v>
      </c>
      <c r="H6053" s="134" t="s">
        <v>1023</v>
      </c>
      <c r="I6053" s="134" t="s">
        <v>1</v>
      </c>
      <c r="J6053" s="135">
        <v>90839.970000000016</v>
      </c>
      <c r="K6053" s="135">
        <v>38346.950000000004</v>
      </c>
      <c r="L6053" s="135">
        <v>37969.65</v>
      </c>
      <c r="M6053" s="141" t="str">
        <f t="shared" si="189"/>
        <v>201711</v>
      </c>
    </row>
    <row r="6054" spans="1:13" x14ac:dyDescent="0.25">
      <c r="A6054" s="35" t="str">
        <f>VLOOKUP(B6054,ResCat!$A$2:$B$269,2,FALSE)</f>
        <v>HMFLEX</v>
      </c>
      <c r="B6054" s="68" t="str">
        <f>IF(ISNA(VLOOKUP(C6054,COA!$A$2:$B$340,2,FALSE)),"XXX",VLOOKUP(C6054,COA!$A$2:$B$340,2,FALSE))</f>
        <v>K23</v>
      </c>
      <c r="C6054" s="149" t="str">
        <f t="shared" si="190"/>
        <v>0011-1014-0048</v>
      </c>
      <c r="D6054" s="134" t="s">
        <v>458</v>
      </c>
      <c r="E6054" s="134" t="s">
        <v>450</v>
      </c>
      <c r="F6054" s="134" t="s">
        <v>464</v>
      </c>
      <c r="G6054" s="134" t="s">
        <v>970</v>
      </c>
      <c r="H6054" s="134" t="s">
        <v>1023</v>
      </c>
      <c r="I6054" s="134" t="s">
        <v>3</v>
      </c>
      <c r="J6054" s="135">
        <v>42619.100000000006</v>
      </c>
      <c r="K6054" s="135">
        <v>26151.329999999987</v>
      </c>
      <c r="L6054" s="135">
        <v>25472.179999999986</v>
      </c>
      <c r="M6054" s="141" t="str">
        <f t="shared" si="189"/>
        <v>201712</v>
      </c>
    </row>
    <row r="6055" spans="1:13" x14ac:dyDescent="0.25">
      <c r="A6055" s="35" t="str">
        <f>VLOOKUP(B6055,ResCat!$A$2:$B$269,2,FALSE)</f>
        <v>HMFLEX</v>
      </c>
      <c r="B6055" s="68" t="str">
        <f>IF(ISNA(VLOOKUP(C6055,COA!$A$2:$B$340,2,FALSE)),"XXX",VLOOKUP(C6055,COA!$A$2:$B$340,2,FALSE))</f>
        <v>K23</v>
      </c>
      <c r="C6055" s="149" t="str">
        <f t="shared" si="190"/>
        <v>0011-1014-0048</v>
      </c>
      <c r="D6055" s="134" t="s">
        <v>458</v>
      </c>
      <c r="E6055" s="134" t="s">
        <v>450</v>
      </c>
      <c r="F6055" s="134" t="s">
        <v>464</v>
      </c>
      <c r="G6055" s="134" t="s">
        <v>970</v>
      </c>
      <c r="H6055" s="134" t="s">
        <v>1023</v>
      </c>
      <c r="I6055" s="134" t="s">
        <v>0</v>
      </c>
      <c r="J6055" s="135">
        <v>868776.93000000028</v>
      </c>
      <c r="K6055" s="135">
        <v>321439.03999999992</v>
      </c>
      <c r="L6055" s="135">
        <v>314387.41000000003</v>
      </c>
      <c r="M6055" s="141" t="str">
        <f t="shared" si="189"/>
        <v>201712</v>
      </c>
    </row>
    <row r="6056" spans="1:13" x14ac:dyDescent="0.25">
      <c r="A6056" s="35" t="str">
        <f>VLOOKUP(B6056,ResCat!$A$2:$B$269,2,FALSE)</f>
        <v>HMFLEX</v>
      </c>
      <c r="B6056" s="68" t="str">
        <f>IF(ISNA(VLOOKUP(C6056,COA!$A$2:$B$340,2,FALSE)),"XXX",VLOOKUP(C6056,COA!$A$2:$B$340,2,FALSE))</f>
        <v>K23</v>
      </c>
      <c r="C6056" s="149" t="str">
        <f t="shared" si="190"/>
        <v>0011-1014-0048</v>
      </c>
      <c r="D6056" s="134" t="s">
        <v>458</v>
      </c>
      <c r="E6056" s="134" t="s">
        <v>450</v>
      </c>
      <c r="F6056" s="134" t="s">
        <v>464</v>
      </c>
      <c r="G6056" s="134" t="s">
        <v>970</v>
      </c>
      <c r="H6056" s="134" t="s">
        <v>1023</v>
      </c>
      <c r="I6056" s="134" t="s">
        <v>336</v>
      </c>
      <c r="J6056" s="135">
        <v>2920</v>
      </c>
      <c r="K6056" s="135">
        <v>2343.5700000000002</v>
      </c>
      <c r="L6056" s="135">
        <v>2343.5700000000002</v>
      </c>
      <c r="M6056" s="141" t="str">
        <f t="shared" si="189"/>
        <v>201712</v>
      </c>
    </row>
    <row r="6057" spans="1:13" x14ac:dyDescent="0.25">
      <c r="A6057" s="35" t="str">
        <f>VLOOKUP(B6057,ResCat!$A$2:$B$269,2,FALSE)</f>
        <v>HMFLEX</v>
      </c>
      <c r="B6057" s="68" t="str">
        <f>IF(ISNA(VLOOKUP(C6057,COA!$A$2:$B$340,2,FALSE)),"XXX",VLOOKUP(C6057,COA!$A$2:$B$340,2,FALSE))</f>
        <v>K23</v>
      </c>
      <c r="C6057" s="149" t="str">
        <f t="shared" si="190"/>
        <v>0011-1014-0048</v>
      </c>
      <c r="D6057" s="134" t="s">
        <v>458</v>
      </c>
      <c r="E6057" s="134" t="s">
        <v>450</v>
      </c>
      <c r="F6057" s="134" t="s">
        <v>464</v>
      </c>
      <c r="G6057" s="134" t="s">
        <v>970</v>
      </c>
      <c r="H6057" s="134" t="s">
        <v>1023</v>
      </c>
      <c r="I6057" s="134" t="s">
        <v>2</v>
      </c>
      <c r="J6057" s="135">
        <v>62757.82</v>
      </c>
      <c r="K6057" s="135">
        <v>32377.289999999975</v>
      </c>
      <c r="L6057" s="135">
        <v>31971.289999999975</v>
      </c>
      <c r="M6057" s="141" t="str">
        <f t="shared" si="189"/>
        <v>201712</v>
      </c>
    </row>
    <row r="6058" spans="1:13" x14ac:dyDescent="0.25">
      <c r="A6058" s="35" t="str">
        <f>VLOOKUP(B6058,ResCat!$A$2:$B$269,2,FALSE)</f>
        <v>HMFLEX</v>
      </c>
      <c r="B6058" s="68" t="str">
        <f>IF(ISNA(VLOOKUP(C6058,COA!$A$2:$B$340,2,FALSE)),"XXX",VLOOKUP(C6058,COA!$A$2:$B$340,2,FALSE))</f>
        <v>K23</v>
      </c>
      <c r="C6058" s="149" t="str">
        <f t="shared" si="190"/>
        <v>0011-1014-0048</v>
      </c>
      <c r="D6058" s="134" t="s">
        <v>458</v>
      </c>
      <c r="E6058" s="134" t="s">
        <v>450</v>
      </c>
      <c r="F6058" s="134" t="s">
        <v>464</v>
      </c>
      <c r="G6058" s="134" t="s">
        <v>970</v>
      </c>
      <c r="H6058" s="134" t="s">
        <v>1023</v>
      </c>
      <c r="I6058" s="134" t="s">
        <v>343</v>
      </c>
      <c r="J6058" s="135">
        <v>352157.48000000021</v>
      </c>
      <c r="K6058" s="135">
        <v>151191.99999999983</v>
      </c>
      <c r="L6058" s="135">
        <v>142968.22999999992</v>
      </c>
      <c r="M6058" s="141" t="str">
        <f t="shared" si="189"/>
        <v>201712</v>
      </c>
    </row>
    <row r="6059" spans="1:13" x14ac:dyDescent="0.25">
      <c r="A6059" s="35" t="str">
        <f>VLOOKUP(B6059,ResCat!$A$2:$B$269,2,FALSE)</f>
        <v>HMFLEX</v>
      </c>
      <c r="B6059" s="68" t="str">
        <f>IF(ISNA(VLOOKUP(C6059,COA!$A$2:$B$340,2,FALSE)),"XXX",VLOOKUP(C6059,COA!$A$2:$B$340,2,FALSE))</f>
        <v>K23</v>
      </c>
      <c r="C6059" s="149" t="str">
        <f t="shared" si="190"/>
        <v>0011-1014-0048</v>
      </c>
      <c r="D6059" s="134" t="s">
        <v>458</v>
      </c>
      <c r="E6059" s="134" t="s">
        <v>450</v>
      </c>
      <c r="F6059" s="134" t="s">
        <v>464</v>
      </c>
      <c r="G6059" s="134" t="s">
        <v>970</v>
      </c>
      <c r="H6059" s="134" t="s">
        <v>1023</v>
      </c>
      <c r="I6059" s="134" t="s">
        <v>1</v>
      </c>
      <c r="J6059" s="135">
        <v>941905.62000000011</v>
      </c>
      <c r="K6059" s="135">
        <v>421931.35000000003</v>
      </c>
      <c r="L6059" s="135">
        <v>411329.71000000008</v>
      </c>
      <c r="M6059" s="141" t="str">
        <f t="shared" si="189"/>
        <v>201712</v>
      </c>
    </row>
    <row r="6060" spans="1:13" x14ac:dyDescent="0.25">
      <c r="A6060" s="35" t="str">
        <f>VLOOKUP(B6060,ResCat!$A$2:$B$269,2,FALSE)</f>
        <v>HMFLEX</v>
      </c>
      <c r="B6060" s="68" t="str">
        <f>IF(ISNA(VLOOKUP(C6060,COA!$A$2:$B$340,2,FALSE)),"XXX",VLOOKUP(C6060,COA!$A$2:$B$340,2,FALSE))</f>
        <v>K23</v>
      </c>
      <c r="C6060" s="149" t="str">
        <f t="shared" si="190"/>
        <v>0011-1014-0048</v>
      </c>
      <c r="D6060" s="134" t="s">
        <v>458</v>
      </c>
      <c r="E6060" s="134" t="s">
        <v>450</v>
      </c>
      <c r="F6060" s="134" t="s">
        <v>464</v>
      </c>
      <c r="G6060" s="134" t="s">
        <v>1023</v>
      </c>
      <c r="H6060" s="134" t="s">
        <v>1023</v>
      </c>
      <c r="I6060" s="134" t="s">
        <v>3</v>
      </c>
      <c r="J6060" s="135">
        <v>64141.130000000026</v>
      </c>
      <c r="K6060" s="135">
        <v>16122.509999999995</v>
      </c>
      <c r="L6060" s="135">
        <v>13819.460000000003</v>
      </c>
      <c r="M6060" s="141" t="str">
        <f t="shared" si="189"/>
        <v>201801</v>
      </c>
    </row>
    <row r="6061" spans="1:13" x14ac:dyDescent="0.25">
      <c r="A6061" s="35" t="str">
        <f>VLOOKUP(B6061,ResCat!$A$2:$B$269,2,FALSE)</f>
        <v>HMFLEX</v>
      </c>
      <c r="B6061" s="68" t="str">
        <f>IF(ISNA(VLOOKUP(C6061,COA!$A$2:$B$340,2,FALSE)),"XXX",VLOOKUP(C6061,COA!$A$2:$B$340,2,FALSE))</f>
        <v>K23</v>
      </c>
      <c r="C6061" s="149" t="str">
        <f t="shared" si="190"/>
        <v>0011-1014-0048</v>
      </c>
      <c r="D6061" s="134" t="s">
        <v>458</v>
      </c>
      <c r="E6061" s="134" t="s">
        <v>450</v>
      </c>
      <c r="F6061" s="134" t="s">
        <v>464</v>
      </c>
      <c r="G6061" s="134" t="s">
        <v>1023</v>
      </c>
      <c r="H6061" s="134" t="s">
        <v>1023</v>
      </c>
      <c r="I6061" s="134" t="s">
        <v>0</v>
      </c>
      <c r="J6061" s="135">
        <v>80912.149999999994</v>
      </c>
      <c r="K6061" s="135">
        <v>36496</v>
      </c>
      <c r="L6061" s="135">
        <v>35746</v>
      </c>
      <c r="M6061" s="141" t="str">
        <f t="shared" si="189"/>
        <v>201801</v>
      </c>
    </row>
    <row r="6062" spans="1:13" x14ac:dyDescent="0.25">
      <c r="A6062" s="35" t="str">
        <f>VLOOKUP(B6062,ResCat!$A$2:$B$269,2,FALSE)</f>
        <v>HMFLEX</v>
      </c>
      <c r="B6062" s="68" t="str">
        <f>IF(ISNA(VLOOKUP(C6062,COA!$A$2:$B$340,2,FALSE)),"XXX",VLOOKUP(C6062,COA!$A$2:$B$340,2,FALSE))</f>
        <v>K23</v>
      </c>
      <c r="C6062" s="149" t="str">
        <f t="shared" si="190"/>
        <v>0011-1014-0048</v>
      </c>
      <c r="D6062" s="134" t="s">
        <v>458</v>
      </c>
      <c r="E6062" s="134" t="s">
        <v>450</v>
      </c>
      <c r="F6062" s="134" t="s">
        <v>464</v>
      </c>
      <c r="G6062" s="134" t="s">
        <v>1023</v>
      </c>
      <c r="H6062" s="134" t="s">
        <v>1023</v>
      </c>
      <c r="I6062" s="134" t="s">
        <v>336</v>
      </c>
      <c r="J6062" s="135">
        <v>6295</v>
      </c>
      <c r="K6062" s="135">
        <v>5292</v>
      </c>
      <c r="L6062" s="135">
        <v>5292</v>
      </c>
      <c r="M6062" s="141" t="str">
        <f t="shared" si="189"/>
        <v>201801</v>
      </c>
    </row>
    <row r="6063" spans="1:13" x14ac:dyDescent="0.25">
      <c r="A6063" s="35" t="str">
        <f>VLOOKUP(B6063,ResCat!$A$2:$B$269,2,FALSE)</f>
        <v>HMFLEX</v>
      </c>
      <c r="B6063" s="68" t="str">
        <f>IF(ISNA(VLOOKUP(C6063,COA!$A$2:$B$340,2,FALSE)),"XXX",VLOOKUP(C6063,COA!$A$2:$B$340,2,FALSE))</f>
        <v>K23</v>
      </c>
      <c r="C6063" s="149" t="str">
        <f t="shared" si="190"/>
        <v>0011-1014-0048</v>
      </c>
      <c r="D6063" s="134" t="s">
        <v>458</v>
      </c>
      <c r="E6063" s="134" t="s">
        <v>450</v>
      </c>
      <c r="F6063" s="134" t="s">
        <v>464</v>
      </c>
      <c r="G6063" s="134" t="s">
        <v>1023</v>
      </c>
      <c r="H6063" s="134" t="s">
        <v>1023</v>
      </c>
      <c r="I6063" s="134" t="s">
        <v>2</v>
      </c>
      <c r="J6063" s="135">
        <v>59367.710000000006</v>
      </c>
      <c r="K6063" s="135">
        <v>31891.329999999973</v>
      </c>
      <c r="L6063" s="135">
        <v>30355.659999999974</v>
      </c>
      <c r="M6063" s="141" t="str">
        <f t="shared" si="189"/>
        <v>201801</v>
      </c>
    </row>
    <row r="6064" spans="1:13" x14ac:dyDescent="0.25">
      <c r="A6064" s="35" t="str">
        <f>VLOOKUP(B6064,ResCat!$A$2:$B$269,2,FALSE)</f>
        <v>HMFLEX</v>
      </c>
      <c r="B6064" s="68" t="str">
        <f>IF(ISNA(VLOOKUP(C6064,COA!$A$2:$B$340,2,FALSE)),"XXX",VLOOKUP(C6064,COA!$A$2:$B$340,2,FALSE))</f>
        <v>K23</v>
      </c>
      <c r="C6064" s="149" t="str">
        <f t="shared" si="190"/>
        <v>0011-1014-0048</v>
      </c>
      <c r="D6064" s="134" t="s">
        <v>458</v>
      </c>
      <c r="E6064" s="134" t="s">
        <v>450</v>
      </c>
      <c r="F6064" s="134" t="s">
        <v>464</v>
      </c>
      <c r="G6064" s="134" t="s">
        <v>1023</v>
      </c>
      <c r="H6064" s="134" t="s">
        <v>1023</v>
      </c>
      <c r="I6064" s="134" t="s">
        <v>343</v>
      </c>
      <c r="J6064" s="135">
        <v>1374503.9199999908</v>
      </c>
      <c r="K6064" s="135">
        <v>554991.53000000119</v>
      </c>
      <c r="L6064" s="135">
        <v>455664.73000000115</v>
      </c>
      <c r="M6064" s="141" t="str">
        <f t="shared" si="189"/>
        <v>201801</v>
      </c>
    </row>
    <row r="6065" spans="1:13" x14ac:dyDescent="0.25">
      <c r="A6065" s="35" t="str">
        <f>VLOOKUP(B6065,ResCat!$A$2:$B$269,2,FALSE)</f>
        <v>HMFLEX</v>
      </c>
      <c r="B6065" s="68" t="str">
        <f>IF(ISNA(VLOOKUP(C6065,COA!$A$2:$B$340,2,FALSE)),"XXX",VLOOKUP(C6065,COA!$A$2:$B$340,2,FALSE))</f>
        <v>K23</v>
      </c>
      <c r="C6065" s="149" t="str">
        <f t="shared" si="190"/>
        <v>0011-1014-0048</v>
      </c>
      <c r="D6065" s="134" t="s">
        <v>458</v>
      </c>
      <c r="E6065" s="134" t="s">
        <v>450</v>
      </c>
      <c r="F6065" s="134" t="s">
        <v>464</v>
      </c>
      <c r="G6065" s="134" t="s">
        <v>1023</v>
      </c>
      <c r="H6065" s="134" t="s">
        <v>1023</v>
      </c>
      <c r="I6065" s="134" t="s">
        <v>1</v>
      </c>
      <c r="J6065" s="135">
        <v>986922.4800000001</v>
      </c>
      <c r="K6065" s="135">
        <v>479734.49</v>
      </c>
      <c r="L6065" s="135">
        <v>459580.45000000013</v>
      </c>
      <c r="M6065" s="141" t="str">
        <f t="shared" si="189"/>
        <v>201801</v>
      </c>
    </row>
    <row r="6066" spans="1:13" x14ac:dyDescent="0.25">
      <c r="A6066" s="35" t="str">
        <f>VLOOKUP(B6066,ResCat!$A$2:$B$269,2,FALSE)</f>
        <v>XXX</v>
      </c>
      <c r="B6066" s="68" t="str">
        <f>IF(ISNA(VLOOKUP(C6066,COA!$A$2:$B$340,2,FALSE)),"XXX",VLOOKUP(C6066,COA!$A$2:$B$340,2,FALSE))</f>
        <v>XXX</v>
      </c>
      <c r="C6066" s="149" t="str">
        <f t="shared" si="190"/>
        <v>0012-0000-0012</v>
      </c>
      <c r="D6066" s="134" t="s">
        <v>452</v>
      </c>
      <c r="E6066" s="134" t="s">
        <v>510</v>
      </c>
      <c r="F6066" s="134" t="s">
        <v>452</v>
      </c>
      <c r="G6066" s="134" t="s">
        <v>346</v>
      </c>
      <c r="H6066" s="134" t="s">
        <v>1023</v>
      </c>
      <c r="I6066" s="134" t="s">
        <v>1</v>
      </c>
      <c r="J6066" s="135">
        <v>-3641.25</v>
      </c>
      <c r="K6066" s="135">
        <v>-544</v>
      </c>
      <c r="L6066" s="135">
        <v>-544</v>
      </c>
      <c r="M6066" s="141" t="str">
        <f t="shared" si="189"/>
        <v>201601</v>
      </c>
    </row>
    <row r="6067" spans="1:13" x14ac:dyDescent="0.25">
      <c r="A6067" s="35" t="str">
        <f>VLOOKUP(B6067,ResCat!$A$2:$B$269,2,FALSE)</f>
        <v>XXX</v>
      </c>
      <c r="B6067" s="68" t="str">
        <f>IF(ISNA(VLOOKUP(C6067,COA!$A$2:$B$340,2,FALSE)),"XXX",VLOOKUP(C6067,COA!$A$2:$B$340,2,FALSE))</f>
        <v>XXX</v>
      </c>
      <c r="C6067" s="149" t="str">
        <f t="shared" si="190"/>
        <v>0012-0000-0012</v>
      </c>
      <c r="D6067" s="134" t="s">
        <v>452</v>
      </c>
      <c r="E6067" s="134" t="s">
        <v>510</v>
      </c>
      <c r="F6067" s="134" t="s">
        <v>452</v>
      </c>
      <c r="G6067" s="134" t="s">
        <v>350</v>
      </c>
      <c r="H6067" s="134" t="s">
        <v>1023</v>
      </c>
      <c r="I6067" s="134" t="s">
        <v>3</v>
      </c>
      <c r="J6067" s="135">
        <v>-135</v>
      </c>
      <c r="K6067" s="135">
        <v>-90.81</v>
      </c>
      <c r="L6067" s="135">
        <v>-90.81</v>
      </c>
      <c r="M6067" s="141" t="str">
        <f t="shared" si="189"/>
        <v>201601</v>
      </c>
    </row>
    <row r="6068" spans="1:13" x14ac:dyDescent="0.25">
      <c r="A6068" s="35" t="str">
        <f>VLOOKUP(B6068,ResCat!$A$2:$B$269,2,FALSE)</f>
        <v>XXX</v>
      </c>
      <c r="B6068" s="68" t="str">
        <f>IF(ISNA(VLOOKUP(C6068,COA!$A$2:$B$340,2,FALSE)),"XXX",VLOOKUP(C6068,COA!$A$2:$B$340,2,FALSE))</f>
        <v>XXX</v>
      </c>
      <c r="C6068" s="149" t="str">
        <f t="shared" si="190"/>
        <v>0012-0000-0012</v>
      </c>
      <c r="D6068" s="134" t="s">
        <v>452</v>
      </c>
      <c r="E6068" s="134" t="s">
        <v>510</v>
      </c>
      <c r="F6068" s="134" t="s">
        <v>452</v>
      </c>
      <c r="G6068" s="134" t="s">
        <v>350</v>
      </c>
      <c r="H6068" s="134" t="s">
        <v>1023</v>
      </c>
      <c r="I6068" s="134" t="s">
        <v>2</v>
      </c>
      <c r="J6068" s="135">
        <v>-953</v>
      </c>
      <c r="K6068" s="135">
        <v>-506.04</v>
      </c>
      <c r="L6068" s="135">
        <v>-476.04</v>
      </c>
      <c r="M6068" s="141" t="str">
        <f t="shared" si="189"/>
        <v>201601</v>
      </c>
    </row>
    <row r="6069" spans="1:13" x14ac:dyDescent="0.25">
      <c r="A6069" s="35" t="str">
        <f>VLOOKUP(B6069,ResCat!$A$2:$B$269,2,FALSE)</f>
        <v>XXX</v>
      </c>
      <c r="B6069" s="68" t="str">
        <f>IF(ISNA(VLOOKUP(C6069,COA!$A$2:$B$340,2,FALSE)),"XXX",VLOOKUP(C6069,COA!$A$2:$B$340,2,FALSE))</f>
        <v>XXX</v>
      </c>
      <c r="C6069" s="149" t="str">
        <f t="shared" si="190"/>
        <v>0012-0000-0012</v>
      </c>
      <c r="D6069" s="134" t="s">
        <v>452</v>
      </c>
      <c r="E6069" s="134" t="s">
        <v>510</v>
      </c>
      <c r="F6069" s="134" t="s">
        <v>452</v>
      </c>
      <c r="G6069" s="134" t="s">
        <v>354</v>
      </c>
      <c r="H6069" s="134" t="s">
        <v>1023</v>
      </c>
      <c r="I6069" s="134" t="s">
        <v>3</v>
      </c>
      <c r="J6069" s="135">
        <v>-1756.1999999999998</v>
      </c>
      <c r="K6069" s="135">
        <v>-1658.32</v>
      </c>
      <c r="L6069" s="135">
        <v>-1658.32</v>
      </c>
      <c r="M6069" s="141" t="str">
        <f t="shared" si="189"/>
        <v>201601</v>
      </c>
    </row>
    <row r="6070" spans="1:13" x14ac:dyDescent="0.25">
      <c r="A6070" s="35" t="str">
        <f>VLOOKUP(B6070,ResCat!$A$2:$B$269,2,FALSE)</f>
        <v>XXX</v>
      </c>
      <c r="B6070" s="68" t="str">
        <f>IF(ISNA(VLOOKUP(C6070,COA!$A$2:$B$340,2,FALSE)),"XXX",VLOOKUP(C6070,COA!$A$2:$B$340,2,FALSE))</f>
        <v>XXX</v>
      </c>
      <c r="C6070" s="149" t="str">
        <f t="shared" si="190"/>
        <v>0012-0000-0012</v>
      </c>
      <c r="D6070" s="134" t="s">
        <v>452</v>
      </c>
      <c r="E6070" s="134" t="s">
        <v>510</v>
      </c>
      <c r="F6070" s="134" t="s">
        <v>452</v>
      </c>
      <c r="G6070" s="134" t="s">
        <v>354</v>
      </c>
      <c r="H6070" s="134" t="s">
        <v>1023</v>
      </c>
      <c r="I6070" s="134" t="s">
        <v>1</v>
      </c>
      <c r="J6070" s="135">
        <v>-284</v>
      </c>
      <c r="K6070" s="135">
        <v>-238.56</v>
      </c>
      <c r="L6070" s="135">
        <v>-188.56</v>
      </c>
      <c r="M6070" s="141" t="str">
        <f t="shared" si="189"/>
        <v>201601</v>
      </c>
    </row>
    <row r="6071" spans="1:13" x14ac:dyDescent="0.25">
      <c r="A6071" s="35" t="str">
        <f>VLOOKUP(B6071,ResCat!$A$2:$B$269,2,FALSE)</f>
        <v>XXX</v>
      </c>
      <c r="B6071" s="68" t="str">
        <f>IF(ISNA(VLOOKUP(C6071,COA!$A$2:$B$340,2,FALSE)),"XXX",VLOOKUP(C6071,COA!$A$2:$B$340,2,FALSE))</f>
        <v>XXX</v>
      </c>
      <c r="C6071" s="149" t="str">
        <f t="shared" si="190"/>
        <v>0012-0000-0012</v>
      </c>
      <c r="D6071" s="134" t="s">
        <v>452</v>
      </c>
      <c r="E6071" s="134" t="s">
        <v>510</v>
      </c>
      <c r="F6071" s="134" t="s">
        <v>452</v>
      </c>
      <c r="G6071" s="134" t="s">
        <v>366</v>
      </c>
      <c r="H6071" s="134" t="s">
        <v>1023</v>
      </c>
      <c r="I6071" s="134" t="s">
        <v>3</v>
      </c>
      <c r="J6071" s="135">
        <v>-1521</v>
      </c>
      <c r="K6071" s="135">
        <v>-290.58999999999997</v>
      </c>
      <c r="L6071" s="135">
        <v>-290.58999999999997</v>
      </c>
      <c r="M6071" s="141" t="str">
        <f t="shared" si="189"/>
        <v>201601</v>
      </c>
    </row>
    <row r="6072" spans="1:13" x14ac:dyDescent="0.25">
      <c r="A6072" s="35" t="str">
        <f>VLOOKUP(B6072,ResCat!$A$2:$B$269,2,FALSE)</f>
        <v>XXX</v>
      </c>
      <c r="B6072" s="68" t="str">
        <f>IF(ISNA(VLOOKUP(C6072,COA!$A$2:$B$340,2,FALSE)),"XXX",VLOOKUP(C6072,COA!$A$2:$B$340,2,FALSE))</f>
        <v>XXX</v>
      </c>
      <c r="C6072" s="149" t="str">
        <f t="shared" si="190"/>
        <v>0012-0000-0012</v>
      </c>
      <c r="D6072" s="134" t="s">
        <v>452</v>
      </c>
      <c r="E6072" s="134" t="s">
        <v>510</v>
      </c>
      <c r="F6072" s="134" t="s">
        <v>452</v>
      </c>
      <c r="G6072" s="134" t="s">
        <v>366</v>
      </c>
      <c r="H6072" s="134" t="s">
        <v>1023</v>
      </c>
      <c r="I6072" s="134" t="s">
        <v>2</v>
      </c>
      <c r="J6072" s="135">
        <v>2154</v>
      </c>
      <c r="K6072" s="135">
        <v>582</v>
      </c>
      <c r="L6072" s="135">
        <v>582</v>
      </c>
      <c r="M6072" s="141" t="str">
        <f t="shared" si="189"/>
        <v>201601</v>
      </c>
    </row>
    <row r="6073" spans="1:13" x14ac:dyDescent="0.25">
      <c r="A6073" s="35" t="str">
        <f>VLOOKUP(B6073,ResCat!$A$2:$B$269,2,FALSE)</f>
        <v>HMOPMR</v>
      </c>
      <c r="B6073" s="68" t="str">
        <f>IF(ISNA(VLOOKUP(C6073,COA!$A$2:$B$340,2,FALSE)),"XXX",VLOOKUP(C6073,COA!$A$2:$B$340,2,FALSE))</f>
        <v>F22</v>
      </c>
      <c r="C6073" s="149" t="str">
        <f t="shared" si="190"/>
        <v>0012-1002-0012</v>
      </c>
      <c r="D6073" s="134" t="s">
        <v>452</v>
      </c>
      <c r="E6073" s="134" t="s">
        <v>453</v>
      </c>
      <c r="F6073" s="134" t="s">
        <v>452</v>
      </c>
      <c r="G6073" s="134" t="s">
        <v>309</v>
      </c>
      <c r="H6073" s="134" t="s">
        <v>1023</v>
      </c>
      <c r="I6073" s="134" t="s">
        <v>3</v>
      </c>
      <c r="J6073" s="135">
        <v>299.99</v>
      </c>
      <c r="K6073" s="135">
        <v>165.04</v>
      </c>
      <c r="L6073" s="135">
        <v>165.04</v>
      </c>
      <c r="M6073" s="141" t="str">
        <f t="shared" si="189"/>
        <v>201601</v>
      </c>
    </row>
    <row r="6074" spans="1:13" x14ac:dyDescent="0.25">
      <c r="A6074" s="35" t="str">
        <f>VLOOKUP(B6074,ResCat!$A$2:$B$269,2,FALSE)</f>
        <v>HMOPMR</v>
      </c>
      <c r="B6074" s="68" t="str">
        <f>IF(ISNA(VLOOKUP(C6074,COA!$A$2:$B$340,2,FALSE)),"XXX",VLOOKUP(C6074,COA!$A$2:$B$340,2,FALSE))</f>
        <v>F22</v>
      </c>
      <c r="C6074" s="149" t="str">
        <f t="shared" si="190"/>
        <v>0012-1002-0012</v>
      </c>
      <c r="D6074" s="134" t="s">
        <v>452</v>
      </c>
      <c r="E6074" s="134" t="s">
        <v>453</v>
      </c>
      <c r="F6074" s="134" t="s">
        <v>452</v>
      </c>
      <c r="G6074" s="134" t="s">
        <v>362</v>
      </c>
      <c r="H6074" s="134" t="s">
        <v>1023</v>
      </c>
      <c r="I6074" s="134" t="s">
        <v>1</v>
      </c>
      <c r="J6074" s="135">
        <v>-1148.8899999999999</v>
      </c>
      <c r="K6074" s="135">
        <v>-696.14</v>
      </c>
      <c r="L6074" s="135">
        <v>-653.29</v>
      </c>
      <c r="M6074" s="141" t="str">
        <f t="shared" si="189"/>
        <v>201601</v>
      </c>
    </row>
    <row r="6075" spans="1:13" x14ac:dyDescent="0.25">
      <c r="A6075" s="35" t="str">
        <f>VLOOKUP(B6075,ResCat!$A$2:$B$269,2,FALSE)</f>
        <v>HMOPMR</v>
      </c>
      <c r="B6075" s="68" t="str">
        <f>IF(ISNA(VLOOKUP(C6075,COA!$A$2:$B$340,2,FALSE)),"XXX",VLOOKUP(C6075,COA!$A$2:$B$340,2,FALSE))</f>
        <v>F22</v>
      </c>
      <c r="C6075" s="149" t="str">
        <f t="shared" si="190"/>
        <v>0012-1002-0012</v>
      </c>
      <c r="D6075" s="134" t="s">
        <v>452</v>
      </c>
      <c r="E6075" s="134" t="s">
        <v>453</v>
      </c>
      <c r="F6075" s="134" t="s">
        <v>452</v>
      </c>
      <c r="G6075" s="134" t="s">
        <v>1028</v>
      </c>
      <c r="H6075" s="134" t="s">
        <v>1023</v>
      </c>
      <c r="I6075" s="134" t="s">
        <v>2</v>
      </c>
      <c r="J6075" s="135">
        <v>5250</v>
      </c>
      <c r="K6075" s="135">
        <v>450</v>
      </c>
      <c r="L6075" s="135">
        <v>450</v>
      </c>
      <c r="M6075" s="141" t="str">
        <f t="shared" si="189"/>
        <v>201601</v>
      </c>
    </row>
    <row r="6076" spans="1:13" x14ac:dyDescent="0.25">
      <c r="A6076" s="35" t="str">
        <f>VLOOKUP(B6076,ResCat!$A$2:$B$269,2,FALSE)</f>
        <v>HMOPMR</v>
      </c>
      <c r="B6076" s="68" t="str">
        <f>IF(ISNA(VLOOKUP(C6076,COA!$A$2:$B$340,2,FALSE)),"XXX",VLOOKUP(C6076,COA!$A$2:$B$340,2,FALSE))</f>
        <v>F22</v>
      </c>
      <c r="C6076" s="149" t="str">
        <f t="shared" si="190"/>
        <v>0012-1002-0012</v>
      </c>
      <c r="D6076" s="134" t="s">
        <v>452</v>
      </c>
      <c r="E6076" s="134" t="s">
        <v>453</v>
      </c>
      <c r="F6076" s="134" t="s">
        <v>452</v>
      </c>
      <c r="G6076" s="134" t="s">
        <v>363</v>
      </c>
      <c r="H6076" s="134" t="s">
        <v>1023</v>
      </c>
      <c r="I6076" s="134" t="s">
        <v>3</v>
      </c>
      <c r="J6076" s="135">
        <v>877.25</v>
      </c>
      <c r="K6076" s="135">
        <v>539.87</v>
      </c>
      <c r="L6076" s="135">
        <v>539.87</v>
      </c>
      <c r="M6076" s="141" t="str">
        <f t="shared" si="189"/>
        <v>201601</v>
      </c>
    </row>
    <row r="6077" spans="1:13" x14ac:dyDescent="0.25">
      <c r="A6077" s="35" t="str">
        <f>VLOOKUP(B6077,ResCat!$A$2:$B$269,2,FALSE)</f>
        <v>HMOPMR</v>
      </c>
      <c r="B6077" s="68" t="str">
        <f>IF(ISNA(VLOOKUP(C6077,COA!$A$2:$B$340,2,FALSE)),"XXX",VLOOKUP(C6077,COA!$A$2:$B$340,2,FALSE))</f>
        <v>F22</v>
      </c>
      <c r="C6077" s="149" t="str">
        <f t="shared" si="190"/>
        <v>0012-1002-0012</v>
      </c>
      <c r="D6077" s="134" t="s">
        <v>452</v>
      </c>
      <c r="E6077" s="134" t="s">
        <v>453</v>
      </c>
      <c r="F6077" s="134" t="s">
        <v>452</v>
      </c>
      <c r="G6077" s="134" t="s">
        <v>363</v>
      </c>
      <c r="H6077" s="134" t="s">
        <v>1023</v>
      </c>
      <c r="I6077" s="134" t="s">
        <v>2</v>
      </c>
      <c r="J6077" s="135">
        <v>5281.32</v>
      </c>
      <c r="K6077" s="135">
        <v>691.65</v>
      </c>
      <c r="L6077" s="135">
        <v>691.65</v>
      </c>
      <c r="M6077" s="141" t="str">
        <f t="shared" si="189"/>
        <v>201601</v>
      </c>
    </row>
    <row r="6078" spans="1:13" x14ac:dyDescent="0.25">
      <c r="A6078" s="35" t="str">
        <f>VLOOKUP(B6078,ResCat!$A$2:$B$269,2,FALSE)</f>
        <v>HMOPMR</v>
      </c>
      <c r="B6078" s="68" t="str">
        <f>IF(ISNA(VLOOKUP(C6078,COA!$A$2:$B$340,2,FALSE)),"XXX",VLOOKUP(C6078,COA!$A$2:$B$340,2,FALSE))</f>
        <v>F22</v>
      </c>
      <c r="C6078" s="149" t="str">
        <f t="shared" si="190"/>
        <v>0012-1002-0012</v>
      </c>
      <c r="D6078" s="134" t="s">
        <v>452</v>
      </c>
      <c r="E6078" s="134" t="s">
        <v>453</v>
      </c>
      <c r="F6078" s="134" t="s">
        <v>452</v>
      </c>
      <c r="G6078" s="134" t="s">
        <v>1029</v>
      </c>
      <c r="H6078" s="134" t="s">
        <v>1023</v>
      </c>
      <c r="I6078" s="134" t="s">
        <v>1</v>
      </c>
      <c r="J6078" s="135">
        <v>10723.7</v>
      </c>
      <c r="K6078" s="135">
        <v>3989.2100000000005</v>
      </c>
      <c r="L6078" s="135">
        <v>3989.2100000000005</v>
      </c>
      <c r="M6078" s="141" t="str">
        <f t="shared" si="189"/>
        <v>201601</v>
      </c>
    </row>
    <row r="6079" spans="1:13" x14ac:dyDescent="0.25">
      <c r="A6079" s="35" t="str">
        <f>VLOOKUP(B6079,ResCat!$A$2:$B$269,2,FALSE)</f>
        <v>HMOPMR</v>
      </c>
      <c r="B6079" s="68" t="str">
        <f>IF(ISNA(VLOOKUP(C6079,COA!$A$2:$B$340,2,FALSE)),"XXX",VLOOKUP(C6079,COA!$A$2:$B$340,2,FALSE))</f>
        <v>F22</v>
      </c>
      <c r="C6079" s="149" t="str">
        <f t="shared" si="190"/>
        <v>0012-1002-0012</v>
      </c>
      <c r="D6079" s="134" t="s">
        <v>452</v>
      </c>
      <c r="E6079" s="134" t="s">
        <v>453</v>
      </c>
      <c r="F6079" s="134" t="s">
        <v>452</v>
      </c>
      <c r="G6079" s="134" t="s">
        <v>350</v>
      </c>
      <c r="H6079" s="134" t="s">
        <v>1023</v>
      </c>
      <c r="I6079" s="134" t="s">
        <v>3</v>
      </c>
      <c r="J6079" s="135">
        <v>0</v>
      </c>
      <c r="K6079" s="135">
        <v>0</v>
      </c>
      <c r="L6079" s="135">
        <v>0</v>
      </c>
      <c r="M6079" s="141" t="str">
        <f t="shared" si="189"/>
        <v>201601</v>
      </c>
    </row>
    <row r="6080" spans="1:13" x14ac:dyDescent="0.25">
      <c r="A6080" s="35" t="str">
        <f>VLOOKUP(B6080,ResCat!$A$2:$B$269,2,FALSE)</f>
        <v>HMOPMR</v>
      </c>
      <c r="B6080" s="68" t="str">
        <f>IF(ISNA(VLOOKUP(C6080,COA!$A$2:$B$340,2,FALSE)),"XXX",VLOOKUP(C6080,COA!$A$2:$B$340,2,FALSE))</f>
        <v>F22</v>
      </c>
      <c r="C6080" s="149" t="str">
        <f t="shared" si="190"/>
        <v>0012-1002-0012</v>
      </c>
      <c r="D6080" s="134" t="s">
        <v>452</v>
      </c>
      <c r="E6080" s="134" t="s">
        <v>453</v>
      </c>
      <c r="F6080" s="134" t="s">
        <v>452</v>
      </c>
      <c r="G6080" s="134" t="s">
        <v>350</v>
      </c>
      <c r="H6080" s="134" t="s">
        <v>1023</v>
      </c>
      <c r="I6080" s="134" t="s">
        <v>2</v>
      </c>
      <c r="J6080" s="135">
        <v>326.07</v>
      </c>
      <c r="K6080" s="135">
        <v>129.98000000000002</v>
      </c>
      <c r="L6080" s="135">
        <v>98.1</v>
      </c>
      <c r="M6080" s="141" t="str">
        <f t="shared" si="189"/>
        <v>201601</v>
      </c>
    </row>
    <row r="6081" spans="1:13" x14ac:dyDescent="0.25">
      <c r="A6081" s="35" t="str">
        <f>VLOOKUP(B6081,ResCat!$A$2:$B$269,2,FALSE)</f>
        <v>HMOPMR</v>
      </c>
      <c r="B6081" s="68" t="str">
        <f>IF(ISNA(VLOOKUP(C6081,COA!$A$2:$B$340,2,FALSE)),"XXX",VLOOKUP(C6081,COA!$A$2:$B$340,2,FALSE))</f>
        <v>F22</v>
      </c>
      <c r="C6081" s="149" t="str">
        <f t="shared" si="190"/>
        <v>0012-1002-0012</v>
      </c>
      <c r="D6081" s="134" t="s">
        <v>452</v>
      </c>
      <c r="E6081" s="134" t="s">
        <v>453</v>
      </c>
      <c r="F6081" s="134" t="s">
        <v>452</v>
      </c>
      <c r="G6081" s="134" t="s">
        <v>359</v>
      </c>
      <c r="H6081" s="134" t="s">
        <v>1023</v>
      </c>
      <c r="I6081" s="134" t="s">
        <v>3</v>
      </c>
      <c r="J6081" s="135">
        <v>1370.4</v>
      </c>
      <c r="K6081" s="135">
        <v>-103.94999999999987</v>
      </c>
      <c r="L6081" s="135">
        <v>-183.34999999999988</v>
      </c>
      <c r="M6081" s="141" t="str">
        <f t="shared" si="189"/>
        <v>201601</v>
      </c>
    </row>
    <row r="6082" spans="1:13" x14ac:dyDescent="0.25">
      <c r="A6082" s="35" t="str">
        <f>VLOOKUP(B6082,ResCat!$A$2:$B$269,2,FALSE)</f>
        <v>HMOPMR</v>
      </c>
      <c r="B6082" s="68" t="str">
        <f>IF(ISNA(VLOOKUP(C6082,COA!$A$2:$B$340,2,FALSE)),"XXX",VLOOKUP(C6082,COA!$A$2:$B$340,2,FALSE))</f>
        <v>F22</v>
      </c>
      <c r="C6082" s="149" t="str">
        <f t="shared" si="190"/>
        <v>0012-1002-0012</v>
      </c>
      <c r="D6082" s="134" t="s">
        <v>452</v>
      </c>
      <c r="E6082" s="134" t="s">
        <v>453</v>
      </c>
      <c r="F6082" s="134" t="s">
        <v>452</v>
      </c>
      <c r="G6082" s="134" t="s">
        <v>359</v>
      </c>
      <c r="H6082" s="134" t="s">
        <v>1023</v>
      </c>
      <c r="I6082" s="134" t="s">
        <v>2</v>
      </c>
      <c r="J6082" s="135">
        <v>-663.28</v>
      </c>
      <c r="K6082" s="135">
        <v>-849.34</v>
      </c>
      <c r="L6082" s="135">
        <v>-629.34</v>
      </c>
      <c r="M6082" s="141" t="str">
        <f t="shared" si="189"/>
        <v>201601</v>
      </c>
    </row>
    <row r="6083" spans="1:13" x14ac:dyDescent="0.25">
      <c r="A6083" s="35" t="str">
        <f>VLOOKUP(B6083,ResCat!$A$2:$B$269,2,FALSE)</f>
        <v>HMOPMR</v>
      </c>
      <c r="B6083" s="68" t="str">
        <f>IF(ISNA(VLOOKUP(C6083,COA!$A$2:$B$340,2,FALSE)),"XXX",VLOOKUP(C6083,COA!$A$2:$B$340,2,FALSE))</f>
        <v>F22</v>
      </c>
      <c r="C6083" s="149" t="str">
        <f t="shared" si="190"/>
        <v>0012-1002-0012</v>
      </c>
      <c r="D6083" s="134" t="s">
        <v>452</v>
      </c>
      <c r="E6083" s="134" t="s">
        <v>453</v>
      </c>
      <c r="F6083" s="134" t="s">
        <v>452</v>
      </c>
      <c r="G6083" s="134" t="s">
        <v>354</v>
      </c>
      <c r="H6083" s="134" t="s">
        <v>1023</v>
      </c>
      <c r="I6083" s="134" t="s">
        <v>3</v>
      </c>
      <c r="J6083" s="135">
        <v>27.06</v>
      </c>
      <c r="K6083" s="135">
        <v>27.06</v>
      </c>
      <c r="L6083" s="135">
        <v>27.06</v>
      </c>
      <c r="M6083" s="141" t="str">
        <f t="shared" si="189"/>
        <v>201601</v>
      </c>
    </row>
    <row r="6084" spans="1:13" x14ac:dyDescent="0.25">
      <c r="A6084" s="35" t="str">
        <f>VLOOKUP(B6084,ResCat!$A$2:$B$269,2,FALSE)</f>
        <v>HMOPMR</v>
      </c>
      <c r="B6084" s="68" t="str">
        <f>IF(ISNA(VLOOKUP(C6084,COA!$A$2:$B$340,2,FALSE)),"XXX",VLOOKUP(C6084,COA!$A$2:$B$340,2,FALSE))</f>
        <v>F22</v>
      </c>
      <c r="C6084" s="149" t="str">
        <f t="shared" si="190"/>
        <v>0012-1002-0012</v>
      </c>
      <c r="D6084" s="134" t="s">
        <v>452</v>
      </c>
      <c r="E6084" s="134" t="s">
        <v>453</v>
      </c>
      <c r="F6084" s="134" t="s">
        <v>452</v>
      </c>
      <c r="G6084" s="134" t="s">
        <v>354</v>
      </c>
      <c r="H6084" s="134" t="s">
        <v>1023</v>
      </c>
      <c r="I6084" s="134" t="s">
        <v>2</v>
      </c>
      <c r="J6084" s="135">
        <v>-636.65</v>
      </c>
      <c r="K6084" s="135">
        <v>-160.02000000000001</v>
      </c>
      <c r="L6084" s="135">
        <v>-157.64000000000001</v>
      </c>
      <c r="M6084" s="141" t="str">
        <f t="shared" ref="M6084:M6147" si="191">IF(G6084&lt;$M$1,$M$1,G6084)</f>
        <v>201601</v>
      </c>
    </row>
    <row r="6085" spans="1:13" x14ac:dyDescent="0.25">
      <c r="A6085" s="35" t="str">
        <f>VLOOKUP(B6085,ResCat!$A$2:$B$269,2,FALSE)</f>
        <v>HMOPMR</v>
      </c>
      <c r="B6085" s="68" t="str">
        <f>IF(ISNA(VLOOKUP(C6085,COA!$A$2:$B$340,2,FALSE)),"XXX",VLOOKUP(C6085,COA!$A$2:$B$340,2,FALSE))</f>
        <v>F22</v>
      </c>
      <c r="C6085" s="149" t="str">
        <f t="shared" ref="C6085:C6148" si="192">D6085&amp;"-"&amp;E6085&amp;"-"&amp;F6085</f>
        <v>0012-1002-0012</v>
      </c>
      <c r="D6085" s="134" t="s">
        <v>452</v>
      </c>
      <c r="E6085" s="134" t="s">
        <v>453</v>
      </c>
      <c r="F6085" s="134" t="s">
        <v>452</v>
      </c>
      <c r="G6085" s="134" t="s">
        <v>366</v>
      </c>
      <c r="H6085" s="134" t="s">
        <v>1023</v>
      </c>
      <c r="I6085" s="134" t="s">
        <v>3</v>
      </c>
      <c r="J6085" s="135">
        <v>734.7600000000001</v>
      </c>
      <c r="K6085" s="135">
        <v>502.03999999999991</v>
      </c>
      <c r="L6085" s="135">
        <v>22.21</v>
      </c>
      <c r="M6085" s="141" t="str">
        <f t="shared" si="191"/>
        <v>201601</v>
      </c>
    </row>
    <row r="6086" spans="1:13" x14ac:dyDescent="0.25">
      <c r="A6086" s="35" t="str">
        <f>VLOOKUP(B6086,ResCat!$A$2:$B$269,2,FALSE)</f>
        <v>HMOPMR</v>
      </c>
      <c r="B6086" s="68" t="str">
        <f>IF(ISNA(VLOOKUP(C6086,COA!$A$2:$B$340,2,FALSE)),"XXX",VLOOKUP(C6086,COA!$A$2:$B$340,2,FALSE))</f>
        <v>F22</v>
      </c>
      <c r="C6086" s="149" t="str">
        <f t="shared" si="192"/>
        <v>0012-1002-0012</v>
      </c>
      <c r="D6086" s="134" t="s">
        <v>452</v>
      </c>
      <c r="E6086" s="134" t="s">
        <v>453</v>
      </c>
      <c r="F6086" s="134" t="s">
        <v>452</v>
      </c>
      <c r="G6086" s="134" t="s">
        <v>366</v>
      </c>
      <c r="H6086" s="134" t="s">
        <v>1023</v>
      </c>
      <c r="I6086" s="134" t="s">
        <v>2</v>
      </c>
      <c r="J6086" s="135">
        <v>2000.99</v>
      </c>
      <c r="K6086" s="135">
        <v>530.67000000000007</v>
      </c>
      <c r="L6086" s="135">
        <v>279.56</v>
      </c>
      <c r="M6086" s="141" t="str">
        <f t="shared" si="191"/>
        <v>201601</v>
      </c>
    </row>
    <row r="6087" spans="1:13" x14ac:dyDescent="0.25">
      <c r="A6087" s="35" t="str">
        <f>VLOOKUP(B6087,ResCat!$A$2:$B$269,2,FALSE)</f>
        <v>HMOPMR</v>
      </c>
      <c r="B6087" s="68" t="str">
        <f>IF(ISNA(VLOOKUP(C6087,COA!$A$2:$B$340,2,FALSE)),"XXX",VLOOKUP(C6087,COA!$A$2:$B$340,2,FALSE))</f>
        <v>F22</v>
      </c>
      <c r="C6087" s="149" t="str">
        <f t="shared" si="192"/>
        <v>0012-1002-0012</v>
      </c>
      <c r="D6087" s="134" t="s">
        <v>452</v>
      </c>
      <c r="E6087" s="134" t="s">
        <v>453</v>
      </c>
      <c r="F6087" s="134" t="s">
        <v>452</v>
      </c>
      <c r="G6087" s="134" t="s">
        <v>337</v>
      </c>
      <c r="H6087" s="134" t="s">
        <v>1023</v>
      </c>
      <c r="I6087" s="134" t="s">
        <v>3</v>
      </c>
      <c r="J6087" s="135">
        <v>8.57</v>
      </c>
      <c r="K6087" s="135">
        <v>8.57</v>
      </c>
      <c r="L6087" s="135">
        <v>8.57</v>
      </c>
      <c r="M6087" s="141" t="str">
        <f t="shared" si="191"/>
        <v>201601</v>
      </c>
    </row>
    <row r="6088" spans="1:13" x14ac:dyDescent="0.25">
      <c r="A6088" s="35" t="str">
        <f>VLOOKUP(B6088,ResCat!$A$2:$B$269,2,FALSE)</f>
        <v>HMOPMR</v>
      </c>
      <c r="B6088" s="68" t="str">
        <f>IF(ISNA(VLOOKUP(C6088,COA!$A$2:$B$340,2,FALSE)),"XXX",VLOOKUP(C6088,COA!$A$2:$B$340,2,FALSE))</f>
        <v>F22</v>
      </c>
      <c r="C6088" s="149" t="str">
        <f t="shared" si="192"/>
        <v>0012-1002-0012</v>
      </c>
      <c r="D6088" s="134" t="s">
        <v>452</v>
      </c>
      <c r="E6088" s="134" t="s">
        <v>453</v>
      </c>
      <c r="F6088" s="134" t="s">
        <v>452</v>
      </c>
      <c r="G6088" s="134" t="s">
        <v>337</v>
      </c>
      <c r="H6088" s="134" t="s">
        <v>1023</v>
      </c>
      <c r="I6088" s="134" t="s">
        <v>368</v>
      </c>
      <c r="J6088" s="135">
        <v>18</v>
      </c>
      <c r="K6088" s="135">
        <v>18</v>
      </c>
      <c r="L6088" s="135">
        <v>0</v>
      </c>
      <c r="M6088" s="141" t="str">
        <f t="shared" si="191"/>
        <v>201601</v>
      </c>
    </row>
    <row r="6089" spans="1:13" x14ac:dyDescent="0.25">
      <c r="A6089" s="35" t="str">
        <f>VLOOKUP(B6089,ResCat!$A$2:$B$269,2,FALSE)</f>
        <v>HMOPMR</v>
      </c>
      <c r="B6089" s="68" t="str">
        <f>IF(ISNA(VLOOKUP(C6089,COA!$A$2:$B$340,2,FALSE)),"XXX",VLOOKUP(C6089,COA!$A$2:$B$340,2,FALSE))</f>
        <v>F22</v>
      </c>
      <c r="C6089" s="149" t="str">
        <f t="shared" si="192"/>
        <v>0012-1002-0012</v>
      </c>
      <c r="D6089" s="134" t="s">
        <v>452</v>
      </c>
      <c r="E6089" s="134" t="s">
        <v>453</v>
      </c>
      <c r="F6089" s="134" t="s">
        <v>452</v>
      </c>
      <c r="G6089" s="134" t="s">
        <v>337</v>
      </c>
      <c r="H6089" s="134" t="s">
        <v>1023</v>
      </c>
      <c r="I6089" s="134" t="s">
        <v>2</v>
      </c>
      <c r="J6089" s="135">
        <v>709</v>
      </c>
      <c r="K6089" s="135">
        <v>373.89</v>
      </c>
      <c r="L6089" s="135">
        <v>373.89</v>
      </c>
      <c r="M6089" s="141" t="str">
        <f t="shared" si="191"/>
        <v>201601</v>
      </c>
    </row>
    <row r="6090" spans="1:13" x14ac:dyDescent="0.25">
      <c r="A6090" s="35" t="str">
        <f>VLOOKUP(B6090,ResCat!$A$2:$B$269,2,FALSE)</f>
        <v>HMOPMR</v>
      </c>
      <c r="B6090" s="68" t="str">
        <f>IF(ISNA(VLOOKUP(C6090,COA!$A$2:$B$340,2,FALSE)),"XXX",VLOOKUP(C6090,COA!$A$2:$B$340,2,FALSE))</f>
        <v>F22</v>
      </c>
      <c r="C6090" s="149" t="str">
        <f t="shared" si="192"/>
        <v>0012-1002-0012</v>
      </c>
      <c r="D6090" s="134" t="s">
        <v>452</v>
      </c>
      <c r="E6090" s="134" t="s">
        <v>453</v>
      </c>
      <c r="F6090" s="134" t="s">
        <v>452</v>
      </c>
      <c r="G6090" s="134" t="s">
        <v>337</v>
      </c>
      <c r="H6090" s="134" t="s">
        <v>1023</v>
      </c>
      <c r="I6090" s="134" t="s">
        <v>1</v>
      </c>
      <c r="J6090" s="135">
        <v>146</v>
      </c>
      <c r="K6090" s="135">
        <v>146</v>
      </c>
      <c r="L6090" s="135">
        <v>96</v>
      </c>
      <c r="M6090" s="141" t="str">
        <f t="shared" si="191"/>
        <v>201601</v>
      </c>
    </row>
    <row r="6091" spans="1:13" x14ac:dyDescent="0.25">
      <c r="A6091" s="35" t="str">
        <f>VLOOKUP(B6091,ResCat!$A$2:$B$269,2,FALSE)</f>
        <v>HMOPMR</v>
      </c>
      <c r="B6091" s="68" t="str">
        <f>IF(ISNA(VLOOKUP(C6091,COA!$A$2:$B$340,2,FALSE)),"XXX",VLOOKUP(C6091,COA!$A$2:$B$340,2,FALSE))</f>
        <v>F22</v>
      </c>
      <c r="C6091" s="149" t="str">
        <f t="shared" si="192"/>
        <v>0012-1002-0012</v>
      </c>
      <c r="D6091" s="134" t="s">
        <v>452</v>
      </c>
      <c r="E6091" s="134" t="s">
        <v>453</v>
      </c>
      <c r="F6091" s="134" t="s">
        <v>452</v>
      </c>
      <c r="G6091" s="134" t="s">
        <v>352</v>
      </c>
      <c r="H6091" s="134" t="s">
        <v>1023</v>
      </c>
      <c r="I6091" s="134" t="s">
        <v>3</v>
      </c>
      <c r="J6091" s="135">
        <v>3760</v>
      </c>
      <c r="K6091" s="135">
        <v>1711.92</v>
      </c>
      <c r="L6091" s="135">
        <v>543.35</v>
      </c>
      <c r="M6091" s="141" t="str">
        <f t="shared" si="191"/>
        <v>201602</v>
      </c>
    </row>
    <row r="6092" spans="1:13" x14ac:dyDescent="0.25">
      <c r="A6092" s="35" t="str">
        <f>VLOOKUP(B6092,ResCat!$A$2:$B$269,2,FALSE)</f>
        <v>HMOPMR</v>
      </c>
      <c r="B6092" s="68" t="str">
        <f>IF(ISNA(VLOOKUP(C6092,COA!$A$2:$B$340,2,FALSE)),"XXX",VLOOKUP(C6092,COA!$A$2:$B$340,2,FALSE))</f>
        <v>F22</v>
      </c>
      <c r="C6092" s="149" t="str">
        <f t="shared" si="192"/>
        <v>0012-1002-0012</v>
      </c>
      <c r="D6092" s="134" t="s">
        <v>452</v>
      </c>
      <c r="E6092" s="134" t="s">
        <v>453</v>
      </c>
      <c r="F6092" s="134" t="s">
        <v>452</v>
      </c>
      <c r="G6092" s="134" t="s">
        <v>352</v>
      </c>
      <c r="H6092" s="134" t="s">
        <v>1023</v>
      </c>
      <c r="I6092" s="134" t="s">
        <v>2</v>
      </c>
      <c r="J6092" s="135">
        <v>1510.32</v>
      </c>
      <c r="K6092" s="135">
        <v>731.61</v>
      </c>
      <c r="L6092" s="135">
        <v>408.28999999999996</v>
      </c>
      <c r="M6092" s="141" t="str">
        <f t="shared" si="191"/>
        <v>201602</v>
      </c>
    </row>
    <row r="6093" spans="1:13" x14ac:dyDescent="0.25">
      <c r="A6093" s="35" t="str">
        <f>VLOOKUP(B6093,ResCat!$A$2:$B$269,2,FALSE)</f>
        <v>HMOPMR</v>
      </c>
      <c r="B6093" s="68" t="str">
        <f>IF(ISNA(VLOOKUP(C6093,COA!$A$2:$B$340,2,FALSE)),"XXX",VLOOKUP(C6093,COA!$A$2:$B$340,2,FALSE))</f>
        <v>F22</v>
      </c>
      <c r="C6093" s="149" t="str">
        <f t="shared" si="192"/>
        <v>0012-1002-0012</v>
      </c>
      <c r="D6093" s="134" t="s">
        <v>452</v>
      </c>
      <c r="E6093" s="134" t="s">
        <v>453</v>
      </c>
      <c r="F6093" s="134" t="s">
        <v>452</v>
      </c>
      <c r="G6093" s="134" t="s">
        <v>347</v>
      </c>
      <c r="H6093" s="134" t="s">
        <v>1023</v>
      </c>
      <c r="I6093" s="134" t="s">
        <v>3</v>
      </c>
      <c r="J6093" s="135">
        <v>230</v>
      </c>
      <c r="K6093" s="135">
        <v>130.1</v>
      </c>
      <c r="L6093" s="135">
        <v>0</v>
      </c>
      <c r="M6093" s="141" t="str">
        <f t="shared" si="191"/>
        <v>201603</v>
      </c>
    </row>
    <row r="6094" spans="1:13" x14ac:dyDescent="0.25">
      <c r="A6094" s="35" t="str">
        <f>VLOOKUP(B6094,ResCat!$A$2:$B$269,2,FALSE)</f>
        <v>HMOPMR</v>
      </c>
      <c r="B6094" s="68" t="str">
        <f>IF(ISNA(VLOOKUP(C6094,COA!$A$2:$B$340,2,FALSE)),"XXX",VLOOKUP(C6094,COA!$A$2:$B$340,2,FALSE))</f>
        <v>F22</v>
      </c>
      <c r="C6094" s="149" t="str">
        <f t="shared" si="192"/>
        <v>0012-1002-0012</v>
      </c>
      <c r="D6094" s="134" t="s">
        <v>452</v>
      </c>
      <c r="E6094" s="134" t="s">
        <v>453</v>
      </c>
      <c r="F6094" s="134" t="s">
        <v>452</v>
      </c>
      <c r="G6094" s="134" t="s">
        <v>347</v>
      </c>
      <c r="H6094" s="134" t="s">
        <v>1023</v>
      </c>
      <c r="I6094" s="134" t="s">
        <v>0</v>
      </c>
      <c r="J6094" s="135">
        <v>-4328.3</v>
      </c>
      <c r="K6094" s="135">
        <v>-1220</v>
      </c>
      <c r="L6094" s="135">
        <v>-1220</v>
      </c>
      <c r="M6094" s="141" t="str">
        <f t="shared" si="191"/>
        <v>201603</v>
      </c>
    </row>
    <row r="6095" spans="1:13" x14ac:dyDescent="0.25">
      <c r="A6095" s="35" t="str">
        <f>VLOOKUP(B6095,ResCat!$A$2:$B$269,2,FALSE)</f>
        <v>HMOPMR</v>
      </c>
      <c r="B6095" s="68" t="str">
        <f>IF(ISNA(VLOOKUP(C6095,COA!$A$2:$B$340,2,FALSE)),"XXX",VLOOKUP(C6095,COA!$A$2:$B$340,2,FALSE))</f>
        <v>F22</v>
      </c>
      <c r="C6095" s="149" t="str">
        <f t="shared" si="192"/>
        <v>0012-1002-0012</v>
      </c>
      <c r="D6095" s="134" t="s">
        <v>452</v>
      </c>
      <c r="E6095" s="134" t="s">
        <v>453</v>
      </c>
      <c r="F6095" s="134" t="s">
        <v>452</v>
      </c>
      <c r="G6095" s="134" t="s">
        <v>347</v>
      </c>
      <c r="H6095" s="134" t="s">
        <v>1023</v>
      </c>
      <c r="I6095" s="134" t="s">
        <v>2</v>
      </c>
      <c r="J6095" s="135">
        <v>984.29</v>
      </c>
      <c r="K6095" s="135">
        <v>455.52</v>
      </c>
      <c r="L6095" s="135">
        <v>367.34</v>
      </c>
      <c r="M6095" s="141" t="str">
        <f t="shared" si="191"/>
        <v>201603</v>
      </c>
    </row>
    <row r="6096" spans="1:13" x14ac:dyDescent="0.25">
      <c r="A6096" s="35" t="str">
        <f>VLOOKUP(B6096,ResCat!$A$2:$B$269,2,FALSE)</f>
        <v>HMOPMR</v>
      </c>
      <c r="B6096" s="68" t="str">
        <f>IF(ISNA(VLOOKUP(C6096,COA!$A$2:$B$340,2,FALSE)),"XXX",VLOOKUP(C6096,COA!$A$2:$B$340,2,FALSE))</f>
        <v>F22</v>
      </c>
      <c r="C6096" s="149" t="str">
        <f t="shared" si="192"/>
        <v>0012-1002-0012</v>
      </c>
      <c r="D6096" s="134" t="s">
        <v>452</v>
      </c>
      <c r="E6096" s="134" t="s">
        <v>453</v>
      </c>
      <c r="F6096" s="134" t="s">
        <v>452</v>
      </c>
      <c r="G6096" s="134" t="s">
        <v>347</v>
      </c>
      <c r="H6096" s="134" t="s">
        <v>1023</v>
      </c>
      <c r="I6096" s="134" t="s">
        <v>1</v>
      </c>
      <c r="J6096" s="135">
        <v>6668</v>
      </c>
      <c r="K6096" s="135">
        <v>1934.7299999999996</v>
      </c>
      <c r="L6096" s="135">
        <v>1884.7299999999996</v>
      </c>
      <c r="M6096" s="141" t="str">
        <f t="shared" si="191"/>
        <v>201603</v>
      </c>
    </row>
    <row r="6097" spans="1:13" x14ac:dyDescent="0.25">
      <c r="A6097" s="35" t="str">
        <f>VLOOKUP(B6097,ResCat!$A$2:$B$269,2,FALSE)</f>
        <v>HMOPMR</v>
      </c>
      <c r="B6097" s="68" t="str">
        <f>IF(ISNA(VLOOKUP(C6097,COA!$A$2:$B$340,2,FALSE)),"XXX",VLOOKUP(C6097,COA!$A$2:$B$340,2,FALSE))</f>
        <v>F22</v>
      </c>
      <c r="C6097" s="149" t="str">
        <f t="shared" si="192"/>
        <v>0012-1002-0012</v>
      </c>
      <c r="D6097" s="134" t="s">
        <v>452</v>
      </c>
      <c r="E6097" s="134" t="s">
        <v>453</v>
      </c>
      <c r="F6097" s="134" t="s">
        <v>452</v>
      </c>
      <c r="G6097" s="134" t="s">
        <v>361</v>
      </c>
      <c r="H6097" s="134" t="s">
        <v>1023</v>
      </c>
      <c r="I6097" s="134" t="s">
        <v>2</v>
      </c>
      <c r="J6097" s="135">
        <v>362</v>
      </c>
      <c r="K6097" s="135">
        <v>75.370000000000019</v>
      </c>
      <c r="L6097" s="135">
        <v>35.179999999999993</v>
      </c>
      <c r="M6097" s="141" t="str">
        <f t="shared" si="191"/>
        <v>201604</v>
      </c>
    </row>
    <row r="6098" spans="1:13" x14ac:dyDescent="0.25">
      <c r="A6098" s="35" t="str">
        <f>VLOOKUP(B6098,ResCat!$A$2:$B$269,2,FALSE)</f>
        <v>HMOPMR</v>
      </c>
      <c r="B6098" s="68" t="str">
        <f>IF(ISNA(VLOOKUP(C6098,COA!$A$2:$B$340,2,FALSE)),"XXX",VLOOKUP(C6098,COA!$A$2:$B$340,2,FALSE))</f>
        <v>F22</v>
      </c>
      <c r="C6098" s="149" t="str">
        <f t="shared" si="192"/>
        <v>0012-1002-0012</v>
      </c>
      <c r="D6098" s="134" t="s">
        <v>452</v>
      </c>
      <c r="E6098" s="134" t="s">
        <v>453</v>
      </c>
      <c r="F6098" s="134" t="s">
        <v>452</v>
      </c>
      <c r="G6098" s="134" t="s">
        <v>312</v>
      </c>
      <c r="H6098" s="134" t="s">
        <v>1023</v>
      </c>
      <c r="I6098" s="134" t="s">
        <v>3</v>
      </c>
      <c r="J6098" s="135">
        <v>42.21</v>
      </c>
      <c r="K6098" s="135">
        <v>42.21</v>
      </c>
      <c r="L6098" s="135">
        <v>52.790000000000006</v>
      </c>
      <c r="M6098" s="141" t="str">
        <f t="shared" si="191"/>
        <v>201605</v>
      </c>
    </row>
    <row r="6099" spans="1:13" x14ac:dyDescent="0.25">
      <c r="A6099" s="35" t="str">
        <f>VLOOKUP(B6099,ResCat!$A$2:$B$269,2,FALSE)</f>
        <v>HMOPMR</v>
      </c>
      <c r="B6099" s="68" t="str">
        <f>IF(ISNA(VLOOKUP(C6099,COA!$A$2:$B$340,2,FALSE)),"XXX",VLOOKUP(C6099,COA!$A$2:$B$340,2,FALSE))</f>
        <v>F22</v>
      </c>
      <c r="C6099" s="149" t="str">
        <f t="shared" si="192"/>
        <v>0012-1002-0012</v>
      </c>
      <c r="D6099" s="134" t="s">
        <v>452</v>
      </c>
      <c r="E6099" s="134" t="s">
        <v>453</v>
      </c>
      <c r="F6099" s="134" t="s">
        <v>452</v>
      </c>
      <c r="G6099" s="134" t="s">
        <v>312</v>
      </c>
      <c r="H6099" s="134" t="s">
        <v>1023</v>
      </c>
      <c r="I6099" s="134" t="s">
        <v>2</v>
      </c>
      <c r="J6099" s="135">
        <v>2375.41</v>
      </c>
      <c r="K6099" s="135">
        <v>2097.6400000000003</v>
      </c>
      <c r="L6099" s="135">
        <v>2003.74</v>
      </c>
      <c r="M6099" s="141" t="str">
        <f t="shared" si="191"/>
        <v>201605</v>
      </c>
    </row>
    <row r="6100" spans="1:13" x14ac:dyDescent="0.25">
      <c r="A6100" s="35" t="str">
        <f>VLOOKUP(B6100,ResCat!$A$2:$B$269,2,FALSE)</f>
        <v>HMOPMR</v>
      </c>
      <c r="B6100" s="68" t="str">
        <f>IF(ISNA(VLOOKUP(C6100,COA!$A$2:$B$340,2,FALSE)),"XXX",VLOOKUP(C6100,COA!$A$2:$B$340,2,FALSE))</f>
        <v>F22</v>
      </c>
      <c r="C6100" s="149" t="str">
        <f t="shared" si="192"/>
        <v>0012-1002-0012</v>
      </c>
      <c r="D6100" s="134" t="s">
        <v>452</v>
      </c>
      <c r="E6100" s="134" t="s">
        <v>453</v>
      </c>
      <c r="F6100" s="134" t="s">
        <v>452</v>
      </c>
      <c r="G6100" s="134" t="s">
        <v>357</v>
      </c>
      <c r="H6100" s="134" t="s">
        <v>1023</v>
      </c>
      <c r="I6100" s="134" t="s">
        <v>3</v>
      </c>
      <c r="J6100" s="135">
        <v>0</v>
      </c>
      <c r="K6100" s="135">
        <v>303.97000000000003</v>
      </c>
      <c r="L6100" s="135">
        <v>303.97000000000003</v>
      </c>
      <c r="M6100" s="141" t="str">
        <f t="shared" si="191"/>
        <v>201606</v>
      </c>
    </row>
    <row r="6101" spans="1:13" x14ac:dyDescent="0.25">
      <c r="A6101" s="35" t="str">
        <f>VLOOKUP(B6101,ResCat!$A$2:$B$269,2,FALSE)</f>
        <v>HMOPMR</v>
      </c>
      <c r="B6101" s="68" t="str">
        <f>IF(ISNA(VLOOKUP(C6101,COA!$A$2:$B$340,2,FALSE)),"XXX",VLOOKUP(C6101,COA!$A$2:$B$340,2,FALSE))</f>
        <v>F22</v>
      </c>
      <c r="C6101" s="149" t="str">
        <f t="shared" si="192"/>
        <v>0012-1002-0012</v>
      </c>
      <c r="D6101" s="134" t="s">
        <v>452</v>
      </c>
      <c r="E6101" s="134" t="s">
        <v>453</v>
      </c>
      <c r="F6101" s="134" t="s">
        <v>452</v>
      </c>
      <c r="G6101" s="134" t="s">
        <v>357</v>
      </c>
      <c r="H6101" s="134" t="s">
        <v>1023</v>
      </c>
      <c r="I6101" s="134" t="s">
        <v>2</v>
      </c>
      <c r="J6101" s="135">
        <v>4860.74</v>
      </c>
      <c r="K6101" s="135">
        <v>3062.7000000000025</v>
      </c>
      <c r="L6101" s="135">
        <v>2545.3600000000015</v>
      </c>
      <c r="M6101" s="141" t="str">
        <f t="shared" si="191"/>
        <v>201606</v>
      </c>
    </row>
    <row r="6102" spans="1:13" x14ac:dyDescent="0.25">
      <c r="A6102" s="35" t="str">
        <f>VLOOKUP(B6102,ResCat!$A$2:$B$269,2,FALSE)</f>
        <v>HMOPMR</v>
      </c>
      <c r="B6102" s="68" t="str">
        <f>IF(ISNA(VLOOKUP(C6102,COA!$A$2:$B$340,2,FALSE)),"XXX",VLOOKUP(C6102,COA!$A$2:$B$340,2,FALSE))</f>
        <v>F22</v>
      </c>
      <c r="C6102" s="149" t="str">
        <f t="shared" si="192"/>
        <v>0012-1002-0012</v>
      </c>
      <c r="D6102" s="134" t="s">
        <v>452</v>
      </c>
      <c r="E6102" s="134" t="s">
        <v>453</v>
      </c>
      <c r="F6102" s="134" t="s">
        <v>452</v>
      </c>
      <c r="G6102" s="134" t="s">
        <v>357</v>
      </c>
      <c r="H6102" s="134" t="s">
        <v>1023</v>
      </c>
      <c r="I6102" s="134" t="s">
        <v>1</v>
      </c>
      <c r="J6102" s="135">
        <v>977</v>
      </c>
      <c r="K6102" s="135">
        <v>131.77000000000001</v>
      </c>
      <c r="L6102" s="135">
        <v>118.59</v>
      </c>
      <c r="M6102" s="141" t="str">
        <f t="shared" si="191"/>
        <v>201606</v>
      </c>
    </row>
    <row r="6103" spans="1:13" x14ac:dyDescent="0.25">
      <c r="A6103" s="35" t="str">
        <f>VLOOKUP(B6103,ResCat!$A$2:$B$269,2,FALSE)</f>
        <v>HMOPMR</v>
      </c>
      <c r="B6103" s="68" t="str">
        <f>IF(ISNA(VLOOKUP(C6103,COA!$A$2:$B$340,2,FALSE)),"XXX",VLOOKUP(C6103,COA!$A$2:$B$340,2,FALSE))</f>
        <v>F22</v>
      </c>
      <c r="C6103" s="149" t="str">
        <f t="shared" si="192"/>
        <v>0012-1002-0012</v>
      </c>
      <c r="D6103" s="134" t="s">
        <v>452</v>
      </c>
      <c r="E6103" s="134" t="s">
        <v>453</v>
      </c>
      <c r="F6103" s="134" t="s">
        <v>452</v>
      </c>
      <c r="G6103" s="134" t="s">
        <v>314</v>
      </c>
      <c r="H6103" s="134" t="s">
        <v>1023</v>
      </c>
      <c r="I6103" s="134" t="s">
        <v>3</v>
      </c>
      <c r="J6103" s="135">
        <v>-19</v>
      </c>
      <c r="K6103" s="135">
        <v>0</v>
      </c>
      <c r="L6103" s="135">
        <v>0</v>
      </c>
      <c r="M6103" s="141" t="str">
        <f t="shared" si="191"/>
        <v>201607</v>
      </c>
    </row>
    <row r="6104" spans="1:13" x14ac:dyDescent="0.25">
      <c r="A6104" s="35" t="str">
        <f>VLOOKUP(B6104,ResCat!$A$2:$B$269,2,FALSE)</f>
        <v>HMOPMR</v>
      </c>
      <c r="B6104" s="68" t="str">
        <f>IF(ISNA(VLOOKUP(C6104,COA!$A$2:$B$340,2,FALSE)),"XXX",VLOOKUP(C6104,COA!$A$2:$B$340,2,FALSE))</f>
        <v>F22</v>
      </c>
      <c r="C6104" s="149" t="str">
        <f t="shared" si="192"/>
        <v>0012-1002-0012</v>
      </c>
      <c r="D6104" s="134" t="s">
        <v>452</v>
      </c>
      <c r="E6104" s="134" t="s">
        <v>453</v>
      </c>
      <c r="F6104" s="134" t="s">
        <v>452</v>
      </c>
      <c r="G6104" s="134" t="s">
        <v>314</v>
      </c>
      <c r="H6104" s="134" t="s">
        <v>1023</v>
      </c>
      <c r="I6104" s="134" t="s">
        <v>2</v>
      </c>
      <c r="J6104" s="135">
        <v>916.16000000000008</v>
      </c>
      <c r="K6104" s="135">
        <v>-76.359999999999928</v>
      </c>
      <c r="L6104" s="135">
        <v>-92.579999999999956</v>
      </c>
      <c r="M6104" s="141" t="str">
        <f t="shared" si="191"/>
        <v>201607</v>
      </c>
    </row>
    <row r="6105" spans="1:13" x14ac:dyDescent="0.25">
      <c r="A6105" s="35" t="str">
        <f>VLOOKUP(B6105,ResCat!$A$2:$B$269,2,FALSE)</f>
        <v>HMOPMR</v>
      </c>
      <c r="B6105" s="68" t="str">
        <f>IF(ISNA(VLOOKUP(C6105,COA!$A$2:$B$340,2,FALSE)),"XXX",VLOOKUP(C6105,COA!$A$2:$B$340,2,FALSE))</f>
        <v>F22</v>
      </c>
      <c r="C6105" s="149" t="str">
        <f t="shared" si="192"/>
        <v>0012-1002-0012</v>
      </c>
      <c r="D6105" s="134" t="s">
        <v>452</v>
      </c>
      <c r="E6105" s="134" t="s">
        <v>453</v>
      </c>
      <c r="F6105" s="134" t="s">
        <v>452</v>
      </c>
      <c r="G6105" s="134" t="s">
        <v>314</v>
      </c>
      <c r="H6105" s="134" t="s">
        <v>1023</v>
      </c>
      <c r="I6105" s="134" t="s">
        <v>1</v>
      </c>
      <c r="J6105" s="135">
        <v>-3375</v>
      </c>
      <c r="K6105" s="135">
        <v>-2001.17</v>
      </c>
      <c r="L6105" s="135">
        <v>-1600.94</v>
      </c>
      <c r="M6105" s="141" t="str">
        <f t="shared" si="191"/>
        <v>201607</v>
      </c>
    </row>
    <row r="6106" spans="1:13" x14ac:dyDescent="0.25">
      <c r="A6106" s="35" t="str">
        <f>VLOOKUP(B6106,ResCat!$A$2:$B$269,2,FALSE)</f>
        <v>HMOPMR</v>
      </c>
      <c r="B6106" s="68" t="str">
        <f>IF(ISNA(VLOOKUP(C6106,COA!$A$2:$B$340,2,FALSE)),"XXX",VLOOKUP(C6106,COA!$A$2:$B$340,2,FALSE))</f>
        <v>F22</v>
      </c>
      <c r="C6106" s="149" t="str">
        <f t="shared" si="192"/>
        <v>0012-1002-0012</v>
      </c>
      <c r="D6106" s="134" t="s">
        <v>452</v>
      </c>
      <c r="E6106" s="134" t="s">
        <v>453</v>
      </c>
      <c r="F6106" s="134" t="s">
        <v>452</v>
      </c>
      <c r="G6106" s="134" t="s">
        <v>339</v>
      </c>
      <c r="H6106" s="134" t="s">
        <v>1023</v>
      </c>
      <c r="I6106" s="134" t="s">
        <v>3</v>
      </c>
      <c r="J6106" s="135">
        <v>-125</v>
      </c>
      <c r="K6106" s="135">
        <v>-24.96</v>
      </c>
      <c r="L6106" s="135">
        <v>-24.96</v>
      </c>
      <c r="M6106" s="141" t="str">
        <f t="shared" si="191"/>
        <v>201608</v>
      </c>
    </row>
    <row r="6107" spans="1:13" x14ac:dyDescent="0.25">
      <c r="A6107" s="35" t="str">
        <f>VLOOKUP(B6107,ResCat!$A$2:$B$269,2,FALSE)</f>
        <v>HMOPMR</v>
      </c>
      <c r="B6107" s="68" t="str">
        <f>IF(ISNA(VLOOKUP(C6107,COA!$A$2:$B$340,2,FALSE)),"XXX",VLOOKUP(C6107,COA!$A$2:$B$340,2,FALSE))</f>
        <v>F22</v>
      </c>
      <c r="C6107" s="149" t="str">
        <f t="shared" si="192"/>
        <v>0012-1002-0012</v>
      </c>
      <c r="D6107" s="134" t="s">
        <v>452</v>
      </c>
      <c r="E6107" s="134" t="s">
        <v>453</v>
      </c>
      <c r="F6107" s="134" t="s">
        <v>452</v>
      </c>
      <c r="G6107" s="134" t="s">
        <v>339</v>
      </c>
      <c r="H6107" s="134" t="s">
        <v>1023</v>
      </c>
      <c r="I6107" s="134" t="s">
        <v>336</v>
      </c>
      <c r="J6107" s="135">
        <v>-85</v>
      </c>
      <c r="K6107" s="135">
        <v>0</v>
      </c>
      <c r="L6107" s="135">
        <v>0</v>
      </c>
      <c r="M6107" s="141" t="str">
        <f t="shared" si="191"/>
        <v>201608</v>
      </c>
    </row>
    <row r="6108" spans="1:13" x14ac:dyDescent="0.25">
      <c r="A6108" s="35" t="str">
        <f>VLOOKUP(B6108,ResCat!$A$2:$B$269,2,FALSE)</f>
        <v>HMOPMR</v>
      </c>
      <c r="B6108" s="68" t="str">
        <f>IF(ISNA(VLOOKUP(C6108,COA!$A$2:$B$340,2,FALSE)),"XXX",VLOOKUP(C6108,COA!$A$2:$B$340,2,FALSE))</f>
        <v>F22</v>
      </c>
      <c r="C6108" s="149" t="str">
        <f t="shared" si="192"/>
        <v>0012-1002-0012</v>
      </c>
      <c r="D6108" s="134" t="s">
        <v>452</v>
      </c>
      <c r="E6108" s="134" t="s">
        <v>453</v>
      </c>
      <c r="F6108" s="134" t="s">
        <v>452</v>
      </c>
      <c r="G6108" s="134" t="s">
        <v>339</v>
      </c>
      <c r="H6108" s="134" t="s">
        <v>1023</v>
      </c>
      <c r="I6108" s="134" t="s">
        <v>2</v>
      </c>
      <c r="J6108" s="135">
        <v>2410.0199999999977</v>
      </c>
      <c r="K6108" s="135">
        <v>2043.8899999999992</v>
      </c>
      <c r="L6108" s="135">
        <v>1737.8399999999997</v>
      </c>
      <c r="M6108" s="141" t="str">
        <f t="shared" si="191"/>
        <v>201608</v>
      </c>
    </row>
    <row r="6109" spans="1:13" x14ac:dyDescent="0.25">
      <c r="A6109" s="35" t="str">
        <f>VLOOKUP(B6109,ResCat!$A$2:$B$269,2,FALSE)</f>
        <v>HMOPMR</v>
      </c>
      <c r="B6109" s="68" t="str">
        <f>IF(ISNA(VLOOKUP(C6109,COA!$A$2:$B$340,2,FALSE)),"XXX",VLOOKUP(C6109,COA!$A$2:$B$340,2,FALSE))</f>
        <v>F22</v>
      </c>
      <c r="C6109" s="149" t="str">
        <f t="shared" si="192"/>
        <v>0012-1002-0012</v>
      </c>
      <c r="D6109" s="134" t="s">
        <v>452</v>
      </c>
      <c r="E6109" s="134" t="s">
        <v>453</v>
      </c>
      <c r="F6109" s="134" t="s">
        <v>452</v>
      </c>
      <c r="G6109" s="134" t="s">
        <v>339</v>
      </c>
      <c r="H6109" s="134" t="s">
        <v>1023</v>
      </c>
      <c r="I6109" s="134" t="s">
        <v>1</v>
      </c>
      <c r="J6109" s="135">
        <v>6579</v>
      </c>
      <c r="K6109" s="135">
        <v>3868.04</v>
      </c>
      <c r="L6109" s="135">
        <v>3818.04</v>
      </c>
      <c r="M6109" s="141" t="str">
        <f t="shared" si="191"/>
        <v>201608</v>
      </c>
    </row>
    <row r="6110" spans="1:13" x14ac:dyDescent="0.25">
      <c r="A6110" s="35" t="str">
        <f>VLOOKUP(B6110,ResCat!$A$2:$B$269,2,FALSE)</f>
        <v>HMOPMR</v>
      </c>
      <c r="B6110" s="68" t="str">
        <f>IF(ISNA(VLOOKUP(C6110,COA!$A$2:$B$340,2,FALSE)),"XXX",VLOOKUP(C6110,COA!$A$2:$B$340,2,FALSE))</f>
        <v>F22</v>
      </c>
      <c r="C6110" s="149" t="str">
        <f t="shared" si="192"/>
        <v>0012-1002-0012</v>
      </c>
      <c r="D6110" s="134" t="s">
        <v>452</v>
      </c>
      <c r="E6110" s="134" t="s">
        <v>453</v>
      </c>
      <c r="F6110" s="134" t="s">
        <v>452</v>
      </c>
      <c r="G6110" s="134" t="s">
        <v>342</v>
      </c>
      <c r="H6110" s="134" t="s">
        <v>1023</v>
      </c>
      <c r="I6110" s="134" t="s">
        <v>3</v>
      </c>
      <c r="J6110" s="135">
        <v>0</v>
      </c>
      <c r="K6110" s="135">
        <v>0</v>
      </c>
      <c r="L6110" s="135">
        <v>0</v>
      </c>
      <c r="M6110" s="141" t="str">
        <f t="shared" si="191"/>
        <v>201609</v>
      </c>
    </row>
    <row r="6111" spans="1:13" x14ac:dyDescent="0.25">
      <c r="A6111" s="35" t="str">
        <f>VLOOKUP(B6111,ResCat!$A$2:$B$269,2,FALSE)</f>
        <v>HMOPMR</v>
      </c>
      <c r="B6111" s="68" t="str">
        <f>IF(ISNA(VLOOKUP(C6111,COA!$A$2:$B$340,2,FALSE)),"XXX",VLOOKUP(C6111,COA!$A$2:$B$340,2,FALSE))</f>
        <v>F22</v>
      </c>
      <c r="C6111" s="149" t="str">
        <f t="shared" si="192"/>
        <v>0012-1002-0012</v>
      </c>
      <c r="D6111" s="134" t="s">
        <v>452</v>
      </c>
      <c r="E6111" s="134" t="s">
        <v>453</v>
      </c>
      <c r="F6111" s="134" t="s">
        <v>452</v>
      </c>
      <c r="G6111" s="134" t="s">
        <v>342</v>
      </c>
      <c r="H6111" s="134" t="s">
        <v>1023</v>
      </c>
      <c r="I6111" s="134" t="s">
        <v>2</v>
      </c>
      <c r="J6111" s="135">
        <v>227.29</v>
      </c>
      <c r="K6111" s="135">
        <v>250.7</v>
      </c>
      <c r="L6111" s="135">
        <v>220.42000000000002</v>
      </c>
      <c r="M6111" s="141" t="str">
        <f t="shared" si="191"/>
        <v>201609</v>
      </c>
    </row>
    <row r="6112" spans="1:13" x14ac:dyDescent="0.25">
      <c r="A6112" s="35" t="str">
        <f>VLOOKUP(B6112,ResCat!$A$2:$B$269,2,FALSE)</f>
        <v>HMOPMR</v>
      </c>
      <c r="B6112" s="68" t="str">
        <f>IF(ISNA(VLOOKUP(C6112,COA!$A$2:$B$340,2,FALSE)),"XXX",VLOOKUP(C6112,COA!$A$2:$B$340,2,FALSE))</f>
        <v>F22</v>
      </c>
      <c r="C6112" s="149" t="str">
        <f t="shared" si="192"/>
        <v>0012-1002-0012</v>
      </c>
      <c r="D6112" s="134" t="s">
        <v>452</v>
      </c>
      <c r="E6112" s="134" t="s">
        <v>453</v>
      </c>
      <c r="F6112" s="134" t="s">
        <v>452</v>
      </c>
      <c r="G6112" s="134" t="s">
        <v>342</v>
      </c>
      <c r="H6112" s="134" t="s">
        <v>1023</v>
      </c>
      <c r="I6112" s="134" t="s">
        <v>1</v>
      </c>
      <c r="J6112" s="135">
        <v>6236.26</v>
      </c>
      <c r="K6112" s="135">
        <v>1376.01</v>
      </c>
      <c r="L6112" s="135">
        <v>1276.01</v>
      </c>
      <c r="M6112" s="141" t="str">
        <f t="shared" si="191"/>
        <v>201609</v>
      </c>
    </row>
    <row r="6113" spans="1:13" x14ac:dyDescent="0.25">
      <c r="A6113" s="35" t="str">
        <f>VLOOKUP(B6113,ResCat!$A$2:$B$269,2,FALSE)</f>
        <v>HMOPMR</v>
      </c>
      <c r="B6113" s="68" t="str">
        <f>IF(ISNA(VLOOKUP(C6113,COA!$A$2:$B$340,2,FALSE)),"XXX",VLOOKUP(C6113,COA!$A$2:$B$340,2,FALSE))</f>
        <v>F22</v>
      </c>
      <c r="C6113" s="149" t="str">
        <f t="shared" si="192"/>
        <v>0012-1002-0012</v>
      </c>
      <c r="D6113" s="134" t="s">
        <v>452</v>
      </c>
      <c r="E6113" s="134" t="s">
        <v>453</v>
      </c>
      <c r="F6113" s="134" t="s">
        <v>452</v>
      </c>
      <c r="G6113" s="134" t="s">
        <v>316</v>
      </c>
      <c r="H6113" s="134" t="s">
        <v>1023</v>
      </c>
      <c r="I6113" s="134" t="s">
        <v>3</v>
      </c>
      <c r="J6113" s="135">
        <v>-141.47</v>
      </c>
      <c r="K6113" s="135">
        <v>-86.72999999999999</v>
      </c>
      <c r="L6113" s="135">
        <v>-86.72999999999999</v>
      </c>
      <c r="M6113" s="141" t="str">
        <f t="shared" si="191"/>
        <v>201610</v>
      </c>
    </row>
    <row r="6114" spans="1:13" x14ac:dyDescent="0.25">
      <c r="A6114" s="35" t="str">
        <f>VLOOKUP(B6114,ResCat!$A$2:$B$269,2,FALSE)</f>
        <v>HMOPMR</v>
      </c>
      <c r="B6114" s="68" t="str">
        <f>IF(ISNA(VLOOKUP(C6114,COA!$A$2:$B$340,2,FALSE)),"XXX",VLOOKUP(C6114,COA!$A$2:$B$340,2,FALSE))</f>
        <v>F22</v>
      </c>
      <c r="C6114" s="149" t="str">
        <f t="shared" si="192"/>
        <v>0012-1002-0012</v>
      </c>
      <c r="D6114" s="134" t="s">
        <v>452</v>
      </c>
      <c r="E6114" s="134" t="s">
        <v>453</v>
      </c>
      <c r="F6114" s="134" t="s">
        <v>452</v>
      </c>
      <c r="G6114" s="134" t="s">
        <v>316</v>
      </c>
      <c r="H6114" s="134" t="s">
        <v>1023</v>
      </c>
      <c r="I6114" s="134" t="s">
        <v>0</v>
      </c>
      <c r="J6114" s="135">
        <v>4.5474735088646412E-13</v>
      </c>
      <c r="K6114" s="135">
        <v>16072.5</v>
      </c>
      <c r="L6114" s="135">
        <v>16072.5</v>
      </c>
      <c r="M6114" s="141" t="str">
        <f t="shared" si="191"/>
        <v>201610</v>
      </c>
    </row>
    <row r="6115" spans="1:13" x14ac:dyDescent="0.25">
      <c r="A6115" s="35" t="str">
        <f>VLOOKUP(B6115,ResCat!$A$2:$B$269,2,FALSE)</f>
        <v>HMOPMR</v>
      </c>
      <c r="B6115" s="68" t="str">
        <f>IF(ISNA(VLOOKUP(C6115,COA!$A$2:$B$340,2,FALSE)),"XXX",VLOOKUP(C6115,COA!$A$2:$B$340,2,FALSE))</f>
        <v>F22</v>
      </c>
      <c r="C6115" s="149" t="str">
        <f t="shared" si="192"/>
        <v>0012-1002-0012</v>
      </c>
      <c r="D6115" s="134" t="s">
        <v>452</v>
      </c>
      <c r="E6115" s="134" t="s">
        <v>453</v>
      </c>
      <c r="F6115" s="134" t="s">
        <v>452</v>
      </c>
      <c r="G6115" s="134" t="s">
        <v>316</v>
      </c>
      <c r="H6115" s="134" t="s">
        <v>1023</v>
      </c>
      <c r="I6115" s="134" t="s">
        <v>2</v>
      </c>
      <c r="J6115" s="135">
        <v>-72.340000000000032</v>
      </c>
      <c r="K6115" s="135">
        <v>-223.96999999999994</v>
      </c>
      <c r="L6115" s="135">
        <v>-263.00000000000006</v>
      </c>
      <c r="M6115" s="141" t="str">
        <f t="shared" si="191"/>
        <v>201610</v>
      </c>
    </row>
    <row r="6116" spans="1:13" x14ac:dyDescent="0.25">
      <c r="A6116" s="35" t="str">
        <f>VLOOKUP(B6116,ResCat!$A$2:$B$269,2,FALSE)</f>
        <v>HMOPMR</v>
      </c>
      <c r="B6116" s="68" t="str">
        <f>IF(ISNA(VLOOKUP(C6116,COA!$A$2:$B$340,2,FALSE)),"XXX",VLOOKUP(C6116,COA!$A$2:$B$340,2,FALSE))</f>
        <v>F22</v>
      </c>
      <c r="C6116" s="149" t="str">
        <f t="shared" si="192"/>
        <v>0012-1002-0012</v>
      </c>
      <c r="D6116" s="134" t="s">
        <v>452</v>
      </c>
      <c r="E6116" s="134" t="s">
        <v>453</v>
      </c>
      <c r="F6116" s="134" t="s">
        <v>452</v>
      </c>
      <c r="G6116" s="134" t="s">
        <v>316</v>
      </c>
      <c r="H6116" s="134" t="s">
        <v>1023</v>
      </c>
      <c r="I6116" s="134" t="s">
        <v>1</v>
      </c>
      <c r="J6116" s="135">
        <v>8979.6</v>
      </c>
      <c r="K6116" s="135">
        <v>1424</v>
      </c>
      <c r="L6116" s="135">
        <v>1204</v>
      </c>
      <c r="M6116" s="141" t="str">
        <f t="shared" si="191"/>
        <v>201610</v>
      </c>
    </row>
    <row r="6117" spans="1:13" x14ac:dyDescent="0.25">
      <c r="A6117" s="35" t="str">
        <f>VLOOKUP(B6117,ResCat!$A$2:$B$269,2,FALSE)</f>
        <v>HMOPMR</v>
      </c>
      <c r="B6117" s="68" t="str">
        <f>IF(ISNA(VLOOKUP(C6117,COA!$A$2:$B$340,2,FALSE)),"XXX",VLOOKUP(C6117,COA!$A$2:$B$340,2,FALSE))</f>
        <v>F22</v>
      </c>
      <c r="C6117" s="149" t="str">
        <f t="shared" si="192"/>
        <v>0012-1002-0012</v>
      </c>
      <c r="D6117" s="134" t="s">
        <v>452</v>
      </c>
      <c r="E6117" s="134" t="s">
        <v>453</v>
      </c>
      <c r="F6117" s="134" t="s">
        <v>452</v>
      </c>
      <c r="G6117" s="134" t="s">
        <v>318</v>
      </c>
      <c r="H6117" s="134" t="s">
        <v>1023</v>
      </c>
      <c r="I6117" s="134" t="s">
        <v>3</v>
      </c>
      <c r="J6117" s="135">
        <v>2017</v>
      </c>
      <c r="K6117" s="135">
        <v>29.470000000000013</v>
      </c>
      <c r="L6117" s="135">
        <v>-44.36999999999999</v>
      </c>
      <c r="M6117" s="141" t="str">
        <f t="shared" si="191"/>
        <v>201611</v>
      </c>
    </row>
    <row r="6118" spans="1:13" x14ac:dyDescent="0.25">
      <c r="A6118" s="35" t="str">
        <f>VLOOKUP(B6118,ResCat!$A$2:$B$269,2,FALSE)</f>
        <v>HMOPMR</v>
      </c>
      <c r="B6118" s="68" t="str">
        <f>IF(ISNA(VLOOKUP(C6118,COA!$A$2:$B$340,2,FALSE)),"XXX",VLOOKUP(C6118,COA!$A$2:$B$340,2,FALSE))</f>
        <v>F22</v>
      </c>
      <c r="C6118" s="149" t="str">
        <f t="shared" si="192"/>
        <v>0012-1002-0012</v>
      </c>
      <c r="D6118" s="134" t="s">
        <v>452</v>
      </c>
      <c r="E6118" s="134" t="s">
        <v>453</v>
      </c>
      <c r="F6118" s="134" t="s">
        <v>452</v>
      </c>
      <c r="G6118" s="134" t="s">
        <v>318</v>
      </c>
      <c r="H6118" s="134" t="s">
        <v>1023</v>
      </c>
      <c r="I6118" s="134" t="s">
        <v>2</v>
      </c>
      <c r="J6118" s="135">
        <v>4125.33</v>
      </c>
      <c r="K6118" s="135">
        <v>2255.2200000000003</v>
      </c>
      <c r="L6118" s="135">
        <v>2111.44</v>
      </c>
      <c r="M6118" s="141" t="str">
        <f t="shared" si="191"/>
        <v>201611</v>
      </c>
    </row>
    <row r="6119" spans="1:13" x14ac:dyDescent="0.25">
      <c r="A6119" s="35" t="str">
        <f>VLOOKUP(B6119,ResCat!$A$2:$B$269,2,FALSE)</f>
        <v>HMOPMR</v>
      </c>
      <c r="B6119" s="68" t="str">
        <f>IF(ISNA(VLOOKUP(C6119,COA!$A$2:$B$340,2,FALSE)),"XXX",VLOOKUP(C6119,COA!$A$2:$B$340,2,FALSE))</f>
        <v>F22</v>
      </c>
      <c r="C6119" s="149" t="str">
        <f t="shared" si="192"/>
        <v>0012-1002-0012</v>
      </c>
      <c r="D6119" s="134" t="s">
        <v>452</v>
      </c>
      <c r="E6119" s="134" t="s">
        <v>453</v>
      </c>
      <c r="F6119" s="134" t="s">
        <v>452</v>
      </c>
      <c r="G6119" s="134" t="s">
        <v>318</v>
      </c>
      <c r="H6119" s="134" t="s">
        <v>1023</v>
      </c>
      <c r="I6119" s="134" t="s">
        <v>1</v>
      </c>
      <c r="J6119" s="135">
        <v>18191.46</v>
      </c>
      <c r="K6119" s="135">
        <v>8239.7099999999991</v>
      </c>
      <c r="L6119" s="135">
        <v>6022.1499999999987</v>
      </c>
      <c r="M6119" s="141" t="str">
        <f t="shared" si="191"/>
        <v>201611</v>
      </c>
    </row>
    <row r="6120" spans="1:13" x14ac:dyDescent="0.25">
      <c r="A6120" s="35" t="str">
        <f>VLOOKUP(B6120,ResCat!$A$2:$B$269,2,FALSE)</f>
        <v>HMOPMR</v>
      </c>
      <c r="B6120" s="68" t="str">
        <f>IF(ISNA(VLOOKUP(C6120,COA!$A$2:$B$340,2,FALSE)),"XXX",VLOOKUP(C6120,COA!$A$2:$B$340,2,FALSE))</f>
        <v>F22</v>
      </c>
      <c r="C6120" s="149" t="str">
        <f t="shared" si="192"/>
        <v>0012-1002-0012</v>
      </c>
      <c r="D6120" s="134" t="s">
        <v>452</v>
      </c>
      <c r="E6120" s="134" t="s">
        <v>453</v>
      </c>
      <c r="F6120" s="134" t="s">
        <v>452</v>
      </c>
      <c r="G6120" s="134" t="s">
        <v>320</v>
      </c>
      <c r="H6120" s="134" t="s">
        <v>1023</v>
      </c>
      <c r="I6120" s="134" t="s">
        <v>3</v>
      </c>
      <c r="J6120" s="135">
        <v>1038.71</v>
      </c>
      <c r="K6120" s="135">
        <v>315.10000000000002</v>
      </c>
      <c r="L6120" s="135">
        <v>340.72</v>
      </c>
      <c r="M6120" s="141" t="str">
        <f t="shared" si="191"/>
        <v>201612</v>
      </c>
    </row>
    <row r="6121" spans="1:13" x14ac:dyDescent="0.25">
      <c r="A6121" s="35" t="str">
        <f>VLOOKUP(B6121,ResCat!$A$2:$B$269,2,FALSE)</f>
        <v>HMOPMR</v>
      </c>
      <c r="B6121" s="68" t="str">
        <f>IF(ISNA(VLOOKUP(C6121,COA!$A$2:$B$340,2,FALSE)),"XXX",VLOOKUP(C6121,COA!$A$2:$B$340,2,FALSE))</f>
        <v>F22</v>
      </c>
      <c r="C6121" s="149" t="str">
        <f t="shared" si="192"/>
        <v>0012-1002-0012</v>
      </c>
      <c r="D6121" s="134" t="s">
        <v>452</v>
      </c>
      <c r="E6121" s="134" t="s">
        <v>453</v>
      </c>
      <c r="F6121" s="134" t="s">
        <v>452</v>
      </c>
      <c r="G6121" s="134" t="s">
        <v>320</v>
      </c>
      <c r="H6121" s="134" t="s">
        <v>1023</v>
      </c>
      <c r="I6121" s="134" t="s">
        <v>0</v>
      </c>
      <c r="J6121" s="135">
        <v>6807.9299999999839</v>
      </c>
      <c r="K6121" s="135">
        <v>-112189.5</v>
      </c>
      <c r="L6121" s="135">
        <v>-112189.5</v>
      </c>
      <c r="M6121" s="141" t="str">
        <f t="shared" si="191"/>
        <v>201612</v>
      </c>
    </row>
    <row r="6122" spans="1:13" x14ac:dyDescent="0.25">
      <c r="A6122" s="35" t="str">
        <f>VLOOKUP(B6122,ResCat!$A$2:$B$269,2,FALSE)</f>
        <v>HMOPMR</v>
      </c>
      <c r="B6122" s="68" t="str">
        <f>IF(ISNA(VLOOKUP(C6122,COA!$A$2:$B$340,2,FALSE)),"XXX",VLOOKUP(C6122,COA!$A$2:$B$340,2,FALSE))</f>
        <v>F22</v>
      </c>
      <c r="C6122" s="149" t="str">
        <f t="shared" si="192"/>
        <v>0012-1002-0012</v>
      </c>
      <c r="D6122" s="134" t="s">
        <v>452</v>
      </c>
      <c r="E6122" s="134" t="s">
        <v>453</v>
      </c>
      <c r="F6122" s="134" t="s">
        <v>452</v>
      </c>
      <c r="G6122" s="134" t="s">
        <v>320</v>
      </c>
      <c r="H6122" s="134" t="s">
        <v>1023</v>
      </c>
      <c r="I6122" s="134" t="s">
        <v>2</v>
      </c>
      <c r="J6122" s="135">
        <v>3521</v>
      </c>
      <c r="K6122" s="135">
        <v>1722.1800000000003</v>
      </c>
      <c r="L6122" s="135">
        <v>1526.16</v>
      </c>
      <c r="M6122" s="141" t="str">
        <f t="shared" si="191"/>
        <v>201612</v>
      </c>
    </row>
    <row r="6123" spans="1:13" x14ac:dyDescent="0.25">
      <c r="A6123" s="35" t="str">
        <f>VLOOKUP(B6123,ResCat!$A$2:$B$269,2,FALSE)</f>
        <v>HMOPMR</v>
      </c>
      <c r="B6123" s="68" t="str">
        <f>IF(ISNA(VLOOKUP(C6123,COA!$A$2:$B$340,2,FALSE)),"XXX",VLOOKUP(C6123,COA!$A$2:$B$340,2,FALSE))</f>
        <v>F22</v>
      </c>
      <c r="C6123" s="149" t="str">
        <f t="shared" si="192"/>
        <v>0012-1002-0012</v>
      </c>
      <c r="D6123" s="134" t="s">
        <v>452</v>
      </c>
      <c r="E6123" s="134" t="s">
        <v>453</v>
      </c>
      <c r="F6123" s="134" t="s">
        <v>452</v>
      </c>
      <c r="G6123" s="134" t="s">
        <v>320</v>
      </c>
      <c r="H6123" s="134" t="s">
        <v>1023</v>
      </c>
      <c r="I6123" s="134" t="s">
        <v>1</v>
      </c>
      <c r="J6123" s="135">
        <v>0</v>
      </c>
      <c r="K6123" s="135">
        <v>213.9</v>
      </c>
      <c r="L6123" s="135">
        <v>213.9</v>
      </c>
      <c r="M6123" s="141" t="str">
        <f t="shared" si="191"/>
        <v>201612</v>
      </c>
    </row>
    <row r="6124" spans="1:13" x14ac:dyDescent="0.25">
      <c r="A6124" s="35" t="str">
        <f>VLOOKUP(B6124,ResCat!$A$2:$B$269,2,FALSE)</f>
        <v>HMOPMR</v>
      </c>
      <c r="B6124" s="68" t="str">
        <f>IF(ISNA(VLOOKUP(C6124,COA!$A$2:$B$340,2,FALSE)),"XXX",VLOOKUP(C6124,COA!$A$2:$B$340,2,FALSE))</f>
        <v>F22</v>
      </c>
      <c r="C6124" s="149" t="str">
        <f t="shared" si="192"/>
        <v>0012-1002-0012</v>
      </c>
      <c r="D6124" s="134" t="s">
        <v>452</v>
      </c>
      <c r="E6124" s="134" t="s">
        <v>453</v>
      </c>
      <c r="F6124" s="134" t="s">
        <v>452</v>
      </c>
      <c r="G6124" s="134" t="s">
        <v>322</v>
      </c>
      <c r="H6124" s="134" t="s">
        <v>1023</v>
      </c>
      <c r="I6124" s="134" t="s">
        <v>3</v>
      </c>
      <c r="J6124" s="135">
        <v>2739.3300000000004</v>
      </c>
      <c r="K6124" s="135">
        <v>692.24000000000012</v>
      </c>
      <c r="L6124" s="135">
        <v>475.6</v>
      </c>
      <c r="M6124" s="141" t="str">
        <f t="shared" si="191"/>
        <v>201701</v>
      </c>
    </row>
    <row r="6125" spans="1:13" x14ac:dyDescent="0.25">
      <c r="A6125" s="35" t="str">
        <f>VLOOKUP(B6125,ResCat!$A$2:$B$269,2,FALSE)</f>
        <v>HMOPMR</v>
      </c>
      <c r="B6125" s="68" t="str">
        <f>IF(ISNA(VLOOKUP(C6125,COA!$A$2:$B$340,2,FALSE)),"XXX",VLOOKUP(C6125,COA!$A$2:$B$340,2,FALSE))</f>
        <v>F22</v>
      </c>
      <c r="C6125" s="149" t="str">
        <f t="shared" si="192"/>
        <v>0012-1002-0012</v>
      </c>
      <c r="D6125" s="134" t="s">
        <v>452</v>
      </c>
      <c r="E6125" s="134" t="s">
        <v>453</v>
      </c>
      <c r="F6125" s="134" t="s">
        <v>452</v>
      </c>
      <c r="G6125" s="134" t="s">
        <v>322</v>
      </c>
      <c r="H6125" s="134" t="s">
        <v>1023</v>
      </c>
      <c r="I6125" s="134" t="s">
        <v>0</v>
      </c>
      <c r="J6125" s="135">
        <v>1.7621459846850485E-11</v>
      </c>
      <c r="K6125" s="135">
        <v>3280</v>
      </c>
      <c r="L6125" s="135">
        <v>3280</v>
      </c>
      <c r="M6125" s="141" t="str">
        <f t="shared" si="191"/>
        <v>201701</v>
      </c>
    </row>
    <row r="6126" spans="1:13" x14ac:dyDescent="0.25">
      <c r="A6126" s="35" t="str">
        <f>VLOOKUP(B6126,ResCat!$A$2:$B$269,2,FALSE)</f>
        <v>HMOPMR</v>
      </c>
      <c r="B6126" s="68" t="str">
        <f>IF(ISNA(VLOOKUP(C6126,COA!$A$2:$B$340,2,FALSE)),"XXX",VLOOKUP(C6126,COA!$A$2:$B$340,2,FALSE))</f>
        <v>F22</v>
      </c>
      <c r="C6126" s="149" t="str">
        <f t="shared" si="192"/>
        <v>0012-1002-0012</v>
      </c>
      <c r="D6126" s="134" t="s">
        <v>452</v>
      </c>
      <c r="E6126" s="134" t="s">
        <v>453</v>
      </c>
      <c r="F6126" s="134" t="s">
        <v>452</v>
      </c>
      <c r="G6126" s="134" t="s">
        <v>322</v>
      </c>
      <c r="H6126" s="134" t="s">
        <v>1023</v>
      </c>
      <c r="I6126" s="134" t="s">
        <v>2</v>
      </c>
      <c r="J6126" s="135">
        <v>5332</v>
      </c>
      <c r="K6126" s="135">
        <v>1886.2400000000005</v>
      </c>
      <c r="L6126" s="135">
        <v>1468.6599999999999</v>
      </c>
      <c r="M6126" s="141" t="str">
        <f t="shared" si="191"/>
        <v>201701</v>
      </c>
    </row>
    <row r="6127" spans="1:13" x14ac:dyDescent="0.25">
      <c r="A6127" s="35" t="str">
        <f>VLOOKUP(B6127,ResCat!$A$2:$B$269,2,FALSE)</f>
        <v>HMOPMR</v>
      </c>
      <c r="B6127" s="68" t="str">
        <f>IF(ISNA(VLOOKUP(C6127,COA!$A$2:$B$340,2,FALSE)),"XXX",VLOOKUP(C6127,COA!$A$2:$B$340,2,FALSE))</f>
        <v>F22</v>
      </c>
      <c r="C6127" s="149" t="str">
        <f t="shared" si="192"/>
        <v>0012-1002-0012</v>
      </c>
      <c r="D6127" s="134" t="s">
        <v>452</v>
      </c>
      <c r="E6127" s="134" t="s">
        <v>453</v>
      </c>
      <c r="F6127" s="134" t="s">
        <v>452</v>
      </c>
      <c r="G6127" s="134" t="s">
        <v>322</v>
      </c>
      <c r="H6127" s="134" t="s">
        <v>1023</v>
      </c>
      <c r="I6127" s="134" t="s">
        <v>1</v>
      </c>
      <c r="J6127" s="135">
        <v>7072</v>
      </c>
      <c r="K6127" s="135">
        <v>5088.8599999999997</v>
      </c>
      <c r="L6127" s="135">
        <v>5038.8599999999997</v>
      </c>
      <c r="M6127" s="141" t="str">
        <f t="shared" si="191"/>
        <v>201701</v>
      </c>
    </row>
    <row r="6128" spans="1:13" x14ac:dyDescent="0.25">
      <c r="A6128" s="35" t="str">
        <f>VLOOKUP(B6128,ResCat!$A$2:$B$269,2,FALSE)</f>
        <v>HMOPMR</v>
      </c>
      <c r="B6128" s="68" t="str">
        <f>IF(ISNA(VLOOKUP(C6128,COA!$A$2:$B$340,2,FALSE)),"XXX",VLOOKUP(C6128,COA!$A$2:$B$340,2,FALSE))</f>
        <v>F22</v>
      </c>
      <c r="C6128" s="149" t="str">
        <f t="shared" si="192"/>
        <v>0012-1002-0012</v>
      </c>
      <c r="D6128" s="134" t="s">
        <v>452</v>
      </c>
      <c r="E6128" s="134" t="s">
        <v>453</v>
      </c>
      <c r="F6128" s="134" t="s">
        <v>452</v>
      </c>
      <c r="G6128" s="134" t="s">
        <v>324</v>
      </c>
      <c r="H6128" s="134" t="s">
        <v>1023</v>
      </c>
      <c r="I6128" s="134" t="s">
        <v>3</v>
      </c>
      <c r="J6128" s="135">
        <v>476.44000000000005</v>
      </c>
      <c r="K6128" s="135">
        <v>648.8900000000001</v>
      </c>
      <c r="L6128" s="135">
        <v>430.36999999999995</v>
      </c>
      <c r="M6128" s="141" t="str">
        <f t="shared" si="191"/>
        <v>201702</v>
      </c>
    </row>
    <row r="6129" spans="1:13" x14ac:dyDescent="0.25">
      <c r="A6129" s="35" t="str">
        <f>VLOOKUP(B6129,ResCat!$A$2:$B$269,2,FALSE)</f>
        <v>HMOPMR</v>
      </c>
      <c r="B6129" s="68" t="str">
        <f>IF(ISNA(VLOOKUP(C6129,COA!$A$2:$B$340,2,FALSE)),"XXX",VLOOKUP(C6129,COA!$A$2:$B$340,2,FALSE))</f>
        <v>F22</v>
      </c>
      <c r="C6129" s="149" t="str">
        <f t="shared" si="192"/>
        <v>0012-1002-0012</v>
      </c>
      <c r="D6129" s="134" t="s">
        <v>452</v>
      </c>
      <c r="E6129" s="134" t="s">
        <v>453</v>
      </c>
      <c r="F6129" s="134" t="s">
        <v>452</v>
      </c>
      <c r="G6129" s="134" t="s">
        <v>324</v>
      </c>
      <c r="H6129" s="134" t="s">
        <v>1023</v>
      </c>
      <c r="I6129" s="134" t="s">
        <v>0</v>
      </c>
      <c r="J6129" s="135">
        <v>-5.8207660913467407E-11</v>
      </c>
      <c r="K6129" s="135">
        <v>124241.53000000003</v>
      </c>
      <c r="L6129" s="135">
        <v>124241.53000000003</v>
      </c>
      <c r="M6129" s="141" t="str">
        <f t="shared" si="191"/>
        <v>201702</v>
      </c>
    </row>
    <row r="6130" spans="1:13" x14ac:dyDescent="0.25">
      <c r="A6130" s="35" t="str">
        <f>VLOOKUP(B6130,ResCat!$A$2:$B$269,2,FALSE)</f>
        <v>HMOPMR</v>
      </c>
      <c r="B6130" s="68" t="str">
        <f>IF(ISNA(VLOOKUP(C6130,COA!$A$2:$B$340,2,FALSE)),"XXX",VLOOKUP(C6130,COA!$A$2:$B$340,2,FALSE))</f>
        <v>F22</v>
      </c>
      <c r="C6130" s="149" t="str">
        <f t="shared" si="192"/>
        <v>0012-1002-0012</v>
      </c>
      <c r="D6130" s="134" t="s">
        <v>452</v>
      </c>
      <c r="E6130" s="134" t="s">
        <v>453</v>
      </c>
      <c r="F6130" s="134" t="s">
        <v>452</v>
      </c>
      <c r="G6130" s="134" t="s">
        <v>324</v>
      </c>
      <c r="H6130" s="134" t="s">
        <v>1023</v>
      </c>
      <c r="I6130" s="134" t="s">
        <v>2</v>
      </c>
      <c r="J6130" s="135">
        <v>7062.12</v>
      </c>
      <c r="K6130" s="135">
        <v>4366.2999999999984</v>
      </c>
      <c r="L6130" s="135">
        <v>4014.4599999999991</v>
      </c>
      <c r="M6130" s="141" t="str">
        <f t="shared" si="191"/>
        <v>201702</v>
      </c>
    </row>
    <row r="6131" spans="1:13" x14ac:dyDescent="0.25">
      <c r="A6131" s="35" t="str">
        <f>VLOOKUP(B6131,ResCat!$A$2:$B$269,2,FALSE)</f>
        <v>HMOPMR</v>
      </c>
      <c r="B6131" s="68" t="str">
        <f>IF(ISNA(VLOOKUP(C6131,COA!$A$2:$B$340,2,FALSE)),"XXX",VLOOKUP(C6131,COA!$A$2:$B$340,2,FALSE))</f>
        <v>F22</v>
      </c>
      <c r="C6131" s="149" t="str">
        <f t="shared" si="192"/>
        <v>0012-1002-0012</v>
      </c>
      <c r="D6131" s="134" t="s">
        <v>452</v>
      </c>
      <c r="E6131" s="134" t="s">
        <v>453</v>
      </c>
      <c r="F6131" s="134" t="s">
        <v>452</v>
      </c>
      <c r="G6131" s="134" t="s">
        <v>324</v>
      </c>
      <c r="H6131" s="134" t="s">
        <v>1023</v>
      </c>
      <c r="I6131" s="134" t="s">
        <v>1</v>
      </c>
      <c r="J6131" s="135">
        <v>-328</v>
      </c>
      <c r="K6131" s="135">
        <v>-328</v>
      </c>
      <c r="L6131" s="135">
        <v>-328</v>
      </c>
      <c r="M6131" s="141" t="str">
        <f t="shared" si="191"/>
        <v>201702</v>
      </c>
    </row>
    <row r="6132" spans="1:13" x14ac:dyDescent="0.25">
      <c r="A6132" s="35" t="str">
        <f>VLOOKUP(B6132,ResCat!$A$2:$B$269,2,FALSE)</f>
        <v>HMOPMR</v>
      </c>
      <c r="B6132" s="68" t="str">
        <f>IF(ISNA(VLOOKUP(C6132,COA!$A$2:$B$340,2,FALSE)),"XXX",VLOOKUP(C6132,COA!$A$2:$B$340,2,FALSE))</f>
        <v>F22</v>
      </c>
      <c r="C6132" s="149" t="str">
        <f t="shared" si="192"/>
        <v>0012-1002-0012</v>
      </c>
      <c r="D6132" s="134" t="s">
        <v>452</v>
      </c>
      <c r="E6132" s="134" t="s">
        <v>453</v>
      </c>
      <c r="F6132" s="134" t="s">
        <v>452</v>
      </c>
      <c r="G6132" s="134" t="s">
        <v>326</v>
      </c>
      <c r="H6132" s="134" t="s">
        <v>1023</v>
      </c>
      <c r="I6132" s="134" t="s">
        <v>3</v>
      </c>
      <c r="J6132" s="135">
        <v>4071.44</v>
      </c>
      <c r="K6132" s="135">
        <v>-14.740000000000066</v>
      </c>
      <c r="L6132" s="135">
        <v>-479.75000000000006</v>
      </c>
      <c r="M6132" s="141" t="str">
        <f t="shared" si="191"/>
        <v>201703</v>
      </c>
    </row>
    <row r="6133" spans="1:13" x14ac:dyDescent="0.25">
      <c r="A6133" s="35" t="str">
        <f>VLOOKUP(B6133,ResCat!$A$2:$B$269,2,FALSE)</f>
        <v>HMOPMR</v>
      </c>
      <c r="B6133" s="68" t="str">
        <f>IF(ISNA(VLOOKUP(C6133,COA!$A$2:$B$340,2,FALSE)),"XXX",VLOOKUP(C6133,COA!$A$2:$B$340,2,FALSE))</f>
        <v>F22</v>
      </c>
      <c r="C6133" s="149" t="str">
        <f t="shared" si="192"/>
        <v>0012-1002-0012</v>
      </c>
      <c r="D6133" s="134" t="s">
        <v>452</v>
      </c>
      <c r="E6133" s="134" t="s">
        <v>453</v>
      </c>
      <c r="F6133" s="134" t="s">
        <v>452</v>
      </c>
      <c r="G6133" s="134" t="s">
        <v>326</v>
      </c>
      <c r="H6133" s="134" t="s">
        <v>1023</v>
      </c>
      <c r="I6133" s="134" t="s">
        <v>0</v>
      </c>
      <c r="J6133" s="135">
        <v>-1.8189894035458565E-12</v>
      </c>
      <c r="K6133" s="135">
        <v>5021.7999999999993</v>
      </c>
      <c r="L6133" s="135">
        <v>5021.7999999999993</v>
      </c>
      <c r="M6133" s="141" t="str">
        <f t="shared" si="191"/>
        <v>201703</v>
      </c>
    </row>
    <row r="6134" spans="1:13" x14ac:dyDescent="0.25">
      <c r="A6134" s="35" t="str">
        <f>VLOOKUP(B6134,ResCat!$A$2:$B$269,2,FALSE)</f>
        <v>HMOPMR</v>
      </c>
      <c r="B6134" s="68" t="str">
        <f>IF(ISNA(VLOOKUP(C6134,COA!$A$2:$B$340,2,FALSE)),"XXX",VLOOKUP(C6134,COA!$A$2:$B$340,2,FALSE))</f>
        <v>F22</v>
      </c>
      <c r="C6134" s="149" t="str">
        <f t="shared" si="192"/>
        <v>0012-1002-0012</v>
      </c>
      <c r="D6134" s="134" t="s">
        <v>452</v>
      </c>
      <c r="E6134" s="134" t="s">
        <v>453</v>
      </c>
      <c r="F6134" s="134" t="s">
        <v>452</v>
      </c>
      <c r="G6134" s="134" t="s">
        <v>326</v>
      </c>
      <c r="H6134" s="134" t="s">
        <v>1023</v>
      </c>
      <c r="I6134" s="134" t="s">
        <v>336</v>
      </c>
      <c r="J6134" s="135">
        <v>60</v>
      </c>
      <c r="K6134" s="135">
        <v>0</v>
      </c>
      <c r="L6134" s="135">
        <v>0</v>
      </c>
      <c r="M6134" s="141" t="str">
        <f t="shared" si="191"/>
        <v>201703</v>
      </c>
    </row>
    <row r="6135" spans="1:13" x14ac:dyDescent="0.25">
      <c r="A6135" s="35" t="str">
        <f>VLOOKUP(B6135,ResCat!$A$2:$B$269,2,FALSE)</f>
        <v>HMOPMR</v>
      </c>
      <c r="B6135" s="68" t="str">
        <f>IF(ISNA(VLOOKUP(C6135,COA!$A$2:$B$340,2,FALSE)),"XXX",VLOOKUP(C6135,COA!$A$2:$B$340,2,FALSE))</f>
        <v>F22</v>
      </c>
      <c r="C6135" s="149" t="str">
        <f t="shared" si="192"/>
        <v>0012-1002-0012</v>
      </c>
      <c r="D6135" s="134" t="s">
        <v>452</v>
      </c>
      <c r="E6135" s="134" t="s">
        <v>453</v>
      </c>
      <c r="F6135" s="134" t="s">
        <v>452</v>
      </c>
      <c r="G6135" s="134" t="s">
        <v>326</v>
      </c>
      <c r="H6135" s="134" t="s">
        <v>1023</v>
      </c>
      <c r="I6135" s="134" t="s">
        <v>2</v>
      </c>
      <c r="J6135" s="135">
        <v>19968.939999999999</v>
      </c>
      <c r="K6135" s="135">
        <v>12896.829999999998</v>
      </c>
      <c r="L6135" s="135">
        <v>12016.229999999998</v>
      </c>
      <c r="M6135" s="141" t="str">
        <f t="shared" si="191"/>
        <v>201703</v>
      </c>
    </row>
    <row r="6136" spans="1:13" x14ac:dyDescent="0.25">
      <c r="A6136" s="35" t="str">
        <f>VLOOKUP(B6136,ResCat!$A$2:$B$269,2,FALSE)</f>
        <v>HMOPMR</v>
      </c>
      <c r="B6136" s="68" t="str">
        <f>IF(ISNA(VLOOKUP(C6136,COA!$A$2:$B$340,2,FALSE)),"XXX",VLOOKUP(C6136,COA!$A$2:$B$340,2,FALSE))</f>
        <v>F22</v>
      </c>
      <c r="C6136" s="149" t="str">
        <f t="shared" si="192"/>
        <v>0012-1002-0012</v>
      </c>
      <c r="D6136" s="134" t="s">
        <v>452</v>
      </c>
      <c r="E6136" s="134" t="s">
        <v>453</v>
      </c>
      <c r="F6136" s="134" t="s">
        <v>452</v>
      </c>
      <c r="G6136" s="134" t="s">
        <v>326</v>
      </c>
      <c r="H6136" s="134" t="s">
        <v>1023</v>
      </c>
      <c r="I6136" s="134" t="s">
        <v>1</v>
      </c>
      <c r="J6136" s="135">
        <v>22224.410000000003</v>
      </c>
      <c r="K6136" s="135">
        <v>6785.909999999998</v>
      </c>
      <c r="L6136" s="135">
        <v>6917.2799999999988</v>
      </c>
      <c r="M6136" s="141" t="str">
        <f t="shared" si="191"/>
        <v>201703</v>
      </c>
    </row>
    <row r="6137" spans="1:13" x14ac:dyDescent="0.25">
      <c r="A6137" s="35" t="str">
        <f>VLOOKUP(B6137,ResCat!$A$2:$B$269,2,FALSE)</f>
        <v>HMOPMR</v>
      </c>
      <c r="B6137" s="68" t="str">
        <f>IF(ISNA(VLOOKUP(C6137,COA!$A$2:$B$340,2,FALSE)),"XXX",VLOOKUP(C6137,COA!$A$2:$B$340,2,FALSE))</f>
        <v>F22</v>
      </c>
      <c r="C6137" s="149" t="str">
        <f t="shared" si="192"/>
        <v>0012-1002-0012</v>
      </c>
      <c r="D6137" s="134" t="s">
        <v>452</v>
      </c>
      <c r="E6137" s="134" t="s">
        <v>453</v>
      </c>
      <c r="F6137" s="134" t="s">
        <v>452</v>
      </c>
      <c r="G6137" s="134" t="s">
        <v>328</v>
      </c>
      <c r="H6137" s="134" t="s">
        <v>1023</v>
      </c>
      <c r="I6137" s="134" t="s">
        <v>3</v>
      </c>
      <c r="J6137" s="135">
        <v>8967.8200000000015</v>
      </c>
      <c r="K6137" s="135">
        <v>1555.0699999999997</v>
      </c>
      <c r="L6137" s="135">
        <v>408.96000000000015</v>
      </c>
      <c r="M6137" s="141" t="str">
        <f t="shared" si="191"/>
        <v>201704</v>
      </c>
    </row>
    <row r="6138" spans="1:13" x14ac:dyDescent="0.25">
      <c r="A6138" s="35" t="str">
        <f>VLOOKUP(B6138,ResCat!$A$2:$B$269,2,FALSE)</f>
        <v>HMOPMR</v>
      </c>
      <c r="B6138" s="68" t="str">
        <f>IF(ISNA(VLOOKUP(C6138,COA!$A$2:$B$340,2,FALSE)),"XXX",VLOOKUP(C6138,COA!$A$2:$B$340,2,FALSE))</f>
        <v>F22</v>
      </c>
      <c r="C6138" s="149" t="str">
        <f t="shared" si="192"/>
        <v>0012-1002-0012</v>
      </c>
      <c r="D6138" s="134" t="s">
        <v>452</v>
      </c>
      <c r="E6138" s="134" t="s">
        <v>453</v>
      </c>
      <c r="F6138" s="134" t="s">
        <v>452</v>
      </c>
      <c r="G6138" s="134" t="s">
        <v>328</v>
      </c>
      <c r="H6138" s="134" t="s">
        <v>1023</v>
      </c>
      <c r="I6138" s="134" t="s">
        <v>0</v>
      </c>
      <c r="J6138" s="135">
        <v>-55609.790000000015</v>
      </c>
      <c r="K6138" s="135">
        <v>57802.2</v>
      </c>
      <c r="L6138" s="135">
        <v>57802.2</v>
      </c>
      <c r="M6138" s="141" t="str">
        <f t="shared" si="191"/>
        <v>201704</v>
      </c>
    </row>
    <row r="6139" spans="1:13" x14ac:dyDescent="0.25">
      <c r="A6139" s="35" t="str">
        <f>VLOOKUP(B6139,ResCat!$A$2:$B$269,2,FALSE)</f>
        <v>HMOPMR</v>
      </c>
      <c r="B6139" s="68" t="str">
        <f>IF(ISNA(VLOOKUP(C6139,COA!$A$2:$B$340,2,FALSE)),"XXX",VLOOKUP(C6139,COA!$A$2:$B$340,2,FALSE))</f>
        <v>F22</v>
      </c>
      <c r="C6139" s="149" t="str">
        <f t="shared" si="192"/>
        <v>0012-1002-0012</v>
      </c>
      <c r="D6139" s="134" t="s">
        <v>452</v>
      </c>
      <c r="E6139" s="134" t="s">
        <v>453</v>
      </c>
      <c r="F6139" s="134" t="s">
        <v>452</v>
      </c>
      <c r="G6139" s="134" t="s">
        <v>328</v>
      </c>
      <c r="H6139" s="134" t="s">
        <v>1023</v>
      </c>
      <c r="I6139" s="134" t="s">
        <v>2</v>
      </c>
      <c r="J6139" s="135">
        <v>26947.93</v>
      </c>
      <c r="K6139" s="135">
        <v>12268.850000000004</v>
      </c>
      <c r="L6139" s="135">
        <v>10648.310000000001</v>
      </c>
      <c r="M6139" s="141" t="str">
        <f t="shared" si="191"/>
        <v>201704</v>
      </c>
    </row>
    <row r="6140" spans="1:13" x14ac:dyDescent="0.25">
      <c r="A6140" s="35" t="str">
        <f>VLOOKUP(B6140,ResCat!$A$2:$B$269,2,FALSE)</f>
        <v>HMOPMR</v>
      </c>
      <c r="B6140" s="68" t="str">
        <f>IF(ISNA(VLOOKUP(C6140,COA!$A$2:$B$340,2,FALSE)),"XXX",VLOOKUP(C6140,COA!$A$2:$B$340,2,FALSE))</f>
        <v>F22</v>
      </c>
      <c r="C6140" s="149" t="str">
        <f t="shared" si="192"/>
        <v>0012-1002-0012</v>
      </c>
      <c r="D6140" s="134" t="s">
        <v>452</v>
      </c>
      <c r="E6140" s="134" t="s">
        <v>453</v>
      </c>
      <c r="F6140" s="134" t="s">
        <v>452</v>
      </c>
      <c r="G6140" s="134" t="s">
        <v>328</v>
      </c>
      <c r="H6140" s="134" t="s">
        <v>1023</v>
      </c>
      <c r="I6140" s="134" t="s">
        <v>1</v>
      </c>
      <c r="J6140" s="135">
        <v>2008</v>
      </c>
      <c r="K6140" s="135">
        <v>1042.3100000000004</v>
      </c>
      <c r="L6140" s="135">
        <v>1142.31</v>
      </c>
      <c r="M6140" s="141" t="str">
        <f t="shared" si="191"/>
        <v>201704</v>
      </c>
    </row>
    <row r="6141" spans="1:13" x14ac:dyDescent="0.25">
      <c r="A6141" s="35" t="str">
        <f>VLOOKUP(B6141,ResCat!$A$2:$B$269,2,FALSE)</f>
        <v>HMOPMR</v>
      </c>
      <c r="B6141" s="68" t="str">
        <f>IF(ISNA(VLOOKUP(C6141,COA!$A$2:$B$340,2,FALSE)),"XXX",VLOOKUP(C6141,COA!$A$2:$B$340,2,FALSE))</f>
        <v>F22</v>
      </c>
      <c r="C6141" s="149" t="str">
        <f t="shared" si="192"/>
        <v>0012-1002-0012</v>
      </c>
      <c r="D6141" s="134" t="s">
        <v>452</v>
      </c>
      <c r="E6141" s="134" t="s">
        <v>453</v>
      </c>
      <c r="F6141" s="134" t="s">
        <v>452</v>
      </c>
      <c r="G6141" s="134" t="s">
        <v>330</v>
      </c>
      <c r="H6141" s="134" t="s">
        <v>1023</v>
      </c>
      <c r="I6141" s="134" t="s">
        <v>3</v>
      </c>
      <c r="J6141" s="135">
        <v>6446.3799999999992</v>
      </c>
      <c r="K6141" s="135">
        <v>875.8299999999997</v>
      </c>
      <c r="L6141" s="135">
        <v>359.00000000000011</v>
      </c>
      <c r="M6141" s="141" t="str">
        <f t="shared" si="191"/>
        <v>201705</v>
      </c>
    </row>
    <row r="6142" spans="1:13" x14ac:dyDescent="0.25">
      <c r="A6142" s="35" t="str">
        <f>VLOOKUP(B6142,ResCat!$A$2:$B$269,2,FALSE)</f>
        <v>HMOPMR</v>
      </c>
      <c r="B6142" s="68" t="str">
        <f>IF(ISNA(VLOOKUP(C6142,COA!$A$2:$B$340,2,FALSE)),"XXX",VLOOKUP(C6142,COA!$A$2:$B$340,2,FALSE))</f>
        <v>F22</v>
      </c>
      <c r="C6142" s="149" t="str">
        <f t="shared" si="192"/>
        <v>0012-1002-0012</v>
      </c>
      <c r="D6142" s="134" t="s">
        <v>452</v>
      </c>
      <c r="E6142" s="134" t="s">
        <v>453</v>
      </c>
      <c r="F6142" s="134" t="s">
        <v>452</v>
      </c>
      <c r="G6142" s="134" t="s">
        <v>330</v>
      </c>
      <c r="H6142" s="134" t="s">
        <v>1023</v>
      </c>
      <c r="I6142" s="134" t="s">
        <v>0</v>
      </c>
      <c r="J6142" s="135">
        <v>12500.699999999999</v>
      </c>
      <c r="K6142" s="135">
        <v>8676</v>
      </c>
      <c r="L6142" s="135">
        <v>8676</v>
      </c>
      <c r="M6142" s="141" t="str">
        <f t="shared" si="191"/>
        <v>201705</v>
      </c>
    </row>
    <row r="6143" spans="1:13" x14ac:dyDescent="0.25">
      <c r="A6143" s="35" t="str">
        <f>VLOOKUP(B6143,ResCat!$A$2:$B$269,2,FALSE)</f>
        <v>HMOPMR</v>
      </c>
      <c r="B6143" s="68" t="str">
        <f>IF(ISNA(VLOOKUP(C6143,COA!$A$2:$B$340,2,FALSE)),"XXX",VLOOKUP(C6143,COA!$A$2:$B$340,2,FALSE))</f>
        <v>F22</v>
      </c>
      <c r="C6143" s="149" t="str">
        <f t="shared" si="192"/>
        <v>0012-1002-0012</v>
      </c>
      <c r="D6143" s="134" t="s">
        <v>452</v>
      </c>
      <c r="E6143" s="134" t="s">
        <v>453</v>
      </c>
      <c r="F6143" s="134" t="s">
        <v>452</v>
      </c>
      <c r="G6143" s="134" t="s">
        <v>330</v>
      </c>
      <c r="H6143" s="134" t="s">
        <v>1023</v>
      </c>
      <c r="I6143" s="134" t="s">
        <v>336</v>
      </c>
      <c r="J6143" s="135">
        <v>60</v>
      </c>
      <c r="K6143" s="135">
        <v>24</v>
      </c>
      <c r="L6143" s="135">
        <v>12</v>
      </c>
      <c r="M6143" s="141" t="str">
        <f t="shared" si="191"/>
        <v>201705</v>
      </c>
    </row>
    <row r="6144" spans="1:13" x14ac:dyDescent="0.25">
      <c r="A6144" s="35" t="str">
        <f>VLOOKUP(B6144,ResCat!$A$2:$B$269,2,FALSE)</f>
        <v>HMOPMR</v>
      </c>
      <c r="B6144" s="68" t="str">
        <f>IF(ISNA(VLOOKUP(C6144,COA!$A$2:$B$340,2,FALSE)),"XXX",VLOOKUP(C6144,COA!$A$2:$B$340,2,FALSE))</f>
        <v>F22</v>
      </c>
      <c r="C6144" s="149" t="str">
        <f t="shared" si="192"/>
        <v>0012-1002-0012</v>
      </c>
      <c r="D6144" s="134" t="s">
        <v>452</v>
      </c>
      <c r="E6144" s="134" t="s">
        <v>453</v>
      </c>
      <c r="F6144" s="134" t="s">
        <v>452</v>
      </c>
      <c r="G6144" s="134" t="s">
        <v>330</v>
      </c>
      <c r="H6144" s="134" t="s">
        <v>1023</v>
      </c>
      <c r="I6144" s="134" t="s">
        <v>2</v>
      </c>
      <c r="J6144" s="135">
        <v>17057.78</v>
      </c>
      <c r="K6144" s="135">
        <v>7131.9199999999928</v>
      </c>
      <c r="L6144" s="135">
        <v>5795.9500000000016</v>
      </c>
      <c r="M6144" s="141" t="str">
        <f t="shared" si="191"/>
        <v>201705</v>
      </c>
    </row>
    <row r="6145" spans="1:13" x14ac:dyDescent="0.25">
      <c r="A6145" s="35" t="str">
        <f>VLOOKUP(B6145,ResCat!$A$2:$B$269,2,FALSE)</f>
        <v>HMOPMR</v>
      </c>
      <c r="B6145" s="68" t="str">
        <f>IF(ISNA(VLOOKUP(C6145,COA!$A$2:$B$340,2,FALSE)),"XXX",VLOOKUP(C6145,COA!$A$2:$B$340,2,FALSE))</f>
        <v>F22</v>
      </c>
      <c r="C6145" s="149" t="str">
        <f t="shared" si="192"/>
        <v>0012-1002-0012</v>
      </c>
      <c r="D6145" s="134" t="s">
        <v>452</v>
      </c>
      <c r="E6145" s="134" t="s">
        <v>453</v>
      </c>
      <c r="F6145" s="134" t="s">
        <v>452</v>
      </c>
      <c r="G6145" s="134" t="s">
        <v>330</v>
      </c>
      <c r="H6145" s="134" t="s">
        <v>1023</v>
      </c>
      <c r="I6145" s="134" t="s">
        <v>1</v>
      </c>
      <c r="J6145" s="135">
        <v>42020.95</v>
      </c>
      <c r="K6145" s="135">
        <v>13992.320000000005</v>
      </c>
      <c r="L6145" s="135">
        <v>13427.060000000007</v>
      </c>
      <c r="M6145" s="141" t="str">
        <f t="shared" si="191"/>
        <v>201705</v>
      </c>
    </row>
    <row r="6146" spans="1:13" x14ac:dyDescent="0.25">
      <c r="A6146" s="35" t="str">
        <f>VLOOKUP(B6146,ResCat!$A$2:$B$269,2,FALSE)</f>
        <v>HMOPMR</v>
      </c>
      <c r="B6146" s="68" t="str">
        <f>IF(ISNA(VLOOKUP(C6146,COA!$A$2:$B$340,2,FALSE)),"XXX",VLOOKUP(C6146,COA!$A$2:$B$340,2,FALSE))</f>
        <v>F22</v>
      </c>
      <c r="C6146" s="149" t="str">
        <f t="shared" si="192"/>
        <v>0012-1002-0012</v>
      </c>
      <c r="D6146" s="134" t="s">
        <v>452</v>
      </c>
      <c r="E6146" s="134" t="s">
        <v>453</v>
      </c>
      <c r="F6146" s="134" t="s">
        <v>452</v>
      </c>
      <c r="G6146" s="134" t="s">
        <v>332</v>
      </c>
      <c r="H6146" s="134" t="s">
        <v>1023</v>
      </c>
      <c r="I6146" s="134" t="s">
        <v>3</v>
      </c>
      <c r="J6146" s="135">
        <v>11964.46</v>
      </c>
      <c r="K6146" s="135">
        <v>2756.0500000000011</v>
      </c>
      <c r="L6146" s="135">
        <v>2182.4699999999998</v>
      </c>
      <c r="M6146" s="141" t="str">
        <f t="shared" si="191"/>
        <v>201706</v>
      </c>
    </row>
    <row r="6147" spans="1:13" x14ac:dyDescent="0.25">
      <c r="A6147" s="35" t="str">
        <f>VLOOKUP(B6147,ResCat!$A$2:$B$269,2,FALSE)</f>
        <v>HMOPMR</v>
      </c>
      <c r="B6147" s="68" t="str">
        <f>IF(ISNA(VLOOKUP(C6147,COA!$A$2:$B$340,2,FALSE)),"XXX",VLOOKUP(C6147,COA!$A$2:$B$340,2,FALSE))</f>
        <v>F22</v>
      </c>
      <c r="C6147" s="149" t="str">
        <f t="shared" si="192"/>
        <v>0012-1002-0012</v>
      </c>
      <c r="D6147" s="134" t="s">
        <v>452</v>
      </c>
      <c r="E6147" s="134" t="s">
        <v>453</v>
      </c>
      <c r="F6147" s="134" t="s">
        <v>452</v>
      </c>
      <c r="G6147" s="134" t="s">
        <v>332</v>
      </c>
      <c r="H6147" s="134" t="s">
        <v>1023</v>
      </c>
      <c r="I6147" s="134" t="s">
        <v>0</v>
      </c>
      <c r="J6147" s="135">
        <v>65008.030000000057</v>
      </c>
      <c r="K6147" s="135">
        <v>127867.85</v>
      </c>
      <c r="L6147" s="135">
        <v>127867.85</v>
      </c>
      <c r="M6147" s="141" t="str">
        <f t="shared" si="191"/>
        <v>201706</v>
      </c>
    </row>
    <row r="6148" spans="1:13" x14ac:dyDescent="0.25">
      <c r="A6148" s="35" t="str">
        <f>VLOOKUP(B6148,ResCat!$A$2:$B$269,2,FALSE)</f>
        <v>HMOPMR</v>
      </c>
      <c r="B6148" s="68" t="str">
        <f>IF(ISNA(VLOOKUP(C6148,COA!$A$2:$B$340,2,FALSE)),"XXX",VLOOKUP(C6148,COA!$A$2:$B$340,2,FALSE))</f>
        <v>F22</v>
      </c>
      <c r="C6148" s="149" t="str">
        <f t="shared" si="192"/>
        <v>0012-1002-0012</v>
      </c>
      <c r="D6148" s="134" t="s">
        <v>452</v>
      </c>
      <c r="E6148" s="134" t="s">
        <v>453</v>
      </c>
      <c r="F6148" s="134" t="s">
        <v>452</v>
      </c>
      <c r="G6148" s="134" t="s">
        <v>332</v>
      </c>
      <c r="H6148" s="134" t="s">
        <v>1023</v>
      </c>
      <c r="I6148" s="134" t="s">
        <v>336</v>
      </c>
      <c r="J6148" s="135">
        <v>150</v>
      </c>
      <c r="K6148" s="135">
        <v>50</v>
      </c>
      <c r="L6148" s="135">
        <v>50</v>
      </c>
      <c r="M6148" s="141" t="str">
        <f t="shared" ref="M6148:M6211" si="193">IF(G6148&lt;$M$1,$M$1,G6148)</f>
        <v>201706</v>
      </c>
    </row>
    <row r="6149" spans="1:13" x14ac:dyDescent="0.25">
      <c r="A6149" s="35" t="str">
        <f>VLOOKUP(B6149,ResCat!$A$2:$B$269,2,FALSE)</f>
        <v>HMOPMR</v>
      </c>
      <c r="B6149" s="68" t="str">
        <f>IF(ISNA(VLOOKUP(C6149,COA!$A$2:$B$340,2,FALSE)),"XXX",VLOOKUP(C6149,COA!$A$2:$B$340,2,FALSE))</f>
        <v>F22</v>
      </c>
      <c r="C6149" s="149" t="str">
        <f t="shared" ref="C6149:C6212" si="194">D6149&amp;"-"&amp;E6149&amp;"-"&amp;F6149</f>
        <v>0012-1002-0012</v>
      </c>
      <c r="D6149" s="134" t="s">
        <v>452</v>
      </c>
      <c r="E6149" s="134" t="s">
        <v>453</v>
      </c>
      <c r="F6149" s="134" t="s">
        <v>452</v>
      </c>
      <c r="G6149" s="134" t="s">
        <v>332</v>
      </c>
      <c r="H6149" s="134" t="s">
        <v>1023</v>
      </c>
      <c r="I6149" s="134" t="s">
        <v>2</v>
      </c>
      <c r="J6149" s="135">
        <v>54930.159999999989</v>
      </c>
      <c r="K6149" s="135">
        <v>31364.409999999971</v>
      </c>
      <c r="L6149" s="135">
        <v>28666.959999999985</v>
      </c>
      <c r="M6149" s="141" t="str">
        <f t="shared" si="193"/>
        <v>201706</v>
      </c>
    </row>
    <row r="6150" spans="1:13" x14ac:dyDescent="0.25">
      <c r="A6150" s="35" t="str">
        <f>VLOOKUP(B6150,ResCat!$A$2:$B$269,2,FALSE)</f>
        <v>HMOPMR</v>
      </c>
      <c r="B6150" s="68" t="str">
        <f>IF(ISNA(VLOOKUP(C6150,COA!$A$2:$B$340,2,FALSE)),"XXX",VLOOKUP(C6150,COA!$A$2:$B$340,2,FALSE))</f>
        <v>F22</v>
      </c>
      <c r="C6150" s="149" t="str">
        <f t="shared" si="194"/>
        <v>0012-1002-0012</v>
      </c>
      <c r="D6150" s="134" t="s">
        <v>452</v>
      </c>
      <c r="E6150" s="134" t="s">
        <v>453</v>
      </c>
      <c r="F6150" s="134" t="s">
        <v>452</v>
      </c>
      <c r="G6150" s="134" t="s">
        <v>332</v>
      </c>
      <c r="H6150" s="134" t="s">
        <v>1023</v>
      </c>
      <c r="I6150" s="134" t="s">
        <v>1</v>
      </c>
      <c r="J6150" s="135">
        <v>12811.5</v>
      </c>
      <c r="K6150" s="135">
        <v>11533.5</v>
      </c>
      <c r="L6150" s="135">
        <v>11448.5</v>
      </c>
      <c r="M6150" s="141" t="str">
        <f t="shared" si="193"/>
        <v>201706</v>
      </c>
    </row>
    <row r="6151" spans="1:13" x14ac:dyDescent="0.25">
      <c r="A6151" s="35" t="str">
        <f>VLOOKUP(B6151,ResCat!$A$2:$B$269,2,FALSE)</f>
        <v>HMOPMR</v>
      </c>
      <c r="B6151" s="68" t="str">
        <f>IF(ISNA(VLOOKUP(C6151,COA!$A$2:$B$340,2,FALSE)),"XXX",VLOOKUP(C6151,COA!$A$2:$B$340,2,FALSE))</f>
        <v>F22</v>
      </c>
      <c r="C6151" s="149" t="str">
        <f t="shared" si="194"/>
        <v>0012-1002-0012</v>
      </c>
      <c r="D6151" s="134" t="s">
        <v>452</v>
      </c>
      <c r="E6151" s="134" t="s">
        <v>453</v>
      </c>
      <c r="F6151" s="134" t="s">
        <v>452</v>
      </c>
      <c r="G6151" s="134" t="s">
        <v>335</v>
      </c>
      <c r="H6151" s="134" t="s">
        <v>1023</v>
      </c>
      <c r="I6151" s="134" t="s">
        <v>3</v>
      </c>
      <c r="J6151" s="135">
        <v>19404.11</v>
      </c>
      <c r="K6151" s="135">
        <v>8612.9399999999987</v>
      </c>
      <c r="L6151" s="135">
        <v>7487.9000000000005</v>
      </c>
      <c r="M6151" s="141" t="str">
        <f t="shared" si="193"/>
        <v>201707</v>
      </c>
    </row>
    <row r="6152" spans="1:13" x14ac:dyDescent="0.25">
      <c r="A6152" s="35" t="str">
        <f>VLOOKUP(B6152,ResCat!$A$2:$B$269,2,FALSE)</f>
        <v>HMOPMR</v>
      </c>
      <c r="B6152" s="68" t="str">
        <f>IF(ISNA(VLOOKUP(C6152,COA!$A$2:$B$340,2,FALSE)),"XXX",VLOOKUP(C6152,COA!$A$2:$B$340,2,FALSE))</f>
        <v>F22</v>
      </c>
      <c r="C6152" s="149" t="str">
        <f t="shared" si="194"/>
        <v>0012-1002-0012</v>
      </c>
      <c r="D6152" s="134" t="s">
        <v>452</v>
      </c>
      <c r="E6152" s="134" t="s">
        <v>453</v>
      </c>
      <c r="F6152" s="134" t="s">
        <v>452</v>
      </c>
      <c r="G6152" s="134" t="s">
        <v>335</v>
      </c>
      <c r="H6152" s="134" t="s">
        <v>1023</v>
      </c>
      <c r="I6152" s="134" t="s">
        <v>0</v>
      </c>
      <c r="J6152" s="135">
        <v>3156.0199999999995</v>
      </c>
      <c r="K6152" s="135">
        <v>3156.0199999999995</v>
      </c>
      <c r="L6152" s="135">
        <v>3156.0199999999995</v>
      </c>
      <c r="M6152" s="141" t="str">
        <f t="shared" si="193"/>
        <v>201707</v>
      </c>
    </row>
    <row r="6153" spans="1:13" x14ac:dyDescent="0.25">
      <c r="A6153" s="35" t="str">
        <f>VLOOKUP(B6153,ResCat!$A$2:$B$269,2,FALSE)</f>
        <v>HMOPMR</v>
      </c>
      <c r="B6153" s="68" t="str">
        <f>IF(ISNA(VLOOKUP(C6153,COA!$A$2:$B$340,2,FALSE)),"XXX",VLOOKUP(C6153,COA!$A$2:$B$340,2,FALSE))</f>
        <v>F22</v>
      </c>
      <c r="C6153" s="149" t="str">
        <f t="shared" si="194"/>
        <v>0012-1002-0012</v>
      </c>
      <c r="D6153" s="134" t="s">
        <v>452</v>
      </c>
      <c r="E6153" s="134" t="s">
        <v>453</v>
      </c>
      <c r="F6153" s="134" t="s">
        <v>452</v>
      </c>
      <c r="G6153" s="134" t="s">
        <v>335</v>
      </c>
      <c r="H6153" s="134" t="s">
        <v>1023</v>
      </c>
      <c r="I6153" s="134" t="s">
        <v>2</v>
      </c>
      <c r="J6153" s="135">
        <v>44818.729999999996</v>
      </c>
      <c r="K6153" s="135">
        <v>23959.910000000003</v>
      </c>
      <c r="L6153" s="135">
        <v>19784.589999999989</v>
      </c>
      <c r="M6153" s="141" t="str">
        <f t="shared" si="193"/>
        <v>201707</v>
      </c>
    </row>
    <row r="6154" spans="1:13" x14ac:dyDescent="0.25">
      <c r="A6154" s="35" t="str">
        <f>VLOOKUP(B6154,ResCat!$A$2:$B$269,2,FALSE)</f>
        <v>HMOPMR</v>
      </c>
      <c r="B6154" s="68" t="str">
        <f>IF(ISNA(VLOOKUP(C6154,COA!$A$2:$B$340,2,FALSE)),"XXX",VLOOKUP(C6154,COA!$A$2:$B$340,2,FALSE))</f>
        <v>F22</v>
      </c>
      <c r="C6154" s="149" t="str">
        <f t="shared" si="194"/>
        <v>0012-1002-0012</v>
      </c>
      <c r="D6154" s="134" t="s">
        <v>452</v>
      </c>
      <c r="E6154" s="134" t="s">
        <v>453</v>
      </c>
      <c r="F6154" s="134" t="s">
        <v>452</v>
      </c>
      <c r="G6154" s="134" t="s">
        <v>335</v>
      </c>
      <c r="H6154" s="134" t="s">
        <v>1023</v>
      </c>
      <c r="I6154" s="134" t="s">
        <v>1</v>
      </c>
      <c r="J6154" s="135">
        <v>53952.5</v>
      </c>
      <c r="K6154" s="135">
        <v>32838.930000000008</v>
      </c>
      <c r="L6154" s="135">
        <v>32545.170000000009</v>
      </c>
      <c r="M6154" s="141" t="str">
        <f t="shared" si="193"/>
        <v>201707</v>
      </c>
    </row>
    <row r="6155" spans="1:13" x14ac:dyDescent="0.25">
      <c r="A6155" s="35" t="str">
        <f>VLOOKUP(B6155,ResCat!$A$2:$B$269,2,FALSE)</f>
        <v>HMOPMR</v>
      </c>
      <c r="B6155" s="68" t="str">
        <f>IF(ISNA(VLOOKUP(C6155,COA!$A$2:$B$340,2,FALSE)),"XXX",VLOOKUP(C6155,COA!$A$2:$B$340,2,FALSE))</f>
        <v>F22</v>
      </c>
      <c r="C6155" s="149" t="str">
        <f t="shared" si="194"/>
        <v>0012-1002-0012</v>
      </c>
      <c r="D6155" s="134" t="s">
        <v>452</v>
      </c>
      <c r="E6155" s="134" t="s">
        <v>453</v>
      </c>
      <c r="F6155" s="134" t="s">
        <v>452</v>
      </c>
      <c r="G6155" s="134" t="s">
        <v>4</v>
      </c>
      <c r="H6155" s="134" t="s">
        <v>1023</v>
      </c>
      <c r="I6155" s="134" t="s">
        <v>3</v>
      </c>
      <c r="J6155" s="135">
        <v>25857.95</v>
      </c>
      <c r="K6155" s="135">
        <v>10437.800000000005</v>
      </c>
      <c r="L6155" s="135">
        <v>9823.6600000000017</v>
      </c>
      <c r="M6155" s="141" t="str">
        <f t="shared" si="193"/>
        <v>201708</v>
      </c>
    </row>
    <row r="6156" spans="1:13" x14ac:dyDescent="0.25">
      <c r="A6156" s="35" t="str">
        <f>VLOOKUP(B6156,ResCat!$A$2:$B$269,2,FALSE)</f>
        <v>HMOPMR</v>
      </c>
      <c r="B6156" s="68" t="str">
        <f>IF(ISNA(VLOOKUP(C6156,COA!$A$2:$B$340,2,FALSE)),"XXX",VLOOKUP(C6156,COA!$A$2:$B$340,2,FALSE))</f>
        <v>F22</v>
      </c>
      <c r="C6156" s="149" t="str">
        <f t="shared" si="194"/>
        <v>0012-1002-0012</v>
      </c>
      <c r="D6156" s="134" t="s">
        <v>452</v>
      </c>
      <c r="E6156" s="134" t="s">
        <v>453</v>
      </c>
      <c r="F6156" s="134" t="s">
        <v>452</v>
      </c>
      <c r="G6156" s="134" t="s">
        <v>4</v>
      </c>
      <c r="H6156" s="134" t="s">
        <v>1023</v>
      </c>
      <c r="I6156" s="134" t="s">
        <v>0</v>
      </c>
      <c r="J6156" s="135">
        <v>16962.95</v>
      </c>
      <c r="K6156" s="135">
        <v>4552</v>
      </c>
      <c r="L6156" s="135">
        <v>4552</v>
      </c>
      <c r="M6156" s="141" t="str">
        <f t="shared" si="193"/>
        <v>201708</v>
      </c>
    </row>
    <row r="6157" spans="1:13" x14ac:dyDescent="0.25">
      <c r="A6157" s="35" t="str">
        <f>VLOOKUP(B6157,ResCat!$A$2:$B$269,2,FALSE)</f>
        <v>HMOPMR</v>
      </c>
      <c r="B6157" s="68" t="str">
        <f>IF(ISNA(VLOOKUP(C6157,COA!$A$2:$B$340,2,FALSE)),"XXX",VLOOKUP(C6157,COA!$A$2:$B$340,2,FALSE))</f>
        <v>F22</v>
      </c>
      <c r="C6157" s="149" t="str">
        <f t="shared" si="194"/>
        <v>0012-1002-0012</v>
      </c>
      <c r="D6157" s="134" t="s">
        <v>452</v>
      </c>
      <c r="E6157" s="134" t="s">
        <v>453</v>
      </c>
      <c r="F6157" s="134" t="s">
        <v>452</v>
      </c>
      <c r="G6157" s="134" t="s">
        <v>4</v>
      </c>
      <c r="H6157" s="134" t="s">
        <v>1023</v>
      </c>
      <c r="I6157" s="134" t="s">
        <v>336</v>
      </c>
      <c r="J6157" s="135">
        <v>-190</v>
      </c>
      <c r="K6157" s="135">
        <v>14.22</v>
      </c>
      <c r="L6157" s="135">
        <v>14.22</v>
      </c>
      <c r="M6157" s="141" t="str">
        <f t="shared" si="193"/>
        <v>201708</v>
      </c>
    </row>
    <row r="6158" spans="1:13" x14ac:dyDescent="0.25">
      <c r="A6158" s="35" t="str">
        <f>VLOOKUP(B6158,ResCat!$A$2:$B$269,2,FALSE)</f>
        <v>HMOPMR</v>
      </c>
      <c r="B6158" s="68" t="str">
        <f>IF(ISNA(VLOOKUP(C6158,COA!$A$2:$B$340,2,FALSE)),"XXX",VLOOKUP(C6158,COA!$A$2:$B$340,2,FALSE))</f>
        <v>F22</v>
      </c>
      <c r="C6158" s="149" t="str">
        <f t="shared" si="194"/>
        <v>0012-1002-0012</v>
      </c>
      <c r="D6158" s="134" t="s">
        <v>452</v>
      </c>
      <c r="E6158" s="134" t="s">
        <v>453</v>
      </c>
      <c r="F6158" s="134" t="s">
        <v>452</v>
      </c>
      <c r="G6158" s="134" t="s">
        <v>4</v>
      </c>
      <c r="H6158" s="134" t="s">
        <v>1023</v>
      </c>
      <c r="I6158" s="134" t="s">
        <v>2</v>
      </c>
      <c r="J6158" s="135">
        <v>57509.99</v>
      </c>
      <c r="K6158" s="135">
        <v>35186.639999999999</v>
      </c>
      <c r="L6158" s="135">
        <v>32226.100000000013</v>
      </c>
      <c r="M6158" s="141" t="str">
        <f t="shared" si="193"/>
        <v>201708</v>
      </c>
    </row>
    <row r="6159" spans="1:13" x14ac:dyDescent="0.25">
      <c r="A6159" s="35" t="str">
        <f>VLOOKUP(B6159,ResCat!$A$2:$B$269,2,FALSE)</f>
        <v>HMOPMR</v>
      </c>
      <c r="B6159" s="68" t="str">
        <f>IF(ISNA(VLOOKUP(C6159,COA!$A$2:$B$340,2,FALSE)),"XXX",VLOOKUP(C6159,COA!$A$2:$B$340,2,FALSE))</f>
        <v>F22</v>
      </c>
      <c r="C6159" s="149" t="str">
        <f t="shared" si="194"/>
        <v>0012-1002-0012</v>
      </c>
      <c r="D6159" s="134" t="s">
        <v>452</v>
      </c>
      <c r="E6159" s="134" t="s">
        <v>453</v>
      </c>
      <c r="F6159" s="134" t="s">
        <v>452</v>
      </c>
      <c r="G6159" s="134" t="s">
        <v>4</v>
      </c>
      <c r="H6159" s="134" t="s">
        <v>1023</v>
      </c>
      <c r="I6159" s="134" t="s">
        <v>1</v>
      </c>
      <c r="J6159" s="135">
        <v>101732.69999999998</v>
      </c>
      <c r="K6159" s="135">
        <v>55948.659999999996</v>
      </c>
      <c r="L6159" s="135">
        <v>55169.86</v>
      </c>
      <c r="M6159" s="141" t="str">
        <f t="shared" si="193"/>
        <v>201708</v>
      </c>
    </row>
    <row r="6160" spans="1:13" x14ac:dyDescent="0.25">
      <c r="A6160" s="35" t="str">
        <f>VLOOKUP(B6160,ResCat!$A$2:$B$269,2,FALSE)</f>
        <v>HMOPMR</v>
      </c>
      <c r="B6160" s="68" t="str">
        <f>IF(ISNA(VLOOKUP(C6160,COA!$A$2:$B$340,2,FALSE)),"XXX",VLOOKUP(C6160,COA!$A$2:$B$340,2,FALSE))</f>
        <v>F22</v>
      </c>
      <c r="C6160" s="149" t="str">
        <f t="shared" si="194"/>
        <v>0012-1002-0012</v>
      </c>
      <c r="D6160" s="134" t="s">
        <v>452</v>
      </c>
      <c r="E6160" s="134" t="s">
        <v>453</v>
      </c>
      <c r="F6160" s="134" t="s">
        <v>452</v>
      </c>
      <c r="G6160" s="134" t="s">
        <v>511</v>
      </c>
      <c r="H6160" s="134" t="s">
        <v>1023</v>
      </c>
      <c r="I6160" s="134" t="s">
        <v>3</v>
      </c>
      <c r="J6160" s="135">
        <v>19185.419999999995</v>
      </c>
      <c r="K6160" s="135">
        <v>8784.0100000000057</v>
      </c>
      <c r="L6160" s="135">
        <v>8428.9700000000012</v>
      </c>
      <c r="M6160" s="141" t="str">
        <f t="shared" si="193"/>
        <v>201709</v>
      </c>
    </row>
    <row r="6161" spans="1:13" x14ac:dyDescent="0.25">
      <c r="A6161" s="35" t="str">
        <f>VLOOKUP(B6161,ResCat!$A$2:$B$269,2,FALSE)</f>
        <v>HMOPMR</v>
      </c>
      <c r="B6161" s="68" t="str">
        <f>IF(ISNA(VLOOKUP(C6161,COA!$A$2:$B$340,2,FALSE)),"XXX",VLOOKUP(C6161,COA!$A$2:$B$340,2,FALSE))</f>
        <v>F22</v>
      </c>
      <c r="C6161" s="149" t="str">
        <f t="shared" si="194"/>
        <v>0012-1002-0012</v>
      </c>
      <c r="D6161" s="134" t="s">
        <v>452</v>
      </c>
      <c r="E6161" s="134" t="s">
        <v>453</v>
      </c>
      <c r="F6161" s="134" t="s">
        <v>452</v>
      </c>
      <c r="G6161" s="134" t="s">
        <v>511</v>
      </c>
      <c r="H6161" s="134" t="s">
        <v>1023</v>
      </c>
      <c r="I6161" s="134" t="s">
        <v>0</v>
      </c>
      <c r="J6161" s="135">
        <v>1845116.7799999998</v>
      </c>
      <c r="K6161" s="135">
        <v>775029.29999999993</v>
      </c>
      <c r="L6161" s="135">
        <v>775029.29999999993</v>
      </c>
      <c r="M6161" s="141" t="str">
        <f t="shared" si="193"/>
        <v>201709</v>
      </c>
    </row>
    <row r="6162" spans="1:13" x14ac:dyDescent="0.25">
      <c r="A6162" s="35" t="str">
        <f>VLOOKUP(B6162,ResCat!$A$2:$B$269,2,FALSE)</f>
        <v>HMOPMR</v>
      </c>
      <c r="B6162" s="68" t="str">
        <f>IF(ISNA(VLOOKUP(C6162,COA!$A$2:$B$340,2,FALSE)),"XXX",VLOOKUP(C6162,COA!$A$2:$B$340,2,FALSE))</f>
        <v>F22</v>
      </c>
      <c r="C6162" s="149" t="str">
        <f t="shared" si="194"/>
        <v>0012-1002-0012</v>
      </c>
      <c r="D6162" s="134" t="s">
        <v>452</v>
      </c>
      <c r="E6162" s="134" t="s">
        <v>453</v>
      </c>
      <c r="F6162" s="134" t="s">
        <v>452</v>
      </c>
      <c r="G6162" s="134" t="s">
        <v>511</v>
      </c>
      <c r="H6162" s="134" t="s">
        <v>1023</v>
      </c>
      <c r="I6162" s="134" t="s">
        <v>336</v>
      </c>
      <c r="J6162" s="135">
        <v>25</v>
      </c>
      <c r="K6162" s="135">
        <v>5.45</v>
      </c>
      <c r="L6162" s="135">
        <v>0</v>
      </c>
      <c r="M6162" s="141" t="str">
        <f t="shared" si="193"/>
        <v>201709</v>
      </c>
    </row>
    <row r="6163" spans="1:13" x14ac:dyDescent="0.25">
      <c r="A6163" s="35" t="str">
        <f>VLOOKUP(B6163,ResCat!$A$2:$B$269,2,FALSE)</f>
        <v>HMOPMR</v>
      </c>
      <c r="B6163" s="68" t="str">
        <f>IF(ISNA(VLOOKUP(C6163,COA!$A$2:$B$340,2,FALSE)),"XXX",VLOOKUP(C6163,COA!$A$2:$B$340,2,FALSE))</f>
        <v>F22</v>
      </c>
      <c r="C6163" s="149" t="str">
        <f t="shared" si="194"/>
        <v>0012-1002-0012</v>
      </c>
      <c r="D6163" s="134" t="s">
        <v>452</v>
      </c>
      <c r="E6163" s="134" t="s">
        <v>453</v>
      </c>
      <c r="F6163" s="134" t="s">
        <v>452</v>
      </c>
      <c r="G6163" s="134" t="s">
        <v>511</v>
      </c>
      <c r="H6163" s="134" t="s">
        <v>1023</v>
      </c>
      <c r="I6163" s="134" t="s">
        <v>2</v>
      </c>
      <c r="J6163" s="135">
        <v>82715.679999999993</v>
      </c>
      <c r="K6163" s="135">
        <v>41572.109999999913</v>
      </c>
      <c r="L6163" s="135">
        <v>35615.829999999936</v>
      </c>
      <c r="M6163" s="141" t="str">
        <f t="shared" si="193"/>
        <v>201709</v>
      </c>
    </row>
    <row r="6164" spans="1:13" x14ac:dyDescent="0.25">
      <c r="A6164" s="35" t="str">
        <f>VLOOKUP(B6164,ResCat!$A$2:$B$269,2,FALSE)</f>
        <v>HMOPMR</v>
      </c>
      <c r="B6164" s="68" t="str">
        <f>IF(ISNA(VLOOKUP(C6164,COA!$A$2:$B$340,2,FALSE)),"XXX",VLOOKUP(C6164,COA!$A$2:$B$340,2,FALSE))</f>
        <v>F22</v>
      </c>
      <c r="C6164" s="149" t="str">
        <f t="shared" si="194"/>
        <v>0012-1002-0012</v>
      </c>
      <c r="D6164" s="134" t="s">
        <v>452</v>
      </c>
      <c r="E6164" s="134" t="s">
        <v>453</v>
      </c>
      <c r="F6164" s="134" t="s">
        <v>452</v>
      </c>
      <c r="G6164" s="134" t="s">
        <v>511</v>
      </c>
      <c r="H6164" s="134" t="s">
        <v>1023</v>
      </c>
      <c r="I6164" s="134" t="s">
        <v>343</v>
      </c>
      <c r="J6164" s="135">
        <v>-39.96</v>
      </c>
      <c r="K6164" s="135">
        <v>-8.23</v>
      </c>
      <c r="L6164" s="135">
        <v>-3.23</v>
      </c>
      <c r="M6164" s="141" t="str">
        <f t="shared" si="193"/>
        <v>201709</v>
      </c>
    </row>
    <row r="6165" spans="1:13" x14ac:dyDescent="0.25">
      <c r="A6165" s="35" t="str">
        <f>VLOOKUP(B6165,ResCat!$A$2:$B$269,2,FALSE)</f>
        <v>HMOPMR</v>
      </c>
      <c r="B6165" s="68" t="str">
        <f>IF(ISNA(VLOOKUP(C6165,COA!$A$2:$B$340,2,FALSE)),"XXX",VLOOKUP(C6165,COA!$A$2:$B$340,2,FALSE))</f>
        <v>F22</v>
      </c>
      <c r="C6165" s="149" t="str">
        <f t="shared" si="194"/>
        <v>0012-1002-0012</v>
      </c>
      <c r="D6165" s="134" t="s">
        <v>452</v>
      </c>
      <c r="E6165" s="134" t="s">
        <v>453</v>
      </c>
      <c r="F6165" s="134" t="s">
        <v>452</v>
      </c>
      <c r="G6165" s="134" t="s">
        <v>511</v>
      </c>
      <c r="H6165" s="134" t="s">
        <v>1023</v>
      </c>
      <c r="I6165" s="134" t="s">
        <v>1</v>
      </c>
      <c r="J6165" s="135">
        <v>167429.57999999999</v>
      </c>
      <c r="K6165" s="135">
        <v>58357.62</v>
      </c>
      <c r="L6165" s="135">
        <v>56504.580000000009</v>
      </c>
      <c r="M6165" s="141" t="str">
        <f t="shared" si="193"/>
        <v>201709</v>
      </c>
    </row>
    <row r="6166" spans="1:13" x14ac:dyDescent="0.25">
      <c r="A6166" s="35" t="str">
        <f>VLOOKUP(B6166,ResCat!$A$2:$B$269,2,FALSE)</f>
        <v>HMOPMR</v>
      </c>
      <c r="B6166" s="68" t="str">
        <f>IF(ISNA(VLOOKUP(C6166,COA!$A$2:$B$340,2,FALSE)),"XXX",VLOOKUP(C6166,COA!$A$2:$B$340,2,FALSE))</f>
        <v>F22</v>
      </c>
      <c r="C6166" s="149" t="str">
        <f t="shared" si="194"/>
        <v>0012-1002-0012</v>
      </c>
      <c r="D6166" s="134" t="s">
        <v>452</v>
      </c>
      <c r="E6166" s="134" t="s">
        <v>453</v>
      </c>
      <c r="F6166" s="134" t="s">
        <v>452</v>
      </c>
      <c r="G6166" s="134" t="s">
        <v>969</v>
      </c>
      <c r="H6166" s="134" t="s">
        <v>1023</v>
      </c>
      <c r="I6166" s="134" t="s">
        <v>3</v>
      </c>
      <c r="J6166" s="135">
        <v>25038.769999999997</v>
      </c>
      <c r="K6166" s="135">
        <v>9776.5399999999918</v>
      </c>
      <c r="L6166" s="135">
        <v>6928.57</v>
      </c>
      <c r="M6166" s="141" t="str">
        <f t="shared" si="193"/>
        <v>201710</v>
      </c>
    </row>
    <row r="6167" spans="1:13" x14ac:dyDescent="0.25">
      <c r="A6167" s="35" t="str">
        <f>VLOOKUP(B6167,ResCat!$A$2:$B$269,2,FALSE)</f>
        <v>HMOPMR</v>
      </c>
      <c r="B6167" s="68" t="str">
        <f>IF(ISNA(VLOOKUP(C6167,COA!$A$2:$B$340,2,FALSE)),"XXX",VLOOKUP(C6167,COA!$A$2:$B$340,2,FALSE))</f>
        <v>F22</v>
      </c>
      <c r="C6167" s="149" t="str">
        <f t="shared" si="194"/>
        <v>0012-1002-0012</v>
      </c>
      <c r="D6167" s="134" t="s">
        <v>452</v>
      </c>
      <c r="E6167" s="134" t="s">
        <v>453</v>
      </c>
      <c r="F6167" s="134" t="s">
        <v>452</v>
      </c>
      <c r="G6167" s="134" t="s">
        <v>969</v>
      </c>
      <c r="H6167" s="134" t="s">
        <v>1023</v>
      </c>
      <c r="I6167" s="134" t="s">
        <v>0</v>
      </c>
      <c r="J6167" s="135">
        <v>311826.42999999993</v>
      </c>
      <c r="K6167" s="135">
        <v>135487.14000000036</v>
      </c>
      <c r="L6167" s="135">
        <v>135487.14000000036</v>
      </c>
      <c r="M6167" s="141" t="str">
        <f t="shared" si="193"/>
        <v>201710</v>
      </c>
    </row>
    <row r="6168" spans="1:13" x14ac:dyDescent="0.25">
      <c r="A6168" s="35" t="str">
        <f>VLOOKUP(B6168,ResCat!$A$2:$B$269,2,FALSE)</f>
        <v>HMOPMR</v>
      </c>
      <c r="B6168" s="68" t="str">
        <f>IF(ISNA(VLOOKUP(C6168,COA!$A$2:$B$340,2,FALSE)),"XXX",VLOOKUP(C6168,COA!$A$2:$B$340,2,FALSE))</f>
        <v>F22</v>
      </c>
      <c r="C6168" s="149" t="str">
        <f t="shared" si="194"/>
        <v>0012-1002-0012</v>
      </c>
      <c r="D6168" s="134" t="s">
        <v>452</v>
      </c>
      <c r="E6168" s="134" t="s">
        <v>453</v>
      </c>
      <c r="F6168" s="134" t="s">
        <v>452</v>
      </c>
      <c r="G6168" s="134" t="s">
        <v>969</v>
      </c>
      <c r="H6168" s="134" t="s">
        <v>1023</v>
      </c>
      <c r="I6168" s="134" t="s">
        <v>336</v>
      </c>
      <c r="J6168" s="135">
        <v>3113.4900000000002</v>
      </c>
      <c r="K6168" s="135">
        <v>3074.38</v>
      </c>
      <c r="L6168" s="135">
        <v>3063.48</v>
      </c>
      <c r="M6168" s="141" t="str">
        <f t="shared" si="193"/>
        <v>201710</v>
      </c>
    </row>
    <row r="6169" spans="1:13" x14ac:dyDescent="0.25">
      <c r="A6169" s="35" t="str">
        <f>VLOOKUP(B6169,ResCat!$A$2:$B$269,2,FALSE)</f>
        <v>HMOPMR</v>
      </c>
      <c r="B6169" s="68" t="str">
        <f>IF(ISNA(VLOOKUP(C6169,COA!$A$2:$B$340,2,FALSE)),"XXX",VLOOKUP(C6169,COA!$A$2:$B$340,2,FALSE))</f>
        <v>F22</v>
      </c>
      <c r="C6169" s="149" t="str">
        <f t="shared" si="194"/>
        <v>0012-1002-0012</v>
      </c>
      <c r="D6169" s="134" t="s">
        <v>452</v>
      </c>
      <c r="E6169" s="134" t="s">
        <v>453</v>
      </c>
      <c r="F6169" s="134" t="s">
        <v>452</v>
      </c>
      <c r="G6169" s="134" t="s">
        <v>969</v>
      </c>
      <c r="H6169" s="134" t="s">
        <v>1023</v>
      </c>
      <c r="I6169" s="134" t="s">
        <v>2</v>
      </c>
      <c r="J6169" s="135">
        <v>133394.62000000005</v>
      </c>
      <c r="K6169" s="135">
        <v>60067.279999999904</v>
      </c>
      <c r="L6169" s="135">
        <v>51630.779999999962</v>
      </c>
      <c r="M6169" s="141" t="str">
        <f t="shared" si="193"/>
        <v>201710</v>
      </c>
    </row>
    <row r="6170" spans="1:13" x14ac:dyDescent="0.25">
      <c r="A6170" s="35" t="str">
        <f>VLOOKUP(B6170,ResCat!$A$2:$B$269,2,FALSE)</f>
        <v>HMOPMR</v>
      </c>
      <c r="B6170" s="68" t="str">
        <f>IF(ISNA(VLOOKUP(C6170,COA!$A$2:$B$340,2,FALSE)),"XXX",VLOOKUP(C6170,COA!$A$2:$B$340,2,FALSE))</f>
        <v>F22</v>
      </c>
      <c r="C6170" s="149" t="str">
        <f t="shared" si="194"/>
        <v>0012-1002-0012</v>
      </c>
      <c r="D6170" s="134" t="s">
        <v>452</v>
      </c>
      <c r="E6170" s="134" t="s">
        <v>453</v>
      </c>
      <c r="F6170" s="134" t="s">
        <v>452</v>
      </c>
      <c r="G6170" s="134" t="s">
        <v>969</v>
      </c>
      <c r="H6170" s="134" t="s">
        <v>1023</v>
      </c>
      <c r="I6170" s="134" t="s">
        <v>343</v>
      </c>
      <c r="J6170" s="135">
        <v>-673.69</v>
      </c>
      <c r="K6170" s="135">
        <v>-770.20999999999992</v>
      </c>
      <c r="L6170" s="135">
        <v>-780.20999999999992</v>
      </c>
      <c r="M6170" s="141" t="str">
        <f t="shared" si="193"/>
        <v>201710</v>
      </c>
    </row>
    <row r="6171" spans="1:13" x14ac:dyDescent="0.25">
      <c r="A6171" s="35" t="str">
        <f>VLOOKUP(B6171,ResCat!$A$2:$B$269,2,FALSE)</f>
        <v>HMOPMR</v>
      </c>
      <c r="B6171" s="68" t="str">
        <f>IF(ISNA(VLOOKUP(C6171,COA!$A$2:$B$340,2,FALSE)),"XXX",VLOOKUP(C6171,COA!$A$2:$B$340,2,FALSE))</f>
        <v>F22</v>
      </c>
      <c r="C6171" s="149" t="str">
        <f t="shared" si="194"/>
        <v>0012-1002-0012</v>
      </c>
      <c r="D6171" s="134" t="s">
        <v>452</v>
      </c>
      <c r="E6171" s="134" t="s">
        <v>453</v>
      </c>
      <c r="F6171" s="134" t="s">
        <v>452</v>
      </c>
      <c r="G6171" s="134" t="s">
        <v>969</v>
      </c>
      <c r="H6171" s="134" t="s">
        <v>1023</v>
      </c>
      <c r="I6171" s="134" t="s">
        <v>1</v>
      </c>
      <c r="J6171" s="135">
        <v>244583.21999999997</v>
      </c>
      <c r="K6171" s="135">
        <v>104333.48000000008</v>
      </c>
      <c r="L6171" s="135">
        <v>101271.85000000005</v>
      </c>
      <c r="M6171" s="141" t="str">
        <f t="shared" si="193"/>
        <v>201710</v>
      </c>
    </row>
    <row r="6172" spans="1:13" x14ac:dyDescent="0.25">
      <c r="A6172" s="35" t="str">
        <f>VLOOKUP(B6172,ResCat!$A$2:$B$269,2,FALSE)</f>
        <v>HMOPMR</v>
      </c>
      <c r="B6172" s="68" t="str">
        <f>IF(ISNA(VLOOKUP(C6172,COA!$A$2:$B$340,2,FALSE)),"XXX",VLOOKUP(C6172,COA!$A$2:$B$340,2,FALSE))</f>
        <v>F22</v>
      </c>
      <c r="C6172" s="149" t="str">
        <f t="shared" si="194"/>
        <v>0012-1002-0012</v>
      </c>
      <c r="D6172" s="134" t="s">
        <v>452</v>
      </c>
      <c r="E6172" s="134" t="s">
        <v>453</v>
      </c>
      <c r="F6172" s="134" t="s">
        <v>452</v>
      </c>
      <c r="G6172" s="134" t="s">
        <v>961</v>
      </c>
      <c r="H6172" s="134" t="s">
        <v>1023</v>
      </c>
      <c r="I6172" s="134" t="s">
        <v>3</v>
      </c>
      <c r="J6172" s="135">
        <v>60059.059999999983</v>
      </c>
      <c r="K6172" s="135">
        <v>27149.459999999981</v>
      </c>
      <c r="L6172" s="135">
        <v>23109.509999999991</v>
      </c>
      <c r="M6172" s="141" t="str">
        <f t="shared" si="193"/>
        <v>201711</v>
      </c>
    </row>
    <row r="6173" spans="1:13" x14ac:dyDescent="0.25">
      <c r="A6173" s="35" t="str">
        <f>VLOOKUP(B6173,ResCat!$A$2:$B$269,2,FALSE)</f>
        <v>HMOPMR</v>
      </c>
      <c r="B6173" s="68" t="str">
        <f>IF(ISNA(VLOOKUP(C6173,COA!$A$2:$B$340,2,FALSE)),"XXX",VLOOKUP(C6173,COA!$A$2:$B$340,2,FALSE))</f>
        <v>F22</v>
      </c>
      <c r="C6173" s="149" t="str">
        <f t="shared" si="194"/>
        <v>0012-1002-0012</v>
      </c>
      <c r="D6173" s="134" t="s">
        <v>452</v>
      </c>
      <c r="E6173" s="134" t="s">
        <v>453</v>
      </c>
      <c r="F6173" s="134" t="s">
        <v>452</v>
      </c>
      <c r="G6173" s="134" t="s">
        <v>961</v>
      </c>
      <c r="H6173" s="134" t="s">
        <v>1023</v>
      </c>
      <c r="I6173" s="134" t="s">
        <v>0</v>
      </c>
      <c r="J6173" s="135">
        <v>530213.94000000006</v>
      </c>
      <c r="K6173" s="135">
        <v>86213</v>
      </c>
      <c r="L6173" s="135">
        <v>74786.34</v>
      </c>
      <c r="M6173" s="141" t="str">
        <f t="shared" si="193"/>
        <v>201711</v>
      </c>
    </row>
    <row r="6174" spans="1:13" x14ac:dyDescent="0.25">
      <c r="A6174" s="35" t="str">
        <f>VLOOKUP(B6174,ResCat!$A$2:$B$269,2,FALSE)</f>
        <v>HMOPMR</v>
      </c>
      <c r="B6174" s="68" t="str">
        <f>IF(ISNA(VLOOKUP(C6174,COA!$A$2:$B$340,2,FALSE)),"XXX",VLOOKUP(C6174,COA!$A$2:$B$340,2,FALSE))</f>
        <v>F22</v>
      </c>
      <c r="C6174" s="149" t="str">
        <f t="shared" si="194"/>
        <v>0012-1002-0012</v>
      </c>
      <c r="D6174" s="134" t="s">
        <v>452</v>
      </c>
      <c r="E6174" s="134" t="s">
        <v>453</v>
      </c>
      <c r="F6174" s="134" t="s">
        <v>452</v>
      </c>
      <c r="G6174" s="134" t="s">
        <v>961</v>
      </c>
      <c r="H6174" s="134" t="s">
        <v>1023</v>
      </c>
      <c r="I6174" s="134" t="s">
        <v>336</v>
      </c>
      <c r="J6174" s="135">
        <v>4010.98</v>
      </c>
      <c r="K6174" s="135">
        <v>3894.8799999999997</v>
      </c>
      <c r="L6174" s="135">
        <v>3889.43</v>
      </c>
      <c r="M6174" s="141" t="str">
        <f t="shared" si="193"/>
        <v>201711</v>
      </c>
    </row>
    <row r="6175" spans="1:13" x14ac:dyDescent="0.25">
      <c r="A6175" s="35" t="str">
        <f>VLOOKUP(B6175,ResCat!$A$2:$B$269,2,FALSE)</f>
        <v>HMOPMR</v>
      </c>
      <c r="B6175" s="68" t="str">
        <f>IF(ISNA(VLOOKUP(C6175,COA!$A$2:$B$340,2,FALSE)),"XXX",VLOOKUP(C6175,COA!$A$2:$B$340,2,FALSE))</f>
        <v>F22</v>
      </c>
      <c r="C6175" s="149" t="str">
        <f t="shared" si="194"/>
        <v>0012-1002-0012</v>
      </c>
      <c r="D6175" s="134" t="s">
        <v>452</v>
      </c>
      <c r="E6175" s="134" t="s">
        <v>453</v>
      </c>
      <c r="F6175" s="134" t="s">
        <v>452</v>
      </c>
      <c r="G6175" s="134" t="s">
        <v>961</v>
      </c>
      <c r="H6175" s="134" t="s">
        <v>1023</v>
      </c>
      <c r="I6175" s="134" t="s">
        <v>2</v>
      </c>
      <c r="J6175" s="135">
        <v>203133.50999999998</v>
      </c>
      <c r="K6175" s="135">
        <v>91473.629999999699</v>
      </c>
      <c r="L6175" s="135">
        <v>81680.769999999655</v>
      </c>
      <c r="M6175" s="141" t="str">
        <f t="shared" si="193"/>
        <v>201711</v>
      </c>
    </row>
    <row r="6176" spans="1:13" x14ac:dyDescent="0.25">
      <c r="A6176" s="35" t="str">
        <f>VLOOKUP(B6176,ResCat!$A$2:$B$269,2,FALSE)</f>
        <v>HMOPMR</v>
      </c>
      <c r="B6176" s="68" t="str">
        <f>IF(ISNA(VLOOKUP(C6176,COA!$A$2:$B$340,2,FALSE)),"XXX",VLOOKUP(C6176,COA!$A$2:$B$340,2,FALSE))</f>
        <v>F22</v>
      </c>
      <c r="C6176" s="149" t="str">
        <f t="shared" si="194"/>
        <v>0012-1002-0012</v>
      </c>
      <c r="D6176" s="134" t="s">
        <v>452</v>
      </c>
      <c r="E6176" s="134" t="s">
        <v>453</v>
      </c>
      <c r="F6176" s="134" t="s">
        <v>452</v>
      </c>
      <c r="G6176" s="134" t="s">
        <v>961</v>
      </c>
      <c r="H6176" s="134" t="s">
        <v>1023</v>
      </c>
      <c r="I6176" s="134" t="s">
        <v>343</v>
      </c>
      <c r="J6176" s="135">
        <v>1738.0799999999997</v>
      </c>
      <c r="K6176" s="135">
        <v>-173.11</v>
      </c>
      <c r="L6176" s="135">
        <v>-250.01</v>
      </c>
      <c r="M6176" s="141" t="str">
        <f t="shared" si="193"/>
        <v>201711</v>
      </c>
    </row>
    <row r="6177" spans="1:13" x14ac:dyDescent="0.25">
      <c r="A6177" s="35" t="str">
        <f>VLOOKUP(B6177,ResCat!$A$2:$B$269,2,FALSE)</f>
        <v>HMOPMR</v>
      </c>
      <c r="B6177" s="68" t="str">
        <f>IF(ISNA(VLOOKUP(C6177,COA!$A$2:$B$340,2,FALSE)),"XXX",VLOOKUP(C6177,COA!$A$2:$B$340,2,FALSE))</f>
        <v>F22</v>
      </c>
      <c r="C6177" s="149" t="str">
        <f t="shared" si="194"/>
        <v>0012-1002-0012</v>
      </c>
      <c r="D6177" s="134" t="s">
        <v>452</v>
      </c>
      <c r="E6177" s="134" t="s">
        <v>453</v>
      </c>
      <c r="F6177" s="134" t="s">
        <v>452</v>
      </c>
      <c r="G6177" s="134" t="s">
        <v>961</v>
      </c>
      <c r="H6177" s="134" t="s">
        <v>1023</v>
      </c>
      <c r="I6177" s="134" t="s">
        <v>1</v>
      </c>
      <c r="J6177" s="135">
        <v>657895.34000000043</v>
      </c>
      <c r="K6177" s="135">
        <v>190695.81999999998</v>
      </c>
      <c r="L6177" s="135">
        <v>171479.32999999993</v>
      </c>
      <c r="M6177" s="141" t="str">
        <f t="shared" si="193"/>
        <v>201711</v>
      </c>
    </row>
    <row r="6178" spans="1:13" x14ac:dyDescent="0.25">
      <c r="A6178" s="35" t="str">
        <f>VLOOKUP(B6178,ResCat!$A$2:$B$269,2,FALSE)</f>
        <v>HMOPMR</v>
      </c>
      <c r="B6178" s="68" t="str">
        <f>IF(ISNA(VLOOKUP(C6178,COA!$A$2:$B$340,2,FALSE)),"XXX",VLOOKUP(C6178,COA!$A$2:$B$340,2,FALSE))</f>
        <v>F22</v>
      </c>
      <c r="C6178" s="149" t="str">
        <f t="shared" si="194"/>
        <v>0012-1002-0012</v>
      </c>
      <c r="D6178" s="134" t="s">
        <v>452</v>
      </c>
      <c r="E6178" s="134" t="s">
        <v>453</v>
      </c>
      <c r="F6178" s="134" t="s">
        <v>452</v>
      </c>
      <c r="G6178" s="134" t="s">
        <v>970</v>
      </c>
      <c r="H6178" s="134" t="s">
        <v>1023</v>
      </c>
      <c r="I6178" s="134" t="s">
        <v>3</v>
      </c>
      <c r="J6178" s="135">
        <v>178595.96999999997</v>
      </c>
      <c r="K6178" s="135">
        <v>80475.46000000005</v>
      </c>
      <c r="L6178" s="135">
        <v>68128.899999999994</v>
      </c>
      <c r="M6178" s="141" t="str">
        <f t="shared" si="193"/>
        <v>201712</v>
      </c>
    </row>
    <row r="6179" spans="1:13" x14ac:dyDescent="0.25">
      <c r="A6179" s="35" t="str">
        <f>VLOOKUP(B6179,ResCat!$A$2:$B$269,2,FALSE)</f>
        <v>HMOPMR</v>
      </c>
      <c r="B6179" s="68" t="str">
        <f>IF(ISNA(VLOOKUP(C6179,COA!$A$2:$B$340,2,FALSE)),"XXX",VLOOKUP(C6179,COA!$A$2:$B$340,2,FALSE))</f>
        <v>F22</v>
      </c>
      <c r="C6179" s="149" t="str">
        <f t="shared" si="194"/>
        <v>0012-1002-0012</v>
      </c>
      <c r="D6179" s="134" t="s">
        <v>452</v>
      </c>
      <c r="E6179" s="134" t="s">
        <v>453</v>
      </c>
      <c r="F6179" s="134" t="s">
        <v>452</v>
      </c>
      <c r="G6179" s="134" t="s">
        <v>970</v>
      </c>
      <c r="H6179" s="134" t="s">
        <v>1023</v>
      </c>
      <c r="I6179" s="134" t="s">
        <v>0</v>
      </c>
      <c r="J6179" s="135">
        <v>2316618.8000000003</v>
      </c>
      <c r="K6179" s="135">
        <v>584050.83000000007</v>
      </c>
      <c r="L6179" s="135">
        <v>566372.83000000007</v>
      </c>
      <c r="M6179" s="141" t="str">
        <f t="shared" si="193"/>
        <v>201712</v>
      </c>
    </row>
    <row r="6180" spans="1:13" x14ac:dyDescent="0.25">
      <c r="A6180" s="35" t="str">
        <f>VLOOKUP(B6180,ResCat!$A$2:$B$269,2,FALSE)</f>
        <v>HMOPMR</v>
      </c>
      <c r="B6180" s="68" t="str">
        <f>IF(ISNA(VLOOKUP(C6180,COA!$A$2:$B$340,2,FALSE)),"XXX",VLOOKUP(C6180,COA!$A$2:$B$340,2,FALSE))</f>
        <v>F22</v>
      </c>
      <c r="C6180" s="149" t="str">
        <f t="shared" si="194"/>
        <v>0012-1002-0012</v>
      </c>
      <c r="D6180" s="134" t="s">
        <v>452</v>
      </c>
      <c r="E6180" s="134" t="s">
        <v>453</v>
      </c>
      <c r="F6180" s="134" t="s">
        <v>452</v>
      </c>
      <c r="G6180" s="134" t="s">
        <v>970</v>
      </c>
      <c r="H6180" s="134" t="s">
        <v>1023</v>
      </c>
      <c r="I6180" s="134" t="s">
        <v>336</v>
      </c>
      <c r="J6180" s="135">
        <v>8570.23</v>
      </c>
      <c r="K6180" s="135">
        <v>2380.71</v>
      </c>
      <c r="L6180" s="135">
        <v>2082.15</v>
      </c>
      <c r="M6180" s="141" t="str">
        <f t="shared" si="193"/>
        <v>201712</v>
      </c>
    </row>
    <row r="6181" spans="1:13" x14ac:dyDescent="0.25">
      <c r="A6181" s="35" t="str">
        <f>VLOOKUP(B6181,ResCat!$A$2:$B$269,2,FALSE)</f>
        <v>HMOPMR</v>
      </c>
      <c r="B6181" s="68" t="str">
        <f>IF(ISNA(VLOOKUP(C6181,COA!$A$2:$B$340,2,FALSE)),"XXX",VLOOKUP(C6181,COA!$A$2:$B$340,2,FALSE))</f>
        <v>F22</v>
      </c>
      <c r="C6181" s="149" t="str">
        <f t="shared" si="194"/>
        <v>0012-1002-0012</v>
      </c>
      <c r="D6181" s="134" t="s">
        <v>452</v>
      </c>
      <c r="E6181" s="134" t="s">
        <v>453</v>
      </c>
      <c r="F6181" s="134" t="s">
        <v>452</v>
      </c>
      <c r="G6181" s="134" t="s">
        <v>970</v>
      </c>
      <c r="H6181" s="134" t="s">
        <v>1023</v>
      </c>
      <c r="I6181" s="134" t="s">
        <v>2</v>
      </c>
      <c r="J6181" s="135">
        <v>375925.44</v>
      </c>
      <c r="K6181" s="135">
        <v>168080.38999999937</v>
      </c>
      <c r="L6181" s="135">
        <v>145186.06000000006</v>
      </c>
      <c r="M6181" s="141" t="str">
        <f t="shared" si="193"/>
        <v>201712</v>
      </c>
    </row>
    <row r="6182" spans="1:13" x14ac:dyDescent="0.25">
      <c r="A6182" s="35" t="str">
        <f>VLOOKUP(B6182,ResCat!$A$2:$B$269,2,FALSE)</f>
        <v>HMOPMR</v>
      </c>
      <c r="B6182" s="68" t="str">
        <f>IF(ISNA(VLOOKUP(C6182,COA!$A$2:$B$340,2,FALSE)),"XXX",VLOOKUP(C6182,COA!$A$2:$B$340,2,FALSE))</f>
        <v>F22</v>
      </c>
      <c r="C6182" s="149" t="str">
        <f t="shared" si="194"/>
        <v>0012-1002-0012</v>
      </c>
      <c r="D6182" s="134" t="s">
        <v>452</v>
      </c>
      <c r="E6182" s="134" t="s">
        <v>453</v>
      </c>
      <c r="F6182" s="134" t="s">
        <v>452</v>
      </c>
      <c r="G6182" s="134" t="s">
        <v>970</v>
      </c>
      <c r="H6182" s="134" t="s">
        <v>1023</v>
      </c>
      <c r="I6182" s="134" t="s">
        <v>343</v>
      </c>
      <c r="J6182" s="135">
        <v>579934.4599999988</v>
      </c>
      <c r="K6182" s="135">
        <v>261975.36000000028</v>
      </c>
      <c r="L6182" s="135">
        <v>245244.43000000052</v>
      </c>
      <c r="M6182" s="141" t="str">
        <f t="shared" si="193"/>
        <v>201712</v>
      </c>
    </row>
    <row r="6183" spans="1:13" x14ac:dyDescent="0.25">
      <c r="A6183" s="35" t="str">
        <f>VLOOKUP(B6183,ResCat!$A$2:$B$269,2,FALSE)</f>
        <v>HMOPMR</v>
      </c>
      <c r="B6183" s="68" t="str">
        <f>IF(ISNA(VLOOKUP(C6183,COA!$A$2:$B$340,2,FALSE)),"XXX",VLOOKUP(C6183,COA!$A$2:$B$340,2,FALSE))</f>
        <v>F22</v>
      </c>
      <c r="C6183" s="149" t="str">
        <f t="shared" si="194"/>
        <v>0012-1002-0012</v>
      </c>
      <c r="D6183" s="134" t="s">
        <v>452</v>
      </c>
      <c r="E6183" s="134" t="s">
        <v>453</v>
      </c>
      <c r="F6183" s="134" t="s">
        <v>452</v>
      </c>
      <c r="G6183" s="134" t="s">
        <v>970</v>
      </c>
      <c r="H6183" s="134" t="s">
        <v>1023</v>
      </c>
      <c r="I6183" s="134" t="s">
        <v>1</v>
      </c>
      <c r="J6183" s="135">
        <v>1694129.7600000012</v>
      </c>
      <c r="K6183" s="135">
        <v>596991.80999999971</v>
      </c>
      <c r="L6183" s="135">
        <v>571947.64999999991</v>
      </c>
      <c r="M6183" s="141" t="str">
        <f t="shared" si="193"/>
        <v>201712</v>
      </c>
    </row>
    <row r="6184" spans="1:13" x14ac:dyDescent="0.25">
      <c r="A6184" s="35" t="str">
        <f>VLOOKUP(B6184,ResCat!$A$2:$B$269,2,FALSE)</f>
        <v>HMOPMR</v>
      </c>
      <c r="B6184" s="68" t="str">
        <f>IF(ISNA(VLOOKUP(C6184,COA!$A$2:$B$340,2,FALSE)),"XXX",VLOOKUP(C6184,COA!$A$2:$B$340,2,FALSE))</f>
        <v>F22</v>
      </c>
      <c r="C6184" s="149" t="str">
        <f t="shared" si="194"/>
        <v>0012-1002-0012</v>
      </c>
      <c r="D6184" s="134" t="s">
        <v>452</v>
      </c>
      <c r="E6184" s="134" t="s">
        <v>453</v>
      </c>
      <c r="F6184" s="134" t="s">
        <v>452</v>
      </c>
      <c r="G6184" s="134" t="s">
        <v>1023</v>
      </c>
      <c r="H6184" s="134" t="s">
        <v>1023</v>
      </c>
      <c r="I6184" s="134" t="s">
        <v>3</v>
      </c>
      <c r="J6184" s="135">
        <v>170163.08999999997</v>
      </c>
      <c r="K6184" s="135">
        <v>82493.740000000034</v>
      </c>
      <c r="L6184" s="135">
        <v>71284.24000000002</v>
      </c>
      <c r="M6184" s="141" t="str">
        <f t="shared" si="193"/>
        <v>201801</v>
      </c>
    </row>
    <row r="6185" spans="1:13" x14ac:dyDescent="0.25">
      <c r="A6185" s="35" t="str">
        <f>VLOOKUP(B6185,ResCat!$A$2:$B$269,2,FALSE)</f>
        <v>HMOPMR</v>
      </c>
      <c r="B6185" s="68" t="str">
        <f>IF(ISNA(VLOOKUP(C6185,COA!$A$2:$B$340,2,FALSE)),"XXX",VLOOKUP(C6185,COA!$A$2:$B$340,2,FALSE))</f>
        <v>F22</v>
      </c>
      <c r="C6185" s="149" t="str">
        <f t="shared" si="194"/>
        <v>0012-1002-0012</v>
      </c>
      <c r="D6185" s="134" t="s">
        <v>452</v>
      </c>
      <c r="E6185" s="134" t="s">
        <v>453</v>
      </c>
      <c r="F6185" s="134" t="s">
        <v>452</v>
      </c>
      <c r="G6185" s="134" t="s">
        <v>1023</v>
      </c>
      <c r="H6185" s="134" t="s">
        <v>1023</v>
      </c>
      <c r="I6185" s="134" t="s">
        <v>0</v>
      </c>
      <c r="J6185" s="135">
        <v>1256586.6800000009</v>
      </c>
      <c r="K6185" s="135">
        <v>328649.16000000003</v>
      </c>
      <c r="L6185" s="135">
        <v>321283.56000000006</v>
      </c>
      <c r="M6185" s="141" t="str">
        <f t="shared" si="193"/>
        <v>201801</v>
      </c>
    </row>
    <row r="6186" spans="1:13" x14ac:dyDescent="0.25">
      <c r="A6186" s="35" t="str">
        <f>VLOOKUP(B6186,ResCat!$A$2:$B$269,2,FALSE)</f>
        <v>HMOPMR</v>
      </c>
      <c r="B6186" s="68" t="str">
        <f>IF(ISNA(VLOOKUP(C6186,COA!$A$2:$B$340,2,FALSE)),"XXX",VLOOKUP(C6186,COA!$A$2:$B$340,2,FALSE))</f>
        <v>F22</v>
      </c>
      <c r="C6186" s="149" t="str">
        <f t="shared" si="194"/>
        <v>0012-1002-0012</v>
      </c>
      <c r="D6186" s="134" t="s">
        <v>452</v>
      </c>
      <c r="E6186" s="134" t="s">
        <v>453</v>
      </c>
      <c r="F6186" s="134" t="s">
        <v>452</v>
      </c>
      <c r="G6186" s="134" t="s">
        <v>1023</v>
      </c>
      <c r="H6186" s="134" t="s">
        <v>1023</v>
      </c>
      <c r="I6186" s="134" t="s">
        <v>336</v>
      </c>
      <c r="J6186" s="135">
        <v>419</v>
      </c>
      <c r="K6186" s="135">
        <v>349.67999999999995</v>
      </c>
      <c r="L6186" s="135">
        <v>325.45</v>
      </c>
      <c r="M6186" s="141" t="str">
        <f t="shared" si="193"/>
        <v>201801</v>
      </c>
    </row>
    <row r="6187" spans="1:13" x14ac:dyDescent="0.25">
      <c r="A6187" s="35" t="str">
        <f>VLOOKUP(B6187,ResCat!$A$2:$B$269,2,FALSE)</f>
        <v>HMOPMR</v>
      </c>
      <c r="B6187" s="68" t="str">
        <f>IF(ISNA(VLOOKUP(C6187,COA!$A$2:$B$340,2,FALSE)),"XXX",VLOOKUP(C6187,COA!$A$2:$B$340,2,FALSE))</f>
        <v>F22</v>
      </c>
      <c r="C6187" s="149" t="str">
        <f t="shared" si="194"/>
        <v>0012-1002-0012</v>
      </c>
      <c r="D6187" s="134" t="s">
        <v>452</v>
      </c>
      <c r="E6187" s="134" t="s">
        <v>453</v>
      </c>
      <c r="F6187" s="134" t="s">
        <v>452</v>
      </c>
      <c r="G6187" s="134" t="s">
        <v>1023</v>
      </c>
      <c r="H6187" s="134" t="s">
        <v>1023</v>
      </c>
      <c r="I6187" s="134" t="s">
        <v>2</v>
      </c>
      <c r="J6187" s="135">
        <v>164913.85999999999</v>
      </c>
      <c r="K6187" s="135">
        <v>70850.489999999772</v>
      </c>
      <c r="L6187" s="135">
        <v>51180.389999999854</v>
      </c>
      <c r="M6187" s="141" t="str">
        <f t="shared" si="193"/>
        <v>201801</v>
      </c>
    </row>
    <row r="6188" spans="1:13" x14ac:dyDescent="0.25">
      <c r="A6188" s="35" t="str">
        <f>VLOOKUP(B6188,ResCat!$A$2:$B$269,2,FALSE)</f>
        <v>HMOPMR</v>
      </c>
      <c r="B6188" s="68" t="str">
        <f>IF(ISNA(VLOOKUP(C6188,COA!$A$2:$B$340,2,FALSE)),"XXX",VLOOKUP(C6188,COA!$A$2:$B$340,2,FALSE))</f>
        <v>F22</v>
      </c>
      <c r="C6188" s="149" t="str">
        <f t="shared" si="194"/>
        <v>0012-1002-0012</v>
      </c>
      <c r="D6188" s="134" t="s">
        <v>452</v>
      </c>
      <c r="E6188" s="134" t="s">
        <v>453</v>
      </c>
      <c r="F6188" s="134" t="s">
        <v>452</v>
      </c>
      <c r="G6188" s="134" t="s">
        <v>1023</v>
      </c>
      <c r="H6188" s="134" t="s">
        <v>1023</v>
      </c>
      <c r="I6188" s="134" t="s">
        <v>343</v>
      </c>
      <c r="J6188" s="135">
        <v>2923330.2400000151</v>
      </c>
      <c r="K6188" s="135">
        <v>1222011.5500000084</v>
      </c>
      <c r="L6188" s="135">
        <v>1149431.5800000068</v>
      </c>
      <c r="M6188" s="141" t="str">
        <f t="shared" si="193"/>
        <v>201801</v>
      </c>
    </row>
    <row r="6189" spans="1:13" x14ac:dyDescent="0.25">
      <c r="A6189" s="35" t="str">
        <f>VLOOKUP(B6189,ResCat!$A$2:$B$269,2,FALSE)</f>
        <v>HMOPMR</v>
      </c>
      <c r="B6189" s="68" t="str">
        <f>IF(ISNA(VLOOKUP(C6189,COA!$A$2:$B$340,2,FALSE)),"XXX",VLOOKUP(C6189,COA!$A$2:$B$340,2,FALSE))</f>
        <v>F22</v>
      </c>
      <c r="C6189" s="149" t="str">
        <f t="shared" si="194"/>
        <v>0012-1002-0012</v>
      </c>
      <c r="D6189" s="134" t="s">
        <v>452</v>
      </c>
      <c r="E6189" s="134" t="s">
        <v>453</v>
      </c>
      <c r="F6189" s="134" t="s">
        <v>452</v>
      </c>
      <c r="G6189" s="134" t="s">
        <v>1023</v>
      </c>
      <c r="H6189" s="134" t="s">
        <v>1023</v>
      </c>
      <c r="I6189" s="134" t="s">
        <v>1</v>
      </c>
      <c r="J6189" s="135">
        <v>1470372.1099999989</v>
      </c>
      <c r="K6189" s="135">
        <v>479345.38000000018</v>
      </c>
      <c r="L6189" s="135">
        <v>468413.74000000022</v>
      </c>
      <c r="M6189" s="141" t="str">
        <f t="shared" si="193"/>
        <v>201801</v>
      </c>
    </row>
    <row r="6190" spans="1:13" x14ac:dyDescent="0.25">
      <c r="A6190" s="35" t="str">
        <f>VLOOKUP(B6190,ResCat!$A$2:$B$269,2,FALSE)</f>
        <v>HMOPMR</v>
      </c>
      <c r="B6190" s="68" t="str">
        <f>IF(ISNA(VLOOKUP(C6190,COA!$A$2:$B$340,2,FALSE)),"XXX",VLOOKUP(C6190,COA!$A$2:$B$340,2,FALSE))</f>
        <v>N15</v>
      </c>
      <c r="C6190" s="149" t="str">
        <f t="shared" si="194"/>
        <v>0012-1003-0012</v>
      </c>
      <c r="D6190" s="134" t="s">
        <v>452</v>
      </c>
      <c r="E6190" s="134" t="s">
        <v>448</v>
      </c>
      <c r="F6190" s="134" t="s">
        <v>452</v>
      </c>
      <c r="G6190" s="134" t="s">
        <v>337</v>
      </c>
      <c r="H6190" s="134" t="s">
        <v>1023</v>
      </c>
      <c r="I6190" s="134" t="s">
        <v>3</v>
      </c>
      <c r="J6190" s="135">
        <v>71.58</v>
      </c>
      <c r="K6190" s="135">
        <v>71.58</v>
      </c>
      <c r="L6190" s="135">
        <v>71.58</v>
      </c>
      <c r="M6190" s="141" t="str">
        <f t="shared" si="193"/>
        <v>201601</v>
      </c>
    </row>
    <row r="6191" spans="1:13" x14ac:dyDescent="0.25">
      <c r="A6191" s="35" t="str">
        <f>VLOOKUP(B6191,ResCat!$A$2:$B$269,2,FALSE)</f>
        <v>HMOPMR</v>
      </c>
      <c r="B6191" s="68" t="str">
        <f>IF(ISNA(VLOOKUP(C6191,COA!$A$2:$B$340,2,FALSE)),"XXX",VLOOKUP(C6191,COA!$A$2:$B$340,2,FALSE))</f>
        <v>N15</v>
      </c>
      <c r="C6191" s="149" t="str">
        <f t="shared" si="194"/>
        <v>0012-1003-0012</v>
      </c>
      <c r="D6191" s="134" t="s">
        <v>452</v>
      </c>
      <c r="E6191" s="134" t="s">
        <v>448</v>
      </c>
      <c r="F6191" s="134" t="s">
        <v>452</v>
      </c>
      <c r="G6191" s="134" t="s">
        <v>337</v>
      </c>
      <c r="H6191" s="134" t="s">
        <v>1023</v>
      </c>
      <c r="I6191" s="134" t="s">
        <v>0</v>
      </c>
      <c r="J6191" s="135">
        <v>30032.63</v>
      </c>
      <c r="K6191" s="135">
        <v>8892</v>
      </c>
      <c r="L6191" s="135">
        <v>8892</v>
      </c>
      <c r="M6191" s="141" t="str">
        <f t="shared" si="193"/>
        <v>201601</v>
      </c>
    </row>
    <row r="6192" spans="1:13" x14ac:dyDescent="0.25">
      <c r="A6192" s="35" t="str">
        <f>VLOOKUP(B6192,ResCat!$A$2:$B$269,2,FALSE)</f>
        <v>HMOPMR</v>
      </c>
      <c r="B6192" s="68" t="str">
        <f>IF(ISNA(VLOOKUP(C6192,COA!$A$2:$B$340,2,FALSE)),"XXX",VLOOKUP(C6192,COA!$A$2:$B$340,2,FALSE))</f>
        <v>N15</v>
      </c>
      <c r="C6192" s="149" t="str">
        <f t="shared" si="194"/>
        <v>0012-1003-0012</v>
      </c>
      <c r="D6192" s="134" t="s">
        <v>452</v>
      </c>
      <c r="E6192" s="134" t="s">
        <v>448</v>
      </c>
      <c r="F6192" s="134" t="s">
        <v>452</v>
      </c>
      <c r="G6192" s="134" t="s">
        <v>337</v>
      </c>
      <c r="H6192" s="134" t="s">
        <v>1023</v>
      </c>
      <c r="I6192" s="134" t="s">
        <v>2</v>
      </c>
      <c r="J6192" s="135">
        <v>2097.04</v>
      </c>
      <c r="K6192" s="135">
        <v>1281.96</v>
      </c>
      <c r="L6192" s="135">
        <v>1141.96</v>
      </c>
      <c r="M6192" s="141" t="str">
        <f t="shared" si="193"/>
        <v>201601</v>
      </c>
    </row>
    <row r="6193" spans="1:13" x14ac:dyDescent="0.25">
      <c r="A6193" s="35" t="str">
        <f>VLOOKUP(B6193,ResCat!$A$2:$B$269,2,FALSE)</f>
        <v>HMOPMR</v>
      </c>
      <c r="B6193" s="68" t="str">
        <f>IF(ISNA(VLOOKUP(C6193,COA!$A$2:$B$340,2,FALSE)),"XXX",VLOOKUP(C6193,COA!$A$2:$B$340,2,FALSE))</f>
        <v>N15</v>
      </c>
      <c r="C6193" s="149" t="str">
        <f t="shared" si="194"/>
        <v>0012-1003-0012</v>
      </c>
      <c r="D6193" s="134" t="s">
        <v>452</v>
      </c>
      <c r="E6193" s="134" t="s">
        <v>448</v>
      </c>
      <c r="F6193" s="134" t="s">
        <v>452</v>
      </c>
      <c r="G6193" s="134" t="s">
        <v>337</v>
      </c>
      <c r="H6193" s="134" t="s">
        <v>1023</v>
      </c>
      <c r="I6193" s="134" t="s">
        <v>1</v>
      </c>
      <c r="J6193" s="135">
        <v>110.2</v>
      </c>
      <c r="K6193" s="135">
        <v>49.6</v>
      </c>
      <c r="L6193" s="135">
        <v>0</v>
      </c>
      <c r="M6193" s="141" t="str">
        <f t="shared" si="193"/>
        <v>201601</v>
      </c>
    </row>
    <row r="6194" spans="1:13" x14ac:dyDescent="0.25">
      <c r="A6194" s="35" t="str">
        <f>VLOOKUP(B6194,ResCat!$A$2:$B$269,2,FALSE)</f>
        <v>HMOPMR</v>
      </c>
      <c r="B6194" s="68" t="str">
        <f>IF(ISNA(VLOOKUP(C6194,COA!$A$2:$B$340,2,FALSE)),"XXX",VLOOKUP(C6194,COA!$A$2:$B$340,2,FALSE))</f>
        <v>N15</v>
      </c>
      <c r="C6194" s="149" t="str">
        <f t="shared" si="194"/>
        <v>0012-1003-0012</v>
      </c>
      <c r="D6194" s="134" t="s">
        <v>452</v>
      </c>
      <c r="E6194" s="134" t="s">
        <v>448</v>
      </c>
      <c r="F6194" s="134" t="s">
        <v>452</v>
      </c>
      <c r="G6194" s="134" t="s">
        <v>352</v>
      </c>
      <c r="H6194" s="134" t="s">
        <v>1023</v>
      </c>
      <c r="I6194" s="134" t="s">
        <v>3</v>
      </c>
      <c r="J6194" s="135">
        <v>36.300000000000004</v>
      </c>
      <c r="K6194" s="135">
        <v>26.17</v>
      </c>
      <c r="L6194" s="135">
        <v>26.17</v>
      </c>
      <c r="M6194" s="141" t="str">
        <f t="shared" si="193"/>
        <v>201602</v>
      </c>
    </row>
    <row r="6195" spans="1:13" x14ac:dyDescent="0.25">
      <c r="A6195" s="35" t="str">
        <f>VLOOKUP(B6195,ResCat!$A$2:$B$269,2,FALSE)</f>
        <v>HMOPMR</v>
      </c>
      <c r="B6195" s="68" t="str">
        <f>IF(ISNA(VLOOKUP(C6195,COA!$A$2:$B$340,2,FALSE)),"XXX",VLOOKUP(C6195,COA!$A$2:$B$340,2,FALSE))</f>
        <v>N15</v>
      </c>
      <c r="C6195" s="149" t="str">
        <f t="shared" si="194"/>
        <v>0012-1003-0012</v>
      </c>
      <c r="D6195" s="134" t="s">
        <v>452</v>
      </c>
      <c r="E6195" s="134" t="s">
        <v>448</v>
      </c>
      <c r="F6195" s="134" t="s">
        <v>452</v>
      </c>
      <c r="G6195" s="134" t="s">
        <v>352</v>
      </c>
      <c r="H6195" s="134" t="s">
        <v>1023</v>
      </c>
      <c r="I6195" s="134" t="s">
        <v>2</v>
      </c>
      <c r="J6195" s="135">
        <v>706.31999999999982</v>
      </c>
      <c r="K6195" s="135">
        <v>1006.3399999999999</v>
      </c>
      <c r="L6195" s="135">
        <v>916.33999999999992</v>
      </c>
      <c r="M6195" s="141" t="str">
        <f t="shared" si="193"/>
        <v>201602</v>
      </c>
    </row>
    <row r="6196" spans="1:13" x14ac:dyDescent="0.25">
      <c r="A6196" s="35" t="str">
        <f>VLOOKUP(B6196,ResCat!$A$2:$B$269,2,FALSE)</f>
        <v>HMOPMR</v>
      </c>
      <c r="B6196" s="68" t="str">
        <f>IF(ISNA(VLOOKUP(C6196,COA!$A$2:$B$340,2,FALSE)),"XXX",VLOOKUP(C6196,COA!$A$2:$B$340,2,FALSE))</f>
        <v>N15</v>
      </c>
      <c r="C6196" s="149" t="str">
        <f t="shared" si="194"/>
        <v>0012-1003-0012</v>
      </c>
      <c r="D6196" s="134" t="s">
        <v>452</v>
      </c>
      <c r="E6196" s="134" t="s">
        <v>448</v>
      </c>
      <c r="F6196" s="134" t="s">
        <v>452</v>
      </c>
      <c r="G6196" s="134" t="s">
        <v>352</v>
      </c>
      <c r="H6196" s="134" t="s">
        <v>1023</v>
      </c>
      <c r="I6196" s="134" t="s">
        <v>1</v>
      </c>
      <c r="J6196" s="135">
        <v>616.27</v>
      </c>
      <c r="K6196" s="135">
        <v>616.27</v>
      </c>
      <c r="L6196" s="135">
        <v>466.27</v>
      </c>
      <c r="M6196" s="141" t="str">
        <f t="shared" si="193"/>
        <v>201602</v>
      </c>
    </row>
    <row r="6197" spans="1:13" x14ac:dyDescent="0.25">
      <c r="A6197" s="35" t="str">
        <f>VLOOKUP(B6197,ResCat!$A$2:$B$269,2,FALSE)</f>
        <v>HMOPMR</v>
      </c>
      <c r="B6197" s="68" t="str">
        <f>IF(ISNA(VLOOKUP(C6197,COA!$A$2:$B$340,2,FALSE)),"XXX",VLOOKUP(C6197,COA!$A$2:$B$340,2,FALSE))</f>
        <v>N15</v>
      </c>
      <c r="C6197" s="149" t="str">
        <f t="shared" si="194"/>
        <v>0012-1003-0012</v>
      </c>
      <c r="D6197" s="134" t="s">
        <v>452</v>
      </c>
      <c r="E6197" s="134" t="s">
        <v>448</v>
      </c>
      <c r="F6197" s="134" t="s">
        <v>452</v>
      </c>
      <c r="G6197" s="134" t="s">
        <v>347</v>
      </c>
      <c r="H6197" s="134" t="s">
        <v>1023</v>
      </c>
      <c r="I6197" s="134" t="s">
        <v>3</v>
      </c>
      <c r="J6197" s="135">
        <v>234.75</v>
      </c>
      <c r="K6197" s="135">
        <v>191.72</v>
      </c>
      <c r="L6197" s="135">
        <v>191.72</v>
      </c>
      <c r="M6197" s="141" t="str">
        <f t="shared" si="193"/>
        <v>201603</v>
      </c>
    </row>
    <row r="6198" spans="1:13" x14ac:dyDescent="0.25">
      <c r="A6198" s="35" t="str">
        <f>VLOOKUP(B6198,ResCat!$A$2:$B$269,2,FALSE)</f>
        <v>HMOPMR</v>
      </c>
      <c r="B6198" s="68" t="str">
        <f>IF(ISNA(VLOOKUP(C6198,COA!$A$2:$B$340,2,FALSE)),"XXX",VLOOKUP(C6198,COA!$A$2:$B$340,2,FALSE))</f>
        <v>N15</v>
      </c>
      <c r="C6198" s="149" t="str">
        <f t="shared" si="194"/>
        <v>0012-1003-0012</v>
      </c>
      <c r="D6198" s="134" t="s">
        <v>452</v>
      </c>
      <c r="E6198" s="134" t="s">
        <v>448</v>
      </c>
      <c r="F6198" s="134" t="s">
        <v>452</v>
      </c>
      <c r="G6198" s="134" t="s">
        <v>347</v>
      </c>
      <c r="H6198" s="134" t="s">
        <v>1023</v>
      </c>
      <c r="I6198" s="134" t="s">
        <v>2</v>
      </c>
      <c r="J6198" s="135">
        <v>1273.7200000000003</v>
      </c>
      <c r="K6198" s="135">
        <v>1142.7200000000003</v>
      </c>
      <c r="L6198" s="135">
        <v>1002.7199999999999</v>
      </c>
      <c r="M6198" s="141" t="str">
        <f t="shared" si="193"/>
        <v>201603</v>
      </c>
    </row>
    <row r="6199" spans="1:13" x14ac:dyDescent="0.25">
      <c r="A6199" s="35" t="str">
        <f>VLOOKUP(B6199,ResCat!$A$2:$B$269,2,FALSE)</f>
        <v>HMOPMR</v>
      </c>
      <c r="B6199" s="68" t="str">
        <f>IF(ISNA(VLOOKUP(C6199,COA!$A$2:$B$340,2,FALSE)),"XXX",VLOOKUP(C6199,COA!$A$2:$B$340,2,FALSE))</f>
        <v>N15</v>
      </c>
      <c r="C6199" s="149" t="str">
        <f t="shared" si="194"/>
        <v>0012-1003-0012</v>
      </c>
      <c r="D6199" s="134" t="s">
        <v>452</v>
      </c>
      <c r="E6199" s="134" t="s">
        <v>448</v>
      </c>
      <c r="F6199" s="134" t="s">
        <v>452</v>
      </c>
      <c r="G6199" s="134" t="s">
        <v>347</v>
      </c>
      <c r="H6199" s="134" t="s">
        <v>1023</v>
      </c>
      <c r="I6199" s="134" t="s">
        <v>1</v>
      </c>
      <c r="J6199" s="135">
        <v>780.96999999999935</v>
      </c>
      <c r="K6199" s="135">
        <v>556.01</v>
      </c>
      <c r="L6199" s="135">
        <v>420.66999999999996</v>
      </c>
      <c r="M6199" s="141" t="str">
        <f t="shared" si="193"/>
        <v>201603</v>
      </c>
    </row>
    <row r="6200" spans="1:13" x14ac:dyDescent="0.25">
      <c r="A6200" s="35" t="str">
        <f>VLOOKUP(B6200,ResCat!$A$2:$B$269,2,FALSE)</f>
        <v>HMOPMR</v>
      </c>
      <c r="B6200" s="68" t="str">
        <f>IF(ISNA(VLOOKUP(C6200,COA!$A$2:$B$340,2,FALSE)),"XXX",VLOOKUP(C6200,COA!$A$2:$B$340,2,FALSE))</f>
        <v>N15</v>
      </c>
      <c r="C6200" s="149" t="str">
        <f t="shared" si="194"/>
        <v>0012-1003-0012</v>
      </c>
      <c r="D6200" s="134" t="s">
        <v>452</v>
      </c>
      <c r="E6200" s="134" t="s">
        <v>448</v>
      </c>
      <c r="F6200" s="134" t="s">
        <v>452</v>
      </c>
      <c r="G6200" s="134" t="s">
        <v>361</v>
      </c>
      <c r="H6200" s="134" t="s">
        <v>1023</v>
      </c>
      <c r="I6200" s="134" t="s">
        <v>3</v>
      </c>
      <c r="J6200" s="135">
        <v>1044.42</v>
      </c>
      <c r="K6200" s="135">
        <v>-1341.01</v>
      </c>
      <c r="L6200" s="135">
        <v>-1341.01</v>
      </c>
      <c r="M6200" s="141" t="str">
        <f t="shared" si="193"/>
        <v>201604</v>
      </c>
    </row>
    <row r="6201" spans="1:13" x14ac:dyDescent="0.25">
      <c r="A6201" s="35" t="str">
        <f>VLOOKUP(B6201,ResCat!$A$2:$B$269,2,FALSE)</f>
        <v>HMOPMR</v>
      </c>
      <c r="B6201" s="68" t="str">
        <f>IF(ISNA(VLOOKUP(C6201,COA!$A$2:$B$340,2,FALSE)),"XXX",VLOOKUP(C6201,COA!$A$2:$B$340,2,FALSE))</f>
        <v>N15</v>
      </c>
      <c r="C6201" s="149" t="str">
        <f t="shared" si="194"/>
        <v>0012-1003-0012</v>
      </c>
      <c r="D6201" s="134" t="s">
        <v>452</v>
      </c>
      <c r="E6201" s="134" t="s">
        <v>448</v>
      </c>
      <c r="F6201" s="134" t="s">
        <v>452</v>
      </c>
      <c r="G6201" s="134" t="s">
        <v>361</v>
      </c>
      <c r="H6201" s="134" t="s">
        <v>1023</v>
      </c>
      <c r="I6201" s="134" t="s">
        <v>368</v>
      </c>
      <c r="J6201" s="135">
        <v>18</v>
      </c>
      <c r="K6201" s="135">
        <v>18</v>
      </c>
      <c r="L6201" s="135">
        <v>18</v>
      </c>
      <c r="M6201" s="141" t="str">
        <f t="shared" si="193"/>
        <v>201604</v>
      </c>
    </row>
    <row r="6202" spans="1:13" x14ac:dyDescent="0.25">
      <c r="A6202" s="35" t="str">
        <f>VLOOKUP(B6202,ResCat!$A$2:$B$269,2,FALSE)</f>
        <v>HMOPMR</v>
      </c>
      <c r="B6202" s="68" t="str">
        <f>IF(ISNA(VLOOKUP(C6202,COA!$A$2:$B$340,2,FALSE)),"XXX",VLOOKUP(C6202,COA!$A$2:$B$340,2,FALSE))</f>
        <v>N15</v>
      </c>
      <c r="C6202" s="149" t="str">
        <f t="shared" si="194"/>
        <v>0012-1003-0012</v>
      </c>
      <c r="D6202" s="134" t="s">
        <v>452</v>
      </c>
      <c r="E6202" s="134" t="s">
        <v>448</v>
      </c>
      <c r="F6202" s="134" t="s">
        <v>452</v>
      </c>
      <c r="G6202" s="134" t="s">
        <v>361</v>
      </c>
      <c r="H6202" s="134" t="s">
        <v>1023</v>
      </c>
      <c r="I6202" s="134" t="s">
        <v>2</v>
      </c>
      <c r="J6202" s="135">
        <v>1664.3899999999999</v>
      </c>
      <c r="K6202" s="135">
        <v>1553.2</v>
      </c>
      <c r="L6202" s="135">
        <v>1403.2</v>
      </c>
      <c r="M6202" s="141" t="str">
        <f t="shared" si="193"/>
        <v>201604</v>
      </c>
    </row>
    <row r="6203" spans="1:13" x14ac:dyDescent="0.25">
      <c r="A6203" s="35" t="str">
        <f>VLOOKUP(B6203,ResCat!$A$2:$B$269,2,FALSE)</f>
        <v>HMOPMR</v>
      </c>
      <c r="B6203" s="68" t="str">
        <f>IF(ISNA(VLOOKUP(C6203,COA!$A$2:$B$340,2,FALSE)),"XXX",VLOOKUP(C6203,COA!$A$2:$B$340,2,FALSE))</f>
        <v>N15</v>
      </c>
      <c r="C6203" s="149" t="str">
        <f t="shared" si="194"/>
        <v>0012-1003-0012</v>
      </c>
      <c r="D6203" s="134" t="s">
        <v>452</v>
      </c>
      <c r="E6203" s="134" t="s">
        <v>448</v>
      </c>
      <c r="F6203" s="134" t="s">
        <v>452</v>
      </c>
      <c r="G6203" s="134" t="s">
        <v>361</v>
      </c>
      <c r="H6203" s="134" t="s">
        <v>1023</v>
      </c>
      <c r="I6203" s="134" t="s">
        <v>1</v>
      </c>
      <c r="J6203" s="135">
        <v>222.92</v>
      </c>
      <c r="K6203" s="135">
        <v>152.91999999999999</v>
      </c>
      <c r="L6203" s="135">
        <v>53.72</v>
      </c>
      <c r="M6203" s="141" t="str">
        <f t="shared" si="193"/>
        <v>201604</v>
      </c>
    </row>
    <row r="6204" spans="1:13" x14ac:dyDescent="0.25">
      <c r="A6204" s="35" t="str">
        <f>VLOOKUP(B6204,ResCat!$A$2:$B$269,2,FALSE)</f>
        <v>HMOPMR</v>
      </c>
      <c r="B6204" s="68" t="str">
        <f>IF(ISNA(VLOOKUP(C6204,COA!$A$2:$B$340,2,FALSE)),"XXX",VLOOKUP(C6204,COA!$A$2:$B$340,2,FALSE))</f>
        <v>N15</v>
      </c>
      <c r="C6204" s="149" t="str">
        <f t="shared" si="194"/>
        <v>0012-1003-0012</v>
      </c>
      <c r="D6204" s="134" t="s">
        <v>452</v>
      </c>
      <c r="E6204" s="134" t="s">
        <v>448</v>
      </c>
      <c r="F6204" s="134" t="s">
        <v>452</v>
      </c>
      <c r="G6204" s="134" t="s">
        <v>312</v>
      </c>
      <c r="H6204" s="134" t="s">
        <v>1023</v>
      </c>
      <c r="I6204" s="134" t="s">
        <v>3</v>
      </c>
      <c r="J6204" s="135">
        <v>172.22999999999996</v>
      </c>
      <c r="K6204" s="135">
        <v>158.69999999999999</v>
      </c>
      <c r="L6204" s="135">
        <v>158.69999999999999</v>
      </c>
      <c r="M6204" s="141" t="str">
        <f t="shared" si="193"/>
        <v>201605</v>
      </c>
    </row>
    <row r="6205" spans="1:13" x14ac:dyDescent="0.25">
      <c r="A6205" s="35" t="str">
        <f>VLOOKUP(B6205,ResCat!$A$2:$B$269,2,FALSE)</f>
        <v>HMOPMR</v>
      </c>
      <c r="B6205" s="68" t="str">
        <f>IF(ISNA(VLOOKUP(C6205,COA!$A$2:$B$340,2,FALSE)),"XXX",VLOOKUP(C6205,COA!$A$2:$B$340,2,FALSE))</f>
        <v>N15</v>
      </c>
      <c r="C6205" s="149" t="str">
        <f t="shared" si="194"/>
        <v>0012-1003-0012</v>
      </c>
      <c r="D6205" s="134" t="s">
        <v>452</v>
      </c>
      <c r="E6205" s="134" t="s">
        <v>448</v>
      </c>
      <c r="F6205" s="134" t="s">
        <v>452</v>
      </c>
      <c r="G6205" s="134" t="s">
        <v>312</v>
      </c>
      <c r="H6205" s="134" t="s">
        <v>1023</v>
      </c>
      <c r="I6205" s="134" t="s">
        <v>0</v>
      </c>
      <c r="J6205" s="135">
        <v>8216</v>
      </c>
      <c r="K6205" s="135">
        <v>8216</v>
      </c>
      <c r="L6205" s="135">
        <v>8216</v>
      </c>
      <c r="M6205" s="141" t="str">
        <f t="shared" si="193"/>
        <v>201605</v>
      </c>
    </row>
    <row r="6206" spans="1:13" x14ac:dyDescent="0.25">
      <c r="A6206" s="35" t="str">
        <f>VLOOKUP(B6206,ResCat!$A$2:$B$269,2,FALSE)</f>
        <v>HMOPMR</v>
      </c>
      <c r="B6206" s="68" t="str">
        <f>IF(ISNA(VLOOKUP(C6206,COA!$A$2:$B$340,2,FALSE)),"XXX",VLOOKUP(C6206,COA!$A$2:$B$340,2,FALSE))</f>
        <v>N15</v>
      </c>
      <c r="C6206" s="149" t="str">
        <f t="shared" si="194"/>
        <v>0012-1003-0012</v>
      </c>
      <c r="D6206" s="134" t="s">
        <v>452</v>
      </c>
      <c r="E6206" s="134" t="s">
        <v>448</v>
      </c>
      <c r="F6206" s="134" t="s">
        <v>452</v>
      </c>
      <c r="G6206" s="134" t="s">
        <v>312</v>
      </c>
      <c r="H6206" s="134" t="s">
        <v>1023</v>
      </c>
      <c r="I6206" s="134" t="s">
        <v>2</v>
      </c>
      <c r="J6206" s="135">
        <v>3754.4500000000007</v>
      </c>
      <c r="K6206" s="135">
        <v>3201.05</v>
      </c>
      <c r="L6206" s="135">
        <v>3000.8200000000006</v>
      </c>
      <c r="M6206" s="141" t="str">
        <f t="shared" si="193"/>
        <v>201605</v>
      </c>
    </row>
    <row r="6207" spans="1:13" x14ac:dyDescent="0.25">
      <c r="A6207" s="35" t="str">
        <f>VLOOKUP(B6207,ResCat!$A$2:$B$269,2,FALSE)</f>
        <v>HMOPMR</v>
      </c>
      <c r="B6207" s="68" t="str">
        <f>IF(ISNA(VLOOKUP(C6207,COA!$A$2:$B$340,2,FALSE)),"XXX",VLOOKUP(C6207,COA!$A$2:$B$340,2,FALSE))</f>
        <v>N15</v>
      </c>
      <c r="C6207" s="149" t="str">
        <f t="shared" si="194"/>
        <v>0012-1003-0012</v>
      </c>
      <c r="D6207" s="134" t="s">
        <v>452</v>
      </c>
      <c r="E6207" s="134" t="s">
        <v>448</v>
      </c>
      <c r="F6207" s="134" t="s">
        <v>452</v>
      </c>
      <c r="G6207" s="134" t="s">
        <v>312</v>
      </c>
      <c r="H6207" s="134" t="s">
        <v>1023</v>
      </c>
      <c r="I6207" s="134" t="s">
        <v>1</v>
      </c>
      <c r="J6207" s="135">
        <v>3716.62</v>
      </c>
      <c r="K6207" s="135">
        <v>2638.49</v>
      </c>
      <c r="L6207" s="135">
        <v>2248.6099999999997</v>
      </c>
      <c r="M6207" s="141" t="str">
        <f t="shared" si="193"/>
        <v>201605</v>
      </c>
    </row>
    <row r="6208" spans="1:13" x14ac:dyDescent="0.25">
      <c r="A6208" s="35" t="str">
        <f>VLOOKUP(B6208,ResCat!$A$2:$B$269,2,FALSE)</f>
        <v>HMOPMR</v>
      </c>
      <c r="B6208" s="68" t="str">
        <f>IF(ISNA(VLOOKUP(C6208,COA!$A$2:$B$340,2,FALSE)),"XXX",VLOOKUP(C6208,COA!$A$2:$B$340,2,FALSE))</f>
        <v>N15</v>
      </c>
      <c r="C6208" s="149" t="str">
        <f t="shared" si="194"/>
        <v>0012-1003-0012</v>
      </c>
      <c r="D6208" s="134" t="s">
        <v>452</v>
      </c>
      <c r="E6208" s="134" t="s">
        <v>448</v>
      </c>
      <c r="F6208" s="134" t="s">
        <v>452</v>
      </c>
      <c r="G6208" s="134" t="s">
        <v>357</v>
      </c>
      <c r="H6208" s="134" t="s">
        <v>1023</v>
      </c>
      <c r="I6208" s="134" t="s">
        <v>3</v>
      </c>
      <c r="J6208" s="135">
        <v>82.63</v>
      </c>
      <c r="K6208" s="135">
        <v>82.63</v>
      </c>
      <c r="L6208" s="135">
        <v>82.63</v>
      </c>
      <c r="M6208" s="141" t="str">
        <f t="shared" si="193"/>
        <v>201606</v>
      </c>
    </row>
    <row r="6209" spans="1:13" x14ac:dyDescent="0.25">
      <c r="A6209" s="35" t="str">
        <f>VLOOKUP(B6209,ResCat!$A$2:$B$269,2,FALSE)</f>
        <v>HMOPMR</v>
      </c>
      <c r="B6209" s="68" t="str">
        <f>IF(ISNA(VLOOKUP(C6209,COA!$A$2:$B$340,2,FALSE)),"XXX",VLOOKUP(C6209,COA!$A$2:$B$340,2,FALSE))</f>
        <v>N15</v>
      </c>
      <c r="C6209" s="149" t="str">
        <f t="shared" si="194"/>
        <v>0012-1003-0012</v>
      </c>
      <c r="D6209" s="134" t="s">
        <v>452</v>
      </c>
      <c r="E6209" s="134" t="s">
        <v>448</v>
      </c>
      <c r="F6209" s="134" t="s">
        <v>452</v>
      </c>
      <c r="G6209" s="134" t="s">
        <v>357</v>
      </c>
      <c r="H6209" s="134" t="s">
        <v>1023</v>
      </c>
      <c r="I6209" s="134" t="s">
        <v>2</v>
      </c>
      <c r="J6209" s="135">
        <v>1504.2799999999997</v>
      </c>
      <c r="K6209" s="135">
        <v>1504.2799999999997</v>
      </c>
      <c r="L6209" s="135">
        <v>1324.2799999999997</v>
      </c>
      <c r="M6209" s="141" t="str">
        <f t="shared" si="193"/>
        <v>201606</v>
      </c>
    </row>
    <row r="6210" spans="1:13" x14ac:dyDescent="0.25">
      <c r="A6210" s="35" t="str">
        <f>VLOOKUP(B6210,ResCat!$A$2:$B$269,2,FALSE)</f>
        <v>HMOPMR</v>
      </c>
      <c r="B6210" s="68" t="str">
        <f>IF(ISNA(VLOOKUP(C6210,COA!$A$2:$B$340,2,FALSE)),"XXX",VLOOKUP(C6210,COA!$A$2:$B$340,2,FALSE))</f>
        <v>N15</v>
      </c>
      <c r="C6210" s="149" t="str">
        <f t="shared" si="194"/>
        <v>0012-1003-0012</v>
      </c>
      <c r="D6210" s="134" t="s">
        <v>452</v>
      </c>
      <c r="E6210" s="134" t="s">
        <v>448</v>
      </c>
      <c r="F6210" s="134" t="s">
        <v>452</v>
      </c>
      <c r="G6210" s="134" t="s">
        <v>357</v>
      </c>
      <c r="H6210" s="134" t="s">
        <v>1023</v>
      </c>
      <c r="I6210" s="134" t="s">
        <v>1</v>
      </c>
      <c r="J6210" s="135">
        <v>613.40000000000009</v>
      </c>
      <c r="K6210" s="135">
        <v>613.40000000000009</v>
      </c>
      <c r="L6210" s="135">
        <v>375</v>
      </c>
      <c r="M6210" s="141" t="str">
        <f t="shared" si="193"/>
        <v>201606</v>
      </c>
    </row>
    <row r="6211" spans="1:13" x14ac:dyDescent="0.25">
      <c r="A6211" s="35" t="str">
        <f>VLOOKUP(B6211,ResCat!$A$2:$B$269,2,FALSE)</f>
        <v>HMOPMR</v>
      </c>
      <c r="B6211" s="68" t="str">
        <f>IF(ISNA(VLOOKUP(C6211,COA!$A$2:$B$340,2,FALSE)),"XXX",VLOOKUP(C6211,COA!$A$2:$B$340,2,FALSE))</f>
        <v>N15</v>
      </c>
      <c r="C6211" s="149" t="str">
        <f t="shared" si="194"/>
        <v>0012-1003-0012</v>
      </c>
      <c r="D6211" s="134" t="s">
        <v>452</v>
      </c>
      <c r="E6211" s="134" t="s">
        <v>448</v>
      </c>
      <c r="F6211" s="134" t="s">
        <v>452</v>
      </c>
      <c r="G6211" s="134" t="s">
        <v>314</v>
      </c>
      <c r="H6211" s="134" t="s">
        <v>1023</v>
      </c>
      <c r="I6211" s="134" t="s">
        <v>3</v>
      </c>
      <c r="J6211" s="135">
        <v>384</v>
      </c>
      <c r="K6211" s="135">
        <v>312</v>
      </c>
      <c r="L6211" s="135">
        <v>342.00000000000006</v>
      </c>
      <c r="M6211" s="141" t="str">
        <f t="shared" si="193"/>
        <v>201607</v>
      </c>
    </row>
    <row r="6212" spans="1:13" x14ac:dyDescent="0.25">
      <c r="A6212" s="35" t="str">
        <f>VLOOKUP(B6212,ResCat!$A$2:$B$269,2,FALSE)</f>
        <v>HMOPMR</v>
      </c>
      <c r="B6212" s="68" t="str">
        <f>IF(ISNA(VLOOKUP(C6212,COA!$A$2:$B$340,2,FALSE)),"XXX",VLOOKUP(C6212,COA!$A$2:$B$340,2,FALSE))</f>
        <v>N15</v>
      </c>
      <c r="C6212" s="149" t="str">
        <f t="shared" si="194"/>
        <v>0012-1003-0012</v>
      </c>
      <c r="D6212" s="134" t="s">
        <v>452</v>
      </c>
      <c r="E6212" s="134" t="s">
        <v>448</v>
      </c>
      <c r="F6212" s="134" t="s">
        <v>452</v>
      </c>
      <c r="G6212" s="134" t="s">
        <v>314</v>
      </c>
      <c r="H6212" s="134" t="s">
        <v>1023</v>
      </c>
      <c r="I6212" s="134" t="s">
        <v>2</v>
      </c>
      <c r="J6212" s="135">
        <v>1478.77</v>
      </c>
      <c r="K6212" s="135">
        <v>1143.3899999999999</v>
      </c>
      <c r="L6212" s="135">
        <v>1013.3899999999999</v>
      </c>
      <c r="M6212" s="141" t="str">
        <f t="shared" ref="M6212:M6275" si="195">IF(G6212&lt;$M$1,$M$1,G6212)</f>
        <v>201607</v>
      </c>
    </row>
    <row r="6213" spans="1:13" x14ac:dyDescent="0.25">
      <c r="A6213" s="35" t="str">
        <f>VLOOKUP(B6213,ResCat!$A$2:$B$269,2,FALSE)</f>
        <v>HMOPMR</v>
      </c>
      <c r="B6213" s="68" t="str">
        <f>IF(ISNA(VLOOKUP(C6213,COA!$A$2:$B$340,2,FALSE)),"XXX",VLOOKUP(C6213,COA!$A$2:$B$340,2,FALSE))</f>
        <v>N15</v>
      </c>
      <c r="C6213" s="149" t="str">
        <f t="shared" ref="C6213:C6276" si="196">D6213&amp;"-"&amp;E6213&amp;"-"&amp;F6213</f>
        <v>0012-1003-0012</v>
      </c>
      <c r="D6213" s="134" t="s">
        <v>452</v>
      </c>
      <c r="E6213" s="134" t="s">
        <v>448</v>
      </c>
      <c r="F6213" s="134" t="s">
        <v>452</v>
      </c>
      <c r="G6213" s="134" t="s">
        <v>314</v>
      </c>
      <c r="H6213" s="134" t="s">
        <v>1023</v>
      </c>
      <c r="I6213" s="134" t="s">
        <v>1</v>
      </c>
      <c r="J6213" s="135">
        <v>2732.9</v>
      </c>
      <c r="K6213" s="135">
        <v>-122.60000000000002</v>
      </c>
      <c r="L6213" s="135">
        <v>-272.60000000000002</v>
      </c>
      <c r="M6213" s="141" t="str">
        <f t="shared" si="195"/>
        <v>201607</v>
      </c>
    </row>
    <row r="6214" spans="1:13" x14ac:dyDescent="0.25">
      <c r="A6214" s="35" t="str">
        <f>VLOOKUP(B6214,ResCat!$A$2:$B$269,2,FALSE)</f>
        <v>HMOPMR</v>
      </c>
      <c r="B6214" s="68" t="str">
        <f>IF(ISNA(VLOOKUP(C6214,COA!$A$2:$B$340,2,FALSE)),"XXX",VLOOKUP(C6214,COA!$A$2:$B$340,2,FALSE))</f>
        <v>N15</v>
      </c>
      <c r="C6214" s="149" t="str">
        <f t="shared" si="196"/>
        <v>0012-1003-0012</v>
      </c>
      <c r="D6214" s="134" t="s">
        <v>452</v>
      </c>
      <c r="E6214" s="134" t="s">
        <v>448</v>
      </c>
      <c r="F6214" s="134" t="s">
        <v>452</v>
      </c>
      <c r="G6214" s="134" t="s">
        <v>339</v>
      </c>
      <c r="H6214" s="134" t="s">
        <v>1023</v>
      </c>
      <c r="I6214" s="134" t="s">
        <v>3</v>
      </c>
      <c r="J6214" s="135">
        <v>1838.2899999999997</v>
      </c>
      <c r="K6214" s="135">
        <v>307.02999999999997</v>
      </c>
      <c r="L6214" s="135">
        <v>307.02999999999997</v>
      </c>
      <c r="M6214" s="141" t="str">
        <f t="shared" si="195"/>
        <v>201608</v>
      </c>
    </row>
    <row r="6215" spans="1:13" x14ac:dyDescent="0.25">
      <c r="A6215" s="35" t="str">
        <f>VLOOKUP(B6215,ResCat!$A$2:$B$269,2,FALSE)</f>
        <v>HMOPMR</v>
      </c>
      <c r="B6215" s="68" t="str">
        <f>IF(ISNA(VLOOKUP(C6215,COA!$A$2:$B$340,2,FALSE)),"XXX",VLOOKUP(C6215,COA!$A$2:$B$340,2,FALSE))</f>
        <v>N15</v>
      </c>
      <c r="C6215" s="149" t="str">
        <f t="shared" si="196"/>
        <v>0012-1003-0012</v>
      </c>
      <c r="D6215" s="134" t="s">
        <v>452</v>
      </c>
      <c r="E6215" s="134" t="s">
        <v>448</v>
      </c>
      <c r="F6215" s="134" t="s">
        <v>452</v>
      </c>
      <c r="G6215" s="134" t="s">
        <v>339</v>
      </c>
      <c r="H6215" s="134" t="s">
        <v>1023</v>
      </c>
      <c r="I6215" s="134" t="s">
        <v>0</v>
      </c>
      <c r="J6215" s="135">
        <v>-6297</v>
      </c>
      <c r="K6215" s="135">
        <v>-795.62</v>
      </c>
      <c r="L6215" s="135">
        <v>-795.62</v>
      </c>
      <c r="M6215" s="141" t="str">
        <f t="shared" si="195"/>
        <v>201608</v>
      </c>
    </row>
    <row r="6216" spans="1:13" x14ac:dyDescent="0.25">
      <c r="A6216" s="35" t="str">
        <f>VLOOKUP(B6216,ResCat!$A$2:$B$269,2,FALSE)</f>
        <v>HMOPMR</v>
      </c>
      <c r="B6216" s="68" t="str">
        <f>IF(ISNA(VLOOKUP(C6216,COA!$A$2:$B$340,2,FALSE)),"XXX",VLOOKUP(C6216,COA!$A$2:$B$340,2,FALSE))</f>
        <v>N15</v>
      </c>
      <c r="C6216" s="149" t="str">
        <f t="shared" si="196"/>
        <v>0012-1003-0012</v>
      </c>
      <c r="D6216" s="134" t="s">
        <v>452</v>
      </c>
      <c r="E6216" s="134" t="s">
        <v>448</v>
      </c>
      <c r="F6216" s="134" t="s">
        <v>452</v>
      </c>
      <c r="G6216" s="134" t="s">
        <v>339</v>
      </c>
      <c r="H6216" s="134" t="s">
        <v>1023</v>
      </c>
      <c r="I6216" s="134" t="s">
        <v>2</v>
      </c>
      <c r="J6216" s="135">
        <v>998.66999999999985</v>
      </c>
      <c r="K6216" s="135">
        <v>908.18000000000006</v>
      </c>
      <c r="L6216" s="135">
        <v>788.18000000000006</v>
      </c>
      <c r="M6216" s="141" t="str">
        <f t="shared" si="195"/>
        <v>201608</v>
      </c>
    </row>
    <row r="6217" spans="1:13" x14ac:dyDescent="0.25">
      <c r="A6217" s="35" t="str">
        <f>VLOOKUP(B6217,ResCat!$A$2:$B$269,2,FALSE)</f>
        <v>HMOPMR</v>
      </c>
      <c r="B6217" s="68" t="str">
        <f>IF(ISNA(VLOOKUP(C6217,COA!$A$2:$B$340,2,FALSE)),"XXX",VLOOKUP(C6217,COA!$A$2:$B$340,2,FALSE))</f>
        <v>N15</v>
      </c>
      <c r="C6217" s="149" t="str">
        <f t="shared" si="196"/>
        <v>0012-1003-0012</v>
      </c>
      <c r="D6217" s="134" t="s">
        <v>452</v>
      </c>
      <c r="E6217" s="134" t="s">
        <v>448</v>
      </c>
      <c r="F6217" s="134" t="s">
        <v>452</v>
      </c>
      <c r="G6217" s="134" t="s">
        <v>339</v>
      </c>
      <c r="H6217" s="134" t="s">
        <v>1023</v>
      </c>
      <c r="I6217" s="134" t="s">
        <v>343</v>
      </c>
      <c r="J6217" s="135">
        <v>63.5</v>
      </c>
      <c r="K6217" s="135">
        <v>38.9</v>
      </c>
      <c r="L6217" s="135">
        <v>33.9</v>
      </c>
      <c r="M6217" s="141" t="str">
        <f t="shared" si="195"/>
        <v>201608</v>
      </c>
    </row>
    <row r="6218" spans="1:13" x14ac:dyDescent="0.25">
      <c r="A6218" s="35" t="str">
        <f>VLOOKUP(B6218,ResCat!$A$2:$B$269,2,FALSE)</f>
        <v>HMOPMR</v>
      </c>
      <c r="B6218" s="68" t="str">
        <f>IF(ISNA(VLOOKUP(C6218,COA!$A$2:$B$340,2,FALSE)),"XXX",VLOOKUP(C6218,COA!$A$2:$B$340,2,FALSE))</f>
        <v>N15</v>
      </c>
      <c r="C6218" s="149" t="str">
        <f t="shared" si="196"/>
        <v>0012-1003-0012</v>
      </c>
      <c r="D6218" s="134" t="s">
        <v>452</v>
      </c>
      <c r="E6218" s="134" t="s">
        <v>448</v>
      </c>
      <c r="F6218" s="134" t="s">
        <v>452</v>
      </c>
      <c r="G6218" s="134" t="s">
        <v>339</v>
      </c>
      <c r="H6218" s="134" t="s">
        <v>1023</v>
      </c>
      <c r="I6218" s="134" t="s">
        <v>1</v>
      </c>
      <c r="J6218" s="135">
        <v>13653.18</v>
      </c>
      <c r="K6218" s="135">
        <v>5085.4400000000005</v>
      </c>
      <c r="L6218" s="135">
        <v>4651.2400000000007</v>
      </c>
      <c r="M6218" s="141" t="str">
        <f t="shared" si="195"/>
        <v>201608</v>
      </c>
    </row>
    <row r="6219" spans="1:13" x14ac:dyDescent="0.25">
      <c r="A6219" s="35" t="str">
        <f>VLOOKUP(B6219,ResCat!$A$2:$B$269,2,FALSE)</f>
        <v>HMOPMR</v>
      </c>
      <c r="B6219" s="68" t="str">
        <f>IF(ISNA(VLOOKUP(C6219,COA!$A$2:$B$340,2,FALSE)),"XXX",VLOOKUP(C6219,COA!$A$2:$B$340,2,FALSE))</f>
        <v>N15</v>
      </c>
      <c r="C6219" s="149" t="str">
        <f t="shared" si="196"/>
        <v>0012-1003-0012</v>
      </c>
      <c r="D6219" s="134" t="s">
        <v>452</v>
      </c>
      <c r="E6219" s="134" t="s">
        <v>448</v>
      </c>
      <c r="F6219" s="134" t="s">
        <v>452</v>
      </c>
      <c r="G6219" s="134" t="s">
        <v>342</v>
      </c>
      <c r="H6219" s="134" t="s">
        <v>1023</v>
      </c>
      <c r="I6219" s="134" t="s">
        <v>3</v>
      </c>
      <c r="J6219" s="135">
        <v>513.17000000000007</v>
      </c>
      <c r="K6219" s="135">
        <v>114.26</v>
      </c>
      <c r="L6219" s="135">
        <v>114.26</v>
      </c>
      <c r="M6219" s="141" t="str">
        <f t="shared" si="195"/>
        <v>201609</v>
      </c>
    </row>
    <row r="6220" spans="1:13" x14ac:dyDescent="0.25">
      <c r="A6220" s="35" t="str">
        <f>VLOOKUP(B6220,ResCat!$A$2:$B$269,2,FALSE)</f>
        <v>HMOPMR</v>
      </c>
      <c r="B6220" s="68" t="str">
        <f>IF(ISNA(VLOOKUP(C6220,COA!$A$2:$B$340,2,FALSE)),"XXX",VLOOKUP(C6220,COA!$A$2:$B$340,2,FALSE))</f>
        <v>N15</v>
      </c>
      <c r="C6220" s="149" t="str">
        <f t="shared" si="196"/>
        <v>0012-1003-0012</v>
      </c>
      <c r="D6220" s="134" t="s">
        <v>452</v>
      </c>
      <c r="E6220" s="134" t="s">
        <v>448</v>
      </c>
      <c r="F6220" s="134" t="s">
        <v>452</v>
      </c>
      <c r="G6220" s="134" t="s">
        <v>342</v>
      </c>
      <c r="H6220" s="134" t="s">
        <v>1023</v>
      </c>
      <c r="I6220" s="134" t="s">
        <v>2</v>
      </c>
      <c r="J6220" s="135">
        <v>311.08999999999992</v>
      </c>
      <c r="K6220" s="135">
        <v>549.70999999999992</v>
      </c>
      <c r="L6220" s="135">
        <v>499.71000000000004</v>
      </c>
      <c r="M6220" s="141" t="str">
        <f t="shared" si="195"/>
        <v>201609</v>
      </c>
    </row>
    <row r="6221" spans="1:13" x14ac:dyDescent="0.25">
      <c r="A6221" s="35" t="str">
        <f>VLOOKUP(B6221,ResCat!$A$2:$B$269,2,FALSE)</f>
        <v>HMOPMR</v>
      </c>
      <c r="B6221" s="68" t="str">
        <f>IF(ISNA(VLOOKUP(C6221,COA!$A$2:$B$340,2,FALSE)),"XXX",VLOOKUP(C6221,COA!$A$2:$B$340,2,FALSE))</f>
        <v>N15</v>
      </c>
      <c r="C6221" s="149" t="str">
        <f t="shared" si="196"/>
        <v>0012-1003-0012</v>
      </c>
      <c r="D6221" s="134" t="s">
        <v>452</v>
      </c>
      <c r="E6221" s="134" t="s">
        <v>448</v>
      </c>
      <c r="F6221" s="134" t="s">
        <v>452</v>
      </c>
      <c r="G6221" s="134" t="s">
        <v>342</v>
      </c>
      <c r="H6221" s="134" t="s">
        <v>1023</v>
      </c>
      <c r="I6221" s="134" t="s">
        <v>1</v>
      </c>
      <c r="J6221" s="135">
        <v>-666.77000000000044</v>
      </c>
      <c r="K6221" s="135">
        <v>2996.7300000000014</v>
      </c>
      <c r="L6221" s="135">
        <v>3046.7300000000014</v>
      </c>
      <c r="M6221" s="141" t="str">
        <f t="shared" si="195"/>
        <v>201609</v>
      </c>
    </row>
    <row r="6222" spans="1:13" x14ac:dyDescent="0.25">
      <c r="A6222" s="35" t="str">
        <f>VLOOKUP(B6222,ResCat!$A$2:$B$269,2,FALSE)</f>
        <v>HMOPMR</v>
      </c>
      <c r="B6222" s="68" t="str">
        <f>IF(ISNA(VLOOKUP(C6222,COA!$A$2:$B$340,2,FALSE)),"XXX",VLOOKUP(C6222,COA!$A$2:$B$340,2,FALSE))</f>
        <v>N15</v>
      </c>
      <c r="C6222" s="149" t="str">
        <f t="shared" si="196"/>
        <v>0012-1003-0012</v>
      </c>
      <c r="D6222" s="134" t="s">
        <v>452</v>
      </c>
      <c r="E6222" s="134" t="s">
        <v>448</v>
      </c>
      <c r="F6222" s="134" t="s">
        <v>452</v>
      </c>
      <c r="G6222" s="134" t="s">
        <v>316</v>
      </c>
      <c r="H6222" s="134" t="s">
        <v>1023</v>
      </c>
      <c r="I6222" s="134" t="s">
        <v>3</v>
      </c>
      <c r="J6222" s="135">
        <v>1202</v>
      </c>
      <c r="K6222" s="135">
        <v>734</v>
      </c>
      <c r="L6222" s="135">
        <v>734</v>
      </c>
      <c r="M6222" s="141" t="str">
        <f t="shared" si="195"/>
        <v>201610</v>
      </c>
    </row>
    <row r="6223" spans="1:13" x14ac:dyDescent="0.25">
      <c r="A6223" s="35" t="str">
        <f>VLOOKUP(B6223,ResCat!$A$2:$B$269,2,FALSE)</f>
        <v>HMOPMR</v>
      </c>
      <c r="B6223" s="68" t="str">
        <f>IF(ISNA(VLOOKUP(C6223,COA!$A$2:$B$340,2,FALSE)),"XXX",VLOOKUP(C6223,COA!$A$2:$B$340,2,FALSE))</f>
        <v>N15</v>
      </c>
      <c r="C6223" s="149" t="str">
        <f t="shared" si="196"/>
        <v>0012-1003-0012</v>
      </c>
      <c r="D6223" s="134" t="s">
        <v>452</v>
      </c>
      <c r="E6223" s="134" t="s">
        <v>448</v>
      </c>
      <c r="F6223" s="134" t="s">
        <v>452</v>
      </c>
      <c r="G6223" s="134" t="s">
        <v>316</v>
      </c>
      <c r="H6223" s="134" t="s">
        <v>1023</v>
      </c>
      <c r="I6223" s="134" t="s">
        <v>0</v>
      </c>
      <c r="J6223" s="135">
        <v>26990</v>
      </c>
      <c r="K6223" s="135">
        <v>6500</v>
      </c>
      <c r="L6223" s="135">
        <v>6500</v>
      </c>
      <c r="M6223" s="141" t="str">
        <f t="shared" si="195"/>
        <v>201610</v>
      </c>
    </row>
    <row r="6224" spans="1:13" x14ac:dyDescent="0.25">
      <c r="A6224" s="35" t="str">
        <f>VLOOKUP(B6224,ResCat!$A$2:$B$269,2,FALSE)</f>
        <v>HMOPMR</v>
      </c>
      <c r="B6224" s="68" t="str">
        <f>IF(ISNA(VLOOKUP(C6224,COA!$A$2:$B$340,2,FALSE)),"XXX",VLOOKUP(C6224,COA!$A$2:$B$340,2,FALSE))</f>
        <v>N15</v>
      </c>
      <c r="C6224" s="149" t="str">
        <f t="shared" si="196"/>
        <v>0012-1003-0012</v>
      </c>
      <c r="D6224" s="134" t="s">
        <v>452</v>
      </c>
      <c r="E6224" s="134" t="s">
        <v>448</v>
      </c>
      <c r="F6224" s="134" t="s">
        <v>452</v>
      </c>
      <c r="G6224" s="134" t="s">
        <v>316</v>
      </c>
      <c r="H6224" s="134" t="s">
        <v>1023</v>
      </c>
      <c r="I6224" s="134" t="s">
        <v>2</v>
      </c>
      <c r="J6224" s="135">
        <v>1190.81</v>
      </c>
      <c r="K6224" s="135">
        <v>1306.8599999999999</v>
      </c>
      <c r="L6224" s="135">
        <v>1197.8600000000001</v>
      </c>
      <c r="M6224" s="141" t="str">
        <f t="shared" si="195"/>
        <v>201610</v>
      </c>
    </row>
    <row r="6225" spans="1:13" x14ac:dyDescent="0.25">
      <c r="A6225" s="35" t="str">
        <f>VLOOKUP(B6225,ResCat!$A$2:$B$269,2,FALSE)</f>
        <v>HMOPMR</v>
      </c>
      <c r="B6225" s="68" t="str">
        <f>IF(ISNA(VLOOKUP(C6225,COA!$A$2:$B$340,2,FALSE)),"XXX",VLOOKUP(C6225,COA!$A$2:$B$340,2,FALSE))</f>
        <v>N15</v>
      </c>
      <c r="C6225" s="149" t="str">
        <f t="shared" si="196"/>
        <v>0012-1003-0012</v>
      </c>
      <c r="D6225" s="134" t="s">
        <v>452</v>
      </c>
      <c r="E6225" s="134" t="s">
        <v>448</v>
      </c>
      <c r="F6225" s="134" t="s">
        <v>452</v>
      </c>
      <c r="G6225" s="134" t="s">
        <v>316</v>
      </c>
      <c r="H6225" s="134" t="s">
        <v>1023</v>
      </c>
      <c r="I6225" s="134" t="s">
        <v>1</v>
      </c>
      <c r="J6225" s="135">
        <v>673.34</v>
      </c>
      <c r="K6225" s="135">
        <v>673.34</v>
      </c>
      <c r="L6225" s="135">
        <v>573.34</v>
      </c>
      <c r="M6225" s="141" t="str">
        <f t="shared" si="195"/>
        <v>201610</v>
      </c>
    </row>
    <row r="6226" spans="1:13" x14ac:dyDescent="0.25">
      <c r="A6226" s="35" t="str">
        <f>VLOOKUP(B6226,ResCat!$A$2:$B$269,2,FALSE)</f>
        <v>HMOPMR</v>
      </c>
      <c r="B6226" s="68" t="str">
        <f>IF(ISNA(VLOOKUP(C6226,COA!$A$2:$B$340,2,FALSE)),"XXX",VLOOKUP(C6226,COA!$A$2:$B$340,2,FALSE))</f>
        <v>N15</v>
      </c>
      <c r="C6226" s="149" t="str">
        <f t="shared" si="196"/>
        <v>0012-1003-0012</v>
      </c>
      <c r="D6226" s="134" t="s">
        <v>452</v>
      </c>
      <c r="E6226" s="134" t="s">
        <v>448</v>
      </c>
      <c r="F6226" s="134" t="s">
        <v>452</v>
      </c>
      <c r="G6226" s="134" t="s">
        <v>318</v>
      </c>
      <c r="H6226" s="134" t="s">
        <v>1023</v>
      </c>
      <c r="I6226" s="134" t="s">
        <v>3</v>
      </c>
      <c r="J6226" s="135">
        <v>317.09000000000003</v>
      </c>
      <c r="K6226" s="135">
        <v>-30.610000000000014</v>
      </c>
      <c r="L6226" s="135">
        <v>-30.610000000000014</v>
      </c>
      <c r="M6226" s="141" t="str">
        <f t="shared" si="195"/>
        <v>201611</v>
      </c>
    </row>
    <row r="6227" spans="1:13" x14ac:dyDescent="0.25">
      <c r="A6227" s="35" t="str">
        <f>VLOOKUP(B6227,ResCat!$A$2:$B$269,2,FALSE)</f>
        <v>HMOPMR</v>
      </c>
      <c r="B6227" s="68" t="str">
        <f>IF(ISNA(VLOOKUP(C6227,COA!$A$2:$B$340,2,FALSE)),"XXX",VLOOKUP(C6227,COA!$A$2:$B$340,2,FALSE))</f>
        <v>N15</v>
      </c>
      <c r="C6227" s="149" t="str">
        <f t="shared" si="196"/>
        <v>0012-1003-0012</v>
      </c>
      <c r="D6227" s="134" t="s">
        <v>452</v>
      </c>
      <c r="E6227" s="134" t="s">
        <v>448</v>
      </c>
      <c r="F6227" s="134" t="s">
        <v>452</v>
      </c>
      <c r="G6227" s="134" t="s">
        <v>318</v>
      </c>
      <c r="H6227" s="134" t="s">
        <v>1023</v>
      </c>
      <c r="I6227" s="134" t="s">
        <v>0</v>
      </c>
      <c r="J6227" s="135">
        <v>33760.880000000005</v>
      </c>
      <c r="K6227" s="135">
        <v>11700</v>
      </c>
      <c r="L6227" s="135">
        <v>11700</v>
      </c>
      <c r="M6227" s="141" t="str">
        <f t="shared" si="195"/>
        <v>201611</v>
      </c>
    </row>
    <row r="6228" spans="1:13" x14ac:dyDescent="0.25">
      <c r="A6228" s="35" t="str">
        <f>VLOOKUP(B6228,ResCat!$A$2:$B$269,2,FALSE)</f>
        <v>HMOPMR</v>
      </c>
      <c r="B6228" s="68" t="str">
        <f>IF(ISNA(VLOOKUP(C6228,COA!$A$2:$B$340,2,FALSE)),"XXX",VLOOKUP(C6228,COA!$A$2:$B$340,2,FALSE))</f>
        <v>N15</v>
      </c>
      <c r="C6228" s="149" t="str">
        <f t="shared" si="196"/>
        <v>0012-1003-0012</v>
      </c>
      <c r="D6228" s="134" t="s">
        <v>452</v>
      </c>
      <c r="E6228" s="134" t="s">
        <v>448</v>
      </c>
      <c r="F6228" s="134" t="s">
        <v>452</v>
      </c>
      <c r="G6228" s="134" t="s">
        <v>318</v>
      </c>
      <c r="H6228" s="134" t="s">
        <v>1023</v>
      </c>
      <c r="I6228" s="134" t="s">
        <v>2</v>
      </c>
      <c r="J6228" s="135">
        <v>8098.01</v>
      </c>
      <c r="K6228" s="135">
        <v>5018.38</v>
      </c>
      <c r="L6228" s="135">
        <v>4848.38</v>
      </c>
      <c r="M6228" s="141" t="str">
        <f t="shared" si="195"/>
        <v>201611</v>
      </c>
    </row>
    <row r="6229" spans="1:13" x14ac:dyDescent="0.25">
      <c r="A6229" s="35" t="str">
        <f>VLOOKUP(B6229,ResCat!$A$2:$B$269,2,FALSE)</f>
        <v>HMOPMR</v>
      </c>
      <c r="B6229" s="68" t="str">
        <f>IF(ISNA(VLOOKUP(C6229,COA!$A$2:$B$340,2,FALSE)),"XXX",VLOOKUP(C6229,COA!$A$2:$B$340,2,FALSE))</f>
        <v>N15</v>
      </c>
      <c r="C6229" s="149" t="str">
        <f t="shared" si="196"/>
        <v>0012-1003-0012</v>
      </c>
      <c r="D6229" s="134" t="s">
        <v>452</v>
      </c>
      <c r="E6229" s="134" t="s">
        <v>448</v>
      </c>
      <c r="F6229" s="134" t="s">
        <v>452</v>
      </c>
      <c r="G6229" s="134" t="s">
        <v>318</v>
      </c>
      <c r="H6229" s="134" t="s">
        <v>1023</v>
      </c>
      <c r="I6229" s="134" t="s">
        <v>1</v>
      </c>
      <c r="J6229" s="135">
        <v>2380.5300000000007</v>
      </c>
      <c r="K6229" s="135">
        <v>1666.8499999999997</v>
      </c>
      <c r="L6229" s="135">
        <v>1532.5499999999997</v>
      </c>
      <c r="M6229" s="141" t="str">
        <f t="shared" si="195"/>
        <v>201611</v>
      </c>
    </row>
    <row r="6230" spans="1:13" x14ac:dyDescent="0.25">
      <c r="A6230" s="35" t="str">
        <f>VLOOKUP(B6230,ResCat!$A$2:$B$269,2,FALSE)</f>
        <v>HMOPMR</v>
      </c>
      <c r="B6230" s="68" t="str">
        <f>IF(ISNA(VLOOKUP(C6230,COA!$A$2:$B$340,2,FALSE)),"XXX",VLOOKUP(C6230,COA!$A$2:$B$340,2,FALSE))</f>
        <v>N15</v>
      </c>
      <c r="C6230" s="149" t="str">
        <f t="shared" si="196"/>
        <v>0012-1003-0012</v>
      </c>
      <c r="D6230" s="134" t="s">
        <v>452</v>
      </c>
      <c r="E6230" s="134" t="s">
        <v>448</v>
      </c>
      <c r="F6230" s="134" t="s">
        <v>452</v>
      </c>
      <c r="G6230" s="134" t="s">
        <v>320</v>
      </c>
      <c r="H6230" s="134" t="s">
        <v>1023</v>
      </c>
      <c r="I6230" s="134" t="s">
        <v>3</v>
      </c>
      <c r="J6230" s="135">
        <v>42.89</v>
      </c>
      <c r="K6230" s="135">
        <v>23.06</v>
      </c>
      <c r="L6230" s="135">
        <v>23.06</v>
      </c>
      <c r="M6230" s="141" t="str">
        <f t="shared" si="195"/>
        <v>201612</v>
      </c>
    </row>
    <row r="6231" spans="1:13" x14ac:dyDescent="0.25">
      <c r="A6231" s="35" t="str">
        <f>VLOOKUP(B6231,ResCat!$A$2:$B$269,2,FALSE)</f>
        <v>HMOPMR</v>
      </c>
      <c r="B6231" s="68" t="str">
        <f>IF(ISNA(VLOOKUP(C6231,COA!$A$2:$B$340,2,FALSE)),"XXX",VLOOKUP(C6231,COA!$A$2:$B$340,2,FALSE))</f>
        <v>N15</v>
      </c>
      <c r="C6231" s="149" t="str">
        <f t="shared" si="196"/>
        <v>0012-1003-0012</v>
      </c>
      <c r="D6231" s="134" t="s">
        <v>452</v>
      </c>
      <c r="E6231" s="134" t="s">
        <v>448</v>
      </c>
      <c r="F6231" s="134" t="s">
        <v>452</v>
      </c>
      <c r="G6231" s="134" t="s">
        <v>320</v>
      </c>
      <c r="H6231" s="134" t="s">
        <v>1023</v>
      </c>
      <c r="I6231" s="134" t="s">
        <v>0</v>
      </c>
      <c r="J6231" s="135">
        <v>45883</v>
      </c>
      <c r="K6231" s="135">
        <v>11050</v>
      </c>
      <c r="L6231" s="135">
        <v>11050</v>
      </c>
      <c r="M6231" s="141" t="str">
        <f t="shared" si="195"/>
        <v>201612</v>
      </c>
    </row>
    <row r="6232" spans="1:13" x14ac:dyDescent="0.25">
      <c r="A6232" s="35" t="str">
        <f>VLOOKUP(B6232,ResCat!$A$2:$B$269,2,FALSE)</f>
        <v>HMOPMR</v>
      </c>
      <c r="B6232" s="68" t="str">
        <f>IF(ISNA(VLOOKUP(C6232,COA!$A$2:$B$340,2,FALSE)),"XXX",VLOOKUP(C6232,COA!$A$2:$B$340,2,FALSE))</f>
        <v>N15</v>
      </c>
      <c r="C6232" s="149" t="str">
        <f t="shared" si="196"/>
        <v>0012-1003-0012</v>
      </c>
      <c r="D6232" s="134" t="s">
        <v>452</v>
      </c>
      <c r="E6232" s="134" t="s">
        <v>448</v>
      </c>
      <c r="F6232" s="134" t="s">
        <v>452</v>
      </c>
      <c r="G6232" s="134" t="s">
        <v>320</v>
      </c>
      <c r="H6232" s="134" t="s">
        <v>1023</v>
      </c>
      <c r="I6232" s="134" t="s">
        <v>2</v>
      </c>
      <c r="J6232" s="135">
        <v>1447.65</v>
      </c>
      <c r="K6232" s="135">
        <v>1298.1000000000001</v>
      </c>
      <c r="L6232" s="135">
        <v>1168.0999999999999</v>
      </c>
      <c r="M6232" s="141" t="str">
        <f t="shared" si="195"/>
        <v>201612</v>
      </c>
    </row>
    <row r="6233" spans="1:13" x14ac:dyDescent="0.25">
      <c r="A6233" s="35" t="str">
        <f>VLOOKUP(B6233,ResCat!$A$2:$B$269,2,FALSE)</f>
        <v>HMOPMR</v>
      </c>
      <c r="B6233" s="68" t="str">
        <f>IF(ISNA(VLOOKUP(C6233,COA!$A$2:$B$340,2,FALSE)),"XXX",VLOOKUP(C6233,COA!$A$2:$B$340,2,FALSE))</f>
        <v>N15</v>
      </c>
      <c r="C6233" s="149" t="str">
        <f t="shared" si="196"/>
        <v>0012-1003-0012</v>
      </c>
      <c r="D6233" s="134" t="s">
        <v>452</v>
      </c>
      <c r="E6233" s="134" t="s">
        <v>448</v>
      </c>
      <c r="F6233" s="134" t="s">
        <v>452</v>
      </c>
      <c r="G6233" s="134" t="s">
        <v>320</v>
      </c>
      <c r="H6233" s="134" t="s">
        <v>1023</v>
      </c>
      <c r="I6233" s="134" t="s">
        <v>1</v>
      </c>
      <c r="J6233" s="135">
        <v>784.48</v>
      </c>
      <c r="K6233" s="135">
        <v>585.54</v>
      </c>
      <c r="L6233" s="135">
        <v>285.94</v>
      </c>
      <c r="M6233" s="141" t="str">
        <f t="shared" si="195"/>
        <v>201612</v>
      </c>
    </row>
    <row r="6234" spans="1:13" x14ac:dyDescent="0.25">
      <c r="A6234" s="35" t="str">
        <f>VLOOKUP(B6234,ResCat!$A$2:$B$269,2,FALSE)</f>
        <v>HMOPMR</v>
      </c>
      <c r="B6234" s="68" t="str">
        <f>IF(ISNA(VLOOKUP(C6234,COA!$A$2:$B$340,2,FALSE)),"XXX",VLOOKUP(C6234,COA!$A$2:$B$340,2,FALSE))</f>
        <v>N15</v>
      </c>
      <c r="C6234" s="149" t="str">
        <f t="shared" si="196"/>
        <v>0012-1003-0012</v>
      </c>
      <c r="D6234" s="134" t="s">
        <v>452</v>
      </c>
      <c r="E6234" s="134" t="s">
        <v>448</v>
      </c>
      <c r="F6234" s="134" t="s">
        <v>452</v>
      </c>
      <c r="G6234" s="134" t="s">
        <v>322</v>
      </c>
      <c r="H6234" s="134" t="s">
        <v>1023</v>
      </c>
      <c r="I6234" s="134" t="s">
        <v>3</v>
      </c>
      <c r="J6234" s="135">
        <v>571.73</v>
      </c>
      <c r="K6234" s="135">
        <v>348.99</v>
      </c>
      <c r="L6234" s="135">
        <v>348.99</v>
      </c>
      <c r="M6234" s="141" t="str">
        <f t="shared" si="195"/>
        <v>201701</v>
      </c>
    </row>
    <row r="6235" spans="1:13" x14ac:dyDescent="0.25">
      <c r="A6235" s="35" t="str">
        <f>VLOOKUP(B6235,ResCat!$A$2:$B$269,2,FALSE)</f>
        <v>HMOPMR</v>
      </c>
      <c r="B6235" s="68" t="str">
        <f>IF(ISNA(VLOOKUP(C6235,COA!$A$2:$B$340,2,FALSE)),"XXX",VLOOKUP(C6235,COA!$A$2:$B$340,2,FALSE))</f>
        <v>N15</v>
      </c>
      <c r="C6235" s="149" t="str">
        <f t="shared" si="196"/>
        <v>0012-1003-0012</v>
      </c>
      <c r="D6235" s="134" t="s">
        <v>452</v>
      </c>
      <c r="E6235" s="134" t="s">
        <v>448</v>
      </c>
      <c r="F6235" s="134" t="s">
        <v>452</v>
      </c>
      <c r="G6235" s="134" t="s">
        <v>322</v>
      </c>
      <c r="H6235" s="134" t="s">
        <v>1023</v>
      </c>
      <c r="I6235" s="134" t="s">
        <v>0</v>
      </c>
      <c r="J6235" s="135">
        <v>9.0949470177292824E-13</v>
      </c>
      <c r="K6235" s="135">
        <v>-102.25999999999937</v>
      </c>
      <c r="L6235" s="135">
        <v>-102.25999999999937</v>
      </c>
      <c r="M6235" s="141" t="str">
        <f t="shared" si="195"/>
        <v>201701</v>
      </c>
    </row>
    <row r="6236" spans="1:13" x14ac:dyDescent="0.25">
      <c r="A6236" s="35" t="str">
        <f>VLOOKUP(B6236,ResCat!$A$2:$B$269,2,FALSE)</f>
        <v>HMOPMR</v>
      </c>
      <c r="B6236" s="68" t="str">
        <f>IF(ISNA(VLOOKUP(C6236,COA!$A$2:$B$340,2,FALSE)),"XXX",VLOOKUP(C6236,COA!$A$2:$B$340,2,FALSE))</f>
        <v>N15</v>
      </c>
      <c r="C6236" s="149" t="str">
        <f t="shared" si="196"/>
        <v>0012-1003-0012</v>
      </c>
      <c r="D6236" s="134" t="s">
        <v>452</v>
      </c>
      <c r="E6236" s="134" t="s">
        <v>448</v>
      </c>
      <c r="F6236" s="134" t="s">
        <v>452</v>
      </c>
      <c r="G6236" s="134" t="s">
        <v>322</v>
      </c>
      <c r="H6236" s="134" t="s">
        <v>1023</v>
      </c>
      <c r="I6236" s="134" t="s">
        <v>2</v>
      </c>
      <c r="J6236" s="135">
        <v>2190.98</v>
      </c>
      <c r="K6236" s="135">
        <v>1020.7800000000001</v>
      </c>
      <c r="L6236" s="135">
        <v>950.78</v>
      </c>
      <c r="M6236" s="141" t="str">
        <f t="shared" si="195"/>
        <v>201701</v>
      </c>
    </row>
    <row r="6237" spans="1:13" x14ac:dyDescent="0.25">
      <c r="A6237" s="35" t="str">
        <f>VLOOKUP(B6237,ResCat!$A$2:$B$269,2,FALSE)</f>
        <v>HMOPMR</v>
      </c>
      <c r="B6237" s="68" t="str">
        <f>IF(ISNA(VLOOKUP(C6237,COA!$A$2:$B$340,2,FALSE)),"XXX",VLOOKUP(C6237,COA!$A$2:$B$340,2,FALSE))</f>
        <v>N15</v>
      </c>
      <c r="C6237" s="149" t="str">
        <f t="shared" si="196"/>
        <v>0012-1003-0012</v>
      </c>
      <c r="D6237" s="134" t="s">
        <v>452</v>
      </c>
      <c r="E6237" s="134" t="s">
        <v>448</v>
      </c>
      <c r="F6237" s="134" t="s">
        <v>452</v>
      </c>
      <c r="G6237" s="134" t="s">
        <v>322</v>
      </c>
      <c r="H6237" s="134" t="s">
        <v>1023</v>
      </c>
      <c r="I6237" s="134" t="s">
        <v>1</v>
      </c>
      <c r="J6237" s="135">
        <v>772.44999999999993</v>
      </c>
      <c r="K6237" s="135">
        <v>470.47</v>
      </c>
      <c r="L6237" s="135">
        <v>310.47000000000003</v>
      </c>
      <c r="M6237" s="141" t="str">
        <f t="shared" si="195"/>
        <v>201701</v>
      </c>
    </row>
    <row r="6238" spans="1:13" x14ac:dyDescent="0.25">
      <c r="A6238" s="35" t="str">
        <f>VLOOKUP(B6238,ResCat!$A$2:$B$269,2,FALSE)</f>
        <v>HMOPMR</v>
      </c>
      <c r="B6238" s="68" t="str">
        <f>IF(ISNA(VLOOKUP(C6238,COA!$A$2:$B$340,2,FALSE)),"XXX",VLOOKUP(C6238,COA!$A$2:$B$340,2,FALSE))</f>
        <v>N15</v>
      </c>
      <c r="C6238" s="149" t="str">
        <f t="shared" si="196"/>
        <v>0012-1003-0012</v>
      </c>
      <c r="D6238" s="134" t="s">
        <v>452</v>
      </c>
      <c r="E6238" s="134" t="s">
        <v>448</v>
      </c>
      <c r="F6238" s="134" t="s">
        <v>452</v>
      </c>
      <c r="G6238" s="134" t="s">
        <v>324</v>
      </c>
      <c r="H6238" s="134" t="s">
        <v>1023</v>
      </c>
      <c r="I6238" s="134" t="s">
        <v>3</v>
      </c>
      <c r="J6238" s="135">
        <v>-194.56000000000006</v>
      </c>
      <c r="K6238" s="135">
        <v>-808.73</v>
      </c>
      <c r="L6238" s="135">
        <v>-826.99</v>
      </c>
      <c r="M6238" s="141" t="str">
        <f t="shared" si="195"/>
        <v>201702</v>
      </c>
    </row>
    <row r="6239" spans="1:13" x14ac:dyDescent="0.25">
      <c r="A6239" s="35" t="str">
        <f>VLOOKUP(B6239,ResCat!$A$2:$B$269,2,FALSE)</f>
        <v>HMOPMR</v>
      </c>
      <c r="B6239" s="68" t="str">
        <f>IF(ISNA(VLOOKUP(C6239,COA!$A$2:$B$340,2,FALSE)),"XXX",VLOOKUP(C6239,COA!$A$2:$B$340,2,FALSE))</f>
        <v>N15</v>
      </c>
      <c r="C6239" s="149" t="str">
        <f t="shared" si="196"/>
        <v>0012-1003-0012</v>
      </c>
      <c r="D6239" s="134" t="s">
        <v>452</v>
      </c>
      <c r="E6239" s="134" t="s">
        <v>448</v>
      </c>
      <c r="F6239" s="134" t="s">
        <v>452</v>
      </c>
      <c r="G6239" s="134" t="s">
        <v>324</v>
      </c>
      <c r="H6239" s="134" t="s">
        <v>1023</v>
      </c>
      <c r="I6239" s="134" t="s">
        <v>368</v>
      </c>
      <c r="J6239" s="135">
        <v>17.82</v>
      </c>
      <c r="K6239" s="135">
        <v>17.82</v>
      </c>
      <c r="L6239" s="135">
        <v>17.82</v>
      </c>
      <c r="M6239" s="141" t="str">
        <f t="shared" si="195"/>
        <v>201702</v>
      </c>
    </row>
    <row r="6240" spans="1:13" x14ac:dyDescent="0.25">
      <c r="A6240" s="35" t="str">
        <f>VLOOKUP(B6240,ResCat!$A$2:$B$269,2,FALSE)</f>
        <v>HMOPMR</v>
      </c>
      <c r="B6240" s="68" t="str">
        <f>IF(ISNA(VLOOKUP(C6240,COA!$A$2:$B$340,2,FALSE)),"XXX",VLOOKUP(C6240,COA!$A$2:$B$340,2,FALSE))</f>
        <v>N15</v>
      </c>
      <c r="C6240" s="149" t="str">
        <f t="shared" si="196"/>
        <v>0012-1003-0012</v>
      </c>
      <c r="D6240" s="134" t="s">
        <v>452</v>
      </c>
      <c r="E6240" s="134" t="s">
        <v>448</v>
      </c>
      <c r="F6240" s="134" t="s">
        <v>452</v>
      </c>
      <c r="G6240" s="134" t="s">
        <v>324</v>
      </c>
      <c r="H6240" s="134" t="s">
        <v>1023</v>
      </c>
      <c r="I6240" s="134" t="s">
        <v>0</v>
      </c>
      <c r="J6240" s="135">
        <v>5297.24</v>
      </c>
      <c r="K6240" s="135">
        <v>5297.24</v>
      </c>
      <c r="L6240" s="135">
        <v>5297.24</v>
      </c>
      <c r="M6240" s="141" t="str">
        <f t="shared" si="195"/>
        <v>201702</v>
      </c>
    </row>
    <row r="6241" spans="1:13" x14ac:dyDescent="0.25">
      <c r="A6241" s="35" t="str">
        <f>VLOOKUP(B6241,ResCat!$A$2:$B$269,2,FALSE)</f>
        <v>HMOPMR</v>
      </c>
      <c r="B6241" s="68" t="str">
        <f>IF(ISNA(VLOOKUP(C6241,COA!$A$2:$B$340,2,FALSE)),"XXX",VLOOKUP(C6241,COA!$A$2:$B$340,2,FALSE))</f>
        <v>N15</v>
      </c>
      <c r="C6241" s="149" t="str">
        <f t="shared" si="196"/>
        <v>0012-1003-0012</v>
      </c>
      <c r="D6241" s="134" t="s">
        <v>452</v>
      </c>
      <c r="E6241" s="134" t="s">
        <v>448</v>
      </c>
      <c r="F6241" s="134" t="s">
        <v>452</v>
      </c>
      <c r="G6241" s="134" t="s">
        <v>324</v>
      </c>
      <c r="H6241" s="134" t="s">
        <v>1023</v>
      </c>
      <c r="I6241" s="134" t="s">
        <v>2</v>
      </c>
      <c r="J6241" s="135">
        <v>13999.09</v>
      </c>
      <c r="K6241" s="135">
        <v>4031.02</v>
      </c>
      <c r="L6241" s="135">
        <v>3928.18</v>
      </c>
      <c r="M6241" s="141" t="str">
        <f t="shared" si="195"/>
        <v>201702</v>
      </c>
    </row>
    <row r="6242" spans="1:13" x14ac:dyDescent="0.25">
      <c r="A6242" s="35" t="str">
        <f>VLOOKUP(B6242,ResCat!$A$2:$B$269,2,FALSE)</f>
        <v>HMOPMR</v>
      </c>
      <c r="B6242" s="68" t="str">
        <f>IF(ISNA(VLOOKUP(C6242,COA!$A$2:$B$340,2,FALSE)),"XXX",VLOOKUP(C6242,COA!$A$2:$B$340,2,FALSE))</f>
        <v>N15</v>
      </c>
      <c r="C6242" s="149" t="str">
        <f t="shared" si="196"/>
        <v>0012-1003-0012</v>
      </c>
      <c r="D6242" s="134" t="s">
        <v>452</v>
      </c>
      <c r="E6242" s="134" t="s">
        <v>448</v>
      </c>
      <c r="F6242" s="134" t="s">
        <v>452</v>
      </c>
      <c r="G6242" s="134" t="s">
        <v>324</v>
      </c>
      <c r="H6242" s="134" t="s">
        <v>1023</v>
      </c>
      <c r="I6242" s="134" t="s">
        <v>1</v>
      </c>
      <c r="J6242" s="135">
        <v>-804.66</v>
      </c>
      <c r="K6242" s="135">
        <v>1023.17</v>
      </c>
      <c r="L6242" s="135">
        <v>673.56999999999994</v>
      </c>
      <c r="M6242" s="141" t="str">
        <f t="shared" si="195"/>
        <v>201702</v>
      </c>
    </row>
    <row r="6243" spans="1:13" x14ac:dyDescent="0.25">
      <c r="A6243" s="35" t="str">
        <f>VLOOKUP(B6243,ResCat!$A$2:$B$269,2,FALSE)</f>
        <v>HMOPMR</v>
      </c>
      <c r="B6243" s="68" t="str">
        <f>IF(ISNA(VLOOKUP(C6243,COA!$A$2:$B$340,2,FALSE)),"XXX",VLOOKUP(C6243,COA!$A$2:$B$340,2,FALSE))</f>
        <v>N15</v>
      </c>
      <c r="C6243" s="149" t="str">
        <f t="shared" si="196"/>
        <v>0012-1003-0012</v>
      </c>
      <c r="D6243" s="134" t="s">
        <v>452</v>
      </c>
      <c r="E6243" s="134" t="s">
        <v>448</v>
      </c>
      <c r="F6243" s="134" t="s">
        <v>452</v>
      </c>
      <c r="G6243" s="134" t="s">
        <v>326</v>
      </c>
      <c r="H6243" s="134" t="s">
        <v>1023</v>
      </c>
      <c r="I6243" s="134" t="s">
        <v>3</v>
      </c>
      <c r="J6243" s="135">
        <v>1161.1000000000001</v>
      </c>
      <c r="K6243" s="135">
        <v>630.97000000000014</v>
      </c>
      <c r="L6243" s="135">
        <v>630.97000000000014</v>
      </c>
      <c r="M6243" s="141" t="str">
        <f t="shared" si="195"/>
        <v>201703</v>
      </c>
    </row>
    <row r="6244" spans="1:13" x14ac:dyDescent="0.25">
      <c r="A6244" s="35" t="str">
        <f>VLOOKUP(B6244,ResCat!$A$2:$B$269,2,FALSE)</f>
        <v>HMOPMR</v>
      </c>
      <c r="B6244" s="68" t="str">
        <f>IF(ISNA(VLOOKUP(C6244,COA!$A$2:$B$340,2,FALSE)),"XXX",VLOOKUP(C6244,COA!$A$2:$B$340,2,FALSE))</f>
        <v>N15</v>
      </c>
      <c r="C6244" s="149" t="str">
        <f t="shared" si="196"/>
        <v>0012-1003-0012</v>
      </c>
      <c r="D6244" s="134" t="s">
        <v>452</v>
      </c>
      <c r="E6244" s="134" t="s">
        <v>448</v>
      </c>
      <c r="F6244" s="134" t="s">
        <v>452</v>
      </c>
      <c r="G6244" s="134" t="s">
        <v>326</v>
      </c>
      <c r="H6244" s="134" t="s">
        <v>1023</v>
      </c>
      <c r="I6244" s="134" t="s">
        <v>0</v>
      </c>
      <c r="J6244" s="135">
        <v>87854</v>
      </c>
      <c r="K6244" s="135">
        <v>17453</v>
      </c>
      <c r="L6244" s="135">
        <v>17453</v>
      </c>
      <c r="M6244" s="141" t="str">
        <f t="shared" si="195"/>
        <v>201703</v>
      </c>
    </row>
    <row r="6245" spans="1:13" x14ac:dyDescent="0.25">
      <c r="A6245" s="35" t="str">
        <f>VLOOKUP(B6245,ResCat!$A$2:$B$269,2,FALSE)</f>
        <v>HMOPMR</v>
      </c>
      <c r="B6245" s="68" t="str">
        <f>IF(ISNA(VLOOKUP(C6245,COA!$A$2:$B$340,2,FALSE)),"XXX",VLOOKUP(C6245,COA!$A$2:$B$340,2,FALSE))</f>
        <v>N15</v>
      </c>
      <c r="C6245" s="149" t="str">
        <f t="shared" si="196"/>
        <v>0012-1003-0012</v>
      </c>
      <c r="D6245" s="134" t="s">
        <v>452</v>
      </c>
      <c r="E6245" s="134" t="s">
        <v>448</v>
      </c>
      <c r="F6245" s="134" t="s">
        <v>452</v>
      </c>
      <c r="G6245" s="134" t="s">
        <v>326</v>
      </c>
      <c r="H6245" s="134" t="s">
        <v>1023</v>
      </c>
      <c r="I6245" s="134" t="s">
        <v>2</v>
      </c>
      <c r="J6245" s="135">
        <v>1918.67</v>
      </c>
      <c r="K6245" s="135">
        <v>797.0999999999998</v>
      </c>
      <c r="L6245" s="135">
        <v>701.17999999999984</v>
      </c>
      <c r="M6245" s="141" t="str">
        <f t="shared" si="195"/>
        <v>201703</v>
      </c>
    </row>
    <row r="6246" spans="1:13" x14ac:dyDescent="0.25">
      <c r="A6246" s="35" t="str">
        <f>VLOOKUP(B6246,ResCat!$A$2:$B$269,2,FALSE)</f>
        <v>HMOPMR</v>
      </c>
      <c r="B6246" s="68" t="str">
        <f>IF(ISNA(VLOOKUP(C6246,COA!$A$2:$B$340,2,FALSE)),"XXX",VLOOKUP(C6246,COA!$A$2:$B$340,2,FALSE))</f>
        <v>N15</v>
      </c>
      <c r="C6246" s="149" t="str">
        <f t="shared" si="196"/>
        <v>0012-1003-0012</v>
      </c>
      <c r="D6246" s="134" t="s">
        <v>452</v>
      </c>
      <c r="E6246" s="134" t="s">
        <v>448</v>
      </c>
      <c r="F6246" s="134" t="s">
        <v>452</v>
      </c>
      <c r="G6246" s="134" t="s">
        <v>326</v>
      </c>
      <c r="H6246" s="134" t="s">
        <v>1023</v>
      </c>
      <c r="I6246" s="134" t="s">
        <v>1</v>
      </c>
      <c r="J6246" s="135">
        <v>174041.89999999994</v>
      </c>
      <c r="K6246" s="135">
        <v>27959.599999999999</v>
      </c>
      <c r="L6246" s="135">
        <v>27809.599999999999</v>
      </c>
      <c r="M6246" s="141" t="str">
        <f t="shared" si="195"/>
        <v>201703</v>
      </c>
    </row>
    <row r="6247" spans="1:13" x14ac:dyDescent="0.25">
      <c r="A6247" s="35" t="str">
        <f>VLOOKUP(B6247,ResCat!$A$2:$B$269,2,FALSE)</f>
        <v>HMOPMR</v>
      </c>
      <c r="B6247" s="68" t="str">
        <f>IF(ISNA(VLOOKUP(C6247,COA!$A$2:$B$340,2,FALSE)),"XXX",VLOOKUP(C6247,COA!$A$2:$B$340,2,FALSE))</f>
        <v>N15</v>
      </c>
      <c r="C6247" s="149" t="str">
        <f t="shared" si="196"/>
        <v>0012-1003-0012</v>
      </c>
      <c r="D6247" s="134" t="s">
        <v>452</v>
      </c>
      <c r="E6247" s="134" t="s">
        <v>448</v>
      </c>
      <c r="F6247" s="134" t="s">
        <v>452</v>
      </c>
      <c r="G6247" s="134" t="s">
        <v>328</v>
      </c>
      <c r="H6247" s="134" t="s">
        <v>1023</v>
      </c>
      <c r="I6247" s="134" t="s">
        <v>3</v>
      </c>
      <c r="J6247" s="135">
        <v>-606.75</v>
      </c>
      <c r="K6247" s="135">
        <v>-738.5</v>
      </c>
      <c r="L6247" s="135">
        <v>-738.5</v>
      </c>
      <c r="M6247" s="141" t="str">
        <f t="shared" si="195"/>
        <v>201704</v>
      </c>
    </row>
    <row r="6248" spans="1:13" x14ac:dyDescent="0.25">
      <c r="A6248" s="35" t="str">
        <f>VLOOKUP(B6248,ResCat!$A$2:$B$269,2,FALSE)</f>
        <v>HMOPMR</v>
      </c>
      <c r="B6248" s="68" t="str">
        <f>IF(ISNA(VLOOKUP(C6248,COA!$A$2:$B$340,2,FALSE)),"XXX",VLOOKUP(C6248,COA!$A$2:$B$340,2,FALSE))</f>
        <v>N15</v>
      </c>
      <c r="C6248" s="149" t="str">
        <f t="shared" si="196"/>
        <v>0012-1003-0012</v>
      </c>
      <c r="D6248" s="134" t="s">
        <v>452</v>
      </c>
      <c r="E6248" s="134" t="s">
        <v>448</v>
      </c>
      <c r="F6248" s="134" t="s">
        <v>452</v>
      </c>
      <c r="G6248" s="134" t="s">
        <v>328</v>
      </c>
      <c r="H6248" s="134" t="s">
        <v>1023</v>
      </c>
      <c r="I6248" s="134" t="s">
        <v>0</v>
      </c>
      <c r="J6248" s="135">
        <v>1408329.75</v>
      </c>
      <c r="K6248" s="135">
        <v>239206.28</v>
      </c>
      <c r="L6248" s="135">
        <v>239206.28</v>
      </c>
      <c r="M6248" s="141" t="str">
        <f t="shared" si="195"/>
        <v>201704</v>
      </c>
    </row>
    <row r="6249" spans="1:13" x14ac:dyDescent="0.25">
      <c r="A6249" s="35" t="str">
        <f>VLOOKUP(B6249,ResCat!$A$2:$B$269,2,FALSE)</f>
        <v>HMOPMR</v>
      </c>
      <c r="B6249" s="68" t="str">
        <f>IF(ISNA(VLOOKUP(C6249,COA!$A$2:$B$340,2,FALSE)),"XXX",VLOOKUP(C6249,COA!$A$2:$B$340,2,FALSE))</f>
        <v>N15</v>
      </c>
      <c r="C6249" s="149" t="str">
        <f t="shared" si="196"/>
        <v>0012-1003-0012</v>
      </c>
      <c r="D6249" s="134" t="s">
        <v>452</v>
      </c>
      <c r="E6249" s="134" t="s">
        <v>448</v>
      </c>
      <c r="F6249" s="134" t="s">
        <v>452</v>
      </c>
      <c r="G6249" s="134" t="s">
        <v>328</v>
      </c>
      <c r="H6249" s="134" t="s">
        <v>1023</v>
      </c>
      <c r="I6249" s="134" t="s">
        <v>2</v>
      </c>
      <c r="J6249" s="135">
        <v>1813.12</v>
      </c>
      <c r="K6249" s="135">
        <v>1134.4600000000003</v>
      </c>
      <c r="L6249" s="135">
        <v>1054.46</v>
      </c>
      <c r="M6249" s="141" t="str">
        <f t="shared" si="195"/>
        <v>201704</v>
      </c>
    </row>
    <row r="6250" spans="1:13" x14ac:dyDescent="0.25">
      <c r="A6250" s="35" t="str">
        <f>VLOOKUP(B6250,ResCat!$A$2:$B$269,2,FALSE)</f>
        <v>HMOPMR</v>
      </c>
      <c r="B6250" s="68" t="str">
        <f>IF(ISNA(VLOOKUP(C6250,COA!$A$2:$B$340,2,FALSE)),"XXX",VLOOKUP(C6250,COA!$A$2:$B$340,2,FALSE))</f>
        <v>N15</v>
      </c>
      <c r="C6250" s="149" t="str">
        <f t="shared" si="196"/>
        <v>0012-1003-0012</v>
      </c>
      <c r="D6250" s="134" t="s">
        <v>452</v>
      </c>
      <c r="E6250" s="134" t="s">
        <v>448</v>
      </c>
      <c r="F6250" s="134" t="s">
        <v>452</v>
      </c>
      <c r="G6250" s="134" t="s">
        <v>328</v>
      </c>
      <c r="H6250" s="134" t="s">
        <v>1023</v>
      </c>
      <c r="I6250" s="134" t="s">
        <v>1</v>
      </c>
      <c r="J6250" s="135">
        <v>5933.2</v>
      </c>
      <c r="K6250" s="135">
        <v>5764.8799999999992</v>
      </c>
      <c r="L6250" s="135">
        <v>5314.8799999999992</v>
      </c>
      <c r="M6250" s="141" t="str">
        <f t="shared" si="195"/>
        <v>201704</v>
      </c>
    </row>
    <row r="6251" spans="1:13" x14ac:dyDescent="0.25">
      <c r="A6251" s="35" t="str">
        <f>VLOOKUP(B6251,ResCat!$A$2:$B$269,2,FALSE)</f>
        <v>HMOPMR</v>
      </c>
      <c r="B6251" s="68" t="str">
        <f>IF(ISNA(VLOOKUP(C6251,COA!$A$2:$B$340,2,FALSE)),"XXX",VLOOKUP(C6251,COA!$A$2:$B$340,2,FALSE))</f>
        <v>N15</v>
      </c>
      <c r="C6251" s="149" t="str">
        <f t="shared" si="196"/>
        <v>0012-1003-0012</v>
      </c>
      <c r="D6251" s="134" t="s">
        <v>452</v>
      </c>
      <c r="E6251" s="134" t="s">
        <v>448</v>
      </c>
      <c r="F6251" s="134" t="s">
        <v>452</v>
      </c>
      <c r="G6251" s="134" t="s">
        <v>330</v>
      </c>
      <c r="H6251" s="134" t="s">
        <v>1023</v>
      </c>
      <c r="I6251" s="134" t="s">
        <v>3</v>
      </c>
      <c r="J6251" s="135">
        <v>-368.48</v>
      </c>
      <c r="K6251" s="135">
        <v>-1646.24</v>
      </c>
      <c r="L6251" s="135">
        <v>-1676.24</v>
      </c>
      <c r="M6251" s="141" t="str">
        <f t="shared" si="195"/>
        <v>201705</v>
      </c>
    </row>
    <row r="6252" spans="1:13" x14ac:dyDescent="0.25">
      <c r="A6252" s="35" t="str">
        <f>VLOOKUP(B6252,ResCat!$A$2:$B$269,2,FALSE)</f>
        <v>HMOPMR</v>
      </c>
      <c r="B6252" s="68" t="str">
        <f>IF(ISNA(VLOOKUP(C6252,COA!$A$2:$B$340,2,FALSE)),"XXX",VLOOKUP(C6252,COA!$A$2:$B$340,2,FALSE))</f>
        <v>N15</v>
      </c>
      <c r="C6252" s="149" t="str">
        <f t="shared" si="196"/>
        <v>0012-1003-0012</v>
      </c>
      <c r="D6252" s="134" t="s">
        <v>452</v>
      </c>
      <c r="E6252" s="134" t="s">
        <v>448</v>
      </c>
      <c r="F6252" s="134" t="s">
        <v>452</v>
      </c>
      <c r="G6252" s="134" t="s">
        <v>330</v>
      </c>
      <c r="H6252" s="134" t="s">
        <v>1023</v>
      </c>
      <c r="I6252" s="134" t="s">
        <v>0</v>
      </c>
      <c r="J6252" s="135">
        <v>645259.30000000005</v>
      </c>
      <c r="K6252" s="135">
        <v>315130.14</v>
      </c>
      <c r="L6252" s="135">
        <v>315130.14</v>
      </c>
      <c r="M6252" s="141" t="str">
        <f t="shared" si="195"/>
        <v>201705</v>
      </c>
    </row>
    <row r="6253" spans="1:13" x14ac:dyDescent="0.25">
      <c r="A6253" s="35" t="str">
        <f>VLOOKUP(B6253,ResCat!$A$2:$B$269,2,FALSE)</f>
        <v>HMOPMR</v>
      </c>
      <c r="B6253" s="68" t="str">
        <f>IF(ISNA(VLOOKUP(C6253,COA!$A$2:$B$340,2,FALSE)),"XXX",VLOOKUP(C6253,COA!$A$2:$B$340,2,FALSE))</f>
        <v>N15</v>
      </c>
      <c r="C6253" s="149" t="str">
        <f t="shared" si="196"/>
        <v>0012-1003-0012</v>
      </c>
      <c r="D6253" s="134" t="s">
        <v>452</v>
      </c>
      <c r="E6253" s="134" t="s">
        <v>448</v>
      </c>
      <c r="F6253" s="134" t="s">
        <v>452</v>
      </c>
      <c r="G6253" s="134" t="s">
        <v>330</v>
      </c>
      <c r="H6253" s="134" t="s">
        <v>1023</v>
      </c>
      <c r="I6253" s="134" t="s">
        <v>2</v>
      </c>
      <c r="J6253" s="135">
        <v>1736.0100000000002</v>
      </c>
      <c r="K6253" s="135">
        <v>1073.3399999999999</v>
      </c>
      <c r="L6253" s="135">
        <v>1053.3399999999999</v>
      </c>
      <c r="M6253" s="141" t="str">
        <f t="shared" si="195"/>
        <v>201705</v>
      </c>
    </row>
    <row r="6254" spans="1:13" x14ac:dyDescent="0.25">
      <c r="A6254" s="35" t="str">
        <f>VLOOKUP(B6254,ResCat!$A$2:$B$269,2,FALSE)</f>
        <v>HMOPMR</v>
      </c>
      <c r="B6254" s="68" t="str">
        <f>IF(ISNA(VLOOKUP(C6254,COA!$A$2:$B$340,2,FALSE)),"XXX",VLOOKUP(C6254,COA!$A$2:$B$340,2,FALSE))</f>
        <v>N15</v>
      </c>
      <c r="C6254" s="149" t="str">
        <f t="shared" si="196"/>
        <v>0012-1003-0012</v>
      </c>
      <c r="D6254" s="134" t="s">
        <v>452</v>
      </c>
      <c r="E6254" s="134" t="s">
        <v>448</v>
      </c>
      <c r="F6254" s="134" t="s">
        <v>452</v>
      </c>
      <c r="G6254" s="134" t="s">
        <v>330</v>
      </c>
      <c r="H6254" s="134" t="s">
        <v>1023</v>
      </c>
      <c r="I6254" s="134" t="s">
        <v>1</v>
      </c>
      <c r="J6254" s="135">
        <v>37200.85000000002</v>
      </c>
      <c r="K6254" s="135">
        <v>3686.7599999999998</v>
      </c>
      <c r="L6254" s="135">
        <v>3487.5600000000009</v>
      </c>
      <c r="M6254" s="141" t="str">
        <f t="shared" si="195"/>
        <v>201705</v>
      </c>
    </row>
    <row r="6255" spans="1:13" x14ac:dyDescent="0.25">
      <c r="A6255" s="35" t="str">
        <f>VLOOKUP(B6255,ResCat!$A$2:$B$269,2,FALSE)</f>
        <v>HMOPMR</v>
      </c>
      <c r="B6255" s="68" t="str">
        <f>IF(ISNA(VLOOKUP(C6255,COA!$A$2:$B$340,2,FALSE)),"XXX",VLOOKUP(C6255,COA!$A$2:$B$340,2,FALSE))</f>
        <v>N15</v>
      </c>
      <c r="C6255" s="149" t="str">
        <f t="shared" si="196"/>
        <v>0012-1003-0012</v>
      </c>
      <c r="D6255" s="134" t="s">
        <v>452</v>
      </c>
      <c r="E6255" s="134" t="s">
        <v>448</v>
      </c>
      <c r="F6255" s="134" t="s">
        <v>452</v>
      </c>
      <c r="G6255" s="134" t="s">
        <v>332</v>
      </c>
      <c r="H6255" s="134" t="s">
        <v>1023</v>
      </c>
      <c r="I6255" s="134" t="s">
        <v>3</v>
      </c>
      <c r="J6255" s="135">
        <v>1373.04</v>
      </c>
      <c r="K6255" s="135">
        <v>588.16000000000008</v>
      </c>
      <c r="L6255" s="135">
        <v>536.72</v>
      </c>
      <c r="M6255" s="141" t="str">
        <f t="shared" si="195"/>
        <v>201706</v>
      </c>
    </row>
    <row r="6256" spans="1:13" x14ac:dyDescent="0.25">
      <c r="A6256" s="35" t="str">
        <f>VLOOKUP(B6256,ResCat!$A$2:$B$269,2,FALSE)</f>
        <v>HMOPMR</v>
      </c>
      <c r="B6256" s="68" t="str">
        <f>IF(ISNA(VLOOKUP(C6256,COA!$A$2:$B$340,2,FALSE)),"XXX",VLOOKUP(C6256,COA!$A$2:$B$340,2,FALSE))</f>
        <v>N15</v>
      </c>
      <c r="C6256" s="149" t="str">
        <f t="shared" si="196"/>
        <v>0012-1003-0012</v>
      </c>
      <c r="D6256" s="134" t="s">
        <v>452</v>
      </c>
      <c r="E6256" s="134" t="s">
        <v>448</v>
      </c>
      <c r="F6256" s="134" t="s">
        <v>452</v>
      </c>
      <c r="G6256" s="134" t="s">
        <v>332</v>
      </c>
      <c r="H6256" s="134" t="s">
        <v>1023</v>
      </c>
      <c r="I6256" s="134" t="s">
        <v>336</v>
      </c>
      <c r="J6256" s="135">
        <v>40</v>
      </c>
      <c r="K6256" s="135">
        <v>0</v>
      </c>
      <c r="L6256" s="135">
        <v>0</v>
      </c>
      <c r="M6256" s="141" t="str">
        <f t="shared" si="195"/>
        <v>201706</v>
      </c>
    </row>
    <row r="6257" spans="1:13" x14ac:dyDescent="0.25">
      <c r="A6257" s="35" t="str">
        <f>VLOOKUP(B6257,ResCat!$A$2:$B$269,2,FALSE)</f>
        <v>HMOPMR</v>
      </c>
      <c r="B6257" s="68" t="str">
        <f>IF(ISNA(VLOOKUP(C6257,COA!$A$2:$B$340,2,FALSE)),"XXX",VLOOKUP(C6257,COA!$A$2:$B$340,2,FALSE))</f>
        <v>N15</v>
      </c>
      <c r="C6257" s="149" t="str">
        <f t="shared" si="196"/>
        <v>0012-1003-0012</v>
      </c>
      <c r="D6257" s="134" t="s">
        <v>452</v>
      </c>
      <c r="E6257" s="134" t="s">
        <v>448</v>
      </c>
      <c r="F6257" s="134" t="s">
        <v>452</v>
      </c>
      <c r="G6257" s="134" t="s">
        <v>332</v>
      </c>
      <c r="H6257" s="134" t="s">
        <v>1023</v>
      </c>
      <c r="I6257" s="134" t="s">
        <v>2</v>
      </c>
      <c r="J6257" s="135">
        <v>4616.21</v>
      </c>
      <c r="K6257" s="135">
        <v>2340.2299999999996</v>
      </c>
      <c r="L6257" s="135">
        <v>2134.3099999999995</v>
      </c>
      <c r="M6257" s="141" t="str">
        <f t="shared" si="195"/>
        <v>201706</v>
      </c>
    </row>
    <row r="6258" spans="1:13" x14ac:dyDescent="0.25">
      <c r="A6258" s="35" t="str">
        <f>VLOOKUP(B6258,ResCat!$A$2:$B$269,2,FALSE)</f>
        <v>HMOPMR</v>
      </c>
      <c r="B6258" s="68" t="str">
        <f>IF(ISNA(VLOOKUP(C6258,COA!$A$2:$B$340,2,FALSE)),"XXX",VLOOKUP(C6258,COA!$A$2:$B$340,2,FALSE))</f>
        <v>N15</v>
      </c>
      <c r="C6258" s="149" t="str">
        <f t="shared" si="196"/>
        <v>0012-1003-0012</v>
      </c>
      <c r="D6258" s="134" t="s">
        <v>452</v>
      </c>
      <c r="E6258" s="134" t="s">
        <v>448</v>
      </c>
      <c r="F6258" s="134" t="s">
        <v>452</v>
      </c>
      <c r="G6258" s="134" t="s">
        <v>332</v>
      </c>
      <c r="H6258" s="134" t="s">
        <v>1023</v>
      </c>
      <c r="I6258" s="134" t="s">
        <v>1</v>
      </c>
      <c r="J6258" s="135">
        <v>11879.230000000003</v>
      </c>
      <c r="K6258" s="135">
        <v>3280.5299999999993</v>
      </c>
      <c r="L6258" s="135">
        <v>3030.5299999999993</v>
      </c>
      <c r="M6258" s="141" t="str">
        <f t="shared" si="195"/>
        <v>201706</v>
      </c>
    </row>
    <row r="6259" spans="1:13" x14ac:dyDescent="0.25">
      <c r="A6259" s="35" t="str">
        <f>VLOOKUP(B6259,ResCat!$A$2:$B$269,2,FALSE)</f>
        <v>HMOPMR</v>
      </c>
      <c r="B6259" s="68" t="str">
        <f>IF(ISNA(VLOOKUP(C6259,COA!$A$2:$B$340,2,FALSE)),"XXX",VLOOKUP(C6259,COA!$A$2:$B$340,2,FALSE))</f>
        <v>N15</v>
      </c>
      <c r="C6259" s="149" t="str">
        <f t="shared" si="196"/>
        <v>0012-1003-0012</v>
      </c>
      <c r="D6259" s="134" t="s">
        <v>452</v>
      </c>
      <c r="E6259" s="134" t="s">
        <v>448</v>
      </c>
      <c r="F6259" s="134" t="s">
        <v>452</v>
      </c>
      <c r="G6259" s="134" t="s">
        <v>335</v>
      </c>
      <c r="H6259" s="134" t="s">
        <v>1023</v>
      </c>
      <c r="I6259" s="134" t="s">
        <v>3</v>
      </c>
      <c r="J6259" s="135">
        <v>7198.14</v>
      </c>
      <c r="K6259" s="135">
        <v>5564.22</v>
      </c>
      <c r="L6259" s="135">
        <v>5564.22</v>
      </c>
      <c r="M6259" s="141" t="str">
        <f t="shared" si="195"/>
        <v>201707</v>
      </c>
    </row>
    <row r="6260" spans="1:13" x14ac:dyDescent="0.25">
      <c r="A6260" s="35" t="str">
        <f>VLOOKUP(B6260,ResCat!$A$2:$B$269,2,FALSE)</f>
        <v>HMOPMR</v>
      </c>
      <c r="B6260" s="68" t="str">
        <f>IF(ISNA(VLOOKUP(C6260,COA!$A$2:$B$340,2,FALSE)),"XXX",VLOOKUP(C6260,COA!$A$2:$B$340,2,FALSE))</f>
        <v>N15</v>
      </c>
      <c r="C6260" s="149" t="str">
        <f t="shared" si="196"/>
        <v>0012-1003-0012</v>
      </c>
      <c r="D6260" s="134" t="s">
        <v>452</v>
      </c>
      <c r="E6260" s="134" t="s">
        <v>448</v>
      </c>
      <c r="F6260" s="134" t="s">
        <v>452</v>
      </c>
      <c r="G6260" s="134" t="s">
        <v>335</v>
      </c>
      <c r="H6260" s="134" t="s">
        <v>1023</v>
      </c>
      <c r="I6260" s="134" t="s">
        <v>0</v>
      </c>
      <c r="J6260" s="135">
        <v>150660.84999999998</v>
      </c>
      <c r="K6260" s="135">
        <v>95639.71</v>
      </c>
      <c r="L6260" s="135">
        <v>95639.71</v>
      </c>
      <c r="M6260" s="141" t="str">
        <f t="shared" si="195"/>
        <v>201707</v>
      </c>
    </row>
    <row r="6261" spans="1:13" x14ac:dyDescent="0.25">
      <c r="A6261" s="35" t="str">
        <f>VLOOKUP(B6261,ResCat!$A$2:$B$269,2,FALSE)</f>
        <v>HMOPMR</v>
      </c>
      <c r="B6261" s="68" t="str">
        <f>IF(ISNA(VLOOKUP(C6261,COA!$A$2:$B$340,2,FALSE)),"XXX",VLOOKUP(C6261,COA!$A$2:$B$340,2,FALSE))</f>
        <v>N15</v>
      </c>
      <c r="C6261" s="149" t="str">
        <f t="shared" si="196"/>
        <v>0012-1003-0012</v>
      </c>
      <c r="D6261" s="134" t="s">
        <v>452</v>
      </c>
      <c r="E6261" s="134" t="s">
        <v>448</v>
      </c>
      <c r="F6261" s="134" t="s">
        <v>452</v>
      </c>
      <c r="G6261" s="134" t="s">
        <v>335</v>
      </c>
      <c r="H6261" s="134" t="s">
        <v>1023</v>
      </c>
      <c r="I6261" s="134" t="s">
        <v>336</v>
      </c>
      <c r="J6261" s="135">
        <v>1000</v>
      </c>
      <c r="K6261" s="135">
        <v>875.5</v>
      </c>
      <c r="L6261" s="135">
        <v>875.5</v>
      </c>
      <c r="M6261" s="141" t="str">
        <f t="shared" si="195"/>
        <v>201707</v>
      </c>
    </row>
    <row r="6262" spans="1:13" x14ac:dyDescent="0.25">
      <c r="A6262" s="35" t="str">
        <f>VLOOKUP(B6262,ResCat!$A$2:$B$269,2,FALSE)</f>
        <v>HMOPMR</v>
      </c>
      <c r="B6262" s="68" t="str">
        <f>IF(ISNA(VLOOKUP(C6262,COA!$A$2:$B$340,2,FALSE)),"XXX",VLOOKUP(C6262,COA!$A$2:$B$340,2,FALSE))</f>
        <v>N15</v>
      </c>
      <c r="C6262" s="149" t="str">
        <f t="shared" si="196"/>
        <v>0012-1003-0012</v>
      </c>
      <c r="D6262" s="134" t="s">
        <v>452</v>
      </c>
      <c r="E6262" s="134" t="s">
        <v>448</v>
      </c>
      <c r="F6262" s="134" t="s">
        <v>452</v>
      </c>
      <c r="G6262" s="134" t="s">
        <v>335</v>
      </c>
      <c r="H6262" s="134" t="s">
        <v>1023</v>
      </c>
      <c r="I6262" s="134" t="s">
        <v>2</v>
      </c>
      <c r="J6262" s="135">
        <v>4452.67</v>
      </c>
      <c r="K6262" s="135">
        <v>2460.91</v>
      </c>
      <c r="L6262" s="135">
        <v>2320.91</v>
      </c>
      <c r="M6262" s="141" t="str">
        <f t="shared" si="195"/>
        <v>201707</v>
      </c>
    </row>
    <row r="6263" spans="1:13" x14ac:dyDescent="0.25">
      <c r="A6263" s="35" t="str">
        <f>VLOOKUP(B6263,ResCat!$A$2:$B$269,2,FALSE)</f>
        <v>HMOPMR</v>
      </c>
      <c r="B6263" s="68" t="str">
        <f>IF(ISNA(VLOOKUP(C6263,COA!$A$2:$B$340,2,FALSE)),"XXX",VLOOKUP(C6263,COA!$A$2:$B$340,2,FALSE))</f>
        <v>N15</v>
      </c>
      <c r="C6263" s="149" t="str">
        <f t="shared" si="196"/>
        <v>0012-1003-0012</v>
      </c>
      <c r="D6263" s="134" t="s">
        <v>452</v>
      </c>
      <c r="E6263" s="134" t="s">
        <v>448</v>
      </c>
      <c r="F6263" s="134" t="s">
        <v>452</v>
      </c>
      <c r="G6263" s="134" t="s">
        <v>335</v>
      </c>
      <c r="H6263" s="134" t="s">
        <v>1023</v>
      </c>
      <c r="I6263" s="134" t="s">
        <v>1</v>
      </c>
      <c r="J6263" s="135">
        <v>17756</v>
      </c>
      <c r="K6263" s="135">
        <v>10645.12</v>
      </c>
      <c r="L6263" s="135">
        <v>10395.52</v>
      </c>
      <c r="M6263" s="141" t="str">
        <f t="shared" si="195"/>
        <v>201707</v>
      </c>
    </row>
    <row r="6264" spans="1:13" x14ac:dyDescent="0.25">
      <c r="A6264" s="35" t="str">
        <f>VLOOKUP(B6264,ResCat!$A$2:$B$269,2,FALSE)</f>
        <v>HMOPMR</v>
      </c>
      <c r="B6264" s="68" t="str">
        <f>IF(ISNA(VLOOKUP(C6264,COA!$A$2:$B$340,2,FALSE)),"XXX",VLOOKUP(C6264,COA!$A$2:$B$340,2,FALSE))</f>
        <v>N15</v>
      </c>
      <c r="C6264" s="149" t="str">
        <f t="shared" si="196"/>
        <v>0012-1003-0012</v>
      </c>
      <c r="D6264" s="134" t="s">
        <v>452</v>
      </c>
      <c r="E6264" s="134" t="s">
        <v>448</v>
      </c>
      <c r="F6264" s="134" t="s">
        <v>452</v>
      </c>
      <c r="G6264" s="134" t="s">
        <v>4</v>
      </c>
      <c r="H6264" s="134" t="s">
        <v>1023</v>
      </c>
      <c r="I6264" s="134" t="s">
        <v>3</v>
      </c>
      <c r="J6264" s="135">
        <v>7754.5899999999983</v>
      </c>
      <c r="K6264" s="135">
        <v>3333.05</v>
      </c>
      <c r="L6264" s="135">
        <v>3333.05</v>
      </c>
      <c r="M6264" s="141" t="str">
        <f t="shared" si="195"/>
        <v>201708</v>
      </c>
    </row>
    <row r="6265" spans="1:13" x14ac:dyDescent="0.25">
      <c r="A6265" s="35" t="str">
        <f>VLOOKUP(B6265,ResCat!$A$2:$B$269,2,FALSE)</f>
        <v>HMOPMR</v>
      </c>
      <c r="B6265" s="68" t="str">
        <f>IF(ISNA(VLOOKUP(C6265,COA!$A$2:$B$340,2,FALSE)),"XXX",VLOOKUP(C6265,COA!$A$2:$B$340,2,FALSE))</f>
        <v>N15</v>
      </c>
      <c r="C6265" s="149" t="str">
        <f t="shared" si="196"/>
        <v>0012-1003-0012</v>
      </c>
      <c r="D6265" s="134" t="s">
        <v>452</v>
      </c>
      <c r="E6265" s="134" t="s">
        <v>448</v>
      </c>
      <c r="F6265" s="134" t="s">
        <v>452</v>
      </c>
      <c r="G6265" s="134" t="s">
        <v>4</v>
      </c>
      <c r="H6265" s="134" t="s">
        <v>1023</v>
      </c>
      <c r="I6265" s="134" t="s">
        <v>0</v>
      </c>
      <c r="J6265" s="135">
        <v>15839.640000000001</v>
      </c>
      <c r="K6265" s="135">
        <v>15211.560000000001</v>
      </c>
      <c r="L6265" s="135">
        <v>15211.560000000001</v>
      </c>
      <c r="M6265" s="141" t="str">
        <f t="shared" si="195"/>
        <v>201708</v>
      </c>
    </row>
    <row r="6266" spans="1:13" x14ac:dyDescent="0.25">
      <c r="A6266" s="35" t="str">
        <f>VLOOKUP(B6266,ResCat!$A$2:$B$269,2,FALSE)</f>
        <v>HMOPMR</v>
      </c>
      <c r="B6266" s="68" t="str">
        <f>IF(ISNA(VLOOKUP(C6266,COA!$A$2:$B$340,2,FALSE)),"XXX",VLOOKUP(C6266,COA!$A$2:$B$340,2,FALSE))</f>
        <v>N15</v>
      </c>
      <c r="C6266" s="149" t="str">
        <f t="shared" si="196"/>
        <v>0012-1003-0012</v>
      </c>
      <c r="D6266" s="134" t="s">
        <v>452</v>
      </c>
      <c r="E6266" s="134" t="s">
        <v>448</v>
      </c>
      <c r="F6266" s="134" t="s">
        <v>452</v>
      </c>
      <c r="G6266" s="134" t="s">
        <v>4</v>
      </c>
      <c r="H6266" s="134" t="s">
        <v>1023</v>
      </c>
      <c r="I6266" s="134" t="s">
        <v>2</v>
      </c>
      <c r="J6266" s="135">
        <v>28542.07</v>
      </c>
      <c r="K6266" s="135">
        <v>4421.3099999999986</v>
      </c>
      <c r="L6266" s="135">
        <v>4116.6899999999996</v>
      </c>
      <c r="M6266" s="141" t="str">
        <f t="shared" si="195"/>
        <v>201708</v>
      </c>
    </row>
    <row r="6267" spans="1:13" x14ac:dyDescent="0.25">
      <c r="A6267" s="35" t="str">
        <f>VLOOKUP(B6267,ResCat!$A$2:$B$269,2,FALSE)</f>
        <v>HMOPMR</v>
      </c>
      <c r="B6267" s="68" t="str">
        <f>IF(ISNA(VLOOKUP(C6267,COA!$A$2:$B$340,2,FALSE)),"XXX",VLOOKUP(C6267,COA!$A$2:$B$340,2,FALSE))</f>
        <v>N15</v>
      </c>
      <c r="C6267" s="149" t="str">
        <f t="shared" si="196"/>
        <v>0012-1003-0012</v>
      </c>
      <c r="D6267" s="134" t="s">
        <v>452</v>
      </c>
      <c r="E6267" s="134" t="s">
        <v>448</v>
      </c>
      <c r="F6267" s="134" t="s">
        <v>452</v>
      </c>
      <c r="G6267" s="134" t="s">
        <v>4</v>
      </c>
      <c r="H6267" s="134" t="s">
        <v>1023</v>
      </c>
      <c r="I6267" s="134" t="s">
        <v>1</v>
      </c>
      <c r="J6267" s="135">
        <v>44769.659999999996</v>
      </c>
      <c r="K6267" s="135">
        <v>33719.959999999992</v>
      </c>
      <c r="L6267" s="135">
        <v>33520.359999999993</v>
      </c>
      <c r="M6267" s="141" t="str">
        <f t="shared" si="195"/>
        <v>201708</v>
      </c>
    </row>
    <row r="6268" spans="1:13" x14ac:dyDescent="0.25">
      <c r="A6268" s="35" t="str">
        <f>VLOOKUP(B6268,ResCat!$A$2:$B$269,2,FALSE)</f>
        <v>HMOPMR</v>
      </c>
      <c r="B6268" s="68" t="str">
        <f>IF(ISNA(VLOOKUP(C6268,COA!$A$2:$B$340,2,FALSE)),"XXX",VLOOKUP(C6268,COA!$A$2:$B$340,2,FALSE))</f>
        <v>N15</v>
      </c>
      <c r="C6268" s="149" t="str">
        <f t="shared" si="196"/>
        <v>0012-1003-0012</v>
      </c>
      <c r="D6268" s="134" t="s">
        <v>452</v>
      </c>
      <c r="E6268" s="134" t="s">
        <v>448</v>
      </c>
      <c r="F6268" s="134" t="s">
        <v>452</v>
      </c>
      <c r="G6268" s="134" t="s">
        <v>511</v>
      </c>
      <c r="H6268" s="134" t="s">
        <v>1023</v>
      </c>
      <c r="I6268" s="134" t="s">
        <v>3</v>
      </c>
      <c r="J6268" s="135">
        <v>15182.85</v>
      </c>
      <c r="K6268" s="135">
        <v>7049.670000000001</v>
      </c>
      <c r="L6268" s="135">
        <v>7049.670000000001</v>
      </c>
      <c r="M6268" s="141" t="str">
        <f t="shared" si="195"/>
        <v>201709</v>
      </c>
    </row>
    <row r="6269" spans="1:13" x14ac:dyDescent="0.25">
      <c r="A6269" s="35" t="str">
        <f>VLOOKUP(B6269,ResCat!$A$2:$B$269,2,FALSE)</f>
        <v>HMOPMR</v>
      </c>
      <c r="B6269" s="68" t="str">
        <f>IF(ISNA(VLOOKUP(C6269,COA!$A$2:$B$340,2,FALSE)),"XXX",VLOOKUP(C6269,COA!$A$2:$B$340,2,FALSE))</f>
        <v>N15</v>
      </c>
      <c r="C6269" s="149" t="str">
        <f t="shared" si="196"/>
        <v>0012-1003-0012</v>
      </c>
      <c r="D6269" s="134" t="s">
        <v>452</v>
      </c>
      <c r="E6269" s="134" t="s">
        <v>448</v>
      </c>
      <c r="F6269" s="134" t="s">
        <v>452</v>
      </c>
      <c r="G6269" s="134" t="s">
        <v>511</v>
      </c>
      <c r="H6269" s="134" t="s">
        <v>1023</v>
      </c>
      <c r="I6269" s="134" t="s">
        <v>0</v>
      </c>
      <c r="J6269" s="135">
        <v>99100.160000000018</v>
      </c>
      <c r="K6269" s="135">
        <v>38073.340000000004</v>
      </c>
      <c r="L6269" s="135">
        <v>38073.340000000004</v>
      </c>
      <c r="M6269" s="141" t="str">
        <f t="shared" si="195"/>
        <v>201709</v>
      </c>
    </row>
    <row r="6270" spans="1:13" x14ac:dyDescent="0.25">
      <c r="A6270" s="35" t="str">
        <f>VLOOKUP(B6270,ResCat!$A$2:$B$269,2,FALSE)</f>
        <v>HMOPMR</v>
      </c>
      <c r="B6270" s="68" t="str">
        <f>IF(ISNA(VLOOKUP(C6270,COA!$A$2:$B$340,2,FALSE)),"XXX",VLOOKUP(C6270,COA!$A$2:$B$340,2,FALSE))</f>
        <v>N15</v>
      </c>
      <c r="C6270" s="149" t="str">
        <f t="shared" si="196"/>
        <v>0012-1003-0012</v>
      </c>
      <c r="D6270" s="134" t="s">
        <v>452</v>
      </c>
      <c r="E6270" s="134" t="s">
        <v>448</v>
      </c>
      <c r="F6270" s="134" t="s">
        <v>452</v>
      </c>
      <c r="G6270" s="134" t="s">
        <v>511</v>
      </c>
      <c r="H6270" s="134" t="s">
        <v>1023</v>
      </c>
      <c r="I6270" s="134" t="s">
        <v>2</v>
      </c>
      <c r="J6270" s="135">
        <v>39964.769999999997</v>
      </c>
      <c r="K6270" s="135">
        <v>6218.2699999999986</v>
      </c>
      <c r="L6270" s="135">
        <v>5782.28</v>
      </c>
      <c r="M6270" s="141" t="str">
        <f t="shared" si="195"/>
        <v>201709</v>
      </c>
    </row>
    <row r="6271" spans="1:13" x14ac:dyDescent="0.25">
      <c r="A6271" s="35" t="str">
        <f>VLOOKUP(B6271,ResCat!$A$2:$B$269,2,FALSE)</f>
        <v>HMOPMR</v>
      </c>
      <c r="B6271" s="68" t="str">
        <f>IF(ISNA(VLOOKUP(C6271,COA!$A$2:$B$340,2,FALSE)),"XXX",VLOOKUP(C6271,COA!$A$2:$B$340,2,FALSE))</f>
        <v>N15</v>
      </c>
      <c r="C6271" s="149" t="str">
        <f t="shared" si="196"/>
        <v>0012-1003-0012</v>
      </c>
      <c r="D6271" s="134" t="s">
        <v>452</v>
      </c>
      <c r="E6271" s="134" t="s">
        <v>448</v>
      </c>
      <c r="F6271" s="134" t="s">
        <v>452</v>
      </c>
      <c r="G6271" s="134" t="s">
        <v>511</v>
      </c>
      <c r="H6271" s="134" t="s">
        <v>1023</v>
      </c>
      <c r="I6271" s="134" t="s">
        <v>1</v>
      </c>
      <c r="J6271" s="135">
        <v>126133.14999999998</v>
      </c>
      <c r="K6271" s="135">
        <v>70049.899999999994</v>
      </c>
      <c r="L6271" s="135">
        <v>65974.609999999986</v>
      </c>
      <c r="M6271" s="141" t="str">
        <f t="shared" si="195"/>
        <v>201709</v>
      </c>
    </row>
    <row r="6272" spans="1:13" x14ac:dyDescent="0.25">
      <c r="A6272" s="35" t="str">
        <f>VLOOKUP(B6272,ResCat!$A$2:$B$269,2,FALSE)</f>
        <v>HMOPMR</v>
      </c>
      <c r="B6272" s="68" t="str">
        <f>IF(ISNA(VLOOKUP(C6272,COA!$A$2:$B$340,2,FALSE)),"XXX",VLOOKUP(C6272,COA!$A$2:$B$340,2,FALSE))</f>
        <v>N15</v>
      </c>
      <c r="C6272" s="149" t="str">
        <f t="shared" si="196"/>
        <v>0012-1003-0012</v>
      </c>
      <c r="D6272" s="134" t="s">
        <v>452</v>
      </c>
      <c r="E6272" s="134" t="s">
        <v>448</v>
      </c>
      <c r="F6272" s="134" t="s">
        <v>452</v>
      </c>
      <c r="G6272" s="134" t="s">
        <v>511</v>
      </c>
      <c r="H6272" s="134" t="s">
        <v>1023</v>
      </c>
      <c r="I6272" s="134" t="s">
        <v>370</v>
      </c>
      <c r="J6272" s="135">
        <v>160</v>
      </c>
      <c r="K6272" s="135">
        <v>60</v>
      </c>
      <c r="L6272" s="135">
        <v>60</v>
      </c>
      <c r="M6272" s="141" t="str">
        <f t="shared" si="195"/>
        <v>201709</v>
      </c>
    </row>
    <row r="6273" spans="1:13" x14ac:dyDescent="0.25">
      <c r="A6273" s="35" t="str">
        <f>VLOOKUP(B6273,ResCat!$A$2:$B$269,2,FALSE)</f>
        <v>HMOPMR</v>
      </c>
      <c r="B6273" s="68" t="str">
        <f>IF(ISNA(VLOOKUP(C6273,COA!$A$2:$B$340,2,FALSE)),"XXX",VLOOKUP(C6273,COA!$A$2:$B$340,2,FALSE))</f>
        <v>N15</v>
      </c>
      <c r="C6273" s="149" t="str">
        <f t="shared" si="196"/>
        <v>0012-1003-0012</v>
      </c>
      <c r="D6273" s="134" t="s">
        <v>452</v>
      </c>
      <c r="E6273" s="134" t="s">
        <v>448</v>
      </c>
      <c r="F6273" s="134" t="s">
        <v>452</v>
      </c>
      <c r="G6273" s="134" t="s">
        <v>969</v>
      </c>
      <c r="H6273" s="134" t="s">
        <v>1023</v>
      </c>
      <c r="I6273" s="134" t="s">
        <v>3</v>
      </c>
      <c r="J6273" s="135">
        <v>28255.63</v>
      </c>
      <c r="K6273" s="135">
        <v>12731.309999999998</v>
      </c>
      <c r="L6273" s="135">
        <v>11570.289999999997</v>
      </c>
      <c r="M6273" s="141" t="str">
        <f t="shared" si="195"/>
        <v>201710</v>
      </c>
    </row>
    <row r="6274" spans="1:13" x14ac:dyDescent="0.25">
      <c r="A6274" s="35" t="str">
        <f>VLOOKUP(B6274,ResCat!$A$2:$B$269,2,FALSE)</f>
        <v>HMOPMR</v>
      </c>
      <c r="B6274" s="68" t="str">
        <f>IF(ISNA(VLOOKUP(C6274,COA!$A$2:$B$340,2,FALSE)),"XXX",VLOOKUP(C6274,COA!$A$2:$B$340,2,FALSE))</f>
        <v>N15</v>
      </c>
      <c r="C6274" s="149" t="str">
        <f t="shared" si="196"/>
        <v>0012-1003-0012</v>
      </c>
      <c r="D6274" s="134" t="s">
        <v>452</v>
      </c>
      <c r="E6274" s="134" t="s">
        <v>448</v>
      </c>
      <c r="F6274" s="134" t="s">
        <v>452</v>
      </c>
      <c r="G6274" s="134" t="s">
        <v>969</v>
      </c>
      <c r="H6274" s="134" t="s">
        <v>1023</v>
      </c>
      <c r="I6274" s="134" t="s">
        <v>0</v>
      </c>
      <c r="J6274" s="135">
        <v>291374.9800000001</v>
      </c>
      <c r="K6274" s="135">
        <v>139439.47000000003</v>
      </c>
      <c r="L6274" s="135">
        <v>139439.47000000003</v>
      </c>
      <c r="M6274" s="141" t="str">
        <f t="shared" si="195"/>
        <v>201710</v>
      </c>
    </row>
    <row r="6275" spans="1:13" x14ac:dyDescent="0.25">
      <c r="A6275" s="35" t="str">
        <f>VLOOKUP(B6275,ResCat!$A$2:$B$269,2,FALSE)</f>
        <v>HMOPMR</v>
      </c>
      <c r="B6275" s="68" t="str">
        <f>IF(ISNA(VLOOKUP(C6275,COA!$A$2:$B$340,2,FALSE)),"XXX",VLOOKUP(C6275,COA!$A$2:$B$340,2,FALSE))</f>
        <v>N15</v>
      </c>
      <c r="C6275" s="149" t="str">
        <f t="shared" si="196"/>
        <v>0012-1003-0012</v>
      </c>
      <c r="D6275" s="134" t="s">
        <v>452</v>
      </c>
      <c r="E6275" s="134" t="s">
        <v>448</v>
      </c>
      <c r="F6275" s="134" t="s">
        <v>452</v>
      </c>
      <c r="G6275" s="134" t="s">
        <v>969</v>
      </c>
      <c r="H6275" s="134" t="s">
        <v>1023</v>
      </c>
      <c r="I6275" s="134" t="s">
        <v>336</v>
      </c>
      <c r="J6275" s="135">
        <v>51</v>
      </c>
      <c r="K6275" s="135">
        <v>16.760000000000002</v>
      </c>
      <c r="L6275" s="135">
        <v>16.760000000000002</v>
      </c>
      <c r="M6275" s="141" t="str">
        <f t="shared" si="195"/>
        <v>201710</v>
      </c>
    </row>
    <row r="6276" spans="1:13" x14ac:dyDescent="0.25">
      <c r="A6276" s="35" t="str">
        <f>VLOOKUP(B6276,ResCat!$A$2:$B$269,2,FALSE)</f>
        <v>HMOPMR</v>
      </c>
      <c r="B6276" s="68" t="str">
        <f>IF(ISNA(VLOOKUP(C6276,COA!$A$2:$B$340,2,FALSE)),"XXX",VLOOKUP(C6276,COA!$A$2:$B$340,2,FALSE))</f>
        <v>N15</v>
      </c>
      <c r="C6276" s="149" t="str">
        <f t="shared" si="196"/>
        <v>0012-1003-0012</v>
      </c>
      <c r="D6276" s="134" t="s">
        <v>452</v>
      </c>
      <c r="E6276" s="134" t="s">
        <v>448</v>
      </c>
      <c r="F6276" s="134" t="s">
        <v>452</v>
      </c>
      <c r="G6276" s="134" t="s">
        <v>969</v>
      </c>
      <c r="H6276" s="134" t="s">
        <v>1023</v>
      </c>
      <c r="I6276" s="134" t="s">
        <v>2</v>
      </c>
      <c r="J6276" s="135">
        <v>77972.710000000036</v>
      </c>
      <c r="K6276" s="135">
        <v>72899.13999999997</v>
      </c>
      <c r="L6276" s="135">
        <v>72435.519999999975</v>
      </c>
      <c r="M6276" s="141" t="str">
        <f t="shared" ref="M6276:M6339" si="197">IF(G6276&lt;$M$1,$M$1,G6276)</f>
        <v>201710</v>
      </c>
    </row>
    <row r="6277" spans="1:13" x14ac:dyDescent="0.25">
      <c r="A6277" s="35" t="str">
        <f>VLOOKUP(B6277,ResCat!$A$2:$B$269,2,FALSE)</f>
        <v>HMOPMR</v>
      </c>
      <c r="B6277" s="68" t="str">
        <f>IF(ISNA(VLOOKUP(C6277,COA!$A$2:$B$340,2,FALSE)),"XXX",VLOOKUP(C6277,COA!$A$2:$B$340,2,FALSE))</f>
        <v>N15</v>
      </c>
      <c r="C6277" s="149" t="str">
        <f t="shared" ref="C6277:C6340" si="198">D6277&amp;"-"&amp;E6277&amp;"-"&amp;F6277</f>
        <v>0012-1003-0012</v>
      </c>
      <c r="D6277" s="134" t="s">
        <v>452</v>
      </c>
      <c r="E6277" s="134" t="s">
        <v>448</v>
      </c>
      <c r="F6277" s="134" t="s">
        <v>452</v>
      </c>
      <c r="G6277" s="134" t="s">
        <v>969</v>
      </c>
      <c r="H6277" s="134" t="s">
        <v>1023</v>
      </c>
      <c r="I6277" s="134" t="s">
        <v>343</v>
      </c>
      <c r="J6277" s="135">
        <v>-1156.5</v>
      </c>
      <c r="K6277" s="135">
        <v>-722.49</v>
      </c>
      <c r="L6277" s="135">
        <v>-717.49</v>
      </c>
      <c r="M6277" s="141" t="str">
        <f t="shared" si="197"/>
        <v>201710</v>
      </c>
    </row>
    <row r="6278" spans="1:13" x14ac:dyDescent="0.25">
      <c r="A6278" s="35" t="str">
        <f>VLOOKUP(B6278,ResCat!$A$2:$B$269,2,FALSE)</f>
        <v>HMOPMR</v>
      </c>
      <c r="B6278" s="68" t="str">
        <f>IF(ISNA(VLOOKUP(C6278,COA!$A$2:$B$340,2,FALSE)),"XXX",VLOOKUP(C6278,COA!$A$2:$B$340,2,FALSE))</f>
        <v>N15</v>
      </c>
      <c r="C6278" s="149" t="str">
        <f t="shared" si="198"/>
        <v>0012-1003-0012</v>
      </c>
      <c r="D6278" s="134" t="s">
        <v>452</v>
      </c>
      <c r="E6278" s="134" t="s">
        <v>448</v>
      </c>
      <c r="F6278" s="134" t="s">
        <v>452</v>
      </c>
      <c r="G6278" s="134" t="s">
        <v>969</v>
      </c>
      <c r="H6278" s="134" t="s">
        <v>1023</v>
      </c>
      <c r="I6278" s="134" t="s">
        <v>1</v>
      </c>
      <c r="J6278" s="135">
        <v>132689.26</v>
      </c>
      <c r="K6278" s="135">
        <v>91578.739999999976</v>
      </c>
      <c r="L6278" s="135">
        <v>91328.739999999976</v>
      </c>
      <c r="M6278" s="141" t="str">
        <f t="shared" si="197"/>
        <v>201710</v>
      </c>
    </row>
    <row r="6279" spans="1:13" x14ac:dyDescent="0.25">
      <c r="A6279" s="35" t="str">
        <f>VLOOKUP(B6279,ResCat!$A$2:$B$269,2,FALSE)</f>
        <v>HMOPMR</v>
      </c>
      <c r="B6279" s="68" t="str">
        <f>IF(ISNA(VLOOKUP(C6279,COA!$A$2:$B$340,2,FALSE)),"XXX",VLOOKUP(C6279,COA!$A$2:$B$340,2,FALSE))</f>
        <v>N15</v>
      </c>
      <c r="C6279" s="149" t="str">
        <f t="shared" si="198"/>
        <v>0012-1003-0012</v>
      </c>
      <c r="D6279" s="134" t="s">
        <v>452</v>
      </c>
      <c r="E6279" s="134" t="s">
        <v>448</v>
      </c>
      <c r="F6279" s="134" t="s">
        <v>452</v>
      </c>
      <c r="G6279" s="134" t="s">
        <v>961</v>
      </c>
      <c r="H6279" s="134" t="s">
        <v>1023</v>
      </c>
      <c r="I6279" s="134" t="s">
        <v>3</v>
      </c>
      <c r="J6279" s="135">
        <v>62933.419999999962</v>
      </c>
      <c r="K6279" s="135">
        <v>28130.509999999973</v>
      </c>
      <c r="L6279" s="135">
        <v>27944.639999999974</v>
      </c>
      <c r="M6279" s="141" t="str">
        <f t="shared" si="197"/>
        <v>201711</v>
      </c>
    </row>
    <row r="6280" spans="1:13" x14ac:dyDescent="0.25">
      <c r="A6280" s="35" t="str">
        <f>VLOOKUP(B6280,ResCat!$A$2:$B$269,2,FALSE)</f>
        <v>HMOPMR</v>
      </c>
      <c r="B6280" s="68" t="str">
        <f>IF(ISNA(VLOOKUP(C6280,COA!$A$2:$B$340,2,FALSE)),"XXX",VLOOKUP(C6280,COA!$A$2:$B$340,2,FALSE))</f>
        <v>N15</v>
      </c>
      <c r="C6280" s="149" t="str">
        <f t="shared" si="198"/>
        <v>0012-1003-0012</v>
      </c>
      <c r="D6280" s="134" t="s">
        <v>452</v>
      </c>
      <c r="E6280" s="134" t="s">
        <v>448</v>
      </c>
      <c r="F6280" s="134" t="s">
        <v>452</v>
      </c>
      <c r="G6280" s="134" t="s">
        <v>961</v>
      </c>
      <c r="H6280" s="134" t="s">
        <v>1023</v>
      </c>
      <c r="I6280" s="134" t="s">
        <v>0</v>
      </c>
      <c r="J6280" s="135">
        <v>577190.13</v>
      </c>
      <c r="K6280" s="135">
        <v>166838.54999999999</v>
      </c>
      <c r="L6280" s="135">
        <v>166838.54999999999</v>
      </c>
      <c r="M6280" s="141" t="str">
        <f t="shared" si="197"/>
        <v>201711</v>
      </c>
    </row>
    <row r="6281" spans="1:13" x14ac:dyDescent="0.25">
      <c r="A6281" s="35" t="str">
        <f>VLOOKUP(B6281,ResCat!$A$2:$B$269,2,FALSE)</f>
        <v>HMOPMR</v>
      </c>
      <c r="B6281" s="68" t="str">
        <f>IF(ISNA(VLOOKUP(C6281,COA!$A$2:$B$340,2,FALSE)),"XXX",VLOOKUP(C6281,COA!$A$2:$B$340,2,FALSE))</f>
        <v>N15</v>
      </c>
      <c r="C6281" s="149" t="str">
        <f t="shared" si="198"/>
        <v>0012-1003-0012</v>
      </c>
      <c r="D6281" s="134" t="s">
        <v>452</v>
      </c>
      <c r="E6281" s="134" t="s">
        <v>448</v>
      </c>
      <c r="F6281" s="134" t="s">
        <v>452</v>
      </c>
      <c r="G6281" s="134" t="s">
        <v>961</v>
      </c>
      <c r="H6281" s="134" t="s">
        <v>1023</v>
      </c>
      <c r="I6281" s="134" t="s">
        <v>336</v>
      </c>
      <c r="J6281" s="135">
        <v>1160</v>
      </c>
      <c r="K6281" s="135">
        <v>1063.8400000000001</v>
      </c>
      <c r="L6281" s="135">
        <v>1063.8400000000001</v>
      </c>
      <c r="M6281" s="141" t="str">
        <f t="shared" si="197"/>
        <v>201711</v>
      </c>
    </row>
    <row r="6282" spans="1:13" x14ac:dyDescent="0.25">
      <c r="A6282" s="35" t="str">
        <f>VLOOKUP(B6282,ResCat!$A$2:$B$269,2,FALSE)</f>
        <v>HMOPMR</v>
      </c>
      <c r="B6282" s="68" t="str">
        <f>IF(ISNA(VLOOKUP(C6282,COA!$A$2:$B$340,2,FALSE)),"XXX",VLOOKUP(C6282,COA!$A$2:$B$340,2,FALSE))</f>
        <v>N15</v>
      </c>
      <c r="C6282" s="149" t="str">
        <f t="shared" si="198"/>
        <v>0012-1003-0012</v>
      </c>
      <c r="D6282" s="134" t="s">
        <v>452</v>
      </c>
      <c r="E6282" s="134" t="s">
        <v>448</v>
      </c>
      <c r="F6282" s="134" t="s">
        <v>452</v>
      </c>
      <c r="G6282" s="134" t="s">
        <v>961</v>
      </c>
      <c r="H6282" s="134" t="s">
        <v>1023</v>
      </c>
      <c r="I6282" s="134" t="s">
        <v>2</v>
      </c>
      <c r="J6282" s="135">
        <v>230583.96000000008</v>
      </c>
      <c r="K6282" s="135">
        <v>91416.589999999793</v>
      </c>
      <c r="L6282" s="135">
        <v>90732.599999999788</v>
      </c>
      <c r="M6282" s="141" t="str">
        <f t="shared" si="197"/>
        <v>201711</v>
      </c>
    </row>
    <row r="6283" spans="1:13" x14ac:dyDescent="0.25">
      <c r="A6283" s="35" t="str">
        <f>VLOOKUP(B6283,ResCat!$A$2:$B$269,2,FALSE)</f>
        <v>HMOPMR</v>
      </c>
      <c r="B6283" s="68" t="str">
        <f>IF(ISNA(VLOOKUP(C6283,COA!$A$2:$B$340,2,FALSE)),"XXX",VLOOKUP(C6283,COA!$A$2:$B$340,2,FALSE))</f>
        <v>N15</v>
      </c>
      <c r="C6283" s="149" t="str">
        <f t="shared" si="198"/>
        <v>0012-1003-0012</v>
      </c>
      <c r="D6283" s="134" t="s">
        <v>452</v>
      </c>
      <c r="E6283" s="134" t="s">
        <v>448</v>
      </c>
      <c r="F6283" s="134" t="s">
        <v>452</v>
      </c>
      <c r="G6283" s="134" t="s">
        <v>961</v>
      </c>
      <c r="H6283" s="134" t="s">
        <v>1023</v>
      </c>
      <c r="I6283" s="134" t="s">
        <v>343</v>
      </c>
      <c r="J6283" s="135">
        <v>169.34000000000003</v>
      </c>
      <c r="K6283" s="135">
        <v>159.9</v>
      </c>
      <c r="L6283" s="135">
        <v>155.85</v>
      </c>
      <c r="M6283" s="141" t="str">
        <f t="shared" si="197"/>
        <v>201711</v>
      </c>
    </row>
    <row r="6284" spans="1:13" x14ac:dyDescent="0.25">
      <c r="A6284" s="35" t="str">
        <f>VLOOKUP(B6284,ResCat!$A$2:$B$269,2,FALSE)</f>
        <v>HMOPMR</v>
      </c>
      <c r="B6284" s="68" t="str">
        <f>IF(ISNA(VLOOKUP(C6284,COA!$A$2:$B$340,2,FALSE)),"XXX",VLOOKUP(C6284,COA!$A$2:$B$340,2,FALSE))</f>
        <v>N15</v>
      </c>
      <c r="C6284" s="149" t="str">
        <f t="shared" si="198"/>
        <v>0012-1003-0012</v>
      </c>
      <c r="D6284" s="134" t="s">
        <v>452</v>
      </c>
      <c r="E6284" s="134" t="s">
        <v>448</v>
      </c>
      <c r="F6284" s="134" t="s">
        <v>452</v>
      </c>
      <c r="G6284" s="134" t="s">
        <v>961</v>
      </c>
      <c r="H6284" s="134" t="s">
        <v>1023</v>
      </c>
      <c r="I6284" s="134" t="s">
        <v>1</v>
      </c>
      <c r="J6284" s="135">
        <v>121517.31000000004</v>
      </c>
      <c r="K6284" s="135">
        <v>59581.639999999978</v>
      </c>
      <c r="L6284" s="135">
        <v>55644.939999999973</v>
      </c>
      <c r="M6284" s="141" t="str">
        <f t="shared" si="197"/>
        <v>201711</v>
      </c>
    </row>
    <row r="6285" spans="1:13" x14ac:dyDescent="0.25">
      <c r="A6285" s="35" t="str">
        <f>VLOOKUP(B6285,ResCat!$A$2:$B$269,2,FALSE)</f>
        <v>HMOPMR</v>
      </c>
      <c r="B6285" s="68" t="str">
        <f>IF(ISNA(VLOOKUP(C6285,COA!$A$2:$B$340,2,FALSE)),"XXX",VLOOKUP(C6285,COA!$A$2:$B$340,2,FALSE))</f>
        <v>N15</v>
      </c>
      <c r="C6285" s="149" t="str">
        <f t="shared" si="198"/>
        <v>0012-1003-0012</v>
      </c>
      <c r="D6285" s="134" t="s">
        <v>452</v>
      </c>
      <c r="E6285" s="134" t="s">
        <v>448</v>
      </c>
      <c r="F6285" s="134" t="s">
        <v>452</v>
      </c>
      <c r="G6285" s="134" t="s">
        <v>970</v>
      </c>
      <c r="H6285" s="134" t="s">
        <v>1023</v>
      </c>
      <c r="I6285" s="134" t="s">
        <v>3</v>
      </c>
      <c r="J6285" s="135">
        <v>97426.440000000061</v>
      </c>
      <c r="K6285" s="135">
        <v>44728.279999999992</v>
      </c>
      <c r="L6285" s="135">
        <v>44577.239999999991</v>
      </c>
      <c r="M6285" s="141" t="str">
        <f t="shared" si="197"/>
        <v>201712</v>
      </c>
    </row>
    <row r="6286" spans="1:13" x14ac:dyDescent="0.25">
      <c r="A6286" s="35" t="str">
        <f>VLOOKUP(B6286,ResCat!$A$2:$B$269,2,FALSE)</f>
        <v>HMOPMR</v>
      </c>
      <c r="B6286" s="68" t="str">
        <f>IF(ISNA(VLOOKUP(C6286,COA!$A$2:$B$340,2,FALSE)),"XXX",VLOOKUP(C6286,COA!$A$2:$B$340,2,FALSE))</f>
        <v>N15</v>
      </c>
      <c r="C6286" s="149" t="str">
        <f t="shared" si="198"/>
        <v>0012-1003-0012</v>
      </c>
      <c r="D6286" s="134" t="s">
        <v>452</v>
      </c>
      <c r="E6286" s="134" t="s">
        <v>448</v>
      </c>
      <c r="F6286" s="134" t="s">
        <v>452</v>
      </c>
      <c r="G6286" s="134" t="s">
        <v>970</v>
      </c>
      <c r="H6286" s="134" t="s">
        <v>1023</v>
      </c>
      <c r="I6286" s="134" t="s">
        <v>0</v>
      </c>
      <c r="J6286" s="135">
        <v>1272324.4700000002</v>
      </c>
      <c r="K6286" s="135">
        <v>193650.81999999992</v>
      </c>
      <c r="L6286" s="135">
        <v>193650.81999999992</v>
      </c>
      <c r="M6286" s="141" t="str">
        <f t="shared" si="197"/>
        <v>201712</v>
      </c>
    </row>
    <row r="6287" spans="1:13" x14ac:dyDescent="0.25">
      <c r="A6287" s="35" t="str">
        <f>VLOOKUP(B6287,ResCat!$A$2:$B$269,2,FALSE)</f>
        <v>HMOPMR</v>
      </c>
      <c r="B6287" s="68" t="str">
        <f>IF(ISNA(VLOOKUP(C6287,COA!$A$2:$B$340,2,FALSE)),"XXX",VLOOKUP(C6287,COA!$A$2:$B$340,2,FALSE))</f>
        <v>N15</v>
      </c>
      <c r="C6287" s="149" t="str">
        <f t="shared" si="198"/>
        <v>0012-1003-0012</v>
      </c>
      <c r="D6287" s="134" t="s">
        <v>452</v>
      </c>
      <c r="E6287" s="134" t="s">
        <v>448</v>
      </c>
      <c r="F6287" s="134" t="s">
        <v>452</v>
      </c>
      <c r="G6287" s="134" t="s">
        <v>970</v>
      </c>
      <c r="H6287" s="134" t="s">
        <v>1023</v>
      </c>
      <c r="I6287" s="134" t="s">
        <v>336</v>
      </c>
      <c r="J6287" s="135">
        <v>7015</v>
      </c>
      <c r="K6287" s="135">
        <v>5856.85</v>
      </c>
      <c r="L6287" s="135">
        <v>5856.85</v>
      </c>
      <c r="M6287" s="141" t="str">
        <f t="shared" si="197"/>
        <v>201712</v>
      </c>
    </row>
    <row r="6288" spans="1:13" x14ac:dyDescent="0.25">
      <c r="A6288" s="35" t="str">
        <f>VLOOKUP(B6288,ResCat!$A$2:$B$269,2,FALSE)</f>
        <v>HMOPMR</v>
      </c>
      <c r="B6288" s="68" t="str">
        <f>IF(ISNA(VLOOKUP(C6288,COA!$A$2:$B$340,2,FALSE)),"XXX",VLOOKUP(C6288,COA!$A$2:$B$340,2,FALSE))</f>
        <v>N15</v>
      </c>
      <c r="C6288" s="149" t="str">
        <f t="shared" si="198"/>
        <v>0012-1003-0012</v>
      </c>
      <c r="D6288" s="134" t="s">
        <v>452</v>
      </c>
      <c r="E6288" s="134" t="s">
        <v>448</v>
      </c>
      <c r="F6288" s="134" t="s">
        <v>452</v>
      </c>
      <c r="G6288" s="134" t="s">
        <v>970</v>
      </c>
      <c r="H6288" s="134" t="s">
        <v>1023</v>
      </c>
      <c r="I6288" s="134" t="s">
        <v>2</v>
      </c>
      <c r="J6288" s="135">
        <v>271638.94000000012</v>
      </c>
      <c r="K6288" s="135">
        <v>107891.22999999992</v>
      </c>
      <c r="L6288" s="135">
        <v>105567.35999999996</v>
      </c>
      <c r="M6288" s="141" t="str">
        <f t="shared" si="197"/>
        <v>201712</v>
      </c>
    </row>
    <row r="6289" spans="1:13" x14ac:dyDescent="0.25">
      <c r="A6289" s="35" t="str">
        <f>VLOOKUP(B6289,ResCat!$A$2:$B$269,2,FALSE)</f>
        <v>HMOPMR</v>
      </c>
      <c r="B6289" s="68" t="str">
        <f>IF(ISNA(VLOOKUP(C6289,COA!$A$2:$B$340,2,FALSE)),"XXX",VLOOKUP(C6289,COA!$A$2:$B$340,2,FALSE))</f>
        <v>N15</v>
      </c>
      <c r="C6289" s="149" t="str">
        <f t="shared" si="198"/>
        <v>0012-1003-0012</v>
      </c>
      <c r="D6289" s="134" t="s">
        <v>452</v>
      </c>
      <c r="E6289" s="134" t="s">
        <v>448</v>
      </c>
      <c r="F6289" s="134" t="s">
        <v>452</v>
      </c>
      <c r="G6289" s="134" t="s">
        <v>970</v>
      </c>
      <c r="H6289" s="134" t="s">
        <v>1023</v>
      </c>
      <c r="I6289" s="134" t="s">
        <v>343</v>
      </c>
      <c r="J6289" s="135">
        <v>754497.34999999916</v>
      </c>
      <c r="K6289" s="135">
        <v>299534.95000000141</v>
      </c>
      <c r="L6289" s="135">
        <v>281521.04000000108</v>
      </c>
      <c r="M6289" s="141" t="str">
        <f t="shared" si="197"/>
        <v>201712</v>
      </c>
    </row>
    <row r="6290" spans="1:13" x14ac:dyDescent="0.25">
      <c r="A6290" s="35" t="str">
        <f>VLOOKUP(B6290,ResCat!$A$2:$B$269,2,FALSE)</f>
        <v>HMOPMR</v>
      </c>
      <c r="B6290" s="68" t="str">
        <f>IF(ISNA(VLOOKUP(C6290,COA!$A$2:$B$340,2,FALSE)),"XXX",VLOOKUP(C6290,COA!$A$2:$B$340,2,FALSE))</f>
        <v>N15</v>
      </c>
      <c r="C6290" s="149" t="str">
        <f t="shared" si="198"/>
        <v>0012-1003-0012</v>
      </c>
      <c r="D6290" s="134" t="s">
        <v>452</v>
      </c>
      <c r="E6290" s="134" t="s">
        <v>448</v>
      </c>
      <c r="F6290" s="134" t="s">
        <v>452</v>
      </c>
      <c r="G6290" s="134" t="s">
        <v>970</v>
      </c>
      <c r="H6290" s="134" t="s">
        <v>1023</v>
      </c>
      <c r="I6290" s="134" t="s">
        <v>1</v>
      </c>
      <c r="J6290" s="135">
        <v>1202010.3999999987</v>
      </c>
      <c r="K6290" s="135">
        <v>331380.85000000021</v>
      </c>
      <c r="L6290" s="135">
        <v>327281.13000000024</v>
      </c>
      <c r="M6290" s="141" t="str">
        <f t="shared" si="197"/>
        <v>201712</v>
      </c>
    </row>
    <row r="6291" spans="1:13" x14ac:dyDescent="0.25">
      <c r="A6291" s="35" t="str">
        <f>VLOOKUP(B6291,ResCat!$A$2:$B$269,2,FALSE)</f>
        <v>HMOPMR</v>
      </c>
      <c r="B6291" s="68" t="str">
        <f>IF(ISNA(VLOOKUP(C6291,COA!$A$2:$B$340,2,FALSE)),"XXX",VLOOKUP(C6291,COA!$A$2:$B$340,2,FALSE))</f>
        <v>N15</v>
      </c>
      <c r="C6291" s="149" t="str">
        <f t="shared" si="198"/>
        <v>0012-1003-0012</v>
      </c>
      <c r="D6291" s="134" t="s">
        <v>452</v>
      </c>
      <c r="E6291" s="134" t="s">
        <v>448</v>
      </c>
      <c r="F6291" s="134" t="s">
        <v>452</v>
      </c>
      <c r="G6291" s="134" t="s">
        <v>970</v>
      </c>
      <c r="H6291" s="134" t="s">
        <v>1023</v>
      </c>
      <c r="I6291" s="134" t="s">
        <v>370</v>
      </c>
      <c r="J6291" s="135">
        <v>4981.7499999999991</v>
      </c>
      <c r="K6291" s="135">
        <v>1250</v>
      </c>
      <c r="L6291" s="135">
        <v>1250</v>
      </c>
      <c r="M6291" s="141" t="str">
        <f t="shared" si="197"/>
        <v>201712</v>
      </c>
    </row>
    <row r="6292" spans="1:13" x14ac:dyDescent="0.25">
      <c r="A6292" s="35" t="str">
        <f>VLOOKUP(B6292,ResCat!$A$2:$B$269,2,FALSE)</f>
        <v>HMOPMR</v>
      </c>
      <c r="B6292" s="68" t="str">
        <f>IF(ISNA(VLOOKUP(C6292,COA!$A$2:$B$340,2,FALSE)),"XXX",VLOOKUP(C6292,COA!$A$2:$B$340,2,FALSE))</f>
        <v>N15</v>
      </c>
      <c r="C6292" s="149" t="str">
        <f t="shared" si="198"/>
        <v>0012-1003-0012</v>
      </c>
      <c r="D6292" s="134" t="s">
        <v>452</v>
      </c>
      <c r="E6292" s="134" t="s">
        <v>448</v>
      </c>
      <c r="F6292" s="134" t="s">
        <v>452</v>
      </c>
      <c r="G6292" s="134" t="s">
        <v>1023</v>
      </c>
      <c r="H6292" s="134" t="s">
        <v>1023</v>
      </c>
      <c r="I6292" s="134" t="s">
        <v>3</v>
      </c>
      <c r="J6292" s="135">
        <v>121466.97999999998</v>
      </c>
      <c r="K6292" s="135">
        <v>44063.779999999948</v>
      </c>
      <c r="L6292" s="135">
        <v>43973.779999999941</v>
      </c>
      <c r="M6292" s="141" t="str">
        <f t="shared" si="197"/>
        <v>201801</v>
      </c>
    </row>
    <row r="6293" spans="1:13" x14ac:dyDescent="0.25">
      <c r="A6293" s="35" t="str">
        <f>VLOOKUP(B6293,ResCat!$A$2:$B$269,2,FALSE)</f>
        <v>HMOPMR</v>
      </c>
      <c r="B6293" s="68" t="str">
        <f>IF(ISNA(VLOOKUP(C6293,COA!$A$2:$B$340,2,FALSE)),"XXX",VLOOKUP(C6293,COA!$A$2:$B$340,2,FALSE))</f>
        <v>N15</v>
      </c>
      <c r="C6293" s="149" t="str">
        <f t="shared" si="198"/>
        <v>0012-1003-0012</v>
      </c>
      <c r="D6293" s="134" t="s">
        <v>452</v>
      </c>
      <c r="E6293" s="134" t="s">
        <v>448</v>
      </c>
      <c r="F6293" s="134" t="s">
        <v>452</v>
      </c>
      <c r="G6293" s="134" t="s">
        <v>1023</v>
      </c>
      <c r="H6293" s="134" t="s">
        <v>1023</v>
      </c>
      <c r="I6293" s="134" t="s">
        <v>368</v>
      </c>
      <c r="J6293" s="135">
        <v>0.01</v>
      </c>
      <c r="K6293" s="135">
        <v>0.01</v>
      </c>
      <c r="L6293" s="135">
        <v>0.01</v>
      </c>
      <c r="M6293" s="141" t="str">
        <f t="shared" si="197"/>
        <v>201801</v>
      </c>
    </row>
    <row r="6294" spans="1:13" x14ac:dyDescent="0.25">
      <c r="A6294" s="35" t="str">
        <f>VLOOKUP(B6294,ResCat!$A$2:$B$269,2,FALSE)</f>
        <v>HMOPMR</v>
      </c>
      <c r="B6294" s="68" t="str">
        <f>IF(ISNA(VLOOKUP(C6294,COA!$A$2:$B$340,2,FALSE)),"XXX",VLOOKUP(C6294,COA!$A$2:$B$340,2,FALSE))</f>
        <v>N15</v>
      </c>
      <c r="C6294" s="149" t="str">
        <f t="shared" si="198"/>
        <v>0012-1003-0012</v>
      </c>
      <c r="D6294" s="134" t="s">
        <v>452</v>
      </c>
      <c r="E6294" s="134" t="s">
        <v>448</v>
      </c>
      <c r="F6294" s="134" t="s">
        <v>452</v>
      </c>
      <c r="G6294" s="134" t="s">
        <v>1023</v>
      </c>
      <c r="H6294" s="134" t="s">
        <v>1023</v>
      </c>
      <c r="I6294" s="134" t="s">
        <v>0</v>
      </c>
      <c r="J6294" s="135">
        <v>832481.2</v>
      </c>
      <c r="K6294" s="135">
        <v>144831.93</v>
      </c>
      <c r="L6294" s="135">
        <v>144831.93</v>
      </c>
      <c r="M6294" s="141" t="str">
        <f t="shared" si="197"/>
        <v>201801</v>
      </c>
    </row>
    <row r="6295" spans="1:13" x14ac:dyDescent="0.25">
      <c r="A6295" s="35" t="str">
        <f>VLOOKUP(B6295,ResCat!$A$2:$B$269,2,FALSE)</f>
        <v>HMOPMR</v>
      </c>
      <c r="B6295" s="68" t="str">
        <f>IF(ISNA(VLOOKUP(C6295,COA!$A$2:$B$340,2,FALSE)),"XXX",VLOOKUP(C6295,COA!$A$2:$B$340,2,FALSE))</f>
        <v>N15</v>
      </c>
      <c r="C6295" s="149" t="str">
        <f t="shared" si="198"/>
        <v>0012-1003-0012</v>
      </c>
      <c r="D6295" s="134" t="s">
        <v>452</v>
      </c>
      <c r="E6295" s="134" t="s">
        <v>448</v>
      </c>
      <c r="F6295" s="134" t="s">
        <v>452</v>
      </c>
      <c r="G6295" s="134" t="s">
        <v>1023</v>
      </c>
      <c r="H6295" s="134" t="s">
        <v>1023</v>
      </c>
      <c r="I6295" s="134" t="s">
        <v>336</v>
      </c>
      <c r="J6295" s="135">
        <v>1400.01</v>
      </c>
      <c r="K6295" s="135">
        <v>386.09000000000003</v>
      </c>
      <c r="L6295" s="135">
        <v>386.09000000000003</v>
      </c>
      <c r="M6295" s="141" t="str">
        <f t="shared" si="197"/>
        <v>201801</v>
      </c>
    </row>
    <row r="6296" spans="1:13" x14ac:dyDescent="0.25">
      <c r="A6296" s="35" t="str">
        <f>VLOOKUP(B6296,ResCat!$A$2:$B$269,2,FALSE)</f>
        <v>HMOPMR</v>
      </c>
      <c r="B6296" s="68" t="str">
        <f>IF(ISNA(VLOOKUP(C6296,COA!$A$2:$B$340,2,FALSE)),"XXX",VLOOKUP(C6296,COA!$A$2:$B$340,2,FALSE))</f>
        <v>N15</v>
      </c>
      <c r="C6296" s="149" t="str">
        <f t="shared" si="198"/>
        <v>0012-1003-0012</v>
      </c>
      <c r="D6296" s="134" t="s">
        <v>452</v>
      </c>
      <c r="E6296" s="134" t="s">
        <v>448</v>
      </c>
      <c r="F6296" s="134" t="s">
        <v>452</v>
      </c>
      <c r="G6296" s="134" t="s">
        <v>1023</v>
      </c>
      <c r="H6296" s="134" t="s">
        <v>1023</v>
      </c>
      <c r="I6296" s="134" t="s">
        <v>2</v>
      </c>
      <c r="J6296" s="135">
        <v>50859.009999999995</v>
      </c>
      <c r="K6296" s="135">
        <v>12356.17</v>
      </c>
      <c r="L6296" s="135">
        <v>11786.58</v>
      </c>
      <c r="M6296" s="141" t="str">
        <f t="shared" si="197"/>
        <v>201801</v>
      </c>
    </row>
    <row r="6297" spans="1:13" x14ac:dyDescent="0.25">
      <c r="A6297" s="35" t="str">
        <f>VLOOKUP(B6297,ResCat!$A$2:$B$269,2,FALSE)</f>
        <v>HMOPMR</v>
      </c>
      <c r="B6297" s="68" t="str">
        <f>IF(ISNA(VLOOKUP(C6297,COA!$A$2:$B$340,2,FALSE)),"XXX",VLOOKUP(C6297,COA!$A$2:$B$340,2,FALSE))</f>
        <v>N15</v>
      </c>
      <c r="C6297" s="149" t="str">
        <f t="shared" si="198"/>
        <v>0012-1003-0012</v>
      </c>
      <c r="D6297" s="134" t="s">
        <v>452</v>
      </c>
      <c r="E6297" s="134" t="s">
        <v>448</v>
      </c>
      <c r="F6297" s="134" t="s">
        <v>452</v>
      </c>
      <c r="G6297" s="134" t="s">
        <v>1023</v>
      </c>
      <c r="H6297" s="134" t="s">
        <v>1023</v>
      </c>
      <c r="I6297" s="134" t="s">
        <v>343</v>
      </c>
      <c r="J6297" s="135">
        <v>3944364.3300000024</v>
      </c>
      <c r="K6297" s="135">
        <v>1544482.2599999977</v>
      </c>
      <c r="L6297" s="135">
        <v>1463683.1300000062</v>
      </c>
      <c r="M6297" s="141" t="str">
        <f t="shared" si="197"/>
        <v>201801</v>
      </c>
    </row>
    <row r="6298" spans="1:13" x14ac:dyDescent="0.25">
      <c r="A6298" s="35" t="str">
        <f>VLOOKUP(B6298,ResCat!$A$2:$B$269,2,FALSE)</f>
        <v>HMOPMR</v>
      </c>
      <c r="B6298" s="68" t="str">
        <f>IF(ISNA(VLOOKUP(C6298,COA!$A$2:$B$340,2,FALSE)),"XXX",VLOOKUP(C6298,COA!$A$2:$B$340,2,FALSE))</f>
        <v>N15</v>
      </c>
      <c r="C6298" s="149" t="str">
        <f t="shared" si="198"/>
        <v>0012-1003-0012</v>
      </c>
      <c r="D6298" s="134" t="s">
        <v>452</v>
      </c>
      <c r="E6298" s="134" t="s">
        <v>448</v>
      </c>
      <c r="F6298" s="134" t="s">
        <v>452</v>
      </c>
      <c r="G6298" s="134" t="s">
        <v>1023</v>
      </c>
      <c r="H6298" s="134" t="s">
        <v>1023</v>
      </c>
      <c r="I6298" s="134" t="s">
        <v>1</v>
      </c>
      <c r="J6298" s="135">
        <v>1233499.98</v>
      </c>
      <c r="K6298" s="135">
        <v>402277.38000000018</v>
      </c>
      <c r="L6298" s="135">
        <v>396477.38000000018</v>
      </c>
      <c r="M6298" s="141" t="str">
        <f t="shared" si="197"/>
        <v>201801</v>
      </c>
    </row>
    <row r="6299" spans="1:13" x14ac:dyDescent="0.25">
      <c r="A6299" s="35" t="str">
        <f>VLOOKUP(B6299,ResCat!$A$2:$B$269,2,FALSE)</f>
        <v>HMOPMR</v>
      </c>
      <c r="B6299" s="68" t="str">
        <f>IF(ISNA(VLOOKUP(C6299,COA!$A$2:$B$340,2,FALSE)),"XXX",VLOOKUP(C6299,COA!$A$2:$B$340,2,FALSE))</f>
        <v>N15</v>
      </c>
      <c r="C6299" s="149" t="str">
        <f t="shared" si="198"/>
        <v>0012-1003-0012</v>
      </c>
      <c r="D6299" s="134" t="s">
        <v>452</v>
      </c>
      <c r="E6299" s="134" t="s">
        <v>448</v>
      </c>
      <c r="F6299" s="134" t="s">
        <v>452</v>
      </c>
      <c r="G6299" s="134" t="s">
        <v>1023</v>
      </c>
      <c r="H6299" s="134" t="s">
        <v>1023</v>
      </c>
      <c r="I6299" s="134" t="s">
        <v>370</v>
      </c>
      <c r="J6299" s="135">
        <v>6285.9</v>
      </c>
      <c r="K6299" s="135">
        <v>1967.76</v>
      </c>
      <c r="L6299" s="135">
        <v>1967.76</v>
      </c>
      <c r="M6299" s="141" t="str">
        <f t="shared" si="197"/>
        <v>201801</v>
      </c>
    </row>
    <row r="6300" spans="1:13" x14ac:dyDescent="0.25">
      <c r="A6300" s="35" t="str">
        <f>VLOOKUP(B6300,ResCat!$A$2:$B$269,2,FALSE)</f>
        <v>HMOLG</v>
      </c>
      <c r="B6300" s="68" t="str">
        <f>IF(ISNA(VLOOKUP(C6300,COA!$A$2:$B$340,2,FALSE)),"XXX",VLOOKUP(C6300,COA!$A$2:$B$340,2,FALSE))</f>
        <v>L12</v>
      </c>
      <c r="C6300" s="149" t="str">
        <f t="shared" si="198"/>
        <v>0012-1004-0012</v>
      </c>
      <c r="D6300" s="134" t="s">
        <v>452</v>
      </c>
      <c r="E6300" s="134" t="s">
        <v>446</v>
      </c>
      <c r="F6300" s="134" t="s">
        <v>452</v>
      </c>
      <c r="G6300" s="134" t="s">
        <v>349</v>
      </c>
      <c r="H6300" s="134" t="s">
        <v>1023</v>
      </c>
      <c r="I6300" s="134" t="s">
        <v>2</v>
      </c>
      <c r="J6300" s="135">
        <v>-770</v>
      </c>
      <c r="K6300" s="135">
        <v>-590.78</v>
      </c>
      <c r="L6300" s="135">
        <v>-590.78</v>
      </c>
      <c r="M6300" s="141" t="str">
        <f t="shared" si="197"/>
        <v>201601</v>
      </c>
    </row>
    <row r="6301" spans="1:13" x14ac:dyDescent="0.25">
      <c r="A6301" s="35" t="str">
        <f>VLOOKUP(B6301,ResCat!$A$2:$B$269,2,FALSE)</f>
        <v>HMOLG</v>
      </c>
      <c r="B6301" s="68" t="str">
        <f>IF(ISNA(VLOOKUP(C6301,COA!$A$2:$B$340,2,FALSE)),"XXX",VLOOKUP(C6301,COA!$A$2:$B$340,2,FALSE))</f>
        <v>L12</v>
      </c>
      <c r="C6301" s="149" t="str">
        <f t="shared" si="198"/>
        <v>0012-1004-0012</v>
      </c>
      <c r="D6301" s="134" t="s">
        <v>452</v>
      </c>
      <c r="E6301" s="134" t="s">
        <v>446</v>
      </c>
      <c r="F6301" s="134" t="s">
        <v>452</v>
      </c>
      <c r="G6301" s="134" t="s">
        <v>350</v>
      </c>
      <c r="H6301" s="134" t="s">
        <v>1023</v>
      </c>
      <c r="I6301" s="134" t="s">
        <v>2</v>
      </c>
      <c r="J6301" s="135">
        <v>-506</v>
      </c>
      <c r="K6301" s="135">
        <v>-421.27</v>
      </c>
      <c r="L6301" s="135">
        <v>-421.27</v>
      </c>
      <c r="M6301" s="141" t="str">
        <f t="shared" si="197"/>
        <v>201601</v>
      </c>
    </row>
    <row r="6302" spans="1:13" x14ac:dyDescent="0.25">
      <c r="A6302" s="35" t="str">
        <f>VLOOKUP(B6302,ResCat!$A$2:$B$269,2,FALSE)</f>
        <v>HMOLG</v>
      </c>
      <c r="B6302" s="68" t="str">
        <f>IF(ISNA(VLOOKUP(C6302,COA!$A$2:$B$340,2,FALSE)),"XXX",VLOOKUP(C6302,COA!$A$2:$B$340,2,FALSE))</f>
        <v>L12</v>
      </c>
      <c r="C6302" s="149" t="str">
        <f t="shared" si="198"/>
        <v>0012-1004-0012</v>
      </c>
      <c r="D6302" s="134" t="s">
        <v>452</v>
      </c>
      <c r="E6302" s="134" t="s">
        <v>446</v>
      </c>
      <c r="F6302" s="134" t="s">
        <v>452</v>
      </c>
      <c r="G6302" s="134" t="s">
        <v>359</v>
      </c>
      <c r="H6302" s="134" t="s">
        <v>1023</v>
      </c>
      <c r="I6302" s="134" t="s">
        <v>3</v>
      </c>
      <c r="J6302" s="135">
        <v>0</v>
      </c>
      <c r="K6302" s="135">
        <v>-33.19</v>
      </c>
      <c r="L6302" s="135">
        <v>-33.190000000000005</v>
      </c>
      <c r="M6302" s="141" t="str">
        <f t="shared" si="197"/>
        <v>201601</v>
      </c>
    </row>
    <row r="6303" spans="1:13" x14ac:dyDescent="0.25">
      <c r="A6303" s="35" t="str">
        <f>VLOOKUP(B6303,ResCat!$A$2:$B$269,2,FALSE)</f>
        <v>HMOLG</v>
      </c>
      <c r="B6303" s="68" t="str">
        <f>IF(ISNA(VLOOKUP(C6303,COA!$A$2:$B$340,2,FALSE)),"XXX",VLOOKUP(C6303,COA!$A$2:$B$340,2,FALSE))</f>
        <v>L12</v>
      </c>
      <c r="C6303" s="149" t="str">
        <f t="shared" si="198"/>
        <v>0012-1004-0012</v>
      </c>
      <c r="D6303" s="134" t="s">
        <v>452</v>
      </c>
      <c r="E6303" s="134" t="s">
        <v>446</v>
      </c>
      <c r="F6303" s="134" t="s">
        <v>452</v>
      </c>
      <c r="G6303" s="134" t="s">
        <v>366</v>
      </c>
      <c r="H6303" s="134" t="s">
        <v>1023</v>
      </c>
      <c r="I6303" s="134" t="s">
        <v>3</v>
      </c>
      <c r="J6303" s="135">
        <v>90</v>
      </c>
      <c r="K6303" s="135">
        <v>164.7</v>
      </c>
      <c r="L6303" s="135">
        <v>76.06</v>
      </c>
      <c r="M6303" s="141" t="str">
        <f t="shared" si="197"/>
        <v>201601</v>
      </c>
    </row>
    <row r="6304" spans="1:13" x14ac:dyDescent="0.25">
      <c r="A6304" s="35" t="str">
        <f>VLOOKUP(B6304,ResCat!$A$2:$B$269,2,FALSE)</f>
        <v>HMOLG</v>
      </c>
      <c r="B6304" s="68" t="str">
        <f>IF(ISNA(VLOOKUP(C6304,COA!$A$2:$B$340,2,FALSE)),"XXX",VLOOKUP(C6304,COA!$A$2:$B$340,2,FALSE))</f>
        <v>L12</v>
      </c>
      <c r="C6304" s="149" t="str">
        <f t="shared" si="198"/>
        <v>0012-1004-0012</v>
      </c>
      <c r="D6304" s="134" t="s">
        <v>452</v>
      </c>
      <c r="E6304" s="134" t="s">
        <v>446</v>
      </c>
      <c r="F6304" s="134" t="s">
        <v>452</v>
      </c>
      <c r="G6304" s="134" t="s">
        <v>337</v>
      </c>
      <c r="H6304" s="134" t="s">
        <v>1023</v>
      </c>
      <c r="I6304" s="134" t="s">
        <v>1</v>
      </c>
      <c r="J6304" s="135">
        <v>0</v>
      </c>
      <c r="K6304" s="135">
        <v>0</v>
      </c>
      <c r="L6304" s="135">
        <v>0</v>
      </c>
      <c r="M6304" s="141" t="str">
        <f t="shared" si="197"/>
        <v>201601</v>
      </c>
    </row>
    <row r="6305" spans="1:13" x14ac:dyDescent="0.25">
      <c r="A6305" s="35" t="str">
        <f>VLOOKUP(B6305,ResCat!$A$2:$B$269,2,FALSE)</f>
        <v>HMOLG</v>
      </c>
      <c r="B6305" s="68" t="str">
        <f>IF(ISNA(VLOOKUP(C6305,COA!$A$2:$B$340,2,FALSE)),"XXX",VLOOKUP(C6305,COA!$A$2:$B$340,2,FALSE))</f>
        <v>L12</v>
      </c>
      <c r="C6305" s="149" t="str">
        <f t="shared" si="198"/>
        <v>0012-1004-0012</v>
      </c>
      <c r="D6305" s="134" t="s">
        <v>452</v>
      </c>
      <c r="E6305" s="134" t="s">
        <v>446</v>
      </c>
      <c r="F6305" s="134" t="s">
        <v>452</v>
      </c>
      <c r="G6305" s="134" t="s">
        <v>347</v>
      </c>
      <c r="H6305" s="134" t="s">
        <v>1023</v>
      </c>
      <c r="I6305" s="134" t="s">
        <v>2</v>
      </c>
      <c r="J6305" s="135">
        <v>-120</v>
      </c>
      <c r="K6305" s="135">
        <v>-66</v>
      </c>
      <c r="L6305" s="135">
        <v>-56</v>
      </c>
      <c r="M6305" s="141" t="str">
        <f t="shared" si="197"/>
        <v>201603</v>
      </c>
    </row>
    <row r="6306" spans="1:13" x14ac:dyDescent="0.25">
      <c r="A6306" s="35" t="str">
        <f>VLOOKUP(B6306,ResCat!$A$2:$B$269,2,FALSE)</f>
        <v>HMOLG</v>
      </c>
      <c r="B6306" s="68" t="str">
        <f>IF(ISNA(VLOOKUP(C6306,COA!$A$2:$B$340,2,FALSE)),"XXX",VLOOKUP(C6306,COA!$A$2:$B$340,2,FALSE))</f>
        <v>L12</v>
      </c>
      <c r="C6306" s="149" t="str">
        <f t="shared" si="198"/>
        <v>0012-1004-0012</v>
      </c>
      <c r="D6306" s="134" t="s">
        <v>452</v>
      </c>
      <c r="E6306" s="134" t="s">
        <v>446</v>
      </c>
      <c r="F6306" s="134" t="s">
        <v>452</v>
      </c>
      <c r="G6306" s="134" t="s">
        <v>347</v>
      </c>
      <c r="H6306" s="134" t="s">
        <v>1023</v>
      </c>
      <c r="I6306" s="134" t="s">
        <v>1</v>
      </c>
      <c r="J6306" s="135">
        <v>0</v>
      </c>
      <c r="K6306" s="135">
        <v>143.37</v>
      </c>
      <c r="L6306" s="135">
        <v>143.37</v>
      </c>
      <c r="M6306" s="141" t="str">
        <f t="shared" si="197"/>
        <v>201603</v>
      </c>
    </row>
    <row r="6307" spans="1:13" x14ac:dyDescent="0.25">
      <c r="A6307" s="35" t="str">
        <f>VLOOKUP(B6307,ResCat!$A$2:$B$269,2,FALSE)</f>
        <v>HMOLG</v>
      </c>
      <c r="B6307" s="68" t="str">
        <f>IF(ISNA(VLOOKUP(C6307,COA!$A$2:$B$340,2,FALSE)),"XXX",VLOOKUP(C6307,COA!$A$2:$B$340,2,FALSE))</f>
        <v>L12</v>
      </c>
      <c r="C6307" s="149" t="str">
        <f t="shared" si="198"/>
        <v>0012-1004-0012</v>
      </c>
      <c r="D6307" s="134" t="s">
        <v>452</v>
      </c>
      <c r="E6307" s="134" t="s">
        <v>446</v>
      </c>
      <c r="F6307" s="134" t="s">
        <v>452</v>
      </c>
      <c r="G6307" s="134" t="s">
        <v>361</v>
      </c>
      <c r="H6307" s="134" t="s">
        <v>1023</v>
      </c>
      <c r="I6307" s="134" t="s">
        <v>3</v>
      </c>
      <c r="J6307" s="135">
        <v>-245</v>
      </c>
      <c r="K6307" s="135">
        <v>-122.33</v>
      </c>
      <c r="L6307" s="135">
        <v>-122.33</v>
      </c>
      <c r="M6307" s="141" t="str">
        <f t="shared" si="197"/>
        <v>201604</v>
      </c>
    </row>
    <row r="6308" spans="1:13" x14ac:dyDescent="0.25">
      <c r="A6308" s="35" t="str">
        <f>VLOOKUP(B6308,ResCat!$A$2:$B$269,2,FALSE)</f>
        <v>HMOLG</v>
      </c>
      <c r="B6308" s="68" t="str">
        <f>IF(ISNA(VLOOKUP(C6308,COA!$A$2:$B$340,2,FALSE)),"XXX",VLOOKUP(C6308,COA!$A$2:$B$340,2,FALSE))</f>
        <v>L12</v>
      </c>
      <c r="C6308" s="149" t="str">
        <f t="shared" si="198"/>
        <v>0012-1004-0012</v>
      </c>
      <c r="D6308" s="134" t="s">
        <v>452</v>
      </c>
      <c r="E6308" s="134" t="s">
        <v>446</v>
      </c>
      <c r="F6308" s="134" t="s">
        <v>452</v>
      </c>
      <c r="G6308" s="134" t="s">
        <v>361</v>
      </c>
      <c r="H6308" s="134" t="s">
        <v>1023</v>
      </c>
      <c r="I6308" s="134" t="s">
        <v>2</v>
      </c>
      <c r="J6308" s="135">
        <v>232</v>
      </c>
      <c r="K6308" s="135">
        <v>109.59</v>
      </c>
      <c r="L6308" s="135">
        <v>18.100000000000001</v>
      </c>
      <c r="M6308" s="141" t="str">
        <f t="shared" si="197"/>
        <v>201604</v>
      </c>
    </row>
    <row r="6309" spans="1:13" x14ac:dyDescent="0.25">
      <c r="A6309" s="35" t="str">
        <f>VLOOKUP(B6309,ResCat!$A$2:$B$269,2,FALSE)</f>
        <v>HMOLG</v>
      </c>
      <c r="B6309" s="68" t="str">
        <f>IF(ISNA(VLOOKUP(C6309,COA!$A$2:$B$340,2,FALSE)),"XXX",VLOOKUP(C6309,COA!$A$2:$B$340,2,FALSE))</f>
        <v>L12</v>
      </c>
      <c r="C6309" s="149" t="str">
        <f t="shared" si="198"/>
        <v>0012-1004-0012</v>
      </c>
      <c r="D6309" s="134" t="s">
        <v>452</v>
      </c>
      <c r="E6309" s="134" t="s">
        <v>446</v>
      </c>
      <c r="F6309" s="134" t="s">
        <v>452</v>
      </c>
      <c r="G6309" s="134" t="s">
        <v>361</v>
      </c>
      <c r="H6309" s="134" t="s">
        <v>1023</v>
      </c>
      <c r="I6309" s="134" t="s">
        <v>1</v>
      </c>
      <c r="J6309" s="135">
        <v>13972.29</v>
      </c>
      <c r="K6309" s="135">
        <v>5197.7</v>
      </c>
      <c r="L6309" s="135">
        <v>5197.7</v>
      </c>
      <c r="M6309" s="141" t="str">
        <f t="shared" si="197"/>
        <v>201604</v>
      </c>
    </row>
    <row r="6310" spans="1:13" x14ac:dyDescent="0.25">
      <c r="A6310" s="35" t="str">
        <f>VLOOKUP(B6310,ResCat!$A$2:$B$269,2,FALSE)</f>
        <v>HMOLG</v>
      </c>
      <c r="B6310" s="68" t="str">
        <f>IF(ISNA(VLOOKUP(C6310,COA!$A$2:$B$340,2,FALSE)),"XXX",VLOOKUP(C6310,COA!$A$2:$B$340,2,FALSE))</f>
        <v>L12</v>
      </c>
      <c r="C6310" s="149" t="str">
        <f t="shared" si="198"/>
        <v>0012-1004-0012</v>
      </c>
      <c r="D6310" s="134" t="s">
        <v>452</v>
      </c>
      <c r="E6310" s="134" t="s">
        <v>446</v>
      </c>
      <c r="F6310" s="134" t="s">
        <v>452</v>
      </c>
      <c r="G6310" s="134" t="s">
        <v>314</v>
      </c>
      <c r="H6310" s="134" t="s">
        <v>1023</v>
      </c>
      <c r="I6310" s="134" t="s">
        <v>3</v>
      </c>
      <c r="J6310" s="135">
        <v>0</v>
      </c>
      <c r="K6310" s="135">
        <v>0</v>
      </c>
      <c r="L6310" s="135">
        <v>0</v>
      </c>
      <c r="M6310" s="141" t="str">
        <f t="shared" si="197"/>
        <v>201607</v>
      </c>
    </row>
    <row r="6311" spans="1:13" x14ac:dyDescent="0.25">
      <c r="A6311" s="35" t="str">
        <f>VLOOKUP(B6311,ResCat!$A$2:$B$269,2,FALSE)</f>
        <v>HMOLG</v>
      </c>
      <c r="B6311" s="68" t="str">
        <f>IF(ISNA(VLOOKUP(C6311,COA!$A$2:$B$340,2,FALSE)),"XXX",VLOOKUP(C6311,COA!$A$2:$B$340,2,FALSE))</f>
        <v>L12</v>
      </c>
      <c r="C6311" s="149" t="str">
        <f t="shared" si="198"/>
        <v>0012-1004-0012</v>
      </c>
      <c r="D6311" s="134" t="s">
        <v>452</v>
      </c>
      <c r="E6311" s="134" t="s">
        <v>446</v>
      </c>
      <c r="F6311" s="134" t="s">
        <v>452</v>
      </c>
      <c r="G6311" s="134" t="s">
        <v>314</v>
      </c>
      <c r="H6311" s="134" t="s">
        <v>1023</v>
      </c>
      <c r="I6311" s="134" t="s">
        <v>2</v>
      </c>
      <c r="J6311" s="135">
        <v>4950</v>
      </c>
      <c r="K6311" s="135">
        <v>1705.49</v>
      </c>
      <c r="L6311" s="135">
        <v>1705.49</v>
      </c>
      <c r="M6311" s="141" t="str">
        <f t="shared" si="197"/>
        <v>201607</v>
      </c>
    </row>
    <row r="6312" spans="1:13" x14ac:dyDescent="0.25">
      <c r="A6312" s="35" t="str">
        <f>VLOOKUP(B6312,ResCat!$A$2:$B$269,2,FALSE)</f>
        <v>HMOLG</v>
      </c>
      <c r="B6312" s="68" t="str">
        <f>IF(ISNA(VLOOKUP(C6312,COA!$A$2:$B$340,2,FALSE)),"XXX",VLOOKUP(C6312,COA!$A$2:$B$340,2,FALSE))</f>
        <v>L12</v>
      </c>
      <c r="C6312" s="149" t="str">
        <f t="shared" si="198"/>
        <v>0012-1004-0012</v>
      </c>
      <c r="D6312" s="134" t="s">
        <v>452</v>
      </c>
      <c r="E6312" s="134" t="s">
        <v>446</v>
      </c>
      <c r="F6312" s="134" t="s">
        <v>452</v>
      </c>
      <c r="G6312" s="134" t="s">
        <v>314</v>
      </c>
      <c r="H6312" s="134" t="s">
        <v>1023</v>
      </c>
      <c r="I6312" s="134" t="s">
        <v>1</v>
      </c>
      <c r="J6312" s="135">
        <v>-493</v>
      </c>
      <c r="K6312" s="135">
        <v>-133.6</v>
      </c>
      <c r="L6312" s="135">
        <v>-133.6</v>
      </c>
      <c r="M6312" s="141" t="str">
        <f t="shared" si="197"/>
        <v>201607</v>
      </c>
    </row>
    <row r="6313" spans="1:13" x14ac:dyDescent="0.25">
      <c r="A6313" s="35" t="str">
        <f>VLOOKUP(B6313,ResCat!$A$2:$B$269,2,FALSE)</f>
        <v>HMOLG</v>
      </c>
      <c r="B6313" s="68" t="str">
        <f>IF(ISNA(VLOOKUP(C6313,COA!$A$2:$B$340,2,FALSE)),"XXX",VLOOKUP(C6313,COA!$A$2:$B$340,2,FALSE))</f>
        <v>L12</v>
      </c>
      <c r="C6313" s="149" t="str">
        <f t="shared" si="198"/>
        <v>0012-1004-0012</v>
      </c>
      <c r="D6313" s="134" t="s">
        <v>452</v>
      </c>
      <c r="E6313" s="134" t="s">
        <v>446</v>
      </c>
      <c r="F6313" s="134" t="s">
        <v>452</v>
      </c>
      <c r="G6313" s="134" t="s">
        <v>339</v>
      </c>
      <c r="H6313" s="134" t="s">
        <v>1023</v>
      </c>
      <c r="I6313" s="134" t="s">
        <v>2</v>
      </c>
      <c r="J6313" s="135">
        <v>-199</v>
      </c>
      <c r="K6313" s="135">
        <v>-260.03999999999996</v>
      </c>
      <c r="L6313" s="135">
        <v>-185.69000000000003</v>
      </c>
      <c r="M6313" s="141" t="str">
        <f t="shared" si="197"/>
        <v>201608</v>
      </c>
    </row>
    <row r="6314" spans="1:13" x14ac:dyDescent="0.25">
      <c r="A6314" s="35" t="str">
        <f>VLOOKUP(B6314,ResCat!$A$2:$B$269,2,FALSE)</f>
        <v>HMOLG</v>
      </c>
      <c r="B6314" s="68" t="str">
        <f>IF(ISNA(VLOOKUP(C6314,COA!$A$2:$B$340,2,FALSE)),"XXX",VLOOKUP(C6314,COA!$A$2:$B$340,2,FALSE))</f>
        <v>L12</v>
      </c>
      <c r="C6314" s="149" t="str">
        <f t="shared" si="198"/>
        <v>0012-1004-0012</v>
      </c>
      <c r="D6314" s="134" t="s">
        <v>452</v>
      </c>
      <c r="E6314" s="134" t="s">
        <v>446</v>
      </c>
      <c r="F6314" s="134" t="s">
        <v>452</v>
      </c>
      <c r="G6314" s="134" t="s">
        <v>342</v>
      </c>
      <c r="H6314" s="134" t="s">
        <v>1023</v>
      </c>
      <c r="I6314" s="134" t="s">
        <v>3</v>
      </c>
      <c r="J6314" s="135">
        <v>420</v>
      </c>
      <c r="K6314" s="135">
        <v>183.4</v>
      </c>
      <c r="L6314" s="135">
        <v>183.4</v>
      </c>
      <c r="M6314" s="141" t="str">
        <f t="shared" si="197"/>
        <v>201609</v>
      </c>
    </row>
    <row r="6315" spans="1:13" x14ac:dyDescent="0.25">
      <c r="A6315" s="35" t="str">
        <f>VLOOKUP(B6315,ResCat!$A$2:$B$269,2,FALSE)</f>
        <v>HMOLG</v>
      </c>
      <c r="B6315" s="68" t="str">
        <f>IF(ISNA(VLOOKUP(C6315,COA!$A$2:$B$340,2,FALSE)),"XXX",VLOOKUP(C6315,COA!$A$2:$B$340,2,FALSE))</f>
        <v>L12</v>
      </c>
      <c r="C6315" s="149" t="str">
        <f t="shared" si="198"/>
        <v>0012-1004-0012</v>
      </c>
      <c r="D6315" s="134" t="s">
        <v>452</v>
      </c>
      <c r="E6315" s="134" t="s">
        <v>446</v>
      </c>
      <c r="F6315" s="134" t="s">
        <v>452</v>
      </c>
      <c r="G6315" s="134" t="s">
        <v>342</v>
      </c>
      <c r="H6315" s="134" t="s">
        <v>1023</v>
      </c>
      <c r="I6315" s="134" t="s">
        <v>2</v>
      </c>
      <c r="J6315" s="135">
        <v>2185</v>
      </c>
      <c r="K6315" s="135">
        <v>-1055.9899999999998</v>
      </c>
      <c r="L6315" s="135">
        <v>-1075.9899999999998</v>
      </c>
      <c r="M6315" s="141" t="str">
        <f t="shared" si="197"/>
        <v>201609</v>
      </c>
    </row>
    <row r="6316" spans="1:13" x14ac:dyDescent="0.25">
      <c r="A6316" s="35" t="str">
        <f>VLOOKUP(B6316,ResCat!$A$2:$B$269,2,FALSE)</f>
        <v>HMOLG</v>
      </c>
      <c r="B6316" s="68" t="str">
        <f>IF(ISNA(VLOOKUP(C6316,COA!$A$2:$B$340,2,FALSE)),"XXX",VLOOKUP(C6316,COA!$A$2:$B$340,2,FALSE))</f>
        <v>L12</v>
      </c>
      <c r="C6316" s="149" t="str">
        <f t="shared" si="198"/>
        <v>0012-1004-0012</v>
      </c>
      <c r="D6316" s="134" t="s">
        <v>452</v>
      </c>
      <c r="E6316" s="134" t="s">
        <v>446</v>
      </c>
      <c r="F6316" s="134" t="s">
        <v>452</v>
      </c>
      <c r="G6316" s="134" t="s">
        <v>342</v>
      </c>
      <c r="H6316" s="134" t="s">
        <v>1023</v>
      </c>
      <c r="I6316" s="134" t="s">
        <v>1</v>
      </c>
      <c r="J6316" s="135">
        <v>1502</v>
      </c>
      <c r="K6316" s="135">
        <v>451.35</v>
      </c>
      <c r="L6316" s="135">
        <v>91.74</v>
      </c>
      <c r="M6316" s="141" t="str">
        <f t="shared" si="197"/>
        <v>201609</v>
      </c>
    </row>
    <row r="6317" spans="1:13" x14ac:dyDescent="0.25">
      <c r="A6317" s="35" t="str">
        <f>VLOOKUP(B6317,ResCat!$A$2:$B$269,2,FALSE)</f>
        <v>HMOLG</v>
      </c>
      <c r="B6317" s="68" t="str">
        <f>IF(ISNA(VLOOKUP(C6317,COA!$A$2:$B$340,2,FALSE)),"XXX",VLOOKUP(C6317,COA!$A$2:$B$340,2,FALSE))</f>
        <v>L12</v>
      </c>
      <c r="C6317" s="149" t="str">
        <f t="shared" si="198"/>
        <v>0012-1004-0012</v>
      </c>
      <c r="D6317" s="134" t="s">
        <v>452</v>
      </c>
      <c r="E6317" s="134" t="s">
        <v>446</v>
      </c>
      <c r="F6317" s="134" t="s">
        <v>452</v>
      </c>
      <c r="G6317" s="134" t="s">
        <v>316</v>
      </c>
      <c r="H6317" s="134" t="s">
        <v>1023</v>
      </c>
      <c r="I6317" s="134" t="s">
        <v>0</v>
      </c>
      <c r="J6317" s="135">
        <v>0</v>
      </c>
      <c r="K6317" s="135">
        <v>-2.2737367544323206E-13</v>
      </c>
      <c r="L6317" s="135">
        <v>-2.2737367544323206E-13</v>
      </c>
      <c r="M6317" s="141" t="str">
        <f t="shared" si="197"/>
        <v>201610</v>
      </c>
    </row>
    <row r="6318" spans="1:13" x14ac:dyDescent="0.25">
      <c r="A6318" s="35" t="str">
        <f>VLOOKUP(B6318,ResCat!$A$2:$B$269,2,FALSE)</f>
        <v>HMOLG</v>
      </c>
      <c r="B6318" s="68" t="str">
        <f>IF(ISNA(VLOOKUP(C6318,COA!$A$2:$B$340,2,FALSE)),"XXX",VLOOKUP(C6318,COA!$A$2:$B$340,2,FALSE))</f>
        <v>L12</v>
      </c>
      <c r="C6318" s="149" t="str">
        <f t="shared" si="198"/>
        <v>0012-1004-0012</v>
      </c>
      <c r="D6318" s="134" t="s">
        <v>452</v>
      </c>
      <c r="E6318" s="134" t="s">
        <v>446</v>
      </c>
      <c r="F6318" s="134" t="s">
        <v>452</v>
      </c>
      <c r="G6318" s="134" t="s">
        <v>316</v>
      </c>
      <c r="H6318" s="134" t="s">
        <v>1023</v>
      </c>
      <c r="I6318" s="134" t="s">
        <v>2</v>
      </c>
      <c r="J6318" s="135">
        <v>208</v>
      </c>
      <c r="K6318" s="135">
        <v>159.82</v>
      </c>
      <c r="L6318" s="135">
        <v>127.86</v>
      </c>
      <c r="M6318" s="141" t="str">
        <f t="shared" si="197"/>
        <v>201610</v>
      </c>
    </row>
    <row r="6319" spans="1:13" x14ac:dyDescent="0.25">
      <c r="A6319" s="35" t="str">
        <f>VLOOKUP(B6319,ResCat!$A$2:$B$269,2,FALSE)</f>
        <v>HMOLG</v>
      </c>
      <c r="B6319" s="68" t="str">
        <f>IF(ISNA(VLOOKUP(C6319,COA!$A$2:$B$340,2,FALSE)),"XXX",VLOOKUP(C6319,COA!$A$2:$B$340,2,FALSE))</f>
        <v>L12</v>
      </c>
      <c r="C6319" s="149" t="str">
        <f t="shared" si="198"/>
        <v>0012-1004-0012</v>
      </c>
      <c r="D6319" s="134" t="s">
        <v>452</v>
      </c>
      <c r="E6319" s="134" t="s">
        <v>446</v>
      </c>
      <c r="F6319" s="134" t="s">
        <v>452</v>
      </c>
      <c r="G6319" s="134" t="s">
        <v>318</v>
      </c>
      <c r="H6319" s="134" t="s">
        <v>1023</v>
      </c>
      <c r="I6319" s="134" t="s">
        <v>2</v>
      </c>
      <c r="J6319" s="135">
        <v>256</v>
      </c>
      <c r="K6319" s="135">
        <v>171.37</v>
      </c>
      <c r="L6319" s="135">
        <v>137.1</v>
      </c>
      <c r="M6319" s="141" t="str">
        <f t="shared" si="197"/>
        <v>201611</v>
      </c>
    </row>
    <row r="6320" spans="1:13" x14ac:dyDescent="0.25">
      <c r="A6320" s="35" t="str">
        <f>VLOOKUP(B6320,ResCat!$A$2:$B$269,2,FALSE)</f>
        <v>HMOLG</v>
      </c>
      <c r="B6320" s="68" t="str">
        <f>IF(ISNA(VLOOKUP(C6320,COA!$A$2:$B$340,2,FALSE)),"XXX",VLOOKUP(C6320,COA!$A$2:$B$340,2,FALSE))</f>
        <v>L12</v>
      </c>
      <c r="C6320" s="149" t="str">
        <f t="shared" si="198"/>
        <v>0012-1004-0012</v>
      </c>
      <c r="D6320" s="134" t="s">
        <v>452</v>
      </c>
      <c r="E6320" s="134" t="s">
        <v>446</v>
      </c>
      <c r="F6320" s="134" t="s">
        <v>452</v>
      </c>
      <c r="G6320" s="134" t="s">
        <v>320</v>
      </c>
      <c r="H6320" s="134" t="s">
        <v>1023</v>
      </c>
      <c r="I6320" s="134" t="s">
        <v>2</v>
      </c>
      <c r="J6320" s="135">
        <v>0</v>
      </c>
      <c r="K6320" s="135">
        <v>0</v>
      </c>
      <c r="L6320" s="135">
        <v>0</v>
      </c>
      <c r="M6320" s="141" t="str">
        <f t="shared" si="197"/>
        <v>201612</v>
      </c>
    </row>
    <row r="6321" spans="1:13" x14ac:dyDescent="0.25">
      <c r="A6321" s="35" t="str">
        <f>VLOOKUP(B6321,ResCat!$A$2:$B$269,2,FALSE)</f>
        <v>HMOLG</v>
      </c>
      <c r="B6321" s="68" t="str">
        <f>IF(ISNA(VLOOKUP(C6321,COA!$A$2:$B$340,2,FALSE)),"XXX",VLOOKUP(C6321,COA!$A$2:$B$340,2,FALSE))</f>
        <v>L12</v>
      </c>
      <c r="C6321" s="149" t="str">
        <f t="shared" si="198"/>
        <v>0012-1004-0012</v>
      </c>
      <c r="D6321" s="134" t="s">
        <v>452</v>
      </c>
      <c r="E6321" s="134" t="s">
        <v>446</v>
      </c>
      <c r="F6321" s="134" t="s">
        <v>452</v>
      </c>
      <c r="G6321" s="134" t="s">
        <v>322</v>
      </c>
      <c r="H6321" s="134" t="s">
        <v>1023</v>
      </c>
      <c r="I6321" s="134" t="s">
        <v>2</v>
      </c>
      <c r="J6321" s="135">
        <v>0</v>
      </c>
      <c r="K6321" s="135">
        <v>0</v>
      </c>
      <c r="L6321" s="135">
        <v>132.57</v>
      </c>
      <c r="M6321" s="141" t="str">
        <f t="shared" si="197"/>
        <v>201701</v>
      </c>
    </row>
    <row r="6322" spans="1:13" x14ac:dyDescent="0.25">
      <c r="A6322" s="35" t="str">
        <f>VLOOKUP(B6322,ResCat!$A$2:$B$269,2,FALSE)</f>
        <v>HMOLG</v>
      </c>
      <c r="B6322" s="68" t="str">
        <f>IF(ISNA(VLOOKUP(C6322,COA!$A$2:$B$340,2,FALSE)),"XXX",VLOOKUP(C6322,COA!$A$2:$B$340,2,FALSE))</f>
        <v>L12</v>
      </c>
      <c r="C6322" s="149" t="str">
        <f t="shared" si="198"/>
        <v>0012-1004-0012</v>
      </c>
      <c r="D6322" s="134" t="s">
        <v>452</v>
      </c>
      <c r="E6322" s="134" t="s">
        <v>446</v>
      </c>
      <c r="F6322" s="134" t="s">
        <v>452</v>
      </c>
      <c r="G6322" s="134" t="s">
        <v>322</v>
      </c>
      <c r="H6322" s="134" t="s">
        <v>1023</v>
      </c>
      <c r="I6322" s="134" t="s">
        <v>1</v>
      </c>
      <c r="J6322" s="135">
        <v>0</v>
      </c>
      <c r="K6322" s="135">
        <v>98.919999999999987</v>
      </c>
      <c r="L6322" s="135">
        <v>80.97</v>
      </c>
      <c r="M6322" s="141" t="str">
        <f t="shared" si="197"/>
        <v>201701</v>
      </c>
    </row>
    <row r="6323" spans="1:13" x14ac:dyDescent="0.25">
      <c r="A6323" s="35" t="str">
        <f>VLOOKUP(B6323,ResCat!$A$2:$B$269,2,FALSE)</f>
        <v>HMOLG</v>
      </c>
      <c r="B6323" s="68" t="str">
        <f>IF(ISNA(VLOOKUP(C6323,COA!$A$2:$B$340,2,FALSE)),"XXX",VLOOKUP(C6323,COA!$A$2:$B$340,2,FALSE))</f>
        <v>L12</v>
      </c>
      <c r="C6323" s="149" t="str">
        <f t="shared" si="198"/>
        <v>0012-1004-0012</v>
      </c>
      <c r="D6323" s="134" t="s">
        <v>452</v>
      </c>
      <c r="E6323" s="134" t="s">
        <v>446</v>
      </c>
      <c r="F6323" s="134" t="s">
        <v>452</v>
      </c>
      <c r="G6323" s="134" t="s">
        <v>324</v>
      </c>
      <c r="H6323" s="134" t="s">
        <v>1023</v>
      </c>
      <c r="I6323" s="134" t="s">
        <v>3</v>
      </c>
      <c r="J6323" s="135">
        <v>-457</v>
      </c>
      <c r="K6323" s="135">
        <v>-252.56</v>
      </c>
      <c r="L6323" s="135">
        <v>-252.56</v>
      </c>
      <c r="M6323" s="141" t="str">
        <f t="shared" si="197"/>
        <v>201702</v>
      </c>
    </row>
    <row r="6324" spans="1:13" x14ac:dyDescent="0.25">
      <c r="A6324" s="35" t="str">
        <f>VLOOKUP(B6324,ResCat!$A$2:$B$269,2,FALSE)</f>
        <v>HMOLG</v>
      </c>
      <c r="B6324" s="68" t="str">
        <f>IF(ISNA(VLOOKUP(C6324,COA!$A$2:$B$340,2,FALSE)),"XXX",VLOOKUP(C6324,COA!$A$2:$B$340,2,FALSE))</f>
        <v>L12</v>
      </c>
      <c r="C6324" s="149" t="str">
        <f t="shared" si="198"/>
        <v>0012-1004-0012</v>
      </c>
      <c r="D6324" s="134" t="s">
        <v>452</v>
      </c>
      <c r="E6324" s="134" t="s">
        <v>446</v>
      </c>
      <c r="F6324" s="134" t="s">
        <v>452</v>
      </c>
      <c r="G6324" s="134" t="s">
        <v>326</v>
      </c>
      <c r="H6324" s="134" t="s">
        <v>1023</v>
      </c>
      <c r="I6324" s="134" t="s">
        <v>3</v>
      </c>
      <c r="J6324" s="135">
        <v>548</v>
      </c>
      <c r="K6324" s="135">
        <v>200.81</v>
      </c>
      <c r="L6324" s="135">
        <v>184.46</v>
      </c>
      <c r="M6324" s="141" t="str">
        <f t="shared" si="197"/>
        <v>201703</v>
      </c>
    </row>
    <row r="6325" spans="1:13" x14ac:dyDescent="0.25">
      <c r="A6325" s="35" t="str">
        <f>VLOOKUP(B6325,ResCat!$A$2:$B$269,2,FALSE)</f>
        <v>HMOLG</v>
      </c>
      <c r="B6325" s="68" t="str">
        <f>IF(ISNA(VLOOKUP(C6325,COA!$A$2:$B$340,2,FALSE)),"XXX",VLOOKUP(C6325,COA!$A$2:$B$340,2,FALSE))</f>
        <v>L12</v>
      </c>
      <c r="C6325" s="149" t="str">
        <f t="shared" si="198"/>
        <v>0012-1004-0012</v>
      </c>
      <c r="D6325" s="134" t="s">
        <v>452</v>
      </c>
      <c r="E6325" s="134" t="s">
        <v>446</v>
      </c>
      <c r="F6325" s="134" t="s">
        <v>452</v>
      </c>
      <c r="G6325" s="134" t="s">
        <v>326</v>
      </c>
      <c r="H6325" s="134" t="s">
        <v>1023</v>
      </c>
      <c r="I6325" s="134" t="s">
        <v>2</v>
      </c>
      <c r="J6325" s="135">
        <v>355</v>
      </c>
      <c r="K6325" s="135">
        <v>191.36</v>
      </c>
      <c r="L6325" s="135">
        <v>157.66</v>
      </c>
      <c r="M6325" s="141" t="str">
        <f t="shared" si="197"/>
        <v>201703</v>
      </c>
    </row>
    <row r="6326" spans="1:13" x14ac:dyDescent="0.25">
      <c r="A6326" s="35" t="str">
        <f>VLOOKUP(B6326,ResCat!$A$2:$B$269,2,FALSE)</f>
        <v>HMOLG</v>
      </c>
      <c r="B6326" s="68" t="str">
        <f>IF(ISNA(VLOOKUP(C6326,COA!$A$2:$B$340,2,FALSE)),"XXX",VLOOKUP(C6326,COA!$A$2:$B$340,2,FALSE))</f>
        <v>L12</v>
      </c>
      <c r="C6326" s="149" t="str">
        <f t="shared" si="198"/>
        <v>0012-1004-0012</v>
      </c>
      <c r="D6326" s="134" t="s">
        <v>452</v>
      </c>
      <c r="E6326" s="134" t="s">
        <v>446</v>
      </c>
      <c r="F6326" s="134" t="s">
        <v>452</v>
      </c>
      <c r="G6326" s="134" t="s">
        <v>328</v>
      </c>
      <c r="H6326" s="134" t="s">
        <v>1023</v>
      </c>
      <c r="I6326" s="134" t="s">
        <v>3</v>
      </c>
      <c r="J6326" s="135">
        <v>177</v>
      </c>
      <c r="K6326" s="135">
        <v>140.2299999999999</v>
      </c>
      <c r="L6326" s="135">
        <v>308.26999999999992</v>
      </c>
      <c r="M6326" s="141" t="str">
        <f t="shared" si="197"/>
        <v>201704</v>
      </c>
    </row>
    <row r="6327" spans="1:13" x14ac:dyDescent="0.25">
      <c r="A6327" s="35" t="str">
        <f>VLOOKUP(B6327,ResCat!$A$2:$B$269,2,FALSE)</f>
        <v>HMOLG</v>
      </c>
      <c r="B6327" s="68" t="str">
        <f>IF(ISNA(VLOOKUP(C6327,COA!$A$2:$B$340,2,FALSE)),"XXX",VLOOKUP(C6327,COA!$A$2:$B$340,2,FALSE))</f>
        <v>L12</v>
      </c>
      <c r="C6327" s="149" t="str">
        <f t="shared" si="198"/>
        <v>0012-1004-0012</v>
      </c>
      <c r="D6327" s="134" t="s">
        <v>452</v>
      </c>
      <c r="E6327" s="134" t="s">
        <v>446</v>
      </c>
      <c r="F6327" s="134" t="s">
        <v>452</v>
      </c>
      <c r="G6327" s="134" t="s">
        <v>328</v>
      </c>
      <c r="H6327" s="134" t="s">
        <v>1023</v>
      </c>
      <c r="I6327" s="134" t="s">
        <v>2</v>
      </c>
      <c r="J6327" s="135">
        <v>1957.1000000000001</v>
      </c>
      <c r="K6327" s="135">
        <v>685.63</v>
      </c>
      <c r="L6327" s="135">
        <v>557.3599999999999</v>
      </c>
      <c r="M6327" s="141" t="str">
        <f t="shared" si="197"/>
        <v>201704</v>
      </c>
    </row>
    <row r="6328" spans="1:13" x14ac:dyDescent="0.25">
      <c r="A6328" s="35" t="str">
        <f>VLOOKUP(B6328,ResCat!$A$2:$B$269,2,FALSE)</f>
        <v>HMOLG</v>
      </c>
      <c r="B6328" s="68" t="str">
        <f>IF(ISNA(VLOOKUP(C6328,COA!$A$2:$B$340,2,FALSE)),"XXX",VLOOKUP(C6328,COA!$A$2:$B$340,2,FALSE))</f>
        <v>L12</v>
      </c>
      <c r="C6328" s="149" t="str">
        <f t="shared" si="198"/>
        <v>0012-1004-0012</v>
      </c>
      <c r="D6328" s="134" t="s">
        <v>452</v>
      </c>
      <c r="E6328" s="134" t="s">
        <v>446</v>
      </c>
      <c r="F6328" s="134" t="s">
        <v>452</v>
      </c>
      <c r="G6328" s="134" t="s">
        <v>330</v>
      </c>
      <c r="H6328" s="134" t="s">
        <v>1023</v>
      </c>
      <c r="I6328" s="134" t="s">
        <v>3</v>
      </c>
      <c r="J6328" s="135">
        <v>445</v>
      </c>
      <c r="K6328" s="135">
        <v>360.6</v>
      </c>
      <c r="L6328" s="135">
        <v>288.48</v>
      </c>
      <c r="M6328" s="141" t="str">
        <f t="shared" si="197"/>
        <v>201705</v>
      </c>
    </row>
    <row r="6329" spans="1:13" x14ac:dyDescent="0.25">
      <c r="A6329" s="35" t="str">
        <f>VLOOKUP(B6329,ResCat!$A$2:$B$269,2,FALSE)</f>
        <v>HMOLG</v>
      </c>
      <c r="B6329" s="68" t="str">
        <f>IF(ISNA(VLOOKUP(C6329,COA!$A$2:$B$340,2,FALSE)),"XXX",VLOOKUP(C6329,COA!$A$2:$B$340,2,FALSE))</f>
        <v>L12</v>
      </c>
      <c r="C6329" s="149" t="str">
        <f t="shared" si="198"/>
        <v>0012-1004-0012</v>
      </c>
      <c r="D6329" s="134" t="s">
        <v>452</v>
      </c>
      <c r="E6329" s="134" t="s">
        <v>446</v>
      </c>
      <c r="F6329" s="134" t="s">
        <v>452</v>
      </c>
      <c r="G6329" s="134" t="s">
        <v>330</v>
      </c>
      <c r="H6329" s="134" t="s">
        <v>1023</v>
      </c>
      <c r="I6329" s="134" t="s">
        <v>2</v>
      </c>
      <c r="J6329" s="135">
        <v>3191.36</v>
      </c>
      <c r="K6329" s="135">
        <v>1407.71</v>
      </c>
      <c r="L6329" s="135">
        <v>1257.25</v>
      </c>
      <c r="M6329" s="141" t="str">
        <f t="shared" si="197"/>
        <v>201705</v>
      </c>
    </row>
    <row r="6330" spans="1:13" x14ac:dyDescent="0.25">
      <c r="A6330" s="35" t="str">
        <f>VLOOKUP(B6330,ResCat!$A$2:$B$269,2,FALSE)</f>
        <v>HMOLG</v>
      </c>
      <c r="B6330" s="68" t="str">
        <f>IF(ISNA(VLOOKUP(C6330,COA!$A$2:$B$340,2,FALSE)),"XXX",VLOOKUP(C6330,COA!$A$2:$B$340,2,FALSE))</f>
        <v>L12</v>
      </c>
      <c r="C6330" s="149" t="str">
        <f t="shared" si="198"/>
        <v>0012-1004-0012</v>
      </c>
      <c r="D6330" s="134" t="s">
        <v>452</v>
      </c>
      <c r="E6330" s="134" t="s">
        <v>446</v>
      </c>
      <c r="F6330" s="134" t="s">
        <v>452</v>
      </c>
      <c r="G6330" s="134" t="s">
        <v>332</v>
      </c>
      <c r="H6330" s="134" t="s">
        <v>1023</v>
      </c>
      <c r="I6330" s="134" t="s">
        <v>3</v>
      </c>
      <c r="J6330" s="135">
        <v>487.85</v>
      </c>
      <c r="K6330" s="135">
        <v>63.93</v>
      </c>
      <c r="L6330" s="135">
        <v>51.15</v>
      </c>
      <c r="M6330" s="141" t="str">
        <f t="shared" si="197"/>
        <v>201706</v>
      </c>
    </row>
    <row r="6331" spans="1:13" x14ac:dyDescent="0.25">
      <c r="A6331" s="35" t="str">
        <f>VLOOKUP(B6331,ResCat!$A$2:$B$269,2,FALSE)</f>
        <v>HMOLG</v>
      </c>
      <c r="B6331" s="68" t="str">
        <f>IF(ISNA(VLOOKUP(C6331,COA!$A$2:$B$340,2,FALSE)),"XXX",VLOOKUP(C6331,COA!$A$2:$B$340,2,FALSE))</f>
        <v>L12</v>
      </c>
      <c r="C6331" s="149" t="str">
        <f t="shared" si="198"/>
        <v>0012-1004-0012</v>
      </c>
      <c r="D6331" s="134" t="s">
        <v>452</v>
      </c>
      <c r="E6331" s="134" t="s">
        <v>446</v>
      </c>
      <c r="F6331" s="134" t="s">
        <v>452</v>
      </c>
      <c r="G6331" s="134" t="s">
        <v>332</v>
      </c>
      <c r="H6331" s="134" t="s">
        <v>1023</v>
      </c>
      <c r="I6331" s="134" t="s">
        <v>2</v>
      </c>
      <c r="J6331" s="135">
        <v>2194.4</v>
      </c>
      <c r="K6331" s="135">
        <v>775.98</v>
      </c>
      <c r="L6331" s="135">
        <v>507.02999999999992</v>
      </c>
      <c r="M6331" s="141" t="str">
        <f t="shared" si="197"/>
        <v>201706</v>
      </c>
    </row>
    <row r="6332" spans="1:13" x14ac:dyDescent="0.25">
      <c r="A6332" s="35" t="str">
        <f>VLOOKUP(B6332,ResCat!$A$2:$B$269,2,FALSE)</f>
        <v>HMOLG</v>
      </c>
      <c r="B6332" s="68" t="str">
        <f>IF(ISNA(VLOOKUP(C6332,COA!$A$2:$B$340,2,FALSE)),"XXX",VLOOKUP(C6332,COA!$A$2:$B$340,2,FALSE))</f>
        <v>L12</v>
      </c>
      <c r="C6332" s="149" t="str">
        <f t="shared" si="198"/>
        <v>0012-1004-0012</v>
      </c>
      <c r="D6332" s="134" t="s">
        <v>452</v>
      </c>
      <c r="E6332" s="134" t="s">
        <v>446</v>
      </c>
      <c r="F6332" s="134" t="s">
        <v>452</v>
      </c>
      <c r="G6332" s="134" t="s">
        <v>332</v>
      </c>
      <c r="H6332" s="134" t="s">
        <v>1023</v>
      </c>
      <c r="I6332" s="134" t="s">
        <v>1</v>
      </c>
      <c r="J6332" s="135">
        <v>24292.329999999998</v>
      </c>
      <c r="K6332" s="135">
        <v>4801.04</v>
      </c>
      <c r="L6332" s="135">
        <v>4554.6899999999996</v>
      </c>
      <c r="M6332" s="141" t="str">
        <f t="shared" si="197"/>
        <v>201706</v>
      </c>
    </row>
    <row r="6333" spans="1:13" x14ac:dyDescent="0.25">
      <c r="A6333" s="35" t="str">
        <f>VLOOKUP(B6333,ResCat!$A$2:$B$269,2,FALSE)</f>
        <v>HMOLG</v>
      </c>
      <c r="B6333" s="68" t="str">
        <f>IF(ISNA(VLOOKUP(C6333,COA!$A$2:$B$340,2,FALSE)),"XXX",VLOOKUP(C6333,COA!$A$2:$B$340,2,FALSE))</f>
        <v>L12</v>
      </c>
      <c r="C6333" s="149" t="str">
        <f t="shared" si="198"/>
        <v>0012-1004-0012</v>
      </c>
      <c r="D6333" s="134" t="s">
        <v>452</v>
      </c>
      <c r="E6333" s="134" t="s">
        <v>446</v>
      </c>
      <c r="F6333" s="134" t="s">
        <v>452</v>
      </c>
      <c r="G6333" s="134" t="s">
        <v>335</v>
      </c>
      <c r="H6333" s="134" t="s">
        <v>1023</v>
      </c>
      <c r="I6333" s="134" t="s">
        <v>3</v>
      </c>
      <c r="J6333" s="135">
        <v>7919.13</v>
      </c>
      <c r="K6333" s="135">
        <v>4748.6499999999987</v>
      </c>
      <c r="L6333" s="135">
        <v>4657.2999999999993</v>
      </c>
      <c r="M6333" s="141" t="str">
        <f t="shared" si="197"/>
        <v>201707</v>
      </c>
    </row>
    <row r="6334" spans="1:13" x14ac:dyDescent="0.25">
      <c r="A6334" s="35" t="str">
        <f>VLOOKUP(B6334,ResCat!$A$2:$B$269,2,FALSE)</f>
        <v>HMOLG</v>
      </c>
      <c r="B6334" s="68" t="str">
        <f>IF(ISNA(VLOOKUP(C6334,COA!$A$2:$B$340,2,FALSE)),"XXX",VLOOKUP(C6334,COA!$A$2:$B$340,2,FALSE))</f>
        <v>L12</v>
      </c>
      <c r="C6334" s="149" t="str">
        <f t="shared" si="198"/>
        <v>0012-1004-0012</v>
      </c>
      <c r="D6334" s="134" t="s">
        <v>452</v>
      </c>
      <c r="E6334" s="134" t="s">
        <v>446</v>
      </c>
      <c r="F6334" s="134" t="s">
        <v>452</v>
      </c>
      <c r="G6334" s="134" t="s">
        <v>335</v>
      </c>
      <c r="H6334" s="134" t="s">
        <v>1023</v>
      </c>
      <c r="I6334" s="134" t="s">
        <v>2</v>
      </c>
      <c r="J6334" s="135">
        <v>66922.040000000008</v>
      </c>
      <c r="K6334" s="135">
        <v>18806.32</v>
      </c>
      <c r="L6334" s="135">
        <v>14653.079999999998</v>
      </c>
      <c r="M6334" s="141" t="str">
        <f t="shared" si="197"/>
        <v>201707</v>
      </c>
    </row>
    <row r="6335" spans="1:13" x14ac:dyDescent="0.25">
      <c r="A6335" s="35" t="str">
        <f>VLOOKUP(B6335,ResCat!$A$2:$B$269,2,FALSE)</f>
        <v>HMOLG</v>
      </c>
      <c r="B6335" s="68" t="str">
        <f>IF(ISNA(VLOOKUP(C6335,COA!$A$2:$B$340,2,FALSE)),"XXX",VLOOKUP(C6335,COA!$A$2:$B$340,2,FALSE))</f>
        <v>L12</v>
      </c>
      <c r="C6335" s="149" t="str">
        <f t="shared" si="198"/>
        <v>0012-1004-0012</v>
      </c>
      <c r="D6335" s="134" t="s">
        <v>452</v>
      </c>
      <c r="E6335" s="134" t="s">
        <v>446</v>
      </c>
      <c r="F6335" s="134" t="s">
        <v>452</v>
      </c>
      <c r="G6335" s="134" t="s">
        <v>335</v>
      </c>
      <c r="H6335" s="134" t="s">
        <v>1023</v>
      </c>
      <c r="I6335" s="134" t="s">
        <v>1</v>
      </c>
      <c r="J6335" s="135">
        <v>549.59999999999991</v>
      </c>
      <c r="K6335" s="135">
        <v>294.79999999999984</v>
      </c>
      <c r="L6335" s="135">
        <v>263.59999999999985</v>
      </c>
      <c r="M6335" s="141" t="str">
        <f t="shared" si="197"/>
        <v>201707</v>
      </c>
    </row>
    <row r="6336" spans="1:13" x14ac:dyDescent="0.25">
      <c r="A6336" s="35" t="str">
        <f>VLOOKUP(B6336,ResCat!$A$2:$B$269,2,FALSE)</f>
        <v>HMOLG</v>
      </c>
      <c r="B6336" s="68" t="str">
        <f>IF(ISNA(VLOOKUP(C6336,COA!$A$2:$B$340,2,FALSE)),"XXX",VLOOKUP(C6336,COA!$A$2:$B$340,2,FALSE))</f>
        <v>L12</v>
      </c>
      <c r="C6336" s="149" t="str">
        <f t="shared" si="198"/>
        <v>0012-1004-0012</v>
      </c>
      <c r="D6336" s="134" t="s">
        <v>452</v>
      </c>
      <c r="E6336" s="134" t="s">
        <v>446</v>
      </c>
      <c r="F6336" s="134" t="s">
        <v>452</v>
      </c>
      <c r="G6336" s="134" t="s">
        <v>4</v>
      </c>
      <c r="H6336" s="134" t="s">
        <v>1023</v>
      </c>
      <c r="I6336" s="134" t="s">
        <v>3</v>
      </c>
      <c r="J6336" s="135">
        <v>4049.8600000000006</v>
      </c>
      <c r="K6336" s="135">
        <v>2580.08</v>
      </c>
      <c r="L6336" s="135">
        <v>2292.5099999999993</v>
      </c>
      <c r="M6336" s="141" t="str">
        <f t="shared" si="197"/>
        <v>201708</v>
      </c>
    </row>
    <row r="6337" spans="1:13" x14ac:dyDescent="0.25">
      <c r="A6337" s="35" t="str">
        <f>VLOOKUP(B6337,ResCat!$A$2:$B$269,2,FALSE)</f>
        <v>HMOLG</v>
      </c>
      <c r="B6337" s="68" t="str">
        <f>IF(ISNA(VLOOKUP(C6337,COA!$A$2:$B$340,2,FALSE)),"XXX",VLOOKUP(C6337,COA!$A$2:$B$340,2,FALSE))</f>
        <v>L12</v>
      </c>
      <c r="C6337" s="149" t="str">
        <f t="shared" si="198"/>
        <v>0012-1004-0012</v>
      </c>
      <c r="D6337" s="134" t="s">
        <v>452</v>
      </c>
      <c r="E6337" s="134" t="s">
        <v>446</v>
      </c>
      <c r="F6337" s="134" t="s">
        <v>452</v>
      </c>
      <c r="G6337" s="134" t="s">
        <v>4</v>
      </c>
      <c r="H6337" s="134" t="s">
        <v>1023</v>
      </c>
      <c r="I6337" s="134" t="s">
        <v>0</v>
      </c>
      <c r="J6337" s="135">
        <v>0</v>
      </c>
      <c r="K6337" s="135">
        <v>-28892.999999999996</v>
      </c>
      <c r="L6337" s="135">
        <v>-28893</v>
      </c>
      <c r="M6337" s="141" t="str">
        <f t="shared" si="197"/>
        <v>201708</v>
      </c>
    </row>
    <row r="6338" spans="1:13" x14ac:dyDescent="0.25">
      <c r="A6338" s="35" t="str">
        <f>VLOOKUP(B6338,ResCat!$A$2:$B$269,2,FALSE)</f>
        <v>HMOLG</v>
      </c>
      <c r="B6338" s="68" t="str">
        <f>IF(ISNA(VLOOKUP(C6338,COA!$A$2:$B$340,2,FALSE)),"XXX",VLOOKUP(C6338,COA!$A$2:$B$340,2,FALSE))</f>
        <v>L12</v>
      </c>
      <c r="C6338" s="149" t="str">
        <f t="shared" si="198"/>
        <v>0012-1004-0012</v>
      </c>
      <c r="D6338" s="134" t="s">
        <v>452</v>
      </c>
      <c r="E6338" s="134" t="s">
        <v>446</v>
      </c>
      <c r="F6338" s="134" t="s">
        <v>452</v>
      </c>
      <c r="G6338" s="134" t="s">
        <v>4</v>
      </c>
      <c r="H6338" s="134" t="s">
        <v>1023</v>
      </c>
      <c r="I6338" s="134" t="s">
        <v>2</v>
      </c>
      <c r="J6338" s="135">
        <v>7957.880000000001</v>
      </c>
      <c r="K6338" s="135">
        <v>3547.96</v>
      </c>
      <c r="L6338" s="135">
        <v>2513.9899999999989</v>
      </c>
      <c r="M6338" s="141" t="str">
        <f t="shared" si="197"/>
        <v>201708</v>
      </c>
    </row>
    <row r="6339" spans="1:13" x14ac:dyDescent="0.25">
      <c r="A6339" s="35" t="str">
        <f>VLOOKUP(B6339,ResCat!$A$2:$B$269,2,FALSE)</f>
        <v>HMOLG</v>
      </c>
      <c r="B6339" s="68" t="str">
        <f>IF(ISNA(VLOOKUP(C6339,COA!$A$2:$B$340,2,FALSE)),"XXX",VLOOKUP(C6339,COA!$A$2:$B$340,2,FALSE))</f>
        <v>L12</v>
      </c>
      <c r="C6339" s="149" t="str">
        <f t="shared" si="198"/>
        <v>0012-1004-0012</v>
      </c>
      <c r="D6339" s="134" t="s">
        <v>452</v>
      </c>
      <c r="E6339" s="134" t="s">
        <v>446</v>
      </c>
      <c r="F6339" s="134" t="s">
        <v>452</v>
      </c>
      <c r="G6339" s="134" t="s">
        <v>4</v>
      </c>
      <c r="H6339" s="134" t="s">
        <v>1023</v>
      </c>
      <c r="I6339" s="134" t="s">
        <v>1</v>
      </c>
      <c r="J6339" s="135">
        <v>2622.3999999999996</v>
      </c>
      <c r="K6339" s="135">
        <v>1434.9700000000003</v>
      </c>
      <c r="L6339" s="135">
        <v>1350.4900000000002</v>
      </c>
      <c r="M6339" s="141" t="str">
        <f t="shared" si="197"/>
        <v>201708</v>
      </c>
    </row>
    <row r="6340" spans="1:13" x14ac:dyDescent="0.25">
      <c r="A6340" s="35" t="str">
        <f>VLOOKUP(B6340,ResCat!$A$2:$B$269,2,FALSE)</f>
        <v>HMOLG</v>
      </c>
      <c r="B6340" s="68" t="str">
        <f>IF(ISNA(VLOOKUP(C6340,COA!$A$2:$B$340,2,FALSE)),"XXX",VLOOKUP(C6340,COA!$A$2:$B$340,2,FALSE))</f>
        <v>L12</v>
      </c>
      <c r="C6340" s="149" t="str">
        <f t="shared" si="198"/>
        <v>0012-1004-0012</v>
      </c>
      <c r="D6340" s="134" t="s">
        <v>452</v>
      </c>
      <c r="E6340" s="134" t="s">
        <v>446</v>
      </c>
      <c r="F6340" s="134" t="s">
        <v>452</v>
      </c>
      <c r="G6340" s="134" t="s">
        <v>511</v>
      </c>
      <c r="H6340" s="134" t="s">
        <v>1023</v>
      </c>
      <c r="I6340" s="134" t="s">
        <v>3</v>
      </c>
      <c r="J6340" s="135">
        <v>90</v>
      </c>
      <c r="K6340" s="135">
        <v>68.19</v>
      </c>
      <c r="L6340" s="135">
        <v>443.19000000000005</v>
      </c>
      <c r="M6340" s="141" t="str">
        <f t="shared" ref="M6340:M6403" si="199">IF(G6340&lt;$M$1,$M$1,G6340)</f>
        <v>201709</v>
      </c>
    </row>
    <row r="6341" spans="1:13" x14ac:dyDescent="0.25">
      <c r="A6341" s="35" t="str">
        <f>VLOOKUP(B6341,ResCat!$A$2:$B$269,2,FALSE)</f>
        <v>HMOLG</v>
      </c>
      <c r="B6341" s="68" t="str">
        <f>IF(ISNA(VLOOKUP(C6341,COA!$A$2:$B$340,2,FALSE)),"XXX",VLOOKUP(C6341,COA!$A$2:$B$340,2,FALSE))</f>
        <v>L12</v>
      </c>
      <c r="C6341" s="149" t="str">
        <f t="shared" ref="C6341:C6404" si="200">D6341&amp;"-"&amp;E6341&amp;"-"&amp;F6341</f>
        <v>0012-1004-0012</v>
      </c>
      <c r="D6341" s="134" t="s">
        <v>452</v>
      </c>
      <c r="E6341" s="134" t="s">
        <v>446</v>
      </c>
      <c r="F6341" s="134" t="s">
        <v>452</v>
      </c>
      <c r="G6341" s="134" t="s">
        <v>511</v>
      </c>
      <c r="H6341" s="134" t="s">
        <v>1023</v>
      </c>
      <c r="I6341" s="134" t="s">
        <v>2</v>
      </c>
      <c r="J6341" s="135">
        <v>5006.25</v>
      </c>
      <c r="K6341" s="135">
        <v>2504.5400000000004</v>
      </c>
      <c r="L6341" s="135">
        <v>2085.2699999999995</v>
      </c>
      <c r="M6341" s="141" t="str">
        <f t="shared" si="199"/>
        <v>201709</v>
      </c>
    </row>
    <row r="6342" spans="1:13" x14ac:dyDescent="0.25">
      <c r="A6342" s="35" t="str">
        <f>VLOOKUP(B6342,ResCat!$A$2:$B$269,2,FALSE)</f>
        <v>HMOLG</v>
      </c>
      <c r="B6342" s="68" t="str">
        <f>IF(ISNA(VLOOKUP(C6342,COA!$A$2:$B$340,2,FALSE)),"XXX",VLOOKUP(C6342,COA!$A$2:$B$340,2,FALSE))</f>
        <v>L12</v>
      </c>
      <c r="C6342" s="149" t="str">
        <f t="shared" si="200"/>
        <v>0012-1004-0012</v>
      </c>
      <c r="D6342" s="134" t="s">
        <v>452</v>
      </c>
      <c r="E6342" s="134" t="s">
        <v>446</v>
      </c>
      <c r="F6342" s="134" t="s">
        <v>452</v>
      </c>
      <c r="G6342" s="134" t="s">
        <v>511</v>
      </c>
      <c r="H6342" s="134" t="s">
        <v>1023</v>
      </c>
      <c r="I6342" s="134" t="s">
        <v>1</v>
      </c>
      <c r="J6342" s="135">
        <v>13818</v>
      </c>
      <c r="K6342" s="135">
        <v>9238.26</v>
      </c>
      <c r="L6342" s="135">
        <v>8973.4300000000021</v>
      </c>
      <c r="M6342" s="141" t="str">
        <f t="shared" si="199"/>
        <v>201709</v>
      </c>
    </row>
    <row r="6343" spans="1:13" x14ac:dyDescent="0.25">
      <c r="A6343" s="35" t="str">
        <f>VLOOKUP(B6343,ResCat!$A$2:$B$269,2,FALSE)</f>
        <v>HMOLG</v>
      </c>
      <c r="B6343" s="68" t="str">
        <f>IF(ISNA(VLOOKUP(C6343,COA!$A$2:$B$340,2,FALSE)),"XXX",VLOOKUP(C6343,COA!$A$2:$B$340,2,FALSE))</f>
        <v>L12</v>
      </c>
      <c r="C6343" s="149" t="str">
        <f t="shared" si="200"/>
        <v>0012-1004-0012</v>
      </c>
      <c r="D6343" s="134" t="s">
        <v>452</v>
      </c>
      <c r="E6343" s="134" t="s">
        <v>446</v>
      </c>
      <c r="F6343" s="134" t="s">
        <v>452</v>
      </c>
      <c r="G6343" s="134" t="s">
        <v>969</v>
      </c>
      <c r="H6343" s="134" t="s">
        <v>1023</v>
      </c>
      <c r="I6343" s="134" t="s">
        <v>3</v>
      </c>
      <c r="J6343" s="135">
        <v>6125.95</v>
      </c>
      <c r="K6343" s="135">
        <v>2527.3000000000002</v>
      </c>
      <c r="L6343" s="135">
        <v>2918.04</v>
      </c>
      <c r="M6343" s="141" t="str">
        <f t="shared" si="199"/>
        <v>201710</v>
      </c>
    </row>
    <row r="6344" spans="1:13" x14ac:dyDescent="0.25">
      <c r="A6344" s="35" t="str">
        <f>VLOOKUP(B6344,ResCat!$A$2:$B$269,2,FALSE)</f>
        <v>HMOLG</v>
      </c>
      <c r="B6344" s="68" t="str">
        <f>IF(ISNA(VLOOKUP(C6344,COA!$A$2:$B$340,2,FALSE)),"XXX",VLOOKUP(C6344,COA!$A$2:$B$340,2,FALSE))</f>
        <v>L12</v>
      </c>
      <c r="C6344" s="149" t="str">
        <f t="shared" si="200"/>
        <v>0012-1004-0012</v>
      </c>
      <c r="D6344" s="134" t="s">
        <v>452</v>
      </c>
      <c r="E6344" s="134" t="s">
        <v>446</v>
      </c>
      <c r="F6344" s="134" t="s">
        <v>452</v>
      </c>
      <c r="G6344" s="134" t="s">
        <v>969</v>
      </c>
      <c r="H6344" s="134" t="s">
        <v>1023</v>
      </c>
      <c r="I6344" s="134" t="s">
        <v>2</v>
      </c>
      <c r="J6344" s="135">
        <v>16703.580000000002</v>
      </c>
      <c r="K6344" s="135">
        <v>6090.1400000000012</v>
      </c>
      <c r="L6344" s="135">
        <v>4959.5399999999991</v>
      </c>
      <c r="M6344" s="141" t="str">
        <f t="shared" si="199"/>
        <v>201710</v>
      </c>
    </row>
    <row r="6345" spans="1:13" x14ac:dyDescent="0.25">
      <c r="A6345" s="35" t="str">
        <f>VLOOKUP(B6345,ResCat!$A$2:$B$269,2,FALSE)</f>
        <v>HMOLG</v>
      </c>
      <c r="B6345" s="68" t="str">
        <f>IF(ISNA(VLOOKUP(C6345,COA!$A$2:$B$340,2,FALSE)),"XXX",VLOOKUP(C6345,COA!$A$2:$B$340,2,FALSE))</f>
        <v>L12</v>
      </c>
      <c r="C6345" s="149" t="str">
        <f t="shared" si="200"/>
        <v>0012-1004-0012</v>
      </c>
      <c r="D6345" s="134" t="s">
        <v>452</v>
      </c>
      <c r="E6345" s="134" t="s">
        <v>446</v>
      </c>
      <c r="F6345" s="134" t="s">
        <v>452</v>
      </c>
      <c r="G6345" s="134" t="s">
        <v>969</v>
      </c>
      <c r="H6345" s="134" t="s">
        <v>1023</v>
      </c>
      <c r="I6345" s="134" t="s">
        <v>1</v>
      </c>
      <c r="J6345" s="135">
        <v>8208.23</v>
      </c>
      <c r="K6345" s="135">
        <v>6739.28</v>
      </c>
      <c r="L6345" s="135">
        <v>6689.28</v>
      </c>
      <c r="M6345" s="141" t="str">
        <f t="shared" si="199"/>
        <v>201710</v>
      </c>
    </row>
    <row r="6346" spans="1:13" x14ac:dyDescent="0.25">
      <c r="A6346" s="35" t="str">
        <f>VLOOKUP(B6346,ResCat!$A$2:$B$269,2,FALSE)</f>
        <v>HMOLG</v>
      </c>
      <c r="B6346" s="68" t="str">
        <f>IF(ISNA(VLOOKUP(C6346,COA!$A$2:$B$340,2,FALSE)),"XXX",VLOOKUP(C6346,COA!$A$2:$B$340,2,FALSE))</f>
        <v>L12</v>
      </c>
      <c r="C6346" s="149" t="str">
        <f t="shared" si="200"/>
        <v>0012-1004-0012</v>
      </c>
      <c r="D6346" s="134" t="s">
        <v>452</v>
      </c>
      <c r="E6346" s="134" t="s">
        <v>446</v>
      </c>
      <c r="F6346" s="134" t="s">
        <v>452</v>
      </c>
      <c r="G6346" s="134" t="s">
        <v>961</v>
      </c>
      <c r="H6346" s="134" t="s">
        <v>1023</v>
      </c>
      <c r="I6346" s="134" t="s">
        <v>3</v>
      </c>
      <c r="J6346" s="135">
        <v>4267.2599999999993</v>
      </c>
      <c r="K6346" s="135">
        <v>2330.71</v>
      </c>
      <c r="L6346" s="135">
        <v>1918.27</v>
      </c>
      <c r="M6346" s="141" t="str">
        <f t="shared" si="199"/>
        <v>201711</v>
      </c>
    </row>
    <row r="6347" spans="1:13" x14ac:dyDescent="0.25">
      <c r="A6347" s="35" t="str">
        <f>VLOOKUP(B6347,ResCat!$A$2:$B$269,2,FALSE)</f>
        <v>HMOLG</v>
      </c>
      <c r="B6347" s="68" t="str">
        <f>IF(ISNA(VLOOKUP(C6347,COA!$A$2:$B$340,2,FALSE)),"XXX",VLOOKUP(C6347,COA!$A$2:$B$340,2,FALSE))</f>
        <v>L12</v>
      </c>
      <c r="C6347" s="149" t="str">
        <f t="shared" si="200"/>
        <v>0012-1004-0012</v>
      </c>
      <c r="D6347" s="134" t="s">
        <v>452</v>
      </c>
      <c r="E6347" s="134" t="s">
        <v>446</v>
      </c>
      <c r="F6347" s="134" t="s">
        <v>452</v>
      </c>
      <c r="G6347" s="134" t="s">
        <v>961</v>
      </c>
      <c r="H6347" s="134" t="s">
        <v>1023</v>
      </c>
      <c r="I6347" s="134" t="s">
        <v>0</v>
      </c>
      <c r="J6347" s="135">
        <v>239416.63999999998</v>
      </c>
      <c r="K6347" s="135">
        <v>70351.55</v>
      </c>
      <c r="L6347" s="135">
        <v>56080.070000000007</v>
      </c>
      <c r="M6347" s="141" t="str">
        <f t="shared" si="199"/>
        <v>201711</v>
      </c>
    </row>
    <row r="6348" spans="1:13" x14ac:dyDescent="0.25">
      <c r="A6348" s="35" t="str">
        <f>VLOOKUP(B6348,ResCat!$A$2:$B$269,2,FALSE)</f>
        <v>HMOLG</v>
      </c>
      <c r="B6348" s="68" t="str">
        <f>IF(ISNA(VLOOKUP(C6348,COA!$A$2:$B$340,2,FALSE)),"XXX",VLOOKUP(C6348,COA!$A$2:$B$340,2,FALSE))</f>
        <v>L12</v>
      </c>
      <c r="C6348" s="149" t="str">
        <f t="shared" si="200"/>
        <v>0012-1004-0012</v>
      </c>
      <c r="D6348" s="134" t="s">
        <v>452</v>
      </c>
      <c r="E6348" s="134" t="s">
        <v>446</v>
      </c>
      <c r="F6348" s="134" t="s">
        <v>452</v>
      </c>
      <c r="G6348" s="134" t="s">
        <v>961</v>
      </c>
      <c r="H6348" s="134" t="s">
        <v>1023</v>
      </c>
      <c r="I6348" s="134" t="s">
        <v>2</v>
      </c>
      <c r="J6348" s="135">
        <v>19055.329999999998</v>
      </c>
      <c r="K6348" s="135">
        <v>8104.5899999999974</v>
      </c>
      <c r="L6348" s="135">
        <v>6926.8</v>
      </c>
      <c r="M6348" s="141" t="str">
        <f t="shared" si="199"/>
        <v>201711</v>
      </c>
    </row>
    <row r="6349" spans="1:13" x14ac:dyDescent="0.25">
      <c r="A6349" s="35" t="str">
        <f>VLOOKUP(B6349,ResCat!$A$2:$B$269,2,FALSE)</f>
        <v>HMOLG</v>
      </c>
      <c r="B6349" s="68" t="str">
        <f>IF(ISNA(VLOOKUP(C6349,COA!$A$2:$B$340,2,FALSE)),"XXX",VLOOKUP(C6349,COA!$A$2:$B$340,2,FALSE))</f>
        <v>L12</v>
      </c>
      <c r="C6349" s="149" t="str">
        <f t="shared" si="200"/>
        <v>0012-1004-0012</v>
      </c>
      <c r="D6349" s="134" t="s">
        <v>452</v>
      </c>
      <c r="E6349" s="134" t="s">
        <v>446</v>
      </c>
      <c r="F6349" s="134" t="s">
        <v>452</v>
      </c>
      <c r="G6349" s="134" t="s">
        <v>961</v>
      </c>
      <c r="H6349" s="134" t="s">
        <v>1023</v>
      </c>
      <c r="I6349" s="134" t="s">
        <v>343</v>
      </c>
      <c r="J6349" s="135">
        <v>-88.419999999999987</v>
      </c>
      <c r="K6349" s="135">
        <v>-10.67</v>
      </c>
      <c r="L6349" s="135">
        <v>-10.18</v>
      </c>
      <c r="M6349" s="141" t="str">
        <f t="shared" si="199"/>
        <v>201711</v>
      </c>
    </row>
    <row r="6350" spans="1:13" x14ac:dyDescent="0.25">
      <c r="A6350" s="35" t="str">
        <f>VLOOKUP(B6350,ResCat!$A$2:$B$269,2,FALSE)</f>
        <v>HMOLG</v>
      </c>
      <c r="B6350" s="68" t="str">
        <f>IF(ISNA(VLOOKUP(C6350,COA!$A$2:$B$340,2,FALSE)),"XXX",VLOOKUP(C6350,COA!$A$2:$B$340,2,FALSE))</f>
        <v>L12</v>
      </c>
      <c r="C6350" s="149" t="str">
        <f t="shared" si="200"/>
        <v>0012-1004-0012</v>
      </c>
      <c r="D6350" s="134" t="s">
        <v>452</v>
      </c>
      <c r="E6350" s="134" t="s">
        <v>446</v>
      </c>
      <c r="F6350" s="134" t="s">
        <v>452</v>
      </c>
      <c r="G6350" s="134" t="s">
        <v>961</v>
      </c>
      <c r="H6350" s="134" t="s">
        <v>1023</v>
      </c>
      <c r="I6350" s="134" t="s">
        <v>1</v>
      </c>
      <c r="J6350" s="135">
        <v>22893.359999999993</v>
      </c>
      <c r="K6350" s="135">
        <v>10576.720000000003</v>
      </c>
      <c r="L6350" s="135">
        <v>10672.48</v>
      </c>
      <c r="M6350" s="141" t="str">
        <f t="shared" si="199"/>
        <v>201711</v>
      </c>
    </row>
    <row r="6351" spans="1:13" x14ac:dyDescent="0.25">
      <c r="A6351" s="35" t="str">
        <f>VLOOKUP(B6351,ResCat!$A$2:$B$269,2,FALSE)</f>
        <v>HMOLG</v>
      </c>
      <c r="B6351" s="68" t="str">
        <f>IF(ISNA(VLOOKUP(C6351,COA!$A$2:$B$340,2,FALSE)),"XXX",VLOOKUP(C6351,COA!$A$2:$B$340,2,FALSE))</f>
        <v>L12</v>
      </c>
      <c r="C6351" s="149" t="str">
        <f t="shared" si="200"/>
        <v>0012-1004-0012</v>
      </c>
      <c r="D6351" s="134" t="s">
        <v>452</v>
      </c>
      <c r="E6351" s="134" t="s">
        <v>446</v>
      </c>
      <c r="F6351" s="134" t="s">
        <v>452</v>
      </c>
      <c r="G6351" s="134" t="s">
        <v>970</v>
      </c>
      <c r="H6351" s="134" t="s">
        <v>1023</v>
      </c>
      <c r="I6351" s="134" t="s">
        <v>3</v>
      </c>
      <c r="J6351" s="135">
        <v>22032.749999999996</v>
      </c>
      <c r="K6351" s="135">
        <v>8011.74</v>
      </c>
      <c r="L6351" s="135">
        <v>7234.5200000000013</v>
      </c>
      <c r="M6351" s="141" t="str">
        <f t="shared" si="199"/>
        <v>201712</v>
      </c>
    </row>
    <row r="6352" spans="1:13" x14ac:dyDescent="0.25">
      <c r="A6352" s="35" t="str">
        <f>VLOOKUP(B6352,ResCat!$A$2:$B$269,2,FALSE)</f>
        <v>HMOLG</v>
      </c>
      <c r="B6352" s="68" t="str">
        <f>IF(ISNA(VLOOKUP(C6352,COA!$A$2:$B$340,2,FALSE)),"XXX",VLOOKUP(C6352,COA!$A$2:$B$340,2,FALSE))</f>
        <v>L12</v>
      </c>
      <c r="C6352" s="149" t="str">
        <f t="shared" si="200"/>
        <v>0012-1004-0012</v>
      </c>
      <c r="D6352" s="134" t="s">
        <v>452</v>
      </c>
      <c r="E6352" s="134" t="s">
        <v>446</v>
      </c>
      <c r="F6352" s="134" t="s">
        <v>452</v>
      </c>
      <c r="G6352" s="134" t="s">
        <v>970</v>
      </c>
      <c r="H6352" s="134" t="s">
        <v>1023</v>
      </c>
      <c r="I6352" s="134" t="s">
        <v>0</v>
      </c>
      <c r="J6352" s="135">
        <v>60477.560000000005</v>
      </c>
      <c r="K6352" s="135">
        <v>15485.5</v>
      </c>
      <c r="L6352" s="135">
        <v>15485.5</v>
      </c>
      <c r="M6352" s="141" t="str">
        <f t="shared" si="199"/>
        <v>201712</v>
      </c>
    </row>
    <row r="6353" spans="1:13" x14ac:dyDescent="0.25">
      <c r="A6353" s="35" t="str">
        <f>VLOOKUP(B6353,ResCat!$A$2:$B$269,2,FALSE)</f>
        <v>HMOLG</v>
      </c>
      <c r="B6353" s="68" t="str">
        <f>IF(ISNA(VLOOKUP(C6353,COA!$A$2:$B$340,2,FALSE)),"XXX",VLOOKUP(C6353,COA!$A$2:$B$340,2,FALSE))</f>
        <v>L12</v>
      </c>
      <c r="C6353" s="149" t="str">
        <f t="shared" si="200"/>
        <v>0012-1004-0012</v>
      </c>
      <c r="D6353" s="134" t="s">
        <v>452</v>
      </c>
      <c r="E6353" s="134" t="s">
        <v>446</v>
      </c>
      <c r="F6353" s="134" t="s">
        <v>452</v>
      </c>
      <c r="G6353" s="134" t="s">
        <v>970</v>
      </c>
      <c r="H6353" s="134" t="s">
        <v>1023</v>
      </c>
      <c r="I6353" s="134" t="s">
        <v>336</v>
      </c>
      <c r="J6353" s="135">
        <v>150</v>
      </c>
      <c r="K6353" s="135">
        <v>150</v>
      </c>
      <c r="L6353" s="135">
        <v>150</v>
      </c>
      <c r="M6353" s="141" t="str">
        <f t="shared" si="199"/>
        <v>201712</v>
      </c>
    </row>
    <row r="6354" spans="1:13" x14ac:dyDescent="0.25">
      <c r="A6354" s="35" t="str">
        <f>VLOOKUP(B6354,ResCat!$A$2:$B$269,2,FALSE)</f>
        <v>HMOLG</v>
      </c>
      <c r="B6354" s="68" t="str">
        <f>IF(ISNA(VLOOKUP(C6354,COA!$A$2:$B$340,2,FALSE)),"XXX",VLOOKUP(C6354,COA!$A$2:$B$340,2,FALSE))</f>
        <v>L12</v>
      </c>
      <c r="C6354" s="149" t="str">
        <f t="shared" si="200"/>
        <v>0012-1004-0012</v>
      </c>
      <c r="D6354" s="134" t="s">
        <v>452</v>
      </c>
      <c r="E6354" s="134" t="s">
        <v>446</v>
      </c>
      <c r="F6354" s="134" t="s">
        <v>452</v>
      </c>
      <c r="G6354" s="134" t="s">
        <v>970</v>
      </c>
      <c r="H6354" s="134" t="s">
        <v>1023</v>
      </c>
      <c r="I6354" s="134" t="s">
        <v>2</v>
      </c>
      <c r="J6354" s="135">
        <v>50069.850000000006</v>
      </c>
      <c r="K6354" s="135">
        <v>31630.820000000018</v>
      </c>
      <c r="L6354" s="135">
        <v>26737.390000000025</v>
      </c>
      <c r="M6354" s="141" t="str">
        <f t="shared" si="199"/>
        <v>201712</v>
      </c>
    </row>
    <row r="6355" spans="1:13" x14ac:dyDescent="0.25">
      <c r="A6355" s="35" t="str">
        <f>VLOOKUP(B6355,ResCat!$A$2:$B$269,2,FALSE)</f>
        <v>HMOLG</v>
      </c>
      <c r="B6355" s="68" t="str">
        <f>IF(ISNA(VLOOKUP(C6355,COA!$A$2:$B$340,2,FALSE)),"XXX",VLOOKUP(C6355,COA!$A$2:$B$340,2,FALSE))</f>
        <v>L12</v>
      </c>
      <c r="C6355" s="149" t="str">
        <f t="shared" si="200"/>
        <v>0012-1004-0012</v>
      </c>
      <c r="D6355" s="134" t="s">
        <v>452</v>
      </c>
      <c r="E6355" s="134" t="s">
        <v>446</v>
      </c>
      <c r="F6355" s="134" t="s">
        <v>452</v>
      </c>
      <c r="G6355" s="134" t="s">
        <v>970</v>
      </c>
      <c r="H6355" s="134" t="s">
        <v>1023</v>
      </c>
      <c r="I6355" s="134" t="s">
        <v>343</v>
      </c>
      <c r="J6355" s="135">
        <v>131667.39000000004</v>
      </c>
      <c r="K6355" s="135">
        <v>55370.879999999932</v>
      </c>
      <c r="L6355" s="135">
        <v>51807.029999999941</v>
      </c>
      <c r="M6355" s="141" t="str">
        <f t="shared" si="199"/>
        <v>201712</v>
      </c>
    </row>
    <row r="6356" spans="1:13" x14ac:dyDescent="0.25">
      <c r="A6356" s="35" t="str">
        <f>VLOOKUP(B6356,ResCat!$A$2:$B$269,2,FALSE)</f>
        <v>HMOLG</v>
      </c>
      <c r="B6356" s="68" t="str">
        <f>IF(ISNA(VLOOKUP(C6356,COA!$A$2:$B$340,2,FALSE)),"XXX",VLOOKUP(C6356,COA!$A$2:$B$340,2,FALSE))</f>
        <v>L12</v>
      </c>
      <c r="C6356" s="149" t="str">
        <f t="shared" si="200"/>
        <v>0012-1004-0012</v>
      </c>
      <c r="D6356" s="134" t="s">
        <v>452</v>
      </c>
      <c r="E6356" s="134" t="s">
        <v>446</v>
      </c>
      <c r="F6356" s="134" t="s">
        <v>452</v>
      </c>
      <c r="G6356" s="134" t="s">
        <v>970</v>
      </c>
      <c r="H6356" s="134" t="s">
        <v>1023</v>
      </c>
      <c r="I6356" s="134" t="s">
        <v>1</v>
      </c>
      <c r="J6356" s="135">
        <v>195264.29</v>
      </c>
      <c r="K6356" s="135">
        <v>48063.239999999969</v>
      </c>
      <c r="L6356" s="135">
        <v>47147.609999999986</v>
      </c>
      <c r="M6356" s="141" t="str">
        <f t="shared" si="199"/>
        <v>201712</v>
      </c>
    </row>
    <row r="6357" spans="1:13" x14ac:dyDescent="0.25">
      <c r="A6357" s="35" t="str">
        <f>VLOOKUP(B6357,ResCat!$A$2:$B$269,2,FALSE)</f>
        <v>HMOLG</v>
      </c>
      <c r="B6357" s="68" t="str">
        <f>IF(ISNA(VLOOKUP(C6357,COA!$A$2:$B$340,2,FALSE)),"XXX",VLOOKUP(C6357,COA!$A$2:$B$340,2,FALSE))</f>
        <v>L12</v>
      </c>
      <c r="C6357" s="149" t="str">
        <f t="shared" si="200"/>
        <v>0012-1004-0012</v>
      </c>
      <c r="D6357" s="134" t="s">
        <v>452</v>
      </c>
      <c r="E6357" s="134" t="s">
        <v>446</v>
      </c>
      <c r="F6357" s="134" t="s">
        <v>452</v>
      </c>
      <c r="G6357" s="134" t="s">
        <v>1023</v>
      </c>
      <c r="H6357" s="134" t="s">
        <v>1023</v>
      </c>
      <c r="I6357" s="134" t="s">
        <v>3</v>
      </c>
      <c r="J6357" s="135">
        <v>17541.689999999999</v>
      </c>
      <c r="K6357" s="135">
        <v>12284.100000000006</v>
      </c>
      <c r="L6357" s="135">
        <v>11405.760000000004</v>
      </c>
      <c r="M6357" s="141" t="str">
        <f t="shared" si="199"/>
        <v>201801</v>
      </c>
    </row>
    <row r="6358" spans="1:13" x14ac:dyDescent="0.25">
      <c r="A6358" s="35" t="str">
        <f>VLOOKUP(B6358,ResCat!$A$2:$B$269,2,FALSE)</f>
        <v>HMOLG</v>
      </c>
      <c r="B6358" s="68" t="str">
        <f>IF(ISNA(VLOOKUP(C6358,COA!$A$2:$B$340,2,FALSE)),"XXX",VLOOKUP(C6358,COA!$A$2:$B$340,2,FALSE))</f>
        <v>L12</v>
      </c>
      <c r="C6358" s="149" t="str">
        <f t="shared" si="200"/>
        <v>0012-1004-0012</v>
      </c>
      <c r="D6358" s="134" t="s">
        <v>452</v>
      </c>
      <c r="E6358" s="134" t="s">
        <v>446</v>
      </c>
      <c r="F6358" s="134" t="s">
        <v>452</v>
      </c>
      <c r="G6358" s="134" t="s">
        <v>1023</v>
      </c>
      <c r="H6358" s="134" t="s">
        <v>1023</v>
      </c>
      <c r="I6358" s="134" t="s">
        <v>0</v>
      </c>
      <c r="J6358" s="135">
        <v>142412.97</v>
      </c>
      <c r="K6358" s="135">
        <v>43706</v>
      </c>
      <c r="L6358" s="135">
        <v>43706</v>
      </c>
      <c r="M6358" s="141" t="str">
        <f t="shared" si="199"/>
        <v>201801</v>
      </c>
    </row>
    <row r="6359" spans="1:13" x14ac:dyDescent="0.25">
      <c r="A6359" s="35" t="str">
        <f>VLOOKUP(B6359,ResCat!$A$2:$B$269,2,FALSE)</f>
        <v>HMOLG</v>
      </c>
      <c r="B6359" s="68" t="str">
        <f>IF(ISNA(VLOOKUP(C6359,COA!$A$2:$B$340,2,FALSE)),"XXX",VLOOKUP(C6359,COA!$A$2:$B$340,2,FALSE))</f>
        <v>L12</v>
      </c>
      <c r="C6359" s="149" t="str">
        <f t="shared" si="200"/>
        <v>0012-1004-0012</v>
      </c>
      <c r="D6359" s="134" t="s">
        <v>452</v>
      </c>
      <c r="E6359" s="134" t="s">
        <v>446</v>
      </c>
      <c r="F6359" s="134" t="s">
        <v>452</v>
      </c>
      <c r="G6359" s="134" t="s">
        <v>1023</v>
      </c>
      <c r="H6359" s="134" t="s">
        <v>1023</v>
      </c>
      <c r="I6359" s="134" t="s">
        <v>336</v>
      </c>
      <c r="J6359" s="135">
        <v>430.49999999999994</v>
      </c>
      <c r="K6359" s="135">
        <v>139.9</v>
      </c>
      <c r="L6359" s="135">
        <v>139.9</v>
      </c>
      <c r="M6359" s="141" t="str">
        <f t="shared" si="199"/>
        <v>201801</v>
      </c>
    </row>
    <row r="6360" spans="1:13" x14ac:dyDescent="0.25">
      <c r="A6360" s="35" t="str">
        <f>VLOOKUP(B6360,ResCat!$A$2:$B$269,2,FALSE)</f>
        <v>HMOLG</v>
      </c>
      <c r="B6360" s="68" t="str">
        <f>IF(ISNA(VLOOKUP(C6360,COA!$A$2:$B$340,2,FALSE)),"XXX",VLOOKUP(C6360,COA!$A$2:$B$340,2,FALSE))</f>
        <v>L12</v>
      </c>
      <c r="C6360" s="149" t="str">
        <f t="shared" si="200"/>
        <v>0012-1004-0012</v>
      </c>
      <c r="D6360" s="134" t="s">
        <v>452</v>
      </c>
      <c r="E6360" s="134" t="s">
        <v>446</v>
      </c>
      <c r="F6360" s="134" t="s">
        <v>452</v>
      </c>
      <c r="G6360" s="134" t="s">
        <v>1023</v>
      </c>
      <c r="H6360" s="134" t="s">
        <v>1023</v>
      </c>
      <c r="I6360" s="134" t="s">
        <v>2</v>
      </c>
      <c r="J6360" s="135">
        <v>14626.03</v>
      </c>
      <c r="K6360" s="135">
        <v>7104.0900000000038</v>
      </c>
      <c r="L6360" s="135">
        <v>3845.7400000000007</v>
      </c>
      <c r="M6360" s="141" t="str">
        <f t="shared" si="199"/>
        <v>201801</v>
      </c>
    </row>
    <row r="6361" spans="1:13" x14ac:dyDescent="0.25">
      <c r="A6361" s="35" t="str">
        <f>VLOOKUP(B6361,ResCat!$A$2:$B$269,2,FALSE)</f>
        <v>HMOLG</v>
      </c>
      <c r="B6361" s="68" t="str">
        <f>IF(ISNA(VLOOKUP(C6361,COA!$A$2:$B$340,2,FALSE)),"XXX",VLOOKUP(C6361,COA!$A$2:$B$340,2,FALSE))</f>
        <v>L12</v>
      </c>
      <c r="C6361" s="149" t="str">
        <f t="shared" si="200"/>
        <v>0012-1004-0012</v>
      </c>
      <c r="D6361" s="134" t="s">
        <v>452</v>
      </c>
      <c r="E6361" s="134" t="s">
        <v>446</v>
      </c>
      <c r="F6361" s="134" t="s">
        <v>452</v>
      </c>
      <c r="G6361" s="134" t="s">
        <v>1023</v>
      </c>
      <c r="H6361" s="134" t="s">
        <v>1023</v>
      </c>
      <c r="I6361" s="134" t="s">
        <v>343</v>
      </c>
      <c r="J6361" s="135">
        <v>428821.65999999869</v>
      </c>
      <c r="K6361" s="135">
        <v>156093.72999999969</v>
      </c>
      <c r="L6361" s="135">
        <v>144357.40999999965</v>
      </c>
      <c r="M6361" s="141" t="str">
        <f t="shared" si="199"/>
        <v>201801</v>
      </c>
    </row>
    <row r="6362" spans="1:13" x14ac:dyDescent="0.25">
      <c r="A6362" s="35" t="str">
        <f>VLOOKUP(B6362,ResCat!$A$2:$B$269,2,FALSE)</f>
        <v>HMOLG</v>
      </c>
      <c r="B6362" s="68" t="str">
        <f>IF(ISNA(VLOOKUP(C6362,COA!$A$2:$B$340,2,FALSE)),"XXX",VLOOKUP(C6362,COA!$A$2:$B$340,2,FALSE))</f>
        <v>L12</v>
      </c>
      <c r="C6362" s="149" t="str">
        <f t="shared" si="200"/>
        <v>0012-1004-0012</v>
      </c>
      <c r="D6362" s="134" t="s">
        <v>452</v>
      </c>
      <c r="E6362" s="134" t="s">
        <v>446</v>
      </c>
      <c r="F6362" s="134" t="s">
        <v>452</v>
      </c>
      <c r="G6362" s="134" t="s">
        <v>1023</v>
      </c>
      <c r="H6362" s="134" t="s">
        <v>1023</v>
      </c>
      <c r="I6362" s="134" t="s">
        <v>1</v>
      </c>
      <c r="J6362" s="135">
        <v>191520.90999999997</v>
      </c>
      <c r="K6362" s="135">
        <v>45247.120000000024</v>
      </c>
      <c r="L6362" s="135">
        <v>44322.820000000022</v>
      </c>
      <c r="M6362" s="141" t="str">
        <f t="shared" si="199"/>
        <v>201801</v>
      </c>
    </row>
    <row r="6363" spans="1:13" x14ac:dyDescent="0.25">
      <c r="A6363" s="35" t="str">
        <f>VLOOKUP(B6363,ResCat!$A$2:$B$269,2,FALSE)</f>
        <v>HMFLEX</v>
      </c>
      <c r="B6363" s="68" t="str">
        <f>IF(ISNA(VLOOKUP(C6363,COA!$A$2:$B$340,2,FALSE)),"XXX",VLOOKUP(C6363,COA!$A$2:$B$340,2,FALSE))</f>
        <v>L22</v>
      </c>
      <c r="C6363" s="149" t="str">
        <f t="shared" si="200"/>
        <v>0012-1004-0048</v>
      </c>
      <c r="D6363" s="134" t="s">
        <v>452</v>
      </c>
      <c r="E6363" s="134" t="s">
        <v>446</v>
      </c>
      <c r="F6363" s="134" t="s">
        <v>464</v>
      </c>
      <c r="G6363" s="134" t="s">
        <v>357</v>
      </c>
      <c r="H6363" s="134" t="s">
        <v>1023</v>
      </c>
      <c r="I6363" s="134" t="s">
        <v>2</v>
      </c>
      <c r="J6363" s="135">
        <v>699</v>
      </c>
      <c r="K6363" s="135">
        <v>191.32</v>
      </c>
      <c r="L6363" s="135">
        <v>191.32</v>
      </c>
      <c r="M6363" s="141" t="str">
        <f t="shared" si="199"/>
        <v>201606</v>
      </c>
    </row>
    <row r="6364" spans="1:13" x14ac:dyDescent="0.25">
      <c r="A6364" s="35" t="str">
        <f>VLOOKUP(B6364,ResCat!$A$2:$B$269,2,FALSE)</f>
        <v>HMFLEX</v>
      </c>
      <c r="B6364" s="68" t="str">
        <f>IF(ISNA(VLOOKUP(C6364,COA!$A$2:$B$340,2,FALSE)),"XXX",VLOOKUP(C6364,COA!$A$2:$B$340,2,FALSE))</f>
        <v>L22</v>
      </c>
      <c r="C6364" s="149" t="str">
        <f t="shared" si="200"/>
        <v>0012-1004-0048</v>
      </c>
      <c r="D6364" s="134" t="s">
        <v>452</v>
      </c>
      <c r="E6364" s="134" t="s">
        <v>446</v>
      </c>
      <c r="F6364" s="134" t="s">
        <v>464</v>
      </c>
      <c r="G6364" s="134" t="s">
        <v>318</v>
      </c>
      <c r="H6364" s="134" t="s">
        <v>1023</v>
      </c>
      <c r="I6364" s="134" t="s">
        <v>3</v>
      </c>
      <c r="J6364" s="135">
        <v>-183</v>
      </c>
      <c r="K6364" s="135">
        <v>-92.23</v>
      </c>
      <c r="L6364" s="135">
        <v>-17.619999999999997</v>
      </c>
      <c r="M6364" s="141" t="str">
        <f t="shared" si="199"/>
        <v>201611</v>
      </c>
    </row>
    <row r="6365" spans="1:13" x14ac:dyDescent="0.25">
      <c r="A6365" s="35" t="str">
        <f>VLOOKUP(B6365,ResCat!$A$2:$B$269,2,FALSE)</f>
        <v>HMFLEX</v>
      </c>
      <c r="B6365" s="68" t="str">
        <f>IF(ISNA(VLOOKUP(C6365,COA!$A$2:$B$340,2,FALSE)),"XXX",VLOOKUP(C6365,COA!$A$2:$B$340,2,FALSE))</f>
        <v>L22</v>
      </c>
      <c r="C6365" s="149" t="str">
        <f t="shared" si="200"/>
        <v>0012-1004-0048</v>
      </c>
      <c r="D6365" s="134" t="s">
        <v>452</v>
      </c>
      <c r="E6365" s="134" t="s">
        <v>446</v>
      </c>
      <c r="F6365" s="134" t="s">
        <v>464</v>
      </c>
      <c r="G6365" s="134" t="s">
        <v>318</v>
      </c>
      <c r="H6365" s="134" t="s">
        <v>1023</v>
      </c>
      <c r="I6365" s="134" t="s">
        <v>2</v>
      </c>
      <c r="J6365" s="135">
        <v>-358</v>
      </c>
      <c r="K6365" s="135">
        <v>-194.03</v>
      </c>
      <c r="L6365" s="135">
        <v>-44.23</v>
      </c>
      <c r="M6365" s="141" t="str">
        <f t="shared" si="199"/>
        <v>201611</v>
      </c>
    </row>
    <row r="6366" spans="1:13" x14ac:dyDescent="0.25">
      <c r="A6366" s="35" t="str">
        <f>VLOOKUP(B6366,ResCat!$A$2:$B$269,2,FALSE)</f>
        <v>HMFLEX</v>
      </c>
      <c r="B6366" s="68" t="str">
        <f>IF(ISNA(VLOOKUP(C6366,COA!$A$2:$B$340,2,FALSE)),"XXX",VLOOKUP(C6366,COA!$A$2:$B$340,2,FALSE))</f>
        <v>L22</v>
      </c>
      <c r="C6366" s="149" t="str">
        <f t="shared" si="200"/>
        <v>0012-1004-0048</v>
      </c>
      <c r="D6366" s="134" t="s">
        <v>452</v>
      </c>
      <c r="E6366" s="134" t="s">
        <v>446</v>
      </c>
      <c r="F6366" s="134" t="s">
        <v>464</v>
      </c>
      <c r="G6366" s="134" t="s">
        <v>322</v>
      </c>
      <c r="H6366" s="134" t="s">
        <v>1023</v>
      </c>
      <c r="I6366" s="134" t="s">
        <v>2</v>
      </c>
      <c r="J6366" s="135">
        <v>60</v>
      </c>
      <c r="K6366" s="135">
        <v>3.2</v>
      </c>
      <c r="L6366" s="135">
        <v>3.2</v>
      </c>
      <c r="M6366" s="141" t="str">
        <f t="shared" si="199"/>
        <v>201701</v>
      </c>
    </row>
    <row r="6367" spans="1:13" x14ac:dyDescent="0.25">
      <c r="A6367" s="35" t="str">
        <f>VLOOKUP(B6367,ResCat!$A$2:$B$269,2,FALSE)</f>
        <v>HMFLEX</v>
      </c>
      <c r="B6367" s="68" t="str">
        <f>IF(ISNA(VLOOKUP(C6367,COA!$A$2:$B$340,2,FALSE)),"XXX",VLOOKUP(C6367,COA!$A$2:$B$340,2,FALSE))</f>
        <v>L22</v>
      </c>
      <c r="C6367" s="149" t="str">
        <f t="shared" si="200"/>
        <v>0012-1004-0048</v>
      </c>
      <c r="D6367" s="134" t="s">
        <v>452</v>
      </c>
      <c r="E6367" s="134" t="s">
        <v>446</v>
      </c>
      <c r="F6367" s="134" t="s">
        <v>464</v>
      </c>
      <c r="G6367" s="134" t="s">
        <v>326</v>
      </c>
      <c r="H6367" s="134" t="s">
        <v>1023</v>
      </c>
      <c r="I6367" s="134" t="s">
        <v>2</v>
      </c>
      <c r="J6367" s="135">
        <v>20</v>
      </c>
      <c r="K6367" s="135">
        <v>1.04</v>
      </c>
      <c r="L6367" s="135">
        <v>1.04</v>
      </c>
      <c r="M6367" s="141" t="str">
        <f t="shared" si="199"/>
        <v>201703</v>
      </c>
    </row>
    <row r="6368" spans="1:13" x14ac:dyDescent="0.25">
      <c r="A6368" s="35" t="str">
        <f>VLOOKUP(B6368,ResCat!$A$2:$B$269,2,FALSE)</f>
        <v>HMFLEX</v>
      </c>
      <c r="B6368" s="68" t="str">
        <f>IF(ISNA(VLOOKUP(C6368,COA!$A$2:$B$340,2,FALSE)),"XXX",VLOOKUP(C6368,COA!$A$2:$B$340,2,FALSE))</f>
        <v>L22</v>
      </c>
      <c r="C6368" s="149" t="str">
        <f t="shared" si="200"/>
        <v>0012-1004-0048</v>
      </c>
      <c r="D6368" s="134" t="s">
        <v>452</v>
      </c>
      <c r="E6368" s="134" t="s">
        <v>446</v>
      </c>
      <c r="F6368" s="134" t="s">
        <v>464</v>
      </c>
      <c r="G6368" s="134" t="s">
        <v>328</v>
      </c>
      <c r="H6368" s="134" t="s">
        <v>1023</v>
      </c>
      <c r="I6368" s="134" t="s">
        <v>2</v>
      </c>
      <c r="J6368" s="135">
        <v>168</v>
      </c>
      <c r="K6368" s="135">
        <v>154.24</v>
      </c>
      <c r="L6368" s="135">
        <v>2.97</v>
      </c>
      <c r="M6368" s="141" t="str">
        <f t="shared" si="199"/>
        <v>201704</v>
      </c>
    </row>
    <row r="6369" spans="1:13" x14ac:dyDescent="0.25">
      <c r="A6369" s="35" t="str">
        <f>VLOOKUP(B6369,ResCat!$A$2:$B$269,2,FALSE)</f>
        <v>HMFLEX</v>
      </c>
      <c r="B6369" s="68" t="str">
        <f>IF(ISNA(VLOOKUP(C6369,COA!$A$2:$B$340,2,FALSE)),"XXX",VLOOKUP(C6369,COA!$A$2:$B$340,2,FALSE))</f>
        <v>L22</v>
      </c>
      <c r="C6369" s="149" t="str">
        <f t="shared" si="200"/>
        <v>0012-1004-0048</v>
      </c>
      <c r="D6369" s="134" t="s">
        <v>452</v>
      </c>
      <c r="E6369" s="134" t="s">
        <v>446</v>
      </c>
      <c r="F6369" s="134" t="s">
        <v>464</v>
      </c>
      <c r="G6369" s="134" t="s">
        <v>332</v>
      </c>
      <c r="H6369" s="134" t="s">
        <v>1023</v>
      </c>
      <c r="I6369" s="134" t="s">
        <v>3</v>
      </c>
      <c r="J6369" s="135">
        <v>150</v>
      </c>
      <c r="K6369" s="135">
        <v>102.04</v>
      </c>
      <c r="L6369" s="135">
        <v>0</v>
      </c>
      <c r="M6369" s="141" t="str">
        <f t="shared" si="199"/>
        <v>201706</v>
      </c>
    </row>
    <row r="6370" spans="1:13" x14ac:dyDescent="0.25">
      <c r="A6370" s="35" t="str">
        <f>VLOOKUP(B6370,ResCat!$A$2:$B$269,2,FALSE)</f>
        <v>HMFLEX</v>
      </c>
      <c r="B6370" s="68" t="str">
        <f>IF(ISNA(VLOOKUP(C6370,COA!$A$2:$B$340,2,FALSE)),"XXX",VLOOKUP(C6370,COA!$A$2:$B$340,2,FALSE))</f>
        <v>L22</v>
      </c>
      <c r="C6370" s="149" t="str">
        <f t="shared" si="200"/>
        <v>0012-1004-0048</v>
      </c>
      <c r="D6370" s="134" t="s">
        <v>452</v>
      </c>
      <c r="E6370" s="134" t="s">
        <v>446</v>
      </c>
      <c r="F6370" s="134" t="s">
        <v>464</v>
      </c>
      <c r="G6370" s="134" t="s">
        <v>332</v>
      </c>
      <c r="H6370" s="134" t="s">
        <v>1023</v>
      </c>
      <c r="I6370" s="134" t="s">
        <v>336</v>
      </c>
      <c r="J6370" s="135">
        <v>-180</v>
      </c>
      <c r="K6370" s="135">
        <v>0</v>
      </c>
      <c r="L6370" s="135">
        <v>0</v>
      </c>
      <c r="M6370" s="141" t="str">
        <f t="shared" si="199"/>
        <v>201706</v>
      </c>
    </row>
    <row r="6371" spans="1:13" x14ac:dyDescent="0.25">
      <c r="A6371" s="35" t="str">
        <f>VLOOKUP(B6371,ResCat!$A$2:$B$269,2,FALSE)</f>
        <v>HMFLEX</v>
      </c>
      <c r="B6371" s="68" t="str">
        <f>IF(ISNA(VLOOKUP(C6371,COA!$A$2:$B$340,2,FALSE)),"XXX",VLOOKUP(C6371,COA!$A$2:$B$340,2,FALSE))</f>
        <v>L22</v>
      </c>
      <c r="C6371" s="149" t="str">
        <f t="shared" si="200"/>
        <v>0012-1004-0048</v>
      </c>
      <c r="D6371" s="134" t="s">
        <v>452</v>
      </c>
      <c r="E6371" s="134" t="s">
        <v>446</v>
      </c>
      <c r="F6371" s="134" t="s">
        <v>464</v>
      </c>
      <c r="G6371" s="134" t="s">
        <v>332</v>
      </c>
      <c r="H6371" s="134" t="s">
        <v>1023</v>
      </c>
      <c r="I6371" s="134" t="s">
        <v>2</v>
      </c>
      <c r="J6371" s="135">
        <v>280</v>
      </c>
      <c r="K6371" s="135">
        <v>109.26</v>
      </c>
      <c r="L6371" s="135">
        <v>0</v>
      </c>
      <c r="M6371" s="141" t="str">
        <f t="shared" si="199"/>
        <v>201706</v>
      </c>
    </row>
    <row r="6372" spans="1:13" x14ac:dyDescent="0.25">
      <c r="A6372" s="35" t="str">
        <f>VLOOKUP(B6372,ResCat!$A$2:$B$269,2,FALSE)</f>
        <v>HMOLG</v>
      </c>
      <c r="B6372" s="68" t="str">
        <f>IF(ISNA(VLOOKUP(C6372,COA!$A$2:$B$340,2,FALSE)),"XXX",VLOOKUP(C6372,COA!$A$2:$B$340,2,FALSE))</f>
        <v>N13</v>
      </c>
      <c r="C6372" s="149" t="str">
        <f t="shared" si="200"/>
        <v>0012-1005-0012</v>
      </c>
      <c r="D6372" s="134" t="s">
        <v>452</v>
      </c>
      <c r="E6372" s="134" t="s">
        <v>447</v>
      </c>
      <c r="F6372" s="134" t="s">
        <v>452</v>
      </c>
      <c r="G6372" s="134" t="s">
        <v>350</v>
      </c>
      <c r="H6372" s="134" t="s">
        <v>1023</v>
      </c>
      <c r="I6372" s="134" t="s">
        <v>2</v>
      </c>
      <c r="J6372" s="135">
        <v>53.82</v>
      </c>
      <c r="K6372" s="135">
        <v>53.82</v>
      </c>
      <c r="L6372" s="135">
        <v>0</v>
      </c>
      <c r="M6372" s="141" t="str">
        <f t="shared" si="199"/>
        <v>201601</v>
      </c>
    </row>
    <row r="6373" spans="1:13" x14ac:dyDescent="0.25">
      <c r="A6373" s="35" t="str">
        <f>VLOOKUP(B6373,ResCat!$A$2:$B$269,2,FALSE)</f>
        <v>HMOLG</v>
      </c>
      <c r="B6373" s="68" t="str">
        <f>IF(ISNA(VLOOKUP(C6373,COA!$A$2:$B$340,2,FALSE)),"XXX",VLOOKUP(C6373,COA!$A$2:$B$340,2,FALSE))</f>
        <v>N13</v>
      </c>
      <c r="C6373" s="149" t="str">
        <f t="shared" si="200"/>
        <v>0012-1005-0012</v>
      </c>
      <c r="D6373" s="134" t="s">
        <v>452</v>
      </c>
      <c r="E6373" s="134" t="s">
        <v>447</v>
      </c>
      <c r="F6373" s="134" t="s">
        <v>452</v>
      </c>
      <c r="G6373" s="134" t="s">
        <v>359</v>
      </c>
      <c r="H6373" s="134" t="s">
        <v>1023</v>
      </c>
      <c r="I6373" s="134" t="s">
        <v>343</v>
      </c>
      <c r="J6373" s="135">
        <v>20.66</v>
      </c>
      <c r="K6373" s="135">
        <v>9.9400000000000013</v>
      </c>
      <c r="L6373" s="135">
        <v>0</v>
      </c>
      <c r="M6373" s="141" t="str">
        <f t="shared" si="199"/>
        <v>201601</v>
      </c>
    </row>
    <row r="6374" spans="1:13" x14ac:dyDescent="0.25">
      <c r="A6374" s="35" t="str">
        <f>VLOOKUP(B6374,ResCat!$A$2:$B$269,2,FALSE)</f>
        <v>HMOLG</v>
      </c>
      <c r="B6374" s="68" t="str">
        <f>IF(ISNA(VLOOKUP(C6374,COA!$A$2:$B$340,2,FALSE)),"XXX",VLOOKUP(C6374,COA!$A$2:$B$340,2,FALSE))</f>
        <v>N13</v>
      </c>
      <c r="C6374" s="149" t="str">
        <f t="shared" si="200"/>
        <v>0012-1005-0012</v>
      </c>
      <c r="D6374" s="134" t="s">
        <v>452</v>
      </c>
      <c r="E6374" s="134" t="s">
        <v>447</v>
      </c>
      <c r="F6374" s="134" t="s">
        <v>452</v>
      </c>
      <c r="G6374" s="134" t="s">
        <v>354</v>
      </c>
      <c r="H6374" s="134" t="s">
        <v>1023</v>
      </c>
      <c r="I6374" s="134" t="s">
        <v>2</v>
      </c>
      <c r="J6374" s="135">
        <v>68.900000000000006</v>
      </c>
      <c r="K6374" s="135">
        <v>68.900000000000006</v>
      </c>
      <c r="L6374" s="135">
        <v>0</v>
      </c>
      <c r="M6374" s="141" t="str">
        <f t="shared" si="199"/>
        <v>201601</v>
      </c>
    </row>
    <row r="6375" spans="1:13" x14ac:dyDescent="0.25">
      <c r="A6375" s="35" t="str">
        <f>VLOOKUP(B6375,ResCat!$A$2:$B$269,2,FALSE)</f>
        <v>HMOLG</v>
      </c>
      <c r="B6375" s="68" t="str">
        <f>IF(ISNA(VLOOKUP(C6375,COA!$A$2:$B$340,2,FALSE)),"XXX",VLOOKUP(C6375,COA!$A$2:$B$340,2,FALSE))</f>
        <v>N13</v>
      </c>
      <c r="C6375" s="149" t="str">
        <f t="shared" si="200"/>
        <v>0012-1005-0012</v>
      </c>
      <c r="D6375" s="134" t="s">
        <v>452</v>
      </c>
      <c r="E6375" s="134" t="s">
        <v>447</v>
      </c>
      <c r="F6375" s="134" t="s">
        <v>452</v>
      </c>
      <c r="G6375" s="134" t="s">
        <v>337</v>
      </c>
      <c r="H6375" s="134" t="s">
        <v>1023</v>
      </c>
      <c r="I6375" s="134" t="s">
        <v>2</v>
      </c>
      <c r="J6375" s="135">
        <v>74</v>
      </c>
      <c r="K6375" s="135">
        <v>74</v>
      </c>
      <c r="L6375" s="135">
        <v>74</v>
      </c>
      <c r="M6375" s="141" t="str">
        <f t="shared" si="199"/>
        <v>201601</v>
      </c>
    </row>
    <row r="6376" spans="1:13" x14ac:dyDescent="0.25">
      <c r="A6376" s="35" t="str">
        <f>VLOOKUP(B6376,ResCat!$A$2:$B$269,2,FALSE)</f>
        <v>HMOLG</v>
      </c>
      <c r="B6376" s="68" t="str">
        <f>IF(ISNA(VLOOKUP(C6376,COA!$A$2:$B$340,2,FALSE)),"XXX",VLOOKUP(C6376,COA!$A$2:$B$340,2,FALSE))</f>
        <v>N13</v>
      </c>
      <c r="C6376" s="149" t="str">
        <f t="shared" si="200"/>
        <v>0012-1005-0012</v>
      </c>
      <c r="D6376" s="134" t="s">
        <v>452</v>
      </c>
      <c r="E6376" s="134" t="s">
        <v>447</v>
      </c>
      <c r="F6376" s="134" t="s">
        <v>452</v>
      </c>
      <c r="G6376" s="134" t="s">
        <v>361</v>
      </c>
      <c r="H6376" s="134" t="s">
        <v>1023</v>
      </c>
      <c r="I6376" s="134" t="s">
        <v>343</v>
      </c>
      <c r="J6376" s="135">
        <v>6.38</v>
      </c>
      <c r="K6376" s="135">
        <v>3.17</v>
      </c>
      <c r="L6376" s="135">
        <v>0</v>
      </c>
      <c r="M6376" s="141" t="str">
        <f t="shared" si="199"/>
        <v>201604</v>
      </c>
    </row>
    <row r="6377" spans="1:13" x14ac:dyDescent="0.25">
      <c r="A6377" s="35" t="str">
        <f>VLOOKUP(B6377,ResCat!$A$2:$B$269,2,FALSE)</f>
        <v>HMOLG</v>
      </c>
      <c r="B6377" s="68" t="str">
        <f>IF(ISNA(VLOOKUP(C6377,COA!$A$2:$B$340,2,FALSE)),"XXX",VLOOKUP(C6377,COA!$A$2:$B$340,2,FALSE))</f>
        <v>N13</v>
      </c>
      <c r="C6377" s="149" t="str">
        <f t="shared" si="200"/>
        <v>0012-1005-0012</v>
      </c>
      <c r="D6377" s="134" t="s">
        <v>452</v>
      </c>
      <c r="E6377" s="134" t="s">
        <v>447</v>
      </c>
      <c r="F6377" s="134" t="s">
        <v>452</v>
      </c>
      <c r="G6377" s="134" t="s">
        <v>312</v>
      </c>
      <c r="H6377" s="134" t="s">
        <v>1023</v>
      </c>
      <c r="I6377" s="134" t="s">
        <v>3</v>
      </c>
      <c r="J6377" s="135">
        <v>6.92</v>
      </c>
      <c r="K6377" s="135">
        <v>6.92</v>
      </c>
      <c r="L6377" s="135">
        <v>6.92</v>
      </c>
      <c r="M6377" s="141" t="str">
        <f t="shared" si="199"/>
        <v>201605</v>
      </c>
    </row>
    <row r="6378" spans="1:13" x14ac:dyDescent="0.25">
      <c r="A6378" s="35" t="str">
        <f>VLOOKUP(B6378,ResCat!$A$2:$B$269,2,FALSE)</f>
        <v>HMOLG</v>
      </c>
      <c r="B6378" s="68" t="str">
        <f>IF(ISNA(VLOOKUP(C6378,COA!$A$2:$B$340,2,FALSE)),"XXX",VLOOKUP(C6378,COA!$A$2:$B$340,2,FALSE))</f>
        <v>N13</v>
      </c>
      <c r="C6378" s="149" t="str">
        <f t="shared" si="200"/>
        <v>0012-1005-0012</v>
      </c>
      <c r="D6378" s="134" t="s">
        <v>452</v>
      </c>
      <c r="E6378" s="134" t="s">
        <v>447</v>
      </c>
      <c r="F6378" s="134" t="s">
        <v>452</v>
      </c>
      <c r="G6378" s="134" t="s">
        <v>312</v>
      </c>
      <c r="H6378" s="134" t="s">
        <v>1023</v>
      </c>
      <c r="I6378" s="134" t="s">
        <v>2</v>
      </c>
      <c r="J6378" s="135">
        <v>74</v>
      </c>
      <c r="K6378" s="135">
        <v>74</v>
      </c>
      <c r="L6378" s="135">
        <v>74</v>
      </c>
      <c r="M6378" s="141" t="str">
        <f t="shared" si="199"/>
        <v>201605</v>
      </c>
    </row>
    <row r="6379" spans="1:13" x14ac:dyDescent="0.25">
      <c r="A6379" s="35" t="str">
        <f>VLOOKUP(B6379,ResCat!$A$2:$B$269,2,FALSE)</f>
        <v>HMOLG</v>
      </c>
      <c r="B6379" s="68" t="str">
        <f>IF(ISNA(VLOOKUP(C6379,COA!$A$2:$B$340,2,FALSE)),"XXX",VLOOKUP(C6379,COA!$A$2:$B$340,2,FALSE))</f>
        <v>N13</v>
      </c>
      <c r="C6379" s="149" t="str">
        <f t="shared" si="200"/>
        <v>0012-1005-0012</v>
      </c>
      <c r="D6379" s="134" t="s">
        <v>452</v>
      </c>
      <c r="E6379" s="134" t="s">
        <v>447</v>
      </c>
      <c r="F6379" s="134" t="s">
        <v>452</v>
      </c>
      <c r="G6379" s="134" t="s">
        <v>318</v>
      </c>
      <c r="H6379" s="134" t="s">
        <v>1023</v>
      </c>
      <c r="I6379" s="134" t="s">
        <v>1</v>
      </c>
      <c r="J6379" s="135">
        <v>0</v>
      </c>
      <c r="K6379" s="135">
        <v>0</v>
      </c>
      <c r="L6379" s="135">
        <v>0</v>
      </c>
      <c r="M6379" s="141" t="str">
        <f t="shared" si="199"/>
        <v>201611</v>
      </c>
    </row>
    <row r="6380" spans="1:13" x14ac:dyDescent="0.25">
      <c r="A6380" s="35" t="str">
        <f>VLOOKUP(B6380,ResCat!$A$2:$B$269,2,FALSE)</f>
        <v>HMOLG</v>
      </c>
      <c r="B6380" s="68" t="str">
        <f>IF(ISNA(VLOOKUP(C6380,COA!$A$2:$B$340,2,FALSE)),"XXX",VLOOKUP(C6380,COA!$A$2:$B$340,2,FALSE))</f>
        <v>N13</v>
      </c>
      <c r="C6380" s="149" t="str">
        <f t="shared" si="200"/>
        <v>0012-1005-0012</v>
      </c>
      <c r="D6380" s="134" t="s">
        <v>452</v>
      </c>
      <c r="E6380" s="134" t="s">
        <v>447</v>
      </c>
      <c r="F6380" s="134" t="s">
        <v>452</v>
      </c>
      <c r="G6380" s="134" t="s">
        <v>320</v>
      </c>
      <c r="H6380" s="134" t="s">
        <v>1023</v>
      </c>
      <c r="I6380" s="134" t="s">
        <v>2</v>
      </c>
      <c r="J6380" s="135">
        <v>445</v>
      </c>
      <c r="K6380" s="135">
        <v>152.19</v>
      </c>
      <c r="L6380" s="135">
        <v>152.19</v>
      </c>
      <c r="M6380" s="141" t="str">
        <f t="shared" si="199"/>
        <v>201612</v>
      </c>
    </row>
    <row r="6381" spans="1:13" x14ac:dyDescent="0.25">
      <c r="A6381" s="35" t="str">
        <f>VLOOKUP(B6381,ResCat!$A$2:$B$269,2,FALSE)</f>
        <v>HMOLG</v>
      </c>
      <c r="B6381" s="68" t="str">
        <f>IF(ISNA(VLOOKUP(C6381,COA!$A$2:$B$340,2,FALSE)),"XXX",VLOOKUP(C6381,COA!$A$2:$B$340,2,FALSE))</f>
        <v>N13</v>
      </c>
      <c r="C6381" s="149" t="str">
        <f t="shared" si="200"/>
        <v>0012-1005-0012</v>
      </c>
      <c r="D6381" s="134" t="s">
        <v>452</v>
      </c>
      <c r="E6381" s="134" t="s">
        <v>447</v>
      </c>
      <c r="F6381" s="134" t="s">
        <v>452</v>
      </c>
      <c r="G6381" s="134" t="s">
        <v>328</v>
      </c>
      <c r="H6381" s="134" t="s">
        <v>1023</v>
      </c>
      <c r="I6381" s="134" t="s">
        <v>3</v>
      </c>
      <c r="J6381" s="135">
        <v>-250</v>
      </c>
      <c r="K6381" s="135">
        <v>-250</v>
      </c>
      <c r="L6381" s="135">
        <v>-125</v>
      </c>
      <c r="M6381" s="141" t="str">
        <f t="shared" si="199"/>
        <v>201704</v>
      </c>
    </row>
    <row r="6382" spans="1:13" x14ac:dyDescent="0.25">
      <c r="A6382" s="35" t="str">
        <f>VLOOKUP(B6382,ResCat!$A$2:$B$269,2,FALSE)</f>
        <v>HMOLG</v>
      </c>
      <c r="B6382" s="68" t="str">
        <f>IF(ISNA(VLOOKUP(C6382,COA!$A$2:$B$340,2,FALSE)),"XXX",VLOOKUP(C6382,COA!$A$2:$B$340,2,FALSE))</f>
        <v>N13</v>
      </c>
      <c r="C6382" s="149" t="str">
        <f t="shared" si="200"/>
        <v>0012-1005-0012</v>
      </c>
      <c r="D6382" s="134" t="s">
        <v>452</v>
      </c>
      <c r="E6382" s="134" t="s">
        <v>447</v>
      </c>
      <c r="F6382" s="134" t="s">
        <v>452</v>
      </c>
      <c r="G6382" s="134" t="s">
        <v>328</v>
      </c>
      <c r="H6382" s="134" t="s">
        <v>1023</v>
      </c>
      <c r="I6382" s="134" t="s">
        <v>2</v>
      </c>
      <c r="J6382" s="135">
        <v>0</v>
      </c>
      <c r="K6382" s="135">
        <v>0</v>
      </c>
      <c r="L6382" s="135">
        <v>378.51</v>
      </c>
      <c r="M6382" s="141" t="str">
        <f t="shared" si="199"/>
        <v>201704</v>
      </c>
    </row>
    <row r="6383" spans="1:13" x14ac:dyDescent="0.25">
      <c r="A6383" s="35" t="str">
        <f>VLOOKUP(B6383,ResCat!$A$2:$B$269,2,FALSE)</f>
        <v>HMOLG</v>
      </c>
      <c r="B6383" s="68" t="str">
        <f>IF(ISNA(VLOOKUP(C6383,COA!$A$2:$B$340,2,FALSE)),"XXX",VLOOKUP(C6383,COA!$A$2:$B$340,2,FALSE))</f>
        <v>N13</v>
      </c>
      <c r="C6383" s="149" t="str">
        <f t="shared" si="200"/>
        <v>0012-1005-0012</v>
      </c>
      <c r="D6383" s="134" t="s">
        <v>452</v>
      </c>
      <c r="E6383" s="134" t="s">
        <v>447</v>
      </c>
      <c r="F6383" s="134" t="s">
        <v>452</v>
      </c>
      <c r="G6383" s="134" t="s">
        <v>330</v>
      </c>
      <c r="H6383" s="134" t="s">
        <v>1023</v>
      </c>
      <c r="I6383" s="134" t="s">
        <v>3</v>
      </c>
      <c r="J6383" s="135">
        <v>-250</v>
      </c>
      <c r="K6383" s="135">
        <v>-250</v>
      </c>
      <c r="L6383" s="135">
        <v>-125</v>
      </c>
      <c r="M6383" s="141" t="str">
        <f t="shared" si="199"/>
        <v>201705</v>
      </c>
    </row>
    <row r="6384" spans="1:13" x14ac:dyDescent="0.25">
      <c r="A6384" s="35" t="str">
        <f>VLOOKUP(B6384,ResCat!$A$2:$B$269,2,FALSE)</f>
        <v>HMOLG</v>
      </c>
      <c r="B6384" s="68" t="str">
        <f>IF(ISNA(VLOOKUP(C6384,COA!$A$2:$B$340,2,FALSE)),"XXX",VLOOKUP(C6384,COA!$A$2:$B$340,2,FALSE))</f>
        <v>N13</v>
      </c>
      <c r="C6384" s="149" t="str">
        <f t="shared" si="200"/>
        <v>0012-1005-0012</v>
      </c>
      <c r="D6384" s="134" t="s">
        <v>452</v>
      </c>
      <c r="E6384" s="134" t="s">
        <v>447</v>
      </c>
      <c r="F6384" s="134" t="s">
        <v>452</v>
      </c>
      <c r="G6384" s="134" t="s">
        <v>330</v>
      </c>
      <c r="H6384" s="134" t="s">
        <v>1023</v>
      </c>
      <c r="I6384" s="134" t="s">
        <v>2</v>
      </c>
      <c r="J6384" s="135">
        <v>720.92</v>
      </c>
      <c r="K6384" s="135">
        <v>409.89</v>
      </c>
      <c r="L6384" s="135">
        <v>409.89</v>
      </c>
      <c r="M6384" s="141" t="str">
        <f t="shared" si="199"/>
        <v>201705</v>
      </c>
    </row>
    <row r="6385" spans="1:13" x14ac:dyDescent="0.25">
      <c r="A6385" s="35" t="str">
        <f>VLOOKUP(B6385,ResCat!$A$2:$B$269,2,FALSE)</f>
        <v>HMOLG</v>
      </c>
      <c r="B6385" s="68" t="str">
        <f>IF(ISNA(VLOOKUP(C6385,COA!$A$2:$B$340,2,FALSE)),"XXX",VLOOKUP(C6385,COA!$A$2:$B$340,2,FALSE))</f>
        <v>N13</v>
      </c>
      <c r="C6385" s="149" t="str">
        <f t="shared" si="200"/>
        <v>0012-1005-0012</v>
      </c>
      <c r="D6385" s="134" t="s">
        <v>452</v>
      </c>
      <c r="E6385" s="134" t="s">
        <v>447</v>
      </c>
      <c r="F6385" s="134" t="s">
        <v>452</v>
      </c>
      <c r="G6385" s="134" t="s">
        <v>330</v>
      </c>
      <c r="H6385" s="134" t="s">
        <v>1023</v>
      </c>
      <c r="I6385" s="134" t="s">
        <v>1</v>
      </c>
      <c r="J6385" s="135">
        <v>3599.74</v>
      </c>
      <c r="K6385" s="135">
        <v>0</v>
      </c>
      <c r="L6385" s="135">
        <v>0</v>
      </c>
      <c r="M6385" s="141" t="str">
        <f t="shared" si="199"/>
        <v>201705</v>
      </c>
    </row>
    <row r="6386" spans="1:13" x14ac:dyDescent="0.25">
      <c r="A6386" s="35" t="str">
        <f>VLOOKUP(B6386,ResCat!$A$2:$B$269,2,FALSE)</f>
        <v>HMOLG</v>
      </c>
      <c r="B6386" s="68" t="str">
        <f>IF(ISNA(VLOOKUP(C6386,COA!$A$2:$B$340,2,FALSE)),"XXX",VLOOKUP(C6386,COA!$A$2:$B$340,2,FALSE))</f>
        <v>N13</v>
      </c>
      <c r="C6386" s="149" t="str">
        <f t="shared" si="200"/>
        <v>0012-1005-0012</v>
      </c>
      <c r="D6386" s="134" t="s">
        <v>452</v>
      </c>
      <c r="E6386" s="134" t="s">
        <v>447</v>
      </c>
      <c r="F6386" s="134" t="s">
        <v>452</v>
      </c>
      <c r="G6386" s="134" t="s">
        <v>332</v>
      </c>
      <c r="H6386" s="134" t="s">
        <v>1023</v>
      </c>
      <c r="I6386" s="134" t="s">
        <v>3</v>
      </c>
      <c r="J6386" s="135">
        <v>1478.33</v>
      </c>
      <c r="K6386" s="135">
        <v>379.02</v>
      </c>
      <c r="L6386" s="135">
        <v>37.5</v>
      </c>
      <c r="M6386" s="141" t="str">
        <f t="shared" si="199"/>
        <v>201706</v>
      </c>
    </row>
    <row r="6387" spans="1:13" x14ac:dyDescent="0.25">
      <c r="A6387" s="35" t="str">
        <f>VLOOKUP(B6387,ResCat!$A$2:$B$269,2,FALSE)</f>
        <v>HMOLG</v>
      </c>
      <c r="B6387" s="68" t="str">
        <f>IF(ISNA(VLOOKUP(C6387,COA!$A$2:$B$340,2,FALSE)),"XXX",VLOOKUP(C6387,COA!$A$2:$B$340,2,FALSE))</f>
        <v>N13</v>
      </c>
      <c r="C6387" s="149" t="str">
        <f t="shared" si="200"/>
        <v>0012-1005-0012</v>
      </c>
      <c r="D6387" s="134" t="s">
        <v>452</v>
      </c>
      <c r="E6387" s="134" t="s">
        <v>447</v>
      </c>
      <c r="F6387" s="134" t="s">
        <v>452</v>
      </c>
      <c r="G6387" s="134" t="s">
        <v>332</v>
      </c>
      <c r="H6387" s="134" t="s">
        <v>1023</v>
      </c>
      <c r="I6387" s="134" t="s">
        <v>2</v>
      </c>
      <c r="J6387" s="135">
        <v>216</v>
      </c>
      <c r="K6387" s="135">
        <v>141.32</v>
      </c>
      <c r="L6387" s="135">
        <v>0</v>
      </c>
      <c r="M6387" s="141" t="str">
        <f t="shared" si="199"/>
        <v>201706</v>
      </c>
    </row>
    <row r="6388" spans="1:13" x14ac:dyDescent="0.25">
      <c r="A6388" s="35" t="str">
        <f>VLOOKUP(B6388,ResCat!$A$2:$B$269,2,FALSE)</f>
        <v>HMOLG</v>
      </c>
      <c r="B6388" s="68" t="str">
        <f>IF(ISNA(VLOOKUP(C6388,COA!$A$2:$B$340,2,FALSE)),"XXX",VLOOKUP(C6388,COA!$A$2:$B$340,2,FALSE))</f>
        <v>N13</v>
      </c>
      <c r="C6388" s="149" t="str">
        <f t="shared" si="200"/>
        <v>0012-1005-0012</v>
      </c>
      <c r="D6388" s="134" t="s">
        <v>452</v>
      </c>
      <c r="E6388" s="134" t="s">
        <v>447</v>
      </c>
      <c r="F6388" s="134" t="s">
        <v>452</v>
      </c>
      <c r="G6388" s="134" t="s">
        <v>335</v>
      </c>
      <c r="H6388" s="134" t="s">
        <v>1023</v>
      </c>
      <c r="I6388" s="134" t="s">
        <v>3</v>
      </c>
      <c r="J6388" s="135">
        <v>1158.6199999999999</v>
      </c>
      <c r="K6388" s="135">
        <v>878.41</v>
      </c>
      <c r="L6388" s="135">
        <v>521.29999999999995</v>
      </c>
      <c r="M6388" s="141" t="str">
        <f t="shared" si="199"/>
        <v>201707</v>
      </c>
    </row>
    <row r="6389" spans="1:13" x14ac:dyDescent="0.25">
      <c r="A6389" s="35" t="str">
        <f>VLOOKUP(B6389,ResCat!$A$2:$B$269,2,FALSE)</f>
        <v>HMOLG</v>
      </c>
      <c r="B6389" s="68" t="str">
        <f>IF(ISNA(VLOOKUP(C6389,COA!$A$2:$B$340,2,FALSE)),"XXX",VLOOKUP(C6389,COA!$A$2:$B$340,2,FALSE))</f>
        <v>N13</v>
      </c>
      <c r="C6389" s="149" t="str">
        <f t="shared" si="200"/>
        <v>0012-1005-0012</v>
      </c>
      <c r="D6389" s="134" t="s">
        <v>452</v>
      </c>
      <c r="E6389" s="134" t="s">
        <v>447</v>
      </c>
      <c r="F6389" s="134" t="s">
        <v>452</v>
      </c>
      <c r="G6389" s="134" t="s">
        <v>335</v>
      </c>
      <c r="H6389" s="134" t="s">
        <v>1023</v>
      </c>
      <c r="I6389" s="134" t="s">
        <v>2</v>
      </c>
      <c r="J6389" s="135">
        <v>1838.28</v>
      </c>
      <c r="K6389" s="135">
        <v>939.76</v>
      </c>
      <c r="L6389" s="135">
        <v>839.76</v>
      </c>
      <c r="M6389" s="141" t="str">
        <f t="shared" si="199"/>
        <v>201707</v>
      </c>
    </row>
    <row r="6390" spans="1:13" x14ac:dyDescent="0.25">
      <c r="A6390" s="35" t="str">
        <f>VLOOKUP(B6390,ResCat!$A$2:$B$269,2,FALSE)</f>
        <v>HMOLG</v>
      </c>
      <c r="B6390" s="68" t="str">
        <f>IF(ISNA(VLOOKUP(C6390,COA!$A$2:$B$340,2,FALSE)),"XXX",VLOOKUP(C6390,COA!$A$2:$B$340,2,FALSE))</f>
        <v>N13</v>
      </c>
      <c r="C6390" s="149" t="str">
        <f t="shared" si="200"/>
        <v>0012-1005-0012</v>
      </c>
      <c r="D6390" s="134" t="s">
        <v>452</v>
      </c>
      <c r="E6390" s="134" t="s">
        <v>447</v>
      </c>
      <c r="F6390" s="134" t="s">
        <v>452</v>
      </c>
      <c r="G6390" s="134" t="s">
        <v>4</v>
      </c>
      <c r="H6390" s="134" t="s">
        <v>1023</v>
      </c>
      <c r="I6390" s="134" t="s">
        <v>2</v>
      </c>
      <c r="J6390" s="135">
        <v>1747</v>
      </c>
      <c r="K6390" s="135">
        <v>694.76</v>
      </c>
      <c r="L6390" s="135">
        <v>259.61</v>
      </c>
      <c r="M6390" s="141" t="str">
        <f t="shared" si="199"/>
        <v>201708</v>
      </c>
    </row>
    <row r="6391" spans="1:13" x14ac:dyDescent="0.25">
      <c r="A6391" s="35" t="str">
        <f>VLOOKUP(B6391,ResCat!$A$2:$B$269,2,FALSE)</f>
        <v>HMOLG</v>
      </c>
      <c r="B6391" s="68" t="str">
        <f>IF(ISNA(VLOOKUP(C6391,COA!$A$2:$B$340,2,FALSE)),"XXX",VLOOKUP(C6391,COA!$A$2:$B$340,2,FALSE))</f>
        <v>N13</v>
      </c>
      <c r="C6391" s="149" t="str">
        <f t="shared" si="200"/>
        <v>0012-1005-0012</v>
      </c>
      <c r="D6391" s="134" t="s">
        <v>452</v>
      </c>
      <c r="E6391" s="134" t="s">
        <v>447</v>
      </c>
      <c r="F6391" s="134" t="s">
        <v>452</v>
      </c>
      <c r="G6391" s="134" t="s">
        <v>511</v>
      </c>
      <c r="H6391" s="134" t="s">
        <v>1023</v>
      </c>
      <c r="I6391" s="134" t="s">
        <v>3</v>
      </c>
      <c r="J6391" s="135">
        <v>869.8</v>
      </c>
      <c r="K6391" s="135">
        <v>873.4</v>
      </c>
      <c r="L6391" s="135">
        <v>571</v>
      </c>
      <c r="M6391" s="141" t="str">
        <f t="shared" si="199"/>
        <v>201709</v>
      </c>
    </row>
    <row r="6392" spans="1:13" x14ac:dyDescent="0.25">
      <c r="A6392" s="35" t="str">
        <f>VLOOKUP(B6392,ResCat!$A$2:$B$269,2,FALSE)</f>
        <v>HMOLG</v>
      </c>
      <c r="B6392" s="68" t="str">
        <f>IF(ISNA(VLOOKUP(C6392,COA!$A$2:$B$340,2,FALSE)),"XXX",VLOOKUP(C6392,COA!$A$2:$B$340,2,FALSE))</f>
        <v>N13</v>
      </c>
      <c r="C6392" s="149" t="str">
        <f t="shared" si="200"/>
        <v>0012-1005-0012</v>
      </c>
      <c r="D6392" s="134" t="s">
        <v>452</v>
      </c>
      <c r="E6392" s="134" t="s">
        <v>447</v>
      </c>
      <c r="F6392" s="134" t="s">
        <v>452</v>
      </c>
      <c r="G6392" s="134" t="s">
        <v>511</v>
      </c>
      <c r="H6392" s="134" t="s">
        <v>1023</v>
      </c>
      <c r="I6392" s="134" t="s">
        <v>2</v>
      </c>
      <c r="J6392" s="135">
        <v>215</v>
      </c>
      <c r="K6392" s="135">
        <v>215</v>
      </c>
      <c r="L6392" s="135">
        <v>205</v>
      </c>
      <c r="M6392" s="141" t="str">
        <f t="shared" si="199"/>
        <v>201709</v>
      </c>
    </row>
    <row r="6393" spans="1:13" x14ac:dyDescent="0.25">
      <c r="A6393" s="35" t="str">
        <f>VLOOKUP(B6393,ResCat!$A$2:$B$269,2,FALSE)</f>
        <v>HMOLG</v>
      </c>
      <c r="B6393" s="68" t="str">
        <f>IF(ISNA(VLOOKUP(C6393,COA!$A$2:$B$340,2,FALSE)),"XXX",VLOOKUP(C6393,COA!$A$2:$B$340,2,FALSE))</f>
        <v>N13</v>
      </c>
      <c r="C6393" s="149" t="str">
        <f t="shared" si="200"/>
        <v>0012-1005-0012</v>
      </c>
      <c r="D6393" s="134" t="s">
        <v>452</v>
      </c>
      <c r="E6393" s="134" t="s">
        <v>447</v>
      </c>
      <c r="F6393" s="134" t="s">
        <v>452</v>
      </c>
      <c r="G6393" s="134" t="s">
        <v>969</v>
      </c>
      <c r="H6393" s="134" t="s">
        <v>1023</v>
      </c>
      <c r="I6393" s="134" t="s">
        <v>2</v>
      </c>
      <c r="J6393" s="135">
        <v>265</v>
      </c>
      <c r="K6393" s="135">
        <v>143.26000000000002</v>
      </c>
      <c r="L6393" s="135">
        <v>133.26000000000002</v>
      </c>
      <c r="M6393" s="141" t="str">
        <f t="shared" si="199"/>
        <v>201710</v>
      </c>
    </row>
    <row r="6394" spans="1:13" x14ac:dyDescent="0.25">
      <c r="A6394" s="35" t="str">
        <f>VLOOKUP(B6394,ResCat!$A$2:$B$269,2,FALSE)</f>
        <v>HMOLG</v>
      </c>
      <c r="B6394" s="68" t="str">
        <f>IF(ISNA(VLOOKUP(C6394,COA!$A$2:$B$340,2,FALSE)),"XXX",VLOOKUP(C6394,COA!$A$2:$B$340,2,FALSE))</f>
        <v>N13</v>
      </c>
      <c r="C6394" s="149" t="str">
        <f t="shared" si="200"/>
        <v>0012-1005-0012</v>
      </c>
      <c r="D6394" s="134" t="s">
        <v>452</v>
      </c>
      <c r="E6394" s="134" t="s">
        <v>447</v>
      </c>
      <c r="F6394" s="134" t="s">
        <v>452</v>
      </c>
      <c r="G6394" s="134" t="s">
        <v>969</v>
      </c>
      <c r="H6394" s="134" t="s">
        <v>1023</v>
      </c>
      <c r="I6394" s="134" t="s">
        <v>1</v>
      </c>
      <c r="J6394" s="135">
        <v>13131.6</v>
      </c>
      <c r="K6394" s="135">
        <v>7101.69</v>
      </c>
      <c r="L6394" s="135">
        <v>6678.3899999999994</v>
      </c>
      <c r="M6394" s="141" t="str">
        <f t="shared" si="199"/>
        <v>201710</v>
      </c>
    </row>
    <row r="6395" spans="1:13" x14ac:dyDescent="0.25">
      <c r="A6395" s="35" t="str">
        <f>VLOOKUP(B6395,ResCat!$A$2:$B$269,2,FALSE)</f>
        <v>HMOLG</v>
      </c>
      <c r="B6395" s="68" t="str">
        <f>IF(ISNA(VLOOKUP(C6395,COA!$A$2:$B$340,2,FALSE)),"XXX",VLOOKUP(C6395,COA!$A$2:$B$340,2,FALSE))</f>
        <v>N13</v>
      </c>
      <c r="C6395" s="149" t="str">
        <f t="shared" si="200"/>
        <v>0012-1005-0012</v>
      </c>
      <c r="D6395" s="134" t="s">
        <v>452</v>
      </c>
      <c r="E6395" s="134" t="s">
        <v>447</v>
      </c>
      <c r="F6395" s="134" t="s">
        <v>452</v>
      </c>
      <c r="G6395" s="134" t="s">
        <v>961</v>
      </c>
      <c r="H6395" s="134" t="s">
        <v>1023</v>
      </c>
      <c r="I6395" s="134" t="s">
        <v>3</v>
      </c>
      <c r="J6395" s="135">
        <v>100</v>
      </c>
      <c r="K6395" s="135">
        <v>5.68</v>
      </c>
      <c r="L6395" s="135">
        <v>5.68</v>
      </c>
      <c r="M6395" s="141" t="str">
        <f t="shared" si="199"/>
        <v>201711</v>
      </c>
    </row>
    <row r="6396" spans="1:13" x14ac:dyDescent="0.25">
      <c r="A6396" s="35" t="str">
        <f>VLOOKUP(B6396,ResCat!$A$2:$B$269,2,FALSE)</f>
        <v>HMOLG</v>
      </c>
      <c r="B6396" s="68" t="str">
        <f>IF(ISNA(VLOOKUP(C6396,COA!$A$2:$B$340,2,FALSE)),"XXX",VLOOKUP(C6396,COA!$A$2:$B$340,2,FALSE))</f>
        <v>N13</v>
      </c>
      <c r="C6396" s="149" t="str">
        <f t="shared" si="200"/>
        <v>0012-1005-0012</v>
      </c>
      <c r="D6396" s="134" t="s">
        <v>452</v>
      </c>
      <c r="E6396" s="134" t="s">
        <v>447</v>
      </c>
      <c r="F6396" s="134" t="s">
        <v>452</v>
      </c>
      <c r="G6396" s="134" t="s">
        <v>961</v>
      </c>
      <c r="H6396" s="134" t="s">
        <v>1023</v>
      </c>
      <c r="I6396" s="134" t="s">
        <v>0</v>
      </c>
      <c r="J6396" s="135">
        <v>16107.069999999998</v>
      </c>
      <c r="K6396" s="135">
        <v>12724.59</v>
      </c>
      <c r="L6396" s="135">
        <v>12724.59</v>
      </c>
      <c r="M6396" s="141" t="str">
        <f t="shared" si="199"/>
        <v>201711</v>
      </c>
    </row>
    <row r="6397" spans="1:13" x14ac:dyDescent="0.25">
      <c r="A6397" s="35" t="str">
        <f>VLOOKUP(B6397,ResCat!$A$2:$B$269,2,FALSE)</f>
        <v>HMOLG</v>
      </c>
      <c r="B6397" s="68" t="str">
        <f>IF(ISNA(VLOOKUP(C6397,COA!$A$2:$B$340,2,FALSE)),"XXX",VLOOKUP(C6397,COA!$A$2:$B$340,2,FALSE))</f>
        <v>N13</v>
      </c>
      <c r="C6397" s="149" t="str">
        <f t="shared" si="200"/>
        <v>0012-1005-0012</v>
      </c>
      <c r="D6397" s="134" t="s">
        <v>452</v>
      </c>
      <c r="E6397" s="134" t="s">
        <v>447</v>
      </c>
      <c r="F6397" s="134" t="s">
        <v>452</v>
      </c>
      <c r="G6397" s="134" t="s">
        <v>961</v>
      </c>
      <c r="H6397" s="134" t="s">
        <v>1023</v>
      </c>
      <c r="I6397" s="134" t="s">
        <v>2</v>
      </c>
      <c r="J6397" s="135">
        <v>6892.4400000000005</v>
      </c>
      <c r="K6397" s="135">
        <v>3930.8199999999997</v>
      </c>
      <c r="L6397" s="135">
        <v>3335.99</v>
      </c>
      <c r="M6397" s="141" t="str">
        <f t="shared" si="199"/>
        <v>201711</v>
      </c>
    </row>
    <row r="6398" spans="1:13" x14ac:dyDescent="0.25">
      <c r="A6398" s="35" t="str">
        <f>VLOOKUP(B6398,ResCat!$A$2:$B$269,2,FALSE)</f>
        <v>HMOLG</v>
      </c>
      <c r="B6398" s="68" t="str">
        <f>IF(ISNA(VLOOKUP(C6398,COA!$A$2:$B$340,2,FALSE)),"XXX",VLOOKUP(C6398,COA!$A$2:$B$340,2,FALSE))</f>
        <v>N13</v>
      </c>
      <c r="C6398" s="149" t="str">
        <f t="shared" si="200"/>
        <v>0012-1005-0012</v>
      </c>
      <c r="D6398" s="134" t="s">
        <v>452</v>
      </c>
      <c r="E6398" s="134" t="s">
        <v>447</v>
      </c>
      <c r="F6398" s="134" t="s">
        <v>452</v>
      </c>
      <c r="G6398" s="134" t="s">
        <v>961</v>
      </c>
      <c r="H6398" s="134" t="s">
        <v>1023</v>
      </c>
      <c r="I6398" s="134" t="s">
        <v>1</v>
      </c>
      <c r="J6398" s="135">
        <v>6498.2900000000009</v>
      </c>
      <c r="K6398" s="135">
        <v>2422.8900000000003</v>
      </c>
      <c r="L6398" s="135">
        <v>2312.89</v>
      </c>
      <c r="M6398" s="141" t="str">
        <f t="shared" si="199"/>
        <v>201711</v>
      </c>
    </row>
    <row r="6399" spans="1:13" x14ac:dyDescent="0.25">
      <c r="A6399" s="35" t="str">
        <f>VLOOKUP(B6399,ResCat!$A$2:$B$269,2,FALSE)</f>
        <v>HMOLG</v>
      </c>
      <c r="B6399" s="68" t="str">
        <f>IF(ISNA(VLOOKUP(C6399,COA!$A$2:$B$340,2,FALSE)),"XXX",VLOOKUP(C6399,COA!$A$2:$B$340,2,FALSE))</f>
        <v>N13</v>
      </c>
      <c r="C6399" s="149" t="str">
        <f t="shared" si="200"/>
        <v>0012-1005-0012</v>
      </c>
      <c r="D6399" s="134" t="s">
        <v>452</v>
      </c>
      <c r="E6399" s="134" t="s">
        <v>447</v>
      </c>
      <c r="F6399" s="134" t="s">
        <v>452</v>
      </c>
      <c r="G6399" s="134" t="s">
        <v>970</v>
      </c>
      <c r="H6399" s="134" t="s">
        <v>1023</v>
      </c>
      <c r="I6399" s="134" t="s">
        <v>3</v>
      </c>
      <c r="J6399" s="135">
        <v>2004.0899999999997</v>
      </c>
      <c r="K6399" s="135">
        <v>797.84</v>
      </c>
      <c r="L6399" s="135">
        <v>671.57</v>
      </c>
      <c r="M6399" s="141" t="str">
        <f t="shared" si="199"/>
        <v>201712</v>
      </c>
    </row>
    <row r="6400" spans="1:13" x14ac:dyDescent="0.25">
      <c r="A6400" s="35" t="str">
        <f>VLOOKUP(B6400,ResCat!$A$2:$B$269,2,FALSE)</f>
        <v>HMOLG</v>
      </c>
      <c r="B6400" s="68" t="str">
        <f>IF(ISNA(VLOOKUP(C6400,COA!$A$2:$B$340,2,FALSE)),"XXX",VLOOKUP(C6400,COA!$A$2:$B$340,2,FALSE))</f>
        <v>N13</v>
      </c>
      <c r="C6400" s="149" t="str">
        <f t="shared" si="200"/>
        <v>0012-1005-0012</v>
      </c>
      <c r="D6400" s="134" t="s">
        <v>452</v>
      </c>
      <c r="E6400" s="134" t="s">
        <v>447</v>
      </c>
      <c r="F6400" s="134" t="s">
        <v>452</v>
      </c>
      <c r="G6400" s="134" t="s">
        <v>970</v>
      </c>
      <c r="H6400" s="134" t="s">
        <v>1023</v>
      </c>
      <c r="I6400" s="134" t="s">
        <v>2</v>
      </c>
      <c r="J6400" s="135">
        <v>8600.66</v>
      </c>
      <c r="K6400" s="135">
        <v>4784.4699999999993</v>
      </c>
      <c r="L6400" s="135">
        <v>4439.1900000000005</v>
      </c>
      <c r="M6400" s="141" t="str">
        <f t="shared" si="199"/>
        <v>201712</v>
      </c>
    </row>
    <row r="6401" spans="1:13" x14ac:dyDescent="0.25">
      <c r="A6401" s="35" t="str">
        <f>VLOOKUP(B6401,ResCat!$A$2:$B$269,2,FALSE)</f>
        <v>HMOLG</v>
      </c>
      <c r="B6401" s="68" t="str">
        <f>IF(ISNA(VLOOKUP(C6401,COA!$A$2:$B$340,2,FALSE)),"XXX",VLOOKUP(C6401,COA!$A$2:$B$340,2,FALSE))</f>
        <v>N13</v>
      </c>
      <c r="C6401" s="149" t="str">
        <f t="shared" si="200"/>
        <v>0012-1005-0012</v>
      </c>
      <c r="D6401" s="134" t="s">
        <v>452</v>
      </c>
      <c r="E6401" s="134" t="s">
        <v>447</v>
      </c>
      <c r="F6401" s="134" t="s">
        <v>452</v>
      </c>
      <c r="G6401" s="134" t="s">
        <v>970</v>
      </c>
      <c r="H6401" s="134" t="s">
        <v>1023</v>
      </c>
      <c r="I6401" s="134" t="s">
        <v>343</v>
      </c>
      <c r="J6401" s="135">
        <v>31964.830000000016</v>
      </c>
      <c r="K6401" s="135">
        <v>15086.669999999998</v>
      </c>
      <c r="L6401" s="135">
        <v>14177.27</v>
      </c>
      <c r="M6401" s="141" t="str">
        <f t="shared" si="199"/>
        <v>201712</v>
      </c>
    </row>
    <row r="6402" spans="1:13" x14ac:dyDescent="0.25">
      <c r="A6402" s="35" t="str">
        <f>VLOOKUP(B6402,ResCat!$A$2:$B$269,2,FALSE)</f>
        <v>HMOLG</v>
      </c>
      <c r="B6402" s="68" t="str">
        <f>IF(ISNA(VLOOKUP(C6402,COA!$A$2:$B$340,2,FALSE)),"XXX",VLOOKUP(C6402,COA!$A$2:$B$340,2,FALSE))</f>
        <v>N13</v>
      </c>
      <c r="C6402" s="149" t="str">
        <f t="shared" si="200"/>
        <v>0012-1005-0012</v>
      </c>
      <c r="D6402" s="134" t="s">
        <v>452</v>
      </c>
      <c r="E6402" s="134" t="s">
        <v>447</v>
      </c>
      <c r="F6402" s="134" t="s">
        <v>452</v>
      </c>
      <c r="G6402" s="134" t="s">
        <v>970</v>
      </c>
      <c r="H6402" s="134" t="s">
        <v>1023</v>
      </c>
      <c r="I6402" s="134" t="s">
        <v>1</v>
      </c>
      <c r="J6402" s="135">
        <v>64172.52</v>
      </c>
      <c r="K6402" s="135">
        <v>15544.099999999999</v>
      </c>
      <c r="L6402" s="135">
        <v>15094.099999999999</v>
      </c>
      <c r="M6402" s="141" t="str">
        <f t="shared" si="199"/>
        <v>201712</v>
      </c>
    </row>
    <row r="6403" spans="1:13" x14ac:dyDescent="0.25">
      <c r="A6403" s="35" t="str">
        <f>VLOOKUP(B6403,ResCat!$A$2:$B$269,2,FALSE)</f>
        <v>HMOLG</v>
      </c>
      <c r="B6403" s="68" t="str">
        <f>IF(ISNA(VLOOKUP(C6403,COA!$A$2:$B$340,2,FALSE)),"XXX",VLOOKUP(C6403,COA!$A$2:$B$340,2,FALSE))</f>
        <v>N13</v>
      </c>
      <c r="C6403" s="149" t="str">
        <f t="shared" si="200"/>
        <v>0012-1005-0012</v>
      </c>
      <c r="D6403" s="134" t="s">
        <v>452</v>
      </c>
      <c r="E6403" s="134" t="s">
        <v>447</v>
      </c>
      <c r="F6403" s="134" t="s">
        <v>452</v>
      </c>
      <c r="G6403" s="134" t="s">
        <v>1023</v>
      </c>
      <c r="H6403" s="134" t="s">
        <v>1023</v>
      </c>
      <c r="I6403" s="134" t="s">
        <v>3</v>
      </c>
      <c r="J6403" s="135">
        <v>929.42</v>
      </c>
      <c r="K6403" s="135">
        <v>504.25999999999993</v>
      </c>
      <c r="L6403" s="135">
        <v>43.84</v>
      </c>
      <c r="M6403" s="141" t="str">
        <f t="shared" si="199"/>
        <v>201801</v>
      </c>
    </row>
    <row r="6404" spans="1:13" x14ac:dyDescent="0.25">
      <c r="A6404" s="35" t="str">
        <f>VLOOKUP(B6404,ResCat!$A$2:$B$269,2,FALSE)</f>
        <v>HMOLG</v>
      </c>
      <c r="B6404" s="68" t="str">
        <f>IF(ISNA(VLOOKUP(C6404,COA!$A$2:$B$340,2,FALSE)),"XXX",VLOOKUP(C6404,COA!$A$2:$B$340,2,FALSE))</f>
        <v>N13</v>
      </c>
      <c r="C6404" s="149" t="str">
        <f t="shared" si="200"/>
        <v>0012-1005-0012</v>
      </c>
      <c r="D6404" s="134" t="s">
        <v>452</v>
      </c>
      <c r="E6404" s="134" t="s">
        <v>447</v>
      </c>
      <c r="F6404" s="134" t="s">
        <v>452</v>
      </c>
      <c r="G6404" s="134" t="s">
        <v>1023</v>
      </c>
      <c r="H6404" s="134" t="s">
        <v>1023</v>
      </c>
      <c r="I6404" s="134" t="s">
        <v>0</v>
      </c>
      <c r="J6404" s="135">
        <v>35218.01</v>
      </c>
      <c r="K6404" s="135">
        <v>13296</v>
      </c>
      <c r="L6404" s="135">
        <v>13096</v>
      </c>
      <c r="M6404" s="141" t="str">
        <f t="shared" ref="M6404:M6467" si="201">IF(G6404&lt;$M$1,$M$1,G6404)</f>
        <v>201801</v>
      </c>
    </row>
    <row r="6405" spans="1:13" x14ac:dyDescent="0.25">
      <c r="A6405" s="35" t="str">
        <f>VLOOKUP(B6405,ResCat!$A$2:$B$269,2,FALSE)</f>
        <v>HMOLG</v>
      </c>
      <c r="B6405" s="68" t="str">
        <f>IF(ISNA(VLOOKUP(C6405,COA!$A$2:$B$340,2,FALSE)),"XXX",VLOOKUP(C6405,COA!$A$2:$B$340,2,FALSE))</f>
        <v>N13</v>
      </c>
      <c r="C6405" s="149" t="str">
        <f t="shared" ref="C6405:C6468" si="202">D6405&amp;"-"&amp;E6405&amp;"-"&amp;F6405</f>
        <v>0012-1005-0012</v>
      </c>
      <c r="D6405" s="134" t="s">
        <v>452</v>
      </c>
      <c r="E6405" s="134" t="s">
        <v>447</v>
      </c>
      <c r="F6405" s="134" t="s">
        <v>452</v>
      </c>
      <c r="G6405" s="134" t="s">
        <v>1023</v>
      </c>
      <c r="H6405" s="134" t="s">
        <v>1023</v>
      </c>
      <c r="I6405" s="134" t="s">
        <v>2</v>
      </c>
      <c r="J6405" s="135">
        <v>5721.23</v>
      </c>
      <c r="K6405" s="135">
        <v>2088.4699999999993</v>
      </c>
      <c r="L6405" s="135">
        <v>1783.2699999999998</v>
      </c>
      <c r="M6405" s="141" t="str">
        <f t="shared" si="201"/>
        <v>201801</v>
      </c>
    </row>
    <row r="6406" spans="1:13" x14ac:dyDescent="0.25">
      <c r="A6406" s="35" t="str">
        <f>VLOOKUP(B6406,ResCat!$A$2:$B$269,2,FALSE)</f>
        <v>HMOLG</v>
      </c>
      <c r="B6406" s="68" t="str">
        <f>IF(ISNA(VLOOKUP(C6406,COA!$A$2:$B$340,2,FALSE)),"XXX",VLOOKUP(C6406,COA!$A$2:$B$340,2,FALSE))</f>
        <v>N13</v>
      </c>
      <c r="C6406" s="149" t="str">
        <f t="shared" si="202"/>
        <v>0012-1005-0012</v>
      </c>
      <c r="D6406" s="134" t="s">
        <v>452</v>
      </c>
      <c r="E6406" s="134" t="s">
        <v>447</v>
      </c>
      <c r="F6406" s="134" t="s">
        <v>452</v>
      </c>
      <c r="G6406" s="134" t="s">
        <v>1023</v>
      </c>
      <c r="H6406" s="134" t="s">
        <v>1023</v>
      </c>
      <c r="I6406" s="134" t="s">
        <v>343</v>
      </c>
      <c r="J6406" s="135">
        <v>88811.840000000011</v>
      </c>
      <c r="K6406" s="135">
        <v>38746.940000000031</v>
      </c>
      <c r="L6406" s="135">
        <v>34337.090000000011</v>
      </c>
      <c r="M6406" s="141" t="str">
        <f t="shared" si="201"/>
        <v>201801</v>
      </c>
    </row>
    <row r="6407" spans="1:13" x14ac:dyDescent="0.25">
      <c r="A6407" s="35" t="str">
        <f>VLOOKUP(B6407,ResCat!$A$2:$B$269,2,FALSE)</f>
        <v>HMOLG</v>
      </c>
      <c r="B6407" s="68" t="str">
        <f>IF(ISNA(VLOOKUP(C6407,COA!$A$2:$B$340,2,FALSE)),"XXX",VLOOKUP(C6407,COA!$A$2:$B$340,2,FALSE))</f>
        <v>N13</v>
      </c>
      <c r="C6407" s="149" t="str">
        <f t="shared" si="202"/>
        <v>0012-1005-0012</v>
      </c>
      <c r="D6407" s="134" t="s">
        <v>452</v>
      </c>
      <c r="E6407" s="134" t="s">
        <v>447</v>
      </c>
      <c r="F6407" s="134" t="s">
        <v>452</v>
      </c>
      <c r="G6407" s="134" t="s">
        <v>1023</v>
      </c>
      <c r="H6407" s="134" t="s">
        <v>1023</v>
      </c>
      <c r="I6407" s="134" t="s">
        <v>1</v>
      </c>
      <c r="J6407" s="135">
        <v>37138.249999999993</v>
      </c>
      <c r="K6407" s="135">
        <v>25574.500000000004</v>
      </c>
      <c r="L6407" s="135">
        <v>24678.700000000004</v>
      </c>
      <c r="M6407" s="141" t="str">
        <f t="shared" si="201"/>
        <v>201801</v>
      </c>
    </row>
    <row r="6408" spans="1:13" x14ac:dyDescent="0.25">
      <c r="A6408" s="35" t="str">
        <f>VLOOKUP(B6408,ResCat!$A$2:$B$269,2,FALSE)</f>
        <v>HMOLG</v>
      </c>
      <c r="B6408" s="68" t="str">
        <f>IF(ISNA(VLOOKUP(C6408,COA!$A$2:$B$340,2,FALSE)),"XXX",VLOOKUP(C6408,COA!$A$2:$B$340,2,FALSE))</f>
        <v>L16</v>
      </c>
      <c r="C6408" s="149" t="str">
        <f t="shared" si="202"/>
        <v>0012-1006-0012</v>
      </c>
      <c r="D6408" s="134" t="s">
        <v>452</v>
      </c>
      <c r="E6408" s="134" t="s">
        <v>456</v>
      </c>
      <c r="F6408" s="134" t="s">
        <v>452</v>
      </c>
      <c r="G6408" s="134" t="s">
        <v>1026</v>
      </c>
      <c r="H6408" s="134" t="s">
        <v>1023</v>
      </c>
      <c r="I6408" s="134" t="s">
        <v>3</v>
      </c>
      <c r="J6408" s="135">
        <v>83.6</v>
      </c>
      <c r="K6408" s="135">
        <v>38.230000000000004</v>
      </c>
      <c r="L6408" s="135">
        <v>0</v>
      </c>
      <c r="M6408" s="141" t="str">
        <f t="shared" si="201"/>
        <v>201601</v>
      </c>
    </row>
    <row r="6409" spans="1:13" x14ac:dyDescent="0.25">
      <c r="A6409" s="35" t="str">
        <f>VLOOKUP(B6409,ResCat!$A$2:$B$269,2,FALSE)</f>
        <v>HMOLG</v>
      </c>
      <c r="B6409" s="68" t="str">
        <f>IF(ISNA(VLOOKUP(C6409,COA!$A$2:$B$340,2,FALSE)),"XXX",VLOOKUP(C6409,COA!$A$2:$B$340,2,FALSE))</f>
        <v>L16</v>
      </c>
      <c r="C6409" s="149" t="str">
        <f t="shared" si="202"/>
        <v>0012-1006-0012</v>
      </c>
      <c r="D6409" s="134" t="s">
        <v>452</v>
      </c>
      <c r="E6409" s="134" t="s">
        <v>456</v>
      </c>
      <c r="F6409" s="134" t="s">
        <v>452</v>
      </c>
      <c r="G6409" s="134" t="s">
        <v>1026</v>
      </c>
      <c r="H6409" s="134" t="s">
        <v>1023</v>
      </c>
      <c r="I6409" s="134" t="s">
        <v>2</v>
      </c>
      <c r="J6409" s="135">
        <v>10</v>
      </c>
      <c r="K6409" s="135">
        <v>2.15</v>
      </c>
      <c r="L6409" s="135">
        <v>0</v>
      </c>
      <c r="M6409" s="141" t="str">
        <f t="shared" si="201"/>
        <v>201601</v>
      </c>
    </row>
    <row r="6410" spans="1:13" x14ac:dyDescent="0.25">
      <c r="A6410" s="35" t="str">
        <f>VLOOKUP(B6410,ResCat!$A$2:$B$269,2,FALSE)</f>
        <v>HMOLG</v>
      </c>
      <c r="B6410" s="68" t="str">
        <f>IF(ISNA(VLOOKUP(C6410,COA!$A$2:$B$340,2,FALSE)),"XXX",VLOOKUP(C6410,COA!$A$2:$B$340,2,FALSE))</f>
        <v>L16</v>
      </c>
      <c r="C6410" s="149" t="str">
        <f t="shared" si="202"/>
        <v>0012-1006-0012</v>
      </c>
      <c r="D6410" s="134" t="s">
        <v>452</v>
      </c>
      <c r="E6410" s="134" t="s">
        <v>456</v>
      </c>
      <c r="F6410" s="134" t="s">
        <v>452</v>
      </c>
      <c r="G6410" s="134" t="s">
        <v>1026</v>
      </c>
      <c r="H6410" s="134" t="s">
        <v>1023</v>
      </c>
      <c r="I6410" s="134" t="s">
        <v>1</v>
      </c>
      <c r="J6410" s="135">
        <v>-8.5265128291212022E-14</v>
      </c>
      <c r="K6410" s="135">
        <v>-1929.5800000000002</v>
      </c>
      <c r="L6410" s="135">
        <v>-1929.5800000000002</v>
      </c>
      <c r="M6410" s="141" t="str">
        <f t="shared" si="201"/>
        <v>201601</v>
      </c>
    </row>
    <row r="6411" spans="1:13" x14ac:dyDescent="0.25">
      <c r="A6411" s="35" t="str">
        <f>VLOOKUP(B6411,ResCat!$A$2:$B$269,2,FALSE)</f>
        <v>HMOLG</v>
      </c>
      <c r="B6411" s="68" t="str">
        <f>IF(ISNA(VLOOKUP(C6411,COA!$A$2:$B$340,2,FALSE)),"XXX",VLOOKUP(C6411,COA!$A$2:$B$340,2,FALSE))</f>
        <v>L16</v>
      </c>
      <c r="C6411" s="149" t="str">
        <f t="shared" si="202"/>
        <v>0012-1006-0012</v>
      </c>
      <c r="D6411" s="134" t="s">
        <v>452</v>
      </c>
      <c r="E6411" s="134" t="s">
        <v>456</v>
      </c>
      <c r="F6411" s="134" t="s">
        <v>452</v>
      </c>
      <c r="G6411" s="134" t="s">
        <v>347</v>
      </c>
      <c r="H6411" s="134" t="s">
        <v>1023</v>
      </c>
      <c r="I6411" s="134" t="s">
        <v>3</v>
      </c>
      <c r="J6411" s="135">
        <v>-432</v>
      </c>
      <c r="K6411" s="135">
        <v>0</v>
      </c>
      <c r="L6411" s="135">
        <v>0</v>
      </c>
      <c r="M6411" s="141" t="str">
        <f t="shared" si="201"/>
        <v>201603</v>
      </c>
    </row>
    <row r="6412" spans="1:13" x14ac:dyDescent="0.25">
      <c r="A6412" s="35" t="str">
        <f>VLOOKUP(B6412,ResCat!$A$2:$B$269,2,FALSE)</f>
        <v>HMOLG</v>
      </c>
      <c r="B6412" s="68" t="str">
        <f>IF(ISNA(VLOOKUP(C6412,COA!$A$2:$B$340,2,FALSE)),"XXX",VLOOKUP(C6412,COA!$A$2:$B$340,2,FALSE))</f>
        <v>L16</v>
      </c>
      <c r="C6412" s="149" t="str">
        <f t="shared" si="202"/>
        <v>0012-1006-0012</v>
      </c>
      <c r="D6412" s="134" t="s">
        <v>452</v>
      </c>
      <c r="E6412" s="134" t="s">
        <v>456</v>
      </c>
      <c r="F6412" s="134" t="s">
        <v>452</v>
      </c>
      <c r="G6412" s="134" t="s">
        <v>361</v>
      </c>
      <c r="H6412" s="134" t="s">
        <v>1023</v>
      </c>
      <c r="I6412" s="134" t="s">
        <v>2</v>
      </c>
      <c r="J6412" s="135">
        <v>-167</v>
      </c>
      <c r="K6412" s="135">
        <v>0</v>
      </c>
      <c r="L6412" s="135">
        <v>0</v>
      </c>
      <c r="M6412" s="141" t="str">
        <f t="shared" si="201"/>
        <v>201604</v>
      </c>
    </row>
    <row r="6413" spans="1:13" x14ac:dyDescent="0.25">
      <c r="A6413" s="35" t="str">
        <f>VLOOKUP(B6413,ResCat!$A$2:$B$269,2,FALSE)</f>
        <v>HMOLG</v>
      </c>
      <c r="B6413" s="68" t="str">
        <f>IF(ISNA(VLOOKUP(C6413,COA!$A$2:$B$340,2,FALSE)),"XXX",VLOOKUP(C6413,COA!$A$2:$B$340,2,FALSE))</f>
        <v>L16</v>
      </c>
      <c r="C6413" s="149" t="str">
        <f t="shared" si="202"/>
        <v>0012-1006-0012</v>
      </c>
      <c r="D6413" s="134" t="s">
        <v>452</v>
      </c>
      <c r="E6413" s="134" t="s">
        <v>456</v>
      </c>
      <c r="F6413" s="134" t="s">
        <v>452</v>
      </c>
      <c r="G6413" s="134" t="s">
        <v>357</v>
      </c>
      <c r="H6413" s="134" t="s">
        <v>1023</v>
      </c>
      <c r="I6413" s="134" t="s">
        <v>3</v>
      </c>
      <c r="J6413" s="135">
        <v>-432</v>
      </c>
      <c r="K6413" s="135">
        <v>0</v>
      </c>
      <c r="L6413" s="135">
        <v>0</v>
      </c>
      <c r="M6413" s="141" t="str">
        <f t="shared" si="201"/>
        <v>201606</v>
      </c>
    </row>
    <row r="6414" spans="1:13" x14ac:dyDescent="0.25">
      <c r="A6414" s="35" t="str">
        <f>VLOOKUP(B6414,ResCat!$A$2:$B$269,2,FALSE)</f>
        <v>HMOLG</v>
      </c>
      <c r="B6414" s="68" t="str">
        <f>IF(ISNA(VLOOKUP(C6414,COA!$A$2:$B$340,2,FALSE)),"XXX",VLOOKUP(C6414,COA!$A$2:$B$340,2,FALSE))</f>
        <v>L16</v>
      </c>
      <c r="C6414" s="149" t="str">
        <f t="shared" si="202"/>
        <v>0012-1006-0012</v>
      </c>
      <c r="D6414" s="134" t="s">
        <v>452</v>
      </c>
      <c r="E6414" s="134" t="s">
        <v>456</v>
      </c>
      <c r="F6414" s="134" t="s">
        <v>452</v>
      </c>
      <c r="G6414" s="134" t="s">
        <v>357</v>
      </c>
      <c r="H6414" s="134" t="s">
        <v>1023</v>
      </c>
      <c r="I6414" s="134" t="s">
        <v>2</v>
      </c>
      <c r="J6414" s="135">
        <v>-545.15</v>
      </c>
      <c r="K6414" s="135">
        <v>-294.49</v>
      </c>
      <c r="L6414" s="135">
        <v>-235.22</v>
      </c>
      <c r="M6414" s="141" t="str">
        <f t="shared" si="201"/>
        <v>201606</v>
      </c>
    </row>
    <row r="6415" spans="1:13" x14ac:dyDescent="0.25">
      <c r="A6415" s="35" t="str">
        <f>VLOOKUP(B6415,ResCat!$A$2:$B$269,2,FALSE)</f>
        <v>HMOLG</v>
      </c>
      <c r="B6415" s="68" t="str">
        <f>IF(ISNA(VLOOKUP(C6415,COA!$A$2:$B$340,2,FALSE)),"XXX",VLOOKUP(C6415,COA!$A$2:$B$340,2,FALSE))</f>
        <v>L16</v>
      </c>
      <c r="C6415" s="149" t="str">
        <f t="shared" si="202"/>
        <v>0012-1006-0012</v>
      </c>
      <c r="D6415" s="134" t="s">
        <v>452</v>
      </c>
      <c r="E6415" s="134" t="s">
        <v>456</v>
      </c>
      <c r="F6415" s="134" t="s">
        <v>452</v>
      </c>
      <c r="G6415" s="134" t="s">
        <v>339</v>
      </c>
      <c r="H6415" s="134" t="s">
        <v>1023</v>
      </c>
      <c r="I6415" s="134" t="s">
        <v>1</v>
      </c>
      <c r="J6415" s="135">
        <v>-287.59000000000003</v>
      </c>
      <c r="K6415" s="135">
        <v>-191.82</v>
      </c>
      <c r="L6415" s="135">
        <v>-172.63</v>
      </c>
      <c r="M6415" s="141" t="str">
        <f t="shared" si="201"/>
        <v>201608</v>
      </c>
    </row>
    <row r="6416" spans="1:13" x14ac:dyDescent="0.25">
      <c r="A6416" s="35" t="str">
        <f>VLOOKUP(B6416,ResCat!$A$2:$B$269,2,FALSE)</f>
        <v>HMOLG</v>
      </c>
      <c r="B6416" s="68" t="str">
        <f>IF(ISNA(VLOOKUP(C6416,COA!$A$2:$B$340,2,FALSE)),"XXX",VLOOKUP(C6416,COA!$A$2:$B$340,2,FALSE))</f>
        <v>L16</v>
      </c>
      <c r="C6416" s="149" t="str">
        <f t="shared" si="202"/>
        <v>0012-1006-0012</v>
      </c>
      <c r="D6416" s="134" t="s">
        <v>452</v>
      </c>
      <c r="E6416" s="134" t="s">
        <v>456</v>
      </c>
      <c r="F6416" s="134" t="s">
        <v>452</v>
      </c>
      <c r="G6416" s="134" t="s">
        <v>342</v>
      </c>
      <c r="H6416" s="134" t="s">
        <v>1023</v>
      </c>
      <c r="I6416" s="134" t="s">
        <v>2</v>
      </c>
      <c r="J6416" s="135">
        <v>-256</v>
      </c>
      <c r="K6416" s="135">
        <v>-158.79</v>
      </c>
      <c r="L6416" s="135">
        <v>-127.03</v>
      </c>
      <c r="M6416" s="141" t="str">
        <f t="shared" si="201"/>
        <v>201609</v>
      </c>
    </row>
    <row r="6417" spans="1:13" x14ac:dyDescent="0.25">
      <c r="A6417" s="35" t="str">
        <f>VLOOKUP(B6417,ResCat!$A$2:$B$269,2,FALSE)</f>
        <v>HMOLG</v>
      </c>
      <c r="B6417" s="68" t="str">
        <f>IF(ISNA(VLOOKUP(C6417,COA!$A$2:$B$340,2,FALSE)),"XXX",VLOOKUP(C6417,COA!$A$2:$B$340,2,FALSE))</f>
        <v>L16</v>
      </c>
      <c r="C6417" s="149" t="str">
        <f t="shared" si="202"/>
        <v>0012-1006-0012</v>
      </c>
      <c r="D6417" s="134" t="s">
        <v>452</v>
      </c>
      <c r="E6417" s="134" t="s">
        <v>456</v>
      </c>
      <c r="F6417" s="134" t="s">
        <v>452</v>
      </c>
      <c r="G6417" s="134" t="s">
        <v>316</v>
      </c>
      <c r="H6417" s="134" t="s">
        <v>1023</v>
      </c>
      <c r="I6417" s="134" t="s">
        <v>3</v>
      </c>
      <c r="J6417" s="135">
        <v>-1143</v>
      </c>
      <c r="K6417" s="135">
        <v>-290.58999999999997</v>
      </c>
      <c r="L6417" s="135">
        <v>-261.52999999999997</v>
      </c>
      <c r="M6417" s="141" t="str">
        <f t="shared" si="201"/>
        <v>201610</v>
      </c>
    </row>
    <row r="6418" spans="1:13" x14ac:dyDescent="0.25">
      <c r="A6418" s="35" t="str">
        <f>VLOOKUP(B6418,ResCat!$A$2:$B$269,2,FALSE)</f>
        <v>HMOLG</v>
      </c>
      <c r="B6418" s="68" t="str">
        <f>IF(ISNA(VLOOKUP(C6418,COA!$A$2:$B$340,2,FALSE)),"XXX",VLOOKUP(C6418,COA!$A$2:$B$340,2,FALSE))</f>
        <v>L16</v>
      </c>
      <c r="C6418" s="149" t="str">
        <f t="shared" si="202"/>
        <v>0012-1006-0012</v>
      </c>
      <c r="D6418" s="134" t="s">
        <v>452</v>
      </c>
      <c r="E6418" s="134" t="s">
        <v>456</v>
      </c>
      <c r="F6418" s="134" t="s">
        <v>452</v>
      </c>
      <c r="G6418" s="134" t="s">
        <v>316</v>
      </c>
      <c r="H6418" s="134" t="s">
        <v>1023</v>
      </c>
      <c r="I6418" s="134" t="s">
        <v>0</v>
      </c>
      <c r="J6418" s="135">
        <v>-160969.5</v>
      </c>
      <c r="K6418" s="135">
        <v>-61596</v>
      </c>
      <c r="L6418" s="135">
        <v>-61396</v>
      </c>
      <c r="M6418" s="141" t="str">
        <f t="shared" si="201"/>
        <v>201610</v>
      </c>
    </row>
    <row r="6419" spans="1:13" x14ac:dyDescent="0.25">
      <c r="A6419" s="35" t="str">
        <f>VLOOKUP(B6419,ResCat!$A$2:$B$269,2,FALSE)</f>
        <v>HMOLG</v>
      </c>
      <c r="B6419" s="68" t="str">
        <f>IF(ISNA(VLOOKUP(C6419,COA!$A$2:$B$340,2,FALSE)),"XXX",VLOOKUP(C6419,COA!$A$2:$B$340,2,FALSE))</f>
        <v>L16</v>
      </c>
      <c r="C6419" s="149" t="str">
        <f t="shared" si="202"/>
        <v>0012-1006-0012</v>
      </c>
      <c r="D6419" s="134" t="s">
        <v>452</v>
      </c>
      <c r="E6419" s="134" t="s">
        <v>456</v>
      </c>
      <c r="F6419" s="134" t="s">
        <v>452</v>
      </c>
      <c r="G6419" s="134" t="s">
        <v>316</v>
      </c>
      <c r="H6419" s="134" t="s">
        <v>1023</v>
      </c>
      <c r="I6419" s="134" t="s">
        <v>2</v>
      </c>
      <c r="J6419" s="135">
        <v>-76</v>
      </c>
      <c r="K6419" s="135">
        <v>-68.31</v>
      </c>
      <c r="L6419" s="135">
        <v>-159.49999999999997</v>
      </c>
      <c r="M6419" s="141" t="str">
        <f t="shared" si="201"/>
        <v>201610</v>
      </c>
    </row>
    <row r="6420" spans="1:13" x14ac:dyDescent="0.25">
      <c r="A6420" s="35" t="str">
        <f>VLOOKUP(B6420,ResCat!$A$2:$B$269,2,FALSE)</f>
        <v>HMOLG</v>
      </c>
      <c r="B6420" s="68" t="str">
        <f>IF(ISNA(VLOOKUP(C6420,COA!$A$2:$B$340,2,FALSE)),"XXX",VLOOKUP(C6420,COA!$A$2:$B$340,2,FALSE))</f>
        <v>L16</v>
      </c>
      <c r="C6420" s="149" t="str">
        <f t="shared" si="202"/>
        <v>0012-1006-0012</v>
      </c>
      <c r="D6420" s="134" t="s">
        <v>452</v>
      </c>
      <c r="E6420" s="134" t="s">
        <v>456</v>
      </c>
      <c r="F6420" s="134" t="s">
        <v>452</v>
      </c>
      <c r="G6420" s="134" t="s">
        <v>316</v>
      </c>
      <c r="H6420" s="134" t="s">
        <v>1023</v>
      </c>
      <c r="I6420" s="134" t="s">
        <v>1</v>
      </c>
      <c r="J6420" s="135">
        <v>-6924.48</v>
      </c>
      <c r="K6420" s="135">
        <v>-3758.75</v>
      </c>
      <c r="L6420" s="135">
        <v>-3758.75</v>
      </c>
      <c r="M6420" s="141" t="str">
        <f t="shared" si="201"/>
        <v>201610</v>
      </c>
    </row>
    <row r="6421" spans="1:13" x14ac:dyDescent="0.25">
      <c r="A6421" s="35" t="str">
        <f>VLOOKUP(B6421,ResCat!$A$2:$B$269,2,FALSE)</f>
        <v>HMOLG</v>
      </c>
      <c r="B6421" s="68" t="str">
        <f>IF(ISNA(VLOOKUP(C6421,COA!$A$2:$B$340,2,FALSE)),"XXX",VLOOKUP(C6421,COA!$A$2:$B$340,2,FALSE))</f>
        <v>L16</v>
      </c>
      <c r="C6421" s="149" t="str">
        <f t="shared" si="202"/>
        <v>0012-1006-0012</v>
      </c>
      <c r="D6421" s="134" t="s">
        <v>452</v>
      </c>
      <c r="E6421" s="134" t="s">
        <v>456</v>
      </c>
      <c r="F6421" s="134" t="s">
        <v>452</v>
      </c>
      <c r="G6421" s="134" t="s">
        <v>318</v>
      </c>
      <c r="H6421" s="134" t="s">
        <v>1023</v>
      </c>
      <c r="I6421" s="134" t="s">
        <v>0</v>
      </c>
      <c r="J6421" s="135">
        <v>-95329.12</v>
      </c>
      <c r="K6421" s="135">
        <v>-41064</v>
      </c>
      <c r="L6421" s="135">
        <v>-40940.85</v>
      </c>
      <c r="M6421" s="141" t="str">
        <f t="shared" si="201"/>
        <v>201611</v>
      </c>
    </row>
    <row r="6422" spans="1:13" x14ac:dyDescent="0.25">
      <c r="A6422" s="35" t="str">
        <f>VLOOKUP(B6422,ResCat!$A$2:$B$269,2,FALSE)</f>
        <v>HMOLG</v>
      </c>
      <c r="B6422" s="68" t="str">
        <f>IF(ISNA(VLOOKUP(C6422,COA!$A$2:$B$340,2,FALSE)),"XXX",VLOOKUP(C6422,COA!$A$2:$B$340,2,FALSE))</f>
        <v>L16</v>
      </c>
      <c r="C6422" s="149" t="str">
        <f t="shared" si="202"/>
        <v>0012-1006-0012</v>
      </c>
      <c r="D6422" s="134" t="s">
        <v>452</v>
      </c>
      <c r="E6422" s="134" t="s">
        <v>456</v>
      </c>
      <c r="F6422" s="134" t="s">
        <v>452</v>
      </c>
      <c r="G6422" s="134" t="s">
        <v>318</v>
      </c>
      <c r="H6422" s="134" t="s">
        <v>1023</v>
      </c>
      <c r="I6422" s="134" t="s">
        <v>1</v>
      </c>
      <c r="J6422" s="135">
        <v>-13238.56</v>
      </c>
      <c r="K6422" s="135">
        <v>-6748.1499999999987</v>
      </c>
      <c r="L6422" s="135">
        <v>-6748.1499999999987</v>
      </c>
      <c r="M6422" s="141" t="str">
        <f t="shared" si="201"/>
        <v>201611</v>
      </c>
    </row>
    <row r="6423" spans="1:13" x14ac:dyDescent="0.25">
      <c r="A6423" s="35" t="str">
        <f>VLOOKUP(B6423,ResCat!$A$2:$B$269,2,FALSE)</f>
        <v>HMOLG</v>
      </c>
      <c r="B6423" s="68" t="str">
        <f>IF(ISNA(VLOOKUP(C6423,COA!$A$2:$B$340,2,FALSE)),"XXX",VLOOKUP(C6423,COA!$A$2:$B$340,2,FALSE))</f>
        <v>L16</v>
      </c>
      <c r="C6423" s="149" t="str">
        <f t="shared" si="202"/>
        <v>0012-1006-0012</v>
      </c>
      <c r="D6423" s="134" t="s">
        <v>452</v>
      </c>
      <c r="E6423" s="134" t="s">
        <v>456</v>
      </c>
      <c r="F6423" s="134" t="s">
        <v>452</v>
      </c>
      <c r="G6423" s="134" t="s">
        <v>320</v>
      </c>
      <c r="H6423" s="134" t="s">
        <v>1023</v>
      </c>
      <c r="I6423" s="134" t="s">
        <v>3</v>
      </c>
      <c r="J6423" s="135">
        <v>0</v>
      </c>
      <c r="K6423" s="135">
        <v>35.569999999999986</v>
      </c>
      <c r="L6423" s="135">
        <v>32.009999999999991</v>
      </c>
      <c r="M6423" s="141" t="str">
        <f t="shared" si="201"/>
        <v>201612</v>
      </c>
    </row>
    <row r="6424" spans="1:13" x14ac:dyDescent="0.25">
      <c r="A6424" s="35" t="str">
        <f>VLOOKUP(B6424,ResCat!$A$2:$B$269,2,FALSE)</f>
        <v>HMOLG</v>
      </c>
      <c r="B6424" s="68" t="str">
        <f>IF(ISNA(VLOOKUP(C6424,COA!$A$2:$B$340,2,FALSE)),"XXX",VLOOKUP(C6424,COA!$A$2:$B$340,2,FALSE))</f>
        <v>L16</v>
      </c>
      <c r="C6424" s="149" t="str">
        <f t="shared" si="202"/>
        <v>0012-1006-0012</v>
      </c>
      <c r="D6424" s="134" t="s">
        <v>452</v>
      </c>
      <c r="E6424" s="134" t="s">
        <v>456</v>
      </c>
      <c r="F6424" s="134" t="s">
        <v>452</v>
      </c>
      <c r="G6424" s="134" t="s">
        <v>320</v>
      </c>
      <c r="H6424" s="134" t="s">
        <v>1023</v>
      </c>
      <c r="I6424" s="134" t="s">
        <v>2</v>
      </c>
      <c r="J6424" s="135">
        <v>0</v>
      </c>
      <c r="K6424" s="135">
        <v>0</v>
      </c>
      <c r="L6424" s="135">
        <v>0</v>
      </c>
      <c r="M6424" s="141" t="str">
        <f t="shared" si="201"/>
        <v>201612</v>
      </c>
    </row>
    <row r="6425" spans="1:13" x14ac:dyDescent="0.25">
      <c r="A6425" s="35" t="str">
        <f>VLOOKUP(B6425,ResCat!$A$2:$B$269,2,FALSE)</f>
        <v>HMOLG</v>
      </c>
      <c r="B6425" s="68" t="str">
        <f>IF(ISNA(VLOOKUP(C6425,COA!$A$2:$B$340,2,FALSE)),"XXX",VLOOKUP(C6425,COA!$A$2:$B$340,2,FALSE))</f>
        <v>L16</v>
      </c>
      <c r="C6425" s="149" t="str">
        <f t="shared" si="202"/>
        <v>0012-1006-0012</v>
      </c>
      <c r="D6425" s="134" t="s">
        <v>452</v>
      </c>
      <c r="E6425" s="134" t="s">
        <v>456</v>
      </c>
      <c r="F6425" s="134" t="s">
        <v>452</v>
      </c>
      <c r="G6425" s="134" t="s">
        <v>322</v>
      </c>
      <c r="H6425" s="134" t="s">
        <v>1023</v>
      </c>
      <c r="I6425" s="134" t="s">
        <v>3</v>
      </c>
      <c r="J6425" s="135">
        <v>-250</v>
      </c>
      <c r="K6425" s="135">
        <v>-250</v>
      </c>
      <c r="L6425" s="135">
        <v>-125</v>
      </c>
      <c r="M6425" s="141" t="str">
        <f t="shared" si="201"/>
        <v>201701</v>
      </c>
    </row>
    <row r="6426" spans="1:13" x14ac:dyDescent="0.25">
      <c r="A6426" s="35" t="str">
        <f>VLOOKUP(B6426,ResCat!$A$2:$B$269,2,FALSE)</f>
        <v>HMOLG</v>
      </c>
      <c r="B6426" s="68" t="str">
        <f>IF(ISNA(VLOOKUP(C6426,COA!$A$2:$B$340,2,FALSE)),"XXX",VLOOKUP(C6426,COA!$A$2:$B$340,2,FALSE))</f>
        <v>L16</v>
      </c>
      <c r="C6426" s="149" t="str">
        <f t="shared" si="202"/>
        <v>0012-1006-0012</v>
      </c>
      <c r="D6426" s="134" t="s">
        <v>452</v>
      </c>
      <c r="E6426" s="134" t="s">
        <v>456</v>
      </c>
      <c r="F6426" s="134" t="s">
        <v>452</v>
      </c>
      <c r="G6426" s="134" t="s">
        <v>322</v>
      </c>
      <c r="H6426" s="134" t="s">
        <v>1023</v>
      </c>
      <c r="I6426" s="134" t="s">
        <v>2</v>
      </c>
      <c r="J6426" s="135">
        <v>440</v>
      </c>
      <c r="K6426" s="135">
        <v>149.35000000000002</v>
      </c>
      <c r="L6426" s="135">
        <v>134.41999999999999</v>
      </c>
      <c r="M6426" s="141" t="str">
        <f t="shared" si="201"/>
        <v>201701</v>
      </c>
    </row>
    <row r="6427" spans="1:13" x14ac:dyDescent="0.25">
      <c r="A6427" s="35" t="str">
        <f>VLOOKUP(B6427,ResCat!$A$2:$B$269,2,FALSE)</f>
        <v>HMOLG</v>
      </c>
      <c r="B6427" s="68" t="str">
        <f>IF(ISNA(VLOOKUP(C6427,COA!$A$2:$B$340,2,FALSE)),"XXX",VLOOKUP(C6427,COA!$A$2:$B$340,2,FALSE))</f>
        <v>L16</v>
      </c>
      <c r="C6427" s="149" t="str">
        <f t="shared" si="202"/>
        <v>0012-1006-0012</v>
      </c>
      <c r="D6427" s="134" t="s">
        <v>452</v>
      </c>
      <c r="E6427" s="134" t="s">
        <v>456</v>
      </c>
      <c r="F6427" s="134" t="s">
        <v>452</v>
      </c>
      <c r="G6427" s="134" t="s">
        <v>324</v>
      </c>
      <c r="H6427" s="134" t="s">
        <v>1023</v>
      </c>
      <c r="I6427" s="134" t="s">
        <v>2</v>
      </c>
      <c r="J6427" s="135">
        <v>440</v>
      </c>
      <c r="K6427" s="135">
        <v>283.54000000000002</v>
      </c>
      <c r="L6427" s="135">
        <v>262.39999999999998</v>
      </c>
      <c r="M6427" s="141" t="str">
        <f t="shared" si="201"/>
        <v>201702</v>
      </c>
    </row>
    <row r="6428" spans="1:13" x14ac:dyDescent="0.25">
      <c r="A6428" s="35" t="str">
        <f>VLOOKUP(B6428,ResCat!$A$2:$B$269,2,FALSE)</f>
        <v>HMOLG</v>
      </c>
      <c r="B6428" s="68" t="str">
        <f>IF(ISNA(VLOOKUP(C6428,COA!$A$2:$B$340,2,FALSE)),"XXX",VLOOKUP(C6428,COA!$A$2:$B$340,2,FALSE))</f>
        <v>L16</v>
      </c>
      <c r="C6428" s="149" t="str">
        <f t="shared" si="202"/>
        <v>0012-1006-0012</v>
      </c>
      <c r="D6428" s="134" t="s">
        <v>452</v>
      </c>
      <c r="E6428" s="134" t="s">
        <v>456</v>
      </c>
      <c r="F6428" s="134" t="s">
        <v>452</v>
      </c>
      <c r="G6428" s="134" t="s">
        <v>326</v>
      </c>
      <c r="H6428" s="134" t="s">
        <v>1023</v>
      </c>
      <c r="I6428" s="134" t="s">
        <v>2</v>
      </c>
      <c r="J6428" s="135">
        <v>196.72</v>
      </c>
      <c r="K6428" s="135">
        <v>121.57</v>
      </c>
      <c r="L6428" s="135">
        <v>121.57</v>
      </c>
      <c r="M6428" s="141" t="str">
        <f t="shared" si="201"/>
        <v>201703</v>
      </c>
    </row>
    <row r="6429" spans="1:13" x14ac:dyDescent="0.25">
      <c r="A6429" s="35" t="str">
        <f>VLOOKUP(B6429,ResCat!$A$2:$B$269,2,FALSE)</f>
        <v>HMOLG</v>
      </c>
      <c r="B6429" s="68" t="str">
        <f>IF(ISNA(VLOOKUP(C6429,COA!$A$2:$B$340,2,FALSE)),"XXX",VLOOKUP(C6429,COA!$A$2:$B$340,2,FALSE))</f>
        <v>L16</v>
      </c>
      <c r="C6429" s="149" t="str">
        <f t="shared" si="202"/>
        <v>0012-1006-0012</v>
      </c>
      <c r="D6429" s="134" t="s">
        <v>452</v>
      </c>
      <c r="E6429" s="134" t="s">
        <v>456</v>
      </c>
      <c r="F6429" s="134" t="s">
        <v>452</v>
      </c>
      <c r="G6429" s="134" t="s">
        <v>328</v>
      </c>
      <c r="H6429" s="134" t="s">
        <v>1023</v>
      </c>
      <c r="I6429" s="134" t="s">
        <v>3</v>
      </c>
      <c r="J6429" s="135">
        <v>16</v>
      </c>
      <c r="K6429" s="135">
        <v>0</v>
      </c>
      <c r="L6429" s="135">
        <v>0</v>
      </c>
      <c r="M6429" s="141" t="str">
        <f t="shared" si="201"/>
        <v>201704</v>
      </c>
    </row>
    <row r="6430" spans="1:13" x14ac:dyDescent="0.25">
      <c r="A6430" s="35" t="str">
        <f>VLOOKUP(B6430,ResCat!$A$2:$B$269,2,FALSE)</f>
        <v>HMOLG</v>
      </c>
      <c r="B6430" s="68" t="str">
        <f>IF(ISNA(VLOOKUP(C6430,COA!$A$2:$B$340,2,FALSE)),"XXX",VLOOKUP(C6430,COA!$A$2:$B$340,2,FALSE))</f>
        <v>L16</v>
      </c>
      <c r="C6430" s="149" t="str">
        <f t="shared" si="202"/>
        <v>0012-1006-0012</v>
      </c>
      <c r="D6430" s="134" t="s">
        <v>452</v>
      </c>
      <c r="E6430" s="134" t="s">
        <v>456</v>
      </c>
      <c r="F6430" s="134" t="s">
        <v>452</v>
      </c>
      <c r="G6430" s="134" t="s">
        <v>328</v>
      </c>
      <c r="H6430" s="134" t="s">
        <v>1023</v>
      </c>
      <c r="I6430" s="134" t="s">
        <v>2</v>
      </c>
      <c r="J6430" s="135">
        <v>10060.91</v>
      </c>
      <c r="K6430" s="135">
        <v>6002.1099999999988</v>
      </c>
      <c r="L6430" s="135">
        <v>5616.5100000000011</v>
      </c>
      <c r="M6430" s="141" t="str">
        <f t="shared" si="201"/>
        <v>201704</v>
      </c>
    </row>
    <row r="6431" spans="1:13" x14ac:dyDescent="0.25">
      <c r="A6431" s="35" t="str">
        <f>VLOOKUP(B6431,ResCat!$A$2:$B$269,2,FALSE)</f>
        <v>HMOLG</v>
      </c>
      <c r="B6431" s="68" t="str">
        <f>IF(ISNA(VLOOKUP(C6431,COA!$A$2:$B$340,2,FALSE)),"XXX",VLOOKUP(C6431,COA!$A$2:$B$340,2,FALSE))</f>
        <v>L16</v>
      </c>
      <c r="C6431" s="149" t="str">
        <f t="shared" si="202"/>
        <v>0012-1006-0012</v>
      </c>
      <c r="D6431" s="134" t="s">
        <v>452</v>
      </c>
      <c r="E6431" s="134" t="s">
        <v>456</v>
      </c>
      <c r="F6431" s="134" t="s">
        <v>452</v>
      </c>
      <c r="G6431" s="134" t="s">
        <v>330</v>
      </c>
      <c r="H6431" s="134" t="s">
        <v>1023</v>
      </c>
      <c r="I6431" s="134" t="s">
        <v>3</v>
      </c>
      <c r="J6431" s="135">
        <v>241</v>
      </c>
      <c r="K6431" s="135">
        <v>0</v>
      </c>
      <c r="L6431" s="135">
        <v>0</v>
      </c>
      <c r="M6431" s="141" t="str">
        <f t="shared" si="201"/>
        <v>201705</v>
      </c>
    </row>
    <row r="6432" spans="1:13" x14ac:dyDescent="0.25">
      <c r="A6432" s="35" t="str">
        <f>VLOOKUP(B6432,ResCat!$A$2:$B$269,2,FALSE)</f>
        <v>HMOLG</v>
      </c>
      <c r="B6432" s="68" t="str">
        <f>IF(ISNA(VLOOKUP(C6432,COA!$A$2:$B$340,2,FALSE)),"XXX",VLOOKUP(C6432,COA!$A$2:$B$340,2,FALSE))</f>
        <v>L16</v>
      </c>
      <c r="C6432" s="149" t="str">
        <f t="shared" si="202"/>
        <v>0012-1006-0012</v>
      </c>
      <c r="D6432" s="134" t="s">
        <v>452</v>
      </c>
      <c r="E6432" s="134" t="s">
        <v>456</v>
      </c>
      <c r="F6432" s="134" t="s">
        <v>452</v>
      </c>
      <c r="G6432" s="134" t="s">
        <v>330</v>
      </c>
      <c r="H6432" s="134" t="s">
        <v>1023</v>
      </c>
      <c r="I6432" s="134" t="s">
        <v>2</v>
      </c>
      <c r="J6432" s="135">
        <v>10764.71</v>
      </c>
      <c r="K6432" s="135">
        <v>428.66999999999996</v>
      </c>
      <c r="L6432" s="135">
        <v>379.78</v>
      </c>
      <c r="M6432" s="141" t="str">
        <f t="shared" si="201"/>
        <v>201705</v>
      </c>
    </row>
    <row r="6433" spans="1:13" x14ac:dyDescent="0.25">
      <c r="A6433" s="35" t="str">
        <f>VLOOKUP(B6433,ResCat!$A$2:$B$269,2,FALSE)</f>
        <v>HMOLG</v>
      </c>
      <c r="B6433" s="68" t="str">
        <f>IF(ISNA(VLOOKUP(C6433,COA!$A$2:$B$340,2,FALSE)),"XXX",VLOOKUP(C6433,COA!$A$2:$B$340,2,FALSE))</f>
        <v>L16</v>
      </c>
      <c r="C6433" s="149" t="str">
        <f t="shared" si="202"/>
        <v>0012-1006-0012</v>
      </c>
      <c r="D6433" s="134" t="s">
        <v>452</v>
      </c>
      <c r="E6433" s="134" t="s">
        <v>456</v>
      </c>
      <c r="F6433" s="134" t="s">
        <v>452</v>
      </c>
      <c r="G6433" s="134" t="s">
        <v>332</v>
      </c>
      <c r="H6433" s="134" t="s">
        <v>1023</v>
      </c>
      <c r="I6433" s="134" t="s">
        <v>3</v>
      </c>
      <c r="J6433" s="135">
        <v>170</v>
      </c>
      <c r="K6433" s="135">
        <v>112.74</v>
      </c>
      <c r="L6433" s="135">
        <v>102.33</v>
      </c>
      <c r="M6433" s="141" t="str">
        <f t="shared" si="201"/>
        <v>201706</v>
      </c>
    </row>
    <row r="6434" spans="1:13" x14ac:dyDescent="0.25">
      <c r="A6434" s="35" t="str">
        <f>VLOOKUP(B6434,ResCat!$A$2:$B$269,2,FALSE)</f>
        <v>HMOLG</v>
      </c>
      <c r="B6434" s="68" t="str">
        <f>IF(ISNA(VLOOKUP(C6434,COA!$A$2:$B$340,2,FALSE)),"XXX",VLOOKUP(C6434,COA!$A$2:$B$340,2,FALSE))</f>
        <v>L16</v>
      </c>
      <c r="C6434" s="149" t="str">
        <f t="shared" si="202"/>
        <v>0012-1006-0012</v>
      </c>
      <c r="D6434" s="134" t="s">
        <v>452</v>
      </c>
      <c r="E6434" s="134" t="s">
        <v>456</v>
      </c>
      <c r="F6434" s="134" t="s">
        <v>452</v>
      </c>
      <c r="G6434" s="134" t="s">
        <v>332</v>
      </c>
      <c r="H6434" s="134" t="s">
        <v>1023</v>
      </c>
      <c r="I6434" s="134" t="s">
        <v>0</v>
      </c>
      <c r="J6434" s="135">
        <v>0</v>
      </c>
      <c r="K6434" s="135">
        <v>21207.940000000002</v>
      </c>
      <c r="L6434" s="135">
        <v>21007.940000000002</v>
      </c>
      <c r="M6434" s="141" t="str">
        <f t="shared" si="201"/>
        <v>201706</v>
      </c>
    </row>
    <row r="6435" spans="1:13" x14ac:dyDescent="0.25">
      <c r="A6435" s="35" t="str">
        <f>VLOOKUP(B6435,ResCat!$A$2:$B$269,2,FALSE)</f>
        <v>HMOLG</v>
      </c>
      <c r="B6435" s="68" t="str">
        <f>IF(ISNA(VLOOKUP(C6435,COA!$A$2:$B$340,2,FALSE)),"XXX",VLOOKUP(C6435,COA!$A$2:$B$340,2,FALSE))</f>
        <v>L16</v>
      </c>
      <c r="C6435" s="149" t="str">
        <f t="shared" si="202"/>
        <v>0012-1006-0012</v>
      </c>
      <c r="D6435" s="134" t="s">
        <v>452</v>
      </c>
      <c r="E6435" s="134" t="s">
        <v>456</v>
      </c>
      <c r="F6435" s="134" t="s">
        <v>452</v>
      </c>
      <c r="G6435" s="134" t="s">
        <v>332</v>
      </c>
      <c r="H6435" s="134" t="s">
        <v>1023</v>
      </c>
      <c r="I6435" s="134" t="s">
        <v>2</v>
      </c>
      <c r="J6435" s="135">
        <v>1157</v>
      </c>
      <c r="K6435" s="135">
        <v>636.6</v>
      </c>
      <c r="L6435" s="135">
        <v>578.49</v>
      </c>
      <c r="M6435" s="141" t="str">
        <f t="shared" si="201"/>
        <v>201706</v>
      </c>
    </row>
    <row r="6436" spans="1:13" x14ac:dyDescent="0.25">
      <c r="A6436" s="35" t="str">
        <f>VLOOKUP(B6436,ResCat!$A$2:$B$269,2,FALSE)</f>
        <v>HMOLG</v>
      </c>
      <c r="B6436" s="68" t="str">
        <f>IF(ISNA(VLOOKUP(C6436,COA!$A$2:$B$340,2,FALSE)),"XXX",VLOOKUP(C6436,COA!$A$2:$B$340,2,FALSE))</f>
        <v>L16</v>
      </c>
      <c r="C6436" s="149" t="str">
        <f t="shared" si="202"/>
        <v>0012-1006-0012</v>
      </c>
      <c r="D6436" s="134" t="s">
        <v>452</v>
      </c>
      <c r="E6436" s="134" t="s">
        <v>456</v>
      </c>
      <c r="F6436" s="134" t="s">
        <v>452</v>
      </c>
      <c r="G6436" s="134" t="s">
        <v>335</v>
      </c>
      <c r="H6436" s="134" t="s">
        <v>1023</v>
      </c>
      <c r="I6436" s="134" t="s">
        <v>3</v>
      </c>
      <c r="J6436" s="135">
        <v>52.5</v>
      </c>
      <c r="K6436" s="135">
        <v>7.15</v>
      </c>
      <c r="L6436" s="135">
        <v>0</v>
      </c>
      <c r="M6436" s="141" t="str">
        <f t="shared" si="201"/>
        <v>201707</v>
      </c>
    </row>
    <row r="6437" spans="1:13" x14ac:dyDescent="0.25">
      <c r="A6437" s="35" t="str">
        <f>VLOOKUP(B6437,ResCat!$A$2:$B$269,2,FALSE)</f>
        <v>HMOLG</v>
      </c>
      <c r="B6437" s="68" t="str">
        <f>IF(ISNA(VLOOKUP(C6437,COA!$A$2:$B$340,2,FALSE)),"XXX",VLOOKUP(C6437,COA!$A$2:$B$340,2,FALSE))</f>
        <v>L16</v>
      </c>
      <c r="C6437" s="149" t="str">
        <f t="shared" si="202"/>
        <v>0012-1006-0012</v>
      </c>
      <c r="D6437" s="134" t="s">
        <v>452</v>
      </c>
      <c r="E6437" s="134" t="s">
        <v>456</v>
      </c>
      <c r="F6437" s="134" t="s">
        <v>452</v>
      </c>
      <c r="G6437" s="134" t="s">
        <v>335</v>
      </c>
      <c r="H6437" s="134" t="s">
        <v>1023</v>
      </c>
      <c r="I6437" s="134" t="s">
        <v>2</v>
      </c>
      <c r="J6437" s="135">
        <v>1370</v>
      </c>
      <c r="K6437" s="135">
        <v>790.21</v>
      </c>
      <c r="L6437" s="135">
        <v>588.88</v>
      </c>
      <c r="M6437" s="141" t="str">
        <f t="shared" si="201"/>
        <v>201707</v>
      </c>
    </row>
    <row r="6438" spans="1:13" x14ac:dyDescent="0.25">
      <c r="A6438" s="35" t="str">
        <f>VLOOKUP(B6438,ResCat!$A$2:$B$269,2,FALSE)</f>
        <v>HMOLG</v>
      </c>
      <c r="B6438" s="68" t="str">
        <f>IF(ISNA(VLOOKUP(C6438,COA!$A$2:$B$340,2,FALSE)),"XXX",VLOOKUP(C6438,COA!$A$2:$B$340,2,FALSE))</f>
        <v>L16</v>
      </c>
      <c r="C6438" s="149" t="str">
        <f t="shared" si="202"/>
        <v>0012-1006-0012</v>
      </c>
      <c r="D6438" s="134" t="s">
        <v>452</v>
      </c>
      <c r="E6438" s="134" t="s">
        <v>456</v>
      </c>
      <c r="F6438" s="134" t="s">
        <v>452</v>
      </c>
      <c r="G6438" s="134" t="s">
        <v>4</v>
      </c>
      <c r="H6438" s="134" t="s">
        <v>1023</v>
      </c>
      <c r="I6438" s="134" t="s">
        <v>2</v>
      </c>
      <c r="J6438" s="135">
        <v>7616</v>
      </c>
      <c r="K6438" s="135">
        <v>3175.42</v>
      </c>
      <c r="L6438" s="135">
        <v>3049.31</v>
      </c>
      <c r="M6438" s="141" t="str">
        <f t="shared" si="201"/>
        <v>201708</v>
      </c>
    </row>
    <row r="6439" spans="1:13" x14ac:dyDescent="0.25">
      <c r="A6439" s="35" t="str">
        <f>VLOOKUP(B6439,ResCat!$A$2:$B$269,2,FALSE)</f>
        <v>HMOLG</v>
      </c>
      <c r="B6439" s="68" t="str">
        <f>IF(ISNA(VLOOKUP(C6439,COA!$A$2:$B$340,2,FALSE)),"XXX",VLOOKUP(C6439,COA!$A$2:$B$340,2,FALSE))</f>
        <v>L16</v>
      </c>
      <c r="C6439" s="149" t="str">
        <f t="shared" si="202"/>
        <v>0012-1006-0012</v>
      </c>
      <c r="D6439" s="134" t="s">
        <v>452</v>
      </c>
      <c r="E6439" s="134" t="s">
        <v>456</v>
      </c>
      <c r="F6439" s="134" t="s">
        <v>452</v>
      </c>
      <c r="G6439" s="134" t="s">
        <v>4</v>
      </c>
      <c r="H6439" s="134" t="s">
        <v>1023</v>
      </c>
      <c r="I6439" s="134" t="s">
        <v>1</v>
      </c>
      <c r="J6439" s="135">
        <v>31865.89</v>
      </c>
      <c r="K6439" s="135">
        <v>17027.170000000002</v>
      </c>
      <c r="L6439" s="135">
        <v>17027.170000000002</v>
      </c>
      <c r="M6439" s="141" t="str">
        <f t="shared" si="201"/>
        <v>201708</v>
      </c>
    </row>
    <row r="6440" spans="1:13" x14ac:dyDescent="0.25">
      <c r="A6440" s="35" t="str">
        <f>VLOOKUP(B6440,ResCat!$A$2:$B$269,2,FALSE)</f>
        <v>HMOLG</v>
      </c>
      <c r="B6440" s="68" t="str">
        <f>IF(ISNA(VLOOKUP(C6440,COA!$A$2:$B$340,2,FALSE)),"XXX",VLOOKUP(C6440,COA!$A$2:$B$340,2,FALSE))</f>
        <v>L16</v>
      </c>
      <c r="C6440" s="149" t="str">
        <f t="shared" si="202"/>
        <v>0012-1006-0012</v>
      </c>
      <c r="D6440" s="134" t="s">
        <v>452</v>
      </c>
      <c r="E6440" s="134" t="s">
        <v>456</v>
      </c>
      <c r="F6440" s="134" t="s">
        <v>452</v>
      </c>
      <c r="G6440" s="134" t="s">
        <v>511</v>
      </c>
      <c r="H6440" s="134" t="s">
        <v>1023</v>
      </c>
      <c r="I6440" s="134" t="s">
        <v>3</v>
      </c>
      <c r="J6440" s="135">
        <v>1018</v>
      </c>
      <c r="K6440" s="135">
        <v>146.41</v>
      </c>
      <c r="L6440" s="135">
        <v>135.65</v>
      </c>
      <c r="M6440" s="141" t="str">
        <f t="shared" si="201"/>
        <v>201709</v>
      </c>
    </row>
    <row r="6441" spans="1:13" x14ac:dyDescent="0.25">
      <c r="A6441" s="35" t="str">
        <f>VLOOKUP(B6441,ResCat!$A$2:$B$269,2,FALSE)</f>
        <v>HMOLG</v>
      </c>
      <c r="B6441" s="68" t="str">
        <f>IF(ISNA(VLOOKUP(C6441,COA!$A$2:$B$340,2,FALSE)),"XXX",VLOOKUP(C6441,COA!$A$2:$B$340,2,FALSE))</f>
        <v>L16</v>
      </c>
      <c r="C6441" s="149" t="str">
        <f t="shared" si="202"/>
        <v>0012-1006-0012</v>
      </c>
      <c r="D6441" s="134" t="s">
        <v>452</v>
      </c>
      <c r="E6441" s="134" t="s">
        <v>456</v>
      </c>
      <c r="F6441" s="134" t="s">
        <v>452</v>
      </c>
      <c r="G6441" s="134" t="s">
        <v>511</v>
      </c>
      <c r="H6441" s="134" t="s">
        <v>1023</v>
      </c>
      <c r="I6441" s="134" t="s">
        <v>2</v>
      </c>
      <c r="J6441" s="135">
        <v>675</v>
      </c>
      <c r="K6441" s="135">
        <v>982.53000000000009</v>
      </c>
      <c r="L6441" s="135">
        <v>803.28000000000009</v>
      </c>
      <c r="M6441" s="141" t="str">
        <f t="shared" si="201"/>
        <v>201709</v>
      </c>
    </row>
    <row r="6442" spans="1:13" x14ac:dyDescent="0.25">
      <c r="A6442" s="35" t="str">
        <f>VLOOKUP(B6442,ResCat!$A$2:$B$269,2,FALSE)</f>
        <v>HMOLG</v>
      </c>
      <c r="B6442" s="68" t="str">
        <f>IF(ISNA(VLOOKUP(C6442,COA!$A$2:$B$340,2,FALSE)),"XXX",VLOOKUP(C6442,COA!$A$2:$B$340,2,FALSE))</f>
        <v>L16</v>
      </c>
      <c r="C6442" s="149" t="str">
        <f t="shared" si="202"/>
        <v>0012-1006-0012</v>
      </c>
      <c r="D6442" s="134" t="s">
        <v>452</v>
      </c>
      <c r="E6442" s="134" t="s">
        <v>456</v>
      </c>
      <c r="F6442" s="134" t="s">
        <v>452</v>
      </c>
      <c r="G6442" s="134" t="s">
        <v>511</v>
      </c>
      <c r="H6442" s="134" t="s">
        <v>1023</v>
      </c>
      <c r="I6442" s="134" t="s">
        <v>1</v>
      </c>
      <c r="J6442" s="135">
        <v>98953.829999999987</v>
      </c>
      <c r="K6442" s="135">
        <v>55910.359999999993</v>
      </c>
      <c r="L6442" s="135">
        <v>55910.359999999993</v>
      </c>
      <c r="M6442" s="141" t="str">
        <f t="shared" si="201"/>
        <v>201709</v>
      </c>
    </row>
    <row r="6443" spans="1:13" x14ac:dyDescent="0.25">
      <c r="A6443" s="35" t="str">
        <f>VLOOKUP(B6443,ResCat!$A$2:$B$269,2,FALSE)</f>
        <v>HMOLG</v>
      </c>
      <c r="B6443" s="68" t="str">
        <f>IF(ISNA(VLOOKUP(C6443,COA!$A$2:$B$340,2,FALSE)),"XXX",VLOOKUP(C6443,COA!$A$2:$B$340,2,FALSE))</f>
        <v>L16</v>
      </c>
      <c r="C6443" s="149" t="str">
        <f t="shared" si="202"/>
        <v>0012-1006-0012</v>
      </c>
      <c r="D6443" s="134" t="s">
        <v>452</v>
      </c>
      <c r="E6443" s="134" t="s">
        <v>456</v>
      </c>
      <c r="F6443" s="134" t="s">
        <v>452</v>
      </c>
      <c r="G6443" s="134" t="s">
        <v>969</v>
      </c>
      <c r="H6443" s="134" t="s">
        <v>1023</v>
      </c>
      <c r="I6443" s="134" t="s">
        <v>3</v>
      </c>
      <c r="J6443" s="135">
        <v>783.2</v>
      </c>
      <c r="K6443" s="135">
        <v>443.78999999999996</v>
      </c>
      <c r="L6443" s="135">
        <v>245.1</v>
      </c>
      <c r="M6443" s="141" t="str">
        <f t="shared" si="201"/>
        <v>201710</v>
      </c>
    </row>
    <row r="6444" spans="1:13" x14ac:dyDescent="0.25">
      <c r="A6444" s="35" t="str">
        <f>VLOOKUP(B6444,ResCat!$A$2:$B$269,2,FALSE)</f>
        <v>HMOLG</v>
      </c>
      <c r="B6444" s="68" t="str">
        <f>IF(ISNA(VLOOKUP(C6444,COA!$A$2:$B$340,2,FALSE)),"XXX",VLOOKUP(C6444,COA!$A$2:$B$340,2,FALSE))</f>
        <v>L16</v>
      </c>
      <c r="C6444" s="149" t="str">
        <f t="shared" si="202"/>
        <v>0012-1006-0012</v>
      </c>
      <c r="D6444" s="134" t="s">
        <v>452</v>
      </c>
      <c r="E6444" s="134" t="s">
        <v>456</v>
      </c>
      <c r="F6444" s="134" t="s">
        <v>452</v>
      </c>
      <c r="G6444" s="134" t="s">
        <v>969</v>
      </c>
      <c r="H6444" s="134" t="s">
        <v>1023</v>
      </c>
      <c r="I6444" s="134" t="s">
        <v>2</v>
      </c>
      <c r="J6444" s="135">
        <v>786.25</v>
      </c>
      <c r="K6444" s="135">
        <v>1015.9199999999998</v>
      </c>
      <c r="L6444" s="135">
        <v>827.42999999999984</v>
      </c>
      <c r="M6444" s="141" t="str">
        <f t="shared" si="201"/>
        <v>201710</v>
      </c>
    </row>
    <row r="6445" spans="1:13" x14ac:dyDescent="0.25">
      <c r="A6445" s="35" t="str">
        <f>VLOOKUP(B6445,ResCat!$A$2:$B$269,2,FALSE)</f>
        <v>HMOLG</v>
      </c>
      <c r="B6445" s="68" t="str">
        <f>IF(ISNA(VLOOKUP(C6445,COA!$A$2:$B$340,2,FALSE)),"XXX",VLOOKUP(C6445,COA!$A$2:$B$340,2,FALSE))</f>
        <v>L16</v>
      </c>
      <c r="C6445" s="149" t="str">
        <f t="shared" si="202"/>
        <v>0012-1006-0012</v>
      </c>
      <c r="D6445" s="134" t="s">
        <v>452</v>
      </c>
      <c r="E6445" s="134" t="s">
        <v>456</v>
      </c>
      <c r="F6445" s="134" t="s">
        <v>452</v>
      </c>
      <c r="G6445" s="134" t="s">
        <v>969</v>
      </c>
      <c r="H6445" s="134" t="s">
        <v>1023</v>
      </c>
      <c r="I6445" s="134" t="s">
        <v>1</v>
      </c>
      <c r="J6445" s="135">
        <v>70400.530000000013</v>
      </c>
      <c r="K6445" s="135">
        <v>39266.03</v>
      </c>
      <c r="L6445" s="135">
        <v>39266.03</v>
      </c>
      <c r="M6445" s="141" t="str">
        <f t="shared" si="201"/>
        <v>201710</v>
      </c>
    </row>
    <row r="6446" spans="1:13" x14ac:dyDescent="0.25">
      <c r="A6446" s="35" t="str">
        <f>VLOOKUP(B6446,ResCat!$A$2:$B$269,2,FALSE)</f>
        <v>HMOLG</v>
      </c>
      <c r="B6446" s="68" t="str">
        <f>IF(ISNA(VLOOKUP(C6446,COA!$A$2:$B$340,2,FALSE)),"XXX",VLOOKUP(C6446,COA!$A$2:$B$340,2,FALSE))</f>
        <v>L16</v>
      </c>
      <c r="C6446" s="149" t="str">
        <f t="shared" si="202"/>
        <v>0012-1006-0012</v>
      </c>
      <c r="D6446" s="134" t="s">
        <v>452</v>
      </c>
      <c r="E6446" s="134" t="s">
        <v>456</v>
      </c>
      <c r="F6446" s="134" t="s">
        <v>452</v>
      </c>
      <c r="G6446" s="134" t="s">
        <v>961</v>
      </c>
      <c r="H6446" s="134" t="s">
        <v>1023</v>
      </c>
      <c r="I6446" s="134" t="s">
        <v>3</v>
      </c>
      <c r="J6446" s="135">
        <v>934.03</v>
      </c>
      <c r="K6446" s="135">
        <v>339.46000000000004</v>
      </c>
      <c r="L6446" s="135">
        <v>322.53999999999996</v>
      </c>
      <c r="M6446" s="141" t="str">
        <f t="shared" si="201"/>
        <v>201711</v>
      </c>
    </row>
    <row r="6447" spans="1:13" x14ac:dyDescent="0.25">
      <c r="A6447" s="35" t="str">
        <f>VLOOKUP(B6447,ResCat!$A$2:$B$269,2,FALSE)</f>
        <v>HMOLG</v>
      </c>
      <c r="B6447" s="68" t="str">
        <f>IF(ISNA(VLOOKUP(C6447,COA!$A$2:$B$340,2,FALSE)),"XXX",VLOOKUP(C6447,COA!$A$2:$B$340,2,FALSE))</f>
        <v>L16</v>
      </c>
      <c r="C6447" s="149" t="str">
        <f t="shared" si="202"/>
        <v>0012-1006-0012</v>
      </c>
      <c r="D6447" s="134" t="s">
        <v>452</v>
      </c>
      <c r="E6447" s="134" t="s">
        <v>456</v>
      </c>
      <c r="F6447" s="134" t="s">
        <v>452</v>
      </c>
      <c r="G6447" s="134" t="s">
        <v>961</v>
      </c>
      <c r="H6447" s="134" t="s">
        <v>1023</v>
      </c>
      <c r="I6447" s="134" t="s">
        <v>2</v>
      </c>
      <c r="J6447" s="135">
        <v>3758.01</v>
      </c>
      <c r="K6447" s="135">
        <v>1777.1500000000003</v>
      </c>
      <c r="L6447" s="135">
        <v>1641.3700000000001</v>
      </c>
      <c r="M6447" s="141" t="str">
        <f t="shared" si="201"/>
        <v>201711</v>
      </c>
    </row>
    <row r="6448" spans="1:13" x14ac:dyDescent="0.25">
      <c r="A6448" s="35" t="str">
        <f>VLOOKUP(B6448,ResCat!$A$2:$B$269,2,FALSE)</f>
        <v>HMOLG</v>
      </c>
      <c r="B6448" s="68" t="str">
        <f>IF(ISNA(VLOOKUP(C6448,COA!$A$2:$B$340,2,FALSE)),"XXX",VLOOKUP(C6448,COA!$A$2:$B$340,2,FALSE))</f>
        <v>L16</v>
      </c>
      <c r="C6448" s="149" t="str">
        <f t="shared" si="202"/>
        <v>0012-1006-0012</v>
      </c>
      <c r="D6448" s="134" t="s">
        <v>452</v>
      </c>
      <c r="E6448" s="134" t="s">
        <v>456</v>
      </c>
      <c r="F6448" s="134" t="s">
        <v>452</v>
      </c>
      <c r="G6448" s="134" t="s">
        <v>961</v>
      </c>
      <c r="H6448" s="134" t="s">
        <v>1023</v>
      </c>
      <c r="I6448" s="134" t="s">
        <v>343</v>
      </c>
      <c r="J6448" s="135">
        <v>-36.54</v>
      </c>
      <c r="K6448" s="135">
        <v>-3.16</v>
      </c>
      <c r="L6448" s="135">
        <v>0</v>
      </c>
      <c r="M6448" s="141" t="str">
        <f t="shared" si="201"/>
        <v>201711</v>
      </c>
    </row>
    <row r="6449" spans="1:13" x14ac:dyDescent="0.25">
      <c r="A6449" s="35" t="str">
        <f>VLOOKUP(B6449,ResCat!$A$2:$B$269,2,FALSE)</f>
        <v>HMOLG</v>
      </c>
      <c r="B6449" s="68" t="str">
        <f>IF(ISNA(VLOOKUP(C6449,COA!$A$2:$B$340,2,FALSE)),"XXX",VLOOKUP(C6449,COA!$A$2:$B$340,2,FALSE))</f>
        <v>L16</v>
      </c>
      <c r="C6449" s="149" t="str">
        <f t="shared" si="202"/>
        <v>0012-1006-0012</v>
      </c>
      <c r="D6449" s="134" t="s">
        <v>452</v>
      </c>
      <c r="E6449" s="134" t="s">
        <v>456</v>
      </c>
      <c r="F6449" s="134" t="s">
        <v>452</v>
      </c>
      <c r="G6449" s="134" t="s">
        <v>961</v>
      </c>
      <c r="H6449" s="134" t="s">
        <v>1023</v>
      </c>
      <c r="I6449" s="134" t="s">
        <v>1</v>
      </c>
      <c r="J6449" s="135">
        <v>23929.22</v>
      </c>
      <c r="K6449" s="135">
        <v>6094.8600000000006</v>
      </c>
      <c r="L6449" s="135">
        <v>5994.8600000000006</v>
      </c>
      <c r="M6449" s="141" t="str">
        <f t="shared" si="201"/>
        <v>201711</v>
      </c>
    </row>
    <row r="6450" spans="1:13" x14ac:dyDescent="0.25">
      <c r="A6450" s="35" t="str">
        <f>VLOOKUP(B6450,ResCat!$A$2:$B$269,2,FALSE)</f>
        <v>HMOLG</v>
      </c>
      <c r="B6450" s="68" t="str">
        <f>IF(ISNA(VLOOKUP(C6450,COA!$A$2:$B$340,2,FALSE)),"XXX",VLOOKUP(C6450,COA!$A$2:$B$340,2,FALSE))</f>
        <v>L16</v>
      </c>
      <c r="C6450" s="149" t="str">
        <f t="shared" si="202"/>
        <v>0012-1006-0012</v>
      </c>
      <c r="D6450" s="134" t="s">
        <v>452</v>
      </c>
      <c r="E6450" s="134" t="s">
        <v>456</v>
      </c>
      <c r="F6450" s="134" t="s">
        <v>452</v>
      </c>
      <c r="G6450" s="134" t="s">
        <v>970</v>
      </c>
      <c r="H6450" s="134" t="s">
        <v>1023</v>
      </c>
      <c r="I6450" s="134" t="s">
        <v>3</v>
      </c>
      <c r="J6450" s="135">
        <v>2184.59</v>
      </c>
      <c r="K6450" s="135">
        <v>799.55</v>
      </c>
      <c r="L6450" s="135">
        <v>754.76</v>
      </c>
      <c r="M6450" s="141" t="str">
        <f t="shared" si="201"/>
        <v>201712</v>
      </c>
    </row>
    <row r="6451" spans="1:13" x14ac:dyDescent="0.25">
      <c r="A6451" s="35" t="str">
        <f>VLOOKUP(B6451,ResCat!$A$2:$B$269,2,FALSE)</f>
        <v>HMOLG</v>
      </c>
      <c r="B6451" s="68" t="str">
        <f>IF(ISNA(VLOOKUP(C6451,COA!$A$2:$B$340,2,FALSE)),"XXX",VLOOKUP(C6451,COA!$A$2:$B$340,2,FALSE))</f>
        <v>L16</v>
      </c>
      <c r="C6451" s="149" t="str">
        <f t="shared" si="202"/>
        <v>0012-1006-0012</v>
      </c>
      <c r="D6451" s="134" t="s">
        <v>452</v>
      </c>
      <c r="E6451" s="134" t="s">
        <v>456</v>
      </c>
      <c r="F6451" s="134" t="s">
        <v>452</v>
      </c>
      <c r="G6451" s="134" t="s">
        <v>970</v>
      </c>
      <c r="H6451" s="134" t="s">
        <v>1023</v>
      </c>
      <c r="I6451" s="134" t="s">
        <v>2</v>
      </c>
      <c r="J6451" s="135">
        <v>4180.75</v>
      </c>
      <c r="K6451" s="135">
        <v>2739.1900000000005</v>
      </c>
      <c r="L6451" s="135">
        <v>2256.3500000000008</v>
      </c>
      <c r="M6451" s="141" t="str">
        <f t="shared" si="201"/>
        <v>201712</v>
      </c>
    </row>
    <row r="6452" spans="1:13" x14ac:dyDescent="0.25">
      <c r="A6452" s="35" t="str">
        <f>VLOOKUP(B6452,ResCat!$A$2:$B$269,2,FALSE)</f>
        <v>HMOLG</v>
      </c>
      <c r="B6452" s="68" t="str">
        <f>IF(ISNA(VLOOKUP(C6452,COA!$A$2:$B$340,2,FALSE)),"XXX",VLOOKUP(C6452,COA!$A$2:$B$340,2,FALSE))</f>
        <v>L16</v>
      </c>
      <c r="C6452" s="149" t="str">
        <f t="shared" si="202"/>
        <v>0012-1006-0012</v>
      </c>
      <c r="D6452" s="134" t="s">
        <v>452</v>
      </c>
      <c r="E6452" s="134" t="s">
        <v>456</v>
      </c>
      <c r="F6452" s="134" t="s">
        <v>452</v>
      </c>
      <c r="G6452" s="134" t="s">
        <v>970</v>
      </c>
      <c r="H6452" s="134" t="s">
        <v>1023</v>
      </c>
      <c r="I6452" s="134" t="s">
        <v>343</v>
      </c>
      <c r="J6452" s="135">
        <v>13831.54</v>
      </c>
      <c r="K6452" s="135">
        <v>6154.3499999999995</v>
      </c>
      <c r="L6452" s="135">
        <v>5562.9800000000005</v>
      </c>
      <c r="M6452" s="141" t="str">
        <f t="shared" si="201"/>
        <v>201712</v>
      </c>
    </row>
    <row r="6453" spans="1:13" x14ac:dyDescent="0.25">
      <c r="A6453" s="35" t="str">
        <f>VLOOKUP(B6453,ResCat!$A$2:$B$269,2,FALSE)</f>
        <v>HMOLG</v>
      </c>
      <c r="B6453" s="68" t="str">
        <f>IF(ISNA(VLOOKUP(C6453,COA!$A$2:$B$340,2,FALSE)),"XXX",VLOOKUP(C6453,COA!$A$2:$B$340,2,FALSE))</f>
        <v>L16</v>
      </c>
      <c r="C6453" s="149" t="str">
        <f t="shared" si="202"/>
        <v>0012-1006-0012</v>
      </c>
      <c r="D6453" s="134" t="s">
        <v>452</v>
      </c>
      <c r="E6453" s="134" t="s">
        <v>456</v>
      </c>
      <c r="F6453" s="134" t="s">
        <v>452</v>
      </c>
      <c r="G6453" s="134" t="s">
        <v>970</v>
      </c>
      <c r="H6453" s="134" t="s">
        <v>1023</v>
      </c>
      <c r="I6453" s="134" t="s">
        <v>1</v>
      </c>
      <c r="J6453" s="135">
        <v>53147.520000000019</v>
      </c>
      <c r="K6453" s="135">
        <v>13036.16</v>
      </c>
      <c r="L6453" s="135">
        <v>12736.16</v>
      </c>
      <c r="M6453" s="141" t="str">
        <f t="shared" si="201"/>
        <v>201712</v>
      </c>
    </row>
    <row r="6454" spans="1:13" x14ac:dyDescent="0.25">
      <c r="A6454" s="35" t="str">
        <f>VLOOKUP(B6454,ResCat!$A$2:$B$269,2,FALSE)</f>
        <v>HMOLG</v>
      </c>
      <c r="B6454" s="68" t="str">
        <f>IF(ISNA(VLOOKUP(C6454,COA!$A$2:$B$340,2,FALSE)),"XXX",VLOOKUP(C6454,COA!$A$2:$B$340,2,FALSE))</f>
        <v>L16</v>
      </c>
      <c r="C6454" s="149" t="str">
        <f t="shared" si="202"/>
        <v>0012-1006-0012</v>
      </c>
      <c r="D6454" s="134" t="s">
        <v>452</v>
      </c>
      <c r="E6454" s="134" t="s">
        <v>456</v>
      </c>
      <c r="F6454" s="134" t="s">
        <v>452</v>
      </c>
      <c r="G6454" s="134" t="s">
        <v>1023</v>
      </c>
      <c r="H6454" s="134" t="s">
        <v>1023</v>
      </c>
      <c r="I6454" s="134" t="s">
        <v>3</v>
      </c>
      <c r="J6454" s="135">
        <v>971.5</v>
      </c>
      <c r="K6454" s="135">
        <v>547.68000000000006</v>
      </c>
      <c r="L6454" s="135">
        <v>251.59</v>
      </c>
      <c r="M6454" s="141" t="str">
        <f t="shared" si="201"/>
        <v>201801</v>
      </c>
    </row>
    <row r="6455" spans="1:13" x14ac:dyDescent="0.25">
      <c r="A6455" s="35" t="str">
        <f>VLOOKUP(B6455,ResCat!$A$2:$B$269,2,FALSE)</f>
        <v>HMOLG</v>
      </c>
      <c r="B6455" s="68" t="str">
        <f>IF(ISNA(VLOOKUP(C6455,COA!$A$2:$B$340,2,FALSE)),"XXX",VLOOKUP(C6455,COA!$A$2:$B$340,2,FALSE))</f>
        <v>L16</v>
      </c>
      <c r="C6455" s="149" t="str">
        <f t="shared" si="202"/>
        <v>0012-1006-0012</v>
      </c>
      <c r="D6455" s="134" t="s">
        <v>452</v>
      </c>
      <c r="E6455" s="134" t="s">
        <v>456</v>
      </c>
      <c r="F6455" s="134" t="s">
        <v>452</v>
      </c>
      <c r="G6455" s="134" t="s">
        <v>1023</v>
      </c>
      <c r="H6455" s="134" t="s">
        <v>1023</v>
      </c>
      <c r="I6455" s="134" t="s">
        <v>0</v>
      </c>
      <c r="J6455" s="135">
        <v>100069.3</v>
      </c>
      <c r="K6455" s="135">
        <v>0</v>
      </c>
      <c r="L6455" s="135">
        <v>0</v>
      </c>
      <c r="M6455" s="141" t="str">
        <f t="shared" si="201"/>
        <v>201801</v>
      </c>
    </row>
    <row r="6456" spans="1:13" x14ac:dyDescent="0.25">
      <c r="A6456" s="35" t="str">
        <f>VLOOKUP(B6456,ResCat!$A$2:$B$269,2,FALSE)</f>
        <v>HMOLG</v>
      </c>
      <c r="B6456" s="68" t="str">
        <f>IF(ISNA(VLOOKUP(C6456,COA!$A$2:$B$340,2,FALSE)),"XXX",VLOOKUP(C6456,COA!$A$2:$B$340,2,FALSE))</f>
        <v>L16</v>
      </c>
      <c r="C6456" s="149" t="str">
        <f t="shared" si="202"/>
        <v>0012-1006-0012</v>
      </c>
      <c r="D6456" s="134" t="s">
        <v>452</v>
      </c>
      <c r="E6456" s="134" t="s">
        <v>456</v>
      </c>
      <c r="F6456" s="134" t="s">
        <v>452</v>
      </c>
      <c r="G6456" s="134" t="s">
        <v>1023</v>
      </c>
      <c r="H6456" s="134" t="s">
        <v>1023</v>
      </c>
      <c r="I6456" s="134" t="s">
        <v>2</v>
      </c>
      <c r="J6456" s="135">
        <v>2047.17</v>
      </c>
      <c r="K6456" s="135">
        <v>1098.1399999999999</v>
      </c>
      <c r="L6456" s="135">
        <v>923.41</v>
      </c>
      <c r="M6456" s="141" t="str">
        <f t="shared" si="201"/>
        <v>201801</v>
      </c>
    </row>
    <row r="6457" spans="1:13" x14ac:dyDescent="0.25">
      <c r="A6457" s="35" t="str">
        <f>VLOOKUP(B6457,ResCat!$A$2:$B$269,2,FALSE)</f>
        <v>HMOLG</v>
      </c>
      <c r="B6457" s="68" t="str">
        <f>IF(ISNA(VLOOKUP(C6457,COA!$A$2:$B$340,2,FALSE)),"XXX",VLOOKUP(C6457,COA!$A$2:$B$340,2,FALSE))</f>
        <v>L16</v>
      </c>
      <c r="C6457" s="149" t="str">
        <f t="shared" si="202"/>
        <v>0012-1006-0012</v>
      </c>
      <c r="D6457" s="134" t="s">
        <v>452</v>
      </c>
      <c r="E6457" s="134" t="s">
        <v>456</v>
      </c>
      <c r="F6457" s="134" t="s">
        <v>452</v>
      </c>
      <c r="G6457" s="134" t="s">
        <v>1023</v>
      </c>
      <c r="H6457" s="134" t="s">
        <v>1023</v>
      </c>
      <c r="I6457" s="134" t="s">
        <v>343</v>
      </c>
      <c r="J6457" s="135">
        <v>41591.219999999994</v>
      </c>
      <c r="K6457" s="135">
        <v>17593.489999999994</v>
      </c>
      <c r="L6457" s="135">
        <v>14532.809999999996</v>
      </c>
      <c r="M6457" s="141" t="str">
        <f t="shared" si="201"/>
        <v>201801</v>
      </c>
    </row>
    <row r="6458" spans="1:13" x14ac:dyDescent="0.25">
      <c r="A6458" s="35" t="str">
        <f>VLOOKUP(B6458,ResCat!$A$2:$B$269,2,FALSE)</f>
        <v>HMOLG</v>
      </c>
      <c r="B6458" s="68" t="str">
        <f>IF(ISNA(VLOOKUP(C6458,COA!$A$2:$B$340,2,FALSE)),"XXX",VLOOKUP(C6458,COA!$A$2:$B$340,2,FALSE))</f>
        <v>L16</v>
      </c>
      <c r="C6458" s="149" t="str">
        <f t="shared" si="202"/>
        <v>0012-1006-0012</v>
      </c>
      <c r="D6458" s="134" t="s">
        <v>452</v>
      </c>
      <c r="E6458" s="134" t="s">
        <v>456</v>
      </c>
      <c r="F6458" s="134" t="s">
        <v>452</v>
      </c>
      <c r="G6458" s="134" t="s">
        <v>1023</v>
      </c>
      <c r="H6458" s="134" t="s">
        <v>1023</v>
      </c>
      <c r="I6458" s="134" t="s">
        <v>1</v>
      </c>
      <c r="J6458" s="135">
        <v>14472.149999999998</v>
      </c>
      <c r="K6458" s="135">
        <v>6536.420000000001</v>
      </c>
      <c r="L6458" s="135">
        <v>6136.420000000001</v>
      </c>
      <c r="M6458" s="141" t="str">
        <f t="shared" si="201"/>
        <v>201801</v>
      </c>
    </row>
    <row r="6459" spans="1:13" x14ac:dyDescent="0.25">
      <c r="A6459" s="35" t="str">
        <f>VLOOKUP(B6459,ResCat!$A$2:$B$269,2,FALSE)</f>
        <v>HMOPMR</v>
      </c>
      <c r="B6459" s="68" t="str">
        <f>IF(ISNA(VLOOKUP(C6459,COA!$A$2:$B$340,2,FALSE)),"XXX",VLOOKUP(C6459,COA!$A$2:$B$340,2,FALSE))</f>
        <v>K12</v>
      </c>
      <c r="C6459" s="149" t="str">
        <f t="shared" si="202"/>
        <v>0012-1012-0012</v>
      </c>
      <c r="D6459" s="134" t="s">
        <v>452</v>
      </c>
      <c r="E6459" s="134" t="s">
        <v>449</v>
      </c>
      <c r="F6459" s="134" t="s">
        <v>452</v>
      </c>
      <c r="G6459" s="134" t="s">
        <v>363</v>
      </c>
      <c r="H6459" s="134" t="s">
        <v>1023</v>
      </c>
      <c r="I6459" s="134" t="s">
        <v>1</v>
      </c>
      <c r="J6459" s="135">
        <v>-534.37</v>
      </c>
      <c r="K6459" s="135">
        <v>-342.75</v>
      </c>
      <c r="L6459" s="135">
        <v>-342.75</v>
      </c>
      <c r="M6459" s="141" t="str">
        <f t="shared" si="201"/>
        <v>201601</v>
      </c>
    </row>
    <row r="6460" spans="1:13" x14ac:dyDescent="0.25">
      <c r="A6460" s="35" t="str">
        <f>VLOOKUP(B6460,ResCat!$A$2:$B$269,2,FALSE)</f>
        <v>HMOPMR</v>
      </c>
      <c r="B6460" s="68" t="str">
        <f>IF(ISNA(VLOOKUP(C6460,COA!$A$2:$B$340,2,FALSE)),"XXX",VLOOKUP(C6460,COA!$A$2:$B$340,2,FALSE))</f>
        <v>K12</v>
      </c>
      <c r="C6460" s="149" t="str">
        <f t="shared" si="202"/>
        <v>0012-1012-0012</v>
      </c>
      <c r="D6460" s="134" t="s">
        <v>452</v>
      </c>
      <c r="E6460" s="134" t="s">
        <v>449</v>
      </c>
      <c r="F6460" s="134" t="s">
        <v>452</v>
      </c>
      <c r="G6460" s="134" t="s">
        <v>359</v>
      </c>
      <c r="H6460" s="134" t="s">
        <v>1023</v>
      </c>
      <c r="I6460" s="134" t="s">
        <v>1</v>
      </c>
      <c r="J6460" s="135">
        <v>540.75</v>
      </c>
      <c r="K6460" s="135">
        <v>327.7</v>
      </c>
      <c r="L6460" s="135">
        <v>327.7</v>
      </c>
      <c r="M6460" s="141" t="str">
        <f t="shared" si="201"/>
        <v>201601</v>
      </c>
    </row>
    <row r="6461" spans="1:13" x14ac:dyDescent="0.25">
      <c r="A6461" s="35" t="str">
        <f>VLOOKUP(B6461,ResCat!$A$2:$B$269,2,FALSE)</f>
        <v>HMOPMR</v>
      </c>
      <c r="B6461" s="68" t="str">
        <f>IF(ISNA(VLOOKUP(C6461,COA!$A$2:$B$340,2,FALSE)),"XXX",VLOOKUP(C6461,COA!$A$2:$B$340,2,FALSE))</f>
        <v>K12</v>
      </c>
      <c r="C6461" s="149" t="str">
        <f t="shared" si="202"/>
        <v>0012-1012-0012</v>
      </c>
      <c r="D6461" s="134" t="s">
        <v>452</v>
      </c>
      <c r="E6461" s="134" t="s">
        <v>449</v>
      </c>
      <c r="F6461" s="134" t="s">
        <v>452</v>
      </c>
      <c r="G6461" s="134" t="s">
        <v>366</v>
      </c>
      <c r="H6461" s="134" t="s">
        <v>1023</v>
      </c>
      <c r="I6461" s="134" t="s">
        <v>2</v>
      </c>
      <c r="J6461" s="135">
        <v>68</v>
      </c>
      <c r="K6461" s="135">
        <v>68</v>
      </c>
      <c r="L6461" s="135">
        <v>68</v>
      </c>
      <c r="M6461" s="141" t="str">
        <f t="shared" si="201"/>
        <v>201601</v>
      </c>
    </row>
    <row r="6462" spans="1:13" x14ac:dyDescent="0.25">
      <c r="A6462" s="35" t="str">
        <f>VLOOKUP(B6462,ResCat!$A$2:$B$269,2,FALSE)</f>
        <v>HMOPMR</v>
      </c>
      <c r="B6462" s="68" t="str">
        <f>IF(ISNA(VLOOKUP(C6462,COA!$A$2:$B$340,2,FALSE)),"XXX",VLOOKUP(C6462,COA!$A$2:$B$340,2,FALSE))</f>
        <v>K12</v>
      </c>
      <c r="C6462" s="149" t="str">
        <f t="shared" si="202"/>
        <v>0012-1012-0012</v>
      </c>
      <c r="D6462" s="134" t="s">
        <v>452</v>
      </c>
      <c r="E6462" s="134" t="s">
        <v>449</v>
      </c>
      <c r="F6462" s="134" t="s">
        <v>452</v>
      </c>
      <c r="G6462" s="134" t="s">
        <v>347</v>
      </c>
      <c r="H6462" s="134" t="s">
        <v>1023</v>
      </c>
      <c r="I6462" s="134" t="s">
        <v>1</v>
      </c>
      <c r="J6462" s="135">
        <v>852</v>
      </c>
      <c r="K6462" s="135">
        <v>503.76</v>
      </c>
      <c r="L6462" s="135">
        <v>503.76</v>
      </c>
      <c r="M6462" s="141" t="str">
        <f t="shared" si="201"/>
        <v>201603</v>
      </c>
    </row>
    <row r="6463" spans="1:13" x14ac:dyDescent="0.25">
      <c r="A6463" s="35" t="str">
        <f>VLOOKUP(B6463,ResCat!$A$2:$B$269,2,FALSE)</f>
        <v>HMOPMR</v>
      </c>
      <c r="B6463" s="68" t="str">
        <f>IF(ISNA(VLOOKUP(C6463,COA!$A$2:$B$340,2,FALSE)),"XXX",VLOOKUP(C6463,COA!$A$2:$B$340,2,FALSE))</f>
        <v>K12</v>
      </c>
      <c r="C6463" s="149" t="str">
        <f t="shared" si="202"/>
        <v>0012-1012-0012</v>
      </c>
      <c r="D6463" s="134" t="s">
        <v>452</v>
      </c>
      <c r="E6463" s="134" t="s">
        <v>449</v>
      </c>
      <c r="F6463" s="134" t="s">
        <v>452</v>
      </c>
      <c r="G6463" s="134" t="s">
        <v>314</v>
      </c>
      <c r="H6463" s="134" t="s">
        <v>1023</v>
      </c>
      <c r="I6463" s="134" t="s">
        <v>2</v>
      </c>
      <c r="J6463" s="135">
        <v>671</v>
      </c>
      <c r="K6463" s="135">
        <v>319.56</v>
      </c>
      <c r="L6463" s="135">
        <v>319.56</v>
      </c>
      <c r="M6463" s="141" t="str">
        <f t="shared" si="201"/>
        <v>201607</v>
      </c>
    </row>
    <row r="6464" spans="1:13" x14ac:dyDescent="0.25">
      <c r="A6464" s="35" t="str">
        <f>VLOOKUP(B6464,ResCat!$A$2:$B$269,2,FALSE)</f>
        <v>HMOPMR</v>
      </c>
      <c r="B6464" s="68" t="str">
        <f>IF(ISNA(VLOOKUP(C6464,COA!$A$2:$B$340,2,FALSE)),"XXX",VLOOKUP(C6464,COA!$A$2:$B$340,2,FALSE))</f>
        <v>K12</v>
      </c>
      <c r="C6464" s="149" t="str">
        <f t="shared" si="202"/>
        <v>0012-1012-0012</v>
      </c>
      <c r="D6464" s="134" t="s">
        <v>452</v>
      </c>
      <c r="E6464" s="134" t="s">
        <v>449</v>
      </c>
      <c r="F6464" s="134" t="s">
        <v>452</v>
      </c>
      <c r="G6464" s="134" t="s">
        <v>316</v>
      </c>
      <c r="H6464" s="134" t="s">
        <v>1023</v>
      </c>
      <c r="I6464" s="134" t="s">
        <v>0</v>
      </c>
      <c r="J6464" s="135">
        <v>-1.8189894035458565E-12</v>
      </c>
      <c r="K6464" s="135">
        <v>5525.6999999999825</v>
      </c>
      <c r="L6464" s="135">
        <v>5525.6999999999825</v>
      </c>
      <c r="M6464" s="141" t="str">
        <f t="shared" si="201"/>
        <v>201610</v>
      </c>
    </row>
    <row r="6465" spans="1:13" x14ac:dyDescent="0.25">
      <c r="A6465" s="35" t="str">
        <f>VLOOKUP(B6465,ResCat!$A$2:$B$269,2,FALSE)</f>
        <v>HMOPMR</v>
      </c>
      <c r="B6465" s="68" t="str">
        <f>IF(ISNA(VLOOKUP(C6465,COA!$A$2:$B$340,2,FALSE)),"XXX",VLOOKUP(C6465,COA!$A$2:$B$340,2,FALSE))</f>
        <v>K12</v>
      </c>
      <c r="C6465" s="149" t="str">
        <f t="shared" si="202"/>
        <v>0012-1012-0012</v>
      </c>
      <c r="D6465" s="134" t="s">
        <v>452</v>
      </c>
      <c r="E6465" s="134" t="s">
        <v>449</v>
      </c>
      <c r="F6465" s="134" t="s">
        <v>452</v>
      </c>
      <c r="G6465" s="134" t="s">
        <v>316</v>
      </c>
      <c r="H6465" s="134" t="s">
        <v>1023</v>
      </c>
      <c r="I6465" s="134" t="s">
        <v>1</v>
      </c>
      <c r="J6465" s="135">
        <v>0</v>
      </c>
      <c r="K6465" s="135">
        <v>533.14</v>
      </c>
      <c r="L6465" s="135">
        <v>533.14</v>
      </c>
      <c r="M6465" s="141" t="str">
        <f t="shared" si="201"/>
        <v>201610</v>
      </c>
    </row>
    <row r="6466" spans="1:13" x14ac:dyDescent="0.25">
      <c r="A6466" s="35" t="str">
        <f>VLOOKUP(B6466,ResCat!$A$2:$B$269,2,FALSE)</f>
        <v>HMOPMR</v>
      </c>
      <c r="B6466" s="68" t="str">
        <f>IF(ISNA(VLOOKUP(C6466,COA!$A$2:$B$340,2,FALSE)),"XXX",VLOOKUP(C6466,COA!$A$2:$B$340,2,FALSE))</f>
        <v>K12</v>
      </c>
      <c r="C6466" s="149" t="str">
        <f t="shared" si="202"/>
        <v>0012-1012-0012</v>
      </c>
      <c r="D6466" s="134" t="s">
        <v>452</v>
      </c>
      <c r="E6466" s="134" t="s">
        <v>449</v>
      </c>
      <c r="F6466" s="134" t="s">
        <v>452</v>
      </c>
      <c r="G6466" s="134" t="s">
        <v>318</v>
      </c>
      <c r="H6466" s="134" t="s">
        <v>1023</v>
      </c>
      <c r="I6466" s="134" t="s">
        <v>1</v>
      </c>
      <c r="J6466" s="135">
        <v>0</v>
      </c>
      <c r="K6466" s="135">
        <v>2524</v>
      </c>
      <c r="L6466" s="135">
        <v>2524</v>
      </c>
      <c r="M6466" s="141" t="str">
        <f t="shared" si="201"/>
        <v>201611</v>
      </c>
    </row>
    <row r="6467" spans="1:13" x14ac:dyDescent="0.25">
      <c r="A6467" s="35" t="str">
        <f>VLOOKUP(B6467,ResCat!$A$2:$B$269,2,FALSE)</f>
        <v>HMOPMR</v>
      </c>
      <c r="B6467" s="68" t="str">
        <f>IF(ISNA(VLOOKUP(C6467,COA!$A$2:$B$340,2,FALSE)),"XXX",VLOOKUP(C6467,COA!$A$2:$B$340,2,FALSE))</f>
        <v>K12</v>
      </c>
      <c r="C6467" s="149" t="str">
        <f t="shared" si="202"/>
        <v>0012-1012-0012</v>
      </c>
      <c r="D6467" s="134" t="s">
        <v>452</v>
      </c>
      <c r="E6467" s="134" t="s">
        <v>449</v>
      </c>
      <c r="F6467" s="134" t="s">
        <v>452</v>
      </c>
      <c r="G6467" s="134" t="s">
        <v>324</v>
      </c>
      <c r="H6467" s="134" t="s">
        <v>1023</v>
      </c>
      <c r="I6467" s="134" t="s">
        <v>2</v>
      </c>
      <c r="J6467" s="135">
        <v>160</v>
      </c>
      <c r="K6467" s="135">
        <v>116.89</v>
      </c>
      <c r="L6467" s="135">
        <v>68.38</v>
      </c>
      <c r="M6467" s="141" t="str">
        <f t="shared" si="201"/>
        <v>201702</v>
      </c>
    </row>
    <row r="6468" spans="1:13" x14ac:dyDescent="0.25">
      <c r="A6468" s="35" t="str">
        <f>VLOOKUP(B6468,ResCat!$A$2:$B$269,2,FALSE)</f>
        <v>HMOPMR</v>
      </c>
      <c r="B6468" s="68" t="str">
        <f>IF(ISNA(VLOOKUP(C6468,COA!$A$2:$B$340,2,FALSE)),"XXX",VLOOKUP(C6468,COA!$A$2:$B$340,2,FALSE))</f>
        <v>K12</v>
      </c>
      <c r="C6468" s="149" t="str">
        <f t="shared" si="202"/>
        <v>0012-1012-0012</v>
      </c>
      <c r="D6468" s="134" t="s">
        <v>452</v>
      </c>
      <c r="E6468" s="134" t="s">
        <v>449</v>
      </c>
      <c r="F6468" s="134" t="s">
        <v>452</v>
      </c>
      <c r="G6468" s="134" t="s">
        <v>326</v>
      </c>
      <c r="H6468" s="134" t="s">
        <v>1023</v>
      </c>
      <c r="I6468" s="134" t="s">
        <v>2</v>
      </c>
      <c r="J6468" s="135">
        <v>2798</v>
      </c>
      <c r="K6468" s="135">
        <v>1037.1399999999999</v>
      </c>
      <c r="L6468" s="135">
        <v>749.70999999999992</v>
      </c>
      <c r="M6468" s="141" t="str">
        <f t="shared" ref="M6468:M6531" si="203">IF(G6468&lt;$M$1,$M$1,G6468)</f>
        <v>201703</v>
      </c>
    </row>
    <row r="6469" spans="1:13" x14ac:dyDescent="0.25">
      <c r="A6469" s="35" t="str">
        <f>VLOOKUP(B6469,ResCat!$A$2:$B$269,2,FALSE)</f>
        <v>HMOPMR</v>
      </c>
      <c r="B6469" s="68" t="str">
        <f>IF(ISNA(VLOOKUP(C6469,COA!$A$2:$B$340,2,FALSE)),"XXX",VLOOKUP(C6469,COA!$A$2:$B$340,2,FALSE))</f>
        <v>K12</v>
      </c>
      <c r="C6469" s="149" t="str">
        <f t="shared" ref="C6469:C6532" si="204">D6469&amp;"-"&amp;E6469&amp;"-"&amp;F6469</f>
        <v>0012-1012-0012</v>
      </c>
      <c r="D6469" s="134" t="s">
        <v>452</v>
      </c>
      <c r="E6469" s="134" t="s">
        <v>449</v>
      </c>
      <c r="F6469" s="134" t="s">
        <v>452</v>
      </c>
      <c r="G6469" s="134" t="s">
        <v>326</v>
      </c>
      <c r="H6469" s="134" t="s">
        <v>1023</v>
      </c>
      <c r="I6469" s="134" t="s">
        <v>343</v>
      </c>
      <c r="J6469" s="135">
        <v>8.3000000000000007</v>
      </c>
      <c r="K6469" s="135">
        <v>8.3000000000000007</v>
      </c>
      <c r="L6469" s="135">
        <v>0</v>
      </c>
      <c r="M6469" s="141" t="str">
        <f t="shared" si="203"/>
        <v>201703</v>
      </c>
    </row>
    <row r="6470" spans="1:13" x14ac:dyDescent="0.25">
      <c r="A6470" s="35" t="str">
        <f>VLOOKUP(B6470,ResCat!$A$2:$B$269,2,FALSE)</f>
        <v>HMOPMR</v>
      </c>
      <c r="B6470" s="68" t="str">
        <f>IF(ISNA(VLOOKUP(C6470,COA!$A$2:$B$340,2,FALSE)),"XXX",VLOOKUP(C6470,COA!$A$2:$B$340,2,FALSE))</f>
        <v>K12</v>
      </c>
      <c r="C6470" s="149" t="str">
        <f t="shared" si="204"/>
        <v>0012-1012-0012</v>
      </c>
      <c r="D6470" s="134" t="s">
        <v>452</v>
      </c>
      <c r="E6470" s="134" t="s">
        <v>449</v>
      </c>
      <c r="F6470" s="134" t="s">
        <v>452</v>
      </c>
      <c r="G6470" s="134" t="s">
        <v>328</v>
      </c>
      <c r="H6470" s="134" t="s">
        <v>1023</v>
      </c>
      <c r="I6470" s="134" t="s">
        <v>2</v>
      </c>
      <c r="J6470" s="135">
        <v>230</v>
      </c>
      <c r="K6470" s="135">
        <v>109.26</v>
      </c>
      <c r="L6470" s="135">
        <v>28.4</v>
      </c>
      <c r="M6470" s="141" t="str">
        <f t="shared" si="203"/>
        <v>201704</v>
      </c>
    </row>
    <row r="6471" spans="1:13" x14ac:dyDescent="0.25">
      <c r="A6471" s="35" t="str">
        <f>VLOOKUP(B6471,ResCat!$A$2:$B$269,2,FALSE)</f>
        <v>HMOPMR</v>
      </c>
      <c r="B6471" s="68" t="str">
        <f>IF(ISNA(VLOOKUP(C6471,COA!$A$2:$B$340,2,FALSE)),"XXX",VLOOKUP(C6471,COA!$A$2:$B$340,2,FALSE))</f>
        <v>K12</v>
      </c>
      <c r="C6471" s="149" t="str">
        <f t="shared" si="204"/>
        <v>0012-1012-0012</v>
      </c>
      <c r="D6471" s="134" t="s">
        <v>452</v>
      </c>
      <c r="E6471" s="134" t="s">
        <v>449</v>
      </c>
      <c r="F6471" s="134" t="s">
        <v>452</v>
      </c>
      <c r="G6471" s="134" t="s">
        <v>330</v>
      </c>
      <c r="H6471" s="134" t="s">
        <v>1023</v>
      </c>
      <c r="I6471" s="134" t="s">
        <v>0</v>
      </c>
      <c r="J6471" s="135">
        <v>-2.9103830456733704E-11</v>
      </c>
      <c r="K6471" s="135">
        <v>7.2759576141834259E-12</v>
      </c>
      <c r="L6471" s="135">
        <v>7.2759576141834259E-12</v>
      </c>
      <c r="M6471" s="141" t="str">
        <f t="shared" si="203"/>
        <v>201705</v>
      </c>
    </row>
    <row r="6472" spans="1:13" x14ac:dyDescent="0.25">
      <c r="A6472" s="35" t="str">
        <f>VLOOKUP(B6472,ResCat!$A$2:$B$269,2,FALSE)</f>
        <v>HMOPMR</v>
      </c>
      <c r="B6472" s="68" t="str">
        <f>IF(ISNA(VLOOKUP(C6472,COA!$A$2:$B$340,2,FALSE)),"XXX",VLOOKUP(C6472,COA!$A$2:$B$340,2,FALSE))</f>
        <v>K12</v>
      </c>
      <c r="C6472" s="149" t="str">
        <f t="shared" si="204"/>
        <v>0012-1012-0012</v>
      </c>
      <c r="D6472" s="134" t="s">
        <v>452</v>
      </c>
      <c r="E6472" s="134" t="s">
        <v>449</v>
      </c>
      <c r="F6472" s="134" t="s">
        <v>452</v>
      </c>
      <c r="G6472" s="134" t="s">
        <v>330</v>
      </c>
      <c r="H6472" s="134" t="s">
        <v>1023</v>
      </c>
      <c r="I6472" s="134" t="s">
        <v>2</v>
      </c>
      <c r="J6472" s="135">
        <v>0</v>
      </c>
      <c r="K6472" s="135">
        <v>0</v>
      </c>
      <c r="L6472" s="135">
        <v>0</v>
      </c>
      <c r="M6472" s="141" t="str">
        <f t="shared" si="203"/>
        <v>201705</v>
      </c>
    </row>
    <row r="6473" spans="1:13" x14ac:dyDescent="0.25">
      <c r="A6473" s="35" t="str">
        <f>VLOOKUP(B6473,ResCat!$A$2:$B$269,2,FALSE)</f>
        <v>HMOPMR</v>
      </c>
      <c r="B6473" s="68" t="str">
        <f>IF(ISNA(VLOOKUP(C6473,COA!$A$2:$B$340,2,FALSE)),"XXX",VLOOKUP(C6473,COA!$A$2:$B$340,2,FALSE))</f>
        <v>K12</v>
      </c>
      <c r="C6473" s="149" t="str">
        <f t="shared" si="204"/>
        <v>0012-1012-0012</v>
      </c>
      <c r="D6473" s="134" t="s">
        <v>452</v>
      </c>
      <c r="E6473" s="134" t="s">
        <v>449</v>
      </c>
      <c r="F6473" s="134" t="s">
        <v>452</v>
      </c>
      <c r="G6473" s="134" t="s">
        <v>330</v>
      </c>
      <c r="H6473" s="134" t="s">
        <v>1023</v>
      </c>
      <c r="I6473" s="134" t="s">
        <v>1</v>
      </c>
      <c r="J6473" s="135">
        <v>0</v>
      </c>
      <c r="K6473" s="135">
        <v>4739.7700000000004</v>
      </c>
      <c r="L6473" s="135">
        <v>4739.7700000000004</v>
      </c>
      <c r="M6473" s="141" t="str">
        <f t="shared" si="203"/>
        <v>201705</v>
      </c>
    </row>
    <row r="6474" spans="1:13" x14ac:dyDescent="0.25">
      <c r="A6474" s="35" t="str">
        <f>VLOOKUP(B6474,ResCat!$A$2:$B$269,2,FALSE)</f>
        <v>HMOPMR</v>
      </c>
      <c r="B6474" s="68" t="str">
        <f>IF(ISNA(VLOOKUP(C6474,COA!$A$2:$B$340,2,FALSE)),"XXX",VLOOKUP(C6474,COA!$A$2:$B$340,2,FALSE))</f>
        <v>K12</v>
      </c>
      <c r="C6474" s="149" t="str">
        <f t="shared" si="204"/>
        <v>0012-1012-0012</v>
      </c>
      <c r="D6474" s="134" t="s">
        <v>452</v>
      </c>
      <c r="E6474" s="134" t="s">
        <v>449</v>
      </c>
      <c r="F6474" s="134" t="s">
        <v>452</v>
      </c>
      <c r="G6474" s="134" t="s">
        <v>332</v>
      </c>
      <c r="H6474" s="134" t="s">
        <v>1023</v>
      </c>
      <c r="I6474" s="134" t="s">
        <v>3</v>
      </c>
      <c r="J6474" s="135">
        <v>60</v>
      </c>
      <c r="K6474" s="135">
        <v>28.55</v>
      </c>
      <c r="L6474" s="135">
        <v>22.84</v>
      </c>
      <c r="M6474" s="141" t="str">
        <f t="shared" si="203"/>
        <v>201706</v>
      </c>
    </row>
    <row r="6475" spans="1:13" x14ac:dyDescent="0.25">
      <c r="A6475" s="35" t="str">
        <f>VLOOKUP(B6475,ResCat!$A$2:$B$269,2,FALSE)</f>
        <v>HMOPMR</v>
      </c>
      <c r="B6475" s="68" t="str">
        <f>IF(ISNA(VLOOKUP(C6475,COA!$A$2:$B$340,2,FALSE)),"XXX",VLOOKUP(C6475,COA!$A$2:$B$340,2,FALSE))</f>
        <v>K12</v>
      </c>
      <c r="C6475" s="149" t="str">
        <f t="shared" si="204"/>
        <v>0012-1012-0012</v>
      </c>
      <c r="D6475" s="134" t="s">
        <v>452</v>
      </c>
      <c r="E6475" s="134" t="s">
        <v>449</v>
      </c>
      <c r="F6475" s="134" t="s">
        <v>452</v>
      </c>
      <c r="G6475" s="134" t="s">
        <v>332</v>
      </c>
      <c r="H6475" s="134" t="s">
        <v>1023</v>
      </c>
      <c r="I6475" s="134" t="s">
        <v>2</v>
      </c>
      <c r="J6475" s="135">
        <v>579</v>
      </c>
      <c r="K6475" s="135">
        <v>288.74</v>
      </c>
      <c r="L6475" s="135">
        <v>174.15</v>
      </c>
      <c r="M6475" s="141" t="str">
        <f t="shared" si="203"/>
        <v>201706</v>
      </c>
    </row>
    <row r="6476" spans="1:13" x14ac:dyDescent="0.25">
      <c r="A6476" s="35" t="str">
        <f>VLOOKUP(B6476,ResCat!$A$2:$B$269,2,FALSE)</f>
        <v>HMOPMR</v>
      </c>
      <c r="B6476" s="68" t="str">
        <f>IF(ISNA(VLOOKUP(C6476,COA!$A$2:$B$340,2,FALSE)),"XXX",VLOOKUP(C6476,COA!$A$2:$B$340,2,FALSE))</f>
        <v>K12</v>
      </c>
      <c r="C6476" s="149" t="str">
        <f t="shared" si="204"/>
        <v>0012-1012-0012</v>
      </c>
      <c r="D6476" s="134" t="s">
        <v>452</v>
      </c>
      <c r="E6476" s="134" t="s">
        <v>449</v>
      </c>
      <c r="F6476" s="134" t="s">
        <v>452</v>
      </c>
      <c r="G6476" s="134" t="s">
        <v>335</v>
      </c>
      <c r="H6476" s="134" t="s">
        <v>1023</v>
      </c>
      <c r="I6476" s="134" t="s">
        <v>3</v>
      </c>
      <c r="J6476" s="135">
        <v>75.38</v>
      </c>
      <c r="K6476" s="135">
        <v>36.33</v>
      </c>
      <c r="L6476" s="135">
        <v>29.06</v>
      </c>
      <c r="M6476" s="141" t="str">
        <f t="shared" si="203"/>
        <v>201707</v>
      </c>
    </row>
    <row r="6477" spans="1:13" x14ac:dyDescent="0.25">
      <c r="A6477" s="35" t="str">
        <f>VLOOKUP(B6477,ResCat!$A$2:$B$269,2,FALSE)</f>
        <v>HMOPMR</v>
      </c>
      <c r="B6477" s="68" t="str">
        <f>IF(ISNA(VLOOKUP(C6477,COA!$A$2:$B$340,2,FALSE)),"XXX",VLOOKUP(C6477,COA!$A$2:$B$340,2,FALSE))</f>
        <v>K12</v>
      </c>
      <c r="C6477" s="149" t="str">
        <f t="shared" si="204"/>
        <v>0012-1012-0012</v>
      </c>
      <c r="D6477" s="134" t="s">
        <v>452</v>
      </c>
      <c r="E6477" s="134" t="s">
        <v>449</v>
      </c>
      <c r="F6477" s="134" t="s">
        <v>452</v>
      </c>
      <c r="G6477" s="134" t="s">
        <v>335</v>
      </c>
      <c r="H6477" s="134" t="s">
        <v>1023</v>
      </c>
      <c r="I6477" s="134" t="s">
        <v>2</v>
      </c>
      <c r="J6477" s="135">
        <v>508.36</v>
      </c>
      <c r="K6477" s="135">
        <v>273.14</v>
      </c>
      <c r="L6477" s="135">
        <v>102.53</v>
      </c>
      <c r="M6477" s="141" t="str">
        <f t="shared" si="203"/>
        <v>201707</v>
      </c>
    </row>
    <row r="6478" spans="1:13" x14ac:dyDescent="0.25">
      <c r="A6478" s="35" t="str">
        <f>VLOOKUP(B6478,ResCat!$A$2:$B$269,2,FALSE)</f>
        <v>HMOPMR</v>
      </c>
      <c r="B6478" s="68" t="str">
        <f>IF(ISNA(VLOOKUP(C6478,COA!$A$2:$B$340,2,FALSE)),"XXX",VLOOKUP(C6478,COA!$A$2:$B$340,2,FALSE))</f>
        <v>K12</v>
      </c>
      <c r="C6478" s="149" t="str">
        <f t="shared" si="204"/>
        <v>0012-1012-0012</v>
      </c>
      <c r="D6478" s="134" t="s">
        <v>452</v>
      </c>
      <c r="E6478" s="134" t="s">
        <v>449</v>
      </c>
      <c r="F6478" s="134" t="s">
        <v>452</v>
      </c>
      <c r="G6478" s="134" t="s">
        <v>4</v>
      </c>
      <c r="H6478" s="134" t="s">
        <v>1023</v>
      </c>
      <c r="I6478" s="134" t="s">
        <v>3</v>
      </c>
      <c r="J6478" s="135">
        <v>-49</v>
      </c>
      <c r="K6478" s="135">
        <v>0</v>
      </c>
      <c r="L6478" s="135">
        <v>-4.16</v>
      </c>
      <c r="M6478" s="141" t="str">
        <f t="shared" si="203"/>
        <v>201708</v>
      </c>
    </row>
    <row r="6479" spans="1:13" x14ac:dyDescent="0.25">
      <c r="A6479" s="35" t="str">
        <f>VLOOKUP(B6479,ResCat!$A$2:$B$269,2,FALSE)</f>
        <v>HMOPMR</v>
      </c>
      <c r="B6479" s="68" t="str">
        <f>IF(ISNA(VLOOKUP(C6479,COA!$A$2:$B$340,2,FALSE)),"XXX",VLOOKUP(C6479,COA!$A$2:$B$340,2,FALSE))</f>
        <v>K12</v>
      </c>
      <c r="C6479" s="149" t="str">
        <f t="shared" si="204"/>
        <v>0012-1012-0012</v>
      </c>
      <c r="D6479" s="134" t="s">
        <v>452</v>
      </c>
      <c r="E6479" s="134" t="s">
        <v>449</v>
      </c>
      <c r="F6479" s="134" t="s">
        <v>452</v>
      </c>
      <c r="G6479" s="134" t="s">
        <v>4</v>
      </c>
      <c r="H6479" s="134" t="s">
        <v>1023</v>
      </c>
      <c r="I6479" s="134" t="s">
        <v>2</v>
      </c>
      <c r="J6479" s="135">
        <v>-420</v>
      </c>
      <c r="K6479" s="135">
        <v>0</v>
      </c>
      <c r="L6479" s="135">
        <v>0</v>
      </c>
      <c r="M6479" s="141" t="str">
        <f t="shared" si="203"/>
        <v>201708</v>
      </c>
    </row>
    <row r="6480" spans="1:13" x14ac:dyDescent="0.25">
      <c r="A6480" s="35" t="str">
        <f>VLOOKUP(B6480,ResCat!$A$2:$B$269,2,FALSE)</f>
        <v>HMOPMR</v>
      </c>
      <c r="B6480" s="68" t="str">
        <f>IF(ISNA(VLOOKUP(C6480,COA!$A$2:$B$340,2,FALSE)),"XXX",VLOOKUP(C6480,COA!$A$2:$B$340,2,FALSE))</f>
        <v>K12</v>
      </c>
      <c r="C6480" s="149" t="str">
        <f t="shared" si="204"/>
        <v>0012-1012-0012</v>
      </c>
      <c r="D6480" s="134" t="s">
        <v>452</v>
      </c>
      <c r="E6480" s="134" t="s">
        <v>449</v>
      </c>
      <c r="F6480" s="134" t="s">
        <v>452</v>
      </c>
      <c r="G6480" s="134" t="s">
        <v>511</v>
      </c>
      <c r="H6480" s="134" t="s">
        <v>1023</v>
      </c>
      <c r="I6480" s="134" t="s">
        <v>2</v>
      </c>
      <c r="J6480" s="135">
        <v>620</v>
      </c>
      <c r="K6480" s="135">
        <v>378.2</v>
      </c>
      <c r="L6480" s="135">
        <v>51.32</v>
      </c>
      <c r="M6480" s="141" t="str">
        <f t="shared" si="203"/>
        <v>201709</v>
      </c>
    </row>
    <row r="6481" spans="1:13" x14ac:dyDescent="0.25">
      <c r="A6481" s="35" t="str">
        <f>VLOOKUP(B6481,ResCat!$A$2:$B$269,2,FALSE)</f>
        <v>HMOPMR</v>
      </c>
      <c r="B6481" s="68" t="str">
        <f>IF(ISNA(VLOOKUP(C6481,COA!$A$2:$B$340,2,FALSE)),"XXX",VLOOKUP(C6481,COA!$A$2:$B$340,2,FALSE))</f>
        <v>K12</v>
      </c>
      <c r="C6481" s="149" t="str">
        <f t="shared" si="204"/>
        <v>0012-1012-0012</v>
      </c>
      <c r="D6481" s="134" t="s">
        <v>452</v>
      </c>
      <c r="E6481" s="134" t="s">
        <v>449</v>
      </c>
      <c r="F6481" s="134" t="s">
        <v>452</v>
      </c>
      <c r="G6481" s="134" t="s">
        <v>511</v>
      </c>
      <c r="H6481" s="134" t="s">
        <v>1023</v>
      </c>
      <c r="I6481" s="134" t="s">
        <v>1</v>
      </c>
      <c r="J6481" s="135">
        <v>11957.22</v>
      </c>
      <c r="K6481" s="135">
        <v>422.25</v>
      </c>
      <c r="L6481" s="135">
        <v>422.25</v>
      </c>
      <c r="M6481" s="141" t="str">
        <f t="shared" si="203"/>
        <v>201709</v>
      </c>
    </row>
    <row r="6482" spans="1:13" x14ac:dyDescent="0.25">
      <c r="A6482" s="35" t="str">
        <f>VLOOKUP(B6482,ResCat!$A$2:$B$269,2,FALSE)</f>
        <v>HMOPMR</v>
      </c>
      <c r="B6482" s="68" t="str">
        <f>IF(ISNA(VLOOKUP(C6482,COA!$A$2:$B$340,2,FALSE)),"XXX",VLOOKUP(C6482,COA!$A$2:$B$340,2,FALSE))</f>
        <v>K12</v>
      </c>
      <c r="C6482" s="149" t="str">
        <f t="shared" si="204"/>
        <v>0012-1012-0012</v>
      </c>
      <c r="D6482" s="134" t="s">
        <v>452</v>
      </c>
      <c r="E6482" s="134" t="s">
        <v>449</v>
      </c>
      <c r="F6482" s="134" t="s">
        <v>452</v>
      </c>
      <c r="G6482" s="134" t="s">
        <v>969</v>
      </c>
      <c r="H6482" s="134" t="s">
        <v>1023</v>
      </c>
      <c r="I6482" s="134" t="s">
        <v>3</v>
      </c>
      <c r="J6482" s="135">
        <v>13822.97</v>
      </c>
      <c r="K6482" s="135">
        <v>11190.31</v>
      </c>
      <c r="L6482" s="135">
        <v>11334.89</v>
      </c>
      <c r="M6482" s="141" t="str">
        <f t="shared" si="203"/>
        <v>201710</v>
      </c>
    </row>
    <row r="6483" spans="1:13" x14ac:dyDescent="0.25">
      <c r="A6483" s="35" t="str">
        <f>VLOOKUP(B6483,ResCat!$A$2:$B$269,2,FALSE)</f>
        <v>HMOPMR</v>
      </c>
      <c r="B6483" s="68" t="str">
        <f>IF(ISNA(VLOOKUP(C6483,COA!$A$2:$B$340,2,FALSE)),"XXX",VLOOKUP(C6483,COA!$A$2:$B$340,2,FALSE))</f>
        <v>K12</v>
      </c>
      <c r="C6483" s="149" t="str">
        <f t="shared" si="204"/>
        <v>0012-1012-0012</v>
      </c>
      <c r="D6483" s="134" t="s">
        <v>452</v>
      </c>
      <c r="E6483" s="134" t="s">
        <v>449</v>
      </c>
      <c r="F6483" s="134" t="s">
        <v>452</v>
      </c>
      <c r="G6483" s="134" t="s">
        <v>969</v>
      </c>
      <c r="H6483" s="134" t="s">
        <v>1023</v>
      </c>
      <c r="I6483" s="134" t="s">
        <v>2</v>
      </c>
      <c r="J6483" s="135">
        <v>50333.120000000003</v>
      </c>
      <c r="K6483" s="135">
        <v>4357.9799999999996</v>
      </c>
      <c r="L6483" s="135">
        <v>3183.51</v>
      </c>
      <c r="M6483" s="141" t="str">
        <f t="shared" si="203"/>
        <v>201710</v>
      </c>
    </row>
    <row r="6484" spans="1:13" x14ac:dyDescent="0.25">
      <c r="A6484" s="35" t="str">
        <f>VLOOKUP(B6484,ResCat!$A$2:$B$269,2,FALSE)</f>
        <v>HMOPMR</v>
      </c>
      <c r="B6484" s="68" t="str">
        <f>IF(ISNA(VLOOKUP(C6484,COA!$A$2:$B$340,2,FALSE)),"XXX",VLOOKUP(C6484,COA!$A$2:$B$340,2,FALSE))</f>
        <v>K12</v>
      </c>
      <c r="C6484" s="149" t="str">
        <f t="shared" si="204"/>
        <v>0012-1012-0012</v>
      </c>
      <c r="D6484" s="134" t="s">
        <v>452</v>
      </c>
      <c r="E6484" s="134" t="s">
        <v>449</v>
      </c>
      <c r="F6484" s="134" t="s">
        <v>452</v>
      </c>
      <c r="G6484" s="134" t="s">
        <v>961</v>
      </c>
      <c r="H6484" s="134" t="s">
        <v>1023</v>
      </c>
      <c r="I6484" s="134" t="s">
        <v>3</v>
      </c>
      <c r="J6484" s="135">
        <v>1646</v>
      </c>
      <c r="K6484" s="135">
        <v>85.6</v>
      </c>
      <c r="L6484" s="135">
        <v>68.489999999999995</v>
      </c>
      <c r="M6484" s="141" t="str">
        <f t="shared" si="203"/>
        <v>201711</v>
      </c>
    </row>
    <row r="6485" spans="1:13" x14ac:dyDescent="0.25">
      <c r="A6485" s="35" t="str">
        <f>VLOOKUP(B6485,ResCat!$A$2:$B$269,2,FALSE)</f>
        <v>HMOPMR</v>
      </c>
      <c r="B6485" s="68" t="str">
        <f>IF(ISNA(VLOOKUP(C6485,COA!$A$2:$B$340,2,FALSE)),"XXX",VLOOKUP(C6485,COA!$A$2:$B$340,2,FALSE))</f>
        <v>K12</v>
      </c>
      <c r="C6485" s="149" t="str">
        <f t="shared" si="204"/>
        <v>0012-1012-0012</v>
      </c>
      <c r="D6485" s="134" t="s">
        <v>452</v>
      </c>
      <c r="E6485" s="134" t="s">
        <v>449</v>
      </c>
      <c r="F6485" s="134" t="s">
        <v>452</v>
      </c>
      <c r="G6485" s="134" t="s">
        <v>961</v>
      </c>
      <c r="H6485" s="134" t="s">
        <v>1023</v>
      </c>
      <c r="I6485" s="134" t="s">
        <v>2</v>
      </c>
      <c r="J6485" s="135">
        <v>7979.670000000001</v>
      </c>
      <c r="K6485" s="135">
        <v>3636.920000000001</v>
      </c>
      <c r="L6485" s="135">
        <v>3263.4</v>
      </c>
      <c r="M6485" s="141" t="str">
        <f t="shared" si="203"/>
        <v>201711</v>
      </c>
    </row>
    <row r="6486" spans="1:13" x14ac:dyDescent="0.25">
      <c r="A6486" s="35" t="str">
        <f>VLOOKUP(B6486,ResCat!$A$2:$B$269,2,FALSE)</f>
        <v>HMOPMR</v>
      </c>
      <c r="B6486" s="68" t="str">
        <f>IF(ISNA(VLOOKUP(C6486,COA!$A$2:$B$340,2,FALSE)),"XXX",VLOOKUP(C6486,COA!$A$2:$B$340,2,FALSE))</f>
        <v>K12</v>
      </c>
      <c r="C6486" s="149" t="str">
        <f t="shared" si="204"/>
        <v>0012-1012-0012</v>
      </c>
      <c r="D6486" s="134" t="s">
        <v>452</v>
      </c>
      <c r="E6486" s="134" t="s">
        <v>449</v>
      </c>
      <c r="F6486" s="134" t="s">
        <v>452</v>
      </c>
      <c r="G6486" s="134" t="s">
        <v>961</v>
      </c>
      <c r="H6486" s="134" t="s">
        <v>1023</v>
      </c>
      <c r="I6486" s="134" t="s">
        <v>343</v>
      </c>
      <c r="J6486" s="135">
        <v>5.9</v>
      </c>
      <c r="K6486" s="135">
        <v>5.9</v>
      </c>
      <c r="L6486" s="135">
        <v>0</v>
      </c>
      <c r="M6486" s="141" t="str">
        <f t="shared" si="203"/>
        <v>201711</v>
      </c>
    </row>
    <row r="6487" spans="1:13" x14ac:dyDescent="0.25">
      <c r="A6487" s="35" t="str">
        <f>VLOOKUP(B6487,ResCat!$A$2:$B$269,2,FALSE)</f>
        <v>HMOPMR</v>
      </c>
      <c r="B6487" s="68" t="str">
        <f>IF(ISNA(VLOOKUP(C6487,COA!$A$2:$B$340,2,FALSE)),"XXX",VLOOKUP(C6487,COA!$A$2:$B$340,2,FALSE))</f>
        <v>K12</v>
      </c>
      <c r="C6487" s="149" t="str">
        <f t="shared" si="204"/>
        <v>0012-1012-0012</v>
      </c>
      <c r="D6487" s="134" t="s">
        <v>452</v>
      </c>
      <c r="E6487" s="134" t="s">
        <v>449</v>
      </c>
      <c r="F6487" s="134" t="s">
        <v>452</v>
      </c>
      <c r="G6487" s="134" t="s">
        <v>961</v>
      </c>
      <c r="H6487" s="134" t="s">
        <v>1023</v>
      </c>
      <c r="I6487" s="134" t="s">
        <v>1</v>
      </c>
      <c r="J6487" s="135">
        <v>45375.299999999996</v>
      </c>
      <c r="K6487" s="135">
        <v>28027.02</v>
      </c>
      <c r="L6487" s="135">
        <v>27309.520000000004</v>
      </c>
      <c r="M6487" s="141" t="str">
        <f t="shared" si="203"/>
        <v>201711</v>
      </c>
    </row>
    <row r="6488" spans="1:13" x14ac:dyDescent="0.25">
      <c r="A6488" s="35" t="str">
        <f>VLOOKUP(B6488,ResCat!$A$2:$B$269,2,FALSE)</f>
        <v>HMOPMR</v>
      </c>
      <c r="B6488" s="68" t="str">
        <f>IF(ISNA(VLOOKUP(C6488,COA!$A$2:$B$340,2,FALSE)),"XXX",VLOOKUP(C6488,COA!$A$2:$B$340,2,FALSE))</f>
        <v>K12</v>
      </c>
      <c r="C6488" s="149" t="str">
        <f t="shared" si="204"/>
        <v>0012-1012-0012</v>
      </c>
      <c r="D6488" s="134" t="s">
        <v>452</v>
      </c>
      <c r="E6488" s="134" t="s">
        <v>449</v>
      </c>
      <c r="F6488" s="134" t="s">
        <v>452</v>
      </c>
      <c r="G6488" s="134" t="s">
        <v>970</v>
      </c>
      <c r="H6488" s="134" t="s">
        <v>1023</v>
      </c>
      <c r="I6488" s="134" t="s">
        <v>3</v>
      </c>
      <c r="J6488" s="135">
        <v>1772.99</v>
      </c>
      <c r="K6488" s="135">
        <v>1117.8699999999999</v>
      </c>
      <c r="L6488" s="135">
        <v>1059.21</v>
      </c>
      <c r="M6488" s="141" t="str">
        <f t="shared" si="203"/>
        <v>201712</v>
      </c>
    </row>
    <row r="6489" spans="1:13" x14ac:dyDescent="0.25">
      <c r="A6489" s="35" t="str">
        <f>VLOOKUP(B6489,ResCat!$A$2:$B$269,2,FALSE)</f>
        <v>HMOPMR</v>
      </c>
      <c r="B6489" s="68" t="str">
        <f>IF(ISNA(VLOOKUP(C6489,COA!$A$2:$B$340,2,FALSE)),"XXX",VLOOKUP(C6489,COA!$A$2:$B$340,2,FALSE))</f>
        <v>K12</v>
      </c>
      <c r="C6489" s="149" t="str">
        <f t="shared" si="204"/>
        <v>0012-1012-0012</v>
      </c>
      <c r="D6489" s="134" t="s">
        <v>452</v>
      </c>
      <c r="E6489" s="134" t="s">
        <v>449</v>
      </c>
      <c r="F6489" s="134" t="s">
        <v>452</v>
      </c>
      <c r="G6489" s="134" t="s">
        <v>970</v>
      </c>
      <c r="H6489" s="134" t="s">
        <v>1023</v>
      </c>
      <c r="I6489" s="134" t="s">
        <v>0</v>
      </c>
      <c r="J6489" s="135">
        <v>202192</v>
      </c>
      <c r="K6489" s="135">
        <v>22152.630000000005</v>
      </c>
      <c r="L6489" s="135">
        <v>22152.630000000005</v>
      </c>
      <c r="M6489" s="141" t="str">
        <f t="shared" si="203"/>
        <v>201712</v>
      </c>
    </row>
    <row r="6490" spans="1:13" x14ac:dyDescent="0.25">
      <c r="A6490" s="35" t="str">
        <f>VLOOKUP(B6490,ResCat!$A$2:$B$269,2,FALSE)</f>
        <v>HMOPMR</v>
      </c>
      <c r="B6490" s="68" t="str">
        <f>IF(ISNA(VLOOKUP(C6490,COA!$A$2:$B$340,2,FALSE)),"XXX",VLOOKUP(C6490,COA!$A$2:$B$340,2,FALSE))</f>
        <v>K12</v>
      </c>
      <c r="C6490" s="149" t="str">
        <f t="shared" si="204"/>
        <v>0012-1012-0012</v>
      </c>
      <c r="D6490" s="134" t="s">
        <v>452</v>
      </c>
      <c r="E6490" s="134" t="s">
        <v>449</v>
      </c>
      <c r="F6490" s="134" t="s">
        <v>452</v>
      </c>
      <c r="G6490" s="134" t="s">
        <v>970</v>
      </c>
      <c r="H6490" s="134" t="s">
        <v>1023</v>
      </c>
      <c r="I6490" s="134" t="s">
        <v>336</v>
      </c>
      <c r="J6490" s="135">
        <v>150</v>
      </c>
      <c r="K6490" s="135">
        <v>150</v>
      </c>
      <c r="L6490" s="135">
        <v>150</v>
      </c>
      <c r="M6490" s="141" t="str">
        <f t="shared" si="203"/>
        <v>201712</v>
      </c>
    </row>
    <row r="6491" spans="1:13" x14ac:dyDescent="0.25">
      <c r="A6491" s="35" t="str">
        <f>VLOOKUP(B6491,ResCat!$A$2:$B$269,2,FALSE)</f>
        <v>HMOPMR</v>
      </c>
      <c r="B6491" s="68" t="str">
        <f>IF(ISNA(VLOOKUP(C6491,COA!$A$2:$B$340,2,FALSE)),"XXX",VLOOKUP(C6491,COA!$A$2:$B$340,2,FALSE))</f>
        <v>K12</v>
      </c>
      <c r="C6491" s="149" t="str">
        <f t="shared" si="204"/>
        <v>0012-1012-0012</v>
      </c>
      <c r="D6491" s="134" t="s">
        <v>452</v>
      </c>
      <c r="E6491" s="134" t="s">
        <v>449</v>
      </c>
      <c r="F6491" s="134" t="s">
        <v>452</v>
      </c>
      <c r="G6491" s="134" t="s">
        <v>970</v>
      </c>
      <c r="H6491" s="134" t="s">
        <v>1023</v>
      </c>
      <c r="I6491" s="134" t="s">
        <v>2</v>
      </c>
      <c r="J6491" s="135">
        <v>11934</v>
      </c>
      <c r="K6491" s="135">
        <v>5676.6900000000005</v>
      </c>
      <c r="L6491" s="135">
        <v>4919.7000000000007</v>
      </c>
      <c r="M6491" s="141" t="str">
        <f t="shared" si="203"/>
        <v>201712</v>
      </c>
    </row>
    <row r="6492" spans="1:13" x14ac:dyDescent="0.25">
      <c r="A6492" s="35" t="str">
        <f>VLOOKUP(B6492,ResCat!$A$2:$B$269,2,FALSE)</f>
        <v>HMOPMR</v>
      </c>
      <c r="B6492" s="68" t="str">
        <f>IF(ISNA(VLOOKUP(C6492,COA!$A$2:$B$340,2,FALSE)),"XXX",VLOOKUP(C6492,COA!$A$2:$B$340,2,FALSE))</f>
        <v>K12</v>
      </c>
      <c r="C6492" s="149" t="str">
        <f t="shared" si="204"/>
        <v>0012-1012-0012</v>
      </c>
      <c r="D6492" s="134" t="s">
        <v>452</v>
      </c>
      <c r="E6492" s="134" t="s">
        <v>449</v>
      </c>
      <c r="F6492" s="134" t="s">
        <v>452</v>
      </c>
      <c r="G6492" s="134" t="s">
        <v>970</v>
      </c>
      <c r="H6492" s="134" t="s">
        <v>1023</v>
      </c>
      <c r="I6492" s="134" t="s">
        <v>343</v>
      </c>
      <c r="J6492" s="135">
        <v>7927.7800000000025</v>
      </c>
      <c r="K6492" s="135">
        <v>1255.3700000000008</v>
      </c>
      <c r="L6492" s="135">
        <v>552.44999999999993</v>
      </c>
      <c r="M6492" s="141" t="str">
        <f t="shared" si="203"/>
        <v>201712</v>
      </c>
    </row>
    <row r="6493" spans="1:13" x14ac:dyDescent="0.25">
      <c r="A6493" s="35" t="str">
        <f>VLOOKUP(B6493,ResCat!$A$2:$B$269,2,FALSE)</f>
        <v>HMOPMR</v>
      </c>
      <c r="B6493" s="68" t="str">
        <f>IF(ISNA(VLOOKUP(C6493,COA!$A$2:$B$340,2,FALSE)),"XXX",VLOOKUP(C6493,COA!$A$2:$B$340,2,FALSE))</f>
        <v>K12</v>
      </c>
      <c r="C6493" s="149" t="str">
        <f t="shared" si="204"/>
        <v>0012-1012-0012</v>
      </c>
      <c r="D6493" s="134" t="s">
        <v>452</v>
      </c>
      <c r="E6493" s="134" t="s">
        <v>449</v>
      </c>
      <c r="F6493" s="134" t="s">
        <v>452</v>
      </c>
      <c r="G6493" s="134" t="s">
        <v>970</v>
      </c>
      <c r="H6493" s="134" t="s">
        <v>1023</v>
      </c>
      <c r="I6493" s="134" t="s">
        <v>1</v>
      </c>
      <c r="J6493" s="135">
        <v>147499.16000000003</v>
      </c>
      <c r="K6493" s="135">
        <v>47774.310000000005</v>
      </c>
      <c r="L6493" s="135">
        <v>47274.310000000005</v>
      </c>
      <c r="M6493" s="141" t="str">
        <f t="shared" si="203"/>
        <v>201712</v>
      </c>
    </row>
    <row r="6494" spans="1:13" x14ac:dyDescent="0.25">
      <c r="A6494" s="35" t="str">
        <f>VLOOKUP(B6494,ResCat!$A$2:$B$269,2,FALSE)</f>
        <v>HMOPMR</v>
      </c>
      <c r="B6494" s="68" t="str">
        <f>IF(ISNA(VLOOKUP(C6494,COA!$A$2:$B$340,2,FALSE)),"XXX",VLOOKUP(C6494,COA!$A$2:$B$340,2,FALSE))</f>
        <v>K12</v>
      </c>
      <c r="C6494" s="149" t="str">
        <f t="shared" si="204"/>
        <v>0012-1012-0012</v>
      </c>
      <c r="D6494" s="134" t="s">
        <v>452</v>
      </c>
      <c r="E6494" s="134" t="s">
        <v>449</v>
      </c>
      <c r="F6494" s="134" t="s">
        <v>452</v>
      </c>
      <c r="G6494" s="134" t="s">
        <v>1023</v>
      </c>
      <c r="H6494" s="134" t="s">
        <v>1023</v>
      </c>
      <c r="I6494" s="134" t="s">
        <v>3</v>
      </c>
      <c r="J6494" s="135">
        <v>11229.86</v>
      </c>
      <c r="K6494" s="135">
        <v>6658.0899999999974</v>
      </c>
      <c r="L6494" s="135">
        <v>6200.2999999999984</v>
      </c>
      <c r="M6494" s="141" t="str">
        <f t="shared" si="203"/>
        <v>201801</v>
      </c>
    </row>
    <row r="6495" spans="1:13" x14ac:dyDescent="0.25">
      <c r="A6495" s="35" t="str">
        <f>VLOOKUP(B6495,ResCat!$A$2:$B$269,2,FALSE)</f>
        <v>HMOPMR</v>
      </c>
      <c r="B6495" s="68" t="str">
        <f>IF(ISNA(VLOOKUP(C6495,COA!$A$2:$B$340,2,FALSE)),"XXX",VLOOKUP(C6495,COA!$A$2:$B$340,2,FALSE))</f>
        <v>K12</v>
      </c>
      <c r="C6495" s="149" t="str">
        <f t="shared" si="204"/>
        <v>0012-1012-0012</v>
      </c>
      <c r="D6495" s="134" t="s">
        <v>452</v>
      </c>
      <c r="E6495" s="134" t="s">
        <v>449</v>
      </c>
      <c r="F6495" s="134" t="s">
        <v>452</v>
      </c>
      <c r="G6495" s="134" t="s">
        <v>1023</v>
      </c>
      <c r="H6495" s="134" t="s">
        <v>1023</v>
      </c>
      <c r="I6495" s="134" t="s">
        <v>2</v>
      </c>
      <c r="J6495" s="135">
        <v>11909</v>
      </c>
      <c r="K6495" s="135">
        <v>5362.2200000000021</v>
      </c>
      <c r="L6495" s="135">
        <v>3031.7199999999993</v>
      </c>
      <c r="M6495" s="141" t="str">
        <f t="shared" si="203"/>
        <v>201801</v>
      </c>
    </row>
    <row r="6496" spans="1:13" x14ac:dyDescent="0.25">
      <c r="A6496" s="35" t="str">
        <f>VLOOKUP(B6496,ResCat!$A$2:$B$269,2,FALSE)</f>
        <v>HMOPMR</v>
      </c>
      <c r="B6496" s="68" t="str">
        <f>IF(ISNA(VLOOKUP(C6496,COA!$A$2:$B$340,2,FALSE)),"XXX",VLOOKUP(C6496,COA!$A$2:$B$340,2,FALSE))</f>
        <v>K12</v>
      </c>
      <c r="C6496" s="149" t="str">
        <f t="shared" si="204"/>
        <v>0012-1012-0012</v>
      </c>
      <c r="D6496" s="134" t="s">
        <v>452</v>
      </c>
      <c r="E6496" s="134" t="s">
        <v>449</v>
      </c>
      <c r="F6496" s="134" t="s">
        <v>452</v>
      </c>
      <c r="G6496" s="134" t="s">
        <v>1023</v>
      </c>
      <c r="H6496" s="134" t="s">
        <v>1023</v>
      </c>
      <c r="I6496" s="134" t="s">
        <v>343</v>
      </c>
      <c r="J6496" s="135">
        <v>32499.700000000004</v>
      </c>
      <c r="K6496" s="135">
        <v>11629.839999999997</v>
      </c>
      <c r="L6496" s="135">
        <v>10574.72</v>
      </c>
      <c r="M6496" s="141" t="str">
        <f t="shared" si="203"/>
        <v>201801</v>
      </c>
    </row>
    <row r="6497" spans="1:13" x14ac:dyDescent="0.25">
      <c r="A6497" s="35" t="str">
        <f>VLOOKUP(B6497,ResCat!$A$2:$B$269,2,FALSE)</f>
        <v>HMOPMR</v>
      </c>
      <c r="B6497" s="68" t="str">
        <f>IF(ISNA(VLOOKUP(C6497,COA!$A$2:$B$340,2,FALSE)),"XXX",VLOOKUP(C6497,COA!$A$2:$B$340,2,FALSE))</f>
        <v>K12</v>
      </c>
      <c r="C6497" s="149" t="str">
        <f t="shared" si="204"/>
        <v>0012-1012-0012</v>
      </c>
      <c r="D6497" s="134" t="s">
        <v>452</v>
      </c>
      <c r="E6497" s="134" t="s">
        <v>449</v>
      </c>
      <c r="F6497" s="134" t="s">
        <v>452</v>
      </c>
      <c r="G6497" s="134" t="s">
        <v>1023</v>
      </c>
      <c r="H6497" s="134" t="s">
        <v>1023</v>
      </c>
      <c r="I6497" s="134" t="s">
        <v>1</v>
      </c>
      <c r="J6497" s="135">
        <v>77756.950000000012</v>
      </c>
      <c r="K6497" s="135">
        <v>18840.64</v>
      </c>
      <c r="L6497" s="135">
        <v>18040.639999999996</v>
      </c>
      <c r="M6497" s="141" t="str">
        <f t="shared" si="203"/>
        <v>201801</v>
      </c>
    </row>
    <row r="6498" spans="1:13" x14ac:dyDescent="0.25">
      <c r="A6498" s="35" t="str">
        <f>VLOOKUP(B6498,ResCat!$A$2:$B$269,2,FALSE)</f>
        <v>HMOPMR</v>
      </c>
      <c r="B6498" s="68" t="str">
        <f>IF(ISNA(VLOOKUP(C6498,COA!$A$2:$B$340,2,FALSE)),"XXX",VLOOKUP(C6498,COA!$A$2:$B$340,2,FALSE))</f>
        <v>N14</v>
      </c>
      <c r="C6498" s="149" t="str">
        <f t="shared" si="204"/>
        <v>0012-1013-0012</v>
      </c>
      <c r="D6498" s="134" t="s">
        <v>452</v>
      </c>
      <c r="E6498" s="134" t="s">
        <v>454</v>
      </c>
      <c r="F6498" s="134" t="s">
        <v>452</v>
      </c>
      <c r="G6498" s="134" t="s">
        <v>352</v>
      </c>
      <c r="H6498" s="134" t="s">
        <v>1023</v>
      </c>
      <c r="I6498" s="134" t="s">
        <v>2</v>
      </c>
      <c r="J6498" s="135">
        <v>0</v>
      </c>
      <c r="K6498" s="135">
        <v>-1384.08</v>
      </c>
      <c r="L6498" s="135">
        <v>-1384.08</v>
      </c>
      <c r="M6498" s="141" t="str">
        <f t="shared" si="203"/>
        <v>201602</v>
      </c>
    </row>
    <row r="6499" spans="1:13" x14ac:dyDescent="0.25">
      <c r="A6499" s="35" t="str">
        <f>VLOOKUP(B6499,ResCat!$A$2:$B$269,2,FALSE)</f>
        <v>HMOPMR</v>
      </c>
      <c r="B6499" s="68" t="str">
        <f>IF(ISNA(VLOOKUP(C6499,COA!$A$2:$B$340,2,FALSE)),"XXX",VLOOKUP(C6499,COA!$A$2:$B$340,2,FALSE))</f>
        <v>N14</v>
      </c>
      <c r="C6499" s="149" t="str">
        <f t="shared" si="204"/>
        <v>0012-1013-0012</v>
      </c>
      <c r="D6499" s="134" t="s">
        <v>452</v>
      </c>
      <c r="E6499" s="134" t="s">
        <v>454</v>
      </c>
      <c r="F6499" s="134" t="s">
        <v>452</v>
      </c>
      <c r="G6499" s="134" t="s">
        <v>314</v>
      </c>
      <c r="H6499" s="134" t="s">
        <v>1023</v>
      </c>
      <c r="I6499" s="134" t="s">
        <v>2</v>
      </c>
      <c r="J6499" s="135">
        <v>1283</v>
      </c>
      <c r="K6499" s="135">
        <v>666.92</v>
      </c>
      <c r="L6499" s="135">
        <v>601.73</v>
      </c>
      <c r="M6499" s="141" t="str">
        <f t="shared" si="203"/>
        <v>201607</v>
      </c>
    </row>
    <row r="6500" spans="1:13" x14ac:dyDescent="0.25">
      <c r="A6500" s="35" t="str">
        <f>VLOOKUP(B6500,ResCat!$A$2:$B$269,2,FALSE)</f>
        <v>HMOPMR</v>
      </c>
      <c r="B6500" s="68" t="str">
        <f>IF(ISNA(VLOOKUP(C6500,COA!$A$2:$B$340,2,FALSE)),"XXX",VLOOKUP(C6500,COA!$A$2:$B$340,2,FALSE))</f>
        <v>N14</v>
      </c>
      <c r="C6500" s="149" t="str">
        <f t="shared" si="204"/>
        <v>0012-1013-0012</v>
      </c>
      <c r="D6500" s="134" t="s">
        <v>452</v>
      </c>
      <c r="E6500" s="134" t="s">
        <v>454</v>
      </c>
      <c r="F6500" s="134" t="s">
        <v>452</v>
      </c>
      <c r="G6500" s="134" t="s">
        <v>342</v>
      </c>
      <c r="H6500" s="134" t="s">
        <v>1023</v>
      </c>
      <c r="I6500" s="134" t="s">
        <v>2</v>
      </c>
      <c r="J6500" s="135">
        <v>65</v>
      </c>
      <c r="K6500" s="135">
        <v>65</v>
      </c>
      <c r="L6500" s="135">
        <v>60</v>
      </c>
      <c r="M6500" s="141" t="str">
        <f t="shared" si="203"/>
        <v>201609</v>
      </c>
    </row>
    <row r="6501" spans="1:13" x14ac:dyDescent="0.25">
      <c r="A6501" s="35" t="str">
        <f>VLOOKUP(B6501,ResCat!$A$2:$B$269,2,FALSE)</f>
        <v>HMOPMR</v>
      </c>
      <c r="B6501" s="68" t="str">
        <f>IF(ISNA(VLOOKUP(C6501,COA!$A$2:$B$340,2,FALSE)),"XXX",VLOOKUP(C6501,COA!$A$2:$B$340,2,FALSE))</f>
        <v>N14</v>
      </c>
      <c r="C6501" s="149" t="str">
        <f t="shared" si="204"/>
        <v>0012-1013-0012</v>
      </c>
      <c r="D6501" s="134" t="s">
        <v>452</v>
      </c>
      <c r="E6501" s="134" t="s">
        <v>454</v>
      </c>
      <c r="F6501" s="134" t="s">
        <v>452</v>
      </c>
      <c r="G6501" s="134" t="s">
        <v>316</v>
      </c>
      <c r="H6501" s="134" t="s">
        <v>1023</v>
      </c>
      <c r="I6501" s="134" t="s">
        <v>2</v>
      </c>
      <c r="J6501" s="135">
        <v>246.28000000000003</v>
      </c>
      <c r="K6501" s="135">
        <v>246.28000000000003</v>
      </c>
      <c r="L6501" s="135">
        <v>236.28000000000003</v>
      </c>
      <c r="M6501" s="141" t="str">
        <f t="shared" si="203"/>
        <v>201610</v>
      </c>
    </row>
    <row r="6502" spans="1:13" x14ac:dyDescent="0.25">
      <c r="A6502" s="35" t="str">
        <f>VLOOKUP(B6502,ResCat!$A$2:$B$269,2,FALSE)</f>
        <v>HMOPMR</v>
      </c>
      <c r="B6502" s="68" t="str">
        <f>IF(ISNA(VLOOKUP(C6502,COA!$A$2:$B$340,2,FALSE)),"XXX",VLOOKUP(C6502,COA!$A$2:$B$340,2,FALSE))</f>
        <v>N14</v>
      </c>
      <c r="C6502" s="149" t="str">
        <f t="shared" si="204"/>
        <v>0012-1013-0012</v>
      </c>
      <c r="D6502" s="134" t="s">
        <v>452</v>
      </c>
      <c r="E6502" s="134" t="s">
        <v>454</v>
      </c>
      <c r="F6502" s="134" t="s">
        <v>452</v>
      </c>
      <c r="G6502" s="134" t="s">
        <v>318</v>
      </c>
      <c r="H6502" s="134" t="s">
        <v>1023</v>
      </c>
      <c r="I6502" s="134" t="s">
        <v>3</v>
      </c>
      <c r="J6502" s="135">
        <v>-604</v>
      </c>
      <c r="K6502" s="135">
        <v>-234.82</v>
      </c>
      <c r="L6502" s="135">
        <v>-211.34</v>
      </c>
      <c r="M6502" s="141" t="str">
        <f t="shared" si="203"/>
        <v>201611</v>
      </c>
    </row>
    <row r="6503" spans="1:13" x14ac:dyDescent="0.25">
      <c r="A6503" s="35" t="str">
        <f>VLOOKUP(B6503,ResCat!$A$2:$B$269,2,FALSE)</f>
        <v>HMOPMR</v>
      </c>
      <c r="B6503" s="68" t="str">
        <f>IF(ISNA(VLOOKUP(C6503,COA!$A$2:$B$340,2,FALSE)),"XXX",VLOOKUP(C6503,COA!$A$2:$B$340,2,FALSE))</f>
        <v>N14</v>
      </c>
      <c r="C6503" s="149" t="str">
        <f t="shared" si="204"/>
        <v>0012-1013-0012</v>
      </c>
      <c r="D6503" s="134" t="s">
        <v>452</v>
      </c>
      <c r="E6503" s="134" t="s">
        <v>454</v>
      </c>
      <c r="F6503" s="134" t="s">
        <v>452</v>
      </c>
      <c r="G6503" s="134" t="s">
        <v>318</v>
      </c>
      <c r="H6503" s="134" t="s">
        <v>1023</v>
      </c>
      <c r="I6503" s="134" t="s">
        <v>2</v>
      </c>
      <c r="J6503" s="135">
        <v>-360.37000000000006</v>
      </c>
      <c r="K6503" s="135">
        <v>240.49999999999994</v>
      </c>
      <c r="L6503" s="135">
        <v>246.63</v>
      </c>
      <c r="M6503" s="141" t="str">
        <f t="shared" si="203"/>
        <v>201611</v>
      </c>
    </row>
    <row r="6504" spans="1:13" x14ac:dyDescent="0.25">
      <c r="A6504" s="35" t="str">
        <f>VLOOKUP(B6504,ResCat!$A$2:$B$269,2,FALSE)</f>
        <v>HMOPMR</v>
      </c>
      <c r="B6504" s="68" t="str">
        <f>IF(ISNA(VLOOKUP(C6504,COA!$A$2:$B$340,2,FALSE)),"XXX",VLOOKUP(C6504,COA!$A$2:$B$340,2,FALSE))</f>
        <v>N14</v>
      </c>
      <c r="C6504" s="149" t="str">
        <f t="shared" si="204"/>
        <v>0012-1013-0012</v>
      </c>
      <c r="D6504" s="134" t="s">
        <v>452</v>
      </c>
      <c r="E6504" s="134" t="s">
        <v>454</v>
      </c>
      <c r="F6504" s="134" t="s">
        <v>452</v>
      </c>
      <c r="G6504" s="134" t="s">
        <v>318</v>
      </c>
      <c r="H6504" s="134" t="s">
        <v>1023</v>
      </c>
      <c r="I6504" s="134" t="s">
        <v>1</v>
      </c>
      <c r="J6504" s="135">
        <v>0</v>
      </c>
      <c r="K6504" s="135">
        <v>-256.39999999999992</v>
      </c>
      <c r="L6504" s="135">
        <v>-256.39999999999992</v>
      </c>
      <c r="M6504" s="141" t="str">
        <f t="shared" si="203"/>
        <v>201611</v>
      </c>
    </row>
    <row r="6505" spans="1:13" x14ac:dyDescent="0.25">
      <c r="A6505" s="35" t="str">
        <f>VLOOKUP(B6505,ResCat!$A$2:$B$269,2,FALSE)</f>
        <v>HMOPMR</v>
      </c>
      <c r="B6505" s="68" t="str">
        <f>IF(ISNA(VLOOKUP(C6505,COA!$A$2:$B$340,2,FALSE)),"XXX",VLOOKUP(C6505,COA!$A$2:$B$340,2,FALSE))</f>
        <v>N14</v>
      </c>
      <c r="C6505" s="149" t="str">
        <f t="shared" si="204"/>
        <v>0012-1013-0012</v>
      </c>
      <c r="D6505" s="134" t="s">
        <v>452</v>
      </c>
      <c r="E6505" s="134" t="s">
        <v>454</v>
      </c>
      <c r="F6505" s="134" t="s">
        <v>452</v>
      </c>
      <c r="G6505" s="134" t="s">
        <v>320</v>
      </c>
      <c r="H6505" s="134" t="s">
        <v>1023</v>
      </c>
      <c r="I6505" s="134" t="s">
        <v>2</v>
      </c>
      <c r="J6505" s="135">
        <v>65</v>
      </c>
      <c r="K6505" s="135">
        <v>65</v>
      </c>
      <c r="L6505" s="135">
        <v>60</v>
      </c>
      <c r="M6505" s="141" t="str">
        <f t="shared" si="203"/>
        <v>201612</v>
      </c>
    </row>
    <row r="6506" spans="1:13" x14ac:dyDescent="0.25">
      <c r="A6506" s="35" t="str">
        <f>VLOOKUP(B6506,ResCat!$A$2:$B$269,2,FALSE)</f>
        <v>HMOPMR</v>
      </c>
      <c r="B6506" s="68" t="str">
        <f>IF(ISNA(VLOOKUP(C6506,COA!$A$2:$B$340,2,FALSE)),"XXX",VLOOKUP(C6506,COA!$A$2:$B$340,2,FALSE))</f>
        <v>N14</v>
      </c>
      <c r="C6506" s="149" t="str">
        <f t="shared" si="204"/>
        <v>0012-1013-0012</v>
      </c>
      <c r="D6506" s="134" t="s">
        <v>452</v>
      </c>
      <c r="E6506" s="134" t="s">
        <v>454</v>
      </c>
      <c r="F6506" s="134" t="s">
        <v>452</v>
      </c>
      <c r="G6506" s="134" t="s">
        <v>322</v>
      </c>
      <c r="H6506" s="134" t="s">
        <v>1023</v>
      </c>
      <c r="I6506" s="134" t="s">
        <v>3</v>
      </c>
      <c r="J6506" s="135">
        <v>141</v>
      </c>
      <c r="K6506" s="135">
        <v>45.94</v>
      </c>
      <c r="L6506" s="135">
        <v>42.72</v>
      </c>
      <c r="M6506" s="141" t="str">
        <f t="shared" si="203"/>
        <v>201701</v>
      </c>
    </row>
    <row r="6507" spans="1:13" x14ac:dyDescent="0.25">
      <c r="A6507" s="35" t="str">
        <f>VLOOKUP(B6507,ResCat!$A$2:$B$269,2,FALSE)</f>
        <v>HMOPMR</v>
      </c>
      <c r="B6507" s="68" t="str">
        <f>IF(ISNA(VLOOKUP(C6507,COA!$A$2:$B$340,2,FALSE)),"XXX",VLOOKUP(C6507,COA!$A$2:$B$340,2,FALSE))</f>
        <v>N14</v>
      </c>
      <c r="C6507" s="149" t="str">
        <f t="shared" si="204"/>
        <v>0012-1013-0012</v>
      </c>
      <c r="D6507" s="134" t="s">
        <v>452</v>
      </c>
      <c r="E6507" s="134" t="s">
        <v>454</v>
      </c>
      <c r="F6507" s="134" t="s">
        <v>452</v>
      </c>
      <c r="G6507" s="134" t="s">
        <v>322</v>
      </c>
      <c r="H6507" s="134" t="s">
        <v>1023</v>
      </c>
      <c r="I6507" s="134" t="s">
        <v>2</v>
      </c>
      <c r="J6507" s="135">
        <v>3275</v>
      </c>
      <c r="K6507" s="135">
        <v>1585.91</v>
      </c>
      <c r="L6507" s="135">
        <v>1428.82</v>
      </c>
      <c r="M6507" s="141" t="str">
        <f t="shared" si="203"/>
        <v>201701</v>
      </c>
    </row>
    <row r="6508" spans="1:13" x14ac:dyDescent="0.25">
      <c r="A6508" s="35" t="str">
        <f>VLOOKUP(B6508,ResCat!$A$2:$B$269,2,FALSE)</f>
        <v>HMOPMR</v>
      </c>
      <c r="B6508" s="68" t="str">
        <f>IF(ISNA(VLOOKUP(C6508,COA!$A$2:$B$340,2,FALSE)),"XXX",VLOOKUP(C6508,COA!$A$2:$B$340,2,FALSE))</f>
        <v>N14</v>
      </c>
      <c r="C6508" s="149" t="str">
        <f t="shared" si="204"/>
        <v>0012-1013-0012</v>
      </c>
      <c r="D6508" s="134" t="s">
        <v>452</v>
      </c>
      <c r="E6508" s="134" t="s">
        <v>454</v>
      </c>
      <c r="F6508" s="134" t="s">
        <v>452</v>
      </c>
      <c r="G6508" s="134" t="s">
        <v>324</v>
      </c>
      <c r="H6508" s="134" t="s">
        <v>1023</v>
      </c>
      <c r="I6508" s="134" t="s">
        <v>2</v>
      </c>
      <c r="J6508" s="135">
        <v>55</v>
      </c>
      <c r="K6508" s="135">
        <v>55</v>
      </c>
      <c r="L6508" s="135">
        <v>50</v>
      </c>
      <c r="M6508" s="141" t="str">
        <f t="shared" si="203"/>
        <v>201702</v>
      </c>
    </row>
    <row r="6509" spans="1:13" x14ac:dyDescent="0.25">
      <c r="A6509" s="35" t="str">
        <f>VLOOKUP(B6509,ResCat!$A$2:$B$269,2,FALSE)</f>
        <v>HMOPMR</v>
      </c>
      <c r="B6509" s="68" t="str">
        <f>IF(ISNA(VLOOKUP(C6509,COA!$A$2:$B$340,2,FALSE)),"XXX",VLOOKUP(C6509,COA!$A$2:$B$340,2,FALSE))</f>
        <v>N14</v>
      </c>
      <c r="C6509" s="149" t="str">
        <f t="shared" si="204"/>
        <v>0012-1013-0012</v>
      </c>
      <c r="D6509" s="134" t="s">
        <v>452</v>
      </c>
      <c r="E6509" s="134" t="s">
        <v>454</v>
      </c>
      <c r="F6509" s="134" t="s">
        <v>452</v>
      </c>
      <c r="G6509" s="134" t="s">
        <v>326</v>
      </c>
      <c r="H6509" s="134" t="s">
        <v>1023</v>
      </c>
      <c r="I6509" s="134" t="s">
        <v>3</v>
      </c>
      <c r="J6509" s="135">
        <v>73.98</v>
      </c>
      <c r="K6509" s="135">
        <v>73.98</v>
      </c>
      <c r="L6509" s="135">
        <v>73.98</v>
      </c>
      <c r="M6509" s="141" t="str">
        <f t="shared" si="203"/>
        <v>201703</v>
      </c>
    </row>
    <row r="6510" spans="1:13" x14ac:dyDescent="0.25">
      <c r="A6510" s="35" t="str">
        <f>VLOOKUP(B6510,ResCat!$A$2:$B$269,2,FALSE)</f>
        <v>HMOPMR</v>
      </c>
      <c r="B6510" s="68" t="str">
        <f>IF(ISNA(VLOOKUP(C6510,COA!$A$2:$B$340,2,FALSE)),"XXX",VLOOKUP(C6510,COA!$A$2:$B$340,2,FALSE))</f>
        <v>N14</v>
      </c>
      <c r="C6510" s="149" t="str">
        <f t="shared" si="204"/>
        <v>0012-1013-0012</v>
      </c>
      <c r="D6510" s="134" t="s">
        <v>452</v>
      </c>
      <c r="E6510" s="134" t="s">
        <v>454</v>
      </c>
      <c r="F6510" s="134" t="s">
        <v>452</v>
      </c>
      <c r="G6510" s="134" t="s">
        <v>326</v>
      </c>
      <c r="H6510" s="134" t="s">
        <v>1023</v>
      </c>
      <c r="I6510" s="134" t="s">
        <v>2</v>
      </c>
      <c r="J6510" s="135">
        <v>439</v>
      </c>
      <c r="K6510" s="135">
        <v>180.69</v>
      </c>
      <c r="L6510" s="135">
        <v>175.69</v>
      </c>
      <c r="M6510" s="141" t="str">
        <f t="shared" si="203"/>
        <v>201703</v>
      </c>
    </row>
    <row r="6511" spans="1:13" x14ac:dyDescent="0.25">
      <c r="A6511" s="35" t="str">
        <f>VLOOKUP(B6511,ResCat!$A$2:$B$269,2,FALSE)</f>
        <v>HMOPMR</v>
      </c>
      <c r="B6511" s="68" t="str">
        <f>IF(ISNA(VLOOKUP(C6511,COA!$A$2:$B$340,2,FALSE)),"XXX",VLOOKUP(C6511,COA!$A$2:$B$340,2,FALSE))</f>
        <v>N14</v>
      </c>
      <c r="C6511" s="149" t="str">
        <f t="shared" si="204"/>
        <v>0012-1013-0012</v>
      </c>
      <c r="D6511" s="134" t="s">
        <v>452</v>
      </c>
      <c r="E6511" s="134" t="s">
        <v>454</v>
      </c>
      <c r="F6511" s="134" t="s">
        <v>452</v>
      </c>
      <c r="G6511" s="134" t="s">
        <v>326</v>
      </c>
      <c r="H6511" s="134" t="s">
        <v>1023</v>
      </c>
      <c r="I6511" s="134" t="s">
        <v>1</v>
      </c>
      <c r="J6511" s="135">
        <v>130</v>
      </c>
      <c r="K6511" s="135">
        <v>82</v>
      </c>
      <c r="L6511" s="135">
        <v>82</v>
      </c>
      <c r="M6511" s="141" t="str">
        <f t="shared" si="203"/>
        <v>201703</v>
      </c>
    </row>
    <row r="6512" spans="1:13" x14ac:dyDescent="0.25">
      <c r="A6512" s="35" t="str">
        <f>VLOOKUP(B6512,ResCat!$A$2:$B$269,2,FALSE)</f>
        <v>HMOPMR</v>
      </c>
      <c r="B6512" s="68" t="str">
        <f>IF(ISNA(VLOOKUP(C6512,COA!$A$2:$B$340,2,FALSE)),"XXX",VLOOKUP(C6512,COA!$A$2:$B$340,2,FALSE))</f>
        <v>N14</v>
      </c>
      <c r="C6512" s="149" t="str">
        <f t="shared" si="204"/>
        <v>0012-1013-0012</v>
      </c>
      <c r="D6512" s="134" t="s">
        <v>452</v>
      </c>
      <c r="E6512" s="134" t="s">
        <v>454</v>
      </c>
      <c r="F6512" s="134" t="s">
        <v>452</v>
      </c>
      <c r="G6512" s="134" t="s">
        <v>328</v>
      </c>
      <c r="H6512" s="134" t="s">
        <v>1023</v>
      </c>
      <c r="I6512" s="134" t="s">
        <v>3</v>
      </c>
      <c r="J6512" s="135">
        <v>0</v>
      </c>
      <c r="K6512" s="135">
        <v>-200.81</v>
      </c>
      <c r="L6512" s="135">
        <v>-200.81</v>
      </c>
      <c r="M6512" s="141" t="str">
        <f t="shared" si="203"/>
        <v>201704</v>
      </c>
    </row>
    <row r="6513" spans="1:13" x14ac:dyDescent="0.25">
      <c r="A6513" s="35" t="str">
        <f>VLOOKUP(B6513,ResCat!$A$2:$B$269,2,FALSE)</f>
        <v>HMOPMR</v>
      </c>
      <c r="B6513" s="68" t="str">
        <f>IF(ISNA(VLOOKUP(C6513,COA!$A$2:$B$340,2,FALSE)),"XXX",VLOOKUP(C6513,COA!$A$2:$B$340,2,FALSE))</f>
        <v>N14</v>
      </c>
      <c r="C6513" s="149" t="str">
        <f t="shared" si="204"/>
        <v>0012-1013-0012</v>
      </c>
      <c r="D6513" s="134" t="s">
        <v>452</v>
      </c>
      <c r="E6513" s="134" t="s">
        <v>454</v>
      </c>
      <c r="F6513" s="134" t="s">
        <v>452</v>
      </c>
      <c r="G6513" s="134" t="s">
        <v>328</v>
      </c>
      <c r="H6513" s="134" t="s">
        <v>1023</v>
      </c>
      <c r="I6513" s="134" t="s">
        <v>2</v>
      </c>
      <c r="J6513" s="135">
        <v>420</v>
      </c>
      <c r="K6513" s="135">
        <v>2072.89</v>
      </c>
      <c r="L6513" s="135">
        <v>2052.04</v>
      </c>
      <c r="M6513" s="141" t="str">
        <f t="shared" si="203"/>
        <v>201704</v>
      </c>
    </row>
    <row r="6514" spans="1:13" x14ac:dyDescent="0.25">
      <c r="A6514" s="35" t="str">
        <f>VLOOKUP(B6514,ResCat!$A$2:$B$269,2,FALSE)</f>
        <v>HMOPMR</v>
      </c>
      <c r="B6514" s="68" t="str">
        <f>IF(ISNA(VLOOKUP(C6514,COA!$A$2:$B$340,2,FALSE)),"XXX",VLOOKUP(C6514,COA!$A$2:$B$340,2,FALSE))</f>
        <v>N14</v>
      </c>
      <c r="C6514" s="149" t="str">
        <f t="shared" si="204"/>
        <v>0012-1013-0012</v>
      </c>
      <c r="D6514" s="134" t="s">
        <v>452</v>
      </c>
      <c r="E6514" s="134" t="s">
        <v>454</v>
      </c>
      <c r="F6514" s="134" t="s">
        <v>452</v>
      </c>
      <c r="G6514" s="134" t="s">
        <v>328</v>
      </c>
      <c r="H6514" s="134" t="s">
        <v>1023</v>
      </c>
      <c r="I6514" s="134" t="s">
        <v>1</v>
      </c>
      <c r="J6514" s="135">
        <v>6930.53</v>
      </c>
      <c r="K6514" s="135">
        <v>2322.54</v>
      </c>
      <c r="L6514" s="135">
        <v>2322.54</v>
      </c>
      <c r="M6514" s="141" t="str">
        <f t="shared" si="203"/>
        <v>201704</v>
      </c>
    </row>
    <row r="6515" spans="1:13" x14ac:dyDescent="0.25">
      <c r="A6515" s="35" t="str">
        <f>VLOOKUP(B6515,ResCat!$A$2:$B$269,2,FALSE)</f>
        <v>HMOPMR</v>
      </c>
      <c r="B6515" s="68" t="str">
        <f>IF(ISNA(VLOOKUP(C6515,COA!$A$2:$B$340,2,FALSE)),"XXX",VLOOKUP(C6515,COA!$A$2:$B$340,2,FALSE))</f>
        <v>N14</v>
      </c>
      <c r="C6515" s="149" t="str">
        <f t="shared" si="204"/>
        <v>0012-1013-0012</v>
      </c>
      <c r="D6515" s="134" t="s">
        <v>452</v>
      </c>
      <c r="E6515" s="134" t="s">
        <v>454</v>
      </c>
      <c r="F6515" s="134" t="s">
        <v>452</v>
      </c>
      <c r="G6515" s="134" t="s">
        <v>330</v>
      </c>
      <c r="H6515" s="134" t="s">
        <v>1023</v>
      </c>
      <c r="I6515" s="134" t="s">
        <v>3</v>
      </c>
      <c r="J6515" s="135">
        <v>0</v>
      </c>
      <c r="K6515" s="135">
        <v>-200.81</v>
      </c>
      <c r="L6515" s="135">
        <v>-200.81</v>
      </c>
      <c r="M6515" s="141" t="str">
        <f t="shared" si="203"/>
        <v>201705</v>
      </c>
    </row>
    <row r="6516" spans="1:13" x14ac:dyDescent="0.25">
      <c r="A6516" s="35" t="str">
        <f>VLOOKUP(B6516,ResCat!$A$2:$B$269,2,FALSE)</f>
        <v>HMOPMR</v>
      </c>
      <c r="B6516" s="68" t="str">
        <f>IF(ISNA(VLOOKUP(C6516,COA!$A$2:$B$340,2,FALSE)),"XXX",VLOOKUP(C6516,COA!$A$2:$B$340,2,FALSE))</f>
        <v>N14</v>
      </c>
      <c r="C6516" s="149" t="str">
        <f t="shared" si="204"/>
        <v>0012-1013-0012</v>
      </c>
      <c r="D6516" s="134" t="s">
        <v>452</v>
      </c>
      <c r="E6516" s="134" t="s">
        <v>454</v>
      </c>
      <c r="F6516" s="134" t="s">
        <v>452</v>
      </c>
      <c r="G6516" s="134" t="s">
        <v>330</v>
      </c>
      <c r="H6516" s="134" t="s">
        <v>1023</v>
      </c>
      <c r="I6516" s="134" t="s">
        <v>2</v>
      </c>
      <c r="J6516" s="135">
        <v>26</v>
      </c>
      <c r="K6516" s="135">
        <v>12.04</v>
      </c>
      <c r="L6516" s="135">
        <v>8.43</v>
      </c>
      <c r="M6516" s="141" t="str">
        <f t="shared" si="203"/>
        <v>201705</v>
      </c>
    </row>
    <row r="6517" spans="1:13" x14ac:dyDescent="0.25">
      <c r="A6517" s="35" t="str">
        <f>VLOOKUP(B6517,ResCat!$A$2:$B$269,2,FALSE)</f>
        <v>HMOPMR</v>
      </c>
      <c r="B6517" s="68" t="str">
        <f>IF(ISNA(VLOOKUP(C6517,COA!$A$2:$B$340,2,FALSE)),"XXX",VLOOKUP(C6517,COA!$A$2:$B$340,2,FALSE))</f>
        <v>N14</v>
      </c>
      <c r="C6517" s="149" t="str">
        <f t="shared" si="204"/>
        <v>0012-1013-0012</v>
      </c>
      <c r="D6517" s="134" t="s">
        <v>452</v>
      </c>
      <c r="E6517" s="134" t="s">
        <v>454</v>
      </c>
      <c r="F6517" s="134" t="s">
        <v>452</v>
      </c>
      <c r="G6517" s="134" t="s">
        <v>330</v>
      </c>
      <c r="H6517" s="134" t="s">
        <v>1023</v>
      </c>
      <c r="I6517" s="134" t="s">
        <v>1</v>
      </c>
      <c r="J6517" s="135">
        <v>1090</v>
      </c>
      <c r="K6517" s="135">
        <v>652.44000000000005</v>
      </c>
      <c r="L6517" s="135">
        <v>587.20000000000005</v>
      </c>
      <c r="M6517" s="141" t="str">
        <f t="shared" si="203"/>
        <v>201705</v>
      </c>
    </row>
    <row r="6518" spans="1:13" x14ac:dyDescent="0.25">
      <c r="A6518" s="35" t="str">
        <f>VLOOKUP(B6518,ResCat!$A$2:$B$269,2,FALSE)</f>
        <v>HMOPMR</v>
      </c>
      <c r="B6518" s="68" t="str">
        <f>IF(ISNA(VLOOKUP(C6518,COA!$A$2:$B$340,2,FALSE)),"XXX",VLOOKUP(C6518,COA!$A$2:$B$340,2,FALSE))</f>
        <v>N14</v>
      </c>
      <c r="C6518" s="149" t="str">
        <f t="shared" si="204"/>
        <v>0012-1013-0012</v>
      </c>
      <c r="D6518" s="134" t="s">
        <v>452</v>
      </c>
      <c r="E6518" s="134" t="s">
        <v>454</v>
      </c>
      <c r="F6518" s="134" t="s">
        <v>452</v>
      </c>
      <c r="G6518" s="134" t="s">
        <v>332</v>
      </c>
      <c r="H6518" s="134" t="s">
        <v>1023</v>
      </c>
      <c r="I6518" s="134" t="s">
        <v>3</v>
      </c>
      <c r="J6518" s="135">
        <v>439</v>
      </c>
      <c r="K6518" s="135">
        <v>145.66000000000003</v>
      </c>
      <c r="L6518" s="135">
        <v>79.25</v>
      </c>
      <c r="M6518" s="141" t="str">
        <f t="shared" si="203"/>
        <v>201706</v>
      </c>
    </row>
    <row r="6519" spans="1:13" x14ac:dyDescent="0.25">
      <c r="A6519" s="35" t="str">
        <f>VLOOKUP(B6519,ResCat!$A$2:$B$269,2,FALSE)</f>
        <v>HMOPMR</v>
      </c>
      <c r="B6519" s="68" t="str">
        <f>IF(ISNA(VLOOKUP(C6519,COA!$A$2:$B$340,2,FALSE)),"XXX",VLOOKUP(C6519,COA!$A$2:$B$340,2,FALSE))</f>
        <v>N14</v>
      </c>
      <c r="C6519" s="149" t="str">
        <f t="shared" si="204"/>
        <v>0012-1013-0012</v>
      </c>
      <c r="D6519" s="134" t="s">
        <v>452</v>
      </c>
      <c r="E6519" s="134" t="s">
        <v>454</v>
      </c>
      <c r="F6519" s="134" t="s">
        <v>452</v>
      </c>
      <c r="G6519" s="134" t="s">
        <v>332</v>
      </c>
      <c r="H6519" s="134" t="s">
        <v>1023</v>
      </c>
      <c r="I6519" s="134" t="s">
        <v>0</v>
      </c>
      <c r="J6519" s="135">
        <v>-9.0949470177292824E-13</v>
      </c>
      <c r="K6519" s="135">
        <v>5085</v>
      </c>
      <c r="L6519" s="135">
        <v>5085</v>
      </c>
      <c r="M6519" s="141" t="str">
        <f t="shared" si="203"/>
        <v>201706</v>
      </c>
    </row>
    <row r="6520" spans="1:13" x14ac:dyDescent="0.25">
      <c r="A6520" s="35" t="str">
        <f>VLOOKUP(B6520,ResCat!$A$2:$B$269,2,FALSE)</f>
        <v>HMOPMR</v>
      </c>
      <c r="B6520" s="68" t="str">
        <f>IF(ISNA(VLOOKUP(C6520,COA!$A$2:$B$340,2,FALSE)),"XXX",VLOOKUP(C6520,COA!$A$2:$B$340,2,FALSE))</f>
        <v>N14</v>
      </c>
      <c r="C6520" s="149" t="str">
        <f t="shared" si="204"/>
        <v>0012-1013-0012</v>
      </c>
      <c r="D6520" s="134" t="s">
        <v>452</v>
      </c>
      <c r="E6520" s="134" t="s">
        <v>454</v>
      </c>
      <c r="F6520" s="134" t="s">
        <v>452</v>
      </c>
      <c r="G6520" s="134" t="s">
        <v>332</v>
      </c>
      <c r="H6520" s="134" t="s">
        <v>1023</v>
      </c>
      <c r="I6520" s="134" t="s">
        <v>2</v>
      </c>
      <c r="J6520" s="135">
        <v>1084</v>
      </c>
      <c r="K6520" s="135">
        <v>464.84000000000003</v>
      </c>
      <c r="L6520" s="135">
        <v>262.58000000000004</v>
      </c>
      <c r="M6520" s="141" t="str">
        <f t="shared" si="203"/>
        <v>201706</v>
      </c>
    </row>
    <row r="6521" spans="1:13" x14ac:dyDescent="0.25">
      <c r="A6521" s="35" t="str">
        <f>VLOOKUP(B6521,ResCat!$A$2:$B$269,2,FALSE)</f>
        <v>XXX</v>
      </c>
      <c r="B6521" s="68" t="str">
        <f>IF(ISNA(VLOOKUP(C6521,COA!$A$2:$B$340,2,FALSE)),"XXX",VLOOKUP(C6521,COA!$A$2:$B$340,2,FALSE))</f>
        <v>XXX</v>
      </c>
      <c r="C6521" s="149" t="str">
        <f t="shared" si="204"/>
        <v>0013-0000-0035</v>
      </c>
      <c r="D6521" s="134" t="s">
        <v>467</v>
      </c>
      <c r="E6521" s="134" t="s">
        <v>510</v>
      </c>
      <c r="F6521" s="134" t="s">
        <v>468</v>
      </c>
      <c r="G6521" s="134" t="s">
        <v>1059</v>
      </c>
      <c r="H6521" s="134" t="s">
        <v>1023</v>
      </c>
      <c r="I6521" s="134" t="s">
        <v>3</v>
      </c>
      <c r="J6521" s="135">
        <v>0</v>
      </c>
      <c r="K6521" s="135">
        <v>0</v>
      </c>
      <c r="L6521" s="135">
        <v>0</v>
      </c>
      <c r="M6521" s="141" t="str">
        <f t="shared" si="203"/>
        <v>201601</v>
      </c>
    </row>
    <row r="6522" spans="1:13" x14ac:dyDescent="0.25">
      <c r="A6522" s="35" t="str">
        <f>VLOOKUP(B6522,ResCat!$A$2:$B$269,2,FALSE)</f>
        <v>XXX</v>
      </c>
      <c r="B6522" s="68" t="str">
        <f>IF(ISNA(VLOOKUP(C6522,COA!$A$2:$B$340,2,FALSE)),"XXX",VLOOKUP(C6522,COA!$A$2:$B$340,2,FALSE))</f>
        <v>XXX</v>
      </c>
      <c r="C6522" s="149" t="str">
        <f t="shared" si="204"/>
        <v>0013-0000-0035</v>
      </c>
      <c r="D6522" s="134" t="s">
        <v>467</v>
      </c>
      <c r="E6522" s="134" t="s">
        <v>510</v>
      </c>
      <c r="F6522" s="134" t="s">
        <v>468</v>
      </c>
      <c r="G6522" s="134" t="s">
        <v>1059</v>
      </c>
      <c r="H6522" s="134" t="s">
        <v>1023</v>
      </c>
      <c r="I6522" s="134" t="s">
        <v>2</v>
      </c>
      <c r="J6522" s="135">
        <v>3072</v>
      </c>
      <c r="K6522" s="135">
        <v>26.11</v>
      </c>
      <c r="L6522" s="135">
        <v>23.5</v>
      </c>
      <c r="M6522" s="141" t="str">
        <f t="shared" si="203"/>
        <v>201601</v>
      </c>
    </row>
    <row r="6523" spans="1:13" x14ac:dyDescent="0.25">
      <c r="A6523" s="35" t="str">
        <f>VLOOKUP(B6523,ResCat!$A$2:$B$269,2,FALSE)</f>
        <v>XXX</v>
      </c>
      <c r="B6523" s="68" t="str">
        <f>IF(ISNA(VLOOKUP(C6523,COA!$A$2:$B$340,2,FALSE)),"XXX",VLOOKUP(C6523,COA!$A$2:$B$340,2,FALSE))</f>
        <v>XXX</v>
      </c>
      <c r="C6523" s="149" t="str">
        <f t="shared" si="204"/>
        <v>0013-0000-0035</v>
      </c>
      <c r="D6523" s="134" t="s">
        <v>467</v>
      </c>
      <c r="E6523" s="134" t="s">
        <v>510</v>
      </c>
      <c r="F6523" s="134" t="s">
        <v>468</v>
      </c>
      <c r="G6523" s="134" t="s">
        <v>1041</v>
      </c>
      <c r="H6523" s="134" t="s">
        <v>1023</v>
      </c>
      <c r="I6523" s="134" t="s">
        <v>2</v>
      </c>
      <c r="J6523" s="135">
        <v>143</v>
      </c>
      <c r="K6523" s="135">
        <v>70.14</v>
      </c>
      <c r="L6523" s="135">
        <v>10.79</v>
      </c>
      <c r="M6523" s="141" t="str">
        <f t="shared" si="203"/>
        <v>201601</v>
      </c>
    </row>
    <row r="6524" spans="1:13" x14ac:dyDescent="0.25">
      <c r="A6524" s="35" t="str">
        <f>VLOOKUP(B6524,ResCat!$A$2:$B$269,2,FALSE)</f>
        <v>XXX</v>
      </c>
      <c r="B6524" s="68" t="str">
        <f>IF(ISNA(VLOOKUP(C6524,COA!$A$2:$B$340,2,FALSE)),"XXX",VLOOKUP(C6524,COA!$A$2:$B$340,2,FALSE))</f>
        <v>XXX</v>
      </c>
      <c r="C6524" s="149" t="str">
        <f t="shared" si="204"/>
        <v>0013-0000-0035</v>
      </c>
      <c r="D6524" s="134" t="s">
        <v>467</v>
      </c>
      <c r="E6524" s="134" t="s">
        <v>510</v>
      </c>
      <c r="F6524" s="134" t="s">
        <v>468</v>
      </c>
      <c r="G6524" s="134" t="s">
        <v>1024</v>
      </c>
      <c r="H6524" s="134" t="s">
        <v>1023</v>
      </c>
      <c r="I6524" s="134" t="s">
        <v>2</v>
      </c>
      <c r="J6524" s="135">
        <v>143</v>
      </c>
      <c r="K6524" s="135">
        <v>70.14</v>
      </c>
      <c r="L6524" s="135">
        <v>10.79</v>
      </c>
      <c r="M6524" s="141" t="str">
        <f t="shared" si="203"/>
        <v>201601</v>
      </c>
    </row>
    <row r="6525" spans="1:13" x14ac:dyDescent="0.25">
      <c r="A6525" s="35" t="str">
        <f>VLOOKUP(B6525,ResCat!$A$2:$B$269,2,FALSE)</f>
        <v>XXX</v>
      </c>
      <c r="B6525" s="68" t="str">
        <f>IF(ISNA(VLOOKUP(C6525,COA!$A$2:$B$340,2,FALSE)),"XXX",VLOOKUP(C6525,COA!$A$2:$B$340,2,FALSE))</f>
        <v>XXX</v>
      </c>
      <c r="C6525" s="149" t="str">
        <f t="shared" si="204"/>
        <v>0013-0000-0035</v>
      </c>
      <c r="D6525" s="134" t="s">
        <v>467</v>
      </c>
      <c r="E6525" s="134" t="s">
        <v>510</v>
      </c>
      <c r="F6525" s="134" t="s">
        <v>468</v>
      </c>
      <c r="G6525" s="134" t="s">
        <v>365</v>
      </c>
      <c r="H6525" s="134" t="s">
        <v>1023</v>
      </c>
      <c r="I6525" s="134" t="s">
        <v>0</v>
      </c>
      <c r="J6525" s="135">
        <v>-1.8189894035458565E-12</v>
      </c>
      <c r="K6525" s="135">
        <v>5010.9200000000019</v>
      </c>
      <c r="L6525" s="135">
        <v>4509.8300000000027</v>
      </c>
      <c r="M6525" s="141" t="str">
        <f t="shared" si="203"/>
        <v>201601</v>
      </c>
    </row>
    <row r="6526" spans="1:13" x14ac:dyDescent="0.25">
      <c r="A6526" s="35" t="str">
        <f>VLOOKUP(B6526,ResCat!$A$2:$B$269,2,FALSE)</f>
        <v>XXX</v>
      </c>
      <c r="B6526" s="68" t="str">
        <f>IF(ISNA(VLOOKUP(C6526,COA!$A$2:$B$340,2,FALSE)),"XXX",VLOOKUP(C6526,COA!$A$2:$B$340,2,FALSE))</f>
        <v>XXX</v>
      </c>
      <c r="C6526" s="149" t="str">
        <f t="shared" si="204"/>
        <v>0013-0000-0035</v>
      </c>
      <c r="D6526" s="134" t="s">
        <v>467</v>
      </c>
      <c r="E6526" s="134" t="s">
        <v>510</v>
      </c>
      <c r="F6526" s="134" t="s">
        <v>468</v>
      </c>
      <c r="G6526" s="134" t="s">
        <v>1030</v>
      </c>
      <c r="H6526" s="134" t="s">
        <v>1023</v>
      </c>
      <c r="I6526" s="134" t="s">
        <v>2</v>
      </c>
      <c r="J6526" s="135">
        <v>-370</v>
      </c>
      <c r="K6526" s="135">
        <v>-144.66999999999999</v>
      </c>
      <c r="L6526" s="135">
        <v>-144.66999999999999</v>
      </c>
      <c r="M6526" s="141" t="str">
        <f t="shared" si="203"/>
        <v>201601</v>
      </c>
    </row>
    <row r="6527" spans="1:13" x14ac:dyDescent="0.25">
      <c r="A6527" s="35" t="str">
        <f>VLOOKUP(B6527,ResCat!$A$2:$B$269,2,FALSE)</f>
        <v>XXX</v>
      </c>
      <c r="B6527" s="68" t="str">
        <f>IF(ISNA(VLOOKUP(C6527,COA!$A$2:$B$340,2,FALSE)),"XXX",VLOOKUP(C6527,COA!$A$2:$B$340,2,FALSE))</f>
        <v>XXX</v>
      </c>
      <c r="C6527" s="149" t="str">
        <f t="shared" si="204"/>
        <v>0013-0000-0035</v>
      </c>
      <c r="D6527" s="134" t="s">
        <v>467</v>
      </c>
      <c r="E6527" s="134" t="s">
        <v>510</v>
      </c>
      <c r="F6527" s="134" t="s">
        <v>468</v>
      </c>
      <c r="G6527" s="134" t="s">
        <v>1026</v>
      </c>
      <c r="H6527" s="134" t="s">
        <v>1023</v>
      </c>
      <c r="I6527" s="134" t="s">
        <v>2</v>
      </c>
      <c r="J6527" s="135">
        <v>-250</v>
      </c>
      <c r="K6527" s="135">
        <v>-114.37</v>
      </c>
      <c r="L6527" s="135">
        <v>-102.93</v>
      </c>
      <c r="M6527" s="141" t="str">
        <f t="shared" si="203"/>
        <v>201601</v>
      </c>
    </row>
    <row r="6528" spans="1:13" x14ac:dyDescent="0.25">
      <c r="A6528" s="35" t="str">
        <f>VLOOKUP(B6528,ResCat!$A$2:$B$269,2,FALSE)</f>
        <v>XXX</v>
      </c>
      <c r="B6528" s="68" t="str">
        <f>IF(ISNA(VLOOKUP(C6528,COA!$A$2:$B$340,2,FALSE)),"XXX",VLOOKUP(C6528,COA!$A$2:$B$340,2,FALSE))</f>
        <v>XXX</v>
      </c>
      <c r="C6528" s="149" t="str">
        <f t="shared" si="204"/>
        <v>0013-0000-0035</v>
      </c>
      <c r="D6528" s="134" t="s">
        <v>467</v>
      </c>
      <c r="E6528" s="134" t="s">
        <v>510</v>
      </c>
      <c r="F6528" s="134" t="s">
        <v>468</v>
      </c>
      <c r="G6528" s="134" t="s">
        <v>349</v>
      </c>
      <c r="H6528" s="134" t="s">
        <v>1023</v>
      </c>
      <c r="I6528" s="134" t="s">
        <v>2</v>
      </c>
      <c r="J6528" s="135">
        <v>169.06</v>
      </c>
      <c r="K6528" s="135">
        <v>145.63999999999999</v>
      </c>
      <c r="L6528" s="135">
        <v>31.14</v>
      </c>
      <c r="M6528" s="141" t="str">
        <f t="shared" si="203"/>
        <v>201601</v>
      </c>
    </row>
    <row r="6529" spans="1:13" x14ac:dyDescent="0.25">
      <c r="A6529" s="35" t="str">
        <f>VLOOKUP(B6529,ResCat!$A$2:$B$269,2,FALSE)</f>
        <v>XXX</v>
      </c>
      <c r="B6529" s="68" t="str">
        <f>IF(ISNA(VLOOKUP(C6529,COA!$A$2:$B$340,2,FALSE)),"XXX",VLOOKUP(C6529,COA!$A$2:$B$340,2,FALSE))</f>
        <v>XXX</v>
      </c>
      <c r="C6529" s="149" t="str">
        <f t="shared" si="204"/>
        <v>0013-0000-0035</v>
      </c>
      <c r="D6529" s="134" t="s">
        <v>467</v>
      </c>
      <c r="E6529" s="134" t="s">
        <v>510</v>
      </c>
      <c r="F6529" s="134" t="s">
        <v>468</v>
      </c>
      <c r="G6529" s="134" t="s">
        <v>359</v>
      </c>
      <c r="H6529" s="134" t="s">
        <v>1023</v>
      </c>
      <c r="I6529" s="134" t="s">
        <v>2</v>
      </c>
      <c r="J6529" s="135">
        <v>145</v>
      </c>
      <c r="K6529" s="135">
        <v>100.32</v>
      </c>
      <c r="L6529" s="135">
        <v>80.25</v>
      </c>
      <c r="M6529" s="141" t="str">
        <f t="shared" si="203"/>
        <v>201601</v>
      </c>
    </row>
    <row r="6530" spans="1:13" x14ac:dyDescent="0.25">
      <c r="A6530" s="35" t="str">
        <f>VLOOKUP(B6530,ResCat!$A$2:$B$269,2,FALSE)</f>
        <v>XXX</v>
      </c>
      <c r="B6530" s="68" t="str">
        <f>IF(ISNA(VLOOKUP(C6530,COA!$A$2:$B$340,2,FALSE)),"XXX",VLOOKUP(C6530,COA!$A$2:$B$340,2,FALSE))</f>
        <v>XXX</v>
      </c>
      <c r="C6530" s="149" t="str">
        <f t="shared" si="204"/>
        <v>0013-0000-0035</v>
      </c>
      <c r="D6530" s="134" t="s">
        <v>467</v>
      </c>
      <c r="E6530" s="134" t="s">
        <v>510</v>
      </c>
      <c r="F6530" s="134" t="s">
        <v>468</v>
      </c>
      <c r="G6530" s="134" t="s">
        <v>354</v>
      </c>
      <c r="H6530" s="134" t="s">
        <v>1023</v>
      </c>
      <c r="I6530" s="134" t="s">
        <v>0</v>
      </c>
      <c r="J6530" s="135">
        <v>32289.249999999996</v>
      </c>
      <c r="K6530" s="135">
        <v>0</v>
      </c>
      <c r="L6530" s="135">
        <v>0</v>
      </c>
      <c r="M6530" s="141" t="str">
        <f t="shared" si="203"/>
        <v>201601</v>
      </c>
    </row>
    <row r="6531" spans="1:13" x14ac:dyDescent="0.25">
      <c r="A6531" s="35" t="str">
        <f>VLOOKUP(B6531,ResCat!$A$2:$B$269,2,FALSE)</f>
        <v>XXX</v>
      </c>
      <c r="B6531" s="68" t="str">
        <f>IF(ISNA(VLOOKUP(C6531,COA!$A$2:$B$340,2,FALSE)),"XXX",VLOOKUP(C6531,COA!$A$2:$B$340,2,FALSE))</f>
        <v>XXX</v>
      </c>
      <c r="C6531" s="149" t="str">
        <f t="shared" si="204"/>
        <v>0013-0000-0035</v>
      </c>
      <c r="D6531" s="134" t="s">
        <v>467</v>
      </c>
      <c r="E6531" s="134" t="s">
        <v>510</v>
      </c>
      <c r="F6531" s="134" t="s">
        <v>468</v>
      </c>
      <c r="G6531" s="134" t="s">
        <v>354</v>
      </c>
      <c r="H6531" s="134" t="s">
        <v>1023</v>
      </c>
      <c r="I6531" s="134" t="s">
        <v>2</v>
      </c>
      <c r="J6531" s="135">
        <v>415</v>
      </c>
      <c r="K6531" s="135">
        <v>161.78</v>
      </c>
      <c r="L6531" s="135">
        <v>161.78</v>
      </c>
      <c r="M6531" s="141" t="str">
        <f t="shared" si="203"/>
        <v>201601</v>
      </c>
    </row>
    <row r="6532" spans="1:13" x14ac:dyDescent="0.25">
      <c r="A6532" s="35" t="str">
        <f>VLOOKUP(B6532,ResCat!$A$2:$B$269,2,FALSE)</f>
        <v>XXX</v>
      </c>
      <c r="B6532" s="68" t="str">
        <f>IF(ISNA(VLOOKUP(C6532,COA!$A$2:$B$340,2,FALSE)),"XXX",VLOOKUP(C6532,COA!$A$2:$B$340,2,FALSE))</f>
        <v>XXX</v>
      </c>
      <c r="C6532" s="149" t="str">
        <f t="shared" si="204"/>
        <v>0013-0000-0035</v>
      </c>
      <c r="D6532" s="134" t="s">
        <v>467</v>
      </c>
      <c r="E6532" s="134" t="s">
        <v>510</v>
      </c>
      <c r="F6532" s="134" t="s">
        <v>468</v>
      </c>
      <c r="G6532" s="134" t="s">
        <v>366</v>
      </c>
      <c r="H6532" s="134" t="s">
        <v>1023</v>
      </c>
      <c r="I6532" s="134" t="s">
        <v>3</v>
      </c>
      <c r="J6532" s="135">
        <v>7374.8600000000006</v>
      </c>
      <c r="K6532" s="135">
        <v>3691.26</v>
      </c>
      <c r="L6532" s="135">
        <v>2999.25</v>
      </c>
      <c r="M6532" s="141" t="str">
        <f t="shared" ref="M6532:M6595" si="205">IF(G6532&lt;$M$1,$M$1,G6532)</f>
        <v>201601</v>
      </c>
    </row>
    <row r="6533" spans="1:13" x14ac:dyDescent="0.25">
      <c r="A6533" s="35" t="str">
        <f>VLOOKUP(B6533,ResCat!$A$2:$B$269,2,FALSE)</f>
        <v>XXX</v>
      </c>
      <c r="B6533" s="68" t="str">
        <f>IF(ISNA(VLOOKUP(C6533,COA!$A$2:$B$340,2,FALSE)),"XXX",VLOOKUP(C6533,COA!$A$2:$B$340,2,FALSE))</f>
        <v>XXX</v>
      </c>
      <c r="C6533" s="149" t="str">
        <f t="shared" ref="C6533:C6596" si="206">D6533&amp;"-"&amp;E6533&amp;"-"&amp;F6533</f>
        <v>0013-0000-0035</v>
      </c>
      <c r="D6533" s="134" t="s">
        <v>467</v>
      </c>
      <c r="E6533" s="134" t="s">
        <v>510</v>
      </c>
      <c r="F6533" s="134" t="s">
        <v>468</v>
      </c>
      <c r="G6533" s="134" t="s">
        <v>366</v>
      </c>
      <c r="H6533" s="134" t="s">
        <v>1023</v>
      </c>
      <c r="I6533" s="134" t="s">
        <v>0</v>
      </c>
      <c r="J6533" s="135">
        <v>66256</v>
      </c>
      <c r="K6533" s="135">
        <v>9972.8900000000031</v>
      </c>
      <c r="L6533" s="135">
        <v>9972.8900000000031</v>
      </c>
      <c r="M6533" s="141" t="str">
        <f t="shared" si="205"/>
        <v>201601</v>
      </c>
    </row>
    <row r="6534" spans="1:13" x14ac:dyDescent="0.25">
      <c r="A6534" s="35" t="str">
        <f>VLOOKUP(B6534,ResCat!$A$2:$B$269,2,FALSE)</f>
        <v>XXX</v>
      </c>
      <c r="B6534" s="68" t="str">
        <f>IF(ISNA(VLOOKUP(C6534,COA!$A$2:$B$340,2,FALSE)),"XXX",VLOOKUP(C6534,COA!$A$2:$B$340,2,FALSE))</f>
        <v>XXX</v>
      </c>
      <c r="C6534" s="149" t="str">
        <f t="shared" si="206"/>
        <v>0013-0000-0035</v>
      </c>
      <c r="D6534" s="134" t="s">
        <v>467</v>
      </c>
      <c r="E6534" s="134" t="s">
        <v>510</v>
      </c>
      <c r="F6534" s="134" t="s">
        <v>468</v>
      </c>
      <c r="G6534" s="134" t="s">
        <v>366</v>
      </c>
      <c r="H6534" s="134" t="s">
        <v>1023</v>
      </c>
      <c r="I6534" s="134" t="s">
        <v>2</v>
      </c>
      <c r="J6534" s="135">
        <v>4684.8</v>
      </c>
      <c r="K6534" s="135">
        <v>4139.84</v>
      </c>
      <c r="L6534" s="135">
        <v>5149.7800000000007</v>
      </c>
      <c r="M6534" s="141" t="str">
        <f t="shared" si="205"/>
        <v>201601</v>
      </c>
    </row>
    <row r="6535" spans="1:13" x14ac:dyDescent="0.25">
      <c r="A6535" s="35" t="str">
        <f>VLOOKUP(B6535,ResCat!$A$2:$B$269,2,FALSE)</f>
        <v>XXX</v>
      </c>
      <c r="B6535" s="68" t="str">
        <f>IF(ISNA(VLOOKUP(C6535,COA!$A$2:$B$340,2,FALSE)),"XXX",VLOOKUP(C6535,COA!$A$2:$B$340,2,FALSE))</f>
        <v>XXX</v>
      </c>
      <c r="C6535" s="149" t="str">
        <f t="shared" si="206"/>
        <v>0013-0000-0035</v>
      </c>
      <c r="D6535" s="134" t="s">
        <v>467</v>
      </c>
      <c r="E6535" s="134" t="s">
        <v>510</v>
      </c>
      <c r="F6535" s="134" t="s">
        <v>468</v>
      </c>
      <c r="G6535" s="134" t="s">
        <v>970</v>
      </c>
      <c r="H6535" s="134" t="s">
        <v>1023</v>
      </c>
      <c r="I6535" s="134" t="s">
        <v>2</v>
      </c>
      <c r="J6535" s="135">
        <v>979.2</v>
      </c>
      <c r="K6535" s="135">
        <v>6.12</v>
      </c>
      <c r="L6535" s="135">
        <v>5.51</v>
      </c>
      <c r="M6535" s="141" t="str">
        <f t="shared" si="205"/>
        <v>201712</v>
      </c>
    </row>
    <row r="6536" spans="1:13" x14ac:dyDescent="0.25">
      <c r="A6536" s="35" t="str">
        <f>VLOOKUP(B6536,ResCat!$A$2:$B$269,2,FALSE)</f>
        <v>XXX</v>
      </c>
      <c r="B6536" s="68" t="str">
        <f>IF(ISNA(VLOOKUP(C6536,COA!$A$2:$B$340,2,FALSE)),"XXX",VLOOKUP(C6536,COA!$A$2:$B$340,2,FALSE))</f>
        <v>XXX</v>
      </c>
      <c r="C6536" s="149" t="str">
        <f t="shared" si="206"/>
        <v>0013-0000-0063</v>
      </c>
      <c r="D6536" s="134" t="s">
        <v>467</v>
      </c>
      <c r="E6536" s="134" t="s">
        <v>510</v>
      </c>
      <c r="F6536" s="134" t="s">
        <v>477</v>
      </c>
      <c r="G6536" s="134" t="s">
        <v>1034</v>
      </c>
      <c r="H6536" s="134" t="s">
        <v>1023</v>
      </c>
      <c r="I6536" s="134" t="s">
        <v>2</v>
      </c>
      <c r="J6536" s="135">
        <v>160</v>
      </c>
      <c r="K6536" s="135">
        <v>113</v>
      </c>
      <c r="L6536" s="135">
        <v>113</v>
      </c>
      <c r="M6536" s="141" t="str">
        <f t="shared" si="205"/>
        <v>201601</v>
      </c>
    </row>
    <row r="6537" spans="1:13" x14ac:dyDescent="0.25">
      <c r="A6537" s="35" t="str">
        <f>VLOOKUP(B6537,ResCat!$A$2:$B$269,2,FALSE)</f>
        <v>XXX</v>
      </c>
      <c r="B6537" s="68" t="str">
        <f>IF(ISNA(VLOOKUP(C6537,COA!$A$2:$B$340,2,FALSE)),"XXX",VLOOKUP(C6537,COA!$A$2:$B$340,2,FALSE))</f>
        <v>N32</v>
      </c>
      <c r="C6537" s="149" t="str">
        <f t="shared" si="206"/>
        <v>0013-1003-0035</v>
      </c>
      <c r="D6537" s="134" t="s">
        <v>467</v>
      </c>
      <c r="E6537" s="134" t="s">
        <v>448</v>
      </c>
      <c r="F6537" s="134" t="s">
        <v>468</v>
      </c>
      <c r="G6537" s="134" t="s">
        <v>309</v>
      </c>
      <c r="H6537" s="134" t="s">
        <v>1023</v>
      </c>
      <c r="I6537" s="134" t="s">
        <v>3</v>
      </c>
      <c r="J6537" s="135">
        <v>0</v>
      </c>
      <c r="K6537" s="135">
        <v>-162.23999999999998</v>
      </c>
      <c r="L6537" s="135">
        <v>-162.23999999999998</v>
      </c>
      <c r="M6537" s="141" t="str">
        <f t="shared" si="205"/>
        <v>201601</v>
      </c>
    </row>
    <row r="6538" spans="1:13" x14ac:dyDescent="0.25">
      <c r="A6538" s="35" t="str">
        <f>VLOOKUP(B6538,ResCat!$A$2:$B$269,2,FALSE)</f>
        <v>XXX</v>
      </c>
      <c r="B6538" s="68" t="str">
        <f>IF(ISNA(VLOOKUP(C6538,COA!$A$2:$B$340,2,FALSE)),"XXX",VLOOKUP(C6538,COA!$A$2:$B$340,2,FALSE))</f>
        <v>N32</v>
      </c>
      <c r="C6538" s="149" t="str">
        <f t="shared" si="206"/>
        <v>0013-1003-0035</v>
      </c>
      <c r="D6538" s="134" t="s">
        <v>467</v>
      </c>
      <c r="E6538" s="134" t="s">
        <v>448</v>
      </c>
      <c r="F6538" s="134" t="s">
        <v>468</v>
      </c>
      <c r="G6538" s="134" t="s">
        <v>362</v>
      </c>
      <c r="H6538" s="134" t="s">
        <v>1023</v>
      </c>
      <c r="I6538" s="134" t="s">
        <v>3</v>
      </c>
      <c r="J6538" s="135">
        <v>0</v>
      </c>
      <c r="K6538" s="135">
        <v>-50.65</v>
      </c>
      <c r="L6538" s="135">
        <v>-50.65</v>
      </c>
      <c r="M6538" s="141" t="str">
        <f t="shared" si="205"/>
        <v>201601</v>
      </c>
    </row>
    <row r="6539" spans="1:13" x14ac:dyDescent="0.25">
      <c r="A6539" s="35" t="str">
        <f>VLOOKUP(B6539,ResCat!$A$2:$B$269,2,FALSE)</f>
        <v>XXX</v>
      </c>
      <c r="B6539" s="68" t="str">
        <f>IF(ISNA(VLOOKUP(C6539,COA!$A$2:$B$340,2,FALSE)),"XXX",VLOOKUP(C6539,COA!$A$2:$B$340,2,FALSE))</f>
        <v>N32</v>
      </c>
      <c r="C6539" s="149" t="str">
        <f t="shared" si="206"/>
        <v>0013-1003-0035</v>
      </c>
      <c r="D6539" s="134" t="s">
        <v>467</v>
      </c>
      <c r="E6539" s="134" t="s">
        <v>448</v>
      </c>
      <c r="F6539" s="134" t="s">
        <v>468</v>
      </c>
      <c r="G6539" s="134" t="s">
        <v>362</v>
      </c>
      <c r="H6539" s="134" t="s">
        <v>1023</v>
      </c>
      <c r="I6539" s="134" t="s">
        <v>2</v>
      </c>
      <c r="J6539" s="135">
        <v>0</v>
      </c>
      <c r="K6539" s="135">
        <v>-77.489999999999981</v>
      </c>
      <c r="L6539" s="135">
        <v>-77.489999999999981</v>
      </c>
      <c r="M6539" s="141" t="str">
        <f t="shared" si="205"/>
        <v>201601</v>
      </c>
    </row>
    <row r="6540" spans="1:13" x14ac:dyDescent="0.25">
      <c r="A6540" s="35" t="str">
        <f>VLOOKUP(B6540,ResCat!$A$2:$B$269,2,FALSE)</f>
        <v>XXX</v>
      </c>
      <c r="B6540" s="68" t="str">
        <f>IF(ISNA(VLOOKUP(C6540,COA!$A$2:$B$340,2,FALSE)),"XXX",VLOOKUP(C6540,COA!$A$2:$B$340,2,FALSE))</f>
        <v>N32</v>
      </c>
      <c r="C6540" s="149" t="str">
        <f t="shared" si="206"/>
        <v>0013-1003-0035</v>
      </c>
      <c r="D6540" s="134" t="s">
        <v>467</v>
      </c>
      <c r="E6540" s="134" t="s">
        <v>448</v>
      </c>
      <c r="F6540" s="134" t="s">
        <v>468</v>
      </c>
      <c r="G6540" s="134" t="s">
        <v>1028</v>
      </c>
      <c r="H6540" s="134" t="s">
        <v>1023</v>
      </c>
      <c r="I6540" s="134" t="s">
        <v>3</v>
      </c>
      <c r="J6540" s="135">
        <v>7.1054273576010019E-15</v>
      </c>
      <c r="K6540" s="135">
        <v>-953.24</v>
      </c>
      <c r="L6540" s="135">
        <v>-953.24</v>
      </c>
      <c r="M6540" s="141" t="str">
        <f t="shared" si="205"/>
        <v>201601</v>
      </c>
    </row>
    <row r="6541" spans="1:13" x14ac:dyDescent="0.25">
      <c r="A6541" s="35" t="str">
        <f>VLOOKUP(B6541,ResCat!$A$2:$B$269,2,FALSE)</f>
        <v>XXX</v>
      </c>
      <c r="B6541" s="68" t="str">
        <f>IF(ISNA(VLOOKUP(C6541,COA!$A$2:$B$340,2,FALSE)),"XXX",VLOOKUP(C6541,COA!$A$2:$B$340,2,FALSE))</f>
        <v>N32</v>
      </c>
      <c r="C6541" s="149" t="str">
        <f t="shared" si="206"/>
        <v>0013-1003-0035</v>
      </c>
      <c r="D6541" s="134" t="s">
        <v>467</v>
      </c>
      <c r="E6541" s="134" t="s">
        <v>448</v>
      </c>
      <c r="F6541" s="134" t="s">
        <v>468</v>
      </c>
      <c r="G6541" s="134" t="s">
        <v>363</v>
      </c>
      <c r="H6541" s="134" t="s">
        <v>1023</v>
      </c>
      <c r="I6541" s="134" t="s">
        <v>3</v>
      </c>
      <c r="J6541" s="135">
        <v>-1710.5</v>
      </c>
      <c r="K6541" s="135">
        <v>-393.22</v>
      </c>
      <c r="L6541" s="135">
        <v>-79.92</v>
      </c>
      <c r="M6541" s="141" t="str">
        <f t="shared" si="205"/>
        <v>201601</v>
      </c>
    </row>
    <row r="6542" spans="1:13" x14ac:dyDescent="0.25">
      <c r="A6542" s="35" t="str">
        <f>VLOOKUP(B6542,ResCat!$A$2:$B$269,2,FALSE)</f>
        <v>XXX</v>
      </c>
      <c r="B6542" s="68" t="str">
        <f>IF(ISNA(VLOOKUP(C6542,COA!$A$2:$B$340,2,FALSE)),"XXX",VLOOKUP(C6542,COA!$A$2:$B$340,2,FALSE))</f>
        <v>N32</v>
      </c>
      <c r="C6542" s="149" t="str">
        <f t="shared" si="206"/>
        <v>0013-1003-0035</v>
      </c>
      <c r="D6542" s="134" t="s">
        <v>467</v>
      </c>
      <c r="E6542" s="134" t="s">
        <v>448</v>
      </c>
      <c r="F6542" s="134" t="s">
        <v>468</v>
      </c>
      <c r="G6542" s="134" t="s">
        <v>363</v>
      </c>
      <c r="H6542" s="134" t="s">
        <v>1023</v>
      </c>
      <c r="I6542" s="134" t="s">
        <v>2</v>
      </c>
      <c r="J6542" s="135">
        <v>0</v>
      </c>
      <c r="K6542" s="135">
        <v>-135.99</v>
      </c>
      <c r="L6542" s="135">
        <v>-135.99000000000004</v>
      </c>
      <c r="M6542" s="141" t="str">
        <f t="shared" si="205"/>
        <v>201601</v>
      </c>
    </row>
    <row r="6543" spans="1:13" x14ac:dyDescent="0.25">
      <c r="A6543" s="35" t="str">
        <f>VLOOKUP(B6543,ResCat!$A$2:$B$269,2,FALSE)</f>
        <v>XXX</v>
      </c>
      <c r="B6543" s="68" t="str">
        <f>IF(ISNA(VLOOKUP(C6543,COA!$A$2:$B$340,2,FALSE)),"XXX",VLOOKUP(C6543,COA!$A$2:$B$340,2,FALSE))</f>
        <v>N32</v>
      </c>
      <c r="C6543" s="149" t="str">
        <f t="shared" si="206"/>
        <v>0013-1003-0035</v>
      </c>
      <c r="D6543" s="134" t="s">
        <v>467</v>
      </c>
      <c r="E6543" s="134" t="s">
        <v>448</v>
      </c>
      <c r="F6543" s="134" t="s">
        <v>468</v>
      </c>
      <c r="G6543" s="134" t="s">
        <v>1029</v>
      </c>
      <c r="H6543" s="134" t="s">
        <v>1023</v>
      </c>
      <c r="I6543" s="134" t="s">
        <v>3</v>
      </c>
      <c r="J6543" s="135">
        <v>20</v>
      </c>
      <c r="K6543" s="135">
        <v>0</v>
      </c>
      <c r="L6543" s="135">
        <v>0</v>
      </c>
      <c r="M6543" s="141" t="str">
        <f t="shared" si="205"/>
        <v>201601</v>
      </c>
    </row>
    <row r="6544" spans="1:13" x14ac:dyDescent="0.25">
      <c r="A6544" s="35" t="str">
        <f>VLOOKUP(B6544,ResCat!$A$2:$B$269,2,FALSE)</f>
        <v>XXX</v>
      </c>
      <c r="B6544" s="68" t="str">
        <f>IF(ISNA(VLOOKUP(C6544,COA!$A$2:$B$340,2,FALSE)),"XXX",VLOOKUP(C6544,COA!$A$2:$B$340,2,FALSE))</f>
        <v>N32</v>
      </c>
      <c r="C6544" s="149" t="str">
        <f t="shared" si="206"/>
        <v>0013-1003-0035</v>
      </c>
      <c r="D6544" s="134" t="s">
        <v>467</v>
      </c>
      <c r="E6544" s="134" t="s">
        <v>448</v>
      </c>
      <c r="F6544" s="134" t="s">
        <v>468</v>
      </c>
      <c r="G6544" s="134" t="s">
        <v>1029</v>
      </c>
      <c r="H6544" s="134" t="s">
        <v>1023</v>
      </c>
      <c r="I6544" s="134" t="s">
        <v>2</v>
      </c>
      <c r="J6544" s="135">
        <v>750</v>
      </c>
      <c r="K6544" s="135">
        <v>168.14</v>
      </c>
      <c r="L6544" s="135">
        <v>168.14</v>
      </c>
      <c r="M6544" s="141" t="str">
        <f t="shared" si="205"/>
        <v>201601</v>
      </c>
    </row>
    <row r="6545" spans="1:13" x14ac:dyDescent="0.25">
      <c r="A6545" s="35" t="str">
        <f>VLOOKUP(B6545,ResCat!$A$2:$B$269,2,FALSE)</f>
        <v>XXX</v>
      </c>
      <c r="B6545" s="68" t="str">
        <f>IF(ISNA(VLOOKUP(C6545,COA!$A$2:$B$340,2,FALSE)),"XXX",VLOOKUP(C6545,COA!$A$2:$B$340,2,FALSE))</f>
        <v>N32</v>
      </c>
      <c r="C6545" s="149" t="str">
        <f t="shared" si="206"/>
        <v>0013-1003-0035</v>
      </c>
      <c r="D6545" s="134" t="s">
        <v>467</v>
      </c>
      <c r="E6545" s="134" t="s">
        <v>448</v>
      </c>
      <c r="F6545" s="134" t="s">
        <v>468</v>
      </c>
      <c r="G6545" s="134" t="s">
        <v>349</v>
      </c>
      <c r="H6545" s="134" t="s">
        <v>1023</v>
      </c>
      <c r="I6545" s="134" t="s">
        <v>3</v>
      </c>
      <c r="J6545" s="135">
        <v>0</v>
      </c>
      <c r="K6545" s="135">
        <v>-106</v>
      </c>
      <c r="L6545" s="135">
        <v>-106</v>
      </c>
      <c r="M6545" s="141" t="str">
        <f t="shared" si="205"/>
        <v>201601</v>
      </c>
    </row>
    <row r="6546" spans="1:13" x14ac:dyDescent="0.25">
      <c r="A6546" s="35" t="str">
        <f>VLOOKUP(B6546,ResCat!$A$2:$B$269,2,FALSE)</f>
        <v>XXX</v>
      </c>
      <c r="B6546" s="68" t="str">
        <f>IF(ISNA(VLOOKUP(C6546,COA!$A$2:$B$340,2,FALSE)),"XXX",VLOOKUP(C6546,COA!$A$2:$B$340,2,FALSE))</f>
        <v>N32</v>
      </c>
      <c r="C6546" s="149" t="str">
        <f t="shared" si="206"/>
        <v>0013-1003-0035</v>
      </c>
      <c r="D6546" s="134" t="s">
        <v>467</v>
      </c>
      <c r="E6546" s="134" t="s">
        <v>448</v>
      </c>
      <c r="F6546" s="134" t="s">
        <v>468</v>
      </c>
      <c r="G6546" s="134" t="s">
        <v>349</v>
      </c>
      <c r="H6546" s="134" t="s">
        <v>1023</v>
      </c>
      <c r="I6546" s="134" t="s">
        <v>0</v>
      </c>
      <c r="J6546" s="135">
        <v>-33281</v>
      </c>
      <c r="K6546" s="135">
        <v>-5393.36</v>
      </c>
      <c r="L6546" s="135">
        <v>-1260</v>
      </c>
      <c r="M6546" s="141" t="str">
        <f t="shared" si="205"/>
        <v>201601</v>
      </c>
    </row>
    <row r="6547" spans="1:13" x14ac:dyDescent="0.25">
      <c r="A6547" s="35" t="str">
        <f>VLOOKUP(B6547,ResCat!$A$2:$B$269,2,FALSE)</f>
        <v>XXX</v>
      </c>
      <c r="B6547" s="68" t="str">
        <f>IF(ISNA(VLOOKUP(C6547,COA!$A$2:$B$340,2,FALSE)),"XXX",VLOOKUP(C6547,COA!$A$2:$B$340,2,FALSE))</f>
        <v>N32</v>
      </c>
      <c r="C6547" s="149" t="str">
        <f t="shared" si="206"/>
        <v>0013-1003-0035</v>
      </c>
      <c r="D6547" s="134" t="s">
        <v>467</v>
      </c>
      <c r="E6547" s="134" t="s">
        <v>448</v>
      </c>
      <c r="F6547" s="134" t="s">
        <v>468</v>
      </c>
      <c r="G6547" s="134" t="s">
        <v>349</v>
      </c>
      <c r="H6547" s="134" t="s">
        <v>1023</v>
      </c>
      <c r="I6547" s="134" t="s">
        <v>2</v>
      </c>
      <c r="J6547" s="135">
        <v>0</v>
      </c>
      <c r="K6547" s="135">
        <v>61.35</v>
      </c>
      <c r="L6547" s="135">
        <v>12.47</v>
      </c>
      <c r="M6547" s="141" t="str">
        <f t="shared" si="205"/>
        <v>201601</v>
      </c>
    </row>
    <row r="6548" spans="1:13" x14ac:dyDescent="0.25">
      <c r="A6548" s="35" t="str">
        <f>VLOOKUP(B6548,ResCat!$A$2:$B$269,2,FALSE)</f>
        <v>XXX</v>
      </c>
      <c r="B6548" s="68" t="str">
        <f>IF(ISNA(VLOOKUP(C6548,COA!$A$2:$B$340,2,FALSE)),"XXX",VLOOKUP(C6548,COA!$A$2:$B$340,2,FALSE))</f>
        <v>N32</v>
      </c>
      <c r="C6548" s="149" t="str">
        <f t="shared" si="206"/>
        <v>0013-1003-0035</v>
      </c>
      <c r="D6548" s="134" t="s">
        <v>467</v>
      </c>
      <c r="E6548" s="134" t="s">
        <v>448</v>
      </c>
      <c r="F6548" s="134" t="s">
        <v>468</v>
      </c>
      <c r="G6548" s="134" t="s">
        <v>350</v>
      </c>
      <c r="H6548" s="134" t="s">
        <v>1023</v>
      </c>
      <c r="I6548" s="134" t="s">
        <v>3</v>
      </c>
      <c r="J6548" s="135">
        <v>-100</v>
      </c>
      <c r="K6548" s="135">
        <v>-85.63</v>
      </c>
      <c r="L6548" s="135">
        <v>-69.300000000000011</v>
      </c>
      <c r="M6548" s="141" t="str">
        <f t="shared" si="205"/>
        <v>201601</v>
      </c>
    </row>
    <row r="6549" spans="1:13" x14ac:dyDescent="0.25">
      <c r="A6549" s="35" t="str">
        <f>VLOOKUP(B6549,ResCat!$A$2:$B$269,2,FALSE)</f>
        <v>XXX</v>
      </c>
      <c r="B6549" s="68" t="str">
        <f>IF(ISNA(VLOOKUP(C6549,COA!$A$2:$B$340,2,FALSE)),"XXX",VLOOKUP(C6549,COA!$A$2:$B$340,2,FALSE))</f>
        <v>N32</v>
      </c>
      <c r="C6549" s="149" t="str">
        <f t="shared" si="206"/>
        <v>0013-1003-0035</v>
      </c>
      <c r="D6549" s="134" t="s">
        <v>467</v>
      </c>
      <c r="E6549" s="134" t="s">
        <v>448</v>
      </c>
      <c r="F6549" s="134" t="s">
        <v>468</v>
      </c>
      <c r="G6549" s="134" t="s">
        <v>350</v>
      </c>
      <c r="H6549" s="134" t="s">
        <v>1023</v>
      </c>
      <c r="I6549" s="134" t="s">
        <v>2</v>
      </c>
      <c r="J6549" s="135">
        <v>-201</v>
      </c>
      <c r="K6549" s="135">
        <v>-34.570000000000007</v>
      </c>
      <c r="L6549" s="135">
        <v>-115.24000000000001</v>
      </c>
      <c r="M6549" s="141" t="str">
        <f t="shared" si="205"/>
        <v>201601</v>
      </c>
    </row>
    <row r="6550" spans="1:13" x14ac:dyDescent="0.25">
      <c r="A6550" s="35" t="str">
        <f>VLOOKUP(B6550,ResCat!$A$2:$B$269,2,FALSE)</f>
        <v>XXX</v>
      </c>
      <c r="B6550" s="68" t="str">
        <f>IF(ISNA(VLOOKUP(C6550,COA!$A$2:$B$340,2,FALSE)),"XXX",VLOOKUP(C6550,COA!$A$2:$B$340,2,FALSE))</f>
        <v>N32</v>
      </c>
      <c r="C6550" s="149" t="str">
        <f t="shared" si="206"/>
        <v>0013-1003-0035</v>
      </c>
      <c r="D6550" s="134" t="s">
        <v>467</v>
      </c>
      <c r="E6550" s="134" t="s">
        <v>448</v>
      </c>
      <c r="F6550" s="134" t="s">
        <v>468</v>
      </c>
      <c r="G6550" s="134" t="s">
        <v>350</v>
      </c>
      <c r="H6550" s="134" t="s">
        <v>1023</v>
      </c>
      <c r="I6550" s="134" t="s">
        <v>1</v>
      </c>
      <c r="J6550" s="135">
        <v>-899.02</v>
      </c>
      <c r="K6550" s="135">
        <v>-468</v>
      </c>
      <c r="L6550" s="135">
        <v>-8.16</v>
      </c>
      <c r="M6550" s="141" t="str">
        <f t="shared" si="205"/>
        <v>201601</v>
      </c>
    </row>
    <row r="6551" spans="1:13" x14ac:dyDescent="0.25">
      <c r="A6551" s="35" t="str">
        <f>VLOOKUP(B6551,ResCat!$A$2:$B$269,2,FALSE)</f>
        <v>XXX</v>
      </c>
      <c r="B6551" s="68" t="str">
        <f>IF(ISNA(VLOOKUP(C6551,COA!$A$2:$B$340,2,FALSE)),"XXX",VLOOKUP(C6551,COA!$A$2:$B$340,2,FALSE))</f>
        <v>N32</v>
      </c>
      <c r="C6551" s="149" t="str">
        <f t="shared" si="206"/>
        <v>0013-1003-0035</v>
      </c>
      <c r="D6551" s="134" t="s">
        <v>467</v>
      </c>
      <c r="E6551" s="134" t="s">
        <v>448</v>
      </c>
      <c r="F6551" s="134" t="s">
        <v>468</v>
      </c>
      <c r="G6551" s="134" t="s">
        <v>359</v>
      </c>
      <c r="H6551" s="134" t="s">
        <v>1023</v>
      </c>
      <c r="I6551" s="134" t="s">
        <v>3</v>
      </c>
      <c r="J6551" s="135">
        <v>-176.53</v>
      </c>
      <c r="K6551" s="135">
        <v>0</v>
      </c>
      <c r="L6551" s="135">
        <v>0</v>
      </c>
      <c r="M6551" s="141" t="str">
        <f t="shared" si="205"/>
        <v>201601</v>
      </c>
    </row>
    <row r="6552" spans="1:13" x14ac:dyDescent="0.25">
      <c r="A6552" s="35" t="str">
        <f>VLOOKUP(B6552,ResCat!$A$2:$B$269,2,FALSE)</f>
        <v>XXX</v>
      </c>
      <c r="B6552" s="68" t="str">
        <f>IF(ISNA(VLOOKUP(C6552,COA!$A$2:$B$340,2,FALSE)),"XXX",VLOOKUP(C6552,COA!$A$2:$B$340,2,FALSE))</f>
        <v>N32</v>
      </c>
      <c r="C6552" s="149" t="str">
        <f t="shared" si="206"/>
        <v>0013-1003-0035</v>
      </c>
      <c r="D6552" s="134" t="s">
        <v>467</v>
      </c>
      <c r="E6552" s="134" t="s">
        <v>448</v>
      </c>
      <c r="F6552" s="134" t="s">
        <v>468</v>
      </c>
      <c r="G6552" s="134" t="s">
        <v>359</v>
      </c>
      <c r="H6552" s="134" t="s">
        <v>1023</v>
      </c>
      <c r="I6552" s="134" t="s">
        <v>2</v>
      </c>
      <c r="J6552" s="135">
        <v>65</v>
      </c>
      <c r="K6552" s="135">
        <v>57.79</v>
      </c>
      <c r="L6552" s="135">
        <v>-7.2099999999999991</v>
      </c>
      <c r="M6552" s="141" t="str">
        <f t="shared" si="205"/>
        <v>201601</v>
      </c>
    </row>
    <row r="6553" spans="1:13" x14ac:dyDescent="0.25">
      <c r="A6553" s="35" t="str">
        <f>VLOOKUP(B6553,ResCat!$A$2:$B$269,2,FALSE)</f>
        <v>XXX</v>
      </c>
      <c r="B6553" s="68" t="str">
        <f>IF(ISNA(VLOOKUP(C6553,COA!$A$2:$B$340,2,FALSE)),"XXX",VLOOKUP(C6553,COA!$A$2:$B$340,2,FALSE))</f>
        <v>N32</v>
      </c>
      <c r="C6553" s="149" t="str">
        <f t="shared" si="206"/>
        <v>0013-1003-0035</v>
      </c>
      <c r="D6553" s="134" t="s">
        <v>467</v>
      </c>
      <c r="E6553" s="134" t="s">
        <v>448</v>
      </c>
      <c r="F6553" s="134" t="s">
        <v>468</v>
      </c>
      <c r="G6553" s="134" t="s">
        <v>359</v>
      </c>
      <c r="H6553" s="134" t="s">
        <v>1023</v>
      </c>
      <c r="I6553" s="134" t="s">
        <v>1</v>
      </c>
      <c r="J6553" s="135">
        <v>0</v>
      </c>
      <c r="K6553" s="135">
        <v>-95.57</v>
      </c>
      <c r="L6553" s="135">
        <v>-95.57</v>
      </c>
      <c r="M6553" s="141" t="str">
        <f t="shared" si="205"/>
        <v>201601</v>
      </c>
    </row>
    <row r="6554" spans="1:13" x14ac:dyDescent="0.25">
      <c r="A6554" s="35" t="str">
        <f>VLOOKUP(B6554,ResCat!$A$2:$B$269,2,FALSE)</f>
        <v>XXX</v>
      </c>
      <c r="B6554" s="68" t="str">
        <f>IF(ISNA(VLOOKUP(C6554,COA!$A$2:$B$340,2,FALSE)),"XXX",VLOOKUP(C6554,COA!$A$2:$B$340,2,FALSE))</f>
        <v>N32</v>
      </c>
      <c r="C6554" s="149" t="str">
        <f t="shared" si="206"/>
        <v>0013-1003-0035</v>
      </c>
      <c r="D6554" s="134" t="s">
        <v>467</v>
      </c>
      <c r="E6554" s="134" t="s">
        <v>448</v>
      </c>
      <c r="F6554" s="134" t="s">
        <v>468</v>
      </c>
      <c r="G6554" s="134" t="s">
        <v>354</v>
      </c>
      <c r="H6554" s="134" t="s">
        <v>1023</v>
      </c>
      <c r="I6554" s="134" t="s">
        <v>3</v>
      </c>
      <c r="J6554" s="135">
        <v>199.01999999999998</v>
      </c>
      <c r="K6554" s="135">
        <v>30.619999999999997</v>
      </c>
      <c r="L6554" s="135">
        <v>30.620000000000008</v>
      </c>
      <c r="M6554" s="141" t="str">
        <f t="shared" si="205"/>
        <v>201601</v>
      </c>
    </row>
    <row r="6555" spans="1:13" x14ac:dyDescent="0.25">
      <c r="A6555" s="35" t="str">
        <f>VLOOKUP(B6555,ResCat!$A$2:$B$269,2,FALSE)</f>
        <v>XXX</v>
      </c>
      <c r="B6555" s="68" t="str">
        <f>IF(ISNA(VLOOKUP(C6555,COA!$A$2:$B$340,2,FALSE)),"XXX",VLOOKUP(C6555,COA!$A$2:$B$340,2,FALSE))</f>
        <v>N32</v>
      </c>
      <c r="C6555" s="149" t="str">
        <f t="shared" si="206"/>
        <v>0013-1003-0035</v>
      </c>
      <c r="D6555" s="134" t="s">
        <v>467</v>
      </c>
      <c r="E6555" s="134" t="s">
        <v>448</v>
      </c>
      <c r="F6555" s="134" t="s">
        <v>468</v>
      </c>
      <c r="G6555" s="134" t="s">
        <v>354</v>
      </c>
      <c r="H6555" s="134" t="s">
        <v>1023</v>
      </c>
      <c r="I6555" s="134" t="s">
        <v>2</v>
      </c>
      <c r="J6555" s="135">
        <v>2162</v>
      </c>
      <c r="K6555" s="135">
        <v>299.11</v>
      </c>
      <c r="L6555" s="135">
        <v>0.21999999999999886</v>
      </c>
      <c r="M6555" s="141" t="str">
        <f t="shared" si="205"/>
        <v>201601</v>
      </c>
    </row>
    <row r="6556" spans="1:13" x14ac:dyDescent="0.25">
      <c r="A6556" s="35" t="str">
        <f>VLOOKUP(B6556,ResCat!$A$2:$B$269,2,FALSE)</f>
        <v>XXX</v>
      </c>
      <c r="B6556" s="68" t="str">
        <f>IF(ISNA(VLOOKUP(C6556,COA!$A$2:$B$340,2,FALSE)),"XXX",VLOOKUP(C6556,COA!$A$2:$B$340,2,FALSE))</f>
        <v>N32</v>
      </c>
      <c r="C6556" s="149" t="str">
        <f t="shared" si="206"/>
        <v>0013-1003-0035</v>
      </c>
      <c r="D6556" s="134" t="s">
        <v>467</v>
      </c>
      <c r="E6556" s="134" t="s">
        <v>448</v>
      </c>
      <c r="F6556" s="134" t="s">
        <v>468</v>
      </c>
      <c r="G6556" s="134" t="s">
        <v>366</v>
      </c>
      <c r="H6556" s="134" t="s">
        <v>1023</v>
      </c>
      <c r="I6556" s="134" t="s">
        <v>3</v>
      </c>
      <c r="J6556" s="135">
        <v>-238.32000000000002</v>
      </c>
      <c r="K6556" s="135">
        <v>-4.3099999999999996</v>
      </c>
      <c r="L6556" s="135">
        <v>-4.3099999999999996</v>
      </c>
      <c r="M6556" s="141" t="str">
        <f t="shared" si="205"/>
        <v>201601</v>
      </c>
    </row>
    <row r="6557" spans="1:13" x14ac:dyDescent="0.25">
      <c r="A6557" s="35" t="str">
        <f>VLOOKUP(B6557,ResCat!$A$2:$B$269,2,FALSE)</f>
        <v>XXX</v>
      </c>
      <c r="B6557" s="68" t="str">
        <f>IF(ISNA(VLOOKUP(C6557,COA!$A$2:$B$340,2,FALSE)),"XXX",VLOOKUP(C6557,COA!$A$2:$B$340,2,FALSE))</f>
        <v>N32</v>
      </c>
      <c r="C6557" s="149" t="str">
        <f t="shared" si="206"/>
        <v>0013-1003-0035</v>
      </c>
      <c r="D6557" s="134" t="s">
        <v>467</v>
      </c>
      <c r="E6557" s="134" t="s">
        <v>448</v>
      </c>
      <c r="F6557" s="134" t="s">
        <v>468</v>
      </c>
      <c r="G6557" s="134" t="s">
        <v>366</v>
      </c>
      <c r="H6557" s="134" t="s">
        <v>1023</v>
      </c>
      <c r="I6557" s="134" t="s">
        <v>2</v>
      </c>
      <c r="J6557" s="135">
        <v>337.09</v>
      </c>
      <c r="K6557" s="135">
        <v>103.82999999999998</v>
      </c>
      <c r="L6557" s="135">
        <v>-203.28000000000003</v>
      </c>
      <c r="M6557" s="141" t="str">
        <f t="shared" si="205"/>
        <v>201601</v>
      </c>
    </row>
    <row r="6558" spans="1:13" x14ac:dyDescent="0.25">
      <c r="A6558" s="35" t="str">
        <f>VLOOKUP(B6558,ResCat!$A$2:$B$269,2,FALSE)</f>
        <v>XXX</v>
      </c>
      <c r="B6558" s="68" t="str">
        <f>IF(ISNA(VLOOKUP(C6558,COA!$A$2:$B$340,2,FALSE)),"XXX",VLOOKUP(C6558,COA!$A$2:$B$340,2,FALSE))</f>
        <v>N32</v>
      </c>
      <c r="C6558" s="149" t="str">
        <f t="shared" si="206"/>
        <v>0013-1003-0035</v>
      </c>
      <c r="D6558" s="134" t="s">
        <v>467</v>
      </c>
      <c r="E6558" s="134" t="s">
        <v>448</v>
      </c>
      <c r="F6558" s="134" t="s">
        <v>468</v>
      </c>
      <c r="G6558" s="134" t="s">
        <v>337</v>
      </c>
      <c r="H6558" s="134" t="s">
        <v>1023</v>
      </c>
      <c r="I6558" s="134" t="s">
        <v>3</v>
      </c>
      <c r="J6558" s="135">
        <v>0</v>
      </c>
      <c r="K6558" s="135">
        <v>-84.22999999999999</v>
      </c>
      <c r="L6558" s="135">
        <v>-127.61999999999999</v>
      </c>
      <c r="M6558" s="141" t="str">
        <f t="shared" si="205"/>
        <v>201601</v>
      </c>
    </row>
    <row r="6559" spans="1:13" x14ac:dyDescent="0.25">
      <c r="A6559" s="35" t="str">
        <f>VLOOKUP(B6559,ResCat!$A$2:$B$269,2,FALSE)</f>
        <v>XXX</v>
      </c>
      <c r="B6559" s="68" t="str">
        <f>IF(ISNA(VLOOKUP(C6559,COA!$A$2:$B$340,2,FALSE)),"XXX",VLOOKUP(C6559,COA!$A$2:$B$340,2,FALSE))</f>
        <v>N32</v>
      </c>
      <c r="C6559" s="149" t="str">
        <f t="shared" si="206"/>
        <v>0013-1003-0035</v>
      </c>
      <c r="D6559" s="134" t="s">
        <v>467</v>
      </c>
      <c r="E6559" s="134" t="s">
        <v>448</v>
      </c>
      <c r="F6559" s="134" t="s">
        <v>468</v>
      </c>
      <c r="G6559" s="134" t="s">
        <v>337</v>
      </c>
      <c r="H6559" s="134" t="s">
        <v>1023</v>
      </c>
      <c r="I6559" s="134" t="s">
        <v>2</v>
      </c>
      <c r="J6559" s="135">
        <v>1198.8499999999999</v>
      </c>
      <c r="K6559" s="135">
        <v>-344.92999999999995</v>
      </c>
      <c r="L6559" s="135">
        <v>-71.72999999999999</v>
      </c>
      <c r="M6559" s="141" t="str">
        <f t="shared" si="205"/>
        <v>201601</v>
      </c>
    </row>
    <row r="6560" spans="1:13" x14ac:dyDescent="0.25">
      <c r="A6560" s="35" t="str">
        <f>VLOOKUP(B6560,ResCat!$A$2:$B$269,2,FALSE)</f>
        <v>XXX</v>
      </c>
      <c r="B6560" s="68" t="str">
        <f>IF(ISNA(VLOOKUP(C6560,COA!$A$2:$B$340,2,FALSE)),"XXX",VLOOKUP(C6560,COA!$A$2:$B$340,2,FALSE))</f>
        <v>N32</v>
      </c>
      <c r="C6560" s="149" t="str">
        <f t="shared" si="206"/>
        <v>0013-1003-0035</v>
      </c>
      <c r="D6560" s="134" t="s">
        <v>467</v>
      </c>
      <c r="E6560" s="134" t="s">
        <v>448</v>
      </c>
      <c r="F6560" s="134" t="s">
        <v>468</v>
      </c>
      <c r="G6560" s="134" t="s">
        <v>337</v>
      </c>
      <c r="H6560" s="134" t="s">
        <v>1023</v>
      </c>
      <c r="I6560" s="134" t="s">
        <v>1</v>
      </c>
      <c r="J6560" s="135">
        <v>3322.13</v>
      </c>
      <c r="K6560" s="135">
        <v>2277.1000000000004</v>
      </c>
      <c r="L6560" s="135">
        <v>2001.8600000000001</v>
      </c>
      <c r="M6560" s="141" t="str">
        <f t="shared" si="205"/>
        <v>201601</v>
      </c>
    </row>
    <row r="6561" spans="1:13" x14ac:dyDescent="0.25">
      <c r="A6561" s="35" t="str">
        <f>VLOOKUP(B6561,ResCat!$A$2:$B$269,2,FALSE)</f>
        <v>XXX</v>
      </c>
      <c r="B6561" s="68" t="str">
        <f>IF(ISNA(VLOOKUP(C6561,COA!$A$2:$B$340,2,FALSE)),"XXX",VLOOKUP(C6561,COA!$A$2:$B$340,2,FALSE))</f>
        <v>N32</v>
      </c>
      <c r="C6561" s="149" t="str">
        <f t="shared" si="206"/>
        <v>0013-1003-0035</v>
      </c>
      <c r="D6561" s="134" t="s">
        <v>467</v>
      </c>
      <c r="E6561" s="134" t="s">
        <v>448</v>
      </c>
      <c r="F6561" s="134" t="s">
        <v>468</v>
      </c>
      <c r="G6561" s="134" t="s">
        <v>352</v>
      </c>
      <c r="H6561" s="134" t="s">
        <v>1023</v>
      </c>
      <c r="I6561" s="134" t="s">
        <v>3</v>
      </c>
      <c r="J6561" s="135">
        <v>0</v>
      </c>
      <c r="K6561" s="135">
        <v>-1170.2400000000002</v>
      </c>
      <c r="L6561" s="135">
        <v>-1006.9899999999999</v>
      </c>
      <c r="M6561" s="141" t="str">
        <f t="shared" si="205"/>
        <v>201602</v>
      </c>
    </row>
    <row r="6562" spans="1:13" x14ac:dyDescent="0.25">
      <c r="A6562" s="35" t="str">
        <f>VLOOKUP(B6562,ResCat!$A$2:$B$269,2,FALSE)</f>
        <v>XXX</v>
      </c>
      <c r="B6562" s="68" t="str">
        <f>IF(ISNA(VLOOKUP(C6562,COA!$A$2:$B$340,2,FALSE)),"XXX",VLOOKUP(C6562,COA!$A$2:$B$340,2,FALSE))</f>
        <v>N32</v>
      </c>
      <c r="C6562" s="149" t="str">
        <f t="shared" si="206"/>
        <v>0013-1003-0035</v>
      </c>
      <c r="D6562" s="134" t="s">
        <v>467</v>
      </c>
      <c r="E6562" s="134" t="s">
        <v>448</v>
      </c>
      <c r="F6562" s="134" t="s">
        <v>468</v>
      </c>
      <c r="G6562" s="134" t="s">
        <v>352</v>
      </c>
      <c r="H6562" s="134" t="s">
        <v>1023</v>
      </c>
      <c r="I6562" s="134" t="s">
        <v>0</v>
      </c>
      <c r="J6562" s="135">
        <v>34384</v>
      </c>
      <c r="K6562" s="135">
        <v>32323</v>
      </c>
      <c r="L6562" s="135">
        <v>32323</v>
      </c>
      <c r="M6562" s="141" t="str">
        <f t="shared" si="205"/>
        <v>201602</v>
      </c>
    </row>
    <row r="6563" spans="1:13" x14ac:dyDescent="0.25">
      <c r="A6563" s="35" t="str">
        <f>VLOOKUP(B6563,ResCat!$A$2:$B$269,2,FALSE)</f>
        <v>XXX</v>
      </c>
      <c r="B6563" s="68" t="str">
        <f>IF(ISNA(VLOOKUP(C6563,COA!$A$2:$B$340,2,FALSE)),"XXX",VLOOKUP(C6563,COA!$A$2:$B$340,2,FALSE))</f>
        <v>N32</v>
      </c>
      <c r="C6563" s="149" t="str">
        <f t="shared" si="206"/>
        <v>0013-1003-0035</v>
      </c>
      <c r="D6563" s="134" t="s">
        <v>467</v>
      </c>
      <c r="E6563" s="134" t="s">
        <v>448</v>
      </c>
      <c r="F6563" s="134" t="s">
        <v>468</v>
      </c>
      <c r="G6563" s="134" t="s">
        <v>352</v>
      </c>
      <c r="H6563" s="134" t="s">
        <v>1023</v>
      </c>
      <c r="I6563" s="134" t="s">
        <v>2</v>
      </c>
      <c r="J6563" s="135">
        <v>208.85000000000005</v>
      </c>
      <c r="K6563" s="135">
        <v>83.86999999999999</v>
      </c>
      <c r="L6563" s="135">
        <v>215.72</v>
      </c>
      <c r="M6563" s="141" t="str">
        <f t="shared" si="205"/>
        <v>201602</v>
      </c>
    </row>
    <row r="6564" spans="1:13" x14ac:dyDescent="0.25">
      <c r="A6564" s="35" t="str">
        <f>VLOOKUP(B6564,ResCat!$A$2:$B$269,2,FALSE)</f>
        <v>XXX</v>
      </c>
      <c r="B6564" s="68" t="str">
        <f>IF(ISNA(VLOOKUP(C6564,COA!$A$2:$B$340,2,FALSE)),"XXX",VLOOKUP(C6564,COA!$A$2:$B$340,2,FALSE))</f>
        <v>N32</v>
      </c>
      <c r="C6564" s="149" t="str">
        <f t="shared" si="206"/>
        <v>0013-1003-0035</v>
      </c>
      <c r="D6564" s="134" t="s">
        <v>467</v>
      </c>
      <c r="E6564" s="134" t="s">
        <v>448</v>
      </c>
      <c r="F6564" s="134" t="s">
        <v>468</v>
      </c>
      <c r="G6564" s="134" t="s">
        <v>347</v>
      </c>
      <c r="H6564" s="134" t="s">
        <v>1023</v>
      </c>
      <c r="I6564" s="134" t="s">
        <v>3</v>
      </c>
      <c r="J6564" s="135">
        <v>-69</v>
      </c>
      <c r="K6564" s="135">
        <v>-91.63</v>
      </c>
      <c r="L6564" s="135">
        <v>-77.83</v>
      </c>
      <c r="M6564" s="141" t="str">
        <f t="shared" si="205"/>
        <v>201603</v>
      </c>
    </row>
    <row r="6565" spans="1:13" x14ac:dyDescent="0.25">
      <c r="A6565" s="35" t="str">
        <f>VLOOKUP(B6565,ResCat!$A$2:$B$269,2,FALSE)</f>
        <v>XXX</v>
      </c>
      <c r="B6565" s="68" t="str">
        <f>IF(ISNA(VLOOKUP(C6565,COA!$A$2:$B$340,2,FALSE)),"XXX",VLOOKUP(C6565,COA!$A$2:$B$340,2,FALSE))</f>
        <v>N32</v>
      </c>
      <c r="C6565" s="149" t="str">
        <f t="shared" si="206"/>
        <v>0013-1003-0035</v>
      </c>
      <c r="D6565" s="134" t="s">
        <v>467</v>
      </c>
      <c r="E6565" s="134" t="s">
        <v>448</v>
      </c>
      <c r="F6565" s="134" t="s">
        <v>468</v>
      </c>
      <c r="G6565" s="134" t="s">
        <v>347</v>
      </c>
      <c r="H6565" s="134" t="s">
        <v>1023</v>
      </c>
      <c r="I6565" s="134" t="s">
        <v>2</v>
      </c>
      <c r="J6565" s="135">
        <v>-1922</v>
      </c>
      <c r="K6565" s="135">
        <v>-502.87000000000012</v>
      </c>
      <c r="L6565" s="135">
        <v>-199.31999999999982</v>
      </c>
      <c r="M6565" s="141" t="str">
        <f t="shared" si="205"/>
        <v>201603</v>
      </c>
    </row>
    <row r="6566" spans="1:13" x14ac:dyDescent="0.25">
      <c r="A6566" s="35" t="str">
        <f>VLOOKUP(B6566,ResCat!$A$2:$B$269,2,FALSE)</f>
        <v>XXX</v>
      </c>
      <c r="B6566" s="68" t="str">
        <f>IF(ISNA(VLOOKUP(C6566,COA!$A$2:$B$340,2,FALSE)),"XXX",VLOOKUP(C6566,COA!$A$2:$B$340,2,FALSE))</f>
        <v>N32</v>
      </c>
      <c r="C6566" s="149" t="str">
        <f t="shared" si="206"/>
        <v>0013-1003-0035</v>
      </c>
      <c r="D6566" s="134" t="s">
        <v>467</v>
      </c>
      <c r="E6566" s="134" t="s">
        <v>448</v>
      </c>
      <c r="F6566" s="134" t="s">
        <v>468</v>
      </c>
      <c r="G6566" s="134" t="s">
        <v>361</v>
      </c>
      <c r="H6566" s="134" t="s">
        <v>1023</v>
      </c>
      <c r="I6566" s="134" t="s">
        <v>3</v>
      </c>
      <c r="J6566" s="135">
        <v>0</v>
      </c>
      <c r="K6566" s="135">
        <v>-10.769999999999996</v>
      </c>
      <c r="L6566" s="135">
        <v>-10.77</v>
      </c>
      <c r="M6566" s="141" t="str">
        <f t="shared" si="205"/>
        <v>201604</v>
      </c>
    </row>
    <row r="6567" spans="1:13" x14ac:dyDescent="0.25">
      <c r="A6567" s="35" t="str">
        <f>VLOOKUP(B6567,ResCat!$A$2:$B$269,2,FALSE)</f>
        <v>XXX</v>
      </c>
      <c r="B6567" s="68" t="str">
        <f>IF(ISNA(VLOOKUP(C6567,COA!$A$2:$B$340,2,FALSE)),"XXX",VLOOKUP(C6567,COA!$A$2:$B$340,2,FALSE))</f>
        <v>N32</v>
      </c>
      <c r="C6567" s="149" t="str">
        <f t="shared" si="206"/>
        <v>0013-1003-0035</v>
      </c>
      <c r="D6567" s="134" t="s">
        <v>467</v>
      </c>
      <c r="E6567" s="134" t="s">
        <v>448</v>
      </c>
      <c r="F6567" s="134" t="s">
        <v>468</v>
      </c>
      <c r="G6567" s="134" t="s">
        <v>361</v>
      </c>
      <c r="H6567" s="134" t="s">
        <v>1023</v>
      </c>
      <c r="I6567" s="134" t="s">
        <v>2</v>
      </c>
      <c r="J6567" s="135">
        <v>458.5</v>
      </c>
      <c r="K6567" s="135">
        <v>159.22999999999999</v>
      </c>
      <c r="L6567" s="135">
        <v>141.57</v>
      </c>
      <c r="M6567" s="141" t="str">
        <f t="shared" si="205"/>
        <v>201604</v>
      </c>
    </row>
    <row r="6568" spans="1:13" x14ac:dyDescent="0.25">
      <c r="A6568" s="35" t="str">
        <f>VLOOKUP(B6568,ResCat!$A$2:$B$269,2,FALSE)</f>
        <v>XXX</v>
      </c>
      <c r="B6568" s="68" t="str">
        <f>IF(ISNA(VLOOKUP(C6568,COA!$A$2:$B$340,2,FALSE)),"XXX",VLOOKUP(C6568,COA!$A$2:$B$340,2,FALSE))</f>
        <v>N32</v>
      </c>
      <c r="C6568" s="149" t="str">
        <f t="shared" si="206"/>
        <v>0013-1003-0035</v>
      </c>
      <c r="D6568" s="134" t="s">
        <v>467</v>
      </c>
      <c r="E6568" s="134" t="s">
        <v>448</v>
      </c>
      <c r="F6568" s="134" t="s">
        <v>468</v>
      </c>
      <c r="G6568" s="134" t="s">
        <v>361</v>
      </c>
      <c r="H6568" s="134" t="s">
        <v>1023</v>
      </c>
      <c r="I6568" s="134" t="s">
        <v>1</v>
      </c>
      <c r="J6568" s="135">
        <v>1562</v>
      </c>
      <c r="K6568" s="135">
        <v>648.42000000000007</v>
      </c>
      <c r="L6568" s="135">
        <v>648.42000000000007</v>
      </c>
      <c r="M6568" s="141" t="str">
        <f t="shared" si="205"/>
        <v>201604</v>
      </c>
    </row>
    <row r="6569" spans="1:13" x14ac:dyDescent="0.25">
      <c r="A6569" s="35" t="str">
        <f>VLOOKUP(B6569,ResCat!$A$2:$B$269,2,FALSE)</f>
        <v>XXX</v>
      </c>
      <c r="B6569" s="68" t="str">
        <f>IF(ISNA(VLOOKUP(C6569,COA!$A$2:$B$340,2,FALSE)),"XXX",VLOOKUP(C6569,COA!$A$2:$B$340,2,FALSE))</f>
        <v>N32</v>
      </c>
      <c r="C6569" s="149" t="str">
        <f t="shared" si="206"/>
        <v>0013-1003-0035</v>
      </c>
      <c r="D6569" s="134" t="s">
        <v>467</v>
      </c>
      <c r="E6569" s="134" t="s">
        <v>448</v>
      </c>
      <c r="F6569" s="134" t="s">
        <v>468</v>
      </c>
      <c r="G6569" s="134" t="s">
        <v>312</v>
      </c>
      <c r="H6569" s="134" t="s">
        <v>1023</v>
      </c>
      <c r="I6569" s="134" t="s">
        <v>3</v>
      </c>
      <c r="J6569" s="135">
        <v>658</v>
      </c>
      <c r="K6569" s="135">
        <v>850.30000000000041</v>
      </c>
      <c r="L6569" s="135">
        <v>850.30000000000041</v>
      </c>
      <c r="M6569" s="141" t="str">
        <f t="shared" si="205"/>
        <v>201605</v>
      </c>
    </row>
    <row r="6570" spans="1:13" x14ac:dyDescent="0.25">
      <c r="A6570" s="35" t="str">
        <f>VLOOKUP(B6570,ResCat!$A$2:$B$269,2,FALSE)</f>
        <v>XXX</v>
      </c>
      <c r="B6570" s="68" t="str">
        <f>IF(ISNA(VLOOKUP(C6570,COA!$A$2:$B$340,2,FALSE)),"XXX",VLOOKUP(C6570,COA!$A$2:$B$340,2,FALSE))</f>
        <v>N32</v>
      </c>
      <c r="C6570" s="149" t="str">
        <f t="shared" si="206"/>
        <v>0013-1003-0035</v>
      </c>
      <c r="D6570" s="134" t="s">
        <v>467</v>
      </c>
      <c r="E6570" s="134" t="s">
        <v>448</v>
      </c>
      <c r="F6570" s="134" t="s">
        <v>468</v>
      </c>
      <c r="G6570" s="134" t="s">
        <v>312</v>
      </c>
      <c r="H6570" s="134" t="s">
        <v>1023</v>
      </c>
      <c r="I6570" s="134" t="s">
        <v>2</v>
      </c>
      <c r="J6570" s="135">
        <v>5358</v>
      </c>
      <c r="K6570" s="135">
        <v>2282.7299999999996</v>
      </c>
      <c r="L6570" s="135">
        <v>2052.6799999999998</v>
      </c>
      <c r="M6570" s="141" t="str">
        <f t="shared" si="205"/>
        <v>201605</v>
      </c>
    </row>
    <row r="6571" spans="1:13" x14ac:dyDescent="0.25">
      <c r="A6571" s="35" t="str">
        <f>VLOOKUP(B6571,ResCat!$A$2:$B$269,2,FALSE)</f>
        <v>XXX</v>
      </c>
      <c r="B6571" s="68" t="str">
        <f>IF(ISNA(VLOOKUP(C6571,COA!$A$2:$B$340,2,FALSE)),"XXX",VLOOKUP(C6571,COA!$A$2:$B$340,2,FALSE))</f>
        <v>N32</v>
      </c>
      <c r="C6571" s="149" t="str">
        <f t="shared" si="206"/>
        <v>0013-1003-0035</v>
      </c>
      <c r="D6571" s="134" t="s">
        <v>467</v>
      </c>
      <c r="E6571" s="134" t="s">
        <v>448</v>
      </c>
      <c r="F6571" s="134" t="s">
        <v>468</v>
      </c>
      <c r="G6571" s="134" t="s">
        <v>357</v>
      </c>
      <c r="H6571" s="134" t="s">
        <v>1023</v>
      </c>
      <c r="I6571" s="134" t="s">
        <v>3</v>
      </c>
      <c r="J6571" s="135">
        <v>900</v>
      </c>
      <c r="K6571" s="135">
        <v>360</v>
      </c>
      <c r="L6571" s="135">
        <v>96</v>
      </c>
      <c r="M6571" s="141" t="str">
        <f t="shared" si="205"/>
        <v>201606</v>
      </c>
    </row>
    <row r="6572" spans="1:13" x14ac:dyDescent="0.25">
      <c r="A6572" s="35" t="str">
        <f>VLOOKUP(B6572,ResCat!$A$2:$B$269,2,FALSE)</f>
        <v>XXX</v>
      </c>
      <c r="B6572" s="68" t="str">
        <f>IF(ISNA(VLOOKUP(C6572,COA!$A$2:$B$340,2,FALSE)),"XXX",VLOOKUP(C6572,COA!$A$2:$B$340,2,FALSE))</f>
        <v>N32</v>
      </c>
      <c r="C6572" s="149" t="str">
        <f t="shared" si="206"/>
        <v>0013-1003-0035</v>
      </c>
      <c r="D6572" s="134" t="s">
        <v>467</v>
      </c>
      <c r="E6572" s="134" t="s">
        <v>448</v>
      </c>
      <c r="F6572" s="134" t="s">
        <v>468</v>
      </c>
      <c r="G6572" s="134" t="s">
        <v>357</v>
      </c>
      <c r="H6572" s="134" t="s">
        <v>1023</v>
      </c>
      <c r="I6572" s="134" t="s">
        <v>2</v>
      </c>
      <c r="J6572" s="135">
        <v>1005</v>
      </c>
      <c r="K6572" s="135">
        <v>288.64999999999998</v>
      </c>
      <c r="L6572" s="135">
        <v>58.660000000000004</v>
      </c>
      <c r="M6572" s="141" t="str">
        <f t="shared" si="205"/>
        <v>201606</v>
      </c>
    </row>
    <row r="6573" spans="1:13" x14ac:dyDescent="0.25">
      <c r="A6573" s="35" t="str">
        <f>VLOOKUP(B6573,ResCat!$A$2:$B$269,2,FALSE)</f>
        <v>XXX</v>
      </c>
      <c r="B6573" s="68" t="str">
        <f>IF(ISNA(VLOOKUP(C6573,COA!$A$2:$B$340,2,FALSE)),"XXX",VLOOKUP(C6573,COA!$A$2:$B$340,2,FALSE))</f>
        <v>N32</v>
      </c>
      <c r="C6573" s="149" t="str">
        <f t="shared" si="206"/>
        <v>0013-1003-0035</v>
      </c>
      <c r="D6573" s="134" t="s">
        <v>467</v>
      </c>
      <c r="E6573" s="134" t="s">
        <v>448</v>
      </c>
      <c r="F6573" s="134" t="s">
        <v>468</v>
      </c>
      <c r="G6573" s="134" t="s">
        <v>314</v>
      </c>
      <c r="H6573" s="134" t="s">
        <v>1023</v>
      </c>
      <c r="I6573" s="134" t="s">
        <v>3</v>
      </c>
      <c r="J6573" s="135">
        <v>1765.15</v>
      </c>
      <c r="K6573" s="135">
        <v>558.32999999999993</v>
      </c>
      <c r="L6573" s="135">
        <v>325.06</v>
      </c>
      <c r="M6573" s="141" t="str">
        <f t="shared" si="205"/>
        <v>201607</v>
      </c>
    </row>
    <row r="6574" spans="1:13" x14ac:dyDescent="0.25">
      <c r="A6574" s="35" t="str">
        <f>VLOOKUP(B6574,ResCat!$A$2:$B$269,2,FALSE)</f>
        <v>XXX</v>
      </c>
      <c r="B6574" s="68" t="str">
        <f>IF(ISNA(VLOOKUP(C6574,COA!$A$2:$B$340,2,FALSE)),"XXX",VLOOKUP(C6574,COA!$A$2:$B$340,2,FALSE))</f>
        <v>N32</v>
      </c>
      <c r="C6574" s="149" t="str">
        <f t="shared" si="206"/>
        <v>0013-1003-0035</v>
      </c>
      <c r="D6574" s="134" t="s">
        <v>467</v>
      </c>
      <c r="E6574" s="134" t="s">
        <v>448</v>
      </c>
      <c r="F6574" s="134" t="s">
        <v>468</v>
      </c>
      <c r="G6574" s="134" t="s">
        <v>314</v>
      </c>
      <c r="H6574" s="134" t="s">
        <v>1023</v>
      </c>
      <c r="I6574" s="134" t="s">
        <v>336</v>
      </c>
      <c r="J6574" s="135">
        <v>0</v>
      </c>
      <c r="K6574" s="135">
        <v>0</v>
      </c>
      <c r="L6574" s="135">
        <v>0</v>
      </c>
      <c r="M6574" s="141" t="str">
        <f t="shared" si="205"/>
        <v>201607</v>
      </c>
    </row>
    <row r="6575" spans="1:13" x14ac:dyDescent="0.25">
      <c r="A6575" s="35" t="str">
        <f>VLOOKUP(B6575,ResCat!$A$2:$B$269,2,FALSE)</f>
        <v>XXX</v>
      </c>
      <c r="B6575" s="68" t="str">
        <f>IF(ISNA(VLOOKUP(C6575,COA!$A$2:$B$340,2,FALSE)),"XXX",VLOOKUP(C6575,COA!$A$2:$B$340,2,FALSE))</f>
        <v>N32</v>
      </c>
      <c r="C6575" s="149" t="str">
        <f t="shared" si="206"/>
        <v>0013-1003-0035</v>
      </c>
      <c r="D6575" s="134" t="s">
        <v>467</v>
      </c>
      <c r="E6575" s="134" t="s">
        <v>448</v>
      </c>
      <c r="F6575" s="134" t="s">
        <v>468</v>
      </c>
      <c r="G6575" s="134" t="s">
        <v>314</v>
      </c>
      <c r="H6575" s="134" t="s">
        <v>1023</v>
      </c>
      <c r="I6575" s="134" t="s">
        <v>2</v>
      </c>
      <c r="J6575" s="135">
        <v>2172.0499999999997</v>
      </c>
      <c r="K6575" s="135">
        <v>1078.5400000000002</v>
      </c>
      <c r="L6575" s="135">
        <v>884.73000000000013</v>
      </c>
      <c r="M6575" s="141" t="str">
        <f t="shared" si="205"/>
        <v>201607</v>
      </c>
    </row>
    <row r="6576" spans="1:13" x14ac:dyDescent="0.25">
      <c r="A6576" s="35" t="str">
        <f>VLOOKUP(B6576,ResCat!$A$2:$B$269,2,FALSE)</f>
        <v>XXX</v>
      </c>
      <c r="B6576" s="68" t="str">
        <f>IF(ISNA(VLOOKUP(C6576,COA!$A$2:$B$340,2,FALSE)),"XXX",VLOOKUP(C6576,COA!$A$2:$B$340,2,FALSE))</f>
        <v>N32</v>
      </c>
      <c r="C6576" s="149" t="str">
        <f t="shared" si="206"/>
        <v>0013-1003-0035</v>
      </c>
      <c r="D6576" s="134" t="s">
        <v>467</v>
      </c>
      <c r="E6576" s="134" t="s">
        <v>448</v>
      </c>
      <c r="F6576" s="134" t="s">
        <v>468</v>
      </c>
      <c r="G6576" s="134" t="s">
        <v>314</v>
      </c>
      <c r="H6576" s="134" t="s">
        <v>1023</v>
      </c>
      <c r="I6576" s="134" t="s">
        <v>1</v>
      </c>
      <c r="J6576" s="135">
        <v>41357.25</v>
      </c>
      <c r="K6576" s="135">
        <v>31405.59</v>
      </c>
      <c r="L6576" s="135">
        <v>7137.8799999999992</v>
      </c>
      <c r="M6576" s="141" t="str">
        <f t="shared" si="205"/>
        <v>201607</v>
      </c>
    </row>
    <row r="6577" spans="1:13" x14ac:dyDescent="0.25">
      <c r="A6577" s="35" t="str">
        <f>VLOOKUP(B6577,ResCat!$A$2:$B$269,2,FALSE)</f>
        <v>XXX</v>
      </c>
      <c r="B6577" s="68" t="str">
        <f>IF(ISNA(VLOOKUP(C6577,COA!$A$2:$B$340,2,FALSE)),"XXX",VLOOKUP(C6577,COA!$A$2:$B$340,2,FALSE))</f>
        <v>N32</v>
      </c>
      <c r="C6577" s="149" t="str">
        <f t="shared" si="206"/>
        <v>0013-1003-0035</v>
      </c>
      <c r="D6577" s="134" t="s">
        <v>467</v>
      </c>
      <c r="E6577" s="134" t="s">
        <v>448</v>
      </c>
      <c r="F6577" s="134" t="s">
        <v>468</v>
      </c>
      <c r="G6577" s="134" t="s">
        <v>339</v>
      </c>
      <c r="H6577" s="134" t="s">
        <v>1023</v>
      </c>
      <c r="I6577" s="134" t="s">
        <v>3</v>
      </c>
      <c r="J6577" s="135">
        <v>-736.69</v>
      </c>
      <c r="K6577" s="135">
        <v>-219.40000000000003</v>
      </c>
      <c r="L6577" s="135">
        <v>11.200000000000003</v>
      </c>
      <c r="M6577" s="141" t="str">
        <f t="shared" si="205"/>
        <v>201608</v>
      </c>
    </row>
    <row r="6578" spans="1:13" x14ac:dyDescent="0.25">
      <c r="A6578" s="35" t="str">
        <f>VLOOKUP(B6578,ResCat!$A$2:$B$269,2,FALSE)</f>
        <v>XXX</v>
      </c>
      <c r="B6578" s="68" t="str">
        <f>IF(ISNA(VLOOKUP(C6578,COA!$A$2:$B$340,2,FALSE)),"XXX",VLOOKUP(C6578,COA!$A$2:$B$340,2,FALSE))</f>
        <v>N32</v>
      </c>
      <c r="C6578" s="149" t="str">
        <f t="shared" si="206"/>
        <v>0013-1003-0035</v>
      </c>
      <c r="D6578" s="134" t="s">
        <v>467</v>
      </c>
      <c r="E6578" s="134" t="s">
        <v>448</v>
      </c>
      <c r="F6578" s="134" t="s">
        <v>468</v>
      </c>
      <c r="G6578" s="134" t="s">
        <v>339</v>
      </c>
      <c r="H6578" s="134" t="s">
        <v>1023</v>
      </c>
      <c r="I6578" s="134" t="s">
        <v>0</v>
      </c>
      <c r="J6578" s="135">
        <v>27170</v>
      </c>
      <c r="K6578" s="135">
        <v>27170</v>
      </c>
      <c r="L6578" s="135">
        <v>27170</v>
      </c>
      <c r="M6578" s="141" t="str">
        <f t="shared" si="205"/>
        <v>201608</v>
      </c>
    </row>
    <row r="6579" spans="1:13" x14ac:dyDescent="0.25">
      <c r="A6579" s="35" t="str">
        <f>VLOOKUP(B6579,ResCat!$A$2:$B$269,2,FALSE)</f>
        <v>XXX</v>
      </c>
      <c r="B6579" s="68" t="str">
        <f>IF(ISNA(VLOOKUP(C6579,COA!$A$2:$B$340,2,FALSE)),"XXX",VLOOKUP(C6579,COA!$A$2:$B$340,2,FALSE))</f>
        <v>N32</v>
      </c>
      <c r="C6579" s="149" t="str">
        <f t="shared" si="206"/>
        <v>0013-1003-0035</v>
      </c>
      <c r="D6579" s="134" t="s">
        <v>467</v>
      </c>
      <c r="E6579" s="134" t="s">
        <v>448</v>
      </c>
      <c r="F6579" s="134" t="s">
        <v>468</v>
      </c>
      <c r="G6579" s="134" t="s">
        <v>339</v>
      </c>
      <c r="H6579" s="134" t="s">
        <v>1023</v>
      </c>
      <c r="I6579" s="134" t="s">
        <v>336</v>
      </c>
      <c r="J6579" s="135">
        <v>-950</v>
      </c>
      <c r="K6579" s="135">
        <v>-826.72</v>
      </c>
      <c r="L6579" s="135">
        <v>-826.72</v>
      </c>
      <c r="M6579" s="141" t="str">
        <f t="shared" si="205"/>
        <v>201608</v>
      </c>
    </row>
    <row r="6580" spans="1:13" x14ac:dyDescent="0.25">
      <c r="A6580" s="35" t="str">
        <f>VLOOKUP(B6580,ResCat!$A$2:$B$269,2,FALSE)</f>
        <v>XXX</v>
      </c>
      <c r="B6580" s="68" t="str">
        <f>IF(ISNA(VLOOKUP(C6580,COA!$A$2:$B$340,2,FALSE)),"XXX",VLOOKUP(C6580,COA!$A$2:$B$340,2,FALSE))</f>
        <v>N32</v>
      </c>
      <c r="C6580" s="149" t="str">
        <f t="shared" si="206"/>
        <v>0013-1003-0035</v>
      </c>
      <c r="D6580" s="134" t="s">
        <v>467</v>
      </c>
      <c r="E6580" s="134" t="s">
        <v>448</v>
      </c>
      <c r="F6580" s="134" t="s">
        <v>468</v>
      </c>
      <c r="G6580" s="134" t="s">
        <v>339</v>
      </c>
      <c r="H6580" s="134" t="s">
        <v>1023</v>
      </c>
      <c r="I6580" s="134" t="s">
        <v>2</v>
      </c>
      <c r="J6580" s="135">
        <v>8072</v>
      </c>
      <c r="K6580" s="135">
        <v>1489.29</v>
      </c>
      <c r="L6580" s="135">
        <v>1503.6300000000008</v>
      </c>
      <c r="M6580" s="141" t="str">
        <f t="shared" si="205"/>
        <v>201608</v>
      </c>
    </row>
    <row r="6581" spans="1:13" x14ac:dyDescent="0.25">
      <c r="A6581" s="35" t="str">
        <f>VLOOKUP(B6581,ResCat!$A$2:$B$269,2,FALSE)</f>
        <v>XXX</v>
      </c>
      <c r="B6581" s="68" t="str">
        <f>IF(ISNA(VLOOKUP(C6581,COA!$A$2:$B$340,2,FALSE)),"XXX",VLOOKUP(C6581,COA!$A$2:$B$340,2,FALSE))</f>
        <v>N32</v>
      </c>
      <c r="C6581" s="149" t="str">
        <f t="shared" si="206"/>
        <v>0013-1003-0035</v>
      </c>
      <c r="D6581" s="134" t="s">
        <v>467</v>
      </c>
      <c r="E6581" s="134" t="s">
        <v>448</v>
      </c>
      <c r="F6581" s="134" t="s">
        <v>468</v>
      </c>
      <c r="G6581" s="134" t="s">
        <v>339</v>
      </c>
      <c r="H6581" s="134" t="s">
        <v>1023</v>
      </c>
      <c r="I6581" s="134" t="s">
        <v>1</v>
      </c>
      <c r="J6581" s="135">
        <v>13986.600000000002</v>
      </c>
      <c r="K6581" s="135">
        <v>14802.740000000002</v>
      </c>
      <c r="L6581" s="135">
        <v>-751.51000000000022</v>
      </c>
      <c r="M6581" s="141" t="str">
        <f t="shared" si="205"/>
        <v>201608</v>
      </c>
    </row>
    <row r="6582" spans="1:13" x14ac:dyDescent="0.25">
      <c r="A6582" s="35" t="str">
        <f>VLOOKUP(B6582,ResCat!$A$2:$B$269,2,FALSE)</f>
        <v>XXX</v>
      </c>
      <c r="B6582" s="68" t="str">
        <f>IF(ISNA(VLOOKUP(C6582,COA!$A$2:$B$340,2,FALSE)),"XXX",VLOOKUP(C6582,COA!$A$2:$B$340,2,FALSE))</f>
        <v>N32</v>
      </c>
      <c r="C6582" s="149" t="str">
        <f t="shared" si="206"/>
        <v>0013-1003-0035</v>
      </c>
      <c r="D6582" s="134" t="s">
        <v>467</v>
      </c>
      <c r="E6582" s="134" t="s">
        <v>448</v>
      </c>
      <c r="F6582" s="134" t="s">
        <v>468</v>
      </c>
      <c r="G6582" s="134" t="s">
        <v>342</v>
      </c>
      <c r="H6582" s="134" t="s">
        <v>1023</v>
      </c>
      <c r="I6582" s="134" t="s">
        <v>3</v>
      </c>
      <c r="J6582" s="135">
        <v>375.43999999999994</v>
      </c>
      <c r="K6582" s="135">
        <v>-691.48999999999978</v>
      </c>
      <c r="L6582" s="135">
        <v>-949.88999999999976</v>
      </c>
      <c r="M6582" s="141" t="str">
        <f t="shared" si="205"/>
        <v>201609</v>
      </c>
    </row>
    <row r="6583" spans="1:13" x14ac:dyDescent="0.25">
      <c r="A6583" s="35" t="str">
        <f>VLOOKUP(B6583,ResCat!$A$2:$B$269,2,FALSE)</f>
        <v>XXX</v>
      </c>
      <c r="B6583" s="68" t="str">
        <f>IF(ISNA(VLOOKUP(C6583,COA!$A$2:$B$340,2,FALSE)),"XXX",VLOOKUP(C6583,COA!$A$2:$B$340,2,FALSE))</f>
        <v>N32</v>
      </c>
      <c r="C6583" s="149" t="str">
        <f t="shared" si="206"/>
        <v>0013-1003-0035</v>
      </c>
      <c r="D6583" s="134" t="s">
        <v>467</v>
      </c>
      <c r="E6583" s="134" t="s">
        <v>448</v>
      </c>
      <c r="F6583" s="134" t="s">
        <v>468</v>
      </c>
      <c r="G6583" s="134" t="s">
        <v>342</v>
      </c>
      <c r="H6583" s="134" t="s">
        <v>1023</v>
      </c>
      <c r="I6583" s="134" t="s">
        <v>0</v>
      </c>
      <c r="J6583" s="135">
        <v>0</v>
      </c>
      <c r="K6583" s="135">
        <v>-858.27999999999884</v>
      </c>
      <c r="L6583" s="135">
        <v>-858.28</v>
      </c>
      <c r="M6583" s="141" t="str">
        <f t="shared" si="205"/>
        <v>201609</v>
      </c>
    </row>
    <row r="6584" spans="1:13" x14ac:dyDescent="0.25">
      <c r="A6584" s="35" t="str">
        <f>VLOOKUP(B6584,ResCat!$A$2:$B$269,2,FALSE)</f>
        <v>XXX</v>
      </c>
      <c r="B6584" s="68" t="str">
        <f>IF(ISNA(VLOOKUP(C6584,COA!$A$2:$B$340,2,FALSE)),"XXX",VLOOKUP(C6584,COA!$A$2:$B$340,2,FALSE))</f>
        <v>N32</v>
      </c>
      <c r="C6584" s="149" t="str">
        <f t="shared" si="206"/>
        <v>0013-1003-0035</v>
      </c>
      <c r="D6584" s="134" t="s">
        <v>467</v>
      </c>
      <c r="E6584" s="134" t="s">
        <v>448</v>
      </c>
      <c r="F6584" s="134" t="s">
        <v>468</v>
      </c>
      <c r="G6584" s="134" t="s">
        <v>342</v>
      </c>
      <c r="H6584" s="134" t="s">
        <v>1023</v>
      </c>
      <c r="I6584" s="134" t="s">
        <v>2</v>
      </c>
      <c r="J6584" s="135">
        <v>4114.24</v>
      </c>
      <c r="K6584" s="135">
        <v>2143.1999999999994</v>
      </c>
      <c r="L6584" s="135">
        <v>1918.9199999999996</v>
      </c>
      <c r="M6584" s="141" t="str">
        <f t="shared" si="205"/>
        <v>201609</v>
      </c>
    </row>
    <row r="6585" spans="1:13" x14ac:dyDescent="0.25">
      <c r="A6585" s="35" t="str">
        <f>VLOOKUP(B6585,ResCat!$A$2:$B$269,2,FALSE)</f>
        <v>XXX</v>
      </c>
      <c r="B6585" s="68" t="str">
        <f>IF(ISNA(VLOOKUP(C6585,COA!$A$2:$B$340,2,FALSE)),"XXX",VLOOKUP(C6585,COA!$A$2:$B$340,2,FALSE))</f>
        <v>N32</v>
      </c>
      <c r="C6585" s="149" t="str">
        <f t="shared" si="206"/>
        <v>0013-1003-0035</v>
      </c>
      <c r="D6585" s="134" t="s">
        <v>467</v>
      </c>
      <c r="E6585" s="134" t="s">
        <v>448</v>
      </c>
      <c r="F6585" s="134" t="s">
        <v>468</v>
      </c>
      <c r="G6585" s="134" t="s">
        <v>342</v>
      </c>
      <c r="H6585" s="134" t="s">
        <v>1023</v>
      </c>
      <c r="I6585" s="134" t="s">
        <v>1</v>
      </c>
      <c r="J6585" s="135">
        <v>0</v>
      </c>
      <c r="K6585" s="135">
        <v>0</v>
      </c>
      <c r="L6585" s="135">
        <v>0</v>
      </c>
      <c r="M6585" s="141" t="str">
        <f t="shared" si="205"/>
        <v>201609</v>
      </c>
    </row>
    <row r="6586" spans="1:13" x14ac:dyDescent="0.25">
      <c r="A6586" s="35" t="str">
        <f>VLOOKUP(B6586,ResCat!$A$2:$B$269,2,FALSE)</f>
        <v>XXX</v>
      </c>
      <c r="B6586" s="68" t="str">
        <f>IF(ISNA(VLOOKUP(C6586,COA!$A$2:$B$340,2,FALSE)),"XXX",VLOOKUP(C6586,COA!$A$2:$B$340,2,FALSE))</f>
        <v>N32</v>
      </c>
      <c r="C6586" s="149" t="str">
        <f t="shared" si="206"/>
        <v>0013-1003-0035</v>
      </c>
      <c r="D6586" s="134" t="s">
        <v>467</v>
      </c>
      <c r="E6586" s="134" t="s">
        <v>448</v>
      </c>
      <c r="F6586" s="134" t="s">
        <v>468</v>
      </c>
      <c r="G6586" s="134" t="s">
        <v>316</v>
      </c>
      <c r="H6586" s="134" t="s">
        <v>1023</v>
      </c>
      <c r="I6586" s="134" t="s">
        <v>3</v>
      </c>
      <c r="J6586" s="135">
        <v>-378</v>
      </c>
      <c r="K6586" s="135">
        <v>-816.00999999999976</v>
      </c>
      <c r="L6586" s="135">
        <v>-815.77000000000021</v>
      </c>
      <c r="M6586" s="141" t="str">
        <f t="shared" si="205"/>
        <v>201610</v>
      </c>
    </row>
    <row r="6587" spans="1:13" x14ac:dyDescent="0.25">
      <c r="A6587" s="35" t="str">
        <f>VLOOKUP(B6587,ResCat!$A$2:$B$269,2,FALSE)</f>
        <v>XXX</v>
      </c>
      <c r="B6587" s="68" t="str">
        <f>IF(ISNA(VLOOKUP(C6587,COA!$A$2:$B$340,2,FALSE)),"XXX",VLOOKUP(C6587,COA!$A$2:$B$340,2,FALSE))</f>
        <v>N32</v>
      </c>
      <c r="C6587" s="149" t="str">
        <f t="shared" si="206"/>
        <v>0013-1003-0035</v>
      </c>
      <c r="D6587" s="134" t="s">
        <v>467</v>
      </c>
      <c r="E6587" s="134" t="s">
        <v>448</v>
      </c>
      <c r="F6587" s="134" t="s">
        <v>468</v>
      </c>
      <c r="G6587" s="134" t="s">
        <v>316</v>
      </c>
      <c r="H6587" s="134" t="s">
        <v>1023</v>
      </c>
      <c r="I6587" s="134" t="s">
        <v>2</v>
      </c>
      <c r="J6587" s="135">
        <v>3471.46</v>
      </c>
      <c r="K6587" s="135">
        <v>370.00999999999982</v>
      </c>
      <c r="L6587" s="135">
        <v>205.28999999999985</v>
      </c>
      <c r="M6587" s="141" t="str">
        <f t="shared" si="205"/>
        <v>201610</v>
      </c>
    </row>
    <row r="6588" spans="1:13" x14ac:dyDescent="0.25">
      <c r="A6588" s="35" t="str">
        <f>VLOOKUP(B6588,ResCat!$A$2:$B$269,2,FALSE)</f>
        <v>XXX</v>
      </c>
      <c r="B6588" s="68" t="str">
        <f>IF(ISNA(VLOOKUP(C6588,COA!$A$2:$B$340,2,FALSE)),"XXX",VLOOKUP(C6588,COA!$A$2:$B$340,2,FALSE))</f>
        <v>N32</v>
      </c>
      <c r="C6588" s="149" t="str">
        <f t="shared" si="206"/>
        <v>0013-1003-0035</v>
      </c>
      <c r="D6588" s="134" t="s">
        <v>467</v>
      </c>
      <c r="E6588" s="134" t="s">
        <v>448</v>
      </c>
      <c r="F6588" s="134" t="s">
        <v>468</v>
      </c>
      <c r="G6588" s="134" t="s">
        <v>316</v>
      </c>
      <c r="H6588" s="134" t="s">
        <v>1023</v>
      </c>
      <c r="I6588" s="134" t="s">
        <v>1</v>
      </c>
      <c r="J6588" s="135">
        <v>11921.68</v>
      </c>
      <c r="K6588" s="135">
        <v>-211.93</v>
      </c>
      <c r="L6588" s="135">
        <v>-211.93</v>
      </c>
      <c r="M6588" s="141" t="str">
        <f t="shared" si="205"/>
        <v>201610</v>
      </c>
    </row>
    <row r="6589" spans="1:13" x14ac:dyDescent="0.25">
      <c r="A6589" s="35" t="str">
        <f>VLOOKUP(B6589,ResCat!$A$2:$B$269,2,FALSE)</f>
        <v>XXX</v>
      </c>
      <c r="B6589" s="68" t="str">
        <f>IF(ISNA(VLOOKUP(C6589,COA!$A$2:$B$340,2,FALSE)),"XXX",VLOOKUP(C6589,COA!$A$2:$B$340,2,FALSE))</f>
        <v>N32</v>
      </c>
      <c r="C6589" s="149" t="str">
        <f t="shared" si="206"/>
        <v>0013-1003-0035</v>
      </c>
      <c r="D6589" s="134" t="s">
        <v>467</v>
      </c>
      <c r="E6589" s="134" t="s">
        <v>448</v>
      </c>
      <c r="F6589" s="134" t="s">
        <v>468</v>
      </c>
      <c r="G6589" s="134" t="s">
        <v>318</v>
      </c>
      <c r="H6589" s="134" t="s">
        <v>1023</v>
      </c>
      <c r="I6589" s="134" t="s">
        <v>3</v>
      </c>
      <c r="J6589" s="135">
        <v>79.550000000000011</v>
      </c>
      <c r="K6589" s="135">
        <v>47.230000000000018</v>
      </c>
      <c r="L6589" s="135">
        <v>37.779999999999973</v>
      </c>
      <c r="M6589" s="141" t="str">
        <f t="shared" si="205"/>
        <v>201611</v>
      </c>
    </row>
    <row r="6590" spans="1:13" x14ac:dyDescent="0.25">
      <c r="A6590" s="35" t="str">
        <f>VLOOKUP(B6590,ResCat!$A$2:$B$269,2,FALSE)</f>
        <v>XXX</v>
      </c>
      <c r="B6590" s="68" t="str">
        <f>IF(ISNA(VLOOKUP(C6590,COA!$A$2:$B$340,2,FALSE)),"XXX",VLOOKUP(C6590,COA!$A$2:$B$340,2,FALSE))</f>
        <v>N32</v>
      </c>
      <c r="C6590" s="149" t="str">
        <f t="shared" si="206"/>
        <v>0013-1003-0035</v>
      </c>
      <c r="D6590" s="134" t="s">
        <v>467</v>
      </c>
      <c r="E6590" s="134" t="s">
        <v>448</v>
      </c>
      <c r="F6590" s="134" t="s">
        <v>468</v>
      </c>
      <c r="G6590" s="134" t="s">
        <v>318</v>
      </c>
      <c r="H6590" s="134" t="s">
        <v>1023</v>
      </c>
      <c r="I6590" s="134" t="s">
        <v>0</v>
      </c>
      <c r="J6590" s="135">
        <v>6900.83</v>
      </c>
      <c r="K6590" s="135">
        <v>3463.61</v>
      </c>
      <c r="L6590" s="135">
        <v>46.85</v>
      </c>
      <c r="M6590" s="141" t="str">
        <f t="shared" si="205"/>
        <v>201611</v>
      </c>
    </row>
    <row r="6591" spans="1:13" x14ac:dyDescent="0.25">
      <c r="A6591" s="35" t="str">
        <f>VLOOKUP(B6591,ResCat!$A$2:$B$269,2,FALSE)</f>
        <v>XXX</v>
      </c>
      <c r="B6591" s="68" t="str">
        <f>IF(ISNA(VLOOKUP(C6591,COA!$A$2:$B$340,2,FALSE)),"XXX",VLOOKUP(C6591,COA!$A$2:$B$340,2,FALSE))</f>
        <v>N32</v>
      </c>
      <c r="C6591" s="149" t="str">
        <f t="shared" si="206"/>
        <v>0013-1003-0035</v>
      </c>
      <c r="D6591" s="134" t="s">
        <v>467</v>
      </c>
      <c r="E6591" s="134" t="s">
        <v>448</v>
      </c>
      <c r="F6591" s="134" t="s">
        <v>468</v>
      </c>
      <c r="G6591" s="134" t="s">
        <v>318</v>
      </c>
      <c r="H6591" s="134" t="s">
        <v>1023</v>
      </c>
      <c r="I6591" s="134" t="s">
        <v>2</v>
      </c>
      <c r="J6591" s="135">
        <v>4597.34</v>
      </c>
      <c r="K6591" s="135">
        <v>1088.8999999999994</v>
      </c>
      <c r="L6591" s="135">
        <v>850.72000000000014</v>
      </c>
      <c r="M6591" s="141" t="str">
        <f t="shared" si="205"/>
        <v>201611</v>
      </c>
    </row>
    <row r="6592" spans="1:13" x14ac:dyDescent="0.25">
      <c r="A6592" s="35" t="str">
        <f>VLOOKUP(B6592,ResCat!$A$2:$B$269,2,FALSE)</f>
        <v>XXX</v>
      </c>
      <c r="B6592" s="68" t="str">
        <f>IF(ISNA(VLOOKUP(C6592,COA!$A$2:$B$340,2,FALSE)),"XXX",VLOOKUP(C6592,COA!$A$2:$B$340,2,FALSE))</f>
        <v>N32</v>
      </c>
      <c r="C6592" s="149" t="str">
        <f t="shared" si="206"/>
        <v>0013-1003-0035</v>
      </c>
      <c r="D6592" s="134" t="s">
        <v>467</v>
      </c>
      <c r="E6592" s="134" t="s">
        <v>448</v>
      </c>
      <c r="F6592" s="134" t="s">
        <v>468</v>
      </c>
      <c r="G6592" s="134" t="s">
        <v>318</v>
      </c>
      <c r="H6592" s="134" t="s">
        <v>1023</v>
      </c>
      <c r="I6592" s="134" t="s">
        <v>1</v>
      </c>
      <c r="J6592" s="135">
        <v>3000</v>
      </c>
      <c r="K6592" s="135">
        <v>1450</v>
      </c>
      <c r="L6592" s="135">
        <v>1450</v>
      </c>
      <c r="M6592" s="141" t="str">
        <f t="shared" si="205"/>
        <v>201611</v>
      </c>
    </row>
    <row r="6593" spans="1:13" x14ac:dyDescent="0.25">
      <c r="A6593" s="35" t="str">
        <f>VLOOKUP(B6593,ResCat!$A$2:$B$269,2,FALSE)</f>
        <v>XXX</v>
      </c>
      <c r="B6593" s="68" t="str">
        <f>IF(ISNA(VLOOKUP(C6593,COA!$A$2:$B$340,2,FALSE)),"XXX",VLOOKUP(C6593,COA!$A$2:$B$340,2,FALSE))</f>
        <v>N32</v>
      </c>
      <c r="C6593" s="149" t="str">
        <f t="shared" si="206"/>
        <v>0013-1003-0035</v>
      </c>
      <c r="D6593" s="134" t="s">
        <v>467</v>
      </c>
      <c r="E6593" s="134" t="s">
        <v>448</v>
      </c>
      <c r="F6593" s="134" t="s">
        <v>468</v>
      </c>
      <c r="G6593" s="134" t="s">
        <v>320</v>
      </c>
      <c r="H6593" s="134" t="s">
        <v>1023</v>
      </c>
      <c r="I6593" s="134" t="s">
        <v>3</v>
      </c>
      <c r="J6593" s="135">
        <v>2582.0700000000002</v>
      </c>
      <c r="K6593" s="135">
        <v>352.44</v>
      </c>
      <c r="L6593" s="135">
        <v>-29.259999999999991</v>
      </c>
      <c r="M6593" s="141" t="str">
        <f t="shared" si="205"/>
        <v>201612</v>
      </c>
    </row>
    <row r="6594" spans="1:13" x14ac:dyDescent="0.25">
      <c r="A6594" s="35" t="str">
        <f>VLOOKUP(B6594,ResCat!$A$2:$B$269,2,FALSE)</f>
        <v>XXX</v>
      </c>
      <c r="B6594" s="68" t="str">
        <f>IF(ISNA(VLOOKUP(C6594,COA!$A$2:$B$340,2,FALSE)),"XXX",VLOOKUP(C6594,COA!$A$2:$B$340,2,FALSE))</f>
        <v>N32</v>
      </c>
      <c r="C6594" s="149" t="str">
        <f t="shared" si="206"/>
        <v>0013-1003-0035</v>
      </c>
      <c r="D6594" s="134" t="s">
        <v>467</v>
      </c>
      <c r="E6594" s="134" t="s">
        <v>448</v>
      </c>
      <c r="F6594" s="134" t="s">
        <v>468</v>
      </c>
      <c r="G6594" s="134" t="s">
        <v>320</v>
      </c>
      <c r="H6594" s="134" t="s">
        <v>1023</v>
      </c>
      <c r="I6594" s="134" t="s">
        <v>0</v>
      </c>
      <c r="J6594" s="135">
        <v>68909.739999999991</v>
      </c>
      <c r="K6594" s="135">
        <v>13801.03</v>
      </c>
      <c r="L6594" s="135">
        <v>12723.039999999999</v>
      </c>
      <c r="M6594" s="141" t="str">
        <f t="shared" si="205"/>
        <v>201612</v>
      </c>
    </row>
    <row r="6595" spans="1:13" x14ac:dyDescent="0.25">
      <c r="A6595" s="35" t="str">
        <f>VLOOKUP(B6595,ResCat!$A$2:$B$269,2,FALSE)</f>
        <v>XXX</v>
      </c>
      <c r="B6595" s="68" t="str">
        <f>IF(ISNA(VLOOKUP(C6595,COA!$A$2:$B$340,2,FALSE)),"XXX",VLOOKUP(C6595,COA!$A$2:$B$340,2,FALSE))</f>
        <v>N32</v>
      </c>
      <c r="C6595" s="149" t="str">
        <f t="shared" si="206"/>
        <v>0013-1003-0035</v>
      </c>
      <c r="D6595" s="134" t="s">
        <v>467</v>
      </c>
      <c r="E6595" s="134" t="s">
        <v>448</v>
      </c>
      <c r="F6595" s="134" t="s">
        <v>468</v>
      </c>
      <c r="G6595" s="134" t="s">
        <v>320</v>
      </c>
      <c r="H6595" s="134" t="s">
        <v>1023</v>
      </c>
      <c r="I6595" s="134" t="s">
        <v>336</v>
      </c>
      <c r="J6595" s="135">
        <v>0</v>
      </c>
      <c r="K6595" s="135">
        <v>0</v>
      </c>
      <c r="L6595" s="135">
        <v>0</v>
      </c>
      <c r="M6595" s="141" t="str">
        <f t="shared" si="205"/>
        <v>201612</v>
      </c>
    </row>
    <row r="6596" spans="1:13" x14ac:dyDescent="0.25">
      <c r="A6596" s="35" t="str">
        <f>VLOOKUP(B6596,ResCat!$A$2:$B$269,2,FALSE)</f>
        <v>XXX</v>
      </c>
      <c r="B6596" s="68" t="str">
        <f>IF(ISNA(VLOOKUP(C6596,COA!$A$2:$B$340,2,FALSE)),"XXX",VLOOKUP(C6596,COA!$A$2:$B$340,2,FALSE))</f>
        <v>N32</v>
      </c>
      <c r="C6596" s="149" t="str">
        <f t="shared" si="206"/>
        <v>0013-1003-0035</v>
      </c>
      <c r="D6596" s="134" t="s">
        <v>467</v>
      </c>
      <c r="E6596" s="134" t="s">
        <v>448</v>
      </c>
      <c r="F6596" s="134" t="s">
        <v>468</v>
      </c>
      <c r="G6596" s="134" t="s">
        <v>320</v>
      </c>
      <c r="H6596" s="134" t="s">
        <v>1023</v>
      </c>
      <c r="I6596" s="134" t="s">
        <v>2</v>
      </c>
      <c r="J6596" s="135">
        <v>4302</v>
      </c>
      <c r="K6596" s="135">
        <v>2373.9399999999987</v>
      </c>
      <c r="L6596" s="135">
        <v>842.0899999999998</v>
      </c>
      <c r="M6596" s="141" t="str">
        <f t="shared" ref="M6596:M6659" si="207">IF(G6596&lt;$M$1,$M$1,G6596)</f>
        <v>201612</v>
      </c>
    </row>
    <row r="6597" spans="1:13" x14ac:dyDescent="0.25">
      <c r="A6597" s="35" t="str">
        <f>VLOOKUP(B6597,ResCat!$A$2:$B$269,2,FALSE)</f>
        <v>XXX</v>
      </c>
      <c r="B6597" s="68" t="str">
        <f>IF(ISNA(VLOOKUP(C6597,COA!$A$2:$B$340,2,FALSE)),"XXX",VLOOKUP(C6597,COA!$A$2:$B$340,2,FALSE))</f>
        <v>N32</v>
      </c>
      <c r="C6597" s="149" t="str">
        <f t="shared" ref="C6597:C6660" si="208">D6597&amp;"-"&amp;E6597&amp;"-"&amp;F6597</f>
        <v>0013-1003-0035</v>
      </c>
      <c r="D6597" s="134" t="s">
        <v>467</v>
      </c>
      <c r="E6597" s="134" t="s">
        <v>448</v>
      </c>
      <c r="F6597" s="134" t="s">
        <v>468</v>
      </c>
      <c r="G6597" s="134" t="s">
        <v>320</v>
      </c>
      <c r="H6597" s="134" t="s">
        <v>1023</v>
      </c>
      <c r="I6597" s="134" t="s">
        <v>1</v>
      </c>
      <c r="J6597" s="135">
        <v>24110.6</v>
      </c>
      <c r="K6597" s="135">
        <v>6587.34</v>
      </c>
      <c r="L6597" s="135">
        <v>4016.2999999999997</v>
      </c>
      <c r="M6597" s="141" t="str">
        <f t="shared" si="207"/>
        <v>201612</v>
      </c>
    </row>
    <row r="6598" spans="1:13" x14ac:dyDescent="0.25">
      <c r="A6598" s="35" t="str">
        <f>VLOOKUP(B6598,ResCat!$A$2:$B$269,2,FALSE)</f>
        <v>XXX</v>
      </c>
      <c r="B6598" s="68" t="str">
        <f>IF(ISNA(VLOOKUP(C6598,COA!$A$2:$B$340,2,FALSE)),"XXX",VLOOKUP(C6598,COA!$A$2:$B$340,2,FALSE))</f>
        <v>N32</v>
      </c>
      <c r="C6598" s="149" t="str">
        <f t="shared" si="208"/>
        <v>0013-1003-0035</v>
      </c>
      <c r="D6598" s="134" t="s">
        <v>467</v>
      </c>
      <c r="E6598" s="134" t="s">
        <v>448</v>
      </c>
      <c r="F6598" s="134" t="s">
        <v>468</v>
      </c>
      <c r="G6598" s="134" t="s">
        <v>322</v>
      </c>
      <c r="H6598" s="134" t="s">
        <v>1023</v>
      </c>
      <c r="I6598" s="134" t="s">
        <v>3</v>
      </c>
      <c r="J6598" s="135">
        <v>20431.98</v>
      </c>
      <c r="K6598" s="135">
        <v>8278.92</v>
      </c>
      <c r="L6598" s="135">
        <v>5208.1099999999988</v>
      </c>
      <c r="M6598" s="141" t="str">
        <f t="shared" si="207"/>
        <v>201701</v>
      </c>
    </row>
    <row r="6599" spans="1:13" x14ac:dyDescent="0.25">
      <c r="A6599" s="35" t="str">
        <f>VLOOKUP(B6599,ResCat!$A$2:$B$269,2,FALSE)</f>
        <v>XXX</v>
      </c>
      <c r="B6599" s="68" t="str">
        <f>IF(ISNA(VLOOKUP(C6599,COA!$A$2:$B$340,2,FALSE)),"XXX",VLOOKUP(C6599,COA!$A$2:$B$340,2,FALSE))</f>
        <v>N32</v>
      </c>
      <c r="C6599" s="149" t="str">
        <f t="shared" si="208"/>
        <v>0013-1003-0035</v>
      </c>
      <c r="D6599" s="134" t="s">
        <v>467</v>
      </c>
      <c r="E6599" s="134" t="s">
        <v>448</v>
      </c>
      <c r="F6599" s="134" t="s">
        <v>468</v>
      </c>
      <c r="G6599" s="134" t="s">
        <v>322</v>
      </c>
      <c r="H6599" s="134" t="s">
        <v>1023</v>
      </c>
      <c r="I6599" s="134" t="s">
        <v>2</v>
      </c>
      <c r="J6599" s="135">
        <v>22326.379999999997</v>
      </c>
      <c r="K6599" s="135">
        <v>10668.190000000008</v>
      </c>
      <c r="L6599" s="135">
        <v>7269.1300000000028</v>
      </c>
      <c r="M6599" s="141" t="str">
        <f t="shared" si="207"/>
        <v>201701</v>
      </c>
    </row>
    <row r="6600" spans="1:13" x14ac:dyDescent="0.25">
      <c r="A6600" s="35" t="str">
        <f>VLOOKUP(B6600,ResCat!$A$2:$B$269,2,FALSE)</f>
        <v>XXX</v>
      </c>
      <c r="B6600" s="68" t="str">
        <f>IF(ISNA(VLOOKUP(C6600,COA!$A$2:$B$340,2,FALSE)),"XXX",VLOOKUP(C6600,COA!$A$2:$B$340,2,FALSE))</f>
        <v>N32</v>
      </c>
      <c r="C6600" s="149" t="str">
        <f t="shared" si="208"/>
        <v>0013-1003-0035</v>
      </c>
      <c r="D6600" s="134" t="s">
        <v>467</v>
      </c>
      <c r="E6600" s="134" t="s">
        <v>448</v>
      </c>
      <c r="F6600" s="134" t="s">
        <v>468</v>
      </c>
      <c r="G6600" s="134" t="s">
        <v>322</v>
      </c>
      <c r="H6600" s="134" t="s">
        <v>1023</v>
      </c>
      <c r="I6600" s="134" t="s">
        <v>1</v>
      </c>
      <c r="J6600" s="135">
        <v>16570.400000000001</v>
      </c>
      <c r="K6600" s="135">
        <v>5874.99</v>
      </c>
      <c r="L6600" s="135">
        <v>1695.8799999999992</v>
      </c>
      <c r="M6600" s="141" t="str">
        <f t="shared" si="207"/>
        <v>201701</v>
      </c>
    </row>
    <row r="6601" spans="1:13" x14ac:dyDescent="0.25">
      <c r="A6601" s="35" t="str">
        <f>VLOOKUP(B6601,ResCat!$A$2:$B$269,2,FALSE)</f>
        <v>XXX</v>
      </c>
      <c r="B6601" s="68" t="str">
        <f>IF(ISNA(VLOOKUP(C6601,COA!$A$2:$B$340,2,FALSE)),"XXX",VLOOKUP(C6601,COA!$A$2:$B$340,2,FALSE))</f>
        <v>N32</v>
      </c>
      <c r="C6601" s="149" t="str">
        <f t="shared" si="208"/>
        <v>0013-1003-0035</v>
      </c>
      <c r="D6601" s="134" t="s">
        <v>467</v>
      </c>
      <c r="E6601" s="134" t="s">
        <v>448</v>
      </c>
      <c r="F6601" s="134" t="s">
        <v>468</v>
      </c>
      <c r="G6601" s="134" t="s">
        <v>324</v>
      </c>
      <c r="H6601" s="134" t="s">
        <v>1023</v>
      </c>
      <c r="I6601" s="134" t="s">
        <v>3</v>
      </c>
      <c r="J6601" s="135">
        <v>29166.809999999994</v>
      </c>
      <c r="K6601" s="135">
        <v>2002.8099999999993</v>
      </c>
      <c r="L6601" s="135">
        <v>1511.3699999999997</v>
      </c>
      <c r="M6601" s="141" t="str">
        <f t="shared" si="207"/>
        <v>201702</v>
      </c>
    </row>
    <row r="6602" spans="1:13" x14ac:dyDescent="0.25">
      <c r="A6602" s="35" t="str">
        <f>VLOOKUP(B6602,ResCat!$A$2:$B$269,2,FALSE)</f>
        <v>XXX</v>
      </c>
      <c r="B6602" s="68" t="str">
        <f>IF(ISNA(VLOOKUP(C6602,COA!$A$2:$B$340,2,FALSE)),"XXX",VLOOKUP(C6602,COA!$A$2:$B$340,2,FALSE))</f>
        <v>N32</v>
      </c>
      <c r="C6602" s="149" t="str">
        <f t="shared" si="208"/>
        <v>0013-1003-0035</v>
      </c>
      <c r="D6602" s="134" t="s">
        <v>467</v>
      </c>
      <c r="E6602" s="134" t="s">
        <v>448</v>
      </c>
      <c r="F6602" s="134" t="s">
        <v>468</v>
      </c>
      <c r="G6602" s="134" t="s">
        <v>324</v>
      </c>
      <c r="H6602" s="134" t="s">
        <v>1023</v>
      </c>
      <c r="I6602" s="134" t="s">
        <v>0</v>
      </c>
      <c r="J6602" s="135">
        <v>125233.49</v>
      </c>
      <c r="K6602" s="135">
        <v>33819.79</v>
      </c>
      <c r="L6602" s="135">
        <v>3948</v>
      </c>
      <c r="M6602" s="141" t="str">
        <f t="shared" si="207"/>
        <v>201702</v>
      </c>
    </row>
    <row r="6603" spans="1:13" x14ac:dyDescent="0.25">
      <c r="A6603" s="35" t="str">
        <f>VLOOKUP(B6603,ResCat!$A$2:$B$269,2,FALSE)</f>
        <v>XXX</v>
      </c>
      <c r="B6603" s="68" t="str">
        <f>IF(ISNA(VLOOKUP(C6603,COA!$A$2:$B$340,2,FALSE)),"XXX",VLOOKUP(C6603,COA!$A$2:$B$340,2,FALSE))</f>
        <v>N32</v>
      </c>
      <c r="C6603" s="149" t="str">
        <f t="shared" si="208"/>
        <v>0013-1003-0035</v>
      </c>
      <c r="D6603" s="134" t="s">
        <v>467</v>
      </c>
      <c r="E6603" s="134" t="s">
        <v>448</v>
      </c>
      <c r="F6603" s="134" t="s">
        <v>468</v>
      </c>
      <c r="G6603" s="134" t="s">
        <v>324</v>
      </c>
      <c r="H6603" s="134" t="s">
        <v>1023</v>
      </c>
      <c r="I6603" s="134" t="s">
        <v>336</v>
      </c>
      <c r="J6603" s="135">
        <v>0</v>
      </c>
      <c r="K6603" s="135">
        <v>-16.34</v>
      </c>
      <c r="L6603" s="135">
        <v>-16.34</v>
      </c>
      <c r="M6603" s="141" t="str">
        <f t="shared" si="207"/>
        <v>201702</v>
      </c>
    </row>
    <row r="6604" spans="1:13" x14ac:dyDescent="0.25">
      <c r="A6604" s="35" t="str">
        <f>VLOOKUP(B6604,ResCat!$A$2:$B$269,2,FALSE)</f>
        <v>XXX</v>
      </c>
      <c r="B6604" s="68" t="str">
        <f>IF(ISNA(VLOOKUP(C6604,COA!$A$2:$B$340,2,FALSE)),"XXX",VLOOKUP(C6604,COA!$A$2:$B$340,2,FALSE))</f>
        <v>N32</v>
      </c>
      <c r="C6604" s="149" t="str">
        <f t="shared" si="208"/>
        <v>0013-1003-0035</v>
      </c>
      <c r="D6604" s="134" t="s">
        <v>467</v>
      </c>
      <c r="E6604" s="134" t="s">
        <v>448</v>
      </c>
      <c r="F6604" s="134" t="s">
        <v>468</v>
      </c>
      <c r="G6604" s="134" t="s">
        <v>324</v>
      </c>
      <c r="H6604" s="134" t="s">
        <v>1023</v>
      </c>
      <c r="I6604" s="134" t="s">
        <v>2</v>
      </c>
      <c r="J6604" s="135">
        <v>26089.26</v>
      </c>
      <c r="K6604" s="135">
        <v>10323.670000000007</v>
      </c>
      <c r="L6604" s="135">
        <v>5974.1999999999935</v>
      </c>
      <c r="M6604" s="141" t="str">
        <f t="shared" si="207"/>
        <v>201702</v>
      </c>
    </row>
    <row r="6605" spans="1:13" x14ac:dyDescent="0.25">
      <c r="A6605" s="35" t="str">
        <f>VLOOKUP(B6605,ResCat!$A$2:$B$269,2,FALSE)</f>
        <v>XXX</v>
      </c>
      <c r="B6605" s="68" t="str">
        <f>IF(ISNA(VLOOKUP(C6605,COA!$A$2:$B$340,2,FALSE)),"XXX",VLOOKUP(C6605,COA!$A$2:$B$340,2,FALSE))</f>
        <v>N32</v>
      </c>
      <c r="C6605" s="149" t="str">
        <f t="shared" si="208"/>
        <v>0013-1003-0035</v>
      </c>
      <c r="D6605" s="134" t="s">
        <v>467</v>
      </c>
      <c r="E6605" s="134" t="s">
        <v>448</v>
      </c>
      <c r="F6605" s="134" t="s">
        <v>468</v>
      </c>
      <c r="G6605" s="134" t="s">
        <v>324</v>
      </c>
      <c r="H6605" s="134" t="s">
        <v>1023</v>
      </c>
      <c r="I6605" s="134" t="s">
        <v>371</v>
      </c>
      <c r="J6605" s="135">
        <v>2.46</v>
      </c>
      <c r="K6605" s="135">
        <v>2.46</v>
      </c>
      <c r="L6605" s="135">
        <v>1.97</v>
      </c>
      <c r="M6605" s="141" t="str">
        <f t="shared" si="207"/>
        <v>201702</v>
      </c>
    </row>
    <row r="6606" spans="1:13" x14ac:dyDescent="0.25">
      <c r="A6606" s="35" t="str">
        <f>VLOOKUP(B6606,ResCat!$A$2:$B$269,2,FALSE)</f>
        <v>XXX</v>
      </c>
      <c r="B6606" s="68" t="str">
        <f>IF(ISNA(VLOOKUP(C6606,COA!$A$2:$B$340,2,FALSE)),"XXX",VLOOKUP(C6606,COA!$A$2:$B$340,2,FALSE))</f>
        <v>N32</v>
      </c>
      <c r="C6606" s="149" t="str">
        <f t="shared" si="208"/>
        <v>0013-1003-0035</v>
      </c>
      <c r="D6606" s="134" t="s">
        <v>467</v>
      </c>
      <c r="E6606" s="134" t="s">
        <v>448</v>
      </c>
      <c r="F6606" s="134" t="s">
        <v>468</v>
      </c>
      <c r="G6606" s="134" t="s">
        <v>324</v>
      </c>
      <c r="H6606" s="134" t="s">
        <v>1023</v>
      </c>
      <c r="I6606" s="134" t="s">
        <v>1</v>
      </c>
      <c r="J6606" s="135">
        <v>28452.030000000013</v>
      </c>
      <c r="K6606" s="135">
        <v>12123.479999999989</v>
      </c>
      <c r="L6606" s="135">
        <v>8047.1199999999872</v>
      </c>
      <c r="M6606" s="141" t="str">
        <f t="shared" si="207"/>
        <v>201702</v>
      </c>
    </row>
    <row r="6607" spans="1:13" x14ac:dyDescent="0.25">
      <c r="A6607" s="35" t="str">
        <f>VLOOKUP(B6607,ResCat!$A$2:$B$269,2,FALSE)</f>
        <v>XXX</v>
      </c>
      <c r="B6607" s="68" t="str">
        <f>IF(ISNA(VLOOKUP(C6607,COA!$A$2:$B$340,2,FALSE)),"XXX",VLOOKUP(C6607,COA!$A$2:$B$340,2,FALSE))</f>
        <v>N32</v>
      </c>
      <c r="C6607" s="149" t="str">
        <f t="shared" si="208"/>
        <v>0013-1003-0035</v>
      </c>
      <c r="D6607" s="134" t="s">
        <v>467</v>
      </c>
      <c r="E6607" s="134" t="s">
        <v>448</v>
      </c>
      <c r="F6607" s="134" t="s">
        <v>468</v>
      </c>
      <c r="G6607" s="134" t="s">
        <v>326</v>
      </c>
      <c r="H6607" s="134" t="s">
        <v>1023</v>
      </c>
      <c r="I6607" s="134" t="s">
        <v>3</v>
      </c>
      <c r="J6607" s="135">
        <v>12358.470000000001</v>
      </c>
      <c r="K6607" s="135">
        <v>1790.8599999999997</v>
      </c>
      <c r="L6607" s="135">
        <v>783.08</v>
      </c>
      <c r="M6607" s="141" t="str">
        <f t="shared" si="207"/>
        <v>201703</v>
      </c>
    </row>
    <row r="6608" spans="1:13" x14ac:dyDescent="0.25">
      <c r="A6608" s="35" t="str">
        <f>VLOOKUP(B6608,ResCat!$A$2:$B$269,2,FALSE)</f>
        <v>XXX</v>
      </c>
      <c r="B6608" s="68" t="str">
        <f>IF(ISNA(VLOOKUP(C6608,COA!$A$2:$B$340,2,FALSE)),"XXX",VLOOKUP(C6608,COA!$A$2:$B$340,2,FALSE))</f>
        <v>N32</v>
      </c>
      <c r="C6608" s="149" t="str">
        <f t="shared" si="208"/>
        <v>0013-1003-0035</v>
      </c>
      <c r="D6608" s="134" t="s">
        <v>467</v>
      </c>
      <c r="E6608" s="134" t="s">
        <v>448</v>
      </c>
      <c r="F6608" s="134" t="s">
        <v>468</v>
      </c>
      <c r="G6608" s="134" t="s">
        <v>326</v>
      </c>
      <c r="H6608" s="134" t="s">
        <v>1023</v>
      </c>
      <c r="I6608" s="134" t="s">
        <v>0</v>
      </c>
      <c r="J6608" s="135">
        <v>-2.9103830456733704E-11</v>
      </c>
      <c r="K6608" s="135">
        <v>47947.8</v>
      </c>
      <c r="L6608" s="135">
        <v>47947.8</v>
      </c>
      <c r="M6608" s="141" t="str">
        <f t="shared" si="207"/>
        <v>201703</v>
      </c>
    </row>
    <row r="6609" spans="1:13" x14ac:dyDescent="0.25">
      <c r="A6609" s="35" t="str">
        <f>VLOOKUP(B6609,ResCat!$A$2:$B$269,2,FALSE)</f>
        <v>XXX</v>
      </c>
      <c r="B6609" s="68" t="str">
        <f>IF(ISNA(VLOOKUP(C6609,COA!$A$2:$B$340,2,FALSE)),"XXX",VLOOKUP(C6609,COA!$A$2:$B$340,2,FALSE))</f>
        <v>N32</v>
      </c>
      <c r="C6609" s="149" t="str">
        <f t="shared" si="208"/>
        <v>0013-1003-0035</v>
      </c>
      <c r="D6609" s="134" t="s">
        <v>467</v>
      </c>
      <c r="E6609" s="134" t="s">
        <v>448</v>
      </c>
      <c r="F6609" s="134" t="s">
        <v>468</v>
      </c>
      <c r="G6609" s="134" t="s">
        <v>326</v>
      </c>
      <c r="H6609" s="134" t="s">
        <v>1023</v>
      </c>
      <c r="I6609" s="134" t="s">
        <v>2</v>
      </c>
      <c r="J6609" s="135">
        <v>88424.989999999991</v>
      </c>
      <c r="K6609" s="135">
        <v>17288.05999999999</v>
      </c>
      <c r="L6609" s="135">
        <v>10479.19000000001</v>
      </c>
      <c r="M6609" s="141" t="str">
        <f t="shared" si="207"/>
        <v>201703</v>
      </c>
    </row>
    <row r="6610" spans="1:13" x14ac:dyDescent="0.25">
      <c r="A6610" s="35" t="str">
        <f>VLOOKUP(B6610,ResCat!$A$2:$B$269,2,FALSE)</f>
        <v>XXX</v>
      </c>
      <c r="B6610" s="68" t="str">
        <f>IF(ISNA(VLOOKUP(C6610,COA!$A$2:$B$340,2,FALSE)),"XXX",VLOOKUP(C6610,COA!$A$2:$B$340,2,FALSE))</f>
        <v>N32</v>
      </c>
      <c r="C6610" s="149" t="str">
        <f t="shared" si="208"/>
        <v>0013-1003-0035</v>
      </c>
      <c r="D6610" s="134" t="s">
        <v>467</v>
      </c>
      <c r="E6610" s="134" t="s">
        <v>448</v>
      </c>
      <c r="F6610" s="134" t="s">
        <v>468</v>
      </c>
      <c r="G6610" s="134" t="s">
        <v>326</v>
      </c>
      <c r="H6610" s="134" t="s">
        <v>1023</v>
      </c>
      <c r="I6610" s="134" t="s">
        <v>371</v>
      </c>
      <c r="J6610" s="135">
        <v>132.5</v>
      </c>
      <c r="K6610" s="135">
        <v>132.5</v>
      </c>
      <c r="L6610" s="135">
        <v>106</v>
      </c>
      <c r="M6610" s="141" t="str">
        <f t="shared" si="207"/>
        <v>201703</v>
      </c>
    </row>
    <row r="6611" spans="1:13" x14ac:dyDescent="0.25">
      <c r="A6611" s="35" t="str">
        <f>VLOOKUP(B6611,ResCat!$A$2:$B$269,2,FALSE)</f>
        <v>XXX</v>
      </c>
      <c r="B6611" s="68" t="str">
        <f>IF(ISNA(VLOOKUP(C6611,COA!$A$2:$B$340,2,FALSE)),"XXX",VLOOKUP(C6611,COA!$A$2:$B$340,2,FALSE))</f>
        <v>N32</v>
      </c>
      <c r="C6611" s="149" t="str">
        <f t="shared" si="208"/>
        <v>0013-1003-0035</v>
      </c>
      <c r="D6611" s="134" t="s">
        <v>467</v>
      </c>
      <c r="E6611" s="134" t="s">
        <v>448</v>
      </c>
      <c r="F6611" s="134" t="s">
        <v>468</v>
      </c>
      <c r="G6611" s="134" t="s">
        <v>326</v>
      </c>
      <c r="H6611" s="134" t="s">
        <v>1023</v>
      </c>
      <c r="I6611" s="134" t="s">
        <v>1</v>
      </c>
      <c r="J6611" s="135">
        <v>81692.26999999999</v>
      </c>
      <c r="K6611" s="135">
        <v>37408.970000000038</v>
      </c>
      <c r="L6611" s="135">
        <v>34969.640000000036</v>
      </c>
      <c r="M6611" s="141" t="str">
        <f t="shared" si="207"/>
        <v>201703</v>
      </c>
    </row>
    <row r="6612" spans="1:13" x14ac:dyDescent="0.25">
      <c r="A6612" s="35" t="str">
        <f>VLOOKUP(B6612,ResCat!$A$2:$B$269,2,FALSE)</f>
        <v>XXX</v>
      </c>
      <c r="B6612" s="68" t="str">
        <f>IF(ISNA(VLOOKUP(C6612,COA!$A$2:$B$340,2,FALSE)),"XXX",VLOOKUP(C6612,COA!$A$2:$B$340,2,FALSE))</f>
        <v>N32</v>
      </c>
      <c r="C6612" s="149" t="str">
        <f t="shared" si="208"/>
        <v>0013-1003-0035</v>
      </c>
      <c r="D6612" s="134" t="s">
        <v>467</v>
      </c>
      <c r="E6612" s="134" t="s">
        <v>448</v>
      </c>
      <c r="F6612" s="134" t="s">
        <v>468</v>
      </c>
      <c r="G6612" s="134" t="s">
        <v>328</v>
      </c>
      <c r="H6612" s="134" t="s">
        <v>1023</v>
      </c>
      <c r="I6612" s="134" t="s">
        <v>3</v>
      </c>
      <c r="J6612" s="135">
        <v>6195.8600000000015</v>
      </c>
      <c r="K6612" s="135">
        <v>2141.6600000000008</v>
      </c>
      <c r="L6612" s="135">
        <v>736.29000000000008</v>
      </c>
      <c r="M6612" s="141" t="str">
        <f t="shared" si="207"/>
        <v>201704</v>
      </c>
    </row>
    <row r="6613" spans="1:13" x14ac:dyDescent="0.25">
      <c r="A6613" s="35" t="str">
        <f>VLOOKUP(B6613,ResCat!$A$2:$B$269,2,FALSE)</f>
        <v>XXX</v>
      </c>
      <c r="B6613" s="68" t="str">
        <f>IF(ISNA(VLOOKUP(C6613,COA!$A$2:$B$340,2,FALSE)),"XXX",VLOOKUP(C6613,COA!$A$2:$B$340,2,FALSE))</f>
        <v>N32</v>
      </c>
      <c r="C6613" s="149" t="str">
        <f t="shared" si="208"/>
        <v>0013-1003-0035</v>
      </c>
      <c r="D6613" s="134" t="s">
        <v>467</v>
      </c>
      <c r="E6613" s="134" t="s">
        <v>448</v>
      </c>
      <c r="F6613" s="134" t="s">
        <v>468</v>
      </c>
      <c r="G6613" s="134" t="s">
        <v>328</v>
      </c>
      <c r="H6613" s="134" t="s">
        <v>1023</v>
      </c>
      <c r="I6613" s="134" t="s">
        <v>0</v>
      </c>
      <c r="J6613" s="135">
        <v>-249392.08000000002</v>
      </c>
      <c r="K6613" s="135">
        <v>-134460.12</v>
      </c>
      <c r="L6613" s="135">
        <v>-135411.23000000001</v>
      </c>
      <c r="M6613" s="141" t="str">
        <f t="shared" si="207"/>
        <v>201704</v>
      </c>
    </row>
    <row r="6614" spans="1:13" x14ac:dyDescent="0.25">
      <c r="A6614" s="35" t="str">
        <f>VLOOKUP(B6614,ResCat!$A$2:$B$269,2,FALSE)</f>
        <v>XXX</v>
      </c>
      <c r="B6614" s="68" t="str">
        <f>IF(ISNA(VLOOKUP(C6614,COA!$A$2:$B$340,2,FALSE)),"XXX",VLOOKUP(C6614,COA!$A$2:$B$340,2,FALSE))</f>
        <v>N32</v>
      </c>
      <c r="C6614" s="149" t="str">
        <f t="shared" si="208"/>
        <v>0013-1003-0035</v>
      </c>
      <c r="D6614" s="134" t="s">
        <v>467</v>
      </c>
      <c r="E6614" s="134" t="s">
        <v>448</v>
      </c>
      <c r="F6614" s="134" t="s">
        <v>468</v>
      </c>
      <c r="G6614" s="134" t="s">
        <v>328</v>
      </c>
      <c r="H6614" s="134" t="s">
        <v>1023</v>
      </c>
      <c r="I6614" s="134" t="s">
        <v>2</v>
      </c>
      <c r="J6614" s="135">
        <v>30541.290000000005</v>
      </c>
      <c r="K6614" s="135">
        <v>18027.119999999992</v>
      </c>
      <c r="L6614" s="135">
        <v>11909.750000000009</v>
      </c>
      <c r="M6614" s="141" t="str">
        <f t="shared" si="207"/>
        <v>201704</v>
      </c>
    </row>
    <row r="6615" spans="1:13" x14ac:dyDescent="0.25">
      <c r="A6615" s="35" t="str">
        <f>VLOOKUP(B6615,ResCat!$A$2:$B$269,2,FALSE)</f>
        <v>XXX</v>
      </c>
      <c r="B6615" s="68" t="str">
        <f>IF(ISNA(VLOOKUP(C6615,COA!$A$2:$B$340,2,FALSE)),"XXX",VLOOKUP(C6615,COA!$A$2:$B$340,2,FALSE))</f>
        <v>N32</v>
      </c>
      <c r="C6615" s="149" t="str">
        <f t="shared" si="208"/>
        <v>0013-1003-0035</v>
      </c>
      <c r="D6615" s="134" t="s">
        <v>467</v>
      </c>
      <c r="E6615" s="134" t="s">
        <v>448</v>
      </c>
      <c r="F6615" s="134" t="s">
        <v>468</v>
      </c>
      <c r="G6615" s="134" t="s">
        <v>328</v>
      </c>
      <c r="H6615" s="134" t="s">
        <v>1023</v>
      </c>
      <c r="I6615" s="134" t="s">
        <v>1</v>
      </c>
      <c r="J6615" s="135">
        <v>6744.71</v>
      </c>
      <c r="K6615" s="135">
        <v>807.66999999999962</v>
      </c>
      <c r="L6615" s="135">
        <v>-555.78000000000145</v>
      </c>
      <c r="M6615" s="141" t="str">
        <f t="shared" si="207"/>
        <v>201704</v>
      </c>
    </row>
    <row r="6616" spans="1:13" x14ac:dyDescent="0.25">
      <c r="A6616" s="35" t="str">
        <f>VLOOKUP(B6616,ResCat!$A$2:$B$269,2,FALSE)</f>
        <v>XXX</v>
      </c>
      <c r="B6616" s="68" t="str">
        <f>IF(ISNA(VLOOKUP(C6616,COA!$A$2:$B$340,2,FALSE)),"XXX",VLOOKUP(C6616,COA!$A$2:$B$340,2,FALSE))</f>
        <v>N32</v>
      </c>
      <c r="C6616" s="149" t="str">
        <f t="shared" si="208"/>
        <v>0013-1003-0035</v>
      </c>
      <c r="D6616" s="134" t="s">
        <v>467</v>
      </c>
      <c r="E6616" s="134" t="s">
        <v>448</v>
      </c>
      <c r="F6616" s="134" t="s">
        <v>468</v>
      </c>
      <c r="G6616" s="134" t="s">
        <v>330</v>
      </c>
      <c r="H6616" s="134" t="s">
        <v>1023</v>
      </c>
      <c r="I6616" s="134" t="s">
        <v>3</v>
      </c>
      <c r="J6616" s="135">
        <v>9137.489999999998</v>
      </c>
      <c r="K6616" s="135">
        <v>3126.26</v>
      </c>
      <c r="L6616" s="135">
        <v>1967.629999999999</v>
      </c>
      <c r="M6616" s="141" t="str">
        <f t="shared" si="207"/>
        <v>201705</v>
      </c>
    </row>
    <row r="6617" spans="1:13" x14ac:dyDescent="0.25">
      <c r="A6617" s="35" t="str">
        <f>VLOOKUP(B6617,ResCat!$A$2:$B$269,2,FALSE)</f>
        <v>XXX</v>
      </c>
      <c r="B6617" s="68" t="str">
        <f>IF(ISNA(VLOOKUP(C6617,COA!$A$2:$B$340,2,FALSE)),"XXX",VLOOKUP(C6617,COA!$A$2:$B$340,2,FALSE))</f>
        <v>N32</v>
      </c>
      <c r="C6617" s="149" t="str">
        <f t="shared" si="208"/>
        <v>0013-1003-0035</v>
      </c>
      <c r="D6617" s="134" t="s">
        <v>467</v>
      </c>
      <c r="E6617" s="134" t="s">
        <v>448</v>
      </c>
      <c r="F6617" s="134" t="s">
        <v>468</v>
      </c>
      <c r="G6617" s="134" t="s">
        <v>330</v>
      </c>
      <c r="H6617" s="134" t="s">
        <v>1023</v>
      </c>
      <c r="I6617" s="134" t="s">
        <v>0</v>
      </c>
      <c r="J6617" s="135">
        <v>75753.270000000106</v>
      </c>
      <c r="K6617" s="135">
        <v>-301665.90999999997</v>
      </c>
      <c r="L6617" s="135">
        <v>-341442.07</v>
      </c>
      <c r="M6617" s="141" t="str">
        <f t="shared" si="207"/>
        <v>201705</v>
      </c>
    </row>
    <row r="6618" spans="1:13" x14ac:dyDescent="0.25">
      <c r="A6618" s="35" t="str">
        <f>VLOOKUP(B6618,ResCat!$A$2:$B$269,2,FALSE)</f>
        <v>XXX</v>
      </c>
      <c r="B6618" s="68" t="str">
        <f>IF(ISNA(VLOOKUP(C6618,COA!$A$2:$B$340,2,FALSE)),"XXX",VLOOKUP(C6618,COA!$A$2:$B$340,2,FALSE))</f>
        <v>N32</v>
      </c>
      <c r="C6618" s="149" t="str">
        <f t="shared" si="208"/>
        <v>0013-1003-0035</v>
      </c>
      <c r="D6618" s="134" t="s">
        <v>467</v>
      </c>
      <c r="E6618" s="134" t="s">
        <v>448</v>
      </c>
      <c r="F6618" s="134" t="s">
        <v>468</v>
      </c>
      <c r="G6618" s="134" t="s">
        <v>330</v>
      </c>
      <c r="H6618" s="134" t="s">
        <v>1023</v>
      </c>
      <c r="I6618" s="134" t="s">
        <v>336</v>
      </c>
      <c r="J6618" s="135">
        <v>485</v>
      </c>
      <c r="K6618" s="135">
        <v>76.759999999999991</v>
      </c>
      <c r="L6618" s="135">
        <v>15.61</v>
      </c>
      <c r="M6618" s="141" t="str">
        <f t="shared" si="207"/>
        <v>201705</v>
      </c>
    </row>
    <row r="6619" spans="1:13" x14ac:dyDescent="0.25">
      <c r="A6619" s="35" t="str">
        <f>VLOOKUP(B6619,ResCat!$A$2:$B$269,2,FALSE)</f>
        <v>XXX</v>
      </c>
      <c r="B6619" s="68" t="str">
        <f>IF(ISNA(VLOOKUP(C6619,COA!$A$2:$B$340,2,FALSE)),"XXX",VLOOKUP(C6619,COA!$A$2:$B$340,2,FALSE))</f>
        <v>N32</v>
      </c>
      <c r="C6619" s="149" t="str">
        <f t="shared" si="208"/>
        <v>0013-1003-0035</v>
      </c>
      <c r="D6619" s="134" t="s">
        <v>467</v>
      </c>
      <c r="E6619" s="134" t="s">
        <v>448</v>
      </c>
      <c r="F6619" s="134" t="s">
        <v>468</v>
      </c>
      <c r="G6619" s="134" t="s">
        <v>330</v>
      </c>
      <c r="H6619" s="134" t="s">
        <v>1023</v>
      </c>
      <c r="I6619" s="134" t="s">
        <v>2</v>
      </c>
      <c r="J6619" s="135">
        <v>33676.71</v>
      </c>
      <c r="K6619" s="135">
        <v>21420.349999999962</v>
      </c>
      <c r="L6619" s="135">
        <v>15348.240000000022</v>
      </c>
      <c r="M6619" s="141" t="str">
        <f t="shared" si="207"/>
        <v>201705</v>
      </c>
    </row>
    <row r="6620" spans="1:13" x14ac:dyDescent="0.25">
      <c r="A6620" s="35" t="str">
        <f>VLOOKUP(B6620,ResCat!$A$2:$B$269,2,FALSE)</f>
        <v>XXX</v>
      </c>
      <c r="B6620" s="68" t="str">
        <f>IF(ISNA(VLOOKUP(C6620,COA!$A$2:$B$340,2,FALSE)),"XXX",VLOOKUP(C6620,COA!$A$2:$B$340,2,FALSE))</f>
        <v>N32</v>
      </c>
      <c r="C6620" s="149" t="str">
        <f t="shared" si="208"/>
        <v>0013-1003-0035</v>
      </c>
      <c r="D6620" s="134" t="s">
        <v>467</v>
      </c>
      <c r="E6620" s="134" t="s">
        <v>448</v>
      </c>
      <c r="F6620" s="134" t="s">
        <v>468</v>
      </c>
      <c r="G6620" s="134" t="s">
        <v>330</v>
      </c>
      <c r="H6620" s="134" t="s">
        <v>1023</v>
      </c>
      <c r="I6620" s="134" t="s">
        <v>371</v>
      </c>
      <c r="J6620" s="135">
        <v>25.99</v>
      </c>
      <c r="K6620" s="135">
        <v>25.99</v>
      </c>
      <c r="L6620" s="135">
        <v>20.79</v>
      </c>
      <c r="M6620" s="141" t="str">
        <f t="shared" si="207"/>
        <v>201705</v>
      </c>
    </row>
    <row r="6621" spans="1:13" x14ac:dyDescent="0.25">
      <c r="A6621" s="35" t="str">
        <f>VLOOKUP(B6621,ResCat!$A$2:$B$269,2,FALSE)</f>
        <v>XXX</v>
      </c>
      <c r="B6621" s="68" t="str">
        <f>IF(ISNA(VLOOKUP(C6621,COA!$A$2:$B$340,2,FALSE)),"XXX",VLOOKUP(C6621,COA!$A$2:$B$340,2,FALSE))</f>
        <v>N32</v>
      </c>
      <c r="C6621" s="149" t="str">
        <f t="shared" si="208"/>
        <v>0013-1003-0035</v>
      </c>
      <c r="D6621" s="134" t="s">
        <v>467</v>
      </c>
      <c r="E6621" s="134" t="s">
        <v>448</v>
      </c>
      <c r="F6621" s="134" t="s">
        <v>468</v>
      </c>
      <c r="G6621" s="134" t="s">
        <v>330</v>
      </c>
      <c r="H6621" s="134" t="s">
        <v>1023</v>
      </c>
      <c r="I6621" s="134" t="s">
        <v>1</v>
      </c>
      <c r="J6621" s="135">
        <v>-22194.420000000006</v>
      </c>
      <c r="K6621" s="135">
        <v>8212.65</v>
      </c>
      <c r="L6621" s="135">
        <v>3840.4999999999986</v>
      </c>
      <c r="M6621" s="141" t="str">
        <f t="shared" si="207"/>
        <v>201705</v>
      </c>
    </row>
    <row r="6622" spans="1:13" x14ac:dyDescent="0.25">
      <c r="A6622" s="35" t="str">
        <f>VLOOKUP(B6622,ResCat!$A$2:$B$269,2,FALSE)</f>
        <v>XXX</v>
      </c>
      <c r="B6622" s="68" t="str">
        <f>IF(ISNA(VLOOKUP(C6622,COA!$A$2:$B$340,2,FALSE)),"XXX",VLOOKUP(C6622,COA!$A$2:$B$340,2,FALSE))</f>
        <v>N32</v>
      </c>
      <c r="C6622" s="149" t="str">
        <f t="shared" si="208"/>
        <v>0013-1003-0035</v>
      </c>
      <c r="D6622" s="134" t="s">
        <v>467</v>
      </c>
      <c r="E6622" s="134" t="s">
        <v>448</v>
      </c>
      <c r="F6622" s="134" t="s">
        <v>468</v>
      </c>
      <c r="G6622" s="134" t="s">
        <v>332</v>
      </c>
      <c r="H6622" s="134" t="s">
        <v>1023</v>
      </c>
      <c r="I6622" s="134" t="s">
        <v>3</v>
      </c>
      <c r="J6622" s="135">
        <v>14434.060000000001</v>
      </c>
      <c r="K6622" s="135">
        <v>3825.5699999999997</v>
      </c>
      <c r="L6622" s="135">
        <v>1453.5199999999998</v>
      </c>
      <c r="M6622" s="141" t="str">
        <f t="shared" si="207"/>
        <v>201706</v>
      </c>
    </row>
    <row r="6623" spans="1:13" x14ac:dyDescent="0.25">
      <c r="A6623" s="35" t="str">
        <f>VLOOKUP(B6623,ResCat!$A$2:$B$269,2,FALSE)</f>
        <v>XXX</v>
      </c>
      <c r="B6623" s="68" t="str">
        <f>IF(ISNA(VLOOKUP(C6623,COA!$A$2:$B$340,2,FALSE)),"XXX",VLOOKUP(C6623,COA!$A$2:$B$340,2,FALSE))</f>
        <v>N32</v>
      </c>
      <c r="C6623" s="149" t="str">
        <f t="shared" si="208"/>
        <v>0013-1003-0035</v>
      </c>
      <c r="D6623" s="134" t="s">
        <v>467</v>
      </c>
      <c r="E6623" s="134" t="s">
        <v>448</v>
      </c>
      <c r="F6623" s="134" t="s">
        <v>468</v>
      </c>
      <c r="G6623" s="134" t="s">
        <v>332</v>
      </c>
      <c r="H6623" s="134" t="s">
        <v>1023</v>
      </c>
      <c r="I6623" s="134" t="s">
        <v>0</v>
      </c>
      <c r="J6623" s="135">
        <v>36602.14</v>
      </c>
      <c r="K6623" s="135">
        <v>21676.350000000002</v>
      </c>
      <c r="L6623" s="135">
        <v>17613.57</v>
      </c>
      <c r="M6623" s="141" t="str">
        <f t="shared" si="207"/>
        <v>201706</v>
      </c>
    </row>
    <row r="6624" spans="1:13" x14ac:dyDescent="0.25">
      <c r="A6624" s="35" t="str">
        <f>VLOOKUP(B6624,ResCat!$A$2:$B$269,2,FALSE)</f>
        <v>XXX</v>
      </c>
      <c r="B6624" s="68" t="str">
        <f>IF(ISNA(VLOOKUP(C6624,COA!$A$2:$B$340,2,FALSE)),"XXX",VLOOKUP(C6624,COA!$A$2:$B$340,2,FALSE))</f>
        <v>N32</v>
      </c>
      <c r="C6624" s="149" t="str">
        <f t="shared" si="208"/>
        <v>0013-1003-0035</v>
      </c>
      <c r="D6624" s="134" t="s">
        <v>467</v>
      </c>
      <c r="E6624" s="134" t="s">
        <v>448</v>
      </c>
      <c r="F6624" s="134" t="s">
        <v>468</v>
      </c>
      <c r="G6624" s="134" t="s">
        <v>332</v>
      </c>
      <c r="H6624" s="134" t="s">
        <v>1023</v>
      </c>
      <c r="I6624" s="134" t="s">
        <v>336</v>
      </c>
      <c r="J6624" s="135">
        <v>450</v>
      </c>
      <c r="K6624" s="135">
        <v>0</v>
      </c>
      <c r="L6624" s="135">
        <v>0</v>
      </c>
      <c r="M6624" s="141" t="str">
        <f t="shared" si="207"/>
        <v>201706</v>
      </c>
    </row>
    <row r="6625" spans="1:13" x14ac:dyDescent="0.25">
      <c r="A6625" s="35" t="str">
        <f>VLOOKUP(B6625,ResCat!$A$2:$B$269,2,FALSE)</f>
        <v>XXX</v>
      </c>
      <c r="B6625" s="68" t="str">
        <f>IF(ISNA(VLOOKUP(C6625,COA!$A$2:$B$340,2,FALSE)),"XXX",VLOOKUP(C6625,COA!$A$2:$B$340,2,FALSE))</f>
        <v>N32</v>
      </c>
      <c r="C6625" s="149" t="str">
        <f t="shared" si="208"/>
        <v>0013-1003-0035</v>
      </c>
      <c r="D6625" s="134" t="s">
        <v>467</v>
      </c>
      <c r="E6625" s="134" t="s">
        <v>448</v>
      </c>
      <c r="F6625" s="134" t="s">
        <v>468</v>
      </c>
      <c r="G6625" s="134" t="s">
        <v>332</v>
      </c>
      <c r="H6625" s="134" t="s">
        <v>1023</v>
      </c>
      <c r="I6625" s="134" t="s">
        <v>2</v>
      </c>
      <c r="J6625" s="135">
        <v>127764.49999999996</v>
      </c>
      <c r="K6625" s="135">
        <v>35994.309999999925</v>
      </c>
      <c r="L6625" s="135">
        <v>20783.590000000004</v>
      </c>
      <c r="M6625" s="141" t="str">
        <f t="shared" si="207"/>
        <v>201706</v>
      </c>
    </row>
    <row r="6626" spans="1:13" x14ac:dyDescent="0.25">
      <c r="A6626" s="35" t="str">
        <f>VLOOKUP(B6626,ResCat!$A$2:$B$269,2,FALSE)</f>
        <v>XXX</v>
      </c>
      <c r="B6626" s="68" t="str">
        <f>IF(ISNA(VLOOKUP(C6626,COA!$A$2:$B$340,2,FALSE)),"XXX",VLOOKUP(C6626,COA!$A$2:$B$340,2,FALSE))</f>
        <v>N32</v>
      </c>
      <c r="C6626" s="149" t="str">
        <f t="shared" si="208"/>
        <v>0013-1003-0035</v>
      </c>
      <c r="D6626" s="134" t="s">
        <v>467</v>
      </c>
      <c r="E6626" s="134" t="s">
        <v>448</v>
      </c>
      <c r="F6626" s="134" t="s">
        <v>468</v>
      </c>
      <c r="G6626" s="134" t="s">
        <v>332</v>
      </c>
      <c r="H6626" s="134" t="s">
        <v>1023</v>
      </c>
      <c r="I6626" s="134" t="s">
        <v>1</v>
      </c>
      <c r="J6626" s="135">
        <v>194924.10000000003</v>
      </c>
      <c r="K6626" s="135">
        <v>43610.78</v>
      </c>
      <c r="L6626" s="135">
        <v>36506.080000000002</v>
      </c>
      <c r="M6626" s="141" t="str">
        <f t="shared" si="207"/>
        <v>201706</v>
      </c>
    </row>
    <row r="6627" spans="1:13" x14ac:dyDescent="0.25">
      <c r="A6627" s="35" t="str">
        <f>VLOOKUP(B6627,ResCat!$A$2:$B$269,2,FALSE)</f>
        <v>XXX</v>
      </c>
      <c r="B6627" s="68" t="str">
        <f>IF(ISNA(VLOOKUP(C6627,COA!$A$2:$B$340,2,FALSE)),"XXX",VLOOKUP(C6627,COA!$A$2:$B$340,2,FALSE))</f>
        <v>N32</v>
      </c>
      <c r="C6627" s="149" t="str">
        <f t="shared" si="208"/>
        <v>0013-1003-0035</v>
      </c>
      <c r="D6627" s="134" t="s">
        <v>467</v>
      </c>
      <c r="E6627" s="134" t="s">
        <v>448</v>
      </c>
      <c r="F6627" s="134" t="s">
        <v>468</v>
      </c>
      <c r="G6627" s="134" t="s">
        <v>335</v>
      </c>
      <c r="H6627" s="134" t="s">
        <v>1023</v>
      </c>
      <c r="I6627" s="134" t="s">
        <v>3</v>
      </c>
      <c r="J6627" s="135">
        <v>19678.839999999993</v>
      </c>
      <c r="K6627" s="135">
        <v>5944.6000000000022</v>
      </c>
      <c r="L6627" s="135">
        <v>2873.1700000000005</v>
      </c>
      <c r="M6627" s="141" t="str">
        <f t="shared" si="207"/>
        <v>201707</v>
      </c>
    </row>
    <row r="6628" spans="1:13" x14ac:dyDescent="0.25">
      <c r="A6628" s="35" t="str">
        <f>VLOOKUP(B6628,ResCat!$A$2:$B$269,2,FALSE)</f>
        <v>XXX</v>
      </c>
      <c r="B6628" s="68" t="str">
        <f>IF(ISNA(VLOOKUP(C6628,COA!$A$2:$B$340,2,FALSE)),"XXX",VLOOKUP(C6628,COA!$A$2:$B$340,2,FALSE))</f>
        <v>N32</v>
      </c>
      <c r="C6628" s="149" t="str">
        <f t="shared" si="208"/>
        <v>0013-1003-0035</v>
      </c>
      <c r="D6628" s="134" t="s">
        <v>467</v>
      </c>
      <c r="E6628" s="134" t="s">
        <v>448</v>
      </c>
      <c r="F6628" s="134" t="s">
        <v>468</v>
      </c>
      <c r="G6628" s="134" t="s">
        <v>335</v>
      </c>
      <c r="H6628" s="134" t="s">
        <v>1023</v>
      </c>
      <c r="I6628" s="134" t="s">
        <v>0</v>
      </c>
      <c r="J6628" s="135">
        <v>71970.200000000026</v>
      </c>
      <c r="K6628" s="135">
        <v>23474.87</v>
      </c>
      <c r="L6628" s="135">
        <v>7431.6400000000021</v>
      </c>
      <c r="M6628" s="141" t="str">
        <f t="shared" si="207"/>
        <v>201707</v>
      </c>
    </row>
    <row r="6629" spans="1:13" x14ac:dyDescent="0.25">
      <c r="A6629" s="35" t="str">
        <f>VLOOKUP(B6629,ResCat!$A$2:$B$269,2,FALSE)</f>
        <v>XXX</v>
      </c>
      <c r="B6629" s="68" t="str">
        <f>IF(ISNA(VLOOKUP(C6629,COA!$A$2:$B$340,2,FALSE)),"XXX",VLOOKUP(C6629,COA!$A$2:$B$340,2,FALSE))</f>
        <v>N32</v>
      </c>
      <c r="C6629" s="149" t="str">
        <f t="shared" si="208"/>
        <v>0013-1003-0035</v>
      </c>
      <c r="D6629" s="134" t="s">
        <v>467</v>
      </c>
      <c r="E6629" s="134" t="s">
        <v>448</v>
      </c>
      <c r="F6629" s="134" t="s">
        <v>468</v>
      </c>
      <c r="G6629" s="134" t="s">
        <v>335</v>
      </c>
      <c r="H6629" s="134" t="s">
        <v>1023</v>
      </c>
      <c r="I6629" s="134" t="s">
        <v>336</v>
      </c>
      <c r="J6629" s="135">
        <v>75</v>
      </c>
      <c r="K6629" s="135">
        <v>63.89</v>
      </c>
      <c r="L6629" s="135">
        <v>12.99</v>
      </c>
      <c r="M6629" s="141" t="str">
        <f t="shared" si="207"/>
        <v>201707</v>
      </c>
    </row>
    <row r="6630" spans="1:13" x14ac:dyDescent="0.25">
      <c r="A6630" s="35" t="str">
        <f>VLOOKUP(B6630,ResCat!$A$2:$B$269,2,FALSE)</f>
        <v>XXX</v>
      </c>
      <c r="B6630" s="68" t="str">
        <f>IF(ISNA(VLOOKUP(C6630,COA!$A$2:$B$340,2,FALSE)),"XXX",VLOOKUP(C6630,COA!$A$2:$B$340,2,FALSE))</f>
        <v>N32</v>
      </c>
      <c r="C6630" s="149" t="str">
        <f t="shared" si="208"/>
        <v>0013-1003-0035</v>
      </c>
      <c r="D6630" s="134" t="s">
        <v>467</v>
      </c>
      <c r="E6630" s="134" t="s">
        <v>448</v>
      </c>
      <c r="F6630" s="134" t="s">
        <v>468</v>
      </c>
      <c r="G6630" s="134" t="s">
        <v>335</v>
      </c>
      <c r="H6630" s="134" t="s">
        <v>1023</v>
      </c>
      <c r="I6630" s="134" t="s">
        <v>2</v>
      </c>
      <c r="J6630" s="135">
        <v>58869.55</v>
      </c>
      <c r="K6630" s="135">
        <v>26760.359999999971</v>
      </c>
      <c r="L6630" s="135">
        <v>12926.910000000002</v>
      </c>
      <c r="M6630" s="141" t="str">
        <f t="shared" si="207"/>
        <v>201707</v>
      </c>
    </row>
    <row r="6631" spans="1:13" x14ac:dyDescent="0.25">
      <c r="A6631" s="35" t="str">
        <f>VLOOKUP(B6631,ResCat!$A$2:$B$269,2,FALSE)</f>
        <v>XXX</v>
      </c>
      <c r="B6631" s="68" t="str">
        <f>IF(ISNA(VLOOKUP(C6631,COA!$A$2:$B$340,2,FALSE)),"XXX",VLOOKUP(C6631,COA!$A$2:$B$340,2,FALSE))</f>
        <v>N32</v>
      </c>
      <c r="C6631" s="149" t="str">
        <f t="shared" si="208"/>
        <v>0013-1003-0035</v>
      </c>
      <c r="D6631" s="134" t="s">
        <v>467</v>
      </c>
      <c r="E6631" s="134" t="s">
        <v>448</v>
      </c>
      <c r="F6631" s="134" t="s">
        <v>468</v>
      </c>
      <c r="G6631" s="134" t="s">
        <v>335</v>
      </c>
      <c r="H6631" s="134" t="s">
        <v>1023</v>
      </c>
      <c r="I6631" s="134" t="s">
        <v>371</v>
      </c>
      <c r="J6631" s="135">
        <v>62</v>
      </c>
      <c r="K6631" s="135">
        <v>62</v>
      </c>
      <c r="L6631" s="135">
        <v>49.6</v>
      </c>
      <c r="M6631" s="141" t="str">
        <f t="shared" si="207"/>
        <v>201707</v>
      </c>
    </row>
    <row r="6632" spans="1:13" x14ac:dyDescent="0.25">
      <c r="A6632" s="35" t="str">
        <f>VLOOKUP(B6632,ResCat!$A$2:$B$269,2,FALSE)</f>
        <v>XXX</v>
      </c>
      <c r="B6632" s="68" t="str">
        <f>IF(ISNA(VLOOKUP(C6632,COA!$A$2:$B$340,2,FALSE)),"XXX",VLOOKUP(C6632,COA!$A$2:$B$340,2,FALSE))</f>
        <v>N32</v>
      </c>
      <c r="C6632" s="149" t="str">
        <f t="shared" si="208"/>
        <v>0013-1003-0035</v>
      </c>
      <c r="D6632" s="134" t="s">
        <v>467</v>
      </c>
      <c r="E6632" s="134" t="s">
        <v>448</v>
      </c>
      <c r="F6632" s="134" t="s">
        <v>468</v>
      </c>
      <c r="G6632" s="134" t="s">
        <v>335</v>
      </c>
      <c r="H6632" s="134" t="s">
        <v>1023</v>
      </c>
      <c r="I6632" s="134" t="s">
        <v>1</v>
      </c>
      <c r="J6632" s="135">
        <v>117171.17000000001</v>
      </c>
      <c r="K6632" s="135">
        <v>45561.650000000009</v>
      </c>
      <c r="L6632" s="135">
        <v>35247.279999999999</v>
      </c>
      <c r="M6632" s="141" t="str">
        <f t="shared" si="207"/>
        <v>201707</v>
      </c>
    </row>
    <row r="6633" spans="1:13" x14ac:dyDescent="0.25">
      <c r="A6633" s="35" t="str">
        <f>VLOOKUP(B6633,ResCat!$A$2:$B$269,2,FALSE)</f>
        <v>XXX</v>
      </c>
      <c r="B6633" s="68" t="str">
        <f>IF(ISNA(VLOOKUP(C6633,COA!$A$2:$B$340,2,FALSE)),"XXX",VLOOKUP(C6633,COA!$A$2:$B$340,2,FALSE))</f>
        <v>N32</v>
      </c>
      <c r="C6633" s="149" t="str">
        <f t="shared" si="208"/>
        <v>0013-1003-0035</v>
      </c>
      <c r="D6633" s="134" t="s">
        <v>467</v>
      </c>
      <c r="E6633" s="134" t="s">
        <v>448</v>
      </c>
      <c r="F6633" s="134" t="s">
        <v>468</v>
      </c>
      <c r="G6633" s="134" t="s">
        <v>4</v>
      </c>
      <c r="H6633" s="134" t="s">
        <v>1023</v>
      </c>
      <c r="I6633" s="134" t="s">
        <v>3</v>
      </c>
      <c r="J6633" s="135">
        <v>33130.169999999991</v>
      </c>
      <c r="K6633" s="135">
        <v>13616.620000000004</v>
      </c>
      <c r="L6633" s="135">
        <v>8641.75</v>
      </c>
      <c r="M6633" s="141" t="str">
        <f t="shared" si="207"/>
        <v>201708</v>
      </c>
    </row>
    <row r="6634" spans="1:13" x14ac:dyDescent="0.25">
      <c r="A6634" s="35" t="str">
        <f>VLOOKUP(B6634,ResCat!$A$2:$B$269,2,FALSE)</f>
        <v>XXX</v>
      </c>
      <c r="B6634" s="68" t="str">
        <f>IF(ISNA(VLOOKUP(C6634,COA!$A$2:$B$340,2,FALSE)),"XXX",VLOOKUP(C6634,COA!$A$2:$B$340,2,FALSE))</f>
        <v>N32</v>
      </c>
      <c r="C6634" s="149" t="str">
        <f t="shared" si="208"/>
        <v>0013-1003-0035</v>
      </c>
      <c r="D6634" s="134" t="s">
        <v>467</v>
      </c>
      <c r="E6634" s="134" t="s">
        <v>448</v>
      </c>
      <c r="F6634" s="134" t="s">
        <v>468</v>
      </c>
      <c r="G6634" s="134" t="s">
        <v>4</v>
      </c>
      <c r="H6634" s="134" t="s">
        <v>1023</v>
      </c>
      <c r="I6634" s="134" t="s">
        <v>0</v>
      </c>
      <c r="J6634" s="135">
        <v>41338.809999999939</v>
      </c>
      <c r="K6634" s="135">
        <v>62794.179999999949</v>
      </c>
      <c r="L6634" s="135">
        <v>59551.299999999952</v>
      </c>
      <c r="M6634" s="141" t="str">
        <f t="shared" si="207"/>
        <v>201708</v>
      </c>
    </row>
    <row r="6635" spans="1:13" x14ac:dyDescent="0.25">
      <c r="A6635" s="35" t="str">
        <f>VLOOKUP(B6635,ResCat!$A$2:$B$269,2,FALSE)</f>
        <v>XXX</v>
      </c>
      <c r="B6635" s="68" t="str">
        <f>IF(ISNA(VLOOKUP(C6635,COA!$A$2:$B$340,2,FALSE)),"XXX",VLOOKUP(C6635,COA!$A$2:$B$340,2,FALSE))</f>
        <v>N32</v>
      </c>
      <c r="C6635" s="149" t="str">
        <f t="shared" si="208"/>
        <v>0013-1003-0035</v>
      </c>
      <c r="D6635" s="134" t="s">
        <v>467</v>
      </c>
      <c r="E6635" s="134" t="s">
        <v>448</v>
      </c>
      <c r="F6635" s="134" t="s">
        <v>468</v>
      </c>
      <c r="G6635" s="134" t="s">
        <v>4</v>
      </c>
      <c r="H6635" s="134" t="s">
        <v>1023</v>
      </c>
      <c r="I6635" s="134" t="s">
        <v>336</v>
      </c>
      <c r="J6635" s="135">
        <v>499.44</v>
      </c>
      <c r="K6635" s="135">
        <v>0</v>
      </c>
      <c r="L6635" s="135">
        <v>0</v>
      </c>
      <c r="M6635" s="141" t="str">
        <f t="shared" si="207"/>
        <v>201708</v>
      </c>
    </row>
    <row r="6636" spans="1:13" x14ac:dyDescent="0.25">
      <c r="A6636" s="35" t="str">
        <f>VLOOKUP(B6636,ResCat!$A$2:$B$269,2,FALSE)</f>
        <v>XXX</v>
      </c>
      <c r="B6636" s="68" t="str">
        <f>IF(ISNA(VLOOKUP(C6636,COA!$A$2:$B$340,2,FALSE)),"XXX",VLOOKUP(C6636,COA!$A$2:$B$340,2,FALSE))</f>
        <v>N32</v>
      </c>
      <c r="C6636" s="149" t="str">
        <f t="shared" si="208"/>
        <v>0013-1003-0035</v>
      </c>
      <c r="D6636" s="134" t="s">
        <v>467</v>
      </c>
      <c r="E6636" s="134" t="s">
        <v>448</v>
      </c>
      <c r="F6636" s="134" t="s">
        <v>468</v>
      </c>
      <c r="G6636" s="134" t="s">
        <v>4</v>
      </c>
      <c r="H6636" s="134" t="s">
        <v>1023</v>
      </c>
      <c r="I6636" s="134" t="s">
        <v>2</v>
      </c>
      <c r="J6636" s="135">
        <v>144288.43999999997</v>
      </c>
      <c r="K6636" s="135">
        <v>83013.509999999718</v>
      </c>
      <c r="L6636" s="135">
        <v>42130.239999999947</v>
      </c>
      <c r="M6636" s="141" t="str">
        <f t="shared" si="207"/>
        <v>201708</v>
      </c>
    </row>
    <row r="6637" spans="1:13" x14ac:dyDescent="0.25">
      <c r="A6637" s="35" t="str">
        <f>VLOOKUP(B6637,ResCat!$A$2:$B$269,2,FALSE)</f>
        <v>XXX</v>
      </c>
      <c r="B6637" s="68" t="str">
        <f>IF(ISNA(VLOOKUP(C6637,COA!$A$2:$B$340,2,FALSE)),"XXX",VLOOKUP(C6637,COA!$A$2:$B$340,2,FALSE))</f>
        <v>N32</v>
      </c>
      <c r="C6637" s="149" t="str">
        <f t="shared" si="208"/>
        <v>0013-1003-0035</v>
      </c>
      <c r="D6637" s="134" t="s">
        <v>467</v>
      </c>
      <c r="E6637" s="134" t="s">
        <v>448</v>
      </c>
      <c r="F6637" s="134" t="s">
        <v>468</v>
      </c>
      <c r="G6637" s="134" t="s">
        <v>4</v>
      </c>
      <c r="H6637" s="134" t="s">
        <v>1023</v>
      </c>
      <c r="I6637" s="134" t="s">
        <v>371</v>
      </c>
      <c r="J6637" s="135">
        <v>47</v>
      </c>
      <c r="K6637" s="135">
        <v>47</v>
      </c>
      <c r="L6637" s="135">
        <v>37.6</v>
      </c>
      <c r="M6637" s="141" t="str">
        <f t="shared" si="207"/>
        <v>201708</v>
      </c>
    </row>
    <row r="6638" spans="1:13" x14ac:dyDescent="0.25">
      <c r="A6638" s="35" t="str">
        <f>VLOOKUP(B6638,ResCat!$A$2:$B$269,2,FALSE)</f>
        <v>XXX</v>
      </c>
      <c r="B6638" s="68" t="str">
        <f>IF(ISNA(VLOOKUP(C6638,COA!$A$2:$B$340,2,FALSE)),"XXX",VLOOKUP(C6638,COA!$A$2:$B$340,2,FALSE))</f>
        <v>N32</v>
      </c>
      <c r="C6638" s="149" t="str">
        <f t="shared" si="208"/>
        <v>0013-1003-0035</v>
      </c>
      <c r="D6638" s="134" t="s">
        <v>467</v>
      </c>
      <c r="E6638" s="134" t="s">
        <v>448</v>
      </c>
      <c r="F6638" s="134" t="s">
        <v>468</v>
      </c>
      <c r="G6638" s="134" t="s">
        <v>4</v>
      </c>
      <c r="H6638" s="134" t="s">
        <v>1023</v>
      </c>
      <c r="I6638" s="134" t="s">
        <v>1</v>
      </c>
      <c r="J6638" s="135">
        <v>184346.12000000002</v>
      </c>
      <c r="K6638" s="135">
        <v>30769.94</v>
      </c>
      <c r="L6638" s="135">
        <v>25811.709999999992</v>
      </c>
      <c r="M6638" s="141" t="str">
        <f t="shared" si="207"/>
        <v>201708</v>
      </c>
    </row>
    <row r="6639" spans="1:13" x14ac:dyDescent="0.25">
      <c r="A6639" s="35" t="str">
        <f>VLOOKUP(B6639,ResCat!$A$2:$B$269,2,FALSE)</f>
        <v>XXX</v>
      </c>
      <c r="B6639" s="68" t="str">
        <f>IF(ISNA(VLOOKUP(C6639,COA!$A$2:$B$340,2,FALSE)),"XXX",VLOOKUP(C6639,COA!$A$2:$B$340,2,FALSE))</f>
        <v>N32</v>
      </c>
      <c r="C6639" s="149" t="str">
        <f t="shared" si="208"/>
        <v>0013-1003-0035</v>
      </c>
      <c r="D6639" s="134" t="s">
        <v>467</v>
      </c>
      <c r="E6639" s="134" t="s">
        <v>448</v>
      </c>
      <c r="F6639" s="134" t="s">
        <v>468</v>
      </c>
      <c r="G6639" s="134" t="s">
        <v>511</v>
      </c>
      <c r="H6639" s="134" t="s">
        <v>1023</v>
      </c>
      <c r="I6639" s="134" t="s">
        <v>3</v>
      </c>
      <c r="J6639" s="135">
        <v>28696.42</v>
      </c>
      <c r="K6639" s="135">
        <v>14219.960000000008</v>
      </c>
      <c r="L6639" s="135">
        <v>8657.7400000000034</v>
      </c>
      <c r="M6639" s="141" t="str">
        <f t="shared" si="207"/>
        <v>201709</v>
      </c>
    </row>
    <row r="6640" spans="1:13" x14ac:dyDescent="0.25">
      <c r="A6640" s="35" t="str">
        <f>VLOOKUP(B6640,ResCat!$A$2:$B$269,2,FALSE)</f>
        <v>XXX</v>
      </c>
      <c r="B6640" s="68" t="str">
        <f>IF(ISNA(VLOOKUP(C6640,COA!$A$2:$B$340,2,FALSE)),"XXX",VLOOKUP(C6640,COA!$A$2:$B$340,2,FALSE))</f>
        <v>N32</v>
      </c>
      <c r="C6640" s="149" t="str">
        <f t="shared" si="208"/>
        <v>0013-1003-0035</v>
      </c>
      <c r="D6640" s="134" t="s">
        <v>467</v>
      </c>
      <c r="E6640" s="134" t="s">
        <v>448</v>
      </c>
      <c r="F6640" s="134" t="s">
        <v>468</v>
      </c>
      <c r="G6640" s="134" t="s">
        <v>511</v>
      </c>
      <c r="H6640" s="134" t="s">
        <v>1023</v>
      </c>
      <c r="I6640" s="134" t="s">
        <v>0</v>
      </c>
      <c r="J6640" s="135">
        <v>26944.400000000023</v>
      </c>
      <c r="K6640" s="135">
        <v>51053.52999999997</v>
      </c>
      <c r="L6640" s="135">
        <v>37402.130000000012</v>
      </c>
      <c r="M6640" s="141" t="str">
        <f t="shared" si="207"/>
        <v>201709</v>
      </c>
    </row>
    <row r="6641" spans="1:13" x14ac:dyDescent="0.25">
      <c r="A6641" s="35" t="str">
        <f>VLOOKUP(B6641,ResCat!$A$2:$B$269,2,FALSE)</f>
        <v>XXX</v>
      </c>
      <c r="B6641" s="68" t="str">
        <f>IF(ISNA(VLOOKUP(C6641,COA!$A$2:$B$340,2,FALSE)),"XXX",VLOOKUP(C6641,COA!$A$2:$B$340,2,FALSE))</f>
        <v>N32</v>
      </c>
      <c r="C6641" s="149" t="str">
        <f t="shared" si="208"/>
        <v>0013-1003-0035</v>
      </c>
      <c r="D6641" s="134" t="s">
        <v>467</v>
      </c>
      <c r="E6641" s="134" t="s">
        <v>448</v>
      </c>
      <c r="F6641" s="134" t="s">
        <v>468</v>
      </c>
      <c r="G6641" s="134" t="s">
        <v>511</v>
      </c>
      <c r="H6641" s="134" t="s">
        <v>1023</v>
      </c>
      <c r="I6641" s="134" t="s">
        <v>336</v>
      </c>
      <c r="J6641" s="135">
        <v>744</v>
      </c>
      <c r="K6641" s="135">
        <v>333.01</v>
      </c>
      <c r="L6641" s="135">
        <v>285.33</v>
      </c>
      <c r="M6641" s="141" t="str">
        <f t="shared" si="207"/>
        <v>201709</v>
      </c>
    </row>
    <row r="6642" spans="1:13" x14ac:dyDescent="0.25">
      <c r="A6642" s="35" t="str">
        <f>VLOOKUP(B6642,ResCat!$A$2:$B$269,2,FALSE)</f>
        <v>XXX</v>
      </c>
      <c r="B6642" s="68" t="str">
        <f>IF(ISNA(VLOOKUP(C6642,COA!$A$2:$B$340,2,FALSE)),"XXX",VLOOKUP(C6642,COA!$A$2:$B$340,2,FALSE))</f>
        <v>N32</v>
      </c>
      <c r="C6642" s="149" t="str">
        <f t="shared" si="208"/>
        <v>0013-1003-0035</v>
      </c>
      <c r="D6642" s="134" t="s">
        <v>467</v>
      </c>
      <c r="E6642" s="134" t="s">
        <v>448</v>
      </c>
      <c r="F6642" s="134" t="s">
        <v>468</v>
      </c>
      <c r="G6642" s="134" t="s">
        <v>511</v>
      </c>
      <c r="H6642" s="134" t="s">
        <v>1023</v>
      </c>
      <c r="I6642" s="134" t="s">
        <v>2</v>
      </c>
      <c r="J6642" s="135">
        <v>120626.63999999996</v>
      </c>
      <c r="K6642" s="135">
        <v>60213.630000000099</v>
      </c>
      <c r="L6642" s="135">
        <v>32540.389999999956</v>
      </c>
      <c r="M6642" s="141" t="str">
        <f t="shared" si="207"/>
        <v>201709</v>
      </c>
    </row>
    <row r="6643" spans="1:13" x14ac:dyDescent="0.25">
      <c r="A6643" s="35" t="str">
        <f>VLOOKUP(B6643,ResCat!$A$2:$B$269,2,FALSE)</f>
        <v>XXX</v>
      </c>
      <c r="B6643" s="68" t="str">
        <f>IF(ISNA(VLOOKUP(C6643,COA!$A$2:$B$340,2,FALSE)),"XXX",VLOOKUP(C6643,COA!$A$2:$B$340,2,FALSE))</f>
        <v>N32</v>
      </c>
      <c r="C6643" s="149" t="str">
        <f t="shared" si="208"/>
        <v>0013-1003-0035</v>
      </c>
      <c r="D6643" s="134" t="s">
        <v>467</v>
      </c>
      <c r="E6643" s="134" t="s">
        <v>448</v>
      </c>
      <c r="F6643" s="134" t="s">
        <v>468</v>
      </c>
      <c r="G6643" s="134" t="s">
        <v>511</v>
      </c>
      <c r="H6643" s="134" t="s">
        <v>1023</v>
      </c>
      <c r="I6643" s="134" t="s">
        <v>371</v>
      </c>
      <c r="J6643" s="135">
        <v>15</v>
      </c>
      <c r="K6643" s="135">
        <v>15</v>
      </c>
      <c r="L6643" s="135">
        <v>12</v>
      </c>
      <c r="M6643" s="141" t="str">
        <f t="shared" si="207"/>
        <v>201709</v>
      </c>
    </row>
    <row r="6644" spans="1:13" x14ac:dyDescent="0.25">
      <c r="A6644" s="35" t="str">
        <f>VLOOKUP(B6644,ResCat!$A$2:$B$269,2,FALSE)</f>
        <v>XXX</v>
      </c>
      <c r="B6644" s="68" t="str">
        <f>IF(ISNA(VLOOKUP(C6644,COA!$A$2:$B$340,2,FALSE)),"XXX",VLOOKUP(C6644,COA!$A$2:$B$340,2,FALSE))</f>
        <v>N32</v>
      </c>
      <c r="C6644" s="149" t="str">
        <f t="shared" si="208"/>
        <v>0013-1003-0035</v>
      </c>
      <c r="D6644" s="134" t="s">
        <v>467</v>
      </c>
      <c r="E6644" s="134" t="s">
        <v>448</v>
      </c>
      <c r="F6644" s="134" t="s">
        <v>468</v>
      </c>
      <c r="G6644" s="134" t="s">
        <v>511</v>
      </c>
      <c r="H6644" s="134" t="s">
        <v>1023</v>
      </c>
      <c r="I6644" s="134" t="s">
        <v>1</v>
      </c>
      <c r="J6644" s="135">
        <v>159430.25000000003</v>
      </c>
      <c r="K6644" s="135">
        <v>49695.560000000027</v>
      </c>
      <c r="L6644" s="135">
        <v>44059.900000000016</v>
      </c>
      <c r="M6644" s="141" t="str">
        <f t="shared" si="207"/>
        <v>201709</v>
      </c>
    </row>
    <row r="6645" spans="1:13" x14ac:dyDescent="0.25">
      <c r="A6645" s="35" t="str">
        <f>VLOOKUP(B6645,ResCat!$A$2:$B$269,2,FALSE)</f>
        <v>XXX</v>
      </c>
      <c r="B6645" s="68" t="str">
        <f>IF(ISNA(VLOOKUP(C6645,COA!$A$2:$B$340,2,FALSE)),"XXX",VLOOKUP(C6645,COA!$A$2:$B$340,2,FALSE))</f>
        <v>N32</v>
      </c>
      <c r="C6645" s="149" t="str">
        <f t="shared" si="208"/>
        <v>0013-1003-0035</v>
      </c>
      <c r="D6645" s="134" t="s">
        <v>467</v>
      </c>
      <c r="E6645" s="134" t="s">
        <v>448</v>
      </c>
      <c r="F6645" s="134" t="s">
        <v>468</v>
      </c>
      <c r="G6645" s="134" t="s">
        <v>969</v>
      </c>
      <c r="H6645" s="134" t="s">
        <v>1023</v>
      </c>
      <c r="I6645" s="134" t="s">
        <v>3</v>
      </c>
      <c r="J6645" s="135">
        <v>92171.039999999979</v>
      </c>
      <c r="K6645" s="135">
        <v>26311.45</v>
      </c>
      <c r="L6645" s="135">
        <v>17959.729999999989</v>
      </c>
      <c r="M6645" s="141" t="str">
        <f t="shared" si="207"/>
        <v>201710</v>
      </c>
    </row>
    <row r="6646" spans="1:13" x14ac:dyDescent="0.25">
      <c r="A6646" s="35" t="str">
        <f>VLOOKUP(B6646,ResCat!$A$2:$B$269,2,FALSE)</f>
        <v>XXX</v>
      </c>
      <c r="B6646" s="68" t="str">
        <f>IF(ISNA(VLOOKUP(C6646,COA!$A$2:$B$340,2,FALSE)),"XXX",VLOOKUP(C6646,COA!$A$2:$B$340,2,FALSE))</f>
        <v>N32</v>
      </c>
      <c r="C6646" s="149" t="str">
        <f t="shared" si="208"/>
        <v>0013-1003-0035</v>
      </c>
      <c r="D6646" s="134" t="s">
        <v>467</v>
      </c>
      <c r="E6646" s="134" t="s">
        <v>448</v>
      </c>
      <c r="F6646" s="134" t="s">
        <v>468</v>
      </c>
      <c r="G6646" s="134" t="s">
        <v>969</v>
      </c>
      <c r="H6646" s="134" t="s">
        <v>1023</v>
      </c>
      <c r="I6646" s="134" t="s">
        <v>0</v>
      </c>
      <c r="J6646" s="135">
        <v>1304276.1800000006</v>
      </c>
      <c r="K6646" s="135">
        <v>220480.68999999992</v>
      </c>
      <c r="L6646" s="135">
        <v>60372.739999999991</v>
      </c>
      <c r="M6646" s="141" t="str">
        <f t="shared" si="207"/>
        <v>201710</v>
      </c>
    </row>
    <row r="6647" spans="1:13" x14ac:dyDescent="0.25">
      <c r="A6647" s="35" t="str">
        <f>VLOOKUP(B6647,ResCat!$A$2:$B$269,2,FALSE)</f>
        <v>XXX</v>
      </c>
      <c r="B6647" s="68" t="str">
        <f>IF(ISNA(VLOOKUP(C6647,COA!$A$2:$B$340,2,FALSE)),"XXX",VLOOKUP(C6647,COA!$A$2:$B$340,2,FALSE))</f>
        <v>N32</v>
      </c>
      <c r="C6647" s="149" t="str">
        <f t="shared" si="208"/>
        <v>0013-1003-0035</v>
      </c>
      <c r="D6647" s="134" t="s">
        <v>467</v>
      </c>
      <c r="E6647" s="134" t="s">
        <v>448</v>
      </c>
      <c r="F6647" s="134" t="s">
        <v>468</v>
      </c>
      <c r="G6647" s="134" t="s">
        <v>969</v>
      </c>
      <c r="H6647" s="134" t="s">
        <v>1023</v>
      </c>
      <c r="I6647" s="134" t="s">
        <v>336</v>
      </c>
      <c r="J6647" s="135">
        <v>14702.75</v>
      </c>
      <c r="K6647" s="135">
        <v>616.88</v>
      </c>
      <c r="L6647" s="135">
        <v>560.73</v>
      </c>
      <c r="M6647" s="141" t="str">
        <f t="shared" si="207"/>
        <v>201710</v>
      </c>
    </row>
    <row r="6648" spans="1:13" x14ac:dyDescent="0.25">
      <c r="A6648" s="35" t="str">
        <f>VLOOKUP(B6648,ResCat!$A$2:$B$269,2,FALSE)</f>
        <v>XXX</v>
      </c>
      <c r="B6648" s="68" t="str">
        <f>IF(ISNA(VLOOKUP(C6648,COA!$A$2:$B$340,2,FALSE)),"XXX",VLOOKUP(C6648,COA!$A$2:$B$340,2,FALSE))</f>
        <v>N32</v>
      </c>
      <c r="C6648" s="149" t="str">
        <f t="shared" si="208"/>
        <v>0013-1003-0035</v>
      </c>
      <c r="D6648" s="134" t="s">
        <v>467</v>
      </c>
      <c r="E6648" s="134" t="s">
        <v>448</v>
      </c>
      <c r="F6648" s="134" t="s">
        <v>468</v>
      </c>
      <c r="G6648" s="134" t="s">
        <v>969</v>
      </c>
      <c r="H6648" s="134" t="s">
        <v>1023</v>
      </c>
      <c r="I6648" s="134" t="s">
        <v>2</v>
      </c>
      <c r="J6648" s="135">
        <v>289511.75000000047</v>
      </c>
      <c r="K6648" s="135">
        <v>140691.44999999955</v>
      </c>
      <c r="L6648" s="135">
        <v>106256.09999999983</v>
      </c>
      <c r="M6648" s="141" t="str">
        <f t="shared" si="207"/>
        <v>201710</v>
      </c>
    </row>
    <row r="6649" spans="1:13" x14ac:dyDescent="0.25">
      <c r="A6649" s="35" t="str">
        <f>VLOOKUP(B6649,ResCat!$A$2:$B$269,2,FALSE)</f>
        <v>XXX</v>
      </c>
      <c r="B6649" s="68" t="str">
        <f>IF(ISNA(VLOOKUP(C6649,COA!$A$2:$B$340,2,FALSE)),"XXX",VLOOKUP(C6649,COA!$A$2:$B$340,2,FALSE))</f>
        <v>N32</v>
      </c>
      <c r="C6649" s="149" t="str">
        <f t="shared" si="208"/>
        <v>0013-1003-0035</v>
      </c>
      <c r="D6649" s="134" t="s">
        <v>467</v>
      </c>
      <c r="E6649" s="134" t="s">
        <v>448</v>
      </c>
      <c r="F6649" s="134" t="s">
        <v>468</v>
      </c>
      <c r="G6649" s="134" t="s">
        <v>969</v>
      </c>
      <c r="H6649" s="134" t="s">
        <v>1023</v>
      </c>
      <c r="I6649" s="134" t="s">
        <v>343</v>
      </c>
      <c r="J6649" s="135">
        <v>-99.17</v>
      </c>
      <c r="K6649" s="135">
        <v>-38.869999999999997</v>
      </c>
      <c r="L6649" s="135">
        <v>0</v>
      </c>
      <c r="M6649" s="141" t="str">
        <f t="shared" si="207"/>
        <v>201710</v>
      </c>
    </row>
    <row r="6650" spans="1:13" x14ac:dyDescent="0.25">
      <c r="A6650" s="35" t="str">
        <f>VLOOKUP(B6650,ResCat!$A$2:$B$269,2,FALSE)</f>
        <v>XXX</v>
      </c>
      <c r="B6650" s="68" t="str">
        <f>IF(ISNA(VLOOKUP(C6650,COA!$A$2:$B$340,2,FALSE)),"XXX",VLOOKUP(C6650,COA!$A$2:$B$340,2,FALSE))</f>
        <v>N32</v>
      </c>
      <c r="C6650" s="149" t="str">
        <f t="shared" si="208"/>
        <v>0013-1003-0035</v>
      </c>
      <c r="D6650" s="134" t="s">
        <v>467</v>
      </c>
      <c r="E6650" s="134" t="s">
        <v>448</v>
      </c>
      <c r="F6650" s="134" t="s">
        <v>468</v>
      </c>
      <c r="G6650" s="134" t="s">
        <v>969</v>
      </c>
      <c r="H6650" s="134" t="s">
        <v>1023</v>
      </c>
      <c r="I6650" s="134" t="s">
        <v>1</v>
      </c>
      <c r="J6650" s="135">
        <v>639517.91</v>
      </c>
      <c r="K6650" s="135">
        <v>279785.26</v>
      </c>
      <c r="L6650" s="135">
        <v>255385.60000000001</v>
      </c>
      <c r="M6650" s="141" t="str">
        <f t="shared" si="207"/>
        <v>201710</v>
      </c>
    </row>
    <row r="6651" spans="1:13" x14ac:dyDescent="0.25">
      <c r="A6651" s="35" t="str">
        <f>VLOOKUP(B6651,ResCat!$A$2:$B$269,2,FALSE)</f>
        <v>XXX</v>
      </c>
      <c r="B6651" s="68" t="str">
        <f>IF(ISNA(VLOOKUP(C6651,COA!$A$2:$B$340,2,FALSE)),"XXX",VLOOKUP(C6651,COA!$A$2:$B$340,2,FALSE))</f>
        <v>N32</v>
      </c>
      <c r="C6651" s="149" t="str">
        <f t="shared" si="208"/>
        <v>0013-1003-0035</v>
      </c>
      <c r="D6651" s="134" t="s">
        <v>467</v>
      </c>
      <c r="E6651" s="134" t="s">
        <v>448</v>
      </c>
      <c r="F6651" s="134" t="s">
        <v>468</v>
      </c>
      <c r="G6651" s="134" t="s">
        <v>961</v>
      </c>
      <c r="H6651" s="134" t="s">
        <v>1023</v>
      </c>
      <c r="I6651" s="134" t="s">
        <v>3</v>
      </c>
      <c r="J6651" s="135">
        <v>290965.20999999967</v>
      </c>
      <c r="K6651" s="135">
        <v>101216.69999999995</v>
      </c>
      <c r="L6651" s="135">
        <v>64945.139999999941</v>
      </c>
      <c r="M6651" s="141" t="str">
        <f t="shared" si="207"/>
        <v>201711</v>
      </c>
    </row>
    <row r="6652" spans="1:13" x14ac:dyDescent="0.25">
      <c r="A6652" s="35" t="str">
        <f>VLOOKUP(B6652,ResCat!$A$2:$B$269,2,FALSE)</f>
        <v>XXX</v>
      </c>
      <c r="B6652" s="68" t="str">
        <f>IF(ISNA(VLOOKUP(C6652,COA!$A$2:$B$340,2,FALSE)),"XXX",VLOOKUP(C6652,COA!$A$2:$B$340,2,FALSE))</f>
        <v>N32</v>
      </c>
      <c r="C6652" s="149" t="str">
        <f t="shared" si="208"/>
        <v>0013-1003-0035</v>
      </c>
      <c r="D6652" s="134" t="s">
        <v>467</v>
      </c>
      <c r="E6652" s="134" t="s">
        <v>448</v>
      </c>
      <c r="F6652" s="134" t="s">
        <v>468</v>
      </c>
      <c r="G6652" s="134" t="s">
        <v>961</v>
      </c>
      <c r="H6652" s="134" t="s">
        <v>1023</v>
      </c>
      <c r="I6652" s="134" t="s">
        <v>0</v>
      </c>
      <c r="J6652" s="135">
        <v>2303751.1100000027</v>
      </c>
      <c r="K6652" s="135">
        <v>596364.67999999993</v>
      </c>
      <c r="L6652" s="135">
        <v>392495.06000000017</v>
      </c>
      <c r="M6652" s="141" t="str">
        <f t="shared" si="207"/>
        <v>201711</v>
      </c>
    </row>
    <row r="6653" spans="1:13" x14ac:dyDescent="0.25">
      <c r="A6653" s="35" t="str">
        <f>VLOOKUP(B6653,ResCat!$A$2:$B$269,2,FALSE)</f>
        <v>XXX</v>
      </c>
      <c r="B6653" s="68" t="str">
        <f>IF(ISNA(VLOOKUP(C6653,COA!$A$2:$B$340,2,FALSE)),"XXX",VLOOKUP(C6653,COA!$A$2:$B$340,2,FALSE))</f>
        <v>N32</v>
      </c>
      <c r="C6653" s="149" t="str">
        <f t="shared" si="208"/>
        <v>0013-1003-0035</v>
      </c>
      <c r="D6653" s="134" t="s">
        <v>467</v>
      </c>
      <c r="E6653" s="134" t="s">
        <v>448</v>
      </c>
      <c r="F6653" s="134" t="s">
        <v>468</v>
      </c>
      <c r="G6653" s="134" t="s">
        <v>961</v>
      </c>
      <c r="H6653" s="134" t="s">
        <v>1023</v>
      </c>
      <c r="I6653" s="134" t="s">
        <v>336</v>
      </c>
      <c r="J6653" s="135">
        <v>1357.0200000000002</v>
      </c>
      <c r="K6653" s="135">
        <v>345.64000000000004</v>
      </c>
      <c r="L6653" s="135">
        <v>158.79999999999998</v>
      </c>
      <c r="M6653" s="141" t="str">
        <f t="shared" si="207"/>
        <v>201711</v>
      </c>
    </row>
    <row r="6654" spans="1:13" x14ac:dyDescent="0.25">
      <c r="A6654" s="35" t="str">
        <f>VLOOKUP(B6654,ResCat!$A$2:$B$269,2,FALSE)</f>
        <v>XXX</v>
      </c>
      <c r="B6654" s="68" t="str">
        <f>IF(ISNA(VLOOKUP(C6654,COA!$A$2:$B$340,2,FALSE)),"XXX",VLOOKUP(C6654,COA!$A$2:$B$340,2,FALSE))</f>
        <v>N32</v>
      </c>
      <c r="C6654" s="149" t="str">
        <f t="shared" si="208"/>
        <v>0013-1003-0035</v>
      </c>
      <c r="D6654" s="134" t="s">
        <v>467</v>
      </c>
      <c r="E6654" s="134" t="s">
        <v>448</v>
      </c>
      <c r="F6654" s="134" t="s">
        <v>468</v>
      </c>
      <c r="G6654" s="134" t="s">
        <v>961</v>
      </c>
      <c r="H6654" s="134" t="s">
        <v>1023</v>
      </c>
      <c r="I6654" s="134" t="s">
        <v>2</v>
      </c>
      <c r="J6654" s="135">
        <v>974768.81000000029</v>
      </c>
      <c r="K6654" s="135">
        <v>341090.95000000263</v>
      </c>
      <c r="L6654" s="135">
        <v>182826.78000000041</v>
      </c>
      <c r="M6654" s="141" t="str">
        <f t="shared" si="207"/>
        <v>201711</v>
      </c>
    </row>
    <row r="6655" spans="1:13" x14ac:dyDescent="0.25">
      <c r="A6655" s="35" t="str">
        <f>VLOOKUP(B6655,ResCat!$A$2:$B$269,2,FALSE)</f>
        <v>XXX</v>
      </c>
      <c r="B6655" s="68" t="str">
        <f>IF(ISNA(VLOOKUP(C6655,COA!$A$2:$B$340,2,FALSE)),"XXX",VLOOKUP(C6655,COA!$A$2:$B$340,2,FALSE))</f>
        <v>N32</v>
      </c>
      <c r="C6655" s="149" t="str">
        <f t="shared" si="208"/>
        <v>0013-1003-0035</v>
      </c>
      <c r="D6655" s="134" t="s">
        <v>467</v>
      </c>
      <c r="E6655" s="134" t="s">
        <v>448</v>
      </c>
      <c r="F6655" s="134" t="s">
        <v>468</v>
      </c>
      <c r="G6655" s="134" t="s">
        <v>961</v>
      </c>
      <c r="H6655" s="134" t="s">
        <v>1023</v>
      </c>
      <c r="I6655" s="134" t="s">
        <v>343</v>
      </c>
      <c r="J6655" s="135">
        <v>-988.44999999999993</v>
      </c>
      <c r="K6655" s="135">
        <v>-713.06999999999994</v>
      </c>
      <c r="L6655" s="135">
        <v>-617.94000000000005</v>
      </c>
      <c r="M6655" s="141" t="str">
        <f t="shared" si="207"/>
        <v>201711</v>
      </c>
    </row>
    <row r="6656" spans="1:13" x14ac:dyDescent="0.25">
      <c r="A6656" s="35" t="str">
        <f>VLOOKUP(B6656,ResCat!$A$2:$B$269,2,FALSE)</f>
        <v>XXX</v>
      </c>
      <c r="B6656" s="68" t="str">
        <f>IF(ISNA(VLOOKUP(C6656,COA!$A$2:$B$340,2,FALSE)),"XXX",VLOOKUP(C6656,COA!$A$2:$B$340,2,FALSE))</f>
        <v>N32</v>
      </c>
      <c r="C6656" s="149" t="str">
        <f t="shared" si="208"/>
        <v>0013-1003-0035</v>
      </c>
      <c r="D6656" s="134" t="s">
        <v>467</v>
      </c>
      <c r="E6656" s="134" t="s">
        <v>448</v>
      </c>
      <c r="F6656" s="134" t="s">
        <v>468</v>
      </c>
      <c r="G6656" s="134" t="s">
        <v>961</v>
      </c>
      <c r="H6656" s="134" t="s">
        <v>1023</v>
      </c>
      <c r="I6656" s="134" t="s">
        <v>1</v>
      </c>
      <c r="J6656" s="135">
        <v>1338474.0000000012</v>
      </c>
      <c r="K6656" s="135">
        <v>365350.23000000027</v>
      </c>
      <c r="L6656" s="135">
        <v>284989.03000000044</v>
      </c>
      <c r="M6656" s="141" t="str">
        <f t="shared" si="207"/>
        <v>201711</v>
      </c>
    </row>
    <row r="6657" spans="1:13" x14ac:dyDescent="0.25">
      <c r="A6657" s="35" t="str">
        <f>VLOOKUP(B6657,ResCat!$A$2:$B$269,2,FALSE)</f>
        <v>XXX</v>
      </c>
      <c r="B6657" s="68" t="str">
        <f>IF(ISNA(VLOOKUP(C6657,COA!$A$2:$B$340,2,FALSE)),"XXX",VLOOKUP(C6657,COA!$A$2:$B$340,2,FALSE))</f>
        <v>N32</v>
      </c>
      <c r="C6657" s="149" t="str">
        <f t="shared" si="208"/>
        <v>0013-1003-0035</v>
      </c>
      <c r="D6657" s="134" t="s">
        <v>467</v>
      </c>
      <c r="E6657" s="134" t="s">
        <v>448</v>
      </c>
      <c r="F6657" s="134" t="s">
        <v>468</v>
      </c>
      <c r="G6657" s="134" t="s">
        <v>970</v>
      </c>
      <c r="H6657" s="134" t="s">
        <v>1023</v>
      </c>
      <c r="I6657" s="134" t="s">
        <v>3</v>
      </c>
      <c r="J6657" s="135">
        <v>1183463.5999999968</v>
      </c>
      <c r="K6657" s="135">
        <v>468006.63000000053</v>
      </c>
      <c r="L6657" s="135">
        <v>341591.60999999987</v>
      </c>
      <c r="M6657" s="141" t="str">
        <f t="shared" si="207"/>
        <v>201712</v>
      </c>
    </row>
    <row r="6658" spans="1:13" x14ac:dyDescent="0.25">
      <c r="A6658" s="35" t="str">
        <f>VLOOKUP(B6658,ResCat!$A$2:$B$269,2,FALSE)</f>
        <v>XXX</v>
      </c>
      <c r="B6658" s="68" t="str">
        <f>IF(ISNA(VLOOKUP(C6658,COA!$A$2:$B$340,2,FALSE)),"XXX",VLOOKUP(C6658,COA!$A$2:$B$340,2,FALSE))</f>
        <v>N32</v>
      </c>
      <c r="C6658" s="149" t="str">
        <f t="shared" si="208"/>
        <v>0013-1003-0035</v>
      </c>
      <c r="D6658" s="134" t="s">
        <v>467</v>
      </c>
      <c r="E6658" s="134" t="s">
        <v>448</v>
      </c>
      <c r="F6658" s="134" t="s">
        <v>468</v>
      </c>
      <c r="G6658" s="134" t="s">
        <v>970</v>
      </c>
      <c r="H6658" s="134" t="s">
        <v>1023</v>
      </c>
      <c r="I6658" s="134" t="s">
        <v>0</v>
      </c>
      <c r="J6658" s="135">
        <v>5893437.6100000003</v>
      </c>
      <c r="K6658" s="135">
        <v>1836838.8999999997</v>
      </c>
      <c r="L6658" s="135">
        <v>1367471.6199999994</v>
      </c>
      <c r="M6658" s="141" t="str">
        <f t="shared" si="207"/>
        <v>201712</v>
      </c>
    </row>
    <row r="6659" spans="1:13" x14ac:dyDescent="0.25">
      <c r="A6659" s="35" t="str">
        <f>VLOOKUP(B6659,ResCat!$A$2:$B$269,2,FALSE)</f>
        <v>XXX</v>
      </c>
      <c r="B6659" s="68" t="str">
        <f>IF(ISNA(VLOOKUP(C6659,COA!$A$2:$B$340,2,FALSE)),"XXX",VLOOKUP(C6659,COA!$A$2:$B$340,2,FALSE))</f>
        <v>N32</v>
      </c>
      <c r="C6659" s="149" t="str">
        <f t="shared" si="208"/>
        <v>0013-1003-0035</v>
      </c>
      <c r="D6659" s="134" t="s">
        <v>467</v>
      </c>
      <c r="E6659" s="134" t="s">
        <v>448</v>
      </c>
      <c r="F6659" s="134" t="s">
        <v>468</v>
      </c>
      <c r="G6659" s="134" t="s">
        <v>970</v>
      </c>
      <c r="H6659" s="134" t="s">
        <v>1023</v>
      </c>
      <c r="I6659" s="134" t="s">
        <v>336</v>
      </c>
      <c r="J6659" s="135">
        <v>15144.56</v>
      </c>
      <c r="K6659" s="135">
        <v>3828.03</v>
      </c>
      <c r="L6659" s="135">
        <v>3098.4900000000007</v>
      </c>
      <c r="M6659" s="141" t="str">
        <f t="shared" si="207"/>
        <v>201712</v>
      </c>
    </row>
    <row r="6660" spans="1:13" x14ac:dyDescent="0.25">
      <c r="A6660" s="35" t="str">
        <f>VLOOKUP(B6660,ResCat!$A$2:$B$269,2,FALSE)</f>
        <v>XXX</v>
      </c>
      <c r="B6660" s="68" t="str">
        <f>IF(ISNA(VLOOKUP(C6660,COA!$A$2:$B$340,2,FALSE)),"XXX",VLOOKUP(C6660,COA!$A$2:$B$340,2,FALSE))</f>
        <v>N32</v>
      </c>
      <c r="C6660" s="149" t="str">
        <f t="shared" si="208"/>
        <v>0013-1003-0035</v>
      </c>
      <c r="D6660" s="134" t="s">
        <v>467</v>
      </c>
      <c r="E6660" s="134" t="s">
        <v>448</v>
      </c>
      <c r="F6660" s="134" t="s">
        <v>468</v>
      </c>
      <c r="G6660" s="134" t="s">
        <v>970</v>
      </c>
      <c r="H6660" s="134" t="s">
        <v>1023</v>
      </c>
      <c r="I6660" s="134" t="s">
        <v>2</v>
      </c>
      <c r="J6660" s="135">
        <v>3714862.3299999838</v>
      </c>
      <c r="K6660" s="135">
        <v>1559880.4300000286</v>
      </c>
      <c r="L6660" s="135">
        <v>975284.41000000923</v>
      </c>
      <c r="M6660" s="141" t="str">
        <f t="shared" ref="M6660:M6723" si="209">IF(G6660&lt;$M$1,$M$1,G6660)</f>
        <v>201712</v>
      </c>
    </row>
    <row r="6661" spans="1:13" x14ac:dyDescent="0.25">
      <c r="A6661" s="35" t="str">
        <f>VLOOKUP(B6661,ResCat!$A$2:$B$269,2,FALSE)</f>
        <v>XXX</v>
      </c>
      <c r="B6661" s="68" t="str">
        <f>IF(ISNA(VLOOKUP(C6661,COA!$A$2:$B$340,2,FALSE)),"XXX",VLOOKUP(C6661,COA!$A$2:$B$340,2,FALSE))</f>
        <v>N32</v>
      </c>
      <c r="C6661" s="149" t="str">
        <f t="shared" ref="C6661:C6724" si="210">D6661&amp;"-"&amp;E6661&amp;"-"&amp;F6661</f>
        <v>0013-1003-0035</v>
      </c>
      <c r="D6661" s="134" t="s">
        <v>467</v>
      </c>
      <c r="E6661" s="134" t="s">
        <v>448</v>
      </c>
      <c r="F6661" s="134" t="s">
        <v>468</v>
      </c>
      <c r="G6661" s="134" t="s">
        <v>970</v>
      </c>
      <c r="H6661" s="134" t="s">
        <v>1023</v>
      </c>
      <c r="I6661" s="134" t="s">
        <v>343</v>
      </c>
      <c r="J6661" s="135">
        <v>260020.69000000006</v>
      </c>
      <c r="K6661" s="135">
        <v>102535.41999999998</v>
      </c>
      <c r="L6661" s="135">
        <v>95113.41</v>
      </c>
      <c r="M6661" s="141" t="str">
        <f t="shared" si="209"/>
        <v>201712</v>
      </c>
    </row>
    <row r="6662" spans="1:13" x14ac:dyDescent="0.25">
      <c r="A6662" s="35" t="str">
        <f>VLOOKUP(B6662,ResCat!$A$2:$B$269,2,FALSE)</f>
        <v>XXX</v>
      </c>
      <c r="B6662" s="68" t="str">
        <f>IF(ISNA(VLOOKUP(C6662,COA!$A$2:$B$340,2,FALSE)),"XXX",VLOOKUP(C6662,COA!$A$2:$B$340,2,FALSE))</f>
        <v>N32</v>
      </c>
      <c r="C6662" s="149" t="str">
        <f t="shared" si="210"/>
        <v>0013-1003-0035</v>
      </c>
      <c r="D6662" s="134" t="s">
        <v>467</v>
      </c>
      <c r="E6662" s="134" t="s">
        <v>448</v>
      </c>
      <c r="F6662" s="134" t="s">
        <v>468</v>
      </c>
      <c r="G6662" s="134" t="s">
        <v>970</v>
      </c>
      <c r="H6662" s="134" t="s">
        <v>1023</v>
      </c>
      <c r="I6662" s="134" t="s">
        <v>1</v>
      </c>
      <c r="J6662" s="135">
        <v>5685159.5300000003</v>
      </c>
      <c r="K6662" s="135">
        <v>1858135.3000000026</v>
      </c>
      <c r="L6662" s="135">
        <v>1564063.9800000091</v>
      </c>
      <c r="M6662" s="141" t="str">
        <f t="shared" si="209"/>
        <v>201712</v>
      </c>
    </row>
    <row r="6663" spans="1:13" x14ac:dyDescent="0.25">
      <c r="A6663" s="35" t="str">
        <f>VLOOKUP(B6663,ResCat!$A$2:$B$269,2,FALSE)</f>
        <v>XXX</v>
      </c>
      <c r="B6663" s="68" t="str">
        <f>IF(ISNA(VLOOKUP(C6663,COA!$A$2:$B$340,2,FALSE)),"XXX",VLOOKUP(C6663,COA!$A$2:$B$340,2,FALSE))</f>
        <v>N32</v>
      </c>
      <c r="C6663" s="149" t="str">
        <f t="shared" si="210"/>
        <v>0013-1003-0035</v>
      </c>
      <c r="D6663" s="134" t="s">
        <v>467</v>
      </c>
      <c r="E6663" s="134" t="s">
        <v>448</v>
      </c>
      <c r="F6663" s="134" t="s">
        <v>468</v>
      </c>
      <c r="G6663" s="134" t="s">
        <v>1023</v>
      </c>
      <c r="H6663" s="134" t="s">
        <v>1023</v>
      </c>
      <c r="I6663" s="134" t="s">
        <v>3</v>
      </c>
      <c r="J6663" s="135">
        <v>1050566.3099999952</v>
      </c>
      <c r="K6663" s="135">
        <v>341867.93999999861</v>
      </c>
      <c r="L6663" s="135">
        <v>208235.13000000012</v>
      </c>
      <c r="M6663" s="141" t="str">
        <f t="shared" si="209"/>
        <v>201801</v>
      </c>
    </row>
    <row r="6664" spans="1:13" x14ac:dyDescent="0.25">
      <c r="A6664" s="35" t="str">
        <f>VLOOKUP(B6664,ResCat!$A$2:$B$269,2,FALSE)</f>
        <v>XXX</v>
      </c>
      <c r="B6664" s="68" t="str">
        <f>IF(ISNA(VLOOKUP(C6664,COA!$A$2:$B$340,2,FALSE)),"XXX",VLOOKUP(C6664,COA!$A$2:$B$340,2,FALSE))</f>
        <v>N32</v>
      </c>
      <c r="C6664" s="149" t="str">
        <f t="shared" si="210"/>
        <v>0013-1003-0035</v>
      </c>
      <c r="D6664" s="134" t="s">
        <v>467</v>
      </c>
      <c r="E6664" s="134" t="s">
        <v>448</v>
      </c>
      <c r="F6664" s="134" t="s">
        <v>468</v>
      </c>
      <c r="G6664" s="134" t="s">
        <v>1023</v>
      </c>
      <c r="H6664" s="134" t="s">
        <v>1023</v>
      </c>
      <c r="I6664" s="134" t="s">
        <v>0</v>
      </c>
      <c r="J6664" s="135">
        <v>1694500.0699999994</v>
      </c>
      <c r="K6664" s="135">
        <v>569297.43999999994</v>
      </c>
      <c r="L6664" s="135">
        <v>504668.14</v>
      </c>
      <c r="M6664" s="141" t="str">
        <f t="shared" si="209"/>
        <v>201801</v>
      </c>
    </row>
    <row r="6665" spans="1:13" x14ac:dyDescent="0.25">
      <c r="A6665" s="35" t="str">
        <f>VLOOKUP(B6665,ResCat!$A$2:$B$269,2,FALSE)</f>
        <v>XXX</v>
      </c>
      <c r="B6665" s="68" t="str">
        <f>IF(ISNA(VLOOKUP(C6665,COA!$A$2:$B$340,2,FALSE)),"XXX",VLOOKUP(C6665,COA!$A$2:$B$340,2,FALSE))</f>
        <v>N32</v>
      </c>
      <c r="C6665" s="149" t="str">
        <f t="shared" si="210"/>
        <v>0013-1003-0035</v>
      </c>
      <c r="D6665" s="134" t="s">
        <v>467</v>
      </c>
      <c r="E6665" s="134" t="s">
        <v>448</v>
      </c>
      <c r="F6665" s="134" t="s">
        <v>468</v>
      </c>
      <c r="G6665" s="134" t="s">
        <v>1023</v>
      </c>
      <c r="H6665" s="134" t="s">
        <v>1023</v>
      </c>
      <c r="I6665" s="134" t="s">
        <v>336</v>
      </c>
      <c r="J6665" s="135">
        <v>8532.239999999998</v>
      </c>
      <c r="K6665" s="135">
        <v>1614.0200000000009</v>
      </c>
      <c r="L6665" s="135">
        <v>717.52999999999975</v>
      </c>
      <c r="M6665" s="141" t="str">
        <f t="shared" si="209"/>
        <v>201801</v>
      </c>
    </row>
    <row r="6666" spans="1:13" x14ac:dyDescent="0.25">
      <c r="A6666" s="35" t="str">
        <f>VLOOKUP(B6666,ResCat!$A$2:$B$269,2,FALSE)</f>
        <v>XXX</v>
      </c>
      <c r="B6666" s="68" t="str">
        <f>IF(ISNA(VLOOKUP(C6666,COA!$A$2:$B$340,2,FALSE)),"XXX",VLOOKUP(C6666,COA!$A$2:$B$340,2,FALSE))</f>
        <v>N32</v>
      </c>
      <c r="C6666" s="149" t="str">
        <f t="shared" si="210"/>
        <v>0013-1003-0035</v>
      </c>
      <c r="D6666" s="134" t="s">
        <v>467</v>
      </c>
      <c r="E6666" s="134" t="s">
        <v>448</v>
      </c>
      <c r="F6666" s="134" t="s">
        <v>468</v>
      </c>
      <c r="G6666" s="134" t="s">
        <v>1023</v>
      </c>
      <c r="H6666" s="134" t="s">
        <v>1023</v>
      </c>
      <c r="I6666" s="134" t="s">
        <v>2</v>
      </c>
      <c r="J6666" s="135">
        <v>3063419.3599999966</v>
      </c>
      <c r="K6666" s="135">
        <v>1446058.1900000037</v>
      </c>
      <c r="L6666" s="135">
        <v>870824.00000001572</v>
      </c>
      <c r="M6666" s="141" t="str">
        <f t="shared" si="209"/>
        <v>201801</v>
      </c>
    </row>
    <row r="6667" spans="1:13" x14ac:dyDescent="0.25">
      <c r="A6667" s="35" t="str">
        <f>VLOOKUP(B6667,ResCat!$A$2:$B$269,2,FALSE)</f>
        <v>XXX</v>
      </c>
      <c r="B6667" s="68" t="str">
        <f>IF(ISNA(VLOOKUP(C6667,COA!$A$2:$B$340,2,FALSE)),"XXX",VLOOKUP(C6667,COA!$A$2:$B$340,2,FALSE))</f>
        <v>N32</v>
      </c>
      <c r="C6667" s="149" t="str">
        <f t="shared" si="210"/>
        <v>0013-1003-0035</v>
      </c>
      <c r="D6667" s="134" t="s">
        <v>467</v>
      </c>
      <c r="E6667" s="134" t="s">
        <v>448</v>
      </c>
      <c r="F6667" s="134" t="s">
        <v>468</v>
      </c>
      <c r="G6667" s="134" t="s">
        <v>1023</v>
      </c>
      <c r="H6667" s="134" t="s">
        <v>1023</v>
      </c>
      <c r="I6667" s="134" t="s">
        <v>371</v>
      </c>
      <c r="J6667" s="135">
        <v>19</v>
      </c>
      <c r="K6667" s="135">
        <v>0</v>
      </c>
      <c r="L6667" s="135">
        <v>0</v>
      </c>
      <c r="M6667" s="141" t="str">
        <f t="shared" si="209"/>
        <v>201801</v>
      </c>
    </row>
    <row r="6668" spans="1:13" x14ac:dyDescent="0.25">
      <c r="A6668" s="35" t="str">
        <f>VLOOKUP(B6668,ResCat!$A$2:$B$269,2,FALSE)</f>
        <v>XXX</v>
      </c>
      <c r="B6668" s="68" t="str">
        <f>IF(ISNA(VLOOKUP(C6668,COA!$A$2:$B$340,2,FALSE)),"XXX",VLOOKUP(C6668,COA!$A$2:$B$340,2,FALSE))</f>
        <v>N32</v>
      </c>
      <c r="C6668" s="149" t="str">
        <f t="shared" si="210"/>
        <v>0013-1003-0035</v>
      </c>
      <c r="D6668" s="134" t="s">
        <v>467</v>
      </c>
      <c r="E6668" s="134" t="s">
        <v>448</v>
      </c>
      <c r="F6668" s="134" t="s">
        <v>468</v>
      </c>
      <c r="G6668" s="134" t="s">
        <v>1023</v>
      </c>
      <c r="H6668" s="134" t="s">
        <v>1023</v>
      </c>
      <c r="I6668" s="134" t="s">
        <v>343</v>
      </c>
      <c r="J6668" s="135">
        <v>854381.52999999607</v>
      </c>
      <c r="K6668" s="135">
        <v>334561.70000000106</v>
      </c>
      <c r="L6668" s="135">
        <v>176976.52999999991</v>
      </c>
      <c r="M6668" s="141" t="str">
        <f t="shared" si="209"/>
        <v>201801</v>
      </c>
    </row>
    <row r="6669" spans="1:13" x14ac:dyDescent="0.25">
      <c r="A6669" s="35" t="str">
        <f>VLOOKUP(B6669,ResCat!$A$2:$B$269,2,FALSE)</f>
        <v>XXX</v>
      </c>
      <c r="B6669" s="68" t="str">
        <f>IF(ISNA(VLOOKUP(C6669,COA!$A$2:$B$340,2,FALSE)),"XXX",VLOOKUP(C6669,COA!$A$2:$B$340,2,FALSE))</f>
        <v>N32</v>
      </c>
      <c r="C6669" s="149" t="str">
        <f t="shared" si="210"/>
        <v>0013-1003-0035</v>
      </c>
      <c r="D6669" s="134" t="s">
        <v>467</v>
      </c>
      <c r="E6669" s="134" t="s">
        <v>448</v>
      </c>
      <c r="F6669" s="134" t="s">
        <v>468</v>
      </c>
      <c r="G6669" s="134" t="s">
        <v>1023</v>
      </c>
      <c r="H6669" s="134" t="s">
        <v>1023</v>
      </c>
      <c r="I6669" s="134" t="s">
        <v>1</v>
      </c>
      <c r="J6669" s="135">
        <v>2688468.8199999984</v>
      </c>
      <c r="K6669" s="135">
        <v>1110188.5000000016</v>
      </c>
      <c r="L6669" s="135">
        <v>897076.73</v>
      </c>
      <c r="M6669" s="141" t="str">
        <f t="shared" si="209"/>
        <v>201801</v>
      </c>
    </row>
    <row r="6670" spans="1:13" x14ac:dyDescent="0.25">
      <c r="A6670" s="35" t="str">
        <f>VLOOKUP(B6670,ResCat!$A$2:$B$269,2,FALSE)</f>
        <v>XXX</v>
      </c>
      <c r="B6670" s="68" t="str">
        <f>IF(ISNA(VLOOKUP(C6670,COA!$A$2:$B$340,2,FALSE)),"XXX",VLOOKUP(C6670,COA!$A$2:$B$340,2,FALSE))</f>
        <v>L41</v>
      </c>
      <c r="C6670" s="149" t="str">
        <f t="shared" si="210"/>
        <v>0013-1004-0035</v>
      </c>
      <c r="D6670" s="134" t="s">
        <v>467</v>
      </c>
      <c r="E6670" s="134" t="s">
        <v>446</v>
      </c>
      <c r="F6670" s="134" t="s">
        <v>468</v>
      </c>
      <c r="G6670" s="134" t="s">
        <v>1026</v>
      </c>
      <c r="H6670" s="134" t="s">
        <v>1023</v>
      </c>
      <c r="I6670" s="134" t="s">
        <v>1</v>
      </c>
      <c r="J6670" s="135">
        <v>-468</v>
      </c>
      <c r="K6670" s="135">
        <v>-468</v>
      </c>
      <c r="L6670" s="135">
        <v>-468</v>
      </c>
      <c r="M6670" s="141" t="str">
        <f t="shared" si="209"/>
        <v>201601</v>
      </c>
    </row>
    <row r="6671" spans="1:13" x14ac:dyDescent="0.25">
      <c r="A6671" s="35" t="str">
        <f>VLOOKUP(B6671,ResCat!$A$2:$B$269,2,FALSE)</f>
        <v>XXX</v>
      </c>
      <c r="B6671" s="68" t="str">
        <f>IF(ISNA(VLOOKUP(C6671,COA!$A$2:$B$340,2,FALSE)),"XXX",VLOOKUP(C6671,COA!$A$2:$B$340,2,FALSE))</f>
        <v>L41</v>
      </c>
      <c r="C6671" s="149" t="str">
        <f t="shared" si="210"/>
        <v>0013-1004-0035</v>
      </c>
      <c r="D6671" s="134" t="s">
        <v>467</v>
      </c>
      <c r="E6671" s="134" t="s">
        <v>446</v>
      </c>
      <c r="F6671" s="134" t="s">
        <v>468</v>
      </c>
      <c r="G6671" s="134" t="s">
        <v>1027</v>
      </c>
      <c r="H6671" s="134" t="s">
        <v>1023</v>
      </c>
      <c r="I6671" s="134" t="s">
        <v>3</v>
      </c>
      <c r="J6671" s="135">
        <v>0</v>
      </c>
      <c r="K6671" s="135">
        <v>-780.93999999999994</v>
      </c>
      <c r="L6671" s="135">
        <v>-780.94</v>
      </c>
      <c r="M6671" s="141" t="str">
        <f t="shared" si="209"/>
        <v>201601</v>
      </c>
    </row>
    <row r="6672" spans="1:13" x14ac:dyDescent="0.25">
      <c r="A6672" s="35" t="str">
        <f>VLOOKUP(B6672,ResCat!$A$2:$B$269,2,FALSE)</f>
        <v>XXX</v>
      </c>
      <c r="B6672" s="68" t="str">
        <f>IF(ISNA(VLOOKUP(C6672,COA!$A$2:$B$340,2,FALSE)),"XXX",VLOOKUP(C6672,COA!$A$2:$B$340,2,FALSE))</f>
        <v>L41</v>
      </c>
      <c r="C6672" s="149" t="str">
        <f t="shared" si="210"/>
        <v>0013-1004-0035</v>
      </c>
      <c r="D6672" s="134" t="s">
        <v>467</v>
      </c>
      <c r="E6672" s="134" t="s">
        <v>446</v>
      </c>
      <c r="F6672" s="134" t="s">
        <v>468</v>
      </c>
      <c r="G6672" s="134" t="s">
        <v>1028</v>
      </c>
      <c r="H6672" s="134" t="s">
        <v>1023</v>
      </c>
      <c r="I6672" s="134" t="s">
        <v>3</v>
      </c>
      <c r="J6672" s="135">
        <v>-194</v>
      </c>
      <c r="K6672" s="135">
        <v>-38.169999999999995</v>
      </c>
      <c r="L6672" s="135">
        <v>-38.169999999999995</v>
      </c>
      <c r="M6672" s="141" t="str">
        <f t="shared" si="209"/>
        <v>201601</v>
      </c>
    </row>
    <row r="6673" spans="1:13" x14ac:dyDescent="0.25">
      <c r="A6673" s="35" t="str">
        <f>VLOOKUP(B6673,ResCat!$A$2:$B$269,2,FALSE)</f>
        <v>XXX</v>
      </c>
      <c r="B6673" s="68" t="str">
        <f>IF(ISNA(VLOOKUP(C6673,COA!$A$2:$B$340,2,FALSE)),"XXX",VLOOKUP(C6673,COA!$A$2:$B$340,2,FALSE))</f>
        <v>L41</v>
      </c>
      <c r="C6673" s="149" t="str">
        <f t="shared" si="210"/>
        <v>0013-1004-0035</v>
      </c>
      <c r="D6673" s="134" t="s">
        <v>467</v>
      </c>
      <c r="E6673" s="134" t="s">
        <v>446</v>
      </c>
      <c r="F6673" s="134" t="s">
        <v>468</v>
      </c>
      <c r="G6673" s="134" t="s">
        <v>363</v>
      </c>
      <c r="H6673" s="134" t="s">
        <v>1023</v>
      </c>
      <c r="I6673" s="134" t="s">
        <v>2</v>
      </c>
      <c r="J6673" s="135">
        <v>50</v>
      </c>
      <c r="K6673" s="135">
        <v>23.73</v>
      </c>
      <c r="L6673" s="135">
        <v>18.98</v>
      </c>
      <c r="M6673" s="141" t="str">
        <f t="shared" si="209"/>
        <v>201601</v>
      </c>
    </row>
    <row r="6674" spans="1:13" x14ac:dyDescent="0.25">
      <c r="A6674" s="35" t="str">
        <f>VLOOKUP(B6674,ResCat!$A$2:$B$269,2,FALSE)</f>
        <v>XXX</v>
      </c>
      <c r="B6674" s="68" t="str">
        <f>IF(ISNA(VLOOKUP(C6674,COA!$A$2:$B$340,2,FALSE)),"XXX",VLOOKUP(C6674,COA!$A$2:$B$340,2,FALSE))</f>
        <v>L41</v>
      </c>
      <c r="C6674" s="149" t="str">
        <f t="shared" si="210"/>
        <v>0013-1004-0035</v>
      </c>
      <c r="D6674" s="134" t="s">
        <v>467</v>
      </c>
      <c r="E6674" s="134" t="s">
        <v>446</v>
      </c>
      <c r="F6674" s="134" t="s">
        <v>468</v>
      </c>
      <c r="G6674" s="134" t="s">
        <v>1029</v>
      </c>
      <c r="H6674" s="134" t="s">
        <v>1023</v>
      </c>
      <c r="I6674" s="134" t="s">
        <v>3</v>
      </c>
      <c r="J6674" s="135">
        <v>-2.8421709430404007E-14</v>
      </c>
      <c r="K6674" s="135">
        <v>-862.59999999999991</v>
      </c>
      <c r="L6674" s="135">
        <v>-862.59999999999991</v>
      </c>
      <c r="M6674" s="141" t="str">
        <f t="shared" si="209"/>
        <v>201601</v>
      </c>
    </row>
    <row r="6675" spans="1:13" x14ac:dyDescent="0.25">
      <c r="A6675" s="35" t="str">
        <f>VLOOKUP(B6675,ResCat!$A$2:$B$269,2,FALSE)</f>
        <v>XXX</v>
      </c>
      <c r="B6675" s="68" t="str">
        <f>IF(ISNA(VLOOKUP(C6675,COA!$A$2:$B$340,2,FALSE)),"XXX",VLOOKUP(C6675,COA!$A$2:$B$340,2,FALSE))</f>
        <v>L41</v>
      </c>
      <c r="C6675" s="149" t="str">
        <f t="shared" si="210"/>
        <v>0013-1004-0035</v>
      </c>
      <c r="D6675" s="134" t="s">
        <v>467</v>
      </c>
      <c r="E6675" s="134" t="s">
        <v>446</v>
      </c>
      <c r="F6675" s="134" t="s">
        <v>468</v>
      </c>
      <c r="G6675" s="134" t="s">
        <v>1029</v>
      </c>
      <c r="H6675" s="134" t="s">
        <v>1023</v>
      </c>
      <c r="I6675" s="134" t="s">
        <v>2</v>
      </c>
      <c r="J6675" s="135">
        <v>264</v>
      </c>
      <c r="K6675" s="135">
        <v>257.41000000000003</v>
      </c>
      <c r="L6675" s="135">
        <v>227.41</v>
      </c>
      <c r="M6675" s="141" t="str">
        <f t="shared" si="209"/>
        <v>201601</v>
      </c>
    </row>
    <row r="6676" spans="1:13" x14ac:dyDescent="0.25">
      <c r="A6676" s="35" t="str">
        <f>VLOOKUP(B6676,ResCat!$A$2:$B$269,2,FALSE)</f>
        <v>XXX</v>
      </c>
      <c r="B6676" s="68" t="str">
        <f>IF(ISNA(VLOOKUP(C6676,COA!$A$2:$B$340,2,FALSE)),"XXX",VLOOKUP(C6676,COA!$A$2:$B$340,2,FALSE))</f>
        <v>L41</v>
      </c>
      <c r="C6676" s="149" t="str">
        <f t="shared" si="210"/>
        <v>0013-1004-0035</v>
      </c>
      <c r="D6676" s="134" t="s">
        <v>467</v>
      </c>
      <c r="E6676" s="134" t="s">
        <v>446</v>
      </c>
      <c r="F6676" s="134" t="s">
        <v>468</v>
      </c>
      <c r="G6676" s="134" t="s">
        <v>1029</v>
      </c>
      <c r="H6676" s="134" t="s">
        <v>1023</v>
      </c>
      <c r="I6676" s="134" t="s">
        <v>1</v>
      </c>
      <c r="J6676" s="135">
        <v>-1.8185453143360064E-13</v>
      </c>
      <c r="K6676" s="135">
        <v>-1549.27</v>
      </c>
      <c r="L6676" s="135">
        <v>-1549.27</v>
      </c>
      <c r="M6676" s="141" t="str">
        <f t="shared" si="209"/>
        <v>201601</v>
      </c>
    </row>
    <row r="6677" spans="1:13" x14ac:dyDescent="0.25">
      <c r="A6677" s="35" t="str">
        <f>VLOOKUP(B6677,ResCat!$A$2:$B$269,2,FALSE)</f>
        <v>XXX</v>
      </c>
      <c r="B6677" s="68" t="str">
        <f>IF(ISNA(VLOOKUP(C6677,COA!$A$2:$B$340,2,FALSE)),"XXX",VLOOKUP(C6677,COA!$A$2:$B$340,2,FALSE))</f>
        <v>L41</v>
      </c>
      <c r="C6677" s="149" t="str">
        <f t="shared" si="210"/>
        <v>0013-1004-0035</v>
      </c>
      <c r="D6677" s="134" t="s">
        <v>467</v>
      </c>
      <c r="E6677" s="134" t="s">
        <v>446</v>
      </c>
      <c r="F6677" s="134" t="s">
        <v>468</v>
      </c>
      <c r="G6677" s="134" t="s">
        <v>350</v>
      </c>
      <c r="H6677" s="134" t="s">
        <v>1023</v>
      </c>
      <c r="I6677" s="134" t="s">
        <v>2</v>
      </c>
      <c r="J6677" s="135">
        <v>50</v>
      </c>
      <c r="K6677" s="135">
        <v>23.73</v>
      </c>
      <c r="L6677" s="135">
        <v>4.75</v>
      </c>
      <c r="M6677" s="141" t="str">
        <f t="shared" si="209"/>
        <v>201601</v>
      </c>
    </row>
    <row r="6678" spans="1:13" x14ac:dyDescent="0.25">
      <c r="A6678" s="35" t="str">
        <f>VLOOKUP(B6678,ResCat!$A$2:$B$269,2,FALSE)</f>
        <v>XXX</v>
      </c>
      <c r="B6678" s="68" t="str">
        <f>IF(ISNA(VLOOKUP(C6678,COA!$A$2:$B$340,2,FALSE)),"XXX",VLOOKUP(C6678,COA!$A$2:$B$340,2,FALSE))</f>
        <v>L41</v>
      </c>
      <c r="C6678" s="149" t="str">
        <f t="shared" si="210"/>
        <v>0013-1004-0035</v>
      </c>
      <c r="D6678" s="134" t="s">
        <v>467</v>
      </c>
      <c r="E6678" s="134" t="s">
        <v>446</v>
      </c>
      <c r="F6678" s="134" t="s">
        <v>468</v>
      </c>
      <c r="G6678" s="134" t="s">
        <v>359</v>
      </c>
      <c r="H6678" s="134" t="s">
        <v>1023</v>
      </c>
      <c r="I6678" s="134" t="s">
        <v>3</v>
      </c>
      <c r="J6678" s="135">
        <v>75</v>
      </c>
      <c r="K6678" s="135">
        <v>18.759999999999998</v>
      </c>
      <c r="L6678" s="135">
        <v>18.759999999999998</v>
      </c>
      <c r="M6678" s="141" t="str">
        <f t="shared" si="209"/>
        <v>201601</v>
      </c>
    </row>
    <row r="6679" spans="1:13" x14ac:dyDescent="0.25">
      <c r="A6679" s="35" t="str">
        <f>VLOOKUP(B6679,ResCat!$A$2:$B$269,2,FALSE)</f>
        <v>XXX</v>
      </c>
      <c r="B6679" s="68" t="str">
        <f>IF(ISNA(VLOOKUP(C6679,COA!$A$2:$B$340,2,FALSE)),"XXX",VLOOKUP(C6679,COA!$A$2:$B$340,2,FALSE))</f>
        <v>L41</v>
      </c>
      <c r="C6679" s="149" t="str">
        <f t="shared" si="210"/>
        <v>0013-1004-0035</v>
      </c>
      <c r="D6679" s="134" t="s">
        <v>467</v>
      </c>
      <c r="E6679" s="134" t="s">
        <v>446</v>
      </c>
      <c r="F6679" s="134" t="s">
        <v>468</v>
      </c>
      <c r="G6679" s="134" t="s">
        <v>359</v>
      </c>
      <c r="H6679" s="134" t="s">
        <v>1023</v>
      </c>
      <c r="I6679" s="134" t="s">
        <v>2</v>
      </c>
      <c r="J6679" s="135">
        <v>415</v>
      </c>
      <c r="K6679" s="135">
        <v>111.4</v>
      </c>
      <c r="L6679" s="135">
        <v>57.200000000000017</v>
      </c>
      <c r="M6679" s="141" t="str">
        <f t="shared" si="209"/>
        <v>201601</v>
      </c>
    </row>
    <row r="6680" spans="1:13" x14ac:dyDescent="0.25">
      <c r="A6680" s="35" t="str">
        <f>VLOOKUP(B6680,ResCat!$A$2:$B$269,2,FALSE)</f>
        <v>XXX</v>
      </c>
      <c r="B6680" s="68" t="str">
        <f>IF(ISNA(VLOOKUP(C6680,COA!$A$2:$B$340,2,FALSE)),"XXX",VLOOKUP(C6680,COA!$A$2:$B$340,2,FALSE))</f>
        <v>L41</v>
      </c>
      <c r="C6680" s="149" t="str">
        <f t="shared" si="210"/>
        <v>0013-1004-0035</v>
      </c>
      <c r="D6680" s="134" t="s">
        <v>467</v>
      </c>
      <c r="E6680" s="134" t="s">
        <v>446</v>
      </c>
      <c r="F6680" s="134" t="s">
        <v>468</v>
      </c>
      <c r="G6680" s="134" t="s">
        <v>359</v>
      </c>
      <c r="H6680" s="134" t="s">
        <v>1023</v>
      </c>
      <c r="I6680" s="134" t="s">
        <v>1</v>
      </c>
      <c r="J6680" s="135">
        <v>0</v>
      </c>
      <c r="K6680" s="135">
        <v>0</v>
      </c>
      <c r="L6680" s="135">
        <v>0</v>
      </c>
      <c r="M6680" s="141" t="str">
        <f t="shared" si="209"/>
        <v>201601</v>
      </c>
    </row>
    <row r="6681" spans="1:13" x14ac:dyDescent="0.25">
      <c r="A6681" s="35" t="str">
        <f>VLOOKUP(B6681,ResCat!$A$2:$B$269,2,FALSE)</f>
        <v>XXX</v>
      </c>
      <c r="B6681" s="68" t="str">
        <f>IF(ISNA(VLOOKUP(C6681,COA!$A$2:$B$340,2,FALSE)),"XXX",VLOOKUP(C6681,COA!$A$2:$B$340,2,FALSE))</f>
        <v>L41</v>
      </c>
      <c r="C6681" s="149" t="str">
        <f t="shared" si="210"/>
        <v>0013-1004-0035</v>
      </c>
      <c r="D6681" s="134" t="s">
        <v>467</v>
      </c>
      <c r="E6681" s="134" t="s">
        <v>446</v>
      </c>
      <c r="F6681" s="134" t="s">
        <v>468</v>
      </c>
      <c r="G6681" s="134" t="s">
        <v>354</v>
      </c>
      <c r="H6681" s="134" t="s">
        <v>1023</v>
      </c>
      <c r="I6681" s="134" t="s">
        <v>3</v>
      </c>
      <c r="J6681" s="135">
        <v>196</v>
      </c>
      <c r="K6681" s="135">
        <v>196</v>
      </c>
      <c r="L6681" s="135">
        <v>196</v>
      </c>
      <c r="M6681" s="141" t="str">
        <f t="shared" si="209"/>
        <v>201601</v>
      </c>
    </row>
    <row r="6682" spans="1:13" x14ac:dyDescent="0.25">
      <c r="A6682" s="35" t="str">
        <f>VLOOKUP(B6682,ResCat!$A$2:$B$269,2,FALSE)</f>
        <v>XXX</v>
      </c>
      <c r="B6682" s="68" t="str">
        <f>IF(ISNA(VLOOKUP(C6682,COA!$A$2:$B$340,2,FALSE)),"XXX",VLOOKUP(C6682,COA!$A$2:$B$340,2,FALSE))</f>
        <v>L41</v>
      </c>
      <c r="C6682" s="149" t="str">
        <f t="shared" si="210"/>
        <v>0013-1004-0035</v>
      </c>
      <c r="D6682" s="134" t="s">
        <v>467</v>
      </c>
      <c r="E6682" s="134" t="s">
        <v>446</v>
      </c>
      <c r="F6682" s="134" t="s">
        <v>468</v>
      </c>
      <c r="G6682" s="134" t="s">
        <v>354</v>
      </c>
      <c r="H6682" s="134" t="s">
        <v>1023</v>
      </c>
      <c r="I6682" s="134" t="s">
        <v>0</v>
      </c>
      <c r="J6682" s="135">
        <v>3500</v>
      </c>
      <c r="K6682" s="135">
        <v>3500</v>
      </c>
      <c r="L6682" s="135">
        <v>2675.77</v>
      </c>
      <c r="M6682" s="141" t="str">
        <f t="shared" si="209"/>
        <v>201601</v>
      </c>
    </row>
    <row r="6683" spans="1:13" x14ac:dyDescent="0.25">
      <c r="A6683" s="35" t="str">
        <f>VLOOKUP(B6683,ResCat!$A$2:$B$269,2,FALSE)</f>
        <v>XXX</v>
      </c>
      <c r="B6683" s="68" t="str">
        <f>IF(ISNA(VLOOKUP(C6683,COA!$A$2:$B$340,2,FALSE)),"XXX",VLOOKUP(C6683,COA!$A$2:$B$340,2,FALSE))</f>
        <v>L41</v>
      </c>
      <c r="C6683" s="149" t="str">
        <f t="shared" si="210"/>
        <v>0013-1004-0035</v>
      </c>
      <c r="D6683" s="134" t="s">
        <v>467</v>
      </c>
      <c r="E6683" s="134" t="s">
        <v>446</v>
      </c>
      <c r="F6683" s="134" t="s">
        <v>468</v>
      </c>
      <c r="G6683" s="134" t="s">
        <v>354</v>
      </c>
      <c r="H6683" s="134" t="s">
        <v>1023</v>
      </c>
      <c r="I6683" s="134" t="s">
        <v>2</v>
      </c>
      <c r="J6683" s="135">
        <v>58.96</v>
      </c>
      <c r="K6683" s="135">
        <v>58.96</v>
      </c>
      <c r="L6683" s="135">
        <v>58.96</v>
      </c>
      <c r="M6683" s="141" t="str">
        <f t="shared" si="209"/>
        <v>201601</v>
      </c>
    </row>
    <row r="6684" spans="1:13" x14ac:dyDescent="0.25">
      <c r="A6684" s="35" t="str">
        <f>VLOOKUP(B6684,ResCat!$A$2:$B$269,2,FALSE)</f>
        <v>XXX</v>
      </c>
      <c r="B6684" s="68" t="str">
        <f>IF(ISNA(VLOOKUP(C6684,COA!$A$2:$B$340,2,FALSE)),"XXX",VLOOKUP(C6684,COA!$A$2:$B$340,2,FALSE))</f>
        <v>L41</v>
      </c>
      <c r="C6684" s="149" t="str">
        <f t="shared" si="210"/>
        <v>0013-1004-0035</v>
      </c>
      <c r="D6684" s="134" t="s">
        <v>467</v>
      </c>
      <c r="E6684" s="134" t="s">
        <v>446</v>
      </c>
      <c r="F6684" s="134" t="s">
        <v>468</v>
      </c>
      <c r="G6684" s="134" t="s">
        <v>366</v>
      </c>
      <c r="H6684" s="134" t="s">
        <v>1023</v>
      </c>
      <c r="I6684" s="134" t="s">
        <v>3</v>
      </c>
      <c r="J6684" s="135">
        <v>216.38</v>
      </c>
      <c r="K6684" s="135">
        <v>216.38</v>
      </c>
      <c r="L6684" s="135">
        <v>28.62</v>
      </c>
      <c r="M6684" s="141" t="str">
        <f t="shared" si="209"/>
        <v>201601</v>
      </c>
    </row>
    <row r="6685" spans="1:13" x14ac:dyDescent="0.25">
      <c r="A6685" s="35" t="str">
        <f>VLOOKUP(B6685,ResCat!$A$2:$B$269,2,FALSE)</f>
        <v>XXX</v>
      </c>
      <c r="B6685" s="68" t="str">
        <f>IF(ISNA(VLOOKUP(C6685,COA!$A$2:$B$340,2,FALSE)),"XXX",VLOOKUP(C6685,COA!$A$2:$B$340,2,FALSE))</f>
        <v>L41</v>
      </c>
      <c r="C6685" s="149" t="str">
        <f t="shared" si="210"/>
        <v>0013-1004-0035</v>
      </c>
      <c r="D6685" s="134" t="s">
        <v>467</v>
      </c>
      <c r="E6685" s="134" t="s">
        <v>446</v>
      </c>
      <c r="F6685" s="134" t="s">
        <v>468</v>
      </c>
      <c r="G6685" s="134" t="s">
        <v>366</v>
      </c>
      <c r="H6685" s="134" t="s">
        <v>1023</v>
      </c>
      <c r="I6685" s="134" t="s">
        <v>0</v>
      </c>
      <c r="J6685" s="135">
        <v>18025</v>
      </c>
      <c r="K6685" s="135">
        <v>12825</v>
      </c>
      <c r="L6685" s="135">
        <v>10825</v>
      </c>
      <c r="M6685" s="141" t="str">
        <f t="shared" si="209"/>
        <v>201601</v>
      </c>
    </row>
    <row r="6686" spans="1:13" x14ac:dyDescent="0.25">
      <c r="A6686" s="35" t="str">
        <f>VLOOKUP(B6686,ResCat!$A$2:$B$269,2,FALSE)</f>
        <v>XXX</v>
      </c>
      <c r="B6686" s="68" t="str">
        <f>IF(ISNA(VLOOKUP(C6686,COA!$A$2:$B$340,2,FALSE)),"XXX",VLOOKUP(C6686,COA!$A$2:$B$340,2,FALSE))</f>
        <v>L41</v>
      </c>
      <c r="C6686" s="149" t="str">
        <f t="shared" si="210"/>
        <v>0013-1004-0035</v>
      </c>
      <c r="D6686" s="134" t="s">
        <v>467</v>
      </c>
      <c r="E6686" s="134" t="s">
        <v>446</v>
      </c>
      <c r="F6686" s="134" t="s">
        <v>468</v>
      </c>
      <c r="G6686" s="134" t="s">
        <v>366</v>
      </c>
      <c r="H6686" s="134" t="s">
        <v>1023</v>
      </c>
      <c r="I6686" s="134" t="s">
        <v>343</v>
      </c>
      <c r="J6686" s="135">
        <v>5.32</v>
      </c>
      <c r="K6686" s="135">
        <v>4.95</v>
      </c>
      <c r="L6686" s="135">
        <v>0</v>
      </c>
      <c r="M6686" s="141" t="str">
        <f t="shared" si="209"/>
        <v>201601</v>
      </c>
    </row>
    <row r="6687" spans="1:13" x14ac:dyDescent="0.25">
      <c r="A6687" s="35" t="str">
        <f>VLOOKUP(B6687,ResCat!$A$2:$B$269,2,FALSE)</f>
        <v>XXX</v>
      </c>
      <c r="B6687" s="68" t="str">
        <f>IF(ISNA(VLOOKUP(C6687,COA!$A$2:$B$340,2,FALSE)),"XXX",VLOOKUP(C6687,COA!$A$2:$B$340,2,FALSE))</f>
        <v>L41</v>
      </c>
      <c r="C6687" s="149" t="str">
        <f t="shared" si="210"/>
        <v>0013-1004-0035</v>
      </c>
      <c r="D6687" s="134" t="s">
        <v>467</v>
      </c>
      <c r="E6687" s="134" t="s">
        <v>446</v>
      </c>
      <c r="F6687" s="134" t="s">
        <v>468</v>
      </c>
      <c r="G6687" s="134" t="s">
        <v>337</v>
      </c>
      <c r="H6687" s="134" t="s">
        <v>1023</v>
      </c>
      <c r="I6687" s="134" t="s">
        <v>3</v>
      </c>
      <c r="J6687" s="135">
        <v>9.58</v>
      </c>
      <c r="K6687" s="135">
        <v>9.58</v>
      </c>
      <c r="L6687" s="135">
        <v>0</v>
      </c>
      <c r="M6687" s="141" t="str">
        <f t="shared" si="209"/>
        <v>201601</v>
      </c>
    </row>
    <row r="6688" spans="1:13" x14ac:dyDescent="0.25">
      <c r="A6688" s="35" t="str">
        <f>VLOOKUP(B6688,ResCat!$A$2:$B$269,2,FALSE)</f>
        <v>XXX</v>
      </c>
      <c r="B6688" s="68" t="str">
        <f>IF(ISNA(VLOOKUP(C6688,COA!$A$2:$B$340,2,FALSE)),"XXX",VLOOKUP(C6688,COA!$A$2:$B$340,2,FALSE))</f>
        <v>L41</v>
      </c>
      <c r="C6688" s="149" t="str">
        <f t="shared" si="210"/>
        <v>0013-1004-0035</v>
      </c>
      <c r="D6688" s="134" t="s">
        <v>467</v>
      </c>
      <c r="E6688" s="134" t="s">
        <v>446</v>
      </c>
      <c r="F6688" s="134" t="s">
        <v>468</v>
      </c>
      <c r="G6688" s="134" t="s">
        <v>337</v>
      </c>
      <c r="H6688" s="134" t="s">
        <v>1023</v>
      </c>
      <c r="I6688" s="134" t="s">
        <v>2</v>
      </c>
      <c r="J6688" s="135">
        <v>-4315.68</v>
      </c>
      <c r="K6688" s="135">
        <v>903.4</v>
      </c>
      <c r="L6688" s="135">
        <v>-482.03</v>
      </c>
      <c r="M6688" s="141" t="str">
        <f t="shared" si="209"/>
        <v>201601</v>
      </c>
    </row>
    <row r="6689" spans="1:13" x14ac:dyDescent="0.25">
      <c r="A6689" s="35" t="str">
        <f>VLOOKUP(B6689,ResCat!$A$2:$B$269,2,FALSE)</f>
        <v>XXX</v>
      </c>
      <c r="B6689" s="68" t="str">
        <f>IF(ISNA(VLOOKUP(C6689,COA!$A$2:$B$340,2,FALSE)),"XXX",VLOOKUP(C6689,COA!$A$2:$B$340,2,FALSE))</f>
        <v>L41</v>
      </c>
      <c r="C6689" s="149" t="str">
        <f t="shared" si="210"/>
        <v>0013-1004-0035</v>
      </c>
      <c r="D6689" s="134" t="s">
        <v>467</v>
      </c>
      <c r="E6689" s="134" t="s">
        <v>446</v>
      </c>
      <c r="F6689" s="134" t="s">
        <v>468</v>
      </c>
      <c r="G6689" s="134" t="s">
        <v>337</v>
      </c>
      <c r="H6689" s="134" t="s">
        <v>1023</v>
      </c>
      <c r="I6689" s="134" t="s">
        <v>343</v>
      </c>
      <c r="J6689" s="135">
        <v>38.81</v>
      </c>
      <c r="K6689" s="135">
        <v>38.81</v>
      </c>
      <c r="L6689" s="135">
        <v>0</v>
      </c>
      <c r="M6689" s="141" t="str">
        <f t="shared" si="209"/>
        <v>201601</v>
      </c>
    </row>
    <row r="6690" spans="1:13" x14ac:dyDescent="0.25">
      <c r="A6690" s="35" t="str">
        <f>VLOOKUP(B6690,ResCat!$A$2:$B$269,2,FALSE)</f>
        <v>XXX</v>
      </c>
      <c r="B6690" s="68" t="str">
        <f>IF(ISNA(VLOOKUP(C6690,COA!$A$2:$B$340,2,FALSE)),"XXX",VLOOKUP(C6690,COA!$A$2:$B$340,2,FALSE))</f>
        <v>L41</v>
      </c>
      <c r="C6690" s="149" t="str">
        <f t="shared" si="210"/>
        <v>0013-1004-0035</v>
      </c>
      <c r="D6690" s="134" t="s">
        <v>467</v>
      </c>
      <c r="E6690" s="134" t="s">
        <v>446</v>
      </c>
      <c r="F6690" s="134" t="s">
        <v>468</v>
      </c>
      <c r="G6690" s="134" t="s">
        <v>337</v>
      </c>
      <c r="H6690" s="134" t="s">
        <v>1023</v>
      </c>
      <c r="I6690" s="134" t="s">
        <v>1</v>
      </c>
      <c r="J6690" s="135">
        <v>-3256.47</v>
      </c>
      <c r="K6690" s="135">
        <v>-369.32999999999993</v>
      </c>
      <c r="L6690" s="135">
        <v>-261.87</v>
      </c>
      <c r="M6690" s="141" t="str">
        <f t="shared" si="209"/>
        <v>201601</v>
      </c>
    </row>
    <row r="6691" spans="1:13" x14ac:dyDescent="0.25">
      <c r="A6691" s="35" t="str">
        <f>VLOOKUP(B6691,ResCat!$A$2:$B$269,2,FALSE)</f>
        <v>XXX</v>
      </c>
      <c r="B6691" s="68" t="str">
        <f>IF(ISNA(VLOOKUP(C6691,COA!$A$2:$B$340,2,FALSE)),"XXX",VLOOKUP(C6691,COA!$A$2:$B$340,2,FALSE))</f>
        <v>L41</v>
      </c>
      <c r="C6691" s="149" t="str">
        <f t="shared" si="210"/>
        <v>0013-1004-0035</v>
      </c>
      <c r="D6691" s="134" t="s">
        <v>467</v>
      </c>
      <c r="E6691" s="134" t="s">
        <v>446</v>
      </c>
      <c r="F6691" s="134" t="s">
        <v>468</v>
      </c>
      <c r="G6691" s="134" t="s">
        <v>352</v>
      </c>
      <c r="H6691" s="134" t="s">
        <v>1023</v>
      </c>
      <c r="I6691" s="134" t="s">
        <v>0</v>
      </c>
      <c r="J6691" s="135">
        <v>13676.02</v>
      </c>
      <c r="K6691" s="135">
        <v>13676.02</v>
      </c>
      <c r="L6691" s="135">
        <v>11233.24</v>
      </c>
      <c r="M6691" s="141" t="str">
        <f t="shared" si="209"/>
        <v>201602</v>
      </c>
    </row>
    <row r="6692" spans="1:13" x14ac:dyDescent="0.25">
      <c r="A6692" s="35" t="str">
        <f>VLOOKUP(B6692,ResCat!$A$2:$B$269,2,FALSE)</f>
        <v>XXX</v>
      </c>
      <c r="B6692" s="68" t="str">
        <f>IF(ISNA(VLOOKUP(C6692,COA!$A$2:$B$340,2,FALSE)),"XXX",VLOOKUP(C6692,COA!$A$2:$B$340,2,FALSE))</f>
        <v>L41</v>
      </c>
      <c r="C6692" s="149" t="str">
        <f t="shared" si="210"/>
        <v>0013-1004-0035</v>
      </c>
      <c r="D6692" s="134" t="s">
        <v>467</v>
      </c>
      <c r="E6692" s="134" t="s">
        <v>446</v>
      </c>
      <c r="F6692" s="134" t="s">
        <v>468</v>
      </c>
      <c r="G6692" s="134" t="s">
        <v>352</v>
      </c>
      <c r="H6692" s="134" t="s">
        <v>1023</v>
      </c>
      <c r="I6692" s="134" t="s">
        <v>2</v>
      </c>
      <c r="J6692" s="135">
        <v>780</v>
      </c>
      <c r="K6692" s="135">
        <v>0</v>
      </c>
      <c r="L6692" s="135">
        <v>0</v>
      </c>
      <c r="M6692" s="141" t="str">
        <f t="shared" si="209"/>
        <v>201602</v>
      </c>
    </row>
    <row r="6693" spans="1:13" x14ac:dyDescent="0.25">
      <c r="A6693" s="35" t="str">
        <f>VLOOKUP(B6693,ResCat!$A$2:$B$269,2,FALSE)</f>
        <v>XXX</v>
      </c>
      <c r="B6693" s="68" t="str">
        <f>IF(ISNA(VLOOKUP(C6693,COA!$A$2:$B$340,2,FALSE)),"XXX",VLOOKUP(C6693,COA!$A$2:$B$340,2,FALSE))</f>
        <v>L41</v>
      </c>
      <c r="C6693" s="149" t="str">
        <f t="shared" si="210"/>
        <v>0013-1004-0035</v>
      </c>
      <c r="D6693" s="134" t="s">
        <v>467</v>
      </c>
      <c r="E6693" s="134" t="s">
        <v>446</v>
      </c>
      <c r="F6693" s="134" t="s">
        <v>468</v>
      </c>
      <c r="G6693" s="134" t="s">
        <v>352</v>
      </c>
      <c r="H6693" s="134" t="s">
        <v>1023</v>
      </c>
      <c r="I6693" s="134" t="s">
        <v>343</v>
      </c>
      <c r="J6693" s="135">
        <v>23.16</v>
      </c>
      <c r="K6693" s="135">
        <v>23.16</v>
      </c>
      <c r="L6693" s="135">
        <v>0</v>
      </c>
      <c r="M6693" s="141" t="str">
        <f t="shared" si="209"/>
        <v>201602</v>
      </c>
    </row>
    <row r="6694" spans="1:13" x14ac:dyDescent="0.25">
      <c r="A6694" s="35" t="str">
        <f>VLOOKUP(B6694,ResCat!$A$2:$B$269,2,FALSE)</f>
        <v>XXX</v>
      </c>
      <c r="B6694" s="68" t="str">
        <f>IF(ISNA(VLOOKUP(C6694,COA!$A$2:$B$340,2,FALSE)),"XXX",VLOOKUP(C6694,COA!$A$2:$B$340,2,FALSE))</f>
        <v>L41</v>
      </c>
      <c r="C6694" s="149" t="str">
        <f t="shared" si="210"/>
        <v>0013-1004-0035</v>
      </c>
      <c r="D6694" s="134" t="s">
        <v>467</v>
      </c>
      <c r="E6694" s="134" t="s">
        <v>446</v>
      </c>
      <c r="F6694" s="134" t="s">
        <v>468</v>
      </c>
      <c r="G6694" s="134" t="s">
        <v>352</v>
      </c>
      <c r="H6694" s="134" t="s">
        <v>1023</v>
      </c>
      <c r="I6694" s="134" t="s">
        <v>1</v>
      </c>
      <c r="J6694" s="135">
        <v>-3557</v>
      </c>
      <c r="K6694" s="135">
        <v>-3618.2700000000009</v>
      </c>
      <c r="L6694" s="135">
        <v>-4079.9999999999986</v>
      </c>
      <c r="M6694" s="141" t="str">
        <f t="shared" si="209"/>
        <v>201602</v>
      </c>
    </row>
    <row r="6695" spans="1:13" x14ac:dyDescent="0.25">
      <c r="A6695" s="35" t="str">
        <f>VLOOKUP(B6695,ResCat!$A$2:$B$269,2,FALSE)</f>
        <v>XXX</v>
      </c>
      <c r="B6695" s="68" t="str">
        <f>IF(ISNA(VLOOKUP(C6695,COA!$A$2:$B$340,2,FALSE)),"XXX",VLOOKUP(C6695,COA!$A$2:$B$340,2,FALSE))</f>
        <v>L41</v>
      </c>
      <c r="C6695" s="149" t="str">
        <f t="shared" si="210"/>
        <v>0013-1004-0035</v>
      </c>
      <c r="D6695" s="134" t="s">
        <v>467</v>
      </c>
      <c r="E6695" s="134" t="s">
        <v>446</v>
      </c>
      <c r="F6695" s="134" t="s">
        <v>468</v>
      </c>
      <c r="G6695" s="134" t="s">
        <v>347</v>
      </c>
      <c r="H6695" s="134" t="s">
        <v>1023</v>
      </c>
      <c r="I6695" s="134" t="s">
        <v>3</v>
      </c>
      <c r="J6695" s="135">
        <v>-687.98</v>
      </c>
      <c r="K6695" s="135">
        <v>-574.93000000000006</v>
      </c>
      <c r="L6695" s="135">
        <v>-786.95</v>
      </c>
      <c r="M6695" s="141" t="str">
        <f t="shared" si="209"/>
        <v>201603</v>
      </c>
    </row>
    <row r="6696" spans="1:13" x14ac:dyDescent="0.25">
      <c r="A6696" s="35" t="str">
        <f>VLOOKUP(B6696,ResCat!$A$2:$B$269,2,FALSE)</f>
        <v>XXX</v>
      </c>
      <c r="B6696" s="68" t="str">
        <f>IF(ISNA(VLOOKUP(C6696,COA!$A$2:$B$340,2,FALSE)),"XXX",VLOOKUP(C6696,COA!$A$2:$B$340,2,FALSE))</f>
        <v>L41</v>
      </c>
      <c r="C6696" s="149" t="str">
        <f t="shared" si="210"/>
        <v>0013-1004-0035</v>
      </c>
      <c r="D6696" s="134" t="s">
        <v>467</v>
      </c>
      <c r="E6696" s="134" t="s">
        <v>446</v>
      </c>
      <c r="F6696" s="134" t="s">
        <v>468</v>
      </c>
      <c r="G6696" s="134" t="s">
        <v>347</v>
      </c>
      <c r="H6696" s="134" t="s">
        <v>1023</v>
      </c>
      <c r="I6696" s="134" t="s">
        <v>2</v>
      </c>
      <c r="J6696" s="135">
        <v>175</v>
      </c>
      <c r="K6696" s="135">
        <v>-160.9</v>
      </c>
      <c r="L6696" s="135">
        <v>-71.7</v>
      </c>
      <c r="M6696" s="141" t="str">
        <f t="shared" si="209"/>
        <v>201603</v>
      </c>
    </row>
    <row r="6697" spans="1:13" x14ac:dyDescent="0.25">
      <c r="A6697" s="35" t="str">
        <f>VLOOKUP(B6697,ResCat!$A$2:$B$269,2,FALSE)</f>
        <v>XXX</v>
      </c>
      <c r="B6697" s="68" t="str">
        <f>IF(ISNA(VLOOKUP(C6697,COA!$A$2:$B$340,2,FALSE)),"XXX",VLOOKUP(C6697,COA!$A$2:$B$340,2,FALSE))</f>
        <v>L41</v>
      </c>
      <c r="C6697" s="149" t="str">
        <f t="shared" si="210"/>
        <v>0013-1004-0035</v>
      </c>
      <c r="D6697" s="134" t="s">
        <v>467</v>
      </c>
      <c r="E6697" s="134" t="s">
        <v>446</v>
      </c>
      <c r="F6697" s="134" t="s">
        <v>468</v>
      </c>
      <c r="G6697" s="134" t="s">
        <v>347</v>
      </c>
      <c r="H6697" s="134" t="s">
        <v>1023</v>
      </c>
      <c r="I6697" s="134" t="s">
        <v>343</v>
      </c>
      <c r="J6697" s="135">
        <v>136.41999999999999</v>
      </c>
      <c r="K6697" s="135">
        <v>132.06</v>
      </c>
      <c r="L6697" s="135">
        <v>8.89</v>
      </c>
      <c r="M6697" s="141" t="str">
        <f t="shared" si="209"/>
        <v>201603</v>
      </c>
    </row>
    <row r="6698" spans="1:13" x14ac:dyDescent="0.25">
      <c r="A6698" s="35" t="str">
        <f>VLOOKUP(B6698,ResCat!$A$2:$B$269,2,FALSE)</f>
        <v>XXX</v>
      </c>
      <c r="B6698" s="68" t="str">
        <f>IF(ISNA(VLOOKUP(C6698,COA!$A$2:$B$340,2,FALSE)),"XXX",VLOOKUP(C6698,COA!$A$2:$B$340,2,FALSE))</f>
        <v>L41</v>
      </c>
      <c r="C6698" s="149" t="str">
        <f t="shared" si="210"/>
        <v>0013-1004-0035</v>
      </c>
      <c r="D6698" s="134" t="s">
        <v>467</v>
      </c>
      <c r="E6698" s="134" t="s">
        <v>446</v>
      </c>
      <c r="F6698" s="134" t="s">
        <v>468</v>
      </c>
      <c r="G6698" s="134" t="s">
        <v>347</v>
      </c>
      <c r="H6698" s="134" t="s">
        <v>1023</v>
      </c>
      <c r="I6698" s="134" t="s">
        <v>1</v>
      </c>
      <c r="J6698" s="135">
        <v>9663.75</v>
      </c>
      <c r="K6698" s="135">
        <v>7332.5999999999995</v>
      </c>
      <c r="L6698" s="135">
        <v>817.28</v>
      </c>
      <c r="M6698" s="141" t="str">
        <f t="shared" si="209"/>
        <v>201603</v>
      </c>
    </row>
    <row r="6699" spans="1:13" x14ac:dyDescent="0.25">
      <c r="A6699" s="35" t="str">
        <f>VLOOKUP(B6699,ResCat!$A$2:$B$269,2,FALSE)</f>
        <v>XXX</v>
      </c>
      <c r="B6699" s="68" t="str">
        <f>IF(ISNA(VLOOKUP(C6699,COA!$A$2:$B$340,2,FALSE)),"XXX",VLOOKUP(C6699,COA!$A$2:$B$340,2,FALSE))</f>
        <v>L41</v>
      </c>
      <c r="C6699" s="149" t="str">
        <f t="shared" si="210"/>
        <v>0013-1004-0035</v>
      </c>
      <c r="D6699" s="134" t="s">
        <v>467</v>
      </c>
      <c r="E6699" s="134" t="s">
        <v>446</v>
      </c>
      <c r="F6699" s="134" t="s">
        <v>468</v>
      </c>
      <c r="G6699" s="134" t="s">
        <v>361</v>
      </c>
      <c r="H6699" s="134" t="s">
        <v>1023</v>
      </c>
      <c r="I6699" s="134" t="s">
        <v>3</v>
      </c>
      <c r="J6699" s="135">
        <v>144.52999999999997</v>
      </c>
      <c r="K6699" s="135">
        <v>292.12</v>
      </c>
      <c r="L6699" s="135">
        <v>157.79</v>
      </c>
      <c r="M6699" s="141" t="str">
        <f t="shared" si="209"/>
        <v>201604</v>
      </c>
    </row>
    <row r="6700" spans="1:13" x14ac:dyDescent="0.25">
      <c r="A6700" s="35" t="str">
        <f>VLOOKUP(B6700,ResCat!$A$2:$B$269,2,FALSE)</f>
        <v>XXX</v>
      </c>
      <c r="B6700" s="68" t="str">
        <f>IF(ISNA(VLOOKUP(C6700,COA!$A$2:$B$340,2,FALSE)),"XXX",VLOOKUP(C6700,COA!$A$2:$B$340,2,FALSE))</f>
        <v>L41</v>
      </c>
      <c r="C6700" s="149" t="str">
        <f t="shared" si="210"/>
        <v>0013-1004-0035</v>
      </c>
      <c r="D6700" s="134" t="s">
        <v>467</v>
      </c>
      <c r="E6700" s="134" t="s">
        <v>446</v>
      </c>
      <c r="F6700" s="134" t="s">
        <v>468</v>
      </c>
      <c r="G6700" s="134" t="s">
        <v>361</v>
      </c>
      <c r="H6700" s="134" t="s">
        <v>1023</v>
      </c>
      <c r="I6700" s="134" t="s">
        <v>0</v>
      </c>
      <c r="J6700" s="135">
        <v>4950</v>
      </c>
      <c r="K6700" s="135">
        <v>-61697.53</v>
      </c>
      <c r="L6700" s="135">
        <v>-63793.820000000007</v>
      </c>
      <c r="M6700" s="141" t="str">
        <f t="shared" si="209"/>
        <v>201604</v>
      </c>
    </row>
    <row r="6701" spans="1:13" x14ac:dyDescent="0.25">
      <c r="A6701" s="35" t="str">
        <f>VLOOKUP(B6701,ResCat!$A$2:$B$269,2,FALSE)</f>
        <v>XXX</v>
      </c>
      <c r="B6701" s="68" t="str">
        <f>IF(ISNA(VLOOKUP(C6701,COA!$A$2:$B$340,2,FALSE)),"XXX",VLOOKUP(C6701,COA!$A$2:$B$340,2,FALSE))</f>
        <v>L41</v>
      </c>
      <c r="C6701" s="149" t="str">
        <f t="shared" si="210"/>
        <v>0013-1004-0035</v>
      </c>
      <c r="D6701" s="134" t="s">
        <v>467</v>
      </c>
      <c r="E6701" s="134" t="s">
        <v>446</v>
      </c>
      <c r="F6701" s="134" t="s">
        <v>468</v>
      </c>
      <c r="G6701" s="134" t="s">
        <v>361</v>
      </c>
      <c r="H6701" s="134" t="s">
        <v>1023</v>
      </c>
      <c r="I6701" s="134" t="s">
        <v>2</v>
      </c>
      <c r="J6701" s="135">
        <v>1409.79</v>
      </c>
      <c r="K6701" s="135">
        <v>1022.8299999999998</v>
      </c>
      <c r="L6701" s="135">
        <v>-96.659999999999968</v>
      </c>
      <c r="M6701" s="141" t="str">
        <f t="shared" si="209"/>
        <v>201604</v>
      </c>
    </row>
    <row r="6702" spans="1:13" x14ac:dyDescent="0.25">
      <c r="A6702" s="35" t="str">
        <f>VLOOKUP(B6702,ResCat!$A$2:$B$269,2,FALSE)</f>
        <v>XXX</v>
      </c>
      <c r="B6702" s="68" t="str">
        <f>IF(ISNA(VLOOKUP(C6702,COA!$A$2:$B$340,2,FALSE)),"XXX",VLOOKUP(C6702,COA!$A$2:$B$340,2,FALSE))</f>
        <v>L41</v>
      </c>
      <c r="C6702" s="149" t="str">
        <f t="shared" si="210"/>
        <v>0013-1004-0035</v>
      </c>
      <c r="D6702" s="134" t="s">
        <v>467</v>
      </c>
      <c r="E6702" s="134" t="s">
        <v>446</v>
      </c>
      <c r="F6702" s="134" t="s">
        <v>468</v>
      </c>
      <c r="G6702" s="134" t="s">
        <v>361</v>
      </c>
      <c r="H6702" s="134" t="s">
        <v>1023</v>
      </c>
      <c r="I6702" s="134" t="s">
        <v>343</v>
      </c>
      <c r="J6702" s="135">
        <v>55.35</v>
      </c>
      <c r="K6702" s="135">
        <v>53.17</v>
      </c>
      <c r="L6702" s="135">
        <v>3.17</v>
      </c>
      <c r="M6702" s="141" t="str">
        <f t="shared" si="209"/>
        <v>201604</v>
      </c>
    </row>
    <row r="6703" spans="1:13" x14ac:dyDescent="0.25">
      <c r="A6703" s="35" t="str">
        <f>VLOOKUP(B6703,ResCat!$A$2:$B$269,2,FALSE)</f>
        <v>XXX</v>
      </c>
      <c r="B6703" s="68" t="str">
        <f>IF(ISNA(VLOOKUP(C6703,COA!$A$2:$B$340,2,FALSE)),"XXX",VLOOKUP(C6703,COA!$A$2:$B$340,2,FALSE))</f>
        <v>L41</v>
      </c>
      <c r="C6703" s="149" t="str">
        <f t="shared" si="210"/>
        <v>0013-1004-0035</v>
      </c>
      <c r="D6703" s="134" t="s">
        <v>467</v>
      </c>
      <c r="E6703" s="134" t="s">
        <v>446</v>
      </c>
      <c r="F6703" s="134" t="s">
        <v>468</v>
      </c>
      <c r="G6703" s="134" t="s">
        <v>361</v>
      </c>
      <c r="H6703" s="134" t="s">
        <v>1023</v>
      </c>
      <c r="I6703" s="134" t="s">
        <v>1</v>
      </c>
      <c r="J6703" s="135">
        <v>-1686</v>
      </c>
      <c r="K6703" s="135">
        <v>-1686</v>
      </c>
      <c r="L6703" s="135">
        <v>-1646</v>
      </c>
      <c r="M6703" s="141" t="str">
        <f t="shared" si="209"/>
        <v>201604</v>
      </c>
    </row>
    <row r="6704" spans="1:13" x14ac:dyDescent="0.25">
      <c r="A6704" s="35" t="str">
        <f>VLOOKUP(B6704,ResCat!$A$2:$B$269,2,FALSE)</f>
        <v>XXX</v>
      </c>
      <c r="B6704" s="68" t="str">
        <f>IF(ISNA(VLOOKUP(C6704,COA!$A$2:$B$340,2,FALSE)),"XXX",VLOOKUP(C6704,COA!$A$2:$B$340,2,FALSE))</f>
        <v>L41</v>
      </c>
      <c r="C6704" s="149" t="str">
        <f t="shared" si="210"/>
        <v>0013-1004-0035</v>
      </c>
      <c r="D6704" s="134" t="s">
        <v>467</v>
      </c>
      <c r="E6704" s="134" t="s">
        <v>446</v>
      </c>
      <c r="F6704" s="134" t="s">
        <v>468</v>
      </c>
      <c r="G6704" s="134" t="s">
        <v>312</v>
      </c>
      <c r="H6704" s="134" t="s">
        <v>1023</v>
      </c>
      <c r="I6704" s="134" t="s">
        <v>3</v>
      </c>
      <c r="J6704" s="135">
        <v>2632</v>
      </c>
      <c r="K6704" s="135">
        <v>327.05</v>
      </c>
      <c r="L6704" s="135">
        <v>326.81000000000012</v>
      </c>
      <c r="M6704" s="141" t="str">
        <f t="shared" si="209"/>
        <v>201605</v>
      </c>
    </row>
    <row r="6705" spans="1:13" x14ac:dyDescent="0.25">
      <c r="A6705" s="35" t="str">
        <f>VLOOKUP(B6705,ResCat!$A$2:$B$269,2,FALSE)</f>
        <v>XXX</v>
      </c>
      <c r="B6705" s="68" t="str">
        <f>IF(ISNA(VLOOKUP(C6705,COA!$A$2:$B$340,2,FALSE)),"XXX",VLOOKUP(C6705,COA!$A$2:$B$340,2,FALSE))</f>
        <v>L41</v>
      </c>
      <c r="C6705" s="149" t="str">
        <f t="shared" si="210"/>
        <v>0013-1004-0035</v>
      </c>
      <c r="D6705" s="134" t="s">
        <v>467</v>
      </c>
      <c r="E6705" s="134" t="s">
        <v>446</v>
      </c>
      <c r="F6705" s="134" t="s">
        <v>468</v>
      </c>
      <c r="G6705" s="134" t="s">
        <v>312</v>
      </c>
      <c r="H6705" s="134" t="s">
        <v>1023</v>
      </c>
      <c r="I6705" s="134" t="s">
        <v>2</v>
      </c>
      <c r="J6705" s="135">
        <v>1096.8499999999999</v>
      </c>
      <c r="K6705" s="135">
        <v>257.27</v>
      </c>
      <c r="L6705" s="135">
        <v>59.130000000000017</v>
      </c>
      <c r="M6705" s="141" t="str">
        <f t="shared" si="209"/>
        <v>201605</v>
      </c>
    </row>
    <row r="6706" spans="1:13" x14ac:dyDescent="0.25">
      <c r="A6706" s="35" t="str">
        <f>VLOOKUP(B6706,ResCat!$A$2:$B$269,2,FALSE)</f>
        <v>XXX</v>
      </c>
      <c r="B6706" s="68" t="str">
        <f>IF(ISNA(VLOOKUP(C6706,COA!$A$2:$B$340,2,FALSE)),"XXX",VLOOKUP(C6706,COA!$A$2:$B$340,2,FALSE))</f>
        <v>L41</v>
      </c>
      <c r="C6706" s="149" t="str">
        <f t="shared" si="210"/>
        <v>0013-1004-0035</v>
      </c>
      <c r="D6706" s="134" t="s">
        <v>467</v>
      </c>
      <c r="E6706" s="134" t="s">
        <v>446</v>
      </c>
      <c r="F6706" s="134" t="s">
        <v>468</v>
      </c>
      <c r="G6706" s="134" t="s">
        <v>312</v>
      </c>
      <c r="H6706" s="134" t="s">
        <v>1023</v>
      </c>
      <c r="I6706" s="134" t="s">
        <v>343</v>
      </c>
      <c r="J6706" s="135">
        <v>55.35</v>
      </c>
      <c r="K6706" s="135">
        <v>53.17</v>
      </c>
      <c r="L6706" s="135">
        <v>3.17</v>
      </c>
      <c r="M6706" s="141" t="str">
        <f t="shared" si="209"/>
        <v>201605</v>
      </c>
    </row>
    <row r="6707" spans="1:13" x14ac:dyDescent="0.25">
      <c r="A6707" s="35" t="str">
        <f>VLOOKUP(B6707,ResCat!$A$2:$B$269,2,FALSE)</f>
        <v>XXX</v>
      </c>
      <c r="B6707" s="68" t="str">
        <f>IF(ISNA(VLOOKUP(C6707,COA!$A$2:$B$340,2,FALSE)),"XXX",VLOOKUP(C6707,COA!$A$2:$B$340,2,FALSE))</f>
        <v>L41</v>
      </c>
      <c r="C6707" s="149" t="str">
        <f t="shared" si="210"/>
        <v>0013-1004-0035</v>
      </c>
      <c r="D6707" s="134" t="s">
        <v>467</v>
      </c>
      <c r="E6707" s="134" t="s">
        <v>446</v>
      </c>
      <c r="F6707" s="134" t="s">
        <v>468</v>
      </c>
      <c r="G6707" s="134" t="s">
        <v>312</v>
      </c>
      <c r="H6707" s="134" t="s">
        <v>1023</v>
      </c>
      <c r="I6707" s="134" t="s">
        <v>1</v>
      </c>
      <c r="J6707" s="135">
        <v>49.6</v>
      </c>
      <c r="K6707" s="135">
        <v>49.6</v>
      </c>
      <c r="L6707" s="135">
        <v>0</v>
      </c>
      <c r="M6707" s="141" t="str">
        <f t="shared" si="209"/>
        <v>201605</v>
      </c>
    </row>
    <row r="6708" spans="1:13" x14ac:dyDescent="0.25">
      <c r="A6708" s="35" t="str">
        <f>VLOOKUP(B6708,ResCat!$A$2:$B$269,2,FALSE)</f>
        <v>XXX</v>
      </c>
      <c r="B6708" s="68" t="str">
        <f>IF(ISNA(VLOOKUP(C6708,COA!$A$2:$B$340,2,FALSE)),"XXX",VLOOKUP(C6708,COA!$A$2:$B$340,2,FALSE))</f>
        <v>L41</v>
      </c>
      <c r="C6708" s="149" t="str">
        <f t="shared" si="210"/>
        <v>0013-1004-0035</v>
      </c>
      <c r="D6708" s="134" t="s">
        <v>467</v>
      </c>
      <c r="E6708" s="134" t="s">
        <v>446</v>
      </c>
      <c r="F6708" s="134" t="s">
        <v>468</v>
      </c>
      <c r="G6708" s="134" t="s">
        <v>357</v>
      </c>
      <c r="H6708" s="134" t="s">
        <v>1023</v>
      </c>
      <c r="I6708" s="134" t="s">
        <v>3</v>
      </c>
      <c r="J6708" s="135">
        <v>-2168.44</v>
      </c>
      <c r="K6708" s="135">
        <v>-436.37</v>
      </c>
      <c r="L6708" s="135">
        <v>-436.37</v>
      </c>
      <c r="M6708" s="141" t="str">
        <f t="shared" si="209"/>
        <v>201606</v>
      </c>
    </row>
    <row r="6709" spans="1:13" x14ac:dyDescent="0.25">
      <c r="A6709" s="35" t="str">
        <f>VLOOKUP(B6709,ResCat!$A$2:$B$269,2,FALSE)</f>
        <v>XXX</v>
      </c>
      <c r="B6709" s="68" t="str">
        <f>IF(ISNA(VLOOKUP(C6709,COA!$A$2:$B$340,2,FALSE)),"XXX",VLOOKUP(C6709,COA!$A$2:$B$340,2,FALSE))</f>
        <v>L41</v>
      </c>
      <c r="C6709" s="149" t="str">
        <f t="shared" si="210"/>
        <v>0013-1004-0035</v>
      </c>
      <c r="D6709" s="134" t="s">
        <v>467</v>
      </c>
      <c r="E6709" s="134" t="s">
        <v>446</v>
      </c>
      <c r="F6709" s="134" t="s">
        <v>468</v>
      </c>
      <c r="G6709" s="134" t="s">
        <v>357</v>
      </c>
      <c r="H6709" s="134" t="s">
        <v>1023</v>
      </c>
      <c r="I6709" s="134" t="s">
        <v>2</v>
      </c>
      <c r="J6709" s="135">
        <v>524.52</v>
      </c>
      <c r="K6709" s="135">
        <v>-317.65999999999997</v>
      </c>
      <c r="L6709" s="135">
        <v>-574.40000000000009</v>
      </c>
      <c r="M6709" s="141" t="str">
        <f t="shared" si="209"/>
        <v>201606</v>
      </c>
    </row>
    <row r="6710" spans="1:13" x14ac:dyDescent="0.25">
      <c r="A6710" s="35" t="str">
        <f>VLOOKUP(B6710,ResCat!$A$2:$B$269,2,FALSE)</f>
        <v>XXX</v>
      </c>
      <c r="B6710" s="68" t="str">
        <f>IF(ISNA(VLOOKUP(C6710,COA!$A$2:$B$340,2,FALSE)),"XXX",VLOOKUP(C6710,COA!$A$2:$B$340,2,FALSE))</f>
        <v>L41</v>
      </c>
      <c r="C6710" s="149" t="str">
        <f t="shared" si="210"/>
        <v>0013-1004-0035</v>
      </c>
      <c r="D6710" s="134" t="s">
        <v>467</v>
      </c>
      <c r="E6710" s="134" t="s">
        <v>446</v>
      </c>
      <c r="F6710" s="134" t="s">
        <v>468</v>
      </c>
      <c r="G6710" s="134" t="s">
        <v>357</v>
      </c>
      <c r="H6710" s="134" t="s">
        <v>1023</v>
      </c>
      <c r="I6710" s="134" t="s">
        <v>343</v>
      </c>
      <c r="J6710" s="135">
        <v>147.75</v>
      </c>
      <c r="K6710" s="135">
        <v>82.71</v>
      </c>
      <c r="L6710" s="135">
        <v>67.709999999999994</v>
      </c>
      <c r="M6710" s="141" t="str">
        <f t="shared" si="209"/>
        <v>201606</v>
      </c>
    </row>
    <row r="6711" spans="1:13" x14ac:dyDescent="0.25">
      <c r="A6711" s="35" t="str">
        <f>VLOOKUP(B6711,ResCat!$A$2:$B$269,2,FALSE)</f>
        <v>XXX</v>
      </c>
      <c r="B6711" s="68" t="str">
        <f>IF(ISNA(VLOOKUP(C6711,COA!$A$2:$B$340,2,FALSE)),"XXX",VLOOKUP(C6711,COA!$A$2:$B$340,2,FALSE))</f>
        <v>L41</v>
      </c>
      <c r="C6711" s="149" t="str">
        <f t="shared" si="210"/>
        <v>0013-1004-0035</v>
      </c>
      <c r="D6711" s="134" t="s">
        <v>467</v>
      </c>
      <c r="E6711" s="134" t="s">
        <v>446</v>
      </c>
      <c r="F6711" s="134" t="s">
        <v>468</v>
      </c>
      <c r="G6711" s="134" t="s">
        <v>357</v>
      </c>
      <c r="H6711" s="134" t="s">
        <v>1023</v>
      </c>
      <c r="I6711" s="134" t="s">
        <v>1</v>
      </c>
      <c r="J6711" s="135">
        <v>-241.32999999999993</v>
      </c>
      <c r="K6711" s="135">
        <v>-1378.5500000000002</v>
      </c>
      <c r="L6711" s="135">
        <v>-1378.5500000000002</v>
      </c>
      <c r="M6711" s="141" t="str">
        <f t="shared" si="209"/>
        <v>201606</v>
      </c>
    </row>
    <row r="6712" spans="1:13" x14ac:dyDescent="0.25">
      <c r="A6712" s="35" t="str">
        <f>VLOOKUP(B6712,ResCat!$A$2:$B$269,2,FALSE)</f>
        <v>XXX</v>
      </c>
      <c r="B6712" s="68" t="str">
        <f>IF(ISNA(VLOOKUP(C6712,COA!$A$2:$B$340,2,FALSE)),"XXX",VLOOKUP(C6712,COA!$A$2:$B$340,2,FALSE))</f>
        <v>L41</v>
      </c>
      <c r="C6712" s="149" t="str">
        <f t="shared" si="210"/>
        <v>0013-1004-0035</v>
      </c>
      <c r="D6712" s="134" t="s">
        <v>467</v>
      </c>
      <c r="E6712" s="134" t="s">
        <v>446</v>
      </c>
      <c r="F6712" s="134" t="s">
        <v>468</v>
      </c>
      <c r="G6712" s="134" t="s">
        <v>314</v>
      </c>
      <c r="H6712" s="134" t="s">
        <v>1023</v>
      </c>
      <c r="I6712" s="134" t="s">
        <v>3</v>
      </c>
      <c r="J6712" s="135">
        <v>588.12</v>
      </c>
      <c r="K6712" s="135">
        <v>308.02</v>
      </c>
      <c r="L6712" s="135">
        <v>161.22</v>
      </c>
      <c r="M6712" s="141" t="str">
        <f t="shared" si="209"/>
        <v>201607</v>
      </c>
    </row>
    <row r="6713" spans="1:13" x14ac:dyDescent="0.25">
      <c r="A6713" s="35" t="str">
        <f>VLOOKUP(B6713,ResCat!$A$2:$B$269,2,FALSE)</f>
        <v>XXX</v>
      </c>
      <c r="B6713" s="68" t="str">
        <f>IF(ISNA(VLOOKUP(C6713,COA!$A$2:$B$340,2,FALSE)),"XXX",VLOOKUP(C6713,COA!$A$2:$B$340,2,FALSE))</f>
        <v>L41</v>
      </c>
      <c r="C6713" s="149" t="str">
        <f t="shared" si="210"/>
        <v>0013-1004-0035</v>
      </c>
      <c r="D6713" s="134" t="s">
        <v>467</v>
      </c>
      <c r="E6713" s="134" t="s">
        <v>446</v>
      </c>
      <c r="F6713" s="134" t="s">
        <v>468</v>
      </c>
      <c r="G6713" s="134" t="s">
        <v>314</v>
      </c>
      <c r="H6713" s="134" t="s">
        <v>1023</v>
      </c>
      <c r="I6713" s="134" t="s">
        <v>2</v>
      </c>
      <c r="J6713" s="135">
        <v>-1454.5</v>
      </c>
      <c r="K6713" s="135">
        <v>-916.83999999999992</v>
      </c>
      <c r="L6713" s="135">
        <v>-786.63000000000011</v>
      </c>
      <c r="M6713" s="141" t="str">
        <f t="shared" si="209"/>
        <v>201607</v>
      </c>
    </row>
    <row r="6714" spans="1:13" x14ac:dyDescent="0.25">
      <c r="A6714" s="35" t="str">
        <f>VLOOKUP(B6714,ResCat!$A$2:$B$269,2,FALSE)</f>
        <v>XXX</v>
      </c>
      <c r="B6714" s="68" t="str">
        <f>IF(ISNA(VLOOKUP(C6714,COA!$A$2:$B$340,2,FALSE)),"XXX",VLOOKUP(C6714,COA!$A$2:$B$340,2,FALSE))</f>
        <v>L41</v>
      </c>
      <c r="C6714" s="149" t="str">
        <f t="shared" si="210"/>
        <v>0013-1004-0035</v>
      </c>
      <c r="D6714" s="134" t="s">
        <v>467</v>
      </c>
      <c r="E6714" s="134" t="s">
        <v>446</v>
      </c>
      <c r="F6714" s="134" t="s">
        <v>468</v>
      </c>
      <c r="G6714" s="134" t="s">
        <v>314</v>
      </c>
      <c r="H6714" s="134" t="s">
        <v>1023</v>
      </c>
      <c r="I6714" s="134" t="s">
        <v>1</v>
      </c>
      <c r="J6714" s="135">
        <v>-5044.3500000000022</v>
      </c>
      <c r="K6714" s="135">
        <v>-5898.8600000000051</v>
      </c>
      <c r="L6714" s="135">
        <v>-5585.9000000000015</v>
      </c>
      <c r="M6714" s="141" t="str">
        <f t="shared" si="209"/>
        <v>201607</v>
      </c>
    </row>
    <row r="6715" spans="1:13" x14ac:dyDescent="0.25">
      <c r="A6715" s="35" t="str">
        <f>VLOOKUP(B6715,ResCat!$A$2:$B$269,2,FALSE)</f>
        <v>XXX</v>
      </c>
      <c r="B6715" s="68" t="str">
        <f>IF(ISNA(VLOOKUP(C6715,COA!$A$2:$B$340,2,FALSE)),"XXX",VLOOKUP(C6715,COA!$A$2:$B$340,2,FALSE))</f>
        <v>L41</v>
      </c>
      <c r="C6715" s="149" t="str">
        <f t="shared" si="210"/>
        <v>0013-1004-0035</v>
      </c>
      <c r="D6715" s="134" t="s">
        <v>467</v>
      </c>
      <c r="E6715" s="134" t="s">
        <v>446</v>
      </c>
      <c r="F6715" s="134" t="s">
        <v>468</v>
      </c>
      <c r="G6715" s="134" t="s">
        <v>339</v>
      </c>
      <c r="H6715" s="134" t="s">
        <v>1023</v>
      </c>
      <c r="I6715" s="134" t="s">
        <v>3</v>
      </c>
      <c r="J6715" s="135">
        <v>40</v>
      </c>
      <c r="K6715" s="135">
        <v>0</v>
      </c>
      <c r="L6715" s="135">
        <v>0</v>
      </c>
      <c r="M6715" s="141" t="str">
        <f t="shared" si="209"/>
        <v>201608</v>
      </c>
    </row>
    <row r="6716" spans="1:13" x14ac:dyDescent="0.25">
      <c r="A6716" s="35" t="str">
        <f>VLOOKUP(B6716,ResCat!$A$2:$B$269,2,FALSE)</f>
        <v>XXX</v>
      </c>
      <c r="B6716" s="68" t="str">
        <f>IF(ISNA(VLOOKUP(C6716,COA!$A$2:$B$340,2,FALSE)),"XXX",VLOOKUP(C6716,COA!$A$2:$B$340,2,FALSE))</f>
        <v>L41</v>
      </c>
      <c r="C6716" s="149" t="str">
        <f t="shared" si="210"/>
        <v>0013-1004-0035</v>
      </c>
      <c r="D6716" s="134" t="s">
        <v>467</v>
      </c>
      <c r="E6716" s="134" t="s">
        <v>446</v>
      </c>
      <c r="F6716" s="134" t="s">
        <v>468</v>
      </c>
      <c r="G6716" s="134" t="s">
        <v>339</v>
      </c>
      <c r="H6716" s="134" t="s">
        <v>1023</v>
      </c>
      <c r="I6716" s="134" t="s">
        <v>2</v>
      </c>
      <c r="J6716" s="135">
        <v>12713.36</v>
      </c>
      <c r="K6716" s="135">
        <v>3593.5300000000016</v>
      </c>
      <c r="L6716" s="135">
        <v>896.11999999999944</v>
      </c>
      <c r="M6716" s="141" t="str">
        <f t="shared" si="209"/>
        <v>201608</v>
      </c>
    </row>
    <row r="6717" spans="1:13" x14ac:dyDescent="0.25">
      <c r="A6717" s="35" t="str">
        <f>VLOOKUP(B6717,ResCat!$A$2:$B$269,2,FALSE)</f>
        <v>XXX</v>
      </c>
      <c r="B6717" s="68" t="str">
        <f>IF(ISNA(VLOOKUP(C6717,COA!$A$2:$B$340,2,FALSE)),"XXX",VLOOKUP(C6717,COA!$A$2:$B$340,2,FALSE))</f>
        <v>L41</v>
      </c>
      <c r="C6717" s="149" t="str">
        <f t="shared" si="210"/>
        <v>0013-1004-0035</v>
      </c>
      <c r="D6717" s="134" t="s">
        <v>467</v>
      </c>
      <c r="E6717" s="134" t="s">
        <v>446</v>
      </c>
      <c r="F6717" s="134" t="s">
        <v>468</v>
      </c>
      <c r="G6717" s="134" t="s">
        <v>339</v>
      </c>
      <c r="H6717" s="134" t="s">
        <v>1023</v>
      </c>
      <c r="I6717" s="134" t="s">
        <v>343</v>
      </c>
      <c r="J6717" s="135">
        <v>366.66</v>
      </c>
      <c r="K6717" s="135">
        <v>321.31</v>
      </c>
      <c r="L6717" s="135">
        <v>0</v>
      </c>
      <c r="M6717" s="141" t="str">
        <f t="shared" si="209"/>
        <v>201608</v>
      </c>
    </row>
    <row r="6718" spans="1:13" x14ac:dyDescent="0.25">
      <c r="A6718" s="35" t="str">
        <f>VLOOKUP(B6718,ResCat!$A$2:$B$269,2,FALSE)</f>
        <v>XXX</v>
      </c>
      <c r="B6718" s="68" t="str">
        <f>IF(ISNA(VLOOKUP(C6718,COA!$A$2:$B$340,2,FALSE)),"XXX",VLOOKUP(C6718,COA!$A$2:$B$340,2,FALSE))</f>
        <v>L41</v>
      </c>
      <c r="C6718" s="149" t="str">
        <f t="shared" si="210"/>
        <v>0013-1004-0035</v>
      </c>
      <c r="D6718" s="134" t="s">
        <v>467</v>
      </c>
      <c r="E6718" s="134" t="s">
        <v>446</v>
      </c>
      <c r="F6718" s="134" t="s">
        <v>468</v>
      </c>
      <c r="G6718" s="134" t="s">
        <v>339</v>
      </c>
      <c r="H6718" s="134" t="s">
        <v>1023</v>
      </c>
      <c r="I6718" s="134" t="s">
        <v>1</v>
      </c>
      <c r="J6718" s="135">
        <v>104.86000000000092</v>
      </c>
      <c r="K6718" s="135">
        <v>3.4399999999989319</v>
      </c>
      <c r="L6718" s="135">
        <v>24.34000000000032</v>
      </c>
      <c r="M6718" s="141" t="str">
        <f t="shared" si="209"/>
        <v>201608</v>
      </c>
    </row>
    <row r="6719" spans="1:13" x14ac:dyDescent="0.25">
      <c r="A6719" s="35" t="str">
        <f>VLOOKUP(B6719,ResCat!$A$2:$B$269,2,FALSE)</f>
        <v>XXX</v>
      </c>
      <c r="B6719" s="68" t="str">
        <f>IF(ISNA(VLOOKUP(C6719,COA!$A$2:$B$340,2,FALSE)),"XXX",VLOOKUP(C6719,COA!$A$2:$B$340,2,FALSE))</f>
        <v>L41</v>
      </c>
      <c r="C6719" s="149" t="str">
        <f t="shared" si="210"/>
        <v>0013-1004-0035</v>
      </c>
      <c r="D6719" s="134" t="s">
        <v>467</v>
      </c>
      <c r="E6719" s="134" t="s">
        <v>446</v>
      </c>
      <c r="F6719" s="134" t="s">
        <v>468</v>
      </c>
      <c r="G6719" s="134" t="s">
        <v>342</v>
      </c>
      <c r="H6719" s="134" t="s">
        <v>1023</v>
      </c>
      <c r="I6719" s="134" t="s">
        <v>3</v>
      </c>
      <c r="J6719" s="135">
        <v>-886.68000000000006</v>
      </c>
      <c r="K6719" s="135">
        <v>-155.53</v>
      </c>
      <c r="L6719" s="135">
        <v>-261.90999999999997</v>
      </c>
      <c r="M6719" s="141" t="str">
        <f t="shared" si="209"/>
        <v>201609</v>
      </c>
    </row>
    <row r="6720" spans="1:13" x14ac:dyDescent="0.25">
      <c r="A6720" s="35" t="str">
        <f>VLOOKUP(B6720,ResCat!$A$2:$B$269,2,FALSE)</f>
        <v>XXX</v>
      </c>
      <c r="B6720" s="68" t="str">
        <f>IF(ISNA(VLOOKUP(C6720,COA!$A$2:$B$340,2,FALSE)),"XXX",VLOOKUP(C6720,COA!$A$2:$B$340,2,FALSE))</f>
        <v>L41</v>
      </c>
      <c r="C6720" s="149" t="str">
        <f t="shared" si="210"/>
        <v>0013-1004-0035</v>
      </c>
      <c r="D6720" s="134" t="s">
        <v>467</v>
      </c>
      <c r="E6720" s="134" t="s">
        <v>446</v>
      </c>
      <c r="F6720" s="134" t="s">
        <v>468</v>
      </c>
      <c r="G6720" s="134" t="s">
        <v>342</v>
      </c>
      <c r="H6720" s="134" t="s">
        <v>1023</v>
      </c>
      <c r="I6720" s="134" t="s">
        <v>336</v>
      </c>
      <c r="J6720" s="135">
        <v>92</v>
      </c>
      <c r="K6720" s="135">
        <v>92</v>
      </c>
      <c r="L6720" s="135">
        <v>55.2</v>
      </c>
      <c r="M6720" s="141" t="str">
        <f t="shared" si="209"/>
        <v>201609</v>
      </c>
    </row>
    <row r="6721" spans="1:13" x14ac:dyDescent="0.25">
      <c r="A6721" s="35" t="str">
        <f>VLOOKUP(B6721,ResCat!$A$2:$B$269,2,FALSE)</f>
        <v>XXX</v>
      </c>
      <c r="B6721" s="68" t="str">
        <f>IF(ISNA(VLOOKUP(C6721,COA!$A$2:$B$340,2,FALSE)),"XXX",VLOOKUP(C6721,COA!$A$2:$B$340,2,FALSE))</f>
        <v>L41</v>
      </c>
      <c r="C6721" s="149" t="str">
        <f t="shared" si="210"/>
        <v>0013-1004-0035</v>
      </c>
      <c r="D6721" s="134" t="s">
        <v>467</v>
      </c>
      <c r="E6721" s="134" t="s">
        <v>446</v>
      </c>
      <c r="F6721" s="134" t="s">
        <v>468</v>
      </c>
      <c r="G6721" s="134" t="s">
        <v>342</v>
      </c>
      <c r="H6721" s="134" t="s">
        <v>1023</v>
      </c>
      <c r="I6721" s="134" t="s">
        <v>2</v>
      </c>
      <c r="J6721" s="135">
        <v>-1168.08</v>
      </c>
      <c r="K6721" s="135">
        <v>-1514.8399999999997</v>
      </c>
      <c r="L6721" s="135">
        <v>-1422.77</v>
      </c>
      <c r="M6721" s="141" t="str">
        <f t="shared" si="209"/>
        <v>201609</v>
      </c>
    </row>
    <row r="6722" spans="1:13" x14ac:dyDescent="0.25">
      <c r="A6722" s="35" t="str">
        <f>VLOOKUP(B6722,ResCat!$A$2:$B$269,2,FALSE)</f>
        <v>XXX</v>
      </c>
      <c r="B6722" s="68" t="str">
        <f>IF(ISNA(VLOOKUP(C6722,COA!$A$2:$B$340,2,FALSE)),"XXX",VLOOKUP(C6722,COA!$A$2:$B$340,2,FALSE))</f>
        <v>L41</v>
      </c>
      <c r="C6722" s="149" t="str">
        <f t="shared" si="210"/>
        <v>0013-1004-0035</v>
      </c>
      <c r="D6722" s="134" t="s">
        <v>467</v>
      </c>
      <c r="E6722" s="134" t="s">
        <v>446</v>
      </c>
      <c r="F6722" s="134" t="s">
        <v>468</v>
      </c>
      <c r="G6722" s="134" t="s">
        <v>342</v>
      </c>
      <c r="H6722" s="134" t="s">
        <v>1023</v>
      </c>
      <c r="I6722" s="134" t="s">
        <v>343</v>
      </c>
      <c r="J6722" s="135">
        <v>109.07</v>
      </c>
      <c r="K6722" s="135">
        <v>98.509999999999991</v>
      </c>
      <c r="L6722" s="135">
        <v>19.600000000000001</v>
      </c>
      <c r="M6722" s="141" t="str">
        <f t="shared" si="209"/>
        <v>201609</v>
      </c>
    </row>
    <row r="6723" spans="1:13" x14ac:dyDescent="0.25">
      <c r="A6723" s="35" t="str">
        <f>VLOOKUP(B6723,ResCat!$A$2:$B$269,2,FALSE)</f>
        <v>XXX</v>
      </c>
      <c r="B6723" s="68" t="str">
        <f>IF(ISNA(VLOOKUP(C6723,COA!$A$2:$B$340,2,FALSE)),"XXX",VLOOKUP(C6723,COA!$A$2:$B$340,2,FALSE))</f>
        <v>L41</v>
      </c>
      <c r="C6723" s="149" t="str">
        <f t="shared" si="210"/>
        <v>0013-1004-0035</v>
      </c>
      <c r="D6723" s="134" t="s">
        <v>467</v>
      </c>
      <c r="E6723" s="134" t="s">
        <v>446</v>
      </c>
      <c r="F6723" s="134" t="s">
        <v>468</v>
      </c>
      <c r="G6723" s="134" t="s">
        <v>342</v>
      </c>
      <c r="H6723" s="134" t="s">
        <v>1023</v>
      </c>
      <c r="I6723" s="134" t="s">
        <v>1</v>
      </c>
      <c r="J6723" s="135">
        <v>-1.3642420526593924E-12</v>
      </c>
      <c r="K6723" s="135">
        <v>-1.5916157281026244E-12</v>
      </c>
      <c r="L6723" s="135">
        <v>306.37999999999647</v>
      </c>
      <c r="M6723" s="141" t="str">
        <f t="shared" si="209"/>
        <v>201609</v>
      </c>
    </row>
    <row r="6724" spans="1:13" x14ac:dyDescent="0.25">
      <c r="A6724" s="35" t="str">
        <f>VLOOKUP(B6724,ResCat!$A$2:$B$269,2,FALSE)</f>
        <v>XXX</v>
      </c>
      <c r="B6724" s="68" t="str">
        <f>IF(ISNA(VLOOKUP(C6724,COA!$A$2:$B$340,2,FALSE)),"XXX",VLOOKUP(C6724,COA!$A$2:$B$340,2,FALSE))</f>
        <v>L41</v>
      </c>
      <c r="C6724" s="149" t="str">
        <f t="shared" si="210"/>
        <v>0013-1004-0035</v>
      </c>
      <c r="D6724" s="134" t="s">
        <v>467</v>
      </c>
      <c r="E6724" s="134" t="s">
        <v>446</v>
      </c>
      <c r="F6724" s="134" t="s">
        <v>468</v>
      </c>
      <c r="G6724" s="134" t="s">
        <v>316</v>
      </c>
      <c r="H6724" s="134" t="s">
        <v>1023</v>
      </c>
      <c r="I6724" s="134" t="s">
        <v>3</v>
      </c>
      <c r="J6724" s="135">
        <v>399.68999999999983</v>
      </c>
      <c r="K6724" s="135">
        <v>702.82000000000016</v>
      </c>
      <c r="L6724" s="135">
        <v>-594.01</v>
      </c>
      <c r="M6724" s="141" t="str">
        <f t="shared" ref="M6724:M6787" si="211">IF(G6724&lt;$M$1,$M$1,G6724)</f>
        <v>201610</v>
      </c>
    </row>
    <row r="6725" spans="1:13" x14ac:dyDescent="0.25">
      <c r="A6725" s="35" t="str">
        <f>VLOOKUP(B6725,ResCat!$A$2:$B$269,2,FALSE)</f>
        <v>XXX</v>
      </c>
      <c r="B6725" s="68" t="str">
        <f>IF(ISNA(VLOOKUP(C6725,COA!$A$2:$B$340,2,FALSE)),"XXX",VLOOKUP(C6725,COA!$A$2:$B$340,2,FALSE))</f>
        <v>L41</v>
      </c>
      <c r="C6725" s="149" t="str">
        <f t="shared" ref="C6725:C6788" si="212">D6725&amp;"-"&amp;E6725&amp;"-"&amp;F6725</f>
        <v>0013-1004-0035</v>
      </c>
      <c r="D6725" s="134" t="s">
        <v>467</v>
      </c>
      <c r="E6725" s="134" t="s">
        <v>446</v>
      </c>
      <c r="F6725" s="134" t="s">
        <v>468</v>
      </c>
      <c r="G6725" s="134" t="s">
        <v>316</v>
      </c>
      <c r="H6725" s="134" t="s">
        <v>1023</v>
      </c>
      <c r="I6725" s="134" t="s">
        <v>0</v>
      </c>
      <c r="J6725" s="135">
        <v>-24631.999999999996</v>
      </c>
      <c r="K6725" s="135">
        <v>-8714.130000000001</v>
      </c>
      <c r="L6725" s="135">
        <v>-8714.130000000001</v>
      </c>
      <c r="M6725" s="141" t="str">
        <f t="shared" si="211"/>
        <v>201610</v>
      </c>
    </row>
    <row r="6726" spans="1:13" x14ac:dyDescent="0.25">
      <c r="A6726" s="35" t="str">
        <f>VLOOKUP(B6726,ResCat!$A$2:$B$269,2,FALSE)</f>
        <v>XXX</v>
      </c>
      <c r="B6726" s="68" t="str">
        <f>IF(ISNA(VLOOKUP(C6726,COA!$A$2:$B$340,2,FALSE)),"XXX",VLOOKUP(C6726,COA!$A$2:$B$340,2,FALSE))</f>
        <v>L41</v>
      </c>
      <c r="C6726" s="149" t="str">
        <f t="shared" si="212"/>
        <v>0013-1004-0035</v>
      </c>
      <c r="D6726" s="134" t="s">
        <v>467</v>
      </c>
      <c r="E6726" s="134" t="s">
        <v>446</v>
      </c>
      <c r="F6726" s="134" t="s">
        <v>468</v>
      </c>
      <c r="G6726" s="134" t="s">
        <v>316</v>
      </c>
      <c r="H6726" s="134" t="s">
        <v>1023</v>
      </c>
      <c r="I6726" s="134" t="s">
        <v>2</v>
      </c>
      <c r="J6726" s="135">
        <v>-2948.2799999999997</v>
      </c>
      <c r="K6726" s="135">
        <v>-1241.3599999999997</v>
      </c>
      <c r="L6726" s="135">
        <v>-1036.3399999999997</v>
      </c>
      <c r="M6726" s="141" t="str">
        <f t="shared" si="211"/>
        <v>201610</v>
      </c>
    </row>
    <row r="6727" spans="1:13" x14ac:dyDescent="0.25">
      <c r="A6727" s="35" t="str">
        <f>VLOOKUP(B6727,ResCat!$A$2:$B$269,2,FALSE)</f>
        <v>XXX</v>
      </c>
      <c r="B6727" s="68" t="str">
        <f>IF(ISNA(VLOOKUP(C6727,COA!$A$2:$B$340,2,FALSE)),"XXX",VLOOKUP(C6727,COA!$A$2:$B$340,2,FALSE))</f>
        <v>L41</v>
      </c>
      <c r="C6727" s="149" t="str">
        <f t="shared" si="212"/>
        <v>0013-1004-0035</v>
      </c>
      <c r="D6727" s="134" t="s">
        <v>467</v>
      </c>
      <c r="E6727" s="134" t="s">
        <v>446</v>
      </c>
      <c r="F6727" s="134" t="s">
        <v>468</v>
      </c>
      <c r="G6727" s="134" t="s">
        <v>316</v>
      </c>
      <c r="H6727" s="134" t="s">
        <v>1023</v>
      </c>
      <c r="I6727" s="134" t="s">
        <v>343</v>
      </c>
      <c r="J6727" s="135">
        <v>230.25</v>
      </c>
      <c r="K6727" s="135">
        <v>160</v>
      </c>
      <c r="L6727" s="135">
        <v>50.91</v>
      </c>
      <c r="M6727" s="141" t="str">
        <f t="shared" si="211"/>
        <v>201610</v>
      </c>
    </row>
    <row r="6728" spans="1:13" x14ac:dyDescent="0.25">
      <c r="A6728" s="35" t="str">
        <f>VLOOKUP(B6728,ResCat!$A$2:$B$269,2,FALSE)</f>
        <v>XXX</v>
      </c>
      <c r="B6728" s="68" t="str">
        <f>IF(ISNA(VLOOKUP(C6728,COA!$A$2:$B$340,2,FALSE)),"XXX",VLOOKUP(C6728,COA!$A$2:$B$340,2,FALSE))</f>
        <v>L41</v>
      </c>
      <c r="C6728" s="149" t="str">
        <f t="shared" si="212"/>
        <v>0013-1004-0035</v>
      </c>
      <c r="D6728" s="134" t="s">
        <v>467</v>
      </c>
      <c r="E6728" s="134" t="s">
        <v>446</v>
      </c>
      <c r="F6728" s="134" t="s">
        <v>468</v>
      </c>
      <c r="G6728" s="134" t="s">
        <v>316</v>
      </c>
      <c r="H6728" s="134" t="s">
        <v>1023</v>
      </c>
      <c r="I6728" s="134" t="s">
        <v>1</v>
      </c>
      <c r="J6728" s="135">
        <v>650.11000000000081</v>
      </c>
      <c r="K6728" s="135">
        <v>333.10999999999979</v>
      </c>
      <c r="L6728" s="135">
        <v>213.18999999999994</v>
      </c>
      <c r="M6728" s="141" t="str">
        <f t="shared" si="211"/>
        <v>201610</v>
      </c>
    </row>
    <row r="6729" spans="1:13" x14ac:dyDescent="0.25">
      <c r="A6729" s="35" t="str">
        <f>VLOOKUP(B6729,ResCat!$A$2:$B$269,2,FALSE)</f>
        <v>XXX</v>
      </c>
      <c r="B6729" s="68" t="str">
        <f>IF(ISNA(VLOOKUP(C6729,COA!$A$2:$B$340,2,FALSE)),"XXX",VLOOKUP(C6729,COA!$A$2:$B$340,2,FALSE))</f>
        <v>L41</v>
      </c>
      <c r="C6729" s="149" t="str">
        <f t="shared" si="212"/>
        <v>0013-1004-0035</v>
      </c>
      <c r="D6729" s="134" t="s">
        <v>467</v>
      </c>
      <c r="E6729" s="134" t="s">
        <v>446</v>
      </c>
      <c r="F6729" s="134" t="s">
        <v>468</v>
      </c>
      <c r="G6729" s="134" t="s">
        <v>318</v>
      </c>
      <c r="H6729" s="134" t="s">
        <v>1023</v>
      </c>
      <c r="I6729" s="134" t="s">
        <v>3</v>
      </c>
      <c r="J6729" s="135">
        <v>-47.42</v>
      </c>
      <c r="K6729" s="135">
        <v>-9.3899999999999988</v>
      </c>
      <c r="L6729" s="135">
        <v>-18.86</v>
      </c>
      <c r="M6729" s="141" t="str">
        <f t="shared" si="211"/>
        <v>201611</v>
      </c>
    </row>
    <row r="6730" spans="1:13" x14ac:dyDescent="0.25">
      <c r="A6730" s="35" t="str">
        <f>VLOOKUP(B6730,ResCat!$A$2:$B$269,2,FALSE)</f>
        <v>XXX</v>
      </c>
      <c r="B6730" s="68" t="str">
        <f>IF(ISNA(VLOOKUP(C6730,COA!$A$2:$B$340,2,FALSE)),"XXX",VLOOKUP(C6730,COA!$A$2:$B$340,2,FALSE))</f>
        <v>L41</v>
      </c>
      <c r="C6730" s="149" t="str">
        <f t="shared" si="212"/>
        <v>0013-1004-0035</v>
      </c>
      <c r="D6730" s="134" t="s">
        <v>467</v>
      </c>
      <c r="E6730" s="134" t="s">
        <v>446</v>
      </c>
      <c r="F6730" s="134" t="s">
        <v>468</v>
      </c>
      <c r="G6730" s="134" t="s">
        <v>318</v>
      </c>
      <c r="H6730" s="134" t="s">
        <v>1023</v>
      </c>
      <c r="I6730" s="134" t="s">
        <v>0</v>
      </c>
      <c r="J6730" s="135">
        <v>-32728.179999999997</v>
      </c>
      <c r="K6730" s="135">
        <v>-15911.949999999995</v>
      </c>
      <c r="L6730" s="135">
        <v>-16514.319999999992</v>
      </c>
      <c r="M6730" s="141" t="str">
        <f t="shared" si="211"/>
        <v>201611</v>
      </c>
    </row>
    <row r="6731" spans="1:13" x14ac:dyDescent="0.25">
      <c r="A6731" s="35" t="str">
        <f>VLOOKUP(B6731,ResCat!$A$2:$B$269,2,FALSE)</f>
        <v>XXX</v>
      </c>
      <c r="B6731" s="68" t="str">
        <f>IF(ISNA(VLOOKUP(C6731,COA!$A$2:$B$340,2,FALSE)),"XXX",VLOOKUP(C6731,COA!$A$2:$B$340,2,FALSE))</f>
        <v>L41</v>
      </c>
      <c r="C6731" s="149" t="str">
        <f t="shared" si="212"/>
        <v>0013-1004-0035</v>
      </c>
      <c r="D6731" s="134" t="s">
        <v>467</v>
      </c>
      <c r="E6731" s="134" t="s">
        <v>446</v>
      </c>
      <c r="F6731" s="134" t="s">
        <v>468</v>
      </c>
      <c r="G6731" s="134" t="s">
        <v>318</v>
      </c>
      <c r="H6731" s="134" t="s">
        <v>1023</v>
      </c>
      <c r="I6731" s="134" t="s">
        <v>2</v>
      </c>
      <c r="J6731" s="135">
        <v>-1618.92</v>
      </c>
      <c r="K6731" s="135">
        <v>-675.55000000000007</v>
      </c>
      <c r="L6731" s="135">
        <v>-590.49</v>
      </c>
      <c r="M6731" s="141" t="str">
        <f t="shared" si="211"/>
        <v>201611</v>
      </c>
    </row>
    <row r="6732" spans="1:13" x14ac:dyDescent="0.25">
      <c r="A6732" s="35" t="str">
        <f>VLOOKUP(B6732,ResCat!$A$2:$B$269,2,FALSE)</f>
        <v>XXX</v>
      </c>
      <c r="B6732" s="68" t="str">
        <f>IF(ISNA(VLOOKUP(C6732,COA!$A$2:$B$340,2,FALSE)),"XXX",VLOOKUP(C6732,COA!$A$2:$B$340,2,FALSE))</f>
        <v>L41</v>
      </c>
      <c r="C6732" s="149" t="str">
        <f t="shared" si="212"/>
        <v>0013-1004-0035</v>
      </c>
      <c r="D6732" s="134" t="s">
        <v>467</v>
      </c>
      <c r="E6732" s="134" t="s">
        <v>446</v>
      </c>
      <c r="F6732" s="134" t="s">
        <v>468</v>
      </c>
      <c r="G6732" s="134" t="s">
        <v>318</v>
      </c>
      <c r="H6732" s="134" t="s">
        <v>1023</v>
      </c>
      <c r="I6732" s="134" t="s">
        <v>343</v>
      </c>
      <c r="J6732" s="135">
        <v>8</v>
      </c>
      <c r="K6732" s="135">
        <v>7.7</v>
      </c>
      <c r="L6732" s="135">
        <v>0</v>
      </c>
      <c r="M6732" s="141" t="str">
        <f t="shared" si="211"/>
        <v>201611</v>
      </c>
    </row>
    <row r="6733" spans="1:13" x14ac:dyDescent="0.25">
      <c r="A6733" s="35" t="str">
        <f>VLOOKUP(B6733,ResCat!$A$2:$B$269,2,FALSE)</f>
        <v>XXX</v>
      </c>
      <c r="B6733" s="68" t="str">
        <f>IF(ISNA(VLOOKUP(C6733,COA!$A$2:$B$340,2,FALSE)),"XXX",VLOOKUP(C6733,COA!$A$2:$B$340,2,FALSE))</f>
        <v>L41</v>
      </c>
      <c r="C6733" s="149" t="str">
        <f t="shared" si="212"/>
        <v>0013-1004-0035</v>
      </c>
      <c r="D6733" s="134" t="s">
        <v>467</v>
      </c>
      <c r="E6733" s="134" t="s">
        <v>446</v>
      </c>
      <c r="F6733" s="134" t="s">
        <v>468</v>
      </c>
      <c r="G6733" s="134" t="s">
        <v>318</v>
      </c>
      <c r="H6733" s="134" t="s">
        <v>1023</v>
      </c>
      <c r="I6733" s="134" t="s">
        <v>1</v>
      </c>
      <c r="J6733" s="135">
        <v>-1428.9199999999996</v>
      </c>
      <c r="K6733" s="135">
        <v>-447.2</v>
      </c>
      <c r="L6733" s="135">
        <v>-447.2</v>
      </c>
      <c r="M6733" s="141" t="str">
        <f t="shared" si="211"/>
        <v>201611</v>
      </c>
    </row>
    <row r="6734" spans="1:13" x14ac:dyDescent="0.25">
      <c r="A6734" s="35" t="str">
        <f>VLOOKUP(B6734,ResCat!$A$2:$B$269,2,FALSE)</f>
        <v>XXX</v>
      </c>
      <c r="B6734" s="68" t="str">
        <f>IF(ISNA(VLOOKUP(C6734,COA!$A$2:$B$340,2,FALSE)),"XXX",VLOOKUP(C6734,COA!$A$2:$B$340,2,FALSE))</f>
        <v>L41</v>
      </c>
      <c r="C6734" s="149" t="str">
        <f t="shared" si="212"/>
        <v>0013-1004-0035</v>
      </c>
      <c r="D6734" s="134" t="s">
        <v>467</v>
      </c>
      <c r="E6734" s="134" t="s">
        <v>446</v>
      </c>
      <c r="F6734" s="134" t="s">
        <v>468</v>
      </c>
      <c r="G6734" s="134" t="s">
        <v>320</v>
      </c>
      <c r="H6734" s="134" t="s">
        <v>1023</v>
      </c>
      <c r="I6734" s="134" t="s">
        <v>3</v>
      </c>
      <c r="J6734" s="135">
        <v>768.36000000000013</v>
      </c>
      <c r="K6734" s="135">
        <v>999.6099999999999</v>
      </c>
      <c r="L6734" s="135">
        <v>1079.4800000000005</v>
      </c>
      <c r="M6734" s="141" t="str">
        <f t="shared" si="211"/>
        <v>201612</v>
      </c>
    </row>
    <row r="6735" spans="1:13" x14ac:dyDescent="0.25">
      <c r="A6735" s="35" t="str">
        <f>VLOOKUP(B6735,ResCat!$A$2:$B$269,2,FALSE)</f>
        <v>XXX</v>
      </c>
      <c r="B6735" s="68" t="str">
        <f>IF(ISNA(VLOOKUP(C6735,COA!$A$2:$B$340,2,FALSE)),"XXX",VLOOKUP(C6735,COA!$A$2:$B$340,2,FALSE))</f>
        <v>L41</v>
      </c>
      <c r="C6735" s="149" t="str">
        <f t="shared" si="212"/>
        <v>0013-1004-0035</v>
      </c>
      <c r="D6735" s="134" t="s">
        <v>467</v>
      </c>
      <c r="E6735" s="134" t="s">
        <v>446</v>
      </c>
      <c r="F6735" s="134" t="s">
        <v>468</v>
      </c>
      <c r="G6735" s="134" t="s">
        <v>320</v>
      </c>
      <c r="H6735" s="134" t="s">
        <v>1023</v>
      </c>
      <c r="I6735" s="134" t="s">
        <v>0</v>
      </c>
      <c r="J6735" s="135">
        <v>116934.15000000001</v>
      </c>
      <c r="K6735" s="135">
        <v>32839.069999999992</v>
      </c>
      <c r="L6735" s="135">
        <v>29926.22</v>
      </c>
      <c r="M6735" s="141" t="str">
        <f t="shared" si="211"/>
        <v>201612</v>
      </c>
    </row>
    <row r="6736" spans="1:13" x14ac:dyDescent="0.25">
      <c r="A6736" s="35" t="str">
        <f>VLOOKUP(B6736,ResCat!$A$2:$B$269,2,FALSE)</f>
        <v>XXX</v>
      </c>
      <c r="B6736" s="68" t="str">
        <f>IF(ISNA(VLOOKUP(C6736,COA!$A$2:$B$340,2,FALSE)),"XXX",VLOOKUP(C6736,COA!$A$2:$B$340,2,FALSE))</f>
        <v>L41</v>
      </c>
      <c r="C6736" s="149" t="str">
        <f t="shared" si="212"/>
        <v>0013-1004-0035</v>
      </c>
      <c r="D6736" s="134" t="s">
        <v>467</v>
      </c>
      <c r="E6736" s="134" t="s">
        <v>446</v>
      </c>
      <c r="F6736" s="134" t="s">
        <v>468</v>
      </c>
      <c r="G6736" s="134" t="s">
        <v>320</v>
      </c>
      <c r="H6736" s="134" t="s">
        <v>1023</v>
      </c>
      <c r="I6736" s="134" t="s">
        <v>2</v>
      </c>
      <c r="J6736" s="135">
        <v>-4989.1000000000004</v>
      </c>
      <c r="K6736" s="135">
        <v>818.6600000000002</v>
      </c>
      <c r="L6736" s="135">
        <v>404.29999999999899</v>
      </c>
      <c r="M6736" s="141" t="str">
        <f t="shared" si="211"/>
        <v>201612</v>
      </c>
    </row>
    <row r="6737" spans="1:13" x14ac:dyDescent="0.25">
      <c r="A6737" s="35" t="str">
        <f>VLOOKUP(B6737,ResCat!$A$2:$B$269,2,FALSE)</f>
        <v>XXX</v>
      </c>
      <c r="B6737" s="68" t="str">
        <f>IF(ISNA(VLOOKUP(C6737,COA!$A$2:$B$340,2,FALSE)),"XXX",VLOOKUP(C6737,COA!$A$2:$B$340,2,FALSE))</f>
        <v>L41</v>
      </c>
      <c r="C6737" s="149" t="str">
        <f t="shared" si="212"/>
        <v>0013-1004-0035</v>
      </c>
      <c r="D6737" s="134" t="s">
        <v>467</v>
      </c>
      <c r="E6737" s="134" t="s">
        <v>446</v>
      </c>
      <c r="F6737" s="134" t="s">
        <v>468</v>
      </c>
      <c r="G6737" s="134" t="s">
        <v>320</v>
      </c>
      <c r="H6737" s="134" t="s">
        <v>1023</v>
      </c>
      <c r="I6737" s="134" t="s">
        <v>1</v>
      </c>
      <c r="J6737" s="135">
        <v>45586.130000000005</v>
      </c>
      <c r="K6737" s="135">
        <v>13668.86</v>
      </c>
      <c r="L6737" s="135">
        <v>836.67000000000007</v>
      </c>
      <c r="M6737" s="141" t="str">
        <f t="shared" si="211"/>
        <v>201612</v>
      </c>
    </row>
    <row r="6738" spans="1:13" x14ac:dyDescent="0.25">
      <c r="A6738" s="35" t="str">
        <f>VLOOKUP(B6738,ResCat!$A$2:$B$269,2,FALSE)</f>
        <v>XXX</v>
      </c>
      <c r="B6738" s="68" t="str">
        <f>IF(ISNA(VLOOKUP(C6738,COA!$A$2:$B$340,2,FALSE)),"XXX",VLOOKUP(C6738,COA!$A$2:$B$340,2,FALSE))</f>
        <v>L41</v>
      </c>
      <c r="C6738" s="149" t="str">
        <f t="shared" si="212"/>
        <v>0013-1004-0035</v>
      </c>
      <c r="D6738" s="134" t="s">
        <v>467</v>
      </c>
      <c r="E6738" s="134" t="s">
        <v>446</v>
      </c>
      <c r="F6738" s="134" t="s">
        <v>468</v>
      </c>
      <c r="G6738" s="134" t="s">
        <v>322</v>
      </c>
      <c r="H6738" s="134" t="s">
        <v>1023</v>
      </c>
      <c r="I6738" s="134" t="s">
        <v>3</v>
      </c>
      <c r="J6738" s="135">
        <v>7098.2800000000007</v>
      </c>
      <c r="K6738" s="135">
        <v>1528.3899999999999</v>
      </c>
      <c r="L6738" s="135">
        <v>1062.6799999999998</v>
      </c>
      <c r="M6738" s="141" t="str">
        <f t="shared" si="211"/>
        <v>201701</v>
      </c>
    </row>
    <row r="6739" spans="1:13" x14ac:dyDescent="0.25">
      <c r="A6739" s="35" t="str">
        <f>VLOOKUP(B6739,ResCat!$A$2:$B$269,2,FALSE)</f>
        <v>XXX</v>
      </c>
      <c r="B6739" s="68" t="str">
        <f>IF(ISNA(VLOOKUP(C6739,COA!$A$2:$B$340,2,FALSE)),"XXX",VLOOKUP(C6739,COA!$A$2:$B$340,2,FALSE))</f>
        <v>L41</v>
      </c>
      <c r="C6739" s="149" t="str">
        <f t="shared" si="212"/>
        <v>0013-1004-0035</v>
      </c>
      <c r="D6739" s="134" t="s">
        <v>467</v>
      </c>
      <c r="E6739" s="134" t="s">
        <v>446</v>
      </c>
      <c r="F6739" s="134" t="s">
        <v>468</v>
      </c>
      <c r="G6739" s="134" t="s">
        <v>322</v>
      </c>
      <c r="H6739" s="134" t="s">
        <v>1023</v>
      </c>
      <c r="I6739" s="134" t="s">
        <v>2</v>
      </c>
      <c r="J6739" s="135">
        <v>9266.32</v>
      </c>
      <c r="K6739" s="135">
        <v>4048.889999999999</v>
      </c>
      <c r="L6739" s="135">
        <v>2842.72</v>
      </c>
      <c r="M6739" s="141" t="str">
        <f t="shared" si="211"/>
        <v>201701</v>
      </c>
    </row>
    <row r="6740" spans="1:13" x14ac:dyDescent="0.25">
      <c r="A6740" s="35" t="str">
        <f>VLOOKUP(B6740,ResCat!$A$2:$B$269,2,FALSE)</f>
        <v>XXX</v>
      </c>
      <c r="B6740" s="68" t="str">
        <f>IF(ISNA(VLOOKUP(C6740,COA!$A$2:$B$340,2,FALSE)),"XXX",VLOOKUP(C6740,COA!$A$2:$B$340,2,FALSE))</f>
        <v>L41</v>
      </c>
      <c r="C6740" s="149" t="str">
        <f t="shared" si="212"/>
        <v>0013-1004-0035</v>
      </c>
      <c r="D6740" s="134" t="s">
        <v>467</v>
      </c>
      <c r="E6740" s="134" t="s">
        <v>446</v>
      </c>
      <c r="F6740" s="134" t="s">
        <v>468</v>
      </c>
      <c r="G6740" s="134" t="s">
        <v>322</v>
      </c>
      <c r="H6740" s="134" t="s">
        <v>1023</v>
      </c>
      <c r="I6740" s="134" t="s">
        <v>1</v>
      </c>
      <c r="J6740" s="135">
        <v>2276.8199999999997</v>
      </c>
      <c r="K6740" s="135">
        <v>773.6800000000012</v>
      </c>
      <c r="L6740" s="135">
        <v>717.56000000000131</v>
      </c>
      <c r="M6740" s="141" t="str">
        <f t="shared" si="211"/>
        <v>201701</v>
      </c>
    </row>
    <row r="6741" spans="1:13" x14ac:dyDescent="0.25">
      <c r="A6741" s="35" t="str">
        <f>VLOOKUP(B6741,ResCat!$A$2:$B$269,2,FALSE)</f>
        <v>XXX</v>
      </c>
      <c r="B6741" s="68" t="str">
        <f>IF(ISNA(VLOOKUP(C6741,COA!$A$2:$B$340,2,FALSE)),"XXX",VLOOKUP(C6741,COA!$A$2:$B$340,2,FALSE))</f>
        <v>L41</v>
      </c>
      <c r="C6741" s="149" t="str">
        <f t="shared" si="212"/>
        <v>0013-1004-0035</v>
      </c>
      <c r="D6741" s="134" t="s">
        <v>467</v>
      </c>
      <c r="E6741" s="134" t="s">
        <v>446</v>
      </c>
      <c r="F6741" s="134" t="s">
        <v>468</v>
      </c>
      <c r="G6741" s="134" t="s">
        <v>324</v>
      </c>
      <c r="H6741" s="134" t="s">
        <v>1023</v>
      </c>
      <c r="I6741" s="134" t="s">
        <v>3</v>
      </c>
      <c r="J6741" s="135">
        <v>823.20999999999992</v>
      </c>
      <c r="K6741" s="135">
        <v>-178.79000000000008</v>
      </c>
      <c r="L6741" s="135">
        <v>-487.34999999999991</v>
      </c>
      <c r="M6741" s="141" t="str">
        <f t="shared" si="211"/>
        <v>201702</v>
      </c>
    </row>
    <row r="6742" spans="1:13" x14ac:dyDescent="0.25">
      <c r="A6742" s="35" t="str">
        <f>VLOOKUP(B6742,ResCat!$A$2:$B$269,2,FALSE)</f>
        <v>XXX</v>
      </c>
      <c r="B6742" s="68" t="str">
        <f>IF(ISNA(VLOOKUP(C6742,COA!$A$2:$B$340,2,FALSE)),"XXX",VLOOKUP(C6742,COA!$A$2:$B$340,2,FALSE))</f>
        <v>L41</v>
      </c>
      <c r="C6742" s="149" t="str">
        <f t="shared" si="212"/>
        <v>0013-1004-0035</v>
      </c>
      <c r="D6742" s="134" t="s">
        <v>467</v>
      </c>
      <c r="E6742" s="134" t="s">
        <v>446</v>
      </c>
      <c r="F6742" s="134" t="s">
        <v>468</v>
      </c>
      <c r="G6742" s="134" t="s">
        <v>324</v>
      </c>
      <c r="H6742" s="134" t="s">
        <v>1023</v>
      </c>
      <c r="I6742" s="134" t="s">
        <v>0</v>
      </c>
      <c r="J6742" s="135">
        <v>-21629.51</v>
      </c>
      <c r="K6742" s="135">
        <v>-63718.400000000001</v>
      </c>
      <c r="L6742" s="135">
        <v>-63959.180000000008</v>
      </c>
      <c r="M6742" s="141" t="str">
        <f t="shared" si="211"/>
        <v>201702</v>
      </c>
    </row>
    <row r="6743" spans="1:13" x14ac:dyDescent="0.25">
      <c r="A6743" s="35" t="str">
        <f>VLOOKUP(B6743,ResCat!$A$2:$B$269,2,FALSE)</f>
        <v>XXX</v>
      </c>
      <c r="B6743" s="68" t="str">
        <f>IF(ISNA(VLOOKUP(C6743,COA!$A$2:$B$340,2,FALSE)),"XXX",VLOOKUP(C6743,COA!$A$2:$B$340,2,FALSE))</f>
        <v>L41</v>
      </c>
      <c r="C6743" s="149" t="str">
        <f t="shared" si="212"/>
        <v>0013-1004-0035</v>
      </c>
      <c r="D6743" s="134" t="s">
        <v>467</v>
      </c>
      <c r="E6743" s="134" t="s">
        <v>446</v>
      </c>
      <c r="F6743" s="134" t="s">
        <v>468</v>
      </c>
      <c r="G6743" s="134" t="s">
        <v>324</v>
      </c>
      <c r="H6743" s="134" t="s">
        <v>1023</v>
      </c>
      <c r="I6743" s="134" t="s">
        <v>2</v>
      </c>
      <c r="J6743" s="135">
        <v>2920.7400000000007</v>
      </c>
      <c r="K6743" s="135">
        <v>924.26999999999975</v>
      </c>
      <c r="L6743" s="135">
        <v>1650.5900000000001</v>
      </c>
      <c r="M6743" s="141" t="str">
        <f t="shared" si="211"/>
        <v>201702</v>
      </c>
    </row>
    <row r="6744" spans="1:13" x14ac:dyDescent="0.25">
      <c r="A6744" s="35" t="str">
        <f>VLOOKUP(B6744,ResCat!$A$2:$B$269,2,FALSE)</f>
        <v>XXX</v>
      </c>
      <c r="B6744" s="68" t="str">
        <f>IF(ISNA(VLOOKUP(C6744,COA!$A$2:$B$340,2,FALSE)),"XXX",VLOOKUP(C6744,COA!$A$2:$B$340,2,FALSE))</f>
        <v>L41</v>
      </c>
      <c r="C6744" s="149" t="str">
        <f t="shared" si="212"/>
        <v>0013-1004-0035</v>
      </c>
      <c r="D6744" s="134" t="s">
        <v>467</v>
      </c>
      <c r="E6744" s="134" t="s">
        <v>446</v>
      </c>
      <c r="F6744" s="134" t="s">
        <v>468</v>
      </c>
      <c r="G6744" s="134" t="s">
        <v>324</v>
      </c>
      <c r="H6744" s="134" t="s">
        <v>1023</v>
      </c>
      <c r="I6744" s="134" t="s">
        <v>1</v>
      </c>
      <c r="J6744" s="135">
        <v>-1796.4300000000003</v>
      </c>
      <c r="K6744" s="135">
        <v>-170.71000000000004</v>
      </c>
      <c r="L6744" s="135">
        <v>-167.0800000000001</v>
      </c>
      <c r="M6744" s="141" t="str">
        <f t="shared" si="211"/>
        <v>201702</v>
      </c>
    </row>
    <row r="6745" spans="1:13" x14ac:dyDescent="0.25">
      <c r="A6745" s="35" t="str">
        <f>VLOOKUP(B6745,ResCat!$A$2:$B$269,2,FALSE)</f>
        <v>XXX</v>
      </c>
      <c r="B6745" s="68" t="str">
        <f>IF(ISNA(VLOOKUP(C6745,COA!$A$2:$B$340,2,FALSE)),"XXX",VLOOKUP(C6745,COA!$A$2:$B$340,2,FALSE))</f>
        <v>L41</v>
      </c>
      <c r="C6745" s="149" t="str">
        <f t="shared" si="212"/>
        <v>0013-1004-0035</v>
      </c>
      <c r="D6745" s="134" t="s">
        <v>467</v>
      </c>
      <c r="E6745" s="134" t="s">
        <v>446</v>
      </c>
      <c r="F6745" s="134" t="s">
        <v>468</v>
      </c>
      <c r="G6745" s="134" t="s">
        <v>326</v>
      </c>
      <c r="H6745" s="134" t="s">
        <v>1023</v>
      </c>
      <c r="I6745" s="134" t="s">
        <v>3</v>
      </c>
      <c r="J6745" s="135">
        <v>3422.1200000000003</v>
      </c>
      <c r="K6745" s="135">
        <v>-278.3599999999999</v>
      </c>
      <c r="L6745" s="135">
        <v>-72.309999999999945</v>
      </c>
      <c r="M6745" s="141" t="str">
        <f t="shared" si="211"/>
        <v>201703</v>
      </c>
    </row>
    <row r="6746" spans="1:13" x14ac:dyDescent="0.25">
      <c r="A6746" s="35" t="str">
        <f>VLOOKUP(B6746,ResCat!$A$2:$B$269,2,FALSE)</f>
        <v>XXX</v>
      </c>
      <c r="B6746" s="68" t="str">
        <f>IF(ISNA(VLOOKUP(C6746,COA!$A$2:$B$340,2,FALSE)),"XXX",VLOOKUP(C6746,COA!$A$2:$B$340,2,FALSE))</f>
        <v>L41</v>
      </c>
      <c r="C6746" s="149" t="str">
        <f t="shared" si="212"/>
        <v>0013-1004-0035</v>
      </c>
      <c r="D6746" s="134" t="s">
        <v>467</v>
      </c>
      <c r="E6746" s="134" t="s">
        <v>446</v>
      </c>
      <c r="F6746" s="134" t="s">
        <v>468</v>
      </c>
      <c r="G6746" s="134" t="s">
        <v>326</v>
      </c>
      <c r="H6746" s="134" t="s">
        <v>1023</v>
      </c>
      <c r="I6746" s="134" t="s">
        <v>0</v>
      </c>
      <c r="J6746" s="135">
        <v>49778.79</v>
      </c>
      <c r="K6746" s="135">
        <v>-11524.14</v>
      </c>
      <c r="L6746" s="135">
        <v>-14752.959999999994</v>
      </c>
      <c r="M6746" s="141" t="str">
        <f t="shared" si="211"/>
        <v>201703</v>
      </c>
    </row>
    <row r="6747" spans="1:13" x14ac:dyDescent="0.25">
      <c r="A6747" s="35" t="str">
        <f>VLOOKUP(B6747,ResCat!$A$2:$B$269,2,FALSE)</f>
        <v>XXX</v>
      </c>
      <c r="B6747" s="68" t="str">
        <f>IF(ISNA(VLOOKUP(C6747,COA!$A$2:$B$340,2,FALSE)),"XXX",VLOOKUP(C6747,COA!$A$2:$B$340,2,FALSE))</f>
        <v>L41</v>
      </c>
      <c r="C6747" s="149" t="str">
        <f t="shared" si="212"/>
        <v>0013-1004-0035</v>
      </c>
      <c r="D6747" s="134" t="s">
        <v>467</v>
      </c>
      <c r="E6747" s="134" t="s">
        <v>446</v>
      </c>
      <c r="F6747" s="134" t="s">
        <v>468</v>
      </c>
      <c r="G6747" s="134" t="s">
        <v>326</v>
      </c>
      <c r="H6747" s="134" t="s">
        <v>1023</v>
      </c>
      <c r="I6747" s="134" t="s">
        <v>2</v>
      </c>
      <c r="J6747" s="135">
        <v>6202.8200000000015</v>
      </c>
      <c r="K6747" s="135">
        <v>3283.0100000000016</v>
      </c>
      <c r="L6747" s="135">
        <v>925.74999999999989</v>
      </c>
      <c r="M6747" s="141" t="str">
        <f t="shared" si="211"/>
        <v>201703</v>
      </c>
    </row>
    <row r="6748" spans="1:13" x14ac:dyDescent="0.25">
      <c r="A6748" s="35" t="str">
        <f>VLOOKUP(B6748,ResCat!$A$2:$B$269,2,FALSE)</f>
        <v>XXX</v>
      </c>
      <c r="B6748" s="68" t="str">
        <f>IF(ISNA(VLOOKUP(C6748,COA!$A$2:$B$340,2,FALSE)),"XXX",VLOOKUP(C6748,COA!$A$2:$B$340,2,FALSE))</f>
        <v>L41</v>
      </c>
      <c r="C6748" s="149" t="str">
        <f t="shared" si="212"/>
        <v>0013-1004-0035</v>
      </c>
      <c r="D6748" s="134" t="s">
        <v>467</v>
      </c>
      <c r="E6748" s="134" t="s">
        <v>446</v>
      </c>
      <c r="F6748" s="134" t="s">
        <v>468</v>
      </c>
      <c r="G6748" s="134" t="s">
        <v>326</v>
      </c>
      <c r="H6748" s="134" t="s">
        <v>1023</v>
      </c>
      <c r="I6748" s="134" t="s">
        <v>1</v>
      </c>
      <c r="J6748" s="135">
        <v>5781.9999999999991</v>
      </c>
      <c r="K6748" s="135">
        <v>5414.9799999999977</v>
      </c>
      <c r="L6748" s="135">
        <v>2393.37</v>
      </c>
      <c r="M6748" s="141" t="str">
        <f t="shared" si="211"/>
        <v>201703</v>
      </c>
    </row>
    <row r="6749" spans="1:13" x14ac:dyDescent="0.25">
      <c r="A6749" s="35" t="str">
        <f>VLOOKUP(B6749,ResCat!$A$2:$B$269,2,FALSE)</f>
        <v>XXX</v>
      </c>
      <c r="B6749" s="68" t="str">
        <f>IF(ISNA(VLOOKUP(C6749,COA!$A$2:$B$340,2,FALSE)),"XXX",VLOOKUP(C6749,COA!$A$2:$B$340,2,FALSE))</f>
        <v>L41</v>
      </c>
      <c r="C6749" s="149" t="str">
        <f t="shared" si="212"/>
        <v>0013-1004-0035</v>
      </c>
      <c r="D6749" s="134" t="s">
        <v>467</v>
      </c>
      <c r="E6749" s="134" t="s">
        <v>446</v>
      </c>
      <c r="F6749" s="134" t="s">
        <v>468</v>
      </c>
      <c r="G6749" s="134" t="s">
        <v>328</v>
      </c>
      <c r="H6749" s="134" t="s">
        <v>1023</v>
      </c>
      <c r="I6749" s="134" t="s">
        <v>3</v>
      </c>
      <c r="J6749" s="135">
        <v>1815.8300000000004</v>
      </c>
      <c r="K6749" s="135">
        <v>165.71000000000004</v>
      </c>
      <c r="L6749" s="135">
        <v>29.839999999999964</v>
      </c>
      <c r="M6749" s="141" t="str">
        <f t="shared" si="211"/>
        <v>201704</v>
      </c>
    </row>
    <row r="6750" spans="1:13" x14ac:dyDescent="0.25">
      <c r="A6750" s="35" t="str">
        <f>VLOOKUP(B6750,ResCat!$A$2:$B$269,2,FALSE)</f>
        <v>XXX</v>
      </c>
      <c r="B6750" s="68" t="str">
        <f>IF(ISNA(VLOOKUP(C6750,COA!$A$2:$B$340,2,FALSE)),"XXX",VLOOKUP(C6750,COA!$A$2:$B$340,2,FALSE))</f>
        <v>L41</v>
      </c>
      <c r="C6750" s="149" t="str">
        <f t="shared" si="212"/>
        <v>0013-1004-0035</v>
      </c>
      <c r="D6750" s="134" t="s">
        <v>467</v>
      </c>
      <c r="E6750" s="134" t="s">
        <v>446</v>
      </c>
      <c r="F6750" s="134" t="s">
        <v>468</v>
      </c>
      <c r="G6750" s="134" t="s">
        <v>328</v>
      </c>
      <c r="H6750" s="134" t="s">
        <v>1023</v>
      </c>
      <c r="I6750" s="134" t="s">
        <v>0</v>
      </c>
      <c r="J6750" s="135">
        <v>45477.150000000038</v>
      </c>
      <c r="K6750" s="135">
        <v>17916.459999999995</v>
      </c>
      <c r="L6750" s="135">
        <v>9292.6199999999881</v>
      </c>
      <c r="M6750" s="141" t="str">
        <f t="shared" si="211"/>
        <v>201704</v>
      </c>
    </row>
    <row r="6751" spans="1:13" x14ac:dyDescent="0.25">
      <c r="A6751" s="35" t="str">
        <f>VLOOKUP(B6751,ResCat!$A$2:$B$269,2,FALSE)</f>
        <v>XXX</v>
      </c>
      <c r="B6751" s="68" t="str">
        <f>IF(ISNA(VLOOKUP(C6751,COA!$A$2:$B$340,2,FALSE)),"XXX",VLOOKUP(C6751,COA!$A$2:$B$340,2,FALSE))</f>
        <v>L41</v>
      </c>
      <c r="C6751" s="149" t="str">
        <f t="shared" si="212"/>
        <v>0013-1004-0035</v>
      </c>
      <c r="D6751" s="134" t="s">
        <v>467</v>
      </c>
      <c r="E6751" s="134" t="s">
        <v>446</v>
      </c>
      <c r="F6751" s="134" t="s">
        <v>468</v>
      </c>
      <c r="G6751" s="134" t="s">
        <v>328</v>
      </c>
      <c r="H6751" s="134" t="s">
        <v>1023</v>
      </c>
      <c r="I6751" s="134" t="s">
        <v>2</v>
      </c>
      <c r="J6751" s="135">
        <v>21549.64</v>
      </c>
      <c r="K6751" s="135">
        <v>13033.199999999997</v>
      </c>
      <c r="L6751" s="135">
        <v>10074.709999999995</v>
      </c>
      <c r="M6751" s="141" t="str">
        <f t="shared" si="211"/>
        <v>201704</v>
      </c>
    </row>
    <row r="6752" spans="1:13" x14ac:dyDescent="0.25">
      <c r="A6752" s="35" t="str">
        <f>VLOOKUP(B6752,ResCat!$A$2:$B$269,2,FALSE)</f>
        <v>XXX</v>
      </c>
      <c r="B6752" s="68" t="str">
        <f>IF(ISNA(VLOOKUP(C6752,COA!$A$2:$B$340,2,FALSE)),"XXX",VLOOKUP(C6752,COA!$A$2:$B$340,2,FALSE))</f>
        <v>L41</v>
      </c>
      <c r="C6752" s="149" t="str">
        <f t="shared" si="212"/>
        <v>0013-1004-0035</v>
      </c>
      <c r="D6752" s="134" t="s">
        <v>467</v>
      </c>
      <c r="E6752" s="134" t="s">
        <v>446</v>
      </c>
      <c r="F6752" s="134" t="s">
        <v>468</v>
      </c>
      <c r="G6752" s="134" t="s">
        <v>328</v>
      </c>
      <c r="H6752" s="134" t="s">
        <v>1023</v>
      </c>
      <c r="I6752" s="134" t="s">
        <v>1</v>
      </c>
      <c r="J6752" s="135">
        <v>-14898.560000000003</v>
      </c>
      <c r="K6752" s="135">
        <v>-9603.39</v>
      </c>
      <c r="L6752" s="135">
        <v>-8167.9599999999991</v>
      </c>
      <c r="M6752" s="141" t="str">
        <f t="shared" si="211"/>
        <v>201704</v>
      </c>
    </row>
    <row r="6753" spans="1:13" x14ac:dyDescent="0.25">
      <c r="A6753" s="35" t="str">
        <f>VLOOKUP(B6753,ResCat!$A$2:$B$269,2,FALSE)</f>
        <v>XXX</v>
      </c>
      <c r="B6753" s="68" t="str">
        <f>IF(ISNA(VLOOKUP(C6753,COA!$A$2:$B$340,2,FALSE)),"XXX",VLOOKUP(C6753,COA!$A$2:$B$340,2,FALSE))</f>
        <v>L41</v>
      </c>
      <c r="C6753" s="149" t="str">
        <f t="shared" si="212"/>
        <v>0013-1004-0035</v>
      </c>
      <c r="D6753" s="134" t="s">
        <v>467</v>
      </c>
      <c r="E6753" s="134" t="s">
        <v>446</v>
      </c>
      <c r="F6753" s="134" t="s">
        <v>468</v>
      </c>
      <c r="G6753" s="134" t="s">
        <v>330</v>
      </c>
      <c r="H6753" s="134" t="s">
        <v>1023</v>
      </c>
      <c r="I6753" s="134" t="s">
        <v>3</v>
      </c>
      <c r="J6753" s="135">
        <v>-1694.95</v>
      </c>
      <c r="K6753" s="135">
        <v>-1588.4000000000003</v>
      </c>
      <c r="L6753" s="135">
        <v>-1044.49</v>
      </c>
      <c r="M6753" s="141" t="str">
        <f t="shared" si="211"/>
        <v>201705</v>
      </c>
    </row>
    <row r="6754" spans="1:13" x14ac:dyDescent="0.25">
      <c r="A6754" s="35" t="str">
        <f>VLOOKUP(B6754,ResCat!$A$2:$B$269,2,FALSE)</f>
        <v>XXX</v>
      </c>
      <c r="B6754" s="68" t="str">
        <f>IF(ISNA(VLOOKUP(C6754,COA!$A$2:$B$340,2,FALSE)),"XXX",VLOOKUP(C6754,COA!$A$2:$B$340,2,FALSE))</f>
        <v>L41</v>
      </c>
      <c r="C6754" s="149" t="str">
        <f t="shared" si="212"/>
        <v>0013-1004-0035</v>
      </c>
      <c r="D6754" s="134" t="s">
        <v>467</v>
      </c>
      <c r="E6754" s="134" t="s">
        <v>446</v>
      </c>
      <c r="F6754" s="134" t="s">
        <v>468</v>
      </c>
      <c r="G6754" s="134" t="s">
        <v>330</v>
      </c>
      <c r="H6754" s="134" t="s">
        <v>1023</v>
      </c>
      <c r="I6754" s="134" t="s">
        <v>0</v>
      </c>
      <c r="J6754" s="135">
        <v>2362729.4999999991</v>
      </c>
      <c r="K6754" s="135">
        <v>237507.44</v>
      </c>
      <c r="L6754" s="135">
        <v>237448.91</v>
      </c>
      <c r="M6754" s="141" t="str">
        <f t="shared" si="211"/>
        <v>201705</v>
      </c>
    </row>
    <row r="6755" spans="1:13" x14ac:dyDescent="0.25">
      <c r="A6755" s="35" t="str">
        <f>VLOOKUP(B6755,ResCat!$A$2:$B$269,2,FALSE)</f>
        <v>XXX</v>
      </c>
      <c r="B6755" s="68" t="str">
        <f>IF(ISNA(VLOOKUP(C6755,COA!$A$2:$B$340,2,FALSE)),"XXX",VLOOKUP(C6755,COA!$A$2:$B$340,2,FALSE))</f>
        <v>L41</v>
      </c>
      <c r="C6755" s="149" t="str">
        <f t="shared" si="212"/>
        <v>0013-1004-0035</v>
      </c>
      <c r="D6755" s="134" t="s">
        <v>467</v>
      </c>
      <c r="E6755" s="134" t="s">
        <v>446</v>
      </c>
      <c r="F6755" s="134" t="s">
        <v>468</v>
      </c>
      <c r="G6755" s="134" t="s">
        <v>330</v>
      </c>
      <c r="H6755" s="134" t="s">
        <v>1023</v>
      </c>
      <c r="I6755" s="134" t="s">
        <v>2</v>
      </c>
      <c r="J6755" s="135">
        <v>5809.2000000000007</v>
      </c>
      <c r="K6755" s="135">
        <v>1053.660000000001</v>
      </c>
      <c r="L6755" s="135">
        <v>558.29999999999939</v>
      </c>
      <c r="M6755" s="141" t="str">
        <f t="shared" si="211"/>
        <v>201705</v>
      </c>
    </row>
    <row r="6756" spans="1:13" x14ac:dyDescent="0.25">
      <c r="A6756" s="35" t="str">
        <f>VLOOKUP(B6756,ResCat!$A$2:$B$269,2,FALSE)</f>
        <v>XXX</v>
      </c>
      <c r="B6756" s="68" t="str">
        <f>IF(ISNA(VLOOKUP(C6756,COA!$A$2:$B$340,2,FALSE)),"XXX",VLOOKUP(C6756,COA!$A$2:$B$340,2,FALSE))</f>
        <v>L41</v>
      </c>
      <c r="C6756" s="149" t="str">
        <f t="shared" si="212"/>
        <v>0013-1004-0035</v>
      </c>
      <c r="D6756" s="134" t="s">
        <v>467</v>
      </c>
      <c r="E6756" s="134" t="s">
        <v>446</v>
      </c>
      <c r="F6756" s="134" t="s">
        <v>468</v>
      </c>
      <c r="G6756" s="134" t="s">
        <v>330</v>
      </c>
      <c r="H6756" s="134" t="s">
        <v>1023</v>
      </c>
      <c r="I6756" s="134" t="s">
        <v>1</v>
      </c>
      <c r="J6756" s="135">
        <v>49586.720000000001</v>
      </c>
      <c r="K6756" s="135">
        <v>26864.529999999988</v>
      </c>
      <c r="L6756" s="135">
        <v>26537.33</v>
      </c>
      <c r="M6756" s="141" t="str">
        <f t="shared" si="211"/>
        <v>201705</v>
      </c>
    </row>
    <row r="6757" spans="1:13" x14ac:dyDescent="0.25">
      <c r="A6757" s="35" t="str">
        <f>VLOOKUP(B6757,ResCat!$A$2:$B$269,2,FALSE)</f>
        <v>XXX</v>
      </c>
      <c r="B6757" s="68" t="str">
        <f>IF(ISNA(VLOOKUP(C6757,COA!$A$2:$B$340,2,FALSE)),"XXX",VLOOKUP(C6757,COA!$A$2:$B$340,2,FALSE))</f>
        <v>L41</v>
      </c>
      <c r="C6757" s="149" t="str">
        <f t="shared" si="212"/>
        <v>0013-1004-0035</v>
      </c>
      <c r="D6757" s="134" t="s">
        <v>467</v>
      </c>
      <c r="E6757" s="134" t="s">
        <v>446</v>
      </c>
      <c r="F6757" s="134" t="s">
        <v>468</v>
      </c>
      <c r="G6757" s="134" t="s">
        <v>332</v>
      </c>
      <c r="H6757" s="134" t="s">
        <v>1023</v>
      </c>
      <c r="I6757" s="134" t="s">
        <v>3</v>
      </c>
      <c r="J6757" s="135">
        <v>4807.6000000000004</v>
      </c>
      <c r="K6757" s="135">
        <v>813.42</v>
      </c>
      <c r="L6757" s="135">
        <v>813.69000000000028</v>
      </c>
      <c r="M6757" s="141" t="str">
        <f t="shared" si="211"/>
        <v>201706</v>
      </c>
    </row>
    <row r="6758" spans="1:13" x14ac:dyDescent="0.25">
      <c r="A6758" s="35" t="str">
        <f>VLOOKUP(B6758,ResCat!$A$2:$B$269,2,FALSE)</f>
        <v>XXX</v>
      </c>
      <c r="B6758" s="68" t="str">
        <f>IF(ISNA(VLOOKUP(C6758,COA!$A$2:$B$340,2,FALSE)),"XXX",VLOOKUP(C6758,COA!$A$2:$B$340,2,FALSE))</f>
        <v>L41</v>
      </c>
      <c r="C6758" s="149" t="str">
        <f t="shared" si="212"/>
        <v>0013-1004-0035</v>
      </c>
      <c r="D6758" s="134" t="s">
        <v>467</v>
      </c>
      <c r="E6758" s="134" t="s">
        <v>446</v>
      </c>
      <c r="F6758" s="134" t="s">
        <v>468</v>
      </c>
      <c r="G6758" s="134" t="s">
        <v>332</v>
      </c>
      <c r="H6758" s="134" t="s">
        <v>1023</v>
      </c>
      <c r="I6758" s="134" t="s">
        <v>0</v>
      </c>
      <c r="J6758" s="135">
        <v>17822.850000000002</v>
      </c>
      <c r="K6758" s="135">
        <v>11454.099999999999</v>
      </c>
      <c r="L6758" s="135">
        <v>10064.779999999999</v>
      </c>
      <c r="M6758" s="141" t="str">
        <f t="shared" si="211"/>
        <v>201706</v>
      </c>
    </row>
    <row r="6759" spans="1:13" x14ac:dyDescent="0.25">
      <c r="A6759" s="35" t="str">
        <f>VLOOKUP(B6759,ResCat!$A$2:$B$269,2,FALSE)</f>
        <v>XXX</v>
      </c>
      <c r="B6759" s="68" t="str">
        <f>IF(ISNA(VLOOKUP(C6759,COA!$A$2:$B$340,2,FALSE)),"XXX",VLOOKUP(C6759,COA!$A$2:$B$340,2,FALSE))</f>
        <v>L41</v>
      </c>
      <c r="C6759" s="149" t="str">
        <f t="shared" si="212"/>
        <v>0013-1004-0035</v>
      </c>
      <c r="D6759" s="134" t="s">
        <v>467</v>
      </c>
      <c r="E6759" s="134" t="s">
        <v>446</v>
      </c>
      <c r="F6759" s="134" t="s">
        <v>468</v>
      </c>
      <c r="G6759" s="134" t="s">
        <v>332</v>
      </c>
      <c r="H6759" s="134" t="s">
        <v>1023</v>
      </c>
      <c r="I6759" s="134" t="s">
        <v>336</v>
      </c>
      <c r="J6759" s="135">
        <v>44.980000000000004</v>
      </c>
      <c r="K6759" s="135">
        <v>25.85</v>
      </c>
      <c r="L6759" s="135">
        <v>25.85</v>
      </c>
      <c r="M6759" s="141" t="str">
        <f t="shared" si="211"/>
        <v>201706</v>
      </c>
    </row>
    <row r="6760" spans="1:13" x14ac:dyDescent="0.25">
      <c r="A6760" s="35" t="str">
        <f>VLOOKUP(B6760,ResCat!$A$2:$B$269,2,FALSE)</f>
        <v>XXX</v>
      </c>
      <c r="B6760" s="68" t="str">
        <f>IF(ISNA(VLOOKUP(C6760,COA!$A$2:$B$340,2,FALSE)),"XXX",VLOOKUP(C6760,COA!$A$2:$B$340,2,FALSE))</f>
        <v>L41</v>
      </c>
      <c r="C6760" s="149" t="str">
        <f t="shared" si="212"/>
        <v>0013-1004-0035</v>
      </c>
      <c r="D6760" s="134" t="s">
        <v>467</v>
      </c>
      <c r="E6760" s="134" t="s">
        <v>446</v>
      </c>
      <c r="F6760" s="134" t="s">
        <v>468</v>
      </c>
      <c r="G6760" s="134" t="s">
        <v>332</v>
      </c>
      <c r="H6760" s="134" t="s">
        <v>1023</v>
      </c>
      <c r="I6760" s="134" t="s">
        <v>2</v>
      </c>
      <c r="J6760" s="135">
        <v>64070.81</v>
      </c>
      <c r="K6760" s="135">
        <v>14520.889999999996</v>
      </c>
      <c r="L6760" s="135">
        <v>8136.13</v>
      </c>
      <c r="M6760" s="141" t="str">
        <f t="shared" si="211"/>
        <v>201706</v>
      </c>
    </row>
    <row r="6761" spans="1:13" x14ac:dyDescent="0.25">
      <c r="A6761" s="35" t="str">
        <f>VLOOKUP(B6761,ResCat!$A$2:$B$269,2,FALSE)</f>
        <v>XXX</v>
      </c>
      <c r="B6761" s="68" t="str">
        <f>IF(ISNA(VLOOKUP(C6761,COA!$A$2:$B$340,2,FALSE)),"XXX",VLOOKUP(C6761,COA!$A$2:$B$340,2,FALSE))</f>
        <v>L41</v>
      </c>
      <c r="C6761" s="149" t="str">
        <f t="shared" si="212"/>
        <v>0013-1004-0035</v>
      </c>
      <c r="D6761" s="134" t="s">
        <v>467</v>
      </c>
      <c r="E6761" s="134" t="s">
        <v>446</v>
      </c>
      <c r="F6761" s="134" t="s">
        <v>468</v>
      </c>
      <c r="G6761" s="134" t="s">
        <v>332</v>
      </c>
      <c r="H6761" s="134" t="s">
        <v>1023</v>
      </c>
      <c r="I6761" s="134" t="s">
        <v>1</v>
      </c>
      <c r="J6761" s="135">
        <v>98776.05</v>
      </c>
      <c r="K6761" s="135">
        <v>60970.55</v>
      </c>
      <c r="L6761" s="135">
        <v>60942.229999999996</v>
      </c>
      <c r="M6761" s="141" t="str">
        <f t="shared" si="211"/>
        <v>201706</v>
      </c>
    </row>
    <row r="6762" spans="1:13" x14ac:dyDescent="0.25">
      <c r="A6762" s="35" t="str">
        <f>VLOOKUP(B6762,ResCat!$A$2:$B$269,2,FALSE)</f>
        <v>XXX</v>
      </c>
      <c r="B6762" s="68" t="str">
        <f>IF(ISNA(VLOOKUP(C6762,COA!$A$2:$B$340,2,FALSE)),"XXX",VLOOKUP(C6762,COA!$A$2:$B$340,2,FALSE))</f>
        <v>L41</v>
      </c>
      <c r="C6762" s="149" t="str">
        <f t="shared" si="212"/>
        <v>0013-1004-0035</v>
      </c>
      <c r="D6762" s="134" t="s">
        <v>467</v>
      </c>
      <c r="E6762" s="134" t="s">
        <v>446</v>
      </c>
      <c r="F6762" s="134" t="s">
        <v>468</v>
      </c>
      <c r="G6762" s="134" t="s">
        <v>335</v>
      </c>
      <c r="H6762" s="134" t="s">
        <v>1023</v>
      </c>
      <c r="I6762" s="134" t="s">
        <v>3</v>
      </c>
      <c r="J6762" s="135">
        <v>7960.630000000001</v>
      </c>
      <c r="K6762" s="135">
        <v>1435.5899999999992</v>
      </c>
      <c r="L6762" s="135">
        <v>1217.9399999999998</v>
      </c>
      <c r="M6762" s="141" t="str">
        <f t="shared" si="211"/>
        <v>201707</v>
      </c>
    </row>
    <row r="6763" spans="1:13" x14ac:dyDescent="0.25">
      <c r="A6763" s="35" t="str">
        <f>VLOOKUP(B6763,ResCat!$A$2:$B$269,2,FALSE)</f>
        <v>XXX</v>
      </c>
      <c r="B6763" s="68" t="str">
        <f>IF(ISNA(VLOOKUP(C6763,COA!$A$2:$B$340,2,FALSE)),"XXX",VLOOKUP(C6763,COA!$A$2:$B$340,2,FALSE))</f>
        <v>L41</v>
      </c>
      <c r="C6763" s="149" t="str">
        <f t="shared" si="212"/>
        <v>0013-1004-0035</v>
      </c>
      <c r="D6763" s="134" t="s">
        <v>467</v>
      </c>
      <c r="E6763" s="134" t="s">
        <v>446</v>
      </c>
      <c r="F6763" s="134" t="s">
        <v>468</v>
      </c>
      <c r="G6763" s="134" t="s">
        <v>335</v>
      </c>
      <c r="H6763" s="134" t="s">
        <v>1023</v>
      </c>
      <c r="I6763" s="134" t="s">
        <v>0</v>
      </c>
      <c r="J6763" s="135">
        <v>19126.790000000023</v>
      </c>
      <c r="K6763" s="135">
        <v>28522.340000000011</v>
      </c>
      <c r="L6763" s="135">
        <v>20336.289999999994</v>
      </c>
      <c r="M6763" s="141" t="str">
        <f t="shared" si="211"/>
        <v>201707</v>
      </c>
    </row>
    <row r="6764" spans="1:13" x14ac:dyDescent="0.25">
      <c r="A6764" s="35" t="str">
        <f>VLOOKUP(B6764,ResCat!$A$2:$B$269,2,FALSE)</f>
        <v>XXX</v>
      </c>
      <c r="B6764" s="68" t="str">
        <f>IF(ISNA(VLOOKUP(C6764,COA!$A$2:$B$340,2,FALSE)),"XXX",VLOOKUP(C6764,COA!$A$2:$B$340,2,FALSE))</f>
        <v>L41</v>
      </c>
      <c r="C6764" s="149" t="str">
        <f t="shared" si="212"/>
        <v>0013-1004-0035</v>
      </c>
      <c r="D6764" s="134" t="s">
        <v>467</v>
      </c>
      <c r="E6764" s="134" t="s">
        <v>446</v>
      </c>
      <c r="F6764" s="134" t="s">
        <v>468</v>
      </c>
      <c r="G6764" s="134" t="s">
        <v>335</v>
      </c>
      <c r="H6764" s="134" t="s">
        <v>1023</v>
      </c>
      <c r="I6764" s="134" t="s">
        <v>336</v>
      </c>
      <c r="J6764" s="135">
        <v>460</v>
      </c>
      <c r="K6764" s="135">
        <v>51.96</v>
      </c>
      <c r="L6764" s="135">
        <v>31.18</v>
      </c>
      <c r="M6764" s="141" t="str">
        <f t="shared" si="211"/>
        <v>201707</v>
      </c>
    </row>
    <row r="6765" spans="1:13" x14ac:dyDescent="0.25">
      <c r="A6765" s="35" t="str">
        <f>VLOOKUP(B6765,ResCat!$A$2:$B$269,2,FALSE)</f>
        <v>XXX</v>
      </c>
      <c r="B6765" s="68" t="str">
        <f>IF(ISNA(VLOOKUP(C6765,COA!$A$2:$B$340,2,FALSE)),"XXX",VLOOKUP(C6765,COA!$A$2:$B$340,2,FALSE))</f>
        <v>L41</v>
      </c>
      <c r="C6765" s="149" t="str">
        <f t="shared" si="212"/>
        <v>0013-1004-0035</v>
      </c>
      <c r="D6765" s="134" t="s">
        <v>467</v>
      </c>
      <c r="E6765" s="134" t="s">
        <v>446</v>
      </c>
      <c r="F6765" s="134" t="s">
        <v>468</v>
      </c>
      <c r="G6765" s="134" t="s">
        <v>335</v>
      </c>
      <c r="H6765" s="134" t="s">
        <v>1023</v>
      </c>
      <c r="I6765" s="134" t="s">
        <v>2</v>
      </c>
      <c r="J6765" s="135">
        <v>31096.66</v>
      </c>
      <c r="K6765" s="135">
        <v>23655.629999999972</v>
      </c>
      <c r="L6765" s="135">
        <v>20380.019999999982</v>
      </c>
      <c r="M6765" s="141" t="str">
        <f t="shared" si="211"/>
        <v>201707</v>
      </c>
    </row>
    <row r="6766" spans="1:13" x14ac:dyDescent="0.25">
      <c r="A6766" s="35" t="str">
        <f>VLOOKUP(B6766,ResCat!$A$2:$B$269,2,FALSE)</f>
        <v>XXX</v>
      </c>
      <c r="B6766" s="68" t="str">
        <f>IF(ISNA(VLOOKUP(C6766,COA!$A$2:$B$340,2,FALSE)),"XXX",VLOOKUP(C6766,COA!$A$2:$B$340,2,FALSE))</f>
        <v>L41</v>
      </c>
      <c r="C6766" s="149" t="str">
        <f t="shared" si="212"/>
        <v>0013-1004-0035</v>
      </c>
      <c r="D6766" s="134" t="s">
        <v>467</v>
      </c>
      <c r="E6766" s="134" t="s">
        <v>446</v>
      </c>
      <c r="F6766" s="134" t="s">
        <v>468</v>
      </c>
      <c r="G6766" s="134" t="s">
        <v>335</v>
      </c>
      <c r="H6766" s="134" t="s">
        <v>1023</v>
      </c>
      <c r="I6766" s="134" t="s">
        <v>1</v>
      </c>
      <c r="J6766" s="135">
        <v>29287.749999999993</v>
      </c>
      <c r="K6766" s="135">
        <v>23016.71</v>
      </c>
      <c r="L6766" s="135">
        <v>20178</v>
      </c>
      <c r="M6766" s="141" t="str">
        <f t="shared" si="211"/>
        <v>201707</v>
      </c>
    </row>
    <row r="6767" spans="1:13" x14ac:dyDescent="0.25">
      <c r="A6767" s="35" t="str">
        <f>VLOOKUP(B6767,ResCat!$A$2:$B$269,2,FALSE)</f>
        <v>XXX</v>
      </c>
      <c r="B6767" s="68" t="str">
        <f>IF(ISNA(VLOOKUP(C6767,COA!$A$2:$B$340,2,FALSE)),"XXX",VLOOKUP(C6767,COA!$A$2:$B$340,2,FALSE))</f>
        <v>L41</v>
      </c>
      <c r="C6767" s="149" t="str">
        <f t="shared" si="212"/>
        <v>0013-1004-0035</v>
      </c>
      <c r="D6767" s="134" t="s">
        <v>467</v>
      </c>
      <c r="E6767" s="134" t="s">
        <v>446</v>
      </c>
      <c r="F6767" s="134" t="s">
        <v>468</v>
      </c>
      <c r="G6767" s="134" t="s">
        <v>4</v>
      </c>
      <c r="H6767" s="134" t="s">
        <v>1023</v>
      </c>
      <c r="I6767" s="134" t="s">
        <v>3</v>
      </c>
      <c r="J6767" s="135">
        <v>22223.21</v>
      </c>
      <c r="K6767" s="135">
        <v>6541.5499999999993</v>
      </c>
      <c r="L6767" s="135">
        <v>4826.0499999999993</v>
      </c>
      <c r="M6767" s="141" t="str">
        <f t="shared" si="211"/>
        <v>201708</v>
      </c>
    </row>
    <row r="6768" spans="1:13" x14ac:dyDescent="0.25">
      <c r="A6768" s="35" t="str">
        <f>VLOOKUP(B6768,ResCat!$A$2:$B$269,2,FALSE)</f>
        <v>XXX</v>
      </c>
      <c r="B6768" s="68" t="str">
        <f>IF(ISNA(VLOOKUP(C6768,COA!$A$2:$B$340,2,FALSE)),"XXX",VLOOKUP(C6768,COA!$A$2:$B$340,2,FALSE))</f>
        <v>L41</v>
      </c>
      <c r="C6768" s="149" t="str">
        <f t="shared" si="212"/>
        <v>0013-1004-0035</v>
      </c>
      <c r="D6768" s="134" t="s">
        <v>467</v>
      </c>
      <c r="E6768" s="134" t="s">
        <v>446</v>
      </c>
      <c r="F6768" s="134" t="s">
        <v>468</v>
      </c>
      <c r="G6768" s="134" t="s">
        <v>4</v>
      </c>
      <c r="H6768" s="134" t="s">
        <v>1023</v>
      </c>
      <c r="I6768" s="134" t="s">
        <v>0</v>
      </c>
      <c r="J6768" s="135">
        <v>121680.87999999993</v>
      </c>
      <c r="K6768" s="135">
        <v>21238.12</v>
      </c>
      <c r="L6768" s="135">
        <v>18097.830000000009</v>
      </c>
      <c r="M6768" s="141" t="str">
        <f t="shared" si="211"/>
        <v>201708</v>
      </c>
    </row>
    <row r="6769" spans="1:13" x14ac:dyDescent="0.25">
      <c r="A6769" s="35" t="str">
        <f>VLOOKUP(B6769,ResCat!$A$2:$B$269,2,FALSE)</f>
        <v>XXX</v>
      </c>
      <c r="B6769" s="68" t="str">
        <f>IF(ISNA(VLOOKUP(C6769,COA!$A$2:$B$340,2,FALSE)),"XXX",VLOOKUP(C6769,COA!$A$2:$B$340,2,FALSE))</f>
        <v>L41</v>
      </c>
      <c r="C6769" s="149" t="str">
        <f t="shared" si="212"/>
        <v>0013-1004-0035</v>
      </c>
      <c r="D6769" s="134" t="s">
        <v>467</v>
      </c>
      <c r="E6769" s="134" t="s">
        <v>446</v>
      </c>
      <c r="F6769" s="134" t="s">
        <v>468</v>
      </c>
      <c r="G6769" s="134" t="s">
        <v>4</v>
      </c>
      <c r="H6769" s="134" t="s">
        <v>1023</v>
      </c>
      <c r="I6769" s="134" t="s">
        <v>336</v>
      </c>
      <c r="J6769" s="135">
        <v>209.01</v>
      </c>
      <c r="K6769" s="135">
        <v>86.4</v>
      </c>
      <c r="L6769" s="135">
        <v>69.12</v>
      </c>
      <c r="M6769" s="141" t="str">
        <f t="shared" si="211"/>
        <v>201708</v>
      </c>
    </row>
    <row r="6770" spans="1:13" x14ac:dyDescent="0.25">
      <c r="A6770" s="35" t="str">
        <f>VLOOKUP(B6770,ResCat!$A$2:$B$269,2,FALSE)</f>
        <v>XXX</v>
      </c>
      <c r="B6770" s="68" t="str">
        <f>IF(ISNA(VLOOKUP(C6770,COA!$A$2:$B$340,2,FALSE)),"XXX",VLOOKUP(C6770,COA!$A$2:$B$340,2,FALSE))</f>
        <v>L41</v>
      </c>
      <c r="C6770" s="149" t="str">
        <f t="shared" si="212"/>
        <v>0013-1004-0035</v>
      </c>
      <c r="D6770" s="134" t="s">
        <v>467</v>
      </c>
      <c r="E6770" s="134" t="s">
        <v>446</v>
      </c>
      <c r="F6770" s="134" t="s">
        <v>468</v>
      </c>
      <c r="G6770" s="134" t="s">
        <v>4</v>
      </c>
      <c r="H6770" s="134" t="s">
        <v>1023</v>
      </c>
      <c r="I6770" s="134" t="s">
        <v>2</v>
      </c>
      <c r="J6770" s="135">
        <v>117131.20999999999</v>
      </c>
      <c r="K6770" s="135">
        <v>58478.089999999866</v>
      </c>
      <c r="L6770" s="135">
        <v>51769.62999999991</v>
      </c>
      <c r="M6770" s="141" t="str">
        <f t="shared" si="211"/>
        <v>201708</v>
      </c>
    </row>
    <row r="6771" spans="1:13" x14ac:dyDescent="0.25">
      <c r="A6771" s="35" t="str">
        <f>VLOOKUP(B6771,ResCat!$A$2:$B$269,2,FALSE)</f>
        <v>XXX</v>
      </c>
      <c r="B6771" s="68" t="str">
        <f>IF(ISNA(VLOOKUP(C6771,COA!$A$2:$B$340,2,FALSE)),"XXX",VLOOKUP(C6771,COA!$A$2:$B$340,2,FALSE))</f>
        <v>L41</v>
      </c>
      <c r="C6771" s="149" t="str">
        <f t="shared" si="212"/>
        <v>0013-1004-0035</v>
      </c>
      <c r="D6771" s="134" t="s">
        <v>467</v>
      </c>
      <c r="E6771" s="134" t="s">
        <v>446</v>
      </c>
      <c r="F6771" s="134" t="s">
        <v>468</v>
      </c>
      <c r="G6771" s="134" t="s">
        <v>4</v>
      </c>
      <c r="H6771" s="134" t="s">
        <v>1023</v>
      </c>
      <c r="I6771" s="134" t="s">
        <v>1</v>
      </c>
      <c r="J6771" s="135">
        <v>55689.82999999998</v>
      </c>
      <c r="K6771" s="135">
        <v>43564.849999999984</v>
      </c>
      <c r="L6771" s="135">
        <v>43484.119999999959</v>
      </c>
      <c r="M6771" s="141" t="str">
        <f t="shared" si="211"/>
        <v>201708</v>
      </c>
    </row>
    <row r="6772" spans="1:13" x14ac:dyDescent="0.25">
      <c r="A6772" s="35" t="str">
        <f>VLOOKUP(B6772,ResCat!$A$2:$B$269,2,FALSE)</f>
        <v>XXX</v>
      </c>
      <c r="B6772" s="68" t="str">
        <f>IF(ISNA(VLOOKUP(C6772,COA!$A$2:$B$340,2,FALSE)),"XXX",VLOOKUP(C6772,COA!$A$2:$B$340,2,FALSE))</f>
        <v>L41</v>
      </c>
      <c r="C6772" s="149" t="str">
        <f t="shared" si="212"/>
        <v>0013-1004-0035</v>
      </c>
      <c r="D6772" s="134" t="s">
        <v>467</v>
      </c>
      <c r="E6772" s="134" t="s">
        <v>446</v>
      </c>
      <c r="F6772" s="134" t="s">
        <v>468</v>
      </c>
      <c r="G6772" s="134" t="s">
        <v>511</v>
      </c>
      <c r="H6772" s="134" t="s">
        <v>1023</v>
      </c>
      <c r="I6772" s="134" t="s">
        <v>3</v>
      </c>
      <c r="J6772" s="135">
        <v>20018.810000000012</v>
      </c>
      <c r="K6772" s="135">
        <v>8409.2599999999948</v>
      </c>
      <c r="L6772" s="135">
        <v>5659.6399999999967</v>
      </c>
      <c r="M6772" s="141" t="str">
        <f t="shared" si="211"/>
        <v>201709</v>
      </c>
    </row>
    <row r="6773" spans="1:13" x14ac:dyDescent="0.25">
      <c r="A6773" s="35" t="str">
        <f>VLOOKUP(B6773,ResCat!$A$2:$B$269,2,FALSE)</f>
        <v>XXX</v>
      </c>
      <c r="B6773" s="68" t="str">
        <f>IF(ISNA(VLOOKUP(C6773,COA!$A$2:$B$340,2,FALSE)),"XXX",VLOOKUP(C6773,COA!$A$2:$B$340,2,FALSE))</f>
        <v>L41</v>
      </c>
      <c r="C6773" s="149" t="str">
        <f t="shared" si="212"/>
        <v>0013-1004-0035</v>
      </c>
      <c r="D6773" s="134" t="s">
        <v>467</v>
      </c>
      <c r="E6773" s="134" t="s">
        <v>446</v>
      </c>
      <c r="F6773" s="134" t="s">
        <v>468</v>
      </c>
      <c r="G6773" s="134" t="s">
        <v>511</v>
      </c>
      <c r="H6773" s="134" t="s">
        <v>1023</v>
      </c>
      <c r="I6773" s="134" t="s">
        <v>0</v>
      </c>
      <c r="J6773" s="135">
        <v>57075.620000000024</v>
      </c>
      <c r="K6773" s="135">
        <v>57287.719999999994</v>
      </c>
      <c r="L6773" s="135">
        <v>52268.909999999996</v>
      </c>
      <c r="M6773" s="141" t="str">
        <f t="shared" si="211"/>
        <v>201709</v>
      </c>
    </row>
    <row r="6774" spans="1:13" x14ac:dyDescent="0.25">
      <c r="A6774" s="35" t="str">
        <f>VLOOKUP(B6774,ResCat!$A$2:$B$269,2,FALSE)</f>
        <v>XXX</v>
      </c>
      <c r="B6774" s="68" t="str">
        <f>IF(ISNA(VLOOKUP(C6774,COA!$A$2:$B$340,2,FALSE)),"XXX",VLOOKUP(C6774,COA!$A$2:$B$340,2,FALSE))</f>
        <v>L41</v>
      </c>
      <c r="C6774" s="149" t="str">
        <f t="shared" si="212"/>
        <v>0013-1004-0035</v>
      </c>
      <c r="D6774" s="134" t="s">
        <v>467</v>
      </c>
      <c r="E6774" s="134" t="s">
        <v>446</v>
      </c>
      <c r="F6774" s="134" t="s">
        <v>468</v>
      </c>
      <c r="G6774" s="134" t="s">
        <v>511</v>
      </c>
      <c r="H6774" s="134" t="s">
        <v>1023</v>
      </c>
      <c r="I6774" s="134" t="s">
        <v>336</v>
      </c>
      <c r="J6774" s="135">
        <v>607</v>
      </c>
      <c r="K6774" s="135">
        <v>31.86</v>
      </c>
      <c r="L6774" s="135">
        <v>27.35</v>
      </c>
      <c r="M6774" s="141" t="str">
        <f t="shared" si="211"/>
        <v>201709</v>
      </c>
    </row>
    <row r="6775" spans="1:13" x14ac:dyDescent="0.25">
      <c r="A6775" s="35" t="str">
        <f>VLOOKUP(B6775,ResCat!$A$2:$B$269,2,FALSE)</f>
        <v>XXX</v>
      </c>
      <c r="B6775" s="68" t="str">
        <f>IF(ISNA(VLOOKUP(C6775,COA!$A$2:$B$340,2,FALSE)),"XXX",VLOOKUP(C6775,COA!$A$2:$B$340,2,FALSE))</f>
        <v>L41</v>
      </c>
      <c r="C6775" s="149" t="str">
        <f t="shared" si="212"/>
        <v>0013-1004-0035</v>
      </c>
      <c r="D6775" s="134" t="s">
        <v>467</v>
      </c>
      <c r="E6775" s="134" t="s">
        <v>446</v>
      </c>
      <c r="F6775" s="134" t="s">
        <v>468</v>
      </c>
      <c r="G6775" s="134" t="s">
        <v>511</v>
      </c>
      <c r="H6775" s="134" t="s">
        <v>1023</v>
      </c>
      <c r="I6775" s="134" t="s">
        <v>2</v>
      </c>
      <c r="J6775" s="135">
        <v>141786.49999999997</v>
      </c>
      <c r="K6775" s="135">
        <v>59455.539999999884</v>
      </c>
      <c r="L6775" s="135">
        <v>44034.069999999883</v>
      </c>
      <c r="M6775" s="141" t="str">
        <f t="shared" si="211"/>
        <v>201709</v>
      </c>
    </row>
    <row r="6776" spans="1:13" x14ac:dyDescent="0.25">
      <c r="A6776" s="35" t="str">
        <f>VLOOKUP(B6776,ResCat!$A$2:$B$269,2,FALSE)</f>
        <v>XXX</v>
      </c>
      <c r="B6776" s="68" t="str">
        <f>IF(ISNA(VLOOKUP(C6776,COA!$A$2:$B$340,2,FALSE)),"XXX",VLOOKUP(C6776,COA!$A$2:$B$340,2,FALSE))</f>
        <v>L41</v>
      </c>
      <c r="C6776" s="149" t="str">
        <f t="shared" si="212"/>
        <v>0013-1004-0035</v>
      </c>
      <c r="D6776" s="134" t="s">
        <v>467</v>
      </c>
      <c r="E6776" s="134" t="s">
        <v>446</v>
      </c>
      <c r="F6776" s="134" t="s">
        <v>468</v>
      </c>
      <c r="G6776" s="134" t="s">
        <v>511</v>
      </c>
      <c r="H6776" s="134" t="s">
        <v>1023</v>
      </c>
      <c r="I6776" s="134" t="s">
        <v>1</v>
      </c>
      <c r="J6776" s="135">
        <v>191686.77</v>
      </c>
      <c r="K6776" s="135">
        <v>61910.650000000009</v>
      </c>
      <c r="L6776" s="135">
        <v>48240.289999999979</v>
      </c>
      <c r="M6776" s="141" t="str">
        <f t="shared" si="211"/>
        <v>201709</v>
      </c>
    </row>
    <row r="6777" spans="1:13" x14ac:dyDescent="0.25">
      <c r="A6777" s="35" t="str">
        <f>VLOOKUP(B6777,ResCat!$A$2:$B$269,2,FALSE)</f>
        <v>XXX</v>
      </c>
      <c r="B6777" s="68" t="str">
        <f>IF(ISNA(VLOOKUP(C6777,COA!$A$2:$B$340,2,FALSE)),"XXX",VLOOKUP(C6777,COA!$A$2:$B$340,2,FALSE))</f>
        <v>L41</v>
      </c>
      <c r="C6777" s="149" t="str">
        <f t="shared" si="212"/>
        <v>0013-1004-0035</v>
      </c>
      <c r="D6777" s="134" t="s">
        <v>467</v>
      </c>
      <c r="E6777" s="134" t="s">
        <v>446</v>
      </c>
      <c r="F6777" s="134" t="s">
        <v>468</v>
      </c>
      <c r="G6777" s="134" t="s">
        <v>969</v>
      </c>
      <c r="H6777" s="134" t="s">
        <v>1023</v>
      </c>
      <c r="I6777" s="134" t="s">
        <v>3</v>
      </c>
      <c r="J6777" s="135">
        <v>130119.69000000003</v>
      </c>
      <c r="K6777" s="135">
        <v>81844.160000000033</v>
      </c>
      <c r="L6777" s="135">
        <v>78665.880000000034</v>
      </c>
      <c r="M6777" s="141" t="str">
        <f t="shared" si="211"/>
        <v>201710</v>
      </c>
    </row>
    <row r="6778" spans="1:13" x14ac:dyDescent="0.25">
      <c r="A6778" s="35" t="str">
        <f>VLOOKUP(B6778,ResCat!$A$2:$B$269,2,FALSE)</f>
        <v>XXX</v>
      </c>
      <c r="B6778" s="68" t="str">
        <f>IF(ISNA(VLOOKUP(C6778,COA!$A$2:$B$340,2,FALSE)),"XXX",VLOOKUP(C6778,COA!$A$2:$B$340,2,FALSE))</f>
        <v>L41</v>
      </c>
      <c r="C6778" s="149" t="str">
        <f t="shared" si="212"/>
        <v>0013-1004-0035</v>
      </c>
      <c r="D6778" s="134" t="s">
        <v>467</v>
      </c>
      <c r="E6778" s="134" t="s">
        <v>446</v>
      </c>
      <c r="F6778" s="134" t="s">
        <v>468</v>
      </c>
      <c r="G6778" s="134" t="s">
        <v>969</v>
      </c>
      <c r="H6778" s="134" t="s">
        <v>1023</v>
      </c>
      <c r="I6778" s="134" t="s">
        <v>0</v>
      </c>
      <c r="J6778" s="135">
        <v>1041410.0099999983</v>
      </c>
      <c r="K6778" s="135">
        <v>327552.87000000005</v>
      </c>
      <c r="L6778" s="135">
        <v>287980.90000000002</v>
      </c>
      <c r="M6778" s="141" t="str">
        <f t="shared" si="211"/>
        <v>201710</v>
      </c>
    </row>
    <row r="6779" spans="1:13" x14ac:dyDescent="0.25">
      <c r="A6779" s="35" t="str">
        <f>VLOOKUP(B6779,ResCat!$A$2:$B$269,2,FALSE)</f>
        <v>XXX</v>
      </c>
      <c r="B6779" s="68" t="str">
        <f>IF(ISNA(VLOOKUP(C6779,COA!$A$2:$B$340,2,FALSE)),"XXX",VLOOKUP(C6779,COA!$A$2:$B$340,2,FALSE))</f>
        <v>L41</v>
      </c>
      <c r="C6779" s="149" t="str">
        <f t="shared" si="212"/>
        <v>0013-1004-0035</v>
      </c>
      <c r="D6779" s="134" t="s">
        <v>467</v>
      </c>
      <c r="E6779" s="134" t="s">
        <v>446</v>
      </c>
      <c r="F6779" s="134" t="s">
        <v>468</v>
      </c>
      <c r="G6779" s="134" t="s">
        <v>969</v>
      </c>
      <c r="H6779" s="134" t="s">
        <v>1023</v>
      </c>
      <c r="I6779" s="134" t="s">
        <v>336</v>
      </c>
      <c r="J6779" s="135">
        <v>2000</v>
      </c>
      <c r="K6779" s="135">
        <v>13.48</v>
      </c>
      <c r="L6779" s="135">
        <v>13.48</v>
      </c>
      <c r="M6779" s="141" t="str">
        <f t="shared" si="211"/>
        <v>201710</v>
      </c>
    </row>
    <row r="6780" spans="1:13" x14ac:dyDescent="0.25">
      <c r="A6780" s="35" t="str">
        <f>VLOOKUP(B6780,ResCat!$A$2:$B$269,2,FALSE)</f>
        <v>XXX</v>
      </c>
      <c r="B6780" s="68" t="str">
        <f>IF(ISNA(VLOOKUP(C6780,COA!$A$2:$B$340,2,FALSE)),"XXX",VLOOKUP(C6780,COA!$A$2:$B$340,2,FALSE))</f>
        <v>L41</v>
      </c>
      <c r="C6780" s="149" t="str">
        <f t="shared" si="212"/>
        <v>0013-1004-0035</v>
      </c>
      <c r="D6780" s="134" t="s">
        <v>467</v>
      </c>
      <c r="E6780" s="134" t="s">
        <v>446</v>
      </c>
      <c r="F6780" s="134" t="s">
        <v>468</v>
      </c>
      <c r="G6780" s="134" t="s">
        <v>969</v>
      </c>
      <c r="H6780" s="134" t="s">
        <v>1023</v>
      </c>
      <c r="I6780" s="134" t="s">
        <v>2</v>
      </c>
      <c r="J6780" s="135">
        <v>328431.72000000015</v>
      </c>
      <c r="K6780" s="135">
        <v>110604.38999999961</v>
      </c>
      <c r="L6780" s="135">
        <v>80597.379999999597</v>
      </c>
      <c r="M6780" s="141" t="str">
        <f t="shared" si="211"/>
        <v>201710</v>
      </c>
    </row>
    <row r="6781" spans="1:13" x14ac:dyDescent="0.25">
      <c r="A6781" s="35" t="str">
        <f>VLOOKUP(B6781,ResCat!$A$2:$B$269,2,FALSE)</f>
        <v>XXX</v>
      </c>
      <c r="B6781" s="68" t="str">
        <f>IF(ISNA(VLOOKUP(C6781,COA!$A$2:$B$340,2,FALSE)),"XXX",VLOOKUP(C6781,COA!$A$2:$B$340,2,FALSE))</f>
        <v>L41</v>
      </c>
      <c r="C6781" s="149" t="str">
        <f t="shared" si="212"/>
        <v>0013-1004-0035</v>
      </c>
      <c r="D6781" s="134" t="s">
        <v>467</v>
      </c>
      <c r="E6781" s="134" t="s">
        <v>446</v>
      </c>
      <c r="F6781" s="134" t="s">
        <v>468</v>
      </c>
      <c r="G6781" s="134" t="s">
        <v>969</v>
      </c>
      <c r="H6781" s="134" t="s">
        <v>1023</v>
      </c>
      <c r="I6781" s="134" t="s">
        <v>343</v>
      </c>
      <c r="J6781" s="135">
        <v>-443.44000000000005</v>
      </c>
      <c r="K6781" s="135">
        <v>-321.26</v>
      </c>
      <c r="L6781" s="135">
        <v>-276.39</v>
      </c>
      <c r="M6781" s="141" t="str">
        <f t="shared" si="211"/>
        <v>201710</v>
      </c>
    </row>
    <row r="6782" spans="1:13" x14ac:dyDescent="0.25">
      <c r="A6782" s="35" t="str">
        <f>VLOOKUP(B6782,ResCat!$A$2:$B$269,2,FALSE)</f>
        <v>XXX</v>
      </c>
      <c r="B6782" s="68" t="str">
        <f>IF(ISNA(VLOOKUP(C6782,COA!$A$2:$B$340,2,FALSE)),"XXX",VLOOKUP(C6782,COA!$A$2:$B$340,2,FALSE))</f>
        <v>L41</v>
      </c>
      <c r="C6782" s="149" t="str">
        <f t="shared" si="212"/>
        <v>0013-1004-0035</v>
      </c>
      <c r="D6782" s="134" t="s">
        <v>467</v>
      </c>
      <c r="E6782" s="134" t="s">
        <v>446</v>
      </c>
      <c r="F6782" s="134" t="s">
        <v>468</v>
      </c>
      <c r="G6782" s="134" t="s">
        <v>969</v>
      </c>
      <c r="H6782" s="134" t="s">
        <v>1023</v>
      </c>
      <c r="I6782" s="134" t="s">
        <v>1</v>
      </c>
      <c r="J6782" s="135">
        <v>139083.43000000008</v>
      </c>
      <c r="K6782" s="135">
        <v>55407.829999999987</v>
      </c>
      <c r="L6782" s="135">
        <v>51280.699999999983</v>
      </c>
      <c r="M6782" s="141" t="str">
        <f t="shared" si="211"/>
        <v>201710</v>
      </c>
    </row>
    <row r="6783" spans="1:13" x14ac:dyDescent="0.25">
      <c r="A6783" s="35" t="str">
        <f>VLOOKUP(B6783,ResCat!$A$2:$B$269,2,FALSE)</f>
        <v>XXX</v>
      </c>
      <c r="B6783" s="68" t="str">
        <f>IF(ISNA(VLOOKUP(C6783,COA!$A$2:$B$340,2,FALSE)),"XXX",VLOOKUP(C6783,COA!$A$2:$B$340,2,FALSE))</f>
        <v>L41</v>
      </c>
      <c r="C6783" s="149" t="str">
        <f t="shared" si="212"/>
        <v>0013-1004-0035</v>
      </c>
      <c r="D6783" s="134" t="s">
        <v>467</v>
      </c>
      <c r="E6783" s="134" t="s">
        <v>446</v>
      </c>
      <c r="F6783" s="134" t="s">
        <v>468</v>
      </c>
      <c r="G6783" s="134" t="s">
        <v>961</v>
      </c>
      <c r="H6783" s="134" t="s">
        <v>1023</v>
      </c>
      <c r="I6783" s="134" t="s">
        <v>3</v>
      </c>
      <c r="J6783" s="135">
        <v>228068.20999999993</v>
      </c>
      <c r="K6783" s="135">
        <v>126812.96000000014</v>
      </c>
      <c r="L6783" s="135">
        <v>116223.42000000003</v>
      </c>
      <c r="M6783" s="141" t="str">
        <f t="shared" si="211"/>
        <v>201711</v>
      </c>
    </row>
    <row r="6784" spans="1:13" x14ac:dyDescent="0.25">
      <c r="A6784" s="35" t="str">
        <f>VLOOKUP(B6784,ResCat!$A$2:$B$269,2,FALSE)</f>
        <v>XXX</v>
      </c>
      <c r="B6784" s="68" t="str">
        <f>IF(ISNA(VLOOKUP(C6784,COA!$A$2:$B$340,2,FALSE)),"XXX",VLOOKUP(C6784,COA!$A$2:$B$340,2,FALSE))</f>
        <v>L41</v>
      </c>
      <c r="C6784" s="149" t="str">
        <f t="shared" si="212"/>
        <v>0013-1004-0035</v>
      </c>
      <c r="D6784" s="134" t="s">
        <v>467</v>
      </c>
      <c r="E6784" s="134" t="s">
        <v>446</v>
      </c>
      <c r="F6784" s="134" t="s">
        <v>468</v>
      </c>
      <c r="G6784" s="134" t="s">
        <v>961</v>
      </c>
      <c r="H6784" s="134" t="s">
        <v>1023</v>
      </c>
      <c r="I6784" s="134" t="s">
        <v>0</v>
      </c>
      <c r="J6784" s="135">
        <v>502581.67999999993</v>
      </c>
      <c r="K6784" s="135">
        <v>173488.02</v>
      </c>
      <c r="L6784" s="135">
        <v>149973.34999999995</v>
      </c>
      <c r="M6784" s="141" t="str">
        <f t="shared" si="211"/>
        <v>201711</v>
      </c>
    </row>
    <row r="6785" spans="1:13" x14ac:dyDescent="0.25">
      <c r="A6785" s="35" t="str">
        <f>VLOOKUP(B6785,ResCat!$A$2:$B$269,2,FALSE)</f>
        <v>XXX</v>
      </c>
      <c r="B6785" s="68" t="str">
        <f>IF(ISNA(VLOOKUP(C6785,COA!$A$2:$B$340,2,FALSE)),"XXX",VLOOKUP(C6785,COA!$A$2:$B$340,2,FALSE))</f>
        <v>L41</v>
      </c>
      <c r="C6785" s="149" t="str">
        <f t="shared" si="212"/>
        <v>0013-1004-0035</v>
      </c>
      <c r="D6785" s="134" t="s">
        <v>467</v>
      </c>
      <c r="E6785" s="134" t="s">
        <v>446</v>
      </c>
      <c r="F6785" s="134" t="s">
        <v>468</v>
      </c>
      <c r="G6785" s="134" t="s">
        <v>961</v>
      </c>
      <c r="H6785" s="134" t="s">
        <v>1023</v>
      </c>
      <c r="I6785" s="134" t="s">
        <v>336</v>
      </c>
      <c r="J6785" s="135">
        <v>9243.1299999999992</v>
      </c>
      <c r="K6785" s="135">
        <v>2208.2300000000005</v>
      </c>
      <c r="L6785" s="135">
        <v>2046.09</v>
      </c>
      <c r="M6785" s="141" t="str">
        <f t="shared" si="211"/>
        <v>201711</v>
      </c>
    </row>
    <row r="6786" spans="1:13" x14ac:dyDescent="0.25">
      <c r="A6786" s="35" t="str">
        <f>VLOOKUP(B6786,ResCat!$A$2:$B$269,2,FALSE)</f>
        <v>XXX</v>
      </c>
      <c r="B6786" s="68" t="str">
        <f>IF(ISNA(VLOOKUP(C6786,COA!$A$2:$B$340,2,FALSE)),"XXX",VLOOKUP(C6786,COA!$A$2:$B$340,2,FALSE))</f>
        <v>L41</v>
      </c>
      <c r="C6786" s="149" t="str">
        <f t="shared" si="212"/>
        <v>0013-1004-0035</v>
      </c>
      <c r="D6786" s="134" t="s">
        <v>467</v>
      </c>
      <c r="E6786" s="134" t="s">
        <v>446</v>
      </c>
      <c r="F6786" s="134" t="s">
        <v>468</v>
      </c>
      <c r="G6786" s="134" t="s">
        <v>961</v>
      </c>
      <c r="H6786" s="134" t="s">
        <v>1023</v>
      </c>
      <c r="I6786" s="134" t="s">
        <v>2</v>
      </c>
      <c r="J6786" s="135">
        <v>660660.95000000007</v>
      </c>
      <c r="K6786" s="135">
        <v>241334.06000000137</v>
      </c>
      <c r="L6786" s="135">
        <v>180948.14000000083</v>
      </c>
      <c r="M6786" s="141" t="str">
        <f t="shared" si="211"/>
        <v>201711</v>
      </c>
    </row>
    <row r="6787" spans="1:13" x14ac:dyDescent="0.25">
      <c r="A6787" s="35" t="str">
        <f>VLOOKUP(B6787,ResCat!$A$2:$B$269,2,FALSE)</f>
        <v>XXX</v>
      </c>
      <c r="B6787" s="68" t="str">
        <f>IF(ISNA(VLOOKUP(C6787,COA!$A$2:$B$340,2,FALSE)),"XXX",VLOOKUP(C6787,COA!$A$2:$B$340,2,FALSE))</f>
        <v>L41</v>
      </c>
      <c r="C6787" s="149" t="str">
        <f t="shared" si="212"/>
        <v>0013-1004-0035</v>
      </c>
      <c r="D6787" s="134" t="s">
        <v>467</v>
      </c>
      <c r="E6787" s="134" t="s">
        <v>446</v>
      </c>
      <c r="F6787" s="134" t="s">
        <v>468</v>
      </c>
      <c r="G6787" s="134" t="s">
        <v>961</v>
      </c>
      <c r="H6787" s="134" t="s">
        <v>1023</v>
      </c>
      <c r="I6787" s="134" t="s">
        <v>343</v>
      </c>
      <c r="J6787" s="135">
        <v>-2956.3199999999997</v>
      </c>
      <c r="K6787" s="135">
        <v>-1564.53</v>
      </c>
      <c r="L6787" s="135">
        <v>-1545.82</v>
      </c>
      <c r="M6787" s="141" t="str">
        <f t="shared" si="211"/>
        <v>201711</v>
      </c>
    </row>
    <row r="6788" spans="1:13" x14ac:dyDescent="0.25">
      <c r="A6788" s="35" t="str">
        <f>VLOOKUP(B6788,ResCat!$A$2:$B$269,2,FALSE)</f>
        <v>XXX</v>
      </c>
      <c r="B6788" s="68" t="str">
        <f>IF(ISNA(VLOOKUP(C6788,COA!$A$2:$B$340,2,FALSE)),"XXX",VLOOKUP(C6788,COA!$A$2:$B$340,2,FALSE))</f>
        <v>L41</v>
      </c>
      <c r="C6788" s="149" t="str">
        <f t="shared" si="212"/>
        <v>0013-1004-0035</v>
      </c>
      <c r="D6788" s="134" t="s">
        <v>467</v>
      </c>
      <c r="E6788" s="134" t="s">
        <v>446</v>
      </c>
      <c r="F6788" s="134" t="s">
        <v>468</v>
      </c>
      <c r="G6788" s="134" t="s">
        <v>961</v>
      </c>
      <c r="H6788" s="134" t="s">
        <v>1023</v>
      </c>
      <c r="I6788" s="134" t="s">
        <v>1</v>
      </c>
      <c r="J6788" s="135">
        <v>854906.29000000015</v>
      </c>
      <c r="K6788" s="135">
        <v>460330.58999999973</v>
      </c>
      <c r="L6788" s="135">
        <v>418139.53999999986</v>
      </c>
      <c r="M6788" s="141" t="str">
        <f t="shared" ref="M6788:M6851" si="213">IF(G6788&lt;$M$1,$M$1,G6788)</f>
        <v>201711</v>
      </c>
    </row>
    <row r="6789" spans="1:13" x14ac:dyDescent="0.25">
      <c r="A6789" s="35" t="str">
        <f>VLOOKUP(B6789,ResCat!$A$2:$B$269,2,FALSE)</f>
        <v>XXX</v>
      </c>
      <c r="B6789" s="68" t="str">
        <f>IF(ISNA(VLOOKUP(C6789,COA!$A$2:$B$340,2,FALSE)),"XXX",VLOOKUP(C6789,COA!$A$2:$B$340,2,FALSE))</f>
        <v>L41</v>
      </c>
      <c r="C6789" s="149" t="str">
        <f t="shared" ref="C6789:C6852" si="214">D6789&amp;"-"&amp;E6789&amp;"-"&amp;F6789</f>
        <v>0013-1004-0035</v>
      </c>
      <c r="D6789" s="134" t="s">
        <v>467</v>
      </c>
      <c r="E6789" s="134" t="s">
        <v>446</v>
      </c>
      <c r="F6789" s="134" t="s">
        <v>468</v>
      </c>
      <c r="G6789" s="134" t="s">
        <v>970</v>
      </c>
      <c r="H6789" s="134" t="s">
        <v>1023</v>
      </c>
      <c r="I6789" s="134" t="s">
        <v>3</v>
      </c>
      <c r="J6789" s="135">
        <v>729548.59999999986</v>
      </c>
      <c r="K6789" s="135">
        <v>248388.5100000008</v>
      </c>
      <c r="L6789" s="135">
        <v>206409.32000000009</v>
      </c>
      <c r="M6789" s="141" t="str">
        <f t="shared" si="213"/>
        <v>201712</v>
      </c>
    </row>
    <row r="6790" spans="1:13" x14ac:dyDescent="0.25">
      <c r="A6790" s="35" t="str">
        <f>VLOOKUP(B6790,ResCat!$A$2:$B$269,2,FALSE)</f>
        <v>XXX</v>
      </c>
      <c r="B6790" s="68" t="str">
        <f>IF(ISNA(VLOOKUP(C6790,COA!$A$2:$B$340,2,FALSE)),"XXX",VLOOKUP(C6790,COA!$A$2:$B$340,2,FALSE))</f>
        <v>L41</v>
      </c>
      <c r="C6790" s="149" t="str">
        <f t="shared" si="214"/>
        <v>0013-1004-0035</v>
      </c>
      <c r="D6790" s="134" t="s">
        <v>467</v>
      </c>
      <c r="E6790" s="134" t="s">
        <v>446</v>
      </c>
      <c r="F6790" s="134" t="s">
        <v>468</v>
      </c>
      <c r="G6790" s="134" t="s">
        <v>970</v>
      </c>
      <c r="H6790" s="134" t="s">
        <v>1023</v>
      </c>
      <c r="I6790" s="134" t="s">
        <v>0</v>
      </c>
      <c r="J6790" s="135">
        <v>3701268.1200000066</v>
      </c>
      <c r="K6790" s="135">
        <v>1313710.990000003</v>
      </c>
      <c r="L6790" s="135">
        <v>1135036.7100000016</v>
      </c>
      <c r="M6790" s="141" t="str">
        <f t="shared" si="213"/>
        <v>201712</v>
      </c>
    </row>
    <row r="6791" spans="1:13" x14ac:dyDescent="0.25">
      <c r="A6791" s="35" t="str">
        <f>VLOOKUP(B6791,ResCat!$A$2:$B$269,2,FALSE)</f>
        <v>XXX</v>
      </c>
      <c r="B6791" s="68" t="str">
        <f>IF(ISNA(VLOOKUP(C6791,COA!$A$2:$B$340,2,FALSE)),"XXX",VLOOKUP(C6791,COA!$A$2:$B$340,2,FALSE))</f>
        <v>L41</v>
      </c>
      <c r="C6791" s="149" t="str">
        <f t="shared" si="214"/>
        <v>0013-1004-0035</v>
      </c>
      <c r="D6791" s="134" t="s">
        <v>467</v>
      </c>
      <c r="E6791" s="134" t="s">
        <v>446</v>
      </c>
      <c r="F6791" s="134" t="s">
        <v>468</v>
      </c>
      <c r="G6791" s="134" t="s">
        <v>970</v>
      </c>
      <c r="H6791" s="134" t="s">
        <v>1023</v>
      </c>
      <c r="I6791" s="134" t="s">
        <v>336</v>
      </c>
      <c r="J6791" s="135">
        <v>13415.279999999999</v>
      </c>
      <c r="K6791" s="135">
        <v>7550.96</v>
      </c>
      <c r="L6791" s="135">
        <v>7109.9899999999989</v>
      </c>
      <c r="M6791" s="141" t="str">
        <f t="shared" si="213"/>
        <v>201712</v>
      </c>
    </row>
    <row r="6792" spans="1:13" x14ac:dyDescent="0.25">
      <c r="A6792" s="35" t="str">
        <f>VLOOKUP(B6792,ResCat!$A$2:$B$269,2,FALSE)</f>
        <v>XXX</v>
      </c>
      <c r="B6792" s="68" t="str">
        <f>IF(ISNA(VLOOKUP(C6792,COA!$A$2:$B$340,2,FALSE)),"XXX",VLOOKUP(C6792,COA!$A$2:$B$340,2,FALSE))</f>
        <v>L41</v>
      </c>
      <c r="C6792" s="149" t="str">
        <f t="shared" si="214"/>
        <v>0013-1004-0035</v>
      </c>
      <c r="D6792" s="134" t="s">
        <v>467</v>
      </c>
      <c r="E6792" s="134" t="s">
        <v>446</v>
      </c>
      <c r="F6792" s="134" t="s">
        <v>468</v>
      </c>
      <c r="G6792" s="134" t="s">
        <v>970</v>
      </c>
      <c r="H6792" s="134" t="s">
        <v>1023</v>
      </c>
      <c r="I6792" s="134" t="s">
        <v>2</v>
      </c>
      <c r="J6792" s="135">
        <v>2350438.4500000007</v>
      </c>
      <c r="K6792" s="135">
        <v>957198.11000002059</v>
      </c>
      <c r="L6792" s="135">
        <v>730659.51000001386</v>
      </c>
      <c r="M6792" s="141" t="str">
        <f t="shared" si="213"/>
        <v>201712</v>
      </c>
    </row>
    <row r="6793" spans="1:13" x14ac:dyDescent="0.25">
      <c r="A6793" s="35" t="str">
        <f>VLOOKUP(B6793,ResCat!$A$2:$B$269,2,FALSE)</f>
        <v>XXX</v>
      </c>
      <c r="B6793" s="68" t="str">
        <f>IF(ISNA(VLOOKUP(C6793,COA!$A$2:$B$340,2,FALSE)),"XXX",VLOOKUP(C6793,COA!$A$2:$B$340,2,FALSE))</f>
        <v>L41</v>
      </c>
      <c r="C6793" s="149" t="str">
        <f t="shared" si="214"/>
        <v>0013-1004-0035</v>
      </c>
      <c r="D6793" s="134" t="s">
        <v>467</v>
      </c>
      <c r="E6793" s="134" t="s">
        <v>446</v>
      </c>
      <c r="F6793" s="134" t="s">
        <v>468</v>
      </c>
      <c r="G6793" s="134" t="s">
        <v>970</v>
      </c>
      <c r="H6793" s="134" t="s">
        <v>1023</v>
      </c>
      <c r="I6793" s="134" t="s">
        <v>343</v>
      </c>
      <c r="J6793" s="135">
        <v>1069195.2599999961</v>
      </c>
      <c r="K6793" s="135">
        <v>479429.35999999964</v>
      </c>
      <c r="L6793" s="135">
        <v>462187.20999999956</v>
      </c>
      <c r="M6793" s="141" t="str">
        <f t="shared" si="213"/>
        <v>201712</v>
      </c>
    </row>
    <row r="6794" spans="1:13" x14ac:dyDescent="0.25">
      <c r="A6794" s="35" t="str">
        <f>VLOOKUP(B6794,ResCat!$A$2:$B$269,2,FALSE)</f>
        <v>XXX</v>
      </c>
      <c r="B6794" s="68" t="str">
        <f>IF(ISNA(VLOOKUP(C6794,COA!$A$2:$B$340,2,FALSE)),"XXX",VLOOKUP(C6794,COA!$A$2:$B$340,2,FALSE))</f>
        <v>L41</v>
      </c>
      <c r="C6794" s="149" t="str">
        <f t="shared" si="214"/>
        <v>0013-1004-0035</v>
      </c>
      <c r="D6794" s="134" t="s">
        <v>467</v>
      </c>
      <c r="E6794" s="134" t="s">
        <v>446</v>
      </c>
      <c r="F6794" s="134" t="s">
        <v>468</v>
      </c>
      <c r="G6794" s="134" t="s">
        <v>970</v>
      </c>
      <c r="H6794" s="134" t="s">
        <v>1023</v>
      </c>
      <c r="I6794" s="134" t="s">
        <v>1</v>
      </c>
      <c r="J6794" s="135">
        <v>3869338.7999999933</v>
      </c>
      <c r="K6794" s="135">
        <v>1675043.5999999989</v>
      </c>
      <c r="L6794" s="135">
        <v>1556723.9899999993</v>
      </c>
      <c r="M6794" s="141" t="str">
        <f t="shared" si="213"/>
        <v>201712</v>
      </c>
    </row>
    <row r="6795" spans="1:13" x14ac:dyDescent="0.25">
      <c r="A6795" s="35" t="str">
        <f>VLOOKUP(B6795,ResCat!$A$2:$B$269,2,FALSE)</f>
        <v>XXX</v>
      </c>
      <c r="B6795" s="68" t="str">
        <f>IF(ISNA(VLOOKUP(C6795,COA!$A$2:$B$340,2,FALSE)),"XXX",VLOOKUP(C6795,COA!$A$2:$B$340,2,FALSE))</f>
        <v>L41</v>
      </c>
      <c r="C6795" s="149" t="str">
        <f t="shared" si="214"/>
        <v>0013-1004-0035</v>
      </c>
      <c r="D6795" s="134" t="s">
        <v>467</v>
      </c>
      <c r="E6795" s="134" t="s">
        <v>446</v>
      </c>
      <c r="F6795" s="134" t="s">
        <v>468</v>
      </c>
      <c r="G6795" s="134" t="s">
        <v>1023</v>
      </c>
      <c r="H6795" s="134" t="s">
        <v>1023</v>
      </c>
      <c r="I6795" s="134" t="s">
        <v>3</v>
      </c>
      <c r="J6795" s="135">
        <v>964438.28999999282</v>
      </c>
      <c r="K6795" s="135">
        <v>326607.28999999934</v>
      </c>
      <c r="L6795" s="135">
        <v>193062.64000000048</v>
      </c>
      <c r="M6795" s="141" t="str">
        <f t="shared" si="213"/>
        <v>201801</v>
      </c>
    </row>
    <row r="6796" spans="1:13" x14ac:dyDescent="0.25">
      <c r="A6796" s="35" t="str">
        <f>VLOOKUP(B6796,ResCat!$A$2:$B$269,2,FALSE)</f>
        <v>XXX</v>
      </c>
      <c r="B6796" s="68" t="str">
        <f>IF(ISNA(VLOOKUP(C6796,COA!$A$2:$B$340,2,FALSE)),"XXX",VLOOKUP(C6796,COA!$A$2:$B$340,2,FALSE))</f>
        <v>L41</v>
      </c>
      <c r="C6796" s="149" t="str">
        <f t="shared" si="214"/>
        <v>0013-1004-0035</v>
      </c>
      <c r="D6796" s="134" t="s">
        <v>467</v>
      </c>
      <c r="E6796" s="134" t="s">
        <v>446</v>
      </c>
      <c r="F6796" s="134" t="s">
        <v>468</v>
      </c>
      <c r="G6796" s="134" t="s">
        <v>1023</v>
      </c>
      <c r="H6796" s="134" t="s">
        <v>1023</v>
      </c>
      <c r="I6796" s="134" t="s">
        <v>0</v>
      </c>
      <c r="J6796" s="135">
        <v>1617750.0600000003</v>
      </c>
      <c r="K6796" s="135">
        <v>598522.52</v>
      </c>
      <c r="L6796" s="135">
        <v>515246.01999999984</v>
      </c>
      <c r="M6796" s="141" t="str">
        <f t="shared" si="213"/>
        <v>201801</v>
      </c>
    </row>
    <row r="6797" spans="1:13" x14ac:dyDescent="0.25">
      <c r="A6797" s="35" t="str">
        <f>VLOOKUP(B6797,ResCat!$A$2:$B$269,2,FALSE)</f>
        <v>XXX</v>
      </c>
      <c r="B6797" s="68" t="str">
        <f>IF(ISNA(VLOOKUP(C6797,COA!$A$2:$B$340,2,FALSE)),"XXX",VLOOKUP(C6797,COA!$A$2:$B$340,2,FALSE))</f>
        <v>L41</v>
      </c>
      <c r="C6797" s="149" t="str">
        <f t="shared" si="214"/>
        <v>0013-1004-0035</v>
      </c>
      <c r="D6797" s="134" t="s">
        <v>467</v>
      </c>
      <c r="E6797" s="134" t="s">
        <v>446</v>
      </c>
      <c r="F6797" s="134" t="s">
        <v>468</v>
      </c>
      <c r="G6797" s="134" t="s">
        <v>1023</v>
      </c>
      <c r="H6797" s="134" t="s">
        <v>1023</v>
      </c>
      <c r="I6797" s="134" t="s">
        <v>336</v>
      </c>
      <c r="J6797" s="135">
        <v>14618.66</v>
      </c>
      <c r="K6797" s="135">
        <v>9103.0300000000025</v>
      </c>
      <c r="L6797" s="135">
        <v>8048.2399999999989</v>
      </c>
      <c r="M6797" s="141" t="str">
        <f t="shared" si="213"/>
        <v>201801</v>
      </c>
    </row>
    <row r="6798" spans="1:13" x14ac:dyDescent="0.25">
      <c r="A6798" s="35" t="str">
        <f>VLOOKUP(B6798,ResCat!$A$2:$B$269,2,FALSE)</f>
        <v>XXX</v>
      </c>
      <c r="B6798" s="68" t="str">
        <f>IF(ISNA(VLOOKUP(C6798,COA!$A$2:$B$340,2,FALSE)),"XXX",VLOOKUP(C6798,COA!$A$2:$B$340,2,FALSE))</f>
        <v>L41</v>
      </c>
      <c r="C6798" s="149" t="str">
        <f t="shared" si="214"/>
        <v>0013-1004-0035</v>
      </c>
      <c r="D6798" s="134" t="s">
        <v>467</v>
      </c>
      <c r="E6798" s="134" t="s">
        <v>446</v>
      </c>
      <c r="F6798" s="134" t="s">
        <v>468</v>
      </c>
      <c r="G6798" s="134" t="s">
        <v>1023</v>
      </c>
      <c r="H6798" s="134" t="s">
        <v>1023</v>
      </c>
      <c r="I6798" s="134" t="s">
        <v>2</v>
      </c>
      <c r="J6798" s="135">
        <v>2523392.7499999977</v>
      </c>
      <c r="K6798" s="135">
        <v>1263925.1500000088</v>
      </c>
      <c r="L6798" s="135">
        <v>762506.00000000454</v>
      </c>
      <c r="M6798" s="141" t="str">
        <f t="shared" si="213"/>
        <v>201801</v>
      </c>
    </row>
    <row r="6799" spans="1:13" x14ac:dyDescent="0.25">
      <c r="A6799" s="35" t="str">
        <f>VLOOKUP(B6799,ResCat!$A$2:$B$269,2,FALSE)</f>
        <v>XXX</v>
      </c>
      <c r="B6799" s="68" t="str">
        <f>IF(ISNA(VLOOKUP(C6799,COA!$A$2:$B$340,2,FALSE)),"XXX",VLOOKUP(C6799,COA!$A$2:$B$340,2,FALSE))</f>
        <v>L41</v>
      </c>
      <c r="C6799" s="149" t="str">
        <f t="shared" si="214"/>
        <v>0013-1004-0035</v>
      </c>
      <c r="D6799" s="134" t="s">
        <v>467</v>
      </c>
      <c r="E6799" s="134" t="s">
        <v>446</v>
      </c>
      <c r="F6799" s="134" t="s">
        <v>468</v>
      </c>
      <c r="G6799" s="134" t="s">
        <v>1023</v>
      </c>
      <c r="H6799" s="134" t="s">
        <v>1023</v>
      </c>
      <c r="I6799" s="134" t="s">
        <v>343</v>
      </c>
      <c r="J6799" s="135">
        <v>3871640.570000018</v>
      </c>
      <c r="K6799" s="135">
        <v>1653981.5299999977</v>
      </c>
      <c r="L6799" s="135">
        <v>1518873.9700000018</v>
      </c>
      <c r="M6799" s="141" t="str">
        <f t="shared" si="213"/>
        <v>201801</v>
      </c>
    </row>
    <row r="6800" spans="1:13" x14ac:dyDescent="0.25">
      <c r="A6800" s="35" t="str">
        <f>VLOOKUP(B6800,ResCat!$A$2:$B$269,2,FALSE)</f>
        <v>XXX</v>
      </c>
      <c r="B6800" s="68" t="str">
        <f>IF(ISNA(VLOOKUP(C6800,COA!$A$2:$B$340,2,FALSE)),"XXX",VLOOKUP(C6800,COA!$A$2:$B$340,2,FALSE))</f>
        <v>L41</v>
      </c>
      <c r="C6800" s="149" t="str">
        <f t="shared" si="214"/>
        <v>0013-1004-0035</v>
      </c>
      <c r="D6800" s="134" t="s">
        <v>467</v>
      </c>
      <c r="E6800" s="134" t="s">
        <v>446</v>
      </c>
      <c r="F6800" s="134" t="s">
        <v>468</v>
      </c>
      <c r="G6800" s="134" t="s">
        <v>1023</v>
      </c>
      <c r="H6800" s="134" t="s">
        <v>1023</v>
      </c>
      <c r="I6800" s="134" t="s">
        <v>1</v>
      </c>
      <c r="J6800" s="135">
        <v>3263834.459999999</v>
      </c>
      <c r="K6800" s="135">
        <v>1586772.580000025</v>
      </c>
      <c r="L6800" s="135">
        <v>1419815.0800000229</v>
      </c>
      <c r="M6800" s="141" t="str">
        <f t="shared" si="213"/>
        <v>201801</v>
      </c>
    </row>
    <row r="6801" spans="1:13" x14ac:dyDescent="0.25">
      <c r="A6801" s="35" t="str">
        <f>VLOOKUP(B6801,ResCat!$A$2:$B$269,2,FALSE)</f>
        <v>XXX</v>
      </c>
      <c r="B6801" s="68" t="str">
        <f>IF(ISNA(VLOOKUP(C6801,COA!$A$2:$B$340,2,FALSE)),"XXX",VLOOKUP(C6801,COA!$A$2:$B$340,2,FALSE))</f>
        <v>N41</v>
      </c>
      <c r="C6801" s="149" t="str">
        <f t="shared" si="214"/>
        <v>0013-1005-0035</v>
      </c>
      <c r="D6801" s="134" t="s">
        <v>467</v>
      </c>
      <c r="E6801" s="134" t="s">
        <v>447</v>
      </c>
      <c r="F6801" s="134" t="s">
        <v>468</v>
      </c>
      <c r="G6801" s="134" t="s">
        <v>309</v>
      </c>
      <c r="H6801" s="134" t="s">
        <v>1023</v>
      </c>
      <c r="I6801" s="134" t="s">
        <v>2</v>
      </c>
      <c r="J6801" s="135">
        <v>91.289999999999992</v>
      </c>
      <c r="K6801" s="135">
        <v>91.289999999999992</v>
      </c>
      <c r="L6801" s="135">
        <v>0</v>
      </c>
      <c r="M6801" s="141" t="str">
        <f t="shared" si="213"/>
        <v>201601</v>
      </c>
    </row>
    <row r="6802" spans="1:13" x14ac:dyDescent="0.25">
      <c r="A6802" s="35" t="str">
        <f>VLOOKUP(B6802,ResCat!$A$2:$B$269,2,FALSE)</f>
        <v>XXX</v>
      </c>
      <c r="B6802" s="68" t="str">
        <f>IF(ISNA(VLOOKUP(C6802,COA!$A$2:$B$340,2,FALSE)),"XXX",VLOOKUP(C6802,COA!$A$2:$B$340,2,FALSE))</f>
        <v>N41</v>
      </c>
      <c r="C6802" s="149" t="str">
        <f t="shared" si="214"/>
        <v>0013-1005-0035</v>
      </c>
      <c r="D6802" s="134" t="s">
        <v>467</v>
      </c>
      <c r="E6802" s="134" t="s">
        <v>447</v>
      </c>
      <c r="F6802" s="134" t="s">
        <v>468</v>
      </c>
      <c r="G6802" s="134" t="s">
        <v>1026</v>
      </c>
      <c r="H6802" s="134" t="s">
        <v>1023</v>
      </c>
      <c r="I6802" s="134" t="s">
        <v>2</v>
      </c>
      <c r="J6802" s="135">
        <v>60.86</v>
      </c>
      <c r="K6802" s="135">
        <v>60.86</v>
      </c>
      <c r="L6802" s="135">
        <v>0</v>
      </c>
      <c r="M6802" s="141" t="str">
        <f t="shared" si="213"/>
        <v>201601</v>
      </c>
    </row>
    <row r="6803" spans="1:13" x14ac:dyDescent="0.25">
      <c r="A6803" s="35" t="str">
        <f>VLOOKUP(B6803,ResCat!$A$2:$B$269,2,FALSE)</f>
        <v>XXX</v>
      </c>
      <c r="B6803" s="68" t="str">
        <f>IF(ISNA(VLOOKUP(C6803,COA!$A$2:$B$340,2,FALSE)),"XXX",VLOOKUP(C6803,COA!$A$2:$B$340,2,FALSE))</f>
        <v>N41</v>
      </c>
      <c r="C6803" s="149" t="str">
        <f t="shared" si="214"/>
        <v>0013-1005-0035</v>
      </c>
      <c r="D6803" s="134" t="s">
        <v>467</v>
      </c>
      <c r="E6803" s="134" t="s">
        <v>447</v>
      </c>
      <c r="F6803" s="134" t="s">
        <v>468</v>
      </c>
      <c r="G6803" s="134" t="s">
        <v>362</v>
      </c>
      <c r="H6803" s="134" t="s">
        <v>1023</v>
      </c>
      <c r="I6803" s="134" t="s">
        <v>3</v>
      </c>
      <c r="J6803" s="135">
        <v>76.069999999999993</v>
      </c>
      <c r="K6803" s="135">
        <v>76.069999999999993</v>
      </c>
      <c r="L6803" s="135">
        <v>0</v>
      </c>
      <c r="M6803" s="141" t="str">
        <f t="shared" si="213"/>
        <v>201601</v>
      </c>
    </row>
    <row r="6804" spans="1:13" x14ac:dyDescent="0.25">
      <c r="A6804" s="35" t="str">
        <f>VLOOKUP(B6804,ResCat!$A$2:$B$269,2,FALSE)</f>
        <v>XXX</v>
      </c>
      <c r="B6804" s="68" t="str">
        <f>IF(ISNA(VLOOKUP(C6804,COA!$A$2:$B$340,2,FALSE)),"XXX",VLOOKUP(C6804,COA!$A$2:$B$340,2,FALSE))</f>
        <v>N41</v>
      </c>
      <c r="C6804" s="149" t="str">
        <f t="shared" si="214"/>
        <v>0013-1005-0035</v>
      </c>
      <c r="D6804" s="134" t="s">
        <v>467</v>
      </c>
      <c r="E6804" s="134" t="s">
        <v>447</v>
      </c>
      <c r="F6804" s="134" t="s">
        <v>468</v>
      </c>
      <c r="G6804" s="134" t="s">
        <v>362</v>
      </c>
      <c r="H6804" s="134" t="s">
        <v>1023</v>
      </c>
      <c r="I6804" s="134" t="s">
        <v>0</v>
      </c>
      <c r="J6804" s="135">
        <v>24427</v>
      </c>
      <c r="K6804" s="135">
        <v>10566</v>
      </c>
      <c r="L6804" s="135">
        <v>5926.2</v>
      </c>
      <c r="M6804" s="141" t="str">
        <f t="shared" si="213"/>
        <v>201601</v>
      </c>
    </row>
    <row r="6805" spans="1:13" x14ac:dyDescent="0.25">
      <c r="A6805" s="35" t="str">
        <f>VLOOKUP(B6805,ResCat!$A$2:$B$269,2,FALSE)</f>
        <v>XXX</v>
      </c>
      <c r="B6805" s="68" t="str">
        <f>IF(ISNA(VLOOKUP(C6805,COA!$A$2:$B$340,2,FALSE)),"XXX",VLOOKUP(C6805,COA!$A$2:$B$340,2,FALSE))</f>
        <v>N41</v>
      </c>
      <c r="C6805" s="149" t="str">
        <f t="shared" si="214"/>
        <v>0013-1005-0035</v>
      </c>
      <c r="D6805" s="134" t="s">
        <v>467</v>
      </c>
      <c r="E6805" s="134" t="s">
        <v>447</v>
      </c>
      <c r="F6805" s="134" t="s">
        <v>468</v>
      </c>
      <c r="G6805" s="134" t="s">
        <v>362</v>
      </c>
      <c r="H6805" s="134" t="s">
        <v>1023</v>
      </c>
      <c r="I6805" s="134" t="s">
        <v>2</v>
      </c>
      <c r="J6805" s="135">
        <v>1941.0800000000002</v>
      </c>
      <c r="K6805" s="135">
        <v>1941.0800000000002</v>
      </c>
      <c r="L6805" s="135">
        <v>550.04</v>
      </c>
      <c r="M6805" s="141" t="str">
        <f t="shared" si="213"/>
        <v>201601</v>
      </c>
    </row>
    <row r="6806" spans="1:13" x14ac:dyDescent="0.25">
      <c r="A6806" s="35" t="str">
        <f>VLOOKUP(B6806,ResCat!$A$2:$B$269,2,FALSE)</f>
        <v>XXX</v>
      </c>
      <c r="B6806" s="68" t="str">
        <f>IF(ISNA(VLOOKUP(C6806,COA!$A$2:$B$340,2,FALSE)),"XXX",VLOOKUP(C6806,COA!$A$2:$B$340,2,FALSE))</f>
        <v>N41</v>
      </c>
      <c r="C6806" s="149" t="str">
        <f t="shared" si="214"/>
        <v>0013-1005-0035</v>
      </c>
      <c r="D6806" s="134" t="s">
        <v>467</v>
      </c>
      <c r="E6806" s="134" t="s">
        <v>447</v>
      </c>
      <c r="F6806" s="134" t="s">
        <v>468</v>
      </c>
      <c r="G6806" s="134" t="s">
        <v>359</v>
      </c>
      <c r="H6806" s="134" t="s">
        <v>1023</v>
      </c>
      <c r="I6806" s="134" t="s">
        <v>3</v>
      </c>
      <c r="J6806" s="135">
        <v>24.22</v>
      </c>
      <c r="K6806" s="135">
        <v>30.740000000000009</v>
      </c>
      <c r="L6806" s="135">
        <v>0</v>
      </c>
      <c r="M6806" s="141" t="str">
        <f t="shared" si="213"/>
        <v>201601</v>
      </c>
    </row>
    <row r="6807" spans="1:13" x14ac:dyDescent="0.25">
      <c r="A6807" s="35" t="str">
        <f>VLOOKUP(B6807,ResCat!$A$2:$B$269,2,FALSE)</f>
        <v>XXX</v>
      </c>
      <c r="B6807" s="68" t="str">
        <f>IF(ISNA(VLOOKUP(C6807,COA!$A$2:$B$340,2,FALSE)),"XXX",VLOOKUP(C6807,COA!$A$2:$B$340,2,FALSE))</f>
        <v>N41</v>
      </c>
      <c r="C6807" s="149" t="str">
        <f t="shared" si="214"/>
        <v>0013-1005-0035</v>
      </c>
      <c r="D6807" s="134" t="s">
        <v>467</v>
      </c>
      <c r="E6807" s="134" t="s">
        <v>447</v>
      </c>
      <c r="F6807" s="134" t="s">
        <v>468</v>
      </c>
      <c r="G6807" s="134" t="s">
        <v>359</v>
      </c>
      <c r="H6807" s="134" t="s">
        <v>1023</v>
      </c>
      <c r="I6807" s="134" t="s">
        <v>2</v>
      </c>
      <c r="J6807" s="135">
        <v>417.13</v>
      </c>
      <c r="K6807" s="135">
        <v>352.98</v>
      </c>
      <c r="L6807" s="135">
        <v>0</v>
      </c>
      <c r="M6807" s="141" t="str">
        <f t="shared" si="213"/>
        <v>201601</v>
      </c>
    </row>
    <row r="6808" spans="1:13" x14ac:dyDescent="0.25">
      <c r="A6808" s="35" t="str">
        <f>VLOOKUP(B6808,ResCat!$A$2:$B$269,2,FALSE)</f>
        <v>XXX</v>
      </c>
      <c r="B6808" s="68" t="str">
        <f>IF(ISNA(VLOOKUP(C6808,COA!$A$2:$B$340,2,FALSE)),"XXX",VLOOKUP(C6808,COA!$A$2:$B$340,2,FALSE))</f>
        <v>N41</v>
      </c>
      <c r="C6808" s="149" t="str">
        <f t="shared" si="214"/>
        <v>0013-1005-0035</v>
      </c>
      <c r="D6808" s="134" t="s">
        <v>467</v>
      </c>
      <c r="E6808" s="134" t="s">
        <v>447</v>
      </c>
      <c r="F6808" s="134" t="s">
        <v>468</v>
      </c>
      <c r="G6808" s="134" t="s">
        <v>354</v>
      </c>
      <c r="H6808" s="134" t="s">
        <v>1023</v>
      </c>
      <c r="I6808" s="134" t="s">
        <v>3</v>
      </c>
      <c r="J6808" s="135">
        <v>0</v>
      </c>
      <c r="K6808" s="135">
        <v>25.069999999999993</v>
      </c>
      <c r="L6808" s="135">
        <v>0</v>
      </c>
      <c r="M6808" s="141" t="str">
        <f t="shared" si="213"/>
        <v>201601</v>
      </c>
    </row>
    <row r="6809" spans="1:13" x14ac:dyDescent="0.25">
      <c r="A6809" s="35" t="str">
        <f>VLOOKUP(B6809,ResCat!$A$2:$B$269,2,FALSE)</f>
        <v>XXX</v>
      </c>
      <c r="B6809" s="68" t="str">
        <f>IF(ISNA(VLOOKUP(C6809,COA!$A$2:$B$340,2,FALSE)),"XXX",VLOOKUP(C6809,COA!$A$2:$B$340,2,FALSE))</f>
        <v>N41</v>
      </c>
      <c r="C6809" s="149" t="str">
        <f t="shared" si="214"/>
        <v>0013-1005-0035</v>
      </c>
      <c r="D6809" s="134" t="s">
        <v>467</v>
      </c>
      <c r="E6809" s="134" t="s">
        <v>447</v>
      </c>
      <c r="F6809" s="134" t="s">
        <v>468</v>
      </c>
      <c r="G6809" s="134" t="s">
        <v>354</v>
      </c>
      <c r="H6809" s="134" t="s">
        <v>1023</v>
      </c>
      <c r="I6809" s="134" t="s">
        <v>0</v>
      </c>
      <c r="J6809" s="135">
        <v>112780</v>
      </c>
      <c r="K6809" s="135">
        <v>0</v>
      </c>
      <c r="L6809" s="135">
        <v>0</v>
      </c>
      <c r="M6809" s="141" t="str">
        <f t="shared" si="213"/>
        <v>201601</v>
      </c>
    </row>
    <row r="6810" spans="1:13" x14ac:dyDescent="0.25">
      <c r="A6810" s="35" t="str">
        <f>VLOOKUP(B6810,ResCat!$A$2:$B$269,2,FALSE)</f>
        <v>XXX</v>
      </c>
      <c r="B6810" s="68" t="str">
        <f>IF(ISNA(VLOOKUP(C6810,COA!$A$2:$B$340,2,FALSE)),"XXX",VLOOKUP(C6810,COA!$A$2:$B$340,2,FALSE))</f>
        <v>N41</v>
      </c>
      <c r="C6810" s="149" t="str">
        <f t="shared" si="214"/>
        <v>0013-1005-0035</v>
      </c>
      <c r="D6810" s="134" t="s">
        <v>467</v>
      </c>
      <c r="E6810" s="134" t="s">
        <v>447</v>
      </c>
      <c r="F6810" s="134" t="s">
        <v>468</v>
      </c>
      <c r="G6810" s="134" t="s">
        <v>354</v>
      </c>
      <c r="H6810" s="134" t="s">
        <v>1023</v>
      </c>
      <c r="I6810" s="134" t="s">
        <v>2</v>
      </c>
      <c r="J6810" s="135">
        <v>19.75</v>
      </c>
      <c r="K6810" s="135">
        <v>27.569999999999993</v>
      </c>
      <c r="L6810" s="135">
        <v>0</v>
      </c>
      <c r="M6810" s="141" t="str">
        <f t="shared" si="213"/>
        <v>201601</v>
      </c>
    </row>
    <row r="6811" spans="1:13" x14ac:dyDescent="0.25">
      <c r="A6811" s="35" t="str">
        <f>VLOOKUP(B6811,ResCat!$A$2:$B$269,2,FALSE)</f>
        <v>XXX</v>
      </c>
      <c r="B6811" s="68" t="str">
        <f>IF(ISNA(VLOOKUP(C6811,COA!$A$2:$B$340,2,FALSE)),"XXX",VLOOKUP(C6811,COA!$A$2:$B$340,2,FALSE))</f>
        <v>N41</v>
      </c>
      <c r="C6811" s="149" t="str">
        <f t="shared" si="214"/>
        <v>0013-1005-0035</v>
      </c>
      <c r="D6811" s="134" t="s">
        <v>467</v>
      </c>
      <c r="E6811" s="134" t="s">
        <v>447</v>
      </c>
      <c r="F6811" s="134" t="s">
        <v>468</v>
      </c>
      <c r="G6811" s="134" t="s">
        <v>366</v>
      </c>
      <c r="H6811" s="134" t="s">
        <v>1023</v>
      </c>
      <c r="I6811" s="134" t="s">
        <v>3</v>
      </c>
      <c r="J6811" s="135">
        <v>22</v>
      </c>
      <c r="K6811" s="135">
        <v>0.25</v>
      </c>
      <c r="L6811" s="135">
        <v>0</v>
      </c>
      <c r="M6811" s="141" t="str">
        <f t="shared" si="213"/>
        <v>201601</v>
      </c>
    </row>
    <row r="6812" spans="1:13" x14ac:dyDescent="0.25">
      <c r="A6812" s="35" t="str">
        <f>VLOOKUP(B6812,ResCat!$A$2:$B$269,2,FALSE)</f>
        <v>XXX</v>
      </c>
      <c r="B6812" s="68" t="str">
        <f>IF(ISNA(VLOOKUP(C6812,COA!$A$2:$B$340,2,FALSE)),"XXX",VLOOKUP(C6812,COA!$A$2:$B$340,2,FALSE))</f>
        <v>N41</v>
      </c>
      <c r="C6812" s="149" t="str">
        <f t="shared" si="214"/>
        <v>0013-1005-0035</v>
      </c>
      <c r="D6812" s="134" t="s">
        <v>467</v>
      </c>
      <c r="E6812" s="134" t="s">
        <v>447</v>
      </c>
      <c r="F6812" s="134" t="s">
        <v>468</v>
      </c>
      <c r="G6812" s="134" t="s">
        <v>366</v>
      </c>
      <c r="H6812" s="134" t="s">
        <v>1023</v>
      </c>
      <c r="I6812" s="134" t="s">
        <v>2</v>
      </c>
      <c r="J6812" s="135">
        <v>329.75000000000023</v>
      </c>
      <c r="K6812" s="135">
        <v>31.999999999999982</v>
      </c>
      <c r="L6812" s="135">
        <v>-7.7499999999999911</v>
      </c>
      <c r="M6812" s="141" t="str">
        <f t="shared" si="213"/>
        <v>201601</v>
      </c>
    </row>
    <row r="6813" spans="1:13" x14ac:dyDescent="0.25">
      <c r="A6813" s="35" t="str">
        <f>VLOOKUP(B6813,ResCat!$A$2:$B$269,2,FALSE)</f>
        <v>XXX</v>
      </c>
      <c r="B6813" s="68" t="str">
        <f>IF(ISNA(VLOOKUP(C6813,COA!$A$2:$B$340,2,FALSE)),"XXX",VLOOKUP(C6813,COA!$A$2:$B$340,2,FALSE))</f>
        <v>N41</v>
      </c>
      <c r="C6813" s="149" t="str">
        <f t="shared" si="214"/>
        <v>0013-1005-0035</v>
      </c>
      <c r="D6813" s="134" t="s">
        <v>467</v>
      </c>
      <c r="E6813" s="134" t="s">
        <v>447</v>
      </c>
      <c r="F6813" s="134" t="s">
        <v>468</v>
      </c>
      <c r="G6813" s="134" t="s">
        <v>366</v>
      </c>
      <c r="H6813" s="134" t="s">
        <v>1023</v>
      </c>
      <c r="I6813" s="134" t="s">
        <v>1</v>
      </c>
      <c r="J6813" s="135">
        <v>0</v>
      </c>
      <c r="K6813" s="135">
        <v>-316.84000000000015</v>
      </c>
      <c r="L6813" s="135">
        <v>-316.83999999999992</v>
      </c>
      <c r="M6813" s="141" t="str">
        <f t="shared" si="213"/>
        <v>201601</v>
      </c>
    </row>
    <row r="6814" spans="1:13" x14ac:dyDescent="0.25">
      <c r="A6814" s="35" t="str">
        <f>VLOOKUP(B6814,ResCat!$A$2:$B$269,2,FALSE)</f>
        <v>XXX</v>
      </c>
      <c r="B6814" s="68" t="str">
        <f>IF(ISNA(VLOOKUP(C6814,COA!$A$2:$B$340,2,FALSE)),"XXX",VLOOKUP(C6814,COA!$A$2:$B$340,2,FALSE))</f>
        <v>N41</v>
      </c>
      <c r="C6814" s="149" t="str">
        <f t="shared" si="214"/>
        <v>0013-1005-0035</v>
      </c>
      <c r="D6814" s="134" t="s">
        <v>467</v>
      </c>
      <c r="E6814" s="134" t="s">
        <v>447</v>
      </c>
      <c r="F6814" s="134" t="s">
        <v>468</v>
      </c>
      <c r="G6814" s="134" t="s">
        <v>337</v>
      </c>
      <c r="H6814" s="134" t="s">
        <v>1023</v>
      </c>
      <c r="I6814" s="134" t="s">
        <v>3</v>
      </c>
      <c r="J6814" s="135">
        <v>0</v>
      </c>
      <c r="K6814" s="135">
        <v>-147.88</v>
      </c>
      <c r="L6814" s="135">
        <v>-147.88</v>
      </c>
      <c r="M6814" s="141" t="str">
        <f t="shared" si="213"/>
        <v>201601</v>
      </c>
    </row>
    <row r="6815" spans="1:13" x14ac:dyDescent="0.25">
      <c r="A6815" s="35" t="str">
        <f>VLOOKUP(B6815,ResCat!$A$2:$B$269,2,FALSE)</f>
        <v>XXX</v>
      </c>
      <c r="B6815" s="68" t="str">
        <f>IF(ISNA(VLOOKUP(C6815,COA!$A$2:$B$340,2,FALSE)),"XXX",VLOOKUP(C6815,COA!$A$2:$B$340,2,FALSE))</f>
        <v>N41</v>
      </c>
      <c r="C6815" s="149" t="str">
        <f t="shared" si="214"/>
        <v>0013-1005-0035</v>
      </c>
      <c r="D6815" s="134" t="s">
        <v>467</v>
      </c>
      <c r="E6815" s="134" t="s">
        <v>447</v>
      </c>
      <c r="F6815" s="134" t="s">
        <v>468</v>
      </c>
      <c r="G6815" s="134" t="s">
        <v>337</v>
      </c>
      <c r="H6815" s="134" t="s">
        <v>1023</v>
      </c>
      <c r="I6815" s="134" t="s">
        <v>2</v>
      </c>
      <c r="J6815" s="135">
        <v>195</v>
      </c>
      <c r="K6815" s="135">
        <v>58.379999999999995</v>
      </c>
      <c r="L6815" s="135">
        <v>-61.619999999999976</v>
      </c>
      <c r="M6815" s="141" t="str">
        <f t="shared" si="213"/>
        <v>201601</v>
      </c>
    </row>
    <row r="6816" spans="1:13" x14ac:dyDescent="0.25">
      <c r="A6816" s="35" t="str">
        <f>VLOOKUP(B6816,ResCat!$A$2:$B$269,2,FALSE)</f>
        <v>XXX</v>
      </c>
      <c r="B6816" s="68" t="str">
        <f>IF(ISNA(VLOOKUP(C6816,COA!$A$2:$B$340,2,FALSE)),"XXX",VLOOKUP(C6816,COA!$A$2:$B$340,2,FALSE))</f>
        <v>N41</v>
      </c>
      <c r="C6816" s="149" t="str">
        <f t="shared" si="214"/>
        <v>0013-1005-0035</v>
      </c>
      <c r="D6816" s="134" t="s">
        <v>467</v>
      </c>
      <c r="E6816" s="134" t="s">
        <v>447</v>
      </c>
      <c r="F6816" s="134" t="s">
        <v>468</v>
      </c>
      <c r="G6816" s="134" t="s">
        <v>337</v>
      </c>
      <c r="H6816" s="134" t="s">
        <v>1023</v>
      </c>
      <c r="I6816" s="134" t="s">
        <v>343</v>
      </c>
      <c r="J6816" s="135">
        <v>62.29</v>
      </c>
      <c r="K6816" s="135">
        <v>53.17</v>
      </c>
      <c r="L6816" s="135">
        <v>23.17</v>
      </c>
      <c r="M6816" s="141" t="str">
        <f t="shared" si="213"/>
        <v>201601</v>
      </c>
    </row>
    <row r="6817" spans="1:13" x14ac:dyDescent="0.25">
      <c r="A6817" s="35" t="str">
        <f>VLOOKUP(B6817,ResCat!$A$2:$B$269,2,FALSE)</f>
        <v>XXX</v>
      </c>
      <c r="B6817" s="68" t="str">
        <f>IF(ISNA(VLOOKUP(C6817,COA!$A$2:$B$340,2,FALSE)),"XXX",VLOOKUP(C6817,COA!$A$2:$B$340,2,FALSE))</f>
        <v>N41</v>
      </c>
      <c r="C6817" s="149" t="str">
        <f t="shared" si="214"/>
        <v>0013-1005-0035</v>
      </c>
      <c r="D6817" s="134" t="s">
        <v>467</v>
      </c>
      <c r="E6817" s="134" t="s">
        <v>447</v>
      </c>
      <c r="F6817" s="134" t="s">
        <v>468</v>
      </c>
      <c r="G6817" s="134" t="s">
        <v>352</v>
      </c>
      <c r="H6817" s="134" t="s">
        <v>1023</v>
      </c>
      <c r="I6817" s="134" t="s">
        <v>2</v>
      </c>
      <c r="J6817" s="135">
        <v>1021.79</v>
      </c>
      <c r="K6817" s="135">
        <v>-220.37000000000012</v>
      </c>
      <c r="L6817" s="135">
        <v>-407.55000000000007</v>
      </c>
      <c r="M6817" s="141" t="str">
        <f t="shared" si="213"/>
        <v>201602</v>
      </c>
    </row>
    <row r="6818" spans="1:13" x14ac:dyDescent="0.25">
      <c r="A6818" s="35" t="str">
        <f>VLOOKUP(B6818,ResCat!$A$2:$B$269,2,FALSE)</f>
        <v>XXX</v>
      </c>
      <c r="B6818" s="68" t="str">
        <f>IF(ISNA(VLOOKUP(C6818,COA!$A$2:$B$340,2,FALSE)),"XXX",VLOOKUP(C6818,COA!$A$2:$B$340,2,FALSE))</f>
        <v>N41</v>
      </c>
      <c r="C6818" s="149" t="str">
        <f t="shared" si="214"/>
        <v>0013-1005-0035</v>
      </c>
      <c r="D6818" s="134" t="s">
        <v>467</v>
      </c>
      <c r="E6818" s="134" t="s">
        <v>447</v>
      </c>
      <c r="F6818" s="134" t="s">
        <v>468</v>
      </c>
      <c r="G6818" s="134" t="s">
        <v>352</v>
      </c>
      <c r="H6818" s="134" t="s">
        <v>1023</v>
      </c>
      <c r="I6818" s="134" t="s">
        <v>1</v>
      </c>
      <c r="J6818" s="135">
        <v>-202.5</v>
      </c>
      <c r="K6818" s="135">
        <v>-121.5</v>
      </c>
      <c r="L6818" s="135">
        <v>-121.5</v>
      </c>
      <c r="M6818" s="141" t="str">
        <f t="shared" si="213"/>
        <v>201602</v>
      </c>
    </row>
    <row r="6819" spans="1:13" x14ac:dyDescent="0.25">
      <c r="A6819" s="35" t="str">
        <f>VLOOKUP(B6819,ResCat!$A$2:$B$269,2,FALSE)</f>
        <v>XXX</v>
      </c>
      <c r="B6819" s="68" t="str">
        <f>IF(ISNA(VLOOKUP(C6819,COA!$A$2:$B$340,2,FALSE)),"XXX",VLOOKUP(C6819,COA!$A$2:$B$340,2,FALSE))</f>
        <v>N41</v>
      </c>
      <c r="C6819" s="149" t="str">
        <f t="shared" si="214"/>
        <v>0013-1005-0035</v>
      </c>
      <c r="D6819" s="134" t="s">
        <v>467</v>
      </c>
      <c r="E6819" s="134" t="s">
        <v>447</v>
      </c>
      <c r="F6819" s="134" t="s">
        <v>468</v>
      </c>
      <c r="G6819" s="134" t="s">
        <v>347</v>
      </c>
      <c r="H6819" s="134" t="s">
        <v>1023</v>
      </c>
      <c r="I6819" s="134" t="s">
        <v>3</v>
      </c>
      <c r="J6819" s="135">
        <v>10.64</v>
      </c>
      <c r="K6819" s="135">
        <v>10.64</v>
      </c>
      <c r="L6819" s="135">
        <v>10.64</v>
      </c>
      <c r="M6819" s="141" t="str">
        <f t="shared" si="213"/>
        <v>201603</v>
      </c>
    </row>
    <row r="6820" spans="1:13" x14ac:dyDescent="0.25">
      <c r="A6820" s="35" t="str">
        <f>VLOOKUP(B6820,ResCat!$A$2:$B$269,2,FALSE)</f>
        <v>XXX</v>
      </c>
      <c r="B6820" s="68" t="str">
        <f>IF(ISNA(VLOOKUP(C6820,COA!$A$2:$B$340,2,FALSE)),"XXX",VLOOKUP(C6820,COA!$A$2:$B$340,2,FALSE))</f>
        <v>N41</v>
      </c>
      <c r="C6820" s="149" t="str">
        <f t="shared" si="214"/>
        <v>0013-1005-0035</v>
      </c>
      <c r="D6820" s="134" t="s">
        <v>467</v>
      </c>
      <c r="E6820" s="134" t="s">
        <v>447</v>
      </c>
      <c r="F6820" s="134" t="s">
        <v>468</v>
      </c>
      <c r="G6820" s="134" t="s">
        <v>347</v>
      </c>
      <c r="H6820" s="134" t="s">
        <v>1023</v>
      </c>
      <c r="I6820" s="134" t="s">
        <v>2</v>
      </c>
      <c r="J6820" s="135">
        <v>42.24</v>
      </c>
      <c r="K6820" s="135">
        <v>-49.289999999999992</v>
      </c>
      <c r="L6820" s="135">
        <v>-91.529999999999987</v>
      </c>
      <c r="M6820" s="141" t="str">
        <f t="shared" si="213"/>
        <v>201603</v>
      </c>
    </row>
    <row r="6821" spans="1:13" x14ac:dyDescent="0.25">
      <c r="A6821" s="35" t="str">
        <f>VLOOKUP(B6821,ResCat!$A$2:$B$269,2,FALSE)</f>
        <v>XXX</v>
      </c>
      <c r="B6821" s="68" t="str">
        <f>IF(ISNA(VLOOKUP(C6821,COA!$A$2:$B$340,2,FALSE)),"XXX",VLOOKUP(C6821,COA!$A$2:$B$340,2,FALSE))</f>
        <v>N41</v>
      </c>
      <c r="C6821" s="149" t="str">
        <f t="shared" si="214"/>
        <v>0013-1005-0035</v>
      </c>
      <c r="D6821" s="134" t="s">
        <v>467</v>
      </c>
      <c r="E6821" s="134" t="s">
        <v>447</v>
      </c>
      <c r="F6821" s="134" t="s">
        <v>468</v>
      </c>
      <c r="G6821" s="134" t="s">
        <v>361</v>
      </c>
      <c r="H6821" s="134" t="s">
        <v>1023</v>
      </c>
      <c r="I6821" s="134" t="s">
        <v>2</v>
      </c>
      <c r="J6821" s="135">
        <v>88.000000000000014</v>
      </c>
      <c r="K6821" s="135">
        <v>-3.0799999999999983</v>
      </c>
      <c r="L6821" s="135">
        <v>-91.08</v>
      </c>
      <c r="M6821" s="141" t="str">
        <f t="shared" si="213"/>
        <v>201604</v>
      </c>
    </row>
    <row r="6822" spans="1:13" x14ac:dyDescent="0.25">
      <c r="A6822" s="35" t="str">
        <f>VLOOKUP(B6822,ResCat!$A$2:$B$269,2,FALSE)</f>
        <v>XXX</v>
      </c>
      <c r="B6822" s="68" t="str">
        <f>IF(ISNA(VLOOKUP(C6822,COA!$A$2:$B$340,2,FALSE)),"XXX",VLOOKUP(C6822,COA!$A$2:$B$340,2,FALSE))</f>
        <v>N41</v>
      </c>
      <c r="C6822" s="149" t="str">
        <f t="shared" si="214"/>
        <v>0013-1005-0035</v>
      </c>
      <c r="D6822" s="134" t="s">
        <v>467</v>
      </c>
      <c r="E6822" s="134" t="s">
        <v>447</v>
      </c>
      <c r="F6822" s="134" t="s">
        <v>468</v>
      </c>
      <c r="G6822" s="134" t="s">
        <v>361</v>
      </c>
      <c r="H6822" s="134" t="s">
        <v>1023</v>
      </c>
      <c r="I6822" s="134" t="s">
        <v>1</v>
      </c>
      <c r="J6822" s="135">
        <v>-1436.72</v>
      </c>
      <c r="K6822" s="135">
        <v>-707.12000000000012</v>
      </c>
      <c r="L6822" s="135">
        <v>-710.82999999999993</v>
      </c>
      <c r="M6822" s="141" t="str">
        <f t="shared" si="213"/>
        <v>201604</v>
      </c>
    </row>
    <row r="6823" spans="1:13" x14ac:dyDescent="0.25">
      <c r="A6823" s="35" t="str">
        <f>VLOOKUP(B6823,ResCat!$A$2:$B$269,2,FALSE)</f>
        <v>XXX</v>
      </c>
      <c r="B6823" s="68" t="str">
        <f>IF(ISNA(VLOOKUP(C6823,COA!$A$2:$B$340,2,FALSE)),"XXX",VLOOKUP(C6823,COA!$A$2:$B$340,2,FALSE))</f>
        <v>N41</v>
      </c>
      <c r="C6823" s="149" t="str">
        <f t="shared" si="214"/>
        <v>0013-1005-0035</v>
      </c>
      <c r="D6823" s="134" t="s">
        <v>467</v>
      </c>
      <c r="E6823" s="134" t="s">
        <v>447</v>
      </c>
      <c r="F6823" s="134" t="s">
        <v>468</v>
      </c>
      <c r="G6823" s="134" t="s">
        <v>312</v>
      </c>
      <c r="H6823" s="134" t="s">
        <v>1023</v>
      </c>
      <c r="I6823" s="134" t="s">
        <v>2</v>
      </c>
      <c r="J6823" s="135">
        <v>-626.00000000000011</v>
      </c>
      <c r="K6823" s="135">
        <v>-818.14</v>
      </c>
      <c r="L6823" s="135">
        <v>-537.70999999999992</v>
      </c>
      <c r="M6823" s="141" t="str">
        <f t="shared" si="213"/>
        <v>201605</v>
      </c>
    </row>
    <row r="6824" spans="1:13" x14ac:dyDescent="0.25">
      <c r="A6824" s="35" t="str">
        <f>VLOOKUP(B6824,ResCat!$A$2:$B$269,2,FALSE)</f>
        <v>XXX</v>
      </c>
      <c r="B6824" s="68" t="str">
        <f>IF(ISNA(VLOOKUP(C6824,COA!$A$2:$B$340,2,FALSE)),"XXX",VLOOKUP(C6824,COA!$A$2:$B$340,2,FALSE))</f>
        <v>N41</v>
      </c>
      <c r="C6824" s="149" t="str">
        <f t="shared" si="214"/>
        <v>0013-1005-0035</v>
      </c>
      <c r="D6824" s="134" t="s">
        <v>467</v>
      </c>
      <c r="E6824" s="134" t="s">
        <v>447</v>
      </c>
      <c r="F6824" s="134" t="s">
        <v>468</v>
      </c>
      <c r="G6824" s="134" t="s">
        <v>357</v>
      </c>
      <c r="H6824" s="134" t="s">
        <v>1023</v>
      </c>
      <c r="I6824" s="134" t="s">
        <v>3</v>
      </c>
      <c r="J6824" s="135">
        <v>153.16</v>
      </c>
      <c r="K6824" s="135">
        <v>153.16</v>
      </c>
      <c r="L6824" s="135">
        <v>133.16</v>
      </c>
      <c r="M6824" s="141" t="str">
        <f t="shared" si="213"/>
        <v>201606</v>
      </c>
    </row>
    <row r="6825" spans="1:13" x14ac:dyDescent="0.25">
      <c r="A6825" s="35" t="str">
        <f>VLOOKUP(B6825,ResCat!$A$2:$B$269,2,FALSE)</f>
        <v>XXX</v>
      </c>
      <c r="B6825" s="68" t="str">
        <f>IF(ISNA(VLOOKUP(C6825,COA!$A$2:$B$340,2,FALSE)),"XXX",VLOOKUP(C6825,COA!$A$2:$B$340,2,FALSE))</f>
        <v>N41</v>
      </c>
      <c r="C6825" s="149" t="str">
        <f t="shared" si="214"/>
        <v>0013-1005-0035</v>
      </c>
      <c r="D6825" s="134" t="s">
        <v>467</v>
      </c>
      <c r="E6825" s="134" t="s">
        <v>447</v>
      </c>
      <c r="F6825" s="134" t="s">
        <v>468</v>
      </c>
      <c r="G6825" s="134" t="s">
        <v>357</v>
      </c>
      <c r="H6825" s="134" t="s">
        <v>1023</v>
      </c>
      <c r="I6825" s="134" t="s">
        <v>0</v>
      </c>
      <c r="J6825" s="135">
        <v>10530</v>
      </c>
      <c r="K6825" s="135">
        <v>2948.4</v>
      </c>
      <c r="L6825" s="135">
        <v>2948.4</v>
      </c>
      <c r="M6825" s="141" t="str">
        <f t="shared" si="213"/>
        <v>201606</v>
      </c>
    </row>
    <row r="6826" spans="1:13" x14ac:dyDescent="0.25">
      <c r="A6826" s="35" t="str">
        <f>VLOOKUP(B6826,ResCat!$A$2:$B$269,2,FALSE)</f>
        <v>XXX</v>
      </c>
      <c r="B6826" s="68" t="str">
        <f>IF(ISNA(VLOOKUP(C6826,COA!$A$2:$B$340,2,FALSE)),"XXX",VLOOKUP(C6826,COA!$A$2:$B$340,2,FALSE))</f>
        <v>N41</v>
      </c>
      <c r="C6826" s="149" t="str">
        <f t="shared" si="214"/>
        <v>0013-1005-0035</v>
      </c>
      <c r="D6826" s="134" t="s">
        <v>467</v>
      </c>
      <c r="E6826" s="134" t="s">
        <v>447</v>
      </c>
      <c r="F6826" s="134" t="s">
        <v>468</v>
      </c>
      <c r="G6826" s="134" t="s">
        <v>357</v>
      </c>
      <c r="H6826" s="134" t="s">
        <v>1023</v>
      </c>
      <c r="I6826" s="134" t="s">
        <v>2</v>
      </c>
      <c r="J6826" s="135">
        <v>171.92</v>
      </c>
      <c r="K6826" s="135">
        <v>104.75</v>
      </c>
      <c r="L6826" s="135">
        <v>-45.539999999999992</v>
      </c>
      <c r="M6826" s="141" t="str">
        <f t="shared" si="213"/>
        <v>201606</v>
      </c>
    </row>
    <row r="6827" spans="1:13" x14ac:dyDescent="0.25">
      <c r="A6827" s="35" t="str">
        <f>VLOOKUP(B6827,ResCat!$A$2:$B$269,2,FALSE)</f>
        <v>XXX</v>
      </c>
      <c r="B6827" s="68" t="str">
        <f>IF(ISNA(VLOOKUP(C6827,COA!$A$2:$B$340,2,FALSE)),"XXX",VLOOKUP(C6827,COA!$A$2:$B$340,2,FALSE))</f>
        <v>N41</v>
      </c>
      <c r="C6827" s="149" t="str">
        <f t="shared" si="214"/>
        <v>0013-1005-0035</v>
      </c>
      <c r="D6827" s="134" t="s">
        <v>467</v>
      </c>
      <c r="E6827" s="134" t="s">
        <v>447</v>
      </c>
      <c r="F6827" s="134" t="s">
        <v>468</v>
      </c>
      <c r="G6827" s="134" t="s">
        <v>357</v>
      </c>
      <c r="H6827" s="134" t="s">
        <v>1023</v>
      </c>
      <c r="I6827" s="134" t="s">
        <v>1</v>
      </c>
      <c r="J6827" s="135">
        <v>758</v>
      </c>
      <c r="K6827" s="135">
        <v>758</v>
      </c>
      <c r="L6827" s="135">
        <v>0</v>
      </c>
      <c r="M6827" s="141" t="str">
        <f t="shared" si="213"/>
        <v>201606</v>
      </c>
    </row>
    <row r="6828" spans="1:13" x14ac:dyDescent="0.25">
      <c r="A6828" s="35" t="str">
        <f>VLOOKUP(B6828,ResCat!$A$2:$B$269,2,FALSE)</f>
        <v>XXX</v>
      </c>
      <c r="B6828" s="68" t="str">
        <f>IF(ISNA(VLOOKUP(C6828,COA!$A$2:$B$340,2,FALSE)),"XXX",VLOOKUP(C6828,COA!$A$2:$B$340,2,FALSE))</f>
        <v>N41</v>
      </c>
      <c r="C6828" s="149" t="str">
        <f t="shared" si="214"/>
        <v>0013-1005-0035</v>
      </c>
      <c r="D6828" s="134" t="s">
        <v>467</v>
      </c>
      <c r="E6828" s="134" t="s">
        <v>447</v>
      </c>
      <c r="F6828" s="134" t="s">
        <v>468</v>
      </c>
      <c r="G6828" s="134" t="s">
        <v>314</v>
      </c>
      <c r="H6828" s="134" t="s">
        <v>1023</v>
      </c>
      <c r="I6828" s="134" t="s">
        <v>3</v>
      </c>
      <c r="J6828" s="135">
        <v>307.79999999999995</v>
      </c>
      <c r="K6828" s="135">
        <v>174.55999999999997</v>
      </c>
      <c r="L6828" s="135">
        <v>168.5</v>
      </c>
      <c r="M6828" s="141" t="str">
        <f t="shared" si="213"/>
        <v>201607</v>
      </c>
    </row>
    <row r="6829" spans="1:13" x14ac:dyDescent="0.25">
      <c r="A6829" s="35" t="str">
        <f>VLOOKUP(B6829,ResCat!$A$2:$B$269,2,FALSE)</f>
        <v>XXX</v>
      </c>
      <c r="B6829" s="68" t="str">
        <f>IF(ISNA(VLOOKUP(C6829,COA!$A$2:$B$340,2,FALSE)),"XXX",VLOOKUP(C6829,COA!$A$2:$B$340,2,FALSE))</f>
        <v>N41</v>
      </c>
      <c r="C6829" s="149" t="str">
        <f t="shared" si="214"/>
        <v>0013-1005-0035</v>
      </c>
      <c r="D6829" s="134" t="s">
        <v>467</v>
      </c>
      <c r="E6829" s="134" t="s">
        <v>447</v>
      </c>
      <c r="F6829" s="134" t="s">
        <v>468</v>
      </c>
      <c r="G6829" s="134" t="s">
        <v>314</v>
      </c>
      <c r="H6829" s="134" t="s">
        <v>1023</v>
      </c>
      <c r="I6829" s="134" t="s">
        <v>2</v>
      </c>
      <c r="J6829" s="135">
        <v>7581.6600000000017</v>
      </c>
      <c r="K6829" s="135">
        <v>386.43000000000029</v>
      </c>
      <c r="L6829" s="135">
        <v>296.06000000000023</v>
      </c>
      <c r="M6829" s="141" t="str">
        <f t="shared" si="213"/>
        <v>201607</v>
      </c>
    </row>
    <row r="6830" spans="1:13" x14ac:dyDescent="0.25">
      <c r="A6830" s="35" t="str">
        <f>VLOOKUP(B6830,ResCat!$A$2:$B$269,2,FALSE)</f>
        <v>XXX</v>
      </c>
      <c r="B6830" s="68" t="str">
        <f>IF(ISNA(VLOOKUP(C6830,COA!$A$2:$B$340,2,FALSE)),"XXX",VLOOKUP(C6830,COA!$A$2:$B$340,2,FALSE))</f>
        <v>N41</v>
      </c>
      <c r="C6830" s="149" t="str">
        <f t="shared" si="214"/>
        <v>0013-1005-0035</v>
      </c>
      <c r="D6830" s="134" t="s">
        <v>467</v>
      </c>
      <c r="E6830" s="134" t="s">
        <v>447</v>
      </c>
      <c r="F6830" s="134" t="s">
        <v>468</v>
      </c>
      <c r="G6830" s="134" t="s">
        <v>314</v>
      </c>
      <c r="H6830" s="134" t="s">
        <v>1023</v>
      </c>
      <c r="I6830" s="134" t="s">
        <v>1</v>
      </c>
      <c r="J6830" s="135">
        <v>1012.24</v>
      </c>
      <c r="K6830" s="135">
        <v>139.75000000000009</v>
      </c>
      <c r="L6830" s="135">
        <v>99.750000000000071</v>
      </c>
      <c r="M6830" s="141" t="str">
        <f t="shared" si="213"/>
        <v>201607</v>
      </c>
    </row>
    <row r="6831" spans="1:13" x14ac:dyDescent="0.25">
      <c r="A6831" s="35" t="str">
        <f>VLOOKUP(B6831,ResCat!$A$2:$B$269,2,FALSE)</f>
        <v>XXX</v>
      </c>
      <c r="B6831" s="68" t="str">
        <f>IF(ISNA(VLOOKUP(C6831,COA!$A$2:$B$340,2,FALSE)),"XXX",VLOOKUP(C6831,COA!$A$2:$B$340,2,FALSE))</f>
        <v>N41</v>
      </c>
      <c r="C6831" s="149" t="str">
        <f t="shared" si="214"/>
        <v>0013-1005-0035</v>
      </c>
      <c r="D6831" s="134" t="s">
        <v>467</v>
      </c>
      <c r="E6831" s="134" t="s">
        <v>447</v>
      </c>
      <c r="F6831" s="134" t="s">
        <v>468</v>
      </c>
      <c r="G6831" s="134" t="s">
        <v>339</v>
      </c>
      <c r="H6831" s="134" t="s">
        <v>1023</v>
      </c>
      <c r="I6831" s="134" t="s">
        <v>3</v>
      </c>
      <c r="J6831" s="135">
        <v>1192.1500000000001</v>
      </c>
      <c r="K6831" s="135">
        <v>1112.21</v>
      </c>
      <c r="L6831" s="135">
        <v>1055.83</v>
      </c>
      <c r="M6831" s="141" t="str">
        <f t="shared" si="213"/>
        <v>201608</v>
      </c>
    </row>
    <row r="6832" spans="1:13" x14ac:dyDescent="0.25">
      <c r="A6832" s="35" t="str">
        <f>VLOOKUP(B6832,ResCat!$A$2:$B$269,2,FALSE)</f>
        <v>XXX</v>
      </c>
      <c r="B6832" s="68" t="str">
        <f>IF(ISNA(VLOOKUP(C6832,COA!$A$2:$B$340,2,FALSE)),"XXX",VLOOKUP(C6832,COA!$A$2:$B$340,2,FALSE))</f>
        <v>N41</v>
      </c>
      <c r="C6832" s="149" t="str">
        <f t="shared" si="214"/>
        <v>0013-1005-0035</v>
      </c>
      <c r="D6832" s="134" t="s">
        <v>467</v>
      </c>
      <c r="E6832" s="134" t="s">
        <v>447</v>
      </c>
      <c r="F6832" s="134" t="s">
        <v>468</v>
      </c>
      <c r="G6832" s="134" t="s">
        <v>339</v>
      </c>
      <c r="H6832" s="134" t="s">
        <v>1023</v>
      </c>
      <c r="I6832" s="134" t="s">
        <v>0</v>
      </c>
      <c r="J6832" s="135">
        <v>1.1368683772161603E-13</v>
      </c>
      <c r="K6832" s="135">
        <v>0</v>
      </c>
      <c r="L6832" s="135">
        <v>0</v>
      </c>
      <c r="M6832" s="141" t="str">
        <f t="shared" si="213"/>
        <v>201608</v>
      </c>
    </row>
    <row r="6833" spans="1:13" x14ac:dyDescent="0.25">
      <c r="A6833" s="35" t="str">
        <f>VLOOKUP(B6833,ResCat!$A$2:$B$269,2,FALSE)</f>
        <v>XXX</v>
      </c>
      <c r="B6833" s="68" t="str">
        <f>IF(ISNA(VLOOKUP(C6833,COA!$A$2:$B$340,2,FALSE)),"XXX",VLOOKUP(C6833,COA!$A$2:$B$340,2,FALSE))</f>
        <v>N41</v>
      </c>
      <c r="C6833" s="149" t="str">
        <f t="shared" si="214"/>
        <v>0013-1005-0035</v>
      </c>
      <c r="D6833" s="134" t="s">
        <v>467</v>
      </c>
      <c r="E6833" s="134" t="s">
        <v>447</v>
      </c>
      <c r="F6833" s="134" t="s">
        <v>468</v>
      </c>
      <c r="G6833" s="134" t="s">
        <v>339</v>
      </c>
      <c r="H6833" s="134" t="s">
        <v>1023</v>
      </c>
      <c r="I6833" s="134" t="s">
        <v>2</v>
      </c>
      <c r="J6833" s="135">
        <v>5100.66</v>
      </c>
      <c r="K6833" s="135">
        <v>3869.1400000000003</v>
      </c>
      <c r="L6833" s="135">
        <v>3537.4799999999996</v>
      </c>
      <c r="M6833" s="141" t="str">
        <f t="shared" si="213"/>
        <v>201608</v>
      </c>
    </row>
    <row r="6834" spans="1:13" x14ac:dyDescent="0.25">
      <c r="A6834" s="35" t="str">
        <f>VLOOKUP(B6834,ResCat!$A$2:$B$269,2,FALSE)</f>
        <v>XXX</v>
      </c>
      <c r="B6834" s="68" t="str">
        <f>IF(ISNA(VLOOKUP(C6834,COA!$A$2:$B$340,2,FALSE)),"XXX",VLOOKUP(C6834,COA!$A$2:$B$340,2,FALSE))</f>
        <v>N41</v>
      </c>
      <c r="C6834" s="149" t="str">
        <f t="shared" si="214"/>
        <v>0013-1005-0035</v>
      </c>
      <c r="D6834" s="134" t="s">
        <v>467</v>
      </c>
      <c r="E6834" s="134" t="s">
        <v>447</v>
      </c>
      <c r="F6834" s="134" t="s">
        <v>468</v>
      </c>
      <c r="G6834" s="134" t="s">
        <v>339</v>
      </c>
      <c r="H6834" s="134" t="s">
        <v>1023</v>
      </c>
      <c r="I6834" s="134" t="s">
        <v>343</v>
      </c>
      <c r="J6834" s="135">
        <v>20.2</v>
      </c>
      <c r="K6834" s="135">
        <v>19.170000000000002</v>
      </c>
      <c r="L6834" s="135">
        <v>9.17</v>
      </c>
      <c r="M6834" s="141" t="str">
        <f t="shared" si="213"/>
        <v>201608</v>
      </c>
    </row>
    <row r="6835" spans="1:13" x14ac:dyDescent="0.25">
      <c r="A6835" s="35" t="str">
        <f>VLOOKUP(B6835,ResCat!$A$2:$B$269,2,FALSE)</f>
        <v>XXX</v>
      </c>
      <c r="B6835" s="68" t="str">
        <f>IF(ISNA(VLOOKUP(C6835,COA!$A$2:$B$340,2,FALSE)),"XXX",VLOOKUP(C6835,COA!$A$2:$B$340,2,FALSE))</f>
        <v>N41</v>
      </c>
      <c r="C6835" s="149" t="str">
        <f t="shared" si="214"/>
        <v>0013-1005-0035</v>
      </c>
      <c r="D6835" s="134" t="s">
        <v>467</v>
      </c>
      <c r="E6835" s="134" t="s">
        <v>447</v>
      </c>
      <c r="F6835" s="134" t="s">
        <v>468</v>
      </c>
      <c r="G6835" s="134" t="s">
        <v>339</v>
      </c>
      <c r="H6835" s="134" t="s">
        <v>1023</v>
      </c>
      <c r="I6835" s="134" t="s">
        <v>1</v>
      </c>
      <c r="J6835" s="135">
        <v>-12749.59</v>
      </c>
      <c r="K6835" s="135">
        <v>-2682.6499999999996</v>
      </c>
      <c r="L6835" s="135">
        <v>-2620.58</v>
      </c>
      <c r="M6835" s="141" t="str">
        <f t="shared" si="213"/>
        <v>201608</v>
      </c>
    </row>
    <row r="6836" spans="1:13" x14ac:dyDescent="0.25">
      <c r="A6836" s="35" t="str">
        <f>VLOOKUP(B6836,ResCat!$A$2:$B$269,2,FALSE)</f>
        <v>XXX</v>
      </c>
      <c r="B6836" s="68" t="str">
        <f>IF(ISNA(VLOOKUP(C6836,COA!$A$2:$B$340,2,FALSE)),"XXX",VLOOKUP(C6836,COA!$A$2:$B$340,2,FALSE))</f>
        <v>N41</v>
      </c>
      <c r="C6836" s="149" t="str">
        <f t="shared" si="214"/>
        <v>0013-1005-0035</v>
      </c>
      <c r="D6836" s="134" t="s">
        <v>467</v>
      </c>
      <c r="E6836" s="134" t="s">
        <v>447</v>
      </c>
      <c r="F6836" s="134" t="s">
        <v>468</v>
      </c>
      <c r="G6836" s="134" t="s">
        <v>342</v>
      </c>
      <c r="H6836" s="134" t="s">
        <v>1023</v>
      </c>
      <c r="I6836" s="134" t="s">
        <v>3</v>
      </c>
      <c r="J6836" s="135">
        <v>801</v>
      </c>
      <c r="K6836" s="135">
        <v>801.80000000000007</v>
      </c>
      <c r="L6836" s="135">
        <v>641.4</v>
      </c>
      <c r="M6836" s="141" t="str">
        <f t="shared" si="213"/>
        <v>201609</v>
      </c>
    </row>
    <row r="6837" spans="1:13" x14ac:dyDescent="0.25">
      <c r="A6837" s="35" t="str">
        <f>VLOOKUP(B6837,ResCat!$A$2:$B$269,2,FALSE)</f>
        <v>XXX</v>
      </c>
      <c r="B6837" s="68" t="str">
        <f>IF(ISNA(VLOOKUP(C6837,COA!$A$2:$B$340,2,FALSE)),"XXX",VLOOKUP(C6837,COA!$A$2:$B$340,2,FALSE))</f>
        <v>N41</v>
      </c>
      <c r="C6837" s="149" t="str">
        <f t="shared" si="214"/>
        <v>0013-1005-0035</v>
      </c>
      <c r="D6837" s="134" t="s">
        <v>467</v>
      </c>
      <c r="E6837" s="134" t="s">
        <v>447</v>
      </c>
      <c r="F6837" s="134" t="s">
        <v>468</v>
      </c>
      <c r="G6837" s="134" t="s">
        <v>342</v>
      </c>
      <c r="H6837" s="134" t="s">
        <v>1023</v>
      </c>
      <c r="I6837" s="134" t="s">
        <v>0</v>
      </c>
      <c r="J6837" s="135">
        <v>-29.749999999998181</v>
      </c>
      <c r="K6837" s="135">
        <v>29606.200000000023</v>
      </c>
      <c r="L6837" s="135">
        <v>29606.200000000008</v>
      </c>
      <c r="M6837" s="141" t="str">
        <f t="shared" si="213"/>
        <v>201609</v>
      </c>
    </row>
    <row r="6838" spans="1:13" x14ac:dyDescent="0.25">
      <c r="A6838" s="35" t="str">
        <f>VLOOKUP(B6838,ResCat!$A$2:$B$269,2,FALSE)</f>
        <v>XXX</v>
      </c>
      <c r="B6838" s="68" t="str">
        <f>IF(ISNA(VLOOKUP(C6838,COA!$A$2:$B$340,2,FALSE)),"XXX",VLOOKUP(C6838,COA!$A$2:$B$340,2,FALSE))</f>
        <v>N41</v>
      </c>
      <c r="C6838" s="149" t="str">
        <f t="shared" si="214"/>
        <v>0013-1005-0035</v>
      </c>
      <c r="D6838" s="134" t="s">
        <v>467</v>
      </c>
      <c r="E6838" s="134" t="s">
        <v>447</v>
      </c>
      <c r="F6838" s="134" t="s">
        <v>468</v>
      </c>
      <c r="G6838" s="134" t="s">
        <v>342</v>
      </c>
      <c r="H6838" s="134" t="s">
        <v>1023</v>
      </c>
      <c r="I6838" s="134" t="s">
        <v>2</v>
      </c>
      <c r="J6838" s="135">
        <v>732.99</v>
      </c>
      <c r="K6838" s="135">
        <v>497.28999999999996</v>
      </c>
      <c r="L6838" s="135">
        <v>72.060000000000059</v>
      </c>
      <c r="M6838" s="141" t="str">
        <f t="shared" si="213"/>
        <v>201609</v>
      </c>
    </row>
    <row r="6839" spans="1:13" x14ac:dyDescent="0.25">
      <c r="A6839" s="35" t="str">
        <f>VLOOKUP(B6839,ResCat!$A$2:$B$269,2,FALSE)</f>
        <v>XXX</v>
      </c>
      <c r="B6839" s="68" t="str">
        <f>IF(ISNA(VLOOKUP(C6839,COA!$A$2:$B$340,2,FALSE)),"XXX",VLOOKUP(C6839,COA!$A$2:$B$340,2,FALSE))</f>
        <v>N41</v>
      </c>
      <c r="C6839" s="149" t="str">
        <f t="shared" si="214"/>
        <v>0013-1005-0035</v>
      </c>
      <c r="D6839" s="134" t="s">
        <v>467</v>
      </c>
      <c r="E6839" s="134" t="s">
        <v>447</v>
      </c>
      <c r="F6839" s="134" t="s">
        <v>468</v>
      </c>
      <c r="G6839" s="134" t="s">
        <v>342</v>
      </c>
      <c r="H6839" s="134" t="s">
        <v>1023</v>
      </c>
      <c r="I6839" s="134" t="s">
        <v>343</v>
      </c>
      <c r="J6839" s="135">
        <v>323.64</v>
      </c>
      <c r="K6839" s="135">
        <v>193.9</v>
      </c>
      <c r="L6839" s="135">
        <v>183.9</v>
      </c>
      <c r="M6839" s="141" t="str">
        <f t="shared" si="213"/>
        <v>201609</v>
      </c>
    </row>
    <row r="6840" spans="1:13" x14ac:dyDescent="0.25">
      <c r="A6840" s="35" t="str">
        <f>VLOOKUP(B6840,ResCat!$A$2:$B$269,2,FALSE)</f>
        <v>XXX</v>
      </c>
      <c r="B6840" s="68" t="str">
        <f>IF(ISNA(VLOOKUP(C6840,COA!$A$2:$B$340,2,FALSE)),"XXX",VLOOKUP(C6840,COA!$A$2:$B$340,2,FALSE))</f>
        <v>N41</v>
      </c>
      <c r="C6840" s="149" t="str">
        <f t="shared" si="214"/>
        <v>0013-1005-0035</v>
      </c>
      <c r="D6840" s="134" t="s">
        <v>467</v>
      </c>
      <c r="E6840" s="134" t="s">
        <v>447</v>
      </c>
      <c r="F6840" s="134" t="s">
        <v>468</v>
      </c>
      <c r="G6840" s="134" t="s">
        <v>342</v>
      </c>
      <c r="H6840" s="134" t="s">
        <v>1023</v>
      </c>
      <c r="I6840" s="134" t="s">
        <v>1</v>
      </c>
      <c r="J6840" s="135">
        <v>53.569999999999091</v>
      </c>
      <c r="K6840" s="135">
        <v>8.8099999999994907</v>
      </c>
      <c r="L6840" s="135">
        <v>-91.450000000000102</v>
      </c>
      <c r="M6840" s="141" t="str">
        <f t="shared" si="213"/>
        <v>201609</v>
      </c>
    </row>
    <row r="6841" spans="1:13" x14ac:dyDescent="0.25">
      <c r="A6841" s="35" t="str">
        <f>VLOOKUP(B6841,ResCat!$A$2:$B$269,2,FALSE)</f>
        <v>XXX</v>
      </c>
      <c r="B6841" s="68" t="str">
        <f>IF(ISNA(VLOOKUP(C6841,COA!$A$2:$B$340,2,FALSE)),"XXX",VLOOKUP(C6841,COA!$A$2:$B$340,2,FALSE))</f>
        <v>N41</v>
      </c>
      <c r="C6841" s="149" t="str">
        <f t="shared" si="214"/>
        <v>0013-1005-0035</v>
      </c>
      <c r="D6841" s="134" t="s">
        <v>467</v>
      </c>
      <c r="E6841" s="134" t="s">
        <v>447</v>
      </c>
      <c r="F6841" s="134" t="s">
        <v>468</v>
      </c>
      <c r="G6841" s="134" t="s">
        <v>316</v>
      </c>
      <c r="H6841" s="134" t="s">
        <v>1023</v>
      </c>
      <c r="I6841" s="134" t="s">
        <v>3</v>
      </c>
      <c r="J6841" s="135">
        <v>557.41</v>
      </c>
      <c r="K6841" s="135">
        <v>619.79999999999995</v>
      </c>
      <c r="L6841" s="135">
        <v>49.850000000000016</v>
      </c>
      <c r="M6841" s="141" t="str">
        <f t="shared" si="213"/>
        <v>201610</v>
      </c>
    </row>
    <row r="6842" spans="1:13" x14ac:dyDescent="0.25">
      <c r="A6842" s="35" t="str">
        <f>VLOOKUP(B6842,ResCat!$A$2:$B$269,2,FALSE)</f>
        <v>XXX</v>
      </c>
      <c r="B6842" s="68" t="str">
        <f>IF(ISNA(VLOOKUP(C6842,COA!$A$2:$B$340,2,FALSE)),"XXX",VLOOKUP(C6842,COA!$A$2:$B$340,2,FALSE))</f>
        <v>N41</v>
      </c>
      <c r="C6842" s="149" t="str">
        <f t="shared" si="214"/>
        <v>0013-1005-0035</v>
      </c>
      <c r="D6842" s="134" t="s">
        <v>467</v>
      </c>
      <c r="E6842" s="134" t="s">
        <v>447</v>
      </c>
      <c r="F6842" s="134" t="s">
        <v>468</v>
      </c>
      <c r="G6842" s="134" t="s">
        <v>316</v>
      </c>
      <c r="H6842" s="134" t="s">
        <v>1023</v>
      </c>
      <c r="I6842" s="134" t="s">
        <v>2</v>
      </c>
      <c r="J6842" s="135">
        <v>258.49</v>
      </c>
      <c r="K6842" s="135">
        <v>247.79000000000002</v>
      </c>
      <c r="L6842" s="135">
        <v>-202.74</v>
      </c>
      <c r="M6842" s="141" t="str">
        <f t="shared" si="213"/>
        <v>201610</v>
      </c>
    </row>
    <row r="6843" spans="1:13" x14ac:dyDescent="0.25">
      <c r="A6843" s="35" t="str">
        <f>VLOOKUP(B6843,ResCat!$A$2:$B$269,2,FALSE)</f>
        <v>XXX</v>
      </c>
      <c r="B6843" s="68" t="str">
        <f>IF(ISNA(VLOOKUP(C6843,COA!$A$2:$B$340,2,FALSE)),"XXX",VLOOKUP(C6843,COA!$A$2:$B$340,2,FALSE))</f>
        <v>N41</v>
      </c>
      <c r="C6843" s="149" t="str">
        <f t="shared" si="214"/>
        <v>0013-1005-0035</v>
      </c>
      <c r="D6843" s="134" t="s">
        <v>467</v>
      </c>
      <c r="E6843" s="134" t="s">
        <v>447</v>
      </c>
      <c r="F6843" s="134" t="s">
        <v>468</v>
      </c>
      <c r="G6843" s="134" t="s">
        <v>316</v>
      </c>
      <c r="H6843" s="134" t="s">
        <v>1023</v>
      </c>
      <c r="I6843" s="134" t="s">
        <v>343</v>
      </c>
      <c r="J6843" s="135">
        <v>291.27</v>
      </c>
      <c r="K6843" s="135">
        <v>247.34</v>
      </c>
      <c r="L6843" s="135">
        <v>157.34</v>
      </c>
      <c r="M6843" s="141" t="str">
        <f t="shared" si="213"/>
        <v>201610</v>
      </c>
    </row>
    <row r="6844" spans="1:13" x14ac:dyDescent="0.25">
      <c r="A6844" s="35" t="str">
        <f>VLOOKUP(B6844,ResCat!$A$2:$B$269,2,FALSE)</f>
        <v>XXX</v>
      </c>
      <c r="B6844" s="68" t="str">
        <f>IF(ISNA(VLOOKUP(C6844,COA!$A$2:$B$340,2,FALSE)),"XXX",VLOOKUP(C6844,COA!$A$2:$B$340,2,FALSE))</f>
        <v>N41</v>
      </c>
      <c r="C6844" s="149" t="str">
        <f t="shared" si="214"/>
        <v>0013-1005-0035</v>
      </c>
      <c r="D6844" s="134" t="s">
        <v>467</v>
      </c>
      <c r="E6844" s="134" t="s">
        <v>447</v>
      </c>
      <c r="F6844" s="134" t="s">
        <v>468</v>
      </c>
      <c r="G6844" s="134" t="s">
        <v>316</v>
      </c>
      <c r="H6844" s="134" t="s">
        <v>1023</v>
      </c>
      <c r="I6844" s="134" t="s">
        <v>1</v>
      </c>
      <c r="J6844" s="135">
        <v>0</v>
      </c>
      <c r="K6844" s="135">
        <v>0</v>
      </c>
      <c r="L6844" s="135">
        <v>0</v>
      </c>
      <c r="M6844" s="141" t="str">
        <f t="shared" si="213"/>
        <v>201610</v>
      </c>
    </row>
    <row r="6845" spans="1:13" x14ac:dyDescent="0.25">
      <c r="A6845" s="35" t="str">
        <f>VLOOKUP(B6845,ResCat!$A$2:$B$269,2,FALSE)</f>
        <v>XXX</v>
      </c>
      <c r="B6845" s="68" t="str">
        <f>IF(ISNA(VLOOKUP(C6845,COA!$A$2:$B$340,2,FALSE)),"XXX",VLOOKUP(C6845,COA!$A$2:$B$340,2,FALSE))</f>
        <v>N41</v>
      </c>
      <c r="C6845" s="149" t="str">
        <f t="shared" si="214"/>
        <v>0013-1005-0035</v>
      </c>
      <c r="D6845" s="134" t="s">
        <v>467</v>
      </c>
      <c r="E6845" s="134" t="s">
        <v>447</v>
      </c>
      <c r="F6845" s="134" t="s">
        <v>468</v>
      </c>
      <c r="G6845" s="134" t="s">
        <v>318</v>
      </c>
      <c r="H6845" s="134" t="s">
        <v>1023</v>
      </c>
      <c r="I6845" s="134" t="s">
        <v>3</v>
      </c>
      <c r="J6845" s="135">
        <v>-796.92000000000007</v>
      </c>
      <c r="K6845" s="135">
        <v>-583.37</v>
      </c>
      <c r="L6845" s="135">
        <v>-585.5</v>
      </c>
      <c r="M6845" s="141" t="str">
        <f t="shared" si="213"/>
        <v>201611</v>
      </c>
    </row>
    <row r="6846" spans="1:13" x14ac:dyDescent="0.25">
      <c r="A6846" s="35" t="str">
        <f>VLOOKUP(B6846,ResCat!$A$2:$B$269,2,FALSE)</f>
        <v>XXX</v>
      </c>
      <c r="B6846" s="68" t="str">
        <f>IF(ISNA(VLOOKUP(C6846,COA!$A$2:$B$340,2,FALSE)),"XXX",VLOOKUP(C6846,COA!$A$2:$B$340,2,FALSE))</f>
        <v>N41</v>
      </c>
      <c r="C6846" s="149" t="str">
        <f t="shared" si="214"/>
        <v>0013-1005-0035</v>
      </c>
      <c r="D6846" s="134" t="s">
        <v>467</v>
      </c>
      <c r="E6846" s="134" t="s">
        <v>447</v>
      </c>
      <c r="F6846" s="134" t="s">
        <v>468</v>
      </c>
      <c r="G6846" s="134" t="s">
        <v>318</v>
      </c>
      <c r="H6846" s="134" t="s">
        <v>1023</v>
      </c>
      <c r="I6846" s="134" t="s">
        <v>0</v>
      </c>
      <c r="J6846" s="135">
        <v>41420.170000000006</v>
      </c>
      <c r="K6846" s="135">
        <v>28453.15</v>
      </c>
      <c r="L6846" s="135">
        <v>26062.82</v>
      </c>
      <c r="M6846" s="141" t="str">
        <f t="shared" si="213"/>
        <v>201611</v>
      </c>
    </row>
    <row r="6847" spans="1:13" x14ac:dyDescent="0.25">
      <c r="A6847" s="35" t="str">
        <f>VLOOKUP(B6847,ResCat!$A$2:$B$269,2,FALSE)</f>
        <v>XXX</v>
      </c>
      <c r="B6847" s="68" t="str">
        <f>IF(ISNA(VLOOKUP(C6847,COA!$A$2:$B$340,2,FALSE)),"XXX",VLOOKUP(C6847,COA!$A$2:$B$340,2,FALSE))</f>
        <v>N41</v>
      </c>
      <c r="C6847" s="149" t="str">
        <f t="shared" si="214"/>
        <v>0013-1005-0035</v>
      </c>
      <c r="D6847" s="134" t="s">
        <v>467</v>
      </c>
      <c r="E6847" s="134" t="s">
        <v>447</v>
      </c>
      <c r="F6847" s="134" t="s">
        <v>468</v>
      </c>
      <c r="G6847" s="134" t="s">
        <v>318</v>
      </c>
      <c r="H6847" s="134" t="s">
        <v>1023</v>
      </c>
      <c r="I6847" s="134" t="s">
        <v>2</v>
      </c>
      <c r="J6847" s="135">
        <v>67368.470000000016</v>
      </c>
      <c r="K6847" s="135">
        <v>4933.7099999999982</v>
      </c>
      <c r="L6847" s="135">
        <v>5223.3499999999995</v>
      </c>
      <c r="M6847" s="141" t="str">
        <f t="shared" si="213"/>
        <v>201611</v>
      </c>
    </row>
    <row r="6848" spans="1:13" x14ac:dyDescent="0.25">
      <c r="A6848" s="35" t="str">
        <f>VLOOKUP(B6848,ResCat!$A$2:$B$269,2,FALSE)</f>
        <v>XXX</v>
      </c>
      <c r="B6848" s="68" t="str">
        <f>IF(ISNA(VLOOKUP(C6848,COA!$A$2:$B$340,2,FALSE)),"XXX",VLOOKUP(C6848,COA!$A$2:$B$340,2,FALSE))</f>
        <v>N41</v>
      </c>
      <c r="C6848" s="149" t="str">
        <f t="shared" si="214"/>
        <v>0013-1005-0035</v>
      </c>
      <c r="D6848" s="134" t="s">
        <v>467</v>
      </c>
      <c r="E6848" s="134" t="s">
        <v>447</v>
      </c>
      <c r="F6848" s="134" t="s">
        <v>468</v>
      </c>
      <c r="G6848" s="134" t="s">
        <v>318</v>
      </c>
      <c r="H6848" s="134" t="s">
        <v>1023</v>
      </c>
      <c r="I6848" s="134" t="s">
        <v>343</v>
      </c>
      <c r="J6848" s="135">
        <v>698.3</v>
      </c>
      <c r="K6848" s="135">
        <v>479.72</v>
      </c>
      <c r="L6848" s="135">
        <v>404.72</v>
      </c>
      <c r="M6848" s="141" t="str">
        <f t="shared" si="213"/>
        <v>201611</v>
      </c>
    </row>
    <row r="6849" spans="1:13" x14ac:dyDescent="0.25">
      <c r="A6849" s="35" t="str">
        <f>VLOOKUP(B6849,ResCat!$A$2:$B$269,2,FALSE)</f>
        <v>XXX</v>
      </c>
      <c r="B6849" s="68" t="str">
        <f>IF(ISNA(VLOOKUP(C6849,COA!$A$2:$B$340,2,FALSE)),"XXX",VLOOKUP(C6849,COA!$A$2:$B$340,2,FALSE))</f>
        <v>N41</v>
      </c>
      <c r="C6849" s="149" t="str">
        <f t="shared" si="214"/>
        <v>0013-1005-0035</v>
      </c>
      <c r="D6849" s="134" t="s">
        <v>467</v>
      </c>
      <c r="E6849" s="134" t="s">
        <v>447</v>
      </c>
      <c r="F6849" s="134" t="s">
        <v>468</v>
      </c>
      <c r="G6849" s="134" t="s">
        <v>318</v>
      </c>
      <c r="H6849" s="134" t="s">
        <v>1023</v>
      </c>
      <c r="I6849" s="134" t="s">
        <v>1</v>
      </c>
      <c r="J6849" s="135">
        <v>-58497.47</v>
      </c>
      <c r="K6849" s="135">
        <v>-995.93000000000006</v>
      </c>
      <c r="L6849" s="135">
        <v>-765.93000000000006</v>
      </c>
      <c r="M6849" s="141" t="str">
        <f t="shared" si="213"/>
        <v>201611</v>
      </c>
    </row>
    <row r="6850" spans="1:13" x14ac:dyDescent="0.25">
      <c r="A6850" s="35" t="str">
        <f>VLOOKUP(B6850,ResCat!$A$2:$B$269,2,FALSE)</f>
        <v>XXX</v>
      </c>
      <c r="B6850" s="68" t="str">
        <f>IF(ISNA(VLOOKUP(C6850,COA!$A$2:$B$340,2,FALSE)),"XXX",VLOOKUP(C6850,COA!$A$2:$B$340,2,FALSE))</f>
        <v>N41</v>
      </c>
      <c r="C6850" s="149" t="str">
        <f t="shared" si="214"/>
        <v>0013-1005-0035</v>
      </c>
      <c r="D6850" s="134" t="s">
        <v>467</v>
      </c>
      <c r="E6850" s="134" t="s">
        <v>447</v>
      </c>
      <c r="F6850" s="134" t="s">
        <v>468</v>
      </c>
      <c r="G6850" s="134" t="s">
        <v>320</v>
      </c>
      <c r="H6850" s="134" t="s">
        <v>1023</v>
      </c>
      <c r="I6850" s="134" t="s">
        <v>3</v>
      </c>
      <c r="J6850" s="135">
        <v>146.81000000000006</v>
      </c>
      <c r="K6850" s="135">
        <v>199.66</v>
      </c>
      <c r="L6850" s="135">
        <v>241.30000000000004</v>
      </c>
      <c r="M6850" s="141" t="str">
        <f t="shared" si="213"/>
        <v>201612</v>
      </c>
    </row>
    <row r="6851" spans="1:13" x14ac:dyDescent="0.25">
      <c r="A6851" s="35" t="str">
        <f>VLOOKUP(B6851,ResCat!$A$2:$B$269,2,FALSE)</f>
        <v>XXX</v>
      </c>
      <c r="B6851" s="68" t="str">
        <f>IF(ISNA(VLOOKUP(C6851,COA!$A$2:$B$340,2,FALSE)),"XXX",VLOOKUP(C6851,COA!$A$2:$B$340,2,FALSE))</f>
        <v>N41</v>
      </c>
      <c r="C6851" s="149" t="str">
        <f t="shared" si="214"/>
        <v>0013-1005-0035</v>
      </c>
      <c r="D6851" s="134" t="s">
        <v>467</v>
      </c>
      <c r="E6851" s="134" t="s">
        <v>447</v>
      </c>
      <c r="F6851" s="134" t="s">
        <v>468</v>
      </c>
      <c r="G6851" s="134" t="s">
        <v>320</v>
      </c>
      <c r="H6851" s="134" t="s">
        <v>1023</v>
      </c>
      <c r="I6851" s="134" t="s">
        <v>0</v>
      </c>
      <c r="J6851" s="135">
        <v>79.860000000000582</v>
      </c>
      <c r="K6851" s="135">
        <v>-3726.0599999999995</v>
      </c>
      <c r="L6851" s="135">
        <v>-3754.2699999999995</v>
      </c>
      <c r="M6851" s="141" t="str">
        <f t="shared" si="213"/>
        <v>201612</v>
      </c>
    </row>
    <row r="6852" spans="1:13" x14ac:dyDescent="0.25">
      <c r="A6852" s="35" t="str">
        <f>VLOOKUP(B6852,ResCat!$A$2:$B$269,2,FALSE)</f>
        <v>XXX</v>
      </c>
      <c r="B6852" s="68" t="str">
        <f>IF(ISNA(VLOOKUP(C6852,COA!$A$2:$B$340,2,FALSE)),"XXX",VLOOKUP(C6852,COA!$A$2:$B$340,2,FALSE))</f>
        <v>N41</v>
      </c>
      <c r="C6852" s="149" t="str">
        <f t="shared" si="214"/>
        <v>0013-1005-0035</v>
      </c>
      <c r="D6852" s="134" t="s">
        <v>467</v>
      </c>
      <c r="E6852" s="134" t="s">
        <v>447</v>
      </c>
      <c r="F6852" s="134" t="s">
        <v>468</v>
      </c>
      <c r="G6852" s="134" t="s">
        <v>320</v>
      </c>
      <c r="H6852" s="134" t="s">
        <v>1023</v>
      </c>
      <c r="I6852" s="134" t="s">
        <v>2</v>
      </c>
      <c r="J6852" s="135">
        <v>7976.4299999999994</v>
      </c>
      <c r="K6852" s="135">
        <v>1256.5900000000001</v>
      </c>
      <c r="L6852" s="135">
        <v>-68.919999999999959</v>
      </c>
      <c r="M6852" s="141" t="str">
        <f t="shared" ref="M6852:M6915" si="215">IF(G6852&lt;$M$1,$M$1,G6852)</f>
        <v>201612</v>
      </c>
    </row>
    <row r="6853" spans="1:13" x14ac:dyDescent="0.25">
      <c r="A6853" s="35" t="str">
        <f>VLOOKUP(B6853,ResCat!$A$2:$B$269,2,FALSE)</f>
        <v>XXX</v>
      </c>
      <c r="B6853" s="68" t="str">
        <f>IF(ISNA(VLOOKUP(C6853,COA!$A$2:$B$340,2,FALSE)),"XXX",VLOOKUP(C6853,COA!$A$2:$B$340,2,FALSE))</f>
        <v>N41</v>
      </c>
      <c r="C6853" s="149" t="str">
        <f t="shared" ref="C6853:C6916" si="216">D6853&amp;"-"&amp;E6853&amp;"-"&amp;F6853</f>
        <v>0013-1005-0035</v>
      </c>
      <c r="D6853" s="134" t="s">
        <v>467</v>
      </c>
      <c r="E6853" s="134" t="s">
        <v>447</v>
      </c>
      <c r="F6853" s="134" t="s">
        <v>468</v>
      </c>
      <c r="G6853" s="134" t="s">
        <v>320</v>
      </c>
      <c r="H6853" s="134" t="s">
        <v>1023</v>
      </c>
      <c r="I6853" s="134" t="s">
        <v>343</v>
      </c>
      <c r="J6853" s="135">
        <v>88.73</v>
      </c>
      <c r="K6853" s="135">
        <v>140.71</v>
      </c>
      <c r="L6853" s="135">
        <v>113.34</v>
      </c>
      <c r="M6853" s="141" t="str">
        <f t="shared" si="215"/>
        <v>201612</v>
      </c>
    </row>
    <row r="6854" spans="1:13" x14ac:dyDescent="0.25">
      <c r="A6854" s="35" t="str">
        <f>VLOOKUP(B6854,ResCat!$A$2:$B$269,2,FALSE)</f>
        <v>XXX</v>
      </c>
      <c r="B6854" s="68" t="str">
        <f>IF(ISNA(VLOOKUP(C6854,COA!$A$2:$B$340,2,FALSE)),"XXX",VLOOKUP(C6854,COA!$A$2:$B$340,2,FALSE))</f>
        <v>N41</v>
      </c>
      <c r="C6854" s="149" t="str">
        <f t="shared" si="216"/>
        <v>0013-1005-0035</v>
      </c>
      <c r="D6854" s="134" t="s">
        <v>467</v>
      </c>
      <c r="E6854" s="134" t="s">
        <v>447</v>
      </c>
      <c r="F6854" s="134" t="s">
        <v>468</v>
      </c>
      <c r="G6854" s="134" t="s">
        <v>320</v>
      </c>
      <c r="H6854" s="134" t="s">
        <v>1023</v>
      </c>
      <c r="I6854" s="134" t="s">
        <v>1</v>
      </c>
      <c r="J6854" s="135">
        <v>-338.57</v>
      </c>
      <c r="K6854" s="135">
        <v>-247.07</v>
      </c>
      <c r="L6854" s="135">
        <v>-274.5</v>
      </c>
      <c r="M6854" s="141" t="str">
        <f t="shared" si="215"/>
        <v>201612</v>
      </c>
    </row>
    <row r="6855" spans="1:13" x14ac:dyDescent="0.25">
      <c r="A6855" s="35" t="str">
        <f>VLOOKUP(B6855,ResCat!$A$2:$B$269,2,FALSE)</f>
        <v>XXX</v>
      </c>
      <c r="B6855" s="68" t="str">
        <f>IF(ISNA(VLOOKUP(C6855,COA!$A$2:$B$340,2,FALSE)),"XXX",VLOOKUP(C6855,COA!$A$2:$B$340,2,FALSE))</f>
        <v>N41</v>
      </c>
      <c r="C6855" s="149" t="str">
        <f t="shared" si="216"/>
        <v>0013-1005-0035</v>
      </c>
      <c r="D6855" s="134" t="s">
        <v>467</v>
      </c>
      <c r="E6855" s="134" t="s">
        <v>447</v>
      </c>
      <c r="F6855" s="134" t="s">
        <v>468</v>
      </c>
      <c r="G6855" s="134" t="s">
        <v>322</v>
      </c>
      <c r="H6855" s="134" t="s">
        <v>1023</v>
      </c>
      <c r="I6855" s="134" t="s">
        <v>3</v>
      </c>
      <c r="J6855" s="135">
        <v>2282.9899999999998</v>
      </c>
      <c r="K6855" s="135">
        <v>119.53000000000021</v>
      </c>
      <c r="L6855" s="135">
        <v>-274.57999999999981</v>
      </c>
      <c r="M6855" s="141" t="str">
        <f t="shared" si="215"/>
        <v>201701</v>
      </c>
    </row>
    <row r="6856" spans="1:13" x14ac:dyDescent="0.25">
      <c r="A6856" s="35" t="str">
        <f>VLOOKUP(B6856,ResCat!$A$2:$B$269,2,FALSE)</f>
        <v>XXX</v>
      </c>
      <c r="B6856" s="68" t="str">
        <f>IF(ISNA(VLOOKUP(C6856,COA!$A$2:$B$340,2,FALSE)),"XXX",VLOOKUP(C6856,COA!$A$2:$B$340,2,FALSE))</f>
        <v>N41</v>
      </c>
      <c r="C6856" s="149" t="str">
        <f t="shared" si="216"/>
        <v>0013-1005-0035</v>
      </c>
      <c r="D6856" s="134" t="s">
        <v>467</v>
      </c>
      <c r="E6856" s="134" t="s">
        <v>447</v>
      </c>
      <c r="F6856" s="134" t="s">
        <v>468</v>
      </c>
      <c r="G6856" s="134" t="s">
        <v>322</v>
      </c>
      <c r="H6856" s="134" t="s">
        <v>1023</v>
      </c>
      <c r="I6856" s="134" t="s">
        <v>2</v>
      </c>
      <c r="J6856" s="135">
        <v>4790.21</v>
      </c>
      <c r="K6856" s="135">
        <v>2695.5200000000009</v>
      </c>
      <c r="L6856" s="135">
        <v>2845.6299999999997</v>
      </c>
      <c r="M6856" s="141" t="str">
        <f t="shared" si="215"/>
        <v>201701</v>
      </c>
    </row>
    <row r="6857" spans="1:13" x14ac:dyDescent="0.25">
      <c r="A6857" s="35" t="str">
        <f>VLOOKUP(B6857,ResCat!$A$2:$B$269,2,FALSE)</f>
        <v>XXX</v>
      </c>
      <c r="B6857" s="68" t="str">
        <f>IF(ISNA(VLOOKUP(C6857,COA!$A$2:$B$340,2,FALSE)),"XXX",VLOOKUP(C6857,COA!$A$2:$B$340,2,FALSE))</f>
        <v>N41</v>
      </c>
      <c r="C6857" s="149" t="str">
        <f t="shared" si="216"/>
        <v>0013-1005-0035</v>
      </c>
      <c r="D6857" s="134" t="s">
        <v>467</v>
      </c>
      <c r="E6857" s="134" t="s">
        <v>447</v>
      </c>
      <c r="F6857" s="134" t="s">
        <v>468</v>
      </c>
      <c r="G6857" s="134" t="s">
        <v>322</v>
      </c>
      <c r="H6857" s="134" t="s">
        <v>1023</v>
      </c>
      <c r="I6857" s="134" t="s">
        <v>1</v>
      </c>
      <c r="J6857" s="135">
        <v>1482.6699999999998</v>
      </c>
      <c r="K6857" s="135">
        <v>913.22999999999956</v>
      </c>
      <c r="L6857" s="135">
        <v>1860.9800000000005</v>
      </c>
      <c r="M6857" s="141" t="str">
        <f t="shared" si="215"/>
        <v>201701</v>
      </c>
    </row>
    <row r="6858" spans="1:13" x14ac:dyDescent="0.25">
      <c r="A6858" s="35" t="str">
        <f>VLOOKUP(B6858,ResCat!$A$2:$B$269,2,FALSE)</f>
        <v>XXX</v>
      </c>
      <c r="B6858" s="68" t="str">
        <f>IF(ISNA(VLOOKUP(C6858,COA!$A$2:$B$340,2,FALSE)),"XXX",VLOOKUP(C6858,COA!$A$2:$B$340,2,FALSE))</f>
        <v>N41</v>
      </c>
      <c r="C6858" s="149" t="str">
        <f t="shared" si="216"/>
        <v>0013-1005-0035</v>
      </c>
      <c r="D6858" s="134" t="s">
        <v>467</v>
      </c>
      <c r="E6858" s="134" t="s">
        <v>447</v>
      </c>
      <c r="F6858" s="134" t="s">
        <v>468</v>
      </c>
      <c r="G6858" s="134" t="s">
        <v>324</v>
      </c>
      <c r="H6858" s="134" t="s">
        <v>1023</v>
      </c>
      <c r="I6858" s="134" t="s">
        <v>3</v>
      </c>
      <c r="J6858" s="135">
        <v>3243.6400000000003</v>
      </c>
      <c r="K6858" s="135">
        <v>668.38000000000011</v>
      </c>
      <c r="L6858" s="135">
        <v>417.40999999999997</v>
      </c>
      <c r="M6858" s="141" t="str">
        <f t="shared" si="215"/>
        <v>201702</v>
      </c>
    </row>
    <row r="6859" spans="1:13" x14ac:dyDescent="0.25">
      <c r="A6859" s="35" t="str">
        <f>VLOOKUP(B6859,ResCat!$A$2:$B$269,2,FALSE)</f>
        <v>XXX</v>
      </c>
      <c r="B6859" s="68" t="str">
        <f>IF(ISNA(VLOOKUP(C6859,COA!$A$2:$B$340,2,FALSE)),"XXX",VLOOKUP(C6859,COA!$A$2:$B$340,2,FALSE))</f>
        <v>N41</v>
      </c>
      <c r="C6859" s="149" t="str">
        <f t="shared" si="216"/>
        <v>0013-1005-0035</v>
      </c>
      <c r="D6859" s="134" t="s">
        <v>467</v>
      </c>
      <c r="E6859" s="134" t="s">
        <v>447</v>
      </c>
      <c r="F6859" s="134" t="s">
        <v>468</v>
      </c>
      <c r="G6859" s="134" t="s">
        <v>324</v>
      </c>
      <c r="H6859" s="134" t="s">
        <v>1023</v>
      </c>
      <c r="I6859" s="134" t="s">
        <v>2</v>
      </c>
      <c r="J6859" s="135">
        <v>3073.76</v>
      </c>
      <c r="K6859" s="135">
        <v>1221.7699999999995</v>
      </c>
      <c r="L6859" s="135">
        <v>732.9699999999998</v>
      </c>
      <c r="M6859" s="141" t="str">
        <f t="shared" si="215"/>
        <v>201702</v>
      </c>
    </row>
    <row r="6860" spans="1:13" x14ac:dyDescent="0.25">
      <c r="A6860" s="35" t="str">
        <f>VLOOKUP(B6860,ResCat!$A$2:$B$269,2,FALSE)</f>
        <v>XXX</v>
      </c>
      <c r="B6860" s="68" t="str">
        <f>IF(ISNA(VLOOKUP(C6860,COA!$A$2:$B$340,2,FALSE)),"XXX",VLOOKUP(C6860,COA!$A$2:$B$340,2,FALSE))</f>
        <v>N41</v>
      </c>
      <c r="C6860" s="149" t="str">
        <f t="shared" si="216"/>
        <v>0013-1005-0035</v>
      </c>
      <c r="D6860" s="134" t="s">
        <v>467</v>
      </c>
      <c r="E6860" s="134" t="s">
        <v>447</v>
      </c>
      <c r="F6860" s="134" t="s">
        <v>468</v>
      </c>
      <c r="G6860" s="134" t="s">
        <v>324</v>
      </c>
      <c r="H6860" s="134" t="s">
        <v>1023</v>
      </c>
      <c r="I6860" s="134" t="s">
        <v>1</v>
      </c>
      <c r="J6860" s="135">
        <v>73769.849999999977</v>
      </c>
      <c r="K6860" s="135">
        <v>2466.56</v>
      </c>
      <c r="L6860" s="135">
        <v>1916.7600000000002</v>
      </c>
      <c r="M6860" s="141" t="str">
        <f t="shared" si="215"/>
        <v>201702</v>
      </c>
    </row>
    <row r="6861" spans="1:13" x14ac:dyDescent="0.25">
      <c r="A6861" s="35" t="str">
        <f>VLOOKUP(B6861,ResCat!$A$2:$B$269,2,FALSE)</f>
        <v>XXX</v>
      </c>
      <c r="B6861" s="68" t="str">
        <f>IF(ISNA(VLOOKUP(C6861,COA!$A$2:$B$340,2,FALSE)),"XXX",VLOOKUP(C6861,COA!$A$2:$B$340,2,FALSE))</f>
        <v>N41</v>
      </c>
      <c r="C6861" s="149" t="str">
        <f t="shared" si="216"/>
        <v>0013-1005-0035</v>
      </c>
      <c r="D6861" s="134" t="s">
        <v>467</v>
      </c>
      <c r="E6861" s="134" t="s">
        <v>447</v>
      </c>
      <c r="F6861" s="134" t="s">
        <v>468</v>
      </c>
      <c r="G6861" s="134" t="s">
        <v>326</v>
      </c>
      <c r="H6861" s="134" t="s">
        <v>1023</v>
      </c>
      <c r="I6861" s="134" t="s">
        <v>3</v>
      </c>
      <c r="J6861" s="135">
        <v>4379.1100000000006</v>
      </c>
      <c r="K6861" s="135">
        <v>499.96999999999997</v>
      </c>
      <c r="L6861" s="135">
        <v>7.9699999999999527</v>
      </c>
      <c r="M6861" s="141" t="str">
        <f t="shared" si="215"/>
        <v>201703</v>
      </c>
    </row>
    <row r="6862" spans="1:13" x14ac:dyDescent="0.25">
      <c r="A6862" s="35" t="str">
        <f>VLOOKUP(B6862,ResCat!$A$2:$B$269,2,FALSE)</f>
        <v>XXX</v>
      </c>
      <c r="B6862" s="68" t="str">
        <f>IF(ISNA(VLOOKUP(C6862,COA!$A$2:$B$340,2,FALSE)),"XXX",VLOOKUP(C6862,COA!$A$2:$B$340,2,FALSE))</f>
        <v>N41</v>
      </c>
      <c r="C6862" s="149" t="str">
        <f t="shared" si="216"/>
        <v>0013-1005-0035</v>
      </c>
      <c r="D6862" s="134" t="s">
        <v>467</v>
      </c>
      <c r="E6862" s="134" t="s">
        <v>447</v>
      </c>
      <c r="F6862" s="134" t="s">
        <v>468</v>
      </c>
      <c r="G6862" s="134" t="s">
        <v>326</v>
      </c>
      <c r="H6862" s="134" t="s">
        <v>1023</v>
      </c>
      <c r="I6862" s="134" t="s">
        <v>0</v>
      </c>
      <c r="J6862" s="135">
        <v>-2.9096725029376103E-12</v>
      </c>
      <c r="K6862" s="135">
        <v>1281.3800000000047</v>
      </c>
      <c r="L6862" s="135">
        <v>1330.7700000000768</v>
      </c>
      <c r="M6862" s="141" t="str">
        <f t="shared" si="215"/>
        <v>201703</v>
      </c>
    </row>
    <row r="6863" spans="1:13" x14ac:dyDescent="0.25">
      <c r="A6863" s="35" t="str">
        <f>VLOOKUP(B6863,ResCat!$A$2:$B$269,2,FALSE)</f>
        <v>XXX</v>
      </c>
      <c r="B6863" s="68" t="str">
        <f>IF(ISNA(VLOOKUP(C6863,COA!$A$2:$B$340,2,FALSE)),"XXX",VLOOKUP(C6863,COA!$A$2:$B$340,2,FALSE))</f>
        <v>N41</v>
      </c>
      <c r="C6863" s="149" t="str">
        <f t="shared" si="216"/>
        <v>0013-1005-0035</v>
      </c>
      <c r="D6863" s="134" t="s">
        <v>467</v>
      </c>
      <c r="E6863" s="134" t="s">
        <v>447</v>
      </c>
      <c r="F6863" s="134" t="s">
        <v>468</v>
      </c>
      <c r="G6863" s="134" t="s">
        <v>326</v>
      </c>
      <c r="H6863" s="134" t="s">
        <v>1023</v>
      </c>
      <c r="I6863" s="134" t="s">
        <v>2</v>
      </c>
      <c r="J6863" s="135">
        <v>11079.16</v>
      </c>
      <c r="K6863" s="135">
        <v>11497.41</v>
      </c>
      <c r="L6863" s="135">
        <v>10295.550000000005</v>
      </c>
      <c r="M6863" s="141" t="str">
        <f t="shared" si="215"/>
        <v>201703</v>
      </c>
    </row>
    <row r="6864" spans="1:13" x14ac:dyDescent="0.25">
      <c r="A6864" s="35" t="str">
        <f>VLOOKUP(B6864,ResCat!$A$2:$B$269,2,FALSE)</f>
        <v>XXX</v>
      </c>
      <c r="B6864" s="68" t="str">
        <f>IF(ISNA(VLOOKUP(C6864,COA!$A$2:$B$340,2,FALSE)),"XXX",VLOOKUP(C6864,COA!$A$2:$B$340,2,FALSE))</f>
        <v>N41</v>
      </c>
      <c r="C6864" s="149" t="str">
        <f t="shared" si="216"/>
        <v>0013-1005-0035</v>
      </c>
      <c r="D6864" s="134" t="s">
        <v>467</v>
      </c>
      <c r="E6864" s="134" t="s">
        <v>447</v>
      </c>
      <c r="F6864" s="134" t="s">
        <v>468</v>
      </c>
      <c r="G6864" s="134" t="s">
        <v>326</v>
      </c>
      <c r="H6864" s="134" t="s">
        <v>1023</v>
      </c>
      <c r="I6864" s="134" t="s">
        <v>1</v>
      </c>
      <c r="J6864" s="135">
        <v>0</v>
      </c>
      <c r="K6864" s="135">
        <v>-18.870000000000232</v>
      </c>
      <c r="L6864" s="135">
        <v>1020.0100000000002</v>
      </c>
      <c r="M6864" s="141" t="str">
        <f t="shared" si="215"/>
        <v>201703</v>
      </c>
    </row>
    <row r="6865" spans="1:13" x14ac:dyDescent="0.25">
      <c r="A6865" s="35" t="str">
        <f>VLOOKUP(B6865,ResCat!$A$2:$B$269,2,FALSE)</f>
        <v>XXX</v>
      </c>
      <c r="B6865" s="68" t="str">
        <f>IF(ISNA(VLOOKUP(C6865,COA!$A$2:$B$340,2,FALSE)),"XXX",VLOOKUP(C6865,COA!$A$2:$B$340,2,FALSE))</f>
        <v>N41</v>
      </c>
      <c r="C6865" s="149" t="str">
        <f t="shared" si="216"/>
        <v>0013-1005-0035</v>
      </c>
      <c r="D6865" s="134" t="s">
        <v>467</v>
      </c>
      <c r="E6865" s="134" t="s">
        <v>447</v>
      </c>
      <c r="F6865" s="134" t="s">
        <v>468</v>
      </c>
      <c r="G6865" s="134" t="s">
        <v>328</v>
      </c>
      <c r="H6865" s="134" t="s">
        <v>1023</v>
      </c>
      <c r="I6865" s="134" t="s">
        <v>3</v>
      </c>
      <c r="J6865" s="135">
        <v>371.01</v>
      </c>
      <c r="K6865" s="135">
        <v>-302.47999999999973</v>
      </c>
      <c r="L6865" s="135">
        <v>10.380000000000178</v>
      </c>
      <c r="M6865" s="141" t="str">
        <f t="shared" si="215"/>
        <v>201704</v>
      </c>
    </row>
    <row r="6866" spans="1:13" x14ac:dyDescent="0.25">
      <c r="A6866" s="35" t="str">
        <f>VLOOKUP(B6866,ResCat!$A$2:$B$269,2,FALSE)</f>
        <v>XXX</v>
      </c>
      <c r="B6866" s="68" t="str">
        <f>IF(ISNA(VLOOKUP(C6866,COA!$A$2:$B$340,2,FALSE)),"XXX",VLOOKUP(C6866,COA!$A$2:$B$340,2,FALSE))</f>
        <v>N41</v>
      </c>
      <c r="C6866" s="149" t="str">
        <f t="shared" si="216"/>
        <v>0013-1005-0035</v>
      </c>
      <c r="D6866" s="134" t="s">
        <v>467</v>
      </c>
      <c r="E6866" s="134" t="s">
        <v>447</v>
      </c>
      <c r="F6866" s="134" t="s">
        <v>468</v>
      </c>
      <c r="G6866" s="134" t="s">
        <v>328</v>
      </c>
      <c r="H6866" s="134" t="s">
        <v>1023</v>
      </c>
      <c r="I6866" s="134" t="s">
        <v>0</v>
      </c>
      <c r="J6866" s="135">
        <v>250</v>
      </c>
      <c r="K6866" s="135">
        <v>66</v>
      </c>
      <c r="L6866" s="135">
        <v>66</v>
      </c>
      <c r="M6866" s="141" t="str">
        <f t="shared" si="215"/>
        <v>201704</v>
      </c>
    </row>
    <row r="6867" spans="1:13" x14ac:dyDescent="0.25">
      <c r="A6867" s="35" t="str">
        <f>VLOOKUP(B6867,ResCat!$A$2:$B$269,2,FALSE)</f>
        <v>XXX</v>
      </c>
      <c r="B6867" s="68" t="str">
        <f>IF(ISNA(VLOOKUP(C6867,COA!$A$2:$B$340,2,FALSE)),"XXX",VLOOKUP(C6867,COA!$A$2:$B$340,2,FALSE))</f>
        <v>N41</v>
      </c>
      <c r="C6867" s="149" t="str">
        <f t="shared" si="216"/>
        <v>0013-1005-0035</v>
      </c>
      <c r="D6867" s="134" t="s">
        <v>467</v>
      </c>
      <c r="E6867" s="134" t="s">
        <v>447</v>
      </c>
      <c r="F6867" s="134" t="s">
        <v>468</v>
      </c>
      <c r="G6867" s="134" t="s">
        <v>328</v>
      </c>
      <c r="H6867" s="134" t="s">
        <v>1023</v>
      </c>
      <c r="I6867" s="134" t="s">
        <v>336</v>
      </c>
      <c r="J6867" s="135">
        <v>151.1</v>
      </c>
      <c r="K6867" s="135">
        <v>131.94999999999999</v>
      </c>
      <c r="L6867" s="135">
        <v>131.94999999999999</v>
      </c>
      <c r="M6867" s="141" t="str">
        <f t="shared" si="215"/>
        <v>201704</v>
      </c>
    </row>
    <row r="6868" spans="1:13" x14ac:dyDescent="0.25">
      <c r="A6868" s="35" t="str">
        <f>VLOOKUP(B6868,ResCat!$A$2:$B$269,2,FALSE)</f>
        <v>XXX</v>
      </c>
      <c r="B6868" s="68" t="str">
        <f>IF(ISNA(VLOOKUP(C6868,COA!$A$2:$B$340,2,FALSE)),"XXX",VLOOKUP(C6868,COA!$A$2:$B$340,2,FALSE))</f>
        <v>N41</v>
      </c>
      <c r="C6868" s="149" t="str">
        <f t="shared" si="216"/>
        <v>0013-1005-0035</v>
      </c>
      <c r="D6868" s="134" t="s">
        <v>467</v>
      </c>
      <c r="E6868" s="134" t="s">
        <v>447</v>
      </c>
      <c r="F6868" s="134" t="s">
        <v>468</v>
      </c>
      <c r="G6868" s="134" t="s">
        <v>328</v>
      </c>
      <c r="H6868" s="134" t="s">
        <v>1023</v>
      </c>
      <c r="I6868" s="134" t="s">
        <v>2</v>
      </c>
      <c r="J6868" s="135">
        <v>16718.89</v>
      </c>
      <c r="K6868" s="135">
        <v>10118.000000000002</v>
      </c>
      <c r="L6868" s="135">
        <v>8025.2099999999973</v>
      </c>
      <c r="M6868" s="141" t="str">
        <f t="shared" si="215"/>
        <v>201704</v>
      </c>
    </row>
    <row r="6869" spans="1:13" x14ac:dyDescent="0.25">
      <c r="A6869" s="35" t="str">
        <f>VLOOKUP(B6869,ResCat!$A$2:$B$269,2,FALSE)</f>
        <v>XXX</v>
      </c>
      <c r="B6869" s="68" t="str">
        <f>IF(ISNA(VLOOKUP(C6869,COA!$A$2:$B$340,2,FALSE)),"XXX",VLOOKUP(C6869,COA!$A$2:$B$340,2,FALSE))</f>
        <v>N41</v>
      </c>
      <c r="C6869" s="149" t="str">
        <f t="shared" si="216"/>
        <v>0013-1005-0035</v>
      </c>
      <c r="D6869" s="134" t="s">
        <v>467</v>
      </c>
      <c r="E6869" s="134" t="s">
        <v>447</v>
      </c>
      <c r="F6869" s="134" t="s">
        <v>468</v>
      </c>
      <c r="G6869" s="134" t="s">
        <v>328</v>
      </c>
      <c r="H6869" s="134" t="s">
        <v>1023</v>
      </c>
      <c r="I6869" s="134" t="s">
        <v>1</v>
      </c>
      <c r="J6869" s="135">
        <v>63428.11</v>
      </c>
      <c r="K6869" s="135">
        <v>63362.11</v>
      </c>
      <c r="L6869" s="135">
        <v>62182.559999999998</v>
      </c>
      <c r="M6869" s="141" t="str">
        <f t="shared" si="215"/>
        <v>201704</v>
      </c>
    </row>
    <row r="6870" spans="1:13" x14ac:dyDescent="0.25">
      <c r="A6870" s="35" t="str">
        <f>VLOOKUP(B6870,ResCat!$A$2:$B$269,2,FALSE)</f>
        <v>XXX</v>
      </c>
      <c r="B6870" s="68" t="str">
        <f>IF(ISNA(VLOOKUP(C6870,COA!$A$2:$B$340,2,FALSE)),"XXX",VLOOKUP(C6870,COA!$A$2:$B$340,2,FALSE))</f>
        <v>N41</v>
      </c>
      <c r="C6870" s="149" t="str">
        <f t="shared" si="216"/>
        <v>0013-1005-0035</v>
      </c>
      <c r="D6870" s="134" t="s">
        <v>467</v>
      </c>
      <c r="E6870" s="134" t="s">
        <v>447</v>
      </c>
      <c r="F6870" s="134" t="s">
        <v>468</v>
      </c>
      <c r="G6870" s="134" t="s">
        <v>330</v>
      </c>
      <c r="H6870" s="134" t="s">
        <v>1023</v>
      </c>
      <c r="I6870" s="134" t="s">
        <v>3</v>
      </c>
      <c r="J6870" s="135">
        <v>16836.530000000002</v>
      </c>
      <c r="K6870" s="135">
        <v>2329.809999999999</v>
      </c>
      <c r="L6870" s="135">
        <v>1633.0800000000004</v>
      </c>
      <c r="M6870" s="141" t="str">
        <f t="shared" si="215"/>
        <v>201705</v>
      </c>
    </row>
    <row r="6871" spans="1:13" x14ac:dyDescent="0.25">
      <c r="A6871" s="35" t="str">
        <f>VLOOKUP(B6871,ResCat!$A$2:$B$269,2,FALSE)</f>
        <v>XXX</v>
      </c>
      <c r="B6871" s="68" t="str">
        <f>IF(ISNA(VLOOKUP(C6871,COA!$A$2:$B$340,2,FALSE)),"XXX",VLOOKUP(C6871,COA!$A$2:$B$340,2,FALSE))</f>
        <v>N41</v>
      </c>
      <c r="C6871" s="149" t="str">
        <f t="shared" si="216"/>
        <v>0013-1005-0035</v>
      </c>
      <c r="D6871" s="134" t="s">
        <v>467</v>
      </c>
      <c r="E6871" s="134" t="s">
        <v>447</v>
      </c>
      <c r="F6871" s="134" t="s">
        <v>468</v>
      </c>
      <c r="G6871" s="134" t="s">
        <v>330</v>
      </c>
      <c r="H6871" s="134" t="s">
        <v>1023</v>
      </c>
      <c r="I6871" s="134" t="s">
        <v>336</v>
      </c>
      <c r="J6871" s="135">
        <v>301.92</v>
      </c>
      <c r="K6871" s="135">
        <v>301.92</v>
      </c>
      <c r="L6871" s="135">
        <v>301.92</v>
      </c>
      <c r="M6871" s="141" t="str">
        <f t="shared" si="215"/>
        <v>201705</v>
      </c>
    </row>
    <row r="6872" spans="1:13" x14ac:dyDescent="0.25">
      <c r="A6872" s="35" t="str">
        <f>VLOOKUP(B6872,ResCat!$A$2:$B$269,2,FALSE)</f>
        <v>XXX</v>
      </c>
      <c r="B6872" s="68" t="str">
        <f>IF(ISNA(VLOOKUP(C6872,COA!$A$2:$B$340,2,FALSE)),"XXX",VLOOKUP(C6872,COA!$A$2:$B$340,2,FALSE))</f>
        <v>N41</v>
      </c>
      <c r="C6872" s="149" t="str">
        <f t="shared" si="216"/>
        <v>0013-1005-0035</v>
      </c>
      <c r="D6872" s="134" t="s">
        <v>467</v>
      </c>
      <c r="E6872" s="134" t="s">
        <v>447</v>
      </c>
      <c r="F6872" s="134" t="s">
        <v>468</v>
      </c>
      <c r="G6872" s="134" t="s">
        <v>330</v>
      </c>
      <c r="H6872" s="134" t="s">
        <v>1023</v>
      </c>
      <c r="I6872" s="134" t="s">
        <v>2</v>
      </c>
      <c r="J6872" s="135">
        <v>16954.86</v>
      </c>
      <c r="K6872" s="135">
        <v>11513.33</v>
      </c>
      <c r="L6872" s="135">
        <v>9686.4100000000053</v>
      </c>
      <c r="M6872" s="141" t="str">
        <f t="shared" si="215"/>
        <v>201705</v>
      </c>
    </row>
    <row r="6873" spans="1:13" x14ac:dyDescent="0.25">
      <c r="A6873" s="35" t="str">
        <f>VLOOKUP(B6873,ResCat!$A$2:$B$269,2,FALSE)</f>
        <v>XXX</v>
      </c>
      <c r="B6873" s="68" t="str">
        <f>IF(ISNA(VLOOKUP(C6873,COA!$A$2:$B$340,2,FALSE)),"XXX",VLOOKUP(C6873,COA!$A$2:$B$340,2,FALSE))</f>
        <v>N41</v>
      </c>
      <c r="C6873" s="149" t="str">
        <f t="shared" si="216"/>
        <v>0013-1005-0035</v>
      </c>
      <c r="D6873" s="134" t="s">
        <v>467</v>
      </c>
      <c r="E6873" s="134" t="s">
        <v>447</v>
      </c>
      <c r="F6873" s="134" t="s">
        <v>468</v>
      </c>
      <c r="G6873" s="134" t="s">
        <v>330</v>
      </c>
      <c r="H6873" s="134" t="s">
        <v>1023</v>
      </c>
      <c r="I6873" s="134" t="s">
        <v>1</v>
      </c>
      <c r="J6873" s="135">
        <v>178</v>
      </c>
      <c r="K6873" s="135">
        <v>-876.57999999999993</v>
      </c>
      <c r="L6873" s="135">
        <v>-845.9</v>
      </c>
      <c r="M6873" s="141" t="str">
        <f t="shared" si="215"/>
        <v>201705</v>
      </c>
    </row>
    <row r="6874" spans="1:13" x14ac:dyDescent="0.25">
      <c r="A6874" s="35" t="str">
        <f>VLOOKUP(B6874,ResCat!$A$2:$B$269,2,FALSE)</f>
        <v>XXX</v>
      </c>
      <c r="B6874" s="68" t="str">
        <f>IF(ISNA(VLOOKUP(C6874,COA!$A$2:$B$340,2,FALSE)),"XXX",VLOOKUP(C6874,COA!$A$2:$B$340,2,FALSE))</f>
        <v>N41</v>
      </c>
      <c r="C6874" s="149" t="str">
        <f t="shared" si="216"/>
        <v>0013-1005-0035</v>
      </c>
      <c r="D6874" s="134" t="s">
        <v>467</v>
      </c>
      <c r="E6874" s="134" t="s">
        <v>447</v>
      </c>
      <c r="F6874" s="134" t="s">
        <v>468</v>
      </c>
      <c r="G6874" s="134" t="s">
        <v>332</v>
      </c>
      <c r="H6874" s="134" t="s">
        <v>1023</v>
      </c>
      <c r="I6874" s="134" t="s">
        <v>3</v>
      </c>
      <c r="J6874" s="135">
        <v>10035.809999999998</v>
      </c>
      <c r="K6874" s="135">
        <v>5442.4999999999991</v>
      </c>
      <c r="L6874" s="135">
        <v>2801.4</v>
      </c>
      <c r="M6874" s="141" t="str">
        <f t="shared" si="215"/>
        <v>201706</v>
      </c>
    </row>
    <row r="6875" spans="1:13" x14ac:dyDescent="0.25">
      <c r="A6875" s="35" t="str">
        <f>VLOOKUP(B6875,ResCat!$A$2:$B$269,2,FALSE)</f>
        <v>XXX</v>
      </c>
      <c r="B6875" s="68" t="str">
        <f>IF(ISNA(VLOOKUP(C6875,COA!$A$2:$B$340,2,FALSE)),"XXX",VLOOKUP(C6875,COA!$A$2:$B$340,2,FALSE))</f>
        <v>N41</v>
      </c>
      <c r="C6875" s="149" t="str">
        <f t="shared" si="216"/>
        <v>0013-1005-0035</v>
      </c>
      <c r="D6875" s="134" t="s">
        <v>467</v>
      </c>
      <c r="E6875" s="134" t="s">
        <v>447</v>
      </c>
      <c r="F6875" s="134" t="s">
        <v>468</v>
      </c>
      <c r="G6875" s="134" t="s">
        <v>332</v>
      </c>
      <c r="H6875" s="134" t="s">
        <v>1023</v>
      </c>
      <c r="I6875" s="134" t="s">
        <v>336</v>
      </c>
      <c r="J6875" s="135">
        <v>0</v>
      </c>
      <c r="K6875" s="135">
        <v>0</v>
      </c>
      <c r="L6875" s="135">
        <v>0</v>
      </c>
      <c r="M6875" s="141" t="str">
        <f t="shared" si="215"/>
        <v>201706</v>
      </c>
    </row>
    <row r="6876" spans="1:13" x14ac:dyDescent="0.25">
      <c r="A6876" s="35" t="str">
        <f>VLOOKUP(B6876,ResCat!$A$2:$B$269,2,FALSE)</f>
        <v>XXX</v>
      </c>
      <c r="B6876" s="68" t="str">
        <f>IF(ISNA(VLOOKUP(C6876,COA!$A$2:$B$340,2,FALSE)),"XXX",VLOOKUP(C6876,COA!$A$2:$B$340,2,FALSE))</f>
        <v>N41</v>
      </c>
      <c r="C6876" s="149" t="str">
        <f t="shared" si="216"/>
        <v>0013-1005-0035</v>
      </c>
      <c r="D6876" s="134" t="s">
        <v>467</v>
      </c>
      <c r="E6876" s="134" t="s">
        <v>447</v>
      </c>
      <c r="F6876" s="134" t="s">
        <v>468</v>
      </c>
      <c r="G6876" s="134" t="s">
        <v>332</v>
      </c>
      <c r="H6876" s="134" t="s">
        <v>1023</v>
      </c>
      <c r="I6876" s="134" t="s">
        <v>2</v>
      </c>
      <c r="J6876" s="135">
        <v>57140.560000000027</v>
      </c>
      <c r="K6876" s="135">
        <v>10285.539999999997</v>
      </c>
      <c r="L6876" s="135">
        <v>8933.9300000000021</v>
      </c>
      <c r="M6876" s="141" t="str">
        <f t="shared" si="215"/>
        <v>201706</v>
      </c>
    </row>
    <row r="6877" spans="1:13" x14ac:dyDescent="0.25">
      <c r="A6877" s="35" t="str">
        <f>VLOOKUP(B6877,ResCat!$A$2:$B$269,2,FALSE)</f>
        <v>XXX</v>
      </c>
      <c r="B6877" s="68" t="str">
        <f>IF(ISNA(VLOOKUP(C6877,COA!$A$2:$B$340,2,FALSE)),"XXX",VLOOKUP(C6877,COA!$A$2:$B$340,2,FALSE))</f>
        <v>N41</v>
      </c>
      <c r="C6877" s="149" t="str">
        <f t="shared" si="216"/>
        <v>0013-1005-0035</v>
      </c>
      <c r="D6877" s="134" t="s">
        <v>467</v>
      </c>
      <c r="E6877" s="134" t="s">
        <v>447</v>
      </c>
      <c r="F6877" s="134" t="s">
        <v>468</v>
      </c>
      <c r="G6877" s="134" t="s">
        <v>332</v>
      </c>
      <c r="H6877" s="134" t="s">
        <v>1023</v>
      </c>
      <c r="I6877" s="134" t="s">
        <v>1</v>
      </c>
      <c r="J6877" s="135">
        <v>10413.15</v>
      </c>
      <c r="K6877" s="135">
        <v>8609.5899999999983</v>
      </c>
      <c r="L6877" s="135">
        <v>9044.2499999999964</v>
      </c>
      <c r="M6877" s="141" t="str">
        <f t="shared" si="215"/>
        <v>201706</v>
      </c>
    </row>
    <row r="6878" spans="1:13" x14ac:dyDescent="0.25">
      <c r="A6878" s="35" t="str">
        <f>VLOOKUP(B6878,ResCat!$A$2:$B$269,2,FALSE)</f>
        <v>XXX</v>
      </c>
      <c r="B6878" s="68" t="str">
        <f>IF(ISNA(VLOOKUP(C6878,COA!$A$2:$B$340,2,FALSE)),"XXX",VLOOKUP(C6878,COA!$A$2:$B$340,2,FALSE))</f>
        <v>N41</v>
      </c>
      <c r="C6878" s="149" t="str">
        <f t="shared" si="216"/>
        <v>0013-1005-0035</v>
      </c>
      <c r="D6878" s="134" t="s">
        <v>467</v>
      </c>
      <c r="E6878" s="134" t="s">
        <v>447</v>
      </c>
      <c r="F6878" s="134" t="s">
        <v>468</v>
      </c>
      <c r="G6878" s="134" t="s">
        <v>335</v>
      </c>
      <c r="H6878" s="134" t="s">
        <v>1023</v>
      </c>
      <c r="I6878" s="134" t="s">
        <v>3</v>
      </c>
      <c r="J6878" s="135">
        <v>3888.99</v>
      </c>
      <c r="K6878" s="135">
        <v>224.06000000000006</v>
      </c>
      <c r="L6878" s="135">
        <v>600.5699999999996</v>
      </c>
      <c r="M6878" s="141" t="str">
        <f t="shared" si="215"/>
        <v>201707</v>
      </c>
    </row>
    <row r="6879" spans="1:13" x14ac:dyDescent="0.25">
      <c r="A6879" s="35" t="str">
        <f>VLOOKUP(B6879,ResCat!$A$2:$B$269,2,FALSE)</f>
        <v>XXX</v>
      </c>
      <c r="B6879" s="68" t="str">
        <f>IF(ISNA(VLOOKUP(C6879,COA!$A$2:$B$340,2,FALSE)),"XXX",VLOOKUP(C6879,COA!$A$2:$B$340,2,FALSE))</f>
        <v>N41</v>
      </c>
      <c r="C6879" s="149" t="str">
        <f t="shared" si="216"/>
        <v>0013-1005-0035</v>
      </c>
      <c r="D6879" s="134" t="s">
        <v>467</v>
      </c>
      <c r="E6879" s="134" t="s">
        <v>447</v>
      </c>
      <c r="F6879" s="134" t="s">
        <v>468</v>
      </c>
      <c r="G6879" s="134" t="s">
        <v>335</v>
      </c>
      <c r="H6879" s="134" t="s">
        <v>1023</v>
      </c>
      <c r="I6879" s="134" t="s">
        <v>0</v>
      </c>
      <c r="J6879" s="135">
        <v>6566.9400000000078</v>
      </c>
      <c r="K6879" s="135">
        <v>1446.050000000012</v>
      </c>
      <c r="L6879" s="135">
        <v>351.04999999999927</v>
      </c>
      <c r="M6879" s="141" t="str">
        <f t="shared" si="215"/>
        <v>201707</v>
      </c>
    </row>
    <row r="6880" spans="1:13" x14ac:dyDescent="0.25">
      <c r="A6880" s="35" t="str">
        <f>VLOOKUP(B6880,ResCat!$A$2:$B$269,2,FALSE)</f>
        <v>XXX</v>
      </c>
      <c r="B6880" s="68" t="str">
        <f>IF(ISNA(VLOOKUP(C6880,COA!$A$2:$B$340,2,FALSE)),"XXX",VLOOKUP(C6880,COA!$A$2:$B$340,2,FALSE))</f>
        <v>N41</v>
      </c>
      <c r="C6880" s="149" t="str">
        <f t="shared" si="216"/>
        <v>0013-1005-0035</v>
      </c>
      <c r="D6880" s="134" t="s">
        <v>467</v>
      </c>
      <c r="E6880" s="134" t="s">
        <v>447</v>
      </c>
      <c r="F6880" s="134" t="s">
        <v>468</v>
      </c>
      <c r="G6880" s="134" t="s">
        <v>335</v>
      </c>
      <c r="H6880" s="134" t="s">
        <v>1023</v>
      </c>
      <c r="I6880" s="134" t="s">
        <v>336</v>
      </c>
      <c r="J6880" s="135">
        <v>530</v>
      </c>
      <c r="K6880" s="135">
        <v>366.78</v>
      </c>
      <c r="L6880" s="135">
        <v>390.98</v>
      </c>
      <c r="M6880" s="141" t="str">
        <f t="shared" si="215"/>
        <v>201707</v>
      </c>
    </row>
    <row r="6881" spans="1:13" x14ac:dyDescent="0.25">
      <c r="A6881" s="35" t="str">
        <f>VLOOKUP(B6881,ResCat!$A$2:$B$269,2,FALSE)</f>
        <v>XXX</v>
      </c>
      <c r="B6881" s="68" t="str">
        <f>IF(ISNA(VLOOKUP(C6881,COA!$A$2:$B$340,2,FALSE)),"XXX",VLOOKUP(C6881,COA!$A$2:$B$340,2,FALSE))</f>
        <v>N41</v>
      </c>
      <c r="C6881" s="149" t="str">
        <f t="shared" si="216"/>
        <v>0013-1005-0035</v>
      </c>
      <c r="D6881" s="134" t="s">
        <v>467</v>
      </c>
      <c r="E6881" s="134" t="s">
        <v>447</v>
      </c>
      <c r="F6881" s="134" t="s">
        <v>468</v>
      </c>
      <c r="G6881" s="134" t="s">
        <v>335</v>
      </c>
      <c r="H6881" s="134" t="s">
        <v>1023</v>
      </c>
      <c r="I6881" s="134" t="s">
        <v>2</v>
      </c>
      <c r="J6881" s="135">
        <v>44503.819999999992</v>
      </c>
      <c r="K6881" s="135">
        <v>26371.750000000011</v>
      </c>
      <c r="L6881" s="135">
        <v>22012.100000000013</v>
      </c>
      <c r="M6881" s="141" t="str">
        <f t="shared" si="215"/>
        <v>201707</v>
      </c>
    </row>
    <row r="6882" spans="1:13" x14ac:dyDescent="0.25">
      <c r="A6882" s="35" t="str">
        <f>VLOOKUP(B6882,ResCat!$A$2:$B$269,2,FALSE)</f>
        <v>XXX</v>
      </c>
      <c r="B6882" s="68" t="str">
        <f>IF(ISNA(VLOOKUP(C6882,COA!$A$2:$B$340,2,FALSE)),"XXX",VLOOKUP(C6882,COA!$A$2:$B$340,2,FALSE))</f>
        <v>N41</v>
      </c>
      <c r="C6882" s="149" t="str">
        <f t="shared" si="216"/>
        <v>0013-1005-0035</v>
      </c>
      <c r="D6882" s="134" t="s">
        <v>467</v>
      </c>
      <c r="E6882" s="134" t="s">
        <v>447</v>
      </c>
      <c r="F6882" s="134" t="s">
        <v>468</v>
      </c>
      <c r="G6882" s="134" t="s">
        <v>335</v>
      </c>
      <c r="H6882" s="134" t="s">
        <v>1023</v>
      </c>
      <c r="I6882" s="134" t="s">
        <v>1</v>
      </c>
      <c r="J6882" s="135">
        <v>28698.999999999996</v>
      </c>
      <c r="K6882" s="135">
        <v>4340.2099999999991</v>
      </c>
      <c r="L6882" s="135">
        <v>4799.3200000000006</v>
      </c>
      <c r="M6882" s="141" t="str">
        <f t="shared" si="215"/>
        <v>201707</v>
      </c>
    </row>
    <row r="6883" spans="1:13" x14ac:dyDescent="0.25">
      <c r="A6883" s="35" t="str">
        <f>VLOOKUP(B6883,ResCat!$A$2:$B$269,2,FALSE)</f>
        <v>XXX</v>
      </c>
      <c r="B6883" s="68" t="str">
        <f>IF(ISNA(VLOOKUP(C6883,COA!$A$2:$B$340,2,FALSE)),"XXX",VLOOKUP(C6883,COA!$A$2:$B$340,2,FALSE))</f>
        <v>N41</v>
      </c>
      <c r="C6883" s="149" t="str">
        <f t="shared" si="216"/>
        <v>0013-1005-0035</v>
      </c>
      <c r="D6883" s="134" t="s">
        <v>467</v>
      </c>
      <c r="E6883" s="134" t="s">
        <v>447</v>
      </c>
      <c r="F6883" s="134" t="s">
        <v>468</v>
      </c>
      <c r="G6883" s="134" t="s">
        <v>4</v>
      </c>
      <c r="H6883" s="134" t="s">
        <v>1023</v>
      </c>
      <c r="I6883" s="134" t="s">
        <v>3</v>
      </c>
      <c r="J6883" s="135">
        <v>18948.540000000005</v>
      </c>
      <c r="K6883" s="135">
        <v>8185.01</v>
      </c>
      <c r="L6883" s="135">
        <v>7503.1200000000017</v>
      </c>
      <c r="M6883" s="141" t="str">
        <f t="shared" si="215"/>
        <v>201708</v>
      </c>
    </row>
    <row r="6884" spans="1:13" x14ac:dyDescent="0.25">
      <c r="A6884" s="35" t="str">
        <f>VLOOKUP(B6884,ResCat!$A$2:$B$269,2,FALSE)</f>
        <v>XXX</v>
      </c>
      <c r="B6884" s="68" t="str">
        <f>IF(ISNA(VLOOKUP(C6884,COA!$A$2:$B$340,2,FALSE)),"XXX",VLOOKUP(C6884,COA!$A$2:$B$340,2,FALSE))</f>
        <v>N41</v>
      </c>
      <c r="C6884" s="149" t="str">
        <f t="shared" si="216"/>
        <v>0013-1005-0035</v>
      </c>
      <c r="D6884" s="134" t="s">
        <v>467</v>
      </c>
      <c r="E6884" s="134" t="s">
        <v>447</v>
      </c>
      <c r="F6884" s="134" t="s">
        <v>468</v>
      </c>
      <c r="G6884" s="134" t="s">
        <v>4</v>
      </c>
      <c r="H6884" s="134" t="s">
        <v>1023</v>
      </c>
      <c r="I6884" s="134" t="s">
        <v>0</v>
      </c>
      <c r="J6884" s="135">
        <v>378325.33</v>
      </c>
      <c r="K6884" s="135">
        <v>124521.65000000002</v>
      </c>
      <c r="L6884" s="135">
        <v>124533.9</v>
      </c>
      <c r="M6884" s="141" t="str">
        <f t="shared" si="215"/>
        <v>201708</v>
      </c>
    </row>
    <row r="6885" spans="1:13" x14ac:dyDescent="0.25">
      <c r="A6885" s="35" t="str">
        <f>VLOOKUP(B6885,ResCat!$A$2:$B$269,2,FALSE)</f>
        <v>XXX</v>
      </c>
      <c r="B6885" s="68" t="str">
        <f>IF(ISNA(VLOOKUP(C6885,COA!$A$2:$B$340,2,FALSE)),"XXX",VLOOKUP(C6885,COA!$A$2:$B$340,2,FALSE))</f>
        <v>N41</v>
      </c>
      <c r="C6885" s="149" t="str">
        <f t="shared" si="216"/>
        <v>0013-1005-0035</v>
      </c>
      <c r="D6885" s="134" t="s">
        <v>467</v>
      </c>
      <c r="E6885" s="134" t="s">
        <v>447</v>
      </c>
      <c r="F6885" s="134" t="s">
        <v>468</v>
      </c>
      <c r="G6885" s="134" t="s">
        <v>4</v>
      </c>
      <c r="H6885" s="134" t="s">
        <v>1023</v>
      </c>
      <c r="I6885" s="134" t="s">
        <v>336</v>
      </c>
      <c r="J6885" s="135">
        <v>-1054.93</v>
      </c>
      <c r="K6885" s="135">
        <v>440.38999999999987</v>
      </c>
      <c r="L6885" s="135">
        <v>480.26999999999992</v>
      </c>
      <c r="M6885" s="141" t="str">
        <f t="shared" si="215"/>
        <v>201708</v>
      </c>
    </row>
    <row r="6886" spans="1:13" x14ac:dyDescent="0.25">
      <c r="A6886" s="35" t="str">
        <f>VLOOKUP(B6886,ResCat!$A$2:$B$269,2,FALSE)</f>
        <v>XXX</v>
      </c>
      <c r="B6886" s="68" t="str">
        <f>IF(ISNA(VLOOKUP(C6886,COA!$A$2:$B$340,2,FALSE)),"XXX",VLOOKUP(C6886,COA!$A$2:$B$340,2,FALSE))</f>
        <v>N41</v>
      </c>
      <c r="C6886" s="149" t="str">
        <f t="shared" si="216"/>
        <v>0013-1005-0035</v>
      </c>
      <c r="D6886" s="134" t="s">
        <v>467</v>
      </c>
      <c r="E6886" s="134" t="s">
        <v>447</v>
      </c>
      <c r="F6886" s="134" t="s">
        <v>468</v>
      </c>
      <c r="G6886" s="134" t="s">
        <v>4</v>
      </c>
      <c r="H6886" s="134" t="s">
        <v>1023</v>
      </c>
      <c r="I6886" s="134" t="s">
        <v>2</v>
      </c>
      <c r="J6886" s="135">
        <v>92812.45</v>
      </c>
      <c r="K6886" s="135">
        <v>35144.269999999909</v>
      </c>
      <c r="L6886" s="135">
        <v>31602.389999999996</v>
      </c>
      <c r="M6886" s="141" t="str">
        <f t="shared" si="215"/>
        <v>201708</v>
      </c>
    </row>
    <row r="6887" spans="1:13" x14ac:dyDescent="0.25">
      <c r="A6887" s="35" t="str">
        <f>VLOOKUP(B6887,ResCat!$A$2:$B$269,2,FALSE)</f>
        <v>XXX</v>
      </c>
      <c r="B6887" s="68" t="str">
        <f>IF(ISNA(VLOOKUP(C6887,COA!$A$2:$B$340,2,FALSE)),"XXX",VLOOKUP(C6887,COA!$A$2:$B$340,2,FALSE))</f>
        <v>N41</v>
      </c>
      <c r="C6887" s="149" t="str">
        <f t="shared" si="216"/>
        <v>0013-1005-0035</v>
      </c>
      <c r="D6887" s="134" t="s">
        <v>467</v>
      </c>
      <c r="E6887" s="134" t="s">
        <v>447</v>
      </c>
      <c r="F6887" s="134" t="s">
        <v>468</v>
      </c>
      <c r="G6887" s="134" t="s">
        <v>4</v>
      </c>
      <c r="H6887" s="134" t="s">
        <v>1023</v>
      </c>
      <c r="I6887" s="134" t="s">
        <v>1</v>
      </c>
      <c r="J6887" s="135">
        <v>-9519.3399999999947</v>
      </c>
      <c r="K6887" s="135">
        <v>13431.309999999989</v>
      </c>
      <c r="L6887" s="135">
        <v>16793.799999999985</v>
      </c>
      <c r="M6887" s="141" t="str">
        <f t="shared" si="215"/>
        <v>201708</v>
      </c>
    </row>
    <row r="6888" spans="1:13" x14ac:dyDescent="0.25">
      <c r="A6888" s="35" t="str">
        <f>VLOOKUP(B6888,ResCat!$A$2:$B$269,2,FALSE)</f>
        <v>XXX</v>
      </c>
      <c r="B6888" s="68" t="str">
        <f>IF(ISNA(VLOOKUP(C6888,COA!$A$2:$B$340,2,FALSE)),"XXX",VLOOKUP(C6888,COA!$A$2:$B$340,2,FALSE))</f>
        <v>N41</v>
      </c>
      <c r="C6888" s="149" t="str">
        <f t="shared" si="216"/>
        <v>0013-1005-0035</v>
      </c>
      <c r="D6888" s="134" t="s">
        <v>467</v>
      </c>
      <c r="E6888" s="134" t="s">
        <v>447</v>
      </c>
      <c r="F6888" s="134" t="s">
        <v>468</v>
      </c>
      <c r="G6888" s="134" t="s">
        <v>511</v>
      </c>
      <c r="H6888" s="134" t="s">
        <v>1023</v>
      </c>
      <c r="I6888" s="134" t="s">
        <v>3</v>
      </c>
      <c r="J6888" s="135">
        <v>26161.679999999997</v>
      </c>
      <c r="K6888" s="135">
        <v>14628.269999999999</v>
      </c>
      <c r="L6888" s="135">
        <v>13585.739999999994</v>
      </c>
      <c r="M6888" s="141" t="str">
        <f t="shared" si="215"/>
        <v>201709</v>
      </c>
    </row>
    <row r="6889" spans="1:13" x14ac:dyDescent="0.25">
      <c r="A6889" s="35" t="str">
        <f>VLOOKUP(B6889,ResCat!$A$2:$B$269,2,FALSE)</f>
        <v>XXX</v>
      </c>
      <c r="B6889" s="68" t="str">
        <f>IF(ISNA(VLOOKUP(C6889,COA!$A$2:$B$340,2,FALSE)),"XXX",VLOOKUP(C6889,COA!$A$2:$B$340,2,FALSE))</f>
        <v>N41</v>
      </c>
      <c r="C6889" s="149" t="str">
        <f t="shared" si="216"/>
        <v>0013-1005-0035</v>
      </c>
      <c r="D6889" s="134" t="s">
        <v>467</v>
      </c>
      <c r="E6889" s="134" t="s">
        <v>447</v>
      </c>
      <c r="F6889" s="134" t="s">
        <v>468</v>
      </c>
      <c r="G6889" s="134" t="s">
        <v>511</v>
      </c>
      <c r="H6889" s="134" t="s">
        <v>1023</v>
      </c>
      <c r="I6889" s="134" t="s">
        <v>0</v>
      </c>
      <c r="J6889" s="135">
        <v>1112751.72</v>
      </c>
      <c r="K6889" s="135">
        <v>625916.41999999993</v>
      </c>
      <c r="L6889" s="135">
        <v>605386.78999999992</v>
      </c>
      <c r="M6889" s="141" t="str">
        <f t="shared" si="215"/>
        <v>201709</v>
      </c>
    </row>
    <row r="6890" spans="1:13" x14ac:dyDescent="0.25">
      <c r="A6890" s="35" t="str">
        <f>VLOOKUP(B6890,ResCat!$A$2:$B$269,2,FALSE)</f>
        <v>XXX</v>
      </c>
      <c r="B6890" s="68" t="str">
        <f>IF(ISNA(VLOOKUP(C6890,COA!$A$2:$B$340,2,FALSE)),"XXX",VLOOKUP(C6890,COA!$A$2:$B$340,2,FALSE))</f>
        <v>N41</v>
      </c>
      <c r="C6890" s="149" t="str">
        <f t="shared" si="216"/>
        <v>0013-1005-0035</v>
      </c>
      <c r="D6890" s="134" t="s">
        <v>467</v>
      </c>
      <c r="E6890" s="134" t="s">
        <v>447</v>
      </c>
      <c r="F6890" s="134" t="s">
        <v>468</v>
      </c>
      <c r="G6890" s="134" t="s">
        <v>511</v>
      </c>
      <c r="H6890" s="134" t="s">
        <v>1023</v>
      </c>
      <c r="I6890" s="134" t="s">
        <v>336</v>
      </c>
      <c r="J6890" s="135">
        <v>480.01</v>
      </c>
      <c r="K6890" s="135">
        <v>492.59000000000003</v>
      </c>
      <c r="L6890" s="135">
        <v>559</v>
      </c>
      <c r="M6890" s="141" t="str">
        <f t="shared" si="215"/>
        <v>201709</v>
      </c>
    </row>
    <row r="6891" spans="1:13" x14ac:dyDescent="0.25">
      <c r="A6891" s="35" t="str">
        <f>VLOOKUP(B6891,ResCat!$A$2:$B$269,2,FALSE)</f>
        <v>XXX</v>
      </c>
      <c r="B6891" s="68" t="str">
        <f>IF(ISNA(VLOOKUP(C6891,COA!$A$2:$B$340,2,FALSE)),"XXX",VLOOKUP(C6891,COA!$A$2:$B$340,2,FALSE))</f>
        <v>N41</v>
      </c>
      <c r="C6891" s="149" t="str">
        <f t="shared" si="216"/>
        <v>0013-1005-0035</v>
      </c>
      <c r="D6891" s="134" t="s">
        <v>467</v>
      </c>
      <c r="E6891" s="134" t="s">
        <v>447</v>
      </c>
      <c r="F6891" s="134" t="s">
        <v>468</v>
      </c>
      <c r="G6891" s="134" t="s">
        <v>511</v>
      </c>
      <c r="H6891" s="134" t="s">
        <v>1023</v>
      </c>
      <c r="I6891" s="134" t="s">
        <v>2</v>
      </c>
      <c r="J6891" s="135">
        <v>319753.27999999991</v>
      </c>
      <c r="K6891" s="135">
        <v>75340.309999999939</v>
      </c>
      <c r="L6891" s="135">
        <v>67224.08999999988</v>
      </c>
      <c r="M6891" s="141" t="str">
        <f t="shared" si="215"/>
        <v>201709</v>
      </c>
    </row>
    <row r="6892" spans="1:13" x14ac:dyDescent="0.25">
      <c r="A6892" s="35" t="str">
        <f>VLOOKUP(B6892,ResCat!$A$2:$B$269,2,FALSE)</f>
        <v>XXX</v>
      </c>
      <c r="B6892" s="68" t="str">
        <f>IF(ISNA(VLOOKUP(C6892,COA!$A$2:$B$340,2,FALSE)),"XXX",VLOOKUP(C6892,COA!$A$2:$B$340,2,FALSE))</f>
        <v>N41</v>
      </c>
      <c r="C6892" s="149" t="str">
        <f t="shared" si="216"/>
        <v>0013-1005-0035</v>
      </c>
      <c r="D6892" s="134" t="s">
        <v>467</v>
      </c>
      <c r="E6892" s="134" t="s">
        <v>447</v>
      </c>
      <c r="F6892" s="134" t="s">
        <v>468</v>
      </c>
      <c r="G6892" s="134" t="s">
        <v>511</v>
      </c>
      <c r="H6892" s="134" t="s">
        <v>1023</v>
      </c>
      <c r="I6892" s="134" t="s">
        <v>343</v>
      </c>
      <c r="J6892" s="135">
        <v>906.06</v>
      </c>
      <c r="K6892" s="135">
        <v>906.06</v>
      </c>
      <c r="L6892" s="135">
        <v>879.68</v>
      </c>
      <c r="M6892" s="141" t="str">
        <f t="shared" si="215"/>
        <v>201709</v>
      </c>
    </row>
    <row r="6893" spans="1:13" x14ac:dyDescent="0.25">
      <c r="A6893" s="35" t="str">
        <f>VLOOKUP(B6893,ResCat!$A$2:$B$269,2,FALSE)</f>
        <v>XXX</v>
      </c>
      <c r="B6893" s="68" t="str">
        <f>IF(ISNA(VLOOKUP(C6893,COA!$A$2:$B$340,2,FALSE)),"XXX",VLOOKUP(C6893,COA!$A$2:$B$340,2,FALSE))</f>
        <v>N41</v>
      </c>
      <c r="C6893" s="149" t="str">
        <f t="shared" si="216"/>
        <v>0013-1005-0035</v>
      </c>
      <c r="D6893" s="134" t="s">
        <v>467</v>
      </c>
      <c r="E6893" s="134" t="s">
        <v>447</v>
      </c>
      <c r="F6893" s="134" t="s">
        <v>468</v>
      </c>
      <c r="G6893" s="134" t="s">
        <v>511</v>
      </c>
      <c r="H6893" s="134" t="s">
        <v>1023</v>
      </c>
      <c r="I6893" s="134" t="s">
        <v>1</v>
      </c>
      <c r="J6893" s="135">
        <v>37208.120000000024</v>
      </c>
      <c r="K6893" s="135">
        <v>17306.600000000013</v>
      </c>
      <c r="L6893" s="135">
        <v>14130.570000000007</v>
      </c>
      <c r="M6893" s="141" t="str">
        <f t="shared" si="215"/>
        <v>201709</v>
      </c>
    </row>
    <row r="6894" spans="1:13" x14ac:dyDescent="0.25">
      <c r="A6894" s="35" t="str">
        <f>VLOOKUP(B6894,ResCat!$A$2:$B$269,2,FALSE)</f>
        <v>XXX</v>
      </c>
      <c r="B6894" s="68" t="str">
        <f>IF(ISNA(VLOOKUP(C6894,COA!$A$2:$B$340,2,FALSE)),"XXX",VLOOKUP(C6894,COA!$A$2:$B$340,2,FALSE))</f>
        <v>N41</v>
      </c>
      <c r="C6894" s="149" t="str">
        <f t="shared" si="216"/>
        <v>0013-1005-0035</v>
      </c>
      <c r="D6894" s="134" t="s">
        <v>467</v>
      </c>
      <c r="E6894" s="134" t="s">
        <v>447</v>
      </c>
      <c r="F6894" s="134" t="s">
        <v>468</v>
      </c>
      <c r="G6894" s="134" t="s">
        <v>969</v>
      </c>
      <c r="H6894" s="134" t="s">
        <v>1023</v>
      </c>
      <c r="I6894" s="134" t="s">
        <v>3</v>
      </c>
      <c r="J6894" s="135">
        <v>118754.57000000004</v>
      </c>
      <c r="K6894" s="135">
        <v>35050.930000000022</v>
      </c>
      <c r="L6894" s="135">
        <v>32612.660000000003</v>
      </c>
      <c r="M6894" s="141" t="str">
        <f t="shared" si="215"/>
        <v>201710</v>
      </c>
    </row>
    <row r="6895" spans="1:13" x14ac:dyDescent="0.25">
      <c r="A6895" s="35" t="str">
        <f>VLOOKUP(B6895,ResCat!$A$2:$B$269,2,FALSE)</f>
        <v>XXX</v>
      </c>
      <c r="B6895" s="68" t="str">
        <f>IF(ISNA(VLOOKUP(C6895,COA!$A$2:$B$340,2,FALSE)),"XXX",VLOOKUP(C6895,COA!$A$2:$B$340,2,FALSE))</f>
        <v>N41</v>
      </c>
      <c r="C6895" s="149" t="str">
        <f t="shared" si="216"/>
        <v>0013-1005-0035</v>
      </c>
      <c r="D6895" s="134" t="s">
        <v>467</v>
      </c>
      <c r="E6895" s="134" t="s">
        <v>447</v>
      </c>
      <c r="F6895" s="134" t="s">
        <v>468</v>
      </c>
      <c r="G6895" s="134" t="s">
        <v>969</v>
      </c>
      <c r="H6895" s="134" t="s">
        <v>1023</v>
      </c>
      <c r="I6895" s="134" t="s">
        <v>0</v>
      </c>
      <c r="J6895" s="135">
        <v>1171477.2300000002</v>
      </c>
      <c r="K6895" s="135">
        <v>511109.05999999994</v>
      </c>
      <c r="L6895" s="135">
        <v>508864.04</v>
      </c>
      <c r="M6895" s="141" t="str">
        <f t="shared" si="215"/>
        <v>201710</v>
      </c>
    </row>
    <row r="6896" spans="1:13" x14ac:dyDescent="0.25">
      <c r="A6896" s="35" t="str">
        <f>VLOOKUP(B6896,ResCat!$A$2:$B$269,2,FALSE)</f>
        <v>XXX</v>
      </c>
      <c r="B6896" s="68" t="str">
        <f>IF(ISNA(VLOOKUP(C6896,COA!$A$2:$B$340,2,FALSE)),"XXX",VLOOKUP(C6896,COA!$A$2:$B$340,2,FALSE))</f>
        <v>N41</v>
      </c>
      <c r="C6896" s="149" t="str">
        <f t="shared" si="216"/>
        <v>0013-1005-0035</v>
      </c>
      <c r="D6896" s="134" t="s">
        <v>467</v>
      </c>
      <c r="E6896" s="134" t="s">
        <v>447</v>
      </c>
      <c r="F6896" s="134" t="s">
        <v>468</v>
      </c>
      <c r="G6896" s="134" t="s">
        <v>969</v>
      </c>
      <c r="H6896" s="134" t="s">
        <v>1023</v>
      </c>
      <c r="I6896" s="134" t="s">
        <v>336</v>
      </c>
      <c r="J6896" s="135">
        <v>400.71</v>
      </c>
      <c r="K6896" s="135">
        <v>91.289999999999992</v>
      </c>
      <c r="L6896" s="135">
        <v>91.289999999999992</v>
      </c>
      <c r="M6896" s="141" t="str">
        <f t="shared" si="215"/>
        <v>201710</v>
      </c>
    </row>
    <row r="6897" spans="1:13" x14ac:dyDescent="0.25">
      <c r="A6897" s="35" t="str">
        <f>VLOOKUP(B6897,ResCat!$A$2:$B$269,2,FALSE)</f>
        <v>XXX</v>
      </c>
      <c r="B6897" s="68" t="str">
        <f>IF(ISNA(VLOOKUP(C6897,COA!$A$2:$B$340,2,FALSE)),"XXX",VLOOKUP(C6897,COA!$A$2:$B$340,2,FALSE))</f>
        <v>N41</v>
      </c>
      <c r="C6897" s="149" t="str">
        <f t="shared" si="216"/>
        <v>0013-1005-0035</v>
      </c>
      <c r="D6897" s="134" t="s">
        <v>467</v>
      </c>
      <c r="E6897" s="134" t="s">
        <v>447</v>
      </c>
      <c r="F6897" s="134" t="s">
        <v>468</v>
      </c>
      <c r="G6897" s="134" t="s">
        <v>969</v>
      </c>
      <c r="H6897" s="134" t="s">
        <v>1023</v>
      </c>
      <c r="I6897" s="134" t="s">
        <v>2</v>
      </c>
      <c r="J6897" s="135">
        <v>231234.33999999994</v>
      </c>
      <c r="K6897" s="135">
        <v>105328.1000000003</v>
      </c>
      <c r="L6897" s="135">
        <v>90786.590000000171</v>
      </c>
      <c r="M6897" s="141" t="str">
        <f t="shared" si="215"/>
        <v>201710</v>
      </c>
    </row>
    <row r="6898" spans="1:13" x14ac:dyDescent="0.25">
      <c r="A6898" s="35" t="str">
        <f>VLOOKUP(B6898,ResCat!$A$2:$B$269,2,FALSE)</f>
        <v>XXX</v>
      </c>
      <c r="B6898" s="68" t="str">
        <f>IF(ISNA(VLOOKUP(C6898,COA!$A$2:$B$340,2,FALSE)),"XXX",VLOOKUP(C6898,COA!$A$2:$B$340,2,FALSE))</f>
        <v>N41</v>
      </c>
      <c r="C6898" s="149" t="str">
        <f t="shared" si="216"/>
        <v>0013-1005-0035</v>
      </c>
      <c r="D6898" s="134" t="s">
        <v>467</v>
      </c>
      <c r="E6898" s="134" t="s">
        <v>447</v>
      </c>
      <c r="F6898" s="134" t="s">
        <v>468</v>
      </c>
      <c r="G6898" s="134" t="s">
        <v>969</v>
      </c>
      <c r="H6898" s="134" t="s">
        <v>1023</v>
      </c>
      <c r="I6898" s="134" t="s">
        <v>343</v>
      </c>
      <c r="J6898" s="135">
        <v>-126.9</v>
      </c>
      <c r="K6898" s="135">
        <v>73.650000000000006</v>
      </c>
      <c r="L6898" s="135">
        <v>23.65</v>
      </c>
      <c r="M6898" s="141" t="str">
        <f t="shared" si="215"/>
        <v>201710</v>
      </c>
    </row>
    <row r="6899" spans="1:13" x14ac:dyDescent="0.25">
      <c r="A6899" s="35" t="str">
        <f>VLOOKUP(B6899,ResCat!$A$2:$B$269,2,FALSE)</f>
        <v>XXX</v>
      </c>
      <c r="B6899" s="68" t="str">
        <f>IF(ISNA(VLOOKUP(C6899,COA!$A$2:$B$340,2,FALSE)),"XXX",VLOOKUP(C6899,COA!$A$2:$B$340,2,FALSE))</f>
        <v>N41</v>
      </c>
      <c r="C6899" s="149" t="str">
        <f t="shared" si="216"/>
        <v>0013-1005-0035</v>
      </c>
      <c r="D6899" s="134" t="s">
        <v>467</v>
      </c>
      <c r="E6899" s="134" t="s">
        <v>447</v>
      </c>
      <c r="F6899" s="134" t="s">
        <v>468</v>
      </c>
      <c r="G6899" s="134" t="s">
        <v>969</v>
      </c>
      <c r="H6899" s="134" t="s">
        <v>1023</v>
      </c>
      <c r="I6899" s="134" t="s">
        <v>1</v>
      </c>
      <c r="J6899" s="135">
        <v>280997.83</v>
      </c>
      <c r="K6899" s="135">
        <v>95313.919999999984</v>
      </c>
      <c r="L6899" s="135">
        <v>89562.720000000016</v>
      </c>
      <c r="M6899" s="141" t="str">
        <f t="shared" si="215"/>
        <v>201710</v>
      </c>
    </row>
    <row r="6900" spans="1:13" x14ac:dyDescent="0.25">
      <c r="A6900" s="35" t="str">
        <f>VLOOKUP(B6900,ResCat!$A$2:$B$269,2,FALSE)</f>
        <v>XXX</v>
      </c>
      <c r="B6900" s="68" t="str">
        <f>IF(ISNA(VLOOKUP(C6900,COA!$A$2:$B$340,2,FALSE)),"XXX",VLOOKUP(C6900,COA!$A$2:$B$340,2,FALSE))</f>
        <v>N41</v>
      </c>
      <c r="C6900" s="149" t="str">
        <f t="shared" si="216"/>
        <v>0013-1005-0035</v>
      </c>
      <c r="D6900" s="134" t="s">
        <v>467</v>
      </c>
      <c r="E6900" s="134" t="s">
        <v>447</v>
      </c>
      <c r="F6900" s="134" t="s">
        <v>468</v>
      </c>
      <c r="G6900" s="134" t="s">
        <v>961</v>
      </c>
      <c r="H6900" s="134" t="s">
        <v>1023</v>
      </c>
      <c r="I6900" s="134" t="s">
        <v>3</v>
      </c>
      <c r="J6900" s="135">
        <v>166702.01000000004</v>
      </c>
      <c r="K6900" s="135">
        <v>58085.939999999981</v>
      </c>
      <c r="L6900" s="135">
        <v>51544.870000000061</v>
      </c>
      <c r="M6900" s="141" t="str">
        <f t="shared" si="215"/>
        <v>201711</v>
      </c>
    </row>
    <row r="6901" spans="1:13" x14ac:dyDescent="0.25">
      <c r="A6901" s="35" t="str">
        <f>VLOOKUP(B6901,ResCat!$A$2:$B$269,2,FALSE)</f>
        <v>XXX</v>
      </c>
      <c r="B6901" s="68" t="str">
        <f>IF(ISNA(VLOOKUP(C6901,COA!$A$2:$B$340,2,FALSE)),"XXX",VLOOKUP(C6901,COA!$A$2:$B$340,2,FALSE))</f>
        <v>N41</v>
      </c>
      <c r="C6901" s="149" t="str">
        <f t="shared" si="216"/>
        <v>0013-1005-0035</v>
      </c>
      <c r="D6901" s="134" t="s">
        <v>467</v>
      </c>
      <c r="E6901" s="134" t="s">
        <v>447</v>
      </c>
      <c r="F6901" s="134" t="s">
        <v>468</v>
      </c>
      <c r="G6901" s="134" t="s">
        <v>961</v>
      </c>
      <c r="H6901" s="134" t="s">
        <v>1023</v>
      </c>
      <c r="I6901" s="134" t="s">
        <v>368</v>
      </c>
      <c r="J6901" s="135">
        <v>2475</v>
      </c>
      <c r="K6901" s="135">
        <v>796.92999999999984</v>
      </c>
      <c r="L6901" s="135">
        <v>0</v>
      </c>
      <c r="M6901" s="141" t="str">
        <f t="shared" si="215"/>
        <v>201711</v>
      </c>
    </row>
    <row r="6902" spans="1:13" x14ac:dyDescent="0.25">
      <c r="A6902" s="35" t="str">
        <f>VLOOKUP(B6902,ResCat!$A$2:$B$269,2,FALSE)</f>
        <v>XXX</v>
      </c>
      <c r="B6902" s="68" t="str">
        <f>IF(ISNA(VLOOKUP(C6902,COA!$A$2:$B$340,2,FALSE)),"XXX",VLOOKUP(C6902,COA!$A$2:$B$340,2,FALSE))</f>
        <v>N41</v>
      </c>
      <c r="C6902" s="149" t="str">
        <f t="shared" si="216"/>
        <v>0013-1005-0035</v>
      </c>
      <c r="D6902" s="134" t="s">
        <v>467</v>
      </c>
      <c r="E6902" s="134" t="s">
        <v>447</v>
      </c>
      <c r="F6902" s="134" t="s">
        <v>468</v>
      </c>
      <c r="G6902" s="134" t="s">
        <v>961</v>
      </c>
      <c r="H6902" s="134" t="s">
        <v>1023</v>
      </c>
      <c r="I6902" s="134" t="s">
        <v>0</v>
      </c>
      <c r="J6902" s="135">
        <v>2487596.7799999998</v>
      </c>
      <c r="K6902" s="135">
        <v>1325209.8799999997</v>
      </c>
      <c r="L6902" s="135">
        <v>1317811.97</v>
      </c>
      <c r="M6902" s="141" t="str">
        <f t="shared" si="215"/>
        <v>201711</v>
      </c>
    </row>
    <row r="6903" spans="1:13" x14ac:dyDescent="0.25">
      <c r="A6903" s="35" t="str">
        <f>VLOOKUP(B6903,ResCat!$A$2:$B$269,2,FALSE)</f>
        <v>XXX</v>
      </c>
      <c r="B6903" s="68" t="str">
        <f>IF(ISNA(VLOOKUP(C6903,COA!$A$2:$B$340,2,FALSE)),"XXX",VLOOKUP(C6903,COA!$A$2:$B$340,2,FALSE))</f>
        <v>N41</v>
      </c>
      <c r="C6903" s="149" t="str">
        <f t="shared" si="216"/>
        <v>0013-1005-0035</v>
      </c>
      <c r="D6903" s="134" t="s">
        <v>467</v>
      </c>
      <c r="E6903" s="134" t="s">
        <v>447</v>
      </c>
      <c r="F6903" s="134" t="s">
        <v>468</v>
      </c>
      <c r="G6903" s="134" t="s">
        <v>961</v>
      </c>
      <c r="H6903" s="134" t="s">
        <v>1023</v>
      </c>
      <c r="I6903" s="134" t="s">
        <v>336</v>
      </c>
      <c r="J6903" s="135">
        <v>2762.8500000000004</v>
      </c>
      <c r="K6903" s="135">
        <v>2350.7199999999993</v>
      </c>
      <c r="L6903" s="135">
        <v>2329.0899999999997</v>
      </c>
      <c r="M6903" s="141" t="str">
        <f t="shared" si="215"/>
        <v>201711</v>
      </c>
    </row>
    <row r="6904" spans="1:13" x14ac:dyDescent="0.25">
      <c r="A6904" s="35" t="str">
        <f>VLOOKUP(B6904,ResCat!$A$2:$B$269,2,FALSE)</f>
        <v>XXX</v>
      </c>
      <c r="B6904" s="68" t="str">
        <f>IF(ISNA(VLOOKUP(C6904,COA!$A$2:$B$340,2,FALSE)),"XXX",VLOOKUP(C6904,COA!$A$2:$B$340,2,FALSE))</f>
        <v>N41</v>
      </c>
      <c r="C6904" s="149" t="str">
        <f t="shared" si="216"/>
        <v>0013-1005-0035</v>
      </c>
      <c r="D6904" s="134" t="s">
        <v>467</v>
      </c>
      <c r="E6904" s="134" t="s">
        <v>447</v>
      </c>
      <c r="F6904" s="134" t="s">
        <v>468</v>
      </c>
      <c r="G6904" s="134" t="s">
        <v>961</v>
      </c>
      <c r="H6904" s="134" t="s">
        <v>1023</v>
      </c>
      <c r="I6904" s="134" t="s">
        <v>2</v>
      </c>
      <c r="J6904" s="135">
        <v>614156.74999999965</v>
      </c>
      <c r="K6904" s="135">
        <v>230307.73999999941</v>
      </c>
      <c r="L6904" s="135">
        <v>191647.5300000002</v>
      </c>
      <c r="M6904" s="141" t="str">
        <f t="shared" si="215"/>
        <v>201711</v>
      </c>
    </row>
    <row r="6905" spans="1:13" x14ac:dyDescent="0.25">
      <c r="A6905" s="35" t="str">
        <f>VLOOKUP(B6905,ResCat!$A$2:$B$269,2,FALSE)</f>
        <v>XXX</v>
      </c>
      <c r="B6905" s="68" t="str">
        <f>IF(ISNA(VLOOKUP(C6905,COA!$A$2:$B$340,2,FALSE)),"XXX",VLOOKUP(C6905,COA!$A$2:$B$340,2,FALSE))</f>
        <v>N41</v>
      </c>
      <c r="C6905" s="149" t="str">
        <f t="shared" si="216"/>
        <v>0013-1005-0035</v>
      </c>
      <c r="D6905" s="134" t="s">
        <v>467</v>
      </c>
      <c r="E6905" s="134" t="s">
        <v>447</v>
      </c>
      <c r="F6905" s="134" t="s">
        <v>468</v>
      </c>
      <c r="G6905" s="134" t="s">
        <v>961</v>
      </c>
      <c r="H6905" s="134" t="s">
        <v>1023</v>
      </c>
      <c r="I6905" s="134" t="s">
        <v>343</v>
      </c>
      <c r="J6905" s="135">
        <v>-1422.3000000000002</v>
      </c>
      <c r="K6905" s="135">
        <v>-499.15</v>
      </c>
      <c r="L6905" s="135">
        <v>-447.06</v>
      </c>
      <c r="M6905" s="141" t="str">
        <f t="shared" si="215"/>
        <v>201711</v>
      </c>
    </row>
    <row r="6906" spans="1:13" x14ac:dyDescent="0.25">
      <c r="A6906" s="35" t="str">
        <f>VLOOKUP(B6906,ResCat!$A$2:$B$269,2,FALSE)</f>
        <v>XXX</v>
      </c>
      <c r="B6906" s="68" t="str">
        <f>IF(ISNA(VLOOKUP(C6906,COA!$A$2:$B$340,2,FALSE)),"XXX",VLOOKUP(C6906,COA!$A$2:$B$340,2,FALSE))</f>
        <v>N41</v>
      </c>
      <c r="C6906" s="149" t="str">
        <f t="shared" si="216"/>
        <v>0013-1005-0035</v>
      </c>
      <c r="D6906" s="134" t="s">
        <v>467</v>
      </c>
      <c r="E6906" s="134" t="s">
        <v>447</v>
      </c>
      <c r="F6906" s="134" t="s">
        <v>468</v>
      </c>
      <c r="G6906" s="134" t="s">
        <v>961</v>
      </c>
      <c r="H6906" s="134" t="s">
        <v>1023</v>
      </c>
      <c r="I6906" s="134" t="s">
        <v>1</v>
      </c>
      <c r="J6906" s="135">
        <v>869367.22000000067</v>
      </c>
      <c r="K6906" s="135">
        <v>385810.52999999968</v>
      </c>
      <c r="L6906" s="135">
        <v>371839.63999999978</v>
      </c>
      <c r="M6906" s="141" t="str">
        <f t="shared" si="215"/>
        <v>201711</v>
      </c>
    </row>
    <row r="6907" spans="1:13" x14ac:dyDescent="0.25">
      <c r="A6907" s="35" t="str">
        <f>VLOOKUP(B6907,ResCat!$A$2:$B$269,2,FALSE)</f>
        <v>XXX</v>
      </c>
      <c r="B6907" s="68" t="str">
        <f>IF(ISNA(VLOOKUP(C6907,COA!$A$2:$B$340,2,FALSE)),"XXX",VLOOKUP(C6907,COA!$A$2:$B$340,2,FALSE))</f>
        <v>N41</v>
      </c>
      <c r="C6907" s="149" t="str">
        <f t="shared" si="216"/>
        <v>0013-1005-0035</v>
      </c>
      <c r="D6907" s="134" t="s">
        <v>467</v>
      </c>
      <c r="E6907" s="134" t="s">
        <v>447</v>
      </c>
      <c r="F6907" s="134" t="s">
        <v>468</v>
      </c>
      <c r="G6907" s="134" t="s">
        <v>970</v>
      </c>
      <c r="H6907" s="134" t="s">
        <v>1023</v>
      </c>
      <c r="I6907" s="134" t="s">
        <v>3</v>
      </c>
      <c r="J6907" s="135">
        <v>1096132.5099999995</v>
      </c>
      <c r="K6907" s="135">
        <v>385585.09999999875</v>
      </c>
      <c r="L6907" s="135">
        <v>312003.62000000058</v>
      </c>
      <c r="M6907" s="141" t="str">
        <f t="shared" si="215"/>
        <v>201712</v>
      </c>
    </row>
    <row r="6908" spans="1:13" x14ac:dyDescent="0.25">
      <c r="A6908" s="35" t="str">
        <f>VLOOKUP(B6908,ResCat!$A$2:$B$269,2,FALSE)</f>
        <v>XXX</v>
      </c>
      <c r="B6908" s="68" t="str">
        <f>IF(ISNA(VLOOKUP(C6908,COA!$A$2:$B$340,2,FALSE)),"XXX",VLOOKUP(C6908,COA!$A$2:$B$340,2,FALSE))</f>
        <v>N41</v>
      </c>
      <c r="C6908" s="149" t="str">
        <f t="shared" si="216"/>
        <v>0013-1005-0035</v>
      </c>
      <c r="D6908" s="134" t="s">
        <v>467</v>
      </c>
      <c r="E6908" s="134" t="s">
        <v>447</v>
      </c>
      <c r="F6908" s="134" t="s">
        <v>468</v>
      </c>
      <c r="G6908" s="134" t="s">
        <v>970</v>
      </c>
      <c r="H6908" s="134" t="s">
        <v>1023</v>
      </c>
      <c r="I6908" s="134" t="s">
        <v>368</v>
      </c>
      <c r="J6908" s="135">
        <v>5751</v>
      </c>
      <c r="K6908" s="135">
        <v>2624</v>
      </c>
      <c r="L6908" s="135">
        <v>2252.6999999999998</v>
      </c>
      <c r="M6908" s="141" t="str">
        <f t="shared" si="215"/>
        <v>201712</v>
      </c>
    </row>
    <row r="6909" spans="1:13" x14ac:dyDescent="0.25">
      <c r="A6909" s="35" t="str">
        <f>VLOOKUP(B6909,ResCat!$A$2:$B$269,2,FALSE)</f>
        <v>XXX</v>
      </c>
      <c r="B6909" s="68" t="str">
        <f>IF(ISNA(VLOOKUP(C6909,COA!$A$2:$B$340,2,FALSE)),"XXX",VLOOKUP(C6909,COA!$A$2:$B$340,2,FALSE))</f>
        <v>N41</v>
      </c>
      <c r="C6909" s="149" t="str">
        <f t="shared" si="216"/>
        <v>0013-1005-0035</v>
      </c>
      <c r="D6909" s="134" t="s">
        <v>467</v>
      </c>
      <c r="E6909" s="134" t="s">
        <v>447</v>
      </c>
      <c r="F6909" s="134" t="s">
        <v>468</v>
      </c>
      <c r="G6909" s="134" t="s">
        <v>970</v>
      </c>
      <c r="H6909" s="134" t="s">
        <v>1023</v>
      </c>
      <c r="I6909" s="134" t="s">
        <v>0</v>
      </c>
      <c r="J6909" s="135">
        <v>3347560.0599999977</v>
      </c>
      <c r="K6909" s="135">
        <v>1276898.3400000026</v>
      </c>
      <c r="L6909" s="135">
        <v>1209068.2600000007</v>
      </c>
      <c r="M6909" s="141" t="str">
        <f t="shared" si="215"/>
        <v>201712</v>
      </c>
    </row>
    <row r="6910" spans="1:13" x14ac:dyDescent="0.25">
      <c r="A6910" s="35" t="str">
        <f>VLOOKUP(B6910,ResCat!$A$2:$B$269,2,FALSE)</f>
        <v>XXX</v>
      </c>
      <c r="B6910" s="68" t="str">
        <f>IF(ISNA(VLOOKUP(C6910,COA!$A$2:$B$340,2,FALSE)),"XXX",VLOOKUP(C6910,COA!$A$2:$B$340,2,FALSE))</f>
        <v>N41</v>
      </c>
      <c r="C6910" s="149" t="str">
        <f t="shared" si="216"/>
        <v>0013-1005-0035</v>
      </c>
      <c r="D6910" s="134" t="s">
        <v>467</v>
      </c>
      <c r="E6910" s="134" t="s">
        <v>447</v>
      </c>
      <c r="F6910" s="134" t="s">
        <v>468</v>
      </c>
      <c r="G6910" s="134" t="s">
        <v>970</v>
      </c>
      <c r="H6910" s="134" t="s">
        <v>1023</v>
      </c>
      <c r="I6910" s="134" t="s">
        <v>336</v>
      </c>
      <c r="J6910" s="135">
        <v>18146.510000000002</v>
      </c>
      <c r="K6910" s="135">
        <v>8748.6</v>
      </c>
      <c r="L6910" s="135">
        <v>8661.76</v>
      </c>
      <c r="M6910" s="141" t="str">
        <f t="shared" si="215"/>
        <v>201712</v>
      </c>
    </row>
    <row r="6911" spans="1:13" x14ac:dyDescent="0.25">
      <c r="A6911" s="35" t="str">
        <f>VLOOKUP(B6911,ResCat!$A$2:$B$269,2,FALSE)</f>
        <v>XXX</v>
      </c>
      <c r="B6911" s="68" t="str">
        <f>IF(ISNA(VLOOKUP(C6911,COA!$A$2:$B$340,2,FALSE)),"XXX",VLOOKUP(C6911,COA!$A$2:$B$340,2,FALSE))</f>
        <v>N41</v>
      </c>
      <c r="C6911" s="149" t="str">
        <f t="shared" si="216"/>
        <v>0013-1005-0035</v>
      </c>
      <c r="D6911" s="134" t="s">
        <v>467</v>
      </c>
      <c r="E6911" s="134" t="s">
        <v>447</v>
      </c>
      <c r="F6911" s="134" t="s">
        <v>468</v>
      </c>
      <c r="G6911" s="134" t="s">
        <v>970</v>
      </c>
      <c r="H6911" s="134" t="s">
        <v>1023</v>
      </c>
      <c r="I6911" s="134" t="s">
        <v>2</v>
      </c>
      <c r="J6911" s="135">
        <v>3384281.6699999855</v>
      </c>
      <c r="K6911" s="135">
        <v>1462278.8600000064</v>
      </c>
      <c r="L6911" s="135">
        <v>1285085.2600000023</v>
      </c>
      <c r="M6911" s="141" t="str">
        <f t="shared" si="215"/>
        <v>201712</v>
      </c>
    </row>
    <row r="6912" spans="1:13" x14ac:dyDescent="0.25">
      <c r="A6912" s="35" t="str">
        <f>VLOOKUP(B6912,ResCat!$A$2:$B$269,2,FALSE)</f>
        <v>XXX</v>
      </c>
      <c r="B6912" s="68" t="str">
        <f>IF(ISNA(VLOOKUP(C6912,COA!$A$2:$B$340,2,FALSE)),"XXX",VLOOKUP(C6912,COA!$A$2:$B$340,2,FALSE))</f>
        <v>N41</v>
      </c>
      <c r="C6912" s="149" t="str">
        <f t="shared" si="216"/>
        <v>0013-1005-0035</v>
      </c>
      <c r="D6912" s="134" t="s">
        <v>467</v>
      </c>
      <c r="E6912" s="134" t="s">
        <v>447</v>
      </c>
      <c r="F6912" s="134" t="s">
        <v>468</v>
      </c>
      <c r="G6912" s="134" t="s">
        <v>970</v>
      </c>
      <c r="H6912" s="134" t="s">
        <v>1023</v>
      </c>
      <c r="I6912" s="134" t="s">
        <v>343</v>
      </c>
      <c r="J6912" s="135">
        <v>876727.67999999865</v>
      </c>
      <c r="K6912" s="135">
        <v>379935.96000000037</v>
      </c>
      <c r="L6912" s="135">
        <v>353043.88000000024</v>
      </c>
      <c r="M6912" s="141" t="str">
        <f t="shared" si="215"/>
        <v>201712</v>
      </c>
    </row>
    <row r="6913" spans="1:13" x14ac:dyDescent="0.25">
      <c r="A6913" s="35" t="str">
        <f>VLOOKUP(B6913,ResCat!$A$2:$B$269,2,FALSE)</f>
        <v>XXX</v>
      </c>
      <c r="B6913" s="68" t="str">
        <f>IF(ISNA(VLOOKUP(C6913,COA!$A$2:$B$340,2,FALSE)),"XXX",VLOOKUP(C6913,COA!$A$2:$B$340,2,FALSE))</f>
        <v>N41</v>
      </c>
      <c r="C6913" s="149" t="str">
        <f t="shared" si="216"/>
        <v>0013-1005-0035</v>
      </c>
      <c r="D6913" s="134" t="s">
        <v>467</v>
      </c>
      <c r="E6913" s="134" t="s">
        <v>447</v>
      </c>
      <c r="F6913" s="134" t="s">
        <v>468</v>
      </c>
      <c r="G6913" s="134" t="s">
        <v>970</v>
      </c>
      <c r="H6913" s="134" t="s">
        <v>1023</v>
      </c>
      <c r="I6913" s="134" t="s">
        <v>1</v>
      </c>
      <c r="J6913" s="135">
        <v>4662109.4500000086</v>
      </c>
      <c r="K6913" s="135">
        <v>1849070.1100000036</v>
      </c>
      <c r="L6913" s="135">
        <v>1722570.3200000026</v>
      </c>
      <c r="M6913" s="141" t="str">
        <f t="shared" si="215"/>
        <v>201712</v>
      </c>
    </row>
    <row r="6914" spans="1:13" x14ac:dyDescent="0.25">
      <c r="A6914" s="35" t="str">
        <f>VLOOKUP(B6914,ResCat!$A$2:$B$269,2,FALSE)</f>
        <v>XXX</v>
      </c>
      <c r="B6914" s="68" t="str">
        <f>IF(ISNA(VLOOKUP(C6914,COA!$A$2:$B$340,2,FALSE)),"XXX",VLOOKUP(C6914,COA!$A$2:$B$340,2,FALSE))</f>
        <v>N41</v>
      </c>
      <c r="C6914" s="149" t="str">
        <f t="shared" si="216"/>
        <v>0013-1005-0035</v>
      </c>
      <c r="D6914" s="134" t="s">
        <v>467</v>
      </c>
      <c r="E6914" s="134" t="s">
        <v>447</v>
      </c>
      <c r="F6914" s="134" t="s">
        <v>468</v>
      </c>
      <c r="G6914" s="134" t="s">
        <v>1023</v>
      </c>
      <c r="H6914" s="134" t="s">
        <v>1023</v>
      </c>
      <c r="I6914" s="134" t="s">
        <v>3</v>
      </c>
      <c r="J6914" s="135">
        <v>1115136.2199999962</v>
      </c>
      <c r="K6914" s="135">
        <v>402982.2499999975</v>
      </c>
      <c r="L6914" s="135">
        <v>245104.43999999989</v>
      </c>
      <c r="M6914" s="141" t="str">
        <f t="shared" si="215"/>
        <v>201801</v>
      </c>
    </row>
    <row r="6915" spans="1:13" x14ac:dyDescent="0.25">
      <c r="A6915" s="35" t="str">
        <f>VLOOKUP(B6915,ResCat!$A$2:$B$269,2,FALSE)</f>
        <v>XXX</v>
      </c>
      <c r="B6915" s="68" t="str">
        <f>IF(ISNA(VLOOKUP(C6915,COA!$A$2:$B$340,2,FALSE)),"XXX",VLOOKUP(C6915,COA!$A$2:$B$340,2,FALSE))</f>
        <v>N41</v>
      </c>
      <c r="C6915" s="149" t="str">
        <f t="shared" si="216"/>
        <v>0013-1005-0035</v>
      </c>
      <c r="D6915" s="134" t="s">
        <v>467</v>
      </c>
      <c r="E6915" s="134" t="s">
        <v>447</v>
      </c>
      <c r="F6915" s="134" t="s">
        <v>468</v>
      </c>
      <c r="G6915" s="134" t="s">
        <v>1023</v>
      </c>
      <c r="H6915" s="134" t="s">
        <v>1023</v>
      </c>
      <c r="I6915" s="134" t="s">
        <v>368</v>
      </c>
      <c r="J6915" s="135">
        <v>35.01</v>
      </c>
      <c r="K6915" s="135">
        <v>27.64</v>
      </c>
      <c r="L6915" s="135">
        <v>23.49</v>
      </c>
      <c r="M6915" s="141" t="str">
        <f t="shared" si="215"/>
        <v>201801</v>
      </c>
    </row>
    <row r="6916" spans="1:13" x14ac:dyDescent="0.25">
      <c r="A6916" s="35" t="str">
        <f>VLOOKUP(B6916,ResCat!$A$2:$B$269,2,FALSE)</f>
        <v>XXX</v>
      </c>
      <c r="B6916" s="68" t="str">
        <f>IF(ISNA(VLOOKUP(C6916,COA!$A$2:$B$340,2,FALSE)),"XXX",VLOOKUP(C6916,COA!$A$2:$B$340,2,FALSE))</f>
        <v>N41</v>
      </c>
      <c r="C6916" s="149" t="str">
        <f t="shared" si="216"/>
        <v>0013-1005-0035</v>
      </c>
      <c r="D6916" s="134" t="s">
        <v>467</v>
      </c>
      <c r="E6916" s="134" t="s">
        <v>447</v>
      </c>
      <c r="F6916" s="134" t="s">
        <v>468</v>
      </c>
      <c r="G6916" s="134" t="s">
        <v>1023</v>
      </c>
      <c r="H6916" s="134" t="s">
        <v>1023</v>
      </c>
      <c r="I6916" s="134" t="s">
        <v>0</v>
      </c>
      <c r="J6916" s="135">
        <v>1228864.2000000002</v>
      </c>
      <c r="K6916" s="135">
        <v>544832.94999999995</v>
      </c>
      <c r="L6916" s="135">
        <v>505931.20999999985</v>
      </c>
      <c r="M6916" s="141" t="str">
        <f t="shared" ref="M6916:M6979" si="217">IF(G6916&lt;$M$1,$M$1,G6916)</f>
        <v>201801</v>
      </c>
    </row>
    <row r="6917" spans="1:13" x14ac:dyDescent="0.25">
      <c r="A6917" s="35" t="str">
        <f>VLOOKUP(B6917,ResCat!$A$2:$B$269,2,FALSE)</f>
        <v>XXX</v>
      </c>
      <c r="B6917" s="68" t="str">
        <f>IF(ISNA(VLOOKUP(C6917,COA!$A$2:$B$340,2,FALSE)),"XXX",VLOOKUP(C6917,COA!$A$2:$B$340,2,FALSE))</f>
        <v>N41</v>
      </c>
      <c r="C6917" s="149" t="str">
        <f t="shared" ref="C6917:C6980" si="218">D6917&amp;"-"&amp;E6917&amp;"-"&amp;F6917</f>
        <v>0013-1005-0035</v>
      </c>
      <c r="D6917" s="134" t="s">
        <v>467</v>
      </c>
      <c r="E6917" s="134" t="s">
        <v>447</v>
      </c>
      <c r="F6917" s="134" t="s">
        <v>468</v>
      </c>
      <c r="G6917" s="134" t="s">
        <v>1023</v>
      </c>
      <c r="H6917" s="134" t="s">
        <v>1023</v>
      </c>
      <c r="I6917" s="134" t="s">
        <v>336</v>
      </c>
      <c r="J6917" s="135">
        <v>21503.8</v>
      </c>
      <c r="K6917" s="135">
        <v>7461.0099999999993</v>
      </c>
      <c r="L6917" s="135">
        <v>5421.14</v>
      </c>
      <c r="M6917" s="141" t="str">
        <f t="shared" si="217"/>
        <v>201801</v>
      </c>
    </row>
    <row r="6918" spans="1:13" x14ac:dyDescent="0.25">
      <c r="A6918" s="35" t="str">
        <f>VLOOKUP(B6918,ResCat!$A$2:$B$269,2,FALSE)</f>
        <v>XXX</v>
      </c>
      <c r="B6918" s="68" t="str">
        <f>IF(ISNA(VLOOKUP(C6918,COA!$A$2:$B$340,2,FALSE)),"XXX",VLOOKUP(C6918,COA!$A$2:$B$340,2,FALSE))</f>
        <v>N41</v>
      </c>
      <c r="C6918" s="149" t="str">
        <f t="shared" si="218"/>
        <v>0013-1005-0035</v>
      </c>
      <c r="D6918" s="134" t="s">
        <v>467</v>
      </c>
      <c r="E6918" s="134" t="s">
        <v>447</v>
      </c>
      <c r="F6918" s="134" t="s">
        <v>468</v>
      </c>
      <c r="G6918" s="134" t="s">
        <v>1023</v>
      </c>
      <c r="H6918" s="134" t="s">
        <v>1023</v>
      </c>
      <c r="I6918" s="134" t="s">
        <v>2</v>
      </c>
      <c r="J6918" s="135">
        <v>3013892.1300000027</v>
      </c>
      <c r="K6918" s="135">
        <v>1622101.8999999913</v>
      </c>
      <c r="L6918" s="135">
        <v>1193532.8300000005</v>
      </c>
      <c r="M6918" s="141" t="str">
        <f t="shared" si="217"/>
        <v>201801</v>
      </c>
    </row>
    <row r="6919" spans="1:13" x14ac:dyDescent="0.25">
      <c r="A6919" s="35" t="str">
        <f>VLOOKUP(B6919,ResCat!$A$2:$B$269,2,FALSE)</f>
        <v>XXX</v>
      </c>
      <c r="B6919" s="68" t="str">
        <f>IF(ISNA(VLOOKUP(C6919,COA!$A$2:$B$340,2,FALSE)),"XXX",VLOOKUP(C6919,COA!$A$2:$B$340,2,FALSE))</f>
        <v>N41</v>
      </c>
      <c r="C6919" s="149" t="str">
        <f t="shared" si="218"/>
        <v>0013-1005-0035</v>
      </c>
      <c r="D6919" s="134" t="s">
        <v>467</v>
      </c>
      <c r="E6919" s="134" t="s">
        <v>447</v>
      </c>
      <c r="F6919" s="134" t="s">
        <v>468</v>
      </c>
      <c r="G6919" s="134" t="s">
        <v>1023</v>
      </c>
      <c r="H6919" s="134" t="s">
        <v>1023</v>
      </c>
      <c r="I6919" s="134" t="s">
        <v>343</v>
      </c>
      <c r="J6919" s="135">
        <v>3695290.8200000064</v>
      </c>
      <c r="K6919" s="135">
        <v>1570667.2499999828</v>
      </c>
      <c r="L6919" s="135">
        <v>1308921.3799999959</v>
      </c>
      <c r="M6919" s="141" t="str">
        <f t="shared" si="217"/>
        <v>201801</v>
      </c>
    </row>
    <row r="6920" spans="1:13" x14ac:dyDescent="0.25">
      <c r="A6920" s="35" t="str">
        <f>VLOOKUP(B6920,ResCat!$A$2:$B$269,2,FALSE)</f>
        <v>XXX</v>
      </c>
      <c r="B6920" s="68" t="str">
        <f>IF(ISNA(VLOOKUP(C6920,COA!$A$2:$B$340,2,FALSE)),"XXX",VLOOKUP(C6920,COA!$A$2:$B$340,2,FALSE))</f>
        <v>N41</v>
      </c>
      <c r="C6920" s="149" t="str">
        <f t="shared" si="218"/>
        <v>0013-1005-0035</v>
      </c>
      <c r="D6920" s="134" t="s">
        <v>467</v>
      </c>
      <c r="E6920" s="134" t="s">
        <v>447</v>
      </c>
      <c r="F6920" s="134" t="s">
        <v>468</v>
      </c>
      <c r="G6920" s="134" t="s">
        <v>1023</v>
      </c>
      <c r="H6920" s="134" t="s">
        <v>1023</v>
      </c>
      <c r="I6920" s="134" t="s">
        <v>1</v>
      </c>
      <c r="J6920" s="135">
        <v>2328044.8299999991</v>
      </c>
      <c r="K6920" s="135">
        <v>963126.88999999978</v>
      </c>
      <c r="L6920" s="135">
        <v>785357.05999999959</v>
      </c>
      <c r="M6920" s="141" t="str">
        <f t="shared" si="217"/>
        <v>201801</v>
      </c>
    </row>
    <row r="6921" spans="1:13" x14ac:dyDescent="0.25">
      <c r="A6921" s="35" t="str">
        <f>VLOOKUP(B6921,ResCat!$A$2:$B$269,2,FALSE)</f>
        <v>XXX</v>
      </c>
      <c r="B6921" s="68" t="str">
        <f>IF(ISNA(VLOOKUP(C6921,COA!$A$2:$B$340,2,FALSE)),"XXX",VLOOKUP(C6921,COA!$A$2:$B$340,2,FALSE))</f>
        <v>K41</v>
      </c>
      <c r="C6921" s="149" t="str">
        <f t="shared" si="218"/>
        <v>0013-1012-0035</v>
      </c>
      <c r="D6921" s="134" t="s">
        <v>467</v>
      </c>
      <c r="E6921" s="134" t="s">
        <v>449</v>
      </c>
      <c r="F6921" s="134" t="s">
        <v>468</v>
      </c>
      <c r="G6921" s="134" t="s">
        <v>1028</v>
      </c>
      <c r="H6921" s="134" t="s">
        <v>1023</v>
      </c>
      <c r="I6921" s="134" t="s">
        <v>2</v>
      </c>
      <c r="J6921" s="135">
        <v>0</v>
      </c>
      <c r="K6921" s="135">
        <v>-57.489999999999981</v>
      </c>
      <c r="L6921" s="135">
        <v>-57.489999999999981</v>
      </c>
      <c r="M6921" s="141" t="str">
        <f t="shared" si="217"/>
        <v>201601</v>
      </c>
    </row>
    <row r="6922" spans="1:13" x14ac:dyDescent="0.25">
      <c r="A6922" s="35" t="str">
        <f>VLOOKUP(B6922,ResCat!$A$2:$B$269,2,FALSE)</f>
        <v>XXX</v>
      </c>
      <c r="B6922" s="68" t="str">
        <f>IF(ISNA(VLOOKUP(C6922,COA!$A$2:$B$340,2,FALSE)),"XXX",VLOOKUP(C6922,COA!$A$2:$B$340,2,FALSE))</f>
        <v>K41</v>
      </c>
      <c r="C6922" s="149" t="str">
        <f t="shared" si="218"/>
        <v>0013-1012-0035</v>
      </c>
      <c r="D6922" s="134" t="s">
        <v>467</v>
      </c>
      <c r="E6922" s="134" t="s">
        <v>449</v>
      </c>
      <c r="F6922" s="134" t="s">
        <v>468</v>
      </c>
      <c r="G6922" s="134" t="s">
        <v>363</v>
      </c>
      <c r="H6922" s="134" t="s">
        <v>1023</v>
      </c>
      <c r="I6922" s="134" t="s">
        <v>3</v>
      </c>
      <c r="J6922" s="135">
        <v>-1.2079226507921703E-13</v>
      </c>
      <c r="K6922" s="135">
        <v>-50.610000000000014</v>
      </c>
      <c r="L6922" s="135">
        <v>-50.610000000000014</v>
      </c>
      <c r="M6922" s="141" t="str">
        <f t="shared" si="217"/>
        <v>201601</v>
      </c>
    </row>
    <row r="6923" spans="1:13" x14ac:dyDescent="0.25">
      <c r="A6923" s="35" t="str">
        <f>VLOOKUP(B6923,ResCat!$A$2:$B$269,2,FALSE)</f>
        <v>XXX</v>
      </c>
      <c r="B6923" s="68" t="str">
        <f>IF(ISNA(VLOOKUP(C6923,COA!$A$2:$B$340,2,FALSE)),"XXX",VLOOKUP(C6923,COA!$A$2:$B$340,2,FALSE))</f>
        <v>K41</v>
      </c>
      <c r="C6923" s="149" t="str">
        <f t="shared" si="218"/>
        <v>0013-1012-0035</v>
      </c>
      <c r="D6923" s="134" t="s">
        <v>467</v>
      </c>
      <c r="E6923" s="134" t="s">
        <v>449</v>
      </c>
      <c r="F6923" s="134" t="s">
        <v>468</v>
      </c>
      <c r="G6923" s="134" t="s">
        <v>1029</v>
      </c>
      <c r="H6923" s="134" t="s">
        <v>1023</v>
      </c>
      <c r="I6923" s="134" t="s">
        <v>0</v>
      </c>
      <c r="J6923" s="135">
        <v>-8.3787199400831014E-11</v>
      </c>
      <c r="K6923" s="135">
        <v>-225318.09999999986</v>
      </c>
      <c r="L6923" s="135">
        <v>-225318.09999999986</v>
      </c>
      <c r="M6923" s="141" t="str">
        <f t="shared" si="217"/>
        <v>201601</v>
      </c>
    </row>
    <row r="6924" spans="1:13" x14ac:dyDescent="0.25">
      <c r="A6924" s="35" t="str">
        <f>VLOOKUP(B6924,ResCat!$A$2:$B$269,2,FALSE)</f>
        <v>XXX</v>
      </c>
      <c r="B6924" s="68" t="str">
        <f>IF(ISNA(VLOOKUP(C6924,COA!$A$2:$B$340,2,FALSE)),"XXX",VLOOKUP(C6924,COA!$A$2:$B$340,2,FALSE))</f>
        <v>K41</v>
      </c>
      <c r="C6924" s="149" t="str">
        <f t="shared" si="218"/>
        <v>0013-1012-0035</v>
      </c>
      <c r="D6924" s="134" t="s">
        <v>467</v>
      </c>
      <c r="E6924" s="134" t="s">
        <v>449</v>
      </c>
      <c r="F6924" s="134" t="s">
        <v>468</v>
      </c>
      <c r="G6924" s="134" t="s">
        <v>349</v>
      </c>
      <c r="H6924" s="134" t="s">
        <v>1023</v>
      </c>
      <c r="I6924" s="134" t="s">
        <v>3</v>
      </c>
      <c r="J6924" s="135">
        <v>0</v>
      </c>
      <c r="K6924" s="135">
        <v>-756.45999999999992</v>
      </c>
      <c r="L6924" s="135">
        <v>-754.77</v>
      </c>
      <c r="M6924" s="141" t="str">
        <f t="shared" si="217"/>
        <v>201601</v>
      </c>
    </row>
    <row r="6925" spans="1:13" x14ac:dyDescent="0.25">
      <c r="A6925" s="35" t="str">
        <f>VLOOKUP(B6925,ResCat!$A$2:$B$269,2,FALSE)</f>
        <v>XXX</v>
      </c>
      <c r="B6925" s="68" t="str">
        <f>IF(ISNA(VLOOKUP(C6925,COA!$A$2:$B$340,2,FALSE)),"XXX",VLOOKUP(C6925,COA!$A$2:$B$340,2,FALSE))</f>
        <v>K41</v>
      </c>
      <c r="C6925" s="149" t="str">
        <f t="shared" si="218"/>
        <v>0013-1012-0035</v>
      </c>
      <c r="D6925" s="134" t="s">
        <v>467</v>
      </c>
      <c r="E6925" s="134" t="s">
        <v>449</v>
      </c>
      <c r="F6925" s="134" t="s">
        <v>468</v>
      </c>
      <c r="G6925" s="134" t="s">
        <v>354</v>
      </c>
      <c r="H6925" s="134" t="s">
        <v>1023</v>
      </c>
      <c r="I6925" s="134" t="s">
        <v>2</v>
      </c>
      <c r="J6925" s="135">
        <v>-224.08</v>
      </c>
      <c r="K6925" s="135">
        <v>-103.79</v>
      </c>
      <c r="L6925" s="135">
        <v>-103.79</v>
      </c>
      <c r="M6925" s="141" t="str">
        <f t="shared" si="217"/>
        <v>201601</v>
      </c>
    </row>
    <row r="6926" spans="1:13" x14ac:dyDescent="0.25">
      <c r="A6926" s="35" t="str">
        <f>VLOOKUP(B6926,ResCat!$A$2:$B$269,2,FALSE)</f>
        <v>XXX</v>
      </c>
      <c r="B6926" s="68" t="str">
        <f>IF(ISNA(VLOOKUP(C6926,COA!$A$2:$B$340,2,FALSE)),"XXX",VLOOKUP(C6926,COA!$A$2:$B$340,2,FALSE))</f>
        <v>K41</v>
      </c>
      <c r="C6926" s="149" t="str">
        <f t="shared" si="218"/>
        <v>0013-1012-0035</v>
      </c>
      <c r="D6926" s="134" t="s">
        <v>467</v>
      </c>
      <c r="E6926" s="134" t="s">
        <v>449</v>
      </c>
      <c r="F6926" s="134" t="s">
        <v>468</v>
      </c>
      <c r="G6926" s="134" t="s">
        <v>337</v>
      </c>
      <c r="H6926" s="134" t="s">
        <v>1023</v>
      </c>
      <c r="I6926" s="134" t="s">
        <v>2</v>
      </c>
      <c r="J6926" s="135">
        <v>-151</v>
      </c>
      <c r="K6926" s="135">
        <v>-148.71</v>
      </c>
      <c r="L6926" s="135">
        <v>-128.71</v>
      </c>
      <c r="M6926" s="141" t="str">
        <f t="shared" si="217"/>
        <v>201601</v>
      </c>
    </row>
    <row r="6927" spans="1:13" x14ac:dyDescent="0.25">
      <c r="A6927" s="35" t="str">
        <f>VLOOKUP(B6927,ResCat!$A$2:$B$269,2,FALSE)</f>
        <v>XXX</v>
      </c>
      <c r="B6927" s="68" t="str">
        <f>IF(ISNA(VLOOKUP(C6927,COA!$A$2:$B$340,2,FALSE)),"XXX",VLOOKUP(C6927,COA!$A$2:$B$340,2,FALSE))</f>
        <v>K41</v>
      </c>
      <c r="C6927" s="149" t="str">
        <f t="shared" si="218"/>
        <v>0013-1012-0035</v>
      </c>
      <c r="D6927" s="134" t="s">
        <v>467</v>
      </c>
      <c r="E6927" s="134" t="s">
        <v>449</v>
      </c>
      <c r="F6927" s="134" t="s">
        <v>468</v>
      </c>
      <c r="G6927" s="134" t="s">
        <v>347</v>
      </c>
      <c r="H6927" s="134" t="s">
        <v>1023</v>
      </c>
      <c r="I6927" s="134" t="s">
        <v>1</v>
      </c>
      <c r="J6927" s="135">
        <v>0</v>
      </c>
      <c r="K6927" s="135">
        <v>-275.88000000000011</v>
      </c>
      <c r="L6927" s="135">
        <v>-248.30000000000018</v>
      </c>
      <c r="M6927" s="141" t="str">
        <f t="shared" si="217"/>
        <v>201603</v>
      </c>
    </row>
    <row r="6928" spans="1:13" x14ac:dyDescent="0.25">
      <c r="A6928" s="35" t="str">
        <f>VLOOKUP(B6928,ResCat!$A$2:$B$269,2,FALSE)</f>
        <v>XXX</v>
      </c>
      <c r="B6928" s="68" t="str">
        <f>IF(ISNA(VLOOKUP(C6928,COA!$A$2:$B$340,2,FALSE)),"XXX",VLOOKUP(C6928,COA!$A$2:$B$340,2,FALSE))</f>
        <v>K41</v>
      </c>
      <c r="C6928" s="149" t="str">
        <f t="shared" si="218"/>
        <v>0013-1012-0035</v>
      </c>
      <c r="D6928" s="134" t="s">
        <v>467</v>
      </c>
      <c r="E6928" s="134" t="s">
        <v>449</v>
      </c>
      <c r="F6928" s="134" t="s">
        <v>468</v>
      </c>
      <c r="G6928" s="134" t="s">
        <v>361</v>
      </c>
      <c r="H6928" s="134" t="s">
        <v>1023</v>
      </c>
      <c r="I6928" s="134" t="s">
        <v>3</v>
      </c>
      <c r="J6928" s="135">
        <v>-5400</v>
      </c>
      <c r="K6928" s="135">
        <v>-1265</v>
      </c>
      <c r="L6928" s="135">
        <v>-988.59</v>
      </c>
      <c r="M6928" s="141" t="str">
        <f t="shared" si="217"/>
        <v>201604</v>
      </c>
    </row>
    <row r="6929" spans="1:13" x14ac:dyDescent="0.25">
      <c r="A6929" s="35" t="str">
        <f>VLOOKUP(B6929,ResCat!$A$2:$B$269,2,FALSE)</f>
        <v>XXX</v>
      </c>
      <c r="B6929" s="68" t="str">
        <f>IF(ISNA(VLOOKUP(C6929,COA!$A$2:$B$340,2,FALSE)),"XXX",VLOOKUP(C6929,COA!$A$2:$B$340,2,FALSE))</f>
        <v>K41</v>
      </c>
      <c r="C6929" s="149" t="str">
        <f t="shared" si="218"/>
        <v>0013-1012-0035</v>
      </c>
      <c r="D6929" s="134" t="s">
        <v>467</v>
      </c>
      <c r="E6929" s="134" t="s">
        <v>449</v>
      </c>
      <c r="F6929" s="134" t="s">
        <v>468</v>
      </c>
      <c r="G6929" s="134" t="s">
        <v>312</v>
      </c>
      <c r="H6929" s="134" t="s">
        <v>1023</v>
      </c>
      <c r="I6929" s="134" t="s">
        <v>2</v>
      </c>
      <c r="J6929" s="135">
        <v>0</v>
      </c>
      <c r="K6929" s="135">
        <v>-72.05</v>
      </c>
      <c r="L6929" s="135">
        <v>-72.05</v>
      </c>
      <c r="M6929" s="141" t="str">
        <f t="shared" si="217"/>
        <v>201605</v>
      </c>
    </row>
    <row r="6930" spans="1:13" x14ac:dyDescent="0.25">
      <c r="A6930" s="35" t="str">
        <f>VLOOKUP(B6930,ResCat!$A$2:$B$269,2,FALSE)</f>
        <v>XXX</v>
      </c>
      <c r="B6930" s="68" t="str">
        <f>IF(ISNA(VLOOKUP(C6930,COA!$A$2:$B$340,2,FALSE)),"XXX",VLOOKUP(C6930,COA!$A$2:$B$340,2,FALSE))</f>
        <v>K41</v>
      </c>
      <c r="C6930" s="149" t="str">
        <f t="shared" si="218"/>
        <v>0013-1012-0035</v>
      </c>
      <c r="D6930" s="134" t="s">
        <v>467</v>
      </c>
      <c r="E6930" s="134" t="s">
        <v>449</v>
      </c>
      <c r="F6930" s="134" t="s">
        <v>468</v>
      </c>
      <c r="G6930" s="134" t="s">
        <v>357</v>
      </c>
      <c r="H6930" s="134" t="s">
        <v>1023</v>
      </c>
      <c r="I6930" s="134" t="s">
        <v>2</v>
      </c>
      <c r="J6930" s="135">
        <v>-627</v>
      </c>
      <c r="K6930" s="135">
        <v>-215.49</v>
      </c>
      <c r="L6930" s="135">
        <v>-215.49</v>
      </c>
      <c r="M6930" s="141" t="str">
        <f t="shared" si="217"/>
        <v>201606</v>
      </c>
    </row>
    <row r="6931" spans="1:13" x14ac:dyDescent="0.25">
      <c r="A6931" s="35" t="str">
        <f>VLOOKUP(B6931,ResCat!$A$2:$B$269,2,FALSE)</f>
        <v>XXX</v>
      </c>
      <c r="B6931" s="68" t="str">
        <f>IF(ISNA(VLOOKUP(C6931,COA!$A$2:$B$340,2,FALSE)),"XXX",VLOOKUP(C6931,COA!$A$2:$B$340,2,FALSE))</f>
        <v>K41</v>
      </c>
      <c r="C6931" s="149" t="str">
        <f t="shared" si="218"/>
        <v>0013-1012-0035</v>
      </c>
      <c r="D6931" s="134" t="s">
        <v>467</v>
      </c>
      <c r="E6931" s="134" t="s">
        <v>449</v>
      </c>
      <c r="F6931" s="134" t="s">
        <v>468</v>
      </c>
      <c r="G6931" s="134" t="s">
        <v>314</v>
      </c>
      <c r="H6931" s="134" t="s">
        <v>1023</v>
      </c>
      <c r="I6931" s="134" t="s">
        <v>3</v>
      </c>
      <c r="J6931" s="135">
        <v>22</v>
      </c>
      <c r="K6931" s="135">
        <v>0</v>
      </c>
      <c r="L6931" s="135">
        <v>0</v>
      </c>
      <c r="M6931" s="141" t="str">
        <f t="shared" si="217"/>
        <v>201607</v>
      </c>
    </row>
    <row r="6932" spans="1:13" x14ac:dyDescent="0.25">
      <c r="A6932" s="35" t="str">
        <f>VLOOKUP(B6932,ResCat!$A$2:$B$269,2,FALSE)</f>
        <v>XXX</v>
      </c>
      <c r="B6932" s="68" t="str">
        <f>IF(ISNA(VLOOKUP(C6932,COA!$A$2:$B$340,2,FALSE)),"XXX",VLOOKUP(C6932,COA!$A$2:$B$340,2,FALSE))</f>
        <v>K41</v>
      </c>
      <c r="C6932" s="149" t="str">
        <f t="shared" si="218"/>
        <v>0013-1012-0035</v>
      </c>
      <c r="D6932" s="134" t="s">
        <v>467</v>
      </c>
      <c r="E6932" s="134" t="s">
        <v>449</v>
      </c>
      <c r="F6932" s="134" t="s">
        <v>468</v>
      </c>
      <c r="G6932" s="134" t="s">
        <v>314</v>
      </c>
      <c r="H6932" s="134" t="s">
        <v>1023</v>
      </c>
      <c r="I6932" s="134" t="s">
        <v>2</v>
      </c>
      <c r="J6932" s="135">
        <v>-208</v>
      </c>
      <c r="K6932" s="135">
        <v>-229.18</v>
      </c>
      <c r="L6932" s="135">
        <v>-116.67999999999999</v>
      </c>
      <c r="M6932" s="141" t="str">
        <f t="shared" si="217"/>
        <v>201607</v>
      </c>
    </row>
    <row r="6933" spans="1:13" x14ac:dyDescent="0.25">
      <c r="A6933" s="35" t="str">
        <f>VLOOKUP(B6933,ResCat!$A$2:$B$269,2,FALSE)</f>
        <v>XXX</v>
      </c>
      <c r="B6933" s="68" t="str">
        <f>IF(ISNA(VLOOKUP(C6933,COA!$A$2:$B$340,2,FALSE)),"XXX",VLOOKUP(C6933,COA!$A$2:$B$340,2,FALSE))</f>
        <v>K41</v>
      </c>
      <c r="C6933" s="149" t="str">
        <f t="shared" si="218"/>
        <v>0013-1012-0035</v>
      </c>
      <c r="D6933" s="134" t="s">
        <v>467</v>
      </c>
      <c r="E6933" s="134" t="s">
        <v>449</v>
      </c>
      <c r="F6933" s="134" t="s">
        <v>468</v>
      </c>
      <c r="G6933" s="134" t="s">
        <v>314</v>
      </c>
      <c r="H6933" s="134" t="s">
        <v>1023</v>
      </c>
      <c r="I6933" s="134" t="s">
        <v>1</v>
      </c>
      <c r="J6933" s="135">
        <v>0</v>
      </c>
      <c r="K6933" s="135">
        <v>-687.31999999999994</v>
      </c>
      <c r="L6933" s="135">
        <v>-687.32</v>
      </c>
      <c r="M6933" s="141" t="str">
        <f t="shared" si="217"/>
        <v>201607</v>
      </c>
    </row>
    <row r="6934" spans="1:13" x14ac:dyDescent="0.25">
      <c r="A6934" s="35" t="str">
        <f>VLOOKUP(B6934,ResCat!$A$2:$B$269,2,FALSE)</f>
        <v>XXX</v>
      </c>
      <c r="B6934" s="68" t="str">
        <f>IF(ISNA(VLOOKUP(C6934,COA!$A$2:$B$340,2,FALSE)),"XXX",VLOOKUP(C6934,COA!$A$2:$B$340,2,FALSE))</f>
        <v>K41</v>
      </c>
      <c r="C6934" s="149" t="str">
        <f t="shared" si="218"/>
        <v>0013-1012-0035</v>
      </c>
      <c r="D6934" s="134" t="s">
        <v>467</v>
      </c>
      <c r="E6934" s="134" t="s">
        <v>449</v>
      </c>
      <c r="F6934" s="134" t="s">
        <v>468</v>
      </c>
      <c r="G6934" s="134" t="s">
        <v>339</v>
      </c>
      <c r="H6934" s="134" t="s">
        <v>1023</v>
      </c>
      <c r="I6934" s="134" t="s">
        <v>2</v>
      </c>
      <c r="J6934" s="135">
        <v>76.48</v>
      </c>
      <c r="K6934" s="135">
        <v>72.27</v>
      </c>
      <c r="L6934" s="135">
        <v>14.69</v>
      </c>
      <c r="M6934" s="141" t="str">
        <f t="shared" si="217"/>
        <v>201608</v>
      </c>
    </row>
    <row r="6935" spans="1:13" x14ac:dyDescent="0.25">
      <c r="A6935" s="35" t="str">
        <f>VLOOKUP(B6935,ResCat!$A$2:$B$269,2,FALSE)</f>
        <v>XXX</v>
      </c>
      <c r="B6935" s="68" t="str">
        <f>IF(ISNA(VLOOKUP(C6935,COA!$A$2:$B$340,2,FALSE)),"XXX",VLOOKUP(C6935,COA!$A$2:$B$340,2,FALSE))</f>
        <v>K41</v>
      </c>
      <c r="C6935" s="149" t="str">
        <f t="shared" si="218"/>
        <v>0013-1012-0035</v>
      </c>
      <c r="D6935" s="134" t="s">
        <v>467</v>
      </c>
      <c r="E6935" s="134" t="s">
        <v>449</v>
      </c>
      <c r="F6935" s="134" t="s">
        <v>468</v>
      </c>
      <c r="G6935" s="134" t="s">
        <v>316</v>
      </c>
      <c r="H6935" s="134" t="s">
        <v>1023</v>
      </c>
      <c r="I6935" s="134" t="s">
        <v>3</v>
      </c>
      <c r="J6935" s="135">
        <v>-2.8421709430404007E-14</v>
      </c>
      <c r="K6935" s="135">
        <v>-164.43999999999997</v>
      </c>
      <c r="L6935" s="135">
        <v>-164.43999999999997</v>
      </c>
      <c r="M6935" s="141" t="str">
        <f t="shared" si="217"/>
        <v>201610</v>
      </c>
    </row>
    <row r="6936" spans="1:13" x14ac:dyDescent="0.25">
      <c r="A6936" s="35" t="str">
        <f>VLOOKUP(B6936,ResCat!$A$2:$B$269,2,FALSE)</f>
        <v>XXX</v>
      </c>
      <c r="B6936" s="68" t="str">
        <f>IF(ISNA(VLOOKUP(C6936,COA!$A$2:$B$340,2,FALSE)),"XXX",VLOOKUP(C6936,COA!$A$2:$B$340,2,FALSE))</f>
        <v>K41</v>
      </c>
      <c r="C6936" s="149" t="str">
        <f t="shared" si="218"/>
        <v>0013-1012-0035</v>
      </c>
      <c r="D6936" s="134" t="s">
        <v>467</v>
      </c>
      <c r="E6936" s="134" t="s">
        <v>449</v>
      </c>
      <c r="F6936" s="134" t="s">
        <v>468</v>
      </c>
      <c r="G6936" s="134" t="s">
        <v>316</v>
      </c>
      <c r="H6936" s="134" t="s">
        <v>1023</v>
      </c>
      <c r="I6936" s="134" t="s">
        <v>2</v>
      </c>
      <c r="J6936" s="135">
        <v>1297</v>
      </c>
      <c r="K6936" s="135">
        <v>204.84000000000003</v>
      </c>
      <c r="L6936" s="135">
        <v>49.69</v>
      </c>
      <c r="M6936" s="141" t="str">
        <f t="shared" si="217"/>
        <v>201610</v>
      </c>
    </row>
    <row r="6937" spans="1:13" x14ac:dyDescent="0.25">
      <c r="A6937" s="35" t="str">
        <f>VLOOKUP(B6937,ResCat!$A$2:$B$269,2,FALSE)</f>
        <v>XXX</v>
      </c>
      <c r="B6937" s="68" t="str">
        <f>IF(ISNA(VLOOKUP(C6937,COA!$A$2:$B$340,2,FALSE)),"XXX",VLOOKUP(C6937,COA!$A$2:$B$340,2,FALSE))</f>
        <v>K41</v>
      </c>
      <c r="C6937" s="149" t="str">
        <f t="shared" si="218"/>
        <v>0013-1012-0035</v>
      </c>
      <c r="D6937" s="134" t="s">
        <v>467</v>
      </c>
      <c r="E6937" s="134" t="s">
        <v>449</v>
      </c>
      <c r="F6937" s="134" t="s">
        <v>468</v>
      </c>
      <c r="G6937" s="134" t="s">
        <v>318</v>
      </c>
      <c r="H6937" s="134" t="s">
        <v>1023</v>
      </c>
      <c r="I6937" s="134" t="s">
        <v>3</v>
      </c>
      <c r="J6937" s="135">
        <v>267.08000000000004</v>
      </c>
      <c r="K6937" s="135">
        <v>-265.51000000000005</v>
      </c>
      <c r="L6937" s="135">
        <v>-206.67</v>
      </c>
      <c r="M6937" s="141" t="str">
        <f t="shared" si="217"/>
        <v>201611</v>
      </c>
    </row>
    <row r="6938" spans="1:13" x14ac:dyDescent="0.25">
      <c r="A6938" s="35" t="str">
        <f>VLOOKUP(B6938,ResCat!$A$2:$B$269,2,FALSE)</f>
        <v>XXX</v>
      </c>
      <c r="B6938" s="68" t="str">
        <f>IF(ISNA(VLOOKUP(C6938,COA!$A$2:$B$340,2,FALSE)),"XXX",VLOOKUP(C6938,COA!$A$2:$B$340,2,FALSE))</f>
        <v>K41</v>
      </c>
      <c r="C6938" s="149" t="str">
        <f t="shared" si="218"/>
        <v>0013-1012-0035</v>
      </c>
      <c r="D6938" s="134" t="s">
        <v>467</v>
      </c>
      <c r="E6938" s="134" t="s">
        <v>449</v>
      </c>
      <c r="F6938" s="134" t="s">
        <v>468</v>
      </c>
      <c r="G6938" s="134" t="s">
        <v>318</v>
      </c>
      <c r="H6938" s="134" t="s">
        <v>1023</v>
      </c>
      <c r="I6938" s="134" t="s">
        <v>2</v>
      </c>
      <c r="J6938" s="135">
        <v>-1089.0999999999997</v>
      </c>
      <c r="K6938" s="135">
        <v>27.250000000000107</v>
      </c>
      <c r="L6938" s="135">
        <v>46.019999999999996</v>
      </c>
      <c r="M6938" s="141" t="str">
        <f t="shared" si="217"/>
        <v>201611</v>
      </c>
    </row>
    <row r="6939" spans="1:13" x14ac:dyDescent="0.25">
      <c r="A6939" s="35" t="str">
        <f>VLOOKUP(B6939,ResCat!$A$2:$B$269,2,FALSE)</f>
        <v>XXX</v>
      </c>
      <c r="B6939" s="68" t="str">
        <f>IF(ISNA(VLOOKUP(C6939,COA!$A$2:$B$340,2,FALSE)),"XXX",VLOOKUP(C6939,COA!$A$2:$B$340,2,FALSE))</f>
        <v>K41</v>
      </c>
      <c r="C6939" s="149" t="str">
        <f t="shared" si="218"/>
        <v>0013-1012-0035</v>
      </c>
      <c r="D6939" s="134" t="s">
        <v>467</v>
      </c>
      <c r="E6939" s="134" t="s">
        <v>449</v>
      </c>
      <c r="F6939" s="134" t="s">
        <v>468</v>
      </c>
      <c r="G6939" s="134" t="s">
        <v>318</v>
      </c>
      <c r="H6939" s="134" t="s">
        <v>1023</v>
      </c>
      <c r="I6939" s="134" t="s">
        <v>1</v>
      </c>
      <c r="J6939" s="135">
        <v>-10381</v>
      </c>
      <c r="K6939" s="135">
        <v>-1629</v>
      </c>
      <c r="L6939" s="135">
        <v>-1466.1</v>
      </c>
      <c r="M6939" s="141" t="str">
        <f t="shared" si="217"/>
        <v>201611</v>
      </c>
    </row>
    <row r="6940" spans="1:13" x14ac:dyDescent="0.25">
      <c r="A6940" s="35" t="str">
        <f>VLOOKUP(B6940,ResCat!$A$2:$B$269,2,FALSE)</f>
        <v>XXX</v>
      </c>
      <c r="B6940" s="68" t="str">
        <f>IF(ISNA(VLOOKUP(C6940,COA!$A$2:$B$340,2,FALSE)),"XXX",VLOOKUP(C6940,COA!$A$2:$B$340,2,FALSE))</f>
        <v>K41</v>
      </c>
      <c r="C6940" s="149" t="str">
        <f t="shared" si="218"/>
        <v>0013-1012-0035</v>
      </c>
      <c r="D6940" s="134" t="s">
        <v>467</v>
      </c>
      <c r="E6940" s="134" t="s">
        <v>449</v>
      </c>
      <c r="F6940" s="134" t="s">
        <v>468</v>
      </c>
      <c r="G6940" s="134" t="s">
        <v>320</v>
      </c>
      <c r="H6940" s="134" t="s">
        <v>1023</v>
      </c>
      <c r="I6940" s="134" t="s">
        <v>3</v>
      </c>
      <c r="J6940" s="135">
        <v>2372.5000000000005</v>
      </c>
      <c r="K6940" s="135">
        <v>-37.419999999999945</v>
      </c>
      <c r="L6940" s="135">
        <v>-8.1400000000000716</v>
      </c>
      <c r="M6940" s="141" t="str">
        <f t="shared" si="217"/>
        <v>201612</v>
      </c>
    </row>
    <row r="6941" spans="1:13" x14ac:dyDescent="0.25">
      <c r="A6941" s="35" t="str">
        <f>VLOOKUP(B6941,ResCat!$A$2:$B$269,2,FALSE)</f>
        <v>XXX</v>
      </c>
      <c r="B6941" s="68" t="str">
        <f>IF(ISNA(VLOOKUP(C6941,COA!$A$2:$B$340,2,FALSE)),"XXX",VLOOKUP(C6941,COA!$A$2:$B$340,2,FALSE))</f>
        <v>K41</v>
      </c>
      <c r="C6941" s="149" t="str">
        <f t="shared" si="218"/>
        <v>0013-1012-0035</v>
      </c>
      <c r="D6941" s="134" t="s">
        <v>467</v>
      </c>
      <c r="E6941" s="134" t="s">
        <v>449</v>
      </c>
      <c r="F6941" s="134" t="s">
        <v>468</v>
      </c>
      <c r="G6941" s="134" t="s">
        <v>320</v>
      </c>
      <c r="H6941" s="134" t="s">
        <v>1023</v>
      </c>
      <c r="I6941" s="134" t="s">
        <v>2</v>
      </c>
      <c r="J6941" s="135">
        <v>97498.85</v>
      </c>
      <c r="K6941" s="135">
        <v>33492.230000000003</v>
      </c>
      <c r="L6941" s="135">
        <v>33073.51</v>
      </c>
      <c r="M6941" s="141" t="str">
        <f t="shared" si="217"/>
        <v>201612</v>
      </c>
    </row>
    <row r="6942" spans="1:13" x14ac:dyDescent="0.25">
      <c r="A6942" s="35" t="str">
        <f>VLOOKUP(B6942,ResCat!$A$2:$B$269,2,FALSE)</f>
        <v>XXX</v>
      </c>
      <c r="B6942" s="68" t="str">
        <f>IF(ISNA(VLOOKUP(C6942,COA!$A$2:$B$340,2,FALSE)),"XXX",VLOOKUP(C6942,COA!$A$2:$B$340,2,FALSE))</f>
        <v>K41</v>
      </c>
      <c r="C6942" s="149" t="str">
        <f t="shared" si="218"/>
        <v>0013-1012-0035</v>
      </c>
      <c r="D6942" s="134" t="s">
        <v>467</v>
      </c>
      <c r="E6942" s="134" t="s">
        <v>449</v>
      </c>
      <c r="F6942" s="134" t="s">
        <v>468</v>
      </c>
      <c r="G6942" s="134" t="s">
        <v>320</v>
      </c>
      <c r="H6942" s="134" t="s">
        <v>1023</v>
      </c>
      <c r="I6942" s="134" t="s">
        <v>1</v>
      </c>
      <c r="J6942" s="135">
        <v>5.6843418860808015E-14</v>
      </c>
      <c r="K6942" s="135">
        <v>-1651.01</v>
      </c>
      <c r="L6942" s="135">
        <v>-1713.4400000000003</v>
      </c>
      <c r="M6942" s="141" t="str">
        <f t="shared" si="217"/>
        <v>201612</v>
      </c>
    </row>
    <row r="6943" spans="1:13" x14ac:dyDescent="0.25">
      <c r="A6943" s="35" t="str">
        <f>VLOOKUP(B6943,ResCat!$A$2:$B$269,2,FALSE)</f>
        <v>XXX</v>
      </c>
      <c r="B6943" s="68" t="str">
        <f>IF(ISNA(VLOOKUP(C6943,COA!$A$2:$B$340,2,FALSE)),"XXX",VLOOKUP(C6943,COA!$A$2:$B$340,2,FALSE))</f>
        <v>K41</v>
      </c>
      <c r="C6943" s="149" t="str">
        <f t="shared" si="218"/>
        <v>0013-1012-0035</v>
      </c>
      <c r="D6943" s="134" t="s">
        <v>467</v>
      </c>
      <c r="E6943" s="134" t="s">
        <v>449</v>
      </c>
      <c r="F6943" s="134" t="s">
        <v>468</v>
      </c>
      <c r="G6943" s="134" t="s">
        <v>322</v>
      </c>
      <c r="H6943" s="134" t="s">
        <v>1023</v>
      </c>
      <c r="I6943" s="134" t="s">
        <v>3</v>
      </c>
      <c r="J6943" s="135">
        <v>1678.0300000000002</v>
      </c>
      <c r="K6943" s="135">
        <v>-42.590000000000089</v>
      </c>
      <c r="L6943" s="135">
        <v>2.7699999999999818</v>
      </c>
      <c r="M6943" s="141" t="str">
        <f t="shared" si="217"/>
        <v>201701</v>
      </c>
    </row>
    <row r="6944" spans="1:13" x14ac:dyDescent="0.25">
      <c r="A6944" s="35" t="str">
        <f>VLOOKUP(B6944,ResCat!$A$2:$B$269,2,FALSE)</f>
        <v>XXX</v>
      </c>
      <c r="B6944" s="68" t="str">
        <f>IF(ISNA(VLOOKUP(C6944,COA!$A$2:$B$340,2,FALSE)),"XXX",VLOOKUP(C6944,COA!$A$2:$B$340,2,FALSE))</f>
        <v>K41</v>
      </c>
      <c r="C6944" s="149" t="str">
        <f t="shared" si="218"/>
        <v>0013-1012-0035</v>
      </c>
      <c r="D6944" s="134" t="s">
        <v>467</v>
      </c>
      <c r="E6944" s="134" t="s">
        <v>449</v>
      </c>
      <c r="F6944" s="134" t="s">
        <v>468</v>
      </c>
      <c r="G6944" s="134" t="s">
        <v>322</v>
      </c>
      <c r="H6944" s="134" t="s">
        <v>1023</v>
      </c>
      <c r="I6944" s="134" t="s">
        <v>2</v>
      </c>
      <c r="J6944" s="135">
        <v>8951.369999999999</v>
      </c>
      <c r="K6944" s="135">
        <v>1598.4099999999994</v>
      </c>
      <c r="L6944" s="135">
        <v>1756.3499999999995</v>
      </c>
      <c r="M6944" s="141" t="str">
        <f t="shared" si="217"/>
        <v>201701</v>
      </c>
    </row>
    <row r="6945" spans="1:13" x14ac:dyDescent="0.25">
      <c r="A6945" s="35" t="str">
        <f>VLOOKUP(B6945,ResCat!$A$2:$B$269,2,FALSE)</f>
        <v>XXX</v>
      </c>
      <c r="B6945" s="68" t="str">
        <f>IF(ISNA(VLOOKUP(C6945,COA!$A$2:$B$340,2,FALSE)),"XXX",VLOOKUP(C6945,COA!$A$2:$B$340,2,FALSE))</f>
        <v>K41</v>
      </c>
      <c r="C6945" s="149" t="str">
        <f t="shared" si="218"/>
        <v>0013-1012-0035</v>
      </c>
      <c r="D6945" s="134" t="s">
        <v>467</v>
      </c>
      <c r="E6945" s="134" t="s">
        <v>449</v>
      </c>
      <c r="F6945" s="134" t="s">
        <v>468</v>
      </c>
      <c r="G6945" s="134" t="s">
        <v>324</v>
      </c>
      <c r="H6945" s="134" t="s">
        <v>1023</v>
      </c>
      <c r="I6945" s="134" t="s">
        <v>3</v>
      </c>
      <c r="J6945" s="135">
        <v>-377.45000000000005</v>
      </c>
      <c r="K6945" s="135">
        <v>-839.65000000000009</v>
      </c>
      <c r="L6945" s="135">
        <v>-812.91000000000008</v>
      </c>
      <c r="M6945" s="141" t="str">
        <f t="shared" si="217"/>
        <v>201702</v>
      </c>
    </row>
    <row r="6946" spans="1:13" x14ac:dyDescent="0.25">
      <c r="A6946" s="35" t="str">
        <f>VLOOKUP(B6946,ResCat!$A$2:$B$269,2,FALSE)</f>
        <v>XXX</v>
      </c>
      <c r="B6946" s="68" t="str">
        <f>IF(ISNA(VLOOKUP(C6946,COA!$A$2:$B$340,2,FALSE)),"XXX",VLOOKUP(C6946,COA!$A$2:$B$340,2,FALSE))</f>
        <v>K41</v>
      </c>
      <c r="C6946" s="149" t="str">
        <f t="shared" si="218"/>
        <v>0013-1012-0035</v>
      </c>
      <c r="D6946" s="134" t="s">
        <v>467</v>
      </c>
      <c r="E6946" s="134" t="s">
        <v>449</v>
      </c>
      <c r="F6946" s="134" t="s">
        <v>468</v>
      </c>
      <c r="G6946" s="134" t="s">
        <v>324</v>
      </c>
      <c r="H6946" s="134" t="s">
        <v>1023</v>
      </c>
      <c r="I6946" s="134" t="s">
        <v>336</v>
      </c>
      <c r="J6946" s="135">
        <v>57</v>
      </c>
      <c r="K6946" s="135">
        <v>0</v>
      </c>
      <c r="L6946" s="135">
        <v>0</v>
      </c>
      <c r="M6946" s="141" t="str">
        <f t="shared" si="217"/>
        <v>201702</v>
      </c>
    </row>
    <row r="6947" spans="1:13" x14ac:dyDescent="0.25">
      <c r="A6947" s="35" t="str">
        <f>VLOOKUP(B6947,ResCat!$A$2:$B$269,2,FALSE)</f>
        <v>XXX</v>
      </c>
      <c r="B6947" s="68" t="str">
        <f>IF(ISNA(VLOOKUP(C6947,COA!$A$2:$B$340,2,FALSE)),"XXX",VLOOKUP(C6947,COA!$A$2:$B$340,2,FALSE))</f>
        <v>K41</v>
      </c>
      <c r="C6947" s="149" t="str">
        <f t="shared" si="218"/>
        <v>0013-1012-0035</v>
      </c>
      <c r="D6947" s="134" t="s">
        <v>467</v>
      </c>
      <c r="E6947" s="134" t="s">
        <v>449</v>
      </c>
      <c r="F6947" s="134" t="s">
        <v>468</v>
      </c>
      <c r="G6947" s="134" t="s">
        <v>324</v>
      </c>
      <c r="H6947" s="134" t="s">
        <v>1023</v>
      </c>
      <c r="I6947" s="134" t="s">
        <v>2</v>
      </c>
      <c r="J6947" s="135">
        <v>911</v>
      </c>
      <c r="K6947" s="135">
        <v>22.569999999999993</v>
      </c>
      <c r="L6947" s="135">
        <v>-90.87</v>
      </c>
      <c r="M6947" s="141" t="str">
        <f t="shared" si="217"/>
        <v>201702</v>
      </c>
    </row>
    <row r="6948" spans="1:13" x14ac:dyDescent="0.25">
      <c r="A6948" s="35" t="str">
        <f>VLOOKUP(B6948,ResCat!$A$2:$B$269,2,FALSE)</f>
        <v>XXX</v>
      </c>
      <c r="B6948" s="68" t="str">
        <f>IF(ISNA(VLOOKUP(C6948,COA!$A$2:$B$340,2,FALSE)),"XXX",VLOOKUP(C6948,COA!$A$2:$B$340,2,FALSE))</f>
        <v>K41</v>
      </c>
      <c r="C6948" s="149" t="str">
        <f t="shared" si="218"/>
        <v>0013-1012-0035</v>
      </c>
      <c r="D6948" s="134" t="s">
        <v>467</v>
      </c>
      <c r="E6948" s="134" t="s">
        <v>449</v>
      </c>
      <c r="F6948" s="134" t="s">
        <v>468</v>
      </c>
      <c r="G6948" s="134" t="s">
        <v>324</v>
      </c>
      <c r="H6948" s="134" t="s">
        <v>1023</v>
      </c>
      <c r="I6948" s="134" t="s">
        <v>1</v>
      </c>
      <c r="J6948" s="135">
        <v>15000</v>
      </c>
      <c r="K6948" s="135">
        <v>3320</v>
      </c>
      <c r="L6948" s="135">
        <v>1910</v>
      </c>
      <c r="M6948" s="141" t="str">
        <f t="shared" si="217"/>
        <v>201702</v>
      </c>
    </row>
    <row r="6949" spans="1:13" x14ac:dyDescent="0.25">
      <c r="A6949" s="35" t="str">
        <f>VLOOKUP(B6949,ResCat!$A$2:$B$269,2,FALSE)</f>
        <v>XXX</v>
      </c>
      <c r="B6949" s="68" t="str">
        <f>IF(ISNA(VLOOKUP(C6949,COA!$A$2:$B$340,2,FALSE)),"XXX",VLOOKUP(C6949,COA!$A$2:$B$340,2,FALSE))</f>
        <v>K41</v>
      </c>
      <c r="C6949" s="149" t="str">
        <f t="shared" si="218"/>
        <v>0013-1012-0035</v>
      </c>
      <c r="D6949" s="134" t="s">
        <v>467</v>
      </c>
      <c r="E6949" s="134" t="s">
        <v>449</v>
      </c>
      <c r="F6949" s="134" t="s">
        <v>468</v>
      </c>
      <c r="G6949" s="134" t="s">
        <v>326</v>
      </c>
      <c r="H6949" s="134" t="s">
        <v>1023</v>
      </c>
      <c r="I6949" s="134" t="s">
        <v>3</v>
      </c>
      <c r="J6949" s="135">
        <v>-328.23</v>
      </c>
      <c r="K6949" s="135">
        <v>-684.34000000000015</v>
      </c>
      <c r="L6949" s="135">
        <v>-704.13000000000011</v>
      </c>
      <c r="M6949" s="141" t="str">
        <f t="shared" si="217"/>
        <v>201703</v>
      </c>
    </row>
    <row r="6950" spans="1:13" x14ac:dyDescent="0.25">
      <c r="A6950" s="35" t="str">
        <f>VLOOKUP(B6950,ResCat!$A$2:$B$269,2,FALSE)</f>
        <v>XXX</v>
      </c>
      <c r="B6950" s="68" t="str">
        <f>IF(ISNA(VLOOKUP(C6950,COA!$A$2:$B$340,2,FALSE)),"XXX",VLOOKUP(C6950,COA!$A$2:$B$340,2,FALSE))</f>
        <v>K41</v>
      </c>
      <c r="C6950" s="149" t="str">
        <f t="shared" si="218"/>
        <v>0013-1012-0035</v>
      </c>
      <c r="D6950" s="134" t="s">
        <v>467</v>
      </c>
      <c r="E6950" s="134" t="s">
        <v>449</v>
      </c>
      <c r="F6950" s="134" t="s">
        <v>468</v>
      </c>
      <c r="G6950" s="134" t="s">
        <v>326</v>
      </c>
      <c r="H6950" s="134" t="s">
        <v>1023</v>
      </c>
      <c r="I6950" s="134" t="s">
        <v>2</v>
      </c>
      <c r="J6950" s="135">
        <v>12156.599999999999</v>
      </c>
      <c r="K6950" s="135">
        <v>1817.4799999999998</v>
      </c>
      <c r="L6950" s="135">
        <v>1573.96</v>
      </c>
      <c r="M6950" s="141" t="str">
        <f t="shared" si="217"/>
        <v>201703</v>
      </c>
    </row>
    <row r="6951" spans="1:13" x14ac:dyDescent="0.25">
      <c r="A6951" s="35" t="str">
        <f>VLOOKUP(B6951,ResCat!$A$2:$B$269,2,FALSE)</f>
        <v>XXX</v>
      </c>
      <c r="B6951" s="68" t="str">
        <f>IF(ISNA(VLOOKUP(C6951,COA!$A$2:$B$340,2,FALSE)),"XXX",VLOOKUP(C6951,COA!$A$2:$B$340,2,FALSE))</f>
        <v>K41</v>
      </c>
      <c r="C6951" s="149" t="str">
        <f t="shared" si="218"/>
        <v>0013-1012-0035</v>
      </c>
      <c r="D6951" s="134" t="s">
        <v>467</v>
      </c>
      <c r="E6951" s="134" t="s">
        <v>449</v>
      </c>
      <c r="F6951" s="134" t="s">
        <v>468</v>
      </c>
      <c r="G6951" s="134" t="s">
        <v>326</v>
      </c>
      <c r="H6951" s="134" t="s">
        <v>1023</v>
      </c>
      <c r="I6951" s="134" t="s">
        <v>1</v>
      </c>
      <c r="J6951" s="135">
        <v>6250</v>
      </c>
      <c r="K6951" s="135">
        <v>625.00000000000045</v>
      </c>
      <c r="L6951" s="135">
        <v>625.00000000000045</v>
      </c>
      <c r="M6951" s="141" t="str">
        <f t="shared" si="217"/>
        <v>201703</v>
      </c>
    </row>
    <row r="6952" spans="1:13" x14ac:dyDescent="0.25">
      <c r="A6952" s="35" t="str">
        <f>VLOOKUP(B6952,ResCat!$A$2:$B$269,2,FALSE)</f>
        <v>XXX</v>
      </c>
      <c r="B6952" s="68" t="str">
        <f>IF(ISNA(VLOOKUP(C6952,COA!$A$2:$B$340,2,FALSE)),"XXX",VLOOKUP(C6952,COA!$A$2:$B$340,2,FALSE))</f>
        <v>K41</v>
      </c>
      <c r="C6952" s="149" t="str">
        <f t="shared" si="218"/>
        <v>0013-1012-0035</v>
      </c>
      <c r="D6952" s="134" t="s">
        <v>467</v>
      </c>
      <c r="E6952" s="134" t="s">
        <v>449</v>
      </c>
      <c r="F6952" s="134" t="s">
        <v>468</v>
      </c>
      <c r="G6952" s="134" t="s">
        <v>328</v>
      </c>
      <c r="H6952" s="134" t="s">
        <v>1023</v>
      </c>
      <c r="I6952" s="134" t="s">
        <v>3</v>
      </c>
      <c r="J6952" s="135">
        <v>1329.26</v>
      </c>
      <c r="K6952" s="135">
        <v>726.59999999999991</v>
      </c>
      <c r="L6952" s="135">
        <v>172.09999999999997</v>
      </c>
      <c r="M6952" s="141" t="str">
        <f t="shared" si="217"/>
        <v>201704</v>
      </c>
    </row>
    <row r="6953" spans="1:13" x14ac:dyDescent="0.25">
      <c r="A6953" s="35" t="str">
        <f>VLOOKUP(B6953,ResCat!$A$2:$B$269,2,FALSE)</f>
        <v>XXX</v>
      </c>
      <c r="B6953" s="68" t="str">
        <f>IF(ISNA(VLOOKUP(C6953,COA!$A$2:$B$340,2,FALSE)),"XXX",VLOOKUP(C6953,COA!$A$2:$B$340,2,FALSE))</f>
        <v>K41</v>
      </c>
      <c r="C6953" s="149" t="str">
        <f t="shared" si="218"/>
        <v>0013-1012-0035</v>
      </c>
      <c r="D6953" s="134" t="s">
        <v>467</v>
      </c>
      <c r="E6953" s="134" t="s">
        <v>449</v>
      </c>
      <c r="F6953" s="134" t="s">
        <v>468</v>
      </c>
      <c r="G6953" s="134" t="s">
        <v>328</v>
      </c>
      <c r="H6953" s="134" t="s">
        <v>1023</v>
      </c>
      <c r="I6953" s="134" t="s">
        <v>2</v>
      </c>
      <c r="J6953" s="135">
        <v>-194.84999999999997</v>
      </c>
      <c r="K6953" s="135">
        <v>-144.91999999999999</v>
      </c>
      <c r="L6953" s="135">
        <v>-525.40000000000009</v>
      </c>
      <c r="M6953" s="141" t="str">
        <f t="shared" si="217"/>
        <v>201704</v>
      </c>
    </row>
    <row r="6954" spans="1:13" x14ac:dyDescent="0.25">
      <c r="A6954" s="35" t="str">
        <f>VLOOKUP(B6954,ResCat!$A$2:$B$269,2,FALSE)</f>
        <v>XXX</v>
      </c>
      <c r="B6954" s="68" t="str">
        <f>IF(ISNA(VLOOKUP(C6954,COA!$A$2:$B$340,2,FALSE)),"XXX",VLOOKUP(C6954,COA!$A$2:$B$340,2,FALSE))</f>
        <v>K41</v>
      </c>
      <c r="C6954" s="149" t="str">
        <f t="shared" si="218"/>
        <v>0013-1012-0035</v>
      </c>
      <c r="D6954" s="134" t="s">
        <v>467</v>
      </c>
      <c r="E6954" s="134" t="s">
        <v>449</v>
      </c>
      <c r="F6954" s="134" t="s">
        <v>468</v>
      </c>
      <c r="G6954" s="134" t="s">
        <v>328</v>
      </c>
      <c r="H6954" s="134" t="s">
        <v>1023</v>
      </c>
      <c r="I6954" s="134" t="s">
        <v>1</v>
      </c>
      <c r="J6954" s="135">
        <v>6500</v>
      </c>
      <c r="K6954" s="135">
        <v>939.97999999999979</v>
      </c>
      <c r="L6954" s="135">
        <v>939.97999999999979</v>
      </c>
      <c r="M6954" s="141" t="str">
        <f t="shared" si="217"/>
        <v>201704</v>
      </c>
    </row>
    <row r="6955" spans="1:13" x14ac:dyDescent="0.25">
      <c r="A6955" s="35" t="str">
        <f>VLOOKUP(B6955,ResCat!$A$2:$B$269,2,FALSE)</f>
        <v>XXX</v>
      </c>
      <c r="B6955" s="68" t="str">
        <f>IF(ISNA(VLOOKUP(C6955,COA!$A$2:$B$340,2,FALSE)),"XXX",VLOOKUP(C6955,COA!$A$2:$B$340,2,FALSE))</f>
        <v>K41</v>
      </c>
      <c r="C6955" s="149" t="str">
        <f t="shared" si="218"/>
        <v>0013-1012-0035</v>
      </c>
      <c r="D6955" s="134" t="s">
        <v>467</v>
      </c>
      <c r="E6955" s="134" t="s">
        <v>449</v>
      </c>
      <c r="F6955" s="134" t="s">
        <v>468</v>
      </c>
      <c r="G6955" s="134" t="s">
        <v>330</v>
      </c>
      <c r="H6955" s="134" t="s">
        <v>1023</v>
      </c>
      <c r="I6955" s="134" t="s">
        <v>3</v>
      </c>
      <c r="J6955" s="135">
        <v>2225.27</v>
      </c>
      <c r="K6955" s="135">
        <v>1204.6500000000001</v>
      </c>
      <c r="L6955" s="135">
        <v>1070.4900000000002</v>
      </c>
      <c r="M6955" s="141" t="str">
        <f t="shared" si="217"/>
        <v>201705</v>
      </c>
    </row>
    <row r="6956" spans="1:13" x14ac:dyDescent="0.25">
      <c r="A6956" s="35" t="str">
        <f>VLOOKUP(B6956,ResCat!$A$2:$B$269,2,FALSE)</f>
        <v>XXX</v>
      </c>
      <c r="B6956" s="68" t="str">
        <f>IF(ISNA(VLOOKUP(C6956,COA!$A$2:$B$340,2,FALSE)),"XXX",VLOOKUP(C6956,COA!$A$2:$B$340,2,FALSE))</f>
        <v>K41</v>
      </c>
      <c r="C6956" s="149" t="str">
        <f t="shared" si="218"/>
        <v>0013-1012-0035</v>
      </c>
      <c r="D6956" s="134" t="s">
        <v>467</v>
      </c>
      <c r="E6956" s="134" t="s">
        <v>449</v>
      </c>
      <c r="F6956" s="134" t="s">
        <v>468</v>
      </c>
      <c r="G6956" s="134" t="s">
        <v>330</v>
      </c>
      <c r="H6956" s="134" t="s">
        <v>1023</v>
      </c>
      <c r="I6956" s="134" t="s">
        <v>2</v>
      </c>
      <c r="J6956" s="135">
        <v>1003</v>
      </c>
      <c r="K6956" s="135">
        <v>371.08</v>
      </c>
      <c r="L6956" s="135">
        <v>203.59</v>
      </c>
      <c r="M6956" s="141" t="str">
        <f t="shared" si="217"/>
        <v>201705</v>
      </c>
    </row>
    <row r="6957" spans="1:13" x14ac:dyDescent="0.25">
      <c r="A6957" s="35" t="str">
        <f>VLOOKUP(B6957,ResCat!$A$2:$B$269,2,FALSE)</f>
        <v>XXX</v>
      </c>
      <c r="B6957" s="68" t="str">
        <f>IF(ISNA(VLOOKUP(C6957,COA!$A$2:$B$340,2,FALSE)),"XXX",VLOOKUP(C6957,COA!$A$2:$B$340,2,FALSE))</f>
        <v>K41</v>
      </c>
      <c r="C6957" s="149" t="str">
        <f t="shared" si="218"/>
        <v>0013-1012-0035</v>
      </c>
      <c r="D6957" s="134" t="s">
        <v>467</v>
      </c>
      <c r="E6957" s="134" t="s">
        <v>449</v>
      </c>
      <c r="F6957" s="134" t="s">
        <v>468</v>
      </c>
      <c r="G6957" s="134" t="s">
        <v>330</v>
      </c>
      <c r="H6957" s="134" t="s">
        <v>1023</v>
      </c>
      <c r="I6957" s="134" t="s">
        <v>1</v>
      </c>
      <c r="J6957" s="135">
        <v>6625</v>
      </c>
      <c r="K6957" s="135">
        <v>15242.129999999997</v>
      </c>
      <c r="L6957" s="135">
        <v>15049.720000000003</v>
      </c>
      <c r="M6957" s="141" t="str">
        <f t="shared" si="217"/>
        <v>201705</v>
      </c>
    </row>
    <row r="6958" spans="1:13" x14ac:dyDescent="0.25">
      <c r="A6958" s="35" t="str">
        <f>VLOOKUP(B6958,ResCat!$A$2:$B$269,2,FALSE)</f>
        <v>XXX</v>
      </c>
      <c r="B6958" s="68" t="str">
        <f>IF(ISNA(VLOOKUP(C6958,COA!$A$2:$B$340,2,FALSE)),"XXX",VLOOKUP(C6958,COA!$A$2:$B$340,2,FALSE))</f>
        <v>K41</v>
      </c>
      <c r="C6958" s="149" t="str">
        <f t="shared" si="218"/>
        <v>0013-1012-0035</v>
      </c>
      <c r="D6958" s="134" t="s">
        <v>467</v>
      </c>
      <c r="E6958" s="134" t="s">
        <v>449</v>
      </c>
      <c r="F6958" s="134" t="s">
        <v>468</v>
      </c>
      <c r="G6958" s="134" t="s">
        <v>332</v>
      </c>
      <c r="H6958" s="134" t="s">
        <v>1023</v>
      </c>
      <c r="I6958" s="134" t="s">
        <v>3</v>
      </c>
      <c r="J6958" s="135">
        <v>5081.83</v>
      </c>
      <c r="K6958" s="135">
        <v>-67.330000000000013</v>
      </c>
      <c r="L6958" s="135">
        <v>882.03999999999974</v>
      </c>
      <c r="M6958" s="141" t="str">
        <f t="shared" si="217"/>
        <v>201706</v>
      </c>
    </row>
    <row r="6959" spans="1:13" x14ac:dyDescent="0.25">
      <c r="A6959" s="35" t="str">
        <f>VLOOKUP(B6959,ResCat!$A$2:$B$269,2,FALSE)</f>
        <v>XXX</v>
      </c>
      <c r="B6959" s="68" t="str">
        <f>IF(ISNA(VLOOKUP(C6959,COA!$A$2:$B$340,2,FALSE)),"XXX",VLOOKUP(C6959,COA!$A$2:$B$340,2,FALSE))</f>
        <v>K41</v>
      </c>
      <c r="C6959" s="149" t="str">
        <f t="shared" si="218"/>
        <v>0013-1012-0035</v>
      </c>
      <c r="D6959" s="134" t="s">
        <v>467</v>
      </c>
      <c r="E6959" s="134" t="s">
        <v>449</v>
      </c>
      <c r="F6959" s="134" t="s">
        <v>468</v>
      </c>
      <c r="G6959" s="134" t="s">
        <v>332</v>
      </c>
      <c r="H6959" s="134" t="s">
        <v>1023</v>
      </c>
      <c r="I6959" s="134" t="s">
        <v>2</v>
      </c>
      <c r="J6959" s="135">
        <v>5914.4500000000007</v>
      </c>
      <c r="K6959" s="135">
        <v>3136.71</v>
      </c>
      <c r="L6959" s="135">
        <v>2679.74</v>
      </c>
      <c r="M6959" s="141" t="str">
        <f t="shared" si="217"/>
        <v>201706</v>
      </c>
    </row>
    <row r="6960" spans="1:13" x14ac:dyDescent="0.25">
      <c r="A6960" s="35" t="str">
        <f>VLOOKUP(B6960,ResCat!$A$2:$B$269,2,FALSE)</f>
        <v>XXX</v>
      </c>
      <c r="B6960" s="68" t="str">
        <f>IF(ISNA(VLOOKUP(C6960,COA!$A$2:$B$340,2,FALSE)),"XXX",VLOOKUP(C6960,COA!$A$2:$B$340,2,FALSE))</f>
        <v>K41</v>
      </c>
      <c r="C6960" s="149" t="str">
        <f t="shared" si="218"/>
        <v>0013-1012-0035</v>
      </c>
      <c r="D6960" s="134" t="s">
        <v>467</v>
      </c>
      <c r="E6960" s="134" t="s">
        <v>449</v>
      </c>
      <c r="F6960" s="134" t="s">
        <v>468</v>
      </c>
      <c r="G6960" s="134" t="s">
        <v>332</v>
      </c>
      <c r="H6960" s="134" t="s">
        <v>1023</v>
      </c>
      <c r="I6960" s="134" t="s">
        <v>1</v>
      </c>
      <c r="J6960" s="135">
        <v>3750</v>
      </c>
      <c r="K6960" s="135">
        <v>375</v>
      </c>
      <c r="L6960" s="135">
        <v>375</v>
      </c>
      <c r="M6960" s="141" t="str">
        <f t="shared" si="217"/>
        <v>201706</v>
      </c>
    </row>
    <row r="6961" spans="1:13" x14ac:dyDescent="0.25">
      <c r="A6961" s="35" t="str">
        <f>VLOOKUP(B6961,ResCat!$A$2:$B$269,2,FALSE)</f>
        <v>XXX</v>
      </c>
      <c r="B6961" s="68" t="str">
        <f>IF(ISNA(VLOOKUP(C6961,COA!$A$2:$B$340,2,FALSE)),"XXX",VLOOKUP(C6961,COA!$A$2:$B$340,2,FALSE))</f>
        <v>K41</v>
      </c>
      <c r="C6961" s="149" t="str">
        <f t="shared" si="218"/>
        <v>0013-1012-0035</v>
      </c>
      <c r="D6961" s="134" t="s">
        <v>467</v>
      </c>
      <c r="E6961" s="134" t="s">
        <v>449</v>
      </c>
      <c r="F6961" s="134" t="s">
        <v>468</v>
      </c>
      <c r="G6961" s="134" t="s">
        <v>335</v>
      </c>
      <c r="H6961" s="134" t="s">
        <v>1023</v>
      </c>
      <c r="I6961" s="134" t="s">
        <v>3</v>
      </c>
      <c r="J6961" s="135">
        <v>3671.5600000000004</v>
      </c>
      <c r="K6961" s="135">
        <v>1450.5999999999995</v>
      </c>
      <c r="L6961" s="135">
        <v>1238.4099999999999</v>
      </c>
      <c r="M6961" s="141" t="str">
        <f t="shared" si="217"/>
        <v>201707</v>
      </c>
    </row>
    <row r="6962" spans="1:13" x14ac:dyDescent="0.25">
      <c r="A6962" s="35" t="str">
        <f>VLOOKUP(B6962,ResCat!$A$2:$B$269,2,FALSE)</f>
        <v>XXX</v>
      </c>
      <c r="B6962" s="68" t="str">
        <f>IF(ISNA(VLOOKUP(C6962,COA!$A$2:$B$340,2,FALSE)),"XXX",VLOOKUP(C6962,COA!$A$2:$B$340,2,FALSE))</f>
        <v>K41</v>
      </c>
      <c r="C6962" s="149" t="str">
        <f t="shared" si="218"/>
        <v>0013-1012-0035</v>
      </c>
      <c r="D6962" s="134" t="s">
        <v>467</v>
      </c>
      <c r="E6962" s="134" t="s">
        <v>449</v>
      </c>
      <c r="F6962" s="134" t="s">
        <v>468</v>
      </c>
      <c r="G6962" s="134" t="s">
        <v>335</v>
      </c>
      <c r="H6962" s="134" t="s">
        <v>1023</v>
      </c>
      <c r="I6962" s="134" t="s">
        <v>0</v>
      </c>
      <c r="J6962" s="135">
        <v>-49563.879999999976</v>
      </c>
      <c r="K6962" s="135">
        <v>37864.149999999936</v>
      </c>
      <c r="L6962" s="135">
        <v>37036.699999999924</v>
      </c>
      <c r="M6962" s="141" t="str">
        <f t="shared" si="217"/>
        <v>201707</v>
      </c>
    </row>
    <row r="6963" spans="1:13" x14ac:dyDescent="0.25">
      <c r="A6963" s="35" t="str">
        <f>VLOOKUP(B6963,ResCat!$A$2:$B$269,2,FALSE)</f>
        <v>XXX</v>
      </c>
      <c r="B6963" s="68" t="str">
        <f>IF(ISNA(VLOOKUP(C6963,COA!$A$2:$B$340,2,FALSE)),"XXX",VLOOKUP(C6963,COA!$A$2:$B$340,2,FALSE))</f>
        <v>K41</v>
      </c>
      <c r="C6963" s="149" t="str">
        <f t="shared" si="218"/>
        <v>0013-1012-0035</v>
      </c>
      <c r="D6963" s="134" t="s">
        <v>467</v>
      </c>
      <c r="E6963" s="134" t="s">
        <v>449</v>
      </c>
      <c r="F6963" s="134" t="s">
        <v>468</v>
      </c>
      <c r="G6963" s="134" t="s">
        <v>335</v>
      </c>
      <c r="H6963" s="134" t="s">
        <v>1023</v>
      </c>
      <c r="I6963" s="134" t="s">
        <v>2</v>
      </c>
      <c r="J6963" s="135">
        <v>9208.64</v>
      </c>
      <c r="K6963" s="135">
        <v>4321.34</v>
      </c>
      <c r="L6963" s="135">
        <v>3646.6</v>
      </c>
      <c r="M6963" s="141" t="str">
        <f t="shared" si="217"/>
        <v>201707</v>
      </c>
    </row>
    <row r="6964" spans="1:13" x14ac:dyDescent="0.25">
      <c r="A6964" s="35" t="str">
        <f>VLOOKUP(B6964,ResCat!$A$2:$B$269,2,FALSE)</f>
        <v>XXX</v>
      </c>
      <c r="B6964" s="68" t="str">
        <f>IF(ISNA(VLOOKUP(C6964,COA!$A$2:$B$340,2,FALSE)),"XXX",VLOOKUP(C6964,COA!$A$2:$B$340,2,FALSE))</f>
        <v>K41</v>
      </c>
      <c r="C6964" s="149" t="str">
        <f t="shared" si="218"/>
        <v>0013-1012-0035</v>
      </c>
      <c r="D6964" s="134" t="s">
        <v>467</v>
      </c>
      <c r="E6964" s="134" t="s">
        <v>449</v>
      </c>
      <c r="F6964" s="134" t="s">
        <v>468</v>
      </c>
      <c r="G6964" s="134" t="s">
        <v>335</v>
      </c>
      <c r="H6964" s="134" t="s">
        <v>1023</v>
      </c>
      <c r="I6964" s="134" t="s">
        <v>343</v>
      </c>
      <c r="J6964" s="135">
        <v>-110.52</v>
      </c>
      <c r="K6964" s="135">
        <v>-13.87</v>
      </c>
      <c r="L6964" s="135">
        <v>-3.87</v>
      </c>
      <c r="M6964" s="141" t="str">
        <f t="shared" si="217"/>
        <v>201707</v>
      </c>
    </row>
    <row r="6965" spans="1:13" x14ac:dyDescent="0.25">
      <c r="A6965" s="35" t="str">
        <f>VLOOKUP(B6965,ResCat!$A$2:$B$269,2,FALSE)</f>
        <v>XXX</v>
      </c>
      <c r="B6965" s="68" t="str">
        <f>IF(ISNA(VLOOKUP(C6965,COA!$A$2:$B$340,2,FALSE)),"XXX",VLOOKUP(C6965,COA!$A$2:$B$340,2,FALSE))</f>
        <v>K41</v>
      </c>
      <c r="C6965" s="149" t="str">
        <f t="shared" si="218"/>
        <v>0013-1012-0035</v>
      </c>
      <c r="D6965" s="134" t="s">
        <v>467</v>
      </c>
      <c r="E6965" s="134" t="s">
        <v>449</v>
      </c>
      <c r="F6965" s="134" t="s">
        <v>468</v>
      </c>
      <c r="G6965" s="134" t="s">
        <v>335</v>
      </c>
      <c r="H6965" s="134" t="s">
        <v>1023</v>
      </c>
      <c r="I6965" s="134" t="s">
        <v>1</v>
      </c>
      <c r="J6965" s="135">
        <v>4275.75</v>
      </c>
      <c r="K6965" s="135">
        <v>2492.8100000000004</v>
      </c>
      <c r="L6965" s="135">
        <v>2598.5500000000002</v>
      </c>
      <c r="M6965" s="141" t="str">
        <f t="shared" si="217"/>
        <v>201707</v>
      </c>
    </row>
    <row r="6966" spans="1:13" x14ac:dyDescent="0.25">
      <c r="A6966" s="35" t="str">
        <f>VLOOKUP(B6966,ResCat!$A$2:$B$269,2,FALSE)</f>
        <v>XXX</v>
      </c>
      <c r="B6966" s="68" t="str">
        <f>IF(ISNA(VLOOKUP(C6966,COA!$A$2:$B$340,2,FALSE)),"XXX",VLOOKUP(C6966,COA!$A$2:$B$340,2,FALSE))</f>
        <v>K41</v>
      </c>
      <c r="C6966" s="149" t="str">
        <f t="shared" si="218"/>
        <v>0013-1012-0035</v>
      </c>
      <c r="D6966" s="134" t="s">
        <v>467</v>
      </c>
      <c r="E6966" s="134" t="s">
        <v>449</v>
      </c>
      <c r="F6966" s="134" t="s">
        <v>468</v>
      </c>
      <c r="G6966" s="134" t="s">
        <v>4</v>
      </c>
      <c r="H6966" s="134" t="s">
        <v>1023</v>
      </c>
      <c r="I6966" s="134" t="s">
        <v>3</v>
      </c>
      <c r="J6966" s="135">
        <v>34419.699999999997</v>
      </c>
      <c r="K6966" s="135">
        <v>9109.24</v>
      </c>
      <c r="L6966" s="135">
        <v>7261.9199999999946</v>
      </c>
      <c r="M6966" s="141" t="str">
        <f t="shared" si="217"/>
        <v>201708</v>
      </c>
    </row>
    <row r="6967" spans="1:13" x14ac:dyDescent="0.25">
      <c r="A6967" s="35" t="str">
        <f>VLOOKUP(B6967,ResCat!$A$2:$B$269,2,FALSE)</f>
        <v>XXX</v>
      </c>
      <c r="B6967" s="68" t="str">
        <f>IF(ISNA(VLOOKUP(C6967,COA!$A$2:$B$340,2,FALSE)),"XXX",VLOOKUP(C6967,COA!$A$2:$B$340,2,FALSE))</f>
        <v>K41</v>
      </c>
      <c r="C6967" s="149" t="str">
        <f t="shared" si="218"/>
        <v>0013-1012-0035</v>
      </c>
      <c r="D6967" s="134" t="s">
        <v>467</v>
      </c>
      <c r="E6967" s="134" t="s">
        <v>449</v>
      </c>
      <c r="F6967" s="134" t="s">
        <v>468</v>
      </c>
      <c r="G6967" s="134" t="s">
        <v>4</v>
      </c>
      <c r="H6967" s="134" t="s">
        <v>1023</v>
      </c>
      <c r="I6967" s="134" t="s">
        <v>336</v>
      </c>
      <c r="J6967" s="135">
        <v>2286.06</v>
      </c>
      <c r="K6967" s="135">
        <v>0</v>
      </c>
      <c r="L6967" s="135">
        <v>0</v>
      </c>
      <c r="M6967" s="141" t="str">
        <f t="shared" si="217"/>
        <v>201708</v>
      </c>
    </row>
    <row r="6968" spans="1:13" x14ac:dyDescent="0.25">
      <c r="A6968" s="35" t="str">
        <f>VLOOKUP(B6968,ResCat!$A$2:$B$269,2,FALSE)</f>
        <v>XXX</v>
      </c>
      <c r="B6968" s="68" t="str">
        <f>IF(ISNA(VLOOKUP(C6968,COA!$A$2:$B$340,2,FALSE)),"XXX",VLOOKUP(C6968,COA!$A$2:$B$340,2,FALSE))</f>
        <v>K41</v>
      </c>
      <c r="C6968" s="149" t="str">
        <f t="shared" si="218"/>
        <v>0013-1012-0035</v>
      </c>
      <c r="D6968" s="134" t="s">
        <v>467</v>
      </c>
      <c r="E6968" s="134" t="s">
        <v>449</v>
      </c>
      <c r="F6968" s="134" t="s">
        <v>468</v>
      </c>
      <c r="G6968" s="134" t="s">
        <v>4</v>
      </c>
      <c r="H6968" s="134" t="s">
        <v>1023</v>
      </c>
      <c r="I6968" s="134" t="s">
        <v>2</v>
      </c>
      <c r="J6968" s="135">
        <v>24493.73</v>
      </c>
      <c r="K6968" s="135">
        <v>10424.079999999998</v>
      </c>
      <c r="L6968" s="135">
        <v>9336.8900000000049</v>
      </c>
      <c r="M6968" s="141" t="str">
        <f t="shared" si="217"/>
        <v>201708</v>
      </c>
    </row>
    <row r="6969" spans="1:13" x14ac:dyDescent="0.25">
      <c r="A6969" s="35" t="str">
        <f>VLOOKUP(B6969,ResCat!$A$2:$B$269,2,FALSE)</f>
        <v>XXX</v>
      </c>
      <c r="B6969" s="68" t="str">
        <f>IF(ISNA(VLOOKUP(C6969,COA!$A$2:$B$340,2,FALSE)),"XXX",VLOOKUP(C6969,COA!$A$2:$B$340,2,FALSE))</f>
        <v>K41</v>
      </c>
      <c r="C6969" s="149" t="str">
        <f t="shared" si="218"/>
        <v>0013-1012-0035</v>
      </c>
      <c r="D6969" s="134" t="s">
        <v>467</v>
      </c>
      <c r="E6969" s="134" t="s">
        <v>449</v>
      </c>
      <c r="F6969" s="134" t="s">
        <v>468</v>
      </c>
      <c r="G6969" s="134" t="s">
        <v>4</v>
      </c>
      <c r="H6969" s="134" t="s">
        <v>1023</v>
      </c>
      <c r="I6969" s="134" t="s">
        <v>1</v>
      </c>
      <c r="J6969" s="135">
        <v>22542.05</v>
      </c>
      <c r="K6969" s="135">
        <v>11593.980000000003</v>
      </c>
      <c r="L6969" s="135">
        <v>3790.9500000000007</v>
      </c>
      <c r="M6969" s="141" t="str">
        <f t="shared" si="217"/>
        <v>201708</v>
      </c>
    </row>
    <row r="6970" spans="1:13" x14ac:dyDescent="0.25">
      <c r="A6970" s="35" t="str">
        <f>VLOOKUP(B6970,ResCat!$A$2:$B$269,2,FALSE)</f>
        <v>XXX</v>
      </c>
      <c r="B6970" s="68" t="str">
        <f>IF(ISNA(VLOOKUP(C6970,COA!$A$2:$B$340,2,FALSE)),"XXX",VLOOKUP(C6970,COA!$A$2:$B$340,2,FALSE))</f>
        <v>K41</v>
      </c>
      <c r="C6970" s="149" t="str">
        <f t="shared" si="218"/>
        <v>0013-1012-0035</v>
      </c>
      <c r="D6970" s="134" t="s">
        <v>467</v>
      </c>
      <c r="E6970" s="134" t="s">
        <v>449</v>
      </c>
      <c r="F6970" s="134" t="s">
        <v>468</v>
      </c>
      <c r="G6970" s="134" t="s">
        <v>511</v>
      </c>
      <c r="H6970" s="134" t="s">
        <v>1023</v>
      </c>
      <c r="I6970" s="134" t="s">
        <v>3</v>
      </c>
      <c r="J6970" s="135">
        <v>22181.880000000005</v>
      </c>
      <c r="K6970" s="135">
        <v>6103.5599999999977</v>
      </c>
      <c r="L6970" s="135">
        <v>4844.41</v>
      </c>
      <c r="M6970" s="141" t="str">
        <f t="shared" si="217"/>
        <v>201709</v>
      </c>
    </row>
    <row r="6971" spans="1:13" x14ac:dyDescent="0.25">
      <c r="A6971" s="35" t="str">
        <f>VLOOKUP(B6971,ResCat!$A$2:$B$269,2,FALSE)</f>
        <v>XXX</v>
      </c>
      <c r="B6971" s="68" t="str">
        <f>IF(ISNA(VLOOKUP(C6971,COA!$A$2:$B$340,2,FALSE)),"XXX",VLOOKUP(C6971,COA!$A$2:$B$340,2,FALSE))</f>
        <v>K41</v>
      </c>
      <c r="C6971" s="149" t="str">
        <f t="shared" si="218"/>
        <v>0013-1012-0035</v>
      </c>
      <c r="D6971" s="134" t="s">
        <v>467</v>
      </c>
      <c r="E6971" s="134" t="s">
        <v>449</v>
      </c>
      <c r="F6971" s="134" t="s">
        <v>468</v>
      </c>
      <c r="G6971" s="134" t="s">
        <v>511</v>
      </c>
      <c r="H6971" s="134" t="s">
        <v>1023</v>
      </c>
      <c r="I6971" s="134" t="s">
        <v>0</v>
      </c>
      <c r="J6971" s="135">
        <v>57706.87</v>
      </c>
      <c r="K6971" s="135">
        <v>25368.39</v>
      </c>
      <c r="L6971" s="135">
        <v>23825.020000000004</v>
      </c>
      <c r="M6971" s="141" t="str">
        <f t="shared" si="217"/>
        <v>201709</v>
      </c>
    </row>
    <row r="6972" spans="1:13" x14ac:dyDescent="0.25">
      <c r="A6972" s="35" t="str">
        <f>VLOOKUP(B6972,ResCat!$A$2:$B$269,2,FALSE)</f>
        <v>XXX</v>
      </c>
      <c r="B6972" s="68" t="str">
        <f>IF(ISNA(VLOOKUP(C6972,COA!$A$2:$B$340,2,FALSE)),"XXX",VLOOKUP(C6972,COA!$A$2:$B$340,2,FALSE))</f>
        <v>K41</v>
      </c>
      <c r="C6972" s="149" t="str">
        <f t="shared" si="218"/>
        <v>0013-1012-0035</v>
      </c>
      <c r="D6972" s="134" t="s">
        <v>467</v>
      </c>
      <c r="E6972" s="134" t="s">
        <v>449</v>
      </c>
      <c r="F6972" s="134" t="s">
        <v>468</v>
      </c>
      <c r="G6972" s="134" t="s">
        <v>511</v>
      </c>
      <c r="H6972" s="134" t="s">
        <v>1023</v>
      </c>
      <c r="I6972" s="134" t="s">
        <v>2</v>
      </c>
      <c r="J6972" s="135">
        <v>30829.42</v>
      </c>
      <c r="K6972" s="135">
        <v>13838.130000000012</v>
      </c>
      <c r="L6972" s="135">
        <v>11544.320000000003</v>
      </c>
      <c r="M6972" s="141" t="str">
        <f t="shared" si="217"/>
        <v>201709</v>
      </c>
    </row>
    <row r="6973" spans="1:13" x14ac:dyDescent="0.25">
      <c r="A6973" s="35" t="str">
        <f>VLOOKUP(B6973,ResCat!$A$2:$B$269,2,FALSE)</f>
        <v>XXX</v>
      </c>
      <c r="B6973" s="68" t="str">
        <f>IF(ISNA(VLOOKUP(C6973,COA!$A$2:$B$340,2,FALSE)),"XXX",VLOOKUP(C6973,COA!$A$2:$B$340,2,FALSE))</f>
        <v>K41</v>
      </c>
      <c r="C6973" s="149" t="str">
        <f t="shared" si="218"/>
        <v>0013-1012-0035</v>
      </c>
      <c r="D6973" s="134" t="s">
        <v>467</v>
      </c>
      <c r="E6973" s="134" t="s">
        <v>449</v>
      </c>
      <c r="F6973" s="134" t="s">
        <v>468</v>
      </c>
      <c r="G6973" s="134" t="s">
        <v>511</v>
      </c>
      <c r="H6973" s="134" t="s">
        <v>1023</v>
      </c>
      <c r="I6973" s="134" t="s">
        <v>1</v>
      </c>
      <c r="J6973" s="135">
        <v>104345.15000000001</v>
      </c>
      <c r="K6973" s="135">
        <v>30224.919999999995</v>
      </c>
      <c r="L6973" s="135">
        <v>29426.029999999995</v>
      </c>
      <c r="M6973" s="141" t="str">
        <f t="shared" si="217"/>
        <v>201709</v>
      </c>
    </row>
    <row r="6974" spans="1:13" x14ac:dyDescent="0.25">
      <c r="A6974" s="35" t="str">
        <f>VLOOKUP(B6974,ResCat!$A$2:$B$269,2,FALSE)</f>
        <v>XXX</v>
      </c>
      <c r="B6974" s="68" t="str">
        <f>IF(ISNA(VLOOKUP(C6974,COA!$A$2:$B$340,2,FALSE)),"XXX",VLOOKUP(C6974,COA!$A$2:$B$340,2,FALSE))</f>
        <v>K41</v>
      </c>
      <c r="C6974" s="149" t="str">
        <f t="shared" si="218"/>
        <v>0013-1012-0035</v>
      </c>
      <c r="D6974" s="134" t="s">
        <v>467</v>
      </c>
      <c r="E6974" s="134" t="s">
        <v>449</v>
      </c>
      <c r="F6974" s="134" t="s">
        <v>468</v>
      </c>
      <c r="G6974" s="134" t="s">
        <v>969</v>
      </c>
      <c r="H6974" s="134" t="s">
        <v>1023</v>
      </c>
      <c r="I6974" s="134" t="s">
        <v>3</v>
      </c>
      <c r="J6974" s="135">
        <v>51101.09</v>
      </c>
      <c r="K6974" s="135">
        <v>13282.989999999987</v>
      </c>
      <c r="L6974" s="135">
        <v>10334.639999999998</v>
      </c>
      <c r="M6974" s="141" t="str">
        <f t="shared" si="217"/>
        <v>201710</v>
      </c>
    </row>
    <row r="6975" spans="1:13" x14ac:dyDescent="0.25">
      <c r="A6975" s="35" t="str">
        <f>VLOOKUP(B6975,ResCat!$A$2:$B$269,2,FALSE)</f>
        <v>XXX</v>
      </c>
      <c r="B6975" s="68" t="str">
        <f>IF(ISNA(VLOOKUP(C6975,COA!$A$2:$B$340,2,FALSE)),"XXX",VLOOKUP(C6975,COA!$A$2:$B$340,2,FALSE))</f>
        <v>K41</v>
      </c>
      <c r="C6975" s="149" t="str">
        <f t="shared" si="218"/>
        <v>0013-1012-0035</v>
      </c>
      <c r="D6975" s="134" t="s">
        <v>467</v>
      </c>
      <c r="E6975" s="134" t="s">
        <v>449</v>
      </c>
      <c r="F6975" s="134" t="s">
        <v>468</v>
      </c>
      <c r="G6975" s="134" t="s">
        <v>969</v>
      </c>
      <c r="H6975" s="134" t="s">
        <v>1023</v>
      </c>
      <c r="I6975" s="134" t="s">
        <v>0</v>
      </c>
      <c r="J6975" s="135">
        <v>303927.64</v>
      </c>
      <c r="K6975" s="135">
        <v>188100.65</v>
      </c>
      <c r="L6975" s="135">
        <v>187513.59999999998</v>
      </c>
      <c r="M6975" s="141" t="str">
        <f t="shared" si="217"/>
        <v>201710</v>
      </c>
    </row>
    <row r="6976" spans="1:13" x14ac:dyDescent="0.25">
      <c r="A6976" s="35" t="str">
        <f>VLOOKUP(B6976,ResCat!$A$2:$B$269,2,FALSE)</f>
        <v>XXX</v>
      </c>
      <c r="B6976" s="68" t="str">
        <f>IF(ISNA(VLOOKUP(C6976,COA!$A$2:$B$340,2,FALSE)),"XXX",VLOOKUP(C6976,COA!$A$2:$B$340,2,FALSE))</f>
        <v>K41</v>
      </c>
      <c r="C6976" s="149" t="str">
        <f t="shared" si="218"/>
        <v>0013-1012-0035</v>
      </c>
      <c r="D6976" s="134" t="s">
        <v>467</v>
      </c>
      <c r="E6976" s="134" t="s">
        <v>449</v>
      </c>
      <c r="F6976" s="134" t="s">
        <v>468</v>
      </c>
      <c r="G6976" s="134" t="s">
        <v>969</v>
      </c>
      <c r="H6976" s="134" t="s">
        <v>1023</v>
      </c>
      <c r="I6976" s="134" t="s">
        <v>336</v>
      </c>
      <c r="J6976" s="135">
        <v>201</v>
      </c>
      <c r="K6976" s="135">
        <v>79.94</v>
      </c>
      <c r="L6976" s="135">
        <v>79.94</v>
      </c>
      <c r="M6976" s="141" t="str">
        <f t="shared" si="217"/>
        <v>201710</v>
      </c>
    </row>
    <row r="6977" spans="1:13" x14ac:dyDescent="0.25">
      <c r="A6977" s="35" t="str">
        <f>VLOOKUP(B6977,ResCat!$A$2:$B$269,2,FALSE)</f>
        <v>XXX</v>
      </c>
      <c r="B6977" s="68" t="str">
        <f>IF(ISNA(VLOOKUP(C6977,COA!$A$2:$B$340,2,FALSE)),"XXX",VLOOKUP(C6977,COA!$A$2:$B$340,2,FALSE))</f>
        <v>K41</v>
      </c>
      <c r="C6977" s="149" t="str">
        <f t="shared" si="218"/>
        <v>0013-1012-0035</v>
      </c>
      <c r="D6977" s="134" t="s">
        <v>467</v>
      </c>
      <c r="E6977" s="134" t="s">
        <v>449</v>
      </c>
      <c r="F6977" s="134" t="s">
        <v>468</v>
      </c>
      <c r="G6977" s="134" t="s">
        <v>969</v>
      </c>
      <c r="H6977" s="134" t="s">
        <v>1023</v>
      </c>
      <c r="I6977" s="134" t="s">
        <v>2</v>
      </c>
      <c r="J6977" s="135">
        <v>96847.91</v>
      </c>
      <c r="K6977" s="135">
        <v>37214.320000000029</v>
      </c>
      <c r="L6977" s="135">
        <v>33290.799999999996</v>
      </c>
      <c r="M6977" s="141" t="str">
        <f t="shared" si="217"/>
        <v>201710</v>
      </c>
    </row>
    <row r="6978" spans="1:13" x14ac:dyDescent="0.25">
      <c r="A6978" s="35" t="str">
        <f>VLOOKUP(B6978,ResCat!$A$2:$B$269,2,FALSE)</f>
        <v>XXX</v>
      </c>
      <c r="B6978" s="68" t="str">
        <f>IF(ISNA(VLOOKUP(C6978,COA!$A$2:$B$340,2,FALSE)),"XXX",VLOOKUP(C6978,COA!$A$2:$B$340,2,FALSE))</f>
        <v>K41</v>
      </c>
      <c r="C6978" s="149" t="str">
        <f t="shared" si="218"/>
        <v>0013-1012-0035</v>
      </c>
      <c r="D6978" s="134" t="s">
        <v>467</v>
      </c>
      <c r="E6978" s="134" t="s">
        <v>449</v>
      </c>
      <c r="F6978" s="134" t="s">
        <v>468</v>
      </c>
      <c r="G6978" s="134" t="s">
        <v>969</v>
      </c>
      <c r="H6978" s="134" t="s">
        <v>1023</v>
      </c>
      <c r="I6978" s="134" t="s">
        <v>343</v>
      </c>
      <c r="J6978" s="135">
        <v>-43.94</v>
      </c>
      <c r="K6978" s="135">
        <v>-23.869999999999976</v>
      </c>
      <c r="L6978" s="135">
        <v>-23.87</v>
      </c>
      <c r="M6978" s="141" t="str">
        <f t="shared" si="217"/>
        <v>201710</v>
      </c>
    </row>
    <row r="6979" spans="1:13" x14ac:dyDescent="0.25">
      <c r="A6979" s="35" t="str">
        <f>VLOOKUP(B6979,ResCat!$A$2:$B$269,2,FALSE)</f>
        <v>XXX</v>
      </c>
      <c r="B6979" s="68" t="str">
        <f>IF(ISNA(VLOOKUP(C6979,COA!$A$2:$B$340,2,FALSE)),"XXX",VLOOKUP(C6979,COA!$A$2:$B$340,2,FALSE))</f>
        <v>K41</v>
      </c>
      <c r="C6979" s="149" t="str">
        <f t="shared" si="218"/>
        <v>0013-1012-0035</v>
      </c>
      <c r="D6979" s="134" t="s">
        <v>467</v>
      </c>
      <c r="E6979" s="134" t="s">
        <v>449</v>
      </c>
      <c r="F6979" s="134" t="s">
        <v>468</v>
      </c>
      <c r="G6979" s="134" t="s">
        <v>969</v>
      </c>
      <c r="H6979" s="134" t="s">
        <v>1023</v>
      </c>
      <c r="I6979" s="134" t="s">
        <v>1</v>
      </c>
      <c r="J6979" s="135">
        <v>94773.33</v>
      </c>
      <c r="K6979" s="135">
        <v>27525.450000000023</v>
      </c>
      <c r="L6979" s="135">
        <v>24414.54</v>
      </c>
      <c r="M6979" s="141" t="str">
        <f t="shared" si="217"/>
        <v>201710</v>
      </c>
    </row>
    <row r="6980" spans="1:13" x14ac:dyDescent="0.25">
      <c r="A6980" s="35" t="str">
        <f>VLOOKUP(B6980,ResCat!$A$2:$B$269,2,FALSE)</f>
        <v>XXX</v>
      </c>
      <c r="B6980" s="68" t="str">
        <f>IF(ISNA(VLOOKUP(C6980,COA!$A$2:$B$340,2,FALSE)),"XXX",VLOOKUP(C6980,COA!$A$2:$B$340,2,FALSE))</f>
        <v>K41</v>
      </c>
      <c r="C6980" s="149" t="str">
        <f t="shared" si="218"/>
        <v>0013-1012-0035</v>
      </c>
      <c r="D6980" s="134" t="s">
        <v>467</v>
      </c>
      <c r="E6980" s="134" t="s">
        <v>449</v>
      </c>
      <c r="F6980" s="134" t="s">
        <v>468</v>
      </c>
      <c r="G6980" s="134" t="s">
        <v>961</v>
      </c>
      <c r="H6980" s="134" t="s">
        <v>1023</v>
      </c>
      <c r="I6980" s="134" t="s">
        <v>3</v>
      </c>
      <c r="J6980" s="135">
        <v>73194.340000000026</v>
      </c>
      <c r="K6980" s="135">
        <v>28825.910000000011</v>
      </c>
      <c r="L6980" s="135">
        <v>22989.010000000013</v>
      </c>
      <c r="M6980" s="141" t="str">
        <f t="shared" ref="M6980:M7043" si="219">IF(G6980&lt;$M$1,$M$1,G6980)</f>
        <v>201711</v>
      </c>
    </row>
    <row r="6981" spans="1:13" x14ac:dyDescent="0.25">
      <c r="A6981" s="35" t="str">
        <f>VLOOKUP(B6981,ResCat!$A$2:$B$269,2,FALSE)</f>
        <v>XXX</v>
      </c>
      <c r="B6981" s="68" t="str">
        <f>IF(ISNA(VLOOKUP(C6981,COA!$A$2:$B$340,2,FALSE)),"XXX",VLOOKUP(C6981,COA!$A$2:$B$340,2,FALSE))</f>
        <v>K41</v>
      </c>
      <c r="C6981" s="149" t="str">
        <f t="shared" ref="C6981:C7044" si="220">D6981&amp;"-"&amp;E6981&amp;"-"&amp;F6981</f>
        <v>0013-1012-0035</v>
      </c>
      <c r="D6981" s="134" t="s">
        <v>467</v>
      </c>
      <c r="E6981" s="134" t="s">
        <v>449</v>
      </c>
      <c r="F6981" s="134" t="s">
        <v>468</v>
      </c>
      <c r="G6981" s="134" t="s">
        <v>961</v>
      </c>
      <c r="H6981" s="134" t="s">
        <v>1023</v>
      </c>
      <c r="I6981" s="134" t="s">
        <v>0</v>
      </c>
      <c r="J6981" s="135">
        <v>296387.93999999994</v>
      </c>
      <c r="K6981" s="135">
        <v>135545.13999999996</v>
      </c>
      <c r="L6981" s="135">
        <v>135061.71999999997</v>
      </c>
      <c r="M6981" s="141" t="str">
        <f t="shared" si="219"/>
        <v>201711</v>
      </c>
    </row>
    <row r="6982" spans="1:13" x14ac:dyDescent="0.25">
      <c r="A6982" s="35" t="str">
        <f>VLOOKUP(B6982,ResCat!$A$2:$B$269,2,FALSE)</f>
        <v>XXX</v>
      </c>
      <c r="B6982" s="68" t="str">
        <f>IF(ISNA(VLOOKUP(C6982,COA!$A$2:$B$340,2,FALSE)),"XXX",VLOOKUP(C6982,COA!$A$2:$B$340,2,FALSE))</f>
        <v>K41</v>
      </c>
      <c r="C6982" s="149" t="str">
        <f t="shared" si="220"/>
        <v>0013-1012-0035</v>
      </c>
      <c r="D6982" s="134" t="s">
        <v>467</v>
      </c>
      <c r="E6982" s="134" t="s">
        <v>449</v>
      </c>
      <c r="F6982" s="134" t="s">
        <v>468</v>
      </c>
      <c r="G6982" s="134" t="s">
        <v>961</v>
      </c>
      <c r="H6982" s="134" t="s">
        <v>1023</v>
      </c>
      <c r="I6982" s="134" t="s">
        <v>336</v>
      </c>
      <c r="J6982" s="135">
        <v>278.60000000000002</v>
      </c>
      <c r="K6982" s="135">
        <v>86.38000000000001</v>
      </c>
      <c r="L6982" s="135">
        <v>86.38000000000001</v>
      </c>
      <c r="M6982" s="141" t="str">
        <f t="shared" si="219"/>
        <v>201711</v>
      </c>
    </row>
    <row r="6983" spans="1:13" x14ac:dyDescent="0.25">
      <c r="A6983" s="35" t="str">
        <f>VLOOKUP(B6983,ResCat!$A$2:$B$269,2,FALSE)</f>
        <v>XXX</v>
      </c>
      <c r="B6983" s="68" t="str">
        <f>IF(ISNA(VLOOKUP(C6983,COA!$A$2:$B$340,2,FALSE)),"XXX",VLOOKUP(C6983,COA!$A$2:$B$340,2,FALSE))</f>
        <v>K41</v>
      </c>
      <c r="C6983" s="149" t="str">
        <f t="shared" si="220"/>
        <v>0013-1012-0035</v>
      </c>
      <c r="D6983" s="134" t="s">
        <v>467</v>
      </c>
      <c r="E6983" s="134" t="s">
        <v>449</v>
      </c>
      <c r="F6983" s="134" t="s">
        <v>468</v>
      </c>
      <c r="G6983" s="134" t="s">
        <v>961</v>
      </c>
      <c r="H6983" s="134" t="s">
        <v>1023</v>
      </c>
      <c r="I6983" s="134" t="s">
        <v>2</v>
      </c>
      <c r="J6983" s="135">
        <v>193002.57999999996</v>
      </c>
      <c r="K6983" s="135">
        <v>84964.099999999948</v>
      </c>
      <c r="L6983" s="135">
        <v>73018.830000000016</v>
      </c>
      <c r="M6983" s="141" t="str">
        <f t="shared" si="219"/>
        <v>201711</v>
      </c>
    </row>
    <row r="6984" spans="1:13" x14ac:dyDescent="0.25">
      <c r="A6984" s="35" t="str">
        <f>VLOOKUP(B6984,ResCat!$A$2:$B$269,2,FALSE)</f>
        <v>XXX</v>
      </c>
      <c r="B6984" s="68" t="str">
        <f>IF(ISNA(VLOOKUP(C6984,COA!$A$2:$B$340,2,FALSE)),"XXX",VLOOKUP(C6984,COA!$A$2:$B$340,2,FALSE))</f>
        <v>K41</v>
      </c>
      <c r="C6984" s="149" t="str">
        <f t="shared" si="220"/>
        <v>0013-1012-0035</v>
      </c>
      <c r="D6984" s="134" t="s">
        <v>467</v>
      </c>
      <c r="E6984" s="134" t="s">
        <v>449</v>
      </c>
      <c r="F6984" s="134" t="s">
        <v>468</v>
      </c>
      <c r="G6984" s="134" t="s">
        <v>961</v>
      </c>
      <c r="H6984" s="134" t="s">
        <v>1023</v>
      </c>
      <c r="I6984" s="134" t="s">
        <v>343</v>
      </c>
      <c r="J6984" s="135">
        <v>-279.07</v>
      </c>
      <c r="K6984" s="135">
        <v>-26.740000000000002</v>
      </c>
      <c r="L6984" s="135">
        <v>-26.450000000000003</v>
      </c>
      <c r="M6984" s="141" t="str">
        <f t="shared" si="219"/>
        <v>201711</v>
      </c>
    </row>
    <row r="6985" spans="1:13" x14ac:dyDescent="0.25">
      <c r="A6985" s="35" t="str">
        <f>VLOOKUP(B6985,ResCat!$A$2:$B$269,2,FALSE)</f>
        <v>XXX</v>
      </c>
      <c r="B6985" s="68" t="str">
        <f>IF(ISNA(VLOOKUP(C6985,COA!$A$2:$B$340,2,FALSE)),"XXX",VLOOKUP(C6985,COA!$A$2:$B$340,2,FALSE))</f>
        <v>K41</v>
      </c>
      <c r="C6985" s="149" t="str">
        <f t="shared" si="220"/>
        <v>0013-1012-0035</v>
      </c>
      <c r="D6985" s="134" t="s">
        <v>467</v>
      </c>
      <c r="E6985" s="134" t="s">
        <v>449</v>
      </c>
      <c r="F6985" s="134" t="s">
        <v>468</v>
      </c>
      <c r="G6985" s="134" t="s">
        <v>961</v>
      </c>
      <c r="H6985" s="134" t="s">
        <v>1023</v>
      </c>
      <c r="I6985" s="134" t="s">
        <v>1</v>
      </c>
      <c r="J6985" s="135">
        <v>509966.16000000015</v>
      </c>
      <c r="K6985" s="135">
        <v>117870.93000000004</v>
      </c>
      <c r="L6985" s="135">
        <v>107411.55000000003</v>
      </c>
      <c r="M6985" s="141" t="str">
        <f t="shared" si="219"/>
        <v>201711</v>
      </c>
    </row>
    <row r="6986" spans="1:13" x14ac:dyDescent="0.25">
      <c r="A6986" s="35" t="str">
        <f>VLOOKUP(B6986,ResCat!$A$2:$B$269,2,FALSE)</f>
        <v>XXX</v>
      </c>
      <c r="B6986" s="68" t="str">
        <f>IF(ISNA(VLOOKUP(C6986,COA!$A$2:$B$340,2,FALSE)),"XXX",VLOOKUP(C6986,COA!$A$2:$B$340,2,FALSE))</f>
        <v>K41</v>
      </c>
      <c r="C6986" s="149" t="str">
        <f t="shared" si="220"/>
        <v>0013-1012-0035</v>
      </c>
      <c r="D6986" s="134" t="s">
        <v>467</v>
      </c>
      <c r="E6986" s="134" t="s">
        <v>449</v>
      </c>
      <c r="F6986" s="134" t="s">
        <v>468</v>
      </c>
      <c r="G6986" s="134" t="s">
        <v>970</v>
      </c>
      <c r="H6986" s="134" t="s">
        <v>1023</v>
      </c>
      <c r="I6986" s="134" t="s">
        <v>3</v>
      </c>
      <c r="J6986" s="135">
        <v>501981.48999999871</v>
      </c>
      <c r="K6986" s="135">
        <v>163721.19000000003</v>
      </c>
      <c r="L6986" s="135">
        <v>139723.16999999984</v>
      </c>
      <c r="M6986" s="141" t="str">
        <f t="shared" si="219"/>
        <v>201712</v>
      </c>
    </row>
    <row r="6987" spans="1:13" x14ac:dyDescent="0.25">
      <c r="A6987" s="35" t="str">
        <f>VLOOKUP(B6987,ResCat!$A$2:$B$269,2,FALSE)</f>
        <v>XXX</v>
      </c>
      <c r="B6987" s="68" t="str">
        <f>IF(ISNA(VLOOKUP(C6987,COA!$A$2:$B$340,2,FALSE)),"XXX",VLOOKUP(C6987,COA!$A$2:$B$340,2,FALSE))</f>
        <v>K41</v>
      </c>
      <c r="C6987" s="149" t="str">
        <f t="shared" si="220"/>
        <v>0013-1012-0035</v>
      </c>
      <c r="D6987" s="134" t="s">
        <v>467</v>
      </c>
      <c r="E6987" s="134" t="s">
        <v>449</v>
      </c>
      <c r="F6987" s="134" t="s">
        <v>468</v>
      </c>
      <c r="G6987" s="134" t="s">
        <v>970</v>
      </c>
      <c r="H6987" s="134" t="s">
        <v>1023</v>
      </c>
      <c r="I6987" s="134" t="s">
        <v>0</v>
      </c>
      <c r="J6987" s="135">
        <v>1666516.1299999992</v>
      </c>
      <c r="K6987" s="135">
        <v>629872.2799999998</v>
      </c>
      <c r="L6987" s="135">
        <v>620411.99999999977</v>
      </c>
      <c r="M6987" s="141" t="str">
        <f t="shared" si="219"/>
        <v>201712</v>
      </c>
    </row>
    <row r="6988" spans="1:13" x14ac:dyDescent="0.25">
      <c r="A6988" s="35" t="str">
        <f>VLOOKUP(B6988,ResCat!$A$2:$B$269,2,FALSE)</f>
        <v>XXX</v>
      </c>
      <c r="B6988" s="68" t="str">
        <f>IF(ISNA(VLOOKUP(C6988,COA!$A$2:$B$340,2,FALSE)),"XXX",VLOOKUP(C6988,COA!$A$2:$B$340,2,FALSE))</f>
        <v>K41</v>
      </c>
      <c r="C6988" s="149" t="str">
        <f t="shared" si="220"/>
        <v>0013-1012-0035</v>
      </c>
      <c r="D6988" s="134" t="s">
        <v>467</v>
      </c>
      <c r="E6988" s="134" t="s">
        <v>449</v>
      </c>
      <c r="F6988" s="134" t="s">
        <v>468</v>
      </c>
      <c r="G6988" s="134" t="s">
        <v>970</v>
      </c>
      <c r="H6988" s="134" t="s">
        <v>1023</v>
      </c>
      <c r="I6988" s="134" t="s">
        <v>336</v>
      </c>
      <c r="J6988" s="135">
        <v>6066.03</v>
      </c>
      <c r="K6988" s="135">
        <v>2131.6099999999997</v>
      </c>
      <c r="L6988" s="135">
        <v>2109.0899999999997</v>
      </c>
      <c r="M6988" s="141" t="str">
        <f t="shared" si="219"/>
        <v>201712</v>
      </c>
    </row>
    <row r="6989" spans="1:13" x14ac:dyDescent="0.25">
      <c r="A6989" s="35" t="str">
        <f>VLOOKUP(B6989,ResCat!$A$2:$B$269,2,FALSE)</f>
        <v>XXX</v>
      </c>
      <c r="B6989" s="68" t="str">
        <f>IF(ISNA(VLOOKUP(C6989,COA!$A$2:$B$340,2,FALSE)),"XXX",VLOOKUP(C6989,COA!$A$2:$B$340,2,FALSE))</f>
        <v>K41</v>
      </c>
      <c r="C6989" s="149" t="str">
        <f t="shared" si="220"/>
        <v>0013-1012-0035</v>
      </c>
      <c r="D6989" s="134" t="s">
        <v>467</v>
      </c>
      <c r="E6989" s="134" t="s">
        <v>449</v>
      </c>
      <c r="F6989" s="134" t="s">
        <v>468</v>
      </c>
      <c r="G6989" s="134" t="s">
        <v>970</v>
      </c>
      <c r="H6989" s="134" t="s">
        <v>1023</v>
      </c>
      <c r="I6989" s="134" t="s">
        <v>2</v>
      </c>
      <c r="J6989" s="135">
        <v>1391773.76</v>
      </c>
      <c r="K6989" s="135">
        <v>600326.10999999347</v>
      </c>
      <c r="L6989" s="135">
        <v>543204.73999999545</v>
      </c>
      <c r="M6989" s="141" t="str">
        <f t="shared" si="219"/>
        <v>201712</v>
      </c>
    </row>
    <row r="6990" spans="1:13" x14ac:dyDescent="0.25">
      <c r="A6990" s="35" t="str">
        <f>VLOOKUP(B6990,ResCat!$A$2:$B$269,2,FALSE)</f>
        <v>XXX</v>
      </c>
      <c r="B6990" s="68" t="str">
        <f>IF(ISNA(VLOOKUP(C6990,COA!$A$2:$B$340,2,FALSE)),"XXX",VLOOKUP(C6990,COA!$A$2:$B$340,2,FALSE))</f>
        <v>K41</v>
      </c>
      <c r="C6990" s="149" t="str">
        <f t="shared" si="220"/>
        <v>0013-1012-0035</v>
      </c>
      <c r="D6990" s="134" t="s">
        <v>467</v>
      </c>
      <c r="E6990" s="134" t="s">
        <v>449</v>
      </c>
      <c r="F6990" s="134" t="s">
        <v>468</v>
      </c>
      <c r="G6990" s="134" t="s">
        <v>970</v>
      </c>
      <c r="H6990" s="134" t="s">
        <v>1023</v>
      </c>
      <c r="I6990" s="134" t="s">
        <v>343</v>
      </c>
      <c r="J6990" s="135">
        <v>657486.66999999911</v>
      </c>
      <c r="K6990" s="135">
        <v>297103.02</v>
      </c>
      <c r="L6990" s="135">
        <v>279368.72999999981</v>
      </c>
      <c r="M6990" s="141" t="str">
        <f t="shared" si="219"/>
        <v>201712</v>
      </c>
    </row>
    <row r="6991" spans="1:13" x14ac:dyDescent="0.25">
      <c r="A6991" s="35" t="str">
        <f>VLOOKUP(B6991,ResCat!$A$2:$B$269,2,FALSE)</f>
        <v>XXX</v>
      </c>
      <c r="B6991" s="68" t="str">
        <f>IF(ISNA(VLOOKUP(C6991,COA!$A$2:$B$340,2,FALSE)),"XXX",VLOOKUP(C6991,COA!$A$2:$B$340,2,FALSE))</f>
        <v>K41</v>
      </c>
      <c r="C6991" s="149" t="str">
        <f t="shared" si="220"/>
        <v>0013-1012-0035</v>
      </c>
      <c r="D6991" s="134" t="s">
        <v>467</v>
      </c>
      <c r="E6991" s="134" t="s">
        <v>449</v>
      </c>
      <c r="F6991" s="134" t="s">
        <v>468</v>
      </c>
      <c r="G6991" s="134" t="s">
        <v>970</v>
      </c>
      <c r="H6991" s="134" t="s">
        <v>1023</v>
      </c>
      <c r="I6991" s="134" t="s">
        <v>1</v>
      </c>
      <c r="J6991" s="135">
        <v>1903980.11</v>
      </c>
      <c r="K6991" s="135">
        <v>799927.91000000131</v>
      </c>
      <c r="L6991" s="135">
        <v>760115.28000000073</v>
      </c>
      <c r="M6991" s="141" t="str">
        <f t="shared" si="219"/>
        <v>201712</v>
      </c>
    </row>
    <row r="6992" spans="1:13" x14ac:dyDescent="0.25">
      <c r="A6992" s="35" t="str">
        <f>VLOOKUP(B6992,ResCat!$A$2:$B$269,2,FALSE)</f>
        <v>XXX</v>
      </c>
      <c r="B6992" s="68" t="str">
        <f>IF(ISNA(VLOOKUP(C6992,COA!$A$2:$B$340,2,FALSE)),"XXX",VLOOKUP(C6992,COA!$A$2:$B$340,2,FALSE))</f>
        <v>K41</v>
      </c>
      <c r="C6992" s="149" t="str">
        <f t="shared" si="220"/>
        <v>0013-1012-0035</v>
      </c>
      <c r="D6992" s="134" t="s">
        <v>467</v>
      </c>
      <c r="E6992" s="134" t="s">
        <v>449</v>
      </c>
      <c r="F6992" s="134" t="s">
        <v>468</v>
      </c>
      <c r="G6992" s="134" t="s">
        <v>1023</v>
      </c>
      <c r="H6992" s="134" t="s">
        <v>1023</v>
      </c>
      <c r="I6992" s="134" t="s">
        <v>3</v>
      </c>
      <c r="J6992" s="135">
        <v>601454.89999999618</v>
      </c>
      <c r="K6992" s="135">
        <v>182747.72000000038</v>
      </c>
      <c r="L6992" s="135">
        <v>84410.15</v>
      </c>
      <c r="M6992" s="141" t="str">
        <f t="shared" si="219"/>
        <v>201801</v>
      </c>
    </row>
    <row r="6993" spans="1:13" x14ac:dyDescent="0.25">
      <c r="A6993" s="35" t="str">
        <f>VLOOKUP(B6993,ResCat!$A$2:$B$269,2,FALSE)</f>
        <v>XXX</v>
      </c>
      <c r="B6993" s="68" t="str">
        <f>IF(ISNA(VLOOKUP(C6993,COA!$A$2:$B$340,2,FALSE)),"XXX",VLOOKUP(C6993,COA!$A$2:$B$340,2,FALSE))</f>
        <v>K41</v>
      </c>
      <c r="C6993" s="149" t="str">
        <f t="shared" si="220"/>
        <v>0013-1012-0035</v>
      </c>
      <c r="D6993" s="134" t="s">
        <v>467</v>
      </c>
      <c r="E6993" s="134" t="s">
        <v>449</v>
      </c>
      <c r="F6993" s="134" t="s">
        <v>468</v>
      </c>
      <c r="G6993" s="134" t="s">
        <v>1023</v>
      </c>
      <c r="H6993" s="134" t="s">
        <v>1023</v>
      </c>
      <c r="I6993" s="134" t="s">
        <v>368</v>
      </c>
      <c r="J6993" s="135">
        <v>0.01</v>
      </c>
      <c r="K6993" s="135">
        <v>0.01</v>
      </c>
      <c r="L6993" s="135">
        <v>0</v>
      </c>
      <c r="M6993" s="141" t="str">
        <f t="shared" si="219"/>
        <v>201801</v>
      </c>
    </row>
    <row r="6994" spans="1:13" x14ac:dyDescent="0.25">
      <c r="A6994" s="35" t="str">
        <f>VLOOKUP(B6994,ResCat!$A$2:$B$269,2,FALSE)</f>
        <v>XXX</v>
      </c>
      <c r="B6994" s="68" t="str">
        <f>IF(ISNA(VLOOKUP(C6994,COA!$A$2:$B$340,2,FALSE)),"XXX",VLOOKUP(C6994,COA!$A$2:$B$340,2,FALSE))</f>
        <v>K41</v>
      </c>
      <c r="C6994" s="149" t="str">
        <f t="shared" si="220"/>
        <v>0013-1012-0035</v>
      </c>
      <c r="D6994" s="134" t="s">
        <v>467</v>
      </c>
      <c r="E6994" s="134" t="s">
        <v>449</v>
      </c>
      <c r="F6994" s="134" t="s">
        <v>468</v>
      </c>
      <c r="G6994" s="134" t="s">
        <v>1023</v>
      </c>
      <c r="H6994" s="134" t="s">
        <v>1023</v>
      </c>
      <c r="I6994" s="134" t="s">
        <v>0</v>
      </c>
      <c r="J6994" s="135">
        <v>344138.07999999996</v>
      </c>
      <c r="K6994" s="135">
        <v>98071.709999999992</v>
      </c>
      <c r="L6994" s="135">
        <v>86234.45</v>
      </c>
      <c r="M6994" s="141" t="str">
        <f t="shared" si="219"/>
        <v>201801</v>
      </c>
    </row>
    <row r="6995" spans="1:13" x14ac:dyDescent="0.25">
      <c r="A6995" s="35" t="str">
        <f>VLOOKUP(B6995,ResCat!$A$2:$B$269,2,FALSE)</f>
        <v>XXX</v>
      </c>
      <c r="B6995" s="68" t="str">
        <f>IF(ISNA(VLOOKUP(C6995,COA!$A$2:$B$340,2,FALSE)),"XXX",VLOOKUP(C6995,COA!$A$2:$B$340,2,FALSE))</f>
        <v>K41</v>
      </c>
      <c r="C6995" s="149" t="str">
        <f t="shared" si="220"/>
        <v>0013-1012-0035</v>
      </c>
      <c r="D6995" s="134" t="s">
        <v>467</v>
      </c>
      <c r="E6995" s="134" t="s">
        <v>449</v>
      </c>
      <c r="F6995" s="134" t="s">
        <v>468</v>
      </c>
      <c r="G6995" s="134" t="s">
        <v>1023</v>
      </c>
      <c r="H6995" s="134" t="s">
        <v>1023</v>
      </c>
      <c r="I6995" s="134" t="s">
        <v>336</v>
      </c>
      <c r="J6995" s="135">
        <v>9712.489999999998</v>
      </c>
      <c r="K6995" s="135">
        <v>3011.4499999999994</v>
      </c>
      <c r="L6995" s="135">
        <v>2340.4200000000005</v>
      </c>
      <c r="M6995" s="141" t="str">
        <f t="shared" si="219"/>
        <v>201801</v>
      </c>
    </row>
    <row r="6996" spans="1:13" x14ac:dyDescent="0.25">
      <c r="A6996" s="35" t="str">
        <f>VLOOKUP(B6996,ResCat!$A$2:$B$269,2,FALSE)</f>
        <v>XXX</v>
      </c>
      <c r="B6996" s="68" t="str">
        <f>IF(ISNA(VLOOKUP(C6996,COA!$A$2:$B$340,2,FALSE)),"XXX",VLOOKUP(C6996,COA!$A$2:$B$340,2,FALSE))</f>
        <v>K41</v>
      </c>
      <c r="C6996" s="149" t="str">
        <f t="shared" si="220"/>
        <v>0013-1012-0035</v>
      </c>
      <c r="D6996" s="134" t="s">
        <v>467</v>
      </c>
      <c r="E6996" s="134" t="s">
        <v>449</v>
      </c>
      <c r="F6996" s="134" t="s">
        <v>468</v>
      </c>
      <c r="G6996" s="134" t="s">
        <v>1023</v>
      </c>
      <c r="H6996" s="134" t="s">
        <v>1023</v>
      </c>
      <c r="I6996" s="134" t="s">
        <v>2</v>
      </c>
      <c r="J6996" s="135">
        <v>1775288.3599999943</v>
      </c>
      <c r="K6996" s="135">
        <v>826711.07999997761</v>
      </c>
      <c r="L6996" s="135">
        <v>596160.53999998991</v>
      </c>
      <c r="M6996" s="141" t="str">
        <f t="shared" si="219"/>
        <v>201801</v>
      </c>
    </row>
    <row r="6997" spans="1:13" x14ac:dyDescent="0.25">
      <c r="A6997" s="35" t="str">
        <f>VLOOKUP(B6997,ResCat!$A$2:$B$269,2,FALSE)</f>
        <v>XXX</v>
      </c>
      <c r="B6997" s="68" t="str">
        <f>IF(ISNA(VLOOKUP(C6997,COA!$A$2:$B$340,2,FALSE)),"XXX",VLOOKUP(C6997,COA!$A$2:$B$340,2,FALSE))</f>
        <v>K41</v>
      </c>
      <c r="C6997" s="149" t="str">
        <f t="shared" si="220"/>
        <v>0013-1012-0035</v>
      </c>
      <c r="D6997" s="134" t="s">
        <v>467</v>
      </c>
      <c r="E6997" s="134" t="s">
        <v>449</v>
      </c>
      <c r="F6997" s="134" t="s">
        <v>468</v>
      </c>
      <c r="G6997" s="134" t="s">
        <v>1023</v>
      </c>
      <c r="H6997" s="134" t="s">
        <v>1023</v>
      </c>
      <c r="I6997" s="134" t="s">
        <v>343</v>
      </c>
      <c r="J6997" s="135">
        <v>2331148.9699999895</v>
      </c>
      <c r="K6997" s="135">
        <v>976758.86</v>
      </c>
      <c r="L6997" s="135">
        <v>855955.8700000064</v>
      </c>
      <c r="M6997" s="141" t="str">
        <f t="shared" si="219"/>
        <v>201801</v>
      </c>
    </row>
    <row r="6998" spans="1:13" x14ac:dyDescent="0.25">
      <c r="A6998" s="35" t="str">
        <f>VLOOKUP(B6998,ResCat!$A$2:$B$269,2,FALSE)</f>
        <v>XXX</v>
      </c>
      <c r="B6998" s="68" t="str">
        <f>IF(ISNA(VLOOKUP(C6998,COA!$A$2:$B$340,2,FALSE)),"XXX",VLOOKUP(C6998,COA!$A$2:$B$340,2,FALSE))</f>
        <v>K41</v>
      </c>
      <c r="C6998" s="149" t="str">
        <f t="shared" si="220"/>
        <v>0013-1012-0035</v>
      </c>
      <c r="D6998" s="134" t="s">
        <v>467</v>
      </c>
      <c r="E6998" s="134" t="s">
        <v>449</v>
      </c>
      <c r="F6998" s="134" t="s">
        <v>468</v>
      </c>
      <c r="G6998" s="134" t="s">
        <v>1023</v>
      </c>
      <c r="H6998" s="134" t="s">
        <v>1023</v>
      </c>
      <c r="I6998" s="134" t="s">
        <v>1</v>
      </c>
      <c r="J6998" s="135">
        <v>1288474.7799999984</v>
      </c>
      <c r="K6998" s="135">
        <v>679392.45</v>
      </c>
      <c r="L6998" s="135">
        <v>569416.01</v>
      </c>
      <c r="M6998" s="141" t="str">
        <f t="shared" si="219"/>
        <v>201801</v>
      </c>
    </row>
    <row r="6999" spans="1:13" x14ac:dyDescent="0.25">
      <c r="A6999" s="35" t="str">
        <f>VLOOKUP(B6999,ResCat!$A$2:$B$269,2,FALSE)</f>
        <v>XXX</v>
      </c>
      <c r="B6999" s="68" t="str">
        <f>IF(ISNA(VLOOKUP(C6999,COA!$A$2:$B$340,2,FALSE)),"XXX",VLOOKUP(C6999,COA!$A$2:$B$340,2,FALSE))</f>
        <v>N44</v>
      </c>
      <c r="C6999" s="149" t="str">
        <f t="shared" si="220"/>
        <v>0013-1013-0035</v>
      </c>
      <c r="D6999" s="134" t="s">
        <v>467</v>
      </c>
      <c r="E6999" s="134" t="s">
        <v>454</v>
      </c>
      <c r="F6999" s="134" t="s">
        <v>468</v>
      </c>
      <c r="G6999" s="134" t="s">
        <v>1040</v>
      </c>
      <c r="H6999" s="134" t="s">
        <v>1023</v>
      </c>
      <c r="I6999" s="134" t="s">
        <v>0</v>
      </c>
      <c r="J6999" s="135">
        <v>199633</v>
      </c>
      <c r="K6999" s="135">
        <v>0</v>
      </c>
      <c r="L6999" s="135">
        <v>0</v>
      </c>
      <c r="M6999" s="141" t="str">
        <f t="shared" si="219"/>
        <v>201601</v>
      </c>
    </row>
    <row r="7000" spans="1:13" x14ac:dyDescent="0.25">
      <c r="A7000" s="35" t="str">
        <f>VLOOKUP(B7000,ResCat!$A$2:$B$269,2,FALSE)</f>
        <v>XXX</v>
      </c>
      <c r="B7000" s="68" t="str">
        <f>IF(ISNA(VLOOKUP(C7000,COA!$A$2:$B$340,2,FALSE)),"XXX",VLOOKUP(C7000,COA!$A$2:$B$340,2,FALSE))</f>
        <v>N44</v>
      </c>
      <c r="C7000" s="149" t="str">
        <f t="shared" si="220"/>
        <v>0013-1013-0035</v>
      </c>
      <c r="D7000" s="134" t="s">
        <v>467</v>
      </c>
      <c r="E7000" s="134" t="s">
        <v>454</v>
      </c>
      <c r="F7000" s="134" t="s">
        <v>468</v>
      </c>
      <c r="G7000" s="134" t="s">
        <v>309</v>
      </c>
      <c r="H7000" s="134" t="s">
        <v>1023</v>
      </c>
      <c r="I7000" s="134" t="s">
        <v>3</v>
      </c>
      <c r="J7000" s="135">
        <v>0</v>
      </c>
      <c r="K7000" s="135">
        <v>-115.39999999999999</v>
      </c>
      <c r="L7000" s="135">
        <v>-115.39999999999999</v>
      </c>
      <c r="M7000" s="141" t="str">
        <f t="shared" si="219"/>
        <v>201601</v>
      </c>
    </row>
    <row r="7001" spans="1:13" x14ac:dyDescent="0.25">
      <c r="A7001" s="35" t="str">
        <f>VLOOKUP(B7001,ResCat!$A$2:$B$269,2,FALSE)</f>
        <v>XXX</v>
      </c>
      <c r="B7001" s="68" t="str">
        <f>IF(ISNA(VLOOKUP(C7001,COA!$A$2:$B$340,2,FALSE)),"XXX",VLOOKUP(C7001,COA!$A$2:$B$340,2,FALSE))</f>
        <v>N44</v>
      </c>
      <c r="C7001" s="149" t="str">
        <f t="shared" si="220"/>
        <v>0013-1013-0035</v>
      </c>
      <c r="D7001" s="134" t="s">
        <v>467</v>
      </c>
      <c r="E7001" s="134" t="s">
        <v>454</v>
      </c>
      <c r="F7001" s="134" t="s">
        <v>468</v>
      </c>
      <c r="G7001" s="134" t="s">
        <v>309</v>
      </c>
      <c r="H7001" s="134" t="s">
        <v>1023</v>
      </c>
      <c r="I7001" s="134" t="s">
        <v>0</v>
      </c>
      <c r="J7001" s="135">
        <v>520.46</v>
      </c>
      <c r="K7001" s="135">
        <v>169.39000000000001</v>
      </c>
      <c r="L7001" s="135">
        <v>169.39000000000001</v>
      </c>
      <c r="M7001" s="141" t="str">
        <f t="shared" si="219"/>
        <v>201601</v>
      </c>
    </row>
    <row r="7002" spans="1:13" x14ac:dyDescent="0.25">
      <c r="A7002" s="35" t="str">
        <f>VLOOKUP(B7002,ResCat!$A$2:$B$269,2,FALSE)</f>
        <v>XXX</v>
      </c>
      <c r="B7002" s="68" t="str">
        <f>IF(ISNA(VLOOKUP(C7002,COA!$A$2:$B$340,2,FALSE)),"XXX",VLOOKUP(C7002,COA!$A$2:$B$340,2,FALSE))</f>
        <v>N44</v>
      </c>
      <c r="C7002" s="149" t="str">
        <f t="shared" si="220"/>
        <v>0013-1013-0035</v>
      </c>
      <c r="D7002" s="134" t="s">
        <v>467</v>
      </c>
      <c r="E7002" s="134" t="s">
        <v>454</v>
      </c>
      <c r="F7002" s="134" t="s">
        <v>468</v>
      </c>
      <c r="G7002" s="134" t="s">
        <v>309</v>
      </c>
      <c r="H7002" s="134" t="s">
        <v>1023</v>
      </c>
      <c r="I7002" s="134" t="s">
        <v>2</v>
      </c>
      <c r="J7002" s="135">
        <v>373.71</v>
      </c>
      <c r="K7002" s="135">
        <v>108.44999999999999</v>
      </c>
      <c r="L7002" s="135">
        <v>0</v>
      </c>
      <c r="M7002" s="141" t="str">
        <f t="shared" si="219"/>
        <v>201601</v>
      </c>
    </row>
    <row r="7003" spans="1:13" x14ac:dyDescent="0.25">
      <c r="A7003" s="35" t="str">
        <f>VLOOKUP(B7003,ResCat!$A$2:$B$269,2,FALSE)</f>
        <v>XXX</v>
      </c>
      <c r="B7003" s="68" t="str">
        <f>IF(ISNA(VLOOKUP(C7003,COA!$A$2:$B$340,2,FALSE)),"XXX",VLOOKUP(C7003,COA!$A$2:$B$340,2,FALSE))</f>
        <v>N44</v>
      </c>
      <c r="C7003" s="149" t="str">
        <f t="shared" si="220"/>
        <v>0013-1013-0035</v>
      </c>
      <c r="D7003" s="134" t="s">
        <v>467</v>
      </c>
      <c r="E7003" s="134" t="s">
        <v>454</v>
      </c>
      <c r="F7003" s="134" t="s">
        <v>468</v>
      </c>
      <c r="G7003" s="134" t="s">
        <v>309</v>
      </c>
      <c r="H7003" s="134" t="s">
        <v>1023</v>
      </c>
      <c r="I7003" s="134" t="s">
        <v>1</v>
      </c>
      <c r="J7003" s="135">
        <v>570.71</v>
      </c>
      <c r="K7003" s="135">
        <v>229.33</v>
      </c>
      <c r="L7003" s="135">
        <v>0</v>
      </c>
      <c r="M7003" s="141" t="str">
        <f t="shared" si="219"/>
        <v>201601</v>
      </c>
    </row>
    <row r="7004" spans="1:13" x14ac:dyDescent="0.25">
      <c r="A7004" s="35" t="str">
        <f>VLOOKUP(B7004,ResCat!$A$2:$B$269,2,FALSE)</f>
        <v>XXX</v>
      </c>
      <c r="B7004" s="68" t="str">
        <f>IF(ISNA(VLOOKUP(C7004,COA!$A$2:$B$340,2,FALSE)),"XXX",VLOOKUP(C7004,COA!$A$2:$B$340,2,FALSE))</f>
        <v>N44</v>
      </c>
      <c r="C7004" s="149" t="str">
        <f t="shared" si="220"/>
        <v>0013-1013-0035</v>
      </c>
      <c r="D7004" s="134" t="s">
        <v>467</v>
      </c>
      <c r="E7004" s="134" t="s">
        <v>454</v>
      </c>
      <c r="F7004" s="134" t="s">
        <v>468</v>
      </c>
      <c r="G7004" s="134" t="s">
        <v>1026</v>
      </c>
      <c r="H7004" s="134" t="s">
        <v>1023</v>
      </c>
      <c r="I7004" s="134" t="s">
        <v>3</v>
      </c>
      <c r="J7004" s="135">
        <v>123.4</v>
      </c>
      <c r="K7004" s="135">
        <v>123.4</v>
      </c>
      <c r="L7004" s="135">
        <v>0</v>
      </c>
      <c r="M7004" s="141" t="str">
        <f t="shared" si="219"/>
        <v>201601</v>
      </c>
    </row>
    <row r="7005" spans="1:13" x14ac:dyDescent="0.25">
      <c r="A7005" s="35" t="str">
        <f>VLOOKUP(B7005,ResCat!$A$2:$B$269,2,FALSE)</f>
        <v>XXX</v>
      </c>
      <c r="B7005" s="68" t="str">
        <f>IF(ISNA(VLOOKUP(C7005,COA!$A$2:$B$340,2,FALSE)),"XXX",VLOOKUP(C7005,COA!$A$2:$B$340,2,FALSE))</f>
        <v>N44</v>
      </c>
      <c r="C7005" s="149" t="str">
        <f t="shared" si="220"/>
        <v>0013-1013-0035</v>
      </c>
      <c r="D7005" s="134" t="s">
        <v>467</v>
      </c>
      <c r="E7005" s="134" t="s">
        <v>454</v>
      </c>
      <c r="F7005" s="134" t="s">
        <v>468</v>
      </c>
      <c r="G7005" s="134" t="s">
        <v>1026</v>
      </c>
      <c r="H7005" s="134" t="s">
        <v>1023</v>
      </c>
      <c r="I7005" s="134" t="s">
        <v>2</v>
      </c>
      <c r="J7005" s="135">
        <v>514.85</v>
      </c>
      <c r="K7005" s="135">
        <v>517.63</v>
      </c>
      <c r="L7005" s="135">
        <v>325.93</v>
      </c>
      <c r="M7005" s="141" t="str">
        <f t="shared" si="219"/>
        <v>201601</v>
      </c>
    </row>
    <row r="7006" spans="1:13" x14ac:dyDescent="0.25">
      <c r="A7006" s="35" t="str">
        <f>VLOOKUP(B7006,ResCat!$A$2:$B$269,2,FALSE)</f>
        <v>XXX</v>
      </c>
      <c r="B7006" s="68" t="str">
        <f>IF(ISNA(VLOOKUP(C7006,COA!$A$2:$B$340,2,FALSE)),"XXX",VLOOKUP(C7006,COA!$A$2:$B$340,2,FALSE))</f>
        <v>N44</v>
      </c>
      <c r="C7006" s="149" t="str">
        <f t="shared" si="220"/>
        <v>0013-1013-0035</v>
      </c>
      <c r="D7006" s="134" t="s">
        <v>467</v>
      </c>
      <c r="E7006" s="134" t="s">
        <v>454</v>
      </c>
      <c r="F7006" s="134" t="s">
        <v>468</v>
      </c>
      <c r="G7006" s="134" t="s">
        <v>1026</v>
      </c>
      <c r="H7006" s="134" t="s">
        <v>1023</v>
      </c>
      <c r="I7006" s="134" t="s">
        <v>1</v>
      </c>
      <c r="J7006" s="135">
        <v>113.95</v>
      </c>
      <c r="K7006" s="135">
        <v>113.95</v>
      </c>
      <c r="L7006" s="135">
        <v>0</v>
      </c>
      <c r="M7006" s="141" t="str">
        <f t="shared" si="219"/>
        <v>201601</v>
      </c>
    </row>
    <row r="7007" spans="1:13" x14ac:dyDescent="0.25">
      <c r="A7007" s="35" t="str">
        <f>VLOOKUP(B7007,ResCat!$A$2:$B$269,2,FALSE)</f>
        <v>XXX</v>
      </c>
      <c r="B7007" s="68" t="str">
        <f>IF(ISNA(VLOOKUP(C7007,COA!$A$2:$B$340,2,FALSE)),"XXX",VLOOKUP(C7007,COA!$A$2:$B$340,2,FALSE))</f>
        <v>N44</v>
      </c>
      <c r="C7007" s="149" t="str">
        <f t="shared" si="220"/>
        <v>0013-1013-0035</v>
      </c>
      <c r="D7007" s="134" t="s">
        <v>467</v>
      </c>
      <c r="E7007" s="134" t="s">
        <v>454</v>
      </c>
      <c r="F7007" s="134" t="s">
        <v>468</v>
      </c>
      <c r="G7007" s="134" t="s">
        <v>362</v>
      </c>
      <c r="H7007" s="134" t="s">
        <v>1023</v>
      </c>
      <c r="I7007" s="134" t="s">
        <v>3</v>
      </c>
      <c r="J7007" s="135">
        <v>-26560.420000000002</v>
      </c>
      <c r="K7007" s="135">
        <v>-6327.8100000000013</v>
      </c>
      <c r="L7007" s="135">
        <v>-6384.9400000000005</v>
      </c>
      <c r="M7007" s="141" t="str">
        <f t="shared" si="219"/>
        <v>201601</v>
      </c>
    </row>
    <row r="7008" spans="1:13" x14ac:dyDescent="0.25">
      <c r="A7008" s="35" t="str">
        <f>VLOOKUP(B7008,ResCat!$A$2:$B$269,2,FALSE)</f>
        <v>XXX</v>
      </c>
      <c r="B7008" s="68" t="str">
        <f>IF(ISNA(VLOOKUP(C7008,COA!$A$2:$B$340,2,FALSE)),"XXX",VLOOKUP(C7008,COA!$A$2:$B$340,2,FALSE))</f>
        <v>N44</v>
      </c>
      <c r="C7008" s="149" t="str">
        <f t="shared" si="220"/>
        <v>0013-1013-0035</v>
      </c>
      <c r="D7008" s="134" t="s">
        <v>467</v>
      </c>
      <c r="E7008" s="134" t="s">
        <v>454</v>
      </c>
      <c r="F7008" s="134" t="s">
        <v>468</v>
      </c>
      <c r="G7008" s="134" t="s">
        <v>362</v>
      </c>
      <c r="H7008" s="134" t="s">
        <v>1023</v>
      </c>
      <c r="I7008" s="134" t="s">
        <v>0</v>
      </c>
      <c r="J7008" s="135">
        <v>-187</v>
      </c>
      <c r="K7008" s="135">
        <v>-121.49</v>
      </c>
      <c r="L7008" s="135">
        <v>-30.409999999999997</v>
      </c>
      <c r="M7008" s="141" t="str">
        <f t="shared" si="219"/>
        <v>201601</v>
      </c>
    </row>
    <row r="7009" spans="1:13" x14ac:dyDescent="0.25">
      <c r="A7009" s="35" t="str">
        <f>VLOOKUP(B7009,ResCat!$A$2:$B$269,2,FALSE)</f>
        <v>XXX</v>
      </c>
      <c r="B7009" s="68" t="str">
        <f>IF(ISNA(VLOOKUP(C7009,COA!$A$2:$B$340,2,FALSE)),"XXX",VLOOKUP(C7009,COA!$A$2:$B$340,2,FALSE))</f>
        <v>N44</v>
      </c>
      <c r="C7009" s="149" t="str">
        <f t="shared" si="220"/>
        <v>0013-1013-0035</v>
      </c>
      <c r="D7009" s="134" t="s">
        <v>467</v>
      </c>
      <c r="E7009" s="134" t="s">
        <v>454</v>
      </c>
      <c r="F7009" s="134" t="s">
        <v>468</v>
      </c>
      <c r="G7009" s="134" t="s">
        <v>362</v>
      </c>
      <c r="H7009" s="134" t="s">
        <v>1023</v>
      </c>
      <c r="I7009" s="134" t="s">
        <v>2</v>
      </c>
      <c r="J7009" s="135">
        <v>543.97</v>
      </c>
      <c r="K7009" s="135">
        <v>543.97</v>
      </c>
      <c r="L7009" s="135">
        <v>263.81</v>
      </c>
      <c r="M7009" s="141" t="str">
        <f t="shared" si="219"/>
        <v>201601</v>
      </c>
    </row>
    <row r="7010" spans="1:13" x14ac:dyDescent="0.25">
      <c r="A7010" s="35" t="str">
        <f>VLOOKUP(B7010,ResCat!$A$2:$B$269,2,FALSE)</f>
        <v>XXX</v>
      </c>
      <c r="B7010" s="68" t="str">
        <f>IF(ISNA(VLOOKUP(C7010,COA!$A$2:$B$340,2,FALSE)),"XXX",VLOOKUP(C7010,COA!$A$2:$B$340,2,FALSE))</f>
        <v>N44</v>
      </c>
      <c r="C7010" s="149" t="str">
        <f t="shared" si="220"/>
        <v>0013-1013-0035</v>
      </c>
      <c r="D7010" s="134" t="s">
        <v>467</v>
      </c>
      <c r="E7010" s="134" t="s">
        <v>454</v>
      </c>
      <c r="F7010" s="134" t="s">
        <v>468</v>
      </c>
      <c r="G7010" s="134" t="s">
        <v>362</v>
      </c>
      <c r="H7010" s="134" t="s">
        <v>1023</v>
      </c>
      <c r="I7010" s="134" t="s">
        <v>1</v>
      </c>
      <c r="J7010" s="135">
        <v>1146.9999999999998</v>
      </c>
      <c r="K7010" s="135">
        <v>1146.9999999999998</v>
      </c>
      <c r="L7010" s="135">
        <v>277.37</v>
      </c>
      <c r="M7010" s="141" t="str">
        <f t="shared" si="219"/>
        <v>201601</v>
      </c>
    </row>
    <row r="7011" spans="1:13" x14ac:dyDescent="0.25">
      <c r="A7011" s="35" t="str">
        <f>VLOOKUP(B7011,ResCat!$A$2:$B$269,2,FALSE)</f>
        <v>XXX</v>
      </c>
      <c r="B7011" s="68" t="str">
        <f>IF(ISNA(VLOOKUP(C7011,COA!$A$2:$B$340,2,FALSE)),"XXX",VLOOKUP(C7011,COA!$A$2:$B$340,2,FALSE))</f>
        <v>N44</v>
      </c>
      <c r="C7011" s="149" t="str">
        <f t="shared" si="220"/>
        <v>0013-1013-0035</v>
      </c>
      <c r="D7011" s="134" t="s">
        <v>467</v>
      </c>
      <c r="E7011" s="134" t="s">
        <v>454</v>
      </c>
      <c r="F7011" s="134" t="s">
        <v>468</v>
      </c>
      <c r="G7011" s="134" t="s">
        <v>1027</v>
      </c>
      <c r="H7011" s="134" t="s">
        <v>1023</v>
      </c>
      <c r="I7011" s="134" t="s">
        <v>3</v>
      </c>
      <c r="J7011" s="135">
        <v>-127</v>
      </c>
      <c r="K7011" s="135">
        <v>-26.05</v>
      </c>
      <c r="L7011" s="135">
        <v>-5.29</v>
      </c>
      <c r="M7011" s="141" t="str">
        <f t="shared" si="219"/>
        <v>201601</v>
      </c>
    </row>
    <row r="7012" spans="1:13" x14ac:dyDescent="0.25">
      <c r="A7012" s="35" t="str">
        <f>VLOOKUP(B7012,ResCat!$A$2:$B$269,2,FALSE)</f>
        <v>XXX</v>
      </c>
      <c r="B7012" s="68" t="str">
        <f>IF(ISNA(VLOOKUP(C7012,COA!$A$2:$B$340,2,FALSE)),"XXX",VLOOKUP(C7012,COA!$A$2:$B$340,2,FALSE))</f>
        <v>N44</v>
      </c>
      <c r="C7012" s="149" t="str">
        <f t="shared" si="220"/>
        <v>0013-1013-0035</v>
      </c>
      <c r="D7012" s="134" t="s">
        <v>467</v>
      </c>
      <c r="E7012" s="134" t="s">
        <v>454</v>
      </c>
      <c r="F7012" s="134" t="s">
        <v>468</v>
      </c>
      <c r="G7012" s="134" t="s">
        <v>1027</v>
      </c>
      <c r="H7012" s="134" t="s">
        <v>1023</v>
      </c>
      <c r="I7012" s="134" t="s">
        <v>2</v>
      </c>
      <c r="J7012" s="135">
        <v>122.67000000000002</v>
      </c>
      <c r="K7012" s="135">
        <v>-53.53</v>
      </c>
      <c r="L7012" s="135">
        <v>-63.629999999999995</v>
      </c>
      <c r="M7012" s="141" t="str">
        <f t="shared" si="219"/>
        <v>201601</v>
      </c>
    </row>
    <row r="7013" spans="1:13" x14ac:dyDescent="0.25">
      <c r="A7013" s="35" t="str">
        <f>VLOOKUP(B7013,ResCat!$A$2:$B$269,2,FALSE)</f>
        <v>XXX</v>
      </c>
      <c r="B7013" s="68" t="str">
        <f>IF(ISNA(VLOOKUP(C7013,COA!$A$2:$B$340,2,FALSE)),"XXX",VLOOKUP(C7013,COA!$A$2:$B$340,2,FALSE))</f>
        <v>N44</v>
      </c>
      <c r="C7013" s="149" t="str">
        <f t="shared" si="220"/>
        <v>0013-1013-0035</v>
      </c>
      <c r="D7013" s="134" t="s">
        <v>467</v>
      </c>
      <c r="E7013" s="134" t="s">
        <v>454</v>
      </c>
      <c r="F7013" s="134" t="s">
        <v>468</v>
      </c>
      <c r="G7013" s="134" t="s">
        <v>1027</v>
      </c>
      <c r="H7013" s="134" t="s">
        <v>1023</v>
      </c>
      <c r="I7013" s="134" t="s">
        <v>1</v>
      </c>
      <c r="J7013" s="135">
        <v>133.18</v>
      </c>
      <c r="K7013" s="135">
        <v>0</v>
      </c>
      <c r="L7013" s="135">
        <v>0</v>
      </c>
      <c r="M7013" s="141" t="str">
        <f t="shared" si="219"/>
        <v>201601</v>
      </c>
    </row>
    <row r="7014" spans="1:13" x14ac:dyDescent="0.25">
      <c r="A7014" s="35" t="str">
        <f>VLOOKUP(B7014,ResCat!$A$2:$B$269,2,FALSE)</f>
        <v>XXX</v>
      </c>
      <c r="B7014" s="68" t="str">
        <f>IF(ISNA(VLOOKUP(C7014,COA!$A$2:$B$340,2,FALSE)),"XXX",VLOOKUP(C7014,COA!$A$2:$B$340,2,FALSE))</f>
        <v>N44</v>
      </c>
      <c r="C7014" s="149" t="str">
        <f t="shared" si="220"/>
        <v>0013-1013-0035</v>
      </c>
      <c r="D7014" s="134" t="s">
        <v>467</v>
      </c>
      <c r="E7014" s="134" t="s">
        <v>454</v>
      </c>
      <c r="F7014" s="134" t="s">
        <v>468</v>
      </c>
      <c r="G7014" s="134" t="s">
        <v>1028</v>
      </c>
      <c r="H7014" s="134" t="s">
        <v>1023</v>
      </c>
      <c r="I7014" s="134" t="s">
        <v>3</v>
      </c>
      <c r="J7014" s="135">
        <v>235.81</v>
      </c>
      <c r="K7014" s="135">
        <v>96.32999999999997</v>
      </c>
      <c r="L7014" s="135">
        <v>96.33</v>
      </c>
      <c r="M7014" s="141" t="str">
        <f t="shared" si="219"/>
        <v>201601</v>
      </c>
    </row>
    <row r="7015" spans="1:13" x14ac:dyDescent="0.25">
      <c r="A7015" s="35" t="str">
        <f>VLOOKUP(B7015,ResCat!$A$2:$B$269,2,FALSE)</f>
        <v>XXX</v>
      </c>
      <c r="B7015" s="68" t="str">
        <f>IF(ISNA(VLOOKUP(C7015,COA!$A$2:$B$340,2,FALSE)),"XXX",VLOOKUP(C7015,COA!$A$2:$B$340,2,FALSE))</f>
        <v>N44</v>
      </c>
      <c r="C7015" s="149" t="str">
        <f t="shared" si="220"/>
        <v>0013-1013-0035</v>
      </c>
      <c r="D7015" s="134" t="s">
        <v>467</v>
      </c>
      <c r="E7015" s="134" t="s">
        <v>454</v>
      </c>
      <c r="F7015" s="134" t="s">
        <v>468</v>
      </c>
      <c r="G7015" s="134" t="s">
        <v>1028</v>
      </c>
      <c r="H7015" s="134" t="s">
        <v>1023</v>
      </c>
      <c r="I7015" s="134" t="s">
        <v>2</v>
      </c>
      <c r="J7015" s="135">
        <v>0</v>
      </c>
      <c r="K7015" s="135">
        <v>-221.09</v>
      </c>
      <c r="L7015" s="135">
        <v>-221.09000000000003</v>
      </c>
      <c r="M7015" s="141" t="str">
        <f t="shared" si="219"/>
        <v>201601</v>
      </c>
    </row>
    <row r="7016" spans="1:13" x14ac:dyDescent="0.25">
      <c r="A7016" s="35" t="str">
        <f>VLOOKUP(B7016,ResCat!$A$2:$B$269,2,FALSE)</f>
        <v>XXX</v>
      </c>
      <c r="B7016" s="68" t="str">
        <f>IF(ISNA(VLOOKUP(C7016,COA!$A$2:$B$340,2,FALSE)),"XXX",VLOOKUP(C7016,COA!$A$2:$B$340,2,FALSE))</f>
        <v>N44</v>
      </c>
      <c r="C7016" s="149" t="str">
        <f t="shared" si="220"/>
        <v>0013-1013-0035</v>
      </c>
      <c r="D7016" s="134" t="s">
        <v>467</v>
      </c>
      <c r="E7016" s="134" t="s">
        <v>454</v>
      </c>
      <c r="F7016" s="134" t="s">
        <v>468</v>
      </c>
      <c r="G7016" s="134" t="s">
        <v>363</v>
      </c>
      <c r="H7016" s="134" t="s">
        <v>1023</v>
      </c>
      <c r="I7016" s="134" t="s">
        <v>3</v>
      </c>
      <c r="J7016" s="135">
        <v>-2998.4</v>
      </c>
      <c r="K7016" s="135">
        <v>-427.86</v>
      </c>
      <c r="L7016" s="135">
        <v>-427.86</v>
      </c>
      <c r="M7016" s="141" t="str">
        <f t="shared" si="219"/>
        <v>201601</v>
      </c>
    </row>
    <row r="7017" spans="1:13" x14ac:dyDescent="0.25">
      <c r="A7017" s="35" t="str">
        <f>VLOOKUP(B7017,ResCat!$A$2:$B$269,2,FALSE)</f>
        <v>XXX</v>
      </c>
      <c r="B7017" s="68" t="str">
        <f>IF(ISNA(VLOOKUP(C7017,COA!$A$2:$B$340,2,FALSE)),"XXX",VLOOKUP(C7017,COA!$A$2:$B$340,2,FALSE))</f>
        <v>N44</v>
      </c>
      <c r="C7017" s="149" t="str">
        <f t="shared" si="220"/>
        <v>0013-1013-0035</v>
      </c>
      <c r="D7017" s="134" t="s">
        <v>467</v>
      </c>
      <c r="E7017" s="134" t="s">
        <v>454</v>
      </c>
      <c r="F7017" s="134" t="s">
        <v>468</v>
      </c>
      <c r="G7017" s="134" t="s">
        <v>363</v>
      </c>
      <c r="H7017" s="134" t="s">
        <v>1023</v>
      </c>
      <c r="I7017" s="134" t="s">
        <v>2</v>
      </c>
      <c r="J7017" s="135">
        <v>-309</v>
      </c>
      <c r="K7017" s="135">
        <v>-343.93</v>
      </c>
      <c r="L7017" s="135">
        <v>-591.52</v>
      </c>
      <c r="M7017" s="141" t="str">
        <f t="shared" si="219"/>
        <v>201601</v>
      </c>
    </row>
    <row r="7018" spans="1:13" x14ac:dyDescent="0.25">
      <c r="A7018" s="35" t="str">
        <f>VLOOKUP(B7018,ResCat!$A$2:$B$269,2,FALSE)</f>
        <v>XXX</v>
      </c>
      <c r="B7018" s="68" t="str">
        <f>IF(ISNA(VLOOKUP(C7018,COA!$A$2:$B$340,2,FALSE)),"XXX",VLOOKUP(C7018,COA!$A$2:$B$340,2,FALSE))</f>
        <v>N44</v>
      </c>
      <c r="C7018" s="149" t="str">
        <f t="shared" si="220"/>
        <v>0013-1013-0035</v>
      </c>
      <c r="D7018" s="134" t="s">
        <v>467</v>
      </c>
      <c r="E7018" s="134" t="s">
        <v>454</v>
      </c>
      <c r="F7018" s="134" t="s">
        <v>468</v>
      </c>
      <c r="G7018" s="134" t="s">
        <v>363</v>
      </c>
      <c r="H7018" s="134" t="s">
        <v>1023</v>
      </c>
      <c r="I7018" s="134" t="s">
        <v>1</v>
      </c>
      <c r="J7018" s="135">
        <v>218.01</v>
      </c>
      <c r="K7018" s="135">
        <v>218.01</v>
      </c>
      <c r="L7018" s="135">
        <v>0</v>
      </c>
      <c r="M7018" s="141" t="str">
        <f t="shared" si="219"/>
        <v>201601</v>
      </c>
    </row>
    <row r="7019" spans="1:13" x14ac:dyDescent="0.25">
      <c r="A7019" s="35" t="str">
        <f>VLOOKUP(B7019,ResCat!$A$2:$B$269,2,FALSE)</f>
        <v>XXX</v>
      </c>
      <c r="B7019" s="68" t="str">
        <f>IF(ISNA(VLOOKUP(C7019,COA!$A$2:$B$340,2,FALSE)),"XXX",VLOOKUP(C7019,COA!$A$2:$B$340,2,FALSE))</f>
        <v>N44</v>
      </c>
      <c r="C7019" s="149" t="str">
        <f t="shared" si="220"/>
        <v>0013-1013-0035</v>
      </c>
      <c r="D7019" s="134" t="s">
        <v>467</v>
      </c>
      <c r="E7019" s="134" t="s">
        <v>454</v>
      </c>
      <c r="F7019" s="134" t="s">
        <v>468</v>
      </c>
      <c r="G7019" s="134" t="s">
        <v>1029</v>
      </c>
      <c r="H7019" s="134" t="s">
        <v>1023</v>
      </c>
      <c r="I7019" s="134" t="s">
        <v>3</v>
      </c>
      <c r="J7019" s="135">
        <v>-2810.8</v>
      </c>
      <c r="K7019" s="135">
        <v>24.229999999999993</v>
      </c>
      <c r="L7019" s="135">
        <v>-961.04</v>
      </c>
      <c r="M7019" s="141" t="str">
        <f t="shared" si="219"/>
        <v>201601</v>
      </c>
    </row>
    <row r="7020" spans="1:13" x14ac:dyDescent="0.25">
      <c r="A7020" s="35" t="str">
        <f>VLOOKUP(B7020,ResCat!$A$2:$B$269,2,FALSE)</f>
        <v>XXX</v>
      </c>
      <c r="B7020" s="68" t="str">
        <f>IF(ISNA(VLOOKUP(C7020,COA!$A$2:$B$340,2,FALSE)),"XXX",VLOOKUP(C7020,COA!$A$2:$B$340,2,FALSE))</f>
        <v>N44</v>
      </c>
      <c r="C7020" s="149" t="str">
        <f t="shared" si="220"/>
        <v>0013-1013-0035</v>
      </c>
      <c r="D7020" s="134" t="s">
        <v>467</v>
      </c>
      <c r="E7020" s="134" t="s">
        <v>454</v>
      </c>
      <c r="F7020" s="134" t="s">
        <v>468</v>
      </c>
      <c r="G7020" s="134" t="s">
        <v>1029</v>
      </c>
      <c r="H7020" s="134" t="s">
        <v>1023</v>
      </c>
      <c r="I7020" s="134" t="s">
        <v>2</v>
      </c>
      <c r="J7020" s="135">
        <v>11210.44</v>
      </c>
      <c r="K7020" s="135">
        <v>6007.95</v>
      </c>
      <c r="L7020" s="135">
        <v>5192.1400000000003</v>
      </c>
      <c r="M7020" s="141" t="str">
        <f t="shared" si="219"/>
        <v>201601</v>
      </c>
    </row>
    <row r="7021" spans="1:13" x14ac:dyDescent="0.25">
      <c r="A7021" s="35" t="str">
        <f>VLOOKUP(B7021,ResCat!$A$2:$B$269,2,FALSE)</f>
        <v>XXX</v>
      </c>
      <c r="B7021" s="68" t="str">
        <f>IF(ISNA(VLOOKUP(C7021,COA!$A$2:$B$340,2,FALSE)),"XXX",VLOOKUP(C7021,COA!$A$2:$B$340,2,FALSE))</f>
        <v>N44</v>
      </c>
      <c r="C7021" s="149" t="str">
        <f t="shared" si="220"/>
        <v>0013-1013-0035</v>
      </c>
      <c r="D7021" s="134" t="s">
        <v>467</v>
      </c>
      <c r="E7021" s="134" t="s">
        <v>454</v>
      </c>
      <c r="F7021" s="134" t="s">
        <v>468</v>
      </c>
      <c r="G7021" s="134" t="s">
        <v>1029</v>
      </c>
      <c r="H7021" s="134" t="s">
        <v>1023</v>
      </c>
      <c r="I7021" s="134" t="s">
        <v>1</v>
      </c>
      <c r="J7021" s="135">
        <v>1306.24</v>
      </c>
      <c r="K7021" s="135">
        <v>161.69000000000005</v>
      </c>
      <c r="L7021" s="135">
        <v>-116.54999999999994</v>
      </c>
      <c r="M7021" s="141" t="str">
        <f t="shared" si="219"/>
        <v>201601</v>
      </c>
    </row>
    <row r="7022" spans="1:13" x14ac:dyDescent="0.25">
      <c r="A7022" s="35" t="str">
        <f>VLOOKUP(B7022,ResCat!$A$2:$B$269,2,FALSE)</f>
        <v>XXX</v>
      </c>
      <c r="B7022" s="68" t="str">
        <f>IF(ISNA(VLOOKUP(C7022,COA!$A$2:$B$340,2,FALSE)),"XXX",VLOOKUP(C7022,COA!$A$2:$B$340,2,FALSE))</f>
        <v>N44</v>
      </c>
      <c r="C7022" s="149" t="str">
        <f t="shared" si="220"/>
        <v>0013-1013-0035</v>
      </c>
      <c r="D7022" s="134" t="s">
        <v>467</v>
      </c>
      <c r="E7022" s="134" t="s">
        <v>454</v>
      </c>
      <c r="F7022" s="134" t="s">
        <v>468</v>
      </c>
      <c r="G7022" s="134" t="s">
        <v>349</v>
      </c>
      <c r="H7022" s="134" t="s">
        <v>1023</v>
      </c>
      <c r="I7022" s="134" t="s">
        <v>3</v>
      </c>
      <c r="J7022" s="135">
        <v>-873.95</v>
      </c>
      <c r="K7022" s="135">
        <v>31.509999999999991</v>
      </c>
      <c r="L7022" s="135">
        <v>-30.649999999999995</v>
      </c>
      <c r="M7022" s="141" t="str">
        <f t="shared" si="219"/>
        <v>201601</v>
      </c>
    </row>
    <row r="7023" spans="1:13" x14ac:dyDescent="0.25">
      <c r="A7023" s="35" t="str">
        <f>VLOOKUP(B7023,ResCat!$A$2:$B$269,2,FALSE)</f>
        <v>XXX</v>
      </c>
      <c r="B7023" s="68" t="str">
        <f>IF(ISNA(VLOOKUP(C7023,COA!$A$2:$B$340,2,FALSE)),"XXX",VLOOKUP(C7023,COA!$A$2:$B$340,2,FALSE))</f>
        <v>N44</v>
      </c>
      <c r="C7023" s="149" t="str">
        <f t="shared" si="220"/>
        <v>0013-1013-0035</v>
      </c>
      <c r="D7023" s="134" t="s">
        <v>467</v>
      </c>
      <c r="E7023" s="134" t="s">
        <v>454</v>
      </c>
      <c r="F7023" s="134" t="s">
        <v>468</v>
      </c>
      <c r="G7023" s="134" t="s">
        <v>349</v>
      </c>
      <c r="H7023" s="134" t="s">
        <v>1023</v>
      </c>
      <c r="I7023" s="134" t="s">
        <v>368</v>
      </c>
      <c r="J7023" s="135">
        <v>14.29</v>
      </c>
      <c r="K7023" s="135">
        <v>14.29</v>
      </c>
      <c r="L7023" s="135">
        <v>0</v>
      </c>
      <c r="M7023" s="141" t="str">
        <f t="shared" si="219"/>
        <v>201601</v>
      </c>
    </row>
    <row r="7024" spans="1:13" x14ac:dyDescent="0.25">
      <c r="A7024" s="35" t="str">
        <f>VLOOKUP(B7024,ResCat!$A$2:$B$269,2,FALSE)</f>
        <v>XXX</v>
      </c>
      <c r="B7024" s="68" t="str">
        <f>IF(ISNA(VLOOKUP(C7024,COA!$A$2:$B$340,2,FALSE)),"XXX",VLOOKUP(C7024,COA!$A$2:$B$340,2,FALSE))</f>
        <v>N44</v>
      </c>
      <c r="C7024" s="149" t="str">
        <f t="shared" si="220"/>
        <v>0013-1013-0035</v>
      </c>
      <c r="D7024" s="134" t="s">
        <v>467</v>
      </c>
      <c r="E7024" s="134" t="s">
        <v>454</v>
      </c>
      <c r="F7024" s="134" t="s">
        <v>468</v>
      </c>
      <c r="G7024" s="134" t="s">
        <v>349</v>
      </c>
      <c r="H7024" s="134" t="s">
        <v>1023</v>
      </c>
      <c r="I7024" s="134" t="s">
        <v>2</v>
      </c>
      <c r="J7024" s="135">
        <v>-11315.669999999998</v>
      </c>
      <c r="K7024" s="135">
        <v>-70.959999999999866</v>
      </c>
      <c r="L7024" s="135">
        <v>-1163.57</v>
      </c>
      <c r="M7024" s="141" t="str">
        <f t="shared" si="219"/>
        <v>201601</v>
      </c>
    </row>
    <row r="7025" spans="1:13" x14ac:dyDescent="0.25">
      <c r="A7025" s="35" t="str">
        <f>VLOOKUP(B7025,ResCat!$A$2:$B$269,2,FALSE)</f>
        <v>XXX</v>
      </c>
      <c r="B7025" s="68" t="str">
        <f>IF(ISNA(VLOOKUP(C7025,COA!$A$2:$B$340,2,FALSE)),"XXX",VLOOKUP(C7025,COA!$A$2:$B$340,2,FALSE))</f>
        <v>N44</v>
      </c>
      <c r="C7025" s="149" t="str">
        <f t="shared" si="220"/>
        <v>0013-1013-0035</v>
      </c>
      <c r="D7025" s="134" t="s">
        <v>467</v>
      </c>
      <c r="E7025" s="134" t="s">
        <v>454</v>
      </c>
      <c r="F7025" s="134" t="s">
        <v>468</v>
      </c>
      <c r="G7025" s="134" t="s">
        <v>349</v>
      </c>
      <c r="H7025" s="134" t="s">
        <v>1023</v>
      </c>
      <c r="I7025" s="134" t="s">
        <v>1</v>
      </c>
      <c r="J7025" s="135">
        <v>49.600000000000421</v>
      </c>
      <c r="K7025" s="135">
        <v>10463.08</v>
      </c>
      <c r="L7025" s="135">
        <v>9372.14</v>
      </c>
      <c r="M7025" s="141" t="str">
        <f t="shared" si="219"/>
        <v>201601</v>
      </c>
    </row>
    <row r="7026" spans="1:13" x14ac:dyDescent="0.25">
      <c r="A7026" s="35" t="str">
        <f>VLOOKUP(B7026,ResCat!$A$2:$B$269,2,FALSE)</f>
        <v>XXX</v>
      </c>
      <c r="B7026" s="68" t="str">
        <f>IF(ISNA(VLOOKUP(C7026,COA!$A$2:$B$340,2,FALSE)),"XXX",VLOOKUP(C7026,COA!$A$2:$B$340,2,FALSE))</f>
        <v>N44</v>
      </c>
      <c r="C7026" s="149" t="str">
        <f t="shared" si="220"/>
        <v>0013-1013-0035</v>
      </c>
      <c r="D7026" s="134" t="s">
        <v>467</v>
      </c>
      <c r="E7026" s="134" t="s">
        <v>454</v>
      </c>
      <c r="F7026" s="134" t="s">
        <v>468</v>
      </c>
      <c r="G7026" s="134" t="s">
        <v>350</v>
      </c>
      <c r="H7026" s="134" t="s">
        <v>1023</v>
      </c>
      <c r="I7026" s="134" t="s">
        <v>3</v>
      </c>
      <c r="J7026" s="135">
        <v>-626.06000000000006</v>
      </c>
      <c r="K7026" s="135">
        <v>-80.05</v>
      </c>
      <c r="L7026" s="135">
        <v>-98.62</v>
      </c>
      <c r="M7026" s="141" t="str">
        <f t="shared" si="219"/>
        <v>201601</v>
      </c>
    </row>
    <row r="7027" spans="1:13" x14ac:dyDescent="0.25">
      <c r="A7027" s="35" t="str">
        <f>VLOOKUP(B7027,ResCat!$A$2:$B$269,2,FALSE)</f>
        <v>XXX</v>
      </c>
      <c r="B7027" s="68" t="str">
        <f>IF(ISNA(VLOOKUP(C7027,COA!$A$2:$B$340,2,FALSE)),"XXX",VLOOKUP(C7027,COA!$A$2:$B$340,2,FALSE))</f>
        <v>N44</v>
      </c>
      <c r="C7027" s="149" t="str">
        <f t="shared" si="220"/>
        <v>0013-1013-0035</v>
      </c>
      <c r="D7027" s="134" t="s">
        <v>467</v>
      </c>
      <c r="E7027" s="134" t="s">
        <v>454</v>
      </c>
      <c r="F7027" s="134" t="s">
        <v>468</v>
      </c>
      <c r="G7027" s="134" t="s">
        <v>350</v>
      </c>
      <c r="H7027" s="134" t="s">
        <v>1023</v>
      </c>
      <c r="I7027" s="134" t="s">
        <v>0</v>
      </c>
      <c r="J7027" s="135">
        <v>65</v>
      </c>
      <c r="K7027" s="135">
        <v>65</v>
      </c>
      <c r="L7027" s="135">
        <v>0</v>
      </c>
      <c r="M7027" s="141" t="str">
        <f t="shared" si="219"/>
        <v>201601</v>
      </c>
    </row>
    <row r="7028" spans="1:13" x14ac:dyDescent="0.25">
      <c r="A7028" s="35" t="str">
        <f>VLOOKUP(B7028,ResCat!$A$2:$B$269,2,FALSE)</f>
        <v>XXX</v>
      </c>
      <c r="B7028" s="68" t="str">
        <f>IF(ISNA(VLOOKUP(C7028,COA!$A$2:$B$340,2,FALSE)),"XXX",VLOOKUP(C7028,COA!$A$2:$B$340,2,FALSE))</f>
        <v>N44</v>
      </c>
      <c r="C7028" s="149" t="str">
        <f t="shared" si="220"/>
        <v>0013-1013-0035</v>
      </c>
      <c r="D7028" s="134" t="s">
        <v>467</v>
      </c>
      <c r="E7028" s="134" t="s">
        <v>454</v>
      </c>
      <c r="F7028" s="134" t="s">
        <v>468</v>
      </c>
      <c r="G7028" s="134" t="s">
        <v>350</v>
      </c>
      <c r="H7028" s="134" t="s">
        <v>1023</v>
      </c>
      <c r="I7028" s="134" t="s">
        <v>2</v>
      </c>
      <c r="J7028" s="135">
        <v>21624.609999999997</v>
      </c>
      <c r="K7028" s="135">
        <v>407.99</v>
      </c>
      <c r="L7028" s="135">
        <v>-258.5</v>
      </c>
      <c r="M7028" s="141" t="str">
        <f t="shared" si="219"/>
        <v>201601</v>
      </c>
    </row>
    <row r="7029" spans="1:13" x14ac:dyDescent="0.25">
      <c r="A7029" s="35" t="str">
        <f>VLOOKUP(B7029,ResCat!$A$2:$B$269,2,FALSE)</f>
        <v>XXX</v>
      </c>
      <c r="B7029" s="68" t="str">
        <f>IF(ISNA(VLOOKUP(C7029,COA!$A$2:$B$340,2,FALSE)),"XXX",VLOOKUP(C7029,COA!$A$2:$B$340,2,FALSE))</f>
        <v>N44</v>
      </c>
      <c r="C7029" s="149" t="str">
        <f t="shared" si="220"/>
        <v>0013-1013-0035</v>
      </c>
      <c r="D7029" s="134" t="s">
        <v>467</v>
      </c>
      <c r="E7029" s="134" t="s">
        <v>454</v>
      </c>
      <c r="F7029" s="134" t="s">
        <v>468</v>
      </c>
      <c r="G7029" s="134" t="s">
        <v>350</v>
      </c>
      <c r="H7029" s="134" t="s">
        <v>1023</v>
      </c>
      <c r="I7029" s="134" t="s">
        <v>1</v>
      </c>
      <c r="J7029" s="135">
        <v>872.4</v>
      </c>
      <c r="K7029" s="135">
        <v>868.2600000000001</v>
      </c>
      <c r="L7029" s="135">
        <v>0</v>
      </c>
      <c r="M7029" s="141" t="str">
        <f t="shared" si="219"/>
        <v>201601</v>
      </c>
    </row>
    <row r="7030" spans="1:13" x14ac:dyDescent="0.25">
      <c r="A7030" s="35" t="str">
        <f>VLOOKUP(B7030,ResCat!$A$2:$B$269,2,FALSE)</f>
        <v>XXX</v>
      </c>
      <c r="B7030" s="68" t="str">
        <f>IF(ISNA(VLOOKUP(C7030,COA!$A$2:$B$340,2,FALSE)),"XXX",VLOOKUP(C7030,COA!$A$2:$B$340,2,FALSE))</f>
        <v>N44</v>
      </c>
      <c r="C7030" s="149" t="str">
        <f t="shared" si="220"/>
        <v>0013-1013-0035</v>
      </c>
      <c r="D7030" s="134" t="s">
        <v>467</v>
      </c>
      <c r="E7030" s="134" t="s">
        <v>454</v>
      </c>
      <c r="F7030" s="134" t="s">
        <v>468</v>
      </c>
      <c r="G7030" s="134" t="s">
        <v>359</v>
      </c>
      <c r="H7030" s="134" t="s">
        <v>1023</v>
      </c>
      <c r="I7030" s="134" t="s">
        <v>3</v>
      </c>
      <c r="J7030" s="135">
        <v>-693.37999999999988</v>
      </c>
      <c r="K7030" s="135">
        <v>-312.11</v>
      </c>
      <c r="L7030" s="135">
        <v>-301.29000000000008</v>
      </c>
      <c r="M7030" s="141" t="str">
        <f t="shared" si="219"/>
        <v>201601</v>
      </c>
    </row>
    <row r="7031" spans="1:13" x14ac:dyDescent="0.25">
      <c r="A7031" s="35" t="str">
        <f>VLOOKUP(B7031,ResCat!$A$2:$B$269,2,FALSE)</f>
        <v>XXX</v>
      </c>
      <c r="B7031" s="68" t="str">
        <f>IF(ISNA(VLOOKUP(C7031,COA!$A$2:$B$340,2,FALSE)),"XXX",VLOOKUP(C7031,COA!$A$2:$B$340,2,FALSE))</f>
        <v>N44</v>
      </c>
      <c r="C7031" s="149" t="str">
        <f t="shared" si="220"/>
        <v>0013-1013-0035</v>
      </c>
      <c r="D7031" s="134" t="s">
        <v>467</v>
      </c>
      <c r="E7031" s="134" t="s">
        <v>454</v>
      </c>
      <c r="F7031" s="134" t="s">
        <v>468</v>
      </c>
      <c r="G7031" s="134" t="s">
        <v>359</v>
      </c>
      <c r="H7031" s="134" t="s">
        <v>1023</v>
      </c>
      <c r="I7031" s="134" t="s">
        <v>0</v>
      </c>
      <c r="J7031" s="135">
        <v>707.29999999998836</v>
      </c>
      <c r="K7031" s="135">
        <v>13674.230000000023</v>
      </c>
      <c r="L7031" s="135">
        <v>13316.400000000023</v>
      </c>
      <c r="M7031" s="141" t="str">
        <f t="shared" si="219"/>
        <v>201601</v>
      </c>
    </row>
    <row r="7032" spans="1:13" x14ac:dyDescent="0.25">
      <c r="A7032" s="35" t="str">
        <f>VLOOKUP(B7032,ResCat!$A$2:$B$269,2,FALSE)</f>
        <v>XXX</v>
      </c>
      <c r="B7032" s="68" t="str">
        <f>IF(ISNA(VLOOKUP(C7032,COA!$A$2:$B$340,2,FALSE)),"XXX",VLOOKUP(C7032,COA!$A$2:$B$340,2,FALSE))</f>
        <v>N44</v>
      </c>
      <c r="C7032" s="149" t="str">
        <f t="shared" si="220"/>
        <v>0013-1013-0035</v>
      </c>
      <c r="D7032" s="134" t="s">
        <v>467</v>
      </c>
      <c r="E7032" s="134" t="s">
        <v>454</v>
      </c>
      <c r="F7032" s="134" t="s">
        <v>468</v>
      </c>
      <c r="G7032" s="134" t="s">
        <v>359</v>
      </c>
      <c r="H7032" s="134" t="s">
        <v>1023</v>
      </c>
      <c r="I7032" s="134" t="s">
        <v>2</v>
      </c>
      <c r="J7032" s="135">
        <v>-483.36000000000013</v>
      </c>
      <c r="K7032" s="135">
        <v>-177.70000000000002</v>
      </c>
      <c r="L7032" s="135">
        <v>-698.68</v>
      </c>
      <c r="M7032" s="141" t="str">
        <f t="shared" si="219"/>
        <v>201601</v>
      </c>
    </row>
    <row r="7033" spans="1:13" x14ac:dyDescent="0.25">
      <c r="A7033" s="35" t="str">
        <f>VLOOKUP(B7033,ResCat!$A$2:$B$269,2,FALSE)</f>
        <v>XXX</v>
      </c>
      <c r="B7033" s="68" t="str">
        <f>IF(ISNA(VLOOKUP(C7033,COA!$A$2:$B$340,2,FALSE)),"XXX",VLOOKUP(C7033,COA!$A$2:$B$340,2,FALSE))</f>
        <v>N44</v>
      </c>
      <c r="C7033" s="149" t="str">
        <f t="shared" si="220"/>
        <v>0013-1013-0035</v>
      </c>
      <c r="D7033" s="134" t="s">
        <v>467</v>
      </c>
      <c r="E7033" s="134" t="s">
        <v>454</v>
      </c>
      <c r="F7033" s="134" t="s">
        <v>468</v>
      </c>
      <c r="G7033" s="134" t="s">
        <v>359</v>
      </c>
      <c r="H7033" s="134" t="s">
        <v>1023</v>
      </c>
      <c r="I7033" s="134" t="s">
        <v>1</v>
      </c>
      <c r="J7033" s="135">
        <v>-16221.630000000001</v>
      </c>
      <c r="K7033" s="135">
        <v>-12726.580000000002</v>
      </c>
      <c r="L7033" s="135">
        <v>-12794.98</v>
      </c>
      <c r="M7033" s="141" t="str">
        <f t="shared" si="219"/>
        <v>201601</v>
      </c>
    </row>
    <row r="7034" spans="1:13" x14ac:dyDescent="0.25">
      <c r="A7034" s="35" t="str">
        <f>VLOOKUP(B7034,ResCat!$A$2:$B$269,2,FALSE)</f>
        <v>XXX</v>
      </c>
      <c r="B7034" s="68" t="str">
        <f>IF(ISNA(VLOOKUP(C7034,COA!$A$2:$B$340,2,FALSE)),"XXX",VLOOKUP(C7034,COA!$A$2:$B$340,2,FALSE))</f>
        <v>N44</v>
      </c>
      <c r="C7034" s="149" t="str">
        <f t="shared" si="220"/>
        <v>0013-1013-0035</v>
      </c>
      <c r="D7034" s="134" t="s">
        <v>467</v>
      </c>
      <c r="E7034" s="134" t="s">
        <v>454</v>
      </c>
      <c r="F7034" s="134" t="s">
        <v>468</v>
      </c>
      <c r="G7034" s="134" t="s">
        <v>354</v>
      </c>
      <c r="H7034" s="134" t="s">
        <v>1023</v>
      </c>
      <c r="I7034" s="134" t="s">
        <v>3</v>
      </c>
      <c r="J7034" s="135">
        <v>50.409999999999854</v>
      </c>
      <c r="K7034" s="135">
        <v>39.180000000000007</v>
      </c>
      <c r="L7034" s="135">
        <v>5.0500000000000078</v>
      </c>
      <c r="M7034" s="141" t="str">
        <f t="shared" si="219"/>
        <v>201601</v>
      </c>
    </row>
    <row r="7035" spans="1:13" x14ac:dyDescent="0.25">
      <c r="A7035" s="35" t="str">
        <f>VLOOKUP(B7035,ResCat!$A$2:$B$269,2,FALSE)</f>
        <v>XXX</v>
      </c>
      <c r="B7035" s="68" t="str">
        <f>IF(ISNA(VLOOKUP(C7035,COA!$A$2:$B$340,2,FALSE)),"XXX",VLOOKUP(C7035,COA!$A$2:$B$340,2,FALSE))</f>
        <v>N44</v>
      </c>
      <c r="C7035" s="149" t="str">
        <f t="shared" si="220"/>
        <v>0013-1013-0035</v>
      </c>
      <c r="D7035" s="134" t="s">
        <v>467</v>
      </c>
      <c r="E7035" s="134" t="s">
        <v>454</v>
      </c>
      <c r="F7035" s="134" t="s">
        <v>468</v>
      </c>
      <c r="G7035" s="134" t="s">
        <v>354</v>
      </c>
      <c r="H7035" s="134" t="s">
        <v>1023</v>
      </c>
      <c r="I7035" s="134" t="s">
        <v>0</v>
      </c>
      <c r="J7035" s="135">
        <v>1970.9799999999996</v>
      </c>
      <c r="K7035" s="135">
        <v>1342.4300000000005</v>
      </c>
      <c r="L7035" s="135">
        <v>156.46</v>
      </c>
      <c r="M7035" s="141" t="str">
        <f t="shared" si="219"/>
        <v>201601</v>
      </c>
    </row>
    <row r="7036" spans="1:13" x14ac:dyDescent="0.25">
      <c r="A7036" s="35" t="str">
        <f>VLOOKUP(B7036,ResCat!$A$2:$B$269,2,FALSE)</f>
        <v>XXX</v>
      </c>
      <c r="B7036" s="68" t="str">
        <f>IF(ISNA(VLOOKUP(C7036,COA!$A$2:$B$340,2,FALSE)),"XXX",VLOOKUP(C7036,COA!$A$2:$B$340,2,FALSE))</f>
        <v>N44</v>
      </c>
      <c r="C7036" s="149" t="str">
        <f t="shared" si="220"/>
        <v>0013-1013-0035</v>
      </c>
      <c r="D7036" s="134" t="s">
        <v>467</v>
      </c>
      <c r="E7036" s="134" t="s">
        <v>454</v>
      </c>
      <c r="F7036" s="134" t="s">
        <v>468</v>
      </c>
      <c r="G7036" s="134" t="s">
        <v>354</v>
      </c>
      <c r="H7036" s="134" t="s">
        <v>1023</v>
      </c>
      <c r="I7036" s="134" t="s">
        <v>2</v>
      </c>
      <c r="J7036" s="135">
        <v>1228.5899999999997</v>
      </c>
      <c r="K7036" s="135">
        <v>-176.31</v>
      </c>
      <c r="L7036" s="135">
        <v>-401.27000000000004</v>
      </c>
      <c r="M7036" s="141" t="str">
        <f t="shared" si="219"/>
        <v>201601</v>
      </c>
    </row>
    <row r="7037" spans="1:13" x14ac:dyDescent="0.25">
      <c r="A7037" s="35" t="str">
        <f>VLOOKUP(B7037,ResCat!$A$2:$B$269,2,FALSE)</f>
        <v>XXX</v>
      </c>
      <c r="B7037" s="68" t="str">
        <f>IF(ISNA(VLOOKUP(C7037,COA!$A$2:$B$340,2,FALSE)),"XXX",VLOOKUP(C7037,COA!$A$2:$B$340,2,FALSE))</f>
        <v>N44</v>
      </c>
      <c r="C7037" s="149" t="str">
        <f t="shared" si="220"/>
        <v>0013-1013-0035</v>
      </c>
      <c r="D7037" s="134" t="s">
        <v>467</v>
      </c>
      <c r="E7037" s="134" t="s">
        <v>454</v>
      </c>
      <c r="F7037" s="134" t="s">
        <v>468</v>
      </c>
      <c r="G7037" s="134" t="s">
        <v>354</v>
      </c>
      <c r="H7037" s="134" t="s">
        <v>1023</v>
      </c>
      <c r="I7037" s="134" t="s">
        <v>343</v>
      </c>
      <c r="J7037" s="135">
        <v>60.27</v>
      </c>
      <c r="K7037" s="135">
        <v>6</v>
      </c>
      <c r="L7037" s="135">
        <v>0</v>
      </c>
      <c r="M7037" s="141" t="str">
        <f t="shared" si="219"/>
        <v>201601</v>
      </c>
    </row>
    <row r="7038" spans="1:13" x14ac:dyDescent="0.25">
      <c r="A7038" s="35" t="str">
        <f>VLOOKUP(B7038,ResCat!$A$2:$B$269,2,FALSE)</f>
        <v>XXX</v>
      </c>
      <c r="B7038" s="68" t="str">
        <f>IF(ISNA(VLOOKUP(C7038,COA!$A$2:$B$340,2,FALSE)),"XXX",VLOOKUP(C7038,COA!$A$2:$B$340,2,FALSE))</f>
        <v>N44</v>
      </c>
      <c r="C7038" s="149" t="str">
        <f t="shared" si="220"/>
        <v>0013-1013-0035</v>
      </c>
      <c r="D7038" s="134" t="s">
        <v>467</v>
      </c>
      <c r="E7038" s="134" t="s">
        <v>454</v>
      </c>
      <c r="F7038" s="134" t="s">
        <v>468</v>
      </c>
      <c r="G7038" s="134" t="s">
        <v>354</v>
      </c>
      <c r="H7038" s="134" t="s">
        <v>1023</v>
      </c>
      <c r="I7038" s="134" t="s">
        <v>1</v>
      </c>
      <c r="J7038" s="135">
        <v>-680.34</v>
      </c>
      <c r="K7038" s="135">
        <v>-163.74000000000004</v>
      </c>
      <c r="L7038" s="135">
        <v>-295.74</v>
      </c>
      <c r="M7038" s="141" t="str">
        <f t="shared" si="219"/>
        <v>201601</v>
      </c>
    </row>
    <row r="7039" spans="1:13" x14ac:dyDescent="0.25">
      <c r="A7039" s="35" t="str">
        <f>VLOOKUP(B7039,ResCat!$A$2:$B$269,2,FALSE)</f>
        <v>XXX</v>
      </c>
      <c r="B7039" s="68" t="str">
        <f>IF(ISNA(VLOOKUP(C7039,COA!$A$2:$B$340,2,FALSE)),"XXX",VLOOKUP(C7039,COA!$A$2:$B$340,2,FALSE))</f>
        <v>N44</v>
      </c>
      <c r="C7039" s="149" t="str">
        <f t="shared" si="220"/>
        <v>0013-1013-0035</v>
      </c>
      <c r="D7039" s="134" t="s">
        <v>467</v>
      </c>
      <c r="E7039" s="134" t="s">
        <v>454</v>
      </c>
      <c r="F7039" s="134" t="s">
        <v>468</v>
      </c>
      <c r="G7039" s="134" t="s">
        <v>366</v>
      </c>
      <c r="H7039" s="134" t="s">
        <v>1023</v>
      </c>
      <c r="I7039" s="134" t="s">
        <v>3</v>
      </c>
      <c r="J7039" s="135">
        <v>140.1400000000001</v>
      </c>
      <c r="K7039" s="135">
        <v>371.7700000000001</v>
      </c>
      <c r="L7039" s="135">
        <v>50.370000000000005</v>
      </c>
      <c r="M7039" s="141" t="str">
        <f t="shared" si="219"/>
        <v>201601</v>
      </c>
    </row>
    <row r="7040" spans="1:13" x14ac:dyDescent="0.25">
      <c r="A7040" s="35" t="str">
        <f>VLOOKUP(B7040,ResCat!$A$2:$B$269,2,FALSE)</f>
        <v>XXX</v>
      </c>
      <c r="B7040" s="68" t="str">
        <f>IF(ISNA(VLOOKUP(C7040,COA!$A$2:$B$340,2,FALSE)),"XXX",VLOOKUP(C7040,COA!$A$2:$B$340,2,FALSE))</f>
        <v>N44</v>
      </c>
      <c r="C7040" s="149" t="str">
        <f t="shared" si="220"/>
        <v>0013-1013-0035</v>
      </c>
      <c r="D7040" s="134" t="s">
        <v>467</v>
      </c>
      <c r="E7040" s="134" t="s">
        <v>454</v>
      </c>
      <c r="F7040" s="134" t="s">
        <v>468</v>
      </c>
      <c r="G7040" s="134" t="s">
        <v>366</v>
      </c>
      <c r="H7040" s="134" t="s">
        <v>1023</v>
      </c>
      <c r="I7040" s="134" t="s">
        <v>0</v>
      </c>
      <c r="J7040" s="135">
        <v>-177.00000000000068</v>
      </c>
      <c r="K7040" s="135">
        <v>-5181.5999999999985</v>
      </c>
      <c r="L7040" s="135">
        <v>-5081.16</v>
      </c>
      <c r="M7040" s="141" t="str">
        <f t="shared" si="219"/>
        <v>201601</v>
      </c>
    </row>
    <row r="7041" spans="1:13" x14ac:dyDescent="0.25">
      <c r="A7041" s="35" t="str">
        <f>VLOOKUP(B7041,ResCat!$A$2:$B$269,2,FALSE)</f>
        <v>XXX</v>
      </c>
      <c r="B7041" s="68" t="str">
        <f>IF(ISNA(VLOOKUP(C7041,COA!$A$2:$B$340,2,FALSE)),"XXX",VLOOKUP(C7041,COA!$A$2:$B$340,2,FALSE))</f>
        <v>N44</v>
      </c>
      <c r="C7041" s="149" t="str">
        <f t="shared" si="220"/>
        <v>0013-1013-0035</v>
      </c>
      <c r="D7041" s="134" t="s">
        <v>467</v>
      </c>
      <c r="E7041" s="134" t="s">
        <v>454</v>
      </c>
      <c r="F7041" s="134" t="s">
        <v>468</v>
      </c>
      <c r="G7041" s="134" t="s">
        <v>366</v>
      </c>
      <c r="H7041" s="134" t="s">
        <v>1023</v>
      </c>
      <c r="I7041" s="134" t="s">
        <v>2</v>
      </c>
      <c r="J7041" s="135">
        <v>747.75999999999954</v>
      </c>
      <c r="K7041" s="135">
        <v>12740.520000000002</v>
      </c>
      <c r="L7041" s="135">
        <v>11122.29</v>
      </c>
      <c r="M7041" s="141" t="str">
        <f t="shared" si="219"/>
        <v>201601</v>
      </c>
    </row>
    <row r="7042" spans="1:13" x14ac:dyDescent="0.25">
      <c r="A7042" s="35" t="str">
        <f>VLOOKUP(B7042,ResCat!$A$2:$B$269,2,FALSE)</f>
        <v>XXX</v>
      </c>
      <c r="B7042" s="68" t="str">
        <f>IF(ISNA(VLOOKUP(C7042,COA!$A$2:$B$340,2,FALSE)),"XXX",VLOOKUP(C7042,COA!$A$2:$B$340,2,FALSE))</f>
        <v>N44</v>
      </c>
      <c r="C7042" s="149" t="str">
        <f t="shared" si="220"/>
        <v>0013-1013-0035</v>
      </c>
      <c r="D7042" s="134" t="s">
        <v>467</v>
      </c>
      <c r="E7042" s="134" t="s">
        <v>454</v>
      </c>
      <c r="F7042" s="134" t="s">
        <v>468</v>
      </c>
      <c r="G7042" s="134" t="s">
        <v>366</v>
      </c>
      <c r="H7042" s="134" t="s">
        <v>1023</v>
      </c>
      <c r="I7042" s="134" t="s">
        <v>1</v>
      </c>
      <c r="J7042" s="135">
        <v>360.17999999999995</v>
      </c>
      <c r="K7042" s="135">
        <v>360.17999999999995</v>
      </c>
      <c r="L7042" s="135">
        <v>43.09</v>
      </c>
      <c r="M7042" s="141" t="str">
        <f t="shared" si="219"/>
        <v>201601</v>
      </c>
    </row>
    <row r="7043" spans="1:13" x14ac:dyDescent="0.25">
      <c r="A7043" s="35" t="str">
        <f>VLOOKUP(B7043,ResCat!$A$2:$B$269,2,FALSE)</f>
        <v>XXX</v>
      </c>
      <c r="B7043" s="68" t="str">
        <f>IF(ISNA(VLOOKUP(C7043,COA!$A$2:$B$340,2,FALSE)),"XXX",VLOOKUP(C7043,COA!$A$2:$B$340,2,FALSE))</f>
        <v>N44</v>
      </c>
      <c r="C7043" s="149" t="str">
        <f t="shared" si="220"/>
        <v>0013-1013-0035</v>
      </c>
      <c r="D7043" s="134" t="s">
        <v>467</v>
      </c>
      <c r="E7043" s="134" t="s">
        <v>454</v>
      </c>
      <c r="F7043" s="134" t="s">
        <v>468</v>
      </c>
      <c r="G7043" s="134" t="s">
        <v>337</v>
      </c>
      <c r="H7043" s="134" t="s">
        <v>1023</v>
      </c>
      <c r="I7043" s="134" t="s">
        <v>3</v>
      </c>
      <c r="J7043" s="135">
        <v>1785.5399999999995</v>
      </c>
      <c r="K7043" s="135">
        <v>1271.05</v>
      </c>
      <c r="L7043" s="135">
        <v>198.92000000000002</v>
      </c>
      <c r="M7043" s="141" t="str">
        <f t="shared" si="219"/>
        <v>201601</v>
      </c>
    </row>
    <row r="7044" spans="1:13" x14ac:dyDescent="0.25">
      <c r="A7044" s="35" t="str">
        <f>VLOOKUP(B7044,ResCat!$A$2:$B$269,2,FALSE)</f>
        <v>XXX</v>
      </c>
      <c r="B7044" s="68" t="str">
        <f>IF(ISNA(VLOOKUP(C7044,COA!$A$2:$B$340,2,FALSE)),"XXX",VLOOKUP(C7044,COA!$A$2:$B$340,2,FALSE))</f>
        <v>N44</v>
      </c>
      <c r="C7044" s="149" t="str">
        <f t="shared" si="220"/>
        <v>0013-1013-0035</v>
      </c>
      <c r="D7044" s="134" t="s">
        <v>467</v>
      </c>
      <c r="E7044" s="134" t="s">
        <v>454</v>
      </c>
      <c r="F7044" s="134" t="s">
        <v>468</v>
      </c>
      <c r="G7044" s="134" t="s">
        <v>337</v>
      </c>
      <c r="H7044" s="134" t="s">
        <v>1023</v>
      </c>
      <c r="I7044" s="134" t="s">
        <v>0</v>
      </c>
      <c r="J7044" s="135">
        <v>-18802.000000000058</v>
      </c>
      <c r="K7044" s="135">
        <v>-20155.130000000063</v>
      </c>
      <c r="L7044" s="135">
        <v>-18156.95000000007</v>
      </c>
      <c r="M7044" s="141" t="str">
        <f t="shared" ref="M7044:M7107" si="221">IF(G7044&lt;$M$1,$M$1,G7044)</f>
        <v>201601</v>
      </c>
    </row>
    <row r="7045" spans="1:13" x14ac:dyDescent="0.25">
      <c r="A7045" s="35" t="str">
        <f>VLOOKUP(B7045,ResCat!$A$2:$B$269,2,FALSE)</f>
        <v>XXX</v>
      </c>
      <c r="B7045" s="68" t="str">
        <f>IF(ISNA(VLOOKUP(C7045,COA!$A$2:$B$340,2,FALSE)),"XXX",VLOOKUP(C7045,COA!$A$2:$B$340,2,FALSE))</f>
        <v>N44</v>
      </c>
      <c r="C7045" s="149" t="str">
        <f t="shared" ref="C7045:C7108" si="222">D7045&amp;"-"&amp;E7045&amp;"-"&amp;F7045</f>
        <v>0013-1013-0035</v>
      </c>
      <c r="D7045" s="134" t="s">
        <v>467</v>
      </c>
      <c r="E7045" s="134" t="s">
        <v>454</v>
      </c>
      <c r="F7045" s="134" t="s">
        <v>468</v>
      </c>
      <c r="G7045" s="134" t="s">
        <v>337</v>
      </c>
      <c r="H7045" s="134" t="s">
        <v>1023</v>
      </c>
      <c r="I7045" s="134" t="s">
        <v>2</v>
      </c>
      <c r="J7045" s="135">
        <v>7288.6399999999985</v>
      </c>
      <c r="K7045" s="135">
        <v>4891.0599999999986</v>
      </c>
      <c r="L7045" s="135">
        <v>710.49999999999989</v>
      </c>
      <c r="M7045" s="141" t="str">
        <f t="shared" si="221"/>
        <v>201601</v>
      </c>
    </row>
    <row r="7046" spans="1:13" x14ac:dyDescent="0.25">
      <c r="A7046" s="35" t="str">
        <f>VLOOKUP(B7046,ResCat!$A$2:$B$269,2,FALSE)</f>
        <v>XXX</v>
      </c>
      <c r="B7046" s="68" t="str">
        <f>IF(ISNA(VLOOKUP(C7046,COA!$A$2:$B$340,2,FALSE)),"XXX",VLOOKUP(C7046,COA!$A$2:$B$340,2,FALSE))</f>
        <v>N44</v>
      </c>
      <c r="C7046" s="149" t="str">
        <f t="shared" si="222"/>
        <v>0013-1013-0035</v>
      </c>
      <c r="D7046" s="134" t="s">
        <v>467</v>
      </c>
      <c r="E7046" s="134" t="s">
        <v>454</v>
      </c>
      <c r="F7046" s="134" t="s">
        <v>468</v>
      </c>
      <c r="G7046" s="134" t="s">
        <v>337</v>
      </c>
      <c r="H7046" s="134" t="s">
        <v>1023</v>
      </c>
      <c r="I7046" s="134" t="s">
        <v>343</v>
      </c>
      <c r="J7046" s="135">
        <v>128.93</v>
      </c>
      <c r="K7046" s="135">
        <v>46.7</v>
      </c>
      <c r="L7046" s="135">
        <v>26.7</v>
      </c>
      <c r="M7046" s="141" t="str">
        <f t="shared" si="221"/>
        <v>201601</v>
      </c>
    </row>
    <row r="7047" spans="1:13" x14ac:dyDescent="0.25">
      <c r="A7047" s="35" t="str">
        <f>VLOOKUP(B7047,ResCat!$A$2:$B$269,2,FALSE)</f>
        <v>XXX</v>
      </c>
      <c r="B7047" s="68" t="str">
        <f>IF(ISNA(VLOOKUP(C7047,COA!$A$2:$B$340,2,FALSE)),"XXX",VLOOKUP(C7047,COA!$A$2:$B$340,2,FALSE))</f>
        <v>N44</v>
      </c>
      <c r="C7047" s="149" t="str">
        <f t="shared" si="222"/>
        <v>0013-1013-0035</v>
      </c>
      <c r="D7047" s="134" t="s">
        <v>467</v>
      </c>
      <c r="E7047" s="134" t="s">
        <v>454</v>
      </c>
      <c r="F7047" s="134" t="s">
        <v>468</v>
      </c>
      <c r="G7047" s="134" t="s">
        <v>337</v>
      </c>
      <c r="H7047" s="134" t="s">
        <v>1023</v>
      </c>
      <c r="I7047" s="134" t="s">
        <v>1</v>
      </c>
      <c r="J7047" s="135">
        <v>-17524.190000000006</v>
      </c>
      <c r="K7047" s="135">
        <v>-11122.679999999997</v>
      </c>
      <c r="L7047" s="135">
        <v>-9973.8599999999988</v>
      </c>
      <c r="M7047" s="141" t="str">
        <f t="shared" si="221"/>
        <v>201601</v>
      </c>
    </row>
    <row r="7048" spans="1:13" x14ac:dyDescent="0.25">
      <c r="A7048" s="35" t="str">
        <f>VLOOKUP(B7048,ResCat!$A$2:$B$269,2,FALSE)</f>
        <v>XXX</v>
      </c>
      <c r="B7048" s="68" t="str">
        <f>IF(ISNA(VLOOKUP(C7048,COA!$A$2:$B$340,2,FALSE)),"XXX",VLOOKUP(C7048,COA!$A$2:$B$340,2,FALSE))</f>
        <v>N44</v>
      </c>
      <c r="C7048" s="149" t="str">
        <f t="shared" si="222"/>
        <v>0013-1013-0035</v>
      </c>
      <c r="D7048" s="134" t="s">
        <v>467</v>
      </c>
      <c r="E7048" s="134" t="s">
        <v>454</v>
      </c>
      <c r="F7048" s="134" t="s">
        <v>468</v>
      </c>
      <c r="G7048" s="134" t="s">
        <v>352</v>
      </c>
      <c r="H7048" s="134" t="s">
        <v>1023</v>
      </c>
      <c r="I7048" s="134" t="s">
        <v>3</v>
      </c>
      <c r="J7048" s="135">
        <v>1103.9500000000003</v>
      </c>
      <c r="K7048" s="135">
        <v>989.56000000000029</v>
      </c>
      <c r="L7048" s="135">
        <v>175.29</v>
      </c>
      <c r="M7048" s="141" t="str">
        <f t="shared" si="221"/>
        <v>201602</v>
      </c>
    </row>
    <row r="7049" spans="1:13" x14ac:dyDescent="0.25">
      <c r="A7049" s="35" t="str">
        <f>VLOOKUP(B7049,ResCat!$A$2:$B$269,2,FALSE)</f>
        <v>XXX</v>
      </c>
      <c r="B7049" s="68" t="str">
        <f>IF(ISNA(VLOOKUP(C7049,COA!$A$2:$B$340,2,FALSE)),"XXX",VLOOKUP(C7049,COA!$A$2:$B$340,2,FALSE))</f>
        <v>N44</v>
      </c>
      <c r="C7049" s="149" t="str">
        <f t="shared" si="222"/>
        <v>0013-1013-0035</v>
      </c>
      <c r="D7049" s="134" t="s">
        <v>467</v>
      </c>
      <c r="E7049" s="134" t="s">
        <v>454</v>
      </c>
      <c r="F7049" s="134" t="s">
        <v>468</v>
      </c>
      <c r="G7049" s="134" t="s">
        <v>352</v>
      </c>
      <c r="H7049" s="134" t="s">
        <v>1023</v>
      </c>
      <c r="I7049" s="134" t="s">
        <v>0</v>
      </c>
      <c r="J7049" s="135">
        <v>17216.500000000004</v>
      </c>
      <c r="K7049" s="135">
        <v>15893.39</v>
      </c>
      <c r="L7049" s="135">
        <v>15110.88</v>
      </c>
      <c r="M7049" s="141" t="str">
        <f t="shared" si="221"/>
        <v>201602</v>
      </c>
    </row>
    <row r="7050" spans="1:13" x14ac:dyDescent="0.25">
      <c r="A7050" s="35" t="str">
        <f>VLOOKUP(B7050,ResCat!$A$2:$B$269,2,FALSE)</f>
        <v>XXX</v>
      </c>
      <c r="B7050" s="68" t="str">
        <f>IF(ISNA(VLOOKUP(C7050,COA!$A$2:$B$340,2,FALSE)),"XXX",VLOOKUP(C7050,COA!$A$2:$B$340,2,FALSE))</f>
        <v>N44</v>
      </c>
      <c r="C7050" s="149" t="str">
        <f t="shared" si="222"/>
        <v>0013-1013-0035</v>
      </c>
      <c r="D7050" s="134" t="s">
        <v>467</v>
      </c>
      <c r="E7050" s="134" t="s">
        <v>454</v>
      </c>
      <c r="F7050" s="134" t="s">
        <v>468</v>
      </c>
      <c r="G7050" s="134" t="s">
        <v>352</v>
      </c>
      <c r="H7050" s="134" t="s">
        <v>1023</v>
      </c>
      <c r="I7050" s="134" t="s">
        <v>336</v>
      </c>
      <c r="J7050" s="135">
        <v>79.25</v>
      </c>
      <c r="K7050" s="135">
        <v>79.25</v>
      </c>
      <c r="L7050" s="135">
        <v>0</v>
      </c>
      <c r="M7050" s="141" t="str">
        <f t="shared" si="221"/>
        <v>201602</v>
      </c>
    </row>
    <row r="7051" spans="1:13" x14ac:dyDescent="0.25">
      <c r="A7051" s="35" t="str">
        <f>VLOOKUP(B7051,ResCat!$A$2:$B$269,2,FALSE)</f>
        <v>XXX</v>
      </c>
      <c r="B7051" s="68" t="str">
        <f>IF(ISNA(VLOOKUP(C7051,COA!$A$2:$B$340,2,FALSE)),"XXX",VLOOKUP(C7051,COA!$A$2:$B$340,2,FALSE))</f>
        <v>N44</v>
      </c>
      <c r="C7051" s="149" t="str">
        <f t="shared" si="222"/>
        <v>0013-1013-0035</v>
      </c>
      <c r="D7051" s="134" t="s">
        <v>467</v>
      </c>
      <c r="E7051" s="134" t="s">
        <v>454</v>
      </c>
      <c r="F7051" s="134" t="s">
        <v>468</v>
      </c>
      <c r="G7051" s="134" t="s">
        <v>352</v>
      </c>
      <c r="H7051" s="134" t="s">
        <v>1023</v>
      </c>
      <c r="I7051" s="134" t="s">
        <v>2</v>
      </c>
      <c r="J7051" s="135">
        <v>3365.35</v>
      </c>
      <c r="K7051" s="135">
        <v>2635.2100000000005</v>
      </c>
      <c r="L7051" s="135">
        <v>-904.7200000000006</v>
      </c>
      <c r="M7051" s="141" t="str">
        <f t="shared" si="221"/>
        <v>201602</v>
      </c>
    </row>
    <row r="7052" spans="1:13" x14ac:dyDescent="0.25">
      <c r="A7052" s="35" t="str">
        <f>VLOOKUP(B7052,ResCat!$A$2:$B$269,2,FALSE)</f>
        <v>XXX</v>
      </c>
      <c r="B7052" s="68" t="str">
        <f>IF(ISNA(VLOOKUP(C7052,COA!$A$2:$B$340,2,FALSE)),"XXX",VLOOKUP(C7052,COA!$A$2:$B$340,2,FALSE))</f>
        <v>N44</v>
      </c>
      <c r="C7052" s="149" t="str">
        <f t="shared" si="222"/>
        <v>0013-1013-0035</v>
      </c>
      <c r="D7052" s="134" t="s">
        <v>467</v>
      </c>
      <c r="E7052" s="134" t="s">
        <v>454</v>
      </c>
      <c r="F7052" s="134" t="s">
        <v>468</v>
      </c>
      <c r="G7052" s="134" t="s">
        <v>352</v>
      </c>
      <c r="H7052" s="134" t="s">
        <v>1023</v>
      </c>
      <c r="I7052" s="134" t="s">
        <v>343</v>
      </c>
      <c r="J7052" s="135">
        <v>271.85000000000002</v>
      </c>
      <c r="K7052" s="135">
        <v>80.92</v>
      </c>
      <c r="L7052" s="135">
        <v>38.15</v>
      </c>
      <c r="M7052" s="141" t="str">
        <f t="shared" si="221"/>
        <v>201602</v>
      </c>
    </row>
    <row r="7053" spans="1:13" x14ac:dyDescent="0.25">
      <c r="A7053" s="35" t="str">
        <f>VLOOKUP(B7053,ResCat!$A$2:$B$269,2,FALSE)</f>
        <v>XXX</v>
      </c>
      <c r="B7053" s="68" t="str">
        <f>IF(ISNA(VLOOKUP(C7053,COA!$A$2:$B$340,2,FALSE)),"XXX",VLOOKUP(C7053,COA!$A$2:$B$340,2,FALSE))</f>
        <v>N44</v>
      </c>
      <c r="C7053" s="149" t="str">
        <f t="shared" si="222"/>
        <v>0013-1013-0035</v>
      </c>
      <c r="D7053" s="134" t="s">
        <v>467</v>
      </c>
      <c r="E7053" s="134" t="s">
        <v>454</v>
      </c>
      <c r="F7053" s="134" t="s">
        <v>468</v>
      </c>
      <c r="G7053" s="134" t="s">
        <v>352</v>
      </c>
      <c r="H7053" s="134" t="s">
        <v>1023</v>
      </c>
      <c r="I7053" s="134" t="s">
        <v>1</v>
      </c>
      <c r="J7053" s="135">
        <v>-5893.75</v>
      </c>
      <c r="K7053" s="135">
        <v>-3653.7600000000007</v>
      </c>
      <c r="L7053" s="135">
        <v>-2904.0099999999998</v>
      </c>
      <c r="M7053" s="141" t="str">
        <f t="shared" si="221"/>
        <v>201602</v>
      </c>
    </row>
    <row r="7054" spans="1:13" x14ac:dyDescent="0.25">
      <c r="A7054" s="35" t="str">
        <f>VLOOKUP(B7054,ResCat!$A$2:$B$269,2,FALSE)</f>
        <v>XXX</v>
      </c>
      <c r="B7054" s="68" t="str">
        <f>IF(ISNA(VLOOKUP(C7054,COA!$A$2:$B$340,2,FALSE)),"XXX",VLOOKUP(C7054,COA!$A$2:$B$340,2,FALSE))</f>
        <v>N44</v>
      </c>
      <c r="C7054" s="149" t="str">
        <f t="shared" si="222"/>
        <v>0013-1013-0035</v>
      </c>
      <c r="D7054" s="134" t="s">
        <v>467</v>
      </c>
      <c r="E7054" s="134" t="s">
        <v>454</v>
      </c>
      <c r="F7054" s="134" t="s">
        <v>468</v>
      </c>
      <c r="G7054" s="134" t="s">
        <v>347</v>
      </c>
      <c r="H7054" s="134" t="s">
        <v>1023</v>
      </c>
      <c r="I7054" s="134" t="s">
        <v>3</v>
      </c>
      <c r="J7054" s="135">
        <v>2071.4000000000005</v>
      </c>
      <c r="K7054" s="135">
        <v>1230.2000000000003</v>
      </c>
      <c r="L7054" s="135">
        <v>314.44</v>
      </c>
      <c r="M7054" s="141" t="str">
        <f t="shared" si="221"/>
        <v>201603</v>
      </c>
    </row>
    <row r="7055" spans="1:13" x14ac:dyDescent="0.25">
      <c r="A7055" s="35" t="str">
        <f>VLOOKUP(B7055,ResCat!$A$2:$B$269,2,FALSE)</f>
        <v>XXX</v>
      </c>
      <c r="B7055" s="68" t="str">
        <f>IF(ISNA(VLOOKUP(C7055,COA!$A$2:$B$340,2,FALSE)),"XXX",VLOOKUP(C7055,COA!$A$2:$B$340,2,FALSE))</f>
        <v>N44</v>
      </c>
      <c r="C7055" s="149" t="str">
        <f t="shared" si="222"/>
        <v>0013-1013-0035</v>
      </c>
      <c r="D7055" s="134" t="s">
        <v>467</v>
      </c>
      <c r="E7055" s="134" t="s">
        <v>454</v>
      </c>
      <c r="F7055" s="134" t="s">
        <v>468</v>
      </c>
      <c r="G7055" s="134" t="s">
        <v>347</v>
      </c>
      <c r="H7055" s="134" t="s">
        <v>1023</v>
      </c>
      <c r="I7055" s="134" t="s">
        <v>368</v>
      </c>
      <c r="J7055" s="135">
        <v>18</v>
      </c>
      <c r="K7055" s="135">
        <v>18</v>
      </c>
      <c r="L7055" s="135">
        <v>0</v>
      </c>
      <c r="M7055" s="141" t="str">
        <f t="shared" si="221"/>
        <v>201603</v>
      </c>
    </row>
    <row r="7056" spans="1:13" x14ac:dyDescent="0.25">
      <c r="A7056" s="35" t="str">
        <f>VLOOKUP(B7056,ResCat!$A$2:$B$269,2,FALSE)</f>
        <v>XXX</v>
      </c>
      <c r="B7056" s="68" t="str">
        <f>IF(ISNA(VLOOKUP(C7056,COA!$A$2:$B$340,2,FALSE)),"XXX",VLOOKUP(C7056,COA!$A$2:$B$340,2,FALSE))</f>
        <v>N44</v>
      </c>
      <c r="C7056" s="149" t="str">
        <f t="shared" si="222"/>
        <v>0013-1013-0035</v>
      </c>
      <c r="D7056" s="134" t="s">
        <v>467</v>
      </c>
      <c r="E7056" s="134" t="s">
        <v>454</v>
      </c>
      <c r="F7056" s="134" t="s">
        <v>468</v>
      </c>
      <c r="G7056" s="134" t="s">
        <v>347</v>
      </c>
      <c r="H7056" s="134" t="s">
        <v>1023</v>
      </c>
      <c r="I7056" s="134" t="s">
        <v>0</v>
      </c>
      <c r="J7056" s="135">
        <v>-21942.570000000007</v>
      </c>
      <c r="K7056" s="135">
        <v>-3684.8500000000008</v>
      </c>
      <c r="L7056" s="135">
        <v>-2383.0299999999993</v>
      </c>
      <c r="M7056" s="141" t="str">
        <f t="shared" si="221"/>
        <v>201603</v>
      </c>
    </row>
    <row r="7057" spans="1:13" x14ac:dyDescent="0.25">
      <c r="A7057" s="35" t="str">
        <f>VLOOKUP(B7057,ResCat!$A$2:$B$269,2,FALSE)</f>
        <v>XXX</v>
      </c>
      <c r="B7057" s="68" t="str">
        <f>IF(ISNA(VLOOKUP(C7057,COA!$A$2:$B$340,2,FALSE)),"XXX",VLOOKUP(C7057,COA!$A$2:$B$340,2,FALSE))</f>
        <v>N44</v>
      </c>
      <c r="C7057" s="149" t="str">
        <f t="shared" si="222"/>
        <v>0013-1013-0035</v>
      </c>
      <c r="D7057" s="134" t="s">
        <v>467</v>
      </c>
      <c r="E7057" s="134" t="s">
        <v>454</v>
      </c>
      <c r="F7057" s="134" t="s">
        <v>468</v>
      </c>
      <c r="G7057" s="134" t="s">
        <v>347</v>
      </c>
      <c r="H7057" s="134" t="s">
        <v>1023</v>
      </c>
      <c r="I7057" s="134" t="s">
        <v>2</v>
      </c>
      <c r="J7057" s="135">
        <v>76.200000000000642</v>
      </c>
      <c r="K7057" s="135">
        <v>-869.71000000000026</v>
      </c>
      <c r="L7057" s="135">
        <v>-3388.74</v>
      </c>
      <c r="M7057" s="141" t="str">
        <f t="shared" si="221"/>
        <v>201603</v>
      </c>
    </row>
    <row r="7058" spans="1:13" x14ac:dyDescent="0.25">
      <c r="A7058" s="35" t="str">
        <f>VLOOKUP(B7058,ResCat!$A$2:$B$269,2,FALSE)</f>
        <v>XXX</v>
      </c>
      <c r="B7058" s="68" t="str">
        <f>IF(ISNA(VLOOKUP(C7058,COA!$A$2:$B$340,2,FALSE)),"XXX",VLOOKUP(C7058,COA!$A$2:$B$340,2,FALSE))</f>
        <v>N44</v>
      </c>
      <c r="C7058" s="149" t="str">
        <f t="shared" si="222"/>
        <v>0013-1013-0035</v>
      </c>
      <c r="D7058" s="134" t="s">
        <v>467</v>
      </c>
      <c r="E7058" s="134" t="s">
        <v>454</v>
      </c>
      <c r="F7058" s="134" t="s">
        <v>468</v>
      </c>
      <c r="G7058" s="134" t="s">
        <v>347</v>
      </c>
      <c r="H7058" s="134" t="s">
        <v>1023</v>
      </c>
      <c r="I7058" s="134" t="s">
        <v>343</v>
      </c>
      <c r="J7058" s="135">
        <v>842.68</v>
      </c>
      <c r="K7058" s="135">
        <v>487.23</v>
      </c>
      <c r="L7058" s="135">
        <v>388.25</v>
      </c>
      <c r="M7058" s="141" t="str">
        <f t="shared" si="221"/>
        <v>201603</v>
      </c>
    </row>
    <row r="7059" spans="1:13" x14ac:dyDescent="0.25">
      <c r="A7059" s="35" t="str">
        <f>VLOOKUP(B7059,ResCat!$A$2:$B$269,2,FALSE)</f>
        <v>XXX</v>
      </c>
      <c r="B7059" s="68" t="str">
        <f>IF(ISNA(VLOOKUP(C7059,COA!$A$2:$B$340,2,FALSE)),"XXX",VLOOKUP(C7059,COA!$A$2:$B$340,2,FALSE))</f>
        <v>N44</v>
      </c>
      <c r="C7059" s="149" t="str">
        <f t="shared" si="222"/>
        <v>0013-1013-0035</v>
      </c>
      <c r="D7059" s="134" t="s">
        <v>467</v>
      </c>
      <c r="E7059" s="134" t="s">
        <v>454</v>
      </c>
      <c r="F7059" s="134" t="s">
        <v>468</v>
      </c>
      <c r="G7059" s="134" t="s">
        <v>347</v>
      </c>
      <c r="H7059" s="134" t="s">
        <v>1023</v>
      </c>
      <c r="I7059" s="134" t="s">
        <v>1</v>
      </c>
      <c r="J7059" s="135">
        <v>-7053.1899999999987</v>
      </c>
      <c r="K7059" s="135">
        <v>-3750.6300000000006</v>
      </c>
      <c r="L7059" s="135">
        <v>-2138.7599999999998</v>
      </c>
      <c r="M7059" s="141" t="str">
        <f t="shared" si="221"/>
        <v>201603</v>
      </c>
    </row>
    <row r="7060" spans="1:13" x14ac:dyDescent="0.25">
      <c r="A7060" s="35" t="str">
        <f>VLOOKUP(B7060,ResCat!$A$2:$B$269,2,FALSE)</f>
        <v>XXX</v>
      </c>
      <c r="B7060" s="68" t="str">
        <f>IF(ISNA(VLOOKUP(C7060,COA!$A$2:$B$340,2,FALSE)),"XXX",VLOOKUP(C7060,COA!$A$2:$B$340,2,FALSE))</f>
        <v>N44</v>
      </c>
      <c r="C7060" s="149" t="str">
        <f t="shared" si="222"/>
        <v>0013-1013-0035</v>
      </c>
      <c r="D7060" s="134" t="s">
        <v>467</v>
      </c>
      <c r="E7060" s="134" t="s">
        <v>454</v>
      </c>
      <c r="F7060" s="134" t="s">
        <v>468</v>
      </c>
      <c r="G7060" s="134" t="s">
        <v>361</v>
      </c>
      <c r="H7060" s="134" t="s">
        <v>1023</v>
      </c>
      <c r="I7060" s="134" t="s">
        <v>3</v>
      </c>
      <c r="J7060" s="135">
        <v>1086.8299999999997</v>
      </c>
      <c r="K7060" s="135">
        <v>-810.31000000000006</v>
      </c>
      <c r="L7060" s="135">
        <v>-1668.18</v>
      </c>
      <c r="M7060" s="141" t="str">
        <f t="shared" si="221"/>
        <v>201604</v>
      </c>
    </row>
    <row r="7061" spans="1:13" x14ac:dyDescent="0.25">
      <c r="A7061" s="35" t="str">
        <f>VLOOKUP(B7061,ResCat!$A$2:$B$269,2,FALSE)</f>
        <v>XXX</v>
      </c>
      <c r="B7061" s="68" t="str">
        <f>IF(ISNA(VLOOKUP(C7061,COA!$A$2:$B$340,2,FALSE)),"XXX",VLOOKUP(C7061,COA!$A$2:$B$340,2,FALSE))</f>
        <v>N44</v>
      </c>
      <c r="C7061" s="149" t="str">
        <f t="shared" si="222"/>
        <v>0013-1013-0035</v>
      </c>
      <c r="D7061" s="134" t="s">
        <v>467</v>
      </c>
      <c r="E7061" s="134" t="s">
        <v>454</v>
      </c>
      <c r="F7061" s="134" t="s">
        <v>468</v>
      </c>
      <c r="G7061" s="134" t="s">
        <v>361</v>
      </c>
      <c r="H7061" s="134" t="s">
        <v>1023</v>
      </c>
      <c r="I7061" s="134" t="s">
        <v>0</v>
      </c>
      <c r="J7061" s="135">
        <v>-5295</v>
      </c>
      <c r="K7061" s="135">
        <v>600</v>
      </c>
      <c r="L7061" s="135">
        <v>720</v>
      </c>
      <c r="M7061" s="141" t="str">
        <f t="shared" si="221"/>
        <v>201604</v>
      </c>
    </row>
    <row r="7062" spans="1:13" x14ac:dyDescent="0.25">
      <c r="A7062" s="35" t="str">
        <f>VLOOKUP(B7062,ResCat!$A$2:$B$269,2,FALSE)</f>
        <v>XXX</v>
      </c>
      <c r="B7062" s="68" t="str">
        <f>IF(ISNA(VLOOKUP(C7062,COA!$A$2:$B$340,2,FALSE)),"XXX",VLOOKUP(C7062,COA!$A$2:$B$340,2,FALSE))</f>
        <v>N44</v>
      </c>
      <c r="C7062" s="149" t="str">
        <f t="shared" si="222"/>
        <v>0013-1013-0035</v>
      </c>
      <c r="D7062" s="134" t="s">
        <v>467</v>
      </c>
      <c r="E7062" s="134" t="s">
        <v>454</v>
      </c>
      <c r="F7062" s="134" t="s">
        <v>468</v>
      </c>
      <c r="G7062" s="134" t="s">
        <v>361</v>
      </c>
      <c r="H7062" s="134" t="s">
        <v>1023</v>
      </c>
      <c r="I7062" s="134" t="s">
        <v>336</v>
      </c>
      <c r="J7062" s="135">
        <v>0</v>
      </c>
      <c r="K7062" s="135">
        <v>-1.6299999999999955</v>
      </c>
      <c r="L7062" s="135">
        <v>-1.6300000000000026</v>
      </c>
      <c r="M7062" s="141" t="str">
        <f t="shared" si="221"/>
        <v>201604</v>
      </c>
    </row>
    <row r="7063" spans="1:13" x14ac:dyDescent="0.25">
      <c r="A7063" s="35" t="str">
        <f>VLOOKUP(B7063,ResCat!$A$2:$B$269,2,FALSE)</f>
        <v>XXX</v>
      </c>
      <c r="B7063" s="68" t="str">
        <f>IF(ISNA(VLOOKUP(C7063,COA!$A$2:$B$340,2,FALSE)),"XXX",VLOOKUP(C7063,COA!$A$2:$B$340,2,FALSE))</f>
        <v>N44</v>
      </c>
      <c r="C7063" s="149" t="str">
        <f t="shared" si="222"/>
        <v>0013-1013-0035</v>
      </c>
      <c r="D7063" s="134" t="s">
        <v>467</v>
      </c>
      <c r="E7063" s="134" t="s">
        <v>454</v>
      </c>
      <c r="F7063" s="134" t="s">
        <v>468</v>
      </c>
      <c r="G7063" s="134" t="s">
        <v>361</v>
      </c>
      <c r="H7063" s="134" t="s">
        <v>1023</v>
      </c>
      <c r="I7063" s="134" t="s">
        <v>2</v>
      </c>
      <c r="J7063" s="135">
        <v>-3431.8400000000047</v>
      </c>
      <c r="K7063" s="135">
        <v>927.56000000000063</v>
      </c>
      <c r="L7063" s="135">
        <v>-2191.6899999999996</v>
      </c>
      <c r="M7063" s="141" t="str">
        <f t="shared" si="221"/>
        <v>201604</v>
      </c>
    </row>
    <row r="7064" spans="1:13" x14ac:dyDescent="0.25">
      <c r="A7064" s="35" t="str">
        <f>VLOOKUP(B7064,ResCat!$A$2:$B$269,2,FALSE)</f>
        <v>XXX</v>
      </c>
      <c r="B7064" s="68" t="str">
        <f>IF(ISNA(VLOOKUP(C7064,COA!$A$2:$B$340,2,FALSE)),"XXX",VLOOKUP(C7064,COA!$A$2:$B$340,2,FALSE))</f>
        <v>N44</v>
      </c>
      <c r="C7064" s="149" t="str">
        <f t="shared" si="222"/>
        <v>0013-1013-0035</v>
      </c>
      <c r="D7064" s="134" t="s">
        <v>467</v>
      </c>
      <c r="E7064" s="134" t="s">
        <v>454</v>
      </c>
      <c r="F7064" s="134" t="s">
        <v>468</v>
      </c>
      <c r="G7064" s="134" t="s">
        <v>361</v>
      </c>
      <c r="H7064" s="134" t="s">
        <v>1023</v>
      </c>
      <c r="I7064" s="134" t="s">
        <v>343</v>
      </c>
      <c r="J7064" s="135">
        <v>606.55999999999995</v>
      </c>
      <c r="K7064" s="135">
        <v>392.20000000000005</v>
      </c>
      <c r="L7064" s="135">
        <v>322.17</v>
      </c>
      <c r="M7064" s="141" t="str">
        <f t="shared" si="221"/>
        <v>201604</v>
      </c>
    </row>
    <row r="7065" spans="1:13" x14ac:dyDescent="0.25">
      <c r="A7065" s="35" t="str">
        <f>VLOOKUP(B7065,ResCat!$A$2:$B$269,2,FALSE)</f>
        <v>XXX</v>
      </c>
      <c r="B7065" s="68" t="str">
        <f>IF(ISNA(VLOOKUP(C7065,COA!$A$2:$B$340,2,FALSE)),"XXX",VLOOKUP(C7065,COA!$A$2:$B$340,2,FALSE))</f>
        <v>N44</v>
      </c>
      <c r="C7065" s="149" t="str">
        <f t="shared" si="222"/>
        <v>0013-1013-0035</v>
      </c>
      <c r="D7065" s="134" t="s">
        <v>467</v>
      </c>
      <c r="E7065" s="134" t="s">
        <v>454</v>
      </c>
      <c r="F7065" s="134" t="s">
        <v>468</v>
      </c>
      <c r="G7065" s="134" t="s">
        <v>361</v>
      </c>
      <c r="H7065" s="134" t="s">
        <v>1023</v>
      </c>
      <c r="I7065" s="134" t="s">
        <v>1</v>
      </c>
      <c r="J7065" s="135">
        <v>-122583.10999999999</v>
      </c>
      <c r="K7065" s="135">
        <v>-28912.360000000004</v>
      </c>
      <c r="L7065" s="135">
        <v>-17280.990000000002</v>
      </c>
      <c r="M7065" s="141" t="str">
        <f t="shared" si="221"/>
        <v>201604</v>
      </c>
    </row>
    <row r="7066" spans="1:13" x14ac:dyDescent="0.25">
      <c r="A7066" s="35" t="str">
        <f>VLOOKUP(B7066,ResCat!$A$2:$B$269,2,FALSE)</f>
        <v>XXX</v>
      </c>
      <c r="B7066" s="68" t="str">
        <f>IF(ISNA(VLOOKUP(C7066,COA!$A$2:$B$340,2,FALSE)),"XXX",VLOOKUP(C7066,COA!$A$2:$B$340,2,FALSE))</f>
        <v>N44</v>
      </c>
      <c r="C7066" s="149" t="str">
        <f t="shared" si="222"/>
        <v>0013-1013-0035</v>
      </c>
      <c r="D7066" s="134" t="s">
        <v>467</v>
      </c>
      <c r="E7066" s="134" t="s">
        <v>454</v>
      </c>
      <c r="F7066" s="134" t="s">
        <v>468</v>
      </c>
      <c r="G7066" s="134" t="s">
        <v>312</v>
      </c>
      <c r="H7066" s="134" t="s">
        <v>1023</v>
      </c>
      <c r="I7066" s="134" t="s">
        <v>3</v>
      </c>
      <c r="J7066" s="135">
        <v>1390.4099999999996</v>
      </c>
      <c r="K7066" s="135">
        <v>-480.88999999999953</v>
      </c>
      <c r="L7066" s="135">
        <v>-1290.9399999999994</v>
      </c>
      <c r="M7066" s="141" t="str">
        <f t="shared" si="221"/>
        <v>201605</v>
      </c>
    </row>
    <row r="7067" spans="1:13" x14ac:dyDescent="0.25">
      <c r="A7067" s="35" t="str">
        <f>VLOOKUP(B7067,ResCat!$A$2:$B$269,2,FALSE)</f>
        <v>XXX</v>
      </c>
      <c r="B7067" s="68" t="str">
        <f>IF(ISNA(VLOOKUP(C7067,COA!$A$2:$B$340,2,FALSE)),"XXX",VLOOKUP(C7067,COA!$A$2:$B$340,2,FALSE))</f>
        <v>N44</v>
      </c>
      <c r="C7067" s="149" t="str">
        <f t="shared" si="222"/>
        <v>0013-1013-0035</v>
      </c>
      <c r="D7067" s="134" t="s">
        <v>467</v>
      </c>
      <c r="E7067" s="134" t="s">
        <v>454</v>
      </c>
      <c r="F7067" s="134" t="s">
        <v>468</v>
      </c>
      <c r="G7067" s="134" t="s">
        <v>312</v>
      </c>
      <c r="H7067" s="134" t="s">
        <v>1023</v>
      </c>
      <c r="I7067" s="134" t="s">
        <v>0</v>
      </c>
      <c r="J7067" s="135">
        <v>7975.0099999999993</v>
      </c>
      <c r="K7067" s="135">
        <v>6786.69</v>
      </c>
      <c r="L7067" s="135">
        <v>4865.34</v>
      </c>
      <c r="M7067" s="141" t="str">
        <f t="shared" si="221"/>
        <v>201605</v>
      </c>
    </row>
    <row r="7068" spans="1:13" x14ac:dyDescent="0.25">
      <c r="A7068" s="35" t="str">
        <f>VLOOKUP(B7068,ResCat!$A$2:$B$269,2,FALSE)</f>
        <v>XXX</v>
      </c>
      <c r="B7068" s="68" t="str">
        <f>IF(ISNA(VLOOKUP(C7068,COA!$A$2:$B$340,2,FALSE)),"XXX",VLOOKUP(C7068,COA!$A$2:$B$340,2,FALSE))</f>
        <v>N44</v>
      </c>
      <c r="C7068" s="149" t="str">
        <f t="shared" si="222"/>
        <v>0013-1013-0035</v>
      </c>
      <c r="D7068" s="134" t="s">
        <v>467</v>
      </c>
      <c r="E7068" s="134" t="s">
        <v>454</v>
      </c>
      <c r="F7068" s="134" t="s">
        <v>468</v>
      </c>
      <c r="G7068" s="134" t="s">
        <v>312</v>
      </c>
      <c r="H7068" s="134" t="s">
        <v>1023</v>
      </c>
      <c r="I7068" s="134" t="s">
        <v>336</v>
      </c>
      <c r="J7068" s="135">
        <v>-80.3</v>
      </c>
      <c r="K7068" s="135">
        <v>-20.84</v>
      </c>
      <c r="L7068" s="135">
        <v>0</v>
      </c>
      <c r="M7068" s="141" t="str">
        <f t="shared" si="221"/>
        <v>201605</v>
      </c>
    </row>
    <row r="7069" spans="1:13" x14ac:dyDescent="0.25">
      <c r="A7069" s="35" t="str">
        <f>VLOOKUP(B7069,ResCat!$A$2:$B$269,2,FALSE)</f>
        <v>XXX</v>
      </c>
      <c r="B7069" s="68" t="str">
        <f>IF(ISNA(VLOOKUP(C7069,COA!$A$2:$B$340,2,FALSE)),"XXX",VLOOKUP(C7069,COA!$A$2:$B$340,2,FALSE))</f>
        <v>N44</v>
      </c>
      <c r="C7069" s="149" t="str">
        <f t="shared" si="222"/>
        <v>0013-1013-0035</v>
      </c>
      <c r="D7069" s="134" t="s">
        <v>467</v>
      </c>
      <c r="E7069" s="134" t="s">
        <v>454</v>
      </c>
      <c r="F7069" s="134" t="s">
        <v>468</v>
      </c>
      <c r="G7069" s="134" t="s">
        <v>312</v>
      </c>
      <c r="H7069" s="134" t="s">
        <v>1023</v>
      </c>
      <c r="I7069" s="134" t="s">
        <v>2</v>
      </c>
      <c r="J7069" s="135">
        <v>-12986.959999999995</v>
      </c>
      <c r="K7069" s="135">
        <v>7012.3300000000017</v>
      </c>
      <c r="L7069" s="135">
        <v>4152.2999999999993</v>
      </c>
      <c r="M7069" s="141" t="str">
        <f t="shared" si="221"/>
        <v>201605</v>
      </c>
    </row>
    <row r="7070" spans="1:13" x14ac:dyDescent="0.25">
      <c r="A7070" s="35" t="str">
        <f>VLOOKUP(B7070,ResCat!$A$2:$B$269,2,FALSE)</f>
        <v>XXX</v>
      </c>
      <c r="B7070" s="68" t="str">
        <f>IF(ISNA(VLOOKUP(C7070,COA!$A$2:$B$340,2,FALSE)),"XXX",VLOOKUP(C7070,COA!$A$2:$B$340,2,FALSE))</f>
        <v>N44</v>
      </c>
      <c r="C7070" s="149" t="str">
        <f t="shared" si="222"/>
        <v>0013-1013-0035</v>
      </c>
      <c r="D7070" s="134" t="s">
        <v>467</v>
      </c>
      <c r="E7070" s="134" t="s">
        <v>454</v>
      </c>
      <c r="F7070" s="134" t="s">
        <v>468</v>
      </c>
      <c r="G7070" s="134" t="s">
        <v>312</v>
      </c>
      <c r="H7070" s="134" t="s">
        <v>1023</v>
      </c>
      <c r="I7070" s="134" t="s">
        <v>343</v>
      </c>
      <c r="J7070" s="135">
        <v>657.3900000000001</v>
      </c>
      <c r="K7070" s="135">
        <v>400.14</v>
      </c>
      <c r="L7070" s="135">
        <v>322.17</v>
      </c>
      <c r="M7070" s="141" t="str">
        <f t="shared" si="221"/>
        <v>201605</v>
      </c>
    </row>
    <row r="7071" spans="1:13" x14ac:dyDescent="0.25">
      <c r="A7071" s="35" t="str">
        <f>VLOOKUP(B7071,ResCat!$A$2:$B$269,2,FALSE)</f>
        <v>XXX</v>
      </c>
      <c r="B7071" s="68" t="str">
        <f>IF(ISNA(VLOOKUP(C7071,COA!$A$2:$B$340,2,FALSE)),"XXX",VLOOKUP(C7071,COA!$A$2:$B$340,2,FALSE))</f>
        <v>N44</v>
      </c>
      <c r="C7071" s="149" t="str">
        <f t="shared" si="222"/>
        <v>0013-1013-0035</v>
      </c>
      <c r="D7071" s="134" t="s">
        <v>467</v>
      </c>
      <c r="E7071" s="134" t="s">
        <v>454</v>
      </c>
      <c r="F7071" s="134" t="s">
        <v>468</v>
      </c>
      <c r="G7071" s="134" t="s">
        <v>312</v>
      </c>
      <c r="H7071" s="134" t="s">
        <v>1023</v>
      </c>
      <c r="I7071" s="134" t="s">
        <v>1</v>
      </c>
      <c r="J7071" s="135">
        <v>-78558.180000000008</v>
      </c>
      <c r="K7071" s="135">
        <v>-20696.929999999993</v>
      </c>
      <c r="L7071" s="135">
        <v>-18008.57</v>
      </c>
      <c r="M7071" s="141" t="str">
        <f t="shared" si="221"/>
        <v>201605</v>
      </c>
    </row>
    <row r="7072" spans="1:13" x14ac:dyDescent="0.25">
      <c r="A7072" s="35" t="str">
        <f>VLOOKUP(B7072,ResCat!$A$2:$B$269,2,FALSE)</f>
        <v>XXX</v>
      </c>
      <c r="B7072" s="68" t="str">
        <f>IF(ISNA(VLOOKUP(C7072,COA!$A$2:$B$340,2,FALSE)),"XXX",VLOOKUP(C7072,COA!$A$2:$B$340,2,FALSE))</f>
        <v>N44</v>
      </c>
      <c r="C7072" s="149" t="str">
        <f t="shared" si="222"/>
        <v>0013-1013-0035</v>
      </c>
      <c r="D7072" s="134" t="s">
        <v>467</v>
      </c>
      <c r="E7072" s="134" t="s">
        <v>454</v>
      </c>
      <c r="F7072" s="134" t="s">
        <v>468</v>
      </c>
      <c r="G7072" s="134" t="s">
        <v>357</v>
      </c>
      <c r="H7072" s="134" t="s">
        <v>1023</v>
      </c>
      <c r="I7072" s="134" t="s">
        <v>3</v>
      </c>
      <c r="J7072" s="135">
        <v>1422.8199999999997</v>
      </c>
      <c r="K7072" s="135">
        <v>1142.4499999999994</v>
      </c>
      <c r="L7072" s="135">
        <v>1457.5799999999997</v>
      </c>
      <c r="M7072" s="141" t="str">
        <f t="shared" si="221"/>
        <v>201606</v>
      </c>
    </row>
    <row r="7073" spans="1:13" x14ac:dyDescent="0.25">
      <c r="A7073" s="35" t="str">
        <f>VLOOKUP(B7073,ResCat!$A$2:$B$269,2,FALSE)</f>
        <v>XXX</v>
      </c>
      <c r="B7073" s="68" t="str">
        <f>IF(ISNA(VLOOKUP(C7073,COA!$A$2:$B$340,2,FALSE)),"XXX",VLOOKUP(C7073,COA!$A$2:$B$340,2,FALSE))</f>
        <v>N44</v>
      </c>
      <c r="C7073" s="149" t="str">
        <f t="shared" si="222"/>
        <v>0013-1013-0035</v>
      </c>
      <c r="D7073" s="134" t="s">
        <v>467</v>
      </c>
      <c r="E7073" s="134" t="s">
        <v>454</v>
      </c>
      <c r="F7073" s="134" t="s">
        <v>468</v>
      </c>
      <c r="G7073" s="134" t="s">
        <v>357</v>
      </c>
      <c r="H7073" s="134" t="s">
        <v>1023</v>
      </c>
      <c r="I7073" s="134" t="s">
        <v>0</v>
      </c>
      <c r="J7073" s="135">
        <v>-39543.19999999999</v>
      </c>
      <c r="K7073" s="135">
        <v>8029.2399999999907</v>
      </c>
      <c r="L7073" s="135">
        <v>7248.8399999999674</v>
      </c>
      <c r="M7073" s="141" t="str">
        <f t="shared" si="221"/>
        <v>201606</v>
      </c>
    </row>
    <row r="7074" spans="1:13" x14ac:dyDescent="0.25">
      <c r="A7074" s="35" t="str">
        <f>VLOOKUP(B7074,ResCat!$A$2:$B$269,2,FALSE)</f>
        <v>XXX</v>
      </c>
      <c r="B7074" s="68" t="str">
        <f>IF(ISNA(VLOOKUP(C7074,COA!$A$2:$B$340,2,FALSE)),"XXX",VLOOKUP(C7074,COA!$A$2:$B$340,2,FALSE))</f>
        <v>N44</v>
      </c>
      <c r="C7074" s="149" t="str">
        <f t="shared" si="222"/>
        <v>0013-1013-0035</v>
      </c>
      <c r="D7074" s="134" t="s">
        <v>467</v>
      </c>
      <c r="E7074" s="134" t="s">
        <v>454</v>
      </c>
      <c r="F7074" s="134" t="s">
        <v>468</v>
      </c>
      <c r="G7074" s="134" t="s">
        <v>357</v>
      </c>
      <c r="H7074" s="134" t="s">
        <v>1023</v>
      </c>
      <c r="I7074" s="134" t="s">
        <v>336</v>
      </c>
      <c r="J7074" s="135">
        <v>0</v>
      </c>
      <c r="K7074" s="135">
        <v>0</v>
      </c>
      <c r="L7074" s="135">
        <v>0</v>
      </c>
      <c r="M7074" s="141" t="str">
        <f t="shared" si="221"/>
        <v>201606</v>
      </c>
    </row>
    <row r="7075" spans="1:13" x14ac:dyDescent="0.25">
      <c r="A7075" s="35" t="str">
        <f>VLOOKUP(B7075,ResCat!$A$2:$B$269,2,FALSE)</f>
        <v>XXX</v>
      </c>
      <c r="B7075" s="68" t="str">
        <f>IF(ISNA(VLOOKUP(C7075,COA!$A$2:$B$340,2,FALSE)),"XXX",VLOOKUP(C7075,COA!$A$2:$B$340,2,FALSE))</f>
        <v>N44</v>
      </c>
      <c r="C7075" s="149" t="str">
        <f t="shared" si="222"/>
        <v>0013-1013-0035</v>
      </c>
      <c r="D7075" s="134" t="s">
        <v>467</v>
      </c>
      <c r="E7075" s="134" t="s">
        <v>454</v>
      </c>
      <c r="F7075" s="134" t="s">
        <v>468</v>
      </c>
      <c r="G7075" s="134" t="s">
        <v>357</v>
      </c>
      <c r="H7075" s="134" t="s">
        <v>1023</v>
      </c>
      <c r="I7075" s="134" t="s">
        <v>2</v>
      </c>
      <c r="J7075" s="135">
        <v>58.860000000000127</v>
      </c>
      <c r="K7075" s="135">
        <v>-291.1600000000002</v>
      </c>
      <c r="L7075" s="135">
        <v>-1086.8500000000001</v>
      </c>
      <c r="M7075" s="141" t="str">
        <f t="shared" si="221"/>
        <v>201606</v>
      </c>
    </row>
    <row r="7076" spans="1:13" x14ac:dyDescent="0.25">
      <c r="A7076" s="35" t="str">
        <f>VLOOKUP(B7076,ResCat!$A$2:$B$269,2,FALSE)</f>
        <v>XXX</v>
      </c>
      <c r="B7076" s="68" t="str">
        <f>IF(ISNA(VLOOKUP(C7076,COA!$A$2:$B$340,2,FALSE)),"XXX",VLOOKUP(C7076,COA!$A$2:$B$340,2,FALSE))</f>
        <v>N44</v>
      </c>
      <c r="C7076" s="149" t="str">
        <f t="shared" si="222"/>
        <v>0013-1013-0035</v>
      </c>
      <c r="D7076" s="134" t="s">
        <v>467</v>
      </c>
      <c r="E7076" s="134" t="s">
        <v>454</v>
      </c>
      <c r="F7076" s="134" t="s">
        <v>468</v>
      </c>
      <c r="G7076" s="134" t="s">
        <v>357</v>
      </c>
      <c r="H7076" s="134" t="s">
        <v>1023</v>
      </c>
      <c r="I7076" s="134" t="s">
        <v>343</v>
      </c>
      <c r="J7076" s="135">
        <v>221.61999999999998</v>
      </c>
      <c r="K7076" s="135">
        <v>43.12</v>
      </c>
      <c r="L7076" s="135">
        <v>16.600000000000001</v>
      </c>
      <c r="M7076" s="141" t="str">
        <f t="shared" si="221"/>
        <v>201606</v>
      </c>
    </row>
    <row r="7077" spans="1:13" x14ac:dyDescent="0.25">
      <c r="A7077" s="35" t="str">
        <f>VLOOKUP(B7077,ResCat!$A$2:$B$269,2,FALSE)</f>
        <v>XXX</v>
      </c>
      <c r="B7077" s="68" t="str">
        <f>IF(ISNA(VLOOKUP(C7077,COA!$A$2:$B$340,2,FALSE)),"XXX",VLOOKUP(C7077,COA!$A$2:$B$340,2,FALSE))</f>
        <v>N44</v>
      </c>
      <c r="C7077" s="149" t="str">
        <f t="shared" si="222"/>
        <v>0013-1013-0035</v>
      </c>
      <c r="D7077" s="134" t="s">
        <v>467</v>
      </c>
      <c r="E7077" s="134" t="s">
        <v>454</v>
      </c>
      <c r="F7077" s="134" t="s">
        <v>468</v>
      </c>
      <c r="G7077" s="134" t="s">
        <v>357</v>
      </c>
      <c r="H7077" s="134" t="s">
        <v>1023</v>
      </c>
      <c r="I7077" s="134" t="s">
        <v>1</v>
      </c>
      <c r="J7077" s="135">
        <v>10109.44</v>
      </c>
      <c r="K7077" s="135">
        <v>12683.979999999996</v>
      </c>
      <c r="L7077" s="135">
        <v>12115.020000000002</v>
      </c>
      <c r="M7077" s="141" t="str">
        <f t="shared" si="221"/>
        <v>201606</v>
      </c>
    </row>
    <row r="7078" spans="1:13" x14ac:dyDescent="0.25">
      <c r="A7078" s="35" t="str">
        <f>VLOOKUP(B7078,ResCat!$A$2:$B$269,2,FALSE)</f>
        <v>XXX</v>
      </c>
      <c r="B7078" s="68" t="str">
        <f>IF(ISNA(VLOOKUP(C7078,COA!$A$2:$B$340,2,FALSE)),"XXX",VLOOKUP(C7078,COA!$A$2:$B$340,2,FALSE))</f>
        <v>N44</v>
      </c>
      <c r="C7078" s="149" t="str">
        <f t="shared" si="222"/>
        <v>0013-1013-0035</v>
      </c>
      <c r="D7078" s="134" t="s">
        <v>467</v>
      </c>
      <c r="E7078" s="134" t="s">
        <v>454</v>
      </c>
      <c r="F7078" s="134" t="s">
        <v>468</v>
      </c>
      <c r="G7078" s="134" t="s">
        <v>314</v>
      </c>
      <c r="H7078" s="134" t="s">
        <v>1023</v>
      </c>
      <c r="I7078" s="134" t="s">
        <v>3</v>
      </c>
      <c r="J7078" s="135">
        <v>22794.35</v>
      </c>
      <c r="K7078" s="135">
        <v>6355.7099999999991</v>
      </c>
      <c r="L7078" s="135">
        <v>5867.7199999999993</v>
      </c>
      <c r="M7078" s="141" t="str">
        <f t="shared" si="221"/>
        <v>201607</v>
      </c>
    </row>
    <row r="7079" spans="1:13" x14ac:dyDescent="0.25">
      <c r="A7079" s="35" t="str">
        <f>VLOOKUP(B7079,ResCat!$A$2:$B$269,2,FALSE)</f>
        <v>XXX</v>
      </c>
      <c r="B7079" s="68" t="str">
        <f>IF(ISNA(VLOOKUP(C7079,COA!$A$2:$B$340,2,FALSE)),"XXX",VLOOKUP(C7079,COA!$A$2:$B$340,2,FALSE))</f>
        <v>N44</v>
      </c>
      <c r="C7079" s="149" t="str">
        <f t="shared" si="222"/>
        <v>0013-1013-0035</v>
      </c>
      <c r="D7079" s="134" t="s">
        <v>467</v>
      </c>
      <c r="E7079" s="134" t="s">
        <v>454</v>
      </c>
      <c r="F7079" s="134" t="s">
        <v>468</v>
      </c>
      <c r="G7079" s="134" t="s">
        <v>314</v>
      </c>
      <c r="H7079" s="134" t="s">
        <v>1023</v>
      </c>
      <c r="I7079" s="134" t="s">
        <v>368</v>
      </c>
      <c r="J7079" s="135">
        <v>18</v>
      </c>
      <c r="K7079" s="135">
        <v>18</v>
      </c>
      <c r="L7079" s="135">
        <v>0</v>
      </c>
      <c r="M7079" s="141" t="str">
        <f t="shared" si="221"/>
        <v>201607</v>
      </c>
    </row>
    <row r="7080" spans="1:13" x14ac:dyDescent="0.25">
      <c r="A7080" s="35" t="str">
        <f>VLOOKUP(B7080,ResCat!$A$2:$B$269,2,FALSE)</f>
        <v>XXX</v>
      </c>
      <c r="B7080" s="68" t="str">
        <f>IF(ISNA(VLOOKUP(C7080,COA!$A$2:$B$340,2,FALSE)),"XXX",VLOOKUP(C7080,COA!$A$2:$B$340,2,FALSE))</f>
        <v>N44</v>
      </c>
      <c r="C7080" s="149" t="str">
        <f t="shared" si="222"/>
        <v>0013-1013-0035</v>
      </c>
      <c r="D7080" s="134" t="s">
        <v>467</v>
      </c>
      <c r="E7080" s="134" t="s">
        <v>454</v>
      </c>
      <c r="F7080" s="134" t="s">
        <v>468</v>
      </c>
      <c r="G7080" s="134" t="s">
        <v>314</v>
      </c>
      <c r="H7080" s="134" t="s">
        <v>1023</v>
      </c>
      <c r="I7080" s="134" t="s">
        <v>0</v>
      </c>
      <c r="J7080" s="135">
        <v>1512.6699999999992</v>
      </c>
      <c r="K7080" s="135">
        <v>54812.91</v>
      </c>
      <c r="L7080" s="135">
        <v>54685.119999999995</v>
      </c>
      <c r="M7080" s="141" t="str">
        <f t="shared" si="221"/>
        <v>201607</v>
      </c>
    </row>
    <row r="7081" spans="1:13" x14ac:dyDescent="0.25">
      <c r="A7081" s="35" t="str">
        <f>VLOOKUP(B7081,ResCat!$A$2:$B$269,2,FALSE)</f>
        <v>XXX</v>
      </c>
      <c r="B7081" s="68" t="str">
        <f>IF(ISNA(VLOOKUP(C7081,COA!$A$2:$B$340,2,FALSE)),"XXX",VLOOKUP(C7081,COA!$A$2:$B$340,2,FALSE))</f>
        <v>N44</v>
      </c>
      <c r="C7081" s="149" t="str">
        <f t="shared" si="222"/>
        <v>0013-1013-0035</v>
      </c>
      <c r="D7081" s="134" t="s">
        <v>467</v>
      </c>
      <c r="E7081" s="134" t="s">
        <v>454</v>
      </c>
      <c r="F7081" s="134" t="s">
        <v>468</v>
      </c>
      <c r="G7081" s="134" t="s">
        <v>314</v>
      </c>
      <c r="H7081" s="134" t="s">
        <v>1023</v>
      </c>
      <c r="I7081" s="134" t="s">
        <v>336</v>
      </c>
      <c r="J7081" s="135">
        <v>265</v>
      </c>
      <c r="K7081" s="135">
        <v>0</v>
      </c>
      <c r="L7081" s="135">
        <v>0</v>
      </c>
      <c r="M7081" s="141" t="str">
        <f t="shared" si="221"/>
        <v>201607</v>
      </c>
    </row>
    <row r="7082" spans="1:13" x14ac:dyDescent="0.25">
      <c r="A7082" s="35" t="str">
        <f>VLOOKUP(B7082,ResCat!$A$2:$B$269,2,FALSE)</f>
        <v>XXX</v>
      </c>
      <c r="B7082" s="68" t="str">
        <f>IF(ISNA(VLOOKUP(C7082,COA!$A$2:$B$340,2,FALSE)),"XXX",VLOOKUP(C7082,COA!$A$2:$B$340,2,FALSE))</f>
        <v>N44</v>
      </c>
      <c r="C7082" s="149" t="str">
        <f t="shared" si="222"/>
        <v>0013-1013-0035</v>
      </c>
      <c r="D7082" s="134" t="s">
        <v>467</v>
      </c>
      <c r="E7082" s="134" t="s">
        <v>454</v>
      </c>
      <c r="F7082" s="134" t="s">
        <v>468</v>
      </c>
      <c r="G7082" s="134" t="s">
        <v>314</v>
      </c>
      <c r="H7082" s="134" t="s">
        <v>1023</v>
      </c>
      <c r="I7082" s="134" t="s">
        <v>2</v>
      </c>
      <c r="J7082" s="135">
        <v>-8501.2599999999729</v>
      </c>
      <c r="K7082" s="135">
        <v>37382.069999999985</v>
      </c>
      <c r="L7082" s="135">
        <v>41706.929999999978</v>
      </c>
      <c r="M7082" s="141" t="str">
        <f t="shared" si="221"/>
        <v>201607</v>
      </c>
    </row>
    <row r="7083" spans="1:13" x14ac:dyDescent="0.25">
      <c r="A7083" s="35" t="str">
        <f>VLOOKUP(B7083,ResCat!$A$2:$B$269,2,FALSE)</f>
        <v>XXX</v>
      </c>
      <c r="B7083" s="68" t="str">
        <f>IF(ISNA(VLOOKUP(C7083,COA!$A$2:$B$340,2,FALSE)),"XXX",VLOOKUP(C7083,COA!$A$2:$B$340,2,FALSE))</f>
        <v>N44</v>
      </c>
      <c r="C7083" s="149" t="str">
        <f t="shared" si="222"/>
        <v>0013-1013-0035</v>
      </c>
      <c r="D7083" s="134" t="s">
        <v>467</v>
      </c>
      <c r="E7083" s="134" t="s">
        <v>454</v>
      </c>
      <c r="F7083" s="134" t="s">
        <v>468</v>
      </c>
      <c r="G7083" s="134" t="s">
        <v>314</v>
      </c>
      <c r="H7083" s="134" t="s">
        <v>1023</v>
      </c>
      <c r="I7083" s="134" t="s">
        <v>343</v>
      </c>
      <c r="J7083" s="135">
        <v>323.41000000000003</v>
      </c>
      <c r="K7083" s="135">
        <v>153.93</v>
      </c>
      <c r="L7083" s="135">
        <v>121.39</v>
      </c>
      <c r="M7083" s="141" t="str">
        <f t="shared" si="221"/>
        <v>201607</v>
      </c>
    </row>
    <row r="7084" spans="1:13" x14ac:dyDescent="0.25">
      <c r="A7084" s="35" t="str">
        <f>VLOOKUP(B7084,ResCat!$A$2:$B$269,2,FALSE)</f>
        <v>XXX</v>
      </c>
      <c r="B7084" s="68" t="str">
        <f>IF(ISNA(VLOOKUP(C7084,COA!$A$2:$B$340,2,FALSE)),"XXX",VLOOKUP(C7084,COA!$A$2:$B$340,2,FALSE))</f>
        <v>N44</v>
      </c>
      <c r="C7084" s="149" t="str">
        <f t="shared" si="222"/>
        <v>0013-1013-0035</v>
      </c>
      <c r="D7084" s="134" t="s">
        <v>467</v>
      </c>
      <c r="E7084" s="134" t="s">
        <v>454</v>
      </c>
      <c r="F7084" s="134" t="s">
        <v>468</v>
      </c>
      <c r="G7084" s="134" t="s">
        <v>314</v>
      </c>
      <c r="H7084" s="134" t="s">
        <v>1023</v>
      </c>
      <c r="I7084" s="134" t="s">
        <v>1</v>
      </c>
      <c r="J7084" s="135">
        <v>9125.6000000000022</v>
      </c>
      <c r="K7084" s="135">
        <v>1869.0299999999975</v>
      </c>
      <c r="L7084" s="135">
        <v>2645.7700000000018</v>
      </c>
      <c r="M7084" s="141" t="str">
        <f t="shared" si="221"/>
        <v>201607</v>
      </c>
    </row>
    <row r="7085" spans="1:13" x14ac:dyDescent="0.25">
      <c r="A7085" s="35" t="str">
        <f>VLOOKUP(B7085,ResCat!$A$2:$B$269,2,FALSE)</f>
        <v>XXX</v>
      </c>
      <c r="B7085" s="68" t="str">
        <f>IF(ISNA(VLOOKUP(C7085,COA!$A$2:$B$340,2,FALSE)),"XXX",VLOOKUP(C7085,COA!$A$2:$B$340,2,FALSE))</f>
        <v>N44</v>
      </c>
      <c r="C7085" s="149" t="str">
        <f t="shared" si="222"/>
        <v>0013-1013-0035</v>
      </c>
      <c r="D7085" s="134" t="s">
        <v>467</v>
      </c>
      <c r="E7085" s="134" t="s">
        <v>454</v>
      </c>
      <c r="F7085" s="134" t="s">
        <v>468</v>
      </c>
      <c r="G7085" s="134" t="s">
        <v>339</v>
      </c>
      <c r="H7085" s="134" t="s">
        <v>1023</v>
      </c>
      <c r="I7085" s="134" t="s">
        <v>3</v>
      </c>
      <c r="J7085" s="135">
        <v>10984.270000000002</v>
      </c>
      <c r="K7085" s="135">
        <v>1707.3000000000002</v>
      </c>
      <c r="L7085" s="135">
        <v>1171.5899999999992</v>
      </c>
      <c r="M7085" s="141" t="str">
        <f t="shared" si="221"/>
        <v>201608</v>
      </c>
    </row>
    <row r="7086" spans="1:13" x14ac:dyDescent="0.25">
      <c r="A7086" s="35" t="str">
        <f>VLOOKUP(B7086,ResCat!$A$2:$B$269,2,FALSE)</f>
        <v>XXX</v>
      </c>
      <c r="B7086" s="68" t="str">
        <f>IF(ISNA(VLOOKUP(C7086,COA!$A$2:$B$340,2,FALSE)),"XXX",VLOOKUP(C7086,COA!$A$2:$B$340,2,FALSE))</f>
        <v>N44</v>
      </c>
      <c r="C7086" s="149" t="str">
        <f t="shared" si="222"/>
        <v>0013-1013-0035</v>
      </c>
      <c r="D7086" s="134" t="s">
        <v>467</v>
      </c>
      <c r="E7086" s="134" t="s">
        <v>454</v>
      </c>
      <c r="F7086" s="134" t="s">
        <v>468</v>
      </c>
      <c r="G7086" s="134" t="s">
        <v>339</v>
      </c>
      <c r="H7086" s="134" t="s">
        <v>1023</v>
      </c>
      <c r="I7086" s="134" t="s">
        <v>0</v>
      </c>
      <c r="J7086" s="135">
        <v>12.799999999996363</v>
      </c>
      <c r="K7086" s="135">
        <v>-67976.33</v>
      </c>
      <c r="L7086" s="135">
        <v>-68512.030000000013</v>
      </c>
      <c r="M7086" s="141" t="str">
        <f t="shared" si="221"/>
        <v>201608</v>
      </c>
    </row>
    <row r="7087" spans="1:13" x14ac:dyDescent="0.25">
      <c r="A7087" s="35" t="str">
        <f>VLOOKUP(B7087,ResCat!$A$2:$B$269,2,FALSE)</f>
        <v>XXX</v>
      </c>
      <c r="B7087" s="68" t="str">
        <f>IF(ISNA(VLOOKUP(C7087,COA!$A$2:$B$340,2,FALSE)),"XXX",VLOOKUP(C7087,COA!$A$2:$B$340,2,FALSE))</f>
        <v>N44</v>
      </c>
      <c r="C7087" s="149" t="str">
        <f t="shared" si="222"/>
        <v>0013-1013-0035</v>
      </c>
      <c r="D7087" s="134" t="s">
        <v>467</v>
      </c>
      <c r="E7087" s="134" t="s">
        <v>454</v>
      </c>
      <c r="F7087" s="134" t="s">
        <v>468</v>
      </c>
      <c r="G7087" s="134" t="s">
        <v>339</v>
      </c>
      <c r="H7087" s="134" t="s">
        <v>1023</v>
      </c>
      <c r="I7087" s="134" t="s">
        <v>336</v>
      </c>
      <c r="J7087" s="135">
        <v>-174</v>
      </c>
      <c r="K7087" s="135">
        <v>-9.66</v>
      </c>
      <c r="L7087" s="135">
        <v>-9.66</v>
      </c>
      <c r="M7087" s="141" t="str">
        <f t="shared" si="221"/>
        <v>201608</v>
      </c>
    </row>
    <row r="7088" spans="1:13" x14ac:dyDescent="0.25">
      <c r="A7088" s="35" t="str">
        <f>VLOOKUP(B7088,ResCat!$A$2:$B$269,2,FALSE)</f>
        <v>XXX</v>
      </c>
      <c r="B7088" s="68" t="str">
        <f>IF(ISNA(VLOOKUP(C7088,COA!$A$2:$B$340,2,FALSE)),"XXX",VLOOKUP(C7088,COA!$A$2:$B$340,2,FALSE))</f>
        <v>N44</v>
      </c>
      <c r="C7088" s="149" t="str">
        <f t="shared" si="222"/>
        <v>0013-1013-0035</v>
      </c>
      <c r="D7088" s="134" t="s">
        <v>467</v>
      </c>
      <c r="E7088" s="134" t="s">
        <v>454</v>
      </c>
      <c r="F7088" s="134" t="s">
        <v>468</v>
      </c>
      <c r="G7088" s="134" t="s">
        <v>339</v>
      </c>
      <c r="H7088" s="134" t="s">
        <v>1023</v>
      </c>
      <c r="I7088" s="134" t="s">
        <v>2</v>
      </c>
      <c r="J7088" s="135">
        <v>5174.6899999999996</v>
      </c>
      <c r="K7088" s="135">
        <v>5548.5399999999981</v>
      </c>
      <c r="L7088" s="135">
        <v>7091.440000000006</v>
      </c>
      <c r="M7088" s="141" t="str">
        <f t="shared" si="221"/>
        <v>201608</v>
      </c>
    </row>
    <row r="7089" spans="1:13" x14ac:dyDescent="0.25">
      <c r="A7089" s="35" t="str">
        <f>VLOOKUP(B7089,ResCat!$A$2:$B$269,2,FALSE)</f>
        <v>XXX</v>
      </c>
      <c r="B7089" s="68" t="str">
        <f>IF(ISNA(VLOOKUP(C7089,COA!$A$2:$B$340,2,FALSE)),"XXX",VLOOKUP(C7089,COA!$A$2:$B$340,2,FALSE))</f>
        <v>N44</v>
      </c>
      <c r="C7089" s="149" t="str">
        <f t="shared" si="222"/>
        <v>0013-1013-0035</v>
      </c>
      <c r="D7089" s="134" t="s">
        <v>467</v>
      </c>
      <c r="E7089" s="134" t="s">
        <v>454</v>
      </c>
      <c r="F7089" s="134" t="s">
        <v>468</v>
      </c>
      <c r="G7089" s="134" t="s">
        <v>339</v>
      </c>
      <c r="H7089" s="134" t="s">
        <v>1023</v>
      </c>
      <c r="I7089" s="134" t="s">
        <v>343</v>
      </c>
      <c r="J7089" s="135">
        <v>75.81</v>
      </c>
      <c r="K7089" s="135">
        <v>68.289999999999992</v>
      </c>
      <c r="L7089" s="135">
        <v>44.000000000000007</v>
      </c>
      <c r="M7089" s="141" t="str">
        <f t="shared" si="221"/>
        <v>201608</v>
      </c>
    </row>
    <row r="7090" spans="1:13" x14ac:dyDescent="0.25">
      <c r="A7090" s="35" t="str">
        <f>VLOOKUP(B7090,ResCat!$A$2:$B$269,2,FALSE)</f>
        <v>XXX</v>
      </c>
      <c r="B7090" s="68" t="str">
        <f>IF(ISNA(VLOOKUP(C7090,COA!$A$2:$B$340,2,FALSE)),"XXX",VLOOKUP(C7090,COA!$A$2:$B$340,2,FALSE))</f>
        <v>N44</v>
      </c>
      <c r="C7090" s="149" t="str">
        <f t="shared" si="222"/>
        <v>0013-1013-0035</v>
      </c>
      <c r="D7090" s="134" t="s">
        <v>467</v>
      </c>
      <c r="E7090" s="134" t="s">
        <v>454</v>
      </c>
      <c r="F7090" s="134" t="s">
        <v>468</v>
      </c>
      <c r="G7090" s="134" t="s">
        <v>339</v>
      </c>
      <c r="H7090" s="134" t="s">
        <v>1023</v>
      </c>
      <c r="I7090" s="134" t="s">
        <v>1</v>
      </c>
      <c r="J7090" s="135">
        <v>785.65000000000657</v>
      </c>
      <c r="K7090" s="135">
        <v>-3215.0399999999981</v>
      </c>
      <c r="L7090" s="135">
        <v>-2390.4099999999985</v>
      </c>
      <c r="M7090" s="141" t="str">
        <f t="shared" si="221"/>
        <v>201608</v>
      </c>
    </row>
    <row r="7091" spans="1:13" x14ac:dyDescent="0.25">
      <c r="A7091" s="35" t="str">
        <f>VLOOKUP(B7091,ResCat!$A$2:$B$269,2,FALSE)</f>
        <v>XXX</v>
      </c>
      <c r="B7091" s="68" t="str">
        <f>IF(ISNA(VLOOKUP(C7091,COA!$A$2:$B$340,2,FALSE)),"XXX",VLOOKUP(C7091,COA!$A$2:$B$340,2,FALSE))</f>
        <v>N44</v>
      </c>
      <c r="C7091" s="149" t="str">
        <f t="shared" si="222"/>
        <v>0013-1013-0035</v>
      </c>
      <c r="D7091" s="134" t="s">
        <v>467</v>
      </c>
      <c r="E7091" s="134" t="s">
        <v>454</v>
      </c>
      <c r="F7091" s="134" t="s">
        <v>468</v>
      </c>
      <c r="G7091" s="134" t="s">
        <v>342</v>
      </c>
      <c r="H7091" s="134" t="s">
        <v>1023</v>
      </c>
      <c r="I7091" s="134" t="s">
        <v>3</v>
      </c>
      <c r="J7091" s="135">
        <v>686.40999999999985</v>
      </c>
      <c r="K7091" s="135">
        <v>1138.7100000000005</v>
      </c>
      <c r="L7091" s="135">
        <v>486.62</v>
      </c>
      <c r="M7091" s="141" t="str">
        <f t="shared" si="221"/>
        <v>201609</v>
      </c>
    </row>
    <row r="7092" spans="1:13" x14ac:dyDescent="0.25">
      <c r="A7092" s="35" t="str">
        <f>VLOOKUP(B7092,ResCat!$A$2:$B$269,2,FALSE)</f>
        <v>XXX</v>
      </c>
      <c r="B7092" s="68" t="str">
        <f>IF(ISNA(VLOOKUP(C7092,COA!$A$2:$B$340,2,FALSE)),"XXX",VLOOKUP(C7092,COA!$A$2:$B$340,2,FALSE))</f>
        <v>N44</v>
      </c>
      <c r="C7092" s="149" t="str">
        <f t="shared" si="222"/>
        <v>0013-1013-0035</v>
      </c>
      <c r="D7092" s="134" t="s">
        <v>467</v>
      </c>
      <c r="E7092" s="134" t="s">
        <v>454</v>
      </c>
      <c r="F7092" s="134" t="s">
        <v>468</v>
      </c>
      <c r="G7092" s="134" t="s">
        <v>342</v>
      </c>
      <c r="H7092" s="134" t="s">
        <v>1023</v>
      </c>
      <c r="I7092" s="134" t="s">
        <v>0</v>
      </c>
      <c r="J7092" s="135">
        <v>36738.629999999917</v>
      </c>
      <c r="K7092" s="135">
        <v>57539.37</v>
      </c>
      <c r="L7092" s="135">
        <v>53306.240000000013</v>
      </c>
      <c r="M7092" s="141" t="str">
        <f t="shared" si="221"/>
        <v>201609</v>
      </c>
    </row>
    <row r="7093" spans="1:13" x14ac:dyDescent="0.25">
      <c r="A7093" s="35" t="str">
        <f>VLOOKUP(B7093,ResCat!$A$2:$B$269,2,FALSE)</f>
        <v>XXX</v>
      </c>
      <c r="B7093" s="68" t="str">
        <f>IF(ISNA(VLOOKUP(C7093,COA!$A$2:$B$340,2,FALSE)),"XXX",VLOOKUP(C7093,COA!$A$2:$B$340,2,FALSE))</f>
        <v>N44</v>
      </c>
      <c r="C7093" s="149" t="str">
        <f t="shared" si="222"/>
        <v>0013-1013-0035</v>
      </c>
      <c r="D7093" s="134" t="s">
        <v>467</v>
      </c>
      <c r="E7093" s="134" t="s">
        <v>454</v>
      </c>
      <c r="F7093" s="134" t="s">
        <v>468</v>
      </c>
      <c r="G7093" s="134" t="s">
        <v>342</v>
      </c>
      <c r="H7093" s="134" t="s">
        <v>1023</v>
      </c>
      <c r="I7093" s="134" t="s">
        <v>336</v>
      </c>
      <c r="J7093" s="135">
        <v>0</v>
      </c>
      <c r="K7093" s="135">
        <v>0</v>
      </c>
      <c r="L7093" s="135">
        <v>0</v>
      </c>
      <c r="M7093" s="141" t="str">
        <f t="shared" si="221"/>
        <v>201609</v>
      </c>
    </row>
    <row r="7094" spans="1:13" x14ac:dyDescent="0.25">
      <c r="A7094" s="35" t="str">
        <f>VLOOKUP(B7094,ResCat!$A$2:$B$269,2,FALSE)</f>
        <v>XXX</v>
      </c>
      <c r="B7094" s="68" t="str">
        <f>IF(ISNA(VLOOKUP(C7094,COA!$A$2:$B$340,2,FALSE)),"XXX",VLOOKUP(C7094,COA!$A$2:$B$340,2,FALSE))</f>
        <v>N44</v>
      </c>
      <c r="C7094" s="149" t="str">
        <f t="shared" si="222"/>
        <v>0013-1013-0035</v>
      </c>
      <c r="D7094" s="134" t="s">
        <v>467</v>
      </c>
      <c r="E7094" s="134" t="s">
        <v>454</v>
      </c>
      <c r="F7094" s="134" t="s">
        <v>468</v>
      </c>
      <c r="G7094" s="134" t="s">
        <v>342</v>
      </c>
      <c r="H7094" s="134" t="s">
        <v>1023</v>
      </c>
      <c r="I7094" s="134" t="s">
        <v>2</v>
      </c>
      <c r="J7094" s="135">
        <v>6513.0499999999993</v>
      </c>
      <c r="K7094" s="135">
        <v>2904.2399999999989</v>
      </c>
      <c r="L7094" s="135">
        <v>184.68999999999824</v>
      </c>
      <c r="M7094" s="141" t="str">
        <f t="shared" si="221"/>
        <v>201609</v>
      </c>
    </row>
    <row r="7095" spans="1:13" x14ac:dyDescent="0.25">
      <c r="A7095" s="35" t="str">
        <f>VLOOKUP(B7095,ResCat!$A$2:$B$269,2,FALSE)</f>
        <v>XXX</v>
      </c>
      <c r="B7095" s="68" t="str">
        <f>IF(ISNA(VLOOKUP(C7095,COA!$A$2:$B$340,2,FALSE)),"XXX",VLOOKUP(C7095,COA!$A$2:$B$340,2,FALSE))</f>
        <v>N44</v>
      </c>
      <c r="C7095" s="149" t="str">
        <f t="shared" si="222"/>
        <v>0013-1013-0035</v>
      </c>
      <c r="D7095" s="134" t="s">
        <v>467</v>
      </c>
      <c r="E7095" s="134" t="s">
        <v>454</v>
      </c>
      <c r="F7095" s="134" t="s">
        <v>468</v>
      </c>
      <c r="G7095" s="134" t="s">
        <v>342</v>
      </c>
      <c r="H7095" s="134" t="s">
        <v>1023</v>
      </c>
      <c r="I7095" s="134" t="s">
        <v>343</v>
      </c>
      <c r="J7095" s="135">
        <v>119.1</v>
      </c>
      <c r="K7095" s="135">
        <v>91.57</v>
      </c>
      <c r="L7095" s="135">
        <v>79.03</v>
      </c>
      <c r="M7095" s="141" t="str">
        <f t="shared" si="221"/>
        <v>201609</v>
      </c>
    </row>
    <row r="7096" spans="1:13" x14ac:dyDescent="0.25">
      <c r="A7096" s="35" t="str">
        <f>VLOOKUP(B7096,ResCat!$A$2:$B$269,2,FALSE)</f>
        <v>XXX</v>
      </c>
      <c r="B7096" s="68" t="str">
        <f>IF(ISNA(VLOOKUP(C7096,COA!$A$2:$B$340,2,FALSE)),"XXX",VLOOKUP(C7096,COA!$A$2:$B$340,2,FALSE))</f>
        <v>N44</v>
      </c>
      <c r="C7096" s="149" t="str">
        <f t="shared" si="222"/>
        <v>0013-1013-0035</v>
      </c>
      <c r="D7096" s="134" t="s">
        <v>467</v>
      </c>
      <c r="E7096" s="134" t="s">
        <v>454</v>
      </c>
      <c r="F7096" s="134" t="s">
        <v>468</v>
      </c>
      <c r="G7096" s="134" t="s">
        <v>342</v>
      </c>
      <c r="H7096" s="134" t="s">
        <v>1023</v>
      </c>
      <c r="I7096" s="134" t="s">
        <v>1</v>
      </c>
      <c r="J7096" s="135">
        <v>-81161.439999999973</v>
      </c>
      <c r="K7096" s="135">
        <v>-5952.0299999999761</v>
      </c>
      <c r="L7096" s="135">
        <v>-6502.5299999999788</v>
      </c>
      <c r="M7096" s="141" t="str">
        <f t="shared" si="221"/>
        <v>201609</v>
      </c>
    </row>
    <row r="7097" spans="1:13" x14ac:dyDescent="0.25">
      <c r="A7097" s="35" t="str">
        <f>VLOOKUP(B7097,ResCat!$A$2:$B$269,2,FALSE)</f>
        <v>XXX</v>
      </c>
      <c r="B7097" s="68" t="str">
        <f>IF(ISNA(VLOOKUP(C7097,COA!$A$2:$B$340,2,FALSE)),"XXX",VLOOKUP(C7097,COA!$A$2:$B$340,2,FALSE))</f>
        <v>N44</v>
      </c>
      <c r="C7097" s="149" t="str">
        <f t="shared" si="222"/>
        <v>0013-1013-0035</v>
      </c>
      <c r="D7097" s="134" t="s">
        <v>467</v>
      </c>
      <c r="E7097" s="134" t="s">
        <v>454</v>
      </c>
      <c r="F7097" s="134" t="s">
        <v>468</v>
      </c>
      <c r="G7097" s="134" t="s">
        <v>316</v>
      </c>
      <c r="H7097" s="134" t="s">
        <v>1023</v>
      </c>
      <c r="I7097" s="134" t="s">
        <v>3</v>
      </c>
      <c r="J7097" s="135">
        <v>71572.900000000023</v>
      </c>
      <c r="K7097" s="135">
        <v>63878.39999999998</v>
      </c>
      <c r="L7097" s="135">
        <v>61131.37</v>
      </c>
      <c r="M7097" s="141" t="str">
        <f t="shared" si="221"/>
        <v>201610</v>
      </c>
    </row>
    <row r="7098" spans="1:13" x14ac:dyDescent="0.25">
      <c r="A7098" s="35" t="str">
        <f>VLOOKUP(B7098,ResCat!$A$2:$B$269,2,FALSE)</f>
        <v>XXX</v>
      </c>
      <c r="B7098" s="68" t="str">
        <f>IF(ISNA(VLOOKUP(C7098,COA!$A$2:$B$340,2,FALSE)),"XXX",VLOOKUP(C7098,COA!$A$2:$B$340,2,FALSE))</f>
        <v>N44</v>
      </c>
      <c r="C7098" s="149" t="str">
        <f t="shared" si="222"/>
        <v>0013-1013-0035</v>
      </c>
      <c r="D7098" s="134" t="s">
        <v>467</v>
      </c>
      <c r="E7098" s="134" t="s">
        <v>454</v>
      </c>
      <c r="F7098" s="134" t="s">
        <v>468</v>
      </c>
      <c r="G7098" s="134" t="s">
        <v>316</v>
      </c>
      <c r="H7098" s="134" t="s">
        <v>1023</v>
      </c>
      <c r="I7098" s="134" t="s">
        <v>0</v>
      </c>
      <c r="J7098" s="135">
        <v>-6.0936145018786192E-11</v>
      </c>
      <c r="K7098" s="135">
        <v>-134629.41</v>
      </c>
      <c r="L7098" s="135">
        <v>-134629.41</v>
      </c>
      <c r="M7098" s="141" t="str">
        <f t="shared" si="221"/>
        <v>201610</v>
      </c>
    </row>
    <row r="7099" spans="1:13" x14ac:dyDescent="0.25">
      <c r="A7099" s="35" t="str">
        <f>VLOOKUP(B7099,ResCat!$A$2:$B$269,2,FALSE)</f>
        <v>XXX</v>
      </c>
      <c r="B7099" s="68" t="str">
        <f>IF(ISNA(VLOOKUP(C7099,COA!$A$2:$B$340,2,FALSE)),"XXX",VLOOKUP(C7099,COA!$A$2:$B$340,2,FALSE))</f>
        <v>N44</v>
      </c>
      <c r="C7099" s="149" t="str">
        <f t="shared" si="222"/>
        <v>0013-1013-0035</v>
      </c>
      <c r="D7099" s="134" t="s">
        <v>467</v>
      </c>
      <c r="E7099" s="134" t="s">
        <v>454</v>
      </c>
      <c r="F7099" s="134" t="s">
        <v>468</v>
      </c>
      <c r="G7099" s="134" t="s">
        <v>316</v>
      </c>
      <c r="H7099" s="134" t="s">
        <v>1023</v>
      </c>
      <c r="I7099" s="134" t="s">
        <v>336</v>
      </c>
      <c r="J7099" s="135">
        <v>-500</v>
      </c>
      <c r="K7099" s="135">
        <v>-267.68</v>
      </c>
      <c r="L7099" s="135">
        <v>-267.68</v>
      </c>
      <c r="M7099" s="141" t="str">
        <f t="shared" si="221"/>
        <v>201610</v>
      </c>
    </row>
    <row r="7100" spans="1:13" x14ac:dyDescent="0.25">
      <c r="A7100" s="35" t="str">
        <f>VLOOKUP(B7100,ResCat!$A$2:$B$269,2,FALSE)</f>
        <v>XXX</v>
      </c>
      <c r="B7100" s="68" t="str">
        <f>IF(ISNA(VLOOKUP(C7100,COA!$A$2:$B$340,2,FALSE)),"XXX",VLOOKUP(C7100,COA!$A$2:$B$340,2,FALSE))</f>
        <v>N44</v>
      </c>
      <c r="C7100" s="149" t="str">
        <f t="shared" si="222"/>
        <v>0013-1013-0035</v>
      </c>
      <c r="D7100" s="134" t="s">
        <v>467</v>
      </c>
      <c r="E7100" s="134" t="s">
        <v>454</v>
      </c>
      <c r="F7100" s="134" t="s">
        <v>468</v>
      </c>
      <c r="G7100" s="134" t="s">
        <v>316</v>
      </c>
      <c r="H7100" s="134" t="s">
        <v>1023</v>
      </c>
      <c r="I7100" s="134" t="s">
        <v>2</v>
      </c>
      <c r="J7100" s="135">
        <v>10097.42</v>
      </c>
      <c r="K7100" s="135">
        <v>5707.02</v>
      </c>
      <c r="L7100" s="135">
        <v>6039.11</v>
      </c>
      <c r="M7100" s="141" t="str">
        <f t="shared" si="221"/>
        <v>201610</v>
      </c>
    </row>
    <row r="7101" spans="1:13" x14ac:dyDescent="0.25">
      <c r="A7101" s="35" t="str">
        <f>VLOOKUP(B7101,ResCat!$A$2:$B$269,2,FALSE)</f>
        <v>XXX</v>
      </c>
      <c r="B7101" s="68" t="str">
        <f>IF(ISNA(VLOOKUP(C7101,COA!$A$2:$B$340,2,FALSE)),"XXX",VLOOKUP(C7101,COA!$A$2:$B$340,2,FALSE))</f>
        <v>N44</v>
      </c>
      <c r="C7101" s="149" t="str">
        <f t="shared" si="222"/>
        <v>0013-1013-0035</v>
      </c>
      <c r="D7101" s="134" t="s">
        <v>467</v>
      </c>
      <c r="E7101" s="134" t="s">
        <v>454</v>
      </c>
      <c r="F7101" s="134" t="s">
        <v>468</v>
      </c>
      <c r="G7101" s="134" t="s">
        <v>316</v>
      </c>
      <c r="H7101" s="134" t="s">
        <v>1023</v>
      </c>
      <c r="I7101" s="134" t="s">
        <v>343</v>
      </c>
      <c r="J7101" s="135">
        <v>130.70000000000002</v>
      </c>
      <c r="K7101" s="135">
        <v>100.36</v>
      </c>
      <c r="L7101" s="135">
        <v>72.86999999999999</v>
      </c>
      <c r="M7101" s="141" t="str">
        <f t="shared" si="221"/>
        <v>201610</v>
      </c>
    </row>
    <row r="7102" spans="1:13" x14ac:dyDescent="0.25">
      <c r="A7102" s="35" t="str">
        <f>VLOOKUP(B7102,ResCat!$A$2:$B$269,2,FALSE)</f>
        <v>XXX</v>
      </c>
      <c r="B7102" s="68" t="str">
        <f>IF(ISNA(VLOOKUP(C7102,COA!$A$2:$B$340,2,FALSE)),"XXX",VLOOKUP(C7102,COA!$A$2:$B$340,2,FALSE))</f>
        <v>N44</v>
      </c>
      <c r="C7102" s="149" t="str">
        <f t="shared" si="222"/>
        <v>0013-1013-0035</v>
      </c>
      <c r="D7102" s="134" t="s">
        <v>467</v>
      </c>
      <c r="E7102" s="134" t="s">
        <v>454</v>
      </c>
      <c r="F7102" s="134" t="s">
        <v>468</v>
      </c>
      <c r="G7102" s="134" t="s">
        <v>316</v>
      </c>
      <c r="H7102" s="134" t="s">
        <v>1023</v>
      </c>
      <c r="I7102" s="134" t="s">
        <v>1</v>
      </c>
      <c r="J7102" s="135">
        <v>-12573.830000000007</v>
      </c>
      <c r="K7102" s="135">
        <v>8919.2800000000007</v>
      </c>
      <c r="L7102" s="135">
        <v>15056.059999999994</v>
      </c>
      <c r="M7102" s="141" t="str">
        <f t="shared" si="221"/>
        <v>201610</v>
      </c>
    </row>
    <row r="7103" spans="1:13" x14ac:dyDescent="0.25">
      <c r="A7103" s="35" t="str">
        <f>VLOOKUP(B7103,ResCat!$A$2:$B$269,2,FALSE)</f>
        <v>XXX</v>
      </c>
      <c r="B7103" s="68" t="str">
        <f>IF(ISNA(VLOOKUP(C7103,COA!$A$2:$B$340,2,FALSE)),"XXX",VLOOKUP(C7103,COA!$A$2:$B$340,2,FALSE))</f>
        <v>N44</v>
      </c>
      <c r="C7103" s="149" t="str">
        <f t="shared" si="222"/>
        <v>0013-1013-0035</v>
      </c>
      <c r="D7103" s="134" t="s">
        <v>467</v>
      </c>
      <c r="E7103" s="134" t="s">
        <v>454</v>
      </c>
      <c r="F7103" s="134" t="s">
        <v>468</v>
      </c>
      <c r="G7103" s="134" t="s">
        <v>318</v>
      </c>
      <c r="H7103" s="134" t="s">
        <v>1023</v>
      </c>
      <c r="I7103" s="134" t="s">
        <v>3</v>
      </c>
      <c r="J7103" s="135">
        <v>12305.369999999997</v>
      </c>
      <c r="K7103" s="135">
        <v>11819.279999999997</v>
      </c>
      <c r="L7103" s="135">
        <v>6640.62</v>
      </c>
      <c r="M7103" s="141" t="str">
        <f t="shared" si="221"/>
        <v>201611</v>
      </c>
    </row>
    <row r="7104" spans="1:13" x14ac:dyDescent="0.25">
      <c r="A7104" s="35" t="str">
        <f>VLOOKUP(B7104,ResCat!$A$2:$B$269,2,FALSE)</f>
        <v>XXX</v>
      </c>
      <c r="B7104" s="68" t="str">
        <f>IF(ISNA(VLOOKUP(C7104,COA!$A$2:$B$340,2,FALSE)),"XXX",VLOOKUP(C7104,COA!$A$2:$B$340,2,FALSE))</f>
        <v>N44</v>
      </c>
      <c r="C7104" s="149" t="str">
        <f t="shared" si="222"/>
        <v>0013-1013-0035</v>
      </c>
      <c r="D7104" s="134" t="s">
        <v>467</v>
      </c>
      <c r="E7104" s="134" t="s">
        <v>454</v>
      </c>
      <c r="F7104" s="134" t="s">
        <v>468</v>
      </c>
      <c r="G7104" s="134" t="s">
        <v>318</v>
      </c>
      <c r="H7104" s="134" t="s">
        <v>1023</v>
      </c>
      <c r="I7104" s="134" t="s">
        <v>0</v>
      </c>
      <c r="J7104" s="135">
        <v>41367.400000000038</v>
      </c>
      <c r="K7104" s="135">
        <v>8015.1999999999898</v>
      </c>
      <c r="L7104" s="135">
        <v>1567.0900000000129</v>
      </c>
      <c r="M7104" s="141" t="str">
        <f t="shared" si="221"/>
        <v>201611</v>
      </c>
    </row>
    <row r="7105" spans="1:13" x14ac:dyDescent="0.25">
      <c r="A7105" s="35" t="str">
        <f>VLOOKUP(B7105,ResCat!$A$2:$B$269,2,FALSE)</f>
        <v>XXX</v>
      </c>
      <c r="B7105" s="68" t="str">
        <f>IF(ISNA(VLOOKUP(C7105,COA!$A$2:$B$340,2,FALSE)),"XXX",VLOOKUP(C7105,COA!$A$2:$B$340,2,FALSE))</f>
        <v>N44</v>
      </c>
      <c r="C7105" s="149" t="str">
        <f t="shared" si="222"/>
        <v>0013-1013-0035</v>
      </c>
      <c r="D7105" s="134" t="s">
        <v>467</v>
      </c>
      <c r="E7105" s="134" t="s">
        <v>454</v>
      </c>
      <c r="F7105" s="134" t="s">
        <v>468</v>
      </c>
      <c r="G7105" s="134" t="s">
        <v>318</v>
      </c>
      <c r="H7105" s="134" t="s">
        <v>1023</v>
      </c>
      <c r="I7105" s="134" t="s">
        <v>336</v>
      </c>
      <c r="J7105" s="135">
        <v>0</v>
      </c>
      <c r="K7105" s="135">
        <v>0</v>
      </c>
      <c r="L7105" s="135">
        <v>0</v>
      </c>
      <c r="M7105" s="141" t="str">
        <f t="shared" si="221"/>
        <v>201611</v>
      </c>
    </row>
    <row r="7106" spans="1:13" x14ac:dyDescent="0.25">
      <c r="A7106" s="35" t="str">
        <f>VLOOKUP(B7106,ResCat!$A$2:$B$269,2,FALSE)</f>
        <v>XXX</v>
      </c>
      <c r="B7106" s="68" t="str">
        <f>IF(ISNA(VLOOKUP(C7106,COA!$A$2:$B$340,2,FALSE)),"XXX",VLOOKUP(C7106,COA!$A$2:$B$340,2,FALSE))</f>
        <v>N44</v>
      </c>
      <c r="C7106" s="149" t="str">
        <f t="shared" si="222"/>
        <v>0013-1013-0035</v>
      </c>
      <c r="D7106" s="134" t="s">
        <v>467</v>
      </c>
      <c r="E7106" s="134" t="s">
        <v>454</v>
      </c>
      <c r="F7106" s="134" t="s">
        <v>468</v>
      </c>
      <c r="G7106" s="134" t="s">
        <v>318</v>
      </c>
      <c r="H7106" s="134" t="s">
        <v>1023</v>
      </c>
      <c r="I7106" s="134" t="s">
        <v>2</v>
      </c>
      <c r="J7106" s="135">
        <v>19634.059999999998</v>
      </c>
      <c r="K7106" s="135">
        <v>7947.059999999994</v>
      </c>
      <c r="L7106" s="135">
        <v>4760.8600000000015</v>
      </c>
      <c r="M7106" s="141" t="str">
        <f t="shared" si="221"/>
        <v>201611</v>
      </c>
    </row>
    <row r="7107" spans="1:13" x14ac:dyDescent="0.25">
      <c r="A7107" s="35" t="str">
        <f>VLOOKUP(B7107,ResCat!$A$2:$B$269,2,FALSE)</f>
        <v>XXX</v>
      </c>
      <c r="B7107" s="68" t="str">
        <f>IF(ISNA(VLOOKUP(C7107,COA!$A$2:$B$340,2,FALSE)),"XXX",VLOOKUP(C7107,COA!$A$2:$B$340,2,FALSE))</f>
        <v>N44</v>
      </c>
      <c r="C7107" s="149" t="str">
        <f t="shared" si="222"/>
        <v>0013-1013-0035</v>
      </c>
      <c r="D7107" s="134" t="s">
        <v>467</v>
      </c>
      <c r="E7107" s="134" t="s">
        <v>454</v>
      </c>
      <c r="F7107" s="134" t="s">
        <v>468</v>
      </c>
      <c r="G7107" s="134" t="s">
        <v>318</v>
      </c>
      <c r="H7107" s="134" t="s">
        <v>1023</v>
      </c>
      <c r="I7107" s="134" t="s">
        <v>343</v>
      </c>
      <c r="J7107" s="135">
        <v>52.66</v>
      </c>
      <c r="K7107" s="135">
        <v>28.77</v>
      </c>
      <c r="L7107" s="135">
        <v>15.59</v>
      </c>
      <c r="M7107" s="141" t="str">
        <f t="shared" si="221"/>
        <v>201611</v>
      </c>
    </row>
    <row r="7108" spans="1:13" x14ac:dyDescent="0.25">
      <c r="A7108" s="35" t="str">
        <f>VLOOKUP(B7108,ResCat!$A$2:$B$269,2,FALSE)</f>
        <v>XXX</v>
      </c>
      <c r="B7108" s="68" t="str">
        <f>IF(ISNA(VLOOKUP(C7108,COA!$A$2:$B$340,2,FALSE)),"XXX",VLOOKUP(C7108,COA!$A$2:$B$340,2,FALSE))</f>
        <v>N44</v>
      </c>
      <c r="C7108" s="149" t="str">
        <f t="shared" si="222"/>
        <v>0013-1013-0035</v>
      </c>
      <c r="D7108" s="134" t="s">
        <v>467</v>
      </c>
      <c r="E7108" s="134" t="s">
        <v>454</v>
      </c>
      <c r="F7108" s="134" t="s">
        <v>468</v>
      </c>
      <c r="G7108" s="134" t="s">
        <v>318</v>
      </c>
      <c r="H7108" s="134" t="s">
        <v>1023</v>
      </c>
      <c r="I7108" s="134" t="s">
        <v>1</v>
      </c>
      <c r="J7108" s="135">
        <v>-115991.74999999994</v>
      </c>
      <c r="K7108" s="135">
        <v>-44484.789999999979</v>
      </c>
      <c r="L7108" s="135">
        <v>-48169.119999999995</v>
      </c>
      <c r="M7108" s="141" t="str">
        <f t="shared" ref="M7108:M7171" si="223">IF(G7108&lt;$M$1,$M$1,G7108)</f>
        <v>201611</v>
      </c>
    </row>
    <row r="7109" spans="1:13" x14ac:dyDescent="0.25">
      <c r="A7109" s="35" t="str">
        <f>VLOOKUP(B7109,ResCat!$A$2:$B$269,2,FALSE)</f>
        <v>XXX</v>
      </c>
      <c r="B7109" s="68" t="str">
        <f>IF(ISNA(VLOOKUP(C7109,COA!$A$2:$B$340,2,FALSE)),"XXX",VLOOKUP(C7109,COA!$A$2:$B$340,2,FALSE))</f>
        <v>N44</v>
      </c>
      <c r="C7109" s="149" t="str">
        <f t="shared" ref="C7109:C7172" si="224">D7109&amp;"-"&amp;E7109&amp;"-"&amp;F7109</f>
        <v>0013-1013-0035</v>
      </c>
      <c r="D7109" s="134" t="s">
        <v>467</v>
      </c>
      <c r="E7109" s="134" t="s">
        <v>454</v>
      </c>
      <c r="F7109" s="134" t="s">
        <v>468</v>
      </c>
      <c r="G7109" s="134" t="s">
        <v>320</v>
      </c>
      <c r="H7109" s="134" t="s">
        <v>1023</v>
      </c>
      <c r="I7109" s="134" t="s">
        <v>3</v>
      </c>
      <c r="J7109" s="135">
        <v>4636.6500000000015</v>
      </c>
      <c r="K7109" s="135">
        <v>-1429.389999999999</v>
      </c>
      <c r="L7109" s="135">
        <v>-2736.2900000000018</v>
      </c>
      <c r="M7109" s="141" t="str">
        <f t="shared" si="223"/>
        <v>201612</v>
      </c>
    </row>
    <row r="7110" spans="1:13" x14ac:dyDescent="0.25">
      <c r="A7110" s="35" t="str">
        <f>VLOOKUP(B7110,ResCat!$A$2:$B$269,2,FALSE)</f>
        <v>XXX</v>
      </c>
      <c r="B7110" s="68" t="str">
        <f>IF(ISNA(VLOOKUP(C7110,COA!$A$2:$B$340,2,FALSE)),"XXX",VLOOKUP(C7110,COA!$A$2:$B$340,2,FALSE))</f>
        <v>N44</v>
      </c>
      <c r="C7110" s="149" t="str">
        <f t="shared" si="224"/>
        <v>0013-1013-0035</v>
      </c>
      <c r="D7110" s="134" t="s">
        <v>467</v>
      </c>
      <c r="E7110" s="134" t="s">
        <v>454</v>
      </c>
      <c r="F7110" s="134" t="s">
        <v>468</v>
      </c>
      <c r="G7110" s="134" t="s">
        <v>320</v>
      </c>
      <c r="H7110" s="134" t="s">
        <v>1023</v>
      </c>
      <c r="I7110" s="134" t="s">
        <v>0</v>
      </c>
      <c r="J7110" s="135">
        <v>153934.78999999998</v>
      </c>
      <c r="K7110" s="135">
        <v>32726.43</v>
      </c>
      <c r="L7110" s="135">
        <v>32822.19</v>
      </c>
      <c r="M7110" s="141" t="str">
        <f t="shared" si="223"/>
        <v>201612</v>
      </c>
    </row>
    <row r="7111" spans="1:13" x14ac:dyDescent="0.25">
      <c r="A7111" s="35" t="str">
        <f>VLOOKUP(B7111,ResCat!$A$2:$B$269,2,FALSE)</f>
        <v>XXX</v>
      </c>
      <c r="B7111" s="68" t="str">
        <f>IF(ISNA(VLOOKUP(C7111,COA!$A$2:$B$340,2,FALSE)),"XXX",VLOOKUP(C7111,COA!$A$2:$B$340,2,FALSE))</f>
        <v>N44</v>
      </c>
      <c r="C7111" s="149" t="str">
        <f t="shared" si="224"/>
        <v>0013-1013-0035</v>
      </c>
      <c r="D7111" s="134" t="s">
        <v>467</v>
      </c>
      <c r="E7111" s="134" t="s">
        <v>454</v>
      </c>
      <c r="F7111" s="134" t="s">
        <v>468</v>
      </c>
      <c r="G7111" s="134" t="s">
        <v>320</v>
      </c>
      <c r="H7111" s="134" t="s">
        <v>1023</v>
      </c>
      <c r="I7111" s="134" t="s">
        <v>336</v>
      </c>
      <c r="J7111" s="135">
        <v>-760</v>
      </c>
      <c r="K7111" s="135">
        <v>-563.26</v>
      </c>
      <c r="L7111" s="135">
        <v>-450.61</v>
      </c>
      <c r="M7111" s="141" t="str">
        <f t="shared" si="223"/>
        <v>201612</v>
      </c>
    </row>
    <row r="7112" spans="1:13" x14ac:dyDescent="0.25">
      <c r="A7112" s="35" t="str">
        <f>VLOOKUP(B7112,ResCat!$A$2:$B$269,2,FALSE)</f>
        <v>XXX</v>
      </c>
      <c r="B7112" s="68" t="str">
        <f>IF(ISNA(VLOOKUP(C7112,COA!$A$2:$B$340,2,FALSE)),"XXX",VLOOKUP(C7112,COA!$A$2:$B$340,2,FALSE))</f>
        <v>N44</v>
      </c>
      <c r="C7112" s="149" t="str">
        <f t="shared" si="224"/>
        <v>0013-1013-0035</v>
      </c>
      <c r="D7112" s="134" t="s">
        <v>467</v>
      </c>
      <c r="E7112" s="134" t="s">
        <v>454</v>
      </c>
      <c r="F7112" s="134" t="s">
        <v>468</v>
      </c>
      <c r="G7112" s="134" t="s">
        <v>320</v>
      </c>
      <c r="H7112" s="134" t="s">
        <v>1023</v>
      </c>
      <c r="I7112" s="134" t="s">
        <v>2</v>
      </c>
      <c r="J7112" s="135">
        <v>8864.91</v>
      </c>
      <c r="K7112" s="135">
        <v>-1065.4700000000103</v>
      </c>
      <c r="L7112" s="135">
        <v>-2390.570000000007</v>
      </c>
      <c r="M7112" s="141" t="str">
        <f t="shared" si="223"/>
        <v>201612</v>
      </c>
    </row>
    <row r="7113" spans="1:13" x14ac:dyDescent="0.25">
      <c r="A7113" s="35" t="str">
        <f>VLOOKUP(B7113,ResCat!$A$2:$B$269,2,FALSE)</f>
        <v>XXX</v>
      </c>
      <c r="B7113" s="68" t="str">
        <f>IF(ISNA(VLOOKUP(C7113,COA!$A$2:$B$340,2,FALSE)),"XXX",VLOOKUP(C7113,COA!$A$2:$B$340,2,FALSE))</f>
        <v>N44</v>
      </c>
      <c r="C7113" s="149" t="str">
        <f t="shared" si="224"/>
        <v>0013-1013-0035</v>
      </c>
      <c r="D7113" s="134" t="s">
        <v>467</v>
      </c>
      <c r="E7113" s="134" t="s">
        <v>454</v>
      </c>
      <c r="F7113" s="134" t="s">
        <v>468</v>
      </c>
      <c r="G7113" s="134" t="s">
        <v>320</v>
      </c>
      <c r="H7113" s="134" t="s">
        <v>1023</v>
      </c>
      <c r="I7113" s="134" t="s">
        <v>343</v>
      </c>
      <c r="J7113" s="135">
        <v>191.4</v>
      </c>
      <c r="K7113" s="135">
        <v>43.35</v>
      </c>
      <c r="L7113" s="135">
        <v>33.35</v>
      </c>
      <c r="M7113" s="141" t="str">
        <f t="shared" si="223"/>
        <v>201612</v>
      </c>
    </row>
    <row r="7114" spans="1:13" x14ac:dyDescent="0.25">
      <c r="A7114" s="35" t="str">
        <f>VLOOKUP(B7114,ResCat!$A$2:$B$269,2,FALSE)</f>
        <v>XXX</v>
      </c>
      <c r="B7114" s="68" t="str">
        <f>IF(ISNA(VLOOKUP(C7114,COA!$A$2:$B$340,2,FALSE)),"XXX",VLOOKUP(C7114,COA!$A$2:$B$340,2,FALSE))</f>
        <v>N44</v>
      </c>
      <c r="C7114" s="149" t="str">
        <f t="shared" si="224"/>
        <v>0013-1013-0035</v>
      </c>
      <c r="D7114" s="134" t="s">
        <v>467</v>
      </c>
      <c r="E7114" s="134" t="s">
        <v>454</v>
      </c>
      <c r="F7114" s="134" t="s">
        <v>468</v>
      </c>
      <c r="G7114" s="134" t="s">
        <v>320</v>
      </c>
      <c r="H7114" s="134" t="s">
        <v>1023</v>
      </c>
      <c r="I7114" s="134" t="s">
        <v>1</v>
      </c>
      <c r="J7114" s="135">
        <v>-5811.0900000000029</v>
      </c>
      <c r="K7114" s="135">
        <v>4835.5700000000006</v>
      </c>
      <c r="L7114" s="135">
        <v>1953.389999999999</v>
      </c>
      <c r="M7114" s="141" t="str">
        <f t="shared" si="223"/>
        <v>201612</v>
      </c>
    </row>
    <row r="7115" spans="1:13" x14ac:dyDescent="0.25">
      <c r="A7115" s="35" t="str">
        <f>VLOOKUP(B7115,ResCat!$A$2:$B$269,2,FALSE)</f>
        <v>XXX</v>
      </c>
      <c r="B7115" s="68" t="str">
        <f>IF(ISNA(VLOOKUP(C7115,COA!$A$2:$B$340,2,FALSE)),"XXX",VLOOKUP(C7115,COA!$A$2:$B$340,2,FALSE))</f>
        <v>N44</v>
      </c>
      <c r="C7115" s="149" t="str">
        <f t="shared" si="224"/>
        <v>0013-1013-0035</v>
      </c>
      <c r="D7115" s="134" t="s">
        <v>467</v>
      </c>
      <c r="E7115" s="134" t="s">
        <v>454</v>
      </c>
      <c r="F7115" s="134" t="s">
        <v>468</v>
      </c>
      <c r="G7115" s="134" t="s">
        <v>322</v>
      </c>
      <c r="H7115" s="134" t="s">
        <v>1023</v>
      </c>
      <c r="I7115" s="134" t="s">
        <v>3</v>
      </c>
      <c r="J7115" s="135">
        <v>34794.159999999982</v>
      </c>
      <c r="K7115" s="135">
        <v>8124.5400000000018</v>
      </c>
      <c r="L7115" s="135">
        <v>3613.9999999999991</v>
      </c>
      <c r="M7115" s="141" t="str">
        <f t="shared" si="223"/>
        <v>201701</v>
      </c>
    </row>
    <row r="7116" spans="1:13" x14ac:dyDescent="0.25">
      <c r="A7116" s="35" t="str">
        <f>VLOOKUP(B7116,ResCat!$A$2:$B$269,2,FALSE)</f>
        <v>XXX</v>
      </c>
      <c r="B7116" s="68" t="str">
        <f>IF(ISNA(VLOOKUP(C7116,COA!$A$2:$B$340,2,FALSE)),"XXX",VLOOKUP(C7116,COA!$A$2:$B$340,2,FALSE))</f>
        <v>N44</v>
      </c>
      <c r="C7116" s="149" t="str">
        <f t="shared" si="224"/>
        <v>0013-1013-0035</v>
      </c>
      <c r="D7116" s="134" t="s">
        <v>467</v>
      </c>
      <c r="E7116" s="134" t="s">
        <v>454</v>
      </c>
      <c r="F7116" s="134" t="s">
        <v>468</v>
      </c>
      <c r="G7116" s="134" t="s">
        <v>322</v>
      </c>
      <c r="H7116" s="134" t="s">
        <v>1023</v>
      </c>
      <c r="I7116" s="134" t="s">
        <v>0</v>
      </c>
      <c r="J7116" s="135">
        <v>292280.47999999992</v>
      </c>
      <c r="K7116" s="135">
        <v>205690.0800000001</v>
      </c>
      <c r="L7116" s="135">
        <v>190837.20000000004</v>
      </c>
      <c r="M7116" s="141" t="str">
        <f t="shared" si="223"/>
        <v>201701</v>
      </c>
    </row>
    <row r="7117" spans="1:13" x14ac:dyDescent="0.25">
      <c r="A7117" s="35" t="str">
        <f>VLOOKUP(B7117,ResCat!$A$2:$B$269,2,FALSE)</f>
        <v>XXX</v>
      </c>
      <c r="B7117" s="68" t="str">
        <f>IF(ISNA(VLOOKUP(C7117,COA!$A$2:$B$340,2,FALSE)),"XXX",VLOOKUP(C7117,COA!$A$2:$B$340,2,FALSE))</f>
        <v>N44</v>
      </c>
      <c r="C7117" s="149" t="str">
        <f t="shared" si="224"/>
        <v>0013-1013-0035</v>
      </c>
      <c r="D7117" s="134" t="s">
        <v>467</v>
      </c>
      <c r="E7117" s="134" t="s">
        <v>454</v>
      </c>
      <c r="F7117" s="134" t="s">
        <v>468</v>
      </c>
      <c r="G7117" s="134" t="s">
        <v>322</v>
      </c>
      <c r="H7117" s="134" t="s">
        <v>1023</v>
      </c>
      <c r="I7117" s="134" t="s">
        <v>336</v>
      </c>
      <c r="J7117" s="135">
        <v>2137.0100000000002</v>
      </c>
      <c r="K7117" s="135">
        <v>272.48</v>
      </c>
      <c r="L7117" s="135">
        <v>27.380000000000003</v>
      </c>
      <c r="M7117" s="141" t="str">
        <f t="shared" si="223"/>
        <v>201701</v>
      </c>
    </row>
    <row r="7118" spans="1:13" x14ac:dyDescent="0.25">
      <c r="A7118" s="35" t="str">
        <f>VLOOKUP(B7118,ResCat!$A$2:$B$269,2,FALSE)</f>
        <v>XXX</v>
      </c>
      <c r="B7118" s="68" t="str">
        <f>IF(ISNA(VLOOKUP(C7118,COA!$A$2:$B$340,2,FALSE)),"XXX",VLOOKUP(C7118,COA!$A$2:$B$340,2,FALSE))</f>
        <v>N44</v>
      </c>
      <c r="C7118" s="149" t="str">
        <f t="shared" si="224"/>
        <v>0013-1013-0035</v>
      </c>
      <c r="D7118" s="134" t="s">
        <v>467</v>
      </c>
      <c r="E7118" s="134" t="s">
        <v>454</v>
      </c>
      <c r="F7118" s="134" t="s">
        <v>468</v>
      </c>
      <c r="G7118" s="134" t="s">
        <v>322</v>
      </c>
      <c r="H7118" s="134" t="s">
        <v>1023</v>
      </c>
      <c r="I7118" s="134" t="s">
        <v>2</v>
      </c>
      <c r="J7118" s="135">
        <v>110211.37000000001</v>
      </c>
      <c r="K7118" s="135">
        <v>23796.95</v>
      </c>
      <c r="L7118" s="135">
        <v>11527.340000000002</v>
      </c>
      <c r="M7118" s="141" t="str">
        <f t="shared" si="223"/>
        <v>201701</v>
      </c>
    </row>
    <row r="7119" spans="1:13" x14ac:dyDescent="0.25">
      <c r="A7119" s="35" t="str">
        <f>VLOOKUP(B7119,ResCat!$A$2:$B$269,2,FALSE)</f>
        <v>XXX</v>
      </c>
      <c r="B7119" s="68" t="str">
        <f>IF(ISNA(VLOOKUP(C7119,COA!$A$2:$B$340,2,FALSE)),"XXX",VLOOKUP(C7119,COA!$A$2:$B$340,2,FALSE))</f>
        <v>N44</v>
      </c>
      <c r="C7119" s="149" t="str">
        <f t="shared" si="224"/>
        <v>0013-1013-0035</v>
      </c>
      <c r="D7119" s="134" t="s">
        <v>467</v>
      </c>
      <c r="E7119" s="134" t="s">
        <v>454</v>
      </c>
      <c r="F7119" s="134" t="s">
        <v>468</v>
      </c>
      <c r="G7119" s="134" t="s">
        <v>322</v>
      </c>
      <c r="H7119" s="134" t="s">
        <v>1023</v>
      </c>
      <c r="I7119" s="134" t="s">
        <v>343</v>
      </c>
      <c r="J7119" s="135">
        <v>142.51999999999998</v>
      </c>
      <c r="K7119" s="135">
        <v>142.51999999999998</v>
      </c>
      <c r="L7119" s="135">
        <v>0</v>
      </c>
      <c r="M7119" s="141" t="str">
        <f t="shared" si="223"/>
        <v>201701</v>
      </c>
    </row>
    <row r="7120" spans="1:13" x14ac:dyDescent="0.25">
      <c r="A7120" s="35" t="str">
        <f>VLOOKUP(B7120,ResCat!$A$2:$B$269,2,FALSE)</f>
        <v>XXX</v>
      </c>
      <c r="B7120" s="68" t="str">
        <f>IF(ISNA(VLOOKUP(C7120,COA!$A$2:$B$340,2,FALSE)),"XXX",VLOOKUP(C7120,COA!$A$2:$B$340,2,FALSE))</f>
        <v>N44</v>
      </c>
      <c r="C7120" s="149" t="str">
        <f t="shared" si="224"/>
        <v>0013-1013-0035</v>
      </c>
      <c r="D7120" s="134" t="s">
        <v>467</v>
      </c>
      <c r="E7120" s="134" t="s">
        <v>454</v>
      </c>
      <c r="F7120" s="134" t="s">
        <v>468</v>
      </c>
      <c r="G7120" s="134" t="s">
        <v>322</v>
      </c>
      <c r="H7120" s="134" t="s">
        <v>1023</v>
      </c>
      <c r="I7120" s="134" t="s">
        <v>1</v>
      </c>
      <c r="J7120" s="135">
        <v>55033.590000000026</v>
      </c>
      <c r="K7120" s="135">
        <v>39609.409999999989</v>
      </c>
      <c r="L7120" s="135">
        <v>32989.79</v>
      </c>
      <c r="M7120" s="141" t="str">
        <f t="shared" si="223"/>
        <v>201701</v>
      </c>
    </row>
    <row r="7121" spans="1:13" x14ac:dyDescent="0.25">
      <c r="A7121" s="35" t="str">
        <f>VLOOKUP(B7121,ResCat!$A$2:$B$269,2,FALSE)</f>
        <v>XXX</v>
      </c>
      <c r="B7121" s="68" t="str">
        <f>IF(ISNA(VLOOKUP(C7121,COA!$A$2:$B$340,2,FALSE)),"XXX",VLOOKUP(C7121,COA!$A$2:$B$340,2,FALSE))</f>
        <v>N44</v>
      </c>
      <c r="C7121" s="149" t="str">
        <f t="shared" si="224"/>
        <v>0013-1013-0035</v>
      </c>
      <c r="D7121" s="134" t="s">
        <v>467</v>
      </c>
      <c r="E7121" s="134" t="s">
        <v>454</v>
      </c>
      <c r="F7121" s="134" t="s">
        <v>468</v>
      </c>
      <c r="G7121" s="134" t="s">
        <v>324</v>
      </c>
      <c r="H7121" s="134" t="s">
        <v>1023</v>
      </c>
      <c r="I7121" s="134" t="s">
        <v>3</v>
      </c>
      <c r="J7121" s="135">
        <v>39426.449999999997</v>
      </c>
      <c r="K7121" s="135">
        <v>12924.829999999996</v>
      </c>
      <c r="L7121" s="135">
        <v>7826.5100000000011</v>
      </c>
      <c r="M7121" s="141" t="str">
        <f t="shared" si="223"/>
        <v>201702</v>
      </c>
    </row>
    <row r="7122" spans="1:13" x14ac:dyDescent="0.25">
      <c r="A7122" s="35" t="str">
        <f>VLOOKUP(B7122,ResCat!$A$2:$B$269,2,FALSE)</f>
        <v>XXX</v>
      </c>
      <c r="B7122" s="68" t="str">
        <f>IF(ISNA(VLOOKUP(C7122,COA!$A$2:$B$340,2,FALSE)),"XXX",VLOOKUP(C7122,COA!$A$2:$B$340,2,FALSE))</f>
        <v>N44</v>
      </c>
      <c r="C7122" s="149" t="str">
        <f t="shared" si="224"/>
        <v>0013-1013-0035</v>
      </c>
      <c r="D7122" s="134" t="s">
        <v>467</v>
      </c>
      <c r="E7122" s="134" t="s">
        <v>454</v>
      </c>
      <c r="F7122" s="134" t="s">
        <v>468</v>
      </c>
      <c r="G7122" s="134" t="s">
        <v>324</v>
      </c>
      <c r="H7122" s="134" t="s">
        <v>1023</v>
      </c>
      <c r="I7122" s="134" t="s">
        <v>0</v>
      </c>
      <c r="J7122" s="135">
        <v>359172.35</v>
      </c>
      <c r="K7122" s="135">
        <v>86568.089999999982</v>
      </c>
      <c r="L7122" s="135">
        <v>44387.580000000024</v>
      </c>
      <c r="M7122" s="141" t="str">
        <f t="shared" si="223"/>
        <v>201702</v>
      </c>
    </row>
    <row r="7123" spans="1:13" x14ac:dyDescent="0.25">
      <c r="A7123" s="35" t="str">
        <f>VLOOKUP(B7123,ResCat!$A$2:$B$269,2,FALSE)</f>
        <v>XXX</v>
      </c>
      <c r="B7123" s="68" t="str">
        <f>IF(ISNA(VLOOKUP(C7123,COA!$A$2:$B$340,2,FALSE)),"XXX",VLOOKUP(C7123,COA!$A$2:$B$340,2,FALSE))</f>
        <v>N44</v>
      </c>
      <c r="C7123" s="149" t="str">
        <f t="shared" si="224"/>
        <v>0013-1013-0035</v>
      </c>
      <c r="D7123" s="134" t="s">
        <v>467</v>
      </c>
      <c r="E7123" s="134" t="s">
        <v>454</v>
      </c>
      <c r="F7123" s="134" t="s">
        <v>468</v>
      </c>
      <c r="G7123" s="134" t="s">
        <v>324</v>
      </c>
      <c r="H7123" s="134" t="s">
        <v>1023</v>
      </c>
      <c r="I7123" s="134" t="s">
        <v>336</v>
      </c>
      <c r="J7123" s="135">
        <v>1242.92</v>
      </c>
      <c r="K7123" s="135">
        <v>900.99</v>
      </c>
      <c r="L7123" s="135">
        <v>805.70999999999992</v>
      </c>
      <c r="M7123" s="141" t="str">
        <f t="shared" si="223"/>
        <v>201702</v>
      </c>
    </row>
    <row r="7124" spans="1:13" x14ac:dyDescent="0.25">
      <c r="A7124" s="35" t="str">
        <f>VLOOKUP(B7124,ResCat!$A$2:$B$269,2,FALSE)</f>
        <v>XXX</v>
      </c>
      <c r="B7124" s="68" t="str">
        <f>IF(ISNA(VLOOKUP(C7124,COA!$A$2:$B$340,2,FALSE)),"XXX",VLOOKUP(C7124,COA!$A$2:$B$340,2,FALSE))</f>
        <v>N44</v>
      </c>
      <c r="C7124" s="149" t="str">
        <f t="shared" si="224"/>
        <v>0013-1013-0035</v>
      </c>
      <c r="D7124" s="134" t="s">
        <v>467</v>
      </c>
      <c r="E7124" s="134" t="s">
        <v>454</v>
      </c>
      <c r="F7124" s="134" t="s">
        <v>468</v>
      </c>
      <c r="G7124" s="134" t="s">
        <v>324</v>
      </c>
      <c r="H7124" s="134" t="s">
        <v>1023</v>
      </c>
      <c r="I7124" s="134" t="s">
        <v>2</v>
      </c>
      <c r="J7124" s="135">
        <v>120781.56</v>
      </c>
      <c r="K7124" s="135">
        <v>36072.200000000004</v>
      </c>
      <c r="L7124" s="135">
        <v>20780.62</v>
      </c>
      <c r="M7124" s="141" t="str">
        <f t="shared" si="223"/>
        <v>201702</v>
      </c>
    </row>
    <row r="7125" spans="1:13" x14ac:dyDescent="0.25">
      <c r="A7125" s="35" t="str">
        <f>VLOOKUP(B7125,ResCat!$A$2:$B$269,2,FALSE)</f>
        <v>XXX</v>
      </c>
      <c r="B7125" s="68" t="str">
        <f>IF(ISNA(VLOOKUP(C7125,COA!$A$2:$B$340,2,FALSE)),"XXX",VLOOKUP(C7125,COA!$A$2:$B$340,2,FALSE))</f>
        <v>N44</v>
      </c>
      <c r="C7125" s="149" t="str">
        <f t="shared" si="224"/>
        <v>0013-1013-0035</v>
      </c>
      <c r="D7125" s="134" t="s">
        <v>467</v>
      </c>
      <c r="E7125" s="134" t="s">
        <v>454</v>
      </c>
      <c r="F7125" s="134" t="s">
        <v>468</v>
      </c>
      <c r="G7125" s="134" t="s">
        <v>324</v>
      </c>
      <c r="H7125" s="134" t="s">
        <v>1023</v>
      </c>
      <c r="I7125" s="134" t="s">
        <v>343</v>
      </c>
      <c r="J7125" s="135">
        <v>25</v>
      </c>
      <c r="K7125" s="135">
        <v>25</v>
      </c>
      <c r="L7125" s="135">
        <v>12.5</v>
      </c>
      <c r="M7125" s="141" t="str">
        <f t="shared" si="223"/>
        <v>201702</v>
      </c>
    </row>
    <row r="7126" spans="1:13" x14ac:dyDescent="0.25">
      <c r="A7126" s="35" t="str">
        <f>VLOOKUP(B7126,ResCat!$A$2:$B$269,2,FALSE)</f>
        <v>XXX</v>
      </c>
      <c r="B7126" s="68" t="str">
        <f>IF(ISNA(VLOOKUP(C7126,COA!$A$2:$B$340,2,FALSE)),"XXX",VLOOKUP(C7126,COA!$A$2:$B$340,2,FALSE))</f>
        <v>N44</v>
      </c>
      <c r="C7126" s="149" t="str">
        <f t="shared" si="224"/>
        <v>0013-1013-0035</v>
      </c>
      <c r="D7126" s="134" t="s">
        <v>467</v>
      </c>
      <c r="E7126" s="134" t="s">
        <v>454</v>
      </c>
      <c r="F7126" s="134" t="s">
        <v>468</v>
      </c>
      <c r="G7126" s="134" t="s">
        <v>324</v>
      </c>
      <c r="H7126" s="134" t="s">
        <v>1023</v>
      </c>
      <c r="I7126" s="134" t="s">
        <v>1</v>
      </c>
      <c r="J7126" s="135">
        <v>57764.549999999996</v>
      </c>
      <c r="K7126" s="135">
        <v>22254.94000000001</v>
      </c>
      <c r="L7126" s="135">
        <v>18856.62000000001</v>
      </c>
      <c r="M7126" s="141" t="str">
        <f t="shared" si="223"/>
        <v>201702</v>
      </c>
    </row>
    <row r="7127" spans="1:13" x14ac:dyDescent="0.25">
      <c r="A7127" s="35" t="str">
        <f>VLOOKUP(B7127,ResCat!$A$2:$B$269,2,FALSE)</f>
        <v>XXX</v>
      </c>
      <c r="B7127" s="68" t="str">
        <f>IF(ISNA(VLOOKUP(C7127,COA!$A$2:$B$340,2,FALSE)),"XXX",VLOOKUP(C7127,COA!$A$2:$B$340,2,FALSE))</f>
        <v>N44</v>
      </c>
      <c r="C7127" s="149" t="str">
        <f t="shared" si="224"/>
        <v>0013-1013-0035</v>
      </c>
      <c r="D7127" s="134" t="s">
        <v>467</v>
      </c>
      <c r="E7127" s="134" t="s">
        <v>454</v>
      </c>
      <c r="F7127" s="134" t="s">
        <v>468</v>
      </c>
      <c r="G7127" s="134" t="s">
        <v>326</v>
      </c>
      <c r="H7127" s="134" t="s">
        <v>1023</v>
      </c>
      <c r="I7127" s="134" t="s">
        <v>3</v>
      </c>
      <c r="J7127" s="135">
        <v>45388.23</v>
      </c>
      <c r="K7127" s="135">
        <v>11798.219999999992</v>
      </c>
      <c r="L7127" s="135">
        <v>9238.6800000000039</v>
      </c>
      <c r="M7127" s="141" t="str">
        <f t="shared" si="223"/>
        <v>201703</v>
      </c>
    </row>
    <row r="7128" spans="1:13" x14ac:dyDescent="0.25">
      <c r="A7128" s="35" t="str">
        <f>VLOOKUP(B7128,ResCat!$A$2:$B$269,2,FALSE)</f>
        <v>XXX</v>
      </c>
      <c r="B7128" s="68" t="str">
        <f>IF(ISNA(VLOOKUP(C7128,COA!$A$2:$B$340,2,FALSE)),"XXX",VLOOKUP(C7128,COA!$A$2:$B$340,2,FALSE))</f>
        <v>N44</v>
      </c>
      <c r="C7128" s="149" t="str">
        <f t="shared" si="224"/>
        <v>0013-1013-0035</v>
      </c>
      <c r="D7128" s="134" t="s">
        <v>467</v>
      </c>
      <c r="E7128" s="134" t="s">
        <v>454</v>
      </c>
      <c r="F7128" s="134" t="s">
        <v>468</v>
      </c>
      <c r="G7128" s="134" t="s">
        <v>326</v>
      </c>
      <c r="H7128" s="134" t="s">
        <v>1023</v>
      </c>
      <c r="I7128" s="134" t="s">
        <v>368</v>
      </c>
      <c r="J7128" s="135">
        <v>17.82</v>
      </c>
      <c r="K7128" s="135">
        <v>17.82</v>
      </c>
      <c r="L7128" s="135">
        <v>0</v>
      </c>
      <c r="M7128" s="141" t="str">
        <f t="shared" si="223"/>
        <v>201703</v>
      </c>
    </row>
    <row r="7129" spans="1:13" x14ac:dyDescent="0.25">
      <c r="A7129" s="35" t="str">
        <f>VLOOKUP(B7129,ResCat!$A$2:$B$269,2,FALSE)</f>
        <v>XXX</v>
      </c>
      <c r="B7129" s="68" t="str">
        <f>IF(ISNA(VLOOKUP(C7129,COA!$A$2:$B$340,2,FALSE)),"XXX",VLOOKUP(C7129,COA!$A$2:$B$340,2,FALSE))</f>
        <v>N44</v>
      </c>
      <c r="C7129" s="149" t="str">
        <f t="shared" si="224"/>
        <v>0013-1013-0035</v>
      </c>
      <c r="D7129" s="134" t="s">
        <v>467</v>
      </c>
      <c r="E7129" s="134" t="s">
        <v>454</v>
      </c>
      <c r="F7129" s="134" t="s">
        <v>468</v>
      </c>
      <c r="G7129" s="134" t="s">
        <v>326</v>
      </c>
      <c r="H7129" s="134" t="s">
        <v>1023</v>
      </c>
      <c r="I7129" s="134" t="s">
        <v>0</v>
      </c>
      <c r="J7129" s="135">
        <v>55342.409999999996</v>
      </c>
      <c r="K7129" s="135">
        <v>35005.909999999829</v>
      </c>
      <c r="L7129" s="135">
        <v>14297.619999999872</v>
      </c>
      <c r="M7129" s="141" t="str">
        <f t="shared" si="223"/>
        <v>201703</v>
      </c>
    </row>
    <row r="7130" spans="1:13" x14ac:dyDescent="0.25">
      <c r="A7130" s="35" t="str">
        <f>VLOOKUP(B7130,ResCat!$A$2:$B$269,2,FALSE)</f>
        <v>XXX</v>
      </c>
      <c r="B7130" s="68" t="str">
        <f>IF(ISNA(VLOOKUP(C7130,COA!$A$2:$B$340,2,FALSE)),"XXX",VLOOKUP(C7130,COA!$A$2:$B$340,2,FALSE))</f>
        <v>N44</v>
      </c>
      <c r="C7130" s="149" t="str">
        <f t="shared" si="224"/>
        <v>0013-1013-0035</v>
      </c>
      <c r="D7130" s="134" t="s">
        <v>467</v>
      </c>
      <c r="E7130" s="134" t="s">
        <v>454</v>
      </c>
      <c r="F7130" s="134" t="s">
        <v>468</v>
      </c>
      <c r="G7130" s="134" t="s">
        <v>326</v>
      </c>
      <c r="H7130" s="134" t="s">
        <v>1023</v>
      </c>
      <c r="I7130" s="134" t="s">
        <v>336</v>
      </c>
      <c r="J7130" s="135">
        <v>1779.93</v>
      </c>
      <c r="K7130" s="135">
        <v>1501.1</v>
      </c>
      <c r="L7130" s="135">
        <v>1339.24</v>
      </c>
      <c r="M7130" s="141" t="str">
        <f t="shared" si="223"/>
        <v>201703</v>
      </c>
    </row>
    <row r="7131" spans="1:13" x14ac:dyDescent="0.25">
      <c r="A7131" s="35" t="str">
        <f>VLOOKUP(B7131,ResCat!$A$2:$B$269,2,FALSE)</f>
        <v>XXX</v>
      </c>
      <c r="B7131" s="68" t="str">
        <f>IF(ISNA(VLOOKUP(C7131,COA!$A$2:$B$340,2,FALSE)),"XXX",VLOOKUP(C7131,COA!$A$2:$B$340,2,FALSE))</f>
        <v>N44</v>
      </c>
      <c r="C7131" s="149" t="str">
        <f t="shared" si="224"/>
        <v>0013-1013-0035</v>
      </c>
      <c r="D7131" s="134" t="s">
        <v>467</v>
      </c>
      <c r="E7131" s="134" t="s">
        <v>454</v>
      </c>
      <c r="F7131" s="134" t="s">
        <v>468</v>
      </c>
      <c r="G7131" s="134" t="s">
        <v>326</v>
      </c>
      <c r="H7131" s="134" t="s">
        <v>1023</v>
      </c>
      <c r="I7131" s="134" t="s">
        <v>2</v>
      </c>
      <c r="J7131" s="135">
        <v>127418.22999999998</v>
      </c>
      <c r="K7131" s="135">
        <v>52609.540000000015</v>
      </c>
      <c r="L7131" s="135">
        <v>36045.650000000067</v>
      </c>
      <c r="M7131" s="141" t="str">
        <f t="shared" si="223"/>
        <v>201703</v>
      </c>
    </row>
    <row r="7132" spans="1:13" x14ac:dyDescent="0.25">
      <c r="A7132" s="35" t="str">
        <f>VLOOKUP(B7132,ResCat!$A$2:$B$269,2,FALSE)</f>
        <v>XXX</v>
      </c>
      <c r="B7132" s="68" t="str">
        <f>IF(ISNA(VLOOKUP(C7132,COA!$A$2:$B$340,2,FALSE)),"XXX",VLOOKUP(C7132,COA!$A$2:$B$340,2,FALSE))</f>
        <v>N44</v>
      </c>
      <c r="C7132" s="149" t="str">
        <f t="shared" si="224"/>
        <v>0013-1013-0035</v>
      </c>
      <c r="D7132" s="134" t="s">
        <v>467</v>
      </c>
      <c r="E7132" s="134" t="s">
        <v>454</v>
      </c>
      <c r="F7132" s="134" t="s">
        <v>468</v>
      </c>
      <c r="G7132" s="134" t="s">
        <v>326</v>
      </c>
      <c r="H7132" s="134" t="s">
        <v>1023</v>
      </c>
      <c r="I7132" s="134" t="s">
        <v>1</v>
      </c>
      <c r="J7132" s="135">
        <v>80273.23000000001</v>
      </c>
      <c r="K7132" s="135">
        <v>77871.660000000105</v>
      </c>
      <c r="L7132" s="135">
        <v>77585.530000000086</v>
      </c>
      <c r="M7132" s="141" t="str">
        <f t="shared" si="223"/>
        <v>201703</v>
      </c>
    </row>
    <row r="7133" spans="1:13" x14ac:dyDescent="0.25">
      <c r="A7133" s="35" t="str">
        <f>VLOOKUP(B7133,ResCat!$A$2:$B$269,2,FALSE)</f>
        <v>XXX</v>
      </c>
      <c r="B7133" s="68" t="str">
        <f>IF(ISNA(VLOOKUP(C7133,COA!$A$2:$B$340,2,FALSE)),"XXX",VLOOKUP(C7133,COA!$A$2:$B$340,2,FALSE))</f>
        <v>N44</v>
      </c>
      <c r="C7133" s="149" t="str">
        <f t="shared" si="224"/>
        <v>0013-1013-0035</v>
      </c>
      <c r="D7133" s="134" t="s">
        <v>467</v>
      </c>
      <c r="E7133" s="134" t="s">
        <v>454</v>
      </c>
      <c r="F7133" s="134" t="s">
        <v>468</v>
      </c>
      <c r="G7133" s="134" t="s">
        <v>328</v>
      </c>
      <c r="H7133" s="134" t="s">
        <v>1023</v>
      </c>
      <c r="I7133" s="134" t="s">
        <v>3</v>
      </c>
      <c r="J7133" s="135">
        <v>45942.31</v>
      </c>
      <c r="K7133" s="135">
        <v>5873.3200000000024</v>
      </c>
      <c r="L7133" s="135">
        <v>2978.9999999999991</v>
      </c>
      <c r="M7133" s="141" t="str">
        <f t="shared" si="223"/>
        <v>201704</v>
      </c>
    </row>
    <row r="7134" spans="1:13" x14ac:dyDescent="0.25">
      <c r="A7134" s="35" t="str">
        <f>VLOOKUP(B7134,ResCat!$A$2:$B$269,2,FALSE)</f>
        <v>XXX</v>
      </c>
      <c r="B7134" s="68" t="str">
        <f>IF(ISNA(VLOOKUP(C7134,COA!$A$2:$B$340,2,FALSE)),"XXX",VLOOKUP(C7134,COA!$A$2:$B$340,2,FALSE))</f>
        <v>N44</v>
      </c>
      <c r="C7134" s="149" t="str">
        <f t="shared" si="224"/>
        <v>0013-1013-0035</v>
      </c>
      <c r="D7134" s="134" t="s">
        <v>467</v>
      </c>
      <c r="E7134" s="134" t="s">
        <v>454</v>
      </c>
      <c r="F7134" s="134" t="s">
        <v>468</v>
      </c>
      <c r="G7134" s="134" t="s">
        <v>328</v>
      </c>
      <c r="H7134" s="134" t="s">
        <v>1023</v>
      </c>
      <c r="I7134" s="134" t="s">
        <v>0</v>
      </c>
      <c r="J7134" s="135">
        <v>110875.39000000004</v>
      </c>
      <c r="K7134" s="135">
        <v>103366.93</v>
      </c>
      <c r="L7134" s="135">
        <v>100264.84000000001</v>
      </c>
      <c r="M7134" s="141" t="str">
        <f t="shared" si="223"/>
        <v>201704</v>
      </c>
    </row>
    <row r="7135" spans="1:13" x14ac:dyDescent="0.25">
      <c r="A7135" s="35" t="str">
        <f>VLOOKUP(B7135,ResCat!$A$2:$B$269,2,FALSE)</f>
        <v>XXX</v>
      </c>
      <c r="B7135" s="68" t="str">
        <f>IF(ISNA(VLOOKUP(C7135,COA!$A$2:$B$340,2,FALSE)),"XXX",VLOOKUP(C7135,COA!$A$2:$B$340,2,FALSE))</f>
        <v>N44</v>
      </c>
      <c r="C7135" s="149" t="str">
        <f t="shared" si="224"/>
        <v>0013-1013-0035</v>
      </c>
      <c r="D7135" s="134" t="s">
        <v>467</v>
      </c>
      <c r="E7135" s="134" t="s">
        <v>454</v>
      </c>
      <c r="F7135" s="134" t="s">
        <v>468</v>
      </c>
      <c r="G7135" s="134" t="s">
        <v>328</v>
      </c>
      <c r="H7135" s="134" t="s">
        <v>1023</v>
      </c>
      <c r="I7135" s="134" t="s">
        <v>336</v>
      </c>
      <c r="J7135" s="135">
        <v>206</v>
      </c>
      <c r="K7135" s="135">
        <v>-12.23</v>
      </c>
      <c r="L7135" s="135">
        <v>-2.4900000000000002</v>
      </c>
      <c r="M7135" s="141" t="str">
        <f t="shared" si="223"/>
        <v>201704</v>
      </c>
    </row>
    <row r="7136" spans="1:13" x14ac:dyDescent="0.25">
      <c r="A7136" s="35" t="str">
        <f>VLOOKUP(B7136,ResCat!$A$2:$B$269,2,FALSE)</f>
        <v>XXX</v>
      </c>
      <c r="B7136" s="68" t="str">
        <f>IF(ISNA(VLOOKUP(C7136,COA!$A$2:$B$340,2,FALSE)),"XXX",VLOOKUP(C7136,COA!$A$2:$B$340,2,FALSE))</f>
        <v>N44</v>
      </c>
      <c r="C7136" s="149" t="str">
        <f t="shared" si="224"/>
        <v>0013-1013-0035</v>
      </c>
      <c r="D7136" s="134" t="s">
        <v>467</v>
      </c>
      <c r="E7136" s="134" t="s">
        <v>454</v>
      </c>
      <c r="F7136" s="134" t="s">
        <v>468</v>
      </c>
      <c r="G7136" s="134" t="s">
        <v>328</v>
      </c>
      <c r="H7136" s="134" t="s">
        <v>1023</v>
      </c>
      <c r="I7136" s="134" t="s">
        <v>2</v>
      </c>
      <c r="J7136" s="135">
        <v>92667.769999999946</v>
      </c>
      <c r="K7136" s="135">
        <v>36027.710000000028</v>
      </c>
      <c r="L7136" s="135">
        <v>25060.410000000029</v>
      </c>
      <c r="M7136" s="141" t="str">
        <f t="shared" si="223"/>
        <v>201704</v>
      </c>
    </row>
    <row r="7137" spans="1:13" x14ac:dyDescent="0.25">
      <c r="A7137" s="35" t="str">
        <f>VLOOKUP(B7137,ResCat!$A$2:$B$269,2,FALSE)</f>
        <v>XXX</v>
      </c>
      <c r="B7137" s="68" t="str">
        <f>IF(ISNA(VLOOKUP(C7137,COA!$A$2:$B$340,2,FALSE)),"XXX",VLOOKUP(C7137,COA!$A$2:$B$340,2,FALSE))</f>
        <v>N44</v>
      </c>
      <c r="C7137" s="149" t="str">
        <f t="shared" si="224"/>
        <v>0013-1013-0035</v>
      </c>
      <c r="D7137" s="134" t="s">
        <v>467</v>
      </c>
      <c r="E7137" s="134" t="s">
        <v>454</v>
      </c>
      <c r="F7137" s="134" t="s">
        <v>468</v>
      </c>
      <c r="G7137" s="134" t="s">
        <v>328</v>
      </c>
      <c r="H7137" s="134" t="s">
        <v>1023</v>
      </c>
      <c r="I7137" s="134" t="s">
        <v>1</v>
      </c>
      <c r="J7137" s="135">
        <v>72919.860000000015</v>
      </c>
      <c r="K7137" s="135">
        <v>16969.769999999986</v>
      </c>
      <c r="L7137" s="135">
        <v>8771.5600000000068</v>
      </c>
      <c r="M7137" s="141" t="str">
        <f t="shared" si="223"/>
        <v>201704</v>
      </c>
    </row>
    <row r="7138" spans="1:13" x14ac:dyDescent="0.25">
      <c r="A7138" s="35" t="str">
        <f>VLOOKUP(B7138,ResCat!$A$2:$B$269,2,FALSE)</f>
        <v>XXX</v>
      </c>
      <c r="B7138" s="68" t="str">
        <f>IF(ISNA(VLOOKUP(C7138,COA!$A$2:$B$340,2,FALSE)),"XXX",VLOOKUP(C7138,COA!$A$2:$B$340,2,FALSE))</f>
        <v>N44</v>
      </c>
      <c r="C7138" s="149" t="str">
        <f t="shared" si="224"/>
        <v>0013-1013-0035</v>
      </c>
      <c r="D7138" s="134" t="s">
        <v>467</v>
      </c>
      <c r="E7138" s="134" t="s">
        <v>454</v>
      </c>
      <c r="F7138" s="134" t="s">
        <v>468</v>
      </c>
      <c r="G7138" s="134" t="s">
        <v>330</v>
      </c>
      <c r="H7138" s="134" t="s">
        <v>1023</v>
      </c>
      <c r="I7138" s="134" t="s">
        <v>3</v>
      </c>
      <c r="J7138" s="135">
        <v>45600.909999999996</v>
      </c>
      <c r="K7138" s="135">
        <v>19373.709999999995</v>
      </c>
      <c r="L7138" s="135">
        <v>13843.419999999998</v>
      </c>
      <c r="M7138" s="141" t="str">
        <f t="shared" si="223"/>
        <v>201705</v>
      </c>
    </row>
    <row r="7139" spans="1:13" x14ac:dyDescent="0.25">
      <c r="A7139" s="35" t="str">
        <f>VLOOKUP(B7139,ResCat!$A$2:$B$269,2,FALSE)</f>
        <v>XXX</v>
      </c>
      <c r="B7139" s="68" t="str">
        <f>IF(ISNA(VLOOKUP(C7139,COA!$A$2:$B$340,2,FALSE)),"XXX",VLOOKUP(C7139,COA!$A$2:$B$340,2,FALSE))</f>
        <v>N44</v>
      </c>
      <c r="C7139" s="149" t="str">
        <f t="shared" si="224"/>
        <v>0013-1013-0035</v>
      </c>
      <c r="D7139" s="134" t="s">
        <v>467</v>
      </c>
      <c r="E7139" s="134" t="s">
        <v>454</v>
      </c>
      <c r="F7139" s="134" t="s">
        <v>468</v>
      </c>
      <c r="G7139" s="134" t="s">
        <v>330</v>
      </c>
      <c r="H7139" s="134" t="s">
        <v>1023</v>
      </c>
      <c r="I7139" s="134" t="s">
        <v>0</v>
      </c>
      <c r="J7139" s="135">
        <v>323215.21999999997</v>
      </c>
      <c r="K7139" s="135">
        <v>195882.76</v>
      </c>
      <c r="L7139" s="135">
        <v>183398.33000000002</v>
      </c>
      <c r="M7139" s="141" t="str">
        <f t="shared" si="223"/>
        <v>201705</v>
      </c>
    </row>
    <row r="7140" spans="1:13" x14ac:dyDescent="0.25">
      <c r="A7140" s="35" t="str">
        <f>VLOOKUP(B7140,ResCat!$A$2:$B$269,2,FALSE)</f>
        <v>XXX</v>
      </c>
      <c r="B7140" s="68" t="str">
        <f>IF(ISNA(VLOOKUP(C7140,COA!$A$2:$B$340,2,FALSE)),"XXX",VLOOKUP(C7140,COA!$A$2:$B$340,2,FALSE))</f>
        <v>N44</v>
      </c>
      <c r="C7140" s="149" t="str">
        <f t="shared" si="224"/>
        <v>0013-1013-0035</v>
      </c>
      <c r="D7140" s="134" t="s">
        <v>467</v>
      </c>
      <c r="E7140" s="134" t="s">
        <v>454</v>
      </c>
      <c r="F7140" s="134" t="s">
        <v>468</v>
      </c>
      <c r="G7140" s="134" t="s">
        <v>330</v>
      </c>
      <c r="H7140" s="134" t="s">
        <v>1023</v>
      </c>
      <c r="I7140" s="134" t="s">
        <v>336</v>
      </c>
      <c r="J7140" s="135">
        <v>49</v>
      </c>
      <c r="K7140" s="135">
        <v>41.46</v>
      </c>
      <c r="L7140" s="135">
        <v>41.46</v>
      </c>
      <c r="M7140" s="141" t="str">
        <f t="shared" si="223"/>
        <v>201705</v>
      </c>
    </row>
    <row r="7141" spans="1:13" x14ac:dyDescent="0.25">
      <c r="A7141" s="35" t="str">
        <f>VLOOKUP(B7141,ResCat!$A$2:$B$269,2,FALSE)</f>
        <v>XXX</v>
      </c>
      <c r="B7141" s="68" t="str">
        <f>IF(ISNA(VLOOKUP(C7141,COA!$A$2:$B$340,2,FALSE)),"XXX",VLOOKUP(C7141,COA!$A$2:$B$340,2,FALSE))</f>
        <v>N44</v>
      </c>
      <c r="C7141" s="149" t="str">
        <f t="shared" si="224"/>
        <v>0013-1013-0035</v>
      </c>
      <c r="D7141" s="134" t="s">
        <v>467</v>
      </c>
      <c r="E7141" s="134" t="s">
        <v>454</v>
      </c>
      <c r="F7141" s="134" t="s">
        <v>468</v>
      </c>
      <c r="G7141" s="134" t="s">
        <v>330</v>
      </c>
      <c r="H7141" s="134" t="s">
        <v>1023</v>
      </c>
      <c r="I7141" s="134" t="s">
        <v>2</v>
      </c>
      <c r="J7141" s="135">
        <v>153185.55999999994</v>
      </c>
      <c r="K7141" s="135">
        <v>30322.729999999989</v>
      </c>
      <c r="L7141" s="135">
        <v>22159.309999999998</v>
      </c>
      <c r="M7141" s="141" t="str">
        <f t="shared" si="223"/>
        <v>201705</v>
      </c>
    </row>
    <row r="7142" spans="1:13" x14ac:dyDescent="0.25">
      <c r="A7142" s="35" t="str">
        <f>VLOOKUP(B7142,ResCat!$A$2:$B$269,2,FALSE)</f>
        <v>XXX</v>
      </c>
      <c r="B7142" s="68" t="str">
        <f>IF(ISNA(VLOOKUP(C7142,COA!$A$2:$B$340,2,FALSE)),"XXX",VLOOKUP(C7142,COA!$A$2:$B$340,2,FALSE))</f>
        <v>N44</v>
      </c>
      <c r="C7142" s="149" t="str">
        <f t="shared" si="224"/>
        <v>0013-1013-0035</v>
      </c>
      <c r="D7142" s="134" t="s">
        <v>467</v>
      </c>
      <c r="E7142" s="134" t="s">
        <v>454</v>
      </c>
      <c r="F7142" s="134" t="s">
        <v>468</v>
      </c>
      <c r="G7142" s="134" t="s">
        <v>330</v>
      </c>
      <c r="H7142" s="134" t="s">
        <v>1023</v>
      </c>
      <c r="I7142" s="134" t="s">
        <v>343</v>
      </c>
      <c r="J7142" s="135">
        <v>11023.949999999999</v>
      </c>
      <c r="K7142" s="135">
        <v>4879.8900000000003</v>
      </c>
      <c r="L7142" s="135">
        <v>4656.58</v>
      </c>
      <c r="M7142" s="141" t="str">
        <f t="shared" si="223"/>
        <v>201705</v>
      </c>
    </row>
    <row r="7143" spans="1:13" x14ac:dyDescent="0.25">
      <c r="A7143" s="35" t="str">
        <f>VLOOKUP(B7143,ResCat!$A$2:$B$269,2,FALSE)</f>
        <v>XXX</v>
      </c>
      <c r="B7143" s="68" t="str">
        <f>IF(ISNA(VLOOKUP(C7143,COA!$A$2:$B$340,2,FALSE)),"XXX",VLOOKUP(C7143,COA!$A$2:$B$340,2,FALSE))</f>
        <v>N44</v>
      </c>
      <c r="C7143" s="149" t="str">
        <f t="shared" si="224"/>
        <v>0013-1013-0035</v>
      </c>
      <c r="D7143" s="134" t="s">
        <v>467</v>
      </c>
      <c r="E7143" s="134" t="s">
        <v>454</v>
      </c>
      <c r="F7143" s="134" t="s">
        <v>468</v>
      </c>
      <c r="G7143" s="134" t="s">
        <v>330</v>
      </c>
      <c r="H7143" s="134" t="s">
        <v>1023</v>
      </c>
      <c r="I7143" s="134" t="s">
        <v>1</v>
      </c>
      <c r="J7143" s="135">
        <v>106355.75999999995</v>
      </c>
      <c r="K7143" s="135">
        <v>24535.559999999998</v>
      </c>
      <c r="L7143" s="135">
        <v>19094.839999999989</v>
      </c>
      <c r="M7143" s="141" t="str">
        <f t="shared" si="223"/>
        <v>201705</v>
      </c>
    </row>
    <row r="7144" spans="1:13" x14ac:dyDescent="0.25">
      <c r="A7144" s="35" t="str">
        <f>VLOOKUP(B7144,ResCat!$A$2:$B$269,2,FALSE)</f>
        <v>XXX</v>
      </c>
      <c r="B7144" s="68" t="str">
        <f>IF(ISNA(VLOOKUP(C7144,COA!$A$2:$B$340,2,FALSE)),"XXX",VLOOKUP(C7144,COA!$A$2:$B$340,2,FALSE))</f>
        <v>N44</v>
      </c>
      <c r="C7144" s="149" t="str">
        <f t="shared" si="224"/>
        <v>0013-1013-0035</v>
      </c>
      <c r="D7144" s="134" t="s">
        <v>467</v>
      </c>
      <c r="E7144" s="134" t="s">
        <v>454</v>
      </c>
      <c r="F7144" s="134" t="s">
        <v>468</v>
      </c>
      <c r="G7144" s="134" t="s">
        <v>332</v>
      </c>
      <c r="H7144" s="134" t="s">
        <v>1023</v>
      </c>
      <c r="I7144" s="134" t="s">
        <v>3</v>
      </c>
      <c r="J7144" s="135">
        <v>73184.410000000047</v>
      </c>
      <c r="K7144" s="135">
        <v>24977.67</v>
      </c>
      <c r="L7144" s="135">
        <v>19842.659999999996</v>
      </c>
      <c r="M7144" s="141" t="str">
        <f t="shared" si="223"/>
        <v>201706</v>
      </c>
    </row>
    <row r="7145" spans="1:13" x14ac:dyDescent="0.25">
      <c r="A7145" s="35" t="str">
        <f>VLOOKUP(B7145,ResCat!$A$2:$B$269,2,FALSE)</f>
        <v>XXX</v>
      </c>
      <c r="B7145" s="68" t="str">
        <f>IF(ISNA(VLOOKUP(C7145,COA!$A$2:$B$340,2,FALSE)),"XXX",VLOOKUP(C7145,COA!$A$2:$B$340,2,FALSE))</f>
        <v>N44</v>
      </c>
      <c r="C7145" s="149" t="str">
        <f t="shared" si="224"/>
        <v>0013-1013-0035</v>
      </c>
      <c r="D7145" s="134" t="s">
        <v>467</v>
      </c>
      <c r="E7145" s="134" t="s">
        <v>454</v>
      </c>
      <c r="F7145" s="134" t="s">
        <v>468</v>
      </c>
      <c r="G7145" s="134" t="s">
        <v>332</v>
      </c>
      <c r="H7145" s="134" t="s">
        <v>1023</v>
      </c>
      <c r="I7145" s="134" t="s">
        <v>0</v>
      </c>
      <c r="J7145" s="135">
        <v>394695.19000000006</v>
      </c>
      <c r="K7145" s="135">
        <v>102418.24000000006</v>
      </c>
      <c r="L7145" s="135">
        <v>47605.899999999965</v>
      </c>
      <c r="M7145" s="141" t="str">
        <f t="shared" si="223"/>
        <v>201706</v>
      </c>
    </row>
    <row r="7146" spans="1:13" x14ac:dyDescent="0.25">
      <c r="A7146" s="35" t="str">
        <f>VLOOKUP(B7146,ResCat!$A$2:$B$269,2,FALSE)</f>
        <v>XXX</v>
      </c>
      <c r="B7146" s="68" t="str">
        <f>IF(ISNA(VLOOKUP(C7146,COA!$A$2:$B$340,2,FALSE)),"XXX",VLOOKUP(C7146,COA!$A$2:$B$340,2,FALSE))</f>
        <v>N44</v>
      </c>
      <c r="C7146" s="149" t="str">
        <f t="shared" si="224"/>
        <v>0013-1013-0035</v>
      </c>
      <c r="D7146" s="134" t="s">
        <v>467</v>
      </c>
      <c r="E7146" s="134" t="s">
        <v>454</v>
      </c>
      <c r="F7146" s="134" t="s">
        <v>468</v>
      </c>
      <c r="G7146" s="134" t="s">
        <v>332</v>
      </c>
      <c r="H7146" s="134" t="s">
        <v>1023</v>
      </c>
      <c r="I7146" s="134" t="s">
        <v>336</v>
      </c>
      <c r="J7146" s="135">
        <v>2089.0299999999997</v>
      </c>
      <c r="K7146" s="135">
        <v>252.97</v>
      </c>
      <c r="L7146" s="135">
        <v>51.410000000000004</v>
      </c>
      <c r="M7146" s="141" t="str">
        <f t="shared" si="223"/>
        <v>201706</v>
      </c>
    </row>
    <row r="7147" spans="1:13" x14ac:dyDescent="0.25">
      <c r="A7147" s="35" t="str">
        <f>VLOOKUP(B7147,ResCat!$A$2:$B$269,2,FALSE)</f>
        <v>XXX</v>
      </c>
      <c r="B7147" s="68" t="str">
        <f>IF(ISNA(VLOOKUP(C7147,COA!$A$2:$B$340,2,FALSE)),"XXX",VLOOKUP(C7147,COA!$A$2:$B$340,2,FALSE))</f>
        <v>N44</v>
      </c>
      <c r="C7147" s="149" t="str">
        <f t="shared" si="224"/>
        <v>0013-1013-0035</v>
      </c>
      <c r="D7147" s="134" t="s">
        <v>467</v>
      </c>
      <c r="E7147" s="134" t="s">
        <v>454</v>
      </c>
      <c r="F7147" s="134" t="s">
        <v>468</v>
      </c>
      <c r="G7147" s="134" t="s">
        <v>332</v>
      </c>
      <c r="H7147" s="134" t="s">
        <v>1023</v>
      </c>
      <c r="I7147" s="134" t="s">
        <v>2</v>
      </c>
      <c r="J7147" s="135">
        <v>414507.06</v>
      </c>
      <c r="K7147" s="135">
        <v>74338.729999999981</v>
      </c>
      <c r="L7147" s="135">
        <v>37462.620000000068</v>
      </c>
      <c r="M7147" s="141" t="str">
        <f t="shared" si="223"/>
        <v>201706</v>
      </c>
    </row>
    <row r="7148" spans="1:13" x14ac:dyDescent="0.25">
      <c r="A7148" s="35" t="str">
        <f>VLOOKUP(B7148,ResCat!$A$2:$B$269,2,FALSE)</f>
        <v>XXX</v>
      </c>
      <c r="B7148" s="68" t="str">
        <f>IF(ISNA(VLOOKUP(C7148,COA!$A$2:$B$340,2,FALSE)),"XXX",VLOOKUP(C7148,COA!$A$2:$B$340,2,FALSE))</f>
        <v>N44</v>
      </c>
      <c r="C7148" s="149" t="str">
        <f t="shared" si="224"/>
        <v>0013-1013-0035</v>
      </c>
      <c r="D7148" s="134" t="s">
        <v>467</v>
      </c>
      <c r="E7148" s="134" t="s">
        <v>454</v>
      </c>
      <c r="F7148" s="134" t="s">
        <v>468</v>
      </c>
      <c r="G7148" s="134" t="s">
        <v>332</v>
      </c>
      <c r="H7148" s="134" t="s">
        <v>1023</v>
      </c>
      <c r="I7148" s="134" t="s">
        <v>343</v>
      </c>
      <c r="J7148" s="135">
        <v>7542.5099999999993</v>
      </c>
      <c r="K7148" s="135">
        <v>4007.78</v>
      </c>
      <c r="L7148" s="135">
        <v>3820.45</v>
      </c>
      <c r="M7148" s="141" t="str">
        <f t="shared" si="223"/>
        <v>201706</v>
      </c>
    </row>
    <row r="7149" spans="1:13" x14ac:dyDescent="0.25">
      <c r="A7149" s="35" t="str">
        <f>VLOOKUP(B7149,ResCat!$A$2:$B$269,2,FALSE)</f>
        <v>XXX</v>
      </c>
      <c r="B7149" s="68" t="str">
        <f>IF(ISNA(VLOOKUP(C7149,COA!$A$2:$B$340,2,FALSE)),"XXX",VLOOKUP(C7149,COA!$A$2:$B$340,2,FALSE))</f>
        <v>N44</v>
      </c>
      <c r="C7149" s="149" t="str">
        <f t="shared" si="224"/>
        <v>0013-1013-0035</v>
      </c>
      <c r="D7149" s="134" t="s">
        <v>467</v>
      </c>
      <c r="E7149" s="134" t="s">
        <v>454</v>
      </c>
      <c r="F7149" s="134" t="s">
        <v>468</v>
      </c>
      <c r="G7149" s="134" t="s">
        <v>332</v>
      </c>
      <c r="H7149" s="134" t="s">
        <v>1023</v>
      </c>
      <c r="I7149" s="134" t="s">
        <v>1</v>
      </c>
      <c r="J7149" s="135">
        <v>298477.72000000015</v>
      </c>
      <c r="K7149" s="135">
        <v>87872.46</v>
      </c>
      <c r="L7149" s="135">
        <v>55375.66</v>
      </c>
      <c r="M7149" s="141" t="str">
        <f t="shared" si="223"/>
        <v>201706</v>
      </c>
    </row>
    <row r="7150" spans="1:13" x14ac:dyDescent="0.25">
      <c r="A7150" s="35" t="str">
        <f>VLOOKUP(B7150,ResCat!$A$2:$B$269,2,FALSE)</f>
        <v>XXX</v>
      </c>
      <c r="B7150" s="68" t="str">
        <f>IF(ISNA(VLOOKUP(C7150,COA!$A$2:$B$340,2,FALSE)),"XXX",VLOOKUP(C7150,COA!$A$2:$B$340,2,FALSE))</f>
        <v>N44</v>
      </c>
      <c r="C7150" s="149" t="str">
        <f t="shared" si="224"/>
        <v>0013-1013-0035</v>
      </c>
      <c r="D7150" s="134" t="s">
        <v>467</v>
      </c>
      <c r="E7150" s="134" t="s">
        <v>454</v>
      </c>
      <c r="F7150" s="134" t="s">
        <v>468</v>
      </c>
      <c r="G7150" s="134" t="s">
        <v>335</v>
      </c>
      <c r="H7150" s="134" t="s">
        <v>1023</v>
      </c>
      <c r="I7150" s="134" t="s">
        <v>3</v>
      </c>
      <c r="J7150" s="135">
        <v>131745.62000000005</v>
      </c>
      <c r="K7150" s="135">
        <v>76797.290000000052</v>
      </c>
      <c r="L7150" s="135">
        <v>69413.490000000034</v>
      </c>
      <c r="M7150" s="141" t="str">
        <f t="shared" si="223"/>
        <v>201707</v>
      </c>
    </row>
    <row r="7151" spans="1:13" x14ac:dyDescent="0.25">
      <c r="A7151" s="35" t="str">
        <f>VLOOKUP(B7151,ResCat!$A$2:$B$269,2,FALSE)</f>
        <v>XXX</v>
      </c>
      <c r="B7151" s="68" t="str">
        <f>IF(ISNA(VLOOKUP(C7151,COA!$A$2:$B$340,2,FALSE)),"XXX",VLOOKUP(C7151,COA!$A$2:$B$340,2,FALSE))</f>
        <v>N44</v>
      </c>
      <c r="C7151" s="149" t="str">
        <f t="shared" si="224"/>
        <v>0013-1013-0035</v>
      </c>
      <c r="D7151" s="134" t="s">
        <v>467</v>
      </c>
      <c r="E7151" s="134" t="s">
        <v>454</v>
      </c>
      <c r="F7151" s="134" t="s">
        <v>468</v>
      </c>
      <c r="G7151" s="134" t="s">
        <v>335</v>
      </c>
      <c r="H7151" s="134" t="s">
        <v>1023</v>
      </c>
      <c r="I7151" s="134" t="s">
        <v>0</v>
      </c>
      <c r="J7151" s="135">
        <v>878557.92999999982</v>
      </c>
      <c r="K7151" s="135">
        <v>495249.85000000003</v>
      </c>
      <c r="L7151" s="135">
        <v>467464.7100000002</v>
      </c>
      <c r="M7151" s="141" t="str">
        <f t="shared" si="223"/>
        <v>201707</v>
      </c>
    </row>
    <row r="7152" spans="1:13" x14ac:dyDescent="0.25">
      <c r="A7152" s="35" t="str">
        <f>VLOOKUP(B7152,ResCat!$A$2:$B$269,2,FALSE)</f>
        <v>XXX</v>
      </c>
      <c r="B7152" s="68" t="str">
        <f>IF(ISNA(VLOOKUP(C7152,COA!$A$2:$B$340,2,FALSE)),"XXX",VLOOKUP(C7152,COA!$A$2:$B$340,2,FALSE))</f>
        <v>N44</v>
      </c>
      <c r="C7152" s="149" t="str">
        <f t="shared" si="224"/>
        <v>0013-1013-0035</v>
      </c>
      <c r="D7152" s="134" t="s">
        <v>467</v>
      </c>
      <c r="E7152" s="134" t="s">
        <v>454</v>
      </c>
      <c r="F7152" s="134" t="s">
        <v>468</v>
      </c>
      <c r="G7152" s="134" t="s">
        <v>335</v>
      </c>
      <c r="H7152" s="134" t="s">
        <v>1023</v>
      </c>
      <c r="I7152" s="134" t="s">
        <v>336</v>
      </c>
      <c r="J7152" s="135">
        <v>2056.37</v>
      </c>
      <c r="K7152" s="135">
        <v>351.90999999999997</v>
      </c>
      <c r="L7152" s="135">
        <v>158.78</v>
      </c>
      <c r="M7152" s="141" t="str">
        <f t="shared" si="223"/>
        <v>201707</v>
      </c>
    </row>
    <row r="7153" spans="1:13" x14ac:dyDescent="0.25">
      <c r="A7153" s="35" t="str">
        <f>VLOOKUP(B7153,ResCat!$A$2:$B$269,2,FALSE)</f>
        <v>XXX</v>
      </c>
      <c r="B7153" s="68" t="str">
        <f>IF(ISNA(VLOOKUP(C7153,COA!$A$2:$B$340,2,FALSE)),"XXX",VLOOKUP(C7153,COA!$A$2:$B$340,2,FALSE))</f>
        <v>N44</v>
      </c>
      <c r="C7153" s="149" t="str">
        <f t="shared" si="224"/>
        <v>0013-1013-0035</v>
      </c>
      <c r="D7153" s="134" t="s">
        <v>467</v>
      </c>
      <c r="E7153" s="134" t="s">
        <v>454</v>
      </c>
      <c r="F7153" s="134" t="s">
        <v>468</v>
      </c>
      <c r="G7153" s="134" t="s">
        <v>335</v>
      </c>
      <c r="H7153" s="134" t="s">
        <v>1023</v>
      </c>
      <c r="I7153" s="134" t="s">
        <v>2</v>
      </c>
      <c r="J7153" s="135">
        <v>349373.13000000018</v>
      </c>
      <c r="K7153" s="135">
        <v>180880.5999999998</v>
      </c>
      <c r="L7153" s="135">
        <v>109433.85000000006</v>
      </c>
      <c r="M7153" s="141" t="str">
        <f t="shared" si="223"/>
        <v>201707</v>
      </c>
    </row>
    <row r="7154" spans="1:13" x14ac:dyDescent="0.25">
      <c r="A7154" s="35" t="str">
        <f>VLOOKUP(B7154,ResCat!$A$2:$B$269,2,FALSE)</f>
        <v>XXX</v>
      </c>
      <c r="B7154" s="68" t="str">
        <f>IF(ISNA(VLOOKUP(C7154,COA!$A$2:$B$340,2,FALSE)),"XXX",VLOOKUP(C7154,COA!$A$2:$B$340,2,FALSE))</f>
        <v>N44</v>
      </c>
      <c r="C7154" s="149" t="str">
        <f t="shared" si="224"/>
        <v>0013-1013-0035</v>
      </c>
      <c r="D7154" s="134" t="s">
        <v>467</v>
      </c>
      <c r="E7154" s="134" t="s">
        <v>454</v>
      </c>
      <c r="F7154" s="134" t="s">
        <v>468</v>
      </c>
      <c r="G7154" s="134" t="s">
        <v>335</v>
      </c>
      <c r="H7154" s="134" t="s">
        <v>1023</v>
      </c>
      <c r="I7154" s="134" t="s">
        <v>343</v>
      </c>
      <c r="J7154" s="135">
        <v>5158.05</v>
      </c>
      <c r="K7154" s="135">
        <v>3029.6200000000003</v>
      </c>
      <c r="L7154" s="135">
        <v>3027.34</v>
      </c>
      <c r="M7154" s="141" t="str">
        <f t="shared" si="223"/>
        <v>201707</v>
      </c>
    </row>
    <row r="7155" spans="1:13" x14ac:dyDescent="0.25">
      <c r="A7155" s="35" t="str">
        <f>VLOOKUP(B7155,ResCat!$A$2:$B$269,2,FALSE)</f>
        <v>XXX</v>
      </c>
      <c r="B7155" s="68" t="str">
        <f>IF(ISNA(VLOOKUP(C7155,COA!$A$2:$B$340,2,FALSE)),"XXX",VLOOKUP(C7155,COA!$A$2:$B$340,2,FALSE))</f>
        <v>N44</v>
      </c>
      <c r="C7155" s="149" t="str">
        <f t="shared" si="224"/>
        <v>0013-1013-0035</v>
      </c>
      <c r="D7155" s="134" t="s">
        <v>467</v>
      </c>
      <c r="E7155" s="134" t="s">
        <v>454</v>
      </c>
      <c r="F7155" s="134" t="s">
        <v>468</v>
      </c>
      <c r="G7155" s="134" t="s">
        <v>335</v>
      </c>
      <c r="H7155" s="134" t="s">
        <v>1023</v>
      </c>
      <c r="I7155" s="134" t="s">
        <v>1</v>
      </c>
      <c r="J7155" s="135">
        <v>546488.83000000042</v>
      </c>
      <c r="K7155" s="135">
        <v>150483.62000000002</v>
      </c>
      <c r="L7155" s="135">
        <v>132465.41000000009</v>
      </c>
      <c r="M7155" s="141" t="str">
        <f t="shared" si="223"/>
        <v>201707</v>
      </c>
    </row>
    <row r="7156" spans="1:13" x14ac:dyDescent="0.25">
      <c r="A7156" s="35" t="str">
        <f>VLOOKUP(B7156,ResCat!$A$2:$B$269,2,FALSE)</f>
        <v>XXX</v>
      </c>
      <c r="B7156" s="68" t="str">
        <f>IF(ISNA(VLOOKUP(C7156,COA!$A$2:$B$340,2,FALSE)),"XXX",VLOOKUP(C7156,COA!$A$2:$B$340,2,FALSE))</f>
        <v>N44</v>
      </c>
      <c r="C7156" s="149" t="str">
        <f t="shared" si="224"/>
        <v>0013-1013-0035</v>
      </c>
      <c r="D7156" s="134" t="s">
        <v>467</v>
      </c>
      <c r="E7156" s="134" t="s">
        <v>454</v>
      </c>
      <c r="F7156" s="134" t="s">
        <v>468</v>
      </c>
      <c r="G7156" s="134" t="s">
        <v>4</v>
      </c>
      <c r="H7156" s="134" t="s">
        <v>1023</v>
      </c>
      <c r="I7156" s="134" t="s">
        <v>3</v>
      </c>
      <c r="J7156" s="135">
        <v>146769.31000000006</v>
      </c>
      <c r="K7156" s="135">
        <v>61666.740000000034</v>
      </c>
      <c r="L7156" s="135">
        <v>37710.660000000011</v>
      </c>
      <c r="M7156" s="141" t="str">
        <f t="shared" si="223"/>
        <v>201708</v>
      </c>
    </row>
    <row r="7157" spans="1:13" x14ac:dyDescent="0.25">
      <c r="A7157" s="35" t="str">
        <f>VLOOKUP(B7157,ResCat!$A$2:$B$269,2,FALSE)</f>
        <v>XXX</v>
      </c>
      <c r="B7157" s="68" t="str">
        <f>IF(ISNA(VLOOKUP(C7157,COA!$A$2:$B$340,2,FALSE)),"XXX",VLOOKUP(C7157,COA!$A$2:$B$340,2,FALSE))</f>
        <v>N44</v>
      </c>
      <c r="C7157" s="149" t="str">
        <f t="shared" si="224"/>
        <v>0013-1013-0035</v>
      </c>
      <c r="D7157" s="134" t="s">
        <v>467</v>
      </c>
      <c r="E7157" s="134" t="s">
        <v>454</v>
      </c>
      <c r="F7157" s="134" t="s">
        <v>468</v>
      </c>
      <c r="G7157" s="134" t="s">
        <v>4</v>
      </c>
      <c r="H7157" s="134" t="s">
        <v>1023</v>
      </c>
      <c r="I7157" s="134" t="s">
        <v>0</v>
      </c>
      <c r="J7157" s="135">
        <v>1243483.5300000003</v>
      </c>
      <c r="K7157" s="135">
        <v>604228.4099999998</v>
      </c>
      <c r="L7157" s="135">
        <v>528879.75999999978</v>
      </c>
      <c r="M7157" s="141" t="str">
        <f t="shared" si="223"/>
        <v>201708</v>
      </c>
    </row>
    <row r="7158" spans="1:13" x14ac:dyDescent="0.25">
      <c r="A7158" s="35" t="str">
        <f>VLOOKUP(B7158,ResCat!$A$2:$B$269,2,FALSE)</f>
        <v>XXX</v>
      </c>
      <c r="B7158" s="68" t="str">
        <f>IF(ISNA(VLOOKUP(C7158,COA!$A$2:$B$340,2,FALSE)),"XXX",VLOOKUP(C7158,COA!$A$2:$B$340,2,FALSE))</f>
        <v>N44</v>
      </c>
      <c r="C7158" s="149" t="str">
        <f t="shared" si="224"/>
        <v>0013-1013-0035</v>
      </c>
      <c r="D7158" s="134" t="s">
        <v>467</v>
      </c>
      <c r="E7158" s="134" t="s">
        <v>454</v>
      </c>
      <c r="F7158" s="134" t="s">
        <v>468</v>
      </c>
      <c r="G7158" s="134" t="s">
        <v>4</v>
      </c>
      <c r="H7158" s="134" t="s">
        <v>1023</v>
      </c>
      <c r="I7158" s="134" t="s">
        <v>336</v>
      </c>
      <c r="J7158" s="135">
        <v>-14373.009999999998</v>
      </c>
      <c r="K7158" s="135">
        <v>28.110000000000021</v>
      </c>
      <c r="L7158" s="135">
        <v>6.5300000000000082</v>
      </c>
      <c r="M7158" s="141" t="str">
        <f t="shared" si="223"/>
        <v>201708</v>
      </c>
    </row>
    <row r="7159" spans="1:13" x14ac:dyDescent="0.25">
      <c r="A7159" s="35" t="str">
        <f>VLOOKUP(B7159,ResCat!$A$2:$B$269,2,FALSE)</f>
        <v>XXX</v>
      </c>
      <c r="B7159" s="68" t="str">
        <f>IF(ISNA(VLOOKUP(C7159,COA!$A$2:$B$340,2,FALSE)),"XXX",VLOOKUP(C7159,COA!$A$2:$B$340,2,FALSE))</f>
        <v>N44</v>
      </c>
      <c r="C7159" s="149" t="str">
        <f t="shared" si="224"/>
        <v>0013-1013-0035</v>
      </c>
      <c r="D7159" s="134" t="s">
        <v>467</v>
      </c>
      <c r="E7159" s="134" t="s">
        <v>454</v>
      </c>
      <c r="F7159" s="134" t="s">
        <v>468</v>
      </c>
      <c r="G7159" s="134" t="s">
        <v>4</v>
      </c>
      <c r="H7159" s="134" t="s">
        <v>1023</v>
      </c>
      <c r="I7159" s="134" t="s">
        <v>2</v>
      </c>
      <c r="J7159" s="135">
        <v>607397.37999999966</v>
      </c>
      <c r="K7159" s="135">
        <v>190033.76000000033</v>
      </c>
      <c r="L7159" s="135">
        <v>128611.90000000029</v>
      </c>
      <c r="M7159" s="141" t="str">
        <f t="shared" si="223"/>
        <v>201708</v>
      </c>
    </row>
    <row r="7160" spans="1:13" x14ac:dyDescent="0.25">
      <c r="A7160" s="35" t="str">
        <f>VLOOKUP(B7160,ResCat!$A$2:$B$269,2,FALSE)</f>
        <v>XXX</v>
      </c>
      <c r="B7160" s="68" t="str">
        <f>IF(ISNA(VLOOKUP(C7160,COA!$A$2:$B$340,2,FALSE)),"XXX",VLOOKUP(C7160,COA!$A$2:$B$340,2,FALSE))</f>
        <v>N44</v>
      </c>
      <c r="C7160" s="149" t="str">
        <f t="shared" si="224"/>
        <v>0013-1013-0035</v>
      </c>
      <c r="D7160" s="134" t="s">
        <v>467</v>
      </c>
      <c r="E7160" s="134" t="s">
        <v>454</v>
      </c>
      <c r="F7160" s="134" t="s">
        <v>468</v>
      </c>
      <c r="G7160" s="134" t="s">
        <v>4</v>
      </c>
      <c r="H7160" s="134" t="s">
        <v>1023</v>
      </c>
      <c r="I7160" s="134" t="s">
        <v>343</v>
      </c>
      <c r="J7160" s="135">
        <v>6709.9699999999993</v>
      </c>
      <c r="K7160" s="135">
        <v>3413.9</v>
      </c>
      <c r="L7160" s="135">
        <v>3290.87</v>
      </c>
      <c r="M7160" s="141" t="str">
        <f t="shared" si="223"/>
        <v>201708</v>
      </c>
    </row>
    <row r="7161" spans="1:13" x14ac:dyDescent="0.25">
      <c r="A7161" s="35" t="str">
        <f>VLOOKUP(B7161,ResCat!$A$2:$B$269,2,FALSE)</f>
        <v>XXX</v>
      </c>
      <c r="B7161" s="68" t="str">
        <f>IF(ISNA(VLOOKUP(C7161,COA!$A$2:$B$340,2,FALSE)),"XXX",VLOOKUP(C7161,COA!$A$2:$B$340,2,FALSE))</f>
        <v>N44</v>
      </c>
      <c r="C7161" s="149" t="str">
        <f t="shared" si="224"/>
        <v>0013-1013-0035</v>
      </c>
      <c r="D7161" s="134" t="s">
        <v>467</v>
      </c>
      <c r="E7161" s="134" t="s">
        <v>454</v>
      </c>
      <c r="F7161" s="134" t="s">
        <v>468</v>
      </c>
      <c r="G7161" s="134" t="s">
        <v>4</v>
      </c>
      <c r="H7161" s="134" t="s">
        <v>1023</v>
      </c>
      <c r="I7161" s="134" t="s">
        <v>1</v>
      </c>
      <c r="J7161" s="135">
        <v>887444.13999999955</v>
      </c>
      <c r="K7161" s="135">
        <v>350285.23000000033</v>
      </c>
      <c r="L7161" s="135">
        <v>297439.13999999996</v>
      </c>
      <c r="M7161" s="141" t="str">
        <f t="shared" si="223"/>
        <v>201708</v>
      </c>
    </row>
    <row r="7162" spans="1:13" x14ac:dyDescent="0.25">
      <c r="A7162" s="35" t="str">
        <f>VLOOKUP(B7162,ResCat!$A$2:$B$269,2,FALSE)</f>
        <v>XXX</v>
      </c>
      <c r="B7162" s="68" t="str">
        <f>IF(ISNA(VLOOKUP(C7162,COA!$A$2:$B$340,2,FALSE)),"XXX",VLOOKUP(C7162,COA!$A$2:$B$340,2,FALSE))</f>
        <v>N44</v>
      </c>
      <c r="C7162" s="149" t="str">
        <f t="shared" si="224"/>
        <v>0013-1013-0035</v>
      </c>
      <c r="D7162" s="134" t="s">
        <v>467</v>
      </c>
      <c r="E7162" s="134" t="s">
        <v>454</v>
      </c>
      <c r="F7162" s="134" t="s">
        <v>468</v>
      </c>
      <c r="G7162" s="134" t="s">
        <v>511</v>
      </c>
      <c r="H7162" s="134" t="s">
        <v>1023</v>
      </c>
      <c r="I7162" s="134" t="s">
        <v>3</v>
      </c>
      <c r="J7162" s="135">
        <v>291341.11999999988</v>
      </c>
      <c r="K7162" s="135">
        <v>142750.53000000058</v>
      </c>
      <c r="L7162" s="135">
        <v>120371.82000000011</v>
      </c>
      <c r="M7162" s="141" t="str">
        <f t="shared" si="223"/>
        <v>201709</v>
      </c>
    </row>
    <row r="7163" spans="1:13" x14ac:dyDescent="0.25">
      <c r="A7163" s="35" t="str">
        <f>VLOOKUP(B7163,ResCat!$A$2:$B$269,2,FALSE)</f>
        <v>XXX</v>
      </c>
      <c r="B7163" s="68" t="str">
        <f>IF(ISNA(VLOOKUP(C7163,COA!$A$2:$B$340,2,FALSE)),"XXX",VLOOKUP(C7163,COA!$A$2:$B$340,2,FALSE))</f>
        <v>N44</v>
      </c>
      <c r="C7163" s="149" t="str">
        <f t="shared" si="224"/>
        <v>0013-1013-0035</v>
      </c>
      <c r="D7163" s="134" t="s">
        <v>467</v>
      </c>
      <c r="E7163" s="134" t="s">
        <v>454</v>
      </c>
      <c r="F7163" s="134" t="s">
        <v>468</v>
      </c>
      <c r="G7163" s="134" t="s">
        <v>511</v>
      </c>
      <c r="H7163" s="134" t="s">
        <v>1023</v>
      </c>
      <c r="I7163" s="134" t="s">
        <v>0</v>
      </c>
      <c r="J7163" s="135">
        <v>1548247.9999999993</v>
      </c>
      <c r="K7163" s="135">
        <v>743263.4799999994</v>
      </c>
      <c r="L7163" s="135">
        <v>671609.86000000034</v>
      </c>
      <c r="M7163" s="141" t="str">
        <f t="shared" si="223"/>
        <v>201709</v>
      </c>
    </row>
    <row r="7164" spans="1:13" x14ac:dyDescent="0.25">
      <c r="A7164" s="35" t="str">
        <f>VLOOKUP(B7164,ResCat!$A$2:$B$269,2,FALSE)</f>
        <v>XXX</v>
      </c>
      <c r="B7164" s="68" t="str">
        <f>IF(ISNA(VLOOKUP(C7164,COA!$A$2:$B$340,2,FALSE)),"XXX",VLOOKUP(C7164,COA!$A$2:$B$340,2,FALSE))</f>
        <v>N44</v>
      </c>
      <c r="C7164" s="149" t="str">
        <f t="shared" si="224"/>
        <v>0013-1013-0035</v>
      </c>
      <c r="D7164" s="134" t="s">
        <v>467</v>
      </c>
      <c r="E7164" s="134" t="s">
        <v>454</v>
      </c>
      <c r="F7164" s="134" t="s">
        <v>468</v>
      </c>
      <c r="G7164" s="134" t="s">
        <v>511</v>
      </c>
      <c r="H7164" s="134" t="s">
        <v>1023</v>
      </c>
      <c r="I7164" s="134" t="s">
        <v>336</v>
      </c>
      <c r="J7164" s="135">
        <v>19485.369999999995</v>
      </c>
      <c r="K7164" s="135">
        <v>13538.349999999995</v>
      </c>
      <c r="L7164" s="135">
        <v>13469.460000000001</v>
      </c>
      <c r="M7164" s="141" t="str">
        <f t="shared" si="223"/>
        <v>201709</v>
      </c>
    </row>
    <row r="7165" spans="1:13" x14ac:dyDescent="0.25">
      <c r="A7165" s="35" t="str">
        <f>VLOOKUP(B7165,ResCat!$A$2:$B$269,2,FALSE)</f>
        <v>XXX</v>
      </c>
      <c r="B7165" s="68" t="str">
        <f>IF(ISNA(VLOOKUP(C7165,COA!$A$2:$B$340,2,FALSE)),"XXX",VLOOKUP(C7165,COA!$A$2:$B$340,2,FALSE))</f>
        <v>N44</v>
      </c>
      <c r="C7165" s="149" t="str">
        <f t="shared" si="224"/>
        <v>0013-1013-0035</v>
      </c>
      <c r="D7165" s="134" t="s">
        <v>467</v>
      </c>
      <c r="E7165" s="134" t="s">
        <v>454</v>
      </c>
      <c r="F7165" s="134" t="s">
        <v>468</v>
      </c>
      <c r="G7165" s="134" t="s">
        <v>511</v>
      </c>
      <c r="H7165" s="134" t="s">
        <v>1023</v>
      </c>
      <c r="I7165" s="134" t="s">
        <v>2</v>
      </c>
      <c r="J7165" s="135">
        <v>747853.48000000056</v>
      </c>
      <c r="K7165" s="135">
        <v>293148.53000000026</v>
      </c>
      <c r="L7165" s="135">
        <v>207049.09999999966</v>
      </c>
      <c r="M7165" s="141" t="str">
        <f t="shared" si="223"/>
        <v>201709</v>
      </c>
    </row>
    <row r="7166" spans="1:13" x14ac:dyDescent="0.25">
      <c r="A7166" s="35" t="str">
        <f>VLOOKUP(B7166,ResCat!$A$2:$B$269,2,FALSE)</f>
        <v>XXX</v>
      </c>
      <c r="B7166" s="68" t="str">
        <f>IF(ISNA(VLOOKUP(C7166,COA!$A$2:$B$340,2,FALSE)),"XXX",VLOOKUP(C7166,COA!$A$2:$B$340,2,FALSE))</f>
        <v>N44</v>
      </c>
      <c r="C7166" s="149" t="str">
        <f t="shared" si="224"/>
        <v>0013-1013-0035</v>
      </c>
      <c r="D7166" s="134" t="s">
        <v>467</v>
      </c>
      <c r="E7166" s="134" t="s">
        <v>454</v>
      </c>
      <c r="F7166" s="134" t="s">
        <v>468</v>
      </c>
      <c r="G7166" s="134" t="s">
        <v>511</v>
      </c>
      <c r="H7166" s="134" t="s">
        <v>1023</v>
      </c>
      <c r="I7166" s="134" t="s">
        <v>343</v>
      </c>
      <c r="J7166" s="135">
        <v>3966.47</v>
      </c>
      <c r="K7166" s="135">
        <v>2836.3799999999997</v>
      </c>
      <c r="L7166" s="135">
        <v>2739.24</v>
      </c>
      <c r="M7166" s="141" t="str">
        <f t="shared" si="223"/>
        <v>201709</v>
      </c>
    </row>
    <row r="7167" spans="1:13" x14ac:dyDescent="0.25">
      <c r="A7167" s="35" t="str">
        <f>VLOOKUP(B7167,ResCat!$A$2:$B$269,2,FALSE)</f>
        <v>XXX</v>
      </c>
      <c r="B7167" s="68" t="str">
        <f>IF(ISNA(VLOOKUP(C7167,COA!$A$2:$B$340,2,FALSE)),"XXX",VLOOKUP(C7167,COA!$A$2:$B$340,2,FALSE))</f>
        <v>N44</v>
      </c>
      <c r="C7167" s="149" t="str">
        <f t="shared" si="224"/>
        <v>0013-1013-0035</v>
      </c>
      <c r="D7167" s="134" t="s">
        <v>467</v>
      </c>
      <c r="E7167" s="134" t="s">
        <v>454</v>
      </c>
      <c r="F7167" s="134" t="s">
        <v>468</v>
      </c>
      <c r="G7167" s="134" t="s">
        <v>511</v>
      </c>
      <c r="H7167" s="134" t="s">
        <v>1023</v>
      </c>
      <c r="I7167" s="134" t="s">
        <v>1</v>
      </c>
      <c r="J7167" s="135">
        <v>1269180.2699999979</v>
      </c>
      <c r="K7167" s="135">
        <v>586735.32999999903</v>
      </c>
      <c r="L7167" s="135">
        <v>513898.30999999994</v>
      </c>
      <c r="M7167" s="141" t="str">
        <f t="shared" si="223"/>
        <v>201709</v>
      </c>
    </row>
    <row r="7168" spans="1:13" x14ac:dyDescent="0.25">
      <c r="A7168" s="35" t="str">
        <f>VLOOKUP(B7168,ResCat!$A$2:$B$269,2,FALSE)</f>
        <v>XXX</v>
      </c>
      <c r="B7168" s="68" t="str">
        <f>IF(ISNA(VLOOKUP(C7168,COA!$A$2:$B$340,2,FALSE)),"XXX",VLOOKUP(C7168,COA!$A$2:$B$340,2,FALSE))</f>
        <v>N44</v>
      </c>
      <c r="C7168" s="149" t="str">
        <f t="shared" si="224"/>
        <v>0013-1013-0035</v>
      </c>
      <c r="D7168" s="134" t="s">
        <v>467</v>
      </c>
      <c r="E7168" s="134" t="s">
        <v>454</v>
      </c>
      <c r="F7168" s="134" t="s">
        <v>468</v>
      </c>
      <c r="G7168" s="134" t="s">
        <v>969</v>
      </c>
      <c r="H7168" s="134" t="s">
        <v>1023</v>
      </c>
      <c r="I7168" s="134" t="s">
        <v>3</v>
      </c>
      <c r="J7168" s="135">
        <v>412086.17999999976</v>
      </c>
      <c r="K7168" s="135">
        <v>145150.38000000044</v>
      </c>
      <c r="L7168" s="135">
        <v>112275.12000000018</v>
      </c>
      <c r="M7168" s="141" t="str">
        <f t="shared" si="223"/>
        <v>201710</v>
      </c>
    </row>
    <row r="7169" spans="1:13" x14ac:dyDescent="0.25">
      <c r="A7169" s="35" t="str">
        <f>VLOOKUP(B7169,ResCat!$A$2:$B$269,2,FALSE)</f>
        <v>XXX</v>
      </c>
      <c r="B7169" s="68" t="str">
        <f>IF(ISNA(VLOOKUP(C7169,COA!$A$2:$B$340,2,FALSE)),"XXX",VLOOKUP(C7169,COA!$A$2:$B$340,2,FALSE))</f>
        <v>N44</v>
      </c>
      <c r="C7169" s="149" t="str">
        <f t="shared" si="224"/>
        <v>0013-1013-0035</v>
      </c>
      <c r="D7169" s="134" t="s">
        <v>467</v>
      </c>
      <c r="E7169" s="134" t="s">
        <v>454</v>
      </c>
      <c r="F7169" s="134" t="s">
        <v>468</v>
      </c>
      <c r="G7169" s="134" t="s">
        <v>969</v>
      </c>
      <c r="H7169" s="134" t="s">
        <v>1023</v>
      </c>
      <c r="I7169" s="134" t="s">
        <v>0</v>
      </c>
      <c r="J7169" s="135">
        <v>6186688.5900000008</v>
      </c>
      <c r="K7169" s="135">
        <v>2010104.5899999999</v>
      </c>
      <c r="L7169" s="135">
        <v>1718042.8500000015</v>
      </c>
      <c r="M7169" s="141" t="str">
        <f t="shared" si="223"/>
        <v>201710</v>
      </c>
    </row>
    <row r="7170" spans="1:13" x14ac:dyDescent="0.25">
      <c r="A7170" s="35" t="str">
        <f>VLOOKUP(B7170,ResCat!$A$2:$B$269,2,FALSE)</f>
        <v>XXX</v>
      </c>
      <c r="B7170" s="68" t="str">
        <f>IF(ISNA(VLOOKUP(C7170,COA!$A$2:$B$340,2,FALSE)),"XXX",VLOOKUP(C7170,COA!$A$2:$B$340,2,FALSE))</f>
        <v>N44</v>
      </c>
      <c r="C7170" s="149" t="str">
        <f t="shared" si="224"/>
        <v>0013-1013-0035</v>
      </c>
      <c r="D7170" s="134" t="s">
        <v>467</v>
      </c>
      <c r="E7170" s="134" t="s">
        <v>454</v>
      </c>
      <c r="F7170" s="134" t="s">
        <v>468</v>
      </c>
      <c r="G7170" s="134" t="s">
        <v>969</v>
      </c>
      <c r="H7170" s="134" t="s">
        <v>1023</v>
      </c>
      <c r="I7170" s="134" t="s">
        <v>336</v>
      </c>
      <c r="J7170" s="135">
        <v>41488.61</v>
      </c>
      <c r="K7170" s="135">
        <v>2624.7599999999998</v>
      </c>
      <c r="L7170" s="135">
        <v>1989.6699999999996</v>
      </c>
      <c r="M7170" s="141" t="str">
        <f t="shared" si="223"/>
        <v>201710</v>
      </c>
    </row>
    <row r="7171" spans="1:13" x14ac:dyDescent="0.25">
      <c r="A7171" s="35" t="str">
        <f>VLOOKUP(B7171,ResCat!$A$2:$B$269,2,FALSE)</f>
        <v>XXX</v>
      </c>
      <c r="B7171" s="68" t="str">
        <f>IF(ISNA(VLOOKUP(C7171,COA!$A$2:$B$340,2,FALSE)),"XXX",VLOOKUP(C7171,COA!$A$2:$B$340,2,FALSE))</f>
        <v>N44</v>
      </c>
      <c r="C7171" s="149" t="str">
        <f t="shared" si="224"/>
        <v>0013-1013-0035</v>
      </c>
      <c r="D7171" s="134" t="s">
        <v>467</v>
      </c>
      <c r="E7171" s="134" t="s">
        <v>454</v>
      </c>
      <c r="F7171" s="134" t="s">
        <v>468</v>
      </c>
      <c r="G7171" s="134" t="s">
        <v>969</v>
      </c>
      <c r="H7171" s="134" t="s">
        <v>1023</v>
      </c>
      <c r="I7171" s="134" t="s">
        <v>2</v>
      </c>
      <c r="J7171" s="135">
        <v>1159414.6200000008</v>
      </c>
      <c r="K7171" s="135">
        <v>527682.30000000342</v>
      </c>
      <c r="L7171" s="135">
        <v>364578.40000000095</v>
      </c>
      <c r="M7171" s="141" t="str">
        <f t="shared" si="223"/>
        <v>201710</v>
      </c>
    </row>
    <row r="7172" spans="1:13" x14ac:dyDescent="0.25">
      <c r="A7172" s="35" t="str">
        <f>VLOOKUP(B7172,ResCat!$A$2:$B$269,2,FALSE)</f>
        <v>XXX</v>
      </c>
      <c r="B7172" s="68" t="str">
        <f>IF(ISNA(VLOOKUP(C7172,COA!$A$2:$B$340,2,FALSE)),"XXX",VLOOKUP(C7172,COA!$A$2:$B$340,2,FALSE))</f>
        <v>N44</v>
      </c>
      <c r="C7172" s="149" t="str">
        <f t="shared" si="224"/>
        <v>0013-1013-0035</v>
      </c>
      <c r="D7172" s="134" t="s">
        <v>467</v>
      </c>
      <c r="E7172" s="134" t="s">
        <v>454</v>
      </c>
      <c r="F7172" s="134" t="s">
        <v>468</v>
      </c>
      <c r="G7172" s="134" t="s">
        <v>969</v>
      </c>
      <c r="H7172" s="134" t="s">
        <v>1023</v>
      </c>
      <c r="I7172" s="134" t="s">
        <v>343</v>
      </c>
      <c r="J7172" s="135">
        <v>2891.190000000001</v>
      </c>
      <c r="K7172" s="135">
        <v>2935.4099999999989</v>
      </c>
      <c r="L7172" s="135">
        <v>2874.2</v>
      </c>
      <c r="M7172" s="141" t="str">
        <f t="shared" ref="M7172:M7235" si="225">IF(G7172&lt;$M$1,$M$1,G7172)</f>
        <v>201710</v>
      </c>
    </row>
    <row r="7173" spans="1:13" x14ac:dyDescent="0.25">
      <c r="A7173" s="35" t="str">
        <f>VLOOKUP(B7173,ResCat!$A$2:$B$269,2,FALSE)</f>
        <v>XXX</v>
      </c>
      <c r="B7173" s="68" t="str">
        <f>IF(ISNA(VLOOKUP(C7173,COA!$A$2:$B$340,2,FALSE)),"XXX",VLOOKUP(C7173,COA!$A$2:$B$340,2,FALSE))</f>
        <v>N44</v>
      </c>
      <c r="C7173" s="149" t="str">
        <f t="shared" ref="C7173:C7236" si="226">D7173&amp;"-"&amp;E7173&amp;"-"&amp;F7173</f>
        <v>0013-1013-0035</v>
      </c>
      <c r="D7173" s="134" t="s">
        <v>467</v>
      </c>
      <c r="E7173" s="134" t="s">
        <v>454</v>
      </c>
      <c r="F7173" s="134" t="s">
        <v>468</v>
      </c>
      <c r="G7173" s="134" t="s">
        <v>969</v>
      </c>
      <c r="H7173" s="134" t="s">
        <v>1023</v>
      </c>
      <c r="I7173" s="134" t="s">
        <v>1</v>
      </c>
      <c r="J7173" s="135">
        <v>1978353.1100000003</v>
      </c>
      <c r="K7173" s="135">
        <v>653046.77000000095</v>
      </c>
      <c r="L7173" s="135">
        <v>550024.41000000015</v>
      </c>
      <c r="M7173" s="141" t="str">
        <f t="shared" si="225"/>
        <v>201710</v>
      </c>
    </row>
    <row r="7174" spans="1:13" x14ac:dyDescent="0.25">
      <c r="A7174" s="35" t="str">
        <f>VLOOKUP(B7174,ResCat!$A$2:$B$269,2,FALSE)</f>
        <v>XXX</v>
      </c>
      <c r="B7174" s="68" t="str">
        <f>IF(ISNA(VLOOKUP(C7174,COA!$A$2:$B$340,2,FALSE)),"XXX",VLOOKUP(C7174,COA!$A$2:$B$340,2,FALSE))</f>
        <v>N44</v>
      </c>
      <c r="C7174" s="149" t="str">
        <f t="shared" si="226"/>
        <v>0013-1013-0035</v>
      </c>
      <c r="D7174" s="134" t="s">
        <v>467</v>
      </c>
      <c r="E7174" s="134" t="s">
        <v>454</v>
      </c>
      <c r="F7174" s="134" t="s">
        <v>468</v>
      </c>
      <c r="G7174" s="134" t="s">
        <v>961</v>
      </c>
      <c r="H7174" s="134" t="s">
        <v>1023</v>
      </c>
      <c r="I7174" s="134" t="s">
        <v>3</v>
      </c>
      <c r="J7174" s="135">
        <v>1056257.8899999985</v>
      </c>
      <c r="K7174" s="135">
        <v>480103.42999999906</v>
      </c>
      <c r="L7174" s="135">
        <v>387600.31999999954</v>
      </c>
      <c r="M7174" s="141" t="str">
        <f t="shared" si="225"/>
        <v>201711</v>
      </c>
    </row>
    <row r="7175" spans="1:13" x14ac:dyDescent="0.25">
      <c r="A7175" s="35" t="str">
        <f>VLOOKUP(B7175,ResCat!$A$2:$B$269,2,FALSE)</f>
        <v>XXX</v>
      </c>
      <c r="B7175" s="68" t="str">
        <f>IF(ISNA(VLOOKUP(C7175,COA!$A$2:$B$340,2,FALSE)),"XXX",VLOOKUP(C7175,COA!$A$2:$B$340,2,FALSE))</f>
        <v>N44</v>
      </c>
      <c r="C7175" s="149" t="str">
        <f t="shared" si="226"/>
        <v>0013-1013-0035</v>
      </c>
      <c r="D7175" s="134" t="s">
        <v>467</v>
      </c>
      <c r="E7175" s="134" t="s">
        <v>454</v>
      </c>
      <c r="F7175" s="134" t="s">
        <v>468</v>
      </c>
      <c r="G7175" s="134" t="s">
        <v>961</v>
      </c>
      <c r="H7175" s="134" t="s">
        <v>1023</v>
      </c>
      <c r="I7175" s="134" t="s">
        <v>368</v>
      </c>
      <c r="J7175" s="135">
        <v>418.79</v>
      </c>
      <c r="K7175" s="135">
        <v>120</v>
      </c>
      <c r="L7175" s="135">
        <v>96</v>
      </c>
      <c r="M7175" s="141" t="str">
        <f t="shared" si="225"/>
        <v>201711</v>
      </c>
    </row>
    <row r="7176" spans="1:13" x14ac:dyDescent="0.25">
      <c r="A7176" s="35" t="str">
        <f>VLOOKUP(B7176,ResCat!$A$2:$B$269,2,FALSE)</f>
        <v>XXX</v>
      </c>
      <c r="B7176" s="68" t="str">
        <f>IF(ISNA(VLOOKUP(C7176,COA!$A$2:$B$340,2,FALSE)),"XXX",VLOOKUP(C7176,COA!$A$2:$B$340,2,FALSE))</f>
        <v>N44</v>
      </c>
      <c r="C7176" s="149" t="str">
        <f t="shared" si="226"/>
        <v>0013-1013-0035</v>
      </c>
      <c r="D7176" s="134" t="s">
        <v>467</v>
      </c>
      <c r="E7176" s="134" t="s">
        <v>454</v>
      </c>
      <c r="F7176" s="134" t="s">
        <v>468</v>
      </c>
      <c r="G7176" s="134" t="s">
        <v>961</v>
      </c>
      <c r="H7176" s="134" t="s">
        <v>1023</v>
      </c>
      <c r="I7176" s="134" t="s">
        <v>0</v>
      </c>
      <c r="J7176" s="135">
        <v>12618668.679999933</v>
      </c>
      <c r="K7176" s="135">
        <v>3549784.8899999992</v>
      </c>
      <c r="L7176" s="135">
        <v>2921028.2700000005</v>
      </c>
      <c r="M7176" s="141" t="str">
        <f t="shared" si="225"/>
        <v>201711</v>
      </c>
    </row>
    <row r="7177" spans="1:13" x14ac:dyDescent="0.25">
      <c r="A7177" s="35" t="str">
        <f>VLOOKUP(B7177,ResCat!$A$2:$B$269,2,FALSE)</f>
        <v>XXX</v>
      </c>
      <c r="B7177" s="68" t="str">
        <f>IF(ISNA(VLOOKUP(C7177,COA!$A$2:$B$340,2,FALSE)),"XXX",VLOOKUP(C7177,COA!$A$2:$B$340,2,FALSE))</f>
        <v>N44</v>
      </c>
      <c r="C7177" s="149" t="str">
        <f t="shared" si="226"/>
        <v>0013-1013-0035</v>
      </c>
      <c r="D7177" s="134" t="s">
        <v>467</v>
      </c>
      <c r="E7177" s="134" t="s">
        <v>454</v>
      </c>
      <c r="F7177" s="134" t="s">
        <v>468</v>
      </c>
      <c r="G7177" s="134" t="s">
        <v>961</v>
      </c>
      <c r="H7177" s="134" t="s">
        <v>1023</v>
      </c>
      <c r="I7177" s="134" t="s">
        <v>336</v>
      </c>
      <c r="J7177" s="135">
        <v>48550.950000000026</v>
      </c>
      <c r="K7177" s="135">
        <v>10235.799999999997</v>
      </c>
      <c r="L7177" s="135">
        <v>6986.3800000000019</v>
      </c>
      <c r="M7177" s="141" t="str">
        <f t="shared" si="225"/>
        <v>201711</v>
      </c>
    </row>
    <row r="7178" spans="1:13" x14ac:dyDescent="0.25">
      <c r="A7178" s="35" t="str">
        <f>VLOOKUP(B7178,ResCat!$A$2:$B$269,2,FALSE)</f>
        <v>XXX</v>
      </c>
      <c r="B7178" s="68" t="str">
        <f>IF(ISNA(VLOOKUP(C7178,COA!$A$2:$B$340,2,FALSE)),"XXX",VLOOKUP(C7178,COA!$A$2:$B$340,2,FALSE))</f>
        <v>N44</v>
      </c>
      <c r="C7178" s="149" t="str">
        <f t="shared" si="226"/>
        <v>0013-1013-0035</v>
      </c>
      <c r="D7178" s="134" t="s">
        <v>467</v>
      </c>
      <c r="E7178" s="134" t="s">
        <v>454</v>
      </c>
      <c r="F7178" s="134" t="s">
        <v>468</v>
      </c>
      <c r="G7178" s="134" t="s">
        <v>961</v>
      </c>
      <c r="H7178" s="134" t="s">
        <v>1023</v>
      </c>
      <c r="I7178" s="134" t="s">
        <v>2</v>
      </c>
      <c r="J7178" s="135">
        <v>3872688.8299999754</v>
      </c>
      <c r="K7178" s="135">
        <v>1504087.7599999977</v>
      </c>
      <c r="L7178" s="135">
        <v>1058030.0699999854</v>
      </c>
      <c r="M7178" s="141" t="str">
        <f t="shared" si="225"/>
        <v>201711</v>
      </c>
    </row>
    <row r="7179" spans="1:13" x14ac:dyDescent="0.25">
      <c r="A7179" s="35" t="str">
        <f>VLOOKUP(B7179,ResCat!$A$2:$B$269,2,FALSE)</f>
        <v>XXX</v>
      </c>
      <c r="B7179" s="68" t="str">
        <f>IF(ISNA(VLOOKUP(C7179,COA!$A$2:$B$340,2,FALSE)),"XXX",VLOOKUP(C7179,COA!$A$2:$B$340,2,FALSE))</f>
        <v>N44</v>
      </c>
      <c r="C7179" s="149" t="str">
        <f t="shared" si="226"/>
        <v>0013-1013-0035</v>
      </c>
      <c r="D7179" s="134" t="s">
        <v>467</v>
      </c>
      <c r="E7179" s="134" t="s">
        <v>454</v>
      </c>
      <c r="F7179" s="134" t="s">
        <v>468</v>
      </c>
      <c r="G7179" s="134" t="s">
        <v>961</v>
      </c>
      <c r="H7179" s="134" t="s">
        <v>1023</v>
      </c>
      <c r="I7179" s="134" t="s">
        <v>343</v>
      </c>
      <c r="J7179" s="135">
        <v>1016.4099999999997</v>
      </c>
      <c r="K7179" s="135">
        <v>1178.7599999999998</v>
      </c>
      <c r="L7179" s="135">
        <v>1333.25</v>
      </c>
      <c r="M7179" s="141" t="str">
        <f t="shared" si="225"/>
        <v>201711</v>
      </c>
    </row>
    <row r="7180" spans="1:13" x14ac:dyDescent="0.25">
      <c r="A7180" s="35" t="str">
        <f>VLOOKUP(B7180,ResCat!$A$2:$B$269,2,FALSE)</f>
        <v>XXX</v>
      </c>
      <c r="B7180" s="68" t="str">
        <f>IF(ISNA(VLOOKUP(C7180,COA!$A$2:$B$340,2,FALSE)),"XXX",VLOOKUP(C7180,COA!$A$2:$B$340,2,FALSE))</f>
        <v>N44</v>
      </c>
      <c r="C7180" s="149" t="str">
        <f t="shared" si="226"/>
        <v>0013-1013-0035</v>
      </c>
      <c r="D7180" s="134" t="s">
        <v>467</v>
      </c>
      <c r="E7180" s="134" t="s">
        <v>454</v>
      </c>
      <c r="F7180" s="134" t="s">
        <v>468</v>
      </c>
      <c r="G7180" s="134" t="s">
        <v>961</v>
      </c>
      <c r="H7180" s="134" t="s">
        <v>1023</v>
      </c>
      <c r="I7180" s="134" t="s">
        <v>1</v>
      </c>
      <c r="J7180" s="135">
        <v>5057126.469999996</v>
      </c>
      <c r="K7180" s="135">
        <v>1520418.0999999936</v>
      </c>
      <c r="L7180" s="135">
        <v>1181403.7699999998</v>
      </c>
      <c r="M7180" s="141" t="str">
        <f t="shared" si="225"/>
        <v>201711</v>
      </c>
    </row>
    <row r="7181" spans="1:13" x14ac:dyDescent="0.25">
      <c r="A7181" s="35" t="str">
        <f>VLOOKUP(B7181,ResCat!$A$2:$B$269,2,FALSE)</f>
        <v>XXX</v>
      </c>
      <c r="B7181" s="68" t="str">
        <f>IF(ISNA(VLOOKUP(C7181,COA!$A$2:$B$340,2,FALSE)),"XXX",VLOOKUP(C7181,COA!$A$2:$B$340,2,FALSE))</f>
        <v>N44</v>
      </c>
      <c r="C7181" s="149" t="str">
        <f t="shared" si="226"/>
        <v>0013-1013-0035</v>
      </c>
      <c r="D7181" s="134" t="s">
        <v>467</v>
      </c>
      <c r="E7181" s="134" t="s">
        <v>454</v>
      </c>
      <c r="F7181" s="134" t="s">
        <v>468</v>
      </c>
      <c r="G7181" s="134" t="s">
        <v>970</v>
      </c>
      <c r="H7181" s="134" t="s">
        <v>1023</v>
      </c>
      <c r="I7181" s="134" t="s">
        <v>3</v>
      </c>
      <c r="J7181" s="135">
        <v>5366738.5000001201</v>
      </c>
      <c r="K7181" s="135">
        <v>1852060.0799999728</v>
      </c>
      <c r="L7181" s="135">
        <v>1287982.1899999832</v>
      </c>
      <c r="M7181" s="141" t="str">
        <f t="shared" si="225"/>
        <v>201712</v>
      </c>
    </row>
    <row r="7182" spans="1:13" x14ac:dyDescent="0.25">
      <c r="A7182" s="35" t="str">
        <f>VLOOKUP(B7182,ResCat!$A$2:$B$269,2,FALSE)</f>
        <v>XXX</v>
      </c>
      <c r="B7182" s="68" t="str">
        <f>IF(ISNA(VLOOKUP(C7182,COA!$A$2:$B$340,2,FALSE)),"XXX",VLOOKUP(C7182,COA!$A$2:$B$340,2,FALSE))</f>
        <v>N44</v>
      </c>
      <c r="C7182" s="149" t="str">
        <f t="shared" si="226"/>
        <v>0013-1013-0035</v>
      </c>
      <c r="D7182" s="134" t="s">
        <v>467</v>
      </c>
      <c r="E7182" s="134" t="s">
        <v>454</v>
      </c>
      <c r="F7182" s="134" t="s">
        <v>468</v>
      </c>
      <c r="G7182" s="134" t="s">
        <v>970</v>
      </c>
      <c r="H7182" s="134" t="s">
        <v>1023</v>
      </c>
      <c r="I7182" s="134" t="s">
        <v>368</v>
      </c>
      <c r="J7182" s="135">
        <v>7248.92</v>
      </c>
      <c r="K7182" s="135">
        <v>3752.7599999999998</v>
      </c>
      <c r="L7182" s="135">
        <v>1961.0999999999997</v>
      </c>
      <c r="M7182" s="141" t="str">
        <f t="shared" si="225"/>
        <v>201712</v>
      </c>
    </row>
    <row r="7183" spans="1:13" x14ac:dyDescent="0.25">
      <c r="A7183" s="35" t="str">
        <f>VLOOKUP(B7183,ResCat!$A$2:$B$269,2,FALSE)</f>
        <v>XXX</v>
      </c>
      <c r="B7183" s="68" t="str">
        <f>IF(ISNA(VLOOKUP(C7183,COA!$A$2:$B$340,2,FALSE)),"XXX",VLOOKUP(C7183,COA!$A$2:$B$340,2,FALSE))</f>
        <v>N44</v>
      </c>
      <c r="C7183" s="149" t="str">
        <f t="shared" si="226"/>
        <v>0013-1013-0035</v>
      </c>
      <c r="D7183" s="134" t="s">
        <v>467</v>
      </c>
      <c r="E7183" s="134" t="s">
        <v>454</v>
      </c>
      <c r="F7183" s="134" t="s">
        <v>468</v>
      </c>
      <c r="G7183" s="134" t="s">
        <v>970</v>
      </c>
      <c r="H7183" s="134" t="s">
        <v>1023</v>
      </c>
      <c r="I7183" s="134" t="s">
        <v>0</v>
      </c>
      <c r="J7183" s="135">
        <v>26326296.770000078</v>
      </c>
      <c r="K7183" s="135">
        <v>7071562.5199999828</v>
      </c>
      <c r="L7183" s="135">
        <v>5103505.5700000068</v>
      </c>
      <c r="M7183" s="141" t="str">
        <f t="shared" si="225"/>
        <v>201712</v>
      </c>
    </row>
    <row r="7184" spans="1:13" x14ac:dyDescent="0.25">
      <c r="A7184" s="35" t="str">
        <f>VLOOKUP(B7184,ResCat!$A$2:$B$269,2,FALSE)</f>
        <v>XXX</v>
      </c>
      <c r="B7184" s="68" t="str">
        <f>IF(ISNA(VLOOKUP(C7184,COA!$A$2:$B$340,2,FALSE)),"XXX",VLOOKUP(C7184,COA!$A$2:$B$340,2,FALSE))</f>
        <v>N44</v>
      </c>
      <c r="C7184" s="149" t="str">
        <f t="shared" si="226"/>
        <v>0013-1013-0035</v>
      </c>
      <c r="D7184" s="134" t="s">
        <v>467</v>
      </c>
      <c r="E7184" s="134" t="s">
        <v>454</v>
      </c>
      <c r="F7184" s="134" t="s">
        <v>468</v>
      </c>
      <c r="G7184" s="134" t="s">
        <v>970</v>
      </c>
      <c r="H7184" s="134" t="s">
        <v>1023</v>
      </c>
      <c r="I7184" s="134" t="s">
        <v>336</v>
      </c>
      <c r="J7184" s="135">
        <v>129874.59000000001</v>
      </c>
      <c r="K7184" s="135">
        <v>30559.040000000015</v>
      </c>
      <c r="L7184" s="135">
        <v>23915.119999999981</v>
      </c>
      <c r="M7184" s="141" t="str">
        <f t="shared" si="225"/>
        <v>201712</v>
      </c>
    </row>
    <row r="7185" spans="1:13" x14ac:dyDescent="0.25">
      <c r="A7185" s="35" t="str">
        <f>VLOOKUP(B7185,ResCat!$A$2:$B$269,2,FALSE)</f>
        <v>XXX</v>
      </c>
      <c r="B7185" s="68" t="str">
        <f>IF(ISNA(VLOOKUP(C7185,COA!$A$2:$B$340,2,FALSE)),"XXX",VLOOKUP(C7185,COA!$A$2:$B$340,2,FALSE))</f>
        <v>N44</v>
      </c>
      <c r="C7185" s="149" t="str">
        <f t="shared" si="226"/>
        <v>0013-1013-0035</v>
      </c>
      <c r="D7185" s="134" t="s">
        <v>467</v>
      </c>
      <c r="E7185" s="134" t="s">
        <v>454</v>
      </c>
      <c r="F7185" s="134" t="s">
        <v>468</v>
      </c>
      <c r="G7185" s="134" t="s">
        <v>970</v>
      </c>
      <c r="H7185" s="134" t="s">
        <v>1023</v>
      </c>
      <c r="I7185" s="134" t="s">
        <v>2</v>
      </c>
      <c r="J7185" s="135">
        <v>15659482.859999737</v>
      </c>
      <c r="K7185" s="135">
        <v>6407038.5499998275</v>
      </c>
      <c r="L7185" s="135">
        <v>4252185.9199999422</v>
      </c>
      <c r="M7185" s="141" t="str">
        <f t="shared" si="225"/>
        <v>201712</v>
      </c>
    </row>
    <row r="7186" spans="1:13" x14ac:dyDescent="0.25">
      <c r="A7186" s="35" t="str">
        <f>VLOOKUP(B7186,ResCat!$A$2:$B$269,2,FALSE)</f>
        <v>XXX</v>
      </c>
      <c r="B7186" s="68" t="str">
        <f>IF(ISNA(VLOOKUP(C7186,COA!$A$2:$B$340,2,FALSE)),"XXX",VLOOKUP(C7186,COA!$A$2:$B$340,2,FALSE))</f>
        <v>N44</v>
      </c>
      <c r="C7186" s="149" t="str">
        <f t="shared" si="226"/>
        <v>0013-1013-0035</v>
      </c>
      <c r="D7186" s="134" t="s">
        <v>467</v>
      </c>
      <c r="E7186" s="134" t="s">
        <v>454</v>
      </c>
      <c r="F7186" s="134" t="s">
        <v>468</v>
      </c>
      <c r="G7186" s="134" t="s">
        <v>970</v>
      </c>
      <c r="H7186" s="134" t="s">
        <v>1023</v>
      </c>
      <c r="I7186" s="134" t="s">
        <v>343</v>
      </c>
      <c r="J7186" s="135">
        <v>2628874.6100000101</v>
      </c>
      <c r="K7186" s="135">
        <v>1278471.6500000029</v>
      </c>
      <c r="L7186" s="135">
        <v>1215294.9099999997</v>
      </c>
      <c r="M7186" s="141" t="str">
        <f t="shared" si="225"/>
        <v>201712</v>
      </c>
    </row>
    <row r="7187" spans="1:13" x14ac:dyDescent="0.25">
      <c r="A7187" s="35" t="str">
        <f>VLOOKUP(B7187,ResCat!$A$2:$B$269,2,FALSE)</f>
        <v>XXX</v>
      </c>
      <c r="B7187" s="68" t="str">
        <f>IF(ISNA(VLOOKUP(C7187,COA!$A$2:$B$340,2,FALSE)),"XXX",VLOOKUP(C7187,COA!$A$2:$B$340,2,FALSE))</f>
        <v>N44</v>
      </c>
      <c r="C7187" s="149" t="str">
        <f t="shared" si="226"/>
        <v>0013-1013-0035</v>
      </c>
      <c r="D7187" s="134" t="s">
        <v>467</v>
      </c>
      <c r="E7187" s="134" t="s">
        <v>454</v>
      </c>
      <c r="F7187" s="134" t="s">
        <v>468</v>
      </c>
      <c r="G7187" s="134" t="s">
        <v>970</v>
      </c>
      <c r="H7187" s="134" t="s">
        <v>1023</v>
      </c>
      <c r="I7187" s="134" t="s">
        <v>1</v>
      </c>
      <c r="J7187" s="135">
        <v>28453052.550000079</v>
      </c>
      <c r="K7187" s="135">
        <v>9561410.4700000193</v>
      </c>
      <c r="L7187" s="135">
        <v>8108745.7300000172</v>
      </c>
      <c r="M7187" s="141" t="str">
        <f t="shared" si="225"/>
        <v>201712</v>
      </c>
    </row>
    <row r="7188" spans="1:13" x14ac:dyDescent="0.25">
      <c r="A7188" s="35" t="str">
        <f>VLOOKUP(B7188,ResCat!$A$2:$B$269,2,FALSE)</f>
        <v>XXX</v>
      </c>
      <c r="B7188" s="68" t="str">
        <f>IF(ISNA(VLOOKUP(C7188,COA!$A$2:$B$340,2,FALSE)),"XXX",VLOOKUP(C7188,COA!$A$2:$B$340,2,FALSE))</f>
        <v>N44</v>
      </c>
      <c r="C7188" s="149" t="str">
        <f t="shared" si="226"/>
        <v>0013-1013-0035</v>
      </c>
      <c r="D7188" s="134" t="s">
        <v>467</v>
      </c>
      <c r="E7188" s="134" t="s">
        <v>454</v>
      </c>
      <c r="F7188" s="134" t="s">
        <v>468</v>
      </c>
      <c r="G7188" s="134" t="s">
        <v>1023</v>
      </c>
      <c r="H7188" s="134" t="s">
        <v>1023</v>
      </c>
      <c r="I7188" s="134" t="s">
        <v>3</v>
      </c>
      <c r="J7188" s="135">
        <v>5861723.2200002009</v>
      </c>
      <c r="K7188" s="135">
        <v>2240115.1199999517</v>
      </c>
      <c r="L7188" s="135">
        <v>1323927.9699999804</v>
      </c>
      <c r="M7188" s="141" t="str">
        <f t="shared" si="225"/>
        <v>201801</v>
      </c>
    </row>
    <row r="7189" spans="1:13" x14ac:dyDescent="0.25">
      <c r="A7189" s="35" t="str">
        <f>VLOOKUP(B7189,ResCat!$A$2:$B$269,2,FALSE)</f>
        <v>XXX</v>
      </c>
      <c r="B7189" s="68" t="str">
        <f>IF(ISNA(VLOOKUP(C7189,COA!$A$2:$B$340,2,FALSE)),"XXX",VLOOKUP(C7189,COA!$A$2:$B$340,2,FALSE))</f>
        <v>N44</v>
      </c>
      <c r="C7189" s="149" t="str">
        <f t="shared" si="226"/>
        <v>0013-1013-0035</v>
      </c>
      <c r="D7189" s="134" t="s">
        <v>467</v>
      </c>
      <c r="E7189" s="134" t="s">
        <v>454</v>
      </c>
      <c r="F7189" s="134" t="s">
        <v>468</v>
      </c>
      <c r="G7189" s="134" t="s">
        <v>1023</v>
      </c>
      <c r="H7189" s="134" t="s">
        <v>1023</v>
      </c>
      <c r="I7189" s="134" t="s">
        <v>368</v>
      </c>
      <c r="J7189" s="135">
        <v>3691.0200000000004</v>
      </c>
      <c r="K7189" s="135">
        <v>1811.81</v>
      </c>
      <c r="L7189" s="135">
        <v>650.86</v>
      </c>
      <c r="M7189" s="141" t="str">
        <f t="shared" si="225"/>
        <v>201801</v>
      </c>
    </row>
    <row r="7190" spans="1:13" x14ac:dyDescent="0.25">
      <c r="A7190" s="35" t="str">
        <f>VLOOKUP(B7190,ResCat!$A$2:$B$269,2,FALSE)</f>
        <v>XXX</v>
      </c>
      <c r="B7190" s="68" t="str">
        <f>IF(ISNA(VLOOKUP(C7190,COA!$A$2:$B$340,2,FALSE)),"XXX",VLOOKUP(C7190,COA!$A$2:$B$340,2,FALSE))</f>
        <v>N44</v>
      </c>
      <c r="C7190" s="149" t="str">
        <f t="shared" si="226"/>
        <v>0013-1013-0035</v>
      </c>
      <c r="D7190" s="134" t="s">
        <v>467</v>
      </c>
      <c r="E7190" s="134" t="s">
        <v>454</v>
      </c>
      <c r="F7190" s="134" t="s">
        <v>468</v>
      </c>
      <c r="G7190" s="134" t="s">
        <v>1023</v>
      </c>
      <c r="H7190" s="134" t="s">
        <v>1023</v>
      </c>
      <c r="I7190" s="134" t="s">
        <v>0</v>
      </c>
      <c r="J7190" s="135">
        <v>7564994.2800000021</v>
      </c>
      <c r="K7190" s="135">
        <v>2281935.5100000012</v>
      </c>
      <c r="L7190" s="135">
        <v>1860415.8500000017</v>
      </c>
      <c r="M7190" s="141" t="str">
        <f t="shared" si="225"/>
        <v>201801</v>
      </c>
    </row>
    <row r="7191" spans="1:13" x14ac:dyDescent="0.25">
      <c r="A7191" s="35" t="str">
        <f>VLOOKUP(B7191,ResCat!$A$2:$B$269,2,FALSE)</f>
        <v>XXX</v>
      </c>
      <c r="B7191" s="68" t="str">
        <f>IF(ISNA(VLOOKUP(C7191,COA!$A$2:$B$340,2,FALSE)),"XXX",VLOOKUP(C7191,COA!$A$2:$B$340,2,FALSE))</f>
        <v>N44</v>
      </c>
      <c r="C7191" s="149" t="str">
        <f t="shared" si="226"/>
        <v>0013-1013-0035</v>
      </c>
      <c r="D7191" s="134" t="s">
        <v>467</v>
      </c>
      <c r="E7191" s="134" t="s">
        <v>454</v>
      </c>
      <c r="F7191" s="134" t="s">
        <v>468</v>
      </c>
      <c r="G7191" s="134" t="s">
        <v>1023</v>
      </c>
      <c r="H7191" s="134" t="s">
        <v>1023</v>
      </c>
      <c r="I7191" s="134" t="s">
        <v>336</v>
      </c>
      <c r="J7191" s="135">
        <v>104494.31000000003</v>
      </c>
      <c r="K7191" s="135">
        <v>44317.5</v>
      </c>
      <c r="L7191" s="135">
        <v>37679.739999999991</v>
      </c>
      <c r="M7191" s="141" t="str">
        <f t="shared" si="225"/>
        <v>201801</v>
      </c>
    </row>
    <row r="7192" spans="1:13" x14ac:dyDescent="0.25">
      <c r="A7192" s="35" t="str">
        <f>VLOOKUP(B7192,ResCat!$A$2:$B$269,2,FALSE)</f>
        <v>XXX</v>
      </c>
      <c r="B7192" s="68" t="str">
        <f>IF(ISNA(VLOOKUP(C7192,COA!$A$2:$B$340,2,FALSE)),"XXX",VLOOKUP(C7192,COA!$A$2:$B$340,2,FALSE))</f>
        <v>N44</v>
      </c>
      <c r="C7192" s="149" t="str">
        <f t="shared" si="226"/>
        <v>0013-1013-0035</v>
      </c>
      <c r="D7192" s="134" t="s">
        <v>467</v>
      </c>
      <c r="E7192" s="134" t="s">
        <v>454</v>
      </c>
      <c r="F7192" s="134" t="s">
        <v>468</v>
      </c>
      <c r="G7192" s="134" t="s">
        <v>1023</v>
      </c>
      <c r="H7192" s="134" t="s">
        <v>1023</v>
      </c>
      <c r="I7192" s="134" t="s">
        <v>2</v>
      </c>
      <c r="J7192" s="135">
        <v>15000126.539999841</v>
      </c>
      <c r="K7192" s="135">
        <v>8067535.5299998242</v>
      </c>
      <c r="L7192" s="135">
        <v>5432143.0699996194</v>
      </c>
      <c r="M7192" s="141" t="str">
        <f t="shared" si="225"/>
        <v>201801</v>
      </c>
    </row>
    <row r="7193" spans="1:13" x14ac:dyDescent="0.25">
      <c r="A7193" s="35" t="str">
        <f>VLOOKUP(B7193,ResCat!$A$2:$B$269,2,FALSE)</f>
        <v>XXX</v>
      </c>
      <c r="B7193" s="68" t="str">
        <f>IF(ISNA(VLOOKUP(C7193,COA!$A$2:$B$340,2,FALSE)),"XXX",VLOOKUP(C7193,COA!$A$2:$B$340,2,FALSE))</f>
        <v>N44</v>
      </c>
      <c r="C7193" s="149" t="str">
        <f t="shared" si="226"/>
        <v>0013-1013-0035</v>
      </c>
      <c r="D7193" s="134" t="s">
        <v>467</v>
      </c>
      <c r="E7193" s="134" t="s">
        <v>454</v>
      </c>
      <c r="F7193" s="134" t="s">
        <v>468</v>
      </c>
      <c r="G7193" s="134" t="s">
        <v>1023</v>
      </c>
      <c r="H7193" s="134" t="s">
        <v>1023</v>
      </c>
      <c r="I7193" s="134" t="s">
        <v>343</v>
      </c>
      <c r="J7193" s="135">
        <v>7980257.3000000846</v>
      </c>
      <c r="K7193" s="135">
        <v>3286623.4400000251</v>
      </c>
      <c r="L7193" s="135">
        <v>2622759.0700000036</v>
      </c>
      <c r="M7193" s="141" t="str">
        <f t="shared" si="225"/>
        <v>201801</v>
      </c>
    </row>
    <row r="7194" spans="1:13" x14ac:dyDescent="0.25">
      <c r="A7194" s="35" t="str">
        <f>VLOOKUP(B7194,ResCat!$A$2:$B$269,2,FALSE)</f>
        <v>XXX</v>
      </c>
      <c r="B7194" s="68" t="str">
        <f>IF(ISNA(VLOOKUP(C7194,COA!$A$2:$B$340,2,FALSE)),"XXX",VLOOKUP(C7194,COA!$A$2:$B$340,2,FALSE))</f>
        <v>N44</v>
      </c>
      <c r="C7194" s="149" t="str">
        <f t="shared" si="226"/>
        <v>0013-1013-0035</v>
      </c>
      <c r="D7194" s="134" t="s">
        <v>467</v>
      </c>
      <c r="E7194" s="134" t="s">
        <v>454</v>
      </c>
      <c r="F7194" s="134" t="s">
        <v>468</v>
      </c>
      <c r="G7194" s="134" t="s">
        <v>1023</v>
      </c>
      <c r="H7194" s="134" t="s">
        <v>1023</v>
      </c>
      <c r="I7194" s="134" t="s">
        <v>1</v>
      </c>
      <c r="J7194" s="135">
        <v>16168592.139999982</v>
      </c>
      <c r="K7194" s="135">
        <v>7155872.1199999815</v>
      </c>
      <c r="L7194" s="135">
        <v>5567553.8100000657</v>
      </c>
      <c r="M7194" s="141" t="str">
        <f t="shared" si="225"/>
        <v>201801</v>
      </c>
    </row>
    <row r="7195" spans="1:13" x14ac:dyDescent="0.25">
      <c r="A7195" s="35" t="str">
        <f>VLOOKUP(B7195,ResCat!$A$2:$B$269,2,FALSE)</f>
        <v>XXX</v>
      </c>
      <c r="B7195" s="68" t="str">
        <f>IF(ISNA(VLOOKUP(C7195,COA!$A$2:$B$340,2,FALSE)),"XXX",VLOOKUP(C7195,COA!$A$2:$B$340,2,FALSE))</f>
        <v>N34</v>
      </c>
      <c r="C7195" s="149" t="str">
        <f t="shared" si="226"/>
        <v>0013-1013-0063</v>
      </c>
      <c r="D7195" s="134" t="s">
        <v>467</v>
      </c>
      <c r="E7195" s="134" t="s">
        <v>454</v>
      </c>
      <c r="F7195" s="134" t="s">
        <v>477</v>
      </c>
      <c r="G7195" s="134" t="s">
        <v>309</v>
      </c>
      <c r="H7195" s="134" t="s">
        <v>1023</v>
      </c>
      <c r="I7195" s="134" t="s">
        <v>3</v>
      </c>
      <c r="J7195" s="135">
        <v>48</v>
      </c>
      <c r="K7195" s="135">
        <v>148.53</v>
      </c>
      <c r="L7195" s="135">
        <v>-26.47</v>
      </c>
      <c r="M7195" s="141" t="str">
        <f t="shared" si="225"/>
        <v>201601</v>
      </c>
    </row>
    <row r="7196" spans="1:13" x14ac:dyDescent="0.25">
      <c r="A7196" s="35" t="str">
        <f>VLOOKUP(B7196,ResCat!$A$2:$B$269,2,FALSE)</f>
        <v>XXX</v>
      </c>
      <c r="B7196" s="68" t="str">
        <f>IF(ISNA(VLOOKUP(C7196,COA!$A$2:$B$340,2,FALSE)),"XXX",VLOOKUP(C7196,COA!$A$2:$B$340,2,FALSE))</f>
        <v>N34</v>
      </c>
      <c r="C7196" s="149" t="str">
        <f t="shared" si="226"/>
        <v>0013-1013-0063</v>
      </c>
      <c r="D7196" s="134" t="s">
        <v>467</v>
      </c>
      <c r="E7196" s="134" t="s">
        <v>454</v>
      </c>
      <c r="F7196" s="134" t="s">
        <v>477</v>
      </c>
      <c r="G7196" s="134" t="s">
        <v>309</v>
      </c>
      <c r="H7196" s="134" t="s">
        <v>1023</v>
      </c>
      <c r="I7196" s="134" t="s">
        <v>2</v>
      </c>
      <c r="J7196" s="135">
        <v>142.01999999999998</v>
      </c>
      <c r="K7196" s="135">
        <v>142.01999999999998</v>
      </c>
      <c r="L7196" s="135">
        <v>44.15</v>
      </c>
      <c r="M7196" s="141" t="str">
        <f t="shared" si="225"/>
        <v>201601</v>
      </c>
    </row>
    <row r="7197" spans="1:13" x14ac:dyDescent="0.25">
      <c r="A7197" s="35" t="str">
        <f>VLOOKUP(B7197,ResCat!$A$2:$B$269,2,FALSE)</f>
        <v>XXX</v>
      </c>
      <c r="B7197" s="68" t="str">
        <f>IF(ISNA(VLOOKUP(C7197,COA!$A$2:$B$340,2,FALSE)),"XXX",VLOOKUP(C7197,COA!$A$2:$B$340,2,FALSE))</f>
        <v>N34</v>
      </c>
      <c r="C7197" s="149" t="str">
        <f t="shared" si="226"/>
        <v>0013-1013-0063</v>
      </c>
      <c r="D7197" s="134" t="s">
        <v>467</v>
      </c>
      <c r="E7197" s="134" t="s">
        <v>454</v>
      </c>
      <c r="F7197" s="134" t="s">
        <v>477</v>
      </c>
      <c r="G7197" s="134" t="s">
        <v>309</v>
      </c>
      <c r="H7197" s="134" t="s">
        <v>1023</v>
      </c>
      <c r="I7197" s="134" t="s">
        <v>1</v>
      </c>
      <c r="J7197" s="135">
        <v>84.83</v>
      </c>
      <c r="K7197" s="135">
        <v>84.83</v>
      </c>
      <c r="L7197" s="135">
        <v>0</v>
      </c>
      <c r="M7197" s="141" t="str">
        <f t="shared" si="225"/>
        <v>201601</v>
      </c>
    </row>
    <row r="7198" spans="1:13" x14ac:dyDescent="0.25">
      <c r="A7198" s="35" t="str">
        <f>VLOOKUP(B7198,ResCat!$A$2:$B$269,2,FALSE)</f>
        <v>XXX</v>
      </c>
      <c r="B7198" s="68" t="str">
        <f>IF(ISNA(VLOOKUP(C7198,COA!$A$2:$B$340,2,FALSE)),"XXX",VLOOKUP(C7198,COA!$A$2:$B$340,2,FALSE))</f>
        <v>N34</v>
      </c>
      <c r="C7198" s="149" t="str">
        <f t="shared" si="226"/>
        <v>0013-1013-0063</v>
      </c>
      <c r="D7198" s="134" t="s">
        <v>467</v>
      </c>
      <c r="E7198" s="134" t="s">
        <v>454</v>
      </c>
      <c r="F7198" s="134" t="s">
        <v>477</v>
      </c>
      <c r="G7198" s="134" t="s">
        <v>1026</v>
      </c>
      <c r="H7198" s="134" t="s">
        <v>1023</v>
      </c>
      <c r="I7198" s="134" t="s">
        <v>2</v>
      </c>
      <c r="J7198" s="135">
        <v>157</v>
      </c>
      <c r="K7198" s="135">
        <v>122.77000000000001</v>
      </c>
      <c r="L7198" s="135">
        <v>72.769999999999982</v>
      </c>
      <c r="M7198" s="141" t="str">
        <f t="shared" si="225"/>
        <v>201601</v>
      </c>
    </row>
    <row r="7199" spans="1:13" x14ac:dyDescent="0.25">
      <c r="A7199" s="35" t="str">
        <f>VLOOKUP(B7199,ResCat!$A$2:$B$269,2,FALSE)</f>
        <v>XXX</v>
      </c>
      <c r="B7199" s="68" t="str">
        <f>IF(ISNA(VLOOKUP(C7199,COA!$A$2:$B$340,2,FALSE)),"XXX",VLOOKUP(C7199,COA!$A$2:$B$340,2,FALSE))</f>
        <v>N34</v>
      </c>
      <c r="C7199" s="149" t="str">
        <f t="shared" si="226"/>
        <v>0013-1013-0063</v>
      </c>
      <c r="D7199" s="134" t="s">
        <v>467</v>
      </c>
      <c r="E7199" s="134" t="s">
        <v>454</v>
      </c>
      <c r="F7199" s="134" t="s">
        <v>477</v>
      </c>
      <c r="G7199" s="134" t="s">
        <v>1026</v>
      </c>
      <c r="H7199" s="134" t="s">
        <v>1023</v>
      </c>
      <c r="I7199" s="134" t="s">
        <v>1</v>
      </c>
      <c r="J7199" s="135">
        <v>-22424.65</v>
      </c>
      <c r="K7199" s="135">
        <v>-4428.87</v>
      </c>
      <c r="L7199" s="135">
        <v>-4428.87</v>
      </c>
      <c r="M7199" s="141" t="str">
        <f t="shared" si="225"/>
        <v>201601</v>
      </c>
    </row>
    <row r="7200" spans="1:13" x14ac:dyDescent="0.25">
      <c r="A7200" s="35" t="str">
        <f>VLOOKUP(B7200,ResCat!$A$2:$B$269,2,FALSE)</f>
        <v>XXX</v>
      </c>
      <c r="B7200" s="68" t="str">
        <f>IF(ISNA(VLOOKUP(C7200,COA!$A$2:$B$340,2,FALSE)),"XXX",VLOOKUP(C7200,COA!$A$2:$B$340,2,FALSE))</f>
        <v>N34</v>
      </c>
      <c r="C7200" s="149" t="str">
        <f t="shared" si="226"/>
        <v>0013-1013-0063</v>
      </c>
      <c r="D7200" s="134" t="s">
        <v>467</v>
      </c>
      <c r="E7200" s="134" t="s">
        <v>454</v>
      </c>
      <c r="F7200" s="134" t="s">
        <v>477</v>
      </c>
      <c r="G7200" s="134" t="s">
        <v>362</v>
      </c>
      <c r="H7200" s="134" t="s">
        <v>1023</v>
      </c>
      <c r="I7200" s="134" t="s">
        <v>3</v>
      </c>
      <c r="J7200" s="135">
        <v>-85</v>
      </c>
      <c r="K7200" s="135">
        <v>-29.1</v>
      </c>
      <c r="L7200" s="135">
        <v>-29.1</v>
      </c>
      <c r="M7200" s="141" t="str">
        <f t="shared" si="225"/>
        <v>201601</v>
      </c>
    </row>
    <row r="7201" spans="1:13" x14ac:dyDescent="0.25">
      <c r="A7201" s="35" t="str">
        <f>VLOOKUP(B7201,ResCat!$A$2:$B$269,2,FALSE)</f>
        <v>XXX</v>
      </c>
      <c r="B7201" s="68" t="str">
        <f>IF(ISNA(VLOOKUP(C7201,COA!$A$2:$B$340,2,FALSE)),"XXX",VLOOKUP(C7201,COA!$A$2:$B$340,2,FALSE))</f>
        <v>N34</v>
      </c>
      <c r="C7201" s="149" t="str">
        <f t="shared" si="226"/>
        <v>0013-1013-0063</v>
      </c>
      <c r="D7201" s="134" t="s">
        <v>467</v>
      </c>
      <c r="E7201" s="134" t="s">
        <v>454</v>
      </c>
      <c r="F7201" s="134" t="s">
        <v>477</v>
      </c>
      <c r="G7201" s="134" t="s">
        <v>362</v>
      </c>
      <c r="H7201" s="134" t="s">
        <v>1023</v>
      </c>
      <c r="I7201" s="134" t="s">
        <v>2</v>
      </c>
      <c r="J7201" s="135">
        <v>19412.64</v>
      </c>
      <c r="K7201" s="135">
        <v>1141.92</v>
      </c>
      <c r="L7201" s="135">
        <v>1141.92</v>
      </c>
      <c r="M7201" s="141" t="str">
        <f t="shared" si="225"/>
        <v>201601</v>
      </c>
    </row>
    <row r="7202" spans="1:13" x14ac:dyDescent="0.25">
      <c r="A7202" s="35" t="str">
        <f>VLOOKUP(B7202,ResCat!$A$2:$B$269,2,FALSE)</f>
        <v>XXX</v>
      </c>
      <c r="B7202" s="68" t="str">
        <f>IF(ISNA(VLOOKUP(C7202,COA!$A$2:$B$340,2,FALSE)),"XXX",VLOOKUP(C7202,COA!$A$2:$B$340,2,FALSE))</f>
        <v>N34</v>
      </c>
      <c r="C7202" s="149" t="str">
        <f t="shared" si="226"/>
        <v>0013-1013-0063</v>
      </c>
      <c r="D7202" s="134" t="s">
        <v>467</v>
      </c>
      <c r="E7202" s="134" t="s">
        <v>454</v>
      </c>
      <c r="F7202" s="134" t="s">
        <v>477</v>
      </c>
      <c r="G7202" s="134" t="s">
        <v>1027</v>
      </c>
      <c r="H7202" s="134" t="s">
        <v>1023</v>
      </c>
      <c r="I7202" s="134" t="s">
        <v>3</v>
      </c>
      <c r="J7202" s="135">
        <v>-248</v>
      </c>
      <c r="K7202" s="135">
        <v>-127.22</v>
      </c>
      <c r="L7202" s="135">
        <v>-107.22</v>
      </c>
      <c r="M7202" s="141" t="str">
        <f t="shared" si="225"/>
        <v>201601</v>
      </c>
    </row>
    <row r="7203" spans="1:13" x14ac:dyDescent="0.25">
      <c r="A7203" s="35" t="str">
        <f>VLOOKUP(B7203,ResCat!$A$2:$B$269,2,FALSE)</f>
        <v>XXX</v>
      </c>
      <c r="B7203" s="68" t="str">
        <f>IF(ISNA(VLOOKUP(C7203,COA!$A$2:$B$340,2,FALSE)),"XXX",VLOOKUP(C7203,COA!$A$2:$B$340,2,FALSE))</f>
        <v>N34</v>
      </c>
      <c r="C7203" s="149" t="str">
        <f t="shared" si="226"/>
        <v>0013-1013-0063</v>
      </c>
      <c r="D7203" s="134" t="s">
        <v>467</v>
      </c>
      <c r="E7203" s="134" t="s">
        <v>454</v>
      </c>
      <c r="F7203" s="134" t="s">
        <v>477</v>
      </c>
      <c r="G7203" s="134" t="s">
        <v>1027</v>
      </c>
      <c r="H7203" s="134" t="s">
        <v>1023</v>
      </c>
      <c r="I7203" s="134" t="s">
        <v>2</v>
      </c>
      <c r="J7203" s="135">
        <v>-207</v>
      </c>
      <c r="K7203" s="135">
        <v>-3.27</v>
      </c>
      <c r="L7203" s="135">
        <v>-3.27</v>
      </c>
      <c r="M7203" s="141" t="str">
        <f t="shared" si="225"/>
        <v>201601</v>
      </c>
    </row>
    <row r="7204" spans="1:13" x14ac:dyDescent="0.25">
      <c r="A7204" s="35" t="str">
        <f>VLOOKUP(B7204,ResCat!$A$2:$B$269,2,FALSE)</f>
        <v>XXX</v>
      </c>
      <c r="B7204" s="68" t="str">
        <f>IF(ISNA(VLOOKUP(C7204,COA!$A$2:$B$340,2,FALSE)),"XXX",VLOOKUP(C7204,COA!$A$2:$B$340,2,FALSE))</f>
        <v>N34</v>
      </c>
      <c r="C7204" s="149" t="str">
        <f t="shared" si="226"/>
        <v>0013-1013-0063</v>
      </c>
      <c r="D7204" s="134" t="s">
        <v>467</v>
      </c>
      <c r="E7204" s="134" t="s">
        <v>454</v>
      </c>
      <c r="F7204" s="134" t="s">
        <v>477</v>
      </c>
      <c r="G7204" s="134" t="s">
        <v>1028</v>
      </c>
      <c r="H7204" s="134" t="s">
        <v>1023</v>
      </c>
      <c r="I7204" s="134" t="s">
        <v>3</v>
      </c>
      <c r="J7204" s="135">
        <v>0</v>
      </c>
      <c r="K7204" s="135">
        <v>-88.76</v>
      </c>
      <c r="L7204" s="135">
        <v>-88.76</v>
      </c>
      <c r="M7204" s="141" t="str">
        <f t="shared" si="225"/>
        <v>201601</v>
      </c>
    </row>
    <row r="7205" spans="1:13" x14ac:dyDescent="0.25">
      <c r="A7205" s="35" t="str">
        <f>VLOOKUP(B7205,ResCat!$A$2:$B$269,2,FALSE)</f>
        <v>XXX</v>
      </c>
      <c r="B7205" s="68" t="str">
        <f>IF(ISNA(VLOOKUP(C7205,COA!$A$2:$B$340,2,FALSE)),"XXX",VLOOKUP(C7205,COA!$A$2:$B$340,2,FALSE))</f>
        <v>N34</v>
      </c>
      <c r="C7205" s="149" t="str">
        <f t="shared" si="226"/>
        <v>0013-1013-0063</v>
      </c>
      <c r="D7205" s="134" t="s">
        <v>467</v>
      </c>
      <c r="E7205" s="134" t="s">
        <v>454</v>
      </c>
      <c r="F7205" s="134" t="s">
        <v>477</v>
      </c>
      <c r="G7205" s="134" t="s">
        <v>1028</v>
      </c>
      <c r="H7205" s="134" t="s">
        <v>1023</v>
      </c>
      <c r="I7205" s="134" t="s">
        <v>2</v>
      </c>
      <c r="J7205" s="135">
        <v>-274.03999999999996</v>
      </c>
      <c r="K7205" s="135">
        <v>-24.86</v>
      </c>
      <c r="L7205" s="135">
        <v>-19.899999999999999</v>
      </c>
      <c r="M7205" s="141" t="str">
        <f t="shared" si="225"/>
        <v>201601</v>
      </c>
    </row>
    <row r="7206" spans="1:13" x14ac:dyDescent="0.25">
      <c r="A7206" s="35" t="str">
        <f>VLOOKUP(B7206,ResCat!$A$2:$B$269,2,FALSE)</f>
        <v>XXX</v>
      </c>
      <c r="B7206" s="68" t="str">
        <f>IF(ISNA(VLOOKUP(C7206,COA!$A$2:$B$340,2,FALSE)),"XXX",VLOOKUP(C7206,COA!$A$2:$B$340,2,FALSE))</f>
        <v>N34</v>
      </c>
      <c r="C7206" s="149" t="str">
        <f t="shared" si="226"/>
        <v>0013-1013-0063</v>
      </c>
      <c r="D7206" s="134" t="s">
        <v>467</v>
      </c>
      <c r="E7206" s="134" t="s">
        <v>454</v>
      </c>
      <c r="F7206" s="134" t="s">
        <v>477</v>
      </c>
      <c r="G7206" s="134" t="s">
        <v>1028</v>
      </c>
      <c r="H7206" s="134" t="s">
        <v>1023</v>
      </c>
      <c r="I7206" s="134" t="s">
        <v>1</v>
      </c>
      <c r="J7206" s="135">
        <v>5510.4800000000005</v>
      </c>
      <c r="K7206" s="135">
        <v>3868.6200000000003</v>
      </c>
      <c r="L7206" s="135">
        <v>-731.37999999999988</v>
      </c>
      <c r="M7206" s="141" t="str">
        <f t="shared" si="225"/>
        <v>201601</v>
      </c>
    </row>
    <row r="7207" spans="1:13" x14ac:dyDescent="0.25">
      <c r="A7207" s="35" t="str">
        <f>VLOOKUP(B7207,ResCat!$A$2:$B$269,2,FALSE)</f>
        <v>XXX</v>
      </c>
      <c r="B7207" s="68" t="str">
        <f>IF(ISNA(VLOOKUP(C7207,COA!$A$2:$B$340,2,FALSE)),"XXX",VLOOKUP(C7207,COA!$A$2:$B$340,2,FALSE))</f>
        <v>N34</v>
      </c>
      <c r="C7207" s="149" t="str">
        <f t="shared" si="226"/>
        <v>0013-1013-0063</v>
      </c>
      <c r="D7207" s="134" t="s">
        <v>467</v>
      </c>
      <c r="E7207" s="134" t="s">
        <v>454</v>
      </c>
      <c r="F7207" s="134" t="s">
        <v>477</v>
      </c>
      <c r="G7207" s="134" t="s">
        <v>363</v>
      </c>
      <c r="H7207" s="134" t="s">
        <v>1023</v>
      </c>
      <c r="I7207" s="134" t="s">
        <v>3</v>
      </c>
      <c r="J7207" s="135">
        <v>-1826.8899999999999</v>
      </c>
      <c r="K7207" s="135">
        <v>-929.53</v>
      </c>
      <c r="L7207" s="135">
        <v>-929.53</v>
      </c>
      <c r="M7207" s="141" t="str">
        <f t="shared" si="225"/>
        <v>201601</v>
      </c>
    </row>
    <row r="7208" spans="1:13" x14ac:dyDescent="0.25">
      <c r="A7208" s="35" t="str">
        <f>VLOOKUP(B7208,ResCat!$A$2:$B$269,2,FALSE)</f>
        <v>XXX</v>
      </c>
      <c r="B7208" s="68" t="str">
        <f>IF(ISNA(VLOOKUP(C7208,COA!$A$2:$B$340,2,FALSE)),"XXX",VLOOKUP(C7208,COA!$A$2:$B$340,2,FALSE))</f>
        <v>N34</v>
      </c>
      <c r="C7208" s="149" t="str">
        <f t="shared" si="226"/>
        <v>0013-1013-0063</v>
      </c>
      <c r="D7208" s="134" t="s">
        <v>467</v>
      </c>
      <c r="E7208" s="134" t="s">
        <v>454</v>
      </c>
      <c r="F7208" s="134" t="s">
        <v>477</v>
      </c>
      <c r="G7208" s="134" t="s">
        <v>363</v>
      </c>
      <c r="H7208" s="134" t="s">
        <v>1023</v>
      </c>
      <c r="I7208" s="134" t="s">
        <v>2</v>
      </c>
      <c r="J7208" s="135">
        <v>-430.09999999999991</v>
      </c>
      <c r="K7208" s="135">
        <v>-49.03</v>
      </c>
      <c r="L7208" s="135">
        <v>-39.630000000000003</v>
      </c>
      <c r="M7208" s="141" t="str">
        <f t="shared" si="225"/>
        <v>201601</v>
      </c>
    </row>
    <row r="7209" spans="1:13" x14ac:dyDescent="0.25">
      <c r="A7209" s="35" t="str">
        <f>VLOOKUP(B7209,ResCat!$A$2:$B$269,2,FALSE)</f>
        <v>XXX</v>
      </c>
      <c r="B7209" s="68" t="str">
        <f>IF(ISNA(VLOOKUP(C7209,COA!$A$2:$B$340,2,FALSE)),"XXX",VLOOKUP(C7209,COA!$A$2:$B$340,2,FALSE))</f>
        <v>N34</v>
      </c>
      <c r="C7209" s="149" t="str">
        <f t="shared" si="226"/>
        <v>0013-1013-0063</v>
      </c>
      <c r="D7209" s="134" t="s">
        <v>467</v>
      </c>
      <c r="E7209" s="134" t="s">
        <v>454</v>
      </c>
      <c r="F7209" s="134" t="s">
        <v>477</v>
      </c>
      <c r="G7209" s="134" t="s">
        <v>1029</v>
      </c>
      <c r="H7209" s="134" t="s">
        <v>1023</v>
      </c>
      <c r="I7209" s="134" t="s">
        <v>3</v>
      </c>
      <c r="J7209" s="135">
        <v>0</v>
      </c>
      <c r="K7209" s="135">
        <v>-110.12999999999998</v>
      </c>
      <c r="L7209" s="135">
        <v>-110.13</v>
      </c>
      <c r="M7209" s="141" t="str">
        <f t="shared" si="225"/>
        <v>201601</v>
      </c>
    </row>
    <row r="7210" spans="1:13" x14ac:dyDescent="0.25">
      <c r="A7210" s="35" t="str">
        <f>VLOOKUP(B7210,ResCat!$A$2:$B$269,2,FALSE)</f>
        <v>XXX</v>
      </c>
      <c r="B7210" s="68" t="str">
        <f>IF(ISNA(VLOOKUP(C7210,COA!$A$2:$B$340,2,FALSE)),"XXX",VLOOKUP(C7210,COA!$A$2:$B$340,2,FALSE))</f>
        <v>N34</v>
      </c>
      <c r="C7210" s="149" t="str">
        <f t="shared" si="226"/>
        <v>0013-1013-0063</v>
      </c>
      <c r="D7210" s="134" t="s">
        <v>467</v>
      </c>
      <c r="E7210" s="134" t="s">
        <v>454</v>
      </c>
      <c r="F7210" s="134" t="s">
        <v>477</v>
      </c>
      <c r="G7210" s="134" t="s">
        <v>1029</v>
      </c>
      <c r="H7210" s="134" t="s">
        <v>1023</v>
      </c>
      <c r="I7210" s="134" t="s">
        <v>2</v>
      </c>
      <c r="J7210" s="135">
        <v>-2199</v>
      </c>
      <c r="K7210" s="135">
        <v>-461.15000000000009</v>
      </c>
      <c r="L7210" s="135">
        <v>-441.15000000000009</v>
      </c>
      <c r="M7210" s="141" t="str">
        <f t="shared" si="225"/>
        <v>201601</v>
      </c>
    </row>
    <row r="7211" spans="1:13" x14ac:dyDescent="0.25">
      <c r="A7211" s="35" t="str">
        <f>VLOOKUP(B7211,ResCat!$A$2:$B$269,2,FALSE)</f>
        <v>XXX</v>
      </c>
      <c r="B7211" s="68" t="str">
        <f>IF(ISNA(VLOOKUP(C7211,COA!$A$2:$B$340,2,FALSE)),"XXX",VLOOKUP(C7211,COA!$A$2:$B$340,2,FALSE))</f>
        <v>N34</v>
      </c>
      <c r="C7211" s="149" t="str">
        <f t="shared" si="226"/>
        <v>0013-1013-0063</v>
      </c>
      <c r="D7211" s="134" t="s">
        <v>467</v>
      </c>
      <c r="E7211" s="134" t="s">
        <v>454</v>
      </c>
      <c r="F7211" s="134" t="s">
        <v>477</v>
      </c>
      <c r="G7211" s="134" t="s">
        <v>349</v>
      </c>
      <c r="H7211" s="134" t="s">
        <v>1023</v>
      </c>
      <c r="I7211" s="134" t="s">
        <v>3</v>
      </c>
      <c r="J7211" s="135">
        <v>-1574</v>
      </c>
      <c r="K7211" s="135">
        <v>-87.07</v>
      </c>
      <c r="L7211" s="135">
        <v>-87.07</v>
      </c>
      <c r="M7211" s="141" t="str">
        <f t="shared" si="225"/>
        <v>201601</v>
      </c>
    </row>
    <row r="7212" spans="1:13" x14ac:dyDescent="0.25">
      <c r="A7212" s="35" t="str">
        <f>VLOOKUP(B7212,ResCat!$A$2:$B$269,2,FALSE)</f>
        <v>XXX</v>
      </c>
      <c r="B7212" s="68" t="str">
        <f>IF(ISNA(VLOOKUP(C7212,COA!$A$2:$B$340,2,FALSE)),"XXX",VLOOKUP(C7212,COA!$A$2:$B$340,2,FALSE))</f>
        <v>N34</v>
      </c>
      <c r="C7212" s="149" t="str">
        <f t="shared" si="226"/>
        <v>0013-1013-0063</v>
      </c>
      <c r="D7212" s="134" t="s">
        <v>467</v>
      </c>
      <c r="E7212" s="134" t="s">
        <v>454</v>
      </c>
      <c r="F7212" s="134" t="s">
        <v>477</v>
      </c>
      <c r="G7212" s="134" t="s">
        <v>349</v>
      </c>
      <c r="H7212" s="134" t="s">
        <v>1023</v>
      </c>
      <c r="I7212" s="134" t="s">
        <v>0</v>
      </c>
      <c r="J7212" s="135">
        <v>-21975</v>
      </c>
      <c r="K7212" s="135">
        <v>-1260</v>
      </c>
      <c r="L7212" s="135">
        <v>-1260</v>
      </c>
      <c r="M7212" s="141" t="str">
        <f t="shared" si="225"/>
        <v>201601</v>
      </c>
    </row>
    <row r="7213" spans="1:13" x14ac:dyDescent="0.25">
      <c r="A7213" s="35" t="str">
        <f>VLOOKUP(B7213,ResCat!$A$2:$B$269,2,FALSE)</f>
        <v>XXX</v>
      </c>
      <c r="B7213" s="68" t="str">
        <f>IF(ISNA(VLOOKUP(C7213,COA!$A$2:$B$340,2,FALSE)),"XXX",VLOOKUP(C7213,COA!$A$2:$B$340,2,FALSE))</f>
        <v>N34</v>
      </c>
      <c r="C7213" s="149" t="str">
        <f t="shared" si="226"/>
        <v>0013-1013-0063</v>
      </c>
      <c r="D7213" s="134" t="s">
        <v>467</v>
      </c>
      <c r="E7213" s="134" t="s">
        <v>454</v>
      </c>
      <c r="F7213" s="134" t="s">
        <v>477</v>
      </c>
      <c r="G7213" s="134" t="s">
        <v>349</v>
      </c>
      <c r="H7213" s="134" t="s">
        <v>1023</v>
      </c>
      <c r="I7213" s="134" t="s">
        <v>2</v>
      </c>
      <c r="J7213" s="135">
        <v>-608</v>
      </c>
      <c r="K7213" s="135">
        <v>-35.369999999999997</v>
      </c>
      <c r="L7213" s="135">
        <v>-35.369999999999997</v>
      </c>
      <c r="M7213" s="141" t="str">
        <f t="shared" si="225"/>
        <v>201601</v>
      </c>
    </row>
    <row r="7214" spans="1:13" x14ac:dyDescent="0.25">
      <c r="A7214" s="35" t="str">
        <f>VLOOKUP(B7214,ResCat!$A$2:$B$269,2,FALSE)</f>
        <v>XXX</v>
      </c>
      <c r="B7214" s="68" t="str">
        <f>IF(ISNA(VLOOKUP(C7214,COA!$A$2:$B$340,2,FALSE)),"XXX",VLOOKUP(C7214,COA!$A$2:$B$340,2,FALSE))</f>
        <v>N34</v>
      </c>
      <c r="C7214" s="149" t="str">
        <f t="shared" si="226"/>
        <v>0013-1013-0063</v>
      </c>
      <c r="D7214" s="134" t="s">
        <v>467</v>
      </c>
      <c r="E7214" s="134" t="s">
        <v>454</v>
      </c>
      <c r="F7214" s="134" t="s">
        <v>477</v>
      </c>
      <c r="G7214" s="134" t="s">
        <v>349</v>
      </c>
      <c r="H7214" s="134" t="s">
        <v>1023</v>
      </c>
      <c r="I7214" s="134" t="s">
        <v>1</v>
      </c>
      <c r="J7214" s="135">
        <v>-1139.25</v>
      </c>
      <c r="K7214" s="135">
        <v>-105.59</v>
      </c>
      <c r="L7214" s="135">
        <v>-105.59</v>
      </c>
      <c r="M7214" s="141" t="str">
        <f t="shared" si="225"/>
        <v>201601</v>
      </c>
    </row>
    <row r="7215" spans="1:13" x14ac:dyDescent="0.25">
      <c r="A7215" s="35" t="str">
        <f>VLOOKUP(B7215,ResCat!$A$2:$B$269,2,FALSE)</f>
        <v>XXX</v>
      </c>
      <c r="B7215" s="68" t="str">
        <f>IF(ISNA(VLOOKUP(C7215,COA!$A$2:$B$340,2,FALSE)),"XXX",VLOOKUP(C7215,COA!$A$2:$B$340,2,FALSE))</f>
        <v>N34</v>
      </c>
      <c r="C7215" s="149" t="str">
        <f t="shared" si="226"/>
        <v>0013-1013-0063</v>
      </c>
      <c r="D7215" s="134" t="s">
        <v>467</v>
      </c>
      <c r="E7215" s="134" t="s">
        <v>454</v>
      </c>
      <c r="F7215" s="134" t="s">
        <v>477</v>
      </c>
      <c r="G7215" s="134" t="s">
        <v>350</v>
      </c>
      <c r="H7215" s="134" t="s">
        <v>1023</v>
      </c>
      <c r="I7215" s="134" t="s">
        <v>3</v>
      </c>
      <c r="J7215" s="135">
        <v>-3568.98</v>
      </c>
      <c r="K7215" s="135">
        <v>-3225.7799999999997</v>
      </c>
      <c r="L7215" s="135">
        <v>-2535.1999999999998</v>
      </c>
      <c r="M7215" s="141" t="str">
        <f t="shared" si="225"/>
        <v>201601</v>
      </c>
    </row>
    <row r="7216" spans="1:13" x14ac:dyDescent="0.25">
      <c r="A7216" s="35" t="str">
        <f>VLOOKUP(B7216,ResCat!$A$2:$B$269,2,FALSE)</f>
        <v>XXX</v>
      </c>
      <c r="B7216" s="68" t="str">
        <f>IF(ISNA(VLOOKUP(C7216,COA!$A$2:$B$340,2,FALSE)),"XXX",VLOOKUP(C7216,COA!$A$2:$B$340,2,FALSE))</f>
        <v>N34</v>
      </c>
      <c r="C7216" s="149" t="str">
        <f t="shared" si="226"/>
        <v>0013-1013-0063</v>
      </c>
      <c r="D7216" s="134" t="s">
        <v>467</v>
      </c>
      <c r="E7216" s="134" t="s">
        <v>454</v>
      </c>
      <c r="F7216" s="134" t="s">
        <v>477</v>
      </c>
      <c r="G7216" s="134" t="s">
        <v>350</v>
      </c>
      <c r="H7216" s="134" t="s">
        <v>1023</v>
      </c>
      <c r="I7216" s="134" t="s">
        <v>2</v>
      </c>
      <c r="J7216" s="135">
        <v>-406.87</v>
      </c>
      <c r="K7216" s="135">
        <v>-124.69000000000003</v>
      </c>
      <c r="L7216" s="135">
        <v>-215.82000000000002</v>
      </c>
      <c r="M7216" s="141" t="str">
        <f t="shared" si="225"/>
        <v>201601</v>
      </c>
    </row>
    <row r="7217" spans="1:13" x14ac:dyDescent="0.25">
      <c r="A7217" s="35" t="str">
        <f>VLOOKUP(B7217,ResCat!$A$2:$B$269,2,FALSE)</f>
        <v>XXX</v>
      </c>
      <c r="B7217" s="68" t="str">
        <f>IF(ISNA(VLOOKUP(C7217,COA!$A$2:$B$340,2,FALSE)),"XXX",VLOOKUP(C7217,COA!$A$2:$B$340,2,FALSE))</f>
        <v>N34</v>
      </c>
      <c r="C7217" s="149" t="str">
        <f t="shared" si="226"/>
        <v>0013-1013-0063</v>
      </c>
      <c r="D7217" s="134" t="s">
        <v>467</v>
      </c>
      <c r="E7217" s="134" t="s">
        <v>454</v>
      </c>
      <c r="F7217" s="134" t="s">
        <v>477</v>
      </c>
      <c r="G7217" s="134" t="s">
        <v>350</v>
      </c>
      <c r="H7217" s="134" t="s">
        <v>1023</v>
      </c>
      <c r="I7217" s="134" t="s">
        <v>1</v>
      </c>
      <c r="J7217" s="135">
        <v>-575</v>
      </c>
      <c r="K7217" s="135">
        <v>-22.580000000000002</v>
      </c>
      <c r="L7217" s="135">
        <v>-22.58</v>
      </c>
      <c r="M7217" s="141" t="str">
        <f t="shared" si="225"/>
        <v>201601</v>
      </c>
    </row>
    <row r="7218" spans="1:13" x14ac:dyDescent="0.25">
      <c r="A7218" s="35" t="str">
        <f>VLOOKUP(B7218,ResCat!$A$2:$B$269,2,FALSE)</f>
        <v>XXX</v>
      </c>
      <c r="B7218" s="68" t="str">
        <f>IF(ISNA(VLOOKUP(C7218,COA!$A$2:$B$340,2,FALSE)),"XXX",VLOOKUP(C7218,COA!$A$2:$B$340,2,FALSE))</f>
        <v>N34</v>
      </c>
      <c r="C7218" s="149" t="str">
        <f t="shared" si="226"/>
        <v>0013-1013-0063</v>
      </c>
      <c r="D7218" s="134" t="s">
        <v>467</v>
      </c>
      <c r="E7218" s="134" t="s">
        <v>454</v>
      </c>
      <c r="F7218" s="134" t="s">
        <v>477</v>
      </c>
      <c r="G7218" s="134" t="s">
        <v>359</v>
      </c>
      <c r="H7218" s="134" t="s">
        <v>1023</v>
      </c>
      <c r="I7218" s="134" t="s">
        <v>3</v>
      </c>
      <c r="J7218" s="135">
        <v>-119.22000000000003</v>
      </c>
      <c r="K7218" s="135">
        <v>-31.880000000000003</v>
      </c>
      <c r="L7218" s="135">
        <v>-31.880000000000003</v>
      </c>
      <c r="M7218" s="141" t="str">
        <f t="shared" si="225"/>
        <v>201601</v>
      </c>
    </row>
    <row r="7219" spans="1:13" x14ac:dyDescent="0.25">
      <c r="A7219" s="35" t="str">
        <f>VLOOKUP(B7219,ResCat!$A$2:$B$269,2,FALSE)</f>
        <v>XXX</v>
      </c>
      <c r="B7219" s="68" t="str">
        <f>IF(ISNA(VLOOKUP(C7219,COA!$A$2:$B$340,2,FALSE)),"XXX",VLOOKUP(C7219,COA!$A$2:$B$340,2,FALSE))</f>
        <v>N34</v>
      </c>
      <c r="C7219" s="149" t="str">
        <f t="shared" si="226"/>
        <v>0013-1013-0063</v>
      </c>
      <c r="D7219" s="134" t="s">
        <v>467</v>
      </c>
      <c r="E7219" s="134" t="s">
        <v>454</v>
      </c>
      <c r="F7219" s="134" t="s">
        <v>477</v>
      </c>
      <c r="G7219" s="134" t="s">
        <v>359</v>
      </c>
      <c r="H7219" s="134" t="s">
        <v>1023</v>
      </c>
      <c r="I7219" s="134" t="s">
        <v>2</v>
      </c>
      <c r="J7219" s="135">
        <v>438.24000000000007</v>
      </c>
      <c r="K7219" s="135">
        <v>371.04</v>
      </c>
      <c r="L7219" s="135">
        <v>-50.620000000000005</v>
      </c>
      <c r="M7219" s="141" t="str">
        <f t="shared" si="225"/>
        <v>201601</v>
      </c>
    </row>
    <row r="7220" spans="1:13" x14ac:dyDescent="0.25">
      <c r="A7220" s="35" t="str">
        <f>VLOOKUP(B7220,ResCat!$A$2:$B$269,2,FALSE)</f>
        <v>XXX</v>
      </c>
      <c r="B7220" s="68" t="str">
        <f>IF(ISNA(VLOOKUP(C7220,COA!$A$2:$B$340,2,FALSE)),"XXX",VLOOKUP(C7220,COA!$A$2:$B$340,2,FALSE))</f>
        <v>N34</v>
      </c>
      <c r="C7220" s="149" t="str">
        <f t="shared" si="226"/>
        <v>0013-1013-0063</v>
      </c>
      <c r="D7220" s="134" t="s">
        <v>467</v>
      </c>
      <c r="E7220" s="134" t="s">
        <v>454</v>
      </c>
      <c r="F7220" s="134" t="s">
        <v>477</v>
      </c>
      <c r="G7220" s="134" t="s">
        <v>359</v>
      </c>
      <c r="H7220" s="134" t="s">
        <v>1023</v>
      </c>
      <c r="I7220" s="134" t="s">
        <v>1</v>
      </c>
      <c r="J7220" s="135">
        <v>-144</v>
      </c>
      <c r="K7220" s="135">
        <v>-75.619999999999948</v>
      </c>
      <c r="L7220" s="135">
        <v>-75.619999999999948</v>
      </c>
      <c r="M7220" s="141" t="str">
        <f t="shared" si="225"/>
        <v>201601</v>
      </c>
    </row>
    <row r="7221" spans="1:13" x14ac:dyDescent="0.25">
      <c r="A7221" s="35" t="str">
        <f>VLOOKUP(B7221,ResCat!$A$2:$B$269,2,FALSE)</f>
        <v>XXX</v>
      </c>
      <c r="B7221" s="68" t="str">
        <f>IF(ISNA(VLOOKUP(C7221,COA!$A$2:$B$340,2,FALSE)),"XXX",VLOOKUP(C7221,COA!$A$2:$B$340,2,FALSE))</f>
        <v>N34</v>
      </c>
      <c r="C7221" s="149" t="str">
        <f t="shared" si="226"/>
        <v>0013-1013-0063</v>
      </c>
      <c r="D7221" s="134" t="s">
        <v>467</v>
      </c>
      <c r="E7221" s="134" t="s">
        <v>454</v>
      </c>
      <c r="F7221" s="134" t="s">
        <v>477</v>
      </c>
      <c r="G7221" s="134" t="s">
        <v>354</v>
      </c>
      <c r="H7221" s="134" t="s">
        <v>1023</v>
      </c>
      <c r="I7221" s="134" t="s">
        <v>3</v>
      </c>
      <c r="J7221" s="135">
        <v>-616.01</v>
      </c>
      <c r="K7221" s="135">
        <v>-57.56</v>
      </c>
      <c r="L7221" s="135">
        <v>-114.03</v>
      </c>
      <c r="M7221" s="141" t="str">
        <f t="shared" si="225"/>
        <v>201601</v>
      </c>
    </row>
    <row r="7222" spans="1:13" x14ac:dyDescent="0.25">
      <c r="A7222" s="35" t="str">
        <f>VLOOKUP(B7222,ResCat!$A$2:$B$269,2,FALSE)</f>
        <v>XXX</v>
      </c>
      <c r="B7222" s="68" t="str">
        <f>IF(ISNA(VLOOKUP(C7222,COA!$A$2:$B$340,2,FALSE)),"XXX",VLOOKUP(C7222,COA!$A$2:$B$340,2,FALSE))</f>
        <v>N34</v>
      </c>
      <c r="C7222" s="149" t="str">
        <f t="shared" si="226"/>
        <v>0013-1013-0063</v>
      </c>
      <c r="D7222" s="134" t="s">
        <v>467</v>
      </c>
      <c r="E7222" s="134" t="s">
        <v>454</v>
      </c>
      <c r="F7222" s="134" t="s">
        <v>477</v>
      </c>
      <c r="G7222" s="134" t="s">
        <v>354</v>
      </c>
      <c r="H7222" s="134" t="s">
        <v>1023</v>
      </c>
      <c r="I7222" s="134" t="s">
        <v>2</v>
      </c>
      <c r="J7222" s="135">
        <v>-40.870000000000047</v>
      </c>
      <c r="K7222" s="135">
        <v>822.59999999999991</v>
      </c>
      <c r="L7222" s="135">
        <v>-50.319999999999993</v>
      </c>
      <c r="M7222" s="141" t="str">
        <f t="shared" si="225"/>
        <v>201601</v>
      </c>
    </row>
    <row r="7223" spans="1:13" x14ac:dyDescent="0.25">
      <c r="A7223" s="35" t="str">
        <f>VLOOKUP(B7223,ResCat!$A$2:$B$269,2,FALSE)</f>
        <v>XXX</v>
      </c>
      <c r="B7223" s="68" t="str">
        <f>IF(ISNA(VLOOKUP(C7223,COA!$A$2:$B$340,2,FALSE)),"XXX",VLOOKUP(C7223,COA!$A$2:$B$340,2,FALSE))</f>
        <v>N34</v>
      </c>
      <c r="C7223" s="149" t="str">
        <f t="shared" si="226"/>
        <v>0013-1013-0063</v>
      </c>
      <c r="D7223" s="134" t="s">
        <v>467</v>
      </c>
      <c r="E7223" s="134" t="s">
        <v>454</v>
      </c>
      <c r="F7223" s="134" t="s">
        <v>477</v>
      </c>
      <c r="G7223" s="134" t="s">
        <v>366</v>
      </c>
      <c r="H7223" s="134" t="s">
        <v>1023</v>
      </c>
      <c r="I7223" s="134" t="s">
        <v>3</v>
      </c>
      <c r="J7223" s="135">
        <v>-71.36</v>
      </c>
      <c r="K7223" s="135">
        <v>-20.600000000000009</v>
      </c>
      <c r="L7223" s="135">
        <v>-56.239999999999995</v>
      </c>
      <c r="M7223" s="141" t="str">
        <f t="shared" si="225"/>
        <v>201601</v>
      </c>
    </row>
    <row r="7224" spans="1:13" x14ac:dyDescent="0.25">
      <c r="A7224" s="35" t="str">
        <f>VLOOKUP(B7224,ResCat!$A$2:$B$269,2,FALSE)</f>
        <v>XXX</v>
      </c>
      <c r="B7224" s="68" t="str">
        <f>IF(ISNA(VLOOKUP(C7224,COA!$A$2:$B$340,2,FALSE)),"XXX",VLOOKUP(C7224,COA!$A$2:$B$340,2,FALSE))</f>
        <v>N34</v>
      </c>
      <c r="C7224" s="149" t="str">
        <f t="shared" si="226"/>
        <v>0013-1013-0063</v>
      </c>
      <c r="D7224" s="134" t="s">
        <v>467</v>
      </c>
      <c r="E7224" s="134" t="s">
        <v>454</v>
      </c>
      <c r="F7224" s="134" t="s">
        <v>477</v>
      </c>
      <c r="G7224" s="134" t="s">
        <v>366</v>
      </c>
      <c r="H7224" s="134" t="s">
        <v>1023</v>
      </c>
      <c r="I7224" s="134" t="s">
        <v>0</v>
      </c>
      <c r="J7224" s="135">
        <v>54328.460000000006</v>
      </c>
      <c r="K7224" s="135">
        <v>55214.720000000008</v>
      </c>
      <c r="L7224" s="135">
        <v>57806.920000000006</v>
      </c>
      <c r="M7224" s="141" t="str">
        <f t="shared" si="225"/>
        <v>201601</v>
      </c>
    </row>
    <row r="7225" spans="1:13" x14ac:dyDescent="0.25">
      <c r="A7225" s="35" t="str">
        <f>VLOOKUP(B7225,ResCat!$A$2:$B$269,2,FALSE)</f>
        <v>XXX</v>
      </c>
      <c r="B7225" s="68" t="str">
        <f>IF(ISNA(VLOOKUP(C7225,COA!$A$2:$B$340,2,FALSE)),"XXX",VLOOKUP(C7225,COA!$A$2:$B$340,2,FALSE))</f>
        <v>N34</v>
      </c>
      <c r="C7225" s="149" t="str">
        <f t="shared" si="226"/>
        <v>0013-1013-0063</v>
      </c>
      <c r="D7225" s="134" t="s">
        <v>467</v>
      </c>
      <c r="E7225" s="134" t="s">
        <v>454</v>
      </c>
      <c r="F7225" s="134" t="s">
        <v>477</v>
      </c>
      <c r="G7225" s="134" t="s">
        <v>366</v>
      </c>
      <c r="H7225" s="134" t="s">
        <v>1023</v>
      </c>
      <c r="I7225" s="134" t="s">
        <v>336</v>
      </c>
      <c r="J7225" s="135">
        <v>1261.77</v>
      </c>
      <c r="K7225" s="135">
        <v>1261.77</v>
      </c>
      <c r="L7225" s="135">
        <v>1261.77</v>
      </c>
      <c r="M7225" s="141" t="str">
        <f t="shared" si="225"/>
        <v>201601</v>
      </c>
    </row>
    <row r="7226" spans="1:13" x14ac:dyDescent="0.25">
      <c r="A7226" s="35" t="str">
        <f>VLOOKUP(B7226,ResCat!$A$2:$B$269,2,FALSE)</f>
        <v>XXX</v>
      </c>
      <c r="B7226" s="68" t="str">
        <f>IF(ISNA(VLOOKUP(C7226,COA!$A$2:$B$340,2,FALSE)),"XXX",VLOOKUP(C7226,COA!$A$2:$B$340,2,FALSE))</f>
        <v>N34</v>
      </c>
      <c r="C7226" s="149" t="str">
        <f t="shared" si="226"/>
        <v>0013-1013-0063</v>
      </c>
      <c r="D7226" s="134" t="s">
        <v>467</v>
      </c>
      <c r="E7226" s="134" t="s">
        <v>454</v>
      </c>
      <c r="F7226" s="134" t="s">
        <v>477</v>
      </c>
      <c r="G7226" s="134" t="s">
        <v>366</v>
      </c>
      <c r="H7226" s="134" t="s">
        <v>1023</v>
      </c>
      <c r="I7226" s="134" t="s">
        <v>2</v>
      </c>
      <c r="J7226" s="135">
        <v>174.30999999999949</v>
      </c>
      <c r="K7226" s="135">
        <v>-273.77</v>
      </c>
      <c r="L7226" s="135">
        <v>-496.56000000000006</v>
      </c>
      <c r="M7226" s="141" t="str">
        <f t="shared" si="225"/>
        <v>201601</v>
      </c>
    </row>
    <row r="7227" spans="1:13" x14ac:dyDescent="0.25">
      <c r="A7227" s="35" t="str">
        <f>VLOOKUP(B7227,ResCat!$A$2:$B$269,2,FALSE)</f>
        <v>XXX</v>
      </c>
      <c r="B7227" s="68" t="str">
        <f>IF(ISNA(VLOOKUP(C7227,COA!$A$2:$B$340,2,FALSE)),"XXX",VLOOKUP(C7227,COA!$A$2:$B$340,2,FALSE))</f>
        <v>N34</v>
      </c>
      <c r="C7227" s="149" t="str">
        <f t="shared" si="226"/>
        <v>0013-1013-0063</v>
      </c>
      <c r="D7227" s="134" t="s">
        <v>467</v>
      </c>
      <c r="E7227" s="134" t="s">
        <v>454</v>
      </c>
      <c r="F7227" s="134" t="s">
        <v>477</v>
      </c>
      <c r="G7227" s="134" t="s">
        <v>366</v>
      </c>
      <c r="H7227" s="134" t="s">
        <v>1023</v>
      </c>
      <c r="I7227" s="134" t="s">
        <v>1</v>
      </c>
      <c r="J7227" s="135">
        <v>7351.2999999999993</v>
      </c>
      <c r="K7227" s="135">
        <v>5552.64</v>
      </c>
      <c r="L7227" s="135">
        <v>4292.78</v>
      </c>
      <c r="M7227" s="141" t="str">
        <f t="shared" si="225"/>
        <v>201601</v>
      </c>
    </row>
    <row r="7228" spans="1:13" x14ac:dyDescent="0.25">
      <c r="A7228" s="35" t="str">
        <f>VLOOKUP(B7228,ResCat!$A$2:$B$269,2,FALSE)</f>
        <v>XXX</v>
      </c>
      <c r="B7228" s="68" t="str">
        <f>IF(ISNA(VLOOKUP(C7228,COA!$A$2:$B$340,2,FALSE)),"XXX",VLOOKUP(C7228,COA!$A$2:$B$340,2,FALSE))</f>
        <v>N34</v>
      </c>
      <c r="C7228" s="149" t="str">
        <f t="shared" si="226"/>
        <v>0013-1013-0063</v>
      </c>
      <c r="D7228" s="134" t="s">
        <v>467</v>
      </c>
      <c r="E7228" s="134" t="s">
        <v>454</v>
      </c>
      <c r="F7228" s="134" t="s">
        <v>477</v>
      </c>
      <c r="G7228" s="134" t="s">
        <v>337</v>
      </c>
      <c r="H7228" s="134" t="s">
        <v>1023</v>
      </c>
      <c r="I7228" s="134" t="s">
        <v>3</v>
      </c>
      <c r="J7228" s="135">
        <v>-538.44000000000005</v>
      </c>
      <c r="K7228" s="135">
        <v>-356.09</v>
      </c>
      <c r="L7228" s="135">
        <v>-311.40000000000003</v>
      </c>
      <c r="M7228" s="141" t="str">
        <f t="shared" si="225"/>
        <v>201601</v>
      </c>
    </row>
    <row r="7229" spans="1:13" x14ac:dyDescent="0.25">
      <c r="A7229" s="35" t="str">
        <f>VLOOKUP(B7229,ResCat!$A$2:$B$269,2,FALSE)</f>
        <v>XXX</v>
      </c>
      <c r="B7229" s="68" t="str">
        <f>IF(ISNA(VLOOKUP(C7229,COA!$A$2:$B$340,2,FALSE)),"XXX",VLOOKUP(C7229,COA!$A$2:$B$340,2,FALSE))</f>
        <v>N34</v>
      </c>
      <c r="C7229" s="149" t="str">
        <f t="shared" si="226"/>
        <v>0013-1013-0063</v>
      </c>
      <c r="D7229" s="134" t="s">
        <v>467</v>
      </c>
      <c r="E7229" s="134" t="s">
        <v>454</v>
      </c>
      <c r="F7229" s="134" t="s">
        <v>477</v>
      </c>
      <c r="G7229" s="134" t="s">
        <v>337</v>
      </c>
      <c r="H7229" s="134" t="s">
        <v>1023</v>
      </c>
      <c r="I7229" s="134" t="s">
        <v>0</v>
      </c>
      <c r="J7229" s="135">
        <v>-69100.949999999968</v>
      </c>
      <c r="K7229" s="135">
        <v>23250.739999999998</v>
      </c>
      <c r="L7229" s="135">
        <v>27291.74</v>
      </c>
      <c r="M7229" s="141" t="str">
        <f t="shared" si="225"/>
        <v>201601</v>
      </c>
    </row>
    <row r="7230" spans="1:13" x14ac:dyDescent="0.25">
      <c r="A7230" s="35" t="str">
        <f>VLOOKUP(B7230,ResCat!$A$2:$B$269,2,FALSE)</f>
        <v>XXX</v>
      </c>
      <c r="B7230" s="68" t="str">
        <f>IF(ISNA(VLOOKUP(C7230,COA!$A$2:$B$340,2,FALSE)),"XXX",VLOOKUP(C7230,COA!$A$2:$B$340,2,FALSE))</f>
        <v>N34</v>
      </c>
      <c r="C7230" s="149" t="str">
        <f t="shared" si="226"/>
        <v>0013-1013-0063</v>
      </c>
      <c r="D7230" s="134" t="s">
        <v>467</v>
      </c>
      <c r="E7230" s="134" t="s">
        <v>454</v>
      </c>
      <c r="F7230" s="134" t="s">
        <v>477</v>
      </c>
      <c r="G7230" s="134" t="s">
        <v>337</v>
      </c>
      <c r="H7230" s="134" t="s">
        <v>1023</v>
      </c>
      <c r="I7230" s="134" t="s">
        <v>2</v>
      </c>
      <c r="J7230" s="135">
        <v>1089.2699999999998</v>
      </c>
      <c r="K7230" s="135">
        <v>3303.8000000000006</v>
      </c>
      <c r="L7230" s="135">
        <v>3360.38</v>
      </c>
      <c r="M7230" s="141" t="str">
        <f t="shared" si="225"/>
        <v>201601</v>
      </c>
    </row>
    <row r="7231" spans="1:13" x14ac:dyDescent="0.25">
      <c r="A7231" s="35" t="str">
        <f>VLOOKUP(B7231,ResCat!$A$2:$B$269,2,FALSE)</f>
        <v>XXX</v>
      </c>
      <c r="B7231" s="68" t="str">
        <f>IF(ISNA(VLOOKUP(C7231,COA!$A$2:$B$340,2,FALSE)),"XXX",VLOOKUP(C7231,COA!$A$2:$B$340,2,FALSE))</f>
        <v>N34</v>
      </c>
      <c r="C7231" s="149" t="str">
        <f t="shared" si="226"/>
        <v>0013-1013-0063</v>
      </c>
      <c r="D7231" s="134" t="s">
        <v>467</v>
      </c>
      <c r="E7231" s="134" t="s">
        <v>454</v>
      </c>
      <c r="F7231" s="134" t="s">
        <v>477</v>
      </c>
      <c r="G7231" s="134" t="s">
        <v>337</v>
      </c>
      <c r="H7231" s="134" t="s">
        <v>1023</v>
      </c>
      <c r="I7231" s="134" t="s">
        <v>1</v>
      </c>
      <c r="J7231" s="135">
        <v>-7491.9600000000009</v>
      </c>
      <c r="K7231" s="135">
        <v>-2748</v>
      </c>
      <c r="L7231" s="135">
        <v>-2748</v>
      </c>
      <c r="M7231" s="141" t="str">
        <f t="shared" si="225"/>
        <v>201601</v>
      </c>
    </row>
    <row r="7232" spans="1:13" x14ac:dyDescent="0.25">
      <c r="A7232" s="35" t="str">
        <f>VLOOKUP(B7232,ResCat!$A$2:$B$269,2,FALSE)</f>
        <v>XXX</v>
      </c>
      <c r="B7232" s="68" t="str">
        <f>IF(ISNA(VLOOKUP(C7232,COA!$A$2:$B$340,2,FALSE)),"XXX",VLOOKUP(C7232,COA!$A$2:$B$340,2,FALSE))</f>
        <v>N34</v>
      </c>
      <c r="C7232" s="149" t="str">
        <f t="shared" si="226"/>
        <v>0013-1013-0063</v>
      </c>
      <c r="D7232" s="134" t="s">
        <v>467</v>
      </c>
      <c r="E7232" s="134" t="s">
        <v>454</v>
      </c>
      <c r="F7232" s="134" t="s">
        <v>477</v>
      </c>
      <c r="G7232" s="134" t="s">
        <v>352</v>
      </c>
      <c r="H7232" s="134" t="s">
        <v>1023</v>
      </c>
      <c r="I7232" s="134" t="s">
        <v>3</v>
      </c>
      <c r="J7232" s="135">
        <v>118.68</v>
      </c>
      <c r="K7232" s="135">
        <v>103.68</v>
      </c>
      <c r="L7232" s="135">
        <v>0</v>
      </c>
      <c r="M7232" s="141" t="str">
        <f t="shared" si="225"/>
        <v>201602</v>
      </c>
    </row>
    <row r="7233" spans="1:13" x14ac:dyDescent="0.25">
      <c r="A7233" s="35" t="str">
        <f>VLOOKUP(B7233,ResCat!$A$2:$B$269,2,FALSE)</f>
        <v>XXX</v>
      </c>
      <c r="B7233" s="68" t="str">
        <f>IF(ISNA(VLOOKUP(C7233,COA!$A$2:$B$340,2,FALSE)),"XXX",VLOOKUP(C7233,COA!$A$2:$B$340,2,FALSE))</f>
        <v>N34</v>
      </c>
      <c r="C7233" s="149" t="str">
        <f t="shared" si="226"/>
        <v>0013-1013-0063</v>
      </c>
      <c r="D7233" s="134" t="s">
        <v>467</v>
      </c>
      <c r="E7233" s="134" t="s">
        <v>454</v>
      </c>
      <c r="F7233" s="134" t="s">
        <v>477</v>
      </c>
      <c r="G7233" s="134" t="s">
        <v>352</v>
      </c>
      <c r="H7233" s="134" t="s">
        <v>1023</v>
      </c>
      <c r="I7233" s="134" t="s">
        <v>2</v>
      </c>
      <c r="J7233" s="135">
        <v>687.69999999999993</v>
      </c>
      <c r="K7233" s="135">
        <v>87.459999999999951</v>
      </c>
      <c r="L7233" s="135">
        <v>-258.97000000000008</v>
      </c>
      <c r="M7233" s="141" t="str">
        <f t="shared" si="225"/>
        <v>201602</v>
      </c>
    </row>
    <row r="7234" spans="1:13" x14ac:dyDescent="0.25">
      <c r="A7234" s="35" t="str">
        <f>VLOOKUP(B7234,ResCat!$A$2:$B$269,2,FALSE)</f>
        <v>XXX</v>
      </c>
      <c r="B7234" s="68" t="str">
        <f>IF(ISNA(VLOOKUP(C7234,COA!$A$2:$B$340,2,FALSE)),"XXX",VLOOKUP(C7234,COA!$A$2:$B$340,2,FALSE))</f>
        <v>N34</v>
      </c>
      <c r="C7234" s="149" t="str">
        <f t="shared" si="226"/>
        <v>0013-1013-0063</v>
      </c>
      <c r="D7234" s="134" t="s">
        <v>467</v>
      </c>
      <c r="E7234" s="134" t="s">
        <v>454</v>
      </c>
      <c r="F7234" s="134" t="s">
        <v>477</v>
      </c>
      <c r="G7234" s="134" t="s">
        <v>352</v>
      </c>
      <c r="H7234" s="134" t="s">
        <v>1023</v>
      </c>
      <c r="I7234" s="134" t="s">
        <v>1</v>
      </c>
      <c r="J7234" s="135">
        <v>-41460.050000000003</v>
      </c>
      <c r="K7234" s="135">
        <v>-660.55000000000007</v>
      </c>
      <c r="L7234" s="135">
        <v>-660.55000000000189</v>
      </c>
      <c r="M7234" s="141" t="str">
        <f t="shared" si="225"/>
        <v>201602</v>
      </c>
    </row>
    <row r="7235" spans="1:13" x14ac:dyDescent="0.25">
      <c r="A7235" s="35" t="str">
        <f>VLOOKUP(B7235,ResCat!$A$2:$B$269,2,FALSE)</f>
        <v>XXX</v>
      </c>
      <c r="B7235" s="68" t="str">
        <f>IF(ISNA(VLOOKUP(C7235,COA!$A$2:$B$340,2,FALSE)),"XXX",VLOOKUP(C7235,COA!$A$2:$B$340,2,FALSE))</f>
        <v>N34</v>
      </c>
      <c r="C7235" s="149" t="str">
        <f t="shared" si="226"/>
        <v>0013-1013-0063</v>
      </c>
      <c r="D7235" s="134" t="s">
        <v>467</v>
      </c>
      <c r="E7235" s="134" t="s">
        <v>454</v>
      </c>
      <c r="F7235" s="134" t="s">
        <v>477</v>
      </c>
      <c r="G7235" s="134" t="s">
        <v>347</v>
      </c>
      <c r="H7235" s="134" t="s">
        <v>1023</v>
      </c>
      <c r="I7235" s="134" t="s">
        <v>3</v>
      </c>
      <c r="J7235" s="135">
        <v>5.1399999999999864</v>
      </c>
      <c r="K7235" s="135">
        <v>-814.73</v>
      </c>
      <c r="L7235" s="135">
        <v>-467.81</v>
      </c>
      <c r="M7235" s="141" t="str">
        <f t="shared" si="225"/>
        <v>201603</v>
      </c>
    </row>
    <row r="7236" spans="1:13" x14ac:dyDescent="0.25">
      <c r="A7236" s="35" t="str">
        <f>VLOOKUP(B7236,ResCat!$A$2:$B$269,2,FALSE)</f>
        <v>XXX</v>
      </c>
      <c r="B7236" s="68" t="str">
        <f>IF(ISNA(VLOOKUP(C7236,COA!$A$2:$B$340,2,FALSE)),"XXX",VLOOKUP(C7236,COA!$A$2:$B$340,2,FALSE))</f>
        <v>N34</v>
      </c>
      <c r="C7236" s="149" t="str">
        <f t="shared" si="226"/>
        <v>0013-1013-0063</v>
      </c>
      <c r="D7236" s="134" t="s">
        <v>467</v>
      </c>
      <c r="E7236" s="134" t="s">
        <v>454</v>
      </c>
      <c r="F7236" s="134" t="s">
        <v>477</v>
      </c>
      <c r="G7236" s="134" t="s">
        <v>347</v>
      </c>
      <c r="H7236" s="134" t="s">
        <v>1023</v>
      </c>
      <c r="I7236" s="134" t="s">
        <v>2</v>
      </c>
      <c r="J7236" s="135">
        <v>1883.5400000000002</v>
      </c>
      <c r="K7236" s="135">
        <v>282.28000000000003</v>
      </c>
      <c r="L7236" s="135">
        <v>-86.500000000000114</v>
      </c>
      <c r="M7236" s="141" t="str">
        <f t="shared" ref="M7236:M7299" si="227">IF(G7236&lt;$M$1,$M$1,G7236)</f>
        <v>201603</v>
      </c>
    </row>
    <row r="7237" spans="1:13" x14ac:dyDescent="0.25">
      <c r="A7237" s="35" t="str">
        <f>VLOOKUP(B7237,ResCat!$A$2:$B$269,2,FALSE)</f>
        <v>XXX</v>
      </c>
      <c r="B7237" s="68" t="str">
        <f>IF(ISNA(VLOOKUP(C7237,COA!$A$2:$B$340,2,FALSE)),"XXX",VLOOKUP(C7237,COA!$A$2:$B$340,2,FALSE))</f>
        <v>N34</v>
      </c>
      <c r="C7237" s="149" t="str">
        <f t="shared" ref="C7237:C7300" si="228">D7237&amp;"-"&amp;E7237&amp;"-"&amp;F7237</f>
        <v>0013-1013-0063</v>
      </c>
      <c r="D7237" s="134" t="s">
        <v>467</v>
      </c>
      <c r="E7237" s="134" t="s">
        <v>454</v>
      </c>
      <c r="F7237" s="134" t="s">
        <v>477</v>
      </c>
      <c r="G7237" s="134" t="s">
        <v>347</v>
      </c>
      <c r="H7237" s="134" t="s">
        <v>1023</v>
      </c>
      <c r="I7237" s="134" t="s">
        <v>1</v>
      </c>
      <c r="J7237" s="135">
        <v>-633</v>
      </c>
      <c r="K7237" s="135">
        <v>-468.42</v>
      </c>
      <c r="L7237" s="135">
        <v>-374.74</v>
      </c>
      <c r="M7237" s="141" t="str">
        <f t="shared" si="227"/>
        <v>201603</v>
      </c>
    </row>
    <row r="7238" spans="1:13" x14ac:dyDescent="0.25">
      <c r="A7238" s="35" t="str">
        <f>VLOOKUP(B7238,ResCat!$A$2:$B$269,2,FALSE)</f>
        <v>XXX</v>
      </c>
      <c r="B7238" s="68" t="str">
        <f>IF(ISNA(VLOOKUP(C7238,COA!$A$2:$B$340,2,FALSE)),"XXX",VLOOKUP(C7238,COA!$A$2:$B$340,2,FALSE))</f>
        <v>N34</v>
      </c>
      <c r="C7238" s="149" t="str">
        <f t="shared" si="228"/>
        <v>0013-1013-0063</v>
      </c>
      <c r="D7238" s="134" t="s">
        <v>467</v>
      </c>
      <c r="E7238" s="134" t="s">
        <v>454</v>
      </c>
      <c r="F7238" s="134" t="s">
        <v>477</v>
      </c>
      <c r="G7238" s="134" t="s">
        <v>361</v>
      </c>
      <c r="H7238" s="134" t="s">
        <v>1023</v>
      </c>
      <c r="I7238" s="134" t="s">
        <v>3</v>
      </c>
      <c r="J7238" s="135">
        <v>-140.78999999999982</v>
      </c>
      <c r="K7238" s="135">
        <v>-306.83000000000004</v>
      </c>
      <c r="L7238" s="135">
        <v>-345.72</v>
      </c>
      <c r="M7238" s="141" t="str">
        <f t="shared" si="227"/>
        <v>201604</v>
      </c>
    </row>
    <row r="7239" spans="1:13" x14ac:dyDescent="0.25">
      <c r="A7239" s="35" t="str">
        <f>VLOOKUP(B7239,ResCat!$A$2:$B$269,2,FALSE)</f>
        <v>XXX</v>
      </c>
      <c r="B7239" s="68" t="str">
        <f>IF(ISNA(VLOOKUP(C7239,COA!$A$2:$B$340,2,FALSE)),"XXX",VLOOKUP(C7239,COA!$A$2:$B$340,2,FALSE))</f>
        <v>N34</v>
      </c>
      <c r="C7239" s="149" t="str">
        <f t="shared" si="228"/>
        <v>0013-1013-0063</v>
      </c>
      <c r="D7239" s="134" t="s">
        <v>467</v>
      </c>
      <c r="E7239" s="134" t="s">
        <v>454</v>
      </c>
      <c r="F7239" s="134" t="s">
        <v>477</v>
      </c>
      <c r="G7239" s="134" t="s">
        <v>361</v>
      </c>
      <c r="H7239" s="134" t="s">
        <v>1023</v>
      </c>
      <c r="I7239" s="134" t="s">
        <v>0</v>
      </c>
      <c r="J7239" s="135">
        <v>-1701.8500000000004</v>
      </c>
      <c r="K7239" s="135">
        <v>-162.37</v>
      </c>
      <c r="L7239" s="135">
        <v>-162.37</v>
      </c>
      <c r="M7239" s="141" t="str">
        <f t="shared" si="227"/>
        <v>201604</v>
      </c>
    </row>
    <row r="7240" spans="1:13" x14ac:dyDescent="0.25">
      <c r="A7240" s="35" t="str">
        <f>VLOOKUP(B7240,ResCat!$A$2:$B$269,2,FALSE)</f>
        <v>XXX</v>
      </c>
      <c r="B7240" s="68" t="str">
        <f>IF(ISNA(VLOOKUP(C7240,COA!$A$2:$B$340,2,FALSE)),"XXX",VLOOKUP(C7240,COA!$A$2:$B$340,2,FALSE))</f>
        <v>N34</v>
      </c>
      <c r="C7240" s="149" t="str">
        <f t="shared" si="228"/>
        <v>0013-1013-0063</v>
      </c>
      <c r="D7240" s="134" t="s">
        <v>467</v>
      </c>
      <c r="E7240" s="134" t="s">
        <v>454</v>
      </c>
      <c r="F7240" s="134" t="s">
        <v>477</v>
      </c>
      <c r="G7240" s="134" t="s">
        <v>361</v>
      </c>
      <c r="H7240" s="134" t="s">
        <v>1023</v>
      </c>
      <c r="I7240" s="134" t="s">
        <v>2</v>
      </c>
      <c r="J7240" s="135">
        <v>835.31</v>
      </c>
      <c r="K7240" s="135">
        <v>882.19999999999993</v>
      </c>
      <c r="L7240" s="135">
        <v>712.77</v>
      </c>
      <c r="M7240" s="141" t="str">
        <f t="shared" si="227"/>
        <v>201604</v>
      </c>
    </row>
    <row r="7241" spans="1:13" x14ac:dyDescent="0.25">
      <c r="A7241" s="35" t="str">
        <f>VLOOKUP(B7241,ResCat!$A$2:$B$269,2,FALSE)</f>
        <v>XXX</v>
      </c>
      <c r="B7241" s="68" t="str">
        <f>IF(ISNA(VLOOKUP(C7241,COA!$A$2:$B$340,2,FALSE)),"XXX",VLOOKUP(C7241,COA!$A$2:$B$340,2,FALSE))</f>
        <v>N34</v>
      </c>
      <c r="C7241" s="149" t="str">
        <f t="shared" si="228"/>
        <v>0013-1013-0063</v>
      </c>
      <c r="D7241" s="134" t="s">
        <v>467</v>
      </c>
      <c r="E7241" s="134" t="s">
        <v>454</v>
      </c>
      <c r="F7241" s="134" t="s">
        <v>477</v>
      </c>
      <c r="G7241" s="134" t="s">
        <v>361</v>
      </c>
      <c r="H7241" s="134" t="s">
        <v>1023</v>
      </c>
      <c r="I7241" s="134" t="s">
        <v>343</v>
      </c>
      <c r="J7241" s="135">
        <v>410.75</v>
      </c>
      <c r="K7241" s="135">
        <v>46.06</v>
      </c>
      <c r="L7241" s="135">
        <v>26.06</v>
      </c>
      <c r="M7241" s="141" t="str">
        <f t="shared" si="227"/>
        <v>201604</v>
      </c>
    </row>
    <row r="7242" spans="1:13" x14ac:dyDescent="0.25">
      <c r="A7242" s="35" t="str">
        <f>VLOOKUP(B7242,ResCat!$A$2:$B$269,2,FALSE)</f>
        <v>XXX</v>
      </c>
      <c r="B7242" s="68" t="str">
        <f>IF(ISNA(VLOOKUP(C7242,COA!$A$2:$B$340,2,FALSE)),"XXX",VLOOKUP(C7242,COA!$A$2:$B$340,2,FALSE))</f>
        <v>N34</v>
      </c>
      <c r="C7242" s="149" t="str">
        <f t="shared" si="228"/>
        <v>0013-1013-0063</v>
      </c>
      <c r="D7242" s="134" t="s">
        <v>467</v>
      </c>
      <c r="E7242" s="134" t="s">
        <v>454</v>
      </c>
      <c r="F7242" s="134" t="s">
        <v>477</v>
      </c>
      <c r="G7242" s="134" t="s">
        <v>361</v>
      </c>
      <c r="H7242" s="134" t="s">
        <v>1023</v>
      </c>
      <c r="I7242" s="134" t="s">
        <v>1</v>
      </c>
      <c r="J7242" s="135">
        <v>-54618.6</v>
      </c>
      <c r="K7242" s="135">
        <v>-16024.43</v>
      </c>
      <c r="L7242" s="135">
        <v>-16024.43</v>
      </c>
      <c r="M7242" s="141" t="str">
        <f t="shared" si="227"/>
        <v>201604</v>
      </c>
    </row>
    <row r="7243" spans="1:13" x14ac:dyDescent="0.25">
      <c r="A7243" s="35" t="str">
        <f>VLOOKUP(B7243,ResCat!$A$2:$B$269,2,FALSE)</f>
        <v>XXX</v>
      </c>
      <c r="B7243" s="68" t="str">
        <f>IF(ISNA(VLOOKUP(C7243,COA!$A$2:$B$340,2,FALSE)),"XXX",VLOOKUP(C7243,COA!$A$2:$B$340,2,FALSE))</f>
        <v>N34</v>
      </c>
      <c r="C7243" s="149" t="str">
        <f t="shared" si="228"/>
        <v>0013-1013-0063</v>
      </c>
      <c r="D7243" s="134" t="s">
        <v>467</v>
      </c>
      <c r="E7243" s="134" t="s">
        <v>454</v>
      </c>
      <c r="F7243" s="134" t="s">
        <v>477</v>
      </c>
      <c r="G7243" s="134" t="s">
        <v>312</v>
      </c>
      <c r="H7243" s="134" t="s">
        <v>1023</v>
      </c>
      <c r="I7243" s="134" t="s">
        <v>3</v>
      </c>
      <c r="J7243" s="135">
        <v>-263.11999999999989</v>
      </c>
      <c r="K7243" s="135">
        <v>-419.75</v>
      </c>
      <c r="L7243" s="135">
        <v>-449.03000000000003</v>
      </c>
      <c r="M7243" s="141" t="str">
        <f t="shared" si="227"/>
        <v>201605</v>
      </c>
    </row>
    <row r="7244" spans="1:13" x14ac:dyDescent="0.25">
      <c r="A7244" s="35" t="str">
        <f>VLOOKUP(B7244,ResCat!$A$2:$B$269,2,FALSE)</f>
        <v>XXX</v>
      </c>
      <c r="B7244" s="68" t="str">
        <f>IF(ISNA(VLOOKUP(C7244,COA!$A$2:$B$340,2,FALSE)),"XXX",VLOOKUP(C7244,COA!$A$2:$B$340,2,FALSE))</f>
        <v>N34</v>
      </c>
      <c r="C7244" s="149" t="str">
        <f t="shared" si="228"/>
        <v>0013-1013-0063</v>
      </c>
      <c r="D7244" s="134" t="s">
        <v>467</v>
      </c>
      <c r="E7244" s="134" t="s">
        <v>454</v>
      </c>
      <c r="F7244" s="134" t="s">
        <v>477</v>
      </c>
      <c r="G7244" s="134" t="s">
        <v>312</v>
      </c>
      <c r="H7244" s="134" t="s">
        <v>1023</v>
      </c>
      <c r="I7244" s="134" t="s">
        <v>0</v>
      </c>
      <c r="J7244" s="135">
        <v>0</v>
      </c>
      <c r="K7244" s="135">
        <v>49580.700000000012</v>
      </c>
      <c r="L7244" s="135">
        <v>49580.700000000012</v>
      </c>
      <c r="M7244" s="141" t="str">
        <f t="shared" si="227"/>
        <v>201605</v>
      </c>
    </row>
    <row r="7245" spans="1:13" x14ac:dyDescent="0.25">
      <c r="A7245" s="35" t="str">
        <f>VLOOKUP(B7245,ResCat!$A$2:$B$269,2,FALSE)</f>
        <v>XXX</v>
      </c>
      <c r="B7245" s="68" t="str">
        <f>IF(ISNA(VLOOKUP(C7245,COA!$A$2:$B$340,2,FALSE)),"XXX",VLOOKUP(C7245,COA!$A$2:$B$340,2,FALSE))</f>
        <v>N34</v>
      </c>
      <c r="C7245" s="149" t="str">
        <f t="shared" si="228"/>
        <v>0013-1013-0063</v>
      </c>
      <c r="D7245" s="134" t="s">
        <v>467</v>
      </c>
      <c r="E7245" s="134" t="s">
        <v>454</v>
      </c>
      <c r="F7245" s="134" t="s">
        <v>477</v>
      </c>
      <c r="G7245" s="134" t="s">
        <v>312</v>
      </c>
      <c r="H7245" s="134" t="s">
        <v>1023</v>
      </c>
      <c r="I7245" s="134" t="s">
        <v>2</v>
      </c>
      <c r="J7245" s="135">
        <v>-8563.9799999999977</v>
      </c>
      <c r="K7245" s="135">
        <v>-2922.78</v>
      </c>
      <c r="L7245" s="135">
        <v>-2425.0699999999993</v>
      </c>
      <c r="M7245" s="141" t="str">
        <f t="shared" si="227"/>
        <v>201605</v>
      </c>
    </row>
    <row r="7246" spans="1:13" x14ac:dyDescent="0.25">
      <c r="A7246" s="35" t="str">
        <f>VLOOKUP(B7246,ResCat!$A$2:$B$269,2,FALSE)</f>
        <v>XXX</v>
      </c>
      <c r="B7246" s="68" t="str">
        <f>IF(ISNA(VLOOKUP(C7246,COA!$A$2:$B$340,2,FALSE)),"XXX",VLOOKUP(C7246,COA!$A$2:$B$340,2,FALSE))</f>
        <v>N34</v>
      </c>
      <c r="C7246" s="149" t="str">
        <f t="shared" si="228"/>
        <v>0013-1013-0063</v>
      </c>
      <c r="D7246" s="134" t="s">
        <v>467</v>
      </c>
      <c r="E7246" s="134" t="s">
        <v>454</v>
      </c>
      <c r="F7246" s="134" t="s">
        <v>477</v>
      </c>
      <c r="G7246" s="134" t="s">
        <v>312</v>
      </c>
      <c r="H7246" s="134" t="s">
        <v>1023</v>
      </c>
      <c r="I7246" s="134" t="s">
        <v>343</v>
      </c>
      <c r="J7246" s="135">
        <v>325.48</v>
      </c>
      <c r="K7246" s="135">
        <v>36.620000000000005</v>
      </c>
      <c r="L7246" s="135">
        <v>21.619999999999997</v>
      </c>
      <c r="M7246" s="141" t="str">
        <f t="shared" si="227"/>
        <v>201605</v>
      </c>
    </row>
    <row r="7247" spans="1:13" x14ac:dyDescent="0.25">
      <c r="A7247" s="35" t="str">
        <f>VLOOKUP(B7247,ResCat!$A$2:$B$269,2,FALSE)</f>
        <v>XXX</v>
      </c>
      <c r="B7247" s="68" t="str">
        <f>IF(ISNA(VLOOKUP(C7247,COA!$A$2:$B$340,2,FALSE)),"XXX",VLOOKUP(C7247,COA!$A$2:$B$340,2,FALSE))</f>
        <v>N34</v>
      </c>
      <c r="C7247" s="149" t="str">
        <f t="shared" si="228"/>
        <v>0013-1013-0063</v>
      </c>
      <c r="D7247" s="134" t="s">
        <v>467</v>
      </c>
      <c r="E7247" s="134" t="s">
        <v>454</v>
      </c>
      <c r="F7247" s="134" t="s">
        <v>477</v>
      </c>
      <c r="G7247" s="134" t="s">
        <v>312</v>
      </c>
      <c r="H7247" s="134" t="s">
        <v>1023</v>
      </c>
      <c r="I7247" s="134" t="s">
        <v>1</v>
      </c>
      <c r="J7247" s="135">
        <v>-5375</v>
      </c>
      <c r="K7247" s="135">
        <v>-2639.1299999999997</v>
      </c>
      <c r="L7247" s="135">
        <v>-2054.2199999999998</v>
      </c>
      <c r="M7247" s="141" t="str">
        <f t="shared" si="227"/>
        <v>201605</v>
      </c>
    </row>
    <row r="7248" spans="1:13" x14ac:dyDescent="0.25">
      <c r="A7248" s="35" t="str">
        <f>VLOOKUP(B7248,ResCat!$A$2:$B$269,2,FALSE)</f>
        <v>XXX</v>
      </c>
      <c r="B7248" s="68" t="str">
        <f>IF(ISNA(VLOOKUP(C7248,COA!$A$2:$B$340,2,FALSE)),"XXX",VLOOKUP(C7248,COA!$A$2:$B$340,2,FALSE))</f>
        <v>N34</v>
      </c>
      <c r="C7248" s="149" t="str">
        <f t="shared" si="228"/>
        <v>0013-1013-0063</v>
      </c>
      <c r="D7248" s="134" t="s">
        <v>467</v>
      </c>
      <c r="E7248" s="134" t="s">
        <v>454</v>
      </c>
      <c r="F7248" s="134" t="s">
        <v>477</v>
      </c>
      <c r="G7248" s="134" t="s">
        <v>357</v>
      </c>
      <c r="H7248" s="134" t="s">
        <v>1023</v>
      </c>
      <c r="I7248" s="134" t="s">
        <v>3</v>
      </c>
      <c r="J7248" s="135">
        <v>-2503.5700000000002</v>
      </c>
      <c r="K7248" s="135">
        <v>-909.53000000000009</v>
      </c>
      <c r="L7248" s="135">
        <v>-751.91999999999985</v>
      </c>
      <c r="M7248" s="141" t="str">
        <f t="shared" si="227"/>
        <v>201606</v>
      </c>
    </row>
    <row r="7249" spans="1:13" x14ac:dyDescent="0.25">
      <c r="A7249" s="35" t="str">
        <f>VLOOKUP(B7249,ResCat!$A$2:$B$269,2,FALSE)</f>
        <v>XXX</v>
      </c>
      <c r="B7249" s="68" t="str">
        <f>IF(ISNA(VLOOKUP(C7249,COA!$A$2:$B$340,2,FALSE)),"XXX",VLOOKUP(C7249,COA!$A$2:$B$340,2,FALSE))</f>
        <v>N34</v>
      </c>
      <c r="C7249" s="149" t="str">
        <f t="shared" si="228"/>
        <v>0013-1013-0063</v>
      </c>
      <c r="D7249" s="134" t="s">
        <v>467</v>
      </c>
      <c r="E7249" s="134" t="s">
        <v>454</v>
      </c>
      <c r="F7249" s="134" t="s">
        <v>477</v>
      </c>
      <c r="G7249" s="134" t="s">
        <v>357</v>
      </c>
      <c r="H7249" s="134" t="s">
        <v>1023</v>
      </c>
      <c r="I7249" s="134" t="s">
        <v>0</v>
      </c>
      <c r="J7249" s="135">
        <v>0</v>
      </c>
      <c r="K7249" s="135">
        <v>3158.35</v>
      </c>
      <c r="L7249" s="135">
        <v>2947</v>
      </c>
      <c r="M7249" s="141" t="str">
        <f t="shared" si="227"/>
        <v>201606</v>
      </c>
    </row>
    <row r="7250" spans="1:13" x14ac:dyDescent="0.25">
      <c r="A7250" s="35" t="str">
        <f>VLOOKUP(B7250,ResCat!$A$2:$B$269,2,FALSE)</f>
        <v>XXX</v>
      </c>
      <c r="B7250" s="68" t="str">
        <f>IF(ISNA(VLOOKUP(C7250,COA!$A$2:$B$340,2,FALSE)),"XXX",VLOOKUP(C7250,COA!$A$2:$B$340,2,FALSE))</f>
        <v>N34</v>
      </c>
      <c r="C7250" s="149" t="str">
        <f t="shared" si="228"/>
        <v>0013-1013-0063</v>
      </c>
      <c r="D7250" s="134" t="s">
        <v>467</v>
      </c>
      <c r="E7250" s="134" t="s">
        <v>454</v>
      </c>
      <c r="F7250" s="134" t="s">
        <v>477</v>
      </c>
      <c r="G7250" s="134" t="s">
        <v>357</v>
      </c>
      <c r="H7250" s="134" t="s">
        <v>1023</v>
      </c>
      <c r="I7250" s="134" t="s">
        <v>2</v>
      </c>
      <c r="J7250" s="135">
        <v>-2904.62</v>
      </c>
      <c r="K7250" s="135">
        <v>-692.85999999999979</v>
      </c>
      <c r="L7250" s="135">
        <v>-815.3900000000001</v>
      </c>
      <c r="M7250" s="141" t="str">
        <f t="shared" si="227"/>
        <v>201606</v>
      </c>
    </row>
    <row r="7251" spans="1:13" x14ac:dyDescent="0.25">
      <c r="A7251" s="35" t="str">
        <f>VLOOKUP(B7251,ResCat!$A$2:$B$269,2,FALSE)</f>
        <v>XXX</v>
      </c>
      <c r="B7251" s="68" t="str">
        <f>IF(ISNA(VLOOKUP(C7251,COA!$A$2:$B$340,2,FALSE)),"XXX",VLOOKUP(C7251,COA!$A$2:$B$340,2,FALSE))</f>
        <v>N34</v>
      </c>
      <c r="C7251" s="149" t="str">
        <f t="shared" si="228"/>
        <v>0013-1013-0063</v>
      </c>
      <c r="D7251" s="134" t="s">
        <v>467</v>
      </c>
      <c r="E7251" s="134" t="s">
        <v>454</v>
      </c>
      <c r="F7251" s="134" t="s">
        <v>477</v>
      </c>
      <c r="G7251" s="134" t="s">
        <v>357</v>
      </c>
      <c r="H7251" s="134" t="s">
        <v>1023</v>
      </c>
      <c r="I7251" s="134" t="s">
        <v>343</v>
      </c>
      <c r="J7251" s="135">
        <v>604.03</v>
      </c>
      <c r="K7251" s="135">
        <v>191.28999999999996</v>
      </c>
      <c r="L7251" s="135">
        <v>176.28999999999996</v>
      </c>
      <c r="M7251" s="141" t="str">
        <f t="shared" si="227"/>
        <v>201606</v>
      </c>
    </row>
    <row r="7252" spans="1:13" x14ac:dyDescent="0.25">
      <c r="A7252" s="35" t="str">
        <f>VLOOKUP(B7252,ResCat!$A$2:$B$269,2,FALSE)</f>
        <v>XXX</v>
      </c>
      <c r="B7252" s="68" t="str">
        <f>IF(ISNA(VLOOKUP(C7252,COA!$A$2:$B$340,2,FALSE)),"XXX",VLOOKUP(C7252,COA!$A$2:$B$340,2,FALSE))</f>
        <v>N34</v>
      </c>
      <c r="C7252" s="149" t="str">
        <f t="shared" si="228"/>
        <v>0013-1013-0063</v>
      </c>
      <c r="D7252" s="134" t="s">
        <v>467</v>
      </c>
      <c r="E7252" s="134" t="s">
        <v>454</v>
      </c>
      <c r="F7252" s="134" t="s">
        <v>477</v>
      </c>
      <c r="G7252" s="134" t="s">
        <v>357</v>
      </c>
      <c r="H7252" s="134" t="s">
        <v>1023</v>
      </c>
      <c r="I7252" s="134" t="s">
        <v>1</v>
      </c>
      <c r="J7252" s="135">
        <v>116859.37</v>
      </c>
      <c r="K7252" s="135">
        <v>14620.240000000002</v>
      </c>
      <c r="L7252" s="135">
        <v>14195.310000000001</v>
      </c>
      <c r="M7252" s="141" t="str">
        <f t="shared" si="227"/>
        <v>201606</v>
      </c>
    </row>
    <row r="7253" spans="1:13" x14ac:dyDescent="0.25">
      <c r="A7253" s="35" t="str">
        <f>VLOOKUP(B7253,ResCat!$A$2:$B$269,2,FALSE)</f>
        <v>XXX</v>
      </c>
      <c r="B7253" s="68" t="str">
        <f>IF(ISNA(VLOOKUP(C7253,COA!$A$2:$B$340,2,FALSE)),"XXX",VLOOKUP(C7253,COA!$A$2:$B$340,2,FALSE))</f>
        <v>N34</v>
      </c>
      <c r="C7253" s="149" t="str">
        <f t="shared" si="228"/>
        <v>0013-1013-0063</v>
      </c>
      <c r="D7253" s="134" t="s">
        <v>467</v>
      </c>
      <c r="E7253" s="134" t="s">
        <v>454</v>
      </c>
      <c r="F7253" s="134" t="s">
        <v>477</v>
      </c>
      <c r="G7253" s="134" t="s">
        <v>314</v>
      </c>
      <c r="H7253" s="134" t="s">
        <v>1023</v>
      </c>
      <c r="I7253" s="134" t="s">
        <v>3</v>
      </c>
      <c r="J7253" s="135">
        <v>13040.2</v>
      </c>
      <c r="K7253" s="135">
        <v>10921.560000000001</v>
      </c>
      <c r="L7253" s="135">
        <v>10583.97</v>
      </c>
      <c r="M7253" s="141" t="str">
        <f t="shared" si="227"/>
        <v>201607</v>
      </c>
    </row>
    <row r="7254" spans="1:13" x14ac:dyDescent="0.25">
      <c r="A7254" s="35" t="str">
        <f>VLOOKUP(B7254,ResCat!$A$2:$B$269,2,FALSE)</f>
        <v>XXX</v>
      </c>
      <c r="B7254" s="68" t="str">
        <f>IF(ISNA(VLOOKUP(C7254,COA!$A$2:$B$340,2,FALSE)),"XXX",VLOOKUP(C7254,COA!$A$2:$B$340,2,FALSE))</f>
        <v>N34</v>
      </c>
      <c r="C7254" s="149" t="str">
        <f t="shared" si="228"/>
        <v>0013-1013-0063</v>
      </c>
      <c r="D7254" s="134" t="s">
        <v>467</v>
      </c>
      <c r="E7254" s="134" t="s">
        <v>454</v>
      </c>
      <c r="F7254" s="134" t="s">
        <v>477</v>
      </c>
      <c r="G7254" s="134" t="s">
        <v>314</v>
      </c>
      <c r="H7254" s="134" t="s">
        <v>1023</v>
      </c>
      <c r="I7254" s="134" t="s">
        <v>2</v>
      </c>
      <c r="J7254" s="135">
        <v>-2150.2800000000016</v>
      </c>
      <c r="K7254" s="135">
        <v>-1752.799999999999</v>
      </c>
      <c r="L7254" s="135">
        <v>-1657.329999999999</v>
      </c>
      <c r="M7254" s="141" t="str">
        <f t="shared" si="227"/>
        <v>201607</v>
      </c>
    </row>
    <row r="7255" spans="1:13" x14ac:dyDescent="0.25">
      <c r="A7255" s="35" t="str">
        <f>VLOOKUP(B7255,ResCat!$A$2:$B$269,2,FALSE)</f>
        <v>XXX</v>
      </c>
      <c r="B7255" s="68" t="str">
        <f>IF(ISNA(VLOOKUP(C7255,COA!$A$2:$B$340,2,FALSE)),"XXX",VLOOKUP(C7255,COA!$A$2:$B$340,2,FALSE))</f>
        <v>N34</v>
      </c>
      <c r="C7255" s="149" t="str">
        <f t="shared" si="228"/>
        <v>0013-1013-0063</v>
      </c>
      <c r="D7255" s="134" t="s">
        <v>467</v>
      </c>
      <c r="E7255" s="134" t="s">
        <v>454</v>
      </c>
      <c r="F7255" s="134" t="s">
        <v>477</v>
      </c>
      <c r="G7255" s="134" t="s">
        <v>314</v>
      </c>
      <c r="H7255" s="134" t="s">
        <v>1023</v>
      </c>
      <c r="I7255" s="134" t="s">
        <v>343</v>
      </c>
      <c r="J7255" s="135">
        <v>325.48</v>
      </c>
      <c r="K7255" s="135">
        <v>35.85</v>
      </c>
      <c r="L7255" s="135">
        <v>20.85</v>
      </c>
      <c r="M7255" s="141" t="str">
        <f t="shared" si="227"/>
        <v>201607</v>
      </c>
    </row>
    <row r="7256" spans="1:13" x14ac:dyDescent="0.25">
      <c r="A7256" s="35" t="str">
        <f>VLOOKUP(B7256,ResCat!$A$2:$B$269,2,FALSE)</f>
        <v>XXX</v>
      </c>
      <c r="B7256" s="68" t="str">
        <f>IF(ISNA(VLOOKUP(C7256,COA!$A$2:$B$340,2,FALSE)),"XXX",VLOOKUP(C7256,COA!$A$2:$B$340,2,FALSE))</f>
        <v>N34</v>
      </c>
      <c r="C7256" s="149" t="str">
        <f t="shared" si="228"/>
        <v>0013-1013-0063</v>
      </c>
      <c r="D7256" s="134" t="s">
        <v>467</v>
      </c>
      <c r="E7256" s="134" t="s">
        <v>454</v>
      </c>
      <c r="F7256" s="134" t="s">
        <v>477</v>
      </c>
      <c r="G7256" s="134" t="s">
        <v>314</v>
      </c>
      <c r="H7256" s="134" t="s">
        <v>1023</v>
      </c>
      <c r="I7256" s="134" t="s">
        <v>1</v>
      </c>
      <c r="J7256" s="135">
        <v>30715.829999999998</v>
      </c>
      <c r="K7256" s="135">
        <v>-990.91000000000054</v>
      </c>
      <c r="L7256" s="135">
        <v>-934.69</v>
      </c>
      <c r="M7256" s="141" t="str">
        <f t="shared" si="227"/>
        <v>201607</v>
      </c>
    </row>
    <row r="7257" spans="1:13" x14ac:dyDescent="0.25">
      <c r="A7257" s="35" t="str">
        <f>VLOOKUP(B7257,ResCat!$A$2:$B$269,2,FALSE)</f>
        <v>XXX</v>
      </c>
      <c r="B7257" s="68" t="str">
        <f>IF(ISNA(VLOOKUP(C7257,COA!$A$2:$B$340,2,FALSE)),"XXX",VLOOKUP(C7257,COA!$A$2:$B$340,2,FALSE))</f>
        <v>N34</v>
      </c>
      <c r="C7257" s="149" t="str">
        <f t="shared" si="228"/>
        <v>0013-1013-0063</v>
      </c>
      <c r="D7257" s="134" t="s">
        <v>467</v>
      </c>
      <c r="E7257" s="134" t="s">
        <v>454</v>
      </c>
      <c r="F7257" s="134" t="s">
        <v>477</v>
      </c>
      <c r="G7257" s="134" t="s">
        <v>339</v>
      </c>
      <c r="H7257" s="134" t="s">
        <v>1023</v>
      </c>
      <c r="I7257" s="134" t="s">
        <v>3</v>
      </c>
      <c r="J7257" s="135">
        <v>1025.5099999999993</v>
      </c>
      <c r="K7257" s="135">
        <v>416.03000000000003</v>
      </c>
      <c r="L7257" s="135">
        <v>-305.74</v>
      </c>
      <c r="M7257" s="141" t="str">
        <f t="shared" si="227"/>
        <v>201608</v>
      </c>
    </row>
    <row r="7258" spans="1:13" x14ac:dyDescent="0.25">
      <c r="A7258" s="35" t="str">
        <f>VLOOKUP(B7258,ResCat!$A$2:$B$269,2,FALSE)</f>
        <v>XXX</v>
      </c>
      <c r="B7258" s="68" t="str">
        <f>IF(ISNA(VLOOKUP(C7258,COA!$A$2:$B$340,2,FALSE)),"XXX",VLOOKUP(C7258,COA!$A$2:$B$340,2,FALSE))</f>
        <v>N34</v>
      </c>
      <c r="C7258" s="149" t="str">
        <f t="shared" si="228"/>
        <v>0013-1013-0063</v>
      </c>
      <c r="D7258" s="134" t="s">
        <v>467</v>
      </c>
      <c r="E7258" s="134" t="s">
        <v>454</v>
      </c>
      <c r="F7258" s="134" t="s">
        <v>477</v>
      </c>
      <c r="G7258" s="134" t="s">
        <v>339</v>
      </c>
      <c r="H7258" s="134" t="s">
        <v>1023</v>
      </c>
      <c r="I7258" s="134" t="s">
        <v>0</v>
      </c>
      <c r="J7258" s="135">
        <v>34801.86</v>
      </c>
      <c r="K7258" s="135">
        <v>-128272.38000000014</v>
      </c>
      <c r="L7258" s="135">
        <v>-128438.22999999986</v>
      </c>
      <c r="M7258" s="141" t="str">
        <f t="shared" si="227"/>
        <v>201608</v>
      </c>
    </row>
    <row r="7259" spans="1:13" x14ac:dyDescent="0.25">
      <c r="A7259" s="35" t="str">
        <f>VLOOKUP(B7259,ResCat!$A$2:$B$269,2,FALSE)</f>
        <v>XXX</v>
      </c>
      <c r="B7259" s="68" t="str">
        <f>IF(ISNA(VLOOKUP(C7259,COA!$A$2:$B$340,2,FALSE)),"XXX",VLOOKUP(C7259,COA!$A$2:$B$340,2,FALSE))</f>
        <v>N34</v>
      </c>
      <c r="C7259" s="149" t="str">
        <f t="shared" si="228"/>
        <v>0013-1013-0063</v>
      </c>
      <c r="D7259" s="134" t="s">
        <v>467</v>
      </c>
      <c r="E7259" s="134" t="s">
        <v>454</v>
      </c>
      <c r="F7259" s="134" t="s">
        <v>477</v>
      </c>
      <c r="G7259" s="134" t="s">
        <v>339</v>
      </c>
      <c r="H7259" s="134" t="s">
        <v>1023</v>
      </c>
      <c r="I7259" s="134" t="s">
        <v>2</v>
      </c>
      <c r="J7259" s="135">
        <v>-431.57999999999993</v>
      </c>
      <c r="K7259" s="135">
        <v>-459.03</v>
      </c>
      <c r="L7259" s="135">
        <v>-709.28</v>
      </c>
      <c r="M7259" s="141" t="str">
        <f t="shared" si="227"/>
        <v>201608</v>
      </c>
    </row>
    <row r="7260" spans="1:13" x14ac:dyDescent="0.25">
      <c r="A7260" s="35" t="str">
        <f>VLOOKUP(B7260,ResCat!$A$2:$B$269,2,FALSE)</f>
        <v>XXX</v>
      </c>
      <c r="B7260" s="68" t="str">
        <f>IF(ISNA(VLOOKUP(C7260,COA!$A$2:$B$340,2,FALSE)),"XXX",VLOOKUP(C7260,COA!$A$2:$B$340,2,FALSE))</f>
        <v>N34</v>
      </c>
      <c r="C7260" s="149" t="str">
        <f t="shared" si="228"/>
        <v>0013-1013-0063</v>
      </c>
      <c r="D7260" s="134" t="s">
        <v>467</v>
      </c>
      <c r="E7260" s="134" t="s">
        <v>454</v>
      </c>
      <c r="F7260" s="134" t="s">
        <v>477</v>
      </c>
      <c r="G7260" s="134" t="s">
        <v>339</v>
      </c>
      <c r="H7260" s="134" t="s">
        <v>1023</v>
      </c>
      <c r="I7260" s="134" t="s">
        <v>1</v>
      </c>
      <c r="J7260" s="135">
        <v>-7351</v>
      </c>
      <c r="K7260" s="135">
        <v>-1488.9999999999993</v>
      </c>
      <c r="L7260" s="135">
        <v>-1548.0199999999991</v>
      </c>
      <c r="M7260" s="141" t="str">
        <f t="shared" si="227"/>
        <v>201608</v>
      </c>
    </row>
    <row r="7261" spans="1:13" x14ac:dyDescent="0.25">
      <c r="A7261" s="35" t="str">
        <f>VLOOKUP(B7261,ResCat!$A$2:$B$269,2,FALSE)</f>
        <v>XXX</v>
      </c>
      <c r="B7261" s="68" t="str">
        <f>IF(ISNA(VLOOKUP(C7261,COA!$A$2:$B$340,2,FALSE)),"XXX",VLOOKUP(C7261,COA!$A$2:$B$340,2,FALSE))</f>
        <v>N34</v>
      </c>
      <c r="C7261" s="149" t="str">
        <f t="shared" si="228"/>
        <v>0013-1013-0063</v>
      </c>
      <c r="D7261" s="134" t="s">
        <v>467</v>
      </c>
      <c r="E7261" s="134" t="s">
        <v>454</v>
      </c>
      <c r="F7261" s="134" t="s">
        <v>477</v>
      </c>
      <c r="G7261" s="134" t="s">
        <v>342</v>
      </c>
      <c r="H7261" s="134" t="s">
        <v>1023</v>
      </c>
      <c r="I7261" s="134" t="s">
        <v>3</v>
      </c>
      <c r="J7261" s="135">
        <v>-172.81999999999994</v>
      </c>
      <c r="K7261" s="135">
        <v>-571.00999999999988</v>
      </c>
      <c r="L7261" s="135">
        <v>-564.21999999999991</v>
      </c>
      <c r="M7261" s="141" t="str">
        <f t="shared" si="227"/>
        <v>201609</v>
      </c>
    </row>
    <row r="7262" spans="1:13" x14ac:dyDescent="0.25">
      <c r="A7262" s="35" t="str">
        <f>VLOOKUP(B7262,ResCat!$A$2:$B$269,2,FALSE)</f>
        <v>XXX</v>
      </c>
      <c r="B7262" s="68" t="str">
        <f>IF(ISNA(VLOOKUP(C7262,COA!$A$2:$B$340,2,FALSE)),"XXX",VLOOKUP(C7262,COA!$A$2:$B$340,2,FALSE))</f>
        <v>N34</v>
      </c>
      <c r="C7262" s="149" t="str">
        <f t="shared" si="228"/>
        <v>0013-1013-0063</v>
      </c>
      <c r="D7262" s="134" t="s">
        <v>467</v>
      </c>
      <c r="E7262" s="134" t="s">
        <v>454</v>
      </c>
      <c r="F7262" s="134" t="s">
        <v>477</v>
      </c>
      <c r="G7262" s="134" t="s">
        <v>342</v>
      </c>
      <c r="H7262" s="134" t="s">
        <v>1023</v>
      </c>
      <c r="I7262" s="134" t="s">
        <v>0</v>
      </c>
      <c r="J7262" s="135">
        <v>-28956.550000000003</v>
      </c>
      <c r="K7262" s="135">
        <v>-1822.86</v>
      </c>
      <c r="L7262" s="135">
        <v>-1559.26</v>
      </c>
      <c r="M7262" s="141" t="str">
        <f t="shared" si="227"/>
        <v>201609</v>
      </c>
    </row>
    <row r="7263" spans="1:13" x14ac:dyDescent="0.25">
      <c r="A7263" s="35" t="str">
        <f>VLOOKUP(B7263,ResCat!$A$2:$B$269,2,FALSE)</f>
        <v>XXX</v>
      </c>
      <c r="B7263" s="68" t="str">
        <f>IF(ISNA(VLOOKUP(C7263,COA!$A$2:$B$340,2,FALSE)),"XXX",VLOOKUP(C7263,COA!$A$2:$B$340,2,FALSE))</f>
        <v>N34</v>
      </c>
      <c r="C7263" s="149" t="str">
        <f t="shared" si="228"/>
        <v>0013-1013-0063</v>
      </c>
      <c r="D7263" s="134" t="s">
        <v>467</v>
      </c>
      <c r="E7263" s="134" t="s">
        <v>454</v>
      </c>
      <c r="F7263" s="134" t="s">
        <v>477</v>
      </c>
      <c r="G7263" s="134" t="s">
        <v>342</v>
      </c>
      <c r="H7263" s="134" t="s">
        <v>1023</v>
      </c>
      <c r="I7263" s="134" t="s">
        <v>336</v>
      </c>
      <c r="J7263" s="135">
        <v>0</v>
      </c>
      <c r="K7263" s="135">
        <v>0</v>
      </c>
      <c r="L7263" s="135">
        <v>0</v>
      </c>
      <c r="M7263" s="141" t="str">
        <f t="shared" si="227"/>
        <v>201609</v>
      </c>
    </row>
    <row r="7264" spans="1:13" x14ac:dyDescent="0.25">
      <c r="A7264" s="35" t="str">
        <f>VLOOKUP(B7264,ResCat!$A$2:$B$269,2,FALSE)</f>
        <v>XXX</v>
      </c>
      <c r="B7264" s="68" t="str">
        <f>IF(ISNA(VLOOKUP(C7264,COA!$A$2:$B$340,2,FALSE)),"XXX",VLOOKUP(C7264,COA!$A$2:$B$340,2,FALSE))</f>
        <v>N34</v>
      </c>
      <c r="C7264" s="149" t="str">
        <f t="shared" si="228"/>
        <v>0013-1013-0063</v>
      </c>
      <c r="D7264" s="134" t="s">
        <v>467</v>
      </c>
      <c r="E7264" s="134" t="s">
        <v>454</v>
      </c>
      <c r="F7264" s="134" t="s">
        <v>477</v>
      </c>
      <c r="G7264" s="134" t="s">
        <v>342</v>
      </c>
      <c r="H7264" s="134" t="s">
        <v>1023</v>
      </c>
      <c r="I7264" s="134" t="s">
        <v>2</v>
      </c>
      <c r="J7264" s="135">
        <v>-19393.2</v>
      </c>
      <c r="K7264" s="135">
        <v>-1188.3800000000003</v>
      </c>
      <c r="L7264" s="135">
        <v>-1590.7100000000005</v>
      </c>
      <c r="M7264" s="141" t="str">
        <f t="shared" si="227"/>
        <v>201609</v>
      </c>
    </row>
    <row r="7265" spans="1:13" x14ac:dyDescent="0.25">
      <c r="A7265" s="35" t="str">
        <f>VLOOKUP(B7265,ResCat!$A$2:$B$269,2,FALSE)</f>
        <v>XXX</v>
      </c>
      <c r="B7265" s="68" t="str">
        <f>IF(ISNA(VLOOKUP(C7265,COA!$A$2:$B$340,2,FALSE)),"XXX",VLOOKUP(C7265,COA!$A$2:$B$340,2,FALSE))</f>
        <v>N34</v>
      </c>
      <c r="C7265" s="149" t="str">
        <f t="shared" si="228"/>
        <v>0013-1013-0063</v>
      </c>
      <c r="D7265" s="134" t="s">
        <v>467</v>
      </c>
      <c r="E7265" s="134" t="s">
        <v>454</v>
      </c>
      <c r="F7265" s="134" t="s">
        <v>477</v>
      </c>
      <c r="G7265" s="134" t="s">
        <v>342</v>
      </c>
      <c r="H7265" s="134" t="s">
        <v>1023</v>
      </c>
      <c r="I7265" s="134" t="s">
        <v>1</v>
      </c>
      <c r="J7265" s="135">
        <v>18285.77</v>
      </c>
      <c r="K7265" s="135">
        <v>-2345.6600000000008</v>
      </c>
      <c r="L7265" s="135">
        <v>-1957.7499999999984</v>
      </c>
      <c r="M7265" s="141" t="str">
        <f t="shared" si="227"/>
        <v>201609</v>
      </c>
    </row>
    <row r="7266" spans="1:13" x14ac:dyDescent="0.25">
      <c r="A7266" s="35" t="str">
        <f>VLOOKUP(B7266,ResCat!$A$2:$B$269,2,FALSE)</f>
        <v>XXX</v>
      </c>
      <c r="B7266" s="68" t="str">
        <f>IF(ISNA(VLOOKUP(C7266,COA!$A$2:$B$340,2,FALSE)),"XXX",VLOOKUP(C7266,COA!$A$2:$B$340,2,FALSE))</f>
        <v>N34</v>
      </c>
      <c r="C7266" s="149" t="str">
        <f t="shared" si="228"/>
        <v>0013-1013-0063</v>
      </c>
      <c r="D7266" s="134" t="s">
        <v>467</v>
      </c>
      <c r="E7266" s="134" t="s">
        <v>454</v>
      </c>
      <c r="F7266" s="134" t="s">
        <v>477</v>
      </c>
      <c r="G7266" s="134" t="s">
        <v>316</v>
      </c>
      <c r="H7266" s="134" t="s">
        <v>1023</v>
      </c>
      <c r="I7266" s="134" t="s">
        <v>3</v>
      </c>
      <c r="J7266" s="135">
        <v>-5138.3099999999995</v>
      </c>
      <c r="K7266" s="135">
        <v>-2173.52</v>
      </c>
      <c r="L7266" s="135">
        <v>-2030.25</v>
      </c>
      <c r="M7266" s="141" t="str">
        <f t="shared" si="227"/>
        <v>201610</v>
      </c>
    </row>
    <row r="7267" spans="1:13" x14ac:dyDescent="0.25">
      <c r="A7267" s="35" t="str">
        <f>VLOOKUP(B7267,ResCat!$A$2:$B$269,2,FALSE)</f>
        <v>XXX</v>
      </c>
      <c r="B7267" s="68" t="str">
        <f>IF(ISNA(VLOOKUP(C7267,COA!$A$2:$B$340,2,FALSE)),"XXX",VLOOKUP(C7267,COA!$A$2:$B$340,2,FALSE))</f>
        <v>N34</v>
      </c>
      <c r="C7267" s="149" t="str">
        <f t="shared" si="228"/>
        <v>0013-1013-0063</v>
      </c>
      <c r="D7267" s="134" t="s">
        <v>467</v>
      </c>
      <c r="E7267" s="134" t="s">
        <v>454</v>
      </c>
      <c r="F7267" s="134" t="s">
        <v>477</v>
      </c>
      <c r="G7267" s="134" t="s">
        <v>316</v>
      </c>
      <c r="H7267" s="134" t="s">
        <v>1023</v>
      </c>
      <c r="I7267" s="134" t="s">
        <v>0</v>
      </c>
      <c r="J7267" s="135">
        <v>-159011.68000000005</v>
      </c>
      <c r="K7267" s="135">
        <v>68798.959999999992</v>
      </c>
      <c r="L7267" s="135">
        <v>68421.03999999995</v>
      </c>
      <c r="M7267" s="141" t="str">
        <f t="shared" si="227"/>
        <v>201610</v>
      </c>
    </row>
    <row r="7268" spans="1:13" x14ac:dyDescent="0.25">
      <c r="A7268" s="35" t="str">
        <f>VLOOKUP(B7268,ResCat!$A$2:$B$269,2,FALSE)</f>
        <v>XXX</v>
      </c>
      <c r="B7268" s="68" t="str">
        <f>IF(ISNA(VLOOKUP(C7268,COA!$A$2:$B$340,2,FALSE)),"XXX",VLOOKUP(C7268,COA!$A$2:$B$340,2,FALSE))</f>
        <v>N34</v>
      </c>
      <c r="C7268" s="149" t="str">
        <f t="shared" si="228"/>
        <v>0013-1013-0063</v>
      </c>
      <c r="D7268" s="134" t="s">
        <v>467</v>
      </c>
      <c r="E7268" s="134" t="s">
        <v>454</v>
      </c>
      <c r="F7268" s="134" t="s">
        <v>477</v>
      </c>
      <c r="G7268" s="134" t="s">
        <v>316</v>
      </c>
      <c r="H7268" s="134" t="s">
        <v>1023</v>
      </c>
      <c r="I7268" s="134" t="s">
        <v>336</v>
      </c>
      <c r="J7268" s="135">
        <v>0</v>
      </c>
      <c r="K7268" s="135">
        <v>0</v>
      </c>
      <c r="L7268" s="135">
        <v>0</v>
      </c>
      <c r="M7268" s="141" t="str">
        <f t="shared" si="227"/>
        <v>201610</v>
      </c>
    </row>
    <row r="7269" spans="1:13" x14ac:dyDescent="0.25">
      <c r="A7269" s="35" t="str">
        <f>VLOOKUP(B7269,ResCat!$A$2:$B$269,2,FALSE)</f>
        <v>XXX</v>
      </c>
      <c r="B7269" s="68" t="str">
        <f>IF(ISNA(VLOOKUP(C7269,COA!$A$2:$B$340,2,FALSE)),"XXX",VLOOKUP(C7269,COA!$A$2:$B$340,2,FALSE))</f>
        <v>N34</v>
      </c>
      <c r="C7269" s="149" t="str">
        <f t="shared" si="228"/>
        <v>0013-1013-0063</v>
      </c>
      <c r="D7269" s="134" t="s">
        <v>467</v>
      </c>
      <c r="E7269" s="134" t="s">
        <v>454</v>
      </c>
      <c r="F7269" s="134" t="s">
        <v>477</v>
      </c>
      <c r="G7269" s="134" t="s">
        <v>316</v>
      </c>
      <c r="H7269" s="134" t="s">
        <v>1023</v>
      </c>
      <c r="I7269" s="134" t="s">
        <v>2</v>
      </c>
      <c r="J7269" s="135">
        <v>-5744.2100000000009</v>
      </c>
      <c r="K7269" s="135">
        <v>-925.51999999999975</v>
      </c>
      <c r="L7269" s="135">
        <v>-1177.8799999999997</v>
      </c>
      <c r="M7269" s="141" t="str">
        <f t="shared" si="227"/>
        <v>201610</v>
      </c>
    </row>
    <row r="7270" spans="1:13" x14ac:dyDescent="0.25">
      <c r="A7270" s="35" t="str">
        <f>VLOOKUP(B7270,ResCat!$A$2:$B$269,2,FALSE)</f>
        <v>XXX</v>
      </c>
      <c r="B7270" s="68" t="str">
        <f>IF(ISNA(VLOOKUP(C7270,COA!$A$2:$B$340,2,FALSE)),"XXX",VLOOKUP(C7270,COA!$A$2:$B$340,2,FALSE))</f>
        <v>N34</v>
      </c>
      <c r="C7270" s="149" t="str">
        <f t="shared" si="228"/>
        <v>0013-1013-0063</v>
      </c>
      <c r="D7270" s="134" t="s">
        <v>467</v>
      </c>
      <c r="E7270" s="134" t="s">
        <v>454</v>
      </c>
      <c r="F7270" s="134" t="s">
        <v>477</v>
      </c>
      <c r="G7270" s="134" t="s">
        <v>316</v>
      </c>
      <c r="H7270" s="134" t="s">
        <v>1023</v>
      </c>
      <c r="I7270" s="134" t="s">
        <v>1</v>
      </c>
      <c r="J7270" s="135">
        <v>-18511.29</v>
      </c>
      <c r="K7270" s="135">
        <v>-9190.1099999999988</v>
      </c>
      <c r="L7270" s="135">
        <v>-8769.0999999999967</v>
      </c>
      <c r="M7270" s="141" t="str">
        <f t="shared" si="227"/>
        <v>201610</v>
      </c>
    </row>
    <row r="7271" spans="1:13" x14ac:dyDescent="0.25">
      <c r="A7271" s="35" t="str">
        <f>VLOOKUP(B7271,ResCat!$A$2:$B$269,2,FALSE)</f>
        <v>XXX</v>
      </c>
      <c r="B7271" s="68" t="str">
        <f>IF(ISNA(VLOOKUP(C7271,COA!$A$2:$B$340,2,FALSE)),"XXX",VLOOKUP(C7271,COA!$A$2:$B$340,2,FALSE))</f>
        <v>N34</v>
      </c>
      <c r="C7271" s="149" t="str">
        <f t="shared" si="228"/>
        <v>0013-1013-0063</v>
      </c>
      <c r="D7271" s="134" t="s">
        <v>467</v>
      </c>
      <c r="E7271" s="134" t="s">
        <v>454</v>
      </c>
      <c r="F7271" s="134" t="s">
        <v>477</v>
      </c>
      <c r="G7271" s="134" t="s">
        <v>318</v>
      </c>
      <c r="H7271" s="134" t="s">
        <v>1023</v>
      </c>
      <c r="I7271" s="134" t="s">
        <v>3</v>
      </c>
      <c r="J7271" s="135">
        <v>-3439.43</v>
      </c>
      <c r="K7271" s="135">
        <v>-4665.1799999999994</v>
      </c>
      <c r="L7271" s="135">
        <v>-4020.7999999999993</v>
      </c>
      <c r="M7271" s="141" t="str">
        <f t="shared" si="227"/>
        <v>201611</v>
      </c>
    </row>
    <row r="7272" spans="1:13" x14ac:dyDescent="0.25">
      <c r="A7272" s="35" t="str">
        <f>VLOOKUP(B7272,ResCat!$A$2:$B$269,2,FALSE)</f>
        <v>XXX</v>
      </c>
      <c r="B7272" s="68" t="str">
        <f>IF(ISNA(VLOOKUP(C7272,COA!$A$2:$B$340,2,FALSE)),"XXX",VLOOKUP(C7272,COA!$A$2:$B$340,2,FALSE))</f>
        <v>N34</v>
      </c>
      <c r="C7272" s="149" t="str">
        <f t="shared" si="228"/>
        <v>0013-1013-0063</v>
      </c>
      <c r="D7272" s="134" t="s">
        <v>467</v>
      </c>
      <c r="E7272" s="134" t="s">
        <v>454</v>
      </c>
      <c r="F7272" s="134" t="s">
        <v>477</v>
      </c>
      <c r="G7272" s="134" t="s">
        <v>318</v>
      </c>
      <c r="H7272" s="134" t="s">
        <v>1023</v>
      </c>
      <c r="I7272" s="134" t="s">
        <v>0</v>
      </c>
      <c r="J7272" s="135">
        <v>95641.089999999953</v>
      </c>
      <c r="K7272" s="135">
        <v>21857.149999999965</v>
      </c>
      <c r="L7272" s="135">
        <v>21659.60999999995</v>
      </c>
      <c r="M7272" s="141" t="str">
        <f t="shared" si="227"/>
        <v>201611</v>
      </c>
    </row>
    <row r="7273" spans="1:13" x14ac:dyDescent="0.25">
      <c r="A7273" s="35" t="str">
        <f>VLOOKUP(B7273,ResCat!$A$2:$B$269,2,FALSE)</f>
        <v>XXX</v>
      </c>
      <c r="B7273" s="68" t="str">
        <f>IF(ISNA(VLOOKUP(C7273,COA!$A$2:$B$340,2,FALSE)),"XXX",VLOOKUP(C7273,COA!$A$2:$B$340,2,FALSE))</f>
        <v>N34</v>
      </c>
      <c r="C7273" s="149" t="str">
        <f t="shared" si="228"/>
        <v>0013-1013-0063</v>
      </c>
      <c r="D7273" s="134" t="s">
        <v>467</v>
      </c>
      <c r="E7273" s="134" t="s">
        <v>454</v>
      </c>
      <c r="F7273" s="134" t="s">
        <v>477</v>
      </c>
      <c r="G7273" s="134" t="s">
        <v>318</v>
      </c>
      <c r="H7273" s="134" t="s">
        <v>1023</v>
      </c>
      <c r="I7273" s="134" t="s">
        <v>2</v>
      </c>
      <c r="J7273" s="135">
        <v>-20901.689999999999</v>
      </c>
      <c r="K7273" s="135">
        <v>197.00999999999962</v>
      </c>
      <c r="L7273" s="135">
        <v>1295.6100000000004</v>
      </c>
      <c r="M7273" s="141" t="str">
        <f t="shared" si="227"/>
        <v>201611</v>
      </c>
    </row>
    <row r="7274" spans="1:13" x14ac:dyDescent="0.25">
      <c r="A7274" s="35" t="str">
        <f>VLOOKUP(B7274,ResCat!$A$2:$B$269,2,FALSE)</f>
        <v>XXX</v>
      </c>
      <c r="B7274" s="68" t="str">
        <f>IF(ISNA(VLOOKUP(C7274,COA!$A$2:$B$340,2,FALSE)),"XXX",VLOOKUP(C7274,COA!$A$2:$B$340,2,FALSE))</f>
        <v>N34</v>
      </c>
      <c r="C7274" s="149" t="str">
        <f t="shared" si="228"/>
        <v>0013-1013-0063</v>
      </c>
      <c r="D7274" s="134" t="s">
        <v>467</v>
      </c>
      <c r="E7274" s="134" t="s">
        <v>454</v>
      </c>
      <c r="F7274" s="134" t="s">
        <v>477</v>
      </c>
      <c r="G7274" s="134" t="s">
        <v>318</v>
      </c>
      <c r="H7274" s="134" t="s">
        <v>1023</v>
      </c>
      <c r="I7274" s="134" t="s">
        <v>1</v>
      </c>
      <c r="J7274" s="135">
        <v>33296.029999999977</v>
      </c>
      <c r="K7274" s="135">
        <v>-4790.5600000000022</v>
      </c>
      <c r="L7274" s="135">
        <v>-4203.4899999999925</v>
      </c>
      <c r="M7274" s="141" t="str">
        <f t="shared" si="227"/>
        <v>201611</v>
      </c>
    </row>
    <row r="7275" spans="1:13" x14ac:dyDescent="0.25">
      <c r="A7275" s="35" t="str">
        <f>VLOOKUP(B7275,ResCat!$A$2:$B$269,2,FALSE)</f>
        <v>XXX</v>
      </c>
      <c r="B7275" s="68" t="str">
        <f>IF(ISNA(VLOOKUP(C7275,COA!$A$2:$B$340,2,FALSE)),"XXX",VLOOKUP(C7275,COA!$A$2:$B$340,2,FALSE))</f>
        <v>N34</v>
      </c>
      <c r="C7275" s="149" t="str">
        <f t="shared" si="228"/>
        <v>0013-1013-0063</v>
      </c>
      <c r="D7275" s="134" t="s">
        <v>467</v>
      </c>
      <c r="E7275" s="134" t="s">
        <v>454</v>
      </c>
      <c r="F7275" s="134" t="s">
        <v>477</v>
      </c>
      <c r="G7275" s="134" t="s">
        <v>320</v>
      </c>
      <c r="H7275" s="134" t="s">
        <v>1023</v>
      </c>
      <c r="I7275" s="134" t="s">
        <v>3</v>
      </c>
      <c r="J7275" s="135">
        <v>-8985.27</v>
      </c>
      <c r="K7275" s="135">
        <v>-1314.0199999999993</v>
      </c>
      <c r="L7275" s="135">
        <v>-732.28000000000054</v>
      </c>
      <c r="M7275" s="141" t="str">
        <f t="shared" si="227"/>
        <v>201612</v>
      </c>
    </row>
    <row r="7276" spans="1:13" x14ac:dyDescent="0.25">
      <c r="A7276" s="35" t="str">
        <f>VLOOKUP(B7276,ResCat!$A$2:$B$269,2,FALSE)</f>
        <v>XXX</v>
      </c>
      <c r="B7276" s="68" t="str">
        <f>IF(ISNA(VLOOKUP(C7276,COA!$A$2:$B$340,2,FALSE)),"XXX",VLOOKUP(C7276,COA!$A$2:$B$340,2,FALSE))</f>
        <v>N34</v>
      </c>
      <c r="C7276" s="149" t="str">
        <f t="shared" si="228"/>
        <v>0013-1013-0063</v>
      </c>
      <c r="D7276" s="134" t="s">
        <v>467</v>
      </c>
      <c r="E7276" s="134" t="s">
        <v>454</v>
      </c>
      <c r="F7276" s="134" t="s">
        <v>477</v>
      </c>
      <c r="G7276" s="134" t="s">
        <v>320</v>
      </c>
      <c r="H7276" s="134" t="s">
        <v>1023</v>
      </c>
      <c r="I7276" s="134" t="s">
        <v>0</v>
      </c>
      <c r="J7276" s="135">
        <v>13804.159999999993</v>
      </c>
      <c r="K7276" s="135">
        <v>-25416.429999999993</v>
      </c>
      <c r="L7276" s="135">
        <v>-31787.97000000003</v>
      </c>
      <c r="M7276" s="141" t="str">
        <f t="shared" si="227"/>
        <v>201612</v>
      </c>
    </row>
    <row r="7277" spans="1:13" x14ac:dyDescent="0.25">
      <c r="A7277" s="35" t="str">
        <f>VLOOKUP(B7277,ResCat!$A$2:$B$269,2,FALSE)</f>
        <v>XXX</v>
      </c>
      <c r="B7277" s="68" t="str">
        <f>IF(ISNA(VLOOKUP(C7277,COA!$A$2:$B$340,2,FALSE)),"XXX",VLOOKUP(C7277,COA!$A$2:$B$340,2,FALSE))</f>
        <v>N34</v>
      </c>
      <c r="C7277" s="149" t="str">
        <f t="shared" si="228"/>
        <v>0013-1013-0063</v>
      </c>
      <c r="D7277" s="134" t="s">
        <v>467</v>
      </c>
      <c r="E7277" s="134" t="s">
        <v>454</v>
      </c>
      <c r="F7277" s="134" t="s">
        <v>477</v>
      </c>
      <c r="G7277" s="134" t="s">
        <v>320</v>
      </c>
      <c r="H7277" s="134" t="s">
        <v>1023</v>
      </c>
      <c r="I7277" s="134" t="s">
        <v>336</v>
      </c>
      <c r="J7277" s="135">
        <v>-130</v>
      </c>
      <c r="K7277" s="135">
        <v>-80.599999999999994</v>
      </c>
      <c r="L7277" s="135">
        <v>-80.599999999999994</v>
      </c>
      <c r="M7277" s="141" t="str">
        <f t="shared" si="227"/>
        <v>201612</v>
      </c>
    </row>
    <row r="7278" spans="1:13" x14ac:dyDescent="0.25">
      <c r="A7278" s="35" t="str">
        <f>VLOOKUP(B7278,ResCat!$A$2:$B$269,2,FALSE)</f>
        <v>XXX</v>
      </c>
      <c r="B7278" s="68" t="str">
        <f>IF(ISNA(VLOOKUP(C7278,COA!$A$2:$B$340,2,FALSE)),"XXX",VLOOKUP(C7278,COA!$A$2:$B$340,2,FALSE))</f>
        <v>N34</v>
      </c>
      <c r="C7278" s="149" t="str">
        <f t="shared" si="228"/>
        <v>0013-1013-0063</v>
      </c>
      <c r="D7278" s="134" t="s">
        <v>467</v>
      </c>
      <c r="E7278" s="134" t="s">
        <v>454</v>
      </c>
      <c r="F7278" s="134" t="s">
        <v>477</v>
      </c>
      <c r="G7278" s="134" t="s">
        <v>320</v>
      </c>
      <c r="H7278" s="134" t="s">
        <v>1023</v>
      </c>
      <c r="I7278" s="134" t="s">
        <v>2</v>
      </c>
      <c r="J7278" s="135">
        <v>-4305.88</v>
      </c>
      <c r="K7278" s="135">
        <v>-60.980000000000373</v>
      </c>
      <c r="L7278" s="135">
        <v>743.95999999999947</v>
      </c>
      <c r="M7278" s="141" t="str">
        <f t="shared" si="227"/>
        <v>201612</v>
      </c>
    </row>
    <row r="7279" spans="1:13" x14ac:dyDescent="0.25">
      <c r="A7279" s="35" t="str">
        <f>VLOOKUP(B7279,ResCat!$A$2:$B$269,2,FALSE)</f>
        <v>XXX</v>
      </c>
      <c r="B7279" s="68" t="str">
        <f>IF(ISNA(VLOOKUP(C7279,COA!$A$2:$B$340,2,FALSE)),"XXX",VLOOKUP(C7279,COA!$A$2:$B$340,2,FALSE))</f>
        <v>N34</v>
      </c>
      <c r="C7279" s="149" t="str">
        <f t="shared" si="228"/>
        <v>0013-1013-0063</v>
      </c>
      <c r="D7279" s="134" t="s">
        <v>467</v>
      </c>
      <c r="E7279" s="134" t="s">
        <v>454</v>
      </c>
      <c r="F7279" s="134" t="s">
        <v>477</v>
      </c>
      <c r="G7279" s="134" t="s">
        <v>320</v>
      </c>
      <c r="H7279" s="134" t="s">
        <v>1023</v>
      </c>
      <c r="I7279" s="134" t="s">
        <v>1</v>
      </c>
      <c r="J7279" s="135">
        <v>-24923.74</v>
      </c>
      <c r="K7279" s="135">
        <v>-18652.669999999998</v>
      </c>
      <c r="L7279" s="135">
        <v>-15607.33</v>
      </c>
      <c r="M7279" s="141" t="str">
        <f t="shared" si="227"/>
        <v>201612</v>
      </c>
    </row>
    <row r="7280" spans="1:13" x14ac:dyDescent="0.25">
      <c r="A7280" s="35" t="str">
        <f>VLOOKUP(B7280,ResCat!$A$2:$B$269,2,FALSE)</f>
        <v>XXX</v>
      </c>
      <c r="B7280" s="68" t="str">
        <f>IF(ISNA(VLOOKUP(C7280,COA!$A$2:$B$340,2,FALSE)),"XXX",VLOOKUP(C7280,COA!$A$2:$B$340,2,FALSE))</f>
        <v>N34</v>
      </c>
      <c r="C7280" s="149" t="str">
        <f t="shared" si="228"/>
        <v>0013-1013-0063</v>
      </c>
      <c r="D7280" s="134" t="s">
        <v>467</v>
      </c>
      <c r="E7280" s="134" t="s">
        <v>454</v>
      </c>
      <c r="F7280" s="134" t="s">
        <v>477</v>
      </c>
      <c r="G7280" s="134" t="s">
        <v>328</v>
      </c>
      <c r="H7280" s="134" t="s">
        <v>1023</v>
      </c>
      <c r="I7280" s="134" t="s">
        <v>2</v>
      </c>
      <c r="J7280" s="135">
        <v>0</v>
      </c>
      <c r="K7280" s="135">
        <v>0</v>
      </c>
      <c r="L7280" s="135">
        <v>0</v>
      </c>
      <c r="M7280" s="141" t="str">
        <f t="shared" si="227"/>
        <v>201704</v>
      </c>
    </row>
    <row r="7281" spans="1:13" x14ac:dyDescent="0.25">
      <c r="A7281" s="35" t="str">
        <f>VLOOKUP(B7281,ResCat!$A$2:$B$269,2,FALSE)</f>
        <v>XXX</v>
      </c>
      <c r="B7281" s="68" t="str">
        <f>IF(ISNA(VLOOKUP(C7281,COA!$A$2:$B$340,2,FALSE)),"XXX",VLOOKUP(C7281,COA!$A$2:$B$340,2,FALSE))</f>
        <v>N34</v>
      </c>
      <c r="C7281" s="149" t="str">
        <f t="shared" si="228"/>
        <v>0013-1013-0063</v>
      </c>
      <c r="D7281" s="134" t="s">
        <v>467</v>
      </c>
      <c r="E7281" s="134" t="s">
        <v>454</v>
      </c>
      <c r="F7281" s="134" t="s">
        <v>477</v>
      </c>
      <c r="G7281" s="134" t="s">
        <v>969</v>
      </c>
      <c r="H7281" s="134" t="s">
        <v>1023</v>
      </c>
      <c r="I7281" s="134" t="s">
        <v>0</v>
      </c>
      <c r="J7281" s="135">
        <v>7871</v>
      </c>
      <c r="K7281" s="135">
        <v>0</v>
      </c>
      <c r="L7281" s="135">
        <v>0</v>
      </c>
      <c r="M7281" s="141" t="str">
        <f t="shared" si="227"/>
        <v>201710</v>
      </c>
    </row>
    <row r="7282" spans="1:13" x14ac:dyDescent="0.25">
      <c r="A7282" s="35" t="str">
        <f>VLOOKUP(B7282,ResCat!$A$2:$B$269,2,FALSE)</f>
        <v>XXX</v>
      </c>
      <c r="B7282" s="68" t="str">
        <f>IF(ISNA(VLOOKUP(C7282,COA!$A$2:$B$340,2,FALSE)),"XXX",VLOOKUP(C7282,COA!$A$2:$B$340,2,FALSE))</f>
        <v>N34</v>
      </c>
      <c r="C7282" s="149" t="str">
        <f t="shared" si="228"/>
        <v>0013-1013-0063</v>
      </c>
      <c r="D7282" s="134" t="s">
        <v>467</v>
      </c>
      <c r="E7282" s="134" t="s">
        <v>454</v>
      </c>
      <c r="F7282" s="134" t="s">
        <v>477</v>
      </c>
      <c r="G7282" s="134" t="s">
        <v>961</v>
      </c>
      <c r="H7282" s="134" t="s">
        <v>1023</v>
      </c>
      <c r="I7282" s="134" t="s">
        <v>3</v>
      </c>
      <c r="J7282" s="135">
        <v>630</v>
      </c>
      <c r="K7282" s="135">
        <v>0</v>
      </c>
      <c r="L7282" s="135">
        <v>0</v>
      </c>
      <c r="M7282" s="141" t="str">
        <f t="shared" si="227"/>
        <v>201711</v>
      </c>
    </row>
    <row r="7283" spans="1:13" x14ac:dyDescent="0.25">
      <c r="A7283" s="35" t="str">
        <f>VLOOKUP(B7283,ResCat!$A$2:$B$269,2,FALSE)</f>
        <v>XXX</v>
      </c>
      <c r="B7283" s="68" t="str">
        <f>IF(ISNA(VLOOKUP(C7283,COA!$A$2:$B$340,2,FALSE)),"XXX",VLOOKUP(C7283,COA!$A$2:$B$340,2,FALSE))</f>
        <v>N34</v>
      </c>
      <c r="C7283" s="149" t="str">
        <f t="shared" si="228"/>
        <v>0013-1013-0063</v>
      </c>
      <c r="D7283" s="134" t="s">
        <v>467</v>
      </c>
      <c r="E7283" s="134" t="s">
        <v>454</v>
      </c>
      <c r="F7283" s="134" t="s">
        <v>477</v>
      </c>
      <c r="G7283" s="134" t="s">
        <v>961</v>
      </c>
      <c r="H7283" s="134" t="s">
        <v>1023</v>
      </c>
      <c r="I7283" s="134" t="s">
        <v>0</v>
      </c>
      <c r="J7283" s="135">
        <v>7980.4400000000005</v>
      </c>
      <c r="K7283" s="135">
        <v>0</v>
      </c>
      <c r="L7283" s="135">
        <v>0</v>
      </c>
      <c r="M7283" s="141" t="str">
        <f t="shared" si="227"/>
        <v>201711</v>
      </c>
    </row>
    <row r="7284" spans="1:13" x14ac:dyDescent="0.25">
      <c r="A7284" s="35" t="str">
        <f>VLOOKUP(B7284,ResCat!$A$2:$B$269,2,FALSE)</f>
        <v>XXX</v>
      </c>
      <c r="B7284" s="68" t="str">
        <f>IF(ISNA(VLOOKUP(C7284,COA!$A$2:$B$340,2,FALSE)),"XXX",VLOOKUP(C7284,COA!$A$2:$B$340,2,FALSE))</f>
        <v>N34</v>
      </c>
      <c r="C7284" s="149" t="str">
        <f t="shared" si="228"/>
        <v>0013-1013-0063</v>
      </c>
      <c r="D7284" s="134" t="s">
        <v>467</v>
      </c>
      <c r="E7284" s="134" t="s">
        <v>454</v>
      </c>
      <c r="F7284" s="134" t="s">
        <v>477</v>
      </c>
      <c r="G7284" s="134" t="s">
        <v>961</v>
      </c>
      <c r="H7284" s="134" t="s">
        <v>1023</v>
      </c>
      <c r="I7284" s="134" t="s">
        <v>336</v>
      </c>
      <c r="J7284" s="135">
        <v>0</v>
      </c>
      <c r="K7284" s="135">
        <v>0</v>
      </c>
      <c r="L7284" s="135">
        <v>0</v>
      </c>
      <c r="M7284" s="141" t="str">
        <f t="shared" si="227"/>
        <v>201711</v>
      </c>
    </row>
    <row r="7285" spans="1:13" x14ac:dyDescent="0.25">
      <c r="A7285" s="35" t="str">
        <f>VLOOKUP(B7285,ResCat!$A$2:$B$269,2,FALSE)</f>
        <v>XXX</v>
      </c>
      <c r="B7285" s="68" t="str">
        <f>IF(ISNA(VLOOKUP(C7285,COA!$A$2:$B$340,2,FALSE)),"XXX",VLOOKUP(C7285,COA!$A$2:$B$340,2,FALSE))</f>
        <v>N34</v>
      </c>
      <c r="C7285" s="149" t="str">
        <f t="shared" si="228"/>
        <v>0013-1013-0063</v>
      </c>
      <c r="D7285" s="134" t="s">
        <v>467</v>
      </c>
      <c r="E7285" s="134" t="s">
        <v>454</v>
      </c>
      <c r="F7285" s="134" t="s">
        <v>477</v>
      </c>
      <c r="G7285" s="134" t="s">
        <v>961</v>
      </c>
      <c r="H7285" s="134" t="s">
        <v>1023</v>
      </c>
      <c r="I7285" s="134" t="s">
        <v>2</v>
      </c>
      <c r="J7285" s="135">
        <v>1225</v>
      </c>
      <c r="K7285" s="135">
        <v>0</v>
      </c>
      <c r="L7285" s="135">
        <v>0</v>
      </c>
      <c r="M7285" s="141" t="str">
        <f t="shared" si="227"/>
        <v>201711</v>
      </c>
    </row>
    <row r="7286" spans="1:13" x14ac:dyDescent="0.25">
      <c r="A7286" s="35" t="str">
        <f>VLOOKUP(B7286,ResCat!$A$2:$B$269,2,FALSE)</f>
        <v>XXX</v>
      </c>
      <c r="B7286" s="68" t="str">
        <f>IF(ISNA(VLOOKUP(C7286,COA!$A$2:$B$340,2,FALSE)),"XXX",VLOOKUP(C7286,COA!$A$2:$B$340,2,FALSE))</f>
        <v>N34</v>
      </c>
      <c r="C7286" s="149" t="str">
        <f t="shared" si="228"/>
        <v>0013-1013-0063</v>
      </c>
      <c r="D7286" s="134" t="s">
        <v>467</v>
      </c>
      <c r="E7286" s="134" t="s">
        <v>454</v>
      </c>
      <c r="F7286" s="134" t="s">
        <v>477</v>
      </c>
      <c r="G7286" s="134" t="s">
        <v>970</v>
      </c>
      <c r="H7286" s="134" t="s">
        <v>1023</v>
      </c>
      <c r="I7286" s="134" t="s">
        <v>2</v>
      </c>
      <c r="J7286" s="135">
        <v>2225.4</v>
      </c>
      <c r="K7286" s="135">
        <v>0</v>
      </c>
      <c r="L7286" s="135">
        <v>0</v>
      </c>
      <c r="M7286" s="141" t="str">
        <f t="shared" si="227"/>
        <v>201712</v>
      </c>
    </row>
    <row r="7287" spans="1:13" x14ac:dyDescent="0.25">
      <c r="A7287" s="35" t="str">
        <f>VLOOKUP(B7287,ResCat!$A$2:$B$269,2,FALSE)</f>
        <v>XXX</v>
      </c>
      <c r="B7287" s="68" t="str">
        <f>IF(ISNA(VLOOKUP(C7287,COA!$A$2:$B$340,2,FALSE)),"XXX",VLOOKUP(C7287,COA!$A$2:$B$340,2,FALSE))</f>
        <v>N34</v>
      </c>
      <c r="C7287" s="149" t="str">
        <f t="shared" si="228"/>
        <v>0013-1013-0063</v>
      </c>
      <c r="D7287" s="134" t="s">
        <v>467</v>
      </c>
      <c r="E7287" s="134" t="s">
        <v>454</v>
      </c>
      <c r="F7287" s="134" t="s">
        <v>477</v>
      </c>
      <c r="G7287" s="134" t="s">
        <v>1023</v>
      </c>
      <c r="H7287" s="134" t="s">
        <v>1023</v>
      </c>
      <c r="I7287" s="134" t="s">
        <v>3</v>
      </c>
      <c r="J7287" s="135">
        <v>851</v>
      </c>
      <c r="K7287" s="135">
        <v>0</v>
      </c>
      <c r="L7287" s="135">
        <v>0</v>
      </c>
      <c r="M7287" s="141" t="str">
        <f t="shared" si="227"/>
        <v>201801</v>
      </c>
    </row>
    <row r="7288" spans="1:13" x14ac:dyDescent="0.25">
      <c r="A7288" s="35" t="str">
        <f>VLOOKUP(B7288,ResCat!$A$2:$B$269,2,FALSE)</f>
        <v>XXX</v>
      </c>
      <c r="B7288" s="68" t="str">
        <f>IF(ISNA(VLOOKUP(C7288,COA!$A$2:$B$340,2,FALSE)),"XXX",VLOOKUP(C7288,COA!$A$2:$B$340,2,FALSE))</f>
        <v>N34</v>
      </c>
      <c r="C7288" s="149" t="str">
        <f t="shared" si="228"/>
        <v>0013-1013-0063</v>
      </c>
      <c r="D7288" s="134" t="s">
        <v>467</v>
      </c>
      <c r="E7288" s="134" t="s">
        <v>454</v>
      </c>
      <c r="F7288" s="134" t="s">
        <v>477</v>
      </c>
      <c r="G7288" s="134" t="s">
        <v>1023</v>
      </c>
      <c r="H7288" s="134" t="s">
        <v>1023</v>
      </c>
      <c r="I7288" s="134" t="s">
        <v>336</v>
      </c>
      <c r="J7288" s="135">
        <v>0</v>
      </c>
      <c r="K7288" s="135">
        <v>0</v>
      </c>
      <c r="L7288" s="135">
        <v>0</v>
      </c>
      <c r="M7288" s="141" t="str">
        <f t="shared" si="227"/>
        <v>201801</v>
      </c>
    </row>
    <row r="7289" spans="1:13" x14ac:dyDescent="0.25">
      <c r="A7289" s="35" t="str">
        <f>VLOOKUP(B7289,ResCat!$A$2:$B$269,2,FALSE)</f>
        <v>XXX</v>
      </c>
      <c r="B7289" s="68" t="str">
        <f>IF(ISNA(VLOOKUP(C7289,COA!$A$2:$B$340,2,FALSE)),"XXX",VLOOKUP(C7289,COA!$A$2:$B$340,2,FALSE))</f>
        <v>N34</v>
      </c>
      <c r="C7289" s="149" t="str">
        <f t="shared" si="228"/>
        <v>0013-1013-0063</v>
      </c>
      <c r="D7289" s="134" t="s">
        <v>467</v>
      </c>
      <c r="E7289" s="134" t="s">
        <v>454</v>
      </c>
      <c r="F7289" s="134" t="s">
        <v>477</v>
      </c>
      <c r="G7289" s="134" t="s">
        <v>1023</v>
      </c>
      <c r="H7289" s="134" t="s">
        <v>1023</v>
      </c>
      <c r="I7289" s="134" t="s">
        <v>2</v>
      </c>
      <c r="J7289" s="135">
        <v>542</v>
      </c>
      <c r="K7289" s="135">
        <v>0</v>
      </c>
      <c r="L7289" s="135">
        <v>0</v>
      </c>
      <c r="M7289" s="141" t="str">
        <f t="shared" si="227"/>
        <v>201801</v>
      </c>
    </row>
    <row r="7290" spans="1:13" x14ac:dyDescent="0.25">
      <c r="A7290" s="35" t="str">
        <f>VLOOKUP(B7290,ResCat!$A$2:$B$269,2,FALSE)</f>
        <v>HMFLEX</v>
      </c>
      <c r="B7290" s="68" t="str">
        <f>IF(ISNA(VLOOKUP(C7290,COA!$A$2:$B$340,2,FALSE)),"XXX",VLOOKUP(C7290,COA!$A$2:$B$340,2,FALSE))</f>
        <v>K42</v>
      </c>
      <c r="C7290" s="149" t="str">
        <f t="shared" si="228"/>
        <v>0013-1014-0035</v>
      </c>
      <c r="D7290" s="134" t="s">
        <v>467</v>
      </c>
      <c r="E7290" s="134" t="s">
        <v>450</v>
      </c>
      <c r="F7290" s="134" t="s">
        <v>468</v>
      </c>
      <c r="G7290" s="134" t="s">
        <v>309</v>
      </c>
      <c r="H7290" s="134" t="s">
        <v>1023</v>
      </c>
      <c r="I7290" s="134" t="s">
        <v>2</v>
      </c>
      <c r="J7290" s="135">
        <v>0</v>
      </c>
      <c r="K7290" s="135">
        <v>-132.6</v>
      </c>
      <c r="L7290" s="135">
        <v>-132.6</v>
      </c>
      <c r="M7290" s="141" t="str">
        <f t="shared" si="227"/>
        <v>201601</v>
      </c>
    </row>
    <row r="7291" spans="1:13" x14ac:dyDescent="0.25">
      <c r="A7291" s="35" t="str">
        <f>VLOOKUP(B7291,ResCat!$A$2:$B$269,2,FALSE)</f>
        <v>HMFLEX</v>
      </c>
      <c r="B7291" s="68" t="str">
        <f>IF(ISNA(VLOOKUP(C7291,COA!$A$2:$B$340,2,FALSE)),"XXX",VLOOKUP(C7291,COA!$A$2:$B$340,2,FALSE))</f>
        <v>K42</v>
      </c>
      <c r="C7291" s="149" t="str">
        <f t="shared" si="228"/>
        <v>0013-1014-0035</v>
      </c>
      <c r="D7291" s="134" t="s">
        <v>467</v>
      </c>
      <c r="E7291" s="134" t="s">
        <v>450</v>
      </c>
      <c r="F7291" s="134" t="s">
        <v>468</v>
      </c>
      <c r="G7291" s="134" t="s">
        <v>362</v>
      </c>
      <c r="H7291" s="134" t="s">
        <v>1023</v>
      </c>
      <c r="I7291" s="134" t="s">
        <v>1</v>
      </c>
      <c r="J7291" s="135">
        <v>58.94</v>
      </c>
      <c r="K7291" s="135">
        <v>58.94</v>
      </c>
      <c r="L7291" s="135">
        <v>55.26</v>
      </c>
      <c r="M7291" s="141" t="str">
        <f t="shared" si="227"/>
        <v>201601</v>
      </c>
    </row>
    <row r="7292" spans="1:13" x14ac:dyDescent="0.25">
      <c r="A7292" s="35" t="str">
        <f>VLOOKUP(B7292,ResCat!$A$2:$B$269,2,FALSE)</f>
        <v>HMFLEX</v>
      </c>
      <c r="B7292" s="68" t="str">
        <f>IF(ISNA(VLOOKUP(C7292,COA!$A$2:$B$340,2,FALSE)),"XXX",VLOOKUP(C7292,COA!$A$2:$B$340,2,FALSE))</f>
        <v>K42</v>
      </c>
      <c r="C7292" s="149" t="str">
        <f t="shared" si="228"/>
        <v>0013-1014-0035</v>
      </c>
      <c r="D7292" s="134" t="s">
        <v>467</v>
      </c>
      <c r="E7292" s="134" t="s">
        <v>450</v>
      </c>
      <c r="F7292" s="134" t="s">
        <v>468</v>
      </c>
      <c r="G7292" s="134" t="s">
        <v>1028</v>
      </c>
      <c r="H7292" s="134" t="s">
        <v>1023</v>
      </c>
      <c r="I7292" s="134" t="s">
        <v>2</v>
      </c>
      <c r="J7292" s="135">
        <v>-138</v>
      </c>
      <c r="K7292" s="135">
        <v>-60.8</v>
      </c>
      <c r="L7292" s="135">
        <v>-33.200000000000003</v>
      </c>
      <c r="M7292" s="141" t="str">
        <f t="shared" si="227"/>
        <v>201601</v>
      </c>
    </row>
    <row r="7293" spans="1:13" x14ac:dyDescent="0.25">
      <c r="A7293" s="35" t="str">
        <f>VLOOKUP(B7293,ResCat!$A$2:$B$269,2,FALSE)</f>
        <v>HMFLEX</v>
      </c>
      <c r="B7293" s="68" t="str">
        <f>IF(ISNA(VLOOKUP(C7293,COA!$A$2:$B$340,2,FALSE)),"XXX",VLOOKUP(C7293,COA!$A$2:$B$340,2,FALSE))</f>
        <v>K42</v>
      </c>
      <c r="C7293" s="149" t="str">
        <f t="shared" si="228"/>
        <v>0013-1014-0035</v>
      </c>
      <c r="D7293" s="134" t="s">
        <v>467</v>
      </c>
      <c r="E7293" s="134" t="s">
        <v>450</v>
      </c>
      <c r="F7293" s="134" t="s">
        <v>468</v>
      </c>
      <c r="G7293" s="134" t="s">
        <v>1029</v>
      </c>
      <c r="H7293" s="134" t="s">
        <v>1023</v>
      </c>
      <c r="I7293" s="134" t="s">
        <v>2</v>
      </c>
      <c r="J7293" s="135">
        <v>-429.02</v>
      </c>
      <c r="K7293" s="135">
        <v>-42.13</v>
      </c>
      <c r="L7293" s="135">
        <v>-42.13</v>
      </c>
      <c r="M7293" s="141" t="str">
        <f t="shared" si="227"/>
        <v>201601</v>
      </c>
    </row>
    <row r="7294" spans="1:13" x14ac:dyDescent="0.25">
      <c r="A7294" s="35" t="str">
        <f>VLOOKUP(B7294,ResCat!$A$2:$B$269,2,FALSE)</f>
        <v>HMFLEX</v>
      </c>
      <c r="B7294" s="68" t="str">
        <f>IF(ISNA(VLOOKUP(C7294,COA!$A$2:$B$340,2,FALSE)),"XXX",VLOOKUP(C7294,COA!$A$2:$B$340,2,FALSE))</f>
        <v>K42</v>
      </c>
      <c r="C7294" s="149" t="str">
        <f t="shared" si="228"/>
        <v>0013-1014-0035</v>
      </c>
      <c r="D7294" s="134" t="s">
        <v>467</v>
      </c>
      <c r="E7294" s="134" t="s">
        <v>450</v>
      </c>
      <c r="F7294" s="134" t="s">
        <v>468</v>
      </c>
      <c r="G7294" s="134" t="s">
        <v>349</v>
      </c>
      <c r="H7294" s="134" t="s">
        <v>1023</v>
      </c>
      <c r="I7294" s="134" t="s">
        <v>1</v>
      </c>
      <c r="J7294" s="135">
        <v>49.39</v>
      </c>
      <c r="K7294" s="135">
        <v>49.39</v>
      </c>
      <c r="L7294" s="135">
        <v>0</v>
      </c>
      <c r="M7294" s="141" t="str">
        <f t="shared" si="227"/>
        <v>201601</v>
      </c>
    </row>
    <row r="7295" spans="1:13" x14ac:dyDescent="0.25">
      <c r="A7295" s="35" t="str">
        <f>VLOOKUP(B7295,ResCat!$A$2:$B$269,2,FALSE)</f>
        <v>HMFLEX</v>
      </c>
      <c r="B7295" s="68" t="str">
        <f>IF(ISNA(VLOOKUP(C7295,COA!$A$2:$B$340,2,FALSE)),"XXX",VLOOKUP(C7295,COA!$A$2:$B$340,2,FALSE))</f>
        <v>K42</v>
      </c>
      <c r="C7295" s="149" t="str">
        <f t="shared" si="228"/>
        <v>0013-1014-0035</v>
      </c>
      <c r="D7295" s="134" t="s">
        <v>467</v>
      </c>
      <c r="E7295" s="134" t="s">
        <v>450</v>
      </c>
      <c r="F7295" s="134" t="s">
        <v>468</v>
      </c>
      <c r="G7295" s="134" t="s">
        <v>366</v>
      </c>
      <c r="H7295" s="134" t="s">
        <v>1023</v>
      </c>
      <c r="I7295" s="134" t="s">
        <v>2</v>
      </c>
      <c r="J7295" s="135">
        <v>-475</v>
      </c>
      <c r="K7295" s="135">
        <v>-304.47000000000003</v>
      </c>
      <c r="L7295" s="135">
        <v>-304.47000000000003</v>
      </c>
      <c r="M7295" s="141" t="str">
        <f t="shared" si="227"/>
        <v>201601</v>
      </c>
    </row>
    <row r="7296" spans="1:13" x14ac:dyDescent="0.25">
      <c r="A7296" s="35" t="str">
        <f>VLOOKUP(B7296,ResCat!$A$2:$B$269,2,FALSE)</f>
        <v>HMFLEX</v>
      </c>
      <c r="B7296" s="68" t="str">
        <f>IF(ISNA(VLOOKUP(C7296,COA!$A$2:$B$340,2,FALSE)),"XXX",VLOOKUP(C7296,COA!$A$2:$B$340,2,FALSE))</f>
        <v>K42</v>
      </c>
      <c r="C7296" s="149" t="str">
        <f t="shared" si="228"/>
        <v>0013-1014-0035</v>
      </c>
      <c r="D7296" s="134" t="s">
        <v>467</v>
      </c>
      <c r="E7296" s="134" t="s">
        <v>450</v>
      </c>
      <c r="F7296" s="134" t="s">
        <v>468</v>
      </c>
      <c r="G7296" s="134" t="s">
        <v>337</v>
      </c>
      <c r="H7296" s="134" t="s">
        <v>1023</v>
      </c>
      <c r="I7296" s="134" t="s">
        <v>3</v>
      </c>
      <c r="J7296" s="135">
        <v>-264</v>
      </c>
      <c r="K7296" s="135">
        <v>-264</v>
      </c>
      <c r="L7296" s="135">
        <v>-211.2</v>
      </c>
      <c r="M7296" s="141" t="str">
        <f t="shared" si="227"/>
        <v>201601</v>
      </c>
    </row>
    <row r="7297" spans="1:13" x14ac:dyDescent="0.25">
      <c r="A7297" s="35" t="str">
        <f>VLOOKUP(B7297,ResCat!$A$2:$B$269,2,FALSE)</f>
        <v>HMFLEX</v>
      </c>
      <c r="B7297" s="68" t="str">
        <f>IF(ISNA(VLOOKUP(C7297,COA!$A$2:$B$340,2,FALSE)),"XXX",VLOOKUP(C7297,COA!$A$2:$B$340,2,FALSE))</f>
        <v>K42</v>
      </c>
      <c r="C7297" s="149" t="str">
        <f t="shared" si="228"/>
        <v>0013-1014-0035</v>
      </c>
      <c r="D7297" s="134" t="s">
        <v>467</v>
      </c>
      <c r="E7297" s="134" t="s">
        <v>450</v>
      </c>
      <c r="F7297" s="134" t="s">
        <v>468</v>
      </c>
      <c r="G7297" s="134" t="s">
        <v>347</v>
      </c>
      <c r="H7297" s="134" t="s">
        <v>1023</v>
      </c>
      <c r="I7297" s="134" t="s">
        <v>2</v>
      </c>
      <c r="J7297" s="135">
        <v>161</v>
      </c>
      <c r="K7297" s="135">
        <v>135.87</v>
      </c>
      <c r="L7297" s="135">
        <v>135.87</v>
      </c>
      <c r="M7297" s="141" t="str">
        <f t="shared" si="227"/>
        <v>201603</v>
      </c>
    </row>
    <row r="7298" spans="1:13" x14ac:dyDescent="0.25">
      <c r="A7298" s="35" t="str">
        <f>VLOOKUP(B7298,ResCat!$A$2:$B$269,2,FALSE)</f>
        <v>HMFLEX</v>
      </c>
      <c r="B7298" s="68" t="str">
        <f>IF(ISNA(VLOOKUP(C7298,COA!$A$2:$B$340,2,FALSE)),"XXX",VLOOKUP(C7298,COA!$A$2:$B$340,2,FALSE))</f>
        <v>K42</v>
      </c>
      <c r="C7298" s="149" t="str">
        <f t="shared" si="228"/>
        <v>0013-1014-0035</v>
      </c>
      <c r="D7298" s="134" t="s">
        <v>467</v>
      </c>
      <c r="E7298" s="134" t="s">
        <v>450</v>
      </c>
      <c r="F7298" s="134" t="s">
        <v>468</v>
      </c>
      <c r="G7298" s="134" t="s">
        <v>361</v>
      </c>
      <c r="H7298" s="134" t="s">
        <v>1023</v>
      </c>
      <c r="I7298" s="134" t="s">
        <v>3</v>
      </c>
      <c r="J7298" s="135">
        <v>474.85</v>
      </c>
      <c r="K7298" s="135">
        <v>474.85</v>
      </c>
      <c r="L7298" s="135">
        <v>474.85</v>
      </c>
      <c r="M7298" s="141" t="str">
        <f t="shared" si="227"/>
        <v>201604</v>
      </c>
    </row>
    <row r="7299" spans="1:13" x14ac:dyDescent="0.25">
      <c r="A7299" s="35" t="str">
        <f>VLOOKUP(B7299,ResCat!$A$2:$B$269,2,FALSE)</f>
        <v>HMFLEX</v>
      </c>
      <c r="B7299" s="68" t="str">
        <f>IF(ISNA(VLOOKUP(C7299,COA!$A$2:$B$340,2,FALSE)),"XXX",VLOOKUP(C7299,COA!$A$2:$B$340,2,FALSE))</f>
        <v>K42</v>
      </c>
      <c r="C7299" s="149" t="str">
        <f t="shared" si="228"/>
        <v>0013-1014-0035</v>
      </c>
      <c r="D7299" s="134" t="s">
        <v>467</v>
      </c>
      <c r="E7299" s="134" t="s">
        <v>450</v>
      </c>
      <c r="F7299" s="134" t="s">
        <v>468</v>
      </c>
      <c r="G7299" s="134" t="s">
        <v>312</v>
      </c>
      <c r="H7299" s="134" t="s">
        <v>1023</v>
      </c>
      <c r="I7299" s="134" t="s">
        <v>3</v>
      </c>
      <c r="J7299" s="135">
        <v>484.98</v>
      </c>
      <c r="K7299" s="135">
        <v>484.98</v>
      </c>
      <c r="L7299" s="135">
        <v>484.98</v>
      </c>
      <c r="M7299" s="141" t="str">
        <f t="shared" si="227"/>
        <v>201605</v>
      </c>
    </row>
    <row r="7300" spans="1:13" x14ac:dyDescent="0.25">
      <c r="A7300" s="35" t="str">
        <f>VLOOKUP(B7300,ResCat!$A$2:$B$269,2,FALSE)</f>
        <v>HMFLEX</v>
      </c>
      <c r="B7300" s="68" t="str">
        <f>IF(ISNA(VLOOKUP(C7300,COA!$A$2:$B$340,2,FALSE)),"XXX",VLOOKUP(C7300,COA!$A$2:$B$340,2,FALSE))</f>
        <v>K42</v>
      </c>
      <c r="C7300" s="149" t="str">
        <f t="shared" si="228"/>
        <v>0013-1014-0035</v>
      </c>
      <c r="D7300" s="134" t="s">
        <v>467</v>
      </c>
      <c r="E7300" s="134" t="s">
        <v>450</v>
      </c>
      <c r="F7300" s="134" t="s">
        <v>468</v>
      </c>
      <c r="G7300" s="134" t="s">
        <v>312</v>
      </c>
      <c r="H7300" s="134" t="s">
        <v>1023</v>
      </c>
      <c r="I7300" s="134" t="s">
        <v>2</v>
      </c>
      <c r="J7300" s="135">
        <v>0</v>
      </c>
      <c r="K7300" s="135">
        <v>0</v>
      </c>
      <c r="L7300" s="135">
        <v>0</v>
      </c>
      <c r="M7300" s="141" t="str">
        <f t="shared" ref="M7300:M7363" si="229">IF(G7300&lt;$M$1,$M$1,G7300)</f>
        <v>201605</v>
      </c>
    </row>
    <row r="7301" spans="1:13" x14ac:dyDescent="0.25">
      <c r="A7301" s="35" t="str">
        <f>VLOOKUP(B7301,ResCat!$A$2:$B$269,2,FALSE)</f>
        <v>HMFLEX</v>
      </c>
      <c r="B7301" s="68" t="str">
        <f>IF(ISNA(VLOOKUP(C7301,COA!$A$2:$B$340,2,FALSE)),"XXX",VLOOKUP(C7301,COA!$A$2:$B$340,2,FALSE))</f>
        <v>K42</v>
      </c>
      <c r="C7301" s="149" t="str">
        <f t="shared" ref="C7301:C7364" si="230">D7301&amp;"-"&amp;E7301&amp;"-"&amp;F7301</f>
        <v>0013-1014-0035</v>
      </c>
      <c r="D7301" s="134" t="s">
        <v>467</v>
      </c>
      <c r="E7301" s="134" t="s">
        <v>450</v>
      </c>
      <c r="F7301" s="134" t="s">
        <v>468</v>
      </c>
      <c r="G7301" s="134" t="s">
        <v>357</v>
      </c>
      <c r="H7301" s="134" t="s">
        <v>1023</v>
      </c>
      <c r="I7301" s="134" t="s">
        <v>3</v>
      </c>
      <c r="J7301" s="135">
        <v>363.40000000000009</v>
      </c>
      <c r="K7301" s="135">
        <v>62</v>
      </c>
      <c r="L7301" s="135">
        <v>62</v>
      </c>
      <c r="M7301" s="141" t="str">
        <f t="shared" si="229"/>
        <v>201606</v>
      </c>
    </row>
    <row r="7302" spans="1:13" x14ac:dyDescent="0.25">
      <c r="A7302" s="35" t="str">
        <f>VLOOKUP(B7302,ResCat!$A$2:$B$269,2,FALSE)</f>
        <v>HMFLEX</v>
      </c>
      <c r="B7302" s="68" t="str">
        <f>IF(ISNA(VLOOKUP(C7302,COA!$A$2:$B$340,2,FALSE)),"XXX",VLOOKUP(C7302,COA!$A$2:$B$340,2,FALSE))</f>
        <v>K42</v>
      </c>
      <c r="C7302" s="149" t="str">
        <f t="shared" si="230"/>
        <v>0013-1014-0035</v>
      </c>
      <c r="D7302" s="134" t="s">
        <v>467</v>
      </c>
      <c r="E7302" s="134" t="s">
        <v>450</v>
      </c>
      <c r="F7302" s="134" t="s">
        <v>468</v>
      </c>
      <c r="G7302" s="134" t="s">
        <v>357</v>
      </c>
      <c r="H7302" s="134" t="s">
        <v>1023</v>
      </c>
      <c r="I7302" s="134" t="s">
        <v>2</v>
      </c>
      <c r="J7302" s="135">
        <v>0</v>
      </c>
      <c r="K7302" s="135">
        <v>0</v>
      </c>
      <c r="L7302" s="135">
        <v>0</v>
      </c>
      <c r="M7302" s="141" t="str">
        <f t="shared" si="229"/>
        <v>201606</v>
      </c>
    </row>
    <row r="7303" spans="1:13" x14ac:dyDescent="0.25">
      <c r="A7303" s="35" t="str">
        <f>VLOOKUP(B7303,ResCat!$A$2:$B$269,2,FALSE)</f>
        <v>HMFLEX</v>
      </c>
      <c r="B7303" s="68" t="str">
        <f>IF(ISNA(VLOOKUP(C7303,COA!$A$2:$B$340,2,FALSE)),"XXX",VLOOKUP(C7303,COA!$A$2:$B$340,2,FALSE))</f>
        <v>K42</v>
      </c>
      <c r="C7303" s="149" t="str">
        <f t="shared" si="230"/>
        <v>0013-1014-0035</v>
      </c>
      <c r="D7303" s="134" t="s">
        <v>467</v>
      </c>
      <c r="E7303" s="134" t="s">
        <v>450</v>
      </c>
      <c r="F7303" s="134" t="s">
        <v>468</v>
      </c>
      <c r="G7303" s="134" t="s">
        <v>314</v>
      </c>
      <c r="H7303" s="134" t="s">
        <v>1023</v>
      </c>
      <c r="I7303" s="134" t="s">
        <v>3</v>
      </c>
      <c r="J7303" s="135">
        <v>-692.8</v>
      </c>
      <c r="K7303" s="135">
        <v>631.01</v>
      </c>
      <c r="L7303" s="135">
        <v>631.01</v>
      </c>
      <c r="M7303" s="141" t="str">
        <f t="shared" si="229"/>
        <v>201607</v>
      </c>
    </row>
    <row r="7304" spans="1:13" x14ac:dyDescent="0.25">
      <c r="A7304" s="35" t="str">
        <f>VLOOKUP(B7304,ResCat!$A$2:$B$269,2,FALSE)</f>
        <v>HMFLEX</v>
      </c>
      <c r="B7304" s="68" t="str">
        <f>IF(ISNA(VLOOKUP(C7304,COA!$A$2:$B$340,2,FALSE)),"XXX",VLOOKUP(C7304,COA!$A$2:$B$340,2,FALSE))</f>
        <v>K42</v>
      </c>
      <c r="C7304" s="149" t="str">
        <f t="shared" si="230"/>
        <v>0013-1014-0035</v>
      </c>
      <c r="D7304" s="134" t="s">
        <v>467</v>
      </c>
      <c r="E7304" s="134" t="s">
        <v>450</v>
      </c>
      <c r="F7304" s="134" t="s">
        <v>468</v>
      </c>
      <c r="G7304" s="134" t="s">
        <v>314</v>
      </c>
      <c r="H7304" s="134" t="s">
        <v>1023</v>
      </c>
      <c r="I7304" s="134" t="s">
        <v>336</v>
      </c>
      <c r="J7304" s="135">
        <v>-0.01</v>
      </c>
      <c r="K7304" s="135">
        <v>0</v>
      </c>
      <c r="L7304" s="135">
        <v>0</v>
      </c>
      <c r="M7304" s="141" t="str">
        <f t="shared" si="229"/>
        <v>201607</v>
      </c>
    </row>
    <row r="7305" spans="1:13" x14ac:dyDescent="0.25">
      <c r="A7305" s="35" t="str">
        <f>VLOOKUP(B7305,ResCat!$A$2:$B$269,2,FALSE)</f>
        <v>HMFLEX</v>
      </c>
      <c r="B7305" s="68" t="str">
        <f>IF(ISNA(VLOOKUP(C7305,COA!$A$2:$B$340,2,FALSE)),"XXX",VLOOKUP(C7305,COA!$A$2:$B$340,2,FALSE))</f>
        <v>K42</v>
      </c>
      <c r="C7305" s="149" t="str">
        <f t="shared" si="230"/>
        <v>0013-1014-0035</v>
      </c>
      <c r="D7305" s="134" t="s">
        <v>467</v>
      </c>
      <c r="E7305" s="134" t="s">
        <v>450</v>
      </c>
      <c r="F7305" s="134" t="s">
        <v>468</v>
      </c>
      <c r="G7305" s="134" t="s">
        <v>314</v>
      </c>
      <c r="H7305" s="134" t="s">
        <v>1023</v>
      </c>
      <c r="I7305" s="134" t="s">
        <v>2</v>
      </c>
      <c r="J7305" s="135">
        <v>0</v>
      </c>
      <c r="K7305" s="135">
        <v>-196.58</v>
      </c>
      <c r="L7305" s="135">
        <v>-196.58</v>
      </c>
      <c r="M7305" s="141" t="str">
        <f t="shared" si="229"/>
        <v>201607</v>
      </c>
    </row>
    <row r="7306" spans="1:13" x14ac:dyDescent="0.25">
      <c r="A7306" s="35" t="str">
        <f>VLOOKUP(B7306,ResCat!$A$2:$B$269,2,FALSE)</f>
        <v>HMFLEX</v>
      </c>
      <c r="B7306" s="68" t="str">
        <f>IF(ISNA(VLOOKUP(C7306,COA!$A$2:$B$340,2,FALSE)),"XXX",VLOOKUP(C7306,COA!$A$2:$B$340,2,FALSE))</f>
        <v>K42</v>
      </c>
      <c r="C7306" s="149" t="str">
        <f t="shared" si="230"/>
        <v>0013-1014-0035</v>
      </c>
      <c r="D7306" s="134" t="s">
        <v>467</v>
      </c>
      <c r="E7306" s="134" t="s">
        <v>450</v>
      </c>
      <c r="F7306" s="134" t="s">
        <v>468</v>
      </c>
      <c r="G7306" s="134" t="s">
        <v>339</v>
      </c>
      <c r="H7306" s="134" t="s">
        <v>1023</v>
      </c>
      <c r="I7306" s="134" t="s">
        <v>3</v>
      </c>
      <c r="J7306" s="135">
        <v>748.58</v>
      </c>
      <c r="K7306" s="135">
        <v>737.31999999999994</v>
      </c>
      <c r="L7306" s="135">
        <v>726.8</v>
      </c>
      <c r="M7306" s="141" t="str">
        <f t="shared" si="229"/>
        <v>201608</v>
      </c>
    </row>
    <row r="7307" spans="1:13" x14ac:dyDescent="0.25">
      <c r="A7307" s="35" t="str">
        <f>VLOOKUP(B7307,ResCat!$A$2:$B$269,2,FALSE)</f>
        <v>HMFLEX</v>
      </c>
      <c r="B7307" s="68" t="str">
        <f>IF(ISNA(VLOOKUP(C7307,COA!$A$2:$B$340,2,FALSE)),"XXX",VLOOKUP(C7307,COA!$A$2:$B$340,2,FALSE))</f>
        <v>K42</v>
      </c>
      <c r="C7307" s="149" t="str">
        <f t="shared" si="230"/>
        <v>0013-1014-0035</v>
      </c>
      <c r="D7307" s="134" t="s">
        <v>467</v>
      </c>
      <c r="E7307" s="134" t="s">
        <v>450</v>
      </c>
      <c r="F7307" s="134" t="s">
        <v>468</v>
      </c>
      <c r="G7307" s="134" t="s">
        <v>339</v>
      </c>
      <c r="H7307" s="134" t="s">
        <v>1023</v>
      </c>
      <c r="I7307" s="134" t="s">
        <v>2</v>
      </c>
      <c r="J7307" s="135">
        <v>-663.89</v>
      </c>
      <c r="K7307" s="135">
        <v>-383.23</v>
      </c>
      <c r="L7307" s="135">
        <v>-483.62</v>
      </c>
      <c r="M7307" s="141" t="str">
        <f t="shared" si="229"/>
        <v>201608</v>
      </c>
    </row>
    <row r="7308" spans="1:13" x14ac:dyDescent="0.25">
      <c r="A7308" s="35" t="str">
        <f>VLOOKUP(B7308,ResCat!$A$2:$B$269,2,FALSE)</f>
        <v>HMFLEX</v>
      </c>
      <c r="B7308" s="68" t="str">
        <f>IF(ISNA(VLOOKUP(C7308,COA!$A$2:$B$340,2,FALSE)),"XXX",VLOOKUP(C7308,COA!$A$2:$B$340,2,FALSE))</f>
        <v>K42</v>
      </c>
      <c r="C7308" s="149" t="str">
        <f t="shared" si="230"/>
        <v>0013-1014-0035</v>
      </c>
      <c r="D7308" s="134" t="s">
        <v>467</v>
      </c>
      <c r="E7308" s="134" t="s">
        <v>450</v>
      </c>
      <c r="F7308" s="134" t="s">
        <v>468</v>
      </c>
      <c r="G7308" s="134" t="s">
        <v>339</v>
      </c>
      <c r="H7308" s="134" t="s">
        <v>1023</v>
      </c>
      <c r="I7308" s="134" t="s">
        <v>1</v>
      </c>
      <c r="J7308" s="135">
        <v>0</v>
      </c>
      <c r="K7308" s="135">
        <v>-11.650000000000091</v>
      </c>
      <c r="L7308" s="135">
        <v>4.8400000000000318</v>
      </c>
      <c r="M7308" s="141" t="str">
        <f t="shared" si="229"/>
        <v>201608</v>
      </c>
    </row>
    <row r="7309" spans="1:13" x14ac:dyDescent="0.25">
      <c r="A7309" s="35" t="str">
        <f>VLOOKUP(B7309,ResCat!$A$2:$B$269,2,FALSE)</f>
        <v>HMFLEX</v>
      </c>
      <c r="B7309" s="68" t="str">
        <f>IF(ISNA(VLOOKUP(C7309,COA!$A$2:$B$340,2,FALSE)),"XXX",VLOOKUP(C7309,COA!$A$2:$B$340,2,FALSE))</f>
        <v>K42</v>
      </c>
      <c r="C7309" s="149" t="str">
        <f t="shared" si="230"/>
        <v>0013-1014-0035</v>
      </c>
      <c r="D7309" s="134" t="s">
        <v>467</v>
      </c>
      <c r="E7309" s="134" t="s">
        <v>450</v>
      </c>
      <c r="F7309" s="134" t="s">
        <v>468</v>
      </c>
      <c r="G7309" s="134" t="s">
        <v>342</v>
      </c>
      <c r="H7309" s="134" t="s">
        <v>1023</v>
      </c>
      <c r="I7309" s="134" t="s">
        <v>3</v>
      </c>
      <c r="J7309" s="135">
        <v>135.19</v>
      </c>
      <c r="K7309" s="135">
        <v>13.51</v>
      </c>
      <c r="L7309" s="135">
        <v>2.99</v>
      </c>
      <c r="M7309" s="141" t="str">
        <f t="shared" si="229"/>
        <v>201609</v>
      </c>
    </row>
    <row r="7310" spans="1:13" x14ac:dyDescent="0.25">
      <c r="A7310" s="35" t="str">
        <f>VLOOKUP(B7310,ResCat!$A$2:$B$269,2,FALSE)</f>
        <v>HMFLEX</v>
      </c>
      <c r="B7310" s="68" t="str">
        <f>IF(ISNA(VLOOKUP(C7310,COA!$A$2:$B$340,2,FALSE)),"XXX",VLOOKUP(C7310,COA!$A$2:$B$340,2,FALSE))</f>
        <v>K42</v>
      </c>
      <c r="C7310" s="149" t="str">
        <f t="shared" si="230"/>
        <v>0013-1014-0035</v>
      </c>
      <c r="D7310" s="134" t="s">
        <v>467</v>
      </c>
      <c r="E7310" s="134" t="s">
        <v>450</v>
      </c>
      <c r="F7310" s="134" t="s">
        <v>468</v>
      </c>
      <c r="G7310" s="134" t="s">
        <v>342</v>
      </c>
      <c r="H7310" s="134" t="s">
        <v>1023</v>
      </c>
      <c r="I7310" s="134" t="s">
        <v>2</v>
      </c>
      <c r="J7310" s="135">
        <v>-21.860000000000014</v>
      </c>
      <c r="K7310" s="135">
        <v>94.760000000000019</v>
      </c>
      <c r="L7310" s="135">
        <v>-168.64999999999998</v>
      </c>
      <c r="M7310" s="141" t="str">
        <f t="shared" si="229"/>
        <v>201609</v>
      </c>
    </row>
    <row r="7311" spans="1:13" x14ac:dyDescent="0.25">
      <c r="A7311" s="35" t="str">
        <f>VLOOKUP(B7311,ResCat!$A$2:$B$269,2,FALSE)</f>
        <v>HMFLEX</v>
      </c>
      <c r="B7311" s="68" t="str">
        <f>IF(ISNA(VLOOKUP(C7311,COA!$A$2:$B$340,2,FALSE)),"XXX",VLOOKUP(C7311,COA!$A$2:$B$340,2,FALSE))</f>
        <v>K42</v>
      </c>
      <c r="C7311" s="149" t="str">
        <f t="shared" si="230"/>
        <v>0013-1014-0035</v>
      </c>
      <c r="D7311" s="134" t="s">
        <v>467</v>
      </c>
      <c r="E7311" s="134" t="s">
        <v>450</v>
      </c>
      <c r="F7311" s="134" t="s">
        <v>468</v>
      </c>
      <c r="G7311" s="134" t="s">
        <v>316</v>
      </c>
      <c r="H7311" s="134" t="s">
        <v>1023</v>
      </c>
      <c r="I7311" s="134" t="s">
        <v>3</v>
      </c>
      <c r="J7311" s="135">
        <v>230</v>
      </c>
      <c r="K7311" s="135">
        <v>79.39</v>
      </c>
      <c r="L7311" s="135">
        <v>63.519999999999996</v>
      </c>
      <c r="M7311" s="141" t="str">
        <f t="shared" si="229"/>
        <v>201610</v>
      </c>
    </row>
    <row r="7312" spans="1:13" x14ac:dyDescent="0.25">
      <c r="A7312" s="35" t="str">
        <f>VLOOKUP(B7312,ResCat!$A$2:$B$269,2,FALSE)</f>
        <v>HMFLEX</v>
      </c>
      <c r="B7312" s="68" t="str">
        <f>IF(ISNA(VLOOKUP(C7312,COA!$A$2:$B$340,2,FALSE)),"XXX",VLOOKUP(C7312,COA!$A$2:$B$340,2,FALSE))</f>
        <v>K42</v>
      </c>
      <c r="C7312" s="149" t="str">
        <f t="shared" si="230"/>
        <v>0013-1014-0035</v>
      </c>
      <c r="D7312" s="134" t="s">
        <v>467</v>
      </c>
      <c r="E7312" s="134" t="s">
        <v>450</v>
      </c>
      <c r="F7312" s="134" t="s">
        <v>468</v>
      </c>
      <c r="G7312" s="134" t="s">
        <v>318</v>
      </c>
      <c r="H7312" s="134" t="s">
        <v>1023</v>
      </c>
      <c r="I7312" s="134" t="s">
        <v>3</v>
      </c>
      <c r="J7312" s="135">
        <v>0</v>
      </c>
      <c r="K7312" s="135">
        <v>19.659999999999993</v>
      </c>
      <c r="L7312" s="135">
        <v>19.659999999999993</v>
      </c>
      <c r="M7312" s="141" t="str">
        <f t="shared" si="229"/>
        <v>201611</v>
      </c>
    </row>
    <row r="7313" spans="1:13" x14ac:dyDescent="0.25">
      <c r="A7313" s="35" t="str">
        <f>VLOOKUP(B7313,ResCat!$A$2:$B$269,2,FALSE)</f>
        <v>HMFLEX</v>
      </c>
      <c r="B7313" s="68" t="str">
        <f>IF(ISNA(VLOOKUP(C7313,COA!$A$2:$B$340,2,FALSE)),"XXX",VLOOKUP(C7313,COA!$A$2:$B$340,2,FALSE))</f>
        <v>K42</v>
      </c>
      <c r="C7313" s="149" t="str">
        <f t="shared" si="230"/>
        <v>0013-1014-0035</v>
      </c>
      <c r="D7313" s="134" t="s">
        <v>467</v>
      </c>
      <c r="E7313" s="134" t="s">
        <v>450</v>
      </c>
      <c r="F7313" s="134" t="s">
        <v>468</v>
      </c>
      <c r="G7313" s="134" t="s">
        <v>318</v>
      </c>
      <c r="H7313" s="134" t="s">
        <v>1023</v>
      </c>
      <c r="I7313" s="134" t="s">
        <v>2</v>
      </c>
      <c r="J7313" s="135">
        <v>18635.89</v>
      </c>
      <c r="K7313" s="135">
        <v>2680.94</v>
      </c>
      <c r="L7313" s="135">
        <v>2651.72</v>
      </c>
      <c r="M7313" s="141" t="str">
        <f t="shared" si="229"/>
        <v>201611</v>
      </c>
    </row>
    <row r="7314" spans="1:13" x14ac:dyDescent="0.25">
      <c r="A7314" s="35" t="str">
        <f>VLOOKUP(B7314,ResCat!$A$2:$B$269,2,FALSE)</f>
        <v>HMFLEX</v>
      </c>
      <c r="B7314" s="68" t="str">
        <f>IF(ISNA(VLOOKUP(C7314,COA!$A$2:$B$340,2,FALSE)),"XXX",VLOOKUP(C7314,COA!$A$2:$B$340,2,FALSE))</f>
        <v>K42</v>
      </c>
      <c r="C7314" s="149" t="str">
        <f t="shared" si="230"/>
        <v>0013-1014-0035</v>
      </c>
      <c r="D7314" s="134" t="s">
        <v>467</v>
      </c>
      <c r="E7314" s="134" t="s">
        <v>450</v>
      </c>
      <c r="F7314" s="134" t="s">
        <v>468</v>
      </c>
      <c r="G7314" s="134" t="s">
        <v>320</v>
      </c>
      <c r="H7314" s="134" t="s">
        <v>1023</v>
      </c>
      <c r="I7314" s="134" t="s">
        <v>3</v>
      </c>
      <c r="J7314" s="135">
        <v>-89</v>
      </c>
      <c r="K7314" s="135">
        <v>-11.84</v>
      </c>
      <c r="L7314" s="135">
        <v>-13.590000000000009</v>
      </c>
      <c r="M7314" s="141" t="str">
        <f t="shared" si="229"/>
        <v>201612</v>
      </c>
    </row>
    <row r="7315" spans="1:13" x14ac:dyDescent="0.25">
      <c r="A7315" s="35" t="str">
        <f>VLOOKUP(B7315,ResCat!$A$2:$B$269,2,FALSE)</f>
        <v>HMFLEX</v>
      </c>
      <c r="B7315" s="68" t="str">
        <f>IF(ISNA(VLOOKUP(C7315,COA!$A$2:$B$340,2,FALSE)),"XXX",VLOOKUP(C7315,COA!$A$2:$B$340,2,FALSE))</f>
        <v>K42</v>
      </c>
      <c r="C7315" s="149" t="str">
        <f t="shared" si="230"/>
        <v>0013-1014-0035</v>
      </c>
      <c r="D7315" s="134" t="s">
        <v>467</v>
      </c>
      <c r="E7315" s="134" t="s">
        <v>450</v>
      </c>
      <c r="F7315" s="134" t="s">
        <v>468</v>
      </c>
      <c r="G7315" s="134" t="s">
        <v>320</v>
      </c>
      <c r="H7315" s="134" t="s">
        <v>1023</v>
      </c>
      <c r="I7315" s="134" t="s">
        <v>0</v>
      </c>
      <c r="J7315" s="135">
        <v>2655.92</v>
      </c>
      <c r="K7315" s="135">
        <v>10.74</v>
      </c>
      <c r="L7315" s="135">
        <v>10.74</v>
      </c>
      <c r="M7315" s="141" t="str">
        <f t="shared" si="229"/>
        <v>201612</v>
      </c>
    </row>
    <row r="7316" spans="1:13" x14ac:dyDescent="0.25">
      <c r="A7316" s="35" t="str">
        <f>VLOOKUP(B7316,ResCat!$A$2:$B$269,2,FALSE)</f>
        <v>HMFLEX</v>
      </c>
      <c r="B7316" s="68" t="str">
        <f>IF(ISNA(VLOOKUP(C7316,COA!$A$2:$B$340,2,FALSE)),"XXX",VLOOKUP(C7316,COA!$A$2:$B$340,2,FALSE))</f>
        <v>K42</v>
      </c>
      <c r="C7316" s="149" t="str">
        <f t="shared" si="230"/>
        <v>0013-1014-0035</v>
      </c>
      <c r="D7316" s="134" t="s">
        <v>467</v>
      </c>
      <c r="E7316" s="134" t="s">
        <v>450</v>
      </c>
      <c r="F7316" s="134" t="s">
        <v>468</v>
      </c>
      <c r="G7316" s="134" t="s">
        <v>320</v>
      </c>
      <c r="H7316" s="134" t="s">
        <v>1023</v>
      </c>
      <c r="I7316" s="134" t="s">
        <v>2</v>
      </c>
      <c r="J7316" s="135">
        <v>-61.44</v>
      </c>
      <c r="K7316" s="135">
        <v>-223.38</v>
      </c>
      <c r="L7316" s="135">
        <v>-223.38</v>
      </c>
      <c r="M7316" s="141" t="str">
        <f t="shared" si="229"/>
        <v>201612</v>
      </c>
    </row>
    <row r="7317" spans="1:13" x14ac:dyDescent="0.25">
      <c r="A7317" s="35" t="str">
        <f>VLOOKUP(B7317,ResCat!$A$2:$B$269,2,FALSE)</f>
        <v>HMFLEX</v>
      </c>
      <c r="B7317" s="68" t="str">
        <f>IF(ISNA(VLOOKUP(C7317,COA!$A$2:$B$340,2,FALSE)),"XXX",VLOOKUP(C7317,COA!$A$2:$B$340,2,FALSE))</f>
        <v>K42</v>
      </c>
      <c r="C7317" s="149" t="str">
        <f t="shared" si="230"/>
        <v>0013-1014-0035</v>
      </c>
      <c r="D7317" s="134" t="s">
        <v>467</v>
      </c>
      <c r="E7317" s="134" t="s">
        <v>450</v>
      </c>
      <c r="F7317" s="134" t="s">
        <v>468</v>
      </c>
      <c r="G7317" s="134" t="s">
        <v>320</v>
      </c>
      <c r="H7317" s="134" t="s">
        <v>1023</v>
      </c>
      <c r="I7317" s="134" t="s">
        <v>1</v>
      </c>
      <c r="J7317" s="135">
        <v>3741</v>
      </c>
      <c r="K7317" s="135">
        <v>-165.37000000000003</v>
      </c>
      <c r="L7317" s="135">
        <v>-165.37000000000003</v>
      </c>
      <c r="M7317" s="141" t="str">
        <f t="shared" si="229"/>
        <v>201612</v>
      </c>
    </row>
    <row r="7318" spans="1:13" x14ac:dyDescent="0.25">
      <c r="A7318" s="35" t="str">
        <f>VLOOKUP(B7318,ResCat!$A$2:$B$269,2,FALSE)</f>
        <v>HMFLEX</v>
      </c>
      <c r="B7318" s="68" t="str">
        <f>IF(ISNA(VLOOKUP(C7318,COA!$A$2:$B$340,2,FALSE)),"XXX",VLOOKUP(C7318,COA!$A$2:$B$340,2,FALSE))</f>
        <v>K42</v>
      </c>
      <c r="C7318" s="149" t="str">
        <f t="shared" si="230"/>
        <v>0013-1014-0035</v>
      </c>
      <c r="D7318" s="134" t="s">
        <v>467</v>
      </c>
      <c r="E7318" s="134" t="s">
        <v>450</v>
      </c>
      <c r="F7318" s="134" t="s">
        <v>468</v>
      </c>
      <c r="G7318" s="134" t="s">
        <v>322</v>
      </c>
      <c r="H7318" s="134" t="s">
        <v>1023</v>
      </c>
      <c r="I7318" s="134" t="s">
        <v>3</v>
      </c>
      <c r="J7318" s="135">
        <v>1345</v>
      </c>
      <c r="K7318" s="135">
        <v>4.08</v>
      </c>
      <c r="L7318" s="135">
        <v>4.08</v>
      </c>
      <c r="M7318" s="141" t="str">
        <f t="shared" si="229"/>
        <v>201701</v>
      </c>
    </row>
    <row r="7319" spans="1:13" x14ac:dyDescent="0.25">
      <c r="A7319" s="35" t="str">
        <f>VLOOKUP(B7319,ResCat!$A$2:$B$269,2,FALSE)</f>
        <v>HMFLEX</v>
      </c>
      <c r="B7319" s="68" t="str">
        <f>IF(ISNA(VLOOKUP(C7319,COA!$A$2:$B$340,2,FALSE)),"XXX",VLOOKUP(C7319,COA!$A$2:$B$340,2,FALSE))</f>
        <v>K42</v>
      </c>
      <c r="C7319" s="149" t="str">
        <f t="shared" si="230"/>
        <v>0013-1014-0035</v>
      </c>
      <c r="D7319" s="134" t="s">
        <v>467</v>
      </c>
      <c r="E7319" s="134" t="s">
        <v>450</v>
      </c>
      <c r="F7319" s="134" t="s">
        <v>468</v>
      </c>
      <c r="G7319" s="134" t="s">
        <v>322</v>
      </c>
      <c r="H7319" s="134" t="s">
        <v>1023</v>
      </c>
      <c r="I7319" s="134" t="s">
        <v>2</v>
      </c>
      <c r="J7319" s="135">
        <v>2657</v>
      </c>
      <c r="K7319" s="135">
        <v>795.37999999999988</v>
      </c>
      <c r="L7319" s="135">
        <v>795.38</v>
      </c>
      <c r="M7319" s="141" t="str">
        <f t="shared" si="229"/>
        <v>201701</v>
      </c>
    </row>
    <row r="7320" spans="1:13" x14ac:dyDescent="0.25">
      <c r="A7320" s="35" t="str">
        <f>VLOOKUP(B7320,ResCat!$A$2:$B$269,2,FALSE)</f>
        <v>HMFLEX</v>
      </c>
      <c r="B7320" s="68" t="str">
        <f>IF(ISNA(VLOOKUP(C7320,COA!$A$2:$B$340,2,FALSE)),"XXX",VLOOKUP(C7320,COA!$A$2:$B$340,2,FALSE))</f>
        <v>K42</v>
      </c>
      <c r="C7320" s="149" t="str">
        <f t="shared" si="230"/>
        <v>0013-1014-0035</v>
      </c>
      <c r="D7320" s="134" t="s">
        <v>467</v>
      </c>
      <c r="E7320" s="134" t="s">
        <v>450</v>
      </c>
      <c r="F7320" s="134" t="s">
        <v>468</v>
      </c>
      <c r="G7320" s="134" t="s">
        <v>322</v>
      </c>
      <c r="H7320" s="134" t="s">
        <v>1023</v>
      </c>
      <c r="I7320" s="134" t="s">
        <v>1</v>
      </c>
      <c r="J7320" s="135">
        <v>298</v>
      </c>
      <c r="K7320" s="135">
        <v>238.59</v>
      </c>
      <c r="L7320" s="135">
        <v>191.07999999999998</v>
      </c>
      <c r="M7320" s="141" t="str">
        <f t="shared" si="229"/>
        <v>201701</v>
      </c>
    </row>
    <row r="7321" spans="1:13" x14ac:dyDescent="0.25">
      <c r="A7321" s="35" t="str">
        <f>VLOOKUP(B7321,ResCat!$A$2:$B$269,2,FALSE)</f>
        <v>HMFLEX</v>
      </c>
      <c r="B7321" s="68" t="str">
        <f>IF(ISNA(VLOOKUP(C7321,COA!$A$2:$B$340,2,FALSE)),"XXX",VLOOKUP(C7321,COA!$A$2:$B$340,2,FALSE))</f>
        <v>K42</v>
      </c>
      <c r="C7321" s="149" t="str">
        <f t="shared" si="230"/>
        <v>0013-1014-0035</v>
      </c>
      <c r="D7321" s="134" t="s">
        <v>467</v>
      </c>
      <c r="E7321" s="134" t="s">
        <v>450</v>
      </c>
      <c r="F7321" s="134" t="s">
        <v>468</v>
      </c>
      <c r="G7321" s="134" t="s">
        <v>324</v>
      </c>
      <c r="H7321" s="134" t="s">
        <v>1023</v>
      </c>
      <c r="I7321" s="134" t="s">
        <v>3</v>
      </c>
      <c r="J7321" s="135">
        <v>313.77999999999997</v>
      </c>
      <c r="K7321" s="135">
        <v>45.08</v>
      </c>
      <c r="L7321" s="135">
        <v>41.8</v>
      </c>
      <c r="M7321" s="141" t="str">
        <f t="shared" si="229"/>
        <v>201702</v>
      </c>
    </row>
    <row r="7322" spans="1:13" x14ac:dyDescent="0.25">
      <c r="A7322" s="35" t="str">
        <f>VLOOKUP(B7322,ResCat!$A$2:$B$269,2,FALSE)</f>
        <v>HMFLEX</v>
      </c>
      <c r="B7322" s="68" t="str">
        <f>IF(ISNA(VLOOKUP(C7322,COA!$A$2:$B$340,2,FALSE)),"XXX",VLOOKUP(C7322,COA!$A$2:$B$340,2,FALSE))</f>
        <v>K42</v>
      </c>
      <c r="C7322" s="149" t="str">
        <f t="shared" si="230"/>
        <v>0013-1014-0035</v>
      </c>
      <c r="D7322" s="134" t="s">
        <v>467</v>
      </c>
      <c r="E7322" s="134" t="s">
        <v>450</v>
      </c>
      <c r="F7322" s="134" t="s">
        <v>468</v>
      </c>
      <c r="G7322" s="134" t="s">
        <v>324</v>
      </c>
      <c r="H7322" s="134" t="s">
        <v>1023</v>
      </c>
      <c r="I7322" s="134" t="s">
        <v>0</v>
      </c>
      <c r="J7322" s="135">
        <v>0</v>
      </c>
      <c r="K7322" s="135">
        <v>-0.99000000000091859</v>
      </c>
      <c r="L7322" s="135">
        <v>-2.9558577807620168E-12</v>
      </c>
      <c r="M7322" s="141" t="str">
        <f t="shared" si="229"/>
        <v>201702</v>
      </c>
    </row>
    <row r="7323" spans="1:13" x14ac:dyDescent="0.25">
      <c r="A7323" s="35" t="str">
        <f>VLOOKUP(B7323,ResCat!$A$2:$B$269,2,FALSE)</f>
        <v>HMFLEX</v>
      </c>
      <c r="B7323" s="68" t="str">
        <f>IF(ISNA(VLOOKUP(C7323,COA!$A$2:$B$340,2,FALSE)),"XXX",VLOOKUP(C7323,COA!$A$2:$B$340,2,FALSE))</f>
        <v>K42</v>
      </c>
      <c r="C7323" s="149" t="str">
        <f t="shared" si="230"/>
        <v>0013-1014-0035</v>
      </c>
      <c r="D7323" s="134" t="s">
        <v>467</v>
      </c>
      <c r="E7323" s="134" t="s">
        <v>450</v>
      </c>
      <c r="F7323" s="134" t="s">
        <v>468</v>
      </c>
      <c r="G7323" s="134" t="s">
        <v>324</v>
      </c>
      <c r="H7323" s="134" t="s">
        <v>1023</v>
      </c>
      <c r="I7323" s="134" t="s">
        <v>2</v>
      </c>
      <c r="J7323" s="135">
        <v>3050</v>
      </c>
      <c r="K7323" s="135">
        <v>142.73999999999998</v>
      </c>
      <c r="L7323" s="135">
        <v>164.53</v>
      </c>
      <c r="M7323" s="141" t="str">
        <f t="shared" si="229"/>
        <v>201702</v>
      </c>
    </row>
    <row r="7324" spans="1:13" x14ac:dyDescent="0.25">
      <c r="A7324" s="35" t="str">
        <f>VLOOKUP(B7324,ResCat!$A$2:$B$269,2,FALSE)</f>
        <v>HMFLEX</v>
      </c>
      <c r="B7324" s="68" t="str">
        <f>IF(ISNA(VLOOKUP(C7324,COA!$A$2:$B$340,2,FALSE)),"XXX",VLOOKUP(C7324,COA!$A$2:$B$340,2,FALSE))</f>
        <v>K42</v>
      </c>
      <c r="C7324" s="149" t="str">
        <f t="shared" si="230"/>
        <v>0013-1014-0035</v>
      </c>
      <c r="D7324" s="134" t="s">
        <v>467</v>
      </c>
      <c r="E7324" s="134" t="s">
        <v>450</v>
      </c>
      <c r="F7324" s="134" t="s">
        <v>468</v>
      </c>
      <c r="G7324" s="134" t="s">
        <v>326</v>
      </c>
      <c r="H7324" s="134" t="s">
        <v>1023</v>
      </c>
      <c r="I7324" s="134" t="s">
        <v>3</v>
      </c>
      <c r="J7324" s="135">
        <v>2911</v>
      </c>
      <c r="K7324" s="135">
        <v>423.64</v>
      </c>
      <c r="L7324" s="135">
        <v>364.62</v>
      </c>
      <c r="M7324" s="141" t="str">
        <f t="shared" si="229"/>
        <v>201703</v>
      </c>
    </row>
    <row r="7325" spans="1:13" x14ac:dyDescent="0.25">
      <c r="A7325" s="35" t="str">
        <f>VLOOKUP(B7325,ResCat!$A$2:$B$269,2,FALSE)</f>
        <v>HMFLEX</v>
      </c>
      <c r="B7325" s="68" t="str">
        <f>IF(ISNA(VLOOKUP(C7325,COA!$A$2:$B$340,2,FALSE)),"XXX",VLOOKUP(C7325,COA!$A$2:$B$340,2,FALSE))</f>
        <v>K42</v>
      </c>
      <c r="C7325" s="149" t="str">
        <f t="shared" si="230"/>
        <v>0013-1014-0035</v>
      </c>
      <c r="D7325" s="134" t="s">
        <v>467</v>
      </c>
      <c r="E7325" s="134" t="s">
        <v>450</v>
      </c>
      <c r="F7325" s="134" t="s">
        <v>468</v>
      </c>
      <c r="G7325" s="134" t="s">
        <v>326</v>
      </c>
      <c r="H7325" s="134" t="s">
        <v>1023</v>
      </c>
      <c r="I7325" s="134" t="s">
        <v>0</v>
      </c>
      <c r="J7325" s="135">
        <v>329.61999999999995</v>
      </c>
      <c r="K7325" s="135">
        <v>59.7</v>
      </c>
      <c r="L7325" s="135">
        <v>59.7</v>
      </c>
      <c r="M7325" s="141" t="str">
        <f t="shared" si="229"/>
        <v>201703</v>
      </c>
    </row>
    <row r="7326" spans="1:13" x14ac:dyDescent="0.25">
      <c r="A7326" s="35" t="str">
        <f>VLOOKUP(B7326,ResCat!$A$2:$B$269,2,FALSE)</f>
        <v>HMFLEX</v>
      </c>
      <c r="B7326" s="68" t="str">
        <f>IF(ISNA(VLOOKUP(C7326,COA!$A$2:$B$340,2,FALSE)),"XXX",VLOOKUP(C7326,COA!$A$2:$B$340,2,FALSE))</f>
        <v>K42</v>
      </c>
      <c r="C7326" s="149" t="str">
        <f t="shared" si="230"/>
        <v>0013-1014-0035</v>
      </c>
      <c r="D7326" s="134" t="s">
        <v>467</v>
      </c>
      <c r="E7326" s="134" t="s">
        <v>450</v>
      </c>
      <c r="F7326" s="134" t="s">
        <v>468</v>
      </c>
      <c r="G7326" s="134" t="s">
        <v>326</v>
      </c>
      <c r="H7326" s="134" t="s">
        <v>1023</v>
      </c>
      <c r="I7326" s="134" t="s">
        <v>2</v>
      </c>
      <c r="J7326" s="135">
        <v>3039.5500000000006</v>
      </c>
      <c r="K7326" s="135">
        <v>435.44999999999993</v>
      </c>
      <c r="L7326" s="135">
        <v>383.46999999999997</v>
      </c>
      <c r="M7326" s="141" t="str">
        <f t="shared" si="229"/>
        <v>201703</v>
      </c>
    </row>
    <row r="7327" spans="1:13" x14ac:dyDescent="0.25">
      <c r="A7327" s="35" t="str">
        <f>VLOOKUP(B7327,ResCat!$A$2:$B$269,2,FALSE)</f>
        <v>HMFLEX</v>
      </c>
      <c r="B7327" s="68" t="str">
        <f>IF(ISNA(VLOOKUP(C7327,COA!$A$2:$B$340,2,FALSE)),"XXX",VLOOKUP(C7327,COA!$A$2:$B$340,2,FALSE))</f>
        <v>K42</v>
      </c>
      <c r="C7327" s="149" t="str">
        <f t="shared" si="230"/>
        <v>0013-1014-0035</v>
      </c>
      <c r="D7327" s="134" t="s">
        <v>467</v>
      </c>
      <c r="E7327" s="134" t="s">
        <v>450</v>
      </c>
      <c r="F7327" s="134" t="s">
        <v>468</v>
      </c>
      <c r="G7327" s="134" t="s">
        <v>328</v>
      </c>
      <c r="H7327" s="134" t="s">
        <v>1023</v>
      </c>
      <c r="I7327" s="134" t="s">
        <v>3</v>
      </c>
      <c r="J7327" s="135">
        <v>70.39</v>
      </c>
      <c r="K7327" s="135">
        <v>31.290000000000013</v>
      </c>
      <c r="L7327" s="135">
        <v>35.200000000000003</v>
      </c>
      <c r="M7327" s="141" t="str">
        <f t="shared" si="229"/>
        <v>201704</v>
      </c>
    </row>
    <row r="7328" spans="1:13" x14ac:dyDescent="0.25">
      <c r="A7328" s="35" t="str">
        <f>VLOOKUP(B7328,ResCat!$A$2:$B$269,2,FALSE)</f>
        <v>HMFLEX</v>
      </c>
      <c r="B7328" s="68" t="str">
        <f>IF(ISNA(VLOOKUP(C7328,COA!$A$2:$B$340,2,FALSE)),"XXX",VLOOKUP(C7328,COA!$A$2:$B$340,2,FALSE))</f>
        <v>K42</v>
      </c>
      <c r="C7328" s="149" t="str">
        <f t="shared" si="230"/>
        <v>0013-1014-0035</v>
      </c>
      <c r="D7328" s="134" t="s">
        <v>467</v>
      </c>
      <c r="E7328" s="134" t="s">
        <v>450</v>
      </c>
      <c r="F7328" s="134" t="s">
        <v>468</v>
      </c>
      <c r="G7328" s="134" t="s">
        <v>328</v>
      </c>
      <c r="H7328" s="134" t="s">
        <v>1023</v>
      </c>
      <c r="I7328" s="134" t="s">
        <v>2</v>
      </c>
      <c r="J7328" s="135">
        <v>573.75</v>
      </c>
      <c r="K7328" s="135">
        <v>156.75</v>
      </c>
      <c r="L7328" s="135">
        <v>122.75</v>
      </c>
      <c r="M7328" s="141" t="str">
        <f t="shared" si="229"/>
        <v>201704</v>
      </c>
    </row>
    <row r="7329" spans="1:13" x14ac:dyDescent="0.25">
      <c r="A7329" s="35" t="str">
        <f>VLOOKUP(B7329,ResCat!$A$2:$B$269,2,FALSE)</f>
        <v>HMFLEX</v>
      </c>
      <c r="B7329" s="68" t="str">
        <f>IF(ISNA(VLOOKUP(C7329,COA!$A$2:$B$340,2,FALSE)),"XXX",VLOOKUP(C7329,COA!$A$2:$B$340,2,FALSE))</f>
        <v>K42</v>
      </c>
      <c r="C7329" s="149" t="str">
        <f t="shared" si="230"/>
        <v>0013-1014-0035</v>
      </c>
      <c r="D7329" s="134" t="s">
        <v>467</v>
      </c>
      <c r="E7329" s="134" t="s">
        <v>450</v>
      </c>
      <c r="F7329" s="134" t="s">
        <v>468</v>
      </c>
      <c r="G7329" s="134" t="s">
        <v>330</v>
      </c>
      <c r="H7329" s="134" t="s">
        <v>1023</v>
      </c>
      <c r="I7329" s="134" t="s">
        <v>3</v>
      </c>
      <c r="J7329" s="135">
        <v>446.80000000000018</v>
      </c>
      <c r="K7329" s="135">
        <v>-196.63</v>
      </c>
      <c r="L7329" s="135">
        <v>48.800000000000068</v>
      </c>
      <c r="M7329" s="141" t="str">
        <f t="shared" si="229"/>
        <v>201705</v>
      </c>
    </row>
    <row r="7330" spans="1:13" x14ac:dyDescent="0.25">
      <c r="A7330" s="35" t="str">
        <f>VLOOKUP(B7330,ResCat!$A$2:$B$269,2,FALSE)</f>
        <v>HMFLEX</v>
      </c>
      <c r="B7330" s="68" t="str">
        <f>IF(ISNA(VLOOKUP(C7330,COA!$A$2:$B$340,2,FALSE)),"XXX",VLOOKUP(C7330,COA!$A$2:$B$340,2,FALSE))</f>
        <v>K42</v>
      </c>
      <c r="C7330" s="149" t="str">
        <f t="shared" si="230"/>
        <v>0013-1014-0035</v>
      </c>
      <c r="D7330" s="134" t="s">
        <v>467</v>
      </c>
      <c r="E7330" s="134" t="s">
        <v>450</v>
      </c>
      <c r="F7330" s="134" t="s">
        <v>468</v>
      </c>
      <c r="G7330" s="134" t="s">
        <v>330</v>
      </c>
      <c r="H7330" s="134" t="s">
        <v>1023</v>
      </c>
      <c r="I7330" s="134" t="s">
        <v>2</v>
      </c>
      <c r="J7330" s="135">
        <v>1897.71</v>
      </c>
      <c r="K7330" s="135">
        <v>1020.5499999999997</v>
      </c>
      <c r="L7330" s="135">
        <v>1000.4099999999996</v>
      </c>
      <c r="M7330" s="141" t="str">
        <f t="shared" si="229"/>
        <v>201705</v>
      </c>
    </row>
    <row r="7331" spans="1:13" x14ac:dyDescent="0.25">
      <c r="A7331" s="35" t="str">
        <f>VLOOKUP(B7331,ResCat!$A$2:$B$269,2,FALSE)</f>
        <v>HMFLEX</v>
      </c>
      <c r="B7331" s="68" t="str">
        <f>IF(ISNA(VLOOKUP(C7331,COA!$A$2:$B$340,2,FALSE)),"XXX",VLOOKUP(C7331,COA!$A$2:$B$340,2,FALSE))</f>
        <v>K42</v>
      </c>
      <c r="C7331" s="149" t="str">
        <f t="shared" si="230"/>
        <v>0013-1014-0035</v>
      </c>
      <c r="D7331" s="134" t="s">
        <v>467</v>
      </c>
      <c r="E7331" s="134" t="s">
        <v>450</v>
      </c>
      <c r="F7331" s="134" t="s">
        <v>468</v>
      </c>
      <c r="G7331" s="134" t="s">
        <v>330</v>
      </c>
      <c r="H7331" s="134" t="s">
        <v>1023</v>
      </c>
      <c r="I7331" s="134" t="s">
        <v>1</v>
      </c>
      <c r="J7331" s="135">
        <v>10</v>
      </c>
      <c r="K7331" s="135">
        <v>10</v>
      </c>
      <c r="L7331" s="135">
        <v>8</v>
      </c>
      <c r="M7331" s="141" t="str">
        <f t="shared" si="229"/>
        <v>201705</v>
      </c>
    </row>
    <row r="7332" spans="1:13" x14ac:dyDescent="0.25">
      <c r="A7332" s="35" t="str">
        <f>VLOOKUP(B7332,ResCat!$A$2:$B$269,2,FALSE)</f>
        <v>HMFLEX</v>
      </c>
      <c r="B7332" s="68" t="str">
        <f>IF(ISNA(VLOOKUP(C7332,COA!$A$2:$B$340,2,FALSE)),"XXX",VLOOKUP(C7332,COA!$A$2:$B$340,2,FALSE))</f>
        <v>K42</v>
      </c>
      <c r="C7332" s="149" t="str">
        <f t="shared" si="230"/>
        <v>0013-1014-0035</v>
      </c>
      <c r="D7332" s="134" t="s">
        <v>467</v>
      </c>
      <c r="E7332" s="134" t="s">
        <v>450</v>
      </c>
      <c r="F7332" s="134" t="s">
        <v>468</v>
      </c>
      <c r="G7332" s="134" t="s">
        <v>332</v>
      </c>
      <c r="H7332" s="134" t="s">
        <v>1023</v>
      </c>
      <c r="I7332" s="134" t="s">
        <v>3</v>
      </c>
      <c r="J7332" s="135">
        <v>340</v>
      </c>
      <c r="K7332" s="135">
        <v>64.569999999999993</v>
      </c>
      <c r="L7332" s="135">
        <v>48.22</v>
      </c>
      <c r="M7332" s="141" t="str">
        <f t="shared" si="229"/>
        <v>201706</v>
      </c>
    </row>
    <row r="7333" spans="1:13" x14ac:dyDescent="0.25">
      <c r="A7333" s="35" t="str">
        <f>VLOOKUP(B7333,ResCat!$A$2:$B$269,2,FALSE)</f>
        <v>HMFLEX</v>
      </c>
      <c r="B7333" s="68" t="str">
        <f>IF(ISNA(VLOOKUP(C7333,COA!$A$2:$B$340,2,FALSE)),"XXX",VLOOKUP(C7333,COA!$A$2:$B$340,2,FALSE))</f>
        <v>K42</v>
      </c>
      <c r="C7333" s="149" t="str">
        <f t="shared" si="230"/>
        <v>0013-1014-0035</v>
      </c>
      <c r="D7333" s="134" t="s">
        <v>467</v>
      </c>
      <c r="E7333" s="134" t="s">
        <v>450</v>
      </c>
      <c r="F7333" s="134" t="s">
        <v>468</v>
      </c>
      <c r="G7333" s="134" t="s">
        <v>332</v>
      </c>
      <c r="H7333" s="134" t="s">
        <v>1023</v>
      </c>
      <c r="I7333" s="134" t="s">
        <v>0</v>
      </c>
      <c r="J7333" s="135">
        <v>51914.03</v>
      </c>
      <c r="K7333" s="135">
        <v>26133</v>
      </c>
      <c r="L7333" s="135">
        <v>25456.78</v>
      </c>
      <c r="M7333" s="141" t="str">
        <f t="shared" si="229"/>
        <v>201706</v>
      </c>
    </row>
    <row r="7334" spans="1:13" x14ac:dyDescent="0.25">
      <c r="A7334" s="35" t="str">
        <f>VLOOKUP(B7334,ResCat!$A$2:$B$269,2,FALSE)</f>
        <v>HMFLEX</v>
      </c>
      <c r="B7334" s="68" t="str">
        <f>IF(ISNA(VLOOKUP(C7334,COA!$A$2:$B$340,2,FALSE)),"XXX",VLOOKUP(C7334,COA!$A$2:$B$340,2,FALSE))</f>
        <v>K42</v>
      </c>
      <c r="C7334" s="149" t="str">
        <f t="shared" si="230"/>
        <v>0013-1014-0035</v>
      </c>
      <c r="D7334" s="134" t="s">
        <v>467</v>
      </c>
      <c r="E7334" s="134" t="s">
        <v>450</v>
      </c>
      <c r="F7334" s="134" t="s">
        <v>468</v>
      </c>
      <c r="G7334" s="134" t="s">
        <v>332</v>
      </c>
      <c r="H7334" s="134" t="s">
        <v>1023</v>
      </c>
      <c r="I7334" s="134" t="s">
        <v>336</v>
      </c>
      <c r="J7334" s="135">
        <v>0</v>
      </c>
      <c r="K7334" s="135">
        <v>0</v>
      </c>
      <c r="L7334" s="135">
        <v>0</v>
      </c>
      <c r="M7334" s="141" t="str">
        <f t="shared" si="229"/>
        <v>201706</v>
      </c>
    </row>
    <row r="7335" spans="1:13" x14ac:dyDescent="0.25">
      <c r="A7335" s="35" t="str">
        <f>VLOOKUP(B7335,ResCat!$A$2:$B$269,2,FALSE)</f>
        <v>HMFLEX</v>
      </c>
      <c r="B7335" s="68" t="str">
        <f>IF(ISNA(VLOOKUP(C7335,COA!$A$2:$B$340,2,FALSE)),"XXX",VLOOKUP(C7335,COA!$A$2:$B$340,2,FALSE))</f>
        <v>K42</v>
      </c>
      <c r="C7335" s="149" t="str">
        <f t="shared" si="230"/>
        <v>0013-1014-0035</v>
      </c>
      <c r="D7335" s="134" t="s">
        <v>467</v>
      </c>
      <c r="E7335" s="134" t="s">
        <v>450</v>
      </c>
      <c r="F7335" s="134" t="s">
        <v>468</v>
      </c>
      <c r="G7335" s="134" t="s">
        <v>332</v>
      </c>
      <c r="H7335" s="134" t="s">
        <v>1023</v>
      </c>
      <c r="I7335" s="134" t="s">
        <v>2</v>
      </c>
      <c r="J7335" s="135">
        <v>4491.1299999999992</v>
      </c>
      <c r="K7335" s="135">
        <v>990.7199999999998</v>
      </c>
      <c r="L7335" s="135">
        <v>575.48000000000013</v>
      </c>
      <c r="M7335" s="141" t="str">
        <f t="shared" si="229"/>
        <v>201706</v>
      </c>
    </row>
    <row r="7336" spans="1:13" x14ac:dyDescent="0.25">
      <c r="A7336" s="35" t="str">
        <f>VLOOKUP(B7336,ResCat!$A$2:$B$269,2,FALSE)</f>
        <v>HMFLEX</v>
      </c>
      <c r="B7336" s="68" t="str">
        <f>IF(ISNA(VLOOKUP(C7336,COA!$A$2:$B$340,2,FALSE)),"XXX",VLOOKUP(C7336,COA!$A$2:$B$340,2,FALSE))</f>
        <v>K42</v>
      </c>
      <c r="C7336" s="149" t="str">
        <f t="shared" si="230"/>
        <v>0013-1014-0035</v>
      </c>
      <c r="D7336" s="134" t="s">
        <v>467</v>
      </c>
      <c r="E7336" s="134" t="s">
        <v>450</v>
      </c>
      <c r="F7336" s="134" t="s">
        <v>468</v>
      </c>
      <c r="G7336" s="134" t="s">
        <v>332</v>
      </c>
      <c r="H7336" s="134" t="s">
        <v>1023</v>
      </c>
      <c r="I7336" s="134" t="s">
        <v>1</v>
      </c>
      <c r="J7336" s="135">
        <v>32496.020000000004</v>
      </c>
      <c r="K7336" s="135">
        <v>2201.9700000000003</v>
      </c>
      <c r="L7336" s="135">
        <v>1816.63</v>
      </c>
      <c r="M7336" s="141" t="str">
        <f t="shared" si="229"/>
        <v>201706</v>
      </c>
    </row>
    <row r="7337" spans="1:13" x14ac:dyDescent="0.25">
      <c r="A7337" s="35" t="str">
        <f>VLOOKUP(B7337,ResCat!$A$2:$B$269,2,FALSE)</f>
        <v>HMFLEX</v>
      </c>
      <c r="B7337" s="68" t="str">
        <f>IF(ISNA(VLOOKUP(C7337,COA!$A$2:$B$340,2,FALSE)),"XXX",VLOOKUP(C7337,COA!$A$2:$B$340,2,FALSE))</f>
        <v>K42</v>
      </c>
      <c r="C7337" s="149" t="str">
        <f t="shared" si="230"/>
        <v>0013-1014-0035</v>
      </c>
      <c r="D7337" s="134" t="s">
        <v>467</v>
      </c>
      <c r="E7337" s="134" t="s">
        <v>450</v>
      </c>
      <c r="F7337" s="134" t="s">
        <v>468</v>
      </c>
      <c r="G7337" s="134" t="s">
        <v>335</v>
      </c>
      <c r="H7337" s="134" t="s">
        <v>1023</v>
      </c>
      <c r="I7337" s="134" t="s">
        <v>3</v>
      </c>
      <c r="J7337" s="135">
        <v>-945.04000000000008</v>
      </c>
      <c r="K7337" s="135">
        <v>-723.94</v>
      </c>
      <c r="L7337" s="135">
        <v>225.45999999999998</v>
      </c>
      <c r="M7337" s="141" t="str">
        <f t="shared" si="229"/>
        <v>201707</v>
      </c>
    </row>
    <row r="7338" spans="1:13" x14ac:dyDescent="0.25">
      <c r="A7338" s="35" t="str">
        <f>VLOOKUP(B7338,ResCat!$A$2:$B$269,2,FALSE)</f>
        <v>HMFLEX</v>
      </c>
      <c r="B7338" s="68" t="str">
        <f>IF(ISNA(VLOOKUP(C7338,COA!$A$2:$B$340,2,FALSE)),"XXX",VLOOKUP(C7338,COA!$A$2:$B$340,2,FALSE))</f>
        <v>K42</v>
      </c>
      <c r="C7338" s="149" t="str">
        <f t="shared" si="230"/>
        <v>0013-1014-0035</v>
      </c>
      <c r="D7338" s="134" t="s">
        <v>467</v>
      </c>
      <c r="E7338" s="134" t="s">
        <v>450</v>
      </c>
      <c r="F7338" s="134" t="s">
        <v>468</v>
      </c>
      <c r="G7338" s="134" t="s">
        <v>335</v>
      </c>
      <c r="H7338" s="134" t="s">
        <v>1023</v>
      </c>
      <c r="I7338" s="134" t="s">
        <v>0</v>
      </c>
      <c r="J7338" s="135">
        <v>156</v>
      </c>
      <c r="K7338" s="135">
        <v>31.2</v>
      </c>
      <c r="L7338" s="135">
        <v>31.2</v>
      </c>
      <c r="M7338" s="141" t="str">
        <f t="shared" si="229"/>
        <v>201707</v>
      </c>
    </row>
    <row r="7339" spans="1:13" x14ac:dyDescent="0.25">
      <c r="A7339" s="35" t="str">
        <f>VLOOKUP(B7339,ResCat!$A$2:$B$269,2,FALSE)</f>
        <v>HMFLEX</v>
      </c>
      <c r="B7339" s="68" t="str">
        <f>IF(ISNA(VLOOKUP(C7339,COA!$A$2:$B$340,2,FALSE)),"XXX",VLOOKUP(C7339,COA!$A$2:$B$340,2,FALSE))</f>
        <v>K42</v>
      </c>
      <c r="C7339" s="149" t="str">
        <f t="shared" si="230"/>
        <v>0013-1014-0035</v>
      </c>
      <c r="D7339" s="134" t="s">
        <v>467</v>
      </c>
      <c r="E7339" s="134" t="s">
        <v>450</v>
      </c>
      <c r="F7339" s="134" t="s">
        <v>468</v>
      </c>
      <c r="G7339" s="134" t="s">
        <v>335</v>
      </c>
      <c r="H7339" s="134" t="s">
        <v>1023</v>
      </c>
      <c r="I7339" s="134" t="s">
        <v>2</v>
      </c>
      <c r="J7339" s="135">
        <v>8584.52</v>
      </c>
      <c r="K7339" s="135">
        <v>2507.2399999999998</v>
      </c>
      <c r="L7339" s="135">
        <v>2028.9800000000002</v>
      </c>
      <c r="M7339" s="141" t="str">
        <f t="shared" si="229"/>
        <v>201707</v>
      </c>
    </row>
    <row r="7340" spans="1:13" x14ac:dyDescent="0.25">
      <c r="A7340" s="35" t="str">
        <f>VLOOKUP(B7340,ResCat!$A$2:$B$269,2,FALSE)</f>
        <v>HMFLEX</v>
      </c>
      <c r="B7340" s="68" t="str">
        <f>IF(ISNA(VLOOKUP(C7340,COA!$A$2:$B$340,2,FALSE)),"XXX",VLOOKUP(C7340,COA!$A$2:$B$340,2,FALSE))</f>
        <v>K42</v>
      </c>
      <c r="C7340" s="149" t="str">
        <f t="shared" si="230"/>
        <v>0013-1014-0035</v>
      </c>
      <c r="D7340" s="134" t="s">
        <v>467</v>
      </c>
      <c r="E7340" s="134" t="s">
        <v>450</v>
      </c>
      <c r="F7340" s="134" t="s">
        <v>468</v>
      </c>
      <c r="G7340" s="134" t="s">
        <v>335</v>
      </c>
      <c r="H7340" s="134" t="s">
        <v>1023</v>
      </c>
      <c r="I7340" s="134" t="s">
        <v>1</v>
      </c>
      <c r="J7340" s="135">
        <v>524.37</v>
      </c>
      <c r="K7340" s="135">
        <v>429.98</v>
      </c>
      <c r="L7340" s="135">
        <v>343.98</v>
      </c>
      <c r="M7340" s="141" t="str">
        <f t="shared" si="229"/>
        <v>201707</v>
      </c>
    </row>
    <row r="7341" spans="1:13" x14ac:dyDescent="0.25">
      <c r="A7341" s="35" t="str">
        <f>VLOOKUP(B7341,ResCat!$A$2:$B$269,2,FALSE)</f>
        <v>HMFLEX</v>
      </c>
      <c r="B7341" s="68" t="str">
        <f>IF(ISNA(VLOOKUP(C7341,COA!$A$2:$B$340,2,FALSE)),"XXX",VLOOKUP(C7341,COA!$A$2:$B$340,2,FALSE))</f>
        <v>K42</v>
      </c>
      <c r="C7341" s="149" t="str">
        <f t="shared" si="230"/>
        <v>0013-1014-0035</v>
      </c>
      <c r="D7341" s="134" t="s">
        <v>467</v>
      </c>
      <c r="E7341" s="134" t="s">
        <v>450</v>
      </c>
      <c r="F7341" s="134" t="s">
        <v>468</v>
      </c>
      <c r="G7341" s="134" t="s">
        <v>4</v>
      </c>
      <c r="H7341" s="134" t="s">
        <v>1023</v>
      </c>
      <c r="I7341" s="134" t="s">
        <v>3</v>
      </c>
      <c r="J7341" s="135">
        <v>24857.590000000004</v>
      </c>
      <c r="K7341" s="135">
        <v>1167.0400000000002</v>
      </c>
      <c r="L7341" s="135">
        <v>1129.7000000000005</v>
      </c>
      <c r="M7341" s="141" t="str">
        <f t="shared" si="229"/>
        <v>201708</v>
      </c>
    </row>
    <row r="7342" spans="1:13" x14ac:dyDescent="0.25">
      <c r="A7342" s="35" t="str">
        <f>VLOOKUP(B7342,ResCat!$A$2:$B$269,2,FALSE)</f>
        <v>HMFLEX</v>
      </c>
      <c r="B7342" s="68" t="str">
        <f>IF(ISNA(VLOOKUP(C7342,COA!$A$2:$B$340,2,FALSE)),"XXX",VLOOKUP(C7342,COA!$A$2:$B$340,2,FALSE))</f>
        <v>K42</v>
      </c>
      <c r="C7342" s="149" t="str">
        <f t="shared" si="230"/>
        <v>0013-1014-0035</v>
      </c>
      <c r="D7342" s="134" t="s">
        <v>467</v>
      </c>
      <c r="E7342" s="134" t="s">
        <v>450</v>
      </c>
      <c r="F7342" s="134" t="s">
        <v>468</v>
      </c>
      <c r="G7342" s="134" t="s">
        <v>4</v>
      </c>
      <c r="H7342" s="134" t="s">
        <v>1023</v>
      </c>
      <c r="I7342" s="134" t="s">
        <v>336</v>
      </c>
      <c r="J7342" s="135">
        <v>400</v>
      </c>
      <c r="K7342" s="135">
        <v>29.94</v>
      </c>
      <c r="L7342" s="135">
        <v>29.94</v>
      </c>
      <c r="M7342" s="141" t="str">
        <f t="shared" si="229"/>
        <v>201708</v>
      </c>
    </row>
    <row r="7343" spans="1:13" x14ac:dyDescent="0.25">
      <c r="A7343" s="35" t="str">
        <f>VLOOKUP(B7343,ResCat!$A$2:$B$269,2,FALSE)</f>
        <v>HMFLEX</v>
      </c>
      <c r="B7343" s="68" t="str">
        <f>IF(ISNA(VLOOKUP(C7343,COA!$A$2:$B$340,2,FALSE)),"XXX",VLOOKUP(C7343,COA!$A$2:$B$340,2,FALSE))</f>
        <v>K42</v>
      </c>
      <c r="C7343" s="149" t="str">
        <f t="shared" si="230"/>
        <v>0013-1014-0035</v>
      </c>
      <c r="D7343" s="134" t="s">
        <v>467</v>
      </c>
      <c r="E7343" s="134" t="s">
        <v>450</v>
      </c>
      <c r="F7343" s="134" t="s">
        <v>468</v>
      </c>
      <c r="G7343" s="134" t="s">
        <v>4</v>
      </c>
      <c r="H7343" s="134" t="s">
        <v>1023</v>
      </c>
      <c r="I7343" s="134" t="s">
        <v>2</v>
      </c>
      <c r="J7343" s="135">
        <v>7828.09</v>
      </c>
      <c r="K7343" s="135">
        <v>2487.8299999999995</v>
      </c>
      <c r="L7343" s="135">
        <v>1687.4699999999998</v>
      </c>
      <c r="M7343" s="141" t="str">
        <f t="shared" si="229"/>
        <v>201708</v>
      </c>
    </row>
    <row r="7344" spans="1:13" x14ac:dyDescent="0.25">
      <c r="A7344" s="35" t="str">
        <f>VLOOKUP(B7344,ResCat!$A$2:$B$269,2,FALSE)</f>
        <v>HMFLEX</v>
      </c>
      <c r="B7344" s="68" t="str">
        <f>IF(ISNA(VLOOKUP(C7344,COA!$A$2:$B$340,2,FALSE)),"XXX",VLOOKUP(C7344,COA!$A$2:$B$340,2,FALSE))</f>
        <v>K42</v>
      </c>
      <c r="C7344" s="149" t="str">
        <f t="shared" si="230"/>
        <v>0013-1014-0035</v>
      </c>
      <c r="D7344" s="134" t="s">
        <v>467</v>
      </c>
      <c r="E7344" s="134" t="s">
        <v>450</v>
      </c>
      <c r="F7344" s="134" t="s">
        <v>468</v>
      </c>
      <c r="G7344" s="134" t="s">
        <v>4</v>
      </c>
      <c r="H7344" s="134" t="s">
        <v>1023</v>
      </c>
      <c r="I7344" s="134" t="s">
        <v>1</v>
      </c>
      <c r="J7344" s="135">
        <v>8404.91</v>
      </c>
      <c r="K7344" s="135">
        <v>5991.28</v>
      </c>
      <c r="L7344" s="135">
        <v>4808.08</v>
      </c>
      <c r="M7344" s="141" t="str">
        <f t="shared" si="229"/>
        <v>201708</v>
      </c>
    </row>
    <row r="7345" spans="1:13" x14ac:dyDescent="0.25">
      <c r="A7345" s="35" t="str">
        <f>VLOOKUP(B7345,ResCat!$A$2:$B$269,2,FALSE)</f>
        <v>HMFLEX</v>
      </c>
      <c r="B7345" s="68" t="str">
        <f>IF(ISNA(VLOOKUP(C7345,COA!$A$2:$B$340,2,FALSE)),"XXX",VLOOKUP(C7345,COA!$A$2:$B$340,2,FALSE))</f>
        <v>K42</v>
      </c>
      <c r="C7345" s="149" t="str">
        <f t="shared" si="230"/>
        <v>0013-1014-0035</v>
      </c>
      <c r="D7345" s="134" t="s">
        <v>467</v>
      </c>
      <c r="E7345" s="134" t="s">
        <v>450</v>
      </c>
      <c r="F7345" s="134" t="s">
        <v>468</v>
      </c>
      <c r="G7345" s="134" t="s">
        <v>511</v>
      </c>
      <c r="H7345" s="134" t="s">
        <v>1023</v>
      </c>
      <c r="I7345" s="134" t="s">
        <v>3</v>
      </c>
      <c r="J7345" s="135">
        <v>28310.219999999998</v>
      </c>
      <c r="K7345" s="135">
        <v>4281.9699999999993</v>
      </c>
      <c r="L7345" s="135">
        <v>3651.6000000000004</v>
      </c>
      <c r="M7345" s="141" t="str">
        <f t="shared" si="229"/>
        <v>201709</v>
      </c>
    </row>
    <row r="7346" spans="1:13" x14ac:dyDescent="0.25">
      <c r="A7346" s="35" t="str">
        <f>VLOOKUP(B7346,ResCat!$A$2:$B$269,2,FALSE)</f>
        <v>HMFLEX</v>
      </c>
      <c r="B7346" s="68" t="str">
        <f>IF(ISNA(VLOOKUP(C7346,COA!$A$2:$B$340,2,FALSE)),"XXX",VLOOKUP(C7346,COA!$A$2:$B$340,2,FALSE))</f>
        <v>K42</v>
      </c>
      <c r="C7346" s="149" t="str">
        <f t="shared" si="230"/>
        <v>0013-1014-0035</v>
      </c>
      <c r="D7346" s="134" t="s">
        <v>467</v>
      </c>
      <c r="E7346" s="134" t="s">
        <v>450</v>
      </c>
      <c r="F7346" s="134" t="s">
        <v>468</v>
      </c>
      <c r="G7346" s="134" t="s">
        <v>511</v>
      </c>
      <c r="H7346" s="134" t="s">
        <v>1023</v>
      </c>
      <c r="I7346" s="134" t="s">
        <v>0</v>
      </c>
      <c r="J7346" s="135">
        <v>9505.7900000000009</v>
      </c>
      <c r="K7346" s="135">
        <v>1480.5</v>
      </c>
      <c r="L7346" s="135">
        <v>1480.5</v>
      </c>
      <c r="M7346" s="141" t="str">
        <f t="shared" si="229"/>
        <v>201709</v>
      </c>
    </row>
    <row r="7347" spans="1:13" x14ac:dyDescent="0.25">
      <c r="A7347" s="35" t="str">
        <f>VLOOKUP(B7347,ResCat!$A$2:$B$269,2,FALSE)</f>
        <v>HMFLEX</v>
      </c>
      <c r="B7347" s="68" t="str">
        <f>IF(ISNA(VLOOKUP(C7347,COA!$A$2:$B$340,2,FALSE)),"XXX",VLOOKUP(C7347,COA!$A$2:$B$340,2,FALSE))</f>
        <v>K42</v>
      </c>
      <c r="C7347" s="149" t="str">
        <f t="shared" si="230"/>
        <v>0013-1014-0035</v>
      </c>
      <c r="D7347" s="134" t="s">
        <v>467</v>
      </c>
      <c r="E7347" s="134" t="s">
        <v>450</v>
      </c>
      <c r="F7347" s="134" t="s">
        <v>468</v>
      </c>
      <c r="G7347" s="134" t="s">
        <v>511</v>
      </c>
      <c r="H7347" s="134" t="s">
        <v>1023</v>
      </c>
      <c r="I7347" s="134" t="s">
        <v>336</v>
      </c>
      <c r="J7347" s="135">
        <v>0</v>
      </c>
      <c r="K7347" s="135">
        <v>0</v>
      </c>
      <c r="L7347" s="135">
        <v>0</v>
      </c>
      <c r="M7347" s="141" t="str">
        <f t="shared" si="229"/>
        <v>201709</v>
      </c>
    </row>
    <row r="7348" spans="1:13" x14ac:dyDescent="0.25">
      <c r="A7348" s="35" t="str">
        <f>VLOOKUP(B7348,ResCat!$A$2:$B$269,2,FALSE)</f>
        <v>HMFLEX</v>
      </c>
      <c r="B7348" s="68" t="str">
        <f>IF(ISNA(VLOOKUP(C7348,COA!$A$2:$B$340,2,FALSE)),"XXX",VLOOKUP(C7348,COA!$A$2:$B$340,2,FALSE))</f>
        <v>K42</v>
      </c>
      <c r="C7348" s="149" t="str">
        <f t="shared" si="230"/>
        <v>0013-1014-0035</v>
      </c>
      <c r="D7348" s="134" t="s">
        <v>467</v>
      </c>
      <c r="E7348" s="134" t="s">
        <v>450</v>
      </c>
      <c r="F7348" s="134" t="s">
        <v>468</v>
      </c>
      <c r="G7348" s="134" t="s">
        <v>511</v>
      </c>
      <c r="H7348" s="134" t="s">
        <v>1023</v>
      </c>
      <c r="I7348" s="134" t="s">
        <v>2</v>
      </c>
      <c r="J7348" s="135">
        <v>16523.32</v>
      </c>
      <c r="K7348" s="135">
        <v>8625.2099999999991</v>
      </c>
      <c r="L7348" s="135">
        <v>9318.3100000000031</v>
      </c>
      <c r="M7348" s="141" t="str">
        <f t="shared" si="229"/>
        <v>201709</v>
      </c>
    </row>
    <row r="7349" spans="1:13" x14ac:dyDescent="0.25">
      <c r="A7349" s="35" t="str">
        <f>VLOOKUP(B7349,ResCat!$A$2:$B$269,2,FALSE)</f>
        <v>HMFLEX</v>
      </c>
      <c r="B7349" s="68" t="str">
        <f>IF(ISNA(VLOOKUP(C7349,COA!$A$2:$B$340,2,FALSE)),"XXX",VLOOKUP(C7349,COA!$A$2:$B$340,2,FALSE))</f>
        <v>K42</v>
      </c>
      <c r="C7349" s="149" t="str">
        <f t="shared" si="230"/>
        <v>0013-1014-0035</v>
      </c>
      <c r="D7349" s="134" t="s">
        <v>467</v>
      </c>
      <c r="E7349" s="134" t="s">
        <v>450</v>
      </c>
      <c r="F7349" s="134" t="s">
        <v>468</v>
      </c>
      <c r="G7349" s="134" t="s">
        <v>511</v>
      </c>
      <c r="H7349" s="134" t="s">
        <v>1023</v>
      </c>
      <c r="I7349" s="134" t="s">
        <v>1</v>
      </c>
      <c r="J7349" s="135">
        <v>42057.16</v>
      </c>
      <c r="K7349" s="135">
        <v>42142.470000000008</v>
      </c>
      <c r="L7349" s="135">
        <v>42013.150000000009</v>
      </c>
      <c r="M7349" s="141" t="str">
        <f t="shared" si="229"/>
        <v>201709</v>
      </c>
    </row>
    <row r="7350" spans="1:13" x14ac:dyDescent="0.25">
      <c r="A7350" s="35" t="str">
        <f>VLOOKUP(B7350,ResCat!$A$2:$B$269,2,FALSE)</f>
        <v>HMFLEX</v>
      </c>
      <c r="B7350" s="68" t="str">
        <f>IF(ISNA(VLOOKUP(C7350,COA!$A$2:$B$340,2,FALSE)),"XXX",VLOOKUP(C7350,COA!$A$2:$B$340,2,FALSE))</f>
        <v>K42</v>
      </c>
      <c r="C7350" s="149" t="str">
        <f t="shared" si="230"/>
        <v>0013-1014-0035</v>
      </c>
      <c r="D7350" s="134" t="s">
        <v>467</v>
      </c>
      <c r="E7350" s="134" t="s">
        <v>450</v>
      </c>
      <c r="F7350" s="134" t="s">
        <v>468</v>
      </c>
      <c r="G7350" s="134" t="s">
        <v>969</v>
      </c>
      <c r="H7350" s="134" t="s">
        <v>1023</v>
      </c>
      <c r="I7350" s="134" t="s">
        <v>3</v>
      </c>
      <c r="J7350" s="135">
        <v>5966.35</v>
      </c>
      <c r="K7350" s="135">
        <v>1673.0099999999995</v>
      </c>
      <c r="L7350" s="135">
        <v>2071.2799999999997</v>
      </c>
      <c r="M7350" s="141" t="str">
        <f t="shared" si="229"/>
        <v>201710</v>
      </c>
    </row>
    <row r="7351" spans="1:13" x14ac:dyDescent="0.25">
      <c r="A7351" s="35" t="str">
        <f>VLOOKUP(B7351,ResCat!$A$2:$B$269,2,FALSE)</f>
        <v>HMFLEX</v>
      </c>
      <c r="B7351" s="68" t="str">
        <f>IF(ISNA(VLOOKUP(C7351,COA!$A$2:$B$340,2,FALSE)),"XXX",VLOOKUP(C7351,COA!$A$2:$B$340,2,FALSE))</f>
        <v>K42</v>
      </c>
      <c r="C7351" s="149" t="str">
        <f t="shared" si="230"/>
        <v>0013-1014-0035</v>
      </c>
      <c r="D7351" s="134" t="s">
        <v>467</v>
      </c>
      <c r="E7351" s="134" t="s">
        <v>450</v>
      </c>
      <c r="F7351" s="134" t="s">
        <v>468</v>
      </c>
      <c r="G7351" s="134" t="s">
        <v>969</v>
      </c>
      <c r="H7351" s="134" t="s">
        <v>1023</v>
      </c>
      <c r="I7351" s="134" t="s">
        <v>0</v>
      </c>
      <c r="J7351" s="135">
        <v>164714.08000000002</v>
      </c>
      <c r="K7351" s="135">
        <v>165522.18</v>
      </c>
      <c r="L7351" s="135">
        <v>165522.18</v>
      </c>
      <c r="M7351" s="141" t="str">
        <f t="shared" si="229"/>
        <v>201710</v>
      </c>
    </row>
    <row r="7352" spans="1:13" x14ac:dyDescent="0.25">
      <c r="A7352" s="35" t="str">
        <f>VLOOKUP(B7352,ResCat!$A$2:$B$269,2,FALSE)</f>
        <v>HMFLEX</v>
      </c>
      <c r="B7352" s="68" t="str">
        <f>IF(ISNA(VLOOKUP(C7352,COA!$A$2:$B$340,2,FALSE)),"XXX",VLOOKUP(C7352,COA!$A$2:$B$340,2,FALSE))</f>
        <v>K42</v>
      </c>
      <c r="C7352" s="149" t="str">
        <f t="shared" si="230"/>
        <v>0013-1014-0035</v>
      </c>
      <c r="D7352" s="134" t="s">
        <v>467</v>
      </c>
      <c r="E7352" s="134" t="s">
        <v>450</v>
      </c>
      <c r="F7352" s="134" t="s">
        <v>468</v>
      </c>
      <c r="G7352" s="134" t="s">
        <v>969</v>
      </c>
      <c r="H7352" s="134" t="s">
        <v>1023</v>
      </c>
      <c r="I7352" s="134" t="s">
        <v>336</v>
      </c>
      <c r="J7352" s="135">
        <v>222</v>
      </c>
      <c r="K7352" s="135">
        <v>1.1299999999999999</v>
      </c>
      <c r="L7352" s="135">
        <v>1.1299999999999999</v>
      </c>
      <c r="M7352" s="141" t="str">
        <f t="shared" si="229"/>
        <v>201710</v>
      </c>
    </row>
    <row r="7353" spans="1:13" x14ac:dyDescent="0.25">
      <c r="A7353" s="35" t="str">
        <f>VLOOKUP(B7353,ResCat!$A$2:$B$269,2,FALSE)</f>
        <v>HMFLEX</v>
      </c>
      <c r="B7353" s="68" t="str">
        <f>IF(ISNA(VLOOKUP(C7353,COA!$A$2:$B$340,2,FALSE)),"XXX",VLOOKUP(C7353,COA!$A$2:$B$340,2,FALSE))</f>
        <v>K42</v>
      </c>
      <c r="C7353" s="149" t="str">
        <f t="shared" si="230"/>
        <v>0013-1014-0035</v>
      </c>
      <c r="D7353" s="134" t="s">
        <v>467</v>
      </c>
      <c r="E7353" s="134" t="s">
        <v>450</v>
      </c>
      <c r="F7353" s="134" t="s">
        <v>468</v>
      </c>
      <c r="G7353" s="134" t="s">
        <v>969</v>
      </c>
      <c r="H7353" s="134" t="s">
        <v>1023</v>
      </c>
      <c r="I7353" s="134" t="s">
        <v>2</v>
      </c>
      <c r="J7353" s="135">
        <v>88302.389999999985</v>
      </c>
      <c r="K7353" s="135">
        <v>70933.48000000004</v>
      </c>
      <c r="L7353" s="135">
        <v>68945.290000000066</v>
      </c>
      <c r="M7353" s="141" t="str">
        <f t="shared" si="229"/>
        <v>201710</v>
      </c>
    </row>
    <row r="7354" spans="1:13" x14ac:dyDescent="0.25">
      <c r="A7354" s="35" t="str">
        <f>VLOOKUP(B7354,ResCat!$A$2:$B$269,2,FALSE)</f>
        <v>HMFLEX</v>
      </c>
      <c r="B7354" s="68" t="str">
        <f>IF(ISNA(VLOOKUP(C7354,COA!$A$2:$B$340,2,FALSE)),"XXX",VLOOKUP(C7354,COA!$A$2:$B$340,2,FALSE))</f>
        <v>K42</v>
      </c>
      <c r="C7354" s="149" t="str">
        <f t="shared" si="230"/>
        <v>0013-1014-0035</v>
      </c>
      <c r="D7354" s="134" t="s">
        <v>467</v>
      </c>
      <c r="E7354" s="134" t="s">
        <v>450</v>
      </c>
      <c r="F7354" s="134" t="s">
        <v>468</v>
      </c>
      <c r="G7354" s="134" t="s">
        <v>969</v>
      </c>
      <c r="H7354" s="134" t="s">
        <v>1023</v>
      </c>
      <c r="I7354" s="134" t="s">
        <v>1</v>
      </c>
      <c r="J7354" s="135">
        <v>7601.4400000000005</v>
      </c>
      <c r="K7354" s="135">
        <v>7119.9699999999993</v>
      </c>
      <c r="L7354" s="135">
        <v>5506.53</v>
      </c>
      <c r="M7354" s="141" t="str">
        <f t="shared" si="229"/>
        <v>201710</v>
      </c>
    </row>
    <row r="7355" spans="1:13" x14ac:dyDescent="0.25">
      <c r="A7355" s="35" t="str">
        <f>VLOOKUP(B7355,ResCat!$A$2:$B$269,2,FALSE)</f>
        <v>HMFLEX</v>
      </c>
      <c r="B7355" s="68" t="str">
        <f>IF(ISNA(VLOOKUP(C7355,COA!$A$2:$B$340,2,FALSE)),"XXX",VLOOKUP(C7355,COA!$A$2:$B$340,2,FALSE))</f>
        <v>K42</v>
      </c>
      <c r="C7355" s="149" t="str">
        <f t="shared" si="230"/>
        <v>0013-1014-0035</v>
      </c>
      <c r="D7355" s="134" t="s">
        <v>467</v>
      </c>
      <c r="E7355" s="134" t="s">
        <v>450</v>
      </c>
      <c r="F7355" s="134" t="s">
        <v>468</v>
      </c>
      <c r="G7355" s="134" t="s">
        <v>961</v>
      </c>
      <c r="H7355" s="134" t="s">
        <v>1023</v>
      </c>
      <c r="I7355" s="134" t="s">
        <v>3</v>
      </c>
      <c r="J7355" s="135">
        <v>20827.78</v>
      </c>
      <c r="K7355" s="135">
        <v>3452.0700000000011</v>
      </c>
      <c r="L7355" s="135">
        <v>2846.8800000000006</v>
      </c>
      <c r="M7355" s="141" t="str">
        <f t="shared" si="229"/>
        <v>201711</v>
      </c>
    </row>
    <row r="7356" spans="1:13" x14ac:dyDescent="0.25">
      <c r="A7356" s="35" t="str">
        <f>VLOOKUP(B7356,ResCat!$A$2:$B$269,2,FALSE)</f>
        <v>HMFLEX</v>
      </c>
      <c r="B7356" s="68" t="str">
        <f>IF(ISNA(VLOOKUP(C7356,COA!$A$2:$B$340,2,FALSE)),"XXX",VLOOKUP(C7356,COA!$A$2:$B$340,2,FALSE))</f>
        <v>K42</v>
      </c>
      <c r="C7356" s="149" t="str">
        <f t="shared" si="230"/>
        <v>0013-1014-0035</v>
      </c>
      <c r="D7356" s="134" t="s">
        <v>467</v>
      </c>
      <c r="E7356" s="134" t="s">
        <v>450</v>
      </c>
      <c r="F7356" s="134" t="s">
        <v>468</v>
      </c>
      <c r="G7356" s="134" t="s">
        <v>961</v>
      </c>
      <c r="H7356" s="134" t="s">
        <v>1023</v>
      </c>
      <c r="I7356" s="134" t="s">
        <v>0</v>
      </c>
      <c r="J7356" s="135">
        <v>818803.23000000021</v>
      </c>
      <c r="K7356" s="135">
        <v>309587.2199999998</v>
      </c>
      <c r="L7356" s="135">
        <v>305389.61999999976</v>
      </c>
      <c r="M7356" s="141" t="str">
        <f t="shared" si="229"/>
        <v>201711</v>
      </c>
    </row>
    <row r="7357" spans="1:13" x14ac:dyDescent="0.25">
      <c r="A7357" s="35" t="str">
        <f>VLOOKUP(B7357,ResCat!$A$2:$B$269,2,FALSE)</f>
        <v>HMFLEX</v>
      </c>
      <c r="B7357" s="68" t="str">
        <f>IF(ISNA(VLOOKUP(C7357,COA!$A$2:$B$340,2,FALSE)),"XXX",VLOOKUP(C7357,COA!$A$2:$B$340,2,FALSE))</f>
        <v>K42</v>
      </c>
      <c r="C7357" s="149" t="str">
        <f t="shared" si="230"/>
        <v>0013-1014-0035</v>
      </c>
      <c r="D7357" s="134" t="s">
        <v>467</v>
      </c>
      <c r="E7357" s="134" t="s">
        <v>450</v>
      </c>
      <c r="F7357" s="134" t="s">
        <v>468</v>
      </c>
      <c r="G7357" s="134" t="s">
        <v>961</v>
      </c>
      <c r="H7357" s="134" t="s">
        <v>1023</v>
      </c>
      <c r="I7357" s="134" t="s">
        <v>336</v>
      </c>
      <c r="J7357" s="135">
        <v>19.920000000000073</v>
      </c>
      <c r="K7357" s="135">
        <v>6.1699999999999591</v>
      </c>
      <c r="L7357" s="135">
        <v>6.1699999999999591</v>
      </c>
      <c r="M7357" s="141" t="str">
        <f t="shared" si="229"/>
        <v>201711</v>
      </c>
    </row>
    <row r="7358" spans="1:13" x14ac:dyDescent="0.25">
      <c r="A7358" s="35" t="str">
        <f>VLOOKUP(B7358,ResCat!$A$2:$B$269,2,FALSE)</f>
        <v>HMFLEX</v>
      </c>
      <c r="B7358" s="68" t="str">
        <f>IF(ISNA(VLOOKUP(C7358,COA!$A$2:$B$340,2,FALSE)),"XXX",VLOOKUP(C7358,COA!$A$2:$B$340,2,FALSE))</f>
        <v>K42</v>
      </c>
      <c r="C7358" s="149" t="str">
        <f t="shared" si="230"/>
        <v>0013-1014-0035</v>
      </c>
      <c r="D7358" s="134" t="s">
        <v>467</v>
      </c>
      <c r="E7358" s="134" t="s">
        <v>450</v>
      </c>
      <c r="F7358" s="134" t="s">
        <v>468</v>
      </c>
      <c r="G7358" s="134" t="s">
        <v>961</v>
      </c>
      <c r="H7358" s="134" t="s">
        <v>1023</v>
      </c>
      <c r="I7358" s="134" t="s">
        <v>2</v>
      </c>
      <c r="J7358" s="135">
        <v>75909.670000000027</v>
      </c>
      <c r="K7358" s="135">
        <v>20492.010000000006</v>
      </c>
      <c r="L7358" s="135">
        <v>17443.850000000024</v>
      </c>
      <c r="M7358" s="141" t="str">
        <f t="shared" si="229"/>
        <v>201711</v>
      </c>
    </row>
    <row r="7359" spans="1:13" x14ac:dyDescent="0.25">
      <c r="A7359" s="35" t="str">
        <f>VLOOKUP(B7359,ResCat!$A$2:$B$269,2,FALSE)</f>
        <v>HMFLEX</v>
      </c>
      <c r="B7359" s="68" t="str">
        <f>IF(ISNA(VLOOKUP(C7359,COA!$A$2:$B$340,2,FALSE)),"XXX",VLOOKUP(C7359,COA!$A$2:$B$340,2,FALSE))</f>
        <v>K42</v>
      </c>
      <c r="C7359" s="149" t="str">
        <f t="shared" si="230"/>
        <v>0013-1014-0035</v>
      </c>
      <c r="D7359" s="134" t="s">
        <v>467</v>
      </c>
      <c r="E7359" s="134" t="s">
        <v>450</v>
      </c>
      <c r="F7359" s="134" t="s">
        <v>468</v>
      </c>
      <c r="G7359" s="134" t="s">
        <v>961</v>
      </c>
      <c r="H7359" s="134" t="s">
        <v>1023</v>
      </c>
      <c r="I7359" s="134" t="s">
        <v>1</v>
      </c>
      <c r="J7359" s="135">
        <v>181600.11</v>
      </c>
      <c r="K7359" s="135">
        <v>85827.819999999992</v>
      </c>
      <c r="L7359" s="135">
        <v>83415.87</v>
      </c>
      <c r="M7359" s="141" t="str">
        <f t="shared" si="229"/>
        <v>201711</v>
      </c>
    </row>
    <row r="7360" spans="1:13" x14ac:dyDescent="0.25">
      <c r="A7360" s="35" t="str">
        <f>VLOOKUP(B7360,ResCat!$A$2:$B$269,2,FALSE)</f>
        <v>HMFLEX</v>
      </c>
      <c r="B7360" s="68" t="str">
        <f>IF(ISNA(VLOOKUP(C7360,COA!$A$2:$B$340,2,FALSE)),"XXX",VLOOKUP(C7360,COA!$A$2:$B$340,2,FALSE))</f>
        <v>K42</v>
      </c>
      <c r="C7360" s="149" t="str">
        <f t="shared" si="230"/>
        <v>0013-1014-0035</v>
      </c>
      <c r="D7360" s="134" t="s">
        <v>467</v>
      </c>
      <c r="E7360" s="134" t="s">
        <v>450</v>
      </c>
      <c r="F7360" s="134" t="s">
        <v>468</v>
      </c>
      <c r="G7360" s="134" t="s">
        <v>970</v>
      </c>
      <c r="H7360" s="134" t="s">
        <v>1023</v>
      </c>
      <c r="I7360" s="134" t="s">
        <v>3</v>
      </c>
      <c r="J7360" s="135">
        <v>162736.79000000004</v>
      </c>
      <c r="K7360" s="135">
        <v>51609.999999999971</v>
      </c>
      <c r="L7360" s="135">
        <v>44366.910000000018</v>
      </c>
      <c r="M7360" s="141" t="str">
        <f t="shared" si="229"/>
        <v>201712</v>
      </c>
    </row>
    <row r="7361" spans="1:13" x14ac:dyDescent="0.25">
      <c r="A7361" s="35" t="str">
        <f>VLOOKUP(B7361,ResCat!$A$2:$B$269,2,FALSE)</f>
        <v>HMFLEX</v>
      </c>
      <c r="B7361" s="68" t="str">
        <f>IF(ISNA(VLOOKUP(C7361,COA!$A$2:$B$340,2,FALSE)),"XXX",VLOOKUP(C7361,COA!$A$2:$B$340,2,FALSE))</f>
        <v>K42</v>
      </c>
      <c r="C7361" s="149" t="str">
        <f t="shared" si="230"/>
        <v>0013-1014-0035</v>
      </c>
      <c r="D7361" s="134" t="s">
        <v>467</v>
      </c>
      <c r="E7361" s="134" t="s">
        <v>450</v>
      </c>
      <c r="F7361" s="134" t="s">
        <v>468</v>
      </c>
      <c r="G7361" s="134" t="s">
        <v>970</v>
      </c>
      <c r="H7361" s="134" t="s">
        <v>1023</v>
      </c>
      <c r="I7361" s="134" t="s">
        <v>0</v>
      </c>
      <c r="J7361" s="135">
        <v>551491.48999999987</v>
      </c>
      <c r="K7361" s="135">
        <v>47895.13</v>
      </c>
      <c r="L7361" s="135">
        <v>45844.93</v>
      </c>
      <c r="M7361" s="141" t="str">
        <f t="shared" si="229"/>
        <v>201712</v>
      </c>
    </row>
    <row r="7362" spans="1:13" x14ac:dyDescent="0.25">
      <c r="A7362" s="35" t="str">
        <f>VLOOKUP(B7362,ResCat!$A$2:$B$269,2,FALSE)</f>
        <v>HMFLEX</v>
      </c>
      <c r="B7362" s="68" t="str">
        <f>IF(ISNA(VLOOKUP(C7362,COA!$A$2:$B$340,2,FALSE)),"XXX",VLOOKUP(C7362,COA!$A$2:$B$340,2,FALSE))</f>
        <v>K42</v>
      </c>
      <c r="C7362" s="149" t="str">
        <f t="shared" si="230"/>
        <v>0013-1014-0035</v>
      </c>
      <c r="D7362" s="134" t="s">
        <v>467</v>
      </c>
      <c r="E7362" s="134" t="s">
        <v>450</v>
      </c>
      <c r="F7362" s="134" t="s">
        <v>468</v>
      </c>
      <c r="G7362" s="134" t="s">
        <v>970</v>
      </c>
      <c r="H7362" s="134" t="s">
        <v>1023</v>
      </c>
      <c r="I7362" s="134" t="s">
        <v>336</v>
      </c>
      <c r="J7362" s="135">
        <v>6936.38</v>
      </c>
      <c r="K7362" s="135">
        <v>2724.3299999999995</v>
      </c>
      <c r="L7362" s="135">
        <v>2625.4499999999994</v>
      </c>
      <c r="M7362" s="141" t="str">
        <f t="shared" si="229"/>
        <v>201712</v>
      </c>
    </row>
    <row r="7363" spans="1:13" x14ac:dyDescent="0.25">
      <c r="A7363" s="35" t="str">
        <f>VLOOKUP(B7363,ResCat!$A$2:$B$269,2,FALSE)</f>
        <v>HMFLEX</v>
      </c>
      <c r="B7363" s="68" t="str">
        <f>IF(ISNA(VLOOKUP(C7363,COA!$A$2:$B$340,2,FALSE)),"XXX",VLOOKUP(C7363,COA!$A$2:$B$340,2,FALSE))</f>
        <v>K42</v>
      </c>
      <c r="C7363" s="149" t="str">
        <f t="shared" si="230"/>
        <v>0013-1014-0035</v>
      </c>
      <c r="D7363" s="134" t="s">
        <v>467</v>
      </c>
      <c r="E7363" s="134" t="s">
        <v>450</v>
      </c>
      <c r="F7363" s="134" t="s">
        <v>468</v>
      </c>
      <c r="G7363" s="134" t="s">
        <v>970</v>
      </c>
      <c r="H7363" s="134" t="s">
        <v>1023</v>
      </c>
      <c r="I7363" s="134" t="s">
        <v>2</v>
      </c>
      <c r="J7363" s="135">
        <v>410777.19000000018</v>
      </c>
      <c r="K7363" s="135">
        <v>135450.03999999954</v>
      </c>
      <c r="L7363" s="135">
        <v>115763.32999999968</v>
      </c>
      <c r="M7363" s="141" t="str">
        <f t="shared" si="229"/>
        <v>201712</v>
      </c>
    </row>
    <row r="7364" spans="1:13" x14ac:dyDescent="0.25">
      <c r="A7364" s="35" t="str">
        <f>VLOOKUP(B7364,ResCat!$A$2:$B$269,2,FALSE)</f>
        <v>HMFLEX</v>
      </c>
      <c r="B7364" s="68" t="str">
        <f>IF(ISNA(VLOOKUP(C7364,COA!$A$2:$B$340,2,FALSE)),"XXX",VLOOKUP(C7364,COA!$A$2:$B$340,2,FALSE))</f>
        <v>K42</v>
      </c>
      <c r="C7364" s="149" t="str">
        <f t="shared" si="230"/>
        <v>0013-1014-0035</v>
      </c>
      <c r="D7364" s="134" t="s">
        <v>467</v>
      </c>
      <c r="E7364" s="134" t="s">
        <v>450</v>
      </c>
      <c r="F7364" s="134" t="s">
        <v>468</v>
      </c>
      <c r="G7364" s="134" t="s">
        <v>970</v>
      </c>
      <c r="H7364" s="134" t="s">
        <v>1023</v>
      </c>
      <c r="I7364" s="134" t="s">
        <v>343</v>
      </c>
      <c r="J7364" s="135">
        <v>287621.43000000017</v>
      </c>
      <c r="K7364" s="135">
        <v>127524.62999999993</v>
      </c>
      <c r="L7364" s="135">
        <v>120468.59999999985</v>
      </c>
      <c r="M7364" s="141" t="str">
        <f t="shared" ref="M7364:M7427" si="231">IF(G7364&lt;$M$1,$M$1,G7364)</f>
        <v>201712</v>
      </c>
    </row>
    <row r="7365" spans="1:13" x14ac:dyDescent="0.25">
      <c r="A7365" s="35" t="str">
        <f>VLOOKUP(B7365,ResCat!$A$2:$B$269,2,FALSE)</f>
        <v>HMFLEX</v>
      </c>
      <c r="B7365" s="68" t="str">
        <f>IF(ISNA(VLOOKUP(C7365,COA!$A$2:$B$340,2,FALSE)),"XXX",VLOOKUP(C7365,COA!$A$2:$B$340,2,FALSE))</f>
        <v>K42</v>
      </c>
      <c r="C7365" s="149" t="str">
        <f t="shared" ref="C7365:C7428" si="232">D7365&amp;"-"&amp;E7365&amp;"-"&amp;F7365</f>
        <v>0013-1014-0035</v>
      </c>
      <c r="D7365" s="134" t="s">
        <v>467</v>
      </c>
      <c r="E7365" s="134" t="s">
        <v>450</v>
      </c>
      <c r="F7365" s="134" t="s">
        <v>468</v>
      </c>
      <c r="G7365" s="134" t="s">
        <v>970</v>
      </c>
      <c r="H7365" s="134" t="s">
        <v>1023</v>
      </c>
      <c r="I7365" s="134" t="s">
        <v>1</v>
      </c>
      <c r="J7365" s="135">
        <v>782429.77000000037</v>
      </c>
      <c r="K7365" s="135">
        <v>210381.29000000004</v>
      </c>
      <c r="L7365" s="135">
        <v>187730.86000000004</v>
      </c>
      <c r="M7365" s="141" t="str">
        <f t="shared" si="231"/>
        <v>201712</v>
      </c>
    </row>
    <row r="7366" spans="1:13" x14ac:dyDescent="0.25">
      <c r="A7366" s="35" t="str">
        <f>VLOOKUP(B7366,ResCat!$A$2:$B$269,2,FALSE)</f>
        <v>HMFLEX</v>
      </c>
      <c r="B7366" s="68" t="str">
        <f>IF(ISNA(VLOOKUP(C7366,COA!$A$2:$B$340,2,FALSE)),"XXX",VLOOKUP(C7366,COA!$A$2:$B$340,2,FALSE))</f>
        <v>K42</v>
      </c>
      <c r="C7366" s="149" t="str">
        <f t="shared" si="232"/>
        <v>0013-1014-0035</v>
      </c>
      <c r="D7366" s="134" t="s">
        <v>467</v>
      </c>
      <c r="E7366" s="134" t="s">
        <v>450</v>
      </c>
      <c r="F7366" s="134" t="s">
        <v>468</v>
      </c>
      <c r="G7366" s="134" t="s">
        <v>1023</v>
      </c>
      <c r="H7366" s="134" t="s">
        <v>1023</v>
      </c>
      <c r="I7366" s="134" t="s">
        <v>3</v>
      </c>
      <c r="J7366" s="135">
        <v>159535.23999999938</v>
      </c>
      <c r="K7366" s="135">
        <v>56990.030000000108</v>
      </c>
      <c r="L7366" s="135">
        <v>14971.850000000009</v>
      </c>
      <c r="M7366" s="141" t="str">
        <f t="shared" si="231"/>
        <v>201801</v>
      </c>
    </row>
    <row r="7367" spans="1:13" x14ac:dyDescent="0.25">
      <c r="A7367" s="35" t="str">
        <f>VLOOKUP(B7367,ResCat!$A$2:$B$269,2,FALSE)</f>
        <v>HMFLEX</v>
      </c>
      <c r="B7367" s="68" t="str">
        <f>IF(ISNA(VLOOKUP(C7367,COA!$A$2:$B$340,2,FALSE)),"XXX",VLOOKUP(C7367,COA!$A$2:$B$340,2,FALSE))</f>
        <v>K42</v>
      </c>
      <c r="C7367" s="149" t="str">
        <f t="shared" si="232"/>
        <v>0013-1014-0035</v>
      </c>
      <c r="D7367" s="134" t="s">
        <v>467</v>
      </c>
      <c r="E7367" s="134" t="s">
        <v>450</v>
      </c>
      <c r="F7367" s="134" t="s">
        <v>468</v>
      </c>
      <c r="G7367" s="134" t="s">
        <v>1023</v>
      </c>
      <c r="H7367" s="134" t="s">
        <v>1023</v>
      </c>
      <c r="I7367" s="134" t="s">
        <v>0</v>
      </c>
      <c r="J7367" s="135">
        <v>99876.160000000003</v>
      </c>
      <c r="K7367" s="135">
        <v>89186</v>
      </c>
      <c r="L7367" s="135">
        <v>84045.72</v>
      </c>
      <c r="M7367" s="141" t="str">
        <f t="shared" si="231"/>
        <v>201801</v>
      </c>
    </row>
    <row r="7368" spans="1:13" x14ac:dyDescent="0.25">
      <c r="A7368" s="35" t="str">
        <f>VLOOKUP(B7368,ResCat!$A$2:$B$269,2,FALSE)</f>
        <v>HMFLEX</v>
      </c>
      <c r="B7368" s="68" t="str">
        <f>IF(ISNA(VLOOKUP(C7368,COA!$A$2:$B$340,2,FALSE)),"XXX",VLOOKUP(C7368,COA!$A$2:$B$340,2,FALSE))</f>
        <v>K42</v>
      </c>
      <c r="C7368" s="149" t="str">
        <f t="shared" si="232"/>
        <v>0013-1014-0035</v>
      </c>
      <c r="D7368" s="134" t="s">
        <v>467</v>
      </c>
      <c r="E7368" s="134" t="s">
        <v>450</v>
      </c>
      <c r="F7368" s="134" t="s">
        <v>468</v>
      </c>
      <c r="G7368" s="134" t="s">
        <v>1023</v>
      </c>
      <c r="H7368" s="134" t="s">
        <v>1023</v>
      </c>
      <c r="I7368" s="134" t="s">
        <v>336</v>
      </c>
      <c r="J7368" s="135">
        <v>3251.99</v>
      </c>
      <c r="K7368" s="135">
        <v>1815.95</v>
      </c>
      <c r="L7368" s="135">
        <v>1636.1499999999999</v>
      </c>
      <c r="M7368" s="141" t="str">
        <f t="shared" si="231"/>
        <v>201801</v>
      </c>
    </row>
    <row r="7369" spans="1:13" x14ac:dyDescent="0.25">
      <c r="A7369" s="35" t="str">
        <f>VLOOKUP(B7369,ResCat!$A$2:$B$269,2,FALSE)</f>
        <v>HMFLEX</v>
      </c>
      <c r="B7369" s="68" t="str">
        <f>IF(ISNA(VLOOKUP(C7369,COA!$A$2:$B$340,2,FALSE)),"XXX",VLOOKUP(C7369,COA!$A$2:$B$340,2,FALSE))</f>
        <v>K42</v>
      </c>
      <c r="C7369" s="149" t="str">
        <f t="shared" si="232"/>
        <v>0013-1014-0035</v>
      </c>
      <c r="D7369" s="134" t="s">
        <v>467</v>
      </c>
      <c r="E7369" s="134" t="s">
        <v>450</v>
      </c>
      <c r="F7369" s="134" t="s">
        <v>468</v>
      </c>
      <c r="G7369" s="134" t="s">
        <v>1023</v>
      </c>
      <c r="H7369" s="134" t="s">
        <v>1023</v>
      </c>
      <c r="I7369" s="134" t="s">
        <v>2</v>
      </c>
      <c r="J7369" s="135">
        <v>410660.11000000022</v>
      </c>
      <c r="K7369" s="135">
        <v>219706.11999999959</v>
      </c>
      <c r="L7369" s="135">
        <v>73385.500000000029</v>
      </c>
      <c r="M7369" s="141" t="str">
        <f t="shared" si="231"/>
        <v>201801</v>
      </c>
    </row>
    <row r="7370" spans="1:13" x14ac:dyDescent="0.25">
      <c r="A7370" s="35" t="str">
        <f>VLOOKUP(B7370,ResCat!$A$2:$B$269,2,FALSE)</f>
        <v>HMFLEX</v>
      </c>
      <c r="B7370" s="68" t="str">
        <f>IF(ISNA(VLOOKUP(C7370,COA!$A$2:$B$340,2,FALSE)),"XXX",VLOOKUP(C7370,COA!$A$2:$B$340,2,FALSE))</f>
        <v>K42</v>
      </c>
      <c r="C7370" s="149" t="str">
        <f t="shared" si="232"/>
        <v>0013-1014-0035</v>
      </c>
      <c r="D7370" s="134" t="s">
        <v>467</v>
      </c>
      <c r="E7370" s="134" t="s">
        <v>450</v>
      </c>
      <c r="F7370" s="134" t="s">
        <v>468</v>
      </c>
      <c r="G7370" s="134" t="s">
        <v>1023</v>
      </c>
      <c r="H7370" s="134" t="s">
        <v>1023</v>
      </c>
      <c r="I7370" s="134" t="s">
        <v>343</v>
      </c>
      <c r="J7370" s="135">
        <v>564178.94999999949</v>
      </c>
      <c r="K7370" s="135">
        <v>223593.31999999972</v>
      </c>
      <c r="L7370" s="135">
        <v>111182.71999999999</v>
      </c>
      <c r="M7370" s="141" t="str">
        <f t="shared" si="231"/>
        <v>201801</v>
      </c>
    </row>
    <row r="7371" spans="1:13" x14ac:dyDescent="0.25">
      <c r="A7371" s="35" t="str">
        <f>VLOOKUP(B7371,ResCat!$A$2:$B$269,2,FALSE)</f>
        <v>HMFLEX</v>
      </c>
      <c r="B7371" s="68" t="str">
        <f>IF(ISNA(VLOOKUP(C7371,COA!$A$2:$B$340,2,FALSE)),"XXX",VLOOKUP(C7371,COA!$A$2:$B$340,2,FALSE))</f>
        <v>K42</v>
      </c>
      <c r="C7371" s="149" t="str">
        <f t="shared" si="232"/>
        <v>0013-1014-0035</v>
      </c>
      <c r="D7371" s="134" t="s">
        <v>467</v>
      </c>
      <c r="E7371" s="134" t="s">
        <v>450</v>
      </c>
      <c r="F7371" s="134" t="s">
        <v>468</v>
      </c>
      <c r="G7371" s="134" t="s">
        <v>1023</v>
      </c>
      <c r="H7371" s="134" t="s">
        <v>1023</v>
      </c>
      <c r="I7371" s="134" t="s">
        <v>1</v>
      </c>
      <c r="J7371" s="135">
        <v>465931.76000000013</v>
      </c>
      <c r="K7371" s="135">
        <v>245171.3899999999</v>
      </c>
      <c r="L7371" s="135">
        <v>148870.56000000006</v>
      </c>
      <c r="M7371" s="141" t="str">
        <f t="shared" si="231"/>
        <v>201801</v>
      </c>
    </row>
    <row r="7372" spans="1:13" x14ac:dyDescent="0.25">
      <c r="A7372" s="35" t="str">
        <f>VLOOKUP(B7372,ResCat!$A$2:$B$269,2,FALSE)</f>
        <v>XXX</v>
      </c>
      <c r="B7372" s="68" t="str">
        <f>IF(ISNA(VLOOKUP(C7372,COA!$A$2:$B$340,2,FALSE)),"XXX",VLOOKUP(C7372,COA!$A$2:$B$340,2,FALSE))</f>
        <v>XXX</v>
      </c>
      <c r="C7372" s="149" t="str">
        <f t="shared" si="232"/>
        <v>0014-0000-0042</v>
      </c>
      <c r="D7372" s="134" t="s">
        <v>569</v>
      </c>
      <c r="E7372" s="134" t="s">
        <v>510</v>
      </c>
      <c r="F7372" s="134" t="s">
        <v>686</v>
      </c>
      <c r="G7372" s="134" t="s">
        <v>309</v>
      </c>
      <c r="H7372" s="134" t="s">
        <v>1023</v>
      </c>
      <c r="I7372" s="134" t="s">
        <v>368</v>
      </c>
      <c r="J7372" s="135">
        <v>726</v>
      </c>
      <c r="K7372" s="135">
        <v>0</v>
      </c>
      <c r="L7372" s="135">
        <v>0</v>
      </c>
      <c r="M7372" s="141" t="str">
        <f t="shared" si="231"/>
        <v>201601</v>
      </c>
    </row>
    <row r="7373" spans="1:13" x14ac:dyDescent="0.25">
      <c r="A7373" s="35" t="str">
        <f>VLOOKUP(B7373,ResCat!$A$2:$B$269,2,FALSE)</f>
        <v>XXX</v>
      </c>
      <c r="B7373" s="68" t="str">
        <f>IF(ISNA(VLOOKUP(C7373,COA!$A$2:$B$340,2,FALSE)),"XXX",VLOOKUP(C7373,COA!$A$2:$B$340,2,FALSE))</f>
        <v>XXX</v>
      </c>
      <c r="C7373" s="149" t="str">
        <f t="shared" si="232"/>
        <v>0014-0000-0042</v>
      </c>
      <c r="D7373" s="134" t="s">
        <v>569</v>
      </c>
      <c r="E7373" s="134" t="s">
        <v>510</v>
      </c>
      <c r="F7373" s="134" t="s">
        <v>686</v>
      </c>
      <c r="G7373" s="134" t="s">
        <v>362</v>
      </c>
      <c r="H7373" s="134" t="s">
        <v>1023</v>
      </c>
      <c r="I7373" s="134" t="s">
        <v>368</v>
      </c>
      <c r="J7373" s="135">
        <v>299</v>
      </c>
      <c r="K7373" s="135">
        <v>0</v>
      </c>
      <c r="L7373" s="135">
        <v>0</v>
      </c>
      <c r="M7373" s="141" t="str">
        <f t="shared" si="231"/>
        <v>201601</v>
      </c>
    </row>
    <row r="7374" spans="1:13" x14ac:dyDescent="0.25">
      <c r="A7374" s="35" t="str">
        <f>VLOOKUP(B7374,ResCat!$A$2:$B$269,2,FALSE)</f>
        <v>XXX</v>
      </c>
      <c r="B7374" s="68" t="str">
        <f>IF(ISNA(VLOOKUP(C7374,COA!$A$2:$B$340,2,FALSE)),"XXX",VLOOKUP(C7374,COA!$A$2:$B$340,2,FALSE))</f>
        <v>D75</v>
      </c>
      <c r="C7374" s="149" t="str">
        <f t="shared" si="232"/>
        <v>0014-1003-0042</v>
      </c>
      <c r="D7374" s="134" t="s">
        <v>569</v>
      </c>
      <c r="E7374" s="134" t="s">
        <v>448</v>
      </c>
      <c r="F7374" s="134" t="s">
        <v>686</v>
      </c>
      <c r="G7374" s="134" t="s">
        <v>320</v>
      </c>
      <c r="H7374" s="134" t="s">
        <v>1023</v>
      </c>
      <c r="I7374" s="134" t="s">
        <v>368</v>
      </c>
      <c r="J7374" s="135">
        <v>2406</v>
      </c>
      <c r="K7374" s="135">
        <v>0</v>
      </c>
      <c r="L7374" s="135">
        <v>0</v>
      </c>
      <c r="M7374" s="141" t="str">
        <f t="shared" si="231"/>
        <v>201612</v>
      </c>
    </row>
    <row r="7375" spans="1:13" x14ac:dyDescent="0.25">
      <c r="A7375" s="35" t="str">
        <f>VLOOKUP(B7375,ResCat!$A$2:$B$269,2,FALSE)</f>
        <v>XXX</v>
      </c>
      <c r="B7375" s="68" t="str">
        <f>IF(ISNA(VLOOKUP(C7375,COA!$A$2:$B$340,2,FALSE)),"XXX",VLOOKUP(C7375,COA!$A$2:$B$340,2,FALSE))</f>
        <v>D75</v>
      </c>
      <c r="C7375" s="149" t="str">
        <f t="shared" si="232"/>
        <v>0014-1003-0042</v>
      </c>
      <c r="D7375" s="134" t="s">
        <v>569</v>
      </c>
      <c r="E7375" s="134" t="s">
        <v>448</v>
      </c>
      <c r="F7375" s="134" t="s">
        <v>686</v>
      </c>
      <c r="G7375" s="134" t="s">
        <v>322</v>
      </c>
      <c r="H7375" s="134" t="s">
        <v>1023</v>
      </c>
      <c r="I7375" s="134" t="s">
        <v>368</v>
      </c>
      <c r="J7375" s="135">
        <v>208</v>
      </c>
      <c r="K7375" s="135">
        <v>192</v>
      </c>
      <c r="L7375" s="135">
        <v>153.6</v>
      </c>
      <c r="M7375" s="141" t="str">
        <f t="shared" si="231"/>
        <v>201701</v>
      </c>
    </row>
    <row r="7376" spans="1:13" x14ac:dyDescent="0.25">
      <c r="A7376" s="35" t="str">
        <f>VLOOKUP(B7376,ResCat!$A$2:$B$269,2,FALSE)</f>
        <v>XXX</v>
      </c>
      <c r="B7376" s="68" t="str">
        <f>IF(ISNA(VLOOKUP(C7376,COA!$A$2:$B$340,2,FALSE)),"XXX",VLOOKUP(C7376,COA!$A$2:$B$340,2,FALSE))</f>
        <v>D75</v>
      </c>
      <c r="C7376" s="149" t="str">
        <f t="shared" si="232"/>
        <v>0014-1003-0042</v>
      </c>
      <c r="D7376" s="134" t="s">
        <v>569</v>
      </c>
      <c r="E7376" s="134" t="s">
        <v>448</v>
      </c>
      <c r="F7376" s="134" t="s">
        <v>686</v>
      </c>
      <c r="G7376" s="134" t="s">
        <v>324</v>
      </c>
      <c r="H7376" s="134" t="s">
        <v>1023</v>
      </c>
      <c r="I7376" s="134" t="s">
        <v>368</v>
      </c>
      <c r="J7376" s="135">
        <v>445</v>
      </c>
      <c r="K7376" s="135">
        <v>374</v>
      </c>
      <c r="L7376" s="135">
        <v>334.20000000000005</v>
      </c>
      <c r="M7376" s="141" t="str">
        <f t="shared" si="231"/>
        <v>201702</v>
      </c>
    </row>
    <row r="7377" spans="1:13" x14ac:dyDescent="0.25">
      <c r="A7377" s="35" t="str">
        <f>VLOOKUP(B7377,ResCat!$A$2:$B$269,2,FALSE)</f>
        <v>XXX</v>
      </c>
      <c r="B7377" s="68" t="str">
        <f>IF(ISNA(VLOOKUP(C7377,COA!$A$2:$B$340,2,FALSE)),"XXX",VLOOKUP(C7377,COA!$A$2:$B$340,2,FALSE))</f>
        <v>D75</v>
      </c>
      <c r="C7377" s="149" t="str">
        <f t="shared" si="232"/>
        <v>0014-1003-0042</v>
      </c>
      <c r="D7377" s="134" t="s">
        <v>569</v>
      </c>
      <c r="E7377" s="134" t="s">
        <v>448</v>
      </c>
      <c r="F7377" s="134" t="s">
        <v>686</v>
      </c>
      <c r="G7377" s="134" t="s">
        <v>326</v>
      </c>
      <c r="H7377" s="134" t="s">
        <v>1023</v>
      </c>
      <c r="I7377" s="134" t="s">
        <v>368</v>
      </c>
      <c r="J7377" s="135">
        <v>2750</v>
      </c>
      <c r="K7377" s="135">
        <v>1276</v>
      </c>
      <c r="L7377" s="135">
        <v>116.6</v>
      </c>
      <c r="M7377" s="141" t="str">
        <f t="shared" si="231"/>
        <v>201703</v>
      </c>
    </row>
    <row r="7378" spans="1:13" x14ac:dyDescent="0.25">
      <c r="A7378" s="35" t="str">
        <f>VLOOKUP(B7378,ResCat!$A$2:$B$269,2,FALSE)</f>
        <v>XXX</v>
      </c>
      <c r="B7378" s="68" t="str">
        <f>IF(ISNA(VLOOKUP(C7378,COA!$A$2:$B$340,2,FALSE)),"XXX",VLOOKUP(C7378,COA!$A$2:$B$340,2,FALSE))</f>
        <v>D75</v>
      </c>
      <c r="C7378" s="149" t="str">
        <f t="shared" si="232"/>
        <v>0014-1003-0042</v>
      </c>
      <c r="D7378" s="134" t="s">
        <v>569</v>
      </c>
      <c r="E7378" s="134" t="s">
        <v>448</v>
      </c>
      <c r="F7378" s="134" t="s">
        <v>686</v>
      </c>
      <c r="G7378" s="134" t="s">
        <v>328</v>
      </c>
      <c r="H7378" s="134" t="s">
        <v>1023</v>
      </c>
      <c r="I7378" s="134" t="s">
        <v>368</v>
      </c>
      <c r="J7378" s="135">
        <v>2591</v>
      </c>
      <c r="K7378" s="135">
        <v>853</v>
      </c>
      <c r="L7378" s="135">
        <v>822.6</v>
      </c>
      <c r="M7378" s="141" t="str">
        <f t="shared" si="231"/>
        <v>201704</v>
      </c>
    </row>
    <row r="7379" spans="1:13" x14ac:dyDescent="0.25">
      <c r="A7379" s="35" t="str">
        <f>VLOOKUP(B7379,ResCat!$A$2:$B$269,2,FALSE)</f>
        <v>XXX</v>
      </c>
      <c r="B7379" s="68" t="str">
        <f>IF(ISNA(VLOOKUP(C7379,COA!$A$2:$B$340,2,FALSE)),"XXX",VLOOKUP(C7379,COA!$A$2:$B$340,2,FALSE))</f>
        <v>D75</v>
      </c>
      <c r="C7379" s="149" t="str">
        <f t="shared" si="232"/>
        <v>0014-1003-0042</v>
      </c>
      <c r="D7379" s="134" t="s">
        <v>569</v>
      </c>
      <c r="E7379" s="134" t="s">
        <v>448</v>
      </c>
      <c r="F7379" s="134" t="s">
        <v>686</v>
      </c>
      <c r="G7379" s="134" t="s">
        <v>330</v>
      </c>
      <c r="H7379" s="134" t="s">
        <v>1023</v>
      </c>
      <c r="I7379" s="134" t="s">
        <v>368</v>
      </c>
      <c r="J7379" s="135">
        <v>4950</v>
      </c>
      <c r="K7379" s="135">
        <v>650</v>
      </c>
      <c r="L7379" s="135">
        <v>593</v>
      </c>
      <c r="M7379" s="141" t="str">
        <f t="shared" si="231"/>
        <v>201705</v>
      </c>
    </row>
    <row r="7380" spans="1:13" x14ac:dyDescent="0.25">
      <c r="A7380" s="35" t="str">
        <f>VLOOKUP(B7380,ResCat!$A$2:$B$269,2,FALSE)</f>
        <v>XXX</v>
      </c>
      <c r="B7380" s="68" t="str">
        <f>IF(ISNA(VLOOKUP(C7380,COA!$A$2:$B$340,2,FALSE)),"XXX",VLOOKUP(C7380,COA!$A$2:$B$340,2,FALSE))</f>
        <v>D75</v>
      </c>
      <c r="C7380" s="149" t="str">
        <f t="shared" si="232"/>
        <v>0014-1003-0042</v>
      </c>
      <c r="D7380" s="134" t="s">
        <v>569</v>
      </c>
      <c r="E7380" s="134" t="s">
        <v>448</v>
      </c>
      <c r="F7380" s="134" t="s">
        <v>686</v>
      </c>
      <c r="G7380" s="134" t="s">
        <v>332</v>
      </c>
      <c r="H7380" s="134" t="s">
        <v>1023</v>
      </c>
      <c r="I7380" s="134" t="s">
        <v>368</v>
      </c>
      <c r="J7380" s="135">
        <v>1069</v>
      </c>
      <c r="K7380" s="135">
        <v>77</v>
      </c>
      <c r="L7380" s="135">
        <v>3.05</v>
      </c>
      <c r="M7380" s="141" t="str">
        <f t="shared" si="231"/>
        <v>201706</v>
      </c>
    </row>
    <row r="7381" spans="1:13" x14ac:dyDescent="0.25">
      <c r="A7381" s="35" t="str">
        <f>VLOOKUP(B7381,ResCat!$A$2:$B$269,2,FALSE)</f>
        <v>XXX</v>
      </c>
      <c r="B7381" s="68" t="str">
        <f>IF(ISNA(VLOOKUP(C7381,COA!$A$2:$B$340,2,FALSE)),"XXX",VLOOKUP(C7381,COA!$A$2:$B$340,2,FALSE))</f>
        <v>D75</v>
      </c>
      <c r="C7381" s="149" t="str">
        <f t="shared" si="232"/>
        <v>0014-1003-0042</v>
      </c>
      <c r="D7381" s="134" t="s">
        <v>569</v>
      </c>
      <c r="E7381" s="134" t="s">
        <v>448</v>
      </c>
      <c r="F7381" s="134" t="s">
        <v>686</v>
      </c>
      <c r="G7381" s="134" t="s">
        <v>335</v>
      </c>
      <c r="H7381" s="134" t="s">
        <v>1023</v>
      </c>
      <c r="I7381" s="134" t="s">
        <v>368</v>
      </c>
      <c r="J7381" s="135">
        <v>5350</v>
      </c>
      <c r="K7381" s="135">
        <v>1654</v>
      </c>
      <c r="L7381" s="135">
        <v>1629</v>
      </c>
      <c r="M7381" s="141" t="str">
        <f t="shared" si="231"/>
        <v>201707</v>
      </c>
    </row>
    <row r="7382" spans="1:13" x14ac:dyDescent="0.25">
      <c r="A7382" s="35" t="str">
        <f>VLOOKUP(B7382,ResCat!$A$2:$B$269,2,FALSE)</f>
        <v>XXX</v>
      </c>
      <c r="B7382" s="68" t="str">
        <f>IF(ISNA(VLOOKUP(C7382,COA!$A$2:$B$340,2,FALSE)),"XXX",VLOOKUP(C7382,COA!$A$2:$B$340,2,FALSE))</f>
        <v>D75</v>
      </c>
      <c r="C7382" s="149" t="str">
        <f t="shared" si="232"/>
        <v>0014-1003-0042</v>
      </c>
      <c r="D7382" s="134" t="s">
        <v>569</v>
      </c>
      <c r="E7382" s="134" t="s">
        <v>448</v>
      </c>
      <c r="F7382" s="134" t="s">
        <v>686</v>
      </c>
      <c r="G7382" s="134" t="s">
        <v>4</v>
      </c>
      <c r="H7382" s="134" t="s">
        <v>1023</v>
      </c>
      <c r="I7382" s="134" t="s">
        <v>368</v>
      </c>
      <c r="J7382" s="135">
        <v>3900</v>
      </c>
      <c r="K7382" s="135">
        <v>2026</v>
      </c>
      <c r="L7382" s="135">
        <v>1961.7999999999997</v>
      </c>
      <c r="M7382" s="141" t="str">
        <f t="shared" si="231"/>
        <v>201708</v>
      </c>
    </row>
    <row r="7383" spans="1:13" x14ac:dyDescent="0.25">
      <c r="A7383" s="35" t="str">
        <f>VLOOKUP(B7383,ResCat!$A$2:$B$269,2,FALSE)</f>
        <v>XXX</v>
      </c>
      <c r="B7383" s="68" t="str">
        <f>IF(ISNA(VLOOKUP(C7383,COA!$A$2:$B$340,2,FALSE)),"XXX",VLOOKUP(C7383,COA!$A$2:$B$340,2,FALSE))</f>
        <v>D75</v>
      </c>
      <c r="C7383" s="149" t="str">
        <f t="shared" si="232"/>
        <v>0014-1003-0042</v>
      </c>
      <c r="D7383" s="134" t="s">
        <v>569</v>
      </c>
      <c r="E7383" s="134" t="s">
        <v>448</v>
      </c>
      <c r="F7383" s="134" t="s">
        <v>686</v>
      </c>
      <c r="G7383" s="134" t="s">
        <v>511</v>
      </c>
      <c r="H7383" s="134" t="s">
        <v>1023</v>
      </c>
      <c r="I7383" s="134" t="s">
        <v>368</v>
      </c>
      <c r="J7383" s="135">
        <v>5100</v>
      </c>
      <c r="K7383" s="135">
        <v>3176</v>
      </c>
      <c r="L7383" s="135">
        <v>2732</v>
      </c>
      <c r="M7383" s="141" t="str">
        <f t="shared" si="231"/>
        <v>201709</v>
      </c>
    </row>
    <row r="7384" spans="1:13" x14ac:dyDescent="0.25">
      <c r="A7384" s="35" t="str">
        <f>VLOOKUP(B7384,ResCat!$A$2:$B$269,2,FALSE)</f>
        <v>XXX</v>
      </c>
      <c r="B7384" s="68" t="str">
        <f>IF(ISNA(VLOOKUP(C7384,COA!$A$2:$B$340,2,FALSE)),"XXX",VLOOKUP(C7384,COA!$A$2:$B$340,2,FALSE))</f>
        <v>D75</v>
      </c>
      <c r="C7384" s="149" t="str">
        <f t="shared" si="232"/>
        <v>0014-1003-0042</v>
      </c>
      <c r="D7384" s="134" t="s">
        <v>569</v>
      </c>
      <c r="E7384" s="134" t="s">
        <v>448</v>
      </c>
      <c r="F7384" s="134" t="s">
        <v>686</v>
      </c>
      <c r="G7384" s="134" t="s">
        <v>969</v>
      </c>
      <c r="H7384" s="134" t="s">
        <v>1023</v>
      </c>
      <c r="I7384" s="134" t="s">
        <v>368</v>
      </c>
      <c r="J7384" s="135">
        <v>4339</v>
      </c>
      <c r="K7384" s="135">
        <v>3038</v>
      </c>
      <c r="L7384" s="135">
        <v>2277.2999999999997</v>
      </c>
      <c r="M7384" s="141" t="str">
        <f t="shared" si="231"/>
        <v>201710</v>
      </c>
    </row>
    <row r="7385" spans="1:13" x14ac:dyDescent="0.25">
      <c r="A7385" s="35" t="str">
        <f>VLOOKUP(B7385,ResCat!$A$2:$B$269,2,FALSE)</f>
        <v>XXX</v>
      </c>
      <c r="B7385" s="68" t="str">
        <f>IF(ISNA(VLOOKUP(C7385,COA!$A$2:$B$340,2,FALSE)),"XXX",VLOOKUP(C7385,COA!$A$2:$B$340,2,FALSE))</f>
        <v>D75</v>
      </c>
      <c r="C7385" s="149" t="str">
        <f t="shared" si="232"/>
        <v>0014-1003-0042</v>
      </c>
      <c r="D7385" s="134" t="s">
        <v>569</v>
      </c>
      <c r="E7385" s="134" t="s">
        <v>448</v>
      </c>
      <c r="F7385" s="134" t="s">
        <v>686</v>
      </c>
      <c r="G7385" s="134" t="s">
        <v>961</v>
      </c>
      <c r="H7385" s="134" t="s">
        <v>1023</v>
      </c>
      <c r="I7385" s="134" t="s">
        <v>368</v>
      </c>
      <c r="J7385" s="135">
        <v>22255</v>
      </c>
      <c r="K7385" s="135">
        <v>9702</v>
      </c>
      <c r="L7385" s="135">
        <v>6742.7999999999993</v>
      </c>
      <c r="M7385" s="141" t="str">
        <f t="shared" si="231"/>
        <v>201711</v>
      </c>
    </row>
    <row r="7386" spans="1:13" x14ac:dyDescent="0.25">
      <c r="A7386" s="35" t="str">
        <f>VLOOKUP(B7386,ResCat!$A$2:$B$269,2,FALSE)</f>
        <v>XXX</v>
      </c>
      <c r="B7386" s="68" t="str">
        <f>IF(ISNA(VLOOKUP(C7386,COA!$A$2:$B$340,2,FALSE)),"XXX",VLOOKUP(C7386,COA!$A$2:$B$340,2,FALSE))</f>
        <v>D75</v>
      </c>
      <c r="C7386" s="149" t="str">
        <f t="shared" si="232"/>
        <v>0014-1003-0042</v>
      </c>
      <c r="D7386" s="134" t="s">
        <v>569</v>
      </c>
      <c r="E7386" s="134" t="s">
        <v>448</v>
      </c>
      <c r="F7386" s="134" t="s">
        <v>686</v>
      </c>
      <c r="G7386" s="134" t="s">
        <v>970</v>
      </c>
      <c r="H7386" s="134" t="s">
        <v>1023</v>
      </c>
      <c r="I7386" s="134" t="s">
        <v>368</v>
      </c>
      <c r="J7386" s="135">
        <v>131520</v>
      </c>
      <c r="K7386" s="135">
        <v>62899.199999999997</v>
      </c>
      <c r="L7386" s="135">
        <v>47822.80000000001</v>
      </c>
      <c r="M7386" s="141" t="str">
        <f t="shared" si="231"/>
        <v>201712</v>
      </c>
    </row>
    <row r="7387" spans="1:13" x14ac:dyDescent="0.25">
      <c r="A7387" s="35" t="str">
        <f>VLOOKUP(B7387,ResCat!$A$2:$B$269,2,FALSE)</f>
        <v>XXX</v>
      </c>
      <c r="B7387" s="68" t="str">
        <f>IF(ISNA(VLOOKUP(C7387,COA!$A$2:$B$340,2,FALSE)),"XXX",VLOOKUP(C7387,COA!$A$2:$B$340,2,FALSE))</f>
        <v>D75</v>
      </c>
      <c r="C7387" s="149" t="str">
        <f t="shared" si="232"/>
        <v>0014-1003-0042</v>
      </c>
      <c r="D7387" s="134" t="s">
        <v>569</v>
      </c>
      <c r="E7387" s="134" t="s">
        <v>448</v>
      </c>
      <c r="F7387" s="134" t="s">
        <v>686</v>
      </c>
      <c r="G7387" s="134" t="s">
        <v>1023</v>
      </c>
      <c r="H7387" s="134" t="s">
        <v>1023</v>
      </c>
      <c r="I7387" s="134" t="s">
        <v>368</v>
      </c>
      <c r="J7387" s="135">
        <v>199973.34999999998</v>
      </c>
      <c r="K7387" s="135">
        <v>115055.95</v>
      </c>
      <c r="L7387" s="135">
        <v>98841.649999999965</v>
      </c>
      <c r="M7387" s="141" t="str">
        <f t="shared" si="231"/>
        <v>201801</v>
      </c>
    </row>
    <row r="7388" spans="1:13" x14ac:dyDescent="0.25">
      <c r="A7388" s="35" t="str">
        <f>VLOOKUP(B7388,ResCat!$A$2:$B$269,2,FALSE)</f>
        <v>XXX</v>
      </c>
      <c r="B7388" s="68" t="str">
        <f>IF(ISNA(VLOOKUP(C7388,COA!$A$2:$B$340,2,FALSE)),"XXX",VLOOKUP(C7388,COA!$A$2:$B$340,2,FALSE))</f>
        <v>D95</v>
      </c>
      <c r="C7388" s="149" t="str">
        <f t="shared" si="232"/>
        <v>0014-1004-0042</v>
      </c>
      <c r="D7388" s="134" t="s">
        <v>569</v>
      </c>
      <c r="E7388" s="134" t="s">
        <v>446</v>
      </c>
      <c r="F7388" s="134" t="s">
        <v>686</v>
      </c>
      <c r="G7388" s="134" t="s">
        <v>320</v>
      </c>
      <c r="H7388" s="134" t="s">
        <v>1023</v>
      </c>
      <c r="I7388" s="134" t="s">
        <v>368</v>
      </c>
      <c r="J7388" s="135">
        <v>646</v>
      </c>
      <c r="K7388" s="135">
        <v>0</v>
      </c>
      <c r="L7388" s="135">
        <v>0</v>
      </c>
      <c r="M7388" s="141" t="str">
        <f t="shared" si="231"/>
        <v>201612</v>
      </c>
    </row>
    <row r="7389" spans="1:13" x14ac:dyDescent="0.25">
      <c r="A7389" s="35" t="str">
        <f>VLOOKUP(B7389,ResCat!$A$2:$B$269,2,FALSE)</f>
        <v>XXX</v>
      </c>
      <c r="B7389" s="68" t="str">
        <f>IF(ISNA(VLOOKUP(C7389,COA!$A$2:$B$340,2,FALSE)),"XXX",VLOOKUP(C7389,COA!$A$2:$B$340,2,FALSE))</f>
        <v>D95</v>
      </c>
      <c r="C7389" s="149" t="str">
        <f t="shared" si="232"/>
        <v>0014-1004-0042</v>
      </c>
      <c r="D7389" s="134" t="s">
        <v>569</v>
      </c>
      <c r="E7389" s="134" t="s">
        <v>446</v>
      </c>
      <c r="F7389" s="134" t="s">
        <v>686</v>
      </c>
      <c r="G7389" s="134" t="s">
        <v>326</v>
      </c>
      <c r="H7389" s="134" t="s">
        <v>1023</v>
      </c>
      <c r="I7389" s="134" t="s">
        <v>368</v>
      </c>
      <c r="J7389" s="135">
        <v>518</v>
      </c>
      <c r="K7389" s="135">
        <v>463</v>
      </c>
      <c r="L7389" s="135">
        <v>357</v>
      </c>
      <c r="M7389" s="141" t="str">
        <f t="shared" si="231"/>
        <v>201703</v>
      </c>
    </row>
    <row r="7390" spans="1:13" x14ac:dyDescent="0.25">
      <c r="A7390" s="35" t="str">
        <f>VLOOKUP(B7390,ResCat!$A$2:$B$269,2,FALSE)</f>
        <v>XXX</v>
      </c>
      <c r="B7390" s="68" t="str">
        <f>IF(ISNA(VLOOKUP(C7390,COA!$A$2:$B$340,2,FALSE)),"XXX",VLOOKUP(C7390,COA!$A$2:$B$340,2,FALSE))</f>
        <v>D95</v>
      </c>
      <c r="C7390" s="149" t="str">
        <f t="shared" si="232"/>
        <v>0014-1004-0042</v>
      </c>
      <c r="D7390" s="134" t="s">
        <v>569</v>
      </c>
      <c r="E7390" s="134" t="s">
        <v>446</v>
      </c>
      <c r="F7390" s="134" t="s">
        <v>686</v>
      </c>
      <c r="G7390" s="134" t="s">
        <v>332</v>
      </c>
      <c r="H7390" s="134" t="s">
        <v>1023</v>
      </c>
      <c r="I7390" s="134" t="s">
        <v>368</v>
      </c>
      <c r="J7390" s="135">
        <v>2333</v>
      </c>
      <c r="K7390" s="135">
        <v>890</v>
      </c>
      <c r="L7390" s="135">
        <v>731</v>
      </c>
      <c r="M7390" s="141" t="str">
        <f t="shared" si="231"/>
        <v>201706</v>
      </c>
    </row>
    <row r="7391" spans="1:13" x14ac:dyDescent="0.25">
      <c r="A7391" s="35" t="str">
        <f>VLOOKUP(B7391,ResCat!$A$2:$B$269,2,FALSE)</f>
        <v>XXX</v>
      </c>
      <c r="B7391" s="68" t="str">
        <f>IF(ISNA(VLOOKUP(C7391,COA!$A$2:$B$340,2,FALSE)),"XXX",VLOOKUP(C7391,COA!$A$2:$B$340,2,FALSE))</f>
        <v>D95</v>
      </c>
      <c r="C7391" s="149" t="str">
        <f t="shared" si="232"/>
        <v>0014-1004-0042</v>
      </c>
      <c r="D7391" s="134" t="s">
        <v>569</v>
      </c>
      <c r="E7391" s="134" t="s">
        <v>446</v>
      </c>
      <c r="F7391" s="134" t="s">
        <v>686</v>
      </c>
      <c r="G7391" s="134" t="s">
        <v>335</v>
      </c>
      <c r="H7391" s="134" t="s">
        <v>1023</v>
      </c>
      <c r="I7391" s="134" t="s">
        <v>368</v>
      </c>
      <c r="J7391" s="135">
        <v>1786</v>
      </c>
      <c r="K7391" s="135">
        <v>1080</v>
      </c>
      <c r="L7391" s="135">
        <v>844</v>
      </c>
      <c r="M7391" s="141" t="str">
        <f t="shared" si="231"/>
        <v>201707</v>
      </c>
    </row>
    <row r="7392" spans="1:13" x14ac:dyDescent="0.25">
      <c r="A7392" s="35" t="str">
        <f>VLOOKUP(B7392,ResCat!$A$2:$B$269,2,FALSE)</f>
        <v>XXX</v>
      </c>
      <c r="B7392" s="68" t="str">
        <f>IF(ISNA(VLOOKUP(C7392,COA!$A$2:$B$340,2,FALSE)),"XXX",VLOOKUP(C7392,COA!$A$2:$B$340,2,FALSE))</f>
        <v>D95</v>
      </c>
      <c r="C7392" s="149" t="str">
        <f t="shared" si="232"/>
        <v>0014-1004-0042</v>
      </c>
      <c r="D7392" s="134" t="s">
        <v>569</v>
      </c>
      <c r="E7392" s="134" t="s">
        <v>446</v>
      </c>
      <c r="F7392" s="134" t="s">
        <v>686</v>
      </c>
      <c r="G7392" s="134" t="s">
        <v>4</v>
      </c>
      <c r="H7392" s="134" t="s">
        <v>1023</v>
      </c>
      <c r="I7392" s="134" t="s">
        <v>368</v>
      </c>
      <c r="J7392" s="135">
        <v>10343.200000000001</v>
      </c>
      <c r="K7392" s="135">
        <v>871.2</v>
      </c>
      <c r="L7392" s="135">
        <v>449.1</v>
      </c>
      <c r="M7392" s="141" t="str">
        <f t="shared" si="231"/>
        <v>201708</v>
      </c>
    </row>
    <row r="7393" spans="1:13" x14ac:dyDescent="0.25">
      <c r="A7393" s="35" t="str">
        <f>VLOOKUP(B7393,ResCat!$A$2:$B$269,2,FALSE)</f>
        <v>XXX</v>
      </c>
      <c r="B7393" s="68" t="str">
        <f>IF(ISNA(VLOOKUP(C7393,COA!$A$2:$B$340,2,FALSE)),"XXX",VLOOKUP(C7393,COA!$A$2:$B$340,2,FALSE))</f>
        <v>D95</v>
      </c>
      <c r="C7393" s="149" t="str">
        <f t="shared" si="232"/>
        <v>0014-1004-0042</v>
      </c>
      <c r="D7393" s="134" t="s">
        <v>569</v>
      </c>
      <c r="E7393" s="134" t="s">
        <v>446</v>
      </c>
      <c r="F7393" s="134" t="s">
        <v>686</v>
      </c>
      <c r="G7393" s="134" t="s">
        <v>511</v>
      </c>
      <c r="H7393" s="134" t="s">
        <v>1023</v>
      </c>
      <c r="I7393" s="134" t="s">
        <v>368</v>
      </c>
      <c r="J7393" s="135">
        <v>336.87</v>
      </c>
      <c r="K7393" s="135">
        <v>186.87</v>
      </c>
      <c r="L7393" s="135">
        <v>93.43</v>
      </c>
      <c r="M7393" s="141" t="str">
        <f t="shared" si="231"/>
        <v>201709</v>
      </c>
    </row>
    <row r="7394" spans="1:13" x14ac:dyDescent="0.25">
      <c r="A7394" s="35" t="str">
        <f>VLOOKUP(B7394,ResCat!$A$2:$B$269,2,FALSE)</f>
        <v>XXX</v>
      </c>
      <c r="B7394" s="68" t="str">
        <f>IF(ISNA(VLOOKUP(C7394,COA!$A$2:$B$340,2,FALSE)),"XXX",VLOOKUP(C7394,COA!$A$2:$B$340,2,FALSE))</f>
        <v>D95</v>
      </c>
      <c r="C7394" s="149" t="str">
        <f t="shared" si="232"/>
        <v>0014-1004-0042</v>
      </c>
      <c r="D7394" s="134" t="s">
        <v>569</v>
      </c>
      <c r="E7394" s="134" t="s">
        <v>446</v>
      </c>
      <c r="F7394" s="134" t="s">
        <v>686</v>
      </c>
      <c r="G7394" s="134" t="s">
        <v>969</v>
      </c>
      <c r="H7394" s="134" t="s">
        <v>1023</v>
      </c>
      <c r="I7394" s="134" t="s">
        <v>368</v>
      </c>
      <c r="J7394" s="135">
        <v>1072.8699999999999</v>
      </c>
      <c r="K7394" s="135">
        <v>756.87</v>
      </c>
      <c r="L7394" s="135">
        <v>524.03</v>
      </c>
      <c r="M7394" s="141" t="str">
        <f t="shared" si="231"/>
        <v>201710</v>
      </c>
    </row>
    <row r="7395" spans="1:13" x14ac:dyDescent="0.25">
      <c r="A7395" s="35" t="str">
        <f>VLOOKUP(B7395,ResCat!$A$2:$B$269,2,FALSE)</f>
        <v>XXX</v>
      </c>
      <c r="B7395" s="68" t="str">
        <f>IF(ISNA(VLOOKUP(C7395,COA!$A$2:$B$340,2,FALSE)),"XXX",VLOOKUP(C7395,COA!$A$2:$B$340,2,FALSE))</f>
        <v>D95</v>
      </c>
      <c r="C7395" s="149" t="str">
        <f t="shared" si="232"/>
        <v>0014-1004-0042</v>
      </c>
      <c r="D7395" s="134" t="s">
        <v>569</v>
      </c>
      <c r="E7395" s="134" t="s">
        <v>446</v>
      </c>
      <c r="F7395" s="134" t="s">
        <v>686</v>
      </c>
      <c r="G7395" s="134" t="s">
        <v>961</v>
      </c>
      <c r="H7395" s="134" t="s">
        <v>1023</v>
      </c>
      <c r="I7395" s="134" t="s">
        <v>368</v>
      </c>
      <c r="J7395" s="135">
        <v>14315.87</v>
      </c>
      <c r="K7395" s="135">
        <v>4126.21</v>
      </c>
      <c r="L7395" s="135">
        <v>3134.3</v>
      </c>
      <c r="M7395" s="141" t="str">
        <f t="shared" si="231"/>
        <v>201711</v>
      </c>
    </row>
    <row r="7396" spans="1:13" x14ac:dyDescent="0.25">
      <c r="A7396" s="35" t="str">
        <f>VLOOKUP(B7396,ResCat!$A$2:$B$269,2,FALSE)</f>
        <v>XXX</v>
      </c>
      <c r="B7396" s="68" t="str">
        <f>IF(ISNA(VLOOKUP(C7396,COA!$A$2:$B$340,2,FALSE)),"XXX",VLOOKUP(C7396,COA!$A$2:$B$340,2,FALSE))</f>
        <v>D95</v>
      </c>
      <c r="C7396" s="149" t="str">
        <f t="shared" si="232"/>
        <v>0014-1004-0042</v>
      </c>
      <c r="D7396" s="134" t="s">
        <v>569</v>
      </c>
      <c r="E7396" s="134" t="s">
        <v>446</v>
      </c>
      <c r="F7396" s="134" t="s">
        <v>686</v>
      </c>
      <c r="G7396" s="134" t="s">
        <v>970</v>
      </c>
      <c r="H7396" s="134" t="s">
        <v>1023</v>
      </c>
      <c r="I7396" s="134" t="s">
        <v>368</v>
      </c>
      <c r="J7396" s="135">
        <v>32741.62</v>
      </c>
      <c r="K7396" s="135">
        <v>18093.07</v>
      </c>
      <c r="L7396" s="135">
        <v>12966.83</v>
      </c>
      <c r="M7396" s="141" t="str">
        <f t="shared" si="231"/>
        <v>201712</v>
      </c>
    </row>
    <row r="7397" spans="1:13" x14ac:dyDescent="0.25">
      <c r="A7397" s="35" t="str">
        <f>VLOOKUP(B7397,ResCat!$A$2:$B$269,2,FALSE)</f>
        <v>XXX</v>
      </c>
      <c r="B7397" s="68" t="str">
        <f>IF(ISNA(VLOOKUP(C7397,COA!$A$2:$B$340,2,FALSE)),"XXX",VLOOKUP(C7397,COA!$A$2:$B$340,2,FALSE))</f>
        <v>D95</v>
      </c>
      <c r="C7397" s="149" t="str">
        <f t="shared" si="232"/>
        <v>0014-1004-0042</v>
      </c>
      <c r="D7397" s="134" t="s">
        <v>569</v>
      </c>
      <c r="E7397" s="134" t="s">
        <v>446</v>
      </c>
      <c r="F7397" s="134" t="s">
        <v>686</v>
      </c>
      <c r="G7397" s="134" t="s">
        <v>1023</v>
      </c>
      <c r="H7397" s="134" t="s">
        <v>1023</v>
      </c>
      <c r="I7397" s="134" t="s">
        <v>368</v>
      </c>
      <c r="J7397" s="135">
        <v>11971.140000000001</v>
      </c>
      <c r="K7397" s="135">
        <v>7955.1399999999994</v>
      </c>
      <c r="L7397" s="135">
        <v>5827.8500000000013</v>
      </c>
      <c r="M7397" s="141" t="str">
        <f t="shared" si="231"/>
        <v>201801</v>
      </c>
    </row>
    <row r="7398" spans="1:13" x14ac:dyDescent="0.25">
      <c r="A7398" s="35" t="str">
        <f>VLOOKUP(B7398,ResCat!$A$2:$B$269,2,FALSE)</f>
        <v>XXX</v>
      </c>
      <c r="B7398" s="68" t="str">
        <f>IF(ISNA(VLOOKUP(C7398,COA!$A$2:$B$340,2,FALSE)),"XXX",VLOOKUP(C7398,COA!$A$2:$B$340,2,FALSE))</f>
        <v>D95</v>
      </c>
      <c r="C7398" s="149" t="str">
        <f t="shared" si="232"/>
        <v>0014-1005-0042</v>
      </c>
      <c r="D7398" s="134" t="s">
        <v>569</v>
      </c>
      <c r="E7398" s="134" t="s">
        <v>447</v>
      </c>
      <c r="F7398" s="134" t="s">
        <v>686</v>
      </c>
      <c r="G7398" s="134" t="s">
        <v>326</v>
      </c>
      <c r="H7398" s="134" t="s">
        <v>1023</v>
      </c>
      <c r="I7398" s="134" t="s">
        <v>368</v>
      </c>
      <c r="J7398" s="135">
        <v>470</v>
      </c>
      <c r="K7398" s="135">
        <v>218</v>
      </c>
      <c r="L7398" s="135">
        <v>218</v>
      </c>
      <c r="M7398" s="141" t="str">
        <f t="shared" si="231"/>
        <v>201703</v>
      </c>
    </row>
    <row r="7399" spans="1:13" x14ac:dyDescent="0.25">
      <c r="A7399" s="35" t="str">
        <f>VLOOKUP(B7399,ResCat!$A$2:$B$269,2,FALSE)</f>
        <v>XXX</v>
      </c>
      <c r="B7399" s="68" t="str">
        <f>IF(ISNA(VLOOKUP(C7399,COA!$A$2:$B$340,2,FALSE)),"XXX",VLOOKUP(C7399,COA!$A$2:$B$340,2,FALSE))</f>
        <v>D95</v>
      </c>
      <c r="C7399" s="149" t="str">
        <f t="shared" si="232"/>
        <v>0014-1005-0042</v>
      </c>
      <c r="D7399" s="134" t="s">
        <v>569</v>
      </c>
      <c r="E7399" s="134" t="s">
        <v>447</v>
      </c>
      <c r="F7399" s="134" t="s">
        <v>686</v>
      </c>
      <c r="G7399" s="134" t="s">
        <v>328</v>
      </c>
      <c r="H7399" s="134" t="s">
        <v>1023</v>
      </c>
      <c r="I7399" s="134" t="s">
        <v>368</v>
      </c>
      <c r="J7399" s="135">
        <v>120</v>
      </c>
      <c r="K7399" s="135">
        <v>0</v>
      </c>
      <c r="L7399" s="135">
        <v>0</v>
      </c>
      <c r="M7399" s="141" t="str">
        <f t="shared" si="231"/>
        <v>201704</v>
      </c>
    </row>
    <row r="7400" spans="1:13" x14ac:dyDescent="0.25">
      <c r="A7400" s="35" t="str">
        <f>VLOOKUP(B7400,ResCat!$A$2:$B$269,2,FALSE)</f>
        <v>XXX</v>
      </c>
      <c r="B7400" s="68" t="str">
        <f>IF(ISNA(VLOOKUP(C7400,COA!$A$2:$B$340,2,FALSE)),"XXX",VLOOKUP(C7400,COA!$A$2:$B$340,2,FALSE))</f>
        <v>D95</v>
      </c>
      <c r="C7400" s="149" t="str">
        <f t="shared" si="232"/>
        <v>0014-1005-0042</v>
      </c>
      <c r="D7400" s="134" t="s">
        <v>569</v>
      </c>
      <c r="E7400" s="134" t="s">
        <v>447</v>
      </c>
      <c r="F7400" s="134" t="s">
        <v>686</v>
      </c>
      <c r="G7400" s="134" t="s">
        <v>330</v>
      </c>
      <c r="H7400" s="134" t="s">
        <v>1023</v>
      </c>
      <c r="I7400" s="134" t="s">
        <v>368</v>
      </c>
      <c r="J7400" s="135">
        <v>124</v>
      </c>
      <c r="K7400" s="135">
        <v>87</v>
      </c>
      <c r="L7400" s="135">
        <v>87</v>
      </c>
      <c r="M7400" s="141" t="str">
        <f t="shared" si="231"/>
        <v>201705</v>
      </c>
    </row>
    <row r="7401" spans="1:13" x14ac:dyDescent="0.25">
      <c r="A7401" s="35" t="str">
        <f>VLOOKUP(B7401,ResCat!$A$2:$B$269,2,FALSE)</f>
        <v>XXX</v>
      </c>
      <c r="B7401" s="68" t="str">
        <f>IF(ISNA(VLOOKUP(C7401,COA!$A$2:$B$340,2,FALSE)),"XXX",VLOOKUP(C7401,COA!$A$2:$B$340,2,FALSE))</f>
        <v>D95</v>
      </c>
      <c r="C7401" s="149" t="str">
        <f t="shared" si="232"/>
        <v>0014-1005-0042</v>
      </c>
      <c r="D7401" s="134" t="s">
        <v>569</v>
      </c>
      <c r="E7401" s="134" t="s">
        <v>447</v>
      </c>
      <c r="F7401" s="134" t="s">
        <v>686</v>
      </c>
      <c r="G7401" s="134" t="s">
        <v>332</v>
      </c>
      <c r="H7401" s="134" t="s">
        <v>1023</v>
      </c>
      <c r="I7401" s="134" t="s">
        <v>368</v>
      </c>
      <c r="J7401" s="135">
        <v>599</v>
      </c>
      <c r="K7401" s="135">
        <v>0</v>
      </c>
      <c r="L7401" s="135">
        <v>0</v>
      </c>
      <c r="M7401" s="141" t="str">
        <f t="shared" si="231"/>
        <v>201706</v>
      </c>
    </row>
    <row r="7402" spans="1:13" x14ac:dyDescent="0.25">
      <c r="A7402" s="35" t="str">
        <f>VLOOKUP(B7402,ResCat!$A$2:$B$269,2,FALSE)</f>
        <v>XXX</v>
      </c>
      <c r="B7402" s="68" t="str">
        <f>IF(ISNA(VLOOKUP(C7402,COA!$A$2:$B$340,2,FALSE)),"XXX",VLOOKUP(C7402,COA!$A$2:$B$340,2,FALSE))</f>
        <v>D95</v>
      </c>
      <c r="C7402" s="149" t="str">
        <f t="shared" si="232"/>
        <v>0014-1005-0042</v>
      </c>
      <c r="D7402" s="134" t="s">
        <v>569</v>
      </c>
      <c r="E7402" s="134" t="s">
        <v>447</v>
      </c>
      <c r="F7402" s="134" t="s">
        <v>686</v>
      </c>
      <c r="G7402" s="134" t="s">
        <v>335</v>
      </c>
      <c r="H7402" s="134" t="s">
        <v>1023</v>
      </c>
      <c r="I7402" s="134" t="s">
        <v>368</v>
      </c>
      <c r="J7402" s="135">
        <v>473</v>
      </c>
      <c r="K7402" s="135">
        <v>0</v>
      </c>
      <c r="L7402" s="135">
        <v>0</v>
      </c>
      <c r="M7402" s="141" t="str">
        <f t="shared" si="231"/>
        <v>201707</v>
      </c>
    </row>
    <row r="7403" spans="1:13" x14ac:dyDescent="0.25">
      <c r="A7403" s="35" t="str">
        <f>VLOOKUP(B7403,ResCat!$A$2:$B$269,2,FALSE)</f>
        <v>XXX</v>
      </c>
      <c r="B7403" s="68" t="str">
        <f>IF(ISNA(VLOOKUP(C7403,COA!$A$2:$B$340,2,FALSE)),"XXX",VLOOKUP(C7403,COA!$A$2:$B$340,2,FALSE))</f>
        <v>D95</v>
      </c>
      <c r="C7403" s="149" t="str">
        <f t="shared" si="232"/>
        <v>0014-1005-0042</v>
      </c>
      <c r="D7403" s="134" t="s">
        <v>569</v>
      </c>
      <c r="E7403" s="134" t="s">
        <v>447</v>
      </c>
      <c r="F7403" s="134" t="s">
        <v>686</v>
      </c>
      <c r="G7403" s="134" t="s">
        <v>4</v>
      </c>
      <c r="H7403" s="134" t="s">
        <v>1023</v>
      </c>
      <c r="I7403" s="134" t="s">
        <v>368</v>
      </c>
      <c r="J7403" s="135">
        <v>5648.2</v>
      </c>
      <c r="K7403" s="135">
        <v>2735.2</v>
      </c>
      <c r="L7403" s="135">
        <v>1911.3000000000002</v>
      </c>
      <c r="M7403" s="141" t="str">
        <f t="shared" si="231"/>
        <v>201708</v>
      </c>
    </row>
    <row r="7404" spans="1:13" x14ac:dyDescent="0.25">
      <c r="A7404" s="35" t="str">
        <f>VLOOKUP(B7404,ResCat!$A$2:$B$269,2,FALSE)</f>
        <v>XXX</v>
      </c>
      <c r="B7404" s="68" t="str">
        <f>IF(ISNA(VLOOKUP(C7404,COA!$A$2:$B$340,2,FALSE)),"XXX",VLOOKUP(C7404,COA!$A$2:$B$340,2,FALSE))</f>
        <v>D95</v>
      </c>
      <c r="C7404" s="149" t="str">
        <f t="shared" si="232"/>
        <v>0014-1005-0042</v>
      </c>
      <c r="D7404" s="134" t="s">
        <v>569</v>
      </c>
      <c r="E7404" s="134" t="s">
        <v>447</v>
      </c>
      <c r="F7404" s="134" t="s">
        <v>686</v>
      </c>
      <c r="G7404" s="134" t="s">
        <v>511</v>
      </c>
      <c r="H7404" s="134" t="s">
        <v>1023</v>
      </c>
      <c r="I7404" s="134" t="s">
        <v>368</v>
      </c>
      <c r="J7404" s="135">
        <v>6980.8099999999995</v>
      </c>
      <c r="K7404" s="135">
        <v>4243.8099999999995</v>
      </c>
      <c r="L7404" s="135">
        <v>3390.3</v>
      </c>
      <c r="M7404" s="141" t="str">
        <f t="shared" si="231"/>
        <v>201709</v>
      </c>
    </row>
    <row r="7405" spans="1:13" x14ac:dyDescent="0.25">
      <c r="A7405" s="35" t="str">
        <f>VLOOKUP(B7405,ResCat!$A$2:$B$269,2,FALSE)</f>
        <v>XXX</v>
      </c>
      <c r="B7405" s="68" t="str">
        <f>IF(ISNA(VLOOKUP(C7405,COA!$A$2:$B$340,2,FALSE)),"XXX",VLOOKUP(C7405,COA!$A$2:$B$340,2,FALSE))</f>
        <v>D95</v>
      </c>
      <c r="C7405" s="149" t="str">
        <f t="shared" si="232"/>
        <v>0014-1005-0042</v>
      </c>
      <c r="D7405" s="134" t="s">
        <v>569</v>
      </c>
      <c r="E7405" s="134" t="s">
        <v>447</v>
      </c>
      <c r="F7405" s="134" t="s">
        <v>686</v>
      </c>
      <c r="G7405" s="134" t="s">
        <v>969</v>
      </c>
      <c r="H7405" s="134" t="s">
        <v>1023</v>
      </c>
      <c r="I7405" s="134" t="s">
        <v>368</v>
      </c>
      <c r="J7405" s="135">
        <v>10843.81</v>
      </c>
      <c r="K7405" s="135">
        <v>4641.8099999999995</v>
      </c>
      <c r="L7405" s="135">
        <v>2810.6999999999994</v>
      </c>
      <c r="M7405" s="141" t="str">
        <f t="shared" si="231"/>
        <v>201710</v>
      </c>
    </row>
    <row r="7406" spans="1:13" x14ac:dyDescent="0.25">
      <c r="A7406" s="35" t="str">
        <f>VLOOKUP(B7406,ResCat!$A$2:$B$269,2,FALSE)</f>
        <v>XXX</v>
      </c>
      <c r="B7406" s="68" t="str">
        <f>IF(ISNA(VLOOKUP(C7406,COA!$A$2:$B$340,2,FALSE)),"XXX",VLOOKUP(C7406,COA!$A$2:$B$340,2,FALSE))</f>
        <v>D95</v>
      </c>
      <c r="C7406" s="149" t="str">
        <f t="shared" si="232"/>
        <v>0014-1005-0042</v>
      </c>
      <c r="D7406" s="134" t="s">
        <v>569</v>
      </c>
      <c r="E7406" s="134" t="s">
        <v>447</v>
      </c>
      <c r="F7406" s="134" t="s">
        <v>686</v>
      </c>
      <c r="G7406" s="134" t="s">
        <v>961</v>
      </c>
      <c r="H7406" s="134" t="s">
        <v>1023</v>
      </c>
      <c r="I7406" s="134" t="s">
        <v>368</v>
      </c>
      <c r="J7406" s="135">
        <v>18783.809999999998</v>
      </c>
      <c r="K7406" s="135">
        <v>8318.7099999999991</v>
      </c>
      <c r="L7406" s="135">
        <v>5767.4999999999991</v>
      </c>
      <c r="M7406" s="141" t="str">
        <f t="shared" si="231"/>
        <v>201711</v>
      </c>
    </row>
    <row r="7407" spans="1:13" x14ac:dyDescent="0.25">
      <c r="A7407" s="35" t="str">
        <f>VLOOKUP(B7407,ResCat!$A$2:$B$269,2,FALSE)</f>
        <v>XXX</v>
      </c>
      <c r="B7407" s="68" t="str">
        <f>IF(ISNA(VLOOKUP(C7407,COA!$A$2:$B$340,2,FALSE)),"XXX",VLOOKUP(C7407,COA!$A$2:$B$340,2,FALSE))</f>
        <v>D95</v>
      </c>
      <c r="C7407" s="149" t="str">
        <f t="shared" si="232"/>
        <v>0014-1005-0042</v>
      </c>
      <c r="D7407" s="134" t="s">
        <v>569</v>
      </c>
      <c r="E7407" s="134" t="s">
        <v>447</v>
      </c>
      <c r="F7407" s="134" t="s">
        <v>686</v>
      </c>
      <c r="G7407" s="134" t="s">
        <v>970</v>
      </c>
      <c r="H7407" s="134" t="s">
        <v>1023</v>
      </c>
      <c r="I7407" s="134" t="s">
        <v>368</v>
      </c>
      <c r="J7407" s="135">
        <v>96275.41</v>
      </c>
      <c r="K7407" s="135">
        <v>41232.740000000005</v>
      </c>
      <c r="L7407" s="135">
        <v>27857.100000000017</v>
      </c>
      <c r="M7407" s="141" t="str">
        <f t="shared" si="231"/>
        <v>201712</v>
      </c>
    </row>
    <row r="7408" spans="1:13" x14ac:dyDescent="0.25">
      <c r="A7408" s="35" t="str">
        <f>VLOOKUP(B7408,ResCat!$A$2:$B$269,2,FALSE)</f>
        <v>XXX</v>
      </c>
      <c r="B7408" s="68" t="str">
        <f>IF(ISNA(VLOOKUP(C7408,COA!$A$2:$B$340,2,FALSE)),"XXX",VLOOKUP(C7408,COA!$A$2:$B$340,2,FALSE))</f>
        <v>D95</v>
      </c>
      <c r="C7408" s="149" t="str">
        <f t="shared" si="232"/>
        <v>0014-1005-0042</v>
      </c>
      <c r="D7408" s="134" t="s">
        <v>569</v>
      </c>
      <c r="E7408" s="134" t="s">
        <v>447</v>
      </c>
      <c r="F7408" s="134" t="s">
        <v>686</v>
      </c>
      <c r="G7408" s="134" t="s">
        <v>1023</v>
      </c>
      <c r="H7408" s="134" t="s">
        <v>1023</v>
      </c>
      <c r="I7408" s="134" t="s">
        <v>368</v>
      </c>
      <c r="J7408" s="135">
        <v>85504.140000000029</v>
      </c>
      <c r="K7408" s="135">
        <v>44372.06</v>
      </c>
      <c r="L7408" s="135">
        <v>34107.130000000005</v>
      </c>
      <c r="M7408" s="141" t="str">
        <f t="shared" si="231"/>
        <v>201801</v>
      </c>
    </row>
    <row r="7409" spans="1:13" x14ac:dyDescent="0.25">
      <c r="A7409" s="35" t="str">
        <f>VLOOKUP(B7409,ResCat!$A$2:$B$269,2,FALSE)</f>
        <v>XXX</v>
      </c>
      <c r="B7409" s="68" t="str">
        <f>IF(ISNA(VLOOKUP(C7409,COA!$A$2:$B$340,2,FALSE)),"XXX",VLOOKUP(C7409,COA!$A$2:$B$340,2,FALSE))</f>
        <v>D75</v>
      </c>
      <c r="C7409" s="149" t="str">
        <f t="shared" si="232"/>
        <v>0014-1012-0042</v>
      </c>
      <c r="D7409" s="134" t="s">
        <v>569</v>
      </c>
      <c r="E7409" s="134" t="s">
        <v>449</v>
      </c>
      <c r="F7409" s="134" t="s">
        <v>686</v>
      </c>
      <c r="G7409" s="134" t="s">
        <v>363</v>
      </c>
      <c r="H7409" s="134" t="s">
        <v>1023</v>
      </c>
      <c r="I7409" s="134" t="s">
        <v>368</v>
      </c>
      <c r="J7409" s="135">
        <v>6500</v>
      </c>
      <c r="K7409" s="135">
        <v>0</v>
      </c>
      <c r="L7409" s="135">
        <v>0</v>
      </c>
      <c r="M7409" s="141" t="str">
        <f t="shared" si="231"/>
        <v>201601</v>
      </c>
    </row>
    <row r="7410" spans="1:13" x14ac:dyDescent="0.25">
      <c r="A7410" s="35" t="str">
        <f>VLOOKUP(B7410,ResCat!$A$2:$B$269,2,FALSE)</f>
        <v>XXX</v>
      </c>
      <c r="B7410" s="68" t="str">
        <f>IF(ISNA(VLOOKUP(C7410,COA!$A$2:$B$340,2,FALSE)),"XXX",VLOOKUP(C7410,COA!$A$2:$B$340,2,FALSE))</f>
        <v>D75</v>
      </c>
      <c r="C7410" s="149" t="str">
        <f t="shared" si="232"/>
        <v>0014-1012-0042</v>
      </c>
      <c r="D7410" s="134" t="s">
        <v>569</v>
      </c>
      <c r="E7410" s="134" t="s">
        <v>449</v>
      </c>
      <c r="F7410" s="134" t="s">
        <v>686</v>
      </c>
      <c r="G7410" s="134" t="s">
        <v>312</v>
      </c>
      <c r="H7410" s="134" t="s">
        <v>1023</v>
      </c>
      <c r="I7410" s="134" t="s">
        <v>368</v>
      </c>
      <c r="J7410" s="135">
        <v>470</v>
      </c>
      <c r="K7410" s="135">
        <v>235</v>
      </c>
      <c r="L7410" s="135">
        <v>235</v>
      </c>
      <c r="M7410" s="141" t="str">
        <f t="shared" si="231"/>
        <v>201605</v>
      </c>
    </row>
    <row r="7411" spans="1:13" x14ac:dyDescent="0.25">
      <c r="A7411" s="35" t="str">
        <f>VLOOKUP(B7411,ResCat!$A$2:$B$269,2,FALSE)</f>
        <v>XXX</v>
      </c>
      <c r="B7411" s="68" t="str">
        <f>IF(ISNA(VLOOKUP(C7411,COA!$A$2:$B$340,2,FALSE)),"XXX",VLOOKUP(C7411,COA!$A$2:$B$340,2,FALSE))</f>
        <v>D75</v>
      </c>
      <c r="C7411" s="149" t="str">
        <f t="shared" si="232"/>
        <v>0014-1012-0042</v>
      </c>
      <c r="D7411" s="134" t="s">
        <v>569</v>
      </c>
      <c r="E7411" s="134" t="s">
        <v>449</v>
      </c>
      <c r="F7411" s="134" t="s">
        <v>686</v>
      </c>
      <c r="G7411" s="134" t="s">
        <v>357</v>
      </c>
      <c r="H7411" s="134" t="s">
        <v>1023</v>
      </c>
      <c r="I7411" s="134" t="s">
        <v>368</v>
      </c>
      <c r="J7411" s="135">
        <v>470</v>
      </c>
      <c r="K7411" s="135">
        <v>235</v>
      </c>
      <c r="L7411" s="135">
        <v>235</v>
      </c>
      <c r="M7411" s="141" t="str">
        <f t="shared" si="231"/>
        <v>201606</v>
      </c>
    </row>
    <row r="7412" spans="1:13" x14ac:dyDescent="0.25">
      <c r="A7412" s="35" t="str">
        <f>VLOOKUP(B7412,ResCat!$A$2:$B$269,2,FALSE)</f>
        <v>XXX</v>
      </c>
      <c r="B7412" s="68" t="str">
        <f>IF(ISNA(VLOOKUP(C7412,COA!$A$2:$B$340,2,FALSE)),"XXX",VLOOKUP(C7412,COA!$A$2:$B$340,2,FALSE))</f>
        <v>D75</v>
      </c>
      <c r="C7412" s="149" t="str">
        <f t="shared" si="232"/>
        <v>0014-1012-0042</v>
      </c>
      <c r="D7412" s="134" t="s">
        <v>569</v>
      </c>
      <c r="E7412" s="134" t="s">
        <v>449</v>
      </c>
      <c r="F7412" s="134" t="s">
        <v>686</v>
      </c>
      <c r="G7412" s="134" t="s">
        <v>314</v>
      </c>
      <c r="H7412" s="134" t="s">
        <v>1023</v>
      </c>
      <c r="I7412" s="134" t="s">
        <v>368</v>
      </c>
      <c r="J7412" s="135">
        <v>470</v>
      </c>
      <c r="K7412" s="135">
        <v>235</v>
      </c>
      <c r="L7412" s="135">
        <v>235</v>
      </c>
      <c r="M7412" s="141" t="str">
        <f t="shared" si="231"/>
        <v>201607</v>
      </c>
    </row>
    <row r="7413" spans="1:13" x14ac:dyDescent="0.25">
      <c r="A7413" s="35" t="str">
        <f>VLOOKUP(B7413,ResCat!$A$2:$B$269,2,FALSE)</f>
        <v>XXX</v>
      </c>
      <c r="B7413" s="68" t="str">
        <f>IF(ISNA(VLOOKUP(C7413,COA!$A$2:$B$340,2,FALSE)),"XXX",VLOOKUP(C7413,COA!$A$2:$B$340,2,FALSE))</f>
        <v>D75</v>
      </c>
      <c r="C7413" s="149" t="str">
        <f t="shared" si="232"/>
        <v>0014-1012-0042</v>
      </c>
      <c r="D7413" s="134" t="s">
        <v>569</v>
      </c>
      <c r="E7413" s="134" t="s">
        <v>449</v>
      </c>
      <c r="F7413" s="134" t="s">
        <v>686</v>
      </c>
      <c r="G7413" s="134" t="s">
        <v>339</v>
      </c>
      <c r="H7413" s="134" t="s">
        <v>1023</v>
      </c>
      <c r="I7413" s="134" t="s">
        <v>368</v>
      </c>
      <c r="J7413" s="135">
        <v>470</v>
      </c>
      <c r="K7413" s="135">
        <v>235</v>
      </c>
      <c r="L7413" s="135">
        <v>235</v>
      </c>
      <c r="M7413" s="141" t="str">
        <f t="shared" si="231"/>
        <v>201608</v>
      </c>
    </row>
    <row r="7414" spans="1:13" x14ac:dyDescent="0.25">
      <c r="A7414" s="35" t="str">
        <f>VLOOKUP(B7414,ResCat!$A$2:$B$269,2,FALSE)</f>
        <v>XXX</v>
      </c>
      <c r="B7414" s="68" t="str">
        <f>IF(ISNA(VLOOKUP(C7414,COA!$A$2:$B$340,2,FALSE)),"XXX",VLOOKUP(C7414,COA!$A$2:$B$340,2,FALSE))</f>
        <v>D75</v>
      </c>
      <c r="C7414" s="149" t="str">
        <f t="shared" si="232"/>
        <v>0014-1012-0042</v>
      </c>
      <c r="D7414" s="134" t="s">
        <v>569</v>
      </c>
      <c r="E7414" s="134" t="s">
        <v>449</v>
      </c>
      <c r="F7414" s="134" t="s">
        <v>686</v>
      </c>
      <c r="G7414" s="134" t="s">
        <v>342</v>
      </c>
      <c r="H7414" s="134" t="s">
        <v>1023</v>
      </c>
      <c r="I7414" s="134" t="s">
        <v>368</v>
      </c>
      <c r="J7414" s="135">
        <v>470</v>
      </c>
      <c r="K7414" s="135">
        <v>235</v>
      </c>
      <c r="L7414" s="135">
        <v>235</v>
      </c>
      <c r="M7414" s="141" t="str">
        <f t="shared" si="231"/>
        <v>201609</v>
      </c>
    </row>
    <row r="7415" spans="1:13" x14ac:dyDescent="0.25">
      <c r="A7415" s="35" t="str">
        <f>VLOOKUP(B7415,ResCat!$A$2:$B$269,2,FALSE)</f>
        <v>XXX</v>
      </c>
      <c r="B7415" s="68" t="str">
        <f>IF(ISNA(VLOOKUP(C7415,COA!$A$2:$B$340,2,FALSE)),"XXX",VLOOKUP(C7415,COA!$A$2:$B$340,2,FALSE))</f>
        <v>D75</v>
      </c>
      <c r="C7415" s="149" t="str">
        <f t="shared" si="232"/>
        <v>0014-1012-0042</v>
      </c>
      <c r="D7415" s="134" t="s">
        <v>569</v>
      </c>
      <c r="E7415" s="134" t="s">
        <v>449</v>
      </c>
      <c r="F7415" s="134" t="s">
        <v>686</v>
      </c>
      <c r="G7415" s="134" t="s">
        <v>316</v>
      </c>
      <c r="H7415" s="134" t="s">
        <v>1023</v>
      </c>
      <c r="I7415" s="134" t="s">
        <v>368</v>
      </c>
      <c r="J7415" s="135">
        <v>470</v>
      </c>
      <c r="K7415" s="135">
        <v>235</v>
      </c>
      <c r="L7415" s="135">
        <v>235</v>
      </c>
      <c r="M7415" s="141" t="str">
        <f t="shared" si="231"/>
        <v>201610</v>
      </c>
    </row>
    <row r="7416" spans="1:13" x14ac:dyDescent="0.25">
      <c r="A7416" s="35" t="str">
        <f>VLOOKUP(B7416,ResCat!$A$2:$B$269,2,FALSE)</f>
        <v>XXX</v>
      </c>
      <c r="B7416" s="68" t="str">
        <f>IF(ISNA(VLOOKUP(C7416,COA!$A$2:$B$340,2,FALSE)),"XXX",VLOOKUP(C7416,COA!$A$2:$B$340,2,FALSE))</f>
        <v>D75</v>
      </c>
      <c r="C7416" s="149" t="str">
        <f t="shared" si="232"/>
        <v>0014-1012-0042</v>
      </c>
      <c r="D7416" s="134" t="s">
        <v>569</v>
      </c>
      <c r="E7416" s="134" t="s">
        <v>449</v>
      </c>
      <c r="F7416" s="134" t="s">
        <v>686</v>
      </c>
      <c r="G7416" s="134" t="s">
        <v>318</v>
      </c>
      <c r="H7416" s="134" t="s">
        <v>1023</v>
      </c>
      <c r="I7416" s="134" t="s">
        <v>368</v>
      </c>
      <c r="J7416" s="135">
        <v>8840</v>
      </c>
      <c r="K7416" s="135">
        <v>235</v>
      </c>
      <c r="L7416" s="135">
        <v>235</v>
      </c>
      <c r="M7416" s="141" t="str">
        <f t="shared" si="231"/>
        <v>201611</v>
      </c>
    </row>
    <row r="7417" spans="1:13" x14ac:dyDescent="0.25">
      <c r="A7417" s="35" t="str">
        <f>VLOOKUP(B7417,ResCat!$A$2:$B$269,2,FALSE)</f>
        <v>XXX</v>
      </c>
      <c r="B7417" s="68" t="str">
        <f>IF(ISNA(VLOOKUP(C7417,COA!$A$2:$B$340,2,FALSE)),"XXX",VLOOKUP(C7417,COA!$A$2:$B$340,2,FALSE))</f>
        <v>D75</v>
      </c>
      <c r="C7417" s="149" t="str">
        <f t="shared" si="232"/>
        <v>0014-1012-0042</v>
      </c>
      <c r="D7417" s="134" t="s">
        <v>569</v>
      </c>
      <c r="E7417" s="134" t="s">
        <v>449</v>
      </c>
      <c r="F7417" s="134" t="s">
        <v>686</v>
      </c>
      <c r="G7417" s="134" t="s">
        <v>320</v>
      </c>
      <c r="H7417" s="134" t="s">
        <v>1023</v>
      </c>
      <c r="I7417" s="134" t="s">
        <v>368</v>
      </c>
      <c r="J7417" s="135">
        <v>905</v>
      </c>
      <c r="K7417" s="135">
        <v>364</v>
      </c>
      <c r="L7417" s="135">
        <v>259</v>
      </c>
      <c r="M7417" s="141" t="str">
        <f t="shared" si="231"/>
        <v>201612</v>
      </c>
    </row>
    <row r="7418" spans="1:13" x14ac:dyDescent="0.25">
      <c r="A7418" s="35" t="str">
        <f>VLOOKUP(B7418,ResCat!$A$2:$B$269,2,FALSE)</f>
        <v>XXX</v>
      </c>
      <c r="B7418" s="68" t="str">
        <f>IF(ISNA(VLOOKUP(C7418,COA!$A$2:$B$340,2,FALSE)),"XXX",VLOOKUP(C7418,COA!$A$2:$B$340,2,FALSE))</f>
        <v>D75</v>
      </c>
      <c r="C7418" s="149" t="str">
        <f t="shared" si="232"/>
        <v>0014-1012-0042</v>
      </c>
      <c r="D7418" s="134" t="s">
        <v>569</v>
      </c>
      <c r="E7418" s="134" t="s">
        <v>449</v>
      </c>
      <c r="F7418" s="134" t="s">
        <v>686</v>
      </c>
      <c r="G7418" s="134" t="s">
        <v>322</v>
      </c>
      <c r="H7418" s="134" t="s">
        <v>1023</v>
      </c>
      <c r="I7418" s="134" t="s">
        <v>368</v>
      </c>
      <c r="J7418" s="135">
        <v>1413</v>
      </c>
      <c r="K7418" s="135">
        <v>0</v>
      </c>
      <c r="L7418" s="135">
        <v>0</v>
      </c>
      <c r="M7418" s="141" t="str">
        <f t="shared" si="231"/>
        <v>201701</v>
      </c>
    </row>
    <row r="7419" spans="1:13" x14ac:dyDescent="0.25">
      <c r="A7419" s="35" t="str">
        <f>VLOOKUP(B7419,ResCat!$A$2:$B$269,2,FALSE)</f>
        <v>XXX</v>
      </c>
      <c r="B7419" s="68" t="str">
        <f>IF(ISNA(VLOOKUP(C7419,COA!$A$2:$B$340,2,FALSE)),"XXX",VLOOKUP(C7419,COA!$A$2:$B$340,2,FALSE))</f>
        <v>D75</v>
      </c>
      <c r="C7419" s="149" t="str">
        <f t="shared" si="232"/>
        <v>0014-1012-0042</v>
      </c>
      <c r="D7419" s="134" t="s">
        <v>569</v>
      </c>
      <c r="E7419" s="134" t="s">
        <v>449</v>
      </c>
      <c r="F7419" s="134" t="s">
        <v>686</v>
      </c>
      <c r="G7419" s="134" t="s">
        <v>324</v>
      </c>
      <c r="H7419" s="134" t="s">
        <v>1023</v>
      </c>
      <c r="I7419" s="134" t="s">
        <v>368</v>
      </c>
      <c r="J7419" s="135">
        <v>235</v>
      </c>
      <c r="K7419" s="135">
        <v>0</v>
      </c>
      <c r="L7419" s="135">
        <v>0</v>
      </c>
      <c r="M7419" s="141" t="str">
        <f t="shared" si="231"/>
        <v>201702</v>
      </c>
    </row>
    <row r="7420" spans="1:13" x14ac:dyDescent="0.25">
      <c r="A7420" s="35" t="str">
        <f>VLOOKUP(B7420,ResCat!$A$2:$B$269,2,FALSE)</f>
        <v>XXX</v>
      </c>
      <c r="B7420" s="68" t="str">
        <f>IF(ISNA(VLOOKUP(C7420,COA!$A$2:$B$340,2,FALSE)),"XXX",VLOOKUP(C7420,COA!$A$2:$B$340,2,FALSE))</f>
        <v>D75</v>
      </c>
      <c r="C7420" s="149" t="str">
        <f t="shared" si="232"/>
        <v>0014-1012-0042</v>
      </c>
      <c r="D7420" s="134" t="s">
        <v>569</v>
      </c>
      <c r="E7420" s="134" t="s">
        <v>449</v>
      </c>
      <c r="F7420" s="134" t="s">
        <v>686</v>
      </c>
      <c r="G7420" s="134" t="s">
        <v>326</v>
      </c>
      <c r="H7420" s="134" t="s">
        <v>1023</v>
      </c>
      <c r="I7420" s="134" t="s">
        <v>368</v>
      </c>
      <c r="J7420" s="135">
        <v>404</v>
      </c>
      <c r="K7420" s="135">
        <v>0</v>
      </c>
      <c r="L7420" s="135">
        <v>0</v>
      </c>
      <c r="M7420" s="141" t="str">
        <f t="shared" si="231"/>
        <v>201703</v>
      </c>
    </row>
    <row r="7421" spans="1:13" x14ac:dyDescent="0.25">
      <c r="A7421" s="35" t="str">
        <f>VLOOKUP(B7421,ResCat!$A$2:$B$269,2,FALSE)</f>
        <v>XXX</v>
      </c>
      <c r="B7421" s="68" t="str">
        <f>IF(ISNA(VLOOKUP(C7421,COA!$A$2:$B$340,2,FALSE)),"XXX",VLOOKUP(C7421,COA!$A$2:$B$340,2,FALSE))</f>
        <v>D75</v>
      </c>
      <c r="C7421" s="149" t="str">
        <f t="shared" si="232"/>
        <v>0014-1012-0042</v>
      </c>
      <c r="D7421" s="134" t="s">
        <v>569</v>
      </c>
      <c r="E7421" s="134" t="s">
        <v>449</v>
      </c>
      <c r="F7421" s="134" t="s">
        <v>686</v>
      </c>
      <c r="G7421" s="134" t="s">
        <v>328</v>
      </c>
      <c r="H7421" s="134" t="s">
        <v>1023</v>
      </c>
      <c r="I7421" s="134" t="s">
        <v>368</v>
      </c>
      <c r="J7421" s="135">
        <v>235</v>
      </c>
      <c r="K7421" s="135">
        <v>0</v>
      </c>
      <c r="L7421" s="135">
        <v>0</v>
      </c>
      <c r="M7421" s="141" t="str">
        <f t="shared" si="231"/>
        <v>201704</v>
      </c>
    </row>
    <row r="7422" spans="1:13" x14ac:dyDescent="0.25">
      <c r="A7422" s="35" t="str">
        <f>VLOOKUP(B7422,ResCat!$A$2:$B$269,2,FALSE)</f>
        <v>XXX</v>
      </c>
      <c r="B7422" s="68" t="str">
        <f>IF(ISNA(VLOOKUP(C7422,COA!$A$2:$B$340,2,FALSE)),"XXX",VLOOKUP(C7422,COA!$A$2:$B$340,2,FALSE))</f>
        <v>D75</v>
      </c>
      <c r="C7422" s="149" t="str">
        <f t="shared" si="232"/>
        <v>0014-1012-0042</v>
      </c>
      <c r="D7422" s="134" t="s">
        <v>569</v>
      </c>
      <c r="E7422" s="134" t="s">
        <v>449</v>
      </c>
      <c r="F7422" s="134" t="s">
        <v>686</v>
      </c>
      <c r="G7422" s="134" t="s">
        <v>332</v>
      </c>
      <c r="H7422" s="134" t="s">
        <v>1023</v>
      </c>
      <c r="I7422" s="134" t="s">
        <v>368</v>
      </c>
      <c r="J7422" s="135">
        <v>1900</v>
      </c>
      <c r="K7422" s="135">
        <v>0</v>
      </c>
      <c r="L7422" s="135">
        <v>0</v>
      </c>
      <c r="M7422" s="141" t="str">
        <f t="shared" si="231"/>
        <v>201706</v>
      </c>
    </row>
    <row r="7423" spans="1:13" x14ac:dyDescent="0.25">
      <c r="A7423" s="35" t="str">
        <f>VLOOKUP(B7423,ResCat!$A$2:$B$269,2,FALSE)</f>
        <v>XXX</v>
      </c>
      <c r="B7423" s="68" t="str">
        <f>IF(ISNA(VLOOKUP(C7423,COA!$A$2:$B$340,2,FALSE)),"XXX",VLOOKUP(C7423,COA!$A$2:$B$340,2,FALSE))</f>
        <v>D75</v>
      </c>
      <c r="C7423" s="149" t="str">
        <f t="shared" si="232"/>
        <v>0014-1012-0042</v>
      </c>
      <c r="D7423" s="134" t="s">
        <v>569</v>
      </c>
      <c r="E7423" s="134" t="s">
        <v>449</v>
      </c>
      <c r="F7423" s="134" t="s">
        <v>686</v>
      </c>
      <c r="G7423" s="134" t="s">
        <v>335</v>
      </c>
      <c r="H7423" s="134" t="s">
        <v>1023</v>
      </c>
      <c r="I7423" s="134" t="s">
        <v>368</v>
      </c>
      <c r="J7423" s="135">
        <v>2060</v>
      </c>
      <c r="K7423" s="135">
        <v>0</v>
      </c>
      <c r="L7423" s="135">
        <v>0</v>
      </c>
      <c r="M7423" s="141" t="str">
        <f t="shared" si="231"/>
        <v>201707</v>
      </c>
    </row>
    <row r="7424" spans="1:13" x14ac:dyDescent="0.25">
      <c r="A7424" s="35" t="str">
        <f>VLOOKUP(B7424,ResCat!$A$2:$B$269,2,FALSE)</f>
        <v>XXX</v>
      </c>
      <c r="B7424" s="68" t="str">
        <f>IF(ISNA(VLOOKUP(C7424,COA!$A$2:$B$340,2,FALSE)),"XXX",VLOOKUP(C7424,COA!$A$2:$B$340,2,FALSE))</f>
        <v>D75</v>
      </c>
      <c r="C7424" s="149" t="str">
        <f t="shared" si="232"/>
        <v>0014-1012-0042</v>
      </c>
      <c r="D7424" s="134" t="s">
        <v>569</v>
      </c>
      <c r="E7424" s="134" t="s">
        <v>449</v>
      </c>
      <c r="F7424" s="134" t="s">
        <v>686</v>
      </c>
      <c r="G7424" s="134" t="s">
        <v>4</v>
      </c>
      <c r="H7424" s="134" t="s">
        <v>1023</v>
      </c>
      <c r="I7424" s="134" t="s">
        <v>368</v>
      </c>
      <c r="J7424" s="135">
        <v>718</v>
      </c>
      <c r="K7424" s="135">
        <v>0</v>
      </c>
      <c r="L7424" s="135">
        <v>0</v>
      </c>
      <c r="M7424" s="141" t="str">
        <f t="shared" si="231"/>
        <v>201708</v>
      </c>
    </row>
    <row r="7425" spans="1:13" x14ac:dyDescent="0.25">
      <c r="A7425" s="35" t="str">
        <f>VLOOKUP(B7425,ResCat!$A$2:$B$269,2,FALSE)</f>
        <v>XXX</v>
      </c>
      <c r="B7425" s="68" t="str">
        <f>IF(ISNA(VLOOKUP(C7425,COA!$A$2:$B$340,2,FALSE)),"XXX",VLOOKUP(C7425,COA!$A$2:$B$340,2,FALSE))</f>
        <v>D75</v>
      </c>
      <c r="C7425" s="149" t="str">
        <f t="shared" si="232"/>
        <v>0014-1012-0042</v>
      </c>
      <c r="D7425" s="134" t="s">
        <v>569</v>
      </c>
      <c r="E7425" s="134" t="s">
        <v>449</v>
      </c>
      <c r="F7425" s="134" t="s">
        <v>686</v>
      </c>
      <c r="G7425" s="134" t="s">
        <v>511</v>
      </c>
      <c r="H7425" s="134" t="s">
        <v>1023</v>
      </c>
      <c r="I7425" s="134" t="s">
        <v>368</v>
      </c>
      <c r="J7425" s="135">
        <v>495</v>
      </c>
      <c r="K7425" s="135">
        <v>0</v>
      </c>
      <c r="L7425" s="135">
        <v>0</v>
      </c>
      <c r="M7425" s="141" t="str">
        <f t="shared" si="231"/>
        <v>201709</v>
      </c>
    </row>
    <row r="7426" spans="1:13" x14ac:dyDescent="0.25">
      <c r="A7426" s="35" t="str">
        <f>VLOOKUP(B7426,ResCat!$A$2:$B$269,2,FALSE)</f>
        <v>XXX</v>
      </c>
      <c r="B7426" s="68" t="str">
        <f>IF(ISNA(VLOOKUP(C7426,COA!$A$2:$B$340,2,FALSE)),"XXX",VLOOKUP(C7426,COA!$A$2:$B$340,2,FALSE))</f>
        <v>D75</v>
      </c>
      <c r="C7426" s="149" t="str">
        <f t="shared" si="232"/>
        <v>0014-1012-0042</v>
      </c>
      <c r="D7426" s="134" t="s">
        <v>569</v>
      </c>
      <c r="E7426" s="134" t="s">
        <v>449</v>
      </c>
      <c r="F7426" s="134" t="s">
        <v>686</v>
      </c>
      <c r="G7426" s="134" t="s">
        <v>969</v>
      </c>
      <c r="H7426" s="134" t="s">
        <v>1023</v>
      </c>
      <c r="I7426" s="134" t="s">
        <v>368</v>
      </c>
      <c r="J7426" s="135">
        <v>1150</v>
      </c>
      <c r="K7426" s="135">
        <v>0</v>
      </c>
      <c r="L7426" s="135">
        <v>0</v>
      </c>
      <c r="M7426" s="141" t="str">
        <f t="shared" si="231"/>
        <v>201710</v>
      </c>
    </row>
    <row r="7427" spans="1:13" x14ac:dyDescent="0.25">
      <c r="A7427" s="35" t="str">
        <f>VLOOKUP(B7427,ResCat!$A$2:$B$269,2,FALSE)</f>
        <v>XXX</v>
      </c>
      <c r="B7427" s="68" t="str">
        <f>IF(ISNA(VLOOKUP(C7427,COA!$A$2:$B$340,2,FALSE)),"XXX",VLOOKUP(C7427,COA!$A$2:$B$340,2,FALSE))</f>
        <v>D75</v>
      </c>
      <c r="C7427" s="149" t="str">
        <f t="shared" si="232"/>
        <v>0014-1012-0042</v>
      </c>
      <c r="D7427" s="134" t="s">
        <v>569</v>
      </c>
      <c r="E7427" s="134" t="s">
        <v>449</v>
      </c>
      <c r="F7427" s="134" t="s">
        <v>686</v>
      </c>
      <c r="G7427" s="134" t="s">
        <v>961</v>
      </c>
      <c r="H7427" s="134" t="s">
        <v>1023</v>
      </c>
      <c r="I7427" s="134" t="s">
        <v>368</v>
      </c>
      <c r="J7427" s="135">
        <v>1102</v>
      </c>
      <c r="K7427" s="135">
        <v>0</v>
      </c>
      <c r="L7427" s="135">
        <v>0</v>
      </c>
      <c r="M7427" s="141" t="str">
        <f t="shared" si="231"/>
        <v>201711</v>
      </c>
    </row>
    <row r="7428" spans="1:13" x14ac:dyDescent="0.25">
      <c r="A7428" s="35" t="str">
        <f>VLOOKUP(B7428,ResCat!$A$2:$B$269,2,FALSE)</f>
        <v>XXX</v>
      </c>
      <c r="B7428" s="68" t="str">
        <f>IF(ISNA(VLOOKUP(C7428,COA!$A$2:$B$340,2,FALSE)),"XXX",VLOOKUP(C7428,COA!$A$2:$B$340,2,FALSE))</f>
        <v>D75</v>
      </c>
      <c r="C7428" s="149" t="str">
        <f t="shared" si="232"/>
        <v>0014-1012-0042</v>
      </c>
      <c r="D7428" s="134" t="s">
        <v>569</v>
      </c>
      <c r="E7428" s="134" t="s">
        <v>449</v>
      </c>
      <c r="F7428" s="134" t="s">
        <v>686</v>
      </c>
      <c r="G7428" s="134" t="s">
        <v>970</v>
      </c>
      <c r="H7428" s="134" t="s">
        <v>1023</v>
      </c>
      <c r="I7428" s="134" t="s">
        <v>368</v>
      </c>
      <c r="J7428" s="135">
        <v>5005</v>
      </c>
      <c r="K7428" s="135">
        <v>0</v>
      </c>
      <c r="L7428" s="135">
        <v>0</v>
      </c>
      <c r="M7428" s="141" t="str">
        <f t="shared" ref="M7428:M7491" si="233">IF(G7428&lt;$M$1,$M$1,G7428)</f>
        <v>201712</v>
      </c>
    </row>
    <row r="7429" spans="1:13" x14ac:dyDescent="0.25">
      <c r="A7429" s="35" t="str">
        <f>VLOOKUP(B7429,ResCat!$A$2:$B$269,2,FALSE)</f>
        <v>XXX</v>
      </c>
      <c r="B7429" s="68" t="str">
        <f>IF(ISNA(VLOOKUP(C7429,COA!$A$2:$B$340,2,FALSE)),"XXX",VLOOKUP(C7429,COA!$A$2:$B$340,2,FALSE))</f>
        <v>D75</v>
      </c>
      <c r="C7429" s="149" t="str">
        <f t="shared" ref="C7429:C7492" si="234">D7429&amp;"-"&amp;E7429&amp;"-"&amp;F7429</f>
        <v>0014-1012-0042</v>
      </c>
      <c r="D7429" s="134" t="s">
        <v>569</v>
      </c>
      <c r="E7429" s="134" t="s">
        <v>449</v>
      </c>
      <c r="F7429" s="134" t="s">
        <v>686</v>
      </c>
      <c r="G7429" s="134" t="s">
        <v>1023</v>
      </c>
      <c r="H7429" s="134" t="s">
        <v>1023</v>
      </c>
      <c r="I7429" s="134" t="s">
        <v>368</v>
      </c>
      <c r="J7429" s="135">
        <v>6784</v>
      </c>
      <c r="K7429" s="135">
        <v>0</v>
      </c>
      <c r="L7429" s="135">
        <v>0</v>
      </c>
      <c r="M7429" s="141" t="str">
        <f t="shared" si="233"/>
        <v>201801</v>
      </c>
    </row>
    <row r="7430" spans="1:13" x14ac:dyDescent="0.25">
      <c r="A7430" s="35" t="str">
        <f>VLOOKUP(B7430,ResCat!$A$2:$B$269,2,FALSE)</f>
        <v>XXX</v>
      </c>
      <c r="B7430" s="68" t="str">
        <f>IF(ISNA(VLOOKUP(C7430,COA!$A$2:$B$340,2,FALSE)),"XXX",VLOOKUP(C7430,COA!$A$2:$B$340,2,FALSE))</f>
        <v>D75</v>
      </c>
      <c r="C7430" s="149" t="str">
        <f t="shared" si="234"/>
        <v>0014-1013-0042</v>
      </c>
      <c r="D7430" s="134" t="s">
        <v>569</v>
      </c>
      <c r="E7430" s="134" t="s">
        <v>454</v>
      </c>
      <c r="F7430" s="134" t="s">
        <v>686</v>
      </c>
      <c r="G7430" s="134" t="s">
        <v>363</v>
      </c>
      <c r="H7430" s="134" t="s">
        <v>1023</v>
      </c>
      <c r="I7430" s="134" t="s">
        <v>368</v>
      </c>
      <c r="J7430" s="135">
        <v>530.32000000000005</v>
      </c>
      <c r="K7430" s="135">
        <v>57.900000000000006</v>
      </c>
      <c r="L7430" s="135">
        <v>57.900000000000006</v>
      </c>
      <c r="M7430" s="141" t="str">
        <f t="shared" si="233"/>
        <v>201601</v>
      </c>
    </row>
    <row r="7431" spans="1:13" x14ac:dyDescent="0.25">
      <c r="A7431" s="35" t="str">
        <f>VLOOKUP(B7431,ResCat!$A$2:$B$269,2,FALSE)</f>
        <v>XXX</v>
      </c>
      <c r="B7431" s="68" t="str">
        <f>IF(ISNA(VLOOKUP(C7431,COA!$A$2:$B$340,2,FALSE)),"XXX",VLOOKUP(C7431,COA!$A$2:$B$340,2,FALSE))</f>
        <v>D75</v>
      </c>
      <c r="C7431" s="149" t="str">
        <f t="shared" si="234"/>
        <v>0014-1013-0042</v>
      </c>
      <c r="D7431" s="134" t="s">
        <v>569</v>
      </c>
      <c r="E7431" s="134" t="s">
        <v>454</v>
      </c>
      <c r="F7431" s="134" t="s">
        <v>686</v>
      </c>
      <c r="G7431" s="134" t="s">
        <v>349</v>
      </c>
      <c r="H7431" s="134" t="s">
        <v>1023</v>
      </c>
      <c r="I7431" s="134" t="s">
        <v>368</v>
      </c>
      <c r="J7431" s="135">
        <v>460</v>
      </c>
      <c r="K7431" s="135">
        <v>90.53</v>
      </c>
      <c r="L7431" s="135">
        <v>72.42</v>
      </c>
      <c r="M7431" s="141" t="str">
        <f t="shared" si="233"/>
        <v>201601</v>
      </c>
    </row>
    <row r="7432" spans="1:13" x14ac:dyDescent="0.25">
      <c r="A7432" s="35" t="str">
        <f>VLOOKUP(B7432,ResCat!$A$2:$B$269,2,FALSE)</f>
        <v>XXX</v>
      </c>
      <c r="B7432" s="68" t="str">
        <f>IF(ISNA(VLOOKUP(C7432,COA!$A$2:$B$340,2,FALSE)),"XXX",VLOOKUP(C7432,COA!$A$2:$B$340,2,FALSE))</f>
        <v>D75</v>
      </c>
      <c r="C7432" s="149" t="str">
        <f t="shared" si="234"/>
        <v>0014-1013-0042</v>
      </c>
      <c r="D7432" s="134" t="s">
        <v>569</v>
      </c>
      <c r="E7432" s="134" t="s">
        <v>454</v>
      </c>
      <c r="F7432" s="134" t="s">
        <v>686</v>
      </c>
      <c r="G7432" s="134" t="s">
        <v>337</v>
      </c>
      <c r="H7432" s="134" t="s">
        <v>1023</v>
      </c>
      <c r="I7432" s="134" t="s">
        <v>368</v>
      </c>
      <c r="J7432" s="135">
        <v>1600</v>
      </c>
      <c r="K7432" s="135">
        <v>0</v>
      </c>
      <c r="L7432" s="135">
        <v>0</v>
      </c>
      <c r="M7432" s="141" t="str">
        <f t="shared" si="233"/>
        <v>201601</v>
      </c>
    </row>
    <row r="7433" spans="1:13" x14ac:dyDescent="0.25">
      <c r="A7433" s="35" t="str">
        <f>VLOOKUP(B7433,ResCat!$A$2:$B$269,2,FALSE)</f>
        <v>XXX</v>
      </c>
      <c r="B7433" s="68" t="str">
        <f>IF(ISNA(VLOOKUP(C7433,COA!$A$2:$B$340,2,FALSE)),"XXX",VLOOKUP(C7433,COA!$A$2:$B$340,2,FALSE))</f>
        <v>D75</v>
      </c>
      <c r="C7433" s="149" t="str">
        <f t="shared" si="234"/>
        <v>0014-1013-0042</v>
      </c>
      <c r="D7433" s="134" t="s">
        <v>569</v>
      </c>
      <c r="E7433" s="134" t="s">
        <v>454</v>
      </c>
      <c r="F7433" s="134" t="s">
        <v>686</v>
      </c>
      <c r="G7433" s="134" t="s">
        <v>312</v>
      </c>
      <c r="H7433" s="134" t="s">
        <v>1023</v>
      </c>
      <c r="I7433" s="134" t="s">
        <v>368</v>
      </c>
      <c r="J7433" s="135">
        <v>1520</v>
      </c>
      <c r="K7433" s="135">
        <v>900.56999999999994</v>
      </c>
      <c r="L7433" s="135">
        <v>686.2299999999999</v>
      </c>
      <c r="M7433" s="141" t="str">
        <f t="shared" si="233"/>
        <v>201605</v>
      </c>
    </row>
    <row r="7434" spans="1:13" x14ac:dyDescent="0.25">
      <c r="A7434" s="35" t="str">
        <f>VLOOKUP(B7434,ResCat!$A$2:$B$269,2,FALSE)</f>
        <v>XXX</v>
      </c>
      <c r="B7434" s="68" t="str">
        <f>IF(ISNA(VLOOKUP(C7434,COA!$A$2:$B$340,2,FALSE)),"XXX",VLOOKUP(C7434,COA!$A$2:$B$340,2,FALSE))</f>
        <v>D75</v>
      </c>
      <c r="C7434" s="149" t="str">
        <f t="shared" si="234"/>
        <v>0014-1013-0042</v>
      </c>
      <c r="D7434" s="134" t="s">
        <v>569</v>
      </c>
      <c r="E7434" s="134" t="s">
        <v>454</v>
      </c>
      <c r="F7434" s="134" t="s">
        <v>686</v>
      </c>
      <c r="G7434" s="134" t="s">
        <v>342</v>
      </c>
      <c r="H7434" s="134" t="s">
        <v>1023</v>
      </c>
      <c r="I7434" s="134" t="s">
        <v>368</v>
      </c>
      <c r="J7434" s="135">
        <v>170</v>
      </c>
      <c r="K7434" s="135">
        <v>0</v>
      </c>
      <c r="L7434" s="135">
        <v>0</v>
      </c>
      <c r="M7434" s="141" t="str">
        <f t="shared" si="233"/>
        <v>201609</v>
      </c>
    </row>
    <row r="7435" spans="1:13" x14ac:dyDescent="0.25">
      <c r="A7435" s="35" t="str">
        <f>VLOOKUP(B7435,ResCat!$A$2:$B$269,2,FALSE)</f>
        <v>XXX</v>
      </c>
      <c r="B7435" s="68" t="str">
        <f>IF(ISNA(VLOOKUP(C7435,COA!$A$2:$B$340,2,FALSE)),"XXX",VLOOKUP(C7435,COA!$A$2:$B$340,2,FALSE))</f>
        <v>D75</v>
      </c>
      <c r="C7435" s="149" t="str">
        <f t="shared" si="234"/>
        <v>0014-1013-0042</v>
      </c>
      <c r="D7435" s="134" t="s">
        <v>569</v>
      </c>
      <c r="E7435" s="134" t="s">
        <v>454</v>
      </c>
      <c r="F7435" s="134" t="s">
        <v>686</v>
      </c>
      <c r="G7435" s="134" t="s">
        <v>318</v>
      </c>
      <c r="H7435" s="134" t="s">
        <v>1023</v>
      </c>
      <c r="I7435" s="134" t="s">
        <v>368</v>
      </c>
      <c r="J7435" s="135">
        <v>1240</v>
      </c>
      <c r="K7435" s="135">
        <v>0</v>
      </c>
      <c r="L7435" s="135">
        <v>0</v>
      </c>
      <c r="M7435" s="141" t="str">
        <f t="shared" si="233"/>
        <v>201611</v>
      </c>
    </row>
    <row r="7436" spans="1:13" x14ac:dyDescent="0.25">
      <c r="A7436" s="35" t="str">
        <f>VLOOKUP(B7436,ResCat!$A$2:$B$269,2,FALSE)</f>
        <v>XXX</v>
      </c>
      <c r="B7436" s="68" t="str">
        <f>IF(ISNA(VLOOKUP(C7436,COA!$A$2:$B$340,2,FALSE)),"XXX",VLOOKUP(C7436,COA!$A$2:$B$340,2,FALSE))</f>
        <v>D75</v>
      </c>
      <c r="C7436" s="149" t="str">
        <f t="shared" si="234"/>
        <v>0014-1013-0042</v>
      </c>
      <c r="D7436" s="134" t="s">
        <v>569</v>
      </c>
      <c r="E7436" s="134" t="s">
        <v>454</v>
      </c>
      <c r="F7436" s="134" t="s">
        <v>686</v>
      </c>
      <c r="G7436" s="134" t="s">
        <v>320</v>
      </c>
      <c r="H7436" s="134" t="s">
        <v>1023</v>
      </c>
      <c r="I7436" s="134" t="s">
        <v>368</v>
      </c>
      <c r="J7436" s="135">
        <v>8128</v>
      </c>
      <c r="K7436" s="135">
        <v>0</v>
      </c>
      <c r="L7436" s="135">
        <v>0</v>
      </c>
      <c r="M7436" s="141" t="str">
        <f t="shared" si="233"/>
        <v>201612</v>
      </c>
    </row>
    <row r="7437" spans="1:13" x14ac:dyDescent="0.25">
      <c r="A7437" s="35" t="str">
        <f>VLOOKUP(B7437,ResCat!$A$2:$B$269,2,FALSE)</f>
        <v>XXX</v>
      </c>
      <c r="B7437" s="68" t="str">
        <f>IF(ISNA(VLOOKUP(C7437,COA!$A$2:$B$340,2,FALSE)),"XXX",VLOOKUP(C7437,COA!$A$2:$B$340,2,FALSE))</f>
        <v>D75</v>
      </c>
      <c r="C7437" s="149" t="str">
        <f t="shared" si="234"/>
        <v>0014-1013-0042</v>
      </c>
      <c r="D7437" s="134" t="s">
        <v>569</v>
      </c>
      <c r="E7437" s="134" t="s">
        <v>454</v>
      </c>
      <c r="F7437" s="134" t="s">
        <v>686</v>
      </c>
      <c r="G7437" s="134" t="s">
        <v>322</v>
      </c>
      <c r="H7437" s="134" t="s">
        <v>1023</v>
      </c>
      <c r="I7437" s="134" t="s">
        <v>368</v>
      </c>
      <c r="J7437" s="135">
        <v>349.85</v>
      </c>
      <c r="K7437" s="135">
        <v>0</v>
      </c>
      <c r="L7437" s="135">
        <v>0</v>
      </c>
      <c r="M7437" s="141" t="str">
        <f t="shared" si="233"/>
        <v>201701</v>
      </c>
    </row>
    <row r="7438" spans="1:13" x14ac:dyDescent="0.25">
      <c r="A7438" s="35" t="str">
        <f>VLOOKUP(B7438,ResCat!$A$2:$B$269,2,FALSE)</f>
        <v>XXX</v>
      </c>
      <c r="B7438" s="68" t="str">
        <f>IF(ISNA(VLOOKUP(C7438,COA!$A$2:$B$340,2,FALSE)),"XXX",VLOOKUP(C7438,COA!$A$2:$B$340,2,FALSE))</f>
        <v>D75</v>
      </c>
      <c r="C7438" s="149" t="str">
        <f t="shared" si="234"/>
        <v>0014-1013-0042</v>
      </c>
      <c r="D7438" s="134" t="s">
        <v>569</v>
      </c>
      <c r="E7438" s="134" t="s">
        <v>454</v>
      </c>
      <c r="F7438" s="134" t="s">
        <v>686</v>
      </c>
      <c r="G7438" s="134" t="s">
        <v>326</v>
      </c>
      <c r="H7438" s="134" t="s">
        <v>1023</v>
      </c>
      <c r="I7438" s="134" t="s">
        <v>368</v>
      </c>
      <c r="J7438" s="135">
        <v>1699</v>
      </c>
      <c r="K7438" s="135">
        <v>0</v>
      </c>
      <c r="L7438" s="135">
        <v>0</v>
      </c>
      <c r="M7438" s="141" t="str">
        <f t="shared" si="233"/>
        <v>201703</v>
      </c>
    </row>
    <row r="7439" spans="1:13" x14ac:dyDescent="0.25">
      <c r="A7439" s="35" t="str">
        <f>VLOOKUP(B7439,ResCat!$A$2:$B$269,2,FALSE)</f>
        <v>XXX</v>
      </c>
      <c r="B7439" s="68" t="str">
        <f>IF(ISNA(VLOOKUP(C7439,COA!$A$2:$B$340,2,FALSE)),"XXX",VLOOKUP(C7439,COA!$A$2:$B$340,2,FALSE))</f>
        <v>D75</v>
      </c>
      <c r="C7439" s="149" t="str">
        <f t="shared" si="234"/>
        <v>0014-1013-0042</v>
      </c>
      <c r="D7439" s="134" t="s">
        <v>569</v>
      </c>
      <c r="E7439" s="134" t="s">
        <v>454</v>
      </c>
      <c r="F7439" s="134" t="s">
        <v>686</v>
      </c>
      <c r="G7439" s="134" t="s">
        <v>328</v>
      </c>
      <c r="H7439" s="134" t="s">
        <v>1023</v>
      </c>
      <c r="I7439" s="134" t="s">
        <v>368</v>
      </c>
      <c r="J7439" s="135">
        <v>1642</v>
      </c>
      <c r="K7439" s="135">
        <v>0</v>
      </c>
      <c r="L7439" s="135">
        <v>0</v>
      </c>
      <c r="M7439" s="141" t="str">
        <f t="shared" si="233"/>
        <v>201704</v>
      </c>
    </row>
    <row r="7440" spans="1:13" x14ac:dyDescent="0.25">
      <c r="A7440" s="35" t="str">
        <f>VLOOKUP(B7440,ResCat!$A$2:$B$269,2,FALSE)</f>
        <v>XXX</v>
      </c>
      <c r="B7440" s="68" t="str">
        <f>IF(ISNA(VLOOKUP(C7440,COA!$A$2:$B$340,2,FALSE)),"XXX",VLOOKUP(C7440,COA!$A$2:$B$340,2,FALSE))</f>
        <v>D75</v>
      </c>
      <c r="C7440" s="149" t="str">
        <f t="shared" si="234"/>
        <v>0014-1013-0042</v>
      </c>
      <c r="D7440" s="134" t="s">
        <v>569</v>
      </c>
      <c r="E7440" s="134" t="s">
        <v>454</v>
      </c>
      <c r="F7440" s="134" t="s">
        <v>686</v>
      </c>
      <c r="G7440" s="134" t="s">
        <v>330</v>
      </c>
      <c r="H7440" s="134" t="s">
        <v>1023</v>
      </c>
      <c r="I7440" s="134" t="s">
        <v>368</v>
      </c>
      <c r="J7440" s="135">
        <v>114.13</v>
      </c>
      <c r="K7440" s="135">
        <v>114.13</v>
      </c>
      <c r="L7440" s="135">
        <v>57.06</v>
      </c>
      <c r="M7440" s="141" t="str">
        <f t="shared" si="233"/>
        <v>201705</v>
      </c>
    </row>
    <row r="7441" spans="1:13" x14ac:dyDescent="0.25">
      <c r="A7441" s="35" t="str">
        <f>VLOOKUP(B7441,ResCat!$A$2:$B$269,2,FALSE)</f>
        <v>XXX</v>
      </c>
      <c r="B7441" s="68" t="str">
        <f>IF(ISNA(VLOOKUP(C7441,COA!$A$2:$B$340,2,FALSE)),"XXX",VLOOKUP(C7441,COA!$A$2:$B$340,2,FALSE))</f>
        <v>D75</v>
      </c>
      <c r="C7441" s="149" t="str">
        <f t="shared" si="234"/>
        <v>0014-1013-0042</v>
      </c>
      <c r="D7441" s="134" t="s">
        <v>569</v>
      </c>
      <c r="E7441" s="134" t="s">
        <v>454</v>
      </c>
      <c r="F7441" s="134" t="s">
        <v>686</v>
      </c>
      <c r="G7441" s="134" t="s">
        <v>332</v>
      </c>
      <c r="H7441" s="134" t="s">
        <v>1023</v>
      </c>
      <c r="I7441" s="134" t="s">
        <v>368</v>
      </c>
      <c r="J7441" s="135">
        <v>657.13</v>
      </c>
      <c r="K7441" s="135">
        <v>567.13</v>
      </c>
      <c r="L7441" s="135">
        <v>403.06</v>
      </c>
      <c r="M7441" s="141" t="str">
        <f t="shared" si="233"/>
        <v>201706</v>
      </c>
    </row>
    <row r="7442" spans="1:13" x14ac:dyDescent="0.25">
      <c r="A7442" s="35" t="str">
        <f>VLOOKUP(B7442,ResCat!$A$2:$B$269,2,FALSE)</f>
        <v>XXX</v>
      </c>
      <c r="B7442" s="68" t="str">
        <f>IF(ISNA(VLOOKUP(C7442,COA!$A$2:$B$340,2,FALSE)),"XXX",VLOOKUP(C7442,COA!$A$2:$B$340,2,FALSE))</f>
        <v>D75</v>
      </c>
      <c r="C7442" s="149" t="str">
        <f t="shared" si="234"/>
        <v>0014-1013-0042</v>
      </c>
      <c r="D7442" s="134" t="s">
        <v>569</v>
      </c>
      <c r="E7442" s="134" t="s">
        <v>454</v>
      </c>
      <c r="F7442" s="134" t="s">
        <v>686</v>
      </c>
      <c r="G7442" s="134" t="s">
        <v>335</v>
      </c>
      <c r="H7442" s="134" t="s">
        <v>1023</v>
      </c>
      <c r="I7442" s="134" t="s">
        <v>368</v>
      </c>
      <c r="J7442" s="135">
        <v>1866.13</v>
      </c>
      <c r="K7442" s="135">
        <v>380.13</v>
      </c>
      <c r="L7442" s="135">
        <v>269.86</v>
      </c>
      <c r="M7442" s="141" t="str">
        <f t="shared" si="233"/>
        <v>201707</v>
      </c>
    </row>
    <row r="7443" spans="1:13" x14ac:dyDescent="0.25">
      <c r="A7443" s="35" t="str">
        <f>VLOOKUP(B7443,ResCat!$A$2:$B$269,2,FALSE)</f>
        <v>XXX</v>
      </c>
      <c r="B7443" s="68" t="str">
        <f>IF(ISNA(VLOOKUP(C7443,COA!$A$2:$B$340,2,FALSE)),"XXX",VLOOKUP(C7443,COA!$A$2:$B$340,2,FALSE))</f>
        <v>D75</v>
      </c>
      <c r="C7443" s="149" t="str">
        <f t="shared" si="234"/>
        <v>0014-1013-0042</v>
      </c>
      <c r="D7443" s="134" t="s">
        <v>569</v>
      </c>
      <c r="E7443" s="134" t="s">
        <v>454</v>
      </c>
      <c r="F7443" s="134" t="s">
        <v>686</v>
      </c>
      <c r="G7443" s="134" t="s">
        <v>4</v>
      </c>
      <c r="H7443" s="134" t="s">
        <v>1023</v>
      </c>
      <c r="I7443" s="134" t="s">
        <v>368</v>
      </c>
      <c r="J7443" s="135">
        <v>5679.13</v>
      </c>
      <c r="K7443" s="135">
        <v>1393.13</v>
      </c>
      <c r="L7443" s="135">
        <v>714.66000000000008</v>
      </c>
      <c r="M7443" s="141" t="str">
        <f t="shared" si="233"/>
        <v>201708</v>
      </c>
    </row>
    <row r="7444" spans="1:13" x14ac:dyDescent="0.25">
      <c r="A7444" s="35" t="str">
        <f>VLOOKUP(B7444,ResCat!$A$2:$B$269,2,FALSE)</f>
        <v>XXX</v>
      </c>
      <c r="B7444" s="68" t="str">
        <f>IF(ISNA(VLOOKUP(C7444,COA!$A$2:$B$340,2,FALSE)),"XXX",VLOOKUP(C7444,COA!$A$2:$B$340,2,FALSE))</f>
        <v>D75</v>
      </c>
      <c r="C7444" s="149" t="str">
        <f t="shared" si="234"/>
        <v>0014-1013-0042</v>
      </c>
      <c r="D7444" s="134" t="s">
        <v>569</v>
      </c>
      <c r="E7444" s="134" t="s">
        <v>454</v>
      </c>
      <c r="F7444" s="134" t="s">
        <v>686</v>
      </c>
      <c r="G7444" s="134" t="s">
        <v>511</v>
      </c>
      <c r="H7444" s="134" t="s">
        <v>1023</v>
      </c>
      <c r="I7444" s="134" t="s">
        <v>368</v>
      </c>
      <c r="J7444" s="135">
        <v>10332.130000000001</v>
      </c>
      <c r="K7444" s="135">
        <v>2418.13</v>
      </c>
      <c r="L7444" s="135">
        <v>1212.3600000000001</v>
      </c>
      <c r="M7444" s="141" t="str">
        <f t="shared" si="233"/>
        <v>201709</v>
      </c>
    </row>
    <row r="7445" spans="1:13" x14ac:dyDescent="0.25">
      <c r="A7445" s="35" t="str">
        <f>VLOOKUP(B7445,ResCat!$A$2:$B$269,2,FALSE)</f>
        <v>XXX</v>
      </c>
      <c r="B7445" s="68" t="str">
        <f>IF(ISNA(VLOOKUP(C7445,COA!$A$2:$B$340,2,FALSE)),"XXX",VLOOKUP(C7445,COA!$A$2:$B$340,2,FALSE))</f>
        <v>D75</v>
      </c>
      <c r="C7445" s="149" t="str">
        <f t="shared" si="234"/>
        <v>0014-1013-0042</v>
      </c>
      <c r="D7445" s="134" t="s">
        <v>569</v>
      </c>
      <c r="E7445" s="134" t="s">
        <v>454</v>
      </c>
      <c r="F7445" s="134" t="s">
        <v>686</v>
      </c>
      <c r="G7445" s="134" t="s">
        <v>969</v>
      </c>
      <c r="H7445" s="134" t="s">
        <v>1023</v>
      </c>
      <c r="I7445" s="134" t="s">
        <v>368</v>
      </c>
      <c r="J7445" s="135">
        <v>21525.129999999997</v>
      </c>
      <c r="K7445" s="135">
        <v>5994.83</v>
      </c>
      <c r="L7445" s="135">
        <v>3541.3100000000004</v>
      </c>
      <c r="M7445" s="141" t="str">
        <f t="shared" si="233"/>
        <v>201710</v>
      </c>
    </row>
    <row r="7446" spans="1:13" x14ac:dyDescent="0.25">
      <c r="A7446" s="35" t="str">
        <f>VLOOKUP(B7446,ResCat!$A$2:$B$269,2,FALSE)</f>
        <v>XXX</v>
      </c>
      <c r="B7446" s="68" t="str">
        <f>IF(ISNA(VLOOKUP(C7446,COA!$A$2:$B$340,2,FALSE)),"XXX",VLOOKUP(C7446,COA!$A$2:$B$340,2,FALSE))</f>
        <v>D75</v>
      </c>
      <c r="C7446" s="149" t="str">
        <f t="shared" si="234"/>
        <v>0014-1013-0042</v>
      </c>
      <c r="D7446" s="134" t="s">
        <v>569</v>
      </c>
      <c r="E7446" s="134" t="s">
        <v>454</v>
      </c>
      <c r="F7446" s="134" t="s">
        <v>686</v>
      </c>
      <c r="G7446" s="134" t="s">
        <v>961</v>
      </c>
      <c r="H7446" s="134" t="s">
        <v>1023</v>
      </c>
      <c r="I7446" s="134" t="s">
        <v>368</v>
      </c>
      <c r="J7446" s="135">
        <v>12103.649999999996</v>
      </c>
      <c r="K7446" s="135">
        <v>6202.8799999999974</v>
      </c>
      <c r="L7446" s="135">
        <v>4040.0100000000007</v>
      </c>
      <c r="M7446" s="141" t="str">
        <f t="shared" si="233"/>
        <v>201711</v>
      </c>
    </row>
    <row r="7447" spans="1:13" x14ac:dyDescent="0.25">
      <c r="A7447" s="35" t="str">
        <f>VLOOKUP(B7447,ResCat!$A$2:$B$269,2,FALSE)</f>
        <v>XXX</v>
      </c>
      <c r="B7447" s="68" t="str">
        <f>IF(ISNA(VLOOKUP(C7447,COA!$A$2:$B$340,2,FALSE)),"XXX",VLOOKUP(C7447,COA!$A$2:$B$340,2,FALSE))</f>
        <v>D75</v>
      </c>
      <c r="C7447" s="149" t="str">
        <f t="shared" si="234"/>
        <v>0014-1013-0042</v>
      </c>
      <c r="D7447" s="134" t="s">
        <v>569</v>
      </c>
      <c r="E7447" s="134" t="s">
        <v>454</v>
      </c>
      <c r="F7447" s="134" t="s">
        <v>686</v>
      </c>
      <c r="G7447" s="134" t="s">
        <v>970</v>
      </c>
      <c r="H7447" s="134" t="s">
        <v>1023</v>
      </c>
      <c r="I7447" s="134" t="s">
        <v>368</v>
      </c>
      <c r="J7447" s="135">
        <v>129540.51</v>
      </c>
      <c r="K7447" s="135">
        <v>53692.44</v>
      </c>
      <c r="L7447" s="135">
        <v>35869.080000000009</v>
      </c>
      <c r="M7447" s="141" t="str">
        <f t="shared" si="233"/>
        <v>201712</v>
      </c>
    </row>
    <row r="7448" spans="1:13" x14ac:dyDescent="0.25">
      <c r="A7448" s="35" t="str">
        <f>VLOOKUP(B7448,ResCat!$A$2:$B$269,2,FALSE)</f>
        <v>XXX</v>
      </c>
      <c r="B7448" s="68" t="str">
        <f>IF(ISNA(VLOOKUP(C7448,COA!$A$2:$B$340,2,FALSE)),"XXX",VLOOKUP(C7448,COA!$A$2:$B$340,2,FALSE))</f>
        <v>D75</v>
      </c>
      <c r="C7448" s="149" t="str">
        <f t="shared" si="234"/>
        <v>0014-1013-0042</v>
      </c>
      <c r="D7448" s="134" t="s">
        <v>569</v>
      </c>
      <c r="E7448" s="134" t="s">
        <v>454</v>
      </c>
      <c r="F7448" s="134" t="s">
        <v>686</v>
      </c>
      <c r="G7448" s="134" t="s">
        <v>1023</v>
      </c>
      <c r="H7448" s="134" t="s">
        <v>1023</v>
      </c>
      <c r="I7448" s="134" t="s">
        <v>368</v>
      </c>
      <c r="J7448" s="135">
        <v>141174.40999999997</v>
      </c>
      <c r="K7448" s="135">
        <v>91797.31</v>
      </c>
      <c r="L7448" s="135">
        <v>63954.660000000025</v>
      </c>
      <c r="M7448" s="141" t="str">
        <f t="shared" si="233"/>
        <v>201801</v>
      </c>
    </row>
    <row r="7449" spans="1:13" x14ac:dyDescent="0.25">
      <c r="A7449" s="35" t="str">
        <f>VLOOKUP(B7449,ResCat!$A$2:$B$269,2,FALSE)</f>
        <v>XXX</v>
      </c>
      <c r="B7449" s="68" t="str">
        <f>IF(ISNA(VLOOKUP(C7449,COA!$A$2:$B$340,2,FALSE)),"XXX",VLOOKUP(C7449,COA!$A$2:$B$340,2,FALSE))</f>
        <v>E91</v>
      </c>
      <c r="C7449" s="149" t="str">
        <f t="shared" si="234"/>
        <v>0015-1004-0035</v>
      </c>
      <c r="D7449" s="134" t="s">
        <v>512</v>
      </c>
      <c r="E7449" s="134" t="s">
        <v>446</v>
      </c>
      <c r="F7449" s="134" t="s">
        <v>468</v>
      </c>
      <c r="G7449" s="134" t="s">
        <v>322</v>
      </c>
      <c r="H7449" s="134" t="s">
        <v>1023</v>
      </c>
      <c r="I7449" s="134" t="s">
        <v>370</v>
      </c>
      <c r="J7449" s="135">
        <v>220</v>
      </c>
      <c r="K7449" s="135">
        <v>120</v>
      </c>
      <c r="L7449" s="135">
        <v>120</v>
      </c>
      <c r="M7449" s="141" t="str">
        <f t="shared" si="233"/>
        <v>201701</v>
      </c>
    </row>
    <row r="7450" spans="1:13" x14ac:dyDescent="0.25">
      <c r="A7450" s="35" t="str">
        <f>VLOOKUP(B7450,ResCat!$A$2:$B$269,2,FALSE)</f>
        <v>XXX</v>
      </c>
      <c r="B7450" s="68" t="str">
        <f>IF(ISNA(VLOOKUP(C7450,COA!$A$2:$B$340,2,FALSE)),"XXX",VLOOKUP(C7450,COA!$A$2:$B$340,2,FALSE))</f>
        <v>E91</v>
      </c>
      <c r="C7450" s="149" t="str">
        <f t="shared" si="234"/>
        <v>0015-1004-0035</v>
      </c>
      <c r="D7450" s="134" t="s">
        <v>512</v>
      </c>
      <c r="E7450" s="134" t="s">
        <v>446</v>
      </c>
      <c r="F7450" s="134" t="s">
        <v>468</v>
      </c>
      <c r="G7450" s="134" t="s">
        <v>335</v>
      </c>
      <c r="H7450" s="134" t="s">
        <v>1023</v>
      </c>
      <c r="I7450" s="134" t="s">
        <v>370</v>
      </c>
      <c r="J7450" s="135">
        <v>313.5</v>
      </c>
      <c r="K7450" s="135">
        <v>105</v>
      </c>
      <c r="L7450" s="135">
        <v>105</v>
      </c>
      <c r="M7450" s="141" t="str">
        <f t="shared" si="233"/>
        <v>201707</v>
      </c>
    </row>
    <row r="7451" spans="1:13" x14ac:dyDescent="0.25">
      <c r="A7451" s="35" t="str">
        <f>VLOOKUP(B7451,ResCat!$A$2:$B$269,2,FALSE)</f>
        <v>XXX</v>
      </c>
      <c r="B7451" s="68" t="str">
        <f>IF(ISNA(VLOOKUP(C7451,COA!$A$2:$B$340,2,FALSE)),"XXX",VLOOKUP(C7451,COA!$A$2:$B$340,2,FALSE))</f>
        <v>E91</v>
      </c>
      <c r="C7451" s="149" t="str">
        <f t="shared" si="234"/>
        <v>0015-1004-0035</v>
      </c>
      <c r="D7451" s="134" t="s">
        <v>512</v>
      </c>
      <c r="E7451" s="134" t="s">
        <v>446</v>
      </c>
      <c r="F7451" s="134" t="s">
        <v>468</v>
      </c>
      <c r="G7451" s="134" t="s">
        <v>511</v>
      </c>
      <c r="H7451" s="134" t="s">
        <v>1023</v>
      </c>
      <c r="I7451" s="134" t="s">
        <v>370</v>
      </c>
      <c r="J7451" s="135">
        <v>439</v>
      </c>
      <c r="K7451" s="135">
        <v>294.94</v>
      </c>
      <c r="L7451" s="135">
        <v>294.94</v>
      </c>
      <c r="M7451" s="141" t="str">
        <f t="shared" si="233"/>
        <v>201709</v>
      </c>
    </row>
    <row r="7452" spans="1:13" x14ac:dyDescent="0.25">
      <c r="A7452" s="35" t="str">
        <f>VLOOKUP(B7452,ResCat!$A$2:$B$269,2,FALSE)</f>
        <v>XXX</v>
      </c>
      <c r="B7452" s="68" t="str">
        <f>IF(ISNA(VLOOKUP(C7452,COA!$A$2:$B$340,2,FALSE)),"XXX",VLOOKUP(C7452,COA!$A$2:$B$340,2,FALSE))</f>
        <v>E91</v>
      </c>
      <c r="C7452" s="149" t="str">
        <f t="shared" si="234"/>
        <v>0015-1004-0035</v>
      </c>
      <c r="D7452" s="134" t="s">
        <v>512</v>
      </c>
      <c r="E7452" s="134" t="s">
        <v>446</v>
      </c>
      <c r="F7452" s="134" t="s">
        <v>468</v>
      </c>
      <c r="G7452" s="134" t="s">
        <v>969</v>
      </c>
      <c r="H7452" s="134" t="s">
        <v>1023</v>
      </c>
      <c r="I7452" s="134" t="s">
        <v>370</v>
      </c>
      <c r="J7452" s="135">
        <v>398</v>
      </c>
      <c r="K7452" s="135">
        <v>262</v>
      </c>
      <c r="L7452" s="135">
        <v>262</v>
      </c>
      <c r="M7452" s="141" t="str">
        <f t="shared" si="233"/>
        <v>201710</v>
      </c>
    </row>
    <row r="7453" spans="1:13" x14ac:dyDescent="0.25">
      <c r="A7453" s="35" t="str">
        <f>VLOOKUP(B7453,ResCat!$A$2:$B$269,2,FALSE)</f>
        <v>XXX</v>
      </c>
      <c r="B7453" s="68" t="str">
        <f>IF(ISNA(VLOOKUP(C7453,COA!$A$2:$B$340,2,FALSE)),"XXX",VLOOKUP(C7453,COA!$A$2:$B$340,2,FALSE))</f>
        <v>E91</v>
      </c>
      <c r="C7453" s="149" t="str">
        <f t="shared" si="234"/>
        <v>0015-1004-0035</v>
      </c>
      <c r="D7453" s="134" t="s">
        <v>512</v>
      </c>
      <c r="E7453" s="134" t="s">
        <v>446</v>
      </c>
      <c r="F7453" s="134" t="s">
        <v>468</v>
      </c>
      <c r="G7453" s="134" t="s">
        <v>961</v>
      </c>
      <c r="H7453" s="134" t="s">
        <v>1023</v>
      </c>
      <c r="I7453" s="134" t="s">
        <v>370</v>
      </c>
      <c r="J7453" s="135">
        <v>1439.12</v>
      </c>
      <c r="K7453" s="135">
        <v>628.17999999999995</v>
      </c>
      <c r="L7453" s="135">
        <v>628.17999999999995</v>
      </c>
      <c r="M7453" s="141" t="str">
        <f t="shared" si="233"/>
        <v>201711</v>
      </c>
    </row>
    <row r="7454" spans="1:13" x14ac:dyDescent="0.25">
      <c r="A7454" s="35" t="str">
        <f>VLOOKUP(B7454,ResCat!$A$2:$B$269,2,FALSE)</f>
        <v>XXX</v>
      </c>
      <c r="B7454" s="68" t="str">
        <f>IF(ISNA(VLOOKUP(C7454,COA!$A$2:$B$340,2,FALSE)),"XXX",VLOOKUP(C7454,COA!$A$2:$B$340,2,FALSE))</f>
        <v>E91</v>
      </c>
      <c r="C7454" s="149" t="str">
        <f t="shared" si="234"/>
        <v>0015-1004-0035</v>
      </c>
      <c r="D7454" s="134" t="s">
        <v>512</v>
      </c>
      <c r="E7454" s="134" t="s">
        <v>446</v>
      </c>
      <c r="F7454" s="134" t="s">
        <v>468</v>
      </c>
      <c r="G7454" s="134" t="s">
        <v>970</v>
      </c>
      <c r="H7454" s="134" t="s">
        <v>1023</v>
      </c>
      <c r="I7454" s="134" t="s">
        <v>370</v>
      </c>
      <c r="J7454" s="135">
        <v>12496.96</v>
      </c>
      <c r="K7454" s="135">
        <v>4442.5</v>
      </c>
      <c r="L7454" s="135">
        <v>4442.5</v>
      </c>
      <c r="M7454" s="141" t="str">
        <f t="shared" si="233"/>
        <v>201712</v>
      </c>
    </row>
    <row r="7455" spans="1:13" x14ac:dyDescent="0.25">
      <c r="A7455" s="35" t="str">
        <f>VLOOKUP(B7455,ResCat!$A$2:$B$269,2,FALSE)</f>
        <v>XXX</v>
      </c>
      <c r="B7455" s="68" t="str">
        <f>IF(ISNA(VLOOKUP(C7455,COA!$A$2:$B$340,2,FALSE)),"XXX",VLOOKUP(C7455,COA!$A$2:$B$340,2,FALSE))</f>
        <v>E91</v>
      </c>
      <c r="C7455" s="149" t="str">
        <f t="shared" si="234"/>
        <v>0015-1004-0035</v>
      </c>
      <c r="D7455" s="134" t="s">
        <v>512</v>
      </c>
      <c r="E7455" s="134" t="s">
        <v>446</v>
      </c>
      <c r="F7455" s="134" t="s">
        <v>468</v>
      </c>
      <c r="G7455" s="134" t="s">
        <v>1023</v>
      </c>
      <c r="H7455" s="134" t="s">
        <v>1023</v>
      </c>
      <c r="I7455" s="134" t="s">
        <v>370</v>
      </c>
      <c r="J7455" s="135">
        <v>22439.309999999994</v>
      </c>
      <c r="K7455" s="135">
        <v>8911.3799999999956</v>
      </c>
      <c r="L7455" s="135">
        <v>8911.3799999999956</v>
      </c>
      <c r="M7455" s="141" t="str">
        <f t="shared" si="233"/>
        <v>201801</v>
      </c>
    </row>
    <row r="7456" spans="1:13" x14ac:dyDescent="0.25">
      <c r="A7456" s="35" t="str">
        <f>VLOOKUP(B7456,ResCat!$A$2:$B$269,2,FALSE)</f>
        <v>XXX</v>
      </c>
      <c r="B7456" s="68" t="str">
        <f>IF(ISNA(VLOOKUP(C7456,COA!$A$2:$B$340,2,FALSE)),"XXX",VLOOKUP(C7456,COA!$A$2:$B$340,2,FALSE))</f>
        <v>E91</v>
      </c>
      <c r="C7456" s="149" t="str">
        <f t="shared" si="234"/>
        <v>0015-1006-0035</v>
      </c>
      <c r="D7456" s="134" t="s">
        <v>512</v>
      </c>
      <c r="E7456" s="134" t="s">
        <v>456</v>
      </c>
      <c r="F7456" s="134" t="s">
        <v>468</v>
      </c>
      <c r="G7456" s="134" t="s">
        <v>332</v>
      </c>
      <c r="H7456" s="134" t="s">
        <v>1023</v>
      </c>
      <c r="I7456" s="134" t="s">
        <v>370</v>
      </c>
      <c r="J7456" s="135">
        <v>437</v>
      </c>
      <c r="K7456" s="135">
        <v>130</v>
      </c>
      <c r="L7456" s="135">
        <v>130</v>
      </c>
      <c r="M7456" s="141" t="str">
        <f t="shared" si="233"/>
        <v>201706</v>
      </c>
    </row>
    <row r="7457" spans="1:13" x14ac:dyDescent="0.25">
      <c r="A7457" s="35" t="str">
        <f>VLOOKUP(B7457,ResCat!$A$2:$B$269,2,FALSE)</f>
        <v>XXX</v>
      </c>
      <c r="B7457" s="68" t="str">
        <f>IF(ISNA(VLOOKUP(C7457,COA!$A$2:$B$340,2,FALSE)),"XXX",VLOOKUP(C7457,COA!$A$2:$B$340,2,FALSE))</f>
        <v>E91</v>
      </c>
      <c r="C7457" s="149" t="str">
        <f t="shared" si="234"/>
        <v>0015-1006-0035</v>
      </c>
      <c r="D7457" s="134" t="s">
        <v>512</v>
      </c>
      <c r="E7457" s="134" t="s">
        <v>456</v>
      </c>
      <c r="F7457" s="134" t="s">
        <v>468</v>
      </c>
      <c r="G7457" s="134" t="s">
        <v>4</v>
      </c>
      <c r="H7457" s="134" t="s">
        <v>1023</v>
      </c>
      <c r="I7457" s="134" t="s">
        <v>370</v>
      </c>
      <c r="J7457" s="135">
        <v>363</v>
      </c>
      <c r="K7457" s="135">
        <v>100</v>
      </c>
      <c r="L7457" s="135">
        <v>100</v>
      </c>
      <c r="M7457" s="141" t="str">
        <f t="shared" si="233"/>
        <v>201708</v>
      </c>
    </row>
    <row r="7458" spans="1:13" x14ac:dyDescent="0.25">
      <c r="A7458" s="35" t="str">
        <f>VLOOKUP(B7458,ResCat!$A$2:$B$269,2,FALSE)</f>
        <v>XXX</v>
      </c>
      <c r="B7458" s="68" t="str">
        <f>IF(ISNA(VLOOKUP(C7458,COA!$A$2:$B$340,2,FALSE)),"XXX",VLOOKUP(C7458,COA!$A$2:$B$340,2,FALSE))</f>
        <v>E91</v>
      </c>
      <c r="C7458" s="149" t="str">
        <f t="shared" si="234"/>
        <v>0015-1006-0035</v>
      </c>
      <c r="D7458" s="134" t="s">
        <v>512</v>
      </c>
      <c r="E7458" s="134" t="s">
        <v>456</v>
      </c>
      <c r="F7458" s="134" t="s">
        <v>468</v>
      </c>
      <c r="G7458" s="134" t="s">
        <v>511</v>
      </c>
      <c r="H7458" s="134" t="s">
        <v>1023</v>
      </c>
      <c r="I7458" s="134" t="s">
        <v>370</v>
      </c>
      <c r="J7458" s="135">
        <v>180</v>
      </c>
      <c r="K7458" s="135">
        <v>50</v>
      </c>
      <c r="L7458" s="135">
        <v>50</v>
      </c>
      <c r="M7458" s="141" t="str">
        <f t="shared" si="233"/>
        <v>201709</v>
      </c>
    </row>
    <row r="7459" spans="1:13" x14ac:dyDescent="0.25">
      <c r="A7459" s="35" t="str">
        <f>VLOOKUP(B7459,ResCat!$A$2:$B$269,2,FALSE)</f>
        <v>XXX</v>
      </c>
      <c r="B7459" s="68" t="str">
        <f>IF(ISNA(VLOOKUP(C7459,COA!$A$2:$B$340,2,FALSE)),"XXX",VLOOKUP(C7459,COA!$A$2:$B$340,2,FALSE))</f>
        <v>E91</v>
      </c>
      <c r="C7459" s="149" t="str">
        <f t="shared" si="234"/>
        <v>0015-1006-0035</v>
      </c>
      <c r="D7459" s="134" t="s">
        <v>512</v>
      </c>
      <c r="E7459" s="134" t="s">
        <v>456</v>
      </c>
      <c r="F7459" s="134" t="s">
        <v>468</v>
      </c>
      <c r="G7459" s="134" t="s">
        <v>969</v>
      </c>
      <c r="H7459" s="134" t="s">
        <v>1023</v>
      </c>
      <c r="I7459" s="134" t="s">
        <v>370</v>
      </c>
      <c r="J7459" s="135">
        <v>1844.8</v>
      </c>
      <c r="K7459" s="135">
        <v>669.66</v>
      </c>
      <c r="L7459" s="135">
        <v>669.66</v>
      </c>
      <c r="M7459" s="141" t="str">
        <f t="shared" si="233"/>
        <v>201710</v>
      </c>
    </row>
    <row r="7460" spans="1:13" x14ac:dyDescent="0.25">
      <c r="A7460" s="35" t="str">
        <f>VLOOKUP(B7460,ResCat!$A$2:$B$269,2,FALSE)</f>
        <v>XXX</v>
      </c>
      <c r="B7460" s="68" t="str">
        <f>IF(ISNA(VLOOKUP(C7460,COA!$A$2:$B$340,2,FALSE)),"XXX",VLOOKUP(C7460,COA!$A$2:$B$340,2,FALSE))</f>
        <v>E91</v>
      </c>
      <c r="C7460" s="149" t="str">
        <f t="shared" si="234"/>
        <v>0015-1006-0035</v>
      </c>
      <c r="D7460" s="134" t="s">
        <v>512</v>
      </c>
      <c r="E7460" s="134" t="s">
        <v>456</v>
      </c>
      <c r="F7460" s="134" t="s">
        <v>468</v>
      </c>
      <c r="G7460" s="134" t="s">
        <v>961</v>
      </c>
      <c r="H7460" s="134" t="s">
        <v>1023</v>
      </c>
      <c r="I7460" s="134" t="s">
        <v>370</v>
      </c>
      <c r="J7460" s="135">
        <v>3121.49</v>
      </c>
      <c r="K7460" s="135">
        <v>1252.7000000000003</v>
      </c>
      <c r="L7460" s="135">
        <v>1252.7000000000003</v>
      </c>
      <c r="M7460" s="141" t="str">
        <f t="shared" si="233"/>
        <v>201711</v>
      </c>
    </row>
    <row r="7461" spans="1:13" x14ac:dyDescent="0.25">
      <c r="A7461" s="35" t="str">
        <f>VLOOKUP(B7461,ResCat!$A$2:$B$269,2,FALSE)</f>
        <v>XXX</v>
      </c>
      <c r="B7461" s="68" t="str">
        <f>IF(ISNA(VLOOKUP(C7461,COA!$A$2:$B$340,2,FALSE)),"XXX",VLOOKUP(C7461,COA!$A$2:$B$340,2,FALSE))</f>
        <v>E91</v>
      </c>
      <c r="C7461" s="149" t="str">
        <f t="shared" si="234"/>
        <v>0015-1006-0035</v>
      </c>
      <c r="D7461" s="134" t="s">
        <v>512</v>
      </c>
      <c r="E7461" s="134" t="s">
        <v>456</v>
      </c>
      <c r="F7461" s="134" t="s">
        <v>468</v>
      </c>
      <c r="G7461" s="134" t="s">
        <v>970</v>
      </c>
      <c r="H7461" s="134" t="s">
        <v>1023</v>
      </c>
      <c r="I7461" s="134" t="s">
        <v>370</v>
      </c>
      <c r="J7461" s="135">
        <v>14185.07</v>
      </c>
      <c r="K7461" s="135">
        <v>6270.42</v>
      </c>
      <c r="L7461" s="135">
        <v>6270.42</v>
      </c>
      <c r="M7461" s="141" t="str">
        <f t="shared" si="233"/>
        <v>201712</v>
      </c>
    </row>
    <row r="7462" spans="1:13" x14ac:dyDescent="0.25">
      <c r="A7462" s="35" t="str">
        <f>VLOOKUP(B7462,ResCat!$A$2:$B$269,2,FALSE)</f>
        <v>XXX</v>
      </c>
      <c r="B7462" s="68" t="str">
        <f>IF(ISNA(VLOOKUP(C7462,COA!$A$2:$B$340,2,FALSE)),"XXX",VLOOKUP(C7462,COA!$A$2:$B$340,2,FALSE))</f>
        <v>E91</v>
      </c>
      <c r="C7462" s="149" t="str">
        <f t="shared" si="234"/>
        <v>0015-1006-0035</v>
      </c>
      <c r="D7462" s="134" t="s">
        <v>512</v>
      </c>
      <c r="E7462" s="134" t="s">
        <v>456</v>
      </c>
      <c r="F7462" s="134" t="s">
        <v>468</v>
      </c>
      <c r="G7462" s="134" t="s">
        <v>1023</v>
      </c>
      <c r="H7462" s="134" t="s">
        <v>1023</v>
      </c>
      <c r="I7462" s="134" t="s">
        <v>370</v>
      </c>
      <c r="J7462" s="135">
        <v>16574.349999999999</v>
      </c>
      <c r="K7462" s="135">
        <v>5766.34</v>
      </c>
      <c r="L7462" s="135">
        <v>5766.34</v>
      </c>
      <c r="M7462" s="141" t="str">
        <f t="shared" si="233"/>
        <v>201801</v>
      </c>
    </row>
    <row r="7463" spans="1:13" x14ac:dyDescent="0.25">
      <c r="A7463" s="35" t="str">
        <f>VLOOKUP(B7463,ResCat!$A$2:$B$269,2,FALSE)</f>
        <v>AGDMHC</v>
      </c>
      <c r="B7463" s="68" t="str">
        <f>IF(ISNA(VLOOKUP(C7463,COA!$A$2:$B$340,2,FALSE)),"XXX",VLOOKUP(C7463,COA!$A$2:$B$340,2,FALSE))</f>
        <v>E71</v>
      </c>
      <c r="C7463" s="149" t="str">
        <f t="shared" si="234"/>
        <v>0015-1012-0035</v>
      </c>
      <c r="D7463" s="134" t="s">
        <v>512</v>
      </c>
      <c r="E7463" s="134" t="s">
        <v>449</v>
      </c>
      <c r="F7463" s="134" t="s">
        <v>468</v>
      </c>
      <c r="G7463" s="134" t="s">
        <v>320</v>
      </c>
      <c r="H7463" s="134" t="s">
        <v>1023</v>
      </c>
      <c r="I7463" s="134" t="s">
        <v>370</v>
      </c>
      <c r="J7463" s="135">
        <v>334</v>
      </c>
      <c r="K7463" s="135">
        <v>96</v>
      </c>
      <c r="L7463" s="135">
        <v>96</v>
      </c>
      <c r="M7463" s="141" t="str">
        <f t="shared" si="233"/>
        <v>201612</v>
      </c>
    </row>
    <row r="7464" spans="1:13" x14ac:dyDescent="0.25">
      <c r="A7464" s="35" t="str">
        <f>VLOOKUP(B7464,ResCat!$A$2:$B$269,2,FALSE)</f>
        <v>AGDMHC</v>
      </c>
      <c r="B7464" s="68" t="str">
        <f>IF(ISNA(VLOOKUP(C7464,COA!$A$2:$B$340,2,FALSE)),"XXX",VLOOKUP(C7464,COA!$A$2:$B$340,2,FALSE))</f>
        <v>E71</v>
      </c>
      <c r="C7464" s="149" t="str">
        <f t="shared" si="234"/>
        <v>0015-1012-0035</v>
      </c>
      <c r="D7464" s="134" t="s">
        <v>512</v>
      </c>
      <c r="E7464" s="134" t="s">
        <v>449</v>
      </c>
      <c r="F7464" s="134" t="s">
        <v>468</v>
      </c>
      <c r="G7464" s="134" t="s">
        <v>322</v>
      </c>
      <c r="H7464" s="134" t="s">
        <v>1023</v>
      </c>
      <c r="I7464" s="134" t="s">
        <v>370</v>
      </c>
      <c r="J7464" s="135">
        <v>150</v>
      </c>
      <c r="K7464" s="135">
        <v>150</v>
      </c>
      <c r="L7464" s="135">
        <v>150</v>
      </c>
      <c r="M7464" s="141" t="str">
        <f t="shared" si="233"/>
        <v>201701</v>
      </c>
    </row>
    <row r="7465" spans="1:13" x14ac:dyDescent="0.25">
      <c r="A7465" s="35" t="str">
        <f>VLOOKUP(B7465,ResCat!$A$2:$B$269,2,FALSE)</f>
        <v>AGDMHC</v>
      </c>
      <c r="B7465" s="68" t="str">
        <f>IF(ISNA(VLOOKUP(C7465,COA!$A$2:$B$340,2,FALSE)),"XXX",VLOOKUP(C7465,COA!$A$2:$B$340,2,FALSE))</f>
        <v>E71</v>
      </c>
      <c r="C7465" s="149" t="str">
        <f t="shared" si="234"/>
        <v>0015-1012-0035</v>
      </c>
      <c r="D7465" s="134" t="s">
        <v>512</v>
      </c>
      <c r="E7465" s="134" t="s">
        <v>449</v>
      </c>
      <c r="F7465" s="134" t="s">
        <v>468</v>
      </c>
      <c r="G7465" s="134" t="s">
        <v>326</v>
      </c>
      <c r="H7465" s="134" t="s">
        <v>1023</v>
      </c>
      <c r="I7465" s="134" t="s">
        <v>370</v>
      </c>
      <c r="J7465" s="135">
        <v>238</v>
      </c>
      <c r="K7465" s="135">
        <v>70</v>
      </c>
      <c r="L7465" s="135">
        <v>70</v>
      </c>
      <c r="M7465" s="141" t="str">
        <f t="shared" si="233"/>
        <v>201703</v>
      </c>
    </row>
    <row r="7466" spans="1:13" x14ac:dyDescent="0.25">
      <c r="A7466" s="35" t="str">
        <f>VLOOKUP(B7466,ResCat!$A$2:$B$269,2,FALSE)</f>
        <v>AGDMHC</v>
      </c>
      <c r="B7466" s="68" t="str">
        <f>IF(ISNA(VLOOKUP(C7466,COA!$A$2:$B$340,2,FALSE)),"XXX",VLOOKUP(C7466,COA!$A$2:$B$340,2,FALSE))</f>
        <v>E71</v>
      </c>
      <c r="C7466" s="149" t="str">
        <f t="shared" si="234"/>
        <v>0015-1012-0035</v>
      </c>
      <c r="D7466" s="134" t="s">
        <v>512</v>
      </c>
      <c r="E7466" s="134" t="s">
        <v>449</v>
      </c>
      <c r="F7466" s="134" t="s">
        <v>468</v>
      </c>
      <c r="G7466" s="134" t="s">
        <v>335</v>
      </c>
      <c r="H7466" s="134" t="s">
        <v>1023</v>
      </c>
      <c r="I7466" s="134" t="s">
        <v>370</v>
      </c>
      <c r="J7466" s="135">
        <v>199.4</v>
      </c>
      <c r="K7466" s="135">
        <v>133</v>
      </c>
      <c r="L7466" s="135">
        <v>133</v>
      </c>
      <c r="M7466" s="141" t="str">
        <f t="shared" si="233"/>
        <v>201707</v>
      </c>
    </row>
    <row r="7467" spans="1:13" x14ac:dyDescent="0.25">
      <c r="A7467" s="35" t="str">
        <f>VLOOKUP(B7467,ResCat!$A$2:$B$269,2,FALSE)</f>
        <v>AGDMHC</v>
      </c>
      <c r="B7467" s="68" t="str">
        <f>IF(ISNA(VLOOKUP(C7467,COA!$A$2:$B$340,2,FALSE)),"XXX",VLOOKUP(C7467,COA!$A$2:$B$340,2,FALSE))</f>
        <v>E71</v>
      </c>
      <c r="C7467" s="149" t="str">
        <f t="shared" si="234"/>
        <v>0015-1012-0035</v>
      </c>
      <c r="D7467" s="134" t="s">
        <v>512</v>
      </c>
      <c r="E7467" s="134" t="s">
        <v>449</v>
      </c>
      <c r="F7467" s="134" t="s">
        <v>468</v>
      </c>
      <c r="G7467" s="134" t="s">
        <v>4</v>
      </c>
      <c r="H7467" s="134" t="s">
        <v>1023</v>
      </c>
      <c r="I7467" s="134" t="s">
        <v>370</v>
      </c>
      <c r="J7467" s="135">
        <v>625</v>
      </c>
      <c r="K7467" s="135">
        <v>205</v>
      </c>
      <c r="L7467" s="135">
        <v>205</v>
      </c>
      <c r="M7467" s="141" t="str">
        <f t="shared" si="233"/>
        <v>201708</v>
      </c>
    </row>
    <row r="7468" spans="1:13" x14ac:dyDescent="0.25">
      <c r="A7468" s="35" t="str">
        <f>VLOOKUP(B7468,ResCat!$A$2:$B$269,2,FALSE)</f>
        <v>AGDMHC</v>
      </c>
      <c r="B7468" s="68" t="str">
        <f>IF(ISNA(VLOOKUP(C7468,COA!$A$2:$B$340,2,FALSE)),"XXX",VLOOKUP(C7468,COA!$A$2:$B$340,2,FALSE))</f>
        <v>E71</v>
      </c>
      <c r="C7468" s="149" t="str">
        <f t="shared" si="234"/>
        <v>0015-1012-0035</v>
      </c>
      <c r="D7468" s="134" t="s">
        <v>512</v>
      </c>
      <c r="E7468" s="134" t="s">
        <v>449</v>
      </c>
      <c r="F7468" s="134" t="s">
        <v>468</v>
      </c>
      <c r="G7468" s="134" t="s">
        <v>511</v>
      </c>
      <c r="H7468" s="134" t="s">
        <v>1023</v>
      </c>
      <c r="I7468" s="134" t="s">
        <v>370</v>
      </c>
      <c r="J7468" s="135">
        <v>1241.3600000000001</v>
      </c>
      <c r="K7468" s="135">
        <v>294.5</v>
      </c>
      <c r="L7468" s="135">
        <v>294.5</v>
      </c>
      <c r="M7468" s="141" t="str">
        <f t="shared" si="233"/>
        <v>201709</v>
      </c>
    </row>
    <row r="7469" spans="1:13" x14ac:dyDescent="0.25">
      <c r="A7469" s="35" t="str">
        <f>VLOOKUP(B7469,ResCat!$A$2:$B$269,2,FALSE)</f>
        <v>AGDMHC</v>
      </c>
      <c r="B7469" s="68" t="str">
        <f>IF(ISNA(VLOOKUP(C7469,COA!$A$2:$B$340,2,FALSE)),"XXX",VLOOKUP(C7469,COA!$A$2:$B$340,2,FALSE))</f>
        <v>E71</v>
      </c>
      <c r="C7469" s="149" t="str">
        <f t="shared" si="234"/>
        <v>0015-1012-0035</v>
      </c>
      <c r="D7469" s="134" t="s">
        <v>512</v>
      </c>
      <c r="E7469" s="134" t="s">
        <v>449</v>
      </c>
      <c r="F7469" s="134" t="s">
        <v>468</v>
      </c>
      <c r="G7469" s="134" t="s">
        <v>969</v>
      </c>
      <c r="H7469" s="134" t="s">
        <v>1023</v>
      </c>
      <c r="I7469" s="134" t="s">
        <v>370</v>
      </c>
      <c r="J7469" s="135">
        <v>1478.72</v>
      </c>
      <c r="K7469" s="135">
        <v>448.5</v>
      </c>
      <c r="L7469" s="135">
        <v>448.5</v>
      </c>
      <c r="M7469" s="141" t="str">
        <f t="shared" si="233"/>
        <v>201710</v>
      </c>
    </row>
    <row r="7470" spans="1:13" x14ac:dyDescent="0.25">
      <c r="A7470" s="35" t="str">
        <f>VLOOKUP(B7470,ResCat!$A$2:$B$269,2,FALSE)</f>
        <v>AGDMHC</v>
      </c>
      <c r="B7470" s="68" t="str">
        <f>IF(ISNA(VLOOKUP(C7470,COA!$A$2:$B$340,2,FALSE)),"XXX",VLOOKUP(C7470,COA!$A$2:$B$340,2,FALSE))</f>
        <v>E71</v>
      </c>
      <c r="C7470" s="149" t="str">
        <f t="shared" si="234"/>
        <v>0015-1012-0035</v>
      </c>
      <c r="D7470" s="134" t="s">
        <v>512</v>
      </c>
      <c r="E7470" s="134" t="s">
        <v>449</v>
      </c>
      <c r="F7470" s="134" t="s">
        <v>468</v>
      </c>
      <c r="G7470" s="134" t="s">
        <v>961</v>
      </c>
      <c r="H7470" s="134" t="s">
        <v>1023</v>
      </c>
      <c r="I7470" s="134" t="s">
        <v>370</v>
      </c>
      <c r="J7470" s="135">
        <v>3135.9599999999996</v>
      </c>
      <c r="K7470" s="135">
        <v>1230.21</v>
      </c>
      <c r="L7470" s="135">
        <v>1230.21</v>
      </c>
      <c r="M7470" s="141" t="str">
        <f t="shared" si="233"/>
        <v>201711</v>
      </c>
    </row>
    <row r="7471" spans="1:13" x14ac:dyDescent="0.25">
      <c r="A7471" s="35" t="str">
        <f>VLOOKUP(B7471,ResCat!$A$2:$B$269,2,FALSE)</f>
        <v>AGDMHC</v>
      </c>
      <c r="B7471" s="68" t="str">
        <f>IF(ISNA(VLOOKUP(C7471,COA!$A$2:$B$340,2,FALSE)),"XXX",VLOOKUP(C7471,COA!$A$2:$B$340,2,FALSE))</f>
        <v>E71</v>
      </c>
      <c r="C7471" s="149" t="str">
        <f t="shared" si="234"/>
        <v>0015-1012-0035</v>
      </c>
      <c r="D7471" s="134" t="s">
        <v>512</v>
      </c>
      <c r="E7471" s="134" t="s">
        <v>449</v>
      </c>
      <c r="F7471" s="134" t="s">
        <v>468</v>
      </c>
      <c r="G7471" s="134" t="s">
        <v>970</v>
      </c>
      <c r="H7471" s="134" t="s">
        <v>1023</v>
      </c>
      <c r="I7471" s="134" t="s">
        <v>370</v>
      </c>
      <c r="J7471" s="135">
        <v>33234.540000000023</v>
      </c>
      <c r="K7471" s="135">
        <v>12123.850000000002</v>
      </c>
      <c r="L7471" s="135">
        <v>12123.850000000002</v>
      </c>
      <c r="M7471" s="141" t="str">
        <f t="shared" si="233"/>
        <v>201712</v>
      </c>
    </row>
    <row r="7472" spans="1:13" x14ac:dyDescent="0.25">
      <c r="A7472" s="35" t="str">
        <f>VLOOKUP(B7472,ResCat!$A$2:$B$269,2,FALSE)</f>
        <v>AGDMHC</v>
      </c>
      <c r="B7472" s="68" t="str">
        <f>IF(ISNA(VLOOKUP(C7472,COA!$A$2:$B$340,2,FALSE)),"XXX",VLOOKUP(C7472,COA!$A$2:$B$340,2,FALSE))</f>
        <v>E71</v>
      </c>
      <c r="C7472" s="149" t="str">
        <f t="shared" si="234"/>
        <v>0015-1012-0035</v>
      </c>
      <c r="D7472" s="134" t="s">
        <v>512</v>
      </c>
      <c r="E7472" s="134" t="s">
        <v>449</v>
      </c>
      <c r="F7472" s="134" t="s">
        <v>468</v>
      </c>
      <c r="G7472" s="134" t="s">
        <v>1023</v>
      </c>
      <c r="H7472" s="134" t="s">
        <v>1023</v>
      </c>
      <c r="I7472" s="134" t="s">
        <v>370</v>
      </c>
      <c r="J7472" s="135">
        <v>63858.409999999945</v>
      </c>
      <c r="K7472" s="135">
        <v>25153.609999999993</v>
      </c>
      <c r="L7472" s="135">
        <v>25153.609999999993</v>
      </c>
      <c r="M7472" s="141" t="str">
        <f t="shared" si="233"/>
        <v>201801</v>
      </c>
    </row>
    <row r="7473" spans="1:13" x14ac:dyDescent="0.25">
      <c r="A7473" s="35" t="str">
        <f>VLOOKUP(B7473,ResCat!$A$2:$B$269,2,FALSE)</f>
        <v>AGDMHC</v>
      </c>
      <c r="B7473" s="68" t="str">
        <f>IF(ISNA(VLOOKUP(C7473,COA!$A$2:$B$340,2,FALSE)),"XXX",VLOOKUP(C7473,COA!$A$2:$B$340,2,FALSE))</f>
        <v>E71</v>
      </c>
      <c r="C7473" s="149" t="str">
        <f t="shared" si="234"/>
        <v>0015-1013-0035</v>
      </c>
      <c r="D7473" s="134" t="s">
        <v>512</v>
      </c>
      <c r="E7473" s="134" t="s">
        <v>454</v>
      </c>
      <c r="F7473" s="134" t="s">
        <v>468</v>
      </c>
      <c r="G7473" s="134" t="s">
        <v>1023</v>
      </c>
      <c r="H7473" s="134" t="s">
        <v>1023</v>
      </c>
      <c r="I7473" s="134" t="s">
        <v>370</v>
      </c>
      <c r="J7473" s="135">
        <v>11706.249999999998</v>
      </c>
      <c r="K7473" s="135">
        <v>5433.909999999998</v>
      </c>
      <c r="L7473" s="135">
        <v>5433.909999999998</v>
      </c>
      <c r="M7473" s="141" t="str">
        <f t="shared" si="233"/>
        <v>201801</v>
      </c>
    </row>
    <row r="7474" spans="1:13" x14ac:dyDescent="0.25">
      <c r="A7474" s="35" t="str">
        <f>VLOOKUP(B7474,ResCat!$A$2:$B$269,2,FALSE)</f>
        <v>XXX</v>
      </c>
      <c r="B7474" s="68" t="str">
        <f>IF(ISNA(VLOOKUP(C7474,COA!$A$2:$B$340,2,FALSE)),"XXX",VLOOKUP(C7474,COA!$A$2:$B$340,2,FALSE))</f>
        <v>XXX</v>
      </c>
      <c r="C7474" s="149" t="str">
        <f t="shared" si="234"/>
        <v>0015-1014-0035</v>
      </c>
      <c r="D7474" s="134" t="s">
        <v>512</v>
      </c>
      <c r="E7474" s="134" t="s">
        <v>450</v>
      </c>
      <c r="F7474" s="134" t="s">
        <v>468</v>
      </c>
      <c r="G7474" s="134" t="s">
        <v>322</v>
      </c>
      <c r="H7474" s="134" t="s">
        <v>1023</v>
      </c>
      <c r="I7474" s="134" t="s">
        <v>370</v>
      </c>
      <c r="J7474" s="135">
        <v>1174</v>
      </c>
      <c r="K7474" s="135">
        <v>460</v>
      </c>
      <c r="L7474" s="135">
        <v>460</v>
      </c>
      <c r="M7474" s="141" t="str">
        <f t="shared" si="233"/>
        <v>201701</v>
      </c>
    </row>
    <row r="7475" spans="1:13" x14ac:dyDescent="0.25">
      <c r="A7475" s="35" t="str">
        <f>VLOOKUP(B7475,ResCat!$A$2:$B$269,2,FALSE)</f>
        <v>XXX</v>
      </c>
      <c r="B7475" s="68" t="str">
        <f>IF(ISNA(VLOOKUP(C7475,COA!$A$2:$B$340,2,FALSE)),"XXX",VLOOKUP(C7475,COA!$A$2:$B$340,2,FALSE))</f>
        <v>XXX</v>
      </c>
      <c r="C7475" s="149" t="str">
        <f t="shared" si="234"/>
        <v>0015-1014-0035</v>
      </c>
      <c r="D7475" s="134" t="s">
        <v>512</v>
      </c>
      <c r="E7475" s="134" t="s">
        <v>450</v>
      </c>
      <c r="F7475" s="134" t="s">
        <v>468</v>
      </c>
      <c r="G7475" s="134" t="s">
        <v>330</v>
      </c>
      <c r="H7475" s="134" t="s">
        <v>1023</v>
      </c>
      <c r="I7475" s="134" t="s">
        <v>370</v>
      </c>
      <c r="J7475" s="135">
        <v>561.92000000000007</v>
      </c>
      <c r="K7475" s="135">
        <v>87.92</v>
      </c>
      <c r="L7475" s="135">
        <v>87.92</v>
      </c>
      <c r="M7475" s="141" t="str">
        <f t="shared" si="233"/>
        <v>201705</v>
      </c>
    </row>
    <row r="7476" spans="1:13" x14ac:dyDescent="0.25">
      <c r="A7476" s="35" t="str">
        <f>VLOOKUP(B7476,ResCat!$A$2:$B$269,2,FALSE)</f>
        <v>XXX</v>
      </c>
      <c r="B7476" s="68" t="str">
        <f>IF(ISNA(VLOOKUP(C7476,COA!$A$2:$B$340,2,FALSE)),"XXX",VLOOKUP(C7476,COA!$A$2:$B$340,2,FALSE))</f>
        <v>XXX</v>
      </c>
      <c r="C7476" s="149" t="str">
        <f t="shared" si="234"/>
        <v>0015-1014-0035</v>
      </c>
      <c r="D7476" s="134" t="s">
        <v>512</v>
      </c>
      <c r="E7476" s="134" t="s">
        <v>450</v>
      </c>
      <c r="F7476" s="134" t="s">
        <v>468</v>
      </c>
      <c r="G7476" s="134" t="s">
        <v>332</v>
      </c>
      <c r="H7476" s="134" t="s">
        <v>1023</v>
      </c>
      <c r="I7476" s="134" t="s">
        <v>370</v>
      </c>
      <c r="J7476" s="135">
        <v>503</v>
      </c>
      <c r="K7476" s="135">
        <v>222.5</v>
      </c>
      <c r="L7476" s="135">
        <v>222.5</v>
      </c>
      <c r="M7476" s="141" t="str">
        <f t="shared" si="233"/>
        <v>201706</v>
      </c>
    </row>
    <row r="7477" spans="1:13" x14ac:dyDescent="0.25">
      <c r="A7477" s="35" t="str">
        <f>VLOOKUP(B7477,ResCat!$A$2:$B$269,2,FALSE)</f>
        <v>XXX</v>
      </c>
      <c r="B7477" s="68" t="str">
        <f>IF(ISNA(VLOOKUP(C7477,COA!$A$2:$B$340,2,FALSE)),"XXX",VLOOKUP(C7477,COA!$A$2:$B$340,2,FALSE))</f>
        <v>XXX</v>
      </c>
      <c r="C7477" s="149" t="str">
        <f t="shared" si="234"/>
        <v>0015-1014-0035</v>
      </c>
      <c r="D7477" s="134" t="s">
        <v>512</v>
      </c>
      <c r="E7477" s="134" t="s">
        <v>450</v>
      </c>
      <c r="F7477" s="134" t="s">
        <v>468</v>
      </c>
      <c r="G7477" s="134" t="s">
        <v>335</v>
      </c>
      <c r="H7477" s="134" t="s">
        <v>1023</v>
      </c>
      <c r="I7477" s="134" t="s">
        <v>370</v>
      </c>
      <c r="J7477" s="135">
        <v>134.4</v>
      </c>
      <c r="K7477" s="135">
        <v>120</v>
      </c>
      <c r="L7477" s="135">
        <v>120</v>
      </c>
      <c r="M7477" s="141" t="str">
        <f t="shared" si="233"/>
        <v>201707</v>
      </c>
    </row>
    <row r="7478" spans="1:13" x14ac:dyDescent="0.25">
      <c r="A7478" s="35" t="str">
        <f>VLOOKUP(B7478,ResCat!$A$2:$B$269,2,FALSE)</f>
        <v>XXX</v>
      </c>
      <c r="B7478" s="68" t="str">
        <f>IF(ISNA(VLOOKUP(C7478,COA!$A$2:$B$340,2,FALSE)),"XXX",VLOOKUP(C7478,COA!$A$2:$B$340,2,FALSE))</f>
        <v>XXX</v>
      </c>
      <c r="C7478" s="149" t="str">
        <f t="shared" si="234"/>
        <v>0015-1014-0035</v>
      </c>
      <c r="D7478" s="134" t="s">
        <v>512</v>
      </c>
      <c r="E7478" s="134" t="s">
        <v>450</v>
      </c>
      <c r="F7478" s="134" t="s">
        <v>468</v>
      </c>
      <c r="G7478" s="134" t="s">
        <v>4</v>
      </c>
      <c r="H7478" s="134" t="s">
        <v>1023</v>
      </c>
      <c r="I7478" s="134" t="s">
        <v>370</v>
      </c>
      <c r="J7478" s="135">
        <v>984</v>
      </c>
      <c r="K7478" s="135">
        <v>563.36</v>
      </c>
      <c r="L7478" s="135">
        <v>563.36</v>
      </c>
      <c r="M7478" s="141" t="str">
        <f t="shared" si="233"/>
        <v>201708</v>
      </c>
    </row>
    <row r="7479" spans="1:13" x14ac:dyDescent="0.25">
      <c r="A7479" s="35" t="str">
        <f>VLOOKUP(B7479,ResCat!$A$2:$B$269,2,FALSE)</f>
        <v>XXX</v>
      </c>
      <c r="B7479" s="68" t="str">
        <f>IF(ISNA(VLOOKUP(C7479,COA!$A$2:$B$340,2,FALSE)),"XXX",VLOOKUP(C7479,COA!$A$2:$B$340,2,FALSE))</f>
        <v>XXX</v>
      </c>
      <c r="C7479" s="149" t="str">
        <f t="shared" si="234"/>
        <v>0015-1014-0035</v>
      </c>
      <c r="D7479" s="134" t="s">
        <v>512</v>
      </c>
      <c r="E7479" s="134" t="s">
        <v>450</v>
      </c>
      <c r="F7479" s="134" t="s">
        <v>468</v>
      </c>
      <c r="G7479" s="134" t="s">
        <v>511</v>
      </c>
      <c r="H7479" s="134" t="s">
        <v>1023</v>
      </c>
      <c r="I7479" s="134" t="s">
        <v>370</v>
      </c>
      <c r="J7479" s="135">
        <v>2066.71</v>
      </c>
      <c r="K7479" s="135">
        <v>1259.08</v>
      </c>
      <c r="L7479" s="135">
        <v>1259.08</v>
      </c>
      <c r="M7479" s="141" t="str">
        <f t="shared" si="233"/>
        <v>201709</v>
      </c>
    </row>
    <row r="7480" spans="1:13" x14ac:dyDescent="0.25">
      <c r="A7480" s="35" t="str">
        <f>VLOOKUP(B7480,ResCat!$A$2:$B$269,2,FALSE)</f>
        <v>XXX</v>
      </c>
      <c r="B7480" s="68" t="str">
        <f>IF(ISNA(VLOOKUP(C7480,COA!$A$2:$B$340,2,FALSE)),"XXX",VLOOKUP(C7480,COA!$A$2:$B$340,2,FALSE))</f>
        <v>XXX</v>
      </c>
      <c r="C7480" s="149" t="str">
        <f t="shared" si="234"/>
        <v>0015-1014-0035</v>
      </c>
      <c r="D7480" s="134" t="s">
        <v>512</v>
      </c>
      <c r="E7480" s="134" t="s">
        <v>450</v>
      </c>
      <c r="F7480" s="134" t="s">
        <v>468</v>
      </c>
      <c r="G7480" s="134" t="s">
        <v>969</v>
      </c>
      <c r="H7480" s="134" t="s">
        <v>1023</v>
      </c>
      <c r="I7480" s="134" t="s">
        <v>370</v>
      </c>
      <c r="J7480" s="135">
        <v>5189.46</v>
      </c>
      <c r="K7480" s="135">
        <v>2655.46</v>
      </c>
      <c r="L7480" s="135">
        <v>2655.46</v>
      </c>
      <c r="M7480" s="141" t="str">
        <f t="shared" si="233"/>
        <v>201710</v>
      </c>
    </row>
    <row r="7481" spans="1:13" x14ac:dyDescent="0.25">
      <c r="A7481" s="35" t="str">
        <f>VLOOKUP(B7481,ResCat!$A$2:$B$269,2,FALSE)</f>
        <v>XXX</v>
      </c>
      <c r="B7481" s="68" t="str">
        <f>IF(ISNA(VLOOKUP(C7481,COA!$A$2:$B$340,2,FALSE)),"XXX",VLOOKUP(C7481,COA!$A$2:$B$340,2,FALSE))</f>
        <v>XXX</v>
      </c>
      <c r="C7481" s="149" t="str">
        <f t="shared" si="234"/>
        <v>0015-1014-0035</v>
      </c>
      <c r="D7481" s="134" t="s">
        <v>512</v>
      </c>
      <c r="E7481" s="134" t="s">
        <v>450</v>
      </c>
      <c r="F7481" s="134" t="s">
        <v>468</v>
      </c>
      <c r="G7481" s="134" t="s">
        <v>961</v>
      </c>
      <c r="H7481" s="134" t="s">
        <v>1023</v>
      </c>
      <c r="I7481" s="134" t="s">
        <v>370</v>
      </c>
      <c r="J7481" s="135">
        <v>10749.310000000001</v>
      </c>
      <c r="K7481" s="135">
        <v>5016.24</v>
      </c>
      <c r="L7481" s="135">
        <v>5016.24</v>
      </c>
      <c r="M7481" s="141" t="str">
        <f t="shared" si="233"/>
        <v>201711</v>
      </c>
    </row>
    <row r="7482" spans="1:13" x14ac:dyDescent="0.25">
      <c r="A7482" s="35" t="str">
        <f>VLOOKUP(B7482,ResCat!$A$2:$B$269,2,FALSE)</f>
        <v>XXX</v>
      </c>
      <c r="B7482" s="68" t="str">
        <f>IF(ISNA(VLOOKUP(C7482,COA!$A$2:$B$340,2,FALSE)),"XXX",VLOOKUP(C7482,COA!$A$2:$B$340,2,FALSE))</f>
        <v>XXX</v>
      </c>
      <c r="C7482" s="149" t="str">
        <f t="shared" si="234"/>
        <v>0015-1014-0035</v>
      </c>
      <c r="D7482" s="134" t="s">
        <v>512</v>
      </c>
      <c r="E7482" s="134" t="s">
        <v>450</v>
      </c>
      <c r="F7482" s="134" t="s">
        <v>468</v>
      </c>
      <c r="G7482" s="134" t="s">
        <v>970</v>
      </c>
      <c r="H7482" s="134" t="s">
        <v>1023</v>
      </c>
      <c r="I7482" s="134" t="s">
        <v>370</v>
      </c>
      <c r="J7482" s="135">
        <v>108958.17999999988</v>
      </c>
      <c r="K7482" s="135">
        <v>52764.480000000025</v>
      </c>
      <c r="L7482" s="135">
        <v>52764.480000000025</v>
      </c>
      <c r="M7482" s="141" t="str">
        <f t="shared" si="233"/>
        <v>201712</v>
      </c>
    </row>
    <row r="7483" spans="1:13" x14ac:dyDescent="0.25">
      <c r="A7483" s="35" t="str">
        <f>VLOOKUP(B7483,ResCat!$A$2:$B$269,2,FALSE)</f>
        <v>XXX</v>
      </c>
      <c r="B7483" s="68" t="str">
        <f>IF(ISNA(VLOOKUP(C7483,COA!$A$2:$B$340,2,FALSE)),"XXX",VLOOKUP(C7483,COA!$A$2:$B$340,2,FALSE))</f>
        <v>XXX</v>
      </c>
      <c r="C7483" s="149" t="str">
        <f t="shared" si="234"/>
        <v>0015-1014-0035</v>
      </c>
      <c r="D7483" s="134" t="s">
        <v>512</v>
      </c>
      <c r="E7483" s="134" t="s">
        <v>450</v>
      </c>
      <c r="F7483" s="134" t="s">
        <v>468</v>
      </c>
      <c r="G7483" s="134" t="s">
        <v>1023</v>
      </c>
      <c r="H7483" s="134" t="s">
        <v>1023</v>
      </c>
      <c r="I7483" s="134" t="s">
        <v>370</v>
      </c>
      <c r="J7483" s="135">
        <v>102131.87</v>
      </c>
      <c r="K7483" s="135">
        <v>47419.590000000033</v>
      </c>
      <c r="L7483" s="135">
        <v>47419.590000000033</v>
      </c>
      <c r="M7483" s="141" t="str">
        <f t="shared" si="233"/>
        <v>201801</v>
      </c>
    </row>
    <row r="7484" spans="1:13" x14ac:dyDescent="0.25">
      <c r="A7484" s="35" t="str">
        <f>VLOOKUP(B7484,ResCat!$A$2:$B$269,2,FALSE)</f>
        <v>HMOMG</v>
      </c>
      <c r="B7484" s="68" t="str">
        <f>IF(ISNA(VLOOKUP(C7484,COA!$A$2:$B$340,2,FALSE)),"XXX",VLOOKUP(C7484,COA!$A$2:$B$340,2,FALSE))</f>
        <v>R18</v>
      </c>
      <c r="C7484" s="149" t="str">
        <f t="shared" si="234"/>
        <v>0016-1002-0012</v>
      </c>
      <c r="D7484" s="134" t="s">
        <v>479</v>
      </c>
      <c r="E7484" s="134" t="s">
        <v>453</v>
      </c>
      <c r="F7484" s="134" t="s">
        <v>452</v>
      </c>
      <c r="G7484" s="134" t="s">
        <v>337</v>
      </c>
      <c r="H7484" s="134" t="s">
        <v>1023</v>
      </c>
      <c r="I7484" s="134" t="s">
        <v>3</v>
      </c>
      <c r="J7484" s="135">
        <v>0</v>
      </c>
      <c r="K7484" s="135">
        <v>-625.47</v>
      </c>
      <c r="L7484" s="135">
        <v>-625.47</v>
      </c>
      <c r="M7484" s="141" t="str">
        <f t="shared" si="233"/>
        <v>201601</v>
      </c>
    </row>
    <row r="7485" spans="1:13" x14ac:dyDescent="0.25">
      <c r="A7485" s="35" t="str">
        <f>VLOOKUP(B7485,ResCat!$A$2:$B$269,2,FALSE)</f>
        <v>HMOMG</v>
      </c>
      <c r="B7485" s="68" t="str">
        <f>IF(ISNA(VLOOKUP(C7485,COA!$A$2:$B$340,2,FALSE)),"XXX",VLOOKUP(C7485,COA!$A$2:$B$340,2,FALSE))</f>
        <v>R18</v>
      </c>
      <c r="C7485" s="149" t="str">
        <f t="shared" si="234"/>
        <v>0016-1002-0012</v>
      </c>
      <c r="D7485" s="134" t="s">
        <v>479</v>
      </c>
      <c r="E7485" s="134" t="s">
        <v>453</v>
      </c>
      <c r="F7485" s="134" t="s">
        <v>452</v>
      </c>
      <c r="G7485" s="134" t="s">
        <v>322</v>
      </c>
      <c r="H7485" s="134" t="s">
        <v>1023</v>
      </c>
      <c r="I7485" s="134" t="s">
        <v>2</v>
      </c>
      <c r="J7485" s="135">
        <v>0</v>
      </c>
      <c r="K7485" s="135">
        <v>0</v>
      </c>
      <c r="L7485" s="135">
        <v>25</v>
      </c>
      <c r="M7485" s="141" t="str">
        <f t="shared" si="233"/>
        <v>201701</v>
      </c>
    </row>
    <row r="7486" spans="1:13" x14ac:dyDescent="0.25">
      <c r="A7486" s="35" t="str">
        <f>VLOOKUP(B7486,ResCat!$A$2:$B$269,2,FALSE)</f>
        <v>HMOMG</v>
      </c>
      <c r="B7486" s="68" t="str">
        <f>IF(ISNA(VLOOKUP(C7486,COA!$A$2:$B$340,2,FALSE)),"XXX",VLOOKUP(C7486,COA!$A$2:$B$340,2,FALSE))</f>
        <v>R18</v>
      </c>
      <c r="C7486" s="149" t="str">
        <f t="shared" si="234"/>
        <v>0016-1002-0012</v>
      </c>
      <c r="D7486" s="134" t="s">
        <v>479</v>
      </c>
      <c r="E7486" s="134" t="s">
        <v>453</v>
      </c>
      <c r="F7486" s="134" t="s">
        <v>452</v>
      </c>
      <c r="G7486" s="134" t="s">
        <v>322</v>
      </c>
      <c r="H7486" s="134" t="s">
        <v>1023</v>
      </c>
      <c r="I7486" s="134" t="s">
        <v>1</v>
      </c>
      <c r="J7486" s="135">
        <v>0</v>
      </c>
      <c r="K7486" s="135">
        <v>-15.619999999999919</v>
      </c>
      <c r="L7486" s="135">
        <v>-15.619999999999919</v>
      </c>
      <c r="M7486" s="141" t="str">
        <f t="shared" si="233"/>
        <v>201701</v>
      </c>
    </row>
    <row r="7487" spans="1:13" x14ac:dyDescent="0.25">
      <c r="A7487" s="35" t="str">
        <f>VLOOKUP(B7487,ResCat!$A$2:$B$269,2,FALSE)</f>
        <v>HMOMG</v>
      </c>
      <c r="B7487" s="68" t="str">
        <f>IF(ISNA(VLOOKUP(C7487,COA!$A$2:$B$340,2,FALSE)),"XXX",VLOOKUP(C7487,COA!$A$2:$B$340,2,FALSE))</f>
        <v>R18</v>
      </c>
      <c r="C7487" s="149" t="str">
        <f t="shared" si="234"/>
        <v>0016-1002-0012</v>
      </c>
      <c r="D7487" s="134" t="s">
        <v>479</v>
      </c>
      <c r="E7487" s="134" t="s">
        <v>453</v>
      </c>
      <c r="F7487" s="134" t="s">
        <v>452</v>
      </c>
      <c r="G7487" s="134" t="s">
        <v>332</v>
      </c>
      <c r="H7487" s="134" t="s">
        <v>1023</v>
      </c>
      <c r="I7487" s="134" t="s">
        <v>0</v>
      </c>
      <c r="J7487" s="135">
        <v>11834.340000000002</v>
      </c>
      <c r="K7487" s="135">
        <v>0</v>
      </c>
      <c r="L7487" s="135">
        <v>0</v>
      </c>
      <c r="M7487" s="141" t="str">
        <f t="shared" si="233"/>
        <v>201706</v>
      </c>
    </row>
    <row r="7488" spans="1:13" x14ac:dyDescent="0.25">
      <c r="A7488" s="35" t="str">
        <f>VLOOKUP(B7488,ResCat!$A$2:$B$269,2,FALSE)</f>
        <v>HMOMG</v>
      </c>
      <c r="B7488" s="68" t="str">
        <f>IF(ISNA(VLOOKUP(C7488,COA!$A$2:$B$340,2,FALSE)),"XXX",VLOOKUP(C7488,COA!$A$2:$B$340,2,FALSE))</f>
        <v>R18</v>
      </c>
      <c r="C7488" s="149" t="str">
        <f t="shared" si="234"/>
        <v>0016-1002-0012</v>
      </c>
      <c r="D7488" s="134" t="s">
        <v>479</v>
      </c>
      <c r="E7488" s="134" t="s">
        <v>453</v>
      </c>
      <c r="F7488" s="134" t="s">
        <v>452</v>
      </c>
      <c r="G7488" s="134" t="s">
        <v>969</v>
      </c>
      <c r="H7488" s="134" t="s">
        <v>1023</v>
      </c>
      <c r="I7488" s="134" t="s">
        <v>0</v>
      </c>
      <c r="J7488" s="135">
        <v>17022.61</v>
      </c>
      <c r="K7488" s="135">
        <v>5940.0000000000009</v>
      </c>
      <c r="L7488" s="135">
        <v>5940.0000000000009</v>
      </c>
      <c r="M7488" s="141" t="str">
        <f t="shared" si="233"/>
        <v>201710</v>
      </c>
    </row>
    <row r="7489" spans="1:13" x14ac:dyDescent="0.25">
      <c r="A7489" s="35" t="str">
        <f>VLOOKUP(B7489,ResCat!$A$2:$B$269,2,FALSE)</f>
        <v>HMOMG</v>
      </c>
      <c r="B7489" s="68" t="str">
        <f>IF(ISNA(VLOOKUP(C7489,COA!$A$2:$B$340,2,FALSE)),"XXX",VLOOKUP(C7489,COA!$A$2:$B$340,2,FALSE))</f>
        <v>R18</v>
      </c>
      <c r="C7489" s="149" t="str">
        <f t="shared" si="234"/>
        <v>0016-1002-0012</v>
      </c>
      <c r="D7489" s="134" t="s">
        <v>479</v>
      </c>
      <c r="E7489" s="134" t="s">
        <v>453</v>
      </c>
      <c r="F7489" s="134" t="s">
        <v>452</v>
      </c>
      <c r="G7489" s="134" t="s">
        <v>969</v>
      </c>
      <c r="H7489" s="134" t="s">
        <v>1023</v>
      </c>
      <c r="I7489" s="134" t="s">
        <v>1</v>
      </c>
      <c r="J7489" s="135">
        <v>24548.41</v>
      </c>
      <c r="K7489" s="135">
        <v>1853.4900000000002</v>
      </c>
      <c r="L7489" s="135">
        <v>1833.4900000000002</v>
      </c>
      <c r="M7489" s="141" t="str">
        <f t="shared" si="233"/>
        <v>201710</v>
      </c>
    </row>
    <row r="7490" spans="1:13" x14ac:dyDescent="0.25">
      <c r="A7490" s="35" t="str">
        <f>VLOOKUP(B7490,ResCat!$A$2:$B$269,2,FALSE)</f>
        <v>HMOMG</v>
      </c>
      <c r="B7490" s="68" t="str">
        <f>IF(ISNA(VLOOKUP(C7490,COA!$A$2:$B$340,2,FALSE)),"XXX",VLOOKUP(C7490,COA!$A$2:$B$340,2,FALSE))</f>
        <v>R18</v>
      </c>
      <c r="C7490" s="149" t="str">
        <f t="shared" si="234"/>
        <v>0016-1002-0012</v>
      </c>
      <c r="D7490" s="134" t="s">
        <v>479</v>
      </c>
      <c r="E7490" s="134" t="s">
        <v>453</v>
      </c>
      <c r="F7490" s="134" t="s">
        <v>452</v>
      </c>
      <c r="G7490" s="134" t="s">
        <v>961</v>
      </c>
      <c r="H7490" s="134" t="s">
        <v>1023</v>
      </c>
      <c r="I7490" s="134" t="s">
        <v>343</v>
      </c>
      <c r="J7490" s="135">
        <v>-25.590000000000003</v>
      </c>
      <c r="K7490" s="135">
        <v>-6.93</v>
      </c>
      <c r="L7490" s="135">
        <v>1.42</v>
      </c>
      <c r="M7490" s="141" t="str">
        <f t="shared" si="233"/>
        <v>201711</v>
      </c>
    </row>
    <row r="7491" spans="1:13" x14ac:dyDescent="0.25">
      <c r="A7491" s="35" t="str">
        <f>VLOOKUP(B7491,ResCat!$A$2:$B$269,2,FALSE)</f>
        <v>HMOMG</v>
      </c>
      <c r="B7491" s="68" t="str">
        <f>IF(ISNA(VLOOKUP(C7491,COA!$A$2:$B$340,2,FALSE)),"XXX",VLOOKUP(C7491,COA!$A$2:$B$340,2,FALSE))</f>
        <v>R18</v>
      </c>
      <c r="C7491" s="149" t="str">
        <f t="shared" si="234"/>
        <v>0016-1002-0012</v>
      </c>
      <c r="D7491" s="134" t="s">
        <v>479</v>
      </c>
      <c r="E7491" s="134" t="s">
        <v>453</v>
      </c>
      <c r="F7491" s="134" t="s">
        <v>452</v>
      </c>
      <c r="G7491" s="134" t="s">
        <v>961</v>
      </c>
      <c r="H7491" s="134" t="s">
        <v>1023</v>
      </c>
      <c r="I7491" s="134" t="s">
        <v>1</v>
      </c>
      <c r="J7491" s="135">
        <v>1575.01</v>
      </c>
      <c r="K7491" s="135">
        <v>1146.9600000000003</v>
      </c>
      <c r="L7491" s="135">
        <v>1146.9600000000003</v>
      </c>
      <c r="M7491" s="141" t="str">
        <f t="shared" si="233"/>
        <v>201711</v>
      </c>
    </row>
    <row r="7492" spans="1:13" x14ac:dyDescent="0.25">
      <c r="A7492" s="35" t="str">
        <f>VLOOKUP(B7492,ResCat!$A$2:$B$269,2,FALSE)</f>
        <v>HMOMG</v>
      </c>
      <c r="B7492" s="68" t="str">
        <f>IF(ISNA(VLOOKUP(C7492,COA!$A$2:$B$340,2,FALSE)),"XXX",VLOOKUP(C7492,COA!$A$2:$B$340,2,FALSE))</f>
        <v>R18</v>
      </c>
      <c r="C7492" s="149" t="str">
        <f t="shared" si="234"/>
        <v>0016-1002-0012</v>
      </c>
      <c r="D7492" s="134" t="s">
        <v>479</v>
      </c>
      <c r="E7492" s="134" t="s">
        <v>453</v>
      </c>
      <c r="F7492" s="134" t="s">
        <v>452</v>
      </c>
      <c r="G7492" s="134" t="s">
        <v>970</v>
      </c>
      <c r="H7492" s="134" t="s">
        <v>1023</v>
      </c>
      <c r="I7492" s="134" t="s">
        <v>2</v>
      </c>
      <c r="J7492" s="135">
        <v>1100</v>
      </c>
      <c r="K7492" s="135">
        <v>518.4</v>
      </c>
      <c r="L7492" s="135">
        <v>458.4</v>
      </c>
      <c r="M7492" s="141" t="str">
        <f t="shared" ref="M7492:M7555" si="235">IF(G7492&lt;$M$1,$M$1,G7492)</f>
        <v>201712</v>
      </c>
    </row>
    <row r="7493" spans="1:13" x14ac:dyDescent="0.25">
      <c r="A7493" s="35" t="str">
        <f>VLOOKUP(B7493,ResCat!$A$2:$B$269,2,FALSE)</f>
        <v>HMOMG</v>
      </c>
      <c r="B7493" s="68" t="str">
        <f>IF(ISNA(VLOOKUP(C7493,COA!$A$2:$B$340,2,FALSE)),"XXX",VLOOKUP(C7493,COA!$A$2:$B$340,2,FALSE))</f>
        <v>R18</v>
      </c>
      <c r="C7493" s="149" t="str">
        <f t="shared" ref="C7493:C7556" si="236">D7493&amp;"-"&amp;E7493&amp;"-"&amp;F7493</f>
        <v>0016-1002-0012</v>
      </c>
      <c r="D7493" s="134" t="s">
        <v>479</v>
      </c>
      <c r="E7493" s="134" t="s">
        <v>453</v>
      </c>
      <c r="F7493" s="134" t="s">
        <v>452</v>
      </c>
      <c r="G7493" s="134" t="s">
        <v>970</v>
      </c>
      <c r="H7493" s="134" t="s">
        <v>1023</v>
      </c>
      <c r="I7493" s="134" t="s">
        <v>343</v>
      </c>
      <c r="J7493" s="135">
        <v>46093.80000000001</v>
      </c>
      <c r="K7493" s="135">
        <v>18684.11</v>
      </c>
      <c r="L7493" s="135">
        <v>17571.13</v>
      </c>
      <c r="M7493" s="141" t="str">
        <f t="shared" si="235"/>
        <v>201712</v>
      </c>
    </row>
    <row r="7494" spans="1:13" x14ac:dyDescent="0.25">
      <c r="A7494" s="35" t="str">
        <f>VLOOKUP(B7494,ResCat!$A$2:$B$269,2,FALSE)</f>
        <v>HMOMG</v>
      </c>
      <c r="B7494" s="68" t="str">
        <f>IF(ISNA(VLOOKUP(C7494,COA!$A$2:$B$340,2,FALSE)),"XXX",VLOOKUP(C7494,COA!$A$2:$B$340,2,FALSE))</f>
        <v>R18</v>
      </c>
      <c r="C7494" s="149" t="str">
        <f t="shared" si="236"/>
        <v>0016-1002-0012</v>
      </c>
      <c r="D7494" s="134" t="s">
        <v>479</v>
      </c>
      <c r="E7494" s="134" t="s">
        <v>453</v>
      </c>
      <c r="F7494" s="134" t="s">
        <v>452</v>
      </c>
      <c r="G7494" s="134" t="s">
        <v>970</v>
      </c>
      <c r="H7494" s="134" t="s">
        <v>1023</v>
      </c>
      <c r="I7494" s="134" t="s">
        <v>1</v>
      </c>
      <c r="J7494" s="135">
        <v>65368.12000000001</v>
      </c>
      <c r="K7494" s="135">
        <v>8356.399999999996</v>
      </c>
      <c r="L7494" s="135">
        <v>8356.399999999996</v>
      </c>
      <c r="M7494" s="141" t="str">
        <f t="shared" si="235"/>
        <v>201712</v>
      </c>
    </row>
    <row r="7495" spans="1:13" x14ac:dyDescent="0.25">
      <c r="A7495" s="35" t="str">
        <f>VLOOKUP(B7495,ResCat!$A$2:$B$269,2,FALSE)</f>
        <v>HMOMG</v>
      </c>
      <c r="B7495" s="68" t="str">
        <f>IF(ISNA(VLOOKUP(C7495,COA!$A$2:$B$340,2,FALSE)),"XXX",VLOOKUP(C7495,COA!$A$2:$B$340,2,FALSE))</f>
        <v>R18</v>
      </c>
      <c r="C7495" s="149" t="str">
        <f t="shared" si="236"/>
        <v>0016-1002-0012</v>
      </c>
      <c r="D7495" s="134" t="s">
        <v>479</v>
      </c>
      <c r="E7495" s="134" t="s">
        <v>453</v>
      </c>
      <c r="F7495" s="134" t="s">
        <v>452</v>
      </c>
      <c r="G7495" s="134" t="s">
        <v>970</v>
      </c>
      <c r="H7495" s="134" t="s">
        <v>1023</v>
      </c>
      <c r="I7495" s="134" t="s">
        <v>370</v>
      </c>
      <c r="J7495" s="135">
        <v>154</v>
      </c>
      <c r="K7495" s="135">
        <v>35</v>
      </c>
      <c r="L7495" s="135">
        <v>35</v>
      </c>
      <c r="M7495" s="141" t="str">
        <f t="shared" si="235"/>
        <v>201712</v>
      </c>
    </row>
    <row r="7496" spans="1:13" x14ac:dyDescent="0.25">
      <c r="A7496" s="35" t="str">
        <f>VLOOKUP(B7496,ResCat!$A$2:$B$269,2,FALSE)</f>
        <v>HMOMG</v>
      </c>
      <c r="B7496" s="68" t="str">
        <f>IF(ISNA(VLOOKUP(C7496,COA!$A$2:$B$340,2,FALSE)),"XXX",VLOOKUP(C7496,COA!$A$2:$B$340,2,FALSE))</f>
        <v>R18</v>
      </c>
      <c r="C7496" s="149" t="str">
        <f t="shared" si="236"/>
        <v>0016-1002-0012</v>
      </c>
      <c r="D7496" s="134" t="s">
        <v>479</v>
      </c>
      <c r="E7496" s="134" t="s">
        <v>453</v>
      </c>
      <c r="F7496" s="134" t="s">
        <v>452</v>
      </c>
      <c r="G7496" s="134" t="s">
        <v>1023</v>
      </c>
      <c r="H7496" s="134" t="s">
        <v>1023</v>
      </c>
      <c r="I7496" s="134" t="s">
        <v>3</v>
      </c>
      <c r="J7496" s="135">
        <v>958.87</v>
      </c>
      <c r="K7496" s="135">
        <v>440.24</v>
      </c>
      <c r="L7496" s="135">
        <v>440.24</v>
      </c>
      <c r="M7496" s="141" t="str">
        <f t="shared" si="235"/>
        <v>201801</v>
      </c>
    </row>
    <row r="7497" spans="1:13" x14ac:dyDescent="0.25">
      <c r="A7497" s="35" t="str">
        <f>VLOOKUP(B7497,ResCat!$A$2:$B$269,2,FALSE)</f>
        <v>HMOMG</v>
      </c>
      <c r="B7497" s="68" t="str">
        <f>IF(ISNA(VLOOKUP(C7497,COA!$A$2:$B$340,2,FALSE)),"XXX",VLOOKUP(C7497,COA!$A$2:$B$340,2,FALSE))</f>
        <v>R18</v>
      </c>
      <c r="C7497" s="149" t="str">
        <f t="shared" si="236"/>
        <v>0016-1002-0012</v>
      </c>
      <c r="D7497" s="134" t="s">
        <v>479</v>
      </c>
      <c r="E7497" s="134" t="s">
        <v>453</v>
      </c>
      <c r="F7497" s="134" t="s">
        <v>452</v>
      </c>
      <c r="G7497" s="134" t="s">
        <v>1023</v>
      </c>
      <c r="H7497" s="134" t="s">
        <v>1023</v>
      </c>
      <c r="I7497" s="134" t="s">
        <v>2</v>
      </c>
      <c r="J7497" s="135">
        <v>2953</v>
      </c>
      <c r="K7497" s="135">
        <v>1610.87</v>
      </c>
      <c r="L7497" s="135">
        <v>1480.87</v>
      </c>
      <c r="M7497" s="141" t="str">
        <f t="shared" si="235"/>
        <v>201801</v>
      </c>
    </row>
    <row r="7498" spans="1:13" x14ac:dyDescent="0.25">
      <c r="A7498" s="35" t="str">
        <f>VLOOKUP(B7498,ResCat!$A$2:$B$269,2,FALSE)</f>
        <v>HMOMG</v>
      </c>
      <c r="B7498" s="68" t="str">
        <f>IF(ISNA(VLOOKUP(C7498,COA!$A$2:$B$340,2,FALSE)),"XXX",VLOOKUP(C7498,COA!$A$2:$B$340,2,FALSE))</f>
        <v>R18</v>
      </c>
      <c r="C7498" s="149" t="str">
        <f t="shared" si="236"/>
        <v>0016-1002-0012</v>
      </c>
      <c r="D7498" s="134" t="s">
        <v>479</v>
      </c>
      <c r="E7498" s="134" t="s">
        <v>453</v>
      </c>
      <c r="F7498" s="134" t="s">
        <v>452</v>
      </c>
      <c r="G7498" s="134" t="s">
        <v>1023</v>
      </c>
      <c r="H7498" s="134" t="s">
        <v>1023</v>
      </c>
      <c r="I7498" s="134" t="s">
        <v>343</v>
      </c>
      <c r="J7498" s="135">
        <v>139229.2000000001</v>
      </c>
      <c r="K7498" s="135">
        <v>53571.490000000056</v>
      </c>
      <c r="L7498" s="135">
        <v>48152.580000000024</v>
      </c>
      <c r="M7498" s="141" t="str">
        <f t="shared" si="235"/>
        <v>201801</v>
      </c>
    </row>
    <row r="7499" spans="1:13" x14ac:dyDescent="0.25">
      <c r="A7499" s="35" t="str">
        <f>VLOOKUP(B7499,ResCat!$A$2:$B$269,2,FALSE)</f>
        <v>HMOMG</v>
      </c>
      <c r="B7499" s="68" t="str">
        <f>IF(ISNA(VLOOKUP(C7499,COA!$A$2:$B$340,2,FALSE)),"XXX",VLOOKUP(C7499,COA!$A$2:$B$340,2,FALSE))</f>
        <v>R18</v>
      </c>
      <c r="C7499" s="149" t="str">
        <f t="shared" si="236"/>
        <v>0016-1002-0012</v>
      </c>
      <c r="D7499" s="134" t="s">
        <v>479</v>
      </c>
      <c r="E7499" s="134" t="s">
        <v>453</v>
      </c>
      <c r="F7499" s="134" t="s">
        <v>452</v>
      </c>
      <c r="G7499" s="134" t="s">
        <v>1023</v>
      </c>
      <c r="H7499" s="134" t="s">
        <v>1023</v>
      </c>
      <c r="I7499" s="134" t="s">
        <v>1</v>
      </c>
      <c r="J7499" s="135">
        <v>2398.2700000000004</v>
      </c>
      <c r="K7499" s="135">
        <v>519.77</v>
      </c>
      <c r="L7499" s="135">
        <v>469.77</v>
      </c>
      <c r="M7499" s="141" t="str">
        <f t="shared" si="235"/>
        <v>201801</v>
      </c>
    </row>
    <row r="7500" spans="1:13" x14ac:dyDescent="0.25">
      <c r="A7500" s="35" t="str">
        <f>VLOOKUP(B7500,ResCat!$A$2:$B$269,2,FALSE)</f>
        <v>HMOMG</v>
      </c>
      <c r="B7500" s="68" t="str">
        <f>IF(ISNA(VLOOKUP(C7500,COA!$A$2:$B$340,2,FALSE)),"XXX",VLOOKUP(C7500,COA!$A$2:$B$340,2,FALSE))</f>
        <v>R18</v>
      </c>
      <c r="C7500" s="149" t="str">
        <f t="shared" si="236"/>
        <v>0016-1002-0012</v>
      </c>
      <c r="D7500" s="134" t="s">
        <v>479</v>
      </c>
      <c r="E7500" s="134" t="s">
        <v>453</v>
      </c>
      <c r="F7500" s="134" t="s">
        <v>452</v>
      </c>
      <c r="G7500" s="134" t="s">
        <v>1023</v>
      </c>
      <c r="H7500" s="134" t="s">
        <v>1023</v>
      </c>
      <c r="I7500" s="134" t="s">
        <v>370</v>
      </c>
      <c r="J7500" s="135">
        <v>173</v>
      </c>
      <c r="K7500" s="135">
        <v>45</v>
      </c>
      <c r="L7500" s="135">
        <v>45</v>
      </c>
      <c r="M7500" s="141" t="str">
        <f t="shared" si="235"/>
        <v>201801</v>
      </c>
    </row>
    <row r="7501" spans="1:13" x14ac:dyDescent="0.25">
      <c r="A7501" s="35" t="str">
        <f>VLOOKUP(B7501,ResCat!$A$2:$B$269,2,FALSE)</f>
        <v>HMOMG</v>
      </c>
      <c r="B7501" s="68" t="str">
        <f>IF(ISNA(VLOOKUP(C7501,COA!$A$2:$B$340,2,FALSE)),"XXX",VLOOKUP(C7501,COA!$A$2:$B$340,2,FALSE))</f>
        <v>R25</v>
      </c>
      <c r="C7501" s="149" t="str">
        <f t="shared" si="236"/>
        <v>0016-1002-0064</v>
      </c>
      <c r="D7501" s="134" t="s">
        <v>479</v>
      </c>
      <c r="E7501" s="134" t="s">
        <v>453</v>
      </c>
      <c r="F7501" s="134" t="s">
        <v>487</v>
      </c>
      <c r="G7501" s="134" t="s">
        <v>347</v>
      </c>
      <c r="H7501" s="134" t="s">
        <v>1023</v>
      </c>
      <c r="I7501" s="134" t="s">
        <v>0</v>
      </c>
      <c r="J7501" s="135">
        <v>0</v>
      </c>
      <c r="K7501" s="135">
        <v>-200</v>
      </c>
      <c r="L7501" s="135">
        <v>0</v>
      </c>
      <c r="M7501" s="141" t="str">
        <f t="shared" si="235"/>
        <v>201603</v>
      </c>
    </row>
    <row r="7502" spans="1:13" x14ac:dyDescent="0.25">
      <c r="A7502" s="35" t="str">
        <f>VLOOKUP(B7502,ResCat!$A$2:$B$269,2,FALSE)</f>
        <v>HMOMG</v>
      </c>
      <c r="B7502" s="68" t="str">
        <f>IF(ISNA(VLOOKUP(C7502,COA!$A$2:$B$340,2,FALSE)),"XXX",VLOOKUP(C7502,COA!$A$2:$B$340,2,FALSE))</f>
        <v>R25</v>
      </c>
      <c r="C7502" s="149" t="str">
        <f t="shared" si="236"/>
        <v>0016-1002-0064</v>
      </c>
      <c r="D7502" s="134" t="s">
        <v>479</v>
      </c>
      <c r="E7502" s="134" t="s">
        <v>453</v>
      </c>
      <c r="F7502" s="134" t="s">
        <v>487</v>
      </c>
      <c r="G7502" s="134" t="s">
        <v>357</v>
      </c>
      <c r="H7502" s="134" t="s">
        <v>1023</v>
      </c>
      <c r="I7502" s="134" t="s">
        <v>1</v>
      </c>
      <c r="J7502" s="135">
        <v>-1765</v>
      </c>
      <c r="K7502" s="135">
        <v>-1765</v>
      </c>
      <c r="L7502" s="135">
        <v>-1765</v>
      </c>
      <c r="M7502" s="141" t="str">
        <f t="shared" si="235"/>
        <v>201606</v>
      </c>
    </row>
    <row r="7503" spans="1:13" x14ac:dyDescent="0.25">
      <c r="A7503" s="35" t="str">
        <f>VLOOKUP(B7503,ResCat!$A$2:$B$269,2,FALSE)</f>
        <v>HMOMG</v>
      </c>
      <c r="B7503" s="68" t="str">
        <f>IF(ISNA(VLOOKUP(C7503,COA!$A$2:$B$340,2,FALSE)),"XXX",VLOOKUP(C7503,COA!$A$2:$B$340,2,FALSE))</f>
        <v>R25</v>
      </c>
      <c r="C7503" s="149" t="str">
        <f t="shared" si="236"/>
        <v>0016-1002-0064</v>
      </c>
      <c r="D7503" s="134" t="s">
        <v>479</v>
      </c>
      <c r="E7503" s="134" t="s">
        <v>453</v>
      </c>
      <c r="F7503" s="134" t="s">
        <v>487</v>
      </c>
      <c r="G7503" s="134" t="s">
        <v>314</v>
      </c>
      <c r="H7503" s="134" t="s">
        <v>1023</v>
      </c>
      <c r="I7503" s="134" t="s">
        <v>1</v>
      </c>
      <c r="J7503" s="135">
        <v>-12356</v>
      </c>
      <c r="K7503" s="135">
        <v>-798.05</v>
      </c>
      <c r="L7503" s="135">
        <v>-748.05</v>
      </c>
      <c r="M7503" s="141" t="str">
        <f t="shared" si="235"/>
        <v>201607</v>
      </c>
    </row>
    <row r="7504" spans="1:13" x14ac:dyDescent="0.25">
      <c r="A7504" s="35" t="str">
        <f>VLOOKUP(B7504,ResCat!$A$2:$B$269,2,FALSE)</f>
        <v>HMOMG</v>
      </c>
      <c r="B7504" s="68" t="str">
        <f>IF(ISNA(VLOOKUP(C7504,COA!$A$2:$B$340,2,FALSE)),"XXX",VLOOKUP(C7504,COA!$A$2:$B$340,2,FALSE))</f>
        <v>R25</v>
      </c>
      <c r="C7504" s="149" t="str">
        <f t="shared" si="236"/>
        <v>0016-1002-0064</v>
      </c>
      <c r="D7504" s="134" t="s">
        <v>479</v>
      </c>
      <c r="E7504" s="134" t="s">
        <v>453</v>
      </c>
      <c r="F7504" s="134" t="s">
        <v>487</v>
      </c>
      <c r="G7504" s="134" t="s">
        <v>335</v>
      </c>
      <c r="H7504" s="134" t="s">
        <v>1023</v>
      </c>
      <c r="I7504" s="134" t="s">
        <v>370</v>
      </c>
      <c r="J7504" s="135">
        <v>292</v>
      </c>
      <c r="K7504" s="135">
        <v>192.5</v>
      </c>
      <c r="L7504" s="135">
        <v>192.5</v>
      </c>
      <c r="M7504" s="141" t="str">
        <f t="shared" si="235"/>
        <v>201707</v>
      </c>
    </row>
    <row r="7505" spans="1:13" x14ac:dyDescent="0.25">
      <c r="A7505" s="35" t="str">
        <f>VLOOKUP(B7505,ResCat!$A$2:$B$269,2,FALSE)</f>
        <v>HMOMG</v>
      </c>
      <c r="B7505" s="68" t="str">
        <f>IF(ISNA(VLOOKUP(C7505,COA!$A$2:$B$340,2,FALSE)),"XXX",VLOOKUP(C7505,COA!$A$2:$B$340,2,FALSE))</f>
        <v>R25</v>
      </c>
      <c r="C7505" s="149" t="str">
        <f t="shared" si="236"/>
        <v>0016-1002-0064</v>
      </c>
      <c r="D7505" s="134" t="s">
        <v>479</v>
      </c>
      <c r="E7505" s="134" t="s">
        <v>453</v>
      </c>
      <c r="F7505" s="134" t="s">
        <v>487</v>
      </c>
      <c r="G7505" s="134" t="s">
        <v>511</v>
      </c>
      <c r="H7505" s="134" t="s">
        <v>1023</v>
      </c>
      <c r="I7505" s="134" t="s">
        <v>2</v>
      </c>
      <c r="J7505" s="135">
        <v>471</v>
      </c>
      <c r="K7505" s="135">
        <v>112.84</v>
      </c>
      <c r="L7505" s="135">
        <v>112.84</v>
      </c>
      <c r="M7505" s="141" t="str">
        <f t="shared" si="235"/>
        <v>201709</v>
      </c>
    </row>
    <row r="7506" spans="1:13" x14ac:dyDescent="0.25">
      <c r="A7506" s="35" t="str">
        <f>VLOOKUP(B7506,ResCat!$A$2:$B$269,2,FALSE)</f>
        <v>HMOMG</v>
      </c>
      <c r="B7506" s="68" t="str">
        <f>IF(ISNA(VLOOKUP(C7506,COA!$A$2:$B$340,2,FALSE)),"XXX",VLOOKUP(C7506,COA!$A$2:$B$340,2,FALSE))</f>
        <v>R25</v>
      </c>
      <c r="C7506" s="149" t="str">
        <f t="shared" si="236"/>
        <v>0016-1002-0064</v>
      </c>
      <c r="D7506" s="134" t="s">
        <v>479</v>
      </c>
      <c r="E7506" s="134" t="s">
        <v>453</v>
      </c>
      <c r="F7506" s="134" t="s">
        <v>487</v>
      </c>
      <c r="G7506" s="134" t="s">
        <v>961</v>
      </c>
      <c r="H7506" s="134" t="s">
        <v>1023</v>
      </c>
      <c r="I7506" s="134" t="s">
        <v>370</v>
      </c>
      <c r="J7506" s="135">
        <v>275</v>
      </c>
      <c r="K7506" s="135">
        <v>50</v>
      </c>
      <c r="L7506" s="135">
        <v>50</v>
      </c>
      <c r="M7506" s="141" t="str">
        <f t="shared" si="235"/>
        <v>201711</v>
      </c>
    </row>
    <row r="7507" spans="1:13" x14ac:dyDescent="0.25">
      <c r="A7507" s="35" t="str">
        <f>VLOOKUP(B7507,ResCat!$A$2:$B$269,2,FALSE)</f>
        <v>HMOMG</v>
      </c>
      <c r="B7507" s="68" t="str">
        <f>IF(ISNA(VLOOKUP(C7507,COA!$A$2:$B$340,2,FALSE)),"XXX",VLOOKUP(C7507,COA!$A$2:$B$340,2,FALSE))</f>
        <v>R25</v>
      </c>
      <c r="C7507" s="149" t="str">
        <f t="shared" si="236"/>
        <v>0016-1002-0064</v>
      </c>
      <c r="D7507" s="134" t="s">
        <v>479</v>
      </c>
      <c r="E7507" s="134" t="s">
        <v>453</v>
      </c>
      <c r="F7507" s="134" t="s">
        <v>487</v>
      </c>
      <c r="G7507" s="134" t="s">
        <v>970</v>
      </c>
      <c r="H7507" s="134" t="s">
        <v>1023</v>
      </c>
      <c r="I7507" s="134" t="s">
        <v>3</v>
      </c>
      <c r="J7507" s="135">
        <v>1287</v>
      </c>
      <c r="K7507" s="135">
        <v>415.2</v>
      </c>
      <c r="L7507" s="135">
        <v>415.2</v>
      </c>
      <c r="M7507" s="141" t="str">
        <f t="shared" si="235"/>
        <v>201712</v>
      </c>
    </row>
    <row r="7508" spans="1:13" x14ac:dyDescent="0.25">
      <c r="A7508" s="35" t="str">
        <f>VLOOKUP(B7508,ResCat!$A$2:$B$269,2,FALSE)</f>
        <v>HMOMG</v>
      </c>
      <c r="B7508" s="68" t="str">
        <f>IF(ISNA(VLOOKUP(C7508,COA!$A$2:$B$340,2,FALSE)),"XXX",VLOOKUP(C7508,COA!$A$2:$B$340,2,FALSE))</f>
        <v>R25</v>
      </c>
      <c r="C7508" s="149" t="str">
        <f t="shared" si="236"/>
        <v>0016-1002-0064</v>
      </c>
      <c r="D7508" s="134" t="s">
        <v>479</v>
      </c>
      <c r="E7508" s="134" t="s">
        <v>453</v>
      </c>
      <c r="F7508" s="134" t="s">
        <v>487</v>
      </c>
      <c r="G7508" s="134" t="s">
        <v>970</v>
      </c>
      <c r="H7508" s="134" t="s">
        <v>1023</v>
      </c>
      <c r="I7508" s="134" t="s">
        <v>2</v>
      </c>
      <c r="J7508" s="135">
        <v>1722.5</v>
      </c>
      <c r="K7508" s="135">
        <v>677.52</v>
      </c>
      <c r="L7508" s="135">
        <v>677.52</v>
      </c>
      <c r="M7508" s="141" t="str">
        <f t="shared" si="235"/>
        <v>201712</v>
      </c>
    </row>
    <row r="7509" spans="1:13" x14ac:dyDescent="0.25">
      <c r="A7509" s="35" t="str">
        <f>VLOOKUP(B7509,ResCat!$A$2:$B$269,2,FALSE)</f>
        <v>HMOMG</v>
      </c>
      <c r="B7509" s="68" t="str">
        <f>IF(ISNA(VLOOKUP(C7509,COA!$A$2:$B$340,2,FALSE)),"XXX",VLOOKUP(C7509,COA!$A$2:$B$340,2,FALSE))</f>
        <v>R25</v>
      </c>
      <c r="C7509" s="149" t="str">
        <f t="shared" si="236"/>
        <v>0016-1002-0064</v>
      </c>
      <c r="D7509" s="134" t="s">
        <v>479</v>
      </c>
      <c r="E7509" s="134" t="s">
        <v>453</v>
      </c>
      <c r="F7509" s="134" t="s">
        <v>487</v>
      </c>
      <c r="G7509" s="134" t="s">
        <v>970</v>
      </c>
      <c r="H7509" s="134" t="s">
        <v>1023</v>
      </c>
      <c r="I7509" s="134" t="s">
        <v>343</v>
      </c>
      <c r="J7509" s="135">
        <v>86730.790000000066</v>
      </c>
      <c r="K7509" s="135">
        <v>33483.909999999953</v>
      </c>
      <c r="L7509" s="135">
        <v>29188.149999999994</v>
      </c>
      <c r="M7509" s="141" t="str">
        <f t="shared" si="235"/>
        <v>201712</v>
      </c>
    </row>
    <row r="7510" spans="1:13" x14ac:dyDescent="0.25">
      <c r="A7510" s="35" t="str">
        <f>VLOOKUP(B7510,ResCat!$A$2:$B$269,2,FALSE)</f>
        <v>HMOMG</v>
      </c>
      <c r="B7510" s="68" t="str">
        <f>IF(ISNA(VLOOKUP(C7510,COA!$A$2:$B$340,2,FALSE)),"XXX",VLOOKUP(C7510,COA!$A$2:$B$340,2,FALSE))</f>
        <v>R25</v>
      </c>
      <c r="C7510" s="149" t="str">
        <f t="shared" si="236"/>
        <v>0016-1002-0064</v>
      </c>
      <c r="D7510" s="134" t="s">
        <v>479</v>
      </c>
      <c r="E7510" s="134" t="s">
        <v>453</v>
      </c>
      <c r="F7510" s="134" t="s">
        <v>487</v>
      </c>
      <c r="G7510" s="134" t="s">
        <v>970</v>
      </c>
      <c r="H7510" s="134" t="s">
        <v>1023</v>
      </c>
      <c r="I7510" s="134" t="s">
        <v>1</v>
      </c>
      <c r="J7510" s="135">
        <v>67928.81</v>
      </c>
      <c r="K7510" s="135">
        <v>11395.380000000001</v>
      </c>
      <c r="L7510" s="135">
        <v>11320.380000000001</v>
      </c>
      <c r="M7510" s="141" t="str">
        <f t="shared" si="235"/>
        <v>201712</v>
      </c>
    </row>
    <row r="7511" spans="1:13" x14ac:dyDescent="0.25">
      <c r="A7511" s="35" t="str">
        <f>VLOOKUP(B7511,ResCat!$A$2:$B$269,2,FALSE)</f>
        <v>HMOMG</v>
      </c>
      <c r="B7511" s="68" t="str">
        <f>IF(ISNA(VLOOKUP(C7511,COA!$A$2:$B$340,2,FALSE)),"XXX",VLOOKUP(C7511,COA!$A$2:$B$340,2,FALSE))</f>
        <v>R25</v>
      </c>
      <c r="C7511" s="149" t="str">
        <f t="shared" si="236"/>
        <v>0016-1002-0064</v>
      </c>
      <c r="D7511" s="134" t="s">
        <v>479</v>
      </c>
      <c r="E7511" s="134" t="s">
        <v>453</v>
      </c>
      <c r="F7511" s="134" t="s">
        <v>487</v>
      </c>
      <c r="G7511" s="134" t="s">
        <v>970</v>
      </c>
      <c r="H7511" s="134" t="s">
        <v>1023</v>
      </c>
      <c r="I7511" s="134" t="s">
        <v>370</v>
      </c>
      <c r="J7511" s="135">
        <v>1751</v>
      </c>
      <c r="K7511" s="135">
        <v>561.5</v>
      </c>
      <c r="L7511" s="135">
        <v>561.5</v>
      </c>
      <c r="M7511" s="141" t="str">
        <f t="shared" si="235"/>
        <v>201712</v>
      </c>
    </row>
    <row r="7512" spans="1:13" x14ac:dyDescent="0.25">
      <c r="A7512" s="35" t="str">
        <f>VLOOKUP(B7512,ResCat!$A$2:$B$269,2,FALSE)</f>
        <v>HMOMG</v>
      </c>
      <c r="B7512" s="68" t="str">
        <f>IF(ISNA(VLOOKUP(C7512,COA!$A$2:$B$340,2,FALSE)),"XXX",VLOOKUP(C7512,COA!$A$2:$B$340,2,FALSE))</f>
        <v>R25</v>
      </c>
      <c r="C7512" s="149" t="str">
        <f t="shared" si="236"/>
        <v>0016-1002-0064</v>
      </c>
      <c r="D7512" s="134" t="s">
        <v>479</v>
      </c>
      <c r="E7512" s="134" t="s">
        <v>453</v>
      </c>
      <c r="F7512" s="134" t="s">
        <v>487</v>
      </c>
      <c r="G7512" s="134" t="s">
        <v>1023</v>
      </c>
      <c r="H7512" s="134" t="s">
        <v>1023</v>
      </c>
      <c r="I7512" s="134" t="s">
        <v>2</v>
      </c>
      <c r="J7512" s="135">
        <v>493.52</v>
      </c>
      <c r="K7512" s="135">
        <v>272.15999999999991</v>
      </c>
      <c r="L7512" s="135">
        <v>272.15999999999991</v>
      </c>
      <c r="M7512" s="141" t="str">
        <f t="shared" si="235"/>
        <v>201801</v>
      </c>
    </row>
    <row r="7513" spans="1:13" x14ac:dyDescent="0.25">
      <c r="A7513" s="35" t="str">
        <f>VLOOKUP(B7513,ResCat!$A$2:$B$269,2,FALSE)</f>
        <v>HMOMG</v>
      </c>
      <c r="B7513" s="68" t="str">
        <f>IF(ISNA(VLOOKUP(C7513,COA!$A$2:$B$340,2,FALSE)),"XXX",VLOOKUP(C7513,COA!$A$2:$B$340,2,FALSE))</f>
        <v>R25</v>
      </c>
      <c r="C7513" s="149" t="str">
        <f t="shared" si="236"/>
        <v>0016-1002-0064</v>
      </c>
      <c r="D7513" s="134" t="s">
        <v>479</v>
      </c>
      <c r="E7513" s="134" t="s">
        <v>453</v>
      </c>
      <c r="F7513" s="134" t="s">
        <v>487</v>
      </c>
      <c r="G7513" s="134" t="s">
        <v>1023</v>
      </c>
      <c r="H7513" s="134" t="s">
        <v>1023</v>
      </c>
      <c r="I7513" s="134" t="s">
        <v>343</v>
      </c>
      <c r="J7513" s="135">
        <v>405039.88000000076</v>
      </c>
      <c r="K7513" s="135">
        <v>142967.41999999969</v>
      </c>
      <c r="L7513" s="135">
        <v>122826.96999999997</v>
      </c>
      <c r="M7513" s="141" t="str">
        <f t="shared" si="235"/>
        <v>201801</v>
      </c>
    </row>
    <row r="7514" spans="1:13" x14ac:dyDescent="0.25">
      <c r="A7514" s="35" t="str">
        <f>VLOOKUP(B7514,ResCat!$A$2:$B$269,2,FALSE)</f>
        <v>HMOMG</v>
      </c>
      <c r="B7514" s="68" t="str">
        <f>IF(ISNA(VLOOKUP(C7514,COA!$A$2:$B$340,2,FALSE)),"XXX",VLOOKUP(C7514,COA!$A$2:$B$340,2,FALSE))</f>
        <v>R25</v>
      </c>
      <c r="C7514" s="149" t="str">
        <f t="shared" si="236"/>
        <v>0016-1002-0064</v>
      </c>
      <c r="D7514" s="134" t="s">
        <v>479</v>
      </c>
      <c r="E7514" s="134" t="s">
        <v>453</v>
      </c>
      <c r="F7514" s="134" t="s">
        <v>487</v>
      </c>
      <c r="G7514" s="134" t="s">
        <v>1023</v>
      </c>
      <c r="H7514" s="134" t="s">
        <v>1023</v>
      </c>
      <c r="I7514" s="134" t="s">
        <v>370</v>
      </c>
      <c r="J7514" s="135">
        <v>5442.98</v>
      </c>
      <c r="K7514" s="135">
        <v>1500.98</v>
      </c>
      <c r="L7514" s="135">
        <v>1500.98</v>
      </c>
      <c r="M7514" s="141" t="str">
        <f t="shared" si="235"/>
        <v>201801</v>
      </c>
    </row>
    <row r="7515" spans="1:13" x14ac:dyDescent="0.25">
      <c r="A7515" s="35" t="str">
        <f>VLOOKUP(B7515,ResCat!$A$2:$B$269,2,FALSE)</f>
        <v>HMOMG</v>
      </c>
      <c r="B7515" s="68" t="str">
        <f>IF(ISNA(VLOOKUP(C7515,COA!$A$2:$B$340,2,FALSE)),"XXX",VLOOKUP(C7515,COA!$A$2:$B$340,2,FALSE))</f>
        <v>R18</v>
      </c>
      <c r="C7515" s="149" t="str">
        <f t="shared" si="236"/>
        <v>0016-1003-0012</v>
      </c>
      <c r="D7515" s="134" t="s">
        <v>479</v>
      </c>
      <c r="E7515" s="134" t="s">
        <v>448</v>
      </c>
      <c r="F7515" s="134" t="s">
        <v>452</v>
      </c>
      <c r="G7515" s="134" t="s">
        <v>366</v>
      </c>
      <c r="H7515" s="134" t="s">
        <v>1023</v>
      </c>
      <c r="I7515" s="134" t="s">
        <v>3</v>
      </c>
      <c r="J7515" s="135">
        <v>-1521.47</v>
      </c>
      <c r="K7515" s="135">
        <v>-483.55</v>
      </c>
      <c r="L7515" s="135">
        <v>-483.55</v>
      </c>
      <c r="M7515" s="141" t="str">
        <f t="shared" si="235"/>
        <v>201601</v>
      </c>
    </row>
    <row r="7516" spans="1:13" x14ac:dyDescent="0.25">
      <c r="A7516" s="35" t="str">
        <f>VLOOKUP(B7516,ResCat!$A$2:$B$269,2,FALSE)</f>
        <v>HMOMG</v>
      </c>
      <c r="B7516" s="68" t="str">
        <f>IF(ISNA(VLOOKUP(C7516,COA!$A$2:$B$340,2,FALSE)),"XXX",VLOOKUP(C7516,COA!$A$2:$B$340,2,FALSE))</f>
        <v>R18</v>
      </c>
      <c r="C7516" s="149" t="str">
        <f t="shared" si="236"/>
        <v>0016-1003-0012</v>
      </c>
      <c r="D7516" s="134" t="s">
        <v>479</v>
      </c>
      <c r="E7516" s="134" t="s">
        <v>448</v>
      </c>
      <c r="F7516" s="134" t="s">
        <v>452</v>
      </c>
      <c r="G7516" s="134" t="s">
        <v>347</v>
      </c>
      <c r="H7516" s="134" t="s">
        <v>1023</v>
      </c>
      <c r="I7516" s="134" t="s">
        <v>3</v>
      </c>
      <c r="J7516" s="135">
        <v>105</v>
      </c>
      <c r="K7516" s="135">
        <v>0</v>
      </c>
      <c r="L7516" s="135">
        <v>0</v>
      </c>
      <c r="M7516" s="141" t="str">
        <f t="shared" si="235"/>
        <v>201603</v>
      </c>
    </row>
    <row r="7517" spans="1:13" x14ac:dyDescent="0.25">
      <c r="A7517" s="35" t="str">
        <f>VLOOKUP(B7517,ResCat!$A$2:$B$269,2,FALSE)</f>
        <v>HMOMG</v>
      </c>
      <c r="B7517" s="68" t="str">
        <f>IF(ISNA(VLOOKUP(C7517,COA!$A$2:$B$340,2,FALSE)),"XXX",VLOOKUP(C7517,COA!$A$2:$B$340,2,FALSE))</f>
        <v>R18</v>
      </c>
      <c r="C7517" s="149" t="str">
        <f t="shared" si="236"/>
        <v>0016-1003-0012</v>
      </c>
      <c r="D7517" s="134" t="s">
        <v>479</v>
      </c>
      <c r="E7517" s="134" t="s">
        <v>448</v>
      </c>
      <c r="F7517" s="134" t="s">
        <v>452</v>
      </c>
      <c r="G7517" s="134" t="s">
        <v>347</v>
      </c>
      <c r="H7517" s="134" t="s">
        <v>1023</v>
      </c>
      <c r="I7517" s="134" t="s">
        <v>2</v>
      </c>
      <c r="J7517" s="135">
        <v>457</v>
      </c>
      <c r="K7517" s="135">
        <v>2.5099999999999998</v>
      </c>
      <c r="L7517" s="135">
        <v>2.5099999999999998</v>
      </c>
      <c r="M7517" s="141" t="str">
        <f t="shared" si="235"/>
        <v>201603</v>
      </c>
    </row>
    <row r="7518" spans="1:13" x14ac:dyDescent="0.25">
      <c r="A7518" s="35" t="str">
        <f>VLOOKUP(B7518,ResCat!$A$2:$B$269,2,FALSE)</f>
        <v>HMOMG</v>
      </c>
      <c r="B7518" s="68" t="str">
        <f>IF(ISNA(VLOOKUP(C7518,COA!$A$2:$B$340,2,FALSE)),"XXX",VLOOKUP(C7518,COA!$A$2:$B$340,2,FALSE))</f>
        <v>R18</v>
      </c>
      <c r="C7518" s="149" t="str">
        <f t="shared" si="236"/>
        <v>0016-1003-0012</v>
      </c>
      <c r="D7518" s="134" t="s">
        <v>479</v>
      </c>
      <c r="E7518" s="134" t="s">
        <v>448</v>
      </c>
      <c r="F7518" s="134" t="s">
        <v>452</v>
      </c>
      <c r="G7518" s="134" t="s">
        <v>342</v>
      </c>
      <c r="H7518" s="134" t="s">
        <v>1023</v>
      </c>
      <c r="I7518" s="134" t="s">
        <v>3</v>
      </c>
      <c r="J7518" s="135">
        <v>0</v>
      </c>
      <c r="K7518" s="135">
        <v>0</v>
      </c>
      <c r="L7518" s="135">
        <v>0</v>
      </c>
      <c r="M7518" s="141" t="str">
        <f t="shared" si="235"/>
        <v>201609</v>
      </c>
    </row>
    <row r="7519" spans="1:13" x14ac:dyDescent="0.25">
      <c r="A7519" s="35" t="str">
        <f>VLOOKUP(B7519,ResCat!$A$2:$B$269,2,FALSE)</f>
        <v>HMOMG</v>
      </c>
      <c r="B7519" s="68" t="str">
        <f>IF(ISNA(VLOOKUP(C7519,COA!$A$2:$B$340,2,FALSE)),"XXX",VLOOKUP(C7519,COA!$A$2:$B$340,2,FALSE))</f>
        <v>R18</v>
      </c>
      <c r="C7519" s="149" t="str">
        <f t="shared" si="236"/>
        <v>0016-1003-0012</v>
      </c>
      <c r="D7519" s="134" t="s">
        <v>479</v>
      </c>
      <c r="E7519" s="134" t="s">
        <v>448</v>
      </c>
      <c r="F7519" s="134" t="s">
        <v>452</v>
      </c>
      <c r="G7519" s="134" t="s">
        <v>342</v>
      </c>
      <c r="H7519" s="134" t="s">
        <v>1023</v>
      </c>
      <c r="I7519" s="134" t="s">
        <v>2</v>
      </c>
      <c r="J7519" s="135">
        <v>0</v>
      </c>
      <c r="K7519" s="135">
        <v>0</v>
      </c>
      <c r="L7519" s="135">
        <v>10.000000000000002</v>
      </c>
      <c r="M7519" s="141" t="str">
        <f t="shared" si="235"/>
        <v>201609</v>
      </c>
    </row>
    <row r="7520" spans="1:13" x14ac:dyDescent="0.25">
      <c r="A7520" s="35" t="str">
        <f>VLOOKUP(B7520,ResCat!$A$2:$B$269,2,FALSE)</f>
        <v>HMOMG</v>
      </c>
      <c r="B7520" s="68" t="str">
        <f>IF(ISNA(VLOOKUP(C7520,COA!$A$2:$B$340,2,FALSE)),"XXX",VLOOKUP(C7520,COA!$A$2:$B$340,2,FALSE))</f>
        <v>R18</v>
      </c>
      <c r="C7520" s="149" t="str">
        <f t="shared" si="236"/>
        <v>0016-1003-0012</v>
      </c>
      <c r="D7520" s="134" t="s">
        <v>479</v>
      </c>
      <c r="E7520" s="134" t="s">
        <v>448</v>
      </c>
      <c r="F7520" s="134" t="s">
        <v>452</v>
      </c>
      <c r="G7520" s="134" t="s">
        <v>316</v>
      </c>
      <c r="H7520" s="134" t="s">
        <v>1023</v>
      </c>
      <c r="I7520" s="134" t="s">
        <v>3</v>
      </c>
      <c r="J7520" s="135">
        <v>0</v>
      </c>
      <c r="K7520" s="135">
        <v>0</v>
      </c>
      <c r="L7520" s="135">
        <v>0</v>
      </c>
      <c r="M7520" s="141" t="str">
        <f t="shared" si="235"/>
        <v>201610</v>
      </c>
    </row>
    <row r="7521" spans="1:13" x14ac:dyDescent="0.25">
      <c r="A7521" s="35" t="str">
        <f>VLOOKUP(B7521,ResCat!$A$2:$B$269,2,FALSE)</f>
        <v>HMOMG</v>
      </c>
      <c r="B7521" s="68" t="str">
        <f>IF(ISNA(VLOOKUP(C7521,COA!$A$2:$B$340,2,FALSE)),"XXX",VLOOKUP(C7521,COA!$A$2:$B$340,2,FALSE))</f>
        <v>R18</v>
      </c>
      <c r="C7521" s="149" t="str">
        <f t="shared" si="236"/>
        <v>0016-1003-0012</v>
      </c>
      <c r="D7521" s="134" t="s">
        <v>479</v>
      </c>
      <c r="E7521" s="134" t="s">
        <v>448</v>
      </c>
      <c r="F7521" s="134" t="s">
        <v>452</v>
      </c>
      <c r="G7521" s="134" t="s">
        <v>316</v>
      </c>
      <c r="H7521" s="134" t="s">
        <v>1023</v>
      </c>
      <c r="I7521" s="134" t="s">
        <v>2</v>
      </c>
      <c r="J7521" s="135">
        <v>0</v>
      </c>
      <c r="K7521" s="135">
        <v>0</v>
      </c>
      <c r="L7521" s="135">
        <v>9.9999999999999982</v>
      </c>
      <c r="M7521" s="141" t="str">
        <f t="shared" si="235"/>
        <v>201610</v>
      </c>
    </row>
    <row r="7522" spans="1:13" x14ac:dyDescent="0.25">
      <c r="A7522" s="35" t="str">
        <f>VLOOKUP(B7522,ResCat!$A$2:$B$269,2,FALSE)</f>
        <v>HMOMG</v>
      </c>
      <c r="B7522" s="68" t="str">
        <f>IF(ISNA(VLOOKUP(C7522,COA!$A$2:$B$340,2,FALSE)),"XXX",VLOOKUP(C7522,COA!$A$2:$B$340,2,FALSE))</f>
        <v>R18</v>
      </c>
      <c r="C7522" s="149" t="str">
        <f t="shared" si="236"/>
        <v>0016-1003-0012</v>
      </c>
      <c r="D7522" s="134" t="s">
        <v>479</v>
      </c>
      <c r="E7522" s="134" t="s">
        <v>448</v>
      </c>
      <c r="F7522" s="134" t="s">
        <v>452</v>
      </c>
      <c r="G7522" s="134" t="s">
        <v>318</v>
      </c>
      <c r="H7522" s="134" t="s">
        <v>1023</v>
      </c>
      <c r="I7522" s="134" t="s">
        <v>3</v>
      </c>
      <c r="J7522" s="135">
        <v>0</v>
      </c>
      <c r="K7522" s="135">
        <v>0</v>
      </c>
      <c r="L7522" s="135">
        <v>0</v>
      </c>
      <c r="M7522" s="141" t="str">
        <f t="shared" si="235"/>
        <v>201611</v>
      </c>
    </row>
    <row r="7523" spans="1:13" x14ac:dyDescent="0.25">
      <c r="A7523" s="35" t="str">
        <f>VLOOKUP(B7523,ResCat!$A$2:$B$269,2,FALSE)</f>
        <v>HMOMG</v>
      </c>
      <c r="B7523" s="68" t="str">
        <f>IF(ISNA(VLOOKUP(C7523,COA!$A$2:$B$340,2,FALSE)),"XXX",VLOOKUP(C7523,COA!$A$2:$B$340,2,FALSE))</f>
        <v>R18</v>
      </c>
      <c r="C7523" s="149" t="str">
        <f t="shared" si="236"/>
        <v>0016-1003-0012</v>
      </c>
      <c r="D7523" s="134" t="s">
        <v>479</v>
      </c>
      <c r="E7523" s="134" t="s">
        <v>448</v>
      </c>
      <c r="F7523" s="134" t="s">
        <v>452</v>
      </c>
      <c r="G7523" s="134" t="s">
        <v>318</v>
      </c>
      <c r="H7523" s="134" t="s">
        <v>1023</v>
      </c>
      <c r="I7523" s="134" t="s">
        <v>2</v>
      </c>
      <c r="J7523" s="135">
        <v>0</v>
      </c>
      <c r="K7523" s="135">
        <v>0</v>
      </c>
      <c r="L7523" s="135">
        <v>10.000000000000005</v>
      </c>
      <c r="M7523" s="141" t="str">
        <f t="shared" si="235"/>
        <v>201611</v>
      </c>
    </row>
    <row r="7524" spans="1:13" x14ac:dyDescent="0.25">
      <c r="A7524" s="35" t="str">
        <f>VLOOKUP(B7524,ResCat!$A$2:$B$269,2,FALSE)</f>
        <v>HMOMG</v>
      </c>
      <c r="B7524" s="68" t="str">
        <f>IF(ISNA(VLOOKUP(C7524,COA!$A$2:$B$340,2,FALSE)),"XXX",VLOOKUP(C7524,COA!$A$2:$B$340,2,FALSE))</f>
        <v>R18</v>
      </c>
      <c r="C7524" s="149" t="str">
        <f t="shared" si="236"/>
        <v>0016-1003-0012</v>
      </c>
      <c r="D7524" s="134" t="s">
        <v>479</v>
      </c>
      <c r="E7524" s="134" t="s">
        <v>448</v>
      </c>
      <c r="F7524" s="134" t="s">
        <v>452</v>
      </c>
      <c r="G7524" s="134" t="s">
        <v>320</v>
      </c>
      <c r="H7524" s="134" t="s">
        <v>1023</v>
      </c>
      <c r="I7524" s="134" t="s">
        <v>3</v>
      </c>
      <c r="J7524" s="135">
        <v>0</v>
      </c>
      <c r="K7524" s="135">
        <v>-12.64</v>
      </c>
      <c r="L7524" s="135">
        <v>-12.64</v>
      </c>
      <c r="M7524" s="141" t="str">
        <f t="shared" si="235"/>
        <v>201612</v>
      </c>
    </row>
    <row r="7525" spans="1:13" x14ac:dyDescent="0.25">
      <c r="A7525" s="35" t="str">
        <f>VLOOKUP(B7525,ResCat!$A$2:$B$269,2,FALSE)</f>
        <v>HMOMG</v>
      </c>
      <c r="B7525" s="68" t="str">
        <f>IF(ISNA(VLOOKUP(C7525,COA!$A$2:$B$340,2,FALSE)),"XXX",VLOOKUP(C7525,COA!$A$2:$B$340,2,FALSE))</f>
        <v>R18</v>
      </c>
      <c r="C7525" s="149" t="str">
        <f t="shared" si="236"/>
        <v>0016-1003-0012</v>
      </c>
      <c r="D7525" s="134" t="s">
        <v>479</v>
      </c>
      <c r="E7525" s="134" t="s">
        <v>448</v>
      </c>
      <c r="F7525" s="134" t="s">
        <v>452</v>
      </c>
      <c r="G7525" s="134" t="s">
        <v>320</v>
      </c>
      <c r="H7525" s="134" t="s">
        <v>1023</v>
      </c>
      <c r="I7525" s="134" t="s">
        <v>2</v>
      </c>
      <c r="J7525" s="135">
        <v>1523.2</v>
      </c>
      <c r="K7525" s="135">
        <v>913.92</v>
      </c>
      <c r="L7525" s="135">
        <v>913.92</v>
      </c>
      <c r="M7525" s="141" t="str">
        <f t="shared" si="235"/>
        <v>201612</v>
      </c>
    </row>
    <row r="7526" spans="1:13" x14ac:dyDescent="0.25">
      <c r="A7526" s="35" t="str">
        <f>VLOOKUP(B7526,ResCat!$A$2:$B$269,2,FALSE)</f>
        <v>HMOMG</v>
      </c>
      <c r="B7526" s="68" t="str">
        <f>IF(ISNA(VLOOKUP(C7526,COA!$A$2:$B$340,2,FALSE)),"XXX",VLOOKUP(C7526,COA!$A$2:$B$340,2,FALSE))</f>
        <v>R18</v>
      </c>
      <c r="C7526" s="149" t="str">
        <f t="shared" si="236"/>
        <v>0016-1003-0012</v>
      </c>
      <c r="D7526" s="134" t="s">
        <v>479</v>
      </c>
      <c r="E7526" s="134" t="s">
        <v>448</v>
      </c>
      <c r="F7526" s="134" t="s">
        <v>452</v>
      </c>
      <c r="G7526" s="134" t="s">
        <v>322</v>
      </c>
      <c r="H7526" s="134" t="s">
        <v>1023</v>
      </c>
      <c r="I7526" s="134" t="s">
        <v>3</v>
      </c>
      <c r="J7526" s="135">
        <v>780</v>
      </c>
      <c r="K7526" s="135">
        <v>124.8</v>
      </c>
      <c r="L7526" s="135">
        <v>124.8</v>
      </c>
      <c r="M7526" s="141" t="str">
        <f t="shared" si="235"/>
        <v>201701</v>
      </c>
    </row>
    <row r="7527" spans="1:13" x14ac:dyDescent="0.25">
      <c r="A7527" s="35" t="str">
        <f>VLOOKUP(B7527,ResCat!$A$2:$B$269,2,FALSE)</f>
        <v>HMOMG</v>
      </c>
      <c r="B7527" s="68" t="str">
        <f>IF(ISNA(VLOOKUP(C7527,COA!$A$2:$B$340,2,FALSE)),"XXX",VLOOKUP(C7527,COA!$A$2:$B$340,2,FALSE))</f>
        <v>R18</v>
      </c>
      <c r="C7527" s="149" t="str">
        <f t="shared" si="236"/>
        <v>0016-1003-0012</v>
      </c>
      <c r="D7527" s="134" t="s">
        <v>479</v>
      </c>
      <c r="E7527" s="134" t="s">
        <v>448</v>
      </c>
      <c r="F7527" s="134" t="s">
        <v>452</v>
      </c>
      <c r="G7527" s="134" t="s">
        <v>328</v>
      </c>
      <c r="H7527" s="134" t="s">
        <v>1023</v>
      </c>
      <c r="I7527" s="134" t="s">
        <v>3</v>
      </c>
      <c r="J7527" s="135">
        <v>1405</v>
      </c>
      <c r="K7527" s="135">
        <v>509.96000000000004</v>
      </c>
      <c r="L7527" s="135">
        <v>509.96000000000004</v>
      </c>
      <c r="M7527" s="141" t="str">
        <f t="shared" si="235"/>
        <v>201704</v>
      </c>
    </row>
    <row r="7528" spans="1:13" x14ac:dyDescent="0.25">
      <c r="A7528" s="35" t="str">
        <f>VLOOKUP(B7528,ResCat!$A$2:$B$269,2,FALSE)</f>
        <v>HMOMG</v>
      </c>
      <c r="B7528" s="68" t="str">
        <f>IF(ISNA(VLOOKUP(C7528,COA!$A$2:$B$340,2,FALSE)),"XXX",VLOOKUP(C7528,COA!$A$2:$B$340,2,FALSE))</f>
        <v>R18</v>
      </c>
      <c r="C7528" s="149" t="str">
        <f t="shared" si="236"/>
        <v>0016-1003-0012</v>
      </c>
      <c r="D7528" s="134" t="s">
        <v>479</v>
      </c>
      <c r="E7528" s="134" t="s">
        <v>448</v>
      </c>
      <c r="F7528" s="134" t="s">
        <v>452</v>
      </c>
      <c r="G7528" s="134" t="s">
        <v>335</v>
      </c>
      <c r="H7528" s="134" t="s">
        <v>1023</v>
      </c>
      <c r="I7528" s="134" t="s">
        <v>3</v>
      </c>
      <c r="J7528" s="135">
        <v>780</v>
      </c>
      <c r="K7528" s="135">
        <v>124.8</v>
      </c>
      <c r="L7528" s="135">
        <v>124.8</v>
      </c>
      <c r="M7528" s="141" t="str">
        <f t="shared" si="235"/>
        <v>201707</v>
      </c>
    </row>
    <row r="7529" spans="1:13" x14ac:dyDescent="0.25">
      <c r="A7529" s="35" t="str">
        <f>VLOOKUP(B7529,ResCat!$A$2:$B$269,2,FALSE)</f>
        <v>HMOMG</v>
      </c>
      <c r="B7529" s="68" t="str">
        <f>IF(ISNA(VLOOKUP(C7529,COA!$A$2:$B$340,2,FALSE)),"XXX",VLOOKUP(C7529,COA!$A$2:$B$340,2,FALSE))</f>
        <v>R18</v>
      </c>
      <c r="C7529" s="149" t="str">
        <f t="shared" si="236"/>
        <v>0016-1003-0012</v>
      </c>
      <c r="D7529" s="134" t="s">
        <v>479</v>
      </c>
      <c r="E7529" s="134" t="s">
        <v>448</v>
      </c>
      <c r="F7529" s="134" t="s">
        <v>452</v>
      </c>
      <c r="G7529" s="134" t="s">
        <v>335</v>
      </c>
      <c r="H7529" s="134" t="s">
        <v>1023</v>
      </c>
      <c r="I7529" s="134" t="s">
        <v>1</v>
      </c>
      <c r="J7529" s="135">
        <v>4.5474735088646412E-13</v>
      </c>
      <c r="K7529" s="135">
        <v>34.149999999999977</v>
      </c>
      <c r="L7529" s="135">
        <v>34.149999999999977</v>
      </c>
      <c r="M7529" s="141" t="str">
        <f t="shared" si="235"/>
        <v>201707</v>
      </c>
    </row>
    <row r="7530" spans="1:13" x14ac:dyDescent="0.25">
      <c r="A7530" s="35" t="str">
        <f>VLOOKUP(B7530,ResCat!$A$2:$B$269,2,FALSE)</f>
        <v>HMOMG</v>
      </c>
      <c r="B7530" s="68" t="str">
        <f>IF(ISNA(VLOOKUP(C7530,COA!$A$2:$B$340,2,FALSE)),"XXX",VLOOKUP(C7530,COA!$A$2:$B$340,2,FALSE))</f>
        <v>R18</v>
      </c>
      <c r="C7530" s="149" t="str">
        <f t="shared" si="236"/>
        <v>0016-1003-0012</v>
      </c>
      <c r="D7530" s="134" t="s">
        <v>479</v>
      </c>
      <c r="E7530" s="134" t="s">
        <v>448</v>
      </c>
      <c r="F7530" s="134" t="s">
        <v>452</v>
      </c>
      <c r="G7530" s="134" t="s">
        <v>4</v>
      </c>
      <c r="H7530" s="134" t="s">
        <v>1023</v>
      </c>
      <c r="I7530" s="134" t="s">
        <v>3</v>
      </c>
      <c r="J7530" s="135">
        <v>49.99</v>
      </c>
      <c r="K7530" s="135">
        <v>47.98</v>
      </c>
      <c r="L7530" s="135">
        <v>47.98</v>
      </c>
      <c r="M7530" s="141" t="str">
        <f t="shared" si="235"/>
        <v>201708</v>
      </c>
    </row>
    <row r="7531" spans="1:13" x14ac:dyDescent="0.25">
      <c r="A7531" s="35" t="str">
        <f>VLOOKUP(B7531,ResCat!$A$2:$B$269,2,FALSE)</f>
        <v>HMOMG</v>
      </c>
      <c r="B7531" s="68" t="str">
        <f>IF(ISNA(VLOOKUP(C7531,COA!$A$2:$B$340,2,FALSE)),"XXX",VLOOKUP(C7531,COA!$A$2:$B$340,2,FALSE))</f>
        <v>R18</v>
      </c>
      <c r="C7531" s="149" t="str">
        <f t="shared" si="236"/>
        <v>0016-1003-0012</v>
      </c>
      <c r="D7531" s="134" t="s">
        <v>479</v>
      </c>
      <c r="E7531" s="134" t="s">
        <v>448</v>
      </c>
      <c r="F7531" s="134" t="s">
        <v>452</v>
      </c>
      <c r="G7531" s="134" t="s">
        <v>4</v>
      </c>
      <c r="H7531" s="134" t="s">
        <v>1023</v>
      </c>
      <c r="I7531" s="134" t="s">
        <v>0</v>
      </c>
      <c r="J7531" s="135">
        <v>132909.30000000002</v>
      </c>
      <c r="K7531" s="135">
        <v>8039.42</v>
      </c>
      <c r="L7531" s="135">
        <v>8039.42</v>
      </c>
      <c r="M7531" s="141" t="str">
        <f t="shared" si="235"/>
        <v>201708</v>
      </c>
    </row>
    <row r="7532" spans="1:13" x14ac:dyDescent="0.25">
      <c r="A7532" s="35" t="str">
        <f>VLOOKUP(B7532,ResCat!$A$2:$B$269,2,FALSE)</f>
        <v>HMOMG</v>
      </c>
      <c r="B7532" s="68" t="str">
        <f>IF(ISNA(VLOOKUP(C7532,COA!$A$2:$B$340,2,FALSE)),"XXX",VLOOKUP(C7532,COA!$A$2:$B$340,2,FALSE))</f>
        <v>R18</v>
      </c>
      <c r="C7532" s="149" t="str">
        <f t="shared" si="236"/>
        <v>0016-1003-0012</v>
      </c>
      <c r="D7532" s="134" t="s">
        <v>479</v>
      </c>
      <c r="E7532" s="134" t="s">
        <v>448</v>
      </c>
      <c r="F7532" s="134" t="s">
        <v>452</v>
      </c>
      <c r="G7532" s="134" t="s">
        <v>4</v>
      </c>
      <c r="H7532" s="134" t="s">
        <v>1023</v>
      </c>
      <c r="I7532" s="134" t="s">
        <v>336</v>
      </c>
      <c r="J7532" s="135">
        <v>0</v>
      </c>
      <c r="K7532" s="135">
        <v>0</v>
      </c>
      <c r="L7532" s="135">
        <v>0</v>
      </c>
      <c r="M7532" s="141" t="str">
        <f t="shared" si="235"/>
        <v>201708</v>
      </c>
    </row>
    <row r="7533" spans="1:13" x14ac:dyDescent="0.25">
      <c r="A7533" s="35" t="str">
        <f>VLOOKUP(B7533,ResCat!$A$2:$B$269,2,FALSE)</f>
        <v>HMOMG</v>
      </c>
      <c r="B7533" s="68" t="str">
        <f>IF(ISNA(VLOOKUP(C7533,COA!$A$2:$B$340,2,FALSE)),"XXX",VLOOKUP(C7533,COA!$A$2:$B$340,2,FALSE))</f>
        <v>R18</v>
      </c>
      <c r="C7533" s="149" t="str">
        <f t="shared" si="236"/>
        <v>0016-1003-0012</v>
      </c>
      <c r="D7533" s="134" t="s">
        <v>479</v>
      </c>
      <c r="E7533" s="134" t="s">
        <v>448</v>
      </c>
      <c r="F7533" s="134" t="s">
        <v>452</v>
      </c>
      <c r="G7533" s="134" t="s">
        <v>4</v>
      </c>
      <c r="H7533" s="134" t="s">
        <v>1023</v>
      </c>
      <c r="I7533" s="134" t="s">
        <v>2</v>
      </c>
      <c r="J7533" s="135">
        <v>1174.54</v>
      </c>
      <c r="K7533" s="135">
        <v>263.57</v>
      </c>
      <c r="L7533" s="135">
        <v>263.57</v>
      </c>
      <c r="M7533" s="141" t="str">
        <f t="shared" si="235"/>
        <v>201708</v>
      </c>
    </row>
    <row r="7534" spans="1:13" x14ac:dyDescent="0.25">
      <c r="A7534" s="35" t="str">
        <f>VLOOKUP(B7534,ResCat!$A$2:$B$269,2,FALSE)</f>
        <v>HMOMG</v>
      </c>
      <c r="B7534" s="68" t="str">
        <f>IF(ISNA(VLOOKUP(C7534,COA!$A$2:$B$340,2,FALSE)),"XXX",VLOOKUP(C7534,COA!$A$2:$B$340,2,FALSE))</f>
        <v>R18</v>
      </c>
      <c r="C7534" s="149" t="str">
        <f t="shared" si="236"/>
        <v>0016-1003-0012</v>
      </c>
      <c r="D7534" s="134" t="s">
        <v>479</v>
      </c>
      <c r="E7534" s="134" t="s">
        <v>448</v>
      </c>
      <c r="F7534" s="134" t="s">
        <v>452</v>
      </c>
      <c r="G7534" s="134" t="s">
        <v>4</v>
      </c>
      <c r="H7534" s="134" t="s">
        <v>1023</v>
      </c>
      <c r="I7534" s="134" t="s">
        <v>1</v>
      </c>
      <c r="J7534" s="135">
        <v>44.399999999999977</v>
      </c>
      <c r="K7534" s="135">
        <v>44.399999999999991</v>
      </c>
      <c r="L7534" s="135">
        <v>44.399999999999991</v>
      </c>
      <c r="M7534" s="141" t="str">
        <f t="shared" si="235"/>
        <v>201708</v>
      </c>
    </row>
    <row r="7535" spans="1:13" x14ac:dyDescent="0.25">
      <c r="A7535" s="35" t="str">
        <f>VLOOKUP(B7535,ResCat!$A$2:$B$269,2,FALSE)</f>
        <v>HMOMG</v>
      </c>
      <c r="B7535" s="68" t="str">
        <f>IF(ISNA(VLOOKUP(C7535,COA!$A$2:$B$340,2,FALSE)),"XXX",VLOOKUP(C7535,COA!$A$2:$B$340,2,FALSE))</f>
        <v>R18</v>
      </c>
      <c r="C7535" s="149" t="str">
        <f t="shared" si="236"/>
        <v>0016-1003-0012</v>
      </c>
      <c r="D7535" s="134" t="s">
        <v>479</v>
      </c>
      <c r="E7535" s="134" t="s">
        <v>448</v>
      </c>
      <c r="F7535" s="134" t="s">
        <v>452</v>
      </c>
      <c r="G7535" s="134" t="s">
        <v>511</v>
      </c>
      <c r="H7535" s="134" t="s">
        <v>1023</v>
      </c>
      <c r="I7535" s="134" t="s">
        <v>2</v>
      </c>
      <c r="J7535" s="135">
        <v>168.85</v>
      </c>
      <c r="K7535" s="135">
        <v>107.11</v>
      </c>
      <c r="L7535" s="135">
        <v>107.11</v>
      </c>
      <c r="M7535" s="141" t="str">
        <f t="shared" si="235"/>
        <v>201709</v>
      </c>
    </row>
    <row r="7536" spans="1:13" x14ac:dyDescent="0.25">
      <c r="A7536" s="35" t="str">
        <f>VLOOKUP(B7536,ResCat!$A$2:$B$269,2,FALSE)</f>
        <v>HMOMG</v>
      </c>
      <c r="B7536" s="68" t="str">
        <f>IF(ISNA(VLOOKUP(C7536,COA!$A$2:$B$340,2,FALSE)),"XXX",VLOOKUP(C7536,COA!$A$2:$B$340,2,FALSE))</f>
        <v>R18</v>
      </c>
      <c r="C7536" s="149" t="str">
        <f t="shared" si="236"/>
        <v>0016-1003-0012</v>
      </c>
      <c r="D7536" s="134" t="s">
        <v>479</v>
      </c>
      <c r="E7536" s="134" t="s">
        <v>448</v>
      </c>
      <c r="F7536" s="134" t="s">
        <v>452</v>
      </c>
      <c r="G7536" s="134" t="s">
        <v>511</v>
      </c>
      <c r="H7536" s="134" t="s">
        <v>1023</v>
      </c>
      <c r="I7536" s="134" t="s">
        <v>1</v>
      </c>
      <c r="J7536" s="135">
        <v>798</v>
      </c>
      <c r="K7536" s="135">
        <v>134.47</v>
      </c>
      <c r="L7536" s="135">
        <v>134.47</v>
      </c>
      <c r="M7536" s="141" t="str">
        <f t="shared" si="235"/>
        <v>201709</v>
      </c>
    </row>
    <row r="7537" spans="1:13" x14ac:dyDescent="0.25">
      <c r="A7537" s="35" t="str">
        <f>VLOOKUP(B7537,ResCat!$A$2:$B$269,2,FALSE)</f>
        <v>HMOMG</v>
      </c>
      <c r="B7537" s="68" t="str">
        <f>IF(ISNA(VLOOKUP(C7537,COA!$A$2:$B$340,2,FALSE)),"XXX",VLOOKUP(C7537,COA!$A$2:$B$340,2,FALSE))</f>
        <v>R18</v>
      </c>
      <c r="C7537" s="149" t="str">
        <f t="shared" si="236"/>
        <v>0016-1003-0012</v>
      </c>
      <c r="D7537" s="134" t="s">
        <v>479</v>
      </c>
      <c r="E7537" s="134" t="s">
        <v>448</v>
      </c>
      <c r="F7537" s="134" t="s">
        <v>452</v>
      </c>
      <c r="G7537" s="134" t="s">
        <v>969</v>
      </c>
      <c r="H7537" s="134" t="s">
        <v>1023</v>
      </c>
      <c r="I7537" s="134" t="s">
        <v>3</v>
      </c>
      <c r="J7537" s="135">
        <v>2220.3000000000002</v>
      </c>
      <c r="K7537" s="135">
        <v>506.3</v>
      </c>
      <c r="L7537" s="135">
        <v>506.3</v>
      </c>
      <c r="M7537" s="141" t="str">
        <f t="shared" si="235"/>
        <v>201710</v>
      </c>
    </row>
    <row r="7538" spans="1:13" x14ac:dyDescent="0.25">
      <c r="A7538" s="35" t="str">
        <f>VLOOKUP(B7538,ResCat!$A$2:$B$269,2,FALSE)</f>
        <v>HMOMG</v>
      </c>
      <c r="B7538" s="68" t="str">
        <f>IF(ISNA(VLOOKUP(C7538,COA!$A$2:$B$340,2,FALSE)),"XXX",VLOOKUP(C7538,COA!$A$2:$B$340,2,FALSE))</f>
        <v>R18</v>
      </c>
      <c r="C7538" s="149" t="str">
        <f t="shared" si="236"/>
        <v>0016-1003-0012</v>
      </c>
      <c r="D7538" s="134" t="s">
        <v>479</v>
      </c>
      <c r="E7538" s="134" t="s">
        <v>448</v>
      </c>
      <c r="F7538" s="134" t="s">
        <v>452</v>
      </c>
      <c r="G7538" s="134" t="s">
        <v>969</v>
      </c>
      <c r="H7538" s="134" t="s">
        <v>1023</v>
      </c>
      <c r="I7538" s="134" t="s">
        <v>0</v>
      </c>
      <c r="J7538" s="135">
        <v>65446.98000000001</v>
      </c>
      <c r="K7538" s="135">
        <v>32179.09</v>
      </c>
      <c r="L7538" s="135">
        <v>32179.09</v>
      </c>
      <c r="M7538" s="141" t="str">
        <f t="shared" si="235"/>
        <v>201710</v>
      </c>
    </row>
    <row r="7539" spans="1:13" x14ac:dyDescent="0.25">
      <c r="A7539" s="35" t="str">
        <f>VLOOKUP(B7539,ResCat!$A$2:$B$269,2,FALSE)</f>
        <v>HMOMG</v>
      </c>
      <c r="B7539" s="68" t="str">
        <f>IF(ISNA(VLOOKUP(C7539,COA!$A$2:$B$340,2,FALSE)),"XXX",VLOOKUP(C7539,COA!$A$2:$B$340,2,FALSE))</f>
        <v>R18</v>
      </c>
      <c r="C7539" s="149" t="str">
        <f t="shared" si="236"/>
        <v>0016-1003-0012</v>
      </c>
      <c r="D7539" s="134" t="s">
        <v>479</v>
      </c>
      <c r="E7539" s="134" t="s">
        <v>448</v>
      </c>
      <c r="F7539" s="134" t="s">
        <v>452</v>
      </c>
      <c r="G7539" s="134" t="s">
        <v>969</v>
      </c>
      <c r="H7539" s="134" t="s">
        <v>1023</v>
      </c>
      <c r="I7539" s="134" t="s">
        <v>2</v>
      </c>
      <c r="J7539" s="135">
        <v>124.7</v>
      </c>
      <c r="K7539" s="135">
        <v>0</v>
      </c>
      <c r="L7539" s="135">
        <v>0</v>
      </c>
      <c r="M7539" s="141" t="str">
        <f t="shared" si="235"/>
        <v>201710</v>
      </c>
    </row>
    <row r="7540" spans="1:13" x14ac:dyDescent="0.25">
      <c r="A7540" s="35" t="str">
        <f>VLOOKUP(B7540,ResCat!$A$2:$B$269,2,FALSE)</f>
        <v>HMOMG</v>
      </c>
      <c r="B7540" s="68" t="str">
        <f>IF(ISNA(VLOOKUP(C7540,COA!$A$2:$B$340,2,FALSE)),"XXX",VLOOKUP(C7540,COA!$A$2:$B$340,2,FALSE))</f>
        <v>R18</v>
      </c>
      <c r="C7540" s="149" t="str">
        <f t="shared" si="236"/>
        <v>0016-1003-0012</v>
      </c>
      <c r="D7540" s="134" t="s">
        <v>479</v>
      </c>
      <c r="E7540" s="134" t="s">
        <v>448</v>
      </c>
      <c r="F7540" s="134" t="s">
        <v>452</v>
      </c>
      <c r="G7540" s="134" t="s">
        <v>969</v>
      </c>
      <c r="H7540" s="134" t="s">
        <v>1023</v>
      </c>
      <c r="I7540" s="134" t="s">
        <v>1</v>
      </c>
      <c r="J7540" s="135">
        <v>1128</v>
      </c>
      <c r="K7540" s="135">
        <v>1128</v>
      </c>
      <c r="L7540" s="135">
        <v>1128</v>
      </c>
      <c r="M7540" s="141" t="str">
        <f t="shared" si="235"/>
        <v>201710</v>
      </c>
    </row>
    <row r="7541" spans="1:13" x14ac:dyDescent="0.25">
      <c r="A7541" s="35" t="str">
        <f>VLOOKUP(B7541,ResCat!$A$2:$B$269,2,FALSE)</f>
        <v>HMOMG</v>
      </c>
      <c r="B7541" s="68" t="str">
        <f>IF(ISNA(VLOOKUP(C7541,COA!$A$2:$B$340,2,FALSE)),"XXX",VLOOKUP(C7541,COA!$A$2:$B$340,2,FALSE))</f>
        <v>R18</v>
      </c>
      <c r="C7541" s="149" t="str">
        <f t="shared" si="236"/>
        <v>0016-1003-0012</v>
      </c>
      <c r="D7541" s="134" t="s">
        <v>479</v>
      </c>
      <c r="E7541" s="134" t="s">
        <v>448</v>
      </c>
      <c r="F7541" s="134" t="s">
        <v>452</v>
      </c>
      <c r="G7541" s="134" t="s">
        <v>961</v>
      </c>
      <c r="H7541" s="134" t="s">
        <v>1023</v>
      </c>
      <c r="I7541" s="134" t="s">
        <v>3</v>
      </c>
      <c r="J7541" s="135">
        <v>2786.9399999999996</v>
      </c>
      <c r="K7541" s="135">
        <v>741.19999999999993</v>
      </c>
      <c r="L7541" s="135">
        <v>686.73000000000013</v>
      </c>
      <c r="M7541" s="141" t="str">
        <f t="shared" si="235"/>
        <v>201711</v>
      </c>
    </row>
    <row r="7542" spans="1:13" x14ac:dyDescent="0.25">
      <c r="A7542" s="35" t="str">
        <f>VLOOKUP(B7542,ResCat!$A$2:$B$269,2,FALSE)</f>
        <v>HMOMG</v>
      </c>
      <c r="B7542" s="68" t="str">
        <f>IF(ISNA(VLOOKUP(C7542,COA!$A$2:$B$340,2,FALSE)),"XXX",VLOOKUP(C7542,COA!$A$2:$B$340,2,FALSE))</f>
        <v>R18</v>
      </c>
      <c r="C7542" s="149" t="str">
        <f t="shared" si="236"/>
        <v>0016-1003-0012</v>
      </c>
      <c r="D7542" s="134" t="s">
        <v>479</v>
      </c>
      <c r="E7542" s="134" t="s">
        <v>448</v>
      </c>
      <c r="F7542" s="134" t="s">
        <v>452</v>
      </c>
      <c r="G7542" s="134" t="s">
        <v>961</v>
      </c>
      <c r="H7542" s="134" t="s">
        <v>1023</v>
      </c>
      <c r="I7542" s="134" t="s">
        <v>0</v>
      </c>
      <c r="J7542" s="135">
        <v>149234.54999999999</v>
      </c>
      <c r="K7542" s="135">
        <v>28640.36</v>
      </c>
      <c r="L7542" s="135">
        <v>28640.36</v>
      </c>
      <c r="M7542" s="141" t="str">
        <f t="shared" si="235"/>
        <v>201711</v>
      </c>
    </row>
    <row r="7543" spans="1:13" x14ac:dyDescent="0.25">
      <c r="A7543" s="35" t="str">
        <f>VLOOKUP(B7543,ResCat!$A$2:$B$269,2,FALSE)</f>
        <v>HMOMG</v>
      </c>
      <c r="B7543" s="68" t="str">
        <f>IF(ISNA(VLOOKUP(C7543,COA!$A$2:$B$340,2,FALSE)),"XXX",VLOOKUP(C7543,COA!$A$2:$B$340,2,FALSE))</f>
        <v>R18</v>
      </c>
      <c r="C7543" s="149" t="str">
        <f t="shared" si="236"/>
        <v>0016-1003-0012</v>
      </c>
      <c r="D7543" s="134" t="s">
        <v>479</v>
      </c>
      <c r="E7543" s="134" t="s">
        <v>448</v>
      </c>
      <c r="F7543" s="134" t="s">
        <v>452</v>
      </c>
      <c r="G7543" s="134" t="s">
        <v>961</v>
      </c>
      <c r="H7543" s="134" t="s">
        <v>1023</v>
      </c>
      <c r="I7543" s="134" t="s">
        <v>343</v>
      </c>
      <c r="J7543" s="135">
        <v>-233.34</v>
      </c>
      <c r="K7543" s="135">
        <v>-188.63</v>
      </c>
      <c r="L7543" s="135">
        <v>-150.9</v>
      </c>
      <c r="M7543" s="141" t="str">
        <f t="shared" si="235"/>
        <v>201711</v>
      </c>
    </row>
    <row r="7544" spans="1:13" x14ac:dyDescent="0.25">
      <c r="A7544" s="35" t="str">
        <f>VLOOKUP(B7544,ResCat!$A$2:$B$269,2,FALSE)</f>
        <v>HMOMG</v>
      </c>
      <c r="B7544" s="68" t="str">
        <f>IF(ISNA(VLOOKUP(C7544,COA!$A$2:$B$340,2,FALSE)),"XXX",VLOOKUP(C7544,COA!$A$2:$B$340,2,FALSE))</f>
        <v>R18</v>
      </c>
      <c r="C7544" s="149" t="str">
        <f t="shared" si="236"/>
        <v>0016-1003-0012</v>
      </c>
      <c r="D7544" s="134" t="s">
        <v>479</v>
      </c>
      <c r="E7544" s="134" t="s">
        <v>448</v>
      </c>
      <c r="F7544" s="134" t="s">
        <v>452</v>
      </c>
      <c r="G7544" s="134" t="s">
        <v>970</v>
      </c>
      <c r="H7544" s="134" t="s">
        <v>1023</v>
      </c>
      <c r="I7544" s="134" t="s">
        <v>3</v>
      </c>
      <c r="J7544" s="135">
        <v>5443.4200000000028</v>
      </c>
      <c r="K7544" s="135">
        <v>1635.9599999999994</v>
      </c>
      <c r="L7544" s="135">
        <v>1634.8599999999994</v>
      </c>
      <c r="M7544" s="141" t="str">
        <f t="shared" si="235"/>
        <v>201712</v>
      </c>
    </row>
    <row r="7545" spans="1:13" x14ac:dyDescent="0.25">
      <c r="A7545" s="35" t="str">
        <f>VLOOKUP(B7545,ResCat!$A$2:$B$269,2,FALSE)</f>
        <v>HMOMG</v>
      </c>
      <c r="B7545" s="68" t="str">
        <f>IF(ISNA(VLOOKUP(C7545,COA!$A$2:$B$340,2,FALSE)),"XXX",VLOOKUP(C7545,COA!$A$2:$B$340,2,FALSE))</f>
        <v>R18</v>
      </c>
      <c r="C7545" s="149" t="str">
        <f t="shared" si="236"/>
        <v>0016-1003-0012</v>
      </c>
      <c r="D7545" s="134" t="s">
        <v>479</v>
      </c>
      <c r="E7545" s="134" t="s">
        <v>448</v>
      </c>
      <c r="F7545" s="134" t="s">
        <v>452</v>
      </c>
      <c r="G7545" s="134" t="s">
        <v>970</v>
      </c>
      <c r="H7545" s="134" t="s">
        <v>1023</v>
      </c>
      <c r="I7545" s="134" t="s">
        <v>0</v>
      </c>
      <c r="J7545" s="135">
        <v>282525.58</v>
      </c>
      <c r="K7545" s="135">
        <v>36072.599999999984</v>
      </c>
      <c r="L7545" s="135">
        <v>36072.599999999984</v>
      </c>
      <c r="M7545" s="141" t="str">
        <f t="shared" si="235"/>
        <v>201712</v>
      </c>
    </row>
    <row r="7546" spans="1:13" x14ac:dyDescent="0.25">
      <c r="A7546" s="35" t="str">
        <f>VLOOKUP(B7546,ResCat!$A$2:$B$269,2,FALSE)</f>
        <v>HMOMG</v>
      </c>
      <c r="B7546" s="68" t="str">
        <f>IF(ISNA(VLOOKUP(C7546,COA!$A$2:$B$340,2,FALSE)),"XXX",VLOOKUP(C7546,COA!$A$2:$B$340,2,FALSE))</f>
        <v>R18</v>
      </c>
      <c r="C7546" s="149" t="str">
        <f t="shared" si="236"/>
        <v>0016-1003-0012</v>
      </c>
      <c r="D7546" s="134" t="s">
        <v>479</v>
      </c>
      <c r="E7546" s="134" t="s">
        <v>448</v>
      </c>
      <c r="F7546" s="134" t="s">
        <v>452</v>
      </c>
      <c r="G7546" s="134" t="s">
        <v>970</v>
      </c>
      <c r="H7546" s="134" t="s">
        <v>1023</v>
      </c>
      <c r="I7546" s="134" t="s">
        <v>336</v>
      </c>
      <c r="J7546" s="135">
        <v>0</v>
      </c>
      <c r="K7546" s="135">
        <v>0</v>
      </c>
      <c r="L7546" s="135">
        <v>0</v>
      </c>
      <c r="M7546" s="141" t="str">
        <f t="shared" si="235"/>
        <v>201712</v>
      </c>
    </row>
    <row r="7547" spans="1:13" x14ac:dyDescent="0.25">
      <c r="A7547" s="35" t="str">
        <f>VLOOKUP(B7547,ResCat!$A$2:$B$269,2,FALSE)</f>
        <v>HMOMG</v>
      </c>
      <c r="B7547" s="68" t="str">
        <f>IF(ISNA(VLOOKUP(C7547,COA!$A$2:$B$340,2,FALSE)),"XXX",VLOOKUP(C7547,COA!$A$2:$B$340,2,FALSE))</f>
        <v>R18</v>
      </c>
      <c r="C7547" s="149" t="str">
        <f t="shared" si="236"/>
        <v>0016-1003-0012</v>
      </c>
      <c r="D7547" s="134" t="s">
        <v>479</v>
      </c>
      <c r="E7547" s="134" t="s">
        <v>448</v>
      </c>
      <c r="F7547" s="134" t="s">
        <v>452</v>
      </c>
      <c r="G7547" s="134" t="s">
        <v>970</v>
      </c>
      <c r="H7547" s="134" t="s">
        <v>1023</v>
      </c>
      <c r="I7547" s="134" t="s">
        <v>2</v>
      </c>
      <c r="J7547" s="135">
        <v>1814.99</v>
      </c>
      <c r="K7547" s="135">
        <v>531.98</v>
      </c>
      <c r="L7547" s="135">
        <v>531.98</v>
      </c>
      <c r="M7547" s="141" t="str">
        <f t="shared" si="235"/>
        <v>201712</v>
      </c>
    </row>
    <row r="7548" spans="1:13" x14ac:dyDescent="0.25">
      <c r="A7548" s="35" t="str">
        <f>VLOOKUP(B7548,ResCat!$A$2:$B$269,2,FALSE)</f>
        <v>HMOMG</v>
      </c>
      <c r="B7548" s="68" t="str">
        <f>IF(ISNA(VLOOKUP(C7548,COA!$A$2:$B$340,2,FALSE)),"XXX",VLOOKUP(C7548,COA!$A$2:$B$340,2,FALSE))</f>
        <v>R18</v>
      </c>
      <c r="C7548" s="149" t="str">
        <f t="shared" si="236"/>
        <v>0016-1003-0012</v>
      </c>
      <c r="D7548" s="134" t="s">
        <v>479</v>
      </c>
      <c r="E7548" s="134" t="s">
        <v>448</v>
      </c>
      <c r="F7548" s="134" t="s">
        <v>452</v>
      </c>
      <c r="G7548" s="134" t="s">
        <v>970</v>
      </c>
      <c r="H7548" s="134" t="s">
        <v>1023</v>
      </c>
      <c r="I7548" s="134" t="s">
        <v>343</v>
      </c>
      <c r="J7548" s="135">
        <v>119869.65000000027</v>
      </c>
      <c r="K7548" s="135">
        <v>45843.920000000027</v>
      </c>
      <c r="L7548" s="135">
        <v>41121.53</v>
      </c>
      <c r="M7548" s="141" t="str">
        <f t="shared" si="235"/>
        <v>201712</v>
      </c>
    </row>
    <row r="7549" spans="1:13" x14ac:dyDescent="0.25">
      <c r="A7549" s="35" t="str">
        <f>VLOOKUP(B7549,ResCat!$A$2:$B$269,2,FALSE)</f>
        <v>HMOMG</v>
      </c>
      <c r="B7549" s="68" t="str">
        <f>IF(ISNA(VLOOKUP(C7549,COA!$A$2:$B$340,2,FALSE)),"XXX",VLOOKUP(C7549,COA!$A$2:$B$340,2,FALSE))</f>
        <v>R18</v>
      </c>
      <c r="C7549" s="149" t="str">
        <f t="shared" si="236"/>
        <v>0016-1003-0012</v>
      </c>
      <c r="D7549" s="134" t="s">
        <v>479</v>
      </c>
      <c r="E7549" s="134" t="s">
        <v>448</v>
      </c>
      <c r="F7549" s="134" t="s">
        <v>452</v>
      </c>
      <c r="G7549" s="134" t="s">
        <v>970</v>
      </c>
      <c r="H7549" s="134" t="s">
        <v>1023</v>
      </c>
      <c r="I7549" s="134" t="s">
        <v>1</v>
      </c>
      <c r="J7549" s="135">
        <v>76309.33</v>
      </c>
      <c r="K7549" s="135">
        <v>8189.38</v>
      </c>
      <c r="L7549" s="135">
        <v>7944.38</v>
      </c>
      <c r="M7549" s="141" t="str">
        <f t="shared" si="235"/>
        <v>201712</v>
      </c>
    </row>
    <row r="7550" spans="1:13" x14ac:dyDescent="0.25">
      <c r="A7550" s="35" t="str">
        <f>VLOOKUP(B7550,ResCat!$A$2:$B$269,2,FALSE)</f>
        <v>HMOMG</v>
      </c>
      <c r="B7550" s="68" t="str">
        <f>IF(ISNA(VLOOKUP(C7550,COA!$A$2:$B$340,2,FALSE)),"XXX",VLOOKUP(C7550,COA!$A$2:$B$340,2,FALSE))</f>
        <v>R18</v>
      </c>
      <c r="C7550" s="149" t="str">
        <f t="shared" si="236"/>
        <v>0016-1003-0012</v>
      </c>
      <c r="D7550" s="134" t="s">
        <v>479</v>
      </c>
      <c r="E7550" s="134" t="s">
        <v>448</v>
      </c>
      <c r="F7550" s="134" t="s">
        <v>452</v>
      </c>
      <c r="G7550" s="134" t="s">
        <v>970</v>
      </c>
      <c r="H7550" s="134" t="s">
        <v>1023</v>
      </c>
      <c r="I7550" s="134" t="s">
        <v>370</v>
      </c>
      <c r="J7550" s="135">
        <v>107.99</v>
      </c>
      <c r="K7550" s="135">
        <v>45.56</v>
      </c>
      <c r="L7550" s="135">
        <v>45.56</v>
      </c>
      <c r="M7550" s="141" t="str">
        <f t="shared" si="235"/>
        <v>201712</v>
      </c>
    </row>
    <row r="7551" spans="1:13" x14ac:dyDescent="0.25">
      <c r="A7551" s="35" t="str">
        <f>VLOOKUP(B7551,ResCat!$A$2:$B$269,2,FALSE)</f>
        <v>HMOMG</v>
      </c>
      <c r="B7551" s="68" t="str">
        <f>IF(ISNA(VLOOKUP(C7551,COA!$A$2:$B$340,2,FALSE)),"XXX",VLOOKUP(C7551,COA!$A$2:$B$340,2,FALSE))</f>
        <v>R18</v>
      </c>
      <c r="C7551" s="149" t="str">
        <f t="shared" si="236"/>
        <v>0016-1003-0012</v>
      </c>
      <c r="D7551" s="134" t="s">
        <v>479</v>
      </c>
      <c r="E7551" s="134" t="s">
        <v>448</v>
      </c>
      <c r="F7551" s="134" t="s">
        <v>452</v>
      </c>
      <c r="G7551" s="134" t="s">
        <v>1023</v>
      </c>
      <c r="H7551" s="134" t="s">
        <v>1023</v>
      </c>
      <c r="I7551" s="134" t="s">
        <v>3</v>
      </c>
      <c r="J7551" s="135">
        <v>3531.4799999999996</v>
      </c>
      <c r="K7551" s="135">
        <v>1128.78</v>
      </c>
      <c r="L7551" s="135">
        <v>1128.78</v>
      </c>
      <c r="M7551" s="141" t="str">
        <f t="shared" si="235"/>
        <v>201801</v>
      </c>
    </row>
    <row r="7552" spans="1:13" x14ac:dyDescent="0.25">
      <c r="A7552" s="35" t="str">
        <f>VLOOKUP(B7552,ResCat!$A$2:$B$269,2,FALSE)</f>
        <v>HMOMG</v>
      </c>
      <c r="B7552" s="68" t="str">
        <f>IF(ISNA(VLOOKUP(C7552,COA!$A$2:$B$340,2,FALSE)),"XXX",VLOOKUP(C7552,COA!$A$2:$B$340,2,FALSE))</f>
        <v>R18</v>
      </c>
      <c r="C7552" s="149" t="str">
        <f t="shared" si="236"/>
        <v>0016-1003-0012</v>
      </c>
      <c r="D7552" s="134" t="s">
        <v>479</v>
      </c>
      <c r="E7552" s="134" t="s">
        <v>448</v>
      </c>
      <c r="F7552" s="134" t="s">
        <v>452</v>
      </c>
      <c r="G7552" s="134" t="s">
        <v>1023</v>
      </c>
      <c r="H7552" s="134" t="s">
        <v>1023</v>
      </c>
      <c r="I7552" s="134" t="s">
        <v>0</v>
      </c>
      <c r="J7552" s="135">
        <v>35970.020000000004</v>
      </c>
      <c r="K7552" s="135">
        <v>0</v>
      </c>
      <c r="L7552" s="135">
        <v>0</v>
      </c>
      <c r="M7552" s="141" t="str">
        <f t="shared" si="235"/>
        <v>201801</v>
      </c>
    </row>
    <row r="7553" spans="1:13" x14ac:dyDescent="0.25">
      <c r="A7553" s="35" t="str">
        <f>VLOOKUP(B7553,ResCat!$A$2:$B$269,2,FALSE)</f>
        <v>HMOMG</v>
      </c>
      <c r="B7553" s="68" t="str">
        <f>IF(ISNA(VLOOKUP(C7553,COA!$A$2:$B$340,2,FALSE)),"XXX",VLOOKUP(C7553,COA!$A$2:$B$340,2,FALSE))</f>
        <v>R18</v>
      </c>
      <c r="C7553" s="149" t="str">
        <f t="shared" si="236"/>
        <v>0016-1003-0012</v>
      </c>
      <c r="D7553" s="134" t="s">
        <v>479</v>
      </c>
      <c r="E7553" s="134" t="s">
        <v>448</v>
      </c>
      <c r="F7553" s="134" t="s">
        <v>452</v>
      </c>
      <c r="G7553" s="134" t="s">
        <v>1023</v>
      </c>
      <c r="H7553" s="134" t="s">
        <v>1023</v>
      </c>
      <c r="I7553" s="134" t="s">
        <v>343</v>
      </c>
      <c r="J7553" s="135">
        <v>488051.82000000082</v>
      </c>
      <c r="K7553" s="135">
        <v>204075.98999999987</v>
      </c>
      <c r="L7553" s="135">
        <v>183287.76</v>
      </c>
      <c r="M7553" s="141" t="str">
        <f t="shared" si="235"/>
        <v>201801</v>
      </c>
    </row>
    <row r="7554" spans="1:13" x14ac:dyDescent="0.25">
      <c r="A7554" s="35" t="str">
        <f>VLOOKUP(B7554,ResCat!$A$2:$B$269,2,FALSE)</f>
        <v>HMOMG</v>
      </c>
      <c r="B7554" s="68" t="str">
        <f>IF(ISNA(VLOOKUP(C7554,COA!$A$2:$B$340,2,FALSE)),"XXX",VLOOKUP(C7554,COA!$A$2:$B$340,2,FALSE))</f>
        <v>R18</v>
      </c>
      <c r="C7554" s="149" t="str">
        <f t="shared" si="236"/>
        <v>0016-1003-0012</v>
      </c>
      <c r="D7554" s="134" t="s">
        <v>479</v>
      </c>
      <c r="E7554" s="134" t="s">
        <v>448</v>
      </c>
      <c r="F7554" s="134" t="s">
        <v>452</v>
      </c>
      <c r="G7554" s="134" t="s">
        <v>1023</v>
      </c>
      <c r="H7554" s="134" t="s">
        <v>1023</v>
      </c>
      <c r="I7554" s="134" t="s">
        <v>1</v>
      </c>
      <c r="J7554" s="135">
        <v>24679.65</v>
      </c>
      <c r="K7554" s="135">
        <v>2820.36</v>
      </c>
      <c r="L7554" s="135">
        <v>2740.36</v>
      </c>
      <c r="M7554" s="141" t="str">
        <f t="shared" si="235"/>
        <v>201801</v>
      </c>
    </row>
    <row r="7555" spans="1:13" x14ac:dyDescent="0.25">
      <c r="A7555" s="35" t="str">
        <f>VLOOKUP(B7555,ResCat!$A$2:$B$269,2,FALSE)</f>
        <v>HMOMG</v>
      </c>
      <c r="B7555" s="68" t="str">
        <f>IF(ISNA(VLOOKUP(C7555,COA!$A$2:$B$340,2,FALSE)),"XXX",VLOOKUP(C7555,COA!$A$2:$B$340,2,FALSE))</f>
        <v>R18</v>
      </c>
      <c r="C7555" s="149" t="str">
        <f t="shared" si="236"/>
        <v>0016-1003-0012</v>
      </c>
      <c r="D7555" s="134" t="s">
        <v>479</v>
      </c>
      <c r="E7555" s="134" t="s">
        <v>448</v>
      </c>
      <c r="F7555" s="134" t="s">
        <v>452</v>
      </c>
      <c r="G7555" s="134" t="s">
        <v>1023</v>
      </c>
      <c r="H7555" s="134" t="s">
        <v>1023</v>
      </c>
      <c r="I7555" s="134" t="s">
        <v>370</v>
      </c>
      <c r="J7555" s="135">
        <v>180</v>
      </c>
      <c r="K7555" s="135">
        <v>50</v>
      </c>
      <c r="L7555" s="135">
        <v>50</v>
      </c>
      <c r="M7555" s="141" t="str">
        <f t="shared" si="235"/>
        <v>201801</v>
      </c>
    </row>
    <row r="7556" spans="1:13" x14ac:dyDescent="0.25">
      <c r="A7556" s="35" t="str">
        <f>VLOOKUP(B7556,ResCat!$A$2:$B$269,2,FALSE)</f>
        <v>HMOMG</v>
      </c>
      <c r="B7556" s="68" t="str">
        <f>IF(ISNA(VLOOKUP(C7556,COA!$A$2:$B$340,2,FALSE)),"XXX",VLOOKUP(C7556,COA!$A$2:$B$340,2,FALSE))</f>
        <v>R20</v>
      </c>
      <c r="C7556" s="149" t="str">
        <f t="shared" si="236"/>
        <v>0016-1004-0012</v>
      </c>
      <c r="D7556" s="134" t="s">
        <v>479</v>
      </c>
      <c r="E7556" s="134" t="s">
        <v>446</v>
      </c>
      <c r="F7556" s="134" t="s">
        <v>452</v>
      </c>
      <c r="G7556" s="134" t="s">
        <v>970</v>
      </c>
      <c r="H7556" s="134" t="s">
        <v>1023</v>
      </c>
      <c r="I7556" s="134" t="s">
        <v>343</v>
      </c>
      <c r="J7556" s="135">
        <v>1009.0999999999999</v>
      </c>
      <c r="K7556" s="135">
        <v>484.04</v>
      </c>
      <c r="L7556" s="135">
        <v>396.88</v>
      </c>
      <c r="M7556" s="141" t="str">
        <f t="shared" ref="M7556:M7619" si="237">IF(G7556&lt;$M$1,$M$1,G7556)</f>
        <v>201712</v>
      </c>
    </row>
    <row r="7557" spans="1:13" x14ac:dyDescent="0.25">
      <c r="A7557" s="35" t="str">
        <f>VLOOKUP(B7557,ResCat!$A$2:$B$269,2,FALSE)</f>
        <v>HMOMG</v>
      </c>
      <c r="B7557" s="68" t="str">
        <f>IF(ISNA(VLOOKUP(C7557,COA!$A$2:$B$340,2,FALSE)),"XXX",VLOOKUP(C7557,COA!$A$2:$B$340,2,FALSE))</f>
        <v>R20</v>
      </c>
      <c r="C7557" s="149" t="str">
        <f t="shared" ref="C7557:C7620" si="238">D7557&amp;"-"&amp;E7557&amp;"-"&amp;F7557</f>
        <v>0016-1004-0012</v>
      </c>
      <c r="D7557" s="134" t="s">
        <v>479</v>
      </c>
      <c r="E7557" s="134" t="s">
        <v>446</v>
      </c>
      <c r="F7557" s="134" t="s">
        <v>452</v>
      </c>
      <c r="G7557" s="134" t="s">
        <v>1023</v>
      </c>
      <c r="H7557" s="134" t="s">
        <v>1023</v>
      </c>
      <c r="I7557" s="134" t="s">
        <v>343</v>
      </c>
      <c r="J7557" s="135">
        <v>6356.24</v>
      </c>
      <c r="K7557" s="135">
        <v>3171.9799999999996</v>
      </c>
      <c r="L7557" s="135">
        <v>2844.92</v>
      </c>
      <c r="M7557" s="141" t="str">
        <f t="shared" si="237"/>
        <v>201801</v>
      </c>
    </row>
    <row r="7558" spans="1:13" x14ac:dyDescent="0.25">
      <c r="A7558" s="35" t="str">
        <f>VLOOKUP(B7558,ResCat!$A$2:$B$269,2,FALSE)</f>
        <v>PERMAPD</v>
      </c>
      <c r="B7558" s="68" t="str">
        <f>IF(ISNA(VLOOKUP(C7558,COA!$A$2:$B$340,2,FALSE)),"XXX",VLOOKUP(C7558,COA!$A$2:$B$340,2,FALSE))</f>
        <v>R24</v>
      </c>
      <c r="C7558" s="149" t="str">
        <f t="shared" si="238"/>
        <v>0016-1008-0037</v>
      </c>
      <c r="D7558" s="134" t="s">
        <v>479</v>
      </c>
      <c r="E7558" s="134" t="s">
        <v>480</v>
      </c>
      <c r="F7558" s="134" t="s">
        <v>481</v>
      </c>
      <c r="G7558" s="134" t="s">
        <v>1034</v>
      </c>
      <c r="H7558" s="134" t="s">
        <v>1023</v>
      </c>
      <c r="I7558" s="134" t="s">
        <v>2</v>
      </c>
      <c r="J7558" s="135">
        <v>0</v>
      </c>
      <c r="K7558" s="135">
        <v>-10</v>
      </c>
      <c r="L7558" s="135">
        <v>0</v>
      </c>
      <c r="M7558" s="141" t="str">
        <f t="shared" si="237"/>
        <v>201601</v>
      </c>
    </row>
    <row r="7559" spans="1:13" x14ac:dyDescent="0.25">
      <c r="A7559" s="35" t="str">
        <f>VLOOKUP(B7559,ResCat!$A$2:$B$269,2,FALSE)</f>
        <v>PERMAPD</v>
      </c>
      <c r="B7559" s="68" t="str">
        <f>IF(ISNA(VLOOKUP(C7559,COA!$A$2:$B$340,2,FALSE)),"XXX",VLOOKUP(C7559,COA!$A$2:$B$340,2,FALSE))</f>
        <v>R24</v>
      </c>
      <c r="C7559" s="149" t="str">
        <f t="shared" si="238"/>
        <v>0016-1008-0037</v>
      </c>
      <c r="D7559" s="134" t="s">
        <v>479</v>
      </c>
      <c r="E7559" s="134" t="s">
        <v>480</v>
      </c>
      <c r="F7559" s="134" t="s">
        <v>481</v>
      </c>
      <c r="G7559" s="134" t="s">
        <v>1035</v>
      </c>
      <c r="H7559" s="134" t="s">
        <v>1023</v>
      </c>
      <c r="I7559" s="134" t="s">
        <v>0</v>
      </c>
      <c r="J7559" s="135">
        <v>38399.58</v>
      </c>
      <c r="K7559" s="135">
        <v>0</v>
      </c>
      <c r="L7559" s="135">
        <v>0</v>
      </c>
      <c r="M7559" s="141" t="str">
        <f t="shared" si="237"/>
        <v>201601</v>
      </c>
    </row>
    <row r="7560" spans="1:13" x14ac:dyDescent="0.25">
      <c r="A7560" s="35" t="str">
        <f>VLOOKUP(B7560,ResCat!$A$2:$B$269,2,FALSE)</f>
        <v>PERMAPD</v>
      </c>
      <c r="B7560" s="68" t="str">
        <f>IF(ISNA(VLOOKUP(C7560,COA!$A$2:$B$340,2,FALSE)),"XXX",VLOOKUP(C7560,COA!$A$2:$B$340,2,FALSE))</f>
        <v>R24</v>
      </c>
      <c r="C7560" s="149" t="str">
        <f t="shared" si="238"/>
        <v>0016-1008-0037</v>
      </c>
      <c r="D7560" s="134" t="s">
        <v>479</v>
      </c>
      <c r="E7560" s="134" t="s">
        <v>480</v>
      </c>
      <c r="F7560" s="134" t="s">
        <v>481</v>
      </c>
      <c r="G7560" s="134" t="s">
        <v>1030</v>
      </c>
      <c r="H7560" s="134" t="s">
        <v>1023</v>
      </c>
      <c r="I7560" s="134" t="s">
        <v>0</v>
      </c>
      <c r="J7560" s="135">
        <v>-5.4569682106375694E-12</v>
      </c>
      <c r="K7560" s="135">
        <v>-692.61000000000024</v>
      </c>
      <c r="L7560" s="135">
        <v>-692.61000000000024</v>
      </c>
      <c r="M7560" s="141" t="str">
        <f t="shared" si="237"/>
        <v>201601</v>
      </c>
    </row>
    <row r="7561" spans="1:13" x14ac:dyDescent="0.25">
      <c r="A7561" s="35" t="str">
        <f>VLOOKUP(B7561,ResCat!$A$2:$B$269,2,FALSE)</f>
        <v>PERMAPD</v>
      </c>
      <c r="B7561" s="68" t="str">
        <f>IF(ISNA(VLOOKUP(C7561,COA!$A$2:$B$340,2,FALSE)),"XXX",VLOOKUP(C7561,COA!$A$2:$B$340,2,FALSE))</f>
        <v>R24</v>
      </c>
      <c r="C7561" s="149" t="str">
        <f t="shared" si="238"/>
        <v>0016-1008-0037</v>
      </c>
      <c r="D7561" s="134" t="s">
        <v>479</v>
      </c>
      <c r="E7561" s="134" t="s">
        <v>480</v>
      </c>
      <c r="F7561" s="134" t="s">
        <v>481</v>
      </c>
      <c r="G7561" s="134" t="s">
        <v>1030</v>
      </c>
      <c r="H7561" s="134" t="s">
        <v>1023</v>
      </c>
      <c r="I7561" s="134" t="s">
        <v>2</v>
      </c>
      <c r="J7561" s="135">
        <v>-12</v>
      </c>
      <c r="K7561" s="135">
        <v>-12</v>
      </c>
      <c r="L7561" s="135">
        <v>-12</v>
      </c>
      <c r="M7561" s="141" t="str">
        <f t="shared" si="237"/>
        <v>201601</v>
      </c>
    </row>
    <row r="7562" spans="1:13" x14ac:dyDescent="0.25">
      <c r="A7562" s="35" t="str">
        <f>VLOOKUP(B7562,ResCat!$A$2:$B$269,2,FALSE)</f>
        <v>PERMAPD</v>
      </c>
      <c r="B7562" s="68" t="str">
        <f>IF(ISNA(VLOOKUP(C7562,COA!$A$2:$B$340,2,FALSE)),"XXX",VLOOKUP(C7562,COA!$A$2:$B$340,2,FALSE))</f>
        <v>R24</v>
      </c>
      <c r="C7562" s="149" t="str">
        <f t="shared" si="238"/>
        <v>0016-1008-0037</v>
      </c>
      <c r="D7562" s="134" t="s">
        <v>479</v>
      </c>
      <c r="E7562" s="134" t="s">
        <v>480</v>
      </c>
      <c r="F7562" s="134" t="s">
        <v>481</v>
      </c>
      <c r="G7562" s="134" t="s">
        <v>346</v>
      </c>
      <c r="H7562" s="134" t="s">
        <v>1023</v>
      </c>
      <c r="I7562" s="134" t="s">
        <v>1</v>
      </c>
      <c r="J7562" s="135">
        <v>2.8421709430404007E-13</v>
      </c>
      <c r="K7562" s="135">
        <v>-100.5</v>
      </c>
      <c r="L7562" s="135">
        <v>-100.5</v>
      </c>
      <c r="M7562" s="141" t="str">
        <f t="shared" si="237"/>
        <v>201601</v>
      </c>
    </row>
    <row r="7563" spans="1:13" x14ac:dyDescent="0.25">
      <c r="A7563" s="35" t="str">
        <f>VLOOKUP(B7563,ResCat!$A$2:$B$269,2,FALSE)</f>
        <v>PERMAPD</v>
      </c>
      <c r="B7563" s="68" t="str">
        <f>IF(ISNA(VLOOKUP(C7563,COA!$A$2:$B$340,2,FALSE)),"XXX",VLOOKUP(C7563,COA!$A$2:$B$340,2,FALSE))</f>
        <v>R24</v>
      </c>
      <c r="C7563" s="149" t="str">
        <f t="shared" si="238"/>
        <v>0016-1008-0037</v>
      </c>
      <c r="D7563" s="134" t="s">
        <v>479</v>
      </c>
      <c r="E7563" s="134" t="s">
        <v>480</v>
      </c>
      <c r="F7563" s="134" t="s">
        <v>481</v>
      </c>
      <c r="G7563" s="134" t="s">
        <v>309</v>
      </c>
      <c r="H7563" s="134" t="s">
        <v>1023</v>
      </c>
      <c r="I7563" s="134" t="s">
        <v>1</v>
      </c>
      <c r="J7563" s="135">
        <v>0</v>
      </c>
      <c r="K7563" s="135">
        <v>-32.090000000000003</v>
      </c>
      <c r="L7563" s="135">
        <v>-32.090000000000003</v>
      </c>
      <c r="M7563" s="141" t="str">
        <f t="shared" si="237"/>
        <v>201601</v>
      </c>
    </row>
    <row r="7564" spans="1:13" x14ac:dyDescent="0.25">
      <c r="A7564" s="35" t="str">
        <f>VLOOKUP(B7564,ResCat!$A$2:$B$269,2,FALSE)</f>
        <v>PERMAPD</v>
      </c>
      <c r="B7564" s="68" t="str">
        <f>IF(ISNA(VLOOKUP(C7564,COA!$A$2:$B$340,2,FALSE)),"XXX",VLOOKUP(C7564,COA!$A$2:$B$340,2,FALSE))</f>
        <v>R24</v>
      </c>
      <c r="C7564" s="149" t="str">
        <f t="shared" si="238"/>
        <v>0016-1008-0037</v>
      </c>
      <c r="D7564" s="134" t="s">
        <v>479</v>
      </c>
      <c r="E7564" s="134" t="s">
        <v>480</v>
      </c>
      <c r="F7564" s="134" t="s">
        <v>481</v>
      </c>
      <c r="G7564" s="134" t="s">
        <v>1026</v>
      </c>
      <c r="H7564" s="134" t="s">
        <v>1023</v>
      </c>
      <c r="I7564" s="134" t="s">
        <v>1</v>
      </c>
      <c r="J7564" s="135">
        <v>0</v>
      </c>
      <c r="K7564" s="135">
        <v>-274.46000000000009</v>
      </c>
      <c r="L7564" s="135">
        <v>-274.46000000000009</v>
      </c>
      <c r="M7564" s="141" t="str">
        <f t="shared" si="237"/>
        <v>201601</v>
      </c>
    </row>
    <row r="7565" spans="1:13" x14ac:dyDescent="0.25">
      <c r="A7565" s="35" t="str">
        <f>VLOOKUP(B7565,ResCat!$A$2:$B$269,2,FALSE)</f>
        <v>PERMAPD</v>
      </c>
      <c r="B7565" s="68" t="str">
        <f>IF(ISNA(VLOOKUP(C7565,COA!$A$2:$B$340,2,FALSE)),"XXX",VLOOKUP(C7565,COA!$A$2:$B$340,2,FALSE))</f>
        <v>R24</v>
      </c>
      <c r="C7565" s="149" t="str">
        <f t="shared" si="238"/>
        <v>0016-1008-0037</v>
      </c>
      <c r="D7565" s="134" t="s">
        <v>479</v>
      </c>
      <c r="E7565" s="134" t="s">
        <v>480</v>
      </c>
      <c r="F7565" s="134" t="s">
        <v>481</v>
      </c>
      <c r="G7565" s="134" t="s">
        <v>362</v>
      </c>
      <c r="H7565" s="134" t="s">
        <v>1023</v>
      </c>
      <c r="I7565" s="134" t="s">
        <v>3</v>
      </c>
      <c r="J7565" s="135">
        <v>0</v>
      </c>
      <c r="K7565" s="135">
        <v>-111.51999999999998</v>
      </c>
      <c r="L7565" s="135">
        <v>-111.51999999999998</v>
      </c>
      <c r="M7565" s="141" t="str">
        <f t="shared" si="237"/>
        <v>201601</v>
      </c>
    </row>
    <row r="7566" spans="1:13" x14ac:dyDescent="0.25">
      <c r="A7566" s="35" t="str">
        <f>VLOOKUP(B7566,ResCat!$A$2:$B$269,2,FALSE)</f>
        <v>PERMAPD</v>
      </c>
      <c r="B7566" s="68" t="str">
        <f>IF(ISNA(VLOOKUP(C7566,COA!$A$2:$B$340,2,FALSE)),"XXX",VLOOKUP(C7566,COA!$A$2:$B$340,2,FALSE))</f>
        <v>R24</v>
      </c>
      <c r="C7566" s="149" t="str">
        <f t="shared" si="238"/>
        <v>0016-1008-0037</v>
      </c>
      <c r="D7566" s="134" t="s">
        <v>479</v>
      </c>
      <c r="E7566" s="134" t="s">
        <v>480</v>
      </c>
      <c r="F7566" s="134" t="s">
        <v>481</v>
      </c>
      <c r="G7566" s="134" t="s">
        <v>362</v>
      </c>
      <c r="H7566" s="134" t="s">
        <v>1023</v>
      </c>
      <c r="I7566" s="134" t="s">
        <v>1</v>
      </c>
      <c r="J7566" s="135">
        <v>0</v>
      </c>
      <c r="K7566" s="135">
        <v>-30.540000000000099</v>
      </c>
      <c r="L7566" s="135">
        <v>-30.54000000000002</v>
      </c>
      <c r="M7566" s="141" t="str">
        <f t="shared" si="237"/>
        <v>201601</v>
      </c>
    </row>
    <row r="7567" spans="1:13" x14ac:dyDescent="0.25">
      <c r="A7567" s="35" t="str">
        <f>VLOOKUP(B7567,ResCat!$A$2:$B$269,2,FALSE)</f>
        <v>PERMAPD</v>
      </c>
      <c r="B7567" s="68" t="str">
        <f>IF(ISNA(VLOOKUP(C7567,COA!$A$2:$B$340,2,FALSE)),"XXX",VLOOKUP(C7567,COA!$A$2:$B$340,2,FALSE))</f>
        <v>R24</v>
      </c>
      <c r="C7567" s="149" t="str">
        <f t="shared" si="238"/>
        <v>0016-1008-0037</v>
      </c>
      <c r="D7567" s="134" t="s">
        <v>479</v>
      </c>
      <c r="E7567" s="134" t="s">
        <v>480</v>
      </c>
      <c r="F7567" s="134" t="s">
        <v>481</v>
      </c>
      <c r="G7567" s="134" t="s">
        <v>1028</v>
      </c>
      <c r="H7567" s="134" t="s">
        <v>1023</v>
      </c>
      <c r="I7567" s="134" t="s">
        <v>3</v>
      </c>
      <c r="J7567" s="135">
        <v>-315.68</v>
      </c>
      <c r="K7567" s="135">
        <v>-198.08</v>
      </c>
      <c r="L7567" s="135">
        <v>-198.08</v>
      </c>
      <c r="M7567" s="141" t="str">
        <f t="shared" si="237"/>
        <v>201601</v>
      </c>
    </row>
    <row r="7568" spans="1:13" x14ac:dyDescent="0.25">
      <c r="A7568" s="35" t="str">
        <f>VLOOKUP(B7568,ResCat!$A$2:$B$269,2,FALSE)</f>
        <v>PERMAPD</v>
      </c>
      <c r="B7568" s="68" t="str">
        <f>IF(ISNA(VLOOKUP(C7568,COA!$A$2:$B$340,2,FALSE)),"XXX",VLOOKUP(C7568,COA!$A$2:$B$340,2,FALSE))</f>
        <v>R24</v>
      </c>
      <c r="C7568" s="149" t="str">
        <f t="shared" si="238"/>
        <v>0016-1008-0037</v>
      </c>
      <c r="D7568" s="134" t="s">
        <v>479</v>
      </c>
      <c r="E7568" s="134" t="s">
        <v>480</v>
      </c>
      <c r="F7568" s="134" t="s">
        <v>481</v>
      </c>
      <c r="G7568" s="134" t="s">
        <v>1028</v>
      </c>
      <c r="H7568" s="134" t="s">
        <v>1023</v>
      </c>
      <c r="I7568" s="134" t="s">
        <v>1</v>
      </c>
      <c r="J7568" s="135">
        <v>-1088</v>
      </c>
      <c r="K7568" s="135">
        <v>-1088</v>
      </c>
      <c r="L7568" s="135">
        <v>-1088</v>
      </c>
      <c r="M7568" s="141" t="str">
        <f t="shared" si="237"/>
        <v>201601</v>
      </c>
    </row>
    <row r="7569" spans="1:13" x14ac:dyDescent="0.25">
      <c r="A7569" s="35" t="str">
        <f>VLOOKUP(B7569,ResCat!$A$2:$B$269,2,FALSE)</f>
        <v>PERMAPD</v>
      </c>
      <c r="B7569" s="68" t="str">
        <f>IF(ISNA(VLOOKUP(C7569,COA!$A$2:$B$340,2,FALSE)),"XXX",VLOOKUP(C7569,COA!$A$2:$B$340,2,FALSE))</f>
        <v>R24</v>
      </c>
      <c r="C7569" s="149" t="str">
        <f t="shared" si="238"/>
        <v>0016-1008-0037</v>
      </c>
      <c r="D7569" s="134" t="s">
        <v>479</v>
      </c>
      <c r="E7569" s="134" t="s">
        <v>480</v>
      </c>
      <c r="F7569" s="134" t="s">
        <v>481</v>
      </c>
      <c r="G7569" s="134" t="s">
        <v>363</v>
      </c>
      <c r="H7569" s="134" t="s">
        <v>1023</v>
      </c>
      <c r="I7569" s="134" t="s">
        <v>2</v>
      </c>
      <c r="J7569" s="135">
        <v>-659</v>
      </c>
      <c r="K7569" s="135">
        <v>-193.47</v>
      </c>
      <c r="L7569" s="135">
        <v>-193.47</v>
      </c>
      <c r="M7569" s="141" t="str">
        <f t="shared" si="237"/>
        <v>201601</v>
      </c>
    </row>
    <row r="7570" spans="1:13" x14ac:dyDescent="0.25">
      <c r="A7570" s="35" t="str">
        <f>VLOOKUP(B7570,ResCat!$A$2:$B$269,2,FALSE)</f>
        <v>PERMAPD</v>
      </c>
      <c r="B7570" s="68" t="str">
        <f>IF(ISNA(VLOOKUP(C7570,COA!$A$2:$B$340,2,FALSE)),"XXX",VLOOKUP(C7570,COA!$A$2:$B$340,2,FALSE))</f>
        <v>R24</v>
      </c>
      <c r="C7570" s="149" t="str">
        <f t="shared" si="238"/>
        <v>0016-1008-0037</v>
      </c>
      <c r="D7570" s="134" t="s">
        <v>479</v>
      </c>
      <c r="E7570" s="134" t="s">
        <v>480</v>
      </c>
      <c r="F7570" s="134" t="s">
        <v>481</v>
      </c>
      <c r="G7570" s="134" t="s">
        <v>1029</v>
      </c>
      <c r="H7570" s="134" t="s">
        <v>1023</v>
      </c>
      <c r="I7570" s="134" t="s">
        <v>2</v>
      </c>
      <c r="J7570" s="135">
        <v>485</v>
      </c>
      <c r="K7570" s="135">
        <v>196.36</v>
      </c>
      <c r="L7570" s="135">
        <v>196.36</v>
      </c>
      <c r="M7570" s="141" t="str">
        <f t="shared" si="237"/>
        <v>201601</v>
      </c>
    </row>
    <row r="7571" spans="1:13" x14ac:dyDescent="0.25">
      <c r="A7571" s="35" t="str">
        <f>VLOOKUP(B7571,ResCat!$A$2:$B$269,2,FALSE)</f>
        <v>PERMAPD</v>
      </c>
      <c r="B7571" s="68" t="str">
        <f>IF(ISNA(VLOOKUP(C7571,COA!$A$2:$B$340,2,FALSE)),"XXX",VLOOKUP(C7571,COA!$A$2:$B$340,2,FALSE))</f>
        <v>R24</v>
      </c>
      <c r="C7571" s="149" t="str">
        <f t="shared" si="238"/>
        <v>0016-1008-0037</v>
      </c>
      <c r="D7571" s="134" t="s">
        <v>479</v>
      </c>
      <c r="E7571" s="134" t="s">
        <v>480</v>
      </c>
      <c r="F7571" s="134" t="s">
        <v>481</v>
      </c>
      <c r="G7571" s="134" t="s">
        <v>1029</v>
      </c>
      <c r="H7571" s="134" t="s">
        <v>1023</v>
      </c>
      <c r="I7571" s="134" t="s">
        <v>1</v>
      </c>
      <c r="J7571" s="135">
        <v>0</v>
      </c>
      <c r="K7571" s="135">
        <v>-42.32999999999447</v>
      </c>
      <c r="L7571" s="135">
        <v>-42.32999999999447</v>
      </c>
      <c r="M7571" s="141" t="str">
        <f t="shared" si="237"/>
        <v>201601</v>
      </c>
    </row>
    <row r="7572" spans="1:13" x14ac:dyDescent="0.25">
      <c r="A7572" s="35" t="str">
        <f>VLOOKUP(B7572,ResCat!$A$2:$B$269,2,FALSE)</f>
        <v>PERMAPD</v>
      </c>
      <c r="B7572" s="68" t="str">
        <f>IF(ISNA(VLOOKUP(C7572,COA!$A$2:$B$340,2,FALSE)),"XXX",VLOOKUP(C7572,COA!$A$2:$B$340,2,FALSE))</f>
        <v>R24</v>
      </c>
      <c r="C7572" s="149" t="str">
        <f t="shared" si="238"/>
        <v>0016-1008-0037</v>
      </c>
      <c r="D7572" s="134" t="s">
        <v>479</v>
      </c>
      <c r="E7572" s="134" t="s">
        <v>480</v>
      </c>
      <c r="F7572" s="134" t="s">
        <v>481</v>
      </c>
      <c r="G7572" s="134" t="s">
        <v>349</v>
      </c>
      <c r="H7572" s="134" t="s">
        <v>1023</v>
      </c>
      <c r="I7572" s="134" t="s">
        <v>3</v>
      </c>
      <c r="J7572" s="135">
        <v>-1264</v>
      </c>
      <c r="K7572" s="135">
        <v>-478.41999999999996</v>
      </c>
      <c r="L7572" s="135">
        <v>-478.41999999999996</v>
      </c>
      <c r="M7572" s="141" t="str">
        <f t="shared" si="237"/>
        <v>201601</v>
      </c>
    </row>
    <row r="7573" spans="1:13" x14ac:dyDescent="0.25">
      <c r="A7573" s="35" t="str">
        <f>VLOOKUP(B7573,ResCat!$A$2:$B$269,2,FALSE)</f>
        <v>PERMAPD</v>
      </c>
      <c r="B7573" s="68" t="str">
        <f>IF(ISNA(VLOOKUP(C7573,COA!$A$2:$B$340,2,FALSE)),"XXX",VLOOKUP(C7573,COA!$A$2:$B$340,2,FALSE))</f>
        <v>R24</v>
      </c>
      <c r="C7573" s="149" t="str">
        <f t="shared" si="238"/>
        <v>0016-1008-0037</v>
      </c>
      <c r="D7573" s="134" t="s">
        <v>479</v>
      </c>
      <c r="E7573" s="134" t="s">
        <v>480</v>
      </c>
      <c r="F7573" s="134" t="s">
        <v>481</v>
      </c>
      <c r="G7573" s="134" t="s">
        <v>349</v>
      </c>
      <c r="H7573" s="134" t="s">
        <v>1023</v>
      </c>
      <c r="I7573" s="134" t="s">
        <v>2</v>
      </c>
      <c r="J7573" s="135">
        <v>-307</v>
      </c>
      <c r="K7573" s="135">
        <v>-107.64000000000001</v>
      </c>
      <c r="L7573" s="135">
        <v>-107.64000000000001</v>
      </c>
      <c r="M7573" s="141" t="str">
        <f t="shared" si="237"/>
        <v>201601</v>
      </c>
    </row>
    <row r="7574" spans="1:13" x14ac:dyDescent="0.25">
      <c r="A7574" s="35" t="str">
        <f>VLOOKUP(B7574,ResCat!$A$2:$B$269,2,FALSE)</f>
        <v>PERMAPD</v>
      </c>
      <c r="B7574" s="68" t="str">
        <f>IF(ISNA(VLOOKUP(C7574,COA!$A$2:$B$340,2,FALSE)),"XXX",VLOOKUP(C7574,COA!$A$2:$B$340,2,FALSE))</f>
        <v>R24</v>
      </c>
      <c r="C7574" s="149" t="str">
        <f t="shared" si="238"/>
        <v>0016-1008-0037</v>
      </c>
      <c r="D7574" s="134" t="s">
        <v>479</v>
      </c>
      <c r="E7574" s="134" t="s">
        <v>480</v>
      </c>
      <c r="F7574" s="134" t="s">
        <v>481</v>
      </c>
      <c r="G7574" s="134" t="s">
        <v>349</v>
      </c>
      <c r="H7574" s="134" t="s">
        <v>1023</v>
      </c>
      <c r="I7574" s="134" t="s">
        <v>1</v>
      </c>
      <c r="J7574" s="135">
        <v>0</v>
      </c>
      <c r="K7574" s="135">
        <v>-175.38000000000011</v>
      </c>
      <c r="L7574" s="135">
        <v>-175.38000000000011</v>
      </c>
      <c r="M7574" s="141" t="str">
        <f t="shared" si="237"/>
        <v>201601</v>
      </c>
    </row>
    <row r="7575" spans="1:13" x14ac:dyDescent="0.25">
      <c r="A7575" s="35" t="str">
        <f>VLOOKUP(B7575,ResCat!$A$2:$B$269,2,FALSE)</f>
        <v>PERMAPD</v>
      </c>
      <c r="B7575" s="68" t="str">
        <f>IF(ISNA(VLOOKUP(C7575,COA!$A$2:$B$340,2,FALSE)),"XXX",VLOOKUP(C7575,COA!$A$2:$B$340,2,FALSE))</f>
        <v>R24</v>
      </c>
      <c r="C7575" s="149" t="str">
        <f t="shared" si="238"/>
        <v>0016-1008-0037</v>
      </c>
      <c r="D7575" s="134" t="s">
        <v>479</v>
      </c>
      <c r="E7575" s="134" t="s">
        <v>480</v>
      </c>
      <c r="F7575" s="134" t="s">
        <v>481</v>
      </c>
      <c r="G7575" s="134" t="s">
        <v>350</v>
      </c>
      <c r="H7575" s="134" t="s">
        <v>1023</v>
      </c>
      <c r="I7575" s="134" t="s">
        <v>1</v>
      </c>
      <c r="J7575" s="135">
        <v>0</v>
      </c>
      <c r="K7575" s="135">
        <v>-294.96999999999969</v>
      </c>
      <c r="L7575" s="135">
        <v>-294.96999999999969</v>
      </c>
      <c r="M7575" s="141" t="str">
        <f t="shared" si="237"/>
        <v>201601</v>
      </c>
    </row>
    <row r="7576" spans="1:13" x14ac:dyDescent="0.25">
      <c r="A7576" s="35" t="str">
        <f>VLOOKUP(B7576,ResCat!$A$2:$B$269,2,FALSE)</f>
        <v>PERMAPD</v>
      </c>
      <c r="B7576" s="68" t="str">
        <f>IF(ISNA(VLOOKUP(C7576,COA!$A$2:$B$340,2,FALSE)),"XXX",VLOOKUP(C7576,COA!$A$2:$B$340,2,FALSE))</f>
        <v>R24</v>
      </c>
      <c r="C7576" s="149" t="str">
        <f t="shared" si="238"/>
        <v>0016-1008-0037</v>
      </c>
      <c r="D7576" s="134" t="s">
        <v>479</v>
      </c>
      <c r="E7576" s="134" t="s">
        <v>480</v>
      </c>
      <c r="F7576" s="134" t="s">
        <v>481</v>
      </c>
      <c r="G7576" s="134" t="s">
        <v>359</v>
      </c>
      <c r="H7576" s="134" t="s">
        <v>1023</v>
      </c>
      <c r="I7576" s="134" t="s">
        <v>3</v>
      </c>
      <c r="J7576" s="135">
        <v>0</v>
      </c>
      <c r="K7576" s="135">
        <v>-625.47</v>
      </c>
      <c r="L7576" s="135">
        <v>-625.47</v>
      </c>
      <c r="M7576" s="141" t="str">
        <f t="shared" si="237"/>
        <v>201601</v>
      </c>
    </row>
    <row r="7577" spans="1:13" x14ac:dyDescent="0.25">
      <c r="A7577" s="35" t="str">
        <f>VLOOKUP(B7577,ResCat!$A$2:$B$269,2,FALSE)</f>
        <v>PERMAPD</v>
      </c>
      <c r="B7577" s="68" t="str">
        <f>IF(ISNA(VLOOKUP(C7577,COA!$A$2:$B$340,2,FALSE)),"XXX",VLOOKUP(C7577,COA!$A$2:$B$340,2,FALSE))</f>
        <v>R24</v>
      </c>
      <c r="C7577" s="149" t="str">
        <f t="shared" si="238"/>
        <v>0016-1008-0037</v>
      </c>
      <c r="D7577" s="134" t="s">
        <v>479</v>
      </c>
      <c r="E7577" s="134" t="s">
        <v>480</v>
      </c>
      <c r="F7577" s="134" t="s">
        <v>481</v>
      </c>
      <c r="G7577" s="134" t="s">
        <v>359</v>
      </c>
      <c r="H7577" s="134" t="s">
        <v>1023</v>
      </c>
      <c r="I7577" s="134" t="s">
        <v>2</v>
      </c>
      <c r="J7577" s="135">
        <v>1500</v>
      </c>
      <c r="K7577" s="135">
        <v>675.45</v>
      </c>
      <c r="L7577" s="135">
        <v>675.45</v>
      </c>
      <c r="M7577" s="141" t="str">
        <f t="shared" si="237"/>
        <v>201601</v>
      </c>
    </row>
    <row r="7578" spans="1:13" x14ac:dyDescent="0.25">
      <c r="A7578" s="35" t="str">
        <f>VLOOKUP(B7578,ResCat!$A$2:$B$269,2,FALSE)</f>
        <v>PERMAPD</v>
      </c>
      <c r="B7578" s="68" t="str">
        <f>IF(ISNA(VLOOKUP(C7578,COA!$A$2:$B$340,2,FALSE)),"XXX",VLOOKUP(C7578,COA!$A$2:$B$340,2,FALSE))</f>
        <v>R24</v>
      </c>
      <c r="C7578" s="149" t="str">
        <f t="shared" si="238"/>
        <v>0016-1008-0037</v>
      </c>
      <c r="D7578" s="134" t="s">
        <v>479</v>
      </c>
      <c r="E7578" s="134" t="s">
        <v>480</v>
      </c>
      <c r="F7578" s="134" t="s">
        <v>481</v>
      </c>
      <c r="G7578" s="134" t="s">
        <v>359</v>
      </c>
      <c r="H7578" s="134" t="s">
        <v>1023</v>
      </c>
      <c r="I7578" s="134" t="s">
        <v>1</v>
      </c>
      <c r="J7578" s="135">
        <v>0</v>
      </c>
      <c r="K7578" s="135">
        <v>-52.269999999999982</v>
      </c>
      <c r="L7578" s="135">
        <v>-52.269999999999982</v>
      </c>
      <c r="M7578" s="141" t="str">
        <f t="shared" si="237"/>
        <v>201601</v>
      </c>
    </row>
    <row r="7579" spans="1:13" x14ac:dyDescent="0.25">
      <c r="A7579" s="35" t="str">
        <f>VLOOKUP(B7579,ResCat!$A$2:$B$269,2,FALSE)</f>
        <v>PERMAPD</v>
      </c>
      <c r="B7579" s="68" t="str">
        <f>IF(ISNA(VLOOKUP(C7579,COA!$A$2:$B$340,2,FALSE)),"XXX",VLOOKUP(C7579,COA!$A$2:$B$340,2,FALSE))</f>
        <v>R24</v>
      </c>
      <c r="C7579" s="149" t="str">
        <f t="shared" si="238"/>
        <v>0016-1008-0037</v>
      </c>
      <c r="D7579" s="134" t="s">
        <v>479</v>
      </c>
      <c r="E7579" s="134" t="s">
        <v>480</v>
      </c>
      <c r="F7579" s="134" t="s">
        <v>481</v>
      </c>
      <c r="G7579" s="134" t="s">
        <v>366</v>
      </c>
      <c r="H7579" s="134" t="s">
        <v>1023</v>
      </c>
      <c r="I7579" s="134" t="s">
        <v>3</v>
      </c>
      <c r="J7579" s="135">
        <v>-99.29</v>
      </c>
      <c r="K7579" s="135">
        <v>-69.959999999999994</v>
      </c>
      <c r="L7579" s="135">
        <v>-69.959999999999994</v>
      </c>
      <c r="M7579" s="141" t="str">
        <f t="shared" si="237"/>
        <v>201601</v>
      </c>
    </row>
    <row r="7580" spans="1:13" x14ac:dyDescent="0.25">
      <c r="A7580" s="35" t="str">
        <f>VLOOKUP(B7580,ResCat!$A$2:$B$269,2,FALSE)</f>
        <v>PERMAPD</v>
      </c>
      <c r="B7580" s="68" t="str">
        <f>IF(ISNA(VLOOKUP(C7580,COA!$A$2:$B$340,2,FALSE)),"XXX",VLOOKUP(C7580,COA!$A$2:$B$340,2,FALSE))</f>
        <v>R24</v>
      </c>
      <c r="C7580" s="149" t="str">
        <f t="shared" si="238"/>
        <v>0016-1008-0037</v>
      </c>
      <c r="D7580" s="134" t="s">
        <v>479</v>
      </c>
      <c r="E7580" s="134" t="s">
        <v>480</v>
      </c>
      <c r="F7580" s="134" t="s">
        <v>481</v>
      </c>
      <c r="G7580" s="134" t="s">
        <v>366</v>
      </c>
      <c r="H7580" s="134" t="s">
        <v>1023</v>
      </c>
      <c r="I7580" s="134" t="s">
        <v>2</v>
      </c>
      <c r="J7580" s="135">
        <v>43.38</v>
      </c>
      <c r="K7580" s="135">
        <v>-432.26</v>
      </c>
      <c r="L7580" s="135">
        <v>-442.26</v>
      </c>
      <c r="M7580" s="141" t="str">
        <f t="shared" si="237"/>
        <v>201601</v>
      </c>
    </row>
    <row r="7581" spans="1:13" x14ac:dyDescent="0.25">
      <c r="A7581" s="35" t="str">
        <f>VLOOKUP(B7581,ResCat!$A$2:$B$269,2,FALSE)</f>
        <v>PERMAPD</v>
      </c>
      <c r="B7581" s="68" t="str">
        <f>IF(ISNA(VLOOKUP(C7581,COA!$A$2:$B$340,2,FALSE)),"XXX",VLOOKUP(C7581,COA!$A$2:$B$340,2,FALSE))</f>
        <v>R24</v>
      </c>
      <c r="C7581" s="149" t="str">
        <f t="shared" si="238"/>
        <v>0016-1008-0037</v>
      </c>
      <c r="D7581" s="134" t="s">
        <v>479</v>
      </c>
      <c r="E7581" s="134" t="s">
        <v>480</v>
      </c>
      <c r="F7581" s="134" t="s">
        <v>481</v>
      </c>
      <c r="G7581" s="134" t="s">
        <v>337</v>
      </c>
      <c r="H7581" s="134" t="s">
        <v>1023</v>
      </c>
      <c r="I7581" s="134" t="s">
        <v>2</v>
      </c>
      <c r="J7581" s="135">
        <v>0</v>
      </c>
      <c r="K7581" s="135">
        <v>7.5300000000000011</v>
      </c>
      <c r="L7581" s="135">
        <v>14.61</v>
      </c>
      <c r="M7581" s="141" t="str">
        <f t="shared" si="237"/>
        <v>201601</v>
      </c>
    </row>
    <row r="7582" spans="1:13" x14ac:dyDescent="0.25">
      <c r="A7582" s="35" t="str">
        <f>VLOOKUP(B7582,ResCat!$A$2:$B$269,2,FALSE)</f>
        <v>HMOMG</v>
      </c>
      <c r="B7582" s="68" t="str">
        <f>IF(ISNA(VLOOKUP(C7582,COA!$A$2:$B$340,2,FALSE)),"XXX",VLOOKUP(C7582,COA!$A$2:$B$340,2,FALSE))</f>
        <v>R19</v>
      </c>
      <c r="C7582" s="149" t="str">
        <f t="shared" si="238"/>
        <v>0016-1012-0012</v>
      </c>
      <c r="D7582" s="134" t="s">
        <v>479</v>
      </c>
      <c r="E7582" s="134" t="s">
        <v>449</v>
      </c>
      <c r="F7582" s="134" t="s">
        <v>452</v>
      </c>
      <c r="G7582" s="134" t="s">
        <v>344</v>
      </c>
      <c r="H7582" s="134" t="s">
        <v>1023</v>
      </c>
      <c r="I7582" s="134" t="s">
        <v>0</v>
      </c>
      <c r="J7582" s="135">
        <v>-268704.98</v>
      </c>
      <c r="K7582" s="135">
        <v>-0.26</v>
      </c>
      <c r="L7582" s="135">
        <v>-0.26</v>
      </c>
      <c r="M7582" s="141" t="str">
        <f t="shared" si="237"/>
        <v>201601</v>
      </c>
    </row>
    <row r="7583" spans="1:13" x14ac:dyDescent="0.25">
      <c r="A7583" s="35" t="str">
        <f>VLOOKUP(B7583,ResCat!$A$2:$B$269,2,FALSE)</f>
        <v>HMOMG</v>
      </c>
      <c r="B7583" s="68" t="str">
        <f>IF(ISNA(VLOOKUP(C7583,COA!$A$2:$B$340,2,FALSE)),"XXX",VLOOKUP(C7583,COA!$A$2:$B$340,2,FALSE))</f>
        <v>R19</v>
      </c>
      <c r="C7583" s="149" t="str">
        <f t="shared" si="238"/>
        <v>0016-1012-0012</v>
      </c>
      <c r="D7583" s="134" t="s">
        <v>479</v>
      </c>
      <c r="E7583" s="134" t="s">
        <v>449</v>
      </c>
      <c r="F7583" s="134" t="s">
        <v>452</v>
      </c>
      <c r="G7583" s="134" t="s">
        <v>1026</v>
      </c>
      <c r="H7583" s="134" t="s">
        <v>1023</v>
      </c>
      <c r="I7583" s="134" t="s">
        <v>0</v>
      </c>
      <c r="J7583" s="135">
        <v>1.8189894035458565E-12</v>
      </c>
      <c r="K7583" s="135">
        <v>-11700.590000000002</v>
      </c>
      <c r="L7583" s="135">
        <v>-11700.590000000002</v>
      </c>
      <c r="M7583" s="141" t="str">
        <f t="shared" si="237"/>
        <v>201601</v>
      </c>
    </row>
    <row r="7584" spans="1:13" x14ac:dyDescent="0.25">
      <c r="A7584" s="35" t="str">
        <f>VLOOKUP(B7584,ResCat!$A$2:$B$269,2,FALSE)</f>
        <v>HMOMG</v>
      </c>
      <c r="B7584" s="68" t="str">
        <f>IF(ISNA(VLOOKUP(C7584,COA!$A$2:$B$340,2,FALSE)),"XXX",VLOOKUP(C7584,COA!$A$2:$B$340,2,FALSE))</f>
        <v>R19</v>
      </c>
      <c r="C7584" s="149" t="str">
        <f t="shared" si="238"/>
        <v>0016-1012-0012</v>
      </c>
      <c r="D7584" s="134" t="s">
        <v>479</v>
      </c>
      <c r="E7584" s="134" t="s">
        <v>449</v>
      </c>
      <c r="F7584" s="134" t="s">
        <v>452</v>
      </c>
      <c r="G7584" s="134" t="s">
        <v>362</v>
      </c>
      <c r="H7584" s="134" t="s">
        <v>1023</v>
      </c>
      <c r="I7584" s="134" t="s">
        <v>1</v>
      </c>
      <c r="J7584" s="135">
        <v>0</v>
      </c>
      <c r="K7584" s="135">
        <v>207.81</v>
      </c>
      <c r="L7584" s="135">
        <v>207.81</v>
      </c>
      <c r="M7584" s="141" t="str">
        <f t="shared" si="237"/>
        <v>201601</v>
      </c>
    </row>
    <row r="7585" spans="1:13" x14ac:dyDescent="0.25">
      <c r="A7585" s="35" t="str">
        <f>VLOOKUP(B7585,ResCat!$A$2:$B$269,2,FALSE)</f>
        <v>HMOMG</v>
      </c>
      <c r="B7585" s="68" t="str">
        <f>IF(ISNA(VLOOKUP(C7585,COA!$A$2:$B$340,2,FALSE)),"XXX",VLOOKUP(C7585,COA!$A$2:$B$340,2,FALSE))</f>
        <v>R19</v>
      </c>
      <c r="C7585" s="149" t="str">
        <f t="shared" si="238"/>
        <v>0016-1012-0012</v>
      </c>
      <c r="D7585" s="134" t="s">
        <v>479</v>
      </c>
      <c r="E7585" s="134" t="s">
        <v>449</v>
      </c>
      <c r="F7585" s="134" t="s">
        <v>452</v>
      </c>
      <c r="G7585" s="134" t="s">
        <v>1027</v>
      </c>
      <c r="H7585" s="134" t="s">
        <v>1023</v>
      </c>
      <c r="I7585" s="134" t="s">
        <v>3</v>
      </c>
      <c r="J7585" s="135">
        <v>0</v>
      </c>
      <c r="K7585" s="135">
        <v>-988.12000000000012</v>
      </c>
      <c r="L7585" s="135">
        <v>-988.12000000000012</v>
      </c>
      <c r="M7585" s="141" t="str">
        <f t="shared" si="237"/>
        <v>201601</v>
      </c>
    </row>
    <row r="7586" spans="1:13" x14ac:dyDescent="0.25">
      <c r="A7586" s="35" t="str">
        <f>VLOOKUP(B7586,ResCat!$A$2:$B$269,2,FALSE)</f>
        <v>HMOMG</v>
      </c>
      <c r="B7586" s="68" t="str">
        <f>IF(ISNA(VLOOKUP(C7586,COA!$A$2:$B$340,2,FALSE)),"XXX",VLOOKUP(C7586,COA!$A$2:$B$340,2,FALSE))</f>
        <v>R19</v>
      </c>
      <c r="C7586" s="149" t="str">
        <f t="shared" si="238"/>
        <v>0016-1012-0012</v>
      </c>
      <c r="D7586" s="134" t="s">
        <v>479</v>
      </c>
      <c r="E7586" s="134" t="s">
        <v>449</v>
      </c>
      <c r="F7586" s="134" t="s">
        <v>452</v>
      </c>
      <c r="G7586" s="134" t="s">
        <v>1027</v>
      </c>
      <c r="H7586" s="134" t="s">
        <v>1023</v>
      </c>
      <c r="I7586" s="134" t="s">
        <v>2</v>
      </c>
      <c r="J7586" s="135">
        <v>0</v>
      </c>
      <c r="K7586" s="135">
        <v>1014.4300000000001</v>
      </c>
      <c r="L7586" s="135">
        <v>1014.4300000000001</v>
      </c>
      <c r="M7586" s="141" t="str">
        <f t="shared" si="237"/>
        <v>201601</v>
      </c>
    </row>
    <row r="7587" spans="1:13" x14ac:dyDescent="0.25">
      <c r="A7587" s="35" t="str">
        <f>VLOOKUP(B7587,ResCat!$A$2:$B$269,2,FALSE)</f>
        <v>HMOMG</v>
      </c>
      <c r="B7587" s="68" t="str">
        <f>IF(ISNA(VLOOKUP(C7587,COA!$A$2:$B$340,2,FALSE)),"XXX",VLOOKUP(C7587,COA!$A$2:$B$340,2,FALSE))</f>
        <v>R19</v>
      </c>
      <c r="C7587" s="149" t="str">
        <f t="shared" si="238"/>
        <v>0016-1012-0012</v>
      </c>
      <c r="D7587" s="134" t="s">
        <v>479</v>
      </c>
      <c r="E7587" s="134" t="s">
        <v>449</v>
      </c>
      <c r="F7587" s="134" t="s">
        <v>452</v>
      </c>
      <c r="G7587" s="134" t="s">
        <v>1027</v>
      </c>
      <c r="H7587" s="134" t="s">
        <v>1023</v>
      </c>
      <c r="I7587" s="134" t="s">
        <v>1</v>
      </c>
      <c r="J7587" s="135">
        <v>-2.8421709430404007E-14</v>
      </c>
      <c r="K7587" s="135">
        <v>-25.459999999999923</v>
      </c>
      <c r="L7587" s="135">
        <v>-25.459999999999923</v>
      </c>
      <c r="M7587" s="141" t="str">
        <f t="shared" si="237"/>
        <v>201601</v>
      </c>
    </row>
    <row r="7588" spans="1:13" x14ac:dyDescent="0.25">
      <c r="A7588" s="35" t="str">
        <f>VLOOKUP(B7588,ResCat!$A$2:$B$269,2,FALSE)</f>
        <v>HMOMG</v>
      </c>
      <c r="B7588" s="68" t="str">
        <f>IF(ISNA(VLOOKUP(C7588,COA!$A$2:$B$340,2,FALSE)),"XXX",VLOOKUP(C7588,COA!$A$2:$B$340,2,FALSE))</f>
        <v>R19</v>
      </c>
      <c r="C7588" s="149" t="str">
        <f t="shared" si="238"/>
        <v>0016-1012-0012</v>
      </c>
      <c r="D7588" s="134" t="s">
        <v>479</v>
      </c>
      <c r="E7588" s="134" t="s">
        <v>449</v>
      </c>
      <c r="F7588" s="134" t="s">
        <v>452</v>
      </c>
      <c r="G7588" s="134" t="s">
        <v>359</v>
      </c>
      <c r="H7588" s="134" t="s">
        <v>1023</v>
      </c>
      <c r="I7588" s="134" t="s">
        <v>0</v>
      </c>
      <c r="J7588" s="135">
        <v>-68616.599999999991</v>
      </c>
      <c r="K7588" s="135">
        <v>-27172.86</v>
      </c>
      <c r="L7588" s="135">
        <v>-26972.86</v>
      </c>
      <c r="M7588" s="141" t="str">
        <f t="shared" si="237"/>
        <v>201601</v>
      </c>
    </row>
    <row r="7589" spans="1:13" x14ac:dyDescent="0.25">
      <c r="A7589" s="35" t="str">
        <f>VLOOKUP(B7589,ResCat!$A$2:$B$269,2,FALSE)</f>
        <v>HMOMG</v>
      </c>
      <c r="B7589" s="68" t="str">
        <f>IF(ISNA(VLOOKUP(C7589,COA!$A$2:$B$340,2,FALSE)),"XXX",VLOOKUP(C7589,COA!$A$2:$B$340,2,FALSE))</f>
        <v>R19</v>
      </c>
      <c r="C7589" s="149" t="str">
        <f t="shared" si="238"/>
        <v>0016-1012-0012</v>
      </c>
      <c r="D7589" s="134" t="s">
        <v>479</v>
      </c>
      <c r="E7589" s="134" t="s">
        <v>449</v>
      </c>
      <c r="F7589" s="134" t="s">
        <v>452</v>
      </c>
      <c r="G7589" s="134" t="s">
        <v>359</v>
      </c>
      <c r="H7589" s="134" t="s">
        <v>1023</v>
      </c>
      <c r="I7589" s="134" t="s">
        <v>1</v>
      </c>
      <c r="J7589" s="135">
        <v>-2.8421709430404007E-14</v>
      </c>
      <c r="K7589" s="135">
        <v>6152.3600000000006</v>
      </c>
      <c r="L7589" s="135">
        <v>6127.36</v>
      </c>
      <c r="M7589" s="141" t="str">
        <f t="shared" si="237"/>
        <v>201601</v>
      </c>
    </row>
    <row r="7590" spans="1:13" x14ac:dyDescent="0.25">
      <c r="A7590" s="35" t="str">
        <f>VLOOKUP(B7590,ResCat!$A$2:$B$269,2,FALSE)</f>
        <v>HMOMG</v>
      </c>
      <c r="B7590" s="68" t="str">
        <f>IF(ISNA(VLOOKUP(C7590,COA!$A$2:$B$340,2,FALSE)),"XXX",VLOOKUP(C7590,COA!$A$2:$B$340,2,FALSE))</f>
        <v>R19</v>
      </c>
      <c r="C7590" s="149" t="str">
        <f t="shared" si="238"/>
        <v>0016-1012-0012</v>
      </c>
      <c r="D7590" s="134" t="s">
        <v>479</v>
      </c>
      <c r="E7590" s="134" t="s">
        <v>449</v>
      </c>
      <c r="F7590" s="134" t="s">
        <v>452</v>
      </c>
      <c r="G7590" s="134" t="s">
        <v>354</v>
      </c>
      <c r="H7590" s="134" t="s">
        <v>1023</v>
      </c>
      <c r="I7590" s="134" t="s">
        <v>3</v>
      </c>
      <c r="J7590" s="135">
        <v>0</v>
      </c>
      <c r="K7590" s="135">
        <v>-200.53999999999996</v>
      </c>
      <c r="L7590" s="135">
        <v>-200.53999999999996</v>
      </c>
      <c r="M7590" s="141" t="str">
        <f t="shared" si="237"/>
        <v>201601</v>
      </c>
    </row>
    <row r="7591" spans="1:13" x14ac:dyDescent="0.25">
      <c r="A7591" s="35" t="str">
        <f>VLOOKUP(B7591,ResCat!$A$2:$B$269,2,FALSE)</f>
        <v>HMOMG</v>
      </c>
      <c r="B7591" s="68" t="str">
        <f>IF(ISNA(VLOOKUP(C7591,COA!$A$2:$B$340,2,FALSE)),"XXX",VLOOKUP(C7591,COA!$A$2:$B$340,2,FALSE))</f>
        <v>R19</v>
      </c>
      <c r="C7591" s="149" t="str">
        <f t="shared" si="238"/>
        <v>0016-1012-0012</v>
      </c>
      <c r="D7591" s="134" t="s">
        <v>479</v>
      </c>
      <c r="E7591" s="134" t="s">
        <v>449</v>
      </c>
      <c r="F7591" s="134" t="s">
        <v>452</v>
      </c>
      <c r="G7591" s="134" t="s">
        <v>354</v>
      </c>
      <c r="H7591" s="134" t="s">
        <v>1023</v>
      </c>
      <c r="I7591" s="134" t="s">
        <v>1</v>
      </c>
      <c r="J7591" s="135">
        <v>-3225</v>
      </c>
      <c r="K7591" s="135">
        <v>-944.07999999999981</v>
      </c>
      <c r="L7591" s="135">
        <v>-894.07999999999993</v>
      </c>
      <c r="M7591" s="141" t="str">
        <f t="shared" si="237"/>
        <v>201601</v>
      </c>
    </row>
    <row r="7592" spans="1:13" x14ac:dyDescent="0.25">
      <c r="A7592" s="35" t="str">
        <f>VLOOKUP(B7592,ResCat!$A$2:$B$269,2,FALSE)</f>
        <v>HMOMG</v>
      </c>
      <c r="B7592" s="68" t="str">
        <f>IF(ISNA(VLOOKUP(C7592,COA!$A$2:$B$340,2,FALSE)),"XXX",VLOOKUP(C7592,COA!$A$2:$B$340,2,FALSE))</f>
        <v>R19</v>
      </c>
      <c r="C7592" s="149" t="str">
        <f t="shared" si="238"/>
        <v>0016-1012-0012</v>
      </c>
      <c r="D7592" s="134" t="s">
        <v>479</v>
      </c>
      <c r="E7592" s="134" t="s">
        <v>449</v>
      </c>
      <c r="F7592" s="134" t="s">
        <v>452</v>
      </c>
      <c r="G7592" s="134" t="s">
        <v>366</v>
      </c>
      <c r="H7592" s="134" t="s">
        <v>1023</v>
      </c>
      <c r="I7592" s="134" t="s">
        <v>0</v>
      </c>
      <c r="J7592" s="135">
        <v>-3601</v>
      </c>
      <c r="K7592" s="135">
        <v>-315.89999999999998</v>
      </c>
      <c r="L7592" s="135">
        <v>-315.89999999999998</v>
      </c>
      <c r="M7592" s="141" t="str">
        <f t="shared" si="237"/>
        <v>201601</v>
      </c>
    </row>
    <row r="7593" spans="1:13" x14ac:dyDescent="0.25">
      <c r="A7593" s="35" t="str">
        <f>VLOOKUP(B7593,ResCat!$A$2:$B$269,2,FALSE)</f>
        <v>HMOMG</v>
      </c>
      <c r="B7593" s="68" t="str">
        <f>IF(ISNA(VLOOKUP(C7593,COA!$A$2:$B$340,2,FALSE)),"XXX",VLOOKUP(C7593,COA!$A$2:$B$340,2,FALSE))</f>
        <v>R19</v>
      </c>
      <c r="C7593" s="149" t="str">
        <f t="shared" si="238"/>
        <v>0016-1012-0012</v>
      </c>
      <c r="D7593" s="134" t="s">
        <v>479</v>
      </c>
      <c r="E7593" s="134" t="s">
        <v>449</v>
      </c>
      <c r="F7593" s="134" t="s">
        <v>452</v>
      </c>
      <c r="G7593" s="134" t="s">
        <v>337</v>
      </c>
      <c r="H7593" s="134" t="s">
        <v>1023</v>
      </c>
      <c r="I7593" s="134" t="s">
        <v>3</v>
      </c>
      <c r="J7593" s="135">
        <v>0</v>
      </c>
      <c r="K7593" s="135">
        <v>0</v>
      </c>
      <c r="L7593" s="135">
        <v>25</v>
      </c>
      <c r="M7593" s="141" t="str">
        <f t="shared" si="237"/>
        <v>201601</v>
      </c>
    </row>
    <row r="7594" spans="1:13" x14ac:dyDescent="0.25">
      <c r="A7594" s="35" t="str">
        <f>VLOOKUP(B7594,ResCat!$A$2:$B$269,2,FALSE)</f>
        <v>HMOMG</v>
      </c>
      <c r="B7594" s="68" t="str">
        <f>IF(ISNA(VLOOKUP(C7594,COA!$A$2:$B$340,2,FALSE)),"XXX",VLOOKUP(C7594,COA!$A$2:$B$340,2,FALSE))</f>
        <v>R19</v>
      </c>
      <c r="C7594" s="149" t="str">
        <f t="shared" si="238"/>
        <v>0016-1012-0012</v>
      </c>
      <c r="D7594" s="134" t="s">
        <v>479</v>
      </c>
      <c r="E7594" s="134" t="s">
        <v>449</v>
      </c>
      <c r="F7594" s="134" t="s">
        <v>452</v>
      </c>
      <c r="G7594" s="134" t="s">
        <v>337</v>
      </c>
      <c r="H7594" s="134" t="s">
        <v>1023</v>
      </c>
      <c r="I7594" s="134" t="s">
        <v>1</v>
      </c>
      <c r="J7594" s="135">
        <v>-388</v>
      </c>
      <c r="K7594" s="135">
        <v>1366.9399999999994</v>
      </c>
      <c r="L7594" s="135">
        <v>1491.9399999999994</v>
      </c>
      <c r="M7594" s="141" t="str">
        <f t="shared" si="237"/>
        <v>201601</v>
      </c>
    </row>
    <row r="7595" spans="1:13" x14ac:dyDescent="0.25">
      <c r="A7595" s="35" t="str">
        <f>VLOOKUP(B7595,ResCat!$A$2:$B$269,2,FALSE)</f>
        <v>HMOMG</v>
      </c>
      <c r="B7595" s="68" t="str">
        <f>IF(ISNA(VLOOKUP(C7595,COA!$A$2:$B$340,2,FALSE)),"XXX",VLOOKUP(C7595,COA!$A$2:$B$340,2,FALSE))</f>
        <v>R19</v>
      </c>
      <c r="C7595" s="149" t="str">
        <f t="shared" si="238"/>
        <v>0016-1012-0012</v>
      </c>
      <c r="D7595" s="134" t="s">
        <v>479</v>
      </c>
      <c r="E7595" s="134" t="s">
        <v>449</v>
      </c>
      <c r="F7595" s="134" t="s">
        <v>452</v>
      </c>
      <c r="G7595" s="134" t="s">
        <v>352</v>
      </c>
      <c r="H7595" s="134" t="s">
        <v>1023</v>
      </c>
      <c r="I7595" s="134" t="s">
        <v>2</v>
      </c>
      <c r="J7595" s="135">
        <v>20</v>
      </c>
      <c r="K7595" s="135">
        <v>8.33</v>
      </c>
      <c r="L7595" s="135">
        <v>8.33</v>
      </c>
      <c r="M7595" s="141" t="str">
        <f t="shared" si="237"/>
        <v>201602</v>
      </c>
    </row>
    <row r="7596" spans="1:13" x14ac:dyDescent="0.25">
      <c r="A7596" s="35" t="str">
        <f>VLOOKUP(B7596,ResCat!$A$2:$B$269,2,FALSE)</f>
        <v>HMOMG</v>
      </c>
      <c r="B7596" s="68" t="str">
        <f>IF(ISNA(VLOOKUP(C7596,COA!$A$2:$B$340,2,FALSE)),"XXX",VLOOKUP(C7596,COA!$A$2:$B$340,2,FALSE))</f>
        <v>R19</v>
      </c>
      <c r="C7596" s="149" t="str">
        <f t="shared" si="238"/>
        <v>0016-1012-0012</v>
      </c>
      <c r="D7596" s="134" t="s">
        <v>479</v>
      </c>
      <c r="E7596" s="134" t="s">
        <v>449</v>
      </c>
      <c r="F7596" s="134" t="s">
        <v>452</v>
      </c>
      <c r="G7596" s="134" t="s">
        <v>347</v>
      </c>
      <c r="H7596" s="134" t="s">
        <v>1023</v>
      </c>
      <c r="I7596" s="134" t="s">
        <v>2</v>
      </c>
      <c r="J7596" s="135">
        <v>3041.5</v>
      </c>
      <c r="K7596" s="135">
        <v>1022.5</v>
      </c>
      <c r="L7596" s="135">
        <v>1051.8100000000004</v>
      </c>
      <c r="M7596" s="141" t="str">
        <f t="shared" si="237"/>
        <v>201603</v>
      </c>
    </row>
    <row r="7597" spans="1:13" x14ac:dyDescent="0.25">
      <c r="A7597" s="35" t="str">
        <f>VLOOKUP(B7597,ResCat!$A$2:$B$269,2,FALSE)</f>
        <v>HMOMG</v>
      </c>
      <c r="B7597" s="68" t="str">
        <f>IF(ISNA(VLOOKUP(C7597,COA!$A$2:$B$340,2,FALSE)),"XXX",VLOOKUP(C7597,COA!$A$2:$B$340,2,FALSE))</f>
        <v>R19</v>
      </c>
      <c r="C7597" s="149" t="str">
        <f t="shared" si="238"/>
        <v>0016-1012-0012</v>
      </c>
      <c r="D7597" s="134" t="s">
        <v>479</v>
      </c>
      <c r="E7597" s="134" t="s">
        <v>449</v>
      </c>
      <c r="F7597" s="134" t="s">
        <v>452</v>
      </c>
      <c r="G7597" s="134" t="s">
        <v>361</v>
      </c>
      <c r="H7597" s="134" t="s">
        <v>1023</v>
      </c>
      <c r="I7597" s="134" t="s">
        <v>3</v>
      </c>
      <c r="J7597" s="135">
        <v>0</v>
      </c>
      <c r="K7597" s="135">
        <v>-2732.22</v>
      </c>
      <c r="L7597" s="135">
        <v>-2732.22</v>
      </c>
      <c r="M7597" s="141" t="str">
        <f t="shared" si="237"/>
        <v>201604</v>
      </c>
    </row>
    <row r="7598" spans="1:13" x14ac:dyDescent="0.25">
      <c r="A7598" s="35" t="str">
        <f>VLOOKUP(B7598,ResCat!$A$2:$B$269,2,FALSE)</f>
        <v>HMOMG</v>
      </c>
      <c r="B7598" s="68" t="str">
        <f>IF(ISNA(VLOOKUP(C7598,COA!$A$2:$B$340,2,FALSE)),"XXX",VLOOKUP(C7598,COA!$A$2:$B$340,2,FALSE))</f>
        <v>R19</v>
      </c>
      <c r="C7598" s="149" t="str">
        <f t="shared" si="238"/>
        <v>0016-1012-0012</v>
      </c>
      <c r="D7598" s="134" t="s">
        <v>479</v>
      </c>
      <c r="E7598" s="134" t="s">
        <v>449</v>
      </c>
      <c r="F7598" s="134" t="s">
        <v>452</v>
      </c>
      <c r="G7598" s="134" t="s">
        <v>312</v>
      </c>
      <c r="H7598" s="134" t="s">
        <v>1023</v>
      </c>
      <c r="I7598" s="134" t="s">
        <v>1</v>
      </c>
      <c r="J7598" s="135">
        <v>0</v>
      </c>
      <c r="K7598" s="135">
        <v>-44.519999999999996</v>
      </c>
      <c r="L7598" s="135">
        <v>-44.519999999999996</v>
      </c>
      <c r="M7598" s="141" t="str">
        <f t="shared" si="237"/>
        <v>201605</v>
      </c>
    </row>
    <row r="7599" spans="1:13" x14ac:dyDescent="0.25">
      <c r="A7599" s="35" t="str">
        <f>VLOOKUP(B7599,ResCat!$A$2:$B$269,2,FALSE)</f>
        <v>HMOMG</v>
      </c>
      <c r="B7599" s="68" t="str">
        <f>IF(ISNA(VLOOKUP(C7599,COA!$A$2:$B$340,2,FALSE)),"XXX",VLOOKUP(C7599,COA!$A$2:$B$340,2,FALSE))</f>
        <v>R19</v>
      </c>
      <c r="C7599" s="149" t="str">
        <f t="shared" si="238"/>
        <v>0016-1012-0012</v>
      </c>
      <c r="D7599" s="134" t="s">
        <v>479</v>
      </c>
      <c r="E7599" s="134" t="s">
        <v>449</v>
      </c>
      <c r="F7599" s="134" t="s">
        <v>452</v>
      </c>
      <c r="G7599" s="134" t="s">
        <v>314</v>
      </c>
      <c r="H7599" s="134" t="s">
        <v>1023</v>
      </c>
      <c r="I7599" s="134" t="s">
        <v>3</v>
      </c>
      <c r="J7599" s="135">
        <v>0</v>
      </c>
      <c r="K7599" s="135">
        <v>0</v>
      </c>
      <c r="L7599" s="135">
        <v>25</v>
      </c>
      <c r="M7599" s="141" t="str">
        <f t="shared" si="237"/>
        <v>201607</v>
      </c>
    </row>
    <row r="7600" spans="1:13" x14ac:dyDescent="0.25">
      <c r="A7600" s="35" t="str">
        <f>VLOOKUP(B7600,ResCat!$A$2:$B$269,2,FALSE)</f>
        <v>HMOMG</v>
      </c>
      <c r="B7600" s="68" t="str">
        <f>IF(ISNA(VLOOKUP(C7600,COA!$A$2:$B$340,2,FALSE)),"XXX",VLOOKUP(C7600,COA!$A$2:$B$340,2,FALSE))</f>
        <v>R19</v>
      </c>
      <c r="C7600" s="149" t="str">
        <f t="shared" si="238"/>
        <v>0016-1012-0012</v>
      </c>
      <c r="D7600" s="134" t="s">
        <v>479</v>
      </c>
      <c r="E7600" s="134" t="s">
        <v>449</v>
      </c>
      <c r="F7600" s="134" t="s">
        <v>452</v>
      </c>
      <c r="G7600" s="134" t="s">
        <v>314</v>
      </c>
      <c r="H7600" s="134" t="s">
        <v>1023</v>
      </c>
      <c r="I7600" s="134" t="s">
        <v>2</v>
      </c>
      <c r="J7600" s="135">
        <v>0</v>
      </c>
      <c r="K7600" s="135">
        <v>-1.0658141036401503E-14</v>
      </c>
      <c r="L7600" s="135">
        <v>24.999999999999989</v>
      </c>
      <c r="M7600" s="141" t="str">
        <f t="shared" si="237"/>
        <v>201607</v>
      </c>
    </row>
    <row r="7601" spans="1:13" x14ac:dyDescent="0.25">
      <c r="A7601" s="35" t="str">
        <f>VLOOKUP(B7601,ResCat!$A$2:$B$269,2,FALSE)</f>
        <v>HMOMG</v>
      </c>
      <c r="B7601" s="68" t="str">
        <f>IF(ISNA(VLOOKUP(C7601,COA!$A$2:$B$340,2,FALSE)),"XXX",VLOOKUP(C7601,COA!$A$2:$B$340,2,FALSE))</f>
        <v>R19</v>
      </c>
      <c r="C7601" s="149" t="str">
        <f t="shared" si="238"/>
        <v>0016-1012-0012</v>
      </c>
      <c r="D7601" s="134" t="s">
        <v>479</v>
      </c>
      <c r="E7601" s="134" t="s">
        <v>449</v>
      </c>
      <c r="F7601" s="134" t="s">
        <v>452</v>
      </c>
      <c r="G7601" s="134" t="s">
        <v>314</v>
      </c>
      <c r="H7601" s="134" t="s">
        <v>1023</v>
      </c>
      <c r="I7601" s="134" t="s">
        <v>1</v>
      </c>
      <c r="J7601" s="135">
        <v>0</v>
      </c>
      <c r="K7601" s="135">
        <v>-993.56</v>
      </c>
      <c r="L7601" s="135">
        <v>-993.56</v>
      </c>
      <c r="M7601" s="141" t="str">
        <f t="shared" si="237"/>
        <v>201607</v>
      </c>
    </row>
    <row r="7602" spans="1:13" x14ac:dyDescent="0.25">
      <c r="A7602" s="35" t="str">
        <f>VLOOKUP(B7602,ResCat!$A$2:$B$269,2,FALSE)</f>
        <v>HMOMG</v>
      </c>
      <c r="B7602" s="68" t="str">
        <f>IF(ISNA(VLOOKUP(C7602,COA!$A$2:$B$340,2,FALSE)),"XXX",VLOOKUP(C7602,COA!$A$2:$B$340,2,FALSE))</f>
        <v>R19</v>
      </c>
      <c r="C7602" s="149" t="str">
        <f t="shared" si="238"/>
        <v>0016-1012-0012</v>
      </c>
      <c r="D7602" s="134" t="s">
        <v>479</v>
      </c>
      <c r="E7602" s="134" t="s">
        <v>449</v>
      </c>
      <c r="F7602" s="134" t="s">
        <v>452</v>
      </c>
      <c r="G7602" s="134" t="s">
        <v>339</v>
      </c>
      <c r="H7602" s="134" t="s">
        <v>1023</v>
      </c>
      <c r="I7602" s="134" t="s">
        <v>3</v>
      </c>
      <c r="J7602" s="135">
        <v>0</v>
      </c>
      <c r="K7602" s="135">
        <v>0</v>
      </c>
      <c r="L7602" s="135">
        <v>25</v>
      </c>
      <c r="M7602" s="141" t="str">
        <f t="shared" si="237"/>
        <v>201608</v>
      </c>
    </row>
    <row r="7603" spans="1:13" x14ac:dyDescent="0.25">
      <c r="A7603" s="35" t="str">
        <f>VLOOKUP(B7603,ResCat!$A$2:$B$269,2,FALSE)</f>
        <v>HMOMG</v>
      </c>
      <c r="B7603" s="68" t="str">
        <f>IF(ISNA(VLOOKUP(C7603,COA!$A$2:$B$340,2,FALSE)),"XXX",VLOOKUP(C7603,COA!$A$2:$B$340,2,FALSE))</f>
        <v>R19</v>
      </c>
      <c r="C7603" s="149" t="str">
        <f t="shared" si="238"/>
        <v>0016-1012-0012</v>
      </c>
      <c r="D7603" s="134" t="s">
        <v>479</v>
      </c>
      <c r="E7603" s="134" t="s">
        <v>449</v>
      </c>
      <c r="F7603" s="134" t="s">
        <v>452</v>
      </c>
      <c r="G7603" s="134" t="s">
        <v>339</v>
      </c>
      <c r="H7603" s="134" t="s">
        <v>1023</v>
      </c>
      <c r="I7603" s="134" t="s">
        <v>2</v>
      </c>
      <c r="J7603" s="135">
        <v>1184.6399999999994</v>
      </c>
      <c r="K7603" s="135">
        <v>199.84</v>
      </c>
      <c r="L7603" s="135">
        <v>224.84</v>
      </c>
      <c r="M7603" s="141" t="str">
        <f t="shared" si="237"/>
        <v>201608</v>
      </c>
    </row>
    <row r="7604" spans="1:13" x14ac:dyDescent="0.25">
      <c r="A7604" s="35" t="str">
        <f>VLOOKUP(B7604,ResCat!$A$2:$B$269,2,FALSE)</f>
        <v>HMOMG</v>
      </c>
      <c r="B7604" s="68" t="str">
        <f>IF(ISNA(VLOOKUP(C7604,COA!$A$2:$B$340,2,FALSE)),"XXX",VLOOKUP(C7604,COA!$A$2:$B$340,2,FALSE))</f>
        <v>R19</v>
      </c>
      <c r="C7604" s="149" t="str">
        <f t="shared" si="238"/>
        <v>0016-1012-0012</v>
      </c>
      <c r="D7604" s="134" t="s">
        <v>479</v>
      </c>
      <c r="E7604" s="134" t="s">
        <v>449</v>
      </c>
      <c r="F7604" s="134" t="s">
        <v>452</v>
      </c>
      <c r="G7604" s="134" t="s">
        <v>342</v>
      </c>
      <c r="H7604" s="134" t="s">
        <v>1023</v>
      </c>
      <c r="I7604" s="134" t="s">
        <v>0</v>
      </c>
      <c r="J7604" s="135">
        <v>-110255.81</v>
      </c>
      <c r="K7604" s="135">
        <v>-19365.980000000003</v>
      </c>
      <c r="L7604" s="135">
        <v>-19165.980000000003</v>
      </c>
      <c r="M7604" s="141" t="str">
        <f t="shared" si="237"/>
        <v>201609</v>
      </c>
    </row>
    <row r="7605" spans="1:13" x14ac:dyDescent="0.25">
      <c r="A7605" s="35" t="str">
        <f>VLOOKUP(B7605,ResCat!$A$2:$B$269,2,FALSE)</f>
        <v>HMOMG</v>
      </c>
      <c r="B7605" s="68" t="str">
        <f>IF(ISNA(VLOOKUP(C7605,COA!$A$2:$B$340,2,FALSE)),"XXX",VLOOKUP(C7605,COA!$A$2:$B$340,2,FALSE))</f>
        <v>R19</v>
      </c>
      <c r="C7605" s="149" t="str">
        <f t="shared" si="238"/>
        <v>0016-1012-0012</v>
      </c>
      <c r="D7605" s="134" t="s">
        <v>479</v>
      </c>
      <c r="E7605" s="134" t="s">
        <v>449</v>
      </c>
      <c r="F7605" s="134" t="s">
        <v>452</v>
      </c>
      <c r="G7605" s="134" t="s">
        <v>342</v>
      </c>
      <c r="H7605" s="134" t="s">
        <v>1023</v>
      </c>
      <c r="I7605" s="134" t="s">
        <v>2</v>
      </c>
      <c r="J7605" s="135">
        <v>0</v>
      </c>
      <c r="K7605" s="135">
        <v>0</v>
      </c>
      <c r="L7605" s="135">
        <v>4.79</v>
      </c>
      <c r="M7605" s="141" t="str">
        <f t="shared" si="237"/>
        <v>201609</v>
      </c>
    </row>
    <row r="7606" spans="1:13" x14ac:dyDescent="0.25">
      <c r="A7606" s="35" t="str">
        <f>VLOOKUP(B7606,ResCat!$A$2:$B$269,2,FALSE)</f>
        <v>HMOMG</v>
      </c>
      <c r="B7606" s="68" t="str">
        <f>IF(ISNA(VLOOKUP(C7606,COA!$A$2:$B$340,2,FALSE)),"XXX",VLOOKUP(C7606,COA!$A$2:$B$340,2,FALSE))</f>
        <v>R19</v>
      </c>
      <c r="C7606" s="149" t="str">
        <f t="shared" si="238"/>
        <v>0016-1012-0012</v>
      </c>
      <c r="D7606" s="134" t="s">
        <v>479</v>
      </c>
      <c r="E7606" s="134" t="s">
        <v>449</v>
      </c>
      <c r="F7606" s="134" t="s">
        <v>452</v>
      </c>
      <c r="G7606" s="134" t="s">
        <v>342</v>
      </c>
      <c r="H7606" s="134" t="s">
        <v>1023</v>
      </c>
      <c r="I7606" s="134" t="s">
        <v>1</v>
      </c>
      <c r="J7606" s="135">
        <v>-3222</v>
      </c>
      <c r="K7606" s="135">
        <v>2235.9900000000002</v>
      </c>
      <c r="L7606" s="135">
        <v>2135.9899999999998</v>
      </c>
      <c r="M7606" s="141" t="str">
        <f t="shared" si="237"/>
        <v>201609</v>
      </c>
    </row>
    <row r="7607" spans="1:13" x14ac:dyDescent="0.25">
      <c r="A7607" s="35" t="str">
        <f>VLOOKUP(B7607,ResCat!$A$2:$B$269,2,FALSE)</f>
        <v>HMOMG</v>
      </c>
      <c r="B7607" s="68" t="str">
        <f>IF(ISNA(VLOOKUP(C7607,COA!$A$2:$B$340,2,FALSE)),"XXX",VLOOKUP(C7607,COA!$A$2:$B$340,2,FALSE))</f>
        <v>R19</v>
      </c>
      <c r="C7607" s="149" t="str">
        <f t="shared" si="238"/>
        <v>0016-1012-0012</v>
      </c>
      <c r="D7607" s="134" t="s">
        <v>479</v>
      </c>
      <c r="E7607" s="134" t="s">
        <v>449</v>
      </c>
      <c r="F7607" s="134" t="s">
        <v>452</v>
      </c>
      <c r="G7607" s="134" t="s">
        <v>316</v>
      </c>
      <c r="H7607" s="134" t="s">
        <v>1023</v>
      </c>
      <c r="I7607" s="134" t="s">
        <v>3</v>
      </c>
      <c r="J7607" s="135">
        <v>-113.59</v>
      </c>
      <c r="K7607" s="135">
        <v>-40.590000000000003</v>
      </c>
      <c r="L7607" s="135">
        <v>-36.830000000000005</v>
      </c>
      <c r="M7607" s="141" t="str">
        <f t="shared" si="237"/>
        <v>201610</v>
      </c>
    </row>
    <row r="7608" spans="1:13" x14ac:dyDescent="0.25">
      <c r="A7608" s="35" t="str">
        <f>VLOOKUP(B7608,ResCat!$A$2:$B$269,2,FALSE)</f>
        <v>HMOMG</v>
      </c>
      <c r="B7608" s="68" t="str">
        <f>IF(ISNA(VLOOKUP(C7608,COA!$A$2:$B$340,2,FALSE)),"XXX",VLOOKUP(C7608,COA!$A$2:$B$340,2,FALSE))</f>
        <v>R19</v>
      </c>
      <c r="C7608" s="149" t="str">
        <f t="shared" si="238"/>
        <v>0016-1012-0012</v>
      </c>
      <c r="D7608" s="134" t="s">
        <v>479</v>
      </c>
      <c r="E7608" s="134" t="s">
        <v>449</v>
      </c>
      <c r="F7608" s="134" t="s">
        <v>452</v>
      </c>
      <c r="G7608" s="134" t="s">
        <v>316</v>
      </c>
      <c r="H7608" s="134" t="s">
        <v>1023</v>
      </c>
      <c r="I7608" s="134" t="s">
        <v>2</v>
      </c>
      <c r="J7608" s="135">
        <v>0</v>
      </c>
      <c r="K7608" s="135">
        <v>0</v>
      </c>
      <c r="L7608" s="135">
        <v>78.660000000000224</v>
      </c>
      <c r="M7608" s="141" t="str">
        <f t="shared" si="237"/>
        <v>201610</v>
      </c>
    </row>
    <row r="7609" spans="1:13" x14ac:dyDescent="0.25">
      <c r="A7609" s="35" t="str">
        <f>VLOOKUP(B7609,ResCat!$A$2:$B$269,2,FALSE)</f>
        <v>HMOMG</v>
      </c>
      <c r="B7609" s="68" t="str">
        <f>IF(ISNA(VLOOKUP(C7609,COA!$A$2:$B$340,2,FALSE)),"XXX",VLOOKUP(C7609,COA!$A$2:$B$340,2,FALSE))</f>
        <v>R19</v>
      </c>
      <c r="C7609" s="149" t="str">
        <f t="shared" si="238"/>
        <v>0016-1012-0012</v>
      </c>
      <c r="D7609" s="134" t="s">
        <v>479</v>
      </c>
      <c r="E7609" s="134" t="s">
        <v>449</v>
      </c>
      <c r="F7609" s="134" t="s">
        <v>452</v>
      </c>
      <c r="G7609" s="134" t="s">
        <v>316</v>
      </c>
      <c r="H7609" s="134" t="s">
        <v>1023</v>
      </c>
      <c r="I7609" s="134" t="s">
        <v>1</v>
      </c>
      <c r="J7609" s="135">
        <v>1180</v>
      </c>
      <c r="K7609" s="135">
        <v>1324.21</v>
      </c>
      <c r="L7609" s="135">
        <v>1299.21</v>
      </c>
      <c r="M7609" s="141" t="str">
        <f t="shared" si="237"/>
        <v>201610</v>
      </c>
    </row>
    <row r="7610" spans="1:13" x14ac:dyDescent="0.25">
      <c r="A7610" s="35" t="str">
        <f>VLOOKUP(B7610,ResCat!$A$2:$B$269,2,FALSE)</f>
        <v>HMOMG</v>
      </c>
      <c r="B7610" s="68" t="str">
        <f>IF(ISNA(VLOOKUP(C7610,COA!$A$2:$B$340,2,FALSE)),"XXX",VLOOKUP(C7610,COA!$A$2:$B$340,2,FALSE))</f>
        <v>R19</v>
      </c>
      <c r="C7610" s="149" t="str">
        <f t="shared" si="238"/>
        <v>0016-1012-0012</v>
      </c>
      <c r="D7610" s="134" t="s">
        <v>479</v>
      </c>
      <c r="E7610" s="134" t="s">
        <v>449</v>
      </c>
      <c r="F7610" s="134" t="s">
        <v>452</v>
      </c>
      <c r="G7610" s="134" t="s">
        <v>318</v>
      </c>
      <c r="H7610" s="134" t="s">
        <v>1023</v>
      </c>
      <c r="I7610" s="134" t="s">
        <v>3</v>
      </c>
      <c r="J7610" s="135">
        <v>0</v>
      </c>
      <c r="K7610" s="135">
        <v>0</v>
      </c>
      <c r="L7610" s="135">
        <v>28.759999999999991</v>
      </c>
      <c r="M7610" s="141" t="str">
        <f t="shared" si="237"/>
        <v>201611</v>
      </c>
    </row>
    <row r="7611" spans="1:13" x14ac:dyDescent="0.25">
      <c r="A7611" s="35" t="str">
        <f>VLOOKUP(B7611,ResCat!$A$2:$B$269,2,FALSE)</f>
        <v>HMOMG</v>
      </c>
      <c r="B7611" s="68" t="str">
        <f>IF(ISNA(VLOOKUP(C7611,COA!$A$2:$B$340,2,FALSE)),"XXX",VLOOKUP(C7611,COA!$A$2:$B$340,2,FALSE))</f>
        <v>R19</v>
      </c>
      <c r="C7611" s="149" t="str">
        <f t="shared" si="238"/>
        <v>0016-1012-0012</v>
      </c>
      <c r="D7611" s="134" t="s">
        <v>479</v>
      </c>
      <c r="E7611" s="134" t="s">
        <v>449</v>
      </c>
      <c r="F7611" s="134" t="s">
        <v>452</v>
      </c>
      <c r="G7611" s="134" t="s">
        <v>318</v>
      </c>
      <c r="H7611" s="134" t="s">
        <v>1023</v>
      </c>
      <c r="I7611" s="134" t="s">
        <v>2</v>
      </c>
      <c r="J7611" s="135">
        <v>0</v>
      </c>
      <c r="K7611" s="135">
        <v>0</v>
      </c>
      <c r="L7611" s="135">
        <v>209.69000000000017</v>
      </c>
      <c r="M7611" s="141" t="str">
        <f t="shared" si="237"/>
        <v>201611</v>
      </c>
    </row>
    <row r="7612" spans="1:13" x14ac:dyDescent="0.25">
      <c r="A7612" s="35" t="str">
        <f>VLOOKUP(B7612,ResCat!$A$2:$B$269,2,FALSE)</f>
        <v>HMOMG</v>
      </c>
      <c r="B7612" s="68" t="str">
        <f>IF(ISNA(VLOOKUP(C7612,COA!$A$2:$B$340,2,FALSE)),"XXX",VLOOKUP(C7612,COA!$A$2:$B$340,2,FALSE))</f>
        <v>R19</v>
      </c>
      <c r="C7612" s="149" t="str">
        <f t="shared" si="238"/>
        <v>0016-1012-0012</v>
      </c>
      <c r="D7612" s="134" t="s">
        <v>479</v>
      </c>
      <c r="E7612" s="134" t="s">
        <v>449</v>
      </c>
      <c r="F7612" s="134" t="s">
        <v>452</v>
      </c>
      <c r="G7612" s="134" t="s">
        <v>318</v>
      </c>
      <c r="H7612" s="134" t="s">
        <v>1023</v>
      </c>
      <c r="I7612" s="134" t="s">
        <v>1</v>
      </c>
      <c r="J7612" s="135">
        <v>0</v>
      </c>
      <c r="K7612" s="135">
        <v>150.29999999999998</v>
      </c>
      <c r="L7612" s="135">
        <v>125.30000000000001</v>
      </c>
      <c r="M7612" s="141" t="str">
        <f t="shared" si="237"/>
        <v>201611</v>
      </c>
    </row>
    <row r="7613" spans="1:13" x14ac:dyDescent="0.25">
      <c r="A7613" s="35" t="str">
        <f>VLOOKUP(B7613,ResCat!$A$2:$B$269,2,FALSE)</f>
        <v>HMOMG</v>
      </c>
      <c r="B7613" s="68" t="str">
        <f>IF(ISNA(VLOOKUP(C7613,COA!$A$2:$B$340,2,FALSE)),"XXX",VLOOKUP(C7613,COA!$A$2:$B$340,2,FALSE))</f>
        <v>R19</v>
      </c>
      <c r="C7613" s="149" t="str">
        <f t="shared" si="238"/>
        <v>0016-1012-0012</v>
      </c>
      <c r="D7613" s="134" t="s">
        <v>479</v>
      </c>
      <c r="E7613" s="134" t="s">
        <v>449</v>
      </c>
      <c r="F7613" s="134" t="s">
        <v>452</v>
      </c>
      <c r="G7613" s="134" t="s">
        <v>320</v>
      </c>
      <c r="H7613" s="134" t="s">
        <v>1023</v>
      </c>
      <c r="I7613" s="134" t="s">
        <v>3</v>
      </c>
      <c r="J7613" s="135">
        <v>-2090.0099999999998</v>
      </c>
      <c r="K7613" s="135">
        <v>-479.80999999999995</v>
      </c>
      <c r="L7613" s="135">
        <v>-427.92999999999995</v>
      </c>
      <c r="M7613" s="141" t="str">
        <f t="shared" si="237"/>
        <v>201612</v>
      </c>
    </row>
    <row r="7614" spans="1:13" x14ac:dyDescent="0.25">
      <c r="A7614" s="35" t="str">
        <f>VLOOKUP(B7614,ResCat!$A$2:$B$269,2,FALSE)</f>
        <v>HMOMG</v>
      </c>
      <c r="B7614" s="68" t="str">
        <f>IF(ISNA(VLOOKUP(C7614,COA!$A$2:$B$340,2,FALSE)),"XXX",VLOOKUP(C7614,COA!$A$2:$B$340,2,FALSE))</f>
        <v>R19</v>
      </c>
      <c r="C7614" s="149" t="str">
        <f t="shared" si="238"/>
        <v>0016-1012-0012</v>
      </c>
      <c r="D7614" s="134" t="s">
        <v>479</v>
      </c>
      <c r="E7614" s="134" t="s">
        <v>449</v>
      </c>
      <c r="F7614" s="134" t="s">
        <v>452</v>
      </c>
      <c r="G7614" s="134" t="s">
        <v>320</v>
      </c>
      <c r="H7614" s="134" t="s">
        <v>1023</v>
      </c>
      <c r="I7614" s="134" t="s">
        <v>0</v>
      </c>
      <c r="J7614" s="135">
        <v>-7.2759576141834259E-12</v>
      </c>
      <c r="K7614" s="135">
        <v>-15.820000000001073</v>
      </c>
      <c r="L7614" s="135">
        <v>-15.820000000001073</v>
      </c>
      <c r="M7614" s="141" t="str">
        <f t="shared" si="237"/>
        <v>201612</v>
      </c>
    </row>
    <row r="7615" spans="1:13" x14ac:dyDescent="0.25">
      <c r="A7615" s="35" t="str">
        <f>VLOOKUP(B7615,ResCat!$A$2:$B$269,2,FALSE)</f>
        <v>HMOMG</v>
      </c>
      <c r="B7615" s="68" t="str">
        <f>IF(ISNA(VLOOKUP(C7615,COA!$A$2:$B$340,2,FALSE)),"XXX",VLOOKUP(C7615,COA!$A$2:$B$340,2,FALSE))</f>
        <v>R19</v>
      </c>
      <c r="C7615" s="149" t="str">
        <f t="shared" si="238"/>
        <v>0016-1012-0012</v>
      </c>
      <c r="D7615" s="134" t="s">
        <v>479</v>
      </c>
      <c r="E7615" s="134" t="s">
        <v>449</v>
      </c>
      <c r="F7615" s="134" t="s">
        <v>452</v>
      </c>
      <c r="G7615" s="134" t="s">
        <v>320</v>
      </c>
      <c r="H7615" s="134" t="s">
        <v>1023</v>
      </c>
      <c r="I7615" s="134" t="s">
        <v>2</v>
      </c>
      <c r="J7615" s="135">
        <v>0</v>
      </c>
      <c r="K7615" s="135">
        <v>0</v>
      </c>
      <c r="L7615" s="135">
        <v>237.24000000000083</v>
      </c>
      <c r="M7615" s="141" t="str">
        <f t="shared" si="237"/>
        <v>201612</v>
      </c>
    </row>
    <row r="7616" spans="1:13" x14ac:dyDescent="0.25">
      <c r="A7616" s="35" t="str">
        <f>VLOOKUP(B7616,ResCat!$A$2:$B$269,2,FALSE)</f>
        <v>HMOMG</v>
      </c>
      <c r="B7616" s="68" t="str">
        <f>IF(ISNA(VLOOKUP(C7616,COA!$A$2:$B$340,2,FALSE)),"XXX",VLOOKUP(C7616,COA!$A$2:$B$340,2,FALSE))</f>
        <v>R19</v>
      </c>
      <c r="C7616" s="149" t="str">
        <f t="shared" si="238"/>
        <v>0016-1012-0012</v>
      </c>
      <c r="D7616" s="134" t="s">
        <v>479</v>
      </c>
      <c r="E7616" s="134" t="s">
        <v>449</v>
      </c>
      <c r="F7616" s="134" t="s">
        <v>452</v>
      </c>
      <c r="G7616" s="134" t="s">
        <v>320</v>
      </c>
      <c r="H7616" s="134" t="s">
        <v>1023</v>
      </c>
      <c r="I7616" s="134" t="s">
        <v>1</v>
      </c>
      <c r="J7616" s="135">
        <v>0</v>
      </c>
      <c r="K7616" s="135">
        <v>-2019.0300000000002</v>
      </c>
      <c r="L7616" s="135">
        <v>-2019.0300000000002</v>
      </c>
      <c r="M7616" s="141" t="str">
        <f t="shared" si="237"/>
        <v>201612</v>
      </c>
    </row>
    <row r="7617" spans="1:13" x14ac:dyDescent="0.25">
      <c r="A7617" s="35" t="str">
        <f>VLOOKUP(B7617,ResCat!$A$2:$B$269,2,FALSE)</f>
        <v>HMOMG</v>
      </c>
      <c r="B7617" s="68" t="str">
        <f>IF(ISNA(VLOOKUP(C7617,COA!$A$2:$B$340,2,FALSE)),"XXX",VLOOKUP(C7617,COA!$A$2:$B$340,2,FALSE))</f>
        <v>R19</v>
      </c>
      <c r="C7617" s="149" t="str">
        <f t="shared" si="238"/>
        <v>0016-1012-0012</v>
      </c>
      <c r="D7617" s="134" t="s">
        <v>479</v>
      </c>
      <c r="E7617" s="134" t="s">
        <v>449</v>
      </c>
      <c r="F7617" s="134" t="s">
        <v>452</v>
      </c>
      <c r="G7617" s="134" t="s">
        <v>322</v>
      </c>
      <c r="H7617" s="134" t="s">
        <v>1023</v>
      </c>
      <c r="I7617" s="134" t="s">
        <v>3</v>
      </c>
      <c r="J7617" s="135">
        <v>1651.47</v>
      </c>
      <c r="K7617" s="135">
        <v>1089.3599999999999</v>
      </c>
      <c r="L7617" s="135">
        <v>1089.3599999999999</v>
      </c>
      <c r="M7617" s="141" t="str">
        <f t="shared" si="237"/>
        <v>201701</v>
      </c>
    </row>
    <row r="7618" spans="1:13" x14ac:dyDescent="0.25">
      <c r="A7618" s="35" t="str">
        <f>VLOOKUP(B7618,ResCat!$A$2:$B$269,2,FALSE)</f>
        <v>HMOMG</v>
      </c>
      <c r="B7618" s="68" t="str">
        <f>IF(ISNA(VLOOKUP(C7618,COA!$A$2:$B$340,2,FALSE)),"XXX",VLOOKUP(C7618,COA!$A$2:$B$340,2,FALSE))</f>
        <v>R19</v>
      </c>
      <c r="C7618" s="149" t="str">
        <f t="shared" si="238"/>
        <v>0016-1012-0012</v>
      </c>
      <c r="D7618" s="134" t="s">
        <v>479</v>
      </c>
      <c r="E7618" s="134" t="s">
        <v>449</v>
      </c>
      <c r="F7618" s="134" t="s">
        <v>452</v>
      </c>
      <c r="G7618" s="134" t="s">
        <v>324</v>
      </c>
      <c r="H7618" s="134" t="s">
        <v>1023</v>
      </c>
      <c r="I7618" s="134" t="s">
        <v>3</v>
      </c>
      <c r="J7618" s="135">
        <v>1575.66</v>
      </c>
      <c r="K7618" s="135">
        <v>1346.81</v>
      </c>
      <c r="L7618" s="135">
        <v>1346.81</v>
      </c>
      <c r="M7618" s="141" t="str">
        <f t="shared" si="237"/>
        <v>201702</v>
      </c>
    </row>
    <row r="7619" spans="1:13" x14ac:dyDescent="0.25">
      <c r="A7619" s="35" t="str">
        <f>VLOOKUP(B7619,ResCat!$A$2:$B$269,2,FALSE)</f>
        <v>HMOMG</v>
      </c>
      <c r="B7619" s="68" t="str">
        <f>IF(ISNA(VLOOKUP(C7619,COA!$A$2:$B$340,2,FALSE)),"XXX",VLOOKUP(C7619,COA!$A$2:$B$340,2,FALSE))</f>
        <v>R19</v>
      </c>
      <c r="C7619" s="149" t="str">
        <f t="shared" si="238"/>
        <v>0016-1012-0012</v>
      </c>
      <c r="D7619" s="134" t="s">
        <v>479</v>
      </c>
      <c r="E7619" s="134" t="s">
        <v>449</v>
      </c>
      <c r="F7619" s="134" t="s">
        <v>452</v>
      </c>
      <c r="G7619" s="134" t="s">
        <v>324</v>
      </c>
      <c r="H7619" s="134" t="s">
        <v>1023</v>
      </c>
      <c r="I7619" s="134" t="s">
        <v>343</v>
      </c>
      <c r="J7619" s="135">
        <v>-2133.13</v>
      </c>
      <c r="K7619" s="135">
        <v>-1235.97</v>
      </c>
      <c r="L7619" s="135">
        <v>-1196.0899999999999</v>
      </c>
      <c r="M7619" s="141" t="str">
        <f t="shared" si="237"/>
        <v>201702</v>
      </c>
    </row>
    <row r="7620" spans="1:13" x14ac:dyDescent="0.25">
      <c r="A7620" s="35" t="str">
        <f>VLOOKUP(B7620,ResCat!$A$2:$B$269,2,FALSE)</f>
        <v>HMOMG</v>
      </c>
      <c r="B7620" s="68" t="str">
        <f>IF(ISNA(VLOOKUP(C7620,COA!$A$2:$B$340,2,FALSE)),"XXX",VLOOKUP(C7620,COA!$A$2:$B$340,2,FALSE))</f>
        <v>R19</v>
      </c>
      <c r="C7620" s="149" t="str">
        <f t="shared" si="238"/>
        <v>0016-1012-0012</v>
      </c>
      <c r="D7620" s="134" t="s">
        <v>479</v>
      </c>
      <c r="E7620" s="134" t="s">
        <v>449</v>
      </c>
      <c r="F7620" s="134" t="s">
        <v>452</v>
      </c>
      <c r="G7620" s="134" t="s">
        <v>326</v>
      </c>
      <c r="H7620" s="134" t="s">
        <v>1023</v>
      </c>
      <c r="I7620" s="134" t="s">
        <v>3</v>
      </c>
      <c r="J7620" s="135">
        <v>1574.26</v>
      </c>
      <c r="K7620" s="135">
        <v>1345.63</v>
      </c>
      <c r="L7620" s="135">
        <v>1345.63</v>
      </c>
      <c r="M7620" s="141" t="str">
        <f t="shared" ref="M7620:M7683" si="239">IF(G7620&lt;$M$1,$M$1,G7620)</f>
        <v>201703</v>
      </c>
    </row>
    <row r="7621" spans="1:13" x14ac:dyDescent="0.25">
      <c r="A7621" s="35" t="str">
        <f>VLOOKUP(B7621,ResCat!$A$2:$B$269,2,FALSE)</f>
        <v>HMOMG</v>
      </c>
      <c r="B7621" s="68" t="str">
        <f>IF(ISNA(VLOOKUP(C7621,COA!$A$2:$B$340,2,FALSE)),"XXX",VLOOKUP(C7621,COA!$A$2:$B$340,2,FALSE))</f>
        <v>R19</v>
      </c>
      <c r="C7621" s="149" t="str">
        <f t="shared" ref="C7621:C7684" si="240">D7621&amp;"-"&amp;E7621&amp;"-"&amp;F7621</f>
        <v>0016-1012-0012</v>
      </c>
      <c r="D7621" s="134" t="s">
        <v>479</v>
      </c>
      <c r="E7621" s="134" t="s">
        <v>449</v>
      </c>
      <c r="F7621" s="134" t="s">
        <v>452</v>
      </c>
      <c r="G7621" s="134" t="s">
        <v>326</v>
      </c>
      <c r="H7621" s="134" t="s">
        <v>1023</v>
      </c>
      <c r="I7621" s="134" t="s">
        <v>2</v>
      </c>
      <c r="J7621" s="135">
        <v>140</v>
      </c>
      <c r="K7621" s="135">
        <v>107.1</v>
      </c>
      <c r="L7621" s="135">
        <v>87.1</v>
      </c>
      <c r="M7621" s="141" t="str">
        <f t="shared" si="239"/>
        <v>201703</v>
      </c>
    </row>
    <row r="7622" spans="1:13" x14ac:dyDescent="0.25">
      <c r="A7622" s="35" t="str">
        <f>VLOOKUP(B7622,ResCat!$A$2:$B$269,2,FALSE)</f>
        <v>HMOMG</v>
      </c>
      <c r="B7622" s="68" t="str">
        <f>IF(ISNA(VLOOKUP(C7622,COA!$A$2:$B$340,2,FALSE)),"XXX",VLOOKUP(C7622,COA!$A$2:$B$340,2,FALSE))</f>
        <v>R19</v>
      </c>
      <c r="C7622" s="149" t="str">
        <f t="shared" si="240"/>
        <v>0016-1012-0012</v>
      </c>
      <c r="D7622" s="134" t="s">
        <v>479</v>
      </c>
      <c r="E7622" s="134" t="s">
        <v>449</v>
      </c>
      <c r="F7622" s="134" t="s">
        <v>452</v>
      </c>
      <c r="G7622" s="134" t="s">
        <v>970</v>
      </c>
      <c r="H7622" s="134" t="s">
        <v>1023</v>
      </c>
      <c r="I7622" s="134" t="s">
        <v>3</v>
      </c>
      <c r="J7622" s="135">
        <v>502.82000000000005</v>
      </c>
      <c r="K7622" s="135">
        <v>55.73</v>
      </c>
      <c r="L7622" s="135">
        <v>55.73</v>
      </c>
      <c r="M7622" s="141" t="str">
        <f t="shared" si="239"/>
        <v>201712</v>
      </c>
    </row>
    <row r="7623" spans="1:13" x14ac:dyDescent="0.25">
      <c r="A7623" s="35" t="str">
        <f>VLOOKUP(B7623,ResCat!$A$2:$B$269,2,FALSE)</f>
        <v>HMOMG</v>
      </c>
      <c r="B7623" s="68" t="str">
        <f>IF(ISNA(VLOOKUP(C7623,COA!$A$2:$B$340,2,FALSE)),"XXX",VLOOKUP(C7623,COA!$A$2:$B$340,2,FALSE))</f>
        <v>R19</v>
      </c>
      <c r="C7623" s="149" t="str">
        <f t="shared" si="240"/>
        <v>0016-1012-0012</v>
      </c>
      <c r="D7623" s="134" t="s">
        <v>479</v>
      </c>
      <c r="E7623" s="134" t="s">
        <v>449</v>
      </c>
      <c r="F7623" s="134" t="s">
        <v>452</v>
      </c>
      <c r="G7623" s="134" t="s">
        <v>970</v>
      </c>
      <c r="H7623" s="134" t="s">
        <v>1023</v>
      </c>
      <c r="I7623" s="134" t="s">
        <v>0</v>
      </c>
      <c r="J7623" s="135">
        <v>600</v>
      </c>
      <c r="K7623" s="135">
        <v>210</v>
      </c>
      <c r="L7623" s="135">
        <v>210</v>
      </c>
      <c r="M7623" s="141" t="str">
        <f t="shared" si="239"/>
        <v>201712</v>
      </c>
    </row>
    <row r="7624" spans="1:13" x14ac:dyDescent="0.25">
      <c r="A7624" s="35" t="str">
        <f>VLOOKUP(B7624,ResCat!$A$2:$B$269,2,FALSE)</f>
        <v>HMOMG</v>
      </c>
      <c r="B7624" s="68" t="str">
        <f>IF(ISNA(VLOOKUP(C7624,COA!$A$2:$B$340,2,FALSE)),"XXX",VLOOKUP(C7624,COA!$A$2:$B$340,2,FALSE))</f>
        <v>R19</v>
      </c>
      <c r="C7624" s="149" t="str">
        <f t="shared" si="240"/>
        <v>0016-1012-0012</v>
      </c>
      <c r="D7624" s="134" t="s">
        <v>479</v>
      </c>
      <c r="E7624" s="134" t="s">
        <v>449</v>
      </c>
      <c r="F7624" s="134" t="s">
        <v>452</v>
      </c>
      <c r="G7624" s="134" t="s">
        <v>970</v>
      </c>
      <c r="H7624" s="134" t="s">
        <v>1023</v>
      </c>
      <c r="I7624" s="134" t="s">
        <v>343</v>
      </c>
      <c r="J7624" s="135">
        <v>508.59000000000003</v>
      </c>
      <c r="K7624" s="135">
        <v>240.76</v>
      </c>
      <c r="L7624" s="135">
        <v>214.15</v>
      </c>
      <c r="M7624" s="141" t="str">
        <f t="shared" si="239"/>
        <v>201712</v>
      </c>
    </row>
    <row r="7625" spans="1:13" x14ac:dyDescent="0.25">
      <c r="A7625" s="35" t="str">
        <f>VLOOKUP(B7625,ResCat!$A$2:$B$269,2,FALSE)</f>
        <v>HMOMG</v>
      </c>
      <c r="B7625" s="68" t="str">
        <f>IF(ISNA(VLOOKUP(C7625,COA!$A$2:$B$340,2,FALSE)),"XXX",VLOOKUP(C7625,COA!$A$2:$B$340,2,FALSE))</f>
        <v>R19</v>
      </c>
      <c r="C7625" s="149" t="str">
        <f t="shared" si="240"/>
        <v>0016-1012-0012</v>
      </c>
      <c r="D7625" s="134" t="s">
        <v>479</v>
      </c>
      <c r="E7625" s="134" t="s">
        <v>449</v>
      </c>
      <c r="F7625" s="134" t="s">
        <v>452</v>
      </c>
      <c r="G7625" s="134" t="s">
        <v>970</v>
      </c>
      <c r="H7625" s="134" t="s">
        <v>1023</v>
      </c>
      <c r="I7625" s="134" t="s">
        <v>370</v>
      </c>
      <c r="J7625" s="135">
        <v>185</v>
      </c>
      <c r="K7625" s="135">
        <v>72</v>
      </c>
      <c r="L7625" s="135">
        <v>72</v>
      </c>
      <c r="M7625" s="141" t="str">
        <f t="shared" si="239"/>
        <v>201712</v>
      </c>
    </row>
    <row r="7626" spans="1:13" x14ac:dyDescent="0.25">
      <c r="A7626" s="35" t="str">
        <f>VLOOKUP(B7626,ResCat!$A$2:$B$269,2,FALSE)</f>
        <v>HMOMG</v>
      </c>
      <c r="B7626" s="68" t="str">
        <f>IF(ISNA(VLOOKUP(C7626,COA!$A$2:$B$340,2,FALSE)),"XXX",VLOOKUP(C7626,COA!$A$2:$B$340,2,FALSE))</f>
        <v>R19</v>
      </c>
      <c r="C7626" s="149" t="str">
        <f t="shared" si="240"/>
        <v>0016-1012-0012</v>
      </c>
      <c r="D7626" s="134" t="s">
        <v>479</v>
      </c>
      <c r="E7626" s="134" t="s">
        <v>449</v>
      </c>
      <c r="F7626" s="134" t="s">
        <v>452</v>
      </c>
      <c r="G7626" s="134" t="s">
        <v>1023</v>
      </c>
      <c r="H7626" s="134" t="s">
        <v>1023</v>
      </c>
      <c r="I7626" s="134" t="s">
        <v>343</v>
      </c>
      <c r="J7626" s="135">
        <v>5650.2600000000011</v>
      </c>
      <c r="K7626" s="135">
        <v>1228.9599999999996</v>
      </c>
      <c r="L7626" s="135">
        <v>1039.56</v>
      </c>
      <c r="M7626" s="141" t="str">
        <f t="shared" si="239"/>
        <v>201801</v>
      </c>
    </row>
    <row r="7627" spans="1:13" x14ac:dyDescent="0.25">
      <c r="A7627" s="35" t="str">
        <f>VLOOKUP(B7627,ResCat!$A$2:$B$269,2,FALSE)</f>
        <v>HMOMG</v>
      </c>
      <c r="B7627" s="68" t="str">
        <f>IF(ISNA(VLOOKUP(C7627,COA!$A$2:$B$340,2,FALSE)),"XXX",VLOOKUP(C7627,COA!$A$2:$B$340,2,FALSE))</f>
        <v>R25</v>
      </c>
      <c r="C7627" s="149" t="str">
        <f t="shared" si="240"/>
        <v>0016-1012-0064</v>
      </c>
      <c r="D7627" s="134" t="s">
        <v>479</v>
      </c>
      <c r="E7627" s="134" t="s">
        <v>449</v>
      </c>
      <c r="F7627" s="134" t="s">
        <v>487</v>
      </c>
      <c r="G7627" s="134" t="s">
        <v>4</v>
      </c>
      <c r="H7627" s="134" t="s">
        <v>1023</v>
      </c>
      <c r="I7627" s="134" t="s">
        <v>1</v>
      </c>
      <c r="J7627" s="135">
        <v>2538</v>
      </c>
      <c r="K7627" s="135">
        <v>0</v>
      </c>
      <c r="L7627" s="135">
        <v>0</v>
      </c>
      <c r="M7627" s="141" t="str">
        <f t="shared" si="239"/>
        <v>201708</v>
      </c>
    </row>
    <row r="7628" spans="1:13" x14ac:dyDescent="0.25">
      <c r="A7628" s="35" t="str">
        <f>VLOOKUP(B7628,ResCat!$A$2:$B$269,2,FALSE)</f>
        <v>HMOMG</v>
      </c>
      <c r="B7628" s="68" t="str">
        <f>IF(ISNA(VLOOKUP(C7628,COA!$A$2:$B$340,2,FALSE)),"XXX",VLOOKUP(C7628,COA!$A$2:$B$340,2,FALSE))</f>
        <v>R25</v>
      </c>
      <c r="C7628" s="149" t="str">
        <f t="shared" si="240"/>
        <v>0016-1012-0064</v>
      </c>
      <c r="D7628" s="134" t="s">
        <v>479</v>
      </c>
      <c r="E7628" s="134" t="s">
        <v>449</v>
      </c>
      <c r="F7628" s="134" t="s">
        <v>487</v>
      </c>
      <c r="G7628" s="134" t="s">
        <v>970</v>
      </c>
      <c r="H7628" s="134" t="s">
        <v>1023</v>
      </c>
      <c r="I7628" s="134" t="s">
        <v>343</v>
      </c>
      <c r="J7628" s="135">
        <v>1542.65</v>
      </c>
      <c r="K7628" s="135">
        <v>815.36</v>
      </c>
      <c r="L7628" s="135">
        <v>722.84</v>
      </c>
      <c r="M7628" s="141" t="str">
        <f t="shared" si="239"/>
        <v>201712</v>
      </c>
    </row>
    <row r="7629" spans="1:13" x14ac:dyDescent="0.25">
      <c r="A7629" s="35" t="str">
        <f>VLOOKUP(B7629,ResCat!$A$2:$B$269,2,FALSE)</f>
        <v>HMOMG</v>
      </c>
      <c r="B7629" s="68" t="str">
        <f>IF(ISNA(VLOOKUP(C7629,COA!$A$2:$B$340,2,FALSE)),"XXX",VLOOKUP(C7629,COA!$A$2:$B$340,2,FALSE))</f>
        <v>R25</v>
      </c>
      <c r="C7629" s="149" t="str">
        <f t="shared" si="240"/>
        <v>0016-1012-0064</v>
      </c>
      <c r="D7629" s="134" t="s">
        <v>479</v>
      </c>
      <c r="E7629" s="134" t="s">
        <v>449</v>
      </c>
      <c r="F7629" s="134" t="s">
        <v>487</v>
      </c>
      <c r="G7629" s="134" t="s">
        <v>1023</v>
      </c>
      <c r="H7629" s="134" t="s">
        <v>1023</v>
      </c>
      <c r="I7629" s="134" t="s">
        <v>2</v>
      </c>
      <c r="J7629" s="135">
        <v>60</v>
      </c>
      <c r="K7629" s="135">
        <v>43.13</v>
      </c>
      <c r="L7629" s="135">
        <v>43.13</v>
      </c>
      <c r="M7629" s="141" t="str">
        <f t="shared" si="239"/>
        <v>201801</v>
      </c>
    </row>
    <row r="7630" spans="1:13" x14ac:dyDescent="0.25">
      <c r="A7630" s="35" t="str">
        <f>VLOOKUP(B7630,ResCat!$A$2:$B$269,2,FALSE)</f>
        <v>HMOMG</v>
      </c>
      <c r="B7630" s="68" t="str">
        <f>IF(ISNA(VLOOKUP(C7630,COA!$A$2:$B$340,2,FALSE)),"XXX",VLOOKUP(C7630,COA!$A$2:$B$340,2,FALSE))</f>
        <v>R25</v>
      </c>
      <c r="C7630" s="149" t="str">
        <f t="shared" si="240"/>
        <v>0016-1012-0064</v>
      </c>
      <c r="D7630" s="134" t="s">
        <v>479</v>
      </c>
      <c r="E7630" s="134" t="s">
        <v>449</v>
      </c>
      <c r="F7630" s="134" t="s">
        <v>487</v>
      </c>
      <c r="G7630" s="134" t="s">
        <v>1023</v>
      </c>
      <c r="H7630" s="134" t="s">
        <v>1023</v>
      </c>
      <c r="I7630" s="134" t="s">
        <v>343</v>
      </c>
      <c r="J7630" s="135">
        <v>20237.600000000002</v>
      </c>
      <c r="K7630" s="135">
        <v>8594.5999999999967</v>
      </c>
      <c r="L7630" s="135">
        <v>8090.6800000000012</v>
      </c>
      <c r="M7630" s="141" t="str">
        <f t="shared" si="239"/>
        <v>201801</v>
      </c>
    </row>
    <row r="7631" spans="1:13" x14ac:dyDescent="0.25">
      <c r="A7631" s="35" t="str">
        <f>VLOOKUP(B7631,ResCat!$A$2:$B$269,2,FALSE)</f>
        <v>HMOMG</v>
      </c>
      <c r="B7631" s="68" t="str">
        <f>IF(ISNA(VLOOKUP(C7631,COA!$A$2:$B$340,2,FALSE)),"XXX",VLOOKUP(C7631,COA!$A$2:$B$340,2,FALSE))</f>
        <v>R19</v>
      </c>
      <c r="C7631" s="149" t="str">
        <f t="shared" si="240"/>
        <v>0016-1013-0012</v>
      </c>
      <c r="D7631" s="134" t="s">
        <v>479</v>
      </c>
      <c r="E7631" s="134" t="s">
        <v>454</v>
      </c>
      <c r="F7631" s="134" t="s">
        <v>452</v>
      </c>
      <c r="G7631" s="134" t="s">
        <v>324</v>
      </c>
      <c r="H7631" s="134" t="s">
        <v>1023</v>
      </c>
      <c r="I7631" s="134" t="s">
        <v>1</v>
      </c>
      <c r="J7631" s="135">
        <v>0</v>
      </c>
      <c r="K7631" s="135">
        <v>-2083.9599999999991</v>
      </c>
      <c r="L7631" s="135">
        <v>-2083.9599999999991</v>
      </c>
      <c r="M7631" s="141" t="str">
        <f t="shared" si="239"/>
        <v>201702</v>
      </c>
    </row>
    <row r="7632" spans="1:13" x14ac:dyDescent="0.25">
      <c r="A7632" s="35" t="str">
        <f>VLOOKUP(B7632,ResCat!$A$2:$B$269,2,FALSE)</f>
        <v>HMOMG</v>
      </c>
      <c r="B7632" s="68" t="str">
        <f>IF(ISNA(VLOOKUP(C7632,COA!$A$2:$B$340,2,FALSE)),"XXX",VLOOKUP(C7632,COA!$A$2:$B$340,2,FALSE))</f>
        <v>R19</v>
      </c>
      <c r="C7632" s="149" t="str">
        <f t="shared" si="240"/>
        <v>0016-1013-0012</v>
      </c>
      <c r="D7632" s="134" t="s">
        <v>479</v>
      </c>
      <c r="E7632" s="134" t="s">
        <v>454</v>
      </c>
      <c r="F7632" s="134" t="s">
        <v>452</v>
      </c>
      <c r="G7632" s="134" t="s">
        <v>969</v>
      </c>
      <c r="H7632" s="134" t="s">
        <v>1023</v>
      </c>
      <c r="I7632" s="134" t="s">
        <v>2</v>
      </c>
      <c r="J7632" s="135">
        <v>28</v>
      </c>
      <c r="K7632" s="135">
        <v>24.05</v>
      </c>
      <c r="L7632" s="135">
        <v>24.05</v>
      </c>
      <c r="M7632" s="141" t="str">
        <f t="shared" si="239"/>
        <v>201710</v>
      </c>
    </row>
    <row r="7633" spans="1:13" x14ac:dyDescent="0.25">
      <c r="A7633" s="35" t="str">
        <f>VLOOKUP(B7633,ResCat!$A$2:$B$269,2,FALSE)</f>
        <v>HMOMG</v>
      </c>
      <c r="B7633" s="68" t="str">
        <f>IF(ISNA(VLOOKUP(C7633,COA!$A$2:$B$340,2,FALSE)),"XXX",VLOOKUP(C7633,COA!$A$2:$B$340,2,FALSE))</f>
        <v>R19</v>
      </c>
      <c r="C7633" s="149" t="str">
        <f t="shared" si="240"/>
        <v>0016-1013-0012</v>
      </c>
      <c r="D7633" s="134" t="s">
        <v>479</v>
      </c>
      <c r="E7633" s="134" t="s">
        <v>454</v>
      </c>
      <c r="F7633" s="134" t="s">
        <v>452</v>
      </c>
      <c r="G7633" s="134" t="s">
        <v>961</v>
      </c>
      <c r="H7633" s="134" t="s">
        <v>1023</v>
      </c>
      <c r="I7633" s="134" t="s">
        <v>0</v>
      </c>
      <c r="J7633" s="135">
        <v>10443.24</v>
      </c>
      <c r="K7633" s="135">
        <v>1406.61</v>
      </c>
      <c r="L7633" s="135">
        <v>1406.61</v>
      </c>
      <c r="M7633" s="141" t="str">
        <f t="shared" si="239"/>
        <v>201711</v>
      </c>
    </row>
    <row r="7634" spans="1:13" x14ac:dyDescent="0.25">
      <c r="A7634" s="35" t="str">
        <f>VLOOKUP(B7634,ResCat!$A$2:$B$269,2,FALSE)</f>
        <v>HMOMG</v>
      </c>
      <c r="B7634" s="68" t="str">
        <f>IF(ISNA(VLOOKUP(C7634,COA!$A$2:$B$340,2,FALSE)),"XXX",VLOOKUP(C7634,COA!$A$2:$B$340,2,FALSE))</f>
        <v>R19</v>
      </c>
      <c r="C7634" s="149" t="str">
        <f t="shared" si="240"/>
        <v>0016-1013-0012</v>
      </c>
      <c r="D7634" s="134" t="s">
        <v>479</v>
      </c>
      <c r="E7634" s="134" t="s">
        <v>454</v>
      </c>
      <c r="F7634" s="134" t="s">
        <v>452</v>
      </c>
      <c r="G7634" s="134" t="s">
        <v>961</v>
      </c>
      <c r="H7634" s="134" t="s">
        <v>1023</v>
      </c>
      <c r="I7634" s="134" t="s">
        <v>2</v>
      </c>
      <c r="J7634" s="135">
        <v>140</v>
      </c>
      <c r="K7634" s="135">
        <v>107.1</v>
      </c>
      <c r="L7634" s="135">
        <v>87.1</v>
      </c>
      <c r="M7634" s="141" t="str">
        <f t="shared" si="239"/>
        <v>201711</v>
      </c>
    </row>
    <row r="7635" spans="1:13" x14ac:dyDescent="0.25">
      <c r="A7635" s="35" t="str">
        <f>VLOOKUP(B7635,ResCat!$A$2:$B$269,2,FALSE)</f>
        <v>HMOMG</v>
      </c>
      <c r="B7635" s="68" t="str">
        <f>IF(ISNA(VLOOKUP(C7635,COA!$A$2:$B$340,2,FALSE)),"XXX",VLOOKUP(C7635,COA!$A$2:$B$340,2,FALSE))</f>
        <v>R19</v>
      </c>
      <c r="C7635" s="149" t="str">
        <f t="shared" si="240"/>
        <v>0016-1013-0012</v>
      </c>
      <c r="D7635" s="134" t="s">
        <v>479</v>
      </c>
      <c r="E7635" s="134" t="s">
        <v>454</v>
      </c>
      <c r="F7635" s="134" t="s">
        <v>452</v>
      </c>
      <c r="G7635" s="134" t="s">
        <v>961</v>
      </c>
      <c r="H7635" s="134" t="s">
        <v>1023</v>
      </c>
      <c r="I7635" s="134" t="s">
        <v>343</v>
      </c>
      <c r="J7635" s="135">
        <v>-124.6</v>
      </c>
      <c r="K7635" s="135">
        <v>-9.44</v>
      </c>
      <c r="L7635" s="135">
        <v>0</v>
      </c>
      <c r="M7635" s="141" t="str">
        <f t="shared" si="239"/>
        <v>201711</v>
      </c>
    </row>
    <row r="7636" spans="1:13" x14ac:dyDescent="0.25">
      <c r="A7636" s="35" t="str">
        <f>VLOOKUP(B7636,ResCat!$A$2:$B$269,2,FALSE)</f>
        <v>HMOMG</v>
      </c>
      <c r="B7636" s="68" t="str">
        <f>IF(ISNA(VLOOKUP(C7636,COA!$A$2:$B$340,2,FALSE)),"XXX",VLOOKUP(C7636,COA!$A$2:$B$340,2,FALSE))</f>
        <v>R19</v>
      </c>
      <c r="C7636" s="149" t="str">
        <f t="shared" si="240"/>
        <v>0016-1013-0012</v>
      </c>
      <c r="D7636" s="134" t="s">
        <v>479</v>
      </c>
      <c r="E7636" s="134" t="s">
        <v>454</v>
      </c>
      <c r="F7636" s="134" t="s">
        <v>452</v>
      </c>
      <c r="G7636" s="134" t="s">
        <v>961</v>
      </c>
      <c r="H7636" s="134" t="s">
        <v>1023</v>
      </c>
      <c r="I7636" s="134" t="s">
        <v>1</v>
      </c>
      <c r="J7636" s="135">
        <v>32443.59</v>
      </c>
      <c r="K7636" s="135">
        <v>971.79000000000008</v>
      </c>
      <c r="L7636" s="135">
        <v>964.06000000000006</v>
      </c>
      <c r="M7636" s="141" t="str">
        <f t="shared" si="239"/>
        <v>201711</v>
      </c>
    </row>
    <row r="7637" spans="1:13" x14ac:dyDescent="0.25">
      <c r="A7637" s="35" t="str">
        <f>VLOOKUP(B7637,ResCat!$A$2:$B$269,2,FALSE)</f>
        <v>HMOMG</v>
      </c>
      <c r="B7637" s="68" t="str">
        <f>IF(ISNA(VLOOKUP(C7637,COA!$A$2:$B$340,2,FALSE)),"XXX",VLOOKUP(C7637,COA!$A$2:$B$340,2,FALSE))</f>
        <v>R19</v>
      </c>
      <c r="C7637" s="149" t="str">
        <f t="shared" si="240"/>
        <v>0016-1013-0012</v>
      </c>
      <c r="D7637" s="134" t="s">
        <v>479</v>
      </c>
      <c r="E7637" s="134" t="s">
        <v>454</v>
      </c>
      <c r="F7637" s="134" t="s">
        <v>452</v>
      </c>
      <c r="G7637" s="134" t="s">
        <v>970</v>
      </c>
      <c r="H7637" s="134" t="s">
        <v>1023</v>
      </c>
      <c r="I7637" s="134" t="s">
        <v>3</v>
      </c>
      <c r="J7637" s="135">
        <v>7615.4900000000007</v>
      </c>
      <c r="K7637" s="135">
        <v>2043.0299999999997</v>
      </c>
      <c r="L7637" s="135">
        <v>2023.0299999999997</v>
      </c>
      <c r="M7637" s="141" t="str">
        <f t="shared" si="239"/>
        <v>201712</v>
      </c>
    </row>
    <row r="7638" spans="1:13" x14ac:dyDescent="0.25">
      <c r="A7638" s="35" t="str">
        <f>VLOOKUP(B7638,ResCat!$A$2:$B$269,2,FALSE)</f>
        <v>HMOMG</v>
      </c>
      <c r="B7638" s="68" t="str">
        <f>IF(ISNA(VLOOKUP(C7638,COA!$A$2:$B$340,2,FALSE)),"XXX",VLOOKUP(C7638,COA!$A$2:$B$340,2,FALSE))</f>
        <v>R19</v>
      </c>
      <c r="C7638" s="149" t="str">
        <f t="shared" si="240"/>
        <v>0016-1013-0012</v>
      </c>
      <c r="D7638" s="134" t="s">
        <v>479</v>
      </c>
      <c r="E7638" s="134" t="s">
        <v>454</v>
      </c>
      <c r="F7638" s="134" t="s">
        <v>452</v>
      </c>
      <c r="G7638" s="134" t="s">
        <v>970</v>
      </c>
      <c r="H7638" s="134" t="s">
        <v>1023</v>
      </c>
      <c r="I7638" s="134" t="s">
        <v>336</v>
      </c>
      <c r="J7638" s="135">
        <v>1000</v>
      </c>
      <c r="K7638" s="135">
        <v>509.76</v>
      </c>
      <c r="L7638" s="135">
        <v>429.76</v>
      </c>
      <c r="M7638" s="141" t="str">
        <f t="shared" si="239"/>
        <v>201712</v>
      </c>
    </row>
    <row r="7639" spans="1:13" x14ac:dyDescent="0.25">
      <c r="A7639" s="35" t="str">
        <f>VLOOKUP(B7639,ResCat!$A$2:$B$269,2,FALSE)</f>
        <v>HMOMG</v>
      </c>
      <c r="B7639" s="68" t="str">
        <f>IF(ISNA(VLOOKUP(C7639,COA!$A$2:$B$340,2,FALSE)),"XXX",VLOOKUP(C7639,COA!$A$2:$B$340,2,FALSE))</f>
        <v>R19</v>
      </c>
      <c r="C7639" s="149" t="str">
        <f t="shared" si="240"/>
        <v>0016-1013-0012</v>
      </c>
      <c r="D7639" s="134" t="s">
        <v>479</v>
      </c>
      <c r="E7639" s="134" t="s">
        <v>454</v>
      </c>
      <c r="F7639" s="134" t="s">
        <v>452</v>
      </c>
      <c r="G7639" s="134" t="s">
        <v>970</v>
      </c>
      <c r="H7639" s="134" t="s">
        <v>1023</v>
      </c>
      <c r="I7639" s="134" t="s">
        <v>2</v>
      </c>
      <c r="J7639" s="135">
        <v>7559.3600000000006</v>
      </c>
      <c r="K7639" s="135">
        <v>4696.71</v>
      </c>
      <c r="L7639" s="135">
        <v>4667.8900000000003</v>
      </c>
      <c r="M7639" s="141" t="str">
        <f t="shared" si="239"/>
        <v>201712</v>
      </c>
    </row>
    <row r="7640" spans="1:13" x14ac:dyDescent="0.25">
      <c r="A7640" s="35" t="str">
        <f>VLOOKUP(B7640,ResCat!$A$2:$B$269,2,FALSE)</f>
        <v>HMOMG</v>
      </c>
      <c r="B7640" s="68" t="str">
        <f>IF(ISNA(VLOOKUP(C7640,COA!$A$2:$B$340,2,FALSE)),"XXX",VLOOKUP(C7640,COA!$A$2:$B$340,2,FALSE))</f>
        <v>R19</v>
      </c>
      <c r="C7640" s="149" t="str">
        <f t="shared" si="240"/>
        <v>0016-1013-0012</v>
      </c>
      <c r="D7640" s="134" t="s">
        <v>479</v>
      </c>
      <c r="E7640" s="134" t="s">
        <v>454</v>
      </c>
      <c r="F7640" s="134" t="s">
        <v>452</v>
      </c>
      <c r="G7640" s="134" t="s">
        <v>970</v>
      </c>
      <c r="H7640" s="134" t="s">
        <v>1023</v>
      </c>
      <c r="I7640" s="134" t="s">
        <v>343</v>
      </c>
      <c r="J7640" s="135">
        <v>23161.58</v>
      </c>
      <c r="K7640" s="135">
        <v>13116.969999999996</v>
      </c>
      <c r="L7640" s="135">
        <v>12368.059999999998</v>
      </c>
      <c r="M7640" s="141" t="str">
        <f t="shared" si="239"/>
        <v>201712</v>
      </c>
    </row>
    <row r="7641" spans="1:13" x14ac:dyDescent="0.25">
      <c r="A7641" s="35" t="str">
        <f>VLOOKUP(B7641,ResCat!$A$2:$B$269,2,FALSE)</f>
        <v>HMOMG</v>
      </c>
      <c r="B7641" s="68" t="str">
        <f>IF(ISNA(VLOOKUP(C7641,COA!$A$2:$B$340,2,FALSE)),"XXX",VLOOKUP(C7641,COA!$A$2:$B$340,2,FALSE))</f>
        <v>R19</v>
      </c>
      <c r="C7641" s="149" t="str">
        <f t="shared" si="240"/>
        <v>0016-1013-0012</v>
      </c>
      <c r="D7641" s="134" t="s">
        <v>479</v>
      </c>
      <c r="E7641" s="134" t="s">
        <v>454</v>
      </c>
      <c r="F7641" s="134" t="s">
        <v>452</v>
      </c>
      <c r="G7641" s="134" t="s">
        <v>970</v>
      </c>
      <c r="H7641" s="134" t="s">
        <v>1023</v>
      </c>
      <c r="I7641" s="134" t="s">
        <v>1</v>
      </c>
      <c r="J7641" s="135">
        <v>10820</v>
      </c>
      <c r="K7641" s="135">
        <v>900.4</v>
      </c>
      <c r="L7641" s="135">
        <v>850.4</v>
      </c>
      <c r="M7641" s="141" t="str">
        <f t="shared" si="239"/>
        <v>201712</v>
      </c>
    </row>
    <row r="7642" spans="1:13" x14ac:dyDescent="0.25">
      <c r="A7642" s="35" t="str">
        <f>VLOOKUP(B7642,ResCat!$A$2:$B$269,2,FALSE)</f>
        <v>HMOMG</v>
      </c>
      <c r="B7642" s="68" t="str">
        <f>IF(ISNA(VLOOKUP(C7642,COA!$A$2:$B$340,2,FALSE)),"XXX",VLOOKUP(C7642,COA!$A$2:$B$340,2,FALSE))</f>
        <v>R19</v>
      </c>
      <c r="C7642" s="149" t="str">
        <f t="shared" si="240"/>
        <v>0016-1013-0012</v>
      </c>
      <c r="D7642" s="134" t="s">
        <v>479</v>
      </c>
      <c r="E7642" s="134" t="s">
        <v>454</v>
      </c>
      <c r="F7642" s="134" t="s">
        <v>452</v>
      </c>
      <c r="G7642" s="134" t="s">
        <v>1023</v>
      </c>
      <c r="H7642" s="134" t="s">
        <v>1023</v>
      </c>
      <c r="I7642" s="134" t="s">
        <v>3</v>
      </c>
      <c r="J7642" s="135">
        <v>431.38</v>
      </c>
      <c r="K7642" s="135">
        <v>21.38</v>
      </c>
      <c r="L7642" s="135">
        <v>21.38</v>
      </c>
      <c r="M7642" s="141" t="str">
        <f t="shared" si="239"/>
        <v>201801</v>
      </c>
    </row>
    <row r="7643" spans="1:13" x14ac:dyDescent="0.25">
      <c r="A7643" s="35" t="str">
        <f>VLOOKUP(B7643,ResCat!$A$2:$B$269,2,FALSE)</f>
        <v>HMOMG</v>
      </c>
      <c r="B7643" s="68" t="str">
        <f>IF(ISNA(VLOOKUP(C7643,COA!$A$2:$B$340,2,FALSE)),"XXX",VLOOKUP(C7643,COA!$A$2:$B$340,2,FALSE))</f>
        <v>R19</v>
      </c>
      <c r="C7643" s="149" t="str">
        <f t="shared" si="240"/>
        <v>0016-1013-0012</v>
      </c>
      <c r="D7643" s="134" t="s">
        <v>479</v>
      </c>
      <c r="E7643" s="134" t="s">
        <v>454</v>
      </c>
      <c r="F7643" s="134" t="s">
        <v>452</v>
      </c>
      <c r="G7643" s="134" t="s">
        <v>1023</v>
      </c>
      <c r="H7643" s="134" t="s">
        <v>1023</v>
      </c>
      <c r="I7643" s="134" t="s">
        <v>2</v>
      </c>
      <c r="J7643" s="135">
        <v>5255</v>
      </c>
      <c r="K7643" s="135">
        <v>985.13</v>
      </c>
      <c r="L7643" s="135">
        <v>945.13</v>
      </c>
      <c r="M7643" s="141" t="str">
        <f t="shared" si="239"/>
        <v>201801</v>
      </c>
    </row>
    <row r="7644" spans="1:13" x14ac:dyDescent="0.25">
      <c r="A7644" s="35" t="str">
        <f>VLOOKUP(B7644,ResCat!$A$2:$B$269,2,FALSE)</f>
        <v>HMOMG</v>
      </c>
      <c r="B7644" s="68" t="str">
        <f>IF(ISNA(VLOOKUP(C7644,COA!$A$2:$B$340,2,FALSE)),"XXX",VLOOKUP(C7644,COA!$A$2:$B$340,2,FALSE))</f>
        <v>R19</v>
      </c>
      <c r="C7644" s="149" t="str">
        <f t="shared" si="240"/>
        <v>0016-1013-0012</v>
      </c>
      <c r="D7644" s="134" t="s">
        <v>479</v>
      </c>
      <c r="E7644" s="134" t="s">
        <v>454</v>
      </c>
      <c r="F7644" s="134" t="s">
        <v>452</v>
      </c>
      <c r="G7644" s="134" t="s">
        <v>1023</v>
      </c>
      <c r="H7644" s="134" t="s">
        <v>1023</v>
      </c>
      <c r="I7644" s="134" t="s">
        <v>343</v>
      </c>
      <c r="J7644" s="135">
        <v>123144.73000000004</v>
      </c>
      <c r="K7644" s="135">
        <v>44183.360000000001</v>
      </c>
      <c r="L7644" s="135">
        <v>40059.760000000002</v>
      </c>
      <c r="M7644" s="141" t="str">
        <f t="shared" si="239"/>
        <v>201801</v>
      </c>
    </row>
    <row r="7645" spans="1:13" x14ac:dyDescent="0.25">
      <c r="A7645" s="35" t="str">
        <f>VLOOKUP(B7645,ResCat!$A$2:$B$269,2,FALSE)</f>
        <v>HMOMM</v>
      </c>
      <c r="B7645" s="68" t="str">
        <f>IF(ISNA(VLOOKUP(C7645,COA!$A$2:$B$340,2,FALSE)),"XXX",VLOOKUP(C7645,COA!$A$2:$B$340,2,FALSE))</f>
        <v>R12</v>
      </c>
      <c r="C7645" s="149" t="str">
        <f t="shared" si="240"/>
        <v>0017-1009-0012</v>
      </c>
      <c r="D7645" s="134" t="s">
        <v>455</v>
      </c>
      <c r="E7645" s="134" t="s">
        <v>415</v>
      </c>
      <c r="F7645" s="134" t="s">
        <v>452</v>
      </c>
      <c r="G7645" s="134" t="s">
        <v>1047</v>
      </c>
      <c r="H7645" s="134" t="s">
        <v>1023</v>
      </c>
      <c r="I7645" s="134" t="s">
        <v>1</v>
      </c>
      <c r="J7645" s="135">
        <v>-500</v>
      </c>
      <c r="K7645" s="135">
        <v>-259.2</v>
      </c>
      <c r="L7645" s="135">
        <v>-259.2</v>
      </c>
      <c r="M7645" s="141" t="str">
        <f t="shared" si="239"/>
        <v>201601</v>
      </c>
    </row>
    <row r="7646" spans="1:13" x14ac:dyDescent="0.25">
      <c r="A7646" s="35" t="str">
        <f>VLOOKUP(B7646,ResCat!$A$2:$B$269,2,FALSE)</f>
        <v>HMOMM</v>
      </c>
      <c r="B7646" s="68" t="str">
        <f>IF(ISNA(VLOOKUP(C7646,COA!$A$2:$B$340,2,FALSE)),"XXX",VLOOKUP(C7646,COA!$A$2:$B$340,2,FALSE))</f>
        <v>R12</v>
      </c>
      <c r="C7646" s="149" t="str">
        <f t="shared" si="240"/>
        <v>0017-1009-0012</v>
      </c>
      <c r="D7646" s="134" t="s">
        <v>455</v>
      </c>
      <c r="E7646" s="134" t="s">
        <v>415</v>
      </c>
      <c r="F7646" s="134" t="s">
        <v>452</v>
      </c>
      <c r="G7646" s="134" t="s">
        <v>1040</v>
      </c>
      <c r="H7646" s="134" t="s">
        <v>1023</v>
      </c>
      <c r="I7646" s="134" t="s">
        <v>0</v>
      </c>
      <c r="J7646" s="135">
        <v>-12180.24</v>
      </c>
      <c r="K7646" s="135">
        <v>0</v>
      </c>
      <c r="L7646" s="135">
        <v>0</v>
      </c>
      <c r="M7646" s="141" t="str">
        <f t="shared" si="239"/>
        <v>201601</v>
      </c>
    </row>
    <row r="7647" spans="1:13" x14ac:dyDescent="0.25">
      <c r="A7647" s="35" t="str">
        <f>VLOOKUP(B7647,ResCat!$A$2:$B$269,2,FALSE)</f>
        <v>HMOMM</v>
      </c>
      <c r="B7647" s="68" t="str">
        <f>IF(ISNA(VLOOKUP(C7647,COA!$A$2:$B$340,2,FALSE)),"XXX",VLOOKUP(C7647,COA!$A$2:$B$340,2,FALSE))</f>
        <v>R12</v>
      </c>
      <c r="C7647" s="149" t="str">
        <f t="shared" si="240"/>
        <v>0017-1009-0012</v>
      </c>
      <c r="D7647" s="134" t="s">
        <v>455</v>
      </c>
      <c r="E7647" s="134" t="s">
        <v>415</v>
      </c>
      <c r="F7647" s="134" t="s">
        <v>452</v>
      </c>
      <c r="G7647" s="134" t="s">
        <v>1034</v>
      </c>
      <c r="H7647" s="134" t="s">
        <v>1023</v>
      </c>
      <c r="I7647" s="134" t="s">
        <v>0</v>
      </c>
      <c r="J7647" s="135">
        <v>9.0949470177292824E-13</v>
      </c>
      <c r="K7647" s="135">
        <v>11006.15</v>
      </c>
      <c r="L7647" s="135">
        <v>10306.15</v>
      </c>
      <c r="M7647" s="141" t="str">
        <f t="shared" si="239"/>
        <v>201601</v>
      </c>
    </row>
    <row r="7648" spans="1:13" x14ac:dyDescent="0.25">
      <c r="A7648" s="35" t="str">
        <f>VLOOKUP(B7648,ResCat!$A$2:$B$269,2,FALSE)</f>
        <v>HMOMM</v>
      </c>
      <c r="B7648" s="68" t="str">
        <f>IF(ISNA(VLOOKUP(C7648,COA!$A$2:$B$340,2,FALSE)),"XXX",VLOOKUP(C7648,COA!$A$2:$B$340,2,FALSE))</f>
        <v>R12</v>
      </c>
      <c r="C7648" s="149" t="str">
        <f t="shared" si="240"/>
        <v>0017-1009-0012</v>
      </c>
      <c r="D7648" s="134" t="s">
        <v>455</v>
      </c>
      <c r="E7648" s="134" t="s">
        <v>415</v>
      </c>
      <c r="F7648" s="134" t="s">
        <v>452</v>
      </c>
      <c r="G7648" s="134" t="s">
        <v>1036</v>
      </c>
      <c r="H7648" s="134" t="s">
        <v>1023</v>
      </c>
      <c r="I7648" s="134" t="s">
        <v>0</v>
      </c>
      <c r="J7648" s="135">
        <v>19351</v>
      </c>
      <c r="K7648" s="135">
        <v>8675</v>
      </c>
      <c r="L7648" s="135">
        <v>8360</v>
      </c>
      <c r="M7648" s="141" t="str">
        <f t="shared" si="239"/>
        <v>201601</v>
      </c>
    </row>
    <row r="7649" spans="1:13" x14ac:dyDescent="0.25">
      <c r="A7649" s="35" t="str">
        <f>VLOOKUP(B7649,ResCat!$A$2:$B$269,2,FALSE)</f>
        <v>HMOMM</v>
      </c>
      <c r="B7649" s="68" t="str">
        <f>IF(ISNA(VLOOKUP(C7649,COA!$A$2:$B$340,2,FALSE)),"XXX",VLOOKUP(C7649,COA!$A$2:$B$340,2,FALSE))</f>
        <v>R12</v>
      </c>
      <c r="C7649" s="149" t="str">
        <f t="shared" si="240"/>
        <v>0017-1009-0012</v>
      </c>
      <c r="D7649" s="134" t="s">
        <v>455</v>
      </c>
      <c r="E7649" s="134" t="s">
        <v>415</v>
      </c>
      <c r="F7649" s="134" t="s">
        <v>452</v>
      </c>
      <c r="G7649" s="134" t="s">
        <v>367</v>
      </c>
      <c r="H7649" s="134" t="s">
        <v>1023</v>
      </c>
      <c r="I7649" s="134" t="s">
        <v>3</v>
      </c>
      <c r="J7649" s="135">
        <v>0</v>
      </c>
      <c r="K7649" s="135">
        <v>-428.73</v>
      </c>
      <c r="L7649" s="135">
        <v>-428.73</v>
      </c>
      <c r="M7649" s="141" t="str">
        <f t="shared" si="239"/>
        <v>201601</v>
      </c>
    </row>
    <row r="7650" spans="1:13" x14ac:dyDescent="0.25">
      <c r="A7650" s="35" t="str">
        <f>VLOOKUP(B7650,ResCat!$A$2:$B$269,2,FALSE)</f>
        <v>HMOMM</v>
      </c>
      <c r="B7650" s="68" t="str">
        <f>IF(ISNA(VLOOKUP(C7650,COA!$A$2:$B$340,2,FALSE)),"XXX",VLOOKUP(C7650,COA!$A$2:$B$340,2,FALSE))</f>
        <v>R12</v>
      </c>
      <c r="C7650" s="149" t="str">
        <f t="shared" si="240"/>
        <v>0017-1009-0012</v>
      </c>
      <c r="D7650" s="134" t="s">
        <v>455</v>
      </c>
      <c r="E7650" s="134" t="s">
        <v>415</v>
      </c>
      <c r="F7650" s="134" t="s">
        <v>452</v>
      </c>
      <c r="G7650" s="134" t="s">
        <v>1037</v>
      </c>
      <c r="H7650" s="134" t="s">
        <v>1023</v>
      </c>
      <c r="I7650" s="134" t="s">
        <v>0</v>
      </c>
      <c r="J7650" s="135">
        <v>-19876.260000000002</v>
      </c>
      <c r="K7650" s="135">
        <v>-1716.46</v>
      </c>
      <c r="L7650" s="135">
        <v>-1716.46</v>
      </c>
      <c r="M7650" s="141" t="str">
        <f t="shared" si="239"/>
        <v>201601</v>
      </c>
    </row>
    <row r="7651" spans="1:13" x14ac:dyDescent="0.25">
      <c r="A7651" s="35" t="str">
        <f>VLOOKUP(B7651,ResCat!$A$2:$B$269,2,FALSE)</f>
        <v>HMOMM</v>
      </c>
      <c r="B7651" s="68" t="str">
        <f>IF(ISNA(VLOOKUP(C7651,COA!$A$2:$B$340,2,FALSE)),"XXX",VLOOKUP(C7651,COA!$A$2:$B$340,2,FALSE))</f>
        <v>R12</v>
      </c>
      <c r="C7651" s="149" t="str">
        <f t="shared" si="240"/>
        <v>0017-1009-0012</v>
      </c>
      <c r="D7651" s="134" t="s">
        <v>455</v>
      </c>
      <c r="E7651" s="134" t="s">
        <v>415</v>
      </c>
      <c r="F7651" s="134" t="s">
        <v>452</v>
      </c>
      <c r="G7651" s="134" t="s">
        <v>1035</v>
      </c>
      <c r="H7651" s="134" t="s">
        <v>1023</v>
      </c>
      <c r="I7651" s="134" t="s">
        <v>2</v>
      </c>
      <c r="J7651" s="135">
        <v>-632.52</v>
      </c>
      <c r="K7651" s="135">
        <v>-515.82000000000005</v>
      </c>
      <c r="L7651" s="135">
        <v>-514.86</v>
      </c>
      <c r="M7651" s="141" t="str">
        <f t="shared" si="239"/>
        <v>201601</v>
      </c>
    </row>
    <row r="7652" spans="1:13" x14ac:dyDescent="0.25">
      <c r="A7652" s="35" t="str">
        <f>VLOOKUP(B7652,ResCat!$A$2:$B$269,2,FALSE)</f>
        <v>HMOMM</v>
      </c>
      <c r="B7652" s="68" t="str">
        <f>IF(ISNA(VLOOKUP(C7652,COA!$A$2:$B$340,2,FALSE)),"XXX",VLOOKUP(C7652,COA!$A$2:$B$340,2,FALSE))</f>
        <v>R12</v>
      </c>
      <c r="C7652" s="149" t="str">
        <f t="shared" si="240"/>
        <v>0017-1009-0012</v>
      </c>
      <c r="D7652" s="134" t="s">
        <v>455</v>
      </c>
      <c r="E7652" s="134" t="s">
        <v>415</v>
      </c>
      <c r="F7652" s="134" t="s">
        <v>452</v>
      </c>
      <c r="G7652" s="134" t="s">
        <v>365</v>
      </c>
      <c r="H7652" s="134" t="s">
        <v>1023</v>
      </c>
      <c r="I7652" s="134" t="s">
        <v>1</v>
      </c>
      <c r="J7652" s="135">
        <v>0</v>
      </c>
      <c r="K7652" s="135">
        <v>-496.8</v>
      </c>
      <c r="L7652" s="135">
        <v>-496.8</v>
      </c>
      <c r="M7652" s="141" t="str">
        <f t="shared" si="239"/>
        <v>201601</v>
      </c>
    </row>
    <row r="7653" spans="1:13" x14ac:dyDescent="0.25">
      <c r="A7653" s="35" t="str">
        <f>VLOOKUP(B7653,ResCat!$A$2:$B$269,2,FALSE)</f>
        <v>HMOMM</v>
      </c>
      <c r="B7653" s="68" t="str">
        <f>IF(ISNA(VLOOKUP(C7653,COA!$A$2:$B$340,2,FALSE)),"XXX",VLOOKUP(C7653,COA!$A$2:$B$340,2,FALSE))</f>
        <v>R12</v>
      </c>
      <c r="C7653" s="149" t="str">
        <f t="shared" si="240"/>
        <v>0017-1009-0012</v>
      </c>
      <c r="D7653" s="134" t="s">
        <v>455</v>
      </c>
      <c r="E7653" s="134" t="s">
        <v>415</v>
      </c>
      <c r="F7653" s="134" t="s">
        <v>452</v>
      </c>
      <c r="G7653" s="134" t="s">
        <v>1030</v>
      </c>
      <c r="H7653" s="134" t="s">
        <v>1023</v>
      </c>
      <c r="I7653" s="134" t="s">
        <v>0</v>
      </c>
      <c r="J7653" s="135">
        <v>-4232.2200000000012</v>
      </c>
      <c r="K7653" s="135">
        <v>-268.32999999999993</v>
      </c>
      <c r="L7653" s="135">
        <v>-268.32999999999993</v>
      </c>
      <c r="M7653" s="141" t="str">
        <f t="shared" si="239"/>
        <v>201601</v>
      </c>
    </row>
    <row r="7654" spans="1:13" x14ac:dyDescent="0.25">
      <c r="A7654" s="35" t="str">
        <f>VLOOKUP(B7654,ResCat!$A$2:$B$269,2,FALSE)</f>
        <v>HMOMM</v>
      </c>
      <c r="B7654" s="68" t="str">
        <f>IF(ISNA(VLOOKUP(C7654,COA!$A$2:$B$340,2,FALSE)),"XXX",VLOOKUP(C7654,COA!$A$2:$B$340,2,FALSE))</f>
        <v>R12</v>
      </c>
      <c r="C7654" s="149" t="str">
        <f t="shared" si="240"/>
        <v>0017-1009-0012</v>
      </c>
      <c r="D7654" s="134" t="s">
        <v>455</v>
      </c>
      <c r="E7654" s="134" t="s">
        <v>415</v>
      </c>
      <c r="F7654" s="134" t="s">
        <v>452</v>
      </c>
      <c r="G7654" s="134" t="s">
        <v>345</v>
      </c>
      <c r="H7654" s="134" t="s">
        <v>1023</v>
      </c>
      <c r="I7654" s="134" t="s">
        <v>0</v>
      </c>
      <c r="J7654" s="135">
        <v>0</v>
      </c>
      <c r="K7654" s="135">
        <v>-162.19999999999845</v>
      </c>
      <c r="L7654" s="135">
        <v>-162.19999999999845</v>
      </c>
      <c r="M7654" s="141" t="str">
        <f t="shared" si="239"/>
        <v>201601</v>
      </c>
    </row>
    <row r="7655" spans="1:13" x14ac:dyDescent="0.25">
      <c r="A7655" s="35" t="str">
        <f>VLOOKUP(B7655,ResCat!$A$2:$B$269,2,FALSE)</f>
        <v>HMOMM</v>
      </c>
      <c r="B7655" s="68" t="str">
        <f>IF(ISNA(VLOOKUP(C7655,COA!$A$2:$B$340,2,FALSE)),"XXX",VLOOKUP(C7655,COA!$A$2:$B$340,2,FALSE))</f>
        <v>R12</v>
      </c>
      <c r="C7655" s="149" t="str">
        <f t="shared" si="240"/>
        <v>0017-1009-0012</v>
      </c>
      <c r="D7655" s="134" t="s">
        <v>455</v>
      </c>
      <c r="E7655" s="134" t="s">
        <v>415</v>
      </c>
      <c r="F7655" s="134" t="s">
        <v>452</v>
      </c>
      <c r="G7655" s="134" t="s">
        <v>345</v>
      </c>
      <c r="H7655" s="134" t="s">
        <v>1023</v>
      </c>
      <c r="I7655" s="134" t="s">
        <v>1</v>
      </c>
      <c r="J7655" s="135">
        <v>0</v>
      </c>
      <c r="K7655" s="135">
        <v>-129.72000000000025</v>
      </c>
      <c r="L7655" s="135">
        <v>-129.72000000000025</v>
      </c>
      <c r="M7655" s="141" t="str">
        <f t="shared" si="239"/>
        <v>201601</v>
      </c>
    </row>
    <row r="7656" spans="1:13" x14ac:dyDescent="0.25">
      <c r="A7656" s="35" t="str">
        <f>VLOOKUP(B7656,ResCat!$A$2:$B$269,2,FALSE)</f>
        <v>HMOMM</v>
      </c>
      <c r="B7656" s="68" t="str">
        <f>IF(ISNA(VLOOKUP(C7656,COA!$A$2:$B$340,2,FALSE)),"XXX",VLOOKUP(C7656,COA!$A$2:$B$340,2,FALSE))</f>
        <v>R12</v>
      </c>
      <c r="C7656" s="149" t="str">
        <f t="shared" si="240"/>
        <v>0017-1009-0012</v>
      </c>
      <c r="D7656" s="134" t="s">
        <v>455</v>
      </c>
      <c r="E7656" s="134" t="s">
        <v>415</v>
      </c>
      <c r="F7656" s="134" t="s">
        <v>452</v>
      </c>
      <c r="G7656" s="134" t="s">
        <v>346</v>
      </c>
      <c r="H7656" s="134" t="s">
        <v>1023</v>
      </c>
      <c r="I7656" s="134" t="s">
        <v>0</v>
      </c>
      <c r="J7656" s="135">
        <v>-7.2759576141834259E-12</v>
      </c>
      <c r="K7656" s="135">
        <v>16332.740000000003</v>
      </c>
      <c r="L7656" s="135">
        <v>16332.740000000003</v>
      </c>
      <c r="M7656" s="141" t="str">
        <f t="shared" si="239"/>
        <v>201601</v>
      </c>
    </row>
    <row r="7657" spans="1:13" x14ac:dyDescent="0.25">
      <c r="A7657" s="35" t="str">
        <f>VLOOKUP(B7657,ResCat!$A$2:$B$269,2,FALSE)</f>
        <v>HMOMM</v>
      </c>
      <c r="B7657" s="68" t="str">
        <f>IF(ISNA(VLOOKUP(C7657,COA!$A$2:$B$340,2,FALSE)),"XXX",VLOOKUP(C7657,COA!$A$2:$B$340,2,FALSE))</f>
        <v>R12</v>
      </c>
      <c r="C7657" s="149" t="str">
        <f t="shared" si="240"/>
        <v>0017-1009-0012</v>
      </c>
      <c r="D7657" s="134" t="s">
        <v>455</v>
      </c>
      <c r="E7657" s="134" t="s">
        <v>415</v>
      </c>
      <c r="F7657" s="134" t="s">
        <v>452</v>
      </c>
      <c r="G7657" s="134" t="s">
        <v>346</v>
      </c>
      <c r="H7657" s="134" t="s">
        <v>1023</v>
      </c>
      <c r="I7657" s="134" t="s">
        <v>2</v>
      </c>
      <c r="J7657" s="135">
        <v>0</v>
      </c>
      <c r="K7657" s="135">
        <v>-113.47999999999999</v>
      </c>
      <c r="L7657" s="135">
        <v>-113.47999999999999</v>
      </c>
      <c r="M7657" s="141" t="str">
        <f t="shared" si="239"/>
        <v>201601</v>
      </c>
    </row>
    <row r="7658" spans="1:13" x14ac:dyDescent="0.25">
      <c r="A7658" s="35" t="str">
        <f>VLOOKUP(B7658,ResCat!$A$2:$B$269,2,FALSE)</f>
        <v>HMOMM</v>
      </c>
      <c r="B7658" s="68" t="str">
        <f>IF(ISNA(VLOOKUP(C7658,COA!$A$2:$B$340,2,FALSE)),"XXX",VLOOKUP(C7658,COA!$A$2:$B$340,2,FALSE))</f>
        <v>R12</v>
      </c>
      <c r="C7658" s="149" t="str">
        <f t="shared" si="240"/>
        <v>0017-1009-0012</v>
      </c>
      <c r="D7658" s="134" t="s">
        <v>455</v>
      </c>
      <c r="E7658" s="134" t="s">
        <v>415</v>
      </c>
      <c r="F7658" s="134" t="s">
        <v>452</v>
      </c>
      <c r="G7658" s="134" t="s">
        <v>309</v>
      </c>
      <c r="H7658" s="134" t="s">
        <v>1023</v>
      </c>
      <c r="I7658" s="134" t="s">
        <v>3</v>
      </c>
      <c r="J7658" s="135">
        <v>6.92</v>
      </c>
      <c r="K7658" s="135">
        <v>6.92</v>
      </c>
      <c r="L7658" s="135">
        <v>6.92</v>
      </c>
      <c r="M7658" s="141" t="str">
        <f t="shared" si="239"/>
        <v>201601</v>
      </c>
    </row>
    <row r="7659" spans="1:13" x14ac:dyDescent="0.25">
      <c r="A7659" s="35" t="str">
        <f>VLOOKUP(B7659,ResCat!$A$2:$B$269,2,FALSE)</f>
        <v>HMOMM</v>
      </c>
      <c r="B7659" s="68" t="str">
        <f>IF(ISNA(VLOOKUP(C7659,COA!$A$2:$B$340,2,FALSE)),"XXX",VLOOKUP(C7659,COA!$A$2:$B$340,2,FALSE))</f>
        <v>R12</v>
      </c>
      <c r="C7659" s="149" t="str">
        <f t="shared" si="240"/>
        <v>0017-1009-0012</v>
      </c>
      <c r="D7659" s="134" t="s">
        <v>455</v>
      </c>
      <c r="E7659" s="134" t="s">
        <v>415</v>
      </c>
      <c r="F7659" s="134" t="s">
        <v>452</v>
      </c>
      <c r="G7659" s="134" t="s">
        <v>309</v>
      </c>
      <c r="H7659" s="134" t="s">
        <v>1023</v>
      </c>
      <c r="I7659" s="134" t="s">
        <v>2</v>
      </c>
      <c r="J7659" s="135">
        <v>-1245</v>
      </c>
      <c r="K7659" s="135">
        <v>-418.88</v>
      </c>
      <c r="L7659" s="135">
        <v>-418.88</v>
      </c>
      <c r="M7659" s="141" t="str">
        <f t="shared" si="239"/>
        <v>201601</v>
      </c>
    </row>
    <row r="7660" spans="1:13" x14ac:dyDescent="0.25">
      <c r="A7660" s="35" t="str">
        <f>VLOOKUP(B7660,ResCat!$A$2:$B$269,2,FALSE)</f>
        <v>HMOMM</v>
      </c>
      <c r="B7660" s="68" t="str">
        <f>IF(ISNA(VLOOKUP(C7660,COA!$A$2:$B$340,2,FALSE)),"XXX",VLOOKUP(C7660,COA!$A$2:$B$340,2,FALSE))</f>
        <v>R12</v>
      </c>
      <c r="C7660" s="149" t="str">
        <f t="shared" si="240"/>
        <v>0017-1009-0012</v>
      </c>
      <c r="D7660" s="134" t="s">
        <v>455</v>
      </c>
      <c r="E7660" s="134" t="s">
        <v>415</v>
      </c>
      <c r="F7660" s="134" t="s">
        <v>452</v>
      </c>
      <c r="G7660" s="134" t="s">
        <v>309</v>
      </c>
      <c r="H7660" s="134" t="s">
        <v>1023</v>
      </c>
      <c r="I7660" s="134" t="s">
        <v>1</v>
      </c>
      <c r="J7660" s="135">
        <v>0</v>
      </c>
      <c r="K7660" s="135">
        <v>-313.2299999999999</v>
      </c>
      <c r="L7660" s="135">
        <v>-313.23000000000013</v>
      </c>
      <c r="M7660" s="141" t="str">
        <f t="shared" si="239"/>
        <v>201601</v>
      </c>
    </row>
    <row r="7661" spans="1:13" x14ac:dyDescent="0.25">
      <c r="A7661" s="35" t="str">
        <f>VLOOKUP(B7661,ResCat!$A$2:$B$269,2,FALSE)</f>
        <v>HMOMM</v>
      </c>
      <c r="B7661" s="68" t="str">
        <f>IF(ISNA(VLOOKUP(C7661,COA!$A$2:$B$340,2,FALSE)),"XXX",VLOOKUP(C7661,COA!$A$2:$B$340,2,FALSE))</f>
        <v>R12</v>
      </c>
      <c r="C7661" s="149" t="str">
        <f t="shared" si="240"/>
        <v>0017-1009-0012</v>
      </c>
      <c r="D7661" s="134" t="s">
        <v>455</v>
      </c>
      <c r="E7661" s="134" t="s">
        <v>415</v>
      </c>
      <c r="F7661" s="134" t="s">
        <v>452</v>
      </c>
      <c r="G7661" s="134" t="s">
        <v>1026</v>
      </c>
      <c r="H7661" s="134" t="s">
        <v>1023</v>
      </c>
      <c r="I7661" s="134" t="s">
        <v>3</v>
      </c>
      <c r="J7661" s="135">
        <v>-110.98000000000002</v>
      </c>
      <c r="K7661" s="135">
        <v>-67.13</v>
      </c>
      <c r="L7661" s="135">
        <v>-67.13</v>
      </c>
      <c r="M7661" s="141" t="str">
        <f t="shared" si="239"/>
        <v>201601</v>
      </c>
    </row>
    <row r="7662" spans="1:13" x14ac:dyDescent="0.25">
      <c r="A7662" s="35" t="str">
        <f>VLOOKUP(B7662,ResCat!$A$2:$B$269,2,FALSE)</f>
        <v>HMOMM</v>
      </c>
      <c r="B7662" s="68" t="str">
        <f>IF(ISNA(VLOOKUP(C7662,COA!$A$2:$B$340,2,FALSE)),"XXX",VLOOKUP(C7662,COA!$A$2:$B$340,2,FALSE))</f>
        <v>R12</v>
      </c>
      <c r="C7662" s="149" t="str">
        <f t="shared" si="240"/>
        <v>0017-1009-0012</v>
      </c>
      <c r="D7662" s="134" t="s">
        <v>455</v>
      </c>
      <c r="E7662" s="134" t="s">
        <v>415</v>
      </c>
      <c r="F7662" s="134" t="s">
        <v>452</v>
      </c>
      <c r="G7662" s="134" t="s">
        <v>1026</v>
      </c>
      <c r="H7662" s="134" t="s">
        <v>1023</v>
      </c>
      <c r="I7662" s="134" t="s">
        <v>2</v>
      </c>
      <c r="J7662" s="135">
        <v>450</v>
      </c>
      <c r="K7662" s="135">
        <v>-364.94000000000005</v>
      </c>
      <c r="L7662" s="135">
        <v>-364.94000000000005</v>
      </c>
      <c r="M7662" s="141" t="str">
        <f t="shared" si="239"/>
        <v>201601</v>
      </c>
    </row>
    <row r="7663" spans="1:13" x14ac:dyDescent="0.25">
      <c r="A7663" s="35" t="str">
        <f>VLOOKUP(B7663,ResCat!$A$2:$B$269,2,FALSE)</f>
        <v>HMOMM</v>
      </c>
      <c r="B7663" s="68" t="str">
        <f>IF(ISNA(VLOOKUP(C7663,COA!$A$2:$B$340,2,FALSE)),"XXX",VLOOKUP(C7663,COA!$A$2:$B$340,2,FALSE))</f>
        <v>R12</v>
      </c>
      <c r="C7663" s="149" t="str">
        <f t="shared" si="240"/>
        <v>0017-1009-0012</v>
      </c>
      <c r="D7663" s="134" t="s">
        <v>455</v>
      </c>
      <c r="E7663" s="134" t="s">
        <v>415</v>
      </c>
      <c r="F7663" s="134" t="s">
        <v>452</v>
      </c>
      <c r="G7663" s="134" t="s">
        <v>1026</v>
      </c>
      <c r="H7663" s="134" t="s">
        <v>1023</v>
      </c>
      <c r="I7663" s="134" t="s">
        <v>1</v>
      </c>
      <c r="J7663" s="135">
        <v>0</v>
      </c>
      <c r="K7663" s="135">
        <v>-7637.7900000000018</v>
      </c>
      <c r="L7663" s="135">
        <v>-7637.7899999999991</v>
      </c>
      <c r="M7663" s="141" t="str">
        <f t="shared" si="239"/>
        <v>201601</v>
      </c>
    </row>
    <row r="7664" spans="1:13" x14ac:dyDescent="0.25">
      <c r="A7664" s="35" t="str">
        <f>VLOOKUP(B7664,ResCat!$A$2:$B$269,2,FALSE)</f>
        <v>HMOMM</v>
      </c>
      <c r="B7664" s="68" t="str">
        <f>IF(ISNA(VLOOKUP(C7664,COA!$A$2:$B$340,2,FALSE)),"XXX",VLOOKUP(C7664,COA!$A$2:$B$340,2,FALSE))</f>
        <v>R12</v>
      </c>
      <c r="C7664" s="149" t="str">
        <f t="shared" si="240"/>
        <v>0017-1009-0012</v>
      </c>
      <c r="D7664" s="134" t="s">
        <v>455</v>
      </c>
      <c r="E7664" s="134" t="s">
        <v>415</v>
      </c>
      <c r="F7664" s="134" t="s">
        <v>452</v>
      </c>
      <c r="G7664" s="134" t="s">
        <v>362</v>
      </c>
      <c r="H7664" s="134" t="s">
        <v>1023</v>
      </c>
      <c r="I7664" s="134" t="s">
        <v>3</v>
      </c>
      <c r="J7664" s="135">
        <v>6.9199999999999591</v>
      </c>
      <c r="K7664" s="135">
        <v>-537.56999999999994</v>
      </c>
      <c r="L7664" s="135">
        <v>-537.56999999999994</v>
      </c>
      <c r="M7664" s="141" t="str">
        <f t="shared" si="239"/>
        <v>201601</v>
      </c>
    </row>
    <row r="7665" spans="1:13" x14ac:dyDescent="0.25">
      <c r="A7665" s="35" t="str">
        <f>VLOOKUP(B7665,ResCat!$A$2:$B$269,2,FALSE)</f>
        <v>HMOMM</v>
      </c>
      <c r="B7665" s="68" t="str">
        <f>IF(ISNA(VLOOKUP(C7665,COA!$A$2:$B$340,2,FALSE)),"XXX",VLOOKUP(C7665,COA!$A$2:$B$340,2,FALSE))</f>
        <v>R12</v>
      </c>
      <c r="C7665" s="149" t="str">
        <f t="shared" si="240"/>
        <v>0017-1009-0012</v>
      </c>
      <c r="D7665" s="134" t="s">
        <v>455</v>
      </c>
      <c r="E7665" s="134" t="s">
        <v>415</v>
      </c>
      <c r="F7665" s="134" t="s">
        <v>452</v>
      </c>
      <c r="G7665" s="134" t="s">
        <v>362</v>
      </c>
      <c r="H7665" s="134" t="s">
        <v>1023</v>
      </c>
      <c r="I7665" s="134" t="s">
        <v>0</v>
      </c>
      <c r="J7665" s="135">
        <v>16045.119999999999</v>
      </c>
      <c r="K7665" s="135">
        <v>5801.8199999999988</v>
      </c>
      <c r="L7665" s="135">
        <v>5736.8199999999988</v>
      </c>
      <c r="M7665" s="141" t="str">
        <f t="shared" si="239"/>
        <v>201601</v>
      </c>
    </row>
    <row r="7666" spans="1:13" x14ac:dyDescent="0.25">
      <c r="A7666" s="35" t="str">
        <f>VLOOKUP(B7666,ResCat!$A$2:$B$269,2,FALSE)</f>
        <v>HMOMM</v>
      </c>
      <c r="B7666" s="68" t="str">
        <f>IF(ISNA(VLOOKUP(C7666,COA!$A$2:$B$340,2,FALSE)),"XXX",VLOOKUP(C7666,COA!$A$2:$B$340,2,FALSE))</f>
        <v>R12</v>
      </c>
      <c r="C7666" s="149" t="str">
        <f t="shared" si="240"/>
        <v>0017-1009-0012</v>
      </c>
      <c r="D7666" s="134" t="s">
        <v>455</v>
      </c>
      <c r="E7666" s="134" t="s">
        <v>415</v>
      </c>
      <c r="F7666" s="134" t="s">
        <v>452</v>
      </c>
      <c r="G7666" s="134" t="s">
        <v>362</v>
      </c>
      <c r="H7666" s="134" t="s">
        <v>1023</v>
      </c>
      <c r="I7666" s="134" t="s">
        <v>1</v>
      </c>
      <c r="J7666" s="135">
        <v>0</v>
      </c>
      <c r="K7666" s="135">
        <v>-81.339999999999918</v>
      </c>
      <c r="L7666" s="135">
        <v>-81.339999999999975</v>
      </c>
      <c r="M7666" s="141" t="str">
        <f t="shared" si="239"/>
        <v>201601</v>
      </c>
    </row>
    <row r="7667" spans="1:13" x14ac:dyDescent="0.25">
      <c r="A7667" s="35" t="str">
        <f>VLOOKUP(B7667,ResCat!$A$2:$B$269,2,FALSE)</f>
        <v>HMOMM</v>
      </c>
      <c r="B7667" s="68" t="str">
        <f>IF(ISNA(VLOOKUP(C7667,COA!$A$2:$B$340,2,FALSE)),"XXX",VLOOKUP(C7667,COA!$A$2:$B$340,2,FALSE))</f>
        <v>R12</v>
      </c>
      <c r="C7667" s="149" t="str">
        <f t="shared" si="240"/>
        <v>0017-1009-0012</v>
      </c>
      <c r="D7667" s="134" t="s">
        <v>455</v>
      </c>
      <c r="E7667" s="134" t="s">
        <v>415</v>
      </c>
      <c r="F7667" s="134" t="s">
        <v>452</v>
      </c>
      <c r="G7667" s="134" t="s">
        <v>1027</v>
      </c>
      <c r="H7667" s="134" t="s">
        <v>1023</v>
      </c>
      <c r="I7667" s="134" t="s">
        <v>3</v>
      </c>
      <c r="J7667" s="135">
        <v>56.87</v>
      </c>
      <c r="K7667" s="135">
        <v>21.57</v>
      </c>
      <c r="L7667" s="135">
        <v>8.57</v>
      </c>
      <c r="M7667" s="141" t="str">
        <f t="shared" si="239"/>
        <v>201601</v>
      </c>
    </row>
    <row r="7668" spans="1:13" x14ac:dyDescent="0.25">
      <c r="A7668" s="35" t="str">
        <f>VLOOKUP(B7668,ResCat!$A$2:$B$269,2,FALSE)</f>
        <v>HMOMM</v>
      </c>
      <c r="B7668" s="68" t="str">
        <f>IF(ISNA(VLOOKUP(C7668,COA!$A$2:$B$340,2,FALSE)),"XXX",VLOOKUP(C7668,COA!$A$2:$B$340,2,FALSE))</f>
        <v>R12</v>
      </c>
      <c r="C7668" s="149" t="str">
        <f t="shared" si="240"/>
        <v>0017-1009-0012</v>
      </c>
      <c r="D7668" s="134" t="s">
        <v>455</v>
      </c>
      <c r="E7668" s="134" t="s">
        <v>415</v>
      </c>
      <c r="F7668" s="134" t="s">
        <v>452</v>
      </c>
      <c r="G7668" s="134" t="s">
        <v>1027</v>
      </c>
      <c r="H7668" s="134" t="s">
        <v>1023</v>
      </c>
      <c r="I7668" s="134" t="s">
        <v>2</v>
      </c>
      <c r="J7668" s="135">
        <v>0</v>
      </c>
      <c r="K7668" s="135">
        <v>-105.03999999999999</v>
      </c>
      <c r="L7668" s="135">
        <v>-105.04</v>
      </c>
      <c r="M7668" s="141" t="str">
        <f t="shared" si="239"/>
        <v>201601</v>
      </c>
    </row>
    <row r="7669" spans="1:13" x14ac:dyDescent="0.25">
      <c r="A7669" s="35" t="str">
        <f>VLOOKUP(B7669,ResCat!$A$2:$B$269,2,FALSE)</f>
        <v>HMOMM</v>
      </c>
      <c r="B7669" s="68" t="str">
        <f>IF(ISNA(VLOOKUP(C7669,COA!$A$2:$B$340,2,FALSE)),"XXX",VLOOKUP(C7669,COA!$A$2:$B$340,2,FALSE))</f>
        <v>R12</v>
      </c>
      <c r="C7669" s="149" t="str">
        <f t="shared" si="240"/>
        <v>0017-1009-0012</v>
      </c>
      <c r="D7669" s="134" t="s">
        <v>455</v>
      </c>
      <c r="E7669" s="134" t="s">
        <v>415</v>
      </c>
      <c r="F7669" s="134" t="s">
        <v>452</v>
      </c>
      <c r="G7669" s="134" t="s">
        <v>1027</v>
      </c>
      <c r="H7669" s="134" t="s">
        <v>1023</v>
      </c>
      <c r="I7669" s="134" t="s">
        <v>1</v>
      </c>
      <c r="J7669" s="135">
        <v>0</v>
      </c>
      <c r="K7669" s="135">
        <v>-304.65999999999963</v>
      </c>
      <c r="L7669" s="135">
        <v>-304.65999999999991</v>
      </c>
      <c r="M7669" s="141" t="str">
        <f t="shared" si="239"/>
        <v>201601</v>
      </c>
    </row>
    <row r="7670" spans="1:13" x14ac:dyDescent="0.25">
      <c r="A7670" s="35" t="str">
        <f>VLOOKUP(B7670,ResCat!$A$2:$B$269,2,FALSE)</f>
        <v>HMOMM</v>
      </c>
      <c r="B7670" s="68" t="str">
        <f>IF(ISNA(VLOOKUP(C7670,COA!$A$2:$B$340,2,FALSE)),"XXX",VLOOKUP(C7670,COA!$A$2:$B$340,2,FALSE))</f>
        <v>R12</v>
      </c>
      <c r="C7670" s="149" t="str">
        <f t="shared" si="240"/>
        <v>0017-1009-0012</v>
      </c>
      <c r="D7670" s="134" t="s">
        <v>455</v>
      </c>
      <c r="E7670" s="134" t="s">
        <v>415</v>
      </c>
      <c r="F7670" s="134" t="s">
        <v>452</v>
      </c>
      <c r="G7670" s="134" t="s">
        <v>1028</v>
      </c>
      <c r="H7670" s="134" t="s">
        <v>1023</v>
      </c>
      <c r="I7670" s="134" t="s">
        <v>3</v>
      </c>
      <c r="J7670" s="135">
        <v>-113.53999999999996</v>
      </c>
      <c r="K7670" s="135">
        <v>-380.19</v>
      </c>
      <c r="L7670" s="135">
        <v>-364.10999999999996</v>
      </c>
      <c r="M7670" s="141" t="str">
        <f t="shared" si="239"/>
        <v>201601</v>
      </c>
    </row>
    <row r="7671" spans="1:13" x14ac:dyDescent="0.25">
      <c r="A7671" s="35" t="str">
        <f>VLOOKUP(B7671,ResCat!$A$2:$B$269,2,FALSE)</f>
        <v>HMOMM</v>
      </c>
      <c r="B7671" s="68" t="str">
        <f>IF(ISNA(VLOOKUP(C7671,COA!$A$2:$B$340,2,FALSE)),"XXX",VLOOKUP(C7671,COA!$A$2:$B$340,2,FALSE))</f>
        <v>R12</v>
      </c>
      <c r="C7671" s="149" t="str">
        <f t="shared" si="240"/>
        <v>0017-1009-0012</v>
      </c>
      <c r="D7671" s="134" t="s">
        <v>455</v>
      </c>
      <c r="E7671" s="134" t="s">
        <v>415</v>
      </c>
      <c r="F7671" s="134" t="s">
        <v>452</v>
      </c>
      <c r="G7671" s="134" t="s">
        <v>1028</v>
      </c>
      <c r="H7671" s="134" t="s">
        <v>1023</v>
      </c>
      <c r="I7671" s="134" t="s">
        <v>0</v>
      </c>
      <c r="J7671" s="135">
        <v>-29212.880000000005</v>
      </c>
      <c r="K7671" s="135">
        <v>4575.8499999999976</v>
      </c>
      <c r="L7671" s="135">
        <v>4725.8499999999976</v>
      </c>
      <c r="M7671" s="141" t="str">
        <f t="shared" si="239"/>
        <v>201601</v>
      </c>
    </row>
    <row r="7672" spans="1:13" x14ac:dyDescent="0.25">
      <c r="A7672" s="35" t="str">
        <f>VLOOKUP(B7672,ResCat!$A$2:$B$269,2,FALSE)</f>
        <v>HMOMM</v>
      </c>
      <c r="B7672" s="68" t="str">
        <f>IF(ISNA(VLOOKUP(C7672,COA!$A$2:$B$340,2,FALSE)),"XXX",VLOOKUP(C7672,COA!$A$2:$B$340,2,FALSE))</f>
        <v>R12</v>
      </c>
      <c r="C7672" s="149" t="str">
        <f t="shared" si="240"/>
        <v>0017-1009-0012</v>
      </c>
      <c r="D7672" s="134" t="s">
        <v>455</v>
      </c>
      <c r="E7672" s="134" t="s">
        <v>415</v>
      </c>
      <c r="F7672" s="134" t="s">
        <v>452</v>
      </c>
      <c r="G7672" s="134" t="s">
        <v>1028</v>
      </c>
      <c r="H7672" s="134" t="s">
        <v>1023</v>
      </c>
      <c r="I7672" s="134" t="s">
        <v>1</v>
      </c>
      <c r="J7672" s="135">
        <v>-28543.199999999997</v>
      </c>
      <c r="K7672" s="135">
        <v>-4803.1799999999976</v>
      </c>
      <c r="L7672" s="135">
        <v>-4753.1799999999994</v>
      </c>
      <c r="M7672" s="141" t="str">
        <f t="shared" si="239"/>
        <v>201601</v>
      </c>
    </row>
    <row r="7673" spans="1:13" x14ac:dyDescent="0.25">
      <c r="A7673" s="35" t="str">
        <f>VLOOKUP(B7673,ResCat!$A$2:$B$269,2,FALSE)</f>
        <v>HMOMM</v>
      </c>
      <c r="B7673" s="68" t="str">
        <f>IF(ISNA(VLOOKUP(C7673,COA!$A$2:$B$340,2,FALSE)),"XXX",VLOOKUP(C7673,COA!$A$2:$B$340,2,FALSE))</f>
        <v>R12</v>
      </c>
      <c r="C7673" s="149" t="str">
        <f t="shared" si="240"/>
        <v>0017-1009-0012</v>
      </c>
      <c r="D7673" s="134" t="s">
        <v>455</v>
      </c>
      <c r="E7673" s="134" t="s">
        <v>415</v>
      </c>
      <c r="F7673" s="134" t="s">
        <v>452</v>
      </c>
      <c r="G7673" s="134" t="s">
        <v>363</v>
      </c>
      <c r="H7673" s="134" t="s">
        <v>1023</v>
      </c>
      <c r="I7673" s="134" t="s">
        <v>3</v>
      </c>
      <c r="J7673" s="135">
        <v>30</v>
      </c>
      <c r="K7673" s="135">
        <v>9.39</v>
      </c>
      <c r="L7673" s="135">
        <v>9.39</v>
      </c>
      <c r="M7673" s="141" t="str">
        <f t="shared" si="239"/>
        <v>201601</v>
      </c>
    </row>
    <row r="7674" spans="1:13" x14ac:dyDescent="0.25">
      <c r="A7674" s="35" t="str">
        <f>VLOOKUP(B7674,ResCat!$A$2:$B$269,2,FALSE)</f>
        <v>HMOMM</v>
      </c>
      <c r="B7674" s="68" t="str">
        <f>IF(ISNA(VLOOKUP(C7674,COA!$A$2:$B$340,2,FALSE)),"XXX",VLOOKUP(C7674,COA!$A$2:$B$340,2,FALSE))</f>
        <v>R12</v>
      </c>
      <c r="C7674" s="149" t="str">
        <f t="shared" si="240"/>
        <v>0017-1009-0012</v>
      </c>
      <c r="D7674" s="134" t="s">
        <v>455</v>
      </c>
      <c r="E7674" s="134" t="s">
        <v>415</v>
      </c>
      <c r="F7674" s="134" t="s">
        <v>452</v>
      </c>
      <c r="G7674" s="134" t="s">
        <v>363</v>
      </c>
      <c r="H7674" s="134" t="s">
        <v>1023</v>
      </c>
      <c r="I7674" s="134" t="s">
        <v>0</v>
      </c>
      <c r="J7674" s="135">
        <v>83487.609999999957</v>
      </c>
      <c r="K7674" s="135">
        <v>3476.3299999999995</v>
      </c>
      <c r="L7674" s="135">
        <v>2781.0899999999997</v>
      </c>
      <c r="M7674" s="141" t="str">
        <f t="shared" si="239"/>
        <v>201601</v>
      </c>
    </row>
    <row r="7675" spans="1:13" x14ac:dyDescent="0.25">
      <c r="A7675" s="35" t="str">
        <f>VLOOKUP(B7675,ResCat!$A$2:$B$269,2,FALSE)</f>
        <v>HMOMM</v>
      </c>
      <c r="B7675" s="68" t="str">
        <f>IF(ISNA(VLOOKUP(C7675,COA!$A$2:$B$340,2,FALSE)),"XXX",VLOOKUP(C7675,COA!$A$2:$B$340,2,FALSE))</f>
        <v>R12</v>
      </c>
      <c r="C7675" s="149" t="str">
        <f t="shared" si="240"/>
        <v>0017-1009-0012</v>
      </c>
      <c r="D7675" s="134" t="s">
        <v>455</v>
      </c>
      <c r="E7675" s="134" t="s">
        <v>415</v>
      </c>
      <c r="F7675" s="134" t="s">
        <v>452</v>
      </c>
      <c r="G7675" s="134" t="s">
        <v>363</v>
      </c>
      <c r="H7675" s="134" t="s">
        <v>1023</v>
      </c>
      <c r="I7675" s="134" t="s">
        <v>2</v>
      </c>
      <c r="J7675" s="135">
        <v>-250</v>
      </c>
      <c r="K7675" s="135">
        <v>-165.04</v>
      </c>
      <c r="L7675" s="135">
        <v>-105.04</v>
      </c>
      <c r="M7675" s="141" t="str">
        <f t="shared" si="239"/>
        <v>201601</v>
      </c>
    </row>
    <row r="7676" spans="1:13" x14ac:dyDescent="0.25">
      <c r="A7676" s="35" t="str">
        <f>VLOOKUP(B7676,ResCat!$A$2:$B$269,2,FALSE)</f>
        <v>HMOMM</v>
      </c>
      <c r="B7676" s="68" t="str">
        <f>IF(ISNA(VLOOKUP(C7676,COA!$A$2:$B$340,2,FALSE)),"XXX",VLOOKUP(C7676,COA!$A$2:$B$340,2,FALSE))</f>
        <v>R12</v>
      </c>
      <c r="C7676" s="149" t="str">
        <f t="shared" si="240"/>
        <v>0017-1009-0012</v>
      </c>
      <c r="D7676" s="134" t="s">
        <v>455</v>
      </c>
      <c r="E7676" s="134" t="s">
        <v>415</v>
      </c>
      <c r="F7676" s="134" t="s">
        <v>452</v>
      </c>
      <c r="G7676" s="134" t="s">
        <v>363</v>
      </c>
      <c r="H7676" s="134" t="s">
        <v>1023</v>
      </c>
      <c r="I7676" s="134" t="s">
        <v>1</v>
      </c>
      <c r="J7676" s="135">
        <v>2698.83</v>
      </c>
      <c r="K7676" s="135">
        <v>2.1499999999998636</v>
      </c>
      <c r="L7676" s="135">
        <v>-97.849999999999852</v>
      </c>
      <c r="M7676" s="141" t="str">
        <f t="shared" si="239"/>
        <v>201601</v>
      </c>
    </row>
    <row r="7677" spans="1:13" x14ac:dyDescent="0.25">
      <c r="A7677" s="35" t="str">
        <f>VLOOKUP(B7677,ResCat!$A$2:$B$269,2,FALSE)</f>
        <v>HMOMM</v>
      </c>
      <c r="B7677" s="68" t="str">
        <f>IF(ISNA(VLOOKUP(C7677,COA!$A$2:$B$340,2,FALSE)),"XXX",VLOOKUP(C7677,COA!$A$2:$B$340,2,FALSE))</f>
        <v>R12</v>
      </c>
      <c r="C7677" s="149" t="str">
        <f t="shared" si="240"/>
        <v>0017-1009-0012</v>
      </c>
      <c r="D7677" s="134" t="s">
        <v>455</v>
      </c>
      <c r="E7677" s="134" t="s">
        <v>415</v>
      </c>
      <c r="F7677" s="134" t="s">
        <v>452</v>
      </c>
      <c r="G7677" s="134" t="s">
        <v>1029</v>
      </c>
      <c r="H7677" s="134" t="s">
        <v>1023</v>
      </c>
      <c r="I7677" s="134" t="s">
        <v>3</v>
      </c>
      <c r="J7677" s="135">
        <v>-552</v>
      </c>
      <c r="K7677" s="135">
        <v>-289.54000000000002</v>
      </c>
      <c r="L7677" s="135">
        <v>-289.54000000000002</v>
      </c>
      <c r="M7677" s="141" t="str">
        <f t="shared" si="239"/>
        <v>201601</v>
      </c>
    </row>
    <row r="7678" spans="1:13" x14ac:dyDescent="0.25">
      <c r="A7678" s="35" t="str">
        <f>VLOOKUP(B7678,ResCat!$A$2:$B$269,2,FALSE)</f>
        <v>HMOMM</v>
      </c>
      <c r="B7678" s="68" t="str">
        <f>IF(ISNA(VLOOKUP(C7678,COA!$A$2:$B$340,2,FALSE)),"XXX",VLOOKUP(C7678,COA!$A$2:$B$340,2,FALSE))</f>
        <v>R12</v>
      </c>
      <c r="C7678" s="149" t="str">
        <f t="shared" si="240"/>
        <v>0017-1009-0012</v>
      </c>
      <c r="D7678" s="134" t="s">
        <v>455</v>
      </c>
      <c r="E7678" s="134" t="s">
        <v>415</v>
      </c>
      <c r="F7678" s="134" t="s">
        <v>452</v>
      </c>
      <c r="G7678" s="134" t="s">
        <v>1029</v>
      </c>
      <c r="H7678" s="134" t="s">
        <v>1023</v>
      </c>
      <c r="I7678" s="134" t="s">
        <v>2</v>
      </c>
      <c r="J7678" s="135">
        <v>-1193.8</v>
      </c>
      <c r="K7678" s="135">
        <v>-503.67</v>
      </c>
      <c r="L7678" s="135">
        <v>-413.67</v>
      </c>
      <c r="M7678" s="141" t="str">
        <f t="shared" si="239"/>
        <v>201601</v>
      </c>
    </row>
    <row r="7679" spans="1:13" x14ac:dyDescent="0.25">
      <c r="A7679" s="35" t="str">
        <f>VLOOKUP(B7679,ResCat!$A$2:$B$269,2,FALSE)</f>
        <v>HMOMM</v>
      </c>
      <c r="B7679" s="68" t="str">
        <f>IF(ISNA(VLOOKUP(C7679,COA!$A$2:$B$340,2,FALSE)),"XXX",VLOOKUP(C7679,COA!$A$2:$B$340,2,FALSE))</f>
        <v>R12</v>
      </c>
      <c r="C7679" s="149" t="str">
        <f t="shared" si="240"/>
        <v>0017-1009-0012</v>
      </c>
      <c r="D7679" s="134" t="s">
        <v>455</v>
      </c>
      <c r="E7679" s="134" t="s">
        <v>415</v>
      </c>
      <c r="F7679" s="134" t="s">
        <v>452</v>
      </c>
      <c r="G7679" s="134" t="s">
        <v>1029</v>
      </c>
      <c r="H7679" s="134" t="s">
        <v>1023</v>
      </c>
      <c r="I7679" s="134" t="s">
        <v>1</v>
      </c>
      <c r="J7679" s="135">
        <v>20633.190000000002</v>
      </c>
      <c r="K7679" s="135">
        <v>2388.2100000000009</v>
      </c>
      <c r="L7679" s="135">
        <v>2348.21</v>
      </c>
      <c r="M7679" s="141" t="str">
        <f t="shared" si="239"/>
        <v>201601</v>
      </c>
    </row>
    <row r="7680" spans="1:13" x14ac:dyDescent="0.25">
      <c r="A7680" s="35" t="str">
        <f>VLOOKUP(B7680,ResCat!$A$2:$B$269,2,FALSE)</f>
        <v>HMOMM</v>
      </c>
      <c r="B7680" s="68" t="str">
        <f>IF(ISNA(VLOOKUP(C7680,COA!$A$2:$B$340,2,FALSE)),"XXX",VLOOKUP(C7680,COA!$A$2:$B$340,2,FALSE))</f>
        <v>R12</v>
      </c>
      <c r="C7680" s="149" t="str">
        <f t="shared" si="240"/>
        <v>0017-1009-0012</v>
      </c>
      <c r="D7680" s="134" t="s">
        <v>455</v>
      </c>
      <c r="E7680" s="134" t="s">
        <v>415</v>
      </c>
      <c r="F7680" s="134" t="s">
        <v>452</v>
      </c>
      <c r="G7680" s="134" t="s">
        <v>349</v>
      </c>
      <c r="H7680" s="134" t="s">
        <v>1023</v>
      </c>
      <c r="I7680" s="134" t="s">
        <v>3</v>
      </c>
      <c r="J7680" s="135">
        <v>3057.4199999999992</v>
      </c>
      <c r="K7680" s="135">
        <v>660.83000000000015</v>
      </c>
      <c r="L7680" s="135">
        <v>489.15</v>
      </c>
      <c r="M7680" s="141" t="str">
        <f t="shared" si="239"/>
        <v>201601</v>
      </c>
    </row>
    <row r="7681" spans="1:13" x14ac:dyDescent="0.25">
      <c r="A7681" s="35" t="str">
        <f>VLOOKUP(B7681,ResCat!$A$2:$B$269,2,FALSE)</f>
        <v>HMOMM</v>
      </c>
      <c r="B7681" s="68" t="str">
        <f>IF(ISNA(VLOOKUP(C7681,COA!$A$2:$B$340,2,FALSE)),"XXX",VLOOKUP(C7681,COA!$A$2:$B$340,2,FALSE))</f>
        <v>R12</v>
      </c>
      <c r="C7681" s="149" t="str">
        <f t="shared" si="240"/>
        <v>0017-1009-0012</v>
      </c>
      <c r="D7681" s="134" t="s">
        <v>455</v>
      </c>
      <c r="E7681" s="134" t="s">
        <v>415</v>
      </c>
      <c r="F7681" s="134" t="s">
        <v>452</v>
      </c>
      <c r="G7681" s="134" t="s">
        <v>349</v>
      </c>
      <c r="H7681" s="134" t="s">
        <v>1023</v>
      </c>
      <c r="I7681" s="134" t="s">
        <v>2</v>
      </c>
      <c r="J7681" s="135">
        <v>-2160</v>
      </c>
      <c r="K7681" s="135">
        <v>-342.24</v>
      </c>
      <c r="L7681" s="135">
        <v>-342.24</v>
      </c>
      <c r="M7681" s="141" t="str">
        <f t="shared" si="239"/>
        <v>201601</v>
      </c>
    </row>
    <row r="7682" spans="1:13" x14ac:dyDescent="0.25">
      <c r="A7682" s="35" t="str">
        <f>VLOOKUP(B7682,ResCat!$A$2:$B$269,2,FALSE)</f>
        <v>HMOMM</v>
      </c>
      <c r="B7682" s="68" t="str">
        <f>IF(ISNA(VLOOKUP(C7682,COA!$A$2:$B$340,2,FALSE)),"XXX",VLOOKUP(C7682,COA!$A$2:$B$340,2,FALSE))</f>
        <v>R12</v>
      </c>
      <c r="C7682" s="149" t="str">
        <f t="shared" si="240"/>
        <v>0017-1009-0012</v>
      </c>
      <c r="D7682" s="134" t="s">
        <v>455</v>
      </c>
      <c r="E7682" s="134" t="s">
        <v>415</v>
      </c>
      <c r="F7682" s="134" t="s">
        <v>452</v>
      </c>
      <c r="G7682" s="134" t="s">
        <v>349</v>
      </c>
      <c r="H7682" s="134" t="s">
        <v>1023</v>
      </c>
      <c r="I7682" s="134" t="s">
        <v>1</v>
      </c>
      <c r="J7682" s="135">
        <v>-409.99999999999909</v>
      </c>
      <c r="K7682" s="135">
        <v>-1312.0900000000006</v>
      </c>
      <c r="L7682" s="135">
        <v>-1312.0900000000006</v>
      </c>
      <c r="M7682" s="141" t="str">
        <f t="shared" si="239"/>
        <v>201601</v>
      </c>
    </row>
    <row r="7683" spans="1:13" x14ac:dyDescent="0.25">
      <c r="A7683" s="35" t="str">
        <f>VLOOKUP(B7683,ResCat!$A$2:$B$269,2,FALSE)</f>
        <v>HMOMM</v>
      </c>
      <c r="B7683" s="68" t="str">
        <f>IF(ISNA(VLOOKUP(C7683,COA!$A$2:$B$340,2,FALSE)),"XXX",VLOOKUP(C7683,COA!$A$2:$B$340,2,FALSE))</f>
        <v>R12</v>
      </c>
      <c r="C7683" s="149" t="str">
        <f t="shared" si="240"/>
        <v>0017-1009-0012</v>
      </c>
      <c r="D7683" s="134" t="s">
        <v>455</v>
      </c>
      <c r="E7683" s="134" t="s">
        <v>415</v>
      </c>
      <c r="F7683" s="134" t="s">
        <v>452</v>
      </c>
      <c r="G7683" s="134" t="s">
        <v>350</v>
      </c>
      <c r="H7683" s="134" t="s">
        <v>1023</v>
      </c>
      <c r="I7683" s="134" t="s">
        <v>3</v>
      </c>
      <c r="J7683" s="135">
        <v>309.65000000000003</v>
      </c>
      <c r="K7683" s="135">
        <v>6.85</v>
      </c>
      <c r="L7683" s="135">
        <v>6.85</v>
      </c>
      <c r="M7683" s="141" t="str">
        <f t="shared" si="239"/>
        <v>201601</v>
      </c>
    </row>
    <row r="7684" spans="1:13" x14ac:dyDescent="0.25">
      <c r="A7684" s="35" t="str">
        <f>VLOOKUP(B7684,ResCat!$A$2:$B$269,2,FALSE)</f>
        <v>HMOMM</v>
      </c>
      <c r="B7684" s="68" t="str">
        <f>IF(ISNA(VLOOKUP(C7684,COA!$A$2:$B$340,2,FALSE)),"XXX",VLOOKUP(C7684,COA!$A$2:$B$340,2,FALSE))</f>
        <v>R12</v>
      </c>
      <c r="C7684" s="149" t="str">
        <f t="shared" si="240"/>
        <v>0017-1009-0012</v>
      </c>
      <c r="D7684" s="134" t="s">
        <v>455</v>
      </c>
      <c r="E7684" s="134" t="s">
        <v>415</v>
      </c>
      <c r="F7684" s="134" t="s">
        <v>452</v>
      </c>
      <c r="G7684" s="134" t="s">
        <v>350</v>
      </c>
      <c r="H7684" s="134" t="s">
        <v>1023</v>
      </c>
      <c r="I7684" s="134" t="s">
        <v>1</v>
      </c>
      <c r="J7684" s="135">
        <v>0</v>
      </c>
      <c r="K7684" s="135">
        <v>-476.24000000000024</v>
      </c>
      <c r="L7684" s="135">
        <v>-476.24000000000024</v>
      </c>
      <c r="M7684" s="141" t="str">
        <f t="shared" ref="M7684:M7747" si="241">IF(G7684&lt;$M$1,$M$1,G7684)</f>
        <v>201601</v>
      </c>
    </row>
    <row r="7685" spans="1:13" x14ac:dyDescent="0.25">
      <c r="A7685" s="35" t="str">
        <f>VLOOKUP(B7685,ResCat!$A$2:$B$269,2,FALSE)</f>
        <v>HMOMM</v>
      </c>
      <c r="B7685" s="68" t="str">
        <f>IF(ISNA(VLOOKUP(C7685,COA!$A$2:$B$340,2,FALSE)),"XXX",VLOOKUP(C7685,COA!$A$2:$B$340,2,FALSE))</f>
        <v>R12</v>
      </c>
      <c r="C7685" s="149" t="str">
        <f t="shared" ref="C7685:C7748" si="242">D7685&amp;"-"&amp;E7685&amp;"-"&amp;F7685</f>
        <v>0017-1009-0012</v>
      </c>
      <c r="D7685" s="134" t="s">
        <v>455</v>
      </c>
      <c r="E7685" s="134" t="s">
        <v>415</v>
      </c>
      <c r="F7685" s="134" t="s">
        <v>452</v>
      </c>
      <c r="G7685" s="134" t="s">
        <v>359</v>
      </c>
      <c r="H7685" s="134" t="s">
        <v>1023</v>
      </c>
      <c r="I7685" s="134" t="s">
        <v>3</v>
      </c>
      <c r="J7685" s="135">
        <v>255.60000000000039</v>
      </c>
      <c r="K7685" s="135">
        <v>-166.2299999999999</v>
      </c>
      <c r="L7685" s="135">
        <v>-280.63</v>
      </c>
      <c r="M7685" s="141" t="str">
        <f t="shared" si="241"/>
        <v>201601</v>
      </c>
    </row>
    <row r="7686" spans="1:13" x14ac:dyDescent="0.25">
      <c r="A7686" s="35" t="str">
        <f>VLOOKUP(B7686,ResCat!$A$2:$B$269,2,FALSE)</f>
        <v>HMOMM</v>
      </c>
      <c r="B7686" s="68" t="str">
        <f>IF(ISNA(VLOOKUP(C7686,COA!$A$2:$B$340,2,FALSE)),"XXX",VLOOKUP(C7686,COA!$A$2:$B$340,2,FALSE))</f>
        <v>R12</v>
      </c>
      <c r="C7686" s="149" t="str">
        <f t="shared" si="242"/>
        <v>0017-1009-0012</v>
      </c>
      <c r="D7686" s="134" t="s">
        <v>455</v>
      </c>
      <c r="E7686" s="134" t="s">
        <v>415</v>
      </c>
      <c r="F7686" s="134" t="s">
        <v>452</v>
      </c>
      <c r="G7686" s="134" t="s">
        <v>359</v>
      </c>
      <c r="H7686" s="134" t="s">
        <v>1023</v>
      </c>
      <c r="I7686" s="134" t="s">
        <v>0</v>
      </c>
      <c r="J7686" s="135">
        <v>-137493.47</v>
      </c>
      <c r="K7686" s="135">
        <v>-11985.07</v>
      </c>
      <c r="L7686" s="135">
        <v>-11985.07</v>
      </c>
      <c r="M7686" s="141" t="str">
        <f t="shared" si="241"/>
        <v>201601</v>
      </c>
    </row>
    <row r="7687" spans="1:13" x14ac:dyDescent="0.25">
      <c r="A7687" s="35" t="str">
        <f>VLOOKUP(B7687,ResCat!$A$2:$B$269,2,FALSE)</f>
        <v>HMOMM</v>
      </c>
      <c r="B7687" s="68" t="str">
        <f>IF(ISNA(VLOOKUP(C7687,COA!$A$2:$B$340,2,FALSE)),"XXX",VLOOKUP(C7687,COA!$A$2:$B$340,2,FALSE))</f>
        <v>R12</v>
      </c>
      <c r="C7687" s="149" t="str">
        <f t="shared" si="242"/>
        <v>0017-1009-0012</v>
      </c>
      <c r="D7687" s="134" t="s">
        <v>455</v>
      </c>
      <c r="E7687" s="134" t="s">
        <v>415</v>
      </c>
      <c r="F7687" s="134" t="s">
        <v>452</v>
      </c>
      <c r="G7687" s="134" t="s">
        <v>359</v>
      </c>
      <c r="H7687" s="134" t="s">
        <v>1023</v>
      </c>
      <c r="I7687" s="134" t="s">
        <v>2</v>
      </c>
      <c r="J7687" s="135">
        <v>-1414.85</v>
      </c>
      <c r="K7687" s="135">
        <v>-1444.3700000000001</v>
      </c>
      <c r="L7687" s="135">
        <v>-1293.94</v>
      </c>
      <c r="M7687" s="141" t="str">
        <f t="shared" si="241"/>
        <v>201601</v>
      </c>
    </row>
    <row r="7688" spans="1:13" x14ac:dyDescent="0.25">
      <c r="A7688" s="35" t="str">
        <f>VLOOKUP(B7688,ResCat!$A$2:$B$269,2,FALSE)</f>
        <v>HMOMM</v>
      </c>
      <c r="B7688" s="68" t="str">
        <f>IF(ISNA(VLOOKUP(C7688,COA!$A$2:$B$340,2,FALSE)),"XXX",VLOOKUP(C7688,COA!$A$2:$B$340,2,FALSE))</f>
        <v>R12</v>
      </c>
      <c r="C7688" s="149" t="str">
        <f t="shared" si="242"/>
        <v>0017-1009-0012</v>
      </c>
      <c r="D7688" s="134" t="s">
        <v>455</v>
      </c>
      <c r="E7688" s="134" t="s">
        <v>415</v>
      </c>
      <c r="F7688" s="134" t="s">
        <v>452</v>
      </c>
      <c r="G7688" s="134" t="s">
        <v>359</v>
      </c>
      <c r="H7688" s="134" t="s">
        <v>1023</v>
      </c>
      <c r="I7688" s="134" t="s">
        <v>1</v>
      </c>
      <c r="J7688" s="135">
        <v>4806.9999999999991</v>
      </c>
      <c r="K7688" s="135">
        <v>275.53000000000048</v>
      </c>
      <c r="L7688" s="135">
        <v>210.53000000000037</v>
      </c>
      <c r="M7688" s="141" t="str">
        <f t="shared" si="241"/>
        <v>201601</v>
      </c>
    </row>
    <row r="7689" spans="1:13" x14ac:dyDescent="0.25">
      <c r="A7689" s="35" t="str">
        <f>VLOOKUP(B7689,ResCat!$A$2:$B$269,2,FALSE)</f>
        <v>HMOMM</v>
      </c>
      <c r="B7689" s="68" t="str">
        <f>IF(ISNA(VLOOKUP(C7689,COA!$A$2:$B$340,2,FALSE)),"XXX",VLOOKUP(C7689,COA!$A$2:$B$340,2,FALSE))</f>
        <v>R12</v>
      </c>
      <c r="C7689" s="149" t="str">
        <f t="shared" si="242"/>
        <v>0017-1009-0012</v>
      </c>
      <c r="D7689" s="134" t="s">
        <v>455</v>
      </c>
      <c r="E7689" s="134" t="s">
        <v>415</v>
      </c>
      <c r="F7689" s="134" t="s">
        <v>452</v>
      </c>
      <c r="G7689" s="134" t="s">
        <v>354</v>
      </c>
      <c r="H7689" s="134" t="s">
        <v>1023</v>
      </c>
      <c r="I7689" s="134" t="s">
        <v>3</v>
      </c>
      <c r="J7689" s="135">
        <v>-216.15999999999997</v>
      </c>
      <c r="K7689" s="135">
        <v>-14.72999999999999</v>
      </c>
      <c r="L7689" s="135">
        <v>-11.780000000000001</v>
      </c>
      <c r="M7689" s="141" t="str">
        <f t="shared" si="241"/>
        <v>201601</v>
      </c>
    </row>
    <row r="7690" spans="1:13" x14ac:dyDescent="0.25">
      <c r="A7690" s="35" t="str">
        <f>VLOOKUP(B7690,ResCat!$A$2:$B$269,2,FALSE)</f>
        <v>HMOMM</v>
      </c>
      <c r="B7690" s="68" t="str">
        <f>IF(ISNA(VLOOKUP(C7690,COA!$A$2:$B$340,2,FALSE)),"XXX",VLOOKUP(C7690,COA!$A$2:$B$340,2,FALSE))</f>
        <v>R12</v>
      </c>
      <c r="C7690" s="149" t="str">
        <f t="shared" si="242"/>
        <v>0017-1009-0012</v>
      </c>
      <c r="D7690" s="134" t="s">
        <v>455</v>
      </c>
      <c r="E7690" s="134" t="s">
        <v>415</v>
      </c>
      <c r="F7690" s="134" t="s">
        <v>452</v>
      </c>
      <c r="G7690" s="134" t="s">
        <v>354</v>
      </c>
      <c r="H7690" s="134" t="s">
        <v>1023</v>
      </c>
      <c r="I7690" s="134" t="s">
        <v>0</v>
      </c>
      <c r="J7690" s="135">
        <v>-3.1832314562052488E-12</v>
      </c>
      <c r="K7690" s="135">
        <v>10308.810000000001</v>
      </c>
      <c r="L7690" s="135">
        <v>10309.790000000001</v>
      </c>
      <c r="M7690" s="141" t="str">
        <f t="shared" si="241"/>
        <v>201601</v>
      </c>
    </row>
    <row r="7691" spans="1:13" x14ac:dyDescent="0.25">
      <c r="A7691" s="35" t="str">
        <f>VLOOKUP(B7691,ResCat!$A$2:$B$269,2,FALSE)</f>
        <v>HMOMM</v>
      </c>
      <c r="B7691" s="68" t="str">
        <f>IF(ISNA(VLOOKUP(C7691,COA!$A$2:$B$340,2,FALSE)),"XXX",VLOOKUP(C7691,COA!$A$2:$B$340,2,FALSE))</f>
        <v>R12</v>
      </c>
      <c r="C7691" s="149" t="str">
        <f t="shared" si="242"/>
        <v>0017-1009-0012</v>
      </c>
      <c r="D7691" s="134" t="s">
        <v>455</v>
      </c>
      <c r="E7691" s="134" t="s">
        <v>415</v>
      </c>
      <c r="F7691" s="134" t="s">
        <v>452</v>
      </c>
      <c r="G7691" s="134" t="s">
        <v>354</v>
      </c>
      <c r="H7691" s="134" t="s">
        <v>1023</v>
      </c>
      <c r="I7691" s="134" t="s">
        <v>2</v>
      </c>
      <c r="J7691" s="135">
        <v>-350</v>
      </c>
      <c r="K7691" s="135">
        <v>-250.39</v>
      </c>
      <c r="L7691" s="135">
        <v>-250.39</v>
      </c>
      <c r="M7691" s="141" t="str">
        <f t="shared" si="241"/>
        <v>201601</v>
      </c>
    </row>
    <row r="7692" spans="1:13" x14ac:dyDescent="0.25">
      <c r="A7692" s="35" t="str">
        <f>VLOOKUP(B7692,ResCat!$A$2:$B$269,2,FALSE)</f>
        <v>HMOMM</v>
      </c>
      <c r="B7692" s="68" t="str">
        <f>IF(ISNA(VLOOKUP(C7692,COA!$A$2:$B$340,2,FALSE)),"XXX",VLOOKUP(C7692,COA!$A$2:$B$340,2,FALSE))</f>
        <v>R12</v>
      </c>
      <c r="C7692" s="149" t="str">
        <f t="shared" si="242"/>
        <v>0017-1009-0012</v>
      </c>
      <c r="D7692" s="134" t="s">
        <v>455</v>
      </c>
      <c r="E7692" s="134" t="s">
        <v>415</v>
      </c>
      <c r="F7692" s="134" t="s">
        <v>452</v>
      </c>
      <c r="G7692" s="134" t="s">
        <v>354</v>
      </c>
      <c r="H7692" s="134" t="s">
        <v>1023</v>
      </c>
      <c r="I7692" s="134" t="s">
        <v>1</v>
      </c>
      <c r="J7692" s="135">
        <v>0</v>
      </c>
      <c r="K7692" s="135">
        <v>-1131</v>
      </c>
      <c r="L7692" s="135">
        <v>-1131</v>
      </c>
      <c r="M7692" s="141" t="str">
        <f t="shared" si="241"/>
        <v>201601</v>
      </c>
    </row>
    <row r="7693" spans="1:13" x14ac:dyDescent="0.25">
      <c r="A7693" s="35" t="str">
        <f>VLOOKUP(B7693,ResCat!$A$2:$B$269,2,FALSE)</f>
        <v>HMOMM</v>
      </c>
      <c r="B7693" s="68" t="str">
        <f>IF(ISNA(VLOOKUP(C7693,COA!$A$2:$B$340,2,FALSE)),"XXX",VLOOKUP(C7693,COA!$A$2:$B$340,2,FALSE))</f>
        <v>R12</v>
      </c>
      <c r="C7693" s="149" t="str">
        <f t="shared" si="242"/>
        <v>0017-1009-0012</v>
      </c>
      <c r="D7693" s="134" t="s">
        <v>455</v>
      </c>
      <c r="E7693" s="134" t="s">
        <v>415</v>
      </c>
      <c r="F7693" s="134" t="s">
        <v>452</v>
      </c>
      <c r="G7693" s="134" t="s">
        <v>366</v>
      </c>
      <c r="H7693" s="134" t="s">
        <v>1023</v>
      </c>
      <c r="I7693" s="134" t="s">
        <v>3</v>
      </c>
      <c r="J7693" s="135">
        <v>-3504.84</v>
      </c>
      <c r="K7693" s="135">
        <v>-2256.38</v>
      </c>
      <c r="L7693" s="135">
        <v>-2126.2200000000003</v>
      </c>
      <c r="M7693" s="141" t="str">
        <f t="shared" si="241"/>
        <v>201601</v>
      </c>
    </row>
    <row r="7694" spans="1:13" x14ac:dyDescent="0.25">
      <c r="A7694" s="35" t="str">
        <f>VLOOKUP(B7694,ResCat!$A$2:$B$269,2,FALSE)</f>
        <v>HMOMM</v>
      </c>
      <c r="B7694" s="68" t="str">
        <f>IF(ISNA(VLOOKUP(C7694,COA!$A$2:$B$340,2,FALSE)),"XXX",VLOOKUP(C7694,COA!$A$2:$B$340,2,FALSE))</f>
        <v>R12</v>
      </c>
      <c r="C7694" s="149" t="str">
        <f t="shared" si="242"/>
        <v>0017-1009-0012</v>
      </c>
      <c r="D7694" s="134" t="s">
        <v>455</v>
      </c>
      <c r="E7694" s="134" t="s">
        <v>415</v>
      </c>
      <c r="F7694" s="134" t="s">
        <v>452</v>
      </c>
      <c r="G7694" s="134" t="s">
        <v>366</v>
      </c>
      <c r="H7694" s="134" t="s">
        <v>1023</v>
      </c>
      <c r="I7694" s="134" t="s">
        <v>0</v>
      </c>
      <c r="J7694" s="135">
        <v>0</v>
      </c>
      <c r="K7694" s="135">
        <v>118.33999999999514</v>
      </c>
      <c r="L7694" s="135">
        <v>118.33999999999514</v>
      </c>
      <c r="M7694" s="141" t="str">
        <f t="shared" si="241"/>
        <v>201601</v>
      </c>
    </row>
    <row r="7695" spans="1:13" x14ac:dyDescent="0.25">
      <c r="A7695" s="35" t="str">
        <f>VLOOKUP(B7695,ResCat!$A$2:$B$269,2,FALSE)</f>
        <v>HMOMM</v>
      </c>
      <c r="B7695" s="68" t="str">
        <f>IF(ISNA(VLOOKUP(C7695,COA!$A$2:$B$340,2,FALSE)),"XXX",VLOOKUP(C7695,COA!$A$2:$B$340,2,FALSE))</f>
        <v>R12</v>
      </c>
      <c r="C7695" s="149" t="str">
        <f t="shared" si="242"/>
        <v>0017-1009-0012</v>
      </c>
      <c r="D7695" s="134" t="s">
        <v>455</v>
      </c>
      <c r="E7695" s="134" t="s">
        <v>415</v>
      </c>
      <c r="F7695" s="134" t="s">
        <v>452</v>
      </c>
      <c r="G7695" s="134" t="s">
        <v>366</v>
      </c>
      <c r="H7695" s="134" t="s">
        <v>1023</v>
      </c>
      <c r="I7695" s="134" t="s">
        <v>2</v>
      </c>
      <c r="J7695" s="135">
        <v>897</v>
      </c>
      <c r="K7695" s="135">
        <v>215.06</v>
      </c>
      <c r="L7695" s="135">
        <v>215.06</v>
      </c>
      <c r="M7695" s="141" t="str">
        <f t="shared" si="241"/>
        <v>201601</v>
      </c>
    </row>
    <row r="7696" spans="1:13" x14ac:dyDescent="0.25">
      <c r="A7696" s="35" t="str">
        <f>VLOOKUP(B7696,ResCat!$A$2:$B$269,2,FALSE)</f>
        <v>HMOMM</v>
      </c>
      <c r="B7696" s="68" t="str">
        <f>IF(ISNA(VLOOKUP(C7696,COA!$A$2:$B$340,2,FALSE)),"XXX",VLOOKUP(C7696,COA!$A$2:$B$340,2,FALSE))</f>
        <v>R12</v>
      </c>
      <c r="C7696" s="149" t="str">
        <f t="shared" si="242"/>
        <v>0017-1009-0012</v>
      </c>
      <c r="D7696" s="134" t="s">
        <v>455</v>
      </c>
      <c r="E7696" s="134" t="s">
        <v>415</v>
      </c>
      <c r="F7696" s="134" t="s">
        <v>452</v>
      </c>
      <c r="G7696" s="134" t="s">
        <v>366</v>
      </c>
      <c r="H7696" s="134" t="s">
        <v>1023</v>
      </c>
      <c r="I7696" s="134" t="s">
        <v>1</v>
      </c>
      <c r="J7696" s="135">
        <v>0</v>
      </c>
      <c r="K7696" s="135">
        <v>-67.520000000000081</v>
      </c>
      <c r="L7696" s="135">
        <v>-67.520000000000081</v>
      </c>
      <c r="M7696" s="141" t="str">
        <f t="shared" si="241"/>
        <v>201601</v>
      </c>
    </row>
    <row r="7697" spans="1:13" x14ac:dyDescent="0.25">
      <c r="A7697" s="35" t="str">
        <f>VLOOKUP(B7697,ResCat!$A$2:$B$269,2,FALSE)</f>
        <v>HMOMM</v>
      </c>
      <c r="B7697" s="68" t="str">
        <f>IF(ISNA(VLOOKUP(C7697,COA!$A$2:$B$340,2,FALSE)),"XXX",VLOOKUP(C7697,COA!$A$2:$B$340,2,FALSE))</f>
        <v>R12</v>
      </c>
      <c r="C7697" s="149" t="str">
        <f t="shared" si="242"/>
        <v>0017-1009-0012</v>
      </c>
      <c r="D7697" s="134" t="s">
        <v>455</v>
      </c>
      <c r="E7697" s="134" t="s">
        <v>415</v>
      </c>
      <c r="F7697" s="134" t="s">
        <v>452</v>
      </c>
      <c r="G7697" s="134" t="s">
        <v>337</v>
      </c>
      <c r="H7697" s="134" t="s">
        <v>1023</v>
      </c>
      <c r="I7697" s="134" t="s">
        <v>3</v>
      </c>
      <c r="J7697" s="135">
        <v>-577.93999999999994</v>
      </c>
      <c r="K7697" s="135">
        <v>-520.78</v>
      </c>
      <c r="L7697" s="135">
        <v>-448.97</v>
      </c>
      <c r="M7697" s="141" t="str">
        <f t="shared" si="241"/>
        <v>201601</v>
      </c>
    </row>
    <row r="7698" spans="1:13" x14ac:dyDescent="0.25">
      <c r="A7698" s="35" t="str">
        <f>VLOOKUP(B7698,ResCat!$A$2:$B$269,2,FALSE)</f>
        <v>HMOMM</v>
      </c>
      <c r="B7698" s="68" t="str">
        <f>IF(ISNA(VLOOKUP(C7698,COA!$A$2:$B$340,2,FALSE)),"XXX",VLOOKUP(C7698,COA!$A$2:$B$340,2,FALSE))</f>
        <v>R12</v>
      </c>
      <c r="C7698" s="149" t="str">
        <f t="shared" si="242"/>
        <v>0017-1009-0012</v>
      </c>
      <c r="D7698" s="134" t="s">
        <v>455</v>
      </c>
      <c r="E7698" s="134" t="s">
        <v>415</v>
      </c>
      <c r="F7698" s="134" t="s">
        <v>452</v>
      </c>
      <c r="G7698" s="134" t="s">
        <v>337</v>
      </c>
      <c r="H7698" s="134" t="s">
        <v>1023</v>
      </c>
      <c r="I7698" s="134" t="s">
        <v>0</v>
      </c>
      <c r="J7698" s="135">
        <v>36186.979999999989</v>
      </c>
      <c r="K7698" s="135">
        <v>8711.83</v>
      </c>
      <c r="L7698" s="135">
        <v>8636.83</v>
      </c>
      <c r="M7698" s="141" t="str">
        <f t="shared" si="241"/>
        <v>201601</v>
      </c>
    </row>
    <row r="7699" spans="1:13" x14ac:dyDescent="0.25">
      <c r="A7699" s="35" t="str">
        <f>VLOOKUP(B7699,ResCat!$A$2:$B$269,2,FALSE)</f>
        <v>HMOMM</v>
      </c>
      <c r="B7699" s="68" t="str">
        <f>IF(ISNA(VLOOKUP(C7699,COA!$A$2:$B$340,2,FALSE)),"XXX",VLOOKUP(C7699,COA!$A$2:$B$340,2,FALSE))</f>
        <v>R12</v>
      </c>
      <c r="C7699" s="149" t="str">
        <f t="shared" si="242"/>
        <v>0017-1009-0012</v>
      </c>
      <c r="D7699" s="134" t="s">
        <v>455</v>
      </c>
      <c r="E7699" s="134" t="s">
        <v>415</v>
      </c>
      <c r="F7699" s="134" t="s">
        <v>452</v>
      </c>
      <c r="G7699" s="134" t="s">
        <v>337</v>
      </c>
      <c r="H7699" s="134" t="s">
        <v>1023</v>
      </c>
      <c r="I7699" s="134" t="s">
        <v>2</v>
      </c>
      <c r="J7699" s="135">
        <v>-78</v>
      </c>
      <c r="K7699" s="135">
        <v>-224.74999999999957</v>
      </c>
      <c r="L7699" s="135">
        <v>649.96999999999912</v>
      </c>
      <c r="M7699" s="141" t="str">
        <f t="shared" si="241"/>
        <v>201601</v>
      </c>
    </row>
    <row r="7700" spans="1:13" x14ac:dyDescent="0.25">
      <c r="A7700" s="35" t="str">
        <f>VLOOKUP(B7700,ResCat!$A$2:$B$269,2,FALSE)</f>
        <v>HMOMM</v>
      </c>
      <c r="B7700" s="68" t="str">
        <f>IF(ISNA(VLOOKUP(C7700,COA!$A$2:$B$340,2,FALSE)),"XXX",VLOOKUP(C7700,COA!$A$2:$B$340,2,FALSE))</f>
        <v>R12</v>
      </c>
      <c r="C7700" s="149" t="str">
        <f t="shared" si="242"/>
        <v>0017-1009-0012</v>
      </c>
      <c r="D7700" s="134" t="s">
        <v>455</v>
      </c>
      <c r="E7700" s="134" t="s">
        <v>415</v>
      </c>
      <c r="F7700" s="134" t="s">
        <v>452</v>
      </c>
      <c r="G7700" s="134" t="s">
        <v>337</v>
      </c>
      <c r="H7700" s="134" t="s">
        <v>1023</v>
      </c>
      <c r="I7700" s="134" t="s">
        <v>1</v>
      </c>
      <c r="J7700" s="135">
        <v>0</v>
      </c>
      <c r="K7700" s="135">
        <v>-3070.4799999999996</v>
      </c>
      <c r="L7700" s="135">
        <v>-2429.4699999999993</v>
      </c>
      <c r="M7700" s="141" t="str">
        <f t="shared" si="241"/>
        <v>201601</v>
      </c>
    </row>
    <row r="7701" spans="1:13" x14ac:dyDescent="0.25">
      <c r="A7701" s="35" t="str">
        <f>VLOOKUP(B7701,ResCat!$A$2:$B$269,2,FALSE)</f>
        <v>HMOMM</v>
      </c>
      <c r="B7701" s="68" t="str">
        <f>IF(ISNA(VLOOKUP(C7701,COA!$A$2:$B$340,2,FALSE)),"XXX",VLOOKUP(C7701,COA!$A$2:$B$340,2,FALSE))</f>
        <v>R12</v>
      </c>
      <c r="C7701" s="149" t="str">
        <f t="shared" si="242"/>
        <v>0017-1009-0012</v>
      </c>
      <c r="D7701" s="134" t="s">
        <v>455</v>
      </c>
      <c r="E7701" s="134" t="s">
        <v>415</v>
      </c>
      <c r="F7701" s="134" t="s">
        <v>452</v>
      </c>
      <c r="G7701" s="134" t="s">
        <v>352</v>
      </c>
      <c r="H7701" s="134" t="s">
        <v>1023</v>
      </c>
      <c r="I7701" s="134" t="s">
        <v>3</v>
      </c>
      <c r="J7701" s="135">
        <v>-4558.6599999999989</v>
      </c>
      <c r="K7701" s="135">
        <v>-2111.9900000000002</v>
      </c>
      <c r="L7701" s="135">
        <v>-1982.5199999999998</v>
      </c>
      <c r="M7701" s="141" t="str">
        <f t="shared" si="241"/>
        <v>201602</v>
      </c>
    </row>
    <row r="7702" spans="1:13" x14ac:dyDescent="0.25">
      <c r="A7702" s="35" t="str">
        <f>VLOOKUP(B7702,ResCat!$A$2:$B$269,2,FALSE)</f>
        <v>HMOMM</v>
      </c>
      <c r="B7702" s="68" t="str">
        <f>IF(ISNA(VLOOKUP(C7702,COA!$A$2:$B$340,2,FALSE)),"XXX",VLOOKUP(C7702,COA!$A$2:$B$340,2,FALSE))</f>
        <v>R12</v>
      </c>
      <c r="C7702" s="149" t="str">
        <f t="shared" si="242"/>
        <v>0017-1009-0012</v>
      </c>
      <c r="D7702" s="134" t="s">
        <v>455</v>
      </c>
      <c r="E7702" s="134" t="s">
        <v>415</v>
      </c>
      <c r="F7702" s="134" t="s">
        <v>452</v>
      </c>
      <c r="G7702" s="134" t="s">
        <v>352</v>
      </c>
      <c r="H7702" s="134" t="s">
        <v>1023</v>
      </c>
      <c r="I7702" s="134" t="s">
        <v>0</v>
      </c>
      <c r="J7702" s="135">
        <v>-7944</v>
      </c>
      <c r="K7702" s="135">
        <v>-6772.38</v>
      </c>
      <c r="L7702" s="135">
        <v>-5872.38</v>
      </c>
      <c r="M7702" s="141" t="str">
        <f t="shared" si="241"/>
        <v>201602</v>
      </c>
    </row>
    <row r="7703" spans="1:13" x14ac:dyDescent="0.25">
      <c r="A7703" s="35" t="str">
        <f>VLOOKUP(B7703,ResCat!$A$2:$B$269,2,FALSE)</f>
        <v>HMOMM</v>
      </c>
      <c r="B7703" s="68" t="str">
        <f>IF(ISNA(VLOOKUP(C7703,COA!$A$2:$B$340,2,FALSE)),"XXX",VLOOKUP(C7703,COA!$A$2:$B$340,2,FALSE))</f>
        <v>R12</v>
      </c>
      <c r="C7703" s="149" t="str">
        <f t="shared" si="242"/>
        <v>0017-1009-0012</v>
      </c>
      <c r="D7703" s="134" t="s">
        <v>455</v>
      </c>
      <c r="E7703" s="134" t="s">
        <v>415</v>
      </c>
      <c r="F7703" s="134" t="s">
        <v>452</v>
      </c>
      <c r="G7703" s="134" t="s">
        <v>352</v>
      </c>
      <c r="H7703" s="134" t="s">
        <v>1023</v>
      </c>
      <c r="I7703" s="134" t="s">
        <v>2</v>
      </c>
      <c r="J7703" s="135">
        <v>10224.200000000001</v>
      </c>
      <c r="K7703" s="135">
        <v>5659.67</v>
      </c>
      <c r="L7703" s="135">
        <v>6153.9300000000012</v>
      </c>
      <c r="M7703" s="141" t="str">
        <f t="shared" si="241"/>
        <v>201602</v>
      </c>
    </row>
    <row r="7704" spans="1:13" x14ac:dyDescent="0.25">
      <c r="A7704" s="35" t="str">
        <f>VLOOKUP(B7704,ResCat!$A$2:$B$269,2,FALSE)</f>
        <v>HMOMM</v>
      </c>
      <c r="B7704" s="68" t="str">
        <f>IF(ISNA(VLOOKUP(C7704,COA!$A$2:$B$340,2,FALSE)),"XXX",VLOOKUP(C7704,COA!$A$2:$B$340,2,FALSE))</f>
        <v>R12</v>
      </c>
      <c r="C7704" s="149" t="str">
        <f t="shared" si="242"/>
        <v>0017-1009-0012</v>
      </c>
      <c r="D7704" s="134" t="s">
        <v>455</v>
      </c>
      <c r="E7704" s="134" t="s">
        <v>415</v>
      </c>
      <c r="F7704" s="134" t="s">
        <v>452</v>
      </c>
      <c r="G7704" s="134" t="s">
        <v>352</v>
      </c>
      <c r="H7704" s="134" t="s">
        <v>1023</v>
      </c>
      <c r="I7704" s="134" t="s">
        <v>1</v>
      </c>
      <c r="J7704" s="135">
        <v>1.8189894035458565E-12</v>
      </c>
      <c r="K7704" s="135">
        <v>6950.3300000000017</v>
      </c>
      <c r="L7704" s="135">
        <v>8050.3299999999981</v>
      </c>
      <c r="M7704" s="141" t="str">
        <f t="shared" si="241"/>
        <v>201602</v>
      </c>
    </row>
    <row r="7705" spans="1:13" x14ac:dyDescent="0.25">
      <c r="A7705" s="35" t="str">
        <f>VLOOKUP(B7705,ResCat!$A$2:$B$269,2,FALSE)</f>
        <v>HMOMM</v>
      </c>
      <c r="B7705" s="68" t="str">
        <f>IF(ISNA(VLOOKUP(C7705,COA!$A$2:$B$340,2,FALSE)),"XXX",VLOOKUP(C7705,COA!$A$2:$B$340,2,FALSE))</f>
        <v>R12</v>
      </c>
      <c r="C7705" s="149" t="str">
        <f t="shared" si="242"/>
        <v>0017-1009-0012</v>
      </c>
      <c r="D7705" s="134" t="s">
        <v>455</v>
      </c>
      <c r="E7705" s="134" t="s">
        <v>415</v>
      </c>
      <c r="F7705" s="134" t="s">
        <v>452</v>
      </c>
      <c r="G7705" s="134" t="s">
        <v>347</v>
      </c>
      <c r="H7705" s="134" t="s">
        <v>1023</v>
      </c>
      <c r="I7705" s="134" t="s">
        <v>3</v>
      </c>
      <c r="J7705" s="135">
        <v>-369.76999999999987</v>
      </c>
      <c r="K7705" s="135">
        <v>-429.86</v>
      </c>
      <c r="L7705" s="135">
        <v>-394.29999999999995</v>
      </c>
      <c r="M7705" s="141" t="str">
        <f t="shared" si="241"/>
        <v>201603</v>
      </c>
    </row>
    <row r="7706" spans="1:13" x14ac:dyDescent="0.25">
      <c r="A7706" s="35" t="str">
        <f>VLOOKUP(B7706,ResCat!$A$2:$B$269,2,FALSE)</f>
        <v>HMOMM</v>
      </c>
      <c r="B7706" s="68" t="str">
        <f>IF(ISNA(VLOOKUP(C7706,COA!$A$2:$B$340,2,FALSE)),"XXX",VLOOKUP(C7706,COA!$A$2:$B$340,2,FALSE))</f>
        <v>R12</v>
      </c>
      <c r="C7706" s="149" t="str">
        <f t="shared" si="242"/>
        <v>0017-1009-0012</v>
      </c>
      <c r="D7706" s="134" t="s">
        <v>455</v>
      </c>
      <c r="E7706" s="134" t="s">
        <v>415</v>
      </c>
      <c r="F7706" s="134" t="s">
        <v>452</v>
      </c>
      <c r="G7706" s="134" t="s">
        <v>347</v>
      </c>
      <c r="H7706" s="134" t="s">
        <v>1023</v>
      </c>
      <c r="I7706" s="134" t="s">
        <v>0</v>
      </c>
      <c r="J7706" s="135">
        <v>-18702.349999999999</v>
      </c>
      <c r="K7706" s="135">
        <v>-8257.15</v>
      </c>
      <c r="L7706" s="135">
        <v>-7982.15</v>
      </c>
      <c r="M7706" s="141" t="str">
        <f t="shared" si="241"/>
        <v>201603</v>
      </c>
    </row>
    <row r="7707" spans="1:13" x14ac:dyDescent="0.25">
      <c r="A7707" s="35" t="str">
        <f>VLOOKUP(B7707,ResCat!$A$2:$B$269,2,FALSE)</f>
        <v>HMOMM</v>
      </c>
      <c r="B7707" s="68" t="str">
        <f>IF(ISNA(VLOOKUP(C7707,COA!$A$2:$B$340,2,FALSE)),"XXX",VLOOKUP(C7707,COA!$A$2:$B$340,2,FALSE))</f>
        <v>R12</v>
      </c>
      <c r="C7707" s="149" t="str">
        <f t="shared" si="242"/>
        <v>0017-1009-0012</v>
      </c>
      <c r="D7707" s="134" t="s">
        <v>455</v>
      </c>
      <c r="E7707" s="134" t="s">
        <v>415</v>
      </c>
      <c r="F7707" s="134" t="s">
        <v>452</v>
      </c>
      <c r="G7707" s="134" t="s">
        <v>347</v>
      </c>
      <c r="H7707" s="134" t="s">
        <v>1023</v>
      </c>
      <c r="I7707" s="134" t="s">
        <v>2</v>
      </c>
      <c r="J7707" s="135">
        <v>872.72000000000025</v>
      </c>
      <c r="K7707" s="135">
        <v>57.650000000000333</v>
      </c>
      <c r="L7707" s="135">
        <v>1212.1899999999996</v>
      </c>
      <c r="M7707" s="141" t="str">
        <f t="shared" si="241"/>
        <v>201603</v>
      </c>
    </row>
    <row r="7708" spans="1:13" x14ac:dyDescent="0.25">
      <c r="A7708" s="35" t="str">
        <f>VLOOKUP(B7708,ResCat!$A$2:$B$269,2,FALSE)</f>
        <v>HMOMM</v>
      </c>
      <c r="B7708" s="68" t="str">
        <f>IF(ISNA(VLOOKUP(C7708,COA!$A$2:$B$340,2,FALSE)),"XXX",VLOOKUP(C7708,COA!$A$2:$B$340,2,FALSE))</f>
        <v>R12</v>
      </c>
      <c r="C7708" s="149" t="str">
        <f t="shared" si="242"/>
        <v>0017-1009-0012</v>
      </c>
      <c r="D7708" s="134" t="s">
        <v>455</v>
      </c>
      <c r="E7708" s="134" t="s">
        <v>415</v>
      </c>
      <c r="F7708" s="134" t="s">
        <v>452</v>
      </c>
      <c r="G7708" s="134" t="s">
        <v>347</v>
      </c>
      <c r="H7708" s="134" t="s">
        <v>1023</v>
      </c>
      <c r="I7708" s="134" t="s">
        <v>1</v>
      </c>
      <c r="J7708" s="135">
        <v>7701.7600000000011</v>
      </c>
      <c r="K7708" s="135">
        <v>1692.3</v>
      </c>
      <c r="L7708" s="135">
        <v>2092.7399999999998</v>
      </c>
      <c r="M7708" s="141" t="str">
        <f t="shared" si="241"/>
        <v>201603</v>
      </c>
    </row>
    <row r="7709" spans="1:13" x14ac:dyDescent="0.25">
      <c r="A7709" s="35" t="str">
        <f>VLOOKUP(B7709,ResCat!$A$2:$B$269,2,FALSE)</f>
        <v>HMOMM</v>
      </c>
      <c r="B7709" s="68" t="str">
        <f>IF(ISNA(VLOOKUP(C7709,COA!$A$2:$B$340,2,FALSE)),"XXX",VLOOKUP(C7709,COA!$A$2:$B$340,2,FALSE))</f>
        <v>R12</v>
      </c>
      <c r="C7709" s="149" t="str">
        <f t="shared" si="242"/>
        <v>0017-1009-0012</v>
      </c>
      <c r="D7709" s="134" t="s">
        <v>455</v>
      </c>
      <c r="E7709" s="134" t="s">
        <v>415</v>
      </c>
      <c r="F7709" s="134" t="s">
        <v>452</v>
      </c>
      <c r="G7709" s="134" t="s">
        <v>361</v>
      </c>
      <c r="H7709" s="134" t="s">
        <v>1023</v>
      </c>
      <c r="I7709" s="134" t="s">
        <v>3</v>
      </c>
      <c r="J7709" s="135">
        <v>-3849.4100000000003</v>
      </c>
      <c r="K7709" s="135">
        <v>-792.06</v>
      </c>
      <c r="L7709" s="135">
        <v>-269.92</v>
      </c>
      <c r="M7709" s="141" t="str">
        <f t="shared" si="241"/>
        <v>201604</v>
      </c>
    </row>
    <row r="7710" spans="1:13" x14ac:dyDescent="0.25">
      <c r="A7710" s="35" t="str">
        <f>VLOOKUP(B7710,ResCat!$A$2:$B$269,2,FALSE)</f>
        <v>HMOMM</v>
      </c>
      <c r="B7710" s="68" t="str">
        <f>IF(ISNA(VLOOKUP(C7710,COA!$A$2:$B$340,2,FALSE)),"XXX",VLOOKUP(C7710,COA!$A$2:$B$340,2,FALSE))</f>
        <v>R12</v>
      </c>
      <c r="C7710" s="149" t="str">
        <f t="shared" si="242"/>
        <v>0017-1009-0012</v>
      </c>
      <c r="D7710" s="134" t="s">
        <v>455</v>
      </c>
      <c r="E7710" s="134" t="s">
        <v>415</v>
      </c>
      <c r="F7710" s="134" t="s">
        <v>452</v>
      </c>
      <c r="G7710" s="134" t="s">
        <v>361</v>
      </c>
      <c r="H7710" s="134" t="s">
        <v>1023</v>
      </c>
      <c r="I7710" s="134" t="s">
        <v>0</v>
      </c>
      <c r="J7710" s="135">
        <v>13556.879999999997</v>
      </c>
      <c r="K7710" s="135">
        <v>-2695.92</v>
      </c>
      <c r="L7710" s="135">
        <v>-2695.92</v>
      </c>
      <c r="M7710" s="141" t="str">
        <f t="shared" si="241"/>
        <v>201604</v>
      </c>
    </row>
    <row r="7711" spans="1:13" x14ac:dyDescent="0.25">
      <c r="A7711" s="35" t="str">
        <f>VLOOKUP(B7711,ResCat!$A$2:$B$269,2,FALSE)</f>
        <v>HMOMM</v>
      </c>
      <c r="B7711" s="68" t="str">
        <f>IF(ISNA(VLOOKUP(C7711,COA!$A$2:$B$340,2,FALSE)),"XXX",VLOOKUP(C7711,COA!$A$2:$B$340,2,FALSE))</f>
        <v>R12</v>
      </c>
      <c r="C7711" s="149" t="str">
        <f t="shared" si="242"/>
        <v>0017-1009-0012</v>
      </c>
      <c r="D7711" s="134" t="s">
        <v>455</v>
      </c>
      <c r="E7711" s="134" t="s">
        <v>415</v>
      </c>
      <c r="F7711" s="134" t="s">
        <v>452</v>
      </c>
      <c r="G7711" s="134" t="s">
        <v>361</v>
      </c>
      <c r="H7711" s="134" t="s">
        <v>1023</v>
      </c>
      <c r="I7711" s="134" t="s">
        <v>2</v>
      </c>
      <c r="J7711" s="135">
        <v>-315</v>
      </c>
      <c r="K7711" s="135">
        <v>-192.66999999999996</v>
      </c>
      <c r="L7711" s="135">
        <v>794.9100000000002</v>
      </c>
      <c r="M7711" s="141" t="str">
        <f t="shared" si="241"/>
        <v>201604</v>
      </c>
    </row>
    <row r="7712" spans="1:13" x14ac:dyDescent="0.25">
      <c r="A7712" s="35" t="str">
        <f>VLOOKUP(B7712,ResCat!$A$2:$B$269,2,FALSE)</f>
        <v>HMOMM</v>
      </c>
      <c r="B7712" s="68" t="str">
        <f>IF(ISNA(VLOOKUP(C7712,COA!$A$2:$B$340,2,FALSE)),"XXX",VLOOKUP(C7712,COA!$A$2:$B$340,2,FALSE))</f>
        <v>R12</v>
      </c>
      <c r="C7712" s="149" t="str">
        <f t="shared" si="242"/>
        <v>0017-1009-0012</v>
      </c>
      <c r="D7712" s="134" t="s">
        <v>455</v>
      </c>
      <c r="E7712" s="134" t="s">
        <v>415</v>
      </c>
      <c r="F7712" s="134" t="s">
        <v>452</v>
      </c>
      <c r="G7712" s="134" t="s">
        <v>361</v>
      </c>
      <c r="H7712" s="134" t="s">
        <v>1023</v>
      </c>
      <c r="I7712" s="134" t="s">
        <v>1</v>
      </c>
      <c r="J7712" s="135">
        <v>4.5474735088646412E-13</v>
      </c>
      <c r="K7712" s="135">
        <v>-962.12000000000023</v>
      </c>
      <c r="L7712" s="135">
        <v>237.96999999999954</v>
      </c>
      <c r="M7712" s="141" t="str">
        <f t="shared" si="241"/>
        <v>201604</v>
      </c>
    </row>
    <row r="7713" spans="1:13" x14ac:dyDescent="0.25">
      <c r="A7713" s="35" t="str">
        <f>VLOOKUP(B7713,ResCat!$A$2:$B$269,2,FALSE)</f>
        <v>HMOMM</v>
      </c>
      <c r="B7713" s="68" t="str">
        <f>IF(ISNA(VLOOKUP(C7713,COA!$A$2:$B$340,2,FALSE)),"XXX",VLOOKUP(C7713,COA!$A$2:$B$340,2,FALSE))</f>
        <v>R12</v>
      </c>
      <c r="C7713" s="149" t="str">
        <f t="shared" si="242"/>
        <v>0017-1009-0012</v>
      </c>
      <c r="D7713" s="134" t="s">
        <v>455</v>
      </c>
      <c r="E7713" s="134" t="s">
        <v>415</v>
      </c>
      <c r="F7713" s="134" t="s">
        <v>452</v>
      </c>
      <c r="G7713" s="134" t="s">
        <v>312</v>
      </c>
      <c r="H7713" s="134" t="s">
        <v>1023</v>
      </c>
      <c r="I7713" s="134" t="s">
        <v>3</v>
      </c>
      <c r="J7713" s="135">
        <v>2941.29</v>
      </c>
      <c r="K7713" s="135">
        <v>2358.7699999999991</v>
      </c>
      <c r="L7713" s="135">
        <v>2526.5199999999986</v>
      </c>
      <c r="M7713" s="141" t="str">
        <f t="shared" si="241"/>
        <v>201605</v>
      </c>
    </row>
    <row r="7714" spans="1:13" x14ac:dyDescent="0.25">
      <c r="A7714" s="35" t="str">
        <f>VLOOKUP(B7714,ResCat!$A$2:$B$269,2,FALSE)</f>
        <v>HMOMM</v>
      </c>
      <c r="B7714" s="68" t="str">
        <f>IF(ISNA(VLOOKUP(C7714,COA!$A$2:$B$340,2,FALSE)),"XXX",VLOOKUP(C7714,COA!$A$2:$B$340,2,FALSE))</f>
        <v>R12</v>
      </c>
      <c r="C7714" s="149" t="str">
        <f t="shared" si="242"/>
        <v>0017-1009-0012</v>
      </c>
      <c r="D7714" s="134" t="s">
        <v>455</v>
      </c>
      <c r="E7714" s="134" t="s">
        <v>415</v>
      </c>
      <c r="F7714" s="134" t="s">
        <v>452</v>
      </c>
      <c r="G7714" s="134" t="s">
        <v>312</v>
      </c>
      <c r="H7714" s="134" t="s">
        <v>1023</v>
      </c>
      <c r="I7714" s="134" t="s">
        <v>0</v>
      </c>
      <c r="J7714" s="135">
        <v>-107092.67000000001</v>
      </c>
      <c r="K7714" s="135">
        <v>-25859.780000000006</v>
      </c>
      <c r="L7714" s="135">
        <v>-25309.780000000006</v>
      </c>
      <c r="M7714" s="141" t="str">
        <f t="shared" si="241"/>
        <v>201605</v>
      </c>
    </row>
    <row r="7715" spans="1:13" x14ac:dyDescent="0.25">
      <c r="A7715" s="35" t="str">
        <f>VLOOKUP(B7715,ResCat!$A$2:$B$269,2,FALSE)</f>
        <v>HMOMM</v>
      </c>
      <c r="B7715" s="68" t="str">
        <f>IF(ISNA(VLOOKUP(C7715,COA!$A$2:$B$340,2,FALSE)),"XXX",VLOOKUP(C7715,COA!$A$2:$B$340,2,FALSE))</f>
        <v>R12</v>
      </c>
      <c r="C7715" s="149" t="str">
        <f t="shared" si="242"/>
        <v>0017-1009-0012</v>
      </c>
      <c r="D7715" s="134" t="s">
        <v>455</v>
      </c>
      <c r="E7715" s="134" t="s">
        <v>415</v>
      </c>
      <c r="F7715" s="134" t="s">
        <v>452</v>
      </c>
      <c r="G7715" s="134" t="s">
        <v>312</v>
      </c>
      <c r="H7715" s="134" t="s">
        <v>1023</v>
      </c>
      <c r="I7715" s="134" t="s">
        <v>2</v>
      </c>
      <c r="J7715" s="135">
        <v>5542.16</v>
      </c>
      <c r="K7715" s="135">
        <v>3828.5299999999997</v>
      </c>
      <c r="L7715" s="135">
        <v>5044.9299999999994</v>
      </c>
      <c r="M7715" s="141" t="str">
        <f t="shared" si="241"/>
        <v>201605</v>
      </c>
    </row>
    <row r="7716" spans="1:13" x14ac:dyDescent="0.25">
      <c r="A7716" s="35" t="str">
        <f>VLOOKUP(B7716,ResCat!$A$2:$B$269,2,FALSE)</f>
        <v>HMOMM</v>
      </c>
      <c r="B7716" s="68" t="str">
        <f>IF(ISNA(VLOOKUP(C7716,COA!$A$2:$B$340,2,FALSE)),"XXX",VLOOKUP(C7716,COA!$A$2:$B$340,2,FALSE))</f>
        <v>R12</v>
      </c>
      <c r="C7716" s="149" t="str">
        <f t="shared" si="242"/>
        <v>0017-1009-0012</v>
      </c>
      <c r="D7716" s="134" t="s">
        <v>455</v>
      </c>
      <c r="E7716" s="134" t="s">
        <v>415</v>
      </c>
      <c r="F7716" s="134" t="s">
        <v>452</v>
      </c>
      <c r="G7716" s="134" t="s">
        <v>312</v>
      </c>
      <c r="H7716" s="134" t="s">
        <v>1023</v>
      </c>
      <c r="I7716" s="134" t="s">
        <v>1</v>
      </c>
      <c r="J7716" s="135">
        <v>-15114.999999999993</v>
      </c>
      <c r="K7716" s="135">
        <v>-919.89999999999873</v>
      </c>
      <c r="L7716" s="135">
        <v>-523.81999999999812</v>
      </c>
      <c r="M7716" s="141" t="str">
        <f t="shared" si="241"/>
        <v>201605</v>
      </c>
    </row>
    <row r="7717" spans="1:13" x14ac:dyDescent="0.25">
      <c r="A7717" s="35" t="str">
        <f>VLOOKUP(B7717,ResCat!$A$2:$B$269,2,FALSE)</f>
        <v>HMOMM</v>
      </c>
      <c r="B7717" s="68" t="str">
        <f>IF(ISNA(VLOOKUP(C7717,COA!$A$2:$B$340,2,FALSE)),"XXX",VLOOKUP(C7717,COA!$A$2:$B$340,2,FALSE))</f>
        <v>R12</v>
      </c>
      <c r="C7717" s="149" t="str">
        <f t="shared" si="242"/>
        <v>0017-1009-0012</v>
      </c>
      <c r="D7717" s="134" t="s">
        <v>455</v>
      </c>
      <c r="E7717" s="134" t="s">
        <v>415</v>
      </c>
      <c r="F7717" s="134" t="s">
        <v>452</v>
      </c>
      <c r="G7717" s="134" t="s">
        <v>357</v>
      </c>
      <c r="H7717" s="134" t="s">
        <v>1023</v>
      </c>
      <c r="I7717" s="134" t="s">
        <v>3</v>
      </c>
      <c r="J7717" s="135">
        <v>4443.8599999999997</v>
      </c>
      <c r="K7717" s="135">
        <v>2314.7399999999993</v>
      </c>
      <c r="L7717" s="135">
        <v>2317.6899999999991</v>
      </c>
      <c r="M7717" s="141" t="str">
        <f t="shared" si="241"/>
        <v>201606</v>
      </c>
    </row>
    <row r="7718" spans="1:13" x14ac:dyDescent="0.25">
      <c r="A7718" s="35" t="str">
        <f>VLOOKUP(B7718,ResCat!$A$2:$B$269,2,FALSE)</f>
        <v>HMOMM</v>
      </c>
      <c r="B7718" s="68" t="str">
        <f>IF(ISNA(VLOOKUP(C7718,COA!$A$2:$B$340,2,FALSE)),"XXX",VLOOKUP(C7718,COA!$A$2:$B$340,2,FALSE))</f>
        <v>R12</v>
      </c>
      <c r="C7718" s="149" t="str">
        <f t="shared" si="242"/>
        <v>0017-1009-0012</v>
      </c>
      <c r="D7718" s="134" t="s">
        <v>455</v>
      </c>
      <c r="E7718" s="134" t="s">
        <v>415</v>
      </c>
      <c r="F7718" s="134" t="s">
        <v>452</v>
      </c>
      <c r="G7718" s="134" t="s">
        <v>357</v>
      </c>
      <c r="H7718" s="134" t="s">
        <v>1023</v>
      </c>
      <c r="I7718" s="134" t="s">
        <v>0</v>
      </c>
      <c r="J7718" s="135">
        <v>16140.670000000002</v>
      </c>
      <c r="K7718" s="135">
        <v>9227.69</v>
      </c>
      <c r="L7718" s="135">
        <v>8423.0499999999993</v>
      </c>
      <c r="M7718" s="141" t="str">
        <f t="shared" si="241"/>
        <v>201606</v>
      </c>
    </row>
    <row r="7719" spans="1:13" x14ac:dyDescent="0.25">
      <c r="A7719" s="35" t="str">
        <f>VLOOKUP(B7719,ResCat!$A$2:$B$269,2,FALSE)</f>
        <v>HMOMM</v>
      </c>
      <c r="B7719" s="68" t="str">
        <f>IF(ISNA(VLOOKUP(C7719,COA!$A$2:$B$340,2,FALSE)),"XXX",VLOOKUP(C7719,COA!$A$2:$B$340,2,FALSE))</f>
        <v>R12</v>
      </c>
      <c r="C7719" s="149" t="str">
        <f t="shared" si="242"/>
        <v>0017-1009-0012</v>
      </c>
      <c r="D7719" s="134" t="s">
        <v>455</v>
      </c>
      <c r="E7719" s="134" t="s">
        <v>415</v>
      </c>
      <c r="F7719" s="134" t="s">
        <v>452</v>
      </c>
      <c r="G7719" s="134" t="s">
        <v>357</v>
      </c>
      <c r="H7719" s="134" t="s">
        <v>1023</v>
      </c>
      <c r="I7719" s="134" t="s">
        <v>2</v>
      </c>
      <c r="J7719" s="135">
        <v>147.22000000000003</v>
      </c>
      <c r="K7719" s="135">
        <v>793.89999999999986</v>
      </c>
      <c r="L7719" s="135">
        <v>2396.9700000000003</v>
      </c>
      <c r="M7719" s="141" t="str">
        <f t="shared" si="241"/>
        <v>201606</v>
      </c>
    </row>
    <row r="7720" spans="1:13" x14ac:dyDescent="0.25">
      <c r="A7720" s="35" t="str">
        <f>VLOOKUP(B7720,ResCat!$A$2:$B$269,2,FALSE)</f>
        <v>HMOMM</v>
      </c>
      <c r="B7720" s="68" t="str">
        <f>IF(ISNA(VLOOKUP(C7720,COA!$A$2:$B$340,2,FALSE)),"XXX",VLOOKUP(C7720,COA!$A$2:$B$340,2,FALSE))</f>
        <v>R12</v>
      </c>
      <c r="C7720" s="149" t="str">
        <f t="shared" si="242"/>
        <v>0017-1009-0012</v>
      </c>
      <c r="D7720" s="134" t="s">
        <v>455</v>
      </c>
      <c r="E7720" s="134" t="s">
        <v>415</v>
      </c>
      <c r="F7720" s="134" t="s">
        <v>452</v>
      </c>
      <c r="G7720" s="134" t="s">
        <v>357</v>
      </c>
      <c r="H7720" s="134" t="s">
        <v>1023</v>
      </c>
      <c r="I7720" s="134" t="s">
        <v>1</v>
      </c>
      <c r="J7720" s="135">
        <v>80997.710000000021</v>
      </c>
      <c r="K7720" s="135">
        <v>-2270.7799999999997</v>
      </c>
      <c r="L7720" s="135">
        <v>-1420.7799999999997</v>
      </c>
      <c r="M7720" s="141" t="str">
        <f t="shared" si="241"/>
        <v>201606</v>
      </c>
    </row>
    <row r="7721" spans="1:13" x14ac:dyDescent="0.25">
      <c r="A7721" s="35" t="str">
        <f>VLOOKUP(B7721,ResCat!$A$2:$B$269,2,FALSE)</f>
        <v>HMOMM</v>
      </c>
      <c r="B7721" s="68" t="str">
        <f>IF(ISNA(VLOOKUP(C7721,COA!$A$2:$B$340,2,FALSE)),"XXX",VLOOKUP(C7721,COA!$A$2:$B$340,2,FALSE))</f>
        <v>R12</v>
      </c>
      <c r="C7721" s="149" t="str">
        <f t="shared" si="242"/>
        <v>0017-1009-0012</v>
      </c>
      <c r="D7721" s="134" t="s">
        <v>455</v>
      </c>
      <c r="E7721" s="134" t="s">
        <v>415</v>
      </c>
      <c r="F7721" s="134" t="s">
        <v>452</v>
      </c>
      <c r="G7721" s="134" t="s">
        <v>314</v>
      </c>
      <c r="H7721" s="134" t="s">
        <v>1023</v>
      </c>
      <c r="I7721" s="134" t="s">
        <v>3</v>
      </c>
      <c r="J7721" s="135">
        <v>960.39</v>
      </c>
      <c r="K7721" s="135">
        <v>383.86</v>
      </c>
      <c r="L7721" s="135">
        <v>412.40999999999985</v>
      </c>
      <c r="M7721" s="141" t="str">
        <f t="shared" si="241"/>
        <v>201607</v>
      </c>
    </row>
    <row r="7722" spans="1:13" x14ac:dyDescent="0.25">
      <c r="A7722" s="35" t="str">
        <f>VLOOKUP(B7722,ResCat!$A$2:$B$269,2,FALSE)</f>
        <v>HMOMM</v>
      </c>
      <c r="B7722" s="68" t="str">
        <f>IF(ISNA(VLOOKUP(C7722,COA!$A$2:$B$340,2,FALSE)),"XXX",VLOOKUP(C7722,COA!$A$2:$B$340,2,FALSE))</f>
        <v>R12</v>
      </c>
      <c r="C7722" s="149" t="str">
        <f t="shared" si="242"/>
        <v>0017-1009-0012</v>
      </c>
      <c r="D7722" s="134" t="s">
        <v>455</v>
      </c>
      <c r="E7722" s="134" t="s">
        <v>415</v>
      </c>
      <c r="F7722" s="134" t="s">
        <v>452</v>
      </c>
      <c r="G7722" s="134" t="s">
        <v>314</v>
      </c>
      <c r="H7722" s="134" t="s">
        <v>1023</v>
      </c>
      <c r="I7722" s="134" t="s">
        <v>0</v>
      </c>
      <c r="J7722" s="135">
        <v>25772.9900000001</v>
      </c>
      <c r="K7722" s="135">
        <v>11377.11</v>
      </c>
      <c r="L7722" s="135">
        <v>11302.11000000003</v>
      </c>
      <c r="M7722" s="141" t="str">
        <f t="shared" si="241"/>
        <v>201607</v>
      </c>
    </row>
    <row r="7723" spans="1:13" x14ac:dyDescent="0.25">
      <c r="A7723" s="35" t="str">
        <f>VLOOKUP(B7723,ResCat!$A$2:$B$269,2,FALSE)</f>
        <v>HMOMM</v>
      </c>
      <c r="B7723" s="68" t="str">
        <f>IF(ISNA(VLOOKUP(C7723,COA!$A$2:$B$340,2,FALSE)),"XXX",VLOOKUP(C7723,COA!$A$2:$B$340,2,FALSE))</f>
        <v>R12</v>
      </c>
      <c r="C7723" s="149" t="str">
        <f t="shared" si="242"/>
        <v>0017-1009-0012</v>
      </c>
      <c r="D7723" s="134" t="s">
        <v>455</v>
      </c>
      <c r="E7723" s="134" t="s">
        <v>415</v>
      </c>
      <c r="F7723" s="134" t="s">
        <v>452</v>
      </c>
      <c r="G7723" s="134" t="s">
        <v>314</v>
      </c>
      <c r="H7723" s="134" t="s">
        <v>1023</v>
      </c>
      <c r="I7723" s="134" t="s">
        <v>2</v>
      </c>
      <c r="J7723" s="135">
        <v>1709.7999999999997</v>
      </c>
      <c r="K7723" s="135">
        <v>580.44999999999959</v>
      </c>
      <c r="L7723" s="135">
        <v>1628.049999999999</v>
      </c>
      <c r="M7723" s="141" t="str">
        <f t="shared" si="241"/>
        <v>201607</v>
      </c>
    </row>
    <row r="7724" spans="1:13" x14ac:dyDescent="0.25">
      <c r="A7724" s="35" t="str">
        <f>VLOOKUP(B7724,ResCat!$A$2:$B$269,2,FALSE)</f>
        <v>HMOMM</v>
      </c>
      <c r="B7724" s="68" t="str">
        <f>IF(ISNA(VLOOKUP(C7724,COA!$A$2:$B$340,2,FALSE)),"XXX",VLOOKUP(C7724,COA!$A$2:$B$340,2,FALSE))</f>
        <v>R12</v>
      </c>
      <c r="C7724" s="149" t="str">
        <f t="shared" si="242"/>
        <v>0017-1009-0012</v>
      </c>
      <c r="D7724" s="134" t="s">
        <v>455</v>
      </c>
      <c r="E7724" s="134" t="s">
        <v>415</v>
      </c>
      <c r="F7724" s="134" t="s">
        <v>452</v>
      </c>
      <c r="G7724" s="134" t="s">
        <v>314</v>
      </c>
      <c r="H7724" s="134" t="s">
        <v>1023</v>
      </c>
      <c r="I7724" s="134" t="s">
        <v>1</v>
      </c>
      <c r="J7724" s="135">
        <v>3072.0000000000005</v>
      </c>
      <c r="K7724" s="135">
        <v>358.03999999999985</v>
      </c>
      <c r="L7724" s="135">
        <v>558.03999999999985</v>
      </c>
      <c r="M7724" s="141" t="str">
        <f t="shared" si="241"/>
        <v>201607</v>
      </c>
    </row>
    <row r="7725" spans="1:13" x14ac:dyDescent="0.25">
      <c r="A7725" s="35" t="str">
        <f>VLOOKUP(B7725,ResCat!$A$2:$B$269,2,FALSE)</f>
        <v>HMOMM</v>
      </c>
      <c r="B7725" s="68" t="str">
        <f>IF(ISNA(VLOOKUP(C7725,COA!$A$2:$B$340,2,FALSE)),"XXX",VLOOKUP(C7725,COA!$A$2:$B$340,2,FALSE))</f>
        <v>R12</v>
      </c>
      <c r="C7725" s="149" t="str">
        <f t="shared" si="242"/>
        <v>0017-1009-0012</v>
      </c>
      <c r="D7725" s="134" t="s">
        <v>455</v>
      </c>
      <c r="E7725" s="134" t="s">
        <v>415</v>
      </c>
      <c r="F7725" s="134" t="s">
        <v>452</v>
      </c>
      <c r="G7725" s="134" t="s">
        <v>339</v>
      </c>
      <c r="H7725" s="134" t="s">
        <v>1023</v>
      </c>
      <c r="I7725" s="134" t="s">
        <v>3</v>
      </c>
      <c r="J7725" s="135">
        <v>2982.6200000000022</v>
      </c>
      <c r="K7725" s="135">
        <v>604.99999999999989</v>
      </c>
      <c r="L7725" s="135">
        <v>761.08</v>
      </c>
      <c r="M7725" s="141" t="str">
        <f t="shared" si="241"/>
        <v>201608</v>
      </c>
    </row>
    <row r="7726" spans="1:13" x14ac:dyDescent="0.25">
      <c r="A7726" s="35" t="str">
        <f>VLOOKUP(B7726,ResCat!$A$2:$B$269,2,FALSE)</f>
        <v>HMOMM</v>
      </c>
      <c r="B7726" s="68" t="str">
        <f>IF(ISNA(VLOOKUP(C7726,COA!$A$2:$B$340,2,FALSE)),"XXX",VLOOKUP(C7726,COA!$A$2:$B$340,2,FALSE))</f>
        <v>R12</v>
      </c>
      <c r="C7726" s="149" t="str">
        <f t="shared" si="242"/>
        <v>0017-1009-0012</v>
      </c>
      <c r="D7726" s="134" t="s">
        <v>455</v>
      </c>
      <c r="E7726" s="134" t="s">
        <v>415</v>
      </c>
      <c r="F7726" s="134" t="s">
        <v>452</v>
      </c>
      <c r="G7726" s="134" t="s">
        <v>339</v>
      </c>
      <c r="H7726" s="134" t="s">
        <v>1023</v>
      </c>
      <c r="I7726" s="134" t="s">
        <v>0</v>
      </c>
      <c r="J7726" s="135">
        <v>-3424.4299999999835</v>
      </c>
      <c r="K7726" s="135">
        <v>-3819.3499999999985</v>
      </c>
      <c r="L7726" s="135">
        <v>-3519.3499999999985</v>
      </c>
      <c r="M7726" s="141" t="str">
        <f t="shared" si="241"/>
        <v>201608</v>
      </c>
    </row>
    <row r="7727" spans="1:13" x14ac:dyDescent="0.25">
      <c r="A7727" s="35" t="str">
        <f>VLOOKUP(B7727,ResCat!$A$2:$B$269,2,FALSE)</f>
        <v>HMOMM</v>
      </c>
      <c r="B7727" s="68" t="str">
        <f>IF(ISNA(VLOOKUP(C7727,COA!$A$2:$B$340,2,FALSE)),"XXX",VLOOKUP(C7727,COA!$A$2:$B$340,2,FALSE))</f>
        <v>R12</v>
      </c>
      <c r="C7727" s="149" t="str">
        <f t="shared" si="242"/>
        <v>0017-1009-0012</v>
      </c>
      <c r="D7727" s="134" t="s">
        <v>455</v>
      </c>
      <c r="E7727" s="134" t="s">
        <v>415</v>
      </c>
      <c r="F7727" s="134" t="s">
        <v>452</v>
      </c>
      <c r="G7727" s="134" t="s">
        <v>339</v>
      </c>
      <c r="H7727" s="134" t="s">
        <v>1023</v>
      </c>
      <c r="I7727" s="134" t="s">
        <v>336</v>
      </c>
      <c r="J7727" s="135">
        <v>-825</v>
      </c>
      <c r="K7727" s="135">
        <v>-382.32</v>
      </c>
      <c r="L7727" s="135">
        <v>-382.32</v>
      </c>
      <c r="M7727" s="141" t="str">
        <f t="shared" si="241"/>
        <v>201608</v>
      </c>
    </row>
    <row r="7728" spans="1:13" x14ac:dyDescent="0.25">
      <c r="A7728" s="35" t="str">
        <f>VLOOKUP(B7728,ResCat!$A$2:$B$269,2,FALSE)</f>
        <v>HMOMM</v>
      </c>
      <c r="B7728" s="68" t="str">
        <f>IF(ISNA(VLOOKUP(C7728,COA!$A$2:$B$340,2,FALSE)),"XXX",VLOOKUP(C7728,COA!$A$2:$B$340,2,FALSE))</f>
        <v>R12</v>
      </c>
      <c r="C7728" s="149" t="str">
        <f t="shared" si="242"/>
        <v>0017-1009-0012</v>
      </c>
      <c r="D7728" s="134" t="s">
        <v>455</v>
      </c>
      <c r="E7728" s="134" t="s">
        <v>415</v>
      </c>
      <c r="F7728" s="134" t="s">
        <v>452</v>
      </c>
      <c r="G7728" s="134" t="s">
        <v>339</v>
      </c>
      <c r="H7728" s="134" t="s">
        <v>1023</v>
      </c>
      <c r="I7728" s="134" t="s">
        <v>2</v>
      </c>
      <c r="J7728" s="135">
        <v>-484.42999999999995</v>
      </c>
      <c r="K7728" s="135">
        <v>727.13000000000034</v>
      </c>
      <c r="L7728" s="135">
        <v>1669.7299999999993</v>
      </c>
      <c r="M7728" s="141" t="str">
        <f t="shared" si="241"/>
        <v>201608</v>
      </c>
    </row>
    <row r="7729" spans="1:13" x14ac:dyDescent="0.25">
      <c r="A7729" s="35" t="str">
        <f>VLOOKUP(B7729,ResCat!$A$2:$B$269,2,FALSE)</f>
        <v>HMOMM</v>
      </c>
      <c r="B7729" s="68" t="str">
        <f>IF(ISNA(VLOOKUP(C7729,COA!$A$2:$B$340,2,FALSE)),"XXX",VLOOKUP(C7729,COA!$A$2:$B$340,2,FALSE))</f>
        <v>R12</v>
      </c>
      <c r="C7729" s="149" t="str">
        <f t="shared" si="242"/>
        <v>0017-1009-0012</v>
      </c>
      <c r="D7729" s="134" t="s">
        <v>455</v>
      </c>
      <c r="E7729" s="134" t="s">
        <v>415</v>
      </c>
      <c r="F7729" s="134" t="s">
        <v>452</v>
      </c>
      <c r="G7729" s="134" t="s">
        <v>339</v>
      </c>
      <c r="H7729" s="134" t="s">
        <v>1023</v>
      </c>
      <c r="I7729" s="134" t="s">
        <v>1</v>
      </c>
      <c r="J7729" s="135">
        <v>12366.350000000004</v>
      </c>
      <c r="K7729" s="135">
        <v>-417.030000000001</v>
      </c>
      <c r="L7729" s="135">
        <v>32.96999999999997</v>
      </c>
      <c r="M7729" s="141" t="str">
        <f t="shared" si="241"/>
        <v>201608</v>
      </c>
    </row>
    <row r="7730" spans="1:13" x14ac:dyDescent="0.25">
      <c r="A7730" s="35" t="str">
        <f>VLOOKUP(B7730,ResCat!$A$2:$B$269,2,FALSE)</f>
        <v>HMOMM</v>
      </c>
      <c r="B7730" s="68" t="str">
        <f>IF(ISNA(VLOOKUP(C7730,COA!$A$2:$B$340,2,FALSE)),"XXX",VLOOKUP(C7730,COA!$A$2:$B$340,2,FALSE))</f>
        <v>R12</v>
      </c>
      <c r="C7730" s="149" t="str">
        <f t="shared" si="242"/>
        <v>0017-1009-0012</v>
      </c>
      <c r="D7730" s="134" t="s">
        <v>455</v>
      </c>
      <c r="E7730" s="134" t="s">
        <v>415</v>
      </c>
      <c r="F7730" s="134" t="s">
        <v>452</v>
      </c>
      <c r="G7730" s="134" t="s">
        <v>342</v>
      </c>
      <c r="H7730" s="134" t="s">
        <v>1023</v>
      </c>
      <c r="I7730" s="134" t="s">
        <v>3</v>
      </c>
      <c r="J7730" s="135">
        <v>-531.01000000000204</v>
      </c>
      <c r="K7730" s="135">
        <v>-3296.4100000000017</v>
      </c>
      <c r="L7730" s="135">
        <v>-802.93999999999892</v>
      </c>
      <c r="M7730" s="141" t="str">
        <f t="shared" si="241"/>
        <v>201609</v>
      </c>
    </row>
    <row r="7731" spans="1:13" x14ac:dyDescent="0.25">
      <c r="A7731" s="35" t="str">
        <f>VLOOKUP(B7731,ResCat!$A$2:$B$269,2,FALSE)</f>
        <v>HMOMM</v>
      </c>
      <c r="B7731" s="68" t="str">
        <f>IF(ISNA(VLOOKUP(C7731,COA!$A$2:$B$340,2,FALSE)),"XXX",VLOOKUP(C7731,COA!$A$2:$B$340,2,FALSE))</f>
        <v>R12</v>
      </c>
      <c r="C7731" s="149" t="str">
        <f t="shared" si="242"/>
        <v>0017-1009-0012</v>
      </c>
      <c r="D7731" s="134" t="s">
        <v>455</v>
      </c>
      <c r="E7731" s="134" t="s">
        <v>415</v>
      </c>
      <c r="F7731" s="134" t="s">
        <v>452</v>
      </c>
      <c r="G7731" s="134" t="s">
        <v>342</v>
      </c>
      <c r="H7731" s="134" t="s">
        <v>1023</v>
      </c>
      <c r="I7731" s="134" t="s">
        <v>0</v>
      </c>
      <c r="J7731" s="135">
        <v>-12008.939999999973</v>
      </c>
      <c r="K7731" s="135">
        <v>47654.73</v>
      </c>
      <c r="L7731" s="135">
        <v>46779.73</v>
      </c>
      <c r="M7731" s="141" t="str">
        <f t="shared" si="241"/>
        <v>201609</v>
      </c>
    </row>
    <row r="7732" spans="1:13" x14ac:dyDescent="0.25">
      <c r="A7732" s="35" t="str">
        <f>VLOOKUP(B7732,ResCat!$A$2:$B$269,2,FALSE)</f>
        <v>HMOMM</v>
      </c>
      <c r="B7732" s="68" t="str">
        <f>IF(ISNA(VLOOKUP(C7732,COA!$A$2:$B$340,2,FALSE)),"XXX",VLOOKUP(C7732,COA!$A$2:$B$340,2,FALSE))</f>
        <v>R12</v>
      </c>
      <c r="C7732" s="149" t="str">
        <f t="shared" si="242"/>
        <v>0017-1009-0012</v>
      </c>
      <c r="D7732" s="134" t="s">
        <v>455</v>
      </c>
      <c r="E7732" s="134" t="s">
        <v>415</v>
      </c>
      <c r="F7732" s="134" t="s">
        <v>452</v>
      </c>
      <c r="G7732" s="134" t="s">
        <v>342</v>
      </c>
      <c r="H7732" s="134" t="s">
        <v>1023</v>
      </c>
      <c r="I7732" s="134" t="s">
        <v>2</v>
      </c>
      <c r="J7732" s="135">
        <v>62.799999999999955</v>
      </c>
      <c r="K7732" s="135">
        <v>108.73999999999978</v>
      </c>
      <c r="L7732" s="135">
        <v>1232.5400000000004</v>
      </c>
      <c r="M7732" s="141" t="str">
        <f t="shared" si="241"/>
        <v>201609</v>
      </c>
    </row>
    <row r="7733" spans="1:13" x14ac:dyDescent="0.25">
      <c r="A7733" s="35" t="str">
        <f>VLOOKUP(B7733,ResCat!$A$2:$B$269,2,FALSE)</f>
        <v>HMOMM</v>
      </c>
      <c r="B7733" s="68" t="str">
        <f>IF(ISNA(VLOOKUP(C7733,COA!$A$2:$B$340,2,FALSE)),"XXX",VLOOKUP(C7733,COA!$A$2:$B$340,2,FALSE))</f>
        <v>R12</v>
      </c>
      <c r="C7733" s="149" t="str">
        <f t="shared" si="242"/>
        <v>0017-1009-0012</v>
      </c>
      <c r="D7733" s="134" t="s">
        <v>455</v>
      </c>
      <c r="E7733" s="134" t="s">
        <v>415</v>
      </c>
      <c r="F7733" s="134" t="s">
        <v>452</v>
      </c>
      <c r="G7733" s="134" t="s">
        <v>342</v>
      </c>
      <c r="H7733" s="134" t="s">
        <v>1023</v>
      </c>
      <c r="I7733" s="134" t="s">
        <v>1</v>
      </c>
      <c r="J7733" s="135">
        <v>5658.6999999999989</v>
      </c>
      <c r="K7733" s="135">
        <v>-210.05999999999995</v>
      </c>
      <c r="L7733" s="135">
        <v>-235.05999999999995</v>
      </c>
      <c r="M7733" s="141" t="str">
        <f t="shared" si="241"/>
        <v>201609</v>
      </c>
    </row>
    <row r="7734" spans="1:13" x14ac:dyDescent="0.25">
      <c r="A7734" s="35" t="str">
        <f>VLOOKUP(B7734,ResCat!$A$2:$B$269,2,FALSE)</f>
        <v>HMOMM</v>
      </c>
      <c r="B7734" s="68" t="str">
        <f>IF(ISNA(VLOOKUP(C7734,COA!$A$2:$B$340,2,FALSE)),"XXX",VLOOKUP(C7734,COA!$A$2:$B$340,2,FALSE))</f>
        <v>R12</v>
      </c>
      <c r="C7734" s="149" t="str">
        <f t="shared" si="242"/>
        <v>0017-1009-0012</v>
      </c>
      <c r="D7734" s="134" t="s">
        <v>455</v>
      </c>
      <c r="E7734" s="134" t="s">
        <v>415</v>
      </c>
      <c r="F7734" s="134" t="s">
        <v>452</v>
      </c>
      <c r="G7734" s="134" t="s">
        <v>316</v>
      </c>
      <c r="H7734" s="134" t="s">
        <v>1023</v>
      </c>
      <c r="I7734" s="134" t="s">
        <v>3</v>
      </c>
      <c r="J7734" s="135">
        <v>-6061.48</v>
      </c>
      <c r="K7734" s="135">
        <v>-664.80000000000041</v>
      </c>
      <c r="L7734" s="135">
        <v>-608.43000000000006</v>
      </c>
      <c r="M7734" s="141" t="str">
        <f t="shared" si="241"/>
        <v>201610</v>
      </c>
    </row>
    <row r="7735" spans="1:13" x14ac:dyDescent="0.25">
      <c r="A7735" s="35" t="str">
        <f>VLOOKUP(B7735,ResCat!$A$2:$B$269,2,FALSE)</f>
        <v>HMOMM</v>
      </c>
      <c r="B7735" s="68" t="str">
        <f>IF(ISNA(VLOOKUP(C7735,COA!$A$2:$B$340,2,FALSE)),"XXX",VLOOKUP(C7735,COA!$A$2:$B$340,2,FALSE))</f>
        <v>R12</v>
      </c>
      <c r="C7735" s="149" t="str">
        <f t="shared" si="242"/>
        <v>0017-1009-0012</v>
      </c>
      <c r="D7735" s="134" t="s">
        <v>455</v>
      </c>
      <c r="E7735" s="134" t="s">
        <v>415</v>
      </c>
      <c r="F7735" s="134" t="s">
        <v>452</v>
      </c>
      <c r="G7735" s="134" t="s">
        <v>316</v>
      </c>
      <c r="H7735" s="134" t="s">
        <v>1023</v>
      </c>
      <c r="I7735" s="134" t="s">
        <v>0</v>
      </c>
      <c r="J7735" s="135">
        <v>1669755.94</v>
      </c>
      <c r="K7735" s="135">
        <v>331533.71999999997</v>
      </c>
      <c r="L7735" s="135">
        <v>333658.71999999997</v>
      </c>
      <c r="M7735" s="141" t="str">
        <f t="shared" si="241"/>
        <v>201610</v>
      </c>
    </row>
    <row r="7736" spans="1:13" x14ac:dyDescent="0.25">
      <c r="A7736" s="35" t="str">
        <f>VLOOKUP(B7736,ResCat!$A$2:$B$269,2,FALSE)</f>
        <v>HMOMM</v>
      </c>
      <c r="B7736" s="68" t="str">
        <f>IF(ISNA(VLOOKUP(C7736,COA!$A$2:$B$340,2,FALSE)),"XXX",VLOOKUP(C7736,COA!$A$2:$B$340,2,FALSE))</f>
        <v>R12</v>
      </c>
      <c r="C7736" s="149" t="str">
        <f t="shared" si="242"/>
        <v>0017-1009-0012</v>
      </c>
      <c r="D7736" s="134" t="s">
        <v>455</v>
      </c>
      <c r="E7736" s="134" t="s">
        <v>415</v>
      </c>
      <c r="F7736" s="134" t="s">
        <v>452</v>
      </c>
      <c r="G7736" s="134" t="s">
        <v>316</v>
      </c>
      <c r="H7736" s="134" t="s">
        <v>1023</v>
      </c>
      <c r="I7736" s="134" t="s">
        <v>336</v>
      </c>
      <c r="J7736" s="135">
        <v>-275</v>
      </c>
      <c r="K7736" s="135">
        <v>-127.44</v>
      </c>
      <c r="L7736" s="135">
        <v>-127.44</v>
      </c>
      <c r="M7736" s="141" t="str">
        <f t="shared" si="241"/>
        <v>201610</v>
      </c>
    </row>
    <row r="7737" spans="1:13" x14ac:dyDescent="0.25">
      <c r="A7737" s="35" t="str">
        <f>VLOOKUP(B7737,ResCat!$A$2:$B$269,2,FALSE)</f>
        <v>HMOMM</v>
      </c>
      <c r="B7737" s="68" t="str">
        <f>IF(ISNA(VLOOKUP(C7737,COA!$A$2:$B$340,2,FALSE)),"XXX",VLOOKUP(C7737,COA!$A$2:$B$340,2,FALSE))</f>
        <v>R12</v>
      </c>
      <c r="C7737" s="149" t="str">
        <f t="shared" si="242"/>
        <v>0017-1009-0012</v>
      </c>
      <c r="D7737" s="134" t="s">
        <v>455</v>
      </c>
      <c r="E7737" s="134" t="s">
        <v>415</v>
      </c>
      <c r="F7737" s="134" t="s">
        <v>452</v>
      </c>
      <c r="G7737" s="134" t="s">
        <v>316</v>
      </c>
      <c r="H7737" s="134" t="s">
        <v>1023</v>
      </c>
      <c r="I7737" s="134" t="s">
        <v>2</v>
      </c>
      <c r="J7737" s="135">
        <v>-29873.78</v>
      </c>
      <c r="K7737" s="135">
        <v>-963.32999999999947</v>
      </c>
      <c r="L7737" s="135">
        <v>199.36000000000016</v>
      </c>
      <c r="M7737" s="141" t="str">
        <f t="shared" si="241"/>
        <v>201610</v>
      </c>
    </row>
    <row r="7738" spans="1:13" x14ac:dyDescent="0.25">
      <c r="A7738" s="35" t="str">
        <f>VLOOKUP(B7738,ResCat!$A$2:$B$269,2,FALSE)</f>
        <v>HMOMM</v>
      </c>
      <c r="B7738" s="68" t="str">
        <f>IF(ISNA(VLOOKUP(C7738,COA!$A$2:$B$340,2,FALSE)),"XXX",VLOOKUP(C7738,COA!$A$2:$B$340,2,FALSE))</f>
        <v>R12</v>
      </c>
      <c r="C7738" s="149" t="str">
        <f t="shared" si="242"/>
        <v>0017-1009-0012</v>
      </c>
      <c r="D7738" s="134" t="s">
        <v>455</v>
      </c>
      <c r="E7738" s="134" t="s">
        <v>415</v>
      </c>
      <c r="F7738" s="134" t="s">
        <v>452</v>
      </c>
      <c r="G7738" s="134" t="s">
        <v>316</v>
      </c>
      <c r="H7738" s="134" t="s">
        <v>1023</v>
      </c>
      <c r="I7738" s="134" t="s">
        <v>1</v>
      </c>
      <c r="J7738" s="135">
        <v>28040.649999999998</v>
      </c>
      <c r="K7738" s="135">
        <v>4944.43</v>
      </c>
      <c r="L7738" s="135">
        <v>4844.43</v>
      </c>
      <c r="M7738" s="141" t="str">
        <f t="shared" si="241"/>
        <v>201610</v>
      </c>
    </row>
    <row r="7739" spans="1:13" x14ac:dyDescent="0.25">
      <c r="A7739" s="35" t="str">
        <f>VLOOKUP(B7739,ResCat!$A$2:$B$269,2,FALSE)</f>
        <v>HMOMM</v>
      </c>
      <c r="B7739" s="68" t="str">
        <f>IF(ISNA(VLOOKUP(C7739,COA!$A$2:$B$340,2,FALSE)),"XXX",VLOOKUP(C7739,COA!$A$2:$B$340,2,FALSE))</f>
        <v>R12</v>
      </c>
      <c r="C7739" s="149" t="str">
        <f t="shared" si="242"/>
        <v>0017-1009-0012</v>
      </c>
      <c r="D7739" s="134" t="s">
        <v>455</v>
      </c>
      <c r="E7739" s="134" t="s">
        <v>415</v>
      </c>
      <c r="F7739" s="134" t="s">
        <v>452</v>
      </c>
      <c r="G7739" s="134" t="s">
        <v>318</v>
      </c>
      <c r="H7739" s="134" t="s">
        <v>1023</v>
      </c>
      <c r="I7739" s="134" t="s">
        <v>3</v>
      </c>
      <c r="J7739" s="135">
        <v>-2996.4199999999992</v>
      </c>
      <c r="K7739" s="135">
        <v>4036.6100000000024</v>
      </c>
      <c r="L7739" s="135">
        <v>3070.5900000000011</v>
      </c>
      <c r="M7739" s="141" t="str">
        <f t="shared" si="241"/>
        <v>201611</v>
      </c>
    </row>
    <row r="7740" spans="1:13" x14ac:dyDescent="0.25">
      <c r="A7740" s="35" t="str">
        <f>VLOOKUP(B7740,ResCat!$A$2:$B$269,2,FALSE)</f>
        <v>HMOMM</v>
      </c>
      <c r="B7740" s="68" t="str">
        <f>IF(ISNA(VLOOKUP(C7740,COA!$A$2:$B$340,2,FALSE)),"XXX",VLOOKUP(C7740,COA!$A$2:$B$340,2,FALSE))</f>
        <v>R12</v>
      </c>
      <c r="C7740" s="149" t="str">
        <f t="shared" si="242"/>
        <v>0017-1009-0012</v>
      </c>
      <c r="D7740" s="134" t="s">
        <v>455</v>
      </c>
      <c r="E7740" s="134" t="s">
        <v>415</v>
      </c>
      <c r="F7740" s="134" t="s">
        <v>452</v>
      </c>
      <c r="G7740" s="134" t="s">
        <v>318</v>
      </c>
      <c r="H7740" s="134" t="s">
        <v>1023</v>
      </c>
      <c r="I7740" s="134" t="s">
        <v>368</v>
      </c>
      <c r="J7740" s="135">
        <v>102</v>
      </c>
      <c r="K7740" s="135">
        <v>0</v>
      </c>
      <c r="L7740" s="135">
        <v>0</v>
      </c>
      <c r="M7740" s="141" t="str">
        <f t="shared" si="241"/>
        <v>201611</v>
      </c>
    </row>
    <row r="7741" spans="1:13" x14ac:dyDescent="0.25">
      <c r="A7741" s="35" t="str">
        <f>VLOOKUP(B7741,ResCat!$A$2:$B$269,2,FALSE)</f>
        <v>HMOMM</v>
      </c>
      <c r="B7741" s="68" t="str">
        <f>IF(ISNA(VLOOKUP(C7741,COA!$A$2:$B$340,2,FALSE)),"XXX",VLOOKUP(C7741,COA!$A$2:$B$340,2,FALSE))</f>
        <v>R12</v>
      </c>
      <c r="C7741" s="149" t="str">
        <f t="shared" si="242"/>
        <v>0017-1009-0012</v>
      </c>
      <c r="D7741" s="134" t="s">
        <v>455</v>
      </c>
      <c r="E7741" s="134" t="s">
        <v>415</v>
      </c>
      <c r="F7741" s="134" t="s">
        <v>452</v>
      </c>
      <c r="G7741" s="134" t="s">
        <v>318</v>
      </c>
      <c r="H7741" s="134" t="s">
        <v>1023</v>
      </c>
      <c r="I7741" s="134" t="s">
        <v>0</v>
      </c>
      <c r="J7741" s="135">
        <v>6.3948846218409017E-12</v>
      </c>
      <c r="K7741" s="135">
        <v>7274.0900000000229</v>
      </c>
      <c r="L7741" s="135">
        <v>6774.0900000000265</v>
      </c>
      <c r="M7741" s="141" t="str">
        <f t="shared" si="241"/>
        <v>201611</v>
      </c>
    </row>
    <row r="7742" spans="1:13" x14ac:dyDescent="0.25">
      <c r="A7742" s="35" t="str">
        <f>VLOOKUP(B7742,ResCat!$A$2:$B$269,2,FALSE)</f>
        <v>HMOMM</v>
      </c>
      <c r="B7742" s="68" t="str">
        <f>IF(ISNA(VLOOKUP(C7742,COA!$A$2:$B$340,2,FALSE)),"XXX",VLOOKUP(C7742,COA!$A$2:$B$340,2,FALSE))</f>
        <v>R12</v>
      </c>
      <c r="C7742" s="149" t="str">
        <f t="shared" si="242"/>
        <v>0017-1009-0012</v>
      </c>
      <c r="D7742" s="134" t="s">
        <v>455</v>
      </c>
      <c r="E7742" s="134" t="s">
        <v>415</v>
      </c>
      <c r="F7742" s="134" t="s">
        <v>452</v>
      </c>
      <c r="G7742" s="134" t="s">
        <v>318</v>
      </c>
      <c r="H7742" s="134" t="s">
        <v>1023</v>
      </c>
      <c r="I7742" s="134" t="s">
        <v>2</v>
      </c>
      <c r="J7742" s="135">
        <v>-29646.66</v>
      </c>
      <c r="K7742" s="135">
        <v>1351.6100000000001</v>
      </c>
      <c r="L7742" s="135">
        <v>2289.6900000000005</v>
      </c>
      <c r="M7742" s="141" t="str">
        <f t="shared" si="241"/>
        <v>201611</v>
      </c>
    </row>
    <row r="7743" spans="1:13" x14ac:dyDescent="0.25">
      <c r="A7743" s="35" t="str">
        <f>VLOOKUP(B7743,ResCat!$A$2:$B$269,2,FALSE)</f>
        <v>HMOMM</v>
      </c>
      <c r="B7743" s="68" t="str">
        <f>IF(ISNA(VLOOKUP(C7743,COA!$A$2:$B$340,2,FALSE)),"XXX",VLOOKUP(C7743,COA!$A$2:$B$340,2,FALSE))</f>
        <v>R12</v>
      </c>
      <c r="C7743" s="149" t="str">
        <f t="shared" si="242"/>
        <v>0017-1009-0012</v>
      </c>
      <c r="D7743" s="134" t="s">
        <v>455</v>
      </c>
      <c r="E7743" s="134" t="s">
        <v>415</v>
      </c>
      <c r="F7743" s="134" t="s">
        <v>452</v>
      </c>
      <c r="G7743" s="134" t="s">
        <v>318</v>
      </c>
      <c r="H7743" s="134" t="s">
        <v>1023</v>
      </c>
      <c r="I7743" s="134" t="s">
        <v>1</v>
      </c>
      <c r="J7743" s="135">
        <v>1418.0300000000007</v>
      </c>
      <c r="K7743" s="135">
        <v>-5147.7300000000005</v>
      </c>
      <c r="L7743" s="135">
        <v>-4947.7300000000014</v>
      </c>
      <c r="M7743" s="141" t="str">
        <f t="shared" si="241"/>
        <v>201611</v>
      </c>
    </row>
    <row r="7744" spans="1:13" x14ac:dyDescent="0.25">
      <c r="A7744" s="35" t="str">
        <f>VLOOKUP(B7744,ResCat!$A$2:$B$269,2,FALSE)</f>
        <v>HMOMM</v>
      </c>
      <c r="B7744" s="68" t="str">
        <f>IF(ISNA(VLOOKUP(C7744,COA!$A$2:$B$340,2,FALSE)),"XXX",VLOOKUP(C7744,COA!$A$2:$B$340,2,FALSE))</f>
        <v>R12</v>
      </c>
      <c r="C7744" s="149" t="str">
        <f t="shared" si="242"/>
        <v>0017-1009-0012</v>
      </c>
      <c r="D7744" s="134" t="s">
        <v>455</v>
      </c>
      <c r="E7744" s="134" t="s">
        <v>415</v>
      </c>
      <c r="F7744" s="134" t="s">
        <v>452</v>
      </c>
      <c r="G7744" s="134" t="s">
        <v>320</v>
      </c>
      <c r="H7744" s="134" t="s">
        <v>1023</v>
      </c>
      <c r="I7744" s="134" t="s">
        <v>3</v>
      </c>
      <c r="J7744" s="135">
        <v>4568.7</v>
      </c>
      <c r="K7744" s="135">
        <v>1227.6899999999998</v>
      </c>
      <c r="L7744" s="135">
        <v>771.9899999999999</v>
      </c>
      <c r="M7744" s="141" t="str">
        <f t="shared" si="241"/>
        <v>201612</v>
      </c>
    </row>
    <row r="7745" spans="1:13" x14ac:dyDescent="0.25">
      <c r="A7745" s="35" t="str">
        <f>VLOOKUP(B7745,ResCat!$A$2:$B$269,2,FALSE)</f>
        <v>HMOMM</v>
      </c>
      <c r="B7745" s="68" t="str">
        <f>IF(ISNA(VLOOKUP(C7745,COA!$A$2:$B$340,2,FALSE)),"XXX",VLOOKUP(C7745,COA!$A$2:$B$340,2,FALSE))</f>
        <v>R12</v>
      </c>
      <c r="C7745" s="149" t="str">
        <f t="shared" si="242"/>
        <v>0017-1009-0012</v>
      </c>
      <c r="D7745" s="134" t="s">
        <v>455</v>
      </c>
      <c r="E7745" s="134" t="s">
        <v>415</v>
      </c>
      <c r="F7745" s="134" t="s">
        <v>452</v>
      </c>
      <c r="G7745" s="134" t="s">
        <v>320</v>
      </c>
      <c r="H7745" s="134" t="s">
        <v>1023</v>
      </c>
      <c r="I7745" s="134" t="s">
        <v>368</v>
      </c>
      <c r="J7745" s="135">
        <v>4808</v>
      </c>
      <c r="K7745" s="135">
        <v>4808</v>
      </c>
      <c r="L7745" s="135">
        <v>4033</v>
      </c>
      <c r="M7745" s="141" t="str">
        <f t="shared" si="241"/>
        <v>201612</v>
      </c>
    </row>
    <row r="7746" spans="1:13" x14ac:dyDescent="0.25">
      <c r="A7746" s="35" t="str">
        <f>VLOOKUP(B7746,ResCat!$A$2:$B$269,2,FALSE)</f>
        <v>HMOMM</v>
      </c>
      <c r="B7746" s="68" t="str">
        <f>IF(ISNA(VLOOKUP(C7746,COA!$A$2:$B$340,2,FALSE)),"XXX",VLOOKUP(C7746,COA!$A$2:$B$340,2,FALSE))</f>
        <v>R12</v>
      </c>
      <c r="C7746" s="149" t="str">
        <f t="shared" si="242"/>
        <v>0017-1009-0012</v>
      </c>
      <c r="D7746" s="134" t="s">
        <v>455</v>
      </c>
      <c r="E7746" s="134" t="s">
        <v>415</v>
      </c>
      <c r="F7746" s="134" t="s">
        <v>452</v>
      </c>
      <c r="G7746" s="134" t="s">
        <v>320</v>
      </c>
      <c r="H7746" s="134" t="s">
        <v>1023</v>
      </c>
      <c r="I7746" s="134" t="s">
        <v>0</v>
      </c>
      <c r="J7746" s="135">
        <v>387988.64</v>
      </c>
      <c r="K7746" s="135">
        <v>105543.97999999998</v>
      </c>
      <c r="L7746" s="135">
        <v>104643.97999999998</v>
      </c>
      <c r="M7746" s="141" t="str">
        <f t="shared" si="241"/>
        <v>201612</v>
      </c>
    </row>
    <row r="7747" spans="1:13" x14ac:dyDescent="0.25">
      <c r="A7747" s="35" t="str">
        <f>VLOOKUP(B7747,ResCat!$A$2:$B$269,2,FALSE)</f>
        <v>HMOMM</v>
      </c>
      <c r="B7747" s="68" t="str">
        <f>IF(ISNA(VLOOKUP(C7747,COA!$A$2:$B$340,2,FALSE)),"XXX",VLOOKUP(C7747,COA!$A$2:$B$340,2,FALSE))</f>
        <v>R12</v>
      </c>
      <c r="C7747" s="149" t="str">
        <f t="shared" si="242"/>
        <v>0017-1009-0012</v>
      </c>
      <c r="D7747" s="134" t="s">
        <v>455</v>
      </c>
      <c r="E7747" s="134" t="s">
        <v>415</v>
      </c>
      <c r="F7747" s="134" t="s">
        <v>452</v>
      </c>
      <c r="G7747" s="134" t="s">
        <v>320</v>
      </c>
      <c r="H7747" s="134" t="s">
        <v>1023</v>
      </c>
      <c r="I7747" s="134" t="s">
        <v>336</v>
      </c>
      <c r="J7747" s="135">
        <v>0</v>
      </c>
      <c r="K7747" s="135">
        <v>-79.650000000000006</v>
      </c>
      <c r="L7747" s="135">
        <v>-79.650000000000006</v>
      </c>
      <c r="M7747" s="141" t="str">
        <f t="shared" si="241"/>
        <v>201612</v>
      </c>
    </row>
    <row r="7748" spans="1:13" x14ac:dyDescent="0.25">
      <c r="A7748" s="35" t="str">
        <f>VLOOKUP(B7748,ResCat!$A$2:$B$269,2,FALSE)</f>
        <v>HMOMM</v>
      </c>
      <c r="B7748" s="68" t="str">
        <f>IF(ISNA(VLOOKUP(C7748,COA!$A$2:$B$340,2,FALSE)),"XXX",VLOOKUP(C7748,COA!$A$2:$B$340,2,FALSE))</f>
        <v>R12</v>
      </c>
      <c r="C7748" s="149" t="str">
        <f t="shared" si="242"/>
        <v>0017-1009-0012</v>
      </c>
      <c r="D7748" s="134" t="s">
        <v>455</v>
      </c>
      <c r="E7748" s="134" t="s">
        <v>415</v>
      </c>
      <c r="F7748" s="134" t="s">
        <v>452</v>
      </c>
      <c r="G7748" s="134" t="s">
        <v>320</v>
      </c>
      <c r="H7748" s="134" t="s">
        <v>1023</v>
      </c>
      <c r="I7748" s="134" t="s">
        <v>2</v>
      </c>
      <c r="J7748" s="135">
        <v>110872.45999999999</v>
      </c>
      <c r="K7748" s="135">
        <v>17748.400000000005</v>
      </c>
      <c r="L7748" s="135">
        <v>18670.810000000005</v>
      </c>
      <c r="M7748" s="141" t="str">
        <f t="shared" ref="M7748:M7811" si="243">IF(G7748&lt;$M$1,$M$1,G7748)</f>
        <v>201612</v>
      </c>
    </row>
    <row r="7749" spans="1:13" x14ac:dyDescent="0.25">
      <c r="A7749" s="35" t="str">
        <f>VLOOKUP(B7749,ResCat!$A$2:$B$269,2,FALSE)</f>
        <v>HMOMM</v>
      </c>
      <c r="B7749" s="68" t="str">
        <f>IF(ISNA(VLOOKUP(C7749,COA!$A$2:$B$340,2,FALSE)),"XXX",VLOOKUP(C7749,COA!$A$2:$B$340,2,FALSE))</f>
        <v>R12</v>
      </c>
      <c r="C7749" s="149" t="str">
        <f t="shared" ref="C7749:C7812" si="244">D7749&amp;"-"&amp;E7749&amp;"-"&amp;F7749</f>
        <v>0017-1009-0012</v>
      </c>
      <c r="D7749" s="134" t="s">
        <v>455</v>
      </c>
      <c r="E7749" s="134" t="s">
        <v>415</v>
      </c>
      <c r="F7749" s="134" t="s">
        <v>452</v>
      </c>
      <c r="G7749" s="134" t="s">
        <v>320</v>
      </c>
      <c r="H7749" s="134" t="s">
        <v>1023</v>
      </c>
      <c r="I7749" s="134" t="s">
        <v>1</v>
      </c>
      <c r="J7749" s="135">
        <v>-135441.36000000004</v>
      </c>
      <c r="K7749" s="135">
        <v>-20088.22</v>
      </c>
      <c r="L7749" s="135">
        <v>-19994.86</v>
      </c>
      <c r="M7749" s="141" t="str">
        <f t="shared" si="243"/>
        <v>201612</v>
      </c>
    </row>
    <row r="7750" spans="1:13" x14ac:dyDescent="0.25">
      <c r="A7750" s="35" t="str">
        <f>VLOOKUP(B7750,ResCat!$A$2:$B$269,2,FALSE)</f>
        <v>HMOMM</v>
      </c>
      <c r="B7750" s="68" t="str">
        <f>IF(ISNA(VLOOKUP(C7750,COA!$A$2:$B$340,2,FALSE)),"XXX",VLOOKUP(C7750,COA!$A$2:$B$340,2,FALSE))</f>
        <v>R12</v>
      </c>
      <c r="C7750" s="149" t="str">
        <f t="shared" si="244"/>
        <v>0017-1009-0012</v>
      </c>
      <c r="D7750" s="134" t="s">
        <v>455</v>
      </c>
      <c r="E7750" s="134" t="s">
        <v>415</v>
      </c>
      <c r="F7750" s="134" t="s">
        <v>452</v>
      </c>
      <c r="G7750" s="134" t="s">
        <v>322</v>
      </c>
      <c r="H7750" s="134" t="s">
        <v>1023</v>
      </c>
      <c r="I7750" s="134" t="s">
        <v>3</v>
      </c>
      <c r="J7750" s="135">
        <v>11361.069999999996</v>
      </c>
      <c r="K7750" s="135">
        <v>4097.8599999999979</v>
      </c>
      <c r="L7750" s="135">
        <v>2198.89</v>
      </c>
      <c r="M7750" s="141" t="str">
        <f t="shared" si="243"/>
        <v>201701</v>
      </c>
    </row>
    <row r="7751" spans="1:13" x14ac:dyDescent="0.25">
      <c r="A7751" s="35" t="str">
        <f>VLOOKUP(B7751,ResCat!$A$2:$B$269,2,FALSE)</f>
        <v>HMOMM</v>
      </c>
      <c r="B7751" s="68" t="str">
        <f>IF(ISNA(VLOOKUP(C7751,COA!$A$2:$B$340,2,FALSE)),"XXX",VLOOKUP(C7751,COA!$A$2:$B$340,2,FALSE))</f>
        <v>R12</v>
      </c>
      <c r="C7751" s="149" t="str">
        <f t="shared" si="244"/>
        <v>0017-1009-0012</v>
      </c>
      <c r="D7751" s="134" t="s">
        <v>455</v>
      </c>
      <c r="E7751" s="134" t="s">
        <v>415</v>
      </c>
      <c r="F7751" s="134" t="s">
        <v>452</v>
      </c>
      <c r="G7751" s="134" t="s">
        <v>322</v>
      </c>
      <c r="H7751" s="134" t="s">
        <v>1023</v>
      </c>
      <c r="I7751" s="134" t="s">
        <v>368</v>
      </c>
      <c r="J7751" s="135">
        <v>480</v>
      </c>
      <c r="K7751" s="135">
        <v>41</v>
      </c>
      <c r="L7751" s="135">
        <v>0</v>
      </c>
      <c r="M7751" s="141" t="str">
        <f t="shared" si="243"/>
        <v>201701</v>
      </c>
    </row>
    <row r="7752" spans="1:13" x14ac:dyDescent="0.25">
      <c r="A7752" s="35" t="str">
        <f>VLOOKUP(B7752,ResCat!$A$2:$B$269,2,FALSE)</f>
        <v>HMOMM</v>
      </c>
      <c r="B7752" s="68" t="str">
        <f>IF(ISNA(VLOOKUP(C7752,COA!$A$2:$B$340,2,FALSE)),"XXX",VLOOKUP(C7752,COA!$A$2:$B$340,2,FALSE))</f>
        <v>R12</v>
      </c>
      <c r="C7752" s="149" t="str">
        <f t="shared" si="244"/>
        <v>0017-1009-0012</v>
      </c>
      <c r="D7752" s="134" t="s">
        <v>455</v>
      </c>
      <c r="E7752" s="134" t="s">
        <v>415</v>
      </c>
      <c r="F7752" s="134" t="s">
        <v>452</v>
      </c>
      <c r="G7752" s="134" t="s">
        <v>322</v>
      </c>
      <c r="H7752" s="134" t="s">
        <v>1023</v>
      </c>
      <c r="I7752" s="134" t="s">
        <v>0</v>
      </c>
      <c r="J7752" s="135">
        <v>-33965.989999999794</v>
      </c>
      <c r="K7752" s="135">
        <v>10066.199999999981</v>
      </c>
      <c r="L7752" s="135">
        <v>10271.749999999973</v>
      </c>
      <c r="M7752" s="141" t="str">
        <f t="shared" si="243"/>
        <v>201701</v>
      </c>
    </row>
    <row r="7753" spans="1:13" x14ac:dyDescent="0.25">
      <c r="A7753" s="35" t="str">
        <f>VLOOKUP(B7753,ResCat!$A$2:$B$269,2,FALSE)</f>
        <v>HMOMM</v>
      </c>
      <c r="B7753" s="68" t="str">
        <f>IF(ISNA(VLOOKUP(C7753,COA!$A$2:$B$340,2,FALSE)),"XXX",VLOOKUP(C7753,COA!$A$2:$B$340,2,FALSE))</f>
        <v>R12</v>
      </c>
      <c r="C7753" s="149" t="str">
        <f t="shared" si="244"/>
        <v>0017-1009-0012</v>
      </c>
      <c r="D7753" s="134" t="s">
        <v>455</v>
      </c>
      <c r="E7753" s="134" t="s">
        <v>415</v>
      </c>
      <c r="F7753" s="134" t="s">
        <v>452</v>
      </c>
      <c r="G7753" s="134" t="s">
        <v>322</v>
      </c>
      <c r="H7753" s="134" t="s">
        <v>1023</v>
      </c>
      <c r="I7753" s="134" t="s">
        <v>336</v>
      </c>
      <c r="J7753" s="135">
        <v>-275</v>
      </c>
      <c r="K7753" s="135">
        <v>-159.30000000000001</v>
      </c>
      <c r="L7753" s="135">
        <v>-159.30000000000001</v>
      </c>
      <c r="M7753" s="141" t="str">
        <f t="shared" si="243"/>
        <v>201701</v>
      </c>
    </row>
    <row r="7754" spans="1:13" x14ac:dyDescent="0.25">
      <c r="A7754" s="35" t="str">
        <f>VLOOKUP(B7754,ResCat!$A$2:$B$269,2,FALSE)</f>
        <v>HMOMM</v>
      </c>
      <c r="B7754" s="68" t="str">
        <f>IF(ISNA(VLOOKUP(C7754,COA!$A$2:$B$340,2,FALSE)),"XXX",VLOOKUP(C7754,COA!$A$2:$B$340,2,FALSE))</f>
        <v>R12</v>
      </c>
      <c r="C7754" s="149" t="str">
        <f t="shared" si="244"/>
        <v>0017-1009-0012</v>
      </c>
      <c r="D7754" s="134" t="s">
        <v>455</v>
      </c>
      <c r="E7754" s="134" t="s">
        <v>415</v>
      </c>
      <c r="F7754" s="134" t="s">
        <v>452</v>
      </c>
      <c r="G7754" s="134" t="s">
        <v>322</v>
      </c>
      <c r="H7754" s="134" t="s">
        <v>1023</v>
      </c>
      <c r="I7754" s="134" t="s">
        <v>2</v>
      </c>
      <c r="J7754" s="135">
        <v>-1816.21</v>
      </c>
      <c r="K7754" s="135">
        <v>205.19999999999996</v>
      </c>
      <c r="L7754" s="135">
        <v>554.69000000000005</v>
      </c>
      <c r="M7754" s="141" t="str">
        <f t="shared" si="243"/>
        <v>201701</v>
      </c>
    </row>
    <row r="7755" spans="1:13" x14ac:dyDescent="0.25">
      <c r="A7755" s="35" t="str">
        <f>VLOOKUP(B7755,ResCat!$A$2:$B$269,2,FALSE)</f>
        <v>HMOMM</v>
      </c>
      <c r="B7755" s="68" t="str">
        <f>IF(ISNA(VLOOKUP(C7755,COA!$A$2:$B$340,2,FALSE)),"XXX",VLOOKUP(C7755,COA!$A$2:$B$340,2,FALSE))</f>
        <v>R12</v>
      </c>
      <c r="C7755" s="149" t="str">
        <f t="shared" si="244"/>
        <v>0017-1009-0012</v>
      </c>
      <c r="D7755" s="134" t="s">
        <v>455</v>
      </c>
      <c r="E7755" s="134" t="s">
        <v>415</v>
      </c>
      <c r="F7755" s="134" t="s">
        <v>452</v>
      </c>
      <c r="G7755" s="134" t="s">
        <v>322</v>
      </c>
      <c r="H7755" s="134" t="s">
        <v>1023</v>
      </c>
      <c r="I7755" s="134" t="s">
        <v>343</v>
      </c>
      <c r="J7755" s="135">
        <v>-746.67</v>
      </c>
      <c r="K7755" s="135">
        <v>-524.30999999999983</v>
      </c>
      <c r="L7755" s="135">
        <v>-461.5</v>
      </c>
      <c r="M7755" s="141" t="str">
        <f t="shared" si="243"/>
        <v>201701</v>
      </c>
    </row>
    <row r="7756" spans="1:13" x14ac:dyDescent="0.25">
      <c r="A7756" s="35" t="str">
        <f>VLOOKUP(B7756,ResCat!$A$2:$B$269,2,FALSE)</f>
        <v>HMOMM</v>
      </c>
      <c r="B7756" s="68" t="str">
        <f>IF(ISNA(VLOOKUP(C7756,COA!$A$2:$B$340,2,FALSE)),"XXX",VLOOKUP(C7756,COA!$A$2:$B$340,2,FALSE))</f>
        <v>R12</v>
      </c>
      <c r="C7756" s="149" t="str">
        <f t="shared" si="244"/>
        <v>0017-1009-0012</v>
      </c>
      <c r="D7756" s="134" t="s">
        <v>455</v>
      </c>
      <c r="E7756" s="134" t="s">
        <v>415</v>
      </c>
      <c r="F7756" s="134" t="s">
        <v>452</v>
      </c>
      <c r="G7756" s="134" t="s">
        <v>322</v>
      </c>
      <c r="H7756" s="134" t="s">
        <v>1023</v>
      </c>
      <c r="I7756" s="134" t="s">
        <v>1</v>
      </c>
      <c r="J7756" s="135">
        <v>38367.840000000018</v>
      </c>
      <c r="K7756" s="135">
        <v>8764.8300000000181</v>
      </c>
      <c r="L7756" s="135">
        <v>9922.0100000000111</v>
      </c>
      <c r="M7756" s="141" t="str">
        <f t="shared" si="243"/>
        <v>201701</v>
      </c>
    </row>
    <row r="7757" spans="1:13" x14ac:dyDescent="0.25">
      <c r="A7757" s="35" t="str">
        <f>VLOOKUP(B7757,ResCat!$A$2:$B$269,2,FALSE)</f>
        <v>HMOMM</v>
      </c>
      <c r="B7757" s="68" t="str">
        <f>IF(ISNA(VLOOKUP(C7757,COA!$A$2:$B$340,2,FALSE)),"XXX",VLOOKUP(C7757,COA!$A$2:$B$340,2,FALSE))</f>
        <v>R12</v>
      </c>
      <c r="C7757" s="149" t="str">
        <f t="shared" si="244"/>
        <v>0017-1009-0012</v>
      </c>
      <c r="D7757" s="134" t="s">
        <v>455</v>
      </c>
      <c r="E7757" s="134" t="s">
        <v>415</v>
      </c>
      <c r="F7757" s="134" t="s">
        <v>452</v>
      </c>
      <c r="G7757" s="134" t="s">
        <v>324</v>
      </c>
      <c r="H7757" s="134" t="s">
        <v>1023</v>
      </c>
      <c r="I7757" s="134" t="s">
        <v>3</v>
      </c>
      <c r="J7757" s="135">
        <v>6144.4900000000007</v>
      </c>
      <c r="K7757" s="135">
        <v>2278.4199999999992</v>
      </c>
      <c r="L7757" s="135">
        <v>1503.7999999999997</v>
      </c>
      <c r="M7757" s="141" t="str">
        <f t="shared" si="243"/>
        <v>201702</v>
      </c>
    </row>
    <row r="7758" spans="1:13" x14ac:dyDescent="0.25">
      <c r="A7758" s="35" t="str">
        <f>VLOOKUP(B7758,ResCat!$A$2:$B$269,2,FALSE)</f>
        <v>HMOMM</v>
      </c>
      <c r="B7758" s="68" t="str">
        <f>IF(ISNA(VLOOKUP(C7758,COA!$A$2:$B$340,2,FALSE)),"XXX",VLOOKUP(C7758,COA!$A$2:$B$340,2,FALSE))</f>
        <v>R12</v>
      </c>
      <c r="C7758" s="149" t="str">
        <f t="shared" si="244"/>
        <v>0017-1009-0012</v>
      </c>
      <c r="D7758" s="134" t="s">
        <v>455</v>
      </c>
      <c r="E7758" s="134" t="s">
        <v>415</v>
      </c>
      <c r="F7758" s="134" t="s">
        <v>452</v>
      </c>
      <c r="G7758" s="134" t="s">
        <v>324</v>
      </c>
      <c r="H7758" s="134" t="s">
        <v>1023</v>
      </c>
      <c r="I7758" s="134" t="s">
        <v>368</v>
      </c>
      <c r="J7758" s="135">
        <v>327</v>
      </c>
      <c r="K7758" s="135">
        <v>41</v>
      </c>
      <c r="L7758" s="135">
        <v>0</v>
      </c>
      <c r="M7758" s="141" t="str">
        <f t="shared" si="243"/>
        <v>201702</v>
      </c>
    </row>
    <row r="7759" spans="1:13" x14ac:dyDescent="0.25">
      <c r="A7759" s="35" t="str">
        <f>VLOOKUP(B7759,ResCat!$A$2:$B$269,2,FALSE)</f>
        <v>HMOMM</v>
      </c>
      <c r="B7759" s="68" t="str">
        <f>IF(ISNA(VLOOKUP(C7759,COA!$A$2:$B$340,2,FALSE)),"XXX",VLOOKUP(C7759,COA!$A$2:$B$340,2,FALSE))</f>
        <v>R12</v>
      </c>
      <c r="C7759" s="149" t="str">
        <f t="shared" si="244"/>
        <v>0017-1009-0012</v>
      </c>
      <c r="D7759" s="134" t="s">
        <v>455</v>
      </c>
      <c r="E7759" s="134" t="s">
        <v>415</v>
      </c>
      <c r="F7759" s="134" t="s">
        <v>452</v>
      </c>
      <c r="G7759" s="134" t="s">
        <v>324</v>
      </c>
      <c r="H7759" s="134" t="s">
        <v>1023</v>
      </c>
      <c r="I7759" s="134" t="s">
        <v>0</v>
      </c>
      <c r="J7759" s="135">
        <v>64898.309999999976</v>
      </c>
      <c r="K7759" s="135">
        <v>-1631.439999999988</v>
      </c>
      <c r="L7759" s="135">
        <v>372.53000000000577</v>
      </c>
      <c r="M7759" s="141" t="str">
        <f t="shared" si="243"/>
        <v>201702</v>
      </c>
    </row>
    <row r="7760" spans="1:13" x14ac:dyDescent="0.25">
      <c r="A7760" s="35" t="str">
        <f>VLOOKUP(B7760,ResCat!$A$2:$B$269,2,FALSE)</f>
        <v>HMOMM</v>
      </c>
      <c r="B7760" s="68" t="str">
        <f>IF(ISNA(VLOOKUP(C7760,COA!$A$2:$B$340,2,FALSE)),"XXX",VLOOKUP(C7760,COA!$A$2:$B$340,2,FALSE))</f>
        <v>R12</v>
      </c>
      <c r="C7760" s="149" t="str">
        <f t="shared" si="244"/>
        <v>0017-1009-0012</v>
      </c>
      <c r="D7760" s="134" t="s">
        <v>455</v>
      </c>
      <c r="E7760" s="134" t="s">
        <v>415</v>
      </c>
      <c r="F7760" s="134" t="s">
        <v>452</v>
      </c>
      <c r="G7760" s="134" t="s">
        <v>324</v>
      </c>
      <c r="H7760" s="134" t="s">
        <v>1023</v>
      </c>
      <c r="I7760" s="134" t="s">
        <v>336</v>
      </c>
      <c r="J7760" s="135">
        <v>2656</v>
      </c>
      <c r="K7760" s="135">
        <v>160.99</v>
      </c>
      <c r="L7760" s="135">
        <v>160.99</v>
      </c>
      <c r="M7760" s="141" t="str">
        <f t="shared" si="243"/>
        <v>201702</v>
      </c>
    </row>
    <row r="7761" spans="1:13" x14ac:dyDescent="0.25">
      <c r="A7761" s="35" t="str">
        <f>VLOOKUP(B7761,ResCat!$A$2:$B$269,2,FALSE)</f>
        <v>HMOMM</v>
      </c>
      <c r="B7761" s="68" t="str">
        <f>IF(ISNA(VLOOKUP(C7761,COA!$A$2:$B$340,2,FALSE)),"XXX",VLOOKUP(C7761,COA!$A$2:$B$340,2,FALSE))</f>
        <v>R12</v>
      </c>
      <c r="C7761" s="149" t="str">
        <f t="shared" si="244"/>
        <v>0017-1009-0012</v>
      </c>
      <c r="D7761" s="134" t="s">
        <v>455</v>
      </c>
      <c r="E7761" s="134" t="s">
        <v>415</v>
      </c>
      <c r="F7761" s="134" t="s">
        <v>452</v>
      </c>
      <c r="G7761" s="134" t="s">
        <v>324</v>
      </c>
      <c r="H7761" s="134" t="s">
        <v>1023</v>
      </c>
      <c r="I7761" s="134" t="s">
        <v>2</v>
      </c>
      <c r="J7761" s="135">
        <v>10220.56</v>
      </c>
      <c r="K7761" s="135">
        <v>3923.4800000000005</v>
      </c>
      <c r="L7761" s="135">
        <v>4693.4800000000005</v>
      </c>
      <c r="M7761" s="141" t="str">
        <f t="shared" si="243"/>
        <v>201702</v>
      </c>
    </row>
    <row r="7762" spans="1:13" x14ac:dyDescent="0.25">
      <c r="A7762" s="35" t="str">
        <f>VLOOKUP(B7762,ResCat!$A$2:$B$269,2,FALSE)</f>
        <v>HMOMM</v>
      </c>
      <c r="B7762" s="68" t="str">
        <f>IF(ISNA(VLOOKUP(C7762,COA!$A$2:$B$340,2,FALSE)),"XXX",VLOOKUP(C7762,COA!$A$2:$B$340,2,FALSE))</f>
        <v>R12</v>
      </c>
      <c r="C7762" s="149" t="str">
        <f t="shared" si="244"/>
        <v>0017-1009-0012</v>
      </c>
      <c r="D7762" s="134" t="s">
        <v>455</v>
      </c>
      <c r="E7762" s="134" t="s">
        <v>415</v>
      </c>
      <c r="F7762" s="134" t="s">
        <v>452</v>
      </c>
      <c r="G7762" s="134" t="s">
        <v>324</v>
      </c>
      <c r="H7762" s="134" t="s">
        <v>1023</v>
      </c>
      <c r="I7762" s="134" t="s">
        <v>343</v>
      </c>
      <c r="J7762" s="135">
        <v>-16691.299999999992</v>
      </c>
      <c r="K7762" s="135">
        <v>-3542.5900000000011</v>
      </c>
      <c r="L7762" s="135">
        <v>-2996.8799999999997</v>
      </c>
      <c r="M7762" s="141" t="str">
        <f t="shared" si="243"/>
        <v>201702</v>
      </c>
    </row>
    <row r="7763" spans="1:13" x14ac:dyDescent="0.25">
      <c r="A7763" s="35" t="str">
        <f>VLOOKUP(B7763,ResCat!$A$2:$B$269,2,FALSE)</f>
        <v>HMOMM</v>
      </c>
      <c r="B7763" s="68" t="str">
        <f>IF(ISNA(VLOOKUP(C7763,COA!$A$2:$B$340,2,FALSE)),"XXX",VLOOKUP(C7763,COA!$A$2:$B$340,2,FALSE))</f>
        <v>R12</v>
      </c>
      <c r="C7763" s="149" t="str">
        <f t="shared" si="244"/>
        <v>0017-1009-0012</v>
      </c>
      <c r="D7763" s="134" t="s">
        <v>455</v>
      </c>
      <c r="E7763" s="134" t="s">
        <v>415</v>
      </c>
      <c r="F7763" s="134" t="s">
        <v>452</v>
      </c>
      <c r="G7763" s="134" t="s">
        <v>324</v>
      </c>
      <c r="H7763" s="134" t="s">
        <v>1023</v>
      </c>
      <c r="I7763" s="134" t="s">
        <v>1</v>
      </c>
      <c r="J7763" s="135">
        <v>39497.519999999997</v>
      </c>
      <c r="K7763" s="135">
        <v>7418.22</v>
      </c>
      <c r="L7763" s="135">
        <v>7908.3500000000031</v>
      </c>
      <c r="M7763" s="141" t="str">
        <f t="shared" si="243"/>
        <v>201702</v>
      </c>
    </row>
    <row r="7764" spans="1:13" x14ac:dyDescent="0.25">
      <c r="A7764" s="35" t="str">
        <f>VLOOKUP(B7764,ResCat!$A$2:$B$269,2,FALSE)</f>
        <v>HMOMM</v>
      </c>
      <c r="B7764" s="68" t="str">
        <f>IF(ISNA(VLOOKUP(C7764,COA!$A$2:$B$340,2,FALSE)),"XXX",VLOOKUP(C7764,COA!$A$2:$B$340,2,FALSE))</f>
        <v>R12</v>
      </c>
      <c r="C7764" s="149" t="str">
        <f t="shared" si="244"/>
        <v>0017-1009-0012</v>
      </c>
      <c r="D7764" s="134" t="s">
        <v>455</v>
      </c>
      <c r="E7764" s="134" t="s">
        <v>415</v>
      </c>
      <c r="F7764" s="134" t="s">
        <v>452</v>
      </c>
      <c r="G7764" s="134" t="s">
        <v>326</v>
      </c>
      <c r="H7764" s="134" t="s">
        <v>1023</v>
      </c>
      <c r="I7764" s="134" t="s">
        <v>3</v>
      </c>
      <c r="J7764" s="135">
        <v>14769.519999999995</v>
      </c>
      <c r="K7764" s="135">
        <v>5950.1200000000053</v>
      </c>
      <c r="L7764" s="135">
        <v>4708.9700000000012</v>
      </c>
      <c r="M7764" s="141" t="str">
        <f t="shared" si="243"/>
        <v>201703</v>
      </c>
    </row>
    <row r="7765" spans="1:13" x14ac:dyDescent="0.25">
      <c r="A7765" s="35" t="str">
        <f>VLOOKUP(B7765,ResCat!$A$2:$B$269,2,FALSE)</f>
        <v>HMOMM</v>
      </c>
      <c r="B7765" s="68" t="str">
        <f>IF(ISNA(VLOOKUP(C7765,COA!$A$2:$B$340,2,FALSE)),"XXX",VLOOKUP(C7765,COA!$A$2:$B$340,2,FALSE))</f>
        <v>R12</v>
      </c>
      <c r="C7765" s="149" t="str">
        <f t="shared" si="244"/>
        <v>0017-1009-0012</v>
      </c>
      <c r="D7765" s="134" t="s">
        <v>455</v>
      </c>
      <c r="E7765" s="134" t="s">
        <v>415</v>
      </c>
      <c r="F7765" s="134" t="s">
        <v>452</v>
      </c>
      <c r="G7765" s="134" t="s">
        <v>326</v>
      </c>
      <c r="H7765" s="134" t="s">
        <v>1023</v>
      </c>
      <c r="I7765" s="134" t="s">
        <v>368</v>
      </c>
      <c r="J7765" s="135">
        <v>70</v>
      </c>
      <c r="K7765" s="135">
        <v>0</v>
      </c>
      <c r="L7765" s="135">
        <v>0</v>
      </c>
      <c r="M7765" s="141" t="str">
        <f t="shared" si="243"/>
        <v>201703</v>
      </c>
    </row>
    <row r="7766" spans="1:13" x14ac:dyDescent="0.25">
      <c r="A7766" s="35" t="str">
        <f>VLOOKUP(B7766,ResCat!$A$2:$B$269,2,FALSE)</f>
        <v>HMOMM</v>
      </c>
      <c r="B7766" s="68" t="str">
        <f>IF(ISNA(VLOOKUP(C7766,COA!$A$2:$B$340,2,FALSE)),"XXX",VLOOKUP(C7766,COA!$A$2:$B$340,2,FALSE))</f>
        <v>R12</v>
      </c>
      <c r="C7766" s="149" t="str">
        <f t="shared" si="244"/>
        <v>0017-1009-0012</v>
      </c>
      <c r="D7766" s="134" t="s">
        <v>455</v>
      </c>
      <c r="E7766" s="134" t="s">
        <v>415</v>
      </c>
      <c r="F7766" s="134" t="s">
        <v>452</v>
      </c>
      <c r="G7766" s="134" t="s">
        <v>326</v>
      </c>
      <c r="H7766" s="134" t="s">
        <v>1023</v>
      </c>
      <c r="I7766" s="134" t="s">
        <v>0</v>
      </c>
      <c r="J7766" s="135">
        <v>83226.700000000026</v>
      </c>
      <c r="K7766" s="135">
        <v>31942.89</v>
      </c>
      <c r="L7766" s="135">
        <v>32755.989999999998</v>
      </c>
      <c r="M7766" s="141" t="str">
        <f t="shared" si="243"/>
        <v>201703</v>
      </c>
    </row>
    <row r="7767" spans="1:13" x14ac:dyDescent="0.25">
      <c r="A7767" s="35" t="str">
        <f>VLOOKUP(B7767,ResCat!$A$2:$B$269,2,FALSE)</f>
        <v>HMOMM</v>
      </c>
      <c r="B7767" s="68" t="str">
        <f>IF(ISNA(VLOOKUP(C7767,COA!$A$2:$B$340,2,FALSE)),"XXX",VLOOKUP(C7767,COA!$A$2:$B$340,2,FALSE))</f>
        <v>R12</v>
      </c>
      <c r="C7767" s="149" t="str">
        <f t="shared" si="244"/>
        <v>0017-1009-0012</v>
      </c>
      <c r="D7767" s="134" t="s">
        <v>455</v>
      </c>
      <c r="E7767" s="134" t="s">
        <v>415</v>
      </c>
      <c r="F7767" s="134" t="s">
        <v>452</v>
      </c>
      <c r="G7767" s="134" t="s">
        <v>326</v>
      </c>
      <c r="H7767" s="134" t="s">
        <v>1023</v>
      </c>
      <c r="I7767" s="134" t="s">
        <v>336</v>
      </c>
      <c r="J7767" s="135">
        <v>2538.6999999999998</v>
      </c>
      <c r="K7767" s="135">
        <v>248.79</v>
      </c>
      <c r="L7767" s="135">
        <v>248.79</v>
      </c>
      <c r="M7767" s="141" t="str">
        <f t="shared" si="243"/>
        <v>201703</v>
      </c>
    </row>
    <row r="7768" spans="1:13" x14ac:dyDescent="0.25">
      <c r="A7768" s="35" t="str">
        <f>VLOOKUP(B7768,ResCat!$A$2:$B$269,2,FALSE)</f>
        <v>HMOMM</v>
      </c>
      <c r="B7768" s="68" t="str">
        <f>IF(ISNA(VLOOKUP(C7768,COA!$A$2:$B$340,2,FALSE)),"XXX",VLOOKUP(C7768,COA!$A$2:$B$340,2,FALSE))</f>
        <v>R12</v>
      </c>
      <c r="C7768" s="149" t="str">
        <f t="shared" si="244"/>
        <v>0017-1009-0012</v>
      </c>
      <c r="D7768" s="134" t="s">
        <v>455</v>
      </c>
      <c r="E7768" s="134" t="s">
        <v>415</v>
      </c>
      <c r="F7768" s="134" t="s">
        <v>452</v>
      </c>
      <c r="G7768" s="134" t="s">
        <v>326</v>
      </c>
      <c r="H7768" s="134" t="s">
        <v>1023</v>
      </c>
      <c r="I7768" s="134" t="s">
        <v>2</v>
      </c>
      <c r="J7768" s="135">
        <v>8042.7200000000012</v>
      </c>
      <c r="K7768" s="135">
        <v>1052.3500000000001</v>
      </c>
      <c r="L7768" s="135">
        <v>2117.1200000000003</v>
      </c>
      <c r="M7768" s="141" t="str">
        <f t="shared" si="243"/>
        <v>201703</v>
      </c>
    </row>
    <row r="7769" spans="1:13" x14ac:dyDescent="0.25">
      <c r="A7769" s="35" t="str">
        <f>VLOOKUP(B7769,ResCat!$A$2:$B$269,2,FALSE)</f>
        <v>HMOMM</v>
      </c>
      <c r="B7769" s="68" t="str">
        <f>IF(ISNA(VLOOKUP(C7769,COA!$A$2:$B$340,2,FALSE)),"XXX",VLOOKUP(C7769,COA!$A$2:$B$340,2,FALSE))</f>
        <v>R12</v>
      </c>
      <c r="C7769" s="149" t="str">
        <f t="shared" si="244"/>
        <v>0017-1009-0012</v>
      </c>
      <c r="D7769" s="134" t="s">
        <v>455</v>
      </c>
      <c r="E7769" s="134" t="s">
        <v>415</v>
      </c>
      <c r="F7769" s="134" t="s">
        <v>452</v>
      </c>
      <c r="G7769" s="134" t="s">
        <v>326</v>
      </c>
      <c r="H7769" s="134" t="s">
        <v>1023</v>
      </c>
      <c r="I7769" s="134" t="s">
        <v>343</v>
      </c>
      <c r="J7769" s="135">
        <v>-13918.75</v>
      </c>
      <c r="K7769" s="135">
        <v>-646.1400000000001</v>
      </c>
      <c r="L7769" s="135">
        <v>-69.109999999999971</v>
      </c>
      <c r="M7769" s="141" t="str">
        <f t="shared" si="243"/>
        <v>201703</v>
      </c>
    </row>
    <row r="7770" spans="1:13" x14ac:dyDescent="0.25">
      <c r="A7770" s="35" t="str">
        <f>VLOOKUP(B7770,ResCat!$A$2:$B$269,2,FALSE)</f>
        <v>HMOMM</v>
      </c>
      <c r="B7770" s="68" t="str">
        <f>IF(ISNA(VLOOKUP(C7770,COA!$A$2:$B$340,2,FALSE)),"XXX",VLOOKUP(C7770,COA!$A$2:$B$340,2,FALSE))</f>
        <v>R12</v>
      </c>
      <c r="C7770" s="149" t="str">
        <f t="shared" si="244"/>
        <v>0017-1009-0012</v>
      </c>
      <c r="D7770" s="134" t="s">
        <v>455</v>
      </c>
      <c r="E7770" s="134" t="s">
        <v>415</v>
      </c>
      <c r="F7770" s="134" t="s">
        <v>452</v>
      </c>
      <c r="G7770" s="134" t="s">
        <v>326</v>
      </c>
      <c r="H7770" s="134" t="s">
        <v>1023</v>
      </c>
      <c r="I7770" s="134" t="s">
        <v>1</v>
      </c>
      <c r="J7770" s="135">
        <v>73648.319999999963</v>
      </c>
      <c r="K7770" s="135">
        <v>14157.290000000003</v>
      </c>
      <c r="L7770" s="135">
        <v>15012.370000000012</v>
      </c>
      <c r="M7770" s="141" t="str">
        <f t="shared" si="243"/>
        <v>201703</v>
      </c>
    </row>
    <row r="7771" spans="1:13" x14ac:dyDescent="0.25">
      <c r="A7771" s="35" t="str">
        <f>VLOOKUP(B7771,ResCat!$A$2:$B$269,2,FALSE)</f>
        <v>HMOMM</v>
      </c>
      <c r="B7771" s="68" t="str">
        <f>IF(ISNA(VLOOKUP(C7771,COA!$A$2:$B$340,2,FALSE)),"XXX",VLOOKUP(C7771,COA!$A$2:$B$340,2,FALSE))</f>
        <v>R12</v>
      </c>
      <c r="C7771" s="149" t="str">
        <f t="shared" si="244"/>
        <v>0017-1009-0012</v>
      </c>
      <c r="D7771" s="134" t="s">
        <v>455</v>
      </c>
      <c r="E7771" s="134" t="s">
        <v>415</v>
      </c>
      <c r="F7771" s="134" t="s">
        <v>452</v>
      </c>
      <c r="G7771" s="134" t="s">
        <v>328</v>
      </c>
      <c r="H7771" s="134" t="s">
        <v>1023</v>
      </c>
      <c r="I7771" s="134" t="s">
        <v>3</v>
      </c>
      <c r="J7771" s="135">
        <v>8146.119999999999</v>
      </c>
      <c r="K7771" s="135">
        <v>4486.3100000000113</v>
      </c>
      <c r="L7771" s="135">
        <v>3675.1299999999983</v>
      </c>
      <c r="M7771" s="141" t="str">
        <f t="shared" si="243"/>
        <v>201704</v>
      </c>
    </row>
    <row r="7772" spans="1:13" x14ac:dyDescent="0.25">
      <c r="A7772" s="35" t="str">
        <f>VLOOKUP(B7772,ResCat!$A$2:$B$269,2,FALSE)</f>
        <v>HMOMM</v>
      </c>
      <c r="B7772" s="68" t="str">
        <f>IF(ISNA(VLOOKUP(C7772,COA!$A$2:$B$340,2,FALSE)),"XXX",VLOOKUP(C7772,COA!$A$2:$B$340,2,FALSE))</f>
        <v>R12</v>
      </c>
      <c r="C7772" s="149" t="str">
        <f t="shared" si="244"/>
        <v>0017-1009-0012</v>
      </c>
      <c r="D7772" s="134" t="s">
        <v>455</v>
      </c>
      <c r="E7772" s="134" t="s">
        <v>415</v>
      </c>
      <c r="F7772" s="134" t="s">
        <v>452</v>
      </c>
      <c r="G7772" s="134" t="s">
        <v>328</v>
      </c>
      <c r="H7772" s="134" t="s">
        <v>1023</v>
      </c>
      <c r="I7772" s="134" t="s">
        <v>368</v>
      </c>
      <c r="J7772" s="135">
        <v>0</v>
      </c>
      <c r="K7772" s="135">
        <v>0</v>
      </c>
      <c r="L7772" s="135">
        <v>0</v>
      </c>
      <c r="M7772" s="141" t="str">
        <f t="shared" si="243"/>
        <v>201704</v>
      </c>
    </row>
    <row r="7773" spans="1:13" x14ac:dyDescent="0.25">
      <c r="A7773" s="35" t="str">
        <f>VLOOKUP(B7773,ResCat!$A$2:$B$269,2,FALSE)</f>
        <v>HMOMM</v>
      </c>
      <c r="B7773" s="68" t="str">
        <f>IF(ISNA(VLOOKUP(C7773,COA!$A$2:$B$340,2,FALSE)),"XXX",VLOOKUP(C7773,COA!$A$2:$B$340,2,FALSE))</f>
        <v>R12</v>
      </c>
      <c r="C7773" s="149" t="str">
        <f t="shared" si="244"/>
        <v>0017-1009-0012</v>
      </c>
      <c r="D7773" s="134" t="s">
        <v>455</v>
      </c>
      <c r="E7773" s="134" t="s">
        <v>415</v>
      </c>
      <c r="F7773" s="134" t="s">
        <v>452</v>
      </c>
      <c r="G7773" s="134" t="s">
        <v>328</v>
      </c>
      <c r="H7773" s="134" t="s">
        <v>1023</v>
      </c>
      <c r="I7773" s="134" t="s">
        <v>0</v>
      </c>
      <c r="J7773" s="135">
        <v>203700.12999999995</v>
      </c>
      <c r="K7773" s="135">
        <v>38993.01</v>
      </c>
      <c r="L7773" s="135">
        <v>38816.410000000011</v>
      </c>
      <c r="M7773" s="141" t="str">
        <f t="shared" si="243"/>
        <v>201704</v>
      </c>
    </row>
    <row r="7774" spans="1:13" x14ac:dyDescent="0.25">
      <c r="A7774" s="35" t="str">
        <f>VLOOKUP(B7774,ResCat!$A$2:$B$269,2,FALSE)</f>
        <v>HMOMM</v>
      </c>
      <c r="B7774" s="68" t="str">
        <f>IF(ISNA(VLOOKUP(C7774,COA!$A$2:$B$340,2,FALSE)),"XXX",VLOOKUP(C7774,COA!$A$2:$B$340,2,FALSE))</f>
        <v>R12</v>
      </c>
      <c r="C7774" s="149" t="str">
        <f t="shared" si="244"/>
        <v>0017-1009-0012</v>
      </c>
      <c r="D7774" s="134" t="s">
        <v>455</v>
      </c>
      <c r="E7774" s="134" t="s">
        <v>415</v>
      </c>
      <c r="F7774" s="134" t="s">
        <v>452</v>
      </c>
      <c r="G7774" s="134" t="s">
        <v>328</v>
      </c>
      <c r="H7774" s="134" t="s">
        <v>1023</v>
      </c>
      <c r="I7774" s="134" t="s">
        <v>336</v>
      </c>
      <c r="J7774" s="135">
        <v>764.63000000000011</v>
      </c>
      <c r="K7774" s="135">
        <v>748.71</v>
      </c>
      <c r="L7774" s="135">
        <v>748.71</v>
      </c>
      <c r="M7774" s="141" t="str">
        <f t="shared" si="243"/>
        <v>201704</v>
      </c>
    </row>
    <row r="7775" spans="1:13" x14ac:dyDescent="0.25">
      <c r="A7775" s="35" t="str">
        <f>VLOOKUP(B7775,ResCat!$A$2:$B$269,2,FALSE)</f>
        <v>HMOMM</v>
      </c>
      <c r="B7775" s="68" t="str">
        <f>IF(ISNA(VLOOKUP(C7775,COA!$A$2:$B$340,2,FALSE)),"XXX",VLOOKUP(C7775,COA!$A$2:$B$340,2,FALSE))</f>
        <v>R12</v>
      </c>
      <c r="C7775" s="149" t="str">
        <f t="shared" si="244"/>
        <v>0017-1009-0012</v>
      </c>
      <c r="D7775" s="134" t="s">
        <v>455</v>
      </c>
      <c r="E7775" s="134" t="s">
        <v>415</v>
      </c>
      <c r="F7775" s="134" t="s">
        <v>452</v>
      </c>
      <c r="G7775" s="134" t="s">
        <v>328</v>
      </c>
      <c r="H7775" s="134" t="s">
        <v>1023</v>
      </c>
      <c r="I7775" s="134" t="s">
        <v>2</v>
      </c>
      <c r="J7775" s="135">
        <v>22798.090000000007</v>
      </c>
      <c r="K7775" s="135">
        <v>12071.020000000011</v>
      </c>
      <c r="L7775" s="135">
        <v>12686.020000000011</v>
      </c>
      <c r="M7775" s="141" t="str">
        <f t="shared" si="243"/>
        <v>201704</v>
      </c>
    </row>
    <row r="7776" spans="1:13" x14ac:dyDescent="0.25">
      <c r="A7776" s="35" t="str">
        <f>VLOOKUP(B7776,ResCat!$A$2:$B$269,2,FALSE)</f>
        <v>HMOMM</v>
      </c>
      <c r="B7776" s="68" t="str">
        <f>IF(ISNA(VLOOKUP(C7776,COA!$A$2:$B$340,2,FALSE)),"XXX",VLOOKUP(C7776,COA!$A$2:$B$340,2,FALSE))</f>
        <v>R12</v>
      </c>
      <c r="C7776" s="149" t="str">
        <f t="shared" si="244"/>
        <v>0017-1009-0012</v>
      </c>
      <c r="D7776" s="134" t="s">
        <v>455</v>
      </c>
      <c r="E7776" s="134" t="s">
        <v>415</v>
      </c>
      <c r="F7776" s="134" t="s">
        <v>452</v>
      </c>
      <c r="G7776" s="134" t="s">
        <v>328</v>
      </c>
      <c r="H7776" s="134" t="s">
        <v>1023</v>
      </c>
      <c r="I7776" s="134" t="s">
        <v>343</v>
      </c>
      <c r="J7776" s="135">
        <v>-11441.540000000005</v>
      </c>
      <c r="K7776" s="135">
        <v>-2732.67</v>
      </c>
      <c r="L7776" s="135">
        <v>-1748.3400000000006</v>
      </c>
      <c r="M7776" s="141" t="str">
        <f t="shared" si="243"/>
        <v>201704</v>
      </c>
    </row>
    <row r="7777" spans="1:13" x14ac:dyDescent="0.25">
      <c r="A7777" s="35" t="str">
        <f>VLOOKUP(B7777,ResCat!$A$2:$B$269,2,FALSE)</f>
        <v>HMOMM</v>
      </c>
      <c r="B7777" s="68" t="str">
        <f>IF(ISNA(VLOOKUP(C7777,COA!$A$2:$B$340,2,FALSE)),"XXX",VLOOKUP(C7777,COA!$A$2:$B$340,2,FALSE))</f>
        <v>R12</v>
      </c>
      <c r="C7777" s="149" t="str">
        <f t="shared" si="244"/>
        <v>0017-1009-0012</v>
      </c>
      <c r="D7777" s="134" t="s">
        <v>455</v>
      </c>
      <c r="E7777" s="134" t="s">
        <v>415</v>
      </c>
      <c r="F7777" s="134" t="s">
        <v>452</v>
      </c>
      <c r="G7777" s="134" t="s">
        <v>328</v>
      </c>
      <c r="H7777" s="134" t="s">
        <v>1023</v>
      </c>
      <c r="I7777" s="134" t="s">
        <v>1</v>
      </c>
      <c r="J7777" s="135">
        <v>21547.550000000003</v>
      </c>
      <c r="K7777" s="135">
        <v>1032.7700000000004</v>
      </c>
      <c r="L7777" s="135">
        <v>1472.9799999999991</v>
      </c>
      <c r="M7777" s="141" t="str">
        <f t="shared" si="243"/>
        <v>201704</v>
      </c>
    </row>
    <row r="7778" spans="1:13" x14ac:dyDescent="0.25">
      <c r="A7778" s="35" t="str">
        <f>VLOOKUP(B7778,ResCat!$A$2:$B$269,2,FALSE)</f>
        <v>HMOMM</v>
      </c>
      <c r="B7778" s="68" t="str">
        <f>IF(ISNA(VLOOKUP(C7778,COA!$A$2:$B$340,2,FALSE)),"XXX",VLOOKUP(C7778,COA!$A$2:$B$340,2,FALSE))</f>
        <v>R12</v>
      </c>
      <c r="C7778" s="149" t="str">
        <f t="shared" si="244"/>
        <v>0017-1009-0012</v>
      </c>
      <c r="D7778" s="134" t="s">
        <v>455</v>
      </c>
      <c r="E7778" s="134" t="s">
        <v>415</v>
      </c>
      <c r="F7778" s="134" t="s">
        <v>452</v>
      </c>
      <c r="G7778" s="134" t="s">
        <v>330</v>
      </c>
      <c r="H7778" s="134" t="s">
        <v>1023</v>
      </c>
      <c r="I7778" s="134" t="s">
        <v>3</v>
      </c>
      <c r="J7778" s="135">
        <v>114342.11999999998</v>
      </c>
      <c r="K7778" s="135">
        <v>6453.8000000000065</v>
      </c>
      <c r="L7778" s="135">
        <v>5551.6100000000033</v>
      </c>
      <c r="M7778" s="141" t="str">
        <f t="shared" si="243"/>
        <v>201705</v>
      </c>
    </row>
    <row r="7779" spans="1:13" x14ac:dyDescent="0.25">
      <c r="A7779" s="35" t="str">
        <f>VLOOKUP(B7779,ResCat!$A$2:$B$269,2,FALSE)</f>
        <v>HMOMM</v>
      </c>
      <c r="B7779" s="68" t="str">
        <f>IF(ISNA(VLOOKUP(C7779,COA!$A$2:$B$340,2,FALSE)),"XXX",VLOOKUP(C7779,COA!$A$2:$B$340,2,FALSE))</f>
        <v>R12</v>
      </c>
      <c r="C7779" s="149" t="str">
        <f t="shared" si="244"/>
        <v>0017-1009-0012</v>
      </c>
      <c r="D7779" s="134" t="s">
        <v>455</v>
      </c>
      <c r="E7779" s="134" t="s">
        <v>415</v>
      </c>
      <c r="F7779" s="134" t="s">
        <v>452</v>
      </c>
      <c r="G7779" s="134" t="s">
        <v>330</v>
      </c>
      <c r="H7779" s="134" t="s">
        <v>1023</v>
      </c>
      <c r="I7779" s="134" t="s">
        <v>368</v>
      </c>
      <c r="J7779" s="135">
        <v>10</v>
      </c>
      <c r="K7779" s="135">
        <v>10</v>
      </c>
      <c r="L7779" s="135">
        <v>0</v>
      </c>
      <c r="M7779" s="141" t="str">
        <f t="shared" si="243"/>
        <v>201705</v>
      </c>
    </row>
    <row r="7780" spans="1:13" x14ac:dyDescent="0.25">
      <c r="A7780" s="35" t="str">
        <f>VLOOKUP(B7780,ResCat!$A$2:$B$269,2,FALSE)</f>
        <v>HMOMM</v>
      </c>
      <c r="B7780" s="68" t="str">
        <f>IF(ISNA(VLOOKUP(C7780,COA!$A$2:$B$340,2,FALSE)),"XXX",VLOOKUP(C7780,COA!$A$2:$B$340,2,FALSE))</f>
        <v>R12</v>
      </c>
      <c r="C7780" s="149" t="str">
        <f t="shared" si="244"/>
        <v>0017-1009-0012</v>
      </c>
      <c r="D7780" s="134" t="s">
        <v>455</v>
      </c>
      <c r="E7780" s="134" t="s">
        <v>415</v>
      </c>
      <c r="F7780" s="134" t="s">
        <v>452</v>
      </c>
      <c r="G7780" s="134" t="s">
        <v>330</v>
      </c>
      <c r="H7780" s="134" t="s">
        <v>1023</v>
      </c>
      <c r="I7780" s="134" t="s">
        <v>0</v>
      </c>
      <c r="J7780" s="135">
        <v>3176198.9499999988</v>
      </c>
      <c r="K7780" s="135">
        <v>485269.55999999988</v>
      </c>
      <c r="L7780" s="135">
        <v>484794.55999999988</v>
      </c>
      <c r="M7780" s="141" t="str">
        <f t="shared" si="243"/>
        <v>201705</v>
      </c>
    </row>
    <row r="7781" spans="1:13" x14ac:dyDescent="0.25">
      <c r="A7781" s="35" t="str">
        <f>VLOOKUP(B7781,ResCat!$A$2:$B$269,2,FALSE)</f>
        <v>HMOMM</v>
      </c>
      <c r="B7781" s="68" t="str">
        <f>IF(ISNA(VLOOKUP(C7781,COA!$A$2:$B$340,2,FALSE)),"XXX",VLOOKUP(C7781,COA!$A$2:$B$340,2,FALSE))</f>
        <v>R12</v>
      </c>
      <c r="C7781" s="149" t="str">
        <f t="shared" si="244"/>
        <v>0017-1009-0012</v>
      </c>
      <c r="D7781" s="134" t="s">
        <v>455</v>
      </c>
      <c r="E7781" s="134" t="s">
        <v>415</v>
      </c>
      <c r="F7781" s="134" t="s">
        <v>452</v>
      </c>
      <c r="G7781" s="134" t="s">
        <v>330</v>
      </c>
      <c r="H7781" s="134" t="s">
        <v>1023</v>
      </c>
      <c r="I7781" s="134" t="s">
        <v>336</v>
      </c>
      <c r="J7781" s="135">
        <v>2293.9200000000005</v>
      </c>
      <c r="K7781" s="135">
        <v>2293.9200000000005</v>
      </c>
      <c r="L7781" s="135">
        <v>2293.9200000000005</v>
      </c>
      <c r="M7781" s="141" t="str">
        <f t="shared" si="243"/>
        <v>201705</v>
      </c>
    </row>
    <row r="7782" spans="1:13" x14ac:dyDescent="0.25">
      <c r="A7782" s="35" t="str">
        <f>VLOOKUP(B7782,ResCat!$A$2:$B$269,2,FALSE)</f>
        <v>HMOMM</v>
      </c>
      <c r="B7782" s="68" t="str">
        <f>IF(ISNA(VLOOKUP(C7782,COA!$A$2:$B$340,2,FALSE)),"XXX",VLOOKUP(C7782,COA!$A$2:$B$340,2,FALSE))</f>
        <v>R12</v>
      </c>
      <c r="C7782" s="149" t="str">
        <f t="shared" si="244"/>
        <v>0017-1009-0012</v>
      </c>
      <c r="D7782" s="134" t="s">
        <v>455</v>
      </c>
      <c r="E7782" s="134" t="s">
        <v>415</v>
      </c>
      <c r="F7782" s="134" t="s">
        <v>452</v>
      </c>
      <c r="G7782" s="134" t="s">
        <v>330</v>
      </c>
      <c r="H7782" s="134" t="s">
        <v>1023</v>
      </c>
      <c r="I7782" s="134" t="s">
        <v>2</v>
      </c>
      <c r="J7782" s="135">
        <v>143874.68</v>
      </c>
      <c r="K7782" s="135">
        <v>41935.100000000006</v>
      </c>
      <c r="L7782" s="135">
        <v>42554.410000000018</v>
      </c>
      <c r="M7782" s="141" t="str">
        <f t="shared" si="243"/>
        <v>201705</v>
      </c>
    </row>
    <row r="7783" spans="1:13" x14ac:dyDescent="0.25">
      <c r="A7783" s="35" t="str">
        <f>VLOOKUP(B7783,ResCat!$A$2:$B$269,2,FALSE)</f>
        <v>HMOMM</v>
      </c>
      <c r="B7783" s="68" t="str">
        <f>IF(ISNA(VLOOKUP(C7783,COA!$A$2:$B$340,2,FALSE)),"XXX",VLOOKUP(C7783,COA!$A$2:$B$340,2,FALSE))</f>
        <v>R12</v>
      </c>
      <c r="C7783" s="149" t="str">
        <f t="shared" si="244"/>
        <v>0017-1009-0012</v>
      </c>
      <c r="D7783" s="134" t="s">
        <v>455</v>
      </c>
      <c r="E7783" s="134" t="s">
        <v>415</v>
      </c>
      <c r="F7783" s="134" t="s">
        <v>452</v>
      </c>
      <c r="G7783" s="134" t="s">
        <v>330</v>
      </c>
      <c r="H7783" s="134" t="s">
        <v>1023</v>
      </c>
      <c r="I7783" s="134" t="s">
        <v>343</v>
      </c>
      <c r="J7783" s="135">
        <v>-16283.230000000001</v>
      </c>
      <c r="K7783" s="135">
        <v>-701.91999999999985</v>
      </c>
      <c r="L7783" s="135">
        <v>-232.04</v>
      </c>
      <c r="M7783" s="141" t="str">
        <f t="shared" si="243"/>
        <v>201705</v>
      </c>
    </row>
    <row r="7784" spans="1:13" x14ac:dyDescent="0.25">
      <c r="A7784" s="35" t="str">
        <f>VLOOKUP(B7784,ResCat!$A$2:$B$269,2,FALSE)</f>
        <v>HMOMM</v>
      </c>
      <c r="B7784" s="68" t="str">
        <f>IF(ISNA(VLOOKUP(C7784,COA!$A$2:$B$340,2,FALSE)),"XXX",VLOOKUP(C7784,COA!$A$2:$B$340,2,FALSE))</f>
        <v>R12</v>
      </c>
      <c r="C7784" s="149" t="str">
        <f t="shared" si="244"/>
        <v>0017-1009-0012</v>
      </c>
      <c r="D7784" s="134" t="s">
        <v>455</v>
      </c>
      <c r="E7784" s="134" t="s">
        <v>415</v>
      </c>
      <c r="F7784" s="134" t="s">
        <v>452</v>
      </c>
      <c r="G7784" s="134" t="s">
        <v>330</v>
      </c>
      <c r="H7784" s="134" t="s">
        <v>1023</v>
      </c>
      <c r="I7784" s="134" t="s">
        <v>1</v>
      </c>
      <c r="J7784" s="135">
        <v>120999.23</v>
      </c>
      <c r="K7784" s="135">
        <v>16865.88</v>
      </c>
      <c r="L7784" s="135">
        <v>17030.880000000005</v>
      </c>
      <c r="M7784" s="141" t="str">
        <f t="shared" si="243"/>
        <v>201705</v>
      </c>
    </row>
    <row r="7785" spans="1:13" x14ac:dyDescent="0.25">
      <c r="A7785" s="35" t="str">
        <f>VLOOKUP(B7785,ResCat!$A$2:$B$269,2,FALSE)</f>
        <v>HMOMM</v>
      </c>
      <c r="B7785" s="68" t="str">
        <f>IF(ISNA(VLOOKUP(C7785,COA!$A$2:$B$340,2,FALSE)),"XXX",VLOOKUP(C7785,COA!$A$2:$B$340,2,FALSE))</f>
        <v>R12</v>
      </c>
      <c r="C7785" s="149" t="str">
        <f t="shared" si="244"/>
        <v>0017-1009-0012</v>
      </c>
      <c r="D7785" s="134" t="s">
        <v>455</v>
      </c>
      <c r="E7785" s="134" t="s">
        <v>415</v>
      </c>
      <c r="F7785" s="134" t="s">
        <v>452</v>
      </c>
      <c r="G7785" s="134" t="s">
        <v>332</v>
      </c>
      <c r="H7785" s="134" t="s">
        <v>1023</v>
      </c>
      <c r="I7785" s="134" t="s">
        <v>3</v>
      </c>
      <c r="J7785" s="135">
        <v>20742.84</v>
      </c>
      <c r="K7785" s="135">
        <v>4178.99</v>
      </c>
      <c r="L7785" s="135">
        <v>3456.84</v>
      </c>
      <c r="M7785" s="141" t="str">
        <f t="shared" si="243"/>
        <v>201706</v>
      </c>
    </row>
    <row r="7786" spans="1:13" x14ac:dyDescent="0.25">
      <c r="A7786" s="35" t="str">
        <f>VLOOKUP(B7786,ResCat!$A$2:$B$269,2,FALSE)</f>
        <v>HMOMM</v>
      </c>
      <c r="B7786" s="68" t="str">
        <f>IF(ISNA(VLOOKUP(C7786,COA!$A$2:$B$340,2,FALSE)),"XXX",VLOOKUP(C7786,COA!$A$2:$B$340,2,FALSE))</f>
        <v>R12</v>
      </c>
      <c r="C7786" s="149" t="str">
        <f t="shared" si="244"/>
        <v>0017-1009-0012</v>
      </c>
      <c r="D7786" s="134" t="s">
        <v>455</v>
      </c>
      <c r="E7786" s="134" t="s">
        <v>415</v>
      </c>
      <c r="F7786" s="134" t="s">
        <v>452</v>
      </c>
      <c r="G7786" s="134" t="s">
        <v>332</v>
      </c>
      <c r="H7786" s="134" t="s">
        <v>1023</v>
      </c>
      <c r="I7786" s="134" t="s">
        <v>368</v>
      </c>
      <c r="J7786" s="135">
        <v>9841</v>
      </c>
      <c r="K7786" s="135">
        <v>1631</v>
      </c>
      <c r="L7786" s="135">
        <v>0</v>
      </c>
      <c r="M7786" s="141" t="str">
        <f t="shared" si="243"/>
        <v>201706</v>
      </c>
    </row>
    <row r="7787" spans="1:13" x14ac:dyDescent="0.25">
      <c r="A7787" s="35" t="str">
        <f>VLOOKUP(B7787,ResCat!$A$2:$B$269,2,FALSE)</f>
        <v>HMOMM</v>
      </c>
      <c r="B7787" s="68" t="str">
        <f>IF(ISNA(VLOOKUP(C7787,COA!$A$2:$B$340,2,FALSE)),"XXX",VLOOKUP(C7787,COA!$A$2:$B$340,2,FALSE))</f>
        <v>R12</v>
      </c>
      <c r="C7787" s="149" t="str">
        <f t="shared" si="244"/>
        <v>0017-1009-0012</v>
      </c>
      <c r="D7787" s="134" t="s">
        <v>455</v>
      </c>
      <c r="E7787" s="134" t="s">
        <v>415</v>
      </c>
      <c r="F7787" s="134" t="s">
        <v>452</v>
      </c>
      <c r="G7787" s="134" t="s">
        <v>332</v>
      </c>
      <c r="H7787" s="134" t="s">
        <v>1023</v>
      </c>
      <c r="I7787" s="134" t="s">
        <v>0</v>
      </c>
      <c r="J7787" s="135">
        <v>166290.35999999987</v>
      </c>
      <c r="K7787" s="135">
        <v>27366.959999999974</v>
      </c>
      <c r="L7787" s="135">
        <v>27405.469999999961</v>
      </c>
      <c r="M7787" s="141" t="str">
        <f t="shared" si="243"/>
        <v>201706</v>
      </c>
    </row>
    <row r="7788" spans="1:13" x14ac:dyDescent="0.25">
      <c r="A7788" s="35" t="str">
        <f>VLOOKUP(B7788,ResCat!$A$2:$B$269,2,FALSE)</f>
        <v>HMOMM</v>
      </c>
      <c r="B7788" s="68" t="str">
        <f>IF(ISNA(VLOOKUP(C7788,COA!$A$2:$B$340,2,FALSE)),"XXX",VLOOKUP(C7788,COA!$A$2:$B$340,2,FALSE))</f>
        <v>R12</v>
      </c>
      <c r="C7788" s="149" t="str">
        <f t="shared" si="244"/>
        <v>0017-1009-0012</v>
      </c>
      <c r="D7788" s="134" t="s">
        <v>455</v>
      </c>
      <c r="E7788" s="134" t="s">
        <v>415</v>
      </c>
      <c r="F7788" s="134" t="s">
        <v>452</v>
      </c>
      <c r="G7788" s="134" t="s">
        <v>332</v>
      </c>
      <c r="H7788" s="134" t="s">
        <v>1023</v>
      </c>
      <c r="I7788" s="134" t="s">
        <v>336</v>
      </c>
      <c r="J7788" s="135">
        <v>649.88</v>
      </c>
      <c r="K7788" s="135">
        <v>562.6099999999999</v>
      </c>
      <c r="L7788" s="135">
        <v>562.6099999999999</v>
      </c>
      <c r="M7788" s="150" t="str">
        <f t="shared" si="243"/>
        <v>201706</v>
      </c>
    </row>
    <row r="7789" spans="1:13" x14ac:dyDescent="0.25">
      <c r="A7789" s="35" t="str">
        <f>VLOOKUP(B7789,ResCat!$A$2:$B$269,2,FALSE)</f>
        <v>HMOMM</v>
      </c>
      <c r="B7789" s="68" t="str">
        <f>IF(ISNA(VLOOKUP(C7789,COA!$A$2:$B$340,2,FALSE)),"XXX",VLOOKUP(C7789,COA!$A$2:$B$340,2,FALSE))</f>
        <v>R12</v>
      </c>
      <c r="C7789" s="149" t="str">
        <f t="shared" si="244"/>
        <v>0017-1009-0012</v>
      </c>
      <c r="D7789" s="134" t="s">
        <v>455</v>
      </c>
      <c r="E7789" s="134" t="s">
        <v>415</v>
      </c>
      <c r="F7789" s="134" t="s">
        <v>452</v>
      </c>
      <c r="G7789" s="134" t="s">
        <v>332</v>
      </c>
      <c r="H7789" s="134" t="s">
        <v>1023</v>
      </c>
      <c r="I7789" s="134" t="s">
        <v>2</v>
      </c>
      <c r="J7789" s="135">
        <v>198488.4800000001</v>
      </c>
      <c r="K7789" s="135">
        <v>58518.999999999985</v>
      </c>
      <c r="L7789" s="135">
        <v>57098.129999999976</v>
      </c>
      <c r="M7789" s="150" t="str">
        <f t="shared" si="243"/>
        <v>201706</v>
      </c>
    </row>
    <row r="7790" spans="1:13" x14ac:dyDescent="0.25">
      <c r="A7790" s="35" t="str">
        <f>VLOOKUP(B7790,ResCat!$A$2:$B$269,2,FALSE)</f>
        <v>HMOMM</v>
      </c>
      <c r="B7790" s="68" t="str">
        <f>IF(ISNA(VLOOKUP(C7790,COA!$A$2:$B$340,2,FALSE)),"XXX",VLOOKUP(C7790,COA!$A$2:$B$340,2,FALSE))</f>
        <v>R12</v>
      </c>
      <c r="C7790" s="149" t="str">
        <f t="shared" si="244"/>
        <v>0017-1009-0012</v>
      </c>
      <c r="D7790" s="134" t="s">
        <v>455</v>
      </c>
      <c r="E7790" s="134" t="s">
        <v>415</v>
      </c>
      <c r="F7790" s="134" t="s">
        <v>452</v>
      </c>
      <c r="G7790" s="134" t="s">
        <v>332</v>
      </c>
      <c r="H7790" s="134" t="s">
        <v>1023</v>
      </c>
      <c r="I7790" s="134" t="s">
        <v>343</v>
      </c>
      <c r="J7790" s="135">
        <v>-8900.2999999999993</v>
      </c>
      <c r="K7790" s="135">
        <v>982.4900000000008</v>
      </c>
      <c r="L7790" s="135">
        <v>1177.6399999999999</v>
      </c>
      <c r="M7790" s="150" t="str">
        <f t="shared" si="243"/>
        <v>201706</v>
      </c>
    </row>
    <row r="7791" spans="1:13" x14ac:dyDescent="0.25">
      <c r="A7791" s="35" t="str">
        <f>VLOOKUP(B7791,ResCat!$A$2:$B$269,2,FALSE)</f>
        <v>HMOMM</v>
      </c>
      <c r="B7791" s="68" t="str">
        <f>IF(ISNA(VLOOKUP(C7791,COA!$A$2:$B$340,2,FALSE)),"XXX",VLOOKUP(C7791,COA!$A$2:$B$340,2,FALSE))</f>
        <v>R12</v>
      </c>
      <c r="C7791" s="149" t="str">
        <f t="shared" si="244"/>
        <v>0017-1009-0012</v>
      </c>
      <c r="D7791" s="134" t="s">
        <v>455</v>
      </c>
      <c r="E7791" s="134" t="s">
        <v>415</v>
      </c>
      <c r="F7791" s="134" t="s">
        <v>452</v>
      </c>
      <c r="G7791" s="134" t="s">
        <v>332</v>
      </c>
      <c r="H7791" s="134" t="s">
        <v>1023</v>
      </c>
      <c r="I7791" s="134" t="s">
        <v>1</v>
      </c>
      <c r="J7791" s="135">
        <v>140117.57</v>
      </c>
      <c r="K7791" s="135">
        <v>16549.599999999977</v>
      </c>
      <c r="L7791" s="135">
        <v>16158.049999999987</v>
      </c>
      <c r="M7791" s="150" t="str">
        <f t="shared" si="243"/>
        <v>201706</v>
      </c>
    </row>
    <row r="7792" spans="1:13" x14ac:dyDescent="0.25">
      <c r="A7792" s="35" t="str">
        <f>VLOOKUP(B7792,ResCat!$A$2:$B$269,2,FALSE)</f>
        <v>HMOMM</v>
      </c>
      <c r="B7792" s="68" t="str">
        <f>IF(ISNA(VLOOKUP(C7792,COA!$A$2:$B$340,2,FALSE)),"XXX",VLOOKUP(C7792,COA!$A$2:$B$340,2,FALSE))</f>
        <v>R12</v>
      </c>
      <c r="C7792" s="149" t="str">
        <f t="shared" si="244"/>
        <v>0017-1009-0012</v>
      </c>
      <c r="D7792" s="134" t="s">
        <v>455</v>
      </c>
      <c r="E7792" s="134" t="s">
        <v>415</v>
      </c>
      <c r="F7792" s="134" t="s">
        <v>452</v>
      </c>
      <c r="G7792" s="134" t="s">
        <v>335</v>
      </c>
      <c r="H7792" s="134" t="s">
        <v>1023</v>
      </c>
      <c r="I7792" s="134" t="s">
        <v>3</v>
      </c>
      <c r="J7792" s="135">
        <v>51754.819999999992</v>
      </c>
      <c r="K7792" s="135">
        <v>12074.339999999998</v>
      </c>
      <c r="L7792" s="135">
        <v>10404.649999999994</v>
      </c>
      <c r="M7792" s="150" t="str">
        <f t="shared" si="243"/>
        <v>201707</v>
      </c>
    </row>
    <row r="7793" spans="1:13" x14ac:dyDescent="0.25">
      <c r="A7793" s="35" t="str">
        <f>VLOOKUP(B7793,ResCat!$A$2:$B$269,2,FALSE)</f>
        <v>HMOMM</v>
      </c>
      <c r="B7793" s="68" t="str">
        <f>IF(ISNA(VLOOKUP(C7793,COA!$A$2:$B$340,2,FALSE)),"XXX",VLOOKUP(C7793,COA!$A$2:$B$340,2,FALSE))</f>
        <v>R12</v>
      </c>
      <c r="C7793" s="149" t="str">
        <f t="shared" si="244"/>
        <v>0017-1009-0012</v>
      </c>
      <c r="D7793" s="134" t="s">
        <v>455</v>
      </c>
      <c r="E7793" s="134" t="s">
        <v>415</v>
      </c>
      <c r="F7793" s="134" t="s">
        <v>452</v>
      </c>
      <c r="G7793" s="134" t="s">
        <v>335</v>
      </c>
      <c r="H7793" s="134" t="s">
        <v>1023</v>
      </c>
      <c r="I7793" s="134" t="s">
        <v>368</v>
      </c>
      <c r="J7793" s="135">
        <v>18026</v>
      </c>
      <c r="K7793" s="135">
        <v>225</v>
      </c>
      <c r="L7793" s="135">
        <v>0</v>
      </c>
      <c r="M7793" s="150" t="str">
        <f t="shared" si="243"/>
        <v>201707</v>
      </c>
    </row>
    <row r="7794" spans="1:13" x14ac:dyDescent="0.25">
      <c r="A7794" s="35" t="str">
        <f>VLOOKUP(B7794,ResCat!$A$2:$B$269,2,FALSE)</f>
        <v>HMOMM</v>
      </c>
      <c r="B7794" s="68" t="str">
        <f>IF(ISNA(VLOOKUP(C7794,COA!$A$2:$B$340,2,FALSE)),"XXX",VLOOKUP(C7794,COA!$A$2:$B$340,2,FALSE))</f>
        <v>R12</v>
      </c>
      <c r="C7794" s="149" t="str">
        <f t="shared" si="244"/>
        <v>0017-1009-0012</v>
      </c>
      <c r="D7794" s="134" t="s">
        <v>455</v>
      </c>
      <c r="E7794" s="134" t="s">
        <v>415</v>
      </c>
      <c r="F7794" s="134" t="s">
        <v>452</v>
      </c>
      <c r="G7794" s="134" t="s">
        <v>335</v>
      </c>
      <c r="H7794" s="134" t="s">
        <v>1023</v>
      </c>
      <c r="I7794" s="134" t="s">
        <v>0</v>
      </c>
      <c r="J7794" s="135">
        <v>598728.89000000188</v>
      </c>
      <c r="K7794" s="135">
        <v>114690.70999999999</v>
      </c>
      <c r="L7794" s="135">
        <v>114599.23999999999</v>
      </c>
      <c r="M7794" s="150" t="str">
        <f t="shared" si="243"/>
        <v>201707</v>
      </c>
    </row>
    <row r="7795" spans="1:13" x14ac:dyDescent="0.25">
      <c r="A7795" s="35" t="str">
        <f>VLOOKUP(B7795,ResCat!$A$2:$B$269,2,FALSE)</f>
        <v>HMOMM</v>
      </c>
      <c r="B7795" s="68" t="str">
        <f>IF(ISNA(VLOOKUP(C7795,COA!$A$2:$B$340,2,FALSE)),"XXX",VLOOKUP(C7795,COA!$A$2:$B$340,2,FALSE))</f>
        <v>R12</v>
      </c>
      <c r="C7795" s="149" t="str">
        <f t="shared" si="244"/>
        <v>0017-1009-0012</v>
      </c>
      <c r="D7795" s="134" t="s">
        <v>455</v>
      </c>
      <c r="E7795" s="134" t="s">
        <v>415</v>
      </c>
      <c r="F7795" s="134" t="s">
        <v>452</v>
      </c>
      <c r="G7795" s="134" t="s">
        <v>335</v>
      </c>
      <c r="H7795" s="134" t="s">
        <v>1023</v>
      </c>
      <c r="I7795" s="134" t="s">
        <v>336</v>
      </c>
      <c r="J7795" s="135">
        <v>127.44</v>
      </c>
      <c r="K7795" s="135">
        <v>127.44</v>
      </c>
      <c r="L7795" s="135">
        <v>127.44</v>
      </c>
      <c r="M7795" s="150" t="str">
        <f t="shared" si="243"/>
        <v>201707</v>
      </c>
    </row>
    <row r="7796" spans="1:13" x14ac:dyDescent="0.25">
      <c r="A7796" s="35" t="str">
        <f>VLOOKUP(B7796,ResCat!$A$2:$B$269,2,FALSE)</f>
        <v>HMOMM</v>
      </c>
      <c r="B7796" s="68" t="str">
        <f>IF(ISNA(VLOOKUP(C7796,COA!$A$2:$B$340,2,FALSE)),"XXX",VLOOKUP(C7796,COA!$A$2:$B$340,2,FALSE))</f>
        <v>R12</v>
      </c>
      <c r="C7796" s="149" t="str">
        <f t="shared" si="244"/>
        <v>0017-1009-0012</v>
      </c>
      <c r="D7796" s="134" t="s">
        <v>455</v>
      </c>
      <c r="E7796" s="134" t="s">
        <v>415</v>
      </c>
      <c r="F7796" s="134" t="s">
        <v>452</v>
      </c>
      <c r="G7796" s="134" t="s">
        <v>335</v>
      </c>
      <c r="H7796" s="134" t="s">
        <v>1023</v>
      </c>
      <c r="I7796" s="134" t="s">
        <v>2</v>
      </c>
      <c r="J7796" s="135">
        <v>222191.66000000003</v>
      </c>
      <c r="K7796" s="135">
        <v>42417.789999999986</v>
      </c>
      <c r="L7796" s="135">
        <v>41574.399999999987</v>
      </c>
      <c r="M7796" s="150" t="str">
        <f t="shared" si="243"/>
        <v>201707</v>
      </c>
    </row>
    <row r="7797" spans="1:13" x14ac:dyDescent="0.25">
      <c r="A7797" s="35" t="str">
        <f>VLOOKUP(B7797,ResCat!$A$2:$B$269,2,FALSE)</f>
        <v>HMOMM</v>
      </c>
      <c r="B7797" s="68" t="str">
        <f>IF(ISNA(VLOOKUP(C7797,COA!$A$2:$B$340,2,FALSE)),"XXX",VLOOKUP(C7797,COA!$A$2:$B$340,2,FALSE))</f>
        <v>R12</v>
      </c>
      <c r="C7797" s="149" t="str">
        <f t="shared" si="244"/>
        <v>0017-1009-0012</v>
      </c>
      <c r="D7797" s="134" t="s">
        <v>455</v>
      </c>
      <c r="E7797" s="134" t="s">
        <v>415</v>
      </c>
      <c r="F7797" s="134" t="s">
        <v>452</v>
      </c>
      <c r="G7797" s="134" t="s">
        <v>335</v>
      </c>
      <c r="H7797" s="134" t="s">
        <v>1023</v>
      </c>
      <c r="I7797" s="134" t="s">
        <v>343</v>
      </c>
      <c r="J7797" s="135">
        <v>70.340000000000771</v>
      </c>
      <c r="K7797" s="135">
        <v>4052.1</v>
      </c>
      <c r="L7797" s="135">
        <v>4037.87</v>
      </c>
      <c r="M7797" s="150" t="str">
        <f t="shared" si="243"/>
        <v>201707</v>
      </c>
    </row>
    <row r="7798" spans="1:13" x14ac:dyDescent="0.25">
      <c r="A7798" s="35" t="str">
        <f>VLOOKUP(B7798,ResCat!$A$2:$B$269,2,FALSE)</f>
        <v>HMOMM</v>
      </c>
      <c r="B7798" s="68" t="str">
        <f>IF(ISNA(VLOOKUP(C7798,COA!$A$2:$B$340,2,FALSE)),"XXX",VLOOKUP(C7798,COA!$A$2:$B$340,2,FALSE))</f>
        <v>R12</v>
      </c>
      <c r="C7798" s="149" t="str">
        <f t="shared" si="244"/>
        <v>0017-1009-0012</v>
      </c>
      <c r="D7798" s="134" t="s">
        <v>455</v>
      </c>
      <c r="E7798" s="134" t="s">
        <v>415</v>
      </c>
      <c r="F7798" s="134" t="s">
        <v>452</v>
      </c>
      <c r="G7798" s="134" t="s">
        <v>335</v>
      </c>
      <c r="H7798" s="134" t="s">
        <v>1023</v>
      </c>
      <c r="I7798" s="134" t="s">
        <v>1</v>
      </c>
      <c r="J7798" s="135">
        <v>182895.77000000005</v>
      </c>
      <c r="K7798" s="135">
        <v>14051.519999999999</v>
      </c>
      <c r="L7798" s="135">
        <v>13549.42</v>
      </c>
      <c r="M7798" s="150" t="str">
        <f t="shared" si="243"/>
        <v>201707</v>
      </c>
    </row>
    <row r="7799" spans="1:13" x14ac:dyDescent="0.25">
      <c r="A7799" s="35" t="str">
        <f>VLOOKUP(B7799,ResCat!$A$2:$B$269,2,FALSE)</f>
        <v>HMOMM</v>
      </c>
      <c r="B7799" s="68" t="str">
        <f>IF(ISNA(VLOOKUP(C7799,COA!$A$2:$B$340,2,FALSE)),"XXX",VLOOKUP(C7799,COA!$A$2:$B$340,2,FALSE))</f>
        <v>R12</v>
      </c>
      <c r="C7799" s="149" t="str">
        <f t="shared" si="244"/>
        <v>0017-1009-0012</v>
      </c>
      <c r="D7799" s="134" t="s">
        <v>455</v>
      </c>
      <c r="E7799" s="134" t="s">
        <v>415</v>
      </c>
      <c r="F7799" s="134" t="s">
        <v>452</v>
      </c>
      <c r="G7799" s="134" t="s">
        <v>4</v>
      </c>
      <c r="H7799" s="134" t="s">
        <v>1023</v>
      </c>
      <c r="I7799" s="134" t="s">
        <v>3</v>
      </c>
      <c r="J7799" s="135">
        <v>45744.020000000011</v>
      </c>
      <c r="K7799" s="135">
        <v>11691.189999999999</v>
      </c>
      <c r="L7799" s="135">
        <v>8535.0199999999986</v>
      </c>
      <c r="M7799" s="150" t="str">
        <f t="shared" si="243"/>
        <v>201708</v>
      </c>
    </row>
    <row r="7800" spans="1:13" x14ac:dyDescent="0.25">
      <c r="A7800" s="35" t="str">
        <f>VLOOKUP(B7800,ResCat!$A$2:$B$269,2,FALSE)</f>
        <v>HMOMM</v>
      </c>
      <c r="B7800" s="68" t="str">
        <f>IF(ISNA(VLOOKUP(C7800,COA!$A$2:$B$340,2,FALSE)),"XXX",VLOOKUP(C7800,COA!$A$2:$B$340,2,FALSE))</f>
        <v>R12</v>
      </c>
      <c r="C7800" s="149" t="str">
        <f t="shared" si="244"/>
        <v>0017-1009-0012</v>
      </c>
      <c r="D7800" s="134" t="s">
        <v>455</v>
      </c>
      <c r="E7800" s="134" t="s">
        <v>415</v>
      </c>
      <c r="F7800" s="134" t="s">
        <v>452</v>
      </c>
      <c r="G7800" s="134" t="s">
        <v>4</v>
      </c>
      <c r="H7800" s="134" t="s">
        <v>1023</v>
      </c>
      <c r="I7800" s="134" t="s">
        <v>368</v>
      </c>
      <c r="J7800" s="135">
        <v>5347</v>
      </c>
      <c r="K7800" s="135">
        <v>1918</v>
      </c>
      <c r="L7800" s="135">
        <v>628</v>
      </c>
      <c r="M7800" s="150" t="str">
        <f t="shared" si="243"/>
        <v>201708</v>
      </c>
    </row>
    <row r="7801" spans="1:13" x14ac:dyDescent="0.25">
      <c r="A7801" s="35" t="str">
        <f>VLOOKUP(B7801,ResCat!$A$2:$B$269,2,FALSE)</f>
        <v>HMOMM</v>
      </c>
      <c r="B7801" s="68" t="str">
        <f>IF(ISNA(VLOOKUP(C7801,COA!$A$2:$B$340,2,FALSE)),"XXX",VLOOKUP(C7801,COA!$A$2:$B$340,2,FALSE))</f>
        <v>R12</v>
      </c>
      <c r="C7801" s="149" t="str">
        <f t="shared" si="244"/>
        <v>0017-1009-0012</v>
      </c>
      <c r="D7801" s="134" t="s">
        <v>455</v>
      </c>
      <c r="E7801" s="134" t="s">
        <v>415</v>
      </c>
      <c r="F7801" s="134" t="s">
        <v>452</v>
      </c>
      <c r="G7801" s="134" t="s">
        <v>4</v>
      </c>
      <c r="H7801" s="134" t="s">
        <v>1023</v>
      </c>
      <c r="I7801" s="134" t="s">
        <v>0</v>
      </c>
      <c r="J7801" s="135">
        <v>787213.18</v>
      </c>
      <c r="K7801" s="135">
        <v>119969.04000000001</v>
      </c>
      <c r="L7801" s="135">
        <v>116185.67</v>
      </c>
      <c r="M7801" s="150" t="str">
        <f t="shared" si="243"/>
        <v>201708</v>
      </c>
    </row>
    <row r="7802" spans="1:13" x14ac:dyDescent="0.25">
      <c r="A7802" s="35" t="str">
        <f>VLOOKUP(B7802,ResCat!$A$2:$B$269,2,FALSE)</f>
        <v>HMOMM</v>
      </c>
      <c r="B7802" s="68" t="str">
        <f>IF(ISNA(VLOOKUP(C7802,COA!$A$2:$B$340,2,FALSE)),"XXX",VLOOKUP(C7802,COA!$A$2:$B$340,2,FALSE))</f>
        <v>R12</v>
      </c>
      <c r="C7802" s="149" t="str">
        <f t="shared" si="244"/>
        <v>0017-1009-0012</v>
      </c>
      <c r="D7802" s="134" t="s">
        <v>455</v>
      </c>
      <c r="E7802" s="134" t="s">
        <v>415</v>
      </c>
      <c r="F7802" s="134" t="s">
        <v>452</v>
      </c>
      <c r="G7802" s="134" t="s">
        <v>4</v>
      </c>
      <c r="H7802" s="134" t="s">
        <v>1023</v>
      </c>
      <c r="I7802" s="134" t="s">
        <v>336</v>
      </c>
      <c r="J7802" s="135">
        <v>737.19</v>
      </c>
      <c r="K7802" s="135">
        <v>737.2</v>
      </c>
      <c r="L7802" s="135">
        <v>737.2</v>
      </c>
      <c r="M7802" s="150" t="str">
        <f t="shared" si="243"/>
        <v>201708</v>
      </c>
    </row>
    <row r="7803" spans="1:13" x14ac:dyDescent="0.25">
      <c r="A7803" s="35" t="str">
        <f>VLOOKUP(B7803,ResCat!$A$2:$B$269,2,FALSE)</f>
        <v>HMOMM</v>
      </c>
      <c r="B7803" s="68" t="str">
        <f>IF(ISNA(VLOOKUP(C7803,COA!$A$2:$B$340,2,FALSE)),"XXX",VLOOKUP(C7803,COA!$A$2:$B$340,2,FALSE))</f>
        <v>R12</v>
      </c>
      <c r="C7803" s="149" t="str">
        <f t="shared" si="244"/>
        <v>0017-1009-0012</v>
      </c>
      <c r="D7803" s="134" t="s">
        <v>455</v>
      </c>
      <c r="E7803" s="134" t="s">
        <v>415</v>
      </c>
      <c r="F7803" s="134" t="s">
        <v>452</v>
      </c>
      <c r="G7803" s="134" t="s">
        <v>4</v>
      </c>
      <c r="H7803" s="134" t="s">
        <v>1023</v>
      </c>
      <c r="I7803" s="134" t="s">
        <v>2</v>
      </c>
      <c r="J7803" s="135">
        <v>136629.09000000003</v>
      </c>
      <c r="K7803" s="135">
        <v>28736.720000000059</v>
      </c>
      <c r="L7803" s="135">
        <v>28604.160000000069</v>
      </c>
      <c r="M7803" s="150" t="str">
        <f t="shared" si="243"/>
        <v>201708</v>
      </c>
    </row>
    <row r="7804" spans="1:13" x14ac:dyDescent="0.25">
      <c r="A7804" s="35" t="str">
        <f>VLOOKUP(B7804,ResCat!$A$2:$B$269,2,FALSE)</f>
        <v>HMOMM</v>
      </c>
      <c r="B7804" s="68" t="str">
        <f>IF(ISNA(VLOOKUP(C7804,COA!$A$2:$B$340,2,FALSE)),"XXX",VLOOKUP(C7804,COA!$A$2:$B$340,2,FALSE))</f>
        <v>R12</v>
      </c>
      <c r="C7804" s="149" t="str">
        <f t="shared" si="244"/>
        <v>0017-1009-0012</v>
      </c>
      <c r="D7804" s="134" t="s">
        <v>455</v>
      </c>
      <c r="E7804" s="134" t="s">
        <v>415</v>
      </c>
      <c r="F7804" s="134" t="s">
        <v>452</v>
      </c>
      <c r="G7804" s="134" t="s">
        <v>4</v>
      </c>
      <c r="H7804" s="134" t="s">
        <v>1023</v>
      </c>
      <c r="I7804" s="134" t="s">
        <v>343</v>
      </c>
      <c r="J7804" s="135">
        <v>-8874.44</v>
      </c>
      <c r="K7804" s="135">
        <v>-1055.1400000000008</v>
      </c>
      <c r="L7804" s="135">
        <v>-691.94999999999902</v>
      </c>
      <c r="M7804" s="150" t="str">
        <f t="shared" si="243"/>
        <v>201708</v>
      </c>
    </row>
    <row r="7805" spans="1:13" x14ac:dyDescent="0.25">
      <c r="A7805" s="35" t="str">
        <f>VLOOKUP(B7805,ResCat!$A$2:$B$269,2,FALSE)</f>
        <v>HMOMM</v>
      </c>
      <c r="B7805" s="68" t="str">
        <f>IF(ISNA(VLOOKUP(C7805,COA!$A$2:$B$340,2,FALSE)),"XXX",VLOOKUP(C7805,COA!$A$2:$B$340,2,FALSE))</f>
        <v>R12</v>
      </c>
      <c r="C7805" s="149" t="str">
        <f t="shared" si="244"/>
        <v>0017-1009-0012</v>
      </c>
      <c r="D7805" s="134" t="s">
        <v>455</v>
      </c>
      <c r="E7805" s="134" t="s">
        <v>415</v>
      </c>
      <c r="F7805" s="134" t="s">
        <v>452</v>
      </c>
      <c r="G7805" s="134" t="s">
        <v>4</v>
      </c>
      <c r="H7805" s="134" t="s">
        <v>1023</v>
      </c>
      <c r="I7805" s="134" t="s">
        <v>1</v>
      </c>
      <c r="J7805" s="135">
        <v>297796.45999999985</v>
      </c>
      <c r="K7805" s="135">
        <v>49022.080000000024</v>
      </c>
      <c r="L7805" s="135">
        <v>47804.680000000015</v>
      </c>
      <c r="M7805" s="150" t="str">
        <f t="shared" si="243"/>
        <v>201708</v>
      </c>
    </row>
    <row r="7806" spans="1:13" x14ac:dyDescent="0.25">
      <c r="A7806" s="35" t="str">
        <f>VLOOKUP(B7806,ResCat!$A$2:$B$269,2,FALSE)</f>
        <v>HMOMM</v>
      </c>
      <c r="B7806" s="68" t="str">
        <f>IF(ISNA(VLOOKUP(C7806,COA!$A$2:$B$340,2,FALSE)),"XXX",VLOOKUP(C7806,COA!$A$2:$B$340,2,FALSE))</f>
        <v>R12</v>
      </c>
      <c r="C7806" s="149" t="str">
        <f t="shared" si="244"/>
        <v>0017-1009-0012</v>
      </c>
      <c r="D7806" s="134" t="s">
        <v>455</v>
      </c>
      <c r="E7806" s="134" t="s">
        <v>415</v>
      </c>
      <c r="F7806" s="134" t="s">
        <v>452</v>
      </c>
      <c r="G7806" s="134" t="s">
        <v>511</v>
      </c>
      <c r="H7806" s="134" t="s">
        <v>1023</v>
      </c>
      <c r="I7806" s="134" t="s">
        <v>3</v>
      </c>
      <c r="J7806" s="135">
        <v>76113.430000000037</v>
      </c>
      <c r="K7806" s="135">
        <v>22537.3</v>
      </c>
      <c r="L7806" s="135">
        <v>19235.159999999996</v>
      </c>
      <c r="M7806" s="150" t="str">
        <f t="shared" si="243"/>
        <v>201709</v>
      </c>
    </row>
    <row r="7807" spans="1:13" x14ac:dyDescent="0.25">
      <c r="A7807" s="35" t="str">
        <f>VLOOKUP(B7807,ResCat!$A$2:$B$269,2,FALSE)</f>
        <v>HMOMM</v>
      </c>
      <c r="B7807" s="68" t="str">
        <f>IF(ISNA(VLOOKUP(C7807,COA!$A$2:$B$340,2,FALSE)),"XXX",VLOOKUP(C7807,COA!$A$2:$B$340,2,FALSE))</f>
        <v>R12</v>
      </c>
      <c r="C7807" s="149" t="str">
        <f t="shared" si="244"/>
        <v>0017-1009-0012</v>
      </c>
      <c r="D7807" s="134" t="s">
        <v>455</v>
      </c>
      <c r="E7807" s="134" t="s">
        <v>415</v>
      </c>
      <c r="F7807" s="134" t="s">
        <v>452</v>
      </c>
      <c r="G7807" s="134" t="s">
        <v>511</v>
      </c>
      <c r="H7807" s="134" t="s">
        <v>1023</v>
      </c>
      <c r="I7807" s="134" t="s">
        <v>368</v>
      </c>
      <c r="J7807" s="135">
        <v>3465</v>
      </c>
      <c r="K7807" s="135">
        <v>895</v>
      </c>
      <c r="L7807" s="135">
        <v>460</v>
      </c>
      <c r="M7807" s="150" t="str">
        <f t="shared" si="243"/>
        <v>201709</v>
      </c>
    </row>
    <row r="7808" spans="1:13" x14ac:dyDescent="0.25">
      <c r="A7808" s="35" t="str">
        <f>VLOOKUP(B7808,ResCat!$A$2:$B$269,2,FALSE)</f>
        <v>HMOMM</v>
      </c>
      <c r="B7808" s="68" t="str">
        <f>IF(ISNA(VLOOKUP(C7808,COA!$A$2:$B$340,2,FALSE)),"XXX",VLOOKUP(C7808,COA!$A$2:$B$340,2,FALSE))</f>
        <v>R12</v>
      </c>
      <c r="C7808" s="149" t="str">
        <f t="shared" si="244"/>
        <v>0017-1009-0012</v>
      </c>
      <c r="D7808" s="134" t="s">
        <v>455</v>
      </c>
      <c r="E7808" s="134" t="s">
        <v>415</v>
      </c>
      <c r="F7808" s="134" t="s">
        <v>452</v>
      </c>
      <c r="G7808" s="134" t="s">
        <v>511</v>
      </c>
      <c r="H7808" s="134" t="s">
        <v>1023</v>
      </c>
      <c r="I7808" s="134" t="s">
        <v>0</v>
      </c>
      <c r="J7808" s="135">
        <v>3276709.9299999853</v>
      </c>
      <c r="K7808" s="135">
        <v>597683.8900000006</v>
      </c>
      <c r="L7808" s="135">
        <v>588599.16000000061</v>
      </c>
      <c r="M7808" s="150" t="str">
        <f t="shared" si="243"/>
        <v>201709</v>
      </c>
    </row>
    <row r="7809" spans="1:13" x14ac:dyDescent="0.25">
      <c r="A7809" s="35" t="str">
        <f>VLOOKUP(B7809,ResCat!$A$2:$B$269,2,FALSE)</f>
        <v>HMOMM</v>
      </c>
      <c r="B7809" s="68" t="str">
        <f>IF(ISNA(VLOOKUP(C7809,COA!$A$2:$B$340,2,FALSE)),"XXX",VLOOKUP(C7809,COA!$A$2:$B$340,2,FALSE))</f>
        <v>R12</v>
      </c>
      <c r="C7809" s="149" t="str">
        <f t="shared" si="244"/>
        <v>0017-1009-0012</v>
      </c>
      <c r="D7809" s="134" t="s">
        <v>455</v>
      </c>
      <c r="E7809" s="134" t="s">
        <v>415</v>
      </c>
      <c r="F7809" s="134" t="s">
        <v>452</v>
      </c>
      <c r="G7809" s="134" t="s">
        <v>511</v>
      </c>
      <c r="H7809" s="134" t="s">
        <v>1023</v>
      </c>
      <c r="I7809" s="134" t="s">
        <v>336</v>
      </c>
      <c r="J7809" s="135">
        <v>1797.45</v>
      </c>
      <c r="K7809" s="135">
        <v>509.76</v>
      </c>
      <c r="L7809" s="135">
        <v>509.76</v>
      </c>
      <c r="M7809" s="150" t="str">
        <f t="shared" si="243"/>
        <v>201709</v>
      </c>
    </row>
    <row r="7810" spans="1:13" x14ac:dyDescent="0.25">
      <c r="A7810" s="35" t="str">
        <f>VLOOKUP(B7810,ResCat!$A$2:$B$269,2,FALSE)</f>
        <v>HMOMM</v>
      </c>
      <c r="B7810" s="68" t="str">
        <f>IF(ISNA(VLOOKUP(C7810,COA!$A$2:$B$340,2,FALSE)),"XXX",VLOOKUP(C7810,COA!$A$2:$B$340,2,FALSE))</f>
        <v>R12</v>
      </c>
      <c r="C7810" s="149" t="str">
        <f t="shared" si="244"/>
        <v>0017-1009-0012</v>
      </c>
      <c r="D7810" s="134" t="s">
        <v>455</v>
      </c>
      <c r="E7810" s="134" t="s">
        <v>415</v>
      </c>
      <c r="F7810" s="134" t="s">
        <v>452</v>
      </c>
      <c r="G7810" s="134" t="s">
        <v>511</v>
      </c>
      <c r="H7810" s="134" t="s">
        <v>1023</v>
      </c>
      <c r="I7810" s="134" t="s">
        <v>2</v>
      </c>
      <c r="J7810" s="135">
        <v>225406.50999999983</v>
      </c>
      <c r="K7810" s="135">
        <v>63488.589999999989</v>
      </c>
      <c r="L7810" s="135">
        <v>60400.360000000008</v>
      </c>
      <c r="M7810" s="150" t="str">
        <f t="shared" si="243"/>
        <v>201709</v>
      </c>
    </row>
    <row r="7811" spans="1:13" x14ac:dyDescent="0.25">
      <c r="A7811" s="35" t="str">
        <f>VLOOKUP(B7811,ResCat!$A$2:$B$269,2,FALSE)</f>
        <v>HMOMM</v>
      </c>
      <c r="B7811" s="68" t="str">
        <f>IF(ISNA(VLOOKUP(C7811,COA!$A$2:$B$340,2,FALSE)),"XXX",VLOOKUP(C7811,COA!$A$2:$B$340,2,FALSE))</f>
        <v>R12</v>
      </c>
      <c r="C7811" s="149" t="str">
        <f t="shared" si="244"/>
        <v>0017-1009-0012</v>
      </c>
      <c r="D7811" s="134" t="s">
        <v>455</v>
      </c>
      <c r="E7811" s="134" t="s">
        <v>415</v>
      </c>
      <c r="F7811" s="134" t="s">
        <v>452</v>
      </c>
      <c r="G7811" s="134" t="s">
        <v>511</v>
      </c>
      <c r="H7811" s="134" t="s">
        <v>1023</v>
      </c>
      <c r="I7811" s="134" t="s">
        <v>343</v>
      </c>
      <c r="J7811" s="135">
        <v>-8964.9499999999989</v>
      </c>
      <c r="K7811" s="135">
        <v>-1528.0899999999995</v>
      </c>
      <c r="L7811" s="135">
        <v>-1411.0500000000002</v>
      </c>
      <c r="M7811" s="150" t="str">
        <f t="shared" si="243"/>
        <v>201709</v>
      </c>
    </row>
    <row r="7812" spans="1:13" x14ac:dyDescent="0.25">
      <c r="A7812" s="35" t="str">
        <f>VLOOKUP(B7812,ResCat!$A$2:$B$269,2,FALSE)</f>
        <v>HMOMM</v>
      </c>
      <c r="B7812" s="68" t="str">
        <f>IF(ISNA(VLOOKUP(C7812,COA!$A$2:$B$340,2,FALSE)),"XXX",VLOOKUP(C7812,COA!$A$2:$B$340,2,FALSE))</f>
        <v>R12</v>
      </c>
      <c r="C7812" s="149" t="str">
        <f t="shared" si="244"/>
        <v>0017-1009-0012</v>
      </c>
      <c r="D7812" s="134" t="s">
        <v>455</v>
      </c>
      <c r="E7812" s="134" t="s">
        <v>415</v>
      </c>
      <c r="F7812" s="134" t="s">
        <v>452</v>
      </c>
      <c r="G7812" s="134" t="s">
        <v>511</v>
      </c>
      <c r="H7812" s="134" t="s">
        <v>1023</v>
      </c>
      <c r="I7812" s="134" t="s">
        <v>1</v>
      </c>
      <c r="J7812" s="135">
        <v>613096.3600000008</v>
      </c>
      <c r="K7812" s="135">
        <v>102901.04000000012</v>
      </c>
      <c r="L7812" s="135">
        <v>101977.2300000001</v>
      </c>
      <c r="M7812" s="150" t="str">
        <f t="shared" ref="M7812:M7875" si="245">IF(G7812&lt;$M$1,$M$1,G7812)</f>
        <v>201709</v>
      </c>
    </row>
    <row r="7813" spans="1:13" x14ac:dyDescent="0.25">
      <c r="A7813" s="35" t="str">
        <f>VLOOKUP(B7813,ResCat!$A$2:$B$269,2,FALSE)</f>
        <v>HMOMM</v>
      </c>
      <c r="B7813" s="68" t="str">
        <f>IF(ISNA(VLOOKUP(C7813,COA!$A$2:$B$340,2,FALSE)),"XXX",VLOOKUP(C7813,COA!$A$2:$B$340,2,FALSE))</f>
        <v>R12</v>
      </c>
      <c r="C7813" s="149" t="str">
        <f t="shared" ref="C7813:C7876" si="246">D7813&amp;"-"&amp;E7813&amp;"-"&amp;F7813</f>
        <v>0017-1009-0012</v>
      </c>
      <c r="D7813" s="134" t="s">
        <v>455</v>
      </c>
      <c r="E7813" s="134" t="s">
        <v>415</v>
      </c>
      <c r="F7813" s="134" t="s">
        <v>452</v>
      </c>
      <c r="G7813" s="134" t="s">
        <v>969</v>
      </c>
      <c r="H7813" s="134" t="s">
        <v>1023</v>
      </c>
      <c r="I7813" s="134" t="s">
        <v>3</v>
      </c>
      <c r="J7813" s="135">
        <v>145973.89999999991</v>
      </c>
      <c r="K7813" s="135">
        <v>38505.880000000005</v>
      </c>
      <c r="L7813" s="135">
        <v>28996.909999999996</v>
      </c>
      <c r="M7813" s="150" t="str">
        <f t="shared" si="245"/>
        <v>201710</v>
      </c>
    </row>
    <row r="7814" spans="1:13" x14ac:dyDescent="0.25">
      <c r="A7814" s="35" t="str">
        <f>VLOOKUP(B7814,ResCat!$A$2:$B$269,2,FALSE)</f>
        <v>HMOMM</v>
      </c>
      <c r="B7814" s="68" t="str">
        <f>IF(ISNA(VLOOKUP(C7814,COA!$A$2:$B$340,2,FALSE)),"XXX",VLOOKUP(C7814,COA!$A$2:$B$340,2,FALSE))</f>
        <v>R12</v>
      </c>
      <c r="C7814" s="149" t="str">
        <f t="shared" si="246"/>
        <v>0017-1009-0012</v>
      </c>
      <c r="D7814" s="134" t="s">
        <v>455</v>
      </c>
      <c r="E7814" s="134" t="s">
        <v>415</v>
      </c>
      <c r="F7814" s="134" t="s">
        <v>452</v>
      </c>
      <c r="G7814" s="134" t="s">
        <v>969</v>
      </c>
      <c r="H7814" s="134" t="s">
        <v>1023</v>
      </c>
      <c r="I7814" s="134" t="s">
        <v>368</v>
      </c>
      <c r="J7814" s="135">
        <v>6247</v>
      </c>
      <c r="K7814" s="135">
        <v>554</v>
      </c>
      <c r="L7814" s="135">
        <v>0</v>
      </c>
      <c r="M7814" s="150" t="str">
        <f t="shared" si="245"/>
        <v>201710</v>
      </c>
    </row>
    <row r="7815" spans="1:13" x14ac:dyDescent="0.25">
      <c r="A7815" s="35" t="str">
        <f>VLOOKUP(B7815,ResCat!$A$2:$B$269,2,FALSE)</f>
        <v>HMOMM</v>
      </c>
      <c r="B7815" s="68" t="str">
        <f>IF(ISNA(VLOOKUP(C7815,COA!$A$2:$B$340,2,FALSE)),"XXX",VLOOKUP(C7815,COA!$A$2:$B$340,2,FALSE))</f>
        <v>R12</v>
      </c>
      <c r="C7815" s="149" t="str">
        <f t="shared" si="246"/>
        <v>0017-1009-0012</v>
      </c>
      <c r="D7815" s="134" t="s">
        <v>455</v>
      </c>
      <c r="E7815" s="134" t="s">
        <v>415</v>
      </c>
      <c r="F7815" s="134" t="s">
        <v>452</v>
      </c>
      <c r="G7815" s="134" t="s">
        <v>969</v>
      </c>
      <c r="H7815" s="134" t="s">
        <v>1023</v>
      </c>
      <c r="I7815" s="134" t="s">
        <v>0</v>
      </c>
      <c r="J7815" s="135">
        <v>7483634.7200000063</v>
      </c>
      <c r="K7815" s="135">
        <v>1126730.0300000007</v>
      </c>
      <c r="L7815" s="135">
        <v>1097106.2200000007</v>
      </c>
      <c r="M7815" s="150" t="str">
        <f t="shared" si="245"/>
        <v>201710</v>
      </c>
    </row>
    <row r="7816" spans="1:13" x14ac:dyDescent="0.25">
      <c r="A7816" s="35" t="str">
        <f>VLOOKUP(B7816,ResCat!$A$2:$B$269,2,FALSE)</f>
        <v>HMOMM</v>
      </c>
      <c r="B7816" s="68" t="str">
        <f>IF(ISNA(VLOOKUP(C7816,COA!$A$2:$B$340,2,FALSE)),"XXX",VLOOKUP(C7816,COA!$A$2:$B$340,2,FALSE))</f>
        <v>R12</v>
      </c>
      <c r="C7816" s="149" t="str">
        <f t="shared" si="246"/>
        <v>0017-1009-0012</v>
      </c>
      <c r="D7816" s="134" t="s">
        <v>455</v>
      </c>
      <c r="E7816" s="134" t="s">
        <v>415</v>
      </c>
      <c r="F7816" s="134" t="s">
        <v>452</v>
      </c>
      <c r="G7816" s="134" t="s">
        <v>969</v>
      </c>
      <c r="H7816" s="134" t="s">
        <v>1023</v>
      </c>
      <c r="I7816" s="134" t="s">
        <v>336</v>
      </c>
      <c r="J7816" s="135">
        <v>997.47</v>
      </c>
      <c r="K7816" s="135">
        <v>972.31999999999994</v>
      </c>
      <c r="L7816" s="135">
        <v>972.31999999999994</v>
      </c>
      <c r="M7816" s="150" t="str">
        <f t="shared" si="245"/>
        <v>201710</v>
      </c>
    </row>
    <row r="7817" spans="1:13" x14ac:dyDescent="0.25">
      <c r="A7817" s="35" t="str">
        <f>VLOOKUP(B7817,ResCat!$A$2:$B$269,2,FALSE)</f>
        <v>HMOMM</v>
      </c>
      <c r="B7817" s="68" t="str">
        <f>IF(ISNA(VLOOKUP(C7817,COA!$A$2:$B$340,2,FALSE)),"XXX",VLOOKUP(C7817,COA!$A$2:$B$340,2,FALSE))</f>
        <v>R12</v>
      </c>
      <c r="C7817" s="149" t="str">
        <f t="shared" si="246"/>
        <v>0017-1009-0012</v>
      </c>
      <c r="D7817" s="134" t="s">
        <v>455</v>
      </c>
      <c r="E7817" s="134" t="s">
        <v>415</v>
      </c>
      <c r="F7817" s="134" t="s">
        <v>452</v>
      </c>
      <c r="G7817" s="134" t="s">
        <v>969</v>
      </c>
      <c r="H7817" s="134" t="s">
        <v>1023</v>
      </c>
      <c r="I7817" s="134" t="s">
        <v>2</v>
      </c>
      <c r="J7817" s="135">
        <v>229303.97000000006</v>
      </c>
      <c r="K7817" s="135">
        <v>53809.999999999985</v>
      </c>
      <c r="L7817" s="135">
        <v>52587.78</v>
      </c>
      <c r="M7817" s="150" t="str">
        <f t="shared" si="245"/>
        <v>201710</v>
      </c>
    </row>
    <row r="7818" spans="1:13" x14ac:dyDescent="0.25">
      <c r="A7818" s="35" t="str">
        <f>VLOOKUP(B7818,ResCat!$A$2:$B$269,2,FALSE)</f>
        <v>HMOMM</v>
      </c>
      <c r="B7818" s="68" t="str">
        <f>IF(ISNA(VLOOKUP(C7818,COA!$A$2:$B$340,2,FALSE)),"XXX",VLOOKUP(C7818,COA!$A$2:$B$340,2,FALSE))</f>
        <v>R12</v>
      </c>
      <c r="C7818" s="149" t="str">
        <f t="shared" si="246"/>
        <v>0017-1009-0012</v>
      </c>
      <c r="D7818" s="134" t="s">
        <v>455</v>
      </c>
      <c r="E7818" s="134" t="s">
        <v>415</v>
      </c>
      <c r="F7818" s="134" t="s">
        <v>452</v>
      </c>
      <c r="G7818" s="134" t="s">
        <v>969</v>
      </c>
      <c r="H7818" s="134" t="s">
        <v>1023</v>
      </c>
      <c r="I7818" s="134" t="s">
        <v>343</v>
      </c>
      <c r="J7818" s="135">
        <v>-16632.140000000003</v>
      </c>
      <c r="K7818" s="135">
        <v>-10568.659999999996</v>
      </c>
      <c r="L7818" s="135">
        <v>-8558.2399999999961</v>
      </c>
      <c r="M7818" s="150" t="str">
        <f t="shared" si="245"/>
        <v>201710</v>
      </c>
    </row>
    <row r="7819" spans="1:13" x14ac:dyDescent="0.25">
      <c r="A7819" s="35" t="str">
        <f>VLOOKUP(B7819,ResCat!$A$2:$B$269,2,FALSE)</f>
        <v>HMOMM</v>
      </c>
      <c r="B7819" s="68" t="str">
        <f>IF(ISNA(VLOOKUP(C7819,COA!$A$2:$B$340,2,FALSE)),"XXX",VLOOKUP(C7819,COA!$A$2:$B$340,2,FALSE))</f>
        <v>R12</v>
      </c>
      <c r="C7819" s="149" t="str">
        <f t="shared" si="246"/>
        <v>0017-1009-0012</v>
      </c>
      <c r="D7819" s="134" t="s">
        <v>455</v>
      </c>
      <c r="E7819" s="134" t="s">
        <v>415</v>
      </c>
      <c r="F7819" s="134" t="s">
        <v>452</v>
      </c>
      <c r="G7819" s="134" t="s">
        <v>969</v>
      </c>
      <c r="H7819" s="134" t="s">
        <v>1023</v>
      </c>
      <c r="I7819" s="134" t="s">
        <v>1</v>
      </c>
      <c r="J7819" s="135">
        <v>1156782.2399999972</v>
      </c>
      <c r="K7819" s="135">
        <v>188138.12000000037</v>
      </c>
      <c r="L7819" s="135">
        <v>184540.54000000033</v>
      </c>
      <c r="M7819" s="150" t="str">
        <f t="shared" si="245"/>
        <v>201710</v>
      </c>
    </row>
    <row r="7820" spans="1:13" x14ac:dyDescent="0.25">
      <c r="A7820" s="35" t="str">
        <f>VLOOKUP(B7820,ResCat!$A$2:$B$269,2,FALSE)</f>
        <v>HMOMM</v>
      </c>
      <c r="B7820" s="68" t="str">
        <f>IF(ISNA(VLOOKUP(C7820,COA!$A$2:$B$340,2,FALSE)),"XXX",VLOOKUP(C7820,COA!$A$2:$B$340,2,FALSE))</f>
        <v>R12</v>
      </c>
      <c r="C7820" s="149" t="str">
        <f t="shared" si="246"/>
        <v>0017-1009-0012</v>
      </c>
      <c r="D7820" s="134" t="s">
        <v>455</v>
      </c>
      <c r="E7820" s="134" t="s">
        <v>415</v>
      </c>
      <c r="F7820" s="134" t="s">
        <v>452</v>
      </c>
      <c r="G7820" s="134" t="s">
        <v>961</v>
      </c>
      <c r="H7820" s="134" t="s">
        <v>1023</v>
      </c>
      <c r="I7820" s="134" t="s">
        <v>3</v>
      </c>
      <c r="J7820" s="135">
        <v>274424.8199999996</v>
      </c>
      <c r="K7820" s="135">
        <v>76132.770000000179</v>
      </c>
      <c r="L7820" s="135">
        <v>59410.850000000137</v>
      </c>
      <c r="M7820" s="150" t="str">
        <f t="shared" si="245"/>
        <v>201711</v>
      </c>
    </row>
    <row r="7821" spans="1:13" x14ac:dyDescent="0.25">
      <c r="A7821" s="35" t="str">
        <f>VLOOKUP(B7821,ResCat!$A$2:$B$269,2,FALSE)</f>
        <v>HMOMM</v>
      </c>
      <c r="B7821" s="68" t="str">
        <f>IF(ISNA(VLOOKUP(C7821,COA!$A$2:$B$340,2,FALSE)),"XXX",VLOOKUP(C7821,COA!$A$2:$B$340,2,FALSE))</f>
        <v>R12</v>
      </c>
      <c r="C7821" s="149" t="str">
        <f t="shared" si="246"/>
        <v>0017-1009-0012</v>
      </c>
      <c r="D7821" s="134" t="s">
        <v>455</v>
      </c>
      <c r="E7821" s="134" t="s">
        <v>415</v>
      </c>
      <c r="F7821" s="134" t="s">
        <v>452</v>
      </c>
      <c r="G7821" s="134" t="s">
        <v>961</v>
      </c>
      <c r="H7821" s="134" t="s">
        <v>1023</v>
      </c>
      <c r="I7821" s="134" t="s">
        <v>368</v>
      </c>
      <c r="J7821" s="135">
        <v>8811</v>
      </c>
      <c r="K7821" s="135">
        <v>1578</v>
      </c>
      <c r="L7821" s="135">
        <v>0</v>
      </c>
      <c r="M7821" s="150" t="str">
        <f t="shared" si="245"/>
        <v>201711</v>
      </c>
    </row>
    <row r="7822" spans="1:13" x14ac:dyDescent="0.25">
      <c r="A7822" s="35" t="str">
        <f>VLOOKUP(B7822,ResCat!$A$2:$B$269,2,FALSE)</f>
        <v>HMOMM</v>
      </c>
      <c r="B7822" s="68" t="str">
        <f>IF(ISNA(VLOOKUP(C7822,COA!$A$2:$B$340,2,FALSE)),"XXX",VLOOKUP(C7822,COA!$A$2:$B$340,2,FALSE))</f>
        <v>R12</v>
      </c>
      <c r="C7822" s="149" t="str">
        <f t="shared" si="246"/>
        <v>0017-1009-0012</v>
      </c>
      <c r="D7822" s="134" t="s">
        <v>455</v>
      </c>
      <c r="E7822" s="134" t="s">
        <v>415</v>
      </c>
      <c r="F7822" s="134" t="s">
        <v>452</v>
      </c>
      <c r="G7822" s="134" t="s">
        <v>961</v>
      </c>
      <c r="H7822" s="134" t="s">
        <v>1023</v>
      </c>
      <c r="I7822" s="134" t="s">
        <v>0</v>
      </c>
      <c r="J7822" s="135">
        <v>10079709.699999986</v>
      </c>
      <c r="K7822" s="135">
        <v>1844917.2999999949</v>
      </c>
      <c r="L7822" s="135">
        <v>1797258.0999999943</v>
      </c>
      <c r="M7822" s="150" t="str">
        <f t="shared" si="245"/>
        <v>201711</v>
      </c>
    </row>
    <row r="7823" spans="1:13" x14ac:dyDescent="0.25">
      <c r="A7823" s="35" t="str">
        <f>VLOOKUP(B7823,ResCat!$A$2:$B$269,2,FALSE)</f>
        <v>HMOMM</v>
      </c>
      <c r="B7823" s="68" t="str">
        <f>IF(ISNA(VLOOKUP(C7823,COA!$A$2:$B$340,2,FALSE)),"XXX",VLOOKUP(C7823,COA!$A$2:$B$340,2,FALSE))</f>
        <v>R12</v>
      </c>
      <c r="C7823" s="149" t="str">
        <f t="shared" si="246"/>
        <v>0017-1009-0012</v>
      </c>
      <c r="D7823" s="134" t="s">
        <v>455</v>
      </c>
      <c r="E7823" s="134" t="s">
        <v>415</v>
      </c>
      <c r="F7823" s="134" t="s">
        <v>452</v>
      </c>
      <c r="G7823" s="134" t="s">
        <v>961</v>
      </c>
      <c r="H7823" s="134" t="s">
        <v>1023</v>
      </c>
      <c r="I7823" s="134" t="s">
        <v>336</v>
      </c>
      <c r="J7823" s="135">
        <v>6220.4099999999962</v>
      </c>
      <c r="K7823" s="135">
        <v>4326.6399999999994</v>
      </c>
      <c r="L7823" s="135">
        <v>4326.6399999999994</v>
      </c>
      <c r="M7823" s="150" t="str">
        <f t="shared" si="245"/>
        <v>201711</v>
      </c>
    </row>
    <row r="7824" spans="1:13" x14ac:dyDescent="0.25">
      <c r="A7824" s="35" t="str">
        <f>VLOOKUP(B7824,ResCat!$A$2:$B$269,2,FALSE)</f>
        <v>HMOMM</v>
      </c>
      <c r="B7824" s="68" t="str">
        <f>IF(ISNA(VLOOKUP(C7824,COA!$A$2:$B$340,2,FALSE)),"XXX",VLOOKUP(C7824,COA!$A$2:$B$340,2,FALSE))</f>
        <v>R12</v>
      </c>
      <c r="C7824" s="149" t="str">
        <f t="shared" si="246"/>
        <v>0017-1009-0012</v>
      </c>
      <c r="D7824" s="134" t="s">
        <v>455</v>
      </c>
      <c r="E7824" s="134" t="s">
        <v>415</v>
      </c>
      <c r="F7824" s="134" t="s">
        <v>452</v>
      </c>
      <c r="G7824" s="134" t="s">
        <v>961</v>
      </c>
      <c r="H7824" s="134" t="s">
        <v>1023</v>
      </c>
      <c r="I7824" s="134" t="s">
        <v>2</v>
      </c>
      <c r="J7824" s="135">
        <v>367215.38000000018</v>
      </c>
      <c r="K7824" s="135">
        <v>126204.80999999995</v>
      </c>
      <c r="L7824" s="135">
        <v>121497.02999999991</v>
      </c>
      <c r="M7824" s="150" t="str">
        <f t="shared" si="245"/>
        <v>201711</v>
      </c>
    </row>
    <row r="7825" spans="1:13" x14ac:dyDescent="0.25">
      <c r="A7825" s="35" t="str">
        <f>VLOOKUP(B7825,ResCat!$A$2:$B$269,2,FALSE)</f>
        <v>HMOMM</v>
      </c>
      <c r="B7825" s="68" t="str">
        <f>IF(ISNA(VLOOKUP(C7825,COA!$A$2:$B$340,2,FALSE)),"XXX",VLOOKUP(C7825,COA!$A$2:$B$340,2,FALSE))</f>
        <v>R12</v>
      </c>
      <c r="C7825" s="149" t="str">
        <f t="shared" si="246"/>
        <v>0017-1009-0012</v>
      </c>
      <c r="D7825" s="134" t="s">
        <v>455</v>
      </c>
      <c r="E7825" s="134" t="s">
        <v>415</v>
      </c>
      <c r="F7825" s="134" t="s">
        <v>452</v>
      </c>
      <c r="G7825" s="134" t="s">
        <v>961</v>
      </c>
      <c r="H7825" s="134" t="s">
        <v>1023</v>
      </c>
      <c r="I7825" s="134" t="s">
        <v>343</v>
      </c>
      <c r="J7825" s="135">
        <v>17688.179999999989</v>
      </c>
      <c r="K7825" s="135">
        <v>4089.7999999999975</v>
      </c>
      <c r="L7825" s="135">
        <v>5623.4000000000005</v>
      </c>
      <c r="M7825" s="150" t="str">
        <f t="shared" si="245"/>
        <v>201711</v>
      </c>
    </row>
    <row r="7826" spans="1:13" x14ac:dyDescent="0.25">
      <c r="A7826" s="35" t="str">
        <f>VLOOKUP(B7826,ResCat!$A$2:$B$269,2,FALSE)</f>
        <v>HMOMM</v>
      </c>
      <c r="B7826" s="68" t="str">
        <f>IF(ISNA(VLOOKUP(C7826,COA!$A$2:$B$340,2,FALSE)),"XXX",VLOOKUP(C7826,COA!$A$2:$B$340,2,FALSE))</f>
        <v>R12</v>
      </c>
      <c r="C7826" s="149" t="str">
        <f t="shared" si="246"/>
        <v>0017-1009-0012</v>
      </c>
      <c r="D7826" s="134" t="s">
        <v>455</v>
      </c>
      <c r="E7826" s="134" t="s">
        <v>415</v>
      </c>
      <c r="F7826" s="134" t="s">
        <v>452</v>
      </c>
      <c r="G7826" s="134" t="s">
        <v>961</v>
      </c>
      <c r="H7826" s="134" t="s">
        <v>1023</v>
      </c>
      <c r="I7826" s="134" t="s">
        <v>1</v>
      </c>
      <c r="J7826" s="135">
        <v>2191904.2500000009</v>
      </c>
      <c r="K7826" s="135">
        <v>426043.34000000014</v>
      </c>
      <c r="L7826" s="135">
        <v>416388.62000000011</v>
      </c>
      <c r="M7826" s="150" t="str">
        <f t="shared" si="245"/>
        <v>201711</v>
      </c>
    </row>
    <row r="7827" spans="1:13" x14ac:dyDescent="0.25">
      <c r="A7827" s="35" t="str">
        <f>VLOOKUP(B7827,ResCat!$A$2:$B$269,2,FALSE)</f>
        <v>HMOMM</v>
      </c>
      <c r="B7827" s="68" t="str">
        <f>IF(ISNA(VLOOKUP(C7827,COA!$A$2:$B$340,2,FALSE)),"XXX",VLOOKUP(C7827,COA!$A$2:$B$340,2,FALSE))</f>
        <v>R12</v>
      </c>
      <c r="C7827" s="149" t="str">
        <f t="shared" si="246"/>
        <v>0017-1009-0012</v>
      </c>
      <c r="D7827" s="134" t="s">
        <v>455</v>
      </c>
      <c r="E7827" s="134" t="s">
        <v>415</v>
      </c>
      <c r="F7827" s="134" t="s">
        <v>452</v>
      </c>
      <c r="G7827" s="134" t="s">
        <v>970</v>
      </c>
      <c r="H7827" s="134" t="s">
        <v>1023</v>
      </c>
      <c r="I7827" s="134" t="s">
        <v>3</v>
      </c>
      <c r="J7827" s="135">
        <v>1122330.4100000029</v>
      </c>
      <c r="K7827" s="135">
        <v>303965.38999999949</v>
      </c>
      <c r="L7827" s="135">
        <v>231563.06999999948</v>
      </c>
      <c r="M7827" s="150" t="str">
        <f t="shared" si="245"/>
        <v>201712</v>
      </c>
    </row>
    <row r="7828" spans="1:13" x14ac:dyDescent="0.25">
      <c r="A7828" s="35" t="str">
        <f>VLOOKUP(B7828,ResCat!$A$2:$B$269,2,FALSE)</f>
        <v>HMOMM</v>
      </c>
      <c r="B7828" s="68" t="str">
        <f>IF(ISNA(VLOOKUP(C7828,COA!$A$2:$B$340,2,FALSE)),"XXX",VLOOKUP(C7828,COA!$A$2:$B$340,2,FALSE))</f>
        <v>R12</v>
      </c>
      <c r="C7828" s="149" t="str">
        <f t="shared" si="246"/>
        <v>0017-1009-0012</v>
      </c>
      <c r="D7828" s="134" t="s">
        <v>455</v>
      </c>
      <c r="E7828" s="134" t="s">
        <v>415</v>
      </c>
      <c r="F7828" s="134" t="s">
        <v>452</v>
      </c>
      <c r="G7828" s="134" t="s">
        <v>970</v>
      </c>
      <c r="H7828" s="134" t="s">
        <v>1023</v>
      </c>
      <c r="I7828" s="134" t="s">
        <v>368</v>
      </c>
      <c r="J7828" s="135">
        <v>69408</v>
      </c>
      <c r="K7828" s="135">
        <v>6909</v>
      </c>
      <c r="L7828" s="135">
        <v>0</v>
      </c>
      <c r="M7828" s="150" t="str">
        <f t="shared" si="245"/>
        <v>201712</v>
      </c>
    </row>
    <row r="7829" spans="1:13" x14ac:dyDescent="0.25">
      <c r="A7829" s="35" t="str">
        <f>VLOOKUP(B7829,ResCat!$A$2:$B$269,2,FALSE)</f>
        <v>HMOMM</v>
      </c>
      <c r="B7829" s="68" t="str">
        <f>IF(ISNA(VLOOKUP(C7829,COA!$A$2:$B$340,2,FALSE)),"XXX",VLOOKUP(C7829,COA!$A$2:$B$340,2,FALSE))</f>
        <v>R12</v>
      </c>
      <c r="C7829" s="149" t="str">
        <f t="shared" si="246"/>
        <v>0017-1009-0012</v>
      </c>
      <c r="D7829" s="134" t="s">
        <v>455</v>
      </c>
      <c r="E7829" s="134" t="s">
        <v>415</v>
      </c>
      <c r="F7829" s="134" t="s">
        <v>452</v>
      </c>
      <c r="G7829" s="134" t="s">
        <v>970</v>
      </c>
      <c r="H7829" s="134" t="s">
        <v>1023</v>
      </c>
      <c r="I7829" s="134" t="s">
        <v>0</v>
      </c>
      <c r="J7829" s="135">
        <v>44684593.590000056</v>
      </c>
      <c r="K7829" s="135">
        <v>5461477.0400000094</v>
      </c>
      <c r="L7829" s="135">
        <v>5329991.7200000091</v>
      </c>
      <c r="M7829" s="150" t="str">
        <f t="shared" si="245"/>
        <v>201712</v>
      </c>
    </row>
    <row r="7830" spans="1:13" x14ac:dyDescent="0.25">
      <c r="A7830" s="35" t="str">
        <f>VLOOKUP(B7830,ResCat!$A$2:$B$269,2,FALSE)</f>
        <v>HMOMM</v>
      </c>
      <c r="B7830" s="68" t="str">
        <f>IF(ISNA(VLOOKUP(C7830,COA!$A$2:$B$340,2,FALSE)),"XXX",VLOOKUP(C7830,COA!$A$2:$B$340,2,FALSE))</f>
        <v>R12</v>
      </c>
      <c r="C7830" s="149" t="str">
        <f t="shared" si="246"/>
        <v>0017-1009-0012</v>
      </c>
      <c r="D7830" s="134" t="s">
        <v>455</v>
      </c>
      <c r="E7830" s="134" t="s">
        <v>415</v>
      </c>
      <c r="F7830" s="134" t="s">
        <v>452</v>
      </c>
      <c r="G7830" s="134" t="s">
        <v>970</v>
      </c>
      <c r="H7830" s="134" t="s">
        <v>1023</v>
      </c>
      <c r="I7830" s="134" t="s">
        <v>336</v>
      </c>
      <c r="J7830" s="135">
        <v>34579.870000000024</v>
      </c>
      <c r="K7830" s="135">
        <v>17601.230000000007</v>
      </c>
      <c r="L7830" s="135">
        <v>17571.230000000007</v>
      </c>
      <c r="M7830" s="150" t="str">
        <f t="shared" si="245"/>
        <v>201712</v>
      </c>
    </row>
    <row r="7831" spans="1:13" x14ac:dyDescent="0.25">
      <c r="A7831" s="35" t="str">
        <f>VLOOKUP(B7831,ResCat!$A$2:$B$269,2,FALSE)</f>
        <v>HMOMM</v>
      </c>
      <c r="B7831" s="68" t="str">
        <f>IF(ISNA(VLOOKUP(C7831,COA!$A$2:$B$340,2,FALSE)),"XXX",VLOOKUP(C7831,COA!$A$2:$B$340,2,FALSE))</f>
        <v>R12</v>
      </c>
      <c r="C7831" s="149" t="str">
        <f t="shared" si="246"/>
        <v>0017-1009-0012</v>
      </c>
      <c r="D7831" s="134" t="s">
        <v>455</v>
      </c>
      <c r="E7831" s="134" t="s">
        <v>415</v>
      </c>
      <c r="F7831" s="134" t="s">
        <v>452</v>
      </c>
      <c r="G7831" s="134" t="s">
        <v>970</v>
      </c>
      <c r="H7831" s="134" t="s">
        <v>1023</v>
      </c>
      <c r="I7831" s="134" t="s">
        <v>2</v>
      </c>
      <c r="J7831" s="135">
        <v>646896.38000000024</v>
      </c>
      <c r="K7831" s="135">
        <v>265195.32</v>
      </c>
      <c r="L7831" s="135">
        <v>253815.08000000034</v>
      </c>
      <c r="M7831" s="150" t="str">
        <f t="shared" si="245"/>
        <v>201712</v>
      </c>
    </row>
    <row r="7832" spans="1:13" x14ac:dyDescent="0.25">
      <c r="A7832" s="35" t="str">
        <f>VLOOKUP(B7832,ResCat!$A$2:$B$269,2,FALSE)</f>
        <v>HMOMM</v>
      </c>
      <c r="B7832" s="68" t="str">
        <f>IF(ISNA(VLOOKUP(C7832,COA!$A$2:$B$340,2,FALSE)),"XXX",VLOOKUP(C7832,COA!$A$2:$B$340,2,FALSE))</f>
        <v>R12</v>
      </c>
      <c r="C7832" s="149" t="str">
        <f t="shared" si="246"/>
        <v>0017-1009-0012</v>
      </c>
      <c r="D7832" s="134" t="s">
        <v>455</v>
      </c>
      <c r="E7832" s="134" t="s">
        <v>415</v>
      </c>
      <c r="F7832" s="134" t="s">
        <v>452</v>
      </c>
      <c r="G7832" s="134" t="s">
        <v>970</v>
      </c>
      <c r="H7832" s="134" t="s">
        <v>1023</v>
      </c>
      <c r="I7832" s="134" t="s">
        <v>343</v>
      </c>
      <c r="J7832" s="135">
        <v>7384397.6600001818</v>
      </c>
      <c r="K7832" s="135">
        <v>2304696.7200000691</v>
      </c>
      <c r="L7832" s="135">
        <v>2085066.7500000356</v>
      </c>
      <c r="M7832" s="150" t="str">
        <f t="shared" si="245"/>
        <v>201712</v>
      </c>
    </row>
    <row r="7833" spans="1:13" x14ac:dyDescent="0.25">
      <c r="A7833" s="35" t="str">
        <f>VLOOKUP(B7833,ResCat!$A$2:$B$269,2,FALSE)</f>
        <v>HMOMM</v>
      </c>
      <c r="B7833" s="68" t="str">
        <f>IF(ISNA(VLOOKUP(C7833,COA!$A$2:$B$340,2,FALSE)),"XXX",VLOOKUP(C7833,COA!$A$2:$B$340,2,FALSE))</f>
        <v>R12</v>
      </c>
      <c r="C7833" s="149" t="str">
        <f t="shared" si="246"/>
        <v>0017-1009-0012</v>
      </c>
      <c r="D7833" s="134" t="s">
        <v>455</v>
      </c>
      <c r="E7833" s="134" t="s">
        <v>415</v>
      </c>
      <c r="F7833" s="134" t="s">
        <v>452</v>
      </c>
      <c r="G7833" s="134" t="s">
        <v>970</v>
      </c>
      <c r="H7833" s="134" t="s">
        <v>1023</v>
      </c>
      <c r="I7833" s="134" t="s">
        <v>1</v>
      </c>
      <c r="J7833" s="135">
        <v>11280410.58999997</v>
      </c>
      <c r="K7833" s="135">
        <v>1393271.8500000075</v>
      </c>
      <c r="L7833" s="135">
        <v>1321471.6100000076</v>
      </c>
      <c r="M7833" s="150" t="str">
        <f t="shared" si="245"/>
        <v>201712</v>
      </c>
    </row>
    <row r="7834" spans="1:13" x14ac:dyDescent="0.25">
      <c r="A7834" s="35" t="str">
        <f>VLOOKUP(B7834,ResCat!$A$2:$B$269,2,FALSE)</f>
        <v>HMOMM</v>
      </c>
      <c r="B7834" s="68" t="str">
        <f>IF(ISNA(VLOOKUP(C7834,COA!$A$2:$B$340,2,FALSE)),"XXX",VLOOKUP(C7834,COA!$A$2:$B$340,2,FALSE))</f>
        <v>R12</v>
      </c>
      <c r="C7834" s="149" t="str">
        <f t="shared" si="246"/>
        <v>0017-1009-0012</v>
      </c>
      <c r="D7834" s="134" t="s">
        <v>455</v>
      </c>
      <c r="E7834" s="134" t="s">
        <v>415</v>
      </c>
      <c r="F7834" s="134" t="s">
        <v>452</v>
      </c>
      <c r="G7834" s="134" t="s">
        <v>1023</v>
      </c>
      <c r="H7834" s="134" t="s">
        <v>1023</v>
      </c>
      <c r="I7834" s="134" t="s">
        <v>3</v>
      </c>
      <c r="J7834" s="135">
        <v>570831.12000000093</v>
      </c>
      <c r="K7834" s="135">
        <v>162068.37000000069</v>
      </c>
      <c r="L7834" s="135">
        <v>119800.32999999994</v>
      </c>
      <c r="M7834" s="150" t="str">
        <f t="shared" si="245"/>
        <v>201801</v>
      </c>
    </row>
    <row r="7835" spans="1:13" x14ac:dyDescent="0.25">
      <c r="A7835" s="35" t="str">
        <f>VLOOKUP(B7835,ResCat!$A$2:$B$269,2,FALSE)</f>
        <v>HMOMM</v>
      </c>
      <c r="B7835" s="68" t="str">
        <f>IF(ISNA(VLOOKUP(C7835,COA!$A$2:$B$340,2,FALSE)),"XXX",VLOOKUP(C7835,COA!$A$2:$B$340,2,FALSE))</f>
        <v>R12</v>
      </c>
      <c r="C7835" s="149" t="str">
        <f t="shared" si="246"/>
        <v>0017-1009-0012</v>
      </c>
      <c r="D7835" s="134" t="s">
        <v>455</v>
      </c>
      <c r="E7835" s="134" t="s">
        <v>415</v>
      </c>
      <c r="F7835" s="134" t="s">
        <v>452</v>
      </c>
      <c r="G7835" s="134" t="s">
        <v>1023</v>
      </c>
      <c r="H7835" s="134" t="s">
        <v>1023</v>
      </c>
      <c r="I7835" s="134" t="s">
        <v>368</v>
      </c>
      <c r="J7835" s="135">
        <v>90853</v>
      </c>
      <c r="K7835" s="135">
        <v>12518</v>
      </c>
      <c r="L7835" s="135">
        <v>0</v>
      </c>
      <c r="M7835" s="150" t="str">
        <f t="shared" si="245"/>
        <v>201801</v>
      </c>
    </row>
    <row r="7836" spans="1:13" x14ac:dyDescent="0.25">
      <c r="A7836" s="35" t="str">
        <f>VLOOKUP(B7836,ResCat!$A$2:$B$269,2,FALSE)</f>
        <v>HMOMM</v>
      </c>
      <c r="B7836" s="68" t="str">
        <f>IF(ISNA(VLOOKUP(C7836,COA!$A$2:$B$340,2,FALSE)),"XXX",VLOOKUP(C7836,COA!$A$2:$B$340,2,FALSE))</f>
        <v>R12</v>
      </c>
      <c r="C7836" s="149" t="str">
        <f t="shared" si="246"/>
        <v>0017-1009-0012</v>
      </c>
      <c r="D7836" s="134" t="s">
        <v>455</v>
      </c>
      <c r="E7836" s="134" t="s">
        <v>415</v>
      </c>
      <c r="F7836" s="134" t="s">
        <v>452</v>
      </c>
      <c r="G7836" s="134" t="s">
        <v>1023</v>
      </c>
      <c r="H7836" s="134" t="s">
        <v>1023</v>
      </c>
      <c r="I7836" s="134" t="s">
        <v>0</v>
      </c>
      <c r="J7836" s="135">
        <v>14318004.440000013</v>
      </c>
      <c r="K7836" s="135">
        <v>1828378.7900000003</v>
      </c>
      <c r="L7836" s="135">
        <v>1773868.7900000003</v>
      </c>
      <c r="M7836" s="150" t="str">
        <f t="shared" si="245"/>
        <v>201801</v>
      </c>
    </row>
    <row r="7837" spans="1:13" x14ac:dyDescent="0.25">
      <c r="A7837" s="35" t="str">
        <f>VLOOKUP(B7837,ResCat!$A$2:$B$269,2,FALSE)</f>
        <v>HMOMM</v>
      </c>
      <c r="B7837" s="68" t="str">
        <f>IF(ISNA(VLOOKUP(C7837,COA!$A$2:$B$340,2,FALSE)),"XXX",VLOOKUP(C7837,COA!$A$2:$B$340,2,FALSE))</f>
        <v>R12</v>
      </c>
      <c r="C7837" s="149" t="str">
        <f t="shared" si="246"/>
        <v>0017-1009-0012</v>
      </c>
      <c r="D7837" s="134" t="s">
        <v>455</v>
      </c>
      <c r="E7837" s="134" t="s">
        <v>415</v>
      </c>
      <c r="F7837" s="134" t="s">
        <v>452</v>
      </c>
      <c r="G7837" s="134" t="s">
        <v>1023</v>
      </c>
      <c r="H7837" s="134" t="s">
        <v>1023</v>
      </c>
      <c r="I7837" s="134" t="s">
        <v>336</v>
      </c>
      <c r="J7837" s="135">
        <v>4311.0200000000004</v>
      </c>
      <c r="K7837" s="135">
        <v>2469.1500000000005</v>
      </c>
      <c r="L7837" s="135">
        <v>2469.1500000000005</v>
      </c>
      <c r="M7837" s="150" t="str">
        <f t="shared" si="245"/>
        <v>201801</v>
      </c>
    </row>
    <row r="7838" spans="1:13" x14ac:dyDescent="0.25">
      <c r="A7838" s="35" t="str">
        <f>VLOOKUP(B7838,ResCat!$A$2:$B$269,2,FALSE)</f>
        <v>HMOMM</v>
      </c>
      <c r="B7838" s="68" t="str">
        <f>IF(ISNA(VLOOKUP(C7838,COA!$A$2:$B$340,2,FALSE)),"XXX",VLOOKUP(C7838,COA!$A$2:$B$340,2,FALSE))</f>
        <v>R12</v>
      </c>
      <c r="C7838" s="149" t="str">
        <f t="shared" si="246"/>
        <v>0017-1009-0012</v>
      </c>
      <c r="D7838" s="134" t="s">
        <v>455</v>
      </c>
      <c r="E7838" s="134" t="s">
        <v>415</v>
      </c>
      <c r="F7838" s="134" t="s">
        <v>452</v>
      </c>
      <c r="G7838" s="134" t="s">
        <v>1023</v>
      </c>
      <c r="H7838" s="134" t="s">
        <v>1023</v>
      </c>
      <c r="I7838" s="134" t="s">
        <v>2</v>
      </c>
      <c r="J7838" s="135">
        <v>245067.00000000003</v>
      </c>
      <c r="K7838" s="135">
        <v>110585.83000000007</v>
      </c>
      <c r="L7838" s="135">
        <v>99250.810000000143</v>
      </c>
      <c r="M7838" s="150" t="str">
        <f t="shared" si="245"/>
        <v>201801</v>
      </c>
    </row>
    <row r="7839" spans="1:13" x14ac:dyDescent="0.25">
      <c r="A7839" s="35" t="str">
        <f>VLOOKUP(B7839,ResCat!$A$2:$B$269,2,FALSE)</f>
        <v>HMOMM</v>
      </c>
      <c r="B7839" s="68" t="str">
        <f>IF(ISNA(VLOOKUP(C7839,COA!$A$2:$B$340,2,FALSE)),"XXX",VLOOKUP(C7839,COA!$A$2:$B$340,2,FALSE))</f>
        <v>R12</v>
      </c>
      <c r="C7839" s="149" t="str">
        <f t="shared" si="246"/>
        <v>0017-1009-0012</v>
      </c>
      <c r="D7839" s="134" t="s">
        <v>455</v>
      </c>
      <c r="E7839" s="134" t="s">
        <v>415</v>
      </c>
      <c r="F7839" s="134" t="s">
        <v>452</v>
      </c>
      <c r="G7839" s="134" t="s">
        <v>1023</v>
      </c>
      <c r="H7839" s="134" t="s">
        <v>1023</v>
      </c>
      <c r="I7839" s="134" t="s">
        <v>343</v>
      </c>
      <c r="J7839" s="135">
        <v>38750651.529999256</v>
      </c>
      <c r="K7839" s="135">
        <v>13384896.539999641</v>
      </c>
      <c r="L7839" s="135">
        <v>10832575.230000019</v>
      </c>
      <c r="M7839" s="150" t="str">
        <f t="shared" si="245"/>
        <v>201801</v>
      </c>
    </row>
    <row r="7840" spans="1:13" x14ac:dyDescent="0.25">
      <c r="A7840" s="35" t="str">
        <f>VLOOKUP(B7840,ResCat!$A$2:$B$269,2,FALSE)</f>
        <v>HMOMM</v>
      </c>
      <c r="B7840" s="68" t="str">
        <f>IF(ISNA(VLOOKUP(C7840,COA!$A$2:$B$340,2,FALSE)),"XXX",VLOOKUP(C7840,COA!$A$2:$B$340,2,FALSE))</f>
        <v>R12</v>
      </c>
      <c r="C7840" s="149" t="str">
        <f t="shared" si="246"/>
        <v>0017-1009-0012</v>
      </c>
      <c r="D7840" s="134" t="s">
        <v>455</v>
      </c>
      <c r="E7840" s="134" t="s">
        <v>415</v>
      </c>
      <c r="F7840" s="134" t="s">
        <v>452</v>
      </c>
      <c r="G7840" s="134" t="s">
        <v>1023</v>
      </c>
      <c r="H7840" s="134" t="s">
        <v>1023</v>
      </c>
      <c r="I7840" s="134" t="s">
        <v>1</v>
      </c>
      <c r="J7840" s="135">
        <v>6900883.1299999785</v>
      </c>
      <c r="K7840" s="135">
        <v>832899.43000000063</v>
      </c>
      <c r="L7840" s="135">
        <v>761337.87000000011</v>
      </c>
      <c r="M7840" s="150" t="str">
        <f t="shared" si="245"/>
        <v>201801</v>
      </c>
    </row>
    <row r="7841" spans="1:13" x14ac:dyDescent="0.25">
      <c r="A7841" s="35" t="str">
        <f>VLOOKUP(B7841,ResCat!$A$2:$B$269,2,FALSE)</f>
        <v>HMOMM</v>
      </c>
      <c r="B7841" s="68" t="str">
        <f>IF(ISNA(VLOOKUP(C7841,COA!$A$2:$B$340,2,FALSE)),"XXX",VLOOKUP(C7841,COA!$A$2:$B$340,2,FALSE))</f>
        <v>R15</v>
      </c>
      <c r="C7841" s="149" t="str">
        <f t="shared" si="246"/>
        <v>0017-1009-0064</v>
      </c>
      <c r="D7841" s="134" t="s">
        <v>455</v>
      </c>
      <c r="E7841" s="134" t="s">
        <v>415</v>
      </c>
      <c r="F7841" s="134" t="s">
        <v>487</v>
      </c>
      <c r="G7841" s="134" t="s">
        <v>337</v>
      </c>
      <c r="H7841" s="134" t="s">
        <v>1023</v>
      </c>
      <c r="I7841" s="134" t="s">
        <v>0</v>
      </c>
      <c r="J7841" s="135">
        <v>0</v>
      </c>
      <c r="K7841" s="135">
        <v>-199.33000000000072</v>
      </c>
      <c r="L7841" s="135">
        <v>-199.33000000000072</v>
      </c>
      <c r="M7841" s="150" t="str">
        <f t="shared" si="245"/>
        <v>201601</v>
      </c>
    </row>
    <row r="7842" spans="1:13" x14ac:dyDescent="0.25">
      <c r="A7842" s="35" t="str">
        <f>VLOOKUP(B7842,ResCat!$A$2:$B$269,2,FALSE)</f>
        <v>HMOMM</v>
      </c>
      <c r="B7842" s="68" t="str">
        <f>IF(ISNA(VLOOKUP(C7842,COA!$A$2:$B$340,2,FALSE)),"XXX",VLOOKUP(C7842,COA!$A$2:$B$340,2,FALSE))</f>
        <v>R15</v>
      </c>
      <c r="C7842" s="149" t="str">
        <f t="shared" si="246"/>
        <v>0017-1009-0064</v>
      </c>
      <c r="D7842" s="134" t="s">
        <v>455</v>
      </c>
      <c r="E7842" s="134" t="s">
        <v>415</v>
      </c>
      <c r="F7842" s="134" t="s">
        <v>487</v>
      </c>
      <c r="G7842" s="134" t="s">
        <v>337</v>
      </c>
      <c r="H7842" s="134" t="s">
        <v>1023</v>
      </c>
      <c r="I7842" s="134" t="s">
        <v>1</v>
      </c>
      <c r="J7842" s="135">
        <v>0</v>
      </c>
      <c r="K7842" s="135">
        <v>-184.75000000000006</v>
      </c>
      <c r="L7842" s="135">
        <v>-184.75000000000006</v>
      </c>
      <c r="M7842" s="150" t="str">
        <f t="shared" si="245"/>
        <v>201601</v>
      </c>
    </row>
    <row r="7843" spans="1:13" x14ac:dyDescent="0.25">
      <c r="A7843" s="35" t="str">
        <f>VLOOKUP(B7843,ResCat!$A$2:$B$269,2,FALSE)</f>
        <v>HMOMM</v>
      </c>
      <c r="B7843" s="68" t="str">
        <f>IF(ISNA(VLOOKUP(C7843,COA!$A$2:$B$340,2,FALSE)),"XXX",VLOOKUP(C7843,COA!$A$2:$B$340,2,FALSE))</f>
        <v>R15</v>
      </c>
      <c r="C7843" s="149" t="str">
        <f t="shared" si="246"/>
        <v>0017-1009-0064</v>
      </c>
      <c r="D7843" s="134" t="s">
        <v>455</v>
      </c>
      <c r="E7843" s="134" t="s">
        <v>415</v>
      </c>
      <c r="F7843" s="134" t="s">
        <v>487</v>
      </c>
      <c r="G7843" s="134" t="s">
        <v>352</v>
      </c>
      <c r="H7843" s="134" t="s">
        <v>1023</v>
      </c>
      <c r="I7843" s="134" t="s">
        <v>3</v>
      </c>
      <c r="J7843" s="135">
        <v>17.030000000000072</v>
      </c>
      <c r="K7843" s="135">
        <v>443.92</v>
      </c>
      <c r="L7843" s="135">
        <v>443.92</v>
      </c>
      <c r="M7843" s="150" t="str">
        <f t="shared" si="245"/>
        <v>201602</v>
      </c>
    </row>
    <row r="7844" spans="1:13" x14ac:dyDescent="0.25">
      <c r="A7844" s="35" t="str">
        <f>VLOOKUP(B7844,ResCat!$A$2:$B$269,2,FALSE)</f>
        <v>HMOMM</v>
      </c>
      <c r="B7844" s="68" t="str">
        <f>IF(ISNA(VLOOKUP(C7844,COA!$A$2:$B$340,2,FALSE)),"XXX",VLOOKUP(C7844,COA!$A$2:$B$340,2,FALSE))</f>
        <v>R15</v>
      </c>
      <c r="C7844" s="149" t="str">
        <f t="shared" si="246"/>
        <v>0017-1009-0064</v>
      </c>
      <c r="D7844" s="134" t="s">
        <v>455</v>
      </c>
      <c r="E7844" s="134" t="s">
        <v>415</v>
      </c>
      <c r="F7844" s="134" t="s">
        <v>487</v>
      </c>
      <c r="G7844" s="134" t="s">
        <v>352</v>
      </c>
      <c r="H7844" s="134" t="s">
        <v>1023</v>
      </c>
      <c r="I7844" s="134" t="s">
        <v>0</v>
      </c>
      <c r="J7844" s="135">
        <v>-4.5474735088646412E-13</v>
      </c>
      <c r="K7844" s="135">
        <v>178.14999999999964</v>
      </c>
      <c r="L7844" s="135">
        <v>178.14999999999964</v>
      </c>
      <c r="M7844" s="150" t="str">
        <f t="shared" si="245"/>
        <v>201602</v>
      </c>
    </row>
    <row r="7845" spans="1:13" x14ac:dyDescent="0.25">
      <c r="A7845" s="35" t="str">
        <f>VLOOKUP(B7845,ResCat!$A$2:$B$269,2,FALSE)</f>
        <v>HMOMM</v>
      </c>
      <c r="B7845" s="68" t="str">
        <f>IF(ISNA(VLOOKUP(C7845,COA!$A$2:$B$340,2,FALSE)),"XXX",VLOOKUP(C7845,COA!$A$2:$B$340,2,FALSE))</f>
        <v>R15</v>
      </c>
      <c r="C7845" s="149" t="str">
        <f t="shared" si="246"/>
        <v>0017-1009-0064</v>
      </c>
      <c r="D7845" s="134" t="s">
        <v>455</v>
      </c>
      <c r="E7845" s="134" t="s">
        <v>415</v>
      </c>
      <c r="F7845" s="134" t="s">
        <v>487</v>
      </c>
      <c r="G7845" s="134" t="s">
        <v>352</v>
      </c>
      <c r="H7845" s="134" t="s">
        <v>1023</v>
      </c>
      <c r="I7845" s="134" t="s">
        <v>2</v>
      </c>
      <c r="J7845" s="135">
        <v>-613.79999999999995</v>
      </c>
      <c r="K7845" s="135">
        <v>-525.4</v>
      </c>
      <c r="L7845" s="135">
        <v>-525.4</v>
      </c>
      <c r="M7845" s="150" t="str">
        <f t="shared" si="245"/>
        <v>201602</v>
      </c>
    </row>
    <row r="7846" spans="1:13" x14ac:dyDescent="0.25">
      <c r="A7846" s="35" t="str">
        <f>VLOOKUP(B7846,ResCat!$A$2:$B$269,2,FALSE)</f>
        <v>HMOMM</v>
      </c>
      <c r="B7846" s="68" t="str">
        <f>IF(ISNA(VLOOKUP(C7846,COA!$A$2:$B$340,2,FALSE)),"XXX",VLOOKUP(C7846,COA!$A$2:$B$340,2,FALSE))</f>
        <v>R15</v>
      </c>
      <c r="C7846" s="149" t="str">
        <f t="shared" si="246"/>
        <v>0017-1009-0064</v>
      </c>
      <c r="D7846" s="134" t="s">
        <v>455</v>
      </c>
      <c r="E7846" s="134" t="s">
        <v>415</v>
      </c>
      <c r="F7846" s="134" t="s">
        <v>487</v>
      </c>
      <c r="G7846" s="134" t="s">
        <v>347</v>
      </c>
      <c r="H7846" s="134" t="s">
        <v>1023</v>
      </c>
      <c r="I7846" s="134" t="s">
        <v>0</v>
      </c>
      <c r="J7846" s="135">
        <v>13312.55</v>
      </c>
      <c r="K7846" s="135">
        <v>13006.36</v>
      </c>
      <c r="L7846" s="135">
        <v>12656.36</v>
      </c>
      <c r="M7846" s="150" t="str">
        <f t="shared" si="245"/>
        <v>201603</v>
      </c>
    </row>
    <row r="7847" spans="1:13" x14ac:dyDescent="0.25">
      <c r="A7847" s="35" t="str">
        <f>VLOOKUP(B7847,ResCat!$A$2:$B$269,2,FALSE)</f>
        <v>HMOMM</v>
      </c>
      <c r="B7847" s="68" t="str">
        <f>IF(ISNA(VLOOKUP(C7847,COA!$A$2:$B$340,2,FALSE)),"XXX",VLOOKUP(C7847,COA!$A$2:$B$340,2,FALSE))</f>
        <v>R15</v>
      </c>
      <c r="C7847" s="149" t="str">
        <f t="shared" si="246"/>
        <v>0017-1009-0064</v>
      </c>
      <c r="D7847" s="134" t="s">
        <v>455</v>
      </c>
      <c r="E7847" s="134" t="s">
        <v>415</v>
      </c>
      <c r="F7847" s="134" t="s">
        <v>487</v>
      </c>
      <c r="G7847" s="134" t="s">
        <v>347</v>
      </c>
      <c r="H7847" s="134" t="s">
        <v>1023</v>
      </c>
      <c r="I7847" s="134" t="s">
        <v>1</v>
      </c>
      <c r="J7847" s="135">
        <v>0</v>
      </c>
      <c r="K7847" s="135">
        <v>-28.410000000000082</v>
      </c>
      <c r="L7847" s="135">
        <v>221.58999999999992</v>
      </c>
      <c r="M7847" s="150" t="str">
        <f t="shared" si="245"/>
        <v>201603</v>
      </c>
    </row>
    <row r="7848" spans="1:13" x14ac:dyDescent="0.25">
      <c r="A7848" s="35" t="str">
        <f>VLOOKUP(B7848,ResCat!$A$2:$B$269,2,FALSE)</f>
        <v>HMOMM</v>
      </c>
      <c r="B7848" s="68" t="str">
        <f>IF(ISNA(VLOOKUP(C7848,COA!$A$2:$B$340,2,FALSE)),"XXX",VLOOKUP(C7848,COA!$A$2:$B$340,2,FALSE))</f>
        <v>R15</v>
      </c>
      <c r="C7848" s="149" t="str">
        <f t="shared" si="246"/>
        <v>0017-1009-0064</v>
      </c>
      <c r="D7848" s="134" t="s">
        <v>455</v>
      </c>
      <c r="E7848" s="134" t="s">
        <v>415</v>
      </c>
      <c r="F7848" s="134" t="s">
        <v>487</v>
      </c>
      <c r="G7848" s="134" t="s">
        <v>361</v>
      </c>
      <c r="H7848" s="134" t="s">
        <v>1023</v>
      </c>
      <c r="I7848" s="134" t="s">
        <v>3</v>
      </c>
      <c r="J7848" s="135">
        <v>-192.19</v>
      </c>
      <c r="K7848" s="135">
        <v>-43.52</v>
      </c>
      <c r="L7848" s="135">
        <v>-34.82</v>
      </c>
      <c r="M7848" s="150" t="str">
        <f t="shared" si="245"/>
        <v>201604</v>
      </c>
    </row>
    <row r="7849" spans="1:13" x14ac:dyDescent="0.25">
      <c r="A7849" s="35" t="str">
        <f>VLOOKUP(B7849,ResCat!$A$2:$B$269,2,FALSE)</f>
        <v>HMOMM</v>
      </c>
      <c r="B7849" s="68" t="str">
        <f>IF(ISNA(VLOOKUP(C7849,COA!$A$2:$B$340,2,FALSE)),"XXX",VLOOKUP(C7849,COA!$A$2:$B$340,2,FALSE))</f>
        <v>R15</v>
      </c>
      <c r="C7849" s="149" t="str">
        <f t="shared" si="246"/>
        <v>0017-1009-0064</v>
      </c>
      <c r="D7849" s="134" t="s">
        <v>455</v>
      </c>
      <c r="E7849" s="134" t="s">
        <v>415</v>
      </c>
      <c r="F7849" s="134" t="s">
        <v>487</v>
      </c>
      <c r="G7849" s="134" t="s">
        <v>361</v>
      </c>
      <c r="H7849" s="134" t="s">
        <v>1023</v>
      </c>
      <c r="I7849" s="134" t="s">
        <v>1</v>
      </c>
      <c r="J7849" s="135">
        <v>-544.00000000000182</v>
      </c>
      <c r="K7849" s="135">
        <v>-1129.6900000000019</v>
      </c>
      <c r="L7849" s="135">
        <v>-1129.69</v>
      </c>
      <c r="M7849" s="150" t="str">
        <f t="shared" si="245"/>
        <v>201604</v>
      </c>
    </row>
    <row r="7850" spans="1:13" x14ac:dyDescent="0.25">
      <c r="A7850" s="35" t="str">
        <f>VLOOKUP(B7850,ResCat!$A$2:$B$269,2,FALSE)</f>
        <v>HMOMM</v>
      </c>
      <c r="B7850" s="68" t="str">
        <f>IF(ISNA(VLOOKUP(C7850,COA!$A$2:$B$340,2,FALSE)),"XXX",VLOOKUP(C7850,COA!$A$2:$B$340,2,FALSE))</f>
        <v>R15</v>
      </c>
      <c r="C7850" s="149" t="str">
        <f t="shared" si="246"/>
        <v>0017-1009-0064</v>
      </c>
      <c r="D7850" s="134" t="s">
        <v>455</v>
      </c>
      <c r="E7850" s="134" t="s">
        <v>415</v>
      </c>
      <c r="F7850" s="134" t="s">
        <v>487</v>
      </c>
      <c r="G7850" s="134" t="s">
        <v>312</v>
      </c>
      <c r="H7850" s="134" t="s">
        <v>1023</v>
      </c>
      <c r="I7850" s="134" t="s">
        <v>3</v>
      </c>
      <c r="J7850" s="135">
        <v>0</v>
      </c>
      <c r="K7850" s="135">
        <v>127.85</v>
      </c>
      <c r="L7850" s="135">
        <v>127.85</v>
      </c>
      <c r="M7850" s="150" t="str">
        <f t="shared" si="245"/>
        <v>201605</v>
      </c>
    </row>
    <row r="7851" spans="1:13" x14ac:dyDescent="0.25">
      <c r="A7851" s="35" t="str">
        <f>VLOOKUP(B7851,ResCat!$A$2:$B$269,2,FALSE)</f>
        <v>HMOMM</v>
      </c>
      <c r="B7851" s="68" t="str">
        <f>IF(ISNA(VLOOKUP(C7851,COA!$A$2:$B$340,2,FALSE)),"XXX",VLOOKUP(C7851,COA!$A$2:$B$340,2,FALSE))</f>
        <v>R15</v>
      </c>
      <c r="C7851" s="149" t="str">
        <f t="shared" si="246"/>
        <v>0017-1009-0064</v>
      </c>
      <c r="D7851" s="134" t="s">
        <v>455</v>
      </c>
      <c r="E7851" s="134" t="s">
        <v>415</v>
      </c>
      <c r="F7851" s="134" t="s">
        <v>487</v>
      </c>
      <c r="G7851" s="134" t="s">
        <v>312</v>
      </c>
      <c r="H7851" s="134" t="s">
        <v>1023</v>
      </c>
      <c r="I7851" s="134" t="s">
        <v>1</v>
      </c>
      <c r="J7851" s="135">
        <v>2153</v>
      </c>
      <c r="K7851" s="135">
        <v>1806.83</v>
      </c>
      <c r="L7851" s="135">
        <v>1727.47</v>
      </c>
      <c r="M7851" s="150" t="str">
        <f t="shared" si="245"/>
        <v>201605</v>
      </c>
    </row>
    <row r="7852" spans="1:13" x14ac:dyDescent="0.25">
      <c r="A7852" s="35" t="str">
        <f>VLOOKUP(B7852,ResCat!$A$2:$B$269,2,FALSE)</f>
        <v>HMOMM</v>
      </c>
      <c r="B7852" s="68" t="str">
        <f>IF(ISNA(VLOOKUP(C7852,COA!$A$2:$B$340,2,FALSE)),"XXX",VLOOKUP(C7852,COA!$A$2:$B$340,2,FALSE))</f>
        <v>R15</v>
      </c>
      <c r="C7852" s="149" t="str">
        <f t="shared" si="246"/>
        <v>0017-1009-0064</v>
      </c>
      <c r="D7852" s="134" t="s">
        <v>455</v>
      </c>
      <c r="E7852" s="134" t="s">
        <v>415</v>
      </c>
      <c r="F7852" s="134" t="s">
        <v>487</v>
      </c>
      <c r="G7852" s="134" t="s">
        <v>357</v>
      </c>
      <c r="H7852" s="134" t="s">
        <v>1023</v>
      </c>
      <c r="I7852" s="134" t="s">
        <v>3</v>
      </c>
      <c r="J7852" s="135">
        <v>203.4</v>
      </c>
      <c r="K7852" s="135">
        <v>131.79999999999998</v>
      </c>
      <c r="L7852" s="135">
        <v>0</v>
      </c>
      <c r="M7852" s="150" t="str">
        <f t="shared" si="245"/>
        <v>201606</v>
      </c>
    </row>
    <row r="7853" spans="1:13" x14ac:dyDescent="0.25">
      <c r="A7853" s="35" t="str">
        <f>VLOOKUP(B7853,ResCat!$A$2:$B$269,2,FALSE)</f>
        <v>HMOMM</v>
      </c>
      <c r="B7853" s="68" t="str">
        <f>IF(ISNA(VLOOKUP(C7853,COA!$A$2:$B$340,2,FALSE)),"XXX",VLOOKUP(C7853,COA!$A$2:$B$340,2,FALSE))</f>
        <v>R15</v>
      </c>
      <c r="C7853" s="149" t="str">
        <f t="shared" si="246"/>
        <v>0017-1009-0064</v>
      </c>
      <c r="D7853" s="134" t="s">
        <v>455</v>
      </c>
      <c r="E7853" s="134" t="s">
        <v>415</v>
      </c>
      <c r="F7853" s="134" t="s">
        <v>487</v>
      </c>
      <c r="G7853" s="134" t="s">
        <v>357</v>
      </c>
      <c r="H7853" s="134" t="s">
        <v>1023</v>
      </c>
      <c r="I7853" s="134" t="s">
        <v>1</v>
      </c>
      <c r="J7853" s="135">
        <v>-10676.500000000002</v>
      </c>
      <c r="K7853" s="135">
        <v>-3054.6099999999997</v>
      </c>
      <c r="L7853" s="135">
        <v>-2922.39</v>
      </c>
      <c r="M7853" s="150" t="str">
        <f t="shared" si="245"/>
        <v>201606</v>
      </c>
    </row>
    <row r="7854" spans="1:13" x14ac:dyDescent="0.25">
      <c r="A7854" s="35" t="str">
        <f>VLOOKUP(B7854,ResCat!$A$2:$B$269,2,FALSE)</f>
        <v>HMOMM</v>
      </c>
      <c r="B7854" s="68" t="str">
        <f>IF(ISNA(VLOOKUP(C7854,COA!$A$2:$B$340,2,FALSE)),"XXX",VLOOKUP(C7854,COA!$A$2:$B$340,2,FALSE))</f>
        <v>R15</v>
      </c>
      <c r="C7854" s="149" t="str">
        <f t="shared" si="246"/>
        <v>0017-1009-0064</v>
      </c>
      <c r="D7854" s="134" t="s">
        <v>455</v>
      </c>
      <c r="E7854" s="134" t="s">
        <v>415</v>
      </c>
      <c r="F7854" s="134" t="s">
        <v>487</v>
      </c>
      <c r="G7854" s="134" t="s">
        <v>339</v>
      </c>
      <c r="H7854" s="134" t="s">
        <v>1023</v>
      </c>
      <c r="I7854" s="134" t="s">
        <v>0</v>
      </c>
      <c r="J7854" s="135">
        <v>-14138.64</v>
      </c>
      <c r="K7854" s="135">
        <v>-12189.46</v>
      </c>
      <c r="L7854" s="135">
        <v>-11939.46</v>
      </c>
      <c r="M7854" s="150" t="str">
        <f t="shared" si="245"/>
        <v>201608</v>
      </c>
    </row>
    <row r="7855" spans="1:13" x14ac:dyDescent="0.25">
      <c r="A7855" s="35" t="str">
        <f>VLOOKUP(B7855,ResCat!$A$2:$B$269,2,FALSE)</f>
        <v>HMOMM</v>
      </c>
      <c r="B7855" s="68" t="str">
        <f>IF(ISNA(VLOOKUP(C7855,COA!$A$2:$B$340,2,FALSE)),"XXX",VLOOKUP(C7855,COA!$A$2:$B$340,2,FALSE))</f>
        <v>R15</v>
      </c>
      <c r="C7855" s="149" t="str">
        <f t="shared" si="246"/>
        <v>0017-1009-0064</v>
      </c>
      <c r="D7855" s="134" t="s">
        <v>455</v>
      </c>
      <c r="E7855" s="134" t="s">
        <v>415</v>
      </c>
      <c r="F7855" s="134" t="s">
        <v>487</v>
      </c>
      <c r="G7855" s="134" t="s">
        <v>339</v>
      </c>
      <c r="H7855" s="134" t="s">
        <v>1023</v>
      </c>
      <c r="I7855" s="134" t="s">
        <v>1</v>
      </c>
      <c r="J7855" s="135">
        <v>0</v>
      </c>
      <c r="K7855" s="135">
        <v>-54.329999999999927</v>
      </c>
      <c r="L7855" s="135">
        <v>-54.3299999999997</v>
      </c>
      <c r="M7855" s="150" t="str">
        <f t="shared" si="245"/>
        <v>201608</v>
      </c>
    </row>
    <row r="7856" spans="1:13" x14ac:dyDescent="0.25">
      <c r="A7856" s="35" t="str">
        <f>VLOOKUP(B7856,ResCat!$A$2:$B$269,2,FALSE)</f>
        <v>HMOMM</v>
      </c>
      <c r="B7856" s="68" t="str">
        <f>IF(ISNA(VLOOKUP(C7856,COA!$A$2:$B$340,2,FALSE)),"XXX",VLOOKUP(C7856,COA!$A$2:$B$340,2,FALSE))</f>
        <v>R15</v>
      </c>
      <c r="C7856" s="149" t="str">
        <f t="shared" si="246"/>
        <v>0017-1009-0064</v>
      </c>
      <c r="D7856" s="134" t="s">
        <v>455</v>
      </c>
      <c r="E7856" s="134" t="s">
        <v>415</v>
      </c>
      <c r="F7856" s="134" t="s">
        <v>487</v>
      </c>
      <c r="G7856" s="134" t="s">
        <v>342</v>
      </c>
      <c r="H7856" s="134" t="s">
        <v>1023</v>
      </c>
      <c r="I7856" s="134" t="s">
        <v>3</v>
      </c>
      <c r="J7856" s="135">
        <v>14.14</v>
      </c>
      <c r="K7856" s="135">
        <v>14.14</v>
      </c>
      <c r="L7856" s="135">
        <v>11.31</v>
      </c>
      <c r="M7856" s="150" t="str">
        <f t="shared" si="245"/>
        <v>201609</v>
      </c>
    </row>
    <row r="7857" spans="1:13" x14ac:dyDescent="0.25">
      <c r="A7857" s="35" t="str">
        <f>VLOOKUP(B7857,ResCat!$A$2:$B$269,2,FALSE)</f>
        <v>HMOMM</v>
      </c>
      <c r="B7857" s="68" t="str">
        <f>IF(ISNA(VLOOKUP(C7857,COA!$A$2:$B$340,2,FALSE)),"XXX",VLOOKUP(C7857,COA!$A$2:$B$340,2,FALSE))</f>
        <v>R15</v>
      </c>
      <c r="C7857" s="149" t="str">
        <f t="shared" si="246"/>
        <v>0017-1009-0064</v>
      </c>
      <c r="D7857" s="134" t="s">
        <v>455</v>
      </c>
      <c r="E7857" s="134" t="s">
        <v>415</v>
      </c>
      <c r="F7857" s="134" t="s">
        <v>487</v>
      </c>
      <c r="G7857" s="134" t="s">
        <v>342</v>
      </c>
      <c r="H7857" s="134" t="s">
        <v>1023</v>
      </c>
      <c r="I7857" s="134" t="s">
        <v>0</v>
      </c>
      <c r="J7857" s="135">
        <v>-2.9558577807620168E-12</v>
      </c>
      <c r="K7857" s="135">
        <v>-9216.18</v>
      </c>
      <c r="L7857" s="135">
        <v>-9141.18</v>
      </c>
      <c r="M7857" s="150" t="str">
        <f t="shared" si="245"/>
        <v>201609</v>
      </c>
    </row>
    <row r="7858" spans="1:13" x14ac:dyDescent="0.25">
      <c r="A7858" s="35" t="str">
        <f>VLOOKUP(B7858,ResCat!$A$2:$B$269,2,FALSE)</f>
        <v>HMOMM</v>
      </c>
      <c r="B7858" s="68" t="str">
        <f>IF(ISNA(VLOOKUP(C7858,COA!$A$2:$B$340,2,FALSE)),"XXX",VLOOKUP(C7858,COA!$A$2:$B$340,2,FALSE))</f>
        <v>R15</v>
      </c>
      <c r="C7858" s="149" t="str">
        <f t="shared" si="246"/>
        <v>0017-1009-0064</v>
      </c>
      <c r="D7858" s="134" t="s">
        <v>455</v>
      </c>
      <c r="E7858" s="134" t="s">
        <v>415</v>
      </c>
      <c r="F7858" s="134" t="s">
        <v>487</v>
      </c>
      <c r="G7858" s="134" t="s">
        <v>342</v>
      </c>
      <c r="H7858" s="134" t="s">
        <v>1023</v>
      </c>
      <c r="I7858" s="134" t="s">
        <v>1</v>
      </c>
      <c r="J7858" s="135">
        <v>-1.7053025658242404E-13</v>
      </c>
      <c r="K7858" s="135">
        <v>-196.16999999999996</v>
      </c>
      <c r="L7858" s="135">
        <v>-196.16999999999996</v>
      </c>
      <c r="M7858" s="150" t="str">
        <f t="shared" si="245"/>
        <v>201609</v>
      </c>
    </row>
    <row r="7859" spans="1:13" x14ac:dyDescent="0.25">
      <c r="A7859" s="35" t="str">
        <f>VLOOKUP(B7859,ResCat!$A$2:$B$269,2,FALSE)</f>
        <v>HMOMM</v>
      </c>
      <c r="B7859" s="68" t="str">
        <f>IF(ISNA(VLOOKUP(C7859,COA!$A$2:$B$340,2,FALSE)),"XXX",VLOOKUP(C7859,COA!$A$2:$B$340,2,FALSE))</f>
        <v>R15</v>
      </c>
      <c r="C7859" s="149" t="str">
        <f t="shared" si="246"/>
        <v>0017-1009-0064</v>
      </c>
      <c r="D7859" s="134" t="s">
        <v>455</v>
      </c>
      <c r="E7859" s="134" t="s">
        <v>415</v>
      </c>
      <c r="F7859" s="134" t="s">
        <v>487</v>
      </c>
      <c r="G7859" s="134" t="s">
        <v>322</v>
      </c>
      <c r="H7859" s="134" t="s">
        <v>1023</v>
      </c>
      <c r="I7859" s="134" t="s">
        <v>2</v>
      </c>
      <c r="J7859" s="135">
        <v>2608</v>
      </c>
      <c r="K7859" s="135">
        <v>2163.6799999999998</v>
      </c>
      <c r="L7859" s="135">
        <v>1771.53</v>
      </c>
      <c r="M7859" s="150" t="str">
        <f t="shared" si="245"/>
        <v>201701</v>
      </c>
    </row>
    <row r="7860" spans="1:13" x14ac:dyDescent="0.25">
      <c r="A7860" s="35" t="str">
        <f>VLOOKUP(B7860,ResCat!$A$2:$B$269,2,FALSE)</f>
        <v>HMOMM</v>
      </c>
      <c r="B7860" s="68" t="str">
        <f>IF(ISNA(VLOOKUP(C7860,COA!$A$2:$B$340,2,FALSE)),"XXX",VLOOKUP(C7860,COA!$A$2:$B$340,2,FALSE))</f>
        <v>R15</v>
      </c>
      <c r="C7860" s="149" t="str">
        <f t="shared" si="246"/>
        <v>0017-1009-0064</v>
      </c>
      <c r="D7860" s="134" t="s">
        <v>455</v>
      </c>
      <c r="E7860" s="134" t="s">
        <v>415</v>
      </c>
      <c r="F7860" s="134" t="s">
        <v>487</v>
      </c>
      <c r="G7860" s="134" t="s">
        <v>322</v>
      </c>
      <c r="H7860" s="134" t="s">
        <v>1023</v>
      </c>
      <c r="I7860" s="134" t="s">
        <v>1</v>
      </c>
      <c r="J7860" s="135">
        <v>-2.5579538487363607E-13</v>
      </c>
      <c r="K7860" s="135">
        <v>-892.48999999999887</v>
      </c>
      <c r="L7860" s="135">
        <v>-892.48999999999899</v>
      </c>
      <c r="M7860" s="150" t="str">
        <f t="shared" si="245"/>
        <v>201701</v>
      </c>
    </row>
    <row r="7861" spans="1:13" x14ac:dyDescent="0.25">
      <c r="A7861" s="35" t="str">
        <f>VLOOKUP(B7861,ResCat!$A$2:$B$269,2,FALSE)</f>
        <v>HMOMM</v>
      </c>
      <c r="B7861" s="68" t="str">
        <f>IF(ISNA(VLOOKUP(C7861,COA!$A$2:$B$340,2,FALSE)),"XXX",VLOOKUP(C7861,COA!$A$2:$B$340,2,FALSE))</f>
        <v>R15</v>
      </c>
      <c r="C7861" s="149" t="str">
        <f t="shared" si="246"/>
        <v>0017-1009-0064</v>
      </c>
      <c r="D7861" s="134" t="s">
        <v>455</v>
      </c>
      <c r="E7861" s="134" t="s">
        <v>415</v>
      </c>
      <c r="F7861" s="134" t="s">
        <v>487</v>
      </c>
      <c r="G7861" s="134" t="s">
        <v>324</v>
      </c>
      <c r="H7861" s="134" t="s">
        <v>1023</v>
      </c>
      <c r="I7861" s="134" t="s">
        <v>2</v>
      </c>
      <c r="J7861" s="135">
        <v>1961</v>
      </c>
      <c r="K7861" s="135">
        <v>1960.76</v>
      </c>
      <c r="L7861" s="135">
        <v>1950.76</v>
      </c>
      <c r="M7861" s="150" t="str">
        <f t="shared" si="245"/>
        <v>201702</v>
      </c>
    </row>
    <row r="7862" spans="1:13" x14ac:dyDescent="0.25">
      <c r="A7862" s="35" t="str">
        <f>VLOOKUP(B7862,ResCat!$A$2:$B$269,2,FALSE)</f>
        <v>HMOMM</v>
      </c>
      <c r="B7862" s="68" t="str">
        <f>IF(ISNA(VLOOKUP(C7862,COA!$A$2:$B$340,2,FALSE)),"XXX",VLOOKUP(C7862,COA!$A$2:$B$340,2,FALSE))</f>
        <v>R15</v>
      </c>
      <c r="C7862" s="149" t="str">
        <f t="shared" si="246"/>
        <v>0017-1009-0064</v>
      </c>
      <c r="D7862" s="134" t="s">
        <v>455</v>
      </c>
      <c r="E7862" s="134" t="s">
        <v>415</v>
      </c>
      <c r="F7862" s="134" t="s">
        <v>487</v>
      </c>
      <c r="G7862" s="134" t="s">
        <v>324</v>
      </c>
      <c r="H7862" s="134" t="s">
        <v>1023</v>
      </c>
      <c r="I7862" s="134" t="s">
        <v>1</v>
      </c>
      <c r="J7862" s="135">
        <v>0</v>
      </c>
      <c r="K7862" s="135">
        <v>-232.54000000000002</v>
      </c>
      <c r="L7862" s="135">
        <v>-232.54000000000002</v>
      </c>
      <c r="M7862" s="150" t="str">
        <f t="shared" si="245"/>
        <v>201702</v>
      </c>
    </row>
    <row r="7863" spans="1:13" x14ac:dyDescent="0.25">
      <c r="A7863" s="35" t="str">
        <f>VLOOKUP(B7863,ResCat!$A$2:$B$269,2,FALSE)</f>
        <v>HMOMM</v>
      </c>
      <c r="B7863" s="68" t="str">
        <f>IF(ISNA(VLOOKUP(C7863,COA!$A$2:$B$340,2,FALSE)),"XXX",VLOOKUP(C7863,COA!$A$2:$B$340,2,FALSE))</f>
        <v>R15</v>
      </c>
      <c r="C7863" s="149" t="str">
        <f t="shared" si="246"/>
        <v>0017-1009-0064</v>
      </c>
      <c r="D7863" s="134" t="s">
        <v>455</v>
      </c>
      <c r="E7863" s="134" t="s">
        <v>415</v>
      </c>
      <c r="F7863" s="134" t="s">
        <v>487</v>
      </c>
      <c r="G7863" s="134" t="s">
        <v>326</v>
      </c>
      <c r="H7863" s="134" t="s">
        <v>1023</v>
      </c>
      <c r="I7863" s="134" t="s">
        <v>336</v>
      </c>
      <c r="J7863" s="135">
        <v>75</v>
      </c>
      <c r="K7863" s="135">
        <v>75</v>
      </c>
      <c r="L7863" s="135">
        <v>65</v>
      </c>
      <c r="M7863" s="150" t="str">
        <f t="shared" si="245"/>
        <v>201703</v>
      </c>
    </row>
    <row r="7864" spans="1:13" x14ac:dyDescent="0.25">
      <c r="A7864" s="35" t="str">
        <f>VLOOKUP(B7864,ResCat!$A$2:$B$269,2,FALSE)</f>
        <v>HMOMM</v>
      </c>
      <c r="B7864" s="68" t="str">
        <f>IF(ISNA(VLOOKUP(C7864,COA!$A$2:$B$340,2,FALSE)),"XXX",VLOOKUP(C7864,COA!$A$2:$B$340,2,FALSE))</f>
        <v>R15</v>
      </c>
      <c r="C7864" s="149" t="str">
        <f t="shared" si="246"/>
        <v>0017-1009-0064</v>
      </c>
      <c r="D7864" s="134" t="s">
        <v>455</v>
      </c>
      <c r="E7864" s="134" t="s">
        <v>415</v>
      </c>
      <c r="F7864" s="134" t="s">
        <v>487</v>
      </c>
      <c r="G7864" s="134" t="s">
        <v>326</v>
      </c>
      <c r="H7864" s="134" t="s">
        <v>1023</v>
      </c>
      <c r="I7864" s="134" t="s">
        <v>2</v>
      </c>
      <c r="J7864" s="135">
        <v>1961</v>
      </c>
      <c r="K7864" s="135">
        <v>1960.76</v>
      </c>
      <c r="L7864" s="135">
        <v>1568.61</v>
      </c>
      <c r="M7864" s="150" t="str">
        <f t="shared" si="245"/>
        <v>201703</v>
      </c>
    </row>
    <row r="7865" spans="1:13" x14ac:dyDescent="0.25">
      <c r="A7865" s="35" t="str">
        <f>VLOOKUP(B7865,ResCat!$A$2:$B$269,2,FALSE)</f>
        <v>HMOMM</v>
      </c>
      <c r="B7865" s="68" t="str">
        <f>IF(ISNA(VLOOKUP(C7865,COA!$A$2:$B$340,2,FALSE)),"XXX",VLOOKUP(C7865,COA!$A$2:$B$340,2,FALSE))</f>
        <v>R15</v>
      </c>
      <c r="C7865" s="149" t="str">
        <f t="shared" si="246"/>
        <v>0017-1009-0064</v>
      </c>
      <c r="D7865" s="134" t="s">
        <v>455</v>
      </c>
      <c r="E7865" s="134" t="s">
        <v>415</v>
      </c>
      <c r="F7865" s="134" t="s">
        <v>487</v>
      </c>
      <c r="G7865" s="134" t="s">
        <v>326</v>
      </c>
      <c r="H7865" s="134" t="s">
        <v>1023</v>
      </c>
      <c r="I7865" s="134" t="s">
        <v>343</v>
      </c>
      <c r="J7865" s="135">
        <v>-453.27</v>
      </c>
      <c r="K7865" s="135">
        <v>-7.4300000000000006</v>
      </c>
      <c r="L7865" s="135">
        <v>0</v>
      </c>
      <c r="M7865" s="150" t="str">
        <f t="shared" si="245"/>
        <v>201703</v>
      </c>
    </row>
    <row r="7866" spans="1:13" x14ac:dyDescent="0.25">
      <c r="A7866" s="35" t="str">
        <f>VLOOKUP(B7866,ResCat!$A$2:$B$269,2,FALSE)</f>
        <v>HMOMM</v>
      </c>
      <c r="B7866" s="68" t="str">
        <f>IF(ISNA(VLOOKUP(C7866,COA!$A$2:$B$340,2,FALSE)),"XXX",VLOOKUP(C7866,COA!$A$2:$B$340,2,FALSE))</f>
        <v>R15</v>
      </c>
      <c r="C7866" s="149" t="str">
        <f t="shared" si="246"/>
        <v>0017-1009-0064</v>
      </c>
      <c r="D7866" s="134" t="s">
        <v>455</v>
      </c>
      <c r="E7866" s="134" t="s">
        <v>415</v>
      </c>
      <c r="F7866" s="134" t="s">
        <v>487</v>
      </c>
      <c r="G7866" s="134" t="s">
        <v>328</v>
      </c>
      <c r="H7866" s="134" t="s">
        <v>1023</v>
      </c>
      <c r="I7866" s="134" t="s">
        <v>0</v>
      </c>
      <c r="J7866" s="135">
        <v>117467.05</v>
      </c>
      <c r="K7866" s="135">
        <v>17583.880000000005</v>
      </c>
      <c r="L7866" s="135">
        <v>14808.880000000003</v>
      </c>
      <c r="M7866" s="150" t="str">
        <f t="shared" si="245"/>
        <v>201704</v>
      </c>
    </row>
    <row r="7867" spans="1:13" x14ac:dyDescent="0.25">
      <c r="A7867" s="35" t="str">
        <f>VLOOKUP(B7867,ResCat!$A$2:$B$269,2,FALSE)</f>
        <v>HMOMM</v>
      </c>
      <c r="B7867" s="68" t="str">
        <f>IF(ISNA(VLOOKUP(C7867,COA!$A$2:$B$340,2,FALSE)),"XXX",VLOOKUP(C7867,COA!$A$2:$B$340,2,FALSE))</f>
        <v>R15</v>
      </c>
      <c r="C7867" s="149" t="str">
        <f t="shared" si="246"/>
        <v>0017-1009-0064</v>
      </c>
      <c r="D7867" s="134" t="s">
        <v>455</v>
      </c>
      <c r="E7867" s="134" t="s">
        <v>415</v>
      </c>
      <c r="F7867" s="134" t="s">
        <v>487</v>
      </c>
      <c r="G7867" s="134" t="s">
        <v>328</v>
      </c>
      <c r="H7867" s="134" t="s">
        <v>1023</v>
      </c>
      <c r="I7867" s="134" t="s">
        <v>336</v>
      </c>
      <c r="J7867" s="135">
        <v>75</v>
      </c>
      <c r="K7867" s="135">
        <v>75</v>
      </c>
      <c r="L7867" s="135">
        <v>65</v>
      </c>
      <c r="M7867" s="150" t="str">
        <f t="shared" si="245"/>
        <v>201704</v>
      </c>
    </row>
    <row r="7868" spans="1:13" x14ac:dyDescent="0.25">
      <c r="A7868" s="35" t="str">
        <f>VLOOKUP(B7868,ResCat!$A$2:$B$269,2,FALSE)</f>
        <v>HMOMM</v>
      </c>
      <c r="B7868" s="68" t="str">
        <f>IF(ISNA(VLOOKUP(C7868,COA!$A$2:$B$340,2,FALSE)),"XXX",VLOOKUP(C7868,COA!$A$2:$B$340,2,FALSE))</f>
        <v>R15</v>
      </c>
      <c r="C7868" s="149" t="str">
        <f t="shared" si="246"/>
        <v>0017-1009-0064</v>
      </c>
      <c r="D7868" s="134" t="s">
        <v>455</v>
      </c>
      <c r="E7868" s="134" t="s">
        <v>415</v>
      </c>
      <c r="F7868" s="134" t="s">
        <v>487</v>
      </c>
      <c r="G7868" s="134" t="s">
        <v>328</v>
      </c>
      <c r="H7868" s="134" t="s">
        <v>1023</v>
      </c>
      <c r="I7868" s="134" t="s">
        <v>2</v>
      </c>
      <c r="J7868" s="135">
        <v>3922</v>
      </c>
      <c r="K7868" s="135">
        <v>3920.56</v>
      </c>
      <c r="L7868" s="135">
        <v>3136.44</v>
      </c>
      <c r="M7868" s="150" t="str">
        <f t="shared" si="245"/>
        <v>201704</v>
      </c>
    </row>
    <row r="7869" spans="1:13" x14ac:dyDescent="0.25">
      <c r="A7869" s="35" t="str">
        <f>VLOOKUP(B7869,ResCat!$A$2:$B$269,2,FALSE)</f>
        <v>HMOMM</v>
      </c>
      <c r="B7869" s="68" t="str">
        <f>IF(ISNA(VLOOKUP(C7869,COA!$A$2:$B$340,2,FALSE)),"XXX",VLOOKUP(C7869,COA!$A$2:$B$340,2,FALSE))</f>
        <v>R15</v>
      </c>
      <c r="C7869" s="149" t="str">
        <f t="shared" si="246"/>
        <v>0017-1009-0064</v>
      </c>
      <c r="D7869" s="134" t="s">
        <v>455</v>
      </c>
      <c r="E7869" s="134" t="s">
        <v>415</v>
      </c>
      <c r="F7869" s="134" t="s">
        <v>487</v>
      </c>
      <c r="G7869" s="134" t="s">
        <v>328</v>
      </c>
      <c r="H7869" s="134" t="s">
        <v>1023</v>
      </c>
      <c r="I7869" s="134" t="s">
        <v>343</v>
      </c>
      <c r="J7869" s="135">
        <v>-551.36</v>
      </c>
      <c r="K7869" s="135">
        <v>-9.99</v>
      </c>
      <c r="L7869" s="135">
        <v>0</v>
      </c>
      <c r="M7869" s="150" t="str">
        <f t="shared" si="245"/>
        <v>201704</v>
      </c>
    </row>
    <row r="7870" spans="1:13" x14ac:dyDescent="0.25">
      <c r="A7870" s="35" t="str">
        <f>VLOOKUP(B7870,ResCat!$A$2:$B$269,2,FALSE)</f>
        <v>HMOMM</v>
      </c>
      <c r="B7870" s="68" t="str">
        <f>IF(ISNA(VLOOKUP(C7870,COA!$A$2:$B$340,2,FALSE)),"XXX",VLOOKUP(C7870,COA!$A$2:$B$340,2,FALSE))</f>
        <v>R15</v>
      </c>
      <c r="C7870" s="149" t="str">
        <f t="shared" si="246"/>
        <v>0017-1009-0064</v>
      </c>
      <c r="D7870" s="134" t="s">
        <v>455</v>
      </c>
      <c r="E7870" s="134" t="s">
        <v>415</v>
      </c>
      <c r="F7870" s="134" t="s">
        <v>487</v>
      </c>
      <c r="G7870" s="134" t="s">
        <v>328</v>
      </c>
      <c r="H7870" s="134" t="s">
        <v>1023</v>
      </c>
      <c r="I7870" s="134" t="s">
        <v>1</v>
      </c>
      <c r="J7870" s="135">
        <v>0</v>
      </c>
      <c r="K7870" s="135">
        <v>-155.9</v>
      </c>
      <c r="L7870" s="135">
        <v>-155.9</v>
      </c>
      <c r="M7870" s="150" t="str">
        <f t="shared" si="245"/>
        <v>201704</v>
      </c>
    </row>
    <row r="7871" spans="1:13" x14ac:dyDescent="0.25">
      <c r="A7871" s="35" t="str">
        <f>VLOOKUP(B7871,ResCat!$A$2:$B$269,2,FALSE)</f>
        <v>HMOMM</v>
      </c>
      <c r="B7871" s="68" t="str">
        <f>IF(ISNA(VLOOKUP(C7871,COA!$A$2:$B$340,2,FALSE)),"XXX",VLOOKUP(C7871,COA!$A$2:$B$340,2,FALSE))</f>
        <v>R15</v>
      </c>
      <c r="C7871" s="149" t="str">
        <f t="shared" si="246"/>
        <v>0017-1009-0064</v>
      </c>
      <c r="D7871" s="134" t="s">
        <v>455</v>
      </c>
      <c r="E7871" s="134" t="s">
        <v>415</v>
      </c>
      <c r="F7871" s="134" t="s">
        <v>487</v>
      </c>
      <c r="G7871" s="134" t="s">
        <v>330</v>
      </c>
      <c r="H7871" s="134" t="s">
        <v>1023</v>
      </c>
      <c r="I7871" s="134" t="s">
        <v>0</v>
      </c>
      <c r="J7871" s="135">
        <v>0</v>
      </c>
      <c r="K7871" s="135">
        <v>0</v>
      </c>
      <c r="L7871" s="135">
        <v>0</v>
      </c>
      <c r="M7871" s="150" t="str">
        <f t="shared" si="245"/>
        <v>201705</v>
      </c>
    </row>
    <row r="7872" spans="1:13" x14ac:dyDescent="0.25">
      <c r="A7872" s="35" t="str">
        <f>VLOOKUP(B7872,ResCat!$A$2:$B$269,2,FALSE)</f>
        <v>HMOMM</v>
      </c>
      <c r="B7872" s="68" t="str">
        <f>IF(ISNA(VLOOKUP(C7872,COA!$A$2:$B$340,2,FALSE)),"XXX",VLOOKUP(C7872,COA!$A$2:$B$340,2,FALSE))</f>
        <v>R15</v>
      </c>
      <c r="C7872" s="149" t="str">
        <f t="shared" si="246"/>
        <v>0017-1009-0064</v>
      </c>
      <c r="D7872" s="134" t="s">
        <v>455</v>
      </c>
      <c r="E7872" s="134" t="s">
        <v>415</v>
      </c>
      <c r="F7872" s="134" t="s">
        <v>487</v>
      </c>
      <c r="G7872" s="134" t="s">
        <v>330</v>
      </c>
      <c r="H7872" s="134" t="s">
        <v>1023</v>
      </c>
      <c r="I7872" s="134" t="s">
        <v>2</v>
      </c>
      <c r="J7872" s="135">
        <v>2239.5</v>
      </c>
      <c r="K7872" s="135">
        <v>2159.1999999999998</v>
      </c>
      <c r="L7872" s="135">
        <v>1767.14</v>
      </c>
      <c r="M7872" s="150" t="str">
        <f t="shared" si="245"/>
        <v>201705</v>
      </c>
    </row>
    <row r="7873" spans="1:13" x14ac:dyDescent="0.25">
      <c r="A7873" s="35" t="str">
        <f>VLOOKUP(B7873,ResCat!$A$2:$B$269,2,FALSE)</f>
        <v>HMOMM</v>
      </c>
      <c r="B7873" s="68" t="str">
        <f>IF(ISNA(VLOOKUP(C7873,COA!$A$2:$B$340,2,FALSE)),"XXX",VLOOKUP(C7873,COA!$A$2:$B$340,2,FALSE))</f>
        <v>R15</v>
      </c>
      <c r="C7873" s="149" t="str">
        <f t="shared" si="246"/>
        <v>0017-1009-0064</v>
      </c>
      <c r="D7873" s="134" t="s">
        <v>455</v>
      </c>
      <c r="E7873" s="134" t="s">
        <v>415</v>
      </c>
      <c r="F7873" s="134" t="s">
        <v>487</v>
      </c>
      <c r="G7873" s="134" t="s">
        <v>330</v>
      </c>
      <c r="H7873" s="134" t="s">
        <v>1023</v>
      </c>
      <c r="I7873" s="134" t="s">
        <v>343</v>
      </c>
      <c r="J7873" s="135">
        <v>-12.730000000000004</v>
      </c>
      <c r="K7873" s="135">
        <v>-7.23</v>
      </c>
      <c r="L7873" s="135">
        <v>0</v>
      </c>
      <c r="M7873" s="150" t="str">
        <f t="shared" si="245"/>
        <v>201705</v>
      </c>
    </row>
    <row r="7874" spans="1:13" x14ac:dyDescent="0.25">
      <c r="A7874" s="35" t="str">
        <f>VLOOKUP(B7874,ResCat!$A$2:$B$269,2,FALSE)</f>
        <v>HMOMM</v>
      </c>
      <c r="B7874" s="68" t="str">
        <f>IF(ISNA(VLOOKUP(C7874,COA!$A$2:$B$340,2,FALSE)),"XXX",VLOOKUP(C7874,COA!$A$2:$B$340,2,FALSE))</f>
        <v>R15</v>
      </c>
      <c r="C7874" s="149" t="str">
        <f t="shared" si="246"/>
        <v>0017-1009-0064</v>
      </c>
      <c r="D7874" s="134" t="s">
        <v>455</v>
      </c>
      <c r="E7874" s="134" t="s">
        <v>415</v>
      </c>
      <c r="F7874" s="134" t="s">
        <v>487</v>
      </c>
      <c r="G7874" s="134" t="s">
        <v>330</v>
      </c>
      <c r="H7874" s="134" t="s">
        <v>1023</v>
      </c>
      <c r="I7874" s="134" t="s">
        <v>1</v>
      </c>
      <c r="J7874" s="135">
        <v>11509.19</v>
      </c>
      <c r="K7874" s="135">
        <v>1593.2299999999998</v>
      </c>
      <c r="L7874" s="135">
        <v>1284.1400000000001</v>
      </c>
      <c r="M7874" s="150" t="str">
        <f t="shared" si="245"/>
        <v>201705</v>
      </c>
    </row>
    <row r="7875" spans="1:13" x14ac:dyDescent="0.25">
      <c r="A7875" s="35" t="str">
        <f>VLOOKUP(B7875,ResCat!$A$2:$B$269,2,FALSE)</f>
        <v>HMOMM</v>
      </c>
      <c r="B7875" s="68" t="str">
        <f>IF(ISNA(VLOOKUP(C7875,COA!$A$2:$B$340,2,FALSE)),"XXX",VLOOKUP(C7875,COA!$A$2:$B$340,2,FALSE))</f>
        <v>R15</v>
      </c>
      <c r="C7875" s="149" t="str">
        <f t="shared" si="246"/>
        <v>0017-1009-0064</v>
      </c>
      <c r="D7875" s="134" t="s">
        <v>455</v>
      </c>
      <c r="E7875" s="134" t="s">
        <v>415</v>
      </c>
      <c r="F7875" s="134" t="s">
        <v>487</v>
      </c>
      <c r="G7875" s="134" t="s">
        <v>332</v>
      </c>
      <c r="H7875" s="134" t="s">
        <v>1023</v>
      </c>
      <c r="I7875" s="134" t="s">
        <v>0</v>
      </c>
      <c r="J7875" s="135">
        <v>304237.39</v>
      </c>
      <c r="K7875" s="135">
        <v>34720.089999999997</v>
      </c>
      <c r="L7875" s="135">
        <v>34020.089999999997</v>
      </c>
      <c r="M7875" s="150" t="str">
        <f t="shared" si="245"/>
        <v>201706</v>
      </c>
    </row>
    <row r="7876" spans="1:13" x14ac:dyDescent="0.25">
      <c r="A7876" s="35" t="str">
        <f>VLOOKUP(B7876,ResCat!$A$2:$B$269,2,FALSE)</f>
        <v>HMOMM</v>
      </c>
      <c r="B7876" s="68" t="str">
        <f>IF(ISNA(VLOOKUP(C7876,COA!$A$2:$B$340,2,FALSE)),"XXX",VLOOKUP(C7876,COA!$A$2:$B$340,2,FALSE))</f>
        <v>R15</v>
      </c>
      <c r="C7876" s="149" t="str">
        <f t="shared" si="246"/>
        <v>0017-1009-0064</v>
      </c>
      <c r="D7876" s="134" t="s">
        <v>455</v>
      </c>
      <c r="E7876" s="134" t="s">
        <v>415</v>
      </c>
      <c r="F7876" s="134" t="s">
        <v>487</v>
      </c>
      <c r="G7876" s="134" t="s">
        <v>332</v>
      </c>
      <c r="H7876" s="134" t="s">
        <v>1023</v>
      </c>
      <c r="I7876" s="134" t="s">
        <v>336</v>
      </c>
      <c r="J7876" s="135">
        <v>75</v>
      </c>
      <c r="K7876" s="135">
        <v>75</v>
      </c>
      <c r="L7876" s="135">
        <v>65</v>
      </c>
      <c r="M7876" s="150" t="str">
        <f t="shared" ref="M7876:M7939" si="247">IF(G7876&lt;$M$1,$M$1,G7876)</f>
        <v>201706</v>
      </c>
    </row>
    <row r="7877" spans="1:13" x14ac:dyDescent="0.25">
      <c r="A7877" s="35" t="str">
        <f>VLOOKUP(B7877,ResCat!$A$2:$B$269,2,FALSE)</f>
        <v>HMOMM</v>
      </c>
      <c r="B7877" s="68" t="str">
        <f>IF(ISNA(VLOOKUP(C7877,COA!$A$2:$B$340,2,FALSE)),"XXX",VLOOKUP(C7877,COA!$A$2:$B$340,2,FALSE))</f>
        <v>R15</v>
      </c>
      <c r="C7877" s="149" t="str">
        <f t="shared" ref="C7877:C7940" si="248">D7877&amp;"-"&amp;E7877&amp;"-"&amp;F7877</f>
        <v>0017-1009-0064</v>
      </c>
      <c r="D7877" s="134" t="s">
        <v>455</v>
      </c>
      <c r="E7877" s="134" t="s">
        <v>415</v>
      </c>
      <c r="F7877" s="134" t="s">
        <v>487</v>
      </c>
      <c r="G7877" s="134" t="s">
        <v>332</v>
      </c>
      <c r="H7877" s="134" t="s">
        <v>1023</v>
      </c>
      <c r="I7877" s="134" t="s">
        <v>2</v>
      </c>
      <c r="J7877" s="135">
        <v>2076</v>
      </c>
      <c r="K7877" s="135">
        <v>1969.07</v>
      </c>
      <c r="L7877" s="135">
        <v>1572.01</v>
      </c>
      <c r="M7877" s="150" t="str">
        <f t="shared" si="247"/>
        <v>201706</v>
      </c>
    </row>
    <row r="7878" spans="1:13" x14ac:dyDescent="0.25">
      <c r="A7878" s="35" t="str">
        <f>VLOOKUP(B7878,ResCat!$A$2:$B$269,2,FALSE)</f>
        <v>HMOMM</v>
      </c>
      <c r="B7878" s="68" t="str">
        <f>IF(ISNA(VLOOKUP(C7878,COA!$A$2:$B$340,2,FALSE)),"XXX",VLOOKUP(C7878,COA!$A$2:$B$340,2,FALSE))</f>
        <v>R15</v>
      </c>
      <c r="C7878" s="149" t="str">
        <f t="shared" si="248"/>
        <v>0017-1009-0064</v>
      </c>
      <c r="D7878" s="134" t="s">
        <v>455</v>
      </c>
      <c r="E7878" s="134" t="s">
        <v>415</v>
      </c>
      <c r="F7878" s="134" t="s">
        <v>487</v>
      </c>
      <c r="G7878" s="134" t="s">
        <v>332</v>
      </c>
      <c r="H7878" s="134" t="s">
        <v>1023</v>
      </c>
      <c r="I7878" s="134" t="s">
        <v>343</v>
      </c>
      <c r="J7878" s="135">
        <v>-225.81</v>
      </c>
      <c r="K7878" s="135">
        <v>-30.229999999999997</v>
      </c>
      <c r="L7878" s="135">
        <v>-5.36</v>
      </c>
      <c r="M7878" s="150" t="str">
        <f t="shared" si="247"/>
        <v>201706</v>
      </c>
    </row>
    <row r="7879" spans="1:13" x14ac:dyDescent="0.25">
      <c r="A7879" s="35" t="str">
        <f>VLOOKUP(B7879,ResCat!$A$2:$B$269,2,FALSE)</f>
        <v>HMOMM</v>
      </c>
      <c r="B7879" s="68" t="str">
        <f>IF(ISNA(VLOOKUP(C7879,COA!$A$2:$B$340,2,FALSE)),"XXX",VLOOKUP(C7879,COA!$A$2:$B$340,2,FALSE))</f>
        <v>R15</v>
      </c>
      <c r="C7879" s="149" t="str">
        <f t="shared" si="248"/>
        <v>0017-1009-0064</v>
      </c>
      <c r="D7879" s="134" t="s">
        <v>455</v>
      </c>
      <c r="E7879" s="134" t="s">
        <v>415</v>
      </c>
      <c r="F7879" s="134" t="s">
        <v>487</v>
      </c>
      <c r="G7879" s="134" t="s">
        <v>332</v>
      </c>
      <c r="H7879" s="134" t="s">
        <v>1023</v>
      </c>
      <c r="I7879" s="134" t="s">
        <v>1</v>
      </c>
      <c r="J7879" s="135">
        <v>8246.029999999997</v>
      </c>
      <c r="K7879" s="135">
        <v>176.88999999999993</v>
      </c>
      <c r="L7879" s="135">
        <v>300.85999999999996</v>
      </c>
      <c r="M7879" s="150" t="str">
        <f t="shared" si="247"/>
        <v>201706</v>
      </c>
    </row>
    <row r="7880" spans="1:13" x14ac:dyDescent="0.25">
      <c r="A7880" s="35" t="str">
        <f>VLOOKUP(B7880,ResCat!$A$2:$B$269,2,FALSE)</f>
        <v>HMOMM</v>
      </c>
      <c r="B7880" s="68" t="str">
        <f>IF(ISNA(VLOOKUP(C7880,COA!$A$2:$B$340,2,FALSE)),"XXX",VLOOKUP(C7880,COA!$A$2:$B$340,2,FALSE))</f>
        <v>R15</v>
      </c>
      <c r="C7880" s="149" t="str">
        <f t="shared" si="248"/>
        <v>0017-1009-0064</v>
      </c>
      <c r="D7880" s="134" t="s">
        <v>455</v>
      </c>
      <c r="E7880" s="134" t="s">
        <v>415</v>
      </c>
      <c r="F7880" s="134" t="s">
        <v>487</v>
      </c>
      <c r="G7880" s="134" t="s">
        <v>335</v>
      </c>
      <c r="H7880" s="134" t="s">
        <v>1023</v>
      </c>
      <c r="I7880" s="134" t="s">
        <v>3</v>
      </c>
      <c r="J7880" s="135">
        <v>101.6</v>
      </c>
      <c r="K7880" s="135">
        <v>6.16</v>
      </c>
      <c r="L7880" s="135">
        <v>6.16</v>
      </c>
      <c r="M7880" s="150" t="str">
        <f t="shared" si="247"/>
        <v>201707</v>
      </c>
    </row>
    <row r="7881" spans="1:13" x14ac:dyDescent="0.25">
      <c r="A7881" s="35" t="str">
        <f>VLOOKUP(B7881,ResCat!$A$2:$B$269,2,FALSE)</f>
        <v>HMOMM</v>
      </c>
      <c r="B7881" s="68" t="str">
        <f>IF(ISNA(VLOOKUP(C7881,COA!$A$2:$B$340,2,FALSE)),"XXX",VLOOKUP(C7881,COA!$A$2:$B$340,2,FALSE))</f>
        <v>R15</v>
      </c>
      <c r="C7881" s="149" t="str">
        <f t="shared" si="248"/>
        <v>0017-1009-0064</v>
      </c>
      <c r="D7881" s="134" t="s">
        <v>455</v>
      </c>
      <c r="E7881" s="134" t="s">
        <v>415</v>
      </c>
      <c r="F7881" s="134" t="s">
        <v>487</v>
      </c>
      <c r="G7881" s="134" t="s">
        <v>335</v>
      </c>
      <c r="H7881" s="134" t="s">
        <v>1023</v>
      </c>
      <c r="I7881" s="134" t="s">
        <v>0</v>
      </c>
      <c r="J7881" s="135">
        <v>4.5474735088646412E-13</v>
      </c>
      <c r="K7881" s="135">
        <v>211.68000000000029</v>
      </c>
      <c r="L7881" s="135">
        <v>211.68000000000029</v>
      </c>
      <c r="M7881" s="150" t="str">
        <f t="shared" si="247"/>
        <v>201707</v>
      </c>
    </row>
    <row r="7882" spans="1:13" x14ac:dyDescent="0.25">
      <c r="A7882" s="35" t="str">
        <f>VLOOKUP(B7882,ResCat!$A$2:$B$269,2,FALSE)</f>
        <v>HMOMM</v>
      </c>
      <c r="B7882" s="68" t="str">
        <f>IF(ISNA(VLOOKUP(C7882,COA!$A$2:$B$340,2,FALSE)),"XXX",VLOOKUP(C7882,COA!$A$2:$B$340,2,FALSE))</f>
        <v>R15</v>
      </c>
      <c r="C7882" s="149" t="str">
        <f t="shared" si="248"/>
        <v>0017-1009-0064</v>
      </c>
      <c r="D7882" s="134" t="s">
        <v>455</v>
      </c>
      <c r="E7882" s="134" t="s">
        <v>415</v>
      </c>
      <c r="F7882" s="134" t="s">
        <v>487</v>
      </c>
      <c r="G7882" s="134" t="s">
        <v>335</v>
      </c>
      <c r="H7882" s="134" t="s">
        <v>1023</v>
      </c>
      <c r="I7882" s="134" t="s">
        <v>2</v>
      </c>
      <c r="J7882" s="135">
        <v>1490</v>
      </c>
      <c r="K7882" s="135">
        <v>452.81</v>
      </c>
      <c r="L7882" s="135">
        <v>437.81</v>
      </c>
      <c r="M7882" s="150" t="str">
        <f t="shared" si="247"/>
        <v>201707</v>
      </c>
    </row>
    <row r="7883" spans="1:13" x14ac:dyDescent="0.25">
      <c r="A7883" s="35" t="str">
        <f>VLOOKUP(B7883,ResCat!$A$2:$B$269,2,FALSE)</f>
        <v>HMOMM</v>
      </c>
      <c r="B7883" s="68" t="str">
        <f>IF(ISNA(VLOOKUP(C7883,COA!$A$2:$B$340,2,FALSE)),"XXX",VLOOKUP(C7883,COA!$A$2:$B$340,2,FALSE))</f>
        <v>R15</v>
      </c>
      <c r="C7883" s="149" t="str">
        <f t="shared" si="248"/>
        <v>0017-1009-0064</v>
      </c>
      <c r="D7883" s="134" t="s">
        <v>455</v>
      </c>
      <c r="E7883" s="134" t="s">
        <v>415</v>
      </c>
      <c r="F7883" s="134" t="s">
        <v>487</v>
      </c>
      <c r="G7883" s="134" t="s">
        <v>335</v>
      </c>
      <c r="H7883" s="134" t="s">
        <v>1023</v>
      </c>
      <c r="I7883" s="134" t="s">
        <v>1</v>
      </c>
      <c r="J7883" s="135">
        <v>162742.97</v>
      </c>
      <c r="K7883" s="135">
        <v>15553.069999999998</v>
      </c>
      <c r="L7883" s="135">
        <v>14585.609999999999</v>
      </c>
      <c r="M7883" s="150" t="str">
        <f t="shared" si="247"/>
        <v>201707</v>
      </c>
    </row>
    <row r="7884" spans="1:13" x14ac:dyDescent="0.25">
      <c r="A7884" s="35" t="str">
        <f>VLOOKUP(B7884,ResCat!$A$2:$B$269,2,FALSE)</f>
        <v>HMOMM</v>
      </c>
      <c r="B7884" s="68" t="str">
        <f>IF(ISNA(VLOOKUP(C7884,COA!$A$2:$B$340,2,FALSE)),"XXX",VLOOKUP(C7884,COA!$A$2:$B$340,2,FALSE))</f>
        <v>R15</v>
      </c>
      <c r="C7884" s="149" t="str">
        <f t="shared" si="248"/>
        <v>0017-1009-0064</v>
      </c>
      <c r="D7884" s="134" t="s">
        <v>455</v>
      </c>
      <c r="E7884" s="134" t="s">
        <v>415</v>
      </c>
      <c r="F7884" s="134" t="s">
        <v>487</v>
      </c>
      <c r="G7884" s="134" t="s">
        <v>4</v>
      </c>
      <c r="H7884" s="134" t="s">
        <v>1023</v>
      </c>
      <c r="I7884" s="134" t="s">
        <v>3</v>
      </c>
      <c r="J7884" s="135">
        <v>332.94</v>
      </c>
      <c r="K7884" s="135">
        <v>96.64</v>
      </c>
      <c r="L7884" s="135">
        <v>6.19</v>
      </c>
      <c r="M7884" s="150" t="str">
        <f t="shared" si="247"/>
        <v>201708</v>
      </c>
    </row>
    <row r="7885" spans="1:13" x14ac:dyDescent="0.25">
      <c r="A7885" s="35" t="str">
        <f>VLOOKUP(B7885,ResCat!$A$2:$B$269,2,FALSE)</f>
        <v>HMOMM</v>
      </c>
      <c r="B7885" s="68" t="str">
        <f>IF(ISNA(VLOOKUP(C7885,COA!$A$2:$B$340,2,FALSE)),"XXX",VLOOKUP(C7885,COA!$A$2:$B$340,2,FALSE))</f>
        <v>R15</v>
      </c>
      <c r="C7885" s="149" t="str">
        <f t="shared" si="248"/>
        <v>0017-1009-0064</v>
      </c>
      <c r="D7885" s="134" t="s">
        <v>455</v>
      </c>
      <c r="E7885" s="134" t="s">
        <v>415</v>
      </c>
      <c r="F7885" s="134" t="s">
        <v>487</v>
      </c>
      <c r="G7885" s="134" t="s">
        <v>4</v>
      </c>
      <c r="H7885" s="134" t="s">
        <v>1023</v>
      </c>
      <c r="I7885" s="134" t="s">
        <v>0</v>
      </c>
      <c r="J7885" s="135">
        <v>60077.020000000004</v>
      </c>
      <c r="K7885" s="135">
        <v>8848.17</v>
      </c>
      <c r="L7885" s="135">
        <v>8148.17</v>
      </c>
      <c r="M7885" s="150" t="str">
        <f t="shared" si="247"/>
        <v>201708</v>
      </c>
    </row>
    <row r="7886" spans="1:13" x14ac:dyDescent="0.25">
      <c r="A7886" s="35" t="str">
        <f>VLOOKUP(B7886,ResCat!$A$2:$B$269,2,FALSE)</f>
        <v>HMOMM</v>
      </c>
      <c r="B7886" s="68" t="str">
        <f>IF(ISNA(VLOOKUP(C7886,COA!$A$2:$B$340,2,FALSE)),"XXX",VLOOKUP(C7886,COA!$A$2:$B$340,2,FALSE))</f>
        <v>R15</v>
      </c>
      <c r="C7886" s="149" t="str">
        <f t="shared" si="248"/>
        <v>0017-1009-0064</v>
      </c>
      <c r="D7886" s="134" t="s">
        <v>455</v>
      </c>
      <c r="E7886" s="134" t="s">
        <v>415</v>
      </c>
      <c r="F7886" s="134" t="s">
        <v>487</v>
      </c>
      <c r="G7886" s="134" t="s">
        <v>4</v>
      </c>
      <c r="H7886" s="134" t="s">
        <v>1023</v>
      </c>
      <c r="I7886" s="134" t="s">
        <v>2</v>
      </c>
      <c r="J7886" s="135">
        <v>5358</v>
      </c>
      <c r="K7886" s="135">
        <v>1708.51</v>
      </c>
      <c r="L7886" s="135">
        <v>1708.51</v>
      </c>
      <c r="M7886" s="150" t="str">
        <f t="shared" si="247"/>
        <v>201708</v>
      </c>
    </row>
    <row r="7887" spans="1:13" x14ac:dyDescent="0.25">
      <c r="A7887" s="35" t="str">
        <f>VLOOKUP(B7887,ResCat!$A$2:$B$269,2,FALSE)</f>
        <v>HMOMM</v>
      </c>
      <c r="B7887" s="68" t="str">
        <f>IF(ISNA(VLOOKUP(C7887,COA!$A$2:$B$340,2,FALSE)),"XXX",VLOOKUP(C7887,COA!$A$2:$B$340,2,FALSE))</f>
        <v>R15</v>
      </c>
      <c r="C7887" s="149" t="str">
        <f t="shared" si="248"/>
        <v>0017-1009-0064</v>
      </c>
      <c r="D7887" s="134" t="s">
        <v>455</v>
      </c>
      <c r="E7887" s="134" t="s">
        <v>415</v>
      </c>
      <c r="F7887" s="134" t="s">
        <v>487</v>
      </c>
      <c r="G7887" s="134" t="s">
        <v>4</v>
      </c>
      <c r="H7887" s="134" t="s">
        <v>1023</v>
      </c>
      <c r="I7887" s="134" t="s">
        <v>1</v>
      </c>
      <c r="J7887" s="135">
        <v>14518.1</v>
      </c>
      <c r="K7887" s="135">
        <v>8081.9599999999982</v>
      </c>
      <c r="L7887" s="135">
        <v>7956.199999999998</v>
      </c>
      <c r="M7887" s="150" t="str">
        <f t="shared" si="247"/>
        <v>201708</v>
      </c>
    </row>
    <row r="7888" spans="1:13" x14ac:dyDescent="0.25">
      <c r="A7888" s="35" t="str">
        <f>VLOOKUP(B7888,ResCat!$A$2:$B$269,2,FALSE)</f>
        <v>HMOMM</v>
      </c>
      <c r="B7888" s="68" t="str">
        <f>IF(ISNA(VLOOKUP(C7888,COA!$A$2:$B$340,2,FALSE)),"XXX",VLOOKUP(C7888,COA!$A$2:$B$340,2,FALSE))</f>
        <v>R15</v>
      </c>
      <c r="C7888" s="149" t="str">
        <f t="shared" si="248"/>
        <v>0017-1009-0064</v>
      </c>
      <c r="D7888" s="134" t="s">
        <v>455</v>
      </c>
      <c r="E7888" s="134" t="s">
        <v>415</v>
      </c>
      <c r="F7888" s="134" t="s">
        <v>487</v>
      </c>
      <c r="G7888" s="134" t="s">
        <v>511</v>
      </c>
      <c r="H7888" s="134" t="s">
        <v>1023</v>
      </c>
      <c r="I7888" s="134" t="s">
        <v>3</v>
      </c>
      <c r="J7888" s="135">
        <v>2409.3599999999997</v>
      </c>
      <c r="K7888" s="135">
        <v>746.03</v>
      </c>
      <c r="L7888" s="135">
        <v>604.02</v>
      </c>
      <c r="M7888" s="150" t="str">
        <f t="shared" si="247"/>
        <v>201709</v>
      </c>
    </row>
    <row r="7889" spans="1:13" x14ac:dyDescent="0.25">
      <c r="A7889" s="35" t="str">
        <f>VLOOKUP(B7889,ResCat!$A$2:$B$269,2,FALSE)</f>
        <v>HMOMM</v>
      </c>
      <c r="B7889" s="68" t="str">
        <f>IF(ISNA(VLOOKUP(C7889,COA!$A$2:$B$340,2,FALSE)),"XXX",VLOOKUP(C7889,COA!$A$2:$B$340,2,FALSE))</f>
        <v>R15</v>
      </c>
      <c r="C7889" s="149" t="str">
        <f t="shared" si="248"/>
        <v>0017-1009-0064</v>
      </c>
      <c r="D7889" s="134" t="s">
        <v>455</v>
      </c>
      <c r="E7889" s="134" t="s">
        <v>415</v>
      </c>
      <c r="F7889" s="134" t="s">
        <v>487</v>
      </c>
      <c r="G7889" s="134" t="s">
        <v>511</v>
      </c>
      <c r="H7889" s="134" t="s">
        <v>1023</v>
      </c>
      <c r="I7889" s="134" t="s">
        <v>0</v>
      </c>
      <c r="J7889" s="135">
        <v>468564.6</v>
      </c>
      <c r="K7889" s="135">
        <v>87190.84</v>
      </c>
      <c r="L7889" s="135">
        <v>80450.84</v>
      </c>
      <c r="M7889" s="150" t="str">
        <f t="shared" si="247"/>
        <v>201709</v>
      </c>
    </row>
    <row r="7890" spans="1:13" x14ac:dyDescent="0.25">
      <c r="A7890" s="35" t="str">
        <f>VLOOKUP(B7890,ResCat!$A$2:$B$269,2,FALSE)</f>
        <v>HMOMM</v>
      </c>
      <c r="B7890" s="68" t="str">
        <f>IF(ISNA(VLOOKUP(C7890,COA!$A$2:$B$340,2,FALSE)),"XXX",VLOOKUP(C7890,COA!$A$2:$B$340,2,FALSE))</f>
        <v>R15</v>
      </c>
      <c r="C7890" s="149" t="str">
        <f t="shared" si="248"/>
        <v>0017-1009-0064</v>
      </c>
      <c r="D7890" s="134" t="s">
        <v>455</v>
      </c>
      <c r="E7890" s="134" t="s">
        <v>415</v>
      </c>
      <c r="F7890" s="134" t="s">
        <v>487</v>
      </c>
      <c r="G7890" s="134" t="s">
        <v>511</v>
      </c>
      <c r="H7890" s="134" t="s">
        <v>1023</v>
      </c>
      <c r="I7890" s="134" t="s">
        <v>336</v>
      </c>
      <c r="J7890" s="135">
        <v>0.01</v>
      </c>
      <c r="K7890" s="135">
        <v>0</v>
      </c>
      <c r="L7890" s="135">
        <v>0</v>
      </c>
      <c r="M7890" s="150" t="str">
        <f t="shared" si="247"/>
        <v>201709</v>
      </c>
    </row>
    <row r="7891" spans="1:13" x14ac:dyDescent="0.25">
      <c r="A7891" s="35" t="str">
        <f>VLOOKUP(B7891,ResCat!$A$2:$B$269,2,FALSE)</f>
        <v>HMOMM</v>
      </c>
      <c r="B7891" s="68" t="str">
        <f>IF(ISNA(VLOOKUP(C7891,COA!$A$2:$B$340,2,FALSE)),"XXX",VLOOKUP(C7891,COA!$A$2:$B$340,2,FALSE))</f>
        <v>R15</v>
      </c>
      <c r="C7891" s="149" t="str">
        <f t="shared" si="248"/>
        <v>0017-1009-0064</v>
      </c>
      <c r="D7891" s="134" t="s">
        <v>455</v>
      </c>
      <c r="E7891" s="134" t="s">
        <v>415</v>
      </c>
      <c r="F7891" s="134" t="s">
        <v>487</v>
      </c>
      <c r="G7891" s="134" t="s">
        <v>511</v>
      </c>
      <c r="H7891" s="134" t="s">
        <v>1023</v>
      </c>
      <c r="I7891" s="134" t="s">
        <v>2</v>
      </c>
      <c r="J7891" s="135">
        <v>3651.64</v>
      </c>
      <c r="K7891" s="135">
        <v>1750.03</v>
      </c>
      <c r="L7891" s="135">
        <v>1730.04</v>
      </c>
      <c r="M7891" s="150" t="str">
        <f t="shared" si="247"/>
        <v>201709</v>
      </c>
    </row>
    <row r="7892" spans="1:13" x14ac:dyDescent="0.25">
      <c r="A7892" s="35" t="str">
        <f>VLOOKUP(B7892,ResCat!$A$2:$B$269,2,FALSE)</f>
        <v>HMOMM</v>
      </c>
      <c r="B7892" s="68" t="str">
        <f>IF(ISNA(VLOOKUP(C7892,COA!$A$2:$B$340,2,FALSE)),"XXX",VLOOKUP(C7892,COA!$A$2:$B$340,2,FALSE))</f>
        <v>R15</v>
      </c>
      <c r="C7892" s="149" t="str">
        <f t="shared" si="248"/>
        <v>0017-1009-0064</v>
      </c>
      <c r="D7892" s="134" t="s">
        <v>455</v>
      </c>
      <c r="E7892" s="134" t="s">
        <v>415</v>
      </c>
      <c r="F7892" s="134" t="s">
        <v>487</v>
      </c>
      <c r="G7892" s="134" t="s">
        <v>511</v>
      </c>
      <c r="H7892" s="134" t="s">
        <v>1023</v>
      </c>
      <c r="I7892" s="134" t="s">
        <v>343</v>
      </c>
      <c r="J7892" s="135">
        <v>571.5</v>
      </c>
      <c r="K7892" s="135">
        <v>14.5</v>
      </c>
      <c r="L7892" s="135">
        <v>0</v>
      </c>
      <c r="M7892" s="150" t="str">
        <f t="shared" si="247"/>
        <v>201709</v>
      </c>
    </row>
    <row r="7893" spans="1:13" x14ac:dyDescent="0.25">
      <c r="A7893" s="35" t="str">
        <f>VLOOKUP(B7893,ResCat!$A$2:$B$269,2,FALSE)</f>
        <v>HMOMM</v>
      </c>
      <c r="B7893" s="68" t="str">
        <f>IF(ISNA(VLOOKUP(C7893,COA!$A$2:$B$340,2,FALSE)),"XXX",VLOOKUP(C7893,COA!$A$2:$B$340,2,FALSE))</f>
        <v>R15</v>
      </c>
      <c r="C7893" s="149" t="str">
        <f t="shared" si="248"/>
        <v>0017-1009-0064</v>
      </c>
      <c r="D7893" s="134" t="s">
        <v>455</v>
      </c>
      <c r="E7893" s="134" t="s">
        <v>415</v>
      </c>
      <c r="F7893" s="134" t="s">
        <v>487</v>
      </c>
      <c r="G7893" s="134" t="s">
        <v>511</v>
      </c>
      <c r="H7893" s="134" t="s">
        <v>1023</v>
      </c>
      <c r="I7893" s="134" t="s">
        <v>1</v>
      </c>
      <c r="J7893" s="135">
        <v>110776.49999999999</v>
      </c>
      <c r="K7893" s="135">
        <v>28862.69999999999</v>
      </c>
      <c r="L7893" s="135">
        <v>28662.079999999991</v>
      </c>
      <c r="M7893" s="150" t="str">
        <f t="shared" si="247"/>
        <v>201709</v>
      </c>
    </row>
    <row r="7894" spans="1:13" x14ac:dyDescent="0.25">
      <c r="A7894" s="35" t="str">
        <f>VLOOKUP(B7894,ResCat!$A$2:$B$269,2,FALSE)</f>
        <v>HMOMM</v>
      </c>
      <c r="B7894" s="68" t="str">
        <f>IF(ISNA(VLOOKUP(C7894,COA!$A$2:$B$340,2,FALSE)),"XXX",VLOOKUP(C7894,COA!$A$2:$B$340,2,FALSE))</f>
        <v>R15</v>
      </c>
      <c r="C7894" s="149" t="str">
        <f t="shared" si="248"/>
        <v>0017-1009-0064</v>
      </c>
      <c r="D7894" s="134" t="s">
        <v>455</v>
      </c>
      <c r="E7894" s="134" t="s">
        <v>415</v>
      </c>
      <c r="F7894" s="134" t="s">
        <v>487</v>
      </c>
      <c r="G7894" s="134" t="s">
        <v>969</v>
      </c>
      <c r="H7894" s="134" t="s">
        <v>1023</v>
      </c>
      <c r="I7894" s="134" t="s">
        <v>3</v>
      </c>
      <c r="J7894" s="135">
        <v>8474.9999999999982</v>
      </c>
      <c r="K7894" s="135">
        <v>2430.7699999999995</v>
      </c>
      <c r="L7894" s="135">
        <v>1779.8500000000004</v>
      </c>
      <c r="M7894" s="150" t="str">
        <f t="shared" si="247"/>
        <v>201710</v>
      </c>
    </row>
    <row r="7895" spans="1:13" x14ac:dyDescent="0.25">
      <c r="A7895" s="35" t="str">
        <f>VLOOKUP(B7895,ResCat!$A$2:$B$269,2,FALSE)</f>
        <v>HMOMM</v>
      </c>
      <c r="B7895" s="68" t="str">
        <f>IF(ISNA(VLOOKUP(C7895,COA!$A$2:$B$340,2,FALSE)),"XXX",VLOOKUP(C7895,COA!$A$2:$B$340,2,FALSE))</f>
        <v>R15</v>
      </c>
      <c r="C7895" s="149" t="str">
        <f t="shared" si="248"/>
        <v>0017-1009-0064</v>
      </c>
      <c r="D7895" s="134" t="s">
        <v>455</v>
      </c>
      <c r="E7895" s="134" t="s">
        <v>415</v>
      </c>
      <c r="F7895" s="134" t="s">
        <v>487</v>
      </c>
      <c r="G7895" s="134" t="s">
        <v>969</v>
      </c>
      <c r="H7895" s="134" t="s">
        <v>1023</v>
      </c>
      <c r="I7895" s="134" t="s">
        <v>0</v>
      </c>
      <c r="J7895" s="135">
        <v>73150</v>
      </c>
      <c r="K7895" s="135">
        <v>52895.62</v>
      </c>
      <c r="L7895" s="135">
        <v>52895.62</v>
      </c>
      <c r="M7895" s="150" t="str">
        <f t="shared" si="247"/>
        <v>201710</v>
      </c>
    </row>
    <row r="7896" spans="1:13" x14ac:dyDescent="0.25">
      <c r="A7896" s="35" t="str">
        <f>VLOOKUP(B7896,ResCat!$A$2:$B$269,2,FALSE)</f>
        <v>HMOMM</v>
      </c>
      <c r="B7896" s="68" t="str">
        <f>IF(ISNA(VLOOKUP(C7896,COA!$A$2:$B$340,2,FALSE)),"XXX",VLOOKUP(C7896,COA!$A$2:$B$340,2,FALSE))</f>
        <v>R15</v>
      </c>
      <c r="C7896" s="149" t="str">
        <f t="shared" si="248"/>
        <v>0017-1009-0064</v>
      </c>
      <c r="D7896" s="134" t="s">
        <v>455</v>
      </c>
      <c r="E7896" s="134" t="s">
        <v>415</v>
      </c>
      <c r="F7896" s="134" t="s">
        <v>487</v>
      </c>
      <c r="G7896" s="134" t="s">
        <v>969</v>
      </c>
      <c r="H7896" s="134" t="s">
        <v>1023</v>
      </c>
      <c r="I7896" s="134" t="s">
        <v>336</v>
      </c>
      <c r="J7896" s="135">
        <v>195</v>
      </c>
      <c r="K7896" s="135">
        <v>195</v>
      </c>
      <c r="L7896" s="135">
        <v>195</v>
      </c>
      <c r="M7896" s="150" t="str">
        <f t="shared" si="247"/>
        <v>201710</v>
      </c>
    </row>
    <row r="7897" spans="1:13" x14ac:dyDescent="0.25">
      <c r="A7897" s="35" t="str">
        <f>VLOOKUP(B7897,ResCat!$A$2:$B$269,2,FALSE)</f>
        <v>HMOMM</v>
      </c>
      <c r="B7897" s="68" t="str">
        <f>IF(ISNA(VLOOKUP(C7897,COA!$A$2:$B$340,2,FALSE)),"XXX",VLOOKUP(C7897,COA!$A$2:$B$340,2,FALSE))</f>
        <v>R15</v>
      </c>
      <c r="C7897" s="149" t="str">
        <f t="shared" si="248"/>
        <v>0017-1009-0064</v>
      </c>
      <c r="D7897" s="134" t="s">
        <v>455</v>
      </c>
      <c r="E7897" s="134" t="s">
        <v>415</v>
      </c>
      <c r="F7897" s="134" t="s">
        <v>487</v>
      </c>
      <c r="G7897" s="134" t="s">
        <v>969</v>
      </c>
      <c r="H7897" s="134" t="s">
        <v>1023</v>
      </c>
      <c r="I7897" s="134" t="s">
        <v>2</v>
      </c>
      <c r="J7897" s="135">
        <v>3827</v>
      </c>
      <c r="K7897" s="135">
        <v>1415.3700000000001</v>
      </c>
      <c r="L7897" s="135">
        <v>1360.3700000000001</v>
      </c>
      <c r="M7897" s="150" t="str">
        <f t="shared" si="247"/>
        <v>201710</v>
      </c>
    </row>
    <row r="7898" spans="1:13" x14ac:dyDescent="0.25">
      <c r="A7898" s="35" t="str">
        <f>VLOOKUP(B7898,ResCat!$A$2:$B$269,2,FALSE)</f>
        <v>HMOMM</v>
      </c>
      <c r="B7898" s="68" t="str">
        <f>IF(ISNA(VLOOKUP(C7898,COA!$A$2:$B$340,2,FALSE)),"XXX",VLOOKUP(C7898,COA!$A$2:$B$340,2,FALSE))</f>
        <v>R15</v>
      </c>
      <c r="C7898" s="149" t="str">
        <f t="shared" si="248"/>
        <v>0017-1009-0064</v>
      </c>
      <c r="D7898" s="134" t="s">
        <v>455</v>
      </c>
      <c r="E7898" s="134" t="s">
        <v>415</v>
      </c>
      <c r="F7898" s="134" t="s">
        <v>487</v>
      </c>
      <c r="G7898" s="134" t="s">
        <v>969</v>
      </c>
      <c r="H7898" s="134" t="s">
        <v>1023</v>
      </c>
      <c r="I7898" s="134" t="s">
        <v>343</v>
      </c>
      <c r="J7898" s="135">
        <v>300.5999999999998</v>
      </c>
      <c r="K7898" s="135">
        <v>101.58</v>
      </c>
      <c r="L7898" s="135">
        <v>64.039999999999992</v>
      </c>
      <c r="M7898" s="150" t="str">
        <f t="shared" si="247"/>
        <v>201710</v>
      </c>
    </row>
    <row r="7899" spans="1:13" x14ac:dyDescent="0.25">
      <c r="A7899" s="35" t="str">
        <f>VLOOKUP(B7899,ResCat!$A$2:$B$269,2,FALSE)</f>
        <v>HMOMM</v>
      </c>
      <c r="B7899" s="68" t="str">
        <f>IF(ISNA(VLOOKUP(C7899,COA!$A$2:$B$340,2,FALSE)),"XXX",VLOOKUP(C7899,COA!$A$2:$B$340,2,FALSE))</f>
        <v>R15</v>
      </c>
      <c r="C7899" s="149" t="str">
        <f t="shared" si="248"/>
        <v>0017-1009-0064</v>
      </c>
      <c r="D7899" s="134" t="s">
        <v>455</v>
      </c>
      <c r="E7899" s="134" t="s">
        <v>415</v>
      </c>
      <c r="F7899" s="134" t="s">
        <v>487</v>
      </c>
      <c r="G7899" s="134" t="s">
        <v>969</v>
      </c>
      <c r="H7899" s="134" t="s">
        <v>1023</v>
      </c>
      <c r="I7899" s="134" t="s">
        <v>1</v>
      </c>
      <c r="J7899" s="135">
        <v>186675.25000000006</v>
      </c>
      <c r="K7899" s="135">
        <v>51679.990000000049</v>
      </c>
      <c r="L7899" s="135">
        <v>49320.090000000047</v>
      </c>
      <c r="M7899" s="150" t="str">
        <f t="shared" si="247"/>
        <v>201710</v>
      </c>
    </row>
    <row r="7900" spans="1:13" x14ac:dyDescent="0.25">
      <c r="A7900" s="35" t="str">
        <f>VLOOKUP(B7900,ResCat!$A$2:$B$269,2,FALSE)</f>
        <v>HMOMM</v>
      </c>
      <c r="B7900" s="68" t="str">
        <f>IF(ISNA(VLOOKUP(C7900,COA!$A$2:$B$340,2,FALSE)),"XXX",VLOOKUP(C7900,COA!$A$2:$B$340,2,FALSE))</f>
        <v>R15</v>
      </c>
      <c r="C7900" s="149" t="str">
        <f t="shared" si="248"/>
        <v>0017-1009-0064</v>
      </c>
      <c r="D7900" s="134" t="s">
        <v>455</v>
      </c>
      <c r="E7900" s="134" t="s">
        <v>415</v>
      </c>
      <c r="F7900" s="134" t="s">
        <v>487</v>
      </c>
      <c r="G7900" s="134" t="s">
        <v>961</v>
      </c>
      <c r="H7900" s="134" t="s">
        <v>1023</v>
      </c>
      <c r="I7900" s="134" t="s">
        <v>3</v>
      </c>
      <c r="J7900" s="135">
        <v>6636.9500000000007</v>
      </c>
      <c r="K7900" s="135">
        <v>1935.3600000000001</v>
      </c>
      <c r="L7900" s="135">
        <v>1493.7200000000003</v>
      </c>
      <c r="M7900" s="150" t="str">
        <f t="shared" si="247"/>
        <v>201711</v>
      </c>
    </row>
    <row r="7901" spans="1:13" x14ac:dyDescent="0.25">
      <c r="A7901" s="35" t="str">
        <f>VLOOKUP(B7901,ResCat!$A$2:$B$269,2,FALSE)</f>
        <v>HMOMM</v>
      </c>
      <c r="B7901" s="68" t="str">
        <f>IF(ISNA(VLOOKUP(C7901,COA!$A$2:$B$340,2,FALSE)),"XXX",VLOOKUP(C7901,COA!$A$2:$B$340,2,FALSE))</f>
        <v>R15</v>
      </c>
      <c r="C7901" s="149" t="str">
        <f t="shared" si="248"/>
        <v>0017-1009-0064</v>
      </c>
      <c r="D7901" s="134" t="s">
        <v>455</v>
      </c>
      <c r="E7901" s="134" t="s">
        <v>415</v>
      </c>
      <c r="F7901" s="134" t="s">
        <v>487</v>
      </c>
      <c r="G7901" s="134" t="s">
        <v>961</v>
      </c>
      <c r="H7901" s="134" t="s">
        <v>1023</v>
      </c>
      <c r="I7901" s="134" t="s">
        <v>0</v>
      </c>
      <c r="J7901" s="135">
        <v>1099820.0800000003</v>
      </c>
      <c r="K7901" s="135">
        <v>143711.89000000004</v>
      </c>
      <c r="L7901" s="135">
        <v>135976.89000000004</v>
      </c>
      <c r="M7901" s="150" t="str">
        <f t="shared" si="247"/>
        <v>201711</v>
      </c>
    </row>
    <row r="7902" spans="1:13" x14ac:dyDescent="0.25">
      <c r="A7902" s="35" t="str">
        <f>VLOOKUP(B7902,ResCat!$A$2:$B$269,2,FALSE)</f>
        <v>HMOMM</v>
      </c>
      <c r="B7902" s="68" t="str">
        <f>IF(ISNA(VLOOKUP(C7902,COA!$A$2:$B$340,2,FALSE)),"XXX",VLOOKUP(C7902,COA!$A$2:$B$340,2,FALSE))</f>
        <v>R15</v>
      </c>
      <c r="C7902" s="149" t="str">
        <f t="shared" si="248"/>
        <v>0017-1009-0064</v>
      </c>
      <c r="D7902" s="134" t="s">
        <v>455</v>
      </c>
      <c r="E7902" s="134" t="s">
        <v>415</v>
      </c>
      <c r="F7902" s="134" t="s">
        <v>487</v>
      </c>
      <c r="G7902" s="134" t="s">
        <v>961</v>
      </c>
      <c r="H7902" s="134" t="s">
        <v>1023</v>
      </c>
      <c r="I7902" s="134" t="s">
        <v>2</v>
      </c>
      <c r="J7902" s="135">
        <v>4509.9799999999996</v>
      </c>
      <c r="K7902" s="135">
        <v>1670.9500000000003</v>
      </c>
      <c r="L7902" s="135">
        <v>1659.8300000000004</v>
      </c>
      <c r="M7902" s="150" t="str">
        <f t="shared" si="247"/>
        <v>201711</v>
      </c>
    </row>
    <row r="7903" spans="1:13" x14ac:dyDescent="0.25">
      <c r="A7903" s="35" t="str">
        <f>VLOOKUP(B7903,ResCat!$A$2:$B$269,2,FALSE)</f>
        <v>HMOMM</v>
      </c>
      <c r="B7903" s="68" t="str">
        <f>IF(ISNA(VLOOKUP(C7903,COA!$A$2:$B$340,2,FALSE)),"XXX",VLOOKUP(C7903,COA!$A$2:$B$340,2,FALSE))</f>
        <v>R15</v>
      </c>
      <c r="C7903" s="149" t="str">
        <f t="shared" si="248"/>
        <v>0017-1009-0064</v>
      </c>
      <c r="D7903" s="134" t="s">
        <v>455</v>
      </c>
      <c r="E7903" s="134" t="s">
        <v>415</v>
      </c>
      <c r="F7903" s="134" t="s">
        <v>487</v>
      </c>
      <c r="G7903" s="134" t="s">
        <v>961</v>
      </c>
      <c r="H7903" s="134" t="s">
        <v>1023</v>
      </c>
      <c r="I7903" s="134" t="s">
        <v>343</v>
      </c>
      <c r="J7903" s="135">
        <v>680.05999999999983</v>
      </c>
      <c r="K7903" s="135">
        <v>25.189999999999962</v>
      </c>
      <c r="L7903" s="135">
        <v>-31.33</v>
      </c>
      <c r="M7903" s="150" t="str">
        <f t="shared" si="247"/>
        <v>201711</v>
      </c>
    </row>
    <row r="7904" spans="1:13" x14ac:dyDescent="0.25">
      <c r="A7904" s="35" t="str">
        <f>VLOOKUP(B7904,ResCat!$A$2:$B$269,2,FALSE)</f>
        <v>HMOMM</v>
      </c>
      <c r="B7904" s="68" t="str">
        <f>IF(ISNA(VLOOKUP(C7904,COA!$A$2:$B$340,2,FALSE)),"XXX",VLOOKUP(C7904,COA!$A$2:$B$340,2,FALSE))</f>
        <v>R15</v>
      </c>
      <c r="C7904" s="149" t="str">
        <f t="shared" si="248"/>
        <v>0017-1009-0064</v>
      </c>
      <c r="D7904" s="134" t="s">
        <v>455</v>
      </c>
      <c r="E7904" s="134" t="s">
        <v>415</v>
      </c>
      <c r="F7904" s="134" t="s">
        <v>487</v>
      </c>
      <c r="G7904" s="134" t="s">
        <v>961</v>
      </c>
      <c r="H7904" s="134" t="s">
        <v>1023</v>
      </c>
      <c r="I7904" s="134" t="s">
        <v>1</v>
      </c>
      <c r="J7904" s="135">
        <v>300665.87000000005</v>
      </c>
      <c r="K7904" s="135">
        <v>50039.460000000028</v>
      </c>
      <c r="L7904" s="135">
        <v>47594.430000000029</v>
      </c>
      <c r="M7904" s="150" t="str">
        <f t="shared" si="247"/>
        <v>201711</v>
      </c>
    </row>
    <row r="7905" spans="1:13" x14ac:dyDescent="0.25">
      <c r="A7905" s="35" t="str">
        <f>VLOOKUP(B7905,ResCat!$A$2:$B$269,2,FALSE)</f>
        <v>HMOMM</v>
      </c>
      <c r="B7905" s="68" t="str">
        <f>IF(ISNA(VLOOKUP(C7905,COA!$A$2:$B$340,2,FALSE)),"XXX",VLOOKUP(C7905,COA!$A$2:$B$340,2,FALSE))</f>
        <v>R15</v>
      </c>
      <c r="C7905" s="149" t="str">
        <f t="shared" si="248"/>
        <v>0017-1009-0064</v>
      </c>
      <c r="D7905" s="134" t="s">
        <v>455</v>
      </c>
      <c r="E7905" s="134" t="s">
        <v>415</v>
      </c>
      <c r="F7905" s="134" t="s">
        <v>487</v>
      </c>
      <c r="G7905" s="134" t="s">
        <v>970</v>
      </c>
      <c r="H7905" s="134" t="s">
        <v>1023</v>
      </c>
      <c r="I7905" s="134" t="s">
        <v>3</v>
      </c>
      <c r="J7905" s="135">
        <v>31697.380000000008</v>
      </c>
      <c r="K7905" s="135">
        <v>6432.8499999999958</v>
      </c>
      <c r="L7905" s="135">
        <v>3814.8200000000006</v>
      </c>
      <c r="M7905" s="150" t="str">
        <f t="shared" si="247"/>
        <v>201712</v>
      </c>
    </row>
    <row r="7906" spans="1:13" x14ac:dyDescent="0.25">
      <c r="A7906" s="35" t="str">
        <f>VLOOKUP(B7906,ResCat!$A$2:$B$269,2,FALSE)</f>
        <v>HMOMM</v>
      </c>
      <c r="B7906" s="68" t="str">
        <f>IF(ISNA(VLOOKUP(C7906,COA!$A$2:$B$340,2,FALSE)),"XXX",VLOOKUP(C7906,COA!$A$2:$B$340,2,FALSE))</f>
        <v>R15</v>
      </c>
      <c r="C7906" s="149" t="str">
        <f t="shared" si="248"/>
        <v>0017-1009-0064</v>
      </c>
      <c r="D7906" s="134" t="s">
        <v>455</v>
      </c>
      <c r="E7906" s="134" t="s">
        <v>415</v>
      </c>
      <c r="F7906" s="134" t="s">
        <v>487</v>
      </c>
      <c r="G7906" s="134" t="s">
        <v>970</v>
      </c>
      <c r="H7906" s="134" t="s">
        <v>1023</v>
      </c>
      <c r="I7906" s="134" t="s">
        <v>0</v>
      </c>
      <c r="J7906" s="135">
        <v>1112787.9700000004</v>
      </c>
      <c r="K7906" s="135">
        <v>90795.250000000015</v>
      </c>
      <c r="L7906" s="135">
        <v>85394.590000000011</v>
      </c>
      <c r="M7906" s="150" t="str">
        <f t="shared" si="247"/>
        <v>201712</v>
      </c>
    </row>
    <row r="7907" spans="1:13" x14ac:dyDescent="0.25">
      <c r="A7907" s="35" t="str">
        <f>VLOOKUP(B7907,ResCat!$A$2:$B$269,2,FALSE)</f>
        <v>HMOMM</v>
      </c>
      <c r="B7907" s="68" t="str">
        <f>IF(ISNA(VLOOKUP(C7907,COA!$A$2:$B$340,2,FALSE)),"XXX",VLOOKUP(C7907,COA!$A$2:$B$340,2,FALSE))</f>
        <v>R15</v>
      </c>
      <c r="C7907" s="149" t="str">
        <f t="shared" si="248"/>
        <v>0017-1009-0064</v>
      </c>
      <c r="D7907" s="134" t="s">
        <v>455</v>
      </c>
      <c r="E7907" s="134" t="s">
        <v>415</v>
      </c>
      <c r="F7907" s="134" t="s">
        <v>487</v>
      </c>
      <c r="G7907" s="134" t="s">
        <v>970</v>
      </c>
      <c r="H7907" s="134" t="s">
        <v>1023</v>
      </c>
      <c r="I7907" s="134" t="s">
        <v>336</v>
      </c>
      <c r="J7907" s="135">
        <v>0.01</v>
      </c>
      <c r="K7907" s="135">
        <v>0</v>
      </c>
      <c r="L7907" s="135">
        <v>0</v>
      </c>
      <c r="M7907" s="150" t="str">
        <f t="shared" si="247"/>
        <v>201712</v>
      </c>
    </row>
    <row r="7908" spans="1:13" x14ac:dyDescent="0.25">
      <c r="A7908" s="35" t="str">
        <f>VLOOKUP(B7908,ResCat!$A$2:$B$269,2,FALSE)</f>
        <v>HMOMM</v>
      </c>
      <c r="B7908" s="68" t="str">
        <f>IF(ISNA(VLOOKUP(C7908,COA!$A$2:$B$340,2,FALSE)),"XXX",VLOOKUP(C7908,COA!$A$2:$B$340,2,FALSE))</f>
        <v>R15</v>
      </c>
      <c r="C7908" s="149" t="str">
        <f t="shared" si="248"/>
        <v>0017-1009-0064</v>
      </c>
      <c r="D7908" s="134" t="s">
        <v>455</v>
      </c>
      <c r="E7908" s="134" t="s">
        <v>415</v>
      </c>
      <c r="F7908" s="134" t="s">
        <v>487</v>
      </c>
      <c r="G7908" s="134" t="s">
        <v>970</v>
      </c>
      <c r="H7908" s="134" t="s">
        <v>1023</v>
      </c>
      <c r="I7908" s="134" t="s">
        <v>2</v>
      </c>
      <c r="J7908" s="135">
        <v>18732.129999999994</v>
      </c>
      <c r="K7908" s="135">
        <v>4811.0699999999979</v>
      </c>
      <c r="L7908" s="135">
        <v>4787.2799999999979</v>
      </c>
      <c r="M7908" s="150" t="str">
        <f t="shared" si="247"/>
        <v>201712</v>
      </c>
    </row>
    <row r="7909" spans="1:13" x14ac:dyDescent="0.25">
      <c r="A7909" s="35" t="str">
        <f>VLOOKUP(B7909,ResCat!$A$2:$B$269,2,FALSE)</f>
        <v>HMOMM</v>
      </c>
      <c r="B7909" s="68" t="str">
        <f>IF(ISNA(VLOOKUP(C7909,COA!$A$2:$B$340,2,FALSE)),"XXX",VLOOKUP(C7909,COA!$A$2:$B$340,2,FALSE))</f>
        <v>R15</v>
      </c>
      <c r="C7909" s="149" t="str">
        <f t="shared" si="248"/>
        <v>0017-1009-0064</v>
      </c>
      <c r="D7909" s="134" t="s">
        <v>455</v>
      </c>
      <c r="E7909" s="134" t="s">
        <v>415</v>
      </c>
      <c r="F7909" s="134" t="s">
        <v>487</v>
      </c>
      <c r="G7909" s="134" t="s">
        <v>970</v>
      </c>
      <c r="H7909" s="134" t="s">
        <v>1023</v>
      </c>
      <c r="I7909" s="134" t="s">
        <v>343</v>
      </c>
      <c r="J7909" s="135">
        <v>749801.77999999735</v>
      </c>
      <c r="K7909" s="135">
        <v>239724.95999999944</v>
      </c>
      <c r="L7909" s="135">
        <v>208088.8500000005</v>
      </c>
      <c r="M7909" s="150" t="str">
        <f t="shared" si="247"/>
        <v>201712</v>
      </c>
    </row>
    <row r="7910" spans="1:13" x14ac:dyDescent="0.25">
      <c r="A7910" s="35" t="str">
        <f>VLOOKUP(B7910,ResCat!$A$2:$B$269,2,FALSE)</f>
        <v>HMOMM</v>
      </c>
      <c r="B7910" s="68" t="str">
        <f>IF(ISNA(VLOOKUP(C7910,COA!$A$2:$B$340,2,FALSE)),"XXX",VLOOKUP(C7910,COA!$A$2:$B$340,2,FALSE))</f>
        <v>R15</v>
      </c>
      <c r="C7910" s="149" t="str">
        <f t="shared" si="248"/>
        <v>0017-1009-0064</v>
      </c>
      <c r="D7910" s="134" t="s">
        <v>455</v>
      </c>
      <c r="E7910" s="134" t="s">
        <v>415</v>
      </c>
      <c r="F7910" s="134" t="s">
        <v>487</v>
      </c>
      <c r="G7910" s="134" t="s">
        <v>970</v>
      </c>
      <c r="H7910" s="134" t="s">
        <v>1023</v>
      </c>
      <c r="I7910" s="134" t="s">
        <v>1</v>
      </c>
      <c r="J7910" s="135">
        <v>285793.7900000001</v>
      </c>
      <c r="K7910" s="135">
        <v>45117.569999999992</v>
      </c>
      <c r="L7910" s="135">
        <v>41359.479999999996</v>
      </c>
      <c r="M7910" s="150" t="str">
        <f t="shared" si="247"/>
        <v>201712</v>
      </c>
    </row>
    <row r="7911" spans="1:13" x14ac:dyDescent="0.25">
      <c r="A7911" s="35" t="str">
        <f>VLOOKUP(B7911,ResCat!$A$2:$B$269,2,FALSE)</f>
        <v>HMOMM</v>
      </c>
      <c r="B7911" s="68" t="str">
        <f>IF(ISNA(VLOOKUP(C7911,COA!$A$2:$B$340,2,FALSE)),"XXX",VLOOKUP(C7911,COA!$A$2:$B$340,2,FALSE))</f>
        <v>R15</v>
      </c>
      <c r="C7911" s="149" t="str">
        <f t="shared" si="248"/>
        <v>0017-1009-0064</v>
      </c>
      <c r="D7911" s="134" t="s">
        <v>455</v>
      </c>
      <c r="E7911" s="134" t="s">
        <v>415</v>
      </c>
      <c r="F7911" s="134" t="s">
        <v>487</v>
      </c>
      <c r="G7911" s="134" t="s">
        <v>1023</v>
      </c>
      <c r="H7911" s="134" t="s">
        <v>1023</v>
      </c>
      <c r="I7911" s="134" t="s">
        <v>2</v>
      </c>
      <c r="J7911" s="135">
        <v>120</v>
      </c>
      <c r="K7911" s="135">
        <v>0</v>
      </c>
      <c r="L7911" s="135">
        <v>0</v>
      </c>
      <c r="M7911" s="150" t="str">
        <f t="shared" si="247"/>
        <v>201801</v>
      </c>
    </row>
    <row r="7912" spans="1:13" x14ac:dyDescent="0.25">
      <c r="A7912" s="35" t="str">
        <f>VLOOKUP(B7912,ResCat!$A$2:$B$269,2,FALSE)</f>
        <v>HMOMM</v>
      </c>
      <c r="B7912" s="68" t="str">
        <f>IF(ISNA(VLOOKUP(C7912,COA!$A$2:$B$340,2,FALSE)),"XXX",VLOOKUP(C7912,COA!$A$2:$B$340,2,FALSE))</f>
        <v>R15</v>
      </c>
      <c r="C7912" s="149" t="str">
        <f t="shared" si="248"/>
        <v>0017-1009-0064</v>
      </c>
      <c r="D7912" s="134" t="s">
        <v>455</v>
      </c>
      <c r="E7912" s="134" t="s">
        <v>415</v>
      </c>
      <c r="F7912" s="134" t="s">
        <v>487</v>
      </c>
      <c r="G7912" s="134" t="s">
        <v>1023</v>
      </c>
      <c r="H7912" s="134" t="s">
        <v>1023</v>
      </c>
      <c r="I7912" s="134" t="s">
        <v>343</v>
      </c>
      <c r="J7912" s="135">
        <v>3682.0599999999995</v>
      </c>
      <c r="K7912" s="135">
        <v>298.93999999999983</v>
      </c>
      <c r="L7912" s="135">
        <v>159.23999999999981</v>
      </c>
      <c r="M7912" s="150" t="str">
        <f t="shared" si="247"/>
        <v>201801</v>
      </c>
    </row>
    <row r="7913" spans="1:13" x14ac:dyDescent="0.25">
      <c r="A7913" s="35" t="str">
        <f>VLOOKUP(B7913,ResCat!$A$2:$B$269,2,FALSE)</f>
        <v>HMOMM</v>
      </c>
      <c r="B7913" s="68" t="str">
        <f>IF(ISNA(VLOOKUP(C7913,COA!$A$2:$B$340,2,FALSE)),"XXX",VLOOKUP(C7913,COA!$A$2:$B$340,2,FALSE))</f>
        <v>R15</v>
      </c>
      <c r="C7913" s="149" t="str">
        <f t="shared" si="248"/>
        <v>0017-1009-0064</v>
      </c>
      <c r="D7913" s="134" t="s">
        <v>455</v>
      </c>
      <c r="E7913" s="134" t="s">
        <v>415</v>
      </c>
      <c r="F7913" s="134" t="s">
        <v>487</v>
      </c>
      <c r="G7913" s="134" t="s">
        <v>1023</v>
      </c>
      <c r="H7913" s="134" t="s">
        <v>1023</v>
      </c>
      <c r="I7913" s="134" t="s">
        <v>1</v>
      </c>
      <c r="J7913" s="135">
        <v>2500</v>
      </c>
      <c r="K7913" s="135">
        <v>976.08</v>
      </c>
      <c r="L7913" s="135">
        <v>777.69</v>
      </c>
      <c r="M7913" s="150" t="str">
        <f t="shared" si="247"/>
        <v>201801</v>
      </c>
    </row>
    <row r="7914" spans="1:13" x14ac:dyDescent="0.25">
      <c r="A7914" s="35" t="str">
        <f>VLOOKUP(B7914,ResCat!$A$2:$B$269,2,FALSE)</f>
        <v>PPOMM</v>
      </c>
      <c r="B7914" s="68" t="str">
        <f>IF(ISNA(VLOOKUP(C7914,COA!$A$2:$B$340,2,FALSE)),"XXX",VLOOKUP(C7914,COA!$A$2:$B$340,2,FALSE))</f>
        <v>M71</v>
      </c>
      <c r="C7914" s="149" t="str">
        <f t="shared" si="248"/>
        <v>0018-1002-0049</v>
      </c>
      <c r="D7914" s="134" t="s">
        <v>514</v>
      </c>
      <c r="E7914" s="134" t="s">
        <v>453</v>
      </c>
      <c r="F7914" s="134" t="s">
        <v>515</v>
      </c>
      <c r="G7914" s="134" t="s">
        <v>332</v>
      </c>
      <c r="H7914" s="134" t="s">
        <v>1023</v>
      </c>
      <c r="I7914" s="134" t="s">
        <v>343</v>
      </c>
      <c r="J7914" s="135">
        <v>2841.3</v>
      </c>
      <c r="K7914" s="135">
        <v>286.32</v>
      </c>
      <c r="L7914" s="135">
        <v>236.32</v>
      </c>
      <c r="M7914" s="150" t="str">
        <f t="shared" si="247"/>
        <v>201706</v>
      </c>
    </row>
    <row r="7915" spans="1:13" x14ac:dyDescent="0.25">
      <c r="A7915" s="35" t="str">
        <f>VLOOKUP(B7915,ResCat!$A$2:$B$269,2,FALSE)</f>
        <v>PPOMM</v>
      </c>
      <c r="B7915" s="68" t="str">
        <f>IF(ISNA(VLOOKUP(C7915,COA!$A$2:$B$340,2,FALSE)),"XXX",VLOOKUP(C7915,COA!$A$2:$B$340,2,FALSE))</f>
        <v>M71</v>
      </c>
      <c r="C7915" s="149" t="str">
        <f t="shared" si="248"/>
        <v>0018-1002-0049</v>
      </c>
      <c r="D7915" s="134" t="s">
        <v>514</v>
      </c>
      <c r="E7915" s="134" t="s">
        <v>453</v>
      </c>
      <c r="F7915" s="134" t="s">
        <v>515</v>
      </c>
      <c r="G7915" s="134" t="s">
        <v>335</v>
      </c>
      <c r="H7915" s="134" t="s">
        <v>1023</v>
      </c>
      <c r="I7915" s="134" t="s">
        <v>343</v>
      </c>
      <c r="J7915" s="135">
        <v>-954.66</v>
      </c>
      <c r="K7915" s="135">
        <v>-83.24</v>
      </c>
      <c r="L7915" s="135">
        <v>-33.24</v>
      </c>
      <c r="M7915" s="150" t="str">
        <f t="shared" si="247"/>
        <v>201707</v>
      </c>
    </row>
    <row r="7916" spans="1:13" x14ac:dyDescent="0.25">
      <c r="A7916" s="35" t="str">
        <f>VLOOKUP(B7916,ResCat!$A$2:$B$269,2,FALSE)</f>
        <v>PPOMM</v>
      </c>
      <c r="B7916" s="68" t="str">
        <f>IF(ISNA(VLOOKUP(C7916,COA!$A$2:$B$340,2,FALSE)),"XXX",VLOOKUP(C7916,COA!$A$2:$B$340,2,FALSE))</f>
        <v>M71</v>
      </c>
      <c r="C7916" s="149" t="str">
        <f t="shared" si="248"/>
        <v>0018-1002-0049</v>
      </c>
      <c r="D7916" s="134" t="s">
        <v>514</v>
      </c>
      <c r="E7916" s="134" t="s">
        <v>453</v>
      </c>
      <c r="F7916" s="134" t="s">
        <v>515</v>
      </c>
      <c r="G7916" s="134" t="s">
        <v>969</v>
      </c>
      <c r="H7916" s="134" t="s">
        <v>1023</v>
      </c>
      <c r="I7916" s="134" t="s">
        <v>343</v>
      </c>
      <c r="J7916" s="135">
        <v>-76.66</v>
      </c>
      <c r="K7916" s="135">
        <v>-63.61</v>
      </c>
      <c r="L7916" s="135">
        <v>-31.31</v>
      </c>
      <c r="M7916" s="150" t="str">
        <f t="shared" si="247"/>
        <v>201710</v>
      </c>
    </row>
    <row r="7917" spans="1:13" x14ac:dyDescent="0.25">
      <c r="A7917" s="35" t="str">
        <f>VLOOKUP(B7917,ResCat!$A$2:$B$269,2,FALSE)</f>
        <v>PPOMM</v>
      </c>
      <c r="B7917" s="68" t="str">
        <f>IF(ISNA(VLOOKUP(C7917,COA!$A$2:$B$340,2,FALSE)),"XXX",VLOOKUP(C7917,COA!$A$2:$B$340,2,FALSE))</f>
        <v>M71</v>
      </c>
      <c r="C7917" s="149" t="str">
        <f t="shared" si="248"/>
        <v>0018-1002-0049</v>
      </c>
      <c r="D7917" s="134" t="s">
        <v>514</v>
      </c>
      <c r="E7917" s="134" t="s">
        <v>453</v>
      </c>
      <c r="F7917" s="134" t="s">
        <v>515</v>
      </c>
      <c r="G7917" s="134" t="s">
        <v>961</v>
      </c>
      <c r="H7917" s="134" t="s">
        <v>1023</v>
      </c>
      <c r="I7917" s="134" t="s">
        <v>343</v>
      </c>
      <c r="J7917" s="135">
        <v>11608.17</v>
      </c>
      <c r="K7917" s="135">
        <v>4903.1799999999994</v>
      </c>
      <c r="L7917" s="135">
        <v>5104.3999999999996</v>
      </c>
      <c r="M7917" s="150" t="str">
        <f t="shared" si="247"/>
        <v>201711</v>
      </c>
    </row>
    <row r="7918" spans="1:13" x14ac:dyDescent="0.25">
      <c r="A7918" s="35" t="str">
        <f>VLOOKUP(B7918,ResCat!$A$2:$B$269,2,FALSE)</f>
        <v>PPOMM</v>
      </c>
      <c r="B7918" s="68" t="str">
        <f>IF(ISNA(VLOOKUP(C7918,COA!$A$2:$B$340,2,FALSE)),"XXX",VLOOKUP(C7918,COA!$A$2:$B$340,2,FALSE))</f>
        <v>M71</v>
      </c>
      <c r="C7918" s="149" t="str">
        <f t="shared" si="248"/>
        <v>0018-1002-0049</v>
      </c>
      <c r="D7918" s="134" t="s">
        <v>514</v>
      </c>
      <c r="E7918" s="134" t="s">
        <v>453</v>
      </c>
      <c r="F7918" s="134" t="s">
        <v>515</v>
      </c>
      <c r="G7918" s="134" t="s">
        <v>970</v>
      </c>
      <c r="H7918" s="134" t="s">
        <v>1023</v>
      </c>
      <c r="I7918" s="134" t="s">
        <v>343</v>
      </c>
      <c r="J7918" s="135">
        <v>251710.71999999994</v>
      </c>
      <c r="K7918" s="135">
        <v>109541.52999999996</v>
      </c>
      <c r="L7918" s="135">
        <v>103109.21999999997</v>
      </c>
      <c r="M7918" s="150" t="str">
        <f t="shared" si="247"/>
        <v>201712</v>
      </c>
    </row>
    <row r="7919" spans="1:13" x14ac:dyDescent="0.25">
      <c r="A7919" s="35" t="str">
        <f>VLOOKUP(B7919,ResCat!$A$2:$B$269,2,FALSE)</f>
        <v>PPOMM</v>
      </c>
      <c r="B7919" s="68" t="str">
        <f>IF(ISNA(VLOOKUP(C7919,COA!$A$2:$B$340,2,FALSE)),"XXX",VLOOKUP(C7919,COA!$A$2:$B$340,2,FALSE))</f>
        <v>M71</v>
      </c>
      <c r="C7919" s="149" t="str">
        <f t="shared" si="248"/>
        <v>0018-1002-0049</v>
      </c>
      <c r="D7919" s="134" t="s">
        <v>514</v>
      </c>
      <c r="E7919" s="134" t="s">
        <v>453</v>
      </c>
      <c r="F7919" s="134" t="s">
        <v>515</v>
      </c>
      <c r="G7919" s="134" t="s">
        <v>1023</v>
      </c>
      <c r="H7919" s="134" t="s">
        <v>1023</v>
      </c>
      <c r="I7919" s="134" t="s">
        <v>343</v>
      </c>
      <c r="J7919" s="135">
        <v>1035215.0199999966</v>
      </c>
      <c r="K7919" s="135">
        <v>435119.55</v>
      </c>
      <c r="L7919" s="135">
        <v>404209.8000000001</v>
      </c>
      <c r="M7919" s="150" t="str">
        <f t="shared" si="247"/>
        <v>201801</v>
      </c>
    </row>
    <row r="7920" spans="1:13" x14ac:dyDescent="0.25">
      <c r="A7920" s="35" t="str">
        <f>VLOOKUP(B7920,ResCat!$A$2:$B$269,2,FALSE)</f>
        <v>XXX</v>
      </c>
      <c r="B7920" s="68" t="str">
        <f>IF(ISNA(VLOOKUP(C7920,COA!$A$2:$B$340,2,FALSE)),"XXX",VLOOKUP(C7920,COA!$A$2:$B$340,2,FALSE))</f>
        <v>M72</v>
      </c>
      <c r="C7920" s="149" t="str">
        <f t="shared" si="248"/>
        <v>0018-1002-0050</v>
      </c>
      <c r="D7920" s="134" t="s">
        <v>514</v>
      </c>
      <c r="E7920" s="134" t="s">
        <v>453</v>
      </c>
      <c r="F7920" s="134" t="s">
        <v>519</v>
      </c>
      <c r="G7920" s="134" t="s">
        <v>1023</v>
      </c>
      <c r="H7920" s="134" t="s">
        <v>1023</v>
      </c>
      <c r="I7920" s="134" t="s">
        <v>343</v>
      </c>
      <c r="J7920" s="135">
        <v>12694.380000000001</v>
      </c>
      <c r="K7920" s="135">
        <v>6349.6799999999994</v>
      </c>
      <c r="L7920" s="135">
        <v>5748.5599999999995</v>
      </c>
      <c r="M7920" s="150" t="str">
        <f t="shared" si="247"/>
        <v>201801</v>
      </c>
    </row>
    <row r="7921" spans="1:13" x14ac:dyDescent="0.25">
      <c r="A7921" s="35" t="str">
        <f>VLOOKUP(B7921,ResCat!$A$2:$B$269,2,FALSE)</f>
        <v>PPOMM</v>
      </c>
      <c r="B7921" s="68" t="str">
        <f>IF(ISNA(VLOOKUP(C7921,COA!$A$2:$B$340,2,FALSE)),"XXX",VLOOKUP(C7921,COA!$A$2:$B$340,2,FALSE))</f>
        <v>M71</v>
      </c>
      <c r="C7921" s="149" t="str">
        <f t="shared" si="248"/>
        <v>0018-1003-0049</v>
      </c>
      <c r="D7921" s="134" t="s">
        <v>514</v>
      </c>
      <c r="E7921" s="134" t="s">
        <v>448</v>
      </c>
      <c r="F7921" s="134" t="s">
        <v>515</v>
      </c>
      <c r="G7921" s="134" t="s">
        <v>4</v>
      </c>
      <c r="H7921" s="134" t="s">
        <v>1023</v>
      </c>
      <c r="I7921" s="134" t="s">
        <v>343</v>
      </c>
      <c r="J7921" s="135">
        <v>-161</v>
      </c>
      <c r="K7921" s="135">
        <v>-161</v>
      </c>
      <c r="L7921" s="135">
        <v>-111</v>
      </c>
      <c r="M7921" s="150" t="str">
        <f t="shared" si="247"/>
        <v>201708</v>
      </c>
    </row>
    <row r="7922" spans="1:13" x14ac:dyDescent="0.25">
      <c r="A7922" s="35" t="str">
        <f>VLOOKUP(B7922,ResCat!$A$2:$B$269,2,FALSE)</f>
        <v>PPOMM</v>
      </c>
      <c r="B7922" s="68" t="str">
        <f>IF(ISNA(VLOOKUP(C7922,COA!$A$2:$B$340,2,FALSE)),"XXX",VLOOKUP(C7922,COA!$A$2:$B$340,2,FALSE))</f>
        <v>M71</v>
      </c>
      <c r="C7922" s="149" t="str">
        <f t="shared" si="248"/>
        <v>0018-1003-0049</v>
      </c>
      <c r="D7922" s="134" t="s">
        <v>514</v>
      </c>
      <c r="E7922" s="134" t="s">
        <v>448</v>
      </c>
      <c r="F7922" s="134" t="s">
        <v>515</v>
      </c>
      <c r="G7922" s="134" t="s">
        <v>969</v>
      </c>
      <c r="H7922" s="134" t="s">
        <v>1023</v>
      </c>
      <c r="I7922" s="134" t="s">
        <v>343</v>
      </c>
      <c r="J7922" s="135">
        <v>211.06000000000003</v>
      </c>
      <c r="K7922" s="135">
        <v>-23</v>
      </c>
      <c r="L7922" s="135">
        <v>-16.86</v>
      </c>
      <c r="M7922" s="150" t="str">
        <f t="shared" si="247"/>
        <v>201710</v>
      </c>
    </row>
    <row r="7923" spans="1:13" x14ac:dyDescent="0.25">
      <c r="A7923" s="35" t="str">
        <f>VLOOKUP(B7923,ResCat!$A$2:$B$269,2,FALSE)</f>
        <v>PPOMM</v>
      </c>
      <c r="B7923" s="68" t="str">
        <f>IF(ISNA(VLOOKUP(C7923,COA!$A$2:$B$340,2,FALSE)),"XXX",VLOOKUP(C7923,COA!$A$2:$B$340,2,FALSE))</f>
        <v>M71</v>
      </c>
      <c r="C7923" s="149" t="str">
        <f t="shared" si="248"/>
        <v>0018-1003-0049</v>
      </c>
      <c r="D7923" s="134" t="s">
        <v>514</v>
      </c>
      <c r="E7923" s="134" t="s">
        <v>448</v>
      </c>
      <c r="F7923" s="134" t="s">
        <v>515</v>
      </c>
      <c r="G7923" s="134" t="s">
        <v>961</v>
      </c>
      <c r="H7923" s="134" t="s">
        <v>1023</v>
      </c>
      <c r="I7923" s="134" t="s">
        <v>343</v>
      </c>
      <c r="J7923" s="135">
        <v>-850.29</v>
      </c>
      <c r="K7923" s="135">
        <v>-429.33</v>
      </c>
      <c r="L7923" s="135">
        <v>-387.04999999999995</v>
      </c>
      <c r="M7923" s="150" t="str">
        <f t="shared" si="247"/>
        <v>201711</v>
      </c>
    </row>
    <row r="7924" spans="1:13" x14ac:dyDescent="0.25">
      <c r="A7924" s="35" t="str">
        <f>VLOOKUP(B7924,ResCat!$A$2:$B$269,2,FALSE)</f>
        <v>PPOMM</v>
      </c>
      <c r="B7924" s="68" t="str">
        <f>IF(ISNA(VLOOKUP(C7924,COA!$A$2:$B$340,2,FALSE)),"XXX",VLOOKUP(C7924,COA!$A$2:$B$340,2,FALSE))</f>
        <v>M71</v>
      </c>
      <c r="C7924" s="149" t="str">
        <f t="shared" si="248"/>
        <v>0018-1003-0049</v>
      </c>
      <c r="D7924" s="134" t="s">
        <v>514</v>
      </c>
      <c r="E7924" s="134" t="s">
        <v>448</v>
      </c>
      <c r="F7924" s="134" t="s">
        <v>515</v>
      </c>
      <c r="G7924" s="134" t="s">
        <v>970</v>
      </c>
      <c r="H7924" s="134" t="s">
        <v>1023</v>
      </c>
      <c r="I7924" s="134" t="s">
        <v>343</v>
      </c>
      <c r="J7924" s="135">
        <v>379560.16000000108</v>
      </c>
      <c r="K7924" s="135">
        <v>148622.9399999998</v>
      </c>
      <c r="L7924" s="135">
        <v>132171.20000000019</v>
      </c>
      <c r="M7924" s="150" t="str">
        <f t="shared" si="247"/>
        <v>201712</v>
      </c>
    </row>
    <row r="7925" spans="1:13" x14ac:dyDescent="0.25">
      <c r="A7925" s="35" t="str">
        <f>VLOOKUP(B7925,ResCat!$A$2:$B$269,2,FALSE)</f>
        <v>PPOMM</v>
      </c>
      <c r="B7925" s="68" t="str">
        <f>IF(ISNA(VLOOKUP(C7925,COA!$A$2:$B$340,2,FALSE)),"XXX",VLOOKUP(C7925,COA!$A$2:$B$340,2,FALSE))</f>
        <v>M71</v>
      </c>
      <c r="C7925" s="149" t="str">
        <f t="shared" si="248"/>
        <v>0018-1003-0049</v>
      </c>
      <c r="D7925" s="134" t="s">
        <v>514</v>
      </c>
      <c r="E7925" s="134" t="s">
        <v>448</v>
      </c>
      <c r="F7925" s="134" t="s">
        <v>515</v>
      </c>
      <c r="G7925" s="134" t="s">
        <v>1023</v>
      </c>
      <c r="H7925" s="134" t="s">
        <v>1023</v>
      </c>
      <c r="I7925" s="134" t="s">
        <v>343</v>
      </c>
      <c r="J7925" s="135">
        <v>1935870.2899999882</v>
      </c>
      <c r="K7925" s="135">
        <v>822096.96999999916</v>
      </c>
      <c r="L7925" s="135">
        <v>740660.45000000042</v>
      </c>
      <c r="M7925" s="150" t="str">
        <f t="shared" si="247"/>
        <v>201801</v>
      </c>
    </row>
    <row r="7926" spans="1:13" x14ac:dyDescent="0.25">
      <c r="A7926" s="35" t="str">
        <f>VLOOKUP(B7926,ResCat!$A$2:$B$269,2,FALSE)</f>
        <v>PPOMM</v>
      </c>
      <c r="B7926" s="68" t="str">
        <f>IF(ISNA(VLOOKUP(C7926,COA!$A$2:$B$340,2,FALSE)),"XXX",VLOOKUP(C7926,COA!$A$2:$B$340,2,FALSE))</f>
        <v>M74</v>
      </c>
      <c r="C7926" s="149" t="str">
        <f t="shared" si="248"/>
        <v>0018-1004-0049</v>
      </c>
      <c r="D7926" s="134" t="s">
        <v>514</v>
      </c>
      <c r="E7926" s="134" t="s">
        <v>446</v>
      </c>
      <c r="F7926" s="134" t="s">
        <v>515</v>
      </c>
      <c r="G7926" s="134" t="s">
        <v>970</v>
      </c>
      <c r="H7926" s="134" t="s">
        <v>1023</v>
      </c>
      <c r="I7926" s="134" t="s">
        <v>343</v>
      </c>
      <c r="J7926" s="135">
        <v>60905.599999999999</v>
      </c>
      <c r="K7926" s="135">
        <v>29089.180000000004</v>
      </c>
      <c r="L7926" s="135">
        <v>26742.839999999997</v>
      </c>
      <c r="M7926" s="150" t="str">
        <f t="shared" si="247"/>
        <v>201712</v>
      </c>
    </row>
    <row r="7927" spans="1:13" x14ac:dyDescent="0.25">
      <c r="A7927" s="35" t="str">
        <f>VLOOKUP(B7927,ResCat!$A$2:$B$269,2,FALSE)</f>
        <v>PPOMM</v>
      </c>
      <c r="B7927" s="68" t="str">
        <f>IF(ISNA(VLOOKUP(C7927,COA!$A$2:$B$340,2,FALSE)),"XXX",VLOOKUP(C7927,COA!$A$2:$B$340,2,FALSE))</f>
        <v>M74</v>
      </c>
      <c r="C7927" s="149" t="str">
        <f t="shared" si="248"/>
        <v>0018-1004-0049</v>
      </c>
      <c r="D7927" s="134" t="s">
        <v>514</v>
      </c>
      <c r="E7927" s="134" t="s">
        <v>446</v>
      </c>
      <c r="F7927" s="134" t="s">
        <v>515</v>
      </c>
      <c r="G7927" s="134" t="s">
        <v>1023</v>
      </c>
      <c r="H7927" s="134" t="s">
        <v>1023</v>
      </c>
      <c r="I7927" s="134" t="s">
        <v>343</v>
      </c>
      <c r="J7927" s="135">
        <v>173646.18000000002</v>
      </c>
      <c r="K7927" s="135">
        <v>73986.740000000107</v>
      </c>
      <c r="L7927" s="135">
        <v>68222.83000000006</v>
      </c>
      <c r="M7927" s="150" t="str">
        <f t="shared" si="247"/>
        <v>201801</v>
      </c>
    </row>
    <row r="7928" spans="1:13" x14ac:dyDescent="0.25">
      <c r="A7928" s="35" t="str">
        <f>VLOOKUP(B7928,ResCat!$A$2:$B$269,2,FALSE)</f>
        <v>PPOMM</v>
      </c>
      <c r="B7928" s="68" t="str">
        <f>IF(ISNA(VLOOKUP(C7928,COA!$A$2:$B$340,2,FALSE)),"XXX",VLOOKUP(C7928,COA!$A$2:$B$340,2,FALSE))</f>
        <v>M74</v>
      </c>
      <c r="C7928" s="149" t="str">
        <f t="shared" si="248"/>
        <v>0018-1005-0049</v>
      </c>
      <c r="D7928" s="134" t="s">
        <v>514</v>
      </c>
      <c r="E7928" s="134" t="s">
        <v>447</v>
      </c>
      <c r="F7928" s="134" t="s">
        <v>515</v>
      </c>
      <c r="G7928" s="134" t="s">
        <v>970</v>
      </c>
      <c r="H7928" s="134" t="s">
        <v>1023</v>
      </c>
      <c r="I7928" s="134" t="s">
        <v>343</v>
      </c>
      <c r="J7928" s="135">
        <v>31014.51000000002</v>
      </c>
      <c r="K7928" s="135">
        <v>6954.16</v>
      </c>
      <c r="L7928" s="135">
        <v>5927.9399999999987</v>
      </c>
      <c r="M7928" s="150" t="str">
        <f t="shared" si="247"/>
        <v>201712</v>
      </c>
    </row>
    <row r="7929" spans="1:13" x14ac:dyDescent="0.25">
      <c r="A7929" s="35" t="str">
        <f>VLOOKUP(B7929,ResCat!$A$2:$B$269,2,FALSE)</f>
        <v>PPOMM</v>
      </c>
      <c r="B7929" s="68" t="str">
        <f>IF(ISNA(VLOOKUP(C7929,COA!$A$2:$B$340,2,FALSE)),"XXX",VLOOKUP(C7929,COA!$A$2:$B$340,2,FALSE))</f>
        <v>M74</v>
      </c>
      <c r="C7929" s="149" t="str">
        <f t="shared" si="248"/>
        <v>0018-1005-0049</v>
      </c>
      <c r="D7929" s="134" t="s">
        <v>514</v>
      </c>
      <c r="E7929" s="134" t="s">
        <v>447</v>
      </c>
      <c r="F7929" s="134" t="s">
        <v>515</v>
      </c>
      <c r="G7929" s="134" t="s">
        <v>1023</v>
      </c>
      <c r="H7929" s="134" t="s">
        <v>1023</v>
      </c>
      <c r="I7929" s="134" t="s">
        <v>343</v>
      </c>
      <c r="J7929" s="135">
        <v>96787.62999999999</v>
      </c>
      <c r="K7929" s="135">
        <v>31411.97</v>
      </c>
      <c r="L7929" s="135">
        <v>22273.980000000007</v>
      </c>
      <c r="M7929" s="150" t="str">
        <f t="shared" si="247"/>
        <v>201801</v>
      </c>
    </row>
    <row r="7930" spans="1:13" x14ac:dyDescent="0.25">
      <c r="A7930" s="35" t="str">
        <f>VLOOKUP(B7930,ResCat!$A$2:$B$269,2,FALSE)</f>
        <v>PPOMM</v>
      </c>
      <c r="B7930" s="68" t="str">
        <f>IF(ISNA(VLOOKUP(C7930,COA!$A$2:$B$340,2,FALSE)),"XXX",VLOOKUP(C7930,COA!$A$2:$B$340,2,FALSE))</f>
        <v>M61</v>
      </c>
      <c r="C7930" s="149" t="str">
        <f t="shared" si="248"/>
        <v>0018-1009-0045</v>
      </c>
      <c r="D7930" s="134" t="s">
        <v>514</v>
      </c>
      <c r="E7930" s="134" t="s">
        <v>415</v>
      </c>
      <c r="F7930" s="134" t="s">
        <v>516</v>
      </c>
      <c r="G7930" s="134" t="s">
        <v>318</v>
      </c>
      <c r="H7930" s="134" t="s">
        <v>1023</v>
      </c>
      <c r="I7930" s="134" t="s">
        <v>343</v>
      </c>
      <c r="J7930" s="135">
        <v>48.63</v>
      </c>
      <c r="K7930" s="135">
        <v>48.63</v>
      </c>
      <c r="L7930" s="135">
        <v>48.63</v>
      </c>
      <c r="M7930" s="150" t="str">
        <f t="shared" si="247"/>
        <v>201611</v>
      </c>
    </row>
    <row r="7931" spans="1:13" x14ac:dyDescent="0.25">
      <c r="A7931" s="35" t="str">
        <f>VLOOKUP(B7931,ResCat!$A$2:$B$269,2,FALSE)</f>
        <v>PPOMM</v>
      </c>
      <c r="B7931" s="68" t="str">
        <f>IF(ISNA(VLOOKUP(C7931,COA!$A$2:$B$340,2,FALSE)),"XXX",VLOOKUP(C7931,COA!$A$2:$B$340,2,FALSE))</f>
        <v>M61</v>
      </c>
      <c r="C7931" s="149" t="str">
        <f t="shared" si="248"/>
        <v>0018-1009-0045</v>
      </c>
      <c r="D7931" s="134" t="s">
        <v>514</v>
      </c>
      <c r="E7931" s="134" t="s">
        <v>415</v>
      </c>
      <c r="F7931" s="134" t="s">
        <v>516</v>
      </c>
      <c r="G7931" s="134" t="s">
        <v>324</v>
      </c>
      <c r="H7931" s="134" t="s">
        <v>1023</v>
      </c>
      <c r="I7931" s="134" t="s">
        <v>343</v>
      </c>
      <c r="J7931" s="135">
        <v>-1542.3300000000002</v>
      </c>
      <c r="K7931" s="135">
        <v>-86.539999999999992</v>
      </c>
      <c r="L7931" s="135">
        <v>-19.850000000000001</v>
      </c>
      <c r="M7931" s="150" t="str">
        <f t="shared" si="247"/>
        <v>201702</v>
      </c>
    </row>
    <row r="7932" spans="1:13" x14ac:dyDescent="0.25">
      <c r="A7932" s="35" t="str">
        <f>VLOOKUP(B7932,ResCat!$A$2:$B$269,2,FALSE)</f>
        <v>PPOMM</v>
      </c>
      <c r="B7932" s="68" t="str">
        <f>IF(ISNA(VLOOKUP(C7932,COA!$A$2:$B$340,2,FALSE)),"XXX",VLOOKUP(C7932,COA!$A$2:$B$340,2,FALSE))</f>
        <v>M61</v>
      </c>
      <c r="C7932" s="149" t="str">
        <f t="shared" si="248"/>
        <v>0018-1009-0045</v>
      </c>
      <c r="D7932" s="134" t="s">
        <v>514</v>
      </c>
      <c r="E7932" s="134" t="s">
        <v>415</v>
      </c>
      <c r="F7932" s="134" t="s">
        <v>516</v>
      </c>
      <c r="G7932" s="134" t="s">
        <v>330</v>
      </c>
      <c r="H7932" s="134" t="s">
        <v>1023</v>
      </c>
      <c r="I7932" s="134" t="s">
        <v>343</v>
      </c>
      <c r="J7932" s="135">
        <v>-895.94</v>
      </c>
      <c r="K7932" s="135">
        <v>-721.31999999999994</v>
      </c>
      <c r="L7932" s="135">
        <v>-639.15</v>
      </c>
      <c r="M7932" s="150" t="str">
        <f t="shared" si="247"/>
        <v>201705</v>
      </c>
    </row>
    <row r="7933" spans="1:13" x14ac:dyDescent="0.25">
      <c r="A7933" s="35" t="str">
        <f>VLOOKUP(B7933,ResCat!$A$2:$B$269,2,FALSE)</f>
        <v>PPOMM</v>
      </c>
      <c r="B7933" s="68" t="str">
        <f>IF(ISNA(VLOOKUP(C7933,COA!$A$2:$B$340,2,FALSE)),"XXX",VLOOKUP(C7933,COA!$A$2:$B$340,2,FALSE))</f>
        <v>M61</v>
      </c>
      <c r="C7933" s="149" t="str">
        <f t="shared" si="248"/>
        <v>0018-1009-0045</v>
      </c>
      <c r="D7933" s="134" t="s">
        <v>514</v>
      </c>
      <c r="E7933" s="134" t="s">
        <v>415</v>
      </c>
      <c r="F7933" s="134" t="s">
        <v>516</v>
      </c>
      <c r="G7933" s="134" t="s">
        <v>4</v>
      </c>
      <c r="H7933" s="134" t="s">
        <v>1023</v>
      </c>
      <c r="I7933" s="134" t="s">
        <v>343</v>
      </c>
      <c r="J7933" s="135">
        <v>-581.91</v>
      </c>
      <c r="K7933" s="135">
        <v>-381.07</v>
      </c>
      <c r="L7933" s="135">
        <v>-269.53999999999996</v>
      </c>
      <c r="M7933" s="150" t="str">
        <f t="shared" si="247"/>
        <v>201708</v>
      </c>
    </row>
    <row r="7934" spans="1:13" x14ac:dyDescent="0.25">
      <c r="A7934" s="35" t="str">
        <f>VLOOKUP(B7934,ResCat!$A$2:$B$269,2,FALSE)</f>
        <v>PPOMM</v>
      </c>
      <c r="B7934" s="68" t="str">
        <f>IF(ISNA(VLOOKUP(C7934,COA!$A$2:$B$340,2,FALSE)),"XXX",VLOOKUP(C7934,COA!$A$2:$B$340,2,FALSE))</f>
        <v>M61</v>
      </c>
      <c r="C7934" s="149" t="str">
        <f t="shared" si="248"/>
        <v>0018-1009-0045</v>
      </c>
      <c r="D7934" s="134" t="s">
        <v>514</v>
      </c>
      <c r="E7934" s="134" t="s">
        <v>415</v>
      </c>
      <c r="F7934" s="134" t="s">
        <v>516</v>
      </c>
      <c r="G7934" s="134" t="s">
        <v>511</v>
      </c>
      <c r="H7934" s="134" t="s">
        <v>1023</v>
      </c>
      <c r="I7934" s="134" t="s">
        <v>343</v>
      </c>
      <c r="J7934" s="135">
        <v>-1502.6200000000001</v>
      </c>
      <c r="K7934" s="135">
        <v>-98.97</v>
      </c>
      <c r="L7934" s="135">
        <v>-55.17</v>
      </c>
      <c r="M7934" s="150" t="str">
        <f t="shared" si="247"/>
        <v>201709</v>
      </c>
    </row>
    <row r="7935" spans="1:13" x14ac:dyDescent="0.25">
      <c r="A7935" s="35" t="str">
        <f>VLOOKUP(B7935,ResCat!$A$2:$B$269,2,FALSE)</f>
        <v>PPOMM</v>
      </c>
      <c r="B7935" s="68" t="str">
        <f>IF(ISNA(VLOOKUP(C7935,COA!$A$2:$B$340,2,FALSE)),"XXX",VLOOKUP(C7935,COA!$A$2:$B$340,2,FALSE))</f>
        <v>M61</v>
      </c>
      <c r="C7935" s="149" t="str">
        <f t="shared" si="248"/>
        <v>0018-1009-0045</v>
      </c>
      <c r="D7935" s="134" t="s">
        <v>514</v>
      </c>
      <c r="E7935" s="134" t="s">
        <v>415</v>
      </c>
      <c r="F7935" s="134" t="s">
        <v>516</v>
      </c>
      <c r="G7935" s="134" t="s">
        <v>969</v>
      </c>
      <c r="H7935" s="134" t="s">
        <v>1023</v>
      </c>
      <c r="I7935" s="134" t="s">
        <v>343</v>
      </c>
      <c r="J7935" s="135">
        <v>50.01</v>
      </c>
      <c r="K7935" s="135">
        <v>115.27</v>
      </c>
      <c r="L7935" s="135">
        <v>89.27</v>
      </c>
      <c r="M7935" s="150" t="str">
        <f t="shared" si="247"/>
        <v>201710</v>
      </c>
    </row>
    <row r="7936" spans="1:13" x14ac:dyDescent="0.25">
      <c r="A7936" s="35" t="str">
        <f>VLOOKUP(B7936,ResCat!$A$2:$B$269,2,FALSE)</f>
        <v>PPOMM</v>
      </c>
      <c r="B7936" s="68" t="str">
        <f>IF(ISNA(VLOOKUP(C7936,COA!$A$2:$B$340,2,FALSE)),"XXX",VLOOKUP(C7936,COA!$A$2:$B$340,2,FALSE))</f>
        <v>M61</v>
      </c>
      <c r="C7936" s="149" t="str">
        <f t="shared" si="248"/>
        <v>0018-1009-0045</v>
      </c>
      <c r="D7936" s="134" t="s">
        <v>514</v>
      </c>
      <c r="E7936" s="134" t="s">
        <v>415</v>
      </c>
      <c r="F7936" s="134" t="s">
        <v>516</v>
      </c>
      <c r="G7936" s="134" t="s">
        <v>961</v>
      </c>
      <c r="H7936" s="134" t="s">
        <v>1023</v>
      </c>
      <c r="I7936" s="134" t="s">
        <v>343</v>
      </c>
      <c r="J7936" s="135">
        <v>1197.17</v>
      </c>
      <c r="K7936" s="135">
        <v>709.84000000000037</v>
      </c>
      <c r="L7936" s="135">
        <v>711.36999999999989</v>
      </c>
      <c r="M7936" s="150" t="str">
        <f t="shared" si="247"/>
        <v>201711</v>
      </c>
    </row>
    <row r="7937" spans="1:13" x14ac:dyDescent="0.25">
      <c r="A7937" s="35" t="str">
        <f>VLOOKUP(B7937,ResCat!$A$2:$B$269,2,FALSE)</f>
        <v>PPOMM</v>
      </c>
      <c r="B7937" s="68" t="str">
        <f>IF(ISNA(VLOOKUP(C7937,COA!$A$2:$B$340,2,FALSE)),"XXX",VLOOKUP(C7937,COA!$A$2:$B$340,2,FALSE))</f>
        <v>M61</v>
      </c>
      <c r="C7937" s="149" t="str">
        <f t="shared" si="248"/>
        <v>0018-1009-0045</v>
      </c>
      <c r="D7937" s="134" t="s">
        <v>514</v>
      </c>
      <c r="E7937" s="134" t="s">
        <v>415</v>
      </c>
      <c r="F7937" s="134" t="s">
        <v>516</v>
      </c>
      <c r="G7937" s="134" t="s">
        <v>970</v>
      </c>
      <c r="H7937" s="134" t="s">
        <v>1023</v>
      </c>
      <c r="I7937" s="134" t="s">
        <v>343</v>
      </c>
      <c r="J7937" s="135">
        <v>1643385.9499999913</v>
      </c>
      <c r="K7937" s="135">
        <v>673121.1100000008</v>
      </c>
      <c r="L7937" s="135">
        <v>576608.67999999912</v>
      </c>
      <c r="M7937" s="150" t="str">
        <f t="shared" si="247"/>
        <v>201712</v>
      </c>
    </row>
    <row r="7938" spans="1:13" x14ac:dyDescent="0.25">
      <c r="A7938" s="35" t="str">
        <f>VLOOKUP(B7938,ResCat!$A$2:$B$269,2,FALSE)</f>
        <v>PPOMM</v>
      </c>
      <c r="B7938" s="68" t="str">
        <f>IF(ISNA(VLOOKUP(C7938,COA!$A$2:$B$340,2,FALSE)),"XXX",VLOOKUP(C7938,COA!$A$2:$B$340,2,FALSE))</f>
        <v>M61</v>
      </c>
      <c r="C7938" s="149" t="str">
        <f t="shared" si="248"/>
        <v>0018-1009-0045</v>
      </c>
      <c r="D7938" s="134" t="s">
        <v>514</v>
      </c>
      <c r="E7938" s="134" t="s">
        <v>415</v>
      </c>
      <c r="F7938" s="134" t="s">
        <v>516</v>
      </c>
      <c r="G7938" s="134" t="s">
        <v>1023</v>
      </c>
      <c r="H7938" s="134" t="s">
        <v>1023</v>
      </c>
      <c r="I7938" s="134" t="s">
        <v>343</v>
      </c>
      <c r="J7938" s="135">
        <v>8188146.1500000488</v>
      </c>
      <c r="K7938" s="135">
        <v>3447906.7500000577</v>
      </c>
      <c r="L7938" s="135">
        <v>2704617.4800000349</v>
      </c>
      <c r="M7938" s="150" t="str">
        <f t="shared" si="247"/>
        <v>201801</v>
      </c>
    </row>
    <row r="7939" spans="1:13" x14ac:dyDescent="0.25">
      <c r="A7939" s="35" t="str">
        <f>VLOOKUP(B7939,ResCat!$A$2:$B$269,2,FALSE)</f>
        <v>PPOMM</v>
      </c>
      <c r="B7939" s="68" t="str">
        <f>IF(ISNA(VLOOKUP(C7939,COA!$A$2:$B$340,2,FALSE)),"XXX",VLOOKUP(C7939,COA!$A$2:$B$340,2,FALSE))</f>
        <v>M92</v>
      </c>
      <c r="C7939" s="149" t="str">
        <f t="shared" si="248"/>
        <v>0018-1009-0046</v>
      </c>
      <c r="D7939" s="134" t="s">
        <v>514</v>
      </c>
      <c r="E7939" s="134" t="s">
        <v>415</v>
      </c>
      <c r="F7939" s="134" t="s">
        <v>517</v>
      </c>
      <c r="G7939" s="134" t="s">
        <v>322</v>
      </c>
      <c r="H7939" s="134" t="s">
        <v>1023</v>
      </c>
      <c r="I7939" s="134" t="s">
        <v>343</v>
      </c>
      <c r="J7939" s="135">
        <v>688.17</v>
      </c>
      <c r="K7939" s="135">
        <v>688.17</v>
      </c>
      <c r="L7939" s="135">
        <v>488.6</v>
      </c>
      <c r="M7939" s="150" t="str">
        <f t="shared" si="247"/>
        <v>201701</v>
      </c>
    </row>
    <row r="7940" spans="1:13" x14ac:dyDescent="0.25">
      <c r="A7940" s="35" t="str">
        <f>VLOOKUP(B7940,ResCat!$A$2:$B$269,2,FALSE)</f>
        <v>PPOMM</v>
      </c>
      <c r="B7940" s="68" t="str">
        <f>IF(ISNA(VLOOKUP(C7940,COA!$A$2:$B$340,2,FALSE)),"XXX",VLOOKUP(C7940,COA!$A$2:$B$340,2,FALSE))</f>
        <v>M92</v>
      </c>
      <c r="C7940" s="149" t="str">
        <f t="shared" si="248"/>
        <v>0018-1009-0046</v>
      </c>
      <c r="D7940" s="134" t="s">
        <v>514</v>
      </c>
      <c r="E7940" s="134" t="s">
        <v>415</v>
      </c>
      <c r="F7940" s="134" t="s">
        <v>517</v>
      </c>
      <c r="G7940" s="134" t="s">
        <v>324</v>
      </c>
      <c r="H7940" s="134" t="s">
        <v>1023</v>
      </c>
      <c r="I7940" s="134" t="s">
        <v>343</v>
      </c>
      <c r="J7940" s="135">
        <v>354.72</v>
      </c>
      <c r="K7940" s="135">
        <v>389.05</v>
      </c>
      <c r="L7940" s="135">
        <v>17.04</v>
      </c>
      <c r="M7940" s="150" t="str">
        <f t="shared" ref="M7940:M8003" si="249">IF(G7940&lt;$M$1,$M$1,G7940)</f>
        <v>201702</v>
      </c>
    </row>
    <row r="7941" spans="1:13" x14ac:dyDescent="0.25">
      <c r="A7941" s="35" t="str">
        <f>VLOOKUP(B7941,ResCat!$A$2:$B$269,2,FALSE)</f>
        <v>PPOMM</v>
      </c>
      <c r="B7941" s="68" t="str">
        <f>IF(ISNA(VLOOKUP(C7941,COA!$A$2:$B$340,2,FALSE)),"XXX",VLOOKUP(C7941,COA!$A$2:$B$340,2,FALSE))</f>
        <v>M92</v>
      </c>
      <c r="C7941" s="149" t="str">
        <f t="shared" ref="C7941:C8004" si="250">D7941&amp;"-"&amp;E7941&amp;"-"&amp;F7941</f>
        <v>0018-1009-0046</v>
      </c>
      <c r="D7941" s="134" t="s">
        <v>514</v>
      </c>
      <c r="E7941" s="134" t="s">
        <v>415</v>
      </c>
      <c r="F7941" s="134" t="s">
        <v>517</v>
      </c>
      <c r="G7941" s="134" t="s">
        <v>326</v>
      </c>
      <c r="H7941" s="134" t="s">
        <v>1023</v>
      </c>
      <c r="I7941" s="134" t="s">
        <v>343</v>
      </c>
      <c r="J7941" s="135">
        <v>148.16</v>
      </c>
      <c r="K7941" s="135">
        <v>148.16</v>
      </c>
      <c r="L7941" s="135">
        <v>134.10000000000002</v>
      </c>
      <c r="M7941" s="150" t="str">
        <f t="shared" si="249"/>
        <v>201703</v>
      </c>
    </row>
    <row r="7942" spans="1:13" x14ac:dyDescent="0.25">
      <c r="A7942" s="35" t="str">
        <f>VLOOKUP(B7942,ResCat!$A$2:$B$269,2,FALSE)</f>
        <v>PPOMM</v>
      </c>
      <c r="B7942" s="68" t="str">
        <f>IF(ISNA(VLOOKUP(C7942,COA!$A$2:$B$340,2,FALSE)),"XXX",VLOOKUP(C7942,COA!$A$2:$B$340,2,FALSE))</f>
        <v>M92</v>
      </c>
      <c r="C7942" s="149" t="str">
        <f t="shared" si="250"/>
        <v>0018-1009-0046</v>
      </c>
      <c r="D7942" s="134" t="s">
        <v>514</v>
      </c>
      <c r="E7942" s="134" t="s">
        <v>415</v>
      </c>
      <c r="F7942" s="134" t="s">
        <v>517</v>
      </c>
      <c r="G7942" s="134" t="s">
        <v>328</v>
      </c>
      <c r="H7942" s="134" t="s">
        <v>1023</v>
      </c>
      <c r="I7942" s="134" t="s">
        <v>343</v>
      </c>
      <c r="J7942" s="135">
        <v>169.54</v>
      </c>
      <c r="K7942" s="135">
        <v>169.54</v>
      </c>
      <c r="L7942" s="135">
        <v>156.60999999999999</v>
      </c>
      <c r="M7942" s="150" t="str">
        <f t="shared" si="249"/>
        <v>201704</v>
      </c>
    </row>
    <row r="7943" spans="1:13" x14ac:dyDescent="0.25">
      <c r="A7943" s="35" t="str">
        <f>VLOOKUP(B7943,ResCat!$A$2:$B$269,2,FALSE)</f>
        <v>PPOMM</v>
      </c>
      <c r="B7943" s="68" t="str">
        <f>IF(ISNA(VLOOKUP(C7943,COA!$A$2:$B$340,2,FALSE)),"XXX",VLOOKUP(C7943,COA!$A$2:$B$340,2,FALSE))</f>
        <v>M92</v>
      </c>
      <c r="C7943" s="149" t="str">
        <f t="shared" si="250"/>
        <v>0018-1009-0046</v>
      </c>
      <c r="D7943" s="134" t="s">
        <v>514</v>
      </c>
      <c r="E7943" s="134" t="s">
        <v>415</v>
      </c>
      <c r="F7943" s="134" t="s">
        <v>517</v>
      </c>
      <c r="G7943" s="134" t="s">
        <v>330</v>
      </c>
      <c r="H7943" s="134" t="s">
        <v>1023</v>
      </c>
      <c r="I7943" s="134" t="s">
        <v>343</v>
      </c>
      <c r="J7943" s="135">
        <v>160.28999999999951</v>
      </c>
      <c r="K7943" s="135">
        <v>160.28999999999951</v>
      </c>
      <c r="L7943" s="135">
        <v>96.980000000000018</v>
      </c>
      <c r="M7943" s="150" t="str">
        <f t="shared" si="249"/>
        <v>201705</v>
      </c>
    </row>
    <row r="7944" spans="1:13" x14ac:dyDescent="0.25">
      <c r="A7944" s="35" t="str">
        <f>VLOOKUP(B7944,ResCat!$A$2:$B$269,2,FALSE)</f>
        <v>PPOMM</v>
      </c>
      <c r="B7944" s="68" t="str">
        <f>IF(ISNA(VLOOKUP(C7944,COA!$A$2:$B$340,2,FALSE)),"XXX",VLOOKUP(C7944,COA!$A$2:$B$340,2,FALSE))</f>
        <v>M92</v>
      </c>
      <c r="C7944" s="149" t="str">
        <f t="shared" si="250"/>
        <v>0018-1009-0046</v>
      </c>
      <c r="D7944" s="134" t="s">
        <v>514</v>
      </c>
      <c r="E7944" s="134" t="s">
        <v>415</v>
      </c>
      <c r="F7944" s="134" t="s">
        <v>517</v>
      </c>
      <c r="G7944" s="134" t="s">
        <v>332</v>
      </c>
      <c r="H7944" s="134" t="s">
        <v>1023</v>
      </c>
      <c r="I7944" s="134" t="s">
        <v>343</v>
      </c>
      <c r="J7944" s="135">
        <v>42.619999999999848</v>
      </c>
      <c r="K7944" s="135">
        <v>94.729999999999947</v>
      </c>
      <c r="L7944" s="135">
        <v>80.330000000000069</v>
      </c>
      <c r="M7944" s="150" t="str">
        <f t="shared" si="249"/>
        <v>201706</v>
      </c>
    </row>
    <row r="7945" spans="1:13" x14ac:dyDescent="0.25">
      <c r="A7945" s="35" t="str">
        <f>VLOOKUP(B7945,ResCat!$A$2:$B$269,2,FALSE)</f>
        <v>PPOMM</v>
      </c>
      <c r="B7945" s="68" t="str">
        <f>IF(ISNA(VLOOKUP(C7945,COA!$A$2:$B$340,2,FALSE)),"XXX",VLOOKUP(C7945,COA!$A$2:$B$340,2,FALSE))</f>
        <v>M92</v>
      </c>
      <c r="C7945" s="149" t="str">
        <f t="shared" si="250"/>
        <v>0018-1009-0046</v>
      </c>
      <c r="D7945" s="134" t="s">
        <v>514</v>
      </c>
      <c r="E7945" s="134" t="s">
        <v>415</v>
      </c>
      <c r="F7945" s="134" t="s">
        <v>517</v>
      </c>
      <c r="G7945" s="134" t="s">
        <v>335</v>
      </c>
      <c r="H7945" s="134" t="s">
        <v>1023</v>
      </c>
      <c r="I7945" s="134" t="s">
        <v>343</v>
      </c>
      <c r="J7945" s="135">
        <v>-82.38</v>
      </c>
      <c r="K7945" s="135">
        <v>43.529999999999994</v>
      </c>
      <c r="L7945" s="135">
        <v>-3.7699999999999996</v>
      </c>
      <c r="M7945" s="150" t="str">
        <f t="shared" si="249"/>
        <v>201707</v>
      </c>
    </row>
    <row r="7946" spans="1:13" x14ac:dyDescent="0.25">
      <c r="A7946" s="35" t="str">
        <f>VLOOKUP(B7946,ResCat!$A$2:$B$269,2,FALSE)</f>
        <v>PPOMM</v>
      </c>
      <c r="B7946" s="68" t="str">
        <f>IF(ISNA(VLOOKUP(C7946,COA!$A$2:$B$340,2,FALSE)),"XXX",VLOOKUP(C7946,COA!$A$2:$B$340,2,FALSE))</f>
        <v>M92</v>
      </c>
      <c r="C7946" s="149" t="str">
        <f t="shared" si="250"/>
        <v>0018-1009-0046</v>
      </c>
      <c r="D7946" s="134" t="s">
        <v>514</v>
      </c>
      <c r="E7946" s="134" t="s">
        <v>415</v>
      </c>
      <c r="F7946" s="134" t="s">
        <v>517</v>
      </c>
      <c r="G7946" s="134" t="s">
        <v>4</v>
      </c>
      <c r="H7946" s="134" t="s">
        <v>1023</v>
      </c>
      <c r="I7946" s="134" t="s">
        <v>343</v>
      </c>
      <c r="J7946" s="135">
        <v>-269.64</v>
      </c>
      <c r="K7946" s="135">
        <v>146.5</v>
      </c>
      <c r="L7946" s="135">
        <v>136.22999999999999</v>
      </c>
      <c r="M7946" s="150" t="str">
        <f t="shared" si="249"/>
        <v>201708</v>
      </c>
    </row>
    <row r="7947" spans="1:13" x14ac:dyDescent="0.25">
      <c r="A7947" s="35" t="str">
        <f>VLOOKUP(B7947,ResCat!$A$2:$B$269,2,FALSE)</f>
        <v>PPOMM</v>
      </c>
      <c r="B7947" s="68" t="str">
        <f>IF(ISNA(VLOOKUP(C7947,COA!$A$2:$B$340,2,FALSE)),"XXX",VLOOKUP(C7947,COA!$A$2:$B$340,2,FALSE))</f>
        <v>M92</v>
      </c>
      <c r="C7947" s="149" t="str">
        <f t="shared" si="250"/>
        <v>0018-1009-0046</v>
      </c>
      <c r="D7947" s="134" t="s">
        <v>514</v>
      </c>
      <c r="E7947" s="134" t="s">
        <v>415</v>
      </c>
      <c r="F7947" s="134" t="s">
        <v>517</v>
      </c>
      <c r="G7947" s="134" t="s">
        <v>511</v>
      </c>
      <c r="H7947" s="134" t="s">
        <v>1023</v>
      </c>
      <c r="I7947" s="134" t="s">
        <v>343</v>
      </c>
      <c r="J7947" s="135">
        <v>-1000.0899999999999</v>
      </c>
      <c r="K7947" s="135">
        <v>902.89</v>
      </c>
      <c r="L7947" s="135">
        <v>798.20999999999981</v>
      </c>
      <c r="M7947" s="150" t="str">
        <f t="shared" si="249"/>
        <v>201709</v>
      </c>
    </row>
    <row r="7948" spans="1:13" x14ac:dyDescent="0.25">
      <c r="A7948" s="35" t="str">
        <f>VLOOKUP(B7948,ResCat!$A$2:$B$269,2,FALSE)</f>
        <v>PPOMM</v>
      </c>
      <c r="B7948" s="68" t="str">
        <f>IF(ISNA(VLOOKUP(C7948,COA!$A$2:$B$340,2,FALSE)),"XXX",VLOOKUP(C7948,COA!$A$2:$B$340,2,FALSE))</f>
        <v>M92</v>
      </c>
      <c r="C7948" s="149" t="str">
        <f t="shared" si="250"/>
        <v>0018-1009-0046</v>
      </c>
      <c r="D7948" s="134" t="s">
        <v>514</v>
      </c>
      <c r="E7948" s="134" t="s">
        <v>415</v>
      </c>
      <c r="F7948" s="134" t="s">
        <v>517</v>
      </c>
      <c r="G7948" s="134" t="s">
        <v>969</v>
      </c>
      <c r="H7948" s="134" t="s">
        <v>1023</v>
      </c>
      <c r="I7948" s="134" t="s">
        <v>343</v>
      </c>
      <c r="J7948" s="135">
        <v>-1361.6599999999994</v>
      </c>
      <c r="K7948" s="135">
        <v>-1375.17</v>
      </c>
      <c r="L7948" s="135">
        <v>-1287.5100000000002</v>
      </c>
      <c r="M7948" s="150" t="str">
        <f t="shared" si="249"/>
        <v>201710</v>
      </c>
    </row>
    <row r="7949" spans="1:13" x14ac:dyDescent="0.25">
      <c r="A7949" s="35" t="str">
        <f>VLOOKUP(B7949,ResCat!$A$2:$B$269,2,FALSE)</f>
        <v>PPOMM</v>
      </c>
      <c r="B7949" s="68" t="str">
        <f>IF(ISNA(VLOOKUP(C7949,COA!$A$2:$B$340,2,FALSE)),"XXX",VLOOKUP(C7949,COA!$A$2:$B$340,2,FALSE))</f>
        <v>M92</v>
      </c>
      <c r="C7949" s="149" t="str">
        <f t="shared" si="250"/>
        <v>0018-1009-0046</v>
      </c>
      <c r="D7949" s="134" t="s">
        <v>514</v>
      </c>
      <c r="E7949" s="134" t="s">
        <v>415</v>
      </c>
      <c r="F7949" s="134" t="s">
        <v>517</v>
      </c>
      <c r="G7949" s="134" t="s">
        <v>961</v>
      </c>
      <c r="H7949" s="134" t="s">
        <v>1023</v>
      </c>
      <c r="I7949" s="134" t="s">
        <v>343</v>
      </c>
      <c r="J7949" s="135">
        <v>11025.19999999999</v>
      </c>
      <c r="K7949" s="135">
        <v>4492.5000000000018</v>
      </c>
      <c r="L7949" s="135">
        <v>4911.1000000000031</v>
      </c>
      <c r="M7949" s="150" t="str">
        <f t="shared" si="249"/>
        <v>201711</v>
      </c>
    </row>
    <row r="7950" spans="1:13" x14ac:dyDescent="0.25">
      <c r="A7950" s="35" t="str">
        <f>VLOOKUP(B7950,ResCat!$A$2:$B$269,2,FALSE)</f>
        <v>PPOMM</v>
      </c>
      <c r="B7950" s="68" t="str">
        <f>IF(ISNA(VLOOKUP(C7950,COA!$A$2:$B$340,2,FALSE)),"XXX",VLOOKUP(C7950,COA!$A$2:$B$340,2,FALSE))</f>
        <v>M92</v>
      </c>
      <c r="C7950" s="149" t="str">
        <f t="shared" si="250"/>
        <v>0018-1009-0046</v>
      </c>
      <c r="D7950" s="134" t="s">
        <v>514</v>
      </c>
      <c r="E7950" s="134" t="s">
        <v>415</v>
      </c>
      <c r="F7950" s="134" t="s">
        <v>517</v>
      </c>
      <c r="G7950" s="134" t="s">
        <v>970</v>
      </c>
      <c r="H7950" s="134" t="s">
        <v>1023</v>
      </c>
      <c r="I7950" s="134" t="s">
        <v>343</v>
      </c>
      <c r="J7950" s="135">
        <v>3713859.3000000287</v>
      </c>
      <c r="K7950" s="135">
        <v>1525759.7200000035</v>
      </c>
      <c r="L7950" s="135">
        <v>1277405.6000000017</v>
      </c>
      <c r="M7950" s="150" t="str">
        <f t="shared" si="249"/>
        <v>201712</v>
      </c>
    </row>
    <row r="7951" spans="1:13" x14ac:dyDescent="0.25">
      <c r="A7951" s="35" t="str">
        <f>VLOOKUP(B7951,ResCat!$A$2:$B$269,2,FALSE)</f>
        <v>PPOMM</v>
      </c>
      <c r="B7951" s="68" t="str">
        <f>IF(ISNA(VLOOKUP(C7951,COA!$A$2:$B$340,2,FALSE)),"XXX",VLOOKUP(C7951,COA!$A$2:$B$340,2,FALSE))</f>
        <v>M92</v>
      </c>
      <c r="C7951" s="149" t="str">
        <f t="shared" si="250"/>
        <v>0018-1009-0046</v>
      </c>
      <c r="D7951" s="134" t="s">
        <v>514</v>
      </c>
      <c r="E7951" s="134" t="s">
        <v>415</v>
      </c>
      <c r="F7951" s="134" t="s">
        <v>517</v>
      </c>
      <c r="G7951" s="134" t="s">
        <v>1023</v>
      </c>
      <c r="H7951" s="134" t="s">
        <v>1023</v>
      </c>
      <c r="I7951" s="134" t="s">
        <v>343</v>
      </c>
      <c r="J7951" s="135">
        <v>17968549.599999938</v>
      </c>
      <c r="K7951" s="135">
        <v>7319944.7700002613</v>
      </c>
      <c r="L7951" s="135">
        <v>5400416.2800000589</v>
      </c>
      <c r="M7951" s="150" t="str">
        <f t="shared" si="249"/>
        <v>201801</v>
      </c>
    </row>
    <row r="7952" spans="1:13" x14ac:dyDescent="0.25">
      <c r="A7952" s="35" t="str">
        <f>VLOOKUP(B7952,ResCat!$A$2:$B$269,2,FALSE)</f>
        <v>PPOMM</v>
      </c>
      <c r="B7952" s="68" t="str">
        <f>IF(ISNA(VLOOKUP(C7952,COA!$A$2:$B$340,2,FALSE)),"XXX",VLOOKUP(C7952,COA!$A$2:$B$340,2,FALSE))</f>
        <v>M61</v>
      </c>
      <c r="C7952" s="149" t="str">
        <f t="shared" si="250"/>
        <v>0018-1009-0060</v>
      </c>
      <c r="D7952" s="134" t="s">
        <v>514</v>
      </c>
      <c r="E7952" s="134" t="s">
        <v>415</v>
      </c>
      <c r="F7952" s="134" t="s">
        <v>518</v>
      </c>
      <c r="G7952" s="134" t="s">
        <v>324</v>
      </c>
      <c r="H7952" s="134" t="s">
        <v>1023</v>
      </c>
      <c r="I7952" s="134" t="s">
        <v>343</v>
      </c>
      <c r="J7952" s="135">
        <v>-571.41000000000008</v>
      </c>
      <c r="K7952" s="135">
        <v>-80.44</v>
      </c>
      <c r="L7952" s="135">
        <v>0</v>
      </c>
      <c r="M7952" s="150" t="str">
        <f t="shared" si="249"/>
        <v>201702</v>
      </c>
    </row>
    <row r="7953" spans="1:13" x14ac:dyDescent="0.25">
      <c r="A7953" s="35" t="str">
        <f>VLOOKUP(B7953,ResCat!$A$2:$B$269,2,FALSE)</f>
        <v>PPOMM</v>
      </c>
      <c r="B7953" s="68" t="str">
        <f>IF(ISNA(VLOOKUP(C7953,COA!$A$2:$B$340,2,FALSE)),"XXX",VLOOKUP(C7953,COA!$A$2:$B$340,2,FALSE))</f>
        <v>M61</v>
      </c>
      <c r="C7953" s="149" t="str">
        <f t="shared" si="250"/>
        <v>0018-1009-0060</v>
      </c>
      <c r="D7953" s="134" t="s">
        <v>514</v>
      </c>
      <c r="E7953" s="134" t="s">
        <v>415</v>
      </c>
      <c r="F7953" s="134" t="s">
        <v>518</v>
      </c>
      <c r="G7953" s="134" t="s">
        <v>326</v>
      </c>
      <c r="H7953" s="134" t="s">
        <v>1023</v>
      </c>
      <c r="I7953" s="134" t="s">
        <v>343</v>
      </c>
      <c r="J7953" s="135">
        <v>-162.02000000000001</v>
      </c>
      <c r="K7953" s="135">
        <v>-4.41</v>
      </c>
      <c r="L7953" s="135">
        <v>0</v>
      </c>
      <c r="M7953" s="150" t="str">
        <f t="shared" si="249"/>
        <v>201703</v>
      </c>
    </row>
    <row r="7954" spans="1:13" x14ac:dyDescent="0.25">
      <c r="A7954" s="35" t="str">
        <f>VLOOKUP(B7954,ResCat!$A$2:$B$269,2,FALSE)</f>
        <v>PPOMM</v>
      </c>
      <c r="B7954" s="68" t="str">
        <f>IF(ISNA(VLOOKUP(C7954,COA!$A$2:$B$340,2,FALSE)),"XXX",VLOOKUP(C7954,COA!$A$2:$B$340,2,FALSE))</f>
        <v>M61</v>
      </c>
      <c r="C7954" s="149" t="str">
        <f t="shared" si="250"/>
        <v>0018-1009-0060</v>
      </c>
      <c r="D7954" s="134" t="s">
        <v>514</v>
      </c>
      <c r="E7954" s="134" t="s">
        <v>415</v>
      </c>
      <c r="F7954" s="134" t="s">
        <v>518</v>
      </c>
      <c r="G7954" s="134" t="s">
        <v>328</v>
      </c>
      <c r="H7954" s="134" t="s">
        <v>1023</v>
      </c>
      <c r="I7954" s="134" t="s">
        <v>343</v>
      </c>
      <c r="J7954" s="135">
        <v>-1232.73</v>
      </c>
      <c r="K7954" s="135">
        <v>-29.659999999999997</v>
      </c>
      <c r="L7954" s="135">
        <v>-13.040000000000001</v>
      </c>
      <c r="M7954" s="150" t="str">
        <f t="shared" si="249"/>
        <v>201704</v>
      </c>
    </row>
    <row r="7955" spans="1:13" x14ac:dyDescent="0.25">
      <c r="A7955" s="35" t="str">
        <f>VLOOKUP(B7955,ResCat!$A$2:$B$269,2,FALSE)</f>
        <v>PPOMM</v>
      </c>
      <c r="B7955" s="68" t="str">
        <f>IF(ISNA(VLOOKUP(C7955,COA!$A$2:$B$340,2,FALSE)),"XXX",VLOOKUP(C7955,COA!$A$2:$B$340,2,FALSE))</f>
        <v>M61</v>
      </c>
      <c r="C7955" s="149" t="str">
        <f t="shared" si="250"/>
        <v>0018-1009-0060</v>
      </c>
      <c r="D7955" s="134" t="s">
        <v>514</v>
      </c>
      <c r="E7955" s="134" t="s">
        <v>415</v>
      </c>
      <c r="F7955" s="134" t="s">
        <v>518</v>
      </c>
      <c r="G7955" s="134" t="s">
        <v>335</v>
      </c>
      <c r="H7955" s="134" t="s">
        <v>1023</v>
      </c>
      <c r="I7955" s="134" t="s">
        <v>343</v>
      </c>
      <c r="J7955" s="135">
        <v>411.25</v>
      </c>
      <c r="K7955" s="135">
        <v>324.74</v>
      </c>
      <c r="L7955" s="135">
        <v>277.74</v>
      </c>
      <c r="M7955" s="150" t="str">
        <f t="shared" si="249"/>
        <v>201707</v>
      </c>
    </row>
    <row r="7956" spans="1:13" x14ac:dyDescent="0.25">
      <c r="A7956" s="35" t="str">
        <f>VLOOKUP(B7956,ResCat!$A$2:$B$269,2,FALSE)</f>
        <v>PPOMM</v>
      </c>
      <c r="B7956" s="68" t="str">
        <f>IF(ISNA(VLOOKUP(C7956,COA!$A$2:$B$340,2,FALSE)),"XXX",VLOOKUP(C7956,COA!$A$2:$B$340,2,FALSE))</f>
        <v>M61</v>
      </c>
      <c r="C7956" s="149" t="str">
        <f t="shared" si="250"/>
        <v>0018-1009-0060</v>
      </c>
      <c r="D7956" s="134" t="s">
        <v>514</v>
      </c>
      <c r="E7956" s="134" t="s">
        <v>415</v>
      </c>
      <c r="F7956" s="134" t="s">
        <v>518</v>
      </c>
      <c r="G7956" s="134" t="s">
        <v>4</v>
      </c>
      <c r="H7956" s="134" t="s">
        <v>1023</v>
      </c>
      <c r="I7956" s="134" t="s">
        <v>343</v>
      </c>
      <c r="J7956" s="135">
        <v>-558.88</v>
      </c>
      <c r="K7956" s="135">
        <v>-97.86</v>
      </c>
      <c r="L7956" s="135">
        <v>-78.73</v>
      </c>
      <c r="M7956" s="150" t="str">
        <f t="shared" si="249"/>
        <v>201708</v>
      </c>
    </row>
    <row r="7957" spans="1:13" x14ac:dyDescent="0.25">
      <c r="A7957" s="35" t="str">
        <f>VLOOKUP(B7957,ResCat!$A$2:$B$269,2,FALSE)</f>
        <v>PPOMM</v>
      </c>
      <c r="B7957" s="68" t="str">
        <f>IF(ISNA(VLOOKUP(C7957,COA!$A$2:$B$340,2,FALSE)),"XXX",VLOOKUP(C7957,COA!$A$2:$B$340,2,FALSE))</f>
        <v>M61</v>
      </c>
      <c r="C7957" s="149" t="str">
        <f t="shared" si="250"/>
        <v>0018-1009-0060</v>
      </c>
      <c r="D7957" s="134" t="s">
        <v>514</v>
      </c>
      <c r="E7957" s="134" t="s">
        <v>415</v>
      </c>
      <c r="F7957" s="134" t="s">
        <v>518</v>
      </c>
      <c r="G7957" s="134" t="s">
        <v>961</v>
      </c>
      <c r="H7957" s="134" t="s">
        <v>1023</v>
      </c>
      <c r="I7957" s="134" t="s">
        <v>343</v>
      </c>
      <c r="J7957" s="135">
        <v>1330.0700000000004</v>
      </c>
      <c r="K7957" s="135">
        <v>1240.5399999999997</v>
      </c>
      <c r="L7957" s="135">
        <v>1414.1099999999997</v>
      </c>
      <c r="M7957" s="150" t="str">
        <f t="shared" si="249"/>
        <v>201711</v>
      </c>
    </row>
    <row r="7958" spans="1:13" x14ac:dyDescent="0.25">
      <c r="A7958" s="35" t="str">
        <f>VLOOKUP(B7958,ResCat!$A$2:$B$269,2,FALSE)</f>
        <v>PPOMM</v>
      </c>
      <c r="B7958" s="68" t="str">
        <f>IF(ISNA(VLOOKUP(C7958,COA!$A$2:$B$340,2,FALSE)),"XXX",VLOOKUP(C7958,COA!$A$2:$B$340,2,FALSE))</f>
        <v>M61</v>
      </c>
      <c r="C7958" s="149" t="str">
        <f t="shared" si="250"/>
        <v>0018-1009-0060</v>
      </c>
      <c r="D7958" s="134" t="s">
        <v>514</v>
      </c>
      <c r="E7958" s="134" t="s">
        <v>415</v>
      </c>
      <c r="F7958" s="134" t="s">
        <v>518</v>
      </c>
      <c r="G7958" s="134" t="s">
        <v>970</v>
      </c>
      <c r="H7958" s="134" t="s">
        <v>1023</v>
      </c>
      <c r="I7958" s="134" t="s">
        <v>343</v>
      </c>
      <c r="J7958" s="135">
        <v>494301.9500000003</v>
      </c>
      <c r="K7958" s="135">
        <v>180951.86999999953</v>
      </c>
      <c r="L7958" s="135">
        <v>151392.03999999975</v>
      </c>
      <c r="M7958" s="150" t="str">
        <f t="shared" si="249"/>
        <v>201712</v>
      </c>
    </row>
    <row r="7959" spans="1:13" x14ac:dyDescent="0.25">
      <c r="A7959" s="35" t="str">
        <f>VLOOKUP(B7959,ResCat!$A$2:$B$269,2,FALSE)</f>
        <v>PPOMM</v>
      </c>
      <c r="B7959" s="68" t="str">
        <f>IF(ISNA(VLOOKUP(C7959,COA!$A$2:$B$340,2,FALSE)),"XXX",VLOOKUP(C7959,COA!$A$2:$B$340,2,FALSE))</f>
        <v>M61</v>
      </c>
      <c r="C7959" s="149" t="str">
        <f t="shared" si="250"/>
        <v>0018-1009-0060</v>
      </c>
      <c r="D7959" s="134" t="s">
        <v>514</v>
      </c>
      <c r="E7959" s="134" t="s">
        <v>415</v>
      </c>
      <c r="F7959" s="134" t="s">
        <v>518</v>
      </c>
      <c r="G7959" s="134" t="s">
        <v>1023</v>
      </c>
      <c r="H7959" s="134" t="s">
        <v>1023</v>
      </c>
      <c r="I7959" s="134" t="s">
        <v>343</v>
      </c>
      <c r="J7959" s="135">
        <v>2713514.6099999864</v>
      </c>
      <c r="K7959" s="135">
        <v>1115242.9299999995</v>
      </c>
      <c r="L7959" s="135">
        <v>734860.91999999899</v>
      </c>
      <c r="M7959" s="150" t="str">
        <f t="shared" si="249"/>
        <v>201801</v>
      </c>
    </row>
    <row r="7960" spans="1:13" x14ac:dyDescent="0.25">
      <c r="A7960" s="35" t="str">
        <f>VLOOKUP(B7960,ResCat!$A$2:$B$269,2,FALSE)</f>
        <v>PPOMM</v>
      </c>
      <c r="B7960" s="68" t="str">
        <f>IF(ISNA(VLOOKUP(C7960,COA!$A$2:$B$340,2,FALSE)),"XXX",VLOOKUP(C7960,COA!$A$2:$B$340,2,FALSE))</f>
        <v>M71</v>
      </c>
      <c r="C7960" s="149" t="str">
        <f t="shared" si="250"/>
        <v>0018-1012-0049</v>
      </c>
      <c r="D7960" s="134" t="s">
        <v>514</v>
      </c>
      <c r="E7960" s="134" t="s">
        <v>449</v>
      </c>
      <c r="F7960" s="134" t="s">
        <v>515</v>
      </c>
      <c r="G7960" s="134" t="s">
        <v>511</v>
      </c>
      <c r="H7960" s="134" t="s">
        <v>1023</v>
      </c>
      <c r="I7960" s="134" t="s">
        <v>343</v>
      </c>
      <c r="J7960" s="135">
        <v>-149.21</v>
      </c>
      <c r="K7960" s="135">
        <v>-9.61</v>
      </c>
      <c r="L7960" s="135">
        <v>-2.25</v>
      </c>
      <c r="M7960" s="150" t="str">
        <f t="shared" si="249"/>
        <v>201709</v>
      </c>
    </row>
    <row r="7961" spans="1:13" x14ac:dyDescent="0.25">
      <c r="A7961" s="35" t="str">
        <f>VLOOKUP(B7961,ResCat!$A$2:$B$269,2,FALSE)</f>
        <v>PPOMM</v>
      </c>
      <c r="B7961" s="68" t="str">
        <f>IF(ISNA(VLOOKUP(C7961,COA!$A$2:$B$340,2,FALSE)),"XXX",VLOOKUP(C7961,COA!$A$2:$B$340,2,FALSE))</f>
        <v>M71</v>
      </c>
      <c r="C7961" s="149" t="str">
        <f t="shared" si="250"/>
        <v>0018-1012-0049</v>
      </c>
      <c r="D7961" s="134" t="s">
        <v>514</v>
      </c>
      <c r="E7961" s="134" t="s">
        <v>449</v>
      </c>
      <c r="F7961" s="134" t="s">
        <v>515</v>
      </c>
      <c r="G7961" s="134" t="s">
        <v>961</v>
      </c>
      <c r="H7961" s="134" t="s">
        <v>1023</v>
      </c>
      <c r="I7961" s="134" t="s">
        <v>343</v>
      </c>
      <c r="J7961" s="135">
        <v>152.19</v>
      </c>
      <c r="K7961" s="135">
        <v>51.730000000000004</v>
      </c>
      <c r="L7961" s="135">
        <v>41.730000000000004</v>
      </c>
      <c r="M7961" s="150" t="str">
        <f t="shared" si="249"/>
        <v>201711</v>
      </c>
    </row>
    <row r="7962" spans="1:13" x14ac:dyDescent="0.25">
      <c r="A7962" s="35" t="str">
        <f>VLOOKUP(B7962,ResCat!$A$2:$B$269,2,FALSE)</f>
        <v>PPOMM</v>
      </c>
      <c r="B7962" s="68" t="str">
        <f>IF(ISNA(VLOOKUP(C7962,COA!$A$2:$B$340,2,FALSE)),"XXX",VLOOKUP(C7962,COA!$A$2:$B$340,2,FALSE))</f>
        <v>M71</v>
      </c>
      <c r="C7962" s="149" t="str">
        <f t="shared" si="250"/>
        <v>0018-1012-0049</v>
      </c>
      <c r="D7962" s="134" t="s">
        <v>514</v>
      </c>
      <c r="E7962" s="134" t="s">
        <v>449</v>
      </c>
      <c r="F7962" s="134" t="s">
        <v>515</v>
      </c>
      <c r="G7962" s="134" t="s">
        <v>970</v>
      </c>
      <c r="H7962" s="134" t="s">
        <v>1023</v>
      </c>
      <c r="I7962" s="134" t="s">
        <v>343</v>
      </c>
      <c r="J7962" s="135">
        <v>108447.85999999996</v>
      </c>
      <c r="K7962" s="135">
        <v>35584.250000000029</v>
      </c>
      <c r="L7962" s="135">
        <v>30068.7</v>
      </c>
      <c r="M7962" s="150" t="str">
        <f t="shared" si="249"/>
        <v>201712</v>
      </c>
    </row>
    <row r="7963" spans="1:13" x14ac:dyDescent="0.25">
      <c r="A7963" s="35" t="str">
        <f>VLOOKUP(B7963,ResCat!$A$2:$B$269,2,FALSE)</f>
        <v>PPOMM</v>
      </c>
      <c r="B7963" s="68" t="str">
        <f>IF(ISNA(VLOOKUP(C7963,COA!$A$2:$B$340,2,FALSE)),"XXX",VLOOKUP(C7963,COA!$A$2:$B$340,2,FALSE))</f>
        <v>M71</v>
      </c>
      <c r="C7963" s="149" t="str">
        <f t="shared" si="250"/>
        <v>0018-1012-0049</v>
      </c>
      <c r="D7963" s="134" t="s">
        <v>514</v>
      </c>
      <c r="E7963" s="134" t="s">
        <v>449</v>
      </c>
      <c r="F7963" s="134" t="s">
        <v>515</v>
      </c>
      <c r="G7963" s="134" t="s">
        <v>1023</v>
      </c>
      <c r="H7963" s="134" t="s">
        <v>1023</v>
      </c>
      <c r="I7963" s="134" t="s">
        <v>343</v>
      </c>
      <c r="J7963" s="135">
        <v>680734.24000000081</v>
      </c>
      <c r="K7963" s="135">
        <v>289571.76999999984</v>
      </c>
      <c r="L7963" s="135">
        <v>260769.98</v>
      </c>
      <c r="M7963" s="150" t="str">
        <f t="shared" si="249"/>
        <v>201801</v>
      </c>
    </row>
    <row r="7964" spans="1:13" x14ac:dyDescent="0.25">
      <c r="A7964" s="35" t="str">
        <f>VLOOKUP(B7964,ResCat!$A$2:$B$269,2,FALSE)</f>
        <v>XXX</v>
      </c>
      <c r="B7964" s="68" t="str">
        <f>IF(ISNA(VLOOKUP(C7964,COA!$A$2:$B$340,2,FALSE)),"XXX",VLOOKUP(C7964,COA!$A$2:$B$340,2,FALSE))</f>
        <v>M72</v>
      </c>
      <c r="C7964" s="149" t="str">
        <f t="shared" si="250"/>
        <v>0018-1013-0050</v>
      </c>
      <c r="D7964" s="134" t="s">
        <v>514</v>
      </c>
      <c r="E7964" s="134" t="s">
        <v>454</v>
      </c>
      <c r="F7964" s="134" t="s">
        <v>519</v>
      </c>
      <c r="G7964" s="134" t="s">
        <v>970</v>
      </c>
      <c r="H7964" s="134" t="s">
        <v>1023</v>
      </c>
      <c r="I7964" s="134" t="s">
        <v>343</v>
      </c>
      <c r="J7964" s="135">
        <v>13830.69</v>
      </c>
      <c r="K7964" s="135">
        <v>6682.31</v>
      </c>
      <c r="L7964" s="135">
        <v>6203.07</v>
      </c>
      <c r="M7964" s="150" t="str">
        <f t="shared" si="249"/>
        <v>201712</v>
      </c>
    </row>
    <row r="7965" spans="1:13" x14ac:dyDescent="0.25">
      <c r="A7965" s="35" t="str">
        <f>VLOOKUP(B7965,ResCat!$A$2:$B$269,2,FALSE)</f>
        <v>XXX</v>
      </c>
      <c r="B7965" s="68" t="str">
        <f>IF(ISNA(VLOOKUP(C7965,COA!$A$2:$B$340,2,FALSE)),"XXX",VLOOKUP(C7965,COA!$A$2:$B$340,2,FALSE))</f>
        <v>M72</v>
      </c>
      <c r="C7965" s="149" t="str">
        <f t="shared" si="250"/>
        <v>0018-1013-0050</v>
      </c>
      <c r="D7965" s="134" t="s">
        <v>514</v>
      </c>
      <c r="E7965" s="134" t="s">
        <v>454</v>
      </c>
      <c r="F7965" s="134" t="s">
        <v>519</v>
      </c>
      <c r="G7965" s="134" t="s">
        <v>1023</v>
      </c>
      <c r="H7965" s="134" t="s">
        <v>1023</v>
      </c>
      <c r="I7965" s="134" t="s">
        <v>343</v>
      </c>
      <c r="J7965" s="135">
        <v>74263.940000000046</v>
      </c>
      <c r="K7965" s="135">
        <v>37433.669999999991</v>
      </c>
      <c r="L7965" s="135">
        <v>34952.559999999998</v>
      </c>
      <c r="M7965" s="150" t="str">
        <f t="shared" si="249"/>
        <v>201801</v>
      </c>
    </row>
    <row r="7966" spans="1:13" x14ac:dyDescent="0.25">
      <c r="A7966" s="35" t="str">
        <f>VLOOKUP(B7966,ResCat!$A$2:$B$269,2,FALSE)</f>
        <v>PPOMM</v>
      </c>
      <c r="B7966" s="68" t="str">
        <f>IF(ISNA(VLOOKUP(C7966,COA!$A$2:$B$340,2,FALSE)),"XXX",VLOOKUP(C7966,COA!$A$2:$B$340,2,FALSE))</f>
        <v>M77</v>
      </c>
      <c r="C7966" s="149" t="str">
        <f t="shared" si="250"/>
        <v>0018-1014-0049</v>
      </c>
      <c r="D7966" s="134" t="s">
        <v>514</v>
      </c>
      <c r="E7966" s="134" t="s">
        <v>450</v>
      </c>
      <c r="F7966" s="134" t="s">
        <v>515</v>
      </c>
      <c r="G7966" s="134" t="s">
        <v>969</v>
      </c>
      <c r="H7966" s="134" t="s">
        <v>1023</v>
      </c>
      <c r="I7966" s="134" t="s">
        <v>343</v>
      </c>
      <c r="J7966" s="135">
        <v>100</v>
      </c>
      <c r="K7966" s="135">
        <v>121.37</v>
      </c>
      <c r="L7966" s="135">
        <v>96.17</v>
      </c>
      <c r="M7966" s="150" t="str">
        <f t="shared" si="249"/>
        <v>201710</v>
      </c>
    </row>
    <row r="7967" spans="1:13" x14ac:dyDescent="0.25">
      <c r="A7967" s="35" t="str">
        <f>VLOOKUP(B7967,ResCat!$A$2:$B$269,2,FALSE)</f>
        <v>PPOMM</v>
      </c>
      <c r="B7967" s="68" t="str">
        <f>IF(ISNA(VLOOKUP(C7967,COA!$A$2:$B$340,2,FALSE)),"XXX",VLOOKUP(C7967,COA!$A$2:$B$340,2,FALSE))</f>
        <v>M77</v>
      </c>
      <c r="C7967" s="149" t="str">
        <f t="shared" si="250"/>
        <v>0018-1014-0049</v>
      </c>
      <c r="D7967" s="134" t="s">
        <v>514</v>
      </c>
      <c r="E7967" s="134" t="s">
        <v>450</v>
      </c>
      <c r="F7967" s="134" t="s">
        <v>515</v>
      </c>
      <c r="G7967" s="134" t="s">
        <v>961</v>
      </c>
      <c r="H7967" s="134" t="s">
        <v>1023</v>
      </c>
      <c r="I7967" s="134" t="s">
        <v>343</v>
      </c>
      <c r="J7967" s="135">
        <v>-189.8</v>
      </c>
      <c r="K7967" s="135">
        <v>-62.83</v>
      </c>
      <c r="L7967" s="135">
        <v>-52.83</v>
      </c>
      <c r="M7967" s="150" t="str">
        <f t="shared" si="249"/>
        <v>201711</v>
      </c>
    </row>
    <row r="7968" spans="1:13" x14ac:dyDescent="0.25">
      <c r="A7968" s="35" t="str">
        <f>VLOOKUP(B7968,ResCat!$A$2:$B$269,2,FALSE)</f>
        <v>PPOMM</v>
      </c>
      <c r="B7968" s="68" t="str">
        <f>IF(ISNA(VLOOKUP(C7968,COA!$A$2:$B$340,2,FALSE)),"XXX",VLOOKUP(C7968,COA!$A$2:$B$340,2,FALSE))</f>
        <v>M77</v>
      </c>
      <c r="C7968" s="149" t="str">
        <f t="shared" si="250"/>
        <v>0018-1014-0049</v>
      </c>
      <c r="D7968" s="134" t="s">
        <v>514</v>
      </c>
      <c r="E7968" s="134" t="s">
        <v>450</v>
      </c>
      <c r="F7968" s="134" t="s">
        <v>515</v>
      </c>
      <c r="G7968" s="134" t="s">
        <v>970</v>
      </c>
      <c r="H7968" s="134" t="s">
        <v>1023</v>
      </c>
      <c r="I7968" s="134" t="s">
        <v>343</v>
      </c>
      <c r="J7968" s="135">
        <v>104051.57000000008</v>
      </c>
      <c r="K7968" s="135">
        <v>43743.330000000016</v>
      </c>
      <c r="L7968" s="135">
        <v>41493.980000000003</v>
      </c>
      <c r="M7968" s="150" t="str">
        <f t="shared" si="249"/>
        <v>201712</v>
      </c>
    </row>
    <row r="7969" spans="1:13" x14ac:dyDescent="0.25">
      <c r="A7969" s="35" t="str">
        <f>VLOOKUP(B7969,ResCat!$A$2:$B$269,2,FALSE)</f>
        <v>PPOMM</v>
      </c>
      <c r="B7969" s="68" t="str">
        <f>IF(ISNA(VLOOKUP(C7969,COA!$A$2:$B$340,2,FALSE)),"XXX",VLOOKUP(C7969,COA!$A$2:$B$340,2,FALSE))</f>
        <v>M77</v>
      </c>
      <c r="C7969" s="149" t="str">
        <f t="shared" si="250"/>
        <v>0018-1014-0049</v>
      </c>
      <c r="D7969" s="134" t="s">
        <v>514</v>
      </c>
      <c r="E7969" s="134" t="s">
        <v>450</v>
      </c>
      <c r="F7969" s="134" t="s">
        <v>515</v>
      </c>
      <c r="G7969" s="134" t="s">
        <v>1023</v>
      </c>
      <c r="H7969" s="134" t="s">
        <v>1023</v>
      </c>
      <c r="I7969" s="134" t="s">
        <v>343</v>
      </c>
      <c r="J7969" s="135">
        <v>251444.25</v>
      </c>
      <c r="K7969" s="135">
        <v>97720.76999999999</v>
      </c>
      <c r="L7969" s="135">
        <v>78927.110000000059</v>
      </c>
      <c r="M7969" s="150" t="str">
        <f t="shared" si="249"/>
        <v>201801</v>
      </c>
    </row>
    <row r="7970" spans="1:13" x14ac:dyDescent="0.25">
      <c r="A7970" s="35" t="str">
        <f>VLOOKUP(B7970,ResCat!$A$2:$B$269,2,FALSE)</f>
        <v>HMOPERA</v>
      </c>
      <c r="B7970" s="68" t="str">
        <f>IF(ISNA(VLOOKUP(C7970,COA!$A$2:$B$340,2,FALSE)),"XXX",VLOOKUP(C7970,COA!$A$2:$B$340,2,FALSE))</f>
        <v>P53</v>
      </c>
      <c r="C7970" s="149" t="str">
        <f t="shared" si="250"/>
        <v>0019-1008-0031</v>
      </c>
      <c r="D7970" s="134" t="s">
        <v>485</v>
      </c>
      <c r="E7970" s="134" t="s">
        <v>480</v>
      </c>
      <c r="F7970" s="134" t="s">
        <v>459</v>
      </c>
      <c r="G7970" s="134" t="s">
        <v>357</v>
      </c>
      <c r="H7970" s="134" t="s">
        <v>1023</v>
      </c>
      <c r="I7970" s="134" t="s">
        <v>0</v>
      </c>
      <c r="J7970" s="135">
        <v>29737.230000000003</v>
      </c>
      <c r="K7970" s="135">
        <v>8406</v>
      </c>
      <c r="L7970" s="135">
        <v>0</v>
      </c>
      <c r="M7970" s="150" t="str">
        <f t="shared" si="249"/>
        <v>201606</v>
      </c>
    </row>
    <row r="7971" spans="1:13" x14ac:dyDescent="0.25">
      <c r="A7971" s="35" t="str">
        <f>VLOOKUP(B7971,ResCat!$A$2:$B$269,2,FALSE)</f>
        <v>HMOPERA</v>
      </c>
      <c r="B7971" s="68" t="str">
        <f>IF(ISNA(VLOOKUP(C7971,COA!$A$2:$B$340,2,FALSE)),"XXX",VLOOKUP(C7971,COA!$A$2:$B$340,2,FALSE))</f>
        <v>P53</v>
      </c>
      <c r="C7971" s="149" t="str">
        <f t="shared" si="250"/>
        <v>0019-1008-0031</v>
      </c>
      <c r="D7971" s="134" t="s">
        <v>485</v>
      </c>
      <c r="E7971" s="134" t="s">
        <v>480</v>
      </c>
      <c r="F7971" s="134" t="s">
        <v>459</v>
      </c>
      <c r="G7971" s="134" t="s">
        <v>339</v>
      </c>
      <c r="H7971" s="134" t="s">
        <v>1023</v>
      </c>
      <c r="I7971" s="134" t="s">
        <v>3</v>
      </c>
      <c r="J7971" s="135">
        <v>0</v>
      </c>
      <c r="K7971" s="135">
        <v>-3400</v>
      </c>
      <c r="L7971" s="135">
        <v>-3400</v>
      </c>
      <c r="M7971" s="150" t="str">
        <f t="shared" si="249"/>
        <v>201608</v>
      </c>
    </row>
    <row r="7972" spans="1:13" x14ac:dyDescent="0.25">
      <c r="A7972" s="35" t="str">
        <f>VLOOKUP(B7972,ResCat!$A$2:$B$269,2,FALSE)</f>
        <v>HMOPERA</v>
      </c>
      <c r="B7972" s="68" t="str">
        <f>IF(ISNA(VLOOKUP(C7972,COA!$A$2:$B$340,2,FALSE)),"XXX",VLOOKUP(C7972,COA!$A$2:$B$340,2,FALSE))</f>
        <v>P53</v>
      </c>
      <c r="C7972" s="149" t="str">
        <f t="shared" si="250"/>
        <v>0019-1008-0031</v>
      </c>
      <c r="D7972" s="134" t="s">
        <v>485</v>
      </c>
      <c r="E7972" s="134" t="s">
        <v>480</v>
      </c>
      <c r="F7972" s="134" t="s">
        <v>459</v>
      </c>
      <c r="G7972" s="134" t="s">
        <v>339</v>
      </c>
      <c r="H7972" s="134" t="s">
        <v>1023</v>
      </c>
      <c r="I7972" s="134" t="s">
        <v>1</v>
      </c>
      <c r="J7972" s="135">
        <v>2.8421709430404007E-13</v>
      </c>
      <c r="K7972" s="135">
        <v>1.0516032489249483E-12</v>
      </c>
      <c r="L7972" s="135">
        <v>1.4210854715202004E-13</v>
      </c>
      <c r="M7972" s="150" t="str">
        <f t="shared" si="249"/>
        <v>201608</v>
      </c>
    </row>
    <row r="7973" spans="1:13" x14ac:dyDescent="0.25">
      <c r="A7973" s="35" t="str">
        <f>VLOOKUP(B7973,ResCat!$A$2:$B$269,2,FALSE)</f>
        <v>HMOPERA</v>
      </c>
      <c r="B7973" s="68" t="str">
        <f>IF(ISNA(VLOOKUP(C7973,COA!$A$2:$B$340,2,FALSE)),"XXX",VLOOKUP(C7973,COA!$A$2:$B$340,2,FALSE))</f>
        <v>P53</v>
      </c>
      <c r="C7973" s="149" t="str">
        <f t="shared" si="250"/>
        <v>0019-1008-0031</v>
      </c>
      <c r="D7973" s="134" t="s">
        <v>485</v>
      </c>
      <c r="E7973" s="134" t="s">
        <v>480</v>
      </c>
      <c r="F7973" s="134" t="s">
        <v>459</v>
      </c>
      <c r="G7973" s="134" t="s">
        <v>342</v>
      </c>
      <c r="H7973" s="134" t="s">
        <v>1023</v>
      </c>
      <c r="I7973" s="134" t="s">
        <v>1</v>
      </c>
      <c r="J7973" s="135">
        <v>-747.3799999999992</v>
      </c>
      <c r="K7973" s="135">
        <v>-578.79</v>
      </c>
      <c r="L7973" s="135">
        <v>-578.79</v>
      </c>
      <c r="M7973" s="150" t="str">
        <f t="shared" si="249"/>
        <v>201609</v>
      </c>
    </row>
    <row r="7974" spans="1:13" x14ac:dyDescent="0.25">
      <c r="A7974" s="35" t="str">
        <f>VLOOKUP(B7974,ResCat!$A$2:$B$269,2,FALSE)</f>
        <v>HMOPERA</v>
      </c>
      <c r="B7974" s="68" t="str">
        <f>IF(ISNA(VLOOKUP(C7974,COA!$A$2:$B$340,2,FALSE)),"XXX",VLOOKUP(C7974,COA!$A$2:$B$340,2,FALSE))</f>
        <v>P53</v>
      </c>
      <c r="C7974" s="149" t="str">
        <f t="shared" si="250"/>
        <v>0019-1008-0031</v>
      </c>
      <c r="D7974" s="134" t="s">
        <v>485</v>
      </c>
      <c r="E7974" s="134" t="s">
        <v>480</v>
      </c>
      <c r="F7974" s="134" t="s">
        <v>459</v>
      </c>
      <c r="G7974" s="134" t="s">
        <v>316</v>
      </c>
      <c r="H7974" s="134" t="s">
        <v>1023</v>
      </c>
      <c r="I7974" s="134" t="s">
        <v>1</v>
      </c>
      <c r="J7974" s="135">
        <v>0</v>
      </c>
      <c r="K7974" s="135">
        <v>20.410000000000533</v>
      </c>
      <c r="L7974" s="135">
        <v>20.410000000000533</v>
      </c>
      <c r="M7974" s="150" t="str">
        <f t="shared" si="249"/>
        <v>201610</v>
      </c>
    </row>
    <row r="7975" spans="1:13" x14ac:dyDescent="0.25">
      <c r="A7975" s="35" t="str">
        <f>VLOOKUP(B7975,ResCat!$A$2:$B$269,2,FALSE)</f>
        <v>HMOPERA</v>
      </c>
      <c r="B7975" s="68" t="str">
        <f>IF(ISNA(VLOOKUP(C7975,COA!$A$2:$B$340,2,FALSE)),"XXX",VLOOKUP(C7975,COA!$A$2:$B$340,2,FALSE))</f>
        <v>P53</v>
      </c>
      <c r="C7975" s="149" t="str">
        <f t="shared" si="250"/>
        <v>0019-1008-0031</v>
      </c>
      <c r="D7975" s="134" t="s">
        <v>485</v>
      </c>
      <c r="E7975" s="134" t="s">
        <v>480</v>
      </c>
      <c r="F7975" s="134" t="s">
        <v>459</v>
      </c>
      <c r="G7975" s="134" t="s">
        <v>322</v>
      </c>
      <c r="H7975" s="134" t="s">
        <v>1023</v>
      </c>
      <c r="I7975" s="134" t="s">
        <v>3</v>
      </c>
      <c r="J7975" s="135">
        <v>529.6</v>
      </c>
      <c r="K7975" s="135">
        <v>283.75</v>
      </c>
      <c r="L7975" s="135">
        <v>283.75</v>
      </c>
      <c r="M7975" s="150" t="str">
        <f t="shared" si="249"/>
        <v>201701</v>
      </c>
    </row>
    <row r="7976" spans="1:13" x14ac:dyDescent="0.25">
      <c r="A7976" s="35" t="str">
        <f>VLOOKUP(B7976,ResCat!$A$2:$B$269,2,FALSE)</f>
        <v>HMOPERA</v>
      </c>
      <c r="B7976" s="68" t="str">
        <f>IF(ISNA(VLOOKUP(C7976,COA!$A$2:$B$340,2,FALSE)),"XXX",VLOOKUP(C7976,COA!$A$2:$B$340,2,FALSE))</f>
        <v>P53</v>
      </c>
      <c r="C7976" s="149" t="str">
        <f t="shared" si="250"/>
        <v>0019-1008-0031</v>
      </c>
      <c r="D7976" s="134" t="s">
        <v>485</v>
      </c>
      <c r="E7976" s="134" t="s">
        <v>480</v>
      </c>
      <c r="F7976" s="134" t="s">
        <v>459</v>
      </c>
      <c r="G7976" s="134" t="s">
        <v>322</v>
      </c>
      <c r="H7976" s="134" t="s">
        <v>1023</v>
      </c>
      <c r="I7976" s="134" t="s">
        <v>2</v>
      </c>
      <c r="J7976" s="135">
        <v>126.2</v>
      </c>
      <c r="K7976" s="135">
        <v>84.48</v>
      </c>
      <c r="L7976" s="135">
        <v>57.45</v>
      </c>
      <c r="M7976" s="150" t="str">
        <f t="shared" si="249"/>
        <v>201701</v>
      </c>
    </row>
    <row r="7977" spans="1:13" x14ac:dyDescent="0.25">
      <c r="A7977" s="35" t="str">
        <f>VLOOKUP(B7977,ResCat!$A$2:$B$269,2,FALSE)</f>
        <v>HMOPERA</v>
      </c>
      <c r="B7977" s="68" t="str">
        <f>IF(ISNA(VLOOKUP(C7977,COA!$A$2:$B$340,2,FALSE)),"XXX",VLOOKUP(C7977,COA!$A$2:$B$340,2,FALSE))</f>
        <v>P53</v>
      </c>
      <c r="C7977" s="149" t="str">
        <f t="shared" si="250"/>
        <v>0019-1008-0031</v>
      </c>
      <c r="D7977" s="134" t="s">
        <v>485</v>
      </c>
      <c r="E7977" s="134" t="s">
        <v>480</v>
      </c>
      <c r="F7977" s="134" t="s">
        <v>459</v>
      </c>
      <c r="G7977" s="134" t="s">
        <v>324</v>
      </c>
      <c r="H7977" s="134" t="s">
        <v>1023</v>
      </c>
      <c r="I7977" s="134" t="s">
        <v>2</v>
      </c>
      <c r="J7977" s="135">
        <v>475</v>
      </c>
      <c r="K7977" s="135">
        <v>122.99</v>
      </c>
      <c r="L7977" s="135">
        <v>122.99</v>
      </c>
      <c r="M7977" s="150" t="str">
        <f t="shared" si="249"/>
        <v>201702</v>
      </c>
    </row>
    <row r="7978" spans="1:13" x14ac:dyDescent="0.25">
      <c r="A7978" s="35" t="str">
        <f>VLOOKUP(B7978,ResCat!$A$2:$B$269,2,FALSE)</f>
        <v>HMOPERA</v>
      </c>
      <c r="B7978" s="68" t="str">
        <f>IF(ISNA(VLOOKUP(C7978,COA!$A$2:$B$340,2,FALSE)),"XXX",VLOOKUP(C7978,COA!$A$2:$B$340,2,FALSE))</f>
        <v>P53</v>
      </c>
      <c r="C7978" s="149" t="str">
        <f t="shared" si="250"/>
        <v>0019-1008-0031</v>
      </c>
      <c r="D7978" s="134" t="s">
        <v>485</v>
      </c>
      <c r="E7978" s="134" t="s">
        <v>480</v>
      </c>
      <c r="F7978" s="134" t="s">
        <v>459</v>
      </c>
      <c r="G7978" s="134" t="s">
        <v>324</v>
      </c>
      <c r="H7978" s="134" t="s">
        <v>1023</v>
      </c>
      <c r="I7978" s="134" t="s">
        <v>1</v>
      </c>
      <c r="J7978" s="135">
        <v>-1072</v>
      </c>
      <c r="K7978" s="135">
        <v>-842.59</v>
      </c>
      <c r="L7978" s="135">
        <v>-842.59</v>
      </c>
      <c r="M7978" s="150" t="str">
        <f t="shared" si="249"/>
        <v>201702</v>
      </c>
    </row>
    <row r="7979" spans="1:13" x14ac:dyDescent="0.25">
      <c r="A7979" s="35" t="str">
        <f>VLOOKUP(B7979,ResCat!$A$2:$B$269,2,FALSE)</f>
        <v>HMOPERA</v>
      </c>
      <c r="B7979" s="68" t="str">
        <f>IF(ISNA(VLOOKUP(C7979,COA!$A$2:$B$340,2,FALSE)),"XXX",VLOOKUP(C7979,COA!$A$2:$B$340,2,FALSE))</f>
        <v>P53</v>
      </c>
      <c r="C7979" s="149" t="str">
        <f t="shared" si="250"/>
        <v>0019-1008-0031</v>
      </c>
      <c r="D7979" s="134" t="s">
        <v>485</v>
      </c>
      <c r="E7979" s="134" t="s">
        <v>480</v>
      </c>
      <c r="F7979" s="134" t="s">
        <v>459</v>
      </c>
      <c r="G7979" s="134" t="s">
        <v>326</v>
      </c>
      <c r="H7979" s="134" t="s">
        <v>1023</v>
      </c>
      <c r="I7979" s="134" t="s">
        <v>3</v>
      </c>
      <c r="J7979" s="135">
        <v>136</v>
      </c>
      <c r="K7979" s="135">
        <v>136</v>
      </c>
      <c r="L7979" s="135">
        <v>136</v>
      </c>
      <c r="M7979" s="150" t="str">
        <f t="shared" si="249"/>
        <v>201703</v>
      </c>
    </row>
    <row r="7980" spans="1:13" x14ac:dyDescent="0.25">
      <c r="A7980" s="35" t="str">
        <f>VLOOKUP(B7980,ResCat!$A$2:$B$269,2,FALSE)</f>
        <v>HMOPERA</v>
      </c>
      <c r="B7980" s="68" t="str">
        <f>IF(ISNA(VLOOKUP(C7980,COA!$A$2:$B$340,2,FALSE)),"XXX",VLOOKUP(C7980,COA!$A$2:$B$340,2,FALSE))</f>
        <v>P53</v>
      </c>
      <c r="C7980" s="149" t="str">
        <f t="shared" si="250"/>
        <v>0019-1008-0031</v>
      </c>
      <c r="D7980" s="134" t="s">
        <v>485</v>
      </c>
      <c r="E7980" s="134" t="s">
        <v>480</v>
      </c>
      <c r="F7980" s="134" t="s">
        <v>459</v>
      </c>
      <c r="G7980" s="134" t="s">
        <v>326</v>
      </c>
      <c r="H7980" s="134" t="s">
        <v>1023</v>
      </c>
      <c r="I7980" s="134" t="s">
        <v>2</v>
      </c>
      <c r="J7980" s="135">
        <v>174</v>
      </c>
      <c r="K7980" s="135">
        <v>260.07</v>
      </c>
      <c r="L7980" s="135">
        <v>245.07</v>
      </c>
      <c r="M7980" s="150" t="str">
        <f t="shared" si="249"/>
        <v>201703</v>
      </c>
    </row>
    <row r="7981" spans="1:13" x14ac:dyDescent="0.25">
      <c r="A7981" s="35" t="str">
        <f>VLOOKUP(B7981,ResCat!$A$2:$B$269,2,FALSE)</f>
        <v>HMOPERA</v>
      </c>
      <c r="B7981" s="68" t="str">
        <f>IF(ISNA(VLOOKUP(C7981,COA!$A$2:$B$340,2,FALSE)),"XXX",VLOOKUP(C7981,COA!$A$2:$B$340,2,FALSE))</f>
        <v>P53</v>
      </c>
      <c r="C7981" s="149" t="str">
        <f t="shared" si="250"/>
        <v>0019-1008-0031</v>
      </c>
      <c r="D7981" s="134" t="s">
        <v>485</v>
      </c>
      <c r="E7981" s="134" t="s">
        <v>480</v>
      </c>
      <c r="F7981" s="134" t="s">
        <v>459</v>
      </c>
      <c r="G7981" s="134" t="s">
        <v>328</v>
      </c>
      <c r="H7981" s="134" t="s">
        <v>1023</v>
      </c>
      <c r="I7981" s="134" t="s">
        <v>2</v>
      </c>
      <c r="J7981" s="135">
        <v>700</v>
      </c>
      <c r="K7981" s="135">
        <v>150.93</v>
      </c>
      <c r="L7981" s="135">
        <v>150.93</v>
      </c>
      <c r="M7981" s="150" t="str">
        <f t="shared" si="249"/>
        <v>201704</v>
      </c>
    </row>
    <row r="7982" spans="1:13" x14ac:dyDescent="0.25">
      <c r="A7982" s="35" t="str">
        <f>VLOOKUP(B7982,ResCat!$A$2:$B$269,2,FALSE)</f>
        <v>HMOPERA</v>
      </c>
      <c r="B7982" s="68" t="str">
        <f>IF(ISNA(VLOOKUP(C7982,COA!$A$2:$B$340,2,FALSE)),"XXX",VLOOKUP(C7982,COA!$A$2:$B$340,2,FALSE))</f>
        <v>P53</v>
      </c>
      <c r="C7982" s="149" t="str">
        <f t="shared" si="250"/>
        <v>0019-1008-0031</v>
      </c>
      <c r="D7982" s="134" t="s">
        <v>485</v>
      </c>
      <c r="E7982" s="134" t="s">
        <v>480</v>
      </c>
      <c r="F7982" s="134" t="s">
        <v>459</v>
      </c>
      <c r="G7982" s="134" t="s">
        <v>330</v>
      </c>
      <c r="H7982" s="134" t="s">
        <v>1023</v>
      </c>
      <c r="I7982" s="134" t="s">
        <v>3</v>
      </c>
      <c r="J7982" s="135">
        <v>149</v>
      </c>
      <c r="K7982" s="135">
        <v>49.010000000000005</v>
      </c>
      <c r="L7982" s="135">
        <v>49.010000000000005</v>
      </c>
      <c r="M7982" s="150" t="str">
        <f t="shared" si="249"/>
        <v>201705</v>
      </c>
    </row>
    <row r="7983" spans="1:13" x14ac:dyDescent="0.25">
      <c r="A7983" s="35" t="str">
        <f>VLOOKUP(B7983,ResCat!$A$2:$B$269,2,FALSE)</f>
        <v>HMOPERA</v>
      </c>
      <c r="B7983" s="68" t="str">
        <f>IF(ISNA(VLOOKUP(C7983,COA!$A$2:$B$340,2,FALSE)),"XXX",VLOOKUP(C7983,COA!$A$2:$B$340,2,FALSE))</f>
        <v>P53</v>
      </c>
      <c r="C7983" s="149" t="str">
        <f t="shared" si="250"/>
        <v>0019-1008-0031</v>
      </c>
      <c r="D7983" s="134" t="s">
        <v>485</v>
      </c>
      <c r="E7983" s="134" t="s">
        <v>480</v>
      </c>
      <c r="F7983" s="134" t="s">
        <v>459</v>
      </c>
      <c r="G7983" s="134" t="s">
        <v>330</v>
      </c>
      <c r="H7983" s="134" t="s">
        <v>1023</v>
      </c>
      <c r="I7983" s="134" t="s">
        <v>0</v>
      </c>
      <c r="J7983" s="135">
        <v>1.8189894035458565E-12</v>
      </c>
      <c r="K7983" s="135">
        <v>0</v>
      </c>
      <c r="L7983" s="135">
        <v>0</v>
      </c>
      <c r="M7983" s="150" t="str">
        <f t="shared" si="249"/>
        <v>201705</v>
      </c>
    </row>
    <row r="7984" spans="1:13" x14ac:dyDescent="0.25">
      <c r="A7984" s="35" t="str">
        <f>VLOOKUP(B7984,ResCat!$A$2:$B$269,2,FALSE)</f>
        <v>HMOPERA</v>
      </c>
      <c r="B7984" s="68" t="str">
        <f>IF(ISNA(VLOOKUP(C7984,COA!$A$2:$B$340,2,FALSE)),"XXX",VLOOKUP(C7984,COA!$A$2:$B$340,2,FALSE))</f>
        <v>P53</v>
      </c>
      <c r="C7984" s="149" t="str">
        <f t="shared" si="250"/>
        <v>0019-1008-0031</v>
      </c>
      <c r="D7984" s="134" t="s">
        <v>485</v>
      </c>
      <c r="E7984" s="134" t="s">
        <v>480</v>
      </c>
      <c r="F7984" s="134" t="s">
        <v>459</v>
      </c>
      <c r="G7984" s="134" t="s">
        <v>330</v>
      </c>
      <c r="H7984" s="134" t="s">
        <v>1023</v>
      </c>
      <c r="I7984" s="134" t="s">
        <v>2</v>
      </c>
      <c r="J7984" s="135">
        <v>2093.8199999999997</v>
      </c>
      <c r="K7984" s="135">
        <v>561.40000000000009</v>
      </c>
      <c r="L7984" s="135">
        <v>546.4</v>
      </c>
      <c r="M7984" s="150" t="str">
        <f t="shared" si="249"/>
        <v>201705</v>
      </c>
    </row>
    <row r="7985" spans="1:13" x14ac:dyDescent="0.25">
      <c r="A7985" s="35" t="str">
        <f>VLOOKUP(B7985,ResCat!$A$2:$B$269,2,FALSE)</f>
        <v>HMOPERA</v>
      </c>
      <c r="B7985" s="68" t="str">
        <f>IF(ISNA(VLOOKUP(C7985,COA!$A$2:$B$340,2,FALSE)),"XXX",VLOOKUP(C7985,COA!$A$2:$B$340,2,FALSE))</f>
        <v>P53</v>
      </c>
      <c r="C7985" s="149" t="str">
        <f t="shared" si="250"/>
        <v>0019-1008-0031</v>
      </c>
      <c r="D7985" s="134" t="s">
        <v>485</v>
      </c>
      <c r="E7985" s="134" t="s">
        <v>480</v>
      </c>
      <c r="F7985" s="134" t="s">
        <v>459</v>
      </c>
      <c r="G7985" s="134" t="s">
        <v>332</v>
      </c>
      <c r="H7985" s="134" t="s">
        <v>1023</v>
      </c>
      <c r="I7985" s="134" t="s">
        <v>3</v>
      </c>
      <c r="J7985" s="135">
        <v>529.6</v>
      </c>
      <c r="K7985" s="135">
        <v>283.75</v>
      </c>
      <c r="L7985" s="135">
        <v>283.75</v>
      </c>
      <c r="M7985" s="150" t="str">
        <f t="shared" si="249"/>
        <v>201706</v>
      </c>
    </row>
    <row r="7986" spans="1:13" x14ac:dyDescent="0.25">
      <c r="A7986" s="35" t="str">
        <f>VLOOKUP(B7986,ResCat!$A$2:$B$269,2,FALSE)</f>
        <v>HMOPERA</v>
      </c>
      <c r="B7986" s="68" t="str">
        <f>IF(ISNA(VLOOKUP(C7986,COA!$A$2:$B$340,2,FALSE)),"XXX",VLOOKUP(C7986,COA!$A$2:$B$340,2,FALSE))</f>
        <v>P53</v>
      </c>
      <c r="C7986" s="149" t="str">
        <f t="shared" si="250"/>
        <v>0019-1008-0031</v>
      </c>
      <c r="D7986" s="134" t="s">
        <v>485</v>
      </c>
      <c r="E7986" s="134" t="s">
        <v>480</v>
      </c>
      <c r="F7986" s="134" t="s">
        <v>459</v>
      </c>
      <c r="G7986" s="134" t="s">
        <v>332</v>
      </c>
      <c r="H7986" s="134" t="s">
        <v>1023</v>
      </c>
      <c r="I7986" s="134" t="s">
        <v>2</v>
      </c>
      <c r="J7986" s="135">
        <v>177.2</v>
      </c>
      <c r="K7986" s="135">
        <v>104.59</v>
      </c>
      <c r="L7986" s="135">
        <v>89.59</v>
      </c>
      <c r="M7986" s="150" t="str">
        <f t="shared" si="249"/>
        <v>201706</v>
      </c>
    </row>
    <row r="7987" spans="1:13" x14ac:dyDescent="0.25">
      <c r="A7987" s="35" t="str">
        <f>VLOOKUP(B7987,ResCat!$A$2:$B$269,2,FALSE)</f>
        <v>HMOPERA</v>
      </c>
      <c r="B7987" s="68" t="str">
        <f>IF(ISNA(VLOOKUP(C7987,COA!$A$2:$B$340,2,FALSE)),"XXX",VLOOKUP(C7987,COA!$A$2:$B$340,2,FALSE))</f>
        <v>P53</v>
      </c>
      <c r="C7987" s="149" t="str">
        <f t="shared" si="250"/>
        <v>0019-1008-0031</v>
      </c>
      <c r="D7987" s="134" t="s">
        <v>485</v>
      </c>
      <c r="E7987" s="134" t="s">
        <v>480</v>
      </c>
      <c r="F7987" s="134" t="s">
        <v>459</v>
      </c>
      <c r="G7987" s="134" t="s">
        <v>332</v>
      </c>
      <c r="H7987" s="134" t="s">
        <v>1023</v>
      </c>
      <c r="I7987" s="134" t="s">
        <v>1</v>
      </c>
      <c r="J7987" s="135">
        <v>0</v>
      </c>
      <c r="K7987" s="135">
        <v>7873.6</v>
      </c>
      <c r="L7987" s="135">
        <v>7873.6</v>
      </c>
      <c r="M7987" s="150" t="str">
        <f t="shared" si="249"/>
        <v>201706</v>
      </c>
    </row>
    <row r="7988" spans="1:13" x14ac:dyDescent="0.25">
      <c r="A7988" s="35" t="str">
        <f>VLOOKUP(B7988,ResCat!$A$2:$B$269,2,FALSE)</f>
        <v>HMOPERA</v>
      </c>
      <c r="B7988" s="68" t="str">
        <f>IF(ISNA(VLOOKUP(C7988,COA!$A$2:$B$340,2,FALSE)),"XXX",VLOOKUP(C7988,COA!$A$2:$B$340,2,FALSE))</f>
        <v>P53</v>
      </c>
      <c r="C7988" s="149" t="str">
        <f t="shared" si="250"/>
        <v>0019-1008-0031</v>
      </c>
      <c r="D7988" s="134" t="s">
        <v>485</v>
      </c>
      <c r="E7988" s="134" t="s">
        <v>480</v>
      </c>
      <c r="F7988" s="134" t="s">
        <v>459</v>
      </c>
      <c r="G7988" s="134" t="s">
        <v>335</v>
      </c>
      <c r="H7988" s="134" t="s">
        <v>1023</v>
      </c>
      <c r="I7988" s="134" t="s">
        <v>3</v>
      </c>
      <c r="J7988" s="135">
        <v>504</v>
      </c>
      <c r="K7988" s="135">
        <v>176</v>
      </c>
      <c r="L7988" s="135">
        <v>176</v>
      </c>
      <c r="M7988" s="150" t="str">
        <f t="shared" si="249"/>
        <v>201707</v>
      </c>
    </row>
    <row r="7989" spans="1:13" x14ac:dyDescent="0.25">
      <c r="A7989" s="35" t="str">
        <f>VLOOKUP(B7989,ResCat!$A$2:$B$269,2,FALSE)</f>
        <v>HMOPERA</v>
      </c>
      <c r="B7989" s="68" t="str">
        <f>IF(ISNA(VLOOKUP(C7989,COA!$A$2:$B$340,2,FALSE)),"XXX",VLOOKUP(C7989,COA!$A$2:$B$340,2,FALSE))</f>
        <v>P53</v>
      </c>
      <c r="C7989" s="149" t="str">
        <f t="shared" si="250"/>
        <v>0019-1008-0031</v>
      </c>
      <c r="D7989" s="134" t="s">
        <v>485</v>
      </c>
      <c r="E7989" s="134" t="s">
        <v>480</v>
      </c>
      <c r="F7989" s="134" t="s">
        <v>459</v>
      </c>
      <c r="G7989" s="134" t="s">
        <v>335</v>
      </c>
      <c r="H7989" s="134" t="s">
        <v>1023</v>
      </c>
      <c r="I7989" s="134" t="s">
        <v>0</v>
      </c>
      <c r="J7989" s="135">
        <v>51812.320000000014</v>
      </c>
      <c r="K7989" s="135">
        <v>35756.829999999994</v>
      </c>
      <c r="L7989" s="135">
        <v>35756.829999999994</v>
      </c>
      <c r="M7989" s="150" t="str">
        <f t="shared" si="249"/>
        <v>201707</v>
      </c>
    </row>
    <row r="7990" spans="1:13" x14ac:dyDescent="0.25">
      <c r="A7990" s="35" t="str">
        <f>VLOOKUP(B7990,ResCat!$A$2:$B$269,2,FALSE)</f>
        <v>HMOPERA</v>
      </c>
      <c r="B7990" s="68" t="str">
        <f>IF(ISNA(VLOOKUP(C7990,COA!$A$2:$B$340,2,FALSE)),"XXX",VLOOKUP(C7990,COA!$A$2:$B$340,2,FALSE))</f>
        <v>P53</v>
      </c>
      <c r="C7990" s="149" t="str">
        <f t="shared" si="250"/>
        <v>0019-1008-0031</v>
      </c>
      <c r="D7990" s="134" t="s">
        <v>485</v>
      </c>
      <c r="E7990" s="134" t="s">
        <v>480</v>
      </c>
      <c r="F7990" s="134" t="s">
        <v>459</v>
      </c>
      <c r="G7990" s="134" t="s">
        <v>335</v>
      </c>
      <c r="H7990" s="134" t="s">
        <v>1023</v>
      </c>
      <c r="I7990" s="134" t="s">
        <v>2</v>
      </c>
      <c r="J7990" s="135">
        <v>684</v>
      </c>
      <c r="K7990" s="135">
        <v>273.59000000000003</v>
      </c>
      <c r="L7990" s="135">
        <v>258.59000000000003</v>
      </c>
      <c r="M7990" s="150" t="str">
        <f t="shared" si="249"/>
        <v>201707</v>
      </c>
    </row>
    <row r="7991" spans="1:13" x14ac:dyDescent="0.25">
      <c r="A7991" s="35" t="str">
        <f>VLOOKUP(B7991,ResCat!$A$2:$B$269,2,FALSE)</f>
        <v>HMOPERA</v>
      </c>
      <c r="B7991" s="68" t="str">
        <f>IF(ISNA(VLOOKUP(C7991,COA!$A$2:$B$340,2,FALSE)),"XXX",VLOOKUP(C7991,COA!$A$2:$B$340,2,FALSE))</f>
        <v>P53</v>
      </c>
      <c r="C7991" s="149" t="str">
        <f t="shared" si="250"/>
        <v>0019-1008-0031</v>
      </c>
      <c r="D7991" s="134" t="s">
        <v>485</v>
      </c>
      <c r="E7991" s="134" t="s">
        <v>480</v>
      </c>
      <c r="F7991" s="134" t="s">
        <v>459</v>
      </c>
      <c r="G7991" s="134" t="s">
        <v>335</v>
      </c>
      <c r="H7991" s="134" t="s">
        <v>1023</v>
      </c>
      <c r="I7991" s="134" t="s">
        <v>1</v>
      </c>
      <c r="J7991" s="135">
        <v>1358.56</v>
      </c>
      <c r="K7991" s="135">
        <v>424.92</v>
      </c>
      <c r="L7991" s="135">
        <v>424.92</v>
      </c>
      <c r="M7991" s="150" t="str">
        <f t="shared" si="249"/>
        <v>201707</v>
      </c>
    </row>
    <row r="7992" spans="1:13" x14ac:dyDescent="0.25">
      <c r="A7992" s="35" t="str">
        <f>VLOOKUP(B7992,ResCat!$A$2:$B$269,2,FALSE)</f>
        <v>HMOPERA</v>
      </c>
      <c r="B7992" s="68" t="str">
        <f>IF(ISNA(VLOOKUP(C7992,COA!$A$2:$B$340,2,FALSE)),"XXX",VLOOKUP(C7992,COA!$A$2:$B$340,2,FALSE))</f>
        <v>P53</v>
      </c>
      <c r="C7992" s="149" t="str">
        <f t="shared" si="250"/>
        <v>0019-1008-0031</v>
      </c>
      <c r="D7992" s="134" t="s">
        <v>485</v>
      </c>
      <c r="E7992" s="134" t="s">
        <v>480</v>
      </c>
      <c r="F7992" s="134" t="s">
        <v>459</v>
      </c>
      <c r="G7992" s="134" t="s">
        <v>4</v>
      </c>
      <c r="H7992" s="134" t="s">
        <v>1023</v>
      </c>
      <c r="I7992" s="134" t="s">
        <v>3</v>
      </c>
      <c r="J7992" s="135">
        <v>1685.07</v>
      </c>
      <c r="K7992" s="135">
        <v>169.51</v>
      </c>
      <c r="L7992" s="135">
        <v>169.51</v>
      </c>
      <c r="M7992" s="150" t="str">
        <f t="shared" si="249"/>
        <v>201708</v>
      </c>
    </row>
    <row r="7993" spans="1:13" x14ac:dyDescent="0.25">
      <c r="A7993" s="35" t="str">
        <f>VLOOKUP(B7993,ResCat!$A$2:$B$269,2,FALSE)</f>
        <v>HMOPERA</v>
      </c>
      <c r="B7993" s="68" t="str">
        <f>IF(ISNA(VLOOKUP(C7993,COA!$A$2:$B$340,2,FALSE)),"XXX",VLOOKUP(C7993,COA!$A$2:$B$340,2,FALSE))</f>
        <v>P53</v>
      </c>
      <c r="C7993" s="149" t="str">
        <f t="shared" si="250"/>
        <v>0019-1008-0031</v>
      </c>
      <c r="D7993" s="134" t="s">
        <v>485</v>
      </c>
      <c r="E7993" s="134" t="s">
        <v>480</v>
      </c>
      <c r="F7993" s="134" t="s">
        <v>459</v>
      </c>
      <c r="G7993" s="134" t="s">
        <v>4</v>
      </c>
      <c r="H7993" s="134" t="s">
        <v>1023</v>
      </c>
      <c r="I7993" s="134" t="s">
        <v>2</v>
      </c>
      <c r="J7993" s="135">
        <v>1176</v>
      </c>
      <c r="K7993" s="135">
        <v>420.76000000000005</v>
      </c>
      <c r="L7993" s="135">
        <v>405.76000000000005</v>
      </c>
      <c r="M7993" s="150" t="str">
        <f t="shared" si="249"/>
        <v>201708</v>
      </c>
    </row>
    <row r="7994" spans="1:13" x14ac:dyDescent="0.25">
      <c r="A7994" s="35" t="str">
        <f>VLOOKUP(B7994,ResCat!$A$2:$B$269,2,FALSE)</f>
        <v>HMOPERA</v>
      </c>
      <c r="B7994" s="68" t="str">
        <f>IF(ISNA(VLOOKUP(C7994,COA!$A$2:$B$340,2,FALSE)),"XXX",VLOOKUP(C7994,COA!$A$2:$B$340,2,FALSE))</f>
        <v>P53</v>
      </c>
      <c r="C7994" s="149" t="str">
        <f t="shared" si="250"/>
        <v>0019-1008-0031</v>
      </c>
      <c r="D7994" s="134" t="s">
        <v>485</v>
      </c>
      <c r="E7994" s="134" t="s">
        <v>480</v>
      </c>
      <c r="F7994" s="134" t="s">
        <v>459</v>
      </c>
      <c r="G7994" s="134" t="s">
        <v>4</v>
      </c>
      <c r="H7994" s="134" t="s">
        <v>1023</v>
      </c>
      <c r="I7994" s="134" t="s">
        <v>1</v>
      </c>
      <c r="J7994" s="135">
        <v>1152.6499999999999</v>
      </c>
      <c r="K7994" s="135">
        <v>1858.4399999999987</v>
      </c>
      <c r="L7994" s="135">
        <v>1843.4399999999987</v>
      </c>
      <c r="M7994" s="150" t="str">
        <f t="shared" si="249"/>
        <v>201708</v>
      </c>
    </row>
    <row r="7995" spans="1:13" x14ac:dyDescent="0.25">
      <c r="A7995" s="35" t="str">
        <f>VLOOKUP(B7995,ResCat!$A$2:$B$269,2,FALSE)</f>
        <v>HMOPERA</v>
      </c>
      <c r="B7995" s="68" t="str">
        <f>IF(ISNA(VLOOKUP(C7995,COA!$A$2:$B$340,2,FALSE)),"XXX",VLOOKUP(C7995,COA!$A$2:$B$340,2,FALSE))</f>
        <v>P53</v>
      </c>
      <c r="C7995" s="149" t="str">
        <f t="shared" si="250"/>
        <v>0019-1008-0031</v>
      </c>
      <c r="D7995" s="134" t="s">
        <v>485</v>
      </c>
      <c r="E7995" s="134" t="s">
        <v>480</v>
      </c>
      <c r="F7995" s="134" t="s">
        <v>459</v>
      </c>
      <c r="G7995" s="134" t="s">
        <v>511</v>
      </c>
      <c r="H7995" s="134" t="s">
        <v>1023</v>
      </c>
      <c r="I7995" s="134" t="s">
        <v>3</v>
      </c>
      <c r="J7995" s="135">
        <v>207.1</v>
      </c>
      <c r="K7995" s="135">
        <v>47.83</v>
      </c>
      <c r="L7995" s="135">
        <v>47.83</v>
      </c>
      <c r="M7995" s="150" t="str">
        <f t="shared" si="249"/>
        <v>201709</v>
      </c>
    </row>
    <row r="7996" spans="1:13" x14ac:dyDescent="0.25">
      <c r="A7996" s="35" t="str">
        <f>VLOOKUP(B7996,ResCat!$A$2:$B$269,2,FALSE)</f>
        <v>HMOPERA</v>
      </c>
      <c r="B7996" s="68" t="str">
        <f>IF(ISNA(VLOOKUP(C7996,COA!$A$2:$B$340,2,FALSE)),"XXX",VLOOKUP(C7996,COA!$A$2:$B$340,2,FALSE))</f>
        <v>P53</v>
      </c>
      <c r="C7996" s="149" t="str">
        <f t="shared" si="250"/>
        <v>0019-1008-0031</v>
      </c>
      <c r="D7996" s="134" t="s">
        <v>485</v>
      </c>
      <c r="E7996" s="134" t="s">
        <v>480</v>
      </c>
      <c r="F7996" s="134" t="s">
        <v>459</v>
      </c>
      <c r="G7996" s="134" t="s">
        <v>511</v>
      </c>
      <c r="H7996" s="134" t="s">
        <v>1023</v>
      </c>
      <c r="I7996" s="134" t="s">
        <v>2</v>
      </c>
      <c r="J7996" s="135">
        <v>14167.1</v>
      </c>
      <c r="K7996" s="135">
        <v>9611.6600000000035</v>
      </c>
      <c r="L7996" s="135">
        <v>9521.6600000000035</v>
      </c>
      <c r="M7996" s="150" t="str">
        <f t="shared" si="249"/>
        <v>201709</v>
      </c>
    </row>
    <row r="7997" spans="1:13" x14ac:dyDescent="0.25">
      <c r="A7997" s="35" t="str">
        <f>VLOOKUP(B7997,ResCat!$A$2:$B$269,2,FALSE)</f>
        <v>HMOPERA</v>
      </c>
      <c r="B7997" s="68" t="str">
        <f>IF(ISNA(VLOOKUP(C7997,COA!$A$2:$B$340,2,FALSE)),"XXX",VLOOKUP(C7997,COA!$A$2:$B$340,2,FALSE))</f>
        <v>P53</v>
      </c>
      <c r="C7997" s="149" t="str">
        <f t="shared" si="250"/>
        <v>0019-1008-0031</v>
      </c>
      <c r="D7997" s="134" t="s">
        <v>485</v>
      </c>
      <c r="E7997" s="134" t="s">
        <v>480</v>
      </c>
      <c r="F7997" s="134" t="s">
        <v>459</v>
      </c>
      <c r="G7997" s="134" t="s">
        <v>511</v>
      </c>
      <c r="H7997" s="134" t="s">
        <v>1023</v>
      </c>
      <c r="I7997" s="134" t="s">
        <v>1</v>
      </c>
      <c r="J7997" s="135">
        <v>1189.7700000000004</v>
      </c>
      <c r="K7997" s="135">
        <v>924.00000000000045</v>
      </c>
      <c r="L7997" s="135">
        <v>864.00000000000045</v>
      </c>
      <c r="M7997" s="150" t="str">
        <f t="shared" si="249"/>
        <v>201709</v>
      </c>
    </row>
    <row r="7998" spans="1:13" x14ac:dyDescent="0.25">
      <c r="A7998" s="35" t="str">
        <f>VLOOKUP(B7998,ResCat!$A$2:$B$269,2,FALSE)</f>
        <v>HMOPERA</v>
      </c>
      <c r="B7998" s="68" t="str">
        <f>IF(ISNA(VLOOKUP(C7998,COA!$A$2:$B$340,2,FALSE)),"XXX",VLOOKUP(C7998,COA!$A$2:$B$340,2,FALSE))</f>
        <v>P53</v>
      </c>
      <c r="C7998" s="149" t="str">
        <f t="shared" si="250"/>
        <v>0019-1008-0031</v>
      </c>
      <c r="D7998" s="134" t="s">
        <v>485</v>
      </c>
      <c r="E7998" s="134" t="s">
        <v>480</v>
      </c>
      <c r="F7998" s="134" t="s">
        <v>459</v>
      </c>
      <c r="G7998" s="134" t="s">
        <v>969</v>
      </c>
      <c r="H7998" s="134" t="s">
        <v>1023</v>
      </c>
      <c r="I7998" s="134" t="s">
        <v>3</v>
      </c>
      <c r="J7998" s="135">
        <v>1334.3200000000002</v>
      </c>
      <c r="K7998" s="135">
        <v>314.97000000000003</v>
      </c>
      <c r="L7998" s="135">
        <v>314.97000000000003</v>
      </c>
      <c r="M7998" s="150" t="str">
        <f t="shared" si="249"/>
        <v>201710</v>
      </c>
    </row>
    <row r="7999" spans="1:13" x14ac:dyDescent="0.25">
      <c r="A7999" s="35" t="str">
        <f>VLOOKUP(B7999,ResCat!$A$2:$B$269,2,FALSE)</f>
        <v>HMOPERA</v>
      </c>
      <c r="B7999" s="68" t="str">
        <f>IF(ISNA(VLOOKUP(C7999,COA!$A$2:$B$340,2,FALSE)),"XXX",VLOOKUP(C7999,COA!$A$2:$B$340,2,FALSE))</f>
        <v>P53</v>
      </c>
      <c r="C7999" s="149" t="str">
        <f t="shared" si="250"/>
        <v>0019-1008-0031</v>
      </c>
      <c r="D7999" s="134" t="s">
        <v>485</v>
      </c>
      <c r="E7999" s="134" t="s">
        <v>480</v>
      </c>
      <c r="F7999" s="134" t="s">
        <v>459</v>
      </c>
      <c r="G7999" s="134" t="s">
        <v>969</v>
      </c>
      <c r="H7999" s="134" t="s">
        <v>1023</v>
      </c>
      <c r="I7999" s="134" t="s">
        <v>0</v>
      </c>
      <c r="J7999" s="135">
        <v>0</v>
      </c>
      <c r="K7999" s="135">
        <v>0</v>
      </c>
      <c r="L7999" s="135">
        <v>0</v>
      </c>
      <c r="M7999" s="150" t="str">
        <f t="shared" si="249"/>
        <v>201710</v>
      </c>
    </row>
    <row r="8000" spans="1:13" x14ac:dyDescent="0.25">
      <c r="A8000" s="35" t="str">
        <f>VLOOKUP(B8000,ResCat!$A$2:$B$269,2,FALSE)</f>
        <v>HMOPERA</v>
      </c>
      <c r="B8000" s="68" t="str">
        <f>IF(ISNA(VLOOKUP(C8000,COA!$A$2:$B$340,2,FALSE)),"XXX",VLOOKUP(C8000,COA!$A$2:$B$340,2,FALSE))</f>
        <v>P53</v>
      </c>
      <c r="C8000" s="149" t="str">
        <f t="shared" si="250"/>
        <v>0019-1008-0031</v>
      </c>
      <c r="D8000" s="134" t="s">
        <v>485</v>
      </c>
      <c r="E8000" s="134" t="s">
        <v>480</v>
      </c>
      <c r="F8000" s="134" t="s">
        <v>459</v>
      </c>
      <c r="G8000" s="134" t="s">
        <v>969</v>
      </c>
      <c r="H8000" s="134" t="s">
        <v>1023</v>
      </c>
      <c r="I8000" s="134" t="s">
        <v>2</v>
      </c>
      <c r="J8000" s="135">
        <v>5264.0599999999995</v>
      </c>
      <c r="K8000" s="135">
        <v>3081.7999999999997</v>
      </c>
      <c r="L8000" s="135">
        <v>3021.7999999999997</v>
      </c>
      <c r="M8000" s="150" t="str">
        <f t="shared" si="249"/>
        <v>201710</v>
      </c>
    </row>
    <row r="8001" spans="1:13" x14ac:dyDescent="0.25">
      <c r="A8001" s="35" t="str">
        <f>VLOOKUP(B8001,ResCat!$A$2:$B$269,2,FALSE)</f>
        <v>HMOPERA</v>
      </c>
      <c r="B8001" s="68" t="str">
        <f>IF(ISNA(VLOOKUP(C8001,COA!$A$2:$B$340,2,FALSE)),"XXX",VLOOKUP(C8001,COA!$A$2:$B$340,2,FALSE))</f>
        <v>P53</v>
      </c>
      <c r="C8001" s="149" t="str">
        <f t="shared" si="250"/>
        <v>0019-1008-0031</v>
      </c>
      <c r="D8001" s="134" t="s">
        <v>485</v>
      </c>
      <c r="E8001" s="134" t="s">
        <v>480</v>
      </c>
      <c r="F8001" s="134" t="s">
        <v>459</v>
      </c>
      <c r="G8001" s="134" t="s">
        <v>969</v>
      </c>
      <c r="H8001" s="134" t="s">
        <v>1023</v>
      </c>
      <c r="I8001" s="134" t="s">
        <v>1</v>
      </c>
      <c r="J8001" s="135">
        <v>13655.480000000005</v>
      </c>
      <c r="K8001" s="135">
        <v>12754.109999999999</v>
      </c>
      <c r="L8001" s="135">
        <v>12659.109999999999</v>
      </c>
      <c r="M8001" s="150" t="str">
        <f t="shared" si="249"/>
        <v>201710</v>
      </c>
    </row>
    <row r="8002" spans="1:13" x14ac:dyDescent="0.25">
      <c r="A8002" s="35" t="str">
        <f>VLOOKUP(B8002,ResCat!$A$2:$B$269,2,FALSE)</f>
        <v>HMOPERA</v>
      </c>
      <c r="B8002" s="68" t="str">
        <f>IF(ISNA(VLOOKUP(C8002,COA!$A$2:$B$340,2,FALSE)),"XXX",VLOOKUP(C8002,COA!$A$2:$B$340,2,FALSE))</f>
        <v>P53</v>
      </c>
      <c r="C8002" s="149" t="str">
        <f t="shared" si="250"/>
        <v>0019-1008-0031</v>
      </c>
      <c r="D8002" s="134" t="s">
        <v>485</v>
      </c>
      <c r="E8002" s="134" t="s">
        <v>480</v>
      </c>
      <c r="F8002" s="134" t="s">
        <v>459</v>
      </c>
      <c r="G8002" s="134" t="s">
        <v>961</v>
      </c>
      <c r="H8002" s="134" t="s">
        <v>1023</v>
      </c>
      <c r="I8002" s="134" t="s">
        <v>3</v>
      </c>
      <c r="J8002" s="135">
        <v>8420.07</v>
      </c>
      <c r="K8002" s="135">
        <v>2451.7100000000009</v>
      </c>
      <c r="L8002" s="135">
        <v>2451.7100000000009</v>
      </c>
      <c r="M8002" s="150" t="str">
        <f t="shared" si="249"/>
        <v>201711</v>
      </c>
    </row>
    <row r="8003" spans="1:13" x14ac:dyDescent="0.25">
      <c r="A8003" s="35" t="str">
        <f>VLOOKUP(B8003,ResCat!$A$2:$B$269,2,FALSE)</f>
        <v>HMOPERA</v>
      </c>
      <c r="B8003" s="68" t="str">
        <f>IF(ISNA(VLOOKUP(C8003,COA!$A$2:$B$340,2,FALSE)),"XXX",VLOOKUP(C8003,COA!$A$2:$B$340,2,FALSE))</f>
        <v>P53</v>
      </c>
      <c r="C8003" s="149" t="str">
        <f t="shared" si="250"/>
        <v>0019-1008-0031</v>
      </c>
      <c r="D8003" s="134" t="s">
        <v>485</v>
      </c>
      <c r="E8003" s="134" t="s">
        <v>480</v>
      </c>
      <c r="F8003" s="134" t="s">
        <v>459</v>
      </c>
      <c r="G8003" s="134" t="s">
        <v>961</v>
      </c>
      <c r="H8003" s="134" t="s">
        <v>1023</v>
      </c>
      <c r="I8003" s="134" t="s">
        <v>0</v>
      </c>
      <c r="J8003" s="135">
        <v>678861.07</v>
      </c>
      <c r="K8003" s="135">
        <v>637068.18000000017</v>
      </c>
      <c r="L8003" s="135">
        <v>637068.18000000017</v>
      </c>
      <c r="M8003" s="150" t="str">
        <f t="shared" si="249"/>
        <v>201711</v>
      </c>
    </row>
    <row r="8004" spans="1:13" x14ac:dyDescent="0.25">
      <c r="A8004" s="35" t="str">
        <f>VLOOKUP(B8004,ResCat!$A$2:$B$269,2,FALSE)</f>
        <v>HMOPERA</v>
      </c>
      <c r="B8004" s="68" t="str">
        <f>IF(ISNA(VLOOKUP(C8004,COA!$A$2:$B$340,2,FALSE)),"XXX",VLOOKUP(C8004,COA!$A$2:$B$340,2,FALSE))</f>
        <v>P53</v>
      </c>
      <c r="C8004" s="149" t="str">
        <f t="shared" si="250"/>
        <v>0019-1008-0031</v>
      </c>
      <c r="D8004" s="134" t="s">
        <v>485</v>
      </c>
      <c r="E8004" s="134" t="s">
        <v>480</v>
      </c>
      <c r="F8004" s="134" t="s">
        <v>459</v>
      </c>
      <c r="G8004" s="134" t="s">
        <v>961</v>
      </c>
      <c r="H8004" s="134" t="s">
        <v>1023</v>
      </c>
      <c r="I8004" s="134" t="s">
        <v>336</v>
      </c>
      <c r="J8004" s="135">
        <v>419</v>
      </c>
      <c r="K8004" s="135">
        <v>0</v>
      </c>
      <c r="L8004" s="135">
        <v>0</v>
      </c>
      <c r="M8004" s="150" t="str">
        <f t="shared" ref="M8004:M8067" si="251">IF(G8004&lt;$M$1,$M$1,G8004)</f>
        <v>201711</v>
      </c>
    </row>
    <row r="8005" spans="1:13" x14ac:dyDescent="0.25">
      <c r="A8005" s="35" t="str">
        <f>VLOOKUP(B8005,ResCat!$A$2:$B$269,2,FALSE)</f>
        <v>HMOPERA</v>
      </c>
      <c r="B8005" s="68" t="str">
        <f>IF(ISNA(VLOOKUP(C8005,COA!$A$2:$B$340,2,FALSE)),"XXX",VLOOKUP(C8005,COA!$A$2:$B$340,2,FALSE))</f>
        <v>P53</v>
      </c>
      <c r="C8005" s="149" t="str">
        <f t="shared" ref="C8005:C8068" si="252">D8005&amp;"-"&amp;E8005&amp;"-"&amp;F8005</f>
        <v>0019-1008-0031</v>
      </c>
      <c r="D8005" s="134" t="s">
        <v>485</v>
      </c>
      <c r="E8005" s="134" t="s">
        <v>480</v>
      </c>
      <c r="F8005" s="134" t="s">
        <v>459</v>
      </c>
      <c r="G8005" s="134" t="s">
        <v>961</v>
      </c>
      <c r="H8005" s="134" t="s">
        <v>1023</v>
      </c>
      <c r="I8005" s="134" t="s">
        <v>2</v>
      </c>
      <c r="J8005" s="135">
        <v>45439.57</v>
      </c>
      <c r="K8005" s="135">
        <v>24655.72</v>
      </c>
      <c r="L8005" s="135">
        <v>24430.720000000001</v>
      </c>
      <c r="M8005" s="150" t="str">
        <f t="shared" si="251"/>
        <v>201711</v>
      </c>
    </row>
    <row r="8006" spans="1:13" x14ac:dyDescent="0.25">
      <c r="A8006" s="35" t="str">
        <f>VLOOKUP(B8006,ResCat!$A$2:$B$269,2,FALSE)</f>
        <v>HMOPERA</v>
      </c>
      <c r="B8006" s="68" t="str">
        <f>IF(ISNA(VLOOKUP(C8006,COA!$A$2:$B$340,2,FALSE)),"XXX",VLOOKUP(C8006,COA!$A$2:$B$340,2,FALSE))</f>
        <v>P53</v>
      </c>
      <c r="C8006" s="149" t="str">
        <f t="shared" si="252"/>
        <v>0019-1008-0031</v>
      </c>
      <c r="D8006" s="134" t="s">
        <v>485</v>
      </c>
      <c r="E8006" s="134" t="s">
        <v>480</v>
      </c>
      <c r="F8006" s="134" t="s">
        <v>459</v>
      </c>
      <c r="G8006" s="134" t="s">
        <v>961</v>
      </c>
      <c r="H8006" s="134" t="s">
        <v>1023</v>
      </c>
      <c r="I8006" s="134" t="s">
        <v>1</v>
      </c>
      <c r="J8006" s="135">
        <v>52177.279999999984</v>
      </c>
      <c r="K8006" s="135">
        <v>36967.51</v>
      </c>
      <c r="L8006" s="135">
        <v>36937.51</v>
      </c>
      <c r="M8006" s="150" t="str">
        <f t="shared" si="251"/>
        <v>201711</v>
      </c>
    </row>
    <row r="8007" spans="1:13" x14ac:dyDescent="0.25">
      <c r="A8007" s="35" t="str">
        <f>VLOOKUP(B8007,ResCat!$A$2:$B$269,2,FALSE)</f>
        <v>HMOPERA</v>
      </c>
      <c r="B8007" s="68" t="str">
        <f>IF(ISNA(VLOOKUP(C8007,COA!$A$2:$B$340,2,FALSE)),"XXX",VLOOKUP(C8007,COA!$A$2:$B$340,2,FALSE))</f>
        <v>P53</v>
      </c>
      <c r="C8007" s="149" t="str">
        <f t="shared" si="252"/>
        <v>0019-1008-0031</v>
      </c>
      <c r="D8007" s="134" t="s">
        <v>485</v>
      </c>
      <c r="E8007" s="134" t="s">
        <v>480</v>
      </c>
      <c r="F8007" s="134" t="s">
        <v>459</v>
      </c>
      <c r="G8007" s="134" t="s">
        <v>970</v>
      </c>
      <c r="H8007" s="134" t="s">
        <v>1023</v>
      </c>
      <c r="I8007" s="134" t="s">
        <v>3</v>
      </c>
      <c r="J8007" s="135">
        <v>34932.669999999991</v>
      </c>
      <c r="K8007" s="135">
        <v>13336.219999999987</v>
      </c>
      <c r="L8007" s="135">
        <v>13282.669999999987</v>
      </c>
      <c r="M8007" s="150" t="str">
        <f t="shared" si="251"/>
        <v>201712</v>
      </c>
    </row>
    <row r="8008" spans="1:13" x14ac:dyDescent="0.25">
      <c r="A8008" s="35" t="str">
        <f>VLOOKUP(B8008,ResCat!$A$2:$B$269,2,FALSE)</f>
        <v>HMOPERA</v>
      </c>
      <c r="B8008" s="68" t="str">
        <f>IF(ISNA(VLOOKUP(C8008,COA!$A$2:$B$340,2,FALSE)),"XXX",VLOOKUP(C8008,COA!$A$2:$B$340,2,FALSE))</f>
        <v>P53</v>
      </c>
      <c r="C8008" s="149" t="str">
        <f t="shared" si="252"/>
        <v>0019-1008-0031</v>
      </c>
      <c r="D8008" s="134" t="s">
        <v>485</v>
      </c>
      <c r="E8008" s="134" t="s">
        <v>480</v>
      </c>
      <c r="F8008" s="134" t="s">
        <v>459</v>
      </c>
      <c r="G8008" s="134" t="s">
        <v>970</v>
      </c>
      <c r="H8008" s="134" t="s">
        <v>1023</v>
      </c>
      <c r="I8008" s="134" t="s">
        <v>0</v>
      </c>
      <c r="J8008" s="135">
        <v>512278.72</v>
      </c>
      <c r="K8008" s="135">
        <v>145446.59000000003</v>
      </c>
      <c r="L8008" s="135">
        <v>145207.15</v>
      </c>
      <c r="M8008" s="150" t="str">
        <f t="shared" si="251"/>
        <v>201712</v>
      </c>
    </row>
    <row r="8009" spans="1:13" x14ac:dyDescent="0.25">
      <c r="A8009" s="35" t="str">
        <f>VLOOKUP(B8009,ResCat!$A$2:$B$269,2,FALSE)</f>
        <v>HMOPERA</v>
      </c>
      <c r="B8009" s="68" t="str">
        <f>IF(ISNA(VLOOKUP(C8009,COA!$A$2:$B$340,2,FALSE)),"XXX",VLOOKUP(C8009,COA!$A$2:$B$340,2,FALSE))</f>
        <v>P53</v>
      </c>
      <c r="C8009" s="149" t="str">
        <f t="shared" si="252"/>
        <v>0019-1008-0031</v>
      </c>
      <c r="D8009" s="134" t="s">
        <v>485</v>
      </c>
      <c r="E8009" s="134" t="s">
        <v>480</v>
      </c>
      <c r="F8009" s="134" t="s">
        <v>459</v>
      </c>
      <c r="G8009" s="134" t="s">
        <v>970</v>
      </c>
      <c r="H8009" s="134" t="s">
        <v>1023</v>
      </c>
      <c r="I8009" s="134" t="s">
        <v>336</v>
      </c>
      <c r="J8009" s="135">
        <v>281.02</v>
      </c>
      <c r="K8009" s="135">
        <v>185.03</v>
      </c>
      <c r="L8009" s="135">
        <v>185.03</v>
      </c>
      <c r="M8009" s="150" t="str">
        <f t="shared" si="251"/>
        <v>201712</v>
      </c>
    </row>
    <row r="8010" spans="1:13" x14ac:dyDescent="0.25">
      <c r="A8010" s="35" t="str">
        <f>VLOOKUP(B8010,ResCat!$A$2:$B$269,2,FALSE)</f>
        <v>HMOPERA</v>
      </c>
      <c r="B8010" s="68" t="str">
        <f>IF(ISNA(VLOOKUP(C8010,COA!$A$2:$B$340,2,FALSE)),"XXX",VLOOKUP(C8010,COA!$A$2:$B$340,2,FALSE))</f>
        <v>P53</v>
      </c>
      <c r="C8010" s="149" t="str">
        <f t="shared" si="252"/>
        <v>0019-1008-0031</v>
      </c>
      <c r="D8010" s="134" t="s">
        <v>485</v>
      </c>
      <c r="E8010" s="134" t="s">
        <v>480</v>
      </c>
      <c r="F8010" s="134" t="s">
        <v>459</v>
      </c>
      <c r="G8010" s="134" t="s">
        <v>970</v>
      </c>
      <c r="H8010" s="134" t="s">
        <v>1023</v>
      </c>
      <c r="I8010" s="134" t="s">
        <v>2</v>
      </c>
      <c r="J8010" s="135">
        <v>113549.44000000002</v>
      </c>
      <c r="K8010" s="135">
        <v>52746.120000000075</v>
      </c>
      <c r="L8010" s="135">
        <v>50571.120000000061</v>
      </c>
      <c r="M8010" s="150" t="str">
        <f t="shared" si="251"/>
        <v>201712</v>
      </c>
    </row>
    <row r="8011" spans="1:13" x14ac:dyDescent="0.25">
      <c r="A8011" s="35" t="str">
        <f>VLOOKUP(B8011,ResCat!$A$2:$B$269,2,FALSE)</f>
        <v>HMOPERA</v>
      </c>
      <c r="B8011" s="68" t="str">
        <f>IF(ISNA(VLOOKUP(C8011,COA!$A$2:$B$340,2,FALSE)),"XXX",VLOOKUP(C8011,COA!$A$2:$B$340,2,FALSE))</f>
        <v>P53</v>
      </c>
      <c r="C8011" s="149" t="str">
        <f t="shared" si="252"/>
        <v>0019-1008-0031</v>
      </c>
      <c r="D8011" s="134" t="s">
        <v>485</v>
      </c>
      <c r="E8011" s="134" t="s">
        <v>480</v>
      </c>
      <c r="F8011" s="134" t="s">
        <v>459</v>
      </c>
      <c r="G8011" s="134" t="s">
        <v>970</v>
      </c>
      <c r="H8011" s="134" t="s">
        <v>1023</v>
      </c>
      <c r="I8011" s="134" t="s">
        <v>343</v>
      </c>
      <c r="J8011" s="135">
        <v>120024.64999999998</v>
      </c>
      <c r="K8011" s="135">
        <v>51782.189999999988</v>
      </c>
      <c r="L8011" s="135">
        <v>49809.069999999992</v>
      </c>
      <c r="M8011" s="150" t="str">
        <f t="shared" si="251"/>
        <v>201712</v>
      </c>
    </row>
    <row r="8012" spans="1:13" x14ac:dyDescent="0.25">
      <c r="A8012" s="35" t="str">
        <f>VLOOKUP(B8012,ResCat!$A$2:$B$269,2,FALSE)</f>
        <v>HMOPERA</v>
      </c>
      <c r="B8012" s="68" t="str">
        <f>IF(ISNA(VLOOKUP(C8012,COA!$A$2:$B$340,2,FALSE)),"XXX",VLOOKUP(C8012,COA!$A$2:$B$340,2,FALSE))</f>
        <v>P53</v>
      </c>
      <c r="C8012" s="149" t="str">
        <f t="shared" si="252"/>
        <v>0019-1008-0031</v>
      </c>
      <c r="D8012" s="134" t="s">
        <v>485</v>
      </c>
      <c r="E8012" s="134" t="s">
        <v>480</v>
      </c>
      <c r="F8012" s="134" t="s">
        <v>459</v>
      </c>
      <c r="G8012" s="134" t="s">
        <v>970</v>
      </c>
      <c r="H8012" s="134" t="s">
        <v>1023</v>
      </c>
      <c r="I8012" s="134" t="s">
        <v>1</v>
      </c>
      <c r="J8012" s="135">
        <v>233645.88999999949</v>
      </c>
      <c r="K8012" s="135">
        <v>127219.56</v>
      </c>
      <c r="L8012" s="135">
        <v>125937.17</v>
      </c>
      <c r="M8012" s="150" t="str">
        <f t="shared" si="251"/>
        <v>201712</v>
      </c>
    </row>
    <row r="8013" spans="1:13" x14ac:dyDescent="0.25">
      <c r="A8013" s="35" t="str">
        <f>VLOOKUP(B8013,ResCat!$A$2:$B$269,2,FALSE)</f>
        <v>HMOPERA</v>
      </c>
      <c r="B8013" s="68" t="str">
        <f>IF(ISNA(VLOOKUP(C8013,COA!$A$2:$B$340,2,FALSE)),"XXX",VLOOKUP(C8013,COA!$A$2:$B$340,2,FALSE))</f>
        <v>P53</v>
      </c>
      <c r="C8013" s="149" t="str">
        <f t="shared" si="252"/>
        <v>0019-1008-0031</v>
      </c>
      <c r="D8013" s="134" t="s">
        <v>485</v>
      </c>
      <c r="E8013" s="134" t="s">
        <v>480</v>
      </c>
      <c r="F8013" s="134" t="s">
        <v>459</v>
      </c>
      <c r="G8013" s="134" t="s">
        <v>1023</v>
      </c>
      <c r="H8013" s="134" t="s">
        <v>1023</v>
      </c>
      <c r="I8013" s="134" t="s">
        <v>3</v>
      </c>
      <c r="J8013" s="135">
        <v>45553.71</v>
      </c>
      <c r="K8013" s="135">
        <v>12593.389999999996</v>
      </c>
      <c r="L8013" s="135">
        <v>12593.389999999996</v>
      </c>
      <c r="M8013" s="150" t="str">
        <f t="shared" si="251"/>
        <v>201801</v>
      </c>
    </row>
    <row r="8014" spans="1:13" x14ac:dyDescent="0.25">
      <c r="A8014" s="35" t="str">
        <f>VLOOKUP(B8014,ResCat!$A$2:$B$269,2,FALSE)</f>
        <v>HMOPERA</v>
      </c>
      <c r="B8014" s="68" t="str">
        <f>IF(ISNA(VLOOKUP(C8014,COA!$A$2:$B$340,2,FALSE)),"XXX",VLOOKUP(C8014,COA!$A$2:$B$340,2,FALSE))</f>
        <v>P53</v>
      </c>
      <c r="C8014" s="149" t="str">
        <f t="shared" si="252"/>
        <v>0019-1008-0031</v>
      </c>
      <c r="D8014" s="134" t="s">
        <v>485</v>
      </c>
      <c r="E8014" s="134" t="s">
        <v>480</v>
      </c>
      <c r="F8014" s="134" t="s">
        <v>459</v>
      </c>
      <c r="G8014" s="134" t="s">
        <v>1023</v>
      </c>
      <c r="H8014" s="134" t="s">
        <v>1023</v>
      </c>
      <c r="I8014" s="134" t="s">
        <v>0</v>
      </c>
      <c r="J8014" s="135">
        <v>29772.350000000002</v>
      </c>
      <c r="K8014" s="135">
        <v>15488</v>
      </c>
      <c r="L8014" s="135">
        <v>15488</v>
      </c>
      <c r="M8014" s="150" t="str">
        <f t="shared" si="251"/>
        <v>201801</v>
      </c>
    </row>
    <row r="8015" spans="1:13" x14ac:dyDescent="0.25">
      <c r="A8015" s="35" t="str">
        <f>VLOOKUP(B8015,ResCat!$A$2:$B$269,2,FALSE)</f>
        <v>HMOPERA</v>
      </c>
      <c r="B8015" s="68" t="str">
        <f>IF(ISNA(VLOOKUP(C8015,COA!$A$2:$B$340,2,FALSE)),"XXX",VLOOKUP(C8015,COA!$A$2:$B$340,2,FALSE))</f>
        <v>P53</v>
      </c>
      <c r="C8015" s="149" t="str">
        <f t="shared" si="252"/>
        <v>0019-1008-0031</v>
      </c>
      <c r="D8015" s="134" t="s">
        <v>485</v>
      </c>
      <c r="E8015" s="134" t="s">
        <v>480</v>
      </c>
      <c r="F8015" s="134" t="s">
        <v>459</v>
      </c>
      <c r="G8015" s="134" t="s">
        <v>1023</v>
      </c>
      <c r="H8015" s="134" t="s">
        <v>1023</v>
      </c>
      <c r="I8015" s="134" t="s">
        <v>336</v>
      </c>
      <c r="J8015" s="135">
        <v>1010.24</v>
      </c>
      <c r="K8015" s="135">
        <v>638.72</v>
      </c>
      <c r="L8015" s="135">
        <v>638.72</v>
      </c>
      <c r="M8015" s="150" t="str">
        <f t="shared" si="251"/>
        <v>201801</v>
      </c>
    </row>
    <row r="8016" spans="1:13" x14ac:dyDescent="0.25">
      <c r="A8016" s="35" t="str">
        <f>VLOOKUP(B8016,ResCat!$A$2:$B$269,2,FALSE)</f>
        <v>HMOPERA</v>
      </c>
      <c r="B8016" s="68" t="str">
        <f>IF(ISNA(VLOOKUP(C8016,COA!$A$2:$B$340,2,FALSE)),"XXX",VLOOKUP(C8016,COA!$A$2:$B$340,2,FALSE))</f>
        <v>P53</v>
      </c>
      <c r="C8016" s="149" t="str">
        <f t="shared" si="252"/>
        <v>0019-1008-0031</v>
      </c>
      <c r="D8016" s="134" t="s">
        <v>485</v>
      </c>
      <c r="E8016" s="134" t="s">
        <v>480</v>
      </c>
      <c r="F8016" s="134" t="s">
        <v>459</v>
      </c>
      <c r="G8016" s="134" t="s">
        <v>1023</v>
      </c>
      <c r="H8016" s="134" t="s">
        <v>1023</v>
      </c>
      <c r="I8016" s="134" t="s">
        <v>2</v>
      </c>
      <c r="J8016" s="135">
        <v>125528.98000000004</v>
      </c>
      <c r="K8016" s="135">
        <v>65597.86000000019</v>
      </c>
      <c r="L8016" s="135">
        <v>61912.550000000163</v>
      </c>
      <c r="M8016" s="150" t="str">
        <f t="shared" si="251"/>
        <v>201801</v>
      </c>
    </row>
    <row r="8017" spans="1:13" x14ac:dyDescent="0.25">
      <c r="A8017" s="35" t="str">
        <f>VLOOKUP(B8017,ResCat!$A$2:$B$269,2,FALSE)</f>
        <v>HMOPERA</v>
      </c>
      <c r="B8017" s="68" t="str">
        <f>IF(ISNA(VLOOKUP(C8017,COA!$A$2:$B$340,2,FALSE)),"XXX",VLOOKUP(C8017,COA!$A$2:$B$340,2,FALSE))</f>
        <v>P53</v>
      </c>
      <c r="C8017" s="149" t="str">
        <f t="shared" si="252"/>
        <v>0019-1008-0031</v>
      </c>
      <c r="D8017" s="134" t="s">
        <v>485</v>
      </c>
      <c r="E8017" s="134" t="s">
        <v>480</v>
      </c>
      <c r="F8017" s="134" t="s">
        <v>459</v>
      </c>
      <c r="G8017" s="134" t="s">
        <v>1023</v>
      </c>
      <c r="H8017" s="134" t="s">
        <v>1023</v>
      </c>
      <c r="I8017" s="134" t="s">
        <v>343</v>
      </c>
      <c r="J8017" s="135">
        <v>290552.26000000018</v>
      </c>
      <c r="K8017" s="135">
        <v>115493.43999999997</v>
      </c>
      <c r="L8017" s="135">
        <v>106725.46999999997</v>
      </c>
      <c r="M8017" s="150" t="str">
        <f t="shared" si="251"/>
        <v>201801</v>
      </c>
    </row>
    <row r="8018" spans="1:13" x14ac:dyDescent="0.25">
      <c r="A8018" s="35" t="str">
        <f>VLOOKUP(B8018,ResCat!$A$2:$B$269,2,FALSE)</f>
        <v>HMOPERA</v>
      </c>
      <c r="B8018" s="68" t="str">
        <f>IF(ISNA(VLOOKUP(C8018,COA!$A$2:$B$340,2,FALSE)),"XXX",VLOOKUP(C8018,COA!$A$2:$B$340,2,FALSE))</f>
        <v>P53</v>
      </c>
      <c r="C8018" s="149" t="str">
        <f t="shared" si="252"/>
        <v>0019-1008-0031</v>
      </c>
      <c r="D8018" s="134" t="s">
        <v>485</v>
      </c>
      <c r="E8018" s="134" t="s">
        <v>480</v>
      </c>
      <c r="F8018" s="134" t="s">
        <v>459</v>
      </c>
      <c r="G8018" s="134" t="s">
        <v>1023</v>
      </c>
      <c r="H8018" s="134" t="s">
        <v>1023</v>
      </c>
      <c r="I8018" s="134" t="s">
        <v>1</v>
      </c>
      <c r="J8018" s="135">
        <v>219703.17000000013</v>
      </c>
      <c r="K8018" s="135">
        <v>144409.28</v>
      </c>
      <c r="L8018" s="135">
        <v>143745.09000000005</v>
      </c>
      <c r="M8018" s="150" t="str">
        <f t="shared" si="251"/>
        <v>201801</v>
      </c>
    </row>
    <row r="8019" spans="1:13" x14ac:dyDescent="0.25">
      <c r="A8019" s="35" t="str">
        <f>VLOOKUP(B8019,ResCat!$A$2:$B$269,2,FALSE)</f>
        <v>XXX</v>
      </c>
      <c r="B8019" s="68" t="str">
        <f>IF(ISNA(VLOOKUP(C8019,COA!$A$2:$B$340,2,FALSE)),"XXX",VLOOKUP(C8019,COA!$A$2:$B$340,2,FALSE))</f>
        <v>XXX</v>
      </c>
      <c r="C8019" s="149" t="str">
        <f t="shared" si="252"/>
        <v>0021-1000-0012</v>
      </c>
      <c r="D8019" s="134" t="s">
        <v>490</v>
      </c>
      <c r="E8019" s="134" t="s">
        <v>409</v>
      </c>
      <c r="F8019" s="134" t="s">
        <v>452</v>
      </c>
      <c r="G8019" s="134" t="s">
        <v>1050</v>
      </c>
      <c r="H8019" s="134" t="s">
        <v>1023</v>
      </c>
      <c r="I8019" s="134" t="s">
        <v>368</v>
      </c>
      <c r="J8019" s="135">
        <v>-140</v>
      </c>
      <c r="K8019" s="135">
        <v>-24</v>
      </c>
      <c r="L8019" s="135">
        <v>-24</v>
      </c>
      <c r="M8019" s="150" t="str">
        <f t="shared" si="251"/>
        <v>201601</v>
      </c>
    </row>
    <row r="8020" spans="1:13" x14ac:dyDescent="0.25">
      <c r="A8020" s="35" t="str">
        <f>VLOOKUP(B8020,ResCat!$A$2:$B$269,2,FALSE)</f>
        <v>XXX</v>
      </c>
      <c r="B8020" s="68" t="str">
        <f>IF(ISNA(VLOOKUP(C8020,COA!$A$2:$B$340,2,FALSE)),"XXX",VLOOKUP(C8020,COA!$A$2:$B$340,2,FALSE))</f>
        <v>XXX</v>
      </c>
      <c r="C8020" s="149" t="str">
        <f t="shared" si="252"/>
        <v>0021-1000-0012</v>
      </c>
      <c r="D8020" s="134" t="s">
        <v>490</v>
      </c>
      <c r="E8020" s="134" t="s">
        <v>409</v>
      </c>
      <c r="F8020" s="134" t="s">
        <v>452</v>
      </c>
      <c r="G8020" s="134" t="s">
        <v>1049</v>
      </c>
      <c r="H8020" s="134" t="s">
        <v>1023</v>
      </c>
      <c r="I8020" s="134" t="s">
        <v>368</v>
      </c>
      <c r="J8020" s="135">
        <v>-110</v>
      </c>
      <c r="K8020" s="135">
        <v>-16</v>
      </c>
      <c r="L8020" s="135">
        <v>-16</v>
      </c>
      <c r="M8020" s="150" t="str">
        <f t="shared" si="251"/>
        <v>201601</v>
      </c>
    </row>
    <row r="8021" spans="1:13" x14ac:dyDescent="0.25">
      <c r="A8021" s="35" t="str">
        <f>VLOOKUP(B8021,ResCat!$A$2:$B$269,2,FALSE)</f>
        <v>XXX</v>
      </c>
      <c r="B8021" s="68" t="str">
        <f>IF(ISNA(VLOOKUP(C8021,COA!$A$2:$B$340,2,FALSE)),"XXX",VLOOKUP(C8021,COA!$A$2:$B$340,2,FALSE))</f>
        <v>XXX</v>
      </c>
      <c r="C8021" s="149" t="str">
        <f t="shared" si="252"/>
        <v>0021-1000-0012</v>
      </c>
      <c r="D8021" s="134" t="s">
        <v>490</v>
      </c>
      <c r="E8021" s="134" t="s">
        <v>409</v>
      </c>
      <c r="F8021" s="134" t="s">
        <v>452</v>
      </c>
      <c r="G8021" s="134" t="s">
        <v>1033</v>
      </c>
      <c r="H8021" s="134" t="s">
        <v>1023</v>
      </c>
      <c r="I8021" s="134" t="s">
        <v>368</v>
      </c>
      <c r="J8021" s="135">
        <v>-110</v>
      </c>
      <c r="K8021" s="135">
        <v>-16</v>
      </c>
      <c r="L8021" s="135">
        <v>-16</v>
      </c>
      <c r="M8021" s="150" t="str">
        <f t="shared" si="251"/>
        <v>201601</v>
      </c>
    </row>
    <row r="8022" spans="1:13" x14ac:dyDescent="0.25">
      <c r="A8022" s="35" t="str">
        <f>VLOOKUP(B8022,ResCat!$A$2:$B$269,2,FALSE)</f>
        <v>XXX</v>
      </c>
      <c r="B8022" s="68" t="str">
        <f>IF(ISNA(VLOOKUP(C8022,COA!$A$2:$B$340,2,FALSE)),"XXX",VLOOKUP(C8022,COA!$A$2:$B$340,2,FALSE))</f>
        <v>XXX</v>
      </c>
      <c r="C8022" s="149" t="str">
        <f t="shared" si="252"/>
        <v>0021-1000-0012</v>
      </c>
      <c r="D8022" s="134" t="s">
        <v>490</v>
      </c>
      <c r="E8022" s="134" t="s">
        <v>409</v>
      </c>
      <c r="F8022" s="134" t="s">
        <v>452</v>
      </c>
      <c r="G8022" s="134" t="s">
        <v>1031</v>
      </c>
      <c r="H8022" s="134" t="s">
        <v>1023</v>
      </c>
      <c r="I8022" s="134" t="s">
        <v>368</v>
      </c>
      <c r="J8022" s="135">
        <v>-3502</v>
      </c>
      <c r="K8022" s="135">
        <v>-109</v>
      </c>
      <c r="L8022" s="135">
        <v>-109</v>
      </c>
      <c r="M8022" s="150" t="str">
        <f t="shared" si="251"/>
        <v>201601</v>
      </c>
    </row>
    <row r="8023" spans="1:13" x14ac:dyDescent="0.25">
      <c r="A8023" s="35" t="str">
        <f>VLOOKUP(B8023,ResCat!$A$2:$B$269,2,FALSE)</f>
        <v>XXX</v>
      </c>
      <c r="B8023" s="68" t="str">
        <f>IF(ISNA(VLOOKUP(C8023,COA!$A$2:$B$340,2,FALSE)),"XXX",VLOOKUP(C8023,COA!$A$2:$B$340,2,FALSE))</f>
        <v>XXX</v>
      </c>
      <c r="C8023" s="149" t="str">
        <f t="shared" si="252"/>
        <v>0021-1000-0012</v>
      </c>
      <c r="D8023" s="134" t="s">
        <v>490</v>
      </c>
      <c r="E8023" s="134" t="s">
        <v>409</v>
      </c>
      <c r="F8023" s="134" t="s">
        <v>452</v>
      </c>
      <c r="G8023" s="134" t="s">
        <v>1034</v>
      </c>
      <c r="H8023" s="134" t="s">
        <v>1023</v>
      </c>
      <c r="I8023" s="134" t="s">
        <v>368</v>
      </c>
      <c r="J8023" s="135">
        <v>-327</v>
      </c>
      <c r="K8023" s="135">
        <v>-32</v>
      </c>
      <c r="L8023" s="135">
        <v>-32</v>
      </c>
      <c r="M8023" s="150" t="str">
        <f t="shared" si="251"/>
        <v>201601</v>
      </c>
    </row>
    <row r="8024" spans="1:13" x14ac:dyDescent="0.25">
      <c r="A8024" s="35" t="str">
        <f>VLOOKUP(B8024,ResCat!$A$2:$B$269,2,FALSE)</f>
        <v>XXX</v>
      </c>
      <c r="B8024" s="68" t="str">
        <f>IF(ISNA(VLOOKUP(C8024,COA!$A$2:$B$340,2,FALSE)),"XXX",VLOOKUP(C8024,COA!$A$2:$B$340,2,FALSE))</f>
        <v>XXX</v>
      </c>
      <c r="C8024" s="149" t="str">
        <f t="shared" si="252"/>
        <v>0021-1000-0012</v>
      </c>
      <c r="D8024" s="134" t="s">
        <v>490</v>
      </c>
      <c r="E8024" s="134" t="s">
        <v>409</v>
      </c>
      <c r="F8024" s="134" t="s">
        <v>452</v>
      </c>
      <c r="G8024" s="134" t="s">
        <v>1036</v>
      </c>
      <c r="H8024" s="134" t="s">
        <v>1023</v>
      </c>
      <c r="I8024" s="134" t="s">
        <v>368</v>
      </c>
      <c r="J8024" s="135">
        <v>-981</v>
      </c>
      <c r="K8024" s="135">
        <v>-57</v>
      </c>
      <c r="L8024" s="135">
        <v>-57</v>
      </c>
      <c r="M8024" s="150" t="str">
        <f t="shared" si="251"/>
        <v>201601</v>
      </c>
    </row>
    <row r="8025" spans="1:13" x14ac:dyDescent="0.25">
      <c r="A8025" s="35" t="str">
        <f>VLOOKUP(B8025,ResCat!$A$2:$B$269,2,FALSE)</f>
        <v>XXX</v>
      </c>
      <c r="B8025" s="68" t="str">
        <f>IF(ISNA(VLOOKUP(C8025,COA!$A$2:$B$340,2,FALSE)),"XXX",VLOOKUP(C8025,COA!$A$2:$B$340,2,FALSE))</f>
        <v>XXX</v>
      </c>
      <c r="C8025" s="149" t="str">
        <f t="shared" si="252"/>
        <v>0021-1000-0012</v>
      </c>
      <c r="D8025" s="134" t="s">
        <v>490</v>
      </c>
      <c r="E8025" s="134" t="s">
        <v>409</v>
      </c>
      <c r="F8025" s="134" t="s">
        <v>452</v>
      </c>
      <c r="G8025" s="134" t="s">
        <v>1025</v>
      </c>
      <c r="H8025" s="134" t="s">
        <v>1023</v>
      </c>
      <c r="I8025" s="134" t="s">
        <v>368</v>
      </c>
      <c r="J8025" s="135">
        <v>-209</v>
      </c>
      <c r="K8025" s="135">
        <v>-8</v>
      </c>
      <c r="L8025" s="135">
        <v>-8</v>
      </c>
      <c r="M8025" s="150" t="str">
        <f t="shared" si="251"/>
        <v>201601</v>
      </c>
    </row>
    <row r="8026" spans="1:13" x14ac:dyDescent="0.25">
      <c r="A8026" s="35" t="str">
        <f>VLOOKUP(B8026,ResCat!$A$2:$B$269,2,FALSE)</f>
        <v>XXX</v>
      </c>
      <c r="B8026" s="68" t="str">
        <f>IF(ISNA(VLOOKUP(C8026,COA!$A$2:$B$340,2,FALSE)),"XXX",VLOOKUP(C8026,COA!$A$2:$B$340,2,FALSE))</f>
        <v>XXX</v>
      </c>
      <c r="C8026" s="149" t="str">
        <f t="shared" si="252"/>
        <v>0021-1000-0012</v>
      </c>
      <c r="D8026" s="134" t="s">
        <v>490</v>
      </c>
      <c r="E8026" s="134" t="s">
        <v>409</v>
      </c>
      <c r="F8026" s="134" t="s">
        <v>452</v>
      </c>
      <c r="G8026" s="134" t="s">
        <v>344</v>
      </c>
      <c r="H8026" s="134" t="s">
        <v>1023</v>
      </c>
      <c r="I8026" s="134" t="s">
        <v>368</v>
      </c>
      <c r="J8026" s="135">
        <v>-176</v>
      </c>
      <c r="K8026" s="135">
        <v>-13</v>
      </c>
      <c r="L8026" s="135">
        <v>-13</v>
      </c>
      <c r="M8026" s="150" t="str">
        <f t="shared" si="251"/>
        <v>201601</v>
      </c>
    </row>
    <row r="8027" spans="1:13" x14ac:dyDescent="0.25">
      <c r="A8027" s="35" t="str">
        <f>VLOOKUP(B8027,ResCat!$A$2:$B$269,2,FALSE)</f>
        <v>XXX</v>
      </c>
      <c r="B8027" s="68" t="str">
        <f>IF(ISNA(VLOOKUP(C8027,COA!$A$2:$B$340,2,FALSE)),"XXX",VLOOKUP(C8027,COA!$A$2:$B$340,2,FALSE))</f>
        <v>XXX</v>
      </c>
      <c r="C8027" s="149" t="str">
        <f t="shared" si="252"/>
        <v>0021-1000-0012</v>
      </c>
      <c r="D8027" s="134" t="s">
        <v>490</v>
      </c>
      <c r="E8027" s="134" t="s">
        <v>409</v>
      </c>
      <c r="F8027" s="134" t="s">
        <v>452</v>
      </c>
      <c r="G8027" s="134" t="s">
        <v>345</v>
      </c>
      <c r="H8027" s="134" t="s">
        <v>1023</v>
      </c>
      <c r="I8027" s="134" t="s">
        <v>368</v>
      </c>
      <c r="J8027" s="135">
        <v>-319</v>
      </c>
      <c r="K8027" s="135">
        <v>-44</v>
      </c>
      <c r="L8027" s="135">
        <v>-44</v>
      </c>
      <c r="M8027" s="150" t="str">
        <f t="shared" si="251"/>
        <v>201601</v>
      </c>
    </row>
    <row r="8028" spans="1:13" x14ac:dyDescent="0.25">
      <c r="A8028" s="35" t="str">
        <f>VLOOKUP(B8028,ResCat!$A$2:$B$269,2,FALSE)</f>
        <v>XXX</v>
      </c>
      <c r="B8028" s="68" t="str">
        <f>IF(ISNA(VLOOKUP(C8028,COA!$A$2:$B$340,2,FALSE)),"XXX",VLOOKUP(C8028,COA!$A$2:$B$340,2,FALSE))</f>
        <v>XXX</v>
      </c>
      <c r="C8028" s="149" t="str">
        <f t="shared" si="252"/>
        <v>0021-1000-0012</v>
      </c>
      <c r="D8028" s="134" t="s">
        <v>490</v>
      </c>
      <c r="E8028" s="134" t="s">
        <v>409</v>
      </c>
      <c r="F8028" s="134" t="s">
        <v>452</v>
      </c>
      <c r="G8028" s="134" t="s">
        <v>346</v>
      </c>
      <c r="H8028" s="134" t="s">
        <v>1023</v>
      </c>
      <c r="I8028" s="134" t="s">
        <v>368</v>
      </c>
      <c r="J8028" s="135">
        <v>-1665</v>
      </c>
      <c r="K8028" s="135">
        <v>-103</v>
      </c>
      <c r="L8028" s="135">
        <v>-103</v>
      </c>
      <c r="M8028" s="150" t="str">
        <f t="shared" si="251"/>
        <v>201601</v>
      </c>
    </row>
    <row r="8029" spans="1:13" x14ac:dyDescent="0.25">
      <c r="A8029" s="35" t="str">
        <f>VLOOKUP(B8029,ResCat!$A$2:$B$269,2,FALSE)</f>
        <v>XXX</v>
      </c>
      <c r="B8029" s="68" t="str">
        <f>IF(ISNA(VLOOKUP(C8029,COA!$A$2:$B$340,2,FALSE)),"XXX",VLOOKUP(C8029,COA!$A$2:$B$340,2,FALSE))</f>
        <v>XXX</v>
      </c>
      <c r="C8029" s="149" t="str">
        <f t="shared" si="252"/>
        <v>0021-1000-0012</v>
      </c>
      <c r="D8029" s="134" t="s">
        <v>490</v>
      </c>
      <c r="E8029" s="134" t="s">
        <v>409</v>
      </c>
      <c r="F8029" s="134" t="s">
        <v>452</v>
      </c>
      <c r="G8029" s="134" t="s">
        <v>309</v>
      </c>
      <c r="H8029" s="134" t="s">
        <v>1023</v>
      </c>
      <c r="I8029" s="134" t="s">
        <v>368</v>
      </c>
      <c r="J8029" s="135">
        <v>-1475</v>
      </c>
      <c r="K8029" s="135">
        <v>-135</v>
      </c>
      <c r="L8029" s="135">
        <v>-135</v>
      </c>
      <c r="M8029" s="150" t="str">
        <f t="shared" si="251"/>
        <v>201601</v>
      </c>
    </row>
    <row r="8030" spans="1:13" x14ac:dyDescent="0.25">
      <c r="A8030" s="35" t="str">
        <f>VLOOKUP(B8030,ResCat!$A$2:$B$269,2,FALSE)</f>
        <v>XXX</v>
      </c>
      <c r="B8030" s="68" t="str">
        <f>IF(ISNA(VLOOKUP(C8030,COA!$A$2:$B$340,2,FALSE)),"XXX",VLOOKUP(C8030,COA!$A$2:$B$340,2,FALSE))</f>
        <v>XXX</v>
      </c>
      <c r="C8030" s="149" t="str">
        <f t="shared" si="252"/>
        <v>0021-1000-0012</v>
      </c>
      <c r="D8030" s="134" t="s">
        <v>490</v>
      </c>
      <c r="E8030" s="134" t="s">
        <v>409</v>
      </c>
      <c r="F8030" s="134" t="s">
        <v>452</v>
      </c>
      <c r="G8030" s="134" t="s">
        <v>1026</v>
      </c>
      <c r="H8030" s="134" t="s">
        <v>1023</v>
      </c>
      <c r="I8030" s="134" t="s">
        <v>368</v>
      </c>
      <c r="J8030" s="135">
        <v>-311</v>
      </c>
      <c r="K8030" s="135">
        <v>-31</v>
      </c>
      <c r="L8030" s="135">
        <v>-31</v>
      </c>
      <c r="M8030" s="150" t="str">
        <f t="shared" si="251"/>
        <v>201601</v>
      </c>
    </row>
    <row r="8031" spans="1:13" x14ac:dyDescent="0.25">
      <c r="A8031" s="35" t="str">
        <f>VLOOKUP(B8031,ResCat!$A$2:$B$269,2,FALSE)</f>
        <v>XXX</v>
      </c>
      <c r="B8031" s="68" t="str">
        <f>IF(ISNA(VLOOKUP(C8031,COA!$A$2:$B$340,2,FALSE)),"XXX",VLOOKUP(C8031,COA!$A$2:$B$340,2,FALSE))</f>
        <v>XXX</v>
      </c>
      <c r="C8031" s="149" t="str">
        <f t="shared" si="252"/>
        <v>0021-1000-0012</v>
      </c>
      <c r="D8031" s="134" t="s">
        <v>490</v>
      </c>
      <c r="E8031" s="134" t="s">
        <v>409</v>
      </c>
      <c r="F8031" s="134" t="s">
        <v>452</v>
      </c>
      <c r="G8031" s="134" t="s">
        <v>362</v>
      </c>
      <c r="H8031" s="134" t="s">
        <v>1023</v>
      </c>
      <c r="I8031" s="134" t="s">
        <v>368</v>
      </c>
      <c r="J8031" s="135">
        <v>-499</v>
      </c>
      <c r="K8031" s="135">
        <v>-82</v>
      </c>
      <c r="L8031" s="135">
        <v>-82</v>
      </c>
      <c r="M8031" s="150" t="str">
        <f t="shared" si="251"/>
        <v>201601</v>
      </c>
    </row>
    <row r="8032" spans="1:13" x14ac:dyDescent="0.25">
      <c r="A8032" s="35" t="str">
        <f>VLOOKUP(B8032,ResCat!$A$2:$B$269,2,FALSE)</f>
        <v>XXX</v>
      </c>
      <c r="B8032" s="68" t="str">
        <f>IF(ISNA(VLOOKUP(C8032,COA!$A$2:$B$340,2,FALSE)),"XXX",VLOOKUP(C8032,COA!$A$2:$B$340,2,FALSE))</f>
        <v>XXX</v>
      </c>
      <c r="C8032" s="149" t="str">
        <f t="shared" si="252"/>
        <v>0021-1000-0012</v>
      </c>
      <c r="D8032" s="134" t="s">
        <v>490</v>
      </c>
      <c r="E8032" s="134" t="s">
        <v>409</v>
      </c>
      <c r="F8032" s="134" t="s">
        <v>452</v>
      </c>
      <c r="G8032" s="134" t="s">
        <v>1027</v>
      </c>
      <c r="H8032" s="134" t="s">
        <v>1023</v>
      </c>
      <c r="I8032" s="134" t="s">
        <v>368</v>
      </c>
      <c r="J8032" s="135">
        <v>-1424</v>
      </c>
      <c r="K8032" s="135">
        <v>-199</v>
      </c>
      <c r="L8032" s="135">
        <v>-199</v>
      </c>
      <c r="M8032" s="150" t="str">
        <f t="shared" si="251"/>
        <v>201601</v>
      </c>
    </row>
    <row r="8033" spans="1:13" x14ac:dyDescent="0.25">
      <c r="A8033" s="35" t="str">
        <f>VLOOKUP(B8033,ResCat!$A$2:$B$269,2,FALSE)</f>
        <v>XXX</v>
      </c>
      <c r="B8033" s="68" t="str">
        <f>IF(ISNA(VLOOKUP(C8033,COA!$A$2:$B$340,2,FALSE)),"XXX",VLOOKUP(C8033,COA!$A$2:$B$340,2,FALSE))</f>
        <v>XXX</v>
      </c>
      <c r="C8033" s="149" t="str">
        <f t="shared" si="252"/>
        <v>0021-1000-0012</v>
      </c>
      <c r="D8033" s="134" t="s">
        <v>490</v>
      </c>
      <c r="E8033" s="134" t="s">
        <v>409</v>
      </c>
      <c r="F8033" s="134" t="s">
        <v>452</v>
      </c>
      <c r="G8033" s="134" t="s">
        <v>1028</v>
      </c>
      <c r="H8033" s="134" t="s">
        <v>1023</v>
      </c>
      <c r="I8033" s="134" t="s">
        <v>368</v>
      </c>
      <c r="J8033" s="135">
        <v>-8740</v>
      </c>
      <c r="K8033" s="135">
        <v>-541</v>
      </c>
      <c r="L8033" s="135">
        <v>-541</v>
      </c>
      <c r="M8033" s="150" t="str">
        <f t="shared" si="251"/>
        <v>201601</v>
      </c>
    </row>
    <row r="8034" spans="1:13" x14ac:dyDescent="0.25">
      <c r="A8034" s="35" t="str">
        <f>VLOOKUP(B8034,ResCat!$A$2:$B$269,2,FALSE)</f>
        <v>XXX</v>
      </c>
      <c r="B8034" s="68" t="str">
        <f>IF(ISNA(VLOOKUP(C8034,COA!$A$2:$B$340,2,FALSE)),"XXX",VLOOKUP(C8034,COA!$A$2:$B$340,2,FALSE))</f>
        <v>XXX</v>
      </c>
      <c r="C8034" s="149" t="str">
        <f t="shared" si="252"/>
        <v>0021-1000-0012</v>
      </c>
      <c r="D8034" s="134" t="s">
        <v>490</v>
      </c>
      <c r="E8034" s="134" t="s">
        <v>409</v>
      </c>
      <c r="F8034" s="134" t="s">
        <v>452</v>
      </c>
      <c r="G8034" s="134" t="s">
        <v>363</v>
      </c>
      <c r="H8034" s="134" t="s">
        <v>1023</v>
      </c>
      <c r="I8034" s="134" t="s">
        <v>368</v>
      </c>
      <c r="J8034" s="135">
        <v>-2852</v>
      </c>
      <c r="K8034" s="135">
        <v>-514</v>
      </c>
      <c r="L8034" s="135">
        <v>-452</v>
      </c>
      <c r="M8034" s="150" t="str">
        <f t="shared" si="251"/>
        <v>201601</v>
      </c>
    </row>
    <row r="8035" spans="1:13" x14ac:dyDescent="0.25">
      <c r="A8035" s="35" t="str">
        <f>VLOOKUP(B8035,ResCat!$A$2:$B$269,2,FALSE)</f>
        <v>XXX</v>
      </c>
      <c r="B8035" s="68" t="str">
        <f>IF(ISNA(VLOOKUP(C8035,COA!$A$2:$B$340,2,FALSE)),"XXX",VLOOKUP(C8035,COA!$A$2:$B$340,2,FALSE))</f>
        <v>XXX</v>
      </c>
      <c r="C8035" s="149" t="str">
        <f t="shared" si="252"/>
        <v>0021-1000-0012</v>
      </c>
      <c r="D8035" s="134" t="s">
        <v>490</v>
      </c>
      <c r="E8035" s="134" t="s">
        <v>409</v>
      </c>
      <c r="F8035" s="134" t="s">
        <v>452</v>
      </c>
      <c r="G8035" s="134" t="s">
        <v>1029</v>
      </c>
      <c r="H8035" s="134" t="s">
        <v>1023</v>
      </c>
      <c r="I8035" s="134" t="s">
        <v>368</v>
      </c>
      <c r="J8035" s="135">
        <v>-1677</v>
      </c>
      <c r="K8035" s="135">
        <v>-263</v>
      </c>
      <c r="L8035" s="135">
        <v>-263</v>
      </c>
      <c r="M8035" s="150" t="str">
        <f t="shared" si="251"/>
        <v>201601</v>
      </c>
    </row>
    <row r="8036" spans="1:13" x14ac:dyDescent="0.25">
      <c r="A8036" s="35" t="str">
        <f>VLOOKUP(B8036,ResCat!$A$2:$B$269,2,FALSE)</f>
        <v>XXX</v>
      </c>
      <c r="B8036" s="68" t="str">
        <f>IF(ISNA(VLOOKUP(C8036,COA!$A$2:$B$340,2,FALSE)),"XXX",VLOOKUP(C8036,COA!$A$2:$B$340,2,FALSE))</f>
        <v>XXX</v>
      </c>
      <c r="C8036" s="149" t="str">
        <f t="shared" si="252"/>
        <v>0021-1000-0012</v>
      </c>
      <c r="D8036" s="134" t="s">
        <v>490</v>
      </c>
      <c r="E8036" s="134" t="s">
        <v>409</v>
      </c>
      <c r="F8036" s="134" t="s">
        <v>452</v>
      </c>
      <c r="G8036" s="134" t="s">
        <v>349</v>
      </c>
      <c r="H8036" s="134" t="s">
        <v>1023</v>
      </c>
      <c r="I8036" s="134" t="s">
        <v>368</v>
      </c>
      <c r="J8036" s="135">
        <v>-8510.3300000000017</v>
      </c>
      <c r="K8036" s="135">
        <v>-1148</v>
      </c>
      <c r="L8036" s="135">
        <v>-1011</v>
      </c>
      <c r="M8036" s="150" t="str">
        <f t="shared" si="251"/>
        <v>201601</v>
      </c>
    </row>
    <row r="8037" spans="1:13" x14ac:dyDescent="0.25">
      <c r="A8037" s="35" t="str">
        <f>VLOOKUP(B8037,ResCat!$A$2:$B$269,2,FALSE)</f>
        <v>XXX</v>
      </c>
      <c r="B8037" s="68" t="str">
        <f>IF(ISNA(VLOOKUP(C8037,COA!$A$2:$B$340,2,FALSE)),"XXX",VLOOKUP(C8037,COA!$A$2:$B$340,2,FALSE))</f>
        <v>XXX</v>
      </c>
      <c r="C8037" s="149" t="str">
        <f t="shared" si="252"/>
        <v>0021-1000-0012</v>
      </c>
      <c r="D8037" s="134" t="s">
        <v>490</v>
      </c>
      <c r="E8037" s="134" t="s">
        <v>409</v>
      </c>
      <c r="F8037" s="134" t="s">
        <v>452</v>
      </c>
      <c r="G8037" s="134" t="s">
        <v>350</v>
      </c>
      <c r="H8037" s="134" t="s">
        <v>1023</v>
      </c>
      <c r="I8037" s="134" t="s">
        <v>368</v>
      </c>
      <c r="J8037" s="135">
        <v>-24998.15</v>
      </c>
      <c r="K8037" s="135">
        <v>-2311</v>
      </c>
      <c r="L8037" s="135">
        <v>-2311</v>
      </c>
      <c r="M8037" s="150" t="str">
        <f t="shared" si="251"/>
        <v>201601</v>
      </c>
    </row>
    <row r="8038" spans="1:13" x14ac:dyDescent="0.25">
      <c r="A8038" s="35" t="str">
        <f>VLOOKUP(B8038,ResCat!$A$2:$B$269,2,FALSE)</f>
        <v>XXX</v>
      </c>
      <c r="B8038" s="68" t="str">
        <f>IF(ISNA(VLOOKUP(C8038,COA!$A$2:$B$340,2,FALSE)),"XXX",VLOOKUP(C8038,COA!$A$2:$B$340,2,FALSE))</f>
        <v>XXX</v>
      </c>
      <c r="C8038" s="149" t="str">
        <f t="shared" si="252"/>
        <v>0021-1000-0012</v>
      </c>
      <c r="D8038" s="134" t="s">
        <v>490</v>
      </c>
      <c r="E8038" s="134" t="s">
        <v>409</v>
      </c>
      <c r="F8038" s="134" t="s">
        <v>452</v>
      </c>
      <c r="G8038" s="134" t="s">
        <v>359</v>
      </c>
      <c r="H8038" s="134" t="s">
        <v>1023</v>
      </c>
      <c r="I8038" s="134" t="s">
        <v>368</v>
      </c>
      <c r="J8038" s="135">
        <v>-22752.460000000003</v>
      </c>
      <c r="K8038" s="135">
        <v>-3004.8</v>
      </c>
      <c r="L8038" s="135">
        <v>-2536</v>
      </c>
      <c r="M8038" s="150" t="str">
        <f t="shared" si="251"/>
        <v>201601</v>
      </c>
    </row>
    <row r="8039" spans="1:13" x14ac:dyDescent="0.25">
      <c r="A8039" s="35" t="str">
        <f>VLOOKUP(B8039,ResCat!$A$2:$B$269,2,FALSE)</f>
        <v>XXX</v>
      </c>
      <c r="B8039" s="68" t="str">
        <f>IF(ISNA(VLOOKUP(C8039,COA!$A$2:$B$340,2,FALSE)),"XXX",VLOOKUP(C8039,COA!$A$2:$B$340,2,FALSE))</f>
        <v>XXX</v>
      </c>
      <c r="C8039" s="149" t="str">
        <f t="shared" si="252"/>
        <v>0021-1000-0012</v>
      </c>
      <c r="D8039" s="134" t="s">
        <v>490</v>
      </c>
      <c r="E8039" s="134" t="s">
        <v>409</v>
      </c>
      <c r="F8039" s="134" t="s">
        <v>452</v>
      </c>
      <c r="G8039" s="134" t="s">
        <v>354</v>
      </c>
      <c r="H8039" s="134" t="s">
        <v>1023</v>
      </c>
      <c r="I8039" s="134" t="s">
        <v>368</v>
      </c>
      <c r="J8039" s="135">
        <v>-20949.400000000001</v>
      </c>
      <c r="K8039" s="135">
        <v>-1514</v>
      </c>
      <c r="L8039" s="135">
        <v>-1514</v>
      </c>
      <c r="M8039" s="150" t="str">
        <f t="shared" si="251"/>
        <v>201601</v>
      </c>
    </row>
    <row r="8040" spans="1:13" x14ac:dyDescent="0.25">
      <c r="A8040" s="35" t="str">
        <f>VLOOKUP(B8040,ResCat!$A$2:$B$269,2,FALSE)</f>
        <v>XXX</v>
      </c>
      <c r="B8040" s="68" t="str">
        <f>IF(ISNA(VLOOKUP(C8040,COA!$A$2:$B$340,2,FALSE)),"XXX",VLOOKUP(C8040,COA!$A$2:$B$340,2,FALSE))</f>
        <v>XXX</v>
      </c>
      <c r="C8040" s="149" t="str">
        <f t="shared" si="252"/>
        <v>0021-1000-0012</v>
      </c>
      <c r="D8040" s="134" t="s">
        <v>490</v>
      </c>
      <c r="E8040" s="134" t="s">
        <v>409</v>
      </c>
      <c r="F8040" s="134" t="s">
        <v>452</v>
      </c>
      <c r="G8040" s="134" t="s">
        <v>366</v>
      </c>
      <c r="H8040" s="134" t="s">
        <v>1023</v>
      </c>
      <c r="I8040" s="134" t="s">
        <v>368</v>
      </c>
      <c r="J8040" s="135">
        <v>-17807</v>
      </c>
      <c r="K8040" s="135">
        <v>-1714</v>
      </c>
      <c r="L8040" s="135">
        <v>-1714</v>
      </c>
      <c r="M8040" s="150" t="str">
        <f t="shared" si="251"/>
        <v>201601</v>
      </c>
    </row>
    <row r="8041" spans="1:13" x14ac:dyDescent="0.25">
      <c r="A8041" s="35" t="str">
        <f>VLOOKUP(B8041,ResCat!$A$2:$B$269,2,FALSE)</f>
        <v>XXX</v>
      </c>
      <c r="B8041" s="68" t="str">
        <f>IF(ISNA(VLOOKUP(C8041,COA!$A$2:$B$340,2,FALSE)),"XXX",VLOOKUP(C8041,COA!$A$2:$B$340,2,FALSE))</f>
        <v>XXX</v>
      </c>
      <c r="C8041" s="149" t="str">
        <f t="shared" si="252"/>
        <v>0021-1000-0012</v>
      </c>
      <c r="D8041" s="134" t="s">
        <v>490</v>
      </c>
      <c r="E8041" s="134" t="s">
        <v>409</v>
      </c>
      <c r="F8041" s="134" t="s">
        <v>452</v>
      </c>
      <c r="G8041" s="134" t="s">
        <v>337</v>
      </c>
      <c r="H8041" s="134" t="s">
        <v>1023</v>
      </c>
      <c r="I8041" s="134" t="s">
        <v>368</v>
      </c>
      <c r="J8041" s="135">
        <v>-5714</v>
      </c>
      <c r="K8041" s="135">
        <v>-761</v>
      </c>
      <c r="L8041" s="135">
        <v>-761</v>
      </c>
      <c r="M8041" s="150" t="str">
        <f t="shared" si="251"/>
        <v>201601</v>
      </c>
    </row>
    <row r="8042" spans="1:13" x14ac:dyDescent="0.25">
      <c r="A8042" s="35" t="str">
        <f>VLOOKUP(B8042,ResCat!$A$2:$B$269,2,FALSE)</f>
        <v>XXX</v>
      </c>
      <c r="B8042" s="68" t="str">
        <f>IF(ISNA(VLOOKUP(C8042,COA!$A$2:$B$340,2,FALSE)),"XXX",VLOOKUP(C8042,COA!$A$2:$B$340,2,FALSE))</f>
        <v>XXX</v>
      </c>
      <c r="C8042" s="149" t="str">
        <f t="shared" si="252"/>
        <v>0021-1000-0012</v>
      </c>
      <c r="D8042" s="134" t="s">
        <v>490</v>
      </c>
      <c r="E8042" s="134" t="s">
        <v>409</v>
      </c>
      <c r="F8042" s="134" t="s">
        <v>452</v>
      </c>
      <c r="G8042" s="134" t="s">
        <v>352</v>
      </c>
      <c r="H8042" s="134" t="s">
        <v>1023</v>
      </c>
      <c r="I8042" s="134" t="s">
        <v>368</v>
      </c>
      <c r="J8042" s="135">
        <v>-7190.1600000000008</v>
      </c>
      <c r="K8042" s="135">
        <v>-1209</v>
      </c>
      <c r="L8042" s="135">
        <v>-1129</v>
      </c>
      <c r="M8042" s="150" t="str">
        <f t="shared" si="251"/>
        <v>201602</v>
      </c>
    </row>
    <row r="8043" spans="1:13" x14ac:dyDescent="0.25">
      <c r="A8043" s="35" t="str">
        <f>VLOOKUP(B8043,ResCat!$A$2:$B$269,2,FALSE)</f>
        <v>XXX</v>
      </c>
      <c r="B8043" s="68" t="str">
        <f>IF(ISNA(VLOOKUP(C8043,COA!$A$2:$B$340,2,FALSE)),"XXX",VLOOKUP(C8043,COA!$A$2:$B$340,2,FALSE))</f>
        <v>XXX</v>
      </c>
      <c r="C8043" s="149" t="str">
        <f t="shared" si="252"/>
        <v>0021-1000-0012</v>
      </c>
      <c r="D8043" s="134" t="s">
        <v>490</v>
      </c>
      <c r="E8043" s="134" t="s">
        <v>409</v>
      </c>
      <c r="F8043" s="134" t="s">
        <v>452</v>
      </c>
      <c r="G8043" s="134" t="s">
        <v>347</v>
      </c>
      <c r="H8043" s="134" t="s">
        <v>1023</v>
      </c>
      <c r="I8043" s="134" t="s">
        <v>368</v>
      </c>
      <c r="J8043" s="135">
        <v>-10747</v>
      </c>
      <c r="K8043" s="135">
        <v>-1561</v>
      </c>
      <c r="L8043" s="135">
        <v>-1561</v>
      </c>
      <c r="M8043" s="150" t="str">
        <f t="shared" si="251"/>
        <v>201603</v>
      </c>
    </row>
    <row r="8044" spans="1:13" x14ac:dyDescent="0.25">
      <c r="A8044" s="35" t="str">
        <f>VLOOKUP(B8044,ResCat!$A$2:$B$269,2,FALSE)</f>
        <v>XXX</v>
      </c>
      <c r="B8044" s="68" t="str">
        <f>IF(ISNA(VLOOKUP(C8044,COA!$A$2:$B$340,2,FALSE)),"XXX",VLOOKUP(C8044,COA!$A$2:$B$340,2,FALSE))</f>
        <v>XXX</v>
      </c>
      <c r="C8044" s="149" t="str">
        <f t="shared" si="252"/>
        <v>0021-1000-0012</v>
      </c>
      <c r="D8044" s="134" t="s">
        <v>490</v>
      </c>
      <c r="E8044" s="134" t="s">
        <v>409</v>
      </c>
      <c r="F8044" s="134" t="s">
        <v>452</v>
      </c>
      <c r="G8044" s="134" t="s">
        <v>361</v>
      </c>
      <c r="H8044" s="134" t="s">
        <v>1023</v>
      </c>
      <c r="I8044" s="134" t="s">
        <v>368</v>
      </c>
      <c r="J8044" s="135">
        <v>-11635</v>
      </c>
      <c r="K8044" s="135">
        <v>-1200</v>
      </c>
      <c r="L8044" s="135">
        <v>-1200</v>
      </c>
      <c r="M8044" s="150" t="str">
        <f t="shared" si="251"/>
        <v>201604</v>
      </c>
    </row>
    <row r="8045" spans="1:13" x14ac:dyDescent="0.25">
      <c r="A8045" s="35" t="str">
        <f>VLOOKUP(B8045,ResCat!$A$2:$B$269,2,FALSE)</f>
        <v>XXX</v>
      </c>
      <c r="B8045" s="68" t="str">
        <f>IF(ISNA(VLOOKUP(C8045,COA!$A$2:$B$340,2,FALSE)),"XXX",VLOOKUP(C8045,COA!$A$2:$B$340,2,FALSE))</f>
        <v>XXX</v>
      </c>
      <c r="C8045" s="149" t="str">
        <f t="shared" si="252"/>
        <v>0021-1000-0012</v>
      </c>
      <c r="D8045" s="134" t="s">
        <v>490</v>
      </c>
      <c r="E8045" s="134" t="s">
        <v>409</v>
      </c>
      <c r="F8045" s="134" t="s">
        <v>452</v>
      </c>
      <c r="G8045" s="134" t="s">
        <v>312</v>
      </c>
      <c r="H8045" s="134" t="s">
        <v>1023</v>
      </c>
      <c r="I8045" s="134" t="s">
        <v>368</v>
      </c>
      <c r="J8045" s="135">
        <v>-22142.799999999999</v>
      </c>
      <c r="K8045" s="135">
        <v>-3150</v>
      </c>
      <c r="L8045" s="135">
        <v>-3150</v>
      </c>
      <c r="M8045" s="150" t="str">
        <f t="shared" si="251"/>
        <v>201605</v>
      </c>
    </row>
    <row r="8046" spans="1:13" x14ac:dyDescent="0.25">
      <c r="A8046" s="35" t="str">
        <f>VLOOKUP(B8046,ResCat!$A$2:$B$269,2,FALSE)</f>
        <v>XXX</v>
      </c>
      <c r="B8046" s="68" t="str">
        <f>IF(ISNA(VLOOKUP(C8046,COA!$A$2:$B$340,2,FALSE)),"XXX",VLOOKUP(C8046,COA!$A$2:$B$340,2,FALSE))</f>
        <v>XXX</v>
      </c>
      <c r="C8046" s="149" t="str">
        <f t="shared" si="252"/>
        <v>0021-1000-0012</v>
      </c>
      <c r="D8046" s="134" t="s">
        <v>490</v>
      </c>
      <c r="E8046" s="134" t="s">
        <v>409</v>
      </c>
      <c r="F8046" s="134" t="s">
        <v>452</v>
      </c>
      <c r="G8046" s="134" t="s">
        <v>357</v>
      </c>
      <c r="H8046" s="134" t="s">
        <v>1023</v>
      </c>
      <c r="I8046" s="134" t="s">
        <v>368</v>
      </c>
      <c r="J8046" s="135">
        <v>-35992.03</v>
      </c>
      <c r="K8046" s="135">
        <v>-5332.0300000000007</v>
      </c>
      <c r="L8046" s="135">
        <v>-5332.0300000000007</v>
      </c>
      <c r="M8046" s="150" t="str">
        <f t="shared" si="251"/>
        <v>201606</v>
      </c>
    </row>
    <row r="8047" spans="1:13" x14ac:dyDescent="0.25">
      <c r="A8047" s="35" t="str">
        <f>VLOOKUP(B8047,ResCat!$A$2:$B$269,2,FALSE)</f>
        <v>XXX</v>
      </c>
      <c r="B8047" s="68" t="str">
        <f>IF(ISNA(VLOOKUP(C8047,COA!$A$2:$B$340,2,FALSE)),"XXX",VLOOKUP(C8047,COA!$A$2:$B$340,2,FALSE))</f>
        <v>XXX</v>
      </c>
      <c r="C8047" s="149" t="str">
        <f t="shared" si="252"/>
        <v>0021-1000-0012</v>
      </c>
      <c r="D8047" s="134" t="s">
        <v>490</v>
      </c>
      <c r="E8047" s="134" t="s">
        <v>409</v>
      </c>
      <c r="F8047" s="134" t="s">
        <v>452</v>
      </c>
      <c r="G8047" s="134" t="s">
        <v>314</v>
      </c>
      <c r="H8047" s="134" t="s">
        <v>1023</v>
      </c>
      <c r="I8047" s="134" t="s">
        <v>368</v>
      </c>
      <c r="J8047" s="135">
        <v>-1369</v>
      </c>
      <c r="K8047" s="135">
        <v>-184</v>
      </c>
      <c r="L8047" s="135">
        <v>-184</v>
      </c>
      <c r="M8047" s="150" t="str">
        <f t="shared" si="251"/>
        <v>201607</v>
      </c>
    </row>
    <row r="8048" spans="1:13" x14ac:dyDescent="0.25">
      <c r="A8048" s="35" t="str">
        <f>VLOOKUP(B8048,ResCat!$A$2:$B$269,2,FALSE)</f>
        <v>XXX</v>
      </c>
      <c r="B8048" s="68" t="str">
        <f>IF(ISNA(VLOOKUP(C8048,COA!$A$2:$B$340,2,FALSE)),"XXX",VLOOKUP(C8048,COA!$A$2:$B$340,2,FALSE))</f>
        <v>XXX</v>
      </c>
      <c r="C8048" s="149" t="str">
        <f t="shared" si="252"/>
        <v>0021-1000-0012</v>
      </c>
      <c r="D8048" s="134" t="s">
        <v>490</v>
      </c>
      <c r="E8048" s="134" t="s">
        <v>409</v>
      </c>
      <c r="F8048" s="134" t="s">
        <v>452</v>
      </c>
      <c r="G8048" s="134" t="s">
        <v>339</v>
      </c>
      <c r="H8048" s="134" t="s">
        <v>1023</v>
      </c>
      <c r="I8048" s="134" t="s">
        <v>368</v>
      </c>
      <c r="J8048" s="135">
        <v>-1144</v>
      </c>
      <c r="K8048" s="135">
        <v>-221</v>
      </c>
      <c r="L8048" s="135">
        <v>-221</v>
      </c>
      <c r="M8048" s="150" t="str">
        <f t="shared" si="251"/>
        <v>201608</v>
      </c>
    </row>
    <row r="8049" spans="1:13" x14ac:dyDescent="0.25">
      <c r="A8049" s="35" t="str">
        <f>VLOOKUP(B8049,ResCat!$A$2:$B$269,2,FALSE)</f>
        <v>PPOFEP</v>
      </c>
      <c r="B8049" s="68" t="str">
        <f>IF(ISNA(VLOOKUP(C8049,COA!$A$2:$B$340,2,FALSE)),"XXX",VLOOKUP(C8049,COA!$A$2:$B$340,2,FALSE))</f>
        <v>F51</v>
      </c>
      <c r="C8049" s="149" t="str">
        <f t="shared" si="252"/>
        <v>0021-1000-0036</v>
      </c>
      <c r="D8049" s="134" t="s">
        <v>490</v>
      </c>
      <c r="E8049" s="134" t="s">
        <v>409</v>
      </c>
      <c r="F8049" s="134" t="s">
        <v>461</v>
      </c>
      <c r="G8049" s="134" t="s">
        <v>1034</v>
      </c>
      <c r="H8049" s="134" t="s">
        <v>1023</v>
      </c>
      <c r="I8049" s="134" t="s">
        <v>368</v>
      </c>
      <c r="J8049" s="135">
        <v>-768</v>
      </c>
      <c r="K8049" s="135">
        <v>0</v>
      </c>
      <c r="L8049" s="135">
        <v>0</v>
      </c>
      <c r="M8049" s="150" t="str">
        <f t="shared" si="251"/>
        <v>201601</v>
      </c>
    </row>
    <row r="8050" spans="1:13" x14ac:dyDescent="0.25">
      <c r="A8050" s="35" t="str">
        <f>VLOOKUP(B8050,ResCat!$A$2:$B$269,2,FALSE)</f>
        <v>PPOFEP</v>
      </c>
      <c r="B8050" s="68" t="str">
        <f>IF(ISNA(VLOOKUP(C8050,COA!$A$2:$B$340,2,FALSE)),"XXX",VLOOKUP(C8050,COA!$A$2:$B$340,2,FALSE))</f>
        <v>F51</v>
      </c>
      <c r="C8050" s="149" t="str">
        <f t="shared" si="252"/>
        <v>0021-1000-0036</v>
      </c>
      <c r="D8050" s="134" t="s">
        <v>490</v>
      </c>
      <c r="E8050" s="134" t="s">
        <v>409</v>
      </c>
      <c r="F8050" s="134" t="s">
        <v>461</v>
      </c>
      <c r="G8050" s="134" t="s">
        <v>1036</v>
      </c>
      <c r="H8050" s="134" t="s">
        <v>1023</v>
      </c>
      <c r="I8050" s="134" t="s">
        <v>368</v>
      </c>
      <c r="J8050" s="135">
        <v>-1763</v>
      </c>
      <c r="K8050" s="135">
        <v>0</v>
      </c>
      <c r="L8050" s="135">
        <v>0</v>
      </c>
      <c r="M8050" s="150" t="str">
        <f t="shared" si="251"/>
        <v>201601</v>
      </c>
    </row>
    <row r="8051" spans="1:13" x14ac:dyDescent="0.25">
      <c r="A8051" s="35" t="str">
        <f>VLOOKUP(B8051,ResCat!$A$2:$B$269,2,FALSE)</f>
        <v>PPOFEP</v>
      </c>
      <c r="B8051" s="68" t="str">
        <f>IF(ISNA(VLOOKUP(C8051,COA!$A$2:$B$340,2,FALSE)),"XXX",VLOOKUP(C8051,COA!$A$2:$B$340,2,FALSE))</f>
        <v>F51</v>
      </c>
      <c r="C8051" s="149" t="str">
        <f t="shared" si="252"/>
        <v>0021-1000-0036</v>
      </c>
      <c r="D8051" s="134" t="s">
        <v>490</v>
      </c>
      <c r="E8051" s="134" t="s">
        <v>409</v>
      </c>
      <c r="F8051" s="134" t="s">
        <v>461</v>
      </c>
      <c r="G8051" s="134" t="s">
        <v>1032</v>
      </c>
      <c r="H8051" s="134" t="s">
        <v>1023</v>
      </c>
      <c r="I8051" s="134" t="s">
        <v>368</v>
      </c>
      <c r="J8051" s="135">
        <v>-384</v>
      </c>
      <c r="K8051" s="135">
        <v>0</v>
      </c>
      <c r="L8051" s="135">
        <v>0</v>
      </c>
      <c r="M8051" s="150" t="str">
        <f t="shared" si="251"/>
        <v>201601</v>
      </c>
    </row>
    <row r="8052" spans="1:13" x14ac:dyDescent="0.25">
      <c r="A8052" s="35" t="str">
        <f>VLOOKUP(B8052,ResCat!$A$2:$B$269,2,FALSE)</f>
        <v>PPOFEP</v>
      </c>
      <c r="B8052" s="68" t="str">
        <f>IF(ISNA(VLOOKUP(C8052,COA!$A$2:$B$340,2,FALSE)),"XXX",VLOOKUP(C8052,COA!$A$2:$B$340,2,FALSE))</f>
        <v>F51</v>
      </c>
      <c r="C8052" s="149" t="str">
        <f t="shared" si="252"/>
        <v>0021-1000-0036</v>
      </c>
      <c r="D8052" s="134" t="s">
        <v>490</v>
      </c>
      <c r="E8052" s="134" t="s">
        <v>409</v>
      </c>
      <c r="F8052" s="134" t="s">
        <v>461</v>
      </c>
      <c r="G8052" s="134" t="s">
        <v>367</v>
      </c>
      <c r="H8052" s="134" t="s">
        <v>1023</v>
      </c>
      <c r="I8052" s="134" t="s">
        <v>368</v>
      </c>
      <c r="J8052" s="135">
        <v>-1763</v>
      </c>
      <c r="K8052" s="135">
        <v>0</v>
      </c>
      <c r="L8052" s="135">
        <v>0</v>
      </c>
      <c r="M8052" s="150" t="str">
        <f t="shared" si="251"/>
        <v>201601</v>
      </c>
    </row>
    <row r="8053" spans="1:13" x14ac:dyDescent="0.25">
      <c r="A8053" s="35" t="str">
        <f>VLOOKUP(B8053,ResCat!$A$2:$B$269,2,FALSE)</f>
        <v>PPOFEP</v>
      </c>
      <c r="B8053" s="68" t="str">
        <f>IF(ISNA(VLOOKUP(C8053,COA!$A$2:$B$340,2,FALSE)),"XXX",VLOOKUP(C8053,COA!$A$2:$B$340,2,FALSE))</f>
        <v>F51</v>
      </c>
      <c r="C8053" s="149" t="str">
        <f t="shared" si="252"/>
        <v>0021-1000-0036</v>
      </c>
      <c r="D8053" s="134" t="s">
        <v>490</v>
      </c>
      <c r="E8053" s="134" t="s">
        <v>409</v>
      </c>
      <c r="F8053" s="134" t="s">
        <v>461</v>
      </c>
      <c r="G8053" s="134" t="s">
        <v>1035</v>
      </c>
      <c r="H8053" s="134" t="s">
        <v>1023</v>
      </c>
      <c r="I8053" s="134" t="s">
        <v>368</v>
      </c>
      <c r="J8053" s="135">
        <v>-3419</v>
      </c>
      <c r="K8053" s="135">
        <v>-151</v>
      </c>
      <c r="L8053" s="135">
        <v>-151</v>
      </c>
      <c r="M8053" s="150" t="str">
        <f t="shared" si="251"/>
        <v>201601</v>
      </c>
    </row>
    <row r="8054" spans="1:13" x14ac:dyDescent="0.25">
      <c r="A8054" s="35" t="str">
        <f>VLOOKUP(B8054,ResCat!$A$2:$B$269,2,FALSE)</f>
        <v>PPOFEP</v>
      </c>
      <c r="B8054" s="68" t="str">
        <f>IF(ISNA(VLOOKUP(C8054,COA!$A$2:$B$340,2,FALSE)),"XXX",VLOOKUP(C8054,COA!$A$2:$B$340,2,FALSE))</f>
        <v>F51</v>
      </c>
      <c r="C8054" s="149" t="str">
        <f t="shared" si="252"/>
        <v>0021-1000-0036</v>
      </c>
      <c r="D8054" s="134" t="s">
        <v>490</v>
      </c>
      <c r="E8054" s="134" t="s">
        <v>409</v>
      </c>
      <c r="F8054" s="134" t="s">
        <v>461</v>
      </c>
      <c r="G8054" s="134" t="s">
        <v>365</v>
      </c>
      <c r="H8054" s="134" t="s">
        <v>1023</v>
      </c>
      <c r="I8054" s="134" t="s">
        <v>368</v>
      </c>
      <c r="J8054" s="135">
        <v>-390</v>
      </c>
      <c r="K8054" s="135">
        <v>-98</v>
      </c>
      <c r="L8054" s="135">
        <v>-98</v>
      </c>
      <c r="M8054" s="150" t="str">
        <f t="shared" si="251"/>
        <v>201601</v>
      </c>
    </row>
    <row r="8055" spans="1:13" x14ac:dyDescent="0.25">
      <c r="A8055" s="35" t="str">
        <f>VLOOKUP(B8055,ResCat!$A$2:$B$269,2,FALSE)</f>
        <v>PPOFEP</v>
      </c>
      <c r="B8055" s="68" t="str">
        <f>IF(ISNA(VLOOKUP(C8055,COA!$A$2:$B$340,2,FALSE)),"XXX",VLOOKUP(C8055,COA!$A$2:$B$340,2,FALSE))</f>
        <v>F51</v>
      </c>
      <c r="C8055" s="149" t="str">
        <f t="shared" si="252"/>
        <v>0021-1000-0036</v>
      </c>
      <c r="D8055" s="134" t="s">
        <v>490</v>
      </c>
      <c r="E8055" s="134" t="s">
        <v>409</v>
      </c>
      <c r="F8055" s="134" t="s">
        <v>461</v>
      </c>
      <c r="G8055" s="134" t="s">
        <v>344</v>
      </c>
      <c r="H8055" s="134" t="s">
        <v>1023</v>
      </c>
      <c r="I8055" s="134" t="s">
        <v>368</v>
      </c>
      <c r="J8055" s="135">
        <v>-305</v>
      </c>
      <c r="K8055" s="135">
        <v>-87</v>
      </c>
      <c r="L8055" s="135">
        <v>-62</v>
      </c>
      <c r="M8055" s="150" t="str">
        <f t="shared" si="251"/>
        <v>201601</v>
      </c>
    </row>
    <row r="8056" spans="1:13" x14ac:dyDescent="0.25">
      <c r="A8056" s="35" t="str">
        <f>VLOOKUP(B8056,ResCat!$A$2:$B$269,2,FALSE)</f>
        <v>PPOFEP</v>
      </c>
      <c r="B8056" s="68" t="str">
        <f>IF(ISNA(VLOOKUP(C8056,COA!$A$2:$B$340,2,FALSE)),"XXX",VLOOKUP(C8056,COA!$A$2:$B$340,2,FALSE))</f>
        <v>F51</v>
      </c>
      <c r="C8056" s="149" t="str">
        <f t="shared" si="252"/>
        <v>0021-1000-0036</v>
      </c>
      <c r="D8056" s="134" t="s">
        <v>490</v>
      </c>
      <c r="E8056" s="134" t="s">
        <v>409</v>
      </c>
      <c r="F8056" s="134" t="s">
        <v>461</v>
      </c>
      <c r="G8056" s="134" t="s">
        <v>346</v>
      </c>
      <c r="H8056" s="134" t="s">
        <v>1023</v>
      </c>
      <c r="I8056" s="134" t="s">
        <v>368</v>
      </c>
      <c r="J8056" s="135">
        <v>-108</v>
      </c>
      <c r="K8056" s="135">
        <v>-86</v>
      </c>
      <c r="L8056" s="135">
        <v>-86</v>
      </c>
      <c r="M8056" s="150" t="str">
        <f t="shared" si="251"/>
        <v>201601</v>
      </c>
    </row>
    <row r="8057" spans="1:13" x14ac:dyDescent="0.25">
      <c r="A8057" s="35" t="str">
        <f>VLOOKUP(B8057,ResCat!$A$2:$B$269,2,FALSE)</f>
        <v>PPOFEP</v>
      </c>
      <c r="B8057" s="68" t="str">
        <f>IF(ISNA(VLOOKUP(C8057,COA!$A$2:$B$340,2,FALSE)),"XXX",VLOOKUP(C8057,COA!$A$2:$B$340,2,FALSE))</f>
        <v>F51</v>
      </c>
      <c r="C8057" s="149" t="str">
        <f t="shared" si="252"/>
        <v>0021-1000-0036</v>
      </c>
      <c r="D8057" s="134" t="s">
        <v>490</v>
      </c>
      <c r="E8057" s="134" t="s">
        <v>409</v>
      </c>
      <c r="F8057" s="134" t="s">
        <v>461</v>
      </c>
      <c r="G8057" s="134" t="s">
        <v>362</v>
      </c>
      <c r="H8057" s="134" t="s">
        <v>1023</v>
      </c>
      <c r="I8057" s="134" t="s">
        <v>368</v>
      </c>
      <c r="J8057" s="135">
        <v>-64</v>
      </c>
      <c r="K8057" s="135">
        <v>-31</v>
      </c>
      <c r="L8057" s="135">
        <v>-31</v>
      </c>
      <c r="M8057" s="150" t="str">
        <f t="shared" si="251"/>
        <v>201601</v>
      </c>
    </row>
    <row r="8058" spans="1:13" x14ac:dyDescent="0.25">
      <c r="A8058" s="35" t="str">
        <f>VLOOKUP(B8058,ResCat!$A$2:$B$269,2,FALSE)</f>
        <v>PPOFEP</v>
      </c>
      <c r="B8058" s="68" t="str">
        <f>IF(ISNA(VLOOKUP(C8058,COA!$A$2:$B$340,2,FALSE)),"XXX",VLOOKUP(C8058,COA!$A$2:$B$340,2,FALSE))</f>
        <v>F51</v>
      </c>
      <c r="C8058" s="149" t="str">
        <f t="shared" si="252"/>
        <v>0021-1000-0036</v>
      </c>
      <c r="D8058" s="134" t="s">
        <v>490</v>
      </c>
      <c r="E8058" s="134" t="s">
        <v>409</v>
      </c>
      <c r="F8058" s="134" t="s">
        <v>461</v>
      </c>
      <c r="G8058" s="134" t="s">
        <v>1027</v>
      </c>
      <c r="H8058" s="134" t="s">
        <v>1023</v>
      </c>
      <c r="I8058" s="134" t="s">
        <v>368</v>
      </c>
      <c r="J8058" s="135">
        <v>-251</v>
      </c>
      <c r="K8058" s="135">
        <v>-122</v>
      </c>
      <c r="L8058" s="135">
        <v>-122</v>
      </c>
      <c r="M8058" s="150" t="str">
        <f t="shared" si="251"/>
        <v>201601</v>
      </c>
    </row>
    <row r="8059" spans="1:13" x14ac:dyDescent="0.25">
      <c r="A8059" s="35" t="str">
        <f>VLOOKUP(B8059,ResCat!$A$2:$B$269,2,FALSE)</f>
        <v>PPOFEP</v>
      </c>
      <c r="B8059" s="68" t="str">
        <f>IF(ISNA(VLOOKUP(C8059,COA!$A$2:$B$340,2,FALSE)),"XXX",VLOOKUP(C8059,COA!$A$2:$B$340,2,FALSE))</f>
        <v>F51</v>
      </c>
      <c r="C8059" s="149" t="str">
        <f t="shared" si="252"/>
        <v>0021-1000-0036</v>
      </c>
      <c r="D8059" s="134" t="s">
        <v>490</v>
      </c>
      <c r="E8059" s="134" t="s">
        <v>409</v>
      </c>
      <c r="F8059" s="134" t="s">
        <v>461</v>
      </c>
      <c r="G8059" s="134" t="s">
        <v>1028</v>
      </c>
      <c r="H8059" s="134" t="s">
        <v>1023</v>
      </c>
      <c r="I8059" s="134" t="s">
        <v>368</v>
      </c>
      <c r="J8059" s="135">
        <v>-1807</v>
      </c>
      <c r="K8059" s="135">
        <v>-601</v>
      </c>
      <c r="L8059" s="135">
        <v>-526</v>
      </c>
      <c r="M8059" s="150" t="str">
        <f t="shared" si="251"/>
        <v>201601</v>
      </c>
    </row>
    <row r="8060" spans="1:13" x14ac:dyDescent="0.25">
      <c r="A8060" s="35" t="str">
        <f>VLOOKUP(B8060,ResCat!$A$2:$B$269,2,FALSE)</f>
        <v>PPOFEP</v>
      </c>
      <c r="B8060" s="68" t="str">
        <f>IF(ISNA(VLOOKUP(C8060,COA!$A$2:$B$340,2,FALSE)),"XXX",VLOOKUP(C8060,COA!$A$2:$B$340,2,FALSE))</f>
        <v>F51</v>
      </c>
      <c r="C8060" s="149" t="str">
        <f t="shared" si="252"/>
        <v>0021-1000-0036</v>
      </c>
      <c r="D8060" s="134" t="s">
        <v>490</v>
      </c>
      <c r="E8060" s="134" t="s">
        <v>409</v>
      </c>
      <c r="F8060" s="134" t="s">
        <v>461</v>
      </c>
      <c r="G8060" s="134" t="s">
        <v>363</v>
      </c>
      <c r="H8060" s="134" t="s">
        <v>1023</v>
      </c>
      <c r="I8060" s="134" t="s">
        <v>368</v>
      </c>
      <c r="J8060" s="135">
        <v>-1269</v>
      </c>
      <c r="K8060" s="135">
        <v>-306</v>
      </c>
      <c r="L8060" s="135">
        <v>-281</v>
      </c>
      <c r="M8060" s="150" t="str">
        <f t="shared" si="251"/>
        <v>201601</v>
      </c>
    </row>
    <row r="8061" spans="1:13" x14ac:dyDescent="0.25">
      <c r="A8061" s="35" t="str">
        <f>VLOOKUP(B8061,ResCat!$A$2:$B$269,2,FALSE)</f>
        <v>PPOFEP</v>
      </c>
      <c r="B8061" s="68" t="str">
        <f>IF(ISNA(VLOOKUP(C8061,COA!$A$2:$B$340,2,FALSE)),"XXX",VLOOKUP(C8061,COA!$A$2:$B$340,2,FALSE))</f>
        <v>F51</v>
      </c>
      <c r="C8061" s="149" t="str">
        <f t="shared" si="252"/>
        <v>0021-1000-0036</v>
      </c>
      <c r="D8061" s="134" t="s">
        <v>490</v>
      </c>
      <c r="E8061" s="134" t="s">
        <v>409</v>
      </c>
      <c r="F8061" s="134" t="s">
        <v>461</v>
      </c>
      <c r="G8061" s="134" t="s">
        <v>1029</v>
      </c>
      <c r="H8061" s="134" t="s">
        <v>1023</v>
      </c>
      <c r="I8061" s="134" t="s">
        <v>368</v>
      </c>
      <c r="J8061" s="135">
        <v>-380</v>
      </c>
      <c r="K8061" s="135">
        <v>-258</v>
      </c>
      <c r="L8061" s="135">
        <v>-208</v>
      </c>
      <c r="M8061" s="150" t="str">
        <f t="shared" si="251"/>
        <v>201601</v>
      </c>
    </row>
    <row r="8062" spans="1:13" x14ac:dyDescent="0.25">
      <c r="A8062" s="35" t="str">
        <f>VLOOKUP(B8062,ResCat!$A$2:$B$269,2,FALSE)</f>
        <v>PPOFEP</v>
      </c>
      <c r="B8062" s="68" t="str">
        <f>IF(ISNA(VLOOKUP(C8062,COA!$A$2:$B$340,2,FALSE)),"XXX",VLOOKUP(C8062,COA!$A$2:$B$340,2,FALSE))</f>
        <v>F51</v>
      </c>
      <c r="C8062" s="149" t="str">
        <f t="shared" si="252"/>
        <v>0021-1000-0036</v>
      </c>
      <c r="D8062" s="134" t="s">
        <v>490</v>
      </c>
      <c r="E8062" s="134" t="s">
        <v>409</v>
      </c>
      <c r="F8062" s="134" t="s">
        <v>461</v>
      </c>
      <c r="G8062" s="134" t="s">
        <v>349</v>
      </c>
      <c r="H8062" s="134" t="s">
        <v>1023</v>
      </c>
      <c r="I8062" s="134" t="s">
        <v>368</v>
      </c>
      <c r="J8062" s="135">
        <v>-2777</v>
      </c>
      <c r="K8062" s="135">
        <v>-624</v>
      </c>
      <c r="L8062" s="135">
        <v>-524</v>
      </c>
      <c r="M8062" s="150" t="str">
        <f t="shared" si="251"/>
        <v>201601</v>
      </c>
    </row>
    <row r="8063" spans="1:13" x14ac:dyDescent="0.25">
      <c r="A8063" s="35" t="str">
        <f>VLOOKUP(B8063,ResCat!$A$2:$B$269,2,FALSE)</f>
        <v>PPOFEP</v>
      </c>
      <c r="B8063" s="68" t="str">
        <f>IF(ISNA(VLOOKUP(C8063,COA!$A$2:$B$340,2,FALSE)),"XXX",VLOOKUP(C8063,COA!$A$2:$B$340,2,FALSE))</f>
        <v>F51</v>
      </c>
      <c r="C8063" s="149" t="str">
        <f t="shared" si="252"/>
        <v>0021-1000-0036</v>
      </c>
      <c r="D8063" s="134" t="s">
        <v>490</v>
      </c>
      <c r="E8063" s="134" t="s">
        <v>409</v>
      </c>
      <c r="F8063" s="134" t="s">
        <v>461</v>
      </c>
      <c r="G8063" s="134" t="s">
        <v>350</v>
      </c>
      <c r="H8063" s="134" t="s">
        <v>1023</v>
      </c>
      <c r="I8063" s="134" t="s">
        <v>368</v>
      </c>
      <c r="J8063" s="135">
        <v>-2104</v>
      </c>
      <c r="K8063" s="135">
        <v>-607</v>
      </c>
      <c r="L8063" s="135">
        <v>-507</v>
      </c>
      <c r="M8063" s="150" t="str">
        <f t="shared" si="251"/>
        <v>201601</v>
      </c>
    </row>
    <row r="8064" spans="1:13" x14ac:dyDescent="0.25">
      <c r="A8064" s="35" t="str">
        <f>VLOOKUP(B8064,ResCat!$A$2:$B$269,2,FALSE)</f>
        <v>PPOFEP</v>
      </c>
      <c r="B8064" s="68" t="str">
        <f>IF(ISNA(VLOOKUP(C8064,COA!$A$2:$B$340,2,FALSE)),"XXX",VLOOKUP(C8064,COA!$A$2:$B$340,2,FALSE))</f>
        <v>F51</v>
      </c>
      <c r="C8064" s="149" t="str">
        <f t="shared" si="252"/>
        <v>0021-1000-0036</v>
      </c>
      <c r="D8064" s="134" t="s">
        <v>490</v>
      </c>
      <c r="E8064" s="134" t="s">
        <v>409</v>
      </c>
      <c r="F8064" s="134" t="s">
        <v>461</v>
      </c>
      <c r="G8064" s="134" t="s">
        <v>359</v>
      </c>
      <c r="H8064" s="134" t="s">
        <v>1023</v>
      </c>
      <c r="I8064" s="134" t="s">
        <v>368</v>
      </c>
      <c r="J8064" s="135">
        <v>-5999</v>
      </c>
      <c r="K8064" s="135">
        <v>-1751</v>
      </c>
      <c r="L8064" s="135">
        <v>-1576</v>
      </c>
      <c r="M8064" s="150" t="str">
        <f t="shared" si="251"/>
        <v>201601</v>
      </c>
    </row>
    <row r="8065" spans="1:13" x14ac:dyDescent="0.25">
      <c r="A8065" s="35" t="str">
        <f>VLOOKUP(B8065,ResCat!$A$2:$B$269,2,FALSE)</f>
        <v>PPOFEP</v>
      </c>
      <c r="B8065" s="68" t="str">
        <f>IF(ISNA(VLOOKUP(C8065,COA!$A$2:$B$340,2,FALSE)),"XXX",VLOOKUP(C8065,COA!$A$2:$B$340,2,FALSE))</f>
        <v>F51</v>
      </c>
      <c r="C8065" s="149" t="str">
        <f t="shared" si="252"/>
        <v>0021-1000-0036</v>
      </c>
      <c r="D8065" s="134" t="s">
        <v>490</v>
      </c>
      <c r="E8065" s="134" t="s">
        <v>409</v>
      </c>
      <c r="F8065" s="134" t="s">
        <v>461</v>
      </c>
      <c r="G8065" s="134" t="s">
        <v>354</v>
      </c>
      <c r="H8065" s="134" t="s">
        <v>1023</v>
      </c>
      <c r="I8065" s="134" t="s">
        <v>368</v>
      </c>
      <c r="J8065" s="135">
        <v>-2211</v>
      </c>
      <c r="K8065" s="135">
        <v>-690</v>
      </c>
      <c r="L8065" s="135">
        <v>-615</v>
      </c>
      <c r="M8065" s="150" t="str">
        <f t="shared" si="251"/>
        <v>201601</v>
      </c>
    </row>
    <row r="8066" spans="1:13" x14ac:dyDescent="0.25">
      <c r="A8066" s="35" t="str">
        <f>VLOOKUP(B8066,ResCat!$A$2:$B$269,2,FALSE)</f>
        <v>PPOFEP</v>
      </c>
      <c r="B8066" s="68" t="str">
        <f>IF(ISNA(VLOOKUP(C8066,COA!$A$2:$B$340,2,FALSE)),"XXX",VLOOKUP(C8066,COA!$A$2:$B$340,2,FALSE))</f>
        <v>F51</v>
      </c>
      <c r="C8066" s="149" t="str">
        <f t="shared" si="252"/>
        <v>0021-1000-0036</v>
      </c>
      <c r="D8066" s="134" t="s">
        <v>490</v>
      </c>
      <c r="E8066" s="134" t="s">
        <v>409</v>
      </c>
      <c r="F8066" s="134" t="s">
        <v>461</v>
      </c>
      <c r="G8066" s="134" t="s">
        <v>366</v>
      </c>
      <c r="H8066" s="134" t="s">
        <v>1023</v>
      </c>
      <c r="I8066" s="134" t="s">
        <v>368</v>
      </c>
      <c r="J8066" s="135">
        <v>-1584</v>
      </c>
      <c r="K8066" s="135">
        <v>-673</v>
      </c>
      <c r="L8066" s="135">
        <v>-523</v>
      </c>
      <c r="M8066" s="150" t="str">
        <f t="shared" si="251"/>
        <v>201601</v>
      </c>
    </row>
    <row r="8067" spans="1:13" x14ac:dyDescent="0.25">
      <c r="A8067" s="35" t="str">
        <f>VLOOKUP(B8067,ResCat!$A$2:$B$269,2,FALSE)</f>
        <v>PPOFEP</v>
      </c>
      <c r="B8067" s="68" t="str">
        <f>IF(ISNA(VLOOKUP(C8067,COA!$A$2:$B$340,2,FALSE)),"XXX",VLOOKUP(C8067,COA!$A$2:$B$340,2,FALSE))</f>
        <v>F51</v>
      </c>
      <c r="C8067" s="149" t="str">
        <f t="shared" si="252"/>
        <v>0021-1000-0036</v>
      </c>
      <c r="D8067" s="134" t="s">
        <v>490</v>
      </c>
      <c r="E8067" s="134" t="s">
        <v>409</v>
      </c>
      <c r="F8067" s="134" t="s">
        <v>461</v>
      </c>
      <c r="G8067" s="134" t="s">
        <v>337</v>
      </c>
      <c r="H8067" s="134" t="s">
        <v>1023</v>
      </c>
      <c r="I8067" s="134" t="s">
        <v>368</v>
      </c>
      <c r="J8067" s="135">
        <v>-1964</v>
      </c>
      <c r="K8067" s="135">
        <v>-354</v>
      </c>
      <c r="L8067" s="135">
        <v>-322</v>
      </c>
      <c r="M8067" s="150" t="str">
        <f t="shared" si="251"/>
        <v>201601</v>
      </c>
    </row>
    <row r="8068" spans="1:13" x14ac:dyDescent="0.25">
      <c r="A8068" s="35" t="str">
        <f>VLOOKUP(B8068,ResCat!$A$2:$B$269,2,FALSE)</f>
        <v>PPOFEP</v>
      </c>
      <c r="B8068" s="68" t="str">
        <f>IF(ISNA(VLOOKUP(C8068,COA!$A$2:$B$340,2,FALSE)),"XXX",VLOOKUP(C8068,COA!$A$2:$B$340,2,FALSE))</f>
        <v>F51</v>
      </c>
      <c r="C8068" s="149" t="str">
        <f t="shared" si="252"/>
        <v>0021-1000-0036</v>
      </c>
      <c r="D8068" s="134" t="s">
        <v>490</v>
      </c>
      <c r="E8068" s="134" t="s">
        <v>409</v>
      </c>
      <c r="F8068" s="134" t="s">
        <v>461</v>
      </c>
      <c r="G8068" s="134" t="s">
        <v>352</v>
      </c>
      <c r="H8068" s="134" t="s">
        <v>1023</v>
      </c>
      <c r="I8068" s="134" t="s">
        <v>368</v>
      </c>
      <c r="J8068" s="135">
        <v>-906</v>
      </c>
      <c r="K8068" s="135">
        <v>-771</v>
      </c>
      <c r="L8068" s="135">
        <v>-625</v>
      </c>
      <c r="M8068" s="150" t="str">
        <f t="shared" ref="M8068:M8131" si="253">IF(G8068&lt;$M$1,$M$1,G8068)</f>
        <v>201602</v>
      </c>
    </row>
    <row r="8069" spans="1:13" x14ac:dyDescent="0.25">
      <c r="A8069" s="35" t="str">
        <f>VLOOKUP(B8069,ResCat!$A$2:$B$269,2,FALSE)</f>
        <v>PPOFEP</v>
      </c>
      <c r="B8069" s="68" t="str">
        <f>IF(ISNA(VLOOKUP(C8069,COA!$A$2:$B$340,2,FALSE)),"XXX",VLOOKUP(C8069,COA!$A$2:$B$340,2,FALSE))</f>
        <v>F51</v>
      </c>
      <c r="C8069" s="149" t="str">
        <f t="shared" ref="C8069:C8132" si="254">D8069&amp;"-"&amp;E8069&amp;"-"&amp;F8069</f>
        <v>0021-1000-0036</v>
      </c>
      <c r="D8069" s="134" t="s">
        <v>490</v>
      </c>
      <c r="E8069" s="134" t="s">
        <v>409</v>
      </c>
      <c r="F8069" s="134" t="s">
        <v>461</v>
      </c>
      <c r="G8069" s="134" t="s">
        <v>347</v>
      </c>
      <c r="H8069" s="134" t="s">
        <v>1023</v>
      </c>
      <c r="I8069" s="134" t="s">
        <v>368</v>
      </c>
      <c r="J8069" s="135">
        <v>168</v>
      </c>
      <c r="K8069" s="135">
        <v>14</v>
      </c>
      <c r="L8069" s="135">
        <v>-44</v>
      </c>
      <c r="M8069" s="150" t="str">
        <f t="shared" si="253"/>
        <v>201603</v>
      </c>
    </row>
    <row r="8070" spans="1:13" x14ac:dyDescent="0.25">
      <c r="A8070" s="35" t="str">
        <f>VLOOKUP(B8070,ResCat!$A$2:$B$269,2,FALSE)</f>
        <v>PPOFEP</v>
      </c>
      <c r="B8070" s="68" t="str">
        <f>IF(ISNA(VLOOKUP(C8070,COA!$A$2:$B$340,2,FALSE)),"XXX",VLOOKUP(C8070,COA!$A$2:$B$340,2,FALSE))</f>
        <v>F51</v>
      </c>
      <c r="C8070" s="149" t="str">
        <f t="shared" si="254"/>
        <v>0021-1000-0036</v>
      </c>
      <c r="D8070" s="134" t="s">
        <v>490</v>
      </c>
      <c r="E8070" s="134" t="s">
        <v>409</v>
      </c>
      <c r="F8070" s="134" t="s">
        <v>461</v>
      </c>
      <c r="G8070" s="134" t="s">
        <v>361</v>
      </c>
      <c r="H8070" s="134" t="s">
        <v>1023</v>
      </c>
      <c r="I8070" s="134" t="s">
        <v>368</v>
      </c>
      <c r="J8070" s="135">
        <v>561.97</v>
      </c>
      <c r="K8070" s="135">
        <v>-424.03</v>
      </c>
      <c r="L8070" s="135">
        <v>-340.02</v>
      </c>
      <c r="M8070" s="150" t="str">
        <f t="shared" si="253"/>
        <v>201604</v>
      </c>
    </row>
    <row r="8071" spans="1:13" x14ac:dyDescent="0.25">
      <c r="A8071" s="35" t="str">
        <f>VLOOKUP(B8071,ResCat!$A$2:$B$269,2,FALSE)</f>
        <v>PPOFEP</v>
      </c>
      <c r="B8071" s="68" t="str">
        <f>IF(ISNA(VLOOKUP(C8071,COA!$A$2:$B$340,2,FALSE)),"XXX",VLOOKUP(C8071,COA!$A$2:$B$340,2,FALSE))</f>
        <v>F51</v>
      </c>
      <c r="C8071" s="149" t="str">
        <f t="shared" si="254"/>
        <v>0021-1000-0036</v>
      </c>
      <c r="D8071" s="134" t="s">
        <v>490</v>
      </c>
      <c r="E8071" s="134" t="s">
        <v>409</v>
      </c>
      <c r="F8071" s="134" t="s">
        <v>461</v>
      </c>
      <c r="G8071" s="134" t="s">
        <v>312</v>
      </c>
      <c r="H8071" s="134" t="s">
        <v>1023</v>
      </c>
      <c r="I8071" s="134" t="s">
        <v>368</v>
      </c>
      <c r="J8071" s="135">
        <v>-1041</v>
      </c>
      <c r="K8071" s="135">
        <v>-565</v>
      </c>
      <c r="L8071" s="135">
        <v>-425</v>
      </c>
      <c r="M8071" s="150" t="str">
        <f t="shared" si="253"/>
        <v>201605</v>
      </c>
    </row>
    <row r="8072" spans="1:13" x14ac:dyDescent="0.25">
      <c r="A8072" s="35" t="str">
        <f>VLOOKUP(B8072,ResCat!$A$2:$B$269,2,FALSE)</f>
        <v>PPOFEP</v>
      </c>
      <c r="B8072" s="68" t="str">
        <f>IF(ISNA(VLOOKUP(C8072,COA!$A$2:$B$340,2,FALSE)),"XXX",VLOOKUP(C8072,COA!$A$2:$B$340,2,FALSE))</f>
        <v>F51</v>
      </c>
      <c r="C8072" s="149" t="str">
        <f t="shared" si="254"/>
        <v>0021-1000-0036</v>
      </c>
      <c r="D8072" s="134" t="s">
        <v>490</v>
      </c>
      <c r="E8072" s="134" t="s">
        <v>409</v>
      </c>
      <c r="F8072" s="134" t="s">
        <v>461</v>
      </c>
      <c r="G8072" s="134" t="s">
        <v>357</v>
      </c>
      <c r="H8072" s="134" t="s">
        <v>1023</v>
      </c>
      <c r="I8072" s="134" t="s">
        <v>368</v>
      </c>
      <c r="J8072" s="135">
        <v>-1357</v>
      </c>
      <c r="K8072" s="135">
        <v>-267</v>
      </c>
      <c r="L8072" s="135">
        <v>-153</v>
      </c>
      <c r="M8072" s="150" t="str">
        <f t="shared" si="253"/>
        <v>201606</v>
      </c>
    </row>
    <row r="8073" spans="1:13" x14ac:dyDescent="0.25">
      <c r="A8073" s="35" t="str">
        <f>VLOOKUP(B8073,ResCat!$A$2:$B$269,2,FALSE)</f>
        <v>PPOFEP</v>
      </c>
      <c r="B8073" s="68" t="str">
        <f>IF(ISNA(VLOOKUP(C8073,COA!$A$2:$B$340,2,FALSE)),"XXX",VLOOKUP(C8073,COA!$A$2:$B$340,2,FALSE))</f>
        <v>F51</v>
      </c>
      <c r="C8073" s="149" t="str">
        <f t="shared" si="254"/>
        <v>0021-1000-0036</v>
      </c>
      <c r="D8073" s="134" t="s">
        <v>490</v>
      </c>
      <c r="E8073" s="134" t="s">
        <v>409</v>
      </c>
      <c r="F8073" s="134" t="s">
        <v>461</v>
      </c>
      <c r="G8073" s="134" t="s">
        <v>314</v>
      </c>
      <c r="H8073" s="134" t="s">
        <v>1023</v>
      </c>
      <c r="I8073" s="134" t="s">
        <v>368</v>
      </c>
      <c r="J8073" s="135">
        <v>487</v>
      </c>
      <c r="K8073" s="135">
        <v>92</v>
      </c>
      <c r="L8073" s="135">
        <v>66</v>
      </c>
      <c r="M8073" s="150" t="str">
        <f t="shared" si="253"/>
        <v>201607</v>
      </c>
    </row>
    <row r="8074" spans="1:13" x14ac:dyDescent="0.25">
      <c r="A8074" s="35" t="str">
        <f>VLOOKUP(B8074,ResCat!$A$2:$B$269,2,FALSE)</f>
        <v>PPOFEP</v>
      </c>
      <c r="B8074" s="68" t="str">
        <f>IF(ISNA(VLOOKUP(C8074,COA!$A$2:$B$340,2,FALSE)),"XXX",VLOOKUP(C8074,COA!$A$2:$B$340,2,FALSE))</f>
        <v>F51</v>
      </c>
      <c r="C8074" s="149" t="str">
        <f t="shared" si="254"/>
        <v>0021-1000-0036</v>
      </c>
      <c r="D8074" s="134" t="s">
        <v>490</v>
      </c>
      <c r="E8074" s="134" t="s">
        <v>409</v>
      </c>
      <c r="F8074" s="134" t="s">
        <v>461</v>
      </c>
      <c r="G8074" s="134" t="s">
        <v>339</v>
      </c>
      <c r="H8074" s="134" t="s">
        <v>1023</v>
      </c>
      <c r="I8074" s="134" t="s">
        <v>368</v>
      </c>
      <c r="J8074" s="135">
        <v>891.5</v>
      </c>
      <c r="K8074" s="135">
        <v>198.5</v>
      </c>
      <c r="L8074" s="135">
        <v>218.5</v>
      </c>
      <c r="M8074" s="150" t="str">
        <f t="shared" si="253"/>
        <v>201608</v>
      </c>
    </row>
    <row r="8075" spans="1:13" x14ac:dyDescent="0.25">
      <c r="A8075" s="35" t="str">
        <f>VLOOKUP(B8075,ResCat!$A$2:$B$269,2,FALSE)</f>
        <v>PPOFEP</v>
      </c>
      <c r="B8075" s="68" t="str">
        <f>IF(ISNA(VLOOKUP(C8075,COA!$A$2:$B$340,2,FALSE)),"XXX",VLOOKUP(C8075,COA!$A$2:$B$340,2,FALSE))</f>
        <v>F51</v>
      </c>
      <c r="C8075" s="149" t="str">
        <f t="shared" si="254"/>
        <v>0021-1000-0036</v>
      </c>
      <c r="D8075" s="134" t="s">
        <v>490</v>
      </c>
      <c r="E8075" s="134" t="s">
        <v>409</v>
      </c>
      <c r="F8075" s="134" t="s">
        <v>461</v>
      </c>
      <c r="G8075" s="134" t="s">
        <v>342</v>
      </c>
      <c r="H8075" s="134" t="s">
        <v>1023</v>
      </c>
      <c r="I8075" s="134" t="s">
        <v>368</v>
      </c>
      <c r="J8075" s="135">
        <v>1439</v>
      </c>
      <c r="K8075" s="135">
        <v>-127</v>
      </c>
      <c r="L8075" s="135">
        <v>-125</v>
      </c>
      <c r="M8075" s="150" t="str">
        <f t="shared" si="253"/>
        <v>201609</v>
      </c>
    </row>
    <row r="8076" spans="1:13" x14ac:dyDescent="0.25">
      <c r="A8076" s="35" t="str">
        <f>VLOOKUP(B8076,ResCat!$A$2:$B$269,2,FALSE)</f>
        <v>PPOFEP</v>
      </c>
      <c r="B8076" s="68" t="str">
        <f>IF(ISNA(VLOOKUP(C8076,COA!$A$2:$B$340,2,FALSE)),"XXX",VLOOKUP(C8076,COA!$A$2:$B$340,2,FALSE))</f>
        <v>F51</v>
      </c>
      <c r="C8076" s="149" t="str">
        <f t="shared" si="254"/>
        <v>0021-1000-0036</v>
      </c>
      <c r="D8076" s="134" t="s">
        <v>490</v>
      </c>
      <c r="E8076" s="134" t="s">
        <v>409</v>
      </c>
      <c r="F8076" s="134" t="s">
        <v>461</v>
      </c>
      <c r="G8076" s="134" t="s">
        <v>316</v>
      </c>
      <c r="H8076" s="134" t="s">
        <v>1023</v>
      </c>
      <c r="I8076" s="134" t="s">
        <v>368</v>
      </c>
      <c r="J8076" s="135">
        <v>3526</v>
      </c>
      <c r="K8076" s="135">
        <v>643</v>
      </c>
      <c r="L8076" s="135">
        <v>491</v>
      </c>
      <c r="M8076" s="150" t="str">
        <f t="shared" si="253"/>
        <v>201610</v>
      </c>
    </row>
    <row r="8077" spans="1:13" x14ac:dyDescent="0.25">
      <c r="A8077" s="35" t="str">
        <f>VLOOKUP(B8077,ResCat!$A$2:$B$269,2,FALSE)</f>
        <v>PPOFEP</v>
      </c>
      <c r="B8077" s="68" t="str">
        <f>IF(ISNA(VLOOKUP(C8077,COA!$A$2:$B$340,2,FALSE)),"XXX",VLOOKUP(C8077,COA!$A$2:$B$340,2,FALSE))</f>
        <v>F51</v>
      </c>
      <c r="C8077" s="149" t="str">
        <f t="shared" si="254"/>
        <v>0021-1000-0036</v>
      </c>
      <c r="D8077" s="134" t="s">
        <v>490</v>
      </c>
      <c r="E8077" s="134" t="s">
        <v>409</v>
      </c>
      <c r="F8077" s="134" t="s">
        <v>461</v>
      </c>
      <c r="G8077" s="134" t="s">
        <v>318</v>
      </c>
      <c r="H8077" s="134" t="s">
        <v>1023</v>
      </c>
      <c r="I8077" s="134" t="s">
        <v>368</v>
      </c>
      <c r="J8077" s="135">
        <v>-309</v>
      </c>
      <c r="K8077" s="135">
        <v>133</v>
      </c>
      <c r="L8077" s="135">
        <v>100</v>
      </c>
      <c r="M8077" s="150" t="str">
        <f t="shared" si="253"/>
        <v>201611</v>
      </c>
    </row>
    <row r="8078" spans="1:13" x14ac:dyDescent="0.25">
      <c r="A8078" s="35" t="str">
        <f>VLOOKUP(B8078,ResCat!$A$2:$B$269,2,FALSE)</f>
        <v>PPOFEP</v>
      </c>
      <c r="B8078" s="68" t="str">
        <f>IF(ISNA(VLOOKUP(C8078,COA!$A$2:$B$340,2,FALSE)),"XXX",VLOOKUP(C8078,COA!$A$2:$B$340,2,FALSE))</f>
        <v>F51</v>
      </c>
      <c r="C8078" s="149" t="str">
        <f t="shared" si="254"/>
        <v>0021-1000-0036</v>
      </c>
      <c r="D8078" s="134" t="s">
        <v>490</v>
      </c>
      <c r="E8078" s="134" t="s">
        <v>409</v>
      </c>
      <c r="F8078" s="134" t="s">
        <v>461</v>
      </c>
      <c r="G8078" s="134" t="s">
        <v>320</v>
      </c>
      <c r="H8078" s="134" t="s">
        <v>1023</v>
      </c>
      <c r="I8078" s="134" t="s">
        <v>368</v>
      </c>
      <c r="J8078" s="135">
        <v>3220.5</v>
      </c>
      <c r="K8078" s="135">
        <v>532</v>
      </c>
      <c r="L8078" s="135">
        <v>384</v>
      </c>
      <c r="M8078" s="150" t="str">
        <f t="shared" si="253"/>
        <v>201612</v>
      </c>
    </row>
    <row r="8079" spans="1:13" x14ac:dyDescent="0.25">
      <c r="A8079" s="35" t="str">
        <f>VLOOKUP(B8079,ResCat!$A$2:$B$269,2,FALSE)</f>
        <v>PPOFEP</v>
      </c>
      <c r="B8079" s="68" t="str">
        <f>IF(ISNA(VLOOKUP(C8079,COA!$A$2:$B$340,2,FALSE)),"XXX",VLOOKUP(C8079,COA!$A$2:$B$340,2,FALSE))</f>
        <v>F51</v>
      </c>
      <c r="C8079" s="149" t="str">
        <f t="shared" si="254"/>
        <v>0021-1000-0036</v>
      </c>
      <c r="D8079" s="134" t="s">
        <v>490</v>
      </c>
      <c r="E8079" s="134" t="s">
        <v>409</v>
      </c>
      <c r="F8079" s="134" t="s">
        <v>461</v>
      </c>
      <c r="G8079" s="134" t="s">
        <v>322</v>
      </c>
      <c r="H8079" s="134" t="s">
        <v>1023</v>
      </c>
      <c r="I8079" s="134" t="s">
        <v>368</v>
      </c>
      <c r="J8079" s="135">
        <v>3510.53</v>
      </c>
      <c r="K8079" s="135">
        <v>857</v>
      </c>
      <c r="L8079" s="135">
        <v>649</v>
      </c>
      <c r="M8079" s="150" t="str">
        <f t="shared" si="253"/>
        <v>201701</v>
      </c>
    </row>
    <row r="8080" spans="1:13" x14ac:dyDescent="0.25">
      <c r="A8080" s="35" t="str">
        <f>VLOOKUP(B8080,ResCat!$A$2:$B$269,2,FALSE)</f>
        <v>PPOFEP</v>
      </c>
      <c r="B8080" s="68" t="str">
        <f>IF(ISNA(VLOOKUP(C8080,COA!$A$2:$B$340,2,FALSE)),"XXX",VLOOKUP(C8080,COA!$A$2:$B$340,2,FALSE))</f>
        <v>F51</v>
      </c>
      <c r="C8080" s="149" t="str">
        <f t="shared" si="254"/>
        <v>0021-1000-0036</v>
      </c>
      <c r="D8080" s="134" t="s">
        <v>490</v>
      </c>
      <c r="E8080" s="134" t="s">
        <v>409</v>
      </c>
      <c r="F8080" s="134" t="s">
        <v>461</v>
      </c>
      <c r="G8080" s="134" t="s">
        <v>324</v>
      </c>
      <c r="H8080" s="134" t="s">
        <v>1023</v>
      </c>
      <c r="I8080" s="134" t="s">
        <v>368</v>
      </c>
      <c r="J8080" s="135">
        <v>1544</v>
      </c>
      <c r="K8080" s="135">
        <v>531</v>
      </c>
      <c r="L8080" s="135">
        <v>413</v>
      </c>
      <c r="M8080" s="150" t="str">
        <f t="shared" si="253"/>
        <v>201702</v>
      </c>
    </row>
    <row r="8081" spans="1:13" x14ac:dyDescent="0.25">
      <c r="A8081" s="35" t="str">
        <f>VLOOKUP(B8081,ResCat!$A$2:$B$269,2,FALSE)</f>
        <v>PPOFEP</v>
      </c>
      <c r="B8081" s="68" t="str">
        <f>IF(ISNA(VLOOKUP(C8081,COA!$A$2:$B$340,2,FALSE)),"XXX",VLOOKUP(C8081,COA!$A$2:$B$340,2,FALSE))</f>
        <v>F51</v>
      </c>
      <c r="C8081" s="149" t="str">
        <f t="shared" si="254"/>
        <v>0021-1000-0036</v>
      </c>
      <c r="D8081" s="134" t="s">
        <v>490</v>
      </c>
      <c r="E8081" s="134" t="s">
        <v>409</v>
      </c>
      <c r="F8081" s="134" t="s">
        <v>461</v>
      </c>
      <c r="G8081" s="134" t="s">
        <v>326</v>
      </c>
      <c r="H8081" s="134" t="s">
        <v>1023</v>
      </c>
      <c r="I8081" s="134" t="s">
        <v>368</v>
      </c>
      <c r="J8081" s="135">
        <v>3057</v>
      </c>
      <c r="K8081" s="135">
        <v>613</v>
      </c>
      <c r="L8081" s="135">
        <v>381</v>
      </c>
      <c r="M8081" s="150" t="str">
        <f t="shared" si="253"/>
        <v>201703</v>
      </c>
    </row>
    <row r="8082" spans="1:13" x14ac:dyDescent="0.25">
      <c r="A8082" s="35" t="str">
        <f>VLOOKUP(B8082,ResCat!$A$2:$B$269,2,FALSE)</f>
        <v>PPOFEP</v>
      </c>
      <c r="B8082" s="68" t="str">
        <f>IF(ISNA(VLOOKUP(C8082,COA!$A$2:$B$340,2,FALSE)),"XXX",VLOOKUP(C8082,COA!$A$2:$B$340,2,FALSE))</f>
        <v>F51</v>
      </c>
      <c r="C8082" s="149" t="str">
        <f t="shared" si="254"/>
        <v>0021-1000-0036</v>
      </c>
      <c r="D8082" s="134" t="s">
        <v>490</v>
      </c>
      <c r="E8082" s="134" t="s">
        <v>409</v>
      </c>
      <c r="F8082" s="134" t="s">
        <v>461</v>
      </c>
      <c r="G8082" s="134" t="s">
        <v>328</v>
      </c>
      <c r="H8082" s="134" t="s">
        <v>1023</v>
      </c>
      <c r="I8082" s="134" t="s">
        <v>368</v>
      </c>
      <c r="J8082" s="135">
        <v>2032.08</v>
      </c>
      <c r="K8082" s="135">
        <v>829</v>
      </c>
      <c r="L8082" s="135">
        <v>799</v>
      </c>
      <c r="M8082" s="150" t="str">
        <f t="shared" si="253"/>
        <v>201704</v>
      </c>
    </row>
    <row r="8083" spans="1:13" x14ac:dyDescent="0.25">
      <c r="A8083" s="35" t="str">
        <f>VLOOKUP(B8083,ResCat!$A$2:$B$269,2,FALSE)</f>
        <v>PPOFEP</v>
      </c>
      <c r="B8083" s="68" t="str">
        <f>IF(ISNA(VLOOKUP(C8083,COA!$A$2:$B$340,2,FALSE)),"XXX",VLOOKUP(C8083,COA!$A$2:$B$340,2,FALSE))</f>
        <v>F51</v>
      </c>
      <c r="C8083" s="149" t="str">
        <f t="shared" si="254"/>
        <v>0021-1000-0036</v>
      </c>
      <c r="D8083" s="134" t="s">
        <v>490</v>
      </c>
      <c r="E8083" s="134" t="s">
        <v>409</v>
      </c>
      <c r="F8083" s="134" t="s">
        <v>461</v>
      </c>
      <c r="G8083" s="134" t="s">
        <v>330</v>
      </c>
      <c r="H8083" s="134" t="s">
        <v>1023</v>
      </c>
      <c r="I8083" s="134" t="s">
        <v>368</v>
      </c>
      <c r="J8083" s="135">
        <v>8947</v>
      </c>
      <c r="K8083" s="135">
        <v>2762</v>
      </c>
      <c r="L8083" s="135">
        <v>2268</v>
      </c>
      <c r="M8083" s="150" t="str">
        <f t="shared" si="253"/>
        <v>201705</v>
      </c>
    </row>
    <row r="8084" spans="1:13" x14ac:dyDescent="0.25">
      <c r="A8084" s="35" t="str">
        <f>VLOOKUP(B8084,ResCat!$A$2:$B$269,2,FALSE)</f>
        <v>PPOFEP</v>
      </c>
      <c r="B8084" s="68" t="str">
        <f>IF(ISNA(VLOOKUP(C8084,COA!$A$2:$B$340,2,FALSE)),"XXX",VLOOKUP(C8084,COA!$A$2:$B$340,2,FALSE))</f>
        <v>F51</v>
      </c>
      <c r="C8084" s="149" t="str">
        <f t="shared" si="254"/>
        <v>0021-1000-0036</v>
      </c>
      <c r="D8084" s="134" t="s">
        <v>490</v>
      </c>
      <c r="E8084" s="134" t="s">
        <v>409</v>
      </c>
      <c r="F8084" s="134" t="s">
        <v>461</v>
      </c>
      <c r="G8084" s="134" t="s">
        <v>332</v>
      </c>
      <c r="H8084" s="134" t="s">
        <v>1023</v>
      </c>
      <c r="I8084" s="134" t="s">
        <v>368</v>
      </c>
      <c r="J8084" s="135">
        <v>12880</v>
      </c>
      <c r="K8084" s="135">
        <v>2463</v>
      </c>
      <c r="L8084" s="135">
        <v>1897</v>
      </c>
      <c r="M8084" s="150" t="str">
        <f t="shared" si="253"/>
        <v>201706</v>
      </c>
    </row>
    <row r="8085" spans="1:13" x14ac:dyDescent="0.25">
      <c r="A8085" s="35" t="str">
        <f>VLOOKUP(B8085,ResCat!$A$2:$B$269,2,FALSE)</f>
        <v>PPOFEP</v>
      </c>
      <c r="B8085" s="68" t="str">
        <f>IF(ISNA(VLOOKUP(C8085,COA!$A$2:$B$340,2,FALSE)),"XXX",VLOOKUP(C8085,COA!$A$2:$B$340,2,FALSE))</f>
        <v>F51</v>
      </c>
      <c r="C8085" s="149" t="str">
        <f t="shared" si="254"/>
        <v>0021-1000-0036</v>
      </c>
      <c r="D8085" s="134" t="s">
        <v>490</v>
      </c>
      <c r="E8085" s="134" t="s">
        <v>409</v>
      </c>
      <c r="F8085" s="134" t="s">
        <v>461</v>
      </c>
      <c r="G8085" s="134" t="s">
        <v>335</v>
      </c>
      <c r="H8085" s="134" t="s">
        <v>1023</v>
      </c>
      <c r="I8085" s="134" t="s">
        <v>368</v>
      </c>
      <c r="J8085" s="135">
        <v>23513.52</v>
      </c>
      <c r="K8085" s="135">
        <v>4237</v>
      </c>
      <c r="L8085" s="135">
        <v>3297</v>
      </c>
      <c r="M8085" s="150" t="str">
        <f t="shared" si="253"/>
        <v>201707</v>
      </c>
    </row>
    <row r="8086" spans="1:13" x14ac:dyDescent="0.25">
      <c r="A8086" s="35" t="str">
        <f>VLOOKUP(B8086,ResCat!$A$2:$B$269,2,FALSE)</f>
        <v>PPOFEP</v>
      </c>
      <c r="B8086" s="68" t="str">
        <f>IF(ISNA(VLOOKUP(C8086,COA!$A$2:$B$340,2,FALSE)),"XXX",VLOOKUP(C8086,COA!$A$2:$B$340,2,FALSE))</f>
        <v>F51</v>
      </c>
      <c r="C8086" s="149" t="str">
        <f t="shared" si="254"/>
        <v>0021-1000-0036</v>
      </c>
      <c r="D8086" s="134" t="s">
        <v>490</v>
      </c>
      <c r="E8086" s="134" t="s">
        <v>409</v>
      </c>
      <c r="F8086" s="134" t="s">
        <v>461</v>
      </c>
      <c r="G8086" s="134" t="s">
        <v>4</v>
      </c>
      <c r="H8086" s="134" t="s">
        <v>1023</v>
      </c>
      <c r="I8086" s="134" t="s">
        <v>368</v>
      </c>
      <c r="J8086" s="135">
        <v>32172.890000000003</v>
      </c>
      <c r="K8086" s="135">
        <v>7041</v>
      </c>
      <c r="L8086" s="135">
        <v>5403</v>
      </c>
      <c r="M8086" s="150" t="str">
        <f t="shared" si="253"/>
        <v>201708</v>
      </c>
    </row>
    <row r="8087" spans="1:13" x14ac:dyDescent="0.25">
      <c r="A8087" s="35" t="str">
        <f>VLOOKUP(B8087,ResCat!$A$2:$B$269,2,FALSE)</f>
        <v>PPOFEP</v>
      </c>
      <c r="B8087" s="68" t="str">
        <f>IF(ISNA(VLOOKUP(C8087,COA!$A$2:$B$340,2,FALSE)),"XXX",VLOOKUP(C8087,COA!$A$2:$B$340,2,FALSE))</f>
        <v>F51</v>
      </c>
      <c r="C8087" s="149" t="str">
        <f t="shared" si="254"/>
        <v>0021-1000-0036</v>
      </c>
      <c r="D8087" s="134" t="s">
        <v>490</v>
      </c>
      <c r="E8087" s="134" t="s">
        <v>409</v>
      </c>
      <c r="F8087" s="134" t="s">
        <v>461</v>
      </c>
      <c r="G8087" s="134" t="s">
        <v>511</v>
      </c>
      <c r="H8087" s="134" t="s">
        <v>1023</v>
      </c>
      <c r="I8087" s="134" t="s">
        <v>368</v>
      </c>
      <c r="J8087" s="135">
        <v>23580.15</v>
      </c>
      <c r="K8087" s="135">
        <v>4757</v>
      </c>
      <c r="L8087" s="135">
        <v>3791</v>
      </c>
      <c r="M8087" s="150" t="str">
        <f t="shared" si="253"/>
        <v>201709</v>
      </c>
    </row>
    <row r="8088" spans="1:13" x14ac:dyDescent="0.25">
      <c r="A8088" s="35" t="str">
        <f>VLOOKUP(B8088,ResCat!$A$2:$B$269,2,FALSE)</f>
        <v>PPOFEP</v>
      </c>
      <c r="B8088" s="68" t="str">
        <f>IF(ISNA(VLOOKUP(C8088,COA!$A$2:$B$340,2,FALSE)),"XXX",VLOOKUP(C8088,COA!$A$2:$B$340,2,FALSE))</f>
        <v>F51</v>
      </c>
      <c r="C8088" s="149" t="str">
        <f t="shared" si="254"/>
        <v>0021-1000-0036</v>
      </c>
      <c r="D8088" s="134" t="s">
        <v>490</v>
      </c>
      <c r="E8088" s="134" t="s">
        <v>409</v>
      </c>
      <c r="F8088" s="134" t="s">
        <v>461</v>
      </c>
      <c r="G8088" s="134" t="s">
        <v>969</v>
      </c>
      <c r="H8088" s="134" t="s">
        <v>1023</v>
      </c>
      <c r="I8088" s="134" t="s">
        <v>368</v>
      </c>
      <c r="J8088" s="135">
        <v>28058.409999999996</v>
      </c>
      <c r="K8088" s="135">
        <v>8687</v>
      </c>
      <c r="L8088" s="135">
        <v>6655</v>
      </c>
      <c r="M8088" s="150" t="str">
        <f t="shared" si="253"/>
        <v>201710</v>
      </c>
    </row>
    <row r="8089" spans="1:13" x14ac:dyDescent="0.25">
      <c r="A8089" s="35" t="str">
        <f>VLOOKUP(B8089,ResCat!$A$2:$B$269,2,FALSE)</f>
        <v>PPOFEP</v>
      </c>
      <c r="B8089" s="68" t="str">
        <f>IF(ISNA(VLOOKUP(C8089,COA!$A$2:$B$340,2,FALSE)),"XXX",VLOOKUP(C8089,COA!$A$2:$B$340,2,FALSE))</f>
        <v>F51</v>
      </c>
      <c r="C8089" s="149" t="str">
        <f t="shared" si="254"/>
        <v>0021-1000-0036</v>
      </c>
      <c r="D8089" s="134" t="s">
        <v>490</v>
      </c>
      <c r="E8089" s="134" t="s">
        <v>409</v>
      </c>
      <c r="F8089" s="134" t="s">
        <v>461</v>
      </c>
      <c r="G8089" s="134" t="s">
        <v>961</v>
      </c>
      <c r="H8089" s="134" t="s">
        <v>1023</v>
      </c>
      <c r="I8089" s="134" t="s">
        <v>368</v>
      </c>
      <c r="J8089" s="135">
        <v>73956.290000000008</v>
      </c>
      <c r="K8089" s="135">
        <v>18948.170000000002</v>
      </c>
      <c r="L8089" s="135">
        <v>14586.63</v>
      </c>
      <c r="M8089" s="150" t="str">
        <f t="shared" si="253"/>
        <v>201711</v>
      </c>
    </row>
    <row r="8090" spans="1:13" x14ac:dyDescent="0.25">
      <c r="A8090" s="35" t="str">
        <f>VLOOKUP(B8090,ResCat!$A$2:$B$269,2,FALSE)</f>
        <v>PPOFEP</v>
      </c>
      <c r="B8090" s="68" t="str">
        <f>IF(ISNA(VLOOKUP(C8090,COA!$A$2:$B$340,2,FALSE)),"XXX",VLOOKUP(C8090,COA!$A$2:$B$340,2,FALSE))</f>
        <v>F51</v>
      </c>
      <c r="C8090" s="149" t="str">
        <f t="shared" si="254"/>
        <v>0021-1000-0036</v>
      </c>
      <c r="D8090" s="134" t="s">
        <v>490</v>
      </c>
      <c r="E8090" s="134" t="s">
        <v>409</v>
      </c>
      <c r="F8090" s="134" t="s">
        <v>461</v>
      </c>
      <c r="G8090" s="134" t="s">
        <v>970</v>
      </c>
      <c r="H8090" s="134" t="s">
        <v>1023</v>
      </c>
      <c r="I8090" s="134" t="s">
        <v>368</v>
      </c>
      <c r="J8090" s="135">
        <v>316643.99999999994</v>
      </c>
      <c r="K8090" s="135">
        <v>119597</v>
      </c>
      <c r="L8090" s="135">
        <v>90528</v>
      </c>
      <c r="M8090" s="150" t="str">
        <f t="shared" si="253"/>
        <v>201712</v>
      </c>
    </row>
    <row r="8091" spans="1:13" x14ac:dyDescent="0.25">
      <c r="A8091" s="35" t="str">
        <f>VLOOKUP(B8091,ResCat!$A$2:$B$269,2,FALSE)</f>
        <v>PPOFEP</v>
      </c>
      <c r="B8091" s="68" t="str">
        <f>IF(ISNA(VLOOKUP(C8091,COA!$A$2:$B$340,2,FALSE)),"XXX",VLOOKUP(C8091,COA!$A$2:$B$340,2,FALSE))</f>
        <v>F51</v>
      </c>
      <c r="C8091" s="149" t="str">
        <f t="shared" si="254"/>
        <v>0021-1000-0036</v>
      </c>
      <c r="D8091" s="134" t="s">
        <v>490</v>
      </c>
      <c r="E8091" s="134" t="s">
        <v>409</v>
      </c>
      <c r="F8091" s="134" t="s">
        <v>461</v>
      </c>
      <c r="G8091" s="134" t="s">
        <v>1023</v>
      </c>
      <c r="H8091" s="134" t="s">
        <v>1023</v>
      </c>
      <c r="I8091" s="134" t="s">
        <v>368</v>
      </c>
      <c r="J8091" s="135">
        <v>241270.41999999998</v>
      </c>
      <c r="K8091" s="135">
        <v>81126.100000000006</v>
      </c>
      <c r="L8091" s="135">
        <v>63105.1</v>
      </c>
      <c r="M8091" s="150" t="str">
        <f t="shared" si="253"/>
        <v>201801</v>
      </c>
    </row>
    <row r="8092" spans="1:13" x14ac:dyDescent="0.25">
      <c r="A8092" s="35" t="str">
        <f>VLOOKUP(B8092,ResCat!$A$2:$B$269,2,FALSE)</f>
        <v>PPOFEP</v>
      </c>
      <c r="B8092" s="68" t="str">
        <f>IF(ISNA(VLOOKUP(C8092,COA!$A$2:$B$340,2,FALSE)),"XXX",VLOOKUP(C8092,COA!$A$2:$B$340,2,FALSE))</f>
        <v>F51</v>
      </c>
      <c r="C8092" s="149" t="str">
        <f t="shared" si="254"/>
        <v>0022-1000-0012</v>
      </c>
      <c r="D8092" s="134" t="s">
        <v>460</v>
      </c>
      <c r="E8092" s="134" t="s">
        <v>409</v>
      </c>
      <c r="F8092" s="134" t="s">
        <v>452</v>
      </c>
      <c r="G8092" s="134" t="s">
        <v>1034</v>
      </c>
      <c r="H8092" s="134" t="s">
        <v>1023</v>
      </c>
      <c r="I8092" s="134" t="s">
        <v>2</v>
      </c>
      <c r="J8092" s="135">
        <v>-54</v>
      </c>
      <c r="K8092" s="135">
        <v>0</v>
      </c>
      <c r="L8092" s="135">
        <v>0</v>
      </c>
      <c r="M8092" s="150" t="str">
        <f t="shared" si="253"/>
        <v>201601</v>
      </c>
    </row>
    <row r="8093" spans="1:13" x14ac:dyDescent="0.25">
      <c r="A8093" s="35" t="str">
        <f>VLOOKUP(B8093,ResCat!$A$2:$B$269,2,FALSE)</f>
        <v>PPOFEP</v>
      </c>
      <c r="B8093" s="68" t="str">
        <f>IF(ISNA(VLOOKUP(C8093,COA!$A$2:$B$340,2,FALSE)),"XXX",VLOOKUP(C8093,COA!$A$2:$B$340,2,FALSE))</f>
        <v>F51</v>
      </c>
      <c r="C8093" s="149" t="str">
        <f t="shared" si="254"/>
        <v>0022-1000-0012</v>
      </c>
      <c r="D8093" s="134" t="s">
        <v>460</v>
      </c>
      <c r="E8093" s="134" t="s">
        <v>409</v>
      </c>
      <c r="F8093" s="134" t="s">
        <v>452</v>
      </c>
      <c r="G8093" s="134" t="s">
        <v>1036</v>
      </c>
      <c r="H8093" s="134" t="s">
        <v>1023</v>
      </c>
      <c r="I8093" s="134" t="s">
        <v>2</v>
      </c>
      <c r="J8093" s="135">
        <v>-170.68</v>
      </c>
      <c r="K8093" s="135">
        <v>-89.68</v>
      </c>
      <c r="L8093" s="135">
        <v>-58.3</v>
      </c>
      <c r="M8093" s="150" t="str">
        <f t="shared" si="253"/>
        <v>201601</v>
      </c>
    </row>
    <row r="8094" spans="1:13" x14ac:dyDescent="0.25">
      <c r="A8094" s="35" t="str">
        <f>VLOOKUP(B8094,ResCat!$A$2:$B$269,2,FALSE)</f>
        <v>PPOFEP</v>
      </c>
      <c r="B8094" s="68" t="str">
        <f>IF(ISNA(VLOOKUP(C8094,COA!$A$2:$B$340,2,FALSE)),"XXX",VLOOKUP(C8094,COA!$A$2:$B$340,2,FALSE))</f>
        <v>F51</v>
      </c>
      <c r="C8094" s="149" t="str">
        <f t="shared" si="254"/>
        <v>0022-1000-0012</v>
      </c>
      <c r="D8094" s="134" t="s">
        <v>460</v>
      </c>
      <c r="E8094" s="134" t="s">
        <v>409</v>
      </c>
      <c r="F8094" s="134" t="s">
        <v>452</v>
      </c>
      <c r="G8094" s="134" t="s">
        <v>1032</v>
      </c>
      <c r="H8094" s="134" t="s">
        <v>1023</v>
      </c>
      <c r="I8094" s="134" t="s">
        <v>3</v>
      </c>
      <c r="J8094" s="135">
        <v>-50.1</v>
      </c>
      <c r="K8094" s="135">
        <v>-18.399999999999999</v>
      </c>
      <c r="L8094" s="135">
        <v>-14.36</v>
      </c>
      <c r="M8094" s="150" t="str">
        <f t="shared" si="253"/>
        <v>201601</v>
      </c>
    </row>
    <row r="8095" spans="1:13" x14ac:dyDescent="0.25">
      <c r="A8095" s="35" t="str">
        <f>VLOOKUP(B8095,ResCat!$A$2:$B$269,2,FALSE)</f>
        <v>PPOFEP</v>
      </c>
      <c r="B8095" s="68" t="str">
        <f>IF(ISNA(VLOOKUP(C8095,COA!$A$2:$B$340,2,FALSE)),"XXX",VLOOKUP(C8095,COA!$A$2:$B$340,2,FALSE))</f>
        <v>F51</v>
      </c>
      <c r="C8095" s="149" t="str">
        <f t="shared" si="254"/>
        <v>0022-1000-0012</v>
      </c>
      <c r="D8095" s="134" t="s">
        <v>460</v>
      </c>
      <c r="E8095" s="134" t="s">
        <v>409</v>
      </c>
      <c r="F8095" s="134" t="s">
        <v>452</v>
      </c>
      <c r="G8095" s="134" t="s">
        <v>1032</v>
      </c>
      <c r="H8095" s="134" t="s">
        <v>1023</v>
      </c>
      <c r="I8095" s="134" t="s">
        <v>2</v>
      </c>
      <c r="J8095" s="135">
        <v>-81</v>
      </c>
      <c r="K8095" s="135">
        <v>-50</v>
      </c>
      <c r="L8095" s="135">
        <v>-32.5</v>
      </c>
      <c r="M8095" s="150" t="str">
        <f t="shared" si="253"/>
        <v>201601</v>
      </c>
    </row>
    <row r="8096" spans="1:13" x14ac:dyDescent="0.25">
      <c r="A8096" s="35" t="str">
        <f>VLOOKUP(B8096,ResCat!$A$2:$B$269,2,FALSE)</f>
        <v>PPOFEP</v>
      </c>
      <c r="B8096" s="68" t="str">
        <f>IF(ISNA(VLOOKUP(C8096,COA!$A$2:$B$340,2,FALSE)),"XXX",VLOOKUP(C8096,COA!$A$2:$B$340,2,FALSE))</f>
        <v>F51</v>
      </c>
      <c r="C8096" s="149" t="str">
        <f t="shared" si="254"/>
        <v>0022-1000-0012</v>
      </c>
      <c r="D8096" s="134" t="s">
        <v>460</v>
      </c>
      <c r="E8096" s="134" t="s">
        <v>409</v>
      </c>
      <c r="F8096" s="134" t="s">
        <v>452</v>
      </c>
      <c r="G8096" s="134" t="s">
        <v>367</v>
      </c>
      <c r="H8096" s="134" t="s">
        <v>1023</v>
      </c>
      <c r="I8096" s="134" t="s">
        <v>3</v>
      </c>
      <c r="J8096" s="135">
        <v>-29.980000000000004</v>
      </c>
      <c r="K8096" s="135">
        <v>-11.98</v>
      </c>
      <c r="L8096" s="135">
        <v>-10.190000000000001</v>
      </c>
      <c r="M8096" s="150" t="str">
        <f t="shared" si="253"/>
        <v>201601</v>
      </c>
    </row>
    <row r="8097" spans="1:13" x14ac:dyDescent="0.25">
      <c r="A8097" s="35" t="str">
        <f>VLOOKUP(B8097,ResCat!$A$2:$B$269,2,FALSE)</f>
        <v>PPOFEP</v>
      </c>
      <c r="B8097" s="68" t="str">
        <f>IF(ISNA(VLOOKUP(C8097,COA!$A$2:$B$340,2,FALSE)),"XXX",VLOOKUP(C8097,COA!$A$2:$B$340,2,FALSE))</f>
        <v>F51</v>
      </c>
      <c r="C8097" s="149" t="str">
        <f t="shared" si="254"/>
        <v>0022-1000-0012</v>
      </c>
      <c r="D8097" s="134" t="s">
        <v>460</v>
      </c>
      <c r="E8097" s="134" t="s">
        <v>409</v>
      </c>
      <c r="F8097" s="134" t="s">
        <v>452</v>
      </c>
      <c r="G8097" s="134" t="s">
        <v>367</v>
      </c>
      <c r="H8097" s="134" t="s">
        <v>1023</v>
      </c>
      <c r="I8097" s="134" t="s">
        <v>2</v>
      </c>
      <c r="J8097" s="135">
        <v>-2953</v>
      </c>
      <c r="K8097" s="135">
        <v>-1255.98</v>
      </c>
      <c r="L8097" s="135">
        <v>-816.4</v>
      </c>
      <c r="M8097" s="150" t="str">
        <f t="shared" si="253"/>
        <v>201601</v>
      </c>
    </row>
    <row r="8098" spans="1:13" x14ac:dyDescent="0.25">
      <c r="A8098" s="35" t="str">
        <f>VLOOKUP(B8098,ResCat!$A$2:$B$269,2,FALSE)</f>
        <v>PPOFEP</v>
      </c>
      <c r="B8098" s="68" t="str">
        <f>IF(ISNA(VLOOKUP(C8098,COA!$A$2:$B$340,2,FALSE)),"XXX",VLOOKUP(C8098,COA!$A$2:$B$340,2,FALSE))</f>
        <v>F51</v>
      </c>
      <c r="C8098" s="149" t="str">
        <f t="shared" si="254"/>
        <v>0022-1000-0012</v>
      </c>
      <c r="D8098" s="134" t="s">
        <v>460</v>
      </c>
      <c r="E8098" s="134" t="s">
        <v>409</v>
      </c>
      <c r="F8098" s="134" t="s">
        <v>452</v>
      </c>
      <c r="G8098" s="134" t="s">
        <v>1037</v>
      </c>
      <c r="H8098" s="134" t="s">
        <v>1023</v>
      </c>
      <c r="I8098" s="134" t="s">
        <v>2</v>
      </c>
      <c r="J8098" s="135">
        <v>-54</v>
      </c>
      <c r="K8098" s="135">
        <v>-50</v>
      </c>
      <c r="L8098" s="135">
        <v>-32.5</v>
      </c>
      <c r="M8098" s="150" t="str">
        <f t="shared" si="253"/>
        <v>201601</v>
      </c>
    </row>
    <row r="8099" spans="1:13" x14ac:dyDescent="0.25">
      <c r="A8099" s="35" t="str">
        <f>VLOOKUP(B8099,ResCat!$A$2:$B$269,2,FALSE)</f>
        <v>PPOFEP</v>
      </c>
      <c r="B8099" s="68" t="str">
        <f>IF(ISNA(VLOOKUP(C8099,COA!$A$2:$B$340,2,FALSE)),"XXX",VLOOKUP(C8099,COA!$A$2:$B$340,2,FALSE))</f>
        <v>F51</v>
      </c>
      <c r="C8099" s="149" t="str">
        <f t="shared" si="254"/>
        <v>0022-1000-0012</v>
      </c>
      <c r="D8099" s="134" t="s">
        <v>460</v>
      </c>
      <c r="E8099" s="134" t="s">
        <v>409</v>
      </c>
      <c r="F8099" s="134" t="s">
        <v>452</v>
      </c>
      <c r="G8099" s="134" t="s">
        <v>365</v>
      </c>
      <c r="H8099" s="134" t="s">
        <v>1023</v>
      </c>
      <c r="I8099" s="134" t="s">
        <v>3</v>
      </c>
      <c r="J8099" s="135">
        <v>-10.78</v>
      </c>
      <c r="K8099" s="135">
        <v>-10.78</v>
      </c>
      <c r="L8099" s="135">
        <v>-9.17</v>
      </c>
      <c r="M8099" s="150" t="str">
        <f t="shared" si="253"/>
        <v>201601</v>
      </c>
    </row>
    <row r="8100" spans="1:13" x14ac:dyDescent="0.25">
      <c r="A8100" s="35" t="str">
        <f>VLOOKUP(B8100,ResCat!$A$2:$B$269,2,FALSE)</f>
        <v>PPOFEP</v>
      </c>
      <c r="B8100" s="68" t="str">
        <f>IF(ISNA(VLOOKUP(C8100,COA!$A$2:$B$340,2,FALSE)),"XXX",VLOOKUP(C8100,COA!$A$2:$B$340,2,FALSE))</f>
        <v>F51</v>
      </c>
      <c r="C8100" s="149" t="str">
        <f t="shared" si="254"/>
        <v>0022-1000-0012</v>
      </c>
      <c r="D8100" s="134" t="s">
        <v>460</v>
      </c>
      <c r="E8100" s="134" t="s">
        <v>409</v>
      </c>
      <c r="F8100" s="134" t="s">
        <v>452</v>
      </c>
      <c r="G8100" s="134" t="s">
        <v>365</v>
      </c>
      <c r="H8100" s="134" t="s">
        <v>1023</v>
      </c>
      <c r="I8100" s="134" t="s">
        <v>2</v>
      </c>
      <c r="J8100" s="135">
        <v>-1389</v>
      </c>
      <c r="K8100" s="135">
        <v>-823.3</v>
      </c>
      <c r="L8100" s="135">
        <v>-823.3</v>
      </c>
      <c r="M8100" s="150" t="str">
        <f t="shared" si="253"/>
        <v>201601</v>
      </c>
    </row>
    <row r="8101" spans="1:13" x14ac:dyDescent="0.25">
      <c r="A8101" s="35" t="str">
        <f>VLOOKUP(B8101,ResCat!$A$2:$B$269,2,FALSE)</f>
        <v>PPOFEP</v>
      </c>
      <c r="B8101" s="68" t="str">
        <f>IF(ISNA(VLOOKUP(C8101,COA!$A$2:$B$340,2,FALSE)),"XXX",VLOOKUP(C8101,COA!$A$2:$B$340,2,FALSE))</f>
        <v>F51</v>
      </c>
      <c r="C8101" s="149" t="str">
        <f t="shared" si="254"/>
        <v>0022-1000-0012</v>
      </c>
      <c r="D8101" s="134" t="s">
        <v>460</v>
      </c>
      <c r="E8101" s="134" t="s">
        <v>409</v>
      </c>
      <c r="F8101" s="134" t="s">
        <v>452</v>
      </c>
      <c r="G8101" s="134" t="s">
        <v>344</v>
      </c>
      <c r="H8101" s="134" t="s">
        <v>1023</v>
      </c>
      <c r="I8101" s="134" t="s">
        <v>2</v>
      </c>
      <c r="J8101" s="135">
        <v>-380</v>
      </c>
      <c r="K8101" s="135">
        <v>-195.67</v>
      </c>
      <c r="L8101" s="135">
        <v>-39.770000000000003</v>
      </c>
      <c r="M8101" s="150" t="str">
        <f t="shared" si="253"/>
        <v>201601</v>
      </c>
    </row>
    <row r="8102" spans="1:13" x14ac:dyDescent="0.25">
      <c r="A8102" s="35" t="str">
        <f>VLOOKUP(B8102,ResCat!$A$2:$B$269,2,FALSE)</f>
        <v>PPOFEP</v>
      </c>
      <c r="B8102" s="68" t="str">
        <f>IF(ISNA(VLOOKUP(C8102,COA!$A$2:$B$340,2,FALSE)),"XXX",VLOOKUP(C8102,COA!$A$2:$B$340,2,FALSE))</f>
        <v>F51</v>
      </c>
      <c r="C8102" s="149" t="str">
        <f t="shared" si="254"/>
        <v>0022-1000-0012</v>
      </c>
      <c r="D8102" s="134" t="s">
        <v>460</v>
      </c>
      <c r="E8102" s="134" t="s">
        <v>409</v>
      </c>
      <c r="F8102" s="134" t="s">
        <v>452</v>
      </c>
      <c r="G8102" s="134" t="s">
        <v>1030</v>
      </c>
      <c r="H8102" s="134" t="s">
        <v>1023</v>
      </c>
      <c r="I8102" s="134" t="s">
        <v>2</v>
      </c>
      <c r="J8102" s="135">
        <v>-1325.5</v>
      </c>
      <c r="K8102" s="135">
        <v>-956.83999999999992</v>
      </c>
      <c r="L8102" s="135">
        <v>-625.04</v>
      </c>
      <c r="M8102" s="150" t="str">
        <f t="shared" si="253"/>
        <v>201601</v>
      </c>
    </row>
    <row r="8103" spans="1:13" x14ac:dyDescent="0.25">
      <c r="A8103" s="35" t="str">
        <f>VLOOKUP(B8103,ResCat!$A$2:$B$269,2,FALSE)</f>
        <v>PPOFEP</v>
      </c>
      <c r="B8103" s="68" t="str">
        <f>IF(ISNA(VLOOKUP(C8103,COA!$A$2:$B$340,2,FALSE)),"XXX",VLOOKUP(C8103,COA!$A$2:$B$340,2,FALSE))</f>
        <v>F51</v>
      </c>
      <c r="C8103" s="149" t="str">
        <f t="shared" si="254"/>
        <v>0022-1000-0012</v>
      </c>
      <c r="D8103" s="134" t="s">
        <v>460</v>
      </c>
      <c r="E8103" s="134" t="s">
        <v>409</v>
      </c>
      <c r="F8103" s="134" t="s">
        <v>452</v>
      </c>
      <c r="G8103" s="134" t="s">
        <v>345</v>
      </c>
      <c r="H8103" s="134" t="s">
        <v>1023</v>
      </c>
      <c r="I8103" s="134" t="s">
        <v>2</v>
      </c>
      <c r="J8103" s="135">
        <v>-2691</v>
      </c>
      <c r="K8103" s="135">
        <v>-811.06</v>
      </c>
      <c r="L8103" s="135">
        <v>-682.97</v>
      </c>
      <c r="M8103" s="150" t="str">
        <f t="shared" si="253"/>
        <v>201601</v>
      </c>
    </row>
    <row r="8104" spans="1:13" x14ac:dyDescent="0.25">
      <c r="A8104" s="35" t="str">
        <f>VLOOKUP(B8104,ResCat!$A$2:$B$269,2,FALSE)</f>
        <v>PPOFEP</v>
      </c>
      <c r="B8104" s="68" t="str">
        <f>IF(ISNA(VLOOKUP(C8104,COA!$A$2:$B$340,2,FALSE)),"XXX",VLOOKUP(C8104,COA!$A$2:$B$340,2,FALSE))</f>
        <v>F51</v>
      </c>
      <c r="C8104" s="149" t="str">
        <f t="shared" si="254"/>
        <v>0022-1000-0012</v>
      </c>
      <c r="D8104" s="134" t="s">
        <v>460</v>
      </c>
      <c r="E8104" s="134" t="s">
        <v>409</v>
      </c>
      <c r="F8104" s="134" t="s">
        <v>452</v>
      </c>
      <c r="G8104" s="134" t="s">
        <v>346</v>
      </c>
      <c r="H8104" s="134" t="s">
        <v>1023</v>
      </c>
      <c r="I8104" s="134" t="s">
        <v>3</v>
      </c>
      <c r="J8104" s="135">
        <v>-2932.99</v>
      </c>
      <c r="K8104" s="135">
        <v>-1712.34</v>
      </c>
      <c r="L8104" s="135">
        <v>-1058.6399999999999</v>
      </c>
      <c r="M8104" s="150" t="str">
        <f t="shared" si="253"/>
        <v>201601</v>
      </c>
    </row>
    <row r="8105" spans="1:13" x14ac:dyDescent="0.25">
      <c r="A8105" s="35" t="str">
        <f>VLOOKUP(B8105,ResCat!$A$2:$B$269,2,FALSE)</f>
        <v>PPOFEP</v>
      </c>
      <c r="B8105" s="68" t="str">
        <f>IF(ISNA(VLOOKUP(C8105,COA!$A$2:$B$340,2,FALSE)),"XXX",VLOOKUP(C8105,COA!$A$2:$B$340,2,FALSE))</f>
        <v>F51</v>
      </c>
      <c r="C8105" s="149" t="str">
        <f t="shared" si="254"/>
        <v>0022-1000-0012</v>
      </c>
      <c r="D8105" s="134" t="s">
        <v>460</v>
      </c>
      <c r="E8105" s="134" t="s">
        <v>409</v>
      </c>
      <c r="F8105" s="134" t="s">
        <v>452</v>
      </c>
      <c r="G8105" s="134" t="s">
        <v>346</v>
      </c>
      <c r="H8105" s="134" t="s">
        <v>1023</v>
      </c>
      <c r="I8105" s="134" t="s">
        <v>2</v>
      </c>
      <c r="J8105" s="135">
        <v>-580</v>
      </c>
      <c r="K8105" s="135">
        <v>-367.23</v>
      </c>
      <c r="L8105" s="135">
        <v>-287.45</v>
      </c>
      <c r="M8105" s="150" t="str">
        <f t="shared" si="253"/>
        <v>201601</v>
      </c>
    </row>
    <row r="8106" spans="1:13" x14ac:dyDescent="0.25">
      <c r="A8106" s="35" t="str">
        <f>VLOOKUP(B8106,ResCat!$A$2:$B$269,2,FALSE)</f>
        <v>PPOFEP</v>
      </c>
      <c r="B8106" s="68" t="str">
        <f>IF(ISNA(VLOOKUP(C8106,COA!$A$2:$B$340,2,FALSE)),"XXX",VLOOKUP(C8106,COA!$A$2:$B$340,2,FALSE))</f>
        <v>F51</v>
      </c>
      <c r="C8106" s="149" t="str">
        <f t="shared" si="254"/>
        <v>0022-1000-0012</v>
      </c>
      <c r="D8106" s="134" t="s">
        <v>460</v>
      </c>
      <c r="E8106" s="134" t="s">
        <v>409</v>
      </c>
      <c r="F8106" s="134" t="s">
        <v>452</v>
      </c>
      <c r="G8106" s="134" t="s">
        <v>309</v>
      </c>
      <c r="H8106" s="134" t="s">
        <v>1023</v>
      </c>
      <c r="I8106" s="134" t="s">
        <v>3</v>
      </c>
      <c r="J8106" s="135">
        <v>-1771</v>
      </c>
      <c r="K8106" s="135">
        <v>-96.45</v>
      </c>
      <c r="L8106" s="135">
        <v>-83.92</v>
      </c>
      <c r="M8106" s="150" t="str">
        <f t="shared" si="253"/>
        <v>201601</v>
      </c>
    </row>
    <row r="8107" spans="1:13" x14ac:dyDescent="0.25">
      <c r="A8107" s="35" t="str">
        <f>VLOOKUP(B8107,ResCat!$A$2:$B$269,2,FALSE)</f>
        <v>PPOFEP</v>
      </c>
      <c r="B8107" s="68" t="str">
        <f>IF(ISNA(VLOOKUP(C8107,COA!$A$2:$B$340,2,FALSE)),"XXX",VLOOKUP(C8107,COA!$A$2:$B$340,2,FALSE))</f>
        <v>F51</v>
      </c>
      <c r="C8107" s="149" t="str">
        <f t="shared" si="254"/>
        <v>0022-1000-0012</v>
      </c>
      <c r="D8107" s="134" t="s">
        <v>460</v>
      </c>
      <c r="E8107" s="134" t="s">
        <v>409</v>
      </c>
      <c r="F8107" s="134" t="s">
        <v>452</v>
      </c>
      <c r="G8107" s="134" t="s">
        <v>309</v>
      </c>
      <c r="H8107" s="134" t="s">
        <v>1023</v>
      </c>
      <c r="I8107" s="134" t="s">
        <v>368</v>
      </c>
      <c r="J8107" s="135">
        <v>-464</v>
      </c>
      <c r="K8107" s="135">
        <v>-54</v>
      </c>
      <c r="L8107" s="135">
        <v>-54</v>
      </c>
      <c r="M8107" s="150" t="str">
        <f t="shared" si="253"/>
        <v>201601</v>
      </c>
    </row>
    <row r="8108" spans="1:13" x14ac:dyDescent="0.25">
      <c r="A8108" s="35" t="str">
        <f>VLOOKUP(B8108,ResCat!$A$2:$B$269,2,FALSE)</f>
        <v>PPOFEP</v>
      </c>
      <c r="B8108" s="68" t="str">
        <f>IF(ISNA(VLOOKUP(C8108,COA!$A$2:$B$340,2,FALSE)),"XXX",VLOOKUP(C8108,COA!$A$2:$B$340,2,FALSE))</f>
        <v>F51</v>
      </c>
      <c r="C8108" s="149" t="str">
        <f t="shared" si="254"/>
        <v>0022-1000-0012</v>
      </c>
      <c r="D8108" s="134" t="s">
        <v>460</v>
      </c>
      <c r="E8108" s="134" t="s">
        <v>409</v>
      </c>
      <c r="F8108" s="134" t="s">
        <v>452</v>
      </c>
      <c r="G8108" s="134" t="s">
        <v>309</v>
      </c>
      <c r="H8108" s="134" t="s">
        <v>1023</v>
      </c>
      <c r="I8108" s="134" t="s">
        <v>336</v>
      </c>
      <c r="J8108" s="135">
        <v>-32</v>
      </c>
      <c r="K8108" s="135">
        <v>0</v>
      </c>
      <c r="L8108" s="135">
        <v>0</v>
      </c>
      <c r="M8108" s="150" t="str">
        <f t="shared" si="253"/>
        <v>201601</v>
      </c>
    </row>
    <row r="8109" spans="1:13" x14ac:dyDescent="0.25">
      <c r="A8109" s="35" t="str">
        <f>VLOOKUP(B8109,ResCat!$A$2:$B$269,2,FALSE)</f>
        <v>PPOFEP</v>
      </c>
      <c r="B8109" s="68" t="str">
        <f>IF(ISNA(VLOOKUP(C8109,COA!$A$2:$B$340,2,FALSE)),"XXX",VLOOKUP(C8109,COA!$A$2:$B$340,2,FALSE))</f>
        <v>F51</v>
      </c>
      <c r="C8109" s="149" t="str">
        <f t="shared" si="254"/>
        <v>0022-1000-0012</v>
      </c>
      <c r="D8109" s="134" t="s">
        <v>460</v>
      </c>
      <c r="E8109" s="134" t="s">
        <v>409</v>
      </c>
      <c r="F8109" s="134" t="s">
        <v>452</v>
      </c>
      <c r="G8109" s="134" t="s">
        <v>309</v>
      </c>
      <c r="H8109" s="134" t="s">
        <v>1023</v>
      </c>
      <c r="I8109" s="134" t="s">
        <v>2</v>
      </c>
      <c r="J8109" s="135">
        <v>-2753</v>
      </c>
      <c r="K8109" s="135">
        <v>-623.58999999999992</v>
      </c>
      <c r="L8109" s="135">
        <v>-469.82000000000005</v>
      </c>
      <c r="M8109" s="150" t="str">
        <f t="shared" si="253"/>
        <v>201601</v>
      </c>
    </row>
    <row r="8110" spans="1:13" x14ac:dyDescent="0.25">
      <c r="A8110" s="35" t="str">
        <f>VLOOKUP(B8110,ResCat!$A$2:$B$269,2,FALSE)</f>
        <v>PPOFEP</v>
      </c>
      <c r="B8110" s="68" t="str">
        <f>IF(ISNA(VLOOKUP(C8110,COA!$A$2:$B$340,2,FALSE)),"XXX",VLOOKUP(C8110,COA!$A$2:$B$340,2,FALSE))</f>
        <v>F51</v>
      </c>
      <c r="C8110" s="149" t="str">
        <f t="shared" si="254"/>
        <v>0022-1000-0012</v>
      </c>
      <c r="D8110" s="134" t="s">
        <v>460</v>
      </c>
      <c r="E8110" s="134" t="s">
        <v>409</v>
      </c>
      <c r="F8110" s="134" t="s">
        <v>452</v>
      </c>
      <c r="G8110" s="134" t="s">
        <v>1026</v>
      </c>
      <c r="H8110" s="134" t="s">
        <v>1023</v>
      </c>
      <c r="I8110" s="134" t="s">
        <v>3</v>
      </c>
      <c r="J8110" s="135">
        <v>-688</v>
      </c>
      <c r="K8110" s="135">
        <v>-99.42</v>
      </c>
      <c r="L8110" s="135">
        <v>-99.42</v>
      </c>
      <c r="M8110" s="150" t="str">
        <f t="shared" si="253"/>
        <v>201601</v>
      </c>
    </row>
    <row r="8111" spans="1:13" x14ac:dyDescent="0.25">
      <c r="A8111" s="35" t="str">
        <f>VLOOKUP(B8111,ResCat!$A$2:$B$269,2,FALSE)</f>
        <v>PPOFEP</v>
      </c>
      <c r="B8111" s="68" t="str">
        <f>IF(ISNA(VLOOKUP(C8111,COA!$A$2:$B$340,2,FALSE)),"XXX",VLOOKUP(C8111,COA!$A$2:$B$340,2,FALSE))</f>
        <v>F51</v>
      </c>
      <c r="C8111" s="149" t="str">
        <f t="shared" si="254"/>
        <v>0022-1000-0012</v>
      </c>
      <c r="D8111" s="134" t="s">
        <v>460</v>
      </c>
      <c r="E8111" s="134" t="s">
        <v>409</v>
      </c>
      <c r="F8111" s="134" t="s">
        <v>452</v>
      </c>
      <c r="G8111" s="134" t="s">
        <v>1026</v>
      </c>
      <c r="H8111" s="134" t="s">
        <v>1023</v>
      </c>
      <c r="I8111" s="134" t="s">
        <v>336</v>
      </c>
      <c r="J8111" s="135">
        <v>-32</v>
      </c>
      <c r="K8111" s="135">
        <v>0</v>
      </c>
      <c r="L8111" s="135">
        <v>0</v>
      </c>
      <c r="M8111" s="150" t="str">
        <f t="shared" si="253"/>
        <v>201601</v>
      </c>
    </row>
    <row r="8112" spans="1:13" x14ac:dyDescent="0.25">
      <c r="A8112" s="35" t="str">
        <f>VLOOKUP(B8112,ResCat!$A$2:$B$269,2,FALSE)</f>
        <v>PPOFEP</v>
      </c>
      <c r="B8112" s="68" t="str">
        <f>IF(ISNA(VLOOKUP(C8112,COA!$A$2:$B$340,2,FALSE)),"XXX",VLOOKUP(C8112,COA!$A$2:$B$340,2,FALSE))</f>
        <v>F51</v>
      </c>
      <c r="C8112" s="149" t="str">
        <f t="shared" si="254"/>
        <v>0022-1000-0012</v>
      </c>
      <c r="D8112" s="134" t="s">
        <v>460</v>
      </c>
      <c r="E8112" s="134" t="s">
        <v>409</v>
      </c>
      <c r="F8112" s="134" t="s">
        <v>452</v>
      </c>
      <c r="G8112" s="134" t="s">
        <v>1026</v>
      </c>
      <c r="H8112" s="134" t="s">
        <v>1023</v>
      </c>
      <c r="I8112" s="134" t="s">
        <v>2</v>
      </c>
      <c r="J8112" s="135">
        <v>-4427.71</v>
      </c>
      <c r="K8112" s="135">
        <v>-1685.1599999999996</v>
      </c>
      <c r="L8112" s="135">
        <v>-1081.75</v>
      </c>
      <c r="M8112" s="150" t="str">
        <f t="shared" si="253"/>
        <v>201601</v>
      </c>
    </row>
    <row r="8113" spans="1:13" x14ac:dyDescent="0.25">
      <c r="A8113" s="35" t="str">
        <f>VLOOKUP(B8113,ResCat!$A$2:$B$269,2,FALSE)</f>
        <v>PPOFEP</v>
      </c>
      <c r="B8113" s="68" t="str">
        <f>IF(ISNA(VLOOKUP(C8113,COA!$A$2:$B$340,2,FALSE)),"XXX",VLOOKUP(C8113,COA!$A$2:$B$340,2,FALSE))</f>
        <v>F51</v>
      </c>
      <c r="C8113" s="149" t="str">
        <f t="shared" si="254"/>
        <v>0022-1000-0012</v>
      </c>
      <c r="D8113" s="134" t="s">
        <v>460</v>
      </c>
      <c r="E8113" s="134" t="s">
        <v>409</v>
      </c>
      <c r="F8113" s="134" t="s">
        <v>452</v>
      </c>
      <c r="G8113" s="134" t="s">
        <v>362</v>
      </c>
      <c r="H8113" s="134" t="s">
        <v>1023</v>
      </c>
      <c r="I8113" s="134" t="s">
        <v>3</v>
      </c>
      <c r="J8113" s="135">
        <v>-1933.9500000000003</v>
      </c>
      <c r="K8113" s="135">
        <v>-612.05000000000007</v>
      </c>
      <c r="L8113" s="135">
        <v>-421.84</v>
      </c>
      <c r="M8113" s="150" t="str">
        <f t="shared" si="253"/>
        <v>201601</v>
      </c>
    </row>
    <row r="8114" spans="1:13" x14ac:dyDescent="0.25">
      <c r="A8114" s="35" t="str">
        <f>VLOOKUP(B8114,ResCat!$A$2:$B$269,2,FALSE)</f>
        <v>PPOFEP</v>
      </c>
      <c r="B8114" s="68" t="str">
        <f>IF(ISNA(VLOOKUP(C8114,COA!$A$2:$B$340,2,FALSE)),"XXX",VLOOKUP(C8114,COA!$A$2:$B$340,2,FALSE))</f>
        <v>F51</v>
      </c>
      <c r="C8114" s="149" t="str">
        <f t="shared" si="254"/>
        <v>0022-1000-0012</v>
      </c>
      <c r="D8114" s="134" t="s">
        <v>460</v>
      </c>
      <c r="E8114" s="134" t="s">
        <v>409</v>
      </c>
      <c r="F8114" s="134" t="s">
        <v>452</v>
      </c>
      <c r="G8114" s="134" t="s">
        <v>362</v>
      </c>
      <c r="H8114" s="134" t="s">
        <v>1023</v>
      </c>
      <c r="I8114" s="134" t="s">
        <v>2</v>
      </c>
      <c r="J8114" s="135">
        <v>-1455</v>
      </c>
      <c r="K8114" s="135">
        <v>-433.68</v>
      </c>
      <c r="L8114" s="135">
        <v>-191.41</v>
      </c>
      <c r="M8114" s="150" t="str">
        <f t="shared" si="253"/>
        <v>201601</v>
      </c>
    </row>
    <row r="8115" spans="1:13" x14ac:dyDescent="0.25">
      <c r="A8115" s="35" t="str">
        <f>VLOOKUP(B8115,ResCat!$A$2:$B$269,2,FALSE)</f>
        <v>PPOFEP</v>
      </c>
      <c r="B8115" s="68" t="str">
        <f>IF(ISNA(VLOOKUP(C8115,COA!$A$2:$B$340,2,FALSE)),"XXX",VLOOKUP(C8115,COA!$A$2:$B$340,2,FALSE))</f>
        <v>F51</v>
      </c>
      <c r="C8115" s="149" t="str">
        <f t="shared" si="254"/>
        <v>0022-1000-0012</v>
      </c>
      <c r="D8115" s="134" t="s">
        <v>460</v>
      </c>
      <c r="E8115" s="134" t="s">
        <v>409</v>
      </c>
      <c r="F8115" s="134" t="s">
        <v>452</v>
      </c>
      <c r="G8115" s="134" t="s">
        <v>1027</v>
      </c>
      <c r="H8115" s="134" t="s">
        <v>1023</v>
      </c>
      <c r="I8115" s="134" t="s">
        <v>3</v>
      </c>
      <c r="J8115" s="135">
        <v>-3523</v>
      </c>
      <c r="K8115" s="135">
        <v>-768.04</v>
      </c>
      <c r="L8115" s="135">
        <v>-544.80999999999995</v>
      </c>
      <c r="M8115" s="150" t="str">
        <f t="shared" si="253"/>
        <v>201601</v>
      </c>
    </row>
    <row r="8116" spans="1:13" x14ac:dyDescent="0.25">
      <c r="A8116" s="35" t="str">
        <f>VLOOKUP(B8116,ResCat!$A$2:$B$269,2,FALSE)</f>
        <v>PPOFEP</v>
      </c>
      <c r="B8116" s="68" t="str">
        <f>IF(ISNA(VLOOKUP(C8116,COA!$A$2:$B$340,2,FALSE)),"XXX",VLOOKUP(C8116,COA!$A$2:$B$340,2,FALSE))</f>
        <v>F51</v>
      </c>
      <c r="C8116" s="149" t="str">
        <f t="shared" si="254"/>
        <v>0022-1000-0012</v>
      </c>
      <c r="D8116" s="134" t="s">
        <v>460</v>
      </c>
      <c r="E8116" s="134" t="s">
        <v>409</v>
      </c>
      <c r="F8116" s="134" t="s">
        <v>452</v>
      </c>
      <c r="G8116" s="134" t="s">
        <v>1027</v>
      </c>
      <c r="H8116" s="134" t="s">
        <v>1023</v>
      </c>
      <c r="I8116" s="134" t="s">
        <v>2</v>
      </c>
      <c r="J8116" s="135">
        <v>-8482.0300000000007</v>
      </c>
      <c r="K8116" s="135">
        <v>-2420.3999999999996</v>
      </c>
      <c r="L8116" s="135">
        <v>-1880.4700000000003</v>
      </c>
      <c r="M8116" s="150" t="str">
        <f t="shared" si="253"/>
        <v>201601</v>
      </c>
    </row>
    <row r="8117" spans="1:13" x14ac:dyDescent="0.25">
      <c r="A8117" s="35" t="str">
        <f>VLOOKUP(B8117,ResCat!$A$2:$B$269,2,FALSE)</f>
        <v>PPOFEP</v>
      </c>
      <c r="B8117" s="68" t="str">
        <f>IF(ISNA(VLOOKUP(C8117,COA!$A$2:$B$340,2,FALSE)),"XXX",VLOOKUP(C8117,COA!$A$2:$B$340,2,FALSE))</f>
        <v>F51</v>
      </c>
      <c r="C8117" s="149" t="str">
        <f t="shared" si="254"/>
        <v>0022-1000-0012</v>
      </c>
      <c r="D8117" s="134" t="s">
        <v>460</v>
      </c>
      <c r="E8117" s="134" t="s">
        <v>409</v>
      </c>
      <c r="F8117" s="134" t="s">
        <v>452</v>
      </c>
      <c r="G8117" s="134" t="s">
        <v>1028</v>
      </c>
      <c r="H8117" s="134" t="s">
        <v>1023</v>
      </c>
      <c r="I8117" s="134" t="s">
        <v>3</v>
      </c>
      <c r="J8117" s="135">
        <v>-4221.8500000000004</v>
      </c>
      <c r="K8117" s="135">
        <v>-1429.98</v>
      </c>
      <c r="L8117" s="135">
        <v>-1257.56</v>
      </c>
      <c r="M8117" s="150" t="str">
        <f t="shared" si="253"/>
        <v>201601</v>
      </c>
    </row>
    <row r="8118" spans="1:13" x14ac:dyDescent="0.25">
      <c r="A8118" s="35" t="str">
        <f>VLOOKUP(B8118,ResCat!$A$2:$B$269,2,FALSE)</f>
        <v>PPOFEP</v>
      </c>
      <c r="B8118" s="68" t="str">
        <f>IF(ISNA(VLOOKUP(C8118,COA!$A$2:$B$340,2,FALSE)),"XXX",VLOOKUP(C8118,COA!$A$2:$B$340,2,FALSE))</f>
        <v>F51</v>
      </c>
      <c r="C8118" s="149" t="str">
        <f t="shared" si="254"/>
        <v>0022-1000-0012</v>
      </c>
      <c r="D8118" s="134" t="s">
        <v>460</v>
      </c>
      <c r="E8118" s="134" t="s">
        <v>409</v>
      </c>
      <c r="F8118" s="134" t="s">
        <v>452</v>
      </c>
      <c r="G8118" s="134" t="s">
        <v>1028</v>
      </c>
      <c r="H8118" s="134" t="s">
        <v>1023</v>
      </c>
      <c r="I8118" s="134" t="s">
        <v>2</v>
      </c>
      <c r="J8118" s="135">
        <v>-50695.97</v>
      </c>
      <c r="K8118" s="135">
        <v>-6335.7300000000014</v>
      </c>
      <c r="L8118" s="135">
        <v>-4505.4800000000005</v>
      </c>
      <c r="M8118" s="150" t="str">
        <f t="shared" si="253"/>
        <v>201601</v>
      </c>
    </row>
    <row r="8119" spans="1:13" x14ac:dyDescent="0.25">
      <c r="A8119" s="35" t="str">
        <f>VLOOKUP(B8119,ResCat!$A$2:$B$269,2,FALSE)</f>
        <v>PPOFEP</v>
      </c>
      <c r="B8119" s="68" t="str">
        <f>IF(ISNA(VLOOKUP(C8119,COA!$A$2:$B$340,2,FALSE)),"XXX",VLOOKUP(C8119,COA!$A$2:$B$340,2,FALSE))</f>
        <v>F51</v>
      </c>
      <c r="C8119" s="149" t="str">
        <f t="shared" si="254"/>
        <v>0022-1000-0012</v>
      </c>
      <c r="D8119" s="134" t="s">
        <v>460</v>
      </c>
      <c r="E8119" s="134" t="s">
        <v>409</v>
      </c>
      <c r="F8119" s="134" t="s">
        <v>452</v>
      </c>
      <c r="G8119" s="134" t="s">
        <v>363</v>
      </c>
      <c r="H8119" s="134" t="s">
        <v>1023</v>
      </c>
      <c r="I8119" s="134" t="s">
        <v>3</v>
      </c>
      <c r="J8119" s="135">
        <v>-11981.999999999998</v>
      </c>
      <c r="K8119" s="135">
        <v>-3168.6099999999992</v>
      </c>
      <c r="L8119" s="135">
        <v>-1912.9100000000003</v>
      </c>
      <c r="M8119" s="150" t="str">
        <f t="shared" si="253"/>
        <v>201601</v>
      </c>
    </row>
    <row r="8120" spans="1:13" x14ac:dyDescent="0.25">
      <c r="A8120" s="35" t="str">
        <f>VLOOKUP(B8120,ResCat!$A$2:$B$269,2,FALSE)</f>
        <v>PPOFEP</v>
      </c>
      <c r="B8120" s="68" t="str">
        <f>IF(ISNA(VLOOKUP(C8120,COA!$A$2:$B$340,2,FALSE)),"XXX",VLOOKUP(C8120,COA!$A$2:$B$340,2,FALSE))</f>
        <v>F51</v>
      </c>
      <c r="C8120" s="149" t="str">
        <f t="shared" si="254"/>
        <v>0022-1000-0012</v>
      </c>
      <c r="D8120" s="134" t="s">
        <v>460</v>
      </c>
      <c r="E8120" s="134" t="s">
        <v>409</v>
      </c>
      <c r="F8120" s="134" t="s">
        <v>452</v>
      </c>
      <c r="G8120" s="134" t="s">
        <v>363</v>
      </c>
      <c r="H8120" s="134" t="s">
        <v>1023</v>
      </c>
      <c r="I8120" s="134" t="s">
        <v>336</v>
      </c>
      <c r="J8120" s="135">
        <v>-36.6</v>
      </c>
      <c r="K8120" s="135">
        <v>0</v>
      </c>
      <c r="L8120" s="135">
        <v>0</v>
      </c>
      <c r="M8120" s="150" t="str">
        <f t="shared" si="253"/>
        <v>201601</v>
      </c>
    </row>
    <row r="8121" spans="1:13" x14ac:dyDescent="0.25">
      <c r="A8121" s="35" t="str">
        <f>VLOOKUP(B8121,ResCat!$A$2:$B$269,2,FALSE)</f>
        <v>PPOFEP</v>
      </c>
      <c r="B8121" s="68" t="str">
        <f>IF(ISNA(VLOOKUP(C8121,COA!$A$2:$B$340,2,FALSE)),"XXX",VLOOKUP(C8121,COA!$A$2:$B$340,2,FALSE))</f>
        <v>F51</v>
      </c>
      <c r="C8121" s="149" t="str">
        <f t="shared" si="254"/>
        <v>0022-1000-0012</v>
      </c>
      <c r="D8121" s="134" t="s">
        <v>460</v>
      </c>
      <c r="E8121" s="134" t="s">
        <v>409</v>
      </c>
      <c r="F8121" s="134" t="s">
        <v>452</v>
      </c>
      <c r="G8121" s="134" t="s">
        <v>363</v>
      </c>
      <c r="H8121" s="134" t="s">
        <v>1023</v>
      </c>
      <c r="I8121" s="134" t="s">
        <v>2</v>
      </c>
      <c r="J8121" s="135">
        <v>-41433.789999999994</v>
      </c>
      <c r="K8121" s="135">
        <v>-5936.8400000000011</v>
      </c>
      <c r="L8121" s="135">
        <v>-3065.23</v>
      </c>
      <c r="M8121" s="150" t="str">
        <f t="shared" si="253"/>
        <v>201601</v>
      </c>
    </row>
    <row r="8122" spans="1:13" x14ac:dyDescent="0.25">
      <c r="A8122" s="35" t="str">
        <f>VLOOKUP(B8122,ResCat!$A$2:$B$269,2,FALSE)</f>
        <v>PPOFEP</v>
      </c>
      <c r="B8122" s="68" t="str">
        <f>IF(ISNA(VLOOKUP(C8122,COA!$A$2:$B$340,2,FALSE)),"XXX",VLOOKUP(C8122,COA!$A$2:$B$340,2,FALSE))</f>
        <v>F51</v>
      </c>
      <c r="C8122" s="149" t="str">
        <f t="shared" si="254"/>
        <v>0022-1000-0012</v>
      </c>
      <c r="D8122" s="134" t="s">
        <v>460</v>
      </c>
      <c r="E8122" s="134" t="s">
        <v>409</v>
      </c>
      <c r="F8122" s="134" t="s">
        <v>452</v>
      </c>
      <c r="G8122" s="134" t="s">
        <v>1029</v>
      </c>
      <c r="H8122" s="134" t="s">
        <v>1023</v>
      </c>
      <c r="I8122" s="134" t="s">
        <v>3</v>
      </c>
      <c r="J8122" s="135">
        <v>-19751.669999999998</v>
      </c>
      <c r="K8122" s="135">
        <v>-4926.5299999999988</v>
      </c>
      <c r="L8122" s="135">
        <v>-2975.9100000000003</v>
      </c>
      <c r="M8122" s="150" t="str">
        <f t="shared" si="253"/>
        <v>201601</v>
      </c>
    </row>
    <row r="8123" spans="1:13" x14ac:dyDescent="0.25">
      <c r="A8123" s="35" t="str">
        <f>VLOOKUP(B8123,ResCat!$A$2:$B$269,2,FALSE)</f>
        <v>PPOFEP</v>
      </c>
      <c r="B8123" s="68" t="str">
        <f>IF(ISNA(VLOOKUP(C8123,COA!$A$2:$B$340,2,FALSE)),"XXX",VLOOKUP(C8123,COA!$A$2:$B$340,2,FALSE))</f>
        <v>F51</v>
      </c>
      <c r="C8123" s="149" t="str">
        <f t="shared" si="254"/>
        <v>0022-1000-0012</v>
      </c>
      <c r="D8123" s="134" t="s">
        <v>460</v>
      </c>
      <c r="E8123" s="134" t="s">
        <v>409</v>
      </c>
      <c r="F8123" s="134" t="s">
        <v>452</v>
      </c>
      <c r="G8123" s="134" t="s">
        <v>1029</v>
      </c>
      <c r="H8123" s="134" t="s">
        <v>1023</v>
      </c>
      <c r="I8123" s="134" t="s">
        <v>2</v>
      </c>
      <c r="J8123" s="135">
        <v>-55851.600000000006</v>
      </c>
      <c r="K8123" s="135">
        <v>-5837.1100000000024</v>
      </c>
      <c r="L8123" s="135">
        <v>-3214.5899999999979</v>
      </c>
      <c r="M8123" s="150" t="str">
        <f t="shared" si="253"/>
        <v>201601</v>
      </c>
    </row>
    <row r="8124" spans="1:13" x14ac:dyDescent="0.25">
      <c r="A8124" s="35" t="str">
        <f>VLOOKUP(B8124,ResCat!$A$2:$B$269,2,FALSE)</f>
        <v>PPOFEP</v>
      </c>
      <c r="B8124" s="68" t="str">
        <f>IF(ISNA(VLOOKUP(C8124,COA!$A$2:$B$340,2,FALSE)),"XXX",VLOOKUP(C8124,COA!$A$2:$B$340,2,FALSE))</f>
        <v>F51</v>
      </c>
      <c r="C8124" s="149" t="str">
        <f t="shared" si="254"/>
        <v>0022-1000-0012</v>
      </c>
      <c r="D8124" s="134" t="s">
        <v>460</v>
      </c>
      <c r="E8124" s="134" t="s">
        <v>409</v>
      </c>
      <c r="F8124" s="134" t="s">
        <v>452</v>
      </c>
      <c r="G8124" s="134" t="s">
        <v>349</v>
      </c>
      <c r="H8124" s="134" t="s">
        <v>1023</v>
      </c>
      <c r="I8124" s="134" t="s">
        <v>3</v>
      </c>
      <c r="J8124" s="135">
        <v>-56507.869999999988</v>
      </c>
      <c r="K8124" s="135">
        <v>-25844.99</v>
      </c>
      <c r="L8124" s="135">
        <v>-14933.380000000001</v>
      </c>
      <c r="M8124" s="150" t="str">
        <f t="shared" si="253"/>
        <v>201601</v>
      </c>
    </row>
    <row r="8125" spans="1:13" x14ac:dyDescent="0.25">
      <c r="A8125" s="35" t="str">
        <f>VLOOKUP(B8125,ResCat!$A$2:$B$269,2,FALSE)</f>
        <v>PPOFEP</v>
      </c>
      <c r="B8125" s="68" t="str">
        <f>IF(ISNA(VLOOKUP(C8125,COA!$A$2:$B$340,2,FALSE)),"XXX",VLOOKUP(C8125,COA!$A$2:$B$340,2,FALSE))</f>
        <v>F51</v>
      </c>
      <c r="C8125" s="149" t="str">
        <f t="shared" si="254"/>
        <v>0022-1000-0012</v>
      </c>
      <c r="D8125" s="134" t="s">
        <v>460</v>
      </c>
      <c r="E8125" s="134" t="s">
        <v>409</v>
      </c>
      <c r="F8125" s="134" t="s">
        <v>452</v>
      </c>
      <c r="G8125" s="134" t="s">
        <v>349</v>
      </c>
      <c r="H8125" s="134" t="s">
        <v>1023</v>
      </c>
      <c r="I8125" s="134" t="s">
        <v>336</v>
      </c>
      <c r="J8125" s="135">
        <v>-0.01</v>
      </c>
      <c r="K8125" s="135">
        <v>0</v>
      </c>
      <c r="L8125" s="135">
        <v>0</v>
      </c>
      <c r="M8125" s="150" t="str">
        <f t="shared" si="253"/>
        <v>201601</v>
      </c>
    </row>
    <row r="8126" spans="1:13" x14ac:dyDescent="0.25">
      <c r="A8126" s="35" t="str">
        <f>VLOOKUP(B8126,ResCat!$A$2:$B$269,2,FALSE)</f>
        <v>PPOFEP</v>
      </c>
      <c r="B8126" s="68" t="str">
        <f>IF(ISNA(VLOOKUP(C8126,COA!$A$2:$B$340,2,FALSE)),"XXX",VLOOKUP(C8126,COA!$A$2:$B$340,2,FALSE))</f>
        <v>F51</v>
      </c>
      <c r="C8126" s="149" t="str">
        <f t="shared" si="254"/>
        <v>0022-1000-0012</v>
      </c>
      <c r="D8126" s="134" t="s">
        <v>460</v>
      </c>
      <c r="E8126" s="134" t="s">
        <v>409</v>
      </c>
      <c r="F8126" s="134" t="s">
        <v>452</v>
      </c>
      <c r="G8126" s="134" t="s">
        <v>349</v>
      </c>
      <c r="H8126" s="134" t="s">
        <v>1023</v>
      </c>
      <c r="I8126" s="134" t="s">
        <v>2</v>
      </c>
      <c r="J8126" s="135">
        <v>-64869.820000000022</v>
      </c>
      <c r="K8126" s="135">
        <v>-28211.730000000003</v>
      </c>
      <c r="L8126" s="135">
        <v>-10424.06</v>
      </c>
      <c r="M8126" s="150" t="str">
        <f t="shared" si="253"/>
        <v>201601</v>
      </c>
    </row>
    <row r="8127" spans="1:13" x14ac:dyDescent="0.25">
      <c r="A8127" s="35" t="str">
        <f>VLOOKUP(B8127,ResCat!$A$2:$B$269,2,FALSE)</f>
        <v>PPOFEP</v>
      </c>
      <c r="B8127" s="68" t="str">
        <f>IF(ISNA(VLOOKUP(C8127,COA!$A$2:$B$340,2,FALSE)),"XXX",VLOOKUP(C8127,COA!$A$2:$B$340,2,FALSE))</f>
        <v>F51</v>
      </c>
      <c r="C8127" s="149" t="str">
        <f t="shared" si="254"/>
        <v>0022-1000-0012</v>
      </c>
      <c r="D8127" s="134" t="s">
        <v>460</v>
      </c>
      <c r="E8127" s="134" t="s">
        <v>409</v>
      </c>
      <c r="F8127" s="134" t="s">
        <v>452</v>
      </c>
      <c r="G8127" s="134" t="s">
        <v>350</v>
      </c>
      <c r="H8127" s="134" t="s">
        <v>1023</v>
      </c>
      <c r="I8127" s="134" t="s">
        <v>3</v>
      </c>
      <c r="J8127" s="135">
        <v>-105667.04</v>
      </c>
      <c r="K8127" s="135">
        <v>-38618.839999999822</v>
      </c>
      <c r="L8127" s="135">
        <v>-22282.789999999997</v>
      </c>
      <c r="M8127" s="150" t="str">
        <f t="shared" si="253"/>
        <v>201601</v>
      </c>
    </row>
    <row r="8128" spans="1:13" x14ac:dyDescent="0.25">
      <c r="A8128" s="35" t="str">
        <f>VLOOKUP(B8128,ResCat!$A$2:$B$269,2,FALSE)</f>
        <v>PPOFEP</v>
      </c>
      <c r="B8128" s="68" t="str">
        <f>IF(ISNA(VLOOKUP(C8128,COA!$A$2:$B$340,2,FALSE)),"XXX",VLOOKUP(C8128,COA!$A$2:$B$340,2,FALSE))</f>
        <v>F51</v>
      </c>
      <c r="C8128" s="149" t="str">
        <f t="shared" si="254"/>
        <v>0022-1000-0012</v>
      </c>
      <c r="D8128" s="134" t="s">
        <v>460</v>
      </c>
      <c r="E8128" s="134" t="s">
        <v>409</v>
      </c>
      <c r="F8128" s="134" t="s">
        <v>452</v>
      </c>
      <c r="G8128" s="134" t="s">
        <v>350</v>
      </c>
      <c r="H8128" s="134" t="s">
        <v>1023</v>
      </c>
      <c r="I8128" s="134" t="s">
        <v>368</v>
      </c>
      <c r="J8128" s="135">
        <v>-1155</v>
      </c>
      <c r="K8128" s="135">
        <v>-561</v>
      </c>
      <c r="L8128" s="135">
        <v>-561</v>
      </c>
      <c r="M8128" s="150" t="str">
        <f t="shared" si="253"/>
        <v>201601</v>
      </c>
    </row>
    <row r="8129" spans="1:13" x14ac:dyDescent="0.25">
      <c r="A8129" s="35" t="str">
        <f>VLOOKUP(B8129,ResCat!$A$2:$B$269,2,FALSE)</f>
        <v>PPOFEP</v>
      </c>
      <c r="B8129" s="68" t="str">
        <f>IF(ISNA(VLOOKUP(C8129,COA!$A$2:$B$340,2,FALSE)),"XXX",VLOOKUP(C8129,COA!$A$2:$B$340,2,FALSE))</f>
        <v>F51</v>
      </c>
      <c r="C8129" s="149" t="str">
        <f t="shared" si="254"/>
        <v>0022-1000-0012</v>
      </c>
      <c r="D8129" s="134" t="s">
        <v>460</v>
      </c>
      <c r="E8129" s="134" t="s">
        <v>409</v>
      </c>
      <c r="F8129" s="134" t="s">
        <v>452</v>
      </c>
      <c r="G8129" s="134" t="s">
        <v>350</v>
      </c>
      <c r="H8129" s="134" t="s">
        <v>1023</v>
      </c>
      <c r="I8129" s="134" t="s">
        <v>2</v>
      </c>
      <c r="J8129" s="135">
        <v>-56032.75</v>
      </c>
      <c r="K8129" s="135">
        <v>-20044.039999999979</v>
      </c>
      <c r="L8129" s="135">
        <v>-10842.349999999995</v>
      </c>
      <c r="M8129" s="150" t="str">
        <f t="shared" si="253"/>
        <v>201601</v>
      </c>
    </row>
    <row r="8130" spans="1:13" x14ac:dyDescent="0.25">
      <c r="A8130" s="35" t="str">
        <f>VLOOKUP(B8130,ResCat!$A$2:$B$269,2,FALSE)</f>
        <v>PPOFEP</v>
      </c>
      <c r="B8130" s="68" t="str">
        <f>IF(ISNA(VLOOKUP(C8130,COA!$A$2:$B$340,2,FALSE)),"XXX",VLOOKUP(C8130,COA!$A$2:$B$340,2,FALSE))</f>
        <v>F51</v>
      </c>
      <c r="C8130" s="149" t="str">
        <f t="shared" si="254"/>
        <v>0022-1000-0012</v>
      </c>
      <c r="D8130" s="134" t="s">
        <v>460</v>
      </c>
      <c r="E8130" s="134" t="s">
        <v>409</v>
      </c>
      <c r="F8130" s="134" t="s">
        <v>452</v>
      </c>
      <c r="G8130" s="134" t="s">
        <v>359</v>
      </c>
      <c r="H8130" s="134" t="s">
        <v>1023</v>
      </c>
      <c r="I8130" s="134" t="s">
        <v>3</v>
      </c>
      <c r="J8130" s="135">
        <v>-84459.03</v>
      </c>
      <c r="K8130" s="135">
        <v>-40784.599999999831</v>
      </c>
      <c r="L8130" s="135">
        <v>-23353.789999999997</v>
      </c>
      <c r="M8130" s="150" t="str">
        <f t="shared" si="253"/>
        <v>201601</v>
      </c>
    </row>
    <row r="8131" spans="1:13" x14ac:dyDescent="0.25">
      <c r="A8131" s="35" t="str">
        <f>VLOOKUP(B8131,ResCat!$A$2:$B$269,2,FALSE)</f>
        <v>PPOFEP</v>
      </c>
      <c r="B8131" s="68" t="str">
        <f>IF(ISNA(VLOOKUP(C8131,COA!$A$2:$B$340,2,FALSE)),"XXX",VLOOKUP(C8131,COA!$A$2:$B$340,2,FALSE))</f>
        <v>F51</v>
      </c>
      <c r="C8131" s="149" t="str">
        <f t="shared" si="254"/>
        <v>0022-1000-0012</v>
      </c>
      <c r="D8131" s="134" t="s">
        <v>460</v>
      </c>
      <c r="E8131" s="134" t="s">
        <v>409</v>
      </c>
      <c r="F8131" s="134" t="s">
        <v>452</v>
      </c>
      <c r="G8131" s="134" t="s">
        <v>359</v>
      </c>
      <c r="H8131" s="134" t="s">
        <v>1023</v>
      </c>
      <c r="I8131" s="134" t="s">
        <v>368</v>
      </c>
      <c r="J8131" s="135">
        <v>-3860.4</v>
      </c>
      <c r="K8131" s="135">
        <v>-842</v>
      </c>
      <c r="L8131" s="135">
        <v>-635.26</v>
      </c>
      <c r="M8131" s="150" t="str">
        <f t="shared" si="253"/>
        <v>201601</v>
      </c>
    </row>
    <row r="8132" spans="1:13" x14ac:dyDescent="0.25">
      <c r="A8132" s="35" t="str">
        <f>VLOOKUP(B8132,ResCat!$A$2:$B$269,2,FALSE)</f>
        <v>PPOFEP</v>
      </c>
      <c r="B8132" s="68" t="str">
        <f>IF(ISNA(VLOOKUP(C8132,COA!$A$2:$B$340,2,FALSE)),"XXX",VLOOKUP(C8132,COA!$A$2:$B$340,2,FALSE))</f>
        <v>F51</v>
      </c>
      <c r="C8132" s="149" t="str">
        <f t="shared" si="254"/>
        <v>0022-1000-0012</v>
      </c>
      <c r="D8132" s="134" t="s">
        <v>460</v>
      </c>
      <c r="E8132" s="134" t="s">
        <v>409</v>
      </c>
      <c r="F8132" s="134" t="s">
        <v>452</v>
      </c>
      <c r="G8132" s="134" t="s">
        <v>359</v>
      </c>
      <c r="H8132" s="134" t="s">
        <v>1023</v>
      </c>
      <c r="I8132" s="134" t="s">
        <v>336</v>
      </c>
      <c r="J8132" s="135">
        <v>-100</v>
      </c>
      <c r="K8132" s="135">
        <v>0</v>
      </c>
      <c r="L8132" s="135">
        <v>0</v>
      </c>
      <c r="M8132" s="150" t="str">
        <f t="shared" ref="M8132:M8195" si="255">IF(G8132&lt;$M$1,$M$1,G8132)</f>
        <v>201601</v>
      </c>
    </row>
    <row r="8133" spans="1:13" x14ac:dyDescent="0.25">
      <c r="A8133" s="35" t="str">
        <f>VLOOKUP(B8133,ResCat!$A$2:$B$269,2,FALSE)</f>
        <v>PPOFEP</v>
      </c>
      <c r="B8133" s="68" t="str">
        <f>IF(ISNA(VLOOKUP(C8133,COA!$A$2:$B$340,2,FALSE)),"XXX",VLOOKUP(C8133,COA!$A$2:$B$340,2,FALSE))</f>
        <v>F51</v>
      </c>
      <c r="C8133" s="149" t="str">
        <f t="shared" ref="C8133:C8196" si="256">D8133&amp;"-"&amp;E8133&amp;"-"&amp;F8133</f>
        <v>0022-1000-0012</v>
      </c>
      <c r="D8133" s="134" t="s">
        <v>460</v>
      </c>
      <c r="E8133" s="134" t="s">
        <v>409</v>
      </c>
      <c r="F8133" s="134" t="s">
        <v>452</v>
      </c>
      <c r="G8133" s="134" t="s">
        <v>359</v>
      </c>
      <c r="H8133" s="134" t="s">
        <v>1023</v>
      </c>
      <c r="I8133" s="134" t="s">
        <v>2</v>
      </c>
      <c r="J8133" s="135">
        <v>-122880.19</v>
      </c>
      <c r="K8133" s="135">
        <v>-32616.2</v>
      </c>
      <c r="L8133" s="135">
        <v>-21215.109999999982</v>
      </c>
      <c r="M8133" s="150" t="str">
        <f t="shared" si="255"/>
        <v>201601</v>
      </c>
    </row>
    <row r="8134" spans="1:13" x14ac:dyDescent="0.25">
      <c r="A8134" s="35" t="str">
        <f>VLOOKUP(B8134,ResCat!$A$2:$B$269,2,FALSE)</f>
        <v>PPOFEP</v>
      </c>
      <c r="B8134" s="68" t="str">
        <f>IF(ISNA(VLOOKUP(C8134,COA!$A$2:$B$340,2,FALSE)),"XXX",VLOOKUP(C8134,COA!$A$2:$B$340,2,FALSE))</f>
        <v>F51</v>
      </c>
      <c r="C8134" s="149" t="str">
        <f t="shared" si="256"/>
        <v>0022-1000-0012</v>
      </c>
      <c r="D8134" s="134" t="s">
        <v>460</v>
      </c>
      <c r="E8134" s="134" t="s">
        <v>409</v>
      </c>
      <c r="F8134" s="134" t="s">
        <v>452</v>
      </c>
      <c r="G8134" s="134" t="s">
        <v>354</v>
      </c>
      <c r="H8134" s="134" t="s">
        <v>1023</v>
      </c>
      <c r="I8134" s="134" t="s">
        <v>3</v>
      </c>
      <c r="J8134" s="135">
        <v>-67185.47</v>
      </c>
      <c r="K8134" s="135">
        <v>-27408.909999999971</v>
      </c>
      <c r="L8134" s="135">
        <v>-12931.809999999983</v>
      </c>
      <c r="M8134" s="150" t="str">
        <f t="shared" si="255"/>
        <v>201601</v>
      </c>
    </row>
    <row r="8135" spans="1:13" x14ac:dyDescent="0.25">
      <c r="A8135" s="35" t="str">
        <f>VLOOKUP(B8135,ResCat!$A$2:$B$269,2,FALSE)</f>
        <v>PPOFEP</v>
      </c>
      <c r="B8135" s="68" t="str">
        <f>IF(ISNA(VLOOKUP(C8135,COA!$A$2:$B$340,2,FALSE)),"XXX",VLOOKUP(C8135,COA!$A$2:$B$340,2,FALSE))</f>
        <v>F51</v>
      </c>
      <c r="C8135" s="149" t="str">
        <f t="shared" si="256"/>
        <v>0022-1000-0012</v>
      </c>
      <c r="D8135" s="134" t="s">
        <v>460</v>
      </c>
      <c r="E8135" s="134" t="s">
        <v>409</v>
      </c>
      <c r="F8135" s="134" t="s">
        <v>452</v>
      </c>
      <c r="G8135" s="134" t="s">
        <v>354</v>
      </c>
      <c r="H8135" s="134" t="s">
        <v>1023</v>
      </c>
      <c r="I8135" s="134" t="s">
        <v>368</v>
      </c>
      <c r="J8135" s="135">
        <v>-395</v>
      </c>
      <c r="K8135" s="135">
        <v>-268</v>
      </c>
      <c r="L8135" s="135">
        <v>-174.2</v>
      </c>
      <c r="M8135" s="150" t="str">
        <f t="shared" si="255"/>
        <v>201601</v>
      </c>
    </row>
    <row r="8136" spans="1:13" x14ac:dyDescent="0.25">
      <c r="A8136" s="35" t="str">
        <f>VLOOKUP(B8136,ResCat!$A$2:$B$269,2,FALSE)</f>
        <v>PPOFEP</v>
      </c>
      <c r="B8136" s="68" t="str">
        <f>IF(ISNA(VLOOKUP(C8136,COA!$A$2:$B$340,2,FALSE)),"XXX",VLOOKUP(C8136,COA!$A$2:$B$340,2,FALSE))</f>
        <v>F51</v>
      </c>
      <c r="C8136" s="149" t="str">
        <f t="shared" si="256"/>
        <v>0022-1000-0012</v>
      </c>
      <c r="D8136" s="134" t="s">
        <v>460</v>
      </c>
      <c r="E8136" s="134" t="s">
        <v>409</v>
      </c>
      <c r="F8136" s="134" t="s">
        <v>452</v>
      </c>
      <c r="G8136" s="134" t="s">
        <v>354</v>
      </c>
      <c r="H8136" s="134" t="s">
        <v>1023</v>
      </c>
      <c r="I8136" s="134" t="s">
        <v>336</v>
      </c>
      <c r="J8136" s="135">
        <v>-120</v>
      </c>
      <c r="K8136" s="135">
        <v>0</v>
      </c>
      <c r="L8136" s="135">
        <v>0</v>
      </c>
      <c r="M8136" s="150" t="str">
        <f t="shared" si="255"/>
        <v>201601</v>
      </c>
    </row>
    <row r="8137" spans="1:13" x14ac:dyDescent="0.25">
      <c r="A8137" s="35" t="str">
        <f>VLOOKUP(B8137,ResCat!$A$2:$B$269,2,FALSE)</f>
        <v>PPOFEP</v>
      </c>
      <c r="B8137" s="68" t="str">
        <f>IF(ISNA(VLOOKUP(C8137,COA!$A$2:$B$340,2,FALSE)),"XXX",VLOOKUP(C8137,COA!$A$2:$B$340,2,FALSE))</f>
        <v>F51</v>
      </c>
      <c r="C8137" s="149" t="str">
        <f t="shared" si="256"/>
        <v>0022-1000-0012</v>
      </c>
      <c r="D8137" s="134" t="s">
        <v>460</v>
      </c>
      <c r="E8137" s="134" t="s">
        <v>409</v>
      </c>
      <c r="F8137" s="134" t="s">
        <v>452</v>
      </c>
      <c r="G8137" s="134" t="s">
        <v>354</v>
      </c>
      <c r="H8137" s="134" t="s">
        <v>1023</v>
      </c>
      <c r="I8137" s="134" t="s">
        <v>2</v>
      </c>
      <c r="J8137" s="135">
        <v>-102423.59</v>
      </c>
      <c r="K8137" s="135">
        <v>-34001.719999999987</v>
      </c>
      <c r="L8137" s="135">
        <v>-22945.090000000004</v>
      </c>
      <c r="M8137" s="150" t="str">
        <f t="shared" si="255"/>
        <v>201601</v>
      </c>
    </row>
    <row r="8138" spans="1:13" x14ac:dyDescent="0.25">
      <c r="A8138" s="35" t="str">
        <f>VLOOKUP(B8138,ResCat!$A$2:$B$269,2,FALSE)</f>
        <v>PPOFEP</v>
      </c>
      <c r="B8138" s="68" t="str">
        <f>IF(ISNA(VLOOKUP(C8138,COA!$A$2:$B$340,2,FALSE)),"XXX",VLOOKUP(C8138,COA!$A$2:$B$340,2,FALSE))</f>
        <v>F51</v>
      </c>
      <c r="C8138" s="149" t="str">
        <f t="shared" si="256"/>
        <v>0022-1000-0012</v>
      </c>
      <c r="D8138" s="134" t="s">
        <v>460</v>
      </c>
      <c r="E8138" s="134" t="s">
        <v>409</v>
      </c>
      <c r="F8138" s="134" t="s">
        <v>452</v>
      </c>
      <c r="G8138" s="134" t="s">
        <v>354</v>
      </c>
      <c r="H8138" s="134" t="s">
        <v>1023</v>
      </c>
      <c r="I8138" s="134" t="s">
        <v>371</v>
      </c>
      <c r="J8138" s="135">
        <v>-1641.08</v>
      </c>
      <c r="K8138" s="135">
        <v>-537.26</v>
      </c>
      <c r="L8138" s="135">
        <v>-109.2</v>
      </c>
      <c r="M8138" s="150" t="str">
        <f t="shared" si="255"/>
        <v>201601</v>
      </c>
    </row>
    <row r="8139" spans="1:13" x14ac:dyDescent="0.25">
      <c r="A8139" s="35" t="str">
        <f>VLOOKUP(B8139,ResCat!$A$2:$B$269,2,FALSE)</f>
        <v>PPOFEP</v>
      </c>
      <c r="B8139" s="68" t="str">
        <f>IF(ISNA(VLOOKUP(C8139,COA!$A$2:$B$340,2,FALSE)),"XXX",VLOOKUP(C8139,COA!$A$2:$B$340,2,FALSE))</f>
        <v>F51</v>
      </c>
      <c r="C8139" s="149" t="str">
        <f t="shared" si="256"/>
        <v>0022-1000-0012</v>
      </c>
      <c r="D8139" s="134" t="s">
        <v>460</v>
      </c>
      <c r="E8139" s="134" t="s">
        <v>409</v>
      </c>
      <c r="F8139" s="134" t="s">
        <v>452</v>
      </c>
      <c r="G8139" s="134" t="s">
        <v>366</v>
      </c>
      <c r="H8139" s="134" t="s">
        <v>1023</v>
      </c>
      <c r="I8139" s="134" t="s">
        <v>3</v>
      </c>
      <c r="J8139" s="135">
        <v>-73174.829999999987</v>
      </c>
      <c r="K8139" s="135">
        <v>-31169.889999999952</v>
      </c>
      <c r="L8139" s="135">
        <v>-17206.979999999963</v>
      </c>
      <c r="M8139" s="150" t="str">
        <f t="shared" si="255"/>
        <v>201601</v>
      </c>
    </row>
    <row r="8140" spans="1:13" x14ac:dyDescent="0.25">
      <c r="A8140" s="35" t="str">
        <f>VLOOKUP(B8140,ResCat!$A$2:$B$269,2,FALSE)</f>
        <v>PPOFEP</v>
      </c>
      <c r="B8140" s="68" t="str">
        <f>IF(ISNA(VLOOKUP(C8140,COA!$A$2:$B$340,2,FALSE)),"XXX",VLOOKUP(C8140,COA!$A$2:$B$340,2,FALSE))</f>
        <v>F51</v>
      </c>
      <c r="C8140" s="149" t="str">
        <f t="shared" si="256"/>
        <v>0022-1000-0012</v>
      </c>
      <c r="D8140" s="134" t="s">
        <v>460</v>
      </c>
      <c r="E8140" s="134" t="s">
        <v>409</v>
      </c>
      <c r="F8140" s="134" t="s">
        <v>452</v>
      </c>
      <c r="G8140" s="134" t="s">
        <v>366</v>
      </c>
      <c r="H8140" s="134" t="s">
        <v>1023</v>
      </c>
      <c r="I8140" s="134" t="s">
        <v>368</v>
      </c>
      <c r="J8140" s="135">
        <v>-4100</v>
      </c>
      <c r="K8140" s="135">
        <v>-3183</v>
      </c>
      <c r="L8140" s="135">
        <v>-2285.25</v>
      </c>
      <c r="M8140" s="150" t="str">
        <f t="shared" si="255"/>
        <v>201601</v>
      </c>
    </row>
    <row r="8141" spans="1:13" x14ac:dyDescent="0.25">
      <c r="A8141" s="35" t="str">
        <f>VLOOKUP(B8141,ResCat!$A$2:$B$269,2,FALSE)</f>
        <v>PPOFEP</v>
      </c>
      <c r="B8141" s="68" t="str">
        <f>IF(ISNA(VLOOKUP(C8141,COA!$A$2:$B$340,2,FALSE)),"XXX",VLOOKUP(C8141,COA!$A$2:$B$340,2,FALSE))</f>
        <v>F51</v>
      </c>
      <c r="C8141" s="149" t="str">
        <f t="shared" si="256"/>
        <v>0022-1000-0012</v>
      </c>
      <c r="D8141" s="134" t="s">
        <v>460</v>
      </c>
      <c r="E8141" s="134" t="s">
        <v>409</v>
      </c>
      <c r="F8141" s="134" t="s">
        <v>452</v>
      </c>
      <c r="G8141" s="134" t="s">
        <v>366</v>
      </c>
      <c r="H8141" s="134" t="s">
        <v>1023</v>
      </c>
      <c r="I8141" s="134" t="s">
        <v>336</v>
      </c>
      <c r="J8141" s="135">
        <v>-75</v>
      </c>
      <c r="K8141" s="135">
        <v>0</v>
      </c>
      <c r="L8141" s="135">
        <v>0</v>
      </c>
      <c r="M8141" s="150" t="str">
        <f t="shared" si="255"/>
        <v>201601</v>
      </c>
    </row>
    <row r="8142" spans="1:13" x14ac:dyDescent="0.25">
      <c r="A8142" s="35" t="str">
        <f>VLOOKUP(B8142,ResCat!$A$2:$B$269,2,FALSE)</f>
        <v>PPOFEP</v>
      </c>
      <c r="B8142" s="68" t="str">
        <f>IF(ISNA(VLOOKUP(C8142,COA!$A$2:$B$340,2,FALSE)),"XXX",VLOOKUP(C8142,COA!$A$2:$B$340,2,FALSE))</f>
        <v>F51</v>
      </c>
      <c r="C8142" s="149" t="str">
        <f t="shared" si="256"/>
        <v>0022-1000-0012</v>
      </c>
      <c r="D8142" s="134" t="s">
        <v>460</v>
      </c>
      <c r="E8142" s="134" t="s">
        <v>409</v>
      </c>
      <c r="F8142" s="134" t="s">
        <v>452</v>
      </c>
      <c r="G8142" s="134" t="s">
        <v>366</v>
      </c>
      <c r="H8142" s="134" t="s">
        <v>1023</v>
      </c>
      <c r="I8142" s="134" t="s">
        <v>2</v>
      </c>
      <c r="J8142" s="135">
        <v>-85102.59000000004</v>
      </c>
      <c r="K8142" s="135">
        <v>-26446.430000000011</v>
      </c>
      <c r="L8142" s="135">
        <v>-12831.21999999999</v>
      </c>
      <c r="M8142" s="150" t="str">
        <f t="shared" si="255"/>
        <v>201601</v>
      </c>
    </row>
    <row r="8143" spans="1:13" x14ac:dyDescent="0.25">
      <c r="A8143" s="35" t="str">
        <f>VLOOKUP(B8143,ResCat!$A$2:$B$269,2,FALSE)</f>
        <v>PPOFEP</v>
      </c>
      <c r="B8143" s="68" t="str">
        <f>IF(ISNA(VLOOKUP(C8143,COA!$A$2:$B$340,2,FALSE)),"XXX",VLOOKUP(C8143,COA!$A$2:$B$340,2,FALSE))</f>
        <v>F51</v>
      </c>
      <c r="C8143" s="149" t="str">
        <f t="shared" si="256"/>
        <v>0022-1000-0012</v>
      </c>
      <c r="D8143" s="134" t="s">
        <v>460</v>
      </c>
      <c r="E8143" s="134" t="s">
        <v>409</v>
      </c>
      <c r="F8143" s="134" t="s">
        <v>452</v>
      </c>
      <c r="G8143" s="134" t="s">
        <v>337</v>
      </c>
      <c r="H8143" s="134" t="s">
        <v>1023</v>
      </c>
      <c r="I8143" s="134" t="s">
        <v>3</v>
      </c>
      <c r="J8143" s="135">
        <v>-38719.82</v>
      </c>
      <c r="K8143" s="135">
        <v>-14581.349999999997</v>
      </c>
      <c r="L8143" s="135">
        <v>-9596.1700000000055</v>
      </c>
      <c r="M8143" s="150" t="str">
        <f t="shared" si="255"/>
        <v>201601</v>
      </c>
    </row>
    <row r="8144" spans="1:13" x14ac:dyDescent="0.25">
      <c r="A8144" s="35" t="str">
        <f>VLOOKUP(B8144,ResCat!$A$2:$B$269,2,FALSE)</f>
        <v>PPOFEP</v>
      </c>
      <c r="B8144" s="68" t="str">
        <f>IF(ISNA(VLOOKUP(C8144,COA!$A$2:$B$340,2,FALSE)),"XXX",VLOOKUP(C8144,COA!$A$2:$B$340,2,FALSE))</f>
        <v>F51</v>
      </c>
      <c r="C8144" s="149" t="str">
        <f t="shared" si="256"/>
        <v>0022-1000-0012</v>
      </c>
      <c r="D8144" s="134" t="s">
        <v>460</v>
      </c>
      <c r="E8144" s="134" t="s">
        <v>409</v>
      </c>
      <c r="F8144" s="134" t="s">
        <v>452</v>
      </c>
      <c r="G8144" s="134" t="s">
        <v>337</v>
      </c>
      <c r="H8144" s="134" t="s">
        <v>1023</v>
      </c>
      <c r="I8144" s="134" t="s">
        <v>336</v>
      </c>
      <c r="J8144" s="135">
        <v>-3615.01</v>
      </c>
      <c r="K8144" s="135">
        <v>-79.25</v>
      </c>
      <c r="L8144" s="135">
        <v>-51.52</v>
      </c>
      <c r="M8144" s="150" t="str">
        <f t="shared" si="255"/>
        <v>201601</v>
      </c>
    </row>
    <row r="8145" spans="1:13" x14ac:dyDescent="0.25">
      <c r="A8145" s="35" t="str">
        <f>VLOOKUP(B8145,ResCat!$A$2:$B$269,2,FALSE)</f>
        <v>PPOFEP</v>
      </c>
      <c r="B8145" s="68" t="str">
        <f>IF(ISNA(VLOOKUP(C8145,COA!$A$2:$B$340,2,FALSE)),"XXX",VLOOKUP(C8145,COA!$A$2:$B$340,2,FALSE))</f>
        <v>F51</v>
      </c>
      <c r="C8145" s="149" t="str">
        <f t="shared" si="256"/>
        <v>0022-1000-0012</v>
      </c>
      <c r="D8145" s="134" t="s">
        <v>460</v>
      </c>
      <c r="E8145" s="134" t="s">
        <v>409</v>
      </c>
      <c r="F8145" s="134" t="s">
        <v>452</v>
      </c>
      <c r="G8145" s="134" t="s">
        <v>337</v>
      </c>
      <c r="H8145" s="134" t="s">
        <v>1023</v>
      </c>
      <c r="I8145" s="134" t="s">
        <v>2</v>
      </c>
      <c r="J8145" s="135">
        <v>-93041.33</v>
      </c>
      <c r="K8145" s="135">
        <v>-24818.119999999995</v>
      </c>
      <c r="L8145" s="135">
        <v>-12422.670000000002</v>
      </c>
      <c r="M8145" s="150" t="str">
        <f t="shared" si="255"/>
        <v>201601</v>
      </c>
    </row>
    <row r="8146" spans="1:13" x14ac:dyDescent="0.25">
      <c r="A8146" s="35" t="str">
        <f>VLOOKUP(B8146,ResCat!$A$2:$B$269,2,FALSE)</f>
        <v>PPOFEP</v>
      </c>
      <c r="B8146" s="68" t="str">
        <f>IF(ISNA(VLOOKUP(C8146,COA!$A$2:$B$340,2,FALSE)),"XXX",VLOOKUP(C8146,COA!$A$2:$B$340,2,FALSE))</f>
        <v>F51</v>
      </c>
      <c r="C8146" s="149" t="str">
        <f t="shared" si="256"/>
        <v>0022-1000-0012</v>
      </c>
      <c r="D8146" s="134" t="s">
        <v>460</v>
      </c>
      <c r="E8146" s="134" t="s">
        <v>409</v>
      </c>
      <c r="F8146" s="134" t="s">
        <v>452</v>
      </c>
      <c r="G8146" s="134" t="s">
        <v>352</v>
      </c>
      <c r="H8146" s="134" t="s">
        <v>1023</v>
      </c>
      <c r="I8146" s="134" t="s">
        <v>3</v>
      </c>
      <c r="J8146" s="135">
        <v>-27204.65</v>
      </c>
      <c r="K8146" s="135">
        <v>-12314.129999999996</v>
      </c>
      <c r="L8146" s="135">
        <v>-8272.92</v>
      </c>
      <c r="M8146" s="150" t="str">
        <f t="shared" si="255"/>
        <v>201602</v>
      </c>
    </row>
    <row r="8147" spans="1:13" x14ac:dyDescent="0.25">
      <c r="A8147" s="35" t="str">
        <f>VLOOKUP(B8147,ResCat!$A$2:$B$269,2,FALSE)</f>
        <v>PPOFEP</v>
      </c>
      <c r="B8147" s="68" t="str">
        <f>IF(ISNA(VLOOKUP(C8147,COA!$A$2:$B$340,2,FALSE)),"XXX",VLOOKUP(C8147,COA!$A$2:$B$340,2,FALSE))</f>
        <v>F51</v>
      </c>
      <c r="C8147" s="149" t="str">
        <f t="shared" si="256"/>
        <v>0022-1000-0012</v>
      </c>
      <c r="D8147" s="134" t="s">
        <v>460</v>
      </c>
      <c r="E8147" s="134" t="s">
        <v>409</v>
      </c>
      <c r="F8147" s="134" t="s">
        <v>452</v>
      </c>
      <c r="G8147" s="134" t="s">
        <v>352</v>
      </c>
      <c r="H8147" s="134" t="s">
        <v>1023</v>
      </c>
      <c r="I8147" s="134" t="s">
        <v>368</v>
      </c>
      <c r="J8147" s="135">
        <v>-2148</v>
      </c>
      <c r="K8147" s="135">
        <v>-1156</v>
      </c>
      <c r="L8147" s="135">
        <v>-523.9</v>
      </c>
      <c r="M8147" s="150" t="str">
        <f t="shared" si="255"/>
        <v>201602</v>
      </c>
    </row>
    <row r="8148" spans="1:13" x14ac:dyDescent="0.25">
      <c r="A8148" s="35" t="str">
        <f>VLOOKUP(B8148,ResCat!$A$2:$B$269,2,FALSE)</f>
        <v>PPOFEP</v>
      </c>
      <c r="B8148" s="68" t="str">
        <f>IF(ISNA(VLOOKUP(C8148,COA!$A$2:$B$340,2,FALSE)),"XXX",VLOOKUP(C8148,COA!$A$2:$B$340,2,FALSE))</f>
        <v>F51</v>
      </c>
      <c r="C8148" s="149" t="str">
        <f t="shared" si="256"/>
        <v>0022-1000-0012</v>
      </c>
      <c r="D8148" s="134" t="s">
        <v>460</v>
      </c>
      <c r="E8148" s="134" t="s">
        <v>409</v>
      </c>
      <c r="F8148" s="134" t="s">
        <v>452</v>
      </c>
      <c r="G8148" s="134" t="s">
        <v>352</v>
      </c>
      <c r="H8148" s="134" t="s">
        <v>1023</v>
      </c>
      <c r="I8148" s="134" t="s">
        <v>336</v>
      </c>
      <c r="J8148" s="135">
        <v>-1000.01</v>
      </c>
      <c r="K8148" s="135">
        <v>-510</v>
      </c>
      <c r="L8148" s="135">
        <v>-510</v>
      </c>
      <c r="M8148" s="150" t="str">
        <f t="shared" si="255"/>
        <v>201602</v>
      </c>
    </row>
    <row r="8149" spans="1:13" x14ac:dyDescent="0.25">
      <c r="A8149" s="35" t="str">
        <f>VLOOKUP(B8149,ResCat!$A$2:$B$269,2,FALSE)</f>
        <v>PPOFEP</v>
      </c>
      <c r="B8149" s="68" t="str">
        <f>IF(ISNA(VLOOKUP(C8149,COA!$A$2:$B$340,2,FALSE)),"XXX",VLOOKUP(C8149,COA!$A$2:$B$340,2,FALSE))</f>
        <v>F51</v>
      </c>
      <c r="C8149" s="149" t="str">
        <f t="shared" si="256"/>
        <v>0022-1000-0012</v>
      </c>
      <c r="D8149" s="134" t="s">
        <v>460</v>
      </c>
      <c r="E8149" s="134" t="s">
        <v>409</v>
      </c>
      <c r="F8149" s="134" t="s">
        <v>452</v>
      </c>
      <c r="G8149" s="134" t="s">
        <v>352</v>
      </c>
      <c r="H8149" s="134" t="s">
        <v>1023</v>
      </c>
      <c r="I8149" s="134" t="s">
        <v>2</v>
      </c>
      <c r="J8149" s="135">
        <v>-100947.34999999999</v>
      </c>
      <c r="K8149" s="135">
        <v>-30989.690000000002</v>
      </c>
      <c r="L8149" s="135">
        <v>-17692.589999999993</v>
      </c>
      <c r="M8149" s="150" t="str">
        <f t="shared" si="255"/>
        <v>201602</v>
      </c>
    </row>
    <row r="8150" spans="1:13" x14ac:dyDescent="0.25">
      <c r="A8150" s="35" t="str">
        <f>VLOOKUP(B8150,ResCat!$A$2:$B$269,2,FALSE)</f>
        <v>PPOFEP</v>
      </c>
      <c r="B8150" s="68" t="str">
        <f>IF(ISNA(VLOOKUP(C8150,COA!$A$2:$B$340,2,FALSE)),"XXX",VLOOKUP(C8150,COA!$A$2:$B$340,2,FALSE))</f>
        <v>F51</v>
      </c>
      <c r="C8150" s="149" t="str">
        <f t="shared" si="256"/>
        <v>0022-1000-0012</v>
      </c>
      <c r="D8150" s="134" t="s">
        <v>460</v>
      </c>
      <c r="E8150" s="134" t="s">
        <v>409</v>
      </c>
      <c r="F8150" s="134" t="s">
        <v>452</v>
      </c>
      <c r="G8150" s="134" t="s">
        <v>347</v>
      </c>
      <c r="H8150" s="134" t="s">
        <v>1023</v>
      </c>
      <c r="I8150" s="134" t="s">
        <v>3</v>
      </c>
      <c r="J8150" s="135">
        <v>-78801.430000000008</v>
      </c>
      <c r="K8150" s="135">
        <v>-21276.57999999998</v>
      </c>
      <c r="L8150" s="135">
        <v>-15200.709999999997</v>
      </c>
      <c r="M8150" s="150" t="str">
        <f t="shared" si="255"/>
        <v>201603</v>
      </c>
    </row>
    <row r="8151" spans="1:13" x14ac:dyDescent="0.25">
      <c r="A8151" s="35" t="str">
        <f>VLOOKUP(B8151,ResCat!$A$2:$B$269,2,FALSE)</f>
        <v>PPOFEP</v>
      </c>
      <c r="B8151" s="68" t="str">
        <f>IF(ISNA(VLOOKUP(C8151,COA!$A$2:$B$340,2,FALSE)),"XXX",VLOOKUP(C8151,COA!$A$2:$B$340,2,FALSE))</f>
        <v>F51</v>
      </c>
      <c r="C8151" s="149" t="str">
        <f t="shared" si="256"/>
        <v>0022-1000-0012</v>
      </c>
      <c r="D8151" s="134" t="s">
        <v>460</v>
      </c>
      <c r="E8151" s="134" t="s">
        <v>409</v>
      </c>
      <c r="F8151" s="134" t="s">
        <v>452</v>
      </c>
      <c r="G8151" s="134" t="s">
        <v>347</v>
      </c>
      <c r="H8151" s="134" t="s">
        <v>1023</v>
      </c>
      <c r="I8151" s="134" t="s">
        <v>368</v>
      </c>
      <c r="J8151" s="135">
        <v>-5402</v>
      </c>
      <c r="K8151" s="135">
        <v>-2492</v>
      </c>
      <c r="L8151" s="135">
        <v>-1330.8</v>
      </c>
      <c r="M8151" s="150" t="str">
        <f t="shared" si="255"/>
        <v>201603</v>
      </c>
    </row>
    <row r="8152" spans="1:13" x14ac:dyDescent="0.25">
      <c r="A8152" s="35" t="str">
        <f>VLOOKUP(B8152,ResCat!$A$2:$B$269,2,FALSE)</f>
        <v>PPOFEP</v>
      </c>
      <c r="B8152" s="68" t="str">
        <f>IF(ISNA(VLOOKUP(C8152,COA!$A$2:$B$340,2,FALSE)),"XXX",VLOOKUP(C8152,COA!$A$2:$B$340,2,FALSE))</f>
        <v>F51</v>
      </c>
      <c r="C8152" s="149" t="str">
        <f t="shared" si="256"/>
        <v>0022-1000-0012</v>
      </c>
      <c r="D8152" s="134" t="s">
        <v>460</v>
      </c>
      <c r="E8152" s="134" t="s">
        <v>409</v>
      </c>
      <c r="F8152" s="134" t="s">
        <v>452</v>
      </c>
      <c r="G8152" s="134" t="s">
        <v>347</v>
      </c>
      <c r="H8152" s="134" t="s">
        <v>1023</v>
      </c>
      <c r="I8152" s="134" t="s">
        <v>336</v>
      </c>
      <c r="J8152" s="135">
        <v>-28.710000000000004</v>
      </c>
      <c r="K8152" s="135">
        <v>-7.68</v>
      </c>
      <c r="L8152" s="135">
        <v>-1.56</v>
      </c>
      <c r="M8152" s="150" t="str">
        <f t="shared" si="255"/>
        <v>201603</v>
      </c>
    </row>
    <row r="8153" spans="1:13" x14ac:dyDescent="0.25">
      <c r="A8153" s="35" t="str">
        <f>VLOOKUP(B8153,ResCat!$A$2:$B$269,2,FALSE)</f>
        <v>PPOFEP</v>
      </c>
      <c r="B8153" s="68" t="str">
        <f>IF(ISNA(VLOOKUP(C8153,COA!$A$2:$B$340,2,FALSE)),"XXX",VLOOKUP(C8153,COA!$A$2:$B$340,2,FALSE))</f>
        <v>F51</v>
      </c>
      <c r="C8153" s="149" t="str">
        <f t="shared" si="256"/>
        <v>0022-1000-0012</v>
      </c>
      <c r="D8153" s="134" t="s">
        <v>460</v>
      </c>
      <c r="E8153" s="134" t="s">
        <v>409</v>
      </c>
      <c r="F8153" s="134" t="s">
        <v>452</v>
      </c>
      <c r="G8153" s="134" t="s">
        <v>347</v>
      </c>
      <c r="H8153" s="134" t="s">
        <v>1023</v>
      </c>
      <c r="I8153" s="134" t="s">
        <v>2</v>
      </c>
      <c r="J8153" s="135">
        <v>-201222.58000000016</v>
      </c>
      <c r="K8153" s="135">
        <v>-48182.070000000007</v>
      </c>
      <c r="L8153" s="135">
        <v>-27681.650000000012</v>
      </c>
      <c r="M8153" s="150" t="str">
        <f t="shared" si="255"/>
        <v>201603</v>
      </c>
    </row>
    <row r="8154" spans="1:13" x14ac:dyDescent="0.25">
      <c r="A8154" s="35" t="str">
        <f>VLOOKUP(B8154,ResCat!$A$2:$B$269,2,FALSE)</f>
        <v>PPOFEP</v>
      </c>
      <c r="B8154" s="68" t="str">
        <f>IF(ISNA(VLOOKUP(C8154,COA!$A$2:$B$340,2,FALSE)),"XXX",VLOOKUP(C8154,COA!$A$2:$B$340,2,FALSE))</f>
        <v>F51</v>
      </c>
      <c r="C8154" s="149" t="str">
        <f t="shared" si="256"/>
        <v>0022-1000-0012</v>
      </c>
      <c r="D8154" s="134" t="s">
        <v>460</v>
      </c>
      <c r="E8154" s="134" t="s">
        <v>409</v>
      </c>
      <c r="F8154" s="134" t="s">
        <v>452</v>
      </c>
      <c r="G8154" s="134" t="s">
        <v>361</v>
      </c>
      <c r="H8154" s="134" t="s">
        <v>1023</v>
      </c>
      <c r="I8154" s="134" t="s">
        <v>3</v>
      </c>
      <c r="J8154" s="135">
        <v>-54517.410000000011</v>
      </c>
      <c r="K8154" s="135">
        <v>-21816.320000000014</v>
      </c>
      <c r="L8154" s="135">
        <v>-13418.339999999982</v>
      </c>
      <c r="M8154" s="150" t="str">
        <f t="shared" si="255"/>
        <v>201604</v>
      </c>
    </row>
    <row r="8155" spans="1:13" x14ac:dyDescent="0.25">
      <c r="A8155" s="35" t="str">
        <f>VLOOKUP(B8155,ResCat!$A$2:$B$269,2,FALSE)</f>
        <v>PPOFEP</v>
      </c>
      <c r="B8155" s="68" t="str">
        <f>IF(ISNA(VLOOKUP(C8155,COA!$A$2:$B$340,2,FALSE)),"XXX",VLOOKUP(C8155,COA!$A$2:$B$340,2,FALSE))</f>
        <v>F51</v>
      </c>
      <c r="C8155" s="149" t="str">
        <f t="shared" si="256"/>
        <v>0022-1000-0012</v>
      </c>
      <c r="D8155" s="134" t="s">
        <v>460</v>
      </c>
      <c r="E8155" s="134" t="s">
        <v>409</v>
      </c>
      <c r="F8155" s="134" t="s">
        <v>452</v>
      </c>
      <c r="G8155" s="134" t="s">
        <v>361</v>
      </c>
      <c r="H8155" s="134" t="s">
        <v>1023</v>
      </c>
      <c r="I8155" s="134" t="s">
        <v>336</v>
      </c>
      <c r="J8155" s="135">
        <v>-0.03</v>
      </c>
      <c r="K8155" s="135">
        <v>0</v>
      </c>
      <c r="L8155" s="135">
        <v>0</v>
      </c>
      <c r="M8155" s="150" t="str">
        <f t="shared" si="255"/>
        <v>201604</v>
      </c>
    </row>
    <row r="8156" spans="1:13" x14ac:dyDescent="0.25">
      <c r="A8156" s="35" t="str">
        <f>VLOOKUP(B8156,ResCat!$A$2:$B$269,2,FALSE)</f>
        <v>PPOFEP</v>
      </c>
      <c r="B8156" s="68" t="str">
        <f>IF(ISNA(VLOOKUP(C8156,COA!$A$2:$B$340,2,FALSE)),"XXX",VLOOKUP(C8156,COA!$A$2:$B$340,2,FALSE))</f>
        <v>F51</v>
      </c>
      <c r="C8156" s="149" t="str">
        <f t="shared" si="256"/>
        <v>0022-1000-0012</v>
      </c>
      <c r="D8156" s="134" t="s">
        <v>460</v>
      </c>
      <c r="E8156" s="134" t="s">
        <v>409</v>
      </c>
      <c r="F8156" s="134" t="s">
        <v>452</v>
      </c>
      <c r="G8156" s="134" t="s">
        <v>361</v>
      </c>
      <c r="H8156" s="134" t="s">
        <v>1023</v>
      </c>
      <c r="I8156" s="134" t="s">
        <v>2</v>
      </c>
      <c r="J8156" s="135">
        <v>-146829.77999999994</v>
      </c>
      <c r="K8156" s="135">
        <v>-47627.110000000037</v>
      </c>
      <c r="L8156" s="135">
        <v>-24952.979999999981</v>
      </c>
      <c r="M8156" s="150" t="str">
        <f t="shared" si="255"/>
        <v>201604</v>
      </c>
    </row>
    <row r="8157" spans="1:13" x14ac:dyDescent="0.25">
      <c r="A8157" s="35" t="str">
        <f>VLOOKUP(B8157,ResCat!$A$2:$B$269,2,FALSE)</f>
        <v>PPOFEP</v>
      </c>
      <c r="B8157" s="68" t="str">
        <f>IF(ISNA(VLOOKUP(C8157,COA!$A$2:$B$340,2,FALSE)),"XXX",VLOOKUP(C8157,COA!$A$2:$B$340,2,FALSE))</f>
        <v>F51</v>
      </c>
      <c r="C8157" s="149" t="str">
        <f t="shared" si="256"/>
        <v>0022-1000-0012</v>
      </c>
      <c r="D8157" s="134" t="s">
        <v>460</v>
      </c>
      <c r="E8157" s="134" t="s">
        <v>409</v>
      </c>
      <c r="F8157" s="134" t="s">
        <v>452</v>
      </c>
      <c r="G8157" s="134" t="s">
        <v>312</v>
      </c>
      <c r="H8157" s="134" t="s">
        <v>1023</v>
      </c>
      <c r="I8157" s="134" t="s">
        <v>3</v>
      </c>
      <c r="J8157" s="135">
        <v>-88251.799999999988</v>
      </c>
      <c r="K8157" s="135">
        <v>-25488.680000000008</v>
      </c>
      <c r="L8157" s="135">
        <v>-12073.409999999998</v>
      </c>
      <c r="M8157" s="150" t="str">
        <f t="shared" si="255"/>
        <v>201605</v>
      </c>
    </row>
    <row r="8158" spans="1:13" x14ac:dyDescent="0.25">
      <c r="A8158" s="35" t="str">
        <f>VLOOKUP(B8158,ResCat!$A$2:$B$269,2,FALSE)</f>
        <v>PPOFEP</v>
      </c>
      <c r="B8158" s="68" t="str">
        <f>IF(ISNA(VLOOKUP(C8158,COA!$A$2:$B$340,2,FALSE)),"XXX",VLOOKUP(C8158,COA!$A$2:$B$340,2,FALSE))</f>
        <v>F51</v>
      </c>
      <c r="C8158" s="149" t="str">
        <f t="shared" si="256"/>
        <v>0022-1000-0012</v>
      </c>
      <c r="D8158" s="134" t="s">
        <v>460</v>
      </c>
      <c r="E8158" s="134" t="s">
        <v>409</v>
      </c>
      <c r="F8158" s="134" t="s">
        <v>452</v>
      </c>
      <c r="G8158" s="134" t="s">
        <v>312</v>
      </c>
      <c r="H8158" s="134" t="s">
        <v>1023</v>
      </c>
      <c r="I8158" s="134" t="s">
        <v>368</v>
      </c>
      <c r="J8158" s="135">
        <v>-1200</v>
      </c>
      <c r="K8158" s="135">
        <v>-697</v>
      </c>
      <c r="L8158" s="135">
        <v>-453.04999999999995</v>
      </c>
      <c r="M8158" s="150" t="str">
        <f t="shared" si="255"/>
        <v>201605</v>
      </c>
    </row>
    <row r="8159" spans="1:13" x14ac:dyDescent="0.25">
      <c r="A8159" s="35" t="str">
        <f>VLOOKUP(B8159,ResCat!$A$2:$B$269,2,FALSE)</f>
        <v>PPOFEP</v>
      </c>
      <c r="B8159" s="68" t="str">
        <f>IF(ISNA(VLOOKUP(C8159,COA!$A$2:$B$340,2,FALSE)),"XXX",VLOOKUP(C8159,COA!$A$2:$B$340,2,FALSE))</f>
        <v>F51</v>
      </c>
      <c r="C8159" s="149" t="str">
        <f t="shared" si="256"/>
        <v>0022-1000-0012</v>
      </c>
      <c r="D8159" s="134" t="s">
        <v>460</v>
      </c>
      <c r="E8159" s="134" t="s">
        <v>409</v>
      </c>
      <c r="F8159" s="134" t="s">
        <v>452</v>
      </c>
      <c r="G8159" s="134" t="s">
        <v>312</v>
      </c>
      <c r="H8159" s="134" t="s">
        <v>1023</v>
      </c>
      <c r="I8159" s="134" t="s">
        <v>336</v>
      </c>
      <c r="J8159" s="135">
        <v>-150.14999999999989</v>
      </c>
      <c r="K8159" s="135">
        <v>-77.66</v>
      </c>
      <c r="L8159" s="135">
        <v>0</v>
      </c>
      <c r="M8159" s="150" t="str">
        <f t="shared" si="255"/>
        <v>201605</v>
      </c>
    </row>
    <row r="8160" spans="1:13" x14ac:dyDescent="0.25">
      <c r="A8160" s="35" t="str">
        <f>VLOOKUP(B8160,ResCat!$A$2:$B$269,2,FALSE)</f>
        <v>PPOFEP</v>
      </c>
      <c r="B8160" s="68" t="str">
        <f>IF(ISNA(VLOOKUP(C8160,COA!$A$2:$B$340,2,FALSE)),"XXX",VLOOKUP(C8160,COA!$A$2:$B$340,2,FALSE))</f>
        <v>F51</v>
      </c>
      <c r="C8160" s="149" t="str">
        <f t="shared" si="256"/>
        <v>0022-1000-0012</v>
      </c>
      <c r="D8160" s="134" t="s">
        <v>460</v>
      </c>
      <c r="E8160" s="134" t="s">
        <v>409</v>
      </c>
      <c r="F8160" s="134" t="s">
        <v>452</v>
      </c>
      <c r="G8160" s="134" t="s">
        <v>312</v>
      </c>
      <c r="H8160" s="134" t="s">
        <v>1023</v>
      </c>
      <c r="I8160" s="134" t="s">
        <v>2</v>
      </c>
      <c r="J8160" s="135">
        <v>-219451.62000000002</v>
      </c>
      <c r="K8160" s="135">
        <v>-69219.580000000162</v>
      </c>
      <c r="L8160" s="135">
        <v>-29562.550000000014</v>
      </c>
      <c r="M8160" s="150" t="str">
        <f t="shared" si="255"/>
        <v>201605</v>
      </c>
    </row>
    <row r="8161" spans="1:13" x14ac:dyDescent="0.25">
      <c r="A8161" s="35" t="str">
        <f>VLOOKUP(B8161,ResCat!$A$2:$B$269,2,FALSE)</f>
        <v>PPOFEP</v>
      </c>
      <c r="B8161" s="68" t="str">
        <f>IF(ISNA(VLOOKUP(C8161,COA!$A$2:$B$340,2,FALSE)),"XXX",VLOOKUP(C8161,COA!$A$2:$B$340,2,FALSE))</f>
        <v>F51</v>
      </c>
      <c r="C8161" s="149" t="str">
        <f t="shared" si="256"/>
        <v>0022-1000-0012</v>
      </c>
      <c r="D8161" s="134" t="s">
        <v>460</v>
      </c>
      <c r="E8161" s="134" t="s">
        <v>409</v>
      </c>
      <c r="F8161" s="134" t="s">
        <v>452</v>
      </c>
      <c r="G8161" s="134" t="s">
        <v>357</v>
      </c>
      <c r="H8161" s="134" t="s">
        <v>1023</v>
      </c>
      <c r="I8161" s="134" t="s">
        <v>3</v>
      </c>
      <c r="J8161" s="135">
        <v>-73124.259999999966</v>
      </c>
      <c r="K8161" s="135">
        <v>-36665.559999999961</v>
      </c>
      <c r="L8161" s="135">
        <v>-18421.449999999975</v>
      </c>
      <c r="M8161" s="150" t="str">
        <f t="shared" si="255"/>
        <v>201606</v>
      </c>
    </row>
    <row r="8162" spans="1:13" x14ac:dyDescent="0.25">
      <c r="A8162" s="35" t="str">
        <f>VLOOKUP(B8162,ResCat!$A$2:$B$269,2,FALSE)</f>
        <v>PPOFEP</v>
      </c>
      <c r="B8162" s="68" t="str">
        <f>IF(ISNA(VLOOKUP(C8162,COA!$A$2:$B$340,2,FALSE)),"XXX",VLOOKUP(C8162,COA!$A$2:$B$340,2,FALSE))</f>
        <v>F51</v>
      </c>
      <c r="C8162" s="149" t="str">
        <f t="shared" si="256"/>
        <v>0022-1000-0012</v>
      </c>
      <c r="D8162" s="134" t="s">
        <v>460</v>
      </c>
      <c r="E8162" s="134" t="s">
        <v>409</v>
      </c>
      <c r="F8162" s="134" t="s">
        <v>452</v>
      </c>
      <c r="G8162" s="134" t="s">
        <v>357</v>
      </c>
      <c r="H8162" s="134" t="s">
        <v>1023</v>
      </c>
      <c r="I8162" s="134" t="s">
        <v>336</v>
      </c>
      <c r="J8162" s="135">
        <v>-19943.740000000002</v>
      </c>
      <c r="K8162" s="135">
        <v>-1764.03</v>
      </c>
      <c r="L8162" s="135">
        <v>-1145.8799999999999</v>
      </c>
      <c r="M8162" s="150" t="str">
        <f t="shared" si="255"/>
        <v>201606</v>
      </c>
    </row>
    <row r="8163" spans="1:13" x14ac:dyDescent="0.25">
      <c r="A8163" s="35" t="str">
        <f>VLOOKUP(B8163,ResCat!$A$2:$B$269,2,FALSE)</f>
        <v>PPOFEP</v>
      </c>
      <c r="B8163" s="68" t="str">
        <f>IF(ISNA(VLOOKUP(C8163,COA!$A$2:$B$340,2,FALSE)),"XXX",VLOOKUP(C8163,COA!$A$2:$B$340,2,FALSE))</f>
        <v>F51</v>
      </c>
      <c r="C8163" s="149" t="str">
        <f t="shared" si="256"/>
        <v>0022-1000-0012</v>
      </c>
      <c r="D8163" s="134" t="s">
        <v>460</v>
      </c>
      <c r="E8163" s="134" t="s">
        <v>409</v>
      </c>
      <c r="F8163" s="134" t="s">
        <v>452</v>
      </c>
      <c r="G8163" s="134" t="s">
        <v>357</v>
      </c>
      <c r="H8163" s="134" t="s">
        <v>1023</v>
      </c>
      <c r="I8163" s="134" t="s">
        <v>2</v>
      </c>
      <c r="J8163" s="135">
        <v>-171182.83999999997</v>
      </c>
      <c r="K8163" s="135">
        <v>-61754.710000000101</v>
      </c>
      <c r="L8163" s="135">
        <v>-33978.71</v>
      </c>
      <c r="M8163" s="150" t="str">
        <f t="shared" si="255"/>
        <v>201606</v>
      </c>
    </row>
    <row r="8164" spans="1:13" x14ac:dyDescent="0.25">
      <c r="A8164" s="35" t="str">
        <f>VLOOKUP(B8164,ResCat!$A$2:$B$269,2,FALSE)</f>
        <v>PPOFEP</v>
      </c>
      <c r="B8164" s="68" t="str">
        <f>IF(ISNA(VLOOKUP(C8164,COA!$A$2:$B$340,2,FALSE)),"XXX",VLOOKUP(C8164,COA!$A$2:$B$340,2,FALSE))</f>
        <v>F51</v>
      </c>
      <c r="C8164" s="149" t="str">
        <f t="shared" si="256"/>
        <v>0022-1000-0012</v>
      </c>
      <c r="D8164" s="134" t="s">
        <v>460</v>
      </c>
      <c r="E8164" s="134" t="s">
        <v>409</v>
      </c>
      <c r="F8164" s="134" t="s">
        <v>452</v>
      </c>
      <c r="G8164" s="134" t="s">
        <v>314</v>
      </c>
      <c r="H8164" s="134" t="s">
        <v>1023</v>
      </c>
      <c r="I8164" s="134" t="s">
        <v>3</v>
      </c>
      <c r="J8164" s="135">
        <v>-38722.329999999994</v>
      </c>
      <c r="K8164" s="135">
        <v>-16321.839999999986</v>
      </c>
      <c r="L8164" s="135">
        <v>-11155.28</v>
      </c>
      <c r="M8164" s="150" t="str">
        <f t="shared" si="255"/>
        <v>201607</v>
      </c>
    </row>
    <row r="8165" spans="1:13" x14ac:dyDescent="0.25">
      <c r="A8165" s="35" t="str">
        <f>VLOOKUP(B8165,ResCat!$A$2:$B$269,2,FALSE)</f>
        <v>PPOFEP</v>
      </c>
      <c r="B8165" s="68" t="str">
        <f>IF(ISNA(VLOOKUP(C8165,COA!$A$2:$B$340,2,FALSE)),"XXX",VLOOKUP(C8165,COA!$A$2:$B$340,2,FALSE))</f>
        <v>F51</v>
      </c>
      <c r="C8165" s="149" t="str">
        <f t="shared" si="256"/>
        <v>0022-1000-0012</v>
      </c>
      <c r="D8165" s="134" t="s">
        <v>460</v>
      </c>
      <c r="E8165" s="134" t="s">
        <v>409</v>
      </c>
      <c r="F8165" s="134" t="s">
        <v>452</v>
      </c>
      <c r="G8165" s="134" t="s">
        <v>314</v>
      </c>
      <c r="H8165" s="134" t="s">
        <v>1023</v>
      </c>
      <c r="I8165" s="134" t="s">
        <v>2</v>
      </c>
      <c r="J8165" s="135">
        <v>-76184.159999999989</v>
      </c>
      <c r="K8165" s="135">
        <v>-29176.800000000003</v>
      </c>
      <c r="L8165" s="135">
        <v>-17739.010000000002</v>
      </c>
      <c r="M8165" s="150" t="str">
        <f t="shared" si="255"/>
        <v>201607</v>
      </c>
    </row>
    <row r="8166" spans="1:13" x14ac:dyDescent="0.25">
      <c r="A8166" s="35" t="str">
        <f>VLOOKUP(B8166,ResCat!$A$2:$B$269,2,FALSE)</f>
        <v>PPOFEP</v>
      </c>
      <c r="B8166" s="68" t="str">
        <f>IF(ISNA(VLOOKUP(C8166,COA!$A$2:$B$340,2,FALSE)),"XXX",VLOOKUP(C8166,COA!$A$2:$B$340,2,FALSE))</f>
        <v>F51</v>
      </c>
      <c r="C8166" s="149" t="str">
        <f t="shared" si="256"/>
        <v>0022-1000-0012</v>
      </c>
      <c r="D8166" s="134" t="s">
        <v>460</v>
      </c>
      <c r="E8166" s="134" t="s">
        <v>409</v>
      </c>
      <c r="F8166" s="134" t="s">
        <v>452</v>
      </c>
      <c r="G8166" s="134" t="s">
        <v>339</v>
      </c>
      <c r="H8166" s="134" t="s">
        <v>1023</v>
      </c>
      <c r="I8166" s="134" t="s">
        <v>3</v>
      </c>
      <c r="J8166" s="135">
        <v>-29686.150000000009</v>
      </c>
      <c r="K8166" s="135">
        <v>-11733.220000000003</v>
      </c>
      <c r="L8166" s="135">
        <v>-8034.1500000000005</v>
      </c>
      <c r="M8166" s="150" t="str">
        <f t="shared" si="255"/>
        <v>201608</v>
      </c>
    </row>
    <row r="8167" spans="1:13" x14ac:dyDescent="0.25">
      <c r="A8167" s="35" t="str">
        <f>VLOOKUP(B8167,ResCat!$A$2:$B$269,2,FALSE)</f>
        <v>PPOFEP</v>
      </c>
      <c r="B8167" s="68" t="str">
        <f>IF(ISNA(VLOOKUP(C8167,COA!$A$2:$B$340,2,FALSE)),"XXX",VLOOKUP(C8167,COA!$A$2:$B$340,2,FALSE))</f>
        <v>F51</v>
      </c>
      <c r="C8167" s="149" t="str">
        <f t="shared" si="256"/>
        <v>0022-1000-0012</v>
      </c>
      <c r="D8167" s="134" t="s">
        <v>460</v>
      </c>
      <c r="E8167" s="134" t="s">
        <v>409</v>
      </c>
      <c r="F8167" s="134" t="s">
        <v>452</v>
      </c>
      <c r="G8167" s="134" t="s">
        <v>339</v>
      </c>
      <c r="H8167" s="134" t="s">
        <v>1023</v>
      </c>
      <c r="I8167" s="134" t="s">
        <v>336</v>
      </c>
      <c r="J8167" s="135">
        <v>-1688.6</v>
      </c>
      <c r="K8167" s="135">
        <v>0</v>
      </c>
      <c r="L8167" s="135">
        <v>0</v>
      </c>
      <c r="M8167" s="150" t="str">
        <f t="shared" si="255"/>
        <v>201608</v>
      </c>
    </row>
    <row r="8168" spans="1:13" x14ac:dyDescent="0.25">
      <c r="A8168" s="35" t="str">
        <f>VLOOKUP(B8168,ResCat!$A$2:$B$269,2,FALSE)</f>
        <v>PPOFEP</v>
      </c>
      <c r="B8168" s="68" t="str">
        <f>IF(ISNA(VLOOKUP(C8168,COA!$A$2:$B$340,2,FALSE)),"XXX",VLOOKUP(C8168,COA!$A$2:$B$340,2,FALSE))</f>
        <v>F51</v>
      </c>
      <c r="C8168" s="149" t="str">
        <f t="shared" si="256"/>
        <v>0022-1000-0012</v>
      </c>
      <c r="D8168" s="134" t="s">
        <v>460</v>
      </c>
      <c r="E8168" s="134" t="s">
        <v>409</v>
      </c>
      <c r="F8168" s="134" t="s">
        <v>452</v>
      </c>
      <c r="G8168" s="134" t="s">
        <v>339</v>
      </c>
      <c r="H8168" s="134" t="s">
        <v>1023</v>
      </c>
      <c r="I8168" s="134" t="s">
        <v>2</v>
      </c>
      <c r="J8168" s="135">
        <v>-48916.280000000006</v>
      </c>
      <c r="K8168" s="135">
        <v>-24086.019999999997</v>
      </c>
      <c r="L8168" s="135">
        <v>-18759.439999999995</v>
      </c>
      <c r="M8168" s="150" t="str">
        <f t="shared" si="255"/>
        <v>201608</v>
      </c>
    </row>
    <row r="8169" spans="1:13" x14ac:dyDescent="0.25">
      <c r="A8169" s="35" t="str">
        <f>VLOOKUP(B8169,ResCat!$A$2:$B$269,2,FALSE)</f>
        <v>PPOFEP</v>
      </c>
      <c r="B8169" s="68" t="str">
        <f>IF(ISNA(VLOOKUP(C8169,COA!$A$2:$B$340,2,FALSE)),"XXX",VLOOKUP(C8169,COA!$A$2:$B$340,2,FALSE))</f>
        <v>F51</v>
      </c>
      <c r="C8169" s="149" t="str">
        <f t="shared" si="256"/>
        <v>0022-1000-0012</v>
      </c>
      <c r="D8169" s="134" t="s">
        <v>460</v>
      </c>
      <c r="E8169" s="134" t="s">
        <v>409</v>
      </c>
      <c r="F8169" s="134" t="s">
        <v>452</v>
      </c>
      <c r="G8169" s="134" t="s">
        <v>342</v>
      </c>
      <c r="H8169" s="134" t="s">
        <v>1023</v>
      </c>
      <c r="I8169" s="134" t="s">
        <v>3</v>
      </c>
      <c r="J8169" s="135">
        <v>-14103.470000000001</v>
      </c>
      <c r="K8169" s="135">
        <v>-3682.9300000000003</v>
      </c>
      <c r="L8169" s="135">
        <v>-2361.2799999999993</v>
      </c>
      <c r="M8169" s="150" t="str">
        <f t="shared" si="255"/>
        <v>201609</v>
      </c>
    </row>
    <row r="8170" spans="1:13" x14ac:dyDescent="0.25">
      <c r="A8170" s="35" t="str">
        <f>VLOOKUP(B8170,ResCat!$A$2:$B$269,2,FALSE)</f>
        <v>PPOFEP</v>
      </c>
      <c r="B8170" s="68" t="str">
        <f>IF(ISNA(VLOOKUP(C8170,COA!$A$2:$B$340,2,FALSE)),"XXX",VLOOKUP(C8170,COA!$A$2:$B$340,2,FALSE))</f>
        <v>F51</v>
      </c>
      <c r="C8170" s="149" t="str">
        <f t="shared" si="256"/>
        <v>0022-1000-0012</v>
      </c>
      <c r="D8170" s="134" t="s">
        <v>460</v>
      </c>
      <c r="E8170" s="134" t="s">
        <v>409</v>
      </c>
      <c r="F8170" s="134" t="s">
        <v>452</v>
      </c>
      <c r="G8170" s="134" t="s">
        <v>342</v>
      </c>
      <c r="H8170" s="134" t="s">
        <v>1023</v>
      </c>
      <c r="I8170" s="134" t="s">
        <v>2</v>
      </c>
      <c r="J8170" s="135">
        <v>-27867.03</v>
      </c>
      <c r="K8170" s="135">
        <v>-15210.06</v>
      </c>
      <c r="L8170" s="135">
        <v>-13799.01</v>
      </c>
      <c r="M8170" s="150" t="str">
        <f t="shared" si="255"/>
        <v>201609</v>
      </c>
    </row>
    <row r="8171" spans="1:13" x14ac:dyDescent="0.25">
      <c r="A8171" s="35" t="str">
        <f>VLOOKUP(B8171,ResCat!$A$2:$B$269,2,FALSE)</f>
        <v>PPOFEP</v>
      </c>
      <c r="B8171" s="68" t="str">
        <f>IF(ISNA(VLOOKUP(C8171,COA!$A$2:$B$340,2,FALSE)),"XXX",VLOOKUP(C8171,COA!$A$2:$B$340,2,FALSE))</f>
        <v>F51</v>
      </c>
      <c r="C8171" s="149" t="str">
        <f t="shared" si="256"/>
        <v>0022-1000-0012</v>
      </c>
      <c r="D8171" s="134" t="s">
        <v>460</v>
      </c>
      <c r="E8171" s="134" t="s">
        <v>409</v>
      </c>
      <c r="F8171" s="134" t="s">
        <v>452</v>
      </c>
      <c r="G8171" s="134" t="s">
        <v>316</v>
      </c>
      <c r="H8171" s="134" t="s">
        <v>1023</v>
      </c>
      <c r="I8171" s="134" t="s">
        <v>2</v>
      </c>
      <c r="J8171" s="135">
        <v>-294</v>
      </c>
      <c r="K8171" s="135">
        <v>-294</v>
      </c>
      <c r="L8171" s="135">
        <v>-269</v>
      </c>
      <c r="M8171" s="150" t="str">
        <f t="shared" si="255"/>
        <v>201610</v>
      </c>
    </row>
    <row r="8172" spans="1:13" x14ac:dyDescent="0.25">
      <c r="A8172" s="35" t="str">
        <f>VLOOKUP(B8172,ResCat!$A$2:$B$269,2,FALSE)</f>
        <v>PPOFEP</v>
      </c>
      <c r="B8172" s="68" t="str">
        <f>IF(ISNA(VLOOKUP(C8172,COA!$A$2:$B$340,2,FALSE)),"XXX",VLOOKUP(C8172,COA!$A$2:$B$340,2,FALSE))</f>
        <v>F51</v>
      </c>
      <c r="C8172" s="149" t="str">
        <f t="shared" si="256"/>
        <v>0022-1000-0036</v>
      </c>
      <c r="D8172" s="134" t="s">
        <v>460</v>
      </c>
      <c r="E8172" s="134" t="s">
        <v>409</v>
      </c>
      <c r="F8172" s="134" t="s">
        <v>461</v>
      </c>
      <c r="G8172" s="134" t="s">
        <v>1024</v>
      </c>
      <c r="H8172" s="134" t="s">
        <v>1023</v>
      </c>
      <c r="I8172" s="134" t="s">
        <v>2</v>
      </c>
      <c r="J8172" s="135">
        <v>0</v>
      </c>
      <c r="K8172" s="135">
        <v>0</v>
      </c>
      <c r="L8172" s="135">
        <v>0</v>
      </c>
      <c r="M8172" s="150" t="str">
        <f t="shared" si="255"/>
        <v>201601</v>
      </c>
    </row>
    <row r="8173" spans="1:13" x14ac:dyDescent="0.25">
      <c r="A8173" s="35" t="str">
        <f>VLOOKUP(B8173,ResCat!$A$2:$B$269,2,FALSE)</f>
        <v>PPOFEP</v>
      </c>
      <c r="B8173" s="68" t="str">
        <f>IF(ISNA(VLOOKUP(C8173,COA!$A$2:$B$340,2,FALSE)),"XXX",VLOOKUP(C8173,COA!$A$2:$B$340,2,FALSE))</f>
        <v>F51</v>
      </c>
      <c r="C8173" s="149" t="str">
        <f t="shared" si="256"/>
        <v>0022-1000-0036</v>
      </c>
      <c r="D8173" s="134" t="s">
        <v>460</v>
      </c>
      <c r="E8173" s="134" t="s">
        <v>409</v>
      </c>
      <c r="F8173" s="134" t="s">
        <v>461</v>
      </c>
      <c r="G8173" s="134" t="s">
        <v>1034</v>
      </c>
      <c r="H8173" s="134" t="s">
        <v>1023</v>
      </c>
      <c r="I8173" s="134" t="s">
        <v>3</v>
      </c>
      <c r="J8173" s="135">
        <v>1083.24</v>
      </c>
      <c r="K8173" s="135">
        <v>1083.24</v>
      </c>
      <c r="L8173" s="135">
        <v>983.24</v>
      </c>
      <c r="M8173" s="150" t="str">
        <f t="shared" si="255"/>
        <v>201601</v>
      </c>
    </row>
    <row r="8174" spans="1:13" x14ac:dyDescent="0.25">
      <c r="A8174" s="35" t="str">
        <f>VLOOKUP(B8174,ResCat!$A$2:$B$269,2,FALSE)</f>
        <v>PPOFEP</v>
      </c>
      <c r="B8174" s="68" t="str">
        <f>IF(ISNA(VLOOKUP(C8174,COA!$A$2:$B$340,2,FALSE)),"XXX",VLOOKUP(C8174,COA!$A$2:$B$340,2,FALSE))</f>
        <v>F51</v>
      </c>
      <c r="C8174" s="149" t="str">
        <f t="shared" si="256"/>
        <v>0022-1000-0036</v>
      </c>
      <c r="D8174" s="134" t="s">
        <v>460</v>
      </c>
      <c r="E8174" s="134" t="s">
        <v>409</v>
      </c>
      <c r="F8174" s="134" t="s">
        <v>461</v>
      </c>
      <c r="G8174" s="134" t="s">
        <v>1036</v>
      </c>
      <c r="H8174" s="134" t="s">
        <v>1023</v>
      </c>
      <c r="I8174" s="134" t="s">
        <v>2</v>
      </c>
      <c r="J8174" s="135">
        <v>8200</v>
      </c>
      <c r="K8174" s="135">
        <v>980.49</v>
      </c>
      <c r="L8174" s="135">
        <v>980.49</v>
      </c>
      <c r="M8174" s="150" t="str">
        <f t="shared" si="255"/>
        <v>201601</v>
      </c>
    </row>
    <row r="8175" spans="1:13" x14ac:dyDescent="0.25">
      <c r="A8175" s="35" t="str">
        <f>VLOOKUP(B8175,ResCat!$A$2:$B$269,2,FALSE)</f>
        <v>PPOFEP</v>
      </c>
      <c r="B8175" s="68" t="str">
        <f>IF(ISNA(VLOOKUP(C8175,COA!$A$2:$B$340,2,FALSE)),"XXX",VLOOKUP(C8175,COA!$A$2:$B$340,2,FALSE))</f>
        <v>F51</v>
      </c>
      <c r="C8175" s="149" t="str">
        <f t="shared" si="256"/>
        <v>0022-1000-0036</v>
      </c>
      <c r="D8175" s="134" t="s">
        <v>460</v>
      </c>
      <c r="E8175" s="134" t="s">
        <v>409</v>
      </c>
      <c r="F8175" s="134" t="s">
        <v>461</v>
      </c>
      <c r="G8175" s="134" t="s">
        <v>1032</v>
      </c>
      <c r="H8175" s="134" t="s">
        <v>1023</v>
      </c>
      <c r="I8175" s="134" t="s">
        <v>2</v>
      </c>
      <c r="J8175" s="135">
        <v>-3696</v>
      </c>
      <c r="K8175" s="135">
        <v>-444.13000000000005</v>
      </c>
      <c r="L8175" s="135">
        <v>-444.13000000000005</v>
      </c>
      <c r="M8175" s="150" t="str">
        <f t="shared" si="255"/>
        <v>201601</v>
      </c>
    </row>
    <row r="8176" spans="1:13" x14ac:dyDescent="0.25">
      <c r="A8176" s="35" t="str">
        <f>VLOOKUP(B8176,ResCat!$A$2:$B$269,2,FALSE)</f>
        <v>PPOFEP</v>
      </c>
      <c r="B8176" s="68" t="str">
        <f>IF(ISNA(VLOOKUP(C8176,COA!$A$2:$B$340,2,FALSE)),"XXX",VLOOKUP(C8176,COA!$A$2:$B$340,2,FALSE))</f>
        <v>F51</v>
      </c>
      <c r="C8176" s="149" t="str">
        <f t="shared" si="256"/>
        <v>0022-1000-0036</v>
      </c>
      <c r="D8176" s="134" t="s">
        <v>460</v>
      </c>
      <c r="E8176" s="134" t="s">
        <v>409</v>
      </c>
      <c r="F8176" s="134" t="s">
        <v>461</v>
      </c>
      <c r="G8176" s="134" t="s">
        <v>367</v>
      </c>
      <c r="H8176" s="134" t="s">
        <v>1023</v>
      </c>
      <c r="I8176" s="134" t="s">
        <v>3</v>
      </c>
      <c r="J8176" s="135">
        <v>0</v>
      </c>
      <c r="K8176" s="135">
        <v>64.8</v>
      </c>
      <c r="L8176" s="135">
        <v>64.8</v>
      </c>
      <c r="M8176" s="150" t="str">
        <f t="shared" si="255"/>
        <v>201601</v>
      </c>
    </row>
    <row r="8177" spans="1:13" x14ac:dyDescent="0.25">
      <c r="A8177" s="35" t="str">
        <f>VLOOKUP(B8177,ResCat!$A$2:$B$269,2,FALSE)</f>
        <v>PPOFEP</v>
      </c>
      <c r="B8177" s="68" t="str">
        <f>IF(ISNA(VLOOKUP(C8177,COA!$A$2:$B$340,2,FALSE)),"XXX",VLOOKUP(C8177,COA!$A$2:$B$340,2,FALSE))</f>
        <v>F51</v>
      </c>
      <c r="C8177" s="149" t="str">
        <f t="shared" si="256"/>
        <v>0022-1000-0036</v>
      </c>
      <c r="D8177" s="134" t="s">
        <v>460</v>
      </c>
      <c r="E8177" s="134" t="s">
        <v>409</v>
      </c>
      <c r="F8177" s="134" t="s">
        <v>461</v>
      </c>
      <c r="G8177" s="134" t="s">
        <v>1037</v>
      </c>
      <c r="H8177" s="134" t="s">
        <v>1023</v>
      </c>
      <c r="I8177" s="134" t="s">
        <v>2</v>
      </c>
      <c r="J8177" s="135">
        <v>-2151</v>
      </c>
      <c r="K8177" s="135">
        <v>-570.54</v>
      </c>
      <c r="L8177" s="135">
        <v>-545.54</v>
      </c>
      <c r="M8177" s="150" t="str">
        <f t="shared" si="255"/>
        <v>201601</v>
      </c>
    </row>
    <row r="8178" spans="1:13" x14ac:dyDescent="0.25">
      <c r="A8178" s="35" t="str">
        <f>VLOOKUP(B8178,ResCat!$A$2:$B$269,2,FALSE)</f>
        <v>PPOFEP</v>
      </c>
      <c r="B8178" s="68" t="str">
        <f>IF(ISNA(VLOOKUP(C8178,COA!$A$2:$B$340,2,FALSE)),"XXX",VLOOKUP(C8178,COA!$A$2:$B$340,2,FALSE))</f>
        <v>F51</v>
      </c>
      <c r="C8178" s="149" t="str">
        <f t="shared" si="256"/>
        <v>0022-1000-0036</v>
      </c>
      <c r="D8178" s="134" t="s">
        <v>460</v>
      </c>
      <c r="E8178" s="134" t="s">
        <v>409</v>
      </c>
      <c r="F8178" s="134" t="s">
        <v>461</v>
      </c>
      <c r="G8178" s="134" t="s">
        <v>1035</v>
      </c>
      <c r="H8178" s="134" t="s">
        <v>1023</v>
      </c>
      <c r="I8178" s="134" t="s">
        <v>3</v>
      </c>
      <c r="J8178" s="135">
        <v>-162</v>
      </c>
      <c r="K8178" s="135">
        <v>-97.2</v>
      </c>
      <c r="L8178" s="135">
        <v>-97.2</v>
      </c>
      <c r="M8178" s="150" t="str">
        <f t="shared" si="255"/>
        <v>201601</v>
      </c>
    </row>
    <row r="8179" spans="1:13" x14ac:dyDescent="0.25">
      <c r="A8179" s="35" t="str">
        <f>VLOOKUP(B8179,ResCat!$A$2:$B$269,2,FALSE)</f>
        <v>PPOFEP</v>
      </c>
      <c r="B8179" s="68" t="str">
        <f>IF(ISNA(VLOOKUP(C8179,COA!$A$2:$B$340,2,FALSE)),"XXX",VLOOKUP(C8179,COA!$A$2:$B$340,2,FALSE))</f>
        <v>F51</v>
      </c>
      <c r="C8179" s="149" t="str">
        <f t="shared" si="256"/>
        <v>0022-1000-0036</v>
      </c>
      <c r="D8179" s="134" t="s">
        <v>460</v>
      </c>
      <c r="E8179" s="134" t="s">
        <v>409</v>
      </c>
      <c r="F8179" s="134" t="s">
        <v>461</v>
      </c>
      <c r="G8179" s="134" t="s">
        <v>1035</v>
      </c>
      <c r="H8179" s="134" t="s">
        <v>1023</v>
      </c>
      <c r="I8179" s="134" t="s">
        <v>2</v>
      </c>
      <c r="J8179" s="135">
        <v>-637.5</v>
      </c>
      <c r="K8179" s="135">
        <v>-78.03</v>
      </c>
      <c r="L8179" s="135">
        <v>-78.03</v>
      </c>
      <c r="M8179" s="150" t="str">
        <f t="shared" si="255"/>
        <v>201601</v>
      </c>
    </row>
    <row r="8180" spans="1:13" x14ac:dyDescent="0.25">
      <c r="A8180" s="35" t="str">
        <f>VLOOKUP(B8180,ResCat!$A$2:$B$269,2,FALSE)</f>
        <v>PPOFEP</v>
      </c>
      <c r="B8180" s="68" t="str">
        <f>IF(ISNA(VLOOKUP(C8180,COA!$A$2:$B$340,2,FALSE)),"XXX",VLOOKUP(C8180,COA!$A$2:$B$340,2,FALSE))</f>
        <v>F51</v>
      </c>
      <c r="C8180" s="149" t="str">
        <f t="shared" si="256"/>
        <v>0022-1000-0036</v>
      </c>
      <c r="D8180" s="134" t="s">
        <v>460</v>
      </c>
      <c r="E8180" s="134" t="s">
        <v>409</v>
      </c>
      <c r="F8180" s="134" t="s">
        <v>461</v>
      </c>
      <c r="G8180" s="134" t="s">
        <v>365</v>
      </c>
      <c r="H8180" s="134" t="s">
        <v>1023</v>
      </c>
      <c r="I8180" s="134" t="s">
        <v>2</v>
      </c>
      <c r="J8180" s="135">
        <v>-2228</v>
      </c>
      <c r="K8180" s="135">
        <v>-619.96</v>
      </c>
      <c r="L8180" s="135">
        <v>-619.96</v>
      </c>
      <c r="M8180" s="150" t="str">
        <f t="shared" si="255"/>
        <v>201601</v>
      </c>
    </row>
    <row r="8181" spans="1:13" x14ac:dyDescent="0.25">
      <c r="A8181" s="35" t="str">
        <f>VLOOKUP(B8181,ResCat!$A$2:$B$269,2,FALSE)</f>
        <v>PPOFEP</v>
      </c>
      <c r="B8181" s="68" t="str">
        <f>IF(ISNA(VLOOKUP(C8181,COA!$A$2:$B$340,2,FALSE)),"XXX",VLOOKUP(C8181,COA!$A$2:$B$340,2,FALSE))</f>
        <v>F51</v>
      </c>
      <c r="C8181" s="149" t="str">
        <f t="shared" si="256"/>
        <v>0022-1000-0036</v>
      </c>
      <c r="D8181" s="134" t="s">
        <v>460</v>
      </c>
      <c r="E8181" s="134" t="s">
        <v>409</v>
      </c>
      <c r="F8181" s="134" t="s">
        <v>461</v>
      </c>
      <c r="G8181" s="134" t="s">
        <v>344</v>
      </c>
      <c r="H8181" s="134" t="s">
        <v>1023</v>
      </c>
      <c r="I8181" s="134" t="s">
        <v>2</v>
      </c>
      <c r="J8181" s="135">
        <v>-1597</v>
      </c>
      <c r="K8181" s="135">
        <v>-405.15</v>
      </c>
      <c r="L8181" s="135">
        <v>-308.42</v>
      </c>
      <c r="M8181" s="150" t="str">
        <f t="shared" si="255"/>
        <v>201601</v>
      </c>
    </row>
    <row r="8182" spans="1:13" x14ac:dyDescent="0.25">
      <c r="A8182" s="35" t="str">
        <f>VLOOKUP(B8182,ResCat!$A$2:$B$269,2,FALSE)</f>
        <v>PPOFEP</v>
      </c>
      <c r="B8182" s="68" t="str">
        <f>IF(ISNA(VLOOKUP(C8182,COA!$A$2:$B$340,2,FALSE)),"XXX",VLOOKUP(C8182,COA!$A$2:$B$340,2,FALSE))</f>
        <v>F51</v>
      </c>
      <c r="C8182" s="149" t="str">
        <f t="shared" si="256"/>
        <v>0022-1000-0036</v>
      </c>
      <c r="D8182" s="134" t="s">
        <v>460</v>
      </c>
      <c r="E8182" s="134" t="s">
        <v>409</v>
      </c>
      <c r="F8182" s="134" t="s">
        <v>461</v>
      </c>
      <c r="G8182" s="134" t="s">
        <v>1030</v>
      </c>
      <c r="H8182" s="134" t="s">
        <v>1023</v>
      </c>
      <c r="I8182" s="134" t="s">
        <v>3</v>
      </c>
      <c r="J8182" s="135">
        <v>-2515</v>
      </c>
      <c r="K8182" s="135">
        <v>-1509</v>
      </c>
      <c r="L8182" s="135">
        <v>-1509</v>
      </c>
      <c r="M8182" s="150" t="str">
        <f t="shared" si="255"/>
        <v>201601</v>
      </c>
    </row>
    <row r="8183" spans="1:13" x14ac:dyDescent="0.25">
      <c r="A8183" s="35" t="str">
        <f>VLOOKUP(B8183,ResCat!$A$2:$B$269,2,FALSE)</f>
        <v>PPOFEP</v>
      </c>
      <c r="B8183" s="68" t="str">
        <f>IF(ISNA(VLOOKUP(C8183,COA!$A$2:$B$340,2,FALSE)),"XXX",VLOOKUP(C8183,COA!$A$2:$B$340,2,FALSE))</f>
        <v>F51</v>
      </c>
      <c r="C8183" s="149" t="str">
        <f t="shared" si="256"/>
        <v>0022-1000-0036</v>
      </c>
      <c r="D8183" s="134" t="s">
        <v>460</v>
      </c>
      <c r="E8183" s="134" t="s">
        <v>409</v>
      </c>
      <c r="F8183" s="134" t="s">
        <v>461</v>
      </c>
      <c r="G8183" s="134" t="s">
        <v>1030</v>
      </c>
      <c r="H8183" s="134" t="s">
        <v>1023</v>
      </c>
      <c r="I8183" s="134" t="s">
        <v>2</v>
      </c>
      <c r="J8183" s="135">
        <v>-2092.1799999999998</v>
      </c>
      <c r="K8183" s="135">
        <v>-563.43999999999994</v>
      </c>
      <c r="L8183" s="135">
        <v>-856.04</v>
      </c>
      <c r="M8183" s="150" t="str">
        <f t="shared" si="255"/>
        <v>201601</v>
      </c>
    </row>
    <row r="8184" spans="1:13" x14ac:dyDescent="0.25">
      <c r="A8184" s="35" t="str">
        <f>VLOOKUP(B8184,ResCat!$A$2:$B$269,2,FALSE)</f>
        <v>PPOFEP</v>
      </c>
      <c r="B8184" s="68" t="str">
        <f>IF(ISNA(VLOOKUP(C8184,COA!$A$2:$B$340,2,FALSE)),"XXX",VLOOKUP(C8184,COA!$A$2:$B$340,2,FALSE))</f>
        <v>F51</v>
      </c>
      <c r="C8184" s="149" t="str">
        <f t="shared" si="256"/>
        <v>0022-1000-0036</v>
      </c>
      <c r="D8184" s="134" t="s">
        <v>460</v>
      </c>
      <c r="E8184" s="134" t="s">
        <v>409</v>
      </c>
      <c r="F8184" s="134" t="s">
        <v>461</v>
      </c>
      <c r="G8184" s="134" t="s">
        <v>345</v>
      </c>
      <c r="H8184" s="134" t="s">
        <v>1023</v>
      </c>
      <c r="I8184" s="134" t="s">
        <v>3</v>
      </c>
      <c r="J8184" s="135">
        <v>-22</v>
      </c>
      <c r="K8184" s="135">
        <v>-10.32</v>
      </c>
      <c r="L8184" s="135">
        <v>-10.32</v>
      </c>
      <c r="M8184" s="150" t="str">
        <f t="shared" si="255"/>
        <v>201601</v>
      </c>
    </row>
    <row r="8185" spans="1:13" x14ac:dyDescent="0.25">
      <c r="A8185" s="35" t="str">
        <f>VLOOKUP(B8185,ResCat!$A$2:$B$269,2,FALSE)</f>
        <v>PPOFEP</v>
      </c>
      <c r="B8185" s="68" t="str">
        <f>IF(ISNA(VLOOKUP(C8185,COA!$A$2:$B$340,2,FALSE)),"XXX",VLOOKUP(C8185,COA!$A$2:$B$340,2,FALSE))</f>
        <v>F51</v>
      </c>
      <c r="C8185" s="149" t="str">
        <f t="shared" si="256"/>
        <v>0022-1000-0036</v>
      </c>
      <c r="D8185" s="134" t="s">
        <v>460</v>
      </c>
      <c r="E8185" s="134" t="s">
        <v>409</v>
      </c>
      <c r="F8185" s="134" t="s">
        <v>461</v>
      </c>
      <c r="G8185" s="134" t="s">
        <v>346</v>
      </c>
      <c r="H8185" s="134" t="s">
        <v>1023</v>
      </c>
      <c r="I8185" s="134" t="s">
        <v>3</v>
      </c>
      <c r="J8185" s="135">
        <v>9</v>
      </c>
      <c r="K8185" s="135">
        <v>0</v>
      </c>
      <c r="L8185" s="135">
        <v>0</v>
      </c>
      <c r="M8185" s="150" t="str">
        <f t="shared" si="255"/>
        <v>201601</v>
      </c>
    </row>
    <row r="8186" spans="1:13" x14ac:dyDescent="0.25">
      <c r="A8186" s="35" t="str">
        <f>VLOOKUP(B8186,ResCat!$A$2:$B$269,2,FALSE)</f>
        <v>PPOFEP</v>
      </c>
      <c r="B8186" s="68" t="str">
        <f>IF(ISNA(VLOOKUP(C8186,COA!$A$2:$B$340,2,FALSE)),"XXX",VLOOKUP(C8186,COA!$A$2:$B$340,2,FALSE))</f>
        <v>F51</v>
      </c>
      <c r="C8186" s="149" t="str">
        <f t="shared" si="256"/>
        <v>0022-1000-0036</v>
      </c>
      <c r="D8186" s="134" t="s">
        <v>460</v>
      </c>
      <c r="E8186" s="134" t="s">
        <v>409</v>
      </c>
      <c r="F8186" s="134" t="s">
        <v>461</v>
      </c>
      <c r="G8186" s="134" t="s">
        <v>346</v>
      </c>
      <c r="H8186" s="134" t="s">
        <v>1023</v>
      </c>
      <c r="I8186" s="134" t="s">
        <v>2</v>
      </c>
      <c r="J8186" s="135">
        <v>299</v>
      </c>
      <c r="K8186" s="135">
        <v>49.240000000000009</v>
      </c>
      <c r="L8186" s="135">
        <v>49.240000000000009</v>
      </c>
      <c r="M8186" s="150" t="str">
        <f t="shared" si="255"/>
        <v>201601</v>
      </c>
    </row>
    <row r="8187" spans="1:13" x14ac:dyDescent="0.25">
      <c r="A8187" s="35" t="str">
        <f>VLOOKUP(B8187,ResCat!$A$2:$B$269,2,FALSE)</f>
        <v>PPOFEP</v>
      </c>
      <c r="B8187" s="68" t="str">
        <f>IF(ISNA(VLOOKUP(C8187,COA!$A$2:$B$340,2,FALSE)),"XXX",VLOOKUP(C8187,COA!$A$2:$B$340,2,FALSE))</f>
        <v>F51</v>
      </c>
      <c r="C8187" s="149" t="str">
        <f t="shared" si="256"/>
        <v>0022-1000-0036</v>
      </c>
      <c r="D8187" s="134" t="s">
        <v>460</v>
      </c>
      <c r="E8187" s="134" t="s">
        <v>409</v>
      </c>
      <c r="F8187" s="134" t="s">
        <v>461</v>
      </c>
      <c r="G8187" s="134" t="s">
        <v>309</v>
      </c>
      <c r="H8187" s="134" t="s">
        <v>1023</v>
      </c>
      <c r="I8187" s="134" t="s">
        <v>3</v>
      </c>
      <c r="J8187" s="135">
        <v>36.11</v>
      </c>
      <c r="K8187" s="135">
        <v>76.31</v>
      </c>
      <c r="L8187" s="135">
        <v>67.17</v>
      </c>
      <c r="M8187" s="150" t="str">
        <f t="shared" si="255"/>
        <v>201601</v>
      </c>
    </row>
    <row r="8188" spans="1:13" x14ac:dyDescent="0.25">
      <c r="A8188" s="35" t="str">
        <f>VLOOKUP(B8188,ResCat!$A$2:$B$269,2,FALSE)</f>
        <v>PPOFEP</v>
      </c>
      <c r="B8188" s="68" t="str">
        <f>IF(ISNA(VLOOKUP(C8188,COA!$A$2:$B$340,2,FALSE)),"XXX",VLOOKUP(C8188,COA!$A$2:$B$340,2,FALSE))</f>
        <v>F51</v>
      </c>
      <c r="C8188" s="149" t="str">
        <f t="shared" si="256"/>
        <v>0022-1000-0036</v>
      </c>
      <c r="D8188" s="134" t="s">
        <v>460</v>
      </c>
      <c r="E8188" s="134" t="s">
        <v>409</v>
      </c>
      <c r="F8188" s="134" t="s">
        <v>461</v>
      </c>
      <c r="G8188" s="134" t="s">
        <v>309</v>
      </c>
      <c r="H8188" s="134" t="s">
        <v>1023</v>
      </c>
      <c r="I8188" s="134" t="s">
        <v>2</v>
      </c>
      <c r="J8188" s="135">
        <v>15678.699999999997</v>
      </c>
      <c r="K8188" s="135">
        <v>1703.58</v>
      </c>
      <c r="L8188" s="135">
        <v>1551.86</v>
      </c>
      <c r="M8188" s="150" t="str">
        <f t="shared" si="255"/>
        <v>201601</v>
      </c>
    </row>
    <row r="8189" spans="1:13" x14ac:dyDescent="0.25">
      <c r="A8189" s="35" t="str">
        <f>VLOOKUP(B8189,ResCat!$A$2:$B$269,2,FALSE)</f>
        <v>PPOFEP</v>
      </c>
      <c r="B8189" s="68" t="str">
        <f>IF(ISNA(VLOOKUP(C8189,COA!$A$2:$B$340,2,FALSE)),"XXX",VLOOKUP(C8189,COA!$A$2:$B$340,2,FALSE))</f>
        <v>F51</v>
      </c>
      <c r="C8189" s="149" t="str">
        <f t="shared" si="256"/>
        <v>0022-1000-0036</v>
      </c>
      <c r="D8189" s="134" t="s">
        <v>460</v>
      </c>
      <c r="E8189" s="134" t="s">
        <v>409</v>
      </c>
      <c r="F8189" s="134" t="s">
        <v>461</v>
      </c>
      <c r="G8189" s="134" t="s">
        <v>1026</v>
      </c>
      <c r="H8189" s="134" t="s">
        <v>1023</v>
      </c>
      <c r="I8189" s="134" t="s">
        <v>3</v>
      </c>
      <c r="J8189" s="135">
        <v>-2979.77</v>
      </c>
      <c r="K8189" s="135">
        <v>-796.93999999999994</v>
      </c>
      <c r="L8189" s="135">
        <v>-805.4799999999999</v>
      </c>
      <c r="M8189" s="150" t="str">
        <f t="shared" si="255"/>
        <v>201601</v>
      </c>
    </row>
    <row r="8190" spans="1:13" x14ac:dyDescent="0.25">
      <c r="A8190" s="35" t="str">
        <f>VLOOKUP(B8190,ResCat!$A$2:$B$269,2,FALSE)</f>
        <v>PPOFEP</v>
      </c>
      <c r="B8190" s="68" t="str">
        <f>IF(ISNA(VLOOKUP(C8190,COA!$A$2:$B$340,2,FALSE)),"XXX",VLOOKUP(C8190,COA!$A$2:$B$340,2,FALSE))</f>
        <v>F51</v>
      </c>
      <c r="C8190" s="149" t="str">
        <f t="shared" si="256"/>
        <v>0022-1000-0036</v>
      </c>
      <c r="D8190" s="134" t="s">
        <v>460</v>
      </c>
      <c r="E8190" s="134" t="s">
        <v>409</v>
      </c>
      <c r="F8190" s="134" t="s">
        <v>461</v>
      </c>
      <c r="G8190" s="134" t="s">
        <v>1026</v>
      </c>
      <c r="H8190" s="134" t="s">
        <v>1023</v>
      </c>
      <c r="I8190" s="134" t="s">
        <v>2</v>
      </c>
      <c r="J8190" s="135">
        <v>22476.649999999994</v>
      </c>
      <c r="K8190" s="135">
        <v>1036.3599999999997</v>
      </c>
      <c r="L8190" s="135">
        <v>951.35999999999967</v>
      </c>
      <c r="M8190" s="150" t="str">
        <f t="shared" si="255"/>
        <v>201601</v>
      </c>
    </row>
    <row r="8191" spans="1:13" x14ac:dyDescent="0.25">
      <c r="A8191" s="35" t="str">
        <f>VLOOKUP(B8191,ResCat!$A$2:$B$269,2,FALSE)</f>
        <v>PPOFEP</v>
      </c>
      <c r="B8191" s="68" t="str">
        <f>IF(ISNA(VLOOKUP(C8191,COA!$A$2:$B$340,2,FALSE)),"XXX",VLOOKUP(C8191,COA!$A$2:$B$340,2,FALSE))</f>
        <v>F51</v>
      </c>
      <c r="C8191" s="149" t="str">
        <f t="shared" si="256"/>
        <v>0022-1000-0036</v>
      </c>
      <c r="D8191" s="134" t="s">
        <v>460</v>
      </c>
      <c r="E8191" s="134" t="s">
        <v>409</v>
      </c>
      <c r="F8191" s="134" t="s">
        <v>461</v>
      </c>
      <c r="G8191" s="134" t="s">
        <v>362</v>
      </c>
      <c r="H8191" s="134" t="s">
        <v>1023</v>
      </c>
      <c r="I8191" s="134" t="s">
        <v>3</v>
      </c>
      <c r="J8191" s="135">
        <v>-4639.630000000001</v>
      </c>
      <c r="K8191" s="135">
        <v>-788.14</v>
      </c>
      <c r="L8191" s="135">
        <v>-697.06</v>
      </c>
      <c r="M8191" s="150" t="str">
        <f t="shared" si="255"/>
        <v>201601</v>
      </c>
    </row>
    <row r="8192" spans="1:13" x14ac:dyDescent="0.25">
      <c r="A8192" s="35" t="str">
        <f>VLOOKUP(B8192,ResCat!$A$2:$B$269,2,FALSE)</f>
        <v>PPOFEP</v>
      </c>
      <c r="B8192" s="68" t="str">
        <f>IF(ISNA(VLOOKUP(C8192,COA!$A$2:$B$340,2,FALSE)),"XXX",VLOOKUP(C8192,COA!$A$2:$B$340,2,FALSE))</f>
        <v>F51</v>
      </c>
      <c r="C8192" s="149" t="str">
        <f t="shared" si="256"/>
        <v>0022-1000-0036</v>
      </c>
      <c r="D8192" s="134" t="s">
        <v>460</v>
      </c>
      <c r="E8192" s="134" t="s">
        <v>409</v>
      </c>
      <c r="F8192" s="134" t="s">
        <v>461</v>
      </c>
      <c r="G8192" s="134" t="s">
        <v>362</v>
      </c>
      <c r="H8192" s="134" t="s">
        <v>1023</v>
      </c>
      <c r="I8192" s="134" t="s">
        <v>2</v>
      </c>
      <c r="J8192" s="135">
        <v>22272.98</v>
      </c>
      <c r="K8192" s="135">
        <v>1502.85</v>
      </c>
      <c r="L8192" s="135">
        <v>1315.79</v>
      </c>
      <c r="M8192" s="150" t="str">
        <f t="shared" si="255"/>
        <v>201601</v>
      </c>
    </row>
    <row r="8193" spans="1:13" x14ac:dyDescent="0.25">
      <c r="A8193" s="35" t="str">
        <f>VLOOKUP(B8193,ResCat!$A$2:$B$269,2,FALSE)</f>
        <v>PPOFEP</v>
      </c>
      <c r="B8193" s="68" t="str">
        <f>IF(ISNA(VLOOKUP(C8193,COA!$A$2:$B$340,2,FALSE)),"XXX",VLOOKUP(C8193,COA!$A$2:$B$340,2,FALSE))</f>
        <v>F51</v>
      </c>
      <c r="C8193" s="149" t="str">
        <f t="shared" si="256"/>
        <v>0022-1000-0036</v>
      </c>
      <c r="D8193" s="134" t="s">
        <v>460</v>
      </c>
      <c r="E8193" s="134" t="s">
        <v>409</v>
      </c>
      <c r="F8193" s="134" t="s">
        <v>461</v>
      </c>
      <c r="G8193" s="134" t="s">
        <v>1027</v>
      </c>
      <c r="H8193" s="134" t="s">
        <v>1023</v>
      </c>
      <c r="I8193" s="134" t="s">
        <v>3</v>
      </c>
      <c r="J8193" s="135">
        <v>2102.3000000000002</v>
      </c>
      <c r="K8193" s="135">
        <v>389.3</v>
      </c>
      <c r="L8193" s="135">
        <v>173.13</v>
      </c>
      <c r="M8193" s="150" t="str">
        <f t="shared" si="255"/>
        <v>201601</v>
      </c>
    </row>
    <row r="8194" spans="1:13" x14ac:dyDescent="0.25">
      <c r="A8194" s="35" t="str">
        <f>VLOOKUP(B8194,ResCat!$A$2:$B$269,2,FALSE)</f>
        <v>PPOFEP</v>
      </c>
      <c r="B8194" s="68" t="str">
        <f>IF(ISNA(VLOOKUP(C8194,COA!$A$2:$B$340,2,FALSE)),"XXX",VLOOKUP(C8194,COA!$A$2:$B$340,2,FALSE))</f>
        <v>F51</v>
      </c>
      <c r="C8194" s="149" t="str">
        <f t="shared" si="256"/>
        <v>0022-1000-0036</v>
      </c>
      <c r="D8194" s="134" t="s">
        <v>460</v>
      </c>
      <c r="E8194" s="134" t="s">
        <v>409</v>
      </c>
      <c r="F8194" s="134" t="s">
        <v>461</v>
      </c>
      <c r="G8194" s="134" t="s">
        <v>1027</v>
      </c>
      <c r="H8194" s="134" t="s">
        <v>1023</v>
      </c>
      <c r="I8194" s="134" t="s">
        <v>2</v>
      </c>
      <c r="J8194" s="135">
        <v>6906</v>
      </c>
      <c r="K8194" s="135">
        <v>-1914.79</v>
      </c>
      <c r="L8194" s="135">
        <v>-1439.72</v>
      </c>
      <c r="M8194" s="150" t="str">
        <f t="shared" si="255"/>
        <v>201601</v>
      </c>
    </row>
    <row r="8195" spans="1:13" x14ac:dyDescent="0.25">
      <c r="A8195" s="35" t="str">
        <f>VLOOKUP(B8195,ResCat!$A$2:$B$269,2,FALSE)</f>
        <v>PPOFEP</v>
      </c>
      <c r="B8195" s="68" t="str">
        <f>IF(ISNA(VLOOKUP(C8195,COA!$A$2:$B$340,2,FALSE)),"XXX",VLOOKUP(C8195,COA!$A$2:$B$340,2,FALSE))</f>
        <v>F51</v>
      </c>
      <c r="C8195" s="149" t="str">
        <f t="shared" si="256"/>
        <v>0022-1000-0036</v>
      </c>
      <c r="D8195" s="134" t="s">
        <v>460</v>
      </c>
      <c r="E8195" s="134" t="s">
        <v>409</v>
      </c>
      <c r="F8195" s="134" t="s">
        <v>461</v>
      </c>
      <c r="G8195" s="134" t="s">
        <v>1028</v>
      </c>
      <c r="H8195" s="134" t="s">
        <v>1023</v>
      </c>
      <c r="I8195" s="134" t="s">
        <v>3</v>
      </c>
      <c r="J8195" s="135">
        <v>-1084.3200000000002</v>
      </c>
      <c r="K8195" s="135">
        <v>-906.12999999999988</v>
      </c>
      <c r="L8195" s="135">
        <v>-865.90999999999985</v>
      </c>
      <c r="M8195" s="150" t="str">
        <f t="shared" si="255"/>
        <v>201601</v>
      </c>
    </row>
    <row r="8196" spans="1:13" x14ac:dyDescent="0.25">
      <c r="A8196" s="35" t="str">
        <f>VLOOKUP(B8196,ResCat!$A$2:$B$269,2,FALSE)</f>
        <v>PPOFEP</v>
      </c>
      <c r="B8196" s="68" t="str">
        <f>IF(ISNA(VLOOKUP(C8196,COA!$A$2:$B$340,2,FALSE)),"XXX",VLOOKUP(C8196,COA!$A$2:$B$340,2,FALSE))</f>
        <v>F51</v>
      </c>
      <c r="C8196" s="149" t="str">
        <f t="shared" si="256"/>
        <v>0022-1000-0036</v>
      </c>
      <c r="D8196" s="134" t="s">
        <v>460</v>
      </c>
      <c r="E8196" s="134" t="s">
        <v>409</v>
      </c>
      <c r="F8196" s="134" t="s">
        <v>461</v>
      </c>
      <c r="G8196" s="134" t="s">
        <v>1028</v>
      </c>
      <c r="H8196" s="134" t="s">
        <v>1023</v>
      </c>
      <c r="I8196" s="134" t="s">
        <v>2</v>
      </c>
      <c r="J8196" s="135">
        <v>-1431.52</v>
      </c>
      <c r="K8196" s="135">
        <v>-511.84000000000003</v>
      </c>
      <c r="L8196" s="135">
        <v>-163.24999999999997</v>
      </c>
      <c r="M8196" s="150" t="str">
        <f t="shared" ref="M8196:M8259" si="257">IF(G8196&lt;$M$1,$M$1,G8196)</f>
        <v>201601</v>
      </c>
    </row>
    <row r="8197" spans="1:13" x14ac:dyDescent="0.25">
      <c r="A8197" s="35" t="str">
        <f>VLOOKUP(B8197,ResCat!$A$2:$B$269,2,FALSE)</f>
        <v>PPOFEP</v>
      </c>
      <c r="B8197" s="68" t="str">
        <f>IF(ISNA(VLOOKUP(C8197,COA!$A$2:$B$340,2,FALSE)),"XXX",VLOOKUP(C8197,COA!$A$2:$B$340,2,FALSE))</f>
        <v>F51</v>
      </c>
      <c r="C8197" s="149" t="str">
        <f t="shared" ref="C8197:C8260" si="258">D8197&amp;"-"&amp;E8197&amp;"-"&amp;F8197</f>
        <v>0022-1000-0036</v>
      </c>
      <c r="D8197" s="134" t="s">
        <v>460</v>
      </c>
      <c r="E8197" s="134" t="s">
        <v>409</v>
      </c>
      <c r="F8197" s="134" t="s">
        <v>461</v>
      </c>
      <c r="G8197" s="134" t="s">
        <v>363</v>
      </c>
      <c r="H8197" s="134" t="s">
        <v>1023</v>
      </c>
      <c r="I8197" s="134" t="s">
        <v>3</v>
      </c>
      <c r="J8197" s="135">
        <v>-16634.11</v>
      </c>
      <c r="K8197" s="135">
        <v>-4369.0900000000011</v>
      </c>
      <c r="L8197" s="135">
        <v>-4268.8700000000008</v>
      </c>
      <c r="M8197" s="150" t="str">
        <f t="shared" si="257"/>
        <v>201601</v>
      </c>
    </row>
    <row r="8198" spans="1:13" x14ac:dyDescent="0.25">
      <c r="A8198" s="35" t="str">
        <f>VLOOKUP(B8198,ResCat!$A$2:$B$269,2,FALSE)</f>
        <v>PPOFEP</v>
      </c>
      <c r="B8198" s="68" t="str">
        <f>IF(ISNA(VLOOKUP(C8198,COA!$A$2:$B$340,2,FALSE)),"XXX",VLOOKUP(C8198,COA!$A$2:$B$340,2,FALSE))</f>
        <v>F51</v>
      </c>
      <c r="C8198" s="149" t="str">
        <f t="shared" si="258"/>
        <v>0022-1000-0036</v>
      </c>
      <c r="D8198" s="134" t="s">
        <v>460</v>
      </c>
      <c r="E8198" s="134" t="s">
        <v>409</v>
      </c>
      <c r="F8198" s="134" t="s">
        <v>461</v>
      </c>
      <c r="G8198" s="134" t="s">
        <v>363</v>
      </c>
      <c r="H8198" s="134" t="s">
        <v>1023</v>
      </c>
      <c r="I8198" s="134" t="s">
        <v>2</v>
      </c>
      <c r="J8198" s="135">
        <v>7097.43</v>
      </c>
      <c r="K8198" s="135">
        <v>-2402.98</v>
      </c>
      <c r="L8198" s="135">
        <v>-2667.0299999999997</v>
      </c>
      <c r="M8198" s="150" t="str">
        <f t="shared" si="257"/>
        <v>201601</v>
      </c>
    </row>
    <row r="8199" spans="1:13" x14ac:dyDescent="0.25">
      <c r="A8199" s="35" t="str">
        <f>VLOOKUP(B8199,ResCat!$A$2:$B$269,2,FALSE)</f>
        <v>PPOFEP</v>
      </c>
      <c r="B8199" s="68" t="str">
        <f>IF(ISNA(VLOOKUP(C8199,COA!$A$2:$B$340,2,FALSE)),"XXX",VLOOKUP(C8199,COA!$A$2:$B$340,2,FALSE))</f>
        <v>F51</v>
      </c>
      <c r="C8199" s="149" t="str">
        <f t="shared" si="258"/>
        <v>0022-1000-0036</v>
      </c>
      <c r="D8199" s="134" t="s">
        <v>460</v>
      </c>
      <c r="E8199" s="134" t="s">
        <v>409</v>
      </c>
      <c r="F8199" s="134" t="s">
        <v>461</v>
      </c>
      <c r="G8199" s="134" t="s">
        <v>1029</v>
      </c>
      <c r="H8199" s="134" t="s">
        <v>1023</v>
      </c>
      <c r="I8199" s="134" t="s">
        <v>3</v>
      </c>
      <c r="J8199" s="135">
        <v>-2235.29</v>
      </c>
      <c r="K8199" s="135">
        <v>-1350.7300000000002</v>
      </c>
      <c r="L8199" s="135">
        <v>-1267.0500000000002</v>
      </c>
      <c r="M8199" s="150" t="str">
        <f t="shared" si="257"/>
        <v>201601</v>
      </c>
    </row>
    <row r="8200" spans="1:13" x14ac:dyDescent="0.25">
      <c r="A8200" s="35" t="str">
        <f>VLOOKUP(B8200,ResCat!$A$2:$B$269,2,FALSE)</f>
        <v>PPOFEP</v>
      </c>
      <c r="B8200" s="68" t="str">
        <f>IF(ISNA(VLOOKUP(C8200,COA!$A$2:$B$340,2,FALSE)),"XXX",VLOOKUP(C8200,COA!$A$2:$B$340,2,FALSE))</f>
        <v>F51</v>
      </c>
      <c r="C8200" s="149" t="str">
        <f t="shared" si="258"/>
        <v>0022-1000-0036</v>
      </c>
      <c r="D8200" s="134" t="s">
        <v>460</v>
      </c>
      <c r="E8200" s="134" t="s">
        <v>409</v>
      </c>
      <c r="F8200" s="134" t="s">
        <v>461</v>
      </c>
      <c r="G8200" s="134" t="s">
        <v>1029</v>
      </c>
      <c r="H8200" s="134" t="s">
        <v>1023</v>
      </c>
      <c r="I8200" s="134" t="s">
        <v>368</v>
      </c>
      <c r="J8200" s="135">
        <v>-2380</v>
      </c>
      <c r="K8200" s="135">
        <v>-1156</v>
      </c>
      <c r="L8200" s="135">
        <v>-1156</v>
      </c>
      <c r="M8200" s="150" t="str">
        <f t="shared" si="257"/>
        <v>201601</v>
      </c>
    </row>
    <row r="8201" spans="1:13" x14ac:dyDescent="0.25">
      <c r="A8201" s="35" t="str">
        <f>VLOOKUP(B8201,ResCat!$A$2:$B$269,2,FALSE)</f>
        <v>PPOFEP</v>
      </c>
      <c r="B8201" s="68" t="str">
        <f>IF(ISNA(VLOOKUP(C8201,COA!$A$2:$B$340,2,FALSE)),"XXX",VLOOKUP(C8201,COA!$A$2:$B$340,2,FALSE))</f>
        <v>F51</v>
      </c>
      <c r="C8201" s="149" t="str">
        <f t="shared" si="258"/>
        <v>0022-1000-0036</v>
      </c>
      <c r="D8201" s="134" t="s">
        <v>460</v>
      </c>
      <c r="E8201" s="134" t="s">
        <v>409</v>
      </c>
      <c r="F8201" s="134" t="s">
        <v>461</v>
      </c>
      <c r="G8201" s="134" t="s">
        <v>1029</v>
      </c>
      <c r="H8201" s="134" t="s">
        <v>1023</v>
      </c>
      <c r="I8201" s="134" t="s">
        <v>2</v>
      </c>
      <c r="J8201" s="135">
        <v>-6389</v>
      </c>
      <c r="K8201" s="135">
        <v>-3938.2999999999993</v>
      </c>
      <c r="L8201" s="135">
        <v>-3710.6899999999996</v>
      </c>
      <c r="M8201" s="150" t="str">
        <f t="shared" si="257"/>
        <v>201601</v>
      </c>
    </row>
    <row r="8202" spans="1:13" x14ac:dyDescent="0.25">
      <c r="A8202" s="35" t="str">
        <f>VLOOKUP(B8202,ResCat!$A$2:$B$269,2,FALSE)</f>
        <v>PPOFEP</v>
      </c>
      <c r="B8202" s="68" t="str">
        <f>IF(ISNA(VLOOKUP(C8202,COA!$A$2:$B$340,2,FALSE)),"XXX",VLOOKUP(C8202,COA!$A$2:$B$340,2,FALSE))</f>
        <v>F51</v>
      </c>
      <c r="C8202" s="149" t="str">
        <f t="shared" si="258"/>
        <v>0022-1000-0036</v>
      </c>
      <c r="D8202" s="134" t="s">
        <v>460</v>
      </c>
      <c r="E8202" s="134" t="s">
        <v>409</v>
      </c>
      <c r="F8202" s="134" t="s">
        <v>461</v>
      </c>
      <c r="G8202" s="134" t="s">
        <v>349</v>
      </c>
      <c r="H8202" s="134" t="s">
        <v>1023</v>
      </c>
      <c r="I8202" s="134" t="s">
        <v>3</v>
      </c>
      <c r="J8202" s="135">
        <v>-9212.9599999999991</v>
      </c>
      <c r="K8202" s="135">
        <v>-4091</v>
      </c>
      <c r="L8202" s="135">
        <v>-3618.5699999999997</v>
      </c>
      <c r="M8202" s="150" t="str">
        <f t="shared" si="257"/>
        <v>201601</v>
      </c>
    </row>
    <row r="8203" spans="1:13" x14ac:dyDescent="0.25">
      <c r="A8203" s="35" t="str">
        <f>VLOOKUP(B8203,ResCat!$A$2:$B$269,2,FALSE)</f>
        <v>PPOFEP</v>
      </c>
      <c r="B8203" s="68" t="str">
        <f>IF(ISNA(VLOOKUP(C8203,COA!$A$2:$B$340,2,FALSE)),"XXX",VLOOKUP(C8203,COA!$A$2:$B$340,2,FALSE))</f>
        <v>F51</v>
      </c>
      <c r="C8203" s="149" t="str">
        <f t="shared" si="258"/>
        <v>0022-1000-0036</v>
      </c>
      <c r="D8203" s="134" t="s">
        <v>460</v>
      </c>
      <c r="E8203" s="134" t="s">
        <v>409</v>
      </c>
      <c r="F8203" s="134" t="s">
        <v>461</v>
      </c>
      <c r="G8203" s="134" t="s">
        <v>349</v>
      </c>
      <c r="H8203" s="134" t="s">
        <v>1023</v>
      </c>
      <c r="I8203" s="134" t="s">
        <v>2</v>
      </c>
      <c r="J8203" s="135">
        <v>1435.9799999999996</v>
      </c>
      <c r="K8203" s="135">
        <v>-395.41999999999985</v>
      </c>
      <c r="L8203" s="135">
        <v>-123.52999999999986</v>
      </c>
      <c r="M8203" s="150" t="str">
        <f t="shared" si="257"/>
        <v>201601</v>
      </c>
    </row>
    <row r="8204" spans="1:13" x14ac:dyDescent="0.25">
      <c r="A8204" s="35" t="str">
        <f>VLOOKUP(B8204,ResCat!$A$2:$B$269,2,FALSE)</f>
        <v>PPOFEP</v>
      </c>
      <c r="B8204" s="68" t="str">
        <f>IF(ISNA(VLOOKUP(C8204,COA!$A$2:$B$340,2,FALSE)),"XXX",VLOOKUP(C8204,COA!$A$2:$B$340,2,FALSE))</f>
        <v>F51</v>
      </c>
      <c r="C8204" s="149" t="str">
        <f t="shared" si="258"/>
        <v>0022-1000-0036</v>
      </c>
      <c r="D8204" s="134" t="s">
        <v>460</v>
      </c>
      <c r="E8204" s="134" t="s">
        <v>409</v>
      </c>
      <c r="F8204" s="134" t="s">
        <v>461</v>
      </c>
      <c r="G8204" s="134" t="s">
        <v>350</v>
      </c>
      <c r="H8204" s="134" t="s">
        <v>1023</v>
      </c>
      <c r="I8204" s="134" t="s">
        <v>3</v>
      </c>
      <c r="J8204" s="135">
        <v>-8683.81</v>
      </c>
      <c r="K8204" s="135">
        <v>-4648.7999999999993</v>
      </c>
      <c r="L8204" s="135">
        <v>-4565.9400000000005</v>
      </c>
      <c r="M8204" s="150" t="str">
        <f t="shared" si="257"/>
        <v>201601</v>
      </c>
    </row>
    <row r="8205" spans="1:13" x14ac:dyDescent="0.25">
      <c r="A8205" s="35" t="str">
        <f>VLOOKUP(B8205,ResCat!$A$2:$B$269,2,FALSE)</f>
        <v>PPOFEP</v>
      </c>
      <c r="B8205" s="68" t="str">
        <f>IF(ISNA(VLOOKUP(C8205,COA!$A$2:$B$340,2,FALSE)),"XXX",VLOOKUP(C8205,COA!$A$2:$B$340,2,FALSE))</f>
        <v>F51</v>
      </c>
      <c r="C8205" s="149" t="str">
        <f t="shared" si="258"/>
        <v>0022-1000-0036</v>
      </c>
      <c r="D8205" s="134" t="s">
        <v>460</v>
      </c>
      <c r="E8205" s="134" t="s">
        <v>409</v>
      </c>
      <c r="F8205" s="134" t="s">
        <v>461</v>
      </c>
      <c r="G8205" s="134" t="s">
        <v>350</v>
      </c>
      <c r="H8205" s="134" t="s">
        <v>1023</v>
      </c>
      <c r="I8205" s="134" t="s">
        <v>2</v>
      </c>
      <c r="J8205" s="135">
        <v>5666.3700000000044</v>
      </c>
      <c r="K8205" s="135">
        <v>-2039.3299999999995</v>
      </c>
      <c r="L8205" s="135">
        <v>-2019.1699999999996</v>
      </c>
      <c r="M8205" s="150" t="str">
        <f t="shared" si="257"/>
        <v>201601</v>
      </c>
    </row>
    <row r="8206" spans="1:13" x14ac:dyDescent="0.25">
      <c r="A8206" s="35" t="str">
        <f>VLOOKUP(B8206,ResCat!$A$2:$B$269,2,FALSE)</f>
        <v>PPOFEP</v>
      </c>
      <c r="B8206" s="68" t="str">
        <f>IF(ISNA(VLOOKUP(C8206,COA!$A$2:$B$340,2,FALSE)),"XXX",VLOOKUP(C8206,COA!$A$2:$B$340,2,FALSE))</f>
        <v>F51</v>
      </c>
      <c r="C8206" s="149" t="str">
        <f t="shared" si="258"/>
        <v>0022-1000-0036</v>
      </c>
      <c r="D8206" s="134" t="s">
        <v>460</v>
      </c>
      <c r="E8206" s="134" t="s">
        <v>409</v>
      </c>
      <c r="F8206" s="134" t="s">
        <v>461</v>
      </c>
      <c r="G8206" s="134" t="s">
        <v>359</v>
      </c>
      <c r="H8206" s="134" t="s">
        <v>1023</v>
      </c>
      <c r="I8206" s="134" t="s">
        <v>3</v>
      </c>
      <c r="J8206" s="135">
        <v>-14168.439999999997</v>
      </c>
      <c r="K8206" s="135">
        <v>-2164.4299999999985</v>
      </c>
      <c r="L8206" s="135">
        <v>-1946.2899999999986</v>
      </c>
      <c r="M8206" s="150" t="str">
        <f t="shared" si="257"/>
        <v>201601</v>
      </c>
    </row>
    <row r="8207" spans="1:13" x14ac:dyDescent="0.25">
      <c r="A8207" s="35" t="str">
        <f>VLOOKUP(B8207,ResCat!$A$2:$B$269,2,FALSE)</f>
        <v>PPOFEP</v>
      </c>
      <c r="B8207" s="68" t="str">
        <f>IF(ISNA(VLOOKUP(C8207,COA!$A$2:$B$340,2,FALSE)),"XXX",VLOOKUP(C8207,COA!$A$2:$B$340,2,FALSE))</f>
        <v>F51</v>
      </c>
      <c r="C8207" s="149" t="str">
        <f t="shared" si="258"/>
        <v>0022-1000-0036</v>
      </c>
      <c r="D8207" s="134" t="s">
        <v>460</v>
      </c>
      <c r="E8207" s="134" t="s">
        <v>409</v>
      </c>
      <c r="F8207" s="134" t="s">
        <v>461</v>
      </c>
      <c r="G8207" s="134" t="s">
        <v>359</v>
      </c>
      <c r="H8207" s="134" t="s">
        <v>1023</v>
      </c>
      <c r="I8207" s="134" t="s">
        <v>368</v>
      </c>
      <c r="J8207" s="135">
        <v>-1824.12</v>
      </c>
      <c r="K8207" s="135">
        <v>-33</v>
      </c>
      <c r="L8207" s="135">
        <v>-8</v>
      </c>
      <c r="M8207" s="150" t="str">
        <f t="shared" si="257"/>
        <v>201601</v>
      </c>
    </row>
    <row r="8208" spans="1:13" x14ac:dyDescent="0.25">
      <c r="A8208" s="35" t="str">
        <f>VLOOKUP(B8208,ResCat!$A$2:$B$269,2,FALSE)</f>
        <v>PPOFEP</v>
      </c>
      <c r="B8208" s="68" t="str">
        <f>IF(ISNA(VLOOKUP(C8208,COA!$A$2:$B$340,2,FALSE)),"XXX",VLOOKUP(C8208,COA!$A$2:$B$340,2,FALSE))</f>
        <v>F51</v>
      </c>
      <c r="C8208" s="149" t="str">
        <f t="shared" si="258"/>
        <v>0022-1000-0036</v>
      </c>
      <c r="D8208" s="134" t="s">
        <v>460</v>
      </c>
      <c r="E8208" s="134" t="s">
        <v>409</v>
      </c>
      <c r="F8208" s="134" t="s">
        <v>461</v>
      </c>
      <c r="G8208" s="134" t="s">
        <v>359</v>
      </c>
      <c r="H8208" s="134" t="s">
        <v>1023</v>
      </c>
      <c r="I8208" s="134" t="s">
        <v>2</v>
      </c>
      <c r="J8208" s="135">
        <v>-82135.349999999991</v>
      </c>
      <c r="K8208" s="135">
        <v>-21591.219999999998</v>
      </c>
      <c r="L8208" s="135">
        <v>-21356.070000000011</v>
      </c>
      <c r="M8208" s="150" t="str">
        <f t="shared" si="257"/>
        <v>201601</v>
      </c>
    </row>
    <row r="8209" spans="1:13" x14ac:dyDescent="0.25">
      <c r="A8209" s="35" t="str">
        <f>VLOOKUP(B8209,ResCat!$A$2:$B$269,2,FALSE)</f>
        <v>PPOFEP</v>
      </c>
      <c r="B8209" s="68" t="str">
        <f>IF(ISNA(VLOOKUP(C8209,COA!$A$2:$B$340,2,FALSE)),"XXX",VLOOKUP(C8209,COA!$A$2:$B$340,2,FALSE))</f>
        <v>F51</v>
      </c>
      <c r="C8209" s="149" t="str">
        <f t="shared" si="258"/>
        <v>0022-1000-0036</v>
      </c>
      <c r="D8209" s="134" t="s">
        <v>460</v>
      </c>
      <c r="E8209" s="134" t="s">
        <v>409</v>
      </c>
      <c r="F8209" s="134" t="s">
        <v>461</v>
      </c>
      <c r="G8209" s="134" t="s">
        <v>354</v>
      </c>
      <c r="H8209" s="134" t="s">
        <v>1023</v>
      </c>
      <c r="I8209" s="134" t="s">
        <v>3</v>
      </c>
      <c r="J8209" s="135">
        <v>-10357.870000000003</v>
      </c>
      <c r="K8209" s="135">
        <v>-5218.2299999999977</v>
      </c>
      <c r="L8209" s="135">
        <v>-4836.829999999999</v>
      </c>
      <c r="M8209" s="150" t="str">
        <f t="shared" si="257"/>
        <v>201601</v>
      </c>
    </row>
    <row r="8210" spans="1:13" x14ac:dyDescent="0.25">
      <c r="A8210" s="35" t="str">
        <f>VLOOKUP(B8210,ResCat!$A$2:$B$269,2,FALSE)</f>
        <v>PPOFEP</v>
      </c>
      <c r="B8210" s="68" t="str">
        <f>IF(ISNA(VLOOKUP(C8210,COA!$A$2:$B$340,2,FALSE)),"XXX",VLOOKUP(C8210,COA!$A$2:$B$340,2,FALSE))</f>
        <v>F51</v>
      </c>
      <c r="C8210" s="149" t="str">
        <f t="shared" si="258"/>
        <v>0022-1000-0036</v>
      </c>
      <c r="D8210" s="134" t="s">
        <v>460</v>
      </c>
      <c r="E8210" s="134" t="s">
        <v>409</v>
      </c>
      <c r="F8210" s="134" t="s">
        <v>461</v>
      </c>
      <c r="G8210" s="134" t="s">
        <v>354</v>
      </c>
      <c r="H8210" s="134" t="s">
        <v>1023</v>
      </c>
      <c r="I8210" s="134" t="s">
        <v>2</v>
      </c>
      <c r="J8210" s="135">
        <v>-27099.760000000002</v>
      </c>
      <c r="K8210" s="135">
        <v>-15480.980000000003</v>
      </c>
      <c r="L8210" s="135">
        <v>-15514.250000000005</v>
      </c>
      <c r="M8210" s="150" t="str">
        <f t="shared" si="257"/>
        <v>201601</v>
      </c>
    </row>
    <row r="8211" spans="1:13" x14ac:dyDescent="0.25">
      <c r="A8211" s="35" t="str">
        <f>VLOOKUP(B8211,ResCat!$A$2:$B$269,2,FALSE)</f>
        <v>PPOFEP</v>
      </c>
      <c r="B8211" s="68" t="str">
        <f>IF(ISNA(VLOOKUP(C8211,COA!$A$2:$B$340,2,FALSE)),"XXX",VLOOKUP(C8211,COA!$A$2:$B$340,2,FALSE))</f>
        <v>F51</v>
      </c>
      <c r="C8211" s="149" t="str">
        <f t="shared" si="258"/>
        <v>0022-1000-0036</v>
      </c>
      <c r="D8211" s="134" t="s">
        <v>460</v>
      </c>
      <c r="E8211" s="134" t="s">
        <v>409</v>
      </c>
      <c r="F8211" s="134" t="s">
        <v>461</v>
      </c>
      <c r="G8211" s="134" t="s">
        <v>366</v>
      </c>
      <c r="H8211" s="134" t="s">
        <v>1023</v>
      </c>
      <c r="I8211" s="134" t="s">
        <v>3</v>
      </c>
      <c r="J8211" s="135">
        <v>-8406.7000000000007</v>
      </c>
      <c r="K8211" s="135">
        <v>-6435.8199999999961</v>
      </c>
      <c r="L8211" s="135">
        <v>-6372.0799999999963</v>
      </c>
      <c r="M8211" s="150" t="str">
        <f t="shared" si="257"/>
        <v>201601</v>
      </c>
    </row>
    <row r="8212" spans="1:13" x14ac:dyDescent="0.25">
      <c r="A8212" s="35" t="str">
        <f>VLOOKUP(B8212,ResCat!$A$2:$B$269,2,FALSE)</f>
        <v>PPOFEP</v>
      </c>
      <c r="B8212" s="68" t="str">
        <f>IF(ISNA(VLOOKUP(C8212,COA!$A$2:$B$340,2,FALSE)),"XXX",VLOOKUP(C8212,COA!$A$2:$B$340,2,FALSE))</f>
        <v>F51</v>
      </c>
      <c r="C8212" s="149" t="str">
        <f t="shared" si="258"/>
        <v>0022-1000-0036</v>
      </c>
      <c r="D8212" s="134" t="s">
        <v>460</v>
      </c>
      <c r="E8212" s="134" t="s">
        <v>409</v>
      </c>
      <c r="F8212" s="134" t="s">
        <v>461</v>
      </c>
      <c r="G8212" s="134" t="s">
        <v>366</v>
      </c>
      <c r="H8212" s="134" t="s">
        <v>1023</v>
      </c>
      <c r="I8212" s="134" t="s">
        <v>368</v>
      </c>
      <c r="J8212" s="135">
        <v>-595</v>
      </c>
      <c r="K8212" s="135">
        <v>-241</v>
      </c>
      <c r="L8212" s="135">
        <v>-168.7</v>
      </c>
      <c r="M8212" s="150" t="str">
        <f t="shared" si="257"/>
        <v>201601</v>
      </c>
    </row>
    <row r="8213" spans="1:13" x14ac:dyDescent="0.25">
      <c r="A8213" s="35" t="str">
        <f>VLOOKUP(B8213,ResCat!$A$2:$B$269,2,FALSE)</f>
        <v>PPOFEP</v>
      </c>
      <c r="B8213" s="68" t="str">
        <f>IF(ISNA(VLOOKUP(C8213,COA!$A$2:$B$340,2,FALSE)),"XXX",VLOOKUP(C8213,COA!$A$2:$B$340,2,FALSE))</f>
        <v>F51</v>
      </c>
      <c r="C8213" s="149" t="str">
        <f t="shared" si="258"/>
        <v>0022-1000-0036</v>
      </c>
      <c r="D8213" s="134" t="s">
        <v>460</v>
      </c>
      <c r="E8213" s="134" t="s">
        <v>409</v>
      </c>
      <c r="F8213" s="134" t="s">
        <v>461</v>
      </c>
      <c r="G8213" s="134" t="s">
        <v>366</v>
      </c>
      <c r="H8213" s="134" t="s">
        <v>1023</v>
      </c>
      <c r="I8213" s="134" t="s">
        <v>2</v>
      </c>
      <c r="J8213" s="135">
        <v>-22743.460000000003</v>
      </c>
      <c r="K8213" s="135">
        <v>-8125.7599999999993</v>
      </c>
      <c r="L8213" s="135">
        <v>-7310.9599999999991</v>
      </c>
      <c r="M8213" s="150" t="str">
        <f t="shared" si="257"/>
        <v>201601</v>
      </c>
    </row>
    <row r="8214" spans="1:13" x14ac:dyDescent="0.25">
      <c r="A8214" s="35" t="str">
        <f>VLOOKUP(B8214,ResCat!$A$2:$B$269,2,FALSE)</f>
        <v>PPOFEP</v>
      </c>
      <c r="B8214" s="68" t="str">
        <f>IF(ISNA(VLOOKUP(C8214,COA!$A$2:$B$340,2,FALSE)),"XXX",VLOOKUP(C8214,COA!$A$2:$B$340,2,FALSE))</f>
        <v>F51</v>
      </c>
      <c r="C8214" s="149" t="str">
        <f t="shared" si="258"/>
        <v>0022-1000-0036</v>
      </c>
      <c r="D8214" s="134" t="s">
        <v>460</v>
      </c>
      <c r="E8214" s="134" t="s">
        <v>409</v>
      </c>
      <c r="F8214" s="134" t="s">
        <v>461</v>
      </c>
      <c r="G8214" s="134" t="s">
        <v>337</v>
      </c>
      <c r="H8214" s="134" t="s">
        <v>1023</v>
      </c>
      <c r="I8214" s="134" t="s">
        <v>3</v>
      </c>
      <c r="J8214" s="135">
        <v>19465.11</v>
      </c>
      <c r="K8214" s="135">
        <v>7989.5</v>
      </c>
      <c r="L8214" s="135">
        <v>7224.67</v>
      </c>
      <c r="M8214" s="150" t="str">
        <f t="shared" si="257"/>
        <v>201601</v>
      </c>
    </row>
    <row r="8215" spans="1:13" x14ac:dyDescent="0.25">
      <c r="A8215" s="35" t="str">
        <f>VLOOKUP(B8215,ResCat!$A$2:$B$269,2,FALSE)</f>
        <v>PPOFEP</v>
      </c>
      <c r="B8215" s="68" t="str">
        <f>IF(ISNA(VLOOKUP(C8215,COA!$A$2:$B$340,2,FALSE)),"XXX",VLOOKUP(C8215,COA!$A$2:$B$340,2,FALSE))</f>
        <v>F51</v>
      </c>
      <c r="C8215" s="149" t="str">
        <f t="shared" si="258"/>
        <v>0022-1000-0036</v>
      </c>
      <c r="D8215" s="134" t="s">
        <v>460</v>
      </c>
      <c r="E8215" s="134" t="s">
        <v>409</v>
      </c>
      <c r="F8215" s="134" t="s">
        <v>461</v>
      </c>
      <c r="G8215" s="134" t="s">
        <v>337</v>
      </c>
      <c r="H8215" s="134" t="s">
        <v>1023</v>
      </c>
      <c r="I8215" s="134" t="s">
        <v>2</v>
      </c>
      <c r="J8215" s="135">
        <v>-3506.9300000000012</v>
      </c>
      <c r="K8215" s="135">
        <v>-3271.41</v>
      </c>
      <c r="L8215" s="135">
        <v>-2657.4100000000003</v>
      </c>
      <c r="M8215" s="150" t="str">
        <f t="shared" si="257"/>
        <v>201601</v>
      </c>
    </row>
    <row r="8216" spans="1:13" x14ac:dyDescent="0.25">
      <c r="A8216" s="35" t="str">
        <f>VLOOKUP(B8216,ResCat!$A$2:$B$269,2,FALSE)</f>
        <v>PPOFEP</v>
      </c>
      <c r="B8216" s="68" t="str">
        <f>IF(ISNA(VLOOKUP(C8216,COA!$A$2:$B$340,2,FALSE)),"XXX",VLOOKUP(C8216,COA!$A$2:$B$340,2,FALSE))</f>
        <v>F51</v>
      </c>
      <c r="C8216" s="149" t="str">
        <f t="shared" si="258"/>
        <v>0022-1000-0036</v>
      </c>
      <c r="D8216" s="134" t="s">
        <v>460</v>
      </c>
      <c r="E8216" s="134" t="s">
        <v>409</v>
      </c>
      <c r="F8216" s="134" t="s">
        <v>461</v>
      </c>
      <c r="G8216" s="134" t="s">
        <v>352</v>
      </c>
      <c r="H8216" s="134" t="s">
        <v>1023</v>
      </c>
      <c r="I8216" s="134" t="s">
        <v>3</v>
      </c>
      <c r="J8216" s="135">
        <v>3386.9800000000005</v>
      </c>
      <c r="K8216" s="135">
        <v>130.24000000000041</v>
      </c>
      <c r="L8216" s="135">
        <v>-133.45999999999924</v>
      </c>
      <c r="M8216" s="150" t="str">
        <f t="shared" si="257"/>
        <v>201602</v>
      </c>
    </row>
    <row r="8217" spans="1:13" x14ac:dyDescent="0.25">
      <c r="A8217" s="35" t="str">
        <f>VLOOKUP(B8217,ResCat!$A$2:$B$269,2,FALSE)</f>
        <v>PPOFEP</v>
      </c>
      <c r="B8217" s="68" t="str">
        <f>IF(ISNA(VLOOKUP(C8217,COA!$A$2:$B$340,2,FALSE)),"XXX",VLOOKUP(C8217,COA!$A$2:$B$340,2,FALSE))</f>
        <v>F51</v>
      </c>
      <c r="C8217" s="149" t="str">
        <f t="shared" si="258"/>
        <v>0022-1000-0036</v>
      </c>
      <c r="D8217" s="134" t="s">
        <v>460</v>
      </c>
      <c r="E8217" s="134" t="s">
        <v>409</v>
      </c>
      <c r="F8217" s="134" t="s">
        <v>461</v>
      </c>
      <c r="G8217" s="134" t="s">
        <v>352</v>
      </c>
      <c r="H8217" s="134" t="s">
        <v>1023</v>
      </c>
      <c r="I8217" s="134" t="s">
        <v>2</v>
      </c>
      <c r="J8217" s="135">
        <v>-16431.63</v>
      </c>
      <c r="K8217" s="135">
        <v>-1039.9599999999996</v>
      </c>
      <c r="L8217" s="135">
        <v>771.57999999999959</v>
      </c>
      <c r="M8217" s="150" t="str">
        <f t="shared" si="257"/>
        <v>201602</v>
      </c>
    </row>
    <row r="8218" spans="1:13" x14ac:dyDescent="0.25">
      <c r="A8218" s="35" t="str">
        <f>VLOOKUP(B8218,ResCat!$A$2:$B$269,2,FALSE)</f>
        <v>PPOFEP</v>
      </c>
      <c r="B8218" s="68" t="str">
        <f>IF(ISNA(VLOOKUP(C8218,COA!$A$2:$B$340,2,FALSE)),"XXX",VLOOKUP(C8218,COA!$A$2:$B$340,2,FALSE))</f>
        <v>F51</v>
      </c>
      <c r="C8218" s="149" t="str">
        <f t="shared" si="258"/>
        <v>0022-1000-0036</v>
      </c>
      <c r="D8218" s="134" t="s">
        <v>460</v>
      </c>
      <c r="E8218" s="134" t="s">
        <v>409</v>
      </c>
      <c r="F8218" s="134" t="s">
        <v>461</v>
      </c>
      <c r="G8218" s="134" t="s">
        <v>347</v>
      </c>
      <c r="H8218" s="134" t="s">
        <v>1023</v>
      </c>
      <c r="I8218" s="134" t="s">
        <v>3</v>
      </c>
      <c r="J8218" s="135">
        <v>49229.510000000024</v>
      </c>
      <c r="K8218" s="135">
        <v>18248.619999999995</v>
      </c>
      <c r="L8218" s="135">
        <v>18094.229999999992</v>
      </c>
      <c r="M8218" s="150" t="str">
        <f t="shared" si="257"/>
        <v>201603</v>
      </c>
    </row>
    <row r="8219" spans="1:13" x14ac:dyDescent="0.25">
      <c r="A8219" s="35" t="str">
        <f>VLOOKUP(B8219,ResCat!$A$2:$B$269,2,FALSE)</f>
        <v>PPOFEP</v>
      </c>
      <c r="B8219" s="68" t="str">
        <f>IF(ISNA(VLOOKUP(C8219,COA!$A$2:$B$340,2,FALSE)),"XXX",VLOOKUP(C8219,COA!$A$2:$B$340,2,FALSE))</f>
        <v>F51</v>
      </c>
      <c r="C8219" s="149" t="str">
        <f t="shared" si="258"/>
        <v>0022-1000-0036</v>
      </c>
      <c r="D8219" s="134" t="s">
        <v>460</v>
      </c>
      <c r="E8219" s="134" t="s">
        <v>409</v>
      </c>
      <c r="F8219" s="134" t="s">
        <v>461</v>
      </c>
      <c r="G8219" s="134" t="s">
        <v>347</v>
      </c>
      <c r="H8219" s="134" t="s">
        <v>1023</v>
      </c>
      <c r="I8219" s="134" t="s">
        <v>2</v>
      </c>
      <c r="J8219" s="135">
        <v>-44373.930000000008</v>
      </c>
      <c r="K8219" s="135">
        <v>-4772.0300000000016</v>
      </c>
      <c r="L8219" s="135">
        <v>-2633.06</v>
      </c>
      <c r="M8219" s="150" t="str">
        <f t="shared" si="257"/>
        <v>201603</v>
      </c>
    </row>
    <row r="8220" spans="1:13" x14ac:dyDescent="0.25">
      <c r="A8220" s="35" t="str">
        <f>VLOOKUP(B8220,ResCat!$A$2:$B$269,2,FALSE)</f>
        <v>PPOFEP</v>
      </c>
      <c r="B8220" s="68" t="str">
        <f>IF(ISNA(VLOOKUP(C8220,COA!$A$2:$B$340,2,FALSE)),"XXX",VLOOKUP(C8220,COA!$A$2:$B$340,2,FALSE))</f>
        <v>F51</v>
      </c>
      <c r="C8220" s="149" t="str">
        <f t="shared" si="258"/>
        <v>0022-1000-0036</v>
      </c>
      <c r="D8220" s="134" t="s">
        <v>460</v>
      </c>
      <c r="E8220" s="134" t="s">
        <v>409</v>
      </c>
      <c r="F8220" s="134" t="s">
        <v>461</v>
      </c>
      <c r="G8220" s="134" t="s">
        <v>361</v>
      </c>
      <c r="H8220" s="134" t="s">
        <v>1023</v>
      </c>
      <c r="I8220" s="134" t="s">
        <v>3</v>
      </c>
      <c r="J8220" s="135">
        <v>22128.980000000003</v>
      </c>
      <c r="K8220" s="135">
        <v>6059.96</v>
      </c>
      <c r="L8220" s="135">
        <v>5528.7699999999995</v>
      </c>
      <c r="M8220" s="150" t="str">
        <f t="shared" si="257"/>
        <v>201604</v>
      </c>
    </row>
    <row r="8221" spans="1:13" x14ac:dyDescent="0.25">
      <c r="A8221" s="35" t="str">
        <f>VLOOKUP(B8221,ResCat!$A$2:$B$269,2,FALSE)</f>
        <v>PPOFEP</v>
      </c>
      <c r="B8221" s="68" t="str">
        <f>IF(ISNA(VLOOKUP(C8221,COA!$A$2:$B$340,2,FALSE)),"XXX",VLOOKUP(C8221,COA!$A$2:$B$340,2,FALSE))</f>
        <v>F51</v>
      </c>
      <c r="C8221" s="149" t="str">
        <f t="shared" si="258"/>
        <v>0022-1000-0036</v>
      </c>
      <c r="D8221" s="134" t="s">
        <v>460</v>
      </c>
      <c r="E8221" s="134" t="s">
        <v>409</v>
      </c>
      <c r="F8221" s="134" t="s">
        <v>461</v>
      </c>
      <c r="G8221" s="134" t="s">
        <v>361</v>
      </c>
      <c r="H8221" s="134" t="s">
        <v>1023</v>
      </c>
      <c r="I8221" s="134" t="s">
        <v>336</v>
      </c>
      <c r="J8221" s="135">
        <v>0.01</v>
      </c>
      <c r="K8221" s="135">
        <v>0</v>
      </c>
      <c r="L8221" s="135">
        <v>0</v>
      </c>
      <c r="M8221" s="150" t="str">
        <f t="shared" si="257"/>
        <v>201604</v>
      </c>
    </row>
    <row r="8222" spans="1:13" x14ac:dyDescent="0.25">
      <c r="A8222" s="35" t="str">
        <f>VLOOKUP(B8222,ResCat!$A$2:$B$269,2,FALSE)</f>
        <v>PPOFEP</v>
      </c>
      <c r="B8222" s="68" t="str">
        <f>IF(ISNA(VLOOKUP(C8222,COA!$A$2:$B$340,2,FALSE)),"XXX",VLOOKUP(C8222,COA!$A$2:$B$340,2,FALSE))</f>
        <v>F51</v>
      </c>
      <c r="C8222" s="149" t="str">
        <f t="shared" si="258"/>
        <v>0022-1000-0036</v>
      </c>
      <c r="D8222" s="134" t="s">
        <v>460</v>
      </c>
      <c r="E8222" s="134" t="s">
        <v>409</v>
      </c>
      <c r="F8222" s="134" t="s">
        <v>461</v>
      </c>
      <c r="G8222" s="134" t="s">
        <v>361</v>
      </c>
      <c r="H8222" s="134" t="s">
        <v>1023</v>
      </c>
      <c r="I8222" s="134" t="s">
        <v>2</v>
      </c>
      <c r="J8222" s="135">
        <v>3184.9400000000023</v>
      </c>
      <c r="K8222" s="135">
        <v>20962.32</v>
      </c>
      <c r="L8222" s="135">
        <v>20404.100000000002</v>
      </c>
      <c r="M8222" s="150" t="str">
        <f t="shared" si="257"/>
        <v>201604</v>
      </c>
    </row>
    <row r="8223" spans="1:13" x14ac:dyDescent="0.25">
      <c r="A8223" s="35" t="str">
        <f>VLOOKUP(B8223,ResCat!$A$2:$B$269,2,FALSE)</f>
        <v>PPOFEP</v>
      </c>
      <c r="B8223" s="68" t="str">
        <f>IF(ISNA(VLOOKUP(C8223,COA!$A$2:$B$340,2,FALSE)),"XXX",VLOOKUP(C8223,COA!$A$2:$B$340,2,FALSE))</f>
        <v>F51</v>
      </c>
      <c r="C8223" s="149" t="str">
        <f t="shared" si="258"/>
        <v>0022-1000-0036</v>
      </c>
      <c r="D8223" s="134" t="s">
        <v>460</v>
      </c>
      <c r="E8223" s="134" t="s">
        <v>409</v>
      </c>
      <c r="F8223" s="134" t="s">
        <v>461</v>
      </c>
      <c r="G8223" s="134" t="s">
        <v>312</v>
      </c>
      <c r="H8223" s="134" t="s">
        <v>1023</v>
      </c>
      <c r="I8223" s="134" t="s">
        <v>3</v>
      </c>
      <c r="J8223" s="135">
        <v>6505.8500000000031</v>
      </c>
      <c r="K8223" s="135">
        <v>4722.79</v>
      </c>
      <c r="L8223" s="135">
        <v>4470.8900000000012</v>
      </c>
      <c r="M8223" s="150" t="str">
        <f t="shared" si="257"/>
        <v>201605</v>
      </c>
    </row>
    <row r="8224" spans="1:13" x14ac:dyDescent="0.25">
      <c r="A8224" s="35" t="str">
        <f>VLOOKUP(B8224,ResCat!$A$2:$B$269,2,FALSE)</f>
        <v>PPOFEP</v>
      </c>
      <c r="B8224" s="68" t="str">
        <f>IF(ISNA(VLOOKUP(C8224,COA!$A$2:$B$340,2,FALSE)),"XXX",VLOOKUP(C8224,COA!$A$2:$B$340,2,FALSE))</f>
        <v>F51</v>
      </c>
      <c r="C8224" s="149" t="str">
        <f t="shared" si="258"/>
        <v>0022-1000-0036</v>
      </c>
      <c r="D8224" s="134" t="s">
        <v>460</v>
      </c>
      <c r="E8224" s="134" t="s">
        <v>409</v>
      </c>
      <c r="F8224" s="134" t="s">
        <v>461</v>
      </c>
      <c r="G8224" s="134" t="s">
        <v>312</v>
      </c>
      <c r="H8224" s="134" t="s">
        <v>1023</v>
      </c>
      <c r="I8224" s="134" t="s">
        <v>336</v>
      </c>
      <c r="J8224" s="135">
        <v>-0.03</v>
      </c>
      <c r="K8224" s="135">
        <v>0</v>
      </c>
      <c r="L8224" s="135">
        <v>0</v>
      </c>
      <c r="M8224" s="150" t="str">
        <f t="shared" si="257"/>
        <v>201605</v>
      </c>
    </row>
    <row r="8225" spans="1:13" x14ac:dyDescent="0.25">
      <c r="A8225" s="35" t="str">
        <f>VLOOKUP(B8225,ResCat!$A$2:$B$269,2,FALSE)</f>
        <v>PPOFEP</v>
      </c>
      <c r="B8225" s="68" t="str">
        <f>IF(ISNA(VLOOKUP(C8225,COA!$A$2:$B$340,2,FALSE)),"XXX",VLOOKUP(C8225,COA!$A$2:$B$340,2,FALSE))</f>
        <v>F51</v>
      </c>
      <c r="C8225" s="149" t="str">
        <f t="shared" si="258"/>
        <v>0022-1000-0036</v>
      </c>
      <c r="D8225" s="134" t="s">
        <v>460</v>
      </c>
      <c r="E8225" s="134" t="s">
        <v>409</v>
      </c>
      <c r="F8225" s="134" t="s">
        <v>461</v>
      </c>
      <c r="G8225" s="134" t="s">
        <v>312</v>
      </c>
      <c r="H8225" s="134" t="s">
        <v>1023</v>
      </c>
      <c r="I8225" s="134" t="s">
        <v>2</v>
      </c>
      <c r="J8225" s="135">
        <v>-20236.090000000026</v>
      </c>
      <c r="K8225" s="135">
        <v>-6603.1699999999992</v>
      </c>
      <c r="L8225" s="135">
        <v>-6299.83</v>
      </c>
      <c r="M8225" s="150" t="str">
        <f t="shared" si="257"/>
        <v>201605</v>
      </c>
    </row>
    <row r="8226" spans="1:13" x14ac:dyDescent="0.25">
      <c r="A8226" s="35" t="str">
        <f>VLOOKUP(B8226,ResCat!$A$2:$B$269,2,FALSE)</f>
        <v>PPOFEP</v>
      </c>
      <c r="B8226" s="68" t="str">
        <f>IF(ISNA(VLOOKUP(C8226,COA!$A$2:$B$340,2,FALSE)),"XXX",VLOOKUP(C8226,COA!$A$2:$B$340,2,FALSE))</f>
        <v>F51</v>
      </c>
      <c r="C8226" s="149" t="str">
        <f t="shared" si="258"/>
        <v>0022-1000-0036</v>
      </c>
      <c r="D8226" s="134" t="s">
        <v>460</v>
      </c>
      <c r="E8226" s="134" t="s">
        <v>409</v>
      </c>
      <c r="F8226" s="134" t="s">
        <v>461</v>
      </c>
      <c r="G8226" s="134" t="s">
        <v>357</v>
      </c>
      <c r="H8226" s="134" t="s">
        <v>1023</v>
      </c>
      <c r="I8226" s="134" t="s">
        <v>3</v>
      </c>
      <c r="J8226" s="135">
        <v>4366.5300000000025</v>
      </c>
      <c r="K8226" s="135">
        <v>3277.94</v>
      </c>
      <c r="L8226" s="135">
        <v>3160.7500000000014</v>
      </c>
      <c r="M8226" s="150" t="str">
        <f t="shared" si="257"/>
        <v>201606</v>
      </c>
    </row>
    <row r="8227" spans="1:13" x14ac:dyDescent="0.25">
      <c r="A8227" s="35" t="str">
        <f>VLOOKUP(B8227,ResCat!$A$2:$B$269,2,FALSE)</f>
        <v>PPOFEP</v>
      </c>
      <c r="B8227" s="68" t="str">
        <f>IF(ISNA(VLOOKUP(C8227,COA!$A$2:$B$340,2,FALSE)),"XXX",VLOOKUP(C8227,COA!$A$2:$B$340,2,FALSE))</f>
        <v>F51</v>
      </c>
      <c r="C8227" s="149" t="str">
        <f t="shared" si="258"/>
        <v>0022-1000-0036</v>
      </c>
      <c r="D8227" s="134" t="s">
        <v>460</v>
      </c>
      <c r="E8227" s="134" t="s">
        <v>409</v>
      </c>
      <c r="F8227" s="134" t="s">
        <v>461</v>
      </c>
      <c r="G8227" s="134" t="s">
        <v>357</v>
      </c>
      <c r="H8227" s="134" t="s">
        <v>1023</v>
      </c>
      <c r="I8227" s="134" t="s">
        <v>336</v>
      </c>
      <c r="J8227" s="135">
        <v>-7750</v>
      </c>
      <c r="K8227" s="135">
        <v>-1255.78</v>
      </c>
      <c r="L8227" s="135">
        <v>-1255.78</v>
      </c>
      <c r="M8227" s="150" t="str">
        <f t="shared" si="257"/>
        <v>201606</v>
      </c>
    </row>
    <row r="8228" spans="1:13" x14ac:dyDescent="0.25">
      <c r="A8228" s="35" t="str">
        <f>VLOOKUP(B8228,ResCat!$A$2:$B$269,2,FALSE)</f>
        <v>PPOFEP</v>
      </c>
      <c r="B8228" s="68" t="str">
        <f>IF(ISNA(VLOOKUP(C8228,COA!$A$2:$B$340,2,FALSE)),"XXX",VLOOKUP(C8228,COA!$A$2:$B$340,2,FALSE))</f>
        <v>F51</v>
      </c>
      <c r="C8228" s="149" t="str">
        <f t="shared" si="258"/>
        <v>0022-1000-0036</v>
      </c>
      <c r="D8228" s="134" t="s">
        <v>460</v>
      </c>
      <c r="E8228" s="134" t="s">
        <v>409</v>
      </c>
      <c r="F8228" s="134" t="s">
        <v>461</v>
      </c>
      <c r="G8228" s="134" t="s">
        <v>357</v>
      </c>
      <c r="H8228" s="134" t="s">
        <v>1023</v>
      </c>
      <c r="I8228" s="134" t="s">
        <v>2</v>
      </c>
      <c r="J8228" s="135">
        <v>-30630.120000000006</v>
      </c>
      <c r="K8228" s="135">
        <v>4451.9499999999953</v>
      </c>
      <c r="L8228" s="135">
        <v>4073.7799999999975</v>
      </c>
      <c r="M8228" s="150" t="str">
        <f t="shared" si="257"/>
        <v>201606</v>
      </c>
    </row>
    <row r="8229" spans="1:13" x14ac:dyDescent="0.25">
      <c r="A8229" s="35" t="str">
        <f>VLOOKUP(B8229,ResCat!$A$2:$B$269,2,FALSE)</f>
        <v>PPOFEP</v>
      </c>
      <c r="B8229" s="68" t="str">
        <f>IF(ISNA(VLOOKUP(C8229,COA!$A$2:$B$340,2,FALSE)),"XXX",VLOOKUP(C8229,COA!$A$2:$B$340,2,FALSE))</f>
        <v>F51</v>
      </c>
      <c r="C8229" s="149" t="str">
        <f t="shared" si="258"/>
        <v>0022-1000-0036</v>
      </c>
      <c r="D8229" s="134" t="s">
        <v>460</v>
      </c>
      <c r="E8229" s="134" t="s">
        <v>409</v>
      </c>
      <c r="F8229" s="134" t="s">
        <v>461</v>
      </c>
      <c r="G8229" s="134" t="s">
        <v>314</v>
      </c>
      <c r="H8229" s="134" t="s">
        <v>1023</v>
      </c>
      <c r="I8229" s="134" t="s">
        <v>3</v>
      </c>
      <c r="J8229" s="135">
        <v>33220.36</v>
      </c>
      <c r="K8229" s="135">
        <v>11391.02</v>
      </c>
      <c r="L8229" s="135">
        <v>10976.449999999999</v>
      </c>
      <c r="M8229" s="150" t="str">
        <f t="shared" si="257"/>
        <v>201607</v>
      </c>
    </row>
    <row r="8230" spans="1:13" x14ac:dyDescent="0.25">
      <c r="A8230" s="35" t="str">
        <f>VLOOKUP(B8230,ResCat!$A$2:$B$269,2,FALSE)</f>
        <v>PPOFEP</v>
      </c>
      <c r="B8230" s="68" t="str">
        <f>IF(ISNA(VLOOKUP(C8230,COA!$A$2:$B$340,2,FALSE)),"XXX",VLOOKUP(C8230,COA!$A$2:$B$340,2,FALSE))</f>
        <v>F51</v>
      </c>
      <c r="C8230" s="149" t="str">
        <f t="shared" si="258"/>
        <v>0022-1000-0036</v>
      </c>
      <c r="D8230" s="134" t="s">
        <v>460</v>
      </c>
      <c r="E8230" s="134" t="s">
        <v>409</v>
      </c>
      <c r="F8230" s="134" t="s">
        <v>461</v>
      </c>
      <c r="G8230" s="134" t="s">
        <v>314</v>
      </c>
      <c r="H8230" s="134" t="s">
        <v>1023</v>
      </c>
      <c r="I8230" s="134" t="s">
        <v>368</v>
      </c>
      <c r="J8230" s="135">
        <v>-3564</v>
      </c>
      <c r="K8230" s="135">
        <v>0</v>
      </c>
      <c r="L8230" s="135">
        <v>0</v>
      </c>
      <c r="M8230" s="150" t="str">
        <f t="shared" si="257"/>
        <v>201607</v>
      </c>
    </row>
    <row r="8231" spans="1:13" x14ac:dyDescent="0.25">
      <c r="A8231" s="35" t="str">
        <f>VLOOKUP(B8231,ResCat!$A$2:$B$269,2,FALSE)</f>
        <v>PPOFEP</v>
      </c>
      <c r="B8231" s="68" t="str">
        <f>IF(ISNA(VLOOKUP(C8231,COA!$A$2:$B$340,2,FALSE)),"XXX",VLOOKUP(C8231,COA!$A$2:$B$340,2,FALSE))</f>
        <v>F51</v>
      </c>
      <c r="C8231" s="149" t="str">
        <f t="shared" si="258"/>
        <v>0022-1000-0036</v>
      </c>
      <c r="D8231" s="134" t="s">
        <v>460</v>
      </c>
      <c r="E8231" s="134" t="s">
        <v>409</v>
      </c>
      <c r="F8231" s="134" t="s">
        <v>461</v>
      </c>
      <c r="G8231" s="134" t="s">
        <v>314</v>
      </c>
      <c r="H8231" s="134" t="s">
        <v>1023</v>
      </c>
      <c r="I8231" s="134" t="s">
        <v>2</v>
      </c>
      <c r="J8231" s="135">
        <v>18003.089999999997</v>
      </c>
      <c r="K8231" s="135">
        <v>8122.3499999999967</v>
      </c>
      <c r="L8231" s="135">
        <v>8622.8899999999976</v>
      </c>
      <c r="M8231" s="150" t="str">
        <f t="shared" si="257"/>
        <v>201607</v>
      </c>
    </row>
    <row r="8232" spans="1:13" x14ac:dyDescent="0.25">
      <c r="A8232" s="35" t="str">
        <f>VLOOKUP(B8232,ResCat!$A$2:$B$269,2,FALSE)</f>
        <v>PPOFEP</v>
      </c>
      <c r="B8232" s="68" t="str">
        <f>IF(ISNA(VLOOKUP(C8232,COA!$A$2:$B$340,2,FALSE)),"XXX",VLOOKUP(C8232,COA!$A$2:$B$340,2,FALSE))</f>
        <v>F51</v>
      </c>
      <c r="C8232" s="149" t="str">
        <f t="shared" si="258"/>
        <v>0022-1000-0036</v>
      </c>
      <c r="D8232" s="134" t="s">
        <v>460</v>
      </c>
      <c r="E8232" s="134" t="s">
        <v>409</v>
      </c>
      <c r="F8232" s="134" t="s">
        <v>461</v>
      </c>
      <c r="G8232" s="134" t="s">
        <v>339</v>
      </c>
      <c r="H8232" s="134" t="s">
        <v>1023</v>
      </c>
      <c r="I8232" s="134" t="s">
        <v>3</v>
      </c>
      <c r="J8232" s="135">
        <v>29592.31</v>
      </c>
      <c r="K8232" s="135">
        <v>7212.4699999999993</v>
      </c>
      <c r="L8232" s="135">
        <v>6377.63</v>
      </c>
      <c r="M8232" s="150" t="str">
        <f t="shared" si="257"/>
        <v>201608</v>
      </c>
    </row>
    <row r="8233" spans="1:13" x14ac:dyDescent="0.25">
      <c r="A8233" s="35" t="str">
        <f>VLOOKUP(B8233,ResCat!$A$2:$B$269,2,FALSE)</f>
        <v>PPOFEP</v>
      </c>
      <c r="B8233" s="68" t="str">
        <f>IF(ISNA(VLOOKUP(C8233,COA!$A$2:$B$340,2,FALSE)),"XXX",VLOOKUP(C8233,COA!$A$2:$B$340,2,FALSE))</f>
        <v>F51</v>
      </c>
      <c r="C8233" s="149" t="str">
        <f t="shared" si="258"/>
        <v>0022-1000-0036</v>
      </c>
      <c r="D8233" s="134" t="s">
        <v>460</v>
      </c>
      <c r="E8233" s="134" t="s">
        <v>409</v>
      </c>
      <c r="F8233" s="134" t="s">
        <v>461</v>
      </c>
      <c r="G8233" s="134" t="s">
        <v>339</v>
      </c>
      <c r="H8233" s="134" t="s">
        <v>1023</v>
      </c>
      <c r="I8233" s="134" t="s">
        <v>336</v>
      </c>
      <c r="J8233" s="135">
        <v>110</v>
      </c>
      <c r="K8233" s="135">
        <v>44</v>
      </c>
      <c r="L8233" s="135">
        <v>44</v>
      </c>
      <c r="M8233" s="150" t="str">
        <f t="shared" si="257"/>
        <v>201608</v>
      </c>
    </row>
    <row r="8234" spans="1:13" x14ac:dyDescent="0.25">
      <c r="A8234" s="35" t="str">
        <f>VLOOKUP(B8234,ResCat!$A$2:$B$269,2,FALSE)</f>
        <v>PPOFEP</v>
      </c>
      <c r="B8234" s="68" t="str">
        <f>IF(ISNA(VLOOKUP(C8234,COA!$A$2:$B$340,2,FALSE)),"XXX",VLOOKUP(C8234,COA!$A$2:$B$340,2,FALSE))</f>
        <v>F51</v>
      </c>
      <c r="C8234" s="149" t="str">
        <f t="shared" si="258"/>
        <v>0022-1000-0036</v>
      </c>
      <c r="D8234" s="134" t="s">
        <v>460</v>
      </c>
      <c r="E8234" s="134" t="s">
        <v>409</v>
      </c>
      <c r="F8234" s="134" t="s">
        <v>461</v>
      </c>
      <c r="G8234" s="134" t="s">
        <v>339</v>
      </c>
      <c r="H8234" s="134" t="s">
        <v>1023</v>
      </c>
      <c r="I8234" s="134" t="s">
        <v>2</v>
      </c>
      <c r="J8234" s="135">
        <v>21316.349999999995</v>
      </c>
      <c r="K8234" s="135">
        <v>20958.859999999997</v>
      </c>
      <c r="L8234" s="135">
        <v>19821.279999999992</v>
      </c>
      <c r="M8234" s="150" t="str">
        <f t="shared" si="257"/>
        <v>201608</v>
      </c>
    </row>
    <row r="8235" spans="1:13" x14ac:dyDescent="0.25">
      <c r="A8235" s="35" t="str">
        <f>VLOOKUP(B8235,ResCat!$A$2:$B$269,2,FALSE)</f>
        <v>PPOFEP</v>
      </c>
      <c r="B8235" s="68" t="str">
        <f>IF(ISNA(VLOOKUP(C8235,COA!$A$2:$B$340,2,FALSE)),"XXX",VLOOKUP(C8235,COA!$A$2:$B$340,2,FALSE))</f>
        <v>F51</v>
      </c>
      <c r="C8235" s="149" t="str">
        <f t="shared" si="258"/>
        <v>0022-1000-0036</v>
      </c>
      <c r="D8235" s="134" t="s">
        <v>460</v>
      </c>
      <c r="E8235" s="134" t="s">
        <v>409</v>
      </c>
      <c r="F8235" s="134" t="s">
        <v>461</v>
      </c>
      <c r="G8235" s="134" t="s">
        <v>342</v>
      </c>
      <c r="H8235" s="134" t="s">
        <v>1023</v>
      </c>
      <c r="I8235" s="134" t="s">
        <v>3</v>
      </c>
      <c r="J8235" s="135">
        <v>38860.57</v>
      </c>
      <c r="K8235" s="135">
        <v>14543.460000000001</v>
      </c>
      <c r="L8235" s="135">
        <v>12421.310000000001</v>
      </c>
      <c r="M8235" s="150" t="str">
        <f t="shared" si="257"/>
        <v>201609</v>
      </c>
    </row>
    <row r="8236" spans="1:13" x14ac:dyDescent="0.25">
      <c r="A8236" s="35" t="str">
        <f>VLOOKUP(B8236,ResCat!$A$2:$B$269,2,FALSE)</f>
        <v>PPOFEP</v>
      </c>
      <c r="B8236" s="68" t="str">
        <f>IF(ISNA(VLOOKUP(C8236,COA!$A$2:$B$340,2,FALSE)),"XXX",VLOOKUP(C8236,COA!$A$2:$B$340,2,FALSE))</f>
        <v>F51</v>
      </c>
      <c r="C8236" s="149" t="str">
        <f t="shared" si="258"/>
        <v>0022-1000-0036</v>
      </c>
      <c r="D8236" s="134" t="s">
        <v>460</v>
      </c>
      <c r="E8236" s="134" t="s">
        <v>409</v>
      </c>
      <c r="F8236" s="134" t="s">
        <v>461</v>
      </c>
      <c r="G8236" s="134" t="s">
        <v>342</v>
      </c>
      <c r="H8236" s="134" t="s">
        <v>1023</v>
      </c>
      <c r="I8236" s="134" t="s">
        <v>2</v>
      </c>
      <c r="J8236" s="135">
        <v>28796.880000000001</v>
      </c>
      <c r="K8236" s="135">
        <v>34449.109999999957</v>
      </c>
      <c r="L8236" s="135">
        <v>34486.789999999972</v>
      </c>
      <c r="M8236" s="150" t="str">
        <f t="shared" si="257"/>
        <v>201609</v>
      </c>
    </row>
    <row r="8237" spans="1:13" x14ac:dyDescent="0.25">
      <c r="A8237" s="35" t="str">
        <f>VLOOKUP(B8237,ResCat!$A$2:$B$269,2,FALSE)</f>
        <v>PPOFEP</v>
      </c>
      <c r="B8237" s="68" t="str">
        <f>IF(ISNA(VLOOKUP(C8237,COA!$A$2:$B$340,2,FALSE)),"XXX",VLOOKUP(C8237,COA!$A$2:$B$340,2,FALSE))</f>
        <v>F51</v>
      </c>
      <c r="C8237" s="149" t="str">
        <f t="shared" si="258"/>
        <v>0022-1000-0036</v>
      </c>
      <c r="D8237" s="134" t="s">
        <v>460</v>
      </c>
      <c r="E8237" s="134" t="s">
        <v>409</v>
      </c>
      <c r="F8237" s="134" t="s">
        <v>461</v>
      </c>
      <c r="G8237" s="134" t="s">
        <v>316</v>
      </c>
      <c r="H8237" s="134" t="s">
        <v>1023</v>
      </c>
      <c r="I8237" s="134" t="s">
        <v>3</v>
      </c>
      <c r="J8237" s="135">
        <v>53690.83</v>
      </c>
      <c r="K8237" s="135">
        <v>8857.8799999999846</v>
      </c>
      <c r="L8237" s="135">
        <v>6929.7700000000041</v>
      </c>
      <c r="M8237" s="150" t="str">
        <f t="shared" si="257"/>
        <v>201610</v>
      </c>
    </row>
    <row r="8238" spans="1:13" x14ac:dyDescent="0.25">
      <c r="A8238" s="35" t="str">
        <f>VLOOKUP(B8238,ResCat!$A$2:$B$269,2,FALSE)</f>
        <v>PPOFEP</v>
      </c>
      <c r="B8238" s="68" t="str">
        <f>IF(ISNA(VLOOKUP(C8238,COA!$A$2:$B$340,2,FALSE)),"XXX",VLOOKUP(C8238,COA!$A$2:$B$340,2,FALSE))</f>
        <v>F51</v>
      </c>
      <c r="C8238" s="149" t="str">
        <f t="shared" si="258"/>
        <v>0022-1000-0036</v>
      </c>
      <c r="D8238" s="134" t="s">
        <v>460</v>
      </c>
      <c r="E8238" s="134" t="s">
        <v>409</v>
      </c>
      <c r="F8238" s="134" t="s">
        <v>461</v>
      </c>
      <c r="G8238" s="134" t="s">
        <v>316</v>
      </c>
      <c r="H8238" s="134" t="s">
        <v>1023</v>
      </c>
      <c r="I8238" s="134" t="s">
        <v>368</v>
      </c>
      <c r="J8238" s="135">
        <v>2500</v>
      </c>
      <c r="K8238" s="135">
        <v>818.5</v>
      </c>
      <c r="L8238" s="135">
        <v>668.5</v>
      </c>
      <c r="M8238" s="150" t="str">
        <f t="shared" si="257"/>
        <v>201610</v>
      </c>
    </row>
    <row r="8239" spans="1:13" x14ac:dyDescent="0.25">
      <c r="A8239" s="35" t="str">
        <f>VLOOKUP(B8239,ResCat!$A$2:$B$269,2,FALSE)</f>
        <v>PPOFEP</v>
      </c>
      <c r="B8239" s="68" t="str">
        <f>IF(ISNA(VLOOKUP(C8239,COA!$A$2:$B$340,2,FALSE)),"XXX",VLOOKUP(C8239,COA!$A$2:$B$340,2,FALSE))</f>
        <v>F51</v>
      </c>
      <c r="C8239" s="149" t="str">
        <f t="shared" si="258"/>
        <v>0022-1000-0036</v>
      </c>
      <c r="D8239" s="134" t="s">
        <v>460</v>
      </c>
      <c r="E8239" s="134" t="s">
        <v>409</v>
      </c>
      <c r="F8239" s="134" t="s">
        <v>461</v>
      </c>
      <c r="G8239" s="134" t="s">
        <v>316</v>
      </c>
      <c r="H8239" s="134" t="s">
        <v>1023</v>
      </c>
      <c r="I8239" s="134" t="s">
        <v>2</v>
      </c>
      <c r="J8239" s="135">
        <v>65756.970000000016</v>
      </c>
      <c r="K8239" s="135">
        <v>38816.22</v>
      </c>
      <c r="L8239" s="135">
        <v>36575.520000000026</v>
      </c>
      <c r="M8239" s="150" t="str">
        <f t="shared" si="257"/>
        <v>201610</v>
      </c>
    </row>
    <row r="8240" spans="1:13" x14ac:dyDescent="0.25">
      <c r="A8240" s="35" t="str">
        <f>VLOOKUP(B8240,ResCat!$A$2:$B$269,2,FALSE)</f>
        <v>PPOFEP</v>
      </c>
      <c r="B8240" s="68" t="str">
        <f>IF(ISNA(VLOOKUP(C8240,COA!$A$2:$B$340,2,FALSE)),"XXX",VLOOKUP(C8240,COA!$A$2:$B$340,2,FALSE))</f>
        <v>F51</v>
      </c>
      <c r="C8240" s="149" t="str">
        <f t="shared" si="258"/>
        <v>0022-1000-0036</v>
      </c>
      <c r="D8240" s="134" t="s">
        <v>460</v>
      </c>
      <c r="E8240" s="134" t="s">
        <v>409</v>
      </c>
      <c r="F8240" s="134" t="s">
        <v>461</v>
      </c>
      <c r="G8240" s="134" t="s">
        <v>318</v>
      </c>
      <c r="H8240" s="134" t="s">
        <v>1023</v>
      </c>
      <c r="I8240" s="134" t="s">
        <v>3</v>
      </c>
      <c r="J8240" s="135">
        <v>88993.670000000027</v>
      </c>
      <c r="K8240" s="135">
        <v>39505.230000000047</v>
      </c>
      <c r="L8240" s="135">
        <v>35662.65</v>
      </c>
      <c r="M8240" s="150" t="str">
        <f t="shared" si="257"/>
        <v>201611</v>
      </c>
    </row>
    <row r="8241" spans="1:13" x14ac:dyDescent="0.25">
      <c r="A8241" s="35" t="str">
        <f>VLOOKUP(B8241,ResCat!$A$2:$B$269,2,FALSE)</f>
        <v>PPOFEP</v>
      </c>
      <c r="B8241" s="68" t="str">
        <f>IF(ISNA(VLOOKUP(C8241,COA!$A$2:$B$340,2,FALSE)),"XXX",VLOOKUP(C8241,COA!$A$2:$B$340,2,FALSE))</f>
        <v>F51</v>
      </c>
      <c r="C8241" s="149" t="str">
        <f t="shared" si="258"/>
        <v>0022-1000-0036</v>
      </c>
      <c r="D8241" s="134" t="s">
        <v>460</v>
      </c>
      <c r="E8241" s="134" t="s">
        <v>409</v>
      </c>
      <c r="F8241" s="134" t="s">
        <v>461</v>
      </c>
      <c r="G8241" s="134" t="s">
        <v>318</v>
      </c>
      <c r="H8241" s="134" t="s">
        <v>1023</v>
      </c>
      <c r="I8241" s="134" t="s">
        <v>336</v>
      </c>
      <c r="J8241" s="135">
        <v>3586.44</v>
      </c>
      <c r="K8241" s="135">
        <v>165.73</v>
      </c>
      <c r="L8241" s="135">
        <v>165.73</v>
      </c>
      <c r="M8241" s="150" t="str">
        <f t="shared" si="257"/>
        <v>201611</v>
      </c>
    </row>
    <row r="8242" spans="1:13" x14ac:dyDescent="0.25">
      <c r="A8242" s="35" t="str">
        <f>VLOOKUP(B8242,ResCat!$A$2:$B$269,2,FALSE)</f>
        <v>PPOFEP</v>
      </c>
      <c r="B8242" s="68" t="str">
        <f>IF(ISNA(VLOOKUP(C8242,COA!$A$2:$B$340,2,FALSE)),"XXX",VLOOKUP(C8242,COA!$A$2:$B$340,2,FALSE))</f>
        <v>F51</v>
      </c>
      <c r="C8242" s="149" t="str">
        <f t="shared" si="258"/>
        <v>0022-1000-0036</v>
      </c>
      <c r="D8242" s="134" t="s">
        <v>460</v>
      </c>
      <c r="E8242" s="134" t="s">
        <v>409</v>
      </c>
      <c r="F8242" s="134" t="s">
        <v>461</v>
      </c>
      <c r="G8242" s="134" t="s">
        <v>318</v>
      </c>
      <c r="H8242" s="134" t="s">
        <v>1023</v>
      </c>
      <c r="I8242" s="134" t="s">
        <v>2</v>
      </c>
      <c r="J8242" s="135">
        <v>102358.3</v>
      </c>
      <c r="K8242" s="135">
        <v>39572.090000000018</v>
      </c>
      <c r="L8242" s="135">
        <v>34558.830000000045</v>
      </c>
      <c r="M8242" s="150" t="str">
        <f t="shared" si="257"/>
        <v>201611</v>
      </c>
    </row>
    <row r="8243" spans="1:13" x14ac:dyDescent="0.25">
      <c r="A8243" s="35" t="str">
        <f>VLOOKUP(B8243,ResCat!$A$2:$B$269,2,FALSE)</f>
        <v>PPOFEP</v>
      </c>
      <c r="B8243" s="68" t="str">
        <f>IF(ISNA(VLOOKUP(C8243,COA!$A$2:$B$340,2,FALSE)),"XXX",VLOOKUP(C8243,COA!$A$2:$B$340,2,FALSE))</f>
        <v>F51</v>
      </c>
      <c r="C8243" s="149" t="str">
        <f t="shared" si="258"/>
        <v>0022-1000-0036</v>
      </c>
      <c r="D8243" s="134" t="s">
        <v>460</v>
      </c>
      <c r="E8243" s="134" t="s">
        <v>409</v>
      </c>
      <c r="F8243" s="134" t="s">
        <v>461</v>
      </c>
      <c r="G8243" s="134" t="s">
        <v>320</v>
      </c>
      <c r="H8243" s="134" t="s">
        <v>1023</v>
      </c>
      <c r="I8243" s="134" t="s">
        <v>3</v>
      </c>
      <c r="J8243" s="135">
        <v>44434.529999999992</v>
      </c>
      <c r="K8243" s="135">
        <v>19881.019999999982</v>
      </c>
      <c r="L8243" s="135">
        <v>16995.550000000003</v>
      </c>
      <c r="M8243" s="150" t="str">
        <f t="shared" si="257"/>
        <v>201612</v>
      </c>
    </row>
    <row r="8244" spans="1:13" x14ac:dyDescent="0.25">
      <c r="A8244" s="35" t="str">
        <f>VLOOKUP(B8244,ResCat!$A$2:$B$269,2,FALSE)</f>
        <v>PPOFEP</v>
      </c>
      <c r="B8244" s="68" t="str">
        <f>IF(ISNA(VLOOKUP(C8244,COA!$A$2:$B$340,2,FALSE)),"XXX",VLOOKUP(C8244,COA!$A$2:$B$340,2,FALSE))</f>
        <v>F51</v>
      </c>
      <c r="C8244" s="149" t="str">
        <f t="shared" si="258"/>
        <v>0022-1000-0036</v>
      </c>
      <c r="D8244" s="134" t="s">
        <v>460</v>
      </c>
      <c r="E8244" s="134" t="s">
        <v>409</v>
      </c>
      <c r="F8244" s="134" t="s">
        <v>461</v>
      </c>
      <c r="G8244" s="134" t="s">
        <v>320</v>
      </c>
      <c r="H8244" s="134" t="s">
        <v>1023</v>
      </c>
      <c r="I8244" s="134" t="s">
        <v>368</v>
      </c>
      <c r="J8244" s="135">
        <v>1531</v>
      </c>
      <c r="K8244" s="135">
        <v>770</v>
      </c>
      <c r="L8244" s="135">
        <v>620</v>
      </c>
      <c r="M8244" s="150" t="str">
        <f t="shared" si="257"/>
        <v>201612</v>
      </c>
    </row>
    <row r="8245" spans="1:13" x14ac:dyDescent="0.25">
      <c r="A8245" s="35" t="str">
        <f>VLOOKUP(B8245,ResCat!$A$2:$B$269,2,FALSE)</f>
        <v>PPOFEP</v>
      </c>
      <c r="B8245" s="68" t="str">
        <f>IF(ISNA(VLOOKUP(C8245,COA!$A$2:$B$340,2,FALSE)),"XXX",VLOOKUP(C8245,COA!$A$2:$B$340,2,FALSE))</f>
        <v>F51</v>
      </c>
      <c r="C8245" s="149" t="str">
        <f t="shared" si="258"/>
        <v>0022-1000-0036</v>
      </c>
      <c r="D8245" s="134" t="s">
        <v>460</v>
      </c>
      <c r="E8245" s="134" t="s">
        <v>409</v>
      </c>
      <c r="F8245" s="134" t="s">
        <v>461</v>
      </c>
      <c r="G8245" s="134" t="s">
        <v>320</v>
      </c>
      <c r="H8245" s="134" t="s">
        <v>1023</v>
      </c>
      <c r="I8245" s="134" t="s">
        <v>336</v>
      </c>
      <c r="J8245" s="135">
        <v>144.99</v>
      </c>
      <c r="K8245" s="135">
        <v>78.780000000000015</v>
      </c>
      <c r="L8245" s="135">
        <v>77.84</v>
      </c>
      <c r="M8245" s="150" t="str">
        <f t="shared" si="257"/>
        <v>201612</v>
      </c>
    </row>
    <row r="8246" spans="1:13" x14ac:dyDescent="0.25">
      <c r="A8246" s="35" t="str">
        <f>VLOOKUP(B8246,ResCat!$A$2:$B$269,2,FALSE)</f>
        <v>PPOFEP</v>
      </c>
      <c r="B8246" s="68" t="str">
        <f>IF(ISNA(VLOOKUP(C8246,COA!$A$2:$B$340,2,FALSE)),"XXX",VLOOKUP(C8246,COA!$A$2:$B$340,2,FALSE))</f>
        <v>F51</v>
      </c>
      <c r="C8246" s="149" t="str">
        <f t="shared" si="258"/>
        <v>0022-1000-0036</v>
      </c>
      <c r="D8246" s="134" t="s">
        <v>460</v>
      </c>
      <c r="E8246" s="134" t="s">
        <v>409</v>
      </c>
      <c r="F8246" s="134" t="s">
        <v>461</v>
      </c>
      <c r="G8246" s="134" t="s">
        <v>320</v>
      </c>
      <c r="H8246" s="134" t="s">
        <v>1023</v>
      </c>
      <c r="I8246" s="134" t="s">
        <v>2</v>
      </c>
      <c r="J8246" s="135">
        <v>116149.57999999999</v>
      </c>
      <c r="K8246" s="135">
        <v>58461.989999999969</v>
      </c>
      <c r="L8246" s="135">
        <v>48623.079999999973</v>
      </c>
      <c r="M8246" s="150" t="str">
        <f t="shared" si="257"/>
        <v>201612</v>
      </c>
    </row>
    <row r="8247" spans="1:13" x14ac:dyDescent="0.25">
      <c r="A8247" s="35" t="str">
        <f>VLOOKUP(B8247,ResCat!$A$2:$B$269,2,FALSE)</f>
        <v>PPOFEP</v>
      </c>
      <c r="B8247" s="68" t="str">
        <f>IF(ISNA(VLOOKUP(C8247,COA!$A$2:$B$340,2,FALSE)),"XXX",VLOOKUP(C8247,COA!$A$2:$B$340,2,FALSE))</f>
        <v>F51</v>
      </c>
      <c r="C8247" s="149" t="str">
        <f t="shared" si="258"/>
        <v>0022-1000-0036</v>
      </c>
      <c r="D8247" s="134" t="s">
        <v>460</v>
      </c>
      <c r="E8247" s="134" t="s">
        <v>409</v>
      </c>
      <c r="F8247" s="134" t="s">
        <v>461</v>
      </c>
      <c r="G8247" s="134" t="s">
        <v>322</v>
      </c>
      <c r="H8247" s="134" t="s">
        <v>1023</v>
      </c>
      <c r="I8247" s="134" t="s">
        <v>3</v>
      </c>
      <c r="J8247" s="135">
        <v>224660.40999999933</v>
      </c>
      <c r="K8247" s="135">
        <v>42100.429999999986</v>
      </c>
      <c r="L8247" s="135">
        <v>38802.150000000016</v>
      </c>
      <c r="M8247" s="150" t="str">
        <f t="shared" si="257"/>
        <v>201701</v>
      </c>
    </row>
    <row r="8248" spans="1:13" x14ac:dyDescent="0.25">
      <c r="A8248" s="35" t="str">
        <f>VLOOKUP(B8248,ResCat!$A$2:$B$269,2,FALSE)</f>
        <v>PPOFEP</v>
      </c>
      <c r="B8248" s="68" t="str">
        <f>IF(ISNA(VLOOKUP(C8248,COA!$A$2:$B$340,2,FALSE)),"XXX",VLOOKUP(C8248,COA!$A$2:$B$340,2,FALSE))</f>
        <v>F51</v>
      </c>
      <c r="C8248" s="149" t="str">
        <f t="shared" si="258"/>
        <v>0022-1000-0036</v>
      </c>
      <c r="D8248" s="134" t="s">
        <v>460</v>
      </c>
      <c r="E8248" s="134" t="s">
        <v>409</v>
      </c>
      <c r="F8248" s="134" t="s">
        <v>461</v>
      </c>
      <c r="G8248" s="134" t="s">
        <v>322</v>
      </c>
      <c r="H8248" s="134" t="s">
        <v>1023</v>
      </c>
      <c r="I8248" s="134" t="s">
        <v>336</v>
      </c>
      <c r="J8248" s="135">
        <v>1430</v>
      </c>
      <c r="K8248" s="135">
        <v>267.88</v>
      </c>
      <c r="L8248" s="135">
        <v>267.88</v>
      </c>
      <c r="M8248" s="150" t="str">
        <f t="shared" si="257"/>
        <v>201701</v>
      </c>
    </row>
    <row r="8249" spans="1:13" x14ac:dyDescent="0.25">
      <c r="A8249" s="35" t="str">
        <f>VLOOKUP(B8249,ResCat!$A$2:$B$269,2,FALSE)</f>
        <v>PPOFEP</v>
      </c>
      <c r="B8249" s="68" t="str">
        <f>IF(ISNA(VLOOKUP(C8249,COA!$A$2:$B$340,2,FALSE)),"XXX",VLOOKUP(C8249,COA!$A$2:$B$340,2,FALSE))</f>
        <v>F51</v>
      </c>
      <c r="C8249" s="149" t="str">
        <f t="shared" si="258"/>
        <v>0022-1000-0036</v>
      </c>
      <c r="D8249" s="134" t="s">
        <v>460</v>
      </c>
      <c r="E8249" s="134" t="s">
        <v>409</v>
      </c>
      <c r="F8249" s="134" t="s">
        <v>461</v>
      </c>
      <c r="G8249" s="134" t="s">
        <v>322</v>
      </c>
      <c r="H8249" s="134" t="s">
        <v>1023</v>
      </c>
      <c r="I8249" s="134" t="s">
        <v>2</v>
      </c>
      <c r="J8249" s="135">
        <v>165642.98000000001</v>
      </c>
      <c r="K8249" s="135">
        <v>80563.219999999754</v>
      </c>
      <c r="L8249" s="135">
        <v>66395.409999999785</v>
      </c>
      <c r="M8249" s="150" t="str">
        <f t="shared" si="257"/>
        <v>201701</v>
      </c>
    </row>
    <row r="8250" spans="1:13" x14ac:dyDescent="0.25">
      <c r="A8250" s="35" t="str">
        <f>VLOOKUP(B8250,ResCat!$A$2:$B$269,2,FALSE)</f>
        <v>PPOFEP</v>
      </c>
      <c r="B8250" s="68" t="str">
        <f>IF(ISNA(VLOOKUP(C8250,COA!$A$2:$B$340,2,FALSE)),"XXX",VLOOKUP(C8250,COA!$A$2:$B$340,2,FALSE))</f>
        <v>F51</v>
      </c>
      <c r="C8250" s="149" t="str">
        <f t="shared" si="258"/>
        <v>0022-1000-0036</v>
      </c>
      <c r="D8250" s="134" t="s">
        <v>460</v>
      </c>
      <c r="E8250" s="134" t="s">
        <v>409</v>
      </c>
      <c r="F8250" s="134" t="s">
        <v>461</v>
      </c>
      <c r="G8250" s="134" t="s">
        <v>324</v>
      </c>
      <c r="H8250" s="134" t="s">
        <v>1023</v>
      </c>
      <c r="I8250" s="134" t="s">
        <v>3</v>
      </c>
      <c r="J8250" s="135">
        <v>256661.47999999998</v>
      </c>
      <c r="K8250" s="135">
        <v>46784.229999999996</v>
      </c>
      <c r="L8250" s="135">
        <v>42374.799999999974</v>
      </c>
      <c r="M8250" s="150" t="str">
        <f t="shared" si="257"/>
        <v>201702</v>
      </c>
    </row>
    <row r="8251" spans="1:13" x14ac:dyDescent="0.25">
      <c r="A8251" s="35" t="str">
        <f>VLOOKUP(B8251,ResCat!$A$2:$B$269,2,FALSE)</f>
        <v>PPOFEP</v>
      </c>
      <c r="B8251" s="68" t="str">
        <f>IF(ISNA(VLOOKUP(C8251,COA!$A$2:$B$340,2,FALSE)),"XXX",VLOOKUP(C8251,COA!$A$2:$B$340,2,FALSE))</f>
        <v>F51</v>
      </c>
      <c r="C8251" s="149" t="str">
        <f t="shared" si="258"/>
        <v>0022-1000-0036</v>
      </c>
      <c r="D8251" s="134" t="s">
        <v>460</v>
      </c>
      <c r="E8251" s="134" t="s">
        <v>409</v>
      </c>
      <c r="F8251" s="134" t="s">
        <v>461</v>
      </c>
      <c r="G8251" s="134" t="s">
        <v>324</v>
      </c>
      <c r="H8251" s="134" t="s">
        <v>1023</v>
      </c>
      <c r="I8251" s="134" t="s">
        <v>336</v>
      </c>
      <c r="J8251" s="135">
        <v>1229</v>
      </c>
      <c r="K8251" s="135">
        <v>371.38</v>
      </c>
      <c r="L8251" s="135">
        <v>371.38</v>
      </c>
      <c r="M8251" s="150" t="str">
        <f t="shared" si="257"/>
        <v>201702</v>
      </c>
    </row>
    <row r="8252" spans="1:13" x14ac:dyDescent="0.25">
      <c r="A8252" s="35" t="str">
        <f>VLOOKUP(B8252,ResCat!$A$2:$B$269,2,FALSE)</f>
        <v>PPOFEP</v>
      </c>
      <c r="B8252" s="68" t="str">
        <f>IF(ISNA(VLOOKUP(C8252,COA!$A$2:$B$340,2,FALSE)),"XXX",VLOOKUP(C8252,COA!$A$2:$B$340,2,FALSE))</f>
        <v>F51</v>
      </c>
      <c r="C8252" s="149" t="str">
        <f t="shared" si="258"/>
        <v>0022-1000-0036</v>
      </c>
      <c r="D8252" s="134" t="s">
        <v>460</v>
      </c>
      <c r="E8252" s="134" t="s">
        <v>409</v>
      </c>
      <c r="F8252" s="134" t="s">
        <v>461</v>
      </c>
      <c r="G8252" s="134" t="s">
        <v>324</v>
      </c>
      <c r="H8252" s="134" t="s">
        <v>1023</v>
      </c>
      <c r="I8252" s="134" t="s">
        <v>2</v>
      </c>
      <c r="J8252" s="135">
        <v>200538.68000000008</v>
      </c>
      <c r="K8252" s="135">
        <v>104015.84999999986</v>
      </c>
      <c r="L8252" s="135">
        <v>84880.189999999944</v>
      </c>
      <c r="M8252" s="150" t="str">
        <f t="shared" si="257"/>
        <v>201702</v>
      </c>
    </row>
    <row r="8253" spans="1:13" x14ac:dyDescent="0.25">
      <c r="A8253" s="35" t="str">
        <f>VLOOKUP(B8253,ResCat!$A$2:$B$269,2,FALSE)</f>
        <v>PPOFEP</v>
      </c>
      <c r="B8253" s="68" t="str">
        <f>IF(ISNA(VLOOKUP(C8253,COA!$A$2:$B$340,2,FALSE)),"XXX",VLOOKUP(C8253,COA!$A$2:$B$340,2,FALSE))</f>
        <v>F51</v>
      </c>
      <c r="C8253" s="149" t="str">
        <f t="shared" si="258"/>
        <v>0022-1000-0036</v>
      </c>
      <c r="D8253" s="134" t="s">
        <v>460</v>
      </c>
      <c r="E8253" s="134" t="s">
        <v>409</v>
      </c>
      <c r="F8253" s="134" t="s">
        <v>461</v>
      </c>
      <c r="G8253" s="134" t="s">
        <v>326</v>
      </c>
      <c r="H8253" s="134" t="s">
        <v>1023</v>
      </c>
      <c r="I8253" s="134" t="s">
        <v>3</v>
      </c>
      <c r="J8253" s="135">
        <v>241183.38999999966</v>
      </c>
      <c r="K8253" s="135">
        <v>44983.789999999921</v>
      </c>
      <c r="L8253" s="135">
        <v>42638.319999999971</v>
      </c>
      <c r="M8253" s="150" t="str">
        <f t="shared" si="257"/>
        <v>201703</v>
      </c>
    </row>
    <row r="8254" spans="1:13" x14ac:dyDescent="0.25">
      <c r="A8254" s="35" t="str">
        <f>VLOOKUP(B8254,ResCat!$A$2:$B$269,2,FALSE)</f>
        <v>PPOFEP</v>
      </c>
      <c r="B8254" s="68" t="str">
        <f>IF(ISNA(VLOOKUP(C8254,COA!$A$2:$B$340,2,FALSE)),"XXX",VLOOKUP(C8254,COA!$A$2:$B$340,2,FALSE))</f>
        <v>F51</v>
      </c>
      <c r="C8254" s="149" t="str">
        <f t="shared" si="258"/>
        <v>0022-1000-0036</v>
      </c>
      <c r="D8254" s="134" t="s">
        <v>460</v>
      </c>
      <c r="E8254" s="134" t="s">
        <v>409</v>
      </c>
      <c r="F8254" s="134" t="s">
        <v>461</v>
      </c>
      <c r="G8254" s="134" t="s">
        <v>326</v>
      </c>
      <c r="H8254" s="134" t="s">
        <v>1023</v>
      </c>
      <c r="I8254" s="134" t="s">
        <v>368</v>
      </c>
      <c r="J8254" s="135">
        <v>2345</v>
      </c>
      <c r="K8254" s="135">
        <v>0</v>
      </c>
      <c r="L8254" s="135">
        <v>0</v>
      </c>
      <c r="M8254" s="150" t="str">
        <f t="shared" si="257"/>
        <v>201703</v>
      </c>
    </row>
    <row r="8255" spans="1:13" x14ac:dyDescent="0.25">
      <c r="A8255" s="35" t="str">
        <f>VLOOKUP(B8255,ResCat!$A$2:$B$269,2,FALSE)</f>
        <v>PPOFEP</v>
      </c>
      <c r="B8255" s="68" t="str">
        <f>IF(ISNA(VLOOKUP(C8255,COA!$A$2:$B$340,2,FALSE)),"XXX",VLOOKUP(C8255,COA!$A$2:$B$340,2,FALSE))</f>
        <v>F51</v>
      </c>
      <c r="C8255" s="149" t="str">
        <f t="shared" si="258"/>
        <v>0022-1000-0036</v>
      </c>
      <c r="D8255" s="134" t="s">
        <v>460</v>
      </c>
      <c r="E8255" s="134" t="s">
        <v>409</v>
      </c>
      <c r="F8255" s="134" t="s">
        <v>461</v>
      </c>
      <c r="G8255" s="134" t="s">
        <v>326</v>
      </c>
      <c r="H8255" s="134" t="s">
        <v>1023</v>
      </c>
      <c r="I8255" s="134" t="s">
        <v>336</v>
      </c>
      <c r="J8255" s="135">
        <v>1891.96</v>
      </c>
      <c r="K8255" s="135">
        <v>536.57000000000005</v>
      </c>
      <c r="L8255" s="135">
        <v>536.57000000000005</v>
      </c>
      <c r="M8255" s="150" t="str">
        <f t="shared" si="257"/>
        <v>201703</v>
      </c>
    </row>
    <row r="8256" spans="1:13" x14ac:dyDescent="0.25">
      <c r="A8256" s="35" t="str">
        <f>VLOOKUP(B8256,ResCat!$A$2:$B$269,2,FALSE)</f>
        <v>PPOFEP</v>
      </c>
      <c r="B8256" s="68" t="str">
        <f>IF(ISNA(VLOOKUP(C8256,COA!$A$2:$B$340,2,FALSE)),"XXX",VLOOKUP(C8256,COA!$A$2:$B$340,2,FALSE))</f>
        <v>F51</v>
      </c>
      <c r="C8256" s="149" t="str">
        <f t="shared" si="258"/>
        <v>0022-1000-0036</v>
      </c>
      <c r="D8256" s="134" t="s">
        <v>460</v>
      </c>
      <c r="E8256" s="134" t="s">
        <v>409</v>
      </c>
      <c r="F8256" s="134" t="s">
        <v>461</v>
      </c>
      <c r="G8256" s="134" t="s">
        <v>326</v>
      </c>
      <c r="H8256" s="134" t="s">
        <v>1023</v>
      </c>
      <c r="I8256" s="134" t="s">
        <v>2</v>
      </c>
      <c r="J8256" s="135">
        <v>226496.22000000015</v>
      </c>
      <c r="K8256" s="135">
        <v>78071.929999999935</v>
      </c>
      <c r="L8256" s="135">
        <v>60222.629999999961</v>
      </c>
      <c r="M8256" s="150" t="str">
        <f t="shared" si="257"/>
        <v>201703</v>
      </c>
    </row>
    <row r="8257" spans="1:13" x14ac:dyDescent="0.25">
      <c r="A8257" s="35" t="str">
        <f>VLOOKUP(B8257,ResCat!$A$2:$B$269,2,FALSE)</f>
        <v>PPOFEP</v>
      </c>
      <c r="B8257" s="68" t="str">
        <f>IF(ISNA(VLOOKUP(C8257,COA!$A$2:$B$340,2,FALSE)),"XXX",VLOOKUP(C8257,COA!$A$2:$B$340,2,FALSE))</f>
        <v>F51</v>
      </c>
      <c r="C8257" s="149" t="str">
        <f t="shared" si="258"/>
        <v>0022-1000-0036</v>
      </c>
      <c r="D8257" s="134" t="s">
        <v>460</v>
      </c>
      <c r="E8257" s="134" t="s">
        <v>409</v>
      </c>
      <c r="F8257" s="134" t="s">
        <v>461</v>
      </c>
      <c r="G8257" s="134" t="s">
        <v>328</v>
      </c>
      <c r="H8257" s="134" t="s">
        <v>1023</v>
      </c>
      <c r="I8257" s="134" t="s">
        <v>3</v>
      </c>
      <c r="J8257" s="135">
        <v>265960.7399999997</v>
      </c>
      <c r="K8257" s="135">
        <v>66546.679999999993</v>
      </c>
      <c r="L8257" s="135">
        <v>56667.42999999992</v>
      </c>
      <c r="M8257" s="150" t="str">
        <f t="shared" si="257"/>
        <v>201704</v>
      </c>
    </row>
    <row r="8258" spans="1:13" x14ac:dyDescent="0.25">
      <c r="A8258" s="35" t="str">
        <f>VLOOKUP(B8258,ResCat!$A$2:$B$269,2,FALSE)</f>
        <v>PPOFEP</v>
      </c>
      <c r="B8258" s="68" t="str">
        <f>IF(ISNA(VLOOKUP(C8258,COA!$A$2:$B$340,2,FALSE)),"XXX",VLOOKUP(C8258,COA!$A$2:$B$340,2,FALSE))</f>
        <v>F51</v>
      </c>
      <c r="C8258" s="149" t="str">
        <f t="shared" si="258"/>
        <v>0022-1000-0036</v>
      </c>
      <c r="D8258" s="134" t="s">
        <v>460</v>
      </c>
      <c r="E8258" s="134" t="s">
        <v>409</v>
      </c>
      <c r="F8258" s="134" t="s">
        <v>461</v>
      </c>
      <c r="G8258" s="134" t="s">
        <v>328</v>
      </c>
      <c r="H8258" s="134" t="s">
        <v>1023</v>
      </c>
      <c r="I8258" s="134" t="s">
        <v>336</v>
      </c>
      <c r="J8258" s="135">
        <v>5480.84</v>
      </c>
      <c r="K8258" s="135">
        <v>679.45</v>
      </c>
      <c r="L8258" s="135">
        <v>617.52</v>
      </c>
      <c r="M8258" s="150" t="str">
        <f t="shared" si="257"/>
        <v>201704</v>
      </c>
    </row>
    <row r="8259" spans="1:13" x14ac:dyDescent="0.25">
      <c r="A8259" s="35" t="str">
        <f>VLOOKUP(B8259,ResCat!$A$2:$B$269,2,FALSE)</f>
        <v>PPOFEP</v>
      </c>
      <c r="B8259" s="68" t="str">
        <f>IF(ISNA(VLOOKUP(C8259,COA!$A$2:$B$340,2,FALSE)),"XXX",VLOOKUP(C8259,COA!$A$2:$B$340,2,FALSE))</f>
        <v>F51</v>
      </c>
      <c r="C8259" s="149" t="str">
        <f t="shared" si="258"/>
        <v>0022-1000-0036</v>
      </c>
      <c r="D8259" s="134" t="s">
        <v>460</v>
      </c>
      <c r="E8259" s="134" t="s">
        <v>409</v>
      </c>
      <c r="F8259" s="134" t="s">
        <v>461</v>
      </c>
      <c r="G8259" s="134" t="s">
        <v>328</v>
      </c>
      <c r="H8259" s="134" t="s">
        <v>1023</v>
      </c>
      <c r="I8259" s="134" t="s">
        <v>2</v>
      </c>
      <c r="J8259" s="135">
        <v>294503.21999999986</v>
      </c>
      <c r="K8259" s="135">
        <v>84404.179999999847</v>
      </c>
      <c r="L8259" s="135">
        <v>64644.530000000086</v>
      </c>
      <c r="M8259" s="150" t="str">
        <f t="shared" si="257"/>
        <v>201704</v>
      </c>
    </row>
    <row r="8260" spans="1:13" x14ac:dyDescent="0.25">
      <c r="A8260" s="35" t="str">
        <f>VLOOKUP(B8260,ResCat!$A$2:$B$269,2,FALSE)</f>
        <v>PPOFEP</v>
      </c>
      <c r="B8260" s="68" t="str">
        <f>IF(ISNA(VLOOKUP(C8260,COA!$A$2:$B$340,2,FALSE)),"XXX",VLOOKUP(C8260,COA!$A$2:$B$340,2,FALSE))</f>
        <v>F51</v>
      </c>
      <c r="C8260" s="149" t="str">
        <f t="shared" si="258"/>
        <v>0022-1000-0036</v>
      </c>
      <c r="D8260" s="134" t="s">
        <v>460</v>
      </c>
      <c r="E8260" s="134" t="s">
        <v>409</v>
      </c>
      <c r="F8260" s="134" t="s">
        <v>461</v>
      </c>
      <c r="G8260" s="134" t="s">
        <v>330</v>
      </c>
      <c r="H8260" s="134" t="s">
        <v>1023</v>
      </c>
      <c r="I8260" s="134" t="s">
        <v>3</v>
      </c>
      <c r="J8260" s="135">
        <v>400339.43999999936</v>
      </c>
      <c r="K8260" s="135">
        <v>83974.689999999988</v>
      </c>
      <c r="L8260" s="135">
        <v>69236.509999999995</v>
      </c>
      <c r="M8260" s="150" t="str">
        <f t="shared" ref="M8260:M8323" si="259">IF(G8260&lt;$M$1,$M$1,G8260)</f>
        <v>201705</v>
      </c>
    </row>
    <row r="8261" spans="1:13" x14ac:dyDescent="0.25">
      <c r="A8261" s="35" t="str">
        <f>VLOOKUP(B8261,ResCat!$A$2:$B$269,2,FALSE)</f>
        <v>PPOFEP</v>
      </c>
      <c r="B8261" s="68" t="str">
        <f>IF(ISNA(VLOOKUP(C8261,COA!$A$2:$B$340,2,FALSE)),"XXX",VLOOKUP(C8261,COA!$A$2:$B$340,2,FALSE))</f>
        <v>F51</v>
      </c>
      <c r="C8261" s="149" t="str">
        <f t="shared" ref="C8261:C8324" si="260">D8261&amp;"-"&amp;E8261&amp;"-"&amp;F8261</f>
        <v>0022-1000-0036</v>
      </c>
      <c r="D8261" s="134" t="s">
        <v>460</v>
      </c>
      <c r="E8261" s="134" t="s">
        <v>409</v>
      </c>
      <c r="F8261" s="134" t="s">
        <v>461</v>
      </c>
      <c r="G8261" s="134" t="s">
        <v>330</v>
      </c>
      <c r="H8261" s="134" t="s">
        <v>1023</v>
      </c>
      <c r="I8261" s="134" t="s">
        <v>368</v>
      </c>
      <c r="J8261" s="135">
        <v>2350</v>
      </c>
      <c r="K8261" s="135">
        <v>1136</v>
      </c>
      <c r="L8261" s="135">
        <v>986</v>
      </c>
      <c r="M8261" s="150" t="str">
        <f t="shared" si="259"/>
        <v>201705</v>
      </c>
    </row>
    <row r="8262" spans="1:13" x14ac:dyDescent="0.25">
      <c r="A8262" s="35" t="str">
        <f>VLOOKUP(B8262,ResCat!$A$2:$B$269,2,FALSE)</f>
        <v>PPOFEP</v>
      </c>
      <c r="B8262" s="68" t="str">
        <f>IF(ISNA(VLOOKUP(C8262,COA!$A$2:$B$340,2,FALSE)),"XXX",VLOOKUP(C8262,COA!$A$2:$B$340,2,FALSE))</f>
        <v>F51</v>
      </c>
      <c r="C8262" s="149" t="str">
        <f t="shared" si="260"/>
        <v>0022-1000-0036</v>
      </c>
      <c r="D8262" s="134" t="s">
        <v>460</v>
      </c>
      <c r="E8262" s="134" t="s">
        <v>409</v>
      </c>
      <c r="F8262" s="134" t="s">
        <v>461</v>
      </c>
      <c r="G8262" s="134" t="s">
        <v>330</v>
      </c>
      <c r="H8262" s="134" t="s">
        <v>1023</v>
      </c>
      <c r="I8262" s="134" t="s">
        <v>336</v>
      </c>
      <c r="J8262" s="135">
        <v>7943</v>
      </c>
      <c r="K8262" s="135">
        <v>1455.1100000000001</v>
      </c>
      <c r="L8262" s="135">
        <v>885.08</v>
      </c>
      <c r="M8262" s="150" t="str">
        <f t="shared" si="259"/>
        <v>201705</v>
      </c>
    </row>
    <row r="8263" spans="1:13" x14ac:dyDescent="0.25">
      <c r="A8263" s="35" t="str">
        <f>VLOOKUP(B8263,ResCat!$A$2:$B$269,2,FALSE)</f>
        <v>PPOFEP</v>
      </c>
      <c r="B8263" s="68" t="str">
        <f>IF(ISNA(VLOOKUP(C8263,COA!$A$2:$B$340,2,FALSE)),"XXX",VLOOKUP(C8263,COA!$A$2:$B$340,2,FALSE))</f>
        <v>F51</v>
      </c>
      <c r="C8263" s="149" t="str">
        <f t="shared" si="260"/>
        <v>0022-1000-0036</v>
      </c>
      <c r="D8263" s="134" t="s">
        <v>460</v>
      </c>
      <c r="E8263" s="134" t="s">
        <v>409</v>
      </c>
      <c r="F8263" s="134" t="s">
        <v>461</v>
      </c>
      <c r="G8263" s="134" t="s">
        <v>330</v>
      </c>
      <c r="H8263" s="134" t="s">
        <v>1023</v>
      </c>
      <c r="I8263" s="134" t="s">
        <v>2</v>
      </c>
      <c r="J8263" s="135">
        <v>383669.00999999995</v>
      </c>
      <c r="K8263" s="135">
        <v>180797.15999999954</v>
      </c>
      <c r="L8263" s="135">
        <v>158997.78999999963</v>
      </c>
      <c r="M8263" s="150" t="str">
        <f t="shared" si="259"/>
        <v>201705</v>
      </c>
    </row>
    <row r="8264" spans="1:13" x14ac:dyDescent="0.25">
      <c r="A8264" s="35" t="str">
        <f>VLOOKUP(B8264,ResCat!$A$2:$B$269,2,FALSE)</f>
        <v>PPOFEP</v>
      </c>
      <c r="B8264" s="68" t="str">
        <f>IF(ISNA(VLOOKUP(C8264,COA!$A$2:$B$340,2,FALSE)),"XXX",VLOOKUP(C8264,COA!$A$2:$B$340,2,FALSE))</f>
        <v>F51</v>
      </c>
      <c r="C8264" s="149" t="str">
        <f t="shared" si="260"/>
        <v>0022-1000-0036</v>
      </c>
      <c r="D8264" s="134" t="s">
        <v>460</v>
      </c>
      <c r="E8264" s="134" t="s">
        <v>409</v>
      </c>
      <c r="F8264" s="134" t="s">
        <v>461</v>
      </c>
      <c r="G8264" s="134" t="s">
        <v>332</v>
      </c>
      <c r="H8264" s="134" t="s">
        <v>1023</v>
      </c>
      <c r="I8264" s="134" t="s">
        <v>3</v>
      </c>
      <c r="J8264" s="135">
        <v>642531.9399999989</v>
      </c>
      <c r="K8264" s="135">
        <v>347366.74999999936</v>
      </c>
      <c r="L8264" s="135">
        <v>332217.32999999961</v>
      </c>
      <c r="M8264" s="150" t="str">
        <f t="shared" si="259"/>
        <v>201706</v>
      </c>
    </row>
    <row r="8265" spans="1:13" x14ac:dyDescent="0.25">
      <c r="A8265" s="35" t="str">
        <f>VLOOKUP(B8265,ResCat!$A$2:$B$269,2,FALSE)</f>
        <v>PPOFEP</v>
      </c>
      <c r="B8265" s="68" t="str">
        <f>IF(ISNA(VLOOKUP(C8265,COA!$A$2:$B$340,2,FALSE)),"XXX",VLOOKUP(C8265,COA!$A$2:$B$340,2,FALSE))</f>
        <v>F51</v>
      </c>
      <c r="C8265" s="149" t="str">
        <f t="shared" si="260"/>
        <v>0022-1000-0036</v>
      </c>
      <c r="D8265" s="134" t="s">
        <v>460</v>
      </c>
      <c r="E8265" s="134" t="s">
        <v>409</v>
      </c>
      <c r="F8265" s="134" t="s">
        <v>461</v>
      </c>
      <c r="G8265" s="134" t="s">
        <v>332</v>
      </c>
      <c r="H8265" s="134" t="s">
        <v>1023</v>
      </c>
      <c r="I8265" s="134" t="s">
        <v>368</v>
      </c>
      <c r="J8265" s="135">
        <v>1467.4899999999998</v>
      </c>
      <c r="K8265" s="135">
        <v>958</v>
      </c>
      <c r="L8265" s="135">
        <v>838</v>
      </c>
      <c r="M8265" s="150" t="str">
        <f t="shared" si="259"/>
        <v>201706</v>
      </c>
    </row>
    <row r="8266" spans="1:13" x14ac:dyDescent="0.25">
      <c r="A8266" s="35" t="str">
        <f>VLOOKUP(B8266,ResCat!$A$2:$B$269,2,FALSE)</f>
        <v>PPOFEP</v>
      </c>
      <c r="B8266" s="68" t="str">
        <f>IF(ISNA(VLOOKUP(C8266,COA!$A$2:$B$340,2,FALSE)),"XXX",VLOOKUP(C8266,COA!$A$2:$B$340,2,FALSE))</f>
        <v>F51</v>
      </c>
      <c r="C8266" s="149" t="str">
        <f t="shared" si="260"/>
        <v>0022-1000-0036</v>
      </c>
      <c r="D8266" s="134" t="s">
        <v>460</v>
      </c>
      <c r="E8266" s="134" t="s">
        <v>409</v>
      </c>
      <c r="F8266" s="134" t="s">
        <v>461</v>
      </c>
      <c r="G8266" s="134" t="s">
        <v>332</v>
      </c>
      <c r="H8266" s="134" t="s">
        <v>1023</v>
      </c>
      <c r="I8266" s="134" t="s">
        <v>336</v>
      </c>
      <c r="J8266" s="135">
        <v>789.53</v>
      </c>
      <c r="K8266" s="135">
        <v>354.43</v>
      </c>
      <c r="L8266" s="135">
        <v>258.22999999999996</v>
      </c>
      <c r="M8266" s="150" t="str">
        <f t="shared" si="259"/>
        <v>201706</v>
      </c>
    </row>
    <row r="8267" spans="1:13" x14ac:dyDescent="0.25">
      <c r="A8267" s="35" t="str">
        <f>VLOOKUP(B8267,ResCat!$A$2:$B$269,2,FALSE)</f>
        <v>PPOFEP</v>
      </c>
      <c r="B8267" s="68" t="str">
        <f>IF(ISNA(VLOOKUP(C8267,COA!$A$2:$B$340,2,FALSE)),"XXX",VLOOKUP(C8267,COA!$A$2:$B$340,2,FALSE))</f>
        <v>F51</v>
      </c>
      <c r="C8267" s="149" t="str">
        <f t="shared" si="260"/>
        <v>0022-1000-0036</v>
      </c>
      <c r="D8267" s="134" t="s">
        <v>460</v>
      </c>
      <c r="E8267" s="134" t="s">
        <v>409</v>
      </c>
      <c r="F8267" s="134" t="s">
        <v>461</v>
      </c>
      <c r="G8267" s="134" t="s">
        <v>332</v>
      </c>
      <c r="H8267" s="134" t="s">
        <v>1023</v>
      </c>
      <c r="I8267" s="134" t="s">
        <v>2</v>
      </c>
      <c r="J8267" s="135">
        <v>399775.76999999984</v>
      </c>
      <c r="K8267" s="135">
        <v>156212.36999999883</v>
      </c>
      <c r="L8267" s="135">
        <v>124542.70999999961</v>
      </c>
      <c r="M8267" s="150" t="str">
        <f t="shared" si="259"/>
        <v>201706</v>
      </c>
    </row>
    <row r="8268" spans="1:13" x14ac:dyDescent="0.25">
      <c r="A8268" s="35" t="str">
        <f>VLOOKUP(B8268,ResCat!$A$2:$B$269,2,FALSE)</f>
        <v>PPOFEP</v>
      </c>
      <c r="B8268" s="68" t="str">
        <f>IF(ISNA(VLOOKUP(C8268,COA!$A$2:$B$340,2,FALSE)),"XXX",VLOOKUP(C8268,COA!$A$2:$B$340,2,FALSE))</f>
        <v>F51</v>
      </c>
      <c r="C8268" s="149" t="str">
        <f t="shared" si="260"/>
        <v>0022-1000-0036</v>
      </c>
      <c r="D8268" s="134" t="s">
        <v>460</v>
      </c>
      <c r="E8268" s="134" t="s">
        <v>409</v>
      </c>
      <c r="F8268" s="134" t="s">
        <v>461</v>
      </c>
      <c r="G8268" s="134" t="s">
        <v>335</v>
      </c>
      <c r="H8268" s="134" t="s">
        <v>1023</v>
      </c>
      <c r="I8268" s="134" t="s">
        <v>3</v>
      </c>
      <c r="J8268" s="135">
        <v>270985.85999999987</v>
      </c>
      <c r="K8268" s="135">
        <v>115663.21999999988</v>
      </c>
      <c r="L8268" s="135">
        <v>101950.26000000005</v>
      </c>
      <c r="M8268" s="150" t="str">
        <f t="shared" si="259"/>
        <v>201707</v>
      </c>
    </row>
    <row r="8269" spans="1:13" x14ac:dyDescent="0.25">
      <c r="A8269" s="35" t="str">
        <f>VLOOKUP(B8269,ResCat!$A$2:$B$269,2,FALSE)</f>
        <v>PPOFEP</v>
      </c>
      <c r="B8269" s="68" t="str">
        <f>IF(ISNA(VLOOKUP(C8269,COA!$A$2:$B$340,2,FALSE)),"XXX",VLOOKUP(C8269,COA!$A$2:$B$340,2,FALSE))</f>
        <v>F51</v>
      </c>
      <c r="C8269" s="149" t="str">
        <f t="shared" si="260"/>
        <v>0022-1000-0036</v>
      </c>
      <c r="D8269" s="134" t="s">
        <v>460</v>
      </c>
      <c r="E8269" s="134" t="s">
        <v>409</v>
      </c>
      <c r="F8269" s="134" t="s">
        <v>461</v>
      </c>
      <c r="G8269" s="134" t="s">
        <v>335</v>
      </c>
      <c r="H8269" s="134" t="s">
        <v>1023</v>
      </c>
      <c r="I8269" s="134" t="s">
        <v>368</v>
      </c>
      <c r="J8269" s="135">
        <v>2248.9399999999996</v>
      </c>
      <c r="K8269" s="135">
        <v>1479</v>
      </c>
      <c r="L8269" s="135">
        <v>1087</v>
      </c>
      <c r="M8269" s="150" t="str">
        <f t="shared" si="259"/>
        <v>201707</v>
      </c>
    </row>
    <row r="8270" spans="1:13" x14ac:dyDescent="0.25">
      <c r="A8270" s="35" t="str">
        <f>VLOOKUP(B8270,ResCat!$A$2:$B$269,2,FALSE)</f>
        <v>PPOFEP</v>
      </c>
      <c r="B8270" s="68" t="str">
        <f>IF(ISNA(VLOOKUP(C8270,COA!$A$2:$B$340,2,FALSE)),"XXX",VLOOKUP(C8270,COA!$A$2:$B$340,2,FALSE))</f>
        <v>F51</v>
      </c>
      <c r="C8270" s="149" t="str">
        <f t="shared" si="260"/>
        <v>0022-1000-0036</v>
      </c>
      <c r="D8270" s="134" t="s">
        <v>460</v>
      </c>
      <c r="E8270" s="134" t="s">
        <v>409</v>
      </c>
      <c r="F8270" s="134" t="s">
        <v>461</v>
      </c>
      <c r="G8270" s="134" t="s">
        <v>335</v>
      </c>
      <c r="H8270" s="134" t="s">
        <v>1023</v>
      </c>
      <c r="I8270" s="134" t="s">
        <v>336</v>
      </c>
      <c r="J8270" s="135">
        <v>2663.9600000000005</v>
      </c>
      <c r="K8270" s="135">
        <v>1003.63</v>
      </c>
      <c r="L8270" s="135">
        <v>942.78</v>
      </c>
      <c r="M8270" s="150" t="str">
        <f t="shared" si="259"/>
        <v>201707</v>
      </c>
    </row>
    <row r="8271" spans="1:13" x14ac:dyDescent="0.25">
      <c r="A8271" s="35" t="str">
        <f>VLOOKUP(B8271,ResCat!$A$2:$B$269,2,FALSE)</f>
        <v>PPOFEP</v>
      </c>
      <c r="B8271" s="68" t="str">
        <f>IF(ISNA(VLOOKUP(C8271,COA!$A$2:$B$340,2,FALSE)),"XXX",VLOOKUP(C8271,COA!$A$2:$B$340,2,FALSE))</f>
        <v>F51</v>
      </c>
      <c r="C8271" s="149" t="str">
        <f t="shared" si="260"/>
        <v>0022-1000-0036</v>
      </c>
      <c r="D8271" s="134" t="s">
        <v>460</v>
      </c>
      <c r="E8271" s="134" t="s">
        <v>409</v>
      </c>
      <c r="F8271" s="134" t="s">
        <v>461</v>
      </c>
      <c r="G8271" s="134" t="s">
        <v>335</v>
      </c>
      <c r="H8271" s="134" t="s">
        <v>1023</v>
      </c>
      <c r="I8271" s="134" t="s">
        <v>2</v>
      </c>
      <c r="J8271" s="135">
        <v>699319.32</v>
      </c>
      <c r="K8271" s="135">
        <v>190380.35999999993</v>
      </c>
      <c r="L8271" s="135">
        <v>157018.14999999973</v>
      </c>
      <c r="M8271" s="150" t="str">
        <f t="shared" si="259"/>
        <v>201707</v>
      </c>
    </row>
    <row r="8272" spans="1:13" x14ac:dyDescent="0.25">
      <c r="A8272" s="35" t="str">
        <f>VLOOKUP(B8272,ResCat!$A$2:$B$269,2,FALSE)</f>
        <v>PPOFEP</v>
      </c>
      <c r="B8272" s="68" t="str">
        <f>IF(ISNA(VLOOKUP(C8272,COA!$A$2:$B$340,2,FALSE)),"XXX",VLOOKUP(C8272,COA!$A$2:$B$340,2,FALSE))</f>
        <v>F51</v>
      </c>
      <c r="C8272" s="149" t="str">
        <f t="shared" si="260"/>
        <v>0022-1000-0036</v>
      </c>
      <c r="D8272" s="134" t="s">
        <v>460</v>
      </c>
      <c r="E8272" s="134" t="s">
        <v>409</v>
      </c>
      <c r="F8272" s="134" t="s">
        <v>461</v>
      </c>
      <c r="G8272" s="134" t="s">
        <v>4</v>
      </c>
      <c r="H8272" s="134" t="s">
        <v>1023</v>
      </c>
      <c r="I8272" s="134" t="s">
        <v>3</v>
      </c>
      <c r="J8272" s="135">
        <v>271665.72999999992</v>
      </c>
      <c r="K8272" s="135">
        <v>76077.300000000032</v>
      </c>
      <c r="L8272" s="135">
        <v>64180.320000000036</v>
      </c>
      <c r="M8272" s="150" t="str">
        <f t="shared" si="259"/>
        <v>201708</v>
      </c>
    </row>
    <row r="8273" spans="1:13" x14ac:dyDescent="0.25">
      <c r="A8273" s="35" t="str">
        <f>VLOOKUP(B8273,ResCat!$A$2:$B$269,2,FALSE)</f>
        <v>PPOFEP</v>
      </c>
      <c r="B8273" s="68" t="str">
        <f>IF(ISNA(VLOOKUP(C8273,COA!$A$2:$B$340,2,FALSE)),"XXX",VLOOKUP(C8273,COA!$A$2:$B$340,2,FALSE))</f>
        <v>F51</v>
      </c>
      <c r="C8273" s="149" t="str">
        <f t="shared" si="260"/>
        <v>0022-1000-0036</v>
      </c>
      <c r="D8273" s="134" t="s">
        <v>460</v>
      </c>
      <c r="E8273" s="134" t="s">
        <v>409</v>
      </c>
      <c r="F8273" s="134" t="s">
        <v>461</v>
      </c>
      <c r="G8273" s="134" t="s">
        <v>4</v>
      </c>
      <c r="H8273" s="134" t="s">
        <v>1023</v>
      </c>
      <c r="I8273" s="134" t="s">
        <v>368</v>
      </c>
      <c r="J8273" s="135">
        <v>-818.62000000000012</v>
      </c>
      <c r="K8273" s="135">
        <v>1672</v>
      </c>
      <c r="L8273" s="135">
        <v>1492</v>
      </c>
      <c r="M8273" s="150" t="str">
        <f t="shared" si="259"/>
        <v>201708</v>
      </c>
    </row>
    <row r="8274" spans="1:13" x14ac:dyDescent="0.25">
      <c r="A8274" s="35" t="str">
        <f>VLOOKUP(B8274,ResCat!$A$2:$B$269,2,FALSE)</f>
        <v>PPOFEP</v>
      </c>
      <c r="B8274" s="68" t="str">
        <f>IF(ISNA(VLOOKUP(C8274,COA!$A$2:$B$340,2,FALSE)),"XXX",VLOOKUP(C8274,COA!$A$2:$B$340,2,FALSE))</f>
        <v>F51</v>
      </c>
      <c r="C8274" s="149" t="str">
        <f t="shared" si="260"/>
        <v>0022-1000-0036</v>
      </c>
      <c r="D8274" s="134" t="s">
        <v>460</v>
      </c>
      <c r="E8274" s="134" t="s">
        <v>409</v>
      </c>
      <c r="F8274" s="134" t="s">
        <v>461</v>
      </c>
      <c r="G8274" s="134" t="s">
        <v>4</v>
      </c>
      <c r="H8274" s="134" t="s">
        <v>1023</v>
      </c>
      <c r="I8274" s="134" t="s">
        <v>336</v>
      </c>
      <c r="J8274" s="135">
        <v>1559.66</v>
      </c>
      <c r="K8274" s="135">
        <v>17.609999999999957</v>
      </c>
      <c r="L8274" s="135">
        <v>7.6299999999999599</v>
      </c>
      <c r="M8274" s="150" t="str">
        <f t="shared" si="259"/>
        <v>201708</v>
      </c>
    </row>
    <row r="8275" spans="1:13" x14ac:dyDescent="0.25">
      <c r="A8275" s="35" t="str">
        <f>VLOOKUP(B8275,ResCat!$A$2:$B$269,2,FALSE)</f>
        <v>PPOFEP</v>
      </c>
      <c r="B8275" s="68" t="str">
        <f>IF(ISNA(VLOOKUP(C8275,COA!$A$2:$B$340,2,FALSE)),"XXX",VLOOKUP(C8275,COA!$A$2:$B$340,2,FALSE))</f>
        <v>F51</v>
      </c>
      <c r="C8275" s="149" t="str">
        <f t="shared" si="260"/>
        <v>0022-1000-0036</v>
      </c>
      <c r="D8275" s="134" t="s">
        <v>460</v>
      </c>
      <c r="E8275" s="134" t="s">
        <v>409</v>
      </c>
      <c r="F8275" s="134" t="s">
        <v>461</v>
      </c>
      <c r="G8275" s="134" t="s">
        <v>4</v>
      </c>
      <c r="H8275" s="134" t="s">
        <v>1023</v>
      </c>
      <c r="I8275" s="134" t="s">
        <v>2</v>
      </c>
      <c r="J8275" s="135">
        <v>656551.74000000011</v>
      </c>
      <c r="K8275" s="135">
        <v>288122.49999999971</v>
      </c>
      <c r="L8275" s="135">
        <v>241862.95000000007</v>
      </c>
      <c r="M8275" s="150" t="str">
        <f t="shared" si="259"/>
        <v>201708</v>
      </c>
    </row>
    <row r="8276" spans="1:13" x14ac:dyDescent="0.25">
      <c r="A8276" s="35" t="str">
        <f>VLOOKUP(B8276,ResCat!$A$2:$B$269,2,FALSE)</f>
        <v>PPOFEP</v>
      </c>
      <c r="B8276" s="68" t="str">
        <f>IF(ISNA(VLOOKUP(C8276,COA!$A$2:$B$340,2,FALSE)),"XXX",VLOOKUP(C8276,COA!$A$2:$B$340,2,FALSE))</f>
        <v>F51</v>
      </c>
      <c r="C8276" s="149" t="str">
        <f t="shared" si="260"/>
        <v>0022-1000-0036</v>
      </c>
      <c r="D8276" s="134" t="s">
        <v>460</v>
      </c>
      <c r="E8276" s="134" t="s">
        <v>409</v>
      </c>
      <c r="F8276" s="134" t="s">
        <v>461</v>
      </c>
      <c r="G8276" s="134" t="s">
        <v>511</v>
      </c>
      <c r="H8276" s="134" t="s">
        <v>1023</v>
      </c>
      <c r="I8276" s="134" t="s">
        <v>3</v>
      </c>
      <c r="J8276" s="135">
        <v>427004.13999999908</v>
      </c>
      <c r="K8276" s="135">
        <v>203027.06000000014</v>
      </c>
      <c r="L8276" s="135">
        <v>181747.09000000011</v>
      </c>
      <c r="M8276" s="150" t="str">
        <f t="shared" si="259"/>
        <v>201709</v>
      </c>
    </row>
    <row r="8277" spans="1:13" x14ac:dyDescent="0.25">
      <c r="A8277" s="35" t="str">
        <f>VLOOKUP(B8277,ResCat!$A$2:$B$269,2,FALSE)</f>
        <v>PPOFEP</v>
      </c>
      <c r="B8277" s="68" t="str">
        <f>IF(ISNA(VLOOKUP(C8277,COA!$A$2:$B$340,2,FALSE)),"XXX",VLOOKUP(C8277,COA!$A$2:$B$340,2,FALSE))</f>
        <v>F51</v>
      </c>
      <c r="C8277" s="149" t="str">
        <f t="shared" si="260"/>
        <v>0022-1000-0036</v>
      </c>
      <c r="D8277" s="134" t="s">
        <v>460</v>
      </c>
      <c r="E8277" s="134" t="s">
        <v>409</v>
      </c>
      <c r="F8277" s="134" t="s">
        <v>461</v>
      </c>
      <c r="G8277" s="134" t="s">
        <v>511</v>
      </c>
      <c r="H8277" s="134" t="s">
        <v>1023</v>
      </c>
      <c r="I8277" s="134" t="s">
        <v>368</v>
      </c>
      <c r="J8277" s="135">
        <v>2582.9500000000003</v>
      </c>
      <c r="K8277" s="135">
        <v>1588</v>
      </c>
      <c r="L8277" s="135">
        <v>1408</v>
      </c>
      <c r="M8277" s="150" t="str">
        <f t="shared" si="259"/>
        <v>201709</v>
      </c>
    </row>
    <row r="8278" spans="1:13" x14ac:dyDescent="0.25">
      <c r="A8278" s="35" t="str">
        <f>VLOOKUP(B8278,ResCat!$A$2:$B$269,2,FALSE)</f>
        <v>PPOFEP</v>
      </c>
      <c r="B8278" s="68" t="str">
        <f>IF(ISNA(VLOOKUP(C8278,COA!$A$2:$B$340,2,FALSE)),"XXX",VLOOKUP(C8278,COA!$A$2:$B$340,2,FALSE))</f>
        <v>F51</v>
      </c>
      <c r="C8278" s="149" t="str">
        <f t="shared" si="260"/>
        <v>0022-1000-0036</v>
      </c>
      <c r="D8278" s="134" t="s">
        <v>460</v>
      </c>
      <c r="E8278" s="134" t="s">
        <v>409</v>
      </c>
      <c r="F8278" s="134" t="s">
        <v>461</v>
      </c>
      <c r="G8278" s="134" t="s">
        <v>511</v>
      </c>
      <c r="H8278" s="134" t="s">
        <v>1023</v>
      </c>
      <c r="I8278" s="134" t="s">
        <v>336</v>
      </c>
      <c r="J8278" s="135">
        <v>18907.439999999999</v>
      </c>
      <c r="K8278" s="135">
        <v>2772.29</v>
      </c>
      <c r="L8278" s="135">
        <v>1951.58</v>
      </c>
      <c r="M8278" s="150" t="str">
        <f t="shared" si="259"/>
        <v>201709</v>
      </c>
    </row>
    <row r="8279" spans="1:13" x14ac:dyDescent="0.25">
      <c r="A8279" s="35" t="str">
        <f>VLOOKUP(B8279,ResCat!$A$2:$B$269,2,FALSE)</f>
        <v>PPOFEP</v>
      </c>
      <c r="B8279" s="68" t="str">
        <f>IF(ISNA(VLOOKUP(C8279,COA!$A$2:$B$340,2,FALSE)),"XXX",VLOOKUP(C8279,COA!$A$2:$B$340,2,FALSE))</f>
        <v>F51</v>
      </c>
      <c r="C8279" s="149" t="str">
        <f t="shared" si="260"/>
        <v>0022-1000-0036</v>
      </c>
      <c r="D8279" s="134" t="s">
        <v>460</v>
      </c>
      <c r="E8279" s="134" t="s">
        <v>409</v>
      </c>
      <c r="F8279" s="134" t="s">
        <v>461</v>
      </c>
      <c r="G8279" s="134" t="s">
        <v>511</v>
      </c>
      <c r="H8279" s="134" t="s">
        <v>1023</v>
      </c>
      <c r="I8279" s="134" t="s">
        <v>2</v>
      </c>
      <c r="J8279" s="135">
        <v>943140.26000000024</v>
      </c>
      <c r="K8279" s="135">
        <v>469610.43000000087</v>
      </c>
      <c r="L8279" s="135">
        <v>416548.9800000008</v>
      </c>
      <c r="M8279" s="150" t="str">
        <f t="shared" si="259"/>
        <v>201709</v>
      </c>
    </row>
    <row r="8280" spans="1:13" x14ac:dyDescent="0.25">
      <c r="A8280" s="35" t="str">
        <f>VLOOKUP(B8280,ResCat!$A$2:$B$269,2,FALSE)</f>
        <v>PPOFEP</v>
      </c>
      <c r="B8280" s="68" t="str">
        <f>IF(ISNA(VLOOKUP(C8280,COA!$A$2:$B$340,2,FALSE)),"XXX",VLOOKUP(C8280,COA!$A$2:$B$340,2,FALSE))</f>
        <v>F51</v>
      </c>
      <c r="C8280" s="149" t="str">
        <f t="shared" si="260"/>
        <v>0022-1000-0036</v>
      </c>
      <c r="D8280" s="134" t="s">
        <v>460</v>
      </c>
      <c r="E8280" s="134" t="s">
        <v>409</v>
      </c>
      <c r="F8280" s="134" t="s">
        <v>461</v>
      </c>
      <c r="G8280" s="134" t="s">
        <v>969</v>
      </c>
      <c r="H8280" s="134" t="s">
        <v>1023</v>
      </c>
      <c r="I8280" s="134" t="s">
        <v>3</v>
      </c>
      <c r="J8280" s="135">
        <v>774876.18999999866</v>
      </c>
      <c r="K8280" s="135">
        <v>302840.01000000047</v>
      </c>
      <c r="L8280" s="135">
        <v>262465.89000000007</v>
      </c>
      <c r="M8280" s="150" t="str">
        <f t="shared" si="259"/>
        <v>201710</v>
      </c>
    </row>
    <row r="8281" spans="1:13" x14ac:dyDescent="0.25">
      <c r="A8281" s="35" t="str">
        <f>VLOOKUP(B8281,ResCat!$A$2:$B$269,2,FALSE)</f>
        <v>PPOFEP</v>
      </c>
      <c r="B8281" s="68" t="str">
        <f>IF(ISNA(VLOOKUP(C8281,COA!$A$2:$B$340,2,FALSE)),"XXX",VLOOKUP(C8281,COA!$A$2:$B$340,2,FALSE))</f>
        <v>F51</v>
      </c>
      <c r="C8281" s="149" t="str">
        <f t="shared" si="260"/>
        <v>0022-1000-0036</v>
      </c>
      <c r="D8281" s="134" t="s">
        <v>460</v>
      </c>
      <c r="E8281" s="134" t="s">
        <v>409</v>
      </c>
      <c r="F8281" s="134" t="s">
        <v>461</v>
      </c>
      <c r="G8281" s="134" t="s">
        <v>969</v>
      </c>
      <c r="H8281" s="134" t="s">
        <v>1023</v>
      </c>
      <c r="I8281" s="134" t="s">
        <v>368</v>
      </c>
      <c r="J8281" s="135">
        <v>803.79</v>
      </c>
      <c r="K8281" s="135">
        <v>257</v>
      </c>
      <c r="L8281" s="135">
        <v>135</v>
      </c>
      <c r="M8281" s="150" t="str">
        <f t="shared" si="259"/>
        <v>201710</v>
      </c>
    </row>
    <row r="8282" spans="1:13" x14ac:dyDescent="0.25">
      <c r="A8282" s="35" t="str">
        <f>VLOOKUP(B8282,ResCat!$A$2:$B$269,2,FALSE)</f>
        <v>PPOFEP</v>
      </c>
      <c r="B8282" s="68" t="str">
        <f>IF(ISNA(VLOOKUP(C8282,COA!$A$2:$B$340,2,FALSE)),"XXX",VLOOKUP(C8282,COA!$A$2:$B$340,2,FALSE))</f>
        <v>F51</v>
      </c>
      <c r="C8282" s="149" t="str">
        <f t="shared" si="260"/>
        <v>0022-1000-0036</v>
      </c>
      <c r="D8282" s="134" t="s">
        <v>460</v>
      </c>
      <c r="E8282" s="134" t="s">
        <v>409</v>
      </c>
      <c r="F8282" s="134" t="s">
        <v>461</v>
      </c>
      <c r="G8282" s="134" t="s">
        <v>969</v>
      </c>
      <c r="H8282" s="134" t="s">
        <v>1023</v>
      </c>
      <c r="I8282" s="134" t="s">
        <v>336</v>
      </c>
      <c r="J8282" s="135">
        <v>16582.009999999991</v>
      </c>
      <c r="K8282" s="135">
        <v>1287.3</v>
      </c>
      <c r="L8282" s="135">
        <v>1247.2400000000002</v>
      </c>
      <c r="M8282" s="150" t="str">
        <f t="shared" si="259"/>
        <v>201710</v>
      </c>
    </row>
    <row r="8283" spans="1:13" x14ac:dyDescent="0.25">
      <c r="A8283" s="35" t="str">
        <f>VLOOKUP(B8283,ResCat!$A$2:$B$269,2,FALSE)</f>
        <v>PPOFEP</v>
      </c>
      <c r="B8283" s="68" t="str">
        <f>IF(ISNA(VLOOKUP(C8283,COA!$A$2:$B$340,2,FALSE)),"XXX",VLOOKUP(C8283,COA!$A$2:$B$340,2,FALSE))</f>
        <v>F51</v>
      </c>
      <c r="C8283" s="149" t="str">
        <f t="shared" si="260"/>
        <v>0022-1000-0036</v>
      </c>
      <c r="D8283" s="134" t="s">
        <v>460</v>
      </c>
      <c r="E8283" s="134" t="s">
        <v>409</v>
      </c>
      <c r="F8283" s="134" t="s">
        <v>461</v>
      </c>
      <c r="G8283" s="134" t="s">
        <v>969</v>
      </c>
      <c r="H8283" s="134" t="s">
        <v>1023</v>
      </c>
      <c r="I8283" s="134" t="s">
        <v>2</v>
      </c>
      <c r="J8283" s="135">
        <v>1843861.5700000008</v>
      </c>
      <c r="K8283" s="135">
        <v>722827.4600000052</v>
      </c>
      <c r="L8283" s="135">
        <v>584138.12000000291</v>
      </c>
      <c r="M8283" s="150" t="str">
        <f t="shared" si="259"/>
        <v>201710</v>
      </c>
    </row>
    <row r="8284" spans="1:13" x14ac:dyDescent="0.25">
      <c r="A8284" s="35" t="str">
        <f>VLOOKUP(B8284,ResCat!$A$2:$B$269,2,FALSE)</f>
        <v>PPOFEP</v>
      </c>
      <c r="B8284" s="68" t="str">
        <f>IF(ISNA(VLOOKUP(C8284,COA!$A$2:$B$340,2,FALSE)),"XXX",VLOOKUP(C8284,COA!$A$2:$B$340,2,FALSE))</f>
        <v>F51</v>
      </c>
      <c r="C8284" s="149" t="str">
        <f t="shared" si="260"/>
        <v>0022-1000-0036</v>
      </c>
      <c r="D8284" s="134" t="s">
        <v>460</v>
      </c>
      <c r="E8284" s="134" t="s">
        <v>409</v>
      </c>
      <c r="F8284" s="134" t="s">
        <v>461</v>
      </c>
      <c r="G8284" s="134" t="s">
        <v>961</v>
      </c>
      <c r="H8284" s="134" t="s">
        <v>1023</v>
      </c>
      <c r="I8284" s="134" t="s">
        <v>3</v>
      </c>
      <c r="J8284" s="135">
        <v>1226955.3899999973</v>
      </c>
      <c r="K8284" s="135">
        <v>620207.8799999964</v>
      </c>
      <c r="L8284" s="135">
        <v>538444.35999999696</v>
      </c>
      <c r="M8284" s="150" t="str">
        <f t="shared" si="259"/>
        <v>201711</v>
      </c>
    </row>
    <row r="8285" spans="1:13" x14ac:dyDescent="0.25">
      <c r="A8285" s="35" t="str">
        <f>VLOOKUP(B8285,ResCat!$A$2:$B$269,2,FALSE)</f>
        <v>PPOFEP</v>
      </c>
      <c r="B8285" s="68" t="str">
        <f>IF(ISNA(VLOOKUP(C8285,COA!$A$2:$B$340,2,FALSE)),"XXX",VLOOKUP(C8285,COA!$A$2:$B$340,2,FALSE))</f>
        <v>F51</v>
      </c>
      <c r="C8285" s="149" t="str">
        <f t="shared" si="260"/>
        <v>0022-1000-0036</v>
      </c>
      <c r="D8285" s="134" t="s">
        <v>460</v>
      </c>
      <c r="E8285" s="134" t="s">
        <v>409</v>
      </c>
      <c r="F8285" s="134" t="s">
        <v>461</v>
      </c>
      <c r="G8285" s="134" t="s">
        <v>961</v>
      </c>
      <c r="H8285" s="134" t="s">
        <v>1023</v>
      </c>
      <c r="I8285" s="134" t="s">
        <v>368</v>
      </c>
      <c r="J8285" s="135">
        <v>6914.7199999999993</v>
      </c>
      <c r="K8285" s="135">
        <v>3660</v>
      </c>
      <c r="L8285" s="135">
        <v>3120</v>
      </c>
      <c r="M8285" s="150" t="str">
        <f t="shared" si="259"/>
        <v>201711</v>
      </c>
    </row>
    <row r="8286" spans="1:13" x14ac:dyDescent="0.25">
      <c r="A8286" s="35" t="str">
        <f>VLOOKUP(B8286,ResCat!$A$2:$B$269,2,FALSE)</f>
        <v>PPOFEP</v>
      </c>
      <c r="B8286" s="68" t="str">
        <f>IF(ISNA(VLOOKUP(C8286,COA!$A$2:$B$340,2,FALSE)),"XXX",VLOOKUP(C8286,COA!$A$2:$B$340,2,FALSE))</f>
        <v>F51</v>
      </c>
      <c r="C8286" s="149" t="str">
        <f t="shared" si="260"/>
        <v>0022-1000-0036</v>
      </c>
      <c r="D8286" s="134" t="s">
        <v>460</v>
      </c>
      <c r="E8286" s="134" t="s">
        <v>409</v>
      </c>
      <c r="F8286" s="134" t="s">
        <v>461</v>
      </c>
      <c r="G8286" s="134" t="s">
        <v>961</v>
      </c>
      <c r="H8286" s="134" t="s">
        <v>1023</v>
      </c>
      <c r="I8286" s="134" t="s">
        <v>336</v>
      </c>
      <c r="J8286" s="135">
        <v>83204.699999999968</v>
      </c>
      <c r="K8286" s="135">
        <v>7936.689999999996</v>
      </c>
      <c r="L8286" s="135">
        <v>6547.2799999999961</v>
      </c>
      <c r="M8286" s="150" t="str">
        <f t="shared" si="259"/>
        <v>201711</v>
      </c>
    </row>
    <row r="8287" spans="1:13" x14ac:dyDescent="0.25">
      <c r="A8287" s="35" t="str">
        <f>VLOOKUP(B8287,ResCat!$A$2:$B$269,2,FALSE)</f>
        <v>PPOFEP</v>
      </c>
      <c r="B8287" s="68" t="str">
        <f>IF(ISNA(VLOOKUP(C8287,COA!$A$2:$B$340,2,FALSE)),"XXX",VLOOKUP(C8287,COA!$A$2:$B$340,2,FALSE))</f>
        <v>F51</v>
      </c>
      <c r="C8287" s="149" t="str">
        <f t="shared" si="260"/>
        <v>0022-1000-0036</v>
      </c>
      <c r="D8287" s="134" t="s">
        <v>460</v>
      </c>
      <c r="E8287" s="134" t="s">
        <v>409</v>
      </c>
      <c r="F8287" s="134" t="s">
        <v>461</v>
      </c>
      <c r="G8287" s="134" t="s">
        <v>961</v>
      </c>
      <c r="H8287" s="134" t="s">
        <v>1023</v>
      </c>
      <c r="I8287" s="134" t="s">
        <v>2</v>
      </c>
      <c r="J8287" s="135">
        <v>3250798.1599999778</v>
      </c>
      <c r="K8287" s="135">
        <v>1446497.1300000022</v>
      </c>
      <c r="L8287" s="135">
        <v>1132663.6000000034</v>
      </c>
      <c r="M8287" s="150" t="str">
        <f t="shared" si="259"/>
        <v>201711</v>
      </c>
    </row>
    <row r="8288" spans="1:13" x14ac:dyDescent="0.25">
      <c r="A8288" s="35" t="str">
        <f>VLOOKUP(B8288,ResCat!$A$2:$B$269,2,FALSE)</f>
        <v>PPOFEP</v>
      </c>
      <c r="B8288" s="68" t="str">
        <f>IF(ISNA(VLOOKUP(C8288,COA!$A$2:$B$340,2,FALSE)),"XXX",VLOOKUP(C8288,COA!$A$2:$B$340,2,FALSE))</f>
        <v>F51</v>
      </c>
      <c r="C8288" s="149" t="str">
        <f t="shared" si="260"/>
        <v>0022-1000-0036</v>
      </c>
      <c r="D8288" s="134" t="s">
        <v>460</v>
      </c>
      <c r="E8288" s="134" t="s">
        <v>409</v>
      </c>
      <c r="F8288" s="134" t="s">
        <v>461</v>
      </c>
      <c r="G8288" s="134" t="s">
        <v>970</v>
      </c>
      <c r="H8288" s="134" t="s">
        <v>1023</v>
      </c>
      <c r="I8288" s="134" t="s">
        <v>3</v>
      </c>
      <c r="J8288" s="135">
        <v>4733129.4300000835</v>
      </c>
      <c r="K8288" s="135">
        <v>1972453.7099999827</v>
      </c>
      <c r="L8288" s="135">
        <v>1681190.5899999847</v>
      </c>
      <c r="M8288" s="150" t="str">
        <f t="shared" si="259"/>
        <v>201712</v>
      </c>
    </row>
    <row r="8289" spans="1:13" x14ac:dyDescent="0.25">
      <c r="A8289" s="35" t="str">
        <f>VLOOKUP(B8289,ResCat!$A$2:$B$269,2,FALSE)</f>
        <v>PPOFEP</v>
      </c>
      <c r="B8289" s="68" t="str">
        <f>IF(ISNA(VLOOKUP(C8289,COA!$A$2:$B$340,2,FALSE)),"XXX",VLOOKUP(C8289,COA!$A$2:$B$340,2,FALSE))</f>
        <v>F51</v>
      </c>
      <c r="C8289" s="149" t="str">
        <f t="shared" si="260"/>
        <v>0022-1000-0036</v>
      </c>
      <c r="D8289" s="134" t="s">
        <v>460</v>
      </c>
      <c r="E8289" s="134" t="s">
        <v>409</v>
      </c>
      <c r="F8289" s="134" t="s">
        <v>461</v>
      </c>
      <c r="G8289" s="134" t="s">
        <v>970</v>
      </c>
      <c r="H8289" s="134" t="s">
        <v>1023</v>
      </c>
      <c r="I8289" s="134" t="s">
        <v>368</v>
      </c>
      <c r="J8289" s="135">
        <v>18184.309999999998</v>
      </c>
      <c r="K8289" s="135">
        <v>8797.0000000000036</v>
      </c>
      <c r="L8289" s="135">
        <v>7278.0000000000018</v>
      </c>
      <c r="M8289" s="150" t="str">
        <f t="shared" si="259"/>
        <v>201712</v>
      </c>
    </row>
    <row r="8290" spans="1:13" x14ac:dyDescent="0.25">
      <c r="A8290" s="35" t="str">
        <f>VLOOKUP(B8290,ResCat!$A$2:$B$269,2,FALSE)</f>
        <v>PPOFEP</v>
      </c>
      <c r="B8290" s="68" t="str">
        <f>IF(ISNA(VLOOKUP(C8290,COA!$A$2:$B$340,2,FALSE)),"XXX",VLOOKUP(C8290,COA!$A$2:$B$340,2,FALSE))</f>
        <v>F51</v>
      </c>
      <c r="C8290" s="149" t="str">
        <f t="shared" si="260"/>
        <v>0022-1000-0036</v>
      </c>
      <c r="D8290" s="134" t="s">
        <v>460</v>
      </c>
      <c r="E8290" s="134" t="s">
        <v>409</v>
      </c>
      <c r="F8290" s="134" t="s">
        <v>461</v>
      </c>
      <c r="G8290" s="134" t="s">
        <v>970</v>
      </c>
      <c r="H8290" s="134" t="s">
        <v>1023</v>
      </c>
      <c r="I8290" s="134" t="s">
        <v>336</v>
      </c>
      <c r="J8290" s="135">
        <v>214809.62000000072</v>
      </c>
      <c r="K8290" s="135">
        <v>21327.359999999982</v>
      </c>
      <c r="L8290" s="135">
        <v>19136.46999999999</v>
      </c>
      <c r="M8290" s="150" t="str">
        <f t="shared" si="259"/>
        <v>201712</v>
      </c>
    </row>
    <row r="8291" spans="1:13" x14ac:dyDescent="0.25">
      <c r="A8291" s="35" t="str">
        <f>VLOOKUP(B8291,ResCat!$A$2:$B$269,2,FALSE)</f>
        <v>PPOFEP</v>
      </c>
      <c r="B8291" s="68" t="str">
        <f>IF(ISNA(VLOOKUP(C8291,COA!$A$2:$B$340,2,FALSE)),"XXX",VLOOKUP(C8291,COA!$A$2:$B$340,2,FALSE))</f>
        <v>F51</v>
      </c>
      <c r="C8291" s="149" t="str">
        <f t="shared" si="260"/>
        <v>0022-1000-0036</v>
      </c>
      <c r="D8291" s="134" t="s">
        <v>460</v>
      </c>
      <c r="E8291" s="134" t="s">
        <v>409</v>
      </c>
      <c r="F8291" s="134" t="s">
        <v>461</v>
      </c>
      <c r="G8291" s="134" t="s">
        <v>970</v>
      </c>
      <c r="H8291" s="134" t="s">
        <v>1023</v>
      </c>
      <c r="I8291" s="134" t="s">
        <v>2</v>
      </c>
      <c r="J8291" s="135">
        <v>11185071.999999693</v>
      </c>
      <c r="K8291" s="135">
        <v>4988913.1099999174</v>
      </c>
      <c r="L8291" s="135">
        <v>3700735.0599999367</v>
      </c>
      <c r="M8291" s="150" t="str">
        <f t="shared" si="259"/>
        <v>201712</v>
      </c>
    </row>
    <row r="8292" spans="1:13" x14ac:dyDescent="0.25">
      <c r="A8292" s="35" t="str">
        <f>VLOOKUP(B8292,ResCat!$A$2:$B$269,2,FALSE)</f>
        <v>PPOFEP</v>
      </c>
      <c r="B8292" s="68" t="str">
        <f>IF(ISNA(VLOOKUP(C8292,COA!$A$2:$B$340,2,FALSE)),"XXX",VLOOKUP(C8292,COA!$A$2:$B$340,2,FALSE))</f>
        <v>F51</v>
      </c>
      <c r="C8292" s="149" t="str">
        <f t="shared" si="260"/>
        <v>0022-1000-0036</v>
      </c>
      <c r="D8292" s="134" t="s">
        <v>460</v>
      </c>
      <c r="E8292" s="134" t="s">
        <v>409</v>
      </c>
      <c r="F8292" s="134" t="s">
        <v>461</v>
      </c>
      <c r="G8292" s="134" t="s">
        <v>970</v>
      </c>
      <c r="H8292" s="134" t="s">
        <v>1023</v>
      </c>
      <c r="I8292" s="134" t="s">
        <v>371</v>
      </c>
      <c r="J8292" s="135">
        <v>4709.93</v>
      </c>
      <c r="K8292" s="135">
        <v>798.4</v>
      </c>
      <c r="L8292" s="135">
        <v>162.28</v>
      </c>
      <c r="M8292" s="150" t="str">
        <f t="shared" si="259"/>
        <v>201712</v>
      </c>
    </row>
    <row r="8293" spans="1:13" x14ac:dyDescent="0.25">
      <c r="A8293" s="35" t="str">
        <f>VLOOKUP(B8293,ResCat!$A$2:$B$269,2,FALSE)</f>
        <v>PPOFEP</v>
      </c>
      <c r="B8293" s="68" t="str">
        <f>IF(ISNA(VLOOKUP(C8293,COA!$A$2:$B$340,2,FALSE)),"XXX",VLOOKUP(C8293,COA!$A$2:$B$340,2,FALSE))</f>
        <v>F51</v>
      </c>
      <c r="C8293" s="149" t="str">
        <f t="shared" si="260"/>
        <v>0022-1000-0036</v>
      </c>
      <c r="D8293" s="134" t="s">
        <v>460</v>
      </c>
      <c r="E8293" s="134" t="s">
        <v>409</v>
      </c>
      <c r="F8293" s="134" t="s">
        <v>461</v>
      </c>
      <c r="G8293" s="134" t="s">
        <v>1023</v>
      </c>
      <c r="H8293" s="134" t="s">
        <v>1023</v>
      </c>
      <c r="I8293" s="134" t="s">
        <v>3</v>
      </c>
      <c r="J8293" s="135">
        <v>6025153.6700002551</v>
      </c>
      <c r="K8293" s="135">
        <v>2319993.6600000076</v>
      </c>
      <c r="L8293" s="135">
        <v>2134003.0000001006</v>
      </c>
      <c r="M8293" s="150" t="str">
        <f t="shared" si="259"/>
        <v>201801</v>
      </c>
    </row>
    <row r="8294" spans="1:13" x14ac:dyDescent="0.25">
      <c r="A8294" s="35" t="str">
        <f>VLOOKUP(B8294,ResCat!$A$2:$B$269,2,FALSE)</f>
        <v>PPOFEP</v>
      </c>
      <c r="B8294" s="68" t="str">
        <f>IF(ISNA(VLOOKUP(C8294,COA!$A$2:$B$340,2,FALSE)),"XXX",VLOOKUP(C8294,COA!$A$2:$B$340,2,FALSE))</f>
        <v>F51</v>
      </c>
      <c r="C8294" s="149" t="str">
        <f t="shared" si="260"/>
        <v>0022-1000-0036</v>
      </c>
      <c r="D8294" s="134" t="s">
        <v>460</v>
      </c>
      <c r="E8294" s="134" t="s">
        <v>409</v>
      </c>
      <c r="F8294" s="134" t="s">
        <v>461</v>
      </c>
      <c r="G8294" s="134" t="s">
        <v>1023</v>
      </c>
      <c r="H8294" s="134" t="s">
        <v>1023</v>
      </c>
      <c r="I8294" s="134" t="s">
        <v>368</v>
      </c>
      <c r="J8294" s="135">
        <v>14094.66</v>
      </c>
      <c r="K8294" s="135">
        <v>5690</v>
      </c>
      <c r="L8294" s="135">
        <v>4670</v>
      </c>
      <c r="M8294" s="150" t="str">
        <f t="shared" si="259"/>
        <v>201801</v>
      </c>
    </row>
    <row r="8295" spans="1:13" x14ac:dyDescent="0.25">
      <c r="A8295" s="35" t="str">
        <f>VLOOKUP(B8295,ResCat!$A$2:$B$269,2,FALSE)</f>
        <v>PPOFEP</v>
      </c>
      <c r="B8295" s="68" t="str">
        <f>IF(ISNA(VLOOKUP(C8295,COA!$A$2:$B$340,2,FALSE)),"XXX",VLOOKUP(C8295,COA!$A$2:$B$340,2,FALSE))</f>
        <v>F51</v>
      </c>
      <c r="C8295" s="149" t="str">
        <f t="shared" si="260"/>
        <v>0022-1000-0036</v>
      </c>
      <c r="D8295" s="134" t="s">
        <v>460</v>
      </c>
      <c r="E8295" s="134" t="s">
        <v>409</v>
      </c>
      <c r="F8295" s="134" t="s">
        <v>461</v>
      </c>
      <c r="G8295" s="134" t="s">
        <v>1023</v>
      </c>
      <c r="H8295" s="134" t="s">
        <v>1023</v>
      </c>
      <c r="I8295" s="134" t="s">
        <v>336</v>
      </c>
      <c r="J8295" s="135">
        <v>91732.439999999988</v>
      </c>
      <c r="K8295" s="135">
        <v>38495.419999999976</v>
      </c>
      <c r="L8295" s="135">
        <v>38086.449999999983</v>
      </c>
      <c r="M8295" s="150" t="str">
        <f t="shared" si="259"/>
        <v>201801</v>
      </c>
    </row>
    <row r="8296" spans="1:13" x14ac:dyDescent="0.25">
      <c r="A8296" s="35" t="str">
        <f>VLOOKUP(B8296,ResCat!$A$2:$B$269,2,FALSE)</f>
        <v>PPOFEP</v>
      </c>
      <c r="B8296" s="68" t="str">
        <f>IF(ISNA(VLOOKUP(C8296,COA!$A$2:$B$340,2,FALSE)),"XXX",VLOOKUP(C8296,COA!$A$2:$B$340,2,FALSE))</f>
        <v>F51</v>
      </c>
      <c r="C8296" s="149" t="str">
        <f t="shared" si="260"/>
        <v>0022-1000-0036</v>
      </c>
      <c r="D8296" s="134" t="s">
        <v>460</v>
      </c>
      <c r="E8296" s="134" t="s">
        <v>409</v>
      </c>
      <c r="F8296" s="134" t="s">
        <v>461</v>
      </c>
      <c r="G8296" s="134" t="s">
        <v>1023</v>
      </c>
      <c r="H8296" s="134" t="s">
        <v>1023</v>
      </c>
      <c r="I8296" s="134" t="s">
        <v>2</v>
      </c>
      <c r="J8296" s="135">
        <v>14760643.779999869</v>
      </c>
      <c r="K8296" s="135">
        <v>8311800.8199997721</v>
      </c>
      <c r="L8296" s="135">
        <v>6924773.7399999416</v>
      </c>
      <c r="M8296" s="150" t="str">
        <f t="shared" si="259"/>
        <v>201801</v>
      </c>
    </row>
    <row r="8297" spans="1:13" x14ac:dyDescent="0.25">
      <c r="A8297" s="35" t="str">
        <f>VLOOKUP(B8297,ResCat!$A$2:$B$269,2,FALSE)</f>
        <v>XXX</v>
      </c>
      <c r="B8297" s="68" t="str">
        <f>IF(ISNA(VLOOKUP(C8297,COA!$A$2:$B$340,2,FALSE)),"XXX",VLOOKUP(C8297,COA!$A$2:$B$340,2,FALSE))</f>
        <v>XXX</v>
      </c>
      <c r="C8297" s="149" t="str">
        <f t="shared" si="260"/>
        <v>0025-0000-0058</v>
      </c>
      <c r="D8297" s="134" t="s">
        <v>471</v>
      </c>
      <c r="E8297" s="134" t="s">
        <v>510</v>
      </c>
      <c r="F8297" s="134" t="s">
        <v>472</v>
      </c>
      <c r="G8297" s="134" t="s">
        <v>1024</v>
      </c>
      <c r="H8297" s="134" t="s">
        <v>1023</v>
      </c>
      <c r="I8297" s="134" t="s">
        <v>1</v>
      </c>
      <c r="J8297" s="135">
        <v>711</v>
      </c>
      <c r="K8297" s="135">
        <v>711</v>
      </c>
      <c r="L8297" s="135">
        <v>711</v>
      </c>
      <c r="M8297" s="150" t="str">
        <f t="shared" si="259"/>
        <v>201601</v>
      </c>
    </row>
    <row r="8298" spans="1:13" x14ac:dyDescent="0.25">
      <c r="A8298" s="35" t="str">
        <f>VLOOKUP(B8298,ResCat!$A$2:$B$269,2,FALSE)</f>
        <v>XXX</v>
      </c>
      <c r="B8298" s="68" t="str">
        <f>IF(ISNA(VLOOKUP(C8298,COA!$A$2:$B$340,2,FALSE)),"XXX",VLOOKUP(C8298,COA!$A$2:$B$340,2,FALSE))</f>
        <v>XXX</v>
      </c>
      <c r="C8298" s="149" t="str">
        <f t="shared" si="260"/>
        <v>0025-0000-0058</v>
      </c>
      <c r="D8298" s="134" t="s">
        <v>471</v>
      </c>
      <c r="E8298" s="134" t="s">
        <v>510</v>
      </c>
      <c r="F8298" s="134" t="s">
        <v>472</v>
      </c>
      <c r="G8298" s="134" t="s">
        <v>1037</v>
      </c>
      <c r="H8298" s="134" t="s">
        <v>1023</v>
      </c>
      <c r="I8298" s="134" t="s">
        <v>0</v>
      </c>
      <c r="J8298" s="135">
        <v>-7.2759576141834259E-12</v>
      </c>
      <c r="K8298" s="135">
        <v>11366.93</v>
      </c>
      <c r="L8298" s="135">
        <v>11366.93</v>
      </c>
      <c r="M8298" s="150" t="str">
        <f t="shared" si="259"/>
        <v>201601</v>
      </c>
    </row>
    <row r="8299" spans="1:13" x14ac:dyDescent="0.25">
      <c r="A8299" s="35" t="str">
        <f>VLOOKUP(B8299,ResCat!$A$2:$B$269,2,FALSE)</f>
        <v>XXX</v>
      </c>
      <c r="B8299" s="68" t="str">
        <f>IF(ISNA(VLOOKUP(C8299,COA!$A$2:$B$340,2,FALSE)),"XXX",VLOOKUP(C8299,COA!$A$2:$B$340,2,FALSE))</f>
        <v>XXX</v>
      </c>
      <c r="C8299" s="149" t="str">
        <f t="shared" si="260"/>
        <v>0025-0000-0058</v>
      </c>
      <c r="D8299" s="134" t="s">
        <v>471</v>
      </c>
      <c r="E8299" s="134" t="s">
        <v>510</v>
      </c>
      <c r="F8299" s="134" t="s">
        <v>472</v>
      </c>
      <c r="G8299" s="134" t="s">
        <v>1035</v>
      </c>
      <c r="H8299" s="134" t="s">
        <v>1023</v>
      </c>
      <c r="I8299" s="134" t="s">
        <v>0</v>
      </c>
      <c r="J8299" s="135">
        <v>64618.09</v>
      </c>
      <c r="K8299" s="135">
        <v>9521.4599999999991</v>
      </c>
      <c r="L8299" s="135">
        <v>9521.4599999999991</v>
      </c>
      <c r="M8299" s="150" t="str">
        <f t="shared" si="259"/>
        <v>201601</v>
      </c>
    </row>
    <row r="8300" spans="1:13" x14ac:dyDescent="0.25">
      <c r="A8300" s="35" t="str">
        <f>VLOOKUP(B8300,ResCat!$A$2:$B$269,2,FALSE)</f>
        <v>XXX</v>
      </c>
      <c r="B8300" s="68" t="str">
        <f>IF(ISNA(VLOOKUP(C8300,COA!$A$2:$B$340,2,FALSE)),"XXX",VLOOKUP(C8300,COA!$A$2:$B$340,2,FALSE))</f>
        <v>XXX</v>
      </c>
      <c r="C8300" s="149" t="str">
        <f t="shared" si="260"/>
        <v>0025-0000-0058</v>
      </c>
      <c r="D8300" s="134" t="s">
        <v>471</v>
      </c>
      <c r="E8300" s="134" t="s">
        <v>510</v>
      </c>
      <c r="F8300" s="134" t="s">
        <v>472</v>
      </c>
      <c r="G8300" s="134" t="s">
        <v>1025</v>
      </c>
      <c r="H8300" s="134" t="s">
        <v>1023</v>
      </c>
      <c r="I8300" s="134" t="s">
        <v>0</v>
      </c>
      <c r="J8300" s="135">
        <v>-40883.689999999995</v>
      </c>
      <c r="K8300" s="135">
        <v>-36889.079999999994</v>
      </c>
      <c r="L8300" s="135">
        <v>-36889.079999999994</v>
      </c>
      <c r="M8300" s="150" t="str">
        <f t="shared" si="259"/>
        <v>201601</v>
      </c>
    </row>
    <row r="8301" spans="1:13" x14ac:dyDescent="0.25">
      <c r="A8301" s="35" t="str">
        <f>VLOOKUP(B8301,ResCat!$A$2:$B$269,2,FALSE)</f>
        <v>XXX</v>
      </c>
      <c r="B8301" s="68" t="str">
        <f>IF(ISNA(VLOOKUP(C8301,COA!$A$2:$B$340,2,FALSE)),"XXX",VLOOKUP(C8301,COA!$A$2:$B$340,2,FALSE))</f>
        <v>XXX</v>
      </c>
      <c r="C8301" s="149" t="str">
        <f t="shared" si="260"/>
        <v>0025-0000-0058</v>
      </c>
      <c r="D8301" s="134" t="s">
        <v>471</v>
      </c>
      <c r="E8301" s="134" t="s">
        <v>510</v>
      </c>
      <c r="F8301" s="134" t="s">
        <v>472</v>
      </c>
      <c r="G8301" s="134" t="s">
        <v>365</v>
      </c>
      <c r="H8301" s="134" t="s">
        <v>1023</v>
      </c>
      <c r="I8301" s="134" t="s">
        <v>3</v>
      </c>
      <c r="J8301" s="135">
        <v>3551</v>
      </c>
      <c r="K8301" s="135">
        <v>1070.27</v>
      </c>
      <c r="L8301" s="135">
        <v>856.22</v>
      </c>
      <c r="M8301" s="150" t="str">
        <f t="shared" si="259"/>
        <v>201601</v>
      </c>
    </row>
    <row r="8302" spans="1:13" x14ac:dyDescent="0.25">
      <c r="A8302" s="35" t="str">
        <f>VLOOKUP(B8302,ResCat!$A$2:$B$269,2,FALSE)</f>
        <v>XXX</v>
      </c>
      <c r="B8302" s="68" t="str">
        <f>IF(ISNA(VLOOKUP(C8302,COA!$A$2:$B$340,2,FALSE)),"XXX",VLOOKUP(C8302,COA!$A$2:$B$340,2,FALSE))</f>
        <v>XXX</v>
      </c>
      <c r="C8302" s="149" t="str">
        <f t="shared" si="260"/>
        <v>0025-0000-0058</v>
      </c>
      <c r="D8302" s="134" t="s">
        <v>471</v>
      </c>
      <c r="E8302" s="134" t="s">
        <v>510</v>
      </c>
      <c r="F8302" s="134" t="s">
        <v>472</v>
      </c>
      <c r="G8302" s="134" t="s">
        <v>344</v>
      </c>
      <c r="H8302" s="134" t="s">
        <v>1023</v>
      </c>
      <c r="I8302" s="134" t="s">
        <v>2</v>
      </c>
      <c r="J8302" s="135">
        <v>250.6</v>
      </c>
      <c r="K8302" s="135">
        <v>51.7</v>
      </c>
      <c r="L8302" s="135">
        <v>41.36</v>
      </c>
      <c r="M8302" s="150" t="str">
        <f t="shared" si="259"/>
        <v>201601</v>
      </c>
    </row>
    <row r="8303" spans="1:13" x14ac:dyDescent="0.25">
      <c r="A8303" s="35" t="str">
        <f>VLOOKUP(B8303,ResCat!$A$2:$B$269,2,FALSE)</f>
        <v>XXX</v>
      </c>
      <c r="B8303" s="68" t="str">
        <f>IF(ISNA(VLOOKUP(C8303,COA!$A$2:$B$340,2,FALSE)),"XXX",VLOOKUP(C8303,COA!$A$2:$B$340,2,FALSE))</f>
        <v>XXX</v>
      </c>
      <c r="C8303" s="149" t="str">
        <f t="shared" si="260"/>
        <v>0025-0000-0058</v>
      </c>
      <c r="D8303" s="134" t="s">
        <v>471</v>
      </c>
      <c r="E8303" s="134" t="s">
        <v>510</v>
      </c>
      <c r="F8303" s="134" t="s">
        <v>472</v>
      </c>
      <c r="G8303" s="134" t="s">
        <v>344</v>
      </c>
      <c r="H8303" s="134" t="s">
        <v>1023</v>
      </c>
      <c r="I8303" s="134" t="s">
        <v>1</v>
      </c>
      <c r="J8303" s="135">
        <v>-5414</v>
      </c>
      <c r="K8303" s="135">
        <v>-3919.74</v>
      </c>
      <c r="L8303" s="135">
        <v>0</v>
      </c>
      <c r="M8303" s="150" t="str">
        <f t="shared" si="259"/>
        <v>201601</v>
      </c>
    </row>
    <row r="8304" spans="1:13" x14ac:dyDescent="0.25">
      <c r="A8304" s="35" t="str">
        <f>VLOOKUP(B8304,ResCat!$A$2:$B$269,2,FALSE)</f>
        <v>XXX</v>
      </c>
      <c r="B8304" s="68" t="str">
        <f>IF(ISNA(VLOOKUP(C8304,COA!$A$2:$B$340,2,FALSE)),"XXX",VLOOKUP(C8304,COA!$A$2:$B$340,2,FALSE))</f>
        <v>XXX</v>
      </c>
      <c r="C8304" s="149" t="str">
        <f t="shared" si="260"/>
        <v>0025-0000-0058</v>
      </c>
      <c r="D8304" s="134" t="s">
        <v>471</v>
      </c>
      <c r="E8304" s="134" t="s">
        <v>510</v>
      </c>
      <c r="F8304" s="134" t="s">
        <v>472</v>
      </c>
      <c r="G8304" s="134" t="s">
        <v>1030</v>
      </c>
      <c r="H8304" s="134" t="s">
        <v>1023</v>
      </c>
      <c r="I8304" s="134" t="s">
        <v>2</v>
      </c>
      <c r="J8304" s="135">
        <v>125.3</v>
      </c>
      <c r="K8304" s="135">
        <v>25.85</v>
      </c>
      <c r="L8304" s="135">
        <v>20.68</v>
      </c>
      <c r="M8304" s="150" t="str">
        <f t="shared" si="259"/>
        <v>201601</v>
      </c>
    </row>
    <row r="8305" spans="1:13" x14ac:dyDescent="0.25">
      <c r="A8305" s="35" t="str">
        <f>VLOOKUP(B8305,ResCat!$A$2:$B$269,2,FALSE)</f>
        <v>XXX</v>
      </c>
      <c r="B8305" s="68" t="str">
        <f>IF(ISNA(VLOOKUP(C8305,COA!$A$2:$B$340,2,FALSE)),"XXX",VLOOKUP(C8305,COA!$A$2:$B$340,2,FALSE))</f>
        <v>XXX</v>
      </c>
      <c r="C8305" s="149" t="str">
        <f t="shared" si="260"/>
        <v>0025-0000-0058</v>
      </c>
      <c r="D8305" s="134" t="s">
        <v>471</v>
      </c>
      <c r="E8305" s="134" t="s">
        <v>510</v>
      </c>
      <c r="F8305" s="134" t="s">
        <v>472</v>
      </c>
      <c r="G8305" s="134" t="s">
        <v>345</v>
      </c>
      <c r="H8305" s="134" t="s">
        <v>1023</v>
      </c>
      <c r="I8305" s="134" t="s">
        <v>2</v>
      </c>
      <c r="J8305" s="135">
        <v>250.6</v>
      </c>
      <c r="K8305" s="135">
        <v>51.7</v>
      </c>
      <c r="L8305" s="135">
        <v>41.36</v>
      </c>
      <c r="M8305" s="150" t="str">
        <f t="shared" si="259"/>
        <v>201601</v>
      </c>
    </row>
    <row r="8306" spans="1:13" x14ac:dyDescent="0.25">
      <c r="A8306" s="35" t="str">
        <f>VLOOKUP(B8306,ResCat!$A$2:$B$269,2,FALSE)</f>
        <v>XXX</v>
      </c>
      <c r="B8306" s="68" t="str">
        <f>IF(ISNA(VLOOKUP(C8306,COA!$A$2:$B$340,2,FALSE)),"XXX",VLOOKUP(C8306,COA!$A$2:$B$340,2,FALSE))</f>
        <v>XXX</v>
      </c>
      <c r="C8306" s="149" t="str">
        <f t="shared" si="260"/>
        <v>0025-0000-0058</v>
      </c>
      <c r="D8306" s="134" t="s">
        <v>471</v>
      </c>
      <c r="E8306" s="134" t="s">
        <v>510</v>
      </c>
      <c r="F8306" s="134" t="s">
        <v>472</v>
      </c>
      <c r="G8306" s="134" t="s">
        <v>345</v>
      </c>
      <c r="H8306" s="134" t="s">
        <v>1023</v>
      </c>
      <c r="I8306" s="134" t="s">
        <v>1</v>
      </c>
      <c r="J8306" s="135">
        <v>0</v>
      </c>
      <c r="K8306" s="135">
        <v>-176.47</v>
      </c>
      <c r="L8306" s="135">
        <v>-88.24</v>
      </c>
      <c r="M8306" s="150" t="str">
        <f t="shared" si="259"/>
        <v>201601</v>
      </c>
    </row>
    <row r="8307" spans="1:13" x14ac:dyDescent="0.25">
      <c r="A8307" s="35" t="str">
        <f>VLOOKUP(B8307,ResCat!$A$2:$B$269,2,FALSE)</f>
        <v>XXX</v>
      </c>
      <c r="B8307" s="68" t="str">
        <f>IF(ISNA(VLOOKUP(C8307,COA!$A$2:$B$340,2,FALSE)),"XXX",VLOOKUP(C8307,COA!$A$2:$B$340,2,FALSE))</f>
        <v>XXX</v>
      </c>
      <c r="C8307" s="149" t="str">
        <f t="shared" si="260"/>
        <v>0025-0000-0058</v>
      </c>
      <c r="D8307" s="134" t="s">
        <v>471</v>
      </c>
      <c r="E8307" s="134" t="s">
        <v>510</v>
      </c>
      <c r="F8307" s="134" t="s">
        <v>472</v>
      </c>
      <c r="G8307" s="134" t="s">
        <v>346</v>
      </c>
      <c r="H8307" s="134" t="s">
        <v>1023</v>
      </c>
      <c r="I8307" s="134" t="s">
        <v>2</v>
      </c>
      <c r="J8307" s="135">
        <v>410.65</v>
      </c>
      <c r="K8307" s="135">
        <v>142.35999999999999</v>
      </c>
      <c r="L8307" s="135">
        <v>5.5</v>
      </c>
      <c r="M8307" s="150" t="str">
        <f t="shared" si="259"/>
        <v>201601</v>
      </c>
    </row>
    <row r="8308" spans="1:13" x14ac:dyDescent="0.25">
      <c r="A8308" s="35" t="str">
        <f>VLOOKUP(B8308,ResCat!$A$2:$B$269,2,FALSE)</f>
        <v>XXX</v>
      </c>
      <c r="B8308" s="68" t="str">
        <f>IF(ISNA(VLOOKUP(C8308,COA!$A$2:$B$340,2,FALSE)),"XXX",VLOOKUP(C8308,COA!$A$2:$B$340,2,FALSE))</f>
        <v>XXX</v>
      </c>
      <c r="C8308" s="149" t="str">
        <f t="shared" si="260"/>
        <v>0025-0000-0058</v>
      </c>
      <c r="D8308" s="134" t="s">
        <v>471</v>
      </c>
      <c r="E8308" s="134" t="s">
        <v>510</v>
      </c>
      <c r="F8308" s="134" t="s">
        <v>472</v>
      </c>
      <c r="G8308" s="134" t="s">
        <v>346</v>
      </c>
      <c r="H8308" s="134" t="s">
        <v>1023</v>
      </c>
      <c r="I8308" s="134" t="s">
        <v>1</v>
      </c>
      <c r="J8308" s="135">
        <v>43.35</v>
      </c>
      <c r="K8308" s="135">
        <v>0</v>
      </c>
      <c r="L8308" s="135">
        <v>0</v>
      </c>
      <c r="M8308" s="150" t="str">
        <f t="shared" si="259"/>
        <v>201601</v>
      </c>
    </row>
    <row r="8309" spans="1:13" x14ac:dyDescent="0.25">
      <c r="A8309" s="35" t="str">
        <f>VLOOKUP(B8309,ResCat!$A$2:$B$269,2,FALSE)</f>
        <v>XXX</v>
      </c>
      <c r="B8309" s="68" t="str">
        <f>IF(ISNA(VLOOKUP(C8309,COA!$A$2:$B$340,2,FALSE)),"XXX",VLOOKUP(C8309,COA!$A$2:$B$340,2,FALSE))</f>
        <v>XXX</v>
      </c>
      <c r="C8309" s="149" t="str">
        <f t="shared" si="260"/>
        <v>0025-0000-0058</v>
      </c>
      <c r="D8309" s="134" t="s">
        <v>471</v>
      </c>
      <c r="E8309" s="134" t="s">
        <v>510</v>
      </c>
      <c r="F8309" s="134" t="s">
        <v>472</v>
      </c>
      <c r="G8309" s="134" t="s">
        <v>1026</v>
      </c>
      <c r="H8309" s="134" t="s">
        <v>1023</v>
      </c>
      <c r="I8309" s="134" t="s">
        <v>2</v>
      </c>
      <c r="J8309" s="135">
        <v>344.12</v>
      </c>
      <c r="K8309" s="135">
        <v>172.06</v>
      </c>
      <c r="L8309" s="135">
        <v>120.44</v>
      </c>
      <c r="M8309" s="150" t="str">
        <f t="shared" si="259"/>
        <v>201601</v>
      </c>
    </row>
    <row r="8310" spans="1:13" x14ac:dyDescent="0.25">
      <c r="A8310" s="35" t="str">
        <f>VLOOKUP(B8310,ResCat!$A$2:$B$269,2,FALSE)</f>
        <v>XXX</v>
      </c>
      <c r="B8310" s="68" t="str">
        <f>IF(ISNA(VLOOKUP(C8310,COA!$A$2:$B$340,2,FALSE)),"XXX",VLOOKUP(C8310,COA!$A$2:$B$340,2,FALSE))</f>
        <v>XXX</v>
      </c>
      <c r="C8310" s="149" t="str">
        <f t="shared" si="260"/>
        <v>0025-0000-0058</v>
      </c>
      <c r="D8310" s="134" t="s">
        <v>471</v>
      </c>
      <c r="E8310" s="134" t="s">
        <v>510</v>
      </c>
      <c r="F8310" s="134" t="s">
        <v>472</v>
      </c>
      <c r="G8310" s="134" t="s">
        <v>1026</v>
      </c>
      <c r="H8310" s="134" t="s">
        <v>1023</v>
      </c>
      <c r="I8310" s="134" t="s">
        <v>1</v>
      </c>
      <c r="J8310" s="135">
        <v>57.38</v>
      </c>
      <c r="K8310" s="135">
        <v>15.67</v>
      </c>
      <c r="L8310" s="135">
        <v>0</v>
      </c>
      <c r="M8310" s="150" t="str">
        <f t="shared" si="259"/>
        <v>201601</v>
      </c>
    </row>
    <row r="8311" spans="1:13" x14ac:dyDescent="0.25">
      <c r="A8311" s="35" t="str">
        <f>VLOOKUP(B8311,ResCat!$A$2:$B$269,2,FALSE)</f>
        <v>XXX</v>
      </c>
      <c r="B8311" s="68" t="str">
        <f>IF(ISNA(VLOOKUP(C8311,COA!$A$2:$B$340,2,FALSE)),"XXX",VLOOKUP(C8311,COA!$A$2:$B$340,2,FALSE))</f>
        <v>XXX</v>
      </c>
      <c r="C8311" s="149" t="str">
        <f t="shared" si="260"/>
        <v>0025-0000-0058</v>
      </c>
      <c r="D8311" s="134" t="s">
        <v>471</v>
      </c>
      <c r="E8311" s="134" t="s">
        <v>510</v>
      </c>
      <c r="F8311" s="134" t="s">
        <v>472</v>
      </c>
      <c r="G8311" s="134" t="s">
        <v>362</v>
      </c>
      <c r="H8311" s="134" t="s">
        <v>1023</v>
      </c>
      <c r="I8311" s="134" t="s">
        <v>3</v>
      </c>
      <c r="J8311" s="135">
        <v>0</v>
      </c>
      <c r="K8311" s="135">
        <v>0</v>
      </c>
      <c r="L8311" s="135">
        <v>0</v>
      </c>
      <c r="M8311" s="150" t="str">
        <f t="shared" si="259"/>
        <v>201601</v>
      </c>
    </row>
    <row r="8312" spans="1:13" x14ac:dyDescent="0.25">
      <c r="A8312" s="35" t="str">
        <f>VLOOKUP(B8312,ResCat!$A$2:$B$269,2,FALSE)</f>
        <v>XXX</v>
      </c>
      <c r="B8312" s="68" t="str">
        <f>IF(ISNA(VLOOKUP(C8312,COA!$A$2:$B$340,2,FALSE)),"XXX",VLOOKUP(C8312,COA!$A$2:$B$340,2,FALSE))</f>
        <v>XXX</v>
      </c>
      <c r="C8312" s="149" t="str">
        <f t="shared" si="260"/>
        <v>0025-0000-0058</v>
      </c>
      <c r="D8312" s="134" t="s">
        <v>471</v>
      </c>
      <c r="E8312" s="134" t="s">
        <v>510</v>
      </c>
      <c r="F8312" s="134" t="s">
        <v>472</v>
      </c>
      <c r="G8312" s="134" t="s">
        <v>362</v>
      </c>
      <c r="H8312" s="134" t="s">
        <v>1023</v>
      </c>
      <c r="I8312" s="134" t="s">
        <v>0</v>
      </c>
      <c r="J8312" s="135">
        <v>66012.72</v>
      </c>
      <c r="K8312" s="135">
        <v>4094</v>
      </c>
      <c r="L8312" s="135">
        <v>4094</v>
      </c>
      <c r="M8312" s="150" t="str">
        <f t="shared" si="259"/>
        <v>201601</v>
      </c>
    </row>
    <row r="8313" spans="1:13" x14ac:dyDescent="0.25">
      <c r="A8313" s="35" t="str">
        <f>VLOOKUP(B8313,ResCat!$A$2:$B$269,2,FALSE)</f>
        <v>XXX</v>
      </c>
      <c r="B8313" s="68" t="str">
        <f>IF(ISNA(VLOOKUP(C8313,COA!$A$2:$B$340,2,FALSE)),"XXX",VLOOKUP(C8313,COA!$A$2:$B$340,2,FALSE))</f>
        <v>XXX</v>
      </c>
      <c r="C8313" s="149" t="str">
        <f t="shared" si="260"/>
        <v>0025-0000-0058</v>
      </c>
      <c r="D8313" s="134" t="s">
        <v>471</v>
      </c>
      <c r="E8313" s="134" t="s">
        <v>510</v>
      </c>
      <c r="F8313" s="134" t="s">
        <v>472</v>
      </c>
      <c r="G8313" s="134" t="s">
        <v>362</v>
      </c>
      <c r="H8313" s="134" t="s">
        <v>1023</v>
      </c>
      <c r="I8313" s="134" t="s">
        <v>1</v>
      </c>
      <c r="J8313" s="135">
        <v>0</v>
      </c>
      <c r="K8313" s="135">
        <v>0</v>
      </c>
      <c r="L8313" s="135">
        <v>0</v>
      </c>
      <c r="M8313" s="150" t="str">
        <f t="shared" si="259"/>
        <v>201601</v>
      </c>
    </row>
    <row r="8314" spans="1:13" x14ac:dyDescent="0.25">
      <c r="A8314" s="35" t="str">
        <f>VLOOKUP(B8314,ResCat!$A$2:$B$269,2,FALSE)</f>
        <v>XXX</v>
      </c>
      <c r="B8314" s="68" t="str">
        <f>IF(ISNA(VLOOKUP(C8314,COA!$A$2:$B$340,2,FALSE)),"XXX",VLOOKUP(C8314,COA!$A$2:$B$340,2,FALSE))</f>
        <v>XXX</v>
      </c>
      <c r="C8314" s="149" t="str">
        <f t="shared" si="260"/>
        <v>0025-0000-0058</v>
      </c>
      <c r="D8314" s="134" t="s">
        <v>471</v>
      </c>
      <c r="E8314" s="134" t="s">
        <v>510</v>
      </c>
      <c r="F8314" s="134" t="s">
        <v>472</v>
      </c>
      <c r="G8314" s="134" t="s">
        <v>1027</v>
      </c>
      <c r="H8314" s="134" t="s">
        <v>1023</v>
      </c>
      <c r="I8314" s="134" t="s">
        <v>3</v>
      </c>
      <c r="J8314" s="135">
        <v>4885</v>
      </c>
      <c r="K8314" s="135">
        <v>781.76999999999987</v>
      </c>
      <c r="L8314" s="135">
        <v>51.86</v>
      </c>
      <c r="M8314" s="150" t="str">
        <f t="shared" si="259"/>
        <v>201601</v>
      </c>
    </row>
    <row r="8315" spans="1:13" x14ac:dyDescent="0.25">
      <c r="A8315" s="35" t="str">
        <f>VLOOKUP(B8315,ResCat!$A$2:$B$269,2,FALSE)</f>
        <v>XXX</v>
      </c>
      <c r="B8315" s="68" t="str">
        <f>IF(ISNA(VLOOKUP(C8315,COA!$A$2:$B$340,2,FALSE)),"XXX",VLOOKUP(C8315,COA!$A$2:$B$340,2,FALSE))</f>
        <v>XXX</v>
      </c>
      <c r="C8315" s="149" t="str">
        <f t="shared" si="260"/>
        <v>0025-0000-0058</v>
      </c>
      <c r="D8315" s="134" t="s">
        <v>471</v>
      </c>
      <c r="E8315" s="134" t="s">
        <v>510</v>
      </c>
      <c r="F8315" s="134" t="s">
        <v>472</v>
      </c>
      <c r="G8315" s="134" t="s">
        <v>1027</v>
      </c>
      <c r="H8315" s="134" t="s">
        <v>1023</v>
      </c>
      <c r="I8315" s="134" t="s">
        <v>0</v>
      </c>
      <c r="J8315" s="135">
        <v>-1.1368683772161603E-12</v>
      </c>
      <c r="K8315" s="135">
        <v>1732.5599999999986</v>
      </c>
      <c r="L8315" s="135">
        <v>-385.38</v>
      </c>
      <c r="M8315" s="150" t="str">
        <f t="shared" si="259"/>
        <v>201601</v>
      </c>
    </row>
    <row r="8316" spans="1:13" x14ac:dyDescent="0.25">
      <c r="A8316" s="35" t="str">
        <f>VLOOKUP(B8316,ResCat!$A$2:$B$269,2,FALSE)</f>
        <v>XXX</v>
      </c>
      <c r="B8316" s="68" t="str">
        <f>IF(ISNA(VLOOKUP(C8316,COA!$A$2:$B$340,2,FALSE)),"XXX",VLOOKUP(C8316,COA!$A$2:$B$340,2,FALSE))</f>
        <v>XXX</v>
      </c>
      <c r="C8316" s="149" t="str">
        <f t="shared" si="260"/>
        <v>0025-0000-0058</v>
      </c>
      <c r="D8316" s="134" t="s">
        <v>471</v>
      </c>
      <c r="E8316" s="134" t="s">
        <v>510</v>
      </c>
      <c r="F8316" s="134" t="s">
        <v>472</v>
      </c>
      <c r="G8316" s="134" t="s">
        <v>1027</v>
      </c>
      <c r="H8316" s="134" t="s">
        <v>1023</v>
      </c>
      <c r="I8316" s="134" t="s">
        <v>2</v>
      </c>
      <c r="J8316" s="135">
        <v>188</v>
      </c>
      <c r="K8316" s="135">
        <v>132.24</v>
      </c>
      <c r="L8316" s="135">
        <v>25</v>
      </c>
      <c r="M8316" s="150" t="str">
        <f t="shared" si="259"/>
        <v>201601</v>
      </c>
    </row>
    <row r="8317" spans="1:13" x14ac:dyDescent="0.25">
      <c r="A8317" s="35" t="str">
        <f>VLOOKUP(B8317,ResCat!$A$2:$B$269,2,FALSE)</f>
        <v>XXX</v>
      </c>
      <c r="B8317" s="68" t="str">
        <f>IF(ISNA(VLOOKUP(C8317,COA!$A$2:$B$340,2,FALSE)),"XXX",VLOOKUP(C8317,COA!$A$2:$B$340,2,FALSE))</f>
        <v>XXX</v>
      </c>
      <c r="C8317" s="149" t="str">
        <f t="shared" si="260"/>
        <v>0025-0000-0058</v>
      </c>
      <c r="D8317" s="134" t="s">
        <v>471</v>
      </c>
      <c r="E8317" s="134" t="s">
        <v>510</v>
      </c>
      <c r="F8317" s="134" t="s">
        <v>472</v>
      </c>
      <c r="G8317" s="134" t="s">
        <v>1027</v>
      </c>
      <c r="H8317" s="134" t="s">
        <v>1023</v>
      </c>
      <c r="I8317" s="134" t="s">
        <v>1</v>
      </c>
      <c r="J8317" s="135">
        <v>12774.15</v>
      </c>
      <c r="K8317" s="135">
        <v>12726.15</v>
      </c>
      <c r="L8317" s="135">
        <v>6363.08</v>
      </c>
      <c r="M8317" s="150" t="str">
        <f t="shared" si="259"/>
        <v>201601</v>
      </c>
    </row>
    <row r="8318" spans="1:13" x14ac:dyDescent="0.25">
      <c r="A8318" s="35" t="str">
        <f>VLOOKUP(B8318,ResCat!$A$2:$B$269,2,FALSE)</f>
        <v>XXX</v>
      </c>
      <c r="B8318" s="68" t="str">
        <f>IF(ISNA(VLOOKUP(C8318,COA!$A$2:$B$340,2,FALSE)),"XXX",VLOOKUP(C8318,COA!$A$2:$B$340,2,FALSE))</f>
        <v>XXX</v>
      </c>
      <c r="C8318" s="149" t="str">
        <f t="shared" si="260"/>
        <v>0025-0000-0058</v>
      </c>
      <c r="D8318" s="134" t="s">
        <v>471</v>
      </c>
      <c r="E8318" s="134" t="s">
        <v>510</v>
      </c>
      <c r="F8318" s="134" t="s">
        <v>472</v>
      </c>
      <c r="G8318" s="134" t="s">
        <v>1028</v>
      </c>
      <c r="H8318" s="134" t="s">
        <v>1023</v>
      </c>
      <c r="I8318" s="134" t="s">
        <v>3</v>
      </c>
      <c r="J8318" s="135">
        <v>10.029999999999999</v>
      </c>
      <c r="K8318" s="135">
        <v>10.029999999999999</v>
      </c>
      <c r="L8318" s="135">
        <v>10.029999999999999</v>
      </c>
      <c r="M8318" s="150" t="str">
        <f t="shared" si="259"/>
        <v>201601</v>
      </c>
    </row>
    <row r="8319" spans="1:13" x14ac:dyDescent="0.25">
      <c r="A8319" s="35" t="str">
        <f>VLOOKUP(B8319,ResCat!$A$2:$B$269,2,FALSE)</f>
        <v>XXX</v>
      </c>
      <c r="B8319" s="68" t="str">
        <f>IF(ISNA(VLOOKUP(C8319,COA!$A$2:$B$340,2,FALSE)),"XXX",VLOOKUP(C8319,COA!$A$2:$B$340,2,FALSE))</f>
        <v>XXX</v>
      </c>
      <c r="C8319" s="149" t="str">
        <f t="shared" si="260"/>
        <v>0025-0000-0058</v>
      </c>
      <c r="D8319" s="134" t="s">
        <v>471</v>
      </c>
      <c r="E8319" s="134" t="s">
        <v>510</v>
      </c>
      <c r="F8319" s="134" t="s">
        <v>472</v>
      </c>
      <c r="G8319" s="134" t="s">
        <v>1028</v>
      </c>
      <c r="H8319" s="134" t="s">
        <v>1023</v>
      </c>
      <c r="I8319" s="134" t="s">
        <v>2</v>
      </c>
      <c r="J8319" s="135">
        <v>47.52</v>
      </c>
      <c r="K8319" s="135">
        <v>47.52</v>
      </c>
      <c r="L8319" s="135">
        <v>47.52</v>
      </c>
      <c r="M8319" s="150" t="str">
        <f t="shared" si="259"/>
        <v>201601</v>
      </c>
    </row>
    <row r="8320" spans="1:13" x14ac:dyDescent="0.25">
      <c r="A8320" s="35" t="str">
        <f>VLOOKUP(B8320,ResCat!$A$2:$B$269,2,FALSE)</f>
        <v>XXX</v>
      </c>
      <c r="B8320" s="68" t="str">
        <f>IF(ISNA(VLOOKUP(C8320,COA!$A$2:$B$340,2,FALSE)),"XXX",VLOOKUP(C8320,COA!$A$2:$B$340,2,FALSE))</f>
        <v>XXX</v>
      </c>
      <c r="C8320" s="149" t="str">
        <f t="shared" si="260"/>
        <v>0025-0000-0058</v>
      </c>
      <c r="D8320" s="134" t="s">
        <v>471</v>
      </c>
      <c r="E8320" s="134" t="s">
        <v>510</v>
      </c>
      <c r="F8320" s="134" t="s">
        <v>472</v>
      </c>
      <c r="G8320" s="134" t="s">
        <v>350</v>
      </c>
      <c r="H8320" s="134" t="s">
        <v>1023</v>
      </c>
      <c r="I8320" s="134" t="s">
        <v>3</v>
      </c>
      <c r="J8320" s="135">
        <v>5801.5300000000007</v>
      </c>
      <c r="K8320" s="135">
        <v>1077.68</v>
      </c>
      <c r="L8320" s="135">
        <v>633.91</v>
      </c>
      <c r="M8320" s="150" t="str">
        <f t="shared" si="259"/>
        <v>201601</v>
      </c>
    </row>
    <row r="8321" spans="1:13" x14ac:dyDescent="0.25">
      <c r="A8321" s="35" t="str">
        <f>VLOOKUP(B8321,ResCat!$A$2:$B$269,2,FALSE)</f>
        <v>XXX</v>
      </c>
      <c r="B8321" s="68" t="str">
        <f>IF(ISNA(VLOOKUP(C8321,COA!$A$2:$B$340,2,FALSE)),"XXX",VLOOKUP(C8321,COA!$A$2:$B$340,2,FALSE))</f>
        <v>XXX</v>
      </c>
      <c r="C8321" s="149" t="str">
        <f t="shared" si="260"/>
        <v>0025-0000-0058</v>
      </c>
      <c r="D8321" s="134" t="s">
        <v>471</v>
      </c>
      <c r="E8321" s="134" t="s">
        <v>510</v>
      </c>
      <c r="F8321" s="134" t="s">
        <v>472</v>
      </c>
      <c r="G8321" s="134" t="s">
        <v>350</v>
      </c>
      <c r="H8321" s="134" t="s">
        <v>1023</v>
      </c>
      <c r="I8321" s="134" t="s">
        <v>0</v>
      </c>
      <c r="J8321" s="135">
        <v>0</v>
      </c>
      <c r="K8321" s="135">
        <v>-5.8207660913467407E-11</v>
      </c>
      <c r="L8321" s="135">
        <v>-5.8207660913467407E-11</v>
      </c>
      <c r="M8321" s="150" t="str">
        <f t="shared" si="259"/>
        <v>201601</v>
      </c>
    </row>
    <row r="8322" spans="1:13" x14ac:dyDescent="0.25">
      <c r="A8322" s="35" t="str">
        <f>VLOOKUP(B8322,ResCat!$A$2:$B$269,2,FALSE)</f>
        <v>XXX</v>
      </c>
      <c r="B8322" s="68" t="str">
        <f>IF(ISNA(VLOOKUP(C8322,COA!$A$2:$B$340,2,FALSE)),"XXX",VLOOKUP(C8322,COA!$A$2:$B$340,2,FALSE))</f>
        <v>XXX</v>
      </c>
      <c r="C8322" s="149" t="str">
        <f t="shared" si="260"/>
        <v>0025-0000-0058</v>
      </c>
      <c r="D8322" s="134" t="s">
        <v>471</v>
      </c>
      <c r="E8322" s="134" t="s">
        <v>510</v>
      </c>
      <c r="F8322" s="134" t="s">
        <v>472</v>
      </c>
      <c r="G8322" s="134" t="s">
        <v>350</v>
      </c>
      <c r="H8322" s="134" t="s">
        <v>1023</v>
      </c>
      <c r="I8322" s="134" t="s">
        <v>2</v>
      </c>
      <c r="J8322" s="135">
        <v>453.88</v>
      </c>
      <c r="K8322" s="135">
        <v>398.52</v>
      </c>
      <c r="L8322" s="135">
        <v>385.01</v>
      </c>
      <c r="M8322" s="150" t="str">
        <f t="shared" si="259"/>
        <v>201601</v>
      </c>
    </row>
    <row r="8323" spans="1:13" x14ac:dyDescent="0.25">
      <c r="A8323" s="35" t="str">
        <f>VLOOKUP(B8323,ResCat!$A$2:$B$269,2,FALSE)</f>
        <v>XXX</v>
      </c>
      <c r="B8323" s="68" t="str">
        <f>IF(ISNA(VLOOKUP(C8323,COA!$A$2:$B$340,2,FALSE)),"XXX",VLOOKUP(C8323,COA!$A$2:$B$340,2,FALSE))</f>
        <v>XXX</v>
      </c>
      <c r="C8323" s="149" t="str">
        <f t="shared" si="260"/>
        <v>0025-0000-0058</v>
      </c>
      <c r="D8323" s="134" t="s">
        <v>471</v>
      </c>
      <c r="E8323" s="134" t="s">
        <v>510</v>
      </c>
      <c r="F8323" s="134" t="s">
        <v>472</v>
      </c>
      <c r="G8323" s="134" t="s">
        <v>350</v>
      </c>
      <c r="H8323" s="134" t="s">
        <v>1023</v>
      </c>
      <c r="I8323" s="134" t="s">
        <v>1</v>
      </c>
      <c r="J8323" s="135">
        <v>1881</v>
      </c>
      <c r="K8323" s="135">
        <v>47599.340000000011</v>
      </c>
      <c r="L8323" s="135">
        <v>47599.34</v>
      </c>
      <c r="M8323" s="150" t="str">
        <f t="shared" si="259"/>
        <v>201601</v>
      </c>
    </row>
    <row r="8324" spans="1:13" x14ac:dyDescent="0.25">
      <c r="A8324" s="35" t="str">
        <f>VLOOKUP(B8324,ResCat!$A$2:$B$269,2,FALSE)</f>
        <v>XXX</v>
      </c>
      <c r="B8324" s="68" t="str">
        <f>IF(ISNA(VLOOKUP(C8324,COA!$A$2:$B$340,2,FALSE)),"XXX",VLOOKUP(C8324,COA!$A$2:$B$340,2,FALSE))</f>
        <v>XXX</v>
      </c>
      <c r="C8324" s="149" t="str">
        <f t="shared" si="260"/>
        <v>0025-0000-0058</v>
      </c>
      <c r="D8324" s="134" t="s">
        <v>471</v>
      </c>
      <c r="E8324" s="134" t="s">
        <v>510</v>
      </c>
      <c r="F8324" s="134" t="s">
        <v>472</v>
      </c>
      <c r="G8324" s="134" t="s">
        <v>359</v>
      </c>
      <c r="H8324" s="134" t="s">
        <v>1023</v>
      </c>
      <c r="I8324" s="134" t="s">
        <v>3</v>
      </c>
      <c r="J8324" s="135">
        <v>4733</v>
      </c>
      <c r="K8324" s="135">
        <v>985.17999999999984</v>
      </c>
      <c r="L8324" s="135">
        <v>27.21</v>
      </c>
      <c r="M8324" s="150" t="str">
        <f t="shared" ref="M8324:M8387" si="261">IF(G8324&lt;$M$1,$M$1,G8324)</f>
        <v>201601</v>
      </c>
    </row>
    <row r="8325" spans="1:13" x14ac:dyDescent="0.25">
      <c r="A8325" s="35" t="str">
        <f>VLOOKUP(B8325,ResCat!$A$2:$B$269,2,FALSE)</f>
        <v>XXX</v>
      </c>
      <c r="B8325" s="68" t="str">
        <f>IF(ISNA(VLOOKUP(C8325,COA!$A$2:$B$340,2,FALSE)),"XXX",VLOOKUP(C8325,COA!$A$2:$B$340,2,FALSE))</f>
        <v>XXX</v>
      </c>
      <c r="C8325" s="149" t="str">
        <f t="shared" ref="C8325:C8388" si="262">D8325&amp;"-"&amp;E8325&amp;"-"&amp;F8325</f>
        <v>0025-0000-0058</v>
      </c>
      <c r="D8325" s="134" t="s">
        <v>471</v>
      </c>
      <c r="E8325" s="134" t="s">
        <v>510</v>
      </c>
      <c r="F8325" s="134" t="s">
        <v>472</v>
      </c>
      <c r="G8325" s="134" t="s">
        <v>359</v>
      </c>
      <c r="H8325" s="134" t="s">
        <v>1023</v>
      </c>
      <c r="I8325" s="134" t="s">
        <v>2</v>
      </c>
      <c r="J8325" s="135">
        <v>48236.42</v>
      </c>
      <c r="K8325" s="135">
        <v>25813.119999999999</v>
      </c>
      <c r="L8325" s="135">
        <v>25749.16</v>
      </c>
      <c r="M8325" s="150" t="str">
        <f t="shared" si="261"/>
        <v>201601</v>
      </c>
    </row>
    <row r="8326" spans="1:13" x14ac:dyDescent="0.25">
      <c r="A8326" s="35" t="str">
        <f>VLOOKUP(B8326,ResCat!$A$2:$B$269,2,FALSE)</f>
        <v>XXX</v>
      </c>
      <c r="B8326" s="68" t="str">
        <f>IF(ISNA(VLOOKUP(C8326,COA!$A$2:$B$340,2,FALSE)),"XXX",VLOOKUP(C8326,COA!$A$2:$B$340,2,FALSE))</f>
        <v>XXX</v>
      </c>
      <c r="C8326" s="149" t="str">
        <f t="shared" si="262"/>
        <v>0025-0000-0058</v>
      </c>
      <c r="D8326" s="134" t="s">
        <v>471</v>
      </c>
      <c r="E8326" s="134" t="s">
        <v>510</v>
      </c>
      <c r="F8326" s="134" t="s">
        <v>472</v>
      </c>
      <c r="G8326" s="134" t="s">
        <v>359</v>
      </c>
      <c r="H8326" s="134" t="s">
        <v>1023</v>
      </c>
      <c r="I8326" s="134" t="s">
        <v>1</v>
      </c>
      <c r="J8326" s="135">
        <v>9407.5</v>
      </c>
      <c r="K8326" s="135">
        <v>3534.88</v>
      </c>
      <c r="L8326" s="135">
        <v>199.64999999999998</v>
      </c>
      <c r="M8326" s="150" t="str">
        <f t="shared" si="261"/>
        <v>201601</v>
      </c>
    </row>
    <row r="8327" spans="1:13" x14ac:dyDescent="0.25">
      <c r="A8327" s="35" t="str">
        <f>VLOOKUP(B8327,ResCat!$A$2:$B$269,2,FALSE)</f>
        <v>XXX</v>
      </c>
      <c r="B8327" s="68" t="str">
        <f>IF(ISNA(VLOOKUP(C8327,COA!$A$2:$B$340,2,FALSE)),"XXX",VLOOKUP(C8327,COA!$A$2:$B$340,2,FALSE))</f>
        <v>XXX</v>
      </c>
      <c r="C8327" s="149" t="str">
        <f t="shared" si="262"/>
        <v>0025-0000-0058</v>
      </c>
      <c r="D8327" s="134" t="s">
        <v>471</v>
      </c>
      <c r="E8327" s="134" t="s">
        <v>510</v>
      </c>
      <c r="F8327" s="134" t="s">
        <v>472</v>
      </c>
      <c r="G8327" s="134" t="s">
        <v>354</v>
      </c>
      <c r="H8327" s="134" t="s">
        <v>1023</v>
      </c>
      <c r="I8327" s="134" t="s">
        <v>3</v>
      </c>
      <c r="J8327" s="135">
        <v>-1586.62</v>
      </c>
      <c r="K8327" s="135">
        <v>-1502.12</v>
      </c>
      <c r="L8327" s="135">
        <v>-410.16</v>
      </c>
      <c r="M8327" s="150" t="str">
        <f t="shared" si="261"/>
        <v>201601</v>
      </c>
    </row>
    <row r="8328" spans="1:13" x14ac:dyDescent="0.25">
      <c r="A8328" s="35" t="str">
        <f>VLOOKUP(B8328,ResCat!$A$2:$B$269,2,FALSE)</f>
        <v>XXX</v>
      </c>
      <c r="B8328" s="68" t="str">
        <f>IF(ISNA(VLOOKUP(C8328,COA!$A$2:$B$340,2,FALSE)),"XXX",VLOOKUP(C8328,COA!$A$2:$B$340,2,FALSE))</f>
        <v>XXX</v>
      </c>
      <c r="C8328" s="149" t="str">
        <f t="shared" si="262"/>
        <v>0025-0000-0058</v>
      </c>
      <c r="D8328" s="134" t="s">
        <v>471</v>
      </c>
      <c r="E8328" s="134" t="s">
        <v>510</v>
      </c>
      <c r="F8328" s="134" t="s">
        <v>472</v>
      </c>
      <c r="G8328" s="134" t="s">
        <v>354</v>
      </c>
      <c r="H8328" s="134" t="s">
        <v>1023</v>
      </c>
      <c r="I8328" s="134" t="s">
        <v>0</v>
      </c>
      <c r="J8328" s="135">
        <v>434844.3400000002</v>
      </c>
      <c r="K8328" s="135">
        <v>89026.26</v>
      </c>
      <c r="L8328" s="135">
        <v>103457.81</v>
      </c>
      <c r="M8328" s="150" t="str">
        <f t="shared" si="261"/>
        <v>201601</v>
      </c>
    </row>
    <row r="8329" spans="1:13" x14ac:dyDescent="0.25">
      <c r="A8329" s="35" t="str">
        <f>VLOOKUP(B8329,ResCat!$A$2:$B$269,2,FALSE)</f>
        <v>XXX</v>
      </c>
      <c r="B8329" s="68" t="str">
        <f>IF(ISNA(VLOOKUP(C8329,COA!$A$2:$B$340,2,FALSE)),"XXX",VLOOKUP(C8329,COA!$A$2:$B$340,2,FALSE))</f>
        <v>XXX</v>
      </c>
      <c r="C8329" s="149" t="str">
        <f t="shared" si="262"/>
        <v>0025-0000-0058</v>
      </c>
      <c r="D8329" s="134" t="s">
        <v>471</v>
      </c>
      <c r="E8329" s="134" t="s">
        <v>510</v>
      </c>
      <c r="F8329" s="134" t="s">
        <v>472</v>
      </c>
      <c r="G8329" s="134" t="s">
        <v>354</v>
      </c>
      <c r="H8329" s="134" t="s">
        <v>1023</v>
      </c>
      <c r="I8329" s="134" t="s">
        <v>2</v>
      </c>
      <c r="J8329" s="135">
        <v>7468.08</v>
      </c>
      <c r="K8329" s="135">
        <v>2194.52</v>
      </c>
      <c r="L8329" s="135">
        <v>446.15</v>
      </c>
      <c r="M8329" s="150" t="str">
        <f t="shared" si="261"/>
        <v>201601</v>
      </c>
    </row>
    <row r="8330" spans="1:13" x14ac:dyDescent="0.25">
      <c r="A8330" s="35" t="str">
        <f>VLOOKUP(B8330,ResCat!$A$2:$B$269,2,FALSE)</f>
        <v>XXX</v>
      </c>
      <c r="B8330" s="68" t="str">
        <f>IF(ISNA(VLOOKUP(C8330,COA!$A$2:$B$340,2,FALSE)),"XXX",VLOOKUP(C8330,COA!$A$2:$B$340,2,FALSE))</f>
        <v>XXX</v>
      </c>
      <c r="C8330" s="149" t="str">
        <f t="shared" si="262"/>
        <v>0025-0000-0058</v>
      </c>
      <c r="D8330" s="134" t="s">
        <v>471</v>
      </c>
      <c r="E8330" s="134" t="s">
        <v>510</v>
      </c>
      <c r="F8330" s="134" t="s">
        <v>472</v>
      </c>
      <c r="G8330" s="134" t="s">
        <v>366</v>
      </c>
      <c r="H8330" s="134" t="s">
        <v>1023</v>
      </c>
      <c r="I8330" s="134" t="s">
        <v>3</v>
      </c>
      <c r="J8330" s="135">
        <v>-9218</v>
      </c>
      <c r="K8330" s="135">
        <v>-1234.3899999999999</v>
      </c>
      <c r="L8330" s="135">
        <v>-45.66</v>
      </c>
      <c r="M8330" s="150" t="str">
        <f t="shared" si="261"/>
        <v>201601</v>
      </c>
    </row>
    <row r="8331" spans="1:13" x14ac:dyDescent="0.25">
      <c r="A8331" s="35" t="str">
        <f>VLOOKUP(B8331,ResCat!$A$2:$B$269,2,FALSE)</f>
        <v>XXX</v>
      </c>
      <c r="B8331" s="68" t="str">
        <f>IF(ISNA(VLOOKUP(C8331,COA!$A$2:$B$340,2,FALSE)),"XXX",VLOOKUP(C8331,COA!$A$2:$B$340,2,FALSE))</f>
        <v>XXX</v>
      </c>
      <c r="C8331" s="149" t="str">
        <f t="shared" si="262"/>
        <v>0025-0000-0058</v>
      </c>
      <c r="D8331" s="134" t="s">
        <v>471</v>
      </c>
      <c r="E8331" s="134" t="s">
        <v>510</v>
      </c>
      <c r="F8331" s="134" t="s">
        <v>472</v>
      </c>
      <c r="G8331" s="134" t="s">
        <v>366</v>
      </c>
      <c r="H8331" s="134" t="s">
        <v>1023</v>
      </c>
      <c r="I8331" s="134" t="s">
        <v>0</v>
      </c>
      <c r="J8331" s="135">
        <v>50087.81</v>
      </c>
      <c r="K8331" s="135">
        <v>87077.59</v>
      </c>
      <c r="L8331" s="135">
        <v>85563.500000000015</v>
      </c>
      <c r="M8331" s="150" t="str">
        <f t="shared" si="261"/>
        <v>201601</v>
      </c>
    </row>
    <row r="8332" spans="1:13" x14ac:dyDescent="0.25">
      <c r="A8332" s="35" t="str">
        <f>VLOOKUP(B8332,ResCat!$A$2:$B$269,2,FALSE)</f>
        <v>XXX</v>
      </c>
      <c r="B8332" s="68" t="str">
        <f>IF(ISNA(VLOOKUP(C8332,COA!$A$2:$B$340,2,FALSE)),"XXX",VLOOKUP(C8332,COA!$A$2:$B$340,2,FALSE))</f>
        <v>XXX</v>
      </c>
      <c r="C8332" s="149" t="str">
        <f t="shared" si="262"/>
        <v>0025-0000-0058</v>
      </c>
      <c r="D8332" s="134" t="s">
        <v>471</v>
      </c>
      <c r="E8332" s="134" t="s">
        <v>510</v>
      </c>
      <c r="F8332" s="134" t="s">
        <v>472</v>
      </c>
      <c r="G8332" s="134" t="s">
        <v>366</v>
      </c>
      <c r="H8332" s="134" t="s">
        <v>1023</v>
      </c>
      <c r="I8332" s="134" t="s">
        <v>2</v>
      </c>
      <c r="J8332" s="135">
        <v>-45013</v>
      </c>
      <c r="K8332" s="135">
        <v>770.37999999999988</v>
      </c>
      <c r="L8332" s="135">
        <v>100.08</v>
      </c>
      <c r="M8332" s="150" t="str">
        <f t="shared" si="261"/>
        <v>201601</v>
      </c>
    </row>
    <row r="8333" spans="1:13" x14ac:dyDescent="0.25">
      <c r="A8333" s="35" t="str">
        <f>VLOOKUP(B8333,ResCat!$A$2:$B$269,2,FALSE)</f>
        <v>XXX</v>
      </c>
      <c r="B8333" s="68" t="str">
        <f>IF(ISNA(VLOOKUP(C8333,COA!$A$2:$B$340,2,FALSE)),"XXX",VLOOKUP(C8333,COA!$A$2:$B$340,2,FALSE))</f>
        <v>XXX</v>
      </c>
      <c r="C8333" s="149" t="str">
        <f t="shared" si="262"/>
        <v>0025-0000-0058</v>
      </c>
      <c r="D8333" s="134" t="s">
        <v>471</v>
      </c>
      <c r="E8333" s="134" t="s">
        <v>510</v>
      </c>
      <c r="F8333" s="134" t="s">
        <v>472</v>
      </c>
      <c r="G8333" s="134" t="s">
        <v>366</v>
      </c>
      <c r="H8333" s="134" t="s">
        <v>1023</v>
      </c>
      <c r="I8333" s="134" t="s">
        <v>1</v>
      </c>
      <c r="J8333" s="135">
        <v>82481.76999999999</v>
      </c>
      <c r="K8333" s="135">
        <v>42625.830000000009</v>
      </c>
      <c r="L8333" s="135">
        <v>36706.049999999996</v>
      </c>
      <c r="M8333" s="150" t="str">
        <f t="shared" si="261"/>
        <v>201601</v>
      </c>
    </row>
    <row r="8334" spans="1:13" x14ac:dyDescent="0.25">
      <c r="A8334" s="35" t="str">
        <f>VLOOKUP(B8334,ResCat!$A$2:$B$269,2,FALSE)</f>
        <v>XXX</v>
      </c>
      <c r="B8334" s="68" t="str">
        <f>IF(ISNA(VLOOKUP(C8334,COA!$A$2:$B$340,2,FALSE)),"XXX",VLOOKUP(C8334,COA!$A$2:$B$340,2,FALSE))</f>
        <v>XXX</v>
      </c>
      <c r="C8334" s="149" t="str">
        <f t="shared" si="262"/>
        <v>0025-0000-0058</v>
      </c>
      <c r="D8334" s="134" t="s">
        <v>471</v>
      </c>
      <c r="E8334" s="134" t="s">
        <v>510</v>
      </c>
      <c r="F8334" s="134" t="s">
        <v>472</v>
      </c>
      <c r="G8334" s="134" t="s">
        <v>320</v>
      </c>
      <c r="H8334" s="134" t="s">
        <v>1023</v>
      </c>
      <c r="I8334" s="134" t="s">
        <v>2</v>
      </c>
      <c r="J8334" s="135">
        <v>-236</v>
      </c>
      <c r="K8334" s="135">
        <v>-177</v>
      </c>
      <c r="L8334" s="135">
        <v>-147</v>
      </c>
      <c r="M8334" s="150" t="str">
        <f t="shared" si="261"/>
        <v>201612</v>
      </c>
    </row>
    <row r="8335" spans="1:13" x14ac:dyDescent="0.25">
      <c r="A8335" s="35" t="str">
        <f>VLOOKUP(B8335,ResCat!$A$2:$B$269,2,FALSE)</f>
        <v>XXX</v>
      </c>
      <c r="B8335" s="68" t="str">
        <f>IF(ISNA(VLOOKUP(C8335,COA!$A$2:$B$340,2,FALSE)),"XXX",VLOOKUP(C8335,COA!$A$2:$B$340,2,FALSE))</f>
        <v>L45</v>
      </c>
      <c r="C8335" s="149" t="str">
        <f t="shared" si="262"/>
        <v>0025-1002-0058</v>
      </c>
      <c r="D8335" s="134" t="s">
        <v>471</v>
      </c>
      <c r="E8335" s="134" t="s">
        <v>453</v>
      </c>
      <c r="F8335" s="134" t="s">
        <v>472</v>
      </c>
      <c r="G8335" s="134" t="s">
        <v>309</v>
      </c>
      <c r="H8335" s="134" t="s">
        <v>1023</v>
      </c>
      <c r="I8335" s="134" t="s">
        <v>2</v>
      </c>
      <c r="J8335" s="135">
        <v>90</v>
      </c>
      <c r="K8335" s="135">
        <v>90</v>
      </c>
      <c r="L8335" s="135">
        <v>76.14</v>
      </c>
      <c r="M8335" s="150" t="str">
        <f t="shared" si="261"/>
        <v>201601</v>
      </c>
    </row>
    <row r="8336" spans="1:13" x14ac:dyDescent="0.25">
      <c r="A8336" s="35" t="str">
        <f>VLOOKUP(B8336,ResCat!$A$2:$B$269,2,FALSE)</f>
        <v>XXX</v>
      </c>
      <c r="B8336" s="68" t="str">
        <f>IF(ISNA(VLOOKUP(C8336,COA!$A$2:$B$340,2,FALSE)),"XXX",VLOOKUP(C8336,COA!$A$2:$B$340,2,FALSE))</f>
        <v>L45</v>
      </c>
      <c r="C8336" s="149" t="str">
        <f t="shared" si="262"/>
        <v>0025-1002-0058</v>
      </c>
      <c r="D8336" s="134" t="s">
        <v>471</v>
      </c>
      <c r="E8336" s="134" t="s">
        <v>453</v>
      </c>
      <c r="F8336" s="134" t="s">
        <v>472</v>
      </c>
      <c r="G8336" s="134" t="s">
        <v>1026</v>
      </c>
      <c r="H8336" s="134" t="s">
        <v>1023</v>
      </c>
      <c r="I8336" s="134" t="s">
        <v>2</v>
      </c>
      <c r="J8336" s="135">
        <v>54392.800000000003</v>
      </c>
      <c r="K8336" s="135">
        <v>54392.800000000003</v>
      </c>
      <c r="L8336" s="135">
        <v>54392.800000000003</v>
      </c>
      <c r="M8336" s="150" t="str">
        <f t="shared" si="261"/>
        <v>201601</v>
      </c>
    </row>
    <row r="8337" spans="1:13" x14ac:dyDescent="0.25">
      <c r="A8337" s="35" t="str">
        <f>VLOOKUP(B8337,ResCat!$A$2:$B$269,2,FALSE)</f>
        <v>XXX</v>
      </c>
      <c r="B8337" s="68" t="str">
        <f>IF(ISNA(VLOOKUP(C8337,COA!$A$2:$B$340,2,FALSE)),"XXX",VLOOKUP(C8337,COA!$A$2:$B$340,2,FALSE))</f>
        <v>L45</v>
      </c>
      <c r="C8337" s="149" t="str">
        <f t="shared" si="262"/>
        <v>0025-1002-0058</v>
      </c>
      <c r="D8337" s="134" t="s">
        <v>471</v>
      </c>
      <c r="E8337" s="134" t="s">
        <v>453</v>
      </c>
      <c r="F8337" s="134" t="s">
        <v>472</v>
      </c>
      <c r="G8337" s="134" t="s">
        <v>362</v>
      </c>
      <c r="H8337" s="134" t="s">
        <v>1023</v>
      </c>
      <c r="I8337" s="134" t="s">
        <v>3</v>
      </c>
      <c r="J8337" s="135">
        <v>-40</v>
      </c>
      <c r="K8337" s="135">
        <v>0</v>
      </c>
      <c r="L8337" s="135">
        <v>0</v>
      </c>
      <c r="M8337" s="150" t="str">
        <f t="shared" si="261"/>
        <v>201601</v>
      </c>
    </row>
    <row r="8338" spans="1:13" x14ac:dyDescent="0.25">
      <c r="A8338" s="35" t="str">
        <f>VLOOKUP(B8338,ResCat!$A$2:$B$269,2,FALSE)</f>
        <v>XXX</v>
      </c>
      <c r="B8338" s="68" t="str">
        <f>IF(ISNA(VLOOKUP(C8338,COA!$A$2:$B$340,2,FALSE)),"XXX",VLOOKUP(C8338,COA!$A$2:$B$340,2,FALSE))</f>
        <v>L45</v>
      </c>
      <c r="C8338" s="149" t="str">
        <f t="shared" si="262"/>
        <v>0025-1002-0058</v>
      </c>
      <c r="D8338" s="134" t="s">
        <v>471</v>
      </c>
      <c r="E8338" s="134" t="s">
        <v>453</v>
      </c>
      <c r="F8338" s="134" t="s">
        <v>472</v>
      </c>
      <c r="G8338" s="134" t="s">
        <v>362</v>
      </c>
      <c r="H8338" s="134" t="s">
        <v>1023</v>
      </c>
      <c r="I8338" s="134" t="s">
        <v>2</v>
      </c>
      <c r="J8338" s="135">
        <v>53942.8</v>
      </c>
      <c r="K8338" s="135">
        <v>54372.800000000003</v>
      </c>
      <c r="L8338" s="135">
        <v>54372.800000000003</v>
      </c>
      <c r="M8338" s="150" t="str">
        <f t="shared" si="261"/>
        <v>201601</v>
      </c>
    </row>
    <row r="8339" spans="1:13" x14ac:dyDescent="0.25">
      <c r="A8339" s="35" t="str">
        <f>VLOOKUP(B8339,ResCat!$A$2:$B$269,2,FALSE)</f>
        <v>XXX</v>
      </c>
      <c r="B8339" s="68" t="str">
        <f>IF(ISNA(VLOOKUP(C8339,COA!$A$2:$B$340,2,FALSE)),"XXX",VLOOKUP(C8339,COA!$A$2:$B$340,2,FALSE))</f>
        <v>L45</v>
      </c>
      <c r="C8339" s="149" t="str">
        <f t="shared" si="262"/>
        <v>0025-1002-0058</v>
      </c>
      <c r="D8339" s="134" t="s">
        <v>471</v>
      </c>
      <c r="E8339" s="134" t="s">
        <v>453</v>
      </c>
      <c r="F8339" s="134" t="s">
        <v>472</v>
      </c>
      <c r="G8339" s="134" t="s">
        <v>1027</v>
      </c>
      <c r="H8339" s="134" t="s">
        <v>1023</v>
      </c>
      <c r="I8339" s="134" t="s">
        <v>2</v>
      </c>
      <c r="J8339" s="135">
        <v>54392.800000000003</v>
      </c>
      <c r="K8339" s="135">
        <v>54392.800000000003</v>
      </c>
      <c r="L8339" s="135">
        <v>54392.800000000003</v>
      </c>
      <c r="M8339" s="150" t="str">
        <f t="shared" si="261"/>
        <v>201601</v>
      </c>
    </row>
    <row r="8340" spans="1:13" x14ac:dyDescent="0.25">
      <c r="A8340" s="35" t="str">
        <f>VLOOKUP(B8340,ResCat!$A$2:$B$269,2,FALSE)</f>
        <v>XXX</v>
      </c>
      <c r="B8340" s="68" t="str">
        <f>IF(ISNA(VLOOKUP(C8340,COA!$A$2:$B$340,2,FALSE)),"XXX",VLOOKUP(C8340,COA!$A$2:$B$340,2,FALSE))</f>
        <v>L45</v>
      </c>
      <c r="C8340" s="149" t="str">
        <f t="shared" si="262"/>
        <v>0025-1002-0058</v>
      </c>
      <c r="D8340" s="134" t="s">
        <v>471</v>
      </c>
      <c r="E8340" s="134" t="s">
        <v>453</v>
      </c>
      <c r="F8340" s="134" t="s">
        <v>472</v>
      </c>
      <c r="G8340" s="134" t="s">
        <v>1027</v>
      </c>
      <c r="H8340" s="134" t="s">
        <v>1023</v>
      </c>
      <c r="I8340" s="134" t="s">
        <v>1</v>
      </c>
      <c r="J8340" s="135">
        <v>44281.04</v>
      </c>
      <c r="K8340" s="135">
        <v>28957.989999999994</v>
      </c>
      <c r="L8340" s="135">
        <v>28932.989999999994</v>
      </c>
      <c r="M8340" s="150" t="str">
        <f t="shared" si="261"/>
        <v>201601</v>
      </c>
    </row>
    <row r="8341" spans="1:13" x14ac:dyDescent="0.25">
      <c r="A8341" s="35" t="str">
        <f>VLOOKUP(B8341,ResCat!$A$2:$B$269,2,FALSE)</f>
        <v>XXX</v>
      </c>
      <c r="B8341" s="68" t="str">
        <f>IF(ISNA(VLOOKUP(C8341,COA!$A$2:$B$340,2,FALSE)),"XXX",VLOOKUP(C8341,COA!$A$2:$B$340,2,FALSE))</f>
        <v>L45</v>
      </c>
      <c r="C8341" s="149" t="str">
        <f t="shared" si="262"/>
        <v>0025-1002-0058</v>
      </c>
      <c r="D8341" s="134" t="s">
        <v>471</v>
      </c>
      <c r="E8341" s="134" t="s">
        <v>453</v>
      </c>
      <c r="F8341" s="134" t="s">
        <v>472</v>
      </c>
      <c r="G8341" s="134" t="s">
        <v>1028</v>
      </c>
      <c r="H8341" s="134" t="s">
        <v>1023</v>
      </c>
      <c r="I8341" s="134" t="s">
        <v>2</v>
      </c>
      <c r="J8341" s="135">
        <v>27455.4</v>
      </c>
      <c r="K8341" s="135">
        <v>27337.57</v>
      </c>
      <c r="L8341" s="135">
        <v>27232.120000000003</v>
      </c>
      <c r="M8341" s="150" t="str">
        <f t="shared" si="261"/>
        <v>201601</v>
      </c>
    </row>
    <row r="8342" spans="1:13" x14ac:dyDescent="0.25">
      <c r="A8342" s="35" t="str">
        <f>VLOOKUP(B8342,ResCat!$A$2:$B$269,2,FALSE)</f>
        <v>XXX</v>
      </c>
      <c r="B8342" s="68" t="str">
        <f>IF(ISNA(VLOOKUP(C8342,COA!$A$2:$B$340,2,FALSE)),"XXX",VLOOKUP(C8342,COA!$A$2:$B$340,2,FALSE))</f>
        <v>L45</v>
      </c>
      <c r="C8342" s="149" t="str">
        <f t="shared" si="262"/>
        <v>0025-1002-0058</v>
      </c>
      <c r="D8342" s="134" t="s">
        <v>471</v>
      </c>
      <c r="E8342" s="134" t="s">
        <v>453</v>
      </c>
      <c r="F8342" s="134" t="s">
        <v>472</v>
      </c>
      <c r="G8342" s="134" t="s">
        <v>363</v>
      </c>
      <c r="H8342" s="134" t="s">
        <v>1023</v>
      </c>
      <c r="I8342" s="134" t="s">
        <v>2</v>
      </c>
      <c r="J8342" s="135">
        <v>54392.800000000003</v>
      </c>
      <c r="K8342" s="135">
        <v>54392.800000000003</v>
      </c>
      <c r="L8342" s="135">
        <v>54392.800000000003</v>
      </c>
      <c r="M8342" s="150" t="str">
        <f t="shared" si="261"/>
        <v>201601</v>
      </c>
    </row>
    <row r="8343" spans="1:13" x14ac:dyDescent="0.25">
      <c r="A8343" s="35" t="str">
        <f>VLOOKUP(B8343,ResCat!$A$2:$B$269,2,FALSE)</f>
        <v>XXX</v>
      </c>
      <c r="B8343" s="68" t="str">
        <f>IF(ISNA(VLOOKUP(C8343,COA!$A$2:$B$340,2,FALSE)),"XXX",VLOOKUP(C8343,COA!$A$2:$B$340,2,FALSE))</f>
        <v>L45</v>
      </c>
      <c r="C8343" s="149" t="str">
        <f t="shared" si="262"/>
        <v>0025-1002-0058</v>
      </c>
      <c r="D8343" s="134" t="s">
        <v>471</v>
      </c>
      <c r="E8343" s="134" t="s">
        <v>453</v>
      </c>
      <c r="F8343" s="134" t="s">
        <v>472</v>
      </c>
      <c r="G8343" s="134" t="s">
        <v>1029</v>
      </c>
      <c r="H8343" s="134" t="s">
        <v>1023</v>
      </c>
      <c r="I8343" s="134" t="s">
        <v>3</v>
      </c>
      <c r="J8343" s="135">
        <v>200</v>
      </c>
      <c r="K8343" s="135">
        <v>9.48</v>
      </c>
      <c r="L8343" s="135">
        <v>0</v>
      </c>
      <c r="M8343" s="150" t="str">
        <f t="shared" si="261"/>
        <v>201601</v>
      </c>
    </row>
    <row r="8344" spans="1:13" x14ac:dyDescent="0.25">
      <c r="A8344" s="35" t="str">
        <f>VLOOKUP(B8344,ResCat!$A$2:$B$269,2,FALSE)</f>
        <v>XXX</v>
      </c>
      <c r="B8344" s="68" t="str">
        <f>IF(ISNA(VLOOKUP(C8344,COA!$A$2:$B$340,2,FALSE)),"XXX",VLOOKUP(C8344,COA!$A$2:$B$340,2,FALSE))</f>
        <v>L45</v>
      </c>
      <c r="C8344" s="149" t="str">
        <f t="shared" si="262"/>
        <v>0025-1002-0058</v>
      </c>
      <c r="D8344" s="134" t="s">
        <v>471</v>
      </c>
      <c r="E8344" s="134" t="s">
        <v>453</v>
      </c>
      <c r="F8344" s="134" t="s">
        <v>472</v>
      </c>
      <c r="G8344" s="134" t="s">
        <v>1029</v>
      </c>
      <c r="H8344" s="134" t="s">
        <v>1023</v>
      </c>
      <c r="I8344" s="134" t="s">
        <v>2</v>
      </c>
      <c r="J8344" s="135">
        <v>36282</v>
      </c>
      <c r="K8344" s="135">
        <v>8182.33</v>
      </c>
      <c r="L8344" s="135">
        <v>0</v>
      </c>
      <c r="M8344" s="150" t="str">
        <f t="shared" si="261"/>
        <v>201601</v>
      </c>
    </row>
    <row r="8345" spans="1:13" x14ac:dyDescent="0.25">
      <c r="A8345" s="35" t="str">
        <f>VLOOKUP(B8345,ResCat!$A$2:$B$269,2,FALSE)</f>
        <v>XXX</v>
      </c>
      <c r="B8345" s="68" t="str">
        <f>IF(ISNA(VLOOKUP(C8345,COA!$A$2:$B$340,2,FALSE)),"XXX",VLOOKUP(C8345,COA!$A$2:$B$340,2,FALSE))</f>
        <v>L45</v>
      </c>
      <c r="C8345" s="149" t="str">
        <f t="shared" si="262"/>
        <v>0025-1002-0058</v>
      </c>
      <c r="D8345" s="134" t="s">
        <v>471</v>
      </c>
      <c r="E8345" s="134" t="s">
        <v>453</v>
      </c>
      <c r="F8345" s="134" t="s">
        <v>472</v>
      </c>
      <c r="G8345" s="134" t="s">
        <v>349</v>
      </c>
      <c r="H8345" s="134" t="s">
        <v>1023</v>
      </c>
      <c r="I8345" s="134" t="s">
        <v>2</v>
      </c>
      <c r="J8345" s="135">
        <v>0</v>
      </c>
      <c r="K8345" s="135">
        <v>0</v>
      </c>
      <c r="L8345" s="135">
        <v>0</v>
      </c>
      <c r="M8345" s="150" t="str">
        <f t="shared" si="261"/>
        <v>201601</v>
      </c>
    </row>
    <row r="8346" spans="1:13" x14ac:dyDescent="0.25">
      <c r="A8346" s="35" t="str">
        <f>VLOOKUP(B8346,ResCat!$A$2:$B$269,2,FALSE)</f>
        <v>XXX</v>
      </c>
      <c r="B8346" s="68" t="str">
        <f>IF(ISNA(VLOOKUP(C8346,COA!$A$2:$B$340,2,FALSE)),"XXX",VLOOKUP(C8346,COA!$A$2:$B$340,2,FALSE))</f>
        <v>L45</v>
      </c>
      <c r="C8346" s="149" t="str">
        <f t="shared" si="262"/>
        <v>0025-1002-0058</v>
      </c>
      <c r="D8346" s="134" t="s">
        <v>471</v>
      </c>
      <c r="E8346" s="134" t="s">
        <v>453</v>
      </c>
      <c r="F8346" s="134" t="s">
        <v>472</v>
      </c>
      <c r="G8346" s="134" t="s">
        <v>350</v>
      </c>
      <c r="H8346" s="134" t="s">
        <v>1023</v>
      </c>
      <c r="I8346" s="134" t="s">
        <v>3</v>
      </c>
      <c r="J8346" s="135">
        <v>495.39</v>
      </c>
      <c r="K8346" s="135">
        <v>61.77</v>
      </c>
      <c r="L8346" s="135">
        <v>12.55</v>
      </c>
      <c r="M8346" s="150" t="str">
        <f t="shared" si="261"/>
        <v>201601</v>
      </c>
    </row>
    <row r="8347" spans="1:13" x14ac:dyDescent="0.25">
      <c r="A8347" s="35" t="str">
        <f>VLOOKUP(B8347,ResCat!$A$2:$B$269,2,FALSE)</f>
        <v>XXX</v>
      </c>
      <c r="B8347" s="68" t="str">
        <f>IF(ISNA(VLOOKUP(C8347,COA!$A$2:$B$340,2,FALSE)),"XXX",VLOOKUP(C8347,COA!$A$2:$B$340,2,FALSE))</f>
        <v>L45</v>
      </c>
      <c r="C8347" s="149" t="str">
        <f t="shared" si="262"/>
        <v>0025-1002-0058</v>
      </c>
      <c r="D8347" s="134" t="s">
        <v>471</v>
      </c>
      <c r="E8347" s="134" t="s">
        <v>453</v>
      </c>
      <c r="F8347" s="134" t="s">
        <v>472</v>
      </c>
      <c r="G8347" s="134" t="s">
        <v>350</v>
      </c>
      <c r="H8347" s="134" t="s">
        <v>1023</v>
      </c>
      <c r="I8347" s="134" t="s">
        <v>0</v>
      </c>
      <c r="J8347" s="135">
        <v>24910.810000000005</v>
      </c>
      <c r="K8347" s="135">
        <v>24910.81</v>
      </c>
      <c r="L8347" s="135">
        <v>1260</v>
      </c>
      <c r="M8347" s="150" t="str">
        <f t="shared" si="261"/>
        <v>201601</v>
      </c>
    </row>
    <row r="8348" spans="1:13" x14ac:dyDescent="0.25">
      <c r="A8348" s="35" t="str">
        <f>VLOOKUP(B8348,ResCat!$A$2:$B$269,2,FALSE)</f>
        <v>XXX</v>
      </c>
      <c r="B8348" s="68" t="str">
        <f>IF(ISNA(VLOOKUP(C8348,COA!$A$2:$B$340,2,FALSE)),"XXX",VLOOKUP(C8348,COA!$A$2:$B$340,2,FALSE))</f>
        <v>L45</v>
      </c>
      <c r="C8348" s="149" t="str">
        <f t="shared" si="262"/>
        <v>0025-1002-0058</v>
      </c>
      <c r="D8348" s="134" t="s">
        <v>471</v>
      </c>
      <c r="E8348" s="134" t="s">
        <v>453</v>
      </c>
      <c r="F8348" s="134" t="s">
        <v>472</v>
      </c>
      <c r="G8348" s="134" t="s">
        <v>350</v>
      </c>
      <c r="H8348" s="134" t="s">
        <v>1023</v>
      </c>
      <c r="I8348" s="134" t="s">
        <v>2</v>
      </c>
      <c r="J8348" s="135">
        <v>10137</v>
      </c>
      <c r="K8348" s="135">
        <v>2893.0600000000004</v>
      </c>
      <c r="L8348" s="135">
        <v>194.63000000000002</v>
      </c>
      <c r="M8348" s="150" t="str">
        <f t="shared" si="261"/>
        <v>201601</v>
      </c>
    </row>
    <row r="8349" spans="1:13" x14ac:dyDescent="0.25">
      <c r="A8349" s="35" t="str">
        <f>VLOOKUP(B8349,ResCat!$A$2:$B$269,2,FALSE)</f>
        <v>XXX</v>
      </c>
      <c r="B8349" s="68" t="str">
        <f>IF(ISNA(VLOOKUP(C8349,COA!$A$2:$B$340,2,FALSE)),"XXX",VLOOKUP(C8349,COA!$A$2:$B$340,2,FALSE))</f>
        <v>L45</v>
      </c>
      <c r="C8349" s="149" t="str">
        <f t="shared" si="262"/>
        <v>0025-1002-0058</v>
      </c>
      <c r="D8349" s="134" t="s">
        <v>471</v>
      </c>
      <c r="E8349" s="134" t="s">
        <v>453</v>
      </c>
      <c r="F8349" s="134" t="s">
        <v>472</v>
      </c>
      <c r="G8349" s="134" t="s">
        <v>359</v>
      </c>
      <c r="H8349" s="134" t="s">
        <v>1023</v>
      </c>
      <c r="I8349" s="134" t="s">
        <v>2</v>
      </c>
      <c r="J8349" s="135">
        <v>-1352</v>
      </c>
      <c r="K8349" s="135">
        <v>-646.44999999999993</v>
      </c>
      <c r="L8349" s="135">
        <v>-795.09999999999991</v>
      </c>
      <c r="M8349" s="150" t="str">
        <f t="shared" si="261"/>
        <v>201601</v>
      </c>
    </row>
    <row r="8350" spans="1:13" x14ac:dyDescent="0.25">
      <c r="A8350" s="35" t="str">
        <f>VLOOKUP(B8350,ResCat!$A$2:$B$269,2,FALSE)</f>
        <v>XXX</v>
      </c>
      <c r="B8350" s="68" t="str">
        <f>IF(ISNA(VLOOKUP(C8350,COA!$A$2:$B$340,2,FALSE)),"XXX",VLOOKUP(C8350,COA!$A$2:$B$340,2,FALSE))</f>
        <v>L45</v>
      </c>
      <c r="C8350" s="149" t="str">
        <f t="shared" si="262"/>
        <v>0025-1002-0058</v>
      </c>
      <c r="D8350" s="134" t="s">
        <v>471</v>
      </c>
      <c r="E8350" s="134" t="s">
        <v>453</v>
      </c>
      <c r="F8350" s="134" t="s">
        <v>472</v>
      </c>
      <c r="G8350" s="134" t="s">
        <v>354</v>
      </c>
      <c r="H8350" s="134" t="s">
        <v>1023</v>
      </c>
      <c r="I8350" s="134" t="s">
        <v>3</v>
      </c>
      <c r="J8350" s="135">
        <v>50</v>
      </c>
      <c r="K8350" s="135">
        <v>8.42</v>
      </c>
      <c r="L8350" s="135">
        <v>0</v>
      </c>
      <c r="M8350" s="150" t="str">
        <f t="shared" si="261"/>
        <v>201601</v>
      </c>
    </row>
    <row r="8351" spans="1:13" x14ac:dyDescent="0.25">
      <c r="A8351" s="35" t="str">
        <f>VLOOKUP(B8351,ResCat!$A$2:$B$269,2,FALSE)</f>
        <v>XXX</v>
      </c>
      <c r="B8351" s="68" t="str">
        <f>IF(ISNA(VLOOKUP(C8351,COA!$A$2:$B$340,2,FALSE)),"XXX",VLOOKUP(C8351,COA!$A$2:$B$340,2,FALSE))</f>
        <v>L45</v>
      </c>
      <c r="C8351" s="149" t="str">
        <f t="shared" si="262"/>
        <v>0025-1002-0058</v>
      </c>
      <c r="D8351" s="134" t="s">
        <v>471</v>
      </c>
      <c r="E8351" s="134" t="s">
        <v>453</v>
      </c>
      <c r="F8351" s="134" t="s">
        <v>472</v>
      </c>
      <c r="G8351" s="134" t="s">
        <v>354</v>
      </c>
      <c r="H8351" s="134" t="s">
        <v>1023</v>
      </c>
      <c r="I8351" s="134" t="s">
        <v>2</v>
      </c>
      <c r="J8351" s="135">
        <v>350</v>
      </c>
      <c r="K8351" s="135">
        <v>103.79</v>
      </c>
      <c r="L8351" s="135">
        <v>122.67</v>
      </c>
      <c r="M8351" s="150" t="str">
        <f t="shared" si="261"/>
        <v>201601</v>
      </c>
    </row>
    <row r="8352" spans="1:13" x14ac:dyDescent="0.25">
      <c r="A8352" s="35" t="str">
        <f>VLOOKUP(B8352,ResCat!$A$2:$B$269,2,FALSE)</f>
        <v>XXX</v>
      </c>
      <c r="B8352" s="68" t="str">
        <f>IF(ISNA(VLOOKUP(C8352,COA!$A$2:$B$340,2,FALSE)),"XXX",VLOOKUP(C8352,COA!$A$2:$B$340,2,FALSE))</f>
        <v>L45</v>
      </c>
      <c r="C8352" s="149" t="str">
        <f t="shared" si="262"/>
        <v>0025-1002-0058</v>
      </c>
      <c r="D8352" s="134" t="s">
        <v>471</v>
      </c>
      <c r="E8352" s="134" t="s">
        <v>453</v>
      </c>
      <c r="F8352" s="134" t="s">
        <v>472</v>
      </c>
      <c r="G8352" s="134" t="s">
        <v>337</v>
      </c>
      <c r="H8352" s="134" t="s">
        <v>1023</v>
      </c>
      <c r="I8352" s="134" t="s">
        <v>3</v>
      </c>
      <c r="J8352" s="135">
        <v>50</v>
      </c>
      <c r="K8352" s="135">
        <v>-6.0300000000000029</v>
      </c>
      <c r="L8352" s="135">
        <v>-11.559999999999999</v>
      </c>
      <c r="M8352" s="150" t="str">
        <f t="shared" si="261"/>
        <v>201601</v>
      </c>
    </row>
    <row r="8353" spans="1:13" x14ac:dyDescent="0.25">
      <c r="A8353" s="35" t="str">
        <f>VLOOKUP(B8353,ResCat!$A$2:$B$269,2,FALSE)</f>
        <v>XXX</v>
      </c>
      <c r="B8353" s="68" t="str">
        <f>IF(ISNA(VLOOKUP(C8353,COA!$A$2:$B$340,2,FALSE)),"XXX",VLOOKUP(C8353,COA!$A$2:$B$340,2,FALSE))</f>
        <v>L45</v>
      </c>
      <c r="C8353" s="149" t="str">
        <f t="shared" si="262"/>
        <v>0025-1002-0058</v>
      </c>
      <c r="D8353" s="134" t="s">
        <v>471</v>
      </c>
      <c r="E8353" s="134" t="s">
        <v>453</v>
      </c>
      <c r="F8353" s="134" t="s">
        <v>472</v>
      </c>
      <c r="G8353" s="134" t="s">
        <v>337</v>
      </c>
      <c r="H8353" s="134" t="s">
        <v>1023</v>
      </c>
      <c r="I8353" s="134" t="s">
        <v>0</v>
      </c>
      <c r="J8353" s="135">
        <v>237837.74999999997</v>
      </c>
      <c r="K8353" s="135">
        <v>14308.000000000002</v>
      </c>
      <c r="L8353" s="135">
        <v>14050.400000000001</v>
      </c>
      <c r="M8353" s="150" t="str">
        <f t="shared" si="261"/>
        <v>201601</v>
      </c>
    </row>
    <row r="8354" spans="1:13" x14ac:dyDescent="0.25">
      <c r="A8354" s="35" t="str">
        <f>VLOOKUP(B8354,ResCat!$A$2:$B$269,2,FALSE)</f>
        <v>XXX</v>
      </c>
      <c r="B8354" s="68" t="str">
        <f>IF(ISNA(VLOOKUP(C8354,COA!$A$2:$B$340,2,FALSE)),"XXX",VLOOKUP(C8354,COA!$A$2:$B$340,2,FALSE))</f>
        <v>L45</v>
      </c>
      <c r="C8354" s="149" t="str">
        <f t="shared" si="262"/>
        <v>0025-1002-0058</v>
      </c>
      <c r="D8354" s="134" t="s">
        <v>471</v>
      </c>
      <c r="E8354" s="134" t="s">
        <v>453</v>
      </c>
      <c r="F8354" s="134" t="s">
        <v>472</v>
      </c>
      <c r="G8354" s="134" t="s">
        <v>337</v>
      </c>
      <c r="H8354" s="134" t="s">
        <v>1023</v>
      </c>
      <c r="I8354" s="134" t="s">
        <v>2</v>
      </c>
      <c r="J8354" s="135">
        <v>16935</v>
      </c>
      <c r="K8354" s="135">
        <v>10444.240000000002</v>
      </c>
      <c r="L8354" s="135">
        <v>8559.6399999999976</v>
      </c>
      <c r="M8354" s="150" t="str">
        <f t="shared" si="261"/>
        <v>201601</v>
      </c>
    </row>
    <row r="8355" spans="1:13" x14ac:dyDescent="0.25">
      <c r="A8355" s="35" t="str">
        <f>VLOOKUP(B8355,ResCat!$A$2:$B$269,2,FALSE)</f>
        <v>XXX</v>
      </c>
      <c r="B8355" s="68" t="str">
        <f>IF(ISNA(VLOOKUP(C8355,COA!$A$2:$B$340,2,FALSE)),"XXX",VLOOKUP(C8355,COA!$A$2:$B$340,2,FALSE))</f>
        <v>L45</v>
      </c>
      <c r="C8355" s="149" t="str">
        <f t="shared" si="262"/>
        <v>0025-1002-0058</v>
      </c>
      <c r="D8355" s="134" t="s">
        <v>471</v>
      </c>
      <c r="E8355" s="134" t="s">
        <v>453</v>
      </c>
      <c r="F8355" s="134" t="s">
        <v>472</v>
      </c>
      <c r="G8355" s="134" t="s">
        <v>337</v>
      </c>
      <c r="H8355" s="134" t="s">
        <v>1023</v>
      </c>
      <c r="I8355" s="134" t="s">
        <v>1</v>
      </c>
      <c r="J8355" s="135">
        <v>37570.06</v>
      </c>
      <c r="K8355" s="135">
        <v>3391.78</v>
      </c>
      <c r="L8355" s="135">
        <v>1184.4000000000001</v>
      </c>
      <c r="M8355" s="150" t="str">
        <f t="shared" si="261"/>
        <v>201601</v>
      </c>
    </row>
    <row r="8356" spans="1:13" x14ac:dyDescent="0.25">
      <c r="A8356" s="35" t="str">
        <f>VLOOKUP(B8356,ResCat!$A$2:$B$269,2,FALSE)</f>
        <v>XXX</v>
      </c>
      <c r="B8356" s="68" t="str">
        <f>IF(ISNA(VLOOKUP(C8356,COA!$A$2:$B$340,2,FALSE)),"XXX",VLOOKUP(C8356,COA!$A$2:$B$340,2,FALSE))</f>
        <v>L45</v>
      </c>
      <c r="C8356" s="149" t="str">
        <f t="shared" si="262"/>
        <v>0025-1002-0058</v>
      </c>
      <c r="D8356" s="134" t="s">
        <v>471</v>
      </c>
      <c r="E8356" s="134" t="s">
        <v>453</v>
      </c>
      <c r="F8356" s="134" t="s">
        <v>472</v>
      </c>
      <c r="G8356" s="134" t="s">
        <v>352</v>
      </c>
      <c r="H8356" s="134" t="s">
        <v>1023</v>
      </c>
      <c r="I8356" s="134" t="s">
        <v>3</v>
      </c>
      <c r="J8356" s="135">
        <v>538.57999999999993</v>
      </c>
      <c r="K8356" s="135">
        <v>150.09</v>
      </c>
      <c r="L8356" s="135">
        <v>-5.5799999999999947</v>
      </c>
      <c r="M8356" s="150" t="str">
        <f t="shared" si="261"/>
        <v>201602</v>
      </c>
    </row>
    <row r="8357" spans="1:13" x14ac:dyDescent="0.25">
      <c r="A8357" s="35" t="str">
        <f>VLOOKUP(B8357,ResCat!$A$2:$B$269,2,FALSE)</f>
        <v>XXX</v>
      </c>
      <c r="B8357" s="68" t="str">
        <f>IF(ISNA(VLOOKUP(C8357,COA!$A$2:$B$340,2,FALSE)),"XXX",VLOOKUP(C8357,COA!$A$2:$B$340,2,FALSE))</f>
        <v>L45</v>
      </c>
      <c r="C8357" s="149" t="str">
        <f t="shared" si="262"/>
        <v>0025-1002-0058</v>
      </c>
      <c r="D8357" s="134" t="s">
        <v>471</v>
      </c>
      <c r="E8357" s="134" t="s">
        <v>453</v>
      </c>
      <c r="F8357" s="134" t="s">
        <v>472</v>
      </c>
      <c r="G8357" s="134" t="s">
        <v>352</v>
      </c>
      <c r="H8357" s="134" t="s">
        <v>1023</v>
      </c>
      <c r="I8357" s="134" t="s">
        <v>0</v>
      </c>
      <c r="J8357" s="135">
        <v>4715.8100000000013</v>
      </c>
      <c r="K8357" s="135">
        <v>271.98999999999978</v>
      </c>
      <c r="L8357" s="135">
        <v>-20</v>
      </c>
      <c r="M8357" s="150" t="str">
        <f t="shared" si="261"/>
        <v>201602</v>
      </c>
    </row>
    <row r="8358" spans="1:13" x14ac:dyDescent="0.25">
      <c r="A8358" s="35" t="str">
        <f>VLOOKUP(B8358,ResCat!$A$2:$B$269,2,FALSE)</f>
        <v>XXX</v>
      </c>
      <c r="B8358" s="68" t="str">
        <f>IF(ISNA(VLOOKUP(C8358,COA!$A$2:$B$340,2,FALSE)),"XXX",VLOOKUP(C8358,COA!$A$2:$B$340,2,FALSE))</f>
        <v>L45</v>
      </c>
      <c r="C8358" s="149" t="str">
        <f t="shared" si="262"/>
        <v>0025-1002-0058</v>
      </c>
      <c r="D8358" s="134" t="s">
        <v>471</v>
      </c>
      <c r="E8358" s="134" t="s">
        <v>453</v>
      </c>
      <c r="F8358" s="134" t="s">
        <v>472</v>
      </c>
      <c r="G8358" s="134" t="s">
        <v>352</v>
      </c>
      <c r="H8358" s="134" t="s">
        <v>1023</v>
      </c>
      <c r="I8358" s="134" t="s">
        <v>2</v>
      </c>
      <c r="J8358" s="135">
        <v>2519.0000000000005</v>
      </c>
      <c r="K8358" s="135">
        <v>2527.7100000000019</v>
      </c>
      <c r="L8358" s="135">
        <v>1548.6000000000006</v>
      </c>
      <c r="M8358" s="150" t="str">
        <f t="shared" si="261"/>
        <v>201602</v>
      </c>
    </row>
    <row r="8359" spans="1:13" x14ac:dyDescent="0.25">
      <c r="A8359" s="35" t="str">
        <f>VLOOKUP(B8359,ResCat!$A$2:$B$269,2,FALSE)</f>
        <v>XXX</v>
      </c>
      <c r="B8359" s="68" t="str">
        <f>IF(ISNA(VLOOKUP(C8359,COA!$A$2:$B$340,2,FALSE)),"XXX",VLOOKUP(C8359,COA!$A$2:$B$340,2,FALSE))</f>
        <v>L45</v>
      </c>
      <c r="C8359" s="149" t="str">
        <f t="shared" si="262"/>
        <v>0025-1002-0058</v>
      </c>
      <c r="D8359" s="134" t="s">
        <v>471</v>
      </c>
      <c r="E8359" s="134" t="s">
        <v>453</v>
      </c>
      <c r="F8359" s="134" t="s">
        <v>472</v>
      </c>
      <c r="G8359" s="134" t="s">
        <v>347</v>
      </c>
      <c r="H8359" s="134" t="s">
        <v>1023</v>
      </c>
      <c r="I8359" s="134" t="s">
        <v>3</v>
      </c>
      <c r="J8359" s="135">
        <v>106.99999999999999</v>
      </c>
      <c r="K8359" s="135">
        <v>106.99999999999999</v>
      </c>
      <c r="L8359" s="135">
        <v>0</v>
      </c>
      <c r="M8359" s="150" t="str">
        <f t="shared" si="261"/>
        <v>201603</v>
      </c>
    </row>
    <row r="8360" spans="1:13" x14ac:dyDescent="0.25">
      <c r="A8360" s="35" t="str">
        <f>VLOOKUP(B8360,ResCat!$A$2:$B$269,2,FALSE)</f>
        <v>XXX</v>
      </c>
      <c r="B8360" s="68" t="str">
        <f>IF(ISNA(VLOOKUP(C8360,COA!$A$2:$B$340,2,FALSE)),"XXX",VLOOKUP(C8360,COA!$A$2:$B$340,2,FALSE))</f>
        <v>L45</v>
      </c>
      <c r="C8360" s="149" t="str">
        <f t="shared" si="262"/>
        <v>0025-1002-0058</v>
      </c>
      <c r="D8360" s="134" t="s">
        <v>471</v>
      </c>
      <c r="E8360" s="134" t="s">
        <v>453</v>
      </c>
      <c r="F8360" s="134" t="s">
        <v>472</v>
      </c>
      <c r="G8360" s="134" t="s">
        <v>347</v>
      </c>
      <c r="H8360" s="134" t="s">
        <v>1023</v>
      </c>
      <c r="I8360" s="134" t="s">
        <v>0</v>
      </c>
      <c r="J8360" s="135">
        <v>-9.0949470177292824E-13</v>
      </c>
      <c r="K8360" s="135">
        <v>184.0000000000002</v>
      </c>
      <c r="L8360" s="135">
        <v>184.0000000000002</v>
      </c>
      <c r="M8360" s="150" t="str">
        <f t="shared" si="261"/>
        <v>201603</v>
      </c>
    </row>
    <row r="8361" spans="1:13" x14ac:dyDescent="0.25">
      <c r="A8361" s="35" t="str">
        <f>VLOOKUP(B8361,ResCat!$A$2:$B$269,2,FALSE)</f>
        <v>XXX</v>
      </c>
      <c r="B8361" s="68" t="str">
        <f>IF(ISNA(VLOOKUP(C8361,COA!$A$2:$B$340,2,FALSE)),"XXX",VLOOKUP(C8361,COA!$A$2:$B$340,2,FALSE))</f>
        <v>L45</v>
      </c>
      <c r="C8361" s="149" t="str">
        <f t="shared" si="262"/>
        <v>0025-1002-0058</v>
      </c>
      <c r="D8361" s="134" t="s">
        <v>471</v>
      </c>
      <c r="E8361" s="134" t="s">
        <v>453</v>
      </c>
      <c r="F8361" s="134" t="s">
        <v>472</v>
      </c>
      <c r="G8361" s="134" t="s">
        <v>347</v>
      </c>
      <c r="H8361" s="134" t="s">
        <v>1023</v>
      </c>
      <c r="I8361" s="134" t="s">
        <v>2</v>
      </c>
      <c r="J8361" s="135">
        <v>0</v>
      </c>
      <c r="K8361" s="135">
        <v>606.49999999999977</v>
      </c>
      <c r="L8361" s="135">
        <v>425.5799999999997</v>
      </c>
      <c r="M8361" s="150" t="str">
        <f t="shared" si="261"/>
        <v>201603</v>
      </c>
    </row>
    <row r="8362" spans="1:13" x14ac:dyDescent="0.25">
      <c r="A8362" s="35" t="str">
        <f>VLOOKUP(B8362,ResCat!$A$2:$B$269,2,FALSE)</f>
        <v>XXX</v>
      </c>
      <c r="B8362" s="68" t="str">
        <f>IF(ISNA(VLOOKUP(C8362,COA!$A$2:$B$340,2,FALSE)),"XXX",VLOOKUP(C8362,COA!$A$2:$B$340,2,FALSE))</f>
        <v>L45</v>
      </c>
      <c r="C8362" s="149" t="str">
        <f t="shared" si="262"/>
        <v>0025-1002-0058</v>
      </c>
      <c r="D8362" s="134" t="s">
        <v>471</v>
      </c>
      <c r="E8362" s="134" t="s">
        <v>453</v>
      </c>
      <c r="F8362" s="134" t="s">
        <v>472</v>
      </c>
      <c r="G8362" s="134" t="s">
        <v>347</v>
      </c>
      <c r="H8362" s="134" t="s">
        <v>1023</v>
      </c>
      <c r="I8362" s="134" t="s">
        <v>1</v>
      </c>
      <c r="J8362" s="135">
        <v>0</v>
      </c>
      <c r="K8362" s="135">
        <v>0</v>
      </c>
      <c r="L8362" s="135">
        <v>-2.2737367544323206E-13</v>
      </c>
      <c r="M8362" s="150" t="str">
        <f t="shared" si="261"/>
        <v>201603</v>
      </c>
    </row>
    <row r="8363" spans="1:13" x14ac:dyDescent="0.25">
      <c r="A8363" s="35" t="str">
        <f>VLOOKUP(B8363,ResCat!$A$2:$B$269,2,FALSE)</f>
        <v>XXX</v>
      </c>
      <c r="B8363" s="68" t="str">
        <f>IF(ISNA(VLOOKUP(C8363,COA!$A$2:$B$340,2,FALSE)),"XXX",VLOOKUP(C8363,COA!$A$2:$B$340,2,FALSE))</f>
        <v>L45</v>
      </c>
      <c r="C8363" s="149" t="str">
        <f t="shared" si="262"/>
        <v>0025-1002-0058</v>
      </c>
      <c r="D8363" s="134" t="s">
        <v>471</v>
      </c>
      <c r="E8363" s="134" t="s">
        <v>453</v>
      </c>
      <c r="F8363" s="134" t="s">
        <v>472</v>
      </c>
      <c r="G8363" s="134" t="s">
        <v>361</v>
      </c>
      <c r="H8363" s="134" t="s">
        <v>1023</v>
      </c>
      <c r="I8363" s="134" t="s">
        <v>3</v>
      </c>
      <c r="J8363" s="135">
        <v>-293.5</v>
      </c>
      <c r="K8363" s="135">
        <v>-128.49</v>
      </c>
      <c r="L8363" s="135">
        <v>-33.990000000000009</v>
      </c>
      <c r="M8363" s="150" t="str">
        <f t="shared" si="261"/>
        <v>201604</v>
      </c>
    </row>
    <row r="8364" spans="1:13" x14ac:dyDescent="0.25">
      <c r="A8364" s="35" t="str">
        <f>VLOOKUP(B8364,ResCat!$A$2:$B$269,2,FALSE)</f>
        <v>XXX</v>
      </c>
      <c r="B8364" s="68" t="str">
        <f>IF(ISNA(VLOOKUP(C8364,COA!$A$2:$B$340,2,FALSE)),"XXX",VLOOKUP(C8364,COA!$A$2:$B$340,2,FALSE))</f>
        <v>L45</v>
      </c>
      <c r="C8364" s="149" t="str">
        <f t="shared" si="262"/>
        <v>0025-1002-0058</v>
      </c>
      <c r="D8364" s="134" t="s">
        <v>471</v>
      </c>
      <c r="E8364" s="134" t="s">
        <v>453</v>
      </c>
      <c r="F8364" s="134" t="s">
        <v>472</v>
      </c>
      <c r="G8364" s="134" t="s">
        <v>361</v>
      </c>
      <c r="H8364" s="134" t="s">
        <v>1023</v>
      </c>
      <c r="I8364" s="134" t="s">
        <v>0</v>
      </c>
      <c r="J8364" s="135">
        <v>208414.25</v>
      </c>
      <c r="K8364" s="135">
        <v>32888.85</v>
      </c>
      <c r="L8364" s="135">
        <v>1357.1100000000001</v>
      </c>
      <c r="M8364" s="150" t="str">
        <f t="shared" si="261"/>
        <v>201604</v>
      </c>
    </row>
    <row r="8365" spans="1:13" x14ac:dyDescent="0.25">
      <c r="A8365" s="35" t="str">
        <f>VLOOKUP(B8365,ResCat!$A$2:$B$269,2,FALSE)</f>
        <v>XXX</v>
      </c>
      <c r="B8365" s="68" t="str">
        <f>IF(ISNA(VLOOKUP(C8365,COA!$A$2:$B$340,2,FALSE)),"XXX",VLOOKUP(C8365,COA!$A$2:$B$340,2,FALSE))</f>
        <v>L45</v>
      </c>
      <c r="C8365" s="149" t="str">
        <f t="shared" si="262"/>
        <v>0025-1002-0058</v>
      </c>
      <c r="D8365" s="134" t="s">
        <v>471</v>
      </c>
      <c r="E8365" s="134" t="s">
        <v>453</v>
      </c>
      <c r="F8365" s="134" t="s">
        <v>472</v>
      </c>
      <c r="G8365" s="134" t="s">
        <v>361</v>
      </c>
      <c r="H8365" s="134" t="s">
        <v>1023</v>
      </c>
      <c r="I8365" s="134" t="s">
        <v>2</v>
      </c>
      <c r="J8365" s="135">
        <v>360</v>
      </c>
      <c r="K8365" s="135">
        <v>3357.9199999999996</v>
      </c>
      <c r="L8365" s="135">
        <v>435.51</v>
      </c>
      <c r="M8365" s="150" t="str">
        <f t="shared" si="261"/>
        <v>201604</v>
      </c>
    </row>
    <row r="8366" spans="1:13" x14ac:dyDescent="0.25">
      <c r="A8366" s="35" t="str">
        <f>VLOOKUP(B8366,ResCat!$A$2:$B$269,2,FALSE)</f>
        <v>XXX</v>
      </c>
      <c r="B8366" s="68" t="str">
        <f>IF(ISNA(VLOOKUP(C8366,COA!$A$2:$B$340,2,FALSE)),"XXX",VLOOKUP(C8366,COA!$A$2:$B$340,2,FALSE))</f>
        <v>L45</v>
      </c>
      <c r="C8366" s="149" t="str">
        <f t="shared" si="262"/>
        <v>0025-1002-0058</v>
      </c>
      <c r="D8366" s="134" t="s">
        <v>471</v>
      </c>
      <c r="E8366" s="134" t="s">
        <v>453</v>
      </c>
      <c r="F8366" s="134" t="s">
        <v>472</v>
      </c>
      <c r="G8366" s="134" t="s">
        <v>361</v>
      </c>
      <c r="H8366" s="134" t="s">
        <v>1023</v>
      </c>
      <c r="I8366" s="134" t="s">
        <v>1</v>
      </c>
      <c r="J8366" s="135">
        <v>20408.969999999998</v>
      </c>
      <c r="K8366" s="135">
        <v>23309.560000000012</v>
      </c>
      <c r="L8366" s="135">
        <v>19129.330000000005</v>
      </c>
      <c r="M8366" s="150" t="str">
        <f t="shared" si="261"/>
        <v>201604</v>
      </c>
    </row>
    <row r="8367" spans="1:13" x14ac:dyDescent="0.25">
      <c r="A8367" s="35" t="str">
        <f>VLOOKUP(B8367,ResCat!$A$2:$B$269,2,FALSE)</f>
        <v>XXX</v>
      </c>
      <c r="B8367" s="68" t="str">
        <f>IF(ISNA(VLOOKUP(C8367,COA!$A$2:$B$340,2,FALSE)),"XXX",VLOOKUP(C8367,COA!$A$2:$B$340,2,FALSE))</f>
        <v>L45</v>
      </c>
      <c r="C8367" s="149" t="str">
        <f t="shared" si="262"/>
        <v>0025-1002-0058</v>
      </c>
      <c r="D8367" s="134" t="s">
        <v>471</v>
      </c>
      <c r="E8367" s="134" t="s">
        <v>453</v>
      </c>
      <c r="F8367" s="134" t="s">
        <v>472</v>
      </c>
      <c r="G8367" s="134" t="s">
        <v>312</v>
      </c>
      <c r="H8367" s="134" t="s">
        <v>1023</v>
      </c>
      <c r="I8367" s="134" t="s">
        <v>3</v>
      </c>
      <c r="J8367" s="135">
        <v>76.600000000000023</v>
      </c>
      <c r="K8367" s="135">
        <v>357</v>
      </c>
      <c r="L8367" s="135">
        <v>308.40000000000003</v>
      </c>
      <c r="M8367" s="150" t="str">
        <f t="shared" si="261"/>
        <v>201605</v>
      </c>
    </row>
    <row r="8368" spans="1:13" x14ac:dyDescent="0.25">
      <c r="A8368" s="35" t="str">
        <f>VLOOKUP(B8368,ResCat!$A$2:$B$269,2,FALSE)</f>
        <v>XXX</v>
      </c>
      <c r="B8368" s="68" t="str">
        <f>IF(ISNA(VLOOKUP(C8368,COA!$A$2:$B$340,2,FALSE)),"XXX",VLOOKUP(C8368,COA!$A$2:$B$340,2,FALSE))</f>
        <v>L45</v>
      </c>
      <c r="C8368" s="149" t="str">
        <f t="shared" si="262"/>
        <v>0025-1002-0058</v>
      </c>
      <c r="D8368" s="134" t="s">
        <v>471</v>
      </c>
      <c r="E8368" s="134" t="s">
        <v>453</v>
      </c>
      <c r="F8368" s="134" t="s">
        <v>472</v>
      </c>
      <c r="G8368" s="134" t="s">
        <v>312</v>
      </c>
      <c r="H8368" s="134" t="s">
        <v>1023</v>
      </c>
      <c r="I8368" s="134" t="s">
        <v>0</v>
      </c>
      <c r="J8368" s="135">
        <v>348.37999999999988</v>
      </c>
      <c r="K8368" s="135">
        <v>3894.16</v>
      </c>
      <c r="L8368" s="135">
        <v>1068</v>
      </c>
      <c r="M8368" s="150" t="str">
        <f t="shared" si="261"/>
        <v>201605</v>
      </c>
    </row>
    <row r="8369" spans="1:13" x14ac:dyDescent="0.25">
      <c r="A8369" s="35" t="str">
        <f>VLOOKUP(B8369,ResCat!$A$2:$B$269,2,FALSE)</f>
        <v>XXX</v>
      </c>
      <c r="B8369" s="68" t="str">
        <f>IF(ISNA(VLOOKUP(C8369,COA!$A$2:$B$340,2,FALSE)),"XXX",VLOOKUP(C8369,COA!$A$2:$B$340,2,FALSE))</f>
        <v>L45</v>
      </c>
      <c r="C8369" s="149" t="str">
        <f t="shared" si="262"/>
        <v>0025-1002-0058</v>
      </c>
      <c r="D8369" s="134" t="s">
        <v>471</v>
      </c>
      <c r="E8369" s="134" t="s">
        <v>453</v>
      </c>
      <c r="F8369" s="134" t="s">
        <v>472</v>
      </c>
      <c r="G8369" s="134" t="s">
        <v>312</v>
      </c>
      <c r="H8369" s="134" t="s">
        <v>1023</v>
      </c>
      <c r="I8369" s="134" t="s">
        <v>336</v>
      </c>
      <c r="J8369" s="135">
        <v>100</v>
      </c>
      <c r="K8369" s="135">
        <v>0</v>
      </c>
      <c r="L8369" s="135">
        <v>0</v>
      </c>
      <c r="M8369" s="150" t="str">
        <f t="shared" si="261"/>
        <v>201605</v>
      </c>
    </row>
    <row r="8370" spans="1:13" x14ac:dyDescent="0.25">
      <c r="A8370" s="35" t="str">
        <f>VLOOKUP(B8370,ResCat!$A$2:$B$269,2,FALSE)</f>
        <v>XXX</v>
      </c>
      <c r="B8370" s="68" t="str">
        <f>IF(ISNA(VLOOKUP(C8370,COA!$A$2:$B$340,2,FALSE)),"XXX",VLOOKUP(C8370,COA!$A$2:$B$340,2,FALSE))</f>
        <v>L45</v>
      </c>
      <c r="C8370" s="149" t="str">
        <f t="shared" si="262"/>
        <v>0025-1002-0058</v>
      </c>
      <c r="D8370" s="134" t="s">
        <v>471</v>
      </c>
      <c r="E8370" s="134" t="s">
        <v>453</v>
      </c>
      <c r="F8370" s="134" t="s">
        <v>472</v>
      </c>
      <c r="G8370" s="134" t="s">
        <v>312</v>
      </c>
      <c r="H8370" s="134" t="s">
        <v>1023</v>
      </c>
      <c r="I8370" s="134" t="s">
        <v>2</v>
      </c>
      <c r="J8370" s="135">
        <v>511.31999999999948</v>
      </c>
      <c r="K8370" s="135">
        <v>3468.6600000000003</v>
      </c>
      <c r="L8370" s="135">
        <v>678.91</v>
      </c>
      <c r="M8370" s="150" t="str">
        <f t="shared" si="261"/>
        <v>201605</v>
      </c>
    </row>
    <row r="8371" spans="1:13" x14ac:dyDescent="0.25">
      <c r="A8371" s="35" t="str">
        <f>VLOOKUP(B8371,ResCat!$A$2:$B$269,2,FALSE)</f>
        <v>XXX</v>
      </c>
      <c r="B8371" s="68" t="str">
        <f>IF(ISNA(VLOOKUP(C8371,COA!$A$2:$B$340,2,FALSE)),"XXX",VLOOKUP(C8371,COA!$A$2:$B$340,2,FALSE))</f>
        <v>L45</v>
      </c>
      <c r="C8371" s="149" t="str">
        <f t="shared" si="262"/>
        <v>0025-1002-0058</v>
      </c>
      <c r="D8371" s="134" t="s">
        <v>471</v>
      </c>
      <c r="E8371" s="134" t="s">
        <v>453</v>
      </c>
      <c r="F8371" s="134" t="s">
        <v>472</v>
      </c>
      <c r="G8371" s="134" t="s">
        <v>312</v>
      </c>
      <c r="H8371" s="134" t="s">
        <v>1023</v>
      </c>
      <c r="I8371" s="134" t="s">
        <v>1</v>
      </c>
      <c r="J8371" s="135">
        <v>207.00000000000068</v>
      </c>
      <c r="K8371" s="135">
        <v>3148.31</v>
      </c>
      <c r="L8371" s="135">
        <v>3128.23</v>
      </c>
      <c r="M8371" s="150" t="str">
        <f t="shared" si="261"/>
        <v>201605</v>
      </c>
    </row>
    <row r="8372" spans="1:13" x14ac:dyDescent="0.25">
      <c r="A8372" s="35" t="str">
        <f>VLOOKUP(B8372,ResCat!$A$2:$B$269,2,FALSE)</f>
        <v>XXX</v>
      </c>
      <c r="B8372" s="68" t="str">
        <f>IF(ISNA(VLOOKUP(C8372,COA!$A$2:$B$340,2,FALSE)),"XXX",VLOOKUP(C8372,COA!$A$2:$B$340,2,FALSE))</f>
        <v>L45</v>
      </c>
      <c r="C8372" s="149" t="str">
        <f t="shared" si="262"/>
        <v>0025-1002-0058</v>
      </c>
      <c r="D8372" s="134" t="s">
        <v>471</v>
      </c>
      <c r="E8372" s="134" t="s">
        <v>453</v>
      </c>
      <c r="F8372" s="134" t="s">
        <v>472</v>
      </c>
      <c r="G8372" s="134" t="s">
        <v>357</v>
      </c>
      <c r="H8372" s="134" t="s">
        <v>1023</v>
      </c>
      <c r="I8372" s="134" t="s">
        <v>3</v>
      </c>
      <c r="J8372" s="135">
        <v>2527.5</v>
      </c>
      <c r="K8372" s="135">
        <v>479.61999999999989</v>
      </c>
      <c r="L8372" s="135">
        <v>206.60999999999996</v>
      </c>
      <c r="M8372" s="150" t="str">
        <f t="shared" si="261"/>
        <v>201606</v>
      </c>
    </row>
    <row r="8373" spans="1:13" x14ac:dyDescent="0.25">
      <c r="A8373" s="35" t="str">
        <f>VLOOKUP(B8373,ResCat!$A$2:$B$269,2,FALSE)</f>
        <v>XXX</v>
      </c>
      <c r="B8373" s="68" t="str">
        <f>IF(ISNA(VLOOKUP(C8373,COA!$A$2:$B$340,2,FALSE)),"XXX",VLOOKUP(C8373,COA!$A$2:$B$340,2,FALSE))</f>
        <v>L45</v>
      </c>
      <c r="C8373" s="149" t="str">
        <f t="shared" si="262"/>
        <v>0025-1002-0058</v>
      </c>
      <c r="D8373" s="134" t="s">
        <v>471</v>
      </c>
      <c r="E8373" s="134" t="s">
        <v>453</v>
      </c>
      <c r="F8373" s="134" t="s">
        <v>472</v>
      </c>
      <c r="G8373" s="134" t="s">
        <v>357</v>
      </c>
      <c r="H8373" s="134" t="s">
        <v>1023</v>
      </c>
      <c r="I8373" s="134" t="s">
        <v>0</v>
      </c>
      <c r="J8373" s="135">
        <v>25725</v>
      </c>
      <c r="K8373" s="135">
        <v>25725</v>
      </c>
      <c r="L8373" s="135">
        <v>18007.5</v>
      </c>
      <c r="M8373" s="150" t="str">
        <f t="shared" si="261"/>
        <v>201606</v>
      </c>
    </row>
    <row r="8374" spans="1:13" x14ac:dyDescent="0.25">
      <c r="A8374" s="35" t="str">
        <f>VLOOKUP(B8374,ResCat!$A$2:$B$269,2,FALSE)</f>
        <v>XXX</v>
      </c>
      <c r="B8374" s="68" t="str">
        <f>IF(ISNA(VLOOKUP(C8374,COA!$A$2:$B$340,2,FALSE)),"XXX",VLOOKUP(C8374,COA!$A$2:$B$340,2,FALSE))</f>
        <v>L45</v>
      </c>
      <c r="C8374" s="149" t="str">
        <f t="shared" si="262"/>
        <v>0025-1002-0058</v>
      </c>
      <c r="D8374" s="134" t="s">
        <v>471</v>
      </c>
      <c r="E8374" s="134" t="s">
        <v>453</v>
      </c>
      <c r="F8374" s="134" t="s">
        <v>472</v>
      </c>
      <c r="G8374" s="134" t="s">
        <v>357</v>
      </c>
      <c r="H8374" s="134" t="s">
        <v>1023</v>
      </c>
      <c r="I8374" s="134" t="s">
        <v>2</v>
      </c>
      <c r="J8374" s="135">
        <v>0</v>
      </c>
      <c r="K8374" s="135">
        <v>0</v>
      </c>
      <c r="L8374" s="135">
        <v>0</v>
      </c>
      <c r="M8374" s="150" t="str">
        <f t="shared" si="261"/>
        <v>201606</v>
      </c>
    </row>
    <row r="8375" spans="1:13" x14ac:dyDescent="0.25">
      <c r="A8375" s="35" t="str">
        <f>VLOOKUP(B8375,ResCat!$A$2:$B$269,2,FALSE)</f>
        <v>XXX</v>
      </c>
      <c r="B8375" s="68" t="str">
        <f>IF(ISNA(VLOOKUP(C8375,COA!$A$2:$B$340,2,FALSE)),"XXX",VLOOKUP(C8375,COA!$A$2:$B$340,2,FALSE))</f>
        <v>L45</v>
      </c>
      <c r="C8375" s="149" t="str">
        <f t="shared" si="262"/>
        <v>0025-1002-0058</v>
      </c>
      <c r="D8375" s="134" t="s">
        <v>471</v>
      </c>
      <c r="E8375" s="134" t="s">
        <v>453</v>
      </c>
      <c r="F8375" s="134" t="s">
        <v>472</v>
      </c>
      <c r="G8375" s="134" t="s">
        <v>357</v>
      </c>
      <c r="H8375" s="134" t="s">
        <v>1023</v>
      </c>
      <c r="I8375" s="134" t="s">
        <v>1</v>
      </c>
      <c r="J8375" s="135">
        <v>7816.02</v>
      </c>
      <c r="K8375" s="135">
        <v>4555.55</v>
      </c>
      <c r="L8375" s="135">
        <v>2554.81</v>
      </c>
      <c r="M8375" s="150" t="str">
        <f t="shared" si="261"/>
        <v>201606</v>
      </c>
    </row>
    <row r="8376" spans="1:13" x14ac:dyDescent="0.25">
      <c r="A8376" s="35" t="str">
        <f>VLOOKUP(B8376,ResCat!$A$2:$B$269,2,FALSE)</f>
        <v>XXX</v>
      </c>
      <c r="B8376" s="68" t="str">
        <f>IF(ISNA(VLOOKUP(C8376,COA!$A$2:$B$340,2,FALSE)),"XXX",VLOOKUP(C8376,COA!$A$2:$B$340,2,FALSE))</f>
        <v>L45</v>
      </c>
      <c r="C8376" s="149" t="str">
        <f t="shared" si="262"/>
        <v>0025-1002-0058</v>
      </c>
      <c r="D8376" s="134" t="s">
        <v>471</v>
      </c>
      <c r="E8376" s="134" t="s">
        <v>453</v>
      </c>
      <c r="F8376" s="134" t="s">
        <v>472</v>
      </c>
      <c r="G8376" s="134" t="s">
        <v>314</v>
      </c>
      <c r="H8376" s="134" t="s">
        <v>1023</v>
      </c>
      <c r="I8376" s="134" t="s">
        <v>3</v>
      </c>
      <c r="J8376" s="135">
        <v>1334</v>
      </c>
      <c r="K8376" s="135">
        <v>535.71999999999991</v>
      </c>
      <c r="L8376" s="135">
        <v>252.19</v>
      </c>
      <c r="M8376" s="150" t="str">
        <f t="shared" si="261"/>
        <v>201607</v>
      </c>
    </row>
    <row r="8377" spans="1:13" x14ac:dyDescent="0.25">
      <c r="A8377" s="35" t="str">
        <f>VLOOKUP(B8377,ResCat!$A$2:$B$269,2,FALSE)</f>
        <v>XXX</v>
      </c>
      <c r="B8377" s="68" t="str">
        <f>IF(ISNA(VLOOKUP(C8377,COA!$A$2:$B$340,2,FALSE)),"XXX",VLOOKUP(C8377,COA!$A$2:$B$340,2,FALSE))</f>
        <v>L45</v>
      </c>
      <c r="C8377" s="149" t="str">
        <f t="shared" si="262"/>
        <v>0025-1002-0058</v>
      </c>
      <c r="D8377" s="134" t="s">
        <v>471</v>
      </c>
      <c r="E8377" s="134" t="s">
        <v>453</v>
      </c>
      <c r="F8377" s="134" t="s">
        <v>472</v>
      </c>
      <c r="G8377" s="134" t="s">
        <v>314</v>
      </c>
      <c r="H8377" s="134" t="s">
        <v>1023</v>
      </c>
      <c r="I8377" s="134" t="s">
        <v>0</v>
      </c>
      <c r="J8377" s="135">
        <v>7885.1</v>
      </c>
      <c r="K8377" s="135">
        <v>7637.0799999999963</v>
      </c>
      <c r="L8377" s="135">
        <v>1163.5300000000002</v>
      </c>
      <c r="M8377" s="150" t="str">
        <f t="shared" si="261"/>
        <v>201607</v>
      </c>
    </row>
    <row r="8378" spans="1:13" x14ac:dyDescent="0.25">
      <c r="A8378" s="35" t="str">
        <f>VLOOKUP(B8378,ResCat!$A$2:$B$269,2,FALSE)</f>
        <v>XXX</v>
      </c>
      <c r="B8378" s="68" t="str">
        <f>IF(ISNA(VLOOKUP(C8378,COA!$A$2:$B$340,2,FALSE)),"XXX",VLOOKUP(C8378,COA!$A$2:$B$340,2,FALSE))</f>
        <v>L45</v>
      </c>
      <c r="C8378" s="149" t="str">
        <f t="shared" si="262"/>
        <v>0025-1002-0058</v>
      </c>
      <c r="D8378" s="134" t="s">
        <v>471</v>
      </c>
      <c r="E8378" s="134" t="s">
        <v>453</v>
      </c>
      <c r="F8378" s="134" t="s">
        <v>472</v>
      </c>
      <c r="G8378" s="134" t="s">
        <v>314</v>
      </c>
      <c r="H8378" s="134" t="s">
        <v>1023</v>
      </c>
      <c r="I8378" s="134" t="s">
        <v>2</v>
      </c>
      <c r="J8378" s="135">
        <v>11043</v>
      </c>
      <c r="K8378" s="135">
        <v>7111.2400000000007</v>
      </c>
      <c r="L8378" s="135">
        <v>1704.08</v>
      </c>
      <c r="M8378" s="150" t="str">
        <f t="shared" si="261"/>
        <v>201607</v>
      </c>
    </row>
    <row r="8379" spans="1:13" x14ac:dyDescent="0.25">
      <c r="A8379" s="35" t="str">
        <f>VLOOKUP(B8379,ResCat!$A$2:$B$269,2,FALSE)</f>
        <v>XXX</v>
      </c>
      <c r="B8379" s="68" t="str">
        <f>IF(ISNA(VLOOKUP(C8379,COA!$A$2:$B$340,2,FALSE)),"XXX",VLOOKUP(C8379,COA!$A$2:$B$340,2,FALSE))</f>
        <v>L45</v>
      </c>
      <c r="C8379" s="149" t="str">
        <f t="shared" si="262"/>
        <v>0025-1002-0058</v>
      </c>
      <c r="D8379" s="134" t="s">
        <v>471</v>
      </c>
      <c r="E8379" s="134" t="s">
        <v>453</v>
      </c>
      <c r="F8379" s="134" t="s">
        <v>472</v>
      </c>
      <c r="G8379" s="134" t="s">
        <v>314</v>
      </c>
      <c r="H8379" s="134" t="s">
        <v>1023</v>
      </c>
      <c r="I8379" s="134" t="s">
        <v>1</v>
      </c>
      <c r="J8379" s="135">
        <v>15589.33</v>
      </c>
      <c r="K8379" s="135">
        <v>11226.69</v>
      </c>
      <c r="L8379" s="135">
        <v>8894.51</v>
      </c>
      <c r="M8379" s="150" t="str">
        <f t="shared" si="261"/>
        <v>201607</v>
      </c>
    </row>
    <row r="8380" spans="1:13" x14ac:dyDescent="0.25">
      <c r="A8380" s="35" t="str">
        <f>VLOOKUP(B8380,ResCat!$A$2:$B$269,2,FALSE)</f>
        <v>XXX</v>
      </c>
      <c r="B8380" s="68" t="str">
        <f>IF(ISNA(VLOOKUP(C8380,COA!$A$2:$B$340,2,FALSE)),"XXX",VLOOKUP(C8380,COA!$A$2:$B$340,2,FALSE))</f>
        <v>L45</v>
      </c>
      <c r="C8380" s="149" t="str">
        <f t="shared" si="262"/>
        <v>0025-1002-0058</v>
      </c>
      <c r="D8380" s="134" t="s">
        <v>471</v>
      </c>
      <c r="E8380" s="134" t="s">
        <v>453</v>
      </c>
      <c r="F8380" s="134" t="s">
        <v>472</v>
      </c>
      <c r="G8380" s="134" t="s">
        <v>339</v>
      </c>
      <c r="H8380" s="134" t="s">
        <v>1023</v>
      </c>
      <c r="I8380" s="134" t="s">
        <v>3</v>
      </c>
      <c r="J8380" s="135">
        <v>2243.44</v>
      </c>
      <c r="K8380" s="135">
        <v>893.81</v>
      </c>
      <c r="L8380" s="135">
        <v>777.61</v>
      </c>
      <c r="M8380" s="150" t="str">
        <f t="shared" si="261"/>
        <v>201608</v>
      </c>
    </row>
    <row r="8381" spans="1:13" x14ac:dyDescent="0.25">
      <c r="A8381" s="35" t="str">
        <f>VLOOKUP(B8381,ResCat!$A$2:$B$269,2,FALSE)</f>
        <v>XXX</v>
      </c>
      <c r="B8381" s="68" t="str">
        <f>IF(ISNA(VLOOKUP(C8381,COA!$A$2:$B$340,2,FALSE)),"XXX",VLOOKUP(C8381,COA!$A$2:$B$340,2,FALSE))</f>
        <v>L45</v>
      </c>
      <c r="C8381" s="149" t="str">
        <f t="shared" si="262"/>
        <v>0025-1002-0058</v>
      </c>
      <c r="D8381" s="134" t="s">
        <v>471</v>
      </c>
      <c r="E8381" s="134" t="s">
        <v>453</v>
      </c>
      <c r="F8381" s="134" t="s">
        <v>472</v>
      </c>
      <c r="G8381" s="134" t="s">
        <v>339</v>
      </c>
      <c r="H8381" s="134" t="s">
        <v>1023</v>
      </c>
      <c r="I8381" s="134" t="s">
        <v>0</v>
      </c>
      <c r="J8381" s="135">
        <v>2.0736468098192518E-12</v>
      </c>
      <c r="K8381" s="135">
        <v>1610</v>
      </c>
      <c r="L8381" s="135">
        <v>1288</v>
      </c>
      <c r="M8381" s="150" t="str">
        <f t="shared" si="261"/>
        <v>201608</v>
      </c>
    </row>
    <row r="8382" spans="1:13" x14ac:dyDescent="0.25">
      <c r="A8382" s="35" t="str">
        <f>VLOOKUP(B8382,ResCat!$A$2:$B$269,2,FALSE)</f>
        <v>XXX</v>
      </c>
      <c r="B8382" s="68" t="str">
        <f>IF(ISNA(VLOOKUP(C8382,COA!$A$2:$B$340,2,FALSE)),"XXX",VLOOKUP(C8382,COA!$A$2:$B$340,2,FALSE))</f>
        <v>L45</v>
      </c>
      <c r="C8382" s="149" t="str">
        <f t="shared" si="262"/>
        <v>0025-1002-0058</v>
      </c>
      <c r="D8382" s="134" t="s">
        <v>471</v>
      </c>
      <c r="E8382" s="134" t="s">
        <v>453</v>
      </c>
      <c r="F8382" s="134" t="s">
        <v>472</v>
      </c>
      <c r="G8382" s="134" t="s">
        <v>339</v>
      </c>
      <c r="H8382" s="134" t="s">
        <v>1023</v>
      </c>
      <c r="I8382" s="134" t="s">
        <v>2</v>
      </c>
      <c r="J8382" s="135">
        <v>2854.76</v>
      </c>
      <c r="K8382" s="135">
        <v>370.94</v>
      </c>
      <c r="L8382" s="135">
        <v>95.89</v>
      </c>
      <c r="M8382" s="150" t="str">
        <f t="shared" si="261"/>
        <v>201608</v>
      </c>
    </row>
    <row r="8383" spans="1:13" x14ac:dyDescent="0.25">
      <c r="A8383" s="35" t="str">
        <f>VLOOKUP(B8383,ResCat!$A$2:$B$269,2,FALSE)</f>
        <v>XXX</v>
      </c>
      <c r="B8383" s="68" t="str">
        <f>IF(ISNA(VLOOKUP(C8383,COA!$A$2:$B$340,2,FALSE)),"XXX",VLOOKUP(C8383,COA!$A$2:$B$340,2,FALSE))</f>
        <v>L45</v>
      </c>
      <c r="C8383" s="149" t="str">
        <f t="shared" si="262"/>
        <v>0025-1002-0058</v>
      </c>
      <c r="D8383" s="134" t="s">
        <v>471</v>
      </c>
      <c r="E8383" s="134" t="s">
        <v>453</v>
      </c>
      <c r="F8383" s="134" t="s">
        <v>472</v>
      </c>
      <c r="G8383" s="134" t="s">
        <v>339</v>
      </c>
      <c r="H8383" s="134" t="s">
        <v>1023</v>
      </c>
      <c r="I8383" s="134" t="s">
        <v>1</v>
      </c>
      <c r="J8383" s="135">
        <v>6325.0000000000009</v>
      </c>
      <c r="K8383" s="135">
        <v>19633.95</v>
      </c>
      <c r="L8383" s="135">
        <v>18828.509999999998</v>
      </c>
      <c r="M8383" s="150" t="str">
        <f t="shared" si="261"/>
        <v>201608</v>
      </c>
    </row>
    <row r="8384" spans="1:13" x14ac:dyDescent="0.25">
      <c r="A8384" s="35" t="str">
        <f>VLOOKUP(B8384,ResCat!$A$2:$B$269,2,FALSE)</f>
        <v>XXX</v>
      </c>
      <c r="B8384" s="68" t="str">
        <f>IF(ISNA(VLOOKUP(C8384,COA!$A$2:$B$340,2,FALSE)),"XXX",VLOOKUP(C8384,COA!$A$2:$B$340,2,FALSE))</f>
        <v>L45</v>
      </c>
      <c r="C8384" s="149" t="str">
        <f t="shared" si="262"/>
        <v>0025-1002-0058</v>
      </c>
      <c r="D8384" s="134" t="s">
        <v>471</v>
      </c>
      <c r="E8384" s="134" t="s">
        <v>453</v>
      </c>
      <c r="F8384" s="134" t="s">
        <v>472</v>
      </c>
      <c r="G8384" s="134" t="s">
        <v>342</v>
      </c>
      <c r="H8384" s="134" t="s">
        <v>1023</v>
      </c>
      <c r="I8384" s="134" t="s">
        <v>3</v>
      </c>
      <c r="J8384" s="135">
        <v>6</v>
      </c>
      <c r="K8384" s="135">
        <v>-67.41</v>
      </c>
      <c r="L8384" s="135">
        <v>-52.19</v>
      </c>
      <c r="M8384" s="150" t="str">
        <f t="shared" si="261"/>
        <v>201609</v>
      </c>
    </row>
    <row r="8385" spans="1:13" x14ac:dyDescent="0.25">
      <c r="A8385" s="35" t="str">
        <f>VLOOKUP(B8385,ResCat!$A$2:$B$269,2,FALSE)</f>
        <v>XXX</v>
      </c>
      <c r="B8385" s="68" t="str">
        <f>IF(ISNA(VLOOKUP(C8385,COA!$A$2:$B$340,2,FALSE)),"XXX",VLOOKUP(C8385,COA!$A$2:$B$340,2,FALSE))</f>
        <v>L45</v>
      </c>
      <c r="C8385" s="149" t="str">
        <f t="shared" si="262"/>
        <v>0025-1002-0058</v>
      </c>
      <c r="D8385" s="134" t="s">
        <v>471</v>
      </c>
      <c r="E8385" s="134" t="s">
        <v>453</v>
      </c>
      <c r="F8385" s="134" t="s">
        <v>472</v>
      </c>
      <c r="G8385" s="134" t="s">
        <v>342</v>
      </c>
      <c r="H8385" s="134" t="s">
        <v>1023</v>
      </c>
      <c r="I8385" s="134" t="s">
        <v>0</v>
      </c>
      <c r="J8385" s="135">
        <v>-2.7284841053187847E-11</v>
      </c>
      <c r="K8385" s="135">
        <v>20144.400000000009</v>
      </c>
      <c r="L8385" s="135">
        <v>20144.400000000009</v>
      </c>
      <c r="M8385" s="150" t="str">
        <f t="shared" si="261"/>
        <v>201609</v>
      </c>
    </row>
    <row r="8386" spans="1:13" x14ac:dyDescent="0.25">
      <c r="A8386" s="35" t="str">
        <f>VLOOKUP(B8386,ResCat!$A$2:$B$269,2,FALSE)</f>
        <v>XXX</v>
      </c>
      <c r="B8386" s="68" t="str">
        <f>IF(ISNA(VLOOKUP(C8386,COA!$A$2:$B$340,2,FALSE)),"XXX",VLOOKUP(C8386,COA!$A$2:$B$340,2,FALSE))</f>
        <v>L45</v>
      </c>
      <c r="C8386" s="149" t="str">
        <f t="shared" si="262"/>
        <v>0025-1002-0058</v>
      </c>
      <c r="D8386" s="134" t="s">
        <v>471</v>
      </c>
      <c r="E8386" s="134" t="s">
        <v>453</v>
      </c>
      <c r="F8386" s="134" t="s">
        <v>472</v>
      </c>
      <c r="G8386" s="134" t="s">
        <v>342</v>
      </c>
      <c r="H8386" s="134" t="s">
        <v>1023</v>
      </c>
      <c r="I8386" s="134" t="s">
        <v>2</v>
      </c>
      <c r="J8386" s="135">
        <v>6886</v>
      </c>
      <c r="K8386" s="135">
        <v>7552.07</v>
      </c>
      <c r="L8386" s="135">
        <v>3799.3699999999994</v>
      </c>
      <c r="M8386" s="150" t="str">
        <f t="shared" si="261"/>
        <v>201609</v>
      </c>
    </row>
    <row r="8387" spans="1:13" x14ac:dyDescent="0.25">
      <c r="A8387" s="35" t="str">
        <f>VLOOKUP(B8387,ResCat!$A$2:$B$269,2,FALSE)</f>
        <v>XXX</v>
      </c>
      <c r="B8387" s="68" t="str">
        <f>IF(ISNA(VLOOKUP(C8387,COA!$A$2:$B$340,2,FALSE)),"XXX",VLOOKUP(C8387,COA!$A$2:$B$340,2,FALSE))</f>
        <v>L45</v>
      </c>
      <c r="C8387" s="149" t="str">
        <f t="shared" si="262"/>
        <v>0025-1002-0058</v>
      </c>
      <c r="D8387" s="134" t="s">
        <v>471</v>
      </c>
      <c r="E8387" s="134" t="s">
        <v>453</v>
      </c>
      <c r="F8387" s="134" t="s">
        <v>472</v>
      </c>
      <c r="G8387" s="134" t="s">
        <v>342</v>
      </c>
      <c r="H8387" s="134" t="s">
        <v>1023</v>
      </c>
      <c r="I8387" s="134" t="s">
        <v>1</v>
      </c>
      <c r="J8387" s="135">
        <v>528.0000000000008</v>
      </c>
      <c r="K8387" s="135">
        <v>13144.609999999999</v>
      </c>
      <c r="L8387" s="135">
        <v>12885.689999999999</v>
      </c>
      <c r="M8387" s="150" t="str">
        <f t="shared" si="261"/>
        <v>201609</v>
      </c>
    </row>
    <row r="8388" spans="1:13" x14ac:dyDescent="0.25">
      <c r="A8388" s="35" t="str">
        <f>VLOOKUP(B8388,ResCat!$A$2:$B$269,2,FALSE)</f>
        <v>XXX</v>
      </c>
      <c r="B8388" s="68" t="str">
        <f>IF(ISNA(VLOOKUP(C8388,COA!$A$2:$B$340,2,FALSE)),"XXX",VLOOKUP(C8388,COA!$A$2:$B$340,2,FALSE))</f>
        <v>L45</v>
      </c>
      <c r="C8388" s="149" t="str">
        <f t="shared" si="262"/>
        <v>0025-1002-0058</v>
      </c>
      <c r="D8388" s="134" t="s">
        <v>471</v>
      </c>
      <c r="E8388" s="134" t="s">
        <v>453</v>
      </c>
      <c r="F8388" s="134" t="s">
        <v>472</v>
      </c>
      <c r="G8388" s="134" t="s">
        <v>316</v>
      </c>
      <c r="H8388" s="134" t="s">
        <v>1023</v>
      </c>
      <c r="I8388" s="134" t="s">
        <v>3</v>
      </c>
      <c r="J8388" s="135">
        <v>64</v>
      </c>
      <c r="K8388" s="135">
        <v>66.8</v>
      </c>
      <c r="L8388" s="135">
        <v>-23.400000000000002</v>
      </c>
      <c r="M8388" s="150" t="str">
        <f t="shared" ref="M8388:M8451" si="263">IF(G8388&lt;$M$1,$M$1,G8388)</f>
        <v>201610</v>
      </c>
    </row>
    <row r="8389" spans="1:13" x14ac:dyDescent="0.25">
      <c r="A8389" s="35" t="str">
        <f>VLOOKUP(B8389,ResCat!$A$2:$B$269,2,FALSE)</f>
        <v>XXX</v>
      </c>
      <c r="B8389" s="68" t="str">
        <f>IF(ISNA(VLOOKUP(C8389,COA!$A$2:$B$340,2,FALSE)),"XXX",VLOOKUP(C8389,COA!$A$2:$B$340,2,FALSE))</f>
        <v>L45</v>
      </c>
      <c r="C8389" s="149" t="str">
        <f t="shared" ref="C8389:C8452" si="264">D8389&amp;"-"&amp;E8389&amp;"-"&amp;F8389</f>
        <v>0025-1002-0058</v>
      </c>
      <c r="D8389" s="134" t="s">
        <v>471</v>
      </c>
      <c r="E8389" s="134" t="s">
        <v>453</v>
      </c>
      <c r="F8389" s="134" t="s">
        <v>472</v>
      </c>
      <c r="G8389" s="134" t="s">
        <v>316</v>
      </c>
      <c r="H8389" s="134" t="s">
        <v>1023</v>
      </c>
      <c r="I8389" s="134" t="s">
        <v>0</v>
      </c>
      <c r="J8389" s="135">
        <v>2274.3000000000002</v>
      </c>
      <c r="K8389" s="135">
        <v>0</v>
      </c>
      <c r="L8389" s="135">
        <v>0</v>
      </c>
      <c r="M8389" s="150" t="str">
        <f t="shared" si="263"/>
        <v>201610</v>
      </c>
    </row>
    <row r="8390" spans="1:13" x14ac:dyDescent="0.25">
      <c r="A8390" s="35" t="str">
        <f>VLOOKUP(B8390,ResCat!$A$2:$B$269,2,FALSE)</f>
        <v>XXX</v>
      </c>
      <c r="B8390" s="68" t="str">
        <f>IF(ISNA(VLOOKUP(C8390,COA!$A$2:$B$340,2,FALSE)),"XXX",VLOOKUP(C8390,COA!$A$2:$B$340,2,FALSE))</f>
        <v>L45</v>
      </c>
      <c r="C8390" s="149" t="str">
        <f t="shared" si="264"/>
        <v>0025-1002-0058</v>
      </c>
      <c r="D8390" s="134" t="s">
        <v>471</v>
      </c>
      <c r="E8390" s="134" t="s">
        <v>453</v>
      </c>
      <c r="F8390" s="134" t="s">
        <v>472</v>
      </c>
      <c r="G8390" s="134" t="s">
        <v>316</v>
      </c>
      <c r="H8390" s="134" t="s">
        <v>1023</v>
      </c>
      <c r="I8390" s="134" t="s">
        <v>2</v>
      </c>
      <c r="J8390" s="135">
        <v>22293</v>
      </c>
      <c r="K8390" s="135">
        <v>15950.779999999999</v>
      </c>
      <c r="L8390" s="135">
        <v>3831.0200000000004</v>
      </c>
      <c r="M8390" s="150" t="str">
        <f t="shared" si="263"/>
        <v>201610</v>
      </c>
    </row>
    <row r="8391" spans="1:13" x14ac:dyDescent="0.25">
      <c r="A8391" s="35" t="str">
        <f>VLOOKUP(B8391,ResCat!$A$2:$B$269,2,FALSE)</f>
        <v>XXX</v>
      </c>
      <c r="B8391" s="68" t="str">
        <f>IF(ISNA(VLOOKUP(C8391,COA!$A$2:$B$340,2,FALSE)),"XXX",VLOOKUP(C8391,COA!$A$2:$B$340,2,FALSE))</f>
        <v>L45</v>
      </c>
      <c r="C8391" s="149" t="str">
        <f t="shared" si="264"/>
        <v>0025-1002-0058</v>
      </c>
      <c r="D8391" s="134" t="s">
        <v>471</v>
      </c>
      <c r="E8391" s="134" t="s">
        <v>453</v>
      </c>
      <c r="F8391" s="134" t="s">
        <v>472</v>
      </c>
      <c r="G8391" s="134" t="s">
        <v>316</v>
      </c>
      <c r="H8391" s="134" t="s">
        <v>1023</v>
      </c>
      <c r="I8391" s="134" t="s">
        <v>1</v>
      </c>
      <c r="J8391" s="135">
        <v>167658.78999999998</v>
      </c>
      <c r="K8391" s="135">
        <v>21198.069999999996</v>
      </c>
      <c r="L8391" s="135">
        <v>1405.3100000000002</v>
      </c>
      <c r="M8391" s="150" t="str">
        <f t="shared" si="263"/>
        <v>201610</v>
      </c>
    </row>
    <row r="8392" spans="1:13" x14ac:dyDescent="0.25">
      <c r="A8392" s="35" t="str">
        <f>VLOOKUP(B8392,ResCat!$A$2:$B$269,2,FALSE)</f>
        <v>XXX</v>
      </c>
      <c r="B8392" s="68" t="str">
        <f>IF(ISNA(VLOOKUP(C8392,COA!$A$2:$B$340,2,FALSE)),"XXX",VLOOKUP(C8392,COA!$A$2:$B$340,2,FALSE))</f>
        <v>L45</v>
      </c>
      <c r="C8392" s="149" t="str">
        <f t="shared" si="264"/>
        <v>0025-1002-0058</v>
      </c>
      <c r="D8392" s="134" t="s">
        <v>471</v>
      </c>
      <c r="E8392" s="134" t="s">
        <v>453</v>
      </c>
      <c r="F8392" s="134" t="s">
        <v>472</v>
      </c>
      <c r="G8392" s="134" t="s">
        <v>318</v>
      </c>
      <c r="H8392" s="134" t="s">
        <v>1023</v>
      </c>
      <c r="I8392" s="134" t="s">
        <v>3</v>
      </c>
      <c r="J8392" s="135">
        <v>1995.52</v>
      </c>
      <c r="K8392" s="135">
        <v>1109.0200000000002</v>
      </c>
      <c r="L8392" s="135">
        <v>153.70000000000022</v>
      </c>
      <c r="M8392" s="150" t="str">
        <f t="shared" si="263"/>
        <v>201611</v>
      </c>
    </row>
    <row r="8393" spans="1:13" x14ac:dyDescent="0.25">
      <c r="A8393" s="35" t="str">
        <f>VLOOKUP(B8393,ResCat!$A$2:$B$269,2,FALSE)</f>
        <v>XXX</v>
      </c>
      <c r="B8393" s="68" t="str">
        <f>IF(ISNA(VLOOKUP(C8393,COA!$A$2:$B$340,2,FALSE)),"XXX",VLOOKUP(C8393,COA!$A$2:$B$340,2,FALSE))</f>
        <v>L45</v>
      </c>
      <c r="C8393" s="149" t="str">
        <f t="shared" si="264"/>
        <v>0025-1002-0058</v>
      </c>
      <c r="D8393" s="134" t="s">
        <v>471</v>
      </c>
      <c r="E8393" s="134" t="s">
        <v>453</v>
      </c>
      <c r="F8393" s="134" t="s">
        <v>472</v>
      </c>
      <c r="G8393" s="134" t="s">
        <v>318</v>
      </c>
      <c r="H8393" s="134" t="s">
        <v>1023</v>
      </c>
      <c r="I8393" s="134" t="s">
        <v>0</v>
      </c>
      <c r="J8393" s="135">
        <v>111247.17999999998</v>
      </c>
      <c r="K8393" s="135">
        <v>40190.17</v>
      </c>
      <c r="L8393" s="135">
        <v>6995.2</v>
      </c>
      <c r="M8393" s="150" t="str">
        <f t="shared" si="263"/>
        <v>201611</v>
      </c>
    </row>
    <row r="8394" spans="1:13" x14ac:dyDescent="0.25">
      <c r="A8394" s="35" t="str">
        <f>VLOOKUP(B8394,ResCat!$A$2:$B$269,2,FALSE)</f>
        <v>XXX</v>
      </c>
      <c r="B8394" s="68" t="str">
        <f>IF(ISNA(VLOOKUP(C8394,COA!$A$2:$B$340,2,FALSE)),"XXX",VLOOKUP(C8394,COA!$A$2:$B$340,2,FALSE))</f>
        <v>L45</v>
      </c>
      <c r="C8394" s="149" t="str">
        <f t="shared" si="264"/>
        <v>0025-1002-0058</v>
      </c>
      <c r="D8394" s="134" t="s">
        <v>471</v>
      </c>
      <c r="E8394" s="134" t="s">
        <v>453</v>
      </c>
      <c r="F8394" s="134" t="s">
        <v>472</v>
      </c>
      <c r="G8394" s="134" t="s">
        <v>318</v>
      </c>
      <c r="H8394" s="134" t="s">
        <v>1023</v>
      </c>
      <c r="I8394" s="134" t="s">
        <v>2</v>
      </c>
      <c r="J8394" s="135">
        <v>3862</v>
      </c>
      <c r="K8394" s="135">
        <v>11973.04</v>
      </c>
      <c r="L8394" s="135">
        <v>2031.83</v>
      </c>
      <c r="M8394" s="150" t="str">
        <f t="shared" si="263"/>
        <v>201611</v>
      </c>
    </row>
    <row r="8395" spans="1:13" x14ac:dyDescent="0.25">
      <c r="A8395" s="35" t="str">
        <f>VLOOKUP(B8395,ResCat!$A$2:$B$269,2,FALSE)</f>
        <v>XXX</v>
      </c>
      <c r="B8395" s="68" t="str">
        <f>IF(ISNA(VLOOKUP(C8395,COA!$A$2:$B$340,2,FALSE)),"XXX",VLOOKUP(C8395,COA!$A$2:$B$340,2,FALSE))</f>
        <v>L45</v>
      </c>
      <c r="C8395" s="149" t="str">
        <f t="shared" si="264"/>
        <v>0025-1002-0058</v>
      </c>
      <c r="D8395" s="134" t="s">
        <v>471</v>
      </c>
      <c r="E8395" s="134" t="s">
        <v>453</v>
      </c>
      <c r="F8395" s="134" t="s">
        <v>472</v>
      </c>
      <c r="G8395" s="134" t="s">
        <v>318</v>
      </c>
      <c r="H8395" s="134" t="s">
        <v>1023</v>
      </c>
      <c r="I8395" s="134" t="s">
        <v>1</v>
      </c>
      <c r="J8395" s="135">
        <v>70985</v>
      </c>
      <c r="K8395" s="135">
        <v>12153.699999999999</v>
      </c>
      <c r="L8395" s="135">
        <v>2604.5400000000004</v>
      </c>
      <c r="M8395" s="150" t="str">
        <f t="shared" si="263"/>
        <v>201611</v>
      </c>
    </row>
    <row r="8396" spans="1:13" x14ac:dyDescent="0.25">
      <c r="A8396" s="35" t="str">
        <f>VLOOKUP(B8396,ResCat!$A$2:$B$269,2,FALSE)</f>
        <v>XXX</v>
      </c>
      <c r="B8396" s="68" t="str">
        <f>IF(ISNA(VLOOKUP(C8396,COA!$A$2:$B$340,2,FALSE)),"XXX",VLOOKUP(C8396,COA!$A$2:$B$340,2,FALSE))</f>
        <v>L45</v>
      </c>
      <c r="C8396" s="149" t="str">
        <f t="shared" si="264"/>
        <v>0025-1002-0058</v>
      </c>
      <c r="D8396" s="134" t="s">
        <v>471</v>
      </c>
      <c r="E8396" s="134" t="s">
        <v>453</v>
      </c>
      <c r="F8396" s="134" t="s">
        <v>472</v>
      </c>
      <c r="G8396" s="134" t="s">
        <v>320</v>
      </c>
      <c r="H8396" s="134" t="s">
        <v>1023</v>
      </c>
      <c r="I8396" s="134" t="s">
        <v>3</v>
      </c>
      <c r="J8396" s="135">
        <v>2303.2999999999997</v>
      </c>
      <c r="K8396" s="135">
        <v>2660.66</v>
      </c>
      <c r="L8396" s="135">
        <v>2493.6500000000005</v>
      </c>
      <c r="M8396" s="150" t="str">
        <f t="shared" si="263"/>
        <v>201612</v>
      </c>
    </row>
    <row r="8397" spans="1:13" x14ac:dyDescent="0.25">
      <c r="A8397" s="35" t="str">
        <f>VLOOKUP(B8397,ResCat!$A$2:$B$269,2,FALSE)</f>
        <v>XXX</v>
      </c>
      <c r="B8397" s="68" t="str">
        <f>IF(ISNA(VLOOKUP(C8397,COA!$A$2:$B$340,2,FALSE)),"XXX",VLOOKUP(C8397,COA!$A$2:$B$340,2,FALSE))</f>
        <v>L45</v>
      </c>
      <c r="C8397" s="149" t="str">
        <f t="shared" si="264"/>
        <v>0025-1002-0058</v>
      </c>
      <c r="D8397" s="134" t="s">
        <v>471</v>
      </c>
      <c r="E8397" s="134" t="s">
        <v>453</v>
      </c>
      <c r="F8397" s="134" t="s">
        <v>472</v>
      </c>
      <c r="G8397" s="134" t="s">
        <v>320</v>
      </c>
      <c r="H8397" s="134" t="s">
        <v>1023</v>
      </c>
      <c r="I8397" s="134" t="s">
        <v>0</v>
      </c>
      <c r="J8397" s="135">
        <v>88127.539999999979</v>
      </c>
      <c r="K8397" s="135">
        <v>41673.5</v>
      </c>
      <c r="L8397" s="135">
        <v>76873.430000000008</v>
      </c>
      <c r="M8397" s="150" t="str">
        <f t="shared" si="263"/>
        <v>201612</v>
      </c>
    </row>
    <row r="8398" spans="1:13" x14ac:dyDescent="0.25">
      <c r="A8398" s="35" t="str">
        <f>VLOOKUP(B8398,ResCat!$A$2:$B$269,2,FALSE)</f>
        <v>XXX</v>
      </c>
      <c r="B8398" s="68" t="str">
        <f>IF(ISNA(VLOOKUP(C8398,COA!$A$2:$B$340,2,FALSE)),"XXX",VLOOKUP(C8398,COA!$A$2:$B$340,2,FALSE))</f>
        <v>L45</v>
      </c>
      <c r="C8398" s="149" t="str">
        <f t="shared" si="264"/>
        <v>0025-1002-0058</v>
      </c>
      <c r="D8398" s="134" t="s">
        <v>471</v>
      </c>
      <c r="E8398" s="134" t="s">
        <v>453</v>
      </c>
      <c r="F8398" s="134" t="s">
        <v>472</v>
      </c>
      <c r="G8398" s="134" t="s">
        <v>320</v>
      </c>
      <c r="H8398" s="134" t="s">
        <v>1023</v>
      </c>
      <c r="I8398" s="134" t="s">
        <v>336</v>
      </c>
      <c r="J8398" s="135">
        <v>3500</v>
      </c>
      <c r="K8398" s="135">
        <v>3444</v>
      </c>
      <c r="L8398" s="135">
        <v>560</v>
      </c>
      <c r="M8398" s="150" t="str">
        <f t="shared" si="263"/>
        <v>201612</v>
      </c>
    </row>
    <row r="8399" spans="1:13" x14ac:dyDescent="0.25">
      <c r="A8399" s="35" t="str">
        <f>VLOOKUP(B8399,ResCat!$A$2:$B$269,2,FALSE)</f>
        <v>XXX</v>
      </c>
      <c r="B8399" s="68" t="str">
        <f>IF(ISNA(VLOOKUP(C8399,COA!$A$2:$B$340,2,FALSE)),"XXX",VLOOKUP(C8399,COA!$A$2:$B$340,2,FALSE))</f>
        <v>L45</v>
      </c>
      <c r="C8399" s="149" t="str">
        <f t="shared" si="264"/>
        <v>0025-1002-0058</v>
      </c>
      <c r="D8399" s="134" t="s">
        <v>471</v>
      </c>
      <c r="E8399" s="134" t="s">
        <v>453</v>
      </c>
      <c r="F8399" s="134" t="s">
        <v>472</v>
      </c>
      <c r="G8399" s="134" t="s">
        <v>320</v>
      </c>
      <c r="H8399" s="134" t="s">
        <v>1023</v>
      </c>
      <c r="I8399" s="134" t="s">
        <v>2</v>
      </c>
      <c r="J8399" s="135">
        <v>11271.2</v>
      </c>
      <c r="K8399" s="135">
        <v>6879.1899999999987</v>
      </c>
      <c r="L8399" s="135">
        <v>2607.0500000000002</v>
      </c>
      <c r="M8399" s="150" t="str">
        <f t="shared" si="263"/>
        <v>201612</v>
      </c>
    </row>
    <row r="8400" spans="1:13" x14ac:dyDescent="0.25">
      <c r="A8400" s="35" t="str">
        <f>VLOOKUP(B8400,ResCat!$A$2:$B$269,2,FALSE)</f>
        <v>XXX</v>
      </c>
      <c r="B8400" s="68" t="str">
        <f>IF(ISNA(VLOOKUP(C8400,COA!$A$2:$B$340,2,FALSE)),"XXX",VLOOKUP(C8400,COA!$A$2:$B$340,2,FALSE))</f>
        <v>L45</v>
      </c>
      <c r="C8400" s="149" t="str">
        <f t="shared" si="264"/>
        <v>0025-1002-0058</v>
      </c>
      <c r="D8400" s="134" t="s">
        <v>471</v>
      </c>
      <c r="E8400" s="134" t="s">
        <v>453</v>
      </c>
      <c r="F8400" s="134" t="s">
        <v>472</v>
      </c>
      <c r="G8400" s="134" t="s">
        <v>320</v>
      </c>
      <c r="H8400" s="134" t="s">
        <v>1023</v>
      </c>
      <c r="I8400" s="134" t="s">
        <v>1</v>
      </c>
      <c r="J8400" s="135">
        <v>-28185.78</v>
      </c>
      <c r="K8400" s="135">
        <v>-2986.73</v>
      </c>
      <c r="L8400" s="135">
        <v>4869.0100000000011</v>
      </c>
      <c r="M8400" s="150" t="str">
        <f t="shared" si="263"/>
        <v>201612</v>
      </c>
    </row>
    <row r="8401" spans="1:13" x14ac:dyDescent="0.25">
      <c r="A8401" s="35" t="str">
        <f>VLOOKUP(B8401,ResCat!$A$2:$B$269,2,FALSE)</f>
        <v>XXX</v>
      </c>
      <c r="B8401" s="68" t="str">
        <f>IF(ISNA(VLOOKUP(C8401,COA!$A$2:$B$340,2,FALSE)),"XXX",VLOOKUP(C8401,COA!$A$2:$B$340,2,FALSE))</f>
        <v>L45</v>
      </c>
      <c r="C8401" s="149" t="str">
        <f t="shared" si="264"/>
        <v>0025-1002-0058</v>
      </c>
      <c r="D8401" s="134" t="s">
        <v>471</v>
      </c>
      <c r="E8401" s="134" t="s">
        <v>453</v>
      </c>
      <c r="F8401" s="134" t="s">
        <v>472</v>
      </c>
      <c r="G8401" s="134" t="s">
        <v>322</v>
      </c>
      <c r="H8401" s="134" t="s">
        <v>1023</v>
      </c>
      <c r="I8401" s="134" t="s">
        <v>3</v>
      </c>
      <c r="J8401" s="135">
        <v>9899.0300000000025</v>
      </c>
      <c r="K8401" s="135">
        <v>3046.24</v>
      </c>
      <c r="L8401" s="135">
        <v>862.83999999999969</v>
      </c>
      <c r="M8401" s="150" t="str">
        <f t="shared" si="263"/>
        <v>201701</v>
      </c>
    </row>
    <row r="8402" spans="1:13" x14ac:dyDescent="0.25">
      <c r="A8402" s="35" t="str">
        <f>VLOOKUP(B8402,ResCat!$A$2:$B$269,2,FALSE)</f>
        <v>XXX</v>
      </c>
      <c r="B8402" s="68" t="str">
        <f>IF(ISNA(VLOOKUP(C8402,COA!$A$2:$B$340,2,FALSE)),"XXX",VLOOKUP(C8402,COA!$A$2:$B$340,2,FALSE))</f>
        <v>L45</v>
      </c>
      <c r="C8402" s="149" t="str">
        <f t="shared" si="264"/>
        <v>0025-1002-0058</v>
      </c>
      <c r="D8402" s="134" t="s">
        <v>471</v>
      </c>
      <c r="E8402" s="134" t="s">
        <v>453</v>
      </c>
      <c r="F8402" s="134" t="s">
        <v>472</v>
      </c>
      <c r="G8402" s="134" t="s">
        <v>322</v>
      </c>
      <c r="H8402" s="134" t="s">
        <v>1023</v>
      </c>
      <c r="I8402" s="134" t="s">
        <v>0</v>
      </c>
      <c r="J8402" s="135">
        <v>181723.64</v>
      </c>
      <c r="K8402" s="135">
        <v>67986.239999999962</v>
      </c>
      <c r="L8402" s="135">
        <v>49833.119999999995</v>
      </c>
      <c r="M8402" s="150" t="str">
        <f t="shared" si="263"/>
        <v>201701</v>
      </c>
    </row>
    <row r="8403" spans="1:13" x14ac:dyDescent="0.25">
      <c r="A8403" s="35" t="str">
        <f>VLOOKUP(B8403,ResCat!$A$2:$B$269,2,FALSE)</f>
        <v>XXX</v>
      </c>
      <c r="B8403" s="68" t="str">
        <f>IF(ISNA(VLOOKUP(C8403,COA!$A$2:$B$340,2,FALSE)),"XXX",VLOOKUP(C8403,COA!$A$2:$B$340,2,FALSE))</f>
        <v>L45</v>
      </c>
      <c r="C8403" s="149" t="str">
        <f t="shared" si="264"/>
        <v>0025-1002-0058</v>
      </c>
      <c r="D8403" s="134" t="s">
        <v>471</v>
      </c>
      <c r="E8403" s="134" t="s">
        <v>453</v>
      </c>
      <c r="F8403" s="134" t="s">
        <v>472</v>
      </c>
      <c r="G8403" s="134" t="s">
        <v>322</v>
      </c>
      <c r="H8403" s="134" t="s">
        <v>1023</v>
      </c>
      <c r="I8403" s="134" t="s">
        <v>2</v>
      </c>
      <c r="J8403" s="135">
        <v>13984.33</v>
      </c>
      <c r="K8403" s="135">
        <v>8208.82</v>
      </c>
      <c r="L8403" s="135">
        <v>5992.3100000000022</v>
      </c>
      <c r="M8403" s="150" t="str">
        <f t="shared" si="263"/>
        <v>201701</v>
      </c>
    </row>
    <row r="8404" spans="1:13" x14ac:dyDescent="0.25">
      <c r="A8404" s="35" t="str">
        <f>VLOOKUP(B8404,ResCat!$A$2:$B$269,2,FALSE)</f>
        <v>XXX</v>
      </c>
      <c r="B8404" s="68" t="str">
        <f>IF(ISNA(VLOOKUP(C8404,COA!$A$2:$B$340,2,FALSE)),"XXX",VLOOKUP(C8404,COA!$A$2:$B$340,2,FALSE))</f>
        <v>L45</v>
      </c>
      <c r="C8404" s="149" t="str">
        <f t="shared" si="264"/>
        <v>0025-1002-0058</v>
      </c>
      <c r="D8404" s="134" t="s">
        <v>471</v>
      </c>
      <c r="E8404" s="134" t="s">
        <v>453</v>
      </c>
      <c r="F8404" s="134" t="s">
        <v>472</v>
      </c>
      <c r="G8404" s="134" t="s">
        <v>322</v>
      </c>
      <c r="H8404" s="134" t="s">
        <v>1023</v>
      </c>
      <c r="I8404" s="134" t="s">
        <v>1</v>
      </c>
      <c r="J8404" s="135">
        <v>11283</v>
      </c>
      <c r="K8404" s="135">
        <v>7836.1399999999994</v>
      </c>
      <c r="L8404" s="135">
        <v>6917.9</v>
      </c>
      <c r="M8404" s="150" t="str">
        <f t="shared" si="263"/>
        <v>201701</v>
      </c>
    </row>
    <row r="8405" spans="1:13" x14ac:dyDescent="0.25">
      <c r="A8405" s="35" t="str">
        <f>VLOOKUP(B8405,ResCat!$A$2:$B$269,2,FALSE)</f>
        <v>XXX</v>
      </c>
      <c r="B8405" s="68" t="str">
        <f>IF(ISNA(VLOOKUP(C8405,COA!$A$2:$B$340,2,FALSE)),"XXX",VLOOKUP(C8405,COA!$A$2:$B$340,2,FALSE))</f>
        <v>L45</v>
      </c>
      <c r="C8405" s="149" t="str">
        <f t="shared" si="264"/>
        <v>0025-1002-0058</v>
      </c>
      <c r="D8405" s="134" t="s">
        <v>471</v>
      </c>
      <c r="E8405" s="134" t="s">
        <v>453</v>
      </c>
      <c r="F8405" s="134" t="s">
        <v>472</v>
      </c>
      <c r="G8405" s="134" t="s">
        <v>324</v>
      </c>
      <c r="H8405" s="134" t="s">
        <v>1023</v>
      </c>
      <c r="I8405" s="134" t="s">
        <v>3</v>
      </c>
      <c r="J8405" s="135">
        <v>6045.5499999999993</v>
      </c>
      <c r="K8405" s="135">
        <v>985.77</v>
      </c>
      <c r="L8405" s="135">
        <v>343.98000000000013</v>
      </c>
      <c r="M8405" s="150" t="str">
        <f t="shared" si="263"/>
        <v>201702</v>
      </c>
    </row>
    <row r="8406" spans="1:13" x14ac:dyDescent="0.25">
      <c r="A8406" s="35" t="str">
        <f>VLOOKUP(B8406,ResCat!$A$2:$B$269,2,FALSE)</f>
        <v>XXX</v>
      </c>
      <c r="B8406" s="68" t="str">
        <f>IF(ISNA(VLOOKUP(C8406,COA!$A$2:$B$340,2,FALSE)),"XXX",VLOOKUP(C8406,COA!$A$2:$B$340,2,FALSE))</f>
        <v>L45</v>
      </c>
      <c r="C8406" s="149" t="str">
        <f t="shared" si="264"/>
        <v>0025-1002-0058</v>
      </c>
      <c r="D8406" s="134" t="s">
        <v>471</v>
      </c>
      <c r="E8406" s="134" t="s">
        <v>453</v>
      </c>
      <c r="F8406" s="134" t="s">
        <v>472</v>
      </c>
      <c r="G8406" s="134" t="s">
        <v>324</v>
      </c>
      <c r="H8406" s="134" t="s">
        <v>1023</v>
      </c>
      <c r="I8406" s="134" t="s">
        <v>0</v>
      </c>
      <c r="J8406" s="135">
        <v>434279.08999999997</v>
      </c>
      <c r="K8406" s="135">
        <v>109745.71999999994</v>
      </c>
      <c r="L8406" s="135">
        <v>100765.15999999997</v>
      </c>
      <c r="M8406" s="150" t="str">
        <f t="shared" si="263"/>
        <v>201702</v>
      </c>
    </row>
    <row r="8407" spans="1:13" x14ac:dyDescent="0.25">
      <c r="A8407" s="35" t="str">
        <f>VLOOKUP(B8407,ResCat!$A$2:$B$269,2,FALSE)</f>
        <v>XXX</v>
      </c>
      <c r="B8407" s="68" t="str">
        <f>IF(ISNA(VLOOKUP(C8407,COA!$A$2:$B$340,2,FALSE)),"XXX",VLOOKUP(C8407,COA!$A$2:$B$340,2,FALSE))</f>
        <v>L45</v>
      </c>
      <c r="C8407" s="149" t="str">
        <f t="shared" si="264"/>
        <v>0025-1002-0058</v>
      </c>
      <c r="D8407" s="134" t="s">
        <v>471</v>
      </c>
      <c r="E8407" s="134" t="s">
        <v>453</v>
      </c>
      <c r="F8407" s="134" t="s">
        <v>472</v>
      </c>
      <c r="G8407" s="134" t="s">
        <v>324</v>
      </c>
      <c r="H8407" s="134" t="s">
        <v>1023</v>
      </c>
      <c r="I8407" s="134" t="s">
        <v>336</v>
      </c>
      <c r="J8407" s="135">
        <v>3500</v>
      </c>
      <c r="K8407" s="135">
        <v>3444</v>
      </c>
      <c r="L8407" s="135">
        <v>560</v>
      </c>
      <c r="M8407" s="150" t="str">
        <f t="shared" si="263"/>
        <v>201702</v>
      </c>
    </row>
    <row r="8408" spans="1:13" x14ac:dyDescent="0.25">
      <c r="A8408" s="35" t="str">
        <f>VLOOKUP(B8408,ResCat!$A$2:$B$269,2,FALSE)</f>
        <v>XXX</v>
      </c>
      <c r="B8408" s="68" t="str">
        <f>IF(ISNA(VLOOKUP(C8408,COA!$A$2:$B$340,2,FALSE)),"XXX",VLOOKUP(C8408,COA!$A$2:$B$340,2,FALSE))</f>
        <v>L45</v>
      </c>
      <c r="C8408" s="149" t="str">
        <f t="shared" si="264"/>
        <v>0025-1002-0058</v>
      </c>
      <c r="D8408" s="134" t="s">
        <v>471</v>
      </c>
      <c r="E8408" s="134" t="s">
        <v>453</v>
      </c>
      <c r="F8408" s="134" t="s">
        <v>472</v>
      </c>
      <c r="G8408" s="134" t="s">
        <v>324</v>
      </c>
      <c r="H8408" s="134" t="s">
        <v>1023</v>
      </c>
      <c r="I8408" s="134" t="s">
        <v>2</v>
      </c>
      <c r="J8408" s="135">
        <v>44406.010000000024</v>
      </c>
      <c r="K8408" s="135">
        <v>21842.779999999995</v>
      </c>
      <c r="L8408" s="135">
        <v>4865.2100000000009</v>
      </c>
      <c r="M8408" s="150" t="str">
        <f t="shared" si="263"/>
        <v>201702</v>
      </c>
    </row>
    <row r="8409" spans="1:13" x14ac:dyDescent="0.25">
      <c r="A8409" s="35" t="str">
        <f>VLOOKUP(B8409,ResCat!$A$2:$B$269,2,FALSE)</f>
        <v>XXX</v>
      </c>
      <c r="B8409" s="68" t="str">
        <f>IF(ISNA(VLOOKUP(C8409,COA!$A$2:$B$340,2,FALSE)),"XXX",VLOOKUP(C8409,COA!$A$2:$B$340,2,FALSE))</f>
        <v>L45</v>
      </c>
      <c r="C8409" s="149" t="str">
        <f t="shared" si="264"/>
        <v>0025-1002-0058</v>
      </c>
      <c r="D8409" s="134" t="s">
        <v>471</v>
      </c>
      <c r="E8409" s="134" t="s">
        <v>453</v>
      </c>
      <c r="F8409" s="134" t="s">
        <v>472</v>
      </c>
      <c r="G8409" s="134" t="s">
        <v>324</v>
      </c>
      <c r="H8409" s="134" t="s">
        <v>1023</v>
      </c>
      <c r="I8409" s="134" t="s">
        <v>1</v>
      </c>
      <c r="J8409" s="135">
        <v>33067.459999999985</v>
      </c>
      <c r="K8409" s="135">
        <v>3385.1799999999994</v>
      </c>
      <c r="L8409" s="135">
        <v>8491.3499999999985</v>
      </c>
      <c r="M8409" s="150" t="str">
        <f t="shared" si="263"/>
        <v>201702</v>
      </c>
    </row>
    <row r="8410" spans="1:13" x14ac:dyDescent="0.25">
      <c r="A8410" s="35" t="str">
        <f>VLOOKUP(B8410,ResCat!$A$2:$B$269,2,FALSE)</f>
        <v>XXX</v>
      </c>
      <c r="B8410" s="68" t="str">
        <f>IF(ISNA(VLOOKUP(C8410,COA!$A$2:$B$340,2,FALSE)),"XXX",VLOOKUP(C8410,COA!$A$2:$B$340,2,FALSE))</f>
        <v>L45</v>
      </c>
      <c r="C8410" s="149" t="str">
        <f t="shared" si="264"/>
        <v>0025-1002-0058</v>
      </c>
      <c r="D8410" s="134" t="s">
        <v>471</v>
      </c>
      <c r="E8410" s="134" t="s">
        <v>453</v>
      </c>
      <c r="F8410" s="134" t="s">
        <v>472</v>
      </c>
      <c r="G8410" s="134" t="s">
        <v>326</v>
      </c>
      <c r="H8410" s="134" t="s">
        <v>1023</v>
      </c>
      <c r="I8410" s="134" t="s">
        <v>3</v>
      </c>
      <c r="J8410" s="135">
        <v>15932.95</v>
      </c>
      <c r="K8410" s="135">
        <v>2593.6899999999996</v>
      </c>
      <c r="L8410" s="135">
        <v>2191.1</v>
      </c>
      <c r="M8410" s="150" t="str">
        <f t="shared" si="263"/>
        <v>201703</v>
      </c>
    </row>
    <row r="8411" spans="1:13" x14ac:dyDescent="0.25">
      <c r="A8411" s="35" t="str">
        <f>VLOOKUP(B8411,ResCat!$A$2:$B$269,2,FALSE)</f>
        <v>XXX</v>
      </c>
      <c r="B8411" s="68" t="str">
        <f>IF(ISNA(VLOOKUP(C8411,COA!$A$2:$B$340,2,FALSE)),"XXX",VLOOKUP(C8411,COA!$A$2:$B$340,2,FALSE))</f>
        <v>L45</v>
      </c>
      <c r="C8411" s="149" t="str">
        <f t="shared" si="264"/>
        <v>0025-1002-0058</v>
      </c>
      <c r="D8411" s="134" t="s">
        <v>471</v>
      </c>
      <c r="E8411" s="134" t="s">
        <v>453</v>
      </c>
      <c r="F8411" s="134" t="s">
        <v>472</v>
      </c>
      <c r="G8411" s="134" t="s">
        <v>326</v>
      </c>
      <c r="H8411" s="134" t="s">
        <v>1023</v>
      </c>
      <c r="I8411" s="134" t="s">
        <v>0</v>
      </c>
      <c r="J8411" s="135">
        <v>157930.38</v>
      </c>
      <c r="K8411" s="135">
        <v>100676.42999999996</v>
      </c>
      <c r="L8411" s="135">
        <v>90842.92</v>
      </c>
      <c r="M8411" s="150" t="str">
        <f t="shared" si="263"/>
        <v>201703</v>
      </c>
    </row>
    <row r="8412" spans="1:13" x14ac:dyDescent="0.25">
      <c r="A8412" s="35" t="str">
        <f>VLOOKUP(B8412,ResCat!$A$2:$B$269,2,FALSE)</f>
        <v>XXX</v>
      </c>
      <c r="B8412" s="68" t="str">
        <f>IF(ISNA(VLOOKUP(C8412,COA!$A$2:$B$340,2,FALSE)),"XXX",VLOOKUP(C8412,COA!$A$2:$B$340,2,FALSE))</f>
        <v>L45</v>
      </c>
      <c r="C8412" s="149" t="str">
        <f t="shared" si="264"/>
        <v>0025-1002-0058</v>
      </c>
      <c r="D8412" s="134" t="s">
        <v>471</v>
      </c>
      <c r="E8412" s="134" t="s">
        <v>453</v>
      </c>
      <c r="F8412" s="134" t="s">
        <v>472</v>
      </c>
      <c r="G8412" s="134" t="s">
        <v>326</v>
      </c>
      <c r="H8412" s="134" t="s">
        <v>1023</v>
      </c>
      <c r="I8412" s="134" t="s">
        <v>336</v>
      </c>
      <c r="J8412" s="135">
        <v>3500</v>
      </c>
      <c r="K8412" s="135">
        <v>3444</v>
      </c>
      <c r="L8412" s="135">
        <v>560</v>
      </c>
      <c r="M8412" s="150" t="str">
        <f t="shared" si="263"/>
        <v>201703</v>
      </c>
    </row>
    <row r="8413" spans="1:13" x14ac:dyDescent="0.25">
      <c r="A8413" s="35" t="str">
        <f>VLOOKUP(B8413,ResCat!$A$2:$B$269,2,FALSE)</f>
        <v>XXX</v>
      </c>
      <c r="B8413" s="68" t="str">
        <f>IF(ISNA(VLOOKUP(C8413,COA!$A$2:$B$340,2,FALSE)),"XXX",VLOOKUP(C8413,COA!$A$2:$B$340,2,FALSE))</f>
        <v>L45</v>
      </c>
      <c r="C8413" s="149" t="str">
        <f t="shared" si="264"/>
        <v>0025-1002-0058</v>
      </c>
      <c r="D8413" s="134" t="s">
        <v>471</v>
      </c>
      <c r="E8413" s="134" t="s">
        <v>453</v>
      </c>
      <c r="F8413" s="134" t="s">
        <v>472</v>
      </c>
      <c r="G8413" s="134" t="s">
        <v>326</v>
      </c>
      <c r="H8413" s="134" t="s">
        <v>1023</v>
      </c>
      <c r="I8413" s="134" t="s">
        <v>2</v>
      </c>
      <c r="J8413" s="135">
        <v>37166.360000000015</v>
      </c>
      <c r="K8413" s="135">
        <v>12484.990000000014</v>
      </c>
      <c r="L8413" s="135">
        <v>15710.450000000006</v>
      </c>
      <c r="M8413" s="150" t="str">
        <f t="shared" si="263"/>
        <v>201703</v>
      </c>
    </row>
    <row r="8414" spans="1:13" x14ac:dyDescent="0.25">
      <c r="A8414" s="35" t="str">
        <f>VLOOKUP(B8414,ResCat!$A$2:$B$269,2,FALSE)</f>
        <v>XXX</v>
      </c>
      <c r="B8414" s="68" t="str">
        <f>IF(ISNA(VLOOKUP(C8414,COA!$A$2:$B$340,2,FALSE)),"XXX",VLOOKUP(C8414,COA!$A$2:$B$340,2,FALSE))</f>
        <v>L45</v>
      </c>
      <c r="C8414" s="149" t="str">
        <f t="shared" si="264"/>
        <v>0025-1002-0058</v>
      </c>
      <c r="D8414" s="134" t="s">
        <v>471</v>
      </c>
      <c r="E8414" s="134" t="s">
        <v>453</v>
      </c>
      <c r="F8414" s="134" t="s">
        <v>472</v>
      </c>
      <c r="G8414" s="134" t="s">
        <v>326</v>
      </c>
      <c r="H8414" s="134" t="s">
        <v>1023</v>
      </c>
      <c r="I8414" s="134" t="s">
        <v>1</v>
      </c>
      <c r="J8414" s="135">
        <v>30536.879999999994</v>
      </c>
      <c r="K8414" s="135">
        <v>4629.8099999999949</v>
      </c>
      <c r="L8414" s="135">
        <v>-593.83999999999935</v>
      </c>
      <c r="M8414" s="150" t="str">
        <f t="shared" si="263"/>
        <v>201703</v>
      </c>
    </row>
    <row r="8415" spans="1:13" x14ac:dyDescent="0.25">
      <c r="A8415" s="35" t="str">
        <f>VLOOKUP(B8415,ResCat!$A$2:$B$269,2,FALSE)</f>
        <v>XXX</v>
      </c>
      <c r="B8415" s="68" t="str">
        <f>IF(ISNA(VLOOKUP(C8415,COA!$A$2:$B$340,2,FALSE)),"XXX",VLOOKUP(C8415,COA!$A$2:$B$340,2,FALSE))</f>
        <v>L45</v>
      </c>
      <c r="C8415" s="149" t="str">
        <f t="shared" si="264"/>
        <v>0025-1002-0058</v>
      </c>
      <c r="D8415" s="134" t="s">
        <v>471</v>
      </c>
      <c r="E8415" s="134" t="s">
        <v>453</v>
      </c>
      <c r="F8415" s="134" t="s">
        <v>472</v>
      </c>
      <c r="G8415" s="134" t="s">
        <v>328</v>
      </c>
      <c r="H8415" s="134" t="s">
        <v>1023</v>
      </c>
      <c r="I8415" s="134" t="s">
        <v>3</v>
      </c>
      <c r="J8415" s="135">
        <v>-7720.34</v>
      </c>
      <c r="K8415" s="135">
        <v>-134.56000000000003</v>
      </c>
      <c r="L8415" s="135">
        <v>-598.34999999999991</v>
      </c>
      <c r="M8415" s="150" t="str">
        <f t="shared" si="263"/>
        <v>201704</v>
      </c>
    </row>
    <row r="8416" spans="1:13" x14ac:dyDescent="0.25">
      <c r="A8416" s="35" t="str">
        <f>VLOOKUP(B8416,ResCat!$A$2:$B$269,2,FALSE)</f>
        <v>XXX</v>
      </c>
      <c r="B8416" s="68" t="str">
        <f>IF(ISNA(VLOOKUP(C8416,COA!$A$2:$B$340,2,FALSE)),"XXX",VLOOKUP(C8416,COA!$A$2:$B$340,2,FALSE))</f>
        <v>L45</v>
      </c>
      <c r="C8416" s="149" t="str">
        <f t="shared" si="264"/>
        <v>0025-1002-0058</v>
      </c>
      <c r="D8416" s="134" t="s">
        <v>471</v>
      </c>
      <c r="E8416" s="134" t="s">
        <v>453</v>
      </c>
      <c r="F8416" s="134" t="s">
        <v>472</v>
      </c>
      <c r="G8416" s="134" t="s">
        <v>328</v>
      </c>
      <c r="H8416" s="134" t="s">
        <v>1023</v>
      </c>
      <c r="I8416" s="134" t="s">
        <v>0</v>
      </c>
      <c r="J8416" s="135">
        <v>2619</v>
      </c>
      <c r="K8416" s="135">
        <v>1306.5</v>
      </c>
      <c r="L8416" s="135">
        <v>1070.94</v>
      </c>
      <c r="M8416" s="150" t="str">
        <f t="shared" si="263"/>
        <v>201704</v>
      </c>
    </row>
    <row r="8417" spans="1:13" x14ac:dyDescent="0.25">
      <c r="A8417" s="35" t="str">
        <f>VLOOKUP(B8417,ResCat!$A$2:$B$269,2,FALSE)</f>
        <v>XXX</v>
      </c>
      <c r="B8417" s="68" t="str">
        <f>IF(ISNA(VLOOKUP(C8417,COA!$A$2:$B$340,2,FALSE)),"XXX",VLOOKUP(C8417,COA!$A$2:$B$340,2,FALSE))</f>
        <v>L45</v>
      </c>
      <c r="C8417" s="149" t="str">
        <f t="shared" si="264"/>
        <v>0025-1002-0058</v>
      </c>
      <c r="D8417" s="134" t="s">
        <v>471</v>
      </c>
      <c r="E8417" s="134" t="s">
        <v>453</v>
      </c>
      <c r="F8417" s="134" t="s">
        <v>472</v>
      </c>
      <c r="G8417" s="134" t="s">
        <v>328</v>
      </c>
      <c r="H8417" s="134" t="s">
        <v>1023</v>
      </c>
      <c r="I8417" s="134" t="s">
        <v>336</v>
      </c>
      <c r="J8417" s="135">
        <v>128</v>
      </c>
      <c r="K8417" s="135">
        <v>13.26</v>
      </c>
      <c r="L8417" s="135">
        <v>2.7</v>
      </c>
      <c r="M8417" s="150" t="str">
        <f t="shared" si="263"/>
        <v>201704</v>
      </c>
    </row>
    <row r="8418" spans="1:13" x14ac:dyDescent="0.25">
      <c r="A8418" s="35" t="str">
        <f>VLOOKUP(B8418,ResCat!$A$2:$B$269,2,FALSE)</f>
        <v>XXX</v>
      </c>
      <c r="B8418" s="68" t="str">
        <f>IF(ISNA(VLOOKUP(C8418,COA!$A$2:$B$340,2,FALSE)),"XXX",VLOOKUP(C8418,COA!$A$2:$B$340,2,FALSE))</f>
        <v>L45</v>
      </c>
      <c r="C8418" s="149" t="str">
        <f t="shared" si="264"/>
        <v>0025-1002-0058</v>
      </c>
      <c r="D8418" s="134" t="s">
        <v>471</v>
      </c>
      <c r="E8418" s="134" t="s">
        <v>453</v>
      </c>
      <c r="F8418" s="134" t="s">
        <v>472</v>
      </c>
      <c r="G8418" s="134" t="s">
        <v>328</v>
      </c>
      <c r="H8418" s="134" t="s">
        <v>1023</v>
      </c>
      <c r="I8418" s="134" t="s">
        <v>2</v>
      </c>
      <c r="J8418" s="135">
        <v>10816.669999999996</v>
      </c>
      <c r="K8418" s="135">
        <v>4724.8300000000008</v>
      </c>
      <c r="L8418" s="135">
        <v>826.39999999999986</v>
      </c>
      <c r="M8418" s="150" t="str">
        <f t="shared" si="263"/>
        <v>201704</v>
      </c>
    </row>
    <row r="8419" spans="1:13" x14ac:dyDescent="0.25">
      <c r="A8419" s="35" t="str">
        <f>VLOOKUP(B8419,ResCat!$A$2:$B$269,2,FALSE)</f>
        <v>XXX</v>
      </c>
      <c r="B8419" s="68" t="str">
        <f>IF(ISNA(VLOOKUP(C8419,COA!$A$2:$B$340,2,FALSE)),"XXX",VLOOKUP(C8419,COA!$A$2:$B$340,2,FALSE))</f>
        <v>L45</v>
      </c>
      <c r="C8419" s="149" t="str">
        <f t="shared" si="264"/>
        <v>0025-1002-0058</v>
      </c>
      <c r="D8419" s="134" t="s">
        <v>471</v>
      </c>
      <c r="E8419" s="134" t="s">
        <v>453</v>
      </c>
      <c r="F8419" s="134" t="s">
        <v>472</v>
      </c>
      <c r="G8419" s="134" t="s">
        <v>328</v>
      </c>
      <c r="H8419" s="134" t="s">
        <v>1023</v>
      </c>
      <c r="I8419" s="134" t="s">
        <v>1</v>
      </c>
      <c r="J8419" s="135">
        <v>29248.910000000003</v>
      </c>
      <c r="K8419" s="135">
        <v>14316.190000000004</v>
      </c>
      <c r="L8419" s="135">
        <v>6767.8799999999992</v>
      </c>
      <c r="M8419" s="150" t="str">
        <f t="shared" si="263"/>
        <v>201704</v>
      </c>
    </row>
    <row r="8420" spans="1:13" x14ac:dyDescent="0.25">
      <c r="A8420" s="35" t="str">
        <f>VLOOKUP(B8420,ResCat!$A$2:$B$269,2,FALSE)</f>
        <v>XXX</v>
      </c>
      <c r="B8420" s="68" t="str">
        <f>IF(ISNA(VLOOKUP(C8420,COA!$A$2:$B$340,2,FALSE)),"XXX",VLOOKUP(C8420,COA!$A$2:$B$340,2,FALSE))</f>
        <v>L45</v>
      </c>
      <c r="C8420" s="149" t="str">
        <f t="shared" si="264"/>
        <v>0025-1002-0058</v>
      </c>
      <c r="D8420" s="134" t="s">
        <v>471</v>
      </c>
      <c r="E8420" s="134" t="s">
        <v>453</v>
      </c>
      <c r="F8420" s="134" t="s">
        <v>472</v>
      </c>
      <c r="G8420" s="134" t="s">
        <v>330</v>
      </c>
      <c r="H8420" s="134" t="s">
        <v>1023</v>
      </c>
      <c r="I8420" s="134" t="s">
        <v>3</v>
      </c>
      <c r="J8420" s="135">
        <v>9053.68</v>
      </c>
      <c r="K8420" s="135">
        <v>2616.7600000000002</v>
      </c>
      <c r="L8420" s="135">
        <v>1352.2599999999995</v>
      </c>
      <c r="M8420" s="150" t="str">
        <f t="shared" si="263"/>
        <v>201705</v>
      </c>
    </row>
    <row r="8421" spans="1:13" x14ac:dyDescent="0.25">
      <c r="A8421" s="35" t="str">
        <f>VLOOKUP(B8421,ResCat!$A$2:$B$269,2,FALSE)</f>
        <v>XXX</v>
      </c>
      <c r="B8421" s="68" t="str">
        <f>IF(ISNA(VLOOKUP(C8421,COA!$A$2:$B$340,2,FALSE)),"XXX",VLOOKUP(C8421,COA!$A$2:$B$340,2,FALSE))</f>
        <v>L45</v>
      </c>
      <c r="C8421" s="149" t="str">
        <f t="shared" si="264"/>
        <v>0025-1002-0058</v>
      </c>
      <c r="D8421" s="134" t="s">
        <v>471</v>
      </c>
      <c r="E8421" s="134" t="s">
        <v>453</v>
      </c>
      <c r="F8421" s="134" t="s">
        <v>472</v>
      </c>
      <c r="G8421" s="134" t="s">
        <v>330</v>
      </c>
      <c r="H8421" s="134" t="s">
        <v>1023</v>
      </c>
      <c r="I8421" s="134" t="s">
        <v>0</v>
      </c>
      <c r="J8421" s="135">
        <v>558955.27</v>
      </c>
      <c r="K8421" s="135">
        <v>126246.05999999997</v>
      </c>
      <c r="L8421" s="135">
        <v>80100.03</v>
      </c>
      <c r="M8421" s="150" t="str">
        <f t="shared" si="263"/>
        <v>201705</v>
      </c>
    </row>
    <row r="8422" spans="1:13" x14ac:dyDescent="0.25">
      <c r="A8422" s="35" t="str">
        <f>VLOOKUP(B8422,ResCat!$A$2:$B$269,2,FALSE)</f>
        <v>XXX</v>
      </c>
      <c r="B8422" s="68" t="str">
        <f>IF(ISNA(VLOOKUP(C8422,COA!$A$2:$B$340,2,FALSE)),"XXX",VLOOKUP(C8422,COA!$A$2:$B$340,2,FALSE))</f>
        <v>L45</v>
      </c>
      <c r="C8422" s="149" t="str">
        <f t="shared" si="264"/>
        <v>0025-1002-0058</v>
      </c>
      <c r="D8422" s="134" t="s">
        <v>471</v>
      </c>
      <c r="E8422" s="134" t="s">
        <v>453</v>
      </c>
      <c r="F8422" s="134" t="s">
        <v>472</v>
      </c>
      <c r="G8422" s="134" t="s">
        <v>330</v>
      </c>
      <c r="H8422" s="134" t="s">
        <v>1023</v>
      </c>
      <c r="I8422" s="134" t="s">
        <v>336</v>
      </c>
      <c r="J8422" s="135">
        <v>1556</v>
      </c>
      <c r="K8422" s="135">
        <v>13.26</v>
      </c>
      <c r="L8422" s="135">
        <v>2.7</v>
      </c>
      <c r="M8422" s="150" t="str">
        <f t="shared" si="263"/>
        <v>201705</v>
      </c>
    </row>
    <row r="8423" spans="1:13" x14ac:dyDescent="0.25">
      <c r="A8423" s="35" t="str">
        <f>VLOOKUP(B8423,ResCat!$A$2:$B$269,2,FALSE)</f>
        <v>XXX</v>
      </c>
      <c r="B8423" s="68" t="str">
        <f>IF(ISNA(VLOOKUP(C8423,COA!$A$2:$B$340,2,FALSE)),"XXX",VLOOKUP(C8423,COA!$A$2:$B$340,2,FALSE))</f>
        <v>L45</v>
      </c>
      <c r="C8423" s="149" t="str">
        <f t="shared" si="264"/>
        <v>0025-1002-0058</v>
      </c>
      <c r="D8423" s="134" t="s">
        <v>471</v>
      </c>
      <c r="E8423" s="134" t="s">
        <v>453</v>
      </c>
      <c r="F8423" s="134" t="s">
        <v>472</v>
      </c>
      <c r="G8423" s="134" t="s">
        <v>330</v>
      </c>
      <c r="H8423" s="134" t="s">
        <v>1023</v>
      </c>
      <c r="I8423" s="134" t="s">
        <v>2</v>
      </c>
      <c r="J8423" s="135">
        <v>26691.73</v>
      </c>
      <c r="K8423" s="135">
        <v>11011.960000000014</v>
      </c>
      <c r="L8423" s="135">
        <v>4812.0100000000011</v>
      </c>
      <c r="M8423" s="150" t="str">
        <f t="shared" si="263"/>
        <v>201705</v>
      </c>
    </row>
    <row r="8424" spans="1:13" x14ac:dyDescent="0.25">
      <c r="A8424" s="35" t="str">
        <f>VLOOKUP(B8424,ResCat!$A$2:$B$269,2,FALSE)</f>
        <v>XXX</v>
      </c>
      <c r="B8424" s="68" t="str">
        <f>IF(ISNA(VLOOKUP(C8424,COA!$A$2:$B$340,2,FALSE)),"XXX",VLOOKUP(C8424,COA!$A$2:$B$340,2,FALSE))</f>
        <v>L45</v>
      </c>
      <c r="C8424" s="149" t="str">
        <f t="shared" si="264"/>
        <v>0025-1002-0058</v>
      </c>
      <c r="D8424" s="134" t="s">
        <v>471</v>
      </c>
      <c r="E8424" s="134" t="s">
        <v>453</v>
      </c>
      <c r="F8424" s="134" t="s">
        <v>472</v>
      </c>
      <c r="G8424" s="134" t="s">
        <v>330</v>
      </c>
      <c r="H8424" s="134" t="s">
        <v>1023</v>
      </c>
      <c r="I8424" s="134" t="s">
        <v>1</v>
      </c>
      <c r="J8424" s="135">
        <v>24381.690000000002</v>
      </c>
      <c r="K8424" s="135">
        <v>75496.800000000003</v>
      </c>
      <c r="L8424" s="135">
        <v>67046.26999999999</v>
      </c>
      <c r="M8424" s="150" t="str">
        <f t="shared" si="263"/>
        <v>201705</v>
      </c>
    </row>
    <row r="8425" spans="1:13" x14ac:dyDescent="0.25">
      <c r="A8425" s="35" t="str">
        <f>VLOOKUP(B8425,ResCat!$A$2:$B$269,2,FALSE)</f>
        <v>XXX</v>
      </c>
      <c r="B8425" s="68" t="str">
        <f>IF(ISNA(VLOOKUP(C8425,COA!$A$2:$B$340,2,FALSE)),"XXX",VLOOKUP(C8425,COA!$A$2:$B$340,2,FALSE))</f>
        <v>L45</v>
      </c>
      <c r="C8425" s="149" t="str">
        <f t="shared" si="264"/>
        <v>0025-1002-0058</v>
      </c>
      <c r="D8425" s="134" t="s">
        <v>471</v>
      </c>
      <c r="E8425" s="134" t="s">
        <v>453</v>
      </c>
      <c r="F8425" s="134" t="s">
        <v>472</v>
      </c>
      <c r="G8425" s="134" t="s">
        <v>332</v>
      </c>
      <c r="H8425" s="134" t="s">
        <v>1023</v>
      </c>
      <c r="I8425" s="134" t="s">
        <v>3</v>
      </c>
      <c r="J8425" s="135">
        <v>9999.5400000000009</v>
      </c>
      <c r="K8425" s="135">
        <v>5275.449999999998</v>
      </c>
      <c r="L8425" s="135">
        <v>3942.05</v>
      </c>
      <c r="M8425" s="150" t="str">
        <f t="shared" si="263"/>
        <v>201706</v>
      </c>
    </row>
    <row r="8426" spans="1:13" x14ac:dyDescent="0.25">
      <c r="A8426" s="35" t="str">
        <f>VLOOKUP(B8426,ResCat!$A$2:$B$269,2,FALSE)</f>
        <v>XXX</v>
      </c>
      <c r="B8426" s="68" t="str">
        <f>IF(ISNA(VLOOKUP(C8426,COA!$A$2:$B$340,2,FALSE)),"XXX",VLOOKUP(C8426,COA!$A$2:$B$340,2,FALSE))</f>
        <v>L45</v>
      </c>
      <c r="C8426" s="149" t="str">
        <f t="shared" si="264"/>
        <v>0025-1002-0058</v>
      </c>
      <c r="D8426" s="134" t="s">
        <v>471</v>
      </c>
      <c r="E8426" s="134" t="s">
        <v>453</v>
      </c>
      <c r="F8426" s="134" t="s">
        <v>472</v>
      </c>
      <c r="G8426" s="134" t="s">
        <v>332</v>
      </c>
      <c r="H8426" s="134" t="s">
        <v>1023</v>
      </c>
      <c r="I8426" s="134" t="s">
        <v>0</v>
      </c>
      <c r="J8426" s="135">
        <v>403200.18000000011</v>
      </c>
      <c r="K8426" s="135">
        <v>49502.909999999967</v>
      </c>
      <c r="L8426" s="135">
        <v>37798.789999999964</v>
      </c>
      <c r="M8426" s="150" t="str">
        <f t="shared" si="263"/>
        <v>201706</v>
      </c>
    </row>
    <row r="8427" spans="1:13" x14ac:dyDescent="0.25">
      <c r="A8427" s="35" t="str">
        <f>VLOOKUP(B8427,ResCat!$A$2:$B$269,2,FALSE)</f>
        <v>XXX</v>
      </c>
      <c r="B8427" s="68" t="str">
        <f>IF(ISNA(VLOOKUP(C8427,COA!$A$2:$B$340,2,FALSE)),"XXX",VLOOKUP(C8427,COA!$A$2:$B$340,2,FALSE))</f>
        <v>L45</v>
      </c>
      <c r="C8427" s="149" t="str">
        <f t="shared" si="264"/>
        <v>0025-1002-0058</v>
      </c>
      <c r="D8427" s="134" t="s">
        <v>471</v>
      </c>
      <c r="E8427" s="134" t="s">
        <v>453</v>
      </c>
      <c r="F8427" s="134" t="s">
        <v>472</v>
      </c>
      <c r="G8427" s="134" t="s">
        <v>332</v>
      </c>
      <c r="H8427" s="134" t="s">
        <v>1023</v>
      </c>
      <c r="I8427" s="134" t="s">
        <v>336</v>
      </c>
      <c r="J8427" s="135">
        <v>1250</v>
      </c>
      <c r="K8427" s="135">
        <v>139.9</v>
      </c>
      <c r="L8427" s="135">
        <v>139.9</v>
      </c>
      <c r="M8427" s="150" t="str">
        <f t="shared" si="263"/>
        <v>201706</v>
      </c>
    </row>
    <row r="8428" spans="1:13" x14ac:dyDescent="0.25">
      <c r="A8428" s="35" t="str">
        <f>VLOOKUP(B8428,ResCat!$A$2:$B$269,2,FALSE)</f>
        <v>XXX</v>
      </c>
      <c r="B8428" s="68" t="str">
        <f>IF(ISNA(VLOOKUP(C8428,COA!$A$2:$B$340,2,FALSE)),"XXX",VLOOKUP(C8428,COA!$A$2:$B$340,2,FALSE))</f>
        <v>L45</v>
      </c>
      <c r="C8428" s="149" t="str">
        <f t="shared" si="264"/>
        <v>0025-1002-0058</v>
      </c>
      <c r="D8428" s="134" t="s">
        <v>471</v>
      </c>
      <c r="E8428" s="134" t="s">
        <v>453</v>
      </c>
      <c r="F8428" s="134" t="s">
        <v>472</v>
      </c>
      <c r="G8428" s="134" t="s">
        <v>332</v>
      </c>
      <c r="H8428" s="134" t="s">
        <v>1023</v>
      </c>
      <c r="I8428" s="134" t="s">
        <v>2</v>
      </c>
      <c r="J8428" s="135">
        <v>46491.7</v>
      </c>
      <c r="K8428" s="135">
        <v>20211.859999999986</v>
      </c>
      <c r="L8428" s="135">
        <v>13701.760000000018</v>
      </c>
      <c r="M8428" s="150" t="str">
        <f t="shared" si="263"/>
        <v>201706</v>
      </c>
    </row>
    <row r="8429" spans="1:13" x14ac:dyDescent="0.25">
      <c r="A8429" s="35" t="str">
        <f>VLOOKUP(B8429,ResCat!$A$2:$B$269,2,FALSE)</f>
        <v>XXX</v>
      </c>
      <c r="B8429" s="68" t="str">
        <f>IF(ISNA(VLOOKUP(C8429,COA!$A$2:$B$340,2,FALSE)),"XXX",VLOOKUP(C8429,COA!$A$2:$B$340,2,FALSE))</f>
        <v>L45</v>
      </c>
      <c r="C8429" s="149" t="str">
        <f t="shared" si="264"/>
        <v>0025-1002-0058</v>
      </c>
      <c r="D8429" s="134" t="s">
        <v>471</v>
      </c>
      <c r="E8429" s="134" t="s">
        <v>453</v>
      </c>
      <c r="F8429" s="134" t="s">
        <v>472</v>
      </c>
      <c r="G8429" s="134" t="s">
        <v>332</v>
      </c>
      <c r="H8429" s="134" t="s">
        <v>1023</v>
      </c>
      <c r="I8429" s="134" t="s">
        <v>1</v>
      </c>
      <c r="J8429" s="135">
        <v>304182.64</v>
      </c>
      <c r="K8429" s="135">
        <v>134383.85000000012</v>
      </c>
      <c r="L8429" s="135">
        <v>129929.54000000012</v>
      </c>
      <c r="M8429" s="150" t="str">
        <f t="shared" si="263"/>
        <v>201706</v>
      </c>
    </row>
    <row r="8430" spans="1:13" x14ac:dyDescent="0.25">
      <c r="A8430" s="35" t="str">
        <f>VLOOKUP(B8430,ResCat!$A$2:$B$269,2,FALSE)</f>
        <v>XXX</v>
      </c>
      <c r="B8430" s="68" t="str">
        <f>IF(ISNA(VLOOKUP(C8430,COA!$A$2:$B$340,2,FALSE)),"XXX",VLOOKUP(C8430,COA!$A$2:$B$340,2,FALSE))</f>
        <v>L45</v>
      </c>
      <c r="C8430" s="149" t="str">
        <f t="shared" si="264"/>
        <v>0025-1002-0058</v>
      </c>
      <c r="D8430" s="134" t="s">
        <v>471</v>
      </c>
      <c r="E8430" s="134" t="s">
        <v>453</v>
      </c>
      <c r="F8430" s="134" t="s">
        <v>472</v>
      </c>
      <c r="G8430" s="134" t="s">
        <v>335</v>
      </c>
      <c r="H8430" s="134" t="s">
        <v>1023</v>
      </c>
      <c r="I8430" s="134" t="s">
        <v>3</v>
      </c>
      <c r="J8430" s="135">
        <v>21845.64</v>
      </c>
      <c r="K8430" s="135">
        <v>6363.72</v>
      </c>
      <c r="L8430" s="135">
        <v>3112.38</v>
      </c>
      <c r="M8430" s="150" t="str">
        <f t="shared" si="263"/>
        <v>201707</v>
      </c>
    </row>
    <row r="8431" spans="1:13" x14ac:dyDescent="0.25">
      <c r="A8431" s="35" t="str">
        <f>VLOOKUP(B8431,ResCat!$A$2:$B$269,2,FALSE)</f>
        <v>XXX</v>
      </c>
      <c r="B8431" s="68" t="str">
        <f>IF(ISNA(VLOOKUP(C8431,COA!$A$2:$B$340,2,FALSE)),"XXX",VLOOKUP(C8431,COA!$A$2:$B$340,2,FALSE))</f>
        <v>L45</v>
      </c>
      <c r="C8431" s="149" t="str">
        <f t="shared" si="264"/>
        <v>0025-1002-0058</v>
      </c>
      <c r="D8431" s="134" t="s">
        <v>471</v>
      </c>
      <c r="E8431" s="134" t="s">
        <v>453</v>
      </c>
      <c r="F8431" s="134" t="s">
        <v>472</v>
      </c>
      <c r="G8431" s="134" t="s">
        <v>335</v>
      </c>
      <c r="H8431" s="134" t="s">
        <v>1023</v>
      </c>
      <c r="I8431" s="134" t="s">
        <v>0</v>
      </c>
      <c r="J8431" s="135">
        <v>76976.099999999991</v>
      </c>
      <c r="K8431" s="135">
        <v>1655.6000000000001</v>
      </c>
      <c r="L8431" s="135">
        <v>1534.5500000000002</v>
      </c>
      <c r="M8431" s="150" t="str">
        <f t="shared" si="263"/>
        <v>201707</v>
      </c>
    </row>
    <row r="8432" spans="1:13" x14ac:dyDescent="0.25">
      <c r="A8432" s="35" t="str">
        <f>VLOOKUP(B8432,ResCat!$A$2:$B$269,2,FALSE)</f>
        <v>XXX</v>
      </c>
      <c r="B8432" s="68" t="str">
        <f>IF(ISNA(VLOOKUP(C8432,COA!$A$2:$B$340,2,FALSE)),"XXX",VLOOKUP(C8432,COA!$A$2:$B$340,2,FALSE))</f>
        <v>L45</v>
      </c>
      <c r="C8432" s="149" t="str">
        <f t="shared" si="264"/>
        <v>0025-1002-0058</v>
      </c>
      <c r="D8432" s="134" t="s">
        <v>471</v>
      </c>
      <c r="E8432" s="134" t="s">
        <v>453</v>
      </c>
      <c r="F8432" s="134" t="s">
        <v>472</v>
      </c>
      <c r="G8432" s="134" t="s">
        <v>335</v>
      </c>
      <c r="H8432" s="134" t="s">
        <v>1023</v>
      </c>
      <c r="I8432" s="134" t="s">
        <v>336</v>
      </c>
      <c r="J8432" s="135">
        <v>4595</v>
      </c>
      <c r="K8432" s="135">
        <v>532.03</v>
      </c>
      <c r="L8432" s="135">
        <v>472.35</v>
      </c>
      <c r="M8432" s="150" t="str">
        <f t="shared" si="263"/>
        <v>201707</v>
      </c>
    </row>
    <row r="8433" spans="1:13" x14ac:dyDescent="0.25">
      <c r="A8433" s="35" t="str">
        <f>VLOOKUP(B8433,ResCat!$A$2:$B$269,2,FALSE)</f>
        <v>XXX</v>
      </c>
      <c r="B8433" s="68" t="str">
        <f>IF(ISNA(VLOOKUP(C8433,COA!$A$2:$B$340,2,FALSE)),"XXX",VLOOKUP(C8433,COA!$A$2:$B$340,2,FALSE))</f>
        <v>L45</v>
      </c>
      <c r="C8433" s="149" t="str">
        <f t="shared" si="264"/>
        <v>0025-1002-0058</v>
      </c>
      <c r="D8433" s="134" t="s">
        <v>471</v>
      </c>
      <c r="E8433" s="134" t="s">
        <v>453</v>
      </c>
      <c r="F8433" s="134" t="s">
        <v>472</v>
      </c>
      <c r="G8433" s="134" t="s">
        <v>335</v>
      </c>
      <c r="H8433" s="134" t="s">
        <v>1023</v>
      </c>
      <c r="I8433" s="134" t="s">
        <v>2</v>
      </c>
      <c r="J8433" s="135">
        <v>40602</v>
      </c>
      <c r="K8433" s="135">
        <v>24858.570000000011</v>
      </c>
      <c r="L8433" s="135">
        <v>23350.030000000002</v>
      </c>
      <c r="M8433" s="150" t="str">
        <f t="shared" si="263"/>
        <v>201707</v>
      </c>
    </row>
    <row r="8434" spans="1:13" x14ac:dyDescent="0.25">
      <c r="A8434" s="35" t="str">
        <f>VLOOKUP(B8434,ResCat!$A$2:$B$269,2,FALSE)</f>
        <v>XXX</v>
      </c>
      <c r="B8434" s="68" t="str">
        <f>IF(ISNA(VLOOKUP(C8434,COA!$A$2:$B$340,2,FALSE)),"XXX",VLOOKUP(C8434,COA!$A$2:$B$340,2,FALSE))</f>
        <v>L45</v>
      </c>
      <c r="C8434" s="149" t="str">
        <f t="shared" si="264"/>
        <v>0025-1002-0058</v>
      </c>
      <c r="D8434" s="134" t="s">
        <v>471</v>
      </c>
      <c r="E8434" s="134" t="s">
        <v>453</v>
      </c>
      <c r="F8434" s="134" t="s">
        <v>472</v>
      </c>
      <c r="G8434" s="134" t="s">
        <v>335</v>
      </c>
      <c r="H8434" s="134" t="s">
        <v>1023</v>
      </c>
      <c r="I8434" s="134" t="s">
        <v>1</v>
      </c>
      <c r="J8434" s="135">
        <v>242550.12</v>
      </c>
      <c r="K8434" s="135">
        <v>126570.75</v>
      </c>
      <c r="L8434" s="135">
        <v>62546.99</v>
      </c>
      <c r="M8434" s="150" t="str">
        <f t="shared" si="263"/>
        <v>201707</v>
      </c>
    </row>
    <row r="8435" spans="1:13" x14ac:dyDescent="0.25">
      <c r="A8435" s="35" t="str">
        <f>VLOOKUP(B8435,ResCat!$A$2:$B$269,2,FALSE)</f>
        <v>XXX</v>
      </c>
      <c r="B8435" s="68" t="str">
        <f>IF(ISNA(VLOOKUP(C8435,COA!$A$2:$B$340,2,FALSE)),"XXX",VLOOKUP(C8435,COA!$A$2:$B$340,2,FALSE))</f>
        <v>L45</v>
      </c>
      <c r="C8435" s="149" t="str">
        <f t="shared" si="264"/>
        <v>0025-1002-0058</v>
      </c>
      <c r="D8435" s="134" t="s">
        <v>471</v>
      </c>
      <c r="E8435" s="134" t="s">
        <v>453</v>
      </c>
      <c r="F8435" s="134" t="s">
        <v>472</v>
      </c>
      <c r="G8435" s="134" t="s">
        <v>4</v>
      </c>
      <c r="H8435" s="134" t="s">
        <v>1023</v>
      </c>
      <c r="I8435" s="134" t="s">
        <v>3</v>
      </c>
      <c r="J8435" s="135">
        <v>32474.39000000001</v>
      </c>
      <c r="K8435" s="135">
        <v>8628.8399999999965</v>
      </c>
      <c r="L8435" s="135">
        <v>7113.4899999999989</v>
      </c>
      <c r="M8435" s="150" t="str">
        <f t="shared" si="263"/>
        <v>201708</v>
      </c>
    </row>
    <row r="8436" spans="1:13" x14ac:dyDescent="0.25">
      <c r="A8436" s="35" t="str">
        <f>VLOOKUP(B8436,ResCat!$A$2:$B$269,2,FALSE)</f>
        <v>XXX</v>
      </c>
      <c r="B8436" s="68" t="str">
        <f>IF(ISNA(VLOOKUP(C8436,COA!$A$2:$B$340,2,FALSE)),"XXX",VLOOKUP(C8436,COA!$A$2:$B$340,2,FALSE))</f>
        <v>L45</v>
      </c>
      <c r="C8436" s="149" t="str">
        <f t="shared" si="264"/>
        <v>0025-1002-0058</v>
      </c>
      <c r="D8436" s="134" t="s">
        <v>471</v>
      </c>
      <c r="E8436" s="134" t="s">
        <v>453</v>
      </c>
      <c r="F8436" s="134" t="s">
        <v>472</v>
      </c>
      <c r="G8436" s="134" t="s">
        <v>4</v>
      </c>
      <c r="H8436" s="134" t="s">
        <v>1023</v>
      </c>
      <c r="I8436" s="134" t="s">
        <v>0</v>
      </c>
      <c r="J8436" s="135">
        <v>261517.40000000002</v>
      </c>
      <c r="K8436" s="135">
        <v>39682.369999999995</v>
      </c>
      <c r="L8436" s="135">
        <v>11063.86</v>
      </c>
      <c r="M8436" s="150" t="str">
        <f t="shared" si="263"/>
        <v>201708</v>
      </c>
    </row>
    <row r="8437" spans="1:13" x14ac:dyDescent="0.25">
      <c r="A8437" s="35" t="str">
        <f>VLOOKUP(B8437,ResCat!$A$2:$B$269,2,FALSE)</f>
        <v>XXX</v>
      </c>
      <c r="B8437" s="68" t="str">
        <f>IF(ISNA(VLOOKUP(C8437,COA!$A$2:$B$340,2,FALSE)),"XXX",VLOOKUP(C8437,COA!$A$2:$B$340,2,FALSE))</f>
        <v>L45</v>
      </c>
      <c r="C8437" s="149" t="str">
        <f t="shared" si="264"/>
        <v>0025-1002-0058</v>
      </c>
      <c r="D8437" s="134" t="s">
        <v>471</v>
      </c>
      <c r="E8437" s="134" t="s">
        <v>453</v>
      </c>
      <c r="F8437" s="134" t="s">
        <v>472</v>
      </c>
      <c r="G8437" s="134" t="s">
        <v>4</v>
      </c>
      <c r="H8437" s="134" t="s">
        <v>1023</v>
      </c>
      <c r="I8437" s="134" t="s">
        <v>336</v>
      </c>
      <c r="J8437" s="135">
        <v>1350</v>
      </c>
      <c r="K8437" s="135">
        <v>239.9</v>
      </c>
      <c r="L8437" s="135">
        <v>139.9</v>
      </c>
      <c r="M8437" s="150" t="str">
        <f t="shared" si="263"/>
        <v>201708</v>
      </c>
    </row>
    <row r="8438" spans="1:13" x14ac:dyDescent="0.25">
      <c r="A8438" s="35" t="str">
        <f>VLOOKUP(B8438,ResCat!$A$2:$B$269,2,FALSE)</f>
        <v>XXX</v>
      </c>
      <c r="B8438" s="68" t="str">
        <f>IF(ISNA(VLOOKUP(C8438,COA!$A$2:$B$340,2,FALSE)),"XXX",VLOOKUP(C8438,COA!$A$2:$B$340,2,FALSE))</f>
        <v>L45</v>
      </c>
      <c r="C8438" s="149" t="str">
        <f t="shared" si="264"/>
        <v>0025-1002-0058</v>
      </c>
      <c r="D8438" s="134" t="s">
        <v>471</v>
      </c>
      <c r="E8438" s="134" t="s">
        <v>453</v>
      </c>
      <c r="F8438" s="134" t="s">
        <v>472</v>
      </c>
      <c r="G8438" s="134" t="s">
        <v>4</v>
      </c>
      <c r="H8438" s="134" t="s">
        <v>1023</v>
      </c>
      <c r="I8438" s="134" t="s">
        <v>2</v>
      </c>
      <c r="J8438" s="135">
        <v>94863.680000000022</v>
      </c>
      <c r="K8438" s="135">
        <v>45587.500000000095</v>
      </c>
      <c r="L8438" s="135">
        <v>28662.060000000034</v>
      </c>
      <c r="M8438" s="150" t="str">
        <f t="shared" si="263"/>
        <v>201708</v>
      </c>
    </row>
    <row r="8439" spans="1:13" x14ac:dyDescent="0.25">
      <c r="A8439" s="35" t="str">
        <f>VLOOKUP(B8439,ResCat!$A$2:$B$269,2,FALSE)</f>
        <v>XXX</v>
      </c>
      <c r="B8439" s="68" t="str">
        <f>IF(ISNA(VLOOKUP(C8439,COA!$A$2:$B$340,2,FALSE)),"XXX",VLOOKUP(C8439,COA!$A$2:$B$340,2,FALSE))</f>
        <v>L45</v>
      </c>
      <c r="C8439" s="149" t="str">
        <f t="shared" si="264"/>
        <v>0025-1002-0058</v>
      </c>
      <c r="D8439" s="134" t="s">
        <v>471</v>
      </c>
      <c r="E8439" s="134" t="s">
        <v>453</v>
      </c>
      <c r="F8439" s="134" t="s">
        <v>472</v>
      </c>
      <c r="G8439" s="134" t="s">
        <v>4</v>
      </c>
      <c r="H8439" s="134" t="s">
        <v>1023</v>
      </c>
      <c r="I8439" s="134" t="s">
        <v>1</v>
      </c>
      <c r="J8439" s="135">
        <v>778270.88000000012</v>
      </c>
      <c r="K8439" s="135">
        <v>175265.91000000003</v>
      </c>
      <c r="L8439" s="135">
        <v>86912.070000000065</v>
      </c>
      <c r="M8439" s="150" t="str">
        <f t="shared" si="263"/>
        <v>201708</v>
      </c>
    </row>
    <row r="8440" spans="1:13" x14ac:dyDescent="0.25">
      <c r="A8440" s="35" t="str">
        <f>VLOOKUP(B8440,ResCat!$A$2:$B$269,2,FALSE)</f>
        <v>XXX</v>
      </c>
      <c r="B8440" s="68" t="str">
        <f>IF(ISNA(VLOOKUP(C8440,COA!$A$2:$B$340,2,FALSE)),"XXX",VLOOKUP(C8440,COA!$A$2:$B$340,2,FALSE))</f>
        <v>L45</v>
      </c>
      <c r="C8440" s="149" t="str">
        <f t="shared" si="264"/>
        <v>0025-1002-0058</v>
      </c>
      <c r="D8440" s="134" t="s">
        <v>471</v>
      </c>
      <c r="E8440" s="134" t="s">
        <v>453</v>
      </c>
      <c r="F8440" s="134" t="s">
        <v>472</v>
      </c>
      <c r="G8440" s="134" t="s">
        <v>511</v>
      </c>
      <c r="H8440" s="134" t="s">
        <v>1023</v>
      </c>
      <c r="I8440" s="134" t="s">
        <v>3</v>
      </c>
      <c r="J8440" s="135">
        <v>40574.94000000001</v>
      </c>
      <c r="K8440" s="135">
        <v>20645.029999999988</v>
      </c>
      <c r="L8440" s="135">
        <v>15141.089999999993</v>
      </c>
      <c r="M8440" s="150" t="str">
        <f t="shared" si="263"/>
        <v>201709</v>
      </c>
    </row>
    <row r="8441" spans="1:13" x14ac:dyDescent="0.25">
      <c r="A8441" s="35" t="str">
        <f>VLOOKUP(B8441,ResCat!$A$2:$B$269,2,FALSE)</f>
        <v>XXX</v>
      </c>
      <c r="B8441" s="68" t="str">
        <f>IF(ISNA(VLOOKUP(C8441,COA!$A$2:$B$340,2,FALSE)),"XXX",VLOOKUP(C8441,COA!$A$2:$B$340,2,FALSE))</f>
        <v>L45</v>
      </c>
      <c r="C8441" s="149" t="str">
        <f t="shared" si="264"/>
        <v>0025-1002-0058</v>
      </c>
      <c r="D8441" s="134" t="s">
        <v>471</v>
      </c>
      <c r="E8441" s="134" t="s">
        <v>453</v>
      </c>
      <c r="F8441" s="134" t="s">
        <v>472</v>
      </c>
      <c r="G8441" s="134" t="s">
        <v>511</v>
      </c>
      <c r="H8441" s="134" t="s">
        <v>1023</v>
      </c>
      <c r="I8441" s="134" t="s">
        <v>0</v>
      </c>
      <c r="J8441" s="135">
        <v>841947.66999999993</v>
      </c>
      <c r="K8441" s="135">
        <v>474519.30000000005</v>
      </c>
      <c r="L8441" s="135">
        <v>173843.24</v>
      </c>
      <c r="M8441" s="150" t="str">
        <f t="shared" si="263"/>
        <v>201709</v>
      </c>
    </row>
    <row r="8442" spans="1:13" x14ac:dyDescent="0.25">
      <c r="A8442" s="35" t="str">
        <f>VLOOKUP(B8442,ResCat!$A$2:$B$269,2,FALSE)</f>
        <v>XXX</v>
      </c>
      <c r="B8442" s="68" t="str">
        <f>IF(ISNA(VLOOKUP(C8442,COA!$A$2:$B$340,2,FALSE)),"XXX",VLOOKUP(C8442,COA!$A$2:$B$340,2,FALSE))</f>
        <v>L45</v>
      </c>
      <c r="C8442" s="149" t="str">
        <f t="shared" si="264"/>
        <v>0025-1002-0058</v>
      </c>
      <c r="D8442" s="134" t="s">
        <v>471</v>
      </c>
      <c r="E8442" s="134" t="s">
        <v>453</v>
      </c>
      <c r="F8442" s="134" t="s">
        <v>472</v>
      </c>
      <c r="G8442" s="134" t="s">
        <v>511</v>
      </c>
      <c r="H8442" s="134" t="s">
        <v>1023</v>
      </c>
      <c r="I8442" s="134" t="s">
        <v>336</v>
      </c>
      <c r="J8442" s="135">
        <v>3396.3300000000004</v>
      </c>
      <c r="K8442" s="135">
        <v>208.2</v>
      </c>
      <c r="L8442" s="135">
        <v>116.65</v>
      </c>
      <c r="M8442" s="150" t="str">
        <f t="shared" si="263"/>
        <v>201709</v>
      </c>
    </row>
    <row r="8443" spans="1:13" x14ac:dyDescent="0.25">
      <c r="A8443" s="35" t="str">
        <f>VLOOKUP(B8443,ResCat!$A$2:$B$269,2,FALSE)</f>
        <v>XXX</v>
      </c>
      <c r="B8443" s="68" t="str">
        <f>IF(ISNA(VLOOKUP(C8443,COA!$A$2:$B$340,2,FALSE)),"XXX",VLOOKUP(C8443,COA!$A$2:$B$340,2,FALSE))</f>
        <v>L45</v>
      </c>
      <c r="C8443" s="149" t="str">
        <f t="shared" si="264"/>
        <v>0025-1002-0058</v>
      </c>
      <c r="D8443" s="134" t="s">
        <v>471</v>
      </c>
      <c r="E8443" s="134" t="s">
        <v>453</v>
      </c>
      <c r="F8443" s="134" t="s">
        <v>472</v>
      </c>
      <c r="G8443" s="134" t="s">
        <v>511</v>
      </c>
      <c r="H8443" s="134" t="s">
        <v>1023</v>
      </c>
      <c r="I8443" s="134" t="s">
        <v>2</v>
      </c>
      <c r="J8443" s="135">
        <v>291980.83000000007</v>
      </c>
      <c r="K8443" s="135">
        <v>85879.37999999999</v>
      </c>
      <c r="L8443" s="135">
        <v>38026.979999999952</v>
      </c>
      <c r="M8443" s="150" t="str">
        <f t="shared" si="263"/>
        <v>201709</v>
      </c>
    </row>
    <row r="8444" spans="1:13" x14ac:dyDescent="0.25">
      <c r="A8444" s="35" t="str">
        <f>VLOOKUP(B8444,ResCat!$A$2:$B$269,2,FALSE)</f>
        <v>XXX</v>
      </c>
      <c r="B8444" s="68" t="str">
        <f>IF(ISNA(VLOOKUP(C8444,COA!$A$2:$B$340,2,FALSE)),"XXX",VLOOKUP(C8444,COA!$A$2:$B$340,2,FALSE))</f>
        <v>L45</v>
      </c>
      <c r="C8444" s="149" t="str">
        <f t="shared" si="264"/>
        <v>0025-1002-0058</v>
      </c>
      <c r="D8444" s="134" t="s">
        <v>471</v>
      </c>
      <c r="E8444" s="134" t="s">
        <v>453</v>
      </c>
      <c r="F8444" s="134" t="s">
        <v>472</v>
      </c>
      <c r="G8444" s="134" t="s">
        <v>511</v>
      </c>
      <c r="H8444" s="134" t="s">
        <v>1023</v>
      </c>
      <c r="I8444" s="134" t="s">
        <v>1</v>
      </c>
      <c r="J8444" s="135">
        <v>583752.32999999961</v>
      </c>
      <c r="K8444" s="135">
        <v>259290.0500000001</v>
      </c>
      <c r="L8444" s="135">
        <v>187937.61000000004</v>
      </c>
      <c r="M8444" s="150" t="str">
        <f t="shared" si="263"/>
        <v>201709</v>
      </c>
    </row>
    <row r="8445" spans="1:13" x14ac:dyDescent="0.25">
      <c r="A8445" s="35" t="str">
        <f>VLOOKUP(B8445,ResCat!$A$2:$B$269,2,FALSE)</f>
        <v>XXX</v>
      </c>
      <c r="B8445" s="68" t="str">
        <f>IF(ISNA(VLOOKUP(C8445,COA!$A$2:$B$340,2,FALSE)),"XXX",VLOOKUP(C8445,COA!$A$2:$B$340,2,FALSE))</f>
        <v>L45</v>
      </c>
      <c r="C8445" s="149" t="str">
        <f t="shared" si="264"/>
        <v>0025-1002-0058</v>
      </c>
      <c r="D8445" s="134" t="s">
        <v>471</v>
      </c>
      <c r="E8445" s="134" t="s">
        <v>453</v>
      </c>
      <c r="F8445" s="134" t="s">
        <v>472</v>
      </c>
      <c r="G8445" s="134" t="s">
        <v>969</v>
      </c>
      <c r="H8445" s="134" t="s">
        <v>1023</v>
      </c>
      <c r="I8445" s="134" t="s">
        <v>3</v>
      </c>
      <c r="J8445" s="135">
        <v>138355.56000000003</v>
      </c>
      <c r="K8445" s="135">
        <v>51228.360000000015</v>
      </c>
      <c r="L8445" s="135">
        <v>27619.629999999997</v>
      </c>
      <c r="M8445" s="150" t="str">
        <f t="shared" si="263"/>
        <v>201710</v>
      </c>
    </row>
    <row r="8446" spans="1:13" x14ac:dyDescent="0.25">
      <c r="A8446" s="35" t="str">
        <f>VLOOKUP(B8446,ResCat!$A$2:$B$269,2,FALSE)</f>
        <v>XXX</v>
      </c>
      <c r="B8446" s="68" t="str">
        <f>IF(ISNA(VLOOKUP(C8446,COA!$A$2:$B$340,2,FALSE)),"XXX",VLOOKUP(C8446,COA!$A$2:$B$340,2,FALSE))</f>
        <v>L45</v>
      </c>
      <c r="C8446" s="149" t="str">
        <f t="shared" si="264"/>
        <v>0025-1002-0058</v>
      </c>
      <c r="D8446" s="134" t="s">
        <v>471</v>
      </c>
      <c r="E8446" s="134" t="s">
        <v>453</v>
      </c>
      <c r="F8446" s="134" t="s">
        <v>472</v>
      </c>
      <c r="G8446" s="134" t="s">
        <v>969</v>
      </c>
      <c r="H8446" s="134" t="s">
        <v>1023</v>
      </c>
      <c r="I8446" s="134" t="s">
        <v>0</v>
      </c>
      <c r="J8446" s="135">
        <v>2307581.3199999998</v>
      </c>
      <c r="K8446" s="135">
        <v>583568.81999999995</v>
      </c>
      <c r="L8446" s="135">
        <v>90324.539999999979</v>
      </c>
      <c r="M8446" s="150" t="str">
        <f t="shared" si="263"/>
        <v>201710</v>
      </c>
    </row>
    <row r="8447" spans="1:13" x14ac:dyDescent="0.25">
      <c r="A8447" s="35" t="str">
        <f>VLOOKUP(B8447,ResCat!$A$2:$B$269,2,FALSE)</f>
        <v>XXX</v>
      </c>
      <c r="B8447" s="68" t="str">
        <f>IF(ISNA(VLOOKUP(C8447,COA!$A$2:$B$340,2,FALSE)),"XXX",VLOOKUP(C8447,COA!$A$2:$B$340,2,FALSE))</f>
        <v>L45</v>
      </c>
      <c r="C8447" s="149" t="str">
        <f t="shared" si="264"/>
        <v>0025-1002-0058</v>
      </c>
      <c r="D8447" s="134" t="s">
        <v>471</v>
      </c>
      <c r="E8447" s="134" t="s">
        <v>453</v>
      </c>
      <c r="F8447" s="134" t="s">
        <v>472</v>
      </c>
      <c r="G8447" s="134" t="s">
        <v>969</v>
      </c>
      <c r="H8447" s="134" t="s">
        <v>1023</v>
      </c>
      <c r="I8447" s="134" t="s">
        <v>336</v>
      </c>
      <c r="J8447" s="135">
        <v>2323</v>
      </c>
      <c r="K8447" s="135">
        <v>192.62</v>
      </c>
      <c r="L8447" s="135">
        <v>97.710000000000008</v>
      </c>
      <c r="M8447" s="150" t="str">
        <f t="shared" si="263"/>
        <v>201710</v>
      </c>
    </row>
    <row r="8448" spans="1:13" x14ac:dyDescent="0.25">
      <c r="A8448" s="35" t="str">
        <f>VLOOKUP(B8448,ResCat!$A$2:$B$269,2,FALSE)</f>
        <v>XXX</v>
      </c>
      <c r="B8448" s="68" t="str">
        <f>IF(ISNA(VLOOKUP(C8448,COA!$A$2:$B$340,2,FALSE)),"XXX",VLOOKUP(C8448,COA!$A$2:$B$340,2,FALSE))</f>
        <v>L45</v>
      </c>
      <c r="C8448" s="149" t="str">
        <f t="shared" si="264"/>
        <v>0025-1002-0058</v>
      </c>
      <c r="D8448" s="134" t="s">
        <v>471</v>
      </c>
      <c r="E8448" s="134" t="s">
        <v>453</v>
      </c>
      <c r="F8448" s="134" t="s">
        <v>472</v>
      </c>
      <c r="G8448" s="134" t="s">
        <v>969</v>
      </c>
      <c r="H8448" s="134" t="s">
        <v>1023</v>
      </c>
      <c r="I8448" s="134" t="s">
        <v>2</v>
      </c>
      <c r="J8448" s="135">
        <v>789304.48999999801</v>
      </c>
      <c r="K8448" s="135">
        <v>180844.30999999985</v>
      </c>
      <c r="L8448" s="135">
        <v>99245.189999999027</v>
      </c>
      <c r="M8448" s="150" t="str">
        <f t="shared" si="263"/>
        <v>201710</v>
      </c>
    </row>
    <row r="8449" spans="1:13" x14ac:dyDescent="0.25">
      <c r="A8449" s="35" t="str">
        <f>VLOOKUP(B8449,ResCat!$A$2:$B$269,2,FALSE)</f>
        <v>XXX</v>
      </c>
      <c r="B8449" s="68" t="str">
        <f>IF(ISNA(VLOOKUP(C8449,COA!$A$2:$B$340,2,FALSE)),"XXX",VLOOKUP(C8449,COA!$A$2:$B$340,2,FALSE))</f>
        <v>L45</v>
      </c>
      <c r="C8449" s="149" t="str">
        <f t="shared" si="264"/>
        <v>0025-1002-0058</v>
      </c>
      <c r="D8449" s="134" t="s">
        <v>471</v>
      </c>
      <c r="E8449" s="134" t="s">
        <v>453</v>
      </c>
      <c r="F8449" s="134" t="s">
        <v>472</v>
      </c>
      <c r="G8449" s="134" t="s">
        <v>969</v>
      </c>
      <c r="H8449" s="134" t="s">
        <v>1023</v>
      </c>
      <c r="I8449" s="134" t="s">
        <v>1</v>
      </c>
      <c r="J8449" s="135">
        <v>766011.7200000002</v>
      </c>
      <c r="K8449" s="135">
        <v>321826.06999999977</v>
      </c>
      <c r="L8449" s="135">
        <v>153583.20000000001</v>
      </c>
      <c r="M8449" s="150" t="str">
        <f t="shared" si="263"/>
        <v>201710</v>
      </c>
    </row>
    <row r="8450" spans="1:13" x14ac:dyDescent="0.25">
      <c r="A8450" s="35" t="str">
        <f>VLOOKUP(B8450,ResCat!$A$2:$B$269,2,FALSE)</f>
        <v>XXX</v>
      </c>
      <c r="B8450" s="68" t="str">
        <f>IF(ISNA(VLOOKUP(C8450,COA!$A$2:$B$340,2,FALSE)),"XXX",VLOOKUP(C8450,COA!$A$2:$B$340,2,FALSE))</f>
        <v>L45</v>
      </c>
      <c r="C8450" s="149" t="str">
        <f t="shared" si="264"/>
        <v>0025-1002-0058</v>
      </c>
      <c r="D8450" s="134" t="s">
        <v>471</v>
      </c>
      <c r="E8450" s="134" t="s">
        <v>453</v>
      </c>
      <c r="F8450" s="134" t="s">
        <v>472</v>
      </c>
      <c r="G8450" s="134" t="s">
        <v>961</v>
      </c>
      <c r="H8450" s="134" t="s">
        <v>1023</v>
      </c>
      <c r="I8450" s="134" t="s">
        <v>3</v>
      </c>
      <c r="J8450" s="135">
        <v>263649.65999999968</v>
      </c>
      <c r="K8450" s="135">
        <v>84963.830000000089</v>
      </c>
      <c r="L8450" s="135">
        <v>44225.990000000049</v>
      </c>
      <c r="M8450" s="150" t="str">
        <f t="shared" si="263"/>
        <v>201711</v>
      </c>
    </row>
    <row r="8451" spans="1:13" x14ac:dyDescent="0.25">
      <c r="A8451" s="35" t="str">
        <f>VLOOKUP(B8451,ResCat!$A$2:$B$269,2,FALSE)</f>
        <v>XXX</v>
      </c>
      <c r="B8451" s="68" t="str">
        <f>IF(ISNA(VLOOKUP(C8451,COA!$A$2:$B$340,2,FALSE)),"XXX",VLOOKUP(C8451,COA!$A$2:$B$340,2,FALSE))</f>
        <v>L45</v>
      </c>
      <c r="C8451" s="149" t="str">
        <f t="shared" si="264"/>
        <v>0025-1002-0058</v>
      </c>
      <c r="D8451" s="134" t="s">
        <v>471</v>
      </c>
      <c r="E8451" s="134" t="s">
        <v>453</v>
      </c>
      <c r="F8451" s="134" t="s">
        <v>472</v>
      </c>
      <c r="G8451" s="134" t="s">
        <v>961</v>
      </c>
      <c r="H8451" s="134" t="s">
        <v>1023</v>
      </c>
      <c r="I8451" s="134" t="s">
        <v>0</v>
      </c>
      <c r="J8451" s="135">
        <v>1818168.1799999992</v>
      </c>
      <c r="K8451" s="135">
        <v>620092.99999999977</v>
      </c>
      <c r="L8451" s="135">
        <v>577467.8000000004</v>
      </c>
      <c r="M8451" s="150" t="str">
        <f t="shared" si="263"/>
        <v>201711</v>
      </c>
    </row>
    <row r="8452" spans="1:13" x14ac:dyDescent="0.25">
      <c r="A8452" s="35" t="str">
        <f>VLOOKUP(B8452,ResCat!$A$2:$B$269,2,FALSE)</f>
        <v>XXX</v>
      </c>
      <c r="B8452" s="68" t="str">
        <f>IF(ISNA(VLOOKUP(C8452,COA!$A$2:$B$340,2,FALSE)),"XXX",VLOOKUP(C8452,COA!$A$2:$B$340,2,FALSE))</f>
        <v>L45</v>
      </c>
      <c r="C8452" s="149" t="str">
        <f t="shared" si="264"/>
        <v>0025-1002-0058</v>
      </c>
      <c r="D8452" s="134" t="s">
        <v>471</v>
      </c>
      <c r="E8452" s="134" t="s">
        <v>453</v>
      </c>
      <c r="F8452" s="134" t="s">
        <v>472</v>
      </c>
      <c r="G8452" s="134" t="s">
        <v>961</v>
      </c>
      <c r="H8452" s="134" t="s">
        <v>1023</v>
      </c>
      <c r="I8452" s="134" t="s">
        <v>336</v>
      </c>
      <c r="J8452" s="135">
        <v>28752.81</v>
      </c>
      <c r="K8452" s="135">
        <v>2897.650000000001</v>
      </c>
      <c r="L8452" s="135">
        <v>1523</v>
      </c>
      <c r="M8452" s="150" t="str">
        <f t="shared" ref="M8452:M8515" si="265">IF(G8452&lt;$M$1,$M$1,G8452)</f>
        <v>201711</v>
      </c>
    </row>
    <row r="8453" spans="1:13" x14ac:dyDescent="0.25">
      <c r="A8453" s="35" t="str">
        <f>VLOOKUP(B8453,ResCat!$A$2:$B$269,2,FALSE)</f>
        <v>XXX</v>
      </c>
      <c r="B8453" s="68" t="str">
        <f>IF(ISNA(VLOOKUP(C8453,COA!$A$2:$B$340,2,FALSE)),"XXX",VLOOKUP(C8453,COA!$A$2:$B$340,2,FALSE))</f>
        <v>L45</v>
      </c>
      <c r="C8453" s="149" t="str">
        <f t="shared" ref="C8453:C8516" si="266">D8453&amp;"-"&amp;E8453&amp;"-"&amp;F8453</f>
        <v>0025-1002-0058</v>
      </c>
      <c r="D8453" s="134" t="s">
        <v>471</v>
      </c>
      <c r="E8453" s="134" t="s">
        <v>453</v>
      </c>
      <c r="F8453" s="134" t="s">
        <v>472</v>
      </c>
      <c r="G8453" s="134" t="s">
        <v>961</v>
      </c>
      <c r="H8453" s="134" t="s">
        <v>1023</v>
      </c>
      <c r="I8453" s="134" t="s">
        <v>2</v>
      </c>
      <c r="J8453" s="135">
        <v>1006815.3199999998</v>
      </c>
      <c r="K8453" s="135">
        <v>346598.61000000045</v>
      </c>
      <c r="L8453" s="135">
        <v>153725.78999999948</v>
      </c>
      <c r="M8453" s="150" t="str">
        <f t="shared" si="265"/>
        <v>201711</v>
      </c>
    </row>
    <row r="8454" spans="1:13" x14ac:dyDescent="0.25">
      <c r="A8454" s="35" t="str">
        <f>VLOOKUP(B8454,ResCat!$A$2:$B$269,2,FALSE)</f>
        <v>XXX</v>
      </c>
      <c r="B8454" s="68" t="str">
        <f>IF(ISNA(VLOOKUP(C8454,COA!$A$2:$B$340,2,FALSE)),"XXX",VLOOKUP(C8454,COA!$A$2:$B$340,2,FALSE))</f>
        <v>L45</v>
      </c>
      <c r="C8454" s="149" t="str">
        <f t="shared" si="266"/>
        <v>0025-1002-0058</v>
      </c>
      <c r="D8454" s="134" t="s">
        <v>471</v>
      </c>
      <c r="E8454" s="134" t="s">
        <v>453</v>
      </c>
      <c r="F8454" s="134" t="s">
        <v>472</v>
      </c>
      <c r="G8454" s="134" t="s">
        <v>961</v>
      </c>
      <c r="H8454" s="134" t="s">
        <v>1023</v>
      </c>
      <c r="I8454" s="134" t="s">
        <v>1</v>
      </c>
      <c r="J8454" s="135">
        <v>1449301.86</v>
      </c>
      <c r="K8454" s="135">
        <v>530267.05999999936</v>
      </c>
      <c r="L8454" s="135">
        <v>324465.81999999977</v>
      </c>
      <c r="M8454" s="150" t="str">
        <f t="shared" si="265"/>
        <v>201711</v>
      </c>
    </row>
    <row r="8455" spans="1:13" x14ac:dyDescent="0.25">
      <c r="A8455" s="35" t="str">
        <f>VLOOKUP(B8455,ResCat!$A$2:$B$269,2,FALSE)</f>
        <v>XXX</v>
      </c>
      <c r="B8455" s="68" t="str">
        <f>IF(ISNA(VLOOKUP(C8455,COA!$A$2:$B$340,2,FALSE)),"XXX",VLOOKUP(C8455,COA!$A$2:$B$340,2,FALSE))</f>
        <v>L45</v>
      </c>
      <c r="C8455" s="149" t="str">
        <f t="shared" si="266"/>
        <v>0025-1002-0058</v>
      </c>
      <c r="D8455" s="134" t="s">
        <v>471</v>
      </c>
      <c r="E8455" s="134" t="s">
        <v>453</v>
      </c>
      <c r="F8455" s="134" t="s">
        <v>472</v>
      </c>
      <c r="G8455" s="134" t="s">
        <v>970</v>
      </c>
      <c r="H8455" s="134" t="s">
        <v>1023</v>
      </c>
      <c r="I8455" s="134" t="s">
        <v>3</v>
      </c>
      <c r="J8455" s="135">
        <v>957080.16999999667</v>
      </c>
      <c r="K8455" s="135">
        <v>270139.54000000085</v>
      </c>
      <c r="L8455" s="135">
        <v>205660.54000000068</v>
      </c>
      <c r="M8455" s="150" t="str">
        <f t="shared" si="265"/>
        <v>201712</v>
      </c>
    </row>
    <row r="8456" spans="1:13" x14ac:dyDescent="0.25">
      <c r="A8456" s="35" t="str">
        <f>VLOOKUP(B8456,ResCat!$A$2:$B$269,2,FALSE)</f>
        <v>XXX</v>
      </c>
      <c r="B8456" s="68" t="str">
        <f>IF(ISNA(VLOOKUP(C8456,COA!$A$2:$B$340,2,FALSE)),"XXX",VLOOKUP(C8456,COA!$A$2:$B$340,2,FALSE))</f>
        <v>L45</v>
      </c>
      <c r="C8456" s="149" t="str">
        <f t="shared" si="266"/>
        <v>0025-1002-0058</v>
      </c>
      <c r="D8456" s="134" t="s">
        <v>471</v>
      </c>
      <c r="E8456" s="134" t="s">
        <v>453</v>
      </c>
      <c r="F8456" s="134" t="s">
        <v>472</v>
      </c>
      <c r="G8456" s="134" t="s">
        <v>970</v>
      </c>
      <c r="H8456" s="134" t="s">
        <v>1023</v>
      </c>
      <c r="I8456" s="134" t="s">
        <v>0</v>
      </c>
      <c r="J8456" s="135">
        <v>1306867.9400000004</v>
      </c>
      <c r="K8456" s="135">
        <v>388415.87999999995</v>
      </c>
      <c r="L8456" s="135">
        <v>295337.56</v>
      </c>
      <c r="M8456" s="150" t="str">
        <f t="shared" si="265"/>
        <v>201712</v>
      </c>
    </row>
    <row r="8457" spans="1:13" x14ac:dyDescent="0.25">
      <c r="A8457" s="35" t="str">
        <f>VLOOKUP(B8457,ResCat!$A$2:$B$269,2,FALSE)</f>
        <v>XXX</v>
      </c>
      <c r="B8457" s="68" t="str">
        <f>IF(ISNA(VLOOKUP(C8457,COA!$A$2:$B$340,2,FALSE)),"XXX",VLOOKUP(C8457,COA!$A$2:$B$340,2,FALSE))</f>
        <v>L45</v>
      </c>
      <c r="C8457" s="149" t="str">
        <f t="shared" si="266"/>
        <v>0025-1002-0058</v>
      </c>
      <c r="D8457" s="134" t="s">
        <v>471</v>
      </c>
      <c r="E8457" s="134" t="s">
        <v>453</v>
      </c>
      <c r="F8457" s="134" t="s">
        <v>472</v>
      </c>
      <c r="G8457" s="134" t="s">
        <v>970</v>
      </c>
      <c r="H8457" s="134" t="s">
        <v>1023</v>
      </c>
      <c r="I8457" s="134" t="s">
        <v>336</v>
      </c>
      <c r="J8457" s="135">
        <v>70449.41</v>
      </c>
      <c r="K8457" s="135">
        <v>10748.58</v>
      </c>
      <c r="L8457" s="135">
        <v>8823.1500000000015</v>
      </c>
      <c r="M8457" s="150" t="str">
        <f t="shared" si="265"/>
        <v>201712</v>
      </c>
    </row>
    <row r="8458" spans="1:13" x14ac:dyDescent="0.25">
      <c r="A8458" s="35" t="str">
        <f>VLOOKUP(B8458,ResCat!$A$2:$B$269,2,FALSE)</f>
        <v>XXX</v>
      </c>
      <c r="B8458" s="68" t="str">
        <f>IF(ISNA(VLOOKUP(C8458,COA!$A$2:$B$340,2,FALSE)),"XXX",VLOOKUP(C8458,COA!$A$2:$B$340,2,FALSE))</f>
        <v>L45</v>
      </c>
      <c r="C8458" s="149" t="str">
        <f t="shared" si="266"/>
        <v>0025-1002-0058</v>
      </c>
      <c r="D8458" s="134" t="s">
        <v>471</v>
      </c>
      <c r="E8458" s="134" t="s">
        <v>453</v>
      </c>
      <c r="F8458" s="134" t="s">
        <v>472</v>
      </c>
      <c r="G8458" s="134" t="s">
        <v>970</v>
      </c>
      <c r="H8458" s="134" t="s">
        <v>1023</v>
      </c>
      <c r="I8458" s="134" t="s">
        <v>2</v>
      </c>
      <c r="J8458" s="135">
        <v>2831962.6800000044</v>
      </c>
      <c r="K8458" s="135">
        <v>934007.30000003509</v>
      </c>
      <c r="L8458" s="135">
        <v>620173.38000002678</v>
      </c>
      <c r="M8458" s="150" t="str">
        <f t="shared" si="265"/>
        <v>201712</v>
      </c>
    </row>
    <row r="8459" spans="1:13" x14ac:dyDescent="0.25">
      <c r="A8459" s="35" t="str">
        <f>VLOOKUP(B8459,ResCat!$A$2:$B$269,2,FALSE)</f>
        <v>XXX</v>
      </c>
      <c r="B8459" s="68" t="str">
        <f>IF(ISNA(VLOOKUP(C8459,COA!$A$2:$B$340,2,FALSE)),"XXX",VLOOKUP(C8459,COA!$A$2:$B$340,2,FALSE))</f>
        <v>L45</v>
      </c>
      <c r="C8459" s="149" t="str">
        <f t="shared" si="266"/>
        <v>0025-1002-0058</v>
      </c>
      <c r="D8459" s="134" t="s">
        <v>471</v>
      </c>
      <c r="E8459" s="134" t="s">
        <v>453</v>
      </c>
      <c r="F8459" s="134" t="s">
        <v>472</v>
      </c>
      <c r="G8459" s="134" t="s">
        <v>970</v>
      </c>
      <c r="H8459" s="134" t="s">
        <v>1023</v>
      </c>
      <c r="I8459" s="134" t="s">
        <v>1</v>
      </c>
      <c r="J8459" s="135">
        <v>1799198.9899999998</v>
      </c>
      <c r="K8459" s="135">
        <v>694218.6400000006</v>
      </c>
      <c r="L8459" s="135">
        <v>498508.83000000013</v>
      </c>
      <c r="M8459" s="150" t="str">
        <f t="shared" si="265"/>
        <v>201712</v>
      </c>
    </row>
    <row r="8460" spans="1:13" x14ac:dyDescent="0.25">
      <c r="A8460" s="35" t="str">
        <f>VLOOKUP(B8460,ResCat!$A$2:$B$269,2,FALSE)</f>
        <v>XXX</v>
      </c>
      <c r="B8460" s="68" t="str">
        <f>IF(ISNA(VLOOKUP(C8460,COA!$A$2:$B$340,2,FALSE)),"XXX",VLOOKUP(C8460,COA!$A$2:$B$340,2,FALSE))</f>
        <v>L45</v>
      </c>
      <c r="C8460" s="149" t="str">
        <f t="shared" si="266"/>
        <v>0025-1002-0058</v>
      </c>
      <c r="D8460" s="134" t="s">
        <v>471</v>
      </c>
      <c r="E8460" s="134" t="s">
        <v>453</v>
      </c>
      <c r="F8460" s="134" t="s">
        <v>472</v>
      </c>
      <c r="G8460" s="134" t="s">
        <v>1023</v>
      </c>
      <c r="H8460" s="134" t="s">
        <v>1023</v>
      </c>
      <c r="I8460" s="134" t="s">
        <v>3</v>
      </c>
      <c r="J8460" s="135">
        <v>621937.76999999257</v>
      </c>
      <c r="K8460" s="135">
        <v>182597.43000000017</v>
      </c>
      <c r="L8460" s="135">
        <v>159426.17999999979</v>
      </c>
      <c r="M8460" s="150" t="str">
        <f t="shared" si="265"/>
        <v>201801</v>
      </c>
    </row>
    <row r="8461" spans="1:13" x14ac:dyDescent="0.25">
      <c r="A8461" s="35" t="str">
        <f>VLOOKUP(B8461,ResCat!$A$2:$B$269,2,FALSE)</f>
        <v>XXX</v>
      </c>
      <c r="B8461" s="68" t="str">
        <f>IF(ISNA(VLOOKUP(C8461,COA!$A$2:$B$340,2,FALSE)),"XXX",VLOOKUP(C8461,COA!$A$2:$B$340,2,FALSE))</f>
        <v>L45</v>
      </c>
      <c r="C8461" s="149" t="str">
        <f t="shared" si="266"/>
        <v>0025-1002-0058</v>
      </c>
      <c r="D8461" s="134" t="s">
        <v>471</v>
      </c>
      <c r="E8461" s="134" t="s">
        <v>453</v>
      </c>
      <c r="F8461" s="134" t="s">
        <v>472</v>
      </c>
      <c r="G8461" s="134" t="s">
        <v>1023</v>
      </c>
      <c r="H8461" s="134" t="s">
        <v>1023</v>
      </c>
      <c r="I8461" s="134" t="s">
        <v>0</v>
      </c>
      <c r="J8461" s="135">
        <v>33027.67</v>
      </c>
      <c r="K8461" s="135">
        <v>12961.240000000002</v>
      </c>
      <c r="L8461" s="135">
        <v>12633.000000000002</v>
      </c>
      <c r="M8461" s="150" t="str">
        <f t="shared" si="265"/>
        <v>201801</v>
      </c>
    </row>
    <row r="8462" spans="1:13" x14ac:dyDescent="0.25">
      <c r="A8462" s="35" t="str">
        <f>VLOOKUP(B8462,ResCat!$A$2:$B$269,2,FALSE)</f>
        <v>XXX</v>
      </c>
      <c r="B8462" s="68" t="str">
        <f>IF(ISNA(VLOOKUP(C8462,COA!$A$2:$B$340,2,FALSE)),"XXX",VLOOKUP(C8462,COA!$A$2:$B$340,2,FALSE))</f>
        <v>L45</v>
      </c>
      <c r="C8462" s="149" t="str">
        <f t="shared" si="266"/>
        <v>0025-1002-0058</v>
      </c>
      <c r="D8462" s="134" t="s">
        <v>471</v>
      </c>
      <c r="E8462" s="134" t="s">
        <v>453</v>
      </c>
      <c r="F8462" s="134" t="s">
        <v>472</v>
      </c>
      <c r="G8462" s="134" t="s">
        <v>1023</v>
      </c>
      <c r="H8462" s="134" t="s">
        <v>1023</v>
      </c>
      <c r="I8462" s="134" t="s">
        <v>336</v>
      </c>
      <c r="J8462" s="135">
        <v>1698.82</v>
      </c>
      <c r="K8462" s="135">
        <v>975</v>
      </c>
      <c r="L8462" s="135">
        <v>461.22000000000008</v>
      </c>
      <c r="M8462" s="150" t="str">
        <f t="shared" si="265"/>
        <v>201801</v>
      </c>
    </row>
    <row r="8463" spans="1:13" x14ac:dyDescent="0.25">
      <c r="A8463" s="35" t="str">
        <f>VLOOKUP(B8463,ResCat!$A$2:$B$269,2,FALSE)</f>
        <v>XXX</v>
      </c>
      <c r="B8463" s="68" t="str">
        <f>IF(ISNA(VLOOKUP(C8463,COA!$A$2:$B$340,2,FALSE)),"XXX",VLOOKUP(C8463,COA!$A$2:$B$340,2,FALSE))</f>
        <v>L45</v>
      </c>
      <c r="C8463" s="149" t="str">
        <f t="shared" si="266"/>
        <v>0025-1002-0058</v>
      </c>
      <c r="D8463" s="134" t="s">
        <v>471</v>
      </c>
      <c r="E8463" s="134" t="s">
        <v>453</v>
      </c>
      <c r="F8463" s="134" t="s">
        <v>472</v>
      </c>
      <c r="G8463" s="134" t="s">
        <v>1023</v>
      </c>
      <c r="H8463" s="134" t="s">
        <v>1023</v>
      </c>
      <c r="I8463" s="134" t="s">
        <v>2</v>
      </c>
      <c r="J8463" s="135">
        <v>1289835.92</v>
      </c>
      <c r="K8463" s="135">
        <v>543242.45000001485</v>
      </c>
      <c r="L8463" s="135">
        <v>421183.82000000903</v>
      </c>
      <c r="M8463" s="150" t="str">
        <f t="shared" si="265"/>
        <v>201801</v>
      </c>
    </row>
    <row r="8464" spans="1:13" x14ac:dyDescent="0.25">
      <c r="A8464" s="35" t="str">
        <f>VLOOKUP(B8464,ResCat!$A$2:$B$269,2,FALSE)</f>
        <v>XXX</v>
      </c>
      <c r="B8464" s="68" t="str">
        <f>IF(ISNA(VLOOKUP(C8464,COA!$A$2:$B$340,2,FALSE)),"XXX",VLOOKUP(C8464,COA!$A$2:$B$340,2,FALSE))</f>
        <v>L45</v>
      </c>
      <c r="C8464" s="149" t="str">
        <f t="shared" si="266"/>
        <v>0025-1002-0058</v>
      </c>
      <c r="D8464" s="134" t="s">
        <v>471</v>
      </c>
      <c r="E8464" s="134" t="s">
        <v>453</v>
      </c>
      <c r="F8464" s="134" t="s">
        <v>472</v>
      </c>
      <c r="G8464" s="134" t="s">
        <v>1023</v>
      </c>
      <c r="H8464" s="134" t="s">
        <v>1023</v>
      </c>
      <c r="I8464" s="134" t="s">
        <v>1</v>
      </c>
      <c r="J8464" s="135">
        <v>598408.9800000001</v>
      </c>
      <c r="K8464" s="135">
        <v>311391.39</v>
      </c>
      <c r="L8464" s="135">
        <v>268931.80999999988</v>
      </c>
      <c r="M8464" s="150" t="str">
        <f t="shared" si="265"/>
        <v>201801</v>
      </c>
    </row>
    <row r="8465" spans="1:13" x14ac:dyDescent="0.25">
      <c r="A8465" s="35" t="str">
        <f>VLOOKUP(B8465,ResCat!$A$2:$B$269,2,FALSE)</f>
        <v>XXX</v>
      </c>
      <c r="B8465" s="68" t="str">
        <f>IF(ISNA(VLOOKUP(C8465,COA!$A$2:$B$340,2,FALSE)),"XXX",VLOOKUP(C8465,COA!$A$2:$B$340,2,FALSE))</f>
        <v>N45</v>
      </c>
      <c r="C8465" s="149" t="str">
        <f t="shared" si="266"/>
        <v>0025-1003-0058</v>
      </c>
      <c r="D8465" s="134" t="s">
        <v>471</v>
      </c>
      <c r="E8465" s="134" t="s">
        <v>448</v>
      </c>
      <c r="F8465" s="134" t="s">
        <v>472</v>
      </c>
      <c r="G8465" s="134" t="s">
        <v>1036</v>
      </c>
      <c r="H8465" s="134" t="s">
        <v>1023</v>
      </c>
      <c r="I8465" s="134" t="s">
        <v>0</v>
      </c>
      <c r="J8465" s="135">
        <v>699.05</v>
      </c>
      <c r="K8465" s="135">
        <v>72.009999999999991</v>
      </c>
      <c r="L8465" s="135">
        <v>0</v>
      </c>
      <c r="M8465" s="150" t="str">
        <f t="shared" si="265"/>
        <v>201601</v>
      </c>
    </row>
    <row r="8466" spans="1:13" x14ac:dyDescent="0.25">
      <c r="A8466" s="35" t="str">
        <f>VLOOKUP(B8466,ResCat!$A$2:$B$269,2,FALSE)</f>
        <v>XXX</v>
      </c>
      <c r="B8466" s="68" t="str">
        <f>IF(ISNA(VLOOKUP(C8466,COA!$A$2:$B$340,2,FALSE)),"XXX",VLOOKUP(C8466,COA!$A$2:$B$340,2,FALSE))</f>
        <v>N45</v>
      </c>
      <c r="C8466" s="149" t="str">
        <f t="shared" si="266"/>
        <v>0025-1003-0058</v>
      </c>
      <c r="D8466" s="134" t="s">
        <v>471</v>
      </c>
      <c r="E8466" s="134" t="s">
        <v>448</v>
      </c>
      <c r="F8466" s="134" t="s">
        <v>472</v>
      </c>
      <c r="G8466" s="134" t="s">
        <v>309</v>
      </c>
      <c r="H8466" s="134" t="s">
        <v>1023</v>
      </c>
      <c r="I8466" s="134" t="s">
        <v>3</v>
      </c>
      <c r="J8466" s="135">
        <v>12</v>
      </c>
      <c r="K8466" s="135">
        <v>0</v>
      </c>
      <c r="L8466" s="135">
        <v>0</v>
      </c>
      <c r="M8466" s="150" t="str">
        <f t="shared" si="265"/>
        <v>201601</v>
      </c>
    </row>
    <row r="8467" spans="1:13" x14ac:dyDescent="0.25">
      <c r="A8467" s="35" t="str">
        <f>VLOOKUP(B8467,ResCat!$A$2:$B$269,2,FALSE)</f>
        <v>XXX</v>
      </c>
      <c r="B8467" s="68" t="str">
        <f>IF(ISNA(VLOOKUP(C8467,COA!$A$2:$B$340,2,FALSE)),"XXX",VLOOKUP(C8467,COA!$A$2:$B$340,2,FALSE))</f>
        <v>N45</v>
      </c>
      <c r="C8467" s="149" t="str">
        <f t="shared" si="266"/>
        <v>0025-1003-0058</v>
      </c>
      <c r="D8467" s="134" t="s">
        <v>471</v>
      </c>
      <c r="E8467" s="134" t="s">
        <v>448</v>
      </c>
      <c r="F8467" s="134" t="s">
        <v>472</v>
      </c>
      <c r="G8467" s="134" t="s">
        <v>309</v>
      </c>
      <c r="H8467" s="134" t="s">
        <v>1023</v>
      </c>
      <c r="I8467" s="134" t="s">
        <v>0</v>
      </c>
      <c r="J8467" s="135">
        <v>86948.27</v>
      </c>
      <c r="K8467" s="135">
        <v>26688</v>
      </c>
      <c r="L8467" s="135">
        <v>26688</v>
      </c>
      <c r="M8467" s="150" t="str">
        <f t="shared" si="265"/>
        <v>201601</v>
      </c>
    </row>
    <row r="8468" spans="1:13" x14ac:dyDescent="0.25">
      <c r="A8468" s="35" t="str">
        <f>VLOOKUP(B8468,ResCat!$A$2:$B$269,2,FALSE)</f>
        <v>XXX</v>
      </c>
      <c r="B8468" s="68" t="str">
        <f>IF(ISNA(VLOOKUP(C8468,COA!$A$2:$B$340,2,FALSE)),"XXX",VLOOKUP(C8468,COA!$A$2:$B$340,2,FALSE))</f>
        <v>N45</v>
      </c>
      <c r="C8468" s="149" t="str">
        <f t="shared" si="266"/>
        <v>0025-1003-0058</v>
      </c>
      <c r="D8468" s="134" t="s">
        <v>471</v>
      </c>
      <c r="E8468" s="134" t="s">
        <v>448</v>
      </c>
      <c r="F8468" s="134" t="s">
        <v>472</v>
      </c>
      <c r="G8468" s="134" t="s">
        <v>309</v>
      </c>
      <c r="H8468" s="134" t="s">
        <v>1023</v>
      </c>
      <c r="I8468" s="134" t="s">
        <v>2</v>
      </c>
      <c r="J8468" s="135">
        <v>84.62</v>
      </c>
      <c r="K8468" s="135">
        <v>49.46</v>
      </c>
      <c r="L8468" s="135">
        <v>0</v>
      </c>
      <c r="M8468" s="150" t="str">
        <f t="shared" si="265"/>
        <v>201601</v>
      </c>
    </row>
    <row r="8469" spans="1:13" x14ac:dyDescent="0.25">
      <c r="A8469" s="35" t="str">
        <f>VLOOKUP(B8469,ResCat!$A$2:$B$269,2,FALSE)</f>
        <v>XXX</v>
      </c>
      <c r="B8469" s="68" t="str">
        <f>IF(ISNA(VLOOKUP(C8469,COA!$A$2:$B$340,2,FALSE)),"XXX",VLOOKUP(C8469,COA!$A$2:$B$340,2,FALSE))</f>
        <v>N45</v>
      </c>
      <c r="C8469" s="149" t="str">
        <f t="shared" si="266"/>
        <v>0025-1003-0058</v>
      </c>
      <c r="D8469" s="134" t="s">
        <v>471</v>
      </c>
      <c r="E8469" s="134" t="s">
        <v>448</v>
      </c>
      <c r="F8469" s="134" t="s">
        <v>472</v>
      </c>
      <c r="G8469" s="134" t="s">
        <v>309</v>
      </c>
      <c r="H8469" s="134" t="s">
        <v>1023</v>
      </c>
      <c r="I8469" s="134" t="s">
        <v>1</v>
      </c>
      <c r="J8469" s="135">
        <v>133.84</v>
      </c>
      <c r="K8469" s="135">
        <v>0</v>
      </c>
      <c r="L8469" s="135">
        <v>0</v>
      </c>
      <c r="M8469" s="150" t="str">
        <f t="shared" si="265"/>
        <v>201601</v>
      </c>
    </row>
    <row r="8470" spans="1:13" x14ac:dyDescent="0.25">
      <c r="A8470" s="35" t="str">
        <f>VLOOKUP(B8470,ResCat!$A$2:$B$269,2,FALSE)</f>
        <v>XXX</v>
      </c>
      <c r="B8470" s="68" t="str">
        <f>IF(ISNA(VLOOKUP(C8470,COA!$A$2:$B$340,2,FALSE)),"XXX",VLOOKUP(C8470,COA!$A$2:$B$340,2,FALSE))</f>
        <v>N45</v>
      </c>
      <c r="C8470" s="149" t="str">
        <f t="shared" si="266"/>
        <v>0025-1003-0058</v>
      </c>
      <c r="D8470" s="134" t="s">
        <v>471</v>
      </c>
      <c r="E8470" s="134" t="s">
        <v>448</v>
      </c>
      <c r="F8470" s="134" t="s">
        <v>472</v>
      </c>
      <c r="G8470" s="134" t="s">
        <v>1026</v>
      </c>
      <c r="H8470" s="134" t="s">
        <v>1023</v>
      </c>
      <c r="I8470" s="134" t="s">
        <v>2</v>
      </c>
      <c r="J8470" s="135">
        <v>26.18</v>
      </c>
      <c r="K8470" s="135">
        <v>26.18</v>
      </c>
      <c r="L8470" s="135">
        <v>26.18</v>
      </c>
      <c r="M8470" s="150" t="str">
        <f t="shared" si="265"/>
        <v>201601</v>
      </c>
    </row>
    <row r="8471" spans="1:13" x14ac:dyDescent="0.25">
      <c r="A8471" s="35" t="str">
        <f>VLOOKUP(B8471,ResCat!$A$2:$B$269,2,FALSE)</f>
        <v>XXX</v>
      </c>
      <c r="B8471" s="68" t="str">
        <f>IF(ISNA(VLOOKUP(C8471,COA!$A$2:$B$340,2,FALSE)),"XXX",VLOOKUP(C8471,COA!$A$2:$B$340,2,FALSE))</f>
        <v>N45</v>
      </c>
      <c r="C8471" s="149" t="str">
        <f t="shared" si="266"/>
        <v>0025-1003-0058</v>
      </c>
      <c r="D8471" s="134" t="s">
        <v>471</v>
      </c>
      <c r="E8471" s="134" t="s">
        <v>448</v>
      </c>
      <c r="F8471" s="134" t="s">
        <v>472</v>
      </c>
      <c r="G8471" s="134" t="s">
        <v>1026</v>
      </c>
      <c r="H8471" s="134" t="s">
        <v>1023</v>
      </c>
      <c r="I8471" s="134" t="s">
        <v>1</v>
      </c>
      <c r="J8471" s="135">
        <v>178.25</v>
      </c>
      <c r="K8471" s="135">
        <v>0</v>
      </c>
      <c r="L8471" s="135">
        <v>0</v>
      </c>
      <c r="M8471" s="150" t="str">
        <f t="shared" si="265"/>
        <v>201601</v>
      </c>
    </row>
    <row r="8472" spans="1:13" x14ac:dyDescent="0.25">
      <c r="A8472" s="35" t="str">
        <f>VLOOKUP(B8472,ResCat!$A$2:$B$269,2,FALSE)</f>
        <v>XXX</v>
      </c>
      <c r="B8472" s="68" t="str">
        <f>IF(ISNA(VLOOKUP(C8472,COA!$A$2:$B$340,2,FALSE)),"XXX",VLOOKUP(C8472,COA!$A$2:$B$340,2,FALSE))</f>
        <v>N45</v>
      </c>
      <c r="C8472" s="149" t="str">
        <f t="shared" si="266"/>
        <v>0025-1003-0058</v>
      </c>
      <c r="D8472" s="134" t="s">
        <v>471</v>
      </c>
      <c r="E8472" s="134" t="s">
        <v>448</v>
      </c>
      <c r="F8472" s="134" t="s">
        <v>472</v>
      </c>
      <c r="G8472" s="134" t="s">
        <v>362</v>
      </c>
      <c r="H8472" s="134" t="s">
        <v>1023</v>
      </c>
      <c r="I8472" s="134" t="s">
        <v>3</v>
      </c>
      <c r="J8472" s="135">
        <v>-227</v>
      </c>
      <c r="K8472" s="135">
        <v>-39.369999999999997</v>
      </c>
      <c r="L8472" s="135">
        <v>-35.44</v>
      </c>
      <c r="M8472" s="150" t="str">
        <f t="shared" si="265"/>
        <v>201601</v>
      </c>
    </row>
    <row r="8473" spans="1:13" x14ac:dyDescent="0.25">
      <c r="A8473" s="35" t="str">
        <f>VLOOKUP(B8473,ResCat!$A$2:$B$269,2,FALSE)</f>
        <v>XXX</v>
      </c>
      <c r="B8473" s="68" t="str">
        <f>IF(ISNA(VLOOKUP(C8473,COA!$A$2:$B$340,2,FALSE)),"XXX",VLOOKUP(C8473,COA!$A$2:$B$340,2,FALSE))</f>
        <v>N45</v>
      </c>
      <c r="C8473" s="149" t="str">
        <f t="shared" si="266"/>
        <v>0025-1003-0058</v>
      </c>
      <c r="D8473" s="134" t="s">
        <v>471</v>
      </c>
      <c r="E8473" s="134" t="s">
        <v>448</v>
      </c>
      <c r="F8473" s="134" t="s">
        <v>472</v>
      </c>
      <c r="G8473" s="134" t="s">
        <v>362</v>
      </c>
      <c r="H8473" s="134" t="s">
        <v>1023</v>
      </c>
      <c r="I8473" s="134" t="s">
        <v>2</v>
      </c>
      <c r="J8473" s="135">
        <v>307.95999999999998</v>
      </c>
      <c r="K8473" s="135">
        <v>307.95999999999998</v>
      </c>
      <c r="L8473" s="135">
        <v>236</v>
      </c>
      <c r="M8473" s="150" t="str">
        <f t="shared" si="265"/>
        <v>201601</v>
      </c>
    </row>
    <row r="8474" spans="1:13" x14ac:dyDescent="0.25">
      <c r="A8474" s="35" t="str">
        <f>VLOOKUP(B8474,ResCat!$A$2:$B$269,2,FALSE)</f>
        <v>XXX</v>
      </c>
      <c r="B8474" s="68" t="str">
        <f>IF(ISNA(VLOOKUP(C8474,COA!$A$2:$B$340,2,FALSE)),"XXX",VLOOKUP(C8474,COA!$A$2:$B$340,2,FALSE))</f>
        <v>N45</v>
      </c>
      <c r="C8474" s="149" t="str">
        <f t="shared" si="266"/>
        <v>0025-1003-0058</v>
      </c>
      <c r="D8474" s="134" t="s">
        <v>471</v>
      </c>
      <c r="E8474" s="134" t="s">
        <v>448</v>
      </c>
      <c r="F8474" s="134" t="s">
        <v>472</v>
      </c>
      <c r="G8474" s="134" t="s">
        <v>1027</v>
      </c>
      <c r="H8474" s="134" t="s">
        <v>1023</v>
      </c>
      <c r="I8474" s="134" t="s">
        <v>2</v>
      </c>
      <c r="J8474" s="135">
        <v>4950</v>
      </c>
      <c r="K8474" s="135">
        <v>55.75</v>
      </c>
      <c r="L8474" s="135">
        <v>85.259999999999991</v>
      </c>
      <c r="M8474" s="150" t="str">
        <f t="shared" si="265"/>
        <v>201601</v>
      </c>
    </row>
    <row r="8475" spans="1:13" x14ac:dyDescent="0.25">
      <c r="A8475" s="35" t="str">
        <f>VLOOKUP(B8475,ResCat!$A$2:$B$269,2,FALSE)</f>
        <v>XXX</v>
      </c>
      <c r="B8475" s="68" t="str">
        <f>IF(ISNA(VLOOKUP(C8475,COA!$A$2:$B$340,2,FALSE)),"XXX",VLOOKUP(C8475,COA!$A$2:$B$340,2,FALSE))</f>
        <v>N45</v>
      </c>
      <c r="C8475" s="149" t="str">
        <f t="shared" si="266"/>
        <v>0025-1003-0058</v>
      </c>
      <c r="D8475" s="134" t="s">
        <v>471</v>
      </c>
      <c r="E8475" s="134" t="s">
        <v>448</v>
      </c>
      <c r="F8475" s="134" t="s">
        <v>472</v>
      </c>
      <c r="G8475" s="134" t="s">
        <v>1028</v>
      </c>
      <c r="H8475" s="134" t="s">
        <v>1023</v>
      </c>
      <c r="I8475" s="134" t="s">
        <v>0</v>
      </c>
      <c r="J8475" s="135">
        <v>47210.899999999994</v>
      </c>
      <c r="K8475" s="135">
        <v>39233.620000000003</v>
      </c>
      <c r="L8475" s="135">
        <v>39233.620000000003</v>
      </c>
      <c r="M8475" s="150" t="str">
        <f t="shared" si="265"/>
        <v>201601</v>
      </c>
    </row>
    <row r="8476" spans="1:13" x14ac:dyDescent="0.25">
      <c r="A8476" s="35" t="str">
        <f>VLOOKUP(B8476,ResCat!$A$2:$B$269,2,FALSE)</f>
        <v>XXX</v>
      </c>
      <c r="B8476" s="68" t="str">
        <f>IF(ISNA(VLOOKUP(C8476,COA!$A$2:$B$340,2,FALSE)),"XXX",VLOOKUP(C8476,COA!$A$2:$B$340,2,FALSE))</f>
        <v>N45</v>
      </c>
      <c r="C8476" s="149" t="str">
        <f t="shared" si="266"/>
        <v>0025-1003-0058</v>
      </c>
      <c r="D8476" s="134" t="s">
        <v>471</v>
      </c>
      <c r="E8476" s="134" t="s">
        <v>448</v>
      </c>
      <c r="F8476" s="134" t="s">
        <v>472</v>
      </c>
      <c r="G8476" s="134" t="s">
        <v>1028</v>
      </c>
      <c r="H8476" s="134" t="s">
        <v>1023</v>
      </c>
      <c r="I8476" s="134" t="s">
        <v>2</v>
      </c>
      <c r="J8476" s="135">
        <v>17.690000000000001</v>
      </c>
      <c r="K8476" s="135">
        <v>17.690000000000001</v>
      </c>
      <c r="L8476" s="135">
        <v>0</v>
      </c>
      <c r="M8476" s="150" t="str">
        <f t="shared" si="265"/>
        <v>201601</v>
      </c>
    </row>
    <row r="8477" spans="1:13" x14ac:dyDescent="0.25">
      <c r="A8477" s="35" t="str">
        <f>VLOOKUP(B8477,ResCat!$A$2:$B$269,2,FALSE)</f>
        <v>XXX</v>
      </c>
      <c r="B8477" s="68" t="str">
        <f>IF(ISNA(VLOOKUP(C8477,COA!$A$2:$B$340,2,FALSE)),"XXX",VLOOKUP(C8477,COA!$A$2:$B$340,2,FALSE))</f>
        <v>N45</v>
      </c>
      <c r="C8477" s="149" t="str">
        <f t="shared" si="266"/>
        <v>0025-1003-0058</v>
      </c>
      <c r="D8477" s="134" t="s">
        <v>471</v>
      </c>
      <c r="E8477" s="134" t="s">
        <v>448</v>
      </c>
      <c r="F8477" s="134" t="s">
        <v>472</v>
      </c>
      <c r="G8477" s="134" t="s">
        <v>1028</v>
      </c>
      <c r="H8477" s="134" t="s">
        <v>1023</v>
      </c>
      <c r="I8477" s="134" t="s">
        <v>1</v>
      </c>
      <c r="J8477" s="135">
        <v>10447</v>
      </c>
      <c r="K8477" s="135">
        <v>3300.9100000000003</v>
      </c>
      <c r="L8477" s="135">
        <v>432.82</v>
      </c>
      <c r="M8477" s="150" t="str">
        <f t="shared" si="265"/>
        <v>201601</v>
      </c>
    </row>
    <row r="8478" spans="1:13" x14ac:dyDescent="0.25">
      <c r="A8478" s="35" t="str">
        <f>VLOOKUP(B8478,ResCat!$A$2:$B$269,2,FALSE)</f>
        <v>XXX</v>
      </c>
      <c r="B8478" s="68" t="str">
        <f>IF(ISNA(VLOOKUP(C8478,COA!$A$2:$B$340,2,FALSE)),"XXX",VLOOKUP(C8478,COA!$A$2:$B$340,2,FALSE))</f>
        <v>N45</v>
      </c>
      <c r="C8478" s="149" t="str">
        <f t="shared" si="266"/>
        <v>0025-1003-0058</v>
      </c>
      <c r="D8478" s="134" t="s">
        <v>471</v>
      </c>
      <c r="E8478" s="134" t="s">
        <v>448</v>
      </c>
      <c r="F8478" s="134" t="s">
        <v>472</v>
      </c>
      <c r="G8478" s="134" t="s">
        <v>363</v>
      </c>
      <c r="H8478" s="134" t="s">
        <v>1023</v>
      </c>
      <c r="I8478" s="134" t="s">
        <v>3</v>
      </c>
      <c r="J8478" s="135">
        <v>-8</v>
      </c>
      <c r="K8478" s="135">
        <v>0</v>
      </c>
      <c r="L8478" s="135">
        <v>0</v>
      </c>
      <c r="M8478" s="150" t="str">
        <f t="shared" si="265"/>
        <v>201601</v>
      </c>
    </row>
    <row r="8479" spans="1:13" x14ac:dyDescent="0.25">
      <c r="A8479" s="35" t="str">
        <f>VLOOKUP(B8479,ResCat!$A$2:$B$269,2,FALSE)</f>
        <v>XXX</v>
      </c>
      <c r="B8479" s="68" t="str">
        <f>IF(ISNA(VLOOKUP(C8479,COA!$A$2:$B$340,2,FALSE)),"XXX",VLOOKUP(C8479,COA!$A$2:$B$340,2,FALSE))</f>
        <v>N45</v>
      </c>
      <c r="C8479" s="149" t="str">
        <f t="shared" si="266"/>
        <v>0025-1003-0058</v>
      </c>
      <c r="D8479" s="134" t="s">
        <v>471</v>
      </c>
      <c r="E8479" s="134" t="s">
        <v>448</v>
      </c>
      <c r="F8479" s="134" t="s">
        <v>472</v>
      </c>
      <c r="G8479" s="134" t="s">
        <v>363</v>
      </c>
      <c r="H8479" s="134" t="s">
        <v>1023</v>
      </c>
      <c r="I8479" s="134" t="s">
        <v>0</v>
      </c>
      <c r="J8479" s="135">
        <v>291752.27</v>
      </c>
      <c r="K8479" s="135">
        <v>162183.68000000002</v>
      </c>
      <c r="L8479" s="135">
        <v>5505.6399999999994</v>
      </c>
      <c r="M8479" s="150" t="str">
        <f t="shared" si="265"/>
        <v>201601</v>
      </c>
    </row>
    <row r="8480" spans="1:13" x14ac:dyDescent="0.25">
      <c r="A8480" s="35" t="str">
        <f>VLOOKUP(B8480,ResCat!$A$2:$B$269,2,FALSE)</f>
        <v>XXX</v>
      </c>
      <c r="B8480" s="68" t="str">
        <f>IF(ISNA(VLOOKUP(C8480,COA!$A$2:$B$340,2,FALSE)),"XXX",VLOOKUP(C8480,COA!$A$2:$B$340,2,FALSE))</f>
        <v>N45</v>
      </c>
      <c r="C8480" s="149" t="str">
        <f t="shared" si="266"/>
        <v>0025-1003-0058</v>
      </c>
      <c r="D8480" s="134" t="s">
        <v>471</v>
      </c>
      <c r="E8480" s="134" t="s">
        <v>448</v>
      </c>
      <c r="F8480" s="134" t="s">
        <v>472</v>
      </c>
      <c r="G8480" s="134" t="s">
        <v>363</v>
      </c>
      <c r="H8480" s="134" t="s">
        <v>1023</v>
      </c>
      <c r="I8480" s="134" t="s">
        <v>2</v>
      </c>
      <c r="J8480" s="135">
        <v>-663.03</v>
      </c>
      <c r="K8480" s="135">
        <v>-229.61</v>
      </c>
      <c r="L8480" s="135">
        <v>-77.25</v>
      </c>
      <c r="M8480" s="150" t="str">
        <f t="shared" si="265"/>
        <v>201601</v>
      </c>
    </row>
    <row r="8481" spans="1:13" x14ac:dyDescent="0.25">
      <c r="A8481" s="35" t="str">
        <f>VLOOKUP(B8481,ResCat!$A$2:$B$269,2,FALSE)</f>
        <v>XXX</v>
      </c>
      <c r="B8481" s="68" t="str">
        <f>IF(ISNA(VLOOKUP(C8481,COA!$A$2:$B$340,2,FALSE)),"XXX",VLOOKUP(C8481,COA!$A$2:$B$340,2,FALSE))</f>
        <v>N45</v>
      </c>
      <c r="C8481" s="149" t="str">
        <f t="shared" si="266"/>
        <v>0025-1003-0058</v>
      </c>
      <c r="D8481" s="134" t="s">
        <v>471</v>
      </c>
      <c r="E8481" s="134" t="s">
        <v>448</v>
      </c>
      <c r="F8481" s="134" t="s">
        <v>472</v>
      </c>
      <c r="G8481" s="134" t="s">
        <v>1029</v>
      </c>
      <c r="H8481" s="134" t="s">
        <v>1023</v>
      </c>
      <c r="I8481" s="134" t="s">
        <v>3</v>
      </c>
      <c r="J8481" s="135">
        <v>-133.72</v>
      </c>
      <c r="K8481" s="135">
        <v>-38.65</v>
      </c>
      <c r="L8481" s="135">
        <v>-19.18</v>
      </c>
      <c r="M8481" s="150" t="str">
        <f t="shared" si="265"/>
        <v>201601</v>
      </c>
    </row>
    <row r="8482" spans="1:13" x14ac:dyDescent="0.25">
      <c r="A8482" s="35" t="str">
        <f>VLOOKUP(B8482,ResCat!$A$2:$B$269,2,FALSE)</f>
        <v>XXX</v>
      </c>
      <c r="B8482" s="68" t="str">
        <f>IF(ISNA(VLOOKUP(C8482,COA!$A$2:$B$340,2,FALSE)),"XXX",VLOOKUP(C8482,COA!$A$2:$B$340,2,FALSE))</f>
        <v>N45</v>
      </c>
      <c r="C8482" s="149" t="str">
        <f t="shared" si="266"/>
        <v>0025-1003-0058</v>
      </c>
      <c r="D8482" s="134" t="s">
        <v>471</v>
      </c>
      <c r="E8482" s="134" t="s">
        <v>448</v>
      </c>
      <c r="F8482" s="134" t="s">
        <v>472</v>
      </c>
      <c r="G8482" s="134" t="s">
        <v>1029</v>
      </c>
      <c r="H8482" s="134" t="s">
        <v>1023</v>
      </c>
      <c r="I8482" s="134" t="s">
        <v>0</v>
      </c>
      <c r="J8482" s="135">
        <v>17655</v>
      </c>
      <c r="K8482" s="135">
        <v>103894.14</v>
      </c>
      <c r="L8482" s="135">
        <v>93616.04</v>
      </c>
      <c r="M8482" s="150" t="str">
        <f t="shared" si="265"/>
        <v>201601</v>
      </c>
    </row>
    <row r="8483" spans="1:13" x14ac:dyDescent="0.25">
      <c r="A8483" s="35" t="str">
        <f>VLOOKUP(B8483,ResCat!$A$2:$B$269,2,FALSE)</f>
        <v>XXX</v>
      </c>
      <c r="B8483" s="68" t="str">
        <f>IF(ISNA(VLOOKUP(C8483,COA!$A$2:$B$340,2,FALSE)),"XXX",VLOOKUP(C8483,COA!$A$2:$B$340,2,FALSE))</f>
        <v>N45</v>
      </c>
      <c r="C8483" s="149" t="str">
        <f t="shared" si="266"/>
        <v>0025-1003-0058</v>
      </c>
      <c r="D8483" s="134" t="s">
        <v>471</v>
      </c>
      <c r="E8483" s="134" t="s">
        <v>448</v>
      </c>
      <c r="F8483" s="134" t="s">
        <v>472</v>
      </c>
      <c r="G8483" s="134" t="s">
        <v>1029</v>
      </c>
      <c r="H8483" s="134" t="s">
        <v>1023</v>
      </c>
      <c r="I8483" s="134" t="s">
        <v>2</v>
      </c>
      <c r="J8483" s="135">
        <v>25939.710000000006</v>
      </c>
      <c r="K8483" s="135">
        <v>28401.490000000005</v>
      </c>
      <c r="L8483" s="135">
        <v>27141.240000000005</v>
      </c>
      <c r="M8483" s="150" t="str">
        <f t="shared" si="265"/>
        <v>201601</v>
      </c>
    </row>
    <row r="8484" spans="1:13" x14ac:dyDescent="0.25">
      <c r="A8484" s="35" t="str">
        <f>VLOOKUP(B8484,ResCat!$A$2:$B$269,2,FALSE)</f>
        <v>XXX</v>
      </c>
      <c r="B8484" s="68" t="str">
        <f>IF(ISNA(VLOOKUP(C8484,COA!$A$2:$B$340,2,FALSE)),"XXX",VLOOKUP(C8484,COA!$A$2:$B$340,2,FALSE))</f>
        <v>N45</v>
      </c>
      <c r="C8484" s="149" t="str">
        <f t="shared" si="266"/>
        <v>0025-1003-0058</v>
      </c>
      <c r="D8484" s="134" t="s">
        <v>471</v>
      </c>
      <c r="E8484" s="134" t="s">
        <v>448</v>
      </c>
      <c r="F8484" s="134" t="s">
        <v>472</v>
      </c>
      <c r="G8484" s="134" t="s">
        <v>1029</v>
      </c>
      <c r="H8484" s="134" t="s">
        <v>1023</v>
      </c>
      <c r="I8484" s="134" t="s">
        <v>1</v>
      </c>
      <c r="J8484" s="135">
        <v>25430.440000000002</v>
      </c>
      <c r="K8484" s="135">
        <v>17937</v>
      </c>
      <c r="L8484" s="135">
        <v>16987</v>
      </c>
      <c r="M8484" s="150" t="str">
        <f t="shared" si="265"/>
        <v>201601</v>
      </c>
    </row>
    <row r="8485" spans="1:13" x14ac:dyDescent="0.25">
      <c r="A8485" s="35" t="str">
        <f>VLOOKUP(B8485,ResCat!$A$2:$B$269,2,FALSE)</f>
        <v>XXX</v>
      </c>
      <c r="B8485" s="68" t="str">
        <f>IF(ISNA(VLOOKUP(C8485,COA!$A$2:$B$340,2,FALSE)),"XXX",VLOOKUP(C8485,COA!$A$2:$B$340,2,FALSE))</f>
        <v>N45</v>
      </c>
      <c r="C8485" s="149" t="str">
        <f t="shared" si="266"/>
        <v>0025-1003-0058</v>
      </c>
      <c r="D8485" s="134" t="s">
        <v>471</v>
      </c>
      <c r="E8485" s="134" t="s">
        <v>448</v>
      </c>
      <c r="F8485" s="134" t="s">
        <v>472</v>
      </c>
      <c r="G8485" s="134" t="s">
        <v>349</v>
      </c>
      <c r="H8485" s="134" t="s">
        <v>1023</v>
      </c>
      <c r="I8485" s="134" t="s">
        <v>3</v>
      </c>
      <c r="J8485" s="135">
        <v>59.099999999999994</v>
      </c>
      <c r="K8485" s="135">
        <v>59.099999999999994</v>
      </c>
      <c r="L8485" s="135">
        <v>0</v>
      </c>
      <c r="M8485" s="150" t="str">
        <f t="shared" si="265"/>
        <v>201601</v>
      </c>
    </row>
    <row r="8486" spans="1:13" x14ac:dyDescent="0.25">
      <c r="A8486" s="35" t="str">
        <f>VLOOKUP(B8486,ResCat!$A$2:$B$269,2,FALSE)</f>
        <v>XXX</v>
      </c>
      <c r="B8486" s="68" t="str">
        <f>IF(ISNA(VLOOKUP(C8486,COA!$A$2:$B$340,2,FALSE)),"XXX",VLOOKUP(C8486,COA!$A$2:$B$340,2,FALSE))</f>
        <v>N45</v>
      </c>
      <c r="C8486" s="149" t="str">
        <f t="shared" si="266"/>
        <v>0025-1003-0058</v>
      </c>
      <c r="D8486" s="134" t="s">
        <v>471</v>
      </c>
      <c r="E8486" s="134" t="s">
        <v>448</v>
      </c>
      <c r="F8486" s="134" t="s">
        <v>472</v>
      </c>
      <c r="G8486" s="134" t="s">
        <v>349</v>
      </c>
      <c r="H8486" s="134" t="s">
        <v>1023</v>
      </c>
      <c r="I8486" s="134" t="s">
        <v>0</v>
      </c>
      <c r="J8486" s="135">
        <v>41195</v>
      </c>
      <c r="K8486" s="135">
        <v>5569.34</v>
      </c>
      <c r="L8486" s="135">
        <v>5569.34</v>
      </c>
      <c r="M8486" s="150" t="str">
        <f t="shared" si="265"/>
        <v>201601</v>
      </c>
    </row>
    <row r="8487" spans="1:13" x14ac:dyDescent="0.25">
      <c r="A8487" s="35" t="str">
        <f>VLOOKUP(B8487,ResCat!$A$2:$B$269,2,FALSE)</f>
        <v>XXX</v>
      </c>
      <c r="B8487" s="68" t="str">
        <f>IF(ISNA(VLOOKUP(C8487,COA!$A$2:$B$340,2,FALSE)),"XXX",VLOOKUP(C8487,COA!$A$2:$B$340,2,FALSE))</f>
        <v>N45</v>
      </c>
      <c r="C8487" s="149" t="str">
        <f t="shared" si="266"/>
        <v>0025-1003-0058</v>
      </c>
      <c r="D8487" s="134" t="s">
        <v>471</v>
      </c>
      <c r="E8487" s="134" t="s">
        <v>448</v>
      </c>
      <c r="F8487" s="134" t="s">
        <v>472</v>
      </c>
      <c r="G8487" s="134" t="s">
        <v>349</v>
      </c>
      <c r="H8487" s="134" t="s">
        <v>1023</v>
      </c>
      <c r="I8487" s="134" t="s">
        <v>2</v>
      </c>
      <c r="J8487" s="135">
        <v>4656.88</v>
      </c>
      <c r="K8487" s="135">
        <v>23347.74</v>
      </c>
      <c r="L8487" s="135">
        <v>24625.719999999998</v>
      </c>
      <c r="M8487" s="150" t="str">
        <f t="shared" si="265"/>
        <v>201601</v>
      </c>
    </row>
    <row r="8488" spans="1:13" x14ac:dyDescent="0.25">
      <c r="A8488" s="35" t="str">
        <f>VLOOKUP(B8488,ResCat!$A$2:$B$269,2,FALSE)</f>
        <v>XXX</v>
      </c>
      <c r="B8488" s="68" t="str">
        <f>IF(ISNA(VLOOKUP(C8488,COA!$A$2:$B$340,2,FALSE)),"XXX",VLOOKUP(C8488,COA!$A$2:$B$340,2,FALSE))</f>
        <v>N45</v>
      </c>
      <c r="C8488" s="149" t="str">
        <f t="shared" si="266"/>
        <v>0025-1003-0058</v>
      </c>
      <c r="D8488" s="134" t="s">
        <v>471</v>
      </c>
      <c r="E8488" s="134" t="s">
        <v>448</v>
      </c>
      <c r="F8488" s="134" t="s">
        <v>472</v>
      </c>
      <c r="G8488" s="134" t="s">
        <v>349</v>
      </c>
      <c r="H8488" s="134" t="s">
        <v>1023</v>
      </c>
      <c r="I8488" s="134" t="s">
        <v>1</v>
      </c>
      <c r="J8488" s="135">
        <v>52189.61</v>
      </c>
      <c r="K8488" s="135">
        <v>31939.579999999994</v>
      </c>
      <c r="L8488" s="135">
        <v>30204.46</v>
      </c>
      <c r="M8488" s="150" t="str">
        <f t="shared" si="265"/>
        <v>201601</v>
      </c>
    </row>
    <row r="8489" spans="1:13" x14ac:dyDescent="0.25">
      <c r="A8489" s="35" t="str">
        <f>VLOOKUP(B8489,ResCat!$A$2:$B$269,2,FALSE)</f>
        <v>XXX</v>
      </c>
      <c r="B8489" s="68" t="str">
        <f>IF(ISNA(VLOOKUP(C8489,COA!$A$2:$B$340,2,FALSE)),"XXX",VLOOKUP(C8489,COA!$A$2:$B$340,2,FALSE))</f>
        <v>N45</v>
      </c>
      <c r="C8489" s="149" t="str">
        <f t="shared" si="266"/>
        <v>0025-1003-0058</v>
      </c>
      <c r="D8489" s="134" t="s">
        <v>471</v>
      </c>
      <c r="E8489" s="134" t="s">
        <v>448</v>
      </c>
      <c r="F8489" s="134" t="s">
        <v>472</v>
      </c>
      <c r="G8489" s="134" t="s">
        <v>350</v>
      </c>
      <c r="H8489" s="134" t="s">
        <v>1023</v>
      </c>
      <c r="I8489" s="134" t="s">
        <v>3</v>
      </c>
      <c r="J8489" s="135">
        <v>-493.78000000000003</v>
      </c>
      <c r="K8489" s="135">
        <v>-493.78000000000003</v>
      </c>
      <c r="L8489" s="135">
        <v>-31.829999999999984</v>
      </c>
      <c r="M8489" s="150" t="str">
        <f t="shared" si="265"/>
        <v>201601</v>
      </c>
    </row>
    <row r="8490" spans="1:13" x14ac:dyDescent="0.25">
      <c r="A8490" s="35" t="str">
        <f>VLOOKUP(B8490,ResCat!$A$2:$B$269,2,FALSE)</f>
        <v>XXX</v>
      </c>
      <c r="B8490" s="68" t="str">
        <f>IF(ISNA(VLOOKUP(C8490,COA!$A$2:$B$340,2,FALSE)),"XXX",VLOOKUP(C8490,COA!$A$2:$B$340,2,FALSE))</f>
        <v>N45</v>
      </c>
      <c r="C8490" s="149" t="str">
        <f t="shared" si="266"/>
        <v>0025-1003-0058</v>
      </c>
      <c r="D8490" s="134" t="s">
        <v>471</v>
      </c>
      <c r="E8490" s="134" t="s">
        <v>448</v>
      </c>
      <c r="F8490" s="134" t="s">
        <v>472</v>
      </c>
      <c r="G8490" s="134" t="s">
        <v>350</v>
      </c>
      <c r="H8490" s="134" t="s">
        <v>1023</v>
      </c>
      <c r="I8490" s="134" t="s">
        <v>0</v>
      </c>
      <c r="J8490" s="135">
        <v>419701.53</v>
      </c>
      <c r="K8490" s="135">
        <v>92951.040000000008</v>
      </c>
      <c r="L8490" s="135">
        <v>55514.81</v>
      </c>
      <c r="M8490" s="150" t="str">
        <f t="shared" si="265"/>
        <v>201601</v>
      </c>
    </row>
    <row r="8491" spans="1:13" x14ac:dyDescent="0.25">
      <c r="A8491" s="35" t="str">
        <f>VLOOKUP(B8491,ResCat!$A$2:$B$269,2,FALSE)</f>
        <v>XXX</v>
      </c>
      <c r="B8491" s="68" t="str">
        <f>IF(ISNA(VLOOKUP(C8491,COA!$A$2:$B$340,2,FALSE)),"XXX",VLOOKUP(C8491,COA!$A$2:$B$340,2,FALSE))</f>
        <v>N45</v>
      </c>
      <c r="C8491" s="149" t="str">
        <f t="shared" si="266"/>
        <v>0025-1003-0058</v>
      </c>
      <c r="D8491" s="134" t="s">
        <v>471</v>
      </c>
      <c r="E8491" s="134" t="s">
        <v>448</v>
      </c>
      <c r="F8491" s="134" t="s">
        <v>472</v>
      </c>
      <c r="G8491" s="134" t="s">
        <v>350</v>
      </c>
      <c r="H8491" s="134" t="s">
        <v>1023</v>
      </c>
      <c r="I8491" s="134" t="s">
        <v>2</v>
      </c>
      <c r="J8491" s="135">
        <v>16261.57</v>
      </c>
      <c r="K8491" s="135">
        <v>9367.2199999999993</v>
      </c>
      <c r="L8491" s="135">
        <v>5647.0000000000009</v>
      </c>
      <c r="M8491" s="150" t="str">
        <f t="shared" si="265"/>
        <v>201601</v>
      </c>
    </row>
    <row r="8492" spans="1:13" x14ac:dyDescent="0.25">
      <c r="A8492" s="35" t="str">
        <f>VLOOKUP(B8492,ResCat!$A$2:$B$269,2,FALSE)</f>
        <v>XXX</v>
      </c>
      <c r="B8492" s="68" t="str">
        <f>IF(ISNA(VLOOKUP(C8492,COA!$A$2:$B$340,2,FALSE)),"XXX",VLOOKUP(C8492,COA!$A$2:$B$340,2,FALSE))</f>
        <v>N45</v>
      </c>
      <c r="C8492" s="149" t="str">
        <f t="shared" si="266"/>
        <v>0025-1003-0058</v>
      </c>
      <c r="D8492" s="134" t="s">
        <v>471</v>
      </c>
      <c r="E8492" s="134" t="s">
        <v>448</v>
      </c>
      <c r="F8492" s="134" t="s">
        <v>472</v>
      </c>
      <c r="G8492" s="134" t="s">
        <v>350</v>
      </c>
      <c r="H8492" s="134" t="s">
        <v>1023</v>
      </c>
      <c r="I8492" s="134" t="s">
        <v>1</v>
      </c>
      <c r="J8492" s="135">
        <v>22738.61</v>
      </c>
      <c r="K8492" s="135">
        <v>1440.35</v>
      </c>
      <c r="L8492" s="135">
        <v>1323.16</v>
      </c>
      <c r="M8492" s="150" t="str">
        <f t="shared" si="265"/>
        <v>201601</v>
      </c>
    </row>
    <row r="8493" spans="1:13" x14ac:dyDescent="0.25">
      <c r="A8493" s="35" t="str">
        <f>VLOOKUP(B8493,ResCat!$A$2:$B$269,2,FALSE)</f>
        <v>XXX</v>
      </c>
      <c r="B8493" s="68" t="str">
        <f>IF(ISNA(VLOOKUP(C8493,COA!$A$2:$B$340,2,FALSE)),"XXX",VLOOKUP(C8493,COA!$A$2:$B$340,2,FALSE))</f>
        <v>N45</v>
      </c>
      <c r="C8493" s="149" t="str">
        <f t="shared" si="266"/>
        <v>0025-1003-0058</v>
      </c>
      <c r="D8493" s="134" t="s">
        <v>471</v>
      </c>
      <c r="E8493" s="134" t="s">
        <v>448</v>
      </c>
      <c r="F8493" s="134" t="s">
        <v>472</v>
      </c>
      <c r="G8493" s="134" t="s">
        <v>359</v>
      </c>
      <c r="H8493" s="134" t="s">
        <v>1023</v>
      </c>
      <c r="I8493" s="134" t="s">
        <v>3</v>
      </c>
      <c r="J8493" s="135">
        <v>366.63000000000005</v>
      </c>
      <c r="K8493" s="135">
        <v>-160.56</v>
      </c>
      <c r="L8493" s="135">
        <v>-105.80000000000001</v>
      </c>
      <c r="M8493" s="150" t="str">
        <f t="shared" si="265"/>
        <v>201601</v>
      </c>
    </row>
    <row r="8494" spans="1:13" x14ac:dyDescent="0.25">
      <c r="A8494" s="35" t="str">
        <f>VLOOKUP(B8494,ResCat!$A$2:$B$269,2,FALSE)</f>
        <v>XXX</v>
      </c>
      <c r="B8494" s="68" t="str">
        <f>IF(ISNA(VLOOKUP(C8494,COA!$A$2:$B$340,2,FALSE)),"XXX",VLOOKUP(C8494,COA!$A$2:$B$340,2,FALSE))</f>
        <v>N45</v>
      </c>
      <c r="C8494" s="149" t="str">
        <f t="shared" si="266"/>
        <v>0025-1003-0058</v>
      </c>
      <c r="D8494" s="134" t="s">
        <v>471</v>
      </c>
      <c r="E8494" s="134" t="s">
        <v>448</v>
      </c>
      <c r="F8494" s="134" t="s">
        <v>472</v>
      </c>
      <c r="G8494" s="134" t="s">
        <v>359</v>
      </c>
      <c r="H8494" s="134" t="s">
        <v>1023</v>
      </c>
      <c r="I8494" s="134" t="s">
        <v>0</v>
      </c>
      <c r="J8494" s="135">
        <v>-2325.1400000000003</v>
      </c>
      <c r="K8494" s="135">
        <v>-6112.26</v>
      </c>
      <c r="L8494" s="135">
        <v>-6629.76</v>
      </c>
      <c r="M8494" s="150" t="str">
        <f t="shared" si="265"/>
        <v>201601</v>
      </c>
    </row>
    <row r="8495" spans="1:13" x14ac:dyDescent="0.25">
      <c r="A8495" s="35" t="str">
        <f>VLOOKUP(B8495,ResCat!$A$2:$B$269,2,FALSE)</f>
        <v>XXX</v>
      </c>
      <c r="B8495" s="68" t="str">
        <f>IF(ISNA(VLOOKUP(C8495,COA!$A$2:$B$340,2,FALSE)),"XXX",VLOOKUP(C8495,COA!$A$2:$B$340,2,FALSE))</f>
        <v>N45</v>
      </c>
      <c r="C8495" s="149" t="str">
        <f t="shared" si="266"/>
        <v>0025-1003-0058</v>
      </c>
      <c r="D8495" s="134" t="s">
        <v>471</v>
      </c>
      <c r="E8495" s="134" t="s">
        <v>448</v>
      </c>
      <c r="F8495" s="134" t="s">
        <v>472</v>
      </c>
      <c r="G8495" s="134" t="s">
        <v>359</v>
      </c>
      <c r="H8495" s="134" t="s">
        <v>1023</v>
      </c>
      <c r="I8495" s="134" t="s">
        <v>2</v>
      </c>
      <c r="J8495" s="135">
        <v>1542.63</v>
      </c>
      <c r="K8495" s="135">
        <v>787.93999999999983</v>
      </c>
      <c r="L8495" s="135">
        <v>629.17999999999995</v>
      </c>
      <c r="M8495" s="150" t="str">
        <f t="shared" si="265"/>
        <v>201601</v>
      </c>
    </row>
    <row r="8496" spans="1:13" x14ac:dyDescent="0.25">
      <c r="A8496" s="35" t="str">
        <f>VLOOKUP(B8496,ResCat!$A$2:$B$269,2,FALSE)</f>
        <v>XXX</v>
      </c>
      <c r="B8496" s="68" t="str">
        <f>IF(ISNA(VLOOKUP(C8496,COA!$A$2:$B$340,2,FALSE)),"XXX",VLOOKUP(C8496,COA!$A$2:$B$340,2,FALSE))</f>
        <v>N45</v>
      </c>
      <c r="C8496" s="149" t="str">
        <f t="shared" si="266"/>
        <v>0025-1003-0058</v>
      </c>
      <c r="D8496" s="134" t="s">
        <v>471</v>
      </c>
      <c r="E8496" s="134" t="s">
        <v>448</v>
      </c>
      <c r="F8496" s="134" t="s">
        <v>472</v>
      </c>
      <c r="G8496" s="134" t="s">
        <v>359</v>
      </c>
      <c r="H8496" s="134" t="s">
        <v>1023</v>
      </c>
      <c r="I8496" s="134" t="s">
        <v>1</v>
      </c>
      <c r="J8496" s="135">
        <v>2109.3800000000033</v>
      </c>
      <c r="K8496" s="135">
        <v>117.96000000001526</v>
      </c>
      <c r="L8496" s="135">
        <v>-268.63999999999822</v>
      </c>
      <c r="M8496" s="150" t="str">
        <f t="shared" si="265"/>
        <v>201601</v>
      </c>
    </row>
    <row r="8497" spans="1:13" x14ac:dyDescent="0.25">
      <c r="A8497" s="35" t="str">
        <f>VLOOKUP(B8497,ResCat!$A$2:$B$269,2,FALSE)</f>
        <v>XXX</v>
      </c>
      <c r="B8497" s="68" t="str">
        <f>IF(ISNA(VLOOKUP(C8497,COA!$A$2:$B$340,2,FALSE)),"XXX",VLOOKUP(C8497,COA!$A$2:$B$340,2,FALSE))</f>
        <v>N45</v>
      </c>
      <c r="C8497" s="149" t="str">
        <f t="shared" si="266"/>
        <v>0025-1003-0058</v>
      </c>
      <c r="D8497" s="134" t="s">
        <v>471</v>
      </c>
      <c r="E8497" s="134" t="s">
        <v>448</v>
      </c>
      <c r="F8497" s="134" t="s">
        <v>472</v>
      </c>
      <c r="G8497" s="134" t="s">
        <v>354</v>
      </c>
      <c r="H8497" s="134" t="s">
        <v>1023</v>
      </c>
      <c r="I8497" s="134" t="s">
        <v>3</v>
      </c>
      <c r="J8497" s="135">
        <v>49.12</v>
      </c>
      <c r="K8497" s="135">
        <v>49.12</v>
      </c>
      <c r="L8497" s="135">
        <v>0</v>
      </c>
      <c r="M8497" s="150" t="str">
        <f t="shared" si="265"/>
        <v>201601</v>
      </c>
    </row>
    <row r="8498" spans="1:13" x14ac:dyDescent="0.25">
      <c r="A8498" s="35" t="str">
        <f>VLOOKUP(B8498,ResCat!$A$2:$B$269,2,FALSE)</f>
        <v>XXX</v>
      </c>
      <c r="B8498" s="68" t="str">
        <f>IF(ISNA(VLOOKUP(C8498,COA!$A$2:$B$340,2,FALSE)),"XXX",VLOOKUP(C8498,COA!$A$2:$B$340,2,FALSE))</f>
        <v>N45</v>
      </c>
      <c r="C8498" s="149" t="str">
        <f t="shared" si="266"/>
        <v>0025-1003-0058</v>
      </c>
      <c r="D8498" s="134" t="s">
        <v>471</v>
      </c>
      <c r="E8498" s="134" t="s">
        <v>448</v>
      </c>
      <c r="F8498" s="134" t="s">
        <v>472</v>
      </c>
      <c r="G8498" s="134" t="s">
        <v>354</v>
      </c>
      <c r="H8498" s="134" t="s">
        <v>1023</v>
      </c>
      <c r="I8498" s="134" t="s">
        <v>0</v>
      </c>
      <c r="J8498" s="135">
        <v>394994.34999999986</v>
      </c>
      <c r="K8498" s="135">
        <v>305392.78999999992</v>
      </c>
      <c r="L8498" s="135">
        <v>305466.86</v>
      </c>
      <c r="M8498" s="150" t="str">
        <f t="shared" si="265"/>
        <v>201601</v>
      </c>
    </row>
    <row r="8499" spans="1:13" x14ac:dyDescent="0.25">
      <c r="A8499" s="35" t="str">
        <f>VLOOKUP(B8499,ResCat!$A$2:$B$269,2,FALSE)</f>
        <v>XXX</v>
      </c>
      <c r="B8499" s="68" t="str">
        <f>IF(ISNA(VLOOKUP(C8499,COA!$A$2:$B$340,2,FALSE)),"XXX",VLOOKUP(C8499,COA!$A$2:$B$340,2,FALSE))</f>
        <v>N45</v>
      </c>
      <c r="C8499" s="149" t="str">
        <f t="shared" si="266"/>
        <v>0025-1003-0058</v>
      </c>
      <c r="D8499" s="134" t="s">
        <v>471</v>
      </c>
      <c r="E8499" s="134" t="s">
        <v>448</v>
      </c>
      <c r="F8499" s="134" t="s">
        <v>472</v>
      </c>
      <c r="G8499" s="134" t="s">
        <v>354</v>
      </c>
      <c r="H8499" s="134" t="s">
        <v>1023</v>
      </c>
      <c r="I8499" s="134" t="s">
        <v>2</v>
      </c>
      <c r="J8499" s="135">
        <v>17525.670000000002</v>
      </c>
      <c r="K8499" s="135">
        <v>17652.580000000005</v>
      </c>
      <c r="L8499" s="135">
        <v>16613.480000000003</v>
      </c>
      <c r="M8499" s="150" t="str">
        <f t="shared" si="265"/>
        <v>201601</v>
      </c>
    </row>
    <row r="8500" spans="1:13" x14ac:dyDescent="0.25">
      <c r="A8500" s="35" t="str">
        <f>VLOOKUP(B8500,ResCat!$A$2:$B$269,2,FALSE)</f>
        <v>XXX</v>
      </c>
      <c r="B8500" s="68" t="str">
        <f>IF(ISNA(VLOOKUP(C8500,COA!$A$2:$B$340,2,FALSE)),"XXX",VLOOKUP(C8500,COA!$A$2:$B$340,2,FALSE))</f>
        <v>N45</v>
      </c>
      <c r="C8500" s="149" t="str">
        <f t="shared" si="266"/>
        <v>0025-1003-0058</v>
      </c>
      <c r="D8500" s="134" t="s">
        <v>471</v>
      </c>
      <c r="E8500" s="134" t="s">
        <v>448</v>
      </c>
      <c r="F8500" s="134" t="s">
        <v>472</v>
      </c>
      <c r="G8500" s="134" t="s">
        <v>354</v>
      </c>
      <c r="H8500" s="134" t="s">
        <v>1023</v>
      </c>
      <c r="I8500" s="134" t="s">
        <v>343</v>
      </c>
      <c r="J8500" s="135">
        <v>515.08000000000004</v>
      </c>
      <c r="K8500" s="135">
        <v>256.38</v>
      </c>
      <c r="L8500" s="135">
        <v>0</v>
      </c>
      <c r="M8500" s="150" t="str">
        <f t="shared" si="265"/>
        <v>201601</v>
      </c>
    </row>
    <row r="8501" spans="1:13" x14ac:dyDescent="0.25">
      <c r="A8501" s="35" t="str">
        <f>VLOOKUP(B8501,ResCat!$A$2:$B$269,2,FALSE)</f>
        <v>XXX</v>
      </c>
      <c r="B8501" s="68" t="str">
        <f>IF(ISNA(VLOOKUP(C8501,COA!$A$2:$B$340,2,FALSE)),"XXX",VLOOKUP(C8501,COA!$A$2:$B$340,2,FALSE))</f>
        <v>N45</v>
      </c>
      <c r="C8501" s="149" t="str">
        <f t="shared" si="266"/>
        <v>0025-1003-0058</v>
      </c>
      <c r="D8501" s="134" t="s">
        <v>471</v>
      </c>
      <c r="E8501" s="134" t="s">
        <v>448</v>
      </c>
      <c r="F8501" s="134" t="s">
        <v>472</v>
      </c>
      <c r="G8501" s="134" t="s">
        <v>354</v>
      </c>
      <c r="H8501" s="134" t="s">
        <v>1023</v>
      </c>
      <c r="I8501" s="134" t="s">
        <v>1</v>
      </c>
      <c r="J8501" s="135">
        <v>12583.87999999999</v>
      </c>
      <c r="K8501" s="135">
        <v>-1687.5699999999986</v>
      </c>
      <c r="L8501" s="135">
        <v>-796.70999999999913</v>
      </c>
      <c r="M8501" s="150" t="str">
        <f t="shared" si="265"/>
        <v>201601</v>
      </c>
    </row>
    <row r="8502" spans="1:13" x14ac:dyDescent="0.25">
      <c r="A8502" s="35" t="str">
        <f>VLOOKUP(B8502,ResCat!$A$2:$B$269,2,FALSE)</f>
        <v>XXX</v>
      </c>
      <c r="B8502" s="68" t="str">
        <f>IF(ISNA(VLOOKUP(C8502,COA!$A$2:$B$340,2,FALSE)),"XXX",VLOOKUP(C8502,COA!$A$2:$B$340,2,FALSE))</f>
        <v>N45</v>
      </c>
      <c r="C8502" s="149" t="str">
        <f t="shared" si="266"/>
        <v>0025-1003-0058</v>
      </c>
      <c r="D8502" s="134" t="s">
        <v>471</v>
      </c>
      <c r="E8502" s="134" t="s">
        <v>448</v>
      </c>
      <c r="F8502" s="134" t="s">
        <v>472</v>
      </c>
      <c r="G8502" s="134" t="s">
        <v>366</v>
      </c>
      <c r="H8502" s="134" t="s">
        <v>1023</v>
      </c>
      <c r="I8502" s="134" t="s">
        <v>3</v>
      </c>
      <c r="J8502" s="135">
        <v>466</v>
      </c>
      <c r="K8502" s="135">
        <v>0</v>
      </c>
      <c r="L8502" s="135">
        <v>0</v>
      </c>
      <c r="M8502" s="150" t="str">
        <f t="shared" si="265"/>
        <v>201601</v>
      </c>
    </row>
    <row r="8503" spans="1:13" x14ac:dyDescent="0.25">
      <c r="A8503" s="35" t="str">
        <f>VLOOKUP(B8503,ResCat!$A$2:$B$269,2,FALSE)</f>
        <v>XXX</v>
      </c>
      <c r="B8503" s="68" t="str">
        <f>IF(ISNA(VLOOKUP(C8503,COA!$A$2:$B$340,2,FALSE)),"XXX",VLOOKUP(C8503,COA!$A$2:$B$340,2,FALSE))</f>
        <v>N45</v>
      </c>
      <c r="C8503" s="149" t="str">
        <f t="shared" si="266"/>
        <v>0025-1003-0058</v>
      </c>
      <c r="D8503" s="134" t="s">
        <v>471</v>
      </c>
      <c r="E8503" s="134" t="s">
        <v>448</v>
      </c>
      <c r="F8503" s="134" t="s">
        <v>472</v>
      </c>
      <c r="G8503" s="134" t="s">
        <v>366</v>
      </c>
      <c r="H8503" s="134" t="s">
        <v>1023</v>
      </c>
      <c r="I8503" s="134" t="s">
        <v>0</v>
      </c>
      <c r="J8503" s="135">
        <v>437201.22999999992</v>
      </c>
      <c r="K8503" s="135">
        <v>377931.98000000004</v>
      </c>
      <c r="L8503" s="135">
        <v>373926.73000000004</v>
      </c>
      <c r="M8503" s="150" t="str">
        <f t="shared" si="265"/>
        <v>201601</v>
      </c>
    </row>
    <row r="8504" spans="1:13" x14ac:dyDescent="0.25">
      <c r="A8504" s="35" t="str">
        <f>VLOOKUP(B8504,ResCat!$A$2:$B$269,2,FALSE)</f>
        <v>XXX</v>
      </c>
      <c r="B8504" s="68" t="str">
        <f>IF(ISNA(VLOOKUP(C8504,COA!$A$2:$B$340,2,FALSE)),"XXX",VLOOKUP(C8504,COA!$A$2:$B$340,2,FALSE))</f>
        <v>N45</v>
      </c>
      <c r="C8504" s="149" t="str">
        <f t="shared" si="266"/>
        <v>0025-1003-0058</v>
      </c>
      <c r="D8504" s="134" t="s">
        <v>471</v>
      </c>
      <c r="E8504" s="134" t="s">
        <v>448</v>
      </c>
      <c r="F8504" s="134" t="s">
        <v>472</v>
      </c>
      <c r="G8504" s="134" t="s">
        <v>366</v>
      </c>
      <c r="H8504" s="134" t="s">
        <v>1023</v>
      </c>
      <c r="I8504" s="134" t="s">
        <v>2</v>
      </c>
      <c r="J8504" s="135">
        <v>16509.3</v>
      </c>
      <c r="K8504" s="135">
        <v>62588.100000000006</v>
      </c>
      <c r="L8504" s="135">
        <v>57575.169999999991</v>
      </c>
      <c r="M8504" s="150" t="str">
        <f t="shared" si="265"/>
        <v>201601</v>
      </c>
    </row>
    <row r="8505" spans="1:13" x14ac:dyDescent="0.25">
      <c r="A8505" s="35" t="str">
        <f>VLOOKUP(B8505,ResCat!$A$2:$B$269,2,FALSE)</f>
        <v>XXX</v>
      </c>
      <c r="B8505" s="68" t="str">
        <f>IF(ISNA(VLOOKUP(C8505,COA!$A$2:$B$340,2,FALSE)),"XXX",VLOOKUP(C8505,COA!$A$2:$B$340,2,FALSE))</f>
        <v>N45</v>
      </c>
      <c r="C8505" s="149" t="str">
        <f t="shared" si="266"/>
        <v>0025-1003-0058</v>
      </c>
      <c r="D8505" s="134" t="s">
        <v>471</v>
      </c>
      <c r="E8505" s="134" t="s">
        <v>448</v>
      </c>
      <c r="F8505" s="134" t="s">
        <v>472</v>
      </c>
      <c r="G8505" s="134" t="s">
        <v>366</v>
      </c>
      <c r="H8505" s="134" t="s">
        <v>1023</v>
      </c>
      <c r="I8505" s="134" t="s">
        <v>1</v>
      </c>
      <c r="J8505" s="135">
        <v>21680.38</v>
      </c>
      <c r="K8505" s="135">
        <v>-3359.9400000000005</v>
      </c>
      <c r="L8505" s="135">
        <v>-553.74000000000046</v>
      </c>
      <c r="M8505" s="150" t="str">
        <f t="shared" si="265"/>
        <v>201601</v>
      </c>
    </row>
    <row r="8506" spans="1:13" x14ac:dyDescent="0.25">
      <c r="A8506" s="35" t="str">
        <f>VLOOKUP(B8506,ResCat!$A$2:$B$269,2,FALSE)</f>
        <v>XXX</v>
      </c>
      <c r="B8506" s="68" t="str">
        <f>IF(ISNA(VLOOKUP(C8506,COA!$A$2:$B$340,2,FALSE)),"XXX",VLOOKUP(C8506,COA!$A$2:$B$340,2,FALSE))</f>
        <v>N45</v>
      </c>
      <c r="C8506" s="149" t="str">
        <f t="shared" si="266"/>
        <v>0025-1003-0058</v>
      </c>
      <c r="D8506" s="134" t="s">
        <v>471</v>
      </c>
      <c r="E8506" s="134" t="s">
        <v>448</v>
      </c>
      <c r="F8506" s="134" t="s">
        <v>472</v>
      </c>
      <c r="G8506" s="134" t="s">
        <v>337</v>
      </c>
      <c r="H8506" s="134" t="s">
        <v>1023</v>
      </c>
      <c r="I8506" s="134" t="s">
        <v>3</v>
      </c>
      <c r="J8506" s="135">
        <v>4543.3399999999992</v>
      </c>
      <c r="K8506" s="135">
        <v>1319.0699999999997</v>
      </c>
      <c r="L8506" s="135">
        <v>1069.0899999999997</v>
      </c>
      <c r="M8506" s="150" t="str">
        <f t="shared" si="265"/>
        <v>201601</v>
      </c>
    </row>
    <row r="8507" spans="1:13" x14ac:dyDescent="0.25">
      <c r="A8507" s="35" t="str">
        <f>VLOOKUP(B8507,ResCat!$A$2:$B$269,2,FALSE)</f>
        <v>XXX</v>
      </c>
      <c r="B8507" s="68" t="str">
        <f>IF(ISNA(VLOOKUP(C8507,COA!$A$2:$B$340,2,FALSE)),"XXX",VLOOKUP(C8507,COA!$A$2:$B$340,2,FALSE))</f>
        <v>N45</v>
      </c>
      <c r="C8507" s="149" t="str">
        <f t="shared" si="266"/>
        <v>0025-1003-0058</v>
      </c>
      <c r="D8507" s="134" t="s">
        <v>471</v>
      </c>
      <c r="E8507" s="134" t="s">
        <v>448</v>
      </c>
      <c r="F8507" s="134" t="s">
        <v>472</v>
      </c>
      <c r="G8507" s="134" t="s">
        <v>337</v>
      </c>
      <c r="H8507" s="134" t="s">
        <v>1023</v>
      </c>
      <c r="I8507" s="134" t="s">
        <v>0</v>
      </c>
      <c r="J8507" s="135">
        <v>205630.07999999996</v>
      </c>
      <c r="K8507" s="135">
        <v>380136.57000000007</v>
      </c>
      <c r="L8507" s="135">
        <v>319755.69000000006</v>
      </c>
      <c r="M8507" s="150" t="str">
        <f t="shared" si="265"/>
        <v>201601</v>
      </c>
    </row>
    <row r="8508" spans="1:13" x14ac:dyDescent="0.25">
      <c r="A8508" s="35" t="str">
        <f>VLOOKUP(B8508,ResCat!$A$2:$B$269,2,FALSE)</f>
        <v>XXX</v>
      </c>
      <c r="B8508" s="68" t="str">
        <f>IF(ISNA(VLOOKUP(C8508,COA!$A$2:$B$340,2,FALSE)),"XXX",VLOOKUP(C8508,COA!$A$2:$B$340,2,FALSE))</f>
        <v>N45</v>
      </c>
      <c r="C8508" s="149" t="str">
        <f t="shared" si="266"/>
        <v>0025-1003-0058</v>
      </c>
      <c r="D8508" s="134" t="s">
        <v>471</v>
      </c>
      <c r="E8508" s="134" t="s">
        <v>448</v>
      </c>
      <c r="F8508" s="134" t="s">
        <v>472</v>
      </c>
      <c r="G8508" s="134" t="s">
        <v>337</v>
      </c>
      <c r="H8508" s="134" t="s">
        <v>1023</v>
      </c>
      <c r="I8508" s="134" t="s">
        <v>2</v>
      </c>
      <c r="J8508" s="135">
        <v>10382.34</v>
      </c>
      <c r="K8508" s="135">
        <v>-6889.96</v>
      </c>
      <c r="L8508" s="135">
        <v>3269.4199999999996</v>
      </c>
      <c r="M8508" s="150" t="str">
        <f t="shared" si="265"/>
        <v>201601</v>
      </c>
    </row>
    <row r="8509" spans="1:13" x14ac:dyDescent="0.25">
      <c r="A8509" s="35" t="str">
        <f>VLOOKUP(B8509,ResCat!$A$2:$B$269,2,FALSE)</f>
        <v>XXX</v>
      </c>
      <c r="B8509" s="68" t="str">
        <f>IF(ISNA(VLOOKUP(C8509,COA!$A$2:$B$340,2,FALSE)),"XXX",VLOOKUP(C8509,COA!$A$2:$B$340,2,FALSE))</f>
        <v>N45</v>
      </c>
      <c r="C8509" s="149" t="str">
        <f t="shared" si="266"/>
        <v>0025-1003-0058</v>
      </c>
      <c r="D8509" s="134" t="s">
        <v>471</v>
      </c>
      <c r="E8509" s="134" t="s">
        <v>448</v>
      </c>
      <c r="F8509" s="134" t="s">
        <v>472</v>
      </c>
      <c r="G8509" s="134" t="s">
        <v>337</v>
      </c>
      <c r="H8509" s="134" t="s">
        <v>1023</v>
      </c>
      <c r="I8509" s="134" t="s">
        <v>343</v>
      </c>
      <c r="J8509" s="135">
        <v>158.81</v>
      </c>
      <c r="K8509" s="135">
        <v>24.03</v>
      </c>
      <c r="L8509" s="135">
        <v>0</v>
      </c>
      <c r="M8509" s="150" t="str">
        <f t="shared" si="265"/>
        <v>201601</v>
      </c>
    </row>
    <row r="8510" spans="1:13" x14ac:dyDescent="0.25">
      <c r="A8510" s="35" t="str">
        <f>VLOOKUP(B8510,ResCat!$A$2:$B$269,2,FALSE)</f>
        <v>XXX</v>
      </c>
      <c r="B8510" s="68" t="str">
        <f>IF(ISNA(VLOOKUP(C8510,COA!$A$2:$B$340,2,FALSE)),"XXX",VLOOKUP(C8510,COA!$A$2:$B$340,2,FALSE))</f>
        <v>N45</v>
      </c>
      <c r="C8510" s="149" t="str">
        <f t="shared" si="266"/>
        <v>0025-1003-0058</v>
      </c>
      <c r="D8510" s="134" t="s">
        <v>471</v>
      </c>
      <c r="E8510" s="134" t="s">
        <v>448</v>
      </c>
      <c r="F8510" s="134" t="s">
        <v>472</v>
      </c>
      <c r="G8510" s="134" t="s">
        <v>337</v>
      </c>
      <c r="H8510" s="134" t="s">
        <v>1023</v>
      </c>
      <c r="I8510" s="134" t="s">
        <v>1</v>
      </c>
      <c r="J8510" s="135">
        <v>35523.669999999984</v>
      </c>
      <c r="K8510" s="135">
        <v>30447.199999999979</v>
      </c>
      <c r="L8510" s="135">
        <v>33577.75999999998</v>
      </c>
      <c r="M8510" s="150" t="str">
        <f t="shared" si="265"/>
        <v>201601</v>
      </c>
    </row>
    <row r="8511" spans="1:13" x14ac:dyDescent="0.25">
      <c r="A8511" s="35" t="str">
        <f>VLOOKUP(B8511,ResCat!$A$2:$B$269,2,FALSE)</f>
        <v>XXX</v>
      </c>
      <c r="B8511" s="68" t="str">
        <f>IF(ISNA(VLOOKUP(C8511,COA!$A$2:$B$340,2,FALSE)),"XXX",VLOOKUP(C8511,COA!$A$2:$B$340,2,FALSE))</f>
        <v>N45</v>
      </c>
      <c r="C8511" s="149" t="str">
        <f t="shared" si="266"/>
        <v>0025-1003-0058</v>
      </c>
      <c r="D8511" s="134" t="s">
        <v>471</v>
      </c>
      <c r="E8511" s="134" t="s">
        <v>448</v>
      </c>
      <c r="F8511" s="134" t="s">
        <v>472</v>
      </c>
      <c r="G8511" s="134" t="s">
        <v>352</v>
      </c>
      <c r="H8511" s="134" t="s">
        <v>1023</v>
      </c>
      <c r="I8511" s="134" t="s">
        <v>3</v>
      </c>
      <c r="J8511" s="135">
        <v>23985.669999999995</v>
      </c>
      <c r="K8511" s="135">
        <v>10112.019999999999</v>
      </c>
      <c r="L8511" s="135">
        <v>9118.0399999999991</v>
      </c>
      <c r="M8511" s="150" t="str">
        <f t="shared" si="265"/>
        <v>201602</v>
      </c>
    </row>
    <row r="8512" spans="1:13" x14ac:dyDescent="0.25">
      <c r="A8512" s="35" t="str">
        <f>VLOOKUP(B8512,ResCat!$A$2:$B$269,2,FALSE)</f>
        <v>XXX</v>
      </c>
      <c r="B8512" s="68" t="str">
        <f>IF(ISNA(VLOOKUP(C8512,COA!$A$2:$B$340,2,FALSE)),"XXX",VLOOKUP(C8512,COA!$A$2:$B$340,2,FALSE))</f>
        <v>N45</v>
      </c>
      <c r="C8512" s="149" t="str">
        <f t="shared" si="266"/>
        <v>0025-1003-0058</v>
      </c>
      <c r="D8512" s="134" t="s">
        <v>471</v>
      </c>
      <c r="E8512" s="134" t="s">
        <v>448</v>
      </c>
      <c r="F8512" s="134" t="s">
        <v>472</v>
      </c>
      <c r="G8512" s="134" t="s">
        <v>352</v>
      </c>
      <c r="H8512" s="134" t="s">
        <v>1023</v>
      </c>
      <c r="I8512" s="134" t="s">
        <v>0</v>
      </c>
      <c r="J8512" s="135">
        <v>690532.35000000021</v>
      </c>
      <c r="K8512" s="135">
        <v>146707.71999999983</v>
      </c>
      <c r="L8512" s="135">
        <v>121273.08999999995</v>
      </c>
      <c r="M8512" s="150" t="str">
        <f t="shared" si="265"/>
        <v>201602</v>
      </c>
    </row>
    <row r="8513" spans="1:13" x14ac:dyDescent="0.25">
      <c r="A8513" s="35" t="str">
        <f>VLOOKUP(B8513,ResCat!$A$2:$B$269,2,FALSE)</f>
        <v>XXX</v>
      </c>
      <c r="B8513" s="68" t="str">
        <f>IF(ISNA(VLOOKUP(C8513,COA!$A$2:$B$340,2,FALSE)),"XXX",VLOOKUP(C8513,COA!$A$2:$B$340,2,FALSE))</f>
        <v>N45</v>
      </c>
      <c r="C8513" s="149" t="str">
        <f t="shared" si="266"/>
        <v>0025-1003-0058</v>
      </c>
      <c r="D8513" s="134" t="s">
        <v>471</v>
      </c>
      <c r="E8513" s="134" t="s">
        <v>448</v>
      </c>
      <c r="F8513" s="134" t="s">
        <v>472</v>
      </c>
      <c r="G8513" s="134" t="s">
        <v>352</v>
      </c>
      <c r="H8513" s="134" t="s">
        <v>1023</v>
      </c>
      <c r="I8513" s="134" t="s">
        <v>336</v>
      </c>
      <c r="J8513" s="135">
        <v>0</v>
      </c>
      <c r="K8513" s="135">
        <v>0</v>
      </c>
      <c r="L8513" s="135">
        <v>0</v>
      </c>
      <c r="M8513" s="150" t="str">
        <f t="shared" si="265"/>
        <v>201602</v>
      </c>
    </row>
    <row r="8514" spans="1:13" x14ac:dyDescent="0.25">
      <c r="A8514" s="35" t="str">
        <f>VLOOKUP(B8514,ResCat!$A$2:$B$269,2,FALSE)</f>
        <v>XXX</v>
      </c>
      <c r="B8514" s="68" t="str">
        <f>IF(ISNA(VLOOKUP(C8514,COA!$A$2:$B$340,2,FALSE)),"XXX",VLOOKUP(C8514,COA!$A$2:$B$340,2,FALSE))</f>
        <v>N45</v>
      </c>
      <c r="C8514" s="149" t="str">
        <f t="shared" si="266"/>
        <v>0025-1003-0058</v>
      </c>
      <c r="D8514" s="134" t="s">
        <v>471</v>
      </c>
      <c r="E8514" s="134" t="s">
        <v>448</v>
      </c>
      <c r="F8514" s="134" t="s">
        <v>472</v>
      </c>
      <c r="G8514" s="134" t="s">
        <v>352</v>
      </c>
      <c r="H8514" s="134" t="s">
        <v>1023</v>
      </c>
      <c r="I8514" s="134" t="s">
        <v>2</v>
      </c>
      <c r="J8514" s="135">
        <v>17402.989999999998</v>
      </c>
      <c r="K8514" s="135">
        <v>13276.419999999993</v>
      </c>
      <c r="L8514" s="135">
        <v>3896.7800000000007</v>
      </c>
      <c r="M8514" s="150" t="str">
        <f t="shared" si="265"/>
        <v>201602</v>
      </c>
    </row>
    <row r="8515" spans="1:13" x14ac:dyDescent="0.25">
      <c r="A8515" s="35" t="str">
        <f>VLOOKUP(B8515,ResCat!$A$2:$B$269,2,FALSE)</f>
        <v>XXX</v>
      </c>
      <c r="B8515" s="68" t="str">
        <f>IF(ISNA(VLOOKUP(C8515,COA!$A$2:$B$340,2,FALSE)),"XXX",VLOOKUP(C8515,COA!$A$2:$B$340,2,FALSE))</f>
        <v>N45</v>
      </c>
      <c r="C8515" s="149" t="str">
        <f t="shared" si="266"/>
        <v>0025-1003-0058</v>
      </c>
      <c r="D8515" s="134" t="s">
        <v>471</v>
      </c>
      <c r="E8515" s="134" t="s">
        <v>448</v>
      </c>
      <c r="F8515" s="134" t="s">
        <v>472</v>
      </c>
      <c r="G8515" s="134" t="s">
        <v>352</v>
      </c>
      <c r="H8515" s="134" t="s">
        <v>1023</v>
      </c>
      <c r="I8515" s="134" t="s">
        <v>343</v>
      </c>
      <c r="J8515" s="135">
        <v>687.82999999999993</v>
      </c>
      <c r="K8515" s="135">
        <v>59.660000000000004</v>
      </c>
      <c r="L8515" s="135">
        <v>0</v>
      </c>
      <c r="M8515" s="150" t="str">
        <f t="shared" si="265"/>
        <v>201602</v>
      </c>
    </row>
    <row r="8516" spans="1:13" x14ac:dyDescent="0.25">
      <c r="A8516" s="35" t="str">
        <f>VLOOKUP(B8516,ResCat!$A$2:$B$269,2,FALSE)</f>
        <v>XXX</v>
      </c>
      <c r="B8516" s="68" t="str">
        <f>IF(ISNA(VLOOKUP(C8516,COA!$A$2:$B$340,2,FALSE)),"XXX",VLOOKUP(C8516,COA!$A$2:$B$340,2,FALSE))</f>
        <v>N45</v>
      </c>
      <c r="C8516" s="149" t="str">
        <f t="shared" si="266"/>
        <v>0025-1003-0058</v>
      </c>
      <c r="D8516" s="134" t="s">
        <v>471</v>
      </c>
      <c r="E8516" s="134" t="s">
        <v>448</v>
      </c>
      <c r="F8516" s="134" t="s">
        <v>472</v>
      </c>
      <c r="G8516" s="134" t="s">
        <v>352</v>
      </c>
      <c r="H8516" s="134" t="s">
        <v>1023</v>
      </c>
      <c r="I8516" s="134" t="s">
        <v>1</v>
      </c>
      <c r="J8516" s="135">
        <v>-150321.92999999993</v>
      </c>
      <c r="K8516" s="135">
        <v>-6430.3999999999978</v>
      </c>
      <c r="L8516" s="135">
        <v>-1264.6400000000008</v>
      </c>
      <c r="M8516" s="150" t="str">
        <f t="shared" ref="M8516:M8579" si="267">IF(G8516&lt;$M$1,$M$1,G8516)</f>
        <v>201602</v>
      </c>
    </row>
    <row r="8517" spans="1:13" x14ac:dyDescent="0.25">
      <c r="A8517" s="35" t="str">
        <f>VLOOKUP(B8517,ResCat!$A$2:$B$269,2,FALSE)</f>
        <v>XXX</v>
      </c>
      <c r="B8517" s="68" t="str">
        <f>IF(ISNA(VLOOKUP(C8517,COA!$A$2:$B$340,2,FALSE)),"XXX",VLOOKUP(C8517,COA!$A$2:$B$340,2,FALSE))</f>
        <v>N45</v>
      </c>
      <c r="C8517" s="149" t="str">
        <f t="shared" ref="C8517:C8580" si="268">D8517&amp;"-"&amp;E8517&amp;"-"&amp;F8517</f>
        <v>0025-1003-0058</v>
      </c>
      <c r="D8517" s="134" t="s">
        <v>471</v>
      </c>
      <c r="E8517" s="134" t="s">
        <v>448</v>
      </c>
      <c r="F8517" s="134" t="s">
        <v>472</v>
      </c>
      <c r="G8517" s="134" t="s">
        <v>347</v>
      </c>
      <c r="H8517" s="134" t="s">
        <v>1023</v>
      </c>
      <c r="I8517" s="134" t="s">
        <v>3</v>
      </c>
      <c r="J8517" s="135">
        <v>7549.48</v>
      </c>
      <c r="K8517" s="135">
        <v>2155.0199999999995</v>
      </c>
      <c r="L8517" s="135">
        <v>844.46999999999991</v>
      </c>
      <c r="M8517" s="150" t="str">
        <f t="shared" si="267"/>
        <v>201603</v>
      </c>
    </row>
    <row r="8518" spans="1:13" x14ac:dyDescent="0.25">
      <c r="A8518" s="35" t="str">
        <f>VLOOKUP(B8518,ResCat!$A$2:$B$269,2,FALSE)</f>
        <v>XXX</v>
      </c>
      <c r="B8518" s="68" t="str">
        <f>IF(ISNA(VLOOKUP(C8518,COA!$A$2:$B$340,2,FALSE)),"XXX",VLOOKUP(C8518,COA!$A$2:$B$340,2,FALSE))</f>
        <v>N45</v>
      </c>
      <c r="C8518" s="149" t="str">
        <f t="shared" si="268"/>
        <v>0025-1003-0058</v>
      </c>
      <c r="D8518" s="134" t="s">
        <v>471</v>
      </c>
      <c r="E8518" s="134" t="s">
        <v>448</v>
      </c>
      <c r="F8518" s="134" t="s">
        <v>472</v>
      </c>
      <c r="G8518" s="134" t="s">
        <v>347</v>
      </c>
      <c r="H8518" s="134" t="s">
        <v>1023</v>
      </c>
      <c r="I8518" s="134" t="s">
        <v>0</v>
      </c>
      <c r="J8518" s="135">
        <v>-37229.980000000076</v>
      </c>
      <c r="K8518" s="135">
        <v>85932.3100000001</v>
      </c>
      <c r="L8518" s="135">
        <v>95403.140000000058</v>
      </c>
      <c r="M8518" s="150" t="str">
        <f t="shared" si="267"/>
        <v>201603</v>
      </c>
    </row>
    <row r="8519" spans="1:13" x14ac:dyDescent="0.25">
      <c r="A8519" s="35" t="str">
        <f>VLOOKUP(B8519,ResCat!$A$2:$B$269,2,FALSE)</f>
        <v>XXX</v>
      </c>
      <c r="B8519" s="68" t="str">
        <f>IF(ISNA(VLOOKUP(C8519,COA!$A$2:$B$340,2,FALSE)),"XXX",VLOOKUP(C8519,COA!$A$2:$B$340,2,FALSE))</f>
        <v>N45</v>
      </c>
      <c r="C8519" s="149" t="str">
        <f t="shared" si="268"/>
        <v>0025-1003-0058</v>
      </c>
      <c r="D8519" s="134" t="s">
        <v>471</v>
      </c>
      <c r="E8519" s="134" t="s">
        <v>448</v>
      </c>
      <c r="F8519" s="134" t="s">
        <v>472</v>
      </c>
      <c r="G8519" s="134" t="s">
        <v>347</v>
      </c>
      <c r="H8519" s="134" t="s">
        <v>1023</v>
      </c>
      <c r="I8519" s="134" t="s">
        <v>336</v>
      </c>
      <c r="J8519" s="135">
        <v>360</v>
      </c>
      <c r="K8519" s="135">
        <v>0</v>
      </c>
      <c r="L8519" s="135">
        <v>0</v>
      </c>
      <c r="M8519" s="150" t="str">
        <f t="shared" si="267"/>
        <v>201603</v>
      </c>
    </row>
    <row r="8520" spans="1:13" x14ac:dyDescent="0.25">
      <c r="A8520" s="35" t="str">
        <f>VLOOKUP(B8520,ResCat!$A$2:$B$269,2,FALSE)</f>
        <v>XXX</v>
      </c>
      <c r="B8520" s="68" t="str">
        <f>IF(ISNA(VLOOKUP(C8520,COA!$A$2:$B$340,2,FALSE)),"XXX",VLOOKUP(C8520,COA!$A$2:$B$340,2,FALSE))</f>
        <v>N45</v>
      </c>
      <c r="C8520" s="149" t="str">
        <f t="shared" si="268"/>
        <v>0025-1003-0058</v>
      </c>
      <c r="D8520" s="134" t="s">
        <v>471</v>
      </c>
      <c r="E8520" s="134" t="s">
        <v>448</v>
      </c>
      <c r="F8520" s="134" t="s">
        <v>472</v>
      </c>
      <c r="G8520" s="134" t="s">
        <v>347</v>
      </c>
      <c r="H8520" s="134" t="s">
        <v>1023</v>
      </c>
      <c r="I8520" s="134" t="s">
        <v>2</v>
      </c>
      <c r="J8520" s="135">
        <v>47993.480000000018</v>
      </c>
      <c r="K8520" s="135">
        <v>42709.409999999982</v>
      </c>
      <c r="L8520" s="135">
        <v>47911.55</v>
      </c>
      <c r="M8520" s="150" t="str">
        <f t="shared" si="267"/>
        <v>201603</v>
      </c>
    </row>
    <row r="8521" spans="1:13" x14ac:dyDescent="0.25">
      <c r="A8521" s="35" t="str">
        <f>VLOOKUP(B8521,ResCat!$A$2:$B$269,2,FALSE)</f>
        <v>XXX</v>
      </c>
      <c r="B8521" s="68" t="str">
        <f>IF(ISNA(VLOOKUP(C8521,COA!$A$2:$B$340,2,FALSE)),"XXX",VLOOKUP(C8521,COA!$A$2:$B$340,2,FALSE))</f>
        <v>N45</v>
      </c>
      <c r="C8521" s="149" t="str">
        <f t="shared" si="268"/>
        <v>0025-1003-0058</v>
      </c>
      <c r="D8521" s="134" t="s">
        <v>471</v>
      </c>
      <c r="E8521" s="134" t="s">
        <v>448</v>
      </c>
      <c r="F8521" s="134" t="s">
        <v>472</v>
      </c>
      <c r="G8521" s="134" t="s">
        <v>347</v>
      </c>
      <c r="H8521" s="134" t="s">
        <v>1023</v>
      </c>
      <c r="I8521" s="134" t="s">
        <v>343</v>
      </c>
      <c r="J8521" s="135">
        <v>553.94000000000005</v>
      </c>
      <c r="K8521" s="135">
        <v>107.30000000000001</v>
      </c>
      <c r="L8521" s="135">
        <v>0</v>
      </c>
      <c r="M8521" s="150" t="str">
        <f t="shared" si="267"/>
        <v>201603</v>
      </c>
    </row>
    <row r="8522" spans="1:13" x14ac:dyDescent="0.25">
      <c r="A8522" s="35" t="str">
        <f>VLOOKUP(B8522,ResCat!$A$2:$B$269,2,FALSE)</f>
        <v>XXX</v>
      </c>
      <c r="B8522" s="68" t="str">
        <f>IF(ISNA(VLOOKUP(C8522,COA!$A$2:$B$340,2,FALSE)),"XXX",VLOOKUP(C8522,COA!$A$2:$B$340,2,FALSE))</f>
        <v>N45</v>
      </c>
      <c r="C8522" s="149" t="str">
        <f t="shared" si="268"/>
        <v>0025-1003-0058</v>
      </c>
      <c r="D8522" s="134" t="s">
        <v>471</v>
      </c>
      <c r="E8522" s="134" t="s">
        <v>448</v>
      </c>
      <c r="F8522" s="134" t="s">
        <v>472</v>
      </c>
      <c r="G8522" s="134" t="s">
        <v>347</v>
      </c>
      <c r="H8522" s="134" t="s">
        <v>1023</v>
      </c>
      <c r="I8522" s="134" t="s">
        <v>1</v>
      </c>
      <c r="J8522" s="135">
        <v>12707.579999999996</v>
      </c>
      <c r="K8522" s="135">
        <v>72648.390000000058</v>
      </c>
      <c r="L8522" s="135">
        <v>94269.969999999943</v>
      </c>
      <c r="M8522" s="150" t="str">
        <f t="shared" si="267"/>
        <v>201603</v>
      </c>
    </row>
    <row r="8523" spans="1:13" x14ac:dyDescent="0.25">
      <c r="A8523" s="35" t="str">
        <f>VLOOKUP(B8523,ResCat!$A$2:$B$269,2,FALSE)</f>
        <v>XXX</v>
      </c>
      <c r="B8523" s="68" t="str">
        <f>IF(ISNA(VLOOKUP(C8523,COA!$A$2:$B$340,2,FALSE)),"XXX",VLOOKUP(C8523,COA!$A$2:$B$340,2,FALSE))</f>
        <v>N45</v>
      </c>
      <c r="C8523" s="149" t="str">
        <f t="shared" si="268"/>
        <v>0025-1003-0058</v>
      </c>
      <c r="D8523" s="134" t="s">
        <v>471</v>
      </c>
      <c r="E8523" s="134" t="s">
        <v>448</v>
      </c>
      <c r="F8523" s="134" t="s">
        <v>472</v>
      </c>
      <c r="G8523" s="134" t="s">
        <v>361</v>
      </c>
      <c r="H8523" s="134" t="s">
        <v>1023</v>
      </c>
      <c r="I8523" s="134" t="s">
        <v>3</v>
      </c>
      <c r="J8523" s="135">
        <v>1652.54</v>
      </c>
      <c r="K8523" s="135">
        <v>333.76999999999947</v>
      </c>
      <c r="L8523" s="135">
        <v>-213.39000000000044</v>
      </c>
      <c r="M8523" s="150" t="str">
        <f t="shared" si="267"/>
        <v>201604</v>
      </c>
    </row>
    <row r="8524" spans="1:13" x14ac:dyDescent="0.25">
      <c r="A8524" s="35" t="str">
        <f>VLOOKUP(B8524,ResCat!$A$2:$B$269,2,FALSE)</f>
        <v>XXX</v>
      </c>
      <c r="B8524" s="68" t="str">
        <f>IF(ISNA(VLOOKUP(C8524,COA!$A$2:$B$340,2,FALSE)),"XXX",VLOOKUP(C8524,COA!$A$2:$B$340,2,FALSE))</f>
        <v>N45</v>
      </c>
      <c r="C8524" s="149" t="str">
        <f t="shared" si="268"/>
        <v>0025-1003-0058</v>
      </c>
      <c r="D8524" s="134" t="s">
        <v>471</v>
      </c>
      <c r="E8524" s="134" t="s">
        <v>448</v>
      </c>
      <c r="F8524" s="134" t="s">
        <v>472</v>
      </c>
      <c r="G8524" s="134" t="s">
        <v>361</v>
      </c>
      <c r="H8524" s="134" t="s">
        <v>1023</v>
      </c>
      <c r="I8524" s="134" t="s">
        <v>0</v>
      </c>
      <c r="J8524" s="135">
        <v>592388.30000000063</v>
      </c>
      <c r="K8524" s="135">
        <v>128432.15999999989</v>
      </c>
      <c r="L8524" s="135">
        <v>58589.1</v>
      </c>
      <c r="M8524" s="150" t="str">
        <f t="shared" si="267"/>
        <v>201604</v>
      </c>
    </row>
    <row r="8525" spans="1:13" x14ac:dyDescent="0.25">
      <c r="A8525" s="35" t="str">
        <f>VLOOKUP(B8525,ResCat!$A$2:$B$269,2,FALSE)</f>
        <v>XXX</v>
      </c>
      <c r="B8525" s="68" t="str">
        <f>IF(ISNA(VLOOKUP(C8525,COA!$A$2:$B$340,2,FALSE)),"XXX",VLOOKUP(C8525,COA!$A$2:$B$340,2,FALSE))</f>
        <v>N45</v>
      </c>
      <c r="C8525" s="149" t="str">
        <f t="shared" si="268"/>
        <v>0025-1003-0058</v>
      </c>
      <c r="D8525" s="134" t="s">
        <v>471</v>
      </c>
      <c r="E8525" s="134" t="s">
        <v>448</v>
      </c>
      <c r="F8525" s="134" t="s">
        <v>472</v>
      </c>
      <c r="G8525" s="134" t="s">
        <v>361</v>
      </c>
      <c r="H8525" s="134" t="s">
        <v>1023</v>
      </c>
      <c r="I8525" s="134" t="s">
        <v>336</v>
      </c>
      <c r="J8525" s="135">
        <v>30</v>
      </c>
      <c r="K8525" s="135">
        <v>0</v>
      </c>
      <c r="L8525" s="135">
        <v>0</v>
      </c>
      <c r="M8525" s="150" t="str">
        <f t="shared" si="267"/>
        <v>201604</v>
      </c>
    </row>
    <row r="8526" spans="1:13" x14ac:dyDescent="0.25">
      <c r="A8526" s="35" t="str">
        <f>VLOOKUP(B8526,ResCat!$A$2:$B$269,2,FALSE)</f>
        <v>XXX</v>
      </c>
      <c r="B8526" s="68" t="str">
        <f>IF(ISNA(VLOOKUP(C8526,COA!$A$2:$B$340,2,FALSE)),"XXX",VLOOKUP(C8526,COA!$A$2:$B$340,2,FALSE))</f>
        <v>N45</v>
      </c>
      <c r="C8526" s="149" t="str">
        <f t="shared" si="268"/>
        <v>0025-1003-0058</v>
      </c>
      <c r="D8526" s="134" t="s">
        <v>471</v>
      </c>
      <c r="E8526" s="134" t="s">
        <v>448</v>
      </c>
      <c r="F8526" s="134" t="s">
        <v>472</v>
      </c>
      <c r="G8526" s="134" t="s">
        <v>361</v>
      </c>
      <c r="H8526" s="134" t="s">
        <v>1023</v>
      </c>
      <c r="I8526" s="134" t="s">
        <v>2</v>
      </c>
      <c r="J8526" s="135">
        <v>21117.29</v>
      </c>
      <c r="K8526" s="135">
        <v>9945.9099999999962</v>
      </c>
      <c r="L8526" s="135">
        <v>12128.899999999996</v>
      </c>
      <c r="M8526" s="150" t="str">
        <f t="shared" si="267"/>
        <v>201604</v>
      </c>
    </row>
    <row r="8527" spans="1:13" x14ac:dyDescent="0.25">
      <c r="A8527" s="35" t="str">
        <f>VLOOKUP(B8527,ResCat!$A$2:$B$269,2,FALSE)</f>
        <v>XXX</v>
      </c>
      <c r="B8527" s="68" t="str">
        <f>IF(ISNA(VLOOKUP(C8527,COA!$A$2:$B$340,2,FALSE)),"XXX",VLOOKUP(C8527,COA!$A$2:$B$340,2,FALSE))</f>
        <v>N45</v>
      </c>
      <c r="C8527" s="149" t="str">
        <f t="shared" si="268"/>
        <v>0025-1003-0058</v>
      </c>
      <c r="D8527" s="134" t="s">
        <v>471</v>
      </c>
      <c r="E8527" s="134" t="s">
        <v>448</v>
      </c>
      <c r="F8527" s="134" t="s">
        <v>472</v>
      </c>
      <c r="G8527" s="134" t="s">
        <v>361</v>
      </c>
      <c r="H8527" s="134" t="s">
        <v>1023</v>
      </c>
      <c r="I8527" s="134" t="s">
        <v>343</v>
      </c>
      <c r="J8527" s="135">
        <v>277.58</v>
      </c>
      <c r="K8527" s="135">
        <v>41.86</v>
      </c>
      <c r="L8527" s="135">
        <v>0</v>
      </c>
      <c r="M8527" s="150" t="str">
        <f t="shared" si="267"/>
        <v>201604</v>
      </c>
    </row>
    <row r="8528" spans="1:13" x14ac:dyDescent="0.25">
      <c r="A8528" s="35" t="str">
        <f>VLOOKUP(B8528,ResCat!$A$2:$B$269,2,FALSE)</f>
        <v>XXX</v>
      </c>
      <c r="B8528" s="68" t="str">
        <f>IF(ISNA(VLOOKUP(C8528,COA!$A$2:$B$340,2,FALSE)),"XXX",VLOOKUP(C8528,COA!$A$2:$B$340,2,FALSE))</f>
        <v>N45</v>
      </c>
      <c r="C8528" s="149" t="str">
        <f t="shared" si="268"/>
        <v>0025-1003-0058</v>
      </c>
      <c r="D8528" s="134" t="s">
        <v>471</v>
      </c>
      <c r="E8528" s="134" t="s">
        <v>448</v>
      </c>
      <c r="F8528" s="134" t="s">
        <v>472</v>
      </c>
      <c r="G8528" s="134" t="s">
        <v>361</v>
      </c>
      <c r="H8528" s="134" t="s">
        <v>1023</v>
      </c>
      <c r="I8528" s="134" t="s">
        <v>1</v>
      </c>
      <c r="J8528" s="135">
        <v>26958.379999999997</v>
      </c>
      <c r="K8528" s="135">
        <v>20839.469999999994</v>
      </c>
      <c r="L8528" s="135">
        <v>17294.589999999997</v>
      </c>
      <c r="M8528" s="150" t="str">
        <f t="shared" si="267"/>
        <v>201604</v>
      </c>
    </row>
    <row r="8529" spans="1:13" x14ac:dyDescent="0.25">
      <c r="A8529" s="35" t="str">
        <f>VLOOKUP(B8529,ResCat!$A$2:$B$269,2,FALSE)</f>
        <v>XXX</v>
      </c>
      <c r="B8529" s="68" t="str">
        <f>IF(ISNA(VLOOKUP(C8529,COA!$A$2:$B$340,2,FALSE)),"XXX",VLOOKUP(C8529,COA!$A$2:$B$340,2,FALSE))</f>
        <v>N45</v>
      </c>
      <c r="C8529" s="149" t="str">
        <f t="shared" si="268"/>
        <v>0025-1003-0058</v>
      </c>
      <c r="D8529" s="134" t="s">
        <v>471</v>
      </c>
      <c r="E8529" s="134" t="s">
        <v>448</v>
      </c>
      <c r="F8529" s="134" t="s">
        <v>472</v>
      </c>
      <c r="G8529" s="134" t="s">
        <v>312</v>
      </c>
      <c r="H8529" s="134" t="s">
        <v>1023</v>
      </c>
      <c r="I8529" s="134" t="s">
        <v>3</v>
      </c>
      <c r="J8529" s="135">
        <v>5238.2100000000009</v>
      </c>
      <c r="K8529" s="135">
        <v>6402.7799999999988</v>
      </c>
      <c r="L8529" s="135">
        <v>4356.2299999999977</v>
      </c>
      <c r="M8529" s="150" t="str">
        <f t="shared" si="267"/>
        <v>201605</v>
      </c>
    </row>
    <row r="8530" spans="1:13" x14ac:dyDescent="0.25">
      <c r="A8530" s="35" t="str">
        <f>VLOOKUP(B8530,ResCat!$A$2:$B$269,2,FALSE)</f>
        <v>XXX</v>
      </c>
      <c r="B8530" s="68" t="str">
        <f>IF(ISNA(VLOOKUP(C8530,COA!$A$2:$B$340,2,FALSE)),"XXX",VLOOKUP(C8530,COA!$A$2:$B$340,2,FALSE))</f>
        <v>N45</v>
      </c>
      <c r="C8530" s="149" t="str">
        <f t="shared" si="268"/>
        <v>0025-1003-0058</v>
      </c>
      <c r="D8530" s="134" t="s">
        <v>471</v>
      </c>
      <c r="E8530" s="134" t="s">
        <v>448</v>
      </c>
      <c r="F8530" s="134" t="s">
        <v>472</v>
      </c>
      <c r="G8530" s="134" t="s">
        <v>312</v>
      </c>
      <c r="H8530" s="134" t="s">
        <v>1023</v>
      </c>
      <c r="I8530" s="134" t="s">
        <v>0</v>
      </c>
      <c r="J8530" s="135">
        <v>293409.44000000006</v>
      </c>
      <c r="K8530" s="135">
        <v>100766.61999999997</v>
      </c>
      <c r="L8530" s="135">
        <v>55846.52</v>
      </c>
      <c r="M8530" s="150" t="str">
        <f t="shared" si="267"/>
        <v>201605</v>
      </c>
    </row>
    <row r="8531" spans="1:13" x14ac:dyDescent="0.25">
      <c r="A8531" s="35" t="str">
        <f>VLOOKUP(B8531,ResCat!$A$2:$B$269,2,FALSE)</f>
        <v>XXX</v>
      </c>
      <c r="B8531" s="68" t="str">
        <f>IF(ISNA(VLOOKUP(C8531,COA!$A$2:$B$340,2,FALSE)),"XXX",VLOOKUP(C8531,COA!$A$2:$B$340,2,FALSE))</f>
        <v>N45</v>
      </c>
      <c r="C8531" s="149" t="str">
        <f t="shared" si="268"/>
        <v>0025-1003-0058</v>
      </c>
      <c r="D8531" s="134" t="s">
        <v>471</v>
      </c>
      <c r="E8531" s="134" t="s">
        <v>448</v>
      </c>
      <c r="F8531" s="134" t="s">
        <v>472</v>
      </c>
      <c r="G8531" s="134" t="s">
        <v>312</v>
      </c>
      <c r="H8531" s="134" t="s">
        <v>1023</v>
      </c>
      <c r="I8531" s="134" t="s">
        <v>2</v>
      </c>
      <c r="J8531" s="135">
        <v>9443.8199999999979</v>
      </c>
      <c r="K8531" s="135">
        <v>5145.6600000000008</v>
      </c>
      <c r="L8531" s="135">
        <v>2366.4299999999998</v>
      </c>
      <c r="M8531" s="150" t="str">
        <f t="shared" si="267"/>
        <v>201605</v>
      </c>
    </row>
    <row r="8532" spans="1:13" x14ac:dyDescent="0.25">
      <c r="A8532" s="35" t="str">
        <f>VLOOKUP(B8532,ResCat!$A$2:$B$269,2,FALSE)</f>
        <v>XXX</v>
      </c>
      <c r="B8532" s="68" t="str">
        <f>IF(ISNA(VLOOKUP(C8532,COA!$A$2:$B$340,2,FALSE)),"XXX",VLOOKUP(C8532,COA!$A$2:$B$340,2,FALSE))</f>
        <v>N45</v>
      </c>
      <c r="C8532" s="149" t="str">
        <f t="shared" si="268"/>
        <v>0025-1003-0058</v>
      </c>
      <c r="D8532" s="134" t="s">
        <v>471</v>
      </c>
      <c r="E8532" s="134" t="s">
        <v>448</v>
      </c>
      <c r="F8532" s="134" t="s">
        <v>472</v>
      </c>
      <c r="G8532" s="134" t="s">
        <v>312</v>
      </c>
      <c r="H8532" s="134" t="s">
        <v>1023</v>
      </c>
      <c r="I8532" s="134" t="s">
        <v>343</v>
      </c>
      <c r="J8532" s="135">
        <v>930.92</v>
      </c>
      <c r="K8532" s="135">
        <v>217.70000000000002</v>
      </c>
      <c r="L8532" s="135">
        <v>0</v>
      </c>
      <c r="M8532" s="150" t="str">
        <f t="shared" si="267"/>
        <v>201605</v>
      </c>
    </row>
    <row r="8533" spans="1:13" x14ac:dyDescent="0.25">
      <c r="A8533" s="35" t="str">
        <f>VLOOKUP(B8533,ResCat!$A$2:$B$269,2,FALSE)</f>
        <v>XXX</v>
      </c>
      <c r="B8533" s="68" t="str">
        <f>IF(ISNA(VLOOKUP(C8533,COA!$A$2:$B$340,2,FALSE)),"XXX",VLOOKUP(C8533,COA!$A$2:$B$340,2,FALSE))</f>
        <v>N45</v>
      </c>
      <c r="C8533" s="149" t="str">
        <f t="shared" si="268"/>
        <v>0025-1003-0058</v>
      </c>
      <c r="D8533" s="134" t="s">
        <v>471</v>
      </c>
      <c r="E8533" s="134" t="s">
        <v>448</v>
      </c>
      <c r="F8533" s="134" t="s">
        <v>472</v>
      </c>
      <c r="G8533" s="134" t="s">
        <v>312</v>
      </c>
      <c r="H8533" s="134" t="s">
        <v>1023</v>
      </c>
      <c r="I8533" s="134" t="s">
        <v>1</v>
      </c>
      <c r="J8533" s="135">
        <v>13191.269999999995</v>
      </c>
      <c r="K8533" s="135">
        <v>-15599.890000000005</v>
      </c>
      <c r="L8533" s="135">
        <v>6793.93</v>
      </c>
      <c r="M8533" s="150" t="str">
        <f t="shared" si="267"/>
        <v>201605</v>
      </c>
    </row>
    <row r="8534" spans="1:13" x14ac:dyDescent="0.25">
      <c r="A8534" s="35" t="str">
        <f>VLOOKUP(B8534,ResCat!$A$2:$B$269,2,FALSE)</f>
        <v>XXX</v>
      </c>
      <c r="B8534" s="68" t="str">
        <f>IF(ISNA(VLOOKUP(C8534,COA!$A$2:$B$340,2,FALSE)),"XXX",VLOOKUP(C8534,COA!$A$2:$B$340,2,FALSE))</f>
        <v>N45</v>
      </c>
      <c r="C8534" s="149" t="str">
        <f t="shared" si="268"/>
        <v>0025-1003-0058</v>
      </c>
      <c r="D8534" s="134" t="s">
        <v>471</v>
      </c>
      <c r="E8534" s="134" t="s">
        <v>448</v>
      </c>
      <c r="F8534" s="134" t="s">
        <v>472</v>
      </c>
      <c r="G8534" s="134" t="s">
        <v>357</v>
      </c>
      <c r="H8534" s="134" t="s">
        <v>1023</v>
      </c>
      <c r="I8534" s="134" t="s">
        <v>3</v>
      </c>
      <c r="J8534" s="135">
        <v>-24361.729999999992</v>
      </c>
      <c r="K8534" s="135">
        <v>-11204.940000000002</v>
      </c>
      <c r="L8534" s="135">
        <v>-1546.6099999999997</v>
      </c>
      <c r="M8534" s="150" t="str">
        <f t="shared" si="267"/>
        <v>201606</v>
      </c>
    </row>
    <row r="8535" spans="1:13" x14ac:dyDescent="0.25">
      <c r="A8535" s="35" t="str">
        <f>VLOOKUP(B8535,ResCat!$A$2:$B$269,2,FALSE)</f>
        <v>XXX</v>
      </c>
      <c r="B8535" s="68" t="str">
        <f>IF(ISNA(VLOOKUP(C8535,COA!$A$2:$B$340,2,FALSE)),"XXX",VLOOKUP(C8535,COA!$A$2:$B$340,2,FALSE))</f>
        <v>N45</v>
      </c>
      <c r="C8535" s="149" t="str">
        <f t="shared" si="268"/>
        <v>0025-1003-0058</v>
      </c>
      <c r="D8535" s="134" t="s">
        <v>471</v>
      </c>
      <c r="E8535" s="134" t="s">
        <v>448</v>
      </c>
      <c r="F8535" s="134" t="s">
        <v>472</v>
      </c>
      <c r="G8535" s="134" t="s">
        <v>357</v>
      </c>
      <c r="H8535" s="134" t="s">
        <v>1023</v>
      </c>
      <c r="I8535" s="134" t="s">
        <v>0</v>
      </c>
      <c r="J8535" s="135">
        <v>410592.5100000003</v>
      </c>
      <c r="K8535" s="135">
        <v>1204946.9799999997</v>
      </c>
      <c r="L8535" s="135">
        <v>1152951.1500000032</v>
      </c>
      <c r="M8535" s="150" t="str">
        <f t="shared" si="267"/>
        <v>201606</v>
      </c>
    </row>
    <row r="8536" spans="1:13" x14ac:dyDescent="0.25">
      <c r="A8536" s="35" t="str">
        <f>VLOOKUP(B8536,ResCat!$A$2:$B$269,2,FALSE)</f>
        <v>XXX</v>
      </c>
      <c r="B8536" s="68" t="str">
        <f>IF(ISNA(VLOOKUP(C8536,COA!$A$2:$B$340,2,FALSE)),"XXX",VLOOKUP(C8536,COA!$A$2:$B$340,2,FALSE))</f>
        <v>N45</v>
      </c>
      <c r="C8536" s="149" t="str">
        <f t="shared" si="268"/>
        <v>0025-1003-0058</v>
      </c>
      <c r="D8536" s="134" t="s">
        <v>471</v>
      </c>
      <c r="E8536" s="134" t="s">
        <v>448</v>
      </c>
      <c r="F8536" s="134" t="s">
        <v>472</v>
      </c>
      <c r="G8536" s="134" t="s">
        <v>357</v>
      </c>
      <c r="H8536" s="134" t="s">
        <v>1023</v>
      </c>
      <c r="I8536" s="134" t="s">
        <v>336</v>
      </c>
      <c r="J8536" s="135">
        <v>33386.199999999997</v>
      </c>
      <c r="K8536" s="135">
        <v>26708.959999999999</v>
      </c>
      <c r="L8536" s="135">
        <v>26708.959999999999</v>
      </c>
      <c r="M8536" s="150" t="str">
        <f t="shared" si="267"/>
        <v>201606</v>
      </c>
    </row>
    <row r="8537" spans="1:13" x14ac:dyDescent="0.25">
      <c r="A8537" s="35" t="str">
        <f>VLOOKUP(B8537,ResCat!$A$2:$B$269,2,FALSE)</f>
        <v>XXX</v>
      </c>
      <c r="B8537" s="68" t="str">
        <f>IF(ISNA(VLOOKUP(C8537,COA!$A$2:$B$340,2,FALSE)),"XXX",VLOOKUP(C8537,COA!$A$2:$B$340,2,FALSE))</f>
        <v>N45</v>
      </c>
      <c r="C8537" s="149" t="str">
        <f t="shared" si="268"/>
        <v>0025-1003-0058</v>
      </c>
      <c r="D8537" s="134" t="s">
        <v>471</v>
      </c>
      <c r="E8537" s="134" t="s">
        <v>448</v>
      </c>
      <c r="F8537" s="134" t="s">
        <v>472</v>
      </c>
      <c r="G8537" s="134" t="s">
        <v>357</v>
      </c>
      <c r="H8537" s="134" t="s">
        <v>1023</v>
      </c>
      <c r="I8537" s="134" t="s">
        <v>2</v>
      </c>
      <c r="J8537" s="135">
        <v>96194.769999999975</v>
      </c>
      <c r="K8537" s="135">
        <v>64619.75999999998</v>
      </c>
      <c r="L8537" s="135">
        <v>57704.43</v>
      </c>
      <c r="M8537" s="150" t="str">
        <f t="shared" si="267"/>
        <v>201606</v>
      </c>
    </row>
    <row r="8538" spans="1:13" x14ac:dyDescent="0.25">
      <c r="A8538" s="35" t="str">
        <f>VLOOKUP(B8538,ResCat!$A$2:$B$269,2,FALSE)</f>
        <v>XXX</v>
      </c>
      <c r="B8538" s="68" t="str">
        <f>IF(ISNA(VLOOKUP(C8538,COA!$A$2:$B$340,2,FALSE)),"XXX",VLOOKUP(C8538,COA!$A$2:$B$340,2,FALSE))</f>
        <v>N45</v>
      </c>
      <c r="C8538" s="149" t="str">
        <f t="shared" si="268"/>
        <v>0025-1003-0058</v>
      </c>
      <c r="D8538" s="134" t="s">
        <v>471</v>
      </c>
      <c r="E8538" s="134" t="s">
        <v>448</v>
      </c>
      <c r="F8538" s="134" t="s">
        <v>472</v>
      </c>
      <c r="G8538" s="134" t="s">
        <v>357</v>
      </c>
      <c r="H8538" s="134" t="s">
        <v>1023</v>
      </c>
      <c r="I8538" s="134" t="s">
        <v>343</v>
      </c>
      <c r="J8538" s="135">
        <v>572.09</v>
      </c>
      <c r="K8538" s="135">
        <v>174.77999999999997</v>
      </c>
      <c r="L8538" s="135">
        <v>0</v>
      </c>
      <c r="M8538" s="150" t="str">
        <f t="shared" si="267"/>
        <v>201606</v>
      </c>
    </row>
    <row r="8539" spans="1:13" x14ac:dyDescent="0.25">
      <c r="A8539" s="35" t="str">
        <f>VLOOKUP(B8539,ResCat!$A$2:$B$269,2,FALSE)</f>
        <v>XXX</v>
      </c>
      <c r="B8539" s="68" t="str">
        <f>IF(ISNA(VLOOKUP(C8539,COA!$A$2:$B$340,2,FALSE)),"XXX",VLOOKUP(C8539,COA!$A$2:$B$340,2,FALSE))</f>
        <v>N45</v>
      </c>
      <c r="C8539" s="149" t="str">
        <f t="shared" si="268"/>
        <v>0025-1003-0058</v>
      </c>
      <c r="D8539" s="134" t="s">
        <v>471</v>
      </c>
      <c r="E8539" s="134" t="s">
        <v>448</v>
      </c>
      <c r="F8539" s="134" t="s">
        <v>472</v>
      </c>
      <c r="G8539" s="134" t="s">
        <v>357</v>
      </c>
      <c r="H8539" s="134" t="s">
        <v>1023</v>
      </c>
      <c r="I8539" s="134" t="s">
        <v>1</v>
      </c>
      <c r="J8539" s="135">
        <v>-10679.399999999996</v>
      </c>
      <c r="K8539" s="135">
        <v>11683.630000000008</v>
      </c>
      <c r="L8539" s="135">
        <v>9557.8699999999972</v>
      </c>
      <c r="M8539" s="150" t="str">
        <f t="shared" si="267"/>
        <v>201606</v>
      </c>
    </row>
    <row r="8540" spans="1:13" x14ac:dyDescent="0.25">
      <c r="A8540" s="35" t="str">
        <f>VLOOKUP(B8540,ResCat!$A$2:$B$269,2,FALSE)</f>
        <v>XXX</v>
      </c>
      <c r="B8540" s="68" t="str">
        <f>IF(ISNA(VLOOKUP(C8540,COA!$A$2:$B$340,2,FALSE)),"XXX",VLOOKUP(C8540,COA!$A$2:$B$340,2,FALSE))</f>
        <v>N45</v>
      </c>
      <c r="C8540" s="149" t="str">
        <f t="shared" si="268"/>
        <v>0025-1003-0058</v>
      </c>
      <c r="D8540" s="134" t="s">
        <v>471</v>
      </c>
      <c r="E8540" s="134" t="s">
        <v>448</v>
      </c>
      <c r="F8540" s="134" t="s">
        <v>472</v>
      </c>
      <c r="G8540" s="134" t="s">
        <v>314</v>
      </c>
      <c r="H8540" s="134" t="s">
        <v>1023</v>
      </c>
      <c r="I8540" s="134" t="s">
        <v>3</v>
      </c>
      <c r="J8540" s="135">
        <v>14490.769999999999</v>
      </c>
      <c r="K8540" s="135">
        <v>3121.6599999999994</v>
      </c>
      <c r="L8540" s="135">
        <v>2919.2799999999993</v>
      </c>
      <c r="M8540" s="150" t="str">
        <f t="shared" si="267"/>
        <v>201607</v>
      </c>
    </row>
    <row r="8541" spans="1:13" x14ac:dyDescent="0.25">
      <c r="A8541" s="35" t="str">
        <f>VLOOKUP(B8541,ResCat!$A$2:$B$269,2,FALSE)</f>
        <v>XXX</v>
      </c>
      <c r="B8541" s="68" t="str">
        <f>IF(ISNA(VLOOKUP(C8541,COA!$A$2:$B$340,2,FALSE)),"XXX",VLOOKUP(C8541,COA!$A$2:$B$340,2,FALSE))</f>
        <v>N45</v>
      </c>
      <c r="C8541" s="149" t="str">
        <f t="shared" si="268"/>
        <v>0025-1003-0058</v>
      </c>
      <c r="D8541" s="134" t="s">
        <v>471</v>
      </c>
      <c r="E8541" s="134" t="s">
        <v>448</v>
      </c>
      <c r="F8541" s="134" t="s">
        <v>472</v>
      </c>
      <c r="G8541" s="134" t="s">
        <v>314</v>
      </c>
      <c r="H8541" s="134" t="s">
        <v>1023</v>
      </c>
      <c r="I8541" s="134" t="s">
        <v>368</v>
      </c>
      <c r="J8541" s="135">
        <v>8080</v>
      </c>
      <c r="K8541" s="135">
        <v>4542</v>
      </c>
      <c r="L8541" s="135">
        <v>4502</v>
      </c>
      <c r="M8541" s="150" t="str">
        <f t="shared" si="267"/>
        <v>201607</v>
      </c>
    </row>
    <row r="8542" spans="1:13" x14ac:dyDescent="0.25">
      <c r="A8542" s="35" t="str">
        <f>VLOOKUP(B8542,ResCat!$A$2:$B$269,2,FALSE)</f>
        <v>XXX</v>
      </c>
      <c r="B8542" s="68" t="str">
        <f>IF(ISNA(VLOOKUP(C8542,COA!$A$2:$B$340,2,FALSE)),"XXX",VLOOKUP(C8542,COA!$A$2:$B$340,2,FALSE))</f>
        <v>N45</v>
      </c>
      <c r="C8542" s="149" t="str">
        <f t="shared" si="268"/>
        <v>0025-1003-0058</v>
      </c>
      <c r="D8542" s="134" t="s">
        <v>471</v>
      </c>
      <c r="E8542" s="134" t="s">
        <v>448</v>
      </c>
      <c r="F8542" s="134" t="s">
        <v>472</v>
      </c>
      <c r="G8542" s="134" t="s">
        <v>314</v>
      </c>
      <c r="H8542" s="134" t="s">
        <v>1023</v>
      </c>
      <c r="I8542" s="134" t="s">
        <v>0</v>
      </c>
      <c r="J8542" s="135">
        <v>14796.229999999885</v>
      </c>
      <c r="K8542" s="135">
        <v>102750.29999999997</v>
      </c>
      <c r="L8542" s="135">
        <v>208623.56</v>
      </c>
      <c r="M8542" s="150" t="str">
        <f t="shared" si="267"/>
        <v>201607</v>
      </c>
    </row>
    <row r="8543" spans="1:13" x14ac:dyDescent="0.25">
      <c r="A8543" s="35" t="str">
        <f>VLOOKUP(B8543,ResCat!$A$2:$B$269,2,FALSE)</f>
        <v>XXX</v>
      </c>
      <c r="B8543" s="68" t="str">
        <f>IF(ISNA(VLOOKUP(C8543,COA!$A$2:$B$340,2,FALSE)),"XXX",VLOOKUP(C8543,COA!$A$2:$B$340,2,FALSE))</f>
        <v>N45</v>
      </c>
      <c r="C8543" s="149" t="str">
        <f t="shared" si="268"/>
        <v>0025-1003-0058</v>
      </c>
      <c r="D8543" s="134" t="s">
        <v>471</v>
      </c>
      <c r="E8543" s="134" t="s">
        <v>448</v>
      </c>
      <c r="F8543" s="134" t="s">
        <v>472</v>
      </c>
      <c r="G8543" s="134" t="s">
        <v>314</v>
      </c>
      <c r="H8543" s="134" t="s">
        <v>1023</v>
      </c>
      <c r="I8543" s="134" t="s">
        <v>336</v>
      </c>
      <c r="J8543" s="135">
        <v>5000</v>
      </c>
      <c r="K8543" s="135">
        <v>0</v>
      </c>
      <c r="L8543" s="135">
        <v>0</v>
      </c>
      <c r="M8543" s="150" t="str">
        <f t="shared" si="267"/>
        <v>201607</v>
      </c>
    </row>
    <row r="8544" spans="1:13" x14ac:dyDescent="0.25">
      <c r="A8544" s="35" t="str">
        <f>VLOOKUP(B8544,ResCat!$A$2:$B$269,2,FALSE)</f>
        <v>XXX</v>
      </c>
      <c r="B8544" s="68" t="str">
        <f>IF(ISNA(VLOOKUP(C8544,COA!$A$2:$B$340,2,FALSE)),"XXX",VLOOKUP(C8544,COA!$A$2:$B$340,2,FALSE))</f>
        <v>N45</v>
      </c>
      <c r="C8544" s="149" t="str">
        <f t="shared" si="268"/>
        <v>0025-1003-0058</v>
      </c>
      <c r="D8544" s="134" t="s">
        <v>471</v>
      </c>
      <c r="E8544" s="134" t="s">
        <v>448</v>
      </c>
      <c r="F8544" s="134" t="s">
        <v>472</v>
      </c>
      <c r="G8544" s="134" t="s">
        <v>314</v>
      </c>
      <c r="H8544" s="134" t="s">
        <v>1023</v>
      </c>
      <c r="I8544" s="134" t="s">
        <v>2</v>
      </c>
      <c r="J8544" s="135">
        <v>142618.12000000002</v>
      </c>
      <c r="K8544" s="135">
        <v>138134.73999999993</v>
      </c>
      <c r="L8544" s="135">
        <v>132511.88999999996</v>
      </c>
      <c r="M8544" s="150" t="str">
        <f t="shared" si="267"/>
        <v>201607</v>
      </c>
    </row>
    <row r="8545" spans="1:13" x14ac:dyDescent="0.25">
      <c r="A8545" s="35" t="str">
        <f>VLOOKUP(B8545,ResCat!$A$2:$B$269,2,FALSE)</f>
        <v>XXX</v>
      </c>
      <c r="B8545" s="68" t="str">
        <f>IF(ISNA(VLOOKUP(C8545,COA!$A$2:$B$340,2,FALSE)),"XXX",VLOOKUP(C8545,COA!$A$2:$B$340,2,FALSE))</f>
        <v>N45</v>
      </c>
      <c r="C8545" s="149" t="str">
        <f t="shared" si="268"/>
        <v>0025-1003-0058</v>
      </c>
      <c r="D8545" s="134" t="s">
        <v>471</v>
      </c>
      <c r="E8545" s="134" t="s">
        <v>448</v>
      </c>
      <c r="F8545" s="134" t="s">
        <v>472</v>
      </c>
      <c r="G8545" s="134" t="s">
        <v>314</v>
      </c>
      <c r="H8545" s="134" t="s">
        <v>1023</v>
      </c>
      <c r="I8545" s="134" t="s">
        <v>343</v>
      </c>
      <c r="J8545" s="135">
        <v>267.17</v>
      </c>
      <c r="K8545" s="135">
        <v>86.86</v>
      </c>
      <c r="L8545" s="135">
        <v>0</v>
      </c>
      <c r="M8545" s="150" t="str">
        <f t="shared" si="267"/>
        <v>201607</v>
      </c>
    </row>
    <row r="8546" spans="1:13" x14ac:dyDescent="0.25">
      <c r="A8546" s="35" t="str">
        <f>VLOOKUP(B8546,ResCat!$A$2:$B$269,2,FALSE)</f>
        <v>XXX</v>
      </c>
      <c r="B8546" s="68" t="str">
        <f>IF(ISNA(VLOOKUP(C8546,COA!$A$2:$B$340,2,FALSE)),"XXX",VLOOKUP(C8546,COA!$A$2:$B$340,2,FALSE))</f>
        <v>N45</v>
      </c>
      <c r="C8546" s="149" t="str">
        <f t="shared" si="268"/>
        <v>0025-1003-0058</v>
      </c>
      <c r="D8546" s="134" t="s">
        <v>471</v>
      </c>
      <c r="E8546" s="134" t="s">
        <v>448</v>
      </c>
      <c r="F8546" s="134" t="s">
        <v>472</v>
      </c>
      <c r="G8546" s="134" t="s">
        <v>314</v>
      </c>
      <c r="H8546" s="134" t="s">
        <v>1023</v>
      </c>
      <c r="I8546" s="134" t="s">
        <v>1</v>
      </c>
      <c r="J8546" s="135">
        <v>49097.970000000008</v>
      </c>
      <c r="K8546" s="135">
        <v>2705.2999999999956</v>
      </c>
      <c r="L8546" s="135">
        <v>11987.289999999997</v>
      </c>
      <c r="M8546" s="150" t="str">
        <f t="shared" si="267"/>
        <v>201607</v>
      </c>
    </row>
    <row r="8547" spans="1:13" x14ac:dyDescent="0.25">
      <c r="A8547" s="35" t="str">
        <f>VLOOKUP(B8547,ResCat!$A$2:$B$269,2,FALSE)</f>
        <v>XXX</v>
      </c>
      <c r="B8547" s="68" t="str">
        <f>IF(ISNA(VLOOKUP(C8547,COA!$A$2:$B$340,2,FALSE)),"XXX",VLOOKUP(C8547,COA!$A$2:$B$340,2,FALSE))</f>
        <v>N45</v>
      </c>
      <c r="C8547" s="149" t="str">
        <f t="shared" si="268"/>
        <v>0025-1003-0058</v>
      </c>
      <c r="D8547" s="134" t="s">
        <v>471</v>
      </c>
      <c r="E8547" s="134" t="s">
        <v>448</v>
      </c>
      <c r="F8547" s="134" t="s">
        <v>472</v>
      </c>
      <c r="G8547" s="134" t="s">
        <v>339</v>
      </c>
      <c r="H8547" s="134" t="s">
        <v>1023</v>
      </c>
      <c r="I8547" s="134" t="s">
        <v>3</v>
      </c>
      <c r="J8547" s="135">
        <v>-30702.93</v>
      </c>
      <c r="K8547" s="135">
        <v>-28369.579999999991</v>
      </c>
      <c r="L8547" s="135">
        <v>-31880.179999999986</v>
      </c>
      <c r="M8547" s="150" t="str">
        <f t="shared" si="267"/>
        <v>201608</v>
      </c>
    </row>
    <row r="8548" spans="1:13" x14ac:dyDescent="0.25">
      <c r="A8548" s="35" t="str">
        <f>VLOOKUP(B8548,ResCat!$A$2:$B$269,2,FALSE)</f>
        <v>XXX</v>
      </c>
      <c r="B8548" s="68" t="str">
        <f>IF(ISNA(VLOOKUP(C8548,COA!$A$2:$B$340,2,FALSE)),"XXX",VLOOKUP(C8548,COA!$A$2:$B$340,2,FALSE))</f>
        <v>N45</v>
      </c>
      <c r="C8548" s="149" t="str">
        <f t="shared" si="268"/>
        <v>0025-1003-0058</v>
      </c>
      <c r="D8548" s="134" t="s">
        <v>471</v>
      </c>
      <c r="E8548" s="134" t="s">
        <v>448</v>
      </c>
      <c r="F8548" s="134" t="s">
        <v>472</v>
      </c>
      <c r="G8548" s="134" t="s">
        <v>339</v>
      </c>
      <c r="H8548" s="134" t="s">
        <v>1023</v>
      </c>
      <c r="I8548" s="134" t="s">
        <v>368</v>
      </c>
      <c r="J8548" s="135">
        <v>40</v>
      </c>
      <c r="K8548" s="135">
        <v>0</v>
      </c>
      <c r="L8548" s="135">
        <v>0</v>
      </c>
      <c r="M8548" s="150" t="str">
        <f t="shared" si="267"/>
        <v>201608</v>
      </c>
    </row>
    <row r="8549" spans="1:13" x14ac:dyDescent="0.25">
      <c r="A8549" s="35" t="str">
        <f>VLOOKUP(B8549,ResCat!$A$2:$B$269,2,FALSE)</f>
        <v>XXX</v>
      </c>
      <c r="B8549" s="68" t="str">
        <f>IF(ISNA(VLOOKUP(C8549,COA!$A$2:$B$340,2,FALSE)),"XXX",VLOOKUP(C8549,COA!$A$2:$B$340,2,FALSE))</f>
        <v>N45</v>
      </c>
      <c r="C8549" s="149" t="str">
        <f t="shared" si="268"/>
        <v>0025-1003-0058</v>
      </c>
      <c r="D8549" s="134" t="s">
        <v>471</v>
      </c>
      <c r="E8549" s="134" t="s">
        <v>448</v>
      </c>
      <c r="F8549" s="134" t="s">
        <v>472</v>
      </c>
      <c r="G8549" s="134" t="s">
        <v>339</v>
      </c>
      <c r="H8549" s="134" t="s">
        <v>1023</v>
      </c>
      <c r="I8549" s="134" t="s">
        <v>0</v>
      </c>
      <c r="J8549" s="135">
        <v>835756.94000000041</v>
      </c>
      <c r="K8549" s="135">
        <v>363187.66</v>
      </c>
      <c r="L8549" s="135">
        <v>348562.42000000004</v>
      </c>
      <c r="M8549" s="150" t="str">
        <f t="shared" si="267"/>
        <v>201608</v>
      </c>
    </row>
    <row r="8550" spans="1:13" x14ac:dyDescent="0.25">
      <c r="A8550" s="35" t="str">
        <f>VLOOKUP(B8550,ResCat!$A$2:$B$269,2,FALSE)</f>
        <v>XXX</v>
      </c>
      <c r="B8550" s="68" t="str">
        <f>IF(ISNA(VLOOKUP(C8550,COA!$A$2:$B$340,2,FALSE)),"XXX",VLOOKUP(C8550,COA!$A$2:$B$340,2,FALSE))</f>
        <v>N45</v>
      </c>
      <c r="C8550" s="149" t="str">
        <f t="shared" si="268"/>
        <v>0025-1003-0058</v>
      </c>
      <c r="D8550" s="134" t="s">
        <v>471</v>
      </c>
      <c r="E8550" s="134" t="s">
        <v>448</v>
      </c>
      <c r="F8550" s="134" t="s">
        <v>472</v>
      </c>
      <c r="G8550" s="134" t="s">
        <v>339</v>
      </c>
      <c r="H8550" s="134" t="s">
        <v>1023</v>
      </c>
      <c r="I8550" s="134" t="s">
        <v>336</v>
      </c>
      <c r="J8550" s="135">
        <v>-137.25</v>
      </c>
      <c r="K8550" s="135">
        <v>0</v>
      </c>
      <c r="L8550" s="135">
        <v>0</v>
      </c>
      <c r="M8550" s="150" t="str">
        <f t="shared" si="267"/>
        <v>201608</v>
      </c>
    </row>
    <row r="8551" spans="1:13" x14ac:dyDescent="0.25">
      <c r="A8551" s="35" t="str">
        <f>VLOOKUP(B8551,ResCat!$A$2:$B$269,2,FALSE)</f>
        <v>XXX</v>
      </c>
      <c r="B8551" s="68" t="str">
        <f>IF(ISNA(VLOOKUP(C8551,COA!$A$2:$B$340,2,FALSE)),"XXX",VLOOKUP(C8551,COA!$A$2:$B$340,2,FALSE))</f>
        <v>N45</v>
      </c>
      <c r="C8551" s="149" t="str">
        <f t="shared" si="268"/>
        <v>0025-1003-0058</v>
      </c>
      <c r="D8551" s="134" t="s">
        <v>471</v>
      </c>
      <c r="E8551" s="134" t="s">
        <v>448</v>
      </c>
      <c r="F8551" s="134" t="s">
        <v>472</v>
      </c>
      <c r="G8551" s="134" t="s">
        <v>339</v>
      </c>
      <c r="H8551" s="134" t="s">
        <v>1023</v>
      </c>
      <c r="I8551" s="134" t="s">
        <v>2</v>
      </c>
      <c r="J8551" s="135">
        <v>-26754.059999999998</v>
      </c>
      <c r="K8551" s="135">
        <v>-9405.899999999996</v>
      </c>
      <c r="L8551" s="135">
        <v>-3069.3099999999972</v>
      </c>
      <c r="M8551" s="150" t="str">
        <f t="shared" si="267"/>
        <v>201608</v>
      </c>
    </row>
    <row r="8552" spans="1:13" x14ac:dyDescent="0.25">
      <c r="A8552" s="35" t="str">
        <f>VLOOKUP(B8552,ResCat!$A$2:$B$269,2,FALSE)</f>
        <v>XXX</v>
      </c>
      <c r="B8552" s="68" t="str">
        <f>IF(ISNA(VLOOKUP(C8552,COA!$A$2:$B$340,2,FALSE)),"XXX",VLOOKUP(C8552,COA!$A$2:$B$340,2,FALSE))</f>
        <v>N45</v>
      </c>
      <c r="C8552" s="149" t="str">
        <f t="shared" si="268"/>
        <v>0025-1003-0058</v>
      </c>
      <c r="D8552" s="134" t="s">
        <v>471</v>
      </c>
      <c r="E8552" s="134" t="s">
        <v>448</v>
      </c>
      <c r="F8552" s="134" t="s">
        <v>472</v>
      </c>
      <c r="G8552" s="134" t="s">
        <v>339</v>
      </c>
      <c r="H8552" s="134" t="s">
        <v>1023</v>
      </c>
      <c r="I8552" s="134" t="s">
        <v>343</v>
      </c>
      <c r="J8552" s="135">
        <v>1013.5299999999999</v>
      </c>
      <c r="K8552" s="135">
        <v>667.01</v>
      </c>
      <c r="L8552" s="135">
        <v>0</v>
      </c>
      <c r="M8552" s="150" t="str">
        <f t="shared" si="267"/>
        <v>201608</v>
      </c>
    </row>
    <row r="8553" spans="1:13" x14ac:dyDescent="0.25">
      <c r="A8553" s="35" t="str">
        <f>VLOOKUP(B8553,ResCat!$A$2:$B$269,2,FALSE)</f>
        <v>XXX</v>
      </c>
      <c r="B8553" s="68" t="str">
        <f>IF(ISNA(VLOOKUP(C8553,COA!$A$2:$B$340,2,FALSE)),"XXX",VLOOKUP(C8553,COA!$A$2:$B$340,2,FALSE))</f>
        <v>N45</v>
      </c>
      <c r="C8553" s="149" t="str">
        <f t="shared" si="268"/>
        <v>0025-1003-0058</v>
      </c>
      <c r="D8553" s="134" t="s">
        <v>471</v>
      </c>
      <c r="E8553" s="134" t="s">
        <v>448</v>
      </c>
      <c r="F8553" s="134" t="s">
        <v>472</v>
      </c>
      <c r="G8553" s="134" t="s">
        <v>339</v>
      </c>
      <c r="H8553" s="134" t="s">
        <v>1023</v>
      </c>
      <c r="I8553" s="134" t="s">
        <v>1</v>
      </c>
      <c r="J8553" s="135">
        <v>276749.26999999996</v>
      </c>
      <c r="K8553" s="135">
        <v>69451.810000000027</v>
      </c>
      <c r="L8553" s="135">
        <v>10587.31</v>
      </c>
      <c r="M8553" s="150" t="str">
        <f t="shared" si="267"/>
        <v>201608</v>
      </c>
    </row>
    <row r="8554" spans="1:13" x14ac:dyDescent="0.25">
      <c r="A8554" s="35" t="str">
        <f>VLOOKUP(B8554,ResCat!$A$2:$B$269,2,FALSE)</f>
        <v>XXX</v>
      </c>
      <c r="B8554" s="68" t="str">
        <f>IF(ISNA(VLOOKUP(C8554,COA!$A$2:$B$340,2,FALSE)),"XXX",VLOOKUP(C8554,COA!$A$2:$B$340,2,FALSE))</f>
        <v>N45</v>
      </c>
      <c r="C8554" s="149" t="str">
        <f t="shared" si="268"/>
        <v>0025-1003-0058</v>
      </c>
      <c r="D8554" s="134" t="s">
        <v>471</v>
      </c>
      <c r="E8554" s="134" t="s">
        <v>448</v>
      </c>
      <c r="F8554" s="134" t="s">
        <v>472</v>
      </c>
      <c r="G8554" s="134" t="s">
        <v>342</v>
      </c>
      <c r="H8554" s="134" t="s">
        <v>1023</v>
      </c>
      <c r="I8554" s="134" t="s">
        <v>3</v>
      </c>
      <c r="J8554" s="135">
        <v>8381.8000000000011</v>
      </c>
      <c r="K8554" s="135">
        <v>6305.49</v>
      </c>
      <c r="L8554" s="135">
        <v>4544.93</v>
      </c>
      <c r="M8554" s="150" t="str">
        <f t="shared" si="267"/>
        <v>201609</v>
      </c>
    </row>
    <row r="8555" spans="1:13" x14ac:dyDescent="0.25">
      <c r="A8555" s="35" t="str">
        <f>VLOOKUP(B8555,ResCat!$A$2:$B$269,2,FALSE)</f>
        <v>XXX</v>
      </c>
      <c r="B8555" s="68" t="str">
        <f>IF(ISNA(VLOOKUP(C8555,COA!$A$2:$B$340,2,FALSE)),"XXX",VLOOKUP(C8555,COA!$A$2:$B$340,2,FALSE))</f>
        <v>N45</v>
      </c>
      <c r="C8555" s="149" t="str">
        <f t="shared" si="268"/>
        <v>0025-1003-0058</v>
      </c>
      <c r="D8555" s="134" t="s">
        <v>471</v>
      </c>
      <c r="E8555" s="134" t="s">
        <v>448</v>
      </c>
      <c r="F8555" s="134" t="s">
        <v>472</v>
      </c>
      <c r="G8555" s="134" t="s">
        <v>342</v>
      </c>
      <c r="H8555" s="134" t="s">
        <v>1023</v>
      </c>
      <c r="I8555" s="134" t="s">
        <v>0</v>
      </c>
      <c r="J8555" s="135">
        <v>1857381.1600000006</v>
      </c>
      <c r="K8555" s="135">
        <v>721390.10999999987</v>
      </c>
      <c r="L8555" s="135">
        <v>580399.9</v>
      </c>
      <c r="M8555" s="150" t="str">
        <f t="shared" si="267"/>
        <v>201609</v>
      </c>
    </row>
    <row r="8556" spans="1:13" x14ac:dyDescent="0.25">
      <c r="A8556" s="35" t="str">
        <f>VLOOKUP(B8556,ResCat!$A$2:$B$269,2,FALSE)</f>
        <v>XXX</v>
      </c>
      <c r="B8556" s="68" t="str">
        <f>IF(ISNA(VLOOKUP(C8556,COA!$A$2:$B$340,2,FALSE)),"XXX",VLOOKUP(C8556,COA!$A$2:$B$340,2,FALSE))</f>
        <v>N45</v>
      </c>
      <c r="C8556" s="149" t="str">
        <f t="shared" si="268"/>
        <v>0025-1003-0058</v>
      </c>
      <c r="D8556" s="134" t="s">
        <v>471</v>
      </c>
      <c r="E8556" s="134" t="s">
        <v>448</v>
      </c>
      <c r="F8556" s="134" t="s">
        <v>472</v>
      </c>
      <c r="G8556" s="134" t="s">
        <v>342</v>
      </c>
      <c r="H8556" s="134" t="s">
        <v>1023</v>
      </c>
      <c r="I8556" s="134" t="s">
        <v>2</v>
      </c>
      <c r="J8556" s="135">
        <v>138548.79999999999</v>
      </c>
      <c r="K8556" s="135">
        <v>124758.76000000002</v>
      </c>
      <c r="L8556" s="135">
        <v>116565.79000000007</v>
      </c>
      <c r="M8556" s="150" t="str">
        <f t="shared" si="267"/>
        <v>201609</v>
      </c>
    </row>
    <row r="8557" spans="1:13" x14ac:dyDescent="0.25">
      <c r="A8557" s="35" t="str">
        <f>VLOOKUP(B8557,ResCat!$A$2:$B$269,2,FALSE)</f>
        <v>XXX</v>
      </c>
      <c r="B8557" s="68" t="str">
        <f>IF(ISNA(VLOOKUP(C8557,COA!$A$2:$B$340,2,FALSE)),"XXX",VLOOKUP(C8557,COA!$A$2:$B$340,2,FALSE))</f>
        <v>N45</v>
      </c>
      <c r="C8557" s="149" t="str">
        <f t="shared" si="268"/>
        <v>0025-1003-0058</v>
      </c>
      <c r="D8557" s="134" t="s">
        <v>471</v>
      </c>
      <c r="E8557" s="134" t="s">
        <v>448</v>
      </c>
      <c r="F8557" s="134" t="s">
        <v>472</v>
      </c>
      <c r="G8557" s="134" t="s">
        <v>342</v>
      </c>
      <c r="H8557" s="134" t="s">
        <v>1023</v>
      </c>
      <c r="I8557" s="134" t="s">
        <v>343</v>
      </c>
      <c r="J8557" s="135">
        <v>1770.4499999999996</v>
      </c>
      <c r="K8557" s="135">
        <v>1045.18</v>
      </c>
      <c r="L8557" s="135">
        <v>0</v>
      </c>
      <c r="M8557" s="150" t="str">
        <f t="shared" si="267"/>
        <v>201609</v>
      </c>
    </row>
    <row r="8558" spans="1:13" x14ac:dyDescent="0.25">
      <c r="A8558" s="35" t="str">
        <f>VLOOKUP(B8558,ResCat!$A$2:$B$269,2,FALSE)</f>
        <v>XXX</v>
      </c>
      <c r="B8558" s="68" t="str">
        <f>IF(ISNA(VLOOKUP(C8558,COA!$A$2:$B$340,2,FALSE)),"XXX",VLOOKUP(C8558,COA!$A$2:$B$340,2,FALSE))</f>
        <v>N45</v>
      </c>
      <c r="C8558" s="149" t="str">
        <f t="shared" si="268"/>
        <v>0025-1003-0058</v>
      </c>
      <c r="D8558" s="134" t="s">
        <v>471</v>
      </c>
      <c r="E8558" s="134" t="s">
        <v>448</v>
      </c>
      <c r="F8558" s="134" t="s">
        <v>472</v>
      </c>
      <c r="G8558" s="134" t="s">
        <v>342</v>
      </c>
      <c r="H8558" s="134" t="s">
        <v>1023</v>
      </c>
      <c r="I8558" s="134" t="s">
        <v>1</v>
      </c>
      <c r="J8558" s="135">
        <v>210047.45</v>
      </c>
      <c r="K8558" s="135">
        <v>90073.42</v>
      </c>
      <c r="L8558" s="135">
        <v>83250.92</v>
      </c>
      <c r="M8558" s="150" t="str">
        <f t="shared" si="267"/>
        <v>201609</v>
      </c>
    </row>
    <row r="8559" spans="1:13" x14ac:dyDescent="0.25">
      <c r="A8559" s="35" t="str">
        <f>VLOOKUP(B8559,ResCat!$A$2:$B$269,2,FALSE)</f>
        <v>XXX</v>
      </c>
      <c r="B8559" s="68" t="str">
        <f>IF(ISNA(VLOOKUP(C8559,COA!$A$2:$B$340,2,FALSE)),"XXX",VLOOKUP(C8559,COA!$A$2:$B$340,2,FALSE))</f>
        <v>N45</v>
      </c>
      <c r="C8559" s="149" t="str">
        <f t="shared" si="268"/>
        <v>0025-1003-0058</v>
      </c>
      <c r="D8559" s="134" t="s">
        <v>471</v>
      </c>
      <c r="E8559" s="134" t="s">
        <v>448</v>
      </c>
      <c r="F8559" s="134" t="s">
        <v>472</v>
      </c>
      <c r="G8559" s="134" t="s">
        <v>316</v>
      </c>
      <c r="H8559" s="134" t="s">
        <v>1023</v>
      </c>
      <c r="I8559" s="134" t="s">
        <v>3</v>
      </c>
      <c r="J8559" s="135">
        <v>14637.179999999997</v>
      </c>
      <c r="K8559" s="135">
        <v>9618.5600000000031</v>
      </c>
      <c r="L8559" s="135">
        <v>5311.4999999999991</v>
      </c>
      <c r="M8559" s="150" t="str">
        <f t="shared" si="267"/>
        <v>201610</v>
      </c>
    </row>
    <row r="8560" spans="1:13" x14ac:dyDescent="0.25">
      <c r="A8560" s="35" t="str">
        <f>VLOOKUP(B8560,ResCat!$A$2:$B$269,2,FALSE)</f>
        <v>XXX</v>
      </c>
      <c r="B8560" s="68" t="str">
        <f>IF(ISNA(VLOOKUP(C8560,COA!$A$2:$B$340,2,FALSE)),"XXX",VLOOKUP(C8560,COA!$A$2:$B$340,2,FALSE))</f>
        <v>N45</v>
      </c>
      <c r="C8560" s="149" t="str">
        <f t="shared" si="268"/>
        <v>0025-1003-0058</v>
      </c>
      <c r="D8560" s="134" t="s">
        <v>471</v>
      </c>
      <c r="E8560" s="134" t="s">
        <v>448</v>
      </c>
      <c r="F8560" s="134" t="s">
        <v>472</v>
      </c>
      <c r="G8560" s="134" t="s">
        <v>316</v>
      </c>
      <c r="H8560" s="134" t="s">
        <v>1023</v>
      </c>
      <c r="I8560" s="134" t="s">
        <v>0</v>
      </c>
      <c r="J8560" s="135">
        <v>1169721.7899999986</v>
      </c>
      <c r="K8560" s="135">
        <v>472926.39999999997</v>
      </c>
      <c r="L8560" s="135">
        <v>455480.43999999989</v>
      </c>
      <c r="M8560" s="150" t="str">
        <f t="shared" si="267"/>
        <v>201610</v>
      </c>
    </row>
    <row r="8561" spans="1:13" x14ac:dyDescent="0.25">
      <c r="A8561" s="35" t="str">
        <f>VLOOKUP(B8561,ResCat!$A$2:$B$269,2,FALSE)</f>
        <v>XXX</v>
      </c>
      <c r="B8561" s="68" t="str">
        <f>IF(ISNA(VLOOKUP(C8561,COA!$A$2:$B$340,2,FALSE)),"XXX",VLOOKUP(C8561,COA!$A$2:$B$340,2,FALSE))</f>
        <v>N45</v>
      </c>
      <c r="C8561" s="149" t="str">
        <f t="shared" si="268"/>
        <v>0025-1003-0058</v>
      </c>
      <c r="D8561" s="134" t="s">
        <v>471</v>
      </c>
      <c r="E8561" s="134" t="s">
        <v>448</v>
      </c>
      <c r="F8561" s="134" t="s">
        <v>472</v>
      </c>
      <c r="G8561" s="134" t="s">
        <v>316</v>
      </c>
      <c r="H8561" s="134" t="s">
        <v>1023</v>
      </c>
      <c r="I8561" s="134" t="s">
        <v>2</v>
      </c>
      <c r="J8561" s="135">
        <v>199904.65000000002</v>
      </c>
      <c r="K8561" s="135">
        <v>173164.58999999994</v>
      </c>
      <c r="L8561" s="135">
        <v>165312.6100000001</v>
      </c>
      <c r="M8561" s="150" t="str">
        <f t="shared" si="267"/>
        <v>201610</v>
      </c>
    </row>
    <row r="8562" spans="1:13" x14ac:dyDescent="0.25">
      <c r="A8562" s="35" t="str">
        <f>VLOOKUP(B8562,ResCat!$A$2:$B$269,2,FALSE)</f>
        <v>XXX</v>
      </c>
      <c r="B8562" s="68" t="str">
        <f>IF(ISNA(VLOOKUP(C8562,COA!$A$2:$B$340,2,FALSE)),"XXX",VLOOKUP(C8562,COA!$A$2:$B$340,2,FALSE))</f>
        <v>N45</v>
      </c>
      <c r="C8562" s="149" t="str">
        <f t="shared" si="268"/>
        <v>0025-1003-0058</v>
      </c>
      <c r="D8562" s="134" t="s">
        <v>471</v>
      </c>
      <c r="E8562" s="134" t="s">
        <v>448</v>
      </c>
      <c r="F8562" s="134" t="s">
        <v>472</v>
      </c>
      <c r="G8562" s="134" t="s">
        <v>316</v>
      </c>
      <c r="H8562" s="134" t="s">
        <v>1023</v>
      </c>
      <c r="I8562" s="134" t="s">
        <v>343</v>
      </c>
      <c r="J8562" s="135">
        <v>774.11000000000013</v>
      </c>
      <c r="K8562" s="135">
        <v>276.64</v>
      </c>
      <c r="L8562" s="135">
        <v>0</v>
      </c>
      <c r="M8562" s="150" t="str">
        <f t="shared" si="267"/>
        <v>201610</v>
      </c>
    </row>
    <row r="8563" spans="1:13" x14ac:dyDescent="0.25">
      <c r="A8563" s="35" t="str">
        <f>VLOOKUP(B8563,ResCat!$A$2:$B$269,2,FALSE)</f>
        <v>XXX</v>
      </c>
      <c r="B8563" s="68" t="str">
        <f>IF(ISNA(VLOOKUP(C8563,COA!$A$2:$B$340,2,FALSE)),"XXX",VLOOKUP(C8563,COA!$A$2:$B$340,2,FALSE))</f>
        <v>N45</v>
      </c>
      <c r="C8563" s="149" t="str">
        <f t="shared" si="268"/>
        <v>0025-1003-0058</v>
      </c>
      <c r="D8563" s="134" t="s">
        <v>471</v>
      </c>
      <c r="E8563" s="134" t="s">
        <v>448</v>
      </c>
      <c r="F8563" s="134" t="s">
        <v>472</v>
      </c>
      <c r="G8563" s="134" t="s">
        <v>316</v>
      </c>
      <c r="H8563" s="134" t="s">
        <v>1023</v>
      </c>
      <c r="I8563" s="134" t="s">
        <v>1</v>
      </c>
      <c r="J8563" s="135">
        <v>179453.52000000008</v>
      </c>
      <c r="K8563" s="135">
        <v>64791.859999999993</v>
      </c>
      <c r="L8563" s="135">
        <v>59133.59</v>
      </c>
      <c r="M8563" s="150" t="str">
        <f t="shared" si="267"/>
        <v>201610</v>
      </c>
    </row>
    <row r="8564" spans="1:13" x14ac:dyDescent="0.25">
      <c r="A8564" s="35" t="str">
        <f>VLOOKUP(B8564,ResCat!$A$2:$B$269,2,FALSE)</f>
        <v>XXX</v>
      </c>
      <c r="B8564" s="68" t="str">
        <f>IF(ISNA(VLOOKUP(C8564,COA!$A$2:$B$340,2,FALSE)),"XXX",VLOOKUP(C8564,COA!$A$2:$B$340,2,FALSE))</f>
        <v>N45</v>
      </c>
      <c r="C8564" s="149" t="str">
        <f t="shared" si="268"/>
        <v>0025-1003-0058</v>
      </c>
      <c r="D8564" s="134" t="s">
        <v>471</v>
      </c>
      <c r="E8564" s="134" t="s">
        <v>448</v>
      </c>
      <c r="F8564" s="134" t="s">
        <v>472</v>
      </c>
      <c r="G8564" s="134" t="s">
        <v>318</v>
      </c>
      <c r="H8564" s="134" t="s">
        <v>1023</v>
      </c>
      <c r="I8564" s="134" t="s">
        <v>3</v>
      </c>
      <c r="J8564" s="135">
        <v>16829.890000000003</v>
      </c>
      <c r="K8564" s="135">
        <v>3694.7000000000016</v>
      </c>
      <c r="L8564" s="135">
        <v>1073.76</v>
      </c>
      <c r="M8564" s="150" t="str">
        <f t="shared" si="267"/>
        <v>201611</v>
      </c>
    </row>
    <row r="8565" spans="1:13" x14ac:dyDescent="0.25">
      <c r="A8565" s="35" t="str">
        <f>VLOOKUP(B8565,ResCat!$A$2:$B$269,2,FALSE)</f>
        <v>XXX</v>
      </c>
      <c r="B8565" s="68" t="str">
        <f>IF(ISNA(VLOOKUP(C8565,COA!$A$2:$B$340,2,FALSE)),"XXX",VLOOKUP(C8565,COA!$A$2:$B$340,2,FALSE))</f>
        <v>N45</v>
      </c>
      <c r="C8565" s="149" t="str">
        <f t="shared" si="268"/>
        <v>0025-1003-0058</v>
      </c>
      <c r="D8565" s="134" t="s">
        <v>471</v>
      </c>
      <c r="E8565" s="134" t="s">
        <v>448</v>
      </c>
      <c r="F8565" s="134" t="s">
        <v>472</v>
      </c>
      <c r="G8565" s="134" t="s">
        <v>318</v>
      </c>
      <c r="H8565" s="134" t="s">
        <v>1023</v>
      </c>
      <c r="I8565" s="134" t="s">
        <v>0</v>
      </c>
      <c r="J8565" s="135">
        <v>1288166.8499999999</v>
      </c>
      <c r="K8565" s="135">
        <v>590253.88</v>
      </c>
      <c r="L8565" s="135">
        <v>575893.94000000006</v>
      </c>
      <c r="M8565" s="150" t="str">
        <f t="shared" si="267"/>
        <v>201611</v>
      </c>
    </row>
    <row r="8566" spans="1:13" x14ac:dyDescent="0.25">
      <c r="A8566" s="35" t="str">
        <f>VLOOKUP(B8566,ResCat!$A$2:$B$269,2,FALSE)</f>
        <v>XXX</v>
      </c>
      <c r="B8566" s="68" t="str">
        <f>IF(ISNA(VLOOKUP(C8566,COA!$A$2:$B$340,2,FALSE)),"XXX",VLOOKUP(C8566,COA!$A$2:$B$340,2,FALSE))</f>
        <v>N45</v>
      </c>
      <c r="C8566" s="149" t="str">
        <f t="shared" si="268"/>
        <v>0025-1003-0058</v>
      </c>
      <c r="D8566" s="134" t="s">
        <v>471</v>
      </c>
      <c r="E8566" s="134" t="s">
        <v>448</v>
      </c>
      <c r="F8566" s="134" t="s">
        <v>472</v>
      </c>
      <c r="G8566" s="134" t="s">
        <v>318</v>
      </c>
      <c r="H8566" s="134" t="s">
        <v>1023</v>
      </c>
      <c r="I8566" s="134" t="s">
        <v>2</v>
      </c>
      <c r="J8566" s="135">
        <v>30131.98</v>
      </c>
      <c r="K8566" s="135">
        <v>-2474.5700000000043</v>
      </c>
      <c r="L8566" s="135">
        <v>74239.829999999973</v>
      </c>
      <c r="M8566" s="150" t="str">
        <f t="shared" si="267"/>
        <v>201611</v>
      </c>
    </row>
    <row r="8567" spans="1:13" x14ac:dyDescent="0.25">
      <c r="A8567" s="35" t="str">
        <f>VLOOKUP(B8567,ResCat!$A$2:$B$269,2,FALSE)</f>
        <v>XXX</v>
      </c>
      <c r="B8567" s="68" t="str">
        <f>IF(ISNA(VLOOKUP(C8567,COA!$A$2:$B$340,2,FALSE)),"XXX",VLOOKUP(C8567,COA!$A$2:$B$340,2,FALSE))</f>
        <v>N45</v>
      </c>
      <c r="C8567" s="149" t="str">
        <f t="shared" si="268"/>
        <v>0025-1003-0058</v>
      </c>
      <c r="D8567" s="134" t="s">
        <v>471</v>
      </c>
      <c r="E8567" s="134" t="s">
        <v>448</v>
      </c>
      <c r="F8567" s="134" t="s">
        <v>472</v>
      </c>
      <c r="G8567" s="134" t="s">
        <v>318</v>
      </c>
      <c r="H8567" s="134" t="s">
        <v>1023</v>
      </c>
      <c r="I8567" s="134" t="s">
        <v>343</v>
      </c>
      <c r="J8567" s="135">
        <v>3812.8600000000006</v>
      </c>
      <c r="K8567" s="135">
        <v>2216.25</v>
      </c>
      <c r="L8567" s="135">
        <v>0</v>
      </c>
      <c r="M8567" s="150" t="str">
        <f t="shared" si="267"/>
        <v>201611</v>
      </c>
    </row>
    <row r="8568" spans="1:13" x14ac:dyDescent="0.25">
      <c r="A8568" s="35" t="str">
        <f>VLOOKUP(B8568,ResCat!$A$2:$B$269,2,FALSE)</f>
        <v>XXX</v>
      </c>
      <c r="B8568" s="68" t="str">
        <f>IF(ISNA(VLOOKUP(C8568,COA!$A$2:$B$340,2,FALSE)),"XXX",VLOOKUP(C8568,COA!$A$2:$B$340,2,FALSE))</f>
        <v>N45</v>
      </c>
      <c r="C8568" s="149" t="str">
        <f t="shared" si="268"/>
        <v>0025-1003-0058</v>
      </c>
      <c r="D8568" s="134" t="s">
        <v>471</v>
      </c>
      <c r="E8568" s="134" t="s">
        <v>448</v>
      </c>
      <c r="F8568" s="134" t="s">
        <v>472</v>
      </c>
      <c r="G8568" s="134" t="s">
        <v>318</v>
      </c>
      <c r="H8568" s="134" t="s">
        <v>1023</v>
      </c>
      <c r="I8568" s="134" t="s">
        <v>1</v>
      </c>
      <c r="J8568" s="135">
        <v>118479.35000000003</v>
      </c>
      <c r="K8568" s="135">
        <v>78348.599999999991</v>
      </c>
      <c r="L8568" s="135">
        <v>80916.849999999962</v>
      </c>
      <c r="M8568" s="150" t="str">
        <f t="shared" si="267"/>
        <v>201611</v>
      </c>
    </row>
    <row r="8569" spans="1:13" x14ac:dyDescent="0.25">
      <c r="A8569" s="35" t="str">
        <f>VLOOKUP(B8569,ResCat!$A$2:$B$269,2,FALSE)</f>
        <v>XXX</v>
      </c>
      <c r="B8569" s="68" t="str">
        <f>IF(ISNA(VLOOKUP(C8569,COA!$A$2:$B$340,2,FALSE)),"XXX",VLOOKUP(C8569,COA!$A$2:$B$340,2,FALSE))</f>
        <v>N45</v>
      </c>
      <c r="C8569" s="149" t="str">
        <f t="shared" si="268"/>
        <v>0025-1003-0058</v>
      </c>
      <c r="D8569" s="134" t="s">
        <v>471</v>
      </c>
      <c r="E8569" s="134" t="s">
        <v>448</v>
      </c>
      <c r="F8569" s="134" t="s">
        <v>472</v>
      </c>
      <c r="G8569" s="134" t="s">
        <v>320</v>
      </c>
      <c r="H8569" s="134" t="s">
        <v>1023</v>
      </c>
      <c r="I8569" s="134" t="s">
        <v>3</v>
      </c>
      <c r="J8569" s="135">
        <v>22002.210000000003</v>
      </c>
      <c r="K8569" s="135">
        <v>11965.059999999998</v>
      </c>
      <c r="L8569" s="135">
        <v>6692.4999999999991</v>
      </c>
      <c r="M8569" s="150" t="str">
        <f t="shared" si="267"/>
        <v>201612</v>
      </c>
    </row>
    <row r="8570" spans="1:13" x14ac:dyDescent="0.25">
      <c r="A8570" s="35" t="str">
        <f>VLOOKUP(B8570,ResCat!$A$2:$B$269,2,FALSE)</f>
        <v>XXX</v>
      </c>
      <c r="B8570" s="68" t="str">
        <f>IF(ISNA(VLOOKUP(C8570,COA!$A$2:$B$340,2,FALSE)),"XXX",VLOOKUP(C8570,COA!$A$2:$B$340,2,FALSE))</f>
        <v>N45</v>
      </c>
      <c r="C8570" s="149" t="str">
        <f t="shared" si="268"/>
        <v>0025-1003-0058</v>
      </c>
      <c r="D8570" s="134" t="s">
        <v>471</v>
      </c>
      <c r="E8570" s="134" t="s">
        <v>448</v>
      </c>
      <c r="F8570" s="134" t="s">
        <v>472</v>
      </c>
      <c r="G8570" s="134" t="s">
        <v>320</v>
      </c>
      <c r="H8570" s="134" t="s">
        <v>1023</v>
      </c>
      <c r="I8570" s="134" t="s">
        <v>0</v>
      </c>
      <c r="J8570" s="135">
        <v>1167828.9399999995</v>
      </c>
      <c r="K8570" s="135">
        <v>407207.62999999931</v>
      </c>
      <c r="L8570" s="135">
        <v>351720.06</v>
      </c>
      <c r="M8570" s="150" t="str">
        <f t="shared" si="267"/>
        <v>201612</v>
      </c>
    </row>
    <row r="8571" spans="1:13" x14ac:dyDescent="0.25">
      <c r="A8571" s="35" t="str">
        <f>VLOOKUP(B8571,ResCat!$A$2:$B$269,2,FALSE)</f>
        <v>XXX</v>
      </c>
      <c r="B8571" s="68" t="str">
        <f>IF(ISNA(VLOOKUP(C8571,COA!$A$2:$B$340,2,FALSE)),"XXX",VLOOKUP(C8571,COA!$A$2:$B$340,2,FALSE))</f>
        <v>N45</v>
      </c>
      <c r="C8571" s="149" t="str">
        <f t="shared" si="268"/>
        <v>0025-1003-0058</v>
      </c>
      <c r="D8571" s="134" t="s">
        <v>471</v>
      </c>
      <c r="E8571" s="134" t="s">
        <v>448</v>
      </c>
      <c r="F8571" s="134" t="s">
        <v>472</v>
      </c>
      <c r="G8571" s="134" t="s">
        <v>320</v>
      </c>
      <c r="H8571" s="134" t="s">
        <v>1023</v>
      </c>
      <c r="I8571" s="134" t="s">
        <v>336</v>
      </c>
      <c r="J8571" s="135">
        <v>50</v>
      </c>
      <c r="K8571" s="135">
        <v>0</v>
      </c>
      <c r="L8571" s="135">
        <v>0</v>
      </c>
      <c r="M8571" s="150" t="str">
        <f t="shared" si="267"/>
        <v>201612</v>
      </c>
    </row>
    <row r="8572" spans="1:13" x14ac:dyDescent="0.25">
      <c r="A8572" s="35" t="str">
        <f>VLOOKUP(B8572,ResCat!$A$2:$B$269,2,FALSE)</f>
        <v>XXX</v>
      </c>
      <c r="B8572" s="68" t="str">
        <f>IF(ISNA(VLOOKUP(C8572,COA!$A$2:$B$340,2,FALSE)),"XXX",VLOOKUP(C8572,COA!$A$2:$B$340,2,FALSE))</f>
        <v>N45</v>
      </c>
      <c r="C8572" s="149" t="str">
        <f t="shared" si="268"/>
        <v>0025-1003-0058</v>
      </c>
      <c r="D8572" s="134" t="s">
        <v>471</v>
      </c>
      <c r="E8572" s="134" t="s">
        <v>448</v>
      </c>
      <c r="F8572" s="134" t="s">
        <v>472</v>
      </c>
      <c r="G8572" s="134" t="s">
        <v>320</v>
      </c>
      <c r="H8572" s="134" t="s">
        <v>1023</v>
      </c>
      <c r="I8572" s="134" t="s">
        <v>2</v>
      </c>
      <c r="J8572" s="135">
        <v>132851.72</v>
      </c>
      <c r="K8572" s="135">
        <v>92710.669999999896</v>
      </c>
      <c r="L8572" s="135">
        <v>81018.570000000022</v>
      </c>
      <c r="M8572" s="150" t="str">
        <f t="shared" si="267"/>
        <v>201612</v>
      </c>
    </row>
    <row r="8573" spans="1:13" x14ac:dyDescent="0.25">
      <c r="A8573" s="35" t="str">
        <f>VLOOKUP(B8573,ResCat!$A$2:$B$269,2,FALSE)</f>
        <v>XXX</v>
      </c>
      <c r="B8573" s="68" t="str">
        <f>IF(ISNA(VLOOKUP(C8573,COA!$A$2:$B$340,2,FALSE)),"XXX",VLOOKUP(C8573,COA!$A$2:$B$340,2,FALSE))</f>
        <v>N45</v>
      </c>
      <c r="C8573" s="149" t="str">
        <f t="shared" si="268"/>
        <v>0025-1003-0058</v>
      </c>
      <c r="D8573" s="134" t="s">
        <v>471</v>
      </c>
      <c r="E8573" s="134" t="s">
        <v>448</v>
      </c>
      <c r="F8573" s="134" t="s">
        <v>472</v>
      </c>
      <c r="G8573" s="134" t="s">
        <v>320</v>
      </c>
      <c r="H8573" s="134" t="s">
        <v>1023</v>
      </c>
      <c r="I8573" s="134" t="s">
        <v>343</v>
      </c>
      <c r="J8573" s="135">
        <v>438.93</v>
      </c>
      <c r="K8573" s="135">
        <v>223.10000000000002</v>
      </c>
      <c r="L8573" s="135">
        <v>0</v>
      </c>
      <c r="M8573" s="150" t="str">
        <f t="shared" si="267"/>
        <v>201612</v>
      </c>
    </row>
    <row r="8574" spans="1:13" x14ac:dyDescent="0.25">
      <c r="A8574" s="35" t="str">
        <f>VLOOKUP(B8574,ResCat!$A$2:$B$269,2,FALSE)</f>
        <v>XXX</v>
      </c>
      <c r="B8574" s="68" t="str">
        <f>IF(ISNA(VLOOKUP(C8574,COA!$A$2:$B$340,2,FALSE)),"XXX",VLOOKUP(C8574,COA!$A$2:$B$340,2,FALSE))</f>
        <v>N45</v>
      </c>
      <c r="C8574" s="149" t="str">
        <f t="shared" si="268"/>
        <v>0025-1003-0058</v>
      </c>
      <c r="D8574" s="134" t="s">
        <v>471</v>
      </c>
      <c r="E8574" s="134" t="s">
        <v>448</v>
      </c>
      <c r="F8574" s="134" t="s">
        <v>472</v>
      </c>
      <c r="G8574" s="134" t="s">
        <v>320</v>
      </c>
      <c r="H8574" s="134" t="s">
        <v>1023</v>
      </c>
      <c r="I8574" s="134" t="s">
        <v>1</v>
      </c>
      <c r="J8574" s="135">
        <v>194146.94999999995</v>
      </c>
      <c r="K8574" s="135">
        <v>94659.240000000049</v>
      </c>
      <c r="L8574" s="135">
        <v>51104.220000000045</v>
      </c>
      <c r="M8574" s="150" t="str">
        <f t="shared" si="267"/>
        <v>201612</v>
      </c>
    </row>
    <row r="8575" spans="1:13" x14ac:dyDescent="0.25">
      <c r="A8575" s="35" t="str">
        <f>VLOOKUP(B8575,ResCat!$A$2:$B$269,2,FALSE)</f>
        <v>XXX</v>
      </c>
      <c r="B8575" s="68" t="str">
        <f>IF(ISNA(VLOOKUP(C8575,COA!$A$2:$B$340,2,FALSE)),"XXX",VLOOKUP(C8575,COA!$A$2:$B$340,2,FALSE))</f>
        <v>N45</v>
      </c>
      <c r="C8575" s="149" t="str">
        <f t="shared" si="268"/>
        <v>0025-1003-0058</v>
      </c>
      <c r="D8575" s="134" t="s">
        <v>471</v>
      </c>
      <c r="E8575" s="134" t="s">
        <v>448</v>
      </c>
      <c r="F8575" s="134" t="s">
        <v>472</v>
      </c>
      <c r="G8575" s="134" t="s">
        <v>322</v>
      </c>
      <c r="H8575" s="134" t="s">
        <v>1023</v>
      </c>
      <c r="I8575" s="134" t="s">
        <v>3</v>
      </c>
      <c r="J8575" s="135">
        <v>42218.13</v>
      </c>
      <c r="K8575" s="135">
        <v>15346.449999999995</v>
      </c>
      <c r="L8575" s="135">
        <v>9659.0199999999913</v>
      </c>
      <c r="M8575" s="150" t="str">
        <f t="shared" si="267"/>
        <v>201701</v>
      </c>
    </row>
    <row r="8576" spans="1:13" x14ac:dyDescent="0.25">
      <c r="A8576" s="35" t="str">
        <f>VLOOKUP(B8576,ResCat!$A$2:$B$269,2,FALSE)</f>
        <v>XXX</v>
      </c>
      <c r="B8576" s="68" t="str">
        <f>IF(ISNA(VLOOKUP(C8576,COA!$A$2:$B$340,2,FALSE)),"XXX",VLOOKUP(C8576,COA!$A$2:$B$340,2,FALSE))</f>
        <v>N45</v>
      </c>
      <c r="C8576" s="149" t="str">
        <f t="shared" si="268"/>
        <v>0025-1003-0058</v>
      </c>
      <c r="D8576" s="134" t="s">
        <v>471</v>
      </c>
      <c r="E8576" s="134" t="s">
        <v>448</v>
      </c>
      <c r="F8576" s="134" t="s">
        <v>472</v>
      </c>
      <c r="G8576" s="134" t="s">
        <v>322</v>
      </c>
      <c r="H8576" s="134" t="s">
        <v>1023</v>
      </c>
      <c r="I8576" s="134" t="s">
        <v>0</v>
      </c>
      <c r="J8576" s="135">
        <v>1163681.4400000002</v>
      </c>
      <c r="K8576" s="135">
        <v>1122077.7300000002</v>
      </c>
      <c r="L8576" s="135">
        <v>564770.58999999985</v>
      </c>
      <c r="M8576" s="150" t="str">
        <f t="shared" si="267"/>
        <v>201701</v>
      </c>
    </row>
    <row r="8577" spans="1:13" x14ac:dyDescent="0.25">
      <c r="A8577" s="35" t="str">
        <f>VLOOKUP(B8577,ResCat!$A$2:$B$269,2,FALSE)</f>
        <v>XXX</v>
      </c>
      <c r="B8577" s="68" t="str">
        <f>IF(ISNA(VLOOKUP(C8577,COA!$A$2:$B$340,2,FALSE)),"XXX",VLOOKUP(C8577,COA!$A$2:$B$340,2,FALSE))</f>
        <v>N45</v>
      </c>
      <c r="C8577" s="149" t="str">
        <f t="shared" si="268"/>
        <v>0025-1003-0058</v>
      </c>
      <c r="D8577" s="134" t="s">
        <v>471</v>
      </c>
      <c r="E8577" s="134" t="s">
        <v>448</v>
      </c>
      <c r="F8577" s="134" t="s">
        <v>472</v>
      </c>
      <c r="G8577" s="134" t="s">
        <v>322</v>
      </c>
      <c r="H8577" s="134" t="s">
        <v>1023</v>
      </c>
      <c r="I8577" s="134" t="s">
        <v>336</v>
      </c>
      <c r="J8577" s="135">
        <v>6952.0899999999992</v>
      </c>
      <c r="K8577" s="135">
        <v>6407.3799999999992</v>
      </c>
      <c r="L8577" s="135">
        <v>5880.87</v>
      </c>
      <c r="M8577" s="150" t="str">
        <f t="shared" si="267"/>
        <v>201701</v>
      </c>
    </row>
    <row r="8578" spans="1:13" x14ac:dyDescent="0.25">
      <c r="A8578" s="35" t="str">
        <f>VLOOKUP(B8578,ResCat!$A$2:$B$269,2,FALSE)</f>
        <v>XXX</v>
      </c>
      <c r="B8578" s="68" t="str">
        <f>IF(ISNA(VLOOKUP(C8578,COA!$A$2:$B$340,2,FALSE)),"XXX",VLOOKUP(C8578,COA!$A$2:$B$340,2,FALSE))</f>
        <v>N45</v>
      </c>
      <c r="C8578" s="149" t="str">
        <f t="shared" si="268"/>
        <v>0025-1003-0058</v>
      </c>
      <c r="D8578" s="134" t="s">
        <v>471</v>
      </c>
      <c r="E8578" s="134" t="s">
        <v>448</v>
      </c>
      <c r="F8578" s="134" t="s">
        <v>472</v>
      </c>
      <c r="G8578" s="134" t="s">
        <v>322</v>
      </c>
      <c r="H8578" s="134" t="s">
        <v>1023</v>
      </c>
      <c r="I8578" s="134" t="s">
        <v>2</v>
      </c>
      <c r="J8578" s="135">
        <v>142704.06999999998</v>
      </c>
      <c r="K8578" s="135">
        <v>58800.090000000004</v>
      </c>
      <c r="L8578" s="135">
        <v>34407.469999999987</v>
      </c>
      <c r="M8578" s="150" t="str">
        <f t="shared" si="267"/>
        <v>201701</v>
      </c>
    </row>
    <row r="8579" spans="1:13" x14ac:dyDescent="0.25">
      <c r="A8579" s="35" t="str">
        <f>VLOOKUP(B8579,ResCat!$A$2:$B$269,2,FALSE)</f>
        <v>XXX</v>
      </c>
      <c r="B8579" s="68" t="str">
        <f>IF(ISNA(VLOOKUP(C8579,COA!$A$2:$B$340,2,FALSE)),"XXX",VLOOKUP(C8579,COA!$A$2:$B$340,2,FALSE))</f>
        <v>N45</v>
      </c>
      <c r="C8579" s="149" t="str">
        <f t="shared" si="268"/>
        <v>0025-1003-0058</v>
      </c>
      <c r="D8579" s="134" t="s">
        <v>471</v>
      </c>
      <c r="E8579" s="134" t="s">
        <v>448</v>
      </c>
      <c r="F8579" s="134" t="s">
        <v>472</v>
      </c>
      <c r="G8579" s="134" t="s">
        <v>322</v>
      </c>
      <c r="H8579" s="134" t="s">
        <v>1023</v>
      </c>
      <c r="I8579" s="134" t="s">
        <v>1</v>
      </c>
      <c r="J8579" s="135">
        <v>167383.14999999997</v>
      </c>
      <c r="K8579" s="135">
        <v>61734.829999999951</v>
      </c>
      <c r="L8579" s="135">
        <v>64516.130000000048</v>
      </c>
      <c r="M8579" s="150" t="str">
        <f t="shared" si="267"/>
        <v>201701</v>
      </c>
    </row>
    <row r="8580" spans="1:13" x14ac:dyDescent="0.25">
      <c r="A8580" s="35" t="str">
        <f>VLOOKUP(B8580,ResCat!$A$2:$B$269,2,FALSE)</f>
        <v>XXX</v>
      </c>
      <c r="B8580" s="68" t="str">
        <f>IF(ISNA(VLOOKUP(C8580,COA!$A$2:$B$340,2,FALSE)),"XXX",VLOOKUP(C8580,COA!$A$2:$B$340,2,FALSE))</f>
        <v>N45</v>
      </c>
      <c r="C8580" s="149" t="str">
        <f t="shared" si="268"/>
        <v>0025-1003-0058</v>
      </c>
      <c r="D8580" s="134" t="s">
        <v>471</v>
      </c>
      <c r="E8580" s="134" t="s">
        <v>448</v>
      </c>
      <c r="F8580" s="134" t="s">
        <v>472</v>
      </c>
      <c r="G8580" s="134" t="s">
        <v>324</v>
      </c>
      <c r="H8580" s="134" t="s">
        <v>1023</v>
      </c>
      <c r="I8580" s="134" t="s">
        <v>3</v>
      </c>
      <c r="J8580" s="135">
        <v>22041.870000000003</v>
      </c>
      <c r="K8580" s="135">
        <v>2780.9200000000019</v>
      </c>
      <c r="L8580" s="135">
        <v>184.60000000000022</v>
      </c>
      <c r="M8580" s="150" t="str">
        <f t="shared" ref="M8580:M8643" si="269">IF(G8580&lt;$M$1,$M$1,G8580)</f>
        <v>201702</v>
      </c>
    </row>
    <row r="8581" spans="1:13" x14ac:dyDescent="0.25">
      <c r="A8581" s="35" t="str">
        <f>VLOOKUP(B8581,ResCat!$A$2:$B$269,2,FALSE)</f>
        <v>XXX</v>
      </c>
      <c r="B8581" s="68" t="str">
        <f>IF(ISNA(VLOOKUP(C8581,COA!$A$2:$B$340,2,FALSE)),"XXX",VLOOKUP(C8581,COA!$A$2:$B$340,2,FALSE))</f>
        <v>N45</v>
      </c>
      <c r="C8581" s="149" t="str">
        <f t="shared" ref="C8581:C8644" si="270">D8581&amp;"-"&amp;E8581&amp;"-"&amp;F8581</f>
        <v>0025-1003-0058</v>
      </c>
      <c r="D8581" s="134" t="s">
        <v>471</v>
      </c>
      <c r="E8581" s="134" t="s">
        <v>448</v>
      </c>
      <c r="F8581" s="134" t="s">
        <v>472</v>
      </c>
      <c r="G8581" s="134" t="s">
        <v>324</v>
      </c>
      <c r="H8581" s="134" t="s">
        <v>1023</v>
      </c>
      <c r="I8581" s="134" t="s">
        <v>0</v>
      </c>
      <c r="J8581" s="135">
        <v>350856.65999999898</v>
      </c>
      <c r="K8581" s="135">
        <v>115392.10000000021</v>
      </c>
      <c r="L8581" s="135">
        <v>101338.58000000007</v>
      </c>
      <c r="M8581" s="150" t="str">
        <f t="shared" si="269"/>
        <v>201702</v>
      </c>
    </row>
    <row r="8582" spans="1:13" x14ac:dyDescent="0.25">
      <c r="A8582" s="35" t="str">
        <f>VLOOKUP(B8582,ResCat!$A$2:$B$269,2,FALSE)</f>
        <v>XXX</v>
      </c>
      <c r="B8582" s="68" t="str">
        <f>IF(ISNA(VLOOKUP(C8582,COA!$A$2:$B$340,2,FALSE)),"XXX",VLOOKUP(C8582,COA!$A$2:$B$340,2,FALSE))</f>
        <v>N45</v>
      </c>
      <c r="C8582" s="149" t="str">
        <f t="shared" si="270"/>
        <v>0025-1003-0058</v>
      </c>
      <c r="D8582" s="134" t="s">
        <v>471</v>
      </c>
      <c r="E8582" s="134" t="s">
        <v>448</v>
      </c>
      <c r="F8582" s="134" t="s">
        <v>472</v>
      </c>
      <c r="G8582" s="134" t="s">
        <v>324</v>
      </c>
      <c r="H8582" s="134" t="s">
        <v>1023</v>
      </c>
      <c r="I8582" s="134" t="s">
        <v>336</v>
      </c>
      <c r="J8582" s="135">
        <v>4608.25</v>
      </c>
      <c r="K8582" s="135">
        <v>3616.6000000000004</v>
      </c>
      <c r="L8582" s="135">
        <v>571.18000000000006</v>
      </c>
      <c r="M8582" s="150" t="str">
        <f t="shared" si="269"/>
        <v>201702</v>
      </c>
    </row>
    <row r="8583" spans="1:13" x14ac:dyDescent="0.25">
      <c r="A8583" s="35" t="str">
        <f>VLOOKUP(B8583,ResCat!$A$2:$B$269,2,FALSE)</f>
        <v>XXX</v>
      </c>
      <c r="B8583" s="68" t="str">
        <f>IF(ISNA(VLOOKUP(C8583,COA!$A$2:$B$340,2,FALSE)),"XXX",VLOOKUP(C8583,COA!$A$2:$B$340,2,FALSE))</f>
        <v>N45</v>
      </c>
      <c r="C8583" s="149" t="str">
        <f t="shared" si="270"/>
        <v>0025-1003-0058</v>
      </c>
      <c r="D8583" s="134" t="s">
        <v>471</v>
      </c>
      <c r="E8583" s="134" t="s">
        <v>448</v>
      </c>
      <c r="F8583" s="134" t="s">
        <v>472</v>
      </c>
      <c r="G8583" s="134" t="s">
        <v>324</v>
      </c>
      <c r="H8583" s="134" t="s">
        <v>1023</v>
      </c>
      <c r="I8583" s="134" t="s">
        <v>2</v>
      </c>
      <c r="J8583" s="135">
        <v>118295.79000000005</v>
      </c>
      <c r="K8583" s="135">
        <v>33555.380000000005</v>
      </c>
      <c r="L8583" s="135">
        <v>23997.339999999978</v>
      </c>
      <c r="M8583" s="150" t="str">
        <f t="shared" si="269"/>
        <v>201702</v>
      </c>
    </row>
    <row r="8584" spans="1:13" x14ac:dyDescent="0.25">
      <c r="A8584" s="35" t="str">
        <f>VLOOKUP(B8584,ResCat!$A$2:$B$269,2,FALSE)</f>
        <v>XXX</v>
      </c>
      <c r="B8584" s="68" t="str">
        <f>IF(ISNA(VLOOKUP(C8584,COA!$A$2:$B$340,2,FALSE)),"XXX",VLOOKUP(C8584,COA!$A$2:$B$340,2,FALSE))</f>
        <v>N45</v>
      </c>
      <c r="C8584" s="149" t="str">
        <f t="shared" si="270"/>
        <v>0025-1003-0058</v>
      </c>
      <c r="D8584" s="134" t="s">
        <v>471</v>
      </c>
      <c r="E8584" s="134" t="s">
        <v>448</v>
      </c>
      <c r="F8584" s="134" t="s">
        <v>472</v>
      </c>
      <c r="G8584" s="134" t="s">
        <v>324</v>
      </c>
      <c r="H8584" s="134" t="s">
        <v>1023</v>
      </c>
      <c r="I8584" s="134" t="s">
        <v>1</v>
      </c>
      <c r="J8584" s="135">
        <v>367509.17000000016</v>
      </c>
      <c r="K8584" s="135">
        <v>117982.53000000003</v>
      </c>
      <c r="L8584" s="135">
        <v>15883.329999999987</v>
      </c>
      <c r="M8584" s="150" t="str">
        <f t="shared" si="269"/>
        <v>201702</v>
      </c>
    </row>
    <row r="8585" spans="1:13" x14ac:dyDescent="0.25">
      <c r="A8585" s="35" t="str">
        <f>VLOOKUP(B8585,ResCat!$A$2:$B$269,2,FALSE)</f>
        <v>XXX</v>
      </c>
      <c r="B8585" s="68" t="str">
        <f>IF(ISNA(VLOOKUP(C8585,COA!$A$2:$B$340,2,FALSE)),"XXX",VLOOKUP(C8585,COA!$A$2:$B$340,2,FALSE))</f>
        <v>N45</v>
      </c>
      <c r="C8585" s="149" t="str">
        <f t="shared" si="270"/>
        <v>0025-1003-0058</v>
      </c>
      <c r="D8585" s="134" t="s">
        <v>471</v>
      </c>
      <c r="E8585" s="134" t="s">
        <v>448</v>
      </c>
      <c r="F8585" s="134" t="s">
        <v>472</v>
      </c>
      <c r="G8585" s="134" t="s">
        <v>326</v>
      </c>
      <c r="H8585" s="134" t="s">
        <v>1023</v>
      </c>
      <c r="I8585" s="134" t="s">
        <v>3</v>
      </c>
      <c r="J8585" s="135">
        <v>80993.97000000003</v>
      </c>
      <c r="K8585" s="135">
        <v>24469.689999999991</v>
      </c>
      <c r="L8585" s="135">
        <v>12114.449999999999</v>
      </c>
      <c r="M8585" s="150" t="str">
        <f t="shared" si="269"/>
        <v>201703</v>
      </c>
    </row>
    <row r="8586" spans="1:13" x14ac:dyDescent="0.25">
      <c r="A8586" s="35" t="str">
        <f>VLOOKUP(B8586,ResCat!$A$2:$B$269,2,FALSE)</f>
        <v>XXX</v>
      </c>
      <c r="B8586" s="68" t="str">
        <f>IF(ISNA(VLOOKUP(C8586,COA!$A$2:$B$340,2,FALSE)),"XXX",VLOOKUP(C8586,COA!$A$2:$B$340,2,FALSE))</f>
        <v>N45</v>
      </c>
      <c r="C8586" s="149" t="str">
        <f t="shared" si="270"/>
        <v>0025-1003-0058</v>
      </c>
      <c r="D8586" s="134" t="s">
        <v>471</v>
      </c>
      <c r="E8586" s="134" t="s">
        <v>448</v>
      </c>
      <c r="F8586" s="134" t="s">
        <v>472</v>
      </c>
      <c r="G8586" s="134" t="s">
        <v>326</v>
      </c>
      <c r="H8586" s="134" t="s">
        <v>1023</v>
      </c>
      <c r="I8586" s="134" t="s">
        <v>0</v>
      </c>
      <c r="J8586" s="135">
        <v>1299885.9499999995</v>
      </c>
      <c r="K8586" s="135">
        <v>689219.39999999991</v>
      </c>
      <c r="L8586" s="135">
        <v>611078.3400000002</v>
      </c>
      <c r="M8586" s="150" t="str">
        <f t="shared" si="269"/>
        <v>201703</v>
      </c>
    </row>
    <row r="8587" spans="1:13" x14ac:dyDescent="0.25">
      <c r="A8587" s="35" t="str">
        <f>VLOOKUP(B8587,ResCat!$A$2:$B$269,2,FALSE)</f>
        <v>XXX</v>
      </c>
      <c r="B8587" s="68" t="str">
        <f>IF(ISNA(VLOOKUP(C8587,COA!$A$2:$B$340,2,FALSE)),"XXX",VLOOKUP(C8587,COA!$A$2:$B$340,2,FALSE))</f>
        <v>N45</v>
      </c>
      <c r="C8587" s="149" t="str">
        <f t="shared" si="270"/>
        <v>0025-1003-0058</v>
      </c>
      <c r="D8587" s="134" t="s">
        <v>471</v>
      </c>
      <c r="E8587" s="134" t="s">
        <v>448</v>
      </c>
      <c r="F8587" s="134" t="s">
        <v>472</v>
      </c>
      <c r="G8587" s="134" t="s">
        <v>326</v>
      </c>
      <c r="H8587" s="134" t="s">
        <v>1023</v>
      </c>
      <c r="I8587" s="134" t="s">
        <v>336</v>
      </c>
      <c r="J8587" s="135">
        <v>430</v>
      </c>
      <c r="K8587" s="135">
        <v>238.00999999999996</v>
      </c>
      <c r="L8587" s="135">
        <v>122.07</v>
      </c>
      <c r="M8587" s="150" t="str">
        <f t="shared" si="269"/>
        <v>201703</v>
      </c>
    </row>
    <row r="8588" spans="1:13" x14ac:dyDescent="0.25">
      <c r="A8588" s="35" t="str">
        <f>VLOOKUP(B8588,ResCat!$A$2:$B$269,2,FALSE)</f>
        <v>XXX</v>
      </c>
      <c r="B8588" s="68" t="str">
        <f>IF(ISNA(VLOOKUP(C8588,COA!$A$2:$B$340,2,FALSE)),"XXX",VLOOKUP(C8588,COA!$A$2:$B$340,2,FALSE))</f>
        <v>N45</v>
      </c>
      <c r="C8588" s="149" t="str">
        <f t="shared" si="270"/>
        <v>0025-1003-0058</v>
      </c>
      <c r="D8588" s="134" t="s">
        <v>471</v>
      </c>
      <c r="E8588" s="134" t="s">
        <v>448</v>
      </c>
      <c r="F8588" s="134" t="s">
        <v>472</v>
      </c>
      <c r="G8588" s="134" t="s">
        <v>326</v>
      </c>
      <c r="H8588" s="134" t="s">
        <v>1023</v>
      </c>
      <c r="I8588" s="134" t="s">
        <v>2</v>
      </c>
      <c r="J8588" s="135">
        <v>197247.68000000005</v>
      </c>
      <c r="K8588" s="135">
        <v>100054.7999999999</v>
      </c>
      <c r="L8588" s="135">
        <v>72582.949999999764</v>
      </c>
      <c r="M8588" s="150" t="str">
        <f t="shared" si="269"/>
        <v>201703</v>
      </c>
    </row>
    <row r="8589" spans="1:13" x14ac:dyDescent="0.25">
      <c r="A8589" s="35" t="str">
        <f>VLOOKUP(B8589,ResCat!$A$2:$B$269,2,FALSE)</f>
        <v>XXX</v>
      </c>
      <c r="B8589" s="68" t="str">
        <f>IF(ISNA(VLOOKUP(C8589,COA!$A$2:$B$340,2,FALSE)),"XXX",VLOOKUP(C8589,COA!$A$2:$B$340,2,FALSE))</f>
        <v>N45</v>
      </c>
      <c r="C8589" s="149" t="str">
        <f t="shared" si="270"/>
        <v>0025-1003-0058</v>
      </c>
      <c r="D8589" s="134" t="s">
        <v>471</v>
      </c>
      <c r="E8589" s="134" t="s">
        <v>448</v>
      </c>
      <c r="F8589" s="134" t="s">
        <v>472</v>
      </c>
      <c r="G8589" s="134" t="s">
        <v>326</v>
      </c>
      <c r="H8589" s="134" t="s">
        <v>1023</v>
      </c>
      <c r="I8589" s="134" t="s">
        <v>1</v>
      </c>
      <c r="J8589" s="135">
        <v>216957.20999999996</v>
      </c>
      <c r="K8589" s="135">
        <v>123831.13999999993</v>
      </c>
      <c r="L8589" s="135">
        <v>91528.670000000013</v>
      </c>
      <c r="M8589" s="150" t="str">
        <f t="shared" si="269"/>
        <v>201703</v>
      </c>
    </row>
    <row r="8590" spans="1:13" x14ac:dyDescent="0.25">
      <c r="A8590" s="35" t="str">
        <f>VLOOKUP(B8590,ResCat!$A$2:$B$269,2,FALSE)</f>
        <v>XXX</v>
      </c>
      <c r="B8590" s="68" t="str">
        <f>IF(ISNA(VLOOKUP(C8590,COA!$A$2:$B$340,2,FALSE)),"XXX",VLOOKUP(C8590,COA!$A$2:$B$340,2,FALSE))</f>
        <v>N45</v>
      </c>
      <c r="C8590" s="149" t="str">
        <f t="shared" si="270"/>
        <v>0025-1003-0058</v>
      </c>
      <c r="D8590" s="134" t="s">
        <v>471</v>
      </c>
      <c r="E8590" s="134" t="s">
        <v>448</v>
      </c>
      <c r="F8590" s="134" t="s">
        <v>472</v>
      </c>
      <c r="G8590" s="134" t="s">
        <v>328</v>
      </c>
      <c r="H8590" s="134" t="s">
        <v>1023</v>
      </c>
      <c r="I8590" s="134" t="s">
        <v>3</v>
      </c>
      <c r="J8590" s="135">
        <v>49348.500000000015</v>
      </c>
      <c r="K8590" s="135">
        <v>15847.67</v>
      </c>
      <c r="L8590" s="135">
        <v>13629.430000000006</v>
      </c>
      <c r="M8590" s="150" t="str">
        <f t="shared" si="269"/>
        <v>201704</v>
      </c>
    </row>
    <row r="8591" spans="1:13" x14ac:dyDescent="0.25">
      <c r="A8591" s="35" t="str">
        <f>VLOOKUP(B8591,ResCat!$A$2:$B$269,2,FALSE)</f>
        <v>XXX</v>
      </c>
      <c r="B8591" s="68" t="str">
        <f>IF(ISNA(VLOOKUP(C8591,COA!$A$2:$B$340,2,FALSE)),"XXX",VLOOKUP(C8591,COA!$A$2:$B$340,2,FALSE))</f>
        <v>N45</v>
      </c>
      <c r="C8591" s="149" t="str">
        <f t="shared" si="270"/>
        <v>0025-1003-0058</v>
      </c>
      <c r="D8591" s="134" t="s">
        <v>471</v>
      </c>
      <c r="E8591" s="134" t="s">
        <v>448</v>
      </c>
      <c r="F8591" s="134" t="s">
        <v>472</v>
      </c>
      <c r="G8591" s="134" t="s">
        <v>328</v>
      </c>
      <c r="H8591" s="134" t="s">
        <v>1023</v>
      </c>
      <c r="I8591" s="134" t="s">
        <v>0</v>
      </c>
      <c r="J8591" s="135">
        <v>1524131.910000005</v>
      </c>
      <c r="K8591" s="135">
        <v>547828.01000000036</v>
      </c>
      <c r="L8591" s="135">
        <v>470091.12000000064</v>
      </c>
      <c r="M8591" s="150" t="str">
        <f t="shared" si="269"/>
        <v>201704</v>
      </c>
    </row>
    <row r="8592" spans="1:13" x14ac:dyDescent="0.25">
      <c r="A8592" s="35" t="str">
        <f>VLOOKUP(B8592,ResCat!$A$2:$B$269,2,FALSE)</f>
        <v>XXX</v>
      </c>
      <c r="B8592" s="68" t="str">
        <f>IF(ISNA(VLOOKUP(C8592,COA!$A$2:$B$340,2,FALSE)),"XXX",VLOOKUP(C8592,COA!$A$2:$B$340,2,FALSE))</f>
        <v>N45</v>
      </c>
      <c r="C8592" s="149" t="str">
        <f t="shared" si="270"/>
        <v>0025-1003-0058</v>
      </c>
      <c r="D8592" s="134" t="s">
        <v>471</v>
      </c>
      <c r="E8592" s="134" t="s">
        <v>448</v>
      </c>
      <c r="F8592" s="134" t="s">
        <v>472</v>
      </c>
      <c r="G8592" s="134" t="s">
        <v>328</v>
      </c>
      <c r="H8592" s="134" t="s">
        <v>1023</v>
      </c>
      <c r="I8592" s="134" t="s">
        <v>336</v>
      </c>
      <c r="J8592" s="135">
        <v>976</v>
      </c>
      <c r="K8592" s="135">
        <v>258.88</v>
      </c>
      <c r="L8592" s="135">
        <v>163.40999999999994</v>
      </c>
      <c r="M8592" s="150" t="str">
        <f t="shared" si="269"/>
        <v>201704</v>
      </c>
    </row>
    <row r="8593" spans="1:13" x14ac:dyDescent="0.25">
      <c r="A8593" s="35" t="str">
        <f>VLOOKUP(B8593,ResCat!$A$2:$B$269,2,FALSE)</f>
        <v>XXX</v>
      </c>
      <c r="B8593" s="68" t="str">
        <f>IF(ISNA(VLOOKUP(C8593,COA!$A$2:$B$340,2,FALSE)),"XXX",VLOOKUP(C8593,COA!$A$2:$B$340,2,FALSE))</f>
        <v>N45</v>
      </c>
      <c r="C8593" s="149" t="str">
        <f t="shared" si="270"/>
        <v>0025-1003-0058</v>
      </c>
      <c r="D8593" s="134" t="s">
        <v>471</v>
      </c>
      <c r="E8593" s="134" t="s">
        <v>448</v>
      </c>
      <c r="F8593" s="134" t="s">
        <v>472</v>
      </c>
      <c r="G8593" s="134" t="s">
        <v>328</v>
      </c>
      <c r="H8593" s="134" t="s">
        <v>1023</v>
      </c>
      <c r="I8593" s="134" t="s">
        <v>2</v>
      </c>
      <c r="J8593" s="135">
        <v>209036.1</v>
      </c>
      <c r="K8593" s="135">
        <v>77664.539999999834</v>
      </c>
      <c r="L8593" s="135">
        <v>55211.510000000046</v>
      </c>
      <c r="M8593" s="150" t="str">
        <f t="shared" si="269"/>
        <v>201704</v>
      </c>
    </row>
    <row r="8594" spans="1:13" x14ac:dyDescent="0.25">
      <c r="A8594" s="35" t="str">
        <f>VLOOKUP(B8594,ResCat!$A$2:$B$269,2,FALSE)</f>
        <v>XXX</v>
      </c>
      <c r="B8594" s="68" t="str">
        <f>IF(ISNA(VLOOKUP(C8594,COA!$A$2:$B$340,2,FALSE)),"XXX",VLOOKUP(C8594,COA!$A$2:$B$340,2,FALSE))</f>
        <v>N45</v>
      </c>
      <c r="C8594" s="149" t="str">
        <f t="shared" si="270"/>
        <v>0025-1003-0058</v>
      </c>
      <c r="D8594" s="134" t="s">
        <v>471</v>
      </c>
      <c r="E8594" s="134" t="s">
        <v>448</v>
      </c>
      <c r="F8594" s="134" t="s">
        <v>472</v>
      </c>
      <c r="G8594" s="134" t="s">
        <v>328</v>
      </c>
      <c r="H8594" s="134" t="s">
        <v>1023</v>
      </c>
      <c r="I8594" s="134" t="s">
        <v>1</v>
      </c>
      <c r="J8594" s="135">
        <v>125384.25999999997</v>
      </c>
      <c r="K8594" s="135">
        <v>93134.709999999992</v>
      </c>
      <c r="L8594" s="135">
        <v>57842.910000000025</v>
      </c>
      <c r="M8594" s="150" t="str">
        <f t="shared" si="269"/>
        <v>201704</v>
      </c>
    </row>
    <row r="8595" spans="1:13" x14ac:dyDescent="0.25">
      <c r="A8595" s="35" t="str">
        <f>VLOOKUP(B8595,ResCat!$A$2:$B$269,2,FALSE)</f>
        <v>XXX</v>
      </c>
      <c r="B8595" s="68" t="str">
        <f>IF(ISNA(VLOOKUP(C8595,COA!$A$2:$B$340,2,FALSE)),"XXX",VLOOKUP(C8595,COA!$A$2:$B$340,2,FALSE))</f>
        <v>N45</v>
      </c>
      <c r="C8595" s="149" t="str">
        <f t="shared" si="270"/>
        <v>0025-1003-0058</v>
      </c>
      <c r="D8595" s="134" t="s">
        <v>471</v>
      </c>
      <c r="E8595" s="134" t="s">
        <v>448</v>
      </c>
      <c r="F8595" s="134" t="s">
        <v>472</v>
      </c>
      <c r="G8595" s="134" t="s">
        <v>330</v>
      </c>
      <c r="H8595" s="134" t="s">
        <v>1023</v>
      </c>
      <c r="I8595" s="134" t="s">
        <v>3</v>
      </c>
      <c r="J8595" s="135">
        <v>182435.10999999984</v>
      </c>
      <c r="K8595" s="135">
        <v>45637.670000000027</v>
      </c>
      <c r="L8595" s="135">
        <v>33468.220000000023</v>
      </c>
      <c r="M8595" s="150" t="str">
        <f t="shared" si="269"/>
        <v>201705</v>
      </c>
    </row>
    <row r="8596" spans="1:13" x14ac:dyDescent="0.25">
      <c r="A8596" s="35" t="str">
        <f>VLOOKUP(B8596,ResCat!$A$2:$B$269,2,FALSE)</f>
        <v>XXX</v>
      </c>
      <c r="B8596" s="68" t="str">
        <f>IF(ISNA(VLOOKUP(C8596,COA!$A$2:$B$340,2,FALSE)),"XXX",VLOOKUP(C8596,COA!$A$2:$B$340,2,FALSE))</f>
        <v>N45</v>
      </c>
      <c r="C8596" s="149" t="str">
        <f t="shared" si="270"/>
        <v>0025-1003-0058</v>
      </c>
      <c r="D8596" s="134" t="s">
        <v>471</v>
      </c>
      <c r="E8596" s="134" t="s">
        <v>448</v>
      </c>
      <c r="F8596" s="134" t="s">
        <v>472</v>
      </c>
      <c r="G8596" s="134" t="s">
        <v>330</v>
      </c>
      <c r="H8596" s="134" t="s">
        <v>1023</v>
      </c>
      <c r="I8596" s="134" t="s">
        <v>368</v>
      </c>
      <c r="J8596" s="135">
        <v>60</v>
      </c>
      <c r="K8596" s="135">
        <v>0</v>
      </c>
      <c r="L8596" s="135">
        <v>0</v>
      </c>
      <c r="M8596" s="150" t="str">
        <f t="shared" si="269"/>
        <v>201705</v>
      </c>
    </row>
    <row r="8597" spans="1:13" x14ac:dyDescent="0.25">
      <c r="A8597" s="35" t="str">
        <f>VLOOKUP(B8597,ResCat!$A$2:$B$269,2,FALSE)</f>
        <v>XXX</v>
      </c>
      <c r="B8597" s="68" t="str">
        <f>IF(ISNA(VLOOKUP(C8597,COA!$A$2:$B$340,2,FALSE)),"XXX",VLOOKUP(C8597,COA!$A$2:$B$340,2,FALSE))</f>
        <v>N45</v>
      </c>
      <c r="C8597" s="149" t="str">
        <f t="shared" si="270"/>
        <v>0025-1003-0058</v>
      </c>
      <c r="D8597" s="134" t="s">
        <v>471</v>
      </c>
      <c r="E8597" s="134" t="s">
        <v>448</v>
      </c>
      <c r="F8597" s="134" t="s">
        <v>472</v>
      </c>
      <c r="G8597" s="134" t="s">
        <v>330</v>
      </c>
      <c r="H8597" s="134" t="s">
        <v>1023</v>
      </c>
      <c r="I8597" s="134" t="s">
        <v>0</v>
      </c>
      <c r="J8597" s="135">
        <v>2267948.08</v>
      </c>
      <c r="K8597" s="135">
        <v>1176180.6600000001</v>
      </c>
      <c r="L8597" s="135">
        <v>1010877.7399999999</v>
      </c>
      <c r="M8597" s="150" t="str">
        <f t="shared" si="269"/>
        <v>201705</v>
      </c>
    </row>
    <row r="8598" spans="1:13" x14ac:dyDescent="0.25">
      <c r="A8598" s="35" t="str">
        <f>VLOOKUP(B8598,ResCat!$A$2:$B$269,2,FALSE)</f>
        <v>XXX</v>
      </c>
      <c r="B8598" s="68" t="str">
        <f>IF(ISNA(VLOOKUP(C8598,COA!$A$2:$B$340,2,FALSE)),"XXX",VLOOKUP(C8598,COA!$A$2:$B$340,2,FALSE))</f>
        <v>N45</v>
      </c>
      <c r="C8598" s="149" t="str">
        <f t="shared" si="270"/>
        <v>0025-1003-0058</v>
      </c>
      <c r="D8598" s="134" t="s">
        <v>471</v>
      </c>
      <c r="E8598" s="134" t="s">
        <v>448</v>
      </c>
      <c r="F8598" s="134" t="s">
        <v>472</v>
      </c>
      <c r="G8598" s="134" t="s">
        <v>330</v>
      </c>
      <c r="H8598" s="134" t="s">
        <v>1023</v>
      </c>
      <c r="I8598" s="134" t="s">
        <v>336</v>
      </c>
      <c r="J8598" s="135">
        <v>5061</v>
      </c>
      <c r="K8598" s="135">
        <v>2866.21</v>
      </c>
      <c r="L8598" s="135">
        <v>2338.91</v>
      </c>
      <c r="M8598" s="150" t="str">
        <f t="shared" si="269"/>
        <v>201705</v>
      </c>
    </row>
    <row r="8599" spans="1:13" x14ac:dyDescent="0.25">
      <c r="A8599" s="35" t="str">
        <f>VLOOKUP(B8599,ResCat!$A$2:$B$269,2,FALSE)</f>
        <v>XXX</v>
      </c>
      <c r="B8599" s="68" t="str">
        <f>IF(ISNA(VLOOKUP(C8599,COA!$A$2:$B$340,2,FALSE)),"XXX",VLOOKUP(C8599,COA!$A$2:$B$340,2,FALSE))</f>
        <v>N45</v>
      </c>
      <c r="C8599" s="149" t="str">
        <f t="shared" si="270"/>
        <v>0025-1003-0058</v>
      </c>
      <c r="D8599" s="134" t="s">
        <v>471</v>
      </c>
      <c r="E8599" s="134" t="s">
        <v>448</v>
      </c>
      <c r="F8599" s="134" t="s">
        <v>472</v>
      </c>
      <c r="G8599" s="134" t="s">
        <v>330</v>
      </c>
      <c r="H8599" s="134" t="s">
        <v>1023</v>
      </c>
      <c r="I8599" s="134" t="s">
        <v>2</v>
      </c>
      <c r="J8599" s="135">
        <v>293819.99</v>
      </c>
      <c r="K8599" s="135">
        <v>130121.97999999975</v>
      </c>
      <c r="L8599" s="135">
        <v>68149.280000000028</v>
      </c>
      <c r="M8599" s="150" t="str">
        <f t="shared" si="269"/>
        <v>201705</v>
      </c>
    </row>
    <row r="8600" spans="1:13" x14ac:dyDescent="0.25">
      <c r="A8600" s="35" t="str">
        <f>VLOOKUP(B8600,ResCat!$A$2:$B$269,2,FALSE)</f>
        <v>XXX</v>
      </c>
      <c r="B8600" s="68" t="str">
        <f>IF(ISNA(VLOOKUP(C8600,COA!$A$2:$B$340,2,FALSE)),"XXX",VLOOKUP(C8600,COA!$A$2:$B$340,2,FALSE))</f>
        <v>N45</v>
      </c>
      <c r="C8600" s="149" t="str">
        <f t="shared" si="270"/>
        <v>0025-1003-0058</v>
      </c>
      <c r="D8600" s="134" t="s">
        <v>471</v>
      </c>
      <c r="E8600" s="134" t="s">
        <v>448</v>
      </c>
      <c r="F8600" s="134" t="s">
        <v>472</v>
      </c>
      <c r="G8600" s="134" t="s">
        <v>330</v>
      </c>
      <c r="H8600" s="134" t="s">
        <v>1023</v>
      </c>
      <c r="I8600" s="134" t="s">
        <v>343</v>
      </c>
      <c r="J8600" s="135">
        <v>-45243.64</v>
      </c>
      <c r="K8600" s="135">
        <v>-20163.509999999998</v>
      </c>
      <c r="L8600" s="135">
        <v>0</v>
      </c>
      <c r="M8600" s="150" t="str">
        <f t="shared" si="269"/>
        <v>201705</v>
      </c>
    </row>
    <row r="8601" spans="1:13" x14ac:dyDescent="0.25">
      <c r="A8601" s="35" t="str">
        <f>VLOOKUP(B8601,ResCat!$A$2:$B$269,2,FALSE)</f>
        <v>XXX</v>
      </c>
      <c r="B8601" s="68" t="str">
        <f>IF(ISNA(VLOOKUP(C8601,COA!$A$2:$B$340,2,FALSE)),"XXX",VLOOKUP(C8601,COA!$A$2:$B$340,2,FALSE))</f>
        <v>N45</v>
      </c>
      <c r="C8601" s="149" t="str">
        <f t="shared" si="270"/>
        <v>0025-1003-0058</v>
      </c>
      <c r="D8601" s="134" t="s">
        <v>471</v>
      </c>
      <c r="E8601" s="134" t="s">
        <v>448</v>
      </c>
      <c r="F8601" s="134" t="s">
        <v>472</v>
      </c>
      <c r="G8601" s="134" t="s">
        <v>330</v>
      </c>
      <c r="H8601" s="134" t="s">
        <v>1023</v>
      </c>
      <c r="I8601" s="134" t="s">
        <v>1</v>
      </c>
      <c r="J8601" s="135">
        <v>1080128.7999999998</v>
      </c>
      <c r="K8601" s="135">
        <v>473288.76999999932</v>
      </c>
      <c r="L8601" s="135">
        <v>244098.05999999982</v>
      </c>
      <c r="M8601" s="150" t="str">
        <f t="shared" si="269"/>
        <v>201705</v>
      </c>
    </row>
    <row r="8602" spans="1:13" x14ac:dyDescent="0.25">
      <c r="A8602" s="35" t="str">
        <f>VLOOKUP(B8602,ResCat!$A$2:$B$269,2,FALSE)</f>
        <v>XXX</v>
      </c>
      <c r="B8602" s="68" t="str">
        <f>IF(ISNA(VLOOKUP(C8602,COA!$A$2:$B$340,2,FALSE)),"XXX",VLOOKUP(C8602,COA!$A$2:$B$340,2,FALSE))</f>
        <v>N45</v>
      </c>
      <c r="C8602" s="149" t="str">
        <f t="shared" si="270"/>
        <v>0025-1003-0058</v>
      </c>
      <c r="D8602" s="134" t="s">
        <v>471</v>
      </c>
      <c r="E8602" s="134" t="s">
        <v>448</v>
      </c>
      <c r="F8602" s="134" t="s">
        <v>472</v>
      </c>
      <c r="G8602" s="134" t="s">
        <v>332</v>
      </c>
      <c r="H8602" s="134" t="s">
        <v>1023</v>
      </c>
      <c r="I8602" s="134" t="s">
        <v>3</v>
      </c>
      <c r="J8602" s="135">
        <v>78502.169999999955</v>
      </c>
      <c r="K8602" s="135">
        <v>39991.289999999928</v>
      </c>
      <c r="L8602" s="135">
        <v>17882.659999999989</v>
      </c>
      <c r="M8602" s="150" t="str">
        <f t="shared" si="269"/>
        <v>201706</v>
      </c>
    </row>
    <row r="8603" spans="1:13" x14ac:dyDescent="0.25">
      <c r="A8603" s="35" t="str">
        <f>VLOOKUP(B8603,ResCat!$A$2:$B$269,2,FALSE)</f>
        <v>XXX</v>
      </c>
      <c r="B8603" s="68" t="str">
        <f>IF(ISNA(VLOOKUP(C8603,COA!$A$2:$B$340,2,FALSE)),"XXX",VLOOKUP(C8603,COA!$A$2:$B$340,2,FALSE))</f>
        <v>N45</v>
      </c>
      <c r="C8603" s="149" t="str">
        <f t="shared" si="270"/>
        <v>0025-1003-0058</v>
      </c>
      <c r="D8603" s="134" t="s">
        <v>471</v>
      </c>
      <c r="E8603" s="134" t="s">
        <v>448</v>
      </c>
      <c r="F8603" s="134" t="s">
        <v>472</v>
      </c>
      <c r="G8603" s="134" t="s">
        <v>332</v>
      </c>
      <c r="H8603" s="134" t="s">
        <v>1023</v>
      </c>
      <c r="I8603" s="134" t="s">
        <v>0</v>
      </c>
      <c r="J8603" s="135">
        <v>3506678.5999999978</v>
      </c>
      <c r="K8603" s="135">
        <v>1406824.2800000021</v>
      </c>
      <c r="L8603" s="135">
        <v>1321516.1300000013</v>
      </c>
      <c r="M8603" s="150" t="str">
        <f t="shared" si="269"/>
        <v>201706</v>
      </c>
    </row>
    <row r="8604" spans="1:13" x14ac:dyDescent="0.25">
      <c r="A8604" s="35" t="str">
        <f>VLOOKUP(B8604,ResCat!$A$2:$B$269,2,FALSE)</f>
        <v>XXX</v>
      </c>
      <c r="B8604" s="68" t="str">
        <f>IF(ISNA(VLOOKUP(C8604,COA!$A$2:$B$340,2,FALSE)),"XXX",VLOOKUP(C8604,COA!$A$2:$B$340,2,FALSE))</f>
        <v>N45</v>
      </c>
      <c r="C8604" s="149" t="str">
        <f t="shared" si="270"/>
        <v>0025-1003-0058</v>
      </c>
      <c r="D8604" s="134" t="s">
        <v>471</v>
      </c>
      <c r="E8604" s="134" t="s">
        <v>448</v>
      </c>
      <c r="F8604" s="134" t="s">
        <v>472</v>
      </c>
      <c r="G8604" s="134" t="s">
        <v>332</v>
      </c>
      <c r="H8604" s="134" t="s">
        <v>1023</v>
      </c>
      <c r="I8604" s="134" t="s">
        <v>336</v>
      </c>
      <c r="J8604" s="135">
        <v>2248.5</v>
      </c>
      <c r="K8604" s="135">
        <v>2061.11</v>
      </c>
      <c r="L8604" s="135">
        <v>1043.2900000000002</v>
      </c>
      <c r="M8604" s="150" t="str">
        <f t="shared" si="269"/>
        <v>201706</v>
      </c>
    </row>
    <row r="8605" spans="1:13" x14ac:dyDescent="0.25">
      <c r="A8605" s="35" t="str">
        <f>VLOOKUP(B8605,ResCat!$A$2:$B$269,2,FALSE)</f>
        <v>XXX</v>
      </c>
      <c r="B8605" s="68" t="str">
        <f>IF(ISNA(VLOOKUP(C8605,COA!$A$2:$B$340,2,FALSE)),"XXX",VLOOKUP(C8605,COA!$A$2:$B$340,2,FALSE))</f>
        <v>N45</v>
      </c>
      <c r="C8605" s="149" t="str">
        <f t="shared" si="270"/>
        <v>0025-1003-0058</v>
      </c>
      <c r="D8605" s="134" t="s">
        <v>471</v>
      </c>
      <c r="E8605" s="134" t="s">
        <v>448</v>
      </c>
      <c r="F8605" s="134" t="s">
        <v>472</v>
      </c>
      <c r="G8605" s="134" t="s">
        <v>332</v>
      </c>
      <c r="H8605" s="134" t="s">
        <v>1023</v>
      </c>
      <c r="I8605" s="134" t="s">
        <v>2</v>
      </c>
      <c r="J8605" s="135">
        <v>286452.03999999992</v>
      </c>
      <c r="K8605" s="135">
        <v>106143.02999999987</v>
      </c>
      <c r="L8605" s="135">
        <v>73985.519999999844</v>
      </c>
      <c r="M8605" s="150" t="str">
        <f t="shared" si="269"/>
        <v>201706</v>
      </c>
    </row>
    <row r="8606" spans="1:13" x14ac:dyDescent="0.25">
      <c r="A8606" s="35" t="str">
        <f>VLOOKUP(B8606,ResCat!$A$2:$B$269,2,FALSE)</f>
        <v>XXX</v>
      </c>
      <c r="B8606" s="68" t="str">
        <f>IF(ISNA(VLOOKUP(C8606,COA!$A$2:$B$340,2,FALSE)),"XXX",VLOOKUP(C8606,COA!$A$2:$B$340,2,FALSE))</f>
        <v>N45</v>
      </c>
      <c r="C8606" s="149" t="str">
        <f t="shared" si="270"/>
        <v>0025-1003-0058</v>
      </c>
      <c r="D8606" s="134" t="s">
        <v>471</v>
      </c>
      <c r="E8606" s="134" t="s">
        <v>448</v>
      </c>
      <c r="F8606" s="134" t="s">
        <v>472</v>
      </c>
      <c r="G8606" s="134" t="s">
        <v>332</v>
      </c>
      <c r="H8606" s="134" t="s">
        <v>1023</v>
      </c>
      <c r="I8606" s="134" t="s">
        <v>1</v>
      </c>
      <c r="J8606" s="135">
        <v>970778.10000000079</v>
      </c>
      <c r="K8606" s="135">
        <v>358700.25000000023</v>
      </c>
      <c r="L8606" s="135">
        <v>312559.42999999976</v>
      </c>
      <c r="M8606" s="150" t="str">
        <f t="shared" si="269"/>
        <v>201706</v>
      </c>
    </row>
    <row r="8607" spans="1:13" x14ac:dyDescent="0.25">
      <c r="A8607" s="35" t="str">
        <f>VLOOKUP(B8607,ResCat!$A$2:$B$269,2,FALSE)</f>
        <v>XXX</v>
      </c>
      <c r="B8607" s="68" t="str">
        <f>IF(ISNA(VLOOKUP(C8607,COA!$A$2:$B$340,2,FALSE)),"XXX",VLOOKUP(C8607,COA!$A$2:$B$340,2,FALSE))</f>
        <v>N45</v>
      </c>
      <c r="C8607" s="149" t="str">
        <f t="shared" si="270"/>
        <v>0025-1003-0058</v>
      </c>
      <c r="D8607" s="134" t="s">
        <v>471</v>
      </c>
      <c r="E8607" s="134" t="s">
        <v>448</v>
      </c>
      <c r="F8607" s="134" t="s">
        <v>472</v>
      </c>
      <c r="G8607" s="134" t="s">
        <v>335</v>
      </c>
      <c r="H8607" s="134" t="s">
        <v>1023</v>
      </c>
      <c r="I8607" s="134" t="s">
        <v>3</v>
      </c>
      <c r="J8607" s="135">
        <v>155157.06</v>
      </c>
      <c r="K8607" s="135">
        <v>49799.580000000024</v>
      </c>
      <c r="L8607" s="135">
        <v>25279.549999999992</v>
      </c>
      <c r="M8607" s="150" t="str">
        <f t="shared" si="269"/>
        <v>201707</v>
      </c>
    </row>
    <row r="8608" spans="1:13" x14ac:dyDescent="0.25">
      <c r="A8608" s="35" t="str">
        <f>VLOOKUP(B8608,ResCat!$A$2:$B$269,2,FALSE)</f>
        <v>XXX</v>
      </c>
      <c r="B8608" s="68" t="str">
        <f>IF(ISNA(VLOOKUP(C8608,COA!$A$2:$B$340,2,FALSE)),"XXX",VLOOKUP(C8608,COA!$A$2:$B$340,2,FALSE))</f>
        <v>N45</v>
      </c>
      <c r="C8608" s="149" t="str">
        <f t="shared" si="270"/>
        <v>0025-1003-0058</v>
      </c>
      <c r="D8608" s="134" t="s">
        <v>471</v>
      </c>
      <c r="E8608" s="134" t="s">
        <v>448</v>
      </c>
      <c r="F8608" s="134" t="s">
        <v>472</v>
      </c>
      <c r="G8608" s="134" t="s">
        <v>335</v>
      </c>
      <c r="H8608" s="134" t="s">
        <v>1023</v>
      </c>
      <c r="I8608" s="134" t="s">
        <v>0</v>
      </c>
      <c r="J8608" s="135">
        <v>2348091.9199999957</v>
      </c>
      <c r="K8608" s="135">
        <v>742051.87999999919</v>
      </c>
      <c r="L8608" s="135">
        <v>476784.32999999949</v>
      </c>
      <c r="M8608" s="150" t="str">
        <f t="shared" si="269"/>
        <v>201707</v>
      </c>
    </row>
    <row r="8609" spans="1:13" x14ac:dyDescent="0.25">
      <c r="A8609" s="35" t="str">
        <f>VLOOKUP(B8609,ResCat!$A$2:$B$269,2,FALSE)</f>
        <v>XXX</v>
      </c>
      <c r="B8609" s="68" t="str">
        <f>IF(ISNA(VLOOKUP(C8609,COA!$A$2:$B$340,2,FALSE)),"XXX",VLOOKUP(C8609,COA!$A$2:$B$340,2,FALSE))</f>
        <v>N45</v>
      </c>
      <c r="C8609" s="149" t="str">
        <f t="shared" si="270"/>
        <v>0025-1003-0058</v>
      </c>
      <c r="D8609" s="134" t="s">
        <v>471</v>
      </c>
      <c r="E8609" s="134" t="s">
        <v>448</v>
      </c>
      <c r="F8609" s="134" t="s">
        <v>472</v>
      </c>
      <c r="G8609" s="134" t="s">
        <v>335</v>
      </c>
      <c r="H8609" s="134" t="s">
        <v>1023</v>
      </c>
      <c r="I8609" s="134" t="s">
        <v>336</v>
      </c>
      <c r="J8609" s="135">
        <v>2301.2399999999998</v>
      </c>
      <c r="K8609" s="135">
        <v>1789.05</v>
      </c>
      <c r="L8609" s="135">
        <v>1145</v>
      </c>
      <c r="M8609" s="150" t="str">
        <f t="shared" si="269"/>
        <v>201707</v>
      </c>
    </row>
    <row r="8610" spans="1:13" x14ac:dyDescent="0.25">
      <c r="A8610" s="35" t="str">
        <f>VLOOKUP(B8610,ResCat!$A$2:$B$269,2,FALSE)</f>
        <v>XXX</v>
      </c>
      <c r="B8610" s="68" t="str">
        <f>IF(ISNA(VLOOKUP(C8610,COA!$A$2:$B$340,2,FALSE)),"XXX",VLOOKUP(C8610,COA!$A$2:$B$340,2,FALSE))</f>
        <v>N45</v>
      </c>
      <c r="C8610" s="149" t="str">
        <f t="shared" si="270"/>
        <v>0025-1003-0058</v>
      </c>
      <c r="D8610" s="134" t="s">
        <v>471</v>
      </c>
      <c r="E8610" s="134" t="s">
        <v>448</v>
      </c>
      <c r="F8610" s="134" t="s">
        <v>472</v>
      </c>
      <c r="G8610" s="134" t="s">
        <v>335</v>
      </c>
      <c r="H8610" s="134" t="s">
        <v>1023</v>
      </c>
      <c r="I8610" s="134" t="s">
        <v>2</v>
      </c>
      <c r="J8610" s="135">
        <v>485956.67000000033</v>
      </c>
      <c r="K8610" s="135">
        <v>200864.53000000064</v>
      </c>
      <c r="L8610" s="135">
        <v>152064.43999999968</v>
      </c>
      <c r="M8610" s="150" t="str">
        <f t="shared" si="269"/>
        <v>201707</v>
      </c>
    </row>
    <row r="8611" spans="1:13" x14ac:dyDescent="0.25">
      <c r="A8611" s="35" t="str">
        <f>VLOOKUP(B8611,ResCat!$A$2:$B$269,2,FALSE)</f>
        <v>XXX</v>
      </c>
      <c r="B8611" s="68" t="str">
        <f>IF(ISNA(VLOOKUP(C8611,COA!$A$2:$B$340,2,FALSE)),"XXX",VLOOKUP(C8611,COA!$A$2:$B$340,2,FALSE))</f>
        <v>N45</v>
      </c>
      <c r="C8611" s="149" t="str">
        <f t="shared" si="270"/>
        <v>0025-1003-0058</v>
      </c>
      <c r="D8611" s="134" t="s">
        <v>471</v>
      </c>
      <c r="E8611" s="134" t="s">
        <v>448</v>
      </c>
      <c r="F8611" s="134" t="s">
        <v>472</v>
      </c>
      <c r="G8611" s="134" t="s">
        <v>335</v>
      </c>
      <c r="H8611" s="134" t="s">
        <v>1023</v>
      </c>
      <c r="I8611" s="134" t="s">
        <v>343</v>
      </c>
      <c r="J8611" s="135">
        <v>-9333.2000000000007</v>
      </c>
      <c r="K8611" s="135">
        <v>-4157.71</v>
      </c>
      <c r="L8611" s="135">
        <v>0</v>
      </c>
      <c r="M8611" s="150" t="str">
        <f t="shared" si="269"/>
        <v>201707</v>
      </c>
    </row>
    <row r="8612" spans="1:13" x14ac:dyDescent="0.25">
      <c r="A8612" s="35" t="str">
        <f>VLOOKUP(B8612,ResCat!$A$2:$B$269,2,FALSE)</f>
        <v>XXX</v>
      </c>
      <c r="B8612" s="68" t="str">
        <f>IF(ISNA(VLOOKUP(C8612,COA!$A$2:$B$340,2,FALSE)),"XXX",VLOOKUP(C8612,COA!$A$2:$B$340,2,FALSE))</f>
        <v>N45</v>
      </c>
      <c r="C8612" s="149" t="str">
        <f t="shared" si="270"/>
        <v>0025-1003-0058</v>
      </c>
      <c r="D8612" s="134" t="s">
        <v>471</v>
      </c>
      <c r="E8612" s="134" t="s">
        <v>448</v>
      </c>
      <c r="F8612" s="134" t="s">
        <v>472</v>
      </c>
      <c r="G8612" s="134" t="s">
        <v>335</v>
      </c>
      <c r="H8612" s="134" t="s">
        <v>1023</v>
      </c>
      <c r="I8612" s="134" t="s">
        <v>1</v>
      </c>
      <c r="J8612" s="135">
        <v>1607183.2999999989</v>
      </c>
      <c r="K8612" s="135">
        <v>561074.86999999988</v>
      </c>
      <c r="L8612" s="135">
        <v>435489.49999999983</v>
      </c>
      <c r="M8612" s="150" t="str">
        <f t="shared" si="269"/>
        <v>201707</v>
      </c>
    </row>
    <row r="8613" spans="1:13" x14ac:dyDescent="0.25">
      <c r="A8613" s="35" t="str">
        <f>VLOOKUP(B8613,ResCat!$A$2:$B$269,2,FALSE)</f>
        <v>XXX</v>
      </c>
      <c r="B8613" s="68" t="str">
        <f>IF(ISNA(VLOOKUP(C8613,COA!$A$2:$B$340,2,FALSE)),"XXX",VLOOKUP(C8613,COA!$A$2:$B$340,2,FALSE))</f>
        <v>N45</v>
      </c>
      <c r="C8613" s="149" t="str">
        <f t="shared" si="270"/>
        <v>0025-1003-0058</v>
      </c>
      <c r="D8613" s="134" t="s">
        <v>471</v>
      </c>
      <c r="E8613" s="134" t="s">
        <v>448</v>
      </c>
      <c r="F8613" s="134" t="s">
        <v>472</v>
      </c>
      <c r="G8613" s="134" t="s">
        <v>4</v>
      </c>
      <c r="H8613" s="134" t="s">
        <v>1023</v>
      </c>
      <c r="I8613" s="134" t="s">
        <v>3</v>
      </c>
      <c r="J8613" s="135">
        <v>272997.30999999971</v>
      </c>
      <c r="K8613" s="135">
        <v>137802.96</v>
      </c>
      <c r="L8613" s="135">
        <v>96371.169999999984</v>
      </c>
      <c r="M8613" s="150" t="str">
        <f t="shared" si="269"/>
        <v>201708</v>
      </c>
    </row>
    <row r="8614" spans="1:13" x14ac:dyDescent="0.25">
      <c r="A8614" s="35" t="str">
        <f>VLOOKUP(B8614,ResCat!$A$2:$B$269,2,FALSE)</f>
        <v>XXX</v>
      </c>
      <c r="B8614" s="68" t="str">
        <f>IF(ISNA(VLOOKUP(C8614,COA!$A$2:$B$340,2,FALSE)),"XXX",VLOOKUP(C8614,COA!$A$2:$B$340,2,FALSE))</f>
        <v>N45</v>
      </c>
      <c r="C8614" s="149" t="str">
        <f t="shared" si="270"/>
        <v>0025-1003-0058</v>
      </c>
      <c r="D8614" s="134" t="s">
        <v>471</v>
      </c>
      <c r="E8614" s="134" t="s">
        <v>448</v>
      </c>
      <c r="F8614" s="134" t="s">
        <v>472</v>
      </c>
      <c r="G8614" s="134" t="s">
        <v>4</v>
      </c>
      <c r="H8614" s="134" t="s">
        <v>1023</v>
      </c>
      <c r="I8614" s="134" t="s">
        <v>0</v>
      </c>
      <c r="J8614" s="135">
        <v>5455750.920000013</v>
      </c>
      <c r="K8614" s="135">
        <v>1539318.9799999949</v>
      </c>
      <c r="L8614" s="135">
        <v>1219953.3200000003</v>
      </c>
      <c r="M8614" s="150" t="str">
        <f t="shared" si="269"/>
        <v>201708</v>
      </c>
    </row>
    <row r="8615" spans="1:13" x14ac:dyDescent="0.25">
      <c r="A8615" s="35" t="str">
        <f>VLOOKUP(B8615,ResCat!$A$2:$B$269,2,FALSE)</f>
        <v>XXX</v>
      </c>
      <c r="B8615" s="68" t="str">
        <f>IF(ISNA(VLOOKUP(C8615,COA!$A$2:$B$340,2,FALSE)),"XXX",VLOOKUP(C8615,COA!$A$2:$B$340,2,FALSE))</f>
        <v>N45</v>
      </c>
      <c r="C8615" s="149" t="str">
        <f t="shared" si="270"/>
        <v>0025-1003-0058</v>
      </c>
      <c r="D8615" s="134" t="s">
        <v>471</v>
      </c>
      <c r="E8615" s="134" t="s">
        <v>448</v>
      </c>
      <c r="F8615" s="134" t="s">
        <v>472</v>
      </c>
      <c r="G8615" s="134" t="s">
        <v>4</v>
      </c>
      <c r="H8615" s="134" t="s">
        <v>1023</v>
      </c>
      <c r="I8615" s="134" t="s">
        <v>336</v>
      </c>
      <c r="J8615" s="135">
        <v>4914.5600000000004</v>
      </c>
      <c r="K8615" s="135">
        <v>482.2799999999998</v>
      </c>
      <c r="L8615" s="135">
        <v>1657.4700000000003</v>
      </c>
      <c r="M8615" s="150" t="str">
        <f t="shared" si="269"/>
        <v>201708</v>
      </c>
    </row>
    <row r="8616" spans="1:13" x14ac:dyDescent="0.25">
      <c r="A8616" s="35" t="str">
        <f>VLOOKUP(B8616,ResCat!$A$2:$B$269,2,FALSE)</f>
        <v>XXX</v>
      </c>
      <c r="B8616" s="68" t="str">
        <f>IF(ISNA(VLOOKUP(C8616,COA!$A$2:$B$340,2,FALSE)),"XXX",VLOOKUP(C8616,COA!$A$2:$B$340,2,FALSE))</f>
        <v>N45</v>
      </c>
      <c r="C8616" s="149" t="str">
        <f t="shared" si="270"/>
        <v>0025-1003-0058</v>
      </c>
      <c r="D8616" s="134" t="s">
        <v>471</v>
      </c>
      <c r="E8616" s="134" t="s">
        <v>448</v>
      </c>
      <c r="F8616" s="134" t="s">
        <v>472</v>
      </c>
      <c r="G8616" s="134" t="s">
        <v>4</v>
      </c>
      <c r="H8616" s="134" t="s">
        <v>1023</v>
      </c>
      <c r="I8616" s="134" t="s">
        <v>2</v>
      </c>
      <c r="J8616" s="135">
        <v>1119304.6399999999</v>
      </c>
      <c r="K8616" s="135">
        <v>448208.08999999991</v>
      </c>
      <c r="L8616" s="135">
        <v>326221.60999999987</v>
      </c>
      <c r="M8616" s="150" t="str">
        <f t="shared" si="269"/>
        <v>201708</v>
      </c>
    </row>
    <row r="8617" spans="1:13" x14ac:dyDescent="0.25">
      <c r="A8617" s="35" t="str">
        <f>VLOOKUP(B8617,ResCat!$A$2:$B$269,2,FALSE)</f>
        <v>XXX</v>
      </c>
      <c r="B8617" s="68" t="str">
        <f>IF(ISNA(VLOOKUP(C8617,COA!$A$2:$B$340,2,FALSE)),"XXX",VLOOKUP(C8617,COA!$A$2:$B$340,2,FALSE))</f>
        <v>N45</v>
      </c>
      <c r="C8617" s="149" t="str">
        <f t="shared" si="270"/>
        <v>0025-1003-0058</v>
      </c>
      <c r="D8617" s="134" t="s">
        <v>471</v>
      </c>
      <c r="E8617" s="134" t="s">
        <v>448</v>
      </c>
      <c r="F8617" s="134" t="s">
        <v>472</v>
      </c>
      <c r="G8617" s="134" t="s">
        <v>4</v>
      </c>
      <c r="H8617" s="134" t="s">
        <v>1023</v>
      </c>
      <c r="I8617" s="134" t="s">
        <v>343</v>
      </c>
      <c r="J8617" s="135">
        <v>-9333.2000000000007</v>
      </c>
      <c r="K8617" s="135">
        <v>-4157.71</v>
      </c>
      <c r="L8617" s="135">
        <v>0</v>
      </c>
      <c r="M8617" s="150" t="str">
        <f t="shared" si="269"/>
        <v>201708</v>
      </c>
    </row>
    <row r="8618" spans="1:13" x14ac:dyDescent="0.25">
      <c r="A8618" s="35" t="str">
        <f>VLOOKUP(B8618,ResCat!$A$2:$B$269,2,FALSE)</f>
        <v>XXX</v>
      </c>
      <c r="B8618" s="68" t="str">
        <f>IF(ISNA(VLOOKUP(C8618,COA!$A$2:$B$340,2,FALSE)),"XXX",VLOOKUP(C8618,COA!$A$2:$B$340,2,FALSE))</f>
        <v>N45</v>
      </c>
      <c r="C8618" s="149" t="str">
        <f t="shared" si="270"/>
        <v>0025-1003-0058</v>
      </c>
      <c r="D8618" s="134" t="s">
        <v>471</v>
      </c>
      <c r="E8618" s="134" t="s">
        <v>448</v>
      </c>
      <c r="F8618" s="134" t="s">
        <v>472</v>
      </c>
      <c r="G8618" s="134" t="s">
        <v>4</v>
      </c>
      <c r="H8618" s="134" t="s">
        <v>1023</v>
      </c>
      <c r="I8618" s="134" t="s">
        <v>1</v>
      </c>
      <c r="J8618" s="135">
        <v>1922604.86</v>
      </c>
      <c r="K8618" s="135">
        <v>581620.64000000083</v>
      </c>
      <c r="L8618" s="135">
        <v>418380.9500000003</v>
      </c>
      <c r="M8618" s="150" t="str">
        <f t="shared" si="269"/>
        <v>201708</v>
      </c>
    </row>
    <row r="8619" spans="1:13" x14ac:dyDescent="0.25">
      <c r="A8619" s="35" t="str">
        <f>VLOOKUP(B8619,ResCat!$A$2:$B$269,2,FALSE)</f>
        <v>XXX</v>
      </c>
      <c r="B8619" s="68" t="str">
        <f>IF(ISNA(VLOOKUP(C8619,COA!$A$2:$B$340,2,FALSE)),"XXX",VLOOKUP(C8619,COA!$A$2:$B$340,2,FALSE))</f>
        <v>N45</v>
      </c>
      <c r="C8619" s="149" t="str">
        <f t="shared" si="270"/>
        <v>0025-1003-0058</v>
      </c>
      <c r="D8619" s="134" t="s">
        <v>471</v>
      </c>
      <c r="E8619" s="134" t="s">
        <v>448</v>
      </c>
      <c r="F8619" s="134" t="s">
        <v>472</v>
      </c>
      <c r="G8619" s="134" t="s">
        <v>511</v>
      </c>
      <c r="H8619" s="134" t="s">
        <v>1023</v>
      </c>
      <c r="I8619" s="134" t="s">
        <v>3</v>
      </c>
      <c r="J8619" s="135">
        <v>380672.26999999967</v>
      </c>
      <c r="K8619" s="135">
        <v>143427.88999999975</v>
      </c>
      <c r="L8619" s="135">
        <v>85700.570000000022</v>
      </c>
      <c r="M8619" s="150" t="str">
        <f t="shared" si="269"/>
        <v>201709</v>
      </c>
    </row>
    <row r="8620" spans="1:13" x14ac:dyDescent="0.25">
      <c r="A8620" s="35" t="str">
        <f>VLOOKUP(B8620,ResCat!$A$2:$B$269,2,FALSE)</f>
        <v>XXX</v>
      </c>
      <c r="B8620" s="68" t="str">
        <f>IF(ISNA(VLOOKUP(C8620,COA!$A$2:$B$340,2,FALSE)),"XXX",VLOOKUP(C8620,COA!$A$2:$B$340,2,FALSE))</f>
        <v>N45</v>
      </c>
      <c r="C8620" s="149" t="str">
        <f t="shared" si="270"/>
        <v>0025-1003-0058</v>
      </c>
      <c r="D8620" s="134" t="s">
        <v>471</v>
      </c>
      <c r="E8620" s="134" t="s">
        <v>448</v>
      </c>
      <c r="F8620" s="134" t="s">
        <v>472</v>
      </c>
      <c r="G8620" s="134" t="s">
        <v>511</v>
      </c>
      <c r="H8620" s="134" t="s">
        <v>1023</v>
      </c>
      <c r="I8620" s="134" t="s">
        <v>0</v>
      </c>
      <c r="J8620" s="135">
        <v>8230144.9199999971</v>
      </c>
      <c r="K8620" s="135">
        <v>2073667.3599999966</v>
      </c>
      <c r="L8620" s="135">
        <v>1611575.1000000008</v>
      </c>
      <c r="M8620" s="150" t="str">
        <f t="shared" si="269"/>
        <v>201709</v>
      </c>
    </row>
    <row r="8621" spans="1:13" x14ac:dyDescent="0.25">
      <c r="A8621" s="35" t="str">
        <f>VLOOKUP(B8621,ResCat!$A$2:$B$269,2,FALSE)</f>
        <v>XXX</v>
      </c>
      <c r="B8621" s="68" t="str">
        <f>IF(ISNA(VLOOKUP(C8621,COA!$A$2:$B$340,2,FALSE)),"XXX",VLOOKUP(C8621,COA!$A$2:$B$340,2,FALSE))</f>
        <v>N45</v>
      </c>
      <c r="C8621" s="149" t="str">
        <f t="shared" si="270"/>
        <v>0025-1003-0058</v>
      </c>
      <c r="D8621" s="134" t="s">
        <v>471</v>
      </c>
      <c r="E8621" s="134" t="s">
        <v>448</v>
      </c>
      <c r="F8621" s="134" t="s">
        <v>472</v>
      </c>
      <c r="G8621" s="134" t="s">
        <v>511</v>
      </c>
      <c r="H8621" s="134" t="s">
        <v>1023</v>
      </c>
      <c r="I8621" s="134" t="s">
        <v>336</v>
      </c>
      <c r="J8621" s="135">
        <v>9335.51</v>
      </c>
      <c r="K8621" s="135">
        <v>6762.6600000000008</v>
      </c>
      <c r="L8621" s="135">
        <v>5256.82</v>
      </c>
      <c r="M8621" s="150" t="str">
        <f t="shared" si="269"/>
        <v>201709</v>
      </c>
    </row>
    <row r="8622" spans="1:13" x14ac:dyDescent="0.25">
      <c r="A8622" s="35" t="str">
        <f>VLOOKUP(B8622,ResCat!$A$2:$B$269,2,FALSE)</f>
        <v>XXX</v>
      </c>
      <c r="B8622" s="68" t="str">
        <f>IF(ISNA(VLOOKUP(C8622,COA!$A$2:$B$340,2,FALSE)),"XXX",VLOOKUP(C8622,COA!$A$2:$B$340,2,FALSE))</f>
        <v>N45</v>
      </c>
      <c r="C8622" s="149" t="str">
        <f t="shared" si="270"/>
        <v>0025-1003-0058</v>
      </c>
      <c r="D8622" s="134" t="s">
        <v>471</v>
      </c>
      <c r="E8622" s="134" t="s">
        <v>448</v>
      </c>
      <c r="F8622" s="134" t="s">
        <v>472</v>
      </c>
      <c r="G8622" s="134" t="s">
        <v>511</v>
      </c>
      <c r="H8622" s="134" t="s">
        <v>1023</v>
      </c>
      <c r="I8622" s="134" t="s">
        <v>2</v>
      </c>
      <c r="J8622" s="135">
        <v>1409645.0600000003</v>
      </c>
      <c r="K8622" s="135">
        <v>521352.99000000133</v>
      </c>
      <c r="L8622" s="135">
        <v>345859.38000000257</v>
      </c>
      <c r="M8622" s="150" t="str">
        <f t="shared" si="269"/>
        <v>201709</v>
      </c>
    </row>
    <row r="8623" spans="1:13" x14ac:dyDescent="0.25">
      <c r="A8623" s="35" t="str">
        <f>VLOOKUP(B8623,ResCat!$A$2:$B$269,2,FALSE)</f>
        <v>XXX</v>
      </c>
      <c r="B8623" s="68" t="str">
        <f>IF(ISNA(VLOOKUP(C8623,COA!$A$2:$B$340,2,FALSE)),"XXX",VLOOKUP(C8623,COA!$A$2:$B$340,2,FALSE))</f>
        <v>N45</v>
      </c>
      <c r="C8623" s="149" t="str">
        <f t="shared" si="270"/>
        <v>0025-1003-0058</v>
      </c>
      <c r="D8623" s="134" t="s">
        <v>471</v>
      </c>
      <c r="E8623" s="134" t="s">
        <v>448</v>
      </c>
      <c r="F8623" s="134" t="s">
        <v>472</v>
      </c>
      <c r="G8623" s="134" t="s">
        <v>511</v>
      </c>
      <c r="H8623" s="134" t="s">
        <v>1023</v>
      </c>
      <c r="I8623" s="134" t="s">
        <v>343</v>
      </c>
      <c r="J8623" s="135">
        <v>-18666.400000000001</v>
      </c>
      <c r="K8623" s="135">
        <v>-8315.42</v>
      </c>
      <c r="L8623" s="135">
        <v>0</v>
      </c>
      <c r="M8623" s="150" t="str">
        <f t="shared" si="269"/>
        <v>201709</v>
      </c>
    </row>
    <row r="8624" spans="1:13" x14ac:dyDescent="0.25">
      <c r="A8624" s="35" t="str">
        <f>VLOOKUP(B8624,ResCat!$A$2:$B$269,2,FALSE)</f>
        <v>XXX</v>
      </c>
      <c r="B8624" s="68" t="str">
        <f>IF(ISNA(VLOOKUP(C8624,COA!$A$2:$B$340,2,FALSE)),"XXX",VLOOKUP(C8624,COA!$A$2:$B$340,2,FALSE))</f>
        <v>N45</v>
      </c>
      <c r="C8624" s="149" t="str">
        <f t="shared" si="270"/>
        <v>0025-1003-0058</v>
      </c>
      <c r="D8624" s="134" t="s">
        <v>471</v>
      </c>
      <c r="E8624" s="134" t="s">
        <v>448</v>
      </c>
      <c r="F8624" s="134" t="s">
        <v>472</v>
      </c>
      <c r="G8624" s="134" t="s">
        <v>511</v>
      </c>
      <c r="H8624" s="134" t="s">
        <v>1023</v>
      </c>
      <c r="I8624" s="134" t="s">
        <v>1</v>
      </c>
      <c r="J8624" s="135">
        <v>2363809.2499999995</v>
      </c>
      <c r="K8624" s="135">
        <v>764545.06000000273</v>
      </c>
      <c r="L8624" s="135">
        <v>514178.67</v>
      </c>
      <c r="M8624" s="150" t="str">
        <f t="shared" si="269"/>
        <v>201709</v>
      </c>
    </row>
    <row r="8625" spans="1:13" x14ac:dyDescent="0.25">
      <c r="A8625" s="35" t="str">
        <f>VLOOKUP(B8625,ResCat!$A$2:$B$269,2,FALSE)</f>
        <v>XXX</v>
      </c>
      <c r="B8625" s="68" t="str">
        <f>IF(ISNA(VLOOKUP(C8625,COA!$A$2:$B$340,2,FALSE)),"XXX",VLOOKUP(C8625,COA!$A$2:$B$340,2,FALSE))</f>
        <v>N45</v>
      </c>
      <c r="C8625" s="149" t="str">
        <f t="shared" si="270"/>
        <v>0025-1003-0058</v>
      </c>
      <c r="D8625" s="134" t="s">
        <v>471</v>
      </c>
      <c r="E8625" s="134" t="s">
        <v>448</v>
      </c>
      <c r="F8625" s="134" t="s">
        <v>472</v>
      </c>
      <c r="G8625" s="134" t="s">
        <v>969</v>
      </c>
      <c r="H8625" s="134" t="s">
        <v>1023</v>
      </c>
      <c r="I8625" s="134" t="s">
        <v>3</v>
      </c>
      <c r="J8625" s="135">
        <v>1097549.0199999993</v>
      </c>
      <c r="K8625" s="135">
        <v>455259.97999999911</v>
      </c>
      <c r="L8625" s="135">
        <v>338514.54999999882</v>
      </c>
      <c r="M8625" s="150" t="str">
        <f t="shared" si="269"/>
        <v>201710</v>
      </c>
    </row>
    <row r="8626" spans="1:13" x14ac:dyDescent="0.25">
      <c r="A8626" s="35" t="str">
        <f>VLOOKUP(B8626,ResCat!$A$2:$B$269,2,FALSE)</f>
        <v>XXX</v>
      </c>
      <c r="B8626" s="68" t="str">
        <f>IF(ISNA(VLOOKUP(C8626,COA!$A$2:$B$340,2,FALSE)),"XXX",VLOOKUP(C8626,COA!$A$2:$B$340,2,FALSE))</f>
        <v>N45</v>
      </c>
      <c r="C8626" s="149" t="str">
        <f t="shared" si="270"/>
        <v>0025-1003-0058</v>
      </c>
      <c r="D8626" s="134" t="s">
        <v>471</v>
      </c>
      <c r="E8626" s="134" t="s">
        <v>448</v>
      </c>
      <c r="F8626" s="134" t="s">
        <v>472</v>
      </c>
      <c r="G8626" s="134" t="s">
        <v>969</v>
      </c>
      <c r="H8626" s="134" t="s">
        <v>1023</v>
      </c>
      <c r="I8626" s="134" t="s">
        <v>0</v>
      </c>
      <c r="J8626" s="135">
        <v>9564142.3299999814</v>
      </c>
      <c r="K8626" s="135">
        <v>2175585.6499999929</v>
      </c>
      <c r="L8626" s="135">
        <v>1701272.0899999996</v>
      </c>
      <c r="M8626" s="150" t="str">
        <f t="shared" si="269"/>
        <v>201710</v>
      </c>
    </row>
    <row r="8627" spans="1:13" x14ac:dyDescent="0.25">
      <c r="A8627" s="35" t="str">
        <f>VLOOKUP(B8627,ResCat!$A$2:$B$269,2,FALSE)</f>
        <v>XXX</v>
      </c>
      <c r="B8627" s="68" t="str">
        <f>IF(ISNA(VLOOKUP(C8627,COA!$A$2:$B$340,2,FALSE)),"XXX",VLOOKUP(C8627,COA!$A$2:$B$340,2,FALSE))</f>
        <v>N45</v>
      </c>
      <c r="C8627" s="149" t="str">
        <f t="shared" si="270"/>
        <v>0025-1003-0058</v>
      </c>
      <c r="D8627" s="134" t="s">
        <v>471</v>
      </c>
      <c r="E8627" s="134" t="s">
        <v>448</v>
      </c>
      <c r="F8627" s="134" t="s">
        <v>472</v>
      </c>
      <c r="G8627" s="134" t="s">
        <v>969</v>
      </c>
      <c r="H8627" s="134" t="s">
        <v>1023</v>
      </c>
      <c r="I8627" s="134" t="s">
        <v>336</v>
      </c>
      <c r="J8627" s="135">
        <v>30845.229999999978</v>
      </c>
      <c r="K8627" s="135">
        <v>14106.440000000002</v>
      </c>
      <c r="L8627" s="135">
        <v>10173.84</v>
      </c>
      <c r="M8627" s="150" t="str">
        <f t="shared" si="269"/>
        <v>201710</v>
      </c>
    </row>
    <row r="8628" spans="1:13" x14ac:dyDescent="0.25">
      <c r="A8628" s="35" t="str">
        <f>VLOOKUP(B8628,ResCat!$A$2:$B$269,2,FALSE)</f>
        <v>XXX</v>
      </c>
      <c r="B8628" s="68" t="str">
        <f>IF(ISNA(VLOOKUP(C8628,COA!$A$2:$B$340,2,FALSE)),"XXX",VLOOKUP(C8628,COA!$A$2:$B$340,2,FALSE))</f>
        <v>N45</v>
      </c>
      <c r="C8628" s="149" t="str">
        <f t="shared" si="270"/>
        <v>0025-1003-0058</v>
      </c>
      <c r="D8628" s="134" t="s">
        <v>471</v>
      </c>
      <c r="E8628" s="134" t="s">
        <v>448</v>
      </c>
      <c r="F8628" s="134" t="s">
        <v>472</v>
      </c>
      <c r="G8628" s="134" t="s">
        <v>969</v>
      </c>
      <c r="H8628" s="134" t="s">
        <v>1023</v>
      </c>
      <c r="I8628" s="134" t="s">
        <v>2</v>
      </c>
      <c r="J8628" s="135">
        <v>2485558.4099999918</v>
      </c>
      <c r="K8628" s="135">
        <v>987272.99000000698</v>
      </c>
      <c r="L8628" s="135">
        <v>613726.92000000621</v>
      </c>
      <c r="M8628" s="150" t="str">
        <f t="shared" si="269"/>
        <v>201710</v>
      </c>
    </row>
    <row r="8629" spans="1:13" x14ac:dyDescent="0.25">
      <c r="A8629" s="35" t="str">
        <f>VLOOKUP(B8629,ResCat!$A$2:$B$269,2,FALSE)</f>
        <v>XXX</v>
      </c>
      <c r="B8629" s="68" t="str">
        <f>IF(ISNA(VLOOKUP(C8629,COA!$A$2:$B$340,2,FALSE)),"XXX",VLOOKUP(C8629,COA!$A$2:$B$340,2,FALSE))</f>
        <v>N45</v>
      </c>
      <c r="C8629" s="149" t="str">
        <f t="shared" si="270"/>
        <v>0025-1003-0058</v>
      </c>
      <c r="D8629" s="134" t="s">
        <v>471</v>
      </c>
      <c r="E8629" s="134" t="s">
        <v>448</v>
      </c>
      <c r="F8629" s="134" t="s">
        <v>472</v>
      </c>
      <c r="G8629" s="134" t="s">
        <v>969</v>
      </c>
      <c r="H8629" s="134" t="s">
        <v>1023</v>
      </c>
      <c r="I8629" s="134" t="s">
        <v>343</v>
      </c>
      <c r="J8629" s="135">
        <v>-9162.4800000000014</v>
      </c>
      <c r="K8629" s="135">
        <v>-4064.69</v>
      </c>
      <c r="L8629" s="135">
        <v>0</v>
      </c>
      <c r="M8629" s="150" t="str">
        <f t="shared" si="269"/>
        <v>201710</v>
      </c>
    </row>
    <row r="8630" spans="1:13" x14ac:dyDescent="0.25">
      <c r="A8630" s="35" t="str">
        <f>VLOOKUP(B8630,ResCat!$A$2:$B$269,2,FALSE)</f>
        <v>XXX</v>
      </c>
      <c r="B8630" s="68" t="str">
        <f>IF(ISNA(VLOOKUP(C8630,COA!$A$2:$B$340,2,FALSE)),"XXX",VLOOKUP(C8630,COA!$A$2:$B$340,2,FALSE))</f>
        <v>N45</v>
      </c>
      <c r="C8630" s="149" t="str">
        <f t="shared" si="270"/>
        <v>0025-1003-0058</v>
      </c>
      <c r="D8630" s="134" t="s">
        <v>471</v>
      </c>
      <c r="E8630" s="134" t="s">
        <v>448</v>
      </c>
      <c r="F8630" s="134" t="s">
        <v>472</v>
      </c>
      <c r="G8630" s="134" t="s">
        <v>969</v>
      </c>
      <c r="H8630" s="134" t="s">
        <v>1023</v>
      </c>
      <c r="I8630" s="134" t="s">
        <v>1</v>
      </c>
      <c r="J8630" s="135">
        <v>5597480.5899999803</v>
      </c>
      <c r="K8630" s="135">
        <v>1535574.5099999963</v>
      </c>
      <c r="L8630" s="135">
        <v>864095.5800000017</v>
      </c>
      <c r="M8630" s="150" t="str">
        <f t="shared" si="269"/>
        <v>201710</v>
      </c>
    </row>
    <row r="8631" spans="1:13" x14ac:dyDescent="0.25">
      <c r="A8631" s="35" t="str">
        <f>VLOOKUP(B8631,ResCat!$A$2:$B$269,2,FALSE)</f>
        <v>XXX</v>
      </c>
      <c r="B8631" s="68" t="str">
        <f>IF(ISNA(VLOOKUP(C8631,COA!$A$2:$B$340,2,FALSE)),"XXX",VLOOKUP(C8631,COA!$A$2:$B$340,2,FALSE))</f>
        <v>N45</v>
      </c>
      <c r="C8631" s="149" t="str">
        <f t="shared" si="270"/>
        <v>0025-1003-0058</v>
      </c>
      <c r="D8631" s="134" t="s">
        <v>471</v>
      </c>
      <c r="E8631" s="134" t="s">
        <v>448</v>
      </c>
      <c r="F8631" s="134" t="s">
        <v>472</v>
      </c>
      <c r="G8631" s="134" t="s">
        <v>961</v>
      </c>
      <c r="H8631" s="134" t="s">
        <v>1023</v>
      </c>
      <c r="I8631" s="134" t="s">
        <v>3</v>
      </c>
      <c r="J8631" s="135">
        <v>1799639.5100000019</v>
      </c>
      <c r="K8631" s="135">
        <v>582462.81000000227</v>
      </c>
      <c r="L8631" s="135">
        <v>301734.80999999901</v>
      </c>
      <c r="M8631" s="150" t="str">
        <f t="shared" si="269"/>
        <v>201711</v>
      </c>
    </row>
    <row r="8632" spans="1:13" x14ac:dyDescent="0.25">
      <c r="A8632" s="35" t="str">
        <f>VLOOKUP(B8632,ResCat!$A$2:$B$269,2,FALSE)</f>
        <v>XXX</v>
      </c>
      <c r="B8632" s="68" t="str">
        <f>IF(ISNA(VLOOKUP(C8632,COA!$A$2:$B$340,2,FALSE)),"XXX",VLOOKUP(C8632,COA!$A$2:$B$340,2,FALSE))</f>
        <v>N45</v>
      </c>
      <c r="C8632" s="149" t="str">
        <f t="shared" si="270"/>
        <v>0025-1003-0058</v>
      </c>
      <c r="D8632" s="134" t="s">
        <v>471</v>
      </c>
      <c r="E8632" s="134" t="s">
        <v>448</v>
      </c>
      <c r="F8632" s="134" t="s">
        <v>472</v>
      </c>
      <c r="G8632" s="134" t="s">
        <v>961</v>
      </c>
      <c r="H8632" s="134" t="s">
        <v>1023</v>
      </c>
      <c r="I8632" s="134" t="s">
        <v>0</v>
      </c>
      <c r="J8632" s="135">
        <v>12703300.129999971</v>
      </c>
      <c r="K8632" s="135">
        <v>3508769.6299999957</v>
      </c>
      <c r="L8632" s="135">
        <v>2550589.7800000012</v>
      </c>
      <c r="M8632" s="150" t="str">
        <f t="shared" si="269"/>
        <v>201711</v>
      </c>
    </row>
    <row r="8633" spans="1:13" x14ac:dyDescent="0.25">
      <c r="A8633" s="35" t="str">
        <f>VLOOKUP(B8633,ResCat!$A$2:$B$269,2,FALSE)</f>
        <v>XXX</v>
      </c>
      <c r="B8633" s="68" t="str">
        <f>IF(ISNA(VLOOKUP(C8633,COA!$A$2:$B$340,2,FALSE)),"XXX",VLOOKUP(C8633,COA!$A$2:$B$340,2,FALSE))</f>
        <v>N45</v>
      </c>
      <c r="C8633" s="149" t="str">
        <f t="shared" si="270"/>
        <v>0025-1003-0058</v>
      </c>
      <c r="D8633" s="134" t="s">
        <v>471</v>
      </c>
      <c r="E8633" s="134" t="s">
        <v>448</v>
      </c>
      <c r="F8633" s="134" t="s">
        <v>472</v>
      </c>
      <c r="G8633" s="134" t="s">
        <v>961</v>
      </c>
      <c r="H8633" s="134" t="s">
        <v>1023</v>
      </c>
      <c r="I8633" s="134" t="s">
        <v>336</v>
      </c>
      <c r="J8633" s="135">
        <v>50318.180000000044</v>
      </c>
      <c r="K8633" s="135">
        <v>13785.360000000002</v>
      </c>
      <c r="L8633" s="135">
        <v>7423.6499999999987</v>
      </c>
      <c r="M8633" s="150" t="str">
        <f t="shared" si="269"/>
        <v>201711</v>
      </c>
    </row>
    <row r="8634" spans="1:13" x14ac:dyDescent="0.25">
      <c r="A8634" s="35" t="str">
        <f>VLOOKUP(B8634,ResCat!$A$2:$B$269,2,FALSE)</f>
        <v>XXX</v>
      </c>
      <c r="B8634" s="68" t="str">
        <f>IF(ISNA(VLOOKUP(C8634,COA!$A$2:$B$340,2,FALSE)),"XXX",VLOOKUP(C8634,COA!$A$2:$B$340,2,FALSE))</f>
        <v>N45</v>
      </c>
      <c r="C8634" s="149" t="str">
        <f t="shared" si="270"/>
        <v>0025-1003-0058</v>
      </c>
      <c r="D8634" s="134" t="s">
        <v>471</v>
      </c>
      <c r="E8634" s="134" t="s">
        <v>448</v>
      </c>
      <c r="F8634" s="134" t="s">
        <v>472</v>
      </c>
      <c r="G8634" s="134" t="s">
        <v>961</v>
      </c>
      <c r="H8634" s="134" t="s">
        <v>1023</v>
      </c>
      <c r="I8634" s="134" t="s">
        <v>2</v>
      </c>
      <c r="J8634" s="135">
        <v>6220580.7499999143</v>
      </c>
      <c r="K8634" s="135">
        <v>2399576.1000000234</v>
      </c>
      <c r="L8634" s="135">
        <v>1265729.9600000074</v>
      </c>
      <c r="M8634" s="150" t="str">
        <f t="shared" si="269"/>
        <v>201711</v>
      </c>
    </row>
    <row r="8635" spans="1:13" x14ac:dyDescent="0.25">
      <c r="A8635" s="35" t="str">
        <f>VLOOKUP(B8635,ResCat!$A$2:$B$269,2,FALSE)</f>
        <v>XXX</v>
      </c>
      <c r="B8635" s="68" t="str">
        <f>IF(ISNA(VLOOKUP(C8635,COA!$A$2:$B$340,2,FALSE)),"XXX",VLOOKUP(C8635,COA!$A$2:$B$340,2,FALSE))</f>
        <v>N45</v>
      </c>
      <c r="C8635" s="149" t="str">
        <f t="shared" si="270"/>
        <v>0025-1003-0058</v>
      </c>
      <c r="D8635" s="134" t="s">
        <v>471</v>
      </c>
      <c r="E8635" s="134" t="s">
        <v>448</v>
      </c>
      <c r="F8635" s="134" t="s">
        <v>472</v>
      </c>
      <c r="G8635" s="134" t="s">
        <v>961</v>
      </c>
      <c r="H8635" s="134" t="s">
        <v>1023</v>
      </c>
      <c r="I8635" s="134" t="s">
        <v>343</v>
      </c>
      <c r="J8635" s="135">
        <v>-552.50000000000011</v>
      </c>
      <c r="K8635" s="135">
        <v>-285.90000000000003</v>
      </c>
      <c r="L8635" s="135">
        <v>0</v>
      </c>
      <c r="M8635" s="150" t="str">
        <f t="shared" si="269"/>
        <v>201711</v>
      </c>
    </row>
    <row r="8636" spans="1:13" x14ac:dyDescent="0.25">
      <c r="A8636" s="35" t="str">
        <f>VLOOKUP(B8636,ResCat!$A$2:$B$269,2,FALSE)</f>
        <v>XXX</v>
      </c>
      <c r="B8636" s="68" t="str">
        <f>IF(ISNA(VLOOKUP(C8636,COA!$A$2:$B$340,2,FALSE)),"XXX",VLOOKUP(C8636,COA!$A$2:$B$340,2,FALSE))</f>
        <v>N45</v>
      </c>
      <c r="C8636" s="149" t="str">
        <f t="shared" si="270"/>
        <v>0025-1003-0058</v>
      </c>
      <c r="D8636" s="134" t="s">
        <v>471</v>
      </c>
      <c r="E8636" s="134" t="s">
        <v>448</v>
      </c>
      <c r="F8636" s="134" t="s">
        <v>472</v>
      </c>
      <c r="G8636" s="134" t="s">
        <v>961</v>
      </c>
      <c r="H8636" s="134" t="s">
        <v>1023</v>
      </c>
      <c r="I8636" s="134" t="s">
        <v>1</v>
      </c>
      <c r="J8636" s="135">
        <v>9095834.6700000074</v>
      </c>
      <c r="K8636" s="135">
        <v>2479449.949999996</v>
      </c>
      <c r="L8636" s="135">
        <v>1708824.7000000032</v>
      </c>
      <c r="M8636" s="150" t="str">
        <f t="shared" si="269"/>
        <v>201711</v>
      </c>
    </row>
    <row r="8637" spans="1:13" x14ac:dyDescent="0.25">
      <c r="A8637" s="35" t="str">
        <f>VLOOKUP(B8637,ResCat!$A$2:$B$269,2,FALSE)</f>
        <v>XXX</v>
      </c>
      <c r="B8637" s="68" t="str">
        <f>IF(ISNA(VLOOKUP(C8637,COA!$A$2:$B$340,2,FALSE)),"XXX",VLOOKUP(C8637,COA!$A$2:$B$340,2,FALSE))</f>
        <v>N45</v>
      </c>
      <c r="C8637" s="149" t="str">
        <f t="shared" si="270"/>
        <v>0025-1003-0058</v>
      </c>
      <c r="D8637" s="134" t="s">
        <v>471</v>
      </c>
      <c r="E8637" s="134" t="s">
        <v>448</v>
      </c>
      <c r="F8637" s="134" t="s">
        <v>472</v>
      </c>
      <c r="G8637" s="134" t="s">
        <v>970</v>
      </c>
      <c r="H8637" s="134" t="s">
        <v>1023</v>
      </c>
      <c r="I8637" s="134" t="s">
        <v>3</v>
      </c>
      <c r="J8637" s="135">
        <v>4792033.1300000539</v>
      </c>
      <c r="K8637" s="135">
        <v>1782070.6899999836</v>
      </c>
      <c r="L8637" s="135">
        <v>1281033.6299999931</v>
      </c>
      <c r="M8637" s="150" t="str">
        <f t="shared" si="269"/>
        <v>201712</v>
      </c>
    </row>
    <row r="8638" spans="1:13" x14ac:dyDescent="0.25">
      <c r="A8638" s="35" t="str">
        <f>VLOOKUP(B8638,ResCat!$A$2:$B$269,2,FALSE)</f>
        <v>XXX</v>
      </c>
      <c r="B8638" s="68" t="str">
        <f>IF(ISNA(VLOOKUP(C8638,COA!$A$2:$B$340,2,FALSE)),"XXX",VLOOKUP(C8638,COA!$A$2:$B$340,2,FALSE))</f>
        <v>N45</v>
      </c>
      <c r="C8638" s="149" t="str">
        <f t="shared" si="270"/>
        <v>0025-1003-0058</v>
      </c>
      <c r="D8638" s="134" t="s">
        <v>471</v>
      </c>
      <c r="E8638" s="134" t="s">
        <v>448</v>
      </c>
      <c r="F8638" s="134" t="s">
        <v>472</v>
      </c>
      <c r="G8638" s="134" t="s">
        <v>970</v>
      </c>
      <c r="H8638" s="134" t="s">
        <v>1023</v>
      </c>
      <c r="I8638" s="134" t="s">
        <v>368</v>
      </c>
      <c r="J8638" s="135">
        <v>79</v>
      </c>
      <c r="K8638" s="135">
        <v>33.020000000000003</v>
      </c>
      <c r="L8638" s="135">
        <v>33.020000000000003</v>
      </c>
      <c r="M8638" s="150" t="str">
        <f t="shared" si="269"/>
        <v>201712</v>
      </c>
    </row>
    <row r="8639" spans="1:13" x14ac:dyDescent="0.25">
      <c r="A8639" s="35" t="str">
        <f>VLOOKUP(B8639,ResCat!$A$2:$B$269,2,FALSE)</f>
        <v>XXX</v>
      </c>
      <c r="B8639" s="68" t="str">
        <f>IF(ISNA(VLOOKUP(C8639,COA!$A$2:$B$340,2,FALSE)),"XXX",VLOOKUP(C8639,COA!$A$2:$B$340,2,FALSE))</f>
        <v>N45</v>
      </c>
      <c r="C8639" s="149" t="str">
        <f t="shared" si="270"/>
        <v>0025-1003-0058</v>
      </c>
      <c r="D8639" s="134" t="s">
        <v>471</v>
      </c>
      <c r="E8639" s="134" t="s">
        <v>448</v>
      </c>
      <c r="F8639" s="134" t="s">
        <v>472</v>
      </c>
      <c r="G8639" s="134" t="s">
        <v>970</v>
      </c>
      <c r="H8639" s="134" t="s">
        <v>1023</v>
      </c>
      <c r="I8639" s="134" t="s">
        <v>0</v>
      </c>
      <c r="J8639" s="135">
        <v>14126324.319999991</v>
      </c>
      <c r="K8639" s="135">
        <v>3952232.5800000015</v>
      </c>
      <c r="L8639" s="135">
        <v>3266981.8899999987</v>
      </c>
      <c r="M8639" s="150" t="str">
        <f t="shared" si="269"/>
        <v>201712</v>
      </c>
    </row>
    <row r="8640" spans="1:13" x14ac:dyDescent="0.25">
      <c r="A8640" s="35" t="str">
        <f>VLOOKUP(B8640,ResCat!$A$2:$B$269,2,FALSE)</f>
        <v>XXX</v>
      </c>
      <c r="B8640" s="68" t="str">
        <f>IF(ISNA(VLOOKUP(C8640,COA!$A$2:$B$340,2,FALSE)),"XXX",VLOOKUP(C8640,COA!$A$2:$B$340,2,FALSE))</f>
        <v>N45</v>
      </c>
      <c r="C8640" s="149" t="str">
        <f t="shared" si="270"/>
        <v>0025-1003-0058</v>
      </c>
      <c r="D8640" s="134" t="s">
        <v>471</v>
      </c>
      <c r="E8640" s="134" t="s">
        <v>448</v>
      </c>
      <c r="F8640" s="134" t="s">
        <v>472</v>
      </c>
      <c r="G8640" s="134" t="s">
        <v>970</v>
      </c>
      <c r="H8640" s="134" t="s">
        <v>1023</v>
      </c>
      <c r="I8640" s="134" t="s">
        <v>336</v>
      </c>
      <c r="J8640" s="135">
        <v>61252.270000000011</v>
      </c>
      <c r="K8640" s="135">
        <v>22430.580000000005</v>
      </c>
      <c r="L8640" s="135">
        <v>17214.159999999996</v>
      </c>
      <c r="M8640" s="150" t="str">
        <f t="shared" si="269"/>
        <v>201712</v>
      </c>
    </row>
    <row r="8641" spans="1:13" x14ac:dyDescent="0.25">
      <c r="A8641" s="35" t="str">
        <f>VLOOKUP(B8641,ResCat!$A$2:$B$269,2,FALSE)</f>
        <v>XXX</v>
      </c>
      <c r="B8641" s="68" t="str">
        <f>IF(ISNA(VLOOKUP(C8641,COA!$A$2:$B$340,2,FALSE)),"XXX",VLOOKUP(C8641,COA!$A$2:$B$340,2,FALSE))</f>
        <v>N45</v>
      </c>
      <c r="C8641" s="149" t="str">
        <f t="shared" si="270"/>
        <v>0025-1003-0058</v>
      </c>
      <c r="D8641" s="134" t="s">
        <v>471</v>
      </c>
      <c r="E8641" s="134" t="s">
        <v>448</v>
      </c>
      <c r="F8641" s="134" t="s">
        <v>472</v>
      </c>
      <c r="G8641" s="134" t="s">
        <v>970</v>
      </c>
      <c r="H8641" s="134" t="s">
        <v>1023</v>
      </c>
      <c r="I8641" s="134" t="s">
        <v>2</v>
      </c>
      <c r="J8641" s="135">
        <v>13983682.039999792</v>
      </c>
      <c r="K8641" s="135">
        <v>6470756.9699998302</v>
      </c>
      <c r="L8641" s="135">
        <v>4937656.2399997087</v>
      </c>
      <c r="M8641" s="150" t="str">
        <f t="shared" si="269"/>
        <v>201712</v>
      </c>
    </row>
    <row r="8642" spans="1:13" x14ac:dyDescent="0.25">
      <c r="A8642" s="35" t="str">
        <f>VLOOKUP(B8642,ResCat!$A$2:$B$269,2,FALSE)</f>
        <v>XXX</v>
      </c>
      <c r="B8642" s="68" t="str">
        <f>IF(ISNA(VLOOKUP(C8642,COA!$A$2:$B$340,2,FALSE)),"XXX",VLOOKUP(C8642,COA!$A$2:$B$340,2,FALSE))</f>
        <v>N45</v>
      </c>
      <c r="C8642" s="149" t="str">
        <f t="shared" si="270"/>
        <v>0025-1003-0058</v>
      </c>
      <c r="D8642" s="134" t="s">
        <v>471</v>
      </c>
      <c r="E8642" s="134" t="s">
        <v>448</v>
      </c>
      <c r="F8642" s="134" t="s">
        <v>472</v>
      </c>
      <c r="G8642" s="134" t="s">
        <v>970</v>
      </c>
      <c r="H8642" s="134" t="s">
        <v>1023</v>
      </c>
      <c r="I8642" s="134" t="s">
        <v>371</v>
      </c>
      <c r="J8642" s="135">
        <v>107.04</v>
      </c>
      <c r="K8642" s="135">
        <v>4</v>
      </c>
      <c r="L8642" s="135">
        <v>4</v>
      </c>
      <c r="M8642" s="150" t="str">
        <f t="shared" si="269"/>
        <v>201712</v>
      </c>
    </row>
    <row r="8643" spans="1:13" x14ac:dyDescent="0.25">
      <c r="A8643" s="35" t="str">
        <f>VLOOKUP(B8643,ResCat!$A$2:$B$269,2,FALSE)</f>
        <v>XXX</v>
      </c>
      <c r="B8643" s="68" t="str">
        <f>IF(ISNA(VLOOKUP(C8643,COA!$A$2:$B$340,2,FALSE)),"XXX",VLOOKUP(C8643,COA!$A$2:$B$340,2,FALSE))</f>
        <v>N45</v>
      </c>
      <c r="C8643" s="149" t="str">
        <f t="shared" si="270"/>
        <v>0025-1003-0058</v>
      </c>
      <c r="D8643" s="134" t="s">
        <v>471</v>
      </c>
      <c r="E8643" s="134" t="s">
        <v>448</v>
      </c>
      <c r="F8643" s="134" t="s">
        <v>472</v>
      </c>
      <c r="G8643" s="134" t="s">
        <v>970</v>
      </c>
      <c r="H8643" s="134" t="s">
        <v>1023</v>
      </c>
      <c r="I8643" s="134" t="s">
        <v>343</v>
      </c>
      <c r="J8643" s="135">
        <v>105727.57999999977</v>
      </c>
      <c r="K8643" s="135">
        <v>25907.720000000005</v>
      </c>
      <c r="L8643" s="135">
        <v>24.06</v>
      </c>
      <c r="M8643" s="150" t="str">
        <f t="shared" si="269"/>
        <v>201712</v>
      </c>
    </row>
    <row r="8644" spans="1:13" x14ac:dyDescent="0.25">
      <c r="A8644" s="35" t="str">
        <f>VLOOKUP(B8644,ResCat!$A$2:$B$269,2,FALSE)</f>
        <v>XXX</v>
      </c>
      <c r="B8644" s="68" t="str">
        <f>IF(ISNA(VLOOKUP(C8644,COA!$A$2:$B$340,2,FALSE)),"XXX",VLOOKUP(C8644,COA!$A$2:$B$340,2,FALSE))</f>
        <v>N45</v>
      </c>
      <c r="C8644" s="149" t="str">
        <f t="shared" si="270"/>
        <v>0025-1003-0058</v>
      </c>
      <c r="D8644" s="134" t="s">
        <v>471</v>
      </c>
      <c r="E8644" s="134" t="s">
        <v>448</v>
      </c>
      <c r="F8644" s="134" t="s">
        <v>472</v>
      </c>
      <c r="G8644" s="134" t="s">
        <v>970</v>
      </c>
      <c r="H8644" s="134" t="s">
        <v>1023</v>
      </c>
      <c r="I8644" s="134" t="s">
        <v>1</v>
      </c>
      <c r="J8644" s="135">
        <v>18524600.410000019</v>
      </c>
      <c r="K8644" s="135">
        <v>7879008.8599999659</v>
      </c>
      <c r="L8644" s="135">
        <v>6694587.8599999789</v>
      </c>
      <c r="M8644" s="150" t="str">
        <f t="shared" ref="M8644:M8707" si="271">IF(G8644&lt;$M$1,$M$1,G8644)</f>
        <v>201712</v>
      </c>
    </row>
    <row r="8645" spans="1:13" x14ac:dyDescent="0.25">
      <c r="A8645" s="35" t="str">
        <f>VLOOKUP(B8645,ResCat!$A$2:$B$269,2,FALSE)</f>
        <v>XXX</v>
      </c>
      <c r="B8645" s="68" t="str">
        <f>IF(ISNA(VLOOKUP(C8645,COA!$A$2:$B$340,2,FALSE)),"XXX",VLOOKUP(C8645,COA!$A$2:$B$340,2,FALSE))</f>
        <v>N45</v>
      </c>
      <c r="C8645" s="149" t="str">
        <f t="shared" ref="C8645:C8708" si="272">D8645&amp;"-"&amp;E8645&amp;"-"&amp;F8645</f>
        <v>0025-1003-0058</v>
      </c>
      <c r="D8645" s="134" t="s">
        <v>471</v>
      </c>
      <c r="E8645" s="134" t="s">
        <v>448</v>
      </c>
      <c r="F8645" s="134" t="s">
        <v>472</v>
      </c>
      <c r="G8645" s="134" t="s">
        <v>1023</v>
      </c>
      <c r="H8645" s="134" t="s">
        <v>1023</v>
      </c>
      <c r="I8645" s="134" t="s">
        <v>3</v>
      </c>
      <c r="J8645" s="135">
        <v>3250493.5800000704</v>
      </c>
      <c r="K8645" s="135">
        <v>1373860.1899999785</v>
      </c>
      <c r="L8645" s="135">
        <v>715836.55999998748</v>
      </c>
      <c r="M8645" s="150" t="str">
        <f t="shared" si="271"/>
        <v>201801</v>
      </c>
    </row>
    <row r="8646" spans="1:13" x14ac:dyDescent="0.25">
      <c r="A8646" s="35" t="str">
        <f>VLOOKUP(B8646,ResCat!$A$2:$B$269,2,FALSE)</f>
        <v>XXX</v>
      </c>
      <c r="B8646" s="68" t="str">
        <f>IF(ISNA(VLOOKUP(C8646,COA!$A$2:$B$340,2,FALSE)),"XXX",VLOOKUP(C8646,COA!$A$2:$B$340,2,FALSE))</f>
        <v>N45</v>
      </c>
      <c r="C8646" s="149" t="str">
        <f t="shared" si="272"/>
        <v>0025-1003-0058</v>
      </c>
      <c r="D8646" s="134" t="s">
        <v>471</v>
      </c>
      <c r="E8646" s="134" t="s">
        <v>448</v>
      </c>
      <c r="F8646" s="134" t="s">
        <v>472</v>
      </c>
      <c r="G8646" s="134" t="s">
        <v>1023</v>
      </c>
      <c r="H8646" s="134" t="s">
        <v>1023</v>
      </c>
      <c r="I8646" s="134" t="s">
        <v>0</v>
      </c>
      <c r="J8646" s="135">
        <v>2371653.1</v>
      </c>
      <c r="K8646" s="135">
        <v>813795.82999999984</v>
      </c>
      <c r="L8646" s="135">
        <v>725092.11999999988</v>
      </c>
      <c r="M8646" s="150" t="str">
        <f t="shared" si="271"/>
        <v>201801</v>
      </c>
    </row>
    <row r="8647" spans="1:13" x14ac:dyDescent="0.25">
      <c r="A8647" s="35" t="str">
        <f>VLOOKUP(B8647,ResCat!$A$2:$B$269,2,FALSE)</f>
        <v>XXX</v>
      </c>
      <c r="B8647" s="68" t="str">
        <f>IF(ISNA(VLOOKUP(C8647,COA!$A$2:$B$340,2,FALSE)),"XXX",VLOOKUP(C8647,COA!$A$2:$B$340,2,FALSE))</f>
        <v>N45</v>
      </c>
      <c r="C8647" s="149" t="str">
        <f t="shared" si="272"/>
        <v>0025-1003-0058</v>
      </c>
      <c r="D8647" s="134" t="s">
        <v>471</v>
      </c>
      <c r="E8647" s="134" t="s">
        <v>448</v>
      </c>
      <c r="F8647" s="134" t="s">
        <v>472</v>
      </c>
      <c r="G8647" s="134" t="s">
        <v>1023</v>
      </c>
      <c r="H8647" s="134" t="s">
        <v>1023</v>
      </c>
      <c r="I8647" s="134" t="s">
        <v>336</v>
      </c>
      <c r="J8647" s="135">
        <v>55356.920000000027</v>
      </c>
      <c r="K8647" s="135">
        <v>33643.159999999996</v>
      </c>
      <c r="L8647" s="135">
        <v>28213.009999999995</v>
      </c>
      <c r="M8647" s="150" t="str">
        <f t="shared" si="271"/>
        <v>201801</v>
      </c>
    </row>
    <row r="8648" spans="1:13" x14ac:dyDescent="0.25">
      <c r="A8648" s="35" t="str">
        <f>VLOOKUP(B8648,ResCat!$A$2:$B$269,2,FALSE)</f>
        <v>XXX</v>
      </c>
      <c r="B8648" s="68" t="str">
        <f>IF(ISNA(VLOOKUP(C8648,COA!$A$2:$B$340,2,FALSE)),"XXX",VLOOKUP(C8648,COA!$A$2:$B$340,2,FALSE))</f>
        <v>N45</v>
      </c>
      <c r="C8648" s="149" t="str">
        <f t="shared" si="272"/>
        <v>0025-1003-0058</v>
      </c>
      <c r="D8648" s="134" t="s">
        <v>471</v>
      </c>
      <c r="E8648" s="134" t="s">
        <v>448</v>
      </c>
      <c r="F8648" s="134" t="s">
        <v>472</v>
      </c>
      <c r="G8648" s="134" t="s">
        <v>1023</v>
      </c>
      <c r="H8648" s="134" t="s">
        <v>1023</v>
      </c>
      <c r="I8648" s="134" t="s">
        <v>2</v>
      </c>
      <c r="J8648" s="135">
        <v>8455682.8999999799</v>
      </c>
      <c r="K8648" s="135">
        <v>5100324.3699999796</v>
      </c>
      <c r="L8648" s="135">
        <v>3228127.1399999917</v>
      </c>
      <c r="M8648" s="150" t="str">
        <f t="shared" si="271"/>
        <v>201801</v>
      </c>
    </row>
    <row r="8649" spans="1:13" x14ac:dyDescent="0.25">
      <c r="A8649" s="35" t="str">
        <f>VLOOKUP(B8649,ResCat!$A$2:$B$269,2,FALSE)</f>
        <v>XXX</v>
      </c>
      <c r="B8649" s="68" t="str">
        <f>IF(ISNA(VLOOKUP(C8649,COA!$A$2:$B$340,2,FALSE)),"XXX",VLOOKUP(C8649,COA!$A$2:$B$340,2,FALSE))</f>
        <v>N45</v>
      </c>
      <c r="C8649" s="149" t="str">
        <f t="shared" si="272"/>
        <v>0025-1003-0058</v>
      </c>
      <c r="D8649" s="134" t="s">
        <v>471</v>
      </c>
      <c r="E8649" s="134" t="s">
        <v>448</v>
      </c>
      <c r="F8649" s="134" t="s">
        <v>472</v>
      </c>
      <c r="G8649" s="134" t="s">
        <v>1023</v>
      </c>
      <c r="H8649" s="134" t="s">
        <v>1023</v>
      </c>
      <c r="I8649" s="134" t="s">
        <v>343</v>
      </c>
      <c r="J8649" s="135">
        <v>795790.47999999637</v>
      </c>
      <c r="K8649" s="135">
        <v>224158.86999999918</v>
      </c>
      <c r="L8649" s="135">
        <v>9.99</v>
      </c>
      <c r="M8649" s="150" t="str">
        <f t="shared" si="271"/>
        <v>201801</v>
      </c>
    </row>
    <row r="8650" spans="1:13" x14ac:dyDescent="0.25">
      <c r="A8650" s="35" t="str">
        <f>VLOOKUP(B8650,ResCat!$A$2:$B$269,2,FALSE)</f>
        <v>XXX</v>
      </c>
      <c r="B8650" s="68" t="str">
        <f>IF(ISNA(VLOOKUP(C8650,COA!$A$2:$B$340,2,FALSE)),"XXX",VLOOKUP(C8650,COA!$A$2:$B$340,2,FALSE))</f>
        <v>N45</v>
      </c>
      <c r="C8650" s="149" t="str">
        <f t="shared" si="272"/>
        <v>0025-1003-0058</v>
      </c>
      <c r="D8650" s="134" t="s">
        <v>471</v>
      </c>
      <c r="E8650" s="134" t="s">
        <v>448</v>
      </c>
      <c r="F8650" s="134" t="s">
        <v>472</v>
      </c>
      <c r="G8650" s="134" t="s">
        <v>1023</v>
      </c>
      <c r="H8650" s="134" t="s">
        <v>1023</v>
      </c>
      <c r="I8650" s="134" t="s">
        <v>1</v>
      </c>
      <c r="J8650" s="135">
        <v>6190506.3300000066</v>
      </c>
      <c r="K8650" s="135">
        <v>3159017.1999999955</v>
      </c>
      <c r="L8650" s="135">
        <v>2241827.5400000005</v>
      </c>
      <c r="M8650" s="150" t="str">
        <f t="shared" si="271"/>
        <v>201801</v>
      </c>
    </row>
    <row r="8651" spans="1:13" x14ac:dyDescent="0.25">
      <c r="A8651" s="35" t="str">
        <f>VLOOKUP(B8651,ResCat!$A$2:$B$269,2,FALSE)</f>
        <v>XXX</v>
      </c>
      <c r="B8651" s="68" t="str">
        <f>IF(ISNA(VLOOKUP(C8651,COA!$A$2:$B$340,2,FALSE)),"XXX",VLOOKUP(C8651,COA!$A$2:$B$340,2,FALSE))</f>
        <v>L44</v>
      </c>
      <c r="C8651" s="149" t="str">
        <f t="shared" si="272"/>
        <v>0025-1004-0058</v>
      </c>
      <c r="D8651" s="134" t="s">
        <v>471</v>
      </c>
      <c r="E8651" s="134" t="s">
        <v>446</v>
      </c>
      <c r="F8651" s="134" t="s">
        <v>472</v>
      </c>
      <c r="G8651" s="134" t="s">
        <v>309</v>
      </c>
      <c r="H8651" s="134" t="s">
        <v>1023</v>
      </c>
      <c r="I8651" s="134" t="s">
        <v>2</v>
      </c>
      <c r="J8651" s="135">
        <v>132.59</v>
      </c>
      <c r="K8651" s="135">
        <v>132.59</v>
      </c>
      <c r="L8651" s="135">
        <v>132.59</v>
      </c>
      <c r="M8651" s="150" t="str">
        <f t="shared" si="271"/>
        <v>201601</v>
      </c>
    </row>
    <row r="8652" spans="1:13" x14ac:dyDescent="0.25">
      <c r="A8652" s="35" t="str">
        <f>VLOOKUP(B8652,ResCat!$A$2:$B$269,2,FALSE)</f>
        <v>XXX</v>
      </c>
      <c r="B8652" s="68" t="str">
        <f>IF(ISNA(VLOOKUP(C8652,COA!$A$2:$B$340,2,FALSE)),"XXX",VLOOKUP(C8652,COA!$A$2:$B$340,2,FALSE))</f>
        <v>L44</v>
      </c>
      <c r="C8652" s="149" t="str">
        <f t="shared" si="272"/>
        <v>0025-1004-0058</v>
      </c>
      <c r="D8652" s="134" t="s">
        <v>471</v>
      </c>
      <c r="E8652" s="134" t="s">
        <v>446</v>
      </c>
      <c r="F8652" s="134" t="s">
        <v>472</v>
      </c>
      <c r="G8652" s="134" t="s">
        <v>1027</v>
      </c>
      <c r="H8652" s="134" t="s">
        <v>1023</v>
      </c>
      <c r="I8652" s="134" t="s">
        <v>2</v>
      </c>
      <c r="J8652" s="135">
        <v>3566.06</v>
      </c>
      <c r="K8652" s="135">
        <v>3428.87</v>
      </c>
      <c r="L8652" s="135">
        <v>3428.87</v>
      </c>
      <c r="M8652" s="150" t="str">
        <f t="shared" si="271"/>
        <v>201601</v>
      </c>
    </row>
    <row r="8653" spans="1:13" x14ac:dyDescent="0.25">
      <c r="A8653" s="35" t="str">
        <f>VLOOKUP(B8653,ResCat!$A$2:$B$269,2,FALSE)</f>
        <v>XXX</v>
      </c>
      <c r="B8653" s="68" t="str">
        <f>IF(ISNA(VLOOKUP(C8653,COA!$A$2:$B$340,2,FALSE)),"XXX",VLOOKUP(C8653,COA!$A$2:$B$340,2,FALSE))</f>
        <v>L44</v>
      </c>
      <c r="C8653" s="149" t="str">
        <f t="shared" si="272"/>
        <v>0025-1004-0058</v>
      </c>
      <c r="D8653" s="134" t="s">
        <v>471</v>
      </c>
      <c r="E8653" s="134" t="s">
        <v>446</v>
      </c>
      <c r="F8653" s="134" t="s">
        <v>472</v>
      </c>
      <c r="G8653" s="134" t="s">
        <v>1028</v>
      </c>
      <c r="H8653" s="134" t="s">
        <v>1023</v>
      </c>
      <c r="I8653" s="134" t="s">
        <v>0</v>
      </c>
      <c r="J8653" s="135">
        <v>38540.919999999955</v>
      </c>
      <c r="K8653" s="135">
        <v>6500</v>
      </c>
      <c r="L8653" s="135">
        <v>6500</v>
      </c>
      <c r="M8653" s="150" t="str">
        <f t="shared" si="271"/>
        <v>201601</v>
      </c>
    </row>
    <row r="8654" spans="1:13" x14ac:dyDescent="0.25">
      <c r="A8654" s="35" t="str">
        <f>VLOOKUP(B8654,ResCat!$A$2:$B$269,2,FALSE)</f>
        <v>XXX</v>
      </c>
      <c r="B8654" s="68" t="str">
        <f>IF(ISNA(VLOOKUP(C8654,COA!$A$2:$B$340,2,FALSE)),"XXX",VLOOKUP(C8654,COA!$A$2:$B$340,2,FALSE))</f>
        <v>L44</v>
      </c>
      <c r="C8654" s="149" t="str">
        <f t="shared" si="272"/>
        <v>0025-1004-0058</v>
      </c>
      <c r="D8654" s="134" t="s">
        <v>471</v>
      </c>
      <c r="E8654" s="134" t="s">
        <v>446</v>
      </c>
      <c r="F8654" s="134" t="s">
        <v>472</v>
      </c>
      <c r="G8654" s="134" t="s">
        <v>363</v>
      </c>
      <c r="H8654" s="134" t="s">
        <v>1023</v>
      </c>
      <c r="I8654" s="134" t="s">
        <v>3</v>
      </c>
      <c r="J8654" s="135">
        <v>108.97</v>
      </c>
      <c r="K8654" s="135">
        <v>43.63</v>
      </c>
      <c r="L8654" s="135">
        <v>43.63</v>
      </c>
      <c r="M8654" s="150" t="str">
        <f t="shared" si="271"/>
        <v>201601</v>
      </c>
    </row>
    <row r="8655" spans="1:13" x14ac:dyDescent="0.25">
      <c r="A8655" s="35" t="str">
        <f>VLOOKUP(B8655,ResCat!$A$2:$B$269,2,FALSE)</f>
        <v>XXX</v>
      </c>
      <c r="B8655" s="68" t="str">
        <f>IF(ISNA(VLOOKUP(C8655,COA!$A$2:$B$340,2,FALSE)),"XXX",VLOOKUP(C8655,COA!$A$2:$B$340,2,FALSE))</f>
        <v>L44</v>
      </c>
      <c r="C8655" s="149" t="str">
        <f t="shared" si="272"/>
        <v>0025-1004-0058</v>
      </c>
      <c r="D8655" s="134" t="s">
        <v>471</v>
      </c>
      <c r="E8655" s="134" t="s">
        <v>446</v>
      </c>
      <c r="F8655" s="134" t="s">
        <v>472</v>
      </c>
      <c r="G8655" s="134" t="s">
        <v>363</v>
      </c>
      <c r="H8655" s="134" t="s">
        <v>1023</v>
      </c>
      <c r="I8655" s="134" t="s">
        <v>2</v>
      </c>
      <c r="J8655" s="135">
        <v>125</v>
      </c>
      <c r="K8655" s="135">
        <v>124.69</v>
      </c>
      <c r="L8655" s="135">
        <v>124.69</v>
      </c>
      <c r="M8655" s="150" t="str">
        <f t="shared" si="271"/>
        <v>201601</v>
      </c>
    </row>
    <row r="8656" spans="1:13" x14ac:dyDescent="0.25">
      <c r="A8656" s="35" t="str">
        <f>VLOOKUP(B8656,ResCat!$A$2:$B$269,2,FALSE)</f>
        <v>XXX</v>
      </c>
      <c r="B8656" s="68" t="str">
        <f>IF(ISNA(VLOOKUP(C8656,COA!$A$2:$B$340,2,FALSE)),"XXX",VLOOKUP(C8656,COA!$A$2:$B$340,2,FALSE))</f>
        <v>L44</v>
      </c>
      <c r="C8656" s="149" t="str">
        <f t="shared" si="272"/>
        <v>0025-1004-0058</v>
      </c>
      <c r="D8656" s="134" t="s">
        <v>471</v>
      </c>
      <c r="E8656" s="134" t="s">
        <v>446</v>
      </c>
      <c r="F8656" s="134" t="s">
        <v>472</v>
      </c>
      <c r="G8656" s="134" t="s">
        <v>1029</v>
      </c>
      <c r="H8656" s="134" t="s">
        <v>1023</v>
      </c>
      <c r="I8656" s="134" t="s">
        <v>2</v>
      </c>
      <c r="J8656" s="135">
        <v>180</v>
      </c>
      <c r="K8656" s="135">
        <v>142.26</v>
      </c>
      <c r="L8656" s="135">
        <v>82.26</v>
      </c>
      <c r="M8656" s="150" t="str">
        <f t="shared" si="271"/>
        <v>201601</v>
      </c>
    </row>
    <row r="8657" spans="1:13" x14ac:dyDescent="0.25">
      <c r="A8657" s="35" t="str">
        <f>VLOOKUP(B8657,ResCat!$A$2:$B$269,2,FALSE)</f>
        <v>XXX</v>
      </c>
      <c r="B8657" s="68" t="str">
        <f>IF(ISNA(VLOOKUP(C8657,COA!$A$2:$B$340,2,FALSE)),"XXX",VLOOKUP(C8657,COA!$A$2:$B$340,2,FALSE))</f>
        <v>L44</v>
      </c>
      <c r="C8657" s="149" t="str">
        <f t="shared" si="272"/>
        <v>0025-1004-0058</v>
      </c>
      <c r="D8657" s="134" t="s">
        <v>471</v>
      </c>
      <c r="E8657" s="134" t="s">
        <v>446</v>
      </c>
      <c r="F8657" s="134" t="s">
        <v>472</v>
      </c>
      <c r="G8657" s="134" t="s">
        <v>349</v>
      </c>
      <c r="H8657" s="134" t="s">
        <v>1023</v>
      </c>
      <c r="I8657" s="134" t="s">
        <v>2</v>
      </c>
      <c r="J8657" s="135">
        <v>-1546</v>
      </c>
      <c r="K8657" s="135">
        <v>-1564.87</v>
      </c>
      <c r="L8657" s="135">
        <v>-1594.87</v>
      </c>
      <c r="M8657" s="150" t="str">
        <f t="shared" si="271"/>
        <v>201601</v>
      </c>
    </row>
    <row r="8658" spans="1:13" x14ac:dyDescent="0.25">
      <c r="A8658" s="35" t="str">
        <f>VLOOKUP(B8658,ResCat!$A$2:$B$269,2,FALSE)</f>
        <v>XXX</v>
      </c>
      <c r="B8658" s="68" t="str">
        <f>IF(ISNA(VLOOKUP(C8658,COA!$A$2:$B$340,2,FALSE)),"XXX",VLOOKUP(C8658,COA!$A$2:$B$340,2,FALSE))</f>
        <v>L44</v>
      </c>
      <c r="C8658" s="149" t="str">
        <f t="shared" si="272"/>
        <v>0025-1004-0058</v>
      </c>
      <c r="D8658" s="134" t="s">
        <v>471</v>
      </c>
      <c r="E8658" s="134" t="s">
        <v>446</v>
      </c>
      <c r="F8658" s="134" t="s">
        <v>472</v>
      </c>
      <c r="G8658" s="134" t="s">
        <v>350</v>
      </c>
      <c r="H8658" s="134" t="s">
        <v>1023</v>
      </c>
      <c r="I8658" s="134" t="s">
        <v>3</v>
      </c>
      <c r="J8658" s="135">
        <v>218.29999999999998</v>
      </c>
      <c r="K8658" s="135">
        <v>218.29999999999998</v>
      </c>
      <c r="L8658" s="135">
        <v>174.64</v>
      </c>
      <c r="M8658" s="150" t="str">
        <f t="shared" si="271"/>
        <v>201601</v>
      </c>
    </row>
    <row r="8659" spans="1:13" x14ac:dyDescent="0.25">
      <c r="A8659" s="35" t="str">
        <f>VLOOKUP(B8659,ResCat!$A$2:$B$269,2,FALSE)</f>
        <v>XXX</v>
      </c>
      <c r="B8659" s="68" t="str">
        <f>IF(ISNA(VLOOKUP(C8659,COA!$A$2:$B$340,2,FALSE)),"XXX",VLOOKUP(C8659,COA!$A$2:$B$340,2,FALSE))</f>
        <v>L44</v>
      </c>
      <c r="C8659" s="149" t="str">
        <f t="shared" si="272"/>
        <v>0025-1004-0058</v>
      </c>
      <c r="D8659" s="134" t="s">
        <v>471</v>
      </c>
      <c r="E8659" s="134" t="s">
        <v>446</v>
      </c>
      <c r="F8659" s="134" t="s">
        <v>472</v>
      </c>
      <c r="G8659" s="134" t="s">
        <v>350</v>
      </c>
      <c r="H8659" s="134" t="s">
        <v>1023</v>
      </c>
      <c r="I8659" s="134" t="s">
        <v>0</v>
      </c>
      <c r="J8659" s="135">
        <v>-1.7479351299698465E-12</v>
      </c>
      <c r="K8659" s="135">
        <v>0</v>
      </c>
      <c r="L8659" s="135">
        <v>16407.000000000004</v>
      </c>
      <c r="M8659" s="150" t="str">
        <f t="shared" si="271"/>
        <v>201601</v>
      </c>
    </row>
    <row r="8660" spans="1:13" x14ac:dyDescent="0.25">
      <c r="A8660" s="35" t="str">
        <f>VLOOKUP(B8660,ResCat!$A$2:$B$269,2,FALSE)</f>
        <v>XXX</v>
      </c>
      <c r="B8660" s="68" t="str">
        <f>IF(ISNA(VLOOKUP(C8660,COA!$A$2:$B$340,2,FALSE)),"XXX",VLOOKUP(C8660,COA!$A$2:$B$340,2,FALSE))</f>
        <v>L44</v>
      </c>
      <c r="C8660" s="149" t="str">
        <f t="shared" si="272"/>
        <v>0025-1004-0058</v>
      </c>
      <c r="D8660" s="134" t="s">
        <v>471</v>
      </c>
      <c r="E8660" s="134" t="s">
        <v>446</v>
      </c>
      <c r="F8660" s="134" t="s">
        <v>472</v>
      </c>
      <c r="G8660" s="134" t="s">
        <v>350</v>
      </c>
      <c r="H8660" s="134" t="s">
        <v>1023</v>
      </c>
      <c r="I8660" s="134" t="s">
        <v>2</v>
      </c>
      <c r="J8660" s="135">
        <v>248</v>
      </c>
      <c r="K8660" s="135">
        <v>248</v>
      </c>
      <c r="L8660" s="135">
        <v>240.6</v>
      </c>
      <c r="M8660" s="150" t="str">
        <f t="shared" si="271"/>
        <v>201601</v>
      </c>
    </row>
    <row r="8661" spans="1:13" x14ac:dyDescent="0.25">
      <c r="A8661" s="35" t="str">
        <f>VLOOKUP(B8661,ResCat!$A$2:$B$269,2,FALSE)</f>
        <v>XXX</v>
      </c>
      <c r="B8661" s="68" t="str">
        <f>IF(ISNA(VLOOKUP(C8661,COA!$A$2:$B$340,2,FALSE)),"XXX",VLOOKUP(C8661,COA!$A$2:$B$340,2,FALSE))</f>
        <v>L44</v>
      </c>
      <c r="C8661" s="149" t="str">
        <f t="shared" si="272"/>
        <v>0025-1004-0058</v>
      </c>
      <c r="D8661" s="134" t="s">
        <v>471</v>
      </c>
      <c r="E8661" s="134" t="s">
        <v>446</v>
      </c>
      <c r="F8661" s="134" t="s">
        <v>472</v>
      </c>
      <c r="G8661" s="134" t="s">
        <v>359</v>
      </c>
      <c r="H8661" s="134" t="s">
        <v>1023</v>
      </c>
      <c r="I8661" s="134" t="s">
        <v>2</v>
      </c>
      <c r="J8661" s="135">
        <v>28.8</v>
      </c>
      <c r="K8661" s="135">
        <v>28.8</v>
      </c>
      <c r="L8661" s="135">
        <v>0</v>
      </c>
      <c r="M8661" s="150" t="str">
        <f t="shared" si="271"/>
        <v>201601</v>
      </c>
    </row>
    <row r="8662" spans="1:13" x14ac:dyDescent="0.25">
      <c r="A8662" s="35" t="str">
        <f>VLOOKUP(B8662,ResCat!$A$2:$B$269,2,FALSE)</f>
        <v>XXX</v>
      </c>
      <c r="B8662" s="68" t="str">
        <f>IF(ISNA(VLOOKUP(C8662,COA!$A$2:$B$340,2,FALSE)),"XXX",VLOOKUP(C8662,COA!$A$2:$B$340,2,FALSE))</f>
        <v>L44</v>
      </c>
      <c r="C8662" s="149" t="str">
        <f t="shared" si="272"/>
        <v>0025-1004-0058</v>
      </c>
      <c r="D8662" s="134" t="s">
        <v>471</v>
      </c>
      <c r="E8662" s="134" t="s">
        <v>446</v>
      </c>
      <c r="F8662" s="134" t="s">
        <v>472</v>
      </c>
      <c r="G8662" s="134" t="s">
        <v>354</v>
      </c>
      <c r="H8662" s="134" t="s">
        <v>1023</v>
      </c>
      <c r="I8662" s="134" t="s">
        <v>3</v>
      </c>
      <c r="J8662" s="135">
        <v>0</v>
      </c>
      <c r="K8662" s="135">
        <v>0</v>
      </c>
      <c r="L8662" s="135">
        <v>0</v>
      </c>
      <c r="M8662" s="150" t="str">
        <f t="shared" si="271"/>
        <v>201601</v>
      </c>
    </row>
    <row r="8663" spans="1:13" x14ac:dyDescent="0.25">
      <c r="A8663" s="35" t="str">
        <f>VLOOKUP(B8663,ResCat!$A$2:$B$269,2,FALSE)</f>
        <v>XXX</v>
      </c>
      <c r="B8663" s="68" t="str">
        <f>IF(ISNA(VLOOKUP(C8663,COA!$A$2:$B$340,2,FALSE)),"XXX",VLOOKUP(C8663,COA!$A$2:$B$340,2,FALSE))</f>
        <v>L44</v>
      </c>
      <c r="C8663" s="149" t="str">
        <f t="shared" si="272"/>
        <v>0025-1004-0058</v>
      </c>
      <c r="D8663" s="134" t="s">
        <v>471</v>
      </c>
      <c r="E8663" s="134" t="s">
        <v>446</v>
      </c>
      <c r="F8663" s="134" t="s">
        <v>472</v>
      </c>
      <c r="G8663" s="134" t="s">
        <v>354</v>
      </c>
      <c r="H8663" s="134" t="s">
        <v>1023</v>
      </c>
      <c r="I8663" s="134" t="s">
        <v>1</v>
      </c>
      <c r="J8663" s="135">
        <v>103.76</v>
      </c>
      <c r="K8663" s="135">
        <v>0</v>
      </c>
      <c r="L8663" s="135">
        <v>0</v>
      </c>
      <c r="M8663" s="150" t="str">
        <f t="shared" si="271"/>
        <v>201601</v>
      </c>
    </row>
    <row r="8664" spans="1:13" x14ac:dyDescent="0.25">
      <c r="A8664" s="35" t="str">
        <f>VLOOKUP(B8664,ResCat!$A$2:$B$269,2,FALSE)</f>
        <v>XXX</v>
      </c>
      <c r="B8664" s="68" t="str">
        <f>IF(ISNA(VLOOKUP(C8664,COA!$A$2:$B$340,2,FALSE)),"XXX",VLOOKUP(C8664,COA!$A$2:$B$340,2,FALSE))</f>
        <v>L44</v>
      </c>
      <c r="C8664" s="149" t="str">
        <f t="shared" si="272"/>
        <v>0025-1004-0058</v>
      </c>
      <c r="D8664" s="134" t="s">
        <v>471</v>
      </c>
      <c r="E8664" s="134" t="s">
        <v>446</v>
      </c>
      <c r="F8664" s="134" t="s">
        <v>472</v>
      </c>
      <c r="G8664" s="134" t="s">
        <v>366</v>
      </c>
      <c r="H8664" s="134" t="s">
        <v>1023</v>
      </c>
      <c r="I8664" s="134" t="s">
        <v>2</v>
      </c>
      <c r="J8664" s="135">
        <v>-6935</v>
      </c>
      <c r="K8664" s="135">
        <v>-2690.63</v>
      </c>
      <c r="L8664" s="135">
        <v>-2690.63</v>
      </c>
      <c r="M8664" s="150" t="str">
        <f t="shared" si="271"/>
        <v>201601</v>
      </c>
    </row>
    <row r="8665" spans="1:13" x14ac:dyDescent="0.25">
      <c r="A8665" s="35" t="str">
        <f>VLOOKUP(B8665,ResCat!$A$2:$B$269,2,FALSE)</f>
        <v>XXX</v>
      </c>
      <c r="B8665" s="68" t="str">
        <f>IF(ISNA(VLOOKUP(C8665,COA!$A$2:$B$340,2,FALSE)),"XXX",VLOOKUP(C8665,COA!$A$2:$B$340,2,FALSE))</f>
        <v>L44</v>
      </c>
      <c r="C8665" s="149" t="str">
        <f t="shared" si="272"/>
        <v>0025-1004-0058</v>
      </c>
      <c r="D8665" s="134" t="s">
        <v>471</v>
      </c>
      <c r="E8665" s="134" t="s">
        <v>446</v>
      </c>
      <c r="F8665" s="134" t="s">
        <v>472</v>
      </c>
      <c r="G8665" s="134" t="s">
        <v>337</v>
      </c>
      <c r="H8665" s="134" t="s">
        <v>1023</v>
      </c>
      <c r="I8665" s="134" t="s">
        <v>3</v>
      </c>
      <c r="J8665" s="135">
        <v>2201.2999999999997</v>
      </c>
      <c r="K8665" s="135">
        <v>1358.3100000000002</v>
      </c>
      <c r="L8665" s="135">
        <v>811.31</v>
      </c>
      <c r="M8665" s="150" t="str">
        <f t="shared" si="271"/>
        <v>201601</v>
      </c>
    </row>
    <row r="8666" spans="1:13" x14ac:dyDescent="0.25">
      <c r="A8666" s="35" t="str">
        <f>VLOOKUP(B8666,ResCat!$A$2:$B$269,2,FALSE)</f>
        <v>XXX</v>
      </c>
      <c r="B8666" s="68" t="str">
        <f>IF(ISNA(VLOOKUP(C8666,COA!$A$2:$B$340,2,FALSE)),"XXX",VLOOKUP(C8666,COA!$A$2:$B$340,2,FALSE))</f>
        <v>L44</v>
      </c>
      <c r="C8666" s="149" t="str">
        <f t="shared" si="272"/>
        <v>0025-1004-0058</v>
      </c>
      <c r="D8666" s="134" t="s">
        <v>471</v>
      </c>
      <c r="E8666" s="134" t="s">
        <v>446</v>
      </c>
      <c r="F8666" s="134" t="s">
        <v>472</v>
      </c>
      <c r="G8666" s="134" t="s">
        <v>337</v>
      </c>
      <c r="H8666" s="134" t="s">
        <v>1023</v>
      </c>
      <c r="I8666" s="134" t="s">
        <v>336</v>
      </c>
      <c r="J8666" s="135">
        <v>150</v>
      </c>
      <c r="K8666" s="135">
        <v>0</v>
      </c>
      <c r="L8666" s="135">
        <v>0</v>
      </c>
      <c r="M8666" s="150" t="str">
        <f t="shared" si="271"/>
        <v>201601</v>
      </c>
    </row>
    <row r="8667" spans="1:13" x14ac:dyDescent="0.25">
      <c r="A8667" s="35" t="str">
        <f>VLOOKUP(B8667,ResCat!$A$2:$B$269,2,FALSE)</f>
        <v>XXX</v>
      </c>
      <c r="B8667" s="68" t="str">
        <f>IF(ISNA(VLOOKUP(C8667,COA!$A$2:$B$340,2,FALSE)),"XXX",VLOOKUP(C8667,COA!$A$2:$B$340,2,FALSE))</f>
        <v>L44</v>
      </c>
      <c r="C8667" s="149" t="str">
        <f t="shared" si="272"/>
        <v>0025-1004-0058</v>
      </c>
      <c r="D8667" s="134" t="s">
        <v>471</v>
      </c>
      <c r="E8667" s="134" t="s">
        <v>446</v>
      </c>
      <c r="F8667" s="134" t="s">
        <v>472</v>
      </c>
      <c r="G8667" s="134" t="s">
        <v>337</v>
      </c>
      <c r="H8667" s="134" t="s">
        <v>1023</v>
      </c>
      <c r="I8667" s="134" t="s">
        <v>2</v>
      </c>
      <c r="J8667" s="135">
        <v>664</v>
      </c>
      <c r="K8667" s="135">
        <v>194.96999999999997</v>
      </c>
      <c r="L8667" s="135">
        <v>100.49999999999997</v>
      </c>
      <c r="M8667" s="150" t="str">
        <f t="shared" si="271"/>
        <v>201601</v>
      </c>
    </row>
    <row r="8668" spans="1:13" x14ac:dyDescent="0.25">
      <c r="A8668" s="35" t="str">
        <f>VLOOKUP(B8668,ResCat!$A$2:$B$269,2,FALSE)</f>
        <v>XXX</v>
      </c>
      <c r="B8668" s="68" t="str">
        <f>IF(ISNA(VLOOKUP(C8668,COA!$A$2:$B$340,2,FALSE)),"XXX",VLOOKUP(C8668,COA!$A$2:$B$340,2,FALSE))</f>
        <v>L44</v>
      </c>
      <c r="C8668" s="149" t="str">
        <f t="shared" si="272"/>
        <v>0025-1004-0058</v>
      </c>
      <c r="D8668" s="134" t="s">
        <v>471</v>
      </c>
      <c r="E8668" s="134" t="s">
        <v>446</v>
      </c>
      <c r="F8668" s="134" t="s">
        <v>472</v>
      </c>
      <c r="G8668" s="134" t="s">
        <v>352</v>
      </c>
      <c r="H8668" s="134" t="s">
        <v>1023</v>
      </c>
      <c r="I8668" s="134" t="s">
        <v>3</v>
      </c>
      <c r="J8668" s="135">
        <v>792</v>
      </c>
      <c r="K8668" s="135">
        <v>-375</v>
      </c>
      <c r="L8668" s="135">
        <v>-490</v>
      </c>
      <c r="M8668" s="150" t="str">
        <f t="shared" si="271"/>
        <v>201602</v>
      </c>
    </row>
    <row r="8669" spans="1:13" x14ac:dyDescent="0.25">
      <c r="A8669" s="35" t="str">
        <f>VLOOKUP(B8669,ResCat!$A$2:$B$269,2,FALSE)</f>
        <v>XXX</v>
      </c>
      <c r="B8669" s="68" t="str">
        <f>IF(ISNA(VLOOKUP(C8669,COA!$A$2:$B$340,2,FALSE)),"XXX",VLOOKUP(C8669,COA!$A$2:$B$340,2,FALSE))</f>
        <v>L44</v>
      </c>
      <c r="C8669" s="149" t="str">
        <f t="shared" si="272"/>
        <v>0025-1004-0058</v>
      </c>
      <c r="D8669" s="134" t="s">
        <v>471</v>
      </c>
      <c r="E8669" s="134" t="s">
        <v>446</v>
      </c>
      <c r="F8669" s="134" t="s">
        <v>472</v>
      </c>
      <c r="G8669" s="134" t="s">
        <v>352</v>
      </c>
      <c r="H8669" s="134" t="s">
        <v>1023</v>
      </c>
      <c r="I8669" s="134" t="s">
        <v>0</v>
      </c>
      <c r="J8669" s="135">
        <v>2606.630000000001</v>
      </c>
      <c r="K8669" s="135">
        <v>-8876.5999999999985</v>
      </c>
      <c r="L8669" s="135">
        <v>0</v>
      </c>
      <c r="M8669" s="150" t="str">
        <f t="shared" si="271"/>
        <v>201602</v>
      </c>
    </row>
    <row r="8670" spans="1:13" x14ac:dyDescent="0.25">
      <c r="A8670" s="35" t="str">
        <f>VLOOKUP(B8670,ResCat!$A$2:$B$269,2,FALSE)</f>
        <v>XXX</v>
      </c>
      <c r="B8670" s="68" t="str">
        <f>IF(ISNA(VLOOKUP(C8670,COA!$A$2:$B$340,2,FALSE)),"XXX",VLOOKUP(C8670,COA!$A$2:$B$340,2,FALSE))</f>
        <v>L44</v>
      </c>
      <c r="C8670" s="149" t="str">
        <f t="shared" si="272"/>
        <v>0025-1004-0058</v>
      </c>
      <c r="D8670" s="134" t="s">
        <v>471</v>
      </c>
      <c r="E8670" s="134" t="s">
        <v>446</v>
      </c>
      <c r="F8670" s="134" t="s">
        <v>472</v>
      </c>
      <c r="G8670" s="134" t="s">
        <v>352</v>
      </c>
      <c r="H8670" s="134" t="s">
        <v>1023</v>
      </c>
      <c r="I8670" s="134" t="s">
        <v>2</v>
      </c>
      <c r="J8670" s="135">
        <v>371</v>
      </c>
      <c r="K8670" s="135">
        <v>265.47000000000003</v>
      </c>
      <c r="L8670" s="135">
        <v>115.47000000000001</v>
      </c>
      <c r="M8670" s="150" t="str">
        <f t="shared" si="271"/>
        <v>201602</v>
      </c>
    </row>
    <row r="8671" spans="1:13" x14ac:dyDescent="0.25">
      <c r="A8671" s="35" t="str">
        <f>VLOOKUP(B8671,ResCat!$A$2:$B$269,2,FALSE)</f>
        <v>XXX</v>
      </c>
      <c r="B8671" s="68" t="str">
        <f>IF(ISNA(VLOOKUP(C8671,COA!$A$2:$B$340,2,FALSE)),"XXX",VLOOKUP(C8671,COA!$A$2:$B$340,2,FALSE))</f>
        <v>L44</v>
      </c>
      <c r="C8671" s="149" t="str">
        <f t="shared" si="272"/>
        <v>0025-1004-0058</v>
      </c>
      <c r="D8671" s="134" t="s">
        <v>471</v>
      </c>
      <c r="E8671" s="134" t="s">
        <v>446</v>
      </c>
      <c r="F8671" s="134" t="s">
        <v>472</v>
      </c>
      <c r="G8671" s="134" t="s">
        <v>352</v>
      </c>
      <c r="H8671" s="134" t="s">
        <v>1023</v>
      </c>
      <c r="I8671" s="134" t="s">
        <v>1</v>
      </c>
      <c r="J8671" s="135">
        <v>1137.6600000000001</v>
      </c>
      <c r="K8671" s="135">
        <v>0.10000000000000853</v>
      </c>
      <c r="L8671" s="135">
        <v>0.10000000000000853</v>
      </c>
      <c r="M8671" s="150" t="str">
        <f t="shared" si="271"/>
        <v>201602</v>
      </c>
    </row>
    <row r="8672" spans="1:13" x14ac:dyDescent="0.25">
      <c r="A8672" s="35" t="str">
        <f>VLOOKUP(B8672,ResCat!$A$2:$B$269,2,FALSE)</f>
        <v>XXX</v>
      </c>
      <c r="B8672" s="68" t="str">
        <f>IF(ISNA(VLOOKUP(C8672,COA!$A$2:$B$340,2,FALSE)),"XXX",VLOOKUP(C8672,COA!$A$2:$B$340,2,FALSE))</f>
        <v>L44</v>
      </c>
      <c r="C8672" s="149" t="str">
        <f t="shared" si="272"/>
        <v>0025-1004-0058</v>
      </c>
      <c r="D8672" s="134" t="s">
        <v>471</v>
      </c>
      <c r="E8672" s="134" t="s">
        <v>446</v>
      </c>
      <c r="F8672" s="134" t="s">
        <v>472</v>
      </c>
      <c r="G8672" s="134" t="s">
        <v>347</v>
      </c>
      <c r="H8672" s="134" t="s">
        <v>1023</v>
      </c>
      <c r="I8672" s="134" t="s">
        <v>3</v>
      </c>
      <c r="J8672" s="135">
        <v>-1374.5</v>
      </c>
      <c r="K8672" s="135">
        <v>-808.18000000000006</v>
      </c>
      <c r="L8672" s="135">
        <v>-396.95000000000005</v>
      </c>
      <c r="M8672" s="150" t="str">
        <f t="shared" si="271"/>
        <v>201603</v>
      </c>
    </row>
    <row r="8673" spans="1:13" x14ac:dyDescent="0.25">
      <c r="A8673" s="35" t="str">
        <f>VLOOKUP(B8673,ResCat!$A$2:$B$269,2,FALSE)</f>
        <v>XXX</v>
      </c>
      <c r="B8673" s="68" t="str">
        <f>IF(ISNA(VLOOKUP(C8673,COA!$A$2:$B$340,2,FALSE)),"XXX",VLOOKUP(C8673,COA!$A$2:$B$340,2,FALSE))</f>
        <v>L44</v>
      </c>
      <c r="C8673" s="149" t="str">
        <f t="shared" si="272"/>
        <v>0025-1004-0058</v>
      </c>
      <c r="D8673" s="134" t="s">
        <v>471</v>
      </c>
      <c r="E8673" s="134" t="s">
        <v>446</v>
      </c>
      <c r="F8673" s="134" t="s">
        <v>472</v>
      </c>
      <c r="G8673" s="134" t="s">
        <v>347</v>
      </c>
      <c r="H8673" s="134" t="s">
        <v>1023</v>
      </c>
      <c r="I8673" s="134" t="s">
        <v>0</v>
      </c>
      <c r="J8673" s="135">
        <v>90156.7</v>
      </c>
      <c r="K8673" s="135">
        <v>61945.29</v>
      </c>
      <c r="L8673" s="135">
        <v>61625.61</v>
      </c>
      <c r="M8673" s="150" t="str">
        <f t="shared" si="271"/>
        <v>201603</v>
      </c>
    </row>
    <row r="8674" spans="1:13" x14ac:dyDescent="0.25">
      <c r="A8674" s="35" t="str">
        <f>VLOOKUP(B8674,ResCat!$A$2:$B$269,2,FALSE)</f>
        <v>XXX</v>
      </c>
      <c r="B8674" s="68" t="str">
        <f>IF(ISNA(VLOOKUP(C8674,COA!$A$2:$B$340,2,FALSE)),"XXX",VLOOKUP(C8674,COA!$A$2:$B$340,2,FALSE))</f>
        <v>L44</v>
      </c>
      <c r="C8674" s="149" t="str">
        <f t="shared" si="272"/>
        <v>0025-1004-0058</v>
      </c>
      <c r="D8674" s="134" t="s">
        <v>471</v>
      </c>
      <c r="E8674" s="134" t="s">
        <v>446</v>
      </c>
      <c r="F8674" s="134" t="s">
        <v>472</v>
      </c>
      <c r="G8674" s="134" t="s">
        <v>347</v>
      </c>
      <c r="H8674" s="134" t="s">
        <v>1023</v>
      </c>
      <c r="I8674" s="134" t="s">
        <v>2</v>
      </c>
      <c r="J8674" s="135">
        <v>165</v>
      </c>
      <c r="K8674" s="135">
        <v>78.55</v>
      </c>
      <c r="L8674" s="135">
        <v>58.55</v>
      </c>
      <c r="M8674" s="150" t="str">
        <f t="shared" si="271"/>
        <v>201603</v>
      </c>
    </row>
    <row r="8675" spans="1:13" x14ac:dyDescent="0.25">
      <c r="A8675" s="35" t="str">
        <f>VLOOKUP(B8675,ResCat!$A$2:$B$269,2,FALSE)</f>
        <v>XXX</v>
      </c>
      <c r="B8675" s="68" t="str">
        <f>IF(ISNA(VLOOKUP(C8675,COA!$A$2:$B$340,2,FALSE)),"XXX",VLOOKUP(C8675,COA!$A$2:$B$340,2,FALSE))</f>
        <v>L44</v>
      </c>
      <c r="C8675" s="149" t="str">
        <f t="shared" si="272"/>
        <v>0025-1004-0058</v>
      </c>
      <c r="D8675" s="134" t="s">
        <v>471</v>
      </c>
      <c r="E8675" s="134" t="s">
        <v>446</v>
      </c>
      <c r="F8675" s="134" t="s">
        <v>472</v>
      </c>
      <c r="G8675" s="134" t="s">
        <v>347</v>
      </c>
      <c r="H8675" s="134" t="s">
        <v>1023</v>
      </c>
      <c r="I8675" s="134" t="s">
        <v>1</v>
      </c>
      <c r="J8675" s="135">
        <v>252.28</v>
      </c>
      <c r="K8675" s="135">
        <v>252.28</v>
      </c>
      <c r="L8675" s="135">
        <v>252.28</v>
      </c>
      <c r="M8675" s="150" t="str">
        <f t="shared" si="271"/>
        <v>201603</v>
      </c>
    </row>
    <row r="8676" spans="1:13" x14ac:dyDescent="0.25">
      <c r="A8676" s="35" t="str">
        <f>VLOOKUP(B8676,ResCat!$A$2:$B$269,2,FALSE)</f>
        <v>XXX</v>
      </c>
      <c r="B8676" s="68" t="str">
        <f>IF(ISNA(VLOOKUP(C8676,COA!$A$2:$B$340,2,FALSE)),"XXX",VLOOKUP(C8676,COA!$A$2:$B$340,2,FALSE))</f>
        <v>L44</v>
      </c>
      <c r="C8676" s="149" t="str">
        <f t="shared" si="272"/>
        <v>0025-1004-0058</v>
      </c>
      <c r="D8676" s="134" t="s">
        <v>471</v>
      </c>
      <c r="E8676" s="134" t="s">
        <v>446</v>
      </c>
      <c r="F8676" s="134" t="s">
        <v>472</v>
      </c>
      <c r="G8676" s="134" t="s">
        <v>361</v>
      </c>
      <c r="H8676" s="134" t="s">
        <v>1023</v>
      </c>
      <c r="I8676" s="134" t="s">
        <v>3</v>
      </c>
      <c r="J8676" s="135">
        <v>-250</v>
      </c>
      <c r="K8676" s="135">
        <v>-133.44</v>
      </c>
      <c r="L8676" s="135">
        <v>-133.44</v>
      </c>
      <c r="M8676" s="150" t="str">
        <f t="shared" si="271"/>
        <v>201604</v>
      </c>
    </row>
    <row r="8677" spans="1:13" x14ac:dyDescent="0.25">
      <c r="A8677" s="35" t="str">
        <f>VLOOKUP(B8677,ResCat!$A$2:$B$269,2,FALSE)</f>
        <v>XXX</v>
      </c>
      <c r="B8677" s="68" t="str">
        <f>IF(ISNA(VLOOKUP(C8677,COA!$A$2:$B$340,2,FALSE)),"XXX",VLOOKUP(C8677,COA!$A$2:$B$340,2,FALSE))</f>
        <v>L44</v>
      </c>
      <c r="C8677" s="149" t="str">
        <f t="shared" si="272"/>
        <v>0025-1004-0058</v>
      </c>
      <c r="D8677" s="134" t="s">
        <v>471</v>
      </c>
      <c r="E8677" s="134" t="s">
        <v>446</v>
      </c>
      <c r="F8677" s="134" t="s">
        <v>472</v>
      </c>
      <c r="G8677" s="134" t="s">
        <v>361</v>
      </c>
      <c r="H8677" s="134" t="s">
        <v>1023</v>
      </c>
      <c r="I8677" s="134" t="s">
        <v>2</v>
      </c>
      <c r="J8677" s="135">
        <v>568.91999999999996</v>
      </c>
      <c r="K8677" s="135">
        <v>426.05000000000007</v>
      </c>
      <c r="L8677" s="135">
        <v>350.72</v>
      </c>
      <c r="M8677" s="150" t="str">
        <f t="shared" si="271"/>
        <v>201604</v>
      </c>
    </row>
    <row r="8678" spans="1:13" x14ac:dyDescent="0.25">
      <c r="A8678" s="35" t="str">
        <f>VLOOKUP(B8678,ResCat!$A$2:$B$269,2,FALSE)</f>
        <v>XXX</v>
      </c>
      <c r="B8678" s="68" t="str">
        <f>IF(ISNA(VLOOKUP(C8678,COA!$A$2:$B$340,2,FALSE)),"XXX",VLOOKUP(C8678,COA!$A$2:$B$340,2,FALSE))</f>
        <v>L44</v>
      </c>
      <c r="C8678" s="149" t="str">
        <f t="shared" si="272"/>
        <v>0025-1004-0058</v>
      </c>
      <c r="D8678" s="134" t="s">
        <v>471</v>
      </c>
      <c r="E8678" s="134" t="s">
        <v>446</v>
      </c>
      <c r="F8678" s="134" t="s">
        <v>472</v>
      </c>
      <c r="G8678" s="134" t="s">
        <v>361</v>
      </c>
      <c r="H8678" s="134" t="s">
        <v>1023</v>
      </c>
      <c r="I8678" s="134" t="s">
        <v>1</v>
      </c>
      <c r="J8678" s="135">
        <v>-16025.73</v>
      </c>
      <c r="K8678" s="135">
        <v>-11328.61</v>
      </c>
      <c r="L8678" s="135">
        <v>-11332.689999999995</v>
      </c>
      <c r="M8678" s="150" t="str">
        <f t="shared" si="271"/>
        <v>201604</v>
      </c>
    </row>
    <row r="8679" spans="1:13" x14ac:dyDescent="0.25">
      <c r="A8679" s="35" t="str">
        <f>VLOOKUP(B8679,ResCat!$A$2:$B$269,2,FALSE)</f>
        <v>XXX</v>
      </c>
      <c r="B8679" s="68" t="str">
        <f>IF(ISNA(VLOOKUP(C8679,COA!$A$2:$B$340,2,FALSE)),"XXX",VLOOKUP(C8679,COA!$A$2:$B$340,2,FALSE))</f>
        <v>L44</v>
      </c>
      <c r="C8679" s="149" t="str">
        <f t="shared" si="272"/>
        <v>0025-1004-0058</v>
      </c>
      <c r="D8679" s="134" t="s">
        <v>471</v>
      </c>
      <c r="E8679" s="134" t="s">
        <v>446</v>
      </c>
      <c r="F8679" s="134" t="s">
        <v>472</v>
      </c>
      <c r="G8679" s="134" t="s">
        <v>312</v>
      </c>
      <c r="H8679" s="134" t="s">
        <v>1023</v>
      </c>
      <c r="I8679" s="134" t="s">
        <v>0</v>
      </c>
      <c r="J8679" s="135">
        <v>0</v>
      </c>
      <c r="K8679" s="135">
        <v>2840.6000000000008</v>
      </c>
      <c r="L8679" s="135">
        <v>2840.6000000000008</v>
      </c>
      <c r="M8679" s="150" t="str">
        <f t="shared" si="271"/>
        <v>201605</v>
      </c>
    </row>
    <row r="8680" spans="1:13" x14ac:dyDescent="0.25">
      <c r="A8680" s="35" t="str">
        <f>VLOOKUP(B8680,ResCat!$A$2:$B$269,2,FALSE)</f>
        <v>XXX</v>
      </c>
      <c r="B8680" s="68" t="str">
        <f>IF(ISNA(VLOOKUP(C8680,COA!$A$2:$B$340,2,FALSE)),"XXX",VLOOKUP(C8680,COA!$A$2:$B$340,2,FALSE))</f>
        <v>L44</v>
      </c>
      <c r="C8680" s="149" t="str">
        <f t="shared" si="272"/>
        <v>0025-1004-0058</v>
      </c>
      <c r="D8680" s="134" t="s">
        <v>471</v>
      </c>
      <c r="E8680" s="134" t="s">
        <v>446</v>
      </c>
      <c r="F8680" s="134" t="s">
        <v>472</v>
      </c>
      <c r="G8680" s="134" t="s">
        <v>312</v>
      </c>
      <c r="H8680" s="134" t="s">
        <v>1023</v>
      </c>
      <c r="I8680" s="134" t="s">
        <v>2</v>
      </c>
      <c r="J8680" s="135">
        <v>1645</v>
      </c>
      <c r="K8680" s="135">
        <v>774.62</v>
      </c>
      <c r="L8680" s="135">
        <v>189.13</v>
      </c>
      <c r="M8680" s="150" t="str">
        <f t="shared" si="271"/>
        <v>201605</v>
      </c>
    </row>
    <row r="8681" spans="1:13" x14ac:dyDescent="0.25">
      <c r="A8681" s="35" t="str">
        <f>VLOOKUP(B8681,ResCat!$A$2:$B$269,2,FALSE)</f>
        <v>XXX</v>
      </c>
      <c r="B8681" s="68" t="str">
        <f>IF(ISNA(VLOOKUP(C8681,COA!$A$2:$B$340,2,FALSE)),"XXX",VLOOKUP(C8681,COA!$A$2:$B$340,2,FALSE))</f>
        <v>L44</v>
      </c>
      <c r="C8681" s="149" t="str">
        <f t="shared" si="272"/>
        <v>0025-1004-0058</v>
      </c>
      <c r="D8681" s="134" t="s">
        <v>471</v>
      </c>
      <c r="E8681" s="134" t="s">
        <v>446</v>
      </c>
      <c r="F8681" s="134" t="s">
        <v>472</v>
      </c>
      <c r="G8681" s="134" t="s">
        <v>312</v>
      </c>
      <c r="H8681" s="134" t="s">
        <v>1023</v>
      </c>
      <c r="I8681" s="134" t="s">
        <v>1</v>
      </c>
      <c r="J8681" s="135">
        <v>8705.2000000000007</v>
      </c>
      <c r="K8681" s="135">
        <v>8705.2000000000007</v>
      </c>
      <c r="L8681" s="135">
        <v>8521.4</v>
      </c>
      <c r="M8681" s="150" t="str">
        <f t="shared" si="271"/>
        <v>201605</v>
      </c>
    </row>
    <row r="8682" spans="1:13" x14ac:dyDescent="0.25">
      <c r="A8682" s="35" t="str">
        <f>VLOOKUP(B8682,ResCat!$A$2:$B$269,2,FALSE)</f>
        <v>XXX</v>
      </c>
      <c r="B8682" s="68" t="str">
        <f>IF(ISNA(VLOOKUP(C8682,COA!$A$2:$B$340,2,FALSE)),"XXX",VLOOKUP(C8682,COA!$A$2:$B$340,2,FALSE))</f>
        <v>L44</v>
      </c>
      <c r="C8682" s="149" t="str">
        <f t="shared" si="272"/>
        <v>0025-1004-0058</v>
      </c>
      <c r="D8682" s="134" t="s">
        <v>471</v>
      </c>
      <c r="E8682" s="134" t="s">
        <v>446</v>
      </c>
      <c r="F8682" s="134" t="s">
        <v>472</v>
      </c>
      <c r="G8682" s="134" t="s">
        <v>357</v>
      </c>
      <c r="H8682" s="134" t="s">
        <v>1023</v>
      </c>
      <c r="I8682" s="134" t="s">
        <v>3</v>
      </c>
      <c r="J8682" s="135">
        <v>640</v>
      </c>
      <c r="K8682" s="135">
        <v>1983.42</v>
      </c>
      <c r="L8682" s="135">
        <v>1579.8200000000002</v>
      </c>
      <c r="M8682" s="150" t="str">
        <f t="shared" si="271"/>
        <v>201606</v>
      </c>
    </row>
    <row r="8683" spans="1:13" x14ac:dyDescent="0.25">
      <c r="A8683" s="35" t="str">
        <f>VLOOKUP(B8683,ResCat!$A$2:$B$269,2,FALSE)</f>
        <v>XXX</v>
      </c>
      <c r="B8683" s="68" t="str">
        <f>IF(ISNA(VLOOKUP(C8683,COA!$A$2:$B$340,2,FALSE)),"XXX",VLOOKUP(C8683,COA!$A$2:$B$340,2,FALSE))</f>
        <v>L44</v>
      </c>
      <c r="C8683" s="149" t="str">
        <f t="shared" si="272"/>
        <v>0025-1004-0058</v>
      </c>
      <c r="D8683" s="134" t="s">
        <v>471</v>
      </c>
      <c r="E8683" s="134" t="s">
        <v>446</v>
      </c>
      <c r="F8683" s="134" t="s">
        <v>472</v>
      </c>
      <c r="G8683" s="134" t="s">
        <v>357</v>
      </c>
      <c r="H8683" s="134" t="s">
        <v>1023</v>
      </c>
      <c r="I8683" s="134" t="s">
        <v>2</v>
      </c>
      <c r="J8683" s="135">
        <v>913</v>
      </c>
      <c r="K8683" s="135">
        <v>597.72</v>
      </c>
      <c r="L8683" s="135">
        <v>573.72</v>
      </c>
      <c r="M8683" s="150" t="str">
        <f t="shared" si="271"/>
        <v>201606</v>
      </c>
    </row>
    <row r="8684" spans="1:13" x14ac:dyDescent="0.25">
      <c r="A8684" s="35" t="str">
        <f>VLOOKUP(B8684,ResCat!$A$2:$B$269,2,FALSE)</f>
        <v>XXX</v>
      </c>
      <c r="B8684" s="68" t="str">
        <f>IF(ISNA(VLOOKUP(C8684,COA!$A$2:$B$340,2,FALSE)),"XXX",VLOOKUP(C8684,COA!$A$2:$B$340,2,FALSE))</f>
        <v>L44</v>
      </c>
      <c r="C8684" s="149" t="str">
        <f t="shared" si="272"/>
        <v>0025-1004-0058</v>
      </c>
      <c r="D8684" s="134" t="s">
        <v>471</v>
      </c>
      <c r="E8684" s="134" t="s">
        <v>446</v>
      </c>
      <c r="F8684" s="134" t="s">
        <v>472</v>
      </c>
      <c r="G8684" s="134" t="s">
        <v>357</v>
      </c>
      <c r="H8684" s="134" t="s">
        <v>1023</v>
      </c>
      <c r="I8684" s="134" t="s">
        <v>1</v>
      </c>
      <c r="J8684" s="135">
        <v>748.25</v>
      </c>
      <c r="K8684" s="135">
        <v>513.25</v>
      </c>
      <c r="L8684" s="135">
        <v>399.18</v>
      </c>
      <c r="M8684" s="150" t="str">
        <f t="shared" si="271"/>
        <v>201606</v>
      </c>
    </row>
    <row r="8685" spans="1:13" x14ac:dyDescent="0.25">
      <c r="A8685" s="35" t="str">
        <f>VLOOKUP(B8685,ResCat!$A$2:$B$269,2,FALSE)</f>
        <v>XXX</v>
      </c>
      <c r="B8685" s="68" t="str">
        <f>IF(ISNA(VLOOKUP(C8685,COA!$A$2:$B$340,2,FALSE)),"XXX",VLOOKUP(C8685,COA!$A$2:$B$340,2,FALSE))</f>
        <v>L44</v>
      </c>
      <c r="C8685" s="149" t="str">
        <f t="shared" si="272"/>
        <v>0025-1004-0058</v>
      </c>
      <c r="D8685" s="134" t="s">
        <v>471</v>
      </c>
      <c r="E8685" s="134" t="s">
        <v>446</v>
      </c>
      <c r="F8685" s="134" t="s">
        <v>472</v>
      </c>
      <c r="G8685" s="134" t="s">
        <v>314</v>
      </c>
      <c r="H8685" s="134" t="s">
        <v>1023</v>
      </c>
      <c r="I8685" s="134" t="s">
        <v>3</v>
      </c>
      <c r="J8685" s="135">
        <v>475</v>
      </c>
      <c r="K8685" s="135">
        <v>143.39999999999998</v>
      </c>
      <c r="L8685" s="135">
        <v>105.25999999999999</v>
      </c>
      <c r="M8685" s="150" t="str">
        <f t="shared" si="271"/>
        <v>201607</v>
      </c>
    </row>
    <row r="8686" spans="1:13" x14ac:dyDescent="0.25">
      <c r="A8686" s="35" t="str">
        <f>VLOOKUP(B8686,ResCat!$A$2:$B$269,2,FALSE)</f>
        <v>XXX</v>
      </c>
      <c r="B8686" s="68" t="str">
        <f>IF(ISNA(VLOOKUP(C8686,COA!$A$2:$B$340,2,FALSE)),"XXX",VLOOKUP(C8686,COA!$A$2:$B$340,2,FALSE))</f>
        <v>L44</v>
      </c>
      <c r="C8686" s="149" t="str">
        <f t="shared" si="272"/>
        <v>0025-1004-0058</v>
      </c>
      <c r="D8686" s="134" t="s">
        <v>471</v>
      </c>
      <c r="E8686" s="134" t="s">
        <v>446</v>
      </c>
      <c r="F8686" s="134" t="s">
        <v>472</v>
      </c>
      <c r="G8686" s="134" t="s">
        <v>314</v>
      </c>
      <c r="H8686" s="134" t="s">
        <v>1023</v>
      </c>
      <c r="I8686" s="134" t="s">
        <v>0</v>
      </c>
      <c r="J8686" s="135">
        <v>0</v>
      </c>
      <c r="K8686" s="135">
        <v>0</v>
      </c>
      <c r="L8686" s="135">
        <v>0</v>
      </c>
      <c r="M8686" s="150" t="str">
        <f t="shared" si="271"/>
        <v>201607</v>
      </c>
    </row>
    <row r="8687" spans="1:13" x14ac:dyDescent="0.25">
      <c r="A8687" s="35" t="str">
        <f>VLOOKUP(B8687,ResCat!$A$2:$B$269,2,FALSE)</f>
        <v>XXX</v>
      </c>
      <c r="B8687" s="68" t="str">
        <f>IF(ISNA(VLOOKUP(C8687,COA!$A$2:$B$340,2,FALSE)),"XXX",VLOOKUP(C8687,COA!$A$2:$B$340,2,FALSE))</f>
        <v>L44</v>
      </c>
      <c r="C8687" s="149" t="str">
        <f t="shared" si="272"/>
        <v>0025-1004-0058</v>
      </c>
      <c r="D8687" s="134" t="s">
        <v>471</v>
      </c>
      <c r="E8687" s="134" t="s">
        <v>446</v>
      </c>
      <c r="F8687" s="134" t="s">
        <v>472</v>
      </c>
      <c r="G8687" s="134" t="s">
        <v>314</v>
      </c>
      <c r="H8687" s="134" t="s">
        <v>1023</v>
      </c>
      <c r="I8687" s="134" t="s">
        <v>2</v>
      </c>
      <c r="J8687" s="135">
        <v>-1885.3899999999999</v>
      </c>
      <c r="K8687" s="135">
        <v>-2328.7400000000002</v>
      </c>
      <c r="L8687" s="135">
        <v>-2379.59</v>
      </c>
      <c r="M8687" s="150" t="str">
        <f t="shared" si="271"/>
        <v>201607</v>
      </c>
    </row>
    <row r="8688" spans="1:13" x14ac:dyDescent="0.25">
      <c r="A8688" s="35" t="str">
        <f>VLOOKUP(B8688,ResCat!$A$2:$B$269,2,FALSE)</f>
        <v>XXX</v>
      </c>
      <c r="B8688" s="68" t="str">
        <f>IF(ISNA(VLOOKUP(C8688,COA!$A$2:$B$340,2,FALSE)),"XXX",VLOOKUP(C8688,COA!$A$2:$B$340,2,FALSE))</f>
        <v>L44</v>
      </c>
      <c r="C8688" s="149" t="str">
        <f t="shared" si="272"/>
        <v>0025-1004-0058</v>
      </c>
      <c r="D8688" s="134" t="s">
        <v>471</v>
      </c>
      <c r="E8688" s="134" t="s">
        <v>446</v>
      </c>
      <c r="F8688" s="134" t="s">
        <v>472</v>
      </c>
      <c r="G8688" s="134" t="s">
        <v>314</v>
      </c>
      <c r="H8688" s="134" t="s">
        <v>1023</v>
      </c>
      <c r="I8688" s="134" t="s">
        <v>1</v>
      </c>
      <c r="J8688" s="135">
        <v>152.22</v>
      </c>
      <c r="K8688" s="135">
        <v>-472.84</v>
      </c>
      <c r="L8688" s="135">
        <v>-502.84</v>
      </c>
      <c r="M8688" s="150" t="str">
        <f t="shared" si="271"/>
        <v>201607</v>
      </c>
    </row>
    <row r="8689" spans="1:13" x14ac:dyDescent="0.25">
      <c r="A8689" s="35" t="str">
        <f>VLOOKUP(B8689,ResCat!$A$2:$B$269,2,FALSE)</f>
        <v>XXX</v>
      </c>
      <c r="B8689" s="68" t="str">
        <f>IF(ISNA(VLOOKUP(C8689,COA!$A$2:$B$340,2,FALSE)),"XXX",VLOOKUP(C8689,COA!$A$2:$B$340,2,FALSE))</f>
        <v>L44</v>
      </c>
      <c r="C8689" s="149" t="str">
        <f t="shared" si="272"/>
        <v>0025-1004-0058</v>
      </c>
      <c r="D8689" s="134" t="s">
        <v>471</v>
      </c>
      <c r="E8689" s="134" t="s">
        <v>446</v>
      </c>
      <c r="F8689" s="134" t="s">
        <v>472</v>
      </c>
      <c r="G8689" s="134" t="s">
        <v>339</v>
      </c>
      <c r="H8689" s="134" t="s">
        <v>1023</v>
      </c>
      <c r="I8689" s="134" t="s">
        <v>3</v>
      </c>
      <c r="J8689" s="135">
        <v>0</v>
      </c>
      <c r="K8689" s="135">
        <v>1617.96</v>
      </c>
      <c r="L8689" s="135">
        <v>1579.8200000000002</v>
      </c>
      <c r="M8689" s="150" t="str">
        <f t="shared" si="271"/>
        <v>201608</v>
      </c>
    </row>
    <row r="8690" spans="1:13" x14ac:dyDescent="0.25">
      <c r="A8690" s="35" t="str">
        <f>VLOOKUP(B8690,ResCat!$A$2:$B$269,2,FALSE)</f>
        <v>XXX</v>
      </c>
      <c r="B8690" s="68" t="str">
        <f>IF(ISNA(VLOOKUP(C8690,COA!$A$2:$B$340,2,FALSE)),"XXX",VLOOKUP(C8690,COA!$A$2:$B$340,2,FALSE))</f>
        <v>L44</v>
      </c>
      <c r="C8690" s="149" t="str">
        <f t="shared" si="272"/>
        <v>0025-1004-0058</v>
      </c>
      <c r="D8690" s="134" t="s">
        <v>471</v>
      </c>
      <c r="E8690" s="134" t="s">
        <v>446</v>
      </c>
      <c r="F8690" s="134" t="s">
        <v>472</v>
      </c>
      <c r="G8690" s="134" t="s">
        <v>339</v>
      </c>
      <c r="H8690" s="134" t="s">
        <v>1023</v>
      </c>
      <c r="I8690" s="134" t="s">
        <v>0</v>
      </c>
      <c r="J8690" s="135">
        <v>1.4551915228366852E-11</v>
      </c>
      <c r="K8690" s="135">
        <v>90426.72</v>
      </c>
      <c r="L8690" s="135">
        <v>90426.72</v>
      </c>
      <c r="M8690" s="150" t="str">
        <f t="shared" si="271"/>
        <v>201608</v>
      </c>
    </row>
    <row r="8691" spans="1:13" x14ac:dyDescent="0.25">
      <c r="A8691" s="35" t="str">
        <f>VLOOKUP(B8691,ResCat!$A$2:$B$269,2,FALSE)</f>
        <v>XXX</v>
      </c>
      <c r="B8691" s="68" t="str">
        <f>IF(ISNA(VLOOKUP(C8691,COA!$A$2:$B$340,2,FALSE)),"XXX",VLOOKUP(C8691,COA!$A$2:$B$340,2,FALSE))</f>
        <v>L44</v>
      </c>
      <c r="C8691" s="149" t="str">
        <f t="shared" si="272"/>
        <v>0025-1004-0058</v>
      </c>
      <c r="D8691" s="134" t="s">
        <v>471</v>
      </c>
      <c r="E8691" s="134" t="s">
        <v>446</v>
      </c>
      <c r="F8691" s="134" t="s">
        <v>472</v>
      </c>
      <c r="G8691" s="134" t="s">
        <v>339</v>
      </c>
      <c r="H8691" s="134" t="s">
        <v>1023</v>
      </c>
      <c r="I8691" s="134" t="s">
        <v>2</v>
      </c>
      <c r="J8691" s="135">
        <v>368.33</v>
      </c>
      <c r="K8691" s="135">
        <v>143.05000000000001</v>
      </c>
      <c r="L8691" s="135">
        <v>143.05000000000001</v>
      </c>
      <c r="M8691" s="150" t="str">
        <f t="shared" si="271"/>
        <v>201608</v>
      </c>
    </row>
    <row r="8692" spans="1:13" x14ac:dyDescent="0.25">
      <c r="A8692" s="35" t="str">
        <f>VLOOKUP(B8692,ResCat!$A$2:$B$269,2,FALSE)</f>
        <v>XXX</v>
      </c>
      <c r="B8692" s="68" t="str">
        <f>IF(ISNA(VLOOKUP(C8692,COA!$A$2:$B$340,2,FALSE)),"XXX",VLOOKUP(C8692,COA!$A$2:$B$340,2,FALSE))</f>
        <v>L44</v>
      </c>
      <c r="C8692" s="149" t="str">
        <f t="shared" si="272"/>
        <v>0025-1004-0058</v>
      </c>
      <c r="D8692" s="134" t="s">
        <v>471</v>
      </c>
      <c r="E8692" s="134" t="s">
        <v>446</v>
      </c>
      <c r="F8692" s="134" t="s">
        <v>472</v>
      </c>
      <c r="G8692" s="134" t="s">
        <v>339</v>
      </c>
      <c r="H8692" s="134" t="s">
        <v>1023</v>
      </c>
      <c r="I8692" s="134" t="s">
        <v>1</v>
      </c>
      <c r="J8692" s="135">
        <v>49.599999999999881</v>
      </c>
      <c r="K8692" s="135">
        <v>6234.3600000000033</v>
      </c>
      <c r="L8692" s="135">
        <v>6184.7600000000029</v>
      </c>
      <c r="M8692" s="150" t="str">
        <f t="shared" si="271"/>
        <v>201608</v>
      </c>
    </row>
    <row r="8693" spans="1:13" x14ac:dyDescent="0.25">
      <c r="A8693" s="35" t="str">
        <f>VLOOKUP(B8693,ResCat!$A$2:$B$269,2,FALSE)</f>
        <v>XXX</v>
      </c>
      <c r="B8693" s="68" t="str">
        <f>IF(ISNA(VLOOKUP(C8693,COA!$A$2:$B$340,2,FALSE)),"XXX",VLOOKUP(C8693,COA!$A$2:$B$340,2,FALSE))</f>
        <v>L44</v>
      </c>
      <c r="C8693" s="149" t="str">
        <f t="shared" si="272"/>
        <v>0025-1004-0058</v>
      </c>
      <c r="D8693" s="134" t="s">
        <v>471</v>
      </c>
      <c r="E8693" s="134" t="s">
        <v>446</v>
      </c>
      <c r="F8693" s="134" t="s">
        <v>472</v>
      </c>
      <c r="G8693" s="134" t="s">
        <v>342</v>
      </c>
      <c r="H8693" s="134" t="s">
        <v>1023</v>
      </c>
      <c r="I8693" s="134" t="s">
        <v>2</v>
      </c>
      <c r="J8693" s="135">
        <v>715</v>
      </c>
      <c r="K8693" s="135">
        <v>479.71000000000004</v>
      </c>
      <c r="L8693" s="135">
        <v>419.71</v>
      </c>
      <c r="M8693" s="150" t="str">
        <f t="shared" si="271"/>
        <v>201609</v>
      </c>
    </row>
    <row r="8694" spans="1:13" x14ac:dyDescent="0.25">
      <c r="A8694" s="35" t="str">
        <f>VLOOKUP(B8694,ResCat!$A$2:$B$269,2,FALSE)</f>
        <v>XXX</v>
      </c>
      <c r="B8694" s="68" t="str">
        <f>IF(ISNA(VLOOKUP(C8694,COA!$A$2:$B$340,2,FALSE)),"XXX",VLOOKUP(C8694,COA!$A$2:$B$340,2,FALSE))</f>
        <v>L44</v>
      </c>
      <c r="C8694" s="149" t="str">
        <f t="shared" si="272"/>
        <v>0025-1004-0058</v>
      </c>
      <c r="D8694" s="134" t="s">
        <v>471</v>
      </c>
      <c r="E8694" s="134" t="s">
        <v>446</v>
      </c>
      <c r="F8694" s="134" t="s">
        <v>472</v>
      </c>
      <c r="G8694" s="134" t="s">
        <v>342</v>
      </c>
      <c r="H8694" s="134" t="s">
        <v>1023</v>
      </c>
      <c r="I8694" s="134" t="s">
        <v>1</v>
      </c>
      <c r="J8694" s="135">
        <v>7586.02</v>
      </c>
      <c r="K8694" s="135">
        <v>4246.6499999999996</v>
      </c>
      <c r="L8694" s="135">
        <v>3568</v>
      </c>
      <c r="M8694" s="150" t="str">
        <f t="shared" si="271"/>
        <v>201609</v>
      </c>
    </row>
    <row r="8695" spans="1:13" x14ac:dyDescent="0.25">
      <c r="A8695" s="35" t="str">
        <f>VLOOKUP(B8695,ResCat!$A$2:$B$269,2,FALSE)</f>
        <v>XXX</v>
      </c>
      <c r="B8695" s="68" t="str">
        <f>IF(ISNA(VLOOKUP(C8695,COA!$A$2:$B$340,2,FALSE)),"XXX",VLOOKUP(C8695,COA!$A$2:$B$340,2,FALSE))</f>
        <v>L44</v>
      </c>
      <c r="C8695" s="149" t="str">
        <f t="shared" si="272"/>
        <v>0025-1004-0058</v>
      </c>
      <c r="D8695" s="134" t="s">
        <v>471</v>
      </c>
      <c r="E8695" s="134" t="s">
        <v>446</v>
      </c>
      <c r="F8695" s="134" t="s">
        <v>472</v>
      </c>
      <c r="G8695" s="134" t="s">
        <v>316</v>
      </c>
      <c r="H8695" s="134" t="s">
        <v>1023</v>
      </c>
      <c r="I8695" s="134" t="s">
        <v>3</v>
      </c>
      <c r="J8695" s="135">
        <v>947.15</v>
      </c>
      <c r="K8695" s="135">
        <v>653.06999999999994</v>
      </c>
      <c r="L8695" s="135">
        <v>635.81999999999994</v>
      </c>
      <c r="M8695" s="150" t="str">
        <f t="shared" si="271"/>
        <v>201610</v>
      </c>
    </row>
    <row r="8696" spans="1:13" x14ac:dyDescent="0.25">
      <c r="A8696" s="35" t="str">
        <f>VLOOKUP(B8696,ResCat!$A$2:$B$269,2,FALSE)</f>
        <v>XXX</v>
      </c>
      <c r="B8696" s="68" t="str">
        <f>IF(ISNA(VLOOKUP(C8696,COA!$A$2:$B$340,2,FALSE)),"XXX",VLOOKUP(C8696,COA!$A$2:$B$340,2,FALSE))</f>
        <v>L44</v>
      </c>
      <c r="C8696" s="149" t="str">
        <f t="shared" si="272"/>
        <v>0025-1004-0058</v>
      </c>
      <c r="D8696" s="134" t="s">
        <v>471</v>
      </c>
      <c r="E8696" s="134" t="s">
        <v>446</v>
      </c>
      <c r="F8696" s="134" t="s">
        <v>472</v>
      </c>
      <c r="G8696" s="134" t="s">
        <v>316</v>
      </c>
      <c r="H8696" s="134" t="s">
        <v>1023</v>
      </c>
      <c r="I8696" s="134" t="s">
        <v>0</v>
      </c>
      <c r="J8696" s="135">
        <v>321354.93000000005</v>
      </c>
      <c r="K8696" s="135">
        <v>286426.57</v>
      </c>
      <c r="L8696" s="135">
        <v>276762.37</v>
      </c>
      <c r="M8696" s="150" t="str">
        <f t="shared" si="271"/>
        <v>201610</v>
      </c>
    </row>
    <row r="8697" spans="1:13" x14ac:dyDescent="0.25">
      <c r="A8697" s="35" t="str">
        <f>VLOOKUP(B8697,ResCat!$A$2:$B$269,2,FALSE)</f>
        <v>XXX</v>
      </c>
      <c r="B8697" s="68" t="str">
        <f>IF(ISNA(VLOOKUP(C8697,COA!$A$2:$B$340,2,FALSE)),"XXX",VLOOKUP(C8697,COA!$A$2:$B$340,2,FALSE))</f>
        <v>L44</v>
      </c>
      <c r="C8697" s="149" t="str">
        <f t="shared" si="272"/>
        <v>0025-1004-0058</v>
      </c>
      <c r="D8697" s="134" t="s">
        <v>471</v>
      </c>
      <c r="E8697" s="134" t="s">
        <v>446</v>
      </c>
      <c r="F8697" s="134" t="s">
        <v>472</v>
      </c>
      <c r="G8697" s="134" t="s">
        <v>316</v>
      </c>
      <c r="H8697" s="134" t="s">
        <v>1023</v>
      </c>
      <c r="I8697" s="134" t="s">
        <v>2</v>
      </c>
      <c r="J8697" s="135">
        <v>128</v>
      </c>
      <c r="K8697" s="135">
        <v>181.82999999999998</v>
      </c>
      <c r="L8697" s="135">
        <v>380.71999999999997</v>
      </c>
      <c r="M8697" s="150" t="str">
        <f t="shared" si="271"/>
        <v>201610</v>
      </c>
    </row>
    <row r="8698" spans="1:13" x14ac:dyDescent="0.25">
      <c r="A8698" s="35" t="str">
        <f>VLOOKUP(B8698,ResCat!$A$2:$B$269,2,FALSE)</f>
        <v>XXX</v>
      </c>
      <c r="B8698" s="68" t="str">
        <f>IF(ISNA(VLOOKUP(C8698,COA!$A$2:$B$340,2,FALSE)),"XXX",VLOOKUP(C8698,COA!$A$2:$B$340,2,FALSE))</f>
        <v>L44</v>
      </c>
      <c r="C8698" s="149" t="str">
        <f t="shared" si="272"/>
        <v>0025-1004-0058</v>
      </c>
      <c r="D8698" s="134" t="s">
        <v>471</v>
      </c>
      <c r="E8698" s="134" t="s">
        <v>446</v>
      </c>
      <c r="F8698" s="134" t="s">
        <v>472</v>
      </c>
      <c r="G8698" s="134" t="s">
        <v>316</v>
      </c>
      <c r="H8698" s="134" t="s">
        <v>1023</v>
      </c>
      <c r="I8698" s="134" t="s">
        <v>1</v>
      </c>
      <c r="J8698" s="135">
        <v>15378.660000000002</v>
      </c>
      <c r="K8698" s="135">
        <v>7759.829999999999</v>
      </c>
      <c r="L8698" s="135">
        <v>7701.25</v>
      </c>
      <c r="M8698" s="150" t="str">
        <f t="shared" si="271"/>
        <v>201610</v>
      </c>
    </row>
    <row r="8699" spans="1:13" x14ac:dyDescent="0.25">
      <c r="A8699" s="35" t="str">
        <f>VLOOKUP(B8699,ResCat!$A$2:$B$269,2,FALSE)</f>
        <v>XXX</v>
      </c>
      <c r="B8699" s="68" t="str">
        <f>IF(ISNA(VLOOKUP(C8699,COA!$A$2:$B$340,2,FALSE)),"XXX",VLOOKUP(C8699,COA!$A$2:$B$340,2,FALSE))</f>
        <v>L44</v>
      </c>
      <c r="C8699" s="149" t="str">
        <f t="shared" si="272"/>
        <v>0025-1004-0058</v>
      </c>
      <c r="D8699" s="134" t="s">
        <v>471</v>
      </c>
      <c r="E8699" s="134" t="s">
        <v>446</v>
      </c>
      <c r="F8699" s="134" t="s">
        <v>472</v>
      </c>
      <c r="G8699" s="134" t="s">
        <v>318</v>
      </c>
      <c r="H8699" s="134" t="s">
        <v>1023</v>
      </c>
      <c r="I8699" s="134" t="s">
        <v>3</v>
      </c>
      <c r="J8699" s="135">
        <v>-5653.02</v>
      </c>
      <c r="K8699" s="135">
        <v>20.210000000000022</v>
      </c>
      <c r="L8699" s="135">
        <v>268.41000000000003</v>
      </c>
      <c r="M8699" s="150" t="str">
        <f t="shared" si="271"/>
        <v>201611</v>
      </c>
    </row>
    <row r="8700" spans="1:13" x14ac:dyDescent="0.25">
      <c r="A8700" s="35" t="str">
        <f>VLOOKUP(B8700,ResCat!$A$2:$B$269,2,FALSE)</f>
        <v>XXX</v>
      </c>
      <c r="B8700" s="68" t="str">
        <f>IF(ISNA(VLOOKUP(C8700,COA!$A$2:$B$340,2,FALSE)),"XXX",VLOOKUP(C8700,COA!$A$2:$B$340,2,FALSE))</f>
        <v>L44</v>
      </c>
      <c r="C8700" s="149" t="str">
        <f t="shared" si="272"/>
        <v>0025-1004-0058</v>
      </c>
      <c r="D8700" s="134" t="s">
        <v>471</v>
      </c>
      <c r="E8700" s="134" t="s">
        <v>446</v>
      </c>
      <c r="F8700" s="134" t="s">
        <v>472</v>
      </c>
      <c r="G8700" s="134" t="s">
        <v>318</v>
      </c>
      <c r="H8700" s="134" t="s">
        <v>1023</v>
      </c>
      <c r="I8700" s="134" t="s">
        <v>0</v>
      </c>
      <c r="J8700" s="135">
        <v>0</v>
      </c>
      <c r="K8700" s="135">
        <v>123694.83999999998</v>
      </c>
      <c r="L8700" s="135">
        <v>123694.83999999998</v>
      </c>
      <c r="M8700" s="150" t="str">
        <f t="shared" si="271"/>
        <v>201611</v>
      </c>
    </row>
    <row r="8701" spans="1:13" x14ac:dyDescent="0.25">
      <c r="A8701" s="35" t="str">
        <f>VLOOKUP(B8701,ResCat!$A$2:$B$269,2,FALSE)</f>
        <v>XXX</v>
      </c>
      <c r="B8701" s="68" t="str">
        <f>IF(ISNA(VLOOKUP(C8701,COA!$A$2:$B$340,2,FALSE)),"XXX",VLOOKUP(C8701,COA!$A$2:$B$340,2,FALSE))</f>
        <v>L44</v>
      </c>
      <c r="C8701" s="149" t="str">
        <f t="shared" si="272"/>
        <v>0025-1004-0058</v>
      </c>
      <c r="D8701" s="134" t="s">
        <v>471</v>
      </c>
      <c r="E8701" s="134" t="s">
        <v>446</v>
      </c>
      <c r="F8701" s="134" t="s">
        <v>472</v>
      </c>
      <c r="G8701" s="134" t="s">
        <v>318</v>
      </c>
      <c r="H8701" s="134" t="s">
        <v>1023</v>
      </c>
      <c r="I8701" s="134" t="s">
        <v>336</v>
      </c>
      <c r="J8701" s="135">
        <v>350</v>
      </c>
      <c r="K8701" s="135">
        <v>105</v>
      </c>
      <c r="L8701" s="135">
        <v>84</v>
      </c>
      <c r="M8701" s="150" t="str">
        <f t="shared" si="271"/>
        <v>201611</v>
      </c>
    </row>
    <row r="8702" spans="1:13" x14ac:dyDescent="0.25">
      <c r="A8702" s="35" t="str">
        <f>VLOOKUP(B8702,ResCat!$A$2:$B$269,2,FALSE)</f>
        <v>XXX</v>
      </c>
      <c r="B8702" s="68" t="str">
        <f>IF(ISNA(VLOOKUP(C8702,COA!$A$2:$B$340,2,FALSE)),"XXX",VLOOKUP(C8702,COA!$A$2:$B$340,2,FALSE))</f>
        <v>L44</v>
      </c>
      <c r="C8702" s="149" t="str">
        <f t="shared" si="272"/>
        <v>0025-1004-0058</v>
      </c>
      <c r="D8702" s="134" t="s">
        <v>471</v>
      </c>
      <c r="E8702" s="134" t="s">
        <v>446</v>
      </c>
      <c r="F8702" s="134" t="s">
        <v>472</v>
      </c>
      <c r="G8702" s="134" t="s">
        <v>318</v>
      </c>
      <c r="H8702" s="134" t="s">
        <v>1023</v>
      </c>
      <c r="I8702" s="134" t="s">
        <v>2</v>
      </c>
      <c r="J8702" s="135">
        <v>-389</v>
      </c>
      <c r="K8702" s="135">
        <v>-1351.5300000000002</v>
      </c>
      <c r="L8702" s="135">
        <v>-1143.46</v>
      </c>
      <c r="M8702" s="150" t="str">
        <f t="shared" si="271"/>
        <v>201611</v>
      </c>
    </row>
    <row r="8703" spans="1:13" x14ac:dyDescent="0.25">
      <c r="A8703" s="35" t="str">
        <f>VLOOKUP(B8703,ResCat!$A$2:$B$269,2,FALSE)</f>
        <v>XXX</v>
      </c>
      <c r="B8703" s="68" t="str">
        <f>IF(ISNA(VLOOKUP(C8703,COA!$A$2:$B$340,2,FALSE)),"XXX",VLOOKUP(C8703,COA!$A$2:$B$340,2,FALSE))</f>
        <v>L44</v>
      </c>
      <c r="C8703" s="149" t="str">
        <f t="shared" si="272"/>
        <v>0025-1004-0058</v>
      </c>
      <c r="D8703" s="134" t="s">
        <v>471</v>
      </c>
      <c r="E8703" s="134" t="s">
        <v>446</v>
      </c>
      <c r="F8703" s="134" t="s">
        <v>472</v>
      </c>
      <c r="G8703" s="134" t="s">
        <v>318</v>
      </c>
      <c r="H8703" s="134" t="s">
        <v>1023</v>
      </c>
      <c r="I8703" s="134" t="s">
        <v>1</v>
      </c>
      <c r="J8703" s="135">
        <v>30515.739999999998</v>
      </c>
      <c r="K8703" s="135">
        <v>5158.7699999999868</v>
      </c>
      <c r="L8703" s="135">
        <v>2054.23</v>
      </c>
      <c r="M8703" s="150" t="str">
        <f t="shared" si="271"/>
        <v>201611</v>
      </c>
    </row>
    <row r="8704" spans="1:13" x14ac:dyDescent="0.25">
      <c r="A8704" s="35" t="str">
        <f>VLOOKUP(B8704,ResCat!$A$2:$B$269,2,FALSE)</f>
        <v>XXX</v>
      </c>
      <c r="B8704" s="68" t="str">
        <f>IF(ISNA(VLOOKUP(C8704,COA!$A$2:$B$340,2,FALSE)),"XXX",VLOOKUP(C8704,COA!$A$2:$B$340,2,FALSE))</f>
        <v>L44</v>
      </c>
      <c r="C8704" s="149" t="str">
        <f t="shared" si="272"/>
        <v>0025-1004-0058</v>
      </c>
      <c r="D8704" s="134" t="s">
        <v>471</v>
      </c>
      <c r="E8704" s="134" t="s">
        <v>446</v>
      </c>
      <c r="F8704" s="134" t="s">
        <v>472</v>
      </c>
      <c r="G8704" s="134" t="s">
        <v>320</v>
      </c>
      <c r="H8704" s="134" t="s">
        <v>1023</v>
      </c>
      <c r="I8704" s="134" t="s">
        <v>3</v>
      </c>
      <c r="J8704" s="135">
        <v>850.43000000000006</v>
      </c>
      <c r="K8704" s="135">
        <v>397.06</v>
      </c>
      <c r="L8704" s="135">
        <v>372.19</v>
      </c>
      <c r="M8704" s="150" t="str">
        <f t="shared" si="271"/>
        <v>201612</v>
      </c>
    </row>
    <row r="8705" spans="1:13" x14ac:dyDescent="0.25">
      <c r="A8705" s="35" t="str">
        <f>VLOOKUP(B8705,ResCat!$A$2:$B$269,2,FALSE)</f>
        <v>XXX</v>
      </c>
      <c r="B8705" s="68" t="str">
        <f>IF(ISNA(VLOOKUP(C8705,COA!$A$2:$B$340,2,FALSE)),"XXX",VLOOKUP(C8705,COA!$A$2:$B$340,2,FALSE))</f>
        <v>L44</v>
      </c>
      <c r="C8705" s="149" t="str">
        <f t="shared" si="272"/>
        <v>0025-1004-0058</v>
      </c>
      <c r="D8705" s="134" t="s">
        <v>471</v>
      </c>
      <c r="E8705" s="134" t="s">
        <v>446</v>
      </c>
      <c r="F8705" s="134" t="s">
        <v>472</v>
      </c>
      <c r="G8705" s="134" t="s">
        <v>320</v>
      </c>
      <c r="H8705" s="134" t="s">
        <v>1023</v>
      </c>
      <c r="I8705" s="134" t="s">
        <v>0</v>
      </c>
      <c r="J8705" s="135">
        <v>0</v>
      </c>
      <c r="K8705" s="135">
        <v>0</v>
      </c>
      <c r="L8705" s="135">
        <v>0</v>
      </c>
      <c r="M8705" s="150" t="str">
        <f t="shared" si="271"/>
        <v>201612</v>
      </c>
    </row>
    <row r="8706" spans="1:13" x14ac:dyDescent="0.25">
      <c r="A8706" s="35" t="str">
        <f>VLOOKUP(B8706,ResCat!$A$2:$B$269,2,FALSE)</f>
        <v>XXX</v>
      </c>
      <c r="B8706" s="68" t="str">
        <f>IF(ISNA(VLOOKUP(C8706,COA!$A$2:$B$340,2,FALSE)),"XXX",VLOOKUP(C8706,COA!$A$2:$B$340,2,FALSE))</f>
        <v>L44</v>
      </c>
      <c r="C8706" s="149" t="str">
        <f t="shared" si="272"/>
        <v>0025-1004-0058</v>
      </c>
      <c r="D8706" s="134" t="s">
        <v>471</v>
      </c>
      <c r="E8706" s="134" t="s">
        <v>446</v>
      </c>
      <c r="F8706" s="134" t="s">
        <v>472</v>
      </c>
      <c r="G8706" s="134" t="s">
        <v>320</v>
      </c>
      <c r="H8706" s="134" t="s">
        <v>1023</v>
      </c>
      <c r="I8706" s="134" t="s">
        <v>336</v>
      </c>
      <c r="J8706" s="135">
        <v>0</v>
      </c>
      <c r="K8706" s="135">
        <v>25.85</v>
      </c>
      <c r="L8706" s="135">
        <v>25.85</v>
      </c>
      <c r="M8706" s="150" t="str">
        <f t="shared" si="271"/>
        <v>201612</v>
      </c>
    </row>
    <row r="8707" spans="1:13" x14ac:dyDescent="0.25">
      <c r="A8707" s="35" t="str">
        <f>VLOOKUP(B8707,ResCat!$A$2:$B$269,2,FALSE)</f>
        <v>XXX</v>
      </c>
      <c r="B8707" s="68" t="str">
        <f>IF(ISNA(VLOOKUP(C8707,COA!$A$2:$B$340,2,FALSE)),"XXX",VLOOKUP(C8707,COA!$A$2:$B$340,2,FALSE))</f>
        <v>L44</v>
      </c>
      <c r="C8707" s="149" t="str">
        <f t="shared" si="272"/>
        <v>0025-1004-0058</v>
      </c>
      <c r="D8707" s="134" t="s">
        <v>471</v>
      </c>
      <c r="E8707" s="134" t="s">
        <v>446</v>
      </c>
      <c r="F8707" s="134" t="s">
        <v>472</v>
      </c>
      <c r="G8707" s="134" t="s">
        <v>320</v>
      </c>
      <c r="H8707" s="134" t="s">
        <v>1023</v>
      </c>
      <c r="I8707" s="134" t="s">
        <v>2</v>
      </c>
      <c r="J8707" s="135">
        <v>2038</v>
      </c>
      <c r="K8707" s="135">
        <v>1192.92</v>
      </c>
      <c r="L8707" s="135">
        <v>702.25</v>
      </c>
      <c r="M8707" s="150" t="str">
        <f t="shared" si="271"/>
        <v>201612</v>
      </c>
    </row>
    <row r="8708" spans="1:13" x14ac:dyDescent="0.25">
      <c r="A8708" s="35" t="str">
        <f>VLOOKUP(B8708,ResCat!$A$2:$B$269,2,FALSE)</f>
        <v>XXX</v>
      </c>
      <c r="B8708" s="68" t="str">
        <f>IF(ISNA(VLOOKUP(C8708,COA!$A$2:$B$340,2,FALSE)),"XXX",VLOOKUP(C8708,COA!$A$2:$B$340,2,FALSE))</f>
        <v>L44</v>
      </c>
      <c r="C8708" s="149" t="str">
        <f t="shared" si="272"/>
        <v>0025-1004-0058</v>
      </c>
      <c r="D8708" s="134" t="s">
        <v>471</v>
      </c>
      <c r="E8708" s="134" t="s">
        <v>446</v>
      </c>
      <c r="F8708" s="134" t="s">
        <v>472</v>
      </c>
      <c r="G8708" s="134" t="s">
        <v>320</v>
      </c>
      <c r="H8708" s="134" t="s">
        <v>1023</v>
      </c>
      <c r="I8708" s="134" t="s">
        <v>1</v>
      </c>
      <c r="J8708" s="135">
        <v>14027.150000000003</v>
      </c>
      <c r="K8708" s="135">
        <v>5296.51</v>
      </c>
      <c r="L8708" s="135">
        <v>2567.3799999999997</v>
      </c>
      <c r="M8708" s="150" t="str">
        <f t="shared" ref="M8708:M8771" si="273">IF(G8708&lt;$M$1,$M$1,G8708)</f>
        <v>201612</v>
      </c>
    </row>
    <row r="8709" spans="1:13" x14ac:dyDescent="0.25">
      <c r="A8709" s="35" t="str">
        <f>VLOOKUP(B8709,ResCat!$A$2:$B$269,2,FALSE)</f>
        <v>XXX</v>
      </c>
      <c r="B8709" s="68" t="str">
        <f>IF(ISNA(VLOOKUP(C8709,COA!$A$2:$B$340,2,FALSE)),"XXX",VLOOKUP(C8709,COA!$A$2:$B$340,2,FALSE))</f>
        <v>L44</v>
      </c>
      <c r="C8709" s="149" t="str">
        <f t="shared" ref="C8709:C8772" si="274">D8709&amp;"-"&amp;E8709&amp;"-"&amp;F8709</f>
        <v>0025-1004-0058</v>
      </c>
      <c r="D8709" s="134" t="s">
        <v>471</v>
      </c>
      <c r="E8709" s="134" t="s">
        <v>446</v>
      </c>
      <c r="F8709" s="134" t="s">
        <v>472</v>
      </c>
      <c r="G8709" s="134" t="s">
        <v>322</v>
      </c>
      <c r="H8709" s="134" t="s">
        <v>1023</v>
      </c>
      <c r="I8709" s="134" t="s">
        <v>3</v>
      </c>
      <c r="J8709" s="135">
        <v>2817.7900000000004</v>
      </c>
      <c r="K8709" s="135">
        <v>1723.27</v>
      </c>
      <c r="L8709" s="135">
        <v>1195.81</v>
      </c>
      <c r="M8709" s="150" t="str">
        <f t="shared" si="273"/>
        <v>201701</v>
      </c>
    </row>
    <row r="8710" spans="1:13" x14ac:dyDescent="0.25">
      <c r="A8710" s="35" t="str">
        <f>VLOOKUP(B8710,ResCat!$A$2:$B$269,2,FALSE)</f>
        <v>XXX</v>
      </c>
      <c r="B8710" s="68" t="str">
        <f>IF(ISNA(VLOOKUP(C8710,COA!$A$2:$B$340,2,FALSE)),"XXX",VLOOKUP(C8710,COA!$A$2:$B$340,2,FALSE))</f>
        <v>L44</v>
      </c>
      <c r="C8710" s="149" t="str">
        <f t="shared" si="274"/>
        <v>0025-1004-0058</v>
      </c>
      <c r="D8710" s="134" t="s">
        <v>471</v>
      </c>
      <c r="E8710" s="134" t="s">
        <v>446</v>
      </c>
      <c r="F8710" s="134" t="s">
        <v>472</v>
      </c>
      <c r="G8710" s="134" t="s">
        <v>322</v>
      </c>
      <c r="H8710" s="134" t="s">
        <v>1023</v>
      </c>
      <c r="I8710" s="134" t="s">
        <v>0</v>
      </c>
      <c r="J8710" s="135">
        <v>68337.079999999987</v>
      </c>
      <c r="K8710" s="135">
        <v>53001</v>
      </c>
      <c r="L8710" s="135">
        <v>51494.21</v>
      </c>
      <c r="M8710" s="150" t="str">
        <f t="shared" si="273"/>
        <v>201701</v>
      </c>
    </row>
    <row r="8711" spans="1:13" x14ac:dyDescent="0.25">
      <c r="A8711" s="35" t="str">
        <f>VLOOKUP(B8711,ResCat!$A$2:$B$269,2,FALSE)</f>
        <v>XXX</v>
      </c>
      <c r="B8711" s="68" t="str">
        <f>IF(ISNA(VLOOKUP(C8711,COA!$A$2:$B$340,2,FALSE)),"XXX",VLOOKUP(C8711,COA!$A$2:$B$340,2,FALSE))</f>
        <v>L44</v>
      </c>
      <c r="C8711" s="149" t="str">
        <f t="shared" si="274"/>
        <v>0025-1004-0058</v>
      </c>
      <c r="D8711" s="134" t="s">
        <v>471</v>
      </c>
      <c r="E8711" s="134" t="s">
        <v>446</v>
      </c>
      <c r="F8711" s="134" t="s">
        <v>472</v>
      </c>
      <c r="G8711" s="134" t="s">
        <v>322</v>
      </c>
      <c r="H8711" s="134" t="s">
        <v>1023</v>
      </c>
      <c r="I8711" s="134" t="s">
        <v>2</v>
      </c>
      <c r="J8711" s="135">
        <v>4141.8</v>
      </c>
      <c r="K8711" s="135">
        <v>2829.440000000001</v>
      </c>
      <c r="L8711" s="135">
        <v>2570.5400000000013</v>
      </c>
      <c r="M8711" s="150" t="str">
        <f t="shared" si="273"/>
        <v>201701</v>
      </c>
    </row>
    <row r="8712" spans="1:13" x14ac:dyDescent="0.25">
      <c r="A8712" s="35" t="str">
        <f>VLOOKUP(B8712,ResCat!$A$2:$B$269,2,FALSE)</f>
        <v>XXX</v>
      </c>
      <c r="B8712" s="68" t="str">
        <f>IF(ISNA(VLOOKUP(C8712,COA!$A$2:$B$340,2,FALSE)),"XXX",VLOOKUP(C8712,COA!$A$2:$B$340,2,FALSE))</f>
        <v>L44</v>
      </c>
      <c r="C8712" s="149" t="str">
        <f t="shared" si="274"/>
        <v>0025-1004-0058</v>
      </c>
      <c r="D8712" s="134" t="s">
        <v>471</v>
      </c>
      <c r="E8712" s="134" t="s">
        <v>446</v>
      </c>
      <c r="F8712" s="134" t="s">
        <v>472</v>
      </c>
      <c r="G8712" s="134" t="s">
        <v>322</v>
      </c>
      <c r="H8712" s="134" t="s">
        <v>1023</v>
      </c>
      <c r="I8712" s="134" t="s">
        <v>1</v>
      </c>
      <c r="J8712" s="135">
        <v>-14655.430000000002</v>
      </c>
      <c r="K8712" s="135">
        <v>-2584.4799999999982</v>
      </c>
      <c r="L8712" s="135">
        <v>-1269.1800000000007</v>
      </c>
      <c r="M8712" s="150" t="str">
        <f t="shared" si="273"/>
        <v>201701</v>
      </c>
    </row>
    <row r="8713" spans="1:13" x14ac:dyDescent="0.25">
      <c r="A8713" s="35" t="str">
        <f>VLOOKUP(B8713,ResCat!$A$2:$B$269,2,FALSE)</f>
        <v>XXX</v>
      </c>
      <c r="B8713" s="68" t="str">
        <f>IF(ISNA(VLOOKUP(C8713,COA!$A$2:$B$340,2,FALSE)),"XXX",VLOOKUP(C8713,COA!$A$2:$B$340,2,FALSE))</f>
        <v>L44</v>
      </c>
      <c r="C8713" s="149" t="str">
        <f t="shared" si="274"/>
        <v>0025-1004-0058</v>
      </c>
      <c r="D8713" s="134" t="s">
        <v>471</v>
      </c>
      <c r="E8713" s="134" t="s">
        <v>446</v>
      </c>
      <c r="F8713" s="134" t="s">
        <v>472</v>
      </c>
      <c r="G8713" s="134" t="s">
        <v>324</v>
      </c>
      <c r="H8713" s="134" t="s">
        <v>1023</v>
      </c>
      <c r="I8713" s="134" t="s">
        <v>3</v>
      </c>
      <c r="J8713" s="135">
        <v>573.54999999999984</v>
      </c>
      <c r="K8713" s="135">
        <v>313.4199999999999</v>
      </c>
      <c r="L8713" s="135">
        <v>273.53999999999996</v>
      </c>
      <c r="M8713" s="150" t="str">
        <f t="shared" si="273"/>
        <v>201702</v>
      </c>
    </row>
    <row r="8714" spans="1:13" x14ac:dyDescent="0.25">
      <c r="A8714" s="35" t="str">
        <f>VLOOKUP(B8714,ResCat!$A$2:$B$269,2,FALSE)</f>
        <v>XXX</v>
      </c>
      <c r="B8714" s="68" t="str">
        <f>IF(ISNA(VLOOKUP(C8714,COA!$A$2:$B$340,2,FALSE)),"XXX",VLOOKUP(C8714,COA!$A$2:$B$340,2,FALSE))</f>
        <v>L44</v>
      </c>
      <c r="C8714" s="149" t="str">
        <f t="shared" si="274"/>
        <v>0025-1004-0058</v>
      </c>
      <c r="D8714" s="134" t="s">
        <v>471</v>
      </c>
      <c r="E8714" s="134" t="s">
        <v>446</v>
      </c>
      <c r="F8714" s="134" t="s">
        <v>472</v>
      </c>
      <c r="G8714" s="134" t="s">
        <v>324</v>
      </c>
      <c r="H8714" s="134" t="s">
        <v>1023</v>
      </c>
      <c r="I8714" s="134" t="s">
        <v>0</v>
      </c>
      <c r="J8714" s="135">
        <v>85101.999999999985</v>
      </c>
      <c r="K8714" s="135">
        <v>22742</v>
      </c>
      <c r="L8714" s="135">
        <v>22092</v>
      </c>
      <c r="M8714" s="150" t="str">
        <f t="shared" si="273"/>
        <v>201702</v>
      </c>
    </row>
    <row r="8715" spans="1:13" x14ac:dyDescent="0.25">
      <c r="A8715" s="35" t="str">
        <f>VLOOKUP(B8715,ResCat!$A$2:$B$269,2,FALSE)</f>
        <v>XXX</v>
      </c>
      <c r="B8715" s="68" t="str">
        <f>IF(ISNA(VLOOKUP(C8715,COA!$A$2:$B$340,2,FALSE)),"XXX",VLOOKUP(C8715,COA!$A$2:$B$340,2,FALSE))</f>
        <v>L44</v>
      </c>
      <c r="C8715" s="149" t="str">
        <f t="shared" si="274"/>
        <v>0025-1004-0058</v>
      </c>
      <c r="D8715" s="134" t="s">
        <v>471</v>
      </c>
      <c r="E8715" s="134" t="s">
        <v>446</v>
      </c>
      <c r="F8715" s="134" t="s">
        <v>472</v>
      </c>
      <c r="G8715" s="134" t="s">
        <v>324</v>
      </c>
      <c r="H8715" s="134" t="s">
        <v>1023</v>
      </c>
      <c r="I8715" s="134" t="s">
        <v>336</v>
      </c>
      <c r="J8715" s="135">
        <v>50</v>
      </c>
      <c r="K8715" s="135">
        <v>5.03</v>
      </c>
      <c r="L8715" s="135">
        <v>5.03</v>
      </c>
      <c r="M8715" s="150" t="str">
        <f t="shared" si="273"/>
        <v>201702</v>
      </c>
    </row>
    <row r="8716" spans="1:13" x14ac:dyDescent="0.25">
      <c r="A8716" s="35" t="str">
        <f>VLOOKUP(B8716,ResCat!$A$2:$B$269,2,FALSE)</f>
        <v>XXX</v>
      </c>
      <c r="B8716" s="68" t="str">
        <f>IF(ISNA(VLOOKUP(C8716,COA!$A$2:$B$340,2,FALSE)),"XXX",VLOOKUP(C8716,COA!$A$2:$B$340,2,FALSE))</f>
        <v>L44</v>
      </c>
      <c r="C8716" s="149" t="str">
        <f t="shared" si="274"/>
        <v>0025-1004-0058</v>
      </c>
      <c r="D8716" s="134" t="s">
        <v>471</v>
      </c>
      <c r="E8716" s="134" t="s">
        <v>446</v>
      </c>
      <c r="F8716" s="134" t="s">
        <v>472</v>
      </c>
      <c r="G8716" s="134" t="s">
        <v>324</v>
      </c>
      <c r="H8716" s="134" t="s">
        <v>1023</v>
      </c>
      <c r="I8716" s="134" t="s">
        <v>2</v>
      </c>
      <c r="J8716" s="135">
        <v>6979.4</v>
      </c>
      <c r="K8716" s="135">
        <v>3799.7000000000021</v>
      </c>
      <c r="L8716" s="135">
        <v>3746.450000000003</v>
      </c>
      <c r="M8716" s="150" t="str">
        <f t="shared" si="273"/>
        <v>201702</v>
      </c>
    </row>
    <row r="8717" spans="1:13" x14ac:dyDescent="0.25">
      <c r="A8717" s="35" t="str">
        <f>VLOOKUP(B8717,ResCat!$A$2:$B$269,2,FALSE)</f>
        <v>XXX</v>
      </c>
      <c r="B8717" s="68" t="str">
        <f>IF(ISNA(VLOOKUP(C8717,COA!$A$2:$B$340,2,FALSE)),"XXX",VLOOKUP(C8717,COA!$A$2:$B$340,2,FALSE))</f>
        <v>L44</v>
      </c>
      <c r="C8717" s="149" t="str">
        <f t="shared" si="274"/>
        <v>0025-1004-0058</v>
      </c>
      <c r="D8717" s="134" t="s">
        <v>471</v>
      </c>
      <c r="E8717" s="134" t="s">
        <v>446</v>
      </c>
      <c r="F8717" s="134" t="s">
        <v>472</v>
      </c>
      <c r="G8717" s="134" t="s">
        <v>324</v>
      </c>
      <c r="H8717" s="134" t="s">
        <v>1023</v>
      </c>
      <c r="I8717" s="134" t="s">
        <v>1</v>
      </c>
      <c r="J8717" s="135">
        <v>4410.6900000000005</v>
      </c>
      <c r="K8717" s="135">
        <v>3114.34</v>
      </c>
      <c r="L8717" s="135">
        <v>2677.1499999999996</v>
      </c>
      <c r="M8717" s="150" t="str">
        <f t="shared" si="273"/>
        <v>201702</v>
      </c>
    </row>
    <row r="8718" spans="1:13" x14ac:dyDescent="0.25">
      <c r="A8718" s="35" t="str">
        <f>VLOOKUP(B8718,ResCat!$A$2:$B$269,2,FALSE)</f>
        <v>XXX</v>
      </c>
      <c r="B8718" s="68" t="str">
        <f>IF(ISNA(VLOOKUP(C8718,COA!$A$2:$B$340,2,FALSE)),"XXX",VLOOKUP(C8718,COA!$A$2:$B$340,2,FALSE))</f>
        <v>L44</v>
      </c>
      <c r="C8718" s="149" t="str">
        <f t="shared" si="274"/>
        <v>0025-1004-0058</v>
      </c>
      <c r="D8718" s="134" t="s">
        <v>471</v>
      </c>
      <c r="E8718" s="134" t="s">
        <v>446</v>
      </c>
      <c r="F8718" s="134" t="s">
        <v>472</v>
      </c>
      <c r="G8718" s="134" t="s">
        <v>326</v>
      </c>
      <c r="H8718" s="134" t="s">
        <v>1023</v>
      </c>
      <c r="I8718" s="134" t="s">
        <v>3</v>
      </c>
      <c r="J8718" s="135">
        <v>3450.42</v>
      </c>
      <c r="K8718" s="135">
        <v>1700.2000000000003</v>
      </c>
      <c r="L8718" s="135">
        <v>1288.1499999999999</v>
      </c>
      <c r="M8718" s="150" t="str">
        <f t="shared" si="273"/>
        <v>201703</v>
      </c>
    </row>
    <row r="8719" spans="1:13" x14ac:dyDescent="0.25">
      <c r="A8719" s="35" t="str">
        <f>VLOOKUP(B8719,ResCat!$A$2:$B$269,2,FALSE)</f>
        <v>XXX</v>
      </c>
      <c r="B8719" s="68" t="str">
        <f>IF(ISNA(VLOOKUP(C8719,COA!$A$2:$B$340,2,FALSE)),"XXX",VLOOKUP(C8719,COA!$A$2:$B$340,2,FALSE))</f>
        <v>L44</v>
      </c>
      <c r="C8719" s="149" t="str">
        <f t="shared" si="274"/>
        <v>0025-1004-0058</v>
      </c>
      <c r="D8719" s="134" t="s">
        <v>471</v>
      </c>
      <c r="E8719" s="134" t="s">
        <v>446</v>
      </c>
      <c r="F8719" s="134" t="s">
        <v>472</v>
      </c>
      <c r="G8719" s="134" t="s">
        <v>326</v>
      </c>
      <c r="H8719" s="134" t="s">
        <v>1023</v>
      </c>
      <c r="I8719" s="134" t="s">
        <v>0</v>
      </c>
      <c r="J8719" s="135">
        <v>44407.94000000001</v>
      </c>
      <c r="K8719" s="135">
        <v>16210.910000000005</v>
      </c>
      <c r="L8719" s="135">
        <v>12613.86</v>
      </c>
      <c r="M8719" s="150" t="str">
        <f t="shared" si="273"/>
        <v>201703</v>
      </c>
    </row>
    <row r="8720" spans="1:13" x14ac:dyDescent="0.25">
      <c r="A8720" s="35" t="str">
        <f>VLOOKUP(B8720,ResCat!$A$2:$B$269,2,FALSE)</f>
        <v>XXX</v>
      </c>
      <c r="B8720" s="68" t="str">
        <f>IF(ISNA(VLOOKUP(C8720,COA!$A$2:$B$340,2,FALSE)),"XXX",VLOOKUP(C8720,COA!$A$2:$B$340,2,FALSE))</f>
        <v>L44</v>
      </c>
      <c r="C8720" s="149" t="str">
        <f t="shared" si="274"/>
        <v>0025-1004-0058</v>
      </c>
      <c r="D8720" s="134" t="s">
        <v>471</v>
      </c>
      <c r="E8720" s="134" t="s">
        <v>446</v>
      </c>
      <c r="F8720" s="134" t="s">
        <v>472</v>
      </c>
      <c r="G8720" s="134" t="s">
        <v>326</v>
      </c>
      <c r="H8720" s="134" t="s">
        <v>1023</v>
      </c>
      <c r="I8720" s="134" t="s">
        <v>336</v>
      </c>
      <c r="J8720" s="135">
        <v>124</v>
      </c>
      <c r="K8720" s="135">
        <v>94.509999999999991</v>
      </c>
      <c r="L8720" s="135">
        <v>94.509999999999991</v>
      </c>
      <c r="M8720" s="150" t="str">
        <f t="shared" si="273"/>
        <v>201703</v>
      </c>
    </row>
    <row r="8721" spans="1:13" x14ac:dyDescent="0.25">
      <c r="A8721" s="35" t="str">
        <f>VLOOKUP(B8721,ResCat!$A$2:$B$269,2,FALSE)</f>
        <v>XXX</v>
      </c>
      <c r="B8721" s="68" t="str">
        <f>IF(ISNA(VLOOKUP(C8721,COA!$A$2:$B$340,2,FALSE)),"XXX",VLOOKUP(C8721,COA!$A$2:$B$340,2,FALSE))</f>
        <v>L44</v>
      </c>
      <c r="C8721" s="149" t="str">
        <f t="shared" si="274"/>
        <v>0025-1004-0058</v>
      </c>
      <c r="D8721" s="134" t="s">
        <v>471</v>
      </c>
      <c r="E8721" s="134" t="s">
        <v>446</v>
      </c>
      <c r="F8721" s="134" t="s">
        <v>472</v>
      </c>
      <c r="G8721" s="134" t="s">
        <v>326</v>
      </c>
      <c r="H8721" s="134" t="s">
        <v>1023</v>
      </c>
      <c r="I8721" s="134" t="s">
        <v>2</v>
      </c>
      <c r="J8721" s="135">
        <v>10650.33</v>
      </c>
      <c r="K8721" s="135">
        <v>7367.8999999999987</v>
      </c>
      <c r="L8721" s="135">
        <v>6359.0599999999995</v>
      </c>
      <c r="M8721" s="150" t="str">
        <f t="shared" si="273"/>
        <v>201703</v>
      </c>
    </row>
    <row r="8722" spans="1:13" x14ac:dyDescent="0.25">
      <c r="A8722" s="35" t="str">
        <f>VLOOKUP(B8722,ResCat!$A$2:$B$269,2,FALSE)</f>
        <v>XXX</v>
      </c>
      <c r="B8722" s="68" t="str">
        <f>IF(ISNA(VLOOKUP(C8722,COA!$A$2:$B$340,2,FALSE)),"XXX",VLOOKUP(C8722,COA!$A$2:$B$340,2,FALSE))</f>
        <v>L44</v>
      </c>
      <c r="C8722" s="149" t="str">
        <f t="shared" si="274"/>
        <v>0025-1004-0058</v>
      </c>
      <c r="D8722" s="134" t="s">
        <v>471</v>
      </c>
      <c r="E8722" s="134" t="s">
        <v>446</v>
      </c>
      <c r="F8722" s="134" t="s">
        <v>472</v>
      </c>
      <c r="G8722" s="134" t="s">
        <v>326</v>
      </c>
      <c r="H8722" s="134" t="s">
        <v>1023</v>
      </c>
      <c r="I8722" s="134" t="s">
        <v>1</v>
      </c>
      <c r="J8722" s="135">
        <v>-16824.909999999996</v>
      </c>
      <c r="K8722" s="135">
        <v>-2842.7099999999991</v>
      </c>
      <c r="L8722" s="135">
        <v>-3942.06</v>
      </c>
      <c r="M8722" s="150" t="str">
        <f t="shared" si="273"/>
        <v>201703</v>
      </c>
    </row>
    <row r="8723" spans="1:13" x14ac:dyDescent="0.25">
      <c r="A8723" s="35" t="str">
        <f>VLOOKUP(B8723,ResCat!$A$2:$B$269,2,FALSE)</f>
        <v>XXX</v>
      </c>
      <c r="B8723" s="68" t="str">
        <f>IF(ISNA(VLOOKUP(C8723,COA!$A$2:$B$340,2,FALSE)),"XXX",VLOOKUP(C8723,COA!$A$2:$B$340,2,FALSE))</f>
        <v>L44</v>
      </c>
      <c r="C8723" s="149" t="str">
        <f t="shared" si="274"/>
        <v>0025-1004-0058</v>
      </c>
      <c r="D8723" s="134" t="s">
        <v>471</v>
      </c>
      <c r="E8723" s="134" t="s">
        <v>446</v>
      </c>
      <c r="F8723" s="134" t="s">
        <v>472</v>
      </c>
      <c r="G8723" s="134" t="s">
        <v>328</v>
      </c>
      <c r="H8723" s="134" t="s">
        <v>1023</v>
      </c>
      <c r="I8723" s="134" t="s">
        <v>3</v>
      </c>
      <c r="J8723" s="135">
        <v>2945.2299999999996</v>
      </c>
      <c r="K8723" s="135">
        <v>1200.6199999999997</v>
      </c>
      <c r="L8723" s="135">
        <v>771.90999999999974</v>
      </c>
      <c r="M8723" s="150" t="str">
        <f t="shared" si="273"/>
        <v>201704</v>
      </c>
    </row>
    <row r="8724" spans="1:13" x14ac:dyDescent="0.25">
      <c r="A8724" s="35" t="str">
        <f>VLOOKUP(B8724,ResCat!$A$2:$B$269,2,FALSE)</f>
        <v>XXX</v>
      </c>
      <c r="B8724" s="68" t="str">
        <f>IF(ISNA(VLOOKUP(C8724,COA!$A$2:$B$340,2,FALSE)),"XXX",VLOOKUP(C8724,COA!$A$2:$B$340,2,FALSE))</f>
        <v>L44</v>
      </c>
      <c r="C8724" s="149" t="str">
        <f t="shared" si="274"/>
        <v>0025-1004-0058</v>
      </c>
      <c r="D8724" s="134" t="s">
        <v>471</v>
      </c>
      <c r="E8724" s="134" t="s">
        <v>446</v>
      </c>
      <c r="F8724" s="134" t="s">
        <v>472</v>
      </c>
      <c r="G8724" s="134" t="s">
        <v>328</v>
      </c>
      <c r="H8724" s="134" t="s">
        <v>1023</v>
      </c>
      <c r="I8724" s="134" t="s">
        <v>0</v>
      </c>
      <c r="J8724" s="135">
        <v>272362.99000000005</v>
      </c>
      <c r="K8724" s="135">
        <v>95349.95000000007</v>
      </c>
      <c r="L8724" s="135">
        <v>72865.360000000015</v>
      </c>
      <c r="M8724" s="150" t="str">
        <f t="shared" si="273"/>
        <v>201704</v>
      </c>
    </row>
    <row r="8725" spans="1:13" x14ac:dyDescent="0.25">
      <c r="A8725" s="35" t="str">
        <f>VLOOKUP(B8725,ResCat!$A$2:$B$269,2,FALSE)</f>
        <v>XXX</v>
      </c>
      <c r="B8725" s="68" t="str">
        <f>IF(ISNA(VLOOKUP(C8725,COA!$A$2:$B$340,2,FALSE)),"XXX",VLOOKUP(C8725,COA!$A$2:$B$340,2,FALSE))</f>
        <v>L44</v>
      </c>
      <c r="C8725" s="149" t="str">
        <f t="shared" si="274"/>
        <v>0025-1004-0058</v>
      </c>
      <c r="D8725" s="134" t="s">
        <v>471</v>
      </c>
      <c r="E8725" s="134" t="s">
        <v>446</v>
      </c>
      <c r="F8725" s="134" t="s">
        <v>472</v>
      </c>
      <c r="G8725" s="134" t="s">
        <v>328</v>
      </c>
      <c r="H8725" s="134" t="s">
        <v>1023</v>
      </c>
      <c r="I8725" s="134" t="s">
        <v>2</v>
      </c>
      <c r="J8725" s="135">
        <v>11453.54</v>
      </c>
      <c r="K8725" s="135">
        <v>6305.0300000000034</v>
      </c>
      <c r="L8725" s="135">
        <v>5401.3000000000011</v>
      </c>
      <c r="M8725" s="150" t="str">
        <f t="shared" si="273"/>
        <v>201704</v>
      </c>
    </row>
    <row r="8726" spans="1:13" x14ac:dyDescent="0.25">
      <c r="A8726" s="35" t="str">
        <f>VLOOKUP(B8726,ResCat!$A$2:$B$269,2,FALSE)</f>
        <v>XXX</v>
      </c>
      <c r="B8726" s="68" t="str">
        <f>IF(ISNA(VLOOKUP(C8726,COA!$A$2:$B$340,2,FALSE)),"XXX",VLOOKUP(C8726,COA!$A$2:$B$340,2,FALSE))</f>
        <v>L44</v>
      </c>
      <c r="C8726" s="149" t="str">
        <f t="shared" si="274"/>
        <v>0025-1004-0058</v>
      </c>
      <c r="D8726" s="134" t="s">
        <v>471</v>
      </c>
      <c r="E8726" s="134" t="s">
        <v>446</v>
      </c>
      <c r="F8726" s="134" t="s">
        <v>472</v>
      </c>
      <c r="G8726" s="134" t="s">
        <v>328</v>
      </c>
      <c r="H8726" s="134" t="s">
        <v>1023</v>
      </c>
      <c r="I8726" s="134" t="s">
        <v>1</v>
      </c>
      <c r="J8726" s="135">
        <v>377763.92999999993</v>
      </c>
      <c r="K8726" s="135">
        <v>86169.780000000013</v>
      </c>
      <c r="L8726" s="135">
        <v>84531.36</v>
      </c>
      <c r="M8726" s="150" t="str">
        <f t="shared" si="273"/>
        <v>201704</v>
      </c>
    </row>
    <row r="8727" spans="1:13" x14ac:dyDescent="0.25">
      <c r="A8727" s="35" t="str">
        <f>VLOOKUP(B8727,ResCat!$A$2:$B$269,2,FALSE)</f>
        <v>XXX</v>
      </c>
      <c r="B8727" s="68" t="str">
        <f>IF(ISNA(VLOOKUP(C8727,COA!$A$2:$B$340,2,FALSE)),"XXX",VLOOKUP(C8727,COA!$A$2:$B$340,2,FALSE))</f>
        <v>L44</v>
      </c>
      <c r="C8727" s="149" t="str">
        <f t="shared" si="274"/>
        <v>0025-1004-0058</v>
      </c>
      <c r="D8727" s="134" t="s">
        <v>471</v>
      </c>
      <c r="E8727" s="134" t="s">
        <v>446</v>
      </c>
      <c r="F8727" s="134" t="s">
        <v>472</v>
      </c>
      <c r="G8727" s="134" t="s">
        <v>330</v>
      </c>
      <c r="H8727" s="134" t="s">
        <v>1023</v>
      </c>
      <c r="I8727" s="134" t="s">
        <v>3</v>
      </c>
      <c r="J8727" s="135">
        <v>13419.92</v>
      </c>
      <c r="K8727" s="135">
        <v>8093.2399999999989</v>
      </c>
      <c r="L8727" s="135">
        <v>7674.6999999999989</v>
      </c>
      <c r="M8727" s="150" t="str">
        <f t="shared" si="273"/>
        <v>201705</v>
      </c>
    </row>
    <row r="8728" spans="1:13" x14ac:dyDescent="0.25">
      <c r="A8728" s="35" t="str">
        <f>VLOOKUP(B8728,ResCat!$A$2:$B$269,2,FALSE)</f>
        <v>XXX</v>
      </c>
      <c r="B8728" s="68" t="str">
        <f>IF(ISNA(VLOOKUP(C8728,COA!$A$2:$B$340,2,FALSE)),"XXX",VLOOKUP(C8728,COA!$A$2:$B$340,2,FALSE))</f>
        <v>L44</v>
      </c>
      <c r="C8728" s="149" t="str">
        <f t="shared" si="274"/>
        <v>0025-1004-0058</v>
      </c>
      <c r="D8728" s="134" t="s">
        <v>471</v>
      </c>
      <c r="E8728" s="134" t="s">
        <v>446</v>
      </c>
      <c r="F8728" s="134" t="s">
        <v>472</v>
      </c>
      <c r="G8728" s="134" t="s">
        <v>330</v>
      </c>
      <c r="H8728" s="134" t="s">
        <v>1023</v>
      </c>
      <c r="I8728" s="134" t="s">
        <v>0</v>
      </c>
      <c r="J8728" s="135">
        <v>125553.07000000007</v>
      </c>
      <c r="K8728" s="135">
        <v>89943.889999999985</v>
      </c>
      <c r="L8728" s="135">
        <v>65103.410000000011</v>
      </c>
      <c r="M8728" s="150" t="str">
        <f t="shared" si="273"/>
        <v>201705</v>
      </c>
    </row>
    <row r="8729" spans="1:13" x14ac:dyDescent="0.25">
      <c r="A8729" s="35" t="str">
        <f>VLOOKUP(B8729,ResCat!$A$2:$B$269,2,FALSE)</f>
        <v>XXX</v>
      </c>
      <c r="B8729" s="68" t="str">
        <f>IF(ISNA(VLOOKUP(C8729,COA!$A$2:$B$340,2,FALSE)),"XXX",VLOOKUP(C8729,COA!$A$2:$B$340,2,FALSE))</f>
        <v>L44</v>
      </c>
      <c r="C8729" s="149" t="str">
        <f t="shared" si="274"/>
        <v>0025-1004-0058</v>
      </c>
      <c r="D8729" s="134" t="s">
        <v>471</v>
      </c>
      <c r="E8729" s="134" t="s">
        <v>446</v>
      </c>
      <c r="F8729" s="134" t="s">
        <v>472</v>
      </c>
      <c r="G8729" s="134" t="s">
        <v>330</v>
      </c>
      <c r="H8729" s="134" t="s">
        <v>1023</v>
      </c>
      <c r="I8729" s="134" t="s">
        <v>336</v>
      </c>
      <c r="J8729" s="135">
        <v>1269.3599999999999</v>
      </c>
      <c r="K8729" s="135">
        <v>1269.3599999999999</v>
      </c>
      <c r="L8729" s="135">
        <v>1269.3599999999999</v>
      </c>
      <c r="M8729" s="150" t="str">
        <f t="shared" si="273"/>
        <v>201705</v>
      </c>
    </row>
    <row r="8730" spans="1:13" x14ac:dyDescent="0.25">
      <c r="A8730" s="35" t="str">
        <f>VLOOKUP(B8730,ResCat!$A$2:$B$269,2,FALSE)</f>
        <v>XXX</v>
      </c>
      <c r="B8730" s="68" t="str">
        <f>IF(ISNA(VLOOKUP(C8730,COA!$A$2:$B$340,2,FALSE)),"XXX",VLOOKUP(C8730,COA!$A$2:$B$340,2,FALSE))</f>
        <v>L44</v>
      </c>
      <c r="C8730" s="149" t="str">
        <f t="shared" si="274"/>
        <v>0025-1004-0058</v>
      </c>
      <c r="D8730" s="134" t="s">
        <v>471</v>
      </c>
      <c r="E8730" s="134" t="s">
        <v>446</v>
      </c>
      <c r="F8730" s="134" t="s">
        <v>472</v>
      </c>
      <c r="G8730" s="134" t="s">
        <v>330</v>
      </c>
      <c r="H8730" s="134" t="s">
        <v>1023</v>
      </c>
      <c r="I8730" s="134" t="s">
        <v>2</v>
      </c>
      <c r="J8730" s="135">
        <v>4705.8600000000006</v>
      </c>
      <c r="K8730" s="135">
        <v>3302</v>
      </c>
      <c r="L8730" s="135">
        <v>2382.1999999999994</v>
      </c>
      <c r="M8730" s="150" t="str">
        <f t="shared" si="273"/>
        <v>201705</v>
      </c>
    </row>
    <row r="8731" spans="1:13" x14ac:dyDescent="0.25">
      <c r="A8731" s="35" t="str">
        <f>VLOOKUP(B8731,ResCat!$A$2:$B$269,2,FALSE)</f>
        <v>XXX</v>
      </c>
      <c r="B8731" s="68" t="str">
        <f>IF(ISNA(VLOOKUP(C8731,COA!$A$2:$B$340,2,FALSE)),"XXX",VLOOKUP(C8731,COA!$A$2:$B$340,2,FALSE))</f>
        <v>L44</v>
      </c>
      <c r="C8731" s="149" t="str">
        <f t="shared" si="274"/>
        <v>0025-1004-0058</v>
      </c>
      <c r="D8731" s="134" t="s">
        <v>471</v>
      </c>
      <c r="E8731" s="134" t="s">
        <v>446</v>
      </c>
      <c r="F8731" s="134" t="s">
        <v>472</v>
      </c>
      <c r="G8731" s="134" t="s">
        <v>330</v>
      </c>
      <c r="H8731" s="134" t="s">
        <v>1023</v>
      </c>
      <c r="I8731" s="134" t="s">
        <v>1</v>
      </c>
      <c r="J8731" s="135">
        <v>127357.93</v>
      </c>
      <c r="K8731" s="135">
        <v>42523.210000000006</v>
      </c>
      <c r="L8731" s="135">
        <v>42083.9</v>
      </c>
      <c r="M8731" s="150" t="str">
        <f t="shared" si="273"/>
        <v>201705</v>
      </c>
    </row>
    <row r="8732" spans="1:13" x14ac:dyDescent="0.25">
      <c r="A8732" s="35" t="str">
        <f>VLOOKUP(B8732,ResCat!$A$2:$B$269,2,FALSE)</f>
        <v>XXX</v>
      </c>
      <c r="B8732" s="68" t="str">
        <f>IF(ISNA(VLOOKUP(C8732,COA!$A$2:$B$340,2,FALSE)),"XXX",VLOOKUP(C8732,COA!$A$2:$B$340,2,FALSE))</f>
        <v>L44</v>
      </c>
      <c r="C8732" s="149" t="str">
        <f t="shared" si="274"/>
        <v>0025-1004-0058</v>
      </c>
      <c r="D8732" s="134" t="s">
        <v>471</v>
      </c>
      <c r="E8732" s="134" t="s">
        <v>446</v>
      </c>
      <c r="F8732" s="134" t="s">
        <v>472</v>
      </c>
      <c r="G8732" s="134" t="s">
        <v>332</v>
      </c>
      <c r="H8732" s="134" t="s">
        <v>1023</v>
      </c>
      <c r="I8732" s="134" t="s">
        <v>3</v>
      </c>
      <c r="J8732" s="135">
        <v>13416.97</v>
      </c>
      <c r="K8732" s="135">
        <v>9247.909999999998</v>
      </c>
      <c r="L8732" s="135">
        <v>8946.989999999998</v>
      </c>
      <c r="M8732" s="150" t="str">
        <f t="shared" si="273"/>
        <v>201706</v>
      </c>
    </row>
    <row r="8733" spans="1:13" x14ac:dyDescent="0.25">
      <c r="A8733" s="35" t="str">
        <f>VLOOKUP(B8733,ResCat!$A$2:$B$269,2,FALSE)</f>
        <v>XXX</v>
      </c>
      <c r="B8733" s="68" t="str">
        <f>IF(ISNA(VLOOKUP(C8733,COA!$A$2:$B$340,2,FALSE)),"XXX",VLOOKUP(C8733,COA!$A$2:$B$340,2,FALSE))</f>
        <v>L44</v>
      </c>
      <c r="C8733" s="149" t="str">
        <f t="shared" si="274"/>
        <v>0025-1004-0058</v>
      </c>
      <c r="D8733" s="134" t="s">
        <v>471</v>
      </c>
      <c r="E8733" s="134" t="s">
        <v>446</v>
      </c>
      <c r="F8733" s="134" t="s">
        <v>472</v>
      </c>
      <c r="G8733" s="134" t="s">
        <v>332</v>
      </c>
      <c r="H8733" s="134" t="s">
        <v>1023</v>
      </c>
      <c r="I8733" s="134" t="s">
        <v>0</v>
      </c>
      <c r="J8733" s="135">
        <v>111366.53</v>
      </c>
      <c r="K8733" s="135">
        <v>17215.060000000005</v>
      </c>
      <c r="L8733" s="135">
        <v>42335.060000000019</v>
      </c>
      <c r="M8733" s="150" t="str">
        <f t="shared" si="273"/>
        <v>201706</v>
      </c>
    </row>
    <row r="8734" spans="1:13" x14ac:dyDescent="0.25">
      <c r="A8734" s="35" t="str">
        <f>VLOOKUP(B8734,ResCat!$A$2:$B$269,2,FALSE)</f>
        <v>XXX</v>
      </c>
      <c r="B8734" s="68" t="str">
        <f>IF(ISNA(VLOOKUP(C8734,COA!$A$2:$B$340,2,FALSE)),"XXX",VLOOKUP(C8734,COA!$A$2:$B$340,2,FALSE))</f>
        <v>L44</v>
      </c>
      <c r="C8734" s="149" t="str">
        <f t="shared" si="274"/>
        <v>0025-1004-0058</v>
      </c>
      <c r="D8734" s="134" t="s">
        <v>471</v>
      </c>
      <c r="E8734" s="134" t="s">
        <v>446</v>
      </c>
      <c r="F8734" s="134" t="s">
        <v>472</v>
      </c>
      <c r="G8734" s="134" t="s">
        <v>332</v>
      </c>
      <c r="H8734" s="134" t="s">
        <v>1023</v>
      </c>
      <c r="I8734" s="134" t="s">
        <v>336</v>
      </c>
      <c r="J8734" s="135">
        <v>200</v>
      </c>
      <c r="K8734" s="135">
        <v>195.85</v>
      </c>
      <c r="L8734" s="135">
        <v>85.7</v>
      </c>
      <c r="M8734" s="150" t="str">
        <f t="shared" si="273"/>
        <v>201706</v>
      </c>
    </row>
    <row r="8735" spans="1:13" x14ac:dyDescent="0.25">
      <c r="A8735" s="35" t="str">
        <f>VLOOKUP(B8735,ResCat!$A$2:$B$269,2,FALSE)</f>
        <v>XXX</v>
      </c>
      <c r="B8735" s="68" t="str">
        <f>IF(ISNA(VLOOKUP(C8735,COA!$A$2:$B$340,2,FALSE)),"XXX",VLOOKUP(C8735,COA!$A$2:$B$340,2,FALSE))</f>
        <v>L44</v>
      </c>
      <c r="C8735" s="149" t="str">
        <f t="shared" si="274"/>
        <v>0025-1004-0058</v>
      </c>
      <c r="D8735" s="134" t="s">
        <v>471</v>
      </c>
      <c r="E8735" s="134" t="s">
        <v>446</v>
      </c>
      <c r="F8735" s="134" t="s">
        <v>472</v>
      </c>
      <c r="G8735" s="134" t="s">
        <v>332</v>
      </c>
      <c r="H8735" s="134" t="s">
        <v>1023</v>
      </c>
      <c r="I8735" s="134" t="s">
        <v>2</v>
      </c>
      <c r="J8735" s="135">
        <v>15136.859999999999</v>
      </c>
      <c r="K8735" s="135">
        <v>12432.410000000002</v>
      </c>
      <c r="L8735" s="135">
        <v>12164.880000000005</v>
      </c>
      <c r="M8735" s="150" t="str">
        <f t="shared" si="273"/>
        <v>201706</v>
      </c>
    </row>
    <row r="8736" spans="1:13" x14ac:dyDescent="0.25">
      <c r="A8736" s="35" t="str">
        <f>VLOOKUP(B8736,ResCat!$A$2:$B$269,2,FALSE)</f>
        <v>XXX</v>
      </c>
      <c r="B8736" s="68" t="str">
        <f>IF(ISNA(VLOOKUP(C8736,COA!$A$2:$B$340,2,FALSE)),"XXX",VLOOKUP(C8736,COA!$A$2:$B$340,2,FALSE))</f>
        <v>L44</v>
      </c>
      <c r="C8736" s="149" t="str">
        <f t="shared" si="274"/>
        <v>0025-1004-0058</v>
      </c>
      <c r="D8736" s="134" t="s">
        <v>471</v>
      </c>
      <c r="E8736" s="134" t="s">
        <v>446</v>
      </c>
      <c r="F8736" s="134" t="s">
        <v>472</v>
      </c>
      <c r="G8736" s="134" t="s">
        <v>332</v>
      </c>
      <c r="H8736" s="134" t="s">
        <v>1023</v>
      </c>
      <c r="I8736" s="134" t="s">
        <v>1</v>
      </c>
      <c r="J8736" s="135">
        <v>48393.500000000007</v>
      </c>
      <c r="K8736" s="135">
        <v>28144.04</v>
      </c>
      <c r="L8736" s="135">
        <v>26080.840000000004</v>
      </c>
      <c r="M8736" s="150" t="str">
        <f t="shared" si="273"/>
        <v>201706</v>
      </c>
    </row>
    <row r="8737" spans="1:13" x14ac:dyDescent="0.25">
      <c r="A8737" s="35" t="str">
        <f>VLOOKUP(B8737,ResCat!$A$2:$B$269,2,FALSE)</f>
        <v>XXX</v>
      </c>
      <c r="B8737" s="68" t="str">
        <f>IF(ISNA(VLOOKUP(C8737,COA!$A$2:$B$340,2,FALSE)),"XXX",VLOOKUP(C8737,COA!$A$2:$B$340,2,FALSE))</f>
        <v>L44</v>
      </c>
      <c r="C8737" s="149" t="str">
        <f t="shared" si="274"/>
        <v>0025-1004-0058</v>
      </c>
      <c r="D8737" s="134" t="s">
        <v>471</v>
      </c>
      <c r="E8737" s="134" t="s">
        <v>446</v>
      </c>
      <c r="F8737" s="134" t="s">
        <v>472</v>
      </c>
      <c r="G8737" s="134" t="s">
        <v>335</v>
      </c>
      <c r="H8737" s="134" t="s">
        <v>1023</v>
      </c>
      <c r="I8737" s="134" t="s">
        <v>3</v>
      </c>
      <c r="J8737" s="135">
        <v>22329.720000000008</v>
      </c>
      <c r="K8737" s="135">
        <v>7895.82</v>
      </c>
      <c r="L8737" s="135">
        <v>6833.01</v>
      </c>
      <c r="M8737" s="150" t="str">
        <f t="shared" si="273"/>
        <v>201707</v>
      </c>
    </row>
    <row r="8738" spans="1:13" x14ac:dyDescent="0.25">
      <c r="A8738" s="35" t="str">
        <f>VLOOKUP(B8738,ResCat!$A$2:$B$269,2,FALSE)</f>
        <v>XXX</v>
      </c>
      <c r="B8738" s="68" t="str">
        <f>IF(ISNA(VLOOKUP(C8738,COA!$A$2:$B$340,2,FALSE)),"XXX",VLOOKUP(C8738,COA!$A$2:$B$340,2,FALSE))</f>
        <v>L44</v>
      </c>
      <c r="C8738" s="149" t="str">
        <f t="shared" si="274"/>
        <v>0025-1004-0058</v>
      </c>
      <c r="D8738" s="134" t="s">
        <v>471</v>
      </c>
      <c r="E8738" s="134" t="s">
        <v>446</v>
      </c>
      <c r="F8738" s="134" t="s">
        <v>472</v>
      </c>
      <c r="G8738" s="134" t="s">
        <v>335</v>
      </c>
      <c r="H8738" s="134" t="s">
        <v>1023</v>
      </c>
      <c r="I8738" s="134" t="s">
        <v>0</v>
      </c>
      <c r="J8738" s="135">
        <v>376317.56000000006</v>
      </c>
      <c r="K8738" s="135">
        <v>135751.57999999996</v>
      </c>
      <c r="L8738" s="135">
        <v>133379.05999999997</v>
      </c>
      <c r="M8738" s="150" t="str">
        <f t="shared" si="273"/>
        <v>201707</v>
      </c>
    </row>
    <row r="8739" spans="1:13" x14ac:dyDescent="0.25">
      <c r="A8739" s="35" t="str">
        <f>VLOOKUP(B8739,ResCat!$A$2:$B$269,2,FALSE)</f>
        <v>XXX</v>
      </c>
      <c r="B8739" s="68" t="str">
        <f>IF(ISNA(VLOOKUP(C8739,COA!$A$2:$B$340,2,FALSE)),"XXX",VLOOKUP(C8739,COA!$A$2:$B$340,2,FALSE))</f>
        <v>L44</v>
      </c>
      <c r="C8739" s="149" t="str">
        <f t="shared" si="274"/>
        <v>0025-1004-0058</v>
      </c>
      <c r="D8739" s="134" t="s">
        <v>471</v>
      </c>
      <c r="E8739" s="134" t="s">
        <v>446</v>
      </c>
      <c r="F8739" s="134" t="s">
        <v>472</v>
      </c>
      <c r="G8739" s="134" t="s">
        <v>335</v>
      </c>
      <c r="H8739" s="134" t="s">
        <v>1023</v>
      </c>
      <c r="I8739" s="134" t="s">
        <v>336</v>
      </c>
      <c r="J8739" s="135">
        <v>50</v>
      </c>
      <c r="K8739" s="135">
        <v>0</v>
      </c>
      <c r="L8739" s="135">
        <v>0</v>
      </c>
      <c r="M8739" s="150" t="str">
        <f t="shared" si="273"/>
        <v>201707</v>
      </c>
    </row>
    <row r="8740" spans="1:13" x14ac:dyDescent="0.25">
      <c r="A8740" s="35" t="str">
        <f>VLOOKUP(B8740,ResCat!$A$2:$B$269,2,FALSE)</f>
        <v>XXX</v>
      </c>
      <c r="B8740" s="68" t="str">
        <f>IF(ISNA(VLOOKUP(C8740,COA!$A$2:$B$340,2,FALSE)),"XXX",VLOOKUP(C8740,COA!$A$2:$B$340,2,FALSE))</f>
        <v>L44</v>
      </c>
      <c r="C8740" s="149" t="str">
        <f t="shared" si="274"/>
        <v>0025-1004-0058</v>
      </c>
      <c r="D8740" s="134" t="s">
        <v>471</v>
      </c>
      <c r="E8740" s="134" t="s">
        <v>446</v>
      </c>
      <c r="F8740" s="134" t="s">
        <v>472</v>
      </c>
      <c r="G8740" s="134" t="s">
        <v>335</v>
      </c>
      <c r="H8740" s="134" t="s">
        <v>1023</v>
      </c>
      <c r="I8740" s="134" t="s">
        <v>2</v>
      </c>
      <c r="J8740" s="135">
        <v>17741.910000000003</v>
      </c>
      <c r="K8740" s="135">
        <v>12335.080000000002</v>
      </c>
      <c r="L8740" s="135">
        <v>9352.9800000000032</v>
      </c>
      <c r="M8740" s="150" t="str">
        <f t="shared" si="273"/>
        <v>201707</v>
      </c>
    </row>
    <row r="8741" spans="1:13" x14ac:dyDescent="0.25">
      <c r="A8741" s="35" t="str">
        <f>VLOOKUP(B8741,ResCat!$A$2:$B$269,2,FALSE)</f>
        <v>XXX</v>
      </c>
      <c r="B8741" s="68" t="str">
        <f>IF(ISNA(VLOOKUP(C8741,COA!$A$2:$B$340,2,FALSE)),"XXX",VLOOKUP(C8741,COA!$A$2:$B$340,2,FALSE))</f>
        <v>L44</v>
      </c>
      <c r="C8741" s="149" t="str">
        <f t="shared" si="274"/>
        <v>0025-1004-0058</v>
      </c>
      <c r="D8741" s="134" t="s">
        <v>471</v>
      </c>
      <c r="E8741" s="134" t="s">
        <v>446</v>
      </c>
      <c r="F8741" s="134" t="s">
        <v>472</v>
      </c>
      <c r="G8741" s="134" t="s">
        <v>335</v>
      </c>
      <c r="H8741" s="134" t="s">
        <v>1023</v>
      </c>
      <c r="I8741" s="134" t="s">
        <v>1</v>
      </c>
      <c r="J8741" s="135">
        <v>61176.889999999985</v>
      </c>
      <c r="K8741" s="135">
        <v>116428.10000000003</v>
      </c>
      <c r="L8741" s="135">
        <v>117821.97000000003</v>
      </c>
      <c r="M8741" s="150" t="str">
        <f t="shared" si="273"/>
        <v>201707</v>
      </c>
    </row>
    <row r="8742" spans="1:13" x14ac:dyDescent="0.25">
      <c r="A8742" s="35" t="str">
        <f>VLOOKUP(B8742,ResCat!$A$2:$B$269,2,FALSE)</f>
        <v>XXX</v>
      </c>
      <c r="B8742" s="68" t="str">
        <f>IF(ISNA(VLOOKUP(C8742,COA!$A$2:$B$340,2,FALSE)),"XXX",VLOOKUP(C8742,COA!$A$2:$B$340,2,FALSE))</f>
        <v>L44</v>
      </c>
      <c r="C8742" s="149" t="str">
        <f t="shared" si="274"/>
        <v>0025-1004-0058</v>
      </c>
      <c r="D8742" s="134" t="s">
        <v>471</v>
      </c>
      <c r="E8742" s="134" t="s">
        <v>446</v>
      </c>
      <c r="F8742" s="134" t="s">
        <v>472</v>
      </c>
      <c r="G8742" s="134" t="s">
        <v>4</v>
      </c>
      <c r="H8742" s="134" t="s">
        <v>1023</v>
      </c>
      <c r="I8742" s="134" t="s">
        <v>3</v>
      </c>
      <c r="J8742" s="135">
        <v>34623.820000000007</v>
      </c>
      <c r="K8742" s="135">
        <v>19843.170000000009</v>
      </c>
      <c r="L8742" s="135">
        <v>16658.509999999995</v>
      </c>
      <c r="M8742" s="150" t="str">
        <f t="shared" si="273"/>
        <v>201708</v>
      </c>
    </row>
    <row r="8743" spans="1:13" x14ac:dyDescent="0.25">
      <c r="A8743" s="35" t="str">
        <f>VLOOKUP(B8743,ResCat!$A$2:$B$269,2,FALSE)</f>
        <v>XXX</v>
      </c>
      <c r="B8743" s="68" t="str">
        <f>IF(ISNA(VLOOKUP(C8743,COA!$A$2:$B$340,2,FALSE)),"XXX",VLOOKUP(C8743,COA!$A$2:$B$340,2,FALSE))</f>
        <v>L44</v>
      </c>
      <c r="C8743" s="149" t="str">
        <f t="shared" si="274"/>
        <v>0025-1004-0058</v>
      </c>
      <c r="D8743" s="134" t="s">
        <v>471</v>
      </c>
      <c r="E8743" s="134" t="s">
        <v>446</v>
      </c>
      <c r="F8743" s="134" t="s">
        <v>472</v>
      </c>
      <c r="G8743" s="134" t="s">
        <v>4</v>
      </c>
      <c r="H8743" s="134" t="s">
        <v>1023</v>
      </c>
      <c r="I8743" s="134" t="s">
        <v>0</v>
      </c>
      <c r="J8743" s="135">
        <v>121830.80000000005</v>
      </c>
      <c r="K8743" s="135">
        <v>40797</v>
      </c>
      <c r="L8743" s="135">
        <v>38072.630000000005</v>
      </c>
      <c r="M8743" s="150" t="str">
        <f t="shared" si="273"/>
        <v>201708</v>
      </c>
    </row>
    <row r="8744" spans="1:13" x14ac:dyDescent="0.25">
      <c r="A8744" s="35" t="str">
        <f>VLOOKUP(B8744,ResCat!$A$2:$B$269,2,FALSE)</f>
        <v>XXX</v>
      </c>
      <c r="B8744" s="68" t="str">
        <f>IF(ISNA(VLOOKUP(C8744,COA!$A$2:$B$340,2,FALSE)),"XXX",VLOOKUP(C8744,COA!$A$2:$B$340,2,FALSE))</f>
        <v>L44</v>
      </c>
      <c r="C8744" s="149" t="str">
        <f t="shared" si="274"/>
        <v>0025-1004-0058</v>
      </c>
      <c r="D8744" s="134" t="s">
        <v>471</v>
      </c>
      <c r="E8744" s="134" t="s">
        <v>446</v>
      </c>
      <c r="F8744" s="134" t="s">
        <v>472</v>
      </c>
      <c r="G8744" s="134" t="s">
        <v>4</v>
      </c>
      <c r="H8744" s="134" t="s">
        <v>1023</v>
      </c>
      <c r="I8744" s="134" t="s">
        <v>336</v>
      </c>
      <c r="J8744" s="135">
        <v>1783</v>
      </c>
      <c r="K8744" s="135">
        <v>3692.8500000000004</v>
      </c>
      <c r="L8744" s="135">
        <v>1238.7</v>
      </c>
      <c r="M8744" s="150" t="str">
        <f t="shared" si="273"/>
        <v>201708</v>
      </c>
    </row>
    <row r="8745" spans="1:13" x14ac:dyDescent="0.25">
      <c r="A8745" s="35" t="str">
        <f>VLOOKUP(B8745,ResCat!$A$2:$B$269,2,FALSE)</f>
        <v>XXX</v>
      </c>
      <c r="B8745" s="68" t="str">
        <f>IF(ISNA(VLOOKUP(C8745,COA!$A$2:$B$340,2,FALSE)),"XXX",VLOOKUP(C8745,COA!$A$2:$B$340,2,FALSE))</f>
        <v>L44</v>
      </c>
      <c r="C8745" s="149" t="str">
        <f t="shared" si="274"/>
        <v>0025-1004-0058</v>
      </c>
      <c r="D8745" s="134" t="s">
        <v>471</v>
      </c>
      <c r="E8745" s="134" t="s">
        <v>446</v>
      </c>
      <c r="F8745" s="134" t="s">
        <v>472</v>
      </c>
      <c r="G8745" s="134" t="s">
        <v>4</v>
      </c>
      <c r="H8745" s="134" t="s">
        <v>1023</v>
      </c>
      <c r="I8745" s="134" t="s">
        <v>2</v>
      </c>
      <c r="J8745" s="135">
        <v>95224.319999999992</v>
      </c>
      <c r="K8745" s="135">
        <v>27293.789999999994</v>
      </c>
      <c r="L8745" s="135">
        <v>23051.280000000002</v>
      </c>
      <c r="M8745" s="150" t="str">
        <f t="shared" si="273"/>
        <v>201708</v>
      </c>
    </row>
    <row r="8746" spans="1:13" x14ac:dyDescent="0.25">
      <c r="A8746" s="35" t="str">
        <f>VLOOKUP(B8746,ResCat!$A$2:$B$269,2,FALSE)</f>
        <v>XXX</v>
      </c>
      <c r="B8746" s="68" t="str">
        <f>IF(ISNA(VLOOKUP(C8746,COA!$A$2:$B$340,2,FALSE)),"XXX",VLOOKUP(C8746,COA!$A$2:$B$340,2,FALSE))</f>
        <v>L44</v>
      </c>
      <c r="C8746" s="149" t="str">
        <f t="shared" si="274"/>
        <v>0025-1004-0058</v>
      </c>
      <c r="D8746" s="134" t="s">
        <v>471</v>
      </c>
      <c r="E8746" s="134" t="s">
        <v>446</v>
      </c>
      <c r="F8746" s="134" t="s">
        <v>472</v>
      </c>
      <c r="G8746" s="134" t="s">
        <v>4</v>
      </c>
      <c r="H8746" s="134" t="s">
        <v>1023</v>
      </c>
      <c r="I8746" s="134" t="s">
        <v>1</v>
      </c>
      <c r="J8746" s="135">
        <v>482953.94000000012</v>
      </c>
      <c r="K8746" s="135">
        <v>120582.04</v>
      </c>
      <c r="L8746" s="135">
        <v>96124.159999999989</v>
      </c>
      <c r="M8746" s="150" t="str">
        <f t="shared" si="273"/>
        <v>201708</v>
      </c>
    </row>
    <row r="8747" spans="1:13" x14ac:dyDescent="0.25">
      <c r="A8747" s="35" t="str">
        <f>VLOOKUP(B8747,ResCat!$A$2:$B$269,2,FALSE)</f>
        <v>XXX</v>
      </c>
      <c r="B8747" s="68" t="str">
        <f>IF(ISNA(VLOOKUP(C8747,COA!$A$2:$B$340,2,FALSE)),"XXX",VLOOKUP(C8747,COA!$A$2:$B$340,2,FALSE))</f>
        <v>L44</v>
      </c>
      <c r="C8747" s="149" t="str">
        <f t="shared" si="274"/>
        <v>0025-1004-0058</v>
      </c>
      <c r="D8747" s="134" t="s">
        <v>471</v>
      </c>
      <c r="E8747" s="134" t="s">
        <v>446</v>
      </c>
      <c r="F8747" s="134" t="s">
        <v>472</v>
      </c>
      <c r="G8747" s="134" t="s">
        <v>511</v>
      </c>
      <c r="H8747" s="134" t="s">
        <v>1023</v>
      </c>
      <c r="I8747" s="134" t="s">
        <v>3</v>
      </c>
      <c r="J8747" s="135">
        <v>34856.540000000015</v>
      </c>
      <c r="K8747" s="135">
        <v>11869.269999999993</v>
      </c>
      <c r="L8747" s="135">
        <v>9076.4299999999985</v>
      </c>
      <c r="M8747" s="150" t="str">
        <f t="shared" si="273"/>
        <v>201709</v>
      </c>
    </row>
    <row r="8748" spans="1:13" x14ac:dyDescent="0.25">
      <c r="A8748" s="35" t="str">
        <f>VLOOKUP(B8748,ResCat!$A$2:$B$269,2,FALSE)</f>
        <v>XXX</v>
      </c>
      <c r="B8748" s="68" t="str">
        <f>IF(ISNA(VLOOKUP(C8748,COA!$A$2:$B$340,2,FALSE)),"XXX",VLOOKUP(C8748,COA!$A$2:$B$340,2,FALSE))</f>
        <v>L44</v>
      </c>
      <c r="C8748" s="149" t="str">
        <f t="shared" si="274"/>
        <v>0025-1004-0058</v>
      </c>
      <c r="D8748" s="134" t="s">
        <v>471</v>
      </c>
      <c r="E8748" s="134" t="s">
        <v>446</v>
      </c>
      <c r="F8748" s="134" t="s">
        <v>472</v>
      </c>
      <c r="G8748" s="134" t="s">
        <v>511</v>
      </c>
      <c r="H8748" s="134" t="s">
        <v>1023</v>
      </c>
      <c r="I8748" s="134" t="s">
        <v>0</v>
      </c>
      <c r="J8748" s="135">
        <v>875877.20999999868</v>
      </c>
      <c r="K8748" s="135">
        <v>301264.61</v>
      </c>
      <c r="L8748" s="135">
        <v>293148.40999999997</v>
      </c>
      <c r="M8748" s="150" t="str">
        <f t="shared" si="273"/>
        <v>201709</v>
      </c>
    </row>
    <row r="8749" spans="1:13" x14ac:dyDescent="0.25">
      <c r="A8749" s="35" t="str">
        <f>VLOOKUP(B8749,ResCat!$A$2:$B$269,2,FALSE)</f>
        <v>XXX</v>
      </c>
      <c r="B8749" s="68" t="str">
        <f>IF(ISNA(VLOOKUP(C8749,COA!$A$2:$B$340,2,FALSE)),"XXX",VLOOKUP(C8749,COA!$A$2:$B$340,2,FALSE))</f>
        <v>L44</v>
      </c>
      <c r="C8749" s="149" t="str">
        <f t="shared" si="274"/>
        <v>0025-1004-0058</v>
      </c>
      <c r="D8749" s="134" t="s">
        <v>471</v>
      </c>
      <c r="E8749" s="134" t="s">
        <v>446</v>
      </c>
      <c r="F8749" s="134" t="s">
        <v>472</v>
      </c>
      <c r="G8749" s="134" t="s">
        <v>511</v>
      </c>
      <c r="H8749" s="134" t="s">
        <v>1023</v>
      </c>
      <c r="I8749" s="134" t="s">
        <v>336</v>
      </c>
      <c r="J8749" s="135">
        <v>406.85</v>
      </c>
      <c r="K8749" s="135">
        <v>522.66</v>
      </c>
      <c r="L8749" s="135">
        <v>510.85</v>
      </c>
      <c r="M8749" s="150" t="str">
        <f t="shared" si="273"/>
        <v>201709</v>
      </c>
    </row>
    <row r="8750" spans="1:13" x14ac:dyDescent="0.25">
      <c r="A8750" s="35" t="str">
        <f>VLOOKUP(B8750,ResCat!$A$2:$B$269,2,FALSE)</f>
        <v>XXX</v>
      </c>
      <c r="B8750" s="68" t="str">
        <f>IF(ISNA(VLOOKUP(C8750,COA!$A$2:$B$340,2,FALSE)),"XXX",VLOOKUP(C8750,COA!$A$2:$B$340,2,FALSE))</f>
        <v>L44</v>
      </c>
      <c r="C8750" s="149" t="str">
        <f t="shared" si="274"/>
        <v>0025-1004-0058</v>
      </c>
      <c r="D8750" s="134" t="s">
        <v>471</v>
      </c>
      <c r="E8750" s="134" t="s">
        <v>446</v>
      </c>
      <c r="F8750" s="134" t="s">
        <v>472</v>
      </c>
      <c r="G8750" s="134" t="s">
        <v>511</v>
      </c>
      <c r="H8750" s="134" t="s">
        <v>1023</v>
      </c>
      <c r="I8750" s="134" t="s">
        <v>2</v>
      </c>
      <c r="J8750" s="135">
        <v>80187.030000000013</v>
      </c>
      <c r="K8750" s="135">
        <v>49922.120000000075</v>
      </c>
      <c r="L8750" s="135">
        <v>44008.250000000058</v>
      </c>
      <c r="M8750" s="150" t="str">
        <f t="shared" si="273"/>
        <v>201709</v>
      </c>
    </row>
    <row r="8751" spans="1:13" x14ac:dyDescent="0.25">
      <c r="A8751" s="35" t="str">
        <f>VLOOKUP(B8751,ResCat!$A$2:$B$269,2,FALSE)</f>
        <v>XXX</v>
      </c>
      <c r="B8751" s="68" t="str">
        <f>IF(ISNA(VLOOKUP(C8751,COA!$A$2:$B$340,2,FALSE)),"XXX",VLOOKUP(C8751,COA!$A$2:$B$340,2,FALSE))</f>
        <v>L44</v>
      </c>
      <c r="C8751" s="149" t="str">
        <f t="shared" si="274"/>
        <v>0025-1004-0058</v>
      </c>
      <c r="D8751" s="134" t="s">
        <v>471</v>
      </c>
      <c r="E8751" s="134" t="s">
        <v>446</v>
      </c>
      <c r="F8751" s="134" t="s">
        <v>472</v>
      </c>
      <c r="G8751" s="134" t="s">
        <v>511</v>
      </c>
      <c r="H8751" s="134" t="s">
        <v>1023</v>
      </c>
      <c r="I8751" s="134" t="s">
        <v>1</v>
      </c>
      <c r="J8751" s="135">
        <v>431706.67000000004</v>
      </c>
      <c r="K8751" s="135">
        <v>192359.67999999999</v>
      </c>
      <c r="L8751" s="135">
        <v>172936.80000000002</v>
      </c>
      <c r="M8751" s="150" t="str">
        <f t="shared" si="273"/>
        <v>201709</v>
      </c>
    </row>
    <row r="8752" spans="1:13" x14ac:dyDescent="0.25">
      <c r="A8752" s="35" t="str">
        <f>VLOOKUP(B8752,ResCat!$A$2:$B$269,2,FALSE)</f>
        <v>XXX</v>
      </c>
      <c r="B8752" s="68" t="str">
        <f>IF(ISNA(VLOOKUP(C8752,COA!$A$2:$B$340,2,FALSE)),"XXX",VLOOKUP(C8752,COA!$A$2:$B$340,2,FALSE))</f>
        <v>L44</v>
      </c>
      <c r="C8752" s="149" t="str">
        <f t="shared" si="274"/>
        <v>0025-1004-0058</v>
      </c>
      <c r="D8752" s="134" t="s">
        <v>471</v>
      </c>
      <c r="E8752" s="134" t="s">
        <v>446</v>
      </c>
      <c r="F8752" s="134" t="s">
        <v>472</v>
      </c>
      <c r="G8752" s="134" t="s">
        <v>969</v>
      </c>
      <c r="H8752" s="134" t="s">
        <v>1023</v>
      </c>
      <c r="I8752" s="134" t="s">
        <v>3</v>
      </c>
      <c r="J8752" s="135">
        <v>61004.579999999994</v>
      </c>
      <c r="K8752" s="135">
        <v>27246.869999999988</v>
      </c>
      <c r="L8752" s="135">
        <v>21190.519999999979</v>
      </c>
      <c r="M8752" s="150" t="str">
        <f t="shared" si="273"/>
        <v>201710</v>
      </c>
    </row>
    <row r="8753" spans="1:13" x14ac:dyDescent="0.25">
      <c r="A8753" s="35" t="str">
        <f>VLOOKUP(B8753,ResCat!$A$2:$B$269,2,FALSE)</f>
        <v>XXX</v>
      </c>
      <c r="B8753" s="68" t="str">
        <f>IF(ISNA(VLOOKUP(C8753,COA!$A$2:$B$340,2,FALSE)),"XXX",VLOOKUP(C8753,COA!$A$2:$B$340,2,FALSE))</f>
        <v>L44</v>
      </c>
      <c r="C8753" s="149" t="str">
        <f t="shared" si="274"/>
        <v>0025-1004-0058</v>
      </c>
      <c r="D8753" s="134" t="s">
        <v>471</v>
      </c>
      <c r="E8753" s="134" t="s">
        <v>446</v>
      </c>
      <c r="F8753" s="134" t="s">
        <v>472</v>
      </c>
      <c r="G8753" s="134" t="s">
        <v>969</v>
      </c>
      <c r="H8753" s="134" t="s">
        <v>1023</v>
      </c>
      <c r="I8753" s="134" t="s">
        <v>0</v>
      </c>
      <c r="J8753" s="135">
        <v>369663.57000000012</v>
      </c>
      <c r="K8753" s="135">
        <v>163698.70999999996</v>
      </c>
      <c r="L8753" s="135">
        <v>157872.06</v>
      </c>
      <c r="M8753" s="150" t="str">
        <f t="shared" si="273"/>
        <v>201710</v>
      </c>
    </row>
    <row r="8754" spans="1:13" x14ac:dyDescent="0.25">
      <c r="A8754" s="35" t="str">
        <f>VLOOKUP(B8754,ResCat!$A$2:$B$269,2,FALSE)</f>
        <v>XXX</v>
      </c>
      <c r="B8754" s="68" t="str">
        <f>IF(ISNA(VLOOKUP(C8754,COA!$A$2:$B$340,2,FALSE)),"XXX",VLOOKUP(C8754,COA!$A$2:$B$340,2,FALSE))</f>
        <v>L44</v>
      </c>
      <c r="C8754" s="149" t="str">
        <f t="shared" si="274"/>
        <v>0025-1004-0058</v>
      </c>
      <c r="D8754" s="134" t="s">
        <v>471</v>
      </c>
      <c r="E8754" s="134" t="s">
        <v>446</v>
      </c>
      <c r="F8754" s="134" t="s">
        <v>472</v>
      </c>
      <c r="G8754" s="134" t="s">
        <v>969</v>
      </c>
      <c r="H8754" s="134" t="s">
        <v>1023</v>
      </c>
      <c r="I8754" s="134" t="s">
        <v>336</v>
      </c>
      <c r="J8754" s="135">
        <v>1563.02</v>
      </c>
      <c r="K8754" s="135">
        <v>1650.2</v>
      </c>
      <c r="L8754" s="135">
        <v>1619.16</v>
      </c>
      <c r="M8754" s="150" t="str">
        <f t="shared" si="273"/>
        <v>201710</v>
      </c>
    </row>
    <row r="8755" spans="1:13" x14ac:dyDescent="0.25">
      <c r="A8755" s="35" t="str">
        <f>VLOOKUP(B8755,ResCat!$A$2:$B$269,2,FALSE)</f>
        <v>XXX</v>
      </c>
      <c r="B8755" s="68" t="str">
        <f>IF(ISNA(VLOOKUP(C8755,COA!$A$2:$B$340,2,FALSE)),"XXX",VLOOKUP(C8755,COA!$A$2:$B$340,2,FALSE))</f>
        <v>L44</v>
      </c>
      <c r="C8755" s="149" t="str">
        <f t="shared" si="274"/>
        <v>0025-1004-0058</v>
      </c>
      <c r="D8755" s="134" t="s">
        <v>471</v>
      </c>
      <c r="E8755" s="134" t="s">
        <v>446</v>
      </c>
      <c r="F8755" s="134" t="s">
        <v>472</v>
      </c>
      <c r="G8755" s="134" t="s">
        <v>969</v>
      </c>
      <c r="H8755" s="134" t="s">
        <v>1023</v>
      </c>
      <c r="I8755" s="134" t="s">
        <v>2</v>
      </c>
      <c r="J8755" s="135">
        <v>178431.97999999995</v>
      </c>
      <c r="K8755" s="135">
        <v>84728.369999999937</v>
      </c>
      <c r="L8755" s="135">
        <v>70503.549999999988</v>
      </c>
      <c r="M8755" s="150" t="str">
        <f t="shared" si="273"/>
        <v>201710</v>
      </c>
    </row>
    <row r="8756" spans="1:13" x14ac:dyDescent="0.25">
      <c r="A8756" s="35" t="str">
        <f>VLOOKUP(B8756,ResCat!$A$2:$B$269,2,FALSE)</f>
        <v>XXX</v>
      </c>
      <c r="B8756" s="68" t="str">
        <f>IF(ISNA(VLOOKUP(C8756,COA!$A$2:$B$340,2,FALSE)),"XXX",VLOOKUP(C8756,COA!$A$2:$B$340,2,FALSE))</f>
        <v>L44</v>
      </c>
      <c r="C8756" s="149" t="str">
        <f t="shared" si="274"/>
        <v>0025-1004-0058</v>
      </c>
      <c r="D8756" s="134" t="s">
        <v>471</v>
      </c>
      <c r="E8756" s="134" t="s">
        <v>446</v>
      </c>
      <c r="F8756" s="134" t="s">
        <v>472</v>
      </c>
      <c r="G8756" s="134" t="s">
        <v>969</v>
      </c>
      <c r="H8756" s="134" t="s">
        <v>1023</v>
      </c>
      <c r="I8756" s="134" t="s">
        <v>1</v>
      </c>
      <c r="J8756" s="135">
        <v>534573.68000000005</v>
      </c>
      <c r="K8756" s="135">
        <v>249806.83</v>
      </c>
      <c r="L8756" s="135">
        <v>225019.68000000005</v>
      </c>
      <c r="M8756" s="150" t="str">
        <f t="shared" si="273"/>
        <v>201710</v>
      </c>
    </row>
    <row r="8757" spans="1:13" x14ac:dyDescent="0.25">
      <c r="A8757" s="35" t="str">
        <f>VLOOKUP(B8757,ResCat!$A$2:$B$269,2,FALSE)</f>
        <v>XXX</v>
      </c>
      <c r="B8757" s="68" t="str">
        <f>IF(ISNA(VLOOKUP(C8757,COA!$A$2:$B$340,2,FALSE)),"XXX",VLOOKUP(C8757,COA!$A$2:$B$340,2,FALSE))</f>
        <v>L44</v>
      </c>
      <c r="C8757" s="149" t="str">
        <f t="shared" si="274"/>
        <v>0025-1004-0058</v>
      </c>
      <c r="D8757" s="134" t="s">
        <v>471</v>
      </c>
      <c r="E8757" s="134" t="s">
        <v>446</v>
      </c>
      <c r="F8757" s="134" t="s">
        <v>472</v>
      </c>
      <c r="G8757" s="134" t="s">
        <v>961</v>
      </c>
      <c r="H8757" s="134" t="s">
        <v>1023</v>
      </c>
      <c r="I8757" s="134" t="s">
        <v>3</v>
      </c>
      <c r="J8757" s="135">
        <v>176413.52000000022</v>
      </c>
      <c r="K8757" s="135">
        <v>74252.000000000029</v>
      </c>
      <c r="L8757" s="135">
        <v>57691.94</v>
      </c>
      <c r="M8757" s="150" t="str">
        <f t="shared" si="273"/>
        <v>201711</v>
      </c>
    </row>
    <row r="8758" spans="1:13" x14ac:dyDescent="0.25">
      <c r="A8758" s="35" t="str">
        <f>VLOOKUP(B8758,ResCat!$A$2:$B$269,2,FALSE)</f>
        <v>XXX</v>
      </c>
      <c r="B8758" s="68" t="str">
        <f>IF(ISNA(VLOOKUP(C8758,COA!$A$2:$B$340,2,FALSE)),"XXX",VLOOKUP(C8758,COA!$A$2:$B$340,2,FALSE))</f>
        <v>L44</v>
      </c>
      <c r="C8758" s="149" t="str">
        <f t="shared" si="274"/>
        <v>0025-1004-0058</v>
      </c>
      <c r="D8758" s="134" t="s">
        <v>471</v>
      </c>
      <c r="E8758" s="134" t="s">
        <v>446</v>
      </c>
      <c r="F8758" s="134" t="s">
        <v>472</v>
      </c>
      <c r="G8758" s="134" t="s">
        <v>961</v>
      </c>
      <c r="H8758" s="134" t="s">
        <v>1023</v>
      </c>
      <c r="I8758" s="134" t="s">
        <v>0</v>
      </c>
      <c r="J8758" s="135">
        <v>1253758.8699999996</v>
      </c>
      <c r="K8758" s="135">
        <v>294357.43999999989</v>
      </c>
      <c r="L8758" s="135">
        <v>237089.22999999995</v>
      </c>
      <c r="M8758" s="150" t="str">
        <f t="shared" si="273"/>
        <v>201711</v>
      </c>
    </row>
    <row r="8759" spans="1:13" x14ac:dyDescent="0.25">
      <c r="A8759" s="35" t="str">
        <f>VLOOKUP(B8759,ResCat!$A$2:$B$269,2,FALSE)</f>
        <v>XXX</v>
      </c>
      <c r="B8759" s="68" t="str">
        <f>IF(ISNA(VLOOKUP(C8759,COA!$A$2:$B$340,2,FALSE)),"XXX",VLOOKUP(C8759,COA!$A$2:$B$340,2,FALSE))</f>
        <v>L44</v>
      </c>
      <c r="C8759" s="149" t="str">
        <f t="shared" si="274"/>
        <v>0025-1004-0058</v>
      </c>
      <c r="D8759" s="134" t="s">
        <v>471</v>
      </c>
      <c r="E8759" s="134" t="s">
        <v>446</v>
      </c>
      <c r="F8759" s="134" t="s">
        <v>472</v>
      </c>
      <c r="G8759" s="134" t="s">
        <v>961</v>
      </c>
      <c r="H8759" s="134" t="s">
        <v>1023</v>
      </c>
      <c r="I8759" s="134" t="s">
        <v>336</v>
      </c>
      <c r="J8759" s="135">
        <v>12301.61</v>
      </c>
      <c r="K8759" s="135">
        <v>2827.51</v>
      </c>
      <c r="L8759" s="135">
        <v>2407.84</v>
      </c>
      <c r="M8759" s="150" t="str">
        <f t="shared" si="273"/>
        <v>201711</v>
      </c>
    </row>
    <row r="8760" spans="1:13" x14ac:dyDescent="0.25">
      <c r="A8760" s="35" t="str">
        <f>VLOOKUP(B8760,ResCat!$A$2:$B$269,2,FALSE)</f>
        <v>XXX</v>
      </c>
      <c r="B8760" s="68" t="str">
        <f>IF(ISNA(VLOOKUP(C8760,COA!$A$2:$B$340,2,FALSE)),"XXX",VLOOKUP(C8760,COA!$A$2:$B$340,2,FALSE))</f>
        <v>L44</v>
      </c>
      <c r="C8760" s="149" t="str">
        <f t="shared" si="274"/>
        <v>0025-1004-0058</v>
      </c>
      <c r="D8760" s="134" t="s">
        <v>471</v>
      </c>
      <c r="E8760" s="134" t="s">
        <v>446</v>
      </c>
      <c r="F8760" s="134" t="s">
        <v>472</v>
      </c>
      <c r="G8760" s="134" t="s">
        <v>961</v>
      </c>
      <c r="H8760" s="134" t="s">
        <v>1023</v>
      </c>
      <c r="I8760" s="134" t="s">
        <v>2</v>
      </c>
      <c r="J8760" s="135">
        <v>415769.07000000007</v>
      </c>
      <c r="K8760" s="135">
        <v>212224.77000000002</v>
      </c>
      <c r="L8760" s="135">
        <v>181374.51000000033</v>
      </c>
      <c r="M8760" s="150" t="str">
        <f t="shared" si="273"/>
        <v>201711</v>
      </c>
    </row>
    <row r="8761" spans="1:13" x14ac:dyDescent="0.25">
      <c r="A8761" s="35" t="str">
        <f>VLOOKUP(B8761,ResCat!$A$2:$B$269,2,FALSE)</f>
        <v>XXX</v>
      </c>
      <c r="B8761" s="68" t="str">
        <f>IF(ISNA(VLOOKUP(C8761,COA!$A$2:$B$340,2,FALSE)),"XXX",VLOOKUP(C8761,COA!$A$2:$B$340,2,FALSE))</f>
        <v>L44</v>
      </c>
      <c r="C8761" s="149" t="str">
        <f t="shared" si="274"/>
        <v>0025-1004-0058</v>
      </c>
      <c r="D8761" s="134" t="s">
        <v>471</v>
      </c>
      <c r="E8761" s="134" t="s">
        <v>446</v>
      </c>
      <c r="F8761" s="134" t="s">
        <v>472</v>
      </c>
      <c r="G8761" s="134" t="s">
        <v>961</v>
      </c>
      <c r="H8761" s="134" t="s">
        <v>1023</v>
      </c>
      <c r="I8761" s="134" t="s">
        <v>1</v>
      </c>
      <c r="J8761" s="135">
        <v>1457455.8799999997</v>
      </c>
      <c r="K8761" s="135">
        <v>574896.35999999917</v>
      </c>
      <c r="L8761" s="135">
        <v>477375.23999999918</v>
      </c>
      <c r="M8761" s="150" t="str">
        <f t="shared" si="273"/>
        <v>201711</v>
      </c>
    </row>
    <row r="8762" spans="1:13" x14ac:dyDescent="0.25">
      <c r="A8762" s="35" t="str">
        <f>VLOOKUP(B8762,ResCat!$A$2:$B$269,2,FALSE)</f>
        <v>XXX</v>
      </c>
      <c r="B8762" s="68" t="str">
        <f>IF(ISNA(VLOOKUP(C8762,COA!$A$2:$B$340,2,FALSE)),"XXX",VLOOKUP(C8762,COA!$A$2:$B$340,2,FALSE))</f>
        <v>L44</v>
      </c>
      <c r="C8762" s="149" t="str">
        <f t="shared" si="274"/>
        <v>0025-1004-0058</v>
      </c>
      <c r="D8762" s="134" t="s">
        <v>471</v>
      </c>
      <c r="E8762" s="134" t="s">
        <v>446</v>
      </c>
      <c r="F8762" s="134" t="s">
        <v>472</v>
      </c>
      <c r="G8762" s="134" t="s">
        <v>970</v>
      </c>
      <c r="H8762" s="134" t="s">
        <v>1023</v>
      </c>
      <c r="I8762" s="134" t="s">
        <v>3</v>
      </c>
      <c r="J8762" s="135">
        <v>640782.45999999542</v>
      </c>
      <c r="K8762" s="135">
        <v>231257.71000000022</v>
      </c>
      <c r="L8762" s="135">
        <v>195428.9899999995</v>
      </c>
      <c r="M8762" s="150" t="str">
        <f t="shared" si="273"/>
        <v>201712</v>
      </c>
    </row>
    <row r="8763" spans="1:13" x14ac:dyDescent="0.25">
      <c r="A8763" s="35" t="str">
        <f>VLOOKUP(B8763,ResCat!$A$2:$B$269,2,FALSE)</f>
        <v>XXX</v>
      </c>
      <c r="B8763" s="68" t="str">
        <f>IF(ISNA(VLOOKUP(C8763,COA!$A$2:$B$340,2,FALSE)),"XXX",VLOOKUP(C8763,COA!$A$2:$B$340,2,FALSE))</f>
        <v>L44</v>
      </c>
      <c r="C8763" s="149" t="str">
        <f t="shared" si="274"/>
        <v>0025-1004-0058</v>
      </c>
      <c r="D8763" s="134" t="s">
        <v>471</v>
      </c>
      <c r="E8763" s="134" t="s">
        <v>446</v>
      </c>
      <c r="F8763" s="134" t="s">
        <v>472</v>
      </c>
      <c r="G8763" s="134" t="s">
        <v>970</v>
      </c>
      <c r="H8763" s="134" t="s">
        <v>1023</v>
      </c>
      <c r="I8763" s="134" t="s">
        <v>368</v>
      </c>
      <c r="J8763" s="135">
        <v>3500</v>
      </c>
      <c r="K8763" s="135">
        <v>0</v>
      </c>
      <c r="L8763" s="135">
        <v>0</v>
      </c>
      <c r="M8763" s="150" t="str">
        <f t="shared" si="273"/>
        <v>201712</v>
      </c>
    </row>
    <row r="8764" spans="1:13" x14ac:dyDescent="0.25">
      <c r="A8764" s="35" t="str">
        <f>VLOOKUP(B8764,ResCat!$A$2:$B$269,2,FALSE)</f>
        <v>XXX</v>
      </c>
      <c r="B8764" s="68" t="str">
        <f>IF(ISNA(VLOOKUP(C8764,COA!$A$2:$B$340,2,FALSE)),"XXX",VLOOKUP(C8764,COA!$A$2:$B$340,2,FALSE))</f>
        <v>L44</v>
      </c>
      <c r="C8764" s="149" t="str">
        <f t="shared" si="274"/>
        <v>0025-1004-0058</v>
      </c>
      <c r="D8764" s="134" t="s">
        <v>471</v>
      </c>
      <c r="E8764" s="134" t="s">
        <v>446</v>
      </c>
      <c r="F8764" s="134" t="s">
        <v>472</v>
      </c>
      <c r="G8764" s="134" t="s">
        <v>970</v>
      </c>
      <c r="H8764" s="134" t="s">
        <v>1023</v>
      </c>
      <c r="I8764" s="134" t="s">
        <v>0</v>
      </c>
      <c r="J8764" s="135">
        <v>858157.74000000011</v>
      </c>
      <c r="K8764" s="135">
        <v>203728.99999999997</v>
      </c>
      <c r="L8764" s="135">
        <v>184325.43</v>
      </c>
      <c r="M8764" s="150" t="str">
        <f t="shared" si="273"/>
        <v>201712</v>
      </c>
    </row>
    <row r="8765" spans="1:13" x14ac:dyDescent="0.25">
      <c r="A8765" s="35" t="str">
        <f>VLOOKUP(B8765,ResCat!$A$2:$B$269,2,FALSE)</f>
        <v>XXX</v>
      </c>
      <c r="B8765" s="68" t="str">
        <f>IF(ISNA(VLOOKUP(C8765,COA!$A$2:$B$340,2,FALSE)),"XXX",VLOOKUP(C8765,COA!$A$2:$B$340,2,FALSE))</f>
        <v>L44</v>
      </c>
      <c r="C8765" s="149" t="str">
        <f t="shared" si="274"/>
        <v>0025-1004-0058</v>
      </c>
      <c r="D8765" s="134" t="s">
        <v>471</v>
      </c>
      <c r="E8765" s="134" t="s">
        <v>446</v>
      </c>
      <c r="F8765" s="134" t="s">
        <v>472</v>
      </c>
      <c r="G8765" s="134" t="s">
        <v>970</v>
      </c>
      <c r="H8765" s="134" t="s">
        <v>1023</v>
      </c>
      <c r="I8765" s="134" t="s">
        <v>336</v>
      </c>
      <c r="J8765" s="135">
        <v>8379.5499999999993</v>
      </c>
      <c r="K8765" s="135">
        <v>4380.0199999999995</v>
      </c>
      <c r="L8765" s="135">
        <v>4143.5399999999991</v>
      </c>
      <c r="M8765" s="150" t="str">
        <f t="shared" si="273"/>
        <v>201712</v>
      </c>
    </row>
    <row r="8766" spans="1:13" x14ac:dyDescent="0.25">
      <c r="A8766" s="35" t="str">
        <f>VLOOKUP(B8766,ResCat!$A$2:$B$269,2,FALSE)</f>
        <v>XXX</v>
      </c>
      <c r="B8766" s="68" t="str">
        <f>IF(ISNA(VLOOKUP(C8766,COA!$A$2:$B$340,2,FALSE)),"XXX",VLOOKUP(C8766,COA!$A$2:$B$340,2,FALSE))</f>
        <v>L44</v>
      </c>
      <c r="C8766" s="149" t="str">
        <f t="shared" si="274"/>
        <v>0025-1004-0058</v>
      </c>
      <c r="D8766" s="134" t="s">
        <v>471</v>
      </c>
      <c r="E8766" s="134" t="s">
        <v>446</v>
      </c>
      <c r="F8766" s="134" t="s">
        <v>472</v>
      </c>
      <c r="G8766" s="134" t="s">
        <v>970</v>
      </c>
      <c r="H8766" s="134" t="s">
        <v>1023</v>
      </c>
      <c r="I8766" s="134" t="s">
        <v>2</v>
      </c>
      <c r="J8766" s="135">
        <v>1485739.170000003</v>
      </c>
      <c r="K8766" s="135">
        <v>754753.17000003322</v>
      </c>
      <c r="L8766" s="135">
        <v>665380.54000002239</v>
      </c>
      <c r="M8766" s="150" t="str">
        <f t="shared" si="273"/>
        <v>201712</v>
      </c>
    </row>
    <row r="8767" spans="1:13" x14ac:dyDescent="0.25">
      <c r="A8767" s="35" t="str">
        <f>VLOOKUP(B8767,ResCat!$A$2:$B$269,2,FALSE)</f>
        <v>XXX</v>
      </c>
      <c r="B8767" s="68" t="str">
        <f>IF(ISNA(VLOOKUP(C8767,COA!$A$2:$B$340,2,FALSE)),"XXX",VLOOKUP(C8767,COA!$A$2:$B$340,2,FALSE))</f>
        <v>L44</v>
      </c>
      <c r="C8767" s="149" t="str">
        <f t="shared" si="274"/>
        <v>0025-1004-0058</v>
      </c>
      <c r="D8767" s="134" t="s">
        <v>471</v>
      </c>
      <c r="E8767" s="134" t="s">
        <v>446</v>
      </c>
      <c r="F8767" s="134" t="s">
        <v>472</v>
      </c>
      <c r="G8767" s="134" t="s">
        <v>970</v>
      </c>
      <c r="H8767" s="134" t="s">
        <v>1023</v>
      </c>
      <c r="I8767" s="134" t="s">
        <v>1</v>
      </c>
      <c r="J8767" s="135">
        <v>2134351.56</v>
      </c>
      <c r="K8767" s="135">
        <v>1106671.3000000012</v>
      </c>
      <c r="L8767" s="135">
        <v>1025385.7100000016</v>
      </c>
      <c r="M8767" s="150" t="str">
        <f t="shared" si="273"/>
        <v>201712</v>
      </c>
    </row>
    <row r="8768" spans="1:13" x14ac:dyDescent="0.25">
      <c r="A8768" s="35" t="str">
        <f>VLOOKUP(B8768,ResCat!$A$2:$B$269,2,FALSE)</f>
        <v>XXX</v>
      </c>
      <c r="B8768" s="68" t="str">
        <f>IF(ISNA(VLOOKUP(C8768,COA!$A$2:$B$340,2,FALSE)),"XXX",VLOOKUP(C8768,COA!$A$2:$B$340,2,FALSE))</f>
        <v>L44</v>
      </c>
      <c r="C8768" s="149" t="str">
        <f t="shared" si="274"/>
        <v>0025-1004-0058</v>
      </c>
      <c r="D8768" s="134" t="s">
        <v>471</v>
      </c>
      <c r="E8768" s="134" t="s">
        <v>446</v>
      </c>
      <c r="F8768" s="134" t="s">
        <v>472</v>
      </c>
      <c r="G8768" s="134" t="s">
        <v>1023</v>
      </c>
      <c r="H8768" s="134" t="s">
        <v>1023</v>
      </c>
      <c r="I8768" s="134" t="s">
        <v>3</v>
      </c>
      <c r="J8768" s="135">
        <v>485524.58999999682</v>
      </c>
      <c r="K8768" s="135">
        <v>168224.09000000023</v>
      </c>
      <c r="L8768" s="135">
        <v>109157.7500000002</v>
      </c>
      <c r="M8768" s="150" t="str">
        <f t="shared" si="273"/>
        <v>201801</v>
      </c>
    </row>
    <row r="8769" spans="1:13" x14ac:dyDescent="0.25">
      <c r="A8769" s="35" t="str">
        <f>VLOOKUP(B8769,ResCat!$A$2:$B$269,2,FALSE)</f>
        <v>XXX</v>
      </c>
      <c r="B8769" s="68" t="str">
        <f>IF(ISNA(VLOOKUP(C8769,COA!$A$2:$B$340,2,FALSE)),"XXX",VLOOKUP(C8769,COA!$A$2:$B$340,2,FALSE))</f>
        <v>L44</v>
      </c>
      <c r="C8769" s="149" t="str">
        <f t="shared" si="274"/>
        <v>0025-1004-0058</v>
      </c>
      <c r="D8769" s="134" t="s">
        <v>471</v>
      </c>
      <c r="E8769" s="134" t="s">
        <v>446</v>
      </c>
      <c r="F8769" s="134" t="s">
        <v>472</v>
      </c>
      <c r="G8769" s="134" t="s">
        <v>1023</v>
      </c>
      <c r="H8769" s="134" t="s">
        <v>1023</v>
      </c>
      <c r="I8769" s="134" t="s">
        <v>0</v>
      </c>
      <c r="J8769" s="135">
        <v>135907.22999999998</v>
      </c>
      <c r="K8769" s="135">
        <v>40677.100000000006</v>
      </c>
      <c r="L8769" s="135">
        <v>33036</v>
      </c>
      <c r="M8769" s="150" t="str">
        <f t="shared" si="273"/>
        <v>201801</v>
      </c>
    </row>
    <row r="8770" spans="1:13" x14ac:dyDescent="0.25">
      <c r="A8770" s="35" t="str">
        <f>VLOOKUP(B8770,ResCat!$A$2:$B$269,2,FALSE)</f>
        <v>XXX</v>
      </c>
      <c r="B8770" s="68" t="str">
        <f>IF(ISNA(VLOOKUP(C8770,COA!$A$2:$B$340,2,FALSE)),"XXX",VLOOKUP(C8770,COA!$A$2:$B$340,2,FALSE))</f>
        <v>L44</v>
      </c>
      <c r="C8770" s="149" t="str">
        <f t="shared" si="274"/>
        <v>0025-1004-0058</v>
      </c>
      <c r="D8770" s="134" t="s">
        <v>471</v>
      </c>
      <c r="E8770" s="134" t="s">
        <v>446</v>
      </c>
      <c r="F8770" s="134" t="s">
        <v>472</v>
      </c>
      <c r="G8770" s="134" t="s">
        <v>1023</v>
      </c>
      <c r="H8770" s="134" t="s">
        <v>1023</v>
      </c>
      <c r="I8770" s="134" t="s">
        <v>336</v>
      </c>
      <c r="J8770" s="135">
        <v>3415.8</v>
      </c>
      <c r="K8770" s="135">
        <v>1588.4199999999996</v>
      </c>
      <c r="L8770" s="135">
        <v>1138.78</v>
      </c>
      <c r="M8770" s="150" t="str">
        <f t="shared" si="273"/>
        <v>201801</v>
      </c>
    </row>
    <row r="8771" spans="1:13" x14ac:dyDescent="0.25">
      <c r="A8771" s="35" t="str">
        <f>VLOOKUP(B8771,ResCat!$A$2:$B$269,2,FALSE)</f>
        <v>XXX</v>
      </c>
      <c r="B8771" s="68" t="str">
        <f>IF(ISNA(VLOOKUP(C8771,COA!$A$2:$B$340,2,FALSE)),"XXX",VLOOKUP(C8771,COA!$A$2:$B$340,2,FALSE))</f>
        <v>L44</v>
      </c>
      <c r="C8771" s="149" t="str">
        <f t="shared" si="274"/>
        <v>0025-1004-0058</v>
      </c>
      <c r="D8771" s="134" t="s">
        <v>471</v>
      </c>
      <c r="E8771" s="134" t="s">
        <v>446</v>
      </c>
      <c r="F8771" s="134" t="s">
        <v>472</v>
      </c>
      <c r="G8771" s="134" t="s">
        <v>1023</v>
      </c>
      <c r="H8771" s="134" t="s">
        <v>1023</v>
      </c>
      <c r="I8771" s="134" t="s">
        <v>2</v>
      </c>
      <c r="J8771" s="135">
        <v>1001012.7200000009</v>
      </c>
      <c r="K8771" s="135">
        <v>570619.89000000572</v>
      </c>
      <c r="L8771" s="135">
        <v>442372.38000000187</v>
      </c>
      <c r="M8771" s="150" t="str">
        <f t="shared" si="273"/>
        <v>201801</v>
      </c>
    </row>
    <row r="8772" spans="1:13" x14ac:dyDescent="0.25">
      <c r="A8772" s="35" t="str">
        <f>VLOOKUP(B8772,ResCat!$A$2:$B$269,2,FALSE)</f>
        <v>XXX</v>
      </c>
      <c r="B8772" s="68" t="str">
        <f>IF(ISNA(VLOOKUP(C8772,COA!$A$2:$B$340,2,FALSE)),"XXX",VLOOKUP(C8772,COA!$A$2:$B$340,2,FALSE))</f>
        <v>L44</v>
      </c>
      <c r="C8772" s="149" t="str">
        <f t="shared" si="274"/>
        <v>0025-1004-0058</v>
      </c>
      <c r="D8772" s="134" t="s">
        <v>471</v>
      </c>
      <c r="E8772" s="134" t="s">
        <v>446</v>
      </c>
      <c r="F8772" s="134" t="s">
        <v>472</v>
      </c>
      <c r="G8772" s="134" t="s">
        <v>1023</v>
      </c>
      <c r="H8772" s="134" t="s">
        <v>1023</v>
      </c>
      <c r="I8772" s="134" t="s">
        <v>1</v>
      </c>
      <c r="J8772" s="135">
        <v>444214.95999999973</v>
      </c>
      <c r="K8772" s="135">
        <v>235177.21000000034</v>
      </c>
      <c r="L8772" s="135">
        <v>171623.36000000028</v>
      </c>
      <c r="M8772" s="150" t="str">
        <f t="shared" ref="M8772:M8835" si="275">IF(G8772&lt;$M$1,$M$1,G8772)</f>
        <v>201801</v>
      </c>
    </row>
    <row r="8773" spans="1:13" x14ac:dyDescent="0.25">
      <c r="A8773" s="35" t="str">
        <f>VLOOKUP(B8773,ResCat!$A$2:$B$269,2,FALSE)</f>
        <v>XXX</v>
      </c>
      <c r="B8773" s="68" t="str">
        <f>IF(ISNA(VLOOKUP(C8773,COA!$A$2:$B$340,2,FALSE)),"XXX",VLOOKUP(C8773,COA!$A$2:$B$340,2,FALSE))</f>
        <v>N46</v>
      </c>
      <c r="C8773" s="149" t="str">
        <f t="shared" ref="C8773:C8836" si="276">D8773&amp;"-"&amp;E8773&amp;"-"&amp;F8773</f>
        <v>0025-1005-0058</v>
      </c>
      <c r="D8773" s="134" t="s">
        <v>471</v>
      </c>
      <c r="E8773" s="134" t="s">
        <v>447</v>
      </c>
      <c r="F8773" s="134" t="s">
        <v>472</v>
      </c>
      <c r="G8773" s="134" t="s">
        <v>309</v>
      </c>
      <c r="H8773" s="134" t="s">
        <v>1023</v>
      </c>
      <c r="I8773" s="134" t="s">
        <v>2</v>
      </c>
      <c r="J8773" s="135">
        <v>509</v>
      </c>
      <c r="K8773" s="135">
        <v>92.48</v>
      </c>
      <c r="L8773" s="135">
        <v>92.48</v>
      </c>
      <c r="M8773" s="150" t="str">
        <f t="shared" si="275"/>
        <v>201601</v>
      </c>
    </row>
    <row r="8774" spans="1:13" x14ac:dyDescent="0.25">
      <c r="A8774" s="35" t="str">
        <f>VLOOKUP(B8774,ResCat!$A$2:$B$269,2,FALSE)</f>
        <v>XXX</v>
      </c>
      <c r="B8774" s="68" t="str">
        <f>IF(ISNA(VLOOKUP(C8774,COA!$A$2:$B$340,2,FALSE)),"XXX",VLOOKUP(C8774,COA!$A$2:$B$340,2,FALSE))</f>
        <v>N46</v>
      </c>
      <c r="C8774" s="149" t="str">
        <f t="shared" si="276"/>
        <v>0025-1005-0058</v>
      </c>
      <c r="D8774" s="134" t="s">
        <v>471</v>
      </c>
      <c r="E8774" s="134" t="s">
        <v>447</v>
      </c>
      <c r="F8774" s="134" t="s">
        <v>472</v>
      </c>
      <c r="G8774" s="134" t="s">
        <v>1027</v>
      </c>
      <c r="H8774" s="134" t="s">
        <v>1023</v>
      </c>
      <c r="I8774" s="134" t="s">
        <v>2</v>
      </c>
      <c r="J8774" s="135">
        <v>359</v>
      </c>
      <c r="K8774" s="135">
        <v>85.800000000000011</v>
      </c>
      <c r="L8774" s="135">
        <v>85.800000000000011</v>
      </c>
      <c r="M8774" s="150" t="str">
        <f t="shared" si="275"/>
        <v>201601</v>
      </c>
    </row>
    <row r="8775" spans="1:13" x14ac:dyDescent="0.25">
      <c r="A8775" s="35" t="str">
        <f>VLOOKUP(B8775,ResCat!$A$2:$B$269,2,FALSE)</f>
        <v>XXX</v>
      </c>
      <c r="B8775" s="68" t="str">
        <f>IF(ISNA(VLOOKUP(C8775,COA!$A$2:$B$340,2,FALSE)),"XXX",VLOOKUP(C8775,COA!$A$2:$B$340,2,FALSE))</f>
        <v>N46</v>
      </c>
      <c r="C8775" s="149" t="str">
        <f t="shared" si="276"/>
        <v>0025-1005-0058</v>
      </c>
      <c r="D8775" s="134" t="s">
        <v>471</v>
      </c>
      <c r="E8775" s="134" t="s">
        <v>447</v>
      </c>
      <c r="F8775" s="134" t="s">
        <v>472</v>
      </c>
      <c r="G8775" s="134" t="s">
        <v>349</v>
      </c>
      <c r="H8775" s="134" t="s">
        <v>1023</v>
      </c>
      <c r="I8775" s="134" t="s">
        <v>2</v>
      </c>
      <c r="J8775" s="135">
        <v>0</v>
      </c>
      <c r="K8775" s="135">
        <v>0</v>
      </c>
      <c r="L8775" s="135">
        <v>0</v>
      </c>
      <c r="M8775" s="150" t="str">
        <f t="shared" si="275"/>
        <v>201601</v>
      </c>
    </row>
    <row r="8776" spans="1:13" x14ac:dyDescent="0.25">
      <c r="A8776" s="35" t="str">
        <f>VLOOKUP(B8776,ResCat!$A$2:$B$269,2,FALSE)</f>
        <v>XXX</v>
      </c>
      <c r="B8776" s="68" t="str">
        <f>IF(ISNA(VLOOKUP(C8776,COA!$A$2:$B$340,2,FALSE)),"XXX",VLOOKUP(C8776,COA!$A$2:$B$340,2,FALSE))</f>
        <v>N46</v>
      </c>
      <c r="C8776" s="149" t="str">
        <f t="shared" si="276"/>
        <v>0025-1005-0058</v>
      </c>
      <c r="D8776" s="134" t="s">
        <v>471</v>
      </c>
      <c r="E8776" s="134" t="s">
        <v>447</v>
      </c>
      <c r="F8776" s="134" t="s">
        <v>472</v>
      </c>
      <c r="G8776" s="134" t="s">
        <v>350</v>
      </c>
      <c r="H8776" s="134" t="s">
        <v>1023</v>
      </c>
      <c r="I8776" s="134" t="s">
        <v>2</v>
      </c>
      <c r="J8776" s="135">
        <v>-550</v>
      </c>
      <c r="K8776" s="135">
        <v>-124.1</v>
      </c>
      <c r="L8776" s="135">
        <v>-86.88</v>
      </c>
      <c r="M8776" s="150" t="str">
        <f t="shared" si="275"/>
        <v>201601</v>
      </c>
    </row>
    <row r="8777" spans="1:13" x14ac:dyDescent="0.25">
      <c r="A8777" s="35" t="str">
        <f>VLOOKUP(B8777,ResCat!$A$2:$B$269,2,FALSE)</f>
        <v>XXX</v>
      </c>
      <c r="B8777" s="68" t="str">
        <f>IF(ISNA(VLOOKUP(C8777,COA!$A$2:$B$340,2,FALSE)),"XXX",VLOOKUP(C8777,COA!$A$2:$B$340,2,FALSE))</f>
        <v>N46</v>
      </c>
      <c r="C8777" s="149" t="str">
        <f t="shared" si="276"/>
        <v>0025-1005-0058</v>
      </c>
      <c r="D8777" s="134" t="s">
        <v>471</v>
      </c>
      <c r="E8777" s="134" t="s">
        <v>447</v>
      </c>
      <c r="F8777" s="134" t="s">
        <v>472</v>
      </c>
      <c r="G8777" s="134" t="s">
        <v>359</v>
      </c>
      <c r="H8777" s="134" t="s">
        <v>1023</v>
      </c>
      <c r="I8777" s="134" t="s">
        <v>2</v>
      </c>
      <c r="J8777" s="135">
        <v>-835</v>
      </c>
      <c r="K8777" s="135">
        <v>-312.11</v>
      </c>
      <c r="L8777" s="135">
        <v>-218.49</v>
      </c>
      <c r="M8777" s="150" t="str">
        <f t="shared" si="275"/>
        <v>201601</v>
      </c>
    </row>
    <row r="8778" spans="1:13" x14ac:dyDescent="0.25">
      <c r="A8778" s="35" t="str">
        <f>VLOOKUP(B8778,ResCat!$A$2:$B$269,2,FALSE)</f>
        <v>XXX</v>
      </c>
      <c r="B8778" s="68" t="str">
        <f>IF(ISNA(VLOOKUP(C8778,COA!$A$2:$B$340,2,FALSE)),"XXX",VLOOKUP(C8778,COA!$A$2:$B$340,2,FALSE))</f>
        <v>N46</v>
      </c>
      <c r="C8778" s="149" t="str">
        <f t="shared" si="276"/>
        <v>0025-1005-0058</v>
      </c>
      <c r="D8778" s="134" t="s">
        <v>471</v>
      </c>
      <c r="E8778" s="134" t="s">
        <v>447</v>
      </c>
      <c r="F8778" s="134" t="s">
        <v>472</v>
      </c>
      <c r="G8778" s="134" t="s">
        <v>354</v>
      </c>
      <c r="H8778" s="134" t="s">
        <v>1023</v>
      </c>
      <c r="I8778" s="134" t="s">
        <v>2</v>
      </c>
      <c r="J8778" s="135">
        <v>-775</v>
      </c>
      <c r="K8778" s="135">
        <v>-285.39</v>
      </c>
      <c r="L8778" s="135">
        <v>-199.79000000000002</v>
      </c>
      <c r="M8778" s="150" t="str">
        <f t="shared" si="275"/>
        <v>201601</v>
      </c>
    </row>
    <row r="8779" spans="1:13" x14ac:dyDescent="0.25">
      <c r="A8779" s="35" t="str">
        <f>VLOOKUP(B8779,ResCat!$A$2:$B$269,2,FALSE)</f>
        <v>XXX</v>
      </c>
      <c r="B8779" s="68" t="str">
        <f>IF(ISNA(VLOOKUP(C8779,COA!$A$2:$B$340,2,FALSE)),"XXX",VLOOKUP(C8779,COA!$A$2:$B$340,2,FALSE))</f>
        <v>N46</v>
      </c>
      <c r="C8779" s="149" t="str">
        <f t="shared" si="276"/>
        <v>0025-1005-0058</v>
      </c>
      <c r="D8779" s="134" t="s">
        <v>471</v>
      </c>
      <c r="E8779" s="134" t="s">
        <v>447</v>
      </c>
      <c r="F8779" s="134" t="s">
        <v>472</v>
      </c>
      <c r="G8779" s="134" t="s">
        <v>354</v>
      </c>
      <c r="H8779" s="134" t="s">
        <v>1023</v>
      </c>
      <c r="I8779" s="134" t="s">
        <v>1</v>
      </c>
      <c r="J8779" s="135">
        <v>721</v>
      </c>
      <c r="K8779" s="135">
        <v>300.4000000000002</v>
      </c>
      <c r="L8779" s="135">
        <v>300.40000000000009</v>
      </c>
      <c r="M8779" s="150" t="str">
        <f t="shared" si="275"/>
        <v>201601</v>
      </c>
    </row>
    <row r="8780" spans="1:13" x14ac:dyDescent="0.25">
      <c r="A8780" s="35" t="str">
        <f>VLOOKUP(B8780,ResCat!$A$2:$B$269,2,FALSE)</f>
        <v>XXX</v>
      </c>
      <c r="B8780" s="68" t="str">
        <f>IF(ISNA(VLOOKUP(C8780,COA!$A$2:$B$340,2,FALSE)),"XXX",VLOOKUP(C8780,COA!$A$2:$B$340,2,FALSE))</f>
        <v>N46</v>
      </c>
      <c r="C8780" s="149" t="str">
        <f t="shared" si="276"/>
        <v>0025-1005-0058</v>
      </c>
      <c r="D8780" s="134" t="s">
        <v>471</v>
      </c>
      <c r="E8780" s="134" t="s">
        <v>447</v>
      </c>
      <c r="F8780" s="134" t="s">
        <v>472</v>
      </c>
      <c r="G8780" s="134" t="s">
        <v>366</v>
      </c>
      <c r="H8780" s="134" t="s">
        <v>1023</v>
      </c>
      <c r="I8780" s="134" t="s">
        <v>1</v>
      </c>
      <c r="J8780" s="135">
        <v>1200</v>
      </c>
      <c r="K8780" s="135">
        <v>167</v>
      </c>
      <c r="L8780" s="135">
        <v>116.9</v>
      </c>
      <c r="M8780" s="150" t="str">
        <f t="shared" si="275"/>
        <v>201601</v>
      </c>
    </row>
    <row r="8781" spans="1:13" x14ac:dyDescent="0.25">
      <c r="A8781" s="35" t="str">
        <f>VLOOKUP(B8781,ResCat!$A$2:$B$269,2,FALSE)</f>
        <v>XXX</v>
      </c>
      <c r="B8781" s="68" t="str">
        <f>IF(ISNA(VLOOKUP(C8781,COA!$A$2:$B$340,2,FALSE)),"XXX",VLOOKUP(C8781,COA!$A$2:$B$340,2,FALSE))</f>
        <v>N46</v>
      </c>
      <c r="C8781" s="149" t="str">
        <f t="shared" si="276"/>
        <v>0025-1005-0058</v>
      </c>
      <c r="D8781" s="134" t="s">
        <v>471</v>
      </c>
      <c r="E8781" s="134" t="s">
        <v>447</v>
      </c>
      <c r="F8781" s="134" t="s">
        <v>472</v>
      </c>
      <c r="G8781" s="134" t="s">
        <v>337</v>
      </c>
      <c r="H8781" s="134" t="s">
        <v>1023</v>
      </c>
      <c r="I8781" s="134" t="s">
        <v>0</v>
      </c>
      <c r="J8781" s="135">
        <v>29637.5</v>
      </c>
      <c r="K8781" s="135">
        <v>0</v>
      </c>
      <c r="L8781" s="135">
        <v>0</v>
      </c>
      <c r="M8781" s="150" t="str">
        <f t="shared" si="275"/>
        <v>201601</v>
      </c>
    </row>
    <row r="8782" spans="1:13" x14ac:dyDescent="0.25">
      <c r="A8782" s="35" t="str">
        <f>VLOOKUP(B8782,ResCat!$A$2:$B$269,2,FALSE)</f>
        <v>XXX</v>
      </c>
      <c r="B8782" s="68" t="str">
        <f>IF(ISNA(VLOOKUP(C8782,COA!$A$2:$B$340,2,FALSE)),"XXX",VLOOKUP(C8782,COA!$A$2:$B$340,2,FALSE))</f>
        <v>N46</v>
      </c>
      <c r="C8782" s="149" t="str">
        <f t="shared" si="276"/>
        <v>0025-1005-0058</v>
      </c>
      <c r="D8782" s="134" t="s">
        <v>471</v>
      </c>
      <c r="E8782" s="134" t="s">
        <v>447</v>
      </c>
      <c r="F8782" s="134" t="s">
        <v>472</v>
      </c>
      <c r="G8782" s="134" t="s">
        <v>337</v>
      </c>
      <c r="H8782" s="134" t="s">
        <v>1023</v>
      </c>
      <c r="I8782" s="134" t="s">
        <v>336</v>
      </c>
      <c r="J8782" s="135">
        <v>0</v>
      </c>
      <c r="K8782" s="135">
        <v>588.55999999999995</v>
      </c>
      <c r="L8782" s="135">
        <v>600</v>
      </c>
      <c r="M8782" s="150" t="str">
        <f t="shared" si="275"/>
        <v>201601</v>
      </c>
    </row>
    <row r="8783" spans="1:13" x14ac:dyDescent="0.25">
      <c r="A8783" s="35" t="str">
        <f>VLOOKUP(B8783,ResCat!$A$2:$B$269,2,FALSE)</f>
        <v>XXX</v>
      </c>
      <c r="B8783" s="68" t="str">
        <f>IF(ISNA(VLOOKUP(C8783,COA!$A$2:$B$340,2,FALSE)),"XXX",VLOOKUP(C8783,COA!$A$2:$B$340,2,FALSE))</f>
        <v>N46</v>
      </c>
      <c r="C8783" s="149" t="str">
        <f t="shared" si="276"/>
        <v>0025-1005-0058</v>
      </c>
      <c r="D8783" s="134" t="s">
        <v>471</v>
      </c>
      <c r="E8783" s="134" t="s">
        <v>447</v>
      </c>
      <c r="F8783" s="134" t="s">
        <v>472</v>
      </c>
      <c r="G8783" s="134" t="s">
        <v>337</v>
      </c>
      <c r="H8783" s="134" t="s">
        <v>1023</v>
      </c>
      <c r="I8783" s="134" t="s">
        <v>2</v>
      </c>
      <c r="J8783" s="135">
        <v>1504.8300000000002</v>
      </c>
      <c r="K8783" s="135">
        <v>634.29000000000008</v>
      </c>
      <c r="L8783" s="135">
        <v>566.55000000000007</v>
      </c>
      <c r="M8783" s="150" t="str">
        <f t="shared" si="275"/>
        <v>201601</v>
      </c>
    </row>
    <row r="8784" spans="1:13" x14ac:dyDescent="0.25">
      <c r="A8784" s="35" t="str">
        <f>VLOOKUP(B8784,ResCat!$A$2:$B$269,2,FALSE)</f>
        <v>XXX</v>
      </c>
      <c r="B8784" s="68" t="str">
        <f>IF(ISNA(VLOOKUP(C8784,COA!$A$2:$B$340,2,FALSE)),"XXX",VLOOKUP(C8784,COA!$A$2:$B$340,2,FALSE))</f>
        <v>N46</v>
      </c>
      <c r="C8784" s="149" t="str">
        <f t="shared" si="276"/>
        <v>0025-1005-0058</v>
      </c>
      <c r="D8784" s="134" t="s">
        <v>471</v>
      </c>
      <c r="E8784" s="134" t="s">
        <v>447</v>
      </c>
      <c r="F8784" s="134" t="s">
        <v>472</v>
      </c>
      <c r="G8784" s="134" t="s">
        <v>337</v>
      </c>
      <c r="H8784" s="134" t="s">
        <v>1023</v>
      </c>
      <c r="I8784" s="134" t="s">
        <v>1</v>
      </c>
      <c r="J8784" s="135">
        <v>1200</v>
      </c>
      <c r="K8784" s="135">
        <v>167</v>
      </c>
      <c r="L8784" s="135">
        <v>167</v>
      </c>
      <c r="M8784" s="150" t="str">
        <f t="shared" si="275"/>
        <v>201601</v>
      </c>
    </row>
    <row r="8785" spans="1:13" x14ac:dyDescent="0.25">
      <c r="A8785" s="35" t="str">
        <f>VLOOKUP(B8785,ResCat!$A$2:$B$269,2,FALSE)</f>
        <v>XXX</v>
      </c>
      <c r="B8785" s="68" t="str">
        <f>IF(ISNA(VLOOKUP(C8785,COA!$A$2:$B$340,2,FALSE)),"XXX",VLOOKUP(C8785,COA!$A$2:$B$340,2,FALSE))</f>
        <v>N46</v>
      </c>
      <c r="C8785" s="149" t="str">
        <f t="shared" si="276"/>
        <v>0025-1005-0058</v>
      </c>
      <c r="D8785" s="134" t="s">
        <v>471</v>
      </c>
      <c r="E8785" s="134" t="s">
        <v>447</v>
      </c>
      <c r="F8785" s="134" t="s">
        <v>472</v>
      </c>
      <c r="G8785" s="134" t="s">
        <v>352</v>
      </c>
      <c r="H8785" s="134" t="s">
        <v>1023</v>
      </c>
      <c r="I8785" s="134" t="s">
        <v>3</v>
      </c>
      <c r="J8785" s="135">
        <v>-10</v>
      </c>
      <c r="K8785" s="135">
        <v>321.69000000000005</v>
      </c>
      <c r="L8785" s="135">
        <v>224.5799999999999</v>
      </c>
      <c r="M8785" s="150" t="str">
        <f t="shared" si="275"/>
        <v>201602</v>
      </c>
    </row>
    <row r="8786" spans="1:13" x14ac:dyDescent="0.25">
      <c r="A8786" s="35" t="str">
        <f>VLOOKUP(B8786,ResCat!$A$2:$B$269,2,FALSE)</f>
        <v>XXX</v>
      </c>
      <c r="B8786" s="68" t="str">
        <f>IF(ISNA(VLOOKUP(C8786,COA!$A$2:$B$340,2,FALSE)),"XXX",VLOOKUP(C8786,COA!$A$2:$B$340,2,FALSE))</f>
        <v>N46</v>
      </c>
      <c r="C8786" s="149" t="str">
        <f t="shared" si="276"/>
        <v>0025-1005-0058</v>
      </c>
      <c r="D8786" s="134" t="s">
        <v>471</v>
      </c>
      <c r="E8786" s="134" t="s">
        <v>447</v>
      </c>
      <c r="F8786" s="134" t="s">
        <v>472</v>
      </c>
      <c r="G8786" s="134" t="s">
        <v>352</v>
      </c>
      <c r="H8786" s="134" t="s">
        <v>1023</v>
      </c>
      <c r="I8786" s="134" t="s">
        <v>336</v>
      </c>
      <c r="J8786" s="135">
        <v>0</v>
      </c>
      <c r="K8786" s="135">
        <v>0</v>
      </c>
      <c r="L8786" s="135">
        <v>0</v>
      </c>
      <c r="M8786" s="150" t="str">
        <f t="shared" si="275"/>
        <v>201602</v>
      </c>
    </row>
    <row r="8787" spans="1:13" x14ac:dyDescent="0.25">
      <c r="A8787" s="35" t="str">
        <f>VLOOKUP(B8787,ResCat!$A$2:$B$269,2,FALSE)</f>
        <v>XXX</v>
      </c>
      <c r="B8787" s="68" t="str">
        <f>IF(ISNA(VLOOKUP(C8787,COA!$A$2:$B$340,2,FALSE)),"XXX",VLOOKUP(C8787,COA!$A$2:$B$340,2,FALSE))</f>
        <v>N46</v>
      </c>
      <c r="C8787" s="149" t="str">
        <f t="shared" si="276"/>
        <v>0025-1005-0058</v>
      </c>
      <c r="D8787" s="134" t="s">
        <v>471</v>
      </c>
      <c r="E8787" s="134" t="s">
        <v>447</v>
      </c>
      <c r="F8787" s="134" t="s">
        <v>472</v>
      </c>
      <c r="G8787" s="134" t="s">
        <v>352</v>
      </c>
      <c r="H8787" s="134" t="s">
        <v>1023</v>
      </c>
      <c r="I8787" s="134" t="s">
        <v>2</v>
      </c>
      <c r="J8787" s="135">
        <v>-233.34000000000003</v>
      </c>
      <c r="K8787" s="135">
        <v>-45.499999999999943</v>
      </c>
      <c r="L8787" s="135">
        <v>190.26999999999998</v>
      </c>
      <c r="M8787" s="150" t="str">
        <f t="shared" si="275"/>
        <v>201602</v>
      </c>
    </row>
    <row r="8788" spans="1:13" x14ac:dyDescent="0.25">
      <c r="A8788" s="35" t="str">
        <f>VLOOKUP(B8788,ResCat!$A$2:$B$269,2,FALSE)</f>
        <v>XXX</v>
      </c>
      <c r="B8788" s="68" t="str">
        <f>IF(ISNA(VLOOKUP(C8788,COA!$A$2:$B$340,2,FALSE)),"XXX",VLOOKUP(C8788,COA!$A$2:$B$340,2,FALSE))</f>
        <v>N46</v>
      </c>
      <c r="C8788" s="149" t="str">
        <f t="shared" si="276"/>
        <v>0025-1005-0058</v>
      </c>
      <c r="D8788" s="134" t="s">
        <v>471</v>
      </c>
      <c r="E8788" s="134" t="s">
        <v>447</v>
      </c>
      <c r="F8788" s="134" t="s">
        <v>472</v>
      </c>
      <c r="G8788" s="134" t="s">
        <v>352</v>
      </c>
      <c r="H8788" s="134" t="s">
        <v>1023</v>
      </c>
      <c r="I8788" s="134" t="s">
        <v>1</v>
      </c>
      <c r="J8788" s="135">
        <v>138.23999999999978</v>
      </c>
      <c r="K8788" s="135">
        <v>3986.46</v>
      </c>
      <c r="L8788" s="135">
        <v>3848.2200000000003</v>
      </c>
      <c r="M8788" s="150" t="str">
        <f t="shared" si="275"/>
        <v>201602</v>
      </c>
    </row>
    <row r="8789" spans="1:13" x14ac:dyDescent="0.25">
      <c r="A8789" s="35" t="str">
        <f>VLOOKUP(B8789,ResCat!$A$2:$B$269,2,FALSE)</f>
        <v>XXX</v>
      </c>
      <c r="B8789" s="68" t="str">
        <f>IF(ISNA(VLOOKUP(C8789,COA!$A$2:$B$340,2,FALSE)),"XXX",VLOOKUP(C8789,COA!$A$2:$B$340,2,FALSE))</f>
        <v>N46</v>
      </c>
      <c r="C8789" s="149" t="str">
        <f t="shared" si="276"/>
        <v>0025-1005-0058</v>
      </c>
      <c r="D8789" s="134" t="s">
        <v>471</v>
      </c>
      <c r="E8789" s="134" t="s">
        <v>447</v>
      </c>
      <c r="F8789" s="134" t="s">
        <v>472</v>
      </c>
      <c r="G8789" s="134" t="s">
        <v>347</v>
      </c>
      <c r="H8789" s="134" t="s">
        <v>1023</v>
      </c>
      <c r="I8789" s="134" t="s">
        <v>3</v>
      </c>
      <c r="J8789" s="135">
        <v>-9.2370555648813024E-14</v>
      </c>
      <c r="K8789" s="135">
        <v>111.23</v>
      </c>
      <c r="L8789" s="135">
        <v>77.860000000000028</v>
      </c>
      <c r="M8789" s="150" t="str">
        <f t="shared" si="275"/>
        <v>201603</v>
      </c>
    </row>
    <row r="8790" spans="1:13" x14ac:dyDescent="0.25">
      <c r="A8790" s="35" t="str">
        <f>VLOOKUP(B8790,ResCat!$A$2:$B$269,2,FALSE)</f>
        <v>XXX</v>
      </c>
      <c r="B8790" s="68" t="str">
        <f>IF(ISNA(VLOOKUP(C8790,COA!$A$2:$B$340,2,FALSE)),"XXX",VLOOKUP(C8790,COA!$A$2:$B$340,2,FALSE))</f>
        <v>N46</v>
      </c>
      <c r="C8790" s="149" t="str">
        <f t="shared" si="276"/>
        <v>0025-1005-0058</v>
      </c>
      <c r="D8790" s="134" t="s">
        <v>471</v>
      </c>
      <c r="E8790" s="134" t="s">
        <v>447</v>
      </c>
      <c r="F8790" s="134" t="s">
        <v>472</v>
      </c>
      <c r="G8790" s="134" t="s">
        <v>347</v>
      </c>
      <c r="H8790" s="134" t="s">
        <v>1023</v>
      </c>
      <c r="I8790" s="134" t="s">
        <v>0</v>
      </c>
      <c r="J8790" s="135">
        <v>18402</v>
      </c>
      <c r="K8790" s="135">
        <v>6440.7</v>
      </c>
      <c r="L8790" s="135">
        <v>6440.7</v>
      </c>
      <c r="M8790" s="150" t="str">
        <f t="shared" si="275"/>
        <v>201603</v>
      </c>
    </row>
    <row r="8791" spans="1:13" x14ac:dyDescent="0.25">
      <c r="A8791" s="35" t="str">
        <f>VLOOKUP(B8791,ResCat!$A$2:$B$269,2,FALSE)</f>
        <v>XXX</v>
      </c>
      <c r="B8791" s="68" t="str">
        <f>IF(ISNA(VLOOKUP(C8791,COA!$A$2:$B$340,2,FALSE)),"XXX",VLOOKUP(C8791,COA!$A$2:$B$340,2,FALSE))</f>
        <v>N46</v>
      </c>
      <c r="C8791" s="149" t="str">
        <f t="shared" si="276"/>
        <v>0025-1005-0058</v>
      </c>
      <c r="D8791" s="134" t="s">
        <v>471</v>
      </c>
      <c r="E8791" s="134" t="s">
        <v>447</v>
      </c>
      <c r="F8791" s="134" t="s">
        <v>472</v>
      </c>
      <c r="G8791" s="134" t="s">
        <v>347</v>
      </c>
      <c r="H8791" s="134" t="s">
        <v>1023</v>
      </c>
      <c r="I8791" s="134" t="s">
        <v>2</v>
      </c>
      <c r="J8791" s="135">
        <v>478</v>
      </c>
      <c r="K8791" s="135">
        <v>875.9099999999994</v>
      </c>
      <c r="L8791" s="135">
        <v>691.1400000000001</v>
      </c>
      <c r="M8791" s="150" t="str">
        <f t="shared" si="275"/>
        <v>201603</v>
      </c>
    </row>
    <row r="8792" spans="1:13" x14ac:dyDescent="0.25">
      <c r="A8792" s="35" t="str">
        <f>VLOOKUP(B8792,ResCat!$A$2:$B$269,2,FALSE)</f>
        <v>XXX</v>
      </c>
      <c r="B8792" s="68" t="str">
        <f>IF(ISNA(VLOOKUP(C8792,COA!$A$2:$B$340,2,FALSE)),"XXX",VLOOKUP(C8792,COA!$A$2:$B$340,2,FALSE))</f>
        <v>N46</v>
      </c>
      <c r="C8792" s="149" t="str">
        <f t="shared" si="276"/>
        <v>0025-1005-0058</v>
      </c>
      <c r="D8792" s="134" t="s">
        <v>471</v>
      </c>
      <c r="E8792" s="134" t="s">
        <v>447</v>
      </c>
      <c r="F8792" s="134" t="s">
        <v>472</v>
      </c>
      <c r="G8792" s="134" t="s">
        <v>347</v>
      </c>
      <c r="H8792" s="134" t="s">
        <v>1023</v>
      </c>
      <c r="I8792" s="134" t="s">
        <v>1</v>
      </c>
      <c r="J8792" s="135">
        <v>161.94999999999982</v>
      </c>
      <c r="K8792" s="135">
        <v>2215.2699999999995</v>
      </c>
      <c r="L8792" s="135">
        <v>2053.3199999999997</v>
      </c>
      <c r="M8792" s="150" t="str">
        <f t="shared" si="275"/>
        <v>201603</v>
      </c>
    </row>
    <row r="8793" spans="1:13" x14ac:dyDescent="0.25">
      <c r="A8793" s="35" t="str">
        <f>VLOOKUP(B8793,ResCat!$A$2:$B$269,2,FALSE)</f>
        <v>XXX</v>
      </c>
      <c r="B8793" s="68" t="str">
        <f>IF(ISNA(VLOOKUP(C8793,COA!$A$2:$B$340,2,FALSE)),"XXX",VLOOKUP(C8793,COA!$A$2:$B$340,2,FALSE))</f>
        <v>N46</v>
      </c>
      <c r="C8793" s="149" t="str">
        <f t="shared" si="276"/>
        <v>0025-1005-0058</v>
      </c>
      <c r="D8793" s="134" t="s">
        <v>471</v>
      </c>
      <c r="E8793" s="134" t="s">
        <v>447</v>
      </c>
      <c r="F8793" s="134" t="s">
        <v>472</v>
      </c>
      <c r="G8793" s="134" t="s">
        <v>361</v>
      </c>
      <c r="H8793" s="134" t="s">
        <v>1023</v>
      </c>
      <c r="I8793" s="134" t="s">
        <v>3</v>
      </c>
      <c r="J8793" s="135">
        <v>0</v>
      </c>
      <c r="K8793" s="135">
        <v>1162.81</v>
      </c>
      <c r="L8793" s="135">
        <v>1271.5300000000002</v>
      </c>
      <c r="M8793" s="150" t="str">
        <f t="shared" si="275"/>
        <v>201604</v>
      </c>
    </row>
    <row r="8794" spans="1:13" x14ac:dyDescent="0.25">
      <c r="A8794" s="35" t="str">
        <f>VLOOKUP(B8794,ResCat!$A$2:$B$269,2,FALSE)</f>
        <v>XXX</v>
      </c>
      <c r="B8794" s="68" t="str">
        <f>IF(ISNA(VLOOKUP(C8794,COA!$A$2:$B$340,2,FALSE)),"XXX",VLOOKUP(C8794,COA!$A$2:$B$340,2,FALSE))</f>
        <v>N46</v>
      </c>
      <c r="C8794" s="149" t="str">
        <f t="shared" si="276"/>
        <v>0025-1005-0058</v>
      </c>
      <c r="D8794" s="134" t="s">
        <v>471</v>
      </c>
      <c r="E8794" s="134" t="s">
        <v>447</v>
      </c>
      <c r="F8794" s="134" t="s">
        <v>472</v>
      </c>
      <c r="G8794" s="134" t="s">
        <v>361</v>
      </c>
      <c r="H8794" s="134" t="s">
        <v>1023</v>
      </c>
      <c r="I8794" s="134" t="s">
        <v>336</v>
      </c>
      <c r="J8794" s="135">
        <v>0</v>
      </c>
      <c r="K8794" s="135">
        <v>0</v>
      </c>
      <c r="L8794" s="135">
        <v>0</v>
      </c>
      <c r="M8794" s="150" t="str">
        <f t="shared" si="275"/>
        <v>201604</v>
      </c>
    </row>
    <row r="8795" spans="1:13" x14ac:dyDescent="0.25">
      <c r="A8795" s="35" t="str">
        <f>VLOOKUP(B8795,ResCat!$A$2:$B$269,2,FALSE)</f>
        <v>XXX</v>
      </c>
      <c r="B8795" s="68" t="str">
        <f>IF(ISNA(VLOOKUP(C8795,COA!$A$2:$B$340,2,FALSE)),"XXX",VLOOKUP(C8795,COA!$A$2:$B$340,2,FALSE))</f>
        <v>N46</v>
      </c>
      <c r="C8795" s="149" t="str">
        <f t="shared" si="276"/>
        <v>0025-1005-0058</v>
      </c>
      <c r="D8795" s="134" t="s">
        <v>471</v>
      </c>
      <c r="E8795" s="134" t="s">
        <v>447</v>
      </c>
      <c r="F8795" s="134" t="s">
        <v>472</v>
      </c>
      <c r="G8795" s="134" t="s">
        <v>361</v>
      </c>
      <c r="H8795" s="134" t="s">
        <v>1023</v>
      </c>
      <c r="I8795" s="134" t="s">
        <v>2</v>
      </c>
      <c r="J8795" s="135">
        <v>99.990000000000009</v>
      </c>
      <c r="K8795" s="135">
        <v>122.41000000000012</v>
      </c>
      <c r="L8795" s="135">
        <v>89.02000000000011</v>
      </c>
      <c r="M8795" s="150" t="str">
        <f t="shared" si="275"/>
        <v>201604</v>
      </c>
    </row>
    <row r="8796" spans="1:13" x14ac:dyDescent="0.25">
      <c r="A8796" s="35" t="str">
        <f>VLOOKUP(B8796,ResCat!$A$2:$B$269,2,FALSE)</f>
        <v>XXX</v>
      </c>
      <c r="B8796" s="68" t="str">
        <f>IF(ISNA(VLOOKUP(C8796,COA!$A$2:$B$340,2,FALSE)),"XXX",VLOOKUP(C8796,COA!$A$2:$B$340,2,FALSE))</f>
        <v>N46</v>
      </c>
      <c r="C8796" s="149" t="str">
        <f t="shared" si="276"/>
        <v>0025-1005-0058</v>
      </c>
      <c r="D8796" s="134" t="s">
        <v>471</v>
      </c>
      <c r="E8796" s="134" t="s">
        <v>447</v>
      </c>
      <c r="F8796" s="134" t="s">
        <v>472</v>
      </c>
      <c r="G8796" s="134" t="s">
        <v>361</v>
      </c>
      <c r="H8796" s="134" t="s">
        <v>1023</v>
      </c>
      <c r="I8796" s="134" t="s">
        <v>1</v>
      </c>
      <c r="J8796" s="135">
        <v>386.01</v>
      </c>
      <c r="K8796" s="135">
        <v>677.8</v>
      </c>
      <c r="L8796" s="135">
        <v>677.8</v>
      </c>
      <c r="M8796" s="150" t="str">
        <f t="shared" si="275"/>
        <v>201604</v>
      </c>
    </row>
    <row r="8797" spans="1:13" x14ac:dyDescent="0.25">
      <c r="A8797" s="35" t="str">
        <f>VLOOKUP(B8797,ResCat!$A$2:$B$269,2,FALSE)</f>
        <v>XXX</v>
      </c>
      <c r="B8797" s="68" t="str">
        <f>IF(ISNA(VLOOKUP(C8797,COA!$A$2:$B$340,2,FALSE)),"XXX",VLOOKUP(C8797,COA!$A$2:$B$340,2,FALSE))</f>
        <v>N46</v>
      </c>
      <c r="C8797" s="149" t="str">
        <f t="shared" si="276"/>
        <v>0025-1005-0058</v>
      </c>
      <c r="D8797" s="134" t="s">
        <v>471</v>
      </c>
      <c r="E8797" s="134" t="s">
        <v>447</v>
      </c>
      <c r="F8797" s="134" t="s">
        <v>472</v>
      </c>
      <c r="G8797" s="134" t="s">
        <v>312</v>
      </c>
      <c r="H8797" s="134" t="s">
        <v>1023</v>
      </c>
      <c r="I8797" s="134" t="s">
        <v>336</v>
      </c>
      <c r="J8797" s="135">
        <v>0</v>
      </c>
      <c r="K8797" s="135">
        <v>0</v>
      </c>
      <c r="L8797" s="135">
        <v>0</v>
      </c>
      <c r="M8797" s="150" t="str">
        <f t="shared" si="275"/>
        <v>201605</v>
      </c>
    </row>
    <row r="8798" spans="1:13" x14ac:dyDescent="0.25">
      <c r="A8798" s="35" t="str">
        <f>VLOOKUP(B8798,ResCat!$A$2:$B$269,2,FALSE)</f>
        <v>XXX</v>
      </c>
      <c r="B8798" s="68" t="str">
        <f>IF(ISNA(VLOOKUP(C8798,COA!$A$2:$B$340,2,FALSE)),"XXX",VLOOKUP(C8798,COA!$A$2:$B$340,2,FALSE))</f>
        <v>N46</v>
      </c>
      <c r="C8798" s="149" t="str">
        <f t="shared" si="276"/>
        <v>0025-1005-0058</v>
      </c>
      <c r="D8798" s="134" t="s">
        <v>471</v>
      </c>
      <c r="E8798" s="134" t="s">
        <v>447</v>
      </c>
      <c r="F8798" s="134" t="s">
        <v>472</v>
      </c>
      <c r="G8798" s="134" t="s">
        <v>312</v>
      </c>
      <c r="H8798" s="134" t="s">
        <v>1023</v>
      </c>
      <c r="I8798" s="134" t="s">
        <v>2</v>
      </c>
      <c r="J8798" s="135">
        <v>0</v>
      </c>
      <c r="K8798" s="135">
        <v>505.17000000000024</v>
      </c>
      <c r="L8798" s="135">
        <v>462.97999999999979</v>
      </c>
      <c r="M8798" s="150" t="str">
        <f t="shared" si="275"/>
        <v>201605</v>
      </c>
    </row>
    <row r="8799" spans="1:13" x14ac:dyDescent="0.25">
      <c r="A8799" s="35" t="str">
        <f>VLOOKUP(B8799,ResCat!$A$2:$B$269,2,FALSE)</f>
        <v>XXX</v>
      </c>
      <c r="B8799" s="68" t="str">
        <f>IF(ISNA(VLOOKUP(C8799,COA!$A$2:$B$340,2,FALSE)),"XXX",VLOOKUP(C8799,COA!$A$2:$B$340,2,FALSE))</f>
        <v>N46</v>
      </c>
      <c r="C8799" s="149" t="str">
        <f t="shared" si="276"/>
        <v>0025-1005-0058</v>
      </c>
      <c r="D8799" s="134" t="s">
        <v>471</v>
      </c>
      <c r="E8799" s="134" t="s">
        <v>447</v>
      </c>
      <c r="F8799" s="134" t="s">
        <v>472</v>
      </c>
      <c r="G8799" s="134" t="s">
        <v>312</v>
      </c>
      <c r="H8799" s="134" t="s">
        <v>1023</v>
      </c>
      <c r="I8799" s="134" t="s">
        <v>1</v>
      </c>
      <c r="J8799" s="135">
        <v>0</v>
      </c>
      <c r="K8799" s="135">
        <v>0</v>
      </c>
      <c r="L8799" s="135">
        <v>0</v>
      </c>
      <c r="M8799" s="150" t="str">
        <f t="shared" si="275"/>
        <v>201605</v>
      </c>
    </row>
    <row r="8800" spans="1:13" x14ac:dyDescent="0.25">
      <c r="A8800" s="35" t="str">
        <f>VLOOKUP(B8800,ResCat!$A$2:$B$269,2,FALSE)</f>
        <v>XXX</v>
      </c>
      <c r="B8800" s="68" t="str">
        <f>IF(ISNA(VLOOKUP(C8800,COA!$A$2:$B$340,2,FALSE)),"XXX",VLOOKUP(C8800,COA!$A$2:$B$340,2,FALSE))</f>
        <v>N46</v>
      </c>
      <c r="C8800" s="149" t="str">
        <f t="shared" si="276"/>
        <v>0025-1005-0058</v>
      </c>
      <c r="D8800" s="134" t="s">
        <v>471</v>
      </c>
      <c r="E8800" s="134" t="s">
        <v>447</v>
      </c>
      <c r="F8800" s="134" t="s">
        <v>472</v>
      </c>
      <c r="G8800" s="134" t="s">
        <v>357</v>
      </c>
      <c r="H8800" s="134" t="s">
        <v>1023</v>
      </c>
      <c r="I8800" s="134" t="s">
        <v>336</v>
      </c>
      <c r="J8800" s="135">
        <v>0</v>
      </c>
      <c r="K8800" s="135">
        <v>0</v>
      </c>
      <c r="L8800" s="135">
        <v>0</v>
      </c>
      <c r="M8800" s="150" t="str">
        <f t="shared" si="275"/>
        <v>201606</v>
      </c>
    </row>
    <row r="8801" spans="1:13" x14ac:dyDescent="0.25">
      <c r="A8801" s="35" t="str">
        <f>VLOOKUP(B8801,ResCat!$A$2:$B$269,2,FALSE)</f>
        <v>XXX</v>
      </c>
      <c r="B8801" s="68" t="str">
        <f>IF(ISNA(VLOOKUP(C8801,COA!$A$2:$B$340,2,FALSE)),"XXX",VLOOKUP(C8801,COA!$A$2:$B$340,2,FALSE))</f>
        <v>N46</v>
      </c>
      <c r="C8801" s="149" t="str">
        <f t="shared" si="276"/>
        <v>0025-1005-0058</v>
      </c>
      <c r="D8801" s="134" t="s">
        <v>471</v>
      </c>
      <c r="E8801" s="134" t="s">
        <v>447</v>
      </c>
      <c r="F8801" s="134" t="s">
        <v>472</v>
      </c>
      <c r="G8801" s="134" t="s">
        <v>357</v>
      </c>
      <c r="H8801" s="134" t="s">
        <v>1023</v>
      </c>
      <c r="I8801" s="134" t="s">
        <v>2</v>
      </c>
      <c r="J8801" s="135">
        <v>134</v>
      </c>
      <c r="K8801" s="135">
        <v>734.19999999999993</v>
      </c>
      <c r="L8801" s="135">
        <v>782.41000000000054</v>
      </c>
      <c r="M8801" s="150" t="str">
        <f t="shared" si="275"/>
        <v>201606</v>
      </c>
    </row>
    <row r="8802" spans="1:13" x14ac:dyDescent="0.25">
      <c r="A8802" s="35" t="str">
        <f>VLOOKUP(B8802,ResCat!$A$2:$B$269,2,FALSE)</f>
        <v>XXX</v>
      </c>
      <c r="B8802" s="68" t="str">
        <f>IF(ISNA(VLOOKUP(C8802,COA!$A$2:$B$340,2,FALSE)),"XXX",VLOOKUP(C8802,COA!$A$2:$B$340,2,FALSE))</f>
        <v>N46</v>
      </c>
      <c r="C8802" s="149" t="str">
        <f t="shared" si="276"/>
        <v>0025-1005-0058</v>
      </c>
      <c r="D8802" s="134" t="s">
        <v>471</v>
      </c>
      <c r="E8802" s="134" t="s">
        <v>447</v>
      </c>
      <c r="F8802" s="134" t="s">
        <v>472</v>
      </c>
      <c r="G8802" s="134" t="s">
        <v>357</v>
      </c>
      <c r="H8802" s="134" t="s">
        <v>1023</v>
      </c>
      <c r="I8802" s="134" t="s">
        <v>1</v>
      </c>
      <c r="J8802" s="135">
        <v>4749.5499999999993</v>
      </c>
      <c r="K8802" s="135">
        <v>-3364.3600000000006</v>
      </c>
      <c r="L8802" s="135">
        <v>-3554.2199999999984</v>
      </c>
      <c r="M8802" s="150" t="str">
        <f t="shared" si="275"/>
        <v>201606</v>
      </c>
    </row>
    <row r="8803" spans="1:13" x14ac:dyDescent="0.25">
      <c r="A8803" s="35" t="str">
        <f>VLOOKUP(B8803,ResCat!$A$2:$B$269,2,FALSE)</f>
        <v>XXX</v>
      </c>
      <c r="B8803" s="68" t="str">
        <f>IF(ISNA(VLOOKUP(C8803,COA!$A$2:$B$340,2,FALSE)),"XXX",VLOOKUP(C8803,COA!$A$2:$B$340,2,FALSE))</f>
        <v>N46</v>
      </c>
      <c r="C8803" s="149" t="str">
        <f t="shared" si="276"/>
        <v>0025-1005-0058</v>
      </c>
      <c r="D8803" s="134" t="s">
        <v>471</v>
      </c>
      <c r="E8803" s="134" t="s">
        <v>447</v>
      </c>
      <c r="F8803" s="134" t="s">
        <v>472</v>
      </c>
      <c r="G8803" s="134" t="s">
        <v>314</v>
      </c>
      <c r="H8803" s="134" t="s">
        <v>1023</v>
      </c>
      <c r="I8803" s="134" t="s">
        <v>3</v>
      </c>
      <c r="J8803" s="135">
        <v>0</v>
      </c>
      <c r="K8803" s="135">
        <v>1.8499999999999943</v>
      </c>
      <c r="L8803" s="135">
        <v>1.8499999999999943</v>
      </c>
      <c r="M8803" s="150" t="str">
        <f t="shared" si="275"/>
        <v>201607</v>
      </c>
    </row>
    <row r="8804" spans="1:13" x14ac:dyDescent="0.25">
      <c r="A8804" s="35" t="str">
        <f>VLOOKUP(B8804,ResCat!$A$2:$B$269,2,FALSE)</f>
        <v>XXX</v>
      </c>
      <c r="B8804" s="68" t="str">
        <f>IF(ISNA(VLOOKUP(C8804,COA!$A$2:$B$340,2,FALSE)),"XXX",VLOOKUP(C8804,COA!$A$2:$B$340,2,FALSE))</f>
        <v>N46</v>
      </c>
      <c r="C8804" s="149" t="str">
        <f t="shared" si="276"/>
        <v>0025-1005-0058</v>
      </c>
      <c r="D8804" s="134" t="s">
        <v>471</v>
      </c>
      <c r="E8804" s="134" t="s">
        <v>447</v>
      </c>
      <c r="F8804" s="134" t="s">
        <v>472</v>
      </c>
      <c r="G8804" s="134" t="s">
        <v>314</v>
      </c>
      <c r="H8804" s="134" t="s">
        <v>1023</v>
      </c>
      <c r="I8804" s="134" t="s">
        <v>2</v>
      </c>
      <c r="J8804" s="135">
        <v>240</v>
      </c>
      <c r="K8804" s="135">
        <v>963.57000000000016</v>
      </c>
      <c r="L8804" s="135">
        <v>742.2900000000003</v>
      </c>
      <c r="M8804" s="150" t="str">
        <f t="shared" si="275"/>
        <v>201607</v>
      </c>
    </row>
    <row r="8805" spans="1:13" x14ac:dyDescent="0.25">
      <c r="A8805" s="35" t="str">
        <f>VLOOKUP(B8805,ResCat!$A$2:$B$269,2,FALSE)</f>
        <v>XXX</v>
      </c>
      <c r="B8805" s="68" t="str">
        <f>IF(ISNA(VLOOKUP(C8805,COA!$A$2:$B$340,2,FALSE)),"XXX",VLOOKUP(C8805,COA!$A$2:$B$340,2,FALSE))</f>
        <v>N46</v>
      </c>
      <c r="C8805" s="149" t="str">
        <f t="shared" si="276"/>
        <v>0025-1005-0058</v>
      </c>
      <c r="D8805" s="134" t="s">
        <v>471</v>
      </c>
      <c r="E8805" s="134" t="s">
        <v>447</v>
      </c>
      <c r="F8805" s="134" t="s">
        <v>472</v>
      </c>
      <c r="G8805" s="134" t="s">
        <v>339</v>
      </c>
      <c r="H8805" s="134" t="s">
        <v>1023</v>
      </c>
      <c r="I8805" s="134" t="s">
        <v>3</v>
      </c>
      <c r="J8805" s="135">
        <v>-200</v>
      </c>
      <c r="K8805" s="135">
        <v>489.72999999999985</v>
      </c>
      <c r="L8805" s="135">
        <v>336.45000000000005</v>
      </c>
      <c r="M8805" s="150" t="str">
        <f t="shared" si="275"/>
        <v>201608</v>
      </c>
    </row>
    <row r="8806" spans="1:13" x14ac:dyDescent="0.25">
      <c r="A8806" s="35" t="str">
        <f>VLOOKUP(B8806,ResCat!$A$2:$B$269,2,FALSE)</f>
        <v>XXX</v>
      </c>
      <c r="B8806" s="68" t="str">
        <f>IF(ISNA(VLOOKUP(C8806,COA!$A$2:$B$340,2,FALSE)),"XXX",VLOOKUP(C8806,COA!$A$2:$B$340,2,FALSE))</f>
        <v>N46</v>
      </c>
      <c r="C8806" s="149" t="str">
        <f t="shared" si="276"/>
        <v>0025-1005-0058</v>
      </c>
      <c r="D8806" s="134" t="s">
        <v>471</v>
      </c>
      <c r="E8806" s="134" t="s">
        <v>447</v>
      </c>
      <c r="F8806" s="134" t="s">
        <v>472</v>
      </c>
      <c r="G8806" s="134" t="s">
        <v>339</v>
      </c>
      <c r="H8806" s="134" t="s">
        <v>1023</v>
      </c>
      <c r="I8806" s="134" t="s">
        <v>2</v>
      </c>
      <c r="J8806" s="135">
        <v>-3400</v>
      </c>
      <c r="K8806" s="135">
        <v>-2345.2199999999984</v>
      </c>
      <c r="L8806" s="135">
        <v>-2191.7900000000036</v>
      </c>
      <c r="M8806" s="150" t="str">
        <f t="shared" si="275"/>
        <v>201608</v>
      </c>
    </row>
    <row r="8807" spans="1:13" x14ac:dyDescent="0.25">
      <c r="A8807" s="35" t="str">
        <f>VLOOKUP(B8807,ResCat!$A$2:$B$269,2,FALSE)</f>
        <v>XXX</v>
      </c>
      <c r="B8807" s="68" t="str">
        <f>IF(ISNA(VLOOKUP(C8807,COA!$A$2:$B$340,2,FALSE)),"XXX",VLOOKUP(C8807,COA!$A$2:$B$340,2,FALSE))</f>
        <v>N46</v>
      </c>
      <c r="C8807" s="149" t="str">
        <f t="shared" si="276"/>
        <v>0025-1005-0058</v>
      </c>
      <c r="D8807" s="134" t="s">
        <v>471</v>
      </c>
      <c r="E8807" s="134" t="s">
        <v>447</v>
      </c>
      <c r="F8807" s="134" t="s">
        <v>472</v>
      </c>
      <c r="G8807" s="134" t="s">
        <v>339</v>
      </c>
      <c r="H8807" s="134" t="s">
        <v>1023</v>
      </c>
      <c r="I8807" s="134" t="s">
        <v>1</v>
      </c>
      <c r="J8807" s="135">
        <v>0</v>
      </c>
      <c r="K8807" s="135">
        <v>1434.78</v>
      </c>
      <c r="L8807" s="135">
        <v>1423.6299999999999</v>
      </c>
      <c r="M8807" s="150" t="str">
        <f t="shared" si="275"/>
        <v>201608</v>
      </c>
    </row>
    <row r="8808" spans="1:13" x14ac:dyDescent="0.25">
      <c r="A8808" s="35" t="str">
        <f>VLOOKUP(B8808,ResCat!$A$2:$B$269,2,FALSE)</f>
        <v>XXX</v>
      </c>
      <c r="B8808" s="68" t="str">
        <f>IF(ISNA(VLOOKUP(C8808,COA!$A$2:$B$340,2,FALSE)),"XXX",VLOOKUP(C8808,COA!$A$2:$B$340,2,FALSE))</f>
        <v>N46</v>
      </c>
      <c r="C8808" s="149" t="str">
        <f t="shared" si="276"/>
        <v>0025-1005-0058</v>
      </c>
      <c r="D8808" s="134" t="s">
        <v>471</v>
      </c>
      <c r="E8808" s="134" t="s">
        <v>447</v>
      </c>
      <c r="F8808" s="134" t="s">
        <v>472</v>
      </c>
      <c r="G8808" s="134" t="s">
        <v>342</v>
      </c>
      <c r="H8808" s="134" t="s">
        <v>1023</v>
      </c>
      <c r="I8808" s="134" t="s">
        <v>3</v>
      </c>
      <c r="J8808" s="135">
        <v>0</v>
      </c>
      <c r="K8808" s="135">
        <v>168.96000000000004</v>
      </c>
      <c r="L8808" s="135">
        <v>211.5800000000001</v>
      </c>
      <c r="M8808" s="150" t="str">
        <f t="shared" si="275"/>
        <v>201609</v>
      </c>
    </row>
    <row r="8809" spans="1:13" x14ac:dyDescent="0.25">
      <c r="A8809" s="35" t="str">
        <f>VLOOKUP(B8809,ResCat!$A$2:$B$269,2,FALSE)</f>
        <v>XXX</v>
      </c>
      <c r="B8809" s="68" t="str">
        <f>IF(ISNA(VLOOKUP(C8809,COA!$A$2:$B$340,2,FALSE)),"XXX",VLOOKUP(C8809,COA!$A$2:$B$340,2,FALSE))</f>
        <v>N46</v>
      </c>
      <c r="C8809" s="149" t="str">
        <f t="shared" si="276"/>
        <v>0025-1005-0058</v>
      </c>
      <c r="D8809" s="134" t="s">
        <v>471</v>
      </c>
      <c r="E8809" s="134" t="s">
        <v>447</v>
      </c>
      <c r="F8809" s="134" t="s">
        <v>472</v>
      </c>
      <c r="G8809" s="134" t="s">
        <v>342</v>
      </c>
      <c r="H8809" s="134" t="s">
        <v>1023</v>
      </c>
      <c r="I8809" s="134" t="s">
        <v>2</v>
      </c>
      <c r="J8809" s="135">
        <v>-18.660000000000082</v>
      </c>
      <c r="K8809" s="135">
        <v>291.47000000000003</v>
      </c>
      <c r="L8809" s="135">
        <v>123.05999999999977</v>
      </c>
      <c r="M8809" s="150" t="str">
        <f t="shared" si="275"/>
        <v>201609</v>
      </c>
    </row>
    <row r="8810" spans="1:13" x14ac:dyDescent="0.25">
      <c r="A8810" s="35" t="str">
        <f>VLOOKUP(B8810,ResCat!$A$2:$B$269,2,FALSE)</f>
        <v>XXX</v>
      </c>
      <c r="B8810" s="68" t="str">
        <f>IF(ISNA(VLOOKUP(C8810,COA!$A$2:$B$340,2,FALSE)),"XXX",VLOOKUP(C8810,COA!$A$2:$B$340,2,FALSE))</f>
        <v>N46</v>
      </c>
      <c r="C8810" s="149" t="str">
        <f t="shared" si="276"/>
        <v>0025-1005-0058</v>
      </c>
      <c r="D8810" s="134" t="s">
        <v>471</v>
      </c>
      <c r="E8810" s="134" t="s">
        <v>447</v>
      </c>
      <c r="F8810" s="134" t="s">
        <v>472</v>
      </c>
      <c r="G8810" s="134" t="s">
        <v>342</v>
      </c>
      <c r="H8810" s="134" t="s">
        <v>1023</v>
      </c>
      <c r="I8810" s="134" t="s">
        <v>1</v>
      </c>
      <c r="J8810" s="135">
        <v>1500</v>
      </c>
      <c r="K8810" s="135">
        <v>0</v>
      </c>
      <c r="L8810" s="135">
        <v>0</v>
      </c>
      <c r="M8810" s="150" t="str">
        <f t="shared" si="275"/>
        <v>201609</v>
      </c>
    </row>
    <row r="8811" spans="1:13" x14ac:dyDescent="0.25">
      <c r="A8811" s="35" t="str">
        <f>VLOOKUP(B8811,ResCat!$A$2:$B$269,2,FALSE)</f>
        <v>XXX</v>
      </c>
      <c r="B8811" s="68" t="str">
        <f>IF(ISNA(VLOOKUP(C8811,COA!$A$2:$B$340,2,FALSE)),"XXX",VLOOKUP(C8811,COA!$A$2:$B$340,2,FALSE))</f>
        <v>N46</v>
      </c>
      <c r="C8811" s="149" t="str">
        <f t="shared" si="276"/>
        <v>0025-1005-0058</v>
      </c>
      <c r="D8811" s="134" t="s">
        <v>471</v>
      </c>
      <c r="E8811" s="134" t="s">
        <v>447</v>
      </c>
      <c r="F8811" s="134" t="s">
        <v>472</v>
      </c>
      <c r="G8811" s="134" t="s">
        <v>316</v>
      </c>
      <c r="H8811" s="134" t="s">
        <v>1023</v>
      </c>
      <c r="I8811" s="134" t="s">
        <v>3</v>
      </c>
      <c r="J8811" s="135">
        <v>0</v>
      </c>
      <c r="K8811" s="135">
        <v>2231.5000000000005</v>
      </c>
      <c r="L8811" s="135">
        <v>1575.9800000000009</v>
      </c>
      <c r="M8811" s="150" t="str">
        <f t="shared" si="275"/>
        <v>201610</v>
      </c>
    </row>
    <row r="8812" spans="1:13" x14ac:dyDescent="0.25">
      <c r="A8812" s="35" t="str">
        <f>VLOOKUP(B8812,ResCat!$A$2:$B$269,2,FALSE)</f>
        <v>XXX</v>
      </c>
      <c r="B8812" s="68" t="str">
        <f>IF(ISNA(VLOOKUP(C8812,COA!$A$2:$B$340,2,FALSE)),"XXX",VLOOKUP(C8812,COA!$A$2:$B$340,2,FALSE))</f>
        <v>N46</v>
      </c>
      <c r="C8812" s="149" t="str">
        <f t="shared" si="276"/>
        <v>0025-1005-0058</v>
      </c>
      <c r="D8812" s="134" t="s">
        <v>471</v>
      </c>
      <c r="E8812" s="134" t="s">
        <v>447</v>
      </c>
      <c r="F8812" s="134" t="s">
        <v>472</v>
      </c>
      <c r="G8812" s="134" t="s">
        <v>316</v>
      </c>
      <c r="H8812" s="134" t="s">
        <v>1023</v>
      </c>
      <c r="I8812" s="134" t="s">
        <v>0</v>
      </c>
      <c r="J8812" s="135">
        <v>0</v>
      </c>
      <c r="K8812" s="135">
        <v>-1.1368683772161603E-12</v>
      </c>
      <c r="L8812" s="135">
        <v>-1.1368683772161603E-12</v>
      </c>
      <c r="M8812" s="150" t="str">
        <f t="shared" si="275"/>
        <v>201610</v>
      </c>
    </row>
    <row r="8813" spans="1:13" x14ac:dyDescent="0.25">
      <c r="A8813" s="35" t="str">
        <f>VLOOKUP(B8813,ResCat!$A$2:$B$269,2,FALSE)</f>
        <v>XXX</v>
      </c>
      <c r="B8813" s="68" t="str">
        <f>IF(ISNA(VLOOKUP(C8813,COA!$A$2:$B$340,2,FALSE)),"XXX",VLOOKUP(C8813,COA!$A$2:$B$340,2,FALSE))</f>
        <v>N46</v>
      </c>
      <c r="C8813" s="149" t="str">
        <f t="shared" si="276"/>
        <v>0025-1005-0058</v>
      </c>
      <c r="D8813" s="134" t="s">
        <v>471</v>
      </c>
      <c r="E8813" s="134" t="s">
        <v>447</v>
      </c>
      <c r="F8813" s="134" t="s">
        <v>472</v>
      </c>
      <c r="G8813" s="134" t="s">
        <v>316</v>
      </c>
      <c r="H8813" s="134" t="s">
        <v>1023</v>
      </c>
      <c r="I8813" s="134" t="s">
        <v>2</v>
      </c>
      <c r="J8813" s="135">
        <v>660</v>
      </c>
      <c r="K8813" s="135">
        <v>1754.5800000000011</v>
      </c>
      <c r="L8813" s="135">
        <v>1141.0000000000002</v>
      </c>
      <c r="M8813" s="150" t="str">
        <f t="shared" si="275"/>
        <v>201610</v>
      </c>
    </row>
    <row r="8814" spans="1:13" x14ac:dyDescent="0.25">
      <c r="A8814" s="35" t="str">
        <f>VLOOKUP(B8814,ResCat!$A$2:$B$269,2,FALSE)</f>
        <v>XXX</v>
      </c>
      <c r="B8814" s="68" t="str">
        <f>IF(ISNA(VLOOKUP(C8814,COA!$A$2:$B$340,2,FALSE)),"XXX",VLOOKUP(C8814,COA!$A$2:$B$340,2,FALSE))</f>
        <v>N46</v>
      </c>
      <c r="C8814" s="149" t="str">
        <f t="shared" si="276"/>
        <v>0025-1005-0058</v>
      </c>
      <c r="D8814" s="134" t="s">
        <v>471</v>
      </c>
      <c r="E8814" s="134" t="s">
        <v>447</v>
      </c>
      <c r="F8814" s="134" t="s">
        <v>472</v>
      </c>
      <c r="G8814" s="134" t="s">
        <v>318</v>
      </c>
      <c r="H8814" s="134" t="s">
        <v>1023</v>
      </c>
      <c r="I8814" s="134" t="s">
        <v>3</v>
      </c>
      <c r="J8814" s="135">
        <v>40</v>
      </c>
      <c r="K8814" s="135">
        <v>3.6699999999999866</v>
      </c>
      <c r="L8814" s="135">
        <v>3.6699999999999866</v>
      </c>
      <c r="M8814" s="150" t="str">
        <f t="shared" si="275"/>
        <v>201611</v>
      </c>
    </row>
    <row r="8815" spans="1:13" x14ac:dyDescent="0.25">
      <c r="A8815" s="35" t="str">
        <f>VLOOKUP(B8815,ResCat!$A$2:$B$269,2,FALSE)</f>
        <v>XXX</v>
      </c>
      <c r="B8815" s="68" t="str">
        <f>IF(ISNA(VLOOKUP(C8815,COA!$A$2:$B$340,2,FALSE)),"XXX",VLOOKUP(C8815,COA!$A$2:$B$340,2,FALSE))</f>
        <v>N46</v>
      </c>
      <c r="C8815" s="149" t="str">
        <f t="shared" si="276"/>
        <v>0025-1005-0058</v>
      </c>
      <c r="D8815" s="134" t="s">
        <v>471</v>
      </c>
      <c r="E8815" s="134" t="s">
        <v>447</v>
      </c>
      <c r="F8815" s="134" t="s">
        <v>472</v>
      </c>
      <c r="G8815" s="134" t="s">
        <v>318</v>
      </c>
      <c r="H8815" s="134" t="s">
        <v>1023</v>
      </c>
      <c r="I8815" s="134" t="s">
        <v>0</v>
      </c>
      <c r="J8815" s="135">
        <v>132314.66999999998</v>
      </c>
      <c r="K8815" s="135">
        <v>83225.94</v>
      </c>
      <c r="L8815" s="135">
        <v>0</v>
      </c>
      <c r="M8815" s="150" t="str">
        <f t="shared" si="275"/>
        <v>201611</v>
      </c>
    </row>
    <row r="8816" spans="1:13" x14ac:dyDescent="0.25">
      <c r="A8816" s="35" t="str">
        <f>VLOOKUP(B8816,ResCat!$A$2:$B$269,2,FALSE)</f>
        <v>XXX</v>
      </c>
      <c r="B8816" s="68" t="str">
        <f>IF(ISNA(VLOOKUP(C8816,COA!$A$2:$B$340,2,FALSE)),"XXX",VLOOKUP(C8816,COA!$A$2:$B$340,2,FALSE))</f>
        <v>N46</v>
      </c>
      <c r="C8816" s="149" t="str">
        <f t="shared" si="276"/>
        <v>0025-1005-0058</v>
      </c>
      <c r="D8816" s="134" t="s">
        <v>471</v>
      </c>
      <c r="E8816" s="134" t="s">
        <v>447</v>
      </c>
      <c r="F8816" s="134" t="s">
        <v>472</v>
      </c>
      <c r="G8816" s="134" t="s">
        <v>318</v>
      </c>
      <c r="H8816" s="134" t="s">
        <v>1023</v>
      </c>
      <c r="I8816" s="134" t="s">
        <v>2</v>
      </c>
      <c r="J8816" s="135">
        <v>1791.3000000000002</v>
      </c>
      <c r="K8816" s="135">
        <v>1340.8900000000017</v>
      </c>
      <c r="L8816" s="135">
        <v>1048.6899999999987</v>
      </c>
      <c r="M8816" s="150" t="str">
        <f t="shared" si="275"/>
        <v>201611</v>
      </c>
    </row>
    <row r="8817" spans="1:13" x14ac:dyDescent="0.25">
      <c r="A8817" s="35" t="str">
        <f>VLOOKUP(B8817,ResCat!$A$2:$B$269,2,FALSE)</f>
        <v>XXX</v>
      </c>
      <c r="B8817" s="68" t="str">
        <f>IF(ISNA(VLOOKUP(C8817,COA!$A$2:$B$340,2,FALSE)),"XXX",VLOOKUP(C8817,COA!$A$2:$B$340,2,FALSE))</f>
        <v>N46</v>
      </c>
      <c r="C8817" s="149" t="str">
        <f t="shared" si="276"/>
        <v>0025-1005-0058</v>
      </c>
      <c r="D8817" s="134" t="s">
        <v>471</v>
      </c>
      <c r="E8817" s="134" t="s">
        <v>447</v>
      </c>
      <c r="F8817" s="134" t="s">
        <v>472</v>
      </c>
      <c r="G8817" s="134" t="s">
        <v>320</v>
      </c>
      <c r="H8817" s="134" t="s">
        <v>1023</v>
      </c>
      <c r="I8817" s="134" t="s">
        <v>3</v>
      </c>
      <c r="J8817" s="135">
        <v>209</v>
      </c>
      <c r="K8817" s="135">
        <v>9.1000000000000174</v>
      </c>
      <c r="L8817" s="135">
        <v>9.1000000000000174</v>
      </c>
      <c r="M8817" s="150" t="str">
        <f t="shared" si="275"/>
        <v>201612</v>
      </c>
    </row>
    <row r="8818" spans="1:13" x14ac:dyDescent="0.25">
      <c r="A8818" s="35" t="str">
        <f>VLOOKUP(B8818,ResCat!$A$2:$B$269,2,FALSE)</f>
        <v>XXX</v>
      </c>
      <c r="B8818" s="68" t="str">
        <f>IF(ISNA(VLOOKUP(C8818,COA!$A$2:$B$340,2,FALSE)),"XXX",VLOOKUP(C8818,COA!$A$2:$B$340,2,FALSE))</f>
        <v>N46</v>
      </c>
      <c r="C8818" s="149" t="str">
        <f t="shared" si="276"/>
        <v>0025-1005-0058</v>
      </c>
      <c r="D8818" s="134" t="s">
        <v>471</v>
      </c>
      <c r="E8818" s="134" t="s">
        <v>447</v>
      </c>
      <c r="F8818" s="134" t="s">
        <v>472</v>
      </c>
      <c r="G8818" s="134" t="s">
        <v>320</v>
      </c>
      <c r="H8818" s="134" t="s">
        <v>1023</v>
      </c>
      <c r="I8818" s="134" t="s">
        <v>0</v>
      </c>
      <c r="J8818" s="135">
        <v>1.8189894035458565E-12</v>
      </c>
      <c r="K8818" s="135">
        <v>69810.489999999991</v>
      </c>
      <c r="L8818" s="135">
        <v>69810.489999999991</v>
      </c>
      <c r="M8818" s="150" t="str">
        <f t="shared" si="275"/>
        <v>201612</v>
      </c>
    </row>
    <row r="8819" spans="1:13" x14ac:dyDescent="0.25">
      <c r="A8819" s="35" t="str">
        <f>VLOOKUP(B8819,ResCat!$A$2:$B$269,2,FALSE)</f>
        <v>XXX</v>
      </c>
      <c r="B8819" s="68" t="str">
        <f>IF(ISNA(VLOOKUP(C8819,COA!$A$2:$B$340,2,FALSE)),"XXX",VLOOKUP(C8819,COA!$A$2:$B$340,2,FALSE))</f>
        <v>N46</v>
      </c>
      <c r="C8819" s="149" t="str">
        <f t="shared" si="276"/>
        <v>0025-1005-0058</v>
      </c>
      <c r="D8819" s="134" t="s">
        <v>471</v>
      </c>
      <c r="E8819" s="134" t="s">
        <v>447</v>
      </c>
      <c r="F8819" s="134" t="s">
        <v>472</v>
      </c>
      <c r="G8819" s="134" t="s">
        <v>320</v>
      </c>
      <c r="H8819" s="134" t="s">
        <v>1023</v>
      </c>
      <c r="I8819" s="134" t="s">
        <v>2</v>
      </c>
      <c r="J8819" s="135">
        <v>1703</v>
      </c>
      <c r="K8819" s="135">
        <v>356.96000000000004</v>
      </c>
      <c r="L8819" s="135">
        <v>646.27999999999975</v>
      </c>
      <c r="M8819" s="150" t="str">
        <f t="shared" si="275"/>
        <v>201612</v>
      </c>
    </row>
    <row r="8820" spans="1:13" x14ac:dyDescent="0.25">
      <c r="A8820" s="35" t="str">
        <f>VLOOKUP(B8820,ResCat!$A$2:$B$269,2,FALSE)</f>
        <v>XXX</v>
      </c>
      <c r="B8820" s="68" t="str">
        <f>IF(ISNA(VLOOKUP(C8820,COA!$A$2:$B$340,2,FALSE)),"XXX",VLOOKUP(C8820,COA!$A$2:$B$340,2,FALSE))</f>
        <v>N46</v>
      </c>
      <c r="C8820" s="149" t="str">
        <f t="shared" si="276"/>
        <v>0025-1005-0058</v>
      </c>
      <c r="D8820" s="134" t="s">
        <v>471</v>
      </c>
      <c r="E8820" s="134" t="s">
        <v>447</v>
      </c>
      <c r="F8820" s="134" t="s">
        <v>472</v>
      </c>
      <c r="G8820" s="134" t="s">
        <v>320</v>
      </c>
      <c r="H8820" s="134" t="s">
        <v>1023</v>
      </c>
      <c r="I8820" s="134" t="s">
        <v>1</v>
      </c>
      <c r="J8820" s="135">
        <v>639</v>
      </c>
      <c r="K8820" s="135">
        <v>354.77</v>
      </c>
      <c r="L8820" s="135">
        <v>319.29000000000002</v>
      </c>
      <c r="M8820" s="150" t="str">
        <f t="shared" si="275"/>
        <v>201612</v>
      </c>
    </row>
    <row r="8821" spans="1:13" x14ac:dyDescent="0.25">
      <c r="A8821" s="35" t="str">
        <f>VLOOKUP(B8821,ResCat!$A$2:$B$269,2,FALSE)</f>
        <v>XXX</v>
      </c>
      <c r="B8821" s="68" t="str">
        <f>IF(ISNA(VLOOKUP(C8821,COA!$A$2:$B$340,2,FALSE)),"XXX",VLOOKUP(C8821,COA!$A$2:$B$340,2,FALSE))</f>
        <v>N46</v>
      </c>
      <c r="C8821" s="149" t="str">
        <f t="shared" si="276"/>
        <v>0025-1005-0058</v>
      </c>
      <c r="D8821" s="134" t="s">
        <v>471</v>
      </c>
      <c r="E8821" s="134" t="s">
        <v>447</v>
      </c>
      <c r="F8821" s="134" t="s">
        <v>472</v>
      </c>
      <c r="G8821" s="134" t="s">
        <v>322</v>
      </c>
      <c r="H8821" s="134" t="s">
        <v>1023</v>
      </c>
      <c r="I8821" s="134" t="s">
        <v>3</v>
      </c>
      <c r="J8821" s="135">
        <v>5832.21</v>
      </c>
      <c r="K8821" s="135">
        <v>3644.88</v>
      </c>
      <c r="L8821" s="135">
        <v>4073.1500000000005</v>
      </c>
      <c r="M8821" s="150" t="str">
        <f t="shared" si="275"/>
        <v>201701</v>
      </c>
    </row>
    <row r="8822" spans="1:13" x14ac:dyDescent="0.25">
      <c r="A8822" s="35" t="str">
        <f>VLOOKUP(B8822,ResCat!$A$2:$B$269,2,FALSE)</f>
        <v>XXX</v>
      </c>
      <c r="B8822" s="68" t="str">
        <f>IF(ISNA(VLOOKUP(C8822,COA!$A$2:$B$340,2,FALSE)),"XXX",VLOOKUP(C8822,COA!$A$2:$B$340,2,FALSE))</f>
        <v>N46</v>
      </c>
      <c r="C8822" s="149" t="str">
        <f t="shared" si="276"/>
        <v>0025-1005-0058</v>
      </c>
      <c r="D8822" s="134" t="s">
        <v>471</v>
      </c>
      <c r="E8822" s="134" t="s">
        <v>447</v>
      </c>
      <c r="F8822" s="134" t="s">
        <v>472</v>
      </c>
      <c r="G8822" s="134" t="s">
        <v>322</v>
      </c>
      <c r="H8822" s="134" t="s">
        <v>1023</v>
      </c>
      <c r="I8822" s="134" t="s">
        <v>0</v>
      </c>
      <c r="J8822" s="135">
        <v>22017</v>
      </c>
      <c r="K8822" s="135">
        <v>7248</v>
      </c>
      <c r="L8822" s="135">
        <v>6541.75</v>
      </c>
      <c r="M8822" s="150" t="str">
        <f t="shared" si="275"/>
        <v>201701</v>
      </c>
    </row>
    <row r="8823" spans="1:13" x14ac:dyDescent="0.25">
      <c r="A8823" s="35" t="str">
        <f>VLOOKUP(B8823,ResCat!$A$2:$B$269,2,FALSE)</f>
        <v>XXX</v>
      </c>
      <c r="B8823" s="68" t="str">
        <f>IF(ISNA(VLOOKUP(C8823,COA!$A$2:$B$340,2,FALSE)),"XXX",VLOOKUP(C8823,COA!$A$2:$B$340,2,FALSE))</f>
        <v>N46</v>
      </c>
      <c r="C8823" s="149" t="str">
        <f t="shared" si="276"/>
        <v>0025-1005-0058</v>
      </c>
      <c r="D8823" s="134" t="s">
        <v>471</v>
      </c>
      <c r="E8823" s="134" t="s">
        <v>447</v>
      </c>
      <c r="F8823" s="134" t="s">
        <v>472</v>
      </c>
      <c r="G8823" s="134" t="s">
        <v>322</v>
      </c>
      <c r="H8823" s="134" t="s">
        <v>1023</v>
      </c>
      <c r="I8823" s="134" t="s">
        <v>2</v>
      </c>
      <c r="J8823" s="135">
        <v>4532.53</v>
      </c>
      <c r="K8823" s="135">
        <v>2415.9500000000003</v>
      </c>
      <c r="L8823" s="135">
        <v>4895.46</v>
      </c>
      <c r="M8823" s="150" t="str">
        <f t="shared" si="275"/>
        <v>201701</v>
      </c>
    </row>
    <row r="8824" spans="1:13" x14ac:dyDescent="0.25">
      <c r="A8824" s="35" t="str">
        <f>VLOOKUP(B8824,ResCat!$A$2:$B$269,2,FALSE)</f>
        <v>XXX</v>
      </c>
      <c r="B8824" s="68" t="str">
        <f>IF(ISNA(VLOOKUP(C8824,COA!$A$2:$B$340,2,FALSE)),"XXX",VLOOKUP(C8824,COA!$A$2:$B$340,2,FALSE))</f>
        <v>N46</v>
      </c>
      <c r="C8824" s="149" t="str">
        <f t="shared" si="276"/>
        <v>0025-1005-0058</v>
      </c>
      <c r="D8824" s="134" t="s">
        <v>471</v>
      </c>
      <c r="E8824" s="134" t="s">
        <v>447</v>
      </c>
      <c r="F8824" s="134" t="s">
        <v>472</v>
      </c>
      <c r="G8824" s="134" t="s">
        <v>322</v>
      </c>
      <c r="H8824" s="134" t="s">
        <v>1023</v>
      </c>
      <c r="I8824" s="134" t="s">
        <v>1</v>
      </c>
      <c r="J8824" s="135">
        <v>1736.25</v>
      </c>
      <c r="K8824" s="135">
        <v>729.14999999999986</v>
      </c>
      <c r="L8824" s="135">
        <v>679.14999999999986</v>
      </c>
      <c r="M8824" s="150" t="str">
        <f t="shared" si="275"/>
        <v>201701</v>
      </c>
    </row>
    <row r="8825" spans="1:13" x14ac:dyDescent="0.25">
      <c r="A8825" s="35" t="str">
        <f>VLOOKUP(B8825,ResCat!$A$2:$B$269,2,FALSE)</f>
        <v>XXX</v>
      </c>
      <c r="B8825" s="68" t="str">
        <f>IF(ISNA(VLOOKUP(C8825,COA!$A$2:$B$340,2,FALSE)),"XXX",VLOOKUP(C8825,COA!$A$2:$B$340,2,FALSE))</f>
        <v>N46</v>
      </c>
      <c r="C8825" s="149" t="str">
        <f t="shared" si="276"/>
        <v>0025-1005-0058</v>
      </c>
      <c r="D8825" s="134" t="s">
        <v>471</v>
      </c>
      <c r="E8825" s="134" t="s">
        <v>447</v>
      </c>
      <c r="F8825" s="134" t="s">
        <v>472</v>
      </c>
      <c r="G8825" s="134" t="s">
        <v>324</v>
      </c>
      <c r="H8825" s="134" t="s">
        <v>1023</v>
      </c>
      <c r="I8825" s="134" t="s">
        <v>3</v>
      </c>
      <c r="J8825" s="135">
        <v>8.8000000000000114</v>
      </c>
      <c r="K8825" s="135">
        <v>36.700000000000003</v>
      </c>
      <c r="L8825" s="135">
        <v>22.899999999999991</v>
      </c>
      <c r="M8825" s="150" t="str">
        <f t="shared" si="275"/>
        <v>201702</v>
      </c>
    </row>
    <row r="8826" spans="1:13" x14ac:dyDescent="0.25">
      <c r="A8826" s="35" t="str">
        <f>VLOOKUP(B8826,ResCat!$A$2:$B$269,2,FALSE)</f>
        <v>XXX</v>
      </c>
      <c r="B8826" s="68" t="str">
        <f>IF(ISNA(VLOOKUP(C8826,COA!$A$2:$B$340,2,FALSE)),"XXX",VLOOKUP(C8826,COA!$A$2:$B$340,2,FALSE))</f>
        <v>N46</v>
      </c>
      <c r="C8826" s="149" t="str">
        <f t="shared" si="276"/>
        <v>0025-1005-0058</v>
      </c>
      <c r="D8826" s="134" t="s">
        <v>471</v>
      </c>
      <c r="E8826" s="134" t="s">
        <v>447</v>
      </c>
      <c r="F8826" s="134" t="s">
        <v>472</v>
      </c>
      <c r="G8826" s="134" t="s">
        <v>324</v>
      </c>
      <c r="H8826" s="134" t="s">
        <v>1023</v>
      </c>
      <c r="I8826" s="134" t="s">
        <v>0</v>
      </c>
      <c r="J8826" s="135">
        <v>-10940.439999999999</v>
      </c>
      <c r="K8826" s="135">
        <v>26452.050000000003</v>
      </c>
      <c r="L8826" s="135">
        <v>35800.29</v>
      </c>
      <c r="M8826" s="150" t="str">
        <f t="shared" si="275"/>
        <v>201702</v>
      </c>
    </row>
    <row r="8827" spans="1:13" x14ac:dyDescent="0.25">
      <c r="A8827" s="35" t="str">
        <f>VLOOKUP(B8827,ResCat!$A$2:$B$269,2,FALSE)</f>
        <v>XXX</v>
      </c>
      <c r="B8827" s="68" t="str">
        <f>IF(ISNA(VLOOKUP(C8827,COA!$A$2:$B$340,2,FALSE)),"XXX",VLOOKUP(C8827,COA!$A$2:$B$340,2,FALSE))</f>
        <v>N46</v>
      </c>
      <c r="C8827" s="149" t="str">
        <f t="shared" si="276"/>
        <v>0025-1005-0058</v>
      </c>
      <c r="D8827" s="134" t="s">
        <v>471</v>
      </c>
      <c r="E8827" s="134" t="s">
        <v>447</v>
      </c>
      <c r="F8827" s="134" t="s">
        <v>472</v>
      </c>
      <c r="G8827" s="134" t="s">
        <v>324</v>
      </c>
      <c r="H8827" s="134" t="s">
        <v>1023</v>
      </c>
      <c r="I8827" s="134" t="s">
        <v>2</v>
      </c>
      <c r="J8827" s="135">
        <v>4542.93</v>
      </c>
      <c r="K8827" s="135">
        <v>2491.1600000000003</v>
      </c>
      <c r="L8827" s="135">
        <v>-542.58999999999935</v>
      </c>
      <c r="M8827" s="150" t="str">
        <f t="shared" si="275"/>
        <v>201702</v>
      </c>
    </row>
    <row r="8828" spans="1:13" x14ac:dyDescent="0.25">
      <c r="A8828" s="35" t="str">
        <f>VLOOKUP(B8828,ResCat!$A$2:$B$269,2,FALSE)</f>
        <v>XXX</v>
      </c>
      <c r="B8828" s="68" t="str">
        <f>IF(ISNA(VLOOKUP(C8828,COA!$A$2:$B$340,2,FALSE)),"XXX",VLOOKUP(C8828,COA!$A$2:$B$340,2,FALSE))</f>
        <v>N46</v>
      </c>
      <c r="C8828" s="149" t="str">
        <f t="shared" si="276"/>
        <v>0025-1005-0058</v>
      </c>
      <c r="D8828" s="134" t="s">
        <v>471</v>
      </c>
      <c r="E8828" s="134" t="s">
        <v>447</v>
      </c>
      <c r="F8828" s="134" t="s">
        <v>472</v>
      </c>
      <c r="G8828" s="134" t="s">
        <v>324</v>
      </c>
      <c r="H8828" s="134" t="s">
        <v>1023</v>
      </c>
      <c r="I8828" s="134" t="s">
        <v>1</v>
      </c>
      <c r="J8828" s="135">
        <v>11580.65</v>
      </c>
      <c r="K8828" s="135">
        <v>6262.8099999999968</v>
      </c>
      <c r="L8828" s="135">
        <v>5920.8499999999967</v>
      </c>
      <c r="M8828" s="150" t="str">
        <f t="shared" si="275"/>
        <v>201702</v>
      </c>
    </row>
    <row r="8829" spans="1:13" x14ac:dyDescent="0.25">
      <c r="A8829" s="35" t="str">
        <f>VLOOKUP(B8829,ResCat!$A$2:$B$269,2,FALSE)</f>
        <v>XXX</v>
      </c>
      <c r="B8829" s="68" t="str">
        <f>IF(ISNA(VLOOKUP(C8829,COA!$A$2:$B$340,2,FALSE)),"XXX",VLOOKUP(C8829,COA!$A$2:$B$340,2,FALSE))</f>
        <v>N46</v>
      </c>
      <c r="C8829" s="149" t="str">
        <f t="shared" si="276"/>
        <v>0025-1005-0058</v>
      </c>
      <c r="D8829" s="134" t="s">
        <v>471</v>
      </c>
      <c r="E8829" s="134" t="s">
        <v>447</v>
      </c>
      <c r="F8829" s="134" t="s">
        <v>472</v>
      </c>
      <c r="G8829" s="134" t="s">
        <v>326</v>
      </c>
      <c r="H8829" s="134" t="s">
        <v>1023</v>
      </c>
      <c r="I8829" s="134" t="s">
        <v>3</v>
      </c>
      <c r="J8829" s="135">
        <v>6471.5199999999995</v>
      </c>
      <c r="K8829" s="135">
        <v>2786.61</v>
      </c>
      <c r="L8829" s="135">
        <v>3007.01</v>
      </c>
      <c r="M8829" s="150" t="str">
        <f t="shared" si="275"/>
        <v>201703</v>
      </c>
    </row>
    <row r="8830" spans="1:13" x14ac:dyDescent="0.25">
      <c r="A8830" s="35" t="str">
        <f>VLOOKUP(B8830,ResCat!$A$2:$B$269,2,FALSE)</f>
        <v>XXX</v>
      </c>
      <c r="B8830" s="68" t="str">
        <f>IF(ISNA(VLOOKUP(C8830,COA!$A$2:$B$340,2,FALSE)),"XXX",VLOOKUP(C8830,COA!$A$2:$B$340,2,FALSE))</f>
        <v>N46</v>
      </c>
      <c r="C8830" s="149" t="str">
        <f t="shared" si="276"/>
        <v>0025-1005-0058</v>
      </c>
      <c r="D8830" s="134" t="s">
        <v>471</v>
      </c>
      <c r="E8830" s="134" t="s">
        <v>447</v>
      </c>
      <c r="F8830" s="134" t="s">
        <v>472</v>
      </c>
      <c r="G8830" s="134" t="s">
        <v>326</v>
      </c>
      <c r="H8830" s="134" t="s">
        <v>1023</v>
      </c>
      <c r="I8830" s="134" t="s">
        <v>0</v>
      </c>
      <c r="J8830" s="135">
        <v>49233.020000000004</v>
      </c>
      <c r="K8830" s="135">
        <v>34445.600000000006</v>
      </c>
      <c r="L8830" s="135">
        <v>31468.410000000003</v>
      </c>
      <c r="M8830" s="150" t="str">
        <f t="shared" si="275"/>
        <v>201703</v>
      </c>
    </row>
    <row r="8831" spans="1:13" x14ac:dyDescent="0.25">
      <c r="A8831" s="35" t="str">
        <f>VLOOKUP(B8831,ResCat!$A$2:$B$269,2,FALSE)</f>
        <v>XXX</v>
      </c>
      <c r="B8831" s="68" t="str">
        <f>IF(ISNA(VLOOKUP(C8831,COA!$A$2:$B$340,2,FALSE)),"XXX",VLOOKUP(C8831,COA!$A$2:$B$340,2,FALSE))</f>
        <v>N46</v>
      </c>
      <c r="C8831" s="149" t="str">
        <f t="shared" si="276"/>
        <v>0025-1005-0058</v>
      </c>
      <c r="D8831" s="134" t="s">
        <v>471</v>
      </c>
      <c r="E8831" s="134" t="s">
        <v>447</v>
      </c>
      <c r="F8831" s="134" t="s">
        <v>472</v>
      </c>
      <c r="G8831" s="134" t="s">
        <v>326</v>
      </c>
      <c r="H8831" s="134" t="s">
        <v>1023</v>
      </c>
      <c r="I8831" s="134" t="s">
        <v>2</v>
      </c>
      <c r="J8831" s="135">
        <v>4624.95</v>
      </c>
      <c r="K8831" s="135">
        <v>7991.7099999999982</v>
      </c>
      <c r="L8831" s="135">
        <v>6612.3299999999981</v>
      </c>
      <c r="M8831" s="150" t="str">
        <f t="shared" si="275"/>
        <v>201703</v>
      </c>
    </row>
    <row r="8832" spans="1:13" x14ac:dyDescent="0.25">
      <c r="A8832" s="35" t="str">
        <f>VLOOKUP(B8832,ResCat!$A$2:$B$269,2,FALSE)</f>
        <v>XXX</v>
      </c>
      <c r="B8832" s="68" t="str">
        <f>IF(ISNA(VLOOKUP(C8832,COA!$A$2:$B$340,2,FALSE)),"XXX",VLOOKUP(C8832,COA!$A$2:$B$340,2,FALSE))</f>
        <v>N46</v>
      </c>
      <c r="C8832" s="149" t="str">
        <f t="shared" si="276"/>
        <v>0025-1005-0058</v>
      </c>
      <c r="D8832" s="134" t="s">
        <v>471</v>
      </c>
      <c r="E8832" s="134" t="s">
        <v>447</v>
      </c>
      <c r="F8832" s="134" t="s">
        <v>472</v>
      </c>
      <c r="G8832" s="134" t="s">
        <v>326</v>
      </c>
      <c r="H8832" s="134" t="s">
        <v>1023</v>
      </c>
      <c r="I8832" s="134" t="s">
        <v>1</v>
      </c>
      <c r="J8832" s="135">
        <v>3108.9400000000005</v>
      </c>
      <c r="K8832" s="135">
        <v>-14184.529999999999</v>
      </c>
      <c r="L8832" s="135">
        <v>-5911.8899999999994</v>
      </c>
      <c r="M8832" s="150" t="str">
        <f t="shared" si="275"/>
        <v>201703</v>
      </c>
    </row>
    <row r="8833" spans="1:13" x14ac:dyDescent="0.25">
      <c r="A8833" s="35" t="str">
        <f>VLOOKUP(B8833,ResCat!$A$2:$B$269,2,FALSE)</f>
        <v>XXX</v>
      </c>
      <c r="B8833" s="68" t="str">
        <f>IF(ISNA(VLOOKUP(C8833,COA!$A$2:$B$340,2,FALSE)),"XXX",VLOOKUP(C8833,COA!$A$2:$B$340,2,FALSE))</f>
        <v>N46</v>
      </c>
      <c r="C8833" s="149" t="str">
        <f t="shared" si="276"/>
        <v>0025-1005-0058</v>
      </c>
      <c r="D8833" s="134" t="s">
        <v>471</v>
      </c>
      <c r="E8833" s="134" t="s">
        <v>447</v>
      </c>
      <c r="F8833" s="134" t="s">
        <v>472</v>
      </c>
      <c r="G8833" s="134" t="s">
        <v>328</v>
      </c>
      <c r="H8833" s="134" t="s">
        <v>1023</v>
      </c>
      <c r="I8833" s="134" t="s">
        <v>3</v>
      </c>
      <c r="J8833" s="135">
        <v>3624.1000000000004</v>
      </c>
      <c r="K8833" s="135">
        <v>1191.1199999999999</v>
      </c>
      <c r="L8833" s="135">
        <v>1133.6599999999999</v>
      </c>
      <c r="M8833" s="150" t="str">
        <f t="shared" si="275"/>
        <v>201704</v>
      </c>
    </row>
    <row r="8834" spans="1:13" x14ac:dyDescent="0.25">
      <c r="A8834" s="35" t="str">
        <f>VLOOKUP(B8834,ResCat!$A$2:$B$269,2,FALSE)</f>
        <v>XXX</v>
      </c>
      <c r="B8834" s="68" t="str">
        <f>IF(ISNA(VLOOKUP(C8834,COA!$A$2:$B$340,2,FALSE)),"XXX",VLOOKUP(C8834,COA!$A$2:$B$340,2,FALSE))</f>
        <v>N46</v>
      </c>
      <c r="C8834" s="149" t="str">
        <f t="shared" si="276"/>
        <v>0025-1005-0058</v>
      </c>
      <c r="D8834" s="134" t="s">
        <v>471</v>
      </c>
      <c r="E8834" s="134" t="s">
        <v>447</v>
      </c>
      <c r="F8834" s="134" t="s">
        <v>472</v>
      </c>
      <c r="G8834" s="134" t="s">
        <v>328</v>
      </c>
      <c r="H8834" s="134" t="s">
        <v>1023</v>
      </c>
      <c r="I8834" s="134" t="s">
        <v>0</v>
      </c>
      <c r="J8834" s="135">
        <v>4316</v>
      </c>
      <c r="K8834" s="135">
        <v>5392.93</v>
      </c>
      <c r="L8834" s="135">
        <v>5142.93</v>
      </c>
      <c r="M8834" s="150" t="str">
        <f t="shared" si="275"/>
        <v>201704</v>
      </c>
    </row>
    <row r="8835" spans="1:13" x14ac:dyDescent="0.25">
      <c r="A8835" s="35" t="str">
        <f>VLOOKUP(B8835,ResCat!$A$2:$B$269,2,FALSE)</f>
        <v>XXX</v>
      </c>
      <c r="B8835" s="68" t="str">
        <f>IF(ISNA(VLOOKUP(C8835,COA!$A$2:$B$340,2,FALSE)),"XXX",VLOOKUP(C8835,COA!$A$2:$B$340,2,FALSE))</f>
        <v>N46</v>
      </c>
      <c r="C8835" s="149" t="str">
        <f t="shared" si="276"/>
        <v>0025-1005-0058</v>
      </c>
      <c r="D8835" s="134" t="s">
        <v>471</v>
      </c>
      <c r="E8835" s="134" t="s">
        <v>447</v>
      </c>
      <c r="F8835" s="134" t="s">
        <v>472</v>
      </c>
      <c r="G8835" s="134" t="s">
        <v>328</v>
      </c>
      <c r="H8835" s="134" t="s">
        <v>1023</v>
      </c>
      <c r="I8835" s="134" t="s">
        <v>2</v>
      </c>
      <c r="J8835" s="135">
        <v>4879.1000000000004</v>
      </c>
      <c r="K8835" s="135">
        <v>3313.2500000000009</v>
      </c>
      <c r="L8835" s="135">
        <v>3035.940000000001</v>
      </c>
      <c r="M8835" s="150" t="str">
        <f t="shared" si="275"/>
        <v>201704</v>
      </c>
    </row>
    <row r="8836" spans="1:13" x14ac:dyDescent="0.25">
      <c r="A8836" s="35" t="str">
        <f>VLOOKUP(B8836,ResCat!$A$2:$B$269,2,FALSE)</f>
        <v>XXX</v>
      </c>
      <c r="B8836" s="68" t="str">
        <f>IF(ISNA(VLOOKUP(C8836,COA!$A$2:$B$340,2,FALSE)),"XXX",VLOOKUP(C8836,COA!$A$2:$B$340,2,FALSE))</f>
        <v>N46</v>
      </c>
      <c r="C8836" s="149" t="str">
        <f t="shared" si="276"/>
        <v>0025-1005-0058</v>
      </c>
      <c r="D8836" s="134" t="s">
        <v>471</v>
      </c>
      <c r="E8836" s="134" t="s">
        <v>447</v>
      </c>
      <c r="F8836" s="134" t="s">
        <v>472</v>
      </c>
      <c r="G8836" s="134" t="s">
        <v>328</v>
      </c>
      <c r="H8836" s="134" t="s">
        <v>1023</v>
      </c>
      <c r="I8836" s="134" t="s">
        <v>1</v>
      </c>
      <c r="J8836" s="135">
        <v>148251.23000000001</v>
      </c>
      <c r="K8836" s="135">
        <v>28312.07</v>
      </c>
      <c r="L8836" s="135">
        <v>28072.489999999998</v>
      </c>
      <c r="M8836" s="150" t="str">
        <f t="shared" ref="M8836:M8899" si="277">IF(G8836&lt;$M$1,$M$1,G8836)</f>
        <v>201704</v>
      </c>
    </row>
    <row r="8837" spans="1:13" x14ac:dyDescent="0.25">
      <c r="A8837" s="35" t="str">
        <f>VLOOKUP(B8837,ResCat!$A$2:$B$269,2,FALSE)</f>
        <v>XXX</v>
      </c>
      <c r="B8837" s="68" t="str">
        <f>IF(ISNA(VLOOKUP(C8837,COA!$A$2:$B$340,2,FALSE)),"XXX",VLOOKUP(C8837,COA!$A$2:$B$340,2,FALSE))</f>
        <v>N46</v>
      </c>
      <c r="C8837" s="149" t="str">
        <f t="shared" ref="C8837:C8900" si="278">D8837&amp;"-"&amp;E8837&amp;"-"&amp;F8837</f>
        <v>0025-1005-0058</v>
      </c>
      <c r="D8837" s="134" t="s">
        <v>471</v>
      </c>
      <c r="E8837" s="134" t="s">
        <v>447</v>
      </c>
      <c r="F8837" s="134" t="s">
        <v>472</v>
      </c>
      <c r="G8837" s="134" t="s">
        <v>330</v>
      </c>
      <c r="H8837" s="134" t="s">
        <v>1023</v>
      </c>
      <c r="I8837" s="134" t="s">
        <v>3</v>
      </c>
      <c r="J8837" s="135">
        <v>2870.3099999999995</v>
      </c>
      <c r="K8837" s="135">
        <v>4457.7599999999993</v>
      </c>
      <c r="L8837" s="135">
        <v>2515.9900000000007</v>
      </c>
      <c r="M8837" s="150" t="str">
        <f t="shared" si="277"/>
        <v>201705</v>
      </c>
    </row>
    <row r="8838" spans="1:13" x14ac:dyDescent="0.25">
      <c r="A8838" s="35" t="str">
        <f>VLOOKUP(B8838,ResCat!$A$2:$B$269,2,FALSE)</f>
        <v>XXX</v>
      </c>
      <c r="B8838" s="68" t="str">
        <f>IF(ISNA(VLOOKUP(C8838,COA!$A$2:$B$340,2,FALSE)),"XXX",VLOOKUP(C8838,COA!$A$2:$B$340,2,FALSE))</f>
        <v>N46</v>
      </c>
      <c r="C8838" s="149" t="str">
        <f t="shared" si="278"/>
        <v>0025-1005-0058</v>
      </c>
      <c r="D8838" s="134" t="s">
        <v>471</v>
      </c>
      <c r="E8838" s="134" t="s">
        <v>447</v>
      </c>
      <c r="F8838" s="134" t="s">
        <v>472</v>
      </c>
      <c r="G8838" s="134" t="s">
        <v>330</v>
      </c>
      <c r="H8838" s="134" t="s">
        <v>1023</v>
      </c>
      <c r="I8838" s="134" t="s">
        <v>368</v>
      </c>
      <c r="J8838" s="135">
        <v>3153</v>
      </c>
      <c r="K8838" s="135">
        <v>1611.3600000000001</v>
      </c>
      <c r="L8838" s="135">
        <v>516.81000000000006</v>
      </c>
      <c r="M8838" s="150" t="str">
        <f t="shared" si="277"/>
        <v>201705</v>
      </c>
    </row>
    <row r="8839" spans="1:13" x14ac:dyDescent="0.25">
      <c r="A8839" s="35" t="str">
        <f>VLOOKUP(B8839,ResCat!$A$2:$B$269,2,FALSE)</f>
        <v>XXX</v>
      </c>
      <c r="B8839" s="68" t="str">
        <f>IF(ISNA(VLOOKUP(C8839,COA!$A$2:$B$340,2,FALSE)),"XXX",VLOOKUP(C8839,COA!$A$2:$B$340,2,FALSE))</f>
        <v>N46</v>
      </c>
      <c r="C8839" s="149" t="str">
        <f t="shared" si="278"/>
        <v>0025-1005-0058</v>
      </c>
      <c r="D8839" s="134" t="s">
        <v>471</v>
      </c>
      <c r="E8839" s="134" t="s">
        <v>447</v>
      </c>
      <c r="F8839" s="134" t="s">
        <v>472</v>
      </c>
      <c r="G8839" s="134" t="s">
        <v>330</v>
      </c>
      <c r="H8839" s="134" t="s">
        <v>1023</v>
      </c>
      <c r="I8839" s="134" t="s">
        <v>0</v>
      </c>
      <c r="J8839" s="135">
        <v>243577.16000000003</v>
      </c>
      <c r="K8839" s="135">
        <v>103687.4</v>
      </c>
      <c r="L8839" s="135">
        <v>100198.67</v>
      </c>
      <c r="M8839" s="150" t="str">
        <f t="shared" si="277"/>
        <v>201705</v>
      </c>
    </row>
    <row r="8840" spans="1:13" x14ac:dyDescent="0.25">
      <c r="A8840" s="35" t="str">
        <f>VLOOKUP(B8840,ResCat!$A$2:$B$269,2,FALSE)</f>
        <v>XXX</v>
      </c>
      <c r="B8840" s="68" t="str">
        <f>IF(ISNA(VLOOKUP(C8840,COA!$A$2:$B$340,2,FALSE)),"XXX",VLOOKUP(C8840,COA!$A$2:$B$340,2,FALSE))</f>
        <v>N46</v>
      </c>
      <c r="C8840" s="149" t="str">
        <f t="shared" si="278"/>
        <v>0025-1005-0058</v>
      </c>
      <c r="D8840" s="134" t="s">
        <v>471</v>
      </c>
      <c r="E8840" s="134" t="s">
        <v>447</v>
      </c>
      <c r="F8840" s="134" t="s">
        <v>472</v>
      </c>
      <c r="G8840" s="134" t="s">
        <v>330</v>
      </c>
      <c r="H8840" s="134" t="s">
        <v>1023</v>
      </c>
      <c r="I8840" s="134" t="s">
        <v>336</v>
      </c>
      <c r="J8840" s="135">
        <v>1287.5</v>
      </c>
      <c r="K8840" s="135">
        <v>1287.5</v>
      </c>
      <c r="L8840" s="135">
        <v>1287.5</v>
      </c>
      <c r="M8840" s="150" t="str">
        <f t="shared" si="277"/>
        <v>201705</v>
      </c>
    </row>
    <row r="8841" spans="1:13" x14ac:dyDescent="0.25">
      <c r="A8841" s="35" t="str">
        <f>VLOOKUP(B8841,ResCat!$A$2:$B$269,2,FALSE)</f>
        <v>XXX</v>
      </c>
      <c r="B8841" s="68" t="str">
        <f>IF(ISNA(VLOOKUP(C8841,COA!$A$2:$B$340,2,FALSE)),"XXX",VLOOKUP(C8841,COA!$A$2:$B$340,2,FALSE))</f>
        <v>N46</v>
      </c>
      <c r="C8841" s="149" t="str">
        <f t="shared" si="278"/>
        <v>0025-1005-0058</v>
      </c>
      <c r="D8841" s="134" t="s">
        <v>471</v>
      </c>
      <c r="E8841" s="134" t="s">
        <v>447</v>
      </c>
      <c r="F8841" s="134" t="s">
        <v>472</v>
      </c>
      <c r="G8841" s="134" t="s">
        <v>330</v>
      </c>
      <c r="H8841" s="134" t="s">
        <v>1023</v>
      </c>
      <c r="I8841" s="134" t="s">
        <v>2</v>
      </c>
      <c r="J8841" s="135">
        <v>17046.440000000002</v>
      </c>
      <c r="K8841" s="135">
        <v>12519.660000000002</v>
      </c>
      <c r="L8841" s="135">
        <v>9794.9000000000015</v>
      </c>
      <c r="M8841" s="150" t="str">
        <f t="shared" si="277"/>
        <v>201705</v>
      </c>
    </row>
    <row r="8842" spans="1:13" x14ac:dyDescent="0.25">
      <c r="A8842" s="35" t="str">
        <f>VLOOKUP(B8842,ResCat!$A$2:$B$269,2,FALSE)</f>
        <v>XXX</v>
      </c>
      <c r="B8842" s="68" t="str">
        <f>IF(ISNA(VLOOKUP(C8842,COA!$A$2:$B$340,2,FALSE)),"XXX",VLOOKUP(C8842,COA!$A$2:$B$340,2,FALSE))</f>
        <v>N46</v>
      </c>
      <c r="C8842" s="149" t="str">
        <f t="shared" si="278"/>
        <v>0025-1005-0058</v>
      </c>
      <c r="D8842" s="134" t="s">
        <v>471</v>
      </c>
      <c r="E8842" s="134" t="s">
        <v>447</v>
      </c>
      <c r="F8842" s="134" t="s">
        <v>472</v>
      </c>
      <c r="G8842" s="134" t="s">
        <v>330</v>
      </c>
      <c r="H8842" s="134" t="s">
        <v>1023</v>
      </c>
      <c r="I8842" s="134" t="s">
        <v>1</v>
      </c>
      <c r="J8842" s="135">
        <v>2942.19</v>
      </c>
      <c r="K8842" s="135">
        <v>1222.8899999999976</v>
      </c>
      <c r="L8842" s="135">
        <v>1103.0599999999984</v>
      </c>
      <c r="M8842" s="150" t="str">
        <f t="shared" si="277"/>
        <v>201705</v>
      </c>
    </row>
    <row r="8843" spans="1:13" x14ac:dyDescent="0.25">
      <c r="A8843" s="35" t="str">
        <f>VLOOKUP(B8843,ResCat!$A$2:$B$269,2,FALSE)</f>
        <v>XXX</v>
      </c>
      <c r="B8843" s="68" t="str">
        <f>IF(ISNA(VLOOKUP(C8843,COA!$A$2:$B$340,2,FALSE)),"XXX",VLOOKUP(C8843,COA!$A$2:$B$340,2,FALSE))</f>
        <v>N46</v>
      </c>
      <c r="C8843" s="149" t="str">
        <f t="shared" si="278"/>
        <v>0025-1005-0058</v>
      </c>
      <c r="D8843" s="134" t="s">
        <v>471</v>
      </c>
      <c r="E8843" s="134" t="s">
        <v>447</v>
      </c>
      <c r="F8843" s="134" t="s">
        <v>472</v>
      </c>
      <c r="G8843" s="134" t="s">
        <v>332</v>
      </c>
      <c r="H8843" s="134" t="s">
        <v>1023</v>
      </c>
      <c r="I8843" s="134" t="s">
        <v>3</v>
      </c>
      <c r="J8843" s="135">
        <v>8631.6999999999989</v>
      </c>
      <c r="K8843" s="135">
        <v>4654.2099999999982</v>
      </c>
      <c r="L8843" s="135">
        <v>4360.9599999999991</v>
      </c>
      <c r="M8843" s="150" t="str">
        <f t="shared" si="277"/>
        <v>201706</v>
      </c>
    </row>
    <row r="8844" spans="1:13" x14ac:dyDescent="0.25">
      <c r="A8844" s="35" t="str">
        <f>VLOOKUP(B8844,ResCat!$A$2:$B$269,2,FALSE)</f>
        <v>XXX</v>
      </c>
      <c r="B8844" s="68" t="str">
        <f>IF(ISNA(VLOOKUP(C8844,COA!$A$2:$B$340,2,FALSE)),"XXX",VLOOKUP(C8844,COA!$A$2:$B$340,2,FALSE))</f>
        <v>N46</v>
      </c>
      <c r="C8844" s="149" t="str">
        <f t="shared" si="278"/>
        <v>0025-1005-0058</v>
      </c>
      <c r="D8844" s="134" t="s">
        <v>471</v>
      </c>
      <c r="E8844" s="134" t="s">
        <v>447</v>
      </c>
      <c r="F8844" s="134" t="s">
        <v>472</v>
      </c>
      <c r="G8844" s="134" t="s">
        <v>332</v>
      </c>
      <c r="H8844" s="134" t="s">
        <v>1023</v>
      </c>
      <c r="I8844" s="134" t="s">
        <v>0</v>
      </c>
      <c r="J8844" s="135">
        <v>3507082.7100000004</v>
      </c>
      <c r="K8844" s="135">
        <v>888448.26</v>
      </c>
      <c r="L8844" s="135">
        <v>887948.26</v>
      </c>
      <c r="M8844" s="150" t="str">
        <f t="shared" si="277"/>
        <v>201706</v>
      </c>
    </row>
    <row r="8845" spans="1:13" x14ac:dyDescent="0.25">
      <c r="A8845" s="35" t="str">
        <f>VLOOKUP(B8845,ResCat!$A$2:$B$269,2,FALSE)</f>
        <v>XXX</v>
      </c>
      <c r="B8845" s="68" t="str">
        <f>IF(ISNA(VLOOKUP(C8845,COA!$A$2:$B$340,2,FALSE)),"XXX",VLOOKUP(C8845,COA!$A$2:$B$340,2,FALSE))</f>
        <v>N46</v>
      </c>
      <c r="C8845" s="149" t="str">
        <f t="shared" si="278"/>
        <v>0025-1005-0058</v>
      </c>
      <c r="D8845" s="134" t="s">
        <v>471</v>
      </c>
      <c r="E8845" s="134" t="s">
        <v>447</v>
      </c>
      <c r="F8845" s="134" t="s">
        <v>472</v>
      </c>
      <c r="G8845" s="134" t="s">
        <v>332</v>
      </c>
      <c r="H8845" s="134" t="s">
        <v>1023</v>
      </c>
      <c r="I8845" s="134" t="s">
        <v>2</v>
      </c>
      <c r="J8845" s="135">
        <v>31678.710000000003</v>
      </c>
      <c r="K8845" s="135">
        <v>18499.299999999992</v>
      </c>
      <c r="L8845" s="135">
        <v>15207.05999999999</v>
      </c>
      <c r="M8845" s="150" t="str">
        <f t="shared" si="277"/>
        <v>201706</v>
      </c>
    </row>
    <row r="8846" spans="1:13" x14ac:dyDescent="0.25">
      <c r="A8846" s="35" t="str">
        <f>VLOOKUP(B8846,ResCat!$A$2:$B$269,2,FALSE)</f>
        <v>XXX</v>
      </c>
      <c r="B8846" s="68" t="str">
        <f>IF(ISNA(VLOOKUP(C8846,COA!$A$2:$B$340,2,FALSE)),"XXX",VLOOKUP(C8846,COA!$A$2:$B$340,2,FALSE))</f>
        <v>N46</v>
      </c>
      <c r="C8846" s="149" t="str">
        <f t="shared" si="278"/>
        <v>0025-1005-0058</v>
      </c>
      <c r="D8846" s="134" t="s">
        <v>471</v>
      </c>
      <c r="E8846" s="134" t="s">
        <v>447</v>
      </c>
      <c r="F8846" s="134" t="s">
        <v>472</v>
      </c>
      <c r="G8846" s="134" t="s">
        <v>332</v>
      </c>
      <c r="H8846" s="134" t="s">
        <v>1023</v>
      </c>
      <c r="I8846" s="134" t="s">
        <v>1</v>
      </c>
      <c r="J8846" s="135">
        <v>123768.66999999997</v>
      </c>
      <c r="K8846" s="135">
        <v>55905.999999999956</v>
      </c>
      <c r="L8846" s="135">
        <v>56010.819999999956</v>
      </c>
      <c r="M8846" s="150" t="str">
        <f t="shared" si="277"/>
        <v>201706</v>
      </c>
    </row>
    <row r="8847" spans="1:13" x14ac:dyDescent="0.25">
      <c r="A8847" s="35" t="str">
        <f>VLOOKUP(B8847,ResCat!$A$2:$B$269,2,FALSE)</f>
        <v>XXX</v>
      </c>
      <c r="B8847" s="68" t="str">
        <f>IF(ISNA(VLOOKUP(C8847,COA!$A$2:$B$340,2,FALSE)),"XXX",VLOOKUP(C8847,COA!$A$2:$B$340,2,FALSE))</f>
        <v>N46</v>
      </c>
      <c r="C8847" s="149" t="str">
        <f t="shared" si="278"/>
        <v>0025-1005-0058</v>
      </c>
      <c r="D8847" s="134" t="s">
        <v>471</v>
      </c>
      <c r="E8847" s="134" t="s">
        <v>447</v>
      </c>
      <c r="F8847" s="134" t="s">
        <v>472</v>
      </c>
      <c r="G8847" s="134" t="s">
        <v>335</v>
      </c>
      <c r="H8847" s="134" t="s">
        <v>1023</v>
      </c>
      <c r="I8847" s="134" t="s">
        <v>3</v>
      </c>
      <c r="J8847" s="135">
        <v>19534.559999999998</v>
      </c>
      <c r="K8847" s="135">
        <v>6445.3099999999968</v>
      </c>
      <c r="L8847" s="135">
        <v>5786.9499999999989</v>
      </c>
      <c r="M8847" s="150" t="str">
        <f t="shared" si="277"/>
        <v>201707</v>
      </c>
    </row>
    <row r="8848" spans="1:13" x14ac:dyDescent="0.25">
      <c r="A8848" s="35" t="str">
        <f>VLOOKUP(B8848,ResCat!$A$2:$B$269,2,FALSE)</f>
        <v>XXX</v>
      </c>
      <c r="B8848" s="68" t="str">
        <f>IF(ISNA(VLOOKUP(C8848,COA!$A$2:$B$340,2,FALSE)),"XXX",VLOOKUP(C8848,COA!$A$2:$B$340,2,FALSE))</f>
        <v>N46</v>
      </c>
      <c r="C8848" s="149" t="str">
        <f t="shared" si="278"/>
        <v>0025-1005-0058</v>
      </c>
      <c r="D8848" s="134" t="s">
        <v>471</v>
      </c>
      <c r="E8848" s="134" t="s">
        <v>447</v>
      </c>
      <c r="F8848" s="134" t="s">
        <v>472</v>
      </c>
      <c r="G8848" s="134" t="s">
        <v>335</v>
      </c>
      <c r="H8848" s="134" t="s">
        <v>1023</v>
      </c>
      <c r="I8848" s="134" t="s">
        <v>0</v>
      </c>
      <c r="J8848" s="135">
        <v>200899.15000000002</v>
      </c>
      <c r="K8848" s="135">
        <v>53680</v>
      </c>
      <c r="L8848" s="135">
        <v>51147.49</v>
      </c>
      <c r="M8848" s="150" t="str">
        <f t="shared" si="277"/>
        <v>201707</v>
      </c>
    </row>
    <row r="8849" spans="1:13" x14ac:dyDescent="0.25">
      <c r="A8849" s="35" t="str">
        <f>VLOOKUP(B8849,ResCat!$A$2:$B$269,2,FALSE)</f>
        <v>XXX</v>
      </c>
      <c r="B8849" s="68" t="str">
        <f>IF(ISNA(VLOOKUP(C8849,COA!$A$2:$B$340,2,FALSE)),"XXX",VLOOKUP(C8849,COA!$A$2:$B$340,2,FALSE))</f>
        <v>N46</v>
      </c>
      <c r="C8849" s="149" t="str">
        <f t="shared" si="278"/>
        <v>0025-1005-0058</v>
      </c>
      <c r="D8849" s="134" t="s">
        <v>471</v>
      </c>
      <c r="E8849" s="134" t="s">
        <v>447</v>
      </c>
      <c r="F8849" s="134" t="s">
        <v>472</v>
      </c>
      <c r="G8849" s="134" t="s">
        <v>335</v>
      </c>
      <c r="H8849" s="134" t="s">
        <v>1023</v>
      </c>
      <c r="I8849" s="134" t="s">
        <v>2</v>
      </c>
      <c r="J8849" s="135">
        <v>36296.080000000009</v>
      </c>
      <c r="K8849" s="135">
        <v>15986.519999999999</v>
      </c>
      <c r="L8849" s="135">
        <v>13037.139999999989</v>
      </c>
      <c r="M8849" s="150" t="str">
        <f t="shared" si="277"/>
        <v>201707</v>
      </c>
    </row>
    <row r="8850" spans="1:13" x14ac:dyDescent="0.25">
      <c r="A8850" s="35" t="str">
        <f>VLOOKUP(B8850,ResCat!$A$2:$B$269,2,FALSE)</f>
        <v>XXX</v>
      </c>
      <c r="B8850" s="68" t="str">
        <f>IF(ISNA(VLOOKUP(C8850,COA!$A$2:$B$340,2,FALSE)),"XXX",VLOOKUP(C8850,COA!$A$2:$B$340,2,FALSE))</f>
        <v>N46</v>
      </c>
      <c r="C8850" s="149" t="str">
        <f t="shared" si="278"/>
        <v>0025-1005-0058</v>
      </c>
      <c r="D8850" s="134" t="s">
        <v>471</v>
      </c>
      <c r="E8850" s="134" t="s">
        <v>447</v>
      </c>
      <c r="F8850" s="134" t="s">
        <v>472</v>
      </c>
      <c r="G8850" s="134" t="s">
        <v>335</v>
      </c>
      <c r="H8850" s="134" t="s">
        <v>1023</v>
      </c>
      <c r="I8850" s="134" t="s">
        <v>1</v>
      </c>
      <c r="J8850" s="135">
        <v>33368.61</v>
      </c>
      <c r="K8850" s="135">
        <v>9998.8100000000031</v>
      </c>
      <c r="L8850" s="135">
        <v>2712.9199999999992</v>
      </c>
      <c r="M8850" s="150" t="str">
        <f t="shared" si="277"/>
        <v>201707</v>
      </c>
    </row>
    <row r="8851" spans="1:13" x14ac:dyDescent="0.25">
      <c r="A8851" s="35" t="str">
        <f>VLOOKUP(B8851,ResCat!$A$2:$B$269,2,FALSE)</f>
        <v>XXX</v>
      </c>
      <c r="B8851" s="68" t="str">
        <f>IF(ISNA(VLOOKUP(C8851,COA!$A$2:$B$340,2,FALSE)),"XXX",VLOOKUP(C8851,COA!$A$2:$B$340,2,FALSE))</f>
        <v>N46</v>
      </c>
      <c r="C8851" s="149" t="str">
        <f t="shared" si="278"/>
        <v>0025-1005-0058</v>
      </c>
      <c r="D8851" s="134" t="s">
        <v>471</v>
      </c>
      <c r="E8851" s="134" t="s">
        <v>447</v>
      </c>
      <c r="F8851" s="134" t="s">
        <v>472</v>
      </c>
      <c r="G8851" s="134" t="s">
        <v>4</v>
      </c>
      <c r="H8851" s="134" t="s">
        <v>1023</v>
      </c>
      <c r="I8851" s="134" t="s">
        <v>3</v>
      </c>
      <c r="J8851" s="135">
        <v>2573.8400000000011</v>
      </c>
      <c r="K8851" s="135">
        <v>5258.0799999999972</v>
      </c>
      <c r="L8851" s="135">
        <v>4346.8899999999976</v>
      </c>
      <c r="M8851" s="150" t="str">
        <f t="shared" si="277"/>
        <v>201708</v>
      </c>
    </row>
    <row r="8852" spans="1:13" x14ac:dyDescent="0.25">
      <c r="A8852" s="35" t="str">
        <f>VLOOKUP(B8852,ResCat!$A$2:$B$269,2,FALSE)</f>
        <v>XXX</v>
      </c>
      <c r="B8852" s="68" t="str">
        <f>IF(ISNA(VLOOKUP(C8852,COA!$A$2:$B$340,2,FALSE)),"XXX",VLOOKUP(C8852,COA!$A$2:$B$340,2,FALSE))</f>
        <v>N46</v>
      </c>
      <c r="C8852" s="149" t="str">
        <f t="shared" si="278"/>
        <v>0025-1005-0058</v>
      </c>
      <c r="D8852" s="134" t="s">
        <v>471</v>
      </c>
      <c r="E8852" s="134" t="s">
        <v>447</v>
      </c>
      <c r="F8852" s="134" t="s">
        <v>472</v>
      </c>
      <c r="G8852" s="134" t="s">
        <v>4</v>
      </c>
      <c r="H8852" s="134" t="s">
        <v>1023</v>
      </c>
      <c r="I8852" s="134" t="s">
        <v>0</v>
      </c>
      <c r="J8852" s="135">
        <v>1219817.24</v>
      </c>
      <c r="K8852" s="135">
        <v>551460.05999999994</v>
      </c>
      <c r="L8852" s="135">
        <v>550710.05999999994</v>
      </c>
      <c r="M8852" s="150" t="str">
        <f t="shared" si="277"/>
        <v>201708</v>
      </c>
    </row>
    <row r="8853" spans="1:13" x14ac:dyDescent="0.25">
      <c r="A8853" s="35" t="str">
        <f>VLOOKUP(B8853,ResCat!$A$2:$B$269,2,FALSE)</f>
        <v>XXX</v>
      </c>
      <c r="B8853" s="68" t="str">
        <f>IF(ISNA(VLOOKUP(C8853,COA!$A$2:$B$340,2,FALSE)),"XXX",VLOOKUP(C8853,COA!$A$2:$B$340,2,FALSE))</f>
        <v>N46</v>
      </c>
      <c r="C8853" s="149" t="str">
        <f t="shared" si="278"/>
        <v>0025-1005-0058</v>
      </c>
      <c r="D8853" s="134" t="s">
        <v>471</v>
      </c>
      <c r="E8853" s="134" t="s">
        <v>447</v>
      </c>
      <c r="F8853" s="134" t="s">
        <v>472</v>
      </c>
      <c r="G8853" s="134" t="s">
        <v>4</v>
      </c>
      <c r="H8853" s="134" t="s">
        <v>1023</v>
      </c>
      <c r="I8853" s="134" t="s">
        <v>336</v>
      </c>
      <c r="J8853" s="135">
        <v>60</v>
      </c>
      <c r="K8853" s="135">
        <v>24</v>
      </c>
      <c r="L8853" s="135">
        <v>24</v>
      </c>
      <c r="M8853" s="150" t="str">
        <f t="shared" si="277"/>
        <v>201708</v>
      </c>
    </row>
    <row r="8854" spans="1:13" x14ac:dyDescent="0.25">
      <c r="A8854" s="35" t="str">
        <f>VLOOKUP(B8854,ResCat!$A$2:$B$269,2,FALSE)</f>
        <v>XXX</v>
      </c>
      <c r="B8854" s="68" t="str">
        <f>IF(ISNA(VLOOKUP(C8854,COA!$A$2:$B$340,2,FALSE)),"XXX",VLOOKUP(C8854,COA!$A$2:$B$340,2,FALSE))</f>
        <v>N46</v>
      </c>
      <c r="C8854" s="149" t="str">
        <f t="shared" si="278"/>
        <v>0025-1005-0058</v>
      </c>
      <c r="D8854" s="134" t="s">
        <v>471</v>
      </c>
      <c r="E8854" s="134" t="s">
        <v>447</v>
      </c>
      <c r="F8854" s="134" t="s">
        <v>472</v>
      </c>
      <c r="G8854" s="134" t="s">
        <v>4</v>
      </c>
      <c r="H8854" s="134" t="s">
        <v>1023</v>
      </c>
      <c r="I8854" s="134" t="s">
        <v>2</v>
      </c>
      <c r="J8854" s="135">
        <v>63340.640000000007</v>
      </c>
      <c r="K8854" s="135">
        <v>31757.069999999992</v>
      </c>
      <c r="L8854" s="135">
        <v>28572.519999999997</v>
      </c>
      <c r="M8854" s="150" t="str">
        <f t="shared" si="277"/>
        <v>201708</v>
      </c>
    </row>
    <row r="8855" spans="1:13" x14ac:dyDescent="0.25">
      <c r="A8855" s="35" t="str">
        <f>VLOOKUP(B8855,ResCat!$A$2:$B$269,2,FALSE)</f>
        <v>XXX</v>
      </c>
      <c r="B8855" s="68" t="str">
        <f>IF(ISNA(VLOOKUP(C8855,COA!$A$2:$B$340,2,FALSE)),"XXX",VLOOKUP(C8855,COA!$A$2:$B$340,2,FALSE))</f>
        <v>N46</v>
      </c>
      <c r="C8855" s="149" t="str">
        <f t="shared" si="278"/>
        <v>0025-1005-0058</v>
      </c>
      <c r="D8855" s="134" t="s">
        <v>471</v>
      </c>
      <c r="E8855" s="134" t="s">
        <v>447</v>
      </c>
      <c r="F8855" s="134" t="s">
        <v>472</v>
      </c>
      <c r="G8855" s="134" t="s">
        <v>4</v>
      </c>
      <c r="H8855" s="134" t="s">
        <v>1023</v>
      </c>
      <c r="I8855" s="134" t="s">
        <v>1</v>
      </c>
      <c r="J8855" s="135">
        <v>343845.84000000014</v>
      </c>
      <c r="K8855" s="135">
        <v>132948.11000000002</v>
      </c>
      <c r="L8855" s="135">
        <v>129438.12000000002</v>
      </c>
      <c r="M8855" s="150" t="str">
        <f t="shared" si="277"/>
        <v>201708</v>
      </c>
    </row>
    <row r="8856" spans="1:13" x14ac:dyDescent="0.25">
      <c r="A8856" s="35" t="str">
        <f>VLOOKUP(B8856,ResCat!$A$2:$B$269,2,FALSE)</f>
        <v>XXX</v>
      </c>
      <c r="B8856" s="68" t="str">
        <f>IF(ISNA(VLOOKUP(C8856,COA!$A$2:$B$340,2,FALSE)),"XXX",VLOOKUP(C8856,COA!$A$2:$B$340,2,FALSE))</f>
        <v>N46</v>
      </c>
      <c r="C8856" s="149" t="str">
        <f t="shared" si="278"/>
        <v>0025-1005-0058</v>
      </c>
      <c r="D8856" s="134" t="s">
        <v>471</v>
      </c>
      <c r="E8856" s="134" t="s">
        <v>447</v>
      </c>
      <c r="F8856" s="134" t="s">
        <v>472</v>
      </c>
      <c r="G8856" s="134" t="s">
        <v>511</v>
      </c>
      <c r="H8856" s="134" t="s">
        <v>1023</v>
      </c>
      <c r="I8856" s="134" t="s">
        <v>3</v>
      </c>
      <c r="J8856" s="135">
        <v>34341.250000000007</v>
      </c>
      <c r="K8856" s="135">
        <v>21351.640000000003</v>
      </c>
      <c r="L8856" s="135">
        <v>16974.659999999996</v>
      </c>
      <c r="M8856" s="150" t="str">
        <f t="shared" si="277"/>
        <v>201709</v>
      </c>
    </row>
    <row r="8857" spans="1:13" x14ac:dyDescent="0.25">
      <c r="A8857" s="35" t="str">
        <f>VLOOKUP(B8857,ResCat!$A$2:$B$269,2,FALSE)</f>
        <v>XXX</v>
      </c>
      <c r="B8857" s="68" t="str">
        <f>IF(ISNA(VLOOKUP(C8857,COA!$A$2:$B$340,2,FALSE)),"XXX",VLOOKUP(C8857,COA!$A$2:$B$340,2,FALSE))</f>
        <v>N46</v>
      </c>
      <c r="C8857" s="149" t="str">
        <f t="shared" si="278"/>
        <v>0025-1005-0058</v>
      </c>
      <c r="D8857" s="134" t="s">
        <v>471</v>
      </c>
      <c r="E8857" s="134" t="s">
        <v>447</v>
      </c>
      <c r="F8857" s="134" t="s">
        <v>472</v>
      </c>
      <c r="G8857" s="134" t="s">
        <v>511</v>
      </c>
      <c r="H8857" s="134" t="s">
        <v>1023</v>
      </c>
      <c r="I8857" s="134" t="s">
        <v>0</v>
      </c>
      <c r="J8857" s="135">
        <v>228184.34</v>
      </c>
      <c r="K8857" s="135">
        <v>76873.340000000011</v>
      </c>
      <c r="L8857" s="135">
        <v>73919.42</v>
      </c>
      <c r="M8857" s="150" t="str">
        <f t="shared" si="277"/>
        <v>201709</v>
      </c>
    </row>
    <row r="8858" spans="1:13" x14ac:dyDescent="0.25">
      <c r="A8858" s="35" t="str">
        <f>VLOOKUP(B8858,ResCat!$A$2:$B$269,2,FALSE)</f>
        <v>XXX</v>
      </c>
      <c r="B8858" s="68" t="str">
        <f>IF(ISNA(VLOOKUP(C8858,COA!$A$2:$B$340,2,FALSE)),"XXX",VLOOKUP(C8858,COA!$A$2:$B$340,2,FALSE))</f>
        <v>N46</v>
      </c>
      <c r="C8858" s="149" t="str">
        <f t="shared" si="278"/>
        <v>0025-1005-0058</v>
      </c>
      <c r="D8858" s="134" t="s">
        <v>471</v>
      </c>
      <c r="E8858" s="134" t="s">
        <v>447</v>
      </c>
      <c r="F8858" s="134" t="s">
        <v>472</v>
      </c>
      <c r="G8858" s="134" t="s">
        <v>511</v>
      </c>
      <c r="H8858" s="134" t="s">
        <v>1023</v>
      </c>
      <c r="I8858" s="134" t="s">
        <v>336</v>
      </c>
      <c r="J8858" s="135">
        <v>470</v>
      </c>
      <c r="K8858" s="135">
        <v>107.92</v>
      </c>
      <c r="L8858" s="135">
        <v>107.92</v>
      </c>
      <c r="M8858" s="150" t="str">
        <f t="shared" si="277"/>
        <v>201709</v>
      </c>
    </row>
    <row r="8859" spans="1:13" x14ac:dyDescent="0.25">
      <c r="A8859" s="35" t="str">
        <f>VLOOKUP(B8859,ResCat!$A$2:$B$269,2,FALSE)</f>
        <v>XXX</v>
      </c>
      <c r="B8859" s="68" t="str">
        <f>IF(ISNA(VLOOKUP(C8859,COA!$A$2:$B$340,2,FALSE)),"XXX",VLOOKUP(C8859,COA!$A$2:$B$340,2,FALSE))</f>
        <v>N46</v>
      </c>
      <c r="C8859" s="149" t="str">
        <f t="shared" si="278"/>
        <v>0025-1005-0058</v>
      </c>
      <c r="D8859" s="134" t="s">
        <v>471</v>
      </c>
      <c r="E8859" s="134" t="s">
        <v>447</v>
      </c>
      <c r="F8859" s="134" t="s">
        <v>472</v>
      </c>
      <c r="G8859" s="134" t="s">
        <v>511</v>
      </c>
      <c r="H8859" s="134" t="s">
        <v>1023</v>
      </c>
      <c r="I8859" s="134" t="s">
        <v>2</v>
      </c>
      <c r="J8859" s="135">
        <v>111479.07000000002</v>
      </c>
      <c r="K8859" s="135">
        <v>42641.850000000028</v>
      </c>
      <c r="L8859" s="135">
        <v>31799.389999999985</v>
      </c>
      <c r="M8859" s="150" t="str">
        <f t="shared" si="277"/>
        <v>201709</v>
      </c>
    </row>
    <row r="8860" spans="1:13" x14ac:dyDescent="0.25">
      <c r="A8860" s="35" t="str">
        <f>VLOOKUP(B8860,ResCat!$A$2:$B$269,2,FALSE)</f>
        <v>XXX</v>
      </c>
      <c r="B8860" s="68" t="str">
        <f>IF(ISNA(VLOOKUP(C8860,COA!$A$2:$B$340,2,FALSE)),"XXX",VLOOKUP(C8860,COA!$A$2:$B$340,2,FALSE))</f>
        <v>N46</v>
      </c>
      <c r="C8860" s="149" t="str">
        <f t="shared" si="278"/>
        <v>0025-1005-0058</v>
      </c>
      <c r="D8860" s="134" t="s">
        <v>471</v>
      </c>
      <c r="E8860" s="134" t="s">
        <v>447</v>
      </c>
      <c r="F8860" s="134" t="s">
        <v>472</v>
      </c>
      <c r="G8860" s="134" t="s">
        <v>511</v>
      </c>
      <c r="H8860" s="134" t="s">
        <v>1023</v>
      </c>
      <c r="I8860" s="134" t="s">
        <v>1</v>
      </c>
      <c r="J8860" s="135">
        <v>252600.44999999995</v>
      </c>
      <c r="K8860" s="135">
        <v>56013.92000000002</v>
      </c>
      <c r="L8860" s="135">
        <v>54297.660000000033</v>
      </c>
      <c r="M8860" s="150" t="str">
        <f t="shared" si="277"/>
        <v>201709</v>
      </c>
    </row>
    <row r="8861" spans="1:13" x14ac:dyDescent="0.25">
      <c r="A8861" s="35" t="str">
        <f>VLOOKUP(B8861,ResCat!$A$2:$B$269,2,FALSE)</f>
        <v>XXX</v>
      </c>
      <c r="B8861" s="68" t="str">
        <f>IF(ISNA(VLOOKUP(C8861,COA!$A$2:$B$340,2,FALSE)),"XXX",VLOOKUP(C8861,COA!$A$2:$B$340,2,FALSE))</f>
        <v>N46</v>
      </c>
      <c r="C8861" s="149" t="str">
        <f t="shared" si="278"/>
        <v>0025-1005-0058</v>
      </c>
      <c r="D8861" s="134" t="s">
        <v>471</v>
      </c>
      <c r="E8861" s="134" t="s">
        <v>447</v>
      </c>
      <c r="F8861" s="134" t="s">
        <v>472</v>
      </c>
      <c r="G8861" s="134" t="s">
        <v>969</v>
      </c>
      <c r="H8861" s="134" t="s">
        <v>1023</v>
      </c>
      <c r="I8861" s="134" t="s">
        <v>3</v>
      </c>
      <c r="J8861" s="135">
        <v>42316.470000000008</v>
      </c>
      <c r="K8861" s="135">
        <v>19085.480000000007</v>
      </c>
      <c r="L8861" s="135">
        <v>15989.449999999999</v>
      </c>
      <c r="M8861" s="150" t="str">
        <f t="shared" si="277"/>
        <v>201710</v>
      </c>
    </row>
    <row r="8862" spans="1:13" x14ac:dyDescent="0.25">
      <c r="A8862" s="35" t="str">
        <f>VLOOKUP(B8862,ResCat!$A$2:$B$269,2,FALSE)</f>
        <v>XXX</v>
      </c>
      <c r="B8862" s="68" t="str">
        <f>IF(ISNA(VLOOKUP(C8862,COA!$A$2:$B$340,2,FALSE)),"XXX",VLOOKUP(C8862,COA!$A$2:$B$340,2,FALSE))</f>
        <v>N46</v>
      </c>
      <c r="C8862" s="149" t="str">
        <f t="shared" si="278"/>
        <v>0025-1005-0058</v>
      </c>
      <c r="D8862" s="134" t="s">
        <v>471</v>
      </c>
      <c r="E8862" s="134" t="s">
        <v>447</v>
      </c>
      <c r="F8862" s="134" t="s">
        <v>472</v>
      </c>
      <c r="G8862" s="134" t="s">
        <v>969</v>
      </c>
      <c r="H8862" s="134" t="s">
        <v>1023</v>
      </c>
      <c r="I8862" s="134" t="s">
        <v>0</v>
      </c>
      <c r="J8862" s="135">
        <v>298473.49000000034</v>
      </c>
      <c r="K8862" s="135">
        <v>150276.84999999995</v>
      </c>
      <c r="L8862" s="135">
        <v>124861.46999999997</v>
      </c>
      <c r="M8862" s="150" t="str">
        <f t="shared" si="277"/>
        <v>201710</v>
      </c>
    </row>
    <row r="8863" spans="1:13" x14ac:dyDescent="0.25">
      <c r="A8863" s="35" t="str">
        <f>VLOOKUP(B8863,ResCat!$A$2:$B$269,2,FALSE)</f>
        <v>XXX</v>
      </c>
      <c r="B8863" s="68" t="str">
        <f>IF(ISNA(VLOOKUP(C8863,COA!$A$2:$B$340,2,FALSE)),"XXX",VLOOKUP(C8863,COA!$A$2:$B$340,2,FALSE))</f>
        <v>N46</v>
      </c>
      <c r="C8863" s="149" t="str">
        <f t="shared" si="278"/>
        <v>0025-1005-0058</v>
      </c>
      <c r="D8863" s="134" t="s">
        <v>471</v>
      </c>
      <c r="E8863" s="134" t="s">
        <v>447</v>
      </c>
      <c r="F8863" s="134" t="s">
        <v>472</v>
      </c>
      <c r="G8863" s="134" t="s">
        <v>969</v>
      </c>
      <c r="H8863" s="134" t="s">
        <v>1023</v>
      </c>
      <c r="I8863" s="134" t="s">
        <v>336</v>
      </c>
      <c r="J8863" s="135">
        <v>320.01</v>
      </c>
      <c r="K8863" s="135">
        <v>241.35999999999999</v>
      </c>
      <c r="L8863" s="135">
        <v>213.94</v>
      </c>
      <c r="M8863" s="150" t="str">
        <f t="shared" si="277"/>
        <v>201710</v>
      </c>
    </row>
    <row r="8864" spans="1:13" x14ac:dyDescent="0.25">
      <c r="A8864" s="35" t="str">
        <f>VLOOKUP(B8864,ResCat!$A$2:$B$269,2,FALSE)</f>
        <v>XXX</v>
      </c>
      <c r="B8864" s="68" t="str">
        <f>IF(ISNA(VLOOKUP(C8864,COA!$A$2:$B$340,2,FALSE)),"XXX",VLOOKUP(C8864,COA!$A$2:$B$340,2,FALSE))</f>
        <v>N46</v>
      </c>
      <c r="C8864" s="149" t="str">
        <f t="shared" si="278"/>
        <v>0025-1005-0058</v>
      </c>
      <c r="D8864" s="134" t="s">
        <v>471</v>
      </c>
      <c r="E8864" s="134" t="s">
        <v>447</v>
      </c>
      <c r="F8864" s="134" t="s">
        <v>472</v>
      </c>
      <c r="G8864" s="134" t="s">
        <v>969</v>
      </c>
      <c r="H8864" s="134" t="s">
        <v>1023</v>
      </c>
      <c r="I8864" s="134" t="s">
        <v>2</v>
      </c>
      <c r="J8864" s="135">
        <v>252412.89999999994</v>
      </c>
      <c r="K8864" s="135">
        <v>107953.18999999992</v>
      </c>
      <c r="L8864" s="135">
        <v>94323.390000000014</v>
      </c>
      <c r="M8864" s="150" t="str">
        <f t="shared" si="277"/>
        <v>201710</v>
      </c>
    </row>
    <row r="8865" spans="1:13" x14ac:dyDescent="0.25">
      <c r="A8865" s="35" t="str">
        <f>VLOOKUP(B8865,ResCat!$A$2:$B$269,2,FALSE)</f>
        <v>XXX</v>
      </c>
      <c r="B8865" s="68" t="str">
        <f>IF(ISNA(VLOOKUP(C8865,COA!$A$2:$B$340,2,FALSE)),"XXX",VLOOKUP(C8865,COA!$A$2:$B$340,2,FALSE))</f>
        <v>N46</v>
      </c>
      <c r="C8865" s="149" t="str">
        <f t="shared" si="278"/>
        <v>0025-1005-0058</v>
      </c>
      <c r="D8865" s="134" t="s">
        <v>471</v>
      </c>
      <c r="E8865" s="134" t="s">
        <v>447</v>
      </c>
      <c r="F8865" s="134" t="s">
        <v>472</v>
      </c>
      <c r="G8865" s="134" t="s">
        <v>969</v>
      </c>
      <c r="H8865" s="134" t="s">
        <v>1023</v>
      </c>
      <c r="I8865" s="134" t="s">
        <v>1</v>
      </c>
      <c r="J8865" s="135">
        <v>280992.71999999997</v>
      </c>
      <c r="K8865" s="135">
        <v>120253.70999999996</v>
      </c>
      <c r="L8865" s="135">
        <v>113070.91999999994</v>
      </c>
      <c r="M8865" s="150" t="str">
        <f t="shared" si="277"/>
        <v>201710</v>
      </c>
    </row>
    <row r="8866" spans="1:13" x14ac:dyDescent="0.25">
      <c r="A8866" s="35" t="str">
        <f>VLOOKUP(B8866,ResCat!$A$2:$B$269,2,FALSE)</f>
        <v>XXX</v>
      </c>
      <c r="B8866" s="68" t="str">
        <f>IF(ISNA(VLOOKUP(C8866,COA!$A$2:$B$340,2,FALSE)),"XXX",VLOOKUP(C8866,COA!$A$2:$B$340,2,FALSE))</f>
        <v>N46</v>
      </c>
      <c r="C8866" s="149" t="str">
        <f t="shared" si="278"/>
        <v>0025-1005-0058</v>
      </c>
      <c r="D8866" s="134" t="s">
        <v>471</v>
      </c>
      <c r="E8866" s="134" t="s">
        <v>447</v>
      </c>
      <c r="F8866" s="134" t="s">
        <v>472</v>
      </c>
      <c r="G8866" s="134" t="s">
        <v>961</v>
      </c>
      <c r="H8866" s="134" t="s">
        <v>1023</v>
      </c>
      <c r="I8866" s="134" t="s">
        <v>3</v>
      </c>
      <c r="J8866" s="135">
        <v>155591.91999999995</v>
      </c>
      <c r="K8866" s="135">
        <v>71226.000000000044</v>
      </c>
      <c r="L8866" s="135">
        <v>61033.869999999944</v>
      </c>
      <c r="M8866" s="150" t="str">
        <f t="shared" si="277"/>
        <v>201711</v>
      </c>
    </row>
    <row r="8867" spans="1:13" x14ac:dyDescent="0.25">
      <c r="A8867" s="35" t="str">
        <f>VLOOKUP(B8867,ResCat!$A$2:$B$269,2,FALSE)</f>
        <v>XXX</v>
      </c>
      <c r="B8867" s="68" t="str">
        <f>IF(ISNA(VLOOKUP(C8867,COA!$A$2:$B$340,2,FALSE)),"XXX",VLOOKUP(C8867,COA!$A$2:$B$340,2,FALSE))</f>
        <v>N46</v>
      </c>
      <c r="C8867" s="149" t="str">
        <f t="shared" si="278"/>
        <v>0025-1005-0058</v>
      </c>
      <c r="D8867" s="134" t="s">
        <v>471</v>
      </c>
      <c r="E8867" s="134" t="s">
        <v>447</v>
      </c>
      <c r="F8867" s="134" t="s">
        <v>472</v>
      </c>
      <c r="G8867" s="134" t="s">
        <v>961</v>
      </c>
      <c r="H8867" s="134" t="s">
        <v>1023</v>
      </c>
      <c r="I8867" s="134" t="s">
        <v>368</v>
      </c>
      <c r="J8867" s="135">
        <v>1255</v>
      </c>
      <c r="K8867" s="135">
        <v>1151.4000000000001</v>
      </c>
      <c r="L8867" s="135">
        <v>1111.4000000000001</v>
      </c>
      <c r="M8867" s="150" t="str">
        <f t="shared" si="277"/>
        <v>201711</v>
      </c>
    </row>
    <row r="8868" spans="1:13" x14ac:dyDescent="0.25">
      <c r="A8868" s="35" t="str">
        <f>VLOOKUP(B8868,ResCat!$A$2:$B$269,2,FALSE)</f>
        <v>XXX</v>
      </c>
      <c r="B8868" s="68" t="str">
        <f>IF(ISNA(VLOOKUP(C8868,COA!$A$2:$B$340,2,FALSE)),"XXX",VLOOKUP(C8868,COA!$A$2:$B$340,2,FALSE))</f>
        <v>N46</v>
      </c>
      <c r="C8868" s="149" t="str">
        <f t="shared" si="278"/>
        <v>0025-1005-0058</v>
      </c>
      <c r="D8868" s="134" t="s">
        <v>471</v>
      </c>
      <c r="E8868" s="134" t="s">
        <v>447</v>
      </c>
      <c r="F8868" s="134" t="s">
        <v>472</v>
      </c>
      <c r="G8868" s="134" t="s">
        <v>961</v>
      </c>
      <c r="H8868" s="134" t="s">
        <v>1023</v>
      </c>
      <c r="I8868" s="134" t="s">
        <v>0</v>
      </c>
      <c r="J8868" s="135">
        <v>1267402.2200000002</v>
      </c>
      <c r="K8868" s="135">
        <v>711185.14999999979</v>
      </c>
      <c r="L8868" s="135">
        <v>681125.61999999988</v>
      </c>
      <c r="M8868" s="150" t="str">
        <f t="shared" si="277"/>
        <v>201711</v>
      </c>
    </row>
    <row r="8869" spans="1:13" x14ac:dyDescent="0.25">
      <c r="A8869" s="35" t="str">
        <f>VLOOKUP(B8869,ResCat!$A$2:$B$269,2,FALSE)</f>
        <v>XXX</v>
      </c>
      <c r="B8869" s="68" t="str">
        <f>IF(ISNA(VLOOKUP(C8869,COA!$A$2:$B$340,2,FALSE)),"XXX",VLOOKUP(C8869,COA!$A$2:$B$340,2,FALSE))</f>
        <v>N46</v>
      </c>
      <c r="C8869" s="149" t="str">
        <f t="shared" si="278"/>
        <v>0025-1005-0058</v>
      </c>
      <c r="D8869" s="134" t="s">
        <v>471</v>
      </c>
      <c r="E8869" s="134" t="s">
        <v>447</v>
      </c>
      <c r="F8869" s="134" t="s">
        <v>472</v>
      </c>
      <c r="G8869" s="134" t="s">
        <v>961</v>
      </c>
      <c r="H8869" s="134" t="s">
        <v>1023</v>
      </c>
      <c r="I8869" s="134" t="s">
        <v>336</v>
      </c>
      <c r="J8869" s="135">
        <v>4411.7299999999996</v>
      </c>
      <c r="K8869" s="135">
        <v>1264.5900000000001</v>
      </c>
      <c r="L8869" s="135">
        <v>962.9799999999999</v>
      </c>
      <c r="M8869" s="150" t="str">
        <f t="shared" si="277"/>
        <v>201711</v>
      </c>
    </row>
    <row r="8870" spans="1:13" x14ac:dyDescent="0.25">
      <c r="A8870" s="35" t="str">
        <f>VLOOKUP(B8870,ResCat!$A$2:$B$269,2,FALSE)</f>
        <v>XXX</v>
      </c>
      <c r="B8870" s="68" t="str">
        <f>IF(ISNA(VLOOKUP(C8870,COA!$A$2:$B$340,2,FALSE)),"XXX",VLOOKUP(C8870,COA!$A$2:$B$340,2,FALSE))</f>
        <v>N46</v>
      </c>
      <c r="C8870" s="149" t="str">
        <f t="shared" si="278"/>
        <v>0025-1005-0058</v>
      </c>
      <c r="D8870" s="134" t="s">
        <v>471</v>
      </c>
      <c r="E8870" s="134" t="s">
        <v>447</v>
      </c>
      <c r="F8870" s="134" t="s">
        <v>472</v>
      </c>
      <c r="G8870" s="134" t="s">
        <v>961</v>
      </c>
      <c r="H8870" s="134" t="s">
        <v>1023</v>
      </c>
      <c r="I8870" s="134" t="s">
        <v>2</v>
      </c>
      <c r="J8870" s="135">
        <v>605679.48000000126</v>
      </c>
      <c r="K8870" s="135">
        <v>277525.70000000013</v>
      </c>
      <c r="L8870" s="135">
        <v>248593.57000000068</v>
      </c>
      <c r="M8870" s="150" t="str">
        <f t="shared" si="277"/>
        <v>201711</v>
      </c>
    </row>
    <row r="8871" spans="1:13" x14ac:dyDescent="0.25">
      <c r="A8871" s="35" t="str">
        <f>VLOOKUP(B8871,ResCat!$A$2:$B$269,2,FALSE)</f>
        <v>XXX</v>
      </c>
      <c r="B8871" s="68" t="str">
        <f>IF(ISNA(VLOOKUP(C8871,COA!$A$2:$B$340,2,FALSE)),"XXX",VLOOKUP(C8871,COA!$A$2:$B$340,2,FALSE))</f>
        <v>N46</v>
      </c>
      <c r="C8871" s="149" t="str">
        <f t="shared" si="278"/>
        <v>0025-1005-0058</v>
      </c>
      <c r="D8871" s="134" t="s">
        <v>471</v>
      </c>
      <c r="E8871" s="134" t="s">
        <v>447</v>
      </c>
      <c r="F8871" s="134" t="s">
        <v>472</v>
      </c>
      <c r="G8871" s="134" t="s">
        <v>961</v>
      </c>
      <c r="H8871" s="134" t="s">
        <v>1023</v>
      </c>
      <c r="I8871" s="134" t="s">
        <v>1</v>
      </c>
      <c r="J8871" s="135">
        <v>877862.65</v>
      </c>
      <c r="K8871" s="135">
        <v>490099.67000000033</v>
      </c>
      <c r="L8871" s="135">
        <v>457199.8000000001</v>
      </c>
      <c r="M8871" s="150" t="str">
        <f t="shared" si="277"/>
        <v>201711</v>
      </c>
    </row>
    <row r="8872" spans="1:13" x14ac:dyDescent="0.25">
      <c r="A8872" s="35" t="str">
        <f>VLOOKUP(B8872,ResCat!$A$2:$B$269,2,FALSE)</f>
        <v>XXX</v>
      </c>
      <c r="B8872" s="68" t="str">
        <f>IF(ISNA(VLOOKUP(C8872,COA!$A$2:$B$340,2,FALSE)),"XXX",VLOOKUP(C8872,COA!$A$2:$B$340,2,FALSE))</f>
        <v>N46</v>
      </c>
      <c r="C8872" s="149" t="str">
        <f t="shared" si="278"/>
        <v>0025-1005-0058</v>
      </c>
      <c r="D8872" s="134" t="s">
        <v>471</v>
      </c>
      <c r="E8872" s="134" t="s">
        <v>447</v>
      </c>
      <c r="F8872" s="134" t="s">
        <v>472</v>
      </c>
      <c r="G8872" s="134" t="s">
        <v>970</v>
      </c>
      <c r="H8872" s="134" t="s">
        <v>1023</v>
      </c>
      <c r="I8872" s="134" t="s">
        <v>3</v>
      </c>
      <c r="J8872" s="135">
        <v>951822.84999999509</v>
      </c>
      <c r="K8872" s="135">
        <v>373755.19999999838</v>
      </c>
      <c r="L8872" s="135">
        <v>320210.97999999864</v>
      </c>
      <c r="M8872" s="150" t="str">
        <f t="shared" si="277"/>
        <v>201712</v>
      </c>
    </row>
    <row r="8873" spans="1:13" x14ac:dyDescent="0.25">
      <c r="A8873" s="35" t="str">
        <f>VLOOKUP(B8873,ResCat!$A$2:$B$269,2,FALSE)</f>
        <v>XXX</v>
      </c>
      <c r="B8873" s="68" t="str">
        <f>IF(ISNA(VLOOKUP(C8873,COA!$A$2:$B$340,2,FALSE)),"XXX",VLOOKUP(C8873,COA!$A$2:$B$340,2,FALSE))</f>
        <v>N46</v>
      </c>
      <c r="C8873" s="149" t="str">
        <f t="shared" si="278"/>
        <v>0025-1005-0058</v>
      </c>
      <c r="D8873" s="134" t="s">
        <v>471</v>
      </c>
      <c r="E8873" s="134" t="s">
        <v>447</v>
      </c>
      <c r="F8873" s="134" t="s">
        <v>472</v>
      </c>
      <c r="G8873" s="134" t="s">
        <v>970</v>
      </c>
      <c r="H8873" s="134" t="s">
        <v>1023</v>
      </c>
      <c r="I8873" s="134" t="s">
        <v>368</v>
      </c>
      <c r="J8873" s="135">
        <v>1610</v>
      </c>
      <c r="K8873" s="135">
        <v>1013.81</v>
      </c>
      <c r="L8873" s="135">
        <v>1003.81</v>
      </c>
      <c r="M8873" s="150" t="str">
        <f t="shared" si="277"/>
        <v>201712</v>
      </c>
    </row>
    <row r="8874" spans="1:13" x14ac:dyDescent="0.25">
      <c r="A8874" s="35" t="str">
        <f>VLOOKUP(B8874,ResCat!$A$2:$B$269,2,FALSE)</f>
        <v>XXX</v>
      </c>
      <c r="B8874" s="68" t="str">
        <f>IF(ISNA(VLOOKUP(C8874,COA!$A$2:$B$340,2,FALSE)),"XXX",VLOOKUP(C8874,COA!$A$2:$B$340,2,FALSE))</f>
        <v>N46</v>
      </c>
      <c r="C8874" s="149" t="str">
        <f t="shared" si="278"/>
        <v>0025-1005-0058</v>
      </c>
      <c r="D8874" s="134" t="s">
        <v>471</v>
      </c>
      <c r="E8874" s="134" t="s">
        <v>447</v>
      </c>
      <c r="F8874" s="134" t="s">
        <v>472</v>
      </c>
      <c r="G8874" s="134" t="s">
        <v>970</v>
      </c>
      <c r="H8874" s="134" t="s">
        <v>1023</v>
      </c>
      <c r="I8874" s="134" t="s">
        <v>0</v>
      </c>
      <c r="J8874" s="135">
        <v>1559019.8799999997</v>
      </c>
      <c r="K8874" s="135">
        <v>477912.6700000001</v>
      </c>
      <c r="L8874" s="135">
        <v>446957.16</v>
      </c>
      <c r="M8874" s="150" t="str">
        <f t="shared" si="277"/>
        <v>201712</v>
      </c>
    </row>
    <row r="8875" spans="1:13" x14ac:dyDescent="0.25">
      <c r="A8875" s="35" t="str">
        <f>VLOOKUP(B8875,ResCat!$A$2:$B$269,2,FALSE)</f>
        <v>XXX</v>
      </c>
      <c r="B8875" s="68" t="str">
        <f>IF(ISNA(VLOOKUP(C8875,COA!$A$2:$B$340,2,FALSE)),"XXX",VLOOKUP(C8875,COA!$A$2:$B$340,2,FALSE))</f>
        <v>N46</v>
      </c>
      <c r="C8875" s="149" t="str">
        <f t="shared" si="278"/>
        <v>0025-1005-0058</v>
      </c>
      <c r="D8875" s="134" t="s">
        <v>471</v>
      </c>
      <c r="E8875" s="134" t="s">
        <v>447</v>
      </c>
      <c r="F8875" s="134" t="s">
        <v>472</v>
      </c>
      <c r="G8875" s="134" t="s">
        <v>970</v>
      </c>
      <c r="H8875" s="134" t="s">
        <v>1023</v>
      </c>
      <c r="I8875" s="134" t="s">
        <v>336</v>
      </c>
      <c r="J8875" s="135">
        <v>25972.54</v>
      </c>
      <c r="K8875" s="135">
        <v>12663.529999999999</v>
      </c>
      <c r="L8875" s="135">
        <v>12603.619999999999</v>
      </c>
      <c r="M8875" s="150" t="str">
        <f t="shared" si="277"/>
        <v>201712</v>
      </c>
    </row>
    <row r="8876" spans="1:13" x14ac:dyDescent="0.25">
      <c r="A8876" s="35" t="str">
        <f>VLOOKUP(B8876,ResCat!$A$2:$B$269,2,FALSE)</f>
        <v>XXX</v>
      </c>
      <c r="B8876" s="68" t="str">
        <f>IF(ISNA(VLOOKUP(C8876,COA!$A$2:$B$340,2,FALSE)),"XXX",VLOOKUP(C8876,COA!$A$2:$B$340,2,FALSE))</f>
        <v>N46</v>
      </c>
      <c r="C8876" s="149" t="str">
        <f t="shared" si="278"/>
        <v>0025-1005-0058</v>
      </c>
      <c r="D8876" s="134" t="s">
        <v>471</v>
      </c>
      <c r="E8876" s="134" t="s">
        <v>447</v>
      </c>
      <c r="F8876" s="134" t="s">
        <v>472</v>
      </c>
      <c r="G8876" s="134" t="s">
        <v>970</v>
      </c>
      <c r="H8876" s="134" t="s">
        <v>1023</v>
      </c>
      <c r="I8876" s="134" t="s">
        <v>2</v>
      </c>
      <c r="J8876" s="135">
        <v>2491703.7799999998</v>
      </c>
      <c r="K8876" s="135">
        <v>1334667.6199999996</v>
      </c>
      <c r="L8876" s="135">
        <v>1183121.639999998</v>
      </c>
      <c r="M8876" s="150" t="str">
        <f t="shared" si="277"/>
        <v>201712</v>
      </c>
    </row>
    <row r="8877" spans="1:13" x14ac:dyDescent="0.25">
      <c r="A8877" s="35" t="str">
        <f>VLOOKUP(B8877,ResCat!$A$2:$B$269,2,FALSE)</f>
        <v>XXX</v>
      </c>
      <c r="B8877" s="68" t="str">
        <f>IF(ISNA(VLOOKUP(C8877,COA!$A$2:$B$340,2,FALSE)),"XXX",VLOOKUP(C8877,COA!$A$2:$B$340,2,FALSE))</f>
        <v>N46</v>
      </c>
      <c r="C8877" s="149" t="str">
        <f t="shared" si="278"/>
        <v>0025-1005-0058</v>
      </c>
      <c r="D8877" s="134" t="s">
        <v>471</v>
      </c>
      <c r="E8877" s="134" t="s">
        <v>447</v>
      </c>
      <c r="F8877" s="134" t="s">
        <v>472</v>
      </c>
      <c r="G8877" s="134" t="s">
        <v>970</v>
      </c>
      <c r="H8877" s="134" t="s">
        <v>1023</v>
      </c>
      <c r="I8877" s="134" t="s">
        <v>1</v>
      </c>
      <c r="J8877" s="135">
        <v>3305757.1400000029</v>
      </c>
      <c r="K8877" s="135">
        <v>1492749.5400000017</v>
      </c>
      <c r="L8877" s="135">
        <v>1387945.6899999985</v>
      </c>
      <c r="M8877" s="150" t="str">
        <f t="shared" si="277"/>
        <v>201712</v>
      </c>
    </row>
    <row r="8878" spans="1:13" x14ac:dyDescent="0.25">
      <c r="A8878" s="35" t="str">
        <f>VLOOKUP(B8878,ResCat!$A$2:$B$269,2,FALSE)</f>
        <v>XXX</v>
      </c>
      <c r="B8878" s="68" t="str">
        <f>IF(ISNA(VLOOKUP(C8878,COA!$A$2:$B$340,2,FALSE)),"XXX",VLOOKUP(C8878,COA!$A$2:$B$340,2,FALSE))</f>
        <v>N46</v>
      </c>
      <c r="C8878" s="149" t="str">
        <f t="shared" si="278"/>
        <v>0025-1005-0058</v>
      </c>
      <c r="D8878" s="134" t="s">
        <v>471</v>
      </c>
      <c r="E8878" s="134" t="s">
        <v>447</v>
      </c>
      <c r="F8878" s="134" t="s">
        <v>472</v>
      </c>
      <c r="G8878" s="134" t="s">
        <v>1023</v>
      </c>
      <c r="H8878" s="134" t="s">
        <v>1023</v>
      </c>
      <c r="I8878" s="134" t="s">
        <v>3</v>
      </c>
      <c r="J8878" s="135">
        <v>454643.11999999947</v>
      </c>
      <c r="K8878" s="135">
        <v>175939.30999999953</v>
      </c>
      <c r="L8878" s="135">
        <v>112762.19000000018</v>
      </c>
      <c r="M8878" s="150" t="str">
        <f t="shared" si="277"/>
        <v>201801</v>
      </c>
    </row>
    <row r="8879" spans="1:13" x14ac:dyDescent="0.25">
      <c r="A8879" s="35" t="str">
        <f>VLOOKUP(B8879,ResCat!$A$2:$B$269,2,FALSE)</f>
        <v>XXX</v>
      </c>
      <c r="B8879" s="68" t="str">
        <f>IF(ISNA(VLOOKUP(C8879,COA!$A$2:$B$340,2,FALSE)),"XXX",VLOOKUP(C8879,COA!$A$2:$B$340,2,FALSE))</f>
        <v>N46</v>
      </c>
      <c r="C8879" s="149" t="str">
        <f t="shared" si="278"/>
        <v>0025-1005-0058</v>
      </c>
      <c r="D8879" s="134" t="s">
        <v>471</v>
      </c>
      <c r="E8879" s="134" t="s">
        <v>447</v>
      </c>
      <c r="F8879" s="134" t="s">
        <v>472</v>
      </c>
      <c r="G8879" s="134" t="s">
        <v>1023</v>
      </c>
      <c r="H8879" s="134" t="s">
        <v>1023</v>
      </c>
      <c r="I8879" s="134" t="s">
        <v>0</v>
      </c>
      <c r="J8879" s="135">
        <v>564686.06000000006</v>
      </c>
      <c r="K8879" s="135">
        <v>233636.31</v>
      </c>
      <c r="L8879" s="135">
        <v>217726.61999999994</v>
      </c>
      <c r="M8879" s="150" t="str">
        <f t="shared" si="277"/>
        <v>201801</v>
      </c>
    </row>
    <row r="8880" spans="1:13" x14ac:dyDescent="0.25">
      <c r="A8880" s="35" t="str">
        <f>VLOOKUP(B8880,ResCat!$A$2:$B$269,2,FALSE)</f>
        <v>XXX</v>
      </c>
      <c r="B8880" s="68" t="str">
        <f>IF(ISNA(VLOOKUP(C8880,COA!$A$2:$B$340,2,FALSE)),"XXX",VLOOKUP(C8880,COA!$A$2:$B$340,2,FALSE))</f>
        <v>N46</v>
      </c>
      <c r="C8880" s="149" t="str">
        <f t="shared" si="278"/>
        <v>0025-1005-0058</v>
      </c>
      <c r="D8880" s="134" t="s">
        <v>471</v>
      </c>
      <c r="E8880" s="134" t="s">
        <v>447</v>
      </c>
      <c r="F8880" s="134" t="s">
        <v>472</v>
      </c>
      <c r="G8880" s="134" t="s">
        <v>1023</v>
      </c>
      <c r="H8880" s="134" t="s">
        <v>1023</v>
      </c>
      <c r="I8880" s="134" t="s">
        <v>336</v>
      </c>
      <c r="J8880" s="135">
        <v>7792.0499999999993</v>
      </c>
      <c r="K8880" s="135">
        <v>6836.47</v>
      </c>
      <c r="L8880" s="135">
        <v>6819.2400000000007</v>
      </c>
      <c r="M8880" s="150" t="str">
        <f t="shared" si="277"/>
        <v>201801</v>
      </c>
    </row>
    <row r="8881" spans="1:13" x14ac:dyDescent="0.25">
      <c r="A8881" s="35" t="str">
        <f>VLOOKUP(B8881,ResCat!$A$2:$B$269,2,FALSE)</f>
        <v>XXX</v>
      </c>
      <c r="B8881" s="68" t="str">
        <f>IF(ISNA(VLOOKUP(C8881,COA!$A$2:$B$340,2,FALSE)),"XXX",VLOOKUP(C8881,COA!$A$2:$B$340,2,FALSE))</f>
        <v>N46</v>
      </c>
      <c r="C8881" s="149" t="str">
        <f t="shared" si="278"/>
        <v>0025-1005-0058</v>
      </c>
      <c r="D8881" s="134" t="s">
        <v>471</v>
      </c>
      <c r="E8881" s="134" t="s">
        <v>447</v>
      </c>
      <c r="F8881" s="134" t="s">
        <v>472</v>
      </c>
      <c r="G8881" s="134" t="s">
        <v>1023</v>
      </c>
      <c r="H8881" s="134" t="s">
        <v>1023</v>
      </c>
      <c r="I8881" s="134" t="s">
        <v>2</v>
      </c>
      <c r="J8881" s="135">
        <v>1194154.8099999996</v>
      </c>
      <c r="K8881" s="135">
        <v>698521.99000000441</v>
      </c>
      <c r="L8881" s="135">
        <v>467666.09999999835</v>
      </c>
      <c r="M8881" s="150" t="str">
        <f t="shared" si="277"/>
        <v>201801</v>
      </c>
    </row>
    <row r="8882" spans="1:13" x14ac:dyDescent="0.25">
      <c r="A8882" s="35" t="str">
        <f>VLOOKUP(B8882,ResCat!$A$2:$B$269,2,FALSE)</f>
        <v>XXX</v>
      </c>
      <c r="B8882" s="68" t="str">
        <f>IF(ISNA(VLOOKUP(C8882,COA!$A$2:$B$340,2,FALSE)),"XXX",VLOOKUP(C8882,COA!$A$2:$B$340,2,FALSE))</f>
        <v>N46</v>
      </c>
      <c r="C8882" s="149" t="str">
        <f t="shared" si="278"/>
        <v>0025-1005-0058</v>
      </c>
      <c r="D8882" s="134" t="s">
        <v>471</v>
      </c>
      <c r="E8882" s="134" t="s">
        <v>447</v>
      </c>
      <c r="F8882" s="134" t="s">
        <v>472</v>
      </c>
      <c r="G8882" s="134" t="s">
        <v>1023</v>
      </c>
      <c r="H8882" s="134" t="s">
        <v>1023</v>
      </c>
      <c r="I8882" s="134" t="s">
        <v>371</v>
      </c>
      <c r="J8882" s="135">
        <v>42</v>
      </c>
      <c r="K8882" s="135">
        <v>0</v>
      </c>
      <c r="L8882" s="135">
        <v>0</v>
      </c>
      <c r="M8882" s="150" t="str">
        <f t="shared" si="277"/>
        <v>201801</v>
      </c>
    </row>
    <row r="8883" spans="1:13" x14ac:dyDescent="0.25">
      <c r="A8883" s="35" t="str">
        <f>VLOOKUP(B8883,ResCat!$A$2:$B$269,2,FALSE)</f>
        <v>XXX</v>
      </c>
      <c r="B8883" s="68" t="str">
        <f>IF(ISNA(VLOOKUP(C8883,COA!$A$2:$B$340,2,FALSE)),"XXX",VLOOKUP(C8883,COA!$A$2:$B$340,2,FALSE))</f>
        <v>N46</v>
      </c>
      <c r="C8883" s="149" t="str">
        <f t="shared" si="278"/>
        <v>0025-1005-0058</v>
      </c>
      <c r="D8883" s="134" t="s">
        <v>471</v>
      </c>
      <c r="E8883" s="134" t="s">
        <v>447</v>
      </c>
      <c r="F8883" s="134" t="s">
        <v>472</v>
      </c>
      <c r="G8883" s="134" t="s">
        <v>1023</v>
      </c>
      <c r="H8883" s="134" t="s">
        <v>1023</v>
      </c>
      <c r="I8883" s="134" t="s">
        <v>1</v>
      </c>
      <c r="J8883" s="135">
        <v>611878.14999999991</v>
      </c>
      <c r="K8883" s="135">
        <v>314228.12999999971</v>
      </c>
      <c r="L8883" s="135">
        <v>224046.45</v>
      </c>
      <c r="M8883" s="150" t="str">
        <f t="shared" si="277"/>
        <v>201801</v>
      </c>
    </row>
    <row r="8884" spans="1:13" x14ac:dyDescent="0.25">
      <c r="A8884" s="35" t="str">
        <f>VLOOKUP(B8884,ResCat!$A$2:$B$269,2,FALSE)</f>
        <v>XXX</v>
      </c>
      <c r="B8884" s="68" t="str">
        <f>IF(ISNA(VLOOKUP(C8884,COA!$A$2:$B$340,2,FALSE)),"XXX",VLOOKUP(C8884,COA!$A$2:$B$340,2,FALSE))</f>
        <v>XXX</v>
      </c>
      <c r="C8884" s="149" t="str">
        <f t="shared" si="278"/>
        <v>0025-1006-0058</v>
      </c>
      <c r="D8884" s="134" t="s">
        <v>471</v>
      </c>
      <c r="E8884" s="134" t="s">
        <v>456</v>
      </c>
      <c r="F8884" s="134" t="s">
        <v>472</v>
      </c>
      <c r="G8884" s="134" t="s">
        <v>1023</v>
      </c>
      <c r="H8884" s="134" t="s">
        <v>1023</v>
      </c>
      <c r="I8884" s="134" t="s">
        <v>3</v>
      </c>
      <c r="J8884" s="135">
        <v>8395.5499999999993</v>
      </c>
      <c r="K8884" s="135">
        <v>2145.14</v>
      </c>
      <c r="L8884" s="135">
        <v>1039.1299999999999</v>
      </c>
      <c r="M8884" s="150" t="str">
        <f t="shared" si="277"/>
        <v>201801</v>
      </c>
    </row>
    <row r="8885" spans="1:13" x14ac:dyDescent="0.25">
      <c r="A8885" s="35" t="str">
        <f>VLOOKUP(B8885,ResCat!$A$2:$B$269,2,FALSE)</f>
        <v>XXX</v>
      </c>
      <c r="B8885" s="68" t="str">
        <f>IF(ISNA(VLOOKUP(C8885,COA!$A$2:$B$340,2,FALSE)),"XXX",VLOOKUP(C8885,COA!$A$2:$B$340,2,FALSE))</f>
        <v>XXX</v>
      </c>
      <c r="C8885" s="149" t="str">
        <f t="shared" si="278"/>
        <v>0025-1006-0058</v>
      </c>
      <c r="D8885" s="134" t="s">
        <v>471</v>
      </c>
      <c r="E8885" s="134" t="s">
        <v>456</v>
      </c>
      <c r="F8885" s="134" t="s">
        <v>472</v>
      </c>
      <c r="G8885" s="134" t="s">
        <v>1023</v>
      </c>
      <c r="H8885" s="134" t="s">
        <v>1023</v>
      </c>
      <c r="I8885" s="134" t="s">
        <v>2</v>
      </c>
      <c r="J8885" s="135">
        <v>17510.75</v>
      </c>
      <c r="K8885" s="135">
        <v>9814.94</v>
      </c>
      <c r="L8885" s="135">
        <v>3127.4999999999991</v>
      </c>
      <c r="M8885" s="150" t="str">
        <f t="shared" si="277"/>
        <v>201801</v>
      </c>
    </row>
    <row r="8886" spans="1:13" x14ac:dyDescent="0.25">
      <c r="A8886" s="35" t="str">
        <f>VLOOKUP(B8886,ResCat!$A$2:$B$269,2,FALSE)</f>
        <v>XXX</v>
      </c>
      <c r="B8886" s="68" t="str">
        <f>IF(ISNA(VLOOKUP(C8886,COA!$A$2:$B$340,2,FALSE)),"XXX",VLOOKUP(C8886,COA!$A$2:$B$340,2,FALSE))</f>
        <v>XXX</v>
      </c>
      <c r="C8886" s="149" t="str">
        <f t="shared" si="278"/>
        <v>0025-1006-0058</v>
      </c>
      <c r="D8886" s="134" t="s">
        <v>471</v>
      </c>
      <c r="E8886" s="134" t="s">
        <v>456</v>
      </c>
      <c r="F8886" s="134" t="s">
        <v>472</v>
      </c>
      <c r="G8886" s="134" t="s">
        <v>1023</v>
      </c>
      <c r="H8886" s="134" t="s">
        <v>1023</v>
      </c>
      <c r="I8886" s="134" t="s">
        <v>1</v>
      </c>
      <c r="J8886" s="135">
        <v>206</v>
      </c>
      <c r="K8886" s="135">
        <v>116.36000000000001</v>
      </c>
      <c r="L8886" s="135">
        <v>0</v>
      </c>
      <c r="M8886" s="150" t="str">
        <f t="shared" si="277"/>
        <v>201801</v>
      </c>
    </row>
    <row r="8887" spans="1:13" x14ac:dyDescent="0.25">
      <c r="A8887" s="35" t="str">
        <f>VLOOKUP(B8887,ResCat!$A$2:$B$269,2,FALSE)</f>
        <v>XXX</v>
      </c>
      <c r="B8887" s="68" t="str">
        <f>IF(ISNA(VLOOKUP(C8887,COA!$A$2:$B$340,2,FALSE)),"XXX",VLOOKUP(C8887,COA!$A$2:$B$340,2,FALSE))</f>
        <v>XXX</v>
      </c>
      <c r="C8887" s="149" t="str">
        <f t="shared" si="278"/>
        <v>0026-0000-0058</v>
      </c>
      <c r="D8887" s="134" t="s">
        <v>473</v>
      </c>
      <c r="E8887" s="134" t="s">
        <v>510</v>
      </c>
      <c r="F8887" s="134" t="s">
        <v>472</v>
      </c>
      <c r="G8887" s="134" t="s">
        <v>1034</v>
      </c>
      <c r="H8887" s="134" t="s">
        <v>1023</v>
      </c>
      <c r="I8887" s="134" t="s">
        <v>2</v>
      </c>
      <c r="J8887" s="135">
        <v>260</v>
      </c>
      <c r="K8887" s="135">
        <v>132</v>
      </c>
      <c r="L8887" s="135">
        <v>0</v>
      </c>
      <c r="M8887" s="150" t="str">
        <f t="shared" si="277"/>
        <v>201601</v>
      </c>
    </row>
    <row r="8888" spans="1:13" x14ac:dyDescent="0.25">
      <c r="A8888" s="35" t="str">
        <f>VLOOKUP(B8888,ResCat!$A$2:$B$269,2,FALSE)</f>
        <v>XXX</v>
      </c>
      <c r="B8888" s="68" t="str">
        <f>IF(ISNA(VLOOKUP(C8888,COA!$A$2:$B$340,2,FALSE)),"XXX",VLOOKUP(C8888,COA!$A$2:$B$340,2,FALSE))</f>
        <v>XXX</v>
      </c>
      <c r="C8888" s="149" t="str">
        <f t="shared" si="278"/>
        <v>0026-0000-0058</v>
      </c>
      <c r="D8888" s="134" t="s">
        <v>473</v>
      </c>
      <c r="E8888" s="134" t="s">
        <v>510</v>
      </c>
      <c r="F8888" s="134" t="s">
        <v>472</v>
      </c>
      <c r="G8888" s="134" t="s">
        <v>1036</v>
      </c>
      <c r="H8888" s="134" t="s">
        <v>1023</v>
      </c>
      <c r="I8888" s="134" t="s">
        <v>2</v>
      </c>
      <c r="J8888" s="135">
        <v>130</v>
      </c>
      <c r="K8888" s="135">
        <v>66</v>
      </c>
      <c r="L8888" s="135">
        <v>0</v>
      </c>
      <c r="M8888" s="150" t="str">
        <f t="shared" si="277"/>
        <v>201601</v>
      </c>
    </row>
    <row r="8889" spans="1:13" x14ac:dyDescent="0.25">
      <c r="A8889" s="35" t="str">
        <f>VLOOKUP(B8889,ResCat!$A$2:$B$269,2,FALSE)</f>
        <v>XXX</v>
      </c>
      <c r="B8889" s="68" t="str">
        <f>IF(ISNA(VLOOKUP(C8889,COA!$A$2:$B$340,2,FALSE)),"XXX",VLOOKUP(C8889,COA!$A$2:$B$340,2,FALSE))</f>
        <v>XXX</v>
      </c>
      <c r="C8889" s="149" t="str">
        <f t="shared" si="278"/>
        <v>0026-0000-0058</v>
      </c>
      <c r="D8889" s="134" t="s">
        <v>473</v>
      </c>
      <c r="E8889" s="134" t="s">
        <v>510</v>
      </c>
      <c r="F8889" s="134" t="s">
        <v>472</v>
      </c>
      <c r="G8889" s="134" t="s">
        <v>1037</v>
      </c>
      <c r="H8889" s="134" t="s">
        <v>1023</v>
      </c>
      <c r="I8889" s="134" t="s">
        <v>2</v>
      </c>
      <c r="J8889" s="135">
        <v>0</v>
      </c>
      <c r="K8889" s="135">
        <v>0</v>
      </c>
      <c r="L8889" s="135">
        <v>0</v>
      </c>
      <c r="M8889" s="150" t="str">
        <f t="shared" si="277"/>
        <v>201601</v>
      </c>
    </row>
    <row r="8890" spans="1:13" x14ac:dyDescent="0.25">
      <c r="A8890" s="35" t="str">
        <f>VLOOKUP(B8890,ResCat!$A$2:$B$269,2,FALSE)</f>
        <v>XXX</v>
      </c>
      <c r="B8890" s="68" t="str">
        <f>IF(ISNA(VLOOKUP(C8890,COA!$A$2:$B$340,2,FALSE)),"XXX",VLOOKUP(C8890,COA!$A$2:$B$340,2,FALSE))</f>
        <v>XXX</v>
      </c>
      <c r="C8890" s="149" t="str">
        <f t="shared" si="278"/>
        <v>0026-0000-0058</v>
      </c>
      <c r="D8890" s="134" t="s">
        <v>473</v>
      </c>
      <c r="E8890" s="134" t="s">
        <v>510</v>
      </c>
      <c r="F8890" s="134" t="s">
        <v>472</v>
      </c>
      <c r="G8890" s="134" t="s">
        <v>1025</v>
      </c>
      <c r="H8890" s="134" t="s">
        <v>1023</v>
      </c>
      <c r="I8890" s="134" t="s">
        <v>3</v>
      </c>
      <c r="J8890" s="135">
        <v>0</v>
      </c>
      <c r="K8890" s="135">
        <v>0</v>
      </c>
      <c r="L8890" s="135">
        <v>0</v>
      </c>
      <c r="M8890" s="150" t="str">
        <f t="shared" si="277"/>
        <v>201601</v>
      </c>
    </row>
    <row r="8891" spans="1:13" x14ac:dyDescent="0.25">
      <c r="A8891" s="35" t="str">
        <f>VLOOKUP(B8891,ResCat!$A$2:$B$269,2,FALSE)</f>
        <v>XXX</v>
      </c>
      <c r="B8891" s="68" t="str">
        <f>IF(ISNA(VLOOKUP(C8891,COA!$A$2:$B$340,2,FALSE)),"XXX",VLOOKUP(C8891,COA!$A$2:$B$340,2,FALSE))</f>
        <v>XXX</v>
      </c>
      <c r="C8891" s="149" t="str">
        <f t="shared" si="278"/>
        <v>0026-0000-0058</v>
      </c>
      <c r="D8891" s="134" t="s">
        <v>473</v>
      </c>
      <c r="E8891" s="134" t="s">
        <v>510</v>
      </c>
      <c r="F8891" s="134" t="s">
        <v>472</v>
      </c>
      <c r="G8891" s="134" t="s">
        <v>1025</v>
      </c>
      <c r="H8891" s="134" t="s">
        <v>1023</v>
      </c>
      <c r="I8891" s="134" t="s">
        <v>2</v>
      </c>
      <c r="J8891" s="135">
        <v>0</v>
      </c>
      <c r="K8891" s="135">
        <v>68.099999999999994</v>
      </c>
      <c r="L8891" s="135">
        <v>54.48</v>
      </c>
      <c r="M8891" s="150" t="str">
        <f t="shared" si="277"/>
        <v>201601</v>
      </c>
    </row>
    <row r="8892" spans="1:13" x14ac:dyDescent="0.25">
      <c r="A8892" s="35" t="str">
        <f>VLOOKUP(B8892,ResCat!$A$2:$B$269,2,FALSE)</f>
        <v>XXX</v>
      </c>
      <c r="B8892" s="68" t="str">
        <f>IF(ISNA(VLOOKUP(C8892,COA!$A$2:$B$340,2,FALSE)),"XXX",VLOOKUP(C8892,COA!$A$2:$B$340,2,FALSE))</f>
        <v>XXX</v>
      </c>
      <c r="C8892" s="149" t="str">
        <f t="shared" si="278"/>
        <v>0026-0000-0058</v>
      </c>
      <c r="D8892" s="134" t="s">
        <v>473</v>
      </c>
      <c r="E8892" s="134" t="s">
        <v>510</v>
      </c>
      <c r="F8892" s="134" t="s">
        <v>472</v>
      </c>
      <c r="G8892" s="134" t="s">
        <v>365</v>
      </c>
      <c r="H8892" s="134" t="s">
        <v>1023</v>
      </c>
      <c r="I8892" s="134" t="s">
        <v>2</v>
      </c>
      <c r="J8892" s="135">
        <v>0</v>
      </c>
      <c r="K8892" s="135">
        <v>0</v>
      </c>
      <c r="L8892" s="135">
        <v>0</v>
      </c>
      <c r="M8892" s="150" t="str">
        <f t="shared" si="277"/>
        <v>201601</v>
      </c>
    </row>
    <row r="8893" spans="1:13" x14ac:dyDescent="0.25">
      <c r="A8893" s="35" t="str">
        <f>VLOOKUP(B8893,ResCat!$A$2:$B$269,2,FALSE)</f>
        <v>XXX</v>
      </c>
      <c r="B8893" s="68" t="str">
        <f>IF(ISNA(VLOOKUP(C8893,COA!$A$2:$B$340,2,FALSE)),"XXX",VLOOKUP(C8893,COA!$A$2:$B$340,2,FALSE))</f>
        <v>XXX</v>
      </c>
      <c r="C8893" s="149" t="str">
        <f t="shared" si="278"/>
        <v>0026-0000-0058</v>
      </c>
      <c r="D8893" s="134" t="s">
        <v>473</v>
      </c>
      <c r="E8893" s="134" t="s">
        <v>510</v>
      </c>
      <c r="F8893" s="134" t="s">
        <v>472</v>
      </c>
      <c r="G8893" s="134" t="s">
        <v>1030</v>
      </c>
      <c r="H8893" s="134" t="s">
        <v>1023</v>
      </c>
      <c r="I8893" s="134" t="s">
        <v>2</v>
      </c>
      <c r="J8893" s="135">
        <v>0</v>
      </c>
      <c r="K8893" s="135">
        <v>0</v>
      </c>
      <c r="L8893" s="135">
        <v>0</v>
      </c>
      <c r="M8893" s="150" t="str">
        <f t="shared" si="277"/>
        <v>201601</v>
      </c>
    </row>
    <row r="8894" spans="1:13" x14ac:dyDescent="0.25">
      <c r="A8894" s="35" t="str">
        <f>VLOOKUP(B8894,ResCat!$A$2:$B$269,2,FALSE)</f>
        <v>XXX</v>
      </c>
      <c r="B8894" s="68" t="str">
        <f>IF(ISNA(VLOOKUP(C8894,COA!$A$2:$B$340,2,FALSE)),"XXX",VLOOKUP(C8894,COA!$A$2:$B$340,2,FALSE))</f>
        <v>XXX</v>
      </c>
      <c r="C8894" s="149" t="str">
        <f t="shared" si="278"/>
        <v>0026-0000-0058</v>
      </c>
      <c r="D8894" s="134" t="s">
        <v>473</v>
      </c>
      <c r="E8894" s="134" t="s">
        <v>510</v>
      </c>
      <c r="F8894" s="134" t="s">
        <v>472</v>
      </c>
      <c r="G8894" s="134" t="s">
        <v>346</v>
      </c>
      <c r="H8894" s="134" t="s">
        <v>1023</v>
      </c>
      <c r="I8894" s="134" t="s">
        <v>3</v>
      </c>
      <c r="J8894" s="135">
        <v>31</v>
      </c>
      <c r="K8894" s="135">
        <v>31</v>
      </c>
      <c r="L8894" s="135">
        <v>0</v>
      </c>
      <c r="M8894" s="150" t="str">
        <f t="shared" si="277"/>
        <v>201601</v>
      </c>
    </row>
    <row r="8895" spans="1:13" x14ac:dyDescent="0.25">
      <c r="A8895" s="35" t="str">
        <f>VLOOKUP(B8895,ResCat!$A$2:$B$269,2,FALSE)</f>
        <v>XXX</v>
      </c>
      <c r="B8895" s="68" t="str">
        <f>IF(ISNA(VLOOKUP(C8895,COA!$A$2:$B$340,2,FALSE)),"XXX",VLOOKUP(C8895,COA!$A$2:$B$340,2,FALSE))</f>
        <v>XXX</v>
      </c>
      <c r="C8895" s="149" t="str">
        <f t="shared" si="278"/>
        <v>0026-0000-0058</v>
      </c>
      <c r="D8895" s="134" t="s">
        <v>473</v>
      </c>
      <c r="E8895" s="134" t="s">
        <v>510</v>
      </c>
      <c r="F8895" s="134" t="s">
        <v>472</v>
      </c>
      <c r="G8895" s="134" t="s">
        <v>346</v>
      </c>
      <c r="H8895" s="134" t="s">
        <v>1023</v>
      </c>
      <c r="I8895" s="134" t="s">
        <v>2</v>
      </c>
      <c r="J8895" s="135">
        <v>32.200000000000003</v>
      </c>
      <c r="K8895" s="135">
        <v>32.200000000000003</v>
      </c>
      <c r="L8895" s="135">
        <v>2.2000000000000002</v>
      </c>
      <c r="M8895" s="150" t="str">
        <f t="shared" si="277"/>
        <v>201601</v>
      </c>
    </row>
    <row r="8896" spans="1:13" x14ac:dyDescent="0.25">
      <c r="A8896" s="35" t="str">
        <f>VLOOKUP(B8896,ResCat!$A$2:$B$269,2,FALSE)</f>
        <v>XXX</v>
      </c>
      <c r="B8896" s="68" t="str">
        <f>IF(ISNA(VLOOKUP(C8896,COA!$A$2:$B$340,2,FALSE)),"XXX",VLOOKUP(C8896,COA!$A$2:$B$340,2,FALSE))</f>
        <v>XXX</v>
      </c>
      <c r="C8896" s="149" t="str">
        <f t="shared" si="278"/>
        <v>0026-0000-0058</v>
      </c>
      <c r="D8896" s="134" t="s">
        <v>473</v>
      </c>
      <c r="E8896" s="134" t="s">
        <v>510</v>
      </c>
      <c r="F8896" s="134" t="s">
        <v>472</v>
      </c>
      <c r="G8896" s="134" t="s">
        <v>1029</v>
      </c>
      <c r="H8896" s="134" t="s">
        <v>1023</v>
      </c>
      <c r="I8896" s="134" t="s">
        <v>0</v>
      </c>
      <c r="J8896" s="135">
        <v>-1004808.79</v>
      </c>
      <c r="K8896" s="135">
        <v>-235795.00000000006</v>
      </c>
      <c r="L8896" s="135">
        <v>0</v>
      </c>
      <c r="M8896" s="150" t="str">
        <f t="shared" si="277"/>
        <v>201601</v>
      </c>
    </row>
    <row r="8897" spans="1:13" x14ac:dyDescent="0.25">
      <c r="A8897" s="35" t="str">
        <f>VLOOKUP(B8897,ResCat!$A$2:$B$269,2,FALSE)</f>
        <v>XXX</v>
      </c>
      <c r="B8897" s="68" t="str">
        <f>IF(ISNA(VLOOKUP(C8897,COA!$A$2:$B$340,2,FALSE)),"XXX",VLOOKUP(C8897,COA!$A$2:$B$340,2,FALSE))</f>
        <v>XXX</v>
      </c>
      <c r="C8897" s="149" t="str">
        <f t="shared" si="278"/>
        <v>0026-0000-0058</v>
      </c>
      <c r="D8897" s="134" t="s">
        <v>473</v>
      </c>
      <c r="E8897" s="134" t="s">
        <v>510</v>
      </c>
      <c r="F8897" s="134" t="s">
        <v>472</v>
      </c>
      <c r="G8897" s="134" t="s">
        <v>366</v>
      </c>
      <c r="H8897" s="134" t="s">
        <v>1023</v>
      </c>
      <c r="I8897" s="134" t="s">
        <v>1</v>
      </c>
      <c r="J8897" s="135">
        <v>-54423.22</v>
      </c>
      <c r="K8897" s="135">
        <v>-20245.43</v>
      </c>
      <c r="L8897" s="135">
        <v>-20245.43</v>
      </c>
      <c r="M8897" s="150" t="str">
        <f t="shared" si="277"/>
        <v>201601</v>
      </c>
    </row>
    <row r="8898" spans="1:13" x14ac:dyDescent="0.25">
      <c r="A8898" s="35" t="str">
        <f>VLOOKUP(B8898,ResCat!$A$2:$B$269,2,FALSE)</f>
        <v>XXX</v>
      </c>
      <c r="B8898" s="68" t="str">
        <f>IF(ISNA(VLOOKUP(C8898,COA!$A$2:$B$340,2,FALSE)),"XXX",VLOOKUP(C8898,COA!$A$2:$B$340,2,FALSE))</f>
        <v>L45</v>
      </c>
      <c r="C8898" s="149" t="str">
        <f t="shared" si="278"/>
        <v>0026-1002-0058</v>
      </c>
      <c r="D8898" s="134" t="s">
        <v>473</v>
      </c>
      <c r="E8898" s="134" t="s">
        <v>453</v>
      </c>
      <c r="F8898" s="134" t="s">
        <v>472</v>
      </c>
      <c r="G8898" s="134" t="s">
        <v>362</v>
      </c>
      <c r="H8898" s="134" t="s">
        <v>1023</v>
      </c>
      <c r="I8898" s="134" t="s">
        <v>1</v>
      </c>
      <c r="J8898" s="135">
        <v>0</v>
      </c>
      <c r="K8898" s="135">
        <v>0</v>
      </c>
      <c r="L8898" s="135">
        <v>3189.3599999999997</v>
      </c>
      <c r="M8898" s="150" t="str">
        <f t="shared" si="277"/>
        <v>201601</v>
      </c>
    </row>
    <row r="8899" spans="1:13" x14ac:dyDescent="0.25">
      <c r="A8899" s="35" t="str">
        <f>VLOOKUP(B8899,ResCat!$A$2:$B$269,2,FALSE)</f>
        <v>XXX</v>
      </c>
      <c r="B8899" s="68" t="str">
        <f>IF(ISNA(VLOOKUP(C8899,COA!$A$2:$B$340,2,FALSE)),"XXX",VLOOKUP(C8899,COA!$A$2:$B$340,2,FALSE))</f>
        <v>L45</v>
      </c>
      <c r="C8899" s="149" t="str">
        <f t="shared" si="278"/>
        <v>0026-1002-0058</v>
      </c>
      <c r="D8899" s="134" t="s">
        <v>473</v>
      </c>
      <c r="E8899" s="134" t="s">
        <v>453</v>
      </c>
      <c r="F8899" s="134" t="s">
        <v>472</v>
      </c>
      <c r="G8899" s="134" t="s">
        <v>1027</v>
      </c>
      <c r="H8899" s="134" t="s">
        <v>1023</v>
      </c>
      <c r="I8899" s="134" t="s">
        <v>3</v>
      </c>
      <c r="J8899" s="135">
        <v>470</v>
      </c>
      <c r="K8899" s="135">
        <v>83.7</v>
      </c>
      <c r="L8899" s="135">
        <v>67.92</v>
      </c>
      <c r="M8899" s="150" t="str">
        <f t="shared" si="277"/>
        <v>201601</v>
      </c>
    </row>
    <row r="8900" spans="1:13" x14ac:dyDescent="0.25">
      <c r="A8900" s="35" t="str">
        <f>VLOOKUP(B8900,ResCat!$A$2:$B$269,2,FALSE)</f>
        <v>XXX</v>
      </c>
      <c r="B8900" s="68" t="str">
        <f>IF(ISNA(VLOOKUP(C8900,COA!$A$2:$B$340,2,FALSE)),"XXX",VLOOKUP(C8900,COA!$A$2:$B$340,2,FALSE))</f>
        <v>L45</v>
      </c>
      <c r="C8900" s="149" t="str">
        <f t="shared" si="278"/>
        <v>0026-1002-0058</v>
      </c>
      <c r="D8900" s="134" t="s">
        <v>473</v>
      </c>
      <c r="E8900" s="134" t="s">
        <v>453</v>
      </c>
      <c r="F8900" s="134" t="s">
        <v>472</v>
      </c>
      <c r="G8900" s="134" t="s">
        <v>1027</v>
      </c>
      <c r="H8900" s="134" t="s">
        <v>1023</v>
      </c>
      <c r="I8900" s="134" t="s">
        <v>2</v>
      </c>
      <c r="J8900" s="135">
        <v>155</v>
      </c>
      <c r="K8900" s="135">
        <v>86.81</v>
      </c>
      <c r="L8900" s="135">
        <v>14.69</v>
      </c>
      <c r="M8900" s="150" t="str">
        <f t="shared" ref="M8900:M8925" si="279">IF(G8900&lt;$M$1,$M$1,G8900)</f>
        <v>201601</v>
      </c>
    </row>
    <row r="8901" spans="1:13" x14ac:dyDescent="0.25">
      <c r="A8901" s="35" t="str">
        <f>VLOOKUP(B8901,ResCat!$A$2:$B$269,2,FALSE)</f>
        <v>XXX</v>
      </c>
      <c r="B8901" s="68" t="str">
        <f>IF(ISNA(VLOOKUP(C8901,COA!$A$2:$B$340,2,FALSE)),"XXX",VLOOKUP(C8901,COA!$A$2:$B$340,2,FALSE))</f>
        <v>L45</v>
      </c>
      <c r="C8901" s="149" t="str">
        <f t="shared" ref="C8901:C8964" si="280">D8901&amp;"-"&amp;E8901&amp;"-"&amp;F8901</f>
        <v>0026-1002-0058</v>
      </c>
      <c r="D8901" s="134" t="s">
        <v>473</v>
      </c>
      <c r="E8901" s="134" t="s">
        <v>453</v>
      </c>
      <c r="F8901" s="134" t="s">
        <v>472</v>
      </c>
      <c r="G8901" s="134" t="s">
        <v>1028</v>
      </c>
      <c r="H8901" s="134" t="s">
        <v>1023</v>
      </c>
      <c r="I8901" s="134" t="s">
        <v>3</v>
      </c>
      <c r="J8901" s="135">
        <v>120</v>
      </c>
      <c r="K8901" s="135">
        <v>81.53</v>
      </c>
      <c r="L8901" s="135">
        <v>65.22</v>
      </c>
      <c r="M8901" s="150" t="str">
        <f t="shared" si="279"/>
        <v>201601</v>
      </c>
    </row>
    <row r="8902" spans="1:13" x14ac:dyDescent="0.25">
      <c r="A8902" s="35" t="str">
        <f>VLOOKUP(B8902,ResCat!$A$2:$B$269,2,FALSE)</f>
        <v>XXX</v>
      </c>
      <c r="B8902" s="68" t="str">
        <f>IF(ISNA(VLOOKUP(C8902,COA!$A$2:$B$340,2,FALSE)),"XXX",VLOOKUP(C8902,COA!$A$2:$B$340,2,FALSE))</f>
        <v>L45</v>
      </c>
      <c r="C8902" s="149" t="str">
        <f t="shared" si="280"/>
        <v>0026-1002-0058</v>
      </c>
      <c r="D8902" s="134" t="s">
        <v>473</v>
      </c>
      <c r="E8902" s="134" t="s">
        <v>453</v>
      </c>
      <c r="F8902" s="134" t="s">
        <v>472</v>
      </c>
      <c r="G8902" s="134" t="s">
        <v>1028</v>
      </c>
      <c r="H8902" s="134" t="s">
        <v>1023</v>
      </c>
      <c r="I8902" s="134" t="s">
        <v>2</v>
      </c>
      <c r="J8902" s="135">
        <v>830</v>
      </c>
      <c r="K8902" s="135">
        <v>245.79000000000002</v>
      </c>
      <c r="L8902" s="135">
        <v>0</v>
      </c>
      <c r="M8902" s="150" t="str">
        <f t="shared" si="279"/>
        <v>201601</v>
      </c>
    </row>
    <row r="8903" spans="1:13" x14ac:dyDescent="0.25">
      <c r="A8903" s="35" t="str">
        <f>VLOOKUP(B8903,ResCat!$A$2:$B$269,2,FALSE)</f>
        <v>XXX</v>
      </c>
      <c r="B8903" s="68" t="str">
        <f>IF(ISNA(VLOOKUP(C8903,COA!$A$2:$B$340,2,FALSE)),"XXX",VLOOKUP(C8903,COA!$A$2:$B$340,2,FALSE))</f>
        <v>L45</v>
      </c>
      <c r="C8903" s="149" t="str">
        <f t="shared" si="280"/>
        <v>0026-1002-0058</v>
      </c>
      <c r="D8903" s="134" t="s">
        <v>473</v>
      </c>
      <c r="E8903" s="134" t="s">
        <v>453</v>
      </c>
      <c r="F8903" s="134" t="s">
        <v>472</v>
      </c>
      <c r="G8903" s="134" t="s">
        <v>363</v>
      </c>
      <c r="H8903" s="134" t="s">
        <v>1023</v>
      </c>
      <c r="I8903" s="134" t="s">
        <v>2</v>
      </c>
      <c r="J8903" s="135">
        <v>75</v>
      </c>
      <c r="K8903" s="135">
        <v>66</v>
      </c>
      <c r="L8903" s="135">
        <v>0</v>
      </c>
      <c r="M8903" s="150" t="str">
        <f t="shared" si="279"/>
        <v>201601</v>
      </c>
    </row>
    <row r="8904" spans="1:13" x14ac:dyDescent="0.25">
      <c r="A8904" s="35" t="str">
        <f>VLOOKUP(B8904,ResCat!$A$2:$B$269,2,FALSE)</f>
        <v>XXX</v>
      </c>
      <c r="B8904" s="68" t="str">
        <f>IF(ISNA(VLOOKUP(C8904,COA!$A$2:$B$340,2,FALSE)),"XXX",VLOOKUP(C8904,COA!$A$2:$B$340,2,FALSE))</f>
        <v>L45</v>
      </c>
      <c r="C8904" s="149" t="str">
        <f t="shared" si="280"/>
        <v>0026-1002-0058</v>
      </c>
      <c r="D8904" s="134" t="s">
        <v>473</v>
      </c>
      <c r="E8904" s="134" t="s">
        <v>453</v>
      </c>
      <c r="F8904" s="134" t="s">
        <v>472</v>
      </c>
      <c r="G8904" s="134" t="s">
        <v>363</v>
      </c>
      <c r="H8904" s="134" t="s">
        <v>1023</v>
      </c>
      <c r="I8904" s="134" t="s">
        <v>1</v>
      </c>
      <c r="J8904" s="135">
        <v>0</v>
      </c>
      <c r="K8904" s="135">
        <v>0</v>
      </c>
      <c r="L8904" s="135">
        <v>0</v>
      </c>
      <c r="M8904" s="150" t="str">
        <f t="shared" si="279"/>
        <v>201601</v>
      </c>
    </row>
    <row r="8905" spans="1:13" x14ac:dyDescent="0.25">
      <c r="A8905" s="35" t="str">
        <f>VLOOKUP(B8905,ResCat!$A$2:$B$269,2,FALSE)</f>
        <v>XXX</v>
      </c>
      <c r="B8905" s="68" t="str">
        <f>IF(ISNA(VLOOKUP(C8905,COA!$A$2:$B$340,2,FALSE)),"XXX",VLOOKUP(C8905,COA!$A$2:$B$340,2,FALSE))</f>
        <v>L45</v>
      </c>
      <c r="C8905" s="149" t="str">
        <f t="shared" si="280"/>
        <v>0026-1002-0058</v>
      </c>
      <c r="D8905" s="134" t="s">
        <v>473</v>
      </c>
      <c r="E8905" s="134" t="s">
        <v>453</v>
      </c>
      <c r="F8905" s="134" t="s">
        <v>472</v>
      </c>
      <c r="G8905" s="134" t="s">
        <v>1029</v>
      </c>
      <c r="H8905" s="134" t="s">
        <v>1023</v>
      </c>
      <c r="I8905" s="134" t="s">
        <v>2</v>
      </c>
      <c r="J8905" s="135">
        <v>225</v>
      </c>
      <c r="K8905" s="135">
        <v>198</v>
      </c>
      <c r="L8905" s="135">
        <v>0</v>
      </c>
      <c r="M8905" s="150" t="str">
        <f t="shared" si="279"/>
        <v>201601</v>
      </c>
    </row>
    <row r="8906" spans="1:13" x14ac:dyDescent="0.25">
      <c r="A8906" s="35" t="str">
        <f>VLOOKUP(B8906,ResCat!$A$2:$B$269,2,FALSE)</f>
        <v>XXX</v>
      </c>
      <c r="B8906" s="68" t="str">
        <f>IF(ISNA(VLOOKUP(C8906,COA!$A$2:$B$340,2,FALSE)),"XXX",VLOOKUP(C8906,COA!$A$2:$B$340,2,FALSE))</f>
        <v>L45</v>
      </c>
      <c r="C8906" s="149" t="str">
        <f t="shared" si="280"/>
        <v>0026-1002-0058</v>
      </c>
      <c r="D8906" s="134" t="s">
        <v>473</v>
      </c>
      <c r="E8906" s="134" t="s">
        <v>453</v>
      </c>
      <c r="F8906" s="134" t="s">
        <v>472</v>
      </c>
      <c r="G8906" s="134" t="s">
        <v>1029</v>
      </c>
      <c r="H8906" s="134" t="s">
        <v>1023</v>
      </c>
      <c r="I8906" s="134" t="s">
        <v>1</v>
      </c>
      <c r="J8906" s="135">
        <v>48855.470000000008</v>
      </c>
      <c r="K8906" s="135">
        <v>2367.59</v>
      </c>
      <c r="L8906" s="135">
        <v>0</v>
      </c>
      <c r="M8906" s="150" t="str">
        <f t="shared" si="279"/>
        <v>201601</v>
      </c>
    </row>
    <row r="8907" spans="1:13" x14ac:dyDescent="0.25">
      <c r="A8907" s="35" t="str">
        <f>VLOOKUP(B8907,ResCat!$A$2:$B$269,2,FALSE)</f>
        <v>XXX</v>
      </c>
      <c r="B8907" s="68" t="str">
        <f>IF(ISNA(VLOOKUP(C8907,COA!$A$2:$B$340,2,FALSE)),"XXX",VLOOKUP(C8907,COA!$A$2:$B$340,2,FALSE))</f>
        <v>L45</v>
      </c>
      <c r="C8907" s="149" t="str">
        <f t="shared" si="280"/>
        <v>0026-1002-0058</v>
      </c>
      <c r="D8907" s="134" t="s">
        <v>473</v>
      </c>
      <c r="E8907" s="134" t="s">
        <v>453</v>
      </c>
      <c r="F8907" s="134" t="s">
        <v>472</v>
      </c>
      <c r="G8907" s="134" t="s">
        <v>349</v>
      </c>
      <c r="H8907" s="134" t="s">
        <v>1023</v>
      </c>
      <c r="I8907" s="134" t="s">
        <v>3</v>
      </c>
      <c r="J8907" s="135">
        <v>0</v>
      </c>
      <c r="K8907" s="135">
        <v>12.879999999999995</v>
      </c>
      <c r="L8907" s="135">
        <v>12.879999999999995</v>
      </c>
      <c r="M8907" s="150" t="str">
        <f t="shared" si="279"/>
        <v>201601</v>
      </c>
    </row>
    <row r="8908" spans="1:13" x14ac:dyDescent="0.25">
      <c r="A8908" s="35" t="str">
        <f>VLOOKUP(B8908,ResCat!$A$2:$B$269,2,FALSE)</f>
        <v>XXX</v>
      </c>
      <c r="B8908" s="68" t="str">
        <f>IF(ISNA(VLOOKUP(C8908,COA!$A$2:$B$340,2,FALSE)),"XXX",VLOOKUP(C8908,COA!$A$2:$B$340,2,FALSE))</f>
        <v>L45</v>
      </c>
      <c r="C8908" s="149" t="str">
        <f t="shared" si="280"/>
        <v>0026-1002-0058</v>
      </c>
      <c r="D8908" s="134" t="s">
        <v>473</v>
      </c>
      <c r="E8908" s="134" t="s">
        <v>453</v>
      </c>
      <c r="F8908" s="134" t="s">
        <v>472</v>
      </c>
      <c r="G8908" s="134" t="s">
        <v>349</v>
      </c>
      <c r="H8908" s="134" t="s">
        <v>1023</v>
      </c>
      <c r="I8908" s="134" t="s">
        <v>0</v>
      </c>
      <c r="J8908" s="135">
        <v>164957.59000000003</v>
      </c>
      <c r="K8908" s="135">
        <v>36006.710000000006</v>
      </c>
      <c r="L8908" s="135">
        <v>36006.710000000006</v>
      </c>
      <c r="M8908" s="150" t="str">
        <f t="shared" si="279"/>
        <v>201601</v>
      </c>
    </row>
    <row r="8909" spans="1:13" x14ac:dyDescent="0.25">
      <c r="A8909" s="35" t="str">
        <f>VLOOKUP(B8909,ResCat!$A$2:$B$269,2,FALSE)</f>
        <v>XXX</v>
      </c>
      <c r="B8909" s="68" t="str">
        <f>IF(ISNA(VLOOKUP(C8909,COA!$A$2:$B$340,2,FALSE)),"XXX",VLOOKUP(C8909,COA!$A$2:$B$340,2,FALSE))</f>
        <v>L45</v>
      </c>
      <c r="C8909" s="149" t="str">
        <f t="shared" si="280"/>
        <v>0026-1002-0058</v>
      </c>
      <c r="D8909" s="134" t="s">
        <v>473</v>
      </c>
      <c r="E8909" s="134" t="s">
        <v>453</v>
      </c>
      <c r="F8909" s="134" t="s">
        <v>472</v>
      </c>
      <c r="G8909" s="134" t="s">
        <v>349</v>
      </c>
      <c r="H8909" s="134" t="s">
        <v>1023</v>
      </c>
      <c r="I8909" s="134" t="s">
        <v>2</v>
      </c>
      <c r="J8909" s="135">
        <v>285</v>
      </c>
      <c r="K8909" s="135">
        <v>198</v>
      </c>
      <c r="L8909" s="135">
        <v>0</v>
      </c>
      <c r="M8909" s="150" t="str">
        <f t="shared" si="279"/>
        <v>201601</v>
      </c>
    </row>
    <row r="8910" spans="1:13" x14ac:dyDescent="0.25">
      <c r="A8910" s="35" t="str">
        <f>VLOOKUP(B8910,ResCat!$A$2:$B$269,2,FALSE)</f>
        <v>XXX</v>
      </c>
      <c r="B8910" s="68" t="str">
        <f>IF(ISNA(VLOOKUP(C8910,COA!$A$2:$B$340,2,FALSE)),"XXX",VLOOKUP(C8910,COA!$A$2:$B$340,2,FALSE))</f>
        <v>L45</v>
      </c>
      <c r="C8910" s="149" t="str">
        <f t="shared" si="280"/>
        <v>0026-1002-0058</v>
      </c>
      <c r="D8910" s="134" t="s">
        <v>473</v>
      </c>
      <c r="E8910" s="134" t="s">
        <v>453</v>
      </c>
      <c r="F8910" s="134" t="s">
        <v>472</v>
      </c>
      <c r="G8910" s="134" t="s">
        <v>349</v>
      </c>
      <c r="H8910" s="134" t="s">
        <v>1023</v>
      </c>
      <c r="I8910" s="134" t="s">
        <v>1</v>
      </c>
      <c r="J8910" s="135">
        <v>3733.1500000000005</v>
      </c>
      <c r="K8910" s="135">
        <v>2950.04</v>
      </c>
      <c r="L8910" s="135">
        <v>1.6</v>
      </c>
      <c r="M8910" s="150" t="str">
        <f t="shared" si="279"/>
        <v>201601</v>
      </c>
    </row>
    <row r="8911" spans="1:13" x14ac:dyDescent="0.25">
      <c r="A8911" s="35" t="str">
        <f>VLOOKUP(B8911,ResCat!$A$2:$B$269,2,FALSE)</f>
        <v>XXX</v>
      </c>
      <c r="B8911" s="68" t="str">
        <f>IF(ISNA(VLOOKUP(C8911,COA!$A$2:$B$340,2,FALSE)),"XXX",VLOOKUP(C8911,COA!$A$2:$B$340,2,FALSE))</f>
        <v>L45</v>
      </c>
      <c r="C8911" s="149" t="str">
        <f t="shared" si="280"/>
        <v>0026-1002-0058</v>
      </c>
      <c r="D8911" s="134" t="s">
        <v>473</v>
      </c>
      <c r="E8911" s="134" t="s">
        <v>453</v>
      </c>
      <c r="F8911" s="134" t="s">
        <v>472</v>
      </c>
      <c r="G8911" s="134" t="s">
        <v>350</v>
      </c>
      <c r="H8911" s="134" t="s">
        <v>1023</v>
      </c>
      <c r="I8911" s="134" t="s">
        <v>0</v>
      </c>
      <c r="J8911" s="135">
        <v>19124.310000000001</v>
      </c>
      <c r="K8911" s="135">
        <v>11676</v>
      </c>
      <c r="L8911" s="135">
        <v>0</v>
      </c>
      <c r="M8911" s="150" t="str">
        <f t="shared" si="279"/>
        <v>201601</v>
      </c>
    </row>
    <row r="8912" spans="1:13" x14ac:dyDescent="0.25">
      <c r="A8912" s="35" t="str">
        <f>VLOOKUP(B8912,ResCat!$A$2:$B$269,2,FALSE)</f>
        <v>XXX</v>
      </c>
      <c r="B8912" s="68" t="str">
        <f>IF(ISNA(VLOOKUP(C8912,COA!$A$2:$B$340,2,FALSE)),"XXX",VLOOKUP(C8912,COA!$A$2:$B$340,2,FALSE))</f>
        <v>L45</v>
      </c>
      <c r="C8912" s="149" t="str">
        <f t="shared" si="280"/>
        <v>0026-1002-0058</v>
      </c>
      <c r="D8912" s="134" t="s">
        <v>473</v>
      </c>
      <c r="E8912" s="134" t="s">
        <v>453</v>
      </c>
      <c r="F8912" s="134" t="s">
        <v>472</v>
      </c>
      <c r="G8912" s="134" t="s">
        <v>350</v>
      </c>
      <c r="H8912" s="134" t="s">
        <v>1023</v>
      </c>
      <c r="I8912" s="134" t="s">
        <v>2</v>
      </c>
      <c r="J8912" s="135">
        <v>550</v>
      </c>
      <c r="K8912" s="135">
        <v>72.67</v>
      </c>
      <c r="L8912" s="135">
        <v>0</v>
      </c>
      <c r="M8912" s="150" t="str">
        <f t="shared" si="279"/>
        <v>201601</v>
      </c>
    </row>
    <row r="8913" spans="1:13" x14ac:dyDescent="0.25">
      <c r="A8913" s="35" t="str">
        <f>VLOOKUP(B8913,ResCat!$A$2:$B$269,2,FALSE)</f>
        <v>XXX</v>
      </c>
      <c r="B8913" s="68" t="str">
        <f>IF(ISNA(VLOOKUP(C8913,COA!$A$2:$B$340,2,FALSE)),"XXX",VLOOKUP(C8913,COA!$A$2:$B$340,2,FALSE))</f>
        <v>L45</v>
      </c>
      <c r="C8913" s="149" t="str">
        <f t="shared" si="280"/>
        <v>0026-1002-0058</v>
      </c>
      <c r="D8913" s="134" t="s">
        <v>473</v>
      </c>
      <c r="E8913" s="134" t="s">
        <v>453</v>
      </c>
      <c r="F8913" s="134" t="s">
        <v>472</v>
      </c>
      <c r="G8913" s="134" t="s">
        <v>350</v>
      </c>
      <c r="H8913" s="134" t="s">
        <v>1023</v>
      </c>
      <c r="I8913" s="134" t="s">
        <v>1</v>
      </c>
      <c r="J8913" s="135">
        <v>66632.430000000008</v>
      </c>
      <c r="K8913" s="135">
        <v>29129.269999999993</v>
      </c>
      <c r="L8913" s="135">
        <v>1483.81</v>
      </c>
      <c r="M8913" s="150" t="str">
        <f t="shared" si="279"/>
        <v>201601</v>
      </c>
    </row>
    <row r="8914" spans="1:13" x14ac:dyDescent="0.25">
      <c r="A8914" s="35" t="str">
        <f>VLOOKUP(B8914,ResCat!$A$2:$B$269,2,FALSE)</f>
        <v>XXX</v>
      </c>
      <c r="B8914" s="68" t="str">
        <f>IF(ISNA(VLOOKUP(C8914,COA!$A$2:$B$340,2,FALSE)),"XXX",VLOOKUP(C8914,COA!$A$2:$B$340,2,FALSE))</f>
        <v>L45</v>
      </c>
      <c r="C8914" s="149" t="str">
        <f t="shared" si="280"/>
        <v>0026-1002-0058</v>
      </c>
      <c r="D8914" s="134" t="s">
        <v>473</v>
      </c>
      <c r="E8914" s="134" t="s">
        <v>453</v>
      </c>
      <c r="F8914" s="134" t="s">
        <v>472</v>
      </c>
      <c r="G8914" s="134" t="s">
        <v>359</v>
      </c>
      <c r="H8914" s="134" t="s">
        <v>1023</v>
      </c>
      <c r="I8914" s="134" t="s">
        <v>3</v>
      </c>
      <c r="J8914" s="135">
        <v>65</v>
      </c>
      <c r="K8914" s="135">
        <v>33.82</v>
      </c>
      <c r="L8914" s="135">
        <v>0</v>
      </c>
      <c r="M8914" s="150" t="str">
        <f t="shared" si="279"/>
        <v>201601</v>
      </c>
    </row>
    <row r="8915" spans="1:13" x14ac:dyDescent="0.25">
      <c r="A8915" s="35" t="str">
        <f>VLOOKUP(B8915,ResCat!$A$2:$B$269,2,FALSE)</f>
        <v>XXX</v>
      </c>
      <c r="B8915" s="68" t="str">
        <f>IF(ISNA(VLOOKUP(C8915,COA!$A$2:$B$340,2,FALSE)),"XXX",VLOOKUP(C8915,COA!$A$2:$B$340,2,FALSE))</f>
        <v>L45</v>
      </c>
      <c r="C8915" s="149" t="str">
        <f t="shared" si="280"/>
        <v>0026-1002-0058</v>
      </c>
      <c r="D8915" s="134" t="s">
        <v>473</v>
      </c>
      <c r="E8915" s="134" t="s">
        <v>453</v>
      </c>
      <c r="F8915" s="134" t="s">
        <v>472</v>
      </c>
      <c r="G8915" s="134" t="s">
        <v>359</v>
      </c>
      <c r="H8915" s="134" t="s">
        <v>1023</v>
      </c>
      <c r="I8915" s="134" t="s">
        <v>2</v>
      </c>
      <c r="J8915" s="135">
        <v>160</v>
      </c>
      <c r="K8915" s="135">
        <v>152.26</v>
      </c>
      <c r="L8915" s="135">
        <v>0</v>
      </c>
      <c r="M8915" s="150" t="str">
        <f t="shared" si="279"/>
        <v>201601</v>
      </c>
    </row>
    <row r="8916" spans="1:13" x14ac:dyDescent="0.25">
      <c r="A8916" s="35" t="str">
        <f>VLOOKUP(B8916,ResCat!$A$2:$B$269,2,FALSE)</f>
        <v>XXX</v>
      </c>
      <c r="B8916" s="68" t="str">
        <f>IF(ISNA(VLOOKUP(C8916,COA!$A$2:$B$340,2,FALSE)),"XXX",VLOOKUP(C8916,COA!$A$2:$B$340,2,FALSE))</f>
        <v>L45</v>
      </c>
      <c r="C8916" s="149" t="str">
        <f t="shared" si="280"/>
        <v>0026-1002-0058</v>
      </c>
      <c r="D8916" s="134" t="s">
        <v>473</v>
      </c>
      <c r="E8916" s="134" t="s">
        <v>453</v>
      </c>
      <c r="F8916" s="134" t="s">
        <v>472</v>
      </c>
      <c r="G8916" s="134" t="s">
        <v>359</v>
      </c>
      <c r="H8916" s="134" t="s">
        <v>1023</v>
      </c>
      <c r="I8916" s="134" t="s">
        <v>1</v>
      </c>
      <c r="J8916" s="135">
        <v>13398</v>
      </c>
      <c r="K8916" s="135">
        <v>3150.2799999999997</v>
      </c>
      <c r="L8916" s="135">
        <v>2854.2799999999997</v>
      </c>
      <c r="M8916" s="150" t="str">
        <f t="shared" si="279"/>
        <v>201601</v>
      </c>
    </row>
    <row r="8917" spans="1:13" x14ac:dyDescent="0.25">
      <c r="A8917" s="35" t="str">
        <f>VLOOKUP(B8917,ResCat!$A$2:$B$269,2,FALSE)</f>
        <v>XXX</v>
      </c>
      <c r="B8917" s="68" t="str">
        <f>IF(ISNA(VLOOKUP(C8917,COA!$A$2:$B$340,2,FALSE)),"XXX",VLOOKUP(C8917,COA!$A$2:$B$340,2,FALSE))</f>
        <v>L45</v>
      </c>
      <c r="C8917" s="149" t="str">
        <f t="shared" si="280"/>
        <v>0026-1002-0058</v>
      </c>
      <c r="D8917" s="134" t="s">
        <v>473</v>
      </c>
      <c r="E8917" s="134" t="s">
        <v>453</v>
      </c>
      <c r="F8917" s="134" t="s">
        <v>472</v>
      </c>
      <c r="G8917" s="134" t="s">
        <v>354</v>
      </c>
      <c r="H8917" s="134" t="s">
        <v>1023</v>
      </c>
      <c r="I8917" s="134" t="s">
        <v>2</v>
      </c>
      <c r="J8917" s="135">
        <v>266</v>
      </c>
      <c r="K8917" s="135">
        <v>189.37</v>
      </c>
      <c r="L8917" s="135">
        <v>153.13</v>
      </c>
      <c r="M8917" s="150" t="str">
        <f t="shared" si="279"/>
        <v>201601</v>
      </c>
    </row>
    <row r="8918" spans="1:13" x14ac:dyDescent="0.25">
      <c r="A8918" s="35" t="str">
        <f>VLOOKUP(B8918,ResCat!$A$2:$B$269,2,FALSE)</f>
        <v>XXX</v>
      </c>
      <c r="B8918" s="68" t="str">
        <f>IF(ISNA(VLOOKUP(C8918,COA!$A$2:$B$340,2,FALSE)),"XXX",VLOOKUP(C8918,COA!$A$2:$B$340,2,FALSE))</f>
        <v>L45</v>
      </c>
      <c r="C8918" s="149" t="str">
        <f t="shared" si="280"/>
        <v>0026-1002-0058</v>
      </c>
      <c r="D8918" s="134" t="s">
        <v>473</v>
      </c>
      <c r="E8918" s="134" t="s">
        <v>453</v>
      </c>
      <c r="F8918" s="134" t="s">
        <v>472</v>
      </c>
      <c r="G8918" s="134" t="s">
        <v>354</v>
      </c>
      <c r="H8918" s="134" t="s">
        <v>1023</v>
      </c>
      <c r="I8918" s="134" t="s">
        <v>1</v>
      </c>
      <c r="J8918" s="135">
        <v>357.5</v>
      </c>
      <c r="K8918" s="135">
        <v>85.75</v>
      </c>
      <c r="L8918" s="135">
        <v>0</v>
      </c>
      <c r="M8918" s="150" t="str">
        <f t="shared" si="279"/>
        <v>201601</v>
      </c>
    </row>
    <row r="8919" spans="1:13" x14ac:dyDescent="0.25">
      <c r="A8919" s="35" t="str">
        <f>VLOOKUP(B8919,ResCat!$A$2:$B$269,2,FALSE)</f>
        <v>XXX</v>
      </c>
      <c r="B8919" s="68" t="str">
        <f>IF(ISNA(VLOOKUP(C8919,COA!$A$2:$B$340,2,FALSE)),"XXX",VLOOKUP(C8919,COA!$A$2:$B$340,2,FALSE))</f>
        <v>L45</v>
      </c>
      <c r="C8919" s="149" t="str">
        <f t="shared" si="280"/>
        <v>0026-1002-0058</v>
      </c>
      <c r="D8919" s="134" t="s">
        <v>473</v>
      </c>
      <c r="E8919" s="134" t="s">
        <v>453</v>
      </c>
      <c r="F8919" s="134" t="s">
        <v>472</v>
      </c>
      <c r="G8919" s="134" t="s">
        <v>366</v>
      </c>
      <c r="H8919" s="134" t="s">
        <v>1023</v>
      </c>
      <c r="I8919" s="134" t="s">
        <v>2</v>
      </c>
      <c r="J8919" s="135">
        <v>-395.12</v>
      </c>
      <c r="K8919" s="135">
        <v>-352.99</v>
      </c>
      <c r="L8919" s="135">
        <v>25.32</v>
      </c>
      <c r="M8919" s="150" t="str">
        <f t="shared" si="279"/>
        <v>201601</v>
      </c>
    </row>
    <row r="8920" spans="1:13" x14ac:dyDescent="0.25">
      <c r="A8920" s="35" t="str">
        <f>VLOOKUP(B8920,ResCat!$A$2:$B$269,2,FALSE)</f>
        <v>XXX</v>
      </c>
      <c r="B8920" s="68" t="str">
        <f>IF(ISNA(VLOOKUP(C8920,COA!$A$2:$B$340,2,FALSE)),"XXX",VLOOKUP(C8920,COA!$A$2:$B$340,2,FALSE))</f>
        <v>L45</v>
      </c>
      <c r="C8920" s="149" t="str">
        <f t="shared" si="280"/>
        <v>0026-1002-0058</v>
      </c>
      <c r="D8920" s="134" t="s">
        <v>473</v>
      </c>
      <c r="E8920" s="134" t="s">
        <v>453</v>
      </c>
      <c r="F8920" s="134" t="s">
        <v>472</v>
      </c>
      <c r="G8920" s="134" t="s">
        <v>366</v>
      </c>
      <c r="H8920" s="134" t="s">
        <v>1023</v>
      </c>
      <c r="I8920" s="134" t="s">
        <v>1</v>
      </c>
      <c r="J8920" s="135">
        <v>952.5</v>
      </c>
      <c r="K8920" s="135">
        <v>605.45000000000005</v>
      </c>
      <c r="L8920" s="135">
        <v>605.45000000000005</v>
      </c>
      <c r="M8920" s="150" t="str">
        <f t="shared" si="279"/>
        <v>201601</v>
      </c>
    </row>
    <row r="8921" spans="1:13" x14ac:dyDescent="0.25">
      <c r="A8921" s="35" t="str">
        <f>VLOOKUP(B8921,ResCat!$A$2:$B$269,2,FALSE)</f>
        <v>XXX</v>
      </c>
      <c r="B8921" s="68" t="str">
        <f>IF(ISNA(VLOOKUP(C8921,COA!$A$2:$B$340,2,FALSE)),"XXX",VLOOKUP(C8921,COA!$A$2:$B$340,2,FALSE))</f>
        <v>L45</v>
      </c>
      <c r="C8921" s="149" t="str">
        <f t="shared" si="280"/>
        <v>0026-1002-0058</v>
      </c>
      <c r="D8921" s="134" t="s">
        <v>473</v>
      </c>
      <c r="E8921" s="134" t="s">
        <v>453</v>
      </c>
      <c r="F8921" s="134" t="s">
        <v>472</v>
      </c>
      <c r="G8921" s="134" t="s">
        <v>337</v>
      </c>
      <c r="H8921" s="134" t="s">
        <v>1023</v>
      </c>
      <c r="I8921" s="134" t="s">
        <v>3</v>
      </c>
      <c r="J8921" s="135">
        <v>-812</v>
      </c>
      <c r="K8921" s="135">
        <v>-283.86</v>
      </c>
      <c r="L8921" s="135">
        <v>-283.86</v>
      </c>
      <c r="M8921" s="150" t="str">
        <f t="shared" si="279"/>
        <v>201601</v>
      </c>
    </row>
    <row r="8922" spans="1:13" x14ac:dyDescent="0.25">
      <c r="A8922" s="35" t="str">
        <f>VLOOKUP(B8922,ResCat!$A$2:$B$269,2,FALSE)</f>
        <v>XXX</v>
      </c>
      <c r="B8922" s="68" t="str">
        <f>IF(ISNA(VLOOKUP(C8922,COA!$A$2:$B$340,2,FALSE)),"XXX",VLOOKUP(C8922,COA!$A$2:$B$340,2,FALSE))</f>
        <v>L45</v>
      </c>
      <c r="C8922" s="149" t="str">
        <f t="shared" si="280"/>
        <v>0026-1002-0058</v>
      </c>
      <c r="D8922" s="134" t="s">
        <v>473</v>
      </c>
      <c r="E8922" s="134" t="s">
        <v>453</v>
      </c>
      <c r="F8922" s="134" t="s">
        <v>472</v>
      </c>
      <c r="G8922" s="134" t="s">
        <v>337</v>
      </c>
      <c r="H8922" s="134" t="s">
        <v>1023</v>
      </c>
      <c r="I8922" s="134" t="s">
        <v>2</v>
      </c>
      <c r="J8922" s="135">
        <v>-447</v>
      </c>
      <c r="K8922" s="135">
        <v>-111.87</v>
      </c>
      <c r="L8922" s="135">
        <v>-111.87</v>
      </c>
      <c r="M8922" s="150" t="str">
        <f t="shared" si="279"/>
        <v>201601</v>
      </c>
    </row>
    <row r="8923" spans="1:13" x14ac:dyDescent="0.25">
      <c r="A8923" s="35" t="str">
        <f>VLOOKUP(B8923,ResCat!$A$2:$B$269,2,FALSE)</f>
        <v>XXX</v>
      </c>
      <c r="B8923" s="68" t="str">
        <f>IF(ISNA(VLOOKUP(C8923,COA!$A$2:$B$340,2,FALSE)),"XXX",VLOOKUP(C8923,COA!$A$2:$B$340,2,FALSE))</f>
        <v>L45</v>
      </c>
      <c r="C8923" s="149" t="str">
        <f t="shared" si="280"/>
        <v>0026-1002-0058</v>
      </c>
      <c r="D8923" s="134" t="s">
        <v>473</v>
      </c>
      <c r="E8923" s="134" t="s">
        <v>453</v>
      </c>
      <c r="F8923" s="134" t="s">
        <v>472</v>
      </c>
      <c r="G8923" s="134" t="s">
        <v>337</v>
      </c>
      <c r="H8923" s="134" t="s">
        <v>1023</v>
      </c>
      <c r="I8923" s="134" t="s">
        <v>1</v>
      </c>
      <c r="J8923" s="135">
        <v>-2436.5499999999997</v>
      </c>
      <c r="K8923" s="135">
        <v>-906.41</v>
      </c>
      <c r="L8923" s="135">
        <v>-906.41</v>
      </c>
      <c r="M8923" s="150" t="str">
        <f t="shared" si="279"/>
        <v>201601</v>
      </c>
    </row>
    <row r="8924" spans="1:13" x14ac:dyDescent="0.25">
      <c r="A8924" s="35" t="str">
        <f>VLOOKUP(B8924,ResCat!$A$2:$B$269,2,FALSE)</f>
        <v>XXX</v>
      </c>
      <c r="B8924" s="68" t="str">
        <f>IF(ISNA(VLOOKUP(C8924,COA!$A$2:$B$340,2,FALSE)),"XXX",VLOOKUP(C8924,COA!$A$2:$B$340,2,FALSE))</f>
        <v>L45</v>
      </c>
      <c r="C8924" s="149" t="str">
        <f t="shared" si="280"/>
        <v>0026-1002-0058</v>
      </c>
      <c r="D8924" s="134" t="s">
        <v>473</v>
      </c>
      <c r="E8924" s="134" t="s">
        <v>453</v>
      </c>
      <c r="F8924" s="134" t="s">
        <v>472</v>
      </c>
      <c r="G8924" s="134" t="s">
        <v>352</v>
      </c>
      <c r="H8924" s="134" t="s">
        <v>1023</v>
      </c>
      <c r="I8924" s="134" t="s">
        <v>3</v>
      </c>
      <c r="J8924" s="135">
        <v>-287</v>
      </c>
      <c r="K8924" s="135">
        <v>-231.67000000000004</v>
      </c>
      <c r="L8924" s="135">
        <v>-261.76</v>
      </c>
      <c r="M8924" s="150" t="str">
        <f t="shared" si="279"/>
        <v>201602</v>
      </c>
    </row>
    <row r="8925" spans="1:13" x14ac:dyDescent="0.25">
      <c r="A8925" s="35" t="str">
        <f>VLOOKUP(B8925,ResCat!$A$2:$B$269,2,FALSE)</f>
        <v>XXX</v>
      </c>
      <c r="B8925" s="68" t="str">
        <f>IF(ISNA(VLOOKUP(C8925,COA!$A$2:$B$340,2,FALSE)),"XXX",VLOOKUP(C8925,COA!$A$2:$B$340,2,FALSE))</f>
        <v>L45</v>
      </c>
      <c r="C8925" s="149" t="str">
        <f t="shared" si="280"/>
        <v>0026-1002-0058</v>
      </c>
      <c r="D8925" s="134" t="s">
        <v>473</v>
      </c>
      <c r="E8925" s="134" t="s">
        <v>453</v>
      </c>
      <c r="F8925" s="134" t="s">
        <v>472</v>
      </c>
      <c r="G8925" s="134" t="s">
        <v>352</v>
      </c>
      <c r="H8925" s="134" t="s">
        <v>1023</v>
      </c>
      <c r="I8925" s="134" t="s">
        <v>0</v>
      </c>
      <c r="J8925" s="135">
        <v>-5.4569682106375694E-12</v>
      </c>
      <c r="K8925" s="135">
        <v>20112</v>
      </c>
      <c r="L8925" s="135">
        <v>40224</v>
      </c>
      <c r="M8925" s="150" t="str">
        <f t="shared" si="279"/>
        <v>201602</v>
      </c>
    </row>
    <row r="8926" spans="1:13" x14ac:dyDescent="0.25">
      <c r="A8926" s="35" t="str">
        <f>VLOOKUP(B8926,ResCat!$A$2:$B$269,2,FALSE)</f>
        <v>XXX</v>
      </c>
      <c r="B8926" s="68" t="str">
        <f>IF(ISNA(VLOOKUP(C8926,COA!$A$2:$B$340,2,FALSE)),"XXX",VLOOKUP(C8926,COA!$A$2:$B$340,2,FALSE))</f>
        <v>L45</v>
      </c>
      <c r="C8926" s="149" t="str">
        <f t="shared" si="280"/>
        <v>0026-1002-0058</v>
      </c>
      <c r="D8926" s="134" t="s">
        <v>473</v>
      </c>
      <c r="E8926" s="134" t="s">
        <v>453</v>
      </c>
      <c r="F8926" s="134" t="s">
        <v>472</v>
      </c>
      <c r="G8926" s="134" t="s">
        <v>352</v>
      </c>
      <c r="H8926" s="134" t="s">
        <v>1023</v>
      </c>
      <c r="I8926" s="134" t="s">
        <v>2</v>
      </c>
      <c r="J8926" s="135">
        <v>7944</v>
      </c>
      <c r="K8926" s="135">
        <v>3008.34</v>
      </c>
      <c r="L8926" s="135">
        <v>3008.34</v>
      </c>
      <c r="M8926" s="150"/>
    </row>
    <row r="8927" spans="1:13" x14ac:dyDescent="0.25">
      <c r="A8927" s="35" t="str">
        <f>VLOOKUP(B8927,ResCat!$A$2:$B$269,2,FALSE)</f>
        <v>XXX</v>
      </c>
      <c r="B8927" s="68" t="str">
        <f>IF(ISNA(VLOOKUP(C8927,COA!$A$2:$B$340,2,FALSE)),"XXX",VLOOKUP(C8927,COA!$A$2:$B$340,2,FALSE))</f>
        <v>L45</v>
      </c>
      <c r="C8927" s="149" t="str">
        <f t="shared" si="280"/>
        <v>0026-1002-0058</v>
      </c>
      <c r="D8927" s="134" t="s">
        <v>473</v>
      </c>
      <c r="E8927" s="134" t="s">
        <v>453</v>
      </c>
      <c r="F8927" s="134" t="s">
        <v>472</v>
      </c>
      <c r="G8927" s="134" t="s">
        <v>352</v>
      </c>
      <c r="H8927" s="134" t="s">
        <v>1023</v>
      </c>
      <c r="I8927" s="134" t="s">
        <v>1</v>
      </c>
      <c r="J8927" s="135">
        <v>-2.8421709430404007E-14</v>
      </c>
      <c r="K8927" s="135">
        <v>2.6645352591003757E-14</v>
      </c>
      <c r="L8927" s="135">
        <v>1470.5599999999997</v>
      </c>
      <c r="M8927" s="150"/>
    </row>
    <row r="8928" spans="1:13" x14ac:dyDescent="0.25">
      <c r="A8928" s="35" t="str">
        <f>VLOOKUP(B8928,ResCat!$A$2:$B$269,2,FALSE)</f>
        <v>XXX</v>
      </c>
      <c r="B8928" s="68" t="str">
        <f>IF(ISNA(VLOOKUP(C8928,COA!$A$2:$B$340,2,FALSE)),"XXX",VLOOKUP(C8928,COA!$A$2:$B$340,2,FALSE))</f>
        <v>L45</v>
      </c>
      <c r="C8928" s="149" t="str">
        <f t="shared" si="280"/>
        <v>0026-1002-0058</v>
      </c>
      <c r="D8928" s="134" t="s">
        <v>473</v>
      </c>
      <c r="E8928" s="134" t="s">
        <v>453</v>
      </c>
      <c r="F8928" s="134" t="s">
        <v>472</v>
      </c>
      <c r="G8928" s="134" t="s">
        <v>347</v>
      </c>
      <c r="H8928" s="134" t="s">
        <v>1023</v>
      </c>
      <c r="I8928" s="134" t="s">
        <v>3</v>
      </c>
      <c r="J8928" s="135">
        <v>-498.47</v>
      </c>
      <c r="K8928" s="135">
        <v>-465.24</v>
      </c>
      <c r="L8928" s="135">
        <v>-296.64</v>
      </c>
      <c r="M8928" s="150"/>
    </row>
    <row r="8929" spans="1:13" x14ac:dyDescent="0.25">
      <c r="A8929" s="35" t="str">
        <f>VLOOKUP(B8929,ResCat!$A$2:$B$269,2,FALSE)</f>
        <v>XXX</v>
      </c>
      <c r="B8929" s="68" t="str">
        <f>IF(ISNA(VLOOKUP(C8929,COA!$A$2:$B$340,2,FALSE)),"XXX",VLOOKUP(C8929,COA!$A$2:$B$340,2,FALSE))</f>
        <v>L45</v>
      </c>
      <c r="C8929" s="149" t="str">
        <f t="shared" si="280"/>
        <v>0026-1002-0058</v>
      </c>
      <c r="D8929" s="134" t="s">
        <v>473</v>
      </c>
      <c r="E8929" s="134" t="s">
        <v>453</v>
      </c>
      <c r="F8929" s="134" t="s">
        <v>472</v>
      </c>
      <c r="G8929" s="134" t="s">
        <v>347</v>
      </c>
      <c r="H8929" s="134" t="s">
        <v>1023</v>
      </c>
      <c r="I8929" s="134" t="s">
        <v>2</v>
      </c>
      <c r="J8929" s="135">
        <v>-186</v>
      </c>
      <c r="K8929" s="135">
        <v>-95.480000000000018</v>
      </c>
      <c r="L8929" s="135">
        <v>-30.980000000000004</v>
      </c>
      <c r="M8929" s="150"/>
    </row>
    <row r="8930" spans="1:13" x14ac:dyDescent="0.25">
      <c r="A8930" s="35" t="str">
        <f>VLOOKUP(B8930,ResCat!$A$2:$B$269,2,FALSE)</f>
        <v>XXX</v>
      </c>
      <c r="B8930" s="68" t="str">
        <f>IF(ISNA(VLOOKUP(C8930,COA!$A$2:$B$340,2,FALSE)),"XXX",VLOOKUP(C8930,COA!$A$2:$B$340,2,FALSE))</f>
        <v>L45</v>
      </c>
      <c r="C8930" s="149" t="str">
        <f t="shared" si="280"/>
        <v>0026-1002-0058</v>
      </c>
      <c r="D8930" s="134" t="s">
        <v>473</v>
      </c>
      <c r="E8930" s="134" t="s">
        <v>453</v>
      </c>
      <c r="F8930" s="134" t="s">
        <v>472</v>
      </c>
      <c r="G8930" s="134" t="s">
        <v>347</v>
      </c>
      <c r="H8930" s="134" t="s">
        <v>1023</v>
      </c>
      <c r="I8930" s="134" t="s">
        <v>1</v>
      </c>
      <c r="J8930" s="135">
        <v>777.47000000000025</v>
      </c>
      <c r="K8930" s="135">
        <v>234.21999999999969</v>
      </c>
      <c r="L8930" s="135">
        <v>234.22</v>
      </c>
      <c r="M8930" s="150"/>
    </row>
    <row r="8931" spans="1:13" x14ac:dyDescent="0.25">
      <c r="A8931" s="35" t="str">
        <f>VLOOKUP(B8931,ResCat!$A$2:$B$269,2,FALSE)</f>
        <v>XXX</v>
      </c>
      <c r="B8931" s="68" t="str">
        <f>IF(ISNA(VLOOKUP(C8931,COA!$A$2:$B$340,2,FALSE)),"XXX",VLOOKUP(C8931,COA!$A$2:$B$340,2,FALSE))</f>
        <v>L45</v>
      </c>
      <c r="C8931" s="149" t="str">
        <f t="shared" si="280"/>
        <v>0026-1002-0058</v>
      </c>
      <c r="D8931" s="134" t="s">
        <v>473</v>
      </c>
      <c r="E8931" s="134" t="s">
        <v>453</v>
      </c>
      <c r="F8931" s="134" t="s">
        <v>472</v>
      </c>
      <c r="G8931" s="134" t="s">
        <v>361</v>
      </c>
      <c r="H8931" s="134" t="s">
        <v>1023</v>
      </c>
      <c r="I8931" s="134" t="s">
        <v>3</v>
      </c>
      <c r="J8931" s="135">
        <v>289</v>
      </c>
      <c r="K8931" s="135">
        <v>42.45</v>
      </c>
      <c r="L8931" s="135">
        <v>22.06</v>
      </c>
      <c r="M8931" s="150"/>
    </row>
    <row r="8932" spans="1:13" x14ac:dyDescent="0.25">
      <c r="A8932" s="35" t="str">
        <f>VLOOKUP(B8932,ResCat!$A$2:$B$269,2,FALSE)</f>
        <v>XXX</v>
      </c>
      <c r="B8932" s="68" t="str">
        <f>IF(ISNA(VLOOKUP(C8932,COA!$A$2:$B$340,2,FALSE)),"XXX",VLOOKUP(C8932,COA!$A$2:$B$340,2,FALSE))</f>
        <v>L45</v>
      </c>
      <c r="C8932" s="149" t="str">
        <f t="shared" si="280"/>
        <v>0026-1002-0058</v>
      </c>
      <c r="D8932" s="134" t="s">
        <v>473</v>
      </c>
      <c r="E8932" s="134" t="s">
        <v>453</v>
      </c>
      <c r="F8932" s="134" t="s">
        <v>472</v>
      </c>
      <c r="G8932" s="134" t="s">
        <v>361</v>
      </c>
      <c r="H8932" s="134" t="s">
        <v>1023</v>
      </c>
      <c r="I8932" s="134" t="s">
        <v>0</v>
      </c>
      <c r="J8932" s="135">
        <v>0</v>
      </c>
      <c r="K8932" s="135">
        <v>0</v>
      </c>
      <c r="L8932" s="135">
        <v>0</v>
      </c>
      <c r="M8932" s="150"/>
    </row>
    <row r="8933" spans="1:13" x14ac:dyDescent="0.25">
      <c r="A8933" s="35" t="str">
        <f>VLOOKUP(B8933,ResCat!$A$2:$B$269,2,FALSE)</f>
        <v>XXX</v>
      </c>
      <c r="B8933" s="68" t="str">
        <f>IF(ISNA(VLOOKUP(C8933,COA!$A$2:$B$340,2,FALSE)),"XXX",VLOOKUP(C8933,COA!$A$2:$B$340,2,FALSE))</f>
        <v>L45</v>
      </c>
      <c r="C8933" s="149" t="str">
        <f t="shared" si="280"/>
        <v>0026-1002-0058</v>
      </c>
      <c r="D8933" s="134" t="s">
        <v>473</v>
      </c>
      <c r="E8933" s="134" t="s">
        <v>453</v>
      </c>
      <c r="F8933" s="134" t="s">
        <v>472</v>
      </c>
      <c r="G8933" s="134" t="s">
        <v>361</v>
      </c>
      <c r="H8933" s="134" t="s">
        <v>1023</v>
      </c>
      <c r="I8933" s="134" t="s">
        <v>2</v>
      </c>
      <c r="J8933" s="135">
        <v>36987</v>
      </c>
      <c r="K8933" s="135">
        <v>36320.1</v>
      </c>
      <c r="L8933" s="135">
        <v>35935.85</v>
      </c>
      <c r="M8933" s="150"/>
    </row>
    <row r="8934" spans="1:13" x14ac:dyDescent="0.25">
      <c r="A8934" s="35" t="str">
        <f>VLOOKUP(B8934,ResCat!$A$2:$B$269,2,FALSE)</f>
        <v>XXX</v>
      </c>
      <c r="B8934" s="68" t="str">
        <f>IF(ISNA(VLOOKUP(C8934,COA!$A$2:$B$340,2,FALSE)),"XXX",VLOOKUP(C8934,COA!$A$2:$B$340,2,FALSE))</f>
        <v>L45</v>
      </c>
      <c r="C8934" s="149" t="str">
        <f t="shared" si="280"/>
        <v>0026-1002-0058</v>
      </c>
      <c r="D8934" s="134" t="s">
        <v>473</v>
      </c>
      <c r="E8934" s="134" t="s">
        <v>453</v>
      </c>
      <c r="F8934" s="134" t="s">
        <v>472</v>
      </c>
      <c r="G8934" s="134" t="s">
        <v>361</v>
      </c>
      <c r="H8934" s="134" t="s">
        <v>1023</v>
      </c>
      <c r="I8934" s="134" t="s">
        <v>1</v>
      </c>
      <c r="J8934" s="135">
        <v>1205.02</v>
      </c>
      <c r="K8934" s="135">
        <v>301.14</v>
      </c>
      <c r="L8934" s="135">
        <v>301.14</v>
      </c>
      <c r="M8934" s="150"/>
    </row>
    <row r="8935" spans="1:13" x14ac:dyDescent="0.25">
      <c r="A8935" s="35" t="str">
        <f>VLOOKUP(B8935,ResCat!$A$2:$B$269,2,FALSE)</f>
        <v>XXX</v>
      </c>
      <c r="B8935" s="68" t="str">
        <f>IF(ISNA(VLOOKUP(C8935,COA!$A$2:$B$340,2,FALSE)),"XXX",VLOOKUP(C8935,COA!$A$2:$B$340,2,FALSE))</f>
        <v>L45</v>
      </c>
      <c r="C8935" s="149" t="str">
        <f t="shared" si="280"/>
        <v>0026-1002-0058</v>
      </c>
      <c r="D8935" s="134" t="s">
        <v>473</v>
      </c>
      <c r="E8935" s="134" t="s">
        <v>453</v>
      </c>
      <c r="F8935" s="134" t="s">
        <v>472</v>
      </c>
      <c r="G8935" s="134" t="s">
        <v>312</v>
      </c>
      <c r="H8935" s="134" t="s">
        <v>1023</v>
      </c>
      <c r="I8935" s="134" t="s">
        <v>3</v>
      </c>
      <c r="J8935" s="135">
        <v>2719.6</v>
      </c>
      <c r="K8935" s="135">
        <v>127.09000000000002</v>
      </c>
      <c r="L8935" s="135">
        <v>127.09000000000002</v>
      </c>
      <c r="M8935" s="150"/>
    </row>
    <row r="8936" spans="1:13" x14ac:dyDescent="0.25">
      <c r="A8936" s="35" t="str">
        <f>VLOOKUP(B8936,ResCat!$A$2:$B$269,2,FALSE)</f>
        <v>XXX</v>
      </c>
      <c r="B8936" s="68" t="str">
        <f>IF(ISNA(VLOOKUP(C8936,COA!$A$2:$B$340,2,FALSE)),"XXX",VLOOKUP(C8936,COA!$A$2:$B$340,2,FALSE))</f>
        <v>L45</v>
      </c>
      <c r="C8936" s="149" t="str">
        <f t="shared" si="280"/>
        <v>0026-1002-0058</v>
      </c>
      <c r="D8936" s="134" t="s">
        <v>473</v>
      </c>
      <c r="E8936" s="134" t="s">
        <v>453</v>
      </c>
      <c r="F8936" s="134" t="s">
        <v>472</v>
      </c>
      <c r="G8936" s="134" t="s">
        <v>312</v>
      </c>
      <c r="H8936" s="134" t="s">
        <v>1023</v>
      </c>
      <c r="I8936" s="134" t="s">
        <v>0</v>
      </c>
      <c r="J8936" s="135">
        <v>1.1368683772161603E-13</v>
      </c>
      <c r="K8936" s="135">
        <v>-6455.2799999999988</v>
      </c>
      <c r="L8936" s="135">
        <v>60.880000000000109</v>
      </c>
      <c r="M8936" s="150"/>
    </row>
    <row r="8937" spans="1:13" x14ac:dyDescent="0.25">
      <c r="A8937" s="35" t="str">
        <f>VLOOKUP(B8937,ResCat!$A$2:$B$269,2,FALSE)</f>
        <v>XXX</v>
      </c>
      <c r="B8937" s="68" t="str">
        <f>IF(ISNA(VLOOKUP(C8937,COA!$A$2:$B$340,2,FALSE)),"XXX",VLOOKUP(C8937,COA!$A$2:$B$340,2,FALSE))</f>
        <v>L45</v>
      </c>
      <c r="C8937" s="149" t="str">
        <f t="shared" si="280"/>
        <v>0026-1002-0058</v>
      </c>
      <c r="D8937" s="134" t="s">
        <v>473</v>
      </c>
      <c r="E8937" s="134" t="s">
        <v>453</v>
      </c>
      <c r="F8937" s="134" t="s">
        <v>472</v>
      </c>
      <c r="G8937" s="134" t="s">
        <v>312</v>
      </c>
      <c r="H8937" s="134" t="s">
        <v>1023</v>
      </c>
      <c r="I8937" s="134" t="s">
        <v>2</v>
      </c>
      <c r="J8937" s="135">
        <v>40726.86</v>
      </c>
      <c r="K8937" s="135">
        <v>39120.57</v>
      </c>
      <c r="L8937" s="135">
        <v>38878.94</v>
      </c>
      <c r="M8937" s="150"/>
    </row>
    <row r="8938" spans="1:13" x14ac:dyDescent="0.25">
      <c r="A8938" s="35" t="str">
        <f>VLOOKUP(B8938,ResCat!$A$2:$B$269,2,FALSE)</f>
        <v>XXX</v>
      </c>
      <c r="B8938" s="68" t="str">
        <f>IF(ISNA(VLOOKUP(C8938,COA!$A$2:$B$340,2,FALSE)),"XXX",VLOOKUP(C8938,COA!$A$2:$B$340,2,FALSE))</f>
        <v>L45</v>
      </c>
      <c r="C8938" s="149" t="str">
        <f t="shared" si="280"/>
        <v>0026-1002-0058</v>
      </c>
      <c r="D8938" s="134" t="s">
        <v>473</v>
      </c>
      <c r="E8938" s="134" t="s">
        <v>453</v>
      </c>
      <c r="F8938" s="134" t="s">
        <v>472</v>
      </c>
      <c r="G8938" s="134" t="s">
        <v>312</v>
      </c>
      <c r="H8938" s="134" t="s">
        <v>1023</v>
      </c>
      <c r="I8938" s="134" t="s">
        <v>1</v>
      </c>
      <c r="J8938" s="135">
        <v>4283.43</v>
      </c>
      <c r="K8938" s="135">
        <v>2717.5</v>
      </c>
      <c r="L8938" s="135">
        <v>2141.7600000000002</v>
      </c>
      <c r="M8938" s="150"/>
    </row>
    <row r="8939" spans="1:13" x14ac:dyDescent="0.25">
      <c r="A8939" s="35" t="str">
        <f>VLOOKUP(B8939,ResCat!$A$2:$B$269,2,FALSE)</f>
        <v>XXX</v>
      </c>
      <c r="B8939" s="68" t="str">
        <f>IF(ISNA(VLOOKUP(C8939,COA!$A$2:$B$340,2,FALSE)),"XXX",VLOOKUP(C8939,COA!$A$2:$B$340,2,FALSE))</f>
        <v>L45</v>
      </c>
      <c r="C8939" s="149" t="str">
        <f t="shared" si="280"/>
        <v>0026-1002-0058</v>
      </c>
      <c r="D8939" s="134" t="s">
        <v>473</v>
      </c>
      <c r="E8939" s="134" t="s">
        <v>453</v>
      </c>
      <c r="F8939" s="134" t="s">
        <v>472</v>
      </c>
      <c r="G8939" s="134" t="s">
        <v>357</v>
      </c>
      <c r="H8939" s="134" t="s">
        <v>1023</v>
      </c>
      <c r="I8939" s="134" t="s">
        <v>3</v>
      </c>
      <c r="J8939" s="135">
        <v>24</v>
      </c>
      <c r="K8939" s="135">
        <v>3.53</v>
      </c>
      <c r="L8939" s="135">
        <v>0</v>
      </c>
      <c r="M8939" s="150"/>
    </row>
    <row r="8940" spans="1:13" x14ac:dyDescent="0.25">
      <c r="A8940" s="35" t="str">
        <f>VLOOKUP(B8940,ResCat!$A$2:$B$269,2,FALSE)</f>
        <v>XXX</v>
      </c>
      <c r="B8940" s="68" t="str">
        <f>IF(ISNA(VLOOKUP(C8940,COA!$A$2:$B$340,2,FALSE)),"XXX",VLOOKUP(C8940,COA!$A$2:$B$340,2,FALSE))</f>
        <v>L45</v>
      </c>
      <c r="C8940" s="149" t="str">
        <f t="shared" si="280"/>
        <v>0026-1002-0058</v>
      </c>
      <c r="D8940" s="134" t="s">
        <v>473</v>
      </c>
      <c r="E8940" s="134" t="s">
        <v>453</v>
      </c>
      <c r="F8940" s="134" t="s">
        <v>472</v>
      </c>
      <c r="G8940" s="134" t="s">
        <v>357</v>
      </c>
      <c r="H8940" s="134" t="s">
        <v>1023</v>
      </c>
      <c r="I8940" s="134" t="s">
        <v>0</v>
      </c>
      <c r="J8940" s="135">
        <v>25893.7</v>
      </c>
      <c r="K8940" s="135">
        <v>14064</v>
      </c>
      <c r="L8940" s="135">
        <v>8491.84</v>
      </c>
      <c r="M8940" s="150"/>
    </row>
    <row r="8941" spans="1:13" x14ac:dyDescent="0.25">
      <c r="A8941" s="35" t="str">
        <f>VLOOKUP(B8941,ResCat!$A$2:$B$269,2,FALSE)</f>
        <v>XXX</v>
      </c>
      <c r="B8941" s="68" t="str">
        <f>IF(ISNA(VLOOKUP(C8941,COA!$A$2:$B$340,2,FALSE)),"XXX",VLOOKUP(C8941,COA!$A$2:$B$340,2,FALSE))</f>
        <v>L45</v>
      </c>
      <c r="C8941" s="149" t="str">
        <f t="shared" si="280"/>
        <v>0026-1002-0058</v>
      </c>
      <c r="D8941" s="134" t="s">
        <v>473</v>
      </c>
      <c r="E8941" s="134" t="s">
        <v>453</v>
      </c>
      <c r="F8941" s="134" t="s">
        <v>472</v>
      </c>
      <c r="G8941" s="134" t="s">
        <v>357</v>
      </c>
      <c r="H8941" s="134" t="s">
        <v>1023</v>
      </c>
      <c r="I8941" s="134" t="s">
        <v>2</v>
      </c>
      <c r="J8941" s="135">
        <v>203.6</v>
      </c>
      <c r="K8941" s="135">
        <v>174.29</v>
      </c>
      <c r="L8941" s="135">
        <v>77.349999999999994</v>
      </c>
      <c r="M8941" s="150"/>
    </row>
    <row r="8942" spans="1:13" x14ac:dyDescent="0.25">
      <c r="A8942" s="35" t="str">
        <f>VLOOKUP(B8942,ResCat!$A$2:$B$269,2,FALSE)</f>
        <v>XXX</v>
      </c>
      <c r="B8942" s="68" t="str">
        <f>IF(ISNA(VLOOKUP(C8942,COA!$A$2:$B$340,2,FALSE)),"XXX",VLOOKUP(C8942,COA!$A$2:$B$340,2,FALSE))</f>
        <v>L45</v>
      </c>
      <c r="C8942" s="149" t="str">
        <f t="shared" si="280"/>
        <v>0026-1002-0058</v>
      </c>
      <c r="D8942" s="134" t="s">
        <v>473</v>
      </c>
      <c r="E8942" s="134" t="s">
        <v>453</v>
      </c>
      <c r="F8942" s="134" t="s">
        <v>472</v>
      </c>
      <c r="G8942" s="134" t="s">
        <v>357</v>
      </c>
      <c r="H8942" s="134" t="s">
        <v>1023</v>
      </c>
      <c r="I8942" s="134" t="s">
        <v>1</v>
      </c>
      <c r="J8942" s="135">
        <v>762</v>
      </c>
      <c r="K8942" s="135">
        <v>234.22</v>
      </c>
      <c r="L8942" s="135">
        <v>234.22</v>
      </c>
      <c r="M8942" s="150"/>
    </row>
    <row r="8943" spans="1:13" x14ac:dyDescent="0.25">
      <c r="A8943" s="35" t="str">
        <f>VLOOKUP(B8943,ResCat!$A$2:$B$269,2,FALSE)</f>
        <v>XXX</v>
      </c>
      <c r="B8943" s="68" t="str">
        <f>IF(ISNA(VLOOKUP(C8943,COA!$A$2:$B$340,2,FALSE)),"XXX",VLOOKUP(C8943,COA!$A$2:$B$340,2,FALSE))</f>
        <v>L45</v>
      </c>
      <c r="C8943" s="149" t="str">
        <f t="shared" si="280"/>
        <v>0026-1002-0058</v>
      </c>
      <c r="D8943" s="134" t="s">
        <v>473</v>
      </c>
      <c r="E8943" s="134" t="s">
        <v>453</v>
      </c>
      <c r="F8943" s="134" t="s">
        <v>472</v>
      </c>
      <c r="G8943" s="134" t="s">
        <v>314</v>
      </c>
      <c r="H8943" s="134" t="s">
        <v>1023</v>
      </c>
      <c r="I8943" s="134" t="s">
        <v>3</v>
      </c>
      <c r="J8943" s="135">
        <v>4851.5600000000004</v>
      </c>
      <c r="K8943" s="135">
        <v>1620.1299999999997</v>
      </c>
      <c r="L8943" s="135">
        <v>1620.1299999999997</v>
      </c>
      <c r="M8943" s="150"/>
    </row>
    <row r="8944" spans="1:13" x14ac:dyDescent="0.25">
      <c r="A8944" s="35" t="str">
        <f>VLOOKUP(B8944,ResCat!$A$2:$B$269,2,FALSE)</f>
        <v>XXX</v>
      </c>
      <c r="B8944" s="68" t="str">
        <f>IF(ISNA(VLOOKUP(C8944,COA!$A$2:$B$340,2,FALSE)),"XXX",VLOOKUP(C8944,COA!$A$2:$B$340,2,FALSE))</f>
        <v>L45</v>
      </c>
      <c r="C8944" s="149" t="str">
        <f t="shared" si="280"/>
        <v>0026-1002-0058</v>
      </c>
      <c r="D8944" s="134" t="s">
        <v>473</v>
      </c>
      <c r="E8944" s="134" t="s">
        <v>453</v>
      </c>
      <c r="F8944" s="134" t="s">
        <v>472</v>
      </c>
      <c r="G8944" s="134" t="s">
        <v>314</v>
      </c>
      <c r="H8944" s="134" t="s">
        <v>1023</v>
      </c>
      <c r="I8944" s="134" t="s">
        <v>0</v>
      </c>
      <c r="J8944" s="135">
        <v>347426.34</v>
      </c>
      <c r="K8944" s="135">
        <v>75364.7</v>
      </c>
      <c r="L8944" s="135">
        <v>63868.35</v>
      </c>
      <c r="M8944" s="150"/>
    </row>
    <row r="8945" spans="1:13" x14ac:dyDescent="0.25">
      <c r="A8945" s="35" t="str">
        <f>VLOOKUP(B8945,ResCat!$A$2:$B$269,2,FALSE)</f>
        <v>XXX</v>
      </c>
      <c r="B8945" s="68" t="str">
        <f>IF(ISNA(VLOOKUP(C8945,COA!$A$2:$B$340,2,FALSE)),"XXX",VLOOKUP(C8945,COA!$A$2:$B$340,2,FALSE))</f>
        <v>L45</v>
      </c>
      <c r="C8945" s="149" t="str">
        <f t="shared" si="280"/>
        <v>0026-1002-0058</v>
      </c>
      <c r="D8945" s="134" t="s">
        <v>473</v>
      </c>
      <c r="E8945" s="134" t="s">
        <v>453</v>
      </c>
      <c r="F8945" s="134" t="s">
        <v>472</v>
      </c>
      <c r="G8945" s="134" t="s">
        <v>314</v>
      </c>
      <c r="H8945" s="134" t="s">
        <v>1023</v>
      </c>
      <c r="I8945" s="134" t="s">
        <v>2</v>
      </c>
      <c r="J8945" s="135">
        <v>10225</v>
      </c>
      <c r="K8945" s="135">
        <v>2453.1</v>
      </c>
      <c r="L8945" s="135">
        <v>1924.2500000000002</v>
      </c>
      <c r="M8945" s="150"/>
    </row>
    <row r="8946" spans="1:13" x14ac:dyDescent="0.25">
      <c r="A8946" s="35" t="str">
        <f>VLOOKUP(B8946,ResCat!$A$2:$B$269,2,FALSE)</f>
        <v>XXX</v>
      </c>
      <c r="B8946" s="68" t="str">
        <f>IF(ISNA(VLOOKUP(C8946,COA!$A$2:$B$340,2,FALSE)),"XXX",VLOOKUP(C8946,COA!$A$2:$B$340,2,FALSE))</f>
        <v>L45</v>
      </c>
      <c r="C8946" s="149" t="str">
        <f t="shared" si="280"/>
        <v>0026-1002-0058</v>
      </c>
      <c r="D8946" s="134" t="s">
        <v>473</v>
      </c>
      <c r="E8946" s="134" t="s">
        <v>453</v>
      </c>
      <c r="F8946" s="134" t="s">
        <v>472</v>
      </c>
      <c r="G8946" s="134" t="s">
        <v>314</v>
      </c>
      <c r="H8946" s="134" t="s">
        <v>1023</v>
      </c>
      <c r="I8946" s="134" t="s">
        <v>1</v>
      </c>
      <c r="J8946" s="135">
        <v>-56180.939999999995</v>
      </c>
      <c r="K8946" s="135">
        <v>1791.58</v>
      </c>
      <c r="L8946" s="135">
        <v>1791.58</v>
      </c>
      <c r="M8946" s="150"/>
    </row>
    <row r="8947" spans="1:13" x14ac:dyDescent="0.25">
      <c r="A8947" s="35" t="str">
        <f>VLOOKUP(B8947,ResCat!$A$2:$B$269,2,FALSE)</f>
        <v>XXX</v>
      </c>
      <c r="B8947" s="68" t="str">
        <f>IF(ISNA(VLOOKUP(C8947,COA!$A$2:$B$340,2,FALSE)),"XXX",VLOOKUP(C8947,COA!$A$2:$B$340,2,FALSE))</f>
        <v>L45</v>
      </c>
      <c r="C8947" s="149" t="str">
        <f t="shared" si="280"/>
        <v>0026-1002-0058</v>
      </c>
      <c r="D8947" s="134" t="s">
        <v>473</v>
      </c>
      <c r="E8947" s="134" t="s">
        <v>453</v>
      </c>
      <c r="F8947" s="134" t="s">
        <v>472</v>
      </c>
      <c r="G8947" s="134" t="s">
        <v>339</v>
      </c>
      <c r="H8947" s="134" t="s">
        <v>1023</v>
      </c>
      <c r="I8947" s="134" t="s">
        <v>3</v>
      </c>
      <c r="J8947" s="135">
        <v>2623.01</v>
      </c>
      <c r="K8947" s="135">
        <v>382.08</v>
      </c>
      <c r="L8947" s="135">
        <v>382.08</v>
      </c>
      <c r="M8947" s="150"/>
    </row>
    <row r="8948" spans="1:13" x14ac:dyDescent="0.25">
      <c r="A8948" s="35" t="str">
        <f>VLOOKUP(B8948,ResCat!$A$2:$B$269,2,FALSE)</f>
        <v>XXX</v>
      </c>
      <c r="B8948" s="68" t="str">
        <f>IF(ISNA(VLOOKUP(C8948,COA!$A$2:$B$340,2,FALSE)),"XXX",VLOOKUP(C8948,COA!$A$2:$B$340,2,FALSE))</f>
        <v>L45</v>
      </c>
      <c r="C8948" s="149" t="str">
        <f t="shared" si="280"/>
        <v>0026-1002-0058</v>
      </c>
      <c r="D8948" s="134" t="s">
        <v>473</v>
      </c>
      <c r="E8948" s="134" t="s">
        <v>453</v>
      </c>
      <c r="F8948" s="134" t="s">
        <v>472</v>
      </c>
      <c r="G8948" s="134" t="s">
        <v>339</v>
      </c>
      <c r="H8948" s="134" t="s">
        <v>1023</v>
      </c>
      <c r="I8948" s="134" t="s">
        <v>0</v>
      </c>
      <c r="J8948" s="135">
        <v>7.2759576141834259E-12</v>
      </c>
      <c r="K8948" s="135">
        <v>8751.9699999999993</v>
      </c>
      <c r="L8948" s="135">
        <v>8751.9699999999993</v>
      </c>
      <c r="M8948" s="150"/>
    </row>
    <row r="8949" spans="1:13" x14ac:dyDescent="0.25">
      <c r="A8949" s="35" t="str">
        <f>VLOOKUP(B8949,ResCat!$A$2:$B$269,2,FALSE)</f>
        <v>XXX</v>
      </c>
      <c r="B8949" s="68" t="str">
        <f>IF(ISNA(VLOOKUP(C8949,COA!$A$2:$B$340,2,FALSE)),"XXX",VLOOKUP(C8949,COA!$A$2:$B$340,2,FALSE))</f>
        <v>L45</v>
      </c>
      <c r="C8949" s="149" t="str">
        <f t="shared" si="280"/>
        <v>0026-1002-0058</v>
      </c>
      <c r="D8949" s="134" t="s">
        <v>473</v>
      </c>
      <c r="E8949" s="134" t="s">
        <v>453</v>
      </c>
      <c r="F8949" s="134" t="s">
        <v>472</v>
      </c>
      <c r="G8949" s="134" t="s">
        <v>339</v>
      </c>
      <c r="H8949" s="134" t="s">
        <v>1023</v>
      </c>
      <c r="I8949" s="134" t="s">
        <v>2</v>
      </c>
      <c r="J8949" s="135">
        <v>48568.179999999993</v>
      </c>
      <c r="K8949" s="135">
        <v>5356.4000000000005</v>
      </c>
      <c r="L8949" s="135">
        <v>5284.2500000000009</v>
      </c>
      <c r="M8949" s="150"/>
    </row>
    <row r="8950" spans="1:13" x14ac:dyDescent="0.25">
      <c r="A8950" s="35" t="str">
        <f>VLOOKUP(B8950,ResCat!$A$2:$B$269,2,FALSE)</f>
        <v>XXX</v>
      </c>
      <c r="B8950" s="68" t="str">
        <f>IF(ISNA(VLOOKUP(C8950,COA!$A$2:$B$340,2,FALSE)),"XXX",VLOOKUP(C8950,COA!$A$2:$B$340,2,FALSE))</f>
        <v>L45</v>
      </c>
      <c r="C8950" s="149" t="str">
        <f t="shared" si="280"/>
        <v>0026-1002-0058</v>
      </c>
      <c r="D8950" s="134" t="s">
        <v>473</v>
      </c>
      <c r="E8950" s="134" t="s">
        <v>453</v>
      </c>
      <c r="F8950" s="134" t="s">
        <v>472</v>
      </c>
      <c r="G8950" s="134" t="s">
        <v>339</v>
      </c>
      <c r="H8950" s="134" t="s">
        <v>1023</v>
      </c>
      <c r="I8950" s="134" t="s">
        <v>1</v>
      </c>
      <c r="J8950" s="135">
        <v>50151.67</v>
      </c>
      <c r="K8950" s="135">
        <v>19028.719999999998</v>
      </c>
      <c r="L8950" s="135">
        <v>19071.819999999996</v>
      </c>
      <c r="M8950" s="150"/>
    </row>
    <row r="8951" spans="1:13" x14ac:dyDescent="0.25">
      <c r="A8951" s="35" t="str">
        <f>VLOOKUP(B8951,ResCat!$A$2:$B$269,2,FALSE)</f>
        <v>XXX</v>
      </c>
      <c r="B8951" s="68" t="str">
        <f>IF(ISNA(VLOOKUP(C8951,COA!$A$2:$B$340,2,FALSE)),"XXX",VLOOKUP(C8951,COA!$A$2:$B$340,2,FALSE))</f>
        <v>L45</v>
      </c>
      <c r="C8951" s="149" t="str">
        <f t="shared" si="280"/>
        <v>0026-1002-0058</v>
      </c>
      <c r="D8951" s="134" t="s">
        <v>473</v>
      </c>
      <c r="E8951" s="134" t="s">
        <v>453</v>
      </c>
      <c r="F8951" s="134" t="s">
        <v>472</v>
      </c>
      <c r="G8951" s="134" t="s">
        <v>342</v>
      </c>
      <c r="H8951" s="134" t="s">
        <v>1023</v>
      </c>
      <c r="I8951" s="134" t="s">
        <v>3</v>
      </c>
      <c r="J8951" s="135">
        <v>1503.29</v>
      </c>
      <c r="K8951" s="135">
        <v>587.80000000000007</v>
      </c>
      <c r="L8951" s="135">
        <v>412.23999999999995</v>
      </c>
      <c r="M8951" s="150"/>
    </row>
    <row r="8952" spans="1:13" x14ac:dyDescent="0.25">
      <c r="A8952" s="35" t="str">
        <f>VLOOKUP(B8952,ResCat!$A$2:$B$269,2,FALSE)</f>
        <v>XXX</v>
      </c>
      <c r="B8952" s="68" t="str">
        <f>IF(ISNA(VLOOKUP(C8952,COA!$A$2:$B$340,2,FALSE)),"XXX",VLOOKUP(C8952,COA!$A$2:$B$340,2,FALSE))</f>
        <v>L45</v>
      </c>
      <c r="C8952" s="149" t="str">
        <f t="shared" si="280"/>
        <v>0026-1002-0058</v>
      </c>
      <c r="D8952" s="134" t="s">
        <v>473</v>
      </c>
      <c r="E8952" s="134" t="s">
        <v>453</v>
      </c>
      <c r="F8952" s="134" t="s">
        <v>472</v>
      </c>
      <c r="G8952" s="134" t="s">
        <v>342</v>
      </c>
      <c r="H8952" s="134" t="s">
        <v>1023</v>
      </c>
      <c r="I8952" s="134" t="s">
        <v>0</v>
      </c>
      <c r="J8952" s="135">
        <v>422779.28</v>
      </c>
      <c r="K8952" s="135">
        <v>212038.15</v>
      </c>
      <c r="L8952" s="135">
        <v>212038.15</v>
      </c>
      <c r="M8952" s="150"/>
    </row>
    <row r="8953" spans="1:13" x14ac:dyDescent="0.25">
      <c r="A8953" s="35" t="str">
        <f>VLOOKUP(B8953,ResCat!$A$2:$B$269,2,FALSE)</f>
        <v>XXX</v>
      </c>
      <c r="B8953" s="68" t="str">
        <f>IF(ISNA(VLOOKUP(C8953,COA!$A$2:$B$340,2,FALSE)),"XXX",VLOOKUP(C8953,COA!$A$2:$B$340,2,FALSE))</f>
        <v>L45</v>
      </c>
      <c r="C8953" s="149" t="str">
        <f t="shared" si="280"/>
        <v>0026-1002-0058</v>
      </c>
      <c r="D8953" s="134" t="s">
        <v>473</v>
      </c>
      <c r="E8953" s="134" t="s">
        <v>453</v>
      </c>
      <c r="F8953" s="134" t="s">
        <v>472</v>
      </c>
      <c r="G8953" s="134" t="s">
        <v>342</v>
      </c>
      <c r="H8953" s="134" t="s">
        <v>1023</v>
      </c>
      <c r="I8953" s="134" t="s">
        <v>336</v>
      </c>
      <c r="J8953" s="135">
        <v>1350</v>
      </c>
      <c r="K8953" s="135">
        <v>1081.8600000000001</v>
      </c>
      <c r="L8953" s="135">
        <v>1081.8600000000001</v>
      </c>
      <c r="M8953" s="150"/>
    </row>
    <row r="8954" spans="1:13" x14ac:dyDescent="0.25">
      <c r="A8954" s="35" t="str">
        <f>VLOOKUP(B8954,ResCat!$A$2:$B$269,2,FALSE)</f>
        <v>XXX</v>
      </c>
      <c r="B8954" s="68" t="str">
        <f>IF(ISNA(VLOOKUP(C8954,COA!$A$2:$B$340,2,FALSE)),"XXX",VLOOKUP(C8954,COA!$A$2:$B$340,2,FALSE))</f>
        <v>L45</v>
      </c>
      <c r="C8954" s="149" t="str">
        <f t="shared" si="280"/>
        <v>0026-1002-0058</v>
      </c>
      <c r="D8954" s="134" t="s">
        <v>473</v>
      </c>
      <c r="E8954" s="134" t="s">
        <v>453</v>
      </c>
      <c r="F8954" s="134" t="s">
        <v>472</v>
      </c>
      <c r="G8954" s="134" t="s">
        <v>342</v>
      </c>
      <c r="H8954" s="134" t="s">
        <v>1023</v>
      </c>
      <c r="I8954" s="134" t="s">
        <v>2</v>
      </c>
      <c r="J8954" s="135">
        <v>89290.760000000009</v>
      </c>
      <c r="K8954" s="135">
        <v>41246.139999999992</v>
      </c>
      <c r="L8954" s="135">
        <v>32534.76</v>
      </c>
      <c r="M8954" s="150"/>
    </row>
    <row r="8955" spans="1:13" x14ac:dyDescent="0.25">
      <c r="A8955" s="35" t="str">
        <f>VLOOKUP(B8955,ResCat!$A$2:$B$269,2,FALSE)</f>
        <v>XXX</v>
      </c>
      <c r="B8955" s="68" t="str">
        <f>IF(ISNA(VLOOKUP(C8955,COA!$A$2:$B$340,2,FALSE)),"XXX",VLOOKUP(C8955,COA!$A$2:$B$340,2,FALSE))</f>
        <v>L45</v>
      </c>
      <c r="C8955" s="149" t="str">
        <f t="shared" si="280"/>
        <v>0026-1002-0058</v>
      </c>
      <c r="D8955" s="134" t="s">
        <v>473</v>
      </c>
      <c r="E8955" s="134" t="s">
        <v>453</v>
      </c>
      <c r="F8955" s="134" t="s">
        <v>472</v>
      </c>
      <c r="G8955" s="134" t="s">
        <v>342</v>
      </c>
      <c r="H8955" s="134" t="s">
        <v>1023</v>
      </c>
      <c r="I8955" s="134" t="s">
        <v>1</v>
      </c>
      <c r="J8955" s="135">
        <v>50722.5</v>
      </c>
      <c r="K8955" s="135">
        <v>15524.330000000002</v>
      </c>
      <c r="L8955" s="135">
        <v>15524.330000000002</v>
      </c>
      <c r="M8955" s="150"/>
    </row>
    <row r="8956" spans="1:13" x14ac:dyDescent="0.25">
      <c r="A8956" s="35" t="str">
        <f>VLOOKUP(B8956,ResCat!$A$2:$B$269,2,FALSE)</f>
        <v>XXX</v>
      </c>
      <c r="B8956" s="68" t="str">
        <f>IF(ISNA(VLOOKUP(C8956,COA!$A$2:$B$340,2,FALSE)),"XXX",VLOOKUP(C8956,COA!$A$2:$B$340,2,FALSE))</f>
        <v>L45</v>
      </c>
      <c r="C8956" s="149" t="str">
        <f t="shared" si="280"/>
        <v>0026-1002-0058</v>
      </c>
      <c r="D8956" s="134" t="s">
        <v>473</v>
      </c>
      <c r="E8956" s="134" t="s">
        <v>453</v>
      </c>
      <c r="F8956" s="134" t="s">
        <v>472</v>
      </c>
      <c r="G8956" s="134" t="s">
        <v>316</v>
      </c>
      <c r="H8956" s="134" t="s">
        <v>1023</v>
      </c>
      <c r="I8956" s="134" t="s">
        <v>3</v>
      </c>
      <c r="J8956" s="135">
        <v>4900.93</v>
      </c>
      <c r="K8956" s="135">
        <v>2676.82</v>
      </c>
      <c r="L8956" s="135">
        <v>2698.9000000000005</v>
      </c>
      <c r="M8956" s="150"/>
    </row>
    <row r="8957" spans="1:13" x14ac:dyDescent="0.25">
      <c r="A8957" s="35" t="str">
        <f>VLOOKUP(B8957,ResCat!$A$2:$B$269,2,FALSE)</f>
        <v>XXX</v>
      </c>
      <c r="B8957" s="68" t="str">
        <f>IF(ISNA(VLOOKUP(C8957,COA!$A$2:$B$340,2,FALSE)),"XXX",VLOOKUP(C8957,COA!$A$2:$B$340,2,FALSE))</f>
        <v>L45</v>
      </c>
      <c r="C8957" s="149" t="str">
        <f t="shared" si="280"/>
        <v>0026-1002-0058</v>
      </c>
      <c r="D8957" s="134" t="s">
        <v>473</v>
      </c>
      <c r="E8957" s="134" t="s">
        <v>453</v>
      </c>
      <c r="F8957" s="134" t="s">
        <v>472</v>
      </c>
      <c r="G8957" s="134" t="s">
        <v>316</v>
      </c>
      <c r="H8957" s="134" t="s">
        <v>1023</v>
      </c>
      <c r="I8957" s="134" t="s">
        <v>0</v>
      </c>
      <c r="J8957" s="135">
        <v>533813.24</v>
      </c>
      <c r="K8957" s="135">
        <v>138317.56</v>
      </c>
      <c r="L8957" s="135">
        <v>137817.56</v>
      </c>
      <c r="M8957" s="150"/>
    </row>
    <row r="8958" spans="1:13" x14ac:dyDescent="0.25">
      <c r="A8958" s="35" t="str">
        <f>VLOOKUP(B8958,ResCat!$A$2:$B$269,2,FALSE)</f>
        <v>XXX</v>
      </c>
      <c r="B8958" s="68" t="str">
        <f>IF(ISNA(VLOOKUP(C8958,COA!$A$2:$B$340,2,FALSE)),"XXX",VLOOKUP(C8958,COA!$A$2:$B$340,2,FALSE))</f>
        <v>L45</v>
      </c>
      <c r="C8958" s="149" t="str">
        <f t="shared" si="280"/>
        <v>0026-1002-0058</v>
      </c>
      <c r="D8958" s="134" t="s">
        <v>473</v>
      </c>
      <c r="E8958" s="134" t="s">
        <v>453</v>
      </c>
      <c r="F8958" s="134" t="s">
        <v>472</v>
      </c>
      <c r="G8958" s="134" t="s">
        <v>316</v>
      </c>
      <c r="H8958" s="134" t="s">
        <v>1023</v>
      </c>
      <c r="I8958" s="134" t="s">
        <v>2</v>
      </c>
      <c r="J8958" s="135">
        <v>4976.7999999999993</v>
      </c>
      <c r="K8958" s="135">
        <v>1838.98</v>
      </c>
      <c r="L8958" s="135">
        <v>1809.6400000000003</v>
      </c>
      <c r="M8958" s="150"/>
    </row>
    <row r="8959" spans="1:13" x14ac:dyDescent="0.25">
      <c r="A8959" s="35" t="str">
        <f>VLOOKUP(B8959,ResCat!$A$2:$B$269,2,FALSE)</f>
        <v>XXX</v>
      </c>
      <c r="B8959" s="68" t="str">
        <f>IF(ISNA(VLOOKUP(C8959,COA!$A$2:$B$340,2,FALSE)),"XXX",VLOOKUP(C8959,COA!$A$2:$B$340,2,FALSE))</f>
        <v>L45</v>
      </c>
      <c r="C8959" s="149" t="str">
        <f t="shared" si="280"/>
        <v>0026-1002-0058</v>
      </c>
      <c r="D8959" s="134" t="s">
        <v>473</v>
      </c>
      <c r="E8959" s="134" t="s">
        <v>453</v>
      </c>
      <c r="F8959" s="134" t="s">
        <v>472</v>
      </c>
      <c r="G8959" s="134" t="s">
        <v>316</v>
      </c>
      <c r="H8959" s="134" t="s">
        <v>1023</v>
      </c>
      <c r="I8959" s="134" t="s">
        <v>1</v>
      </c>
      <c r="J8959" s="135">
        <v>-46990.109999999986</v>
      </c>
      <c r="K8959" s="135">
        <v>-4392.8499999999985</v>
      </c>
      <c r="L8959" s="135">
        <v>-9316.4100000000035</v>
      </c>
      <c r="M8959" s="150"/>
    </row>
    <row r="8960" spans="1:13" x14ac:dyDescent="0.25">
      <c r="A8960" s="35" t="str">
        <f>VLOOKUP(B8960,ResCat!$A$2:$B$269,2,FALSE)</f>
        <v>XXX</v>
      </c>
      <c r="B8960" s="68" t="str">
        <f>IF(ISNA(VLOOKUP(C8960,COA!$A$2:$B$340,2,FALSE)),"XXX",VLOOKUP(C8960,COA!$A$2:$B$340,2,FALSE))</f>
        <v>L45</v>
      </c>
      <c r="C8960" s="149" t="str">
        <f t="shared" si="280"/>
        <v>0026-1002-0058</v>
      </c>
      <c r="D8960" s="134" t="s">
        <v>473</v>
      </c>
      <c r="E8960" s="134" t="s">
        <v>453</v>
      </c>
      <c r="F8960" s="134" t="s">
        <v>472</v>
      </c>
      <c r="G8960" s="134" t="s">
        <v>318</v>
      </c>
      <c r="H8960" s="134" t="s">
        <v>1023</v>
      </c>
      <c r="I8960" s="134" t="s">
        <v>3</v>
      </c>
      <c r="J8960" s="135">
        <v>-430.63999999999987</v>
      </c>
      <c r="K8960" s="135">
        <v>-584.82000000000016</v>
      </c>
      <c r="L8960" s="135">
        <v>-590.96000000000015</v>
      </c>
      <c r="M8960" s="150"/>
    </row>
    <row r="8961" spans="1:13" x14ac:dyDescent="0.25">
      <c r="A8961" s="35" t="str">
        <f>VLOOKUP(B8961,ResCat!$A$2:$B$269,2,FALSE)</f>
        <v>XXX</v>
      </c>
      <c r="B8961" s="68" t="str">
        <f>IF(ISNA(VLOOKUP(C8961,COA!$A$2:$B$340,2,FALSE)),"XXX",VLOOKUP(C8961,COA!$A$2:$B$340,2,FALSE))</f>
        <v>L45</v>
      </c>
      <c r="C8961" s="149" t="str">
        <f t="shared" si="280"/>
        <v>0026-1002-0058</v>
      </c>
      <c r="D8961" s="134" t="s">
        <v>473</v>
      </c>
      <c r="E8961" s="134" t="s">
        <v>453</v>
      </c>
      <c r="F8961" s="134" t="s">
        <v>472</v>
      </c>
      <c r="G8961" s="134" t="s">
        <v>318</v>
      </c>
      <c r="H8961" s="134" t="s">
        <v>1023</v>
      </c>
      <c r="I8961" s="134" t="s">
        <v>0</v>
      </c>
      <c r="J8961" s="135">
        <v>812069.61</v>
      </c>
      <c r="K8961" s="135">
        <v>395507.91</v>
      </c>
      <c r="L8961" s="135">
        <v>453530.23</v>
      </c>
      <c r="M8961" s="150"/>
    </row>
    <row r="8962" spans="1:13" x14ac:dyDescent="0.25">
      <c r="A8962" s="35" t="str">
        <f>VLOOKUP(B8962,ResCat!$A$2:$B$269,2,FALSE)</f>
        <v>XXX</v>
      </c>
      <c r="B8962" s="68" t="str">
        <f>IF(ISNA(VLOOKUP(C8962,COA!$A$2:$B$340,2,FALSE)),"XXX",VLOOKUP(C8962,COA!$A$2:$B$340,2,FALSE))</f>
        <v>L45</v>
      </c>
      <c r="C8962" s="149" t="str">
        <f t="shared" si="280"/>
        <v>0026-1002-0058</v>
      </c>
      <c r="D8962" s="134" t="s">
        <v>473</v>
      </c>
      <c r="E8962" s="134" t="s">
        <v>453</v>
      </c>
      <c r="F8962" s="134" t="s">
        <v>472</v>
      </c>
      <c r="G8962" s="134" t="s">
        <v>318</v>
      </c>
      <c r="H8962" s="134" t="s">
        <v>1023</v>
      </c>
      <c r="I8962" s="134" t="s">
        <v>2</v>
      </c>
      <c r="J8962" s="135">
        <v>25519.599999999999</v>
      </c>
      <c r="K8962" s="135">
        <v>16275.650000000007</v>
      </c>
      <c r="L8962" s="135">
        <v>15672.819999999996</v>
      </c>
      <c r="M8962" s="150"/>
    </row>
    <row r="8963" spans="1:13" x14ac:dyDescent="0.25">
      <c r="A8963" s="35" t="str">
        <f>VLOOKUP(B8963,ResCat!$A$2:$B$269,2,FALSE)</f>
        <v>XXX</v>
      </c>
      <c r="B8963" s="68" t="str">
        <f>IF(ISNA(VLOOKUP(C8963,COA!$A$2:$B$340,2,FALSE)),"XXX",VLOOKUP(C8963,COA!$A$2:$B$340,2,FALSE))</f>
        <v>L45</v>
      </c>
      <c r="C8963" s="149" t="str">
        <f t="shared" si="280"/>
        <v>0026-1002-0058</v>
      </c>
      <c r="D8963" s="134" t="s">
        <v>473</v>
      </c>
      <c r="E8963" s="134" t="s">
        <v>453</v>
      </c>
      <c r="F8963" s="134" t="s">
        <v>472</v>
      </c>
      <c r="G8963" s="134" t="s">
        <v>318</v>
      </c>
      <c r="H8963" s="134" t="s">
        <v>1023</v>
      </c>
      <c r="I8963" s="134" t="s">
        <v>1</v>
      </c>
      <c r="J8963" s="135">
        <v>-46962.2</v>
      </c>
      <c r="K8963" s="135">
        <v>13943.68999999997</v>
      </c>
      <c r="L8963" s="135">
        <v>13943.68999999997</v>
      </c>
      <c r="M8963" s="150"/>
    </row>
    <row r="8964" spans="1:13" x14ac:dyDescent="0.25">
      <c r="A8964" s="35" t="str">
        <f>VLOOKUP(B8964,ResCat!$A$2:$B$269,2,FALSE)</f>
        <v>XXX</v>
      </c>
      <c r="B8964" s="68" t="str">
        <f>IF(ISNA(VLOOKUP(C8964,COA!$A$2:$B$340,2,FALSE)),"XXX",VLOOKUP(C8964,COA!$A$2:$B$340,2,FALSE))</f>
        <v>L45</v>
      </c>
      <c r="C8964" s="149" t="str">
        <f t="shared" si="280"/>
        <v>0026-1002-0058</v>
      </c>
      <c r="D8964" s="134" t="s">
        <v>473</v>
      </c>
      <c r="E8964" s="134" t="s">
        <v>453</v>
      </c>
      <c r="F8964" s="134" t="s">
        <v>472</v>
      </c>
      <c r="G8964" s="134" t="s">
        <v>320</v>
      </c>
      <c r="H8964" s="134" t="s">
        <v>1023</v>
      </c>
      <c r="I8964" s="134" t="s">
        <v>3</v>
      </c>
      <c r="J8964" s="135">
        <v>-3209.75</v>
      </c>
      <c r="K8964" s="135">
        <v>1831.6299999999999</v>
      </c>
      <c r="L8964" s="135">
        <v>1780.77</v>
      </c>
      <c r="M8964" s="150"/>
    </row>
    <row r="8965" spans="1:13" x14ac:dyDescent="0.25">
      <c r="A8965" s="35" t="str">
        <f>VLOOKUP(B8965,ResCat!$A$2:$B$269,2,FALSE)</f>
        <v>XXX</v>
      </c>
      <c r="B8965" s="68" t="str">
        <f>IF(ISNA(VLOOKUP(C8965,COA!$A$2:$B$340,2,FALSE)),"XXX",VLOOKUP(C8965,COA!$A$2:$B$340,2,FALSE))</f>
        <v>L45</v>
      </c>
      <c r="C8965" s="149" t="str">
        <f t="shared" ref="C8965:C9028" si="281">D8965&amp;"-"&amp;E8965&amp;"-"&amp;F8965</f>
        <v>0026-1002-0058</v>
      </c>
      <c r="D8965" s="134" t="s">
        <v>473</v>
      </c>
      <c r="E8965" s="134" t="s">
        <v>453</v>
      </c>
      <c r="F8965" s="134" t="s">
        <v>472</v>
      </c>
      <c r="G8965" s="134" t="s">
        <v>320</v>
      </c>
      <c r="H8965" s="134" t="s">
        <v>1023</v>
      </c>
      <c r="I8965" s="134" t="s">
        <v>0</v>
      </c>
      <c r="J8965" s="135">
        <v>540180.98000000021</v>
      </c>
      <c r="K8965" s="135">
        <v>149349.63000000003</v>
      </c>
      <c r="L8965" s="135">
        <v>220215.50000000015</v>
      </c>
      <c r="M8965" s="150"/>
    </row>
    <row r="8966" spans="1:13" x14ac:dyDescent="0.25">
      <c r="A8966" s="35" t="str">
        <f>VLOOKUP(B8966,ResCat!$A$2:$B$269,2,FALSE)</f>
        <v>XXX</v>
      </c>
      <c r="B8966" s="68" t="str">
        <f>IF(ISNA(VLOOKUP(C8966,COA!$A$2:$B$340,2,FALSE)),"XXX",VLOOKUP(C8966,COA!$A$2:$B$340,2,FALSE))</f>
        <v>L45</v>
      </c>
      <c r="C8966" s="149" t="str">
        <f t="shared" si="281"/>
        <v>0026-1002-0058</v>
      </c>
      <c r="D8966" s="134" t="s">
        <v>473</v>
      </c>
      <c r="E8966" s="134" t="s">
        <v>453</v>
      </c>
      <c r="F8966" s="134" t="s">
        <v>472</v>
      </c>
      <c r="G8966" s="134" t="s">
        <v>320</v>
      </c>
      <c r="H8966" s="134" t="s">
        <v>1023</v>
      </c>
      <c r="I8966" s="134" t="s">
        <v>2</v>
      </c>
      <c r="J8966" s="135">
        <v>15176.900000000001</v>
      </c>
      <c r="K8966" s="135">
        <v>5012.6799999999976</v>
      </c>
      <c r="L8966" s="135">
        <v>4579.9599999999982</v>
      </c>
      <c r="M8966" s="150"/>
    </row>
    <row r="8967" spans="1:13" x14ac:dyDescent="0.25">
      <c r="A8967" s="35" t="str">
        <f>VLOOKUP(B8967,ResCat!$A$2:$B$269,2,FALSE)</f>
        <v>XXX</v>
      </c>
      <c r="B8967" s="68" t="str">
        <f>IF(ISNA(VLOOKUP(C8967,COA!$A$2:$B$340,2,FALSE)),"XXX",VLOOKUP(C8967,COA!$A$2:$B$340,2,FALSE))</f>
        <v>L45</v>
      </c>
      <c r="C8967" s="149" t="str">
        <f t="shared" si="281"/>
        <v>0026-1002-0058</v>
      </c>
      <c r="D8967" s="134" t="s">
        <v>473</v>
      </c>
      <c r="E8967" s="134" t="s">
        <v>453</v>
      </c>
      <c r="F8967" s="134" t="s">
        <v>472</v>
      </c>
      <c r="G8967" s="134" t="s">
        <v>320</v>
      </c>
      <c r="H8967" s="134" t="s">
        <v>1023</v>
      </c>
      <c r="I8967" s="134" t="s">
        <v>1</v>
      </c>
      <c r="J8967" s="135">
        <v>115120.54999999999</v>
      </c>
      <c r="K8967" s="135">
        <v>42571.979999999974</v>
      </c>
      <c r="L8967" s="135">
        <v>44412.609999999971</v>
      </c>
      <c r="M8967" s="150"/>
    </row>
    <row r="8968" spans="1:13" x14ac:dyDescent="0.25">
      <c r="A8968" s="35" t="str">
        <f>VLOOKUP(B8968,ResCat!$A$2:$B$269,2,FALSE)</f>
        <v>XXX</v>
      </c>
      <c r="B8968" s="68" t="str">
        <f>IF(ISNA(VLOOKUP(C8968,COA!$A$2:$B$340,2,FALSE)),"XXX",VLOOKUP(C8968,COA!$A$2:$B$340,2,FALSE))</f>
        <v>L45</v>
      </c>
      <c r="C8968" s="149" t="str">
        <f t="shared" si="281"/>
        <v>0026-1002-0058</v>
      </c>
      <c r="D8968" s="134" t="s">
        <v>473</v>
      </c>
      <c r="E8968" s="134" t="s">
        <v>453</v>
      </c>
      <c r="F8968" s="134" t="s">
        <v>472</v>
      </c>
      <c r="G8968" s="134" t="s">
        <v>322</v>
      </c>
      <c r="H8968" s="134" t="s">
        <v>1023</v>
      </c>
      <c r="I8968" s="134" t="s">
        <v>3</v>
      </c>
      <c r="J8968" s="135">
        <v>987.98999999999978</v>
      </c>
      <c r="K8968" s="135">
        <v>1626.8599999999997</v>
      </c>
      <c r="L8968" s="135">
        <v>1070.56</v>
      </c>
      <c r="M8968" s="150"/>
    </row>
    <row r="8969" spans="1:13" x14ac:dyDescent="0.25">
      <c r="A8969" s="35" t="str">
        <f>VLOOKUP(B8969,ResCat!$A$2:$B$269,2,FALSE)</f>
        <v>XXX</v>
      </c>
      <c r="B8969" s="68" t="str">
        <f>IF(ISNA(VLOOKUP(C8969,COA!$A$2:$B$340,2,FALSE)),"XXX",VLOOKUP(C8969,COA!$A$2:$B$340,2,FALSE))</f>
        <v>L45</v>
      </c>
      <c r="C8969" s="149" t="str">
        <f t="shared" si="281"/>
        <v>0026-1002-0058</v>
      </c>
      <c r="D8969" s="134" t="s">
        <v>473</v>
      </c>
      <c r="E8969" s="134" t="s">
        <v>453</v>
      </c>
      <c r="F8969" s="134" t="s">
        <v>472</v>
      </c>
      <c r="G8969" s="134" t="s">
        <v>322</v>
      </c>
      <c r="H8969" s="134" t="s">
        <v>1023</v>
      </c>
      <c r="I8969" s="134" t="s">
        <v>0</v>
      </c>
      <c r="J8969" s="135">
        <v>814.16</v>
      </c>
      <c r="K8969" s="135">
        <v>814.16</v>
      </c>
      <c r="L8969" s="135">
        <v>651.33000000000004</v>
      </c>
      <c r="M8969" s="150"/>
    </row>
    <row r="8970" spans="1:13" x14ac:dyDescent="0.25">
      <c r="A8970" s="35" t="str">
        <f>VLOOKUP(B8970,ResCat!$A$2:$B$269,2,FALSE)</f>
        <v>XXX</v>
      </c>
      <c r="B8970" s="68" t="str">
        <f>IF(ISNA(VLOOKUP(C8970,COA!$A$2:$B$340,2,FALSE)),"XXX",VLOOKUP(C8970,COA!$A$2:$B$340,2,FALSE))</f>
        <v>L45</v>
      </c>
      <c r="C8970" s="149" t="str">
        <f t="shared" si="281"/>
        <v>0026-1002-0058</v>
      </c>
      <c r="D8970" s="134" t="s">
        <v>473</v>
      </c>
      <c r="E8970" s="134" t="s">
        <v>453</v>
      </c>
      <c r="F8970" s="134" t="s">
        <v>472</v>
      </c>
      <c r="G8970" s="134" t="s">
        <v>322</v>
      </c>
      <c r="H8970" s="134" t="s">
        <v>1023</v>
      </c>
      <c r="I8970" s="134" t="s">
        <v>2</v>
      </c>
      <c r="J8970" s="135">
        <v>10840.32</v>
      </c>
      <c r="K8970" s="135">
        <v>5800.44</v>
      </c>
      <c r="L8970" s="135">
        <v>3883.3599999999997</v>
      </c>
      <c r="M8970" s="150"/>
    </row>
    <row r="8971" spans="1:13" x14ac:dyDescent="0.25">
      <c r="A8971" s="35" t="str">
        <f>VLOOKUP(B8971,ResCat!$A$2:$B$269,2,FALSE)</f>
        <v>XXX</v>
      </c>
      <c r="B8971" s="68" t="str">
        <f>IF(ISNA(VLOOKUP(C8971,COA!$A$2:$B$340,2,FALSE)),"XXX",VLOOKUP(C8971,COA!$A$2:$B$340,2,FALSE))</f>
        <v>L45</v>
      </c>
      <c r="C8971" s="149" t="str">
        <f t="shared" si="281"/>
        <v>0026-1002-0058</v>
      </c>
      <c r="D8971" s="134" t="s">
        <v>473</v>
      </c>
      <c r="E8971" s="134" t="s">
        <v>453</v>
      </c>
      <c r="F8971" s="134" t="s">
        <v>472</v>
      </c>
      <c r="G8971" s="134" t="s">
        <v>322</v>
      </c>
      <c r="H8971" s="134" t="s">
        <v>1023</v>
      </c>
      <c r="I8971" s="134" t="s">
        <v>1</v>
      </c>
      <c r="J8971" s="135">
        <v>1467.83</v>
      </c>
      <c r="K8971" s="135">
        <v>2844</v>
      </c>
      <c r="L8971" s="135">
        <v>2694</v>
      </c>
      <c r="M8971" s="150"/>
    </row>
    <row r="8972" spans="1:13" x14ac:dyDescent="0.25">
      <c r="A8972" s="35" t="str">
        <f>VLOOKUP(B8972,ResCat!$A$2:$B$269,2,FALSE)</f>
        <v>XXX</v>
      </c>
      <c r="B8972" s="68" t="str">
        <f>IF(ISNA(VLOOKUP(C8972,COA!$A$2:$B$340,2,FALSE)),"XXX",VLOOKUP(C8972,COA!$A$2:$B$340,2,FALSE))</f>
        <v>L45</v>
      </c>
      <c r="C8972" s="149" t="str">
        <f t="shared" si="281"/>
        <v>0026-1002-0058</v>
      </c>
      <c r="D8972" s="134" t="s">
        <v>473</v>
      </c>
      <c r="E8972" s="134" t="s">
        <v>453</v>
      </c>
      <c r="F8972" s="134" t="s">
        <v>472</v>
      </c>
      <c r="G8972" s="134" t="s">
        <v>324</v>
      </c>
      <c r="H8972" s="134" t="s">
        <v>1023</v>
      </c>
      <c r="I8972" s="134" t="s">
        <v>3</v>
      </c>
      <c r="J8972" s="135">
        <v>5500.7800000000007</v>
      </c>
      <c r="K8972" s="135">
        <v>1815.4399999999994</v>
      </c>
      <c r="L8972" s="135">
        <v>1800.4099999999992</v>
      </c>
      <c r="M8972" s="150"/>
    </row>
    <row r="8973" spans="1:13" x14ac:dyDescent="0.25">
      <c r="A8973" s="35" t="str">
        <f>VLOOKUP(B8973,ResCat!$A$2:$B$269,2,FALSE)</f>
        <v>XXX</v>
      </c>
      <c r="B8973" s="68" t="str">
        <f>IF(ISNA(VLOOKUP(C8973,COA!$A$2:$B$340,2,FALSE)),"XXX",VLOOKUP(C8973,COA!$A$2:$B$340,2,FALSE))</f>
        <v>L45</v>
      </c>
      <c r="C8973" s="149" t="str">
        <f t="shared" si="281"/>
        <v>0026-1002-0058</v>
      </c>
      <c r="D8973" s="134" t="s">
        <v>473</v>
      </c>
      <c r="E8973" s="134" t="s">
        <v>453</v>
      </c>
      <c r="F8973" s="134" t="s">
        <v>472</v>
      </c>
      <c r="G8973" s="134" t="s">
        <v>324</v>
      </c>
      <c r="H8973" s="134" t="s">
        <v>1023</v>
      </c>
      <c r="I8973" s="134" t="s">
        <v>0</v>
      </c>
      <c r="J8973" s="135">
        <v>709743.88000000012</v>
      </c>
      <c r="K8973" s="135">
        <v>391011.63</v>
      </c>
      <c r="L8973" s="135">
        <v>387218.64</v>
      </c>
      <c r="M8973" s="150"/>
    </row>
    <row r="8974" spans="1:13" x14ac:dyDescent="0.25">
      <c r="A8974" s="35" t="str">
        <f>VLOOKUP(B8974,ResCat!$A$2:$B$269,2,FALSE)</f>
        <v>XXX</v>
      </c>
      <c r="B8974" s="68" t="str">
        <f>IF(ISNA(VLOOKUP(C8974,COA!$A$2:$B$340,2,FALSE)),"XXX",VLOOKUP(C8974,COA!$A$2:$B$340,2,FALSE))</f>
        <v>L45</v>
      </c>
      <c r="C8974" s="149" t="str">
        <f t="shared" si="281"/>
        <v>0026-1002-0058</v>
      </c>
      <c r="D8974" s="134" t="s">
        <v>473</v>
      </c>
      <c r="E8974" s="134" t="s">
        <v>453</v>
      </c>
      <c r="F8974" s="134" t="s">
        <v>472</v>
      </c>
      <c r="G8974" s="134" t="s">
        <v>324</v>
      </c>
      <c r="H8974" s="134" t="s">
        <v>1023</v>
      </c>
      <c r="I8974" s="134" t="s">
        <v>336</v>
      </c>
      <c r="J8974" s="135">
        <v>99.01</v>
      </c>
      <c r="K8974" s="135">
        <v>0</v>
      </c>
      <c r="L8974" s="135">
        <v>0</v>
      </c>
      <c r="M8974" s="150"/>
    </row>
    <row r="8975" spans="1:13" x14ac:dyDescent="0.25">
      <c r="A8975" s="35" t="str">
        <f>VLOOKUP(B8975,ResCat!$A$2:$B$269,2,FALSE)</f>
        <v>XXX</v>
      </c>
      <c r="B8975" s="68" t="str">
        <f>IF(ISNA(VLOOKUP(C8975,COA!$A$2:$B$340,2,FALSE)),"XXX",VLOOKUP(C8975,COA!$A$2:$B$340,2,FALSE))</f>
        <v>L45</v>
      </c>
      <c r="C8975" s="149" t="str">
        <f t="shared" si="281"/>
        <v>0026-1002-0058</v>
      </c>
      <c r="D8975" s="134" t="s">
        <v>473</v>
      </c>
      <c r="E8975" s="134" t="s">
        <v>453</v>
      </c>
      <c r="F8975" s="134" t="s">
        <v>472</v>
      </c>
      <c r="G8975" s="134" t="s">
        <v>324</v>
      </c>
      <c r="H8975" s="134" t="s">
        <v>1023</v>
      </c>
      <c r="I8975" s="134" t="s">
        <v>2</v>
      </c>
      <c r="J8975" s="135">
        <v>22123.54</v>
      </c>
      <c r="K8975" s="135">
        <v>8863.8200000000052</v>
      </c>
      <c r="L8975" s="135">
        <v>8455.1200000000026</v>
      </c>
      <c r="M8975" s="150"/>
    </row>
    <row r="8976" spans="1:13" x14ac:dyDescent="0.25">
      <c r="A8976" s="35" t="str">
        <f>VLOOKUP(B8976,ResCat!$A$2:$B$269,2,FALSE)</f>
        <v>XXX</v>
      </c>
      <c r="B8976" s="68" t="str">
        <f>IF(ISNA(VLOOKUP(C8976,COA!$A$2:$B$340,2,FALSE)),"XXX",VLOOKUP(C8976,COA!$A$2:$B$340,2,FALSE))</f>
        <v>L45</v>
      </c>
      <c r="C8976" s="149" t="str">
        <f t="shared" si="281"/>
        <v>0026-1002-0058</v>
      </c>
      <c r="D8976" s="134" t="s">
        <v>473</v>
      </c>
      <c r="E8976" s="134" t="s">
        <v>453</v>
      </c>
      <c r="F8976" s="134" t="s">
        <v>472</v>
      </c>
      <c r="G8976" s="134" t="s">
        <v>324</v>
      </c>
      <c r="H8976" s="134" t="s">
        <v>1023</v>
      </c>
      <c r="I8976" s="134" t="s">
        <v>1</v>
      </c>
      <c r="J8976" s="135">
        <v>124696.82999999999</v>
      </c>
      <c r="K8976" s="135">
        <v>81446.28</v>
      </c>
      <c r="L8976" s="135">
        <v>81446.28</v>
      </c>
      <c r="M8976" s="150"/>
    </row>
    <row r="8977" spans="1:13" x14ac:dyDescent="0.25">
      <c r="A8977" s="35" t="str">
        <f>VLOOKUP(B8977,ResCat!$A$2:$B$269,2,FALSE)</f>
        <v>XXX</v>
      </c>
      <c r="B8977" s="68" t="str">
        <f>IF(ISNA(VLOOKUP(C8977,COA!$A$2:$B$340,2,FALSE)),"XXX",VLOOKUP(C8977,COA!$A$2:$B$340,2,FALSE))</f>
        <v>L45</v>
      </c>
      <c r="C8977" s="149" t="str">
        <f t="shared" si="281"/>
        <v>0026-1002-0058</v>
      </c>
      <c r="D8977" s="134" t="s">
        <v>473</v>
      </c>
      <c r="E8977" s="134" t="s">
        <v>453</v>
      </c>
      <c r="F8977" s="134" t="s">
        <v>472</v>
      </c>
      <c r="G8977" s="134" t="s">
        <v>326</v>
      </c>
      <c r="H8977" s="134" t="s">
        <v>1023</v>
      </c>
      <c r="I8977" s="134" t="s">
        <v>3</v>
      </c>
      <c r="J8977" s="135">
        <v>13000.130000000006</v>
      </c>
      <c r="K8977" s="135">
        <v>4303.0799999999981</v>
      </c>
      <c r="L8977" s="135">
        <v>2668.7399999999989</v>
      </c>
      <c r="M8977" s="150"/>
    </row>
    <row r="8978" spans="1:13" x14ac:dyDescent="0.25">
      <c r="A8978" s="35" t="str">
        <f>VLOOKUP(B8978,ResCat!$A$2:$B$269,2,FALSE)</f>
        <v>XXX</v>
      </c>
      <c r="B8978" s="68" t="str">
        <f>IF(ISNA(VLOOKUP(C8978,COA!$A$2:$B$340,2,FALSE)),"XXX",VLOOKUP(C8978,COA!$A$2:$B$340,2,FALSE))</f>
        <v>L45</v>
      </c>
      <c r="C8978" s="149" t="str">
        <f t="shared" si="281"/>
        <v>0026-1002-0058</v>
      </c>
      <c r="D8978" s="134" t="s">
        <v>473</v>
      </c>
      <c r="E8978" s="134" t="s">
        <v>453</v>
      </c>
      <c r="F8978" s="134" t="s">
        <v>472</v>
      </c>
      <c r="G8978" s="134" t="s">
        <v>326</v>
      </c>
      <c r="H8978" s="134" t="s">
        <v>1023</v>
      </c>
      <c r="I8978" s="134" t="s">
        <v>0</v>
      </c>
      <c r="J8978" s="135">
        <v>195647.33000000002</v>
      </c>
      <c r="K8978" s="135">
        <v>34541.49</v>
      </c>
      <c r="L8978" s="135">
        <v>22047.49</v>
      </c>
      <c r="M8978" s="150"/>
    </row>
    <row r="8979" spans="1:13" x14ac:dyDescent="0.25">
      <c r="A8979" s="35" t="str">
        <f>VLOOKUP(B8979,ResCat!$A$2:$B$269,2,FALSE)</f>
        <v>XXX</v>
      </c>
      <c r="B8979" s="68" t="str">
        <f>IF(ISNA(VLOOKUP(C8979,COA!$A$2:$B$340,2,FALSE)),"XXX",VLOOKUP(C8979,COA!$A$2:$B$340,2,FALSE))</f>
        <v>L45</v>
      </c>
      <c r="C8979" s="149" t="str">
        <f t="shared" si="281"/>
        <v>0026-1002-0058</v>
      </c>
      <c r="D8979" s="134" t="s">
        <v>473</v>
      </c>
      <c r="E8979" s="134" t="s">
        <v>453</v>
      </c>
      <c r="F8979" s="134" t="s">
        <v>472</v>
      </c>
      <c r="G8979" s="134" t="s">
        <v>326</v>
      </c>
      <c r="H8979" s="134" t="s">
        <v>1023</v>
      </c>
      <c r="I8979" s="134" t="s">
        <v>336</v>
      </c>
      <c r="J8979" s="135">
        <v>-26</v>
      </c>
      <c r="K8979" s="135">
        <v>-13.33</v>
      </c>
      <c r="L8979" s="135">
        <v>-13.33</v>
      </c>
      <c r="M8979" s="150"/>
    </row>
    <row r="8980" spans="1:13" x14ac:dyDescent="0.25">
      <c r="A8980" s="35" t="str">
        <f>VLOOKUP(B8980,ResCat!$A$2:$B$269,2,FALSE)</f>
        <v>XXX</v>
      </c>
      <c r="B8980" s="68" t="str">
        <f>IF(ISNA(VLOOKUP(C8980,COA!$A$2:$B$340,2,FALSE)),"XXX",VLOOKUP(C8980,COA!$A$2:$B$340,2,FALSE))</f>
        <v>L45</v>
      </c>
      <c r="C8980" s="149" t="str">
        <f t="shared" si="281"/>
        <v>0026-1002-0058</v>
      </c>
      <c r="D8980" s="134" t="s">
        <v>473</v>
      </c>
      <c r="E8980" s="134" t="s">
        <v>453</v>
      </c>
      <c r="F8980" s="134" t="s">
        <v>472</v>
      </c>
      <c r="G8980" s="134" t="s">
        <v>326</v>
      </c>
      <c r="H8980" s="134" t="s">
        <v>1023</v>
      </c>
      <c r="I8980" s="134" t="s">
        <v>2</v>
      </c>
      <c r="J8980" s="135">
        <v>15741.330000000002</v>
      </c>
      <c r="K8980" s="135">
        <v>6654.0699999999933</v>
      </c>
      <c r="L8980" s="135">
        <v>6349.5599999999977</v>
      </c>
      <c r="M8980" s="150"/>
    </row>
    <row r="8981" spans="1:13" x14ac:dyDescent="0.25">
      <c r="A8981" s="35" t="str">
        <f>VLOOKUP(B8981,ResCat!$A$2:$B$269,2,FALSE)</f>
        <v>XXX</v>
      </c>
      <c r="B8981" s="68" t="str">
        <f>IF(ISNA(VLOOKUP(C8981,COA!$A$2:$B$340,2,FALSE)),"XXX",VLOOKUP(C8981,COA!$A$2:$B$340,2,FALSE))</f>
        <v>L45</v>
      </c>
      <c r="C8981" s="149" t="str">
        <f t="shared" si="281"/>
        <v>0026-1002-0058</v>
      </c>
      <c r="D8981" s="134" t="s">
        <v>473</v>
      </c>
      <c r="E8981" s="134" t="s">
        <v>453</v>
      </c>
      <c r="F8981" s="134" t="s">
        <v>472</v>
      </c>
      <c r="G8981" s="134" t="s">
        <v>326</v>
      </c>
      <c r="H8981" s="134" t="s">
        <v>1023</v>
      </c>
      <c r="I8981" s="134" t="s">
        <v>1</v>
      </c>
      <c r="J8981" s="135">
        <v>67516.810000000027</v>
      </c>
      <c r="K8981" s="135">
        <v>31513.950000000008</v>
      </c>
      <c r="L8981" s="135">
        <v>13323.849999999999</v>
      </c>
      <c r="M8981" s="150"/>
    </row>
    <row r="8982" spans="1:13" x14ac:dyDescent="0.25">
      <c r="A8982" s="35" t="str">
        <f>VLOOKUP(B8982,ResCat!$A$2:$B$269,2,FALSE)</f>
        <v>XXX</v>
      </c>
      <c r="B8982" s="68" t="str">
        <f>IF(ISNA(VLOOKUP(C8982,COA!$A$2:$B$340,2,FALSE)),"XXX",VLOOKUP(C8982,COA!$A$2:$B$340,2,FALSE))</f>
        <v>L45</v>
      </c>
      <c r="C8982" s="149" t="str">
        <f t="shared" si="281"/>
        <v>0026-1002-0058</v>
      </c>
      <c r="D8982" s="134" t="s">
        <v>473</v>
      </c>
      <c r="E8982" s="134" t="s">
        <v>453</v>
      </c>
      <c r="F8982" s="134" t="s">
        <v>472</v>
      </c>
      <c r="G8982" s="134" t="s">
        <v>328</v>
      </c>
      <c r="H8982" s="134" t="s">
        <v>1023</v>
      </c>
      <c r="I8982" s="134" t="s">
        <v>3</v>
      </c>
      <c r="J8982" s="135">
        <v>8320.5499999999993</v>
      </c>
      <c r="K8982" s="135">
        <v>2508.6300000000006</v>
      </c>
      <c r="L8982" s="135">
        <v>2343.39</v>
      </c>
      <c r="M8982" s="150"/>
    </row>
    <row r="8983" spans="1:13" x14ac:dyDescent="0.25">
      <c r="A8983" s="35" t="str">
        <f>VLOOKUP(B8983,ResCat!$A$2:$B$269,2,FALSE)</f>
        <v>XXX</v>
      </c>
      <c r="B8983" s="68" t="str">
        <f>IF(ISNA(VLOOKUP(C8983,COA!$A$2:$B$340,2,FALSE)),"XXX",VLOOKUP(C8983,COA!$A$2:$B$340,2,FALSE))</f>
        <v>L45</v>
      </c>
      <c r="C8983" s="149" t="str">
        <f t="shared" si="281"/>
        <v>0026-1002-0058</v>
      </c>
      <c r="D8983" s="134" t="s">
        <v>473</v>
      </c>
      <c r="E8983" s="134" t="s">
        <v>453</v>
      </c>
      <c r="F8983" s="134" t="s">
        <v>472</v>
      </c>
      <c r="G8983" s="134" t="s">
        <v>328</v>
      </c>
      <c r="H8983" s="134" t="s">
        <v>1023</v>
      </c>
      <c r="I8983" s="134" t="s">
        <v>0</v>
      </c>
      <c r="J8983" s="135">
        <v>287466.71999999997</v>
      </c>
      <c r="K8983" s="135">
        <v>105747.71999999999</v>
      </c>
      <c r="L8983" s="135">
        <v>104694.84</v>
      </c>
      <c r="M8983" s="150"/>
    </row>
    <row r="8984" spans="1:13" x14ac:dyDescent="0.25">
      <c r="A8984" s="35" t="str">
        <f>VLOOKUP(B8984,ResCat!$A$2:$B$269,2,FALSE)</f>
        <v>XXX</v>
      </c>
      <c r="B8984" s="68" t="str">
        <f>IF(ISNA(VLOOKUP(C8984,COA!$A$2:$B$340,2,FALSE)),"XXX",VLOOKUP(C8984,COA!$A$2:$B$340,2,FALSE))</f>
        <v>L45</v>
      </c>
      <c r="C8984" s="149" t="str">
        <f t="shared" si="281"/>
        <v>0026-1002-0058</v>
      </c>
      <c r="D8984" s="134" t="s">
        <v>473</v>
      </c>
      <c r="E8984" s="134" t="s">
        <v>453</v>
      </c>
      <c r="F8984" s="134" t="s">
        <v>472</v>
      </c>
      <c r="G8984" s="134" t="s">
        <v>328</v>
      </c>
      <c r="H8984" s="134" t="s">
        <v>1023</v>
      </c>
      <c r="I8984" s="134" t="s">
        <v>2</v>
      </c>
      <c r="J8984" s="135">
        <v>36064.01</v>
      </c>
      <c r="K8984" s="135">
        <v>14448.59</v>
      </c>
      <c r="L8984" s="135">
        <v>11036.990000000011</v>
      </c>
      <c r="M8984" s="150"/>
    </row>
    <row r="8985" spans="1:13" x14ac:dyDescent="0.25">
      <c r="A8985" s="35" t="str">
        <f>VLOOKUP(B8985,ResCat!$A$2:$B$269,2,FALSE)</f>
        <v>XXX</v>
      </c>
      <c r="B8985" s="68" t="str">
        <f>IF(ISNA(VLOOKUP(C8985,COA!$A$2:$B$340,2,FALSE)),"XXX",VLOOKUP(C8985,COA!$A$2:$B$340,2,FALSE))</f>
        <v>L45</v>
      </c>
      <c r="C8985" s="149" t="str">
        <f t="shared" si="281"/>
        <v>0026-1002-0058</v>
      </c>
      <c r="D8985" s="134" t="s">
        <v>473</v>
      </c>
      <c r="E8985" s="134" t="s">
        <v>453</v>
      </c>
      <c r="F8985" s="134" t="s">
        <v>472</v>
      </c>
      <c r="G8985" s="134" t="s">
        <v>328</v>
      </c>
      <c r="H8985" s="134" t="s">
        <v>1023</v>
      </c>
      <c r="I8985" s="134" t="s">
        <v>1</v>
      </c>
      <c r="J8985" s="135">
        <v>7130.7300000000014</v>
      </c>
      <c r="K8985" s="135">
        <v>19473.670000000002</v>
      </c>
      <c r="L8985" s="135">
        <v>5105.449999999998</v>
      </c>
      <c r="M8985" s="150"/>
    </row>
    <row r="8986" spans="1:13" x14ac:dyDescent="0.25">
      <c r="A8986" s="35" t="str">
        <f>VLOOKUP(B8986,ResCat!$A$2:$B$269,2,FALSE)</f>
        <v>XXX</v>
      </c>
      <c r="B8986" s="68" t="str">
        <f>IF(ISNA(VLOOKUP(C8986,COA!$A$2:$B$340,2,FALSE)),"XXX",VLOOKUP(C8986,COA!$A$2:$B$340,2,FALSE))</f>
        <v>L45</v>
      </c>
      <c r="C8986" s="149" t="str">
        <f t="shared" si="281"/>
        <v>0026-1002-0058</v>
      </c>
      <c r="D8986" s="134" t="s">
        <v>473</v>
      </c>
      <c r="E8986" s="134" t="s">
        <v>453</v>
      </c>
      <c r="F8986" s="134" t="s">
        <v>472</v>
      </c>
      <c r="G8986" s="134" t="s">
        <v>330</v>
      </c>
      <c r="H8986" s="134" t="s">
        <v>1023</v>
      </c>
      <c r="I8986" s="134" t="s">
        <v>3</v>
      </c>
      <c r="J8986" s="135">
        <v>14787.169999999991</v>
      </c>
      <c r="K8986" s="135">
        <v>4693.88</v>
      </c>
      <c r="L8986" s="135">
        <v>4036.2899999999991</v>
      </c>
      <c r="M8986" s="150"/>
    </row>
    <row r="8987" spans="1:13" x14ac:dyDescent="0.25">
      <c r="A8987" s="35" t="str">
        <f>VLOOKUP(B8987,ResCat!$A$2:$B$269,2,FALSE)</f>
        <v>XXX</v>
      </c>
      <c r="B8987" s="68" t="str">
        <f>IF(ISNA(VLOOKUP(C8987,COA!$A$2:$B$340,2,FALSE)),"XXX",VLOOKUP(C8987,COA!$A$2:$B$340,2,FALSE))</f>
        <v>L45</v>
      </c>
      <c r="C8987" s="149" t="str">
        <f t="shared" si="281"/>
        <v>0026-1002-0058</v>
      </c>
      <c r="D8987" s="134" t="s">
        <v>473</v>
      </c>
      <c r="E8987" s="134" t="s">
        <v>453</v>
      </c>
      <c r="F8987" s="134" t="s">
        <v>472</v>
      </c>
      <c r="G8987" s="134" t="s">
        <v>330</v>
      </c>
      <c r="H8987" s="134" t="s">
        <v>1023</v>
      </c>
      <c r="I8987" s="134" t="s">
        <v>0</v>
      </c>
      <c r="J8987" s="135">
        <v>402890.51999999961</v>
      </c>
      <c r="K8987" s="135">
        <v>103517.04</v>
      </c>
      <c r="L8987" s="135">
        <v>54751.51</v>
      </c>
      <c r="M8987" s="150"/>
    </row>
    <row r="8988" spans="1:13" x14ac:dyDescent="0.25">
      <c r="A8988" s="35" t="str">
        <f>VLOOKUP(B8988,ResCat!$A$2:$B$269,2,FALSE)</f>
        <v>XXX</v>
      </c>
      <c r="B8988" s="68" t="str">
        <f>IF(ISNA(VLOOKUP(C8988,COA!$A$2:$B$340,2,FALSE)),"XXX",VLOOKUP(C8988,COA!$A$2:$B$340,2,FALSE))</f>
        <v>L45</v>
      </c>
      <c r="C8988" s="149" t="str">
        <f t="shared" si="281"/>
        <v>0026-1002-0058</v>
      </c>
      <c r="D8988" s="134" t="s">
        <v>473</v>
      </c>
      <c r="E8988" s="134" t="s">
        <v>453</v>
      </c>
      <c r="F8988" s="134" t="s">
        <v>472</v>
      </c>
      <c r="G8988" s="134" t="s">
        <v>330</v>
      </c>
      <c r="H8988" s="134" t="s">
        <v>1023</v>
      </c>
      <c r="I8988" s="134" t="s">
        <v>336</v>
      </c>
      <c r="J8988" s="135">
        <v>1048.8800000000001</v>
      </c>
      <c r="K8988" s="135">
        <v>749.2</v>
      </c>
      <c r="L8988" s="135">
        <v>749.2</v>
      </c>
      <c r="M8988" s="150"/>
    </row>
    <row r="8989" spans="1:13" x14ac:dyDescent="0.25">
      <c r="A8989" s="35" t="str">
        <f>VLOOKUP(B8989,ResCat!$A$2:$B$269,2,FALSE)</f>
        <v>XXX</v>
      </c>
      <c r="B8989" s="68" t="str">
        <f>IF(ISNA(VLOOKUP(C8989,COA!$A$2:$B$340,2,FALSE)),"XXX",VLOOKUP(C8989,COA!$A$2:$B$340,2,FALSE))</f>
        <v>L45</v>
      </c>
      <c r="C8989" s="149" t="str">
        <f t="shared" si="281"/>
        <v>0026-1002-0058</v>
      </c>
      <c r="D8989" s="134" t="s">
        <v>473</v>
      </c>
      <c r="E8989" s="134" t="s">
        <v>453</v>
      </c>
      <c r="F8989" s="134" t="s">
        <v>472</v>
      </c>
      <c r="G8989" s="134" t="s">
        <v>330</v>
      </c>
      <c r="H8989" s="134" t="s">
        <v>1023</v>
      </c>
      <c r="I8989" s="134" t="s">
        <v>2</v>
      </c>
      <c r="J8989" s="135">
        <v>56453.719999999994</v>
      </c>
      <c r="K8989" s="135">
        <v>24858.770000000022</v>
      </c>
      <c r="L8989" s="135">
        <v>19436.840000000011</v>
      </c>
      <c r="M8989" s="150"/>
    </row>
    <row r="8990" spans="1:13" x14ac:dyDescent="0.25">
      <c r="A8990" s="35" t="str">
        <f>VLOOKUP(B8990,ResCat!$A$2:$B$269,2,FALSE)</f>
        <v>XXX</v>
      </c>
      <c r="B8990" s="68" t="str">
        <f>IF(ISNA(VLOOKUP(C8990,COA!$A$2:$B$340,2,FALSE)),"XXX",VLOOKUP(C8990,COA!$A$2:$B$340,2,FALSE))</f>
        <v>L45</v>
      </c>
      <c r="C8990" s="149" t="str">
        <f t="shared" si="281"/>
        <v>0026-1002-0058</v>
      </c>
      <c r="D8990" s="134" t="s">
        <v>473</v>
      </c>
      <c r="E8990" s="134" t="s">
        <v>453</v>
      </c>
      <c r="F8990" s="134" t="s">
        <v>472</v>
      </c>
      <c r="G8990" s="134" t="s">
        <v>330</v>
      </c>
      <c r="H8990" s="134" t="s">
        <v>1023</v>
      </c>
      <c r="I8990" s="134" t="s">
        <v>1</v>
      </c>
      <c r="J8990" s="135">
        <v>247011.44000000009</v>
      </c>
      <c r="K8990" s="135">
        <v>119711.35000000008</v>
      </c>
      <c r="L8990" s="135">
        <v>114252.19000000005</v>
      </c>
      <c r="M8990" s="150"/>
    </row>
    <row r="8991" spans="1:13" x14ac:dyDescent="0.25">
      <c r="A8991" s="35" t="str">
        <f>VLOOKUP(B8991,ResCat!$A$2:$B$269,2,FALSE)</f>
        <v>XXX</v>
      </c>
      <c r="B8991" s="68" t="str">
        <f>IF(ISNA(VLOOKUP(C8991,COA!$A$2:$B$340,2,FALSE)),"XXX",VLOOKUP(C8991,COA!$A$2:$B$340,2,FALSE))</f>
        <v>L45</v>
      </c>
      <c r="C8991" s="149" t="str">
        <f t="shared" si="281"/>
        <v>0026-1002-0058</v>
      </c>
      <c r="D8991" s="134" t="s">
        <v>473</v>
      </c>
      <c r="E8991" s="134" t="s">
        <v>453</v>
      </c>
      <c r="F8991" s="134" t="s">
        <v>472</v>
      </c>
      <c r="G8991" s="134" t="s">
        <v>332</v>
      </c>
      <c r="H8991" s="134" t="s">
        <v>1023</v>
      </c>
      <c r="I8991" s="134" t="s">
        <v>3</v>
      </c>
      <c r="J8991" s="135">
        <v>32451.680000000018</v>
      </c>
      <c r="K8991" s="135">
        <v>7856.0699999999979</v>
      </c>
      <c r="L8991" s="135">
        <v>6075.5699999999979</v>
      </c>
      <c r="M8991" s="150"/>
    </row>
    <row r="8992" spans="1:13" x14ac:dyDescent="0.25">
      <c r="A8992" s="35" t="str">
        <f>VLOOKUP(B8992,ResCat!$A$2:$B$269,2,FALSE)</f>
        <v>XXX</v>
      </c>
      <c r="B8992" s="68" t="str">
        <f>IF(ISNA(VLOOKUP(C8992,COA!$A$2:$B$340,2,FALSE)),"XXX",VLOOKUP(C8992,COA!$A$2:$B$340,2,FALSE))</f>
        <v>L45</v>
      </c>
      <c r="C8992" s="149" t="str">
        <f t="shared" si="281"/>
        <v>0026-1002-0058</v>
      </c>
      <c r="D8992" s="134" t="s">
        <v>473</v>
      </c>
      <c r="E8992" s="134" t="s">
        <v>453</v>
      </c>
      <c r="F8992" s="134" t="s">
        <v>472</v>
      </c>
      <c r="G8992" s="134" t="s">
        <v>332</v>
      </c>
      <c r="H8992" s="134" t="s">
        <v>1023</v>
      </c>
      <c r="I8992" s="134" t="s">
        <v>0</v>
      </c>
      <c r="J8992" s="135">
        <v>1302239.8199999987</v>
      </c>
      <c r="K8992" s="135">
        <v>584216.49999999953</v>
      </c>
      <c r="L8992" s="135">
        <v>568751.92999999947</v>
      </c>
      <c r="M8992" s="150"/>
    </row>
    <row r="8993" spans="1:13" x14ac:dyDescent="0.25">
      <c r="A8993" s="35" t="str">
        <f>VLOOKUP(B8993,ResCat!$A$2:$B$269,2,FALSE)</f>
        <v>XXX</v>
      </c>
      <c r="B8993" s="68" t="str">
        <f>IF(ISNA(VLOOKUP(C8993,COA!$A$2:$B$340,2,FALSE)),"XXX",VLOOKUP(C8993,COA!$A$2:$B$340,2,FALSE))</f>
        <v>L45</v>
      </c>
      <c r="C8993" s="149" t="str">
        <f t="shared" si="281"/>
        <v>0026-1002-0058</v>
      </c>
      <c r="D8993" s="134" t="s">
        <v>473</v>
      </c>
      <c r="E8993" s="134" t="s">
        <v>453</v>
      </c>
      <c r="F8993" s="134" t="s">
        <v>472</v>
      </c>
      <c r="G8993" s="134" t="s">
        <v>332</v>
      </c>
      <c r="H8993" s="134" t="s">
        <v>1023</v>
      </c>
      <c r="I8993" s="134" t="s">
        <v>336</v>
      </c>
      <c r="J8993" s="135">
        <v>-5.6843418860808015E-14</v>
      </c>
      <c r="K8993" s="135">
        <v>655.55</v>
      </c>
      <c r="L8993" s="135">
        <v>655.55</v>
      </c>
      <c r="M8993" s="150"/>
    </row>
    <row r="8994" spans="1:13" x14ac:dyDescent="0.25">
      <c r="A8994" s="35" t="str">
        <f>VLOOKUP(B8994,ResCat!$A$2:$B$269,2,FALSE)</f>
        <v>XXX</v>
      </c>
      <c r="B8994" s="68" t="str">
        <f>IF(ISNA(VLOOKUP(C8994,COA!$A$2:$B$340,2,FALSE)),"XXX",VLOOKUP(C8994,COA!$A$2:$B$340,2,FALSE))</f>
        <v>L45</v>
      </c>
      <c r="C8994" s="149" t="str">
        <f t="shared" si="281"/>
        <v>0026-1002-0058</v>
      </c>
      <c r="D8994" s="134" t="s">
        <v>473</v>
      </c>
      <c r="E8994" s="134" t="s">
        <v>453</v>
      </c>
      <c r="F8994" s="134" t="s">
        <v>472</v>
      </c>
      <c r="G8994" s="134" t="s">
        <v>332</v>
      </c>
      <c r="H8994" s="134" t="s">
        <v>1023</v>
      </c>
      <c r="I8994" s="134" t="s">
        <v>2</v>
      </c>
      <c r="J8994" s="135">
        <v>83965.389999999985</v>
      </c>
      <c r="K8994" s="135">
        <v>42846.040000000008</v>
      </c>
      <c r="L8994" s="135">
        <v>28220.50999999998</v>
      </c>
      <c r="M8994" s="150"/>
    </row>
    <row r="8995" spans="1:13" x14ac:dyDescent="0.25">
      <c r="A8995" s="35" t="str">
        <f>VLOOKUP(B8995,ResCat!$A$2:$B$269,2,FALSE)</f>
        <v>XXX</v>
      </c>
      <c r="B8995" s="68" t="str">
        <f>IF(ISNA(VLOOKUP(C8995,COA!$A$2:$B$340,2,FALSE)),"XXX",VLOOKUP(C8995,COA!$A$2:$B$340,2,FALSE))</f>
        <v>L45</v>
      </c>
      <c r="C8995" s="149" t="str">
        <f t="shared" si="281"/>
        <v>0026-1002-0058</v>
      </c>
      <c r="D8995" s="134" t="s">
        <v>473</v>
      </c>
      <c r="E8995" s="134" t="s">
        <v>453</v>
      </c>
      <c r="F8995" s="134" t="s">
        <v>472</v>
      </c>
      <c r="G8995" s="134" t="s">
        <v>332</v>
      </c>
      <c r="H8995" s="134" t="s">
        <v>1023</v>
      </c>
      <c r="I8995" s="134" t="s">
        <v>1</v>
      </c>
      <c r="J8995" s="135">
        <v>290934.66000000003</v>
      </c>
      <c r="K8995" s="135">
        <v>134199.76999999999</v>
      </c>
      <c r="L8995" s="135">
        <v>138988.15000000002</v>
      </c>
      <c r="M8995" s="150"/>
    </row>
    <row r="8996" spans="1:13" x14ac:dyDescent="0.25">
      <c r="A8996" s="35" t="str">
        <f>VLOOKUP(B8996,ResCat!$A$2:$B$269,2,FALSE)</f>
        <v>XXX</v>
      </c>
      <c r="B8996" s="68" t="str">
        <f>IF(ISNA(VLOOKUP(C8996,COA!$A$2:$B$340,2,FALSE)),"XXX",VLOOKUP(C8996,COA!$A$2:$B$340,2,FALSE))</f>
        <v>L45</v>
      </c>
      <c r="C8996" s="149" t="str">
        <f t="shared" si="281"/>
        <v>0026-1002-0058</v>
      </c>
      <c r="D8996" s="134" t="s">
        <v>473</v>
      </c>
      <c r="E8996" s="134" t="s">
        <v>453</v>
      </c>
      <c r="F8996" s="134" t="s">
        <v>472</v>
      </c>
      <c r="G8996" s="134" t="s">
        <v>335</v>
      </c>
      <c r="H8996" s="134" t="s">
        <v>1023</v>
      </c>
      <c r="I8996" s="134" t="s">
        <v>3</v>
      </c>
      <c r="J8996" s="135">
        <v>38625.540000000015</v>
      </c>
      <c r="K8996" s="135">
        <v>8151.6199999999926</v>
      </c>
      <c r="L8996" s="135">
        <v>7282.5699999999952</v>
      </c>
      <c r="M8996" s="150"/>
    </row>
    <row r="8997" spans="1:13" x14ac:dyDescent="0.25">
      <c r="A8997" s="35" t="str">
        <f>VLOOKUP(B8997,ResCat!$A$2:$B$269,2,FALSE)</f>
        <v>XXX</v>
      </c>
      <c r="B8997" s="68" t="str">
        <f>IF(ISNA(VLOOKUP(C8997,COA!$A$2:$B$340,2,FALSE)),"XXX",VLOOKUP(C8997,COA!$A$2:$B$340,2,FALSE))</f>
        <v>L45</v>
      </c>
      <c r="C8997" s="149" t="str">
        <f t="shared" si="281"/>
        <v>0026-1002-0058</v>
      </c>
      <c r="D8997" s="134" t="s">
        <v>473</v>
      </c>
      <c r="E8997" s="134" t="s">
        <v>453</v>
      </c>
      <c r="F8997" s="134" t="s">
        <v>472</v>
      </c>
      <c r="G8997" s="134" t="s">
        <v>335</v>
      </c>
      <c r="H8997" s="134" t="s">
        <v>1023</v>
      </c>
      <c r="I8997" s="134" t="s">
        <v>0</v>
      </c>
      <c r="J8997" s="135">
        <v>581252.5399999998</v>
      </c>
      <c r="K8997" s="135">
        <v>215089.63999999998</v>
      </c>
      <c r="L8997" s="135">
        <v>120783.57999999999</v>
      </c>
      <c r="M8997" s="150"/>
    </row>
    <row r="8998" spans="1:13" x14ac:dyDescent="0.25">
      <c r="A8998" s="35" t="str">
        <f>VLOOKUP(B8998,ResCat!$A$2:$B$269,2,FALSE)</f>
        <v>XXX</v>
      </c>
      <c r="B8998" s="68" t="str">
        <f>IF(ISNA(VLOOKUP(C8998,COA!$A$2:$B$340,2,FALSE)),"XXX",VLOOKUP(C8998,COA!$A$2:$B$340,2,FALSE))</f>
        <v>L45</v>
      </c>
      <c r="C8998" s="149" t="str">
        <f t="shared" si="281"/>
        <v>0026-1002-0058</v>
      </c>
      <c r="D8998" s="134" t="s">
        <v>473</v>
      </c>
      <c r="E8998" s="134" t="s">
        <v>453</v>
      </c>
      <c r="F8998" s="134" t="s">
        <v>472</v>
      </c>
      <c r="G8998" s="134" t="s">
        <v>335</v>
      </c>
      <c r="H8998" s="134" t="s">
        <v>1023</v>
      </c>
      <c r="I8998" s="134" t="s">
        <v>336</v>
      </c>
      <c r="J8998" s="135">
        <v>1049.56</v>
      </c>
      <c r="K8998" s="135">
        <v>637.58000000000004</v>
      </c>
      <c r="L8998" s="135">
        <v>406.03999999999996</v>
      </c>
      <c r="M8998" s="150"/>
    </row>
    <row r="8999" spans="1:13" x14ac:dyDescent="0.25">
      <c r="A8999" s="35" t="str">
        <f>VLOOKUP(B8999,ResCat!$A$2:$B$269,2,FALSE)</f>
        <v>XXX</v>
      </c>
      <c r="B8999" s="68" t="str">
        <f>IF(ISNA(VLOOKUP(C8999,COA!$A$2:$B$340,2,FALSE)),"XXX",VLOOKUP(C8999,COA!$A$2:$B$340,2,FALSE))</f>
        <v>L45</v>
      </c>
      <c r="C8999" s="149" t="str">
        <f t="shared" si="281"/>
        <v>0026-1002-0058</v>
      </c>
      <c r="D8999" s="134" t="s">
        <v>473</v>
      </c>
      <c r="E8999" s="134" t="s">
        <v>453</v>
      </c>
      <c r="F8999" s="134" t="s">
        <v>472</v>
      </c>
      <c r="G8999" s="134" t="s">
        <v>335</v>
      </c>
      <c r="H8999" s="134" t="s">
        <v>1023</v>
      </c>
      <c r="I8999" s="134" t="s">
        <v>2</v>
      </c>
      <c r="J8999" s="135">
        <v>103723.76999999999</v>
      </c>
      <c r="K8999" s="135">
        <v>45996.609999999979</v>
      </c>
      <c r="L8999" s="135">
        <v>23574.769999999964</v>
      </c>
      <c r="M8999" s="150"/>
    </row>
    <row r="9000" spans="1:13" x14ac:dyDescent="0.25">
      <c r="A9000" s="35" t="str">
        <f>VLOOKUP(B9000,ResCat!$A$2:$B$269,2,FALSE)</f>
        <v>XXX</v>
      </c>
      <c r="B9000" s="68" t="str">
        <f>IF(ISNA(VLOOKUP(C9000,COA!$A$2:$B$340,2,FALSE)),"XXX",VLOOKUP(C9000,COA!$A$2:$B$340,2,FALSE))</f>
        <v>L45</v>
      </c>
      <c r="C9000" s="149" t="str">
        <f t="shared" si="281"/>
        <v>0026-1002-0058</v>
      </c>
      <c r="D9000" s="134" t="s">
        <v>473</v>
      </c>
      <c r="E9000" s="134" t="s">
        <v>453</v>
      </c>
      <c r="F9000" s="134" t="s">
        <v>472</v>
      </c>
      <c r="G9000" s="134" t="s">
        <v>335</v>
      </c>
      <c r="H9000" s="134" t="s">
        <v>1023</v>
      </c>
      <c r="I9000" s="134" t="s">
        <v>1</v>
      </c>
      <c r="J9000" s="135">
        <v>629376.2300000001</v>
      </c>
      <c r="K9000" s="135">
        <v>240125.44999999981</v>
      </c>
      <c r="L9000" s="135">
        <v>220134.28999999995</v>
      </c>
      <c r="M9000" s="150"/>
    </row>
    <row r="9001" spans="1:13" x14ac:dyDescent="0.25">
      <c r="A9001" s="35" t="str">
        <f>VLOOKUP(B9001,ResCat!$A$2:$B$269,2,FALSE)</f>
        <v>XXX</v>
      </c>
      <c r="B9001" s="68" t="str">
        <f>IF(ISNA(VLOOKUP(C9001,COA!$A$2:$B$340,2,FALSE)),"XXX",VLOOKUP(C9001,COA!$A$2:$B$340,2,FALSE))</f>
        <v>L45</v>
      </c>
      <c r="C9001" s="149" t="str">
        <f t="shared" si="281"/>
        <v>0026-1002-0058</v>
      </c>
      <c r="D9001" s="134" t="s">
        <v>473</v>
      </c>
      <c r="E9001" s="134" t="s">
        <v>453</v>
      </c>
      <c r="F9001" s="134" t="s">
        <v>472</v>
      </c>
      <c r="G9001" s="134" t="s">
        <v>4</v>
      </c>
      <c r="H9001" s="134" t="s">
        <v>1023</v>
      </c>
      <c r="I9001" s="134" t="s">
        <v>3</v>
      </c>
      <c r="J9001" s="135">
        <v>72157.65999999996</v>
      </c>
      <c r="K9001" s="135">
        <v>26134.360000000008</v>
      </c>
      <c r="L9001" s="135">
        <v>14659.279999999999</v>
      </c>
      <c r="M9001" s="150"/>
    </row>
    <row r="9002" spans="1:13" x14ac:dyDescent="0.25">
      <c r="A9002" s="35" t="str">
        <f>VLOOKUP(B9002,ResCat!$A$2:$B$269,2,FALSE)</f>
        <v>XXX</v>
      </c>
      <c r="B9002" s="68" t="str">
        <f>IF(ISNA(VLOOKUP(C9002,COA!$A$2:$B$340,2,FALSE)),"XXX",VLOOKUP(C9002,COA!$A$2:$B$340,2,FALSE))</f>
        <v>L45</v>
      </c>
      <c r="C9002" s="149" t="str">
        <f t="shared" si="281"/>
        <v>0026-1002-0058</v>
      </c>
      <c r="D9002" s="134" t="s">
        <v>473</v>
      </c>
      <c r="E9002" s="134" t="s">
        <v>453</v>
      </c>
      <c r="F9002" s="134" t="s">
        <v>472</v>
      </c>
      <c r="G9002" s="134" t="s">
        <v>4</v>
      </c>
      <c r="H9002" s="134" t="s">
        <v>1023</v>
      </c>
      <c r="I9002" s="134" t="s">
        <v>0</v>
      </c>
      <c r="J9002" s="135">
        <v>1864332.340000001</v>
      </c>
      <c r="K9002" s="135">
        <v>567040.00000000128</v>
      </c>
      <c r="L9002" s="135">
        <v>614565.58000000019</v>
      </c>
      <c r="M9002" s="150"/>
    </row>
    <row r="9003" spans="1:13" x14ac:dyDescent="0.25">
      <c r="A9003" s="35" t="str">
        <f>VLOOKUP(B9003,ResCat!$A$2:$B$269,2,FALSE)</f>
        <v>XXX</v>
      </c>
      <c r="B9003" s="68" t="str">
        <f>IF(ISNA(VLOOKUP(C9003,COA!$A$2:$B$340,2,FALSE)),"XXX",VLOOKUP(C9003,COA!$A$2:$B$340,2,FALSE))</f>
        <v>L45</v>
      </c>
      <c r="C9003" s="149" t="str">
        <f t="shared" si="281"/>
        <v>0026-1002-0058</v>
      </c>
      <c r="D9003" s="134" t="s">
        <v>473</v>
      </c>
      <c r="E9003" s="134" t="s">
        <v>453</v>
      </c>
      <c r="F9003" s="134" t="s">
        <v>472</v>
      </c>
      <c r="G9003" s="134" t="s">
        <v>4</v>
      </c>
      <c r="H9003" s="134" t="s">
        <v>1023</v>
      </c>
      <c r="I9003" s="134" t="s">
        <v>336</v>
      </c>
      <c r="J9003" s="135">
        <v>798.73</v>
      </c>
      <c r="K9003" s="135">
        <v>540.22</v>
      </c>
      <c r="L9003" s="135">
        <v>333.19</v>
      </c>
      <c r="M9003" s="150"/>
    </row>
    <row r="9004" spans="1:13" x14ac:dyDescent="0.25">
      <c r="A9004" s="35" t="str">
        <f>VLOOKUP(B9004,ResCat!$A$2:$B$269,2,FALSE)</f>
        <v>XXX</v>
      </c>
      <c r="B9004" s="68" t="str">
        <f>IF(ISNA(VLOOKUP(C9004,COA!$A$2:$B$340,2,FALSE)),"XXX",VLOOKUP(C9004,COA!$A$2:$B$340,2,FALSE))</f>
        <v>L45</v>
      </c>
      <c r="C9004" s="149" t="str">
        <f t="shared" si="281"/>
        <v>0026-1002-0058</v>
      </c>
      <c r="D9004" s="134" t="s">
        <v>473</v>
      </c>
      <c r="E9004" s="134" t="s">
        <v>453</v>
      </c>
      <c r="F9004" s="134" t="s">
        <v>472</v>
      </c>
      <c r="G9004" s="134" t="s">
        <v>4</v>
      </c>
      <c r="H9004" s="134" t="s">
        <v>1023</v>
      </c>
      <c r="I9004" s="134" t="s">
        <v>2</v>
      </c>
      <c r="J9004" s="135">
        <v>229835.86000000004</v>
      </c>
      <c r="K9004" s="135">
        <v>95665.899999999951</v>
      </c>
      <c r="L9004" s="135">
        <v>66456.979999999865</v>
      </c>
      <c r="M9004" s="150"/>
    </row>
    <row r="9005" spans="1:13" x14ac:dyDescent="0.25">
      <c r="A9005" s="35" t="str">
        <f>VLOOKUP(B9005,ResCat!$A$2:$B$269,2,FALSE)</f>
        <v>XXX</v>
      </c>
      <c r="B9005" s="68" t="str">
        <f>IF(ISNA(VLOOKUP(C9005,COA!$A$2:$B$340,2,FALSE)),"XXX",VLOOKUP(C9005,COA!$A$2:$B$340,2,FALSE))</f>
        <v>L45</v>
      </c>
      <c r="C9005" s="149" t="str">
        <f t="shared" si="281"/>
        <v>0026-1002-0058</v>
      </c>
      <c r="D9005" s="134" t="s">
        <v>473</v>
      </c>
      <c r="E9005" s="134" t="s">
        <v>453</v>
      </c>
      <c r="F9005" s="134" t="s">
        <v>472</v>
      </c>
      <c r="G9005" s="134" t="s">
        <v>4</v>
      </c>
      <c r="H9005" s="134" t="s">
        <v>1023</v>
      </c>
      <c r="I9005" s="134" t="s">
        <v>1</v>
      </c>
      <c r="J9005" s="135">
        <v>312312.13000000012</v>
      </c>
      <c r="K9005" s="135">
        <v>92010.809999999954</v>
      </c>
      <c r="L9005" s="135">
        <v>79976.230000000025</v>
      </c>
      <c r="M9005" s="150"/>
    </row>
    <row r="9006" spans="1:13" x14ac:dyDescent="0.25">
      <c r="A9006" s="35" t="str">
        <f>VLOOKUP(B9006,ResCat!$A$2:$B$269,2,FALSE)</f>
        <v>XXX</v>
      </c>
      <c r="B9006" s="68" t="str">
        <f>IF(ISNA(VLOOKUP(C9006,COA!$A$2:$B$340,2,FALSE)),"XXX",VLOOKUP(C9006,COA!$A$2:$B$340,2,FALSE))</f>
        <v>L45</v>
      </c>
      <c r="C9006" s="149" t="str">
        <f t="shared" si="281"/>
        <v>0026-1002-0058</v>
      </c>
      <c r="D9006" s="134" t="s">
        <v>473</v>
      </c>
      <c r="E9006" s="134" t="s">
        <v>453</v>
      </c>
      <c r="F9006" s="134" t="s">
        <v>472</v>
      </c>
      <c r="G9006" s="134" t="s">
        <v>511</v>
      </c>
      <c r="H9006" s="134" t="s">
        <v>1023</v>
      </c>
      <c r="I9006" s="134" t="s">
        <v>3</v>
      </c>
      <c r="J9006" s="135">
        <v>87949.520000000019</v>
      </c>
      <c r="K9006" s="135">
        <v>34689.20999999997</v>
      </c>
      <c r="L9006" s="135">
        <v>21181.209999999988</v>
      </c>
      <c r="M9006" s="150"/>
    </row>
    <row r="9007" spans="1:13" x14ac:dyDescent="0.25">
      <c r="A9007" s="35" t="str">
        <f>VLOOKUP(B9007,ResCat!$A$2:$B$269,2,FALSE)</f>
        <v>XXX</v>
      </c>
      <c r="B9007" s="68" t="str">
        <f>IF(ISNA(VLOOKUP(C9007,COA!$A$2:$B$340,2,FALSE)),"XXX",VLOOKUP(C9007,COA!$A$2:$B$340,2,FALSE))</f>
        <v>L45</v>
      </c>
      <c r="C9007" s="149" t="str">
        <f t="shared" si="281"/>
        <v>0026-1002-0058</v>
      </c>
      <c r="D9007" s="134" t="s">
        <v>473</v>
      </c>
      <c r="E9007" s="134" t="s">
        <v>453</v>
      </c>
      <c r="F9007" s="134" t="s">
        <v>472</v>
      </c>
      <c r="G9007" s="134" t="s">
        <v>511</v>
      </c>
      <c r="H9007" s="134" t="s">
        <v>1023</v>
      </c>
      <c r="I9007" s="134" t="s">
        <v>0</v>
      </c>
      <c r="J9007" s="135">
        <v>1383956.9999999998</v>
      </c>
      <c r="K9007" s="135">
        <v>350109.72999999992</v>
      </c>
      <c r="L9007" s="135">
        <v>227806.15000000029</v>
      </c>
      <c r="M9007" s="150"/>
    </row>
    <row r="9008" spans="1:13" x14ac:dyDescent="0.25">
      <c r="A9008" s="35" t="str">
        <f>VLOOKUP(B9008,ResCat!$A$2:$B$269,2,FALSE)</f>
        <v>XXX</v>
      </c>
      <c r="B9008" s="68" t="str">
        <f>IF(ISNA(VLOOKUP(C9008,COA!$A$2:$B$340,2,FALSE)),"XXX",VLOOKUP(C9008,COA!$A$2:$B$340,2,FALSE))</f>
        <v>L45</v>
      </c>
      <c r="C9008" s="149" t="str">
        <f t="shared" si="281"/>
        <v>0026-1002-0058</v>
      </c>
      <c r="D9008" s="134" t="s">
        <v>473</v>
      </c>
      <c r="E9008" s="134" t="s">
        <v>453</v>
      </c>
      <c r="F9008" s="134" t="s">
        <v>472</v>
      </c>
      <c r="G9008" s="134" t="s">
        <v>511</v>
      </c>
      <c r="H9008" s="134" t="s">
        <v>1023</v>
      </c>
      <c r="I9008" s="134" t="s">
        <v>336</v>
      </c>
      <c r="J9008" s="135">
        <v>2993.01</v>
      </c>
      <c r="K9008" s="135">
        <v>1790.99</v>
      </c>
      <c r="L9008" s="135">
        <v>506.43999999999994</v>
      </c>
      <c r="M9008" s="150"/>
    </row>
    <row r="9009" spans="1:13" x14ac:dyDescent="0.25">
      <c r="A9009" s="35" t="str">
        <f>VLOOKUP(B9009,ResCat!$A$2:$B$269,2,FALSE)</f>
        <v>XXX</v>
      </c>
      <c r="B9009" s="68" t="str">
        <f>IF(ISNA(VLOOKUP(C9009,COA!$A$2:$B$340,2,FALSE)),"XXX",VLOOKUP(C9009,COA!$A$2:$B$340,2,FALSE))</f>
        <v>L45</v>
      </c>
      <c r="C9009" s="149" t="str">
        <f t="shared" si="281"/>
        <v>0026-1002-0058</v>
      </c>
      <c r="D9009" s="134" t="s">
        <v>473</v>
      </c>
      <c r="E9009" s="134" t="s">
        <v>453</v>
      </c>
      <c r="F9009" s="134" t="s">
        <v>472</v>
      </c>
      <c r="G9009" s="134" t="s">
        <v>511</v>
      </c>
      <c r="H9009" s="134" t="s">
        <v>1023</v>
      </c>
      <c r="I9009" s="134" t="s">
        <v>2</v>
      </c>
      <c r="J9009" s="135">
        <v>307294.14000000019</v>
      </c>
      <c r="K9009" s="135">
        <v>126410.12999999986</v>
      </c>
      <c r="L9009" s="135">
        <v>101579.20999999985</v>
      </c>
      <c r="M9009" s="150"/>
    </row>
    <row r="9010" spans="1:13" x14ac:dyDescent="0.25">
      <c r="A9010" s="35" t="str">
        <f>VLOOKUP(B9010,ResCat!$A$2:$B$269,2,FALSE)</f>
        <v>XXX</v>
      </c>
      <c r="B9010" s="68" t="str">
        <f>IF(ISNA(VLOOKUP(C9010,COA!$A$2:$B$340,2,FALSE)),"XXX",VLOOKUP(C9010,COA!$A$2:$B$340,2,FALSE))</f>
        <v>L45</v>
      </c>
      <c r="C9010" s="149" t="str">
        <f t="shared" si="281"/>
        <v>0026-1002-0058</v>
      </c>
      <c r="D9010" s="134" t="s">
        <v>473</v>
      </c>
      <c r="E9010" s="134" t="s">
        <v>453</v>
      </c>
      <c r="F9010" s="134" t="s">
        <v>472</v>
      </c>
      <c r="G9010" s="134" t="s">
        <v>511</v>
      </c>
      <c r="H9010" s="134" t="s">
        <v>1023</v>
      </c>
      <c r="I9010" s="134" t="s">
        <v>1</v>
      </c>
      <c r="J9010" s="135">
        <v>1165897.6699999995</v>
      </c>
      <c r="K9010" s="135">
        <v>500011.57000000018</v>
      </c>
      <c r="L9010" s="135">
        <v>415793.30000000016</v>
      </c>
      <c r="M9010" s="150"/>
    </row>
    <row r="9011" spans="1:13" x14ac:dyDescent="0.25">
      <c r="A9011" s="35" t="str">
        <f>VLOOKUP(B9011,ResCat!$A$2:$B$269,2,FALSE)</f>
        <v>XXX</v>
      </c>
      <c r="B9011" s="68" t="str">
        <f>IF(ISNA(VLOOKUP(C9011,COA!$A$2:$B$340,2,FALSE)),"XXX",VLOOKUP(C9011,COA!$A$2:$B$340,2,FALSE))</f>
        <v>L45</v>
      </c>
      <c r="C9011" s="149" t="str">
        <f t="shared" si="281"/>
        <v>0026-1002-0058</v>
      </c>
      <c r="D9011" s="134" t="s">
        <v>473</v>
      </c>
      <c r="E9011" s="134" t="s">
        <v>453</v>
      </c>
      <c r="F9011" s="134" t="s">
        <v>472</v>
      </c>
      <c r="G9011" s="134" t="s">
        <v>969</v>
      </c>
      <c r="H9011" s="134" t="s">
        <v>1023</v>
      </c>
      <c r="I9011" s="134" t="s">
        <v>3</v>
      </c>
      <c r="J9011" s="135">
        <v>307362.74999999994</v>
      </c>
      <c r="K9011" s="135">
        <v>112282.24999999996</v>
      </c>
      <c r="L9011" s="135">
        <v>100432.29000000007</v>
      </c>
      <c r="M9011" s="150"/>
    </row>
    <row r="9012" spans="1:13" x14ac:dyDescent="0.25">
      <c r="A9012" s="35" t="str">
        <f>VLOOKUP(B9012,ResCat!$A$2:$B$269,2,FALSE)</f>
        <v>XXX</v>
      </c>
      <c r="B9012" s="68" t="str">
        <f>IF(ISNA(VLOOKUP(C9012,COA!$A$2:$B$340,2,FALSE)),"XXX",VLOOKUP(C9012,COA!$A$2:$B$340,2,FALSE))</f>
        <v>L45</v>
      </c>
      <c r="C9012" s="149" t="str">
        <f t="shared" si="281"/>
        <v>0026-1002-0058</v>
      </c>
      <c r="D9012" s="134" t="s">
        <v>473</v>
      </c>
      <c r="E9012" s="134" t="s">
        <v>453</v>
      </c>
      <c r="F9012" s="134" t="s">
        <v>472</v>
      </c>
      <c r="G9012" s="134" t="s">
        <v>969</v>
      </c>
      <c r="H9012" s="134" t="s">
        <v>1023</v>
      </c>
      <c r="I9012" s="134" t="s">
        <v>0</v>
      </c>
      <c r="J9012" s="135">
        <v>4208798.5600000005</v>
      </c>
      <c r="K9012" s="135">
        <v>1919323.5700000005</v>
      </c>
      <c r="L9012" s="135">
        <v>1595079.1900000009</v>
      </c>
      <c r="M9012" s="150"/>
    </row>
    <row r="9013" spans="1:13" x14ac:dyDescent="0.25">
      <c r="A9013" s="35" t="str">
        <f>VLOOKUP(B9013,ResCat!$A$2:$B$269,2,FALSE)</f>
        <v>XXX</v>
      </c>
      <c r="B9013" s="68" t="str">
        <f>IF(ISNA(VLOOKUP(C9013,COA!$A$2:$B$340,2,FALSE)),"XXX",VLOOKUP(C9013,COA!$A$2:$B$340,2,FALSE))</f>
        <v>L45</v>
      </c>
      <c r="C9013" s="149" t="str">
        <f t="shared" si="281"/>
        <v>0026-1002-0058</v>
      </c>
      <c r="D9013" s="134" t="s">
        <v>473</v>
      </c>
      <c r="E9013" s="134" t="s">
        <v>453</v>
      </c>
      <c r="F9013" s="134" t="s">
        <v>472</v>
      </c>
      <c r="G9013" s="134" t="s">
        <v>969</v>
      </c>
      <c r="H9013" s="134" t="s">
        <v>1023</v>
      </c>
      <c r="I9013" s="134" t="s">
        <v>336</v>
      </c>
      <c r="J9013" s="135">
        <v>3944.3300000000004</v>
      </c>
      <c r="K9013" s="135">
        <v>474.4</v>
      </c>
      <c r="L9013" s="135">
        <v>334.5</v>
      </c>
      <c r="M9013" s="150"/>
    </row>
    <row r="9014" spans="1:13" x14ac:dyDescent="0.25">
      <c r="A9014" s="35" t="str">
        <f>VLOOKUP(B9014,ResCat!$A$2:$B$269,2,FALSE)</f>
        <v>XXX</v>
      </c>
      <c r="B9014" s="68" t="str">
        <f>IF(ISNA(VLOOKUP(C9014,COA!$A$2:$B$340,2,FALSE)),"XXX",VLOOKUP(C9014,COA!$A$2:$B$340,2,FALSE))</f>
        <v>L45</v>
      </c>
      <c r="C9014" s="149" t="str">
        <f t="shared" si="281"/>
        <v>0026-1002-0058</v>
      </c>
      <c r="D9014" s="134" t="s">
        <v>473</v>
      </c>
      <c r="E9014" s="134" t="s">
        <v>453</v>
      </c>
      <c r="F9014" s="134" t="s">
        <v>472</v>
      </c>
      <c r="G9014" s="134" t="s">
        <v>969</v>
      </c>
      <c r="H9014" s="134" t="s">
        <v>1023</v>
      </c>
      <c r="I9014" s="134" t="s">
        <v>2</v>
      </c>
      <c r="J9014" s="135">
        <v>494229.26000000065</v>
      </c>
      <c r="K9014" s="135">
        <v>225099.71000000188</v>
      </c>
      <c r="L9014" s="135">
        <v>180172.22000000111</v>
      </c>
      <c r="M9014" s="150"/>
    </row>
    <row r="9015" spans="1:13" x14ac:dyDescent="0.25">
      <c r="A9015" s="35" t="str">
        <f>VLOOKUP(B9015,ResCat!$A$2:$B$269,2,FALSE)</f>
        <v>XXX</v>
      </c>
      <c r="B9015" s="68" t="str">
        <f>IF(ISNA(VLOOKUP(C9015,COA!$A$2:$B$340,2,FALSE)),"XXX",VLOOKUP(C9015,COA!$A$2:$B$340,2,FALSE))</f>
        <v>L45</v>
      </c>
      <c r="C9015" s="149" t="str">
        <f t="shared" si="281"/>
        <v>0026-1002-0058</v>
      </c>
      <c r="D9015" s="134" t="s">
        <v>473</v>
      </c>
      <c r="E9015" s="134" t="s">
        <v>453</v>
      </c>
      <c r="F9015" s="134" t="s">
        <v>472</v>
      </c>
      <c r="G9015" s="134" t="s">
        <v>969</v>
      </c>
      <c r="H9015" s="134" t="s">
        <v>1023</v>
      </c>
      <c r="I9015" s="134" t="s">
        <v>1</v>
      </c>
      <c r="J9015" s="135">
        <v>1952477.6599999976</v>
      </c>
      <c r="K9015" s="135">
        <v>915479.92999999819</v>
      </c>
      <c r="L9015" s="135">
        <v>683062.86999999941</v>
      </c>
      <c r="M9015" s="150"/>
    </row>
    <row r="9016" spans="1:13" x14ac:dyDescent="0.25">
      <c r="A9016" s="35" t="str">
        <f>VLOOKUP(B9016,ResCat!$A$2:$B$269,2,FALSE)</f>
        <v>XXX</v>
      </c>
      <c r="B9016" s="68" t="str">
        <f>IF(ISNA(VLOOKUP(C9016,COA!$A$2:$B$340,2,FALSE)),"XXX",VLOOKUP(C9016,COA!$A$2:$B$340,2,FALSE))</f>
        <v>L45</v>
      </c>
      <c r="C9016" s="149" t="str">
        <f t="shared" si="281"/>
        <v>0026-1002-0058</v>
      </c>
      <c r="D9016" s="134" t="s">
        <v>473</v>
      </c>
      <c r="E9016" s="134" t="s">
        <v>453</v>
      </c>
      <c r="F9016" s="134" t="s">
        <v>472</v>
      </c>
      <c r="G9016" s="134" t="s">
        <v>961</v>
      </c>
      <c r="H9016" s="134" t="s">
        <v>1023</v>
      </c>
      <c r="I9016" s="134" t="s">
        <v>3</v>
      </c>
      <c r="J9016" s="135">
        <v>421662.95000000071</v>
      </c>
      <c r="K9016" s="135">
        <v>132781.31000000058</v>
      </c>
      <c r="L9016" s="135">
        <v>107715.89999999992</v>
      </c>
      <c r="M9016" s="150"/>
    </row>
    <row r="9017" spans="1:13" x14ac:dyDescent="0.25">
      <c r="A9017" s="35" t="str">
        <f>VLOOKUP(B9017,ResCat!$A$2:$B$269,2,FALSE)</f>
        <v>XXX</v>
      </c>
      <c r="B9017" s="68" t="str">
        <f>IF(ISNA(VLOOKUP(C9017,COA!$A$2:$B$340,2,FALSE)),"XXX",VLOOKUP(C9017,COA!$A$2:$B$340,2,FALSE))</f>
        <v>L45</v>
      </c>
      <c r="C9017" s="149" t="str">
        <f t="shared" si="281"/>
        <v>0026-1002-0058</v>
      </c>
      <c r="D9017" s="134" t="s">
        <v>473</v>
      </c>
      <c r="E9017" s="134" t="s">
        <v>453</v>
      </c>
      <c r="F9017" s="134" t="s">
        <v>472</v>
      </c>
      <c r="G9017" s="134" t="s">
        <v>961</v>
      </c>
      <c r="H9017" s="134" t="s">
        <v>1023</v>
      </c>
      <c r="I9017" s="134" t="s">
        <v>368</v>
      </c>
      <c r="J9017" s="135">
        <v>160</v>
      </c>
      <c r="K9017" s="135">
        <v>0</v>
      </c>
      <c r="L9017" s="135">
        <v>0</v>
      </c>
      <c r="M9017" s="150"/>
    </row>
    <row r="9018" spans="1:13" x14ac:dyDescent="0.25">
      <c r="A9018" s="35" t="str">
        <f>VLOOKUP(B9018,ResCat!$A$2:$B$269,2,FALSE)</f>
        <v>XXX</v>
      </c>
      <c r="B9018" s="68" t="str">
        <f>IF(ISNA(VLOOKUP(C9018,COA!$A$2:$B$340,2,FALSE)),"XXX",VLOOKUP(C9018,COA!$A$2:$B$340,2,FALSE))</f>
        <v>L45</v>
      </c>
      <c r="C9018" s="149" t="str">
        <f t="shared" si="281"/>
        <v>0026-1002-0058</v>
      </c>
      <c r="D9018" s="134" t="s">
        <v>473</v>
      </c>
      <c r="E9018" s="134" t="s">
        <v>453</v>
      </c>
      <c r="F9018" s="134" t="s">
        <v>472</v>
      </c>
      <c r="G9018" s="134" t="s">
        <v>961</v>
      </c>
      <c r="H9018" s="134" t="s">
        <v>1023</v>
      </c>
      <c r="I9018" s="134" t="s">
        <v>0</v>
      </c>
      <c r="J9018" s="135">
        <v>3315065.9899999974</v>
      </c>
      <c r="K9018" s="135">
        <v>998427.16999999958</v>
      </c>
      <c r="L9018" s="135">
        <v>837670.67999999947</v>
      </c>
      <c r="M9018" s="150"/>
    </row>
    <row r="9019" spans="1:13" x14ac:dyDescent="0.25">
      <c r="A9019" s="35" t="str">
        <f>VLOOKUP(B9019,ResCat!$A$2:$B$269,2,FALSE)</f>
        <v>XXX</v>
      </c>
      <c r="B9019" s="68" t="str">
        <f>IF(ISNA(VLOOKUP(C9019,COA!$A$2:$B$340,2,FALSE)),"XXX",VLOOKUP(C9019,COA!$A$2:$B$340,2,FALSE))</f>
        <v>L45</v>
      </c>
      <c r="C9019" s="149" t="str">
        <f t="shared" si="281"/>
        <v>0026-1002-0058</v>
      </c>
      <c r="D9019" s="134" t="s">
        <v>473</v>
      </c>
      <c r="E9019" s="134" t="s">
        <v>453</v>
      </c>
      <c r="F9019" s="134" t="s">
        <v>472</v>
      </c>
      <c r="G9019" s="134" t="s">
        <v>961</v>
      </c>
      <c r="H9019" s="134" t="s">
        <v>1023</v>
      </c>
      <c r="I9019" s="134" t="s">
        <v>336</v>
      </c>
      <c r="J9019" s="135">
        <v>7580.5899999999983</v>
      </c>
      <c r="K9019" s="135">
        <v>3031.1700000000014</v>
      </c>
      <c r="L9019" s="135">
        <v>2864.5800000000013</v>
      </c>
      <c r="M9019" s="150"/>
    </row>
    <row r="9020" spans="1:13" x14ac:dyDescent="0.25">
      <c r="A9020" s="35" t="str">
        <f>VLOOKUP(B9020,ResCat!$A$2:$B$269,2,FALSE)</f>
        <v>XXX</v>
      </c>
      <c r="B9020" s="68" t="str">
        <f>IF(ISNA(VLOOKUP(C9020,COA!$A$2:$B$340,2,FALSE)),"XXX",VLOOKUP(C9020,COA!$A$2:$B$340,2,FALSE))</f>
        <v>L45</v>
      </c>
      <c r="C9020" s="149" t="str">
        <f t="shared" si="281"/>
        <v>0026-1002-0058</v>
      </c>
      <c r="D9020" s="134" t="s">
        <v>473</v>
      </c>
      <c r="E9020" s="134" t="s">
        <v>453</v>
      </c>
      <c r="F9020" s="134" t="s">
        <v>472</v>
      </c>
      <c r="G9020" s="134" t="s">
        <v>961</v>
      </c>
      <c r="H9020" s="134" t="s">
        <v>1023</v>
      </c>
      <c r="I9020" s="134" t="s">
        <v>2</v>
      </c>
      <c r="J9020" s="135">
        <v>1241183.2800000017</v>
      </c>
      <c r="K9020" s="135">
        <v>542260.50000000338</v>
      </c>
      <c r="L9020" s="135">
        <v>441759.39000000822</v>
      </c>
      <c r="M9020" s="150"/>
    </row>
    <row r="9021" spans="1:13" x14ac:dyDescent="0.25">
      <c r="A9021" s="35" t="str">
        <f>VLOOKUP(B9021,ResCat!$A$2:$B$269,2,FALSE)</f>
        <v>XXX</v>
      </c>
      <c r="B9021" s="68" t="str">
        <f>IF(ISNA(VLOOKUP(C9021,COA!$A$2:$B$340,2,FALSE)),"XXX",VLOOKUP(C9021,COA!$A$2:$B$340,2,FALSE))</f>
        <v>L45</v>
      </c>
      <c r="C9021" s="149" t="str">
        <f t="shared" si="281"/>
        <v>0026-1002-0058</v>
      </c>
      <c r="D9021" s="134" t="s">
        <v>473</v>
      </c>
      <c r="E9021" s="134" t="s">
        <v>453</v>
      </c>
      <c r="F9021" s="134" t="s">
        <v>472</v>
      </c>
      <c r="G9021" s="134" t="s">
        <v>961</v>
      </c>
      <c r="H9021" s="134" t="s">
        <v>1023</v>
      </c>
      <c r="I9021" s="134" t="s">
        <v>1</v>
      </c>
      <c r="J9021" s="135">
        <v>4020978.5800000136</v>
      </c>
      <c r="K9021" s="135">
        <v>1814924.5199999979</v>
      </c>
      <c r="L9021" s="135">
        <v>1556881.9399999983</v>
      </c>
      <c r="M9021" s="150"/>
    </row>
    <row r="9022" spans="1:13" x14ac:dyDescent="0.25">
      <c r="A9022" s="35" t="str">
        <f>VLOOKUP(B9022,ResCat!$A$2:$B$269,2,FALSE)</f>
        <v>XXX</v>
      </c>
      <c r="B9022" s="68" t="str">
        <f>IF(ISNA(VLOOKUP(C9022,COA!$A$2:$B$340,2,FALSE)),"XXX",VLOOKUP(C9022,COA!$A$2:$B$340,2,FALSE))</f>
        <v>L45</v>
      </c>
      <c r="C9022" s="149" t="str">
        <f t="shared" si="281"/>
        <v>0026-1002-0058</v>
      </c>
      <c r="D9022" s="134" t="s">
        <v>473</v>
      </c>
      <c r="E9022" s="134" t="s">
        <v>453</v>
      </c>
      <c r="F9022" s="134" t="s">
        <v>472</v>
      </c>
      <c r="G9022" s="134" t="s">
        <v>970</v>
      </c>
      <c r="H9022" s="134" t="s">
        <v>1023</v>
      </c>
      <c r="I9022" s="134" t="s">
        <v>3</v>
      </c>
      <c r="J9022" s="135">
        <v>1901523.3200000303</v>
      </c>
      <c r="K9022" s="135">
        <v>677621.96999997296</v>
      </c>
      <c r="L9022" s="135">
        <v>580683.059999989</v>
      </c>
      <c r="M9022" s="150"/>
    </row>
    <row r="9023" spans="1:13" x14ac:dyDescent="0.25">
      <c r="A9023" s="35" t="str">
        <f>VLOOKUP(B9023,ResCat!$A$2:$B$269,2,FALSE)</f>
        <v>XXX</v>
      </c>
      <c r="B9023" s="68" t="str">
        <f>IF(ISNA(VLOOKUP(C9023,COA!$A$2:$B$340,2,FALSE)),"XXX",VLOOKUP(C9023,COA!$A$2:$B$340,2,FALSE))</f>
        <v>L45</v>
      </c>
      <c r="C9023" s="149" t="str">
        <f t="shared" si="281"/>
        <v>0026-1002-0058</v>
      </c>
      <c r="D9023" s="134" t="s">
        <v>473</v>
      </c>
      <c r="E9023" s="134" t="s">
        <v>453</v>
      </c>
      <c r="F9023" s="134" t="s">
        <v>472</v>
      </c>
      <c r="G9023" s="134" t="s">
        <v>970</v>
      </c>
      <c r="H9023" s="134" t="s">
        <v>1023</v>
      </c>
      <c r="I9023" s="134" t="s">
        <v>368</v>
      </c>
      <c r="J9023" s="135">
        <v>19.440000000000001</v>
      </c>
      <c r="K9023" s="135">
        <v>0</v>
      </c>
      <c r="L9023" s="135">
        <v>0</v>
      </c>
      <c r="M9023" s="150"/>
    </row>
    <row r="9024" spans="1:13" x14ac:dyDescent="0.25">
      <c r="A9024" s="35" t="str">
        <f>VLOOKUP(B9024,ResCat!$A$2:$B$269,2,FALSE)</f>
        <v>XXX</v>
      </c>
      <c r="B9024" s="68" t="str">
        <f>IF(ISNA(VLOOKUP(C9024,COA!$A$2:$B$340,2,FALSE)),"XXX",VLOOKUP(C9024,COA!$A$2:$B$340,2,FALSE))</f>
        <v>L45</v>
      </c>
      <c r="C9024" s="149" t="str">
        <f t="shared" si="281"/>
        <v>0026-1002-0058</v>
      </c>
      <c r="D9024" s="134" t="s">
        <v>473</v>
      </c>
      <c r="E9024" s="134" t="s">
        <v>453</v>
      </c>
      <c r="F9024" s="134" t="s">
        <v>472</v>
      </c>
      <c r="G9024" s="134" t="s">
        <v>970</v>
      </c>
      <c r="H9024" s="134" t="s">
        <v>1023</v>
      </c>
      <c r="I9024" s="134" t="s">
        <v>0</v>
      </c>
      <c r="J9024" s="135">
        <v>3405918.0799999959</v>
      </c>
      <c r="K9024" s="135">
        <v>828425.64999999944</v>
      </c>
      <c r="L9024" s="135">
        <v>800905.98999999941</v>
      </c>
      <c r="M9024" s="150"/>
    </row>
    <row r="9025" spans="1:13" x14ac:dyDescent="0.25">
      <c r="A9025" s="35" t="str">
        <f>VLOOKUP(B9025,ResCat!$A$2:$B$269,2,FALSE)</f>
        <v>XXX</v>
      </c>
      <c r="B9025" s="68" t="str">
        <f>IF(ISNA(VLOOKUP(C9025,COA!$A$2:$B$340,2,FALSE)),"XXX",VLOOKUP(C9025,COA!$A$2:$B$340,2,FALSE))</f>
        <v>L45</v>
      </c>
      <c r="C9025" s="149" t="str">
        <f t="shared" si="281"/>
        <v>0026-1002-0058</v>
      </c>
      <c r="D9025" s="134" t="s">
        <v>473</v>
      </c>
      <c r="E9025" s="134" t="s">
        <v>453</v>
      </c>
      <c r="F9025" s="134" t="s">
        <v>472</v>
      </c>
      <c r="G9025" s="134" t="s">
        <v>970</v>
      </c>
      <c r="H9025" s="134" t="s">
        <v>1023</v>
      </c>
      <c r="I9025" s="134" t="s">
        <v>336</v>
      </c>
      <c r="J9025" s="135">
        <v>68956.680000000008</v>
      </c>
      <c r="K9025" s="135">
        <v>23951.940000000006</v>
      </c>
      <c r="L9025" s="135">
        <v>22922.639999999999</v>
      </c>
      <c r="M9025" s="150"/>
    </row>
    <row r="9026" spans="1:13" x14ac:dyDescent="0.25">
      <c r="A9026" s="35" t="str">
        <f>VLOOKUP(B9026,ResCat!$A$2:$B$269,2,FALSE)</f>
        <v>XXX</v>
      </c>
      <c r="B9026" s="68" t="str">
        <f>IF(ISNA(VLOOKUP(C9026,COA!$A$2:$B$340,2,FALSE)),"XXX",VLOOKUP(C9026,COA!$A$2:$B$340,2,FALSE))</f>
        <v>L45</v>
      </c>
      <c r="C9026" s="149" t="str">
        <f t="shared" si="281"/>
        <v>0026-1002-0058</v>
      </c>
      <c r="D9026" s="134" t="s">
        <v>473</v>
      </c>
      <c r="E9026" s="134" t="s">
        <v>453</v>
      </c>
      <c r="F9026" s="134" t="s">
        <v>472</v>
      </c>
      <c r="G9026" s="134" t="s">
        <v>970</v>
      </c>
      <c r="H9026" s="134" t="s">
        <v>1023</v>
      </c>
      <c r="I9026" s="134" t="s">
        <v>2</v>
      </c>
      <c r="J9026" s="135">
        <v>4228465.3499999112</v>
      </c>
      <c r="K9026" s="135">
        <v>2025378.8500000632</v>
      </c>
      <c r="L9026" s="135">
        <v>1708429.9400000174</v>
      </c>
      <c r="M9026" s="150"/>
    </row>
    <row r="9027" spans="1:13" x14ac:dyDescent="0.25">
      <c r="A9027" s="35" t="str">
        <f>VLOOKUP(B9027,ResCat!$A$2:$B$269,2,FALSE)</f>
        <v>XXX</v>
      </c>
      <c r="B9027" s="68" t="str">
        <f>IF(ISNA(VLOOKUP(C9027,COA!$A$2:$B$340,2,FALSE)),"XXX",VLOOKUP(C9027,COA!$A$2:$B$340,2,FALSE))</f>
        <v>L45</v>
      </c>
      <c r="C9027" s="149" t="str">
        <f t="shared" si="281"/>
        <v>0026-1002-0058</v>
      </c>
      <c r="D9027" s="134" t="s">
        <v>473</v>
      </c>
      <c r="E9027" s="134" t="s">
        <v>453</v>
      </c>
      <c r="F9027" s="134" t="s">
        <v>472</v>
      </c>
      <c r="G9027" s="134" t="s">
        <v>970</v>
      </c>
      <c r="H9027" s="134" t="s">
        <v>1023</v>
      </c>
      <c r="I9027" s="134" t="s">
        <v>1</v>
      </c>
      <c r="J9027" s="135">
        <v>8172031.859999951</v>
      </c>
      <c r="K9027" s="135">
        <v>3652508.4700000202</v>
      </c>
      <c r="L9027" s="135">
        <v>3364462.760000017</v>
      </c>
      <c r="M9027" s="150"/>
    </row>
    <row r="9028" spans="1:13" x14ac:dyDescent="0.25">
      <c r="A9028" s="35" t="str">
        <f>VLOOKUP(B9028,ResCat!$A$2:$B$269,2,FALSE)</f>
        <v>XXX</v>
      </c>
      <c r="B9028" s="68" t="str">
        <f>IF(ISNA(VLOOKUP(C9028,COA!$A$2:$B$340,2,FALSE)),"XXX",VLOOKUP(C9028,COA!$A$2:$B$340,2,FALSE))</f>
        <v>L45</v>
      </c>
      <c r="C9028" s="149" t="str">
        <f t="shared" si="281"/>
        <v>0026-1002-0058</v>
      </c>
      <c r="D9028" s="134" t="s">
        <v>473</v>
      </c>
      <c r="E9028" s="134" t="s">
        <v>453</v>
      </c>
      <c r="F9028" s="134" t="s">
        <v>472</v>
      </c>
      <c r="G9028" s="134" t="s">
        <v>1023</v>
      </c>
      <c r="H9028" s="134" t="s">
        <v>1023</v>
      </c>
      <c r="I9028" s="134" t="s">
        <v>3</v>
      </c>
      <c r="J9028" s="135">
        <v>1101523.4999999909</v>
      </c>
      <c r="K9028" s="135">
        <v>347710.19000000146</v>
      </c>
      <c r="L9028" s="135">
        <v>259800.26999999769</v>
      </c>
      <c r="M9028" s="150"/>
    </row>
    <row r="9029" spans="1:13" x14ac:dyDescent="0.25">
      <c r="A9029" s="35" t="str">
        <f>VLOOKUP(B9029,ResCat!$A$2:$B$269,2,FALSE)</f>
        <v>XXX</v>
      </c>
      <c r="B9029" s="68" t="str">
        <f>IF(ISNA(VLOOKUP(C9029,COA!$A$2:$B$340,2,FALSE)),"XXX",VLOOKUP(C9029,COA!$A$2:$B$340,2,FALSE))</f>
        <v>L45</v>
      </c>
      <c r="C9029" s="149" t="str">
        <f t="shared" ref="C9029:C9092" si="282">D9029&amp;"-"&amp;E9029&amp;"-"&amp;F9029</f>
        <v>0026-1002-0058</v>
      </c>
      <c r="D9029" s="134" t="s">
        <v>473</v>
      </c>
      <c r="E9029" s="134" t="s">
        <v>453</v>
      </c>
      <c r="F9029" s="134" t="s">
        <v>472</v>
      </c>
      <c r="G9029" s="134" t="s">
        <v>1023</v>
      </c>
      <c r="H9029" s="134" t="s">
        <v>1023</v>
      </c>
      <c r="I9029" s="134" t="s">
        <v>0</v>
      </c>
      <c r="J9029" s="135">
        <v>419518.52000000008</v>
      </c>
      <c r="K9029" s="135">
        <v>87544.87999999999</v>
      </c>
      <c r="L9029" s="135">
        <v>79490.000000000015</v>
      </c>
      <c r="M9029" s="150"/>
    </row>
    <row r="9030" spans="1:13" x14ac:dyDescent="0.25">
      <c r="A9030" s="35" t="str">
        <f>VLOOKUP(B9030,ResCat!$A$2:$B$269,2,FALSE)</f>
        <v>XXX</v>
      </c>
      <c r="B9030" s="68" t="str">
        <f>IF(ISNA(VLOOKUP(C9030,COA!$A$2:$B$340,2,FALSE)),"XXX",VLOOKUP(C9030,COA!$A$2:$B$340,2,FALSE))</f>
        <v>L45</v>
      </c>
      <c r="C9030" s="149" t="str">
        <f t="shared" si="282"/>
        <v>0026-1002-0058</v>
      </c>
      <c r="D9030" s="134" t="s">
        <v>473</v>
      </c>
      <c r="E9030" s="134" t="s">
        <v>453</v>
      </c>
      <c r="F9030" s="134" t="s">
        <v>472</v>
      </c>
      <c r="G9030" s="134" t="s">
        <v>1023</v>
      </c>
      <c r="H9030" s="134" t="s">
        <v>1023</v>
      </c>
      <c r="I9030" s="134" t="s">
        <v>336</v>
      </c>
      <c r="J9030" s="135">
        <v>14127.39</v>
      </c>
      <c r="K9030" s="135">
        <v>10693.419999999998</v>
      </c>
      <c r="L9030" s="135">
        <v>10442.129999999999</v>
      </c>
      <c r="M9030" s="150"/>
    </row>
    <row r="9031" spans="1:13" x14ac:dyDescent="0.25">
      <c r="A9031" s="35" t="str">
        <f>VLOOKUP(B9031,ResCat!$A$2:$B$269,2,FALSE)</f>
        <v>XXX</v>
      </c>
      <c r="B9031" s="68" t="str">
        <f>IF(ISNA(VLOOKUP(C9031,COA!$A$2:$B$340,2,FALSE)),"XXX",VLOOKUP(C9031,COA!$A$2:$B$340,2,FALSE))</f>
        <v>L45</v>
      </c>
      <c r="C9031" s="149" t="str">
        <f t="shared" si="282"/>
        <v>0026-1002-0058</v>
      </c>
      <c r="D9031" s="134" t="s">
        <v>473</v>
      </c>
      <c r="E9031" s="134" t="s">
        <v>453</v>
      </c>
      <c r="F9031" s="134" t="s">
        <v>472</v>
      </c>
      <c r="G9031" s="134" t="s">
        <v>1023</v>
      </c>
      <c r="H9031" s="134" t="s">
        <v>1023</v>
      </c>
      <c r="I9031" s="134" t="s">
        <v>2</v>
      </c>
      <c r="J9031" s="135">
        <v>2157140.6699999962</v>
      </c>
      <c r="K9031" s="135">
        <v>1157309.0400000131</v>
      </c>
      <c r="L9031" s="135">
        <v>858204.72000000998</v>
      </c>
      <c r="M9031" s="150"/>
    </row>
    <row r="9032" spans="1:13" x14ac:dyDescent="0.25">
      <c r="A9032" s="35" t="str">
        <f>VLOOKUP(B9032,ResCat!$A$2:$B$269,2,FALSE)</f>
        <v>XXX</v>
      </c>
      <c r="B9032" s="68" t="str">
        <f>IF(ISNA(VLOOKUP(C9032,COA!$A$2:$B$340,2,FALSE)),"XXX",VLOOKUP(C9032,COA!$A$2:$B$340,2,FALSE))</f>
        <v>L45</v>
      </c>
      <c r="C9032" s="149" t="str">
        <f t="shared" si="282"/>
        <v>0026-1002-0058</v>
      </c>
      <c r="D9032" s="134" t="s">
        <v>473</v>
      </c>
      <c r="E9032" s="134" t="s">
        <v>453</v>
      </c>
      <c r="F9032" s="134" t="s">
        <v>472</v>
      </c>
      <c r="G9032" s="134" t="s">
        <v>1023</v>
      </c>
      <c r="H9032" s="134" t="s">
        <v>1023</v>
      </c>
      <c r="I9032" s="134" t="s">
        <v>1</v>
      </c>
      <c r="J9032" s="135">
        <v>1739334.8099999991</v>
      </c>
      <c r="K9032" s="135">
        <v>892473.11999999778</v>
      </c>
      <c r="L9032" s="135">
        <v>792421.9899999972</v>
      </c>
      <c r="M9032" s="150"/>
    </row>
    <row r="9033" spans="1:13" x14ac:dyDescent="0.25">
      <c r="A9033" s="35" t="str">
        <f>VLOOKUP(B9033,ResCat!$A$2:$B$269,2,FALSE)</f>
        <v>XXX</v>
      </c>
      <c r="B9033" s="68" t="str">
        <f>IF(ISNA(VLOOKUP(C9033,COA!$A$2:$B$340,2,FALSE)),"XXX",VLOOKUP(C9033,COA!$A$2:$B$340,2,FALSE))</f>
        <v>N45</v>
      </c>
      <c r="C9033" s="149" t="str">
        <f t="shared" si="282"/>
        <v>0026-1003-0058</v>
      </c>
      <c r="D9033" s="134" t="s">
        <v>473</v>
      </c>
      <c r="E9033" s="134" t="s">
        <v>448</v>
      </c>
      <c r="F9033" s="134" t="s">
        <v>472</v>
      </c>
      <c r="G9033" s="134" t="s">
        <v>1026</v>
      </c>
      <c r="H9033" s="134" t="s">
        <v>1023</v>
      </c>
      <c r="I9033" s="134" t="s">
        <v>2</v>
      </c>
      <c r="J9033" s="135">
        <v>10.8</v>
      </c>
      <c r="K9033" s="135">
        <v>10.8</v>
      </c>
      <c r="L9033" s="135">
        <v>0</v>
      </c>
      <c r="M9033" s="150"/>
    </row>
    <row r="9034" spans="1:13" x14ac:dyDescent="0.25">
      <c r="A9034" s="35" t="str">
        <f>VLOOKUP(B9034,ResCat!$A$2:$B$269,2,FALSE)</f>
        <v>XXX</v>
      </c>
      <c r="B9034" s="68" t="str">
        <f>IF(ISNA(VLOOKUP(C9034,COA!$A$2:$B$340,2,FALSE)),"XXX",VLOOKUP(C9034,COA!$A$2:$B$340,2,FALSE))</f>
        <v>N45</v>
      </c>
      <c r="C9034" s="149" t="str">
        <f t="shared" si="282"/>
        <v>0026-1003-0058</v>
      </c>
      <c r="D9034" s="134" t="s">
        <v>473</v>
      </c>
      <c r="E9034" s="134" t="s">
        <v>448</v>
      </c>
      <c r="F9034" s="134" t="s">
        <v>472</v>
      </c>
      <c r="G9034" s="134" t="s">
        <v>1029</v>
      </c>
      <c r="H9034" s="134" t="s">
        <v>1023</v>
      </c>
      <c r="I9034" s="134" t="s">
        <v>0</v>
      </c>
      <c r="J9034" s="135">
        <v>27950.399999999998</v>
      </c>
      <c r="K9034" s="135">
        <v>27950.399999999998</v>
      </c>
      <c r="L9034" s="135">
        <v>27950.399999999998</v>
      </c>
      <c r="M9034" s="150"/>
    </row>
    <row r="9035" spans="1:13" x14ac:dyDescent="0.25">
      <c r="A9035" s="35" t="str">
        <f>VLOOKUP(B9035,ResCat!$A$2:$B$269,2,FALSE)</f>
        <v>XXX</v>
      </c>
      <c r="B9035" s="68" t="str">
        <f>IF(ISNA(VLOOKUP(C9035,COA!$A$2:$B$340,2,FALSE)),"XXX",VLOOKUP(C9035,COA!$A$2:$B$340,2,FALSE))</f>
        <v>N45</v>
      </c>
      <c r="C9035" s="149" t="str">
        <f t="shared" si="282"/>
        <v>0026-1003-0058</v>
      </c>
      <c r="D9035" s="134" t="s">
        <v>473</v>
      </c>
      <c r="E9035" s="134" t="s">
        <v>448</v>
      </c>
      <c r="F9035" s="134" t="s">
        <v>472</v>
      </c>
      <c r="G9035" s="134" t="s">
        <v>359</v>
      </c>
      <c r="H9035" s="134" t="s">
        <v>1023</v>
      </c>
      <c r="I9035" s="134" t="s">
        <v>0</v>
      </c>
      <c r="J9035" s="135">
        <v>5612.0999999999985</v>
      </c>
      <c r="K9035" s="135">
        <v>5612.1</v>
      </c>
      <c r="L9035" s="135">
        <v>5612.1</v>
      </c>
      <c r="M9035" s="150"/>
    </row>
    <row r="9036" spans="1:13" x14ac:dyDescent="0.25">
      <c r="A9036" s="35" t="str">
        <f>VLOOKUP(B9036,ResCat!$A$2:$B$269,2,FALSE)</f>
        <v>XXX</v>
      </c>
      <c r="B9036" s="68" t="str">
        <f>IF(ISNA(VLOOKUP(C9036,COA!$A$2:$B$340,2,FALSE)),"XXX",VLOOKUP(C9036,COA!$A$2:$B$340,2,FALSE))</f>
        <v>N45</v>
      </c>
      <c r="C9036" s="149" t="str">
        <f t="shared" si="282"/>
        <v>0026-1003-0058</v>
      </c>
      <c r="D9036" s="134" t="s">
        <v>473</v>
      </c>
      <c r="E9036" s="134" t="s">
        <v>448</v>
      </c>
      <c r="F9036" s="134" t="s">
        <v>472</v>
      </c>
      <c r="G9036" s="134" t="s">
        <v>366</v>
      </c>
      <c r="H9036" s="134" t="s">
        <v>1023</v>
      </c>
      <c r="I9036" s="134" t="s">
        <v>3</v>
      </c>
      <c r="J9036" s="135">
        <v>347.9</v>
      </c>
      <c r="K9036" s="135">
        <v>181.78</v>
      </c>
      <c r="L9036" s="135">
        <v>83.88</v>
      </c>
      <c r="M9036" s="150"/>
    </row>
    <row r="9037" spans="1:13" x14ac:dyDescent="0.25">
      <c r="A9037" s="35" t="str">
        <f>VLOOKUP(B9037,ResCat!$A$2:$B$269,2,FALSE)</f>
        <v>XXX</v>
      </c>
      <c r="B9037" s="68" t="str">
        <f>IF(ISNA(VLOOKUP(C9037,COA!$A$2:$B$340,2,FALSE)),"XXX",VLOOKUP(C9037,COA!$A$2:$B$340,2,FALSE))</f>
        <v>N45</v>
      </c>
      <c r="C9037" s="149" t="str">
        <f t="shared" si="282"/>
        <v>0026-1003-0058</v>
      </c>
      <c r="D9037" s="134" t="s">
        <v>473</v>
      </c>
      <c r="E9037" s="134" t="s">
        <v>448</v>
      </c>
      <c r="F9037" s="134" t="s">
        <v>472</v>
      </c>
      <c r="G9037" s="134" t="s">
        <v>366</v>
      </c>
      <c r="H9037" s="134" t="s">
        <v>1023</v>
      </c>
      <c r="I9037" s="134" t="s">
        <v>2</v>
      </c>
      <c r="J9037" s="135">
        <v>99.6</v>
      </c>
      <c r="K9037" s="135">
        <v>99.6</v>
      </c>
      <c r="L9037" s="135">
        <v>44.6</v>
      </c>
      <c r="M9037" s="150"/>
    </row>
    <row r="9038" spans="1:13" x14ac:dyDescent="0.25">
      <c r="A9038" s="35" t="str">
        <f>VLOOKUP(B9038,ResCat!$A$2:$B$269,2,FALSE)</f>
        <v>XXX</v>
      </c>
      <c r="B9038" s="68" t="str">
        <f>IF(ISNA(VLOOKUP(C9038,COA!$A$2:$B$340,2,FALSE)),"XXX",VLOOKUP(C9038,COA!$A$2:$B$340,2,FALSE))</f>
        <v>N45</v>
      </c>
      <c r="C9038" s="149" t="str">
        <f t="shared" si="282"/>
        <v>0026-1003-0058</v>
      </c>
      <c r="D9038" s="134" t="s">
        <v>473</v>
      </c>
      <c r="E9038" s="134" t="s">
        <v>448</v>
      </c>
      <c r="F9038" s="134" t="s">
        <v>472</v>
      </c>
      <c r="G9038" s="134" t="s">
        <v>337</v>
      </c>
      <c r="H9038" s="134" t="s">
        <v>1023</v>
      </c>
      <c r="I9038" s="134" t="s">
        <v>2</v>
      </c>
      <c r="J9038" s="135">
        <v>148.22</v>
      </c>
      <c r="K9038" s="135">
        <v>95.11</v>
      </c>
      <c r="L9038" s="135">
        <v>6.89</v>
      </c>
      <c r="M9038" s="150"/>
    </row>
    <row r="9039" spans="1:13" x14ac:dyDescent="0.25">
      <c r="A9039" s="35" t="str">
        <f>VLOOKUP(B9039,ResCat!$A$2:$B$269,2,FALSE)</f>
        <v>XXX</v>
      </c>
      <c r="B9039" s="68" t="str">
        <f>IF(ISNA(VLOOKUP(C9039,COA!$A$2:$B$340,2,FALSE)),"XXX",VLOOKUP(C9039,COA!$A$2:$B$340,2,FALSE))</f>
        <v>N45</v>
      </c>
      <c r="C9039" s="149" t="str">
        <f t="shared" si="282"/>
        <v>0026-1003-0058</v>
      </c>
      <c r="D9039" s="134" t="s">
        <v>473</v>
      </c>
      <c r="E9039" s="134" t="s">
        <v>448</v>
      </c>
      <c r="F9039" s="134" t="s">
        <v>472</v>
      </c>
      <c r="G9039" s="134" t="s">
        <v>337</v>
      </c>
      <c r="H9039" s="134" t="s">
        <v>1023</v>
      </c>
      <c r="I9039" s="134" t="s">
        <v>1</v>
      </c>
      <c r="J9039" s="135">
        <v>57.93</v>
      </c>
      <c r="K9039" s="135">
        <v>57.93</v>
      </c>
      <c r="L9039" s="135">
        <v>0</v>
      </c>
      <c r="M9039" s="150"/>
    </row>
    <row r="9040" spans="1:13" x14ac:dyDescent="0.25">
      <c r="A9040" s="35" t="str">
        <f>VLOOKUP(B9040,ResCat!$A$2:$B$269,2,FALSE)</f>
        <v>XXX</v>
      </c>
      <c r="B9040" s="68" t="str">
        <f>IF(ISNA(VLOOKUP(C9040,COA!$A$2:$B$340,2,FALSE)),"XXX",VLOOKUP(C9040,COA!$A$2:$B$340,2,FALSE))</f>
        <v>N45</v>
      </c>
      <c r="C9040" s="149" t="str">
        <f t="shared" si="282"/>
        <v>0026-1003-0058</v>
      </c>
      <c r="D9040" s="134" t="s">
        <v>473</v>
      </c>
      <c r="E9040" s="134" t="s">
        <v>448</v>
      </c>
      <c r="F9040" s="134" t="s">
        <v>472</v>
      </c>
      <c r="G9040" s="134" t="s">
        <v>347</v>
      </c>
      <c r="H9040" s="134" t="s">
        <v>1023</v>
      </c>
      <c r="I9040" s="134" t="s">
        <v>2</v>
      </c>
      <c r="J9040" s="135">
        <v>82.7</v>
      </c>
      <c r="K9040" s="135">
        <v>82.7</v>
      </c>
      <c r="L9040" s="135">
        <v>57.7</v>
      </c>
      <c r="M9040" s="150"/>
    </row>
    <row r="9041" spans="1:13" x14ac:dyDescent="0.25">
      <c r="A9041" s="35" t="str">
        <f>VLOOKUP(B9041,ResCat!$A$2:$B$269,2,FALSE)</f>
        <v>XXX</v>
      </c>
      <c r="B9041" s="68" t="str">
        <f>IF(ISNA(VLOOKUP(C9041,COA!$A$2:$B$340,2,FALSE)),"XXX",VLOOKUP(C9041,COA!$A$2:$B$340,2,FALSE))</f>
        <v>N45</v>
      </c>
      <c r="C9041" s="149" t="str">
        <f t="shared" si="282"/>
        <v>0026-1003-0058</v>
      </c>
      <c r="D9041" s="134" t="s">
        <v>473</v>
      </c>
      <c r="E9041" s="134" t="s">
        <v>448</v>
      </c>
      <c r="F9041" s="134" t="s">
        <v>472</v>
      </c>
      <c r="G9041" s="134" t="s">
        <v>361</v>
      </c>
      <c r="H9041" s="134" t="s">
        <v>1023</v>
      </c>
      <c r="I9041" s="134" t="s">
        <v>2</v>
      </c>
      <c r="J9041" s="135">
        <v>75.38</v>
      </c>
      <c r="K9041" s="135">
        <v>75.38</v>
      </c>
      <c r="L9041" s="135">
        <v>0</v>
      </c>
      <c r="M9041" s="150"/>
    </row>
    <row r="9042" spans="1:13" x14ac:dyDescent="0.25">
      <c r="A9042" s="35" t="str">
        <f>VLOOKUP(B9042,ResCat!$A$2:$B$269,2,FALSE)</f>
        <v>XXX</v>
      </c>
      <c r="B9042" s="68" t="str">
        <f>IF(ISNA(VLOOKUP(C9042,COA!$A$2:$B$340,2,FALSE)),"XXX",VLOOKUP(C9042,COA!$A$2:$B$340,2,FALSE))</f>
        <v>N45</v>
      </c>
      <c r="C9042" s="149" t="str">
        <f t="shared" si="282"/>
        <v>0026-1003-0058</v>
      </c>
      <c r="D9042" s="134" t="s">
        <v>473</v>
      </c>
      <c r="E9042" s="134" t="s">
        <v>448</v>
      </c>
      <c r="F9042" s="134" t="s">
        <v>472</v>
      </c>
      <c r="G9042" s="134" t="s">
        <v>312</v>
      </c>
      <c r="H9042" s="134" t="s">
        <v>1023</v>
      </c>
      <c r="I9042" s="134" t="s">
        <v>3</v>
      </c>
      <c r="J9042" s="135">
        <v>57.31</v>
      </c>
      <c r="K9042" s="135">
        <v>57.31</v>
      </c>
      <c r="L9042" s="135">
        <v>57.31</v>
      </c>
      <c r="M9042" s="150"/>
    </row>
    <row r="9043" spans="1:13" x14ac:dyDescent="0.25">
      <c r="A9043" s="35" t="str">
        <f>VLOOKUP(B9043,ResCat!$A$2:$B$269,2,FALSE)</f>
        <v>XXX</v>
      </c>
      <c r="B9043" s="68" t="str">
        <f>IF(ISNA(VLOOKUP(C9043,COA!$A$2:$B$340,2,FALSE)),"XXX",VLOOKUP(C9043,COA!$A$2:$B$340,2,FALSE))</f>
        <v>N45</v>
      </c>
      <c r="C9043" s="149" t="str">
        <f t="shared" si="282"/>
        <v>0026-1003-0058</v>
      </c>
      <c r="D9043" s="134" t="s">
        <v>473</v>
      </c>
      <c r="E9043" s="134" t="s">
        <v>448</v>
      </c>
      <c r="F9043" s="134" t="s">
        <v>472</v>
      </c>
      <c r="G9043" s="134" t="s">
        <v>312</v>
      </c>
      <c r="H9043" s="134" t="s">
        <v>1023</v>
      </c>
      <c r="I9043" s="134" t="s">
        <v>2</v>
      </c>
      <c r="J9043" s="135">
        <v>897.52</v>
      </c>
      <c r="K9043" s="135">
        <v>520.74</v>
      </c>
      <c r="L9043" s="135">
        <v>466.73999999999995</v>
      </c>
      <c r="M9043" s="150"/>
    </row>
    <row r="9044" spans="1:13" x14ac:dyDescent="0.25">
      <c r="A9044" s="35" t="str">
        <f>VLOOKUP(B9044,ResCat!$A$2:$B$269,2,FALSE)</f>
        <v>XXX</v>
      </c>
      <c r="B9044" s="68" t="str">
        <f>IF(ISNA(VLOOKUP(C9044,COA!$A$2:$B$340,2,FALSE)),"XXX",VLOOKUP(C9044,COA!$A$2:$B$340,2,FALSE))</f>
        <v>N45</v>
      </c>
      <c r="C9044" s="149" t="str">
        <f t="shared" si="282"/>
        <v>0026-1003-0058</v>
      </c>
      <c r="D9044" s="134" t="s">
        <v>473</v>
      </c>
      <c r="E9044" s="134" t="s">
        <v>448</v>
      </c>
      <c r="F9044" s="134" t="s">
        <v>472</v>
      </c>
      <c r="G9044" s="134" t="s">
        <v>312</v>
      </c>
      <c r="H9044" s="134" t="s">
        <v>1023</v>
      </c>
      <c r="I9044" s="134" t="s">
        <v>1</v>
      </c>
      <c r="J9044" s="135">
        <v>1260.73</v>
      </c>
      <c r="K9044" s="135">
        <v>913.21999999999991</v>
      </c>
      <c r="L9044" s="135">
        <v>514.77</v>
      </c>
      <c r="M9044" s="150"/>
    </row>
    <row r="9045" spans="1:13" x14ac:dyDescent="0.25">
      <c r="A9045" s="35" t="str">
        <f>VLOOKUP(B9045,ResCat!$A$2:$B$269,2,FALSE)</f>
        <v>XXX</v>
      </c>
      <c r="B9045" s="68" t="str">
        <f>IF(ISNA(VLOOKUP(C9045,COA!$A$2:$B$340,2,FALSE)),"XXX",VLOOKUP(C9045,COA!$A$2:$B$340,2,FALSE))</f>
        <v>N45</v>
      </c>
      <c r="C9045" s="149" t="str">
        <f t="shared" si="282"/>
        <v>0026-1003-0058</v>
      </c>
      <c r="D9045" s="134" t="s">
        <v>473</v>
      </c>
      <c r="E9045" s="134" t="s">
        <v>448</v>
      </c>
      <c r="F9045" s="134" t="s">
        <v>472</v>
      </c>
      <c r="G9045" s="134" t="s">
        <v>357</v>
      </c>
      <c r="H9045" s="134" t="s">
        <v>1023</v>
      </c>
      <c r="I9045" s="134" t="s">
        <v>3</v>
      </c>
      <c r="J9045" s="135">
        <v>783.42</v>
      </c>
      <c r="K9045" s="135">
        <v>783.42</v>
      </c>
      <c r="L9045" s="135">
        <v>0</v>
      </c>
      <c r="M9045" s="150"/>
    </row>
    <row r="9046" spans="1:13" x14ac:dyDescent="0.25">
      <c r="A9046" s="35" t="str">
        <f>VLOOKUP(B9046,ResCat!$A$2:$B$269,2,FALSE)</f>
        <v>XXX</v>
      </c>
      <c r="B9046" s="68" t="str">
        <f>IF(ISNA(VLOOKUP(C9046,COA!$A$2:$B$340,2,FALSE)),"XXX",VLOOKUP(C9046,COA!$A$2:$B$340,2,FALSE))</f>
        <v>N45</v>
      </c>
      <c r="C9046" s="149" t="str">
        <f t="shared" si="282"/>
        <v>0026-1003-0058</v>
      </c>
      <c r="D9046" s="134" t="s">
        <v>473</v>
      </c>
      <c r="E9046" s="134" t="s">
        <v>448</v>
      </c>
      <c r="F9046" s="134" t="s">
        <v>472</v>
      </c>
      <c r="G9046" s="134" t="s">
        <v>357</v>
      </c>
      <c r="H9046" s="134" t="s">
        <v>1023</v>
      </c>
      <c r="I9046" s="134" t="s">
        <v>0</v>
      </c>
      <c r="J9046" s="135">
        <v>76427.78</v>
      </c>
      <c r="K9046" s="135">
        <v>47147.960000000014</v>
      </c>
      <c r="L9046" s="135">
        <v>44539.580000000009</v>
      </c>
      <c r="M9046" s="150"/>
    </row>
    <row r="9047" spans="1:13" x14ac:dyDescent="0.25">
      <c r="A9047" s="35" t="str">
        <f>VLOOKUP(B9047,ResCat!$A$2:$B$269,2,FALSE)</f>
        <v>XXX</v>
      </c>
      <c r="B9047" s="68" t="str">
        <f>IF(ISNA(VLOOKUP(C9047,COA!$A$2:$B$340,2,FALSE)),"XXX",VLOOKUP(C9047,COA!$A$2:$B$340,2,FALSE))</f>
        <v>N45</v>
      </c>
      <c r="C9047" s="149" t="str">
        <f t="shared" si="282"/>
        <v>0026-1003-0058</v>
      </c>
      <c r="D9047" s="134" t="s">
        <v>473</v>
      </c>
      <c r="E9047" s="134" t="s">
        <v>448</v>
      </c>
      <c r="F9047" s="134" t="s">
        <v>472</v>
      </c>
      <c r="G9047" s="134" t="s">
        <v>357</v>
      </c>
      <c r="H9047" s="134" t="s">
        <v>1023</v>
      </c>
      <c r="I9047" s="134" t="s">
        <v>2</v>
      </c>
      <c r="J9047" s="135">
        <v>3243.76</v>
      </c>
      <c r="K9047" s="135">
        <v>671.16000000000008</v>
      </c>
      <c r="L9047" s="135">
        <v>1603.01</v>
      </c>
      <c r="M9047" s="150"/>
    </row>
    <row r="9048" spans="1:13" x14ac:dyDescent="0.25">
      <c r="A9048" s="35" t="str">
        <f>VLOOKUP(B9048,ResCat!$A$2:$B$269,2,FALSE)</f>
        <v>XXX</v>
      </c>
      <c r="B9048" s="68" t="str">
        <f>IF(ISNA(VLOOKUP(C9048,COA!$A$2:$B$340,2,FALSE)),"XXX",VLOOKUP(C9048,COA!$A$2:$B$340,2,FALSE))</f>
        <v>N45</v>
      </c>
      <c r="C9048" s="149" t="str">
        <f t="shared" si="282"/>
        <v>0026-1003-0058</v>
      </c>
      <c r="D9048" s="134" t="s">
        <v>473</v>
      </c>
      <c r="E9048" s="134" t="s">
        <v>448</v>
      </c>
      <c r="F9048" s="134" t="s">
        <v>472</v>
      </c>
      <c r="G9048" s="134" t="s">
        <v>314</v>
      </c>
      <c r="H9048" s="134" t="s">
        <v>1023</v>
      </c>
      <c r="I9048" s="134" t="s">
        <v>3</v>
      </c>
      <c r="J9048" s="135">
        <v>-1288</v>
      </c>
      <c r="K9048" s="135">
        <v>-590.5200000000001</v>
      </c>
      <c r="L9048" s="135">
        <v>-511.31000000000012</v>
      </c>
      <c r="M9048" s="150"/>
    </row>
    <row r="9049" spans="1:13" x14ac:dyDescent="0.25">
      <c r="A9049" s="35" t="str">
        <f>VLOOKUP(B9049,ResCat!$A$2:$B$269,2,FALSE)</f>
        <v>XXX</v>
      </c>
      <c r="B9049" s="68" t="str">
        <f>IF(ISNA(VLOOKUP(C9049,COA!$A$2:$B$340,2,FALSE)),"XXX",VLOOKUP(C9049,COA!$A$2:$B$340,2,FALSE))</f>
        <v>N45</v>
      </c>
      <c r="C9049" s="149" t="str">
        <f t="shared" si="282"/>
        <v>0026-1003-0058</v>
      </c>
      <c r="D9049" s="134" t="s">
        <v>473</v>
      </c>
      <c r="E9049" s="134" t="s">
        <v>448</v>
      </c>
      <c r="F9049" s="134" t="s">
        <v>472</v>
      </c>
      <c r="G9049" s="134" t="s">
        <v>314</v>
      </c>
      <c r="H9049" s="134" t="s">
        <v>1023</v>
      </c>
      <c r="I9049" s="134" t="s">
        <v>0</v>
      </c>
      <c r="J9049" s="135">
        <v>44530.549999999996</v>
      </c>
      <c r="K9049" s="135">
        <v>7989.7999999999984</v>
      </c>
      <c r="L9049" s="135">
        <v>8439.7999999999993</v>
      </c>
      <c r="M9049" s="150"/>
    </row>
    <row r="9050" spans="1:13" x14ac:dyDescent="0.25">
      <c r="A9050" s="35" t="str">
        <f>VLOOKUP(B9050,ResCat!$A$2:$B$269,2,FALSE)</f>
        <v>XXX</v>
      </c>
      <c r="B9050" s="68" t="str">
        <f>IF(ISNA(VLOOKUP(C9050,COA!$A$2:$B$340,2,FALSE)),"XXX",VLOOKUP(C9050,COA!$A$2:$B$340,2,FALSE))</f>
        <v>N45</v>
      </c>
      <c r="C9050" s="149" t="str">
        <f t="shared" si="282"/>
        <v>0026-1003-0058</v>
      </c>
      <c r="D9050" s="134" t="s">
        <v>473</v>
      </c>
      <c r="E9050" s="134" t="s">
        <v>448</v>
      </c>
      <c r="F9050" s="134" t="s">
        <v>472</v>
      </c>
      <c r="G9050" s="134" t="s">
        <v>314</v>
      </c>
      <c r="H9050" s="134" t="s">
        <v>1023</v>
      </c>
      <c r="I9050" s="134" t="s">
        <v>2</v>
      </c>
      <c r="J9050" s="135">
        <v>0</v>
      </c>
      <c r="K9050" s="135">
        <v>91.43</v>
      </c>
      <c r="L9050" s="135">
        <v>91.43</v>
      </c>
      <c r="M9050" s="150"/>
    </row>
    <row r="9051" spans="1:13" x14ac:dyDescent="0.25">
      <c r="A9051" s="35" t="str">
        <f>VLOOKUP(B9051,ResCat!$A$2:$B$269,2,FALSE)</f>
        <v>XXX</v>
      </c>
      <c r="B9051" s="68" t="str">
        <f>IF(ISNA(VLOOKUP(C9051,COA!$A$2:$B$340,2,FALSE)),"XXX",VLOOKUP(C9051,COA!$A$2:$B$340,2,FALSE))</f>
        <v>N45</v>
      </c>
      <c r="C9051" s="149" t="str">
        <f t="shared" si="282"/>
        <v>0026-1003-0058</v>
      </c>
      <c r="D9051" s="134" t="s">
        <v>473</v>
      </c>
      <c r="E9051" s="134" t="s">
        <v>448</v>
      </c>
      <c r="F9051" s="134" t="s">
        <v>472</v>
      </c>
      <c r="G9051" s="134" t="s">
        <v>339</v>
      </c>
      <c r="H9051" s="134" t="s">
        <v>1023</v>
      </c>
      <c r="I9051" s="134" t="s">
        <v>3</v>
      </c>
      <c r="J9051" s="135">
        <v>1991.25</v>
      </c>
      <c r="K9051" s="135">
        <v>1991.25</v>
      </c>
      <c r="L9051" s="135">
        <v>1891.25</v>
      </c>
      <c r="M9051" s="150"/>
    </row>
    <row r="9052" spans="1:13" x14ac:dyDescent="0.25">
      <c r="A9052" s="35" t="str">
        <f>VLOOKUP(B9052,ResCat!$A$2:$B$269,2,FALSE)</f>
        <v>XXX</v>
      </c>
      <c r="B9052" s="68" t="str">
        <f>IF(ISNA(VLOOKUP(C9052,COA!$A$2:$B$340,2,FALSE)),"XXX",VLOOKUP(C9052,COA!$A$2:$B$340,2,FALSE))</f>
        <v>N45</v>
      </c>
      <c r="C9052" s="149" t="str">
        <f t="shared" si="282"/>
        <v>0026-1003-0058</v>
      </c>
      <c r="D9052" s="134" t="s">
        <v>473</v>
      </c>
      <c r="E9052" s="134" t="s">
        <v>448</v>
      </c>
      <c r="F9052" s="134" t="s">
        <v>472</v>
      </c>
      <c r="G9052" s="134" t="s">
        <v>339</v>
      </c>
      <c r="H9052" s="134" t="s">
        <v>1023</v>
      </c>
      <c r="I9052" s="134" t="s">
        <v>0</v>
      </c>
      <c r="J9052" s="135">
        <v>20007.2</v>
      </c>
      <c r="K9052" s="135">
        <v>6739.5899999999992</v>
      </c>
      <c r="L9052" s="135">
        <v>5391.67</v>
      </c>
      <c r="M9052" s="150"/>
    </row>
    <row r="9053" spans="1:13" x14ac:dyDescent="0.25">
      <c r="A9053" s="35" t="str">
        <f>VLOOKUP(B9053,ResCat!$A$2:$B$269,2,FALSE)</f>
        <v>XXX</v>
      </c>
      <c r="B9053" s="68" t="str">
        <f>IF(ISNA(VLOOKUP(C9053,COA!$A$2:$B$340,2,FALSE)),"XXX",VLOOKUP(C9053,COA!$A$2:$B$340,2,FALSE))</f>
        <v>N45</v>
      </c>
      <c r="C9053" s="149" t="str">
        <f t="shared" si="282"/>
        <v>0026-1003-0058</v>
      </c>
      <c r="D9053" s="134" t="s">
        <v>473</v>
      </c>
      <c r="E9053" s="134" t="s">
        <v>448</v>
      </c>
      <c r="F9053" s="134" t="s">
        <v>472</v>
      </c>
      <c r="G9053" s="134" t="s">
        <v>342</v>
      </c>
      <c r="H9053" s="134" t="s">
        <v>1023</v>
      </c>
      <c r="I9053" s="134" t="s">
        <v>3</v>
      </c>
      <c r="J9053" s="135">
        <v>13109</v>
      </c>
      <c r="K9053" s="135">
        <v>8666.6</v>
      </c>
      <c r="L9053" s="135">
        <v>8181.6</v>
      </c>
      <c r="M9053" s="150"/>
    </row>
    <row r="9054" spans="1:13" x14ac:dyDescent="0.25">
      <c r="A9054" s="35" t="str">
        <f>VLOOKUP(B9054,ResCat!$A$2:$B$269,2,FALSE)</f>
        <v>XXX</v>
      </c>
      <c r="B9054" s="68" t="str">
        <f>IF(ISNA(VLOOKUP(C9054,COA!$A$2:$B$340,2,FALSE)),"XXX",VLOOKUP(C9054,COA!$A$2:$B$340,2,FALSE))</f>
        <v>N45</v>
      </c>
      <c r="C9054" s="149" t="str">
        <f t="shared" si="282"/>
        <v>0026-1003-0058</v>
      </c>
      <c r="D9054" s="134" t="s">
        <v>473</v>
      </c>
      <c r="E9054" s="134" t="s">
        <v>448</v>
      </c>
      <c r="F9054" s="134" t="s">
        <v>472</v>
      </c>
      <c r="G9054" s="134" t="s">
        <v>342</v>
      </c>
      <c r="H9054" s="134" t="s">
        <v>1023</v>
      </c>
      <c r="I9054" s="134" t="s">
        <v>0</v>
      </c>
      <c r="J9054" s="135">
        <v>39397.200000000004</v>
      </c>
      <c r="K9054" s="135">
        <v>16240</v>
      </c>
      <c r="L9054" s="135">
        <v>11890</v>
      </c>
      <c r="M9054" s="150"/>
    </row>
    <row r="9055" spans="1:13" x14ac:dyDescent="0.25">
      <c r="A9055" s="35" t="str">
        <f>VLOOKUP(B9055,ResCat!$A$2:$B$269,2,FALSE)</f>
        <v>XXX</v>
      </c>
      <c r="B9055" s="68" t="str">
        <f>IF(ISNA(VLOOKUP(C9055,COA!$A$2:$B$340,2,FALSE)),"XXX",VLOOKUP(C9055,COA!$A$2:$B$340,2,FALSE))</f>
        <v>N45</v>
      </c>
      <c r="C9055" s="149" t="str">
        <f t="shared" si="282"/>
        <v>0026-1003-0058</v>
      </c>
      <c r="D9055" s="134" t="s">
        <v>473</v>
      </c>
      <c r="E9055" s="134" t="s">
        <v>448</v>
      </c>
      <c r="F9055" s="134" t="s">
        <v>472</v>
      </c>
      <c r="G9055" s="134" t="s">
        <v>342</v>
      </c>
      <c r="H9055" s="134" t="s">
        <v>1023</v>
      </c>
      <c r="I9055" s="134" t="s">
        <v>2</v>
      </c>
      <c r="J9055" s="135">
        <v>116.83</v>
      </c>
      <c r="K9055" s="135">
        <v>61.15</v>
      </c>
      <c r="L9055" s="135">
        <v>48.92</v>
      </c>
      <c r="M9055" s="150"/>
    </row>
    <row r="9056" spans="1:13" x14ac:dyDescent="0.25">
      <c r="A9056" s="35" t="str">
        <f>VLOOKUP(B9056,ResCat!$A$2:$B$269,2,FALSE)</f>
        <v>XXX</v>
      </c>
      <c r="B9056" s="68" t="str">
        <f>IF(ISNA(VLOOKUP(C9056,COA!$A$2:$B$340,2,FALSE)),"XXX",VLOOKUP(C9056,COA!$A$2:$B$340,2,FALSE))</f>
        <v>N45</v>
      </c>
      <c r="C9056" s="149" t="str">
        <f t="shared" si="282"/>
        <v>0026-1003-0058</v>
      </c>
      <c r="D9056" s="134" t="s">
        <v>473</v>
      </c>
      <c r="E9056" s="134" t="s">
        <v>448</v>
      </c>
      <c r="F9056" s="134" t="s">
        <v>472</v>
      </c>
      <c r="G9056" s="134" t="s">
        <v>342</v>
      </c>
      <c r="H9056" s="134" t="s">
        <v>1023</v>
      </c>
      <c r="I9056" s="134" t="s">
        <v>1</v>
      </c>
      <c r="J9056" s="135">
        <v>19859.239999999998</v>
      </c>
      <c r="K9056" s="135">
        <v>7610.3199999999988</v>
      </c>
      <c r="L9056" s="135">
        <v>6849.2899999999991</v>
      </c>
      <c r="M9056" s="150"/>
    </row>
    <row r="9057" spans="1:13" x14ac:dyDescent="0.25">
      <c r="A9057" s="35" t="str">
        <f>VLOOKUP(B9057,ResCat!$A$2:$B$269,2,FALSE)</f>
        <v>XXX</v>
      </c>
      <c r="B9057" s="68" t="str">
        <f>IF(ISNA(VLOOKUP(C9057,COA!$A$2:$B$340,2,FALSE)),"XXX",VLOOKUP(C9057,COA!$A$2:$B$340,2,FALSE))</f>
        <v>N45</v>
      </c>
      <c r="C9057" s="149" t="str">
        <f t="shared" si="282"/>
        <v>0026-1003-0058</v>
      </c>
      <c r="D9057" s="134" t="s">
        <v>473</v>
      </c>
      <c r="E9057" s="134" t="s">
        <v>448</v>
      </c>
      <c r="F9057" s="134" t="s">
        <v>472</v>
      </c>
      <c r="G9057" s="134" t="s">
        <v>316</v>
      </c>
      <c r="H9057" s="134" t="s">
        <v>1023</v>
      </c>
      <c r="I9057" s="134" t="s">
        <v>2</v>
      </c>
      <c r="J9057" s="135">
        <v>167.76</v>
      </c>
      <c r="K9057" s="135">
        <v>167.76</v>
      </c>
      <c r="L9057" s="135">
        <v>243.95999999999998</v>
      </c>
      <c r="M9057" s="150"/>
    </row>
    <row r="9058" spans="1:13" x14ac:dyDescent="0.25">
      <c r="A9058" s="35" t="str">
        <f>VLOOKUP(B9058,ResCat!$A$2:$B$269,2,FALSE)</f>
        <v>XXX</v>
      </c>
      <c r="B9058" s="68" t="str">
        <f>IF(ISNA(VLOOKUP(C9058,COA!$A$2:$B$340,2,FALSE)),"XXX",VLOOKUP(C9058,COA!$A$2:$B$340,2,FALSE))</f>
        <v>N45</v>
      </c>
      <c r="C9058" s="149" t="str">
        <f t="shared" si="282"/>
        <v>0026-1003-0058</v>
      </c>
      <c r="D9058" s="134" t="s">
        <v>473</v>
      </c>
      <c r="E9058" s="134" t="s">
        <v>448</v>
      </c>
      <c r="F9058" s="134" t="s">
        <v>472</v>
      </c>
      <c r="G9058" s="134" t="s">
        <v>316</v>
      </c>
      <c r="H9058" s="134" t="s">
        <v>1023</v>
      </c>
      <c r="I9058" s="134" t="s">
        <v>1</v>
      </c>
      <c r="J9058" s="135">
        <v>6130.58</v>
      </c>
      <c r="K9058" s="135">
        <v>4361.9500000000007</v>
      </c>
      <c r="L9058" s="135">
        <v>4326.9500000000007</v>
      </c>
      <c r="M9058" s="150"/>
    </row>
    <row r="9059" spans="1:13" x14ac:dyDescent="0.25">
      <c r="A9059" s="35" t="str">
        <f>VLOOKUP(B9059,ResCat!$A$2:$B$269,2,FALSE)</f>
        <v>XXX</v>
      </c>
      <c r="B9059" s="68" t="str">
        <f>IF(ISNA(VLOOKUP(C9059,COA!$A$2:$B$340,2,FALSE)),"XXX",VLOOKUP(C9059,COA!$A$2:$B$340,2,FALSE))</f>
        <v>N45</v>
      </c>
      <c r="C9059" s="149" t="str">
        <f t="shared" si="282"/>
        <v>0026-1003-0058</v>
      </c>
      <c r="D9059" s="134" t="s">
        <v>473</v>
      </c>
      <c r="E9059" s="134" t="s">
        <v>448</v>
      </c>
      <c r="F9059" s="134" t="s">
        <v>472</v>
      </c>
      <c r="G9059" s="134" t="s">
        <v>318</v>
      </c>
      <c r="H9059" s="134" t="s">
        <v>1023</v>
      </c>
      <c r="I9059" s="134" t="s">
        <v>3</v>
      </c>
      <c r="J9059" s="135">
        <v>-106.68999999999996</v>
      </c>
      <c r="K9059" s="135">
        <v>71.42</v>
      </c>
      <c r="L9059" s="135">
        <v>71.42</v>
      </c>
      <c r="M9059" s="150"/>
    </row>
    <row r="9060" spans="1:13" x14ac:dyDescent="0.25">
      <c r="A9060" s="35" t="str">
        <f>VLOOKUP(B9060,ResCat!$A$2:$B$269,2,FALSE)</f>
        <v>XXX</v>
      </c>
      <c r="B9060" s="68" t="str">
        <f>IF(ISNA(VLOOKUP(C9060,COA!$A$2:$B$340,2,FALSE)),"XXX",VLOOKUP(C9060,COA!$A$2:$B$340,2,FALSE))</f>
        <v>N45</v>
      </c>
      <c r="C9060" s="149" t="str">
        <f t="shared" si="282"/>
        <v>0026-1003-0058</v>
      </c>
      <c r="D9060" s="134" t="s">
        <v>473</v>
      </c>
      <c r="E9060" s="134" t="s">
        <v>448</v>
      </c>
      <c r="F9060" s="134" t="s">
        <v>472</v>
      </c>
      <c r="G9060" s="134" t="s">
        <v>318</v>
      </c>
      <c r="H9060" s="134" t="s">
        <v>1023</v>
      </c>
      <c r="I9060" s="134" t="s">
        <v>0</v>
      </c>
      <c r="J9060" s="135">
        <v>889</v>
      </c>
      <c r="K9060" s="135">
        <v>3103.9999999999995</v>
      </c>
      <c r="L9060" s="135">
        <v>1731.8800000000006</v>
      </c>
      <c r="M9060" s="150"/>
    </row>
    <row r="9061" spans="1:13" x14ac:dyDescent="0.25">
      <c r="A9061" s="35" t="str">
        <f>VLOOKUP(B9061,ResCat!$A$2:$B$269,2,FALSE)</f>
        <v>XXX</v>
      </c>
      <c r="B9061" s="68" t="str">
        <f>IF(ISNA(VLOOKUP(C9061,COA!$A$2:$B$340,2,FALSE)),"XXX",VLOOKUP(C9061,COA!$A$2:$B$340,2,FALSE))</f>
        <v>N45</v>
      </c>
      <c r="C9061" s="149" t="str">
        <f t="shared" si="282"/>
        <v>0026-1003-0058</v>
      </c>
      <c r="D9061" s="134" t="s">
        <v>473</v>
      </c>
      <c r="E9061" s="134" t="s">
        <v>448</v>
      </c>
      <c r="F9061" s="134" t="s">
        <v>472</v>
      </c>
      <c r="G9061" s="134" t="s">
        <v>318</v>
      </c>
      <c r="H9061" s="134" t="s">
        <v>1023</v>
      </c>
      <c r="I9061" s="134" t="s">
        <v>2</v>
      </c>
      <c r="J9061" s="135">
        <v>1760.78</v>
      </c>
      <c r="K9061" s="135">
        <v>1046.3399999999999</v>
      </c>
      <c r="L9061" s="135">
        <v>887.74</v>
      </c>
      <c r="M9061" s="150"/>
    </row>
    <row r="9062" spans="1:13" x14ac:dyDescent="0.25">
      <c r="A9062" s="35" t="str">
        <f>VLOOKUP(B9062,ResCat!$A$2:$B$269,2,FALSE)</f>
        <v>XXX</v>
      </c>
      <c r="B9062" s="68" t="str">
        <f>IF(ISNA(VLOOKUP(C9062,COA!$A$2:$B$340,2,FALSE)),"XXX",VLOOKUP(C9062,COA!$A$2:$B$340,2,FALSE))</f>
        <v>N45</v>
      </c>
      <c r="C9062" s="149" t="str">
        <f t="shared" si="282"/>
        <v>0026-1003-0058</v>
      </c>
      <c r="D9062" s="134" t="s">
        <v>473</v>
      </c>
      <c r="E9062" s="134" t="s">
        <v>448</v>
      </c>
      <c r="F9062" s="134" t="s">
        <v>472</v>
      </c>
      <c r="G9062" s="134" t="s">
        <v>318</v>
      </c>
      <c r="H9062" s="134" t="s">
        <v>1023</v>
      </c>
      <c r="I9062" s="134" t="s">
        <v>1</v>
      </c>
      <c r="J9062" s="135">
        <v>35.5</v>
      </c>
      <c r="K9062" s="135">
        <v>-2255.59</v>
      </c>
      <c r="L9062" s="135">
        <v>-2061.98</v>
      </c>
      <c r="M9062" s="150"/>
    </row>
    <row r="9063" spans="1:13" x14ac:dyDescent="0.25">
      <c r="A9063" s="35" t="str">
        <f>VLOOKUP(B9063,ResCat!$A$2:$B$269,2,FALSE)</f>
        <v>XXX</v>
      </c>
      <c r="B9063" s="68" t="str">
        <f>IF(ISNA(VLOOKUP(C9063,COA!$A$2:$B$340,2,FALSE)),"XXX",VLOOKUP(C9063,COA!$A$2:$B$340,2,FALSE))</f>
        <v>N45</v>
      </c>
      <c r="C9063" s="149" t="str">
        <f t="shared" si="282"/>
        <v>0026-1003-0058</v>
      </c>
      <c r="D9063" s="134" t="s">
        <v>473</v>
      </c>
      <c r="E9063" s="134" t="s">
        <v>448</v>
      </c>
      <c r="F9063" s="134" t="s">
        <v>472</v>
      </c>
      <c r="G9063" s="134" t="s">
        <v>320</v>
      </c>
      <c r="H9063" s="134" t="s">
        <v>1023</v>
      </c>
      <c r="I9063" s="134" t="s">
        <v>3</v>
      </c>
      <c r="J9063" s="135">
        <v>0</v>
      </c>
      <c r="K9063" s="135">
        <v>73.319999999999993</v>
      </c>
      <c r="L9063" s="135">
        <v>73.320000000000007</v>
      </c>
      <c r="M9063" s="150"/>
    </row>
    <row r="9064" spans="1:13" x14ac:dyDescent="0.25">
      <c r="A9064" s="35" t="str">
        <f>VLOOKUP(B9064,ResCat!$A$2:$B$269,2,FALSE)</f>
        <v>XXX</v>
      </c>
      <c r="B9064" s="68" t="str">
        <f>IF(ISNA(VLOOKUP(C9064,COA!$A$2:$B$340,2,FALSE)),"XXX",VLOOKUP(C9064,COA!$A$2:$B$340,2,FALSE))</f>
        <v>N45</v>
      </c>
      <c r="C9064" s="149" t="str">
        <f t="shared" si="282"/>
        <v>0026-1003-0058</v>
      </c>
      <c r="D9064" s="134" t="s">
        <v>473</v>
      </c>
      <c r="E9064" s="134" t="s">
        <v>448</v>
      </c>
      <c r="F9064" s="134" t="s">
        <v>472</v>
      </c>
      <c r="G9064" s="134" t="s">
        <v>320</v>
      </c>
      <c r="H9064" s="134" t="s">
        <v>1023</v>
      </c>
      <c r="I9064" s="134" t="s">
        <v>0</v>
      </c>
      <c r="J9064" s="135">
        <v>425930.64</v>
      </c>
      <c r="K9064" s="135">
        <v>1288</v>
      </c>
      <c r="L9064" s="135">
        <v>1288</v>
      </c>
      <c r="M9064" s="150"/>
    </row>
    <row r="9065" spans="1:13" x14ac:dyDescent="0.25">
      <c r="A9065" s="35" t="str">
        <f>VLOOKUP(B9065,ResCat!$A$2:$B$269,2,FALSE)</f>
        <v>XXX</v>
      </c>
      <c r="B9065" s="68" t="str">
        <f>IF(ISNA(VLOOKUP(C9065,COA!$A$2:$B$340,2,FALSE)),"XXX",VLOOKUP(C9065,COA!$A$2:$B$340,2,FALSE))</f>
        <v>N45</v>
      </c>
      <c r="C9065" s="149" t="str">
        <f t="shared" si="282"/>
        <v>0026-1003-0058</v>
      </c>
      <c r="D9065" s="134" t="s">
        <v>473</v>
      </c>
      <c r="E9065" s="134" t="s">
        <v>448</v>
      </c>
      <c r="F9065" s="134" t="s">
        <v>472</v>
      </c>
      <c r="G9065" s="134" t="s">
        <v>320</v>
      </c>
      <c r="H9065" s="134" t="s">
        <v>1023</v>
      </c>
      <c r="I9065" s="134" t="s">
        <v>2</v>
      </c>
      <c r="J9065" s="135">
        <v>728.76</v>
      </c>
      <c r="K9065" s="135">
        <v>714.74</v>
      </c>
      <c r="L9065" s="135">
        <v>581.57999999999993</v>
      </c>
      <c r="M9065" s="150"/>
    </row>
    <row r="9066" spans="1:13" x14ac:dyDescent="0.25">
      <c r="A9066" s="35" t="str">
        <f>VLOOKUP(B9066,ResCat!$A$2:$B$269,2,FALSE)</f>
        <v>XXX</v>
      </c>
      <c r="B9066" s="68" t="str">
        <f>IF(ISNA(VLOOKUP(C9066,COA!$A$2:$B$340,2,FALSE)),"XXX",VLOOKUP(C9066,COA!$A$2:$B$340,2,FALSE))</f>
        <v>N45</v>
      </c>
      <c r="C9066" s="149" t="str">
        <f t="shared" si="282"/>
        <v>0026-1003-0058</v>
      </c>
      <c r="D9066" s="134" t="s">
        <v>473</v>
      </c>
      <c r="E9066" s="134" t="s">
        <v>448</v>
      </c>
      <c r="F9066" s="134" t="s">
        <v>472</v>
      </c>
      <c r="G9066" s="134" t="s">
        <v>320</v>
      </c>
      <c r="H9066" s="134" t="s">
        <v>1023</v>
      </c>
      <c r="I9066" s="134" t="s">
        <v>1</v>
      </c>
      <c r="J9066" s="135">
        <v>92.249999999999829</v>
      </c>
      <c r="K9066" s="135">
        <v>46321.22</v>
      </c>
      <c r="L9066" s="135">
        <v>45503.69</v>
      </c>
      <c r="M9066" s="150"/>
    </row>
    <row r="9067" spans="1:13" x14ac:dyDescent="0.25">
      <c r="A9067" s="35" t="str">
        <f>VLOOKUP(B9067,ResCat!$A$2:$B$269,2,FALSE)</f>
        <v>XXX</v>
      </c>
      <c r="B9067" s="68" t="str">
        <f>IF(ISNA(VLOOKUP(C9067,COA!$A$2:$B$340,2,FALSE)),"XXX",VLOOKUP(C9067,COA!$A$2:$B$340,2,FALSE))</f>
        <v>N45</v>
      </c>
      <c r="C9067" s="149" t="str">
        <f t="shared" si="282"/>
        <v>0026-1003-0058</v>
      </c>
      <c r="D9067" s="134" t="s">
        <v>473</v>
      </c>
      <c r="E9067" s="134" t="s">
        <v>448</v>
      </c>
      <c r="F9067" s="134" t="s">
        <v>472</v>
      </c>
      <c r="G9067" s="134" t="s">
        <v>322</v>
      </c>
      <c r="H9067" s="134" t="s">
        <v>1023</v>
      </c>
      <c r="I9067" s="134" t="s">
        <v>3</v>
      </c>
      <c r="J9067" s="135">
        <v>4164.6799999999994</v>
      </c>
      <c r="K9067" s="135">
        <v>1817.32</v>
      </c>
      <c r="L9067" s="135">
        <v>1924.76</v>
      </c>
      <c r="M9067" s="150"/>
    </row>
    <row r="9068" spans="1:13" x14ac:dyDescent="0.25">
      <c r="A9068" s="35" t="str">
        <f>VLOOKUP(B9068,ResCat!$A$2:$B$269,2,FALSE)</f>
        <v>XXX</v>
      </c>
      <c r="B9068" s="68" t="str">
        <f>IF(ISNA(VLOOKUP(C9068,COA!$A$2:$B$340,2,FALSE)),"XXX",VLOOKUP(C9068,COA!$A$2:$B$340,2,FALSE))</f>
        <v>N45</v>
      </c>
      <c r="C9068" s="149" t="str">
        <f t="shared" si="282"/>
        <v>0026-1003-0058</v>
      </c>
      <c r="D9068" s="134" t="s">
        <v>473</v>
      </c>
      <c r="E9068" s="134" t="s">
        <v>448</v>
      </c>
      <c r="F9068" s="134" t="s">
        <v>472</v>
      </c>
      <c r="G9068" s="134" t="s">
        <v>322</v>
      </c>
      <c r="H9068" s="134" t="s">
        <v>1023</v>
      </c>
      <c r="I9068" s="134" t="s">
        <v>0</v>
      </c>
      <c r="J9068" s="135">
        <v>7162.8499999999985</v>
      </c>
      <c r="K9068" s="135">
        <v>72560.000000000015</v>
      </c>
      <c r="L9068" s="135">
        <v>71983.72</v>
      </c>
      <c r="M9068" s="150"/>
    </row>
    <row r="9069" spans="1:13" x14ac:dyDescent="0.25">
      <c r="A9069" s="35" t="str">
        <f>VLOOKUP(B9069,ResCat!$A$2:$B$269,2,FALSE)</f>
        <v>XXX</v>
      </c>
      <c r="B9069" s="68" t="str">
        <f>IF(ISNA(VLOOKUP(C9069,COA!$A$2:$B$340,2,FALSE)),"XXX",VLOOKUP(C9069,COA!$A$2:$B$340,2,FALSE))</f>
        <v>N45</v>
      </c>
      <c r="C9069" s="149" t="str">
        <f t="shared" si="282"/>
        <v>0026-1003-0058</v>
      </c>
      <c r="D9069" s="134" t="s">
        <v>473</v>
      </c>
      <c r="E9069" s="134" t="s">
        <v>448</v>
      </c>
      <c r="F9069" s="134" t="s">
        <v>472</v>
      </c>
      <c r="G9069" s="134" t="s">
        <v>322</v>
      </c>
      <c r="H9069" s="134" t="s">
        <v>1023</v>
      </c>
      <c r="I9069" s="134" t="s">
        <v>2</v>
      </c>
      <c r="J9069" s="135">
        <v>1674.8000000000002</v>
      </c>
      <c r="K9069" s="135">
        <v>1728.5100000000002</v>
      </c>
      <c r="L9069" s="135">
        <v>1481.9000000000005</v>
      </c>
      <c r="M9069" s="150"/>
    </row>
    <row r="9070" spans="1:13" x14ac:dyDescent="0.25">
      <c r="A9070" s="35" t="str">
        <f>VLOOKUP(B9070,ResCat!$A$2:$B$269,2,FALSE)</f>
        <v>XXX</v>
      </c>
      <c r="B9070" s="68" t="str">
        <f>IF(ISNA(VLOOKUP(C9070,COA!$A$2:$B$340,2,FALSE)),"XXX",VLOOKUP(C9070,COA!$A$2:$B$340,2,FALSE))</f>
        <v>N45</v>
      </c>
      <c r="C9070" s="149" t="str">
        <f t="shared" si="282"/>
        <v>0026-1003-0058</v>
      </c>
      <c r="D9070" s="134" t="s">
        <v>473</v>
      </c>
      <c r="E9070" s="134" t="s">
        <v>448</v>
      </c>
      <c r="F9070" s="134" t="s">
        <v>472</v>
      </c>
      <c r="G9070" s="134" t="s">
        <v>322</v>
      </c>
      <c r="H9070" s="134" t="s">
        <v>1023</v>
      </c>
      <c r="I9070" s="134" t="s">
        <v>1</v>
      </c>
      <c r="J9070" s="135">
        <v>20677</v>
      </c>
      <c r="K9070" s="135">
        <v>9415</v>
      </c>
      <c r="L9070" s="135">
        <v>8723.86</v>
      </c>
      <c r="M9070" s="150"/>
    </row>
    <row r="9071" spans="1:13" x14ac:dyDescent="0.25">
      <c r="A9071" s="35" t="str">
        <f>VLOOKUP(B9071,ResCat!$A$2:$B$269,2,FALSE)</f>
        <v>XXX</v>
      </c>
      <c r="B9071" s="68" t="str">
        <f>IF(ISNA(VLOOKUP(C9071,COA!$A$2:$B$340,2,FALSE)),"XXX",VLOOKUP(C9071,COA!$A$2:$B$340,2,FALSE))</f>
        <v>N45</v>
      </c>
      <c r="C9071" s="149" t="str">
        <f t="shared" si="282"/>
        <v>0026-1003-0058</v>
      </c>
      <c r="D9071" s="134" t="s">
        <v>473</v>
      </c>
      <c r="E9071" s="134" t="s">
        <v>448</v>
      </c>
      <c r="F9071" s="134" t="s">
        <v>472</v>
      </c>
      <c r="G9071" s="134" t="s">
        <v>324</v>
      </c>
      <c r="H9071" s="134" t="s">
        <v>1023</v>
      </c>
      <c r="I9071" s="134" t="s">
        <v>3</v>
      </c>
      <c r="J9071" s="135">
        <v>9003.4700000000012</v>
      </c>
      <c r="K9071" s="135">
        <v>4789.57</v>
      </c>
      <c r="L9071" s="135">
        <v>4655.3600000000006</v>
      </c>
      <c r="M9071" s="150"/>
    </row>
    <row r="9072" spans="1:13" x14ac:dyDescent="0.25">
      <c r="A9072" s="35" t="str">
        <f>VLOOKUP(B9072,ResCat!$A$2:$B$269,2,FALSE)</f>
        <v>XXX</v>
      </c>
      <c r="B9072" s="68" t="str">
        <f>IF(ISNA(VLOOKUP(C9072,COA!$A$2:$B$340,2,FALSE)),"XXX",VLOOKUP(C9072,COA!$A$2:$B$340,2,FALSE))</f>
        <v>N45</v>
      </c>
      <c r="C9072" s="149" t="str">
        <f t="shared" si="282"/>
        <v>0026-1003-0058</v>
      </c>
      <c r="D9072" s="134" t="s">
        <v>473</v>
      </c>
      <c r="E9072" s="134" t="s">
        <v>448</v>
      </c>
      <c r="F9072" s="134" t="s">
        <v>472</v>
      </c>
      <c r="G9072" s="134" t="s">
        <v>324</v>
      </c>
      <c r="H9072" s="134" t="s">
        <v>1023</v>
      </c>
      <c r="I9072" s="134" t="s">
        <v>0</v>
      </c>
      <c r="J9072" s="135">
        <v>334572.77999999991</v>
      </c>
      <c r="K9072" s="135">
        <v>297434.91999999987</v>
      </c>
      <c r="L9072" s="135">
        <v>296807.1599999998</v>
      </c>
      <c r="M9072" s="150"/>
    </row>
    <row r="9073" spans="1:13" x14ac:dyDescent="0.25">
      <c r="A9073" s="35" t="str">
        <f>VLOOKUP(B9073,ResCat!$A$2:$B$269,2,FALSE)</f>
        <v>XXX</v>
      </c>
      <c r="B9073" s="68" t="str">
        <f>IF(ISNA(VLOOKUP(C9073,COA!$A$2:$B$340,2,FALSE)),"XXX",VLOOKUP(C9073,COA!$A$2:$B$340,2,FALSE))</f>
        <v>N45</v>
      </c>
      <c r="C9073" s="149" t="str">
        <f t="shared" si="282"/>
        <v>0026-1003-0058</v>
      </c>
      <c r="D9073" s="134" t="s">
        <v>473</v>
      </c>
      <c r="E9073" s="134" t="s">
        <v>448</v>
      </c>
      <c r="F9073" s="134" t="s">
        <v>472</v>
      </c>
      <c r="G9073" s="134" t="s">
        <v>324</v>
      </c>
      <c r="H9073" s="134" t="s">
        <v>1023</v>
      </c>
      <c r="I9073" s="134" t="s">
        <v>336</v>
      </c>
      <c r="J9073" s="135">
        <v>898.44</v>
      </c>
      <c r="K9073" s="135">
        <v>177.5</v>
      </c>
      <c r="L9073" s="135">
        <v>177.5</v>
      </c>
      <c r="M9073" s="150"/>
    </row>
    <row r="9074" spans="1:13" x14ac:dyDescent="0.25">
      <c r="A9074" s="35" t="str">
        <f>VLOOKUP(B9074,ResCat!$A$2:$B$269,2,FALSE)</f>
        <v>XXX</v>
      </c>
      <c r="B9074" s="68" t="str">
        <f>IF(ISNA(VLOOKUP(C9074,COA!$A$2:$B$340,2,FALSE)),"XXX",VLOOKUP(C9074,COA!$A$2:$B$340,2,FALSE))</f>
        <v>N45</v>
      </c>
      <c r="C9074" s="149" t="str">
        <f t="shared" si="282"/>
        <v>0026-1003-0058</v>
      </c>
      <c r="D9074" s="134" t="s">
        <v>473</v>
      </c>
      <c r="E9074" s="134" t="s">
        <v>448</v>
      </c>
      <c r="F9074" s="134" t="s">
        <v>472</v>
      </c>
      <c r="G9074" s="134" t="s">
        <v>324</v>
      </c>
      <c r="H9074" s="134" t="s">
        <v>1023</v>
      </c>
      <c r="I9074" s="134" t="s">
        <v>2</v>
      </c>
      <c r="J9074" s="135">
        <v>-8725.1500000000015</v>
      </c>
      <c r="K9074" s="135">
        <v>-2160.9800000000009</v>
      </c>
      <c r="L9074" s="135">
        <v>-2588.0300000000016</v>
      </c>
      <c r="M9074" s="150"/>
    </row>
    <row r="9075" spans="1:13" x14ac:dyDescent="0.25">
      <c r="A9075" s="35" t="str">
        <f>VLOOKUP(B9075,ResCat!$A$2:$B$269,2,FALSE)</f>
        <v>XXX</v>
      </c>
      <c r="B9075" s="68" t="str">
        <f>IF(ISNA(VLOOKUP(C9075,COA!$A$2:$B$340,2,FALSE)),"XXX",VLOOKUP(C9075,COA!$A$2:$B$340,2,FALSE))</f>
        <v>N45</v>
      </c>
      <c r="C9075" s="149" t="str">
        <f t="shared" si="282"/>
        <v>0026-1003-0058</v>
      </c>
      <c r="D9075" s="134" t="s">
        <v>473</v>
      </c>
      <c r="E9075" s="134" t="s">
        <v>448</v>
      </c>
      <c r="F9075" s="134" t="s">
        <v>472</v>
      </c>
      <c r="G9075" s="134" t="s">
        <v>324</v>
      </c>
      <c r="H9075" s="134" t="s">
        <v>1023</v>
      </c>
      <c r="I9075" s="134" t="s">
        <v>1</v>
      </c>
      <c r="J9075" s="135">
        <v>401.25</v>
      </c>
      <c r="K9075" s="135">
        <v>-2627.7499999999995</v>
      </c>
      <c r="L9075" s="135">
        <v>2599.46</v>
      </c>
      <c r="M9075" s="150"/>
    </row>
    <row r="9076" spans="1:13" x14ac:dyDescent="0.25">
      <c r="A9076" s="35" t="str">
        <f>VLOOKUP(B9076,ResCat!$A$2:$B$269,2,FALSE)</f>
        <v>XXX</v>
      </c>
      <c r="B9076" s="68" t="str">
        <f>IF(ISNA(VLOOKUP(C9076,COA!$A$2:$B$340,2,FALSE)),"XXX",VLOOKUP(C9076,COA!$A$2:$B$340,2,FALSE))</f>
        <v>N45</v>
      </c>
      <c r="C9076" s="149" t="str">
        <f t="shared" si="282"/>
        <v>0026-1003-0058</v>
      </c>
      <c r="D9076" s="134" t="s">
        <v>473</v>
      </c>
      <c r="E9076" s="134" t="s">
        <v>448</v>
      </c>
      <c r="F9076" s="134" t="s">
        <v>472</v>
      </c>
      <c r="G9076" s="134" t="s">
        <v>326</v>
      </c>
      <c r="H9076" s="134" t="s">
        <v>1023</v>
      </c>
      <c r="I9076" s="134" t="s">
        <v>3</v>
      </c>
      <c r="J9076" s="135">
        <v>9010</v>
      </c>
      <c r="K9076" s="135">
        <v>3790.6299999999997</v>
      </c>
      <c r="L9076" s="135">
        <v>3998.5899999999997</v>
      </c>
      <c r="M9076" s="150"/>
    </row>
    <row r="9077" spans="1:13" x14ac:dyDescent="0.25">
      <c r="A9077" s="35" t="str">
        <f>VLOOKUP(B9077,ResCat!$A$2:$B$269,2,FALSE)</f>
        <v>XXX</v>
      </c>
      <c r="B9077" s="68" t="str">
        <f>IF(ISNA(VLOOKUP(C9077,COA!$A$2:$B$340,2,FALSE)),"XXX",VLOOKUP(C9077,COA!$A$2:$B$340,2,FALSE))</f>
        <v>N45</v>
      </c>
      <c r="C9077" s="149" t="str">
        <f t="shared" si="282"/>
        <v>0026-1003-0058</v>
      </c>
      <c r="D9077" s="134" t="s">
        <v>473</v>
      </c>
      <c r="E9077" s="134" t="s">
        <v>448</v>
      </c>
      <c r="F9077" s="134" t="s">
        <v>472</v>
      </c>
      <c r="G9077" s="134" t="s">
        <v>326</v>
      </c>
      <c r="H9077" s="134" t="s">
        <v>1023</v>
      </c>
      <c r="I9077" s="134" t="s">
        <v>368</v>
      </c>
      <c r="J9077" s="135">
        <v>2400</v>
      </c>
      <c r="K9077" s="135">
        <v>0</v>
      </c>
      <c r="L9077" s="135">
        <v>0</v>
      </c>
      <c r="M9077" s="150"/>
    </row>
    <row r="9078" spans="1:13" x14ac:dyDescent="0.25">
      <c r="A9078" s="35" t="str">
        <f>VLOOKUP(B9078,ResCat!$A$2:$B$269,2,FALSE)</f>
        <v>XXX</v>
      </c>
      <c r="B9078" s="68" t="str">
        <f>IF(ISNA(VLOOKUP(C9078,COA!$A$2:$B$340,2,FALSE)),"XXX",VLOOKUP(C9078,COA!$A$2:$B$340,2,FALSE))</f>
        <v>N45</v>
      </c>
      <c r="C9078" s="149" t="str">
        <f t="shared" si="282"/>
        <v>0026-1003-0058</v>
      </c>
      <c r="D9078" s="134" t="s">
        <v>473</v>
      </c>
      <c r="E9078" s="134" t="s">
        <v>448</v>
      </c>
      <c r="F9078" s="134" t="s">
        <v>472</v>
      </c>
      <c r="G9078" s="134" t="s">
        <v>326</v>
      </c>
      <c r="H9078" s="134" t="s">
        <v>1023</v>
      </c>
      <c r="I9078" s="134" t="s">
        <v>0</v>
      </c>
      <c r="J9078" s="135">
        <v>458560.77</v>
      </c>
      <c r="K9078" s="135">
        <v>343462.11</v>
      </c>
      <c r="L9078" s="135">
        <v>350344.6</v>
      </c>
      <c r="M9078" s="150"/>
    </row>
    <row r="9079" spans="1:13" x14ac:dyDescent="0.25">
      <c r="A9079" s="35" t="str">
        <f>VLOOKUP(B9079,ResCat!$A$2:$B$269,2,FALSE)</f>
        <v>XXX</v>
      </c>
      <c r="B9079" s="68" t="str">
        <f>IF(ISNA(VLOOKUP(C9079,COA!$A$2:$B$340,2,FALSE)),"XXX",VLOOKUP(C9079,COA!$A$2:$B$340,2,FALSE))</f>
        <v>N45</v>
      </c>
      <c r="C9079" s="149" t="str">
        <f t="shared" si="282"/>
        <v>0026-1003-0058</v>
      </c>
      <c r="D9079" s="134" t="s">
        <v>473</v>
      </c>
      <c r="E9079" s="134" t="s">
        <v>448</v>
      </c>
      <c r="F9079" s="134" t="s">
        <v>472</v>
      </c>
      <c r="G9079" s="134" t="s">
        <v>326</v>
      </c>
      <c r="H9079" s="134" t="s">
        <v>1023</v>
      </c>
      <c r="I9079" s="134" t="s">
        <v>2</v>
      </c>
      <c r="J9079" s="135">
        <v>4056.6499999999996</v>
      </c>
      <c r="K9079" s="135">
        <v>1844.5099999999998</v>
      </c>
      <c r="L9079" s="135">
        <v>2663</v>
      </c>
      <c r="M9079" s="150"/>
    </row>
    <row r="9080" spans="1:13" x14ac:dyDescent="0.25">
      <c r="A9080" s="35" t="str">
        <f>VLOOKUP(B9080,ResCat!$A$2:$B$269,2,FALSE)</f>
        <v>XXX</v>
      </c>
      <c r="B9080" s="68" t="str">
        <f>IF(ISNA(VLOOKUP(C9080,COA!$A$2:$B$340,2,FALSE)),"XXX",VLOOKUP(C9080,COA!$A$2:$B$340,2,FALSE))</f>
        <v>N45</v>
      </c>
      <c r="C9080" s="149" t="str">
        <f t="shared" si="282"/>
        <v>0026-1003-0058</v>
      </c>
      <c r="D9080" s="134" t="s">
        <v>473</v>
      </c>
      <c r="E9080" s="134" t="s">
        <v>448</v>
      </c>
      <c r="F9080" s="134" t="s">
        <v>472</v>
      </c>
      <c r="G9080" s="134" t="s">
        <v>326</v>
      </c>
      <c r="H9080" s="134" t="s">
        <v>1023</v>
      </c>
      <c r="I9080" s="134" t="s">
        <v>1</v>
      </c>
      <c r="J9080" s="135">
        <v>-15068</v>
      </c>
      <c r="K9080" s="135">
        <v>-1034.2600000000002</v>
      </c>
      <c r="L9080" s="135">
        <v>-798.37999999999965</v>
      </c>
      <c r="M9080" s="150"/>
    </row>
    <row r="9081" spans="1:13" x14ac:dyDescent="0.25">
      <c r="A9081" s="35" t="str">
        <f>VLOOKUP(B9081,ResCat!$A$2:$B$269,2,FALSE)</f>
        <v>XXX</v>
      </c>
      <c r="B9081" s="68" t="str">
        <f>IF(ISNA(VLOOKUP(C9081,COA!$A$2:$B$340,2,FALSE)),"XXX",VLOOKUP(C9081,COA!$A$2:$B$340,2,FALSE))</f>
        <v>N45</v>
      </c>
      <c r="C9081" s="149" t="str">
        <f t="shared" si="282"/>
        <v>0026-1003-0058</v>
      </c>
      <c r="D9081" s="134" t="s">
        <v>473</v>
      </c>
      <c r="E9081" s="134" t="s">
        <v>448</v>
      </c>
      <c r="F9081" s="134" t="s">
        <v>472</v>
      </c>
      <c r="G9081" s="134" t="s">
        <v>328</v>
      </c>
      <c r="H9081" s="134" t="s">
        <v>1023</v>
      </c>
      <c r="I9081" s="134" t="s">
        <v>3</v>
      </c>
      <c r="J9081" s="135">
        <v>-2168.1799999999998</v>
      </c>
      <c r="K9081" s="135">
        <v>1132.0699999999997</v>
      </c>
      <c r="L9081" s="135">
        <v>419.57999999999976</v>
      </c>
      <c r="M9081" s="150"/>
    </row>
    <row r="9082" spans="1:13" x14ac:dyDescent="0.25">
      <c r="A9082" s="35" t="str">
        <f>VLOOKUP(B9082,ResCat!$A$2:$B$269,2,FALSE)</f>
        <v>XXX</v>
      </c>
      <c r="B9082" s="68" t="str">
        <f>IF(ISNA(VLOOKUP(C9082,COA!$A$2:$B$340,2,FALSE)),"XXX",VLOOKUP(C9082,COA!$A$2:$B$340,2,FALSE))</f>
        <v>N45</v>
      </c>
      <c r="C9082" s="149" t="str">
        <f t="shared" si="282"/>
        <v>0026-1003-0058</v>
      </c>
      <c r="D9082" s="134" t="s">
        <v>473</v>
      </c>
      <c r="E9082" s="134" t="s">
        <v>448</v>
      </c>
      <c r="F9082" s="134" t="s">
        <v>472</v>
      </c>
      <c r="G9082" s="134" t="s">
        <v>328</v>
      </c>
      <c r="H9082" s="134" t="s">
        <v>1023</v>
      </c>
      <c r="I9082" s="134" t="s">
        <v>0</v>
      </c>
      <c r="J9082" s="135">
        <v>12205</v>
      </c>
      <c r="K9082" s="135">
        <v>2921</v>
      </c>
      <c r="L9082" s="135">
        <v>17062.570000000003</v>
      </c>
      <c r="M9082" s="150"/>
    </row>
    <row r="9083" spans="1:13" x14ac:dyDescent="0.25">
      <c r="A9083" s="35" t="str">
        <f>VLOOKUP(B9083,ResCat!$A$2:$B$269,2,FALSE)</f>
        <v>XXX</v>
      </c>
      <c r="B9083" s="68" t="str">
        <f>IF(ISNA(VLOOKUP(C9083,COA!$A$2:$B$340,2,FALSE)),"XXX",VLOOKUP(C9083,COA!$A$2:$B$340,2,FALSE))</f>
        <v>N45</v>
      </c>
      <c r="C9083" s="149" t="str">
        <f t="shared" si="282"/>
        <v>0026-1003-0058</v>
      </c>
      <c r="D9083" s="134" t="s">
        <v>473</v>
      </c>
      <c r="E9083" s="134" t="s">
        <v>448</v>
      </c>
      <c r="F9083" s="134" t="s">
        <v>472</v>
      </c>
      <c r="G9083" s="134" t="s">
        <v>328</v>
      </c>
      <c r="H9083" s="134" t="s">
        <v>1023</v>
      </c>
      <c r="I9083" s="134" t="s">
        <v>336</v>
      </c>
      <c r="J9083" s="135">
        <v>-65</v>
      </c>
      <c r="K9083" s="135">
        <v>-8.8699999999999992</v>
      </c>
      <c r="L9083" s="135">
        <v>-8.8699999999999992</v>
      </c>
      <c r="M9083" s="150"/>
    </row>
    <row r="9084" spans="1:13" x14ac:dyDescent="0.25">
      <c r="A9084" s="35" t="str">
        <f>VLOOKUP(B9084,ResCat!$A$2:$B$269,2,FALSE)</f>
        <v>XXX</v>
      </c>
      <c r="B9084" s="68" t="str">
        <f>IF(ISNA(VLOOKUP(C9084,COA!$A$2:$B$340,2,FALSE)),"XXX",VLOOKUP(C9084,COA!$A$2:$B$340,2,FALSE))</f>
        <v>N45</v>
      </c>
      <c r="C9084" s="149" t="str">
        <f t="shared" si="282"/>
        <v>0026-1003-0058</v>
      </c>
      <c r="D9084" s="134" t="s">
        <v>473</v>
      </c>
      <c r="E9084" s="134" t="s">
        <v>448</v>
      </c>
      <c r="F9084" s="134" t="s">
        <v>472</v>
      </c>
      <c r="G9084" s="134" t="s">
        <v>328</v>
      </c>
      <c r="H9084" s="134" t="s">
        <v>1023</v>
      </c>
      <c r="I9084" s="134" t="s">
        <v>2</v>
      </c>
      <c r="J9084" s="135">
        <v>27010.03</v>
      </c>
      <c r="K9084" s="135">
        <v>11021.88</v>
      </c>
      <c r="L9084" s="135">
        <v>10182.410000000002</v>
      </c>
      <c r="M9084" s="150"/>
    </row>
    <row r="9085" spans="1:13" x14ac:dyDescent="0.25">
      <c r="A9085" s="35" t="str">
        <f>VLOOKUP(B9085,ResCat!$A$2:$B$269,2,FALSE)</f>
        <v>XXX</v>
      </c>
      <c r="B9085" s="68" t="str">
        <f>IF(ISNA(VLOOKUP(C9085,COA!$A$2:$B$340,2,FALSE)),"XXX",VLOOKUP(C9085,COA!$A$2:$B$340,2,FALSE))</f>
        <v>N45</v>
      </c>
      <c r="C9085" s="149" t="str">
        <f t="shared" si="282"/>
        <v>0026-1003-0058</v>
      </c>
      <c r="D9085" s="134" t="s">
        <v>473</v>
      </c>
      <c r="E9085" s="134" t="s">
        <v>448</v>
      </c>
      <c r="F9085" s="134" t="s">
        <v>472</v>
      </c>
      <c r="G9085" s="134" t="s">
        <v>328</v>
      </c>
      <c r="H9085" s="134" t="s">
        <v>1023</v>
      </c>
      <c r="I9085" s="134" t="s">
        <v>1</v>
      </c>
      <c r="J9085" s="135">
        <v>23347.020000000004</v>
      </c>
      <c r="K9085" s="135">
        <v>3793</v>
      </c>
      <c r="L9085" s="135">
        <v>6875.02</v>
      </c>
      <c r="M9085" s="150"/>
    </row>
    <row r="9086" spans="1:13" x14ac:dyDescent="0.25">
      <c r="A9086" s="35" t="str">
        <f>VLOOKUP(B9086,ResCat!$A$2:$B$269,2,FALSE)</f>
        <v>XXX</v>
      </c>
      <c r="B9086" s="68" t="str">
        <f>IF(ISNA(VLOOKUP(C9086,COA!$A$2:$B$340,2,FALSE)),"XXX",VLOOKUP(C9086,COA!$A$2:$B$340,2,FALSE))</f>
        <v>N45</v>
      </c>
      <c r="C9086" s="149" t="str">
        <f t="shared" si="282"/>
        <v>0026-1003-0058</v>
      </c>
      <c r="D9086" s="134" t="s">
        <v>473</v>
      </c>
      <c r="E9086" s="134" t="s">
        <v>448</v>
      </c>
      <c r="F9086" s="134" t="s">
        <v>472</v>
      </c>
      <c r="G9086" s="134" t="s">
        <v>330</v>
      </c>
      <c r="H9086" s="134" t="s">
        <v>1023</v>
      </c>
      <c r="I9086" s="134" t="s">
        <v>3</v>
      </c>
      <c r="J9086" s="135">
        <v>7971.17</v>
      </c>
      <c r="K9086" s="135">
        <v>2830.8300000000008</v>
      </c>
      <c r="L9086" s="135">
        <v>2697.5500000000006</v>
      </c>
      <c r="M9086" s="150"/>
    </row>
    <row r="9087" spans="1:13" x14ac:dyDescent="0.25">
      <c r="A9087" s="35" t="str">
        <f>VLOOKUP(B9087,ResCat!$A$2:$B$269,2,FALSE)</f>
        <v>XXX</v>
      </c>
      <c r="B9087" s="68" t="str">
        <f>IF(ISNA(VLOOKUP(C9087,COA!$A$2:$B$340,2,FALSE)),"XXX",VLOOKUP(C9087,COA!$A$2:$B$340,2,FALSE))</f>
        <v>N45</v>
      </c>
      <c r="C9087" s="149" t="str">
        <f t="shared" si="282"/>
        <v>0026-1003-0058</v>
      </c>
      <c r="D9087" s="134" t="s">
        <v>473</v>
      </c>
      <c r="E9087" s="134" t="s">
        <v>448</v>
      </c>
      <c r="F9087" s="134" t="s">
        <v>472</v>
      </c>
      <c r="G9087" s="134" t="s">
        <v>330</v>
      </c>
      <c r="H9087" s="134" t="s">
        <v>1023</v>
      </c>
      <c r="I9087" s="134" t="s">
        <v>0</v>
      </c>
      <c r="J9087" s="135">
        <v>76685.859999999942</v>
      </c>
      <c r="K9087" s="135">
        <v>17605.709999999992</v>
      </c>
      <c r="L9087" s="135">
        <v>17605.709999999992</v>
      </c>
      <c r="M9087" s="150"/>
    </row>
    <row r="9088" spans="1:13" x14ac:dyDescent="0.25">
      <c r="A9088" s="35" t="str">
        <f>VLOOKUP(B9088,ResCat!$A$2:$B$269,2,FALSE)</f>
        <v>XXX</v>
      </c>
      <c r="B9088" s="68" t="str">
        <f>IF(ISNA(VLOOKUP(C9088,COA!$A$2:$B$340,2,FALSE)),"XXX",VLOOKUP(C9088,COA!$A$2:$B$340,2,FALSE))</f>
        <v>N45</v>
      </c>
      <c r="C9088" s="149" t="str">
        <f t="shared" si="282"/>
        <v>0026-1003-0058</v>
      </c>
      <c r="D9088" s="134" t="s">
        <v>473</v>
      </c>
      <c r="E9088" s="134" t="s">
        <v>448</v>
      </c>
      <c r="F9088" s="134" t="s">
        <v>472</v>
      </c>
      <c r="G9088" s="134" t="s">
        <v>330</v>
      </c>
      <c r="H9088" s="134" t="s">
        <v>1023</v>
      </c>
      <c r="I9088" s="134" t="s">
        <v>2</v>
      </c>
      <c r="J9088" s="135">
        <v>28266.15</v>
      </c>
      <c r="K9088" s="135">
        <v>12863.560000000001</v>
      </c>
      <c r="L9088" s="135">
        <v>11777.260000000004</v>
      </c>
      <c r="M9088" s="150"/>
    </row>
    <row r="9089" spans="1:13" x14ac:dyDescent="0.25">
      <c r="A9089" s="35" t="str">
        <f>VLOOKUP(B9089,ResCat!$A$2:$B$269,2,FALSE)</f>
        <v>XXX</v>
      </c>
      <c r="B9089" s="68" t="str">
        <f>IF(ISNA(VLOOKUP(C9089,COA!$A$2:$B$340,2,FALSE)),"XXX",VLOOKUP(C9089,COA!$A$2:$B$340,2,FALSE))</f>
        <v>N45</v>
      </c>
      <c r="C9089" s="149" t="str">
        <f t="shared" si="282"/>
        <v>0026-1003-0058</v>
      </c>
      <c r="D9089" s="134" t="s">
        <v>473</v>
      </c>
      <c r="E9089" s="134" t="s">
        <v>448</v>
      </c>
      <c r="F9089" s="134" t="s">
        <v>472</v>
      </c>
      <c r="G9089" s="134" t="s">
        <v>330</v>
      </c>
      <c r="H9089" s="134" t="s">
        <v>1023</v>
      </c>
      <c r="I9089" s="134" t="s">
        <v>1</v>
      </c>
      <c r="J9089" s="135">
        <v>-12004.300000000003</v>
      </c>
      <c r="K9089" s="135">
        <v>-7015.77</v>
      </c>
      <c r="L9089" s="135">
        <v>-7519.51</v>
      </c>
      <c r="M9089" s="150"/>
    </row>
    <row r="9090" spans="1:13" x14ac:dyDescent="0.25">
      <c r="A9090" s="35" t="str">
        <f>VLOOKUP(B9090,ResCat!$A$2:$B$269,2,FALSE)</f>
        <v>XXX</v>
      </c>
      <c r="B9090" s="68" t="str">
        <f>IF(ISNA(VLOOKUP(C9090,COA!$A$2:$B$340,2,FALSE)),"XXX",VLOOKUP(C9090,COA!$A$2:$B$340,2,FALSE))</f>
        <v>N45</v>
      </c>
      <c r="C9090" s="149" t="str">
        <f t="shared" si="282"/>
        <v>0026-1003-0058</v>
      </c>
      <c r="D9090" s="134" t="s">
        <v>473</v>
      </c>
      <c r="E9090" s="134" t="s">
        <v>448</v>
      </c>
      <c r="F9090" s="134" t="s">
        <v>472</v>
      </c>
      <c r="G9090" s="134" t="s">
        <v>332</v>
      </c>
      <c r="H9090" s="134" t="s">
        <v>1023</v>
      </c>
      <c r="I9090" s="134" t="s">
        <v>3</v>
      </c>
      <c r="J9090" s="135">
        <v>15729.36</v>
      </c>
      <c r="K9090" s="135">
        <v>5464.52</v>
      </c>
      <c r="L9090" s="135">
        <v>3621.7100000000005</v>
      </c>
      <c r="M9090" s="150"/>
    </row>
    <row r="9091" spans="1:13" x14ac:dyDescent="0.25">
      <c r="A9091" s="35" t="str">
        <f>VLOOKUP(B9091,ResCat!$A$2:$B$269,2,FALSE)</f>
        <v>XXX</v>
      </c>
      <c r="B9091" s="68" t="str">
        <f>IF(ISNA(VLOOKUP(C9091,COA!$A$2:$B$340,2,FALSE)),"XXX",VLOOKUP(C9091,COA!$A$2:$B$340,2,FALSE))</f>
        <v>N45</v>
      </c>
      <c r="C9091" s="149" t="str">
        <f t="shared" si="282"/>
        <v>0026-1003-0058</v>
      </c>
      <c r="D9091" s="134" t="s">
        <v>473</v>
      </c>
      <c r="E9091" s="134" t="s">
        <v>448</v>
      </c>
      <c r="F9091" s="134" t="s">
        <v>472</v>
      </c>
      <c r="G9091" s="134" t="s">
        <v>332</v>
      </c>
      <c r="H9091" s="134" t="s">
        <v>1023</v>
      </c>
      <c r="I9091" s="134" t="s">
        <v>0</v>
      </c>
      <c r="J9091" s="135">
        <v>1208575.9899999984</v>
      </c>
      <c r="K9091" s="135">
        <v>547676.19999999972</v>
      </c>
      <c r="L9091" s="135">
        <v>541394.83000000031</v>
      </c>
      <c r="M9091" s="150"/>
    </row>
    <row r="9092" spans="1:13" x14ac:dyDescent="0.25">
      <c r="A9092" s="35" t="str">
        <f>VLOOKUP(B9092,ResCat!$A$2:$B$269,2,FALSE)</f>
        <v>XXX</v>
      </c>
      <c r="B9092" s="68" t="str">
        <f>IF(ISNA(VLOOKUP(C9092,COA!$A$2:$B$340,2,FALSE)),"XXX",VLOOKUP(C9092,COA!$A$2:$B$340,2,FALSE))</f>
        <v>N45</v>
      </c>
      <c r="C9092" s="149" t="str">
        <f t="shared" si="282"/>
        <v>0026-1003-0058</v>
      </c>
      <c r="D9092" s="134" t="s">
        <v>473</v>
      </c>
      <c r="E9092" s="134" t="s">
        <v>448</v>
      </c>
      <c r="F9092" s="134" t="s">
        <v>472</v>
      </c>
      <c r="G9092" s="134" t="s">
        <v>332</v>
      </c>
      <c r="H9092" s="134" t="s">
        <v>1023</v>
      </c>
      <c r="I9092" s="134" t="s">
        <v>336</v>
      </c>
      <c r="J9092" s="135">
        <v>0</v>
      </c>
      <c r="K9092" s="135">
        <v>0</v>
      </c>
      <c r="L9092" s="135">
        <v>0</v>
      </c>
      <c r="M9092" s="150"/>
    </row>
    <row r="9093" spans="1:13" x14ac:dyDescent="0.25">
      <c r="A9093" s="35" t="str">
        <f>VLOOKUP(B9093,ResCat!$A$2:$B$269,2,FALSE)</f>
        <v>XXX</v>
      </c>
      <c r="B9093" s="68" t="str">
        <f>IF(ISNA(VLOOKUP(C9093,COA!$A$2:$B$340,2,FALSE)),"XXX",VLOOKUP(C9093,COA!$A$2:$B$340,2,FALSE))</f>
        <v>N45</v>
      </c>
      <c r="C9093" s="149" t="str">
        <f t="shared" ref="C9093:C9156" si="283">D9093&amp;"-"&amp;E9093&amp;"-"&amp;F9093</f>
        <v>0026-1003-0058</v>
      </c>
      <c r="D9093" s="134" t="s">
        <v>473</v>
      </c>
      <c r="E9093" s="134" t="s">
        <v>448</v>
      </c>
      <c r="F9093" s="134" t="s">
        <v>472</v>
      </c>
      <c r="G9093" s="134" t="s">
        <v>332</v>
      </c>
      <c r="H9093" s="134" t="s">
        <v>1023</v>
      </c>
      <c r="I9093" s="134" t="s">
        <v>2</v>
      </c>
      <c r="J9093" s="135">
        <v>31915.969999999998</v>
      </c>
      <c r="K9093" s="135">
        <v>10786.170000000002</v>
      </c>
      <c r="L9093" s="135">
        <v>9004.3500000000022</v>
      </c>
      <c r="M9093" s="150"/>
    </row>
    <row r="9094" spans="1:13" x14ac:dyDescent="0.25">
      <c r="A9094" s="35" t="str">
        <f>VLOOKUP(B9094,ResCat!$A$2:$B$269,2,FALSE)</f>
        <v>XXX</v>
      </c>
      <c r="B9094" s="68" t="str">
        <f>IF(ISNA(VLOOKUP(C9094,COA!$A$2:$B$340,2,FALSE)),"XXX",VLOOKUP(C9094,COA!$A$2:$B$340,2,FALSE))</f>
        <v>N45</v>
      </c>
      <c r="C9094" s="149" t="str">
        <f t="shared" si="283"/>
        <v>0026-1003-0058</v>
      </c>
      <c r="D9094" s="134" t="s">
        <v>473</v>
      </c>
      <c r="E9094" s="134" t="s">
        <v>448</v>
      </c>
      <c r="F9094" s="134" t="s">
        <v>472</v>
      </c>
      <c r="G9094" s="134" t="s">
        <v>332</v>
      </c>
      <c r="H9094" s="134" t="s">
        <v>1023</v>
      </c>
      <c r="I9094" s="134" t="s">
        <v>1</v>
      </c>
      <c r="J9094" s="135">
        <v>119059.58000000002</v>
      </c>
      <c r="K9094" s="135">
        <v>41550.429999999993</v>
      </c>
      <c r="L9094" s="135">
        <v>39543.439999999995</v>
      </c>
      <c r="M9094" s="150"/>
    </row>
    <row r="9095" spans="1:13" x14ac:dyDescent="0.25">
      <c r="A9095" s="35" t="str">
        <f>VLOOKUP(B9095,ResCat!$A$2:$B$269,2,FALSE)</f>
        <v>XXX</v>
      </c>
      <c r="B9095" s="68" t="str">
        <f>IF(ISNA(VLOOKUP(C9095,COA!$A$2:$B$340,2,FALSE)),"XXX",VLOOKUP(C9095,COA!$A$2:$B$340,2,FALSE))</f>
        <v>N45</v>
      </c>
      <c r="C9095" s="149" t="str">
        <f t="shared" si="283"/>
        <v>0026-1003-0058</v>
      </c>
      <c r="D9095" s="134" t="s">
        <v>473</v>
      </c>
      <c r="E9095" s="134" t="s">
        <v>448</v>
      </c>
      <c r="F9095" s="134" t="s">
        <v>472</v>
      </c>
      <c r="G9095" s="134" t="s">
        <v>335</v>
      </c>
      <c r="H9095" s="134" t="s">
        <v>1023</v>
      </c>
      <c r="I9095" s="134" t="s">
        <v>3</v>
      </c>
      <c r="J9095" s="135">
        <v>12131.100000000002</v>
      </c>
      <c r="K9095" s="135">
        <v>3747.76</v>
      </c>
      <c r="L9095" s="135">
        <v>3567.79</v>
      </c>
      <c r="M9095" s="150"/>
    </row>
    <row r="9096" spans="1:13" x14ac:dyDescent="0.25">
      <c r="A9096" s="35" t="str">
        <f>VLOOKUP(B9096,ResCat!$A$2:$B$269,2,FALSE)</f>
        <v>XXX</v>
      </c>
      <c r="B9096" s="68" t="str">
        <f>IF(ISNA(VLOOKUP(C9096,COA!$A$2:$B$340,2,FALSE)),"XXX",VLOOKUP(C9096,COA!$A$2:$B$340,2,FALSE))</f>
        <v>N45</v>
      </c>
      <c r="C9096" s="149" t="str">
        <f t="shared" si="283"/>
        <v>0026-1003-0058</v>
      </c>
      <c r="D9096" s="134" t="s">
        <v>473</v>
      </c>
      <c r="E9096" s="134" t="s">
        <v>448</v>
      </c>
      <c r="F9096" s="134" t="s">
        <v>472</v>
      </c>
      <c r="G9096" s="134" t="s">
        <v>335</v>
      </c>
      <c r="H9096" s="134" t="s">
        <v>1023</v>
      </c>
      <c r="I9096" s="134" t="s">
        <v>0</v>
      </c>
      <c r="J9096" s="135">
        <v>289697.99000000005</v>
      </c>
      <c r="K9096" s="135">
        <v>94551.42</v>
      </c>
      <c r="L9096" s="135">
        <v>92660.34</v>
      </c>
      <c r="M9096" s="150"/>
    </row>
    <row r="9097" spans="1:13" x14ac:dyDescent="0.25">
      <c r="A9097" s="35" t="str">
        <f>VLOOKUP(B9097,ResCat!$A$2:$B$269,2,FALSE)</f>
        <v>XXX</v>
      </c>
      <c r="B9097" s="68" t="str">
        <f>IF(ISNA(VLOOKUP(C9097,COA!$A$2:$B$340,2,FALSE)),"XXX",VLOOKUP(C9097,COA!$A$2:$B$340,2,FALSE))</f>
        <v>N45</v>
      </c>
      <c r="C9097" s="149" t="str">
        <f t="shared" si="283"/>
        <v>0026-1003-0058</v>
      </c>
      <c r="D9097" s="134" t="s">
        <v>473</v>
      </c>
      <c r="E9097" s="134" t="s">
        <v>448</v>
      </c>
      <c r="F9097" s="134" t="s">
        <v>472</v>
      </c>
      <c r="G9097" s="134" t="s">
        <v>335</v>
      </c>
      <c r="H9097" s="134" t="s">
        <v>1023</v>
      </c>
      <c r="I9097" s="134" t="s">
        <v>336</v>
      </c>
      <c r="J9097" s="135">
        <v>0</v>
      </c>
      <c r="K9097" s="135">
        <v>0</v>
      </c>
      <c r="L9097" s="135">
        <v>0</v>
      </c>
      <c r="M9097" s="150"/>
    </row>
    <row r="9098" spans="1:13" x14ac:dyDescent="0.25">
      <c r="A9098" s="35" t="str">
        <f>VLOOKUP(B9098,ResCat!$A$2:$B$269,2,FALSE)</f>
        <v>XXX</v>
      </c>
      <c r="B9098" s="68" t="str">
        <f>IF(ISNA(VLOOKUP(C9098,COA!$A$2:$B$340,2,FALSE)),"XXX",VLOOKUP(C9098,COA!$A$2:$B$340,2,FALSE))</f>
        <v>N45</v>
      </c>
      <c r="C9098" s="149" t="str">
        <f t="shared" si="283"/>
        <v>0026-1003-0058</v>
      </c>
      <c r="D9098" s="134" t="s">
        <v>473</v>
      </c>
      <c r="E9098" s="134" t="s">
        <v>448</v>
      </c>
      <c r="F9098" s="134" t="s">
        <v>472</v>
      </c>
      <c r="G9098" s="134" t="s">
        <v>335</v>
      </c>
      <c r="H9098" s="134" t="s">
        <v>1023</v>
      </c>
      <c r="I9098" s="134" t="s">
        <v>2</v>
      </c>
      <c r="J9098" s="135">
        <v>56507.26</v>
      </c>
      <c r="K9098" s="135">
        <v>13406.090000000002</v>
      </c>
      <c r="L9098" s="135">
        <v>12049.99</v>
      </c>
      <c r="M9098" s="150"/>
    </row>
    <row r="9099" spans="1:13" x14ac:dyDescent="0.25">
      <c r="A9099" s="35" t="str">
        <f>VLOOKUP(B9099,ResCat!$A$2:$B$269,2,FALSE)</f>
        <v>XXX</v>
      </c>
      <c r="B9099" s="68" t="str">
        <f>IF(ISNA(VLOOKUP(C9099,COA!$A$2:$B$340,2,FALSE)),"XXX",VLOOKUP(C9099,COA!$A$2:$B$340,2,FALSE))</f>
        <v>N45</v>
      </c>
      <c r="C9099" s="149" t="str">
        <f t="shared" si="283"/>
        <v>0026-1003-0058</v>
      </c>
      <c r="D9099" s="134" t="s">
        <v>473</v>
      </c>
      <c r="E9099" s="134" t="s">
        <v>448</v>
      </c>
      <c r="F9099" s="134" t="s">
        <v>472</v>
      </c>
      <c r="G9099" s="134" t="s">
        <v>335</v>
      </c>
      <c r="H9099" s="134" t="s">
        <v>1023</v>
      </c>
      <c r="I9099" s="134" t="s">
        <v>1</v>
      </c>
      <c r="J9099" s="135">
        <v>61759.62</v>
      </c>
      <c r="K9099" s="135">
        <v>45805.539999999994</v>
      </c>
      <c r="L9099" s="135">
        <v>43678.78</v>
      </c>
      <c r="M9099" s="150"/>
    </row>
    <row r="9100" spans="1:13" x14ac:dyDescent="0.25">
      <c r="A9100" s="35" t="str">
        <f>VLOOKUP(B9100,ResCat!$A$2:$B$269,2,FALSE)</f>
        <v>XXX</v>
      </c>
      <c r="B9100" s="68" t="str">
        <f>IF(ISNA(VLOOKUP(C9100,COA!$A$2:$B$340,2,FALSE)),"XXX",VLOOKUP(C9100,COA!$A$2:$B$340,2,FALSE))</f>
        <v>N45</v>
      </c>
      <c r="C9100" s="149" t="str">
        <f t="shared" si="283"/>
        <v>0026-1003-0058</v>
      </c>
      <c r="D9100" s="134" t="s">
        <v>473</v>
      </c>
      <c r="E9100" s="134" t="s">
        <v>448</v>
      </c>
      <c r="F9100" s="134" t="s">
        <v>472</v>
      </c>
      <c r="G9100" s="134" t="s">
        <v>4</v>
      </c>
      <c r="H9100" s="134" t="s">
        <v>1023</v>
      </c>
      <c r="I9100" s="134" t="s">
        <v>3</v>
      </c>
      <c r="J9100" s="135">
        <v>17550.59</v>
      </c>
      <c r="K9100" s="135">
        <v>4617.2900000000018</v>
      </c>
      <c r="L9100" s="135">
        <v>4492.6100000000006</v>
      </c>
      <c r="M9100" s="150"/>
    </row>
    <row r="9101" spans="1:13" x14ac:dyDescent="0.25">
      <c r="A9101" s="35" t="str">
        <f>VLOOKUP(B9101,ResCat!$A$2:$B$269,2,FALSE)</f>
        <v>XXX</v>
      </c>
      <c r="B9101" s="68" t="str">
        <f>IF(ISNA(VLOOKUP(C9101,COA!$A$2:$B$340,2,FALSE)),"XXX",VLOOKUP(C9101,COA!$A$2:$B$340,2,FALSE))</f>
        <v>N45</v>
      </c>
      <c r="C9101" s="149" t="str">
        <f t="shared" si="283"/>
        <v>0026-1003-0058</v>
      </c>
      <c r="D9101" s="134" t="s">
        <v>473</v>
      </c>
      <c r="E9101" s="134" t="s">
        <v>448</v>
      </c>
      <c r="F9101" s="134" t="s">
        <v>472</v>
      </c>
      <c r="G9101" s="134" t="s">
        <v>4</v>
      </c>
      <c r="H9101" s="134" t="s">
        <v>1023</v>
      </c>
      <c r="I9101" s="134" t="s">
        <v>0</v>
      </c>
      <c r="J9101" s="135">
        <v>334998.87999999995</v>
      </c>
      <c r="K9101" s="135">
        <v>70034.500000000015</v>
      </c>
      <c r="L9101" s="135">
        <v>68684.500000000015</v>
      </c>
      <c r="M9101" s="150"/>
    </row>
    <row r="9102" spans="1:13" x14ac:dyDescent="0.25">
      <c r="A9102" s="35" t="str">
        <f>VLOOKUP(B9102,ResCat!$A$2:$B$269,2,FALSE)</f>
        <v>XXX</v>
      </c>
      <c r="B9102" s="68" t="str">
        <f>IF(ISNA(VLOOKUP(C9102,COA!$A$2:$B$340,2,FALSE)),"XXX",VLOOKUP(C9102,COA!$A$2:$B$340,2,FALSE))</f>
        <v>N45</v>
      </c>
      <c r="C9102" s="149" t="str">
        <f t="shared" si="283"/>
        <v>0026-1003-0058</v>
      </c>
      <c r="D9102" s="134" t="s">
        <v>473</v>
      </c>
      <c r="E9102" s="134" t="s">
        <v>448</v>
      </c>
      <c r="F9102" s="134" t="s">
        <v>472</v>
      </c>
      <c r="G9102" s="134" t="s">
        <v>4</v>
      </c>
      <c r="H9102" s="134" t="s">
        <v>1023</v>
      </c>
      <c r="I9102" s="134" t="s">
        <v>2</v>
      </c>
      <c r="J9102" s="135">
        <v>59239.840000000011</v>
      </c>
      <c r="K9102" s="135">
        <v>31229.28999999999</v>
      </c>
      <c r="L9102" s="135">
        <v>29754.589999999978</v>
      </c>
      <c r="M9102" s="150"/>
    </row>
    <row r="9103" spans="1:13" x14ac:dyDescent="0.25">
      <c r="A9103" s="35" t="str">
        <f>VLOOKUP(B9103,ResCat!$A$2:$B$269,2,FALSE)</f>
        <v>XXX</v>
      </c>
      <c r="B9103" s="68" t="str">
        <f>IF(ISNA(VLOOKUP(C9103,COA!$A$2:$B$340,2,FALSE)),"XXX",VLOOKUP(C9103,COA!$A$2:$B$340,2,FALSE))</f>
        <v>N45</v>
      </c>
      <c r="C9103" s="149" t="str">
        <f t="shared" si="283"/>
        <v>0026-1003-0058</v>
      </c>
      <c r="D9103" s="134" t="s">
        <v>473</v>
      </c>
      <c r="E9103" s="134" t="s">
        <v>448</v>
      </c>
      <c r="F9103" s="134" t="s">
        <v>472</v>
      </c>
      <c r="G9103" s="134" t="s">
        <v>4</v>
      </c>
      <c r="H9103" s="134" t="s">
        <v>1023</v>
      </c>
      <c r="I9103" s="134" t="s">
        <v>1</v>
      </c>
      <c r="J9103" s="135">
        <v>2886.2199999999984</v>
      </c>
      <c r="K9103" s="135">
        <v>13976.87</v>
      </c>
      <c r="L9103" s="135">
        <v>12781.460000000003</v>
      </c>
      <c r="M9103" s="150"/>
    </row>
    <row r="9104" spans="1:13" x14ac:dyDescent="0.25">
      <c r="A9104" s="35" t="str">
        <f>VLOOKUP(B9104,ResCat!$A$2:$B$269,2,FALSE)</f>
        <v>XXX</v>
      </c>
      <c r="B9104" s="68" t="str">
        <f>IF(ISNA(VLOOKUP(C9104,COA!$A$2:$B$340,2,FALSE)),"XXX",VLOOKUP(C9104,COA!$A$2:$B$340,2,FALSE))</f>
        <v>N45</v>
      </c>
      <c r="C9104" s="149" t="str">
        <f t="shared" si="283"/>
        <v>0026-1003-0058</v>
      </c>
      <c r="D9104" s="134" t="s">
        <v>473</v>
      </c>
      <c r="E9104" s="134" t="s">
        <v>448</v>
      </c>
      <c r="F9104" s="134" t="s">
        <v>472</v>
      </c>
      <c r="G9104" s="134" t="s">
        <v>511</v>
      </c>
      <c r="H9104" s="134" t="s">
        <v>1023</v>
      </c>
      <c r="I9104" s="134" t="s">
        <v>3</v>
      </c>
      <c r="J9104" s="135">
        <v>101864.07999999999</v>
      </c>
      <c r="K9104" s="135">
        <v>37515.959999999992</v>
      </c>
      <c r="L9104" s="135">
        <v>35095.489999999991</v>
      </c>
      <c r="M9104" s="150"/>
    </row>
    <row r="9105" spans="1:13" x14ac:dyDescent="0.25">
      <c r="A9105" s="35" t="str">
        <f>VLOOKUP(B9105,ResCat!$A$2:$B$269,2,FALSE)</f>
        <v>XXX</v>
      </c>
      <c r="B9105" s="68" t="str">
        <f>IF(ISNA(VLOOKUP(C9105,COA!$A$2:$B$340,2,FALSE)),"XXX",VLOOKUP(C9105,COA!$A$2:$B$340,2,FALSE))</f>
        <v>N45</v>
      </c>
      <c r="C9105" s="149" t="str">
        <f t="shared" si="283"/>
        <v>0026-1003-0058</v>
      </c>
      <c r="D9105" s="134" t="s">
        <v>473</v>
      </c>
      <c r="E9105" s="134" t="s">
        <v>448</v>
      </c>
      <c r="F9105" s="134" t="s">
        <v>472</v>
      </c>
      <c r="G9105" s="134" t="s">
        <v>511</v>
      </c>
      <c r="H9105" s="134" t="s">
        <v>1023</v>
      </c>
      <c r="I9105" s="134" t="s">
        <v>0</v>
      </c>
      <c r="J9105" s="135">
        <v>3554938.1899999934</v>
      </c>
      <c r="K9105" s="135">
        <v>1526049.5200000007</v>
      </c>
      <c r="L9105" s="135">
        <v>1137712.7900000003</v>
      </c>
      <c r="M9105" s="150"/>
    </row>
    <row r="9106" spans="1:13" x14ac:dyDescent="0.25">
      <c r="A9106" s="35" t="str">
        <f>VLOOKUP(B9106,ResCat!$A$2:$B$269,2,FALSE)</f>
        <v>XXX</v>
      </c>
      <c r="B9106" s="68" t="str">
        <f>IF(ISNA(VLOOKUP(C9106,COA!$A$2:$B$340,2,FALSE)),"XXX",VLOOKUP(C9106,COA!$A$2:$B$340,2,FALSE))</f>
        <v>N45</v>
      </c>
      <c r="C9106" s="149" t="str">
        <f t="shared" si="283"/>
        <v>0026-1003-0058</v>
      </c>
      <c r="D9106" s="134" t="s">
        <v>473</v>
      </c>
      <c r="E9106" s="134" t="s">
        <v>448</v>
      </c>
      <c r="F9106" s="134" t="s">
        <v>472</v>
      </c>
      <c r="G9106" s="134" t="s">
        <v>511</v>
      </c>
      <c r="H9106" s="134" t="s">
        <v>1023</v>
      </c>
      <c r="I9106" s="134" t="s">
        <v>336</v>
      </c>
      <c r="J9106" s="135">
        <v>1656.32</v>
      </c>
      <c r="K9106" s="135">
        <v>502.84</v>
      </c>
      <c r="L9106" s="135">
        <v>527.96</v>
      </c>
      <c r="M9106" s="150"/>
    </row>
    <row r="9107" spans="1:13" x14ac:dyDescent="0.25">
      <c r="A9107" s="35" t="str">
        <f>VLOOKUP(B9107,ResCat!$A$2:$B$269,2,FALSE)</f>
        <v>XXX</v>
      </c>
      <c r="B9107" s="68" t="str">
        <f>IF(ISNA(VLOOKUP(C9107,COA!$A$2:$B$340,2,FALSE)),"XXX",VLOOKUP(C9107,COA!$A$2:$B$340,2,FALSE))</f>
        <v>N45</v>
      </c>
      <c r="C9107" s="149" t="str">
        <f t="shared" si="283"/>
        <v>0026-1003-0058</v>
      </c>
      <c r="D9107" s="134" t="s">
        <v>473</v>
      </c>
      <c r="E9107" s="134" t="s">
        <v>448</v>
      </c>
      <c r="F9107" s="134" t="s">
        <v>472</v>
      </c>
      <c r="G9107" s="134" t="s">
        <v>511</v>
      </c>
      <c r="H9107" s="134" t="s">
        <v>1023</v>
      </c>
      <c r="I9107" s="134" t="s">
        <v>2</v>
      </c>
      <c r="J9107" s="135">
        <v>454770.44000000035</v>
      </c>
      <c r="K9107" s="135">
        <v>151805.71000000025</v>
      </c>
      <c r="L9107" s="135">
        <v>129891.78999999982</v>
      </c>
      <c r="M9107" s="150"/>
    </row>
    <row r="9108" spans="1:13" x14ac:dyDescent="0.25">
      <c r="A9108" s="35" t="str">
        <f>VLOOKUP(B9108,ResCat!$A$2:$B$269,2,FALSE)</f>
        <v>XXX</v>
      </c>
      <c r="B9108" s="68" t="str">
        <f>IF(ISNA(VLOOKUP(C9108,COA!$A$2:$B$340,2,FALSE)),"XXX",VLOOKUP(C9108,COA!$A$2:$B$340,2,FALSE))</f>
        <v>N45</v>
      </c>
      <c r="C9108" s="149" t="str">
        <f t="shared" si="283"/>
        <v>0026-1003-0058</v>
      </c>
      <c r="D9108" s="134" t="s">
        <v>473</v>
      </c>
      <c r="E9108" s="134" t="s">
        <v>448</v>
      </c>
      <c r="F9108" s="134" t="s">
        <v>472</v>
      </c>
      <c r="G9108" s="134" t="s">
        <v>511</v>
      </c>
      <c r="H9108" s="134" t="s">
        <v>1023</v>
      </c>
      <c r="I9108" s="134" t="s">
        <v>1</v>
      </c>
      <c r="J9108" s="135">
        <v>548426.89999999991</v>
      </c>
      <c r="K9108" s="135">
        <v>188139.9800000001</v>
      </c>
      <c r="L9108" s="135">
        <v>198051.22000000009</v>
      </c>
      <c r="M9108" s="150"/>
    </row>
    <row r="9109" spans="1:13" x14ac:dyDescent="0.25">
      <c r="A9109" s="35" t="str">
        <f>VLOOKUP(B9109,ResCat!$A$2:$B$269,2,FALSE)</f>
        <v>XXX</v>
      </c>
      <c r="B9109" s="68" t="str">
        <f>IF(ISNA(VLOOKUP(C9109,COA!$A$2:$B$340,2,FALSE)),"XXX",VLOOKUP(C9109,COA!$A$2:$B$340,2,FALSE))</f>
        <v>N45</v>
      </c>
      <c r="C9109" s="149" t="str">
        <f t="shared" si="283"/>
        <v>0026-1003-0058</v>
      </c>
      <c r="D9109" s="134" t="s">
        <v>473</v>
      </c>
      <c r="E9109" s="134" t="s">
        <v>448</v>
      </c>
      <c r="F9109" s="134" t="s">
        <v>472</v>
      </c>
      <c r="G9109" s="134" t="s">
        <v>969</v>
      </c>
      <c r="H9109" s="134" t="s">
        <v>1023</v>
      </c>
      <c r="I9109" s="134" t="s">
        <v>3</v>
      </c>
      <c r="J9109" s="135">
        <v>139742.18</v>
      </c>
      <c r="K9109" s="135">
        <v>51619.319999999942</v>
      </c>
      <c r="L9109" s="135">
        <v>48614.849999999955</v>
      </c>
      <c r="M9109" s="150"/>
    </row>
    <row r="9110" spans="1:13" x14ac:dyDescent="0.25">
      <c r="A9110" s="35" t="str">
        <f>VLOOKUP(B9110,ResCat!$A$2:$B$269,2,FALSE)</f>
        <v>XXX</v>
      </c>
      <c r="B9110" s="68" t="str">
        <f>IF(ISNA(VLOOKUP(C9110,COA!$A$2:$B$340,2,FALSE)),"XXX",VLOOKUP(C9110,COA!$A$2:$B$340,2,FALSE))</f>
        <v>N45</v>
      </c>
      <c r="C9110" s="149" t="str">
        <f t="shared" si="283"/>
        <v>0026-1003-0058</v>
      </c>
      <c r="D9110" s="134" t="s">
        <v>473</v>
      </c>
      <c r="E9110" s="134" t="s">
        <v>448</v>
      </c>
      <c r="F9110" s="134" t="s">
        <v>472</v>
      </c>
      <c r="G9110" s="134" t="s">
        <v>969</v>
      </c>
      <c r="H9110" s="134" t="s">
        <v>1023</v>
      </c>
      <c r="I9110" s="134" t="s">
        <v>0</v>
      </c>
      <c r="J9110" s="135">
        <v>2262318.4200000009</v>
      </c>
      <c r="K9110" s="135">
        <v>738512.49</v>
      </c>
      <c r="L9110" s="135">
        <v>717004.23</v>
      </c>
      <c r="M9110" s="150"/>
    </row>
    <row r="9111" spans="1:13" x14ac:dyDescent="0.25">
      <c r="A9111" s="35" t="str">
        <f>VLOOKUP(B9111,ResCat!$A$2:$B$269,2,FALSE)</f>
        <v>XXX</v>
      </c>
      <c r="B9111" s="68" t="str">
        <f>IF(ISNA(VLOOKUP(C9111,COA!$A$2:$B$340,2,FALSE)),"XXX",VLOOKUP(C9111,COA!$A$2:$B$340,2,FALSE))</f>
        <v>N45</v>
      </c>
      <c r="C9111" s="149" t="str">
        <f t="shared" si="283"/>
        <v>0026-1003-0058</v>
      </c>
      <c r="D9111" s="134" t="s">
        <v>473</v>
      </c>
      <c r="E9111" s="134" t="s">
        <v>448</v>
      </c>
      <c r="F9111" s="134" t="s">
        <v>472</v>
      </c>
      <c r="G9111" s="134" t="s">
        <v>969</v>
      </c>
      <c r="H9111" s="134" t="s">
        <v>1023</v>
      </c>
      <c r="I9111" s="134" t="s">
        <v>336</v>
      </c>
      <c r="J9111" s="135">
        <v>3553.7900000000004</v>
      </c>
      <c r="K9111" s="135">
        <v>981.07000000000016</v>
      </c>
      <c r="L9111" s="135">
        <v>958.35000000000014</v>
      </c>
      <c r="M9111" s="150"/>
    </row>
    <row r="9112" spans="1:13" x14ac:dyDescent="0.25">
      <c r="A9112" s="35" t="str">
        <f>VLOOKUP(B9112,ResCat!$A$2:$B$269,2,FALSE)</f>
        <v>XXX</v>
      </c>
      <c r="B9112" s="68" t="str">
        <f>IF(ISNA(VLOOKUP(C9112,COA!$A$2:$B$340,2,FALSE)),"XXX",VLOOKUP(C9112,COA!$A$2:$B$340,2,FALSE))</f>
        <v>N45</v>
      </c>
      <c r="C9112" s="149" t="str">
        <f t="shared" si="283"/>
        <v>0026-1003-0058</v>
      </c>
      <c r="D9112" s="134" t="s">
        <v>473</v>
      </c>
      <c r="E9112" s="134" t="s">
        <v>448</v>
      </c>
      <c r="F9112" s="134" t="s">
        <v>472</v>
      </c>
      <c r="G9112" s="134" t="s">
        <v>969</v>
      </c>
      <c r="H9112" s="134" t="s">
        <v>1023</v>
      </c>
      <c r="I9112" s="134" t="s">
        <v>2</v>
      </c>
      <c r="J9112" s="135">
        <v>705857.03000000014</v>
      </c>
      <c r="K9112" s="135">
        <v>275555.27000000054</v>
      </c>
      <c r="L9112" s="135">
        <v>264043.71000000031</v>
      </c>
      <c r="M9112" s="150"/>
    </row>
    <row r="9113" spans="1:13" x14ac:dyDescent="0.25">
      <c r="A9113" s="35" t="str">
        <f>VLOOKUP(B9113,ResCat!$A$2:$B$269,2,FALSE)</f>
        <v>XXX</v>
      </c>
      <c r="B9113" s="68" t="str">
        <f>IF(ISNA(VLOOKUP(C9113,COA!$A$2:$B$340,2,FALSE)),"XXX",VLOOKUP(C9113,COA!$A$2:$B$340,2,FALSE))</f>
        <v>N45</v>
      </c>
      <c r="C9113" s="149" t="str">
        <f t="shared" si="283"/>
        <v>0026-1003-0058</v>
      </c>
      <c r="D9113" s="134" t="s">
        <v>473</v>
      </c>
      <c r="E9113" s="134" t="s">
        <v>448</v>
      </c>
      <c r="F9113" s="134" t="s">
        <v>472</v>
      </c>
      <c r="G9113" s="134" t="s">
        <v>969</v>
      </c>
      <c r="H9113" s="134" t="s">
        <v>1023</v>
      </c>
      <c r="I9113" s="134" t="s">
        <v>1</v>
      </c>
      <c r="J9113" s="135">
        <v>575239.7899999998</v>
      </c>
      <c r="K9113" s="135">
        <v>205211.63999999993</v>
      </c>
      <c r="L9113" s="135">
        <v>209167.49999999988</v>
      </c>
      <c r="M9113" s="150" t="str">
        <f t="shared" ref="M9113:M9155" si="284">IF(G9113&lt;$M$1,$M$1,G9113)</f>
        <v>201710</v>
      </c>
    </row>
    <row r="9114" spans="1:13" x14ac:dyDescent="0.25">
      <c r="A9114" s="35" t="str">
        <f>VLOOKUP(B9114,ResCat!$A$2:$B$269,2,FALSE)</f>
        <v>XXX</v>
      </c>
      <c r="B9114" s="68" t="str">
        <f>IF(ISNA(VLOOKUP(C9114,COA!$A$2:$B$340,2,FALSE)),"XXX",VLOOKUP(C9114,COA!$A$2:$B$340,2,FALSE))</f>
        <v>N45</v>
      </c>
      <c r="C9114" s="149" t="str">
        <f t="shared" si="283"/>
        <v>0026-1003-0058</v>
      </c>
      <c r="D9114" s="134" t="s">
        <v>473</v>
      </c>
      <c r="E9114" s="134" t="s">
        <v>448</v>
      </c>
      <c r="F9114" s="134" t="s">
        <v>472</v>
      </c>
      <c r="G9114" s="134" t="s">
        <v>961</v>
      </c>
      <c r="H9114" s="134" t="s">
        <v>1023</v>
      </c>
      <c r="I9114" s="134" t="s">
        <v>3</v>
      </c>
      <c r="J9114" s="135">
        <v>412705.11999999976</v>
      </c>
      <c r="K9114" s="135">
        <v>142930.15000000055</v>
      </c>
      <c r="L9114" s="135">
        <v>128935.10000000065</v>
      </c>
      <c r="M9114" s="150" t="str">
        <f t="shared" si="284"/>
        <v>201711</v>
      </c>
    </row>
    <row r="9115" spans="1:13" x14ac:dyDescent="0.25">
      <c r="A9115" s="35" t="str">
        <f>VLOOKUP(B9115,ResCat!$A$2:$B$269,2,FALSE)</f>
        <v>XXX</v>
      </c>
      <c r="B9115" s="68" t="str">
        <f>IF(ISNA(VLOOKUP(C9115,COA!$A$2:$B$340,2,FALSE)),"XXX",VLOOKUP(C9115,COA!$A$2:$B$340,2,FALSE))</f>
        <v>N45</v>
      </c>
      <c r="C9115" s="149" t="str">
        <f t="shared" si="283"/>
        <v>0026-1003-0058</v>
      </c>
      <c r="D9115" s="134" t="s">
        <v>473</v>
      </c>
      <c r="E9115" s="134" t="s">
        <v>448</v>
      </c>
      <c r="F9115" s="134" t="s">
        <v>472</v>
      </c>
      <c r="G9115" s="134" t="s">
        <v>961</v>
      </c>
      <c r="H9115" s="134" t="s">
        <v>1023</v>
      </c>
      <c r="I9115" s="134" t="s">
        <v>0</v>
      </c>
      <c r="J9115" s="135">
        <v>3540127.5899999975</v>
      </c>
      <c r="K9115" s="135">
        <v>1345984.5299999998</v>
      </c>
      <c r="L9115" s="135">
        <v>1326892.3999999997</v>
      </c>
      <c r="M9115" s="150" t="str">
        <f t="shared" si="284"/>
        <v>201711</v>
      </c>
    </row>
    <row r="9116" spans="1:13" x14ac:dyDescent="0.25">
      <c r="A9116" s="35" t="str">
        <f>VLOOKUP(B9116,ResCat!$A$2:$B$269,2,FALSE)</f>
        <v>XXX</v>
      </c>
      <c r="B9116" s="68" t="str">
        <f>IF(ISNA(VLOOKUP(C9116,COA!$A$2:$B$340,2,FALSE)),"XXX",VLOOKUP(C9116,COA!$A$2:$B$340,2,FALSE))</f>
        <v>N45</v>
      </c>
      <c r="C9116" s="149" t="str">
        <f t="shared" si="283"/>
        <v>0026-1003-0058</v>
      </c>
      <c r="D9116" s="134" t="s">
        <v>473</v>
      </c>
      <c r="E9116" s="134" t="s">
        <v>448</v>
      </c>
      <c r="F9116" s="134" t="s">
        <v>472</v>
      </c>
      <c r="G9116" s="134" t="s">
        <v>961</v>
      </c>
      <c r="H9116" s="134" t="s">
        <v>1023</v>
      </c>
      <c r="I9116" s="134" t="s">
        <v>336</v>
      </c>
      <c r="J9116" s="135">
        <v>70647.260000000009</v>
      </c>
      <c r="K9116" s="135">
        <v>7853.0999999999995</v>
      </c>
      <c r="L9116" s="135">
        <v>7230.6799999999994</v>
      </c>
      <c r="M9116" s="150" t="str">
        <f t="shared" si="284"/>
        <v>201711</v>
      </c>
    </row>
    <row r="9117" spans="1:13" x14ac:dyDescent="0.25">
      <c r="A9117" s="35" t="str">
        <f>VLOOKUP(B9117,ResCat!$A$2:$B$269,2,FALSE)</f>
        <v>XXX</v>
      </c>
      <c r="B9117" s="68" t="str">
        <f>IF(ISNA(VLOOKUP(C9117,COA!$A$2:$B$340,2,FALSE)),"XXX",VLOOKUP(C9117,COA!$A$2:$B$340,2,FALSE))</f>
        <v>N45</v>
      </c>
      <c r="C9117" s="149" t="str">
        <f t="shared" si="283"/>
        <v>0026-1003-0058</v>
      </c>
      <c r="D9117" s="134" t="s">
        <v>473</v>
      </c>
      <c r="E9117" s="134" t="s">
        <v>448</v>
      </c>
      <c r="F9117" s="134" t="s">
        <v>472</v>
      </c>
      <c r="G9117" s="134" t="s">
        <v>961</v>
      </c>
      <c r="H9117" s="134" t="s">
        <v>1023</v>
      </c>
      <c r="I9117" s="134" t="s">
        <v>2</v>
      </c>
      <c r="J9117" s="135">
        <v>1360461.9700000009</v>
      </c>
      <c r="K9117" s="135">
        <v>537047.5200000027</v>
      </c>
      <c r="L9117" s="135">
        <v>495936.21000000142</v>
      </c>
      <c r="M9117" s="150" t="str">
        <f t="shared" si="284"/>
        <v>201711</v>
      </c>
    </row>
    <row r="9118" spans="1:13" x14ac:dyDescent="0.25">
      <c r="A9118" s="35" t="str">
        <f>VLOOKUP(B9118,ResCat!$A$2:$B$269,2,FALSE)</f>
        <v>XXX</v>
      </c>
      <c r="B9118" s="68" t="str">
        <f>IF(ISNA(VLOOKUP(C9118,COA!$A$2:$B$340,2,FALSE)),"XXX",VLOOKUP(C9118,COA!$A$2:$B$340,2,FALSE))</f>
        <v>N45</v>
      </c>
      <c r="C9118" s="149" t="str">
        <f t="shared" si="283"/>
        <v>0026-1003-0058</v>
      </c>
      <c r="D9118" s="134" t="s">
        <v>473</v>
      </c>
      <c r="E9118" s="134" t="s">
        <v>448</v>
      </c>
      <c r="F9118" s="134" t="s">
        <v>472</v>
      </c>
      <c r="G9118" s="134" t="s">
        <v>961</v>
      </c>
      <c r="H9118" s="134" t="s">
        <v>1023</v>
      </c>
      <c r="I9118" s="134" t="s">
        <v>1</v>
      </c>
      <c r="J9118" s="135">
        <v>1334913.9400000013</v>
      </c>
      <c r="K9118" s="135">
        <v>597453.93999999983</v>
      </c>
      <c r="L9118" s="135">
        <v>553127.75000000035</v>
      </c>
      <c r="M9118" s="150" t="str">
        <f t="shared" si="284"/>
        <v>201711</v>
      </c>
    </row>
    <row r="9119" spans="1:13" x14ac:dyDescent="0.25">
      <c r="A9119" s="35" t="str">
        <f>VLOOKUP(B9119,ResCat!$A$2:$B$269,2,FALSE)</f>
        <v>XXX</v>
      </c>
      <c r="B9119" s="68" t="str">
        <f>IF(ISNA(VLOOKUP(C9119,COA!$A$2:$B$340,2,FALSE)),"XXX",VLOOKUP(C9119,COA!$A$2:$B$340,2,FALSE))</f>
        <v>N45</v>
      </c>
      <c r="C9119" s="149" t="str">
        <f t="shared" si="283"/>
        <v>0026-1003-0058</v>
      </c>
      <c r="D9119" s="134" t="s">
        <v>473</v>
      </c>
      <c r="E9119" s="134" t="s">
        <v>448</v>
      </c>
      <c r="F9119" s="134" t="s">
        <v>472</v>
      </c>
      <c r="G9119" s="134" t="s">
        <v>970</v>
      </c>
      <c r="H9119" s="134" t="s">
        <v>1023</v>
      </c>
      <c r="I9119" s="134" t="s">
        <v>3</v>
      </c>
      <c r="J9119" s="135">
        <v>1513748.6900000039</v>
      </c>
      <c r="K9119" s="135">
        <v>530103.46999999834</v>
      </c>
      <c r="L9119" s="135">
        <v>487981.53999999823</v>
      </c>
      <c r="M9119" s="150" t="str">
        <f t="shared" si="284"/>
        <v>201712</v>
      </c>
    </row>
    <row r="9120" spans="1:13" x14ac:dyDescent="0.25">
      <c r="A9120" s="35" t="str">
        <f>VLOOKUP(B9120,ResCat!$A$2:$B$269,2,FALSE)</f>
        <v>XXX</v>
      </c>
      <c r="B9120" s="68" t="str">
        <f>IF(ISNA(VLOOKUP(C9120,COA!$A$2:$B$340,2,FALSE)),"XXX",VLOOKUP(C9120,COA!$A$2:$B$340,2,FALSE))</f>
        <v>N45</v>
      </c>
      <c r="C9120" s="149" t="str">
        <f t="shared" si="283"/>
        <v>0026-1003-0058</v>
      </c>
      <c r="D9120" s="134" t="s">
        <v>473</v>
      </c>
      <c r="E9120" s="134" t="s">
        <v>448</v>
      </c>
      <c r="F9120" s="134" t="s">
        <v>472</v>
      </c>
      <c r="G9120" s="134" t="s">
        <v>970</v>
      </c>
      <c r="H9120" s="134" t="s">
        <v>1023</v>
      </c>
      <c r="I9120" s="134" t="s">
        <v>368</v>
      </c>
      <c r="J9120" s="135">
        <v>3645</v>
      </c>
      <c r="K9120" s="135">
        <v>426</v>
      </c>
      <c r="L9120" s="135">
        <v>426</v>
      </c>
      <c r="M9120" s="150" t="str">
        <f t="shared" si="284"/>
        <v>201712</v>
      </c>
    </row>
    <row r="9121" spans="1:13" x14ac:dyDescent="0.25">
      <c r="A9121" s="35" t="str">
        <f>VLOOKUP(B9121,ResCat!$A$2:$B$269,2,FALSE)</f>
        <v>XXX</v>
      </c>
      <c r="B9121" s="68" t="str">
        <f>IF(ISNA(VLOOKUP(C9121,COA!$A$2:$B$340,2,FALSE)),"XXX",VLOOKUP(C9121,COA!$A$2:$B$340,2,FALSE))</f>
        <v>N45</v>
      </c>
      <c r="C9121" s="149" t="str">
        <f t="shared" si="283"/>
        <v>0026-1003-0058</v>
      </c>
      <c r="D9121" s="134" t="s">
        <v>473</v>
      </c>
      <c r="E9121" s="134" t="s">
        <v>448</v>
      </c>
      <c r="F9121" s="134" t="s">
        <v>472</v>
      </c>
      <c r="G9121" s="134" t="s">
        <v>970</v>
      </c>
      <c r="H9121" s="134" t="s">
        <v>1023</v>
      </c>
      <c r="I9121" s="134" t="s">
        <v>0</v>
      </c>
      <c r="J9121" s="135">
        <v>3291046.3800000013</v>
      </c>
      <c r="K9121" s="135">
        <v>1032117.5299999998</v>
      </c>
      <c r="L9121" s="135">
        <v>1007381.0599999996</v>
      </c>
      <c r="M9121" s="150" t="str">
        <f t="shared" si="284"/>
        <v>201712</v>
      </c>
    </row>
    <row r="9122" spans="1:13" x14ac:dyDescent="0.25">
      <c r="A9122" s="35" t="str">
        <f>VLOOKUP(B9122,ResCat!$A$2:$B$269,2,FALSE)</f>
        <v>XXX</v>
      </c>
      <c r="B9122" s="68" t="str">
        <f>IF(ISNA(VLOOKUP(C9122,COA!$A$2:$B$340,2,FALSE)),"XXX",VLOOKUP(C9122,COA!$A$2:$B$340,2,FALSE))</f>
        <v>N45</v>
      </c>
      <c r="C9122" s="149" t="str">
        <f t="shared" si="283"/>
        <v>0026-1003-0058</v>
      </c>
      <c r="D9122" s="134" t="s">
        <v>473</v>
      </c>
      <c r="E9122" s="134" t="s">
        <v>448</v>
      </c>
      <c r="F9122" s="134" t="s">
        <v>472</v>
      </c>
      <c r="G9122" s="134" t="s">
        <v>970</v>
      </c>
      <c r="H9122" s="134" t="s">
        <v>1023</v>
      </c>
      <c r="I9122" s="134" t="s">
        <v>336</v>
      </c>
      <c r="J9122" s="135">
        <v>106552.89999999994</v>
      </c>
      <c r="K9122" s="135">
        <v>15946.490000000003</v>
      </c>
      <c r="L9122" s="135">
        <v>15091.519999999997</v>
      </c>
      <c r="M9122" s="150" t="str">
        <f t="shared" si="284"/>
        <v>201712</v>
      </c>
    </row>
    <row r="9123" spans="1:13" x14ac:dyDescent="0.25">
      <c r="A9123" s="35" t="str">
        <f>VLOOKUP(B9123,ResCat!$A$2:$B$269,2,FALSE)</f>
        <v>XXX</v>
      </c>
      <c r="B9123" s="68" t="str">
        <f>IF(ISNA(VLOOKUP(C9123,COA!$A$2:$B$340,2,FALSE)),"XXX",VLOOKUP(C9123,COA!$A$2:$B$340,2,FALSE))</f>
        <v>N45</v>
      </c>
      <c r="C9123" s="149" t="str">
        <f t="shared" si="283"/>
        <v>0026-1003-0058</v>
      </c>
      <c r="D9123" s="134" t="s">
        <v>473</v>
      </c>
      <c r="E9123" s="134" t="s">
        <v>448</v>
      </c>
      <c r="F9123" s="134" t="s">
        <v>472</v>
      </c>
      <c r="G9123" s="134" t="s">
        <v>970</v>
      </c>
      <c r="H9123" s="134" t="s">
        <v>1023</v>
      </c>
      <c r="I9123" s="134" t="s">
        <v>2</v>
      </c>
      <c r="J9123" s="135">
        <v>4881989.0999999372</v>
      </c>
      <c r="K9123" s="135">
        <v>2216942.5700000087</v>
      </c>
      <c r="L9123" s="135">
        <v>2062930.9500000004</v>
      </c>
      <c r="M9123" s="150" t="str">
        <f t="shared" si="284"/>
        <v>201712</v>
      </c>
    </row>
    <row r="9124" spans="1:13" x14ac:dyDescent="0.25">
      <c r="A9124" s="35" t="str">
        <f>VLOOKUP(B9124,ResCat!$A$2:$B$269,2,FALSE)</f>
        <v>XXX</v>
      </c>
      <c r="B9124" s="68" t="str">
        <f>IF(ISNA(VLOOKUP(C9124,COA!$A$2:$B$340,2,FALSE)),"XXX",VLOOKUP(C9124,COA!$A$2:$B$340,2,FALSE))</f>
        <v>N45</v>
      </c>
      <c r="C9124" s="149" t="str">
        <f t="shared" si="283"/>
        <v>0026-1003-0058</v>
      </c>
      <c r="D9124" s="134" t="s">
        <v>473</v>
      </c>
      <c r="E9124" s="134" t="s">
        <v>448</v>
      </c>
      <c r="F9124" s="134" t="s">
        <v>472</v>
      </c>
      <c r="G9124" s="134" t="s">
        <v>970</v>
      </c>
      <c r="H9124" s="134" t="s">
        <v>1023</v>
      </c>
      <c r="I9124" s="134" t="s">
        <v>371</v>
      </c>
      <c r="J9124" s="135">
        <v>32</v>
      </c>
      <c r="K9124" s="135">
        <v>4</v>
      </c>
      <c r="L9124" s="135">
        <v>4</v>
      </c>
      <c r="M9124" s="150" t="str">
        <f t="shared" si="284"/>
        <v>201712</v>
      </c>
    </row>
    <row r="9125" spans="1:13" x14ac:dyDescent="0.25">
      <c r="A9125" s="35" t="str">
        <f>VLOOKUP(B9125,ResCat!$A$2:$B$269,2,FALSE)</f>
        <v>XXX</v>
      </c>
      <c r="B9125" s="68" t="str">
        <f>IF(ISNA(VLOOKUP(C9125,COA!$A$2:$B$340,2,FALSE)),"XXX",VLOOKUP(C9125,COA!$A$2:$B$340,2,FALSE))</f>
        <v>N45</v>
      </c>
      <c r="C9125" s="149" t="str">
        <f t="shared" si="283"/>
        <v>0026-1003-0058</v>
      </c>
      <c r="D9125" s="134" t="s">
        <v>473</v>
      </c>
      <c r="E9125" s="134" t="s">
        <v>448</v>
      </c>
      <c r="F9125" s="134" t="s">
        <v>472</v>
      </c>
      <c r="G9125" s="134" t="s">
        <v>970</v>
      </c>
      <c r="H9125" s="134" t="s">
        <v>1023</v>
      </c>
      <c r="I9125" s="134" t="s">
        <v>1</v>
      </c>
      <c r="J9125" s="135">
        <v>4475968.4299999978</v>
      </c>
      <c r="K9125" s="135">
        <v>2007015.2500000023</v>
      </c>
      <c r="L9125" s="135">
        <v>1919857.3200000015</v>
      </c>
      <c r="M9125" s="150" t="str">
        <f t="shared" si="284"/>
        <v>201712</v>
      </c>
    </row>
    <row r="9126" spans="1:13" x14ac:dyDescent="0.25">
      <c r="A9126" s="35" t="str">
        <f>VLOOKUP(B9126,ResCat!$A$2:$B$269,2,FALSE)</f>
        <v>XXX</v>
      </c>
      <c r="B9126" s="68" t="str">
        <f>IF(ISNA(VLOOKUP(C9126,COA!$A$2:$B$340,2,FALSE)),"XXX",VLOOKUP(C9126,COA!$A$2:$B$340,2,FALSE))</f>
        <v>N45</v>
      </c>
      <c r="C9126" s="149" t="str">
        <f t="shared" si="283"/>
        <v>0026-1003-0058</v>
      </c>
      <c r="D9126" s="134" t="s">
        <v>473</v>
      </c>
      <c r="E9126" s="134" t="s">
        <v>448</v>
      </c>
      <c r="F9126" s="134" t="s">
        <v>472</v>
      </c>
      <c r="G9126" s="134" t="s">
        <v>1023</v>
      </c>
      <c r="H9126" s="134" t="s">
        <v>1023</v>
      </c>
      <c r="I9126" s="134" t="s">
        <v>3</v>
      </c>
      <c r="J9126" s="135">
        <v>1203621.5099999977</v>
      </c>
      <c r="K9126" s="135">
        <v>367079.68999999942</v>
      </c>
      <c r="L9126" s="135">
        <v>340493.07999999926</v>
      </c>
      <c r="M9126" s="150" t="str">
        <f t="shared" si="284"/>
        <v>201801</v>
      </c>
    </row>
    <row r="9127" spans="1:13" x14ac:dyDescent="0.25">
      <c r="A9127" s="35" t="str">
        <f>VLOOKUP(B9127,ResCat!$A$2:$B$269,2,FALSE)</f>
        <v>XXX</v>
      </c>
      <c r="B9127" s="68" t="str">
        <f>IF(ISNA(VLOOKUP(C9127,COA!$A$2:$B$340,2,FALSE)),"XXX",VLOOKUP(C9127,COA!$A$2:$B$340,2,FALSE))</f>
        <v>N45</v>
      </c>
      <c r="C9127" s="149" t="str">
        <f t="shared" si="283"/>
        <v>0026-1003-0058</v>
      </c>
      <c r="D9127" s="134" t="s">
        <v>473</v>
      </c>
      <c r="E9127" s="134" t="s">
        <v>448</v>
      </c>
      <c r="F9127" s="134" t="s">
        <v>472</v>
      </c>
      <c r="G9127" s="134" t="s">
        <v>1023</v>
      </c>
      <c r="H9127" s="134" t="s">
        <v>1023</v>
      </c>
      <c r="I9127" s="134" t="s">
        <v>368</v>
      </c>
      <c r="J9127" s="135">
        <v>0.01</v>
      </c>
      <c r="K9127" s="135">
        <v>0.01</v>
      </c>
      <c r="L9127" s="135">
        <v>0.01</v>
      </c>
      <c r="M9127" s="150" t="str">
        <f t="shared" si="284"/>
        <v>201801</v>
      </c>
    </row>
    <row r="9128" spans="1:13" x14ac:dyDescent="0.25">
      <c r="A9128" s="35" t="str">
        <f>VLOOKUP(B9128,ResCat!$A$2:$B$269,2,FALSE)</f>
        <v>XXX</v>
      </c>
      <c r="B9128" s="68" t="str">
        <f>IF(ISNA(VLOOKUP(C9128,COA!$A$2:$B$340,2,FALSE)),"XXX",VLOOKUP(C9128,COA!$A$2:$B$340,2,FALSE))</f>
        <v>N45</v>
      </c>
      <c r="C9128" s="149" t="str">
        <f t="shared" si="283"/>
        <v>0026-1003-0058</v>
      </c>
      <c r="D9128" s="134" t="s">
        <v>473</v>
      </c>
      <c r="E9128" s="134" t="s">
        <v>448</v>
      </c>
      <c r="F9128" s="134" t="s">
        <v>472</v>
      </c>
      <c r="G9128" s="134" t="s">
        <v>1023</v>
      </c>
      <c r="H9128" s="134" t="s">
        <v>1023</v>
      </c>
      <c r="I9128" s="134" t="s">
        <v>0</v>
      </c>
      <c r="J9128" s="135">
        <v>763460.6</v>
      </c>
      <c r="K9128" s="135">
        <v>144132.89000000001</v>
      </c>
      <c r="L9128" s="135">
        <v>141338.09000000003</v>
      </c>
      <c r="M9128" s="150" t="str">
        <f t="shared" si="284"/>
        <v>201801</v>
      </c>
    </row>
    <row r="9129" spans="1:13" x14ac:dyDescent="0.25">
      <c r="A9129" s="35" t="str">
        <f>VLOOKUP(B9129,ResCat!$A$2:$B$269,2,FALSE)</f>
        <v>XXX</v>
      </c>
      <c r="B9129" s="68" t="str">
        <f>IF(ISNA(VLOOKUP(C9129,COA!$A$2:$B$340,2,FALSE)),"XXX",VLOOKUP(C9129,COA!$A$2:$B$340,2,FALSE))</f>
        <v>N45</v>
      </c>
      <c r="C9129" s="149" t="str">
        <f t="shared" si="283"/>
        <v>0026-1003-0058</v>
      </c>
      <c r="D9129" s="134" t="s">
        <v>473</v>
      </c>
      <c r="E9129" s="134" t="s">
        <v>448</v>
      </c>
      <c r="F9129" s="134" t="s">
        <v>472</v>
      </c>
      <c r="G9129" s="134" t="s">
        <v>1023</v>
      </c>
      <c r="H9129" s="134" t="s">
        <v>1023</v>
      </c>
      <c r="I9129" s="134" t="s">
        <v>336</v>
      </c>
      <c r="J9129" s="135">
        <v>14356.52</v>
      </c>
      <c r="K9129" s="135">
        <v>3265.8200000000006</v>
      </c>
      <c r="L9129" s="135">
        <v>3025.76</v>
      </c>
      <c r="M9129" s="150" t="str">
        <f t="shared" si="284"/>
        <v>201801</v>
      </c>
    </row>
    <row r="9130" spans="1:13" x14ac:dyDescent="0.25">
      <c r="A9130" s="35" t="str">
        <f>VLOOKUP(B9130,ResCat!$A$2:$B$269,2,FALSE)</f>
        <v>XXX</v>
      </c>
      <c r="B9130" s="68" t="str">
        <f>IF(ISNA(VLOOKUP(C9130,COA!$A$2:$B$340,2,FALSE)),"XXX",VLOOKUP(C9130,COA!$A$2:$B$340,2,FALSE))</f>
        <v>N45</v>
      </c>
      <c r="C9130" s="149" t="str">
        <f t="shared" si="283"/>
        <v>0026-1003-0058</v>
      </c>
      <c r="D9130" s="134" t="s">
        <v>473</v>
      </c>
      <c r="E9130" s="134" t="s">
        <v>448</v>
      </c>
      <c r="F9130" s="134" t="s">
        <v>472</v>
      </c>
      <c r="G9130" s="134" t="s">
        <v>1023</v>
      </c>
      <c r="H9130" s="134" t="s">
        <v>1023</v>
      </c>
      <c r="I9130" s="134" t="s">
        <v>2</v>
      </c>
      <c r="J9130" s="135">
        <v>3000284.6400000188</v>
      </c>
      <c r="K9130" s="135">
        <v>1483190.5400000173</v>
      </c>
      <c r="L9130" s="135">
        <v>1386924.2600000135</v>
      </c>
      <c r="M9130" s="150" t="str">
        <f t="shared" si="284"/>
        <v>201801</v>
      </c>
    </row>
    <row r="9131" spans="1:13" x14ac:dyDescent="0.25">
      <c r="A9131" s="35" t="str">
        <f>VLOOKUP(B9131,ResCat!$A$2:$B$269,2,FALSE)</f>
        <v>XXX</v>
      </c>
      <c r="B9131" s="68" t="str">
        <f>IF(ISNA(VLOOKUP(C9131,COA!$A$2:$B$340,2,FALSE)),"XXX",VLOOKUP(C9131,COA!$A$2:$B$340,2,FALSE))</f>
        <v>N45</v>
      </c>
      <c r="C9131" s="149" t="str">
        <f t="shared" si="283"/>
        <v>0026-1003-0058</v>
      </c>
      <c r="D9131" s="134" t="s">
        <v>473</v>
      </c>
      <c r="E9131" s="134" t="s">
        <v>448</v>
      </c>
      <c r="F9131" s="134" t="s">
        <v>472</v>
      </c>
      <c r="G9131" s="134" t="s">
        <v>1023</v>
      </c>
      <c r="H9131" s="134" t="s">
        <v>1023</v>
      </c>
      <c r="I9131" s="134" t="s">
        <v>1</v>
      </c>
      <c r="J9131" s="135">
        <v>2967352.3000000031</v>
      </c>
      <c r="K9131" s="135">
        <v>1281759.7099999967</v>
      </c>
      <c r="L9131" s="135">
        <v>1235972.7699999984</v>
      </c>
      <c r="M9131" s="150" t="str">
        <f t="shared" si="284"/>
        <v>201801</v>
      </c>
    </row>
    <row r="9132" spans="1:13" x14ac:dyDescent="0.25">
      <c r="A9132" s="35" t="str">
        <f>VLOOKUP(B9132,ResCat!$A$2:$B$269,2,FALSE)</f>
        <v>XXX</v>
      </c>
      <c r="B9132" s="68" t="str">
        <f>IF(ISNA(VLOOKUP(C9132,COA!$A$2:$B$340,2,FALSE)),"XXX",VLOOKUP(C9132,COA!$A$2:$B$340,2,FALSE))</f>
        <v>L44</v>
      </c>
      <c r="C9132" s="149" t="str">
        <f t="shared" si="283"/>
        <v>0026-1004-0058</v>
      </c>
      <c r="D9132" s="134" t="s">
        <v>473</v>
      </c>
      <c r="E9132" s="134" t="s">
        <v>446</v>
      </c>
      <c r="F9132" s="134" t="s">
        <v>472</v>
      </c>
      <c r="G9132" s="134" t="s">
        <v>1029</v>
      </c>
      <c r="H9132" s="134" t="s">
        <v>1023</v>
      </c>
      <c r="I9132" s="134" t="s">
        <v>1</v>
      </c>
      <c r="J9132" s="135">
        <v>-500</v>
      </c>
      <c r="K9132" s="135">
        <v>-313</v>
      </c>
      <c r="L9132" s="135">
        <v>0</v>
      </c>
      <c r="M9132" s="150" t="str">
        <f t="shared" si="284"/>
        <v>201601</v>
      </c>
    </row>
    <row r="9133" spans="1:13" x14ac:dyDescent="0.25">
      <c r="A9133" s="35" t="str">
        <f>VLOOKUP(B9133,ResCat!$A$2:$B$269,2,FALSE)</f>
        <v>XXX</v>
      </c>
      <c r="B9133" s="68" t="str">
        <f>IF(ISNA(VLOOKUP(C9133,COA!$A$2:$B$340,2,FALSE)),"XXX",VLOOKUP(C9133,COA!$A$2:$B$340,2,FALSE))</f>
        <v>L44</v>
      </c>
      <c r="C9133" s="149" t="str">
        <f t="shared" si="283"/>
        <v>0026-1004-0058</v>
      </c>
      <c r="D9133" s="134" t="s">
        <v>473</v>
      </c>
      <c r="E9133" s="134" t="s">
        <v>446</v>
      </c>
      <c r="F9133" s="134" t="s">
        <v>472</v>
      </c>
      <c r="G9133" s="134" t="s">
        <v>349</v>
      </c>
      <c r="H9133" s="134" t="s">
        <v>1023</v>
      </c>
      <c r="I9133" s="134" t="s">
        <v>2</v>
      </c>
      <c r="J9133" s="135">
        <v>5330</v>
      </c>
      <c r="K9133" s="135">
        <v>277.49</v>
      </c>
      <c r="L9133" s="135">
        <v>0</v>
      </c>
      <c r="M9133" s="150" t="str">
        <f t="shared" si="284"/>
        <v>201601</v>
      </c>
    </row>
    <row r="9134" spans="1:13" x14ac:dyDescent="0.25">
      <c r="A9134" s="35" t="str">
        <f>VLOOKUP(B9134,ResCat!$A$2:$B$269,2,FALSE)</f>
        <v>XXX</v>
      </c>
      <c r="B9134" s="68" t="str">
        <f>IF(ISNA(VLOOKUP(C9134,COA!$A$2:$B$340,2,FALSE)),"XXX",VLOOKUP(C9134,COA!$A$2:$B$340,2,FALSE))</f>
        <v>L44</v>
      </c>
      <c r="C9134" s="149" t="str">
        <f t="shared" si="283"/>
        <v>0026-1004-0058</v>
      </c>
      <c r="D9134" s="134" t="s">
        <v>473</v>
      </c>
      <c r="E9134" s="134" t="s">
        <v>446</v>
      </c>
      <c r="F9134" s="134" t="s">
        <v>472</v>
      </c>
      <c r="G9134" s="134" t="s">
        <v>349</v>
      </c>
      <c r="H9134" s="134" t="s">
        <v>1023</v>
      </c>
      <c r="I9134" s="134" t="s">
        <v>1</v>
      </c>
      <c r="J9134" s="135">
        <v>1163</v>
      </c>
      <c r="K9134" s="135">
        <v>817.46999999999991</v>
      </c>
      <c r="L9134" s="135">
        <v>0</v>
      </c>
      <c r="M9134" s="150" t="str">
        <f t="shared" si="284"/>
        <v>201601</v>
      </c>
    </row>
    <row r="9135" spans="1:13" x14ac:dyDescent="0.25">
      <c r="A9135" s="35" t="str">
        <f>VLOOKUP(B9135,ResCat!$A$2:$B$269,2,FALSE)</f>
        <v>XXX</v>
      </c>
      <c r="B9135" s="68" t="str">
        <f>IF(ISNA(VLOOKUP(C9135,COA!$A$2:$B$340,2,FALSE)),"XXX",VLOOKUP(C9135,COA!$A$2:$B$340,2,FALSE))</f>
        <v>L44</v>
      </c>
      <c r="C9135" s="149" t="str">
        <f t="shared" si="283"/>
        <v>0026-1004-0058</v>
      </c>
      <c r="D9135" s="134" t="s">
        <v>473</v>
      </c>
      <c r="E9135" s="134" t="s">
        <v>446</v>
      </c>
      <c r="F9135" s="134" t="s">
        <v>472</v>
      </c>
      <c r="G9135" s="134" t="s">
        <v>350</v>
      </c>
      <c r="H9135" s="134" t="s">
        <v>1023</v>
      </c>
      <c r="I9135" s="134" t="s">
        <v>2</v>
      </c>
      <c r="J9135" s="135">
        <v>410</v>
      </c>
      <c r="K9135" s="135">
        <v>284.20000000000005</v>
      </c>
      <c r="L9135" s="135">
        <v>0</v>
      </c>
      <c r="M9135" s="150" t="str">
        <f t="shared" si="284"/>
        <v>201601</v>
      </c>
    </row>
    <row r="9136" spans="1:13" x14ac:dyDescent="0.25">
      <c r="A9136" s="35" t="str">
        <f>VLOOKUP(B9136,ResCat!$A$2:$B$269,2,FALSE)</f>
        <v>XXX</v>
      </c>
      <c r="B9136" s="68" t="str">
        <f>IF(ISNA(VLOOKUP(C9136,COA!$A$2:$B$340,2,FALSE)),"XXX",VLOOKUP(C9136,COA!$A$2:$B$340,2,FALSE))</f>
        <v>L44</v>
      </c>
      <c r="C9136" s="149" t="str">
        <f t="shared" si="283"/>
        <v>0026-1004-0058</v>
      </c>
      <c r="D9136" s="134" t="s">
        <v>473</v>
      </c>
      <c r="E9136" s="134" t="s">
        <v>446</v>
      </c>
      <c r="F9136" s="134" t="s">
        <v>472</v>
      </c>
      <c r="G9136" s="134" t="s">
        <v>359</v>
      </c>
      <c r="H9136" s="134" t="s">
        <v>1023</v>
      </c>
      <c r="I9136" s="134" t="s">
        <v>3</v>
      </c>
      <c r="J9136" s="135">
        <v>26</v>
      </c>
      <c r="K9136" s="135">
        <v>2.4300000000000002</v>
      </c>
      <c r="L9136" s="135">
        <v>0</v>
      </c>
      <c r="M9136" s="150" t="str">
        <f t="shared" si="284"/>
        <v>201601</v>
      </c>
    </row>
    <row r="9137" spans="1:13" x14ac:dyDescent="0.25">
      <c r="A9137" s="35" t="str">
        <f>VLOOKUP(B9137,ResCat!$A$2:$B$269,2,FALSE)</f>
        <v>XXX</v>
      </c>
      <c r="B9137" s="68" t="str">
        <f>IF(ISNA(VLOOKUP(C9137,COA!$A$2:$B$340,2,FALSE)),"XXX",VLOOKUP(C9137,COA!$A$2:$B$340,2,FALSE))</f>
        <v>L44</v>
      </c>
      <c r="C9137" s="149" t="str">
        <f t="shared" si="283"/>
        <v>0026-1004-0058</v>
      </c>
      <c r="D9137" s="134" t="s">
        <v>473</v>
      </c>
      <c r="E9137" s="134" t="s">
        <v>446</v>
      </c>
      <c r="F9137" s="134" t="s">
        <v>472</v>
      </c>
      <c r="G9137" s="134" t="s">
        <v>359</v>
      </c>
      <c r="H9137" s="134" t="s">
        <v>1023</v>
      </c>
      <c r="I9137" s="134" t="s">
        <v>2</v>
      </c>
      <c r="J9137" s="135">
        <v>195</v>
      </c>
      <c r="K9137" s="135">
        <v>116.66</v>
      </c>
      <c r="L9137" s="135">
        <v>0</v>
      </c>
      <c r="M9137" s="150" t="str">
        <f t="shared" si="284"/>
        <v>201601</v>
      </c>
    </row>
    <row r="9138" spans="1:13" x14ac:dyDescent="0.25">
      <c r="A9138" s="35" t="str">
        <f>VLOOKUP(B9138,ResCat!$A$2:$B$269,2,FALSE)</f>
        <v>XXX</v>
      </c>
      <c r="B9138" s="68" t="str">
        <f>IF(ISNA(VLOOKUP(C9138,COA!$A$2:$B$340,2,FALSE)),"XXX",VLOOKUP(C9138,COA!$A$2:$B$340,2,FALSE))</f>
        <v>L44</v>
      </c>
      <c r="C9138" s="149" t="str">
        <f t="shared" si="283"/>
        <v>0026-1004-0058</v>
      </c>
      <c r="D9138" s="134" t="s">
        <v>473</v>
      </c>
      <c r="E9138" s="134" t="s">
        <v>446</v>
      </c>
      <c r="F9138" s="134" t="s">
        <v>472</v>
      </c>
      <c r="G9138" s="134" t="s">
        <v>354</v>
      </c>
      <c r="H9138" s="134" t="s">
        <v>1023</v>
      </c>
      <c r="I9138" s="134" t="s">
        <v>3</v>
      </c>
      <c r="J9138" s="135">
        <v>26</v>
      </c>
      <c r="K9138" s="135">
        <v>2.4300000000000002</v>
      </c>
      <c r="L9138" s="135">
        <v>0</v>
      </c>
      <c r="M9138" s="150" t="str">
        <f t="shared" si="284"/>
        <v>201601</v>
      </c>
    </row>
    <row r="9139" spans="1:13" x14ac:dyDescent="0.25">
      <c r="A9139" s="35" t="str">
        <f>VLOOKUP(B9139,ResCat!$A$2:$B$269,2,FALSE)</f>
        <v>XXX</v>
      </c>
      <c r="B9139" s="68" t="str">
        <f>IF(ISNA(VLOOKUP(C9139,COA!$A$2:$B$340,2,FALSE)),"XXX",VLOOKUP(C9139,COA!$A$2:$B$340,2,FALSE))</f>
        <v>L44</v>
      </c>
      <c r="C9139" s="149" t="str">
        <f t="shared" si="283"/>
        <v>0026-1004-0058</v>
      </c>
      <c r="D9139" s="134" t="s">
        <v>473</v>
      </c>
      <c r="E9139" s="134" t="s">
        <v>446</v>
      </c>
      <c r="F9139" s="134" t="s">
        <v>472</v>
      </c>
      <c r="G9139" s="134" t="s">
        <v>354</v>
      </c>
      <c r="H9139" s="134" t="s">
        <v>1023</v>
      </c>
      <c r="I9139" s="134" t="s">
        <v>2</v>
      </c>
      <c r="J9139" s="135">
        <v>85</v>
      </c>
      <c r="K9139" s="135">
        <v>45.32</v>
      </c>
      <c r="L9139" s="135">
        <v>0</v>
      </c>
      <c r="M9139" s="150" t="str">
        <f t="shared" si="284"/>
        <v>201601</v>
      </c>
    </row>
    <row r="9140" spans="1:13" x14ac:dyDescent="0.25">
      <c r="A9140" s="35" t="str">
        <f>VLOOKUP(B9140,ResCat!$A$2:$B$269,2,FALSE)</f>
        <v>XXX</v>
      </c>
      <c r="B9140" s="68" t="str">
        <f>IF(ISNA(VLOOKUP(C9140,COA!$A$2:$B$340,2,FALSE)),"XXX",VLOOKUP(C9140,COA!$A$2:$B$340,2,FALSE))</f>
        <v>L44</v>
      </c>
      <c r="C9140" s="149" t="str">
        <f t="shared" si="283"/>
        <v>0026-1004-0058</v>
      </c>
      <c r="D9140" s="134" t="s">
        <v>473</v>
      </c>
      <c r="E9140" s="134" t="s">
        <v>446</v>
      </c>
      <c r="F9140" s="134" t="s">
        <v>472</v>
      </c>
      <c r="G9140" s="134" t="s">
        <v>337</v>
      </c>
      <c r="H9140" s="134" t="s">
        <v>1023</v>
      </c>
      <c r="I9140" s="134" t="s">
        <v>2</v>
      </c>
      <c r="J9140" s="135">
        <v>-466.29999999999995</v>
      </c>
      <c r="K9140" s="135">
        <v>-344.8</v>
      </c>
      <c r="L9140" s="135">
        <v>0</v>
      </c>
      <c r="M9140" s="150" t="str">
        <f t="shared" si="284"/>
        <v>201601</v>
      </c>
    </row>
    <row r="9141" spans="1:13" x14ac:dyDescent="0.25">
      <c r="A9141" s="35" t="str">
        <f>VLOOKUP(B9141,ResCat!$A$2:$B$269,2,FALSE)</f>
        <v>XXX</v>
      </c>
      <c r="B9141" s="68" t="str">
        <f>IF(ISNA(VLOOKUP(C9141,COA!$A$2:$B$340,2,FALSE)),"XXX",VLOOKUP(C9141,COA!$A$2:$B$340,2,FALSE))</f>
        <v>L44</v>
      </c>
      <c r="C9141" s="149" t="str">
        <f t="shared" si="283"/>
        <v>0026-1004-0058</v>
      </c>
      <c r="D9141" s="134" t="s">
        <v>473</v>
      </c>
      <c r="E9141" s="134" t="s">
        <v>446</v>
      </c>
      <c r="F9141" s="134" t="s">
        <v>472</v>
      </c>
      <c r="G9141" s="134" t="s">
        <v>312</v>
      </c>
      <c r="H9141" s="134" t="s">
        <v>1023</v>
      </c>
      <c r="I9141" s="134" t="s">
        <v>0</v>
      </c>
      <c r="J9141" s="135">
        <v>-1.2505552149377763E-11</v>
      </c>
      <c r="K9141" s="135">
        <v>-6045.6500000000078</v>
      </c>
      <c r="L9141" s="135">
        <v>874.77</v>
      </c>
      <c r="M9141" s="150" t="str">
        <f t="shared" si="284"/>
        <v>201605</v>
      </c>
    </row>
    <row r="9142" spans="1:13" x14ac:dyDescent="0.25">
      <c r="A9142" s="35" t="str">
        <f>VLOOKUP(B9142,ResCat!$A$2:$B$269,2,FALSE)</f>
        <v>XXX</v>
      </c>
      <c r="B9142" s="68" t="str">
        <f>IF(ISNA(VLOOKUP(C9142,COA!$A$2:$B$340,2,FALSE)),"XXX",VLOOKUP(C9142,COA!$A$2:$B$340,2,FALSE))</f>
        <v>L44</v>
      </c>
      <c r="C9142" s="149" t="str">
        <f t="shared" si="283"/>
        <v>0026-1004-0058</v>
      </c>
      <c r="D9142" s="134" t="s">
        <v>473</v>
      </c>
      <c r="E9142" s="134" t="s">
        <v>446</v>
      </c>
      <c r="F9142" s="134" t="s">
        <v>472</v>
      </c>
      <c r="G9142" s="134" t="s">
        <v>357</v>
      </c>
      <c r="H9142" s="134" t="s">
        <v>1023</v>
      </c>
      <c r="I9142" s="134" t="s">
        <v>2</v>
      </c>
      <c r="J9142" s="135">
        <v>0</v>
      </c>
      <c r="K9142" s="135">
        <v>0</v>
      </c>
      <c r="L9142" s="135">
        <v>0</v>
      </c>
      <c r="M9142" s="150" t="str">
        <f t="shared" si="284"/>
        <v>201606</v>
      </c>
    </row>
    <row r="9143" spans="1:13" x14ac:dyDescent="0.25">
      <c r="A9143" s="35" t="str">
        <f>VLOOKUP(B9143,ResCat!$A$2:$B$269,2,FALSE)</f>
        <v>XXX</v>
      </c>
      <c r="B9143" s="68" t="str">
        <f>IF(ISNA(VLOOKUP(C9143,COA!$A$2:$B$340,2,FALSE)),"XXX",VLOOKUP(C9143,COA!$A$2:$B$340,2,FALSE))</f>
        <v>L44</v>
      </c>
      <c r="C9143" s="149" t="str">
        <f t="shared" si="283"/>
        <v>0026-1004-0058</v>
      </c>
      <c r="D9143" s="134" t="s">
        <v>473</v>
      </c>
      <c r="E9143" s="134" t="s">
        <v>446</v>
      </c>
      <c r="F9143" s="134" t="s">
        <v>472</v>
      </c>
      <c r="G9143" s="134" t="s">
        <v>314</v>
      </c>
      <c r="H9143" s="134" t="s">
        <v>1023</v>
      </c>
      <c r="I9143" s="134" t="s">
        <v>2</v>
      </c>
      <c r="J9143" s="135">
        <v>0</v>
      </c>
      <c r="K9143" s="135">
        <v>3102.33</v>
      </c>
      <c r="L9143" s="135">
        <v>3102.33</v>
      </c>
      <c r="M9143" s="150" t="str">
        <f t="shared" si="284"/>
        <v>201607</v>
      </c>
    </row>
    <row r="9144" spans="1:13" x14ac:dyDescent="0.25">
      <c r="A9144" s="35" t="str">
        <f>VLOOKUP(B9144,ResCat!$A$2:$B$269,2,FALSE)</f>
        <v>XXX</v>
      </c>
      <c r="B9144" s="68" t="str">
        <f>IF(ISNA(VLOOKUP(C9144,COA!$A$2:$B$340,2,FALSE)),"XXX",VLOOKUP(C9144,COA!$A$2:$B$340,2,FALSE))</f>
        <v>L44</v>
      </c>
      <c r="C9144" s="149" t="str">
        <f t="shared" si="283"/>
        <v>0026-1004-0058</v>
      </c>
      <c r="D9144" s="134" t="s">
        <v>473</v>
      </c>
      <c r="E9144" s="134" t="s">
        <v>446</v>
      </c>
      <c r="F9144" s="134" t="s">
        <v>472</v>
      </c>
      <c r="G9144" s="134" t="s">
        <v>314</v>
      </c>
      <c r="H9144" s="134" t="s">
        <v>1023</v>
      </c>
      <c r="I9144" s="134" t="s">
        <v>1</v>
      </c>
      <c r="J9144" s="135">
        <v>-2831</v>
      </c>
      <c r="K9144" s="135">
        <v>-2689.45</v>
      </c>
      <c r="L9144" s="135">
        <v>0</v>
      </c>
      <c r="M9144" s="150" t="str">
        <f t="shared" si="284"/>
        <v>201607</v>
      </c>
    </row>
    <row r="9145" spans="1:13" x14ac:dyDescent="0.25">
      <c r="A9145" s="35" t="str">
        <f>VLOOKUP(B9145,ResCat!$A$2:$B$269,2,FALSE)</f>
        <v>XXX</v>
      </c>
      <c r="B9145" s="68" t="str">
        <f>IF(ISNA(VLOOKUP(C9145,COA!$A$2:$B$340,2,FALSE)),"XXX",VLOOKUP(C9145,COA!$A$2:$B$340,2,FALSE))</f>
        <v>L44</v>
      </c>
      <c r="C9145" s="149" t="str">
        <f t="shared" si="283"/>
        <v>0026-1004-0058</v>
      </c>
      <c r="D9145" s="134" t="s">
        <v>473</v>
      </c>
      <c r="E9145" s="134" t="s">
        <v>446</v>
      </c>
      <c r="F9145" s="134" t="s">
        <v>472</v>
      </c>
      <c r="G9145" s="134" t="s">
        <v>339</v>
      </c>
      <c r="H9145" s="134" t="s">
        <v>1023</v>
      </c>
      <c r="I9145" s="134" t="s">
        <v>0</v>
      </c>
      <c r="J9145" s="135">
        <v>-3.5456082514428999E-12</v>
      </c>
      <c r="K9145" s="135">
        <v>11455.460000000001</v>
      </c>
      <c r="L9145" s="135">
        <v>9658.380000000001</v>
      </c>
      <c r="M9145" s="150" t="str">
        <f t="shared" si="284"/>
        <v>201608</v>
      </c>
    </row>
    <row r="9146" spans="1:13" x14ac:dyDescent="0.25">
      <c r="A9146" s="35" t="str">
        <f>VLOOKUP(B9146,ResCat!$A$2:$B$269,2,FALSE)</f>
        <v>XXX</v>
      </c>
      <c r="B9146" s="68" t="str">
        <f>IF(ISNA(VLOOKUP(C9146,COA!$A$2:$B$340,2,FALSE)),"XXX",VLOOKUP(C9146,COA!$A$2:$B$340,2,FALSE))</f>
        <v>L44</v>
      </c>
      <c r="C9146" s="149" t="str">
        <f t="shared" si="283"/>
        <v>0026-1004-0058</v>
      </c>
      <c r="D9146" s="134" t="s">
        <v>473</v>
      </c>
      <c r="E9146" s="134" t="s">
        <v>446</v>
      </c>
      <c r="F9146" s="134" t="s">
        <v>472</v>
      </c>
      <c r="G9146" s="134" t="s">
        <v>339</v>
      </c>
      <c r="H9146" s="134" t="s">
        <v>1023</v>
      </c>
      <c r="I9146" s="134" t="s">
        <v>1</v>
      </c>
      <c r="J9146" s="135">
        <v>8457</v>
      </c>
      <c r="K9146" s="135">
        <v>5415.68</v>
      </c>
      <c r="L9146" s="135">
        <v>5415.68</v>
      </c>
      <c r="M9146" s="150" t="str">
        <f t="shared" si="284"/>
        <v>201608</v>
      </c>
    </row>
    <row r="9147" spans="1:13" x14ac:dyDescent="0.25">
      <c r="A9147" s="35" t="str">
        <f>VLOOKUP(B9147,ResCat!$A$2:$B$269,2,FALSE)</f>
        <v>XXX</v>
      </c>
      <c r="B9147" s="68" t="str">
        <f>IF(ISNA(VLOOKUP(C9147,COA!$A$2:$B$340,2,FALSE)),"XXX",VLOOKUP(C9147,COA!$A$2:$B$340,2,FALSE))</f>
        <v>L44</v>
      </c>
      <c r="C9147" s="149" t="str">
        <f t="shared" si="283"/>
        <v>0026-1004-0058</v>
      </c>
      <c r="D9147" s="134" t="s">
        <v>473</v>
      </c>
      <c r="E9147" s="134" t="s">
        <v>446</v>
      </c>
      <c r="F9147" s="134" t="s">
        <v>472</v>
      </c>
      <c r="G9147" s="134" t="s">
        <v>342</v>
      </c>
      <c r="H9147" s="134" t="s">
        <v>1023</v>
      </c>
      <c r="I9147" s="134" t="s">
        <v>0</v>
      </c>
      <c r="J9147" s="135">
        <v>88391.48</v>
      </c>
      <c r="K9147" s="135">
        <v>23364.04</v>
      </c>
      <c r="L9147" s="135">
        <v>19859.439999999999</v>
      </c>
      <c r="M9147" s="150" t="str">
        <f t="shared" si="284"/>
        <v>201609</v>
      </c>
    </row>
    <row r="9148" spans="1:13" x14ac:dyDescent="0.25">
      <c r="A9148" s="35" t="str">
        <f>VLOOKUP(B9148,ResCat!$A$2:$B$269,2,FALSE)</f>
        <v>XXX</v>
      </c>
      <c r="B9148" s="68" t="str">
        <f>IF(ISNA(VLOOKUP(C9148,COA!$A$2:$B$340,2,FALSE)),"XXX",VLOOKUP(C9148,COA!$A$2:$B$340,2,FALSE))</f>
        <v>L44</v>
      </c>
      <c r="C9148" s="149" t="str">
        <f t="shared" si="283"/>
        <v>0026-1004-0058</v>
      </c>
      <c r="D9148" s="134" t="s">
        <v>473</v>
      </c>
      <c r="E9148" s="134" t="s">
        <v>446</v>
      </c>
      <c r="F9148" s="134" t="s">
        <v>472</v>
      </c>
      <c r="G9148" s="134" t="s">
        <v>316</v>
      </c>
      <c r="H9148" s="134" t="s">
        <v>1023</v>
      </c>
      <c r="I9148" s="134" t="s">
        <v>0</v>
      </c>
      <c r="J9148" s="135">
        <v>5263.3</v>
      </c>
      <c r="K9148" s="135">
        <v>4579.079999999999</v>
      </c>
      <c r="L9148" s="135">
        <v>4579.079999999999</v>
      </c>
      <c r="M9148" s="150" t="str">
        <f t="shared" si="284"/>
        <v>201610</v>
      </c>
    </row>
    <row r="9149" spans="1:13" x14ac:dyDescent="0.25">
      <c r="A9149" s="35" t="str">
        <f>VLOOKUP(B9149,ResCat!$A$2:$B$269,2,FALSE)</f>
        <v>XXX</v>
      </c>
      <c r="B9149" s="68" t="str">
        <f>IF(ISNA(VLOOKUP(C9149,COA!$A$2:$B$340,2,FALSE)),"XXX",VLOOKUP(C9149,COA!$A$2:$B$340,2,FALSE))</f>
        <v>L44</v>
      </c>
      <c r="C9149" s="149" t="str">
        <f t="shared" si="283"/>
        <v>0026-1004-0058</v>
      </c>
      <c r="D9149" s="134" t="s">
        <v>473</v>
      </c>
      <c r="E9149" s="134" t="s">
        <v>446</v>
      </c>
      <c r="F9149" s="134" t="s">
        <v>472</v>
      </c>
      <c r="G9149" s="134" t="s">
        <v>316</v>
      </c>
      <c r="H9149" s="134" t="s">
        <v>1023</v>
      </c>
      <c r="I9149" s="134" t="s">
        <v>1</v>
      </c>
      <c r="J9149" s="135">
        <v>68007</v>
      </c>
      <c r="K9149" s="135">
        <v>30603.15</v>
      </c>
      <c r="L9149" s="135">
        <v>31831.5</v>
      </c>
      <c r="M9149" s="150" t="str">
        <f t="shared" si="284"/>
        <v>201610</v>
      </c>
    </row>
    <row r="9150" spans="1:13" x14ac:dyDescent="0.25">
      <c r="A9150" s="35" t="str">
        <f>VLOOKUP(B9150,ResCat!$A$2:$B$269,2,FALSE)</f>
        <v>XXX</v>
      </c>
      <c r="B9150" s="68" t="str">
        <f>IF(ISNA(VLOOKUP(C9150,COA!$A$2:$B$340,2,FALSE)),"XXX",VLOOKUP(C9150,COA!$A$2:$B$340,2,FALSE))</f>
        <v>L44</v>
      </c>
      <c r="C9150" s="149" t="str">
        <f t="shared" si="283"/>
        <v>0026-1004-0058</v>
      </c>
      <c r="D9150" s="134" t="s">
        <v>473</v>
      </c>
      <c r="E9150" s="134" t="s">
        <v>446</v>
      </c>
      <c r="F9150" s="134" t="s">
        <v>472</v>
      </c>
      <c r="G9150" s="134" t="s">
        <v>318</v>
      </c>
      <c r="H9150" s="134" t="s">
        <v>1023</v>
      </c>
      <c r="I9150" s="134" t="s">
        <v>3</v>
      </c>
      <c r="J9150" s="135">
        <v>-265.58000000000004</v>
      </c>
      <c r="K9150" s="135">
        <v>-165.56</v>
      </c>
      <c r="L9150" s="135">
        <v>-132.44999999999999</v>
      </c>
      <c r="M9150" s="150" t="str">
        <f t="shared" si="284"/>
        <v>201611</v>
      </c>
    </row>
    <row r="9151" spans="1:13" x14ac:dyDescent="0.25">
      <c r="A9151" s="35" t="str">
        <f>VLOOKUP(B9151,ResCat!$A$2:$B$269,2,FALSE)</f>
        <v>XXX</v>
      </c>
      <c r="B9151" s="68" t="str">
        <f>IF(ISNA(VLOOKUP(C9151,COA!$A$2:$B$340,2,FALSE)),"XXX",VLOOKUP(C9151,COA!$A$2:$B$340,2,FALSE))</f>
        <v>L44</v>
      </c>
      <c r="C9151" s="149" t="str">
        <f t="shared" si="283"/>
        <v>0026-1004-0058</v>
      </c>
      <c r="D9151" s="134" t="s">
        <v>473</v>
      </c>
      <c r="E9151" s="134" t="s">
        <v>446</v>
      </c>
      <c r="F9151" s="134" t="s">
        <v>472</v>
      </c>
      <c r="G9151" s="134" t="s">
        <v>318</v>
      </c>
      <c r="H9151" s="134" t="s">
        <v>1023</v>
      </c>
      <c r="I9151" s="134" t="s">
        <v>0</v>
      </c>
      <c r="J9151" s="135">
        <v>34485</v>
      </c>
      <c r="K9151" s="135">
        <v>10337</v>
      </c>
      <c r="L9151" s="135">
        <v>10337</v>
      </c>
      <c r="M9151" s="150" t="str">
        <f t="shared" si="284"/>
        <v>201611</v>
      </c>
    </row>
    <row r="9152" spans="1:13" x14ac:dyDescent="0.25">
      <c r="A9152" s="35" t="str">
        <f>VLOOKUP(B9152,ResCat!$A$2:$B$269,2,FALSE)</f>
        <v>XXX</v>
      </c>
      <c r="B9152" s="68" t="str">
        <f>IF(ISNA(VLOOKUP(C9152,COA!$A$2:$B$340,2,FALSE)),"XXX",VLOOKUP(C9152,COA!$A$2:$B$340,2,FALSE))</f>
        <v>L44</v>
      </c>
      <c r="C9152" s="149" t="str">
        <f t="shared" si="283"/>
        <v>0026-1004-0058</v>
      </c>
      <c r="D9152" s="134" t="s">
        <v>473</v>
      </c>
      <c r="E9152" s="134" t="s">
        <v>446</v>
      </c>
      <c r="F9152" s="134" t="s">
        <v>472</v>
      </c>
      <c r="G9152" s="134" t="s">
        <v>318</v>
      </c>
      <c r="H9152" s="134" t="s">
        <v>1023</v>
      </c>
      <c r="I9152" s="134" t="s">
        <v>2</v>
      </c>
      <c r="J9152" s="135">
        <v>600.01</v>
      </c>
      <c r="K9152" s="135">
        <v>400.01</v>
      </c>
      <c r="L9152" s="135">
        <v>200</v>
      </c>
      <c r="M9152" s="150" t="str">
        <f t="shared" si="284"/>
        <v>201611</v>
      </c>
    </row>
    <row r="9153" spans="1:13" x14ac:dyDescent="0.25">
      <c r="A9153" s="35" t="str">
        <f>VLOOKUP(B9153,ResCat!$A$2:$B$269,2,FALSE)</f>
        <v>XXX</v>
      </c>
      <c r="B9153" s="68" t="str">
        <f>IF(ISNA(VLOOKUP(C9153,COA!$A$2:$B$340,2,FALSE)),"XXX",VLOOKUP(C9153,COA!$A$2:$B$340,2,FALSE))</f>
        <v>L44</v>
      </c>
      <c r="C9153" s="149" t="str">
        <f t="shared" si="283"/>
        <v>0026-1004-0058</v>
      </c>
      <c r="D9153" s="134" t="s">
        <v>473</v>
      </c>
      <c r="E9153" s="134" t="s">
        <v>446</v>
      </c>
      <c r="F9153" s="134" t="s">
        <v>472</v>
      </c>
      <c r="G9153" s="134" t="s">
        <v>320</v>
      </c>
      <c r="H9153" s="134" t="s">
        <v>1023</v>
      </c>
      <c r="I9153" s="134" t="s">
        <v>0</v>
      </c>
      <c r="J9153" s="135">
        <v>95232</v>
      </c>
      <c r="K9153" s="135">
        <v>22351</v>
      </c>
      <c r="L9153" s="135">
        <v>22351</v>
      </c>
      <c r="M9153" s="150" t="str">
        <f t="shared" si="284"/>
        <v>201612</v>
      </c>
    </row>
    <row r="9154" spans="1:13" x14ac:dyDescent="0.25">
      <c r="A9154" s="35" t="str">
        <f>VLOOKUP(B9154,ResCat!$A$2:$B$269,2,FALSE)</f>
        <v>XXX</v>
      </c>
      <c r="B9154" s="68" t="str">
        <f>IF(ISNA(VLOOKUP(C9154,COA!$A$2:$B$340,2,FALSE)),"XXX",VLOOKUP(C9154,COA!$A$2:$B$340,2,FALSE))</f>
        <v>L44</v>
      </c>
      <c r="C9154" s="149" t="str">
        <f t="shared" si="283"/>
        <v>0026-1004-0058</v>
      </c>
      <c r="D9154" s="134" t="s">
        <v>473</v>
      </c>
      <c r="E9154" s="134" t="s">
        <v>446</v>
      </c>
      <c r="F9154" s="134" t="s">
        <v>472</v>
      </c>
      <c r="G9154" s="134" t="s">
        <v>320</v>
      </c>
      <c r="H9154" s="134" t="s">
        <v>1023</v>
      </c>
      <c r="I9154" s="134" t="s">
        <v>2</v>
      </c>
      <c r="J9154" s="135">
        <v>0</v>
      </c>
      <c r="K9154" s="135">
        <v>-95.16</v>
      </c>
      <c r="L9154" s="135">
        <v>-40.160000000000004</v>
      </c>
      <c r="M9154" s="150" t="str">
        <f t="shared" si="284"/>
        <v>201612</v>
      </c>
    </row>
    <row r="9155" spans="1:13" x14ac:dyDescent="0.25">
      <c r="A9155" s="35" t="str">
        <f>VLOOKUP(B9155,ResCat!$A$2:$B$269,2,FALSE)</f>
        <v>XXX</v>
      </c>
      <c r="B9155" s="68" t="str">
        <f>IF(ISNA(VLOOKUP(C9155,COA!$A$2:$B$340,2,FALSE)),"XXX",VLOOKUP(C9155,COA!$A$2:$B$340,2,FALSE))</f>
        <v>L44</v>
      </c>
      <c r="C9155" s="149" t="str">
        <f t="shared" si="283"/>
        <v>0026-1004-0058</v>
      </c>
      <c r="D9155" s="134" t="s">
        <v>473</v>
      </c>
      <c r="E9155" s="134" t="s">
        <v>446</v>
      </c>
      <c r="F9155" s="134" t="s">
        <v>472</v>
      </c>
      <c r="G9155" s="134" t="s">
        <v>320</v>
      </c>
      <c r="H9155" s="134" t="s">
        <v>1023</v>
      </c>
      <c r="I9155" s="134" t="s">
        <v>1</v>
      </c>
      <c r="J9155" s="135">
        <v>0</v>
      </c>
      <c r="K9155" s="135">
        <v>0</v>
      </c>
      <c r="L9155" s="135">
        <v>1027.7599999999998</v>
      </c>
      <c r="M9155" s="150" t="str">
        <f t="shared" si="284"/>
        <v>201612</v>
      </c>
    </row>
    <row r="9156" spans="1:13" x14ac:dyDescent="0.25">
      <c r="A9156" s="35" t="str">
        <f>VLOOKUP(B9156,ResCat!$A$2:$B$269,2,FALSE)</f>
        <v>XXX</v>
      </c>
      <c r="B9156" s="68" t="str">
        <f>IF(ISNA(VLOOKUP(C9156,COA!$A$2:$B$340,2,FALSE)),"XXX",VLOOKUP(C9156,COA!$A$2:$B$340,2,FALSE))</f>
        <v>L44</v>
      </c>
      <c r="C9156" s="149" t="str">
        <f t="shared" si="283"/>
        <v>0026-1004-0058</v>
      </c>
      <c r="D9156" s="134" t="s">
        <v>473</v>
      </c>
      <c r="E9156" s="134" t="s">
        <v>446</v>
      </c>
      <c r="F9156" s="134" t="s">
        <v>472</v>
      </c>
      <c r="G9156" s="134" t="s">
        <v>322</v>
      </c>
      <c r="H9156" s="134" t="s">
        <v>1023</v>
      </c>
      <c r="I9156" s="134" t="s">
        <v>3</v>
      </c>
      <c r="J9156" s="135">
        <v>597</v>
      </c>
      <c r="K9156" s="135">
        <v>110.54</v>
      </c>
      <c r="L9156" s="135">
        <v>0</v>
      </c>
      <c r="M9156" s="150" t="str">
        <f t="shared" ref="M9156:M9219" si="285">IF(G9156&lt;$M$1,$M$1,G9156)</f>
        <v>201701</v>
      </c>
    </row>
    <row r="9157" spans="1:13" x14ac:dyDescent="0.25">
      <c r="A9157" s="35" t="str">
        <f>VLOOKUP(B9157,ResCat!$A$2:$B$269,2,FALSE)</f>
        <v>XXX</v>
      </c>
      <c r="B9157" s="68" t="str">
        <f>IF(ISNA(VLOOKUP(C9157,COA!$A$2:$B$340,2,FALSE)),"XXX",VLOOKUP(C9157,COA!$A$2:$B$340,2,FALSE))</f>
        <v>L44</v>
      </c>
      <c r="C9157" s="149" t="str">
        <f t="shared" ref="C9157:C9220" si="286">D9157&amp;"-"&amp;E9157&amp;"-"&amp;F9157</f>
        <v>0026-1004-0058</v>
      </c>
      <c r="D9157" s="134" t="s">
        <v>473</v>
      </c>
      <c r="E9157" s="134" t="s">
        <v>446</v>
      </c>
      <c r="F9157" s="134" t="s">
        <v>472</v>
      </c>
      <c r="G9157" s="134" t="s">
        <v>322</v>
      </c>
      <c r="H9157" s="134" t="s">
        <v>1023</v>
      </c>
      <c r="I9157" s="134" t="s">
        <v>0</v>
      </c>
      <c r="J9157" s="135">
        <v>56381.5</v>
      </c>
      <c r="K9157" s="135">
        <v>11174</v>
      </c>
      <c r="L9157" s="135">
        <v>9817.7099999999991</v>
      </c>
      <c r="M9157" s="150" t="str">
        <f t="shared" si="285"/>
        <v>201701</v>
      </c>
    </row>
    <row r="9158" spans="1:13" x14ac:dyDescent="0.25">
      <c r="A9158" s="35" t="str">
        <f>VLOOKUP(B9158,ResCat!$A$2:$B$269,2,FALSE)</f>
        <v>XXX</v>
      </c>
      <c r="B9158" s="68" t="str">
        <f>IF(ISNA(VLOOKUP(C9158,COA!$A$2:$B$340,2,FALSE)),"XXX",VLOOKUP(C9158,COA!$A$2:$B$340,2,FALSE))</f>
        <v>L44</v>
      </c>
      <c r="C9158" s="149" t="str">
        <f t="shared" si="286"/>
        <v>0026-1004-0058</v>
      </c>
      <c r="D9158" s="134" t="s">
        <v>473</v>
      </c>
      <c r="E9158" s="134" t="s">
        <v>446</v>
      </c>
      <c r="F9158" s="134" t="s">
        <v>472</v>
      </c>
      <c r="G9158" s="134" t="s">
        <v>322</v>
      </c>
      <c r="H9158" s="134" t="s">
        <v>1023</v>
      </c>
      <c r="I9158" s="134" t="s">
        <v>2</v>
      </c>
      <c r="J9158" s="135">
        <v>837</v>
      </c>
      <c r="K9158" s="135">
        <v>418.27</v>
      </c>
      <c r="L9158" s="135">
        <v>333.27</v>
      </c>
      <c r="M9158" s="150" t="str">
        <f t="shared" si="285"/>
        <v>201701</v>
      </c>
    </row>
    <row r="9159" spans="1:13" x14ac:dyDescent="0.25">
      <c r="A9159" s="35" t="str">
        <f>VLOOKUP(B9159,ResCat!$A$2:$B$269,2,FALSE)</f>
        <v>XXX</v>
      </c>
      <c r="B9159" s="68" t="str">
        <f>IF(ISNA(VLOOKUP(C9159,COA!$A$2:$B$340,2,FALSE)),"XXX",VLOOKUP(C9159,COA!$A$2:$B$340,2,FALSE))</f>
        <v>L44</v>
      </c>
      <c r="C9159" s="149" t="str">
        <f t="shared" si="286"/>
        <v>0026-1004-0058</v>
      </c>
      <c r="D9159" s="134" t="s">
        <v>473</v>
      </c>
      <c r="E9159" s="134" t="s">
        <v>446</v>
      </c>
      <c r="F9159" s="134" t="s">
        <v>472</v>
      </c>
      <c r="G9159" s="134" t="s">
        <v>324</v>
      </c>
      <c r="H9159" s="134" t="s">
        <v>1023</v>
      </c>
      <c r="I9159" s="134" t="s">
        <v>3</v>
      </c>
      <c r="J9159" s="135">
        <v>3809</v>
      </c>
      <c r="K9159" s="135">
        <v>836.09</v>
      </c>
      <c r="L9159" s="135">
        <v>487.07000000000005</v>
      </c>
      <c r="M9159" s="150" t="str">
        <f t="shared" si="285"/>
        <v>201702</v>
      </c>
    </row>
    <row r="9160" spans="1:13" x14ac:dyDescent="0.25">
      <c r="A9160" s="35" t="str">
        <f>VLOOKUP(B9160,ResCat!$A$2:$B$269,2,FALSE)</f>
        <v>XXX</v>
      </c>
      <c r="B9160" s="68" t="str">
        <f>IF(ISNA(VLOOKUP(C9160,COA!$A$2:$B$340,2,FALSE)),"XXX",VLOOKUP(C9160,COA!$A$2:$B$340,2,FALSE))</f>
        <v>L44</v>
      </c>
      <c r="C9160" s="149" t="str">
        <f t="shared" si="286"/>
        <v>0026-1004-0058</v>
      </c>
      <c r="D9160" s="134" t="s">
        <v>473</v>
      </c>
      <c r="E9160" s="134" t="s">
        <v>446</v>
      </c>
      <c r="F9160" s="134" t="s">
        <v>472</v>
      </c>
      <c r="G9160" s="134" t="s">
        <v>324</v>
      </c>
      <c r="H9160" s="134" t="s">
        <v>1023</v>
      </c>
      <c r="I9160" s="134" t="s">
        <v>0</v>
      </c>
      <c r="J9160" s="135">
        <v>647359.89</v>
      </c>
      <c r="K9160" s="135">
        <v>384179.63</v>
      </c>
      <c r="L9160" s="135">
        <v>18700</v>
      </c>
      <c r="M9160" s="150" t="str">
        <f t="shared" si="285"/>
        <v>201702</v>
      </c>
    </row>
    <row r="9161" spans="1:13" x14ac:dyDescent="0.25">
      <c r="A9161" s="35" t="str">
        <f>VLOOKUP(B9161,ResCat!$A$2:$B$269,2,FALSE)</f>
        <v>XXX</v>
      </c>
      <c r="B9161" s="68" t="str">
        <f>IF(ISNA(VLOOKUP(C9161,COA!$A$2:$B$340,2,FALSE)),"XXX",VLOOKUP(C9161,COA!$A$2:$B$340,2,FALSE))</f>
        <v>L44</v>
      </c>
      <c r="C9161" s="149" t="str">
        <f t="shared" si="286"/>
        <v>0026-1004-0058</v>
      </c>
      <c r="D9161" s="134" t="s">
        <v>473</v>
      </c>
      <c r="E9161" s="134" t="s">
        <v>446</v>
      </c>
      <c r="F9161" s="134" t="s">
        <v>472</v>
      </c>
      <c r="G9161" s="134" t="s">
        <v>324</v>
      </c>
      <c r="H9161" s="134" t="s">
        <v>1023</v>
      </c>
      <c r="I9161" s="134" t="s">
        <v>2</v>
      </c>
      <c r="J9161" s="135">
        <v>3201</v>
      </c>
      <c r="K9161" s="135">
        <v>1884.5799999999995</v>
      </c>
      <c r="L9161" s="135">
        <v>1571.4499999999998</v>
      </c>
      <c r="M9161" s="150" t="str">
        <f t="shared" si="285"/>
        <v>201702</v>
      </c>
    </row>
    <row r="9162" spans="1:13" x14ac:dyDescent="0.25">
      <c r="A9162" s="35" t="str">
        <f>VLOOKUP(B9162,ResCat!$A$2:$B$269,2,FALSE)</f>
        <v>XXX</v>
      </c>
      <c r="B9162" s="68" t="str">
        <f>IF(ISNA(VLOOKUP(C9162,COA!$A$2:$B$340,2,FALSE)),"XXX",VLOOKUP(C9162,COA!$A$2:$B$340,2,FALSE))</f>
        <v>L44</v>
      </c>
      <c r="C9162" s="149" t="str">
        <f t="shared" si="286"/>
        <v>0026-1004-0058</v>
      </c>
      <c r="D9162" s="134" t="s">
        <v>473</v>
      </c>
      <c r="E9162" s="134" t="s">
        <v>446</v>
      </c>
      <c r="F9162" s="134" t="s">
        <v>472</v>
      </c>
      <c r="G9162" s="134" t="s">
        <v>324</v>
      </c>
      <c r="H9162" s="134" t="s">
        <v>1023</v>
      </c>
      <c r="I9162" s="134" t="s">
        <v>1</v>
      </c>
      <c r="J9162" s="135">
        <v>13260</v>
      </c>
      <c r="K9162" s="135">
        <v>1105</v>
      </c>
      <c r="L9162" s="135">
        <v>1105</v>
      </c>
      <c r="M9162" s="150" t="str">
        <f t="shared" si="285"/>
        <v>201702</v>
      </c>
    </row>
    <row r="9163" spans="1:13" x14ac:dyDescent="0.25">
      <c r="A9163" s="35" t="str">
        <f>VLOOKUP(B9163,ResCat!$A$2:$B$269,2,FALSE)</f>
        <v>XXX</v>
      </c>
      <c r="B9163" s="68" t="str">
        <f>IF(ISNA(VLOOKUP(C9163,COA!$A$2:$B$340,2,FALSE)),"XXX",VLOOKUP(C9163,COA!$A$2:$B$340,2,FALSE))</f>
        <v>L44</v>
      </c>
      <c r="C9163" s="149" t="str">
        <f t="shared" si="286"/>
        <v>0026-1004-0058</v>
      </c>
      <c r="D9163" s="134" t="s">
        <v>473</v>
      </c>
      <c r="E9163" s="134" t="s">
        <v>446</v>
      </c>
      <c r="F9163" s="134" t="s">
        <v>472</v>
      </c>
      <c r="G9163" s="134" t="s">
        <v>326</v>
      </c>
      <c r="H9163" s="134" t="s">
        <v>1023</v>
      </c>
      <c r="I9163" s="134" t="s">
        <v>3</v>
      </c>
      <c r="J9163" s="135">
        <v>861.6</v>
      </c>
      <c r="K9163" s="135">
        <v>565.95000000000005</v>
      </c>
      <c r="L9163" s="135">
        <v>445.95000000000005</v>
      </c>
      <c r="M9163" s="150" t="str">
        <f t="shared" si="285"/>
        <v>201703</v>
      </c>
    </row>
    <row r="9164" spans="1:13" x14ac:dyDescent="0.25">
      <c r="A9164" s="35" t="str">
        <f>VLOOKUP(B9164,ResCat!$A$2:$B$269,2,FALSE)</f>
        <v>XXX</v>
      </c>
      <c r="B9164" s="68" t="str">
        <f>IF(ISNA(VLOOKUP(C9164,COA!$A$2:$B$340,2,FALSE)),"XXX",VLOOKUP(C9164,COA!$A$2:$B$340,2,FALSE))</f>
        <v>L44</v>
      </c>
      <c r="C9164" s="149" t="str">
        <f t="shared" si="286"/>
        <v>0026-1004-0058</v>
      </c>
      <c r="D9164" s="134" t="s">
        <v>473</v>
      </c>
      <c r="E9164" s="134" t="s">
        <v>446</v>
      </c>
      <c r="F9164" s="134" t="s">
        <v>472</v>
      </c>
      <c r="G9164" s="134" t="s">
        <v>326</v>
      </c>
      <c r="H9164" s="134" t="s">
        <v>1023</v>
      </c>
      <c r="I9164" s="134" t="s">
        <v>0</v>
      </c>
      <c r="J9164" s="135">
        <v>80059.73</v>
      </c>
      <c r="K9164" s="135">
        <v>64970.22</v>
      </c>
      <c r="L9164" s="135">
        <v>64681.22</v>
      </c>
      <c r="M9164" s="150" t="str">
        <f t="shared" si="285"/>
        <v>201703</v>
      </c>
    </row>
    <row r="9165" spans="1:13" x14ac:dyDescent="0.25">
      <c r="A9165" s="35" t="str">
        <f>VLOOKUP(B9165,ResCat!$A$2:$B$269,2,FALSE)</f>
        <v>XXX</v>
      </c>
      <c r="B9165" s="68" t="str">
        <f>IF(ISNA(VLOOKUP(C9165,COA!$A$2:$B$340,2,FALSE)),"XXX",VLOOKUP(C9165,COA!$A$2:$B$340,2,FALSE))</f>
        <v>L44</v>
      </c>
      <c r="C9165" s="149" t="str">
        <f t="shared" si="286"/>
        <v>0026-1004-0058</v>
      </c>
      <c r="D9165" s="134" t="s">
        <v>473</v>
      </c>
      <c r="E9165" s="134" t="s">
        <v>446</v>
      </c>
      <c r="F9165" s="134" t="s">
        <v>472</v>
      </c>
      <c r="G9165" s="134" t="s">
        <v>326</v>
      </c>
      <c r="H9165" s="134" t="s">
        <v>1023</v>
      </c>
      <c r="I9165" s="134" t="s">
        <v>2</v>
      </c>
      <c r="J9165" s="135">
        <v>748</v>
      </c>
      <c r="K9165" s="135">
        <v>304.36</v>
      </c>
      <c r="L9165" s="135">
        <v>284.36</v>
      </c>
      <c r="M9165" s="150" t="str">
        <f t="shared" si="285"/>
        <v>201703</v>
      </c>
    </row>
    <row r="9166" spans="1:13" x14ac:dyDescent="0.25">
      <c r="A9166" s="35" t="str">
        <f>VLOOKUP(B9166,ResCat!$A$2:$B$269,2,FALSE)</f>
        <v>XXX</v>
      </c>
      <c r="B9166" s="68" t="str">
        <f>IF(ISNA(VLOOKUP(C9166,COA!$A$2:$B$340,2,FALSE)),"XXX",VLOOKUP(C9166,COA!$A$2:$B$340,2,FALSE))</f>
        <v>L44</v>
      </c>
      <c r="C9166" s="149" t="str">
        <f t="shared" si="286"/>
        <v>0026-1004-0058</v>
      </c>
      <c r="D9166" s="134" t="s">
        <v>473</v>
      </c>
      <c r="E9166" s="134" t="s">
        <v>446</v>
      </c>
      <c r="F9166" s="134" t="s">
        <v>472</v>
      </c>
      <c r="G9166" s="134" t="s">
        <v>326</v>
      </c>
      <c r="H9166" s="134" t="s">
        <v>1023</v>
      </c>
      <c r="I9166" s="134" t="s">
        <v>1</v>
      </c>
      <c r="J9166" s="135">
        <v>1185</v>
      </c>
      <c r="K9166" s="135">
        <v>4728</v>
      </c>
      <c r="L9166" s="135">
        <v>5075</v>
      </c>
      <c r="M9166" s="150" t="str">
        <f t="shared" si="285"/>
        <v>201703</v>
      </c>
    </row>
    <row r="9167" spans="1:13" x14ac:dyDescent="0.25">
      <c r="A9167" s="35" t="str">
        <f>VLOOKUP(B9167,ResCat!$A$2:$B$269,2,FALSE)</f>
        <v>XXX</v>
      </c>
      <c r="B9167" s="68" t="str">
        <f>IF(ISNA(VLOOKUP(C9167,COA!$A$2:$B$340,2,FALSE)),"XXX",VLOOKUP(C9167,COA!$A$2:$B$340,2,FALSE))</f>
        <v>L44</v>
      </c>
      <c r="C9167" s="149" t="str">
        <f t="shared" si="286"/>
        <v>0026-1004-0058</v>
      </c>
      <c r="D9167" s="134" t="s">
        <v>473</v>
      </c>
      <c r="E9167" s="134" t="s">
        <v>446</v>
      </c>
      <c r="F9167" s="134" t="s">
        <v>472</v>
      </c>
      <c r="G9167" s="134" t="s">
        <v>328</v>
      </c>
      <c r="H9167" s="134" t="s">
        <v>1023</v>
      </c>
      <c r="I9167" s="134" t="s">
        <v>3</v>
      </c>
      <c r="J9167" s="135">
        <v>3199</v>
      </c>
      <c r="K9167" s="135">
        <v>815.69</v>
      </c>
      <c r="L9167" s="135">
        <v>692.07</v>
      </c>
      <c r="M9167" s="150" t="str">
        <f t="shared" si="285"/>
        <v>201704</v>
      </c>
    </row>
    <row r="9168" spans="1:13" x14ac:dyDescent="0.25">
      <c r="A9168" s="35" t="str">
        <f>VLOOKUP(B9168,ResCat!$A$2:$B$269,2,FALSE)</f>
        <v>XXX</v>
      </c>
      <c r="B9168" s="68" t="str">
        <f>IF(ISNA(VLOOKUP(C9168,COA!$A$2:$B$340,2,FALSE)),"XXX",VLOOKUP(C9168,COA!$A$2:$B$340,2,FALSE))</f>
        <v>L44</v>
      </c>
      <c r="C9168" s="149" t="str">
        <f t="shared" si="286"/>
        <v>0026-1004-0058</v>
      </c>
      <c r="D9168" s="134" t="s">
        <v>473</v>
      </c>
      <c r="E9168" s="134" t="s">
        <v>446</v>
      </c>
      <c r="F9168" s="134" t="s">
        <v>472</v>
      </c>
      <c r="G9168" s="134" t="s">
        <v>328</v>
      </c>
      <c r="H9168" s="134" t="s">
        <v>1023</v>
      </c>
      <c r="I9168" s="134" t="s">
        <v>0</v>
      </c>
      <c r="J9168" s="135">
        <v>8566.5499999999993</v>
      </c>
      <c r="K9168" s="135">
        <v>5331</v>
      </c>
      <c r="L9168" s="135">
        <v>5331</v>
      </c>
      <c r="M9168" s="150" t="str">
        <f t="shared" si="285"/>
        <v>201704</v>
      </c>
    </row>
    <row r="9169" spans="1:13" x14ac:dyDescent="0.25">
      <c r="A9169" s="35" t="str">
        <f>VLOOKUP(B9169,ResCat!$A$2:$B$269,2,FALSE)</f>
        <v>XXX</v>
      </c>
      <c r="B9169" s="68" t="str">
        <f>IF(ISNA(VLOOKUP(C9169,COA!$A$2:$B$340,2,FALSE)),"XXX",VLOOKUP(C9169,COA!$A$2:$B$340,2,FALSE))</f>
        <v>L44</v>
      </c>
      <c r="C9169" s="149" t="str">
        <f t="shared" si="286"/>
        <v>0026-1004-0058</v>
      </c>
      <c r="D9169" s="134" t="s">
        <v>473</v>
      </c>
      <c r="E9169" s="134" t="s">
        <v>446</v>
      </c>
      <c r="F9169" s="134" t="s">
        <v>472</v>
      </c>
      <c r="G9169" s="134" t="s">
        <v>328</v>
      </c>
      <c r="H9169" s="134" t="s">
        <v>1023</v>
      </c>
      <c r="I9169" s="134" t="s">
        <v>336</v>
      </c>
      <c r="J9169" s="135">
        <v>360</v>
      </c>
      <c r="K9169" s="135">
        <v>0</v>
      </c>
      <c r="L9169" s="135">
        <v>0</v>
      </c>
      <c r="M9169" s="150" t="str">
        <f t="shared" si="285"/>
        <v>201704</v>
      </c>
    </row>
    <row r="9170" spans="1:13" x14ac:dyDescent="0.25">
      <c r="A9170" s="35" t="str">
        <f>VLOOKUP(B9170,ResCat!$A$2:$B$269,2,FALSE)</f>
        <v>XXX</v>
      </c>
      <c r="B9170" s="68" t="str">
        <f>IF(ISNA(VLOOKUP(C9170,COA!$A$2:$B$340,2,FALSE)),"XXX",VLOOKUP(C9170,COA!$A$2:$B$340,2,FALSE))</f>
        <v>L44</v>
      </c>
      <c r="C9170" s="149" t="str">
        <f t="shared" si="286"/>
        <v>0026-1004-0058</v>
      </c>
      <c r="D9170" s="134" t="s">
        <v>473</v>
      </c>
      <c r="E9170" s="134" t="s">
        <v>446</v>
      </c>
      <c r="F9170" s="134" t="s">
        <v>472</v>
      </c>
      <c r="G9170" s="134" t="s">
        <v>328</v>
      </c>
      <c r="H9170" s="134" t="s">
        <v>1023</v>
      </c>
      <c r="I9170" s="134" t="s">
        <v>2</v>
      </c>
      <c r="J9170" s="135">
        <v>5952.75</v>
      </c>
      <c r="K9170" s="135">
        <v>837.09999999999991</v>
      </c>
      <c r="L9170" s="135">
        <v>650.14</v>
      </c>
      <c r="M9170" s="150" t="str">
        <f t="shared" si="285"/>
        <v>201704</v>
      </c>
    </row>
    <row r="9171" spans="1:13" x14ac:dyDescent="0.25">
      <c r="A9171" s="35" t="str">
        <f>VLOOKUP(B9171,ResCat!$A$2:$B$269,2,FALSE)</f>
        <v>XXX</v>
      </c>
      <c r="B9171" s="68" t="str">
        <f>IF(ISNA(VLOOKUP(C9171,COA!$A$2:$B$340,2,FALSE)),"XXX",VLOOKUP(C9171,COA!$A$2:$B$340,2,FALSE))</f>
        <v>L44</v>
      </c>
      <c r="C9171" s="149" t="str">
        <f t="shared" si="286"/>
        <v>0026-1004-0058</v>
      </c>
      <c r="D9171" s="134" t="s">
        <v>473</v>
      </c>
      <c r="E9171" s="134" t="s">
        <v>446</v>
      </c>
      <c r="F9171" s="134" t="s">
        <v>472</v>
      </c>
      <c r="G9171" s="134" t="s">
        <v>328</v>
      </c>
      <c r="H9171" s="134" t="s">
        <v>1023</v>
      </c>
      <c r="I9171" s="134" t="s">
        <v>1</v>
      </c>
      <c r="J9171" s="135">
        <v>0</v>
      </c>
      <c r="K9171" s="135">
        <v>0</v>
      </c>
      <c r="L9171" s="135">
        <v>0</v>
      </c>
      <c r="M9171" s="150" t="str">
        <f t="shared" si="285"/>
        <v>201704</v>
      </c>
    </row>
    <row r="9172" spans="1:13" x14ac:dyDescent="0.25">
      <c r="A9172" s="35" t="str">
        <f>VLOOKUP(B9172,ResCat!$A$2:$B$269,2,FALSE)</f>
        <v>XXX</v>
      </c>
      <c r="B9172" s="68" t="str">
        <f>IF(ISNA(VLOOKUP(C9172,COA!$A$2:$B$340,2,FALSE)),"XXX",VLOOKUP(C9172,COA!$A$2:$B$340,2,FALSE))</f>
        <v>L44</v>
      </c>
      <c r="C9172" s="149" t="str">
        <f t="shared" si="286"/>
        <v>0026-1004-0058</v>
      </c>
      <c r="D9172" s="134" t="s">
        <v>473</v>
      </c>
      <c r="E9172" s="134" t="s">
        <v>446</v>
      </c>
      <c r="F9172" s="134" t="s">
        <v>472</v>
      </c>
      <c r="G9172" s="134" t="s">
        <v>330</v>
      </c>
      <c r="H9172" s="134" t="s">
        <v>1023</v>
      </c>
      <c r="I9172" s="134" t="s">
        <v>3</v>
      </c>
      <c r="J9172" s="135">
        <v>736</v>
      </c>
      <c r="K9172" s="135">
        <v>337.46000000000004</v>
      </c>
      <c r="L9172" s="135">
        <v>219.86</v>
      </c>
      <c r="M9172" s="150" t="str">
        <f t="shared" si="285"/>
        <v>201705</v>
      </c>
    </row>
    <row r="9173" spans="1:13" x14ac:dyDescent="0.25">
      <c r="A9173" s="35" t="str">
        <f>VLOOKUP(B9173,ResCat!$A$2:$B$269,2,FALSE)</f>
        <v>XXX</v>
      </c>
      <c r="B9173" s="68" t="str">
        <f>IF(ISNA(VLOOKUP(C9173,COA!$A$2:$B$340,2,FALSE)),"XXX",VLOOKUP(C9173,COA!$A$2:$B$340,2,FALSE))</f>
        <v>L44</v>
      </c>
      <c r="C9173" s="149" t="str">
        <f t="shared" si="286"/>
        <v>0026-1004-0058</v>
      </c>
      <c r="D9173" s="134" t="s">
        <v>473</v>
      </c>
      <c r="E9173" s="134" t="s">
        <v>446</v>
      </c>
      <c r="F9173" s="134" t="s">
        <v>472</v>
      </c>
      <c r="G9173" s="134" t="s">
        <v>330</v>
      </c>
      <c r="H9173" s="134" t="s">
        <v>1023</v>
      </c>
      <c r="I9173" s="134" t="s">
        <v>0</v>
      </c>
      <c r="J9173" s="135">
        <v>54983</v>
      </c>
      <c r="K9173" s="135">
        <v>12342.239999999989</v>
      </c>
      <c r="L9173" s="135">
        <v>12342.239999999989</v>
      </c>
      <c r="M9173" s="150" t="str">
        <f t="shared" si="285"/>
        <v>201705</v>
      </c>
    </row>
    <row r="9174" spans="1:13" x14ac:dyDescent="0.25">
      <c r="A9174" s="35" t="str">
        <f>VLOOKUP(B9174,ResCat!$A$2:$B$269,2,FALSE)</f>
        <v>XXX</v>
      </c>
      <c r="B9174" s="68" t="str">
        <f>IF(ISNA(VLOOKUP(C9174,COA!$A$2:$B$340,2,FALSE)),"XXX",VLOOKUP(C9174,COA!$A$2:$B$340,2,FALSE))</f>
        <v>L44</v>
      </c>
      <c r="C9174" s="149" t="str">
        <f t="shared" si="286"/>
        <v>0026-1004-0058</v>
      </c>
      <c r="D9174" s="134" t="s">
        <v>473</v>
      </c>
      <c r="E9174" s="134" t="s">
        <v>446</v>
      </c>
      <c r="F9174" s="134" t="s">
        <v>472</v>
      </c>
      <c r="G9174" s="134" t="s">
        <v>330</v>
      </c>
      <c r="H9174" s="134" t="s">
        <v>1023</v>
      </c>
      <c r="I9174" s="134" t="s">
        <v>2</v>
      </c>
      <c r="J9174" s="135">
        <v>356.20000000000005</v>
      </c>
      <c r="K9174" s="135">
        <v>385.17000000000007</v>
      </c>
      <c r="L9174" s="135">
        <v>298.83000000000004</v>
      </c>
      <c r="M9174" s="150" t="str">
        <f t="shared" si="285"/>
        <v>201705</v>
      </c>
    </row>
    <row r="9175" spans="1:13" x14ac:dyDescent="0.25">
      <c r="A9175" s="35" t="str">
        <f>VLOOKUP(B9175,ResCat!$A$2:$B$269,2,FALSE)</f>
        <v>XXX</v>
      </c>
      <c r="B9175" s="68" t="str">
        <f>IF(ISNA(VLOOKUP(C9175,COA!$A$2:$B$340,2,FALSE)),"XXX",VLOOKUP(C9175,COA!$A$2:$B$340,2,FALSE))</f>
        <v>L44</v>
      </c>
      <c r="C9175" s="149" t="str">
        <f t="shared" si="286"/>
        <v>0026-1004-0058</v>
      </c>
      <c r="D9175" s="134" t="s">
        <v>473</v>
      </c>
      <c r="E9175" s="134" t="s">
        <v>446</v>
      </c>
      <c r="F9175" s="134" t="s">
        <v>472</v>
      </c>
      <c r="G9175" s="134" t="s">
        <v>330</v>
      </c>
      <c r="H9175" s="134" t="s">
        <v>1023</v>
      </c>
      <c r="I9175" s="134" t="s">
        <v>1</v>
      </c>
      <c r="J9175" s="135">
        <v>72361.02</v>
      </c>
      <c r="K9175" s="135">
        <v>26339.420000000002</v>
      </c>
      <c r="L9175" s="135">
        <v>26339.420000000002</v>
      </c>
      <c r="M9175" s="150" t="str">
        <f t="shared" si="285"/>
        <v>201705</v>
      </c>
    </row>
    <row r="9176" spans="1:13" x14ac:dyDescent="0.25">
      <c r="A9176" s="35" t="str">
        <f>VLOOKUP(B9176,ResCat!$A$2:$B$269,2,FALSE)</f>
        <v>XXX</v>
      </c>
      <c r="B9176" s="68" t="str">
        <f>IF(ISNA(VLOOKUP(C9176,COA!$A$2:$B$340,2,FALSE)),"XXX",VLOOKUP(C9176,COA!$A$2:$B$340,2,FALSE))</f>
        <v>L44</v>
      </c>
      <c r="C9176" s="149" t="str">
        <f t="shared" si="286"/>
        <v>0026-1004-0058</v>
      </c>
      <c r="D9176" s="134" t="s">
        <v>473</v>
      </c>
      <c r="E9176" s="134" t="s">
        <v>446</v>
      </c>
      <c r="F9176" s="134" t="s">
        <v>472</v>
      </c>
      <c r="G9176" s="134" t="s">
        <v>332</v>
      </c>
      <c r="H9176" s="134" t="s">
        <v>1023</v>
      </c>
      <c r="I9176" s="134" t="s">
        <v>3</v>
      </c>
      <c r="J9176" s="135">
        <v>760</v>
      </c>
      <c r="K9176" s="135">
        <v>205.89</v>
      </c>
      <c r="L9176" s="135">
        <v>145.88999999999999</v>
      </c>
      <c r="M9176" s="150" t="str">
        <f t="shared" si="285"/>
        <v>201706</v>
      </c>
    </row>
    <row r="9177" spans="1:13" x14ac:dyDescent="0.25">
      <c r="A9177" s="35" t="str">
        <f>VLOOKUP(B9177,ResCat!$A$2:$B$269,2,FALSE)</f>
        <v>XXX</v>
      </c>
      <c r="B9177" s="68" t="str">
        <f>IF(ISNA(VLOOKUP(C9177,COA!$A$2:$B$340,2,FALSE)),"XXX",VLOOKUP(C9177,COA!$A$2:$B$340,2,FALSE))</f>
        <v>L44</v>
      </c>
      <c r="C9177" s="149" t="str">
        <f t="shared" si="286"/>
        <v>0026-1004-0058</v>
      </c>
      <c r="D9177" s="134" t="s">
        <v>473</v>
      </c>
      <c r="E9177" s="134" t="s">
        <v>446</v>
      </c>
      <c r="F9177" s="134" t="s">
        <v>472</v>
      </c>
      <c r="G9177" s="134" t="s">
        <v>332</v>
      </c>
      <c r="H9177" s="134" t="s">
        <v>1023</v>
      </c>
      <c r="I9177" s="134" t="s">
        <v>0</v>
      </c>
      <c r="J9177" s="135">
        <v>61774.13</v>
      </c>
      <c r="K9177" s="135">
        <v>23116</v>
      </c>
      <c r="L9177" s="135">
        <v>22353.7</v>
      </c>
      <c r="M9177" s="150" t="str">
        <f t="shared" si="285"/>
        <v>201706</v>
      </c>
    </row>
    <row r="9178" spans="1:13" x14ac:dyDescent="0.25">
      <c r="A9178" s="35" t="str">
        <f>VLOOKUP(B9178,ResCat!$A$2:$B$269,2,FALSE)</f>
        <v>XXX</v>
      </c>
      <c r="B9178" s="68" t="str">
        <f>IF(ISNA(VLOOKUP(C9178,COA!$A$2:$B$340,2,FALSE)),"XXX",VLOOKUP(C9178,COA!$A$2:$B$340,2,FALSE))</f>
        <v>L44</v>
      </c>
      <c r="C9178" s="149" t="str">
        <f t="shared" si="286"/>
        <v>0026-1004-0058</v>
      </c>
      <c r="D9178" s="134" t="s">
        <v>473</v>
      </c>
      <c r="E9178" s="134" t="s">
        <v>446</v>
      </c>
      <c r="F9178" s="134" t="s">
        <v>472</v>
      </c>
      <c r="G9178" s="134" t="s">
        <v>332</v>
      </c>
      <c r="H9178" s="134" t="s">
        <v>1023</v>
      </c>
      <c r="I9178" s="134" t="s">
        <v>2</v>
      </c>
      <c r="J9178" s="135">
        <v>26661.34</v>
      </c>
      <c r="K9178" s="135">
        <v>9682.35</v>
      </c>
      <c r="L9178" s="135">
        <v>9277.5899999999983</v>
      </c>
      <c r="M9178" s="150" t="str">
        <f t="shared" si="285"/>
        <v>201706</v>
      </c>
    </row>
    <row r="9179" spans="1:13" x14ac:dyDescent="0.25">
      <c r="A9179" s="35" t="str">
        <f>VLOOKUP(B9179,ResCat!$A$2:$B$269,2,FALSE)</f>
        <v>XXX</v>
      </c>
      <c r="B9179" s="68" t="str">
        <f>IF(ISNA(VLOOKUP(C9179,COA!$A$2:$B$340,2,FALSE)),"XXX",VLOOKUP(C9179,COA!$A$2:$B$340,2,FALSE))</f>
        <v>L44</v>
      </c>
      <c r="C9179" s="149" t="str">
        <f t="shared" si="286"/>
        <v>0026-1004-0058</v>
      </c>
      <c r="D9179" s="134" t="s">
        <v>473</v>
      </c>
      <c r="E9179" s="134" t="s">
        <v>446</v>
      </c>
      <c r="F9179" s="134" t="s">
        <v>472</v>
      </c>
      <c r="G9179" s="134" t="s">
        <v>332</v>
      </c>
      <c r="H9179" s="134" t="s">
        <v>1023</v>
      </c>
      <c r="I9179" s="134" t="s">
        <v>1</v>
      </c>
      <c r="J9179" s="135">
        <v>195</v>
      </c>
      <c r="K9179" s="135">
        <v>105.5</v>
      </c>
      <c r="L9179" s="135">
        <v>105.5</v>
      </c>
      <c r="M9179" s="150" t="str">
        <f t="shared" si="285"/>
        <v>201706</v>
      </c>
    </row>
    <row r="9180" spans="1:13" x14ac:dyDescent="0.25">
      <c r="A9180" s="35" t="str">
        <f>VLOOKUP(B9180,ResCat!$A$2:$B$269,2,FALSE)</f>
        <v>XXX</v>
      </c>
      <c r="B9180" s="68" t="str">
        <f>IF(ISNA(VLOOKUP(C9180,COA!$A$2:$B$340,2,FALSE)),"XXX",VLOOKUP(C9180,COA!$A$2:$B$340,2,FALSE))</f>
        <v>L44</v>
      </c>
      <c r="C9180" s="149" t="str">
        <f t="shared" si="286"/>
        <v>0026-1004-0058</v>
      </c>
      <c r="D9180" s="134" t="s">
        <v>473</v>
      </c>
      <c r="E9180" s="134" t="s">
        <v>446</v>
      </c>
      <c r="F9180" s="134" t="s">
        <v>472</v>
      </c>
      <c r="G9180" s="134" t="s">
        <v>335</v>
      </c>
      <c r="H9180" s="134" t="s">
        <v>1023</v>
      </c>
      <c r="I9180" s="134" t="s">
        <v>3</v>
      </c>
      <c r="J9180" s="135">
        <v>898.92000000000007</v>
      </c>
      <c r="K9180" s="135">
        <v>428.55000000000007</v>
      </c>
      <c r="L9180" s="135">
        <v>294.23</v>
      </c>
      <c r="M9180" s="150" t="str">
        <f t="shared" si="285"/>
        <v>201707</v>
      </c>
    </row>
    <row r="9181" spans="1:13" x14ac:dyDescent="0.25">
      <c r="A9181" s="35" t="str">
        <f>VLOOKUP(B9181,ResCat!$A$2:$B$269,2,FALSE)</f>
        <v>XXX</v>
      </c>
      <c r="B9181" s="68" t="str">
        <f>IF(ISNA(VLOOKUP(C9181,COA!$A$2:$B$340,2,FALSE)),"XXX",VLOOKUP(C9181,COA!$A$2:$B$340,2,FALSE))</f>
        <v>L44</v>
      </c>
      <c r="C9181" s="149" t="str">
        <f t="shared" si="286"/>
        <v>0026-1004-0058</v>
      </c>
      <c r="D9181" s="134" t="s">
        <v>473</v>
      </c>
      <c r="E9181" s="134" t="s">
        <v>446</v>
      </c>
      <c r="F9181" s="134" t="s">
        <v>472</v>
      </c>
      <c r="G9181" s="134" t="s">
        <v>335</v>
      </c>
      <c r="H9181" s="134" t="s">
        <v>1023</v>
      </c>
      <c r="I9181" s="134" t="s">
        <v>0</v>
      </c>
      <c r="J9181" s="135">
        <v>130906</v>
      </c>
      <c r="K9181" s="135">
        <v>33532</v>
      </c>
      <c r="L9181" s="135">
        <v>28663.71</v>
      </c>
      <c r="M9181" s="150" t="str">
        <f t="shared" si="285"/>
        <v>201707</v>
      </c>
    </row>
    <row r="9182" spans="1:13" x14ac:dyDescent="0.25">
      <c r="A9182" s="35" t="str">
        <f>VLOOKUP(B9182,ResCat!$A$2:$B$269,2,FALSE)</f>
        <v>XXX</v>
      </c>
      <c r="B9182" s="68" t="str">
        <f>IF(ISNA(VLOOKUP(C9182,COA!$A$2:$B$340,2,FALSE)),"XXX",VLOOKUP(C9182,COA!$A$2:$B$340,2,FALSE))</f>
        <v>L44</v>
      </c>
      <c r="C9182" s="149" t="str">
        <f t="shared" si="286"/>
        <v>0026-1004-0058</v>
      </c>
      <c r="D9182" s="134" t="s">
        <v>473</v>
      </c>
      <c r="E9182" s="134" t="s">
        <v>446</v>
      </c>
      <c r="F9182" s="134" t="s">
        <v>472</v>
      </c>
      <c r="G9182" s="134" t="s">
        <v>335</v>
      </c>
      <c r="H9182" s="134" t="s">
        <v>1023</v>
      </c>
      <c r="I9182" s="134" t="s">
        <v>2</v>
      </c>
      <c r="J9182" s="135">
        <v>4118</v>
      </c>
      <c r="K9182" s="135">
        <v>2623.0699999999993</v>
      </c>
      <c r="L9182" s="135">
        <v>2279.0499999999997</v>
      </c>
      <c r="M9182" s="150" t="str">
        <f t="shared" si="285"/>
        <v>201707</v>
      </c>
    </row>
    <row r="9183" spans="1:13" x14ac:dyDescent="0.25">
      <c r="A9183" s="35" t="str">
        <f>VLOOKUP(B9183,ResCat!$A$2:$B$269,2,FALSE)</f>
        <v>XXX</v>
      </c>
      <c r="B9183" s="68" t="str">
        <f>IF(ISNA(VLOOKUP(C9183,COA!$A$2:$B$340,2,FALSE)),"XXX",VLOOKUP(C9183,COA!$A$2:$B$340,2,FALSE))</f>
        <v>L44</v>
      </c>
      <c r="C9183" s="149" t="str">
        <f t="shared" si="286"/>
        <v>0026-1004-0058</v>
      </c>
      <c r="D9183" s="134" t="s">
        <v>473</v>
      </c>
      <c r="E9183" s="134" t="s">
        <v>446</v>
      </c>
      <c r="F9183" s="134" t="s">
        <v>472</v>
      </c>
      <c r="G9183" s="134" t="s">
        <v>335</v>
      </c>
      <c r="H9183" s="134" t="s">
        <v>1023</v>
      </c>
      <c r="I9183" s="134" t="s">
        <v>1</v>
      </c>
      <c r="J9183" s="135">
        <v>2191</v>
      </c>
      <c r="K9183" s="135">
        <v>-1132.4100000000003</v>
      </c>
      <c r="L9183" s="135">
        <v>-5062.1399999999985</v>
      </c>
      <c r="M9183" s="150" t="str">
        <f t="shared" si="285"/>
        <v>201707</v>
      </c>
    </row>
    <row r="9184" spans="1:13" x14ac:dyDescent="0.25">
      <c r="A9184" s="35" t="str">
        <f>VLOOKUP(B9184,ResCat!$A$2:$B$269,2,FALSE)</f>
        <v>XXX</v>
      </c>
      <c r="B9184" s="68" t="str">
        <f>IF(ISNA(VLOOKUP(C9184,COA!$A$2:$B$340,2,FALSE)),"XXX",VLOOKUP(C9184,COA!$A$2:$B$340,2,FALSE))</f>
        <v>L44</v>
      </c>
      <c r="C9184" s="149" t="str">
        <f t="shared" si="286"/>
        <v>0026-1004-0058</v>
      </c>
      <c r="D9184" s="134" t="s">
        <v>473</v>
      </c>
      <c r="E9184" s="134" t="s">
        <v>446</v>
      </c>
      <c r="F9184" s="134" t="s">
        <v>472</v>
      </c>
      <c r="G9184" s="134" t="s">
        <v>4</v>
      </c>
      <c r="H9184" s="134" t="s">
        <v>1023</v>
      </c>
      <c r="I9184" s="134" t="s">
        <v>3</v>
      </c>
      <c r="J9184" s="135">
        <v>7377.25</v>
      </c>
      <c r="K9184" s="135">
        <v>5502.6799999999994</v>
      </c>
      <c r="L9184" s="135">
        <v>5670.2799999999988</v>
      </c>
      <c r="M9184" s="150" t="str">
        <f t="shared" si="285"/>
        <v>201708</v>
      </c>
    </row>
    <row r="9185" spans="1:13" x14ac:dyDescent="0.25">
      <c r="A9185" s="35" t="str">
        <f>VLOOKUP(B9185,ResCat!$A$2:$B$269,2,FALSE)</f>
        <v>XXX</v>
      </c>
      <c r="B9185" s="68" t="str">
        <f>IF(ISNA(VLOOKUP(C9185,COA!$A$2:$B$340,2,FALSE)),"XXX",VLOOKUP(C9185,COA!$A$2:$B$340,2,FALSE))</f>
        <v>L44</v>
      </c>
      <c r="C9185" s="149" t="str">
        <f t="shared" si="286"/>
        <v>0026-1004-0058</v>
      </c>
      <c r="D9185" s="134" t="s">
        <v>473</v>
      </c>
      <c r="E9185" s="134" t="s">
        <v>446</v>
      </c>
      <c r="F9185" s="134" t="s">
        <v>472</v>
      </c>
      <c r="G9185" s="134" t="s">
        <v>4</v>
      </c>
      <c r="H9185" s="134" t="s">
        <v>1023</v>
      </c>
      <c r="I9185" s="134" t="s">
        <v>0</v>
      </c>
      <c r="J9185" s="135">
        <v>125901</v>
      </c>
      <c r="K9185" s="135">
        <v>31793.860000000004</v>
      </c>
      <c r="L9185" s="135">
        <v>31793.860000000004</v>
      </c>
      <c r="M9185" s="150" t="str">
        <f t="shared" si="285"/>
        <v>201708</v>
      </c>
    </row>
    <row r="9186" spans="1:13" x14ac:dyDescent="0.25">
      <c r="A9186" s="35" t="str">
        <f>VLOOKUP(B9186,ResCat!$A$2:$B$269,2,FALSE)</f>
        <v>XXX</v>
      </c>
      <c r="B9186" s="68" t="str">
        <f>IF(ISNA(VLOOKUP(C9186,COA!$A$2:$B$340,2,FALSE)),"XXX",VLOOKUP(C9186,COA!$A$2:$B$340,2,FALSE))</f>
        <v>L44</v>
      </c>
      <c r="C9186" s="149" t="str">
        <f t="shared" si="286"/>
        <v>0026-1004-0058</v>
      </c>
      <c r="D9186" s="134" t="s">
        <v>473</v>
      </c>
      <c r="E9186" s="134" t="s">
        <v>446</v>
      </c>
      <c r="F9186" s="134" t="s">
        <v>472</v>
      </c>
      <c r="G9186" s="134" t="s">
        <v>4</v>
      </c>
      <c r="H9186" s="134" t="s">
        <v>1023</v>
      </c>
      <c r="I9186" s="134" t="s">
        <v>336</v>
      </c>
      <c r="J9186" s="135">
        <v>1133</v>
      </c>
      <c r="K9186" s="135">
        <v>875.5</v>
      </c>
      <c r="L9186" s="135">
        <v>875.5</v>
      </c>
      <c r="M9186" s="150" t="str">
        <f t="shared" si="285"/>
        <v>201708</v>
      </c>
    </row>
    <row r="9187" spans="1:13" x14ac:dyDescent="0.25">
      <c r="A9187" s="35" t="str">
        <f>VLOOKUP(B9187,ResCat!$A$2:$B$269,2,FALSE)</f>
        <v>XXX</v>
      </c>
      <c r="B9187" s="68" t="str">
        <f>IF(ISNA(VLOOKUP(C9187,COA!$A$2:$B$340,2,FALSE)),"XXX",VLOOKUP(C9187,COA!$A$2:$B$340,2,FALSE))</f>
        <v>L44</v>
      </c>
      <c r="C9187" s="149" t="str">
        <f t="shared" si="286"/>
        <v>0026-1004-0058</v>
      </c>
      <c r="D9187" s="134" t="s">
        <v>473</v>
      </c>
      <c r="E9187" s="134" t="s">
        <v>446</v>
      </c>
      <c r="F9187" s="134" t="s">
        <v>472</v>
      </c>
      <c r="G9187" s="134" t="s">
        <v>4</v>
      </c>
      <c r="H9187" s="134" t="s">
        <v>1023</v>
      </c>
      <c r="I9187" s="134" t="s">
        <v>2</v>
      </c>
      <c r="J9187" s="135">
        <v>10440.14</v>
      </c>
      <c r="K9187" s="135">
        <v>9255.3100000000031</v>
      </c>
      <c r="L9187" s="135">
        <v>8382.440000000006</v>
      </c>
      <c r="M9187" s="150" t="str">
        <f t="shared" si="285"/>
        <v>201708</v>
      </c>
    </row>
    <row r="9188" spans="1:13" x14ac:dyDescent="0.25">
      <c r="A9188" s="35" t="str">
        <f>VLOOKUP(B9188,ResCat!$A$2:$B$269,2,FALSE)</f>
        <v>XXX</v>
      </c>
      <c r="B9188" s="68" t="str">
        <f>IF(ISNA(VLOOKUP(C9188,COA!$A$2:$B$340,2,FALSE)),"XXX",VLOOKUP(C9188,COA!$A$2:$B$340,2,FALSE))</f>
        <v>L44</v>
      </c>
      <c r="C9188" s="149" t="str">
        <f t="shared" si="286"/>
        <v>0026-1004-0058</v>
      </c>
      <c r="D9188" s="134" t="s">
        <v>473</v>
      </c>
      <c r="E9188" s="134" t="s">
        <v>446</v>
      </c>
      <c r="F9188" s="134" t="s">
        <v>472</v>
      </c>
      <c r="G9188" s="134" t="s">
        <v>4</v>
      </c>
      <c r="H9188" s="134" t="s">
        <v>1023</v>
      </c>
      <c r="I9188" s="134" t="s">
        <v>1</v>
      </c>
      <c r="J9188" s="135">
        <v>6244</v>
      </c>
      <c r="K9188" s="135">
        <v>5315.6799999999985</v>
      </c>
      <c r="L9188" s="135">
        <v>4888.0499999999993</v>
      </c>
      <c r="M9188" s="150" t="str">
        <f t="shared" si="285"/>
        <v>201708</v>
      </c>
    </row>
    <row r="9189" spans="1:13" x14ac:dyDescent="0.25">
      <c r="A9189" s="35" t="str">
        <f>VLOOKUP(B9189,ResCat!$A$2:$B$269,2,FALSE)</f>
        <v>XXX</v>
      </c>
      <c r="B9189" s="68" t="str">
        <f>IF(ISNA(VLOOKUP(C9189,COA!$A$2:$B$340,2,FALSE)),"XXX",VLOOKUP(C9189,COA!$A$2:$B$340,2,FALSE))</f>
        <v>L44</v>
      </c>
      <c r="C9189" s="149" t="str">
        <f t="shared" si="286"/>
        <v>0026-1004-0058</v>
      </c>
      <c r="D9189" s="134" t="s">
        <v>473</v>
      </c>
      <c r="E9189" s="134" t="s">
        <v>446</v>
      </c>
      <c r="F9189" s="134" t="s">
        <v>472</v>
      </c>
      <c r="G9189" s="134" t="s">
        <v>511</v>
      </c>
      <c r="H9189" s="134" t="s">
        <v>1023</v>
      </c>
      <c r="I9189" s="134" t="s">
        <v>3</v>
      </c>
      <c r="J9189" s="135">
        <v>2426.75</v>
      </c>
      <c r="K9189" s="135">
        <v>588.93000000000006</v>
      </c>
      <c r="L9189" s="135">
        <v>245.34000000000003</v>
      </c>
      <c r="M9189" s="150" t="str">
        <f t="shared" si="285"/>
        <v>201709</v>
      </c>
    </row>
    <row r="9190" spans="1:13" x14ac:dyDescent="0.25">
      <c r="A9190" s="35" t="str">
        <f>VLOOKUP(B9190,ResCat!$A$2:$B$269,2,FALSE)</f>
        <v>XXX</v>
      </c>
      <c r="B9190" s="68" t="str">
        <f>IF(ISNA(VLOOKUP(C9190,COA!$A$2:$B$340,2,FALSE)),"XXX",VLOOKUP(C9190,COA!$A$2:$B$340,2,FALSE))</f>
        <v>L44</v>
      </c>
      <c r="C9190" s="149" t="str">
        <f t="shared" si="286"/>
        <v>0026-1004-0058</v>
      </c>
      <c r="D9190" s="134" t="s">
        <v>473</v>
      </c>
      <c r="E9190" s="134" t="s">
        <v>446</v>
      </c>
      <c r="F9190" s="134" t="s">
        <v>472</v>
      </c>
      <c r="G9190" s="134" t="s">
        <v>511</v>
      </c>
      <c r="H9190" s="134" t="s">
        <v>1023</v>
      </c>
      <c r="I9190" s="134" t="s">
        <v>0</v>
      </c>
      <c r="J9190" s="135">
        <v>87202.499999999985</v>
      </c>
      <c r="K9190" s="135">
        <v>29234.510000000009</v>
      </c>
      <c r="L9190" s="135">
        <v>23508.369999999995</v>
      </c>
      <c r="M9190" s="150" t="str">
        <f t="shared" si="285"/>
        <v>201709</v>
      </c>
    </row>
    <row r="9191" spans="1:13" x14ac:dyDescent="0.25">
      <c r="A9191" s="35" t="str">
        <f>VLOOKUP(B9191,ResCat!$A$2:$B$269,2,FALSE)</f>
        <v>XXX</v>
      </c>
      <c r="B9191" s="68" t="str">
        <f>IF(ISNA(VLOOKUP(C9191,COA!$A$2:$B$340,2,FALSE)),"XXX",VLOOKUP(C9191,COA!$A$2:$B$340,2,FALSE))</f>
        <v>L44</v>
      </c>
      <c r="C9191" s="149" t="str">
        <f t="shared" si="286"/>
        <v>0026-1004-0058</v>
      </c>
      <c r="D9191" s="134" t="s">
        <v>473</v>
      </c>
      <c r="E9191" s="134" t="s">
        <v>446</v>
      </c>
      <c r="F9191" s="134" t="s">
        <v>472</v>
      </c>
      <c r="G9191" s="134" t="s">
        <v>511</v>
      </c>
      <c r="H9191" s="134" t="s">
        <v>1023</v>
      </c>
      <c r="I9191" s="134" t="s">
        <v>336</v>
      </c>
      <c r="J9191" s="135">
        <v>1133</v>
      </c>
      <c r="K9191" s="135">
        <v>875.5</v>
      </c>
      <c r="L9191" s="135">
        <v>875.5</v>
      </c>
      <c r="M9191" s="150" t="str">
        <f t="shared" si="285"/>
        <v>201709</v>
      </c>
    </row>
    <row r="9192" spans="1:13" x14ac:dyDescent="0.25">
      <c r="A9192" s="35" t="str">
        <f>VLOOKUP(B9192,ResCat!$A$2:$B$269,2,FALSE)</f>
        <v>XXX</v>
      </c>
      <c r="B9192" s="68" t="str">
        <f>IF(ISNA(VLOOKUP(C9192,COA!$A$2:$B$340,2,FALSE)),"XXX",VLOOKUP(C9192,COA!$A$2:$B$340,2,FALSE))</f>
        <v>L44</v>
      </c>
      <c r="C9192" s="149" t="str">
        <f t="shared" si="286"/>
        <v>0026-1004-0058</v>
      </c>
      <c r="D9192" s="134" t="s">
        <v>473</v>
      </c>
      <c r="E9192" s="134" t="s">
        <v>446</v>
      </c>
      <c r="F9192" s="134" t="s">
        <v>472</v>
      </c>
      <c r="G9192" s="134" t="s">
        <v>511</v>
      </c>
      <c r="H9192" s="134" t="s">
        <v>1023</v>
      </c>
      <c r="I9192" s="134" t="s">
        <v>2</v>
      </c>
      <c r="J9192" s="135">
        <v>12657.120000000003</v>
      </c>
      <c r="K9192" s="135">
        <v>13759.870000000008</v>
      </c>
      <c r="L9192" s="135">
        <v>13798.250000000018</v>
      </c>
      <c r="M9192" s="150" t="str">
        <f t="shared" si="285"/>
        <v>201709</v>
      </c>
    </row>
    <row r="9193" spans="1:13" x14ac:dyDescent="0.25">
      <c r="A9193" s="35" t="str">
        <f>VLOOKUP(B9193,ResCat!$A$2:$B$269,2,FALSE)</f>
        <v>XXX</v>
      </c>
      <c r="B9193" s="68" t="str">
        <f>IF(ISNA(VLOOKUP(C9193,COA!$A$2:$B$340,2,FALSE)),"XXX",VLOOKUP(C9193,COA!$A$2:$B$340,2,FALSE))</f>
        <v>L44</v>
      </c>
      <c r="C9193" s="149" t="str">
        <f t="shared" si="286"/>
        <v>0026-1004-0058</v>
      </c>
      <c r="D9193" s="134" t="s">
        <v>473</v>
      </c>
      <c r="E9193" s="134" t="s">
        <v>446</v>
      </c>
      <c r="F9193" s="134" t="s">
        <v>472</v>
      </c>
      <c r="G9193" s="134" t="s">
        <v>511</v>
      </c>
      <c r="H9193" s="134" t="s">
        <v>1023</v>
      </c>
      <c r="I9193" s="134" t="s">
        <v>1</v>
      </c>
      <c r="J9193" s="135">
        <v>171066.06999999998</v>
      </c>
      <c r="K9193" s="135">
        <v>69619.059999999983</v>
      </c>
      <c r="L9193" s="135">
        <v>34500.320000000014</v>
      </c>
      <c r="M9193" s="150" t="str">
        <f t="shared" si="285"/>
        <v>201709</v>
      </c>
    </row>
    <row r="9194" spans="1:13" x14ac:dyDescent="0.25">
      <c r="A9194" s="35" t="str">
        <f>VLOOKUP(B9194,ResCat!$A$2:$B$269,2,FALSE)</f>
        <v>XXX</v>
      </c>
      <c r="B9194" s="68" t="str">
        <f>IF(ISNA(VLOOKUP(C9194,COA!$A$2:$B$340,2,FALSE)),"XXX",VLOOKUP(C9194,COA!$A$2:$B$340,2,FALSE))</f>
        <v>L44</v>
      </c>
      <c r="C9194" s="149" t="str">
        <f t="shared" si="286"/>
        <v>0026-1004-0058</v>
      </c>
      <c r="D9194" s="134" t="s">
        <v>473</v>
      </c>
      <c r="E9194" s="134" t="s">
        <v>446</v>
      </c>
      <c r="F9194" s="134" t="s">
        <v>472</v>
      </c>
      <c r="G9194" s="134" t="s">
        <v>969</v>
      </c>
      <c r="H9194" s="134" t="s">
        <v>1023</v>
      </c>
      <c r="I9194" s="134" t="s">
        <v>3</v>
      </c>
      <c r="J9194" s="135">
        <v>17006.149999999998</v>
      </c>
      <c r="K9194" s="135">
        <v>5401.1200000000017</v>
      </c>
      <c r="L9194" s="135">
        <v>4666.6899999999987</v>
      </c>
      <c r="M9194" s="150" t="str">
        <f t="shared" si="285"/>
        <v>201710</v>
      </c>
    </row>
    <row r="9195" spans="1:13" x14ac:dyDescent="0.25">
      <c r="A9195" s="35" t="str">
        <f>VLOOKUP(B9195,ResCat!$A$2:$B$269,2,FALSE)</f>
        <v>XXX</v>
      </c>
      <c r="B9195" s="68" t="str">
        <f>IF(ISNA(VLOOKUP(C9195,COA!$A$2:$B$340,2,FALSE)),"XXX",VLOOKUP(C9195,COA!$A$2:$B$340,2,FALSE))</f>
        <v>L44</v>
      </c>
      <c r="C9195" s="149" t="str">
        <f t="shared" si="286"/>
        <v>0026-1004-0058</v>
      </c>
      <c r="D9195" s="134" t="s">
        <v>473</v>
      </c>
      <c r="E9195" s="134" t="s">
        <v>446</v>
      </c>
      <c r="F9195" s="134" t="s">
        <v>472</v>
      </c>
      <c r="G9195" s="134" t="s">
        <v>969</v>
      </c>
      <c r="H9195" s="134" t="s">
        <v>1023</v>
      </c>
      <c r="I9195" s="134" t="s">
        <v>0</v>
      </c>
      <c r="J9195" s="135">
        <v>745728.45</v>
      </c>
      <c r="K9195" s="135">
        <v>126747.29</v>
      </c>
      <c r="L9195" s="135">
        <v>123648.84</v>
      </c>
      <c r="M9195" s="150" t="str">
        <f t="shared" si="285"/>
        <v>201710</v>
      </c>
    </row>
    <row r="9196" spans="1:13" x14ac:dyDescent="0.25">
      <c r="A9196" s="35" t="str">
        <f>VLOOKUP(B9196,ResCat!$A$2:$B$269,2,FALSE)</f>
        <v>XXX</v>
      </c>
      <c r="B9196" s="68" t="str">
        <f>IF(ISNA(VLOOKUP(C9196,COA!$A$2:$B$340,2,FALSE)),"XXX",VLOOKUP(C9196,COA!$A$2:$B$340,2,FALSE))</f>
        <v>L44</v>
      </c>
      <c r="C9196" s="149" t="str">
        <f t="shared" si="286"/>
        <v>0026-1004-0058</v>
      </c>
      <c r="D9196" s="134" t="s">
        <v>473</v>
      </c>
      <c r="E9196" s="134" t="s">
        <v>446</v>
      </c>
      <c r="F9196" s="134" t="s">
        <v>472</v>
      </c>
      <c r="G9196" s="134" t="s">
        <v>969</v>
      </c>
      <c r="H9196" s="134" t="s">
        <v>1023</v>
      </c>
      <c r="I9196" s="134" t="s">
        <v>2</v>
      </c>
      <c r="J9196" s="135">
        <v>144608.78000000006</v>
      </c>
      <c r="K9196" s="135">
        <v>60105.860000000066</v>
      </c>
      <c r="L9196" s="135">
        <v>57080.609999999979</v>
      </c>
      <c r="M9196" s="150" t="str">
        <f t="shared" si="285"/>
        <v>201710</v>
      </c>
    </row>
    <row r="9197" spans="1:13" x14ac:dyDescent="0.25">
      <c r="A9197" s="35" t="str">
        <f>VLOOKUP(B9197,ResCat!$A$2:$B$269,2,FALSE)</f>
        <v>XXX</v>
      </c>
      <c r="B9197" s="68" t="str">
        <f>IF(ISNA(VLOOKUP(C9197,COA!$A$2:$B$340,2,FALSE)),"XXX",VLOOKUP(C9197,COA!$A$2:$B$340,2,FALSE))</f>
        <v>L44</v>
      </c>
      <c r="C9197" s="149" t="str">
        <f t="shared" si="286"/>
        <v>0026-1004-0058</v>
      </c>
      <c r="D9197" s="134" t="s">
        <v>473</v>
      </c>
      <c r="E9197" s="134" t="s">
        <v>446</v>
      </c>
      <c r="F9197" s="134" t="s">
        <v>472</v>
      </c>
      <c r="G9197" s="134" t="s">
        <v>969</v>
      </c>
      <c r="H9197" s="134" t="s">
        <v>1023</v>
      </c>
      <c r="I9197" s="134" t="s">
        <v>1</v>
      </c>
      <c r="J9197" s="135">
        <v>125684.79999999997</v>
      </c>
      <c r="K9197" s="135">
        <v>88018.709999999919</v>
      </c>
      <c r="L9197" s="135">
        <v>47549.310000000012</v>
      </c>
      <c r="M9197" s="150" t="str">
        <f t="shared" si="285"/>
        <v>201710</v>
      </c>
    </row>
    <row r="9198" spans="1:13" x14ac:dyDescent="0.25">
      <c r="A9198" s="35" t="str">
        <f>VLOOKUP(B9198,ResCat!$A$2:$B$269,2,FALSE)</f>
        <v>XXX</v>
      </c>
      <c r="B9198" s="68" t="str">
        <f>IF(ISNA(VLOOKUP(C9198,COA!$A$2:$B$340,2,FALSE)),"XXX",VLOOKUP(C9198,COA!$A$2:$B$340,2,FALSE))</f>
        <v>L44</v>
      </c>
      <c r="C9198" s="149" t="str">
        <f t="shared" si="286"/>
        <v>0026-1004-0058</v>
      </c>
      <c r="D9198" s="134" t="s">
        <v>473</v>
      </c>
      <c r="E9198" s="134" t="s">
        <v>446</v>
      </c>
      <c r="F9198" s="134" t="s">
        <v>472</v>
      </c>
      <c r="G9198" s="134" t="s">
        <v>961</v>
      </c>
      <c r="H9198" s="134" t="s">
        <v>1023</v>
      </c>
      <c r="I9198" s="134" t="s">
        <v>3</v>
      </c>
      <c r="J9198" s="135">
        <v>28092.94000000001</v>
      </c>
      <c r="K9198" s="135">
        <v>10976.960000000001</v>
      </c>
      <c r="L9198" s="135">
        <v>7725.5400000000027</v>
      </c>
      <c r="M9198" s="150" t="str">
        <f t="shared" si="285"/>
        <v>201711</v>
      </c>
    </row>
    <row r="9199" spans="1:13" x14ac:dyDescent="0.25">
      <c r="A9199" s="35" t="str">
        <f>VLOOKUP(B9199,ResCat!$A$2:$B$269,2,FALSE)</f>
        <v>XXX</v>
      </c>
      <c r="B9199" s="68" t="str">
        <f>IF(ISNA(VLOOKUP(C9199,COA!$A$2:$B$340,2,FALSE)),"XXX",VLOOKUP(C9199,COA!$A$2:$B$340,2,FALSE))</f>
        <v>L44</v>
      </c>
      <c r="C9199" s="149" t="str">
        <f t="shared" si="286"/>
        <v>0026-1004-0058</v>
      </c>
      <c r="D9199" s="134" t="s">
        <v>473</v>
      </c>
      <c r="E9199" s="134" t="s">
        <v>446</v>
      </c>
      <c r="F9199" s="134" t="s">
        <v>472</v>
      </c>
      <c r="G9199" s="134" t="s">
        <v>961</v>
      </c>
      <c r="H9199" s="134" t="s">
        <v>1023</v>
      </c>
      <c r="I9199" s="134" t="s">
        <v>0</v>
      </c>
      <c r="J9199" s="135">
        <v>329952.29000000004</v>
      </c>
      <c r="K9199" s="135">
        <v>115554.96000000004</v>
      </c>
      <c r="L9199" s="135">
        <v>104945.98000000001</v>
      </c>
      <c r="M9199" s="150" t="str">
        <f t="shared" si="285"/>
        <v>201711</v>
      </c>
    </row>
    <row r="9200" spans="1:13" x14ac:dyDescent="0.25">
      <c r="A9200" s="35" t="str">
        <f>VLOOKUP(B9200,ResCat!$A$2:$B$269,2,FALSE)</f>
        <v>XXX</v>
      </c>
      <c r="B9200" s="68" t="str">
        <f>IF(ISNA(VLOOKUP(C9200,COA!$A$2:$B$340,2,FALSE)),"XXX",VLOOKUP(C9200,COA!$A$2:$B$340,2,FALSE))</f>
        <v>L44</v>
      </c>
      <c r="C9200" s="149" t="str">
        <f t="shared" si="286"/>
        <v>0026-1004-0058</v>
      </c>
      <c r="D9200" s="134" t="s">
        <v>473</v>
      </c>
      <c r="E9200" s="134" t="s">
        <v>446</v>
      </c>
      <c r="F9200" s="134" t="s">
        <v>472</v>
      </c>
      <c r="G9200" s="134" t="s">
        <v>961</v>
      </c>
      <c r="H9200" s="134" t="s">
        <v>1023</v>
      </c>
      <c r="I9200" s="134" t="s">
        <v>336</v>
      </c>
      <c r="J9200" s="135">
        <v>170</v>
      </c>
      <c r="K9200" s="135">
        <v>170</v>
      </c>
      <c r="L9200" s="135">
        <v>170</v>
      </c>
      <c r="M9200" s="150" t="str">
        <f t="shared" si="285"/>
        <v>201711</v>
      </c>
    </row>
    <row r="9201" spans="1:13" x14ac:dyDescent="0.25">
      <c r="A9201" s="35" t="str">
        <f>VLOOKUP(B9201,ResCat!$A$2:$B$269,2,FALSE)</f>
        <v>XXX</v>
      </c>
      <c r="B9201" s="68" t="str">
        <f>IF(ISNA(VLOOKUP(C9201,COA!$A$2:$B$340,2,FALSE)),"XXX",VLOOKUP(C9201,COA!$A$2:$B$340,2,FALSE))</f>
        <v>L44</v>
      </c>
      <c r="C9201" s="149" t="str">
        <f t="shared" si="286"/>
        <v>0026-1004-0058</v>
      </c>
      <c r="D9201" s="134" t="s">
        <v>473</v>
      </c>
      <c r="E9201" s="134" t="s">
        <v>446</v>
      </c>
      <c r="F9201" s="134" t="s">
        <v>472</v>
      </c>
      <c r="G9201" s="134" t="s">
        <v>961</v>
      </c>
      <c r="H9201" s="134" t="s">
        <v>1023</v>
      </c>
      <c r="I9201" s="134" t="s">
        <v>2</v>
      </c>
      <c r="J9201" s="135">
        <v>320064.20000000036</v>
      </c>
      <c r="K9201" s="135">
        <v>130188.60999999986</v>
      </c>
      <c r="L9201" s="135">
        <v>123151.20999999986</v>
      </c>
      <c r="M9201" s="150" t="str">
        <f t="shared" si="285"/>
        <v>201711</v>
      </c>
    </row>
    <row r="9202" spans="1:13" x14ac:dyDescent="0.25">
      <c r="A9202" s="35" t="str">
        <f>VLOOKUP(B9202,ResCat!$A$2:$B$269,2,FALSE)</f>
        <v>XXX</v>
      </c>
      <c r="B9202" s="68" t="str">
        <f>IF(ISNA(VLOOKUP(C9202,COA!$A$2:$B$340,2,FALSE)),"XXX",VLOOKUP(C9202,COA!$A$2:$B$340,2,FALSE))</f>
        <v>L44</v>
      </c>
      <c r="C9202" s="149" t="str">
        <f t="shared" si="286"/>
        <v>0026-1004-0058</v>
      </c>
      <c r="D9202" s="134" t="s">
        <v>473</v>
      </c>
      <c r="E9202" s="134" t="s">
        <v>446</v>
      </c>
      <c r="F9202" s="134" t="s">
        <v>472</v>
      </c>
      <c r="G9202" s="134" t="s">
        <v>961</v>
      </c>
      <c r="H9202" s="134" t="s">
        <v>1023</v>
      </c>
      <c r="I9202" s="134" t="s">
        <v>1</v>
      </c>
      <c r="J9202" s="135">
        <v>502974.74999999983</v>
      </c>
      <c r="K9202" s="135">
        <v>225617.34999999989</v>
      </c>
      <c r="L9202" s="135">
        <v>184064.62</v>
      </c>
      <c r="M9202" s="150" t="str">
        <f t="shared" si="285"/>
        <v>201711</v>
      </c>
    </row>
    <row r="9203" spans="1:13" x14ac:dyDescent="0.25">
      <c r="A9203" s="35" t="str">
        <f>VLOOKUP(B9203,ResCat!$A$2:$B$269,2,FALSE)</f>
        <v>XXX</v>
      </c>
      <c r="B9203" s="68" t="str">
        <f>IF(ISNA(VLOOKUP(C9203,COA!$A$2:$B$340,2,FALSE)),"XXX",VLOOKUP(C9203,COA!$A$2:$B$340,2,FALSE))</f>
        <v>L44</v>
      </c>
      <c r="C9203" s="149" t="str">
        <f t="shared" si="286"/>
        <v>0026-1004-0058</v>
      </c>
      <c r="D9203" s="134" t="s">
        <v>473</v>
      </c>
      <c r="E9203" s="134" t="s">
        <v>446</v>
      </c>
      <c r="F9203" s="134" t="s">
        <v>472</v>
      </c>
      <c r="G9203" s="134" t="s">
        <v>970</v>
      </c>
      <c r="H9203" s="134" t="s">
        <v>1023</v>
      </c>
      <c r="I9203" s="134" t="s">
        <v>3</v>
      </c>
      <c r="J9203" s="135">
        <v>211673.42999999976</v>
      </c>
      <c r="K9203" s="135">
        <v>87723.500000000087</v>
      </c>
      <c r="L9203" s="135">
        <v>76118.920000000027</v>
      </c>
      <c r="M9203" s="150" t="str">
        <f t="shared" si="285"/>
        <v>201712</v>
      </c>
    </row>
    <row r="9204" spans="1:13" x14ac:dyDescent="0.25">
      <c r="A9204" s="35" t="str">
        <f>VLOOKUP(B9204,ResCat!$A$2:$B$269,2,FALSE)</f>
        <v>XXX</v>
      </c>
      <c r="B9204" s="68" t="str">
        <f>IF(ISNA(VLOOKUP(C9204,COA!$A$2:$B$340,2,FALSE)),"XXX",VLOOKUP(C9204,COA!$A$2:$B$340,2,FALSE))</f>
        <v>L44</v>
      </c>
      <c r="C9204" s="149" t="str">
        <f t="shared" si="286"/>
        <v>0026-1004-0058</v>
      </c>
      <c r="D9204" s="134" t="s">
        <v>473</v>
      </c>
      <c r="E9204" s="134" t="s">
        <v>446</v>
      </c>
      <c r="F9204" s="134" t="s">
        <v>472</v>
      </c>
      <c r="G9204" s="134" t="s">
        <v>970</v>
      </c>
      <c r="H9204" s="134" t="s">
        <v>1023</v>
      </c>
      <c r="I9204" s="134" t="s">
        <v>368</v>
      </c>
      <c r="J9204" s="135">
        <v>30</v>
      </c>
      <c r="K9204" s="135">
        <v>0</v>
      </c>
      <c r="L9204" s="135">
        <v>0</v>
      </c>
      <c r="M9204" s="150" t="str">
        <f t="shared" si="285"/>
        <v>201712</v>
      </c>
    </row>
    <row r="9205" spans="1:13" x14ac:dyDescent="0.25">
      <c r="A9205" s="35" t="str">
        <f>VLOOKUP(B9205,ResCat!$A$2:$B$269,2,FALSE)</f>
        <v>XXX</v>
      </c>
      <c r="B9205" s="68" t="str">
        <f>IF(ISNA(VLOOKUP(C9205,COA!$A$2:$B$340,2,FALSE)),"XXX",VLOOKUP(C9205,COA!$A$2:$B$340,2,FALSE))</f>
        <v>L44</v>
      </c>
      <c r="C9205" s="149" t="str">
        <f t="shared" si="286"/>
        <v>0026-1004-0058</v>
      </c>
      <c r="D9205" s="134" t="s">
        <v>473</v>
      </c>
      <c r="E9205" s="134" t="s">
        <v>446</v>
      </c>
      <c r="F9205" s="134" t="s">
        <v>472</v>
      </c>
      <c r="G9205" s="134" t="s">
        <v>970</v>
      </c>
      <c r="H9205" s="134" t="s">
        <v>1023</v>
      </c>
      <c r="I9205" s="134" t="s">
        <v>0</v>
      </c>
      <c r="J9205" s="135">
        <v>532756.81000000006</v>
      </c>
      <c r="K9205" s="135">
        <v>124301.07999999999</v>
      </c>
      <c r="L9205" s="135">
        <v>118028.61</v>
      </c>
      <c r="M9205" s="150" t="str">
        <f t="shared" si="285"/>
        <v>201712</v>
      </c>
    </row>
    <row r="9206" spans="1:13" x14ac:dyDescent="0.25">
      <c r="A9206" s="35" t="str">
        <f>VLOOKUP(B9206,ResCat!$A$2:$B$269,2,FALSE)</f>
        <v>XXX</v>
      </c>
      <c r="B9206" s="68" t="str">
        <f>IF(ISNA(VLOOKUP(C9206,COA!$A$2:$B$340,2,FALSE)),"XXX",VLOOKUP(C9206,COA!$A$2:$B$340,2,FALSE))</f>
        <v>L44</v>
      </c>
      <c r="C9206" s="149" t="str">
        <f t="shared" si="286"/>
        <v>0026-1004-0058</v>
      </c>
      <c r="D9206" s="134" t="s">
        <v>473</v>
      </c>
      <c r="E9206" s="134" t="s">
        <v>446</v>
      </c>
      <c r="F9206" s="134" t="s">
        <v>472</v>
      </c>
      <c r="G9206" s="134" t="s">
        <v>970</v>
      </c>
      <c r="H9206" s="134" t="s">
        <v>1023</v>
      </c>
      <c r="I9206" s="134" t="s">
        <v>336</v>
      </c>
      <c r="J9206" s="135">
        <v>2597</v>
      </c>
      <c r="K9206" s="135">
        <v>580.38</v>
      </c>
      <c r="L9206" s="135">
        <v>310.88</v>
      </c>
      <c r="M9206" s="150" t="str">
        <f t="shared" si="285"/>
        <v>201712</v>
      </c>
    </row>
    <row r="9207" spans="1:13" x14ac:dyDescent="0.25">
      <c r="A9207" s="35" t="str">
        <f>VLOOKUP(B9207,ResCat!$A$2:$B$269,2,FALSE)</f>
        <v>XXX</v>
      </c>
      <c r="B9207" s="68" t="str">
        <f>IF(ISNA(VLOOKUP(C9207,COA!$A$2:$B$340,2,FALSE)),"XXX",VLOOKUP(C9207,COA!$A$2:$B$340,2,FALSE))</f>
        <v>L44</v>
      </c>
      <c r="C9207" s="149" t="str">
        <f t="shared" si="286"/>
        <v>0026-1004-0058</v>
      </c>
      <c r="D9207" s="134" t="s">
        <v>473</v>
      </c>
      <c r="E9207" s="134" t="s">
        <v>446</v>
      </c>
      <c r="F9207" s="134" t="s">
        <v>472</v>
      </c>
      <c r="G9207" s="134" t="s">
        <v>970</v>
      </c>
      <c r="H9207" s="134" t="s">
        <v>1023</v>
      </c>
      <c r="I9207" s="134" t="s">
        <v>2</v>
      </c>
      <c r="J9207" s="135">
        <v>618518.05000000016</v>
      </c>
      <c r="K9207" s="135">
        <v>304907.93000000156</v>
      </c>
      <c r="L9207" s="135">
        <v>280418.89000000036</v>
      </c>
      <c r="M9207" s="150" t="str">
        <f t="shared" si="285"/>
        <v>201712</v>
      </c>
    </row>
    <row r="9208" spans="1:13" x14ac:dyDescent="0.25">
      <c r="A9208" s="35" t="str">
        <f>VLOOKUP(B9208,ResCat!$A$2:$B$269,2,FALSE)</f>
        <v>XXX</v>
      </c>
      <c r="B9208" s="68" t="str">
        <f>IF(ISNA(VLOOKUP(C9208,COA!$A$2:$B$340,2,FALSE)),"XXX",VLOOKUP(C9208,COA!$A$2:$B$340,2,FALSE))</f>
        <v>L44</v>
      </c>
      <c r="C9208" s="149" t="str">
        <f t="shared" si="286"/>
        <v>0026-1004-0058</v>
      </c>
      <c r="D9208" s="134" t="s">
        <v>473</v>
      </c>
      <c r="E9208" s="134" t="s">
        <v>446</v>
      </c>
      <c r="F9208" s="134" t="s">
        <v>472</v>
      </c>
      <c r="G9208" s="134" t="s">
        <v>970</v>
      </c>
      <c r="H9208" s="134" t="s">
        <v>1023</v>
      </c>
      <c r="I9208" s="134" t="s">
        <v>1</v>
      </c>
      <c r="J9208" s="135">
        <v>823917.79000000039</v>
      </c>
      <c r="K9208" s="135">
        <v>415925.87999999803</v>
      </c>
      <c r="L9208" s="135">
        <v>402581.24999999814</v>
      </c>
      <c r="M9208" s="150" t="str">
        <f t="shared" si="285"/>
        <v>201712</v>
      </c>
    </row>
    <row r="9209" spans="1:13" x14ac:dyDescent="0.25">
      <c r="A9209" s="35" t="str">
        <f>VLOOKUP(B9209,ResCat!$A$2:$B$269,2,FALSE)</f>
        <v>XXX</v>
      </c>
      <c r="B9209" s="68" t="str">
        <f>IF(ISNA(VLOOKUP(C9209,COA!$A$2:$B$340,2,FALSE)),"XXX",VLOOKUP(C9209,COA!$A$2:$B$340,2,FALSE))</f>
        <v>L44</v>
      </c>
      <c r="C9209" s="149" t="str">
        <f t="shared" si="286"/>
        <v>0026-1004-0058</v>
      </c>
      <c r="D9209" s="134" t="s">
        <v>473</v>
      </c>
      <c r="E9209" s="134" t="s">
        <v>446</v>
      </c>
      <c r="F9209" s="134" t="s">
        <v>472</v>
      </c>
      <c r="G9209" s="134" t="s">
        <v>1023</v>
      </c>
      <c r="H9209" s="134" t="s">
        <v>1023</v>
      </c>
      <c r="I9209" s="134" t="s">
        <v>3</v>
      </c>
      <c r="J9209" s="135">
        <v>50231.700000000012</v>
      </c>
      <c r="K9209" s="135">
        <v>20455.309999999994</v>
      </c>
      <c r="L9209" s="135">
        <v>15977.239999999994</v>
      </c>
      <c r="M9209" s="150" t="str">
        <f t="shared" si="285"/>
        <v>201801</v>
      </c>
    </row>
    <row r="9210" spans="1:13" x14ac:dyDescent="0.25">
      <c r="A9210" s="35" t="str">
        <f>VLOOKUP(B9210,ResCat!$A$2:$B$269,2,FALSE)</f>
        <v>XXX</v>
      </c>
      <c r="B9210" s="68" t="str">
        <f>IF(ISNA(VLOOKUP(C9210,COA!$A$2:$B$340,2,FALSE)),"XXX",VLOOKUP(C9210,COA!$A$2:$B$340,2,FALSE))</f>
        <v>L44</v>
      </c>
      <c r="C9210" s="149" t="str">
        <f t="shared" si="286"/>
        <v>0026-1004-0058</v>
      </c>
      <c r="D9210" s="134" t="s">
        <v>473</v>
      </c>
      <c r="E9210" s="134" t="s">
        <v>446</v>
      </c>
      <c r="F9210" s="134" t="s">
        <v>472</v>
      </c>
      <c r="G9210" s="134" t="s">
        <v>1023</v>
      </c>
      <c r="H9210" s="134" t="s">
        <v>1023</v>
      </c>
      <c r="I9210" s="134" t="s">
        <v>336</v>
      </c>
      <c r="J9210" s="135">
        <v>130.70999999999998</v>
      </c>
      <c r="K9210" s="135">
        <v>0</v>
      </c>
      <c r="L9210" s="135">
        <v>0</v>
      </c>
      <c r="M9210" s="150" t="str">
        <f t="shared" si="285"/>
        <v>201801</v>
      </c>
    </row>
    <row r="9211" spans="1:13" x14ac:dyDescent="0.25">
      <c r="A9211" s="35" t="str">
        <f>VLOOKUP(B9211,ResCat!$A$2:$B$269,2,FALSE)</f>
        <v>XXX</v>
      </c>
      <c r="B9211" s="68" t="str">
        <f>IF(ISNA(VLOOKUP(C9211,COA!$A$2:$B$340,2,FALSE)),"XXX",VLOOKUP(C9211,COA!$A$2:$B$340,2,FALSE))</f>
        <v>L44</v>
      </c>
      <c r="C9211" s="149" t="str">
        <f t="shared" si="286"/>
        <v>0026-1004-0058</v>
      </c>
      <c r="D9211" s="134" t="s">
        <v>473</v>
      </c>
      <c r="E9211" s="134" t="s">
        <v>446</v>
      </c>
      <c r="F9211" s="134" t="s">
        <v>472</v>
      </c>
      <c r="G9211" s="134" t="s">
        <v>1023</v>
      </c>
      <c r="H9211" s="134" t="s">
        <v>1023</v>
      </c>
      <c r="I9211" s="134" t="s">
        <v>2</v>
      </c>
      <c r="J9211" s="135">
        <v>199329.69999999987</v>
      </c>
      <c r="K9211" s="135">
        <v>119833.77999999987</v>
      </c>
      <c r="L9211" s="135">
        <v>102030.23999999996</v>
      </c>
      <c r="M9211" s="150" t="str">
        <f t="shared" si="285"/>
        <v>201801</v>
      </c>
    </row>
    <row r="9212" spans="1:13" x14ac:dyDescent="0.25">
      <c r="A9212" s="35" t="str">
        <f>VLOOKUP(B9212,ResCat!$A$2:$B$269,2,FALSE)</f>
        <v>XXX</v>
      </c>
      <c r="B9212" s="68" t="str">
        <f>IF(ISNA(VLOOKUP(C9212,COA!$A$2:$B$340,2,FALSE)),"XXX",VLOOKUP(C9212,COA!$A$2:$B$340,2,FALSE))</f>
        <v>L44</v>
      </c>
      <c r="C9212" s="149" t="str">
        <f t="shared" si="286"/>
        <v>0026-1004-0058</v>
      </c>
      <c r="D9212" s="134" t="s">
        <v>473</v>
      </c>
      <c r="E9212" s="134" t="s">
        <v>446</v>
      </c>
      <c r="F9212" s="134" t="s">
        <v>472</v>
      </c>
      <c r="G9212" s="134" t="s">
        <v>1023</v>
      </c>
      <c r="H9212" s="134" t="s">
        <v>1023</v>
      </c>
      <c r="I9212" s="134" t="s">
        <v>1</v>
      </c>
      <c r="J9212" s="135">
        <v>119315.22</v>
      </c>
      <c r="K9212" s="135">
        <v>83758.449999999924</v>
      </c>
      <c r="L9212" s="135">
        <v>75885.65999999996</v>
      </c>
      <c r="M9212" s="150" t="str">
        <f t="shared" si="285"/>
        <v>201801</v>
      </c>
    </row>
    <row r="9213" spans="1:13" x14ac:dyDescent="0.25">
      <c r="A9213" s="35" t="str">
        <f>VLOOKUP(B9213,ResCat!$A$2:$B$269,2,FALSE)</f>
        <v>XXX</v>
      </c>
      <c r="B9213" s="68" t="str">
        <f>IF(ISNA(VLOOKUP(C9213,COA!$A$2:$B$340,2,FALSE)),"XXX",VLOOKUP(C9213,COA!$A$2:$B$340,2,FALSE))</f>
        <v>N46</v>
      </c>
      <c r="C9213" s="149" t="str">
        <f t="shared" si="286"/>
        <v>0026-1005-0058</v>
      </c>
      <c r="D9213" s="134" t="s">
        <v>473</v>
      </c>
      <c r="E9213" s="134" t="s">
        <v>447</v>
      </c>
      <c r="F9213" s="134" t="s">
        <v>472</v>
      </c>
      <c r="G9213" s="134" t="s">
        <v>1026</v>
      </c>
      <c r="H9213" s="134" t="s">
        <v>1023</v>
      </c>
      <c r="I9213" s="134" t="s">
        <v>2</v>
      </c>
      <c r="J9213" s="135">
        <v>78.22</v>
      </c>
      <c r="K9213" s="135">
        <v>78.22</v>
      </c>
      <c r="L9213" s="135">
        <v>53.22</v>
      </c>
      <c r="M9213" s="150" t="str">
        <f t="shared" si="285"/>
        <v>201601</v>
      </c>
    </row>
    <row r="9214" spans="1:13" x14ac:dyDescent="0.25">
      <c r="A9214" s="35" t="str">
        <f>VLOOKUP(B9214,ResCat!$A$2:$B$269,2,FALSE)</f>
        <v>XXX</v>
      </c>
      <c r="B9214" s="68" t="str">
        <f>IF(ISNA(VLOOKUP(C9214,COA!$A$2:$B$340,2,FALSE)),"XXX",VLOOKUP(C9214,COA!$A$2:$B$340,2,FALSE))</f>
        <v>N46</v>
      </c>
      <c r="C9214" s="149" t="str">
        <f t="shared" si="286"/>
        <v>0026-1005-0058</v>
      </c>
      <c r="D9214" s="134" t="s">
        <v>473</v>
      </c>
      <c r="E9214" s="134" t="s">
        <v>447</v>
      </c>
      <c r="F9214" s="134" t="s">
        <v>472</v>
      </c>
      <c r="G9214" s="134" t="s">
        <v>362</v>
      </c>
      <c r="H9214" s="134" t="s">
        <v>1023</v>
      </c>
      <c r="I9214" s="134" t="s">
        <v>2</v>
      </c>
      <c r="J9214" s="135">
        <v>89.52000000000001</v>
      </c>
      <c r="K9214" s="135">
        <v>89.52000000000001</v>
      </c>
      <c r="L9214" s="135">
        <v>0</v>
      </c>
      <c r="M9214" s="150" t="str">
        <f t="shared" si="285"/>
        <v>201601</v>
      </c>
    </row>
    <row r="9215" spans="1:13" x14ac:dyDescent="0.25">
      <c r="A9215" s="35" t="str">
        <f>VLOOKUP(B9215,ResCat!$A$2:$B$269,2,FALSE)</f>
        <v>XXX</v>
      </c>
      <c r="B9215" s="68" t="str">
        <f>IF(ISNA(VLOOKUP(C9215,COA!$A$2:$B$340,2,FALSE)),"XXX",VLOOKUP(C9215,COA!$A$2:$B$340,2,FALSE))</f>
        <v>N46</v>
      </c>
      <c r="C9215" s="149" t="str">
        <f t="shared" si="286"/>
        <v>0026-1005-0058</v>
      </c>
      <c r="D9215" s="134" t="s">
        <v>473</v>
      </c>
      <c r="E9215" s="134" t="s">
        <v>447</v>
      </c>
      <c r="F9215" s="134" t="s">
        <v>472</v>
      </c>
      <c r="G9215" s="134" t="s">
        <v>359</v>
      </c>
      <c r="H9215" s="134" t="s">
        <v>1023</v>
      </c>
      <c r="I9215" s="134" t="s">
        <v>2</v>
      </c>
      <c r="J9215" s="135">
        <v>44.88</v>
      </c>
      <c r="K9215" s="135">
        <v>44.88</v>
      </c>
      <c r="L9215" s="135">
        <v>44.88</v>
      </c>
      <c r="M9215" s="150" t="str">
        <f t="shared" si="285"/>
        <v>201601</v>
      </c>
    </row>
    <row r="9216" spans="1:13" x14ac:dyDescent="0.25">
      <c r="A9216" s="35" t="str">
        <f>VLOOKUP(B9216,ResCat!$A$2:$B$269,2,FALSE)</f>
        <v>XXX</v>
      </c>
      <c r="B9216" s="68" t="str">
        <f>IF(ISNA(VLOOKUP(C9216,COA!$A$2:$B$340,2,FALSE)),"XXX",VLOOKUP(C9216,COA!$A$2:$B$340,2,FALSE))</f>
        <v>N46</v>
      </c>
      <c r="C9216" s="149" t="str">
        <f t="shared" si="286"/>
        <v>0026-1005-0058</v>
      </c>
      <c r="D9216" s="134" t="s">
        <v>473</v>
      </c>
      <c r="E9216" s="134" t="s">
        <v>447</v>
      </c>
      <c r="F9216" s="134" t="s">
        <v>472</v>
      </c>
      <c r="G9216" s="134" t="s">
        <v>359</v>
      </c>
      <c r="H9216" s="134" t="s">
        <v>1023</v>
      </c>
      <c r="I9216" s="134" t="s">
        <v>1</v>
      </c>
      <c r="J9216" s="135">
        <v>0</v>
      </c>
      <c r="K9216" s="135">
        <v>0</v>
      </c>
      <c r="L9216" s="135">
        <v>0</v>
      </c>
      <c r="M9216" s="150" t="str">
        <f t="shared" si="285"/>
        <v>201601</v>
      </c>
    </row>
    <row r="9217" spans="1:13" x14ac:dyDescent="0.25">
      <c r="A9217" s="35" t="str">
        <f>VLOOKUP(B9217,ResCat!$A$2:$B$269,2,FALSE)</f>
        <v>XXX</v>
      </c>
      <c r="B9217" s="68" t="str">
        <f>IF(ISNA(VLOOKUP(C9217,COA!$A$2:$B$340,2,FALSE)),"XXX",VLOOKUP(C9217,COA!$A$2:$B$340,2,FALSE))</f>
        <v>N46</v>
      </c>
      <c r="C9217" s="149" t="str">
        <f t="shared" si="286"/>
        <v>0026-1005-0058</v>
      </c>
      <c r="D9217" s="134" t="s">
        <v>473</v>
      </c>
      <c r="E9217" s="134" t="s">
        <v>447</v>
      </c>
      <c r="F9217" s="134" t="s">
        <v>472</v>
      </c>
      <c r="G9217" s="134" t="s">
        <v>354</v>
      </c>
      <c r="H9217" s="134" t="s">
        <v>1023</v>
      </c>
      <c r="I9217" s="134" t="s">
        <v>3</v>
      </c>
      <c r="J9217" s="135">
        <v>0</v>
      </c>
      <c r="K9217" s="135">
        <v>13</v>
      </c>
      <c r="L9217" s="135">
        <v>13</v>
      </c>
      <c r="M9217" s="150" t="str">
        <f t="shared" si="285"/>
        <v>201601</v>
      </c>
    </row>
    <row r="9218" spans="1:13" x14ac:dyDescent="0.25">
      <c r="A9218" s="35" t="str">
        <f>VLOOKUP(B9218,ResCat!$A$2:$B$269,2,FALSE)</f>
        <v>XXX</v>
      </c>
      <c r="B9218" s="68" t="str">
        <f>IF(ISNA(VLOOKUP(C9218,COA!$A$2:$B$340,2,FALSE)),"XXX",VLOOKUP(C9218,COA!$A$2:$B$340,2,FALSE))</f>
        <v>N46</v>
      </c>
      <c r="C9218" s="149" t="str">
        <f t="shared" si="286"/>
        <v>0026-1005-0058</v>
      </c>
      <c r="D9218" s="134" t="s">
        <v>473</v>
      </c>
      <c r="E9218" s="134" t="s">
        <v>447</v>
      </c>
      <c r="F9218" s="134" t="s">
        <v>472</v>
      </c>
      <c r="G9218" s="134" t="s">
        <v>354</v>
      </c>
      <c r="H9218" s="134" t="s">
        <v>1023</v>
      </c>
      <c r="I9218" s="134" t="s">
        <v>2</v>
      </c>
      <c r="J9218" s="135">
        <v>0</v>
      </c>
      <c r="K9218" s="135">
        <v>-12.999999999999996</v>
      </c>
      <c r="L9218" s="135">
        <v>-13</v>
      </c>
      <c r="M9218" s="150" t="str">
        <f t="shared" si="285"/>
        <v>201601</v>
      </c>
    </row>
    <row r="9219" spans="1:13" x14ac:dyDescent="0.25">
      <c r="A9219" s="35" t="str">
        <f>VLOOKUP(B9219,ResCat!$A$2:$B$269,2,FALSE)</f>
        <v>XXX</v>
      </c>
      <c r="B9219" s="68" t="str">
        <f>IF(ISNA(VLOOKUP(C9219,COA!$A$2:$B$340,2,FALSE)),"XXX",VLOOKUP(C9219,COA!$A$2:$B$340,2,FALSE))</f>
        <v>N46</v>
      </c>
      <c r="C9219" s="149" t="str">
        <f t="shared" si="286"/>
        <v>0026-1005-0058</v>
      </c>
      <c r="D9219" s="134" t="s">
        <v>473</v>
      </c>
      <c r="E9219" s="134" t="s">
        <v>447</v>
      </c>
      <c r="F9219" s="134" t="s">
        <v>472</v>
      </c>
      <c r="G9219" s="134" t="s">
        <v>337</v>
      </c>
      <c r="H9219" s="134" t="s">
        <v>1023</v>
      </c>
      <c r="I9219" s="134" t="s">
        <v>3</v>
      </c>
      <c r="J9219" s="135">
        <v>40</v>
      </c>
      <c r="K9219" s="135">
        <v>40</v>
      </c>
      <c r="L9219" s="135">
        <v>0</v>
      </c>
      <c r="M9219" s="150" t="str">
        <f t="shared" si="285"/>
        <v>201601</v>
      </c>
    </row>
    <row r="9220" spans="1:13" x14ac:dyDescent="0.25">
      <c r="A9220" s="35" t="str">
        <f>VLOOKUP(B9220,ResCat!$A$2:$B$269,2,FALSE)</f>
        <v>XXX</v>
      </c>
      <c r="B9220" s="68" t="str">
        <f>IF(ISNA(VLOOKUP(C9220,COA!$A$2:$B$340,2,FALSE)),"XXX",VLOOKUP(C9220,COA!$A$2:$B$340,2,FALSE))</f>
        <v>N46</v>
      </c>
      <c r="C9220" s="149" t="str">
        <f t="shared" si="286"/>
        <v>0026-1005-0058</v>
      </c>
      <c r="D9220" s="134" t="s">
        <v>473</v>
      </c>
      <c r="E9220" s="134" t="s">
        <v>447</v>
      </c>
      <c r="F9220" s="134" t="s">
        <v>472</v>
      </c>
      <c r="G9220" s="134" t="s">
        <v>337</v>
      </c>
      <c r="H9220" s="134" t="s">
        <v>1023</v>
      </c>
      <c r="I9220" s="134" t="s">
        <v>2</v>
      </c>
      <c r="J9220" s="135">
        <v>893</v>
      </c>
      <c r="K9220" s="135">
        <v>611.41000000000008</v>
      </c>
      <c r="L9220" s="135">
        <v>497.45000000000005</v>
      </c>
      <c r="M9220" s="150" t="str">
        <f t="shared" ref="M9220:M9283" si="287">IF(G9220&lt;$M$1,$M$1,G9220)</f>
        <v>201601</v>
      </c>
    </row>
    <row r="9221" spans="1:13" x14ac:dyDescent="0.25">
      <c r="A9221" s="35" t="str">
        <f>VLOOKUP(B9221,ResCat!$A$2:$B$269,2,FALSE)</f>
        <v>XXX</v>
      </c>
      <c r="B9221" s="68" t="str">
        <f>IF(ISNA(VLOOKUP(C9221,COA!$A$2:$B$340,2,FALSE)),"XXX",VLOOKUP(C9221,COA!$A$2:$B$340,2,FALSE))</f>
        <v>N46</v>
      </c>
      <c r="C9221" s="149" t="str">
        <f t="shared" ref="C9221:C9284" si="288">D9221&amp;"-"&amp;E9221&amp;"-"&amp;F9221</f>
        <v>0026-1005-0058</v>
      </c>
      <c r="D9221" s="134" t="s">
        <v>473</v>
      </c>
      <c r="E9221" s="134" t="s">
        <v>447</v>
      </c>
      <c r="F9221" s="134" t="s">
        <v>472</v>
      </c>
      <c r="G9221" s="134" t="s">
        <v>337</v>
      </c>
      <c r="H9221" s="134" t="s">
        <v>1023</v>
      </c>
      <c r="I9221" s="134" t="s">
        <v>1</v>
      </c>
      <c r="J9221" s="135">
        <v>13.45</v>
      </c>
      <c r="K9221" s="135">
        <v>13.45</v>
      </c>
      <c r="L9221" s="135">
        <v>0</v>
      </c>
      <c r="M9221" s="150" t="str">
        <f t="shared" si="287"/>
        <v>201601</v>
      </c>
    </row>
    <row r="9222" spans="1:13" x14ac:dyDescent="0.25">
      <c r="A9222" s="35" t="str">
        <f>VLOOKUP(B9222,ResCat!$A$2:$B$269,2,FALSE)</f>
        <v>XXX</v>
      </c>
      <c r="B9222" s="68" t="str">
        <f>IF(ISNA(VLOOKUP(C9222,COA!$A$2:$B$340,2,FALSE)),"XXX",VLOOKUP(C9222,COA!$A$2:$B$340,2,FALSE))</f>
        <v>N46</v>
      </c>
      <c r="C9222" s="149" t="str">
        <f t="shared" si="288"/>
        <v>0026-1005-0058</v>
      </c>
      <c r="D9222" s="134" t="s">
        <v>473</v>
      </c>
      <c r="E9222" s="134" t="s">
        <v>447</v>
      </c>
      <c r="F9222" s="134" t="s">
        <v>472</v>
      </c>
      <c r="G9222" s="134" t="s">
        <v>352</v>
      </c>
      <c r="H9222" s="134" t="s">
        <v>1023</v>
      </c>
      <c r="I9222" s="134" t="s">
        <v>2</v>
      </c>
      <c r="J9222" s="135">
        <v>252</v>
      </c>
      <c r="K9222" s="135">
        <v>181.83</v>
      </c>
      <c r="L9222" s="135">
        <v>136.83000000000001</v>
      </c>
      <c r="M9222" s="150" t="str">
        <f t="shared" si="287"/>
        <v>201602</v>
      </c>
    </row>
    <row r="9223" spans="1:13" x14ac:dyDescent="0.25">
      <c r="A9223" s="35" t="str">
        <f>VLOOKUP(B9223,ResCat!$A$2:$B$269,2,FALSE)</f>
        <v>XXX</v>
      </c>
      <c r="B9223" s="68" t="str">
        <f>IF(ISNA(VLOOKUP(C9223,COA!$A$2:$B$340,2,FALSE)),"XXX",VLOOKUP(C9223,COA!$A$2:$B$340,2,FALSE))</f>
        <v>N46</v>
      </c>
      <c r="C9223" s="149" t="str">
        <f t="shared" si="288"/>
        <v>0026-1005-0058</v>
      </c>
      <c r="D9223" s="134" t="s">
        <v>473</v>
      </c>
      <c r="E9223" s="134" t="s">
        <v>447</v>
      </c>
      <c r="F9223" s="134" t="s">
        <v>472</v>
      </c>
      <c r="G9223" s="134" t="s">
        <v>347</v>
      </c>
      <c r="H9223" s="134" t="s">
        <v>1023</v>
      </c>
      <c r="I9223" s="134" t="s">
        <v>3</v>
      </c>
      <c r="J9223" s="135">
        <v>2664.8500000000004</v>
      </c>
      <c r="K9223" s="135">
        <v>2664.8500000000004</v>
      </c>
      <c r="L9223" s="135">
        <v>2398.37</v>
      </c>
      <c r="M9223" s="150" t="str">
        <f t="shared" si="287"/>
        <v>201603</v>
      </c>
    </row>
    <row r="9224" spans="1:13" x14ac:dyDescent="0.25">
      <c r="A9224" s="35" t="str">
        <f>VLOOKUP(B9224,ResCat!$A$2:$B$269,2,FALSE)</f>
        <v>XXX</v>
      </c>
      <c r="B9224" s="68" t="str">
        <f>IF(ISNA(VLOOKUP(C9224,COA!$A$2:$B$340,2,FALSE)),"XXX",VLOOKUP(C9224,COA!$A$2:$B$340,2,FALSE))</f>
        <v>N46</v>
      </c>
      <c r="C9224" s="149" t="str">
        <f t="shared" si="288"/>
        <v>0026-1005-0058</v>
      </c>
      <c r="D9224" s="134" t="s">
        <v>473</v>
      </c>
      <c r="E9224" s="134" t="s">
        <v>447</v>
      </c>
      <c r="F9224" s="134" t="s">
        <v>472</v>
      </c>
      <c r="G9224" s="134" t="s">
        <v>361</v>
      </c>
      <c r="H9224" s="134" t="s">
        <v>1023</v>
      </c>
      <c r="I9224" s="134" t="s">
        <v>3</v>
      </c>
      <c r="J9224" s="135">
        <v>234.71</v>
      </c>
      <c r="K9224" s="135">
        <v>17.2</v>
      </c>
      <c r="L9224" s="135">
        <v>0</v>
      </c>
      <c r="M9224" s="150" t="str">
        <f t="shared" si="287"/>
        <v>201604</v>
      </c>
    </row>
    <row r="9225" spans="1:13" x14ac:dyDescent="0.25">
      <c r="A9225" s="35" t="str">
        <f>VLOOKUP(B9225,ResCat!$A$2:$B$269,2,FALSE)</f>
        <v>XXX</v>
      </c>
      <c r="B9225" s="68" t="str">
        <f>IF(ISNA(VLOOKUP(C9225,COA!$A$2:$B$340,2,FALSE)),"XXX",VLOOKUP(C9225,COA!$A$2:$B$340,2,FALSE))</f>
        <v>N46</v>
      </c>
      <c r="C9225" s="149" t="str">
        <f t="shared" si="288"/>
        <v>0026-1005-0058</v>
      </c>
      <c r="D9225" s="134" t="s">
        <v>473</v>
      </c>
      <c r="E9225" s="134" t="s">
        <v>447</v>
      </c>
      <c r="F9225" s="134" t="s">
        <v>472</v>
      </c>
      <c r="G9225" s="134" t="s">
        <v>312</v>
      </c>
      <c r="H9225" s="134" t="s">
        <v>1023</v>
      </c>
      <c r="I9225" s="134" t="s">
        <v>3</v>
      </c>
      <c r="J9225" s="135">
        <v>370.29</v>
      </c>
      <c r="K9225" s="135">
        <v>32.51</v>
      </c>
      <c r="L9225" s="135">
        <v>32.51</v>
      </c>
      <c r="M9225" s="150" t="str">
        <f t="shared" si="287"/>
        <v>201605</v>
      </c>
    </row>
    <row r="9226" spans="1:13" x14ac:dyDescent="0.25">
      <c r="A9226" s="35" t="str">
        <f>VLOOKUP(B9226,ResCat!$A$2:$B$269,2,FALSE)</f>
        <v>XXX</v>
      </c>
      <c r="B9226" s="68" t="str">
        <f>IF(ISNA(VLOOKUP(C9226,COA!$A$2:$B$340,2,FALSE)),"XXX",VLOOKUP(C9226,COA!$A$2:$B$340,2,FALSE))</f>
        <v>N46</v>
      </c>
      <c r="C9226" s="149" t="str">
        <f t="shared" si="288"/>
        <v>0026-1005-0058</v>
      </c>
      <c r="D9226" s="134" t="s">
        <v>473</v>
      </c>
      <c r="E9226" s="134" t="s">
        <v>447</v>
      </c>
      <c r="F9226" s="134" t="s">
        <v>472</v>
      </c>
      <c r="G9226" s="134" t="s">
        <v>312</v>
      </c>
      <c r="H9226" s="134" t="s">
        <v>1023</v>
      </c>
      <c r="I9226" s="134" t="s">
        <v>2</v>
      </c>
      <c r="J9226" s="135">
        <v>536.1099999999999</v>
      </c>
      <c r="K9226" s="135">
        <v>358.78000000000003</v>
      </c>
      <c r="L9226" s="135">
        <v>256.69</v>
      </c>
      <c r="M9226" s="150" t="str">
        <f t="shared" si="287"/>
        <v>201605</v>
      </c>
    </row>
    <row r="9227" spans="1:13" x14ac:dyDescent="0.25">
      <c r="A9227" s="35" t="str">
        <f>VLOOKUP(B9227,ResCat!$A$2:$B$269,2,FALSE)</f>
        <v>XXX</v>
      </c>
      <c r="B9227" s="68" t="str">
        <f>IF(ISNA(VLOOKUP(C9227,COA!$A$2:$B$340,2,FALSE)),"XXX",VLOOKUP(C9227,COA!$A$2:$B$340,2,FALSE))</f>
        <v>N46</v>
      </c>
      <c r="C9227" s="149" t="str">
        <f t="shared" si="288"/>
        <v>0026-1005-0058</v>
      </c>
      <c r="D9227" s="134" t="s">
        <v>473</v>
      </c>
      <c r="E9227" s="134" t="s">
        <v>447</v>
      </c>
      <c r="F9227" s="134" t="s">
        <v>472</v>
      </c>
      <c r="G9227" s="134" t="s">
        <v>357</v>
      </c>
      <c r="H9227" s="134" t="s">
        <v>1023</v>
      </c>
      <c r="I9227" s="134" t="s">
        <v>2</v>
      </c>
      <c r="J9227" s="135">
        <v>145</v>
      </c>
      <c r="K9227" s="135">
        <v>86.54</v>
      </c>
      <c r="L9227" s="135">
        <v>41.54</v>
      </c>
      <c r="M9227" s="150" t="str">
        <f t="shared" si="287"/>
        <v>201606</v>
      </c>
    </row>
    <row r="9228" spans="1:13" x14ac:dyDescent="0.25">
      <c r="A9228" s="35" t="str">
        <f>VLOOKUP(B9228,ResCat!$A$2:$B$269,2,FALSE)</f>
        <v>XXX</v>
      </c>
      <c r="B9228" s="68" t="str">
        <f>IF(ISNA(VLOOKUP(C9228,COA!$A$2:$B$340,2,FALSE)),"XXX",VLOOKUP(C9228,COA!$A$2:$B$340,2,FALSE))</f>
        <v>N46</v>
      </c>
      <c r="C9228" s="149" t="str">
        <f t="shared" si="288"/>
        <v>0026-1005-0058</v>
      </c>
      <c r="D9228" s="134" t="s">
        <v>473</v>
      </c>
      <c r="E9228" s="134" t="s">
        <v>447</v>
      </c>
      <c r="F9228" s="134" t="s">
        <v>472</v>
      </c>
      <c r="G9228" s="134" t="s">
        <v>357</v>
      </c>
      <c r="H9228" s="134" t="s">
        <v>1023</v>
      </c>
      <c r="I9228" s="134" t="s">
        <v>1</v>
      </c>
      <c r="J9228" s="135">
        <v>6379</v>
      </c>
      <c r="K9228" s="135">
        <v>791.97999999999979</v>
      </c>
      <c r="L9228" s="135">
        <v>791.97999999999979</v>
      </c>
      <c r="M9228" s="150" t="str">
        <f t="shared" si="287"/>
        <v>201606</v>
      </c>
    </row>
    <row r="9229" spans="1:13" x14ac:dyDescent="0.25">
      <c r="A9229" s="35" t="str">
        <f>VLOOKUP(B9229,ResCat!$A$2:$B$269,2,FALSE)</f>
        <v>XXX</v>
      </c>
      <c r="B9229" s="68" t="str">
        <f>IF(ISNA(VLOOKUP(C9229,COA!$A$2:$B$340,2,FALSE)),"XXX",VLOOKUP(C9229,COA!$A$2:$B$340,2,FALSE))</f>
        <v>N46</v>
      </c>
      <c r="C9229" s="149" t="str">
        <f t="shared" si="288"/>
        <v>0026-1005-0058</v>
      </c>
      <c r="D9229" s="134" t="s">
        <v>473</v>
      </c>
      <c r="E9229" s="134" t="s">
        <v>447</v>
      </c>
      <c r="F9229" s="134" t="s">
        <v>472</v>
      </c>
      <c r="G9229" s="134" t="s">
        <v>314</v>
      </c>
      <c r="H9229" s="134" t="s">
        <v>1023</v>
      </c>
      <c r="I9229" s="134" t="s">
        <v>3</v>
      </c>
      <c r="J9229" s="135">
        <v>418.6</v>
      </c>
      <c r="K9229" s="135">
        <v>229.07</v>
      </c>
      <c r="L9229" s="135">
        <v>197.95999999999998</v>
      </c>
      <c r="M9229" s="150" t="str">
        <f t="shared" si="287"/>
        <v>201607</v>
      </c>
    </row>
    <row r="9230" spans="1:13" x14ac:dyDescent="0.25">
      <c r="A9230" s="35" t="str">
        <f>VLOOKUP(B9230,ResCat!$A$2:$B$269,2,FALSE)</f>
        <v>XXX</v>
      </c>
      <c r="B9230" s="68" t="str">
        <f>IF(ISNA(VLOOKUP(C9230,COA!$A$2:$B$340,2,FALSE)),"XXX",VLOOKUP(C9230,COA!$A$2:$B$340,2,FALSE))</f>
        <v>N46</v>
      </c>
      <c r="C9230" s="149" t="str">
        <f t="shared" si="288"/>
        <v>0026-1005-0058</v>
      </c>
      <c r="D9230" s="134" t="s">
        <v>473</v>
      </c>
      <c r="E9230" s="134" t="s">
        <v>447</v>
      </c>
      <c r="F9230" s="134" t="s">
        <v>472</v>
      </c>
      <c r="G9230" s="134" t="s">
        <v>314</v>
      </c>
      <c r="H9230" s="134" t="s">
        <v>1023</v>
      </c>
      <c r="I9230" s="134" t="s">
        <v>2</v>
      </c>
      <c r="J9230" s="135">
        <v>2153.5500000000002</v>
      </c>
      <c r="K9230" s="135">
        <v>1215.0099999999998</v>
      </c>
      <c r="L9230" s="135">
        <v>855.45999999999992</v>
      </c>
      <c r="M9230" s="150" t="str">
        <f t="shared" si="287"/>
        <v>201607</v>
      </c>
    </row>
    <row r="9231" spans="1:13" x14ac:dyDescent="0.25">
      <c r="A9231" s="35" t="str">
        <f>VLOOKUP(B9231,ResCat!$A$2:$B$269,2,FALSE)</f>
        <v>XXX</v>
      </c>
      <c r="B9231" s="68" t="str">
        <f>IF(ISNA(VLOOKUP(C9231,COA!$A$2:$B$340,2,FALSE)),"XXX",VLOOKUP(C9231,COA!$A$2:$B$340,2,FALSE))</f>
        <v>N46</v>
      </c>
      <c r="C9231" s="149" t="str">
        <f t="shared" si="288"/>
        <v>0026-1005-0058</v>
      </c>
      <c r="D9231" s="134" t="s">
        <v>473</v>
      </c>
      <c r="E9231" s="134" t="s">
        <v>447</v>
      </c>
      <c r="F9231" s="134" t="s">
        <v>472</v>
      </c>
      <c r="G9231" s="134" t="s">
        <v>314</v>
      </c>
      <c r="H9231" s="134" t="s">
        <v>1023</v>
      </c>
      <c r="I9231" s="134" t="s">
        <v>1</v>
      </c>
      <c r="J9231" s="135">
        <v>21347.61</v>
      </c>
      <c r="K9231" s="135">
        <v>962</v>
      </c>
      <c r="L9231" s="135">
        <v>962</v>
      </c>
      <c r="M9231" s="150" t="str">
        <f t="shared" si="287"/>
        <v>201607</v>
      </c>
    </row>
    <row r="9232" spans="1:13" x14ac:dyDescent="0.25">
      <c r="A9232" s="35" t="str">
        <f>VLOOKUP(B9232,ResCat!$A$2:$B$269,2,FALSE)</f>
        <v>XXX</v>
      </c>
      <c r="B9232" s="68" t="str">
        <f>IF(ISNA(VLOOKUP(C9232,COA!$A$2:$B$340,2,FALSE)),"XXX",VLOOKUP(C9232,COA!$A$2:$B$340,2,FALSE))</f>
        <v>N46</v>
      </c>
      <c r="C9232" s="149" t="str">
        <f t="shared" si="288"/>
        <v>0026-1005-0058</v>
      </c>
      <c r="D9232" s="134" t="s">
        <v>473</v>
      </c>
      <c r="E9232" s="134" t="s">
        <v>447</v>
      </c>
      <c r="F9232" s="134" t="s">
        <v>472</v>
      </c>
      <c r="G9232" s="134" t="s">
        <v>339</v>
      </c>
      <c r="H9232" s="134" t="s">
        <v>1023</v>
      </c>
      <c r="I9232" s="134" t="s">
        <v>2</v>
      </c>
      <c r="J9232" s="135">
        <v>1366.6</v>
      </c>
      <c r="K9232" s="135">
        <v>732.85</v>
      </c>
      <c r="L9232" s="135">
        <v>553.66000000000008</v>
      </c>
      <c r="M9232" s="150" t="str">
        <f t="shared" si="287"/>
        <v>201608</v>
      </c>
    </row>
    <row r="9233" spans="1:13" x14ac:dyDescent="0.25">
      <c r="A9233" s="35" t="str">
        <f>VLOOKUP(B9233,ResCat!$A$2:$B$269,2,FALSE)</f>
        <v>XXX</v>
      </c>
      <c r="B9233" s="68" t="str">
        <f>IF(ISNA(VLOOKUP(C9233,COA!$A$2:$B$340,2,FALSE)),"XXX",VLOOKUP(C9233,COA!$A$2:$B$340,2,FALSE))</f>
        <v>N46</v>
      </c>
      <c r="C9233" s="149" t="str">
        <f t="shared" si="288"/>
        <v>0026-1005-0058</v>
      </c>
      <c r="D9233" s="134" t="s">
        <v>473</v>
      </c>
      <c r="E9233" s="134" t="s">
        <v>447</v>
      </c>
      <c r="F9233" s="134" t="s">
        <v>472</v>
      </c>
      <c r="G9233" s="134" t="s">
        <v>339</v>
      </c>
      <c r="H9233" s="134" t="s">
        <v>1023</v>
      </c>
      <c r="I9233" s="134" t="s">
        <v>1</v>
      </c>
      <c r="J9233" s="135">
        <v>9058.7999999999993</v>
      </c>
      <c r="K9233" s="135">
        <v>5157.7700000000004</v>
      </c>
      <c r="L9233" s="135">
        <v>3928.78</v>
      </c>
      <c r="M9233" s="150" t="str">
        <f t="shared" si="287"/>
        <v>201608</v>
      </c>
    </row>
    <row r="9234" spans="1:13" x14ac:dyDescent="0.25">
      <c r="A9234" s="35" t="str">
        <f>VLOOKUP(B9234,ResCat!$A$2:$B$269,2,FALSE)</f>
        <v>XXX</v>
      </c>
      <c r="B9234" s="68" t="str">
        <f>IF(ISNA(VLOOKUP(C9234,COA!$A$2:$B$340,2,FALSE)),"XXX",VLOOKUP(C9234,COA!$A$2:$B$340,2,FALSE))</f>
        <v>N46</v>
      </c>
      <c r="C9234" s="149" t="str">
        <f t="shared" si="288"/>
        <v>0026-1005-0058</v>
      </c>
      <c r="D9234" s="134" t="s">
        <v>473</v>
      </c>
      <c r="E9234" s="134" t="s">
        <v>447</v>
      </c>
      <c r="F9234" s="134" t="s">
        <v>472</v>
      </c>
      <c r="G9234" s="134" t="s">
        <v>342</v>
      </c>
      <c r="H9234" s="134" t="s">
        <v>1023</v>
      </c>
      <c r="I9234" s="134" t="s">
        <v>3</v>
      </c>
      <c r="J9234" s="135">
        <v>1439.78</v>
      </c>
      <c r="K9234" s="135">
        <v>428.91999999999996</v>
      </c>
      <c r="L9234" s="135">
        <v>295.11</v>
      </c>
      <c r="M9234" s="150" t="str">
        <f t="shared" si="287"/>
        <v>201609</v>
      </c>
    </row>
    <row r="9235" spans="1:13" x14ac:dyDescent="0.25">
      <c r="A9235" s="35" t="str">
        <f>VLOOKUP(B9235,ResCat!$A$2:$B$269,2,FALSE)</f>
        <v>XXX</v>
      </c>
      <c r="B9235" s="68" t="str">
        <f>IF(ISNA(VLOOKUP(C9235,COA!$A$2:$B$340,2,FALSE)),"XXX",VLOOKUP(C9235,COA!$A$2:$B$340,2,FALSE))</f>
        <v>N46</v>
      </c>
      <c r="C9235" s="149" t="str">
        <f t="shared" si="288"/>
        <v>0026-1005-0058</v>
      </c>
      <c r="D9235" s="134" t="s">
        <v>473</v>
      </c>
      <c r="E9235" s="134" t="s">
        <v>447</v>
      </c>
      <c r="F9235" s="134" t="s">
        <v>472</v>
      </c>
      <c r="G9235" s="134" t="s">
        <v>342</v>
      </c>
      <c r="H9235" s="134" t="s">
        <v>1023</v>
      </c>
      <c r="I9235" s="134" t="s">
        <v>0</v>
      </c>
      <c r="J9235" s="135">
        <v>169231.55</v>
      </c>
      <c r="K9235" s="135">
        <v>33455.43</v>
      </c>
      <c r="L9235" s="135">
        <v>32729.29</v>
      </c>
      <c r="M9235" s="150" t="str">
        <f t="shared" si="287"/>
        <v>201609</v>
      </c>
    </row>
    <row r="9236" spans="1:13" x14ac:dyDescent="0.25">
      <c r="A9236" s="35" t="str">
        <f>VLOOKUP(B9236,ResCat!$A$2:$B$269,2,FALSE)</f>
        <v>XXX</v>
      </c>
      <c r="B9236" s="68" t="str">
        <f>IF(ISNA(VLOOKUP(C9236,COA!$A$2:$B$340,2,FALSE)),"XXX",VLOOKUP(C9236,COA!$A$2:$B$340,2,FALSE))</f>
        <v>N46</v>
      </c>
      <c r="C9236" s="149" t="str">
        <f t="shared" si="288"/>
        <v>0026-1005-0058</v>
      </c>
      <c r="D9236" s="134" t="s">
        <v>473</v>
      </c>
      <c r="E9236" s="134" t="s">
        <v>447</v>
      </c>
      <c r="F9236" s="134" t="s">
        <v>472</v>
      </c>
      <c r="G9236" s="134" t="s">
        <v>342</v>
      </c>
      <c r="H9236" s="134" t="s">
        <v>1023</v>
      </c>
      <c r="I9236" s="134" t="s">
        <v>2</v>
      </c>
      <c r="J9236" s="135">
        <v>996.06999999999994</v>
      </c>
      <c r="K9236" s="135">
        <v>779.26</v>
      </c>
      <c r="L9236" s="135">
        <v>363.61</v>
      </c>
      <c r="M9236" s="150" t="str">
        <f t="shared" si="287"/>
        <v>201609</v>
      </c>
    </row>
    <row r="9237" spans="1:13" x14ac:dyDescent="0.25">
      <c r="A9237" s="35" t="str">
        <f>VLOOKUP(B9237,ResCat!$A$2:$B$269,2,FALSE)</f>
        <v>XXX</v>
      </c>
      <c r="B9237" s="68" t="str">
        <f>IF(ISNA(VLOOKUP(C9237,COA!$A$2:$B$340,2,FALSE)),"XXX",VLOOKUP(C9237,COA!$A$2:$B$340,2,FALSE))</f>
        <v>N46</v>
      </c>
      <c r="C9237" s="149" t="str">
        <f t="shared" si="288"/>
        <v>0026-1005-0058</v>
      </c>
      <c r="D9237" s="134" t="s">
        <v>473</v>
      </c>
      <c r="E9237" s="134" t="s">
        <v>447</v>
      </c>
      <c r="F9237" s="134" t="s">
        <v>472</v>
      </c>
      <c r="G9237" s="134" t="s">
        <v>316</v>
      </c>
      <c r="H9237" s="134" t="s">
        <v>1023</v>
      </c>
      <c r="I9237" s="134" t="s">
        <v>3</v>
      </c>
      <c r="J9237" s="135">
        <v>264</v>
      </c>
      <c r="K9237" s="135">
        <v>76.760000000000005</v>
      </c>
      <c r="L9237" s="135">
        <v>47.66</v>
      </c>
      <c r="M9237" s="150" t="str">
        <f t="shared" si="287"/>
        <v>201610</v>
      </c>
    </row>
    <row r="9238" spans="1:13" x14ac:dyDescent="0.25">
      <c r="A9238" s="35" t="str">
        <f>VLOOKUP(B9238,ResCat!$A$2:$B$269,2,FALSE)</f>
        <v>XXX</v>
      </c>
      <c r="B9238" s="68" t="str">
        <f>IF(ISNA(VLOOKUP(C9238,COA!$A$2:$B$340,2,FALSE)),"XXX",VLOOKUP(C9238,COA!$A$2:$B$340,2,FALSE))</f>
        <v>N46</v>
      </c>
      <c r="C9238" s="149" t="str">
        <f t="shared" si="288"/>
        <v>0026-1005-0058</v>
      </c>
      <c r="D9238" s="134" t="s">
        <v>473</v>
      </c>
      <c r="E9238" s="134" t="s">
        <v>447</v>
      </c>
      <c r="F9238" s="134" t="s">
        <v>472</v>
      </c>
      <c r="G9238" s="134" t="s">
        <v>316</v>
      </c>
      <c r="H9238" s="134" t="s">
        <v>1023</v>
      </c>
      <c r="I9238" s="134" t="s">
        <v>2</v>
      </c>
      <c r="J9238" s="135">
        <v>11236.409999999998</v>
      </c>
      <c r="K9238" s="135">
        <v>3048.5600000000004</v>
      </c>
      <c r="L9238" s="135">
        <v>4279.1000000000004</v>
      </c>
      <c r="M9238" s="150" t="str">
        <f t="shared" si="287"/>
        <v>201610</v>
      </c>
    </row>
    <row r="9239" spans="1:13" x14ac:dyDescent="0.25">
      <c r="A9239" s="35" t="str">
        <f>VLOOKUP(B9239,ResCat!$A$2:$B$269,2,FALSE)</f>
        <v>XXX</v>
      </c>
      <c r="B9239" s="68" t="str">
        <f>IF(ISNA(VLOOKUP(C9239,COA!$A$2:$B$340,2,FALSE)),"XXX",VLOOKUP(C9239,COA!$A$2:$B$340,2,FALSE))</f>
        <v>N46</v>
      </c>
      <c r="C9239" s="149" t="str">
        <f t="shared" si="288"/>
        <v>0026-1005-0058</v>
      </c>
      <c r="D9239" s="134" t="s">
        <v>473</v>
      </c>
      <c r="E9239" s="134" t="s">
        <v>447</v>
      </c>
      <c r="F9239" s="134" t="s">
        <v>472</v>
      </c>
      <c r="G9239" s="134" t="s">
        <v>318</v>
      </c>
      <c r="H9239" s="134" t="s">
        <v>1023</v>
      </c>
      <c r="I9239" s="134" t="s">
        <v>3</v>
      </c>
      <c r="J9239" s="135">
        <v>124.71</v>
      </c>
      <c r="K9239" s="135">
        <v>124.71</v>
      </c>
      <c r="L9239" s="135">
        <v>111.73</v>
      </c>
      <c r="M9239" s="150" t="str">
        <f t="shared" si="287"/>
        <v>201611</v>
      </c>
    </row>
    <row r="9240" spans="1:13" x14ac:dyDescent="0.25">
      <c r="A9240" s="35" t="str">
        <f>VLOOKUP(B9240,ResCat!$A$2:$B$269,2,FALSE)</f>
        <v>XXX</v>
      </c>
      <c r="B9240" s="68" t="str">
        <f>IF(ISNA(VLOOKUP(C9240,COA!$A$2:$B$340,2,FALSE)),"XXX",VLOOKUP(C9240,COA!$A$2:$B$340,2,FALSE))</f>
        <v>N46</v>
      </c>
      <c r="C9240" s="149" t="str">
        <f t="shared" si="288"/>
        <v>0026-1005-0058</v>
      </c>
      <c r="D9240" s="134" t="s">
        <v>473</v>
      </c>
      <c r="E9240" s="134" t="s">
        <v>447</v>
      </c>
      <c r="F9240" s="134" t="s">
        <v>472</v>
      </c>
      <c r="G9240" s="134" t="s">
        <v>318</v>
      </c>
      <c r="H9240" s="134" t="s">
        <v>1023</v>
      </c>
      <c r="I9240" s="134" t="s">
        <v>0</v>
      </c>
      <c r="J9240" s="135">
        <v>102123.13</v>
      </c>
      <c r="K9240" s="135">
        <v>45660</v>
      </c>
      <c r="L9240" s="135">
        <v>45660</v>
      </c>
      <c r="M9240" s="150" t="str">
        <f t="shared" si="287"/>
        <v>201611</v>
      </c>
    </row>
    <row r="9241" spans="1:13" x14ac:dyDescent="0.25">
      <c r="A9241" s="35" t="str">
        <f>VLOOKUP(B9241,ResCat!$A$2:$B$269,2,FALSE)</f>
        <v>XXX</v>
      </c>
      <c r="B9241" s="68" t="str">
        <f>IF(ISNA(VLOOKUP(C9241,COA!$A$2:$B$340,2,FALSE)),"XXX",VLOOKUP(C9241,COA!$A$2:$B$340,2,FALSE))</f>
        <v>N46</v>
      </c>
      <c r="C9241" s="149" t="str">
        <f t="shared" si="288"/>
        <v>0026-1005-0058</v>
      </c>
      <c r="D9241" s="134" t="s">
        <v>473</v>
      </c>
      <c r="E9241" s="134" t="s">
        <v>447</v>
      </c>
      <c r="F9241" s="134" t="s">
        <v>472</v>
      </c>
      <c r="G9241" s="134" t="s">
        <v>318</v>
      </c>
      <c r="H9241" s="134" t="s">
        <v>1023</v>
      </c>
      <c r="I9241" s="134" t="s">
        <v>2</v>
      </c>
      <c r="J9241" s="135">
        <v>812.96</v>
      </c>
      <c r="K9241" s="135">
        <v>1176.8400000000001</v>
      </c>
      <c r="L9241" s="135">
        <v>1106.8400000000001</v>
      </c>
      <c r="M9241" s="150" t="str">
        <f t="shared" si="287"/>
        <v>201611</v>
      </c>
    </row>
    <row r="9242" spans="1:13" x14ac:dyDescent="0.25">
      <c r="A9242" s="35" t="str">
        <f>VLOOKUP(B9242,ResCat!$A$2:$B$269,2,FALSE)</f>
        <v>XXX</v>
      </c>
      <c r="B9242" s="68" t="str">
        <f>IF(ISNA(VLOOKUP(C9242,COA!$A$2:$B$340,2,FALSE)),"XXX",VLOOKUP(C9242,COA!$A$2:$B$340,2,FALSE))</f>
        <v>N46</v>
      </c>
      <c r="C9242" s="149" t="str">
        <f t="shared" si="288"/>
        <v>0026-1005-0058</v>
      </c>
      <c r="D9242" s="134" t="s">
        <v>473</v>
      </c>
      <c r="E9242" s="134" t="s">
        <v>447</v>
      </c>
      <c r="F9242" s="134" t="s">
        <v>472</v>
      </c>
      <c r="G9242" s="134" t="s">
        <v>320</v>
      </c>
      <c r="H9242" s="134" t="s">
        <v>1023</v>
      </c>
      <c r="I9242" s="134" t="s">
        <v>3</v>
      </c>
      <c r="J9242" s="135">
        <v>51.47</v>
      </c>
      <c r="K9242" s="135">
        <v>41.87</v>
      </c>
      <c r="L9242" s="135">
        <v>41.87</v>
      </c>
      <c r="M9242" s="150" t="str">
        <f t="shared" si="287"/>
        <v>201612</v>
      </c>
    </row>
    <row r="9243" spans="1:13" x14ac:dyDescent="0.25">
      <c r="A9243" s="35" t="str">
        <f>VLOOKUP(B9243,ResCat!$A$2:$B$269,2,FALSE)</f>
        <v>XXX</v>
      </c>
      <c r="B9243" s="68" t="str">
        <f>IF(ISNA(VLOOKUP(C9243,COA!$A$2:$B$340,2,FALSE)),"XXX",VLOOKUP(C9243,COA!$A$2:$B$340,2,FALSE))</f>
        <v>N46</v>
      </c>
      <c r="C9243" s="149" t="str">
        <f t="shared" si="288"/>
        <v>0026-1005-0058</v>
      </c>
      <c r="D9243" s="134" t="s">
        <v>473</v>
      </c>
      <c r="E9243" s="134" t="s">
        <v>447</v>
      </c>
      <c r="F9243" s="134" t="s">
        <v>472</v>
      </c>
      <c r="G9243" s="134" t="s">
        <v>320</v>
      </c>
      <c r="H9243" s="134" t="s">
        <v>1023</v>
      </c>
      <c r="I9243" s="134" t="s">
        <v>0</v>
      </c>
      <c r="J9243" s="135">
        <v>4021.4700000000003</v>
      </c>
      <c r="K9243" s="135">
        <v>2656</v>
      </c>
      <c r="L9243" s="135">
        <v>2390.39</v>
      </c>
      <c r="M9243" s="150" t="str">
        <f t="shared" si="287"/>
        <v>201612</v>
      </c>
    </row>
    <row r="9244" spans="1:13" x14ac:dyDescent="0.25">
      <c r="A9244" s="35" t="str">
        <f>VLOOKUP(B9244,ResCat!$A$2:$B$269,2,FALSE)</f>
        <v>XXX</v>
      </c>
      <c r="B9244" s="68" t="str">
        <f>IF(ISNA(VLOOKUP(C9244,COA!$A$2:$B$340,2,FALSE)),"XXX",VLOOKUP(C9244,COA!$A$2:$B$340,2,FALSE))</f>
        <v>N46</v>
      </c>
      <c r="C9244" s="149" t="str">
        <f t="shared" si="288"/>
        <v>0026-1005-0058</v>
      </c>
      <c r="D9244" s="134" t="s">
        <v>473</v>
      </c>
      <c r="E9244" s="134" t="s">
        <v>447</v>
      </c>
      <c r="F9244" s="134" t="s">
        <v>472</v>
      </c>
      <c r="G9244" s="134" t="s">
        <v>320</v>
      </c>
      <c r="H9244" s="134" t="s">
        <v>1023</v>
      </c>
      <c r="I9244" s="134" t="s">
        <v>2</v>
      </c>
      <c r="J9244" s="135">
        <v>31.07</v>
      </c>
      <c r="K9244" s="135">
        <v>25.2</v>
      </c>
      <c r="L9244" s="135">
        <v>0</v>
      </c>
      <c r="M9244" s="150" t="str">
        <f t="shared" si="287"/>
        <v>201612</v>
      </c>
    </row>
    <row r="9245" spans="1:13" x14ac:dyDescent="0.25">
      <c r="A9245" s="35" t="str">
        <f>VLOOKUP(B9245,ResCat!$A$2:$B$269,2,FALSE)</f>
        <v>XXX</v>
      </c>
      <c r="B9245" s="68" t="str">
        <f>IF(ISNA(VLOOKUP(C9245,COA!$A$2:$B$340,2,FALSE)),"XXX",VLOOKUP(C9245,COA!$A$2:$B$340,2,FALSE))</f>
        <v>N46</v>
      </c>
      <c r="C9245" s="149" t="str">
        <f t="shared" si="288"/>
        <v>0026-1005-0058</v>
      </c>
      <c r="D9245" s="134" t="s">
        <v>473</v>
      </c>
      <c r="E9245" s="134" t="s">
        <v>447</v>
      </c>
      <c r="F9245" s="134" t="s">
        <v>472</v>
      </c>
      <c r="G9245" s="134" t="s">
        <v>320</v>
      </c>
      <c r="H9245" s="134" t="s">
        <v>1023</v>
      </c>
      <c r="I9245" s="134" t="s">
        <v>1</v>
      </c>
      <c r="J9245" s="135">
        <v>3096</v>
      </c>
      <c r="K9245" s="135">
        <v>1169.8499999999999</v>
      </c>
      <c r="L9245" s="135">
        <v>1169.8499999999999</v>
      </c>
      <c r="M9245" s="150" t="str">
        <f t="shared" si="287"/>
        <v>201612</v>
      </c>
    </row>
    <row r="9246" spans="1:13" x14ac:dyDescent="0.25">
      <c r="A9246" s="35" t="str">
        <f>VLOOKUP(B9246,ResCat!$A$2:$B$269,2,FALSE)</f>
        <v>XXX</v>
      </c>
      <c r="B9246" s="68" t="str">
        <f>IF(ISNA(VLOOKUP(C9246,COA!$A$2:$B$340,2,FALSE)),"XXX",VLOOKUP(C9246,COA!$A$2:$B$340,2,FALSE))</f>
        <v>N46</v>
      </c>
      <c r="C9246" s="149" t="str">
        <f t="shared" si="288"/>
        <v>0026-1005-0058</v>
      </c>
      <c r="D9246" s="134" t="s">
        <v>473</v>
      </c>
      <c r="E9246" s="134" t="s">
        <v>447</v>
      </c>
      <c r="F9246" s="134" t="s">
        <v>472</v>
      </c>
      <c r="G9246" s="134" t="s">
        <v>322</v>
      </c>
      <c r="H9246" s="134" t="s">
        <v>1023</v>
      </c>
      <c r="I9246" s="134" t="s">
        <v>3</v>
      </c>
      <c r="J9246" s="135">
        <v>-597.61</v>
      </c>
      <c r="K9246" s="135">
        <v>53.910000000000004</v>
      </c>
      <c r="L9246" s="135">
        <v>7.4699999999999989</v>
      </c>
      <c r="M9246" s="150" t="str">
        <f t="shared" si="287"/>
        <v>201701</v>
      </c>
    </row>
    <row r="9247" spans="1:13" x14ac:dyDescent="0.25">
      <c r="A9247" s="35" t="str">
        <f>VLOOKUP(B9247,ResCat!$A$2:$B$269,2,FALSE)</f>
        <v>XXX</v>
      </c>
      <c r="B9247" s="68" t="str">
        <f>IF(ISNA(VLOOKUP(C9247,COA!$A$2:$B$340,2,FALSE)),"XXX",VLOOKUP(C9247,COA!$A$2:$B$340,2,FALSE))</f>
        <v>N46</v>
      </c>
      <c r="C9247" s="149" t="str">
        <f t="shared" si="288"/>
        <v>0026-1005-0058</v>
      </c>
      <c r="D9247" s="134" t="s">
        <v>473</v>
      </c>
      <c r="E9247" s="134" t="s">
        <v>447</v>
      </c>
      <c r="F9247" s="134" t="s">
        <v>472</v>
      </c>
      <c r="G9247" s="134" t="s">
        <v>322</v>
      </c>
      <c r="H9247" s="134" t="s">
        <v>1023</v>
      </c>
      <c r="I9247" s="134" t="s">
        <v>0</v>
      </c>
      <c r="J9247" s="135">
        <v>369453.56</v>
      </c>
      <c r="K9247" s="135">
        <v>243208</v>
      </c>
      <c r="L9247" s="135">
        <v>243208</v>
      </c>
      <c r="M9247" s="150" t="str">
        <f t="shared" si="287"/>
        <v>201701</v>
      </c>
    </row>
    <row r="9248" spans="1:13" x14ac:dyDescent="0.25">
      <c r="A9248" s="35" t="str">
        <f>VLOOKUP(B9248,ResCat!$A$2:$B$269,2,FALSE)</f>
        <v>XXX</v>
      </c>
      <c r="B9248" s="68" t="str">
        <f>IF(ISNA(VLOOKUP(C9248,COA!$A$2:$B$340,2,FALSE)),"XXX",VLOOKUP(C9248,COA!$A$2:$B$340,2,FALSE))</f>
        <v>N46</v>
      </c>
      <c r="C9248" s="149" t="str">
        <f t="shared" si="288"/>
        <v>0026-1005-0058</v>
      </c>
      <c r="D9248" s="134" t="s">
        <v>473</v>
      </c>
      <c r="E9248" s="134" t="s">
        <v>447</v>
      </c>
      <c r="F9248" s="134" t="s">
        <v>472</v>
      </c>
      <c r="G9248" s="134" t="s">
        <v>322</v>
      </c>
      <c r="H9248" s="134" t="s">
        <v>1023</v>
      </c>
      <c r="I9248" s="134" t="s">
        <v>336</v>
      </c>
      <c r="J9248" s="135">
        <v>0</v>
      </c>
      <c r="K9248" s="135">
        <v>45.01</v>
      </c>
      <c r="L9248" s="135">
        <v>45.01</v>
      </c>
      <c r="M9248" s="150" t="str">
        <f t="shared" si="287"/>
        <v>201701</v>
      </c>
    </row>
    <row r="9249" spans="1:13" x14ac:dyDescent="0.25">
      <c r="A9249" s="35" t="str">
        <f>VLOOKUP(B9249,ResCat!$A$2:$B$269,2,FALSE)</f>
        <v>XXX</v>
      </c>
      <c r="B9249" s="68" t="str">
        <f>IF(ISNA(VLOOKUP(C9249,COA!$A$2:$B$340,2,FALSE)),"XXX",VLOOKUP(C9249,COA!$A$2:$B$340,2,FALSE))</f>
        <v>N46</v>
      </c>
      <c r="C9249" s="149" t="str">
        <f t="shared" si="288"/>
        <v>0026-1005-0058</v>
      </c>
      <c r="D9249" s="134" t="s">
        <v>473</v>
      </c>
      <c r="E9249" s="134" t="s">
        <v>447</v>
      </c>
      <c r="F9249" s="134" t="s">
        <v>472</v>
      </c>
      <c r="G9249" s="134" t="s">
        <v>322</v>
      </c>
      <c r="H9249" s="134" t="s">
        <v>1023</v>
      </c>
      <c r="I9249" s="134" t="s">
        <v>2</v>
      </c>
      <c r="J9249" s="135">
        <v>3352.0699999999997</v>
      </c>
      <c r="K9249" s="135">
        <v>3709.1499999999987</v>
      </c>
      <c r="L9249" s="135">
        <v>2193.0000000000005</v>
      </c>
      <c r="M9249" s="153" t="str">
        <f t="shared" si="287"/>
        <v>201701</v>
      </c>
    </row>
    <row r="9250" spans="1:13" x14ac:dyDescent="0.25">
      <c r="A9250" s="35" t="str">
        <f>VLOOKUP(B9250,ResCat!$A$2:$B$269,2,FALSE)</f>
        <v>XXX</v>
      </c>
      <c r="B9250" s="68" t="str">
        <f>IF(ISNA(VLOOKUP(C9250,COA!$A$2:$B$340,2,FALSE)),"XXX",VLOOKUP(C9250,COA!$A$2:$B$340,2,FALSE))</f>
        <v>N46</v>
      </c>
      <c r="C9250" s="149" t="str">
        <f t="shared" si="288"/>
        <v>0026-1005-0058</v>
      </c>
      <c r="D9250" s="134" t="s">
        <v>473</v>
      </c>
      <c r="E9250" s="134" t="s">
        <v>447</v>
      </c>
      <c r="F9250" s="134" t="s">
        <v>472</v>
      </c>
      <c r="G9250" s="134" t="s">
        <v>322</v>
      </c>
      <c r="H9250" s="134" t="s">
        <v>1023</v>
      </c>
      <c r="I9250" s="134" t="s">
        <v>1</v>
      </c>
      <c r="J9250" s="135">
        <v>5706.5700000000006</v>
      </c>
      <c r="K9250" s="135">
        <v>4204.8600000000006</v>
      </c>
      <c r="L9250" s="135">
        <v>2891.1400000000003</v>
      </c>
      <c r="M9250" s="153" t="str">
        <f t="shared" si="287"/>
        <v>201701</v>
      </c>
    </row>
    <row r="9251" spans="1:13" x14ac:dyDescent="0.25">
      <c r="A9251" s="35" t="str">
        <f>VLOOKUP(B9251,ResCat!$A$2:$B$269,2,FALSE)</f>
        <v>XXX</v>
      </c>
      <c r="B9251" s="68" t="str">
        <f>IF(ISNA(VLOOKUP(C9251,COA!$A$2:$B$340,2,FALSE)),"XXX",VLOOKUP(C9251,COA!$A$2:$B$340,2,FALSE))</f>
        <v>N46</v>
      </c>
      <c r="C9251" s="149" t="str">
        <f t="shared" si="288"/>
        <v>0026-1005-0058</v>
      </c>
      <c r="D9251" s="134" t="s">
        <v>473</v>
      </c>
      <c r="E9251" s="134" t="s">
        <v>447</v>
      </c>
      <c r="F9251" s="134" t="s">
        <v>472</v>
      </c>
      <c r="G9251" s="134" t="s">
        <v>324</v>
      </c>
      <c r="H9251" s="134" t="s">
        <v>1023</v>
      </c>
      <c r="I9251" s="134" t="s">
        <v>3</v>
      </c>
      <c r="J9251" s="135">
        <v>453.27999999999986</v>
      </c>
      <c r="K9251" s="135">
        <v>-631.75</v>
      </c>
      <c r="L9251" s="135">
        <v>-684.36</v>
      </c>
      <c r="M9251" s="153" t="str">
        <f t="shared" si="287"/>
        <v>201702</v>
      </c>
    </row>
    <row r="9252" spans="1:13" x14ac:dyDescent="0.25">
      <c r="A9252" s="35" t="str">
        <f>VLOOKUP(B9252,ResCat!$A$2:$B$269,2,FALSE)</f>
        <v>XXX</v>
      </c>
      <c r="B9252" s="68" t="str">
        <f>IF(ISNA(VLOOKUP(C9252,COA!$A$2:$B$340,2,FALSE)),"XXX",VLOOKUP(C9252,COA!$A$2:$B$340,2,FALSE))</f>
        <v>N46</v>
      </c>
      <c r="C9252" s="149" t="str">
        <f t="shared" si="288"/>
        <v>0026-1005-0058</v>
      </c>
      <c r="D9252" s="134" t="s">
        <v>473</v>
      </c>
      <c r="E9252" s="134" t="s">
        <v>447</v>
      </c>
      <c r="F9252" s="134" t="s">
        <v>472</v>
      </c>
      <c r="G9252" s="134" t="s">
        <v>324</v>
      </c>
      <c r="H9252" s="134" t="s">
        <v>1023</v>
      </c>
      <c r="I9252" s="134" t="s">
        <v>0</v>
      </c>
      <c r="J9252" s="135">
        <v>469922.55</v>
      </c>
      <c r="K9252" s="135">
        <v>81928.5</v>
      </c>
      <c r="L9252" s="135">
        <v>81928.5</v>
      </c>
      <c r="M9252" s="153" t="str">
        <f t="shared" si="287"/>
        <v>201702</v>
      </c>
    </row>
    <row r="9253" spans="1:13" x14ac:dyDescent="0.25">
      <c r="A9253" s="35" t="str">
        <f>VLOOKUP(B9253,ResCat!$A$2:$B$269,2,FALSE)</f>
        <v>XXX</v>
      </c>
      <c r="B9253" s="68" t="str">
        <f>IF(ISNA(VLOOKUP(C9253,COA!$A$2:$B$340,2,FALSE)),"XXX",VLOOKUP(C9253,COA!$A$2:$B$340,2,FALSE))</f>
        <v>N46</v>
      </c>
      <c r="C9253" s="149" t="str">
        <f t="shared" si="288"/>
        <v>0026-1005-0058</v>
      </c>
      <c r="D9253" s="134" t="s">
        <v>473</v>
      </c>
      <c r="E9253" s="134" t="s">
        <v>447</v>
      </c>
      <c r="F9253" s="134" t="s">
        <v>472</v>
      </c>
      <c r="G9253" s="134" t="s">
        <v>324</v>
      </c>
      <c r="H9253" s="134" t="s">
        <v>1023</v>
      </c>
      <c r="I9253" s="134" t="s">
        <v>2</v>
      </c>
      <c r="J9253" s="135">
        <v>10958.310000000001</v>
      </c>
      <c r="K9253" s="135">
        <v>5384.6500000000015</v>
      </c>
      <c r="L9253" s="135">
        <v>4422.1400000000012</v>
      </c>
      <c r="M9253" s="153" t="str">
        <f t="shared" si="287"/>
        <v>201702</v>
      </c>
    </row>
    <row r="9254" spans="1:13" x14ac:dyDescent="0.25">
      <c r="A9254" s="35" t="str">
        <f>VLOOKUP(B9254,ResCat!$A$2:$B$269,2,FALSE)</f>
        <v>XXX</v>
      </c>
      <c r="B9254" s="68" t="str">
        <f>IF(ISNA(VLOOKUP(C9254,COA!$A$2:$B$340,2,FALSE)),"XXX",VLOOKUP(C9254,COA!$A$2:$B$340,2,FALSE))</f>
        <v>N46</v>
      </c>
      <c r="C9254" s="149" t="str">
        <f t="shared" si="288"/>
        <v>0026-1005-0058</v>
      </c>
      <c r="D9254" s="134" t="s">
        <v>473</v>
      </c>
      <c r="E9254" s="134" t="s">
        <v>447</v>
      </c>
      <c r="F9254" s="134" t="s">
        <v>472</v>
      </c>
      <c r="G9254" s="134" t="s">
        <v>326</v>
      </c>
      <c r="H9254" s="134" t="s">
        <v>1023</v>
      </c>
      <c r="I9254" s="134" t="s">
        <v>3</v>
      </c>
      <c r="J9254" s="135">
        <v>3794.0399999999995</v>
      </c>
      <c r="K9254" s="135">
        <v>2120.9300000000003</v>
      </c>
      <c r="L9254" s="135">
        <v>1831.7200000000009</v>
      </c>
      <c r="M9254" s="153" t="str">
        <f t="shared" si="287"/>
        <v>201703</v>
      </c>
    </row>
    <row r="9255" spans="1:13" x14ac:dyDescent="0.25">
      <c r="A9255" s="35" t="str">
        <f>VLOOKUP(B9255,ResCat!$A$2:$B$269,2,FALSE)</f>
        <v>XXX</v>
      </c>
      <c r="B9255" s="68" t="str">
        <f>IF(ISNA(VLOOKUP(C9255,COA!$A$2:$B$340,2,FALSE)),"XXX",VLOOKUP(C9255,COA!$A$2:$B$340,2,FALSE))</f>
        <v>N46</v>
      </c>
      <c r="C9255" s="149" t="str">
        <f t="shared" si="288"/>
        <v>0026-1005-0058</v>
      </c>
      <c r="D9255" s="134" t="s">
        <v>473</v>
      </c>
      <c r="E9255" s="134" t="s">
        <v>447</v>
      </c>
      <c r="F9255" s="134" t="s">
        <v>472</v>
      </c>
      <c r="G9255" s="134" t="s">
        <v>326</v>
      </c>
      <c r="H9255" s="134" t="s">
        <v>1023</v>
      </c>
      <c r="I9255" s="134" t="s">
        <v>336</v>
      </c>
      <c r="J9255" s="135">
        <v>215</v>
      </c>
      <c r="K9255" s="135">
        <v>0</v>
      </c>
      <c r="L9255" s="135">
        <v>0</v>
      </c>
      <c r="M9255" s="153" t="str">
        <f t="shared" si="287"/>
        <v>201703</v>
      </c>
    </row>
    <row r="9256" spans="1:13" x14ac:dyDescent="0.25">
      <c r="A9256" s="35" t="str">
        <f>VLOOKUP(B9256,ResCat!$A$2:$B$269,2,FALSE)</f>
        <v>XXX</v>
      </c>
      <c r="B9256" s="68" t="str">
        <f>IF(ISNA(VLOOKUP(C9256,COA!$A$2:$B$340,2,FALSE)),"XXX",VLOOKUP(C9256,COA!$A$2:$B$340,2,FALSE))</f>
        <v>N46</v>
      </c>
      <c r="C9256" s="149" t="str">
        <f t="shared" si="288"/>
        <v>0026-1005-0058</v>
      </c>
      <c r="D9256" s="134" t="s">
        <v>473</v>
      </c>
      <c r="E9256" s="134" t="s">
        <v>447</v>
      </c>
      <c r="F9256" s="134" t="s">
        <v>472</v>
      </c>
      <c r="G9256" s="134" t="s">
        <v>326</v>
      </c>
      <c r="H9256" s="134" t="s">
        <v>1023</v>
      </c>
      <c r="I9256" s="134" t="s">
        <v>2</v>
      </c>
      <c r="J9256" s="135">
        <v>6695.17</v>
      </c>
      <c r="K9256" s="135">
        <v>2202.8499999999995</v>
      </c>
      <c r="L9256" s="135">
        <v>1230.3199999999997</v>
      </c>
      <c r="M9256" s="153" t="str">
        <f t="shared" si="287"/>
        <v>201703</v>
      </c>
    </row>
    <row r="9257" spans="1:13" x14ac:dyDescent="0.25">
      <c r="A9257" s="35" t="str">
        <f>VLOOKUP(B9257,ResCat!$A$2:$B$269,2,FALSE)</f>
        <v>XXX</v>
      </c>
      <c r="B9257" s="68" t="str">
        <f>IF(ISNA(VLOOKUP(C9257,COA!$A$2:$B$340,2,FALSE)),"XXX",VLOOKUP(C9257,COA!$A$2:$B$340,2,FALSE))</f>
        <v>N46</v>
      </c>
      <c r="C9257" s="149" t="str">
        <f t="shared" si="288"/>
        <v>0026-1005-0058</v>
      </c>
      <c r="D9257" s="134" t="s">
        <v>473</v>
      </c>
      <c r="E9257" s="134" t="s">
        <v>447</v>
      </c>
      <c r="F9257" s="134" t="s">
        <v>472</v>
      </c>
      <c r="G9257" s="134" t="s">
        <v>326</v>
      </c>
      <c r="H9257" s="134" t="s">
        <v>1023</v>
      </c>
      <c r="I9257" s="134" t="s">
        <v>1</v>
      </c>
      <c r="J9257" s="135">
        <v>13228.6</v>
      </c>
      <c r="K9257" s="135">
        <v>7016.4799999999987</v>
      </c>
      <c r="L9257" s="135">
        <v>4564.7699999999995</v>
      </c>
      <c r="M9257" s="153" t="str">
        <f t="shared" si="287"/>
        <v>201703</v>
      </c>
    </row>
    <row r="9258" spans="1:13" x14ac:dyDescent="0.25">
      <c r="A9258" s="35" t="str">
        <f>VLOOKUP(B9258,ResCat!$A$2:$B$269,2,FALSE)</f>
        <v>XXX</v>
      </c>
      <c r="B9258" s="68" t="str">
        <f>IF(ISNA(VLOOKUP(C9258,COA!$A$2:$B$340,2,FALSE)),"XXX",VLOOKUP(C9258,COA!$A$2:$B$340,2,FALSE))</f>
        <v>N46</v>
      </c>
      <c r="C9258" s="149" t="str">
        <f t="shared" si="288"/>
        <v>0026-1005-0058</v>
      </c>
      <c r="D9258" s="134" t="s">
        <v>473</v>
      </c>
      <c r="E9258" s="134" t="s">
        <v>447</v>
      </c>
      <c r="F9258" s="134" t="s">
        <v>472</v>
      </c>
      <c r="G9258" s="134" t="s">
        <v>328</v>
      </c>
      <c r="H9258" s="134" t="s">
        <v>1023</v>
      </c>
      <c r="I9258" s="134" t="s">
        <v>3</v>
      </c>
      <c r="J9258" s="135">
        <v>2730.88</v>
      </c>
      <c r="K9258" s="135">
        <v>971.05</v>
      </c>
      <c r="L9258" s="135">
        <v>824.66</v>
      </c>
      <c r="M9258" s="153" t="str">
        <f t="shared" si="287"/>
        <v>201704</v>
      </c>
    </row>
    <row r="9259" spans="1:13" x14ac:dyDescent="0.25">
      <c r="A9259" s="35" t="str">
        <f>VLOOKUP(B9259,ResCat!$A$2:$B$269,2,FALSE)</f>
        <v>XXX</v>
      </c>
      <c r="B9259" s="68" t="str">
        <f>IF(ISNA(VLOOKUP(C9259,COA!$A$2:$B$340,2,FALSE)),"XXX",VLOOKUP(C9259,COA!$A$2:$B$340,2,FALSE))</f>
        <v>N46</v>
      </c>
      <c r="C9259" s="149" t="str">
        <f t="shared" si="288"/>
        <v>0026-1005-0058</v>
      </c>
      <c r="D9259" s="134" t="s">
        <v>473</v>
      </c>
      <c r="E9259" s="134" t="s">
        <v>447</v>
      </c>
      <c r="F9259" s="134" t="s">
        <v>472</v>
      </c>
      <c r="G9259" s="134" t="s">
        <v>328</v>
      </c>
      <c r="H9259" s="134" t="s">
        <v>1023</v>
      </c>
      <c r="I9259" s="134" t="s">
        <v>0</v>
      </c>
      <c r="J9259" s="135">
        <v>515721.73</v>
      </c>
      <c r="K9259" s="135">
        <v>436023.85000000003</v>
      </c>
      <c r="L9259" s="135">
        <v>436023.85000000003</v>
      </c>
      <c r="M9259" s="153" t="str">
        <f t="shared" si="287"/>
        <v>201704</v>
      </c>
    </row>
    <row r="9260" spans="1:13" x14ac:dyDescent="0.25">
      <c r="A9260" s="35" t="str">
        <f>VLOOKUP(B9260,ResCat!$A$2:$B$269,2,FALSE)</f>
        <v>XXX</v>
      </c>
      <c r="B9260" s="68" t="str">
        <f>IF(ISNA(VLOOKUP(C9260,COA!$A$2:$B$340,2,FALSE)),"XXX",VLOOKUP(C9260,COA!$A$2:$B$340,2,FALSE))</f>
        <v>N46</v>
      </c>
      <c r="C9260" s="149" t="str">
        <f t="shared" si="288"/>
        <v>0026-1005-0058</v>
      </c>
      <c r="D9260" s="134" t="s">
        <v>473</v>
      </c>
      <c r="E9260" s="134" t="s">
        <v>447</v>
      </c>
      <c r="F9260" s="134" t="s">
        <v>472</v>
      </c>
      <c r="G9260" s="134" t="s">
        <v>328</v>
      </c>
      <c r="H9260" s="134" t="s">
        <v>1023</v>
      </c>
      <c r="I9260" s="134" t="s">
        <v>336</v>
      </c>
      <c r="J9260" s="135">
        <v>500</v>
      </c>
      <c r="K9260" s="135">
        <v>79.94</v>
      </c>
      <c r="L9260" s="135">
        <v>69.94</v>
      </c>
      <c r="M9260" s="153" t="str">
        <f t="shared" si="287"/>
        <v>201704</v>
      </c>
    </row>
    <row r="9261" spans="1:13" x14ac:dyDescent="0.25">
      <c r="A9261" s="35" t="str">
        <f>VLOOKUP(B9261,ResCat!$A$2:$B$269,2,FALSE)</f>
        <v>XXX</v>
      </c>
      <c r="B9261" s="68" t="str">
        <f>IF(ISNA(VLOOKUP(C9261,COA!$A$2:$B$340,2,FALSE)),"XXX",VLOOKUP(C9261,COA!$A$2:$B$340,2,FALSE))</f>
        <v>N46</v>
      </c>
      <c r="C9261" s="149" t="str">
        <f t="shared" si="288"/>
        <v>0026-1005-0058</v>
      </c>
      <c r="D9261" s="134" t="s">
        <v>473</v>
      </c>
      <c r="E9261" s="134" t="s">
        <v>447</v>
      </c>
      <c r="F9261" s="134" t="s">
        <v>472</v>
      </c>
      <c r="G9261" s="134" t="s">
        <v>328</v>
      </c>
      <c r="H9261" s="134" t="s">
        <v>1023</v>
      </c>
      <c r="I9261" s="134" t="s">
        <v>2</v>
      </c>
      <c r="J9261" s="135">
        <v>12817.91</v>
      </c>
      <c r="K9261" s="135">
        <v>4351.28</v>
      </c>
      <c r="L9261" s="135">
        <v>3958.42</v>
      </c>
      <c r="M9261" s="153" t="str">
        <f t="shared" si="287"/>
        <v>201704</v>
      </c>
    </row>
    <row r="9262" spans="1:13" x14ac:dyDescent="0.25">
      <c r="A9262" s="35" t="str">
        <f>VLOOKUP(B9262,ResCat!$A$2:$B$269,2,FALSE)</f>
        <v>XXX</v>
      </c>
      <c r="B9262" s="68" t="str">
        <f>IF(ISNA(VLOOKUP(C9262,COA!$A$2:$B$340,2,FALSE)),"XXX",VLOOKUP(C9262,COA!$A$2:$B$340,2,FALSE))</f>
        <v>N46</v>
      </c>
      <c r="C9262" s="149" t="str">
        <f t="shared" si="288"/>
        <v>0026-1005-0058</v>
      </c>
      <c r="D9262" s="134" t="s">
        <v>473</v>
      </c>
      <c r="E9262" s="134" t="s">
        <v>447</v>
      </c>
      <c r="F9262" s="134" t="s">
        <v>472</v>
      </c>
      <c r="G9262" s="134" t="s">
        <v>328</v>
      </c>
      <c r="H9262" s="134" t="s">
        <v>1023</v>
      </c>
      <c r="I9262" s="134" t="s">
        <v>1</v>
      </c>
      <c r="J9262" s="135">
        <v>6317.8600000000006</v>
      </c>
      <c r="K9262" s="135">
        <v>3335.42</v>
      </c>
      <c r="L9262" s="135">
        <v>2571.9499999999994</v>
      </c>
      <c r="M9262" s="153" t="str">
        <f t="shared" si="287"/>
        <v>201704</v>
      </c>
    </row>
    <row r="9263" spans="1:13" x14ac:dyDescent="0.25">
      <c r="A9263" s="35" t="str">
        <f>VLOOKUP(B9263,ResCat!$A$2:$B$269,2,FALSE)</f>
        <v>XXX</v>
      </c>
      <c r="B9263" s="68" t="str">
        <f>IF(ISNA(VLOOKUP(C9263,COA!$A$2:$B$340,2,FALSE)),"XXX",VLOOKUP(C9263,COA!$A$2:$B$340,2,FALSE))</f>
        <v>N46</v>
      </c>
      <c r="C9263" s="149" t="str">
        <f t="shared" si="288"/>
        <v>0026-1005-0058</v>
      </c>
      <c r="D9263" s="134" t="s">
        <v>473</v>
      </c>
      <c r="E9263" s="134" t="s">
        <v>447</v>
      </c>
      <c r="F9263" s="134" t="s">
        <v>472</v>
      </c>
      <c r="G9263" s="134" t="s">
        <v>330</v>
      </c>
      <c r="H9263" s="134" t="s">
        <v>1023</v>
      </c>
      <c r="I9263" s="134" t="s">
        <v>3</v>
      </c>
      <c r="J9263" s="135">
        <v>15455.649999999998</v>
      </c>
      <c r="K9263" s="135">
        <v>8947.9900000000016</v>
      </c>
      <c r="L9263" s="135">
        <v>8789.8500000000022</v>
      </c>
      <c r="M9263" s="153" t="str">
        <f t="shared" si="287"/>
        <v>201705</v>
      </c>
    </row>
    <row r="9264" spans="1:13" x14ac:dyDescent="0.25">
      <c r="A9264" s="35" t="str">
        <f>VLOOKUP(B9264,ResCat!$A$2:$B$269,2,FALSE)</f>
        <v>XXX</v>
      </c>
      <c r="B9264" s="68" t="str">
        <f>IF(ISNA(VLOOKUP(C9264,COA!$A$2:$B$340,2,FALSE)),"XXX",VLOOKUP(C9264,COA!$A$2:$B$340,2,FALSE))</f>
        <v>N46</v>
      </c>
      <c r="C9264" s="149" t="str">
        <f t="shared" si="288"/>
        <v>0026-1005-0058</v>
      </c>
      <c r="D9264" s="134" t="s">
        <v>473</v>
      </c>
      <c r="E9264" s="134" t="s">
        <v>447</v>
      </c>
      <c r="F9264" s="134" t="s">
        <v>472</v>
      </c>
      <c r="G9264" s="134" t="s">
        <v>330</v>
      </c>
      <c r="H9264" s="134" t="s">
        <v>1023</v>
      </c>
      <c r="I9264" s="134" t="s">
        <v>0</v>
      </c>
      <c r="J9264" s="135">
        <v>12574.5</v>
      </c>
      <c r="K9264" s="135">
        <v>8505.4600000000009</v>
      </c>
      <c r="L9264" s="135">
        <v>7179.46</v>
      </c>
      <c r="M9264" s="153" t="str">
        <f t="shared" si="287"/>
        <v>201705</v>
      </c>
    </row>
    <row r="9265" spans="1:13" x14ac:dyDescent="0.25">
      <c r="A9265" s="35" t="str">
        <f>VLOOKUP(B9265,ResCat!$A$2:$B$269,2,FALSE)</f>
        <v>XXX</v>
      </c>
      <c r="B9265" s="68" t="str">
        <f>IF(ISNA(VLOOKUP(C9265,COA!$A$2:$B$340,2,FALSE)),"XXX",VLOOKUP(C9265,COA!$A$2:$B$340,2,FALSE))</f>
        <v>N46</v>
      </c>
      <c r="C9265" s="149" t="str">
        <f t="shared" si="288"/>
        <v>0026-1005-0058</v>
      </c>
      <c r="D9265" s="134" t="s">
        <v>473</v>
      </c>
      <c r="E9265" s="134" t="s">
        <v>447</v>
      </c>
      <c r="F9265" s="134" t="s">
        <v>472</v>
      </c>
      <c r="G9265" s="134" t="s">
        <v>330</v>
      </c>
      <c r="H9265" s="134" t="s">
        <v>1023</v>
      </c>
      <c r="I9265" s="134" t="s">
        <v>2</v>
      </c>
      <c r="J9265" s="135">
        <v>10803.870000000003</v>
      </c>
      <c r="K9265" s="135">
        <v>6978.0599999999977</v>
      </c>
      <c r="L9265" s="135">
        <v>5302.04</v>
      </c>
      <c r="M9265" s="153" t="str">
        <f t="shared" si="287"/>
        <v>201705</v>
      </c>
    </row>
    <row r="9266" spans="1:13" x14ac:dyDescent="0.25">
      <c r="A9266" s="35" t="str">
        <f>VLOOKUP(B9266,ResCat!$A$2:$B$269,2,FALSE)</f>
        <v>XXX</v>
      </c>
      <c r="B9266" s="68" t="str">
        <f>IF(ISNA(VLOOKUP(C9266,COA!$A$2:$B$340,2,FALSE)),"XXX",VLOOKUP(C9266,COA!$A$2:$B$340,2,FALSE))</f>
        <v>N46</v>
      </c>
      <c r="C9266" s="149" t="str">
        <f t="shared" si="288"/>
        <v>0026-1005-0058</v>
      </c>
      <c r="D9266" s="134" t="s">
        <v>473</v>
      </c>
      <c r="E9266" s="134" t="s">
        <v>447</v>
      </c>
      <c r="F9266" s="134" t="s">
        <v>472</v>
      </c>
      <c r="G9266" s="134" t="s">
        <v>330</v>
      </c>
      <c r="H9266" s="134" t="s">
        <v>1023</v>
      </c>
      <c r="I9266" s="134" t="s">
        <v>1</v>
      </c>
      <c r="J9266" s="135">
        <v>24136.29</v>
      </c>
      <c r="K9266" s="135">
        <v>10625.41</v>
      </c>
      <c r="L9266" s="135">
        <v>9701.2000000000007</v>
      </c>
      <c r="M9266" s="153" t="str">
        <f t="shared" si="287"/>
        <v>201705</v>
      </c>
    </row>
    <row r="9267" spans="1:13" x14ac:dyDescent="0.25">
      <c r="A9267" s="35" t="str">
        <f>VLOOKUP(B9267,ResCat!$A$2:$B$269,2,FALSE)</f>
        <v>XXX</v>
      </c>
      <c r="B9267" s="68" t="str">
        <f>IF(ISNA(VLOOKUP(C9267,COA!$A$2:$B$340,2,FALSE)),"XXX",VLOOKUP(C9267,COA!$A$2:$B$340,2,FALSE))</f>
        <v>N46</v>
      </c>
      <c r="C9267" s="149" t="str">
        <f t="shared" si="288"/>
        <v>0026-1005-0058</v>
      </c>
      <c r="D9267" s="134" t="s">
        <v>473</v>
      </c>
      <c r="E9267" s="134" t="s">
        <v>447</v>
      </c>
      <c r="F9267" s="134" t="s">
        <v>472</v>
      </c>
      <c r="G9267" s="134" t="s">
        <v>332</v>
      </c>
      <c r="H9267" s="134" t="s">
        <v>1023</v>
      </c>
      <c r="I9267" s="134" t="s">
        <v>3</v>
      </c>
      <c r="J9267" s="135">
        <v>3653.1400000000003</v>
      </c>
      <c r="K9267" s="135">
        <v>2544.31</v>
      </c>
      <c r="L9267" s="135">
        <v>2466.38</v>
      </c>
      <c r="M9267" s="153" t="str">
        <f t="shared" si="287"/>
        <v>201706</v>
      </c>
    </row>
    <row r="9268" spans="1:13" x14ac:dyDescent="0.25">
      <c r="A9268" s="35" t="str">
        <f>VLOOKUP(B9268,ResCat!$A$2:$B$269,2,FALSE)</f>
        <v>XXX</v>
      </c>
      <c r="B9268" s="68" t="str">
        <f>IF(ISNA(VLOOKUP(C9268,COA!$A$2:$B$340,2,FALSE)),"XXX",VLOOKUP(C9268,COA!$A$2:$B$340,2,FALSE))</f>
        <v>N46</v>
      </c>
      <c r="C9268" s="149" t="str">
        <f t="shared" si="288"/>
        <v>0026-1005-0058</v>
      </c>
      <c r="D9268" s="134" t="s">
        <v>473</v>
      </c>
      <c r="E9268" s="134" t="s">
        <v>447</v>
      </c>
      <c r="F9268" s="134" t="s">
        <v>472</v>
      </c>
      <c r="G9268" s="134" t="s">
        <v>332</v>
      </c>
      <c r="H9268" s="134" t="s">
        <v>1023</v>
      </c>
      <c r="I9268" s="134" t="s">
        <v>336</v>
      </c>
      <c r="J9268" s="135">
        <v>128</v>
      </c>
      <c r="K9268" s="135">
        <v>18.690000000000001</v>
      </c>
      <c r="L9268" s="135">
        <v>2.7</v>
      </c>
      <c r="M9268" s="153" t="str">
        <f t="shared" si="287"/>
        <v>201706</v>
      </c>
    </row>
    <row r="9269" spans="1:13" x14ac:dyDescent="0.25">
      <c r="A9269" s="35" t="str">
        <f>VLOOKUP(B9269,ResCat!$A$2:$B$269,2,FALSE)</f>
        <v>XXX</v>
      </c>
      <c r="B9269" s="68" t="str">
        <f>IF(ISNA(VLOOKUP(C9269,COA!$A$2:$B$340,2,FALSE)),"XXX",VLOOKUP(C9269,COA!$A$2:$B$340,2,FALSE))</f>
        <v>N46</v>
      </c>
      <c r="C9269" s="149" t="str">
        <f t="shared" si="288"/>
        <v>0026-1005-0058</v>
      </c>
      <c r="D9269" s="134" t="s">
        <v>473</v>
      </c>
      <c r="E9269" s="134" t="s">
        <v>447</v>
      </c>
      <c r="F9269" s="134" t="s">
        <v>472</v>
      </c>
      <c r="G9269" s="134" t="s">
        <v>332</v>
      </c>
      <c r="H9269" s="134" t="s">
        <v>1023</v>
      </c>
      <c r="I9269" s="134" t="s">
        <v>2</v>
      </c>
      <c r="J9269" s="135">
        <v>16714.149999999998</v>
      </c>
      <c r="K9269" s="135">
        <v>8098.1800000000012</v>
      </c>
      <c r="L9269" s="135">
        <v>6271.9800000000014</v>
      </c>
      <c r="M9269" s="153" t="str">
        <f t="shared" si="287"/>
        <v>201706</v>
      </c>
    </row>
    <row r="9270" spans="1:13" x14ac:dyDescent="0.25">
      <c r="A9270" s="35" t="str">
        <f>VLOOKUP(B9270,ResCat!$A$2:$B$269,2,FALSE)</f>
        <v>XXX</v>
      </c>
      <c r="B9270" s="68" t="str">
        <f>IF(ISNA(VLOOKUP(C9270,COA!$A$2:$B$340,2,FALSE)),"XXX",VLOOKUP(C9270,COA!$A$2:$B$340,2,FALSE))</f>
        <v>N46</v>
      </c>
      <c r="C9270" s="149" t="str">
        <f t="shared" si="288"/>
        <v>0026-1005-0058</v>
      </c>
      <c r="D9270" s="134" t="s">
        <v>473</v>
      </c>
      <c r="E9270" s="134" t="s">
        <v>447</v>
      </c>
      <c r="F9270" s="134" t="s">
        <v>472</v>
      </c>
      <c r="G9270" s="134" t="s">
        <v>332</v>
      </c>
      <c r="H9270" s="134" t="s">
        <v>1023</v>
      </c>
      <c r="I9270" s="134" t="s">
        <v>1</v>
      </c>
      <c r="J9270" s="135">
        <v>-1967.7500000000005</v>
      </c>
      <c r="K9270" s="135">
        <v>-2240.1999999999998</v>
      </c>
      <c r="L9270" s="135">
        <v>-1109.0000000000005</v>
      </c>
      <c r="M9270" s="153" t="str">
        <f t="shared" si="287"/>
        <v>201706</v>
      </c>
    </row>
    <row r="9271" spans="1:13" x14ac:dyDescent="0.25">
      <c r="A9271" s="35" t="str">
        <f>VLOOKUP(B9271,ResCat!$A$2:$B$269,2,FALSE)</f>
        <v>XXX</v>
      </c>
      <c r="B9271" s="68" t="str">
        <f>IF(ISNA(VLOOKUP(C9271,COA!$A$2:$B$340,2,FALSE)),"XXX",VLOOKUP(C9271,COA!$A$2:$B$340,2,FALSE))</f>
        <v>N46</v>
      </c>
      <c r="C9271" s="149" t="str">
        <f t="shared" si="288"/>
        <v>0026-1005-0058</v>
      </c>
      <c r="D9271" s="134" t="s">
        <v>473</v>
      </c>
      <c r="E9271" s="134" t="s">
        <v>447</v>
      </c>
      <c r="F9271" s="134" t="s">
        <v>472</v>
      </c>
      <c r="G9271" s="134" t="s">
        <v>335</v>
      </c>
      <c r="H9271" s="134" t="s">
        <v>1023</v>
      </c>
      <c r="I9271" s="134" t="s">
        <v>3</v>
      </c>
      <c r="J9271" s="135">
        <v>14944.150000000001</v>
      </c>
      <c r="K9271" s="135">
        <v>6237.81</v>
      </c>
      <c r="L9271" s="135">
        <v>6904.8100000000013</v>
      </c>
      <c r="M9271" s="153" t="str">
        <f t="shared" si="287"/>
        <v>201707</v>
      </c>
    </row>
    <row r="9272" spans="1:13" x14ac:dyDescent="0.25">
      <c r="A9272" s="35" t="str">
        <f>VLOOKUP(B9272,ResCat!$A$2:$B$269,2,FALSE)</f>
        <v>XXX</v>
      </c>
      <c r="B9272" s="68" t="str">
        <f>IF(ISNA(VLOOKUP(C9272,COA!$A$2:$B$340,2,FALSE)),"XXX",VLOOKUP(C9272,COA!$A$2:$B$340,2,FALSE))</f>
        <v>N46</v>
      </c>
      <c r="C9272" s="149" t="str">
        <f t="shared" si="288"/>
        <v>0026-1005-0058</v>
      </c>
      <c r="D9272" s="134" t="s">
        <v>473</v>
      </c>
      <c r="E9272" s="134" t="s">
        <v>447</v>
      </c>
      <c r="F9272" s="134" t="s">
        <v>472</v>
      </c>
      <c r="G9272" s="134" t="s">
        <v>335</v>
      </c>
      <c r="H9272" s="134" t="s">
        <v>1023</v>
      </c>
      <c r="I9272" s="134" t="s">
        <v>0</v>
      </c>
      <c r="J9272" s="135">
        <v>12096.54</v>
      </c>
      <c r="K9272" s="135">
        <v>8236</v>
      </c>
      <c r="L9272" s="135">
        <v>7412.4</v>
      </c>
      <c r="M9272" s="153" t="str">
        <f t="shared" si="287"/>
        <v>201707</v>
      </c>
    </row>
    <row r="9273" spans="1:13" x14ac:dyDescent="0.25">
      <c r="A9273" s="35" t="str">
        <f>VLOOKUP(B9273,ResCat!$A$2:$B$269,2,FALSE)</f>
        <v>XXX</v>
      </c>
      <c r="B9273" s="68" t="str">
        <f>IF(ISNA(VLOOKUP(C9273,COA!$A$2:$B$340,2,FALSE)),"XXX",VLOOKUP(C9273,COA!$A$2:$B$340,2,FALSE))</f>
        <v>N46</v>
      </c>
      <c r="C9273" s="149" t="str">
        <f t="shared" si="288"/>
        <v>0026-1005-0058</v>
      </c>
      <c r="D9273" s="134" t="s">
        <v>473</v>
      </c>
      <c r="E9273" s="134" t="s">
        <v>447</v>
      </c>
      <c r="F9273" s="134" t="s">
        <v>472</v>
      </c>
      <c r="G9273" s="134" t="s">
        <v>335</v>
      </c>
      <c r="H9273" s="134" t="s">
        <v>1023</v>
      </c>
      <c r="I9273" s="134" t="s">
        <v>2</v>
      </c>
      <c r="J9273" s="135">
        <v>6087.5899999999992</v>
      </c>
      <c r="K9273" s="135">
        <v>4445.4699999999993</v>
      </c>
      <c r="L9273" s="135">
        <v>2664.6099999999997</v>
      </c>
      <c r="M9273" s="153" t="str">
        <f t="shared" si="287"/>
        <v>201707</v>
      </c>
    </row>
    <row r="9274" spans="1:13" x14ac:dyDescent="0.25">
      <c r="A9274" s="35" t="str">
        <f>VLOOKUP(B9274,ResCat!$A$2:$B$269,2,FALSE)</f>
        <v>XXX</v>
      </c>
      <c r="B9274" s="68" t="str">
        <f>IF(ISNA(VLOOKUP(C9274,COA!$A$2:$B$340,2,FALSE)),"XXX",VLOOKUP(C9274,COA!$A$2:$B$340,2,FALSE))</f>
        <v>N46</v>
      </c>
      <c r="C9274" s="149" t="str">
        <f t="shared" si="288"/>
        <v>0026-1005-0058</v>
      </c>
      <c r="D9274" s="134" t="s">
        <v>473</v>
      </c>
      <c r="E9274" s="134" t="s">
        <v>447</v>
      </c>
      <c r="F9274" s="134" t="s">
        <v>472</v>
      </c>
      <c r="G9274" s="134" t="s">
        <v>335</v>
      </c>
      <c r="H9274" s="134" t="s">
        <v>1023</v>
      </c>
      <c r="I9274" s="134" t="s">
        <v>1</v>
      </c>
      <c r="J9274" s="135">
        <v>28338.1</v>
      </c>
      <c r="K9274" s="135">
        <v>20044.46</v>
      </c>
      <c r="L9274" s="135">
        <v>18416.47</v>
      </c>
      <c r="M9274" s="153" t="str">
        <f t="shared" si="287"/>
        <v>201707</v>
      </c>
    </row>
    <row r="9275" spans="1:13" x14ac:dyDescent="0.25">
      <c r="A9275" s="35" t="str">
        <f>VLOOKUP(B9275,ResCat!$A$2:$B$269,2,FALSE)</f>
        <v>XXX</v>
      </c>
      <c r="B9275" s="68" t="str">
        <f>IF(ISNA(VLOOKUP(C9275,COA!$A$2:$B$340,2,FALSE)),"XXX",VLOOKUP(C9275,COA!$A$2:$B$340,2,FALSE))</f>
        <v>N46</v>
      </c>
      <c r="C9275" s="149" t="str">
        <f t="shared" si="288"/>
        <v>0026-1005-0058</v>
      </c>
      <c r="D9275" s="134" t="s">
        <v>473</v>
      </c>
      <c r="E9275" s="134" t="s">
        <v>447</v>
      </c>
      <c r="F9275" s="134" t="s">
        <v>472</v>
      </c>
      <c r="G9275" s="134" t="s">
        <v>4</v>
      </c>
      <c r="H9275" s="134" t="s">
        <v>1023</v>
      </c>
      <c r="I9275" s="134" t="s">
        <v>3</v>
      </c>
      <c r="J9275" s="135">
        <v>8575.6099999999988</v>
      </c>
      <c r="K9275" s="135">
        <v>2554.9599999999996</v>
      </c>
      <c r="L9275" s="135">
        <v>2224.8899999999994</v>
      </c>
      <c r="M9275" s="153" t="str">
        <f t="shared" si="287"/>
        <v>201708</v>
      </c>
    </row>
    <row r="9276" spans="1:13" x14ac:dyDescent="0.25">
      <c r="A9276" s="35" t="str">
        <f>VLOOKUP(B9276,ResCat!$A$2:$B$269,2,FALSE)</f>
        <v>XXX</v>
      </c>
      <c r="B9276" s="68" t="str">
        <f>IF(ISNA(VLOOKUP(C9276,COA!$A$2:$B$340,2,FALSE)),"XXX",VLOOKUP(C9276,COA!$A$2:$B$340,2,FALSE))</f>
        <v>N46</v>
      </c>
      <c r="C9276" s="149" t="str">
        <f t="shared" si="288"/>
        <v>0026-1005-0058</v>
      </c>
      <c r="D9276" s="134" t="s">
        <v>473</v>
      </c>
      <c r="E9276" s="134" t="s">
        <v>447</v>
      </c>
      <c r="F9276" s="134" t="s">
        <v>472</v>
      </c>
      <c r="G9276" s="134" t="s">
        <v>4</v>
      </c>
      <c r="H9276" s="134" t="s">
        <v>1023</v>
      </c>
      <c r="I9276" s="134" t="s">
        <v>0</v>
      </c>
      <c r="J9276" s="135">
        <v>145617.07999999999</v>
      </c>
      <c r="K9276" s="135">
        <v>47015.23</v>
      </c>
      <c r="L9276" s="135">
        <v>46675.860000000008</v>
      </c>
      <c r="M9276" s="153" t="str">
        <f t="shared" si="287"/>
        <v>201708</v>
      </c>
    </row>
    <row r="9277" spans="1:13" x14ac:dyDescent="0.25">
      <c r="A9277" s="35" t="str">
        <f>VLOOKUP(B9277,ResCat!$A$2:$B$269,2,FALSE)</f>
        <v>XXX</v>
      </c>
      <c r="B9277" s="68" t="str">
        <f>IF(ISNA(VLOOKUP(C9277,COA!$A$2:$B$340,2,FALSE)),"XXX",VLOOKUP(C9277,COA!$A$2:$B$340,2,FALSE))</f>
        <v>N46</v>
      </c>
      <c r="C9277" s="149" t="str">
        <f t="shared" si="288"/>
        <v>0026-1005-0058</v>
      </c>
      <c r="D9277" s="134" t="s">
        <v>473</v>
      </c>
      <c r="E9277" s="134" t="s">
        <v>447</v>
      </c>
      <c r="F9277" s="134" t="s">
        <v>472</v>
      </c>
      <c r="G9277" s="134" t="s">
        <v>4</v>
      </c>
      <c r="H9277" s="134" t="s">
        <v>1023</v>
      </c>
      <c r="I9277" s="134" t="s">
        <v>336</v>
      </c>
      <c r="J9277" s="135">
        <v>1250</v>
      </c>
      <c r="K9277" s="135">
        <v>139.9</v>
      </c>
      <c r="L9277" s="135">
        <v>139.9</v>
      </c>
      <c r="M9277" s="153" t="str">
        <f t="shared" si="287"/>
        <v>201708</v>
      </c>
    </row>
    <row r="9278" spans="1:13" x14ac:dyDescent="0.25">
      <c r="A9278" s="35" t="str">
        <f>VLOOKUP(B9278,ResCat!$A$2:$B$269,2,FALSE)</f>
        <v>XXX</v>
      </c>
      <c r="B9278" s="68" t="str">
        <f>IF(ISNA(VLOOKUP(C9278,COA!$A$2:$B$340,2,FALSE)),"XXX",VLOOKUP(C9278,COA!$A$2:$B$340,2,FALSE))</f>
        <v>N46</v>
      </c>
      <c r="C9278" s="149" t="str">
        <f t="shared" si="288"/>
        <v>0026-1005-0058</v>
      </c>
      <c r="D9278" s="134" t="s">
        <v>473</v>
      </c>
      <c r="E9278" s="134" t="s">
        <v>447</v>
      </c>
      <c r="F9278" s="134" t="s">
        <v>472</v>
      </c>
      <c r="G9278" s="134" t="s">
        <v>4</v>
      </c>
      <c r="H9278" s="134" t="s">
        <v>1023</v>
      </c>
      <c r="I9278" s="134" t="s">
        <v>2</v>
      </c>
      <c r="J9278" s="135">
        <v>50608.73</v>
      </c>
      <c r="K9278" s="135">
        <v>22466.659999999989</v>
      </c>
      <c r="L9278" s="135">
        <v>18651.239999999987</v>
      </c>
      <c r="M9278" s="153" t="str">
        <f t="shared" si="287"/>
        <v>201708</v>
      </c>
    </row>
    <row r="9279" spans="1:13" x14ac:dyDescent="0.25">
      <c r="A9279" s="35" t="str">
        <f>VLOOKUP(B9279,ResCat!$A$2:$B$269,2,FALSE)</f>
        <v>XXX</v>
      </c>
      <c r="B9279" s="68" t="str">
        <f>IF(ISNA(VLOOKUP(C9279,COA!$A$2:$B$340,2,FALSE)),"XXX",VLOOKUP(C9279,COA!$A$2:$B$340,2,FALSE))</f>
        <v>N46</v>
      </c>
      <c r="C9279" s="149" t="str">
        <f t="shared" si="288"/>
        <v>0026-1005-0058</v>
      </c>
      <c r="D9279" s="134" t="s">
        <v>473</v>
      </c>
      <c r="E9279" s="134" t="s">
        <v>447</v>
      </c>
      <c r="F9279" s="134" t="s">
        <v>472</v>
      </c>
      <c r="G9279" s="134" t="s">
        <v>4</v>
      </c>
      <c r="H9279" s="134" t="s">
        <v>1023</v>
      </c>
      <c r="I9279" s="134" t="s">
        <v>1</v>
      </c>
      <c r="J9279" s="135">
        <v>6734</v>
      </c>
      <c r="K9279" s="135">
        <v>1108.0899999999999</v>
      </c>
      <c r="L9279" s="135">
        <v>431.96</v>
      </c>
      <c r="M9279" s="153" t="str">
        <f t="shared" si="287"/>
        <v>201708</v>
      </c>
    </row>
    <row r="9280" spans="1:13" x14ac:dyDescent="0.25">
      <c r="A9280" s="35" t="str">
        <f>VLOOKUP(B9280,ResCat!$A$2:$B$269,2,FALSE)</f>
        <v>XXX</v>
      </c>
      <c r="B9280" s="68" t="str">
        <f>IF(ISNA(VLOOKUP(C9280,COA!$A$2:$B$340,2,FALSE)),"XXX",VLOOKUP(C9280,COA!$A$2:$B$340,2,FALSE))</f>
        <v>N46</v>
      </c>
      <c r="C9280" s="149" t="str">
        <f t="shared" si="288"/>
        <v>0026-1005-0058</v>
      </c>
      <c r="D9280" s="134" t="s">
        <v>473</v>
      </c>
      <c r="E9280" s="134" t="s">
        <v>447</v>
      </c>
      <c r="F9280" s="134" t="s">
        <v>472</v>
      </c>
      <c r="G9280" s="134" t="s">
        <v>511</v>
      </c>
      <c r="H9280" s="134" t="s">
        <v>1023</v>
      </c>
      <c r="I9280" s="134" t="s">
        <v>3</v>
      </c>
      <c r="J9280" s="135">
        <v>21934.19</v>
      </c>
      <c r="K9280" s="135">
        <v>11039.24</v>
      </c>
      <c r="L9280" s="135">
        <v>9276.0800000000017</v>
      </c>
      <c r="M9280" s="153" t="str">
        <f t="shared" si="287"/>
        <v>201709</v>
      </c>
    </row>
    <row r="9281" spans="1:13" x14ac:dyDescent="0.25">
      <c r="A9281" s="35" t="str">
        <f>VLOOKUP(B9281,ResCat!$A$2:$B$269,2,FALSE)</f>
        <v>XXX</v>
      </c>
      <c r="B9281" s="68" t="str">
        <f>IF(ISNA(VLOOKUP(C9281,COA!$A$2:$B$340,2,FALSE)),"XXX",VLOOKUP(C9281,COA!$A$2:$B$340,2,FALSE))</f>
        <v>N46</v>
      </c>
      <c r="C9281" s="149" t="str">
        <f t="shared" si="288"/>
        <v>0026-1005-0058</v>
      </c>
      <c r="D9281" s="134" t="s">
        <v>473</v>
      </c>
      <c r="E9281" s="134" t="s">
        <v>447</v>
      </c>
      <c r="F9281" s="134" t="s">
        <v>472</v>
      </c>
      <c r="G9281" s="134" t="s">
        <v>511</v>
      </c>
      <c r="H9281" s="134" t="s">
        <v>1023</v>
      </c>
      <c r="I9281" s="134" t="s">
        <v>0</v>
      </c>
      <c r="J9281" s="135">
        <v>557929.98</v>
      </c>
      <c r="K9281" s="135">
        <v>231886.11</v>
      </c>
      <c r="L9281" s="135">
        <v>230695.21</v>
      </c>
      <c r="M9281" s="153" t="str">
        <f t="shared" si="287"/>
        <v>201709</v>
      </c>
    </row>
    <row r="9282" spans="1:13" x14ac:dyDescent="0.25">
      <c r="A9282" s="35" t="str">
        <f>VLOOKUP(B9282,ResCat!$A$2:$B$269,2,FALSE)</f>
        <v>XXX</v>
      </c>
      <c r="B9282" s="68" t="str">
        <f>IF(ISNA(VLOOKUP(C9282,COA!$A$2:$B$340,2,FALSE)),"XXX",VLOOKUP(C9282,COA!$A$2:$B$340,2,FALSE))</f>
        <v>N46</v>
      </c>
      <c r="C9282" s="149" t="str">
        <f t="shared" si="288"/>
        <v>0026-1005-0058</v>
      </c>
      <c r="D9282" s="134" t="s">
        <v>473</v>
      </c>
      <c r="E9282" s="134" t="s">
        <v>447</v>
      </c>
      <c r="F9282" s="134" t="s">
        <v>472</v>
      </c>
      <c r="G9282" s="134" t="s">
        <v>511</v>
      </c>
      <c r="H9282" s="134" t="s">
        <v>1023</v>
      </c>
      <c r="I9282" s="134" t="s">
        <v>2</v>
      </c>
      <c r="J9282" s="135">
        <v>56426.83</v>
      </c>
      <c r="K9282" s="135">
        <v>20709.47</v>
      </c>
      <c r="L9282" s="135">
        <v>18859.840000000015</v>
      </c>
      <c r="M9282" s="153" t="str">
        <f t="shared" si="287"/>
        <v>201709</v>
      </c>
    </row>
    <row r="9283" spans="1:13" x14ac:dyDescent="0.25">
      <c r="A9283" s="35" t="str">
        <f>VLOOKUP(B9283,ResCat!$A$2:$B$269,2,FALSE)</f>
        <v>XXX</v>
      </c>
      <c r="B9283" s="68" t="str">
        <f>IF(ISNA(VLOOKUP(C9283,COA!$A$2:$B$340,2,FALSE)),"XXX",VLOOKUP(C9283,COA!$A$2:$B$340,2,FALSE))</f>
        <v>N46</v>
      </c>
      <c r="C9283" s="149" t="str">
        <f t="shared" si="288"/>
        <v>0026-1005-0058</v>
      </c>
      <c r="D9283" s="134" t="s">
        <v>473</v>
      </c>
      <c r="E9283" s="134" t="s">
        <v>447</v>
      </c>
      <c r="F9283" s="134" t="s">
        <v>472</v>
      </c>
      <c r="G9283" s="134" t="s">
        <v>511</v>
      </c>
      <c r="H9283" s="134" t="s">
        <v>1023</v>
      </c>
      <c r="I9283" s="134" t="s">
        <v>1</v>
      </c>
      <c r="J9283" s="135">
        <v>20927.29</v>
      </c>
      <c r="K9283" s="135">
        <v>-978.13000000000022</v>
      </c>
      <c r="L9283" s="135">
        <v>-1741.5699999999974</v>
      </c>
      <c r="M9283" s="153" t="str">
        <f t="shared" si="287"/>
        <v>201709</v>
      </c>
    </row>
    <row r="9284" spans="1:13" x14ac:dyDescent="0.25">
      <c r="A9284" s="35" t="str">
        <f>VLOOKUP(B9284,ResCat!$A$2:$B$269,2,FALSE)</f>
        <v>XXX</v>
      </c>
      <c r="B9284" s="68" t="str">
        <f>IF(ISNA(VLOOKUP(C9284,COA!$A$2:$B$340,2,FALSE)),"XXX",VLOOKUP(C9284,COA!$A$2:$B$340,2,FALSE))</f>
        <v>N46</v>
      </c>
      <c r="C9284" s="149" t="str">
        <f t="shared" si="288"/>
        <v>0026-1005-0058</v>
      </c>
      <c r="D9284" s="134" t="s">
        <v>473</v>
      </c>
      <c r="E9284" s="134" t="s">
        <v>447</v>
      </c>
      <c r="F9284" s="134" t="s">
        <v>472</v>
      </c>
      <c r="G9284" s="134" t="s">
        <v>969</v>
      </c>
      <c r="H9284" s="134" t="s">
        <v>1023</v>
      </c>
      <c r="I9284" s="134" t="s">
        <v>3</v>
      </c>
      <c r="J9284" s="135">
        <v>40808.089999999997</v>
      </c>
      <c r="K9284" s="135">
        <v>11953.920000000002</v>
      </c>
      <c r="L9284" s="135">
        <v>6394.7100000000009</v>
      </c>
      <c r="M9284" s="153" t="str">
        <f t="shared" ref="M9284:M9347" si="289">IF(G9284&lt;$M$1,$M$1,G9284)</f>
        <v>201710</v>
      </c>
    </row>
    <row r="9285" spans="1:13" x14ac:dyDescent="0.25">
      <c r="A9285" s="35" t="str">
        <f>VLOOKUP(B9285,ResCat!$A$2:$B$269,2,FALSE)</f>
        <v>XXX</v>
      </c>
      <c r="B9285" s="68" t="str">
        <f>IF(ISNA(VLOOKUP(C9285,COA!$A$2:$B$340,2,FALSE)),"XXX",VLOOKUP(C9285,COA!$A$2:$B$340,2,FALSE))</f>
        <v>N46</v>
      </c>
      <c r="C9285" s="149" t="str">
        <f t="shared" ref="C9285:C9348" si="290">D9285&amp;"-"&amp;E9285&amp;"-"&amp;F9285</f>
        <v>0026-1005-0058</v>
      </c>
      <c r="D9285" s="134" t="s">
        <v>473</v>
      </c>
      <c r="E9285" s="134" t="s">
        <v>447</v>
      </c>
      <c r="F9285" s="134" t="s">
        <v>472</v>
      </c>
      <c r="G9285" s="134" t="s">
        <v>969</v>
      </c>
      <c r="H9285" s="134" t="s">
        <v>1023</v>
      </c>
      <c r="I9285" s="134" t="s">
        <v>0</v>
      </c>
      <c r="J9285" s="135">
        <v>106452.23</v>
      </c>
      <c r="K9285" s="135">
        <v>35175.260000000009</v>
      </c>
      <c r="L9285" s="135">
        <v>28755.579999999994</v>
      </c>
      <c r="M9285" s="153" t="str">
        <f t="shared" si="289"/>
        <v>201710</v>
      </c>
    </row>
    <row r="9286" spans="1:13" x14ac:dyDescent="0.25">
      <c r="A9286" s="35" t="str">
        <f>VLOOKUP(B9286,ResCat!$A$2:$B$269,2,FALSE)</f>
        <v>XXX</v>
      </c>
      <c r="B9286" s="68" t="str">
        <f>IF(ISNA(VLOOKUP(C9286,COA!$A$2:$B$340,2,FALSE)),"XXX",VLOOKUP(C9286,COA!$A$2:$B$340,2,FALSE))</f>
        <v>N46</v>
      </c>
      <c r="C9286" s="149" t="str">
        <f t="shared" si="290"/>
        <v>0026-1005-0058</v>
      </c>
      <c r="D9286" s="134" t="s">
        <v>473</v>
      </c>
      <c r="E9286" s="134" t="s">
        <v>447</v>
      </c>
      <c r="F9286" s="134" t="s">
        <v>472</v>
      </c>
      <c r="G9286" s="134" t="s">
        <v>969</v>
      </c>
      <c r="H9286" s="134" t="s">
        <v>1023</v>
      </c>
      <c r="I9286" s="134" t="s">
        <v>336</v>
      </c>
      <c r="J9286" s="135">
        <v>470</v>
      </c>
      <c r="K9286" s="135">
        <v>103.92</v>
      </c>
      <c r="L9286" s="135">
        <v>51.96</v>
      </c>
      <c r="M9286" s="153" t="str">
        <f t="shared" si="289"/>
        <v>201710</v>
      </c>
    </row>
    <row r="9287" spans="1:13" x14ac:dyDescent="0.25">
      <c r="A9287" s="35" t="str">
        <f>VLOOKUP(B9287,ResCat!$A$2:$B$269,2,FALSE)</f>
        <v>XXX</v>
      </c>
      <c r="B9287" s="68" t="str">
        <f>IF(ISNA(VLOOKUP(C9287,COA!$A$2:$B$340,2,FALSE)),"XXX",VLOOKUP(C9287,COA!$A$2:$B$340,2,FALSE))</f>
        <v>N46</v>
      </c>
      <c r="C9287" s="149" t="str">
        <f t="shared" si="290"/>
        <v>0026-1005-0058</v>
      </c>
      <c r="D9287" s="134" t="s">
        <v>473</v>
      </c>
      <c r="E9287" s="134" t="s">
        <v>447</v>
      </c>
      <c r="F9287" s="134" t="s">
        <v>472</v>
      </c>
      <c r="G9287" s="134" t="s">
        <v>969</v>
      </c>
      <c r="H9287" s="134" t="s">
        <v>1023</v>
      </c>
      <c r="I9287" s="134" t="s">
        <v>2</v>
      </c>
      <c r="J9287" s="135">
        <v>98495.450000000012</v>
      </c>
      <c r="K9287" s="135">
        <v>41700.430000000015</v>
      </c>
      <c r="L9287" s="135">
        <v>34522.89999999998</v>
      </c>
      <c r="M9287" s="153" t="str">
        <f t="shared" si="289"/>
        <v>201710</v>
      </c>
    </row>
    <row r="9288" spans="1:13" x14ac:dyDescent="0.25">
      <c r="A9288" s="35" t="str">
        <f>VLOOKUP(B9288,ResCat!$A$2:$B$269,2,FALSE)</f>
        <v>XXX</v>
      </c>
      <c r="B9288" s="68" t="str">
        <f>IF(ISNA(VLOOKUP(C9288,COA!$A$2:$B$340,2,FALSE)),"XXX",VLOOKUP(C9288,COA!$A$2:$B$340,2,FALSE))</f>
        <v>N46</v>
      </c>
      <c r="C9288" s="149" t="str">
        <f t="shared" si="290"/>
        <v>0026-1005-0058</v>
      </c>
      <c r="D9288" s="134" t="s">
        <v>473</v>
      </c>
      <c r="E9288" s="134" t="s">
        <v>447</v>
      </c>
      <c r="F9288" s="134" t="s">
        <v>472</v>
      </c>
      <c r="G9288" s="134" t="s">
        <v>969</v>
      </c>
      <c r="H9288" s="134" t="s">
        <v>1023</v>
      </c>
      <c r="I9288" s="134" t="s">
        <v>1</v>
      </c>
      <c r="J9288" s="135">
        <v>412023.37999999989</v>
      </c>
      <c r="K9288" s="135">
        <v>161260.28000000003</v>
      </c>
      <c r="L9288" s="135">
        <v>138566.80000000005</v>
      </c>
      <c r="M9288" s="153" t="str">
        <f t="shared" si="289"/>
        <v>201710</v>
      </c>
    </row>
    <row r="9289" spans="1:13" x14ac:dyDescent="0.25">
      <c r="A9289" s="35" t="str">
        <f>VLOOKUP(B9289,ResCat!$A$2:$B$269,2,FALSE)</f>
        <v>XXX</v>
      </c>
      <c r="B9289" s="68" t="str">
        <f>IF(ISNA(VLOOKUP(C9289,COA!$A$2:$B$340,2,FALSE)),"XXX",VLOOKUP(C9289,COA!$A$2:$B$340,2,FALSE))</f>
        <v>N46</v>
      </c>
      <c r="C9289" s="149" t="str">
        <f t="shared" si="290"/>
        <v>0026-1005-0058</v>
      </c>
      <c r="D9289" s="134" t="s">
        <v>473</v>
      </c>
      <c r="E9289" s="134" t="s">
        <v>447</v>
      </c>
      <c r="F9289" s="134" t="s">
        <v>472</v>
      </c>
      <c r="G9289" s="134" t="s">
        <v>961</v>
      </c>
      <c r="H9289" s="134" t="s">
        <v>1023</v>
      </c>
      <c r="I9289" s="134" t="s">
        <v>3</v>
      </c>
      <c r="J9289" s="135">
        <v>53093.80000000001</v>
      </c>
      <c r="K9289" s="135">
        <v>22248.219999999972</v>
      </c>
      <c r="L9289" s="135">
        <v>17655.169999999998</v>
      </c>
      <c r="M9289" s="153" t="str">
        <f t="shared" si="289"/>
        <v>201711</v>
      </c>
    </row>
    <row r="9290" spans="1:13" x14ac:dyDescent="0.25">
      <c r="A9290" s="35" t="str">
        <f>VLOOKUP(B9290,ResCat!$A$2:$B$269,2,FALSE)</f>
        <v>XXX</v>
      </c>
      <c r="B9290" s="68" t="str">
        <f>IF(ISNA(VLOOKUP(C9290,COA!$A$2:$B$340,2,FALSE)),"XXX",VLOOKUP(C9290,COA!$A$2:$B$340,2,FALSE))</f>
        <v>N46</v>
      </c>
      <c r="C9290" s="149" t="str">
        <f t="shared" si="290"/>
        <v>0026-1005-0058</v>
      </c>
      <c r="D9290" s="134" t="s">
        <v>473</v>
      </c>
      <c r="E9290" s="134" t="s">
        <v>447</v>
      </c>
      <c r="F9290" s="134" t="s">
        <v>472</v>
      </c>
      <c r="G9290" s="134" t="s">
        <v>961</v>
      </c>
      <c r="H9290" s="134" t="s">
        <v>1023</v>
      </c>
      <c r="I9290" s="134" t="s">
        <v>0</v>
      </c>
      <c r="J9290" s="135">
        <v>298575.15999999997</v>
      </c>
      <c r="K9290" s="135">
        <v>117213.35999999997</v>
      </c>
      <c r="L9290" s="135">
        <v>103893.02999999994</v>
      </c>
      <c r="M9290" s="153" t="str">
        <f t="shared" si="289"/>
        <v>201711</v>
      </c>
    </row>
    <row r="9291" spans="1:13" x14ac:dyDescent="0.25">
      <c r="A9291" s="35" t="str">
        <f>VLOOKUP(B9291,ResCat!$A$2:$B$269,2,FALSE)</f>
        <v>XXX</v>
      </c>
      <c r="B9291" s="68" t="str">
        <f>IF(ISNA(VLOOKUP(C9291,COA!$A$2:$B$340,2,FALSE)),"XXX",VLOOKUP(C9291,COA!$A$2:$B$340,2,FALSE))</f>
        <v>N46</v>
      </c>
      <c r="C9291" s="149" t="str">
        <f t="shared" si="290"/>
        <v>0026-1005-0058</v>
      </c>
      <c r="D9291" s="134" t="s">
        <v>473</v>
      </c>
      <c r="E9291" s="134" t="s">
        <v>447</v>
      </c>
      <c r="F9291" s="134" t="s">
        <v>472</v>
      </c>
      <c r="G9291" s="134" t="s">
        <v>961</v>
      </c>
      <c r="H9291" s="134" t="s">
        <v>1023</v>
      </c>
      <c r="I9291" s="134" t="s">
        <v>336</v>
      </c>
      <c r="J9291" s="135">
        <v>3514.0200000000004</v>
      </c>
      <c r="K9291" s="135">
        <v>449.41999999999996</v>
      </c>
      <c r="L9291" s="135">
        <v>346.53000000000003</v>
      </c>
      <c r="M9291" s="153" t="str">
        <f t="shared" si="289"/>
        <v>201711</v>
      </c>
    </row>
    <row r="9292" spans="1:13" x14ac:dyDescent="0.25">
      <c r="A9292" s="35" t="str">
        <f>VLOOKUP(B9292,ResCat!$A$2:$B$269,2,FALSE)</f>
        <v>XXX</v>
      </c>
      <c r="B9292" s="68" t="str">
        <f>IF(ISNA(VLOOKUP(C9292,COA!$A$2:$B$340,2,FALSE)),"XXX",VLOOKUP(C9292,COA!$A$2:$B$340,2,FALSE))</f>
        <v>N46</v>
      </c>
      <c r="C9292" s="149" t="str">
        <f t="shared" si="290"/>
        <v>0026-1005-0058</v>
      </c>
      <c r="D9292" s="134" t="s">
        <v>473</v>
      </c>
      <c r="E9292" s="134" t="s">
        <v>447</v>
      </c>
      <c r="F9292" s="134" t="s">
        <v>472</v>
      </c>
      <c r="G9292" s="134" t="s">
        <v>961</v>
      </c>
      <c r="H9292" s="134" t="s">
        <v>1023</v>
      </c>
      <c r="I9292" s="134" t="s">
        <v>2</v>
      </c>
      <c r="J9292" s="135">
        <v>216179.83000000002</v>
      </c>
      <c r="K9292" s="135">
        <v>85124.479999999996</v>
      </c>
      <c r="L9292" s="135">
        <v>63668.509999999995</v>
      </c>
      <c r="M9292" s="153" t="str">
        <f t="shared" si="289"/>
        <v>201711</v>
      </c>
    </row>
    <row r="9293" spans="1:13" x14ac:dyDescent="0.25">
      <c r="A9293" s="35" t="str">
        <f>VLOOKUP(B9293,ResCat!$A$2:$B$269,2,FALSE)</f>
        <v>XXX</v>
      </c>
      <c r="B9293" s="68" t="str">
        <f>IF(ISNA(VLOOKUP(C9293,COA!$A$2:$B$340,2,FALSE)),"XXX",VLOOKUP(C9293,COA!$A$2:$B$340,2,FALSE))</f>
        <v>N46</v>
      </c>
      <c r="C9293" s="149" t="str">
        <f t="shared" si="290"/>
        <v>0026-1005-0058</v>
      </c>
      <c r="D9293" s="134" t="s">
        <v>473</v>
      </c>
      <c r="E9293" s="134" t="s">
        <v>447</v>
      </c>
      <c r="F9293" s="134" t="s">
        <v>472</v>
      </c>
      <c r="G9293" s="134" t="s">
        <v>961</v>
      </c>
      <c r="H9293" s="134" t="s">
        <v>1023</v>
      </c>
      <c r="I9293" s="134" t="s">
        <v>1</v>
      </c>
      <c r="J9293" s="135">
        <v>412358.80999999994</v>
      </c>
      <c r="K9293" s="135">
        <v>168974.98999999973</v>
      </c>
      <c r="L9293" s="135">
        <v>155697.84999999983</v>
      </c>
      <c r="M9293" s="153" t="str">
        <f t="shared" si="289"/>
        <v>201711</v>
      </c>
    </row>
    <row r="9294" spans="1:13" x14ac:dyDescent="0.25">
      <c r="A9294" s="35" t="str">
        <f>VLOOKUP(B9294,ResCat!$A$2:$B$269,2,FALSE)</f>
        <v>XXX</v>
      </c>
      <c r="B9294" s="68" t="str">
        <f>IF(ISNA(VLOOKUP(C9294,COA!$A$2:$B$340,2,FALSE)),"XXX",VLOOKUP(C9294,COA!$A$2:$B$340,2,FALSE))</f>
        <v>N46</v>
      </c>
      <c r="C9294" s="149" t="str">
        <f t="shared" si="290"/>
        <v>0026-1005-0058</v>
      </c>
      <c r="D9294" s="134" t="s">
        <v>473</v>
      </c>
      <c r="E9294" s="134" t="s">
        <v>447</v>
      </c>
      <c r="F9294" s="134" t="s">
        <v>472</v>
      </c>
      <c r="G9294" s="134" t="s">
        <v>970</v>
      </c>
      <c r="H9294" s="134" t="s">
        <v>1023</v>
      </c>
      <c r="I9294" s="134" t="s">
        <v>3</v>
      </c>
      <c r="J9294" s="135">
        <v>218829.41999999998</v>
      </c>
      <c r="K9294" s="135">
        <v>85415.520000000062</v>
      </c>
      <c r="L9294" s="135">
        <v>62960.620000000075</v>
      </c>
      <c r="M9294" s="153" t="str">
        <f t="shared" si="289"/>
        <v>201712</v>
      </c>
    </row>
    <row r="9295" spans="1:13" x14ac:dyDescent="0.25">
      <c r="A9295" s="35" t="str">
        <f>VLOOKUP(B9295,ResCat!$A$2:$B$269,2,FALSE)</f>
        <v>XXX</v>
      </c>
      <c r="B9295" s="68" t="str">
        <f>IF(ISNA(VLOOKUP(C9295,COA!$A$2:$B$340,2,FALSE)),"XXX",VLOOKUP(C9295,COA!$A$2:$B$340,2,FALSE))</f>
        <v>N46</v>
      </c>
      <c r="C9295" s="149" t="str">
        <f t="shared" si="290"/>
        <v>0026-1005-0058</v>
      </c>
      <c r="D9295" s="134" t="s">
        <v>473</v>
      </c>
      <c r="E9295" s="134" t="s">
        <v>447</v>
      </c>
      <c r="F9295" s="134" t="s">
        <v>472</v>
      </c>
      <c r="G9295" s="134" t="s">
        <v>970</v>
      </c>
      <c r="H9295" s="134" t="s">
        <v>1023</v>
      </c>
      <c r="I9295" s="134" t="s">
        <v>368</v>
      </c>
      <c r="J9295" s="135">
        <v>0.01</v>
      </c>
      <c r="K9295" s="135">
        <v>0</v>
      </c>
      <c r="L9295" s="135">
        <v>0</v>
      </c>
      <c r="M9295" s="153" t="str">
        <f t="shared" si="289"/>
        <v>201712</v>
      </c>
    </row>
    <row r="9296" spans="1:13" x14ac:dyDescent="0.25">
      <c r="A9296" s="35" t="str">
        <f>VLOOKUP(B9296,ResCat!$A$2:$B$269,2,FALSE)</f>
        <v>XXX</v>
      </c>
      <c r="B9296" s="68" t="str">
        <f>IF(ISNA(VLOOKUP(C9296,COA!$A$2:$B$340,2,FALSE)),"XXX",VLOOKUP(C9296,COA!$A$2:$B$340,2,FALSE))</f>
        <v>N46</v>
      </c>
      <c r="C9296" s="149" t="str">
        <f t="shared" si="290"/>
        <v>0026-1005-0058</v>
      </c>
      <c r="D9296" s="134" t="s">
        <v>473</v>
      </c>
      <c r="E9296" s="134" t="s">
        <v>447</v>
      </c>
      <c r="F9296" s="134" t="s">
        <v>472</v>
      </c>
      <c r="G9296" s="134" t="s">
        <v>970</v>
      </c>
      <c r="H9296" s="134" t="s">
        <v>1023</v>
      </c>
      <c r="I9296" s="134" t="s">
        <v>0</v>
      </c>
      <c r="J9296" s="135">
        <v>583470.11000000022</v>
      </c>
      <c r="K9296" s="135">
        <v>196964.47999999998</v>
      </c>
      <c r="L9296" s="135">
        <v>149183.97000000003</v>
      </c>
      <c r="M9296" s="153" t="str">
        <f t="shared" si="289"/>
        <v>201712</v>
      </c>
    </row>
    <row r="9297" spans="1:13" x14ac:dyDescent="0.25">
      <c r="A9297" s="35" t="str">
        <f>VLOOKUP(B9297,ResCat!$A$2:$B$269,2,FALSE)</f>
        <v>XXX</v>
      </c>
      <c r="B9297" s="68" t="str">
        <f>IF(ISNA(VLOOKUP(C9297,COA!$A$2:$B$340,2,FALSE)),"XXX",VLOOKUP(C9297,COA!$A$2:$B$340,2,FALSE))</f>
        <v>N46</v>
      </c>
      <c r="C9297" s="149" t="str">
        <f t="shared" si="290"/>
        <v>0026-1005-0058</v>
      </c>
      <c r="D9297" s="134" t="s">
        <v>473</v>
      </c>
      <c r="E9297" s="134" t="s">
        <v>447</v>
      </c>
      <c r="F9297" s="134" t="s">
        <v>472</v>
      </c>
      <c r="G9297" s="134" t="s">
        <v>970</v>
      </c>
      <c r="H9297" s="134" t="s">
        <v>1023</v>
      </c>
      <c r="I9297" s="134" t="s">
        <v>336</v>
      </c>
      <c r="J9297" s="135">
        <v>4412.7000000000007</v>
      </c>
      <c r="K9297" s="135">
        <v>2073.08</v>
      </c>
      <c r="L9297" s="135">
        <v>2055.94</v>
      </c>
      <c r="M9297" s="153" t="str">
        <f t="shared" si="289"/>
        <v>201712</v>
      </c>
    </row>
    <row r="9298" spans="1:13" x14ac:dyDescent="0.25">
      <c r="A9298" s="35" t="str">
        <f>VLOOKUP(B9298,ResCat!$A$2:$B$269,2,FALSE)</f>
        <v>XXX</v>
      </c>
      <c r="B9298" s="68" t="str">
        <f>IF(ISNA(VLOOKUP(C9298,COA!$A$2:$B$340,2,FALSE)),"XXX",VLOOKUP(C9298,COA!$A$2:$B$340,2,FALSE))</f>
        <v>N46</v>
      </c>
      <c r="C9298" s="149" t="str">
        <f t="shared" si="290"/>
        <v>0026-1005-0058</v>
      </c>
      <c r="D9298" s="134" t="s">
        <v>473</v>
      </c>
      <c r="E9298" s="134" t="s">
        <v>447</v>
      </c>
      <c r="F9298" s="134" t="s">
        <v>472</v>
      </c>
      <c r="G9298" s="134" t="s">
        <v>970</v>
      </c>
      <c r="H9298" s="134" t="s">
        <v>1023</v>
      </c>
      <c r="I9298" s="134" t="s">
        <v>2</v>
      </c>
      <c r="J9298" s="135">
        <v>678217.8899999999</v>
      </c>
      <c r="K9298" s="135">
        <v>327726.75999999983</v>
      </c>
      <c r="L9298" s="135">
        <v>255254.87999999957</v>
      </c>
      <c r="M9298" s="153" t="str">
        <f t="shared" si="289"/>
        <v>201712</v>
      </c>
    </row>
    <row r="9299" spans="1:13" x14ac:dyDescent="0.25">
      <c r="A9299" s="35" t="str">
        <f>VLOOKUP(B9299,ResCat!$A$2:$B$269,2,FALSE)</f>
        <v>XXX</v>
      </c>
      <c r="B9299" s="68" t="str">
        <f>IF(ISNA(VLOOKUP(C9299,COA!$A$2:$B$340,2,FALSE)),"XXX",VLOOKUP(C9299,COA!$A$2:$B$340,2,FALSE))</f>
        <v>N46</v>
      </c>
      <c r="C9299" s="149" t="str">
        <f t="shared" si="290"/>
        <v>0026-1005-0058</v>
      </c>
      <c r="D9299" s="134" t="s">
        <v>473</v>
      </c>
      <c r="E9299" s="134" t="s">
        <v>447</v>
      </c>
      <c r="F9299" s="134" t="s">
        <v>472</v>
      </c>
      <c r="G9299" s="134" t="s">
        <v>970</v>
      </c>
      <c r="H9299" s="134" t="s">
        <v>1023</v>
      </c>
      <c r="I9299" s="134" t="s">
        <v>1</v>
      </c>
      <c r="J9299" s="135">
        <v>763941.66999999981</v>
      </c>
      <c r="K9299" s="135">
        <v>428096.06999999954</v>
      </c>
      <c r="L9299" s="135">
        <v>374658.60999999958</v>
      </c>
      <c r="M9299" s="153" t="str">
        <f t="shared" si="289"/>
        <v>201712</v>
      </c>
    </row>
    <row r="9300" spans="1:13" x14ac:dyDescent="0.25">
      <c r="A9300" s="35" t="str">
        <f>VLOOKUP(B9300,ResCat!$A$2:$B$269,2,FALSE)</f>
        <v>XXX</v>
      </c>
      <c r="B9300" s="68" t="str">
        <f>IF(ISNA(VLOOKUP(C9300,COA!$A$2:$B$340,2,FALSE)),"XXX",VLOOKUP(C9300,COA!$A$2:$B$340,2,FALSE))</f>
        <v>N46</v>
      </c>
      <c r="C9300" s="149" t="str">
        <f t="shared" si="290"/>
        <v>0026-1005-0058</v>
      </c>
      <c r="D9300" s="134" t="s">
        <v>473</v>
      </c>
      <c r="E9300" s="134" t="s">
        <v>447</v>
      </c>
      <c r="F9300" s="134" t="s">
        <v>472</v>
      </c>
      <c r="G9300" s="134" t="s">
        <v>1023</v>
      </c>
      <c r="H9300" s="134" t="s">
        <v>1023</v>
      </c>
      <c r="I9300" s="134" t="s">
        <v>3</v>
      </c>
      <c r="J9300" s="135">
        <v>111813.64999999998</v>
      </c>
      <c r="K9300" s="135">
        <v>35966.380000000026</v>
      </c>
      <c r="L9300" s="135">
        <v>27135.180000000008</v>
      </c>
      <c r="M9300" s="153" t="str">
        <f t="shared" si="289"/>
        <v>201801</v>
      </c>
    </row>
    <row r="9301" spans="1:13" x14ac:dyDescent="0.25">
      <c r="A9301" s="35" t="str">
        <f>VLOOKUP(B9301,ResCat!$A$2:$B$269,2,FALSE)</f>
        <v>XXX</v>
      </c>
      <c r="B9301" s="68" t="str">
        <f>IF(ISNA(VLOOKUP(C9301,COA!$A$2:$B$340,2,FALSE)),"XXX",VLOOKUP(C9301,COA!$A$2:$B$340,2,FALSE))</f>
        <v>N46</v>
      </c>
      <c r="C9301" s="149" t="str">
        <f t="shared" si="290"/>
        <v>0026-1005-0058</v>
      </c>
      <c r="D9301" s="134" t="s">
        <v>473</v>
      </c>
      <c r="E9301" s="134" t="s">
        <v>447</v>
      </c>
      <c r="F9301" s="134" t="s">
        <v>472</v>
      </c>
      <c r="G9301" s="134" t="s">
        <v>1023</v>
      </c>
      <c r="H9301" s="134" t="s">
        <v>1023</v>
      </c>
      <c r="I9301" s="134" t="s">
        <v>368</v>
      </c>
      <c r="J9301" s="135">
        <v>0.02</v>
      </c>
      <c r="K9301" s="135">
        <v>0</v>
      </c>
      <c r="L9301" s="135">
        <v>0</v>
      </c>
      <c r="M9301" s="153" t="str">
        <f t="shared" si="289"/>
        <v>201801</v>
      </c>
    </row>
    <row r="9302" spans="1:13" x14ac:dyDescent="0.25">
      <c r="A9302" s="35" t="str">
        <f>VLOOKUP(B9302,ResCat!$A$2:$B$269,2,FALSE)</f>
        <v>XXX</v>
      </c>
      <c r="B9302" s="68" t="str">
        <f>IF(ISNA(VLOOKUP(C9302,COA!$A$2:$B$340,2,FALSE)),"XXX",VLOOKUP(C9302,COA!$A$2:$B$340,2,FALSE))</f>
        <v>N46</v>
      </c>
      <c r="C9302" s="149" t="str">
        <f t="shared" si="290"/>
        <v>0026-1005-0058</v>
      </c>
      <c r="D9302" s="134" t="s">
        <v>473</v>
      </c>
      <c r="E9302" s="134" t="s">
        <v>447</v>
      </c>
      <c r="F9302" s="134" t="s">
        <v>472</v>
      </c>
      <c r="G9302" s="134" t="s">
        <v>1023</v>
      </c>
      <c r="H9302" s="134" t="s">
        <v>1023</v>
      </c>
      <c r="I9302" s="134" t="s">
        <v>0</v>
      </c>
      <c r="J9302" s="135">
        <v>159849.29000000004</v>
      </c>
      <c r="K9302" s="135">
        <v>32841.25</v>
      </c>
      <c r="L9302" s="135">
        <v>29332.15</v>
      </c>
      <c r="M9302" s="153" t="str">
        <f t="shared" si="289"/>
        <v>201801</v>
      </c>
    </row>
    <row r="9303" spans="1:13" x14ac:dyDescent="0.25">
      <c r="A9303" s="35" t="str">
        <f>VLOOKUP(B9303,ResCat!$A$2:$B$269,2,FALSE)</f>
        <v>XXX</v>
      </c>
      <c r="B9303" s="68" t="str">
        <f>IF(ISNA(VLOOKUP(C9303,COA!$A$2:$B$340,2,FALSE)),"XXX",VLOOKUP(C9303,COA!$A$2:$B$340,2,FALSE))</f>
        <v>N46</v>
      </c>
      <c r="C9303" s="149" t="str">
        <f t="shared" si="290"/>
        <v>0026-1005-0058</v>
      </c>
      <c r="D9303" s="134" t="s">
        <v>473</v>
      </c>
      <c r="E9303" s="134" t="s">
        <v>447</v>
      </c>
      <c r="F9303" s="134" t="s">
        <v>472</v>
      </c>
      <c r="G9303" s="134" t="s">
        <v>1023</v>
      </c>
      <c r="H9303" s="134" t="s">
        <v>1023</v>
      </c>
      <c r="I9303" s="134" t="s">
        <v>336</v>
      </c>
      <c r="J9303" s="135">
        <v>30.020000000000003</v>
      </c>
      <c r="K9303" s="135">
        <v>7.8999999999999995</v>
      </c>
      <c r="L9303" s="135">
        <v>7.8999999999999995</v>
      </c>
      <c r="M9303" s="153" t="str">
        <f t="shared" si="289"/>
        <v>201801</v>
      </c>
    </row>
    <row r="9304" spans="1:13" x14ac:dyDescent="0.25">
      <c r="A9304" s="35" t="str">
        <f>VLOOKUP(B9304,ResCat!$A$2:$B$269,2,FALSE)</f>
        <v>XXX</v>
      </c>
      <c r="B9304" s="68" t="str">
        <f>IF(ISNA(VLOOKUP(C9304,COA!$A$2:$B$340,2,FALSE)),"XXX",VLOOKUP(C9304,COA!$A$2:$B$340,2,FALSE))</f>
        <v>N46</v>
      </c>
      <c r="C9304" s="149" t="str">
        <f t="shared" si="290"/>
        <v>0026-1005-0058</v>
      </c>
      <c r="D9304" s="134" t="s">
        <v>473</v>
      </c>
      <c r="E9304" s="134" t="s">
        <v>447</v>
      </c>
      <c r="F9304" s="134" t="s">
        <v>472</v>
      </c>
      <c r="G9304" s="134" t="s">
        <v>1023</v>
      </c>
      <c r="H9304" s="134" t="s">
        <v>1023</v>
      </c>
      <c r="I9304" s="134" t="s">
        <v>2</v>
      </c>
      <c r="J9304" s="135">
        <v>340873.2000000003</v>
      </c>
      <c r="K9304" s="135">
        <v>179992.54999999976</v>
      </c>
      <c r="L9304" s="135">
        <v>150289.4599999997</v>
      </c>
      <c r="M9304" s="153" t="str">
        <f t="shared" si="289"/>
        <v>201801</v>
      </c>
    </row>
    <row r="9305" spans="1:13" x14ac:dyDescent="0.25">
      <c r="A9305" s="35" t="str">
        <f>VLOOKUP(B9305,ResCat!$A$2:$B$269,2,FALSE)</f>
        <v>XXX</v>
      </c>
      <c r="B9305" s="68" t="str">
        <f>IF(ISNA(VLOOKUP(C9305,COA!$A$2:$B$340,2,FALSE)),"XXX",VLOOKUP(C9305,COA!$A$2:$B$340,2,FALSE))</f>
        <v>N46</v>
      </c>
      <c r="C9305" s="149" t="str">
        <f t="shared" si="290"/>
        <v>0026-1005-0058</v>
      </c>
      <c r="D9305" s="134" t="s">
        <v>473</v>
      </c>
      <c r="E9305" s="134" t="s">
        <v>447</v>
      </c>
      <c r="F9305" s="134" t="s">
        <v>472</v>
      </c>
      <c r="G9305" s="134" t="s">
        <v>1023</v>
      </c>
      <c r="H9305" s="134" t="s">
        <v>1023</v>
      </c>
      <c r="I9305" s="134" t="s">
        <v>1</v>
      </c>
      <c r="J9305" s="135">
        <v>143264.06000000006</v>
      </c>
      <c r="K9305" s="135">
        <v>85506.81</v>
      </c>
      <c r="L9305" s="135">
        <v>71021.990000000005</v>
      </c>
      <c r="M9305" s="153" t="str">
        <f t="shared" si="289"/>
        <v>201801</v>
      </c>
    </row>
    <row r="9306" spans="1:13" x14ac:dyDescent="0.25">
      <c r="A9306" s="35" t="str">
        <f>VLOOKUP(B9306,ResCat!$A$2:$B$269,2,FALSE)</f>
        <v>XXX</v>
      </c>
      <c r="B9306" s="68" t="str">
        <f>IF(ISNA(VLOOKUP(C9306,COA!$A$2:$B$340,2,FALSE)),"XXX",VLOOKUP(C9306,COA!$A$2:$B$340,2,FALSE))</f>
        <v>XXX</v>
      </c>
      <c r="C9306" s="149" t="str">
        <f t="shared" si="290"/>
        <v>0027-0000-0058</v>
      </c>
      <c r="D9306" s="134" t="s">
        <v>474</v>
      </c>
      <c r="E9306" s="134" t="s">
        <v>510</v>
      </c>
      <c r="F9306" s="134" t="s">
        <v>472</v>
      </c>
      <c r="G9306" s="134" t="s">
        <v>1037</v>
      </c>
      <c r="H9306" s="134" t="s">
        <v>1023</v>
      </c>
      <c r="I9306" s="134" t="s">
        <v>0</v>
      </c>
      <c r="J9306" s="135">
        <v>-464565.48</v>
      </c>
      <c r="K9306" s="135">
        <v>-91794.79</v>
      </c>
      <c r="L9306" s="135">
        <v>0</v>
      </c>
      <c r="M9306" s="153" t="str">
        <f t="shared" si="289"/>
        <v>201601</v>
      </c>
    </row>
    <row r="9307" spans="1:13" x14ac:dyDescent="0.25">
      <c r="A9307" s="35" t="str">
        <f>VLOOKUP(B9307,ResCat!$A$2:$B$269,2,FALSE)</f>
        <v>XXX</v>
      </c>
      <c r="B9307" s="68" t="str">
        <f>IF(ISNA(VLOOKUP(C9307,COA!$A$2:$B$340,2,FALSE)),"XXX",VLOOKUP(C9307,COA!$A$2:$B$340,2,FALSE))</f>
        <v>XXX</v>
      </c>
      <c r="C9307" s="149" t="str">
        <f t="shared" si="290"/>
        <v>0027-0000-0058</v>
      </c>
      <c r="D9307" s="134" t="s">
        <v>474</v>
      </c>
      <c r="E9307" s="134" t="s">
        <v>510</v>
      </c>
      <c r="F9307" s="134" t="s">
        <v>472</v>
      </c>
      <c r="G9307" s="134" t="s">
        <v>1025</v>
      </c>
      <c r="H9307" s="134" t="s">
        <v>1023</v>
      </c>
      <c r="I9307" s="134" t="s">
        <v>0</v>
      </c>
      <c r="J9307" s="135">
        <v>61909.16</v>
      </c>
      <c r="K9307" s="135">
        <v>45439.82</v>
      </c>
      <c r="L9307" s="135">
        <v>42114.55</v>
      </c>
      <c r="M9307" s="153" t="str">
        <f t="shared" si="289"/>
        <v>201601</v>
      </c>
    </row>
    <row r="9308" spans="1:13" x14ac:dyDescent="0.25">
      <c r="A9308" s="35" t="str">
        <f>VLOOKUP(B9308,ResCat!$A$2:$B$269,2,FALSE)</f>
        <v>XXX</v>
      </c>
      <c r="B9308" s="68" t="str">
        <f>IF(ISNA(VLOOKUP(C9308,COA!$A$2:$B$340,2,FALSE)),"XXX",VLOOKUP(C9308,COA!$A$2:$B$340,2,FALSE))</f>
        <v>XXX</v>
      </c>
      <c r="C9308" s="149" t="str">
        <f t="shared" si="290"/>
        <v>0027-0000-0058</v>
      </c>
      <c r="D9308" s="134" t="s">
        <v>474</v>
      </c>
      <c r="E9308" s="134" t="s">
        <v>510</v>
      </c>
      <c r="F9308" s="134" t="s">
        <v>472</v>
      </c>
      <c r="G9308" s="134" t="s">
        <v>309</v>
      </c>
      <c r="H9308" s="134" t="s">
        <v>1023</v>
      </c>
      <c r="I9308" s="134" t="s">
        <v>1</v>
      </c>
      <c r="J9308" s="135">
        <v>581</v>
      </c>
      <c r="K9308" s="135">
        <v>581</v>
      </c>
      <c r="L9308" s="135">
        <v>581</v>
      </c>
      <c r="M9308" s="153" t="str">
        <f t="shared" si="289"/>
        <v>201601</v>
      </c>
    </row>
    <row r="9309" spans="1:13" x14ac:dyDescent="0.25">
      <c r="A9309" s="35" t="str">
        <f>VLOOKUP(B9309,ResCat!$A$2:$B$269,2,FALSE)</f>
        <v>XXX</v>
      </c>
      <c r="B9309" s="68" t="str">
        <f>IF(ISNA(VLOOKUP(C9309,COA!$A$2:$B$340,2,FALSE)),"XXX",VLOOKUP(C9309,COA!$A$2:$B$340,2,FALSE))</f>
        <v>XXX</v>
      </c>
      <c r="C9309" s="149" t="str">
        <f t="shared" si="290"/>
        <v>0027-0000-0058</v>
      </c>
      <c r="D9309" s="134" t="s">
        <v>474</v>
      </c>
      <c r="E9309" s="134" t="s">
        <v>510</v>
      </c>
      <c r="F9309" s="134" t="s">
        <v>472</v>
      </c>
      <c r="G9309" s="134" t="s">
        <v>362</v>
      </c>
      <c r="H9309" s="134" t="s">
        <v>1023</v>
      </c>
      <c r="I9309" s="134" t="s">
        <v>2</v>
      </c>
      <c r="J9309" s="135">
        <v>1227</v>
      </c>
      <c r="K9309" s="135">
        <v>415.80999999999995</v>
      </c>
      <c r="L9309" s="135">
        <v>415.80999999999995</v>
      </c>
      <c r="M9309" s="153" t="str">
        <f t="shared" si="289"/>
        <v>201601</v>
      </c>
    </row>
    <row r="9310" spans="1:13" x14ac:dyDescent="0.25">
      <c r="A9310" s="35" t="str">
        <f>VLOOKUP(B9310,ResCat!$A$2:$B$269,2,FALSE)</f>
        <v>XXX</v>
      </c>
      <c r="B9310" s="68" t="str">
        <f>IF(ISNA(VLOOKUP(C9310,COA!$A$2:$B$340,2,FALSE)),"XXX",VLOOKUP(C9310,COA!$A$2:$B$340,2,FALSE))</f>
        <v>XXX</v>
      </c>
      <c r="C9310" s="149" t="str">
        <f t="shared" si="290"/>
        <v>0027-0000-0058</v>
      </c>
      <c r="D9310" s="134" t="s">
        <v>474</v>
      </c>
      <c r="E9310" s="134" t="s">
        <v>510</v>
      </c>
      <c r="F9310" s="134" t="s">
        <v>472</v>
      </c>
      <c r="G9310" s="134" t="s">
        <v>1027</v>
      </c>
      <c r="H9310" s="134" t="s">
        <v>1023</v>
      </c>
      <c r="I9310" s="134" t="s">
        <v>2</v>
      </c>
      <c r="J9310" s="135">
        <v>359</v>
      </c>
      <c r="K9310" s="135">
        <v>87.42</v>
      </c>
      <c r="L9310" s="135">
        <v>87.42</v>
      </c>
      <c r="M9310" s="153" t="str">
        <f t="shared" si="289"/>
        <v>201601</v>
      </c>
    </row>
    <row r="9311" spans="1:13" x14ac:dyDescent="0.25">
      <c r="A9311" s="35" t="str">
        <f>VLOOKUP(B9311,ResCat!$A$2:$B$269,2,FALSE)</f>
        <v>XXX</v>
      </c>
      <c r="B9311" s="68" t="str">
        <f>IF(ISNA(VLOOKUP(C9311,COA!$A$2:$B$340,2,FALSE)),"XXX",VLOOKUP(C9311,COA!$A$2:$B$340,2,FALSE))</f>
        <v>XXX</v>
      </c>
      <c r="C9311" s="149" t="str">
        <f t="shared" si="290"/>
        <v>0027-0000-0058</v>
      </c>
      <c r="D9311" s="134" t="s">
        <v>474</v>
      </c>
      <c r="E9311" s="134" t="s">
        <v>510</v>
      </c>
      <c r="F9311" s="134" t="s">
        <v>472</v>
      </c>
      <c r="G9311" s="134" t="s">
        <v>1029</v>
      </c>
      <c r="H9311" s="134" t="s">
        <v>1023</v>
      </c>
      <c r="I9311" s="134" t="s">
        <v>0</v>
      </c>
      <c r="J9311" s="135">
        <v>1116960.8799999999</v>
      </c>
      <c r="K9311" s="135">
        <v>392185</v>
      </c>
      <c r="L9311" s="135">
        <v>392185</v>
      </c>
      <c r="M9311" s="153" t="str">
        <f t="shared" si="289"/>
        <v>201601</v>
      </c>
    </row>
    <row r="9312" spans="1:13" x14ac:dyDescent="0.25">
      <c r="A9312" s="35" t="str">
        <f>VLOOKUP(B9312,ResCat!$A$2:$B$269,2,FALSE)</f>
        <v>XXX</v>
      </c>
      <c r="B9312" s="68" t="str">
        <f>IF(ISNA(VLOOKUP(C9312,COA!$A$2:$B$340,2,FALSE)),"XXX",VLOOKUP(C9312,COA!$A$2:$B$340,2,FALSE))</f>
        <v>XXX</v>
      </c>
      <c r="C9312" s="149" t="str">
        <f t="shared" si="290"/>
        <v>0027-0000-0058</v>
      </c>
      <c r="D9312" s="134" t="s">
        <v>474</v>
      </c>
      <c r="E9312" s="134" t="s">
        <v>510</v>
      </c>
      <c r="F9312" s="134" t="s">
        <v>472</v>
      </c>
      <c r="G9312" s="134" t="s">
        <v>1029</v>
      </c>
      <c r="H9312" s="134" t="s">
        <v>1023</v>
      </c>
      <c r="I9312" s="134" t="s">
        <v>1</v>
      </c>
      <c r="J9312" s="135">
        <v>384.48</v>
      </c>
      <c r="K9312" s="135">
        <v>384.48</v>
      </c>
      <c r="L9312" s="135">
        <v>384.48</v>
      </c>
      <c r="M9312" s="153" t="str">
        <f t="shared" si="289"/>
        <v>201601</v>
      </c>
    </row>
    <row r="9313" spans="1:13" x14ac:dyDescent="0.25">
      <c r="A9313" s="35" t="str">
        <f>VLOOKUP(B9313,ResCat!$A$2:$B$269,2,FALSE)</f>
        <v>XXX</v>
      </c>
      <c r="B9313" s="68" t="str">
        <f>IF(ISNA(VLOOKUP(C9313,COA!$A$2:$B$340,2,FALSE)),"XXX",VLOOKUP(C9313,COA!$A$2:$B$340,2,FALSE))</f>
        <v>XXX</v>
      </c>
      <c r="C9313" s="149" t="str">
        <f t="shared" si="290"/>
        <v>0027-0000-0058</v>
      </c>
      <c r="D9313" s="134" t="s">
        <v>474</v>
      </c>
      <c r="E9313" s="134" t="s">
        <v>510</v>
      </c>
      <c r="F9313" s="134" t="s">
        <v>472</v>
      </c>
      <c r="G9313" s="134" t="s">
        <v>349</v>
      </c>
      <c r="H9313" s="134" t="s">
        <v>1023</v>
      </c>
      <c r="I9313" s="134" t="s">
        <v>3</v>
      </c>
      <c r="J9313" s="135">
        <v>550</v>
      </c>
      <c r="K9313" s="135">
        <v>0</v>
      </c>
      <c r="L9313" s="135">
        <v>0</v>
      </c>
      <c r="M9313" s="153" t="str">
        <f t="shared" si="289"/>
        <v>201601</v>
      </c>
    </row>
    <row r="9314" spans="1:13" x14ac:dyDescent="0.25">
      <c r="A9314" s="35" t="str">
        <f>VLOOKUP(B9314,ResCat!$A$2:$B$269,2,FALSE)</f>
        <v>XXX</v>
      </c>
      <c r="B9314" s="68" t="str">
        <f>IF(ISNA(VLOOKUP(C9314,COA!$A$2:$B$340,2,FALSE)),"XXX",VLOOKUP(C9314,COA!$A$2:$B$340,2,FALSE))</f>
        <v>XXX</v>
      </c>
      <c r="C9314" s="149" t="str">
        <f t="shared" si="290"/>
        <v>0027-0000-0058</v>
      </c>
      <c r="D9314" s="134" t="s">
        <v>474</v>
      </c>
      <c r="E9314" s="134" t="s">
        <v>510</v>
      </c>
      <c r="F9314" s="134" t="s">
        <v>472</v>
      </c>
      <c r="G9314" s="134" t="s">
        <v>349</v>
      </c>
      <c r="H9314" s="134" t="s">
        <v>1023</v>
      </c>
      <c r="I9314" s="134" t="s">
        <v>2</v>
      </c>
      <c r="J9314" s="135">
        <v>400</v>
      </c>
      <c r="K9314" s="135">
        <v>0</v>
      </c>
      <c r="L9314" s="135">
        <v>0</v>
      </c>
      <c r="M9314" s="153" t="str">
        <f t="shared" si="289"/>
        <v>201601</v>
      </c>
    </row>
    <row r="9315" spans="1:13" x14ac:dyDescent="0.25">
      <c r="A9315" s="35" t="str">
        <f>VLOOKUP(B9315,ResCat!$A$2:$B$269,2,FALSE)</f>
        <v>XXX</v>
      </c>
      <c r="B9315" s="68" t="str">
        <f>IF(ISNA(VLOOKUP(C9315,COA!$A$2:$B$340,2,FALSE)),"XXX",VLOOKUP(C9315,COA!$A$2:$B$340,2,FALSE))</f>
        <v>XXX</v>
      </c>
      <c r="C9315" s="149" t="str">
        <f t="shared" si="290"/>
        <v>0027-0000-0058</v>
      </c>
      <c r="D9315" s="134" t="s">
        <v>474</v>
      </c>
      <c r="E9315" s="134" t="s">
        <v>510</v>
      </c>
      <c r="F9315" s="134" t="s">
        <v>472</v>
      </c>
      <c r="G9315" s="134" t="s">
        <v>350</v>
      </c>
      <c r="H9315" s="134" t="s">
        <v>1023</v>
      </c>
      <c r="I9315" s="134" t="s">
        <v>3</v>
      </c>
      <c r="J9315" s="135">
        <v>97</v>
      </c>
      <c r="K9315" s="135">
        <v>62.65</v>
      </c>
      <c r="L9315" s="135">
        <v>62.65</v>
      </c>
      <c r="M9315" s="153" t="str">
        <f t="shared" si="289"/>
        <v>201601</v>
      </c>
    </row>
    <row r="9316" spans="1:13" x14ac:dyDescent="0.25">
      <c r="A9316" s="35" t="str">
        <f>VLOOKUP(B9316,ResCat!$A$2:$B$269,2,FALSE)</f>
        <v>XXX</v>
      </c>
      <c r="B9316" s="68" t="str">
        <f>IF(ISNA(VLOOKUP(C9316,COA!$A$2:$B$340,2,FALSE)),"XXX",VLOOKUP(C9316,COA!$A$2:$B$340,2,FALSE))</f>
        <v>XXX</v>
      </c>
      <c r="C9316" s="149" t="str">
        <f t="shared" si="290"/>
        <v>0027-0000-0058</v>
      </c>
      <c r="D9316" s="134" t="s">
        <v>474</v>
      </c>
      <c r="E9316" s="134" t="s">
        <v>510</v>
      </c>
      <c r="F9316" s="134" t="s">
        <v>472</v>
      </c>
      <c r="G9316" s="134" t="s">
        <v>359</v>
      </c>
      <c r="H9316" s="134" t="s">
        <v>1023</v>
      </c>
      <c r="I9316" s="134" t="s">
        <v>0</v>
      </c>
      <c r="J9316" s="135">
        <v>25402</v>
      </c>
      <c r="K9316" s="135">
        <v>9782</v>
      </c>
      <c r="L9316" s="135">
        <v>9782</v>
      </c>
      <c r="M9316" s="153" t="str">
        <f t="shared" si="289"/>
        <v>201601</v>
      </c>
    </row>
    <row r="9317" spans="1:13" x14ac:dyDescent="0.25">
      <c r="A9317" s="35" t="str">
        <f>VLOOKUP(B9317,ResCat!$A$2:$B$269,2,FALSE)</f>
        <v>XXX</v>
      </c>
      <c r="B9317" s="68" t="str">
        <f>IF(ISNA(VLOOKUP(C9317,COA!$A$2:$B$340,2,FALSE)),"XXX",VLOOKUP(C9317,COA!$A$2:$B$340,2,FALSE))</f>
        <v>XXX</v>
      </c>
      <c r="C9317" s="149" t="str">
        <f t="shared" si="290"/>
        <v>0027-0000-0058</v>
      </c>
      <c r="D9317" s="134" t="s">
        <v>474</v>
      </c>
      <c r="E9317" s="134" t="s">
        <v>510</v>
      </c>
      <c r="F9317" s="134" t="s">
        <v>472</v>
      </c>
      <c r="G9317" s="134" t="s">
        <v>359</v>
      </c>
      <c r="H9317" s="134" t="s">
        <v>1023</v>
      </c>
      <c r="I9317" s="134" t="s">
        <v>1</v>
      </c>
      <c r="J9317" s="135">
        <v>900.89999999999986</v>
      </c>
      <c r="K9317" s="135">
        <v>2656.5499999999997</v>
      </c>
      <c r="L9317" s="135">
        <v>2656.5499999999997</v>
      </c>
      <c r="M9317" s="153" t="str">
        <f t="shared" si="289"/>
        <v>201601</v>
      </c>
    </row>
    <row r="9318" spans="1:13" x14ac:dyDescent="0.25">
      <c r="A9318" s="35" t="str">
        <f>VLOOKUP(B9318,ResCat!$A$2:$B$269,2,FALSE)</f>
        <v>XXX</v>
      </c>
      <c r="B9318" s="68" t="str">
        <f>IF(ISNA(VLOOKUP(C9318,COA!$A$2:$B$340,2,FALSE)),"XXX",VLOOKUP(C9318,COA!$A$2:$B$340,2,FALSE))</f>
        <v>XXX</v>
      </c>
      <c r="C9318" s="149" t="str">
        <f t="shared" si="290"/>
        <v>0027-0000-0058</v>
      </c>
      <c r="D9318" s="134" t="s">
        <v>474</v>
      </c>
      <c r="E9318" s="134" t="s">
        <v>510</v>
      </c>
      <c r="F9318" s="134" t="s">
        <v>472</v>
      </c>
      <c r="G9318" s="134" t="s">
        <v>366</v>
      </c>
      <c r="H9318" s="134" t="s">
        <v>1023</v>
      </c>
      <c r="I9318" s="134" t="s">
        <v>3</v>
      </c>
      <c r="J9318" s="135">
        <v>410</v>
      </c>
      <c r="K9318" s="135">
        <v>134.56</v>
      </c>
      <c r="L9318" s="135">
        <v>134.56</v>
      </c>
      <c r="M9318" s="153" t="str">
        <f t="shared" si="289"/>
        <v>201601</v>
      </c>
    </row>
    <row r="9319" spans="1:13" x14ac:dyDescent="0.25">
      <c r="A9319" s="35" t="str">
        <f>VLOOKUP(B9319,ResCat!$A$2:$B$269,2,FALSE)</f>
        <v>XXX</v>
      </c>
      <c r="B9319" s="68" t="str">
        <f>IF(ISNA(VLOOKUP(C9319,COA!$A$2:$B$340,2,FALSE)),"XXX",VLOOKUP(C9319,COA!$A$2:$B$340,2,FALSE))</f>
        <v>XXX</v>
      </c>
      <c r="C9319" s="149" t="str">
        <f t="shared" si="290"/>
        <v>0027-0000-0058</v>
      </c>
      <c r="D9319" s="134" t="s">
        <v>474</v>
      </c>
      <c r="E9319" s="134" t="s">
        <v>510</v>
      </c>
      <c r="F9319" s="134" t="s">
        <v>472</v>
      </c>
      <c r="G9319" s="134" t="s">
        <v>366</v>
      </c>
      <c r="H9319" s="134" t="s">
        <v>1023</v>
      </c>
      <c r="I9319" s="134" t="s">
        <v>0</v>
      </c>
      <c r="J9319" s="135">
        <v>-99339.749999999971</v>
      </c>
      <c r="K9319" s="135">
        <v>-22035</v>
      </c>
      <c r="L9319" s="135">
        <v>56803</v>
      </c>
      <c r="M9319" s="153" t="str">
        <f t="shared" si="289"/>
        <v>201601</v>
      </c>
    </row>
    <row r="9320" spans="1:13" x14ac:dyDescent="0.25">
      <c r="A9320" s="35" t="str">
        <f>VLOOKUP(B9320,ResCat!$A$2:$B$269,2,FALSE)</f>
        <v>XXX</v>
      </c>
      <c r="B9320" s="68" t="str">
        <f>IF(ISNA(VLOOKUP(C9320,COA!$A$2:$B$340,2,FALSE)),"XXX",VLOOKUP(C9320,COA!$A$2:$B$340,2,FALSE))</f>
        <v>XXX</v>
      </c>
      <c r="C9320" s="149" t="str">
        <f t="shared" si="290"/>
        <v>0027-0000-0058</v>
      </c>
      <c r="D9320" s="134" t="s">
        <v>474</v>
      </c>
      <c r="E9320" s="134" t="s">
        <v>510</v>
      </c>
      <c r="F9320" s="134" t="s">
        <v>472</v>
      </c>
      <c r="G9320" s="134" t="s">
        <v>366</v>
      </c>
      <c r="H9320" s="134" t="s">
        <v>1023</v>
      </c>
      <c r="I9320" s="134" t="s">
        <v>1</v>
      </c>
      <c r="J9320" s="135">
        <v>1132.75</v>
      </c>
      <c r="K9320" s="135">
        <v>22593.63</v>
      </c>
      <c r="L9320" s="135">
        <v>22593.63</v>
      </c>
      <c r="M9320" s="153" t="str">
        <f t="shared" si="289"/>
        <v>201601</v>
      </c>
    </row>
    <row r="9321" spans="1:13" x14ac:dyDescent="0.25">
      <c r="A9321" s="35" t="str">
        <f>VLOOKUP(B9321,ResCat!$A$2:$B$269,2,FALSE)</f>
        <v>XXX</v>
      </c>
      <c r="B9321" s="68" t="str">
        <f>IF(ISNA(VLOOKUP(C9321,COA!$A$2:$B$340,2,FALSE)),"XXX",VLOOKUP(C9321,COA!$A$2:$B$340,2,FALSE))</f>
        <v>L45</v>
      </c>
      <c r="C9321" s="149" t="str">
        <f t="shared" si="290"/>
        <v>0027-1002-0058</v>
      </c>
      <c r="D9321" s="134" t="s">
        <v>474</v>
      </c>
      <c r="E9321" s="134" t="s">
        <v>453</v>
      </c>
      <c r="F9321" s="134" t="s">
        <v>472</v>
      </c>
      <c r="G9321" s="134" t="s">
        <v>309</v>
      </c>
      <c r="H9321" s="134" t="s">
        <v>1023</v>
      </c>
      <c r="I9321" s="134" t="s">
        <v>2</v>
      </c>
      <c r="J9321" s="135">
        <v>40.5</v>
      </c>
      <c r="K9321" s="135">
        <v>40.5</v>
      </c>
      <c r="L9321" s="135">
        <v>12.4</v>
      </c>
      <c r="M9321" s="153" t="str">
        <f t="shared" si="289"/>
        <v>201601</v>
      </c>
    </row>
    <row r="9322" spans="1:13" x14ac:dyDescent="0.25">
      <c r="A9322" s="35" t="str">
        <f>VLOOKUP(B9322,ResCat!$A$2:$B$269,2,FALSE)</f>
        <v>XXX</v>
      </c>
      <c r="B9322" s="68" t="str">
        <f>IF(ISNA(VLOOKUP(C9322,COA!$A$2:$B$340,2,FALSE)),"XXX",VLOOKUP(C9322,COA!$A$2:$B$340,2,FALSE))</f>
        <v>L45</v>
      </c>
      <c r="C9322" s="149" t="str">
        <f t="shared" si="290"/>
        <v>0027-1002-0058</v>
      </c>
      <c r="D9322" s="134" t="s">
        <v>474</v>
      </c>
      <c r="E9322" s="134" t="s">
        <v>453</v>
      </c>
      <c r="F9322" s="134" t="s">
        <v>472</v>
      </c>
      <c r="G9322" s="134" t="s">
        <v>309</v>
      </c>
      <c r="H9322" s="134" t="s">
        <v>1023</v>
      </c>
      <c r="I9322" s="134" t="s">
        <v>1</v>
      </c>
      <c r="J9322" s="135">
        <v>256.56</v>
      </c>
      <c r="K9322" s="135">
        <v>165.59</v>
      </c>
      <c r="L9322" s="135">
        <v>0</v>
      </c>
      <c r="M9322" s="153" t="str">
        <f t="shared" si="289"/>
        <v>201601</v>
      </c>
    </row>
    <row r="9323" spans="1:13" x14ac:dyDescent="0.25">
      <c r="A9323" s="35" t="str">
        <f>VLOOKUP(B9323,ResCat!$A$2:$B$269,2,FALSE)</f>
        <v>XXX</v>
      </c>
      <c r="B9323" s="68" t="str">
        <f>IF(ISNA(VLOOKUP(C9323,COA!$A$2:$B$340,2,FALSE)),"XXX",VLOOKUP(C9323,COA!$A$2:$B$340,2,FALSE))</f>
        <v>L45</v>
      </c>
      <c r="C9323" s="149" t="str">
        <f t="shared" si="290"/>
        <v>0027-1002-0058</v>
      </c>
      <c r="D9323" s="134" t="s">
        <v>474</v>
      </c>
      <c r="E9323" s="134" t="s">
        <v>453</v>
      </c>
      <c r="F9323" s="134" t="s">
        <v>472</v>
      </c>
      <c r="G9323" s="134" t="s">
        <v>1026</v>
      </c>
      <c r="H9323" s="134" t="s">
        <v>1023</v>
      </c>
      <c r="I9323" s="134" t="s">
        <v>0</v>
      </c>
      <c r="J9323" s="135">
        <v>37084.35</v>
      </c>
      <c r="K9323" s="135">
        <v>0</v>
      </c>
      <c r="L9323" s="135">
        <v>0</v>
      </c>
      <c r="M9323" s="153" t="str">
        <f t="shared" si="289"/>
        <v>201601</v>
      </c>
    </row>
    <row r="9324" spans="1:13" x14ac:dyDescent="0.25">
      <c r="A9324" s="35" t="str">
        <f>VLOOKUP(B9324,ResCat!$A$2:$B$269,2,FALSE)</f>
        <v>XXX</v>
      </c>
      <c r="B9324" s="68" t="str">
        <f>IF(ISNA(VLOOKUP(C9324,COA!$A$2:$B$340,2,FALSE)),"XXX",VLOOKUP(C9324,COA!$A$2:$B$340,2,FALSE))</f>
        <v>L45</v>
      </c>
      <c r="C9324" s="149" t="str">
        <f t="shared" si="290"/>
        <v>0027-1002-0058</v>
      </c>
      <c r="D9324" s="134" t="s">
        <v>474</v>
      </c>
      <c r="E9324" s="134" t="s">
        <v>453</v>
      </c>
      <c r="F9324" s="134" t="s">
        <v>472</v>
      </c>
      <c r="G9324" s="134" t="s">
        <v>1026</v>
      </c>
      <c r="H9324" s="134" t="s">
        <v>1023</v>
      </c>
      <c r="I9324" s="134" t="s">
        <v>1</v>
      </c>
      <c r="J9324" s="135">
        <v>2195.85</v>
      </c>
      <c r="K9324" s="135">
        <v>934.90000000000009</v>
      </c>
      <c r="L9324" s="135">
        <v>748.72</v>
      </c>
      <c r="M9324" s="153" t="str">
        <f t="shared" si="289"/>
        <v>201601</v>
      </c>
    </row>
    <row r="9325" spans="1:13" x14ac:dyDescent="0.25">
      <c r="A9325" s="35" t="str">
        <f>VLOOKUP(B9325,ResCat!$A$2:$B$269,2,FALSE)</f>
        <v>XXX</v>
      </c>
      <c r="B9325" s="68" t="str">
        <f>IF(ISNA(VLOOKUP(C9325,COA!$A$2:$B$340,2,FALSE)),"XXX",VLOOKUP(C9325,COA!$A$2:$B$340,2,FALSE))</f>
        <v>L45</v>
      </c>
      <c r="C9325" s="149" t="str">
        <f t="shared" si="290"/>
        <v>0027-1002-0058</v>
      </c>
      <c r="D9325" s="134" t="s">
        <v>474</v>
      </c>
      <c r="E9325" s="134" t="s">
        <v>453</v>
      </c>
      <c r="F9325" s="134" t="s">
        <v>472</v>
      </c>
      <c r="G9325" s="134" t="s">
        <v>362</v>
      </c>
      <c r="H9325" s="134" t="s">
        <v>1023</v>
      </c>
      <c r="I9325" s="134" t="s">
        <v>1</v>
      </c>
      <c r="J9325" s="135">
        <v>2380.6799999999998</v>
      </c>
      <c r="K9325" s="135">
        <v>902</v>
      </c>
      <c r="L9325" s="135">
        <v>902</v>
      </c>
      <c r="M9325" s="153" t="str">
        <f t="shared" si="289"/>
        <v>201601</v>
      </c>
    </row>
    <row r="9326" spans="1:13" x14ac:dyDescent="0.25">
      <c r="A9326" s="35" t="str">
        <f>VLOOKUP(B9326,ResCat!$A$2:$B$269,2,FALSE)</f>
        <v>XXX</v>
      </c>
      <c r="B9326" s="68" t="str">
        <f>IF(ISNA(VLOOKUP(C9326,COA!$A$2:$B$340,2,FALSE)),"XXX",VLOOKUP(C9326,COA!$A$2:$B$340,2,FALSE))</f>
        <v>L45</v>
      </c>
      <c r="C9326" s="149" t="str">
        <f t="shared" si="290"/>
        <v>0027-1002-0058</v>
      </c>
      <c r="D9326" s="134" t="s">
        <v>474</v>
      </c>
      <c r="E9326" s="134" t="s">
        <v>453</v>
      </c>
      <c r="F9326" s="134" t="s">
        <v>472</v>
      </c>
      <c r="G9326" s="134" t="s">
        <v>1028</v>
      </c>
      <c r="H9326" s="134" t="s">
        <v>1023</v>
      </c>
      <c r="I9326" s="134" t="s">
        <v>0</v>
      </c>
      <c r="J9326" s="135">
        <v>0</v>
      </c>
      <c r="K9326" s="135">
        <v>0</v>
      </c>
      <c r="L9326" s="135">
        <v>10950</v>
      </c>
      <c r="M9326" s="153" t="str">
        <f t="shared" si="289"/>
        <v>201601</v>
      </c>
    </row>
    <row r="9327" spans="1:13" x14ac:dyDescent="0.25">
      <c r="A9327" s="35" t="str">
        <f>VLOOKUP(B9327,ResCat!$A$2:$B$269,2,FALSE)</f>
        <v>XXX</v>
      </c>
      <c r="B9327" s="68" t="str">
        <f>IF(ISNA(VLOOKUP(C9327,COA!$A$2:$B$340,2,FALSE)),"XXX",VLOOKUP(C9327,COA!$A$2:$B$340,2,FALSE))</f>
        <v>L45</v>
      </c>
      <c r="C9327" s="149" t="str">
        <f t="shared" si="290"/>
        <v>0027-1002-0058</v>
      </c>
      <c r="D9327" s="134" t="s">
        <v>474</v>
      </c>
      <c r="E9327" s="134" t="s">
        <v>453</v>
      </c>
      <c r="F9327" s="134" t="s">
        <v>472</v>
      </c>
      <c r="G9327" s="134" t="s">
        <v>1028</v>
      </c>
      <c r="H9327" s="134" t="s">
        <v>1023</v>
      </c>
      <c r="I9327" s="134" t="s">
        <v>1</v>
      </c>
      <c r="J9327" s="135">
        <v>632.04000000000008</v>
      </c>
      <c r="K9327" s="135">
        <v>52.57</v>
      </c>
      <c r="L9327" s="135">
        <v>52.57</v>
      </c>
      <c r="M9327" s="153" t="str">
        <f t="shared" si="289"/>
        <v>201601</v>
      </c>
    </row>
    <row r="9328" spans="1:13" x14ac:dyDescent="0.25">
      <c r="A9328" s="35" t="str">
        <f>VLOOKUP(B9328,ResCat!$A$2:$B$269,2,FALSE)</f>
        <v>XXX</v>
      </c>
      <c r="B9328" s="68" t="str">
        <f>IF(ISNA(VLOOKUP(C9328,COA!$A$2:$B$340,2,FALSE)),"XXX",VLOOKUP(C9328,COA!$A$2:$B$340,2,FALSE))</f>
        <v>L45</v>
      </c>
      <c r="C9328" s="149" t="str">
        <f t="shared" si="290"/>
        <v>0027-1002-0058</v>
      </c>
      <c r="D9328" s="134" t="s">
        <v>474</v>
      </c>
      <c r="E9328" s="134" t="s">
        <v>453</v>
      </c>
      <c r="F9328" s="134" t="s">
        <v>472</v>
      </c>
      <c r="G9328" s="134" t="s">
        <v>363</v>
      </c>
      <c r="H9328" s="134" t="s">
        <v>1023</v>
      </c>
      <c r="I9328" s="134" t="s">
        <v>3</v>
      </c>
      <c r="J9328" s="135">
        <v>100</v>
      </c>
      <c r="K9328" s="135">
        <v>97.73</v>
      </c>
      <c r="L9328" s="135">
        <v>97.73</v>
      </c>
      <c r="M9328" s="153" t="str">
        <f t="shared" si="289"/>
        <v>201601</v>
      </c>
    </row>
    <row r="9329" spans="1:13" x14ac:dyDescent="0.25">
      <c r="A9329" s="35" t="str">
        <f>VLOOKUP(B9329,ResCat!$A$2:$B$269,2,FALSE)</f>
        <v>XXX</v>
      </c>
      <c r="B9329" s="68" t="str">
        <f>IF(ISNA(VLOOKUP(C9329,COA!$A$2:$B$340,2,FALSE)),"XXX",VLOOKUP(C9329,COA!$A$2:$B$340,2,FALSE))</f>
        <v>L45</v>
      </c>
      <c r="C9329" s="149" t="str">
        <f t="shared" si="290"/>
        <v>0027-1002-0058</v>
      </c>
      <c r="D9329" s="134" t="s">
        <v>474</v>
      </c>
      <c r="E9329" s="134" t="s">
        <v>453</v>
      </c>
      <c r="F9329" s="134" t="s">
        <v>472</v>
      </c>
      <c r="G9329" s="134" t="s">
        <v>363</v>
      </c>
      <c r="H9329" s="134" t="s">
        <v>1023</v>
      </c>
      <c r="I9329" s="134" t="s">
        <v>2</v>
      </c>
      <c r="J9329" s="135">
        <v>803.78000000000009</v>
      </c>
      <c r="K9329" s="135">
        <v>384.27</v>
      </c>
      <c r="L9329" s="135">
        <v>270.49</v>
      </c>
      <c r="M9329" s="153" t="str">
        <f t="shared" si="289"/>
        <v>201601</v>
      </c>
    </row>
    <row r="9330" spans="1:13" x14ac:dyDescent="0.25">
      <c r="A9330" s="35" t="str">
        <f>VLOOKUP(B9330,ResCat!$A$2:$B$269,2,FALSE)</f>
        <v>XXX</v>
      </c>
      <c r="B9330" s="68" t="str">
        <f>IF(ISNA(VLOOKUP(C9330,COA!$A$2:$B$340,2,FALSE)),"XXX",VLOOKUP(C9330,COA!$A$2:$B$340,2,FALSE))</f>
        <v>L45</v>
      </c>
      <c r="C9330" s="149" t="str">
        <f t="shared" si="290"/>
        <v>0027-1002-0058</v>
      </c>
      <c r="D9330" s="134" t="s">
        <v>474</v>
      </c>
      <c r="E9330" s="134" t="s">
        <v>453</v>
      </c>
      <c r="F9330" s="134" t="s">
        <v>472</v>
      </c>
      <c r="G9330" s="134" t="s">
        <v>363</v>
      </c>
      <c r="H9330" s="134" t="s">
        <v>1023</v>
      </c>
      <c r="I9330" s="134" t="s">
        <v>1</v>
      </c>
      <c r="J9330" s="135">
        <v>3191.56</v>
      </c>
      <c r="K9330" s="135">
        <v>0</v>
      </c>
      <c r="L9330" s="135">
        <v>0</v>
      </c>
      <c r="M9330" s="153" t="str">
        <f t="shared" si="289"/>
        <v>201601</v>
      </c>
    </row>
    <row r="9331" spans="1:13" x14ac:dyDescent="0.25">
      <c r="A9331" s="35" t="str">
        <f>VLOOKUP(B9331,ResCat!$A$2:$B$269,2,FALSE)</f>
        <v>XXX</v>
      </c>
      <c r="B9331" s="68" t="str">
        <f>IF(ISNA(VLOOKUP(C9331,COA!$A$2:$B$340,2,FALSE)),"XXX",VLOOKUP(C9331,COA!$A$2:$B$340,2,FALSE))</f>
        <v>L45</v>
      </c>
      <c r="C9331" s="149" t="str">
        <f t="shared" si="290"/>
        <v>0027-1002-0058</v>
      </c>
      <c r="D9331" s="134" t="s">
        <v>474</v>
      </c>
      <c r="E9331" s="134" t="s">
        <v>453</v>
      </c>
      <c r="F9331" s="134" t="s">
        <v>472</v>
      </c>
      <c r="G9331" s="134" t="s">
        <v>1029</v>
      </c>
      <c r="H9331" s="134" t="s">
        <v>1023</v>
      </c>
      <c r="I9331" s="134" t="s">
        <v>0</v>
      </c>
      <c r="J9331" s="135">
        <v>174392.96999999997</v>
      </c>
      <c r="K9331" s="135">
        <v>168413.75</v>
      </c>
      <c r="L9331" s="135">
        <v>134573.75</v>
      </c>
      <c r="M9331" s="153" t="str">
        <f t="shared" si="289"/>
        <v>201601</v>
      </c>
    </row>
    <row r="9332" spans="1:13" x14ac:dyDescent="0.25">
      <c r="A9332" s="35" t="str">
        <f>VLOOKUP(B9332,ResCat!$A$2:$B$269,2,FALSE)</f>
        <v>XXX</v>
      </c>
      <c r="B9332" s="68" t="str">
        <f>IF(ISNA(VLOOKUP(C9332,COA!$A$2:$B$340,2,FALSE)),"XXX",VLOOKUP(C9332,COA!$A$2:$B$340,2,FALSE))</f>
        <v>L45</v>
      </c>
      <c r="C9332" s="149" t="str">
        <f t="shared" si="290"/>
        <v>0027-1002-0058</v>
      </c>
      <c r="D9332" s="134" t="s">
        <v>474</v>
      </c>
      <c r="E9332" s="134" t="s">
        <v>453</v>
      </c>
      <c r="F9332" s="134" t="s">
        <v>472</v>
      </c>
      <c r="G9332" s="134" t="s">
        <v>1029</v>
      </c>
      <c r="H9332" s="134" t="s">
        <v>1023</v>
      </c>
      <c r="I9332" s="134" t="s">
        <v>1</v>
      </c>
      <c r="J9332" s="135">
        <v>60.270000000000465</v>
      </c>
      <c r="K9332" s="135">
        <v>8527.2000000000044</v>
      </c>
      <c r="L9332" s="135">
        <v>-851.99999999999864</v>
      </c>
      <c r="M9332" s="153" t="str">
        <f t="shared" si="289"/>
        <v>201601</v>
      </c>
    </row>
    <row r="9333" spans="1:13" x14ac:dyDescent="0.25">
      <c r="A9333" s="35" t="str">
        <f>VLOOKUP(B9333,ResCat!$A$2:$B$269,2,FALSE)</f>
        <v>XXX</v>
      </c>
      <c r="B9333" s="68" t="str">
        <f>IF(ISNA(VLOOKUP(C9333,COA!$A$2:$B$340,2,FALSE)),"XXX",VLOOKUP(C9333,COA!$A$2:$B$340,2,FALSE))</f>
        <v>L45</v>
      </c>
      <c r="C9333" s="149" t="str">
        <f t="shared" si="290"/>
        <v>0027-1002-0058</v>
      </c>
      <c r="D9333" s="134" t="s">
        <v>474</v>
      </c>
      <c r="E9333" s="134" t="s">
        <v>453</v>
      </c>
      <c r="F9333" s="134" t="s">
        <v>472</v>
      </c>
      <c r="G9333" s="134" t="s">
        <v>349</v>
      </c>
      <c r="H9333" s="134" t="s">
        <v>1023</v>
      </c>
      <c r="I9333" s="134" t="s">
        <v>0</v>
      </c>
      <c r="J9333" s="135">
        <v>40387.989999999976</v>
      </c>
      <c r="K9333" s="135">
        <v>47569.19</v>
      </c>
      <c r="L9333" s="135">
        <v>16290.269999999999</v>
      </c>
      <c r="M9333" s="153" t="str">
        <f t="shared" si="289"/>
        <v>201601</v>
      </c>
    </row>
    <row r="9334" spans="1:13" x14ac:dyDescent="0.25">
      <c r="A9334" s="35" t="str">
        <f>VLOOKUP(B9334,ResCat!$A$2:$B$269,2,FALSE)</f>
        <v>XXX</v>
      </c>
      <c r="B9334" s="68" t="str">
        <f>IF(ISNA(VLOOKUP(C9334,COA!$A$2:$B$340,2,FALSE)),"XXX",VLOOKUP(C9334,COA!$A$2:$B$340,2,FALSE))</f>
        <v>L45</v>
      </c>
      <c r="C9334" s="149" t="str">
        <f t="shared" si="290"/>
        <v>0027-1002-0058</v>
      </c>
      <c r="D9334" s="134" t="s">
        <v>474</v>
      </c>
      <c r="E9334" s="134" t="s">
        <v>453</v>
      </c>
      <c r="F9334" s="134" t="s">
        <v>472</v>
      </c>
      <c r="G9334" s="134" t="s">
        <v>349</v>
      </c>
      <c r="H9334" s="134" t="s">
        <v>1023</v>
      </c>
      <c r="I9334" s="134" t="s">
        <v>1</v>
      </c>
      <c r="J9334" s="135">
        <v>740.12</v>
      </c>
      <c r="K9334" s="135">
        <v>3328</v>
      </c>
      <c r="L9334" s="135">
        <v>3305.96</v>
      </c>
      <c r="M9334" s="153" t="str">
        <f t="shared" si="289"/>
        <v>201601</v>
      </c>
    </row>
    <row r="9335" spans="1:13" x14ac:dyDescent="0.25">
      <c r="A9335" s="35" t="str">
        <f>VLOOKUP(B9335,ResCat!$A$2:$B$269,2,FALSE)</f>
        <v>XXX</v>
      </c>
      <c r="B9335" s="68" t="str">
        <f>IF(ISNA(VLOOKUP(C9335,COA!$A$2:$B$340,2,FALSE)),"XXX",VLOOKUP(C9335,COA!$A$2:$B$340,2,FALSE))</f>
        <v>L45</v>
      </c>
      <c r="C9335" s="149" t="str">
        <f t="shared" si="290"/>
        <v>0027-1002-0058</v>
      </c>
      <c r="D9335" s="134" t="s">
        <v>474</v>
      </c>
      <c r="E9335" s="134" t="s">
        <v>453</v>
      </c>
      <c r="F9335" s="134" t="s">
        <v>472</v>
      </c>
      <c r="G9335" s="134" t="s">
        <v>350</v>
      </c>
      <c r="H9335" s="134" t="s">
        <v>1023</v>
      </c>
      <c r="I9335" s="134" t="s">
        <v>3</v>
      </c>
      <c r="J9335" s="135">
        <v>94.49</v>
      </c>
      <c r="K9335" s="135">
        <v>94.49</v>
      </c>
      <c r="L9335" s="135">
        <v>70.87</v>
      </c>
      <c r="M9335" s="153" t="str">
        <f t="shared" si="289"/>
        <v>201601</v>
      </c>
    </row>
    <row r="9336" spans="1:13" x14ac:dyDescent="0.25">
      <c r="A9336" s="35" t="str">
        <f>VLOOKUP(B9336,ResCat!$A$2:$B$269,2,FALSE)</f>
        <v>XXX</v>
      </c>
      <c r="B9336" s="68" t="str">
        <f>IF(ISNA(VLOOKUP(C9336,COA!$A$2:$B$340,2,FALSE)),"XXX",VLOOKUP(C9336,COA!$A$2:$B$340,2,FALSE))</f>
        <v>L45</v>
      </c>
      <c r="C9336" s="149" t="str">
        <f t="shared" si="290"/>
        <v>0027-1002-0058</v>
      </c>
      <c r="D9336" s="134" t="s">
        <v>474</v>
      </c>
      <c r="E9336" s="134" t="s">
        <v>453</v>
      </c>
      <c r="F9336" s="134" t="s">
        <v>472</v>
      </c>
      <c r="G9336" s="134" t="s">
        <v>350</v>
      </c>
      <c r="H9336" s="134" t="s">
        <v>1023</v>
      </c>
      <c r="I9336" s="134" t="s">
        <v>0</v>
      </c>
      <c r="J9336" s="135">
        <v>9.5496943686157465E-12</v>
      </c>
      <c r="K9336" s="135">
        <v>17632.79999999997</v>
      </c>
      <c r="L9336" s="135">
        <v>-322724.43</v>
      </c>
      <c r="M9336" s="153" t="str">
        <f t="shared" si="289"/>
        <v>201601</v>
      </c>
    </row>
    <row r="9337" spans="1:13" x14ac:dyDescent="0.25">
      <c r="A9337" s="35" t="str">
        <f>VLOOKUP(B9337,ResCat!$A$2:$B$269,2,FALSE)</f>
        <v>XXX</v>
      </c>
      <c r="B9337" s="68" t="str">
        <f>IF(ISNA(VLOOKUP(C9337,COA!$A$2:$B$340,2,FALSE)),"XXX",VLOOKUP(C9337,COA!$A$2:$B$340,2,FALSE))</f>
        <v>L45</v>
      </c>
      <c r="C9337" s="149" t="str">
        <f t="shared" si="290"/>
        <v>0027-1002-0058</v>
      </c>
      <c r="D9337" s="134" t="s">
        <v>474</v>
      </c>
      <c r="E9337" s="134" t="s">
        <v>453</v>
      </c>
      <c r="F9337" s="134" t="s">
        <v>472</v>
      </c>
      <c r="G9337" s="134" t="s">
        <v>350</v>
      </c>
      <c r="H9337" s="134" t="s">
        <v>1023</v>
      </c>
      <c r="I9337" s="134" t="s">
        <v>2</v>
      </c>
      <c r="J9337" s="135">
        <v>303.14</v>
      </c>
      <c r="K9337" s="135">
        <v>188.64000000000001</v>
      </c>
      <c r="L9337" s="135">
        <v>104.5</v>
      </c>
      <c r="M9337" s="153" t="str">
        <f t="shared" si="289"/>
        <v>201601</v>
      </c>
    </row>
    <row r="9338" spans="1:13" x14ac:dyDescent="0.25">
      <c r="A9338" s="35" t="str">
        <f>VLOOKUP(B9338,ResCat!$A$2:$B$269,2,FALSE)</f>
        <v>XXX</v>
      </c>
      <c r="B9338" s="68" t="str">
        <f>IF(ISNA(VLOOKUP(C9338,COA!$A$2:$B$340,2,FALSE)),"XXX",VLOOKUP(C9338,COA!$A$2:$B$340,2,FALSE))</f>
        <v>L45</v>
      </c>
      <c r="C9338" s="149" t="str">
        <f t="shared" si="290"/>
        <v>0027-1002-0058</v>
      </c>
      <c r="D9338" s="134" t="s">
        <v>474</v>
      </c>
      <c r="E9338" s="134" t="s">
        <v>453</v>
      </c>
      <c r="F9338" s="134" t="s">
        <v>472</v>
      </c>
      <c r="G9338" s="134" t="s">
        <v>350</v>
      </c>
      <c r="H9338" s="134" t="s">
        <v>1023</v>
      </c>
      <c r="I9338" s="134" t="s">
        <v>1</v>
      </c>
      <c r="J9338" s="135">
        <v>104.21000000000001</v>
      </c>
      <c r="K9338" s="135">
        <v>49.6</v>
      </c>
      <c r="L9338" s="135">
        <v>0</v>
      </c>
      <c r="M9338" s="153" t="str">
        <f t="shared" si="289"/>
        <v>201601</v>
      </c>
    </row>
    <row r="9339" spans="1:13" x14ac:dyDescent="0.25">
      <c r="A9339" s="35" t="str">
        <f>VLOOKUP(B9339,ResCat!$A$2:$B$269,2,FALSE)</f>
        <v>XXX</v>
      </c>
      <c r="B9339" s="68" t="str">
        <f>IF(ISNA(VLOOKUP(C9339,COA!$A$2:$B$340,2,FALSE)),"XXX",VLOOKUP(C9339,COA!$A$2:$B$340,2,FALSE))</f>
        <v>L45</v>
      </c>
      <c r="C9339" s="149" t="str">
        <f t="shared" si="290"/>
        <v>0027-1002-0058</v>
      </c>
      <c r="D9339" s="134" t="s">
        <v>474</v>
      </c>
      <c r="E9339" s="134" t="s">
        <v>453</v>
      </c>
      <c r="F9339" s="134" t="s">
        <v>472</v>
      </c>
      <c r="G9339" s="134" t="s">
        <v>359</v>
      </c>
      <c r="H9339" s="134" t="s">
        <v>1023</v>
      </c>
      <c r="I9339" s="134" t="s">
        <v>3</v>
      </c>
      <c r="J9339" s="135">
        <v>59.61</v>
      </c>
      <c r="K9339" s="135">
        <v>59.61</v>
      </c>
      <c r="L9339" s="135">
        <v>59.61</v>
      </c>
      <c r="M9339" s="153" t="str">
        <f t="shared" si="289"/>
        <v>201601</v>
      </c>
    </row>
    <row r="9340" spans="1:13" x14ac:dyDescent="0.25">
      <c r="A9340" s="35" t="str">
        <f>VLOOKUP(B9340,ResCat!$A$2:$B$269,2,FALSE)</f>
        <v>XXX</v>
      </c>
      <c r="B9340" s="68" t="str">
        <f>IF(ISNA(VLOOKUP(C9340,COA!$A$2:$B$340,2,FALSE)),"XXX",VLOOKUP(C9340,COA!$A$2:$B$340,2,FALSE))</f>
        <v>L45</v>
      </c>
      <c r="C9340" s="149" t="str">
        <f t="shared" si="290"/>
        <v>0027-1002-0058</v>
      </c>
      <c r="D9340" s="134" t="s">
        <v>474</v>
      </c>
      <c r="E9340" s="134" t="s">
        <v>453</v>
      </c>
      <c r="F9340" s="134" t="s">
        <v>472</v>
      </c>
      <c r="G9340" s="134" t="s">
        <v>359</v>
      </c>
      <c r="H9340" s="134" t="s">
        <v>1023</v>
      </c>
      <c r="I9340" s="134" t="s">
        <v>0</v>
      </c>
      <c r="J9340" s="135">
        <v>-116781.92</v>
      </c>
      <c r="K9340" s="135">
        <v>-104753.38999999998</v>
      </c>
      <c r="L9340" s="135">
        <v>-101141.15999999999</v>
      </c>
      <c r="M9340" s="153" t="str">
        <f t="shared" si="289"/>
        <v>201601</v>
      </c>
    </row>
    <row r="9341" spans="1:13" x14ac:dyDescent="0.25">
      <c r="A9341" s="35" t="str">
        <f>VLOOKUP(B9341,ResCat!$A$2:$B$269,2,FALSE)</f>
        <v>XXX</v>
      </c>
      <c r="B9341" s="68" t="str">
        <f>IF(ISNA(VLOOKUP(C9341,COA!$A$2:$B$340,2,FALSE)),"XXX",VLOOKUP(C9341,COA!$A$2:$B$340,2,FALSE))</f>
        <v>L45</v>
      </c>
      <c r="C9341" s="149" t="str">
        <f t="shared" si="290"/>
        <v>0027-1002-0058</v>
      </c>
      <c r="D9341" s="134" t="s">
        <v>474</v>
      </c>
      <c r="E9341" s="134" t="s">
        <v>453</v>
      </c>
      <c r="F9341" s="134" t="s">
        <v>472</v>
      </c>
      <c r="G9341" s="134" t="s">
        <v>359</v>
      </c>
      <c r="H9341" s="134" t="s">
        <v>1023</v>
      </c>
      <c r="I9341" s="134" t="s">
        <v>2</v>
      </c>
      <c r="J9341" s="135">
        <v>245.89</v>
      </c>
      <c r="K9341" s="135">
        <v>245.89</v>
      </c>
      <c r="L9341" s="135">
        <v>79.08</v>
      </c>
      <c r="M9341" s="153" t="str">
        <f t="shared" si="289"/>
        <v>201601</v>
      </c>
    </row>
    <row r="9342" spans="1:13" x14ac:dyDescent="0.25">
      <c r="A9342" s="35" t="str">
        <f>VLOOKUP(B9342,ResCat!$A$2:$B$269,2,FALSE)</f>
        <v>XXX</v>
      </c>
      <c r="B9342" s="68" t="str">
        <f>IF(ISNA(VLOOKUP(C9342,COA!$A$2:$B$340,2,FALSE)),"XXX",VLOOKUP(C9342,COA!$A$2:$B$340,2,FALSE))</f>
        <v>L45</v>
      </c>
      <c r="C9342" s="149" t="str">
        <f t="shared" si="290"/>
        <v>0027-1002-0058</v>
      </c>
      <c r="D9342" s="134" t="s">
        <v>474</v>
      </c>
      <c r="E9342" s="134" t="s">
        <v>453</v>
      </c>
      <c r="F9342" s="134" t="s">
        <v>472</v>
      </c>
      <c r="G9342" s="134" t="s">
        <v>359</v>
      </c>
      <c r="H9342" s="134" t="s">
        <v>1023</v>
      </c>
      <c r="I9342" s="134" t="s">
        <v>1</v>
      </c>
      <c r="J9342" s="135">
        <v>7765.4600000000009</v>
      </c>
      <c r="K9342" s="135">
        <v>2961</v>
      </c>
      <c r="L9342" s="135">
        <v>2961</v>
      </c>
      <c r="M9342" s="153" t="str">
        <f t="shared" si="289"/>
        <v>201601</v>
      </c>
    </row>
    <row r="9343" spans="1:13" x14ac:dyDescent="0.25">
      <c r="A9343" s="35" t="str">
        <f>VLOOKUP(B9343,ResCat!$A$2:$B$269,2,FALSE)</f>
        <v>XXX</v>
      </c>
      <c r="B9343" s="68" t="str">
        <f>IF(ISNA(VLOOKUP(C9343,COA!$A$2:$B$340,2,FALSE)),"XXX",VLOOKUP(C9343,COA!$A$2:$B$340,2,FALSE))</f>
        <v>L45</v>
      </c>
      <c r="C9343" s="149" t="str">
        <f t="shared" si="290"/>
        <v>0027-1002-0058</v>
      </c>
      <c r="D9343" s="134" t="s">
        <v>474</v>
      </c>
      <c r="E9343" s="134" t="s">
        <v>453</v>
      </c>
      <c r="F9343" s="134" t="s">
        <v>472</v>
      </c>
      <c r="G9343" s="134" t="s">
        <v>354</v>
      </c>
      <c r="H9343" s="134" t="s">
        <v>1023</v>
      </c>
      <c r="I9343" s="134" t="s">
        <v>0</v>
      </c>
      <c r="J9343" s="135">
        <v>1.8189894035458565E-12</v>
      </c>
      <c r="K9343" s="135">
        <v>0</v>
      </c>
      <c r="L9343" s="135">
        <v>23314.55</v>
      </c>
      <c r="M9343" s="153" t="str">
        <f t="shared" si="289"/>
        <v>201601</v>
      </c>
    </row>
    <row r="9344" spans="1:13" x14ac:dyDescent="0.25">
      <c r="A9344" s="35" t="str">
        <f>VLOOKUP(B9344,ResCat!$A$2:$B$269,2,FALSE)</f>
        <v>XXX</v>
      </c>
      <c r="B9344" s="68" t="str">
        <f>IF(ISNA(VLOOKUP(C9344,COA!$A$2:$B$340,2,FALSE)),"XXX",VLOOKUP(C9344,COA!$A$2:$B$340,2,FALSE))</f>
        <v>L45</v>
      </c>
      <c r="C9344" s="149" t="str">
        <f t="shared" si="290"/>
        <v>0027-1002-0058</v>
      </c>
      <c r="D9344" s="134" t="s">
        <v>474</v>
      </c>
      <c r="E9344" s="134" t="s">
        <v>453</v>
      </c>
      <c r="F9344" s="134" t="s">
        <v>472</v>
      </c>
      <c r="G9344" s="134" t="s">
        <v>354</v>
      </c>
      <c r="H9344" s="134" t="s">
        <v>1023</v>
      </c>
      <c r="I9344" s="134" t="s">
        <v>2</v>
      </c>
      <c r="J9344" s="135">
        <v>437.55</v>
      </c>
      <c r="K9344" s="135">
        <v>345.46000000000004</v>
      </c>
      <c r="L9344" s="135">
        <v>150.86000000000001</v>
      </c>
      <c r="M9344" s="153" t="str">
        <f t="shared" si="289"/>
        <v>201601</v>
      </c>
    </row>
    <row r="9345" spans="1:13" x14ac:dyDescent="0.25">
      <c r="A9345" s="35" t="str">
        <f>VLOOKUP(B9345,ResCat!$A$2:$B$269,2,FALSE)</f>
        <v>XXX</v>
      </c>
      <c r="B9345" s="68" t="str">
        <f>IF(ISNA(VLOOKUP(C9345,COA!$A$2:$B$340,2,FALSE)),"XXX",VLOOKUP(C9345,COA!$A$2:$B$340,2,FALSE))</f>
        <v>L45</v>
      </c>
      <c r="C9345" s="149" t="str">
        <f t="shared" si="290"/>
        <v>0027-1002-0058</v>
      </c>
      <c r="D9345" s="134" t="s">
        <v>474</v>
      </c>
      <c r="E9345" s="134" t="s">
        <v>453</v>
      </c>
      <c r="F9345" s="134" t="s">
        <v>472</v>
      </c>
      <c r="G9345" s="134" t="s">
        <v>354</v>
      </c>
      <c r="H9345" s="134" t="s">
        <v>1023</v>
      </c>
      <c r="I9345" s="134" t="s">
        <v>1</v>
      </c>
      <c r="J9345" s="135">
        <v>1184.27</v>
      </c>
      <c r="K9345" s="135">
        <v>163.76</v>
      </c>
      <c r="L9345" s="135">
        <v>0</v>
      </c>
      <c r="M9345" s="153" t="str">
        <f t="shared" si="289"/>
        <v>201601</v>
      </c>
    </row>
    <row r="9346" spans="1:13" x14ac:dyDescent="0.25">
      <c r="A9346" s="35" t="str">
        <f>VLOOKUP(B9346,ResCat!$A$2:$B$269,2,FALSE)</f>
        <v>XXX</v>
      </c>
      <c r="B9346" s="68" t="str">
        <f>IF(ISNA(VLOOKUP(C9346,COA!$A$2:$B$340,2,FALSE)),"XXX",VLOOKUP(C9346,COA!$A$2:$B$340,2,FALSE))</f>
        <v>L45</v>
      </c>
      <c r="C9346" s="149" t="str">
        <f t="shared" si="290"/>
        <v>0027-1002-0058</v>
      </c>
      <c r="D9346" s="134" t="s">
        <v>474</v>
      </c>
      <c r="E9346" s="134" t="s">
        <v>453</v>
      </c>
      <c r="F9346" s="134" t="s">
        <v>472</v>
      </c>
      <c r="G9346" s="134" t="s">
        <v>366</v>
      </c>
      <c r="H9346" s="134" t="s">
        <v>1023</v>
      </c>
      <c r="I9346" s="134" t="s">
        <v>3</v>
      </c>
      <c r="J9346" s="135">
        <v>2137.0500000000002</v>
      </c>
      <c r="K9346" s="135">
        <v>106.38</v>
      </c>
      <c r="L9346" s="135">
        <v>0</v>
      </c>
      <c r="M9346" s="153" t="str">
        <f t="shared" si="289"/>
        <v>201601</v>
      </c>
    </row>
    <row r="9347" spans="1:13" x14ac:dyDescent="0.25">
      <c r="A9347" s="35" t="str">
        <f>VLOOKUP(B9347,ResCat!$A$2:$B$269,2,FALSE)</f>
        <v>XXX</v>
      </c>
      <c r="B9347" s="68" t="str">
        <f>IF(ISNA(VLOOKUP(C9347,COA!$A$2:$B$340,2,FALSE)),"XXX",VLOOKUP(C9347,COA!$A$2:$B$340,2,FALSE))</f>
        <v>L45</v>
      </c>
      <c r="C9347" s="149" t="str">
        <f t="shared" si="290"/>
        <v>0027-1002-0058</v>
      </c>
      <c r="D9347" s="134" t="s">
        <v>474</v>
      </c>
      <c r="E9347" s="134" t="s">
        <v>453</v>
      </c>
      <c r="F9347" s="134" t="s">
        <v>472</v>
      </c>
      <c r="G9347" s="134" t="s">
        <v>366</v>
      </c>
      <c r="H9347" s="134" t="s">
        <v>1023</v>
      </c>
      <c r="I9347" s="134" t="s">
        <v>0</v>
      </c>
      <c r="J9347" s="135">
        <v>2027</v>
      </c>
      <c r="K9347" s="135">
        <v>0</v>
      </c>
      <c r="L9347" s="135">
        <v>0</v>
      </c>
      <c r="M9347" s="153" t="str">
        <f t="shared" si="289"/>
        <v>201601</v>
      </c>
    </row>
    <row r="9348" spans="1:13" x14ac:dyDescent="0.25">
      <c r="A9348" s="35" t="str">
        <f>VLOOKUP(B9348,ResCat!$A$2:$B$269,2,FALSE)</f>
        <v>XXX</v>
      </c>
      <c r="B9348" s="68" t="str">
        <f>IF(ISNA(VLOOKUP(C9348,COA!$A$2:$B$340,2,FALSE)),"XXX",VLOOKUP(C9348,COA!$A$2:$B$340,2,FALSE))</f>
        <v>L45</v>
      </c>
      <c r="C9348" s="149" t="str">
        <f t="shared" si="290"/>
        <v>0027-1002-0058</v>
      </c>
      <c r="D9348" s="134" t="s">
        <v>474</v>
      </c>
      <c r="E9348" s="134" t="s">
        <v>453</v>
      </c>
      <c r="F9348" s="134" t="s">
        <v>472</v>
      </c>
      <c r="G9348" s="134" t="s">
        <v>366</v>
      </c>
      <c r="H9348" s="134" t="s">
        <v>1023</v>
      </c>
      <c r="I9348" s="134" t="s">
        <v>2</v>
      </c>
      <c r="J9348" s="135">
        <v>266.88</v>
      </c>
      <c r="K9348" s="135">
        <v>179.09</v>
      </c>
      <c r="L9348" s="135">
        <v>84.61</v>
      </c>
      <c r="M9348" s="153" t="str">
        <f t="shared" ref="M9348:M9411" si="291">IF(G9348&lt;$M$1,$M$1,G9348)</f>
        <v>201601</v>
      </c>
    </row>
    <row r="9349" spans="1:13" x14ac:dyDescent="0.25">
      <c r="A9349" s="35" t="str">
        <f>VLOOKUP(B9349,ResCat!$A$2:$B$269,2,FALSE)</f>
        <v>XXX</v>
      </c>
      <c r="B9349" s="68" t="str">
        <f>IF(ISNA(VLOOKUP(C9349,COA!$A$2:$B$340,2,FALSE)),"XXX",VLOOKUP(C9349,COA!$A$2:$B$340,2,FALSE))</f>
        <v>L45</v>
      </c>
      <c r="C9349" s="149" t="str">
        <f t="shared" ref="C9349:C9412" si="292">D9349&amp;"-"&amp;E9349&amp;"-"&amp;F9349</f>
        <v>0027-1002-0058</v>
      </c>
      <c r="D9349" s="134" t="s">
        <v>474</v>
      </c>
      <c r="E9349" s="134" t="s">
        <v>453</v>
      </c>
      <c r="F9349" s="134" t="s">
        <v>472</v>
      </c>
      <c r="G9349" s="134" t="s">
        <v>366</v>
      </c>
      <c r="H9349" s="134" t="s">
        <v>1023</v>
      </c>
      <c r="I9349" s="134" t="s">
        <v>1</v>
      </c>
      <c r="J9349" s="135">
        <v>1138.3</v>
      </c>
      <c r="K9349" s="135">
        <v>119.76</v>
      </c>
      <c r="L9349" s="135">
        <v>0</v>
      </c>
      <c r="M9349" s="153" t="str">
        <f t="shared" si="291"/>
        <v>201601</v>
      </c>
    </row>
    <row r="9350" spans="1:13" x14ac:dyDescent="0.25">
      <c r="A9350" s="35" t="str">
        <f>VLOOKUP(B9350,ResCat!$A$2:$B$269,2,FALSE)</f>
        <v>XXX</v>
      </c>
      <c r="B9350" s="68" t="str">
        <f>IF(ISNA(VLOOKUP(C9350,COA!$A$2:$B$340,2,FALSE)),"XXX",VLOOKUP(C9350,COA!$A$2:$B$340,2,FALSE))</f>
        <v>L45</v>
      </c>
      <c r="C9350" s="149" t="str">
        <f t="shared" si="292"/>
        <v>0027-1002-0058</v>
      </c>
      <c r="D9350" s="134" t="s">
        <v>474</v>
      </c>
      <c r="E9350" s="134" t="s">
        <v>453</v>
      </c>
      <c r="F9350" s="134" t="s">
        <v>472</v>
      </c>
      <c r="G9350" s="134" t="s">
        <v>337</v>
      </c>
      <c r="H9350" s="134" t="s">
        <v>1023</v>
      </c>
      <c r="I9350" s="134" t="s">
        <v>3</v>
      </c>
      <c r="J9350" s="135">
        <v>1222</v>
      </c>
      <c r="K9350" s="135">
        <v>418.42</v>
      </c>
      <c r="L9350" s="135">
        <v>408.2</v>
      </c>
      <c r="M9350" s="153" t="str">
        <f t="shared" si="291"/>
        <v>201601</v>
      </c>
    </row>
    <row r="9351" spans="1:13" x14ac:dyDescent="0.25">
      <c r="A9351" s="35" t="str">
        <f>VLOOKUP(B9351,ResCat!$A$2:$B$269,2,FALSE)</f>
        <v>XXX</v>
      </c>
      <c r="B9351" s="68" t="str">
        <f>IF(ISNA(VLOOKUP(C9351,COA!$A$2:$B$340,2,FALSE)),"XXX",VLOOKUP(C9351,COA!$A$2:$B$340,2,FALSE))</f>
        <v>L45</v>
      </c>
      <c r="C9351" s="149" t="str">
        <f t="shared" si="292"/>
        <v>0027-1002-0058</v>
      </c>
      <c r="D9351" s="134" t="s">
        <v>474</v>
      </c>
      <c r="E9351" s="134" t="s">
        <v>453</v>
      </c>
      <c r="F9351" s="134" t="s">
        <v>472</v>
      </c>
      <c r="G9351" s="134" t="s">
        <v>337</v>
      </c>
      <c r="H9351" s="134" t="s">
        <v>1023</v>
      </c>
      <c r="I9351" s="134" t="s">
        <v>0</v>
      </c>
      <c r="J9351" s="135">
        <v>319574.53000000003</v>
      </c>
      <c r="K9351" s="135">
        <v>89855.959999999992</v>
      </c>
      <c r="L9351" s="135">
        <v>83148.28</v>
      </c>
      <c r="M9351" s="153" t="str">
        <f t="shared" si="291"/>
        <v>201601</v>
      </c>
    </row>
    <row r="9352" spans="1:13" x14ac:dyDescent="0.25">
      <c r="A9352" s="35" t="str">
        <f>VLOOKUP(B9352,ResCat!$A$2:$B$269,2,FALSE)</f>
        <v>XXX</v>
      </c>
      <c r="B9352" s="68" t="str">
        <f>IF(ISNA(VLOOKUP(C9352,COA!$A$2:$B$340,2,FALSE)),"XXX",VLOOKUP(C9352,COA!$A$2:$B$340,2,FALSE))</f>
        <v>L45</v>
      </c>
      <c r="C9352" s="149" t="str">
        <f t="shared" si="292"/>
        <v>0027-1002-0058</v>
      </c>
      <c r="D9352" s="134" t="s">
        <v>474</v>
      </c>
      <c r="E9352" s="134" t="s">
        <v>453</v>
      </c>
      <c r="F9352" s="134" t="s">
        <v>472</v>
      </c>
      <c r="G9352" s="134" t="s">
        <v>337</v>
      </c>
      <c r="H9352" s="134" t="s">
        <v>1023</v>
      </c>
      <c r="I9352" s="134" t="s">
        <v>2</v>
      </c>
      <c r="J9352" s="135">
        <v>-1069.6799999999998</v>
      </c>
      <c r="K9352" s="135">
        <v>-303.11</v>
      </c>
      <c r="L9352" s="135">
        <v>109.26</v>
      </c>
      <c r="M9352" s="153" t="str">
        <f t="shared" si="291"/>
        <v>201601</v>
      </c>
    </row>
    <row r="9353" spans="1:13" x14ac:dyDescent="0.25">
      <c r="A9353" s="35" t="str">
        <f>VLOOKUP(B9353,ResCat!$A$2:$B$269,2,FALSE)</f>
        <v>XXX</v>
      </c>
      <c r="B9353" s="68" t="str">
        <f>IF(ISNA(VLOOKUP(C9353,COA!$A$2:$B$340,2,FALSE)),"XXX",VLOOKUP(C9353,COA!$A$2:$B$340,2,FALSE))</f>
        <v>L45</v>
      </c>
      <c r="C9353" s="149" t="str">
        <f t="shared" si="292"/>
        <v>0027-1002-0058</v>
      </c>
      <c r="D9353" s="134" t="s">
        <v>474</v>
      </c>
      <c r="E9353" s="134" t="s">
        <v>453</v>
      </c>
      <c r="F9353" s="134" t="s">
        <v>472</v>
      </c>
      <c r="G9353" s="134" t="s">
        <v>337</v>
      </c>
      <c r="H9353" s="134" t="s">
        <v>1023</v>
      </c>
      <c r="I9353" s="134" t="s">
        <v>1</v>
      </c>
      <c r="J9353" s="135">
        <v>3172.17</v>
      </c>
      <c r="K9353" s="135">
        <v>1170.6599999999999</v>
      </c>
      <c r="L9353" s="135">
        <v>906.41</v>
      </c>
      <c r="M9353" s="153" t="str">
        <f t="shared" si="291"/>
        <v>201601</v>
      </c>
    </row>
    <row r="9354" spans="1:13" x14ac:dyDescent="0.25">
      <c r="A9354" s="35" t="str">
        <f>VLOOKUP(B9354,ResCat!$A$2:$B$269,2,FALSE)</f>
        <v>XXX</v>
      </c>
      <c r="B9354" s="68" t="str">
        <f>IF(ISNA(VLOOKUP(C9354,COA!$A$2:$B$340,2,FALSE)),"XXX",VLOOKUP(C9354,COA!$A$2:$B$340,2,FALSE))</f>
        <v>L45</v>
      </c>
      <c r="C9354" s="149" t="str">
        <f t="shared" si="292"/>
        <v>0027-1002-0058</v>
      </c>
      <c r="D9354" s="134" t="s">
        <v>474</v>
      </c>
      <c r="E9354" s="134" t="s">
        <v>453</v>
      </c>
      <c r="F9354" s="134" t="s">
        <v>472</v>
      </c>
      <c r="G9354" s="134" t="s">
        <v>352</v>
      </c>
      <c r="H9354" s="134" t="s">
        <v>1023</v>
      </c>
      <c r="I9354" s="134" t="s">
        <v>3</v>
      </c>
      <c r="J9354" s="135">
        <v>1399.3599999999997</v>
      </c>
      <c r="K9354" s="135">
        <v>900.97</v>
      </c>
      <c r="L9354" s="135">
        <v>900.97</v>
      </c>
      <c r="M9354" s="153" t="str">
        <f t="shared" si="291"/>
        <v>201602</v>
      </c>
    </row>
    <row r="9355" spans="1:13" x14ac:dyDescent="0.25">
      <c r="A9355" s="35" t="str">
        <f>VLOOKUP(B9355,ResCat!$A$2:$B$269,2,FALSE)</f>
        <v>XXX</v>
      </c>
      <c r="B9355" s="68" t="str">
        <f>IF(ISNA(VLOOKUP(C9355,COA!$A$2:$B$340,2,FALSE)),"XXX",VLOOKUP(C9355,COA!$A$2:$B$340,2,FALSE))</f>
        <v>L45</v>
      </c>
      <c r="C9355" s="149" t="str">
        <f t="shared" si="292"/>
        <v>0027-1002-0058</v>
      </c>
      <c r="D9355" s="134" t="s">
        <v>474</v>
      </c>
      <c r="E9355" s="134" t="s">
        <v>453</v>
      </c>
      <c r="F9355" s="134" t="s">
        <v>472</v>
      </c>
      <c r="G9355" s="134" t="s">
        <v>352</v>
      </c>
      <c r="H9355" s="134" t="s">
        <v>1023</v>
      </c>
      <c r="I9355" s="134" t="s">
        <v>0</v>
      </c>
      <c r="J9355" s="135">
        <v>30.000000000007276</v>
      </c>
      <c r="K9355" s="135">
        <v>6160.4000000000051</v>
      </c>
      <c r="L9355" s="135">
        <v>-128542.31</v>
      </c>
      <c r="M9355" s="153" t="str">
        <f t="shared" si="291"/>
        <v>201602</v>
      </c>
    </row>
    <row r="9356" spans="1:13" x14ac:dyDescent="0.25">
      <c r="A9356" s="35" t="str">
        <f>VLOOKUP(B9356,ResCat!$A$2:$B$269,2,FALSE)</f>
        <v>XXX</v>
      </c>
      <c r="B9356" s="68" t="str">
        <f>IF(ISNA(VLOOKUP(C9356,COA!$A$2:$B$340,2,FALSE)),"XXX",VLOOKUP(C9356,COA!$A$2:$B$340,2,FALSE))</f>
        <v>L45</v>
      </c>
      <c r="C9356" s="149" t="str">
        <f t="shared" si="292"/>
        <v>0027-1002-0058</v>
      </c>
      <c r="D9356" s="134" t="s">
        <v>474</v>
      </c>
      <c r="E9356" s="134" t="s">
        <v>453</v>
      </c>
      <c r="F9356" s="134" t="s">
        <v>472</v>
      </c>
      <c r="G9356" s="134" t="s">
        <v>352</v>
      </c>
      <c r="H9356" s="134" t="s">
        <v>1023</v>
      </c>
      <c r="I9356" s="134" t="s">
        <v>2</v>
      </c>
      <c r="J9356" s="135">
        <v>1232.1500000000001</v>
      </c>
      <c r="K9356" s="135">
        <v>639.28000000000009</v>
      </c>
      <c r="L9356" s="135">
        <v>742.48</v>
      </c>
      <c r="M9356" s="153" t="str">
        <f t="shared" si="291"/>
        <v>201602</v>
      </c>
    </row>
    <row r="9357" spans="1:13" x14ac:dyDescent="0.25">
      <c r="A9357" s="35" t="str">
        <f>VLOOKUP(B9357,ResCat!$A$2:$B$269,2,FALSE)</f>
        <v>XXX</v>
      </c>
      <c r="B9357" s="68" t="str">
        <f>IF(ISNA(VLOOKUP(C9357,COA!$A$2:$B$340,2,FALSE)),"XXX",VLOOKUP(C9357,COA!$A$2:$B$340,2,FALSE))</f>
        <v>L45</v>
      </c>
      <c r="C9357" s="149" t="str">
        <f t="shared" si="292"/>
        <v>0027-1002-0058</v>
      </c>
      <c r="D9357" s="134" t="s">
        <v>474</v>
      </c>
      <c r="E9357" s="134" t="s">
        <v>453</v>
      </c>
      <c r="F9357" s="134" t="s">
        <v>472</v>
      </c>
      <c r="G9357" s="134" t="s">
        <v>352</v>
      </c>
      <c r="H9357" s="134" t="s">
        <v>1023</v>
      </c>
      <c r="I9357" s="134" t="s">
        <v>1</v>
      </c>
      <c r="J9357" s="135">
        <v>69616.280000000013</v>
      </c>
      <c r="K9357" s="135">
        <v>45025.69</v>
      </c>
      <c r="L9357" s="135">
        <v>49283.619999999995</v>
      </c>
      <c r="M9357" s="153" t="str">
        <f t="shared" si="291"/>
        <v>201602</v>
      </c>
    </row>
    <row r="9358" spans="1:13" x14ac:dyDescent="0.25">
      <c r="A9358" s="35" t="str">
        <f>VLOOKUP(B9358,ResCat!$A$2:$B$269,2,FALSE)</f>
        <v>XXX</v>
      </c>
      <c r="B9358" s="68" t="str">
        <f>IF(ISNA(VLOOKUP(C9358,COA!$A$2:$B$340,2,FALSE)),"XXX",VLOOKUP(C9358,COA!$A$2:$B$340,2,FALSE))</f>
        <v>L45</v>
      </c>
      <c r="C9358" s="149" t="str">
        <f t="shared" si="292"/>
        <v>0027-1002-0058</v>
      </c>
      <c r="D9358" s="134" t="s">
        <v>474</v>
      </c>
      <c r="E9358" s="134" t="s">
        <v>453</v>
      </c>
      <c r="F9358" s="134" t="s">
        <v>472</v>
      </c>
      <c r="G9358" s="134" t="s">
        <v>347</v>
      </c>
      <c r="H9358" s="134" t="s">
        <v>1023</v>
      </c>
      <c r="I9358" s="134" t="s">
        <v>3</v>
      </c>
      <c r="J9358" s="135">
        <v>1181.24</v>
      </c>
      <c r="K9358" s="135">
        <v>633.54000000000008</v>
      </c>
      <c r="L9358" s="135">
        <v>438.29999999999995</v>
      </c>
      <c r="M9358" s="153" t="str">
        <f t="shared" si="291"/>
        <v>201603</v>
      </c>
    </row>
    <row r="9359" spans="1:13" x14ac:dyDescent="0.25">
      <c r="A9359" s="35" t="str">
        <f>VLOOKUP(B9359,ResCat!$A$2:$B$269,2,FALSE)</f>
        <v>XXX</v>
      </c>
      <c r="B9359" s="68" t="str">
        <f>IF(ISNA(VLOOKUP(C9359,COA!$A$2:$B$340,2,FALSE)),"XXX",VLOOKUP(C9359,COA!$A$2:$B$340,2,FALSE))</f>
        <v>L45</v>
      </c>
      <c r="C9359" s="149" t="str">
        <f t="shared" si="292"/>
        <v>0027-1002-0058</v>
      </c>
      <c r="D9359" s="134" t="s">
        <v>474</v>
      </c>
      <c r="E9359" s="134" t="s">
        <v>453</v>
      </c>
      <c r="F9359" s="134" t="s">
        <v>472</v>
      </c>
      <c r="G9359" s="134" t="s">
        <v>347</v>
      </c>
      <c r="H9359" s="134" t="s">
        <v>1023</v>
      </c>
      <c r="I9359" s="134" t="s">
        <v>2</v>
      </c>
      <c r="J9359" s="135">
        <v>6640.77</v>
      </c>
      <c r="K9359" s="135">
        <v>4898.4800000000014</v>
      </c>
      <c r="L9359" s="135">
        <v>4630.7400000000007</v>
      </c>
      <c r="M9359" s="153" t="str">
        <f t="shared" si="291"/>
        <v>201603</v>
      </c>
    </row>
    <row r="9360" spans="1:13" x14ac:dyDescent="0.25">
      <c r="A9360" s="35" t="str">
        <f>VLOOKUP(B9360,ResCat!$A$2:$B$269,2,FALSE)</f>
        <v>XXX</v>
      </c>
      <c r="B9360" s="68" t="str">
        <f>IF(ISNA(VLOOKUP(C9360,COA!$A$2:$B$340,2,FALSE)),"XXX",VLOOKUP(C9360,COA!$A$2:$B$340,2,FALSE))</f>
        <v>L45</v>
      </c>
      <c r="C9360" s="149" t="str">
        <f t="shared" si="292"/>
        <v>0027-1002-0058</v>
      </c>
      <c r="D9360" s="134" t="s">
        <v>474</v>
      </c>
      <c r="E9360" s="134" t="s">
        <v>453</v>
      </c>
      <c r="F9360" s="134" t="s">
        <v>472</v>
      </c>
      <c r="G9360" s="134" t="s">
        <v>347</v>
      </c>
      <c r="H9360" s="134" t="s">
        <v>1023</v>
      </c>
      <c r="I9360" s="134" t="s">
        <v>1</v>
      </c>
      <c r="J9360" s="135">
        <v>1761.1899999999998</v>
      </c>
      <c r="K9360" s="135">
        <v>546.93000000000006</v>
      </c>
      <c r="L9360" s="135">
        <v>526.93000000000006</v>
      </c>
      <c r="M9360" s="153" t="str">
        <f t="shared" si="291"/>
        <v>201603</v>
      </c>
    </row>
    <row r="9361" spans="1:13" x14ac:dyDescent="0.25">
      <c r="A9361" s="35" t="str">
        <f>VLOOKUP(B9361,ResCat!$A$2:$B$269,2,FALSE)</f>
        <v>XXX</v>
      </c>
      <c r="B9361" s="68" t="str">
        <f>IF(ISNA(VLOOKUP(C9361,COA!$A$2:$B$340,2,FALSE)),"XXX",VLOOKUP(C9361,COA!$A$2:$B$340,2,FALSE))</f>
        <v>L45</v>
      </c>
      <c r="C9361" s="149" t="str">
        <f t="shared" si="292"/>
        <v>0027-1002-0058</v>
      </c>
      <c r="D9361" s="134" t="s">
        <v>474</v>
      </c>
      <c r="E9361" s="134" t="s">
        <v>453</v>
      </c>
      <c r="F9361" s="134" t="s">
        <v>472</v>
      </c>
      <c r="G9361" s="134" t="s">
        <v>361</v>
      </c>
      <c r="H9361" s="134" t="s">
        <v>1023</v>
      </c>
      <c r="I9361" s="134" t="s">
        <v>3</v>
      </c>
      <c r="J9361" s="135">
        <v>443.71999999999997</v>
      </c>
      <c r="K9361" s="135">
        <v>168.28</v>
      </c>
      <c r="L9361" s="135">
        <v>144.84</v>
      </c>
      <c r="M9361" s="153" t="str">
        <f t="shared" si="291"/>
        <v>201604</v>
      </c>
    </row>
    <row r="9362" spans="1:13" x14ac:dyDescent="0.25">
      <c r="A9362" s="35" t="str">
        <f>VLOOKUP(B9362,ResCat!$A$2:$B$269,2,FALSE)</f>
        <v>XXX</v>
      </c>
      <c r="B9362" s="68" t="str">
        <f>IF(ISNA(VLOOKUP(C9362,COA!$A$2:$B$340,2,FALSE)),"XXX",VLOOKUP(C9362,COA!$A$2:$B$340,2,FALSE))</f>
        <v>L45</v>
      </c>
      <c r="C9362" s="149" t="str">
        <f t="shared" si="292"/>
        <v>0027-1002-0058</v>
      </c>
      <c r="D9362" s="134" t="s">
        <v>474</v>
      </c>
      <c r="E9362" s="134" t="s">
        <v>453</v>
      </c>
      <c r="F9362" s="134" t="s">
        <v>472</v>
      </c>
      <c r="G9362" s="134" t="s">
        <v>361</v>
      </c>
      <c r="H9362" s="134" t="s">
        <v>1023</v>
      </c>
      <c r="I9362" s="134" t="s">
        <v>0</v>
      </c>
      <c r="J9362" s="135">
        <v>260353.94000000009</v>
      </c>
      <c r="K9362" s="135">
        <v>221050.31000000003</v>
      </c>
      <c r="L9362" s="135">
        <v>221050.31000000003</v>
      </c>
      <c r="M9362" s="153" t="str">
        <f t="shared" si="291"/>
        <v>201604</v>
      </c>
    </row>
    <row r="9363" spans="1:13" x14ac:dyDescent="0.25">
      <c r="A9363" s="35" t="str">
        <f>VLOOKUP(B9363,ResCat!$A$2:$B$269,2,FALSE)</f>
        <v>XXX</v>
      </c>
      <c r="B9363" s="68" t="str">
        <f>IF(ISNA(VLOOKUP(C9363,COA!$A$2:$B$340,2,FALSE)),"XXX",VLOOKUP(C9363,COA!$A$2:$B$340,2,FALSE))</f>
        <v>L45</v>
      </c>
      <c r="C9363" s="149" t="str">
        <f t="shared" si="292"/>
        <v>0027-1002-0058</v>
      </c>
      <c r="D9363" s="134" t="s">
        <v>474</v>
      </c>
      <c r="E9363" s="134" t="s">
        <v>453</v>
      </c>
      <c r="F9363" s="134" t="s">
        <v>472</v>
      </c>
      <c r="G9363" s="134" t="s">
        <v>361</v>
      </c>
      <c r="H9363" s="134" t="s">
        <v>1023</v>
      </c>
      <c r="I9363" s="134" t="s">
        <v>2</v>
      </c>
      <c r="J9363" s="135">
        <v>1748.78</v>
      </c>
      <c r="K9363" s="135">
        <v>911.4</v>
      </c>
      <c r="L9363" s="135">
        <v>847.4</v>
      </c>
      <c r="M9363" s="153" t="str">
        <f t="shared" si="291"/>
        <v>201604</v>
      </c>
    </row>
    <row r="9364" spans="1:13" x14ac:dyDescent="0.25">
      <c r="A9364" s="35" t="str">
        <f>VLOOKUP(B9364,ResCat!$A$2:$B$269,2,FALSE)</f>
        <v>XXX</v>
      </c>
      <c r="B9364" s="68" t="str">
        <f>IF(ISNA(VLOOKUP(C9364,COA!$A$2:$B$340,2,FALSE)),"XXX",VLOOKUP(C9364,COA!$A$2:$B$340,2,FALSE))</f>
        <v>L45</v>
      </c>
      <c r="C9364" s="149" t="str">
        <f t="shared" si="292"/>
        <v>0027-1002-0058</v>
      </c>
      <c r="D9364" s="134" t="s">
        <v>474</v>
      </c>
      <c r="E9364" s="134" t="s">
        <v>453</v>
      </c>
      <c r="F9364" s="134" t="s">
        <v>472</v>
      </c>
      <c r="G9364" s="134" t="s">
        <v>361</v>
      </c>
      <c r="H9364" s="134" t="s">
        <v>1023</v>
      </c>
      <c r="I9364" s="134" t="s">
        <v>1</v>
      </c>
      <c r="J9364" s="135">
        <v>262</v>
      </c>
      <c r="K9364" s="135">
        <v>262</v>
      </c>
      <c r="L9364" s="135">
        <v>262</v>
      </c>
      <c r="M9364" s="153" t="str">
        <f t="shared" si="291"/>
        <v>201604</v>
      </c>
    </row>
    <row r="9365" spans="1:13" x14ac:dyDescent="0.25">
      <c r="A9365" s="35" t="str">
        <f>VLOOKUP(B9365,ResCat!$A$2:$B$269,2,FALSE)</f>
        <v>XXX</v>
      </c>
      <c r="B9365" s="68" t="str">
        <f>IF(ISNA(VLOOKUP(C9365,COA!$A$2:$B$340,2,FALSE)),"XXX",VLOOKUP(C9365,COA!$A$2:$B$340,2,FALSE))</f>
        <v>L45</v>
      </c>
      <c r="C9365" s="149" t="str">
        <f t="shared" si="292"/>
        <v>0027-1002-0058</v>
      </c>
      <c r="D9365" s="134" t="s">
        <v>474</v>
      </c>
      <c r="E9365" s="134" t="s">
        <v>453</v>
      </c>
      <c r="F9365" s="134" t="s">
        <v>472</v>
      </c>
      <c r="G9365" s="134" t="s">
        <v>312</v>
      </c>
      <c r="H9365" s="134" t="s">
        <v>1023</v>
      </c>
      <c r="I9365" s="134" t="s">
        <v>3</v>
      </c>
      <c r="J9365" s="135">
        <v>410</v>
      </c>
      <c r="K9365" s="135">
        <v>225.8</v>
      </c>
      <c r="L9365" s="135">
        <v>225.8</v>
      </c>
      <c r="M9365" s="153" t="str">
        <f t="shared" si="291"/>
        <v>201605</v>
      </c>
    </row>
    <row r="9366" spans="1:13" x14ac:dyDescent="0.25">
      <c r="A9366" s="35" t="str">
        <f>VLOOKUP(B9366,ResCat!$A$2:$B$269,2,FALSE)</f>
        <v>XXX</v>
      </c>
      <c r="B9366" s="68" t="str">
        <f>IF(ISNA(VLOOKUP(C9366,COA!$A$2:$B$340,2,FALSE)),"XXX",VLOOKUP(C9366,COA!$A$2:$B$340,2,FALSE))</f>
        <v>L45</v>
      </c>
      <c r="C9366" s="149" t="str">
        <f t="shared" si="292"/>
        <v>0027-1002-0058</v>
      </c>
      <c r="D9366" s="134" t="s">
        <v>474</v>
      </c>
      <c r="E9366" s="134" t="s">
        <v>453</v>
      </c>
      <c r="F9366" s="134" t="s">
        <v>472</v>
      </c>
      <c r="G9366" s="134" t="s">
        <v>312</v>
      </c>
      <c r="H9366" s="134" t="s">
        <v>1023</v>
      </c>
      <c r="I9366" s="134" t="s">
        <v>0</v>
      </c>
      <c r="J9366" s="135">
        <v>68436.72</v>
      </c>
      <c r="K9366" s="135">
        <v>51664.72</v>
      </c>
      <c r="L9366" s="135">
        <v>51664.72</v>
      </c>
      <c r="M9366" s="153" t="str">
        <f t="shared" si="291"/>
        <v>201605</v>
      </c>
    </row>
    <row r="9367" spans="1:13" x14ac:dyDescent="0.25">
      <c r="A9367" s="35" t="str">
        <f>VLOOKUP(B9367,ResCat!$A$2:$B$269,2,FALSE)</f>
        <v>XXX</v>
      </c>
      <c r="B9367" s="68" t="str">
        <f>IF(ISNA(VLOOKUP(C9367,COA!$A$2:$B$340,2,FALSE)),"XXX",VLOOKUP(C9367,COA!$A$2:$B$340,2,FALSE))</f>
        <v>L45</v>
      </c>
      <c r="C9367" s="149" t="str">
        <f t="shared" si="292"/>
        <v>0027-1002-0058</v>
      </c>
      <c r="D9367" s="134" t="s">
        <v>474</v>
      </c>
      <c r="E9367" s="134" t="s">
        <v>453</v>
      </c>
      <c r="F9367" s="134" t="s">
        <v>472</v>
      </c>
      <c r="G9367" s="134" t="s">
        <v>312</v>
      </c>
      <c r="H9367" s="134" t="s">
        <v>1023</v>
      </c>
      <c r="I9367" s="134" t="s">
        <v>2</v>
      </c>
      <c r="J9367" s="135">
        <v>2220.2199999999998</v>
      </c>
      <c r="K9367" s="135">
        <v>996.45</v>
      </c>
      <c r="L9367" s="135">
        <v>910.45000000000016</v>
      </c>
      <c r="M9367" s="153" t="str">
        <f t="shared" si="291"/>
        <v>201605</v>
      </c>
    </row>
    <row r="9368" spans="1:13" x14ac:dyDescent="0.25">
      <c r="A9368" s="35" t="str">
        <f>VLOOKUP(B9368,ResCat!$A$2:$B$269,2,FALSE)</f>
        <v>XXX</v>
      </c>
      <c r="B9368" s="68" t="str">
        <f>IF(ISNA(VLOOKUP(C9368,COA!$A$2:$B$340,2,FALSE)),"XXX",VLOOKUP(C9368,COA!$A$2:$B$340,2,FALSE))</f>
        <v>L45</v>
      </c>
      <c r="C9368" s="149" t="str">
        <f t="shared" si="292"/>
        <v>0027-1002-0058</v>
      </c>
      <c r="D9368" s="134" t="s">
        <v>474</v>
      </c>
      <c r="E9368" s="134" t="s">
        <v>453</v>
      </c>
      <c r="F9368" s="134" t="s">
        <v>472</v>
      </c>
      <c r="G9368" s="134" t="s">
        <v>312</v>
      </c>
      <c r="H9368" s="134" t="s">
        <v>1023</v>
      </c>
      <c r="I9368" s="134" t="s">
        <v>1</v>
      </c>
      <c r="J9368" s="135">
        <v>-96016.21</v>
      </c>
      <c r="K9368" s="135">
        <v>4809.170000000001</v>
      </c>
      <c r="L9368" s="135">
        <v>4492.170000000001</v>
      </c>
      <c r="M9368" s="153" t="str">
        <f t="shared" si="291"/>
        <v>201605</v>
      </c>
    </row>
    <row r="9369" spans="1:13" x14ac:dyDescent="0.25">
      <c r="A9369" s="35" t="str">
        <f>VLOOKUP(B9369,ResCat!$A$2:$B$269,2,FALSE)</f>
        <v>XXX</v>
      </c>
      <c r="B9369" s="68" t="str">
        <f>IF(ISNA(VLOOKUP(C9369,COA!$A$2:$B$340,2,FALSE)),"XXX",VLOOKUP(C9369,COA!$A$2:$B$340,2,FALSE))</f>
        <v>L45</v>
      </c>
      <c r="C9369" s="149" t="str">
        <f t="shared" si="292"/>
        <v>0027-1002-0058</v>
      </c>
      <c r="D9369" s="134" t="s">
        <v>474</v>
      </c>
      <c r="E9369" s="134" t="s">
        <v>453</v>
      </c>
      <c r="F9369" s="134" t="s">
        <v>472</v>
      </c>
      <c r="G9369" s="134" t="s">
        <v>357</v>
      </c>
      <c r="H9369" s="134" t="s">
        <v>1023</v>
      </c>
      <c r="I9369" s="134" t="s">
        <v>3</v>
      </c>
      <c r="J9369" s="135">
        <v>1950.21</v>
      </c>
      <c r="K9369" s="135">
        <v>905.18</v>
      </c>
      <c r="L9369" s="135">
        <v>796.71999999999991</v>
      </c>
      <c r="M9369" s="153" t="str">
        <f t="shared" si="291"/>
        <v>201606</v>
      </c>
    </row>
    <row r="9370" spans="1:13" x14ac:dyDescent="0.25">
      <c r="A9370" s="35" t="str">
        <f>VLOOKUP(B9370,ResCat!$A$2:$B$269,2,FALSE)</f>
        <v>XXX</v>
      </c>
      <c r="B9370" s="68" t="str">
        <f>IF(ISNA(VLOOKUP(C9370,COA!$A$2:$B$340,2,FALSE)),"XXX",VLOOKUP(C9370,COA!$A$2:$B$340,2,FALSE))</f>
        <v>L45</v>
      </c>
      <c r="C9370" s="149" t="str">
        <f t="shared" si="292"/>
        <v>0027-1002-0058</v>
      </c>
      <c r="D9370" s="134" t="s">
        <v>474</v>
      </c>
      <c r="E9370" s="134" t="s">
        <v>453</v>
      </c>
      <c r="F9370" s="134" t="s">
        <v>472</v>
      </c>
      <c r="G9370" s="134" t="s">
        <v>357</v>
      </c>
      <c r="H9370" s="134" t="s">
        <v>1023</v>
      </c>
      <c r="I9370" s="134" t="s">
        <v>0</v>
      </c>
      <c r="J9370" s="135">
        <v>188314</v>
      </c>
      <c r="K9370" s="135">
        <v>34117.75</v>
      </c>
      <c r="L9370" s="135">
        <v>31479.16</v>
      </c>
      <c r="M9370" s="153" t="str">
        <f t="shared" si="291"/>
        <v>201606</v>
      </c>
    </row>
    <row r="9371" spans="1:13" x14ac:dyDescent="0.25">
      <c r="A9371" s="35" t="str">
        <f>VLOOKUP(B9371,ResCat!$A$2:$B$269,2,FALSE)</f>
        <v>XXX</v>
      </c>
      <c r="B9371" s="68" t="str">
        <f>IF(ISNA(VLOOKUP(C9371,COA!$A$2:$B$340,2,FALSE)),"XXX",VLOOKUP(C9371,COA!$A$2:$B$340,2,FALSE))</f>
        <v>L45</v>
      </c>
      <c r="C9371" s="149" t="str">
        <f t="shared" si="292"/>
        <v>0027-1002-0058</v>
      </c>
      <c r="D9371" s="134" t="s">
        <v>474</v>
      </c>
      <c r="E9371" s="134" t="s">
        <v>453</v>
      </c>
      <c r="F9371" s="134" t="s">
        <v>472</v>
      </c>
      <c r="G9371" s="134" t="s">
        <v>357</v>
      </c>
      <c r="H9371" s="134" t="s">
        <v>1023</v>
      </c>
      <c r="I9371" s="134" t="s">
        <v>336</v>
      </c>
      <c r="J9371" s="135">
        <v>1200</v>
      </c>
      <c r="K9371" s="135">
        <v>61.02</v>
      </c>
      <c r="L9371" s="135">
        <v>61.02</v>
      </c>
      <c r="M9371" s="153" t="str">
        <f t="shared" si="291"/>
        <v>201606</v>
      </c>
    </row>
    <row r="9372" spans="1:13" x14ac:dyDescent="0.25">
      <c r="A9372" s="35" t="str">
        <f>VLOOKUP(B9372,ResCat!$A$2:$B$269,2,FALSE)</f>
        <v>XXX</v>
      </c>
      <c r="B9372" s="68" t="str">
        <f>IF(ISNA(VLOOKUP(C9372,COA!$A$2:$B$340,2,FALSE)),"XXX",VLOOKUP(C9372,COA!$A$2:$B$340,2,FALSE))</f>
        <v>L45</v>
      </c>
      <c r="C9372" s="149" t="str">
        <f t="shared" si="292"/>
        <v>0027-1002-0058</v>
      </c>
      <c r="D9372" s="134" t="s">
        <v>474</v>
      </c>
      <c r="E9372" s="134" t="s">
        <v>453</v>
      </c>
      <c r="F9372" s="134" t="s">
        <v>472</v>
      </c>
      <c r="G9372" s="134" t="s">
        <v>357</v>
      </c>
      <c r="H9372" s="134" t="s">
        <v>1023</v>
      </c>
      <c r="I9372" s="134" t="s">
        <v>2</v>
      </c>
      <c r="J9372" s="135">
        <v>8544.84</v>
      </c>
      <c r="K9372" s="135">
        <v>4709.6500000000015</v>
      </c>
      <c r="L9372" s="135">
        <v>4413.7100000000009</v>
      </c>
      <c r="M9372" s="153" t="str">
        <f t="shared" si="291"/>
        <v>201606</v>
      </c>
    </row>
    <row r="9373" spans="1:13" x14ac:dyDescent="0.25">
      <c r="A9373" s="35" t="str">
        <f>VLOOKUP(B9373,ResCat!$A$2:$B$269,2,FALSE)</f>
        <v>XXX</v>
      </c>
      <c r="B9373" s="68" t="str">
        <f>IF(ISNA(VLOOKUP(C9373,COA!$A$2:$B$340,2,FALSE)),"XXX",VLOOKUP(C9373,COA!$A$2:$B$340,2,FALSE))</f>
        <v>L45</v>
      </c>
      <c r="C9373" s="149" t="str">
        <f t="shared" si="292"/>
        <v>0027-1002-0058</v>
      </c>
      <c r="D9373" s="134" t="s">
        <v>474</v>
      </c>
      <c r="E9373" s="134" t="s">
        <v>453</v>
      </c>
      <c r="F9373" s="134" t="s">
        <v>472</v>
      </c>
      <c r="G9373" s="134" t="s">
        <v>357</v>
      </c>
      <c r="H9373" s="134" t="s">
        <v>1023</v>
      </c>
      <c r="I9373" s="134" t="s">
        <v>1</v>
      </c>
      <c r="J9373" s="135">
        <v>9885.2799999999988</v>
      </c>
      <c r="K9373" s="135">
        <v>56604.09</v>
      </c>
      <c r="L9373" s="135">
        <v>56261.81</v>
      </c>
      <c r="M9373" s="153" t="str">
        <f t="shared" si="291"/>
        <v>201606</v>
      </c>
    </row>
    <row r="9374" spans="1:13" x14ac:dyDescent="0.25">
      <c r="A9374" s="35" t="str">
        <f>VLOOKUP(B9374,ResCat!$A$2:$B$269,2,FALSE)</f>
        <v>XXX</v>
      </c>
      <c r="B9374" s="68" t="str">
        <f>IF(ISNA(VLOOKUP(C9374,COA!$A$2:$B$340,2,FALSE)),"XXX",VLOOKUP(C9374,COA!$A$2:$B$340,2,FALSE))</f>
        <v>L45</v>
      </c>
      <c r="C9374" s="149" t="str">
        <f t="shared" si="292"/>
        <v>0027-1002-0058</v>
      </c>
      <c r="D9374" s="134" t="s">
        <v>474</v>
      </c>
      <c r="E9374" s="134" t="s">
        <v>453</v>
      </c>
      <c r="F9374" s="134" t="s">
        <v>472</v>
      </c>
      <c r="G9374" s="134" t="s">
        <v>314</v>
      </c>
      <c r="H9374" s="134" t="s">
        <v>1023</v>
      </c>
      <c r="I9374" s="134" t="s">
        <v>3</v>
      </c>
      <c r="J9374" s="135">
        <v>58.699999999999996</v>
      </c>
      <c r="K9374" s="135">
        <v>45.79</v>
      </c>
      <c r="L9374" s="135">
        <v>10.18</v>
      </c>
      <c r="M9374" s="153" t="str">
        <f t="shared" si="291"/>
        <v>201607</v>
      </c>
    </row>
    <row r="9375" spans="1:13" x14ac:dyDescent="0.25">
      <c r="A9375" s="35" t="str">
        <f>VLOOKUP(B9375,ResCat!$A$2:$B$269,2,FALSE)</f>
        <v>XXX</v>
      </c>
      <c r="B9375" s="68" t="str">
        <f>IF(ISNA(VLOOKUP(C9375,COA!$A$2:$B$340,2,FALSE)),"XXX",VLOOKUP(C9375,COA!$A$2:$B$340,2,FALSE))</f>
        <v>L45</v>
      </c>
      <c r="C9375" s="149" t="str">
        <f t="shared" si="292"/>
        <v>0027-1002-0058</v>
      </c>
      <c r="D9375" s="134" t="s">
        <v>474</v>
      </c>
      <c r="E9375" s="134" t="s">
        <v>453</v>
      </c>
      <c r="F9375" s="134" t="s">
        <v>472</v>
      </c>
      <c r="G9375" s="134" t="s">
        <v>314</v>
      </c>
      <c r="H9375" s="134" t="s">
        <v>1023</v>
      </c>
      <c r="I9375" s="134" t="s">
        <v>0</v>
      </c>
      <c r="J9375" s="135">
        <v>469633.76</v>
      </c>
      <c r="K9375" s="135">
        <v>233046.76999999996</v>
      </c>
      <c r="L9375" s="135">
        <v>202090.84</v>
      </c>
      <c r="M9375" s="153" t="str">
        <f t="shared" si="291"/>
        <v>201607</v>
      </c>
    </row>
    <row r="9376" spans="1:13" x14ac:dyDescent="0.25">
      <c r="A9376" s="35" t="str">
        <f>VLOOKUP(B9376,ResCat!$A$2:$B$269,2,FALSE)</f>
        <v>XXX</v>
      </c>
      <c r="B9376" s="68" t="str">
        <f>IF(ISNA(VLOOKUP(C9376,COA!$A$2:$B$340,2,FALSE)),"XXX",VLOOKUP(C9376,COA!$A$2:$B$340,2,FALSE))</f>
        <v>L45</v>
      </c>
      <c r="C9376" s="149" t="str">
        <f t="shared" si="292"/>
        <v>0027-1002-0058</v>
      </c>
      <c r="D9376" s="134" t="s">
        <v>474</v>
      </c>
      <c r="E9376" s="134" t="s">
        <v>453</v>
      </c>
      <c r="F9376" s="134" t="s">
        <v>472</v>
      </c>
      <c r="G9376" s="134" t="s">
        <v>314</v>
      </c>
      <c r="H9376" s="134" t="s">
        <v>1023</v>
      </c>
      <c r="I9376" s="134" t="s">
        <v>2</v>
      </c>
      <c r="J9376" s="135">
        <v>1821.6299999999999</v>
      </c>
      <c r="K9376" s="135">
        <v>1590.9099999999999</v>
      </c>
      <c r="L9376" s="135">
        <v>807.04</v>
      </c>
      <c r="M9376" s="153" t="str">
        <f t="shared" si="291"/>
        <v>201607</v>
      </c>
    </row>
    <row r="9377" spans="1:13" x14ac:dyDescent="0.25">
      <c r="A9377" s="35" t="str">
        <f>VLOOKUP(B9377,ResCat!$A$2:$B$269,2,FALSE)</f>
        <v>XXX</v>
      </c>
      <c r="B9377" s="68" t="str">
        <f>IF(ISNA(VLOOKUP(C9377,COA!$A$2:$B$340,2,FALSE)),"XXX",VLOOKUP(C9377,COA!$A$2:$B$340,2,FALSE))</f>
        <v>L45</v>
      </c>
      <c r="C9377" s="149" t="str">
        <f t="shared" si="292"/>
        <v>0027-1002-0058</v>
      </c>
      <c r="D9377" s="134" t="s">
        <v>474</v>
      </c>
      <c r="E9377" s="134" t="s">
        <v>453</v>
      </c>
      <c r="F9377" s="134" t="s">
        <v>472</v>
      </c>
      <c r="G9377" s="134" t="s">
        <v>314</v>
      </c>
      <c r="H9377" s="134" t="s">
        <v>1023</v>
      </c>
      <c r="I9377" s="134" t="s">
        <v>1</v>
      </c>
      <c r="J9377" s="135">
        <v>3887.7</v>
      </c>
      <c r="K9377" s="135">
        <v>1289</v>
      </c>
      <c r="L9377" s="135">
        <v>7989.7999999999993</v>
      </c>
      <c r="M9377" s="153" t="str">
        <f t="shared" si="291"/>
        <v>201607</v>
      </c>
    </row>
    <row r="9378" spans="1:13" x14ac:dyDescent="0.25">
      <c r="A9378" s="35" t="str">
        <f>VLOOKUP(B9378,ResCat!$A$2:$B$269,2,FALSE)</f>
        <v>XXX</v>
      </c>
      <c r="B9378" s="68" t="str">
        <f>IF(ISNA(VLOOKUP(C9378,COA!$A$2:$B$340,2,FALSE)),"XXX",VLOOKUP(C9378,COA!$A$2:$B$340,2,FALSE))</f>
        <v>L45</v>
      </c>
      <c r="C9378" s="149" t="str">
        <f t="shared" si="292"/>
        <v>0027-1002-0058</v>
      </c>
      <c r="D9378" s="134" t="s">
        <v>474</v>
      </c>
      <c r="E9378" s="134" t="s">
        <v>453</v>
      </c>
      <c r="F9378" s="134" t="s">
        <v>472</v>
      </c>
      <c r="G9378" s="134" t="s">
        <v>339</v>
      </c>
      <c r="H9378" s="134" t="s">
        <v>1023</v>
      </c>
      <c r="I9378" s="134" t="s">
        <v>3</v>
      </c>
      <c r="J9378" s="135">
        <v>102.49999999999999</v>
      </c>
      <c r="K9378" s="135">
        <v>74.45</v>
      </c>
      <c r="L9378" s="135">
        <v>2.4</v>
      </c>
      <c r="M9378" s="153" t="str">
        <f t="shared" si="291"/>
        <v>201608</v>
      </c>
    </row>
    <row r="9379" spans="1:13" x14ac:dyDescent="0.25">
      <c r="A9379" s="35" t="str">
        <f>VLOOKUP(B9379,ResCat!$A$2:$B$269,2,FALSE)</f>
        <v>XXX</v>
      </c>
      <c r="B9379" s="68" t="str">
        <f>IF(ISNA(VLOOKUP(C9379,COA!$A$2:$B$340,2,FALSE)),"XXX",VLOOKUP(C9379,COA!$A$2:$B$340,2,FALSE))</f>
        <v>L45</v>
      </c>
      <c r="C9379" s="149" t="str">
        <f t="shared" si="292"/>
        <v>0027-1002-0058</v>
      </c>
      <c r="D9379" s="134" t="s">
        <v>474</v>
      </c>
      <c r="E9379" s="134" t="s">
        <v>453</v>
      </c>
      <c r="F9379" s="134" t="s">
        <v>472</v>
      </c>
      <c r="G9379" s="134" t="s">
        <v>339</v>
      </c>
      <c r="H9379" s="134" t="s">
        <v>1023</v>
      </c>
      <c r="I9379" s="134" t="s">
        <v>2</v>
      </c>
      <c r="J9379" s="135">
        <v>448.00000000000006</v>
      </c>
      <c r="K9379" s="135">
        <v>439.99000000000007</v>
      </c>
      <c r="L9379" s="135">
        <v>296.55</v>
      </c>
      <c r="M9379" s="153" t="str">
        <f t="shared" si="291"/>
        <v>201608</v>
      </c>
    </row>
    <row r="9380" spans="1:13" x14ac:dyDescent="0.25">
      <c r="A9380" s="35" t="str">
        <f>VLOOKUP(B9380,ResCat!$A$2:$B$269,2,FALSE)</f>
        <v>XXX</v>
      </c>
      <c r="B9380" s="68" t="str">
        <f>IF(ISNA(VLOOKUP(C9380,COA!$A$2:$B$340,2,FALSE)),"XXX",VLOOKUP(C9380,COA!$A$2:$B$340,2,FALSE))</f>
        <v>L45</v>
      </c>
      <c r="C9380" s="149" t="str">
        <f t="shared" si="292"/>
        <v>0027-1002-0058</v>
      </c>
      <c r="D9380" s="134" t="s">
        <v>474</v>
      </c>
      <c r="E9380" s="134" t="s">
        <v>453</v>
      </c>
      <c r="F9380" s="134" t="s">
        <v>472</v>
      </c>
      <c r="G9380" s="134" t="s">
        <v>339</v>
      </c>
      <c r="H9380" s="134" t="s">
        <v>1023</v>
      </c>
      <c r="I9380" s="134" t="s">
        <v>1</v>
      </c>
      <c r="J9380" s="135">
        <v>5409.95</v>
      </c>
      <c r="K9380" s="135">
        <v>3866.7</v>
      </c>
      <c r="L9380" s="135">
        <v>0</v>
      </c>
      <c r="M9380" s="153" t="str">
        <f t="shared" si="291"/>
        <v>201608</v>
      </c>
    </row>
    <row r="9381" spans="1:13" x14ac:dyDescent="0.25">
      <c r="A9381" s="35" t="str">
        <f>VLOOKUP(B9381,ResCat!$A$2:$B$269,2,FALSE)</f>
        <v>XXX</v>
      </c>
      <c r="B9381" s="68" t="str">
        <f>IF(ISNA(VLOOKUP(C9381,COA!$A$2:$B$340,2,FALSE)),"XXX",VLOOKUP(C9381,COA!$A$2:$B$340,2,FALSE))</f>
        <v>L45</v>
      </c>
      <c r="C9381" s="149" t="str">
        <f t="shared" si="292"/>
        <v>0027-1002-0058</v>
      </c>
      <c r="D9381" s="134" t="s">
        <v>474</v>
      </c>
      <c r="E9381" s="134" t="s">
        <v>453</v>
      </c>
      <c r="F9381" s="134" t="s">
        <v>472</v>
      </c>
      <c r="G9381" s="134" t="s">
        <v>342</v>
      </c>
      <c r="H9381" s="134" t="s">
        <v>1023</v>
      </c>
      <c r="I9381" s="134" t="s">
        <v>3</v>
      </c>
      <c r="J9381" s="135">
        <v>599.29</v>
      </c>
      <c r="K9381" s="135">
        <v>181.64</v>
      </c>
      <c r="L9381" s="135">
        <v>106.88000000000001</v>
      </c>
      <c r="M9381" s="153" t="str">
        <f t="shared" si="291"/>
        <v>201609</v>
      </c>
    </row>
    <row r="9382" spans="1:13" x14ac:dyDescent="0.25">
      <c r="A9382" s="35" t="str">
        <f>VLOOKUP(B9382,ResCat!$A$2:$B$269,2,FALSE)</f>
        <v>XXX</v>
      </c>
      <c r="B9382" s="68" t="str">
        <f>IF(ISNA(VLOOKUP(C9382,COA!$A$2:$B$340,2,FALSE)),"XXX",VLOOKUP(C9382,COA!$A$2:$B$340,2,FALSE))</f>
        <v>L45</v>
      </c>
      <c r="C9382" s="149" t="str">
        <f t="shared" si="292"/>
        <v>0027-1002-0058</v>
      </c>
      <c r="D9382" s="134" t="s">
        <v>474</v>
      </c>
      <c r="E9382" s="134" t="s">
        <v>453</v>
      </c>
      <c r="F9382" s="134" t="s">
        <v>472</v>
      </c>
      <c r="G9382" s="134" t="s">
        <v>342</v>
      </c>
      <c r="H9382" s="134" t="s">
        <v>1023</v>
      </c>
      <c r="I9382" s="134" t="s">
        <v>2</v>
      </c>
      <c r="J9382" s="135">
        <v>742.57</v>
      </c>
      <c r="K9382" s="135">
        <v>660.79</v>
      </c>
      <c r="L9382" s="135">
        <v>435.93</v>
      </c>
      <c r="M9382" s="153" t="str">
        <f t="shared" si="291"/>
        <v>201609</v>
      </c>
    </row>
    <row r="9383" spans="1:13" x14ac:dyDescent="0.25">
      <c r="A9383" s="35" t="str">
        <f>VLOOKUP(B9383,ResCat!$A$2:$B$269,2,FALSE)</f>
        <v>XXX</v>
      </c>
      <c r="B9383" s="68" t="str">
        <f>IF(ISNA(VLOOKUP(C9383,COA!$A$2:$B$340,2,FALSE)),"XXX",VLOOKUP(C9383,COA!$A$2:$B$340,2,FALSE))</f>
        <v>L45</v>
      </c>
      <c r="C9383" s="149" t="str">
        <f t="shared" si="292"/>
        <v>0027-1002-0058</v>
      </c>
      <c r="D9383" s="134" t="s">
        <v>474</v>
      </c>
      <c r="E9383" s="134" t="s">
        <v>453</v>
      </c>
      <c r="F9383" s="134" t="s">
        <v>472</v>
      </c>
      <c r="G9383" s="134" t="s">
        <v>342</v>
      </c>
      <c r="H9383" s="134" t="s">
        <v>1023</v>
      </c>
      <c r="I9383" s="134" t="s">
        <v>1</v>
      </c>
      <c r="J9383" s="135">
        <v>1369.54</v>
      </c>
      <c r="K9383" s="135">
        <v>957.58999999999992</v>
      </c>
      <c r="L9383" s="135">
        <v>529.16</v>
      </c>
      <c r="M9383" s="153" t="str">
        <f t="shared" si="291"/>
        <v>201609</v>
      </c>
    </row>
    <row r="9384" spans="1:13" x14ac:dyDescent="0.25">
      <c r="A9384" s="35" t="str">
        <f>VLOOKUP(B9384,ResCat!$A$2:$B$269,2,FALSE)</f>
        <v>XXX</v>
      </c>
      <c r="B9384" s="68" t="str">
        <f>IF(ISNA(VLOOKUP(C9384,COA!$A$2:$B$340,2,FALSE)),"XXX",VLOOKUP(C9384,COA!$A$2:$B$340,2,FALSE))</f>
        <v>L45</v>
      </c>
      <c r="C9384" s="149" t="str">
        <f t="shared" si="292"/>
        <v>0027-1002-0058</v>
      </c>
      <c r="D9384" s="134" t="s">
        <v>474</v>
      </c>
      <c r="E9384" s="134" t="s">
        <v>453</v>
      </c>
      <c r="F9384" s="134" t="s">
        <v>472</v>
      </c>
      <c r="G9384" s="134" t="s">
        <v>316</v>
      </c>
      <c r="H9384" s="134" t="s">
        <v>1023</v>
      </c>
      <c r="I9384" s="134" t="s">
        <v>3</v>
      </c>
      <c r="J9384" s="135">
        <v>4349.1399999999994</v>
      </c>
      <c r="K9384" s="135">
        <v>1369.68</v>
      </c>
      <c r="L9384" s="135">
        <v>16.22</v>
      </c>
      <c r="M9384" s="153" t="str">
        <f t="shared" si="291"/>
        <v>201610</v>
      </c>
    </row>
    <row r="9385" spans="1:13" x14ac:dyDescent="0.25">
      <c r="A9385" s="35" t="str">
        <f>VLOOKUP(B9385,ResCat!$A$2:$B$269,2,FALSE)</f>
        <v>XXX</v>
      </c>
      <c r="B9385" s="68" t="str">
        <f>IF(ISNA(VLOOKUP(C9385,COA!$A$2:$B$340,2,FALSE)),"XXX",VLOOKUP(C9385,COA!$A$2:$B$340,2,FALSE))</f>
        <v>L45</v>
      </c>
      <c r="C9385" s="149" t="str">
        <f t="shared" si="292"/>
        <v>0027-1002-0058</v>
      </c>
      <c r="D9385" s="134" t="s">
        <v>474</v>
      </c>
      <c r="E9385" s="134" t="s">
        <v>453</v>
      </c>
      <c r="F9385" s="134" t="s">
        <v>472</v>
      </c>
      <c r="G9385" s="134" t="s">
        <v>316</v>
      </c>
      <c r="H9385" s="134" t="s">
        <v>1023</v>
      </c>
      <c r="I9385" s="134" t="s">
        <v>0</v>
      </c>
      <c r="J9385" s="135">
        <v>66743.760000000009</v>
      </c>
      <c r="K9385" s="135">
        <v>374671.76999999996</v>
      </c>
      <c r="L9385" s="135">
        <v>105181.08000000002</v>
      </c>
      <c r="M9385" s="153" t="str">
        <f t="shared" si="291"/>
        <v>201610</v>
      </c>
    </row>
    <row r="9386" spans="1:13" x14ac:dyDescent="0.25">
      <c r="A9386" s="35" t="str">
        <f>VLOOKUP(B9386,ResCat!$A$2:$B$269,2,FALSE)</f>
        <v>XXX</v>
      </c>
      <c r="B9386" s="68" t="str">
        <f>IF(ISNA(VLOOKUP(C9386,COA!$A$2:$B$340,2,FALSE)),"XXX",VLOOKUP(C9386,COA!$A$2:$B$340,2,FALSE))</f>
        <v>L45</v>
      </c>
      <c r="C9386" s="149" t="str">
        <f t="shared" si="292"/>
        <v>0027-1002-0058</v>
      </c>
      <c r="D9386" s="134" t="s">
        <v>474</v>
      </c>
      <c r="E9386" s="134" t="s">
        <v>453</v>
      </c>
      <c r="F9386" s="134" t="s">
        <v>472</v>
      </c>
      <c r="G9386" s="134" t="s">
        <v>316</v>
      </c>
      <c r="H9386" s="134" t="s">
        <v>1023</v>
      </c>
      <c r="I9386" s="134" t="s">
        <v>2</v>
      </c>
      <c r="J9386" s="135">
        <v>1841.92</v>
      </c>
      <c r="K9386" s="135">
        <v>1538.2</v>
      </c>
      <c r="L9386" s="135">
        <v>1232.0899999999999</v>
      </c>
      <c r="M9386" s="153" t="str">
        <f t="shared" si="291"/>
        <v>201610</v>
      </c>
    </row>
    <row r="9387" spans="1:13" x14ac:dyDescent="0.25">
      <c r="A9387" s="35" t="str">
        <f>VLOOKUP(B9387,ResCat!$A$2:$B$269,2,FALSE)</f>
        <v>XXX</v>
      </c>
      <c r="B9387" s="68" t="str">
        <f>IF(ISNA(VLOOKUP(C9387,COA!$A$2:$B$340,2,FALSE)),"XXX",VLOOKUP(C9387,COA!$A$2:$B$340,2,FALSE))</f>
        <v>L45</v>
      </c>
      <c r="C9387" s="149" t="str">
        <f t="shared" si="292"/>
        <v>0027-1002-0058</v>
      </c>
      <c r="D9387" s="134" t="s">
        <v>474</v>
      </c>
      <c r="E9387" s="134" t="s">
        <v>453</v>
      </c>
      <c r="F9387" s="134" t="s">
        <v>472</v>
      </c>
      <c r="G9387" s="134" t="s">
        <v>316</v>
      </c>
      <c r="H9387" s="134" t="s">
        <v>1023</v>
      </c>
      <c r="I9387" s="134" t="s">
        <v>1</v>
      </c>
      <c r="J9387" s="135">
        <v>-4793.4799999999996</v>
      </c>
      <c r="K9387" s="135">
        <v>7122.97</v>
      </c>
      <c r="L9387" s="135">
        <v>1333.84</v>
      </c>
      <c r="M9387" s="153" t="str">
        <f t="shared" si="291"/>
        <v>201610</v>
      </c>
    </row>
    <row r="9388" spans="1:13" x14ac:dyDescent="0.25">
      <c r="A9388" s="35" t="str">
        <f>VLOOKUP(B9388,ResCat!$A$2:$B$269,2,FALSE)</f>
        <v>XXX</v>
      </c>
      <c r="B9388" s="68" t="str">
        <f>IF(ISNA(VLOOKUP(C9388,COA!$A$2:$B$340,2,FALSE)),"XXX",VLOOKUP(C9388,COA!$A$2:$B$340,2,FALSE))</f>
        <v>L45</v>
      </c>
      <c r="C9388" s="149" t="str">
        <f t="shared" si="292"/>
        <v>0027-1002-0058</v>
      </c>
      <c r="D9388" s="134" t="s">
        <v>474</v>
      </c>
      <c r="E9388" s="134" t="s">
        <v>453</v>
      </c>
      <c r="F9388" s="134" t="s">
        <v>472</v>
      </c>
      <c r="G9388" s="134" t="s">
        <v>318</v>
      </c>
      <c r="H9388" s="134" t="s">
        <v>1023</v>
      </c>
      <c r="I9388" s="134" t="s">
        <v>3</v>
      </c>
      <c r="J9388" s="135">
        <v>35</v>
      </c>
      <c r="K9388" s="135">
        <v>-91.600000000000009</v>
      </c>
      <c r="L9388" s="135">
        <v>-95.03</v>
      </c>
      <c r="M9388" s="153" t="str">
        <f t="shared" si="291"/>
        <v>201611</v>
      </c>
    </row>
    <row r="9389" spans="1:13" x14ac:dyDescent="0.25">
      <c r="A9389" s="35" t="str">
        <f>VLOOKUP(B9389,ResCat!$A$2:$B$269,2,FALSE)</f>
        <v>XXX</v>
      </c>
      <c r="B9389" s="68" t="str">
        <f>IF(ISNA(VLOOKUP(C9389,COA!$A$2:$B$340,2,FALSE)),"XXX",VLOOKUP(C9389,COA!$A$2:$B$340,2,FALSE))</f>
        <v>L45</v>
      </c>
      <c r="C9389" s="149" t="str">
        <f t="shared" si="292"/>
        <v>0027-1002-0058</v>
      </c>
      <c r="D9389" s="134" t="s">
        <v>474</v>
      </c>
      <c r="E9389" s="134" t="s">
        <v>453</v>
      </c>
      <c r="F9389" s="134" t="s">
        <v>472</v>
      </c>
      <c r="G9389" s="134" t="s">
        <v>318</v>
      </c>
      <c r="H9389" s="134" t="s">
        <v>1023</v>
      </c>
      <c r="I9389" s="134" t="s">
        <v>0</v>
      </c>
      <c r="J9389" s="135">
        <v>160313.06000000003</v>
      </c>
      <c r="K9389" s="135">
        <v>13642.259999999998</v>
      </c>
      <c r="L9389" s="135">
        <v>11363.420000000006</v>
      </c>
      <c r="M9389" s="153" t="str">
        <f t="shared" si="291"/>
        <v>201611</v>
      </c>
    </row>
    <row r="9390" spans="1:13" x14ac:dyDescent="0.25">
      <c r="A9390" s="35" t="str">
        <f>VLOOKUP(B9390,ResCat!$A$2:$B$269,2,FALSE)</f>
        <v>XXX</v>
      </c>
      <c r="B9390" s="68" t="str">
        <f>IF(ISNA(VLOOKUP(C9390,COA!$A$2:$B$340,2,FALSE)),"XXX",VLOOKUP(C9390,COA!$A$2:$B$340,2,FALSE))</f>
        <v>L45</v>
      </c>
      <c r="C9390" s="149" t="str">
        <f t="shared" si="292"/>
        <v>0027-1002-0058</v>
      </c>
      <c r="D9390" s="134" t="s">
        <v>474</v>
      </c>
      <c r="E9390" s="134" t="s">
        <v>453</v>
      </c>
      <c r="F9390" s="134" t="s">
        <v>472</v>
      </c>
      <c r="G9390" s="134" t="s">
        <v>318</v>
      </c>
      <c r="H9390" s="134" t="s">
        <v>1023</v>
      </c>
      <c r="I9390" s="134" t="s">
        <v>2</v>
      </c>
      <c r="J9390" s="135">
        <v>8850.3700000000008</v>
      </c>
      <c r="K9390" s="135">
        <v>3740.55</v>
      </c>
      <c r="L9390" s="135">
        <v>3076.7899999999963</v>
      </c>
      <c r="M9390" s="153" t="str">
        <f t="shared" si="291"/>
        <v>201611</v>
      </c>
    </row>
    <row r="9391" spans="1:13" x14ac:dyDescent="0.25">
      <c r="A9391" s="35" t="str">
        <f>VLOOKUP(B9391,ResCat!$A$2:$B$269,2,FALSE)</f>
        <v>XXX</v>
      </c>
      <c r="B9391" s="68" t="str">
        <f>IF(ISNA(VLOOKUP(C9391,COA!$A$2:$B$340,2,FALSE)),"XXX",VLOOKUP(C9391,COA!$A$2:$B$340,2,FALSE))</f>
        <v>L45</v>
      </c>
      <c r="C9391" s="149" t="str">
        <f t="shared" si="292"/>
        <v>0027-1002-0058</v>
      </c>
      <c r="D9391" s="134" t="s">
        <v>474</v>
      </c>
      <c r="E9391" s="134" t="s">
        <v>453</v>
      </c>
      <c r="F9391" s="134" t="s">
        <v>472</v>
      </c>
      <c r="G9391" s="134" t="s">
        <v>318</v>
      </c>
      <c r="H9391" s="134" t="s">
        <v>1023</v>
      </c>
      <c r="I9391" s="134" t="s">
        <v>1</v>
      </c>
      <c r="J9391" s="135">
        <v>1200.9000000000001</v>
      </c>
      <c r="K9391" s="135">
        <v>840.15</v>
      </c>
      <c r="L9391" s="135">
        <v>0</v>
      </c>
      <c r="M9391" s="153" t="str">
        <f t="shared" si="291"/>
        <v>201611</v>
      </c>
    </row>
    <row r="9392" spans="1:13" x14ac:dyDescent="0.25">
      <c r="A9392" s="35" t="str">
        <f>VLOOKUP(B9392,ResCat!$A$2:$B$269,2,FALSE)</f>
        <v>XXX</v>
      </c>
      <c r="B9392" s="68" t="str">
        <f>IF(ISNA(VLOOKUP(C9392,COA!$A$2:$B$340,2,FALSE)),"XXX",VLOOKUP(C9392,COA!$A$2:$B$340,2,FALSE))</f>
        <v>L45</v>
      </c>
      <c r="C9392" s="149" t="str">
        <f t="shared" si="292"/>
        <v>0027-1002-0058</v>
      </c>
      <c r="D9392" s="134" t="s">
        <v>474</v>
      </c>
      <c r="E9392" s="134" t="s">
        <v>453</v>
      </c>
      <c r="F9392" s="134" t="s">
        <v>472</v>
      </c>
      <c r="G9392" s="134" t="s">
        <v>320</v>
      </c>
      <c r="H9392" s="134" t="s">
        <v>1023</v>
      </c>
      <c r="I9392" s="134" t="s">
        <v>3</v>
      </c>
      <c r="J9392" s="135">
        <v>490.34000000000009</v>
      </c>
      <c r="K9392" s="135">
        <v>80.09</v>
      </c>
      <c r="L9392" s="135">
        <v>37.630000000000003</v>
      </c>
      <c r="M9392" s="153" t="str">
        <f t="shared" si="291"/>
        <v>201612</v>
      </c>
    </row>
    <row r="9393" spans="1:13" x14ac:dyDescent="0.25">
      <c r="A9393" s="35" t="str">
        <f>VLOOKUP(B9393,ResCat!$A$2:$B$269,2,FALSE)</f>
        <v>XXX</v>
      </c>
      <c r="B9393" s="68" t="str">
        <f>IF(ISNA(VLOOKUP(C9393,COA!$A$2:$B$340,2,FALSE)),"XXX",VLOOKUP(C9393,COA!$A$2:$B$340,2,FALSE))</f>
        <v>L45</v>
      </c>
      <c r="C9393" s="149" t="str">
        <f t="shared" si="292"/>
        <v>0027-1002-0058</v>
      </c>
      <c r="D9393" s="134" t="s">
        <v>474</v>
      </c>
      <c r="E9393" s="134" t="s">
        <v>453</v>
      </c>
      <c r="F9393" s="134" t="s">
        <v>472</v>
      </c>
      <c r="G9393" s="134" t="s">
        <v>320</v>
      </c>
      <c r="H9393" s="134" t="s">
        <v>1023</v>
      </c>
      <c r="I9393" s="134" t="s">
        <v>0</v>
      </c>
      <c r="J9393" s="135">
        <v>154704.49</v>
      </c>
      <c r="K9393" s="135">
        <v>86202.879999999976</v>
      </c>
      <c r="L9393" s="135">
        <v>79904.039999999979</v>
      </c>
      <c r="M9393" s="153" t="str">
        <f t="shared" si="291"/>
        <v>201612</v>
      </c>
    </row>
    <row r="9394" spans="1:13" x14ac:dyDescent="0.25">
      <c r="A9394" s="35" t="str">
        <f>VLOOKUP(B9394,ResCat!$A$2:$B$269,2,FALSE)</f>
        <v>XXX</v>
      </c>
      <c r="B9394" s="68" t="str">
        <f>IF(ISNA(VLOOKUP(C9394,COA!$A$2:$B$340,2,FALSE)),"XXX",VLOOKUP(C9394,COA!$A$2:$B$340,2,FALSE))</f>
        <v>L45</v>
      </c>
      <c r="C9394" s="149" t="str">
        <f t="shared" si="292"/>
        <v>0027-1002-0058</v>
      </c>
      <c r="D9394" s="134" t="s">
        <v>474</v>
      </c>
      <c r="E9394" s="134" t="s">
        <v>453</v>
      </c>
      <c r="F9394" s="134" t="s">
        <v>472</v>
      </c>
      <c r="G9394" s="134" t="s">
        <v>320</v>
      </c>
      <c r="H9394" s="134" t="s">
        <v>1023</v>
      </c>
      <c r="I9394" s="134" t="s">
        <v>336</v>
      </c>
      <c r="J9394" s="135">
        <v>30301</v>
      </c>
      <c r="K9394" s="135">
        <v>33554</v>
      </c>
      <c r="L9394" s="135">
        <v>30301</v>
      </c>
      <c r="M9394" s="153" t="str">
        <f t="shared" si="291"/>
        <v>201612</v>
      </c>
    </row>
    <row r="9395" spans="1:13" x14ac:dyDescent="0.25">
      <c r="A9395" s="35" t="str">
        <f>VLOOKUP(B9395,ResCat!$A$2:$B$269,2,FALSE)</f>
        <v>XXX</v>
      </c>
      <c r="B9395" s="68" t="str">
        <f>IF(ISNA(VLOOKUP(C9395,COA!$A$2:$B$340,2,FALSE)),"XXX",VLOOKUP(C9395,COA!$A$2:$B$340,2,FALSE))</f>
        <v>L45</v>
      </c>
      <c r="C9395" s="149" t="str">
        <f t="shared" si="292"/>
        <v>0027-1002-0058</v>
      </c>
      <c r="D9395" s="134" t="s">
        <v>474</v>
      </c>
      <c r="E9395" s="134" t="s">
        <v>453</v>
      </c>
      <c r="F9395" s="134" t="s">
        <v>472</v>
      </c>
      <c r="G9395" s="134" t="s">
        <v>320</v>
      </c>
      <c r="H9395" s="134" t="s">
        <v>1023</v>
      </c>
      <c r="I9395" s="134" t="s">
        <v>2</v>
      </c>
      <c r="J9395" s="135">
        <v>9894.09</v>
      </c>
      <c r="K9395" s="135">
        <v>5071.2999999999993</v>
      </c>
      <c r="L9395" s="135">
        <v>4108.1600000000008</v>
      </c>
      <c r="M9395" s="153" t="str">
        <f t="shared" si="291"/>
        <v>201612</v>
      </c>
    </row>
    <row r="9396" spans="1:13" x14ac:dyDescent="0.25">
      <c r="A9396" s="35" t="str">
        <f>VLOOKUP(B9396,ResCat!$A$2:$B$269,2,FALSE)</f>
        <v>XXX</v>
      </c>
      <c r="B9396" s="68" t="str">
        <f>IF(ISNA(VLOOKUP(C9396,COA!$A$2:$B$340,2,FALSE)),"XXX",VLOOKUP(C9396,COA!$A$2:$B$340,2,FALSE))</f>
        <v>L45</v>
      </c>
      <c r="C9396" s="149" t="str">
        <f t="shared" si="292"/>
        <v>0027-1002-0058</v>
      </c>
      <c r="D9396" s="134" t="s">
        <v>474</v>
      </c>
      <c r="E9396" s="134" t="s">
        <v>453</v>
      </c>
      <c r="F9396" s="134" t="s">
        <v>472</v>
      </c>
      <c r="G9396" s="134" t="s">
        <v>320</v>
      </c>
      <c r="H9396" s="134" t="s">
        <v>1023</v>
      </c>
      <c r="I9396" s="134" t="s">
        <v>1</v>
      </c>
      <c r="J9396" s="135">
        <v>15320.549999999988</v>
      </c>
      <c r="K9396" s="135">
        <v>51011.39</v>
      </c>
      <c r="L9396" s="135">
        <v>22004.76</v>
      </c>
      <c r="M9396" s="153" t="str">
        <f t="shared" si="291"/>
        <v>201612</v>
      </c>
    </row>
    <row r="9397" spans="1:13" x14ac:dyDescent="0.25">
      <c r="A9397" s="35" t="str">
        <f>VLOOKUP(B9397,ResCat!$A$2:$B$269,2,FALSE)</f>
        <v>XXX</v>
      </c>
      <c r="B9397" s="68" t="str">
        <f>IF(ISNA(VLOOKUP(C9397,COA!$A$2:$B$340,2,FALSE)),"XXX",VLOOKUP(C9397,COA!$A$2:$B$340,2,FALSE))</f>
        <v>L45</v>
      </c>
      <c r="C9397" s="149" t="str">
        <f t="shared" si="292"/>
        <v>0027-1002-0058</v>
      </c>
      <c r="D9397" s="134" t="s">
        <v>474</v>
      </c>
      <c r="E9397" s="134" t="s">
        <v>453</v>
      </c>
      <c r="F9397" s="134" t="s">
        <v>472</v>
      </c>
      <c r="G9397" s="134" t="s">
        <v>322</v>
      </c>
      <c r="H9397" s="134" t="s">
        <v>1023</v>
      </c>
      <c r="I9397" s="134" t="s">
        <v>3</v>
      </c>
      <c r="J9397" s="135">
        <v>4315.8900000000012</v>
      </c>
      <c r="K9397" s="135">
        <v>1777.3600000000001</v>
      </c>
      <c r="L9397" s="135">
        <v>2016.79</v>
      </c>
      <c r="M9397" s="153" t="str">
        <f t="shared" si="291"/>
        <v>201701</v>
      </c>
    </row>
    <row r="9398" spans="1:13" x14ac:dyDescent="0.25">
      <c r="A9398" s="35" t="str">
        <f>VLOOKUP(B9398,ResCat!$A$2:$B$269,2,FALSE)</f>
        <v>XXX</v>
      </c>
      <c r="B9398" s="68" t="str">
        <f>IF(ISNA(VLOOKUP(C9398,COA!$A$2:$B$340,2,FALSE)),"XXX",VLOOKUP(C9398,COA!$A$2:$B$340,2,FALSE))</f>
        <v>L45</v>
      </c>
      <c r="C9398" s="149" t="str">
        <f t="shared" si="292"/>
        <v>0027-1002-0058</v>
      </c>
      <c r="D9398" s="134" t="s">
        <v>474</v>
      </c>
      <c r="E9398" s="134" t="s">
        <v>453</v>
      </c>
      <c r="F9398" s="134" t="s">
        <v>472</v>
      </c>
      <c r="G9398" s="134" t="s">
        <v>322</v>
      </c>
      <c r="H9398" s="134" t="s">
        <v>1023</v>
      </c>
      <c r="I9398" s="134" t="s">
        <v>0</v>
      </c>
      <c r="J9398" s="135">
        <v>92536.730000000025</v>
      </c>
      <c r="K9398" s="135">
        <v>47047.360000000001</v>
      </c>
      <c r="L9398" s="135">
        <v>55527.85</v>
      </c>
      <c r="M9398" s="153" t="str">
        <f t="shared" si="291"/>
        <v>201701</v>
      </c>
    </row>
    <row r="9399" spans="1:13" x14ac:dyDescent="0.25">
      <c r="A9399" s="35" t="str">
        <f>VLOOKUP(B9399,ResCat!$A$2:$B$269,2,FALSE)</f>
        <v>XXX</v>
      </c>
      <c r="B9399" s="68" t="str">
        <f>IF(ISNA(VLOOKUP(C9399,COA!$A$2:$B$340,2,FALSE)),"XXX",VLOOKUP(C9399,COA!$A$2:$B$340,2,FALSE))</f>
        <v>L45</v>
      </c>
      <c r="C9399" s="149" t="str">
        <f t="shared" si="292"/>
        <v>0027-1002-0058</v>
      </c>
      <c r="D9399" s="134" t="s">
        <v>474</v>
      </c>
      <c r="E9399" s="134" t="s">
        <v>453</v>
      </c>
      <c r="F9399" s="134" t="s">
        <v>472</v>
      </c>
      <c r="G9399" s="134" t="s">
        <v>322</v>
      </c>
      <c r="H9399" s="134" t="s">
        <v>1023</v>
      </c>
      <c r="I9399" s="134" t="s">
        <v>2</v>
      </c>
      <c r="J9399" s="135">
        <v>22114.190000000002</v>
      </c>
      <c r="K9399" s="135">
        <v>11661.450000000004</v>
      </c>
      <c r="L9399" s="135">
        <v>8635.6299999999883</v>
      </c>
      <c r="M9399" s="153" t="str">
        <f t="shared" si="291"/>
        <v>201701</v>
      </c>
    </row>
    <row r="9400" spans="1:13" x14ac:dyDescent="0.25">
      <c r="A9400" s="35" t="str">
        <f>VLOOKUP(B9400,ResCat!$A$2:$B$269,2,FALSE)</f>
        <v>XXX</v>
      </c>
      <c r="B9400" s="68" t="str">
        <f>IF(ISNA(VLOOKUP(C9400,COA!$A$2:$B$340,2,FALSE)),"XXX",VLOOKUP(C9400,COA!$A$2:$B$340,2,FALSE))</f>
        <v>L45</v>
      </c>
      <c r="C9400" s="149" t="str">
        <f t="shared" si="292"/>
        <v>0027-1002-0058</v>
      </c>
      <c r="D9400" s="134" t="s">
        <v>474</v>
      </c>
      <c r="E9400" s="134" t="s">
        <v>453</v>
      </c>
      <c r="F9400" s="134" t="s">
        <v>472</v>
      </c>
      <c r="G9400" s="134" t="s">
        <v>322</v>
      </c>
      <c r="H9400" s="134" t="s">
        <v>1023</v>
      </c>
      <c r="I9400" s="134" t="s">
        <v>1</v>
      </c>
      <c r="J9400" s="135">
        <v>79722.489999999991</v>
      </c>
      <c r="K9400" s="135">
        <v>37392.490000000005</v>
      </c>
      <c r="L9400" s="135">
        <v>29900.440000000002</v>
      </c>
      <c r="M9400" s="153" t="str">
        <f t="shared" si="291"/>
        <v>201701</v>
      </c>
    </row>
    <row r="9401" spans="1:13" x14ac:dyDescent="0.25">
      <c r="A9401" s="35" t="str">
        <f>VLOOKUP(B9401,ResCat!$A$2:$B$269,2,FALSE)</f>
        <v>XXX</v>
      </c>
      <c r="B9401" s="68" t="str">
        <f>IF(ISNA(VLOOKUP(C9401,COA!$A$2:$B$340,2,FALSE)),"XXX",VLOOKUP(C9401,COA!$A$2:$B$340,2,FALSE))</f>
        <v>L45</v>
      </c>
      <c r="C9401" s="149" t="str">
        <f t="shared" si="292"/>
        <v>0027-1002-0058</v>
      </c>
      <c r="D9401" s="134" t="s">
        <v>474</v>
      </c>
      <c r="E9401" s="134" t="s">
        <v>453</v>
      </c>
      <c r="F9401" s="134" t="s">
        <v>472</v>
      </c>
      <c r="G9401" s="134" t="s">
        <v>324</v>
      </c>
      <c r="H9401" s="134" t="s">
        <v>1023</v>
      </c>
      <c r="I9401" s="134" t="s">
        <v>3</v>
      </c>
      <c r="J9401" s="135">
        <v>18960.480000000003</v>
      </c>
      <c r="K9401" s="135">
        <v>5073.4799999999987</v>
      </c>
      <c r="L9401" s="135">
        <v>3851.3299999999995</v>
      </c>
      <c r="M9401" s="153" t="str">
        <f t="shared" si="291"/>
        <v>201702</v>
      </c>
    </row>
    <row r="9402" spans="1:13" x14ac:dyDescent="0.25">
      <c r="A9402" s="35" t="str">
        <f>VLOOKUP(B9402,ResCat!$A$2:$B$269,2,FALSE)</f>
        <v>XXX</v>
      </c>
      <c r="B9402" s="68" t="str">
        <f>IF(ISNA(VLOOKUP(C9402,COA!$A$2:$B$340,2,FALSE)),"XXX",VLOOKUP(C9402,COA!$A$2:$B$340,2,FALSE))</f>
        <v>L45</v>
      </c>
      <c r="C9402" s="149" t="str">
        <f t="shared" si="292"/>
        <v>0027-1002-0058</v>
      </c>
      <c r="D9402" s="134" t="s">
        <v>474</v>
      </c>
      <c r="E9402" s="134" t="s">
        <v>453</v>
      </c>
      <c r="F9402" s="134" t="s">
        <v>472</v>
      </c>
      <c r="G9402" s="134" t="s">
        <v>324</v>
      </c>
      <c r="H9402" s="134" t="s">
        <v>1023</v>
      </c>
      <c r="I9402" s="134" t="s">
        <v>0</v>
      </c>
      <c r="J9402" s="135">
        <v>377353.7099999999</v>
      </c>
      <c r="K9402" s="135">
        <v>271497.05000000005</v>
      </c>
      <c r="L9402" s="135">
        <v>66829.929999999978</v>
      </c>
      <c r="M9402" s="153" t="str">
        <f t="shared" si="291"/>
        <v>201702</v>
      </c>
    </row>
    <row r="9403" spans="1:13" x14ac:dyDescent="0.25">
      <c r="A9403" s="35" t="str">
        <f>VLOOKUP(B9403,ResCat!$A$2:$B$269,2,FALSE)</f>
        <v>XXX</v>
      </c>
      <c r="B9403" s="68" t="str">
        <f>IF(ISNA(VLOOKUP(C9403,COA!$A$2:$B$340,2,FALSE)),"XXX",VLOOKUP(C9403,COA!$A$2:$B$340,2,FALSE))</f>
        <v>L45</v>
      </c>
      <c r="C9403" s="149" t="str">
        <f t="shared" si="292"/>
        <v>0027-1002-0058</v>
      </c>
      <c r="D9403" s="134" t="s">
        <v>474</v>
      </c>
      <c r="E9403" s="134" t="s">
        <v>453</v>
      </c>
      <c r="F9403" s="134" t="s">
        <v>472</v>
      </c>
      <c r="G9403" s="134" t="s">
        <v>324</v>
      </c>
      <c r="H9403" s="134" t="s">
        <v>1023</v>
      </c>
      <c r="I9403" s="134" t="s">
        <v>2</v>
      </c>
      <c r="J9403" s="135">
        <v>149.25999999999942</v>
      </c>
      <c r="K9403" s="135">
        <v>6486.2400000000052</v>
      </c>
      <c r="L9403" s="135">
        <v>9229.5300000000025</v>
      </c>
      <c r="M9403" s="153" t="str">
        <f t="shared" si="291"/>
        <v>201702</v>
      </c>
    </row>
    <row r="9404" spans="1:13" x14ac:dyDescent="0.25">
      <c r="A9404" s="35" t="str">
        <f>VLOOKUP(B9404,ResCat!$A$2:$B$269,2,FALSE)</f>
        <v>XXX</v>
      </c>
      <c r="B9404" s="68" t="str">
        <f>IF(ISNA(VLOOKUP(C9404,COA!$A$2:$B$340,2,FALSE)),"XXX",VLOOKUP(C9404,COA!$A$2:$B$340,2,FALSE))</f>
        <v>L45</v>
      </c>
      <c r="C9404" s="149" t="str">
        <f t="shared" si="292"/>
        <v>0027-1002-0058</v>
      </c>
      <c r="D9404" s="134" t="s">
        <v>474</v>
      </c>
      <c r="E9404" s="134" t="s">
        <v>453</v>
      </c>
      <c r="F9404" s="134" t="s">
        <v>472</v>
      </c>
      <c r="G9404" s="134" t="s">
        <v>324</v>
      </c>
      <c r="H9404" s="134" t="s">
        <v>1023</v>
      </c>
      <c r="I9404" s="134" t="s">
        <v>1</v>
      </c>
      <c r="J9404" s="135">
        <v>27912.670000000002</v>
      </c>
      <c r="K9404" s="135">
        <v>28242.71</v>
      </c>
      <c r="L9404" s="135">
        <v>24768.94</v>
      </c>
      <c r="M9404" s="153" t="str">
        <f t="shared" si="291"/>
        <v>201702</v>
      </c>
    </row>
    <row r="9405" spans="1:13" x14ac:dyDescent="0.25">
      <c r="A9405" s="35" t="str">
        <f>VLOOKUP(B9405,ResCat!$A$2:$B$269,2,FALSE)</f>
        <v>XXX</v>
      </c>
      <c r="B9405" s="68" t="str">
        <f>IF(ISNA(VLOOKUP(C9405,COA!$A$2:$B$340,2,FALSE)),"XXX",VLOOKUP(C9405,COA!$A$2:$B$340,2,FALSE))</f>
        <v>L45</v>
      </c>
      <c r="C9405" s="149" t="str">
        <f t="shared" si="292"/>
        <v>0027-1002-0058</v>
      </c>
      <c r="D9405" s="134" t="s">
        <v>474</v>
      </c>
      <c r="E9405" s="134" t="s">
        <v>453</v>
      </c>
      <c r="F9405" s="134" t="s">
        <v>472</v>
      </c>
      <c r="G9405" s="134" t="s">
        <v>326</v>
      </c>
      <c r="H9405" s="134" t="s">
        <v>1023</v>
      </c>
      <c r="I9405" s="134" t="s">
        <v>3</v>
      </c>
      <c r="J9405" s="135">
        <v>18985.36</v>
      </c>
      <c r="K9405" s="135">
        <v>7335.5200000000023</v>
      </c>
      <c r="L9405" s="135">
        <v>5431.9</v>
      </c>
      <c r="M9405" s="153" t="str">
        <f t="shared" si="291"/>
        <v>201703</v>
      </c>
    </row>
    <row r="9406" spans="1:13" x14ac:dyDescent="0.25">
      <c r="A9406" s="35" t="str">
        <f>VLOOKUP(B9406,ResCat!$A$2:$B$269,2,FALSE)</f>
        <v>XXX</v>
      </c>
      <c r="B9406" s="68" t="str">
        <f>IF(ISNA(VLOOKUP(C9406,COA!$A$2:$B$340,2,FALSE)),"XXX",VLOOKUP(C9406,COA!$A$2:$B$340,2,FALSE))</f>
        <v>L45</v>
      </c>
      <c r="C9406" s="149" t="str">
        <f t="shared" si="292"/>
        <v>0027-1002-0058</v>
      </c>
      <c r="D9406" s="134" t="s">
        <v>474</v>
      </c>
      <c r="E9406" s="134" t="s">
        <v>453</v>
      </c>
      <c r="F9406" s="134" t="s">
        <v>472</v>
      </c>
      <c r="G9406" s="134" t="s">
        <v>326</v>
      </c>
      <c r="H9406" s="134" t="s">
        <v>1023</v>
      </c>
      <c r="I9406" s="134" t="s">
        <v>0</v>
      </c>
      <c r="J9406" s="135">
        <v>1257941.8099999998</v>
      </c>
      <c r="K9406" s="135">
        <v>458984.16000000003</v>
      </c>
      <c r="L9406" s="135">
        <v>446494.39</v>
      </c>
      <c r="M9406" s="153" t="str">
        <f t="shared" si="291"/>
        <v>201703</v>
      </c>
    </row>
    <row r="9407" spans="1:13" x14ac:dyDescent="0.25">
      <c r="A9407" s="35" t="str">
        <f>VLOOKUP(B9407,ResCat!$A$2:$B$269,2,FALSE)</f>
        <v>XXX</v>
      </c>
      <c r="B9407" s="68" t="str">
        <f>IF(ISNA(VLOOKUP(C9407,COA!$A$2:$B$340,2,FALSE)),"XXX",VLOOKUP(C9407,COA!$A$2:$B$340,2,FALSE))</f>
        <v>L45</v>
      </c>
      <c r="C9407" s="149" t="str">
        <f t="shared" si="292"/>
        <v>0027-1002-0058</v>
      </c>
      <c r="D9407" s="134" t="s">
        <v>474</v>
      </c>
      <c r="E9407" s="134" t="s">
        <v>453</v>
      </c>
      <c r="F9407" s="134" t="s">
        <v>472</v>
      </c>
      <c r="G9407" s="134" t="s">
        <v>326</v>
      </c>
      <c r="H9407" s="134" t="s">
        <v>1023</v>
      </c>
      <c r="I9407" s="134" t="s">
        <v>2</v>
      </c>
      <c r="J9407" s="135">
        <v>62571.239999999991</v>
      </c>
      <c r="K9407" s="135">
        <v>26817.71999999999</v>
      </c>
      <c r="L9407" s="135">
        <v>24472.949999999993</v>
      </c>
      <c r="M9407" s="153" t="str">
        <f t="shared" si="291"/>
        <v>201703</v>
      </c>
    </row>
    <row r="9408" spans="1:13" x14ac:dyDescent="0.25">
      <c r="A9408" s="35" t="str">
        <f>VLOOKUP(B9408,ResCat!$A$2:$B$269,2,FALSE)</f>
        <v>XXX</v>
      </c>
      <c r="B9408" s="68" t="str">
        <f>IF(ISNA(VLOOKUP(C9408,COA!$A$2:$B$340,2,FALSE)),"XXX",VLOOKUP(C9408,COA!$A$2:$B$340,2,FALSE))</f>
        <v>L45</v>
      </c>
      <c r="C9408" s="149" t="str">
        <f t="shared" si="292"/>
        <v>0027-1002-0058</v>
      </c>
      <c r="D9408" s="134" t="s">
        <v>474</v>
      </c>
      <c r="E9408" s="134" t="s">
        <v>453</v>
      </c>
      <c r="F9408" s="134" t="s">
        <v>472</v>
      </c>
      <c r="G9408" s="134" t="s">
        <v>326</v>
      </c>
      <c r="H9408" s="134" t="s">
        <v>1023</v>
      </c>
      <c r="I9408" s="134" t="s">
        <v>1</v>
      </c>
      <c r="J9408" s="135">
        <v>77327.83</v>
      </c>
      <c r="K9408" s="135">
        <v>50858.69000000001</v>
      </c>
      <c r="L9408" s="135">
        <v>51334.94000000001</v>
      </c>
      <c r="M9408" s="153" t="str">
        <f t="shared" si="291"/>
        <v>201703</v>
      </c>
    </row>
    <row r="9409" spans="1:13" x14ac:dyDescent="0.25">
      <c r="A9409" s="35" t="str">
        <f>VLOOKUP(B9409,ResCat!$A$2:$B$269,2,FALSE)</f>
        <v>XXX</v>
      </c>
      <c r="B9409" s="68" t="str">
        <f>IF(ISNA(VLOOKUP(C9409,COA!$A$2:$B$340,2,FALSE)),"XXX",VLOOKUP(C9409,COA!$A$2:$B$340,2,FALSE))</f>
        <v>L45</v>
      </c>
      <c r="C9409" s="149" t="str">
        <f t="shared" si="292"/>
        <v>0027-1002-0058</v>
      </c>
      <c r="D9409" s="134" t="s">
        <v>474</v>
      </c>
      <c r="E9409" s="134" t="s">
        <v>453</v>
      </c>
      <c r="F9409" s="134" t="s">
        <v>472</v>
      </c>
      <c r="G9409" s="134" t="s">
        <v>328</v>
      </c>
      <c r="H9409" s="134" t="s">
        <v>1023</v>
      </c>
      <c r="I9409" s="134" t="s">
        <v>3</v>
      </c>
      <c r="J9409" s="135">
        <v>30243.54</v>
      </c>
      <c r="K9409" s="135">
        <v>4100.1299999999992</v>
      </c>
      <c r="L9409" s="135">
        <v>3888.35</v>
      </c>
      <c r="M9409" s="153" t="str">
        <f t="shared" si="291"/>
        <v>201704</v>
      </c>
    </row>
    <row r="9410" spans="1:13" x14ac:dyDescent="0.25">
      <c r="A9410" s="35" t="str">
        <f>VLOOKUP(B9410,ResCat!$A$2:$B$269,2,FALSE)</f>
        <v>XXX</v>
      </c>
      <c r="B9410" s="68" t="str">
        <f>IF(ISNA(VLOOKUP(C9410,COA!$A$2:$B$340,2,FALSE)),"XXX",VLOOKUP(C9410,COA!$A$2:$B$340,2,FALSE))</f>
        <v>L45</v>
      </c>
      <c r="C9410" s="149" t="str">
        <f t="shared" si="292"/>
        <v>0027-1002-0058</v>
      </c>
      <c r="D9410" s="134" t="s">
        <v>474</v>
      </c>
      <c r="E9410" s="134" t="s">
        <v>453</v>
      </c>
      <c r="F9410" s="134" t="s">
        <v>472</v>
      </c>
      <c r="G9410" s="134" t="s">
        <v>328</v>
      </c>
      <c r="H9410" s="134" t="s">
        <v>1023</v>
      </c>
      <c r="I9410" s="134" t="s">
        <v>0</v>
      </c>
      <c r="J9410" s="135">
        <v>456511.72000000009</v>
      </c>
      <c r="K9410" s="135">
        <v>197127.27999999997</v>
      </c>
      <c r="L9410" s="135">
        <v>177964.79</v>
      </c>
      <c r="M9410" s="153" t="str">
        <f t="shared" si="291"/>
        <v>201704</v>
      </c>
    </row>
    <row r="9411" spans="1:13" x14ac:dyDescent="0.25">
      <c r="A9411" s="35" t="str">
        <f>VLOOKUP(B9411,ResCat!$A$2:$B$269,2,FALSE)</f>
        <v>XXX</v>
      </c>
      <c r="B9411" s="68" t="str">
        <f>IF(ISNA(VLOOKUP(C9411,COA!$A$2:$B$340,2,FALSE)),"XXX",VLOOKUP(C9411,COA!$A$2:$B$340,2,FALSE))</f>
        <v>L45</v>
      </c>
      <c r="C9411" s="149" t="str">
        <f t="shared" si="292"/>
        <v>0027-1002-0058</v>
      </c>
      <c r="D9411" s="134" t="s">
        <v>474</v>
      </c>
      <c r="E9411" s="134" t="s">
        <v>453</v>
      </c>
      <c r="F9411" s="134" t="s">
        <v>472</v>
      </c>
      <c r="G9411" s="134" t="s">
        <v>328</v>
      </c>
      <c r="H9411" s="134" t="s">
        <v>1023</v>
      </c>
      <c r="I9411" s="134" t="s">
        <v>2</v>
      </c>
      <c r="J9411" s="135">
        <v>37044.67</v>
      </c>
      <c r="K9411" s="135">
        <v>16065.810000000005</v>
      </c>
      <c r="L9411" s="135">
        <v>12363.980000000001</v>
      </c>
      <c r="M9411" s="153" t="str">
        <f t="shared" si="291"/>
        <v>201704</v>
      </c>
    </row>
    <row r="9412" spans="1:13" x14ac:dyDescent="0.25">
      <c r="A9412" s="35" t="str">
        <f>VLOOKUP(B9412,ResCat!$A$2:$B$269,2,FALSE)</f>
        <v>XXX</v>
      </c>
      <c r="B9412" s="68" t="str">
        <f>IF(ISNA(VLOOKUP(C9412,COA!$A$2:$B$340,2,FALSE)),"XXX",VLOOKUP(C9412,COA!$A$2:$B$340,2,FALSE))</f>
        <v>L45</v>
      </c>
      <c r="C9412" s="149" t="str">
        <f t="shared" si="292"/>
        <v>0027-1002-0058</v>
      </c>
      <c r="D9412" s="134" t="s">
        <v>474</v>
      </c>
      <c r="E9412" s="134" t="s">
        <v>453</v>
      </c>
      <c r="F9412" s="134" t="s">
        <v>472</v>
      </c>
      <c r="G9412" s="134" t="s">
        <v>328</v>
      </c>
      <c r="H9412" s="134" t="s">
        <v>1023</v>
      </c>
      <c r="I9412" s="134" t="s">
        <v>1</v>
      </c>
      <c r="J9412" s="135">
        <v>-111801.23</v>
      </c>
      <c r="K9412" s="135">
        <v>66812.14</v>
      </c>
      <c r="L9412" s="135">
        <v>69414.080000000031</v>
      </c>
      <c r="M9412" s="153" t="str">
        <f t="shared" ref="M9412:M9475" si="293">IF(G9412&lt;$M$1,$M$1,G9412)</f>
        <v>201704</v>
      </c>
    </row>
    <row r="9413" spans="1:13" x14ac:dyDescent="0.25">
      <c r="A9413" s="35" t="str">
        <f>VLOOKUP(B9413,ResCat!$A$2:$B$269,2,FALSE)</f>
        <v>XXX</v>
      </c>
      <c r="B9413" s="68" t="str">
        <f>IF(ISNA(VLOOKUP(C9413,COA!$A$2:$B$340,2,FALSE)),"XXX",VLOOKUP(C9413,COA!$A$2:$B$340,2,FALSE))</f>
        <v>L45</v>
      </c>
      <c r="C9413" s="149" t="str">
        <f t="shared" ref="C9413:C9476" si="294">D9413&amp;"-"&amp;E9413&amp;"-"&amp;F9413</f>
        <v>0027-1002-0058</v>
      </c>
      <c r="D9413" s="134" t="s">
        <v>474</v>
      </c>
      <c r="E9413" s="134" t="s">
        <v>453</v>
      </c>
      <c r="F9413" s="134" t="s">
        <v>472</v>
      </c>
      <c r="G9413" s="134" t="s">
        <v>330</v>
      </c>
      <c r="H9413" s="134" t="s">
        <v>1023</v>
      </c>
      <c r="I9413" s="134" t="s">
        <v>3</v>
      </c>
      <c r="J9413" s="135">
        <v>33436.569999999985</v>
      </c>
      <c r="K9413" s="135">
        <v>7668.8900000000058</v>
      </c>
      <c r="L9413" s="135">
        <v>7099.2500000000036</v>
      </c>
      <c r="M9413" s="153" t="str">
        <f t="shared" si="293"/>
        <v>201705</v>
      </c>
    </row>
    <row r="9414" spans="1:13" x14ac:dyDescent="0.25">
      <c r="A9414" s="35" t="str">
        <f>VLOOKUP(B9414,ResCat!$A$2:$B$269,2,FALSE)</f>
        <v>XXX</v>
      </c>
      <c r="B9414" s="68" t="str">
        <f>IF(ISNA(VLOOKUP(C9414,COA!$A$2:$B$340,2,FALSE)),"XXX",VLOOKUP(C9414,COA!$A$2:$B$340,2,FALSE))</f>
        <v>L45</v>
      </c>
      <c r="C9414" s="149" t="str">
        <f t="shared" si="294"/>
        <v>0027-1002-0058</v>
      </c>
      <c r="D9414" s="134" t="s">
        <v>474</v>
      </c>
      <c r="E9414" s="134" t="s">
        <v>453</v>
      </c>
      <c r="F9414" s="134" t="s">
        <v>472</v>
      </c>
      <c r="G9414" s="134" t="s">
        <v>330</v>
      </c>
      <c r="H9414" s="134" t="s">
        <v>1023</v>
      </c>
      <c r="I9414" s="134" t="s">
        <v>0</v>
      </c>
      <c r="J9414" s="135">
        <v>584030.66999999993</v>
      </c>
      <c r="K9414" s="135">
        <v>251032.14999999994</v>
      </c>
      <c r="L9414" s="135">
        <v>208483.06999999998</v>
      </c>
      <c r="M9414" s="153" t="str">
        <f t="shared" si="293"/>
        <v>201705</v>
      </c>
    </row>
    <row r="9415" spans="1:13" x14ac:dyDescent="0.25">
      <c r="A9415" s="35" t="str">
        <f>VLOOKUP(B9415,ResCat!$A$2:$B$269,2,FALSE)</f>
        <v>XXX</v>
      </c>
      <c r="B9415" s="68" t="str">
        <f>IF(ISNA(VLOOKUP(C9415,COA!$A$2:$B$340,2,FALSE)),"XXX",VLOOKUP(C9415,COA!$A$2:$B$340,2,FALSE))</f>
        <v>L45</v>
      </c>
      <c r="C9415" s="149" t="str">
        <f t="shared" si="294"/>
        <v>0027-1002-0058</v>
      </c>
      <c r="D9415" s="134" t="s">
        <v>474</v>
      </c>
      <c r="E9415" s="134" t="s">
        <v>453</v>
      </c>
      <c r="F9415" s="134" t="s">
        <v>472</v>
      </c>
      <c r="G9415" s="134" t="s">
        <v>330</v>
      </c>
      <c r="H9415" s="134" t="s">
        <v>1023</v>
      </c>
      <c r="I9415" s="134" t="s">
        <v>336</v>
      </c>
      <c r="J9415" s="135">
        <v>25.12</v>
      </c>
      <c r="K9415" s="135">
        <v>13.91</v>
      </c>
      <c r="L9415" s="135">
        <v>9.74</v>
      </c>
      <c r="M9415" s="153" t="str">
        <f t="shared" si="293"/>
        <v>201705</v>
      </c>
    </row>
    <row r="9416" spans="1:13" x14ac:dyDescent="0.25">
      <c r="A9416" s="35" t="str">
        <f>VLOOKUP(B9416,ResCat!$A$2:$B$269,2,FALSE)</f>
        <v>XXX</v>
      </c>
      <c r="B9416" s="68" t="str">
        <f>IF(ISNA(VLOOKUP(C9416,COA!$A$2:$B$340,2,FALSE)),"XXX",VLOOKUP(C9416,COA!$A$2:$B$340,2,FALSE))</f>
        <v>L45</v>
      </c>
      <c r="C9416" s="149" t="str">
        <f t="shared" si="294"/>
        <v>0027-1002-0058</v>
      </c>
      <c r="D9416" s="134" t="s">
        <v>474</v>
      </c>
      <c r="E9416" s="134" t="s">
        <v>453</v>
      </c>
      <c r="F9416" s="134" t="s">
        <v>472</v>
      </c>
      <c r="G9416" s="134" t="s">
        <v>330</v>
      </c>
      <c r="H9416" s="134" t="s">
        <v>1023</v>
      </c>
      <c r="I9416" s="134" t="s">
        <v>2</v>
      </c>
      <c r="J9416" s="135">
        <v>87488.520000000033</v>
      </c>
      <c r="K9416" s="135">
        <v>44028.79</v>
      </c>
      <c r="L9416" s="135">
        <v>35086.679999999971</v>
      </c>
      <c r="M9416" s="153" t="str">
        <f t="shared" si="293"/>
        <v>201705</v>
      </c>
    </row>
    <row r="9417" spans="1:13" x14ac:dyDescent="0.25">
      <c r="A9417" s="35" t="str">
        <f>VLOOKUP(B9417,ResCat!$A$2:$B$269,2,FALSE)</f>
        <v>XXX</v>
      </c>
      <c r="B9417" s="68" t="str">
        <f>IF(ISNA(VLOOKUP(C9417,COA!$A$2:$B$340,2,FALSE)),"XXX",VLOOKUP(C9417,COA!$A$2:$B$340,2,FALSE))</f>
        <v>L45</v>
      </c>
      <c r="C9417" s="149" t="str">
        <f t="shared" si="294"/>
        <v>0027-1002-0058</v>
      </c>
      <c r="D9417" s="134" t="s">
        <v>474</v>
      </c>
      <c r="E9417" s="134" t="s">
        <v>453</v>
      </c>
      <c r="F9417" s="134" t="s">
        <v>472</v>
      </c>
      <c r="G9417" s="134" t="s">
        <v>330</v>
      </c>
      <c r="H9417" s="134" t="s">
        <v>1023</v>
      </c>
      <c r="I9417" s="134" t="s">
        <v>1</v>
      </c>
      <c r="J9417" s="135">
        <v>72533.51999999999</v>
      </c>
      <c r="K9417" s="135">
        <v>61478.259999999995</v>
      </c>
      <c r="L9417" s="135">
        <v>56994.439999999995</v>
      </c>
      <c r="M9417" s="153" t="str">
        <f t="shared" si="293"/>
        <v>201705</v>
      </c>
    </row>
    <row r="9418" spans="1:13" x14ac:dyDescent="0.25">
      <c r="A9418" s="35" t="str">
        <f>VLOOKUP(B9418,ResCat!$A$2:$B$269,2,FALSE)</f>
        <v>XXX</v>
      </c>
      <c r="B9418" s="68" t="str">
        <f>IF(ISNA(VLOOKUP(C9418,COA!$A$2:$B$340,2,FALSE)),"XXX",VLOOKUP(C9418,COA!$A$2:$B$340,2,FALSE))</f>
        <v>L45</v>
      </c>
      <c r="C9418" s="149" t="str">
        <f t="shared" si="294"/>
        <v>0027-1002-0058</v>
      </c>
      <c r="D9418" s="134" t="s">
        <v>474</v>
      </c>
      <c r="E9418" s="134" t="s">
        <v>453</v>
      </c>
      <c r="F9418" s="134" t="s">
        <v>472</v>
      </c>
      <c r="G9418" s="134" t="s">
        <v>332</v>
      </c>
      <c r="H9418" s="134" t="s">
        <v>1023</v>
      </c>
      <c r="I9418" s="134" t="s">
        <v>3</v>
      </c>
      <c r="J9418" s="135">
        <v>40023.849999999991</v>
      </c>
      <c r="K9418" s="135">
        <v>17033.079999999987</v>
      </c>
      <c r="L9418" s="135">
        <v>13669.409999999989</v>
      </c>
      <c r="M9418" s="153" t="str">
        <f t="shared" si="293"/>
        <v>201706</v>
      </c>
    </row>
    <row r="9419" spans="1:13" x14ac:dyDescent="0.25">
      <c r="A9419" s="35" t="str">
        <f>VLOOKUP(B9419,ResCat!$A$2:$B$269,2,FALSE)</f>
        <v>XXX</v>
      </c>
      <c r="B9419" s="68" t="str">
        <f>IF(ISNA(VLOOKUP(C9419,COA!$A$2:$B$340,2,FALSE)),"XXX",VLOOKUP(C9419,COA!$A$2:$B$340,2,FALSE))</f>
        <v>L45</v>
      </c>
      <c r="C9419" s="149" t="str">
        <f t="shared" si="294"/>
        <v>0027-1002-0058</v>
      </c>
      <c r="D9419" s="134" t="s">
        <v>474</v>
      </c>
      <c r="E9419" s="134" t="s">
        <v>453</v>
      </c>
      <c r="F9419" s="134" t="s">
        <v>472</v>
      </c>
      <c r="G9419" s="134" t="s">
        <v>332</v>
      </c>
      <c r="H9419" s="134" t="s">
        <v>1023</v>
      </c>
      <c r="I9419" s="134" t="s">
        <v>0</v>
      </c>
      <c r="J9419" s="135">
        <v>189592.52</v>
      </c>
      <c r="K9419" s="135">
        <v>70114.489999999991</v>
      </c>
      <c r="L9419" s="135">
        <v>62935.670000000049</v>
      </c>
      <c r="M9419" s="153" t="str">
        <f t="shared" si="293"/>
        <v>201706</v>
      </c>
    </row>
    <row r="9420" spans="1:13" x14ac:dyDescent="0.25">
      <c r="A9420" s="35" t="str">
        <f>VLOOKUP(B9420,ResCat!$A$2:$B$269,2,FALSE)</f>
        <v>XXX</v>
      </c>
      <c r="B9420" s="68" t="str">
        <f>IF(ISNA(VLOOKUP(C9420,COA!$A$2:$B$340,2,FALSE)),"XXX",VLOOKUP(C9420,COA!$A$2:$B$340,2,FALSE))</f>
        <v>L45</v>
      </c>
      <c r="C9420" s="149" t="str">
        <f t="shared" si="294"/>
        <v>0027-1002-0058</v>
      </c>
      <c r="D9420" s="134" t="s">
        <v>474</v>
      </c>
      <c r="E9420" s="134" t="s">
        <v>453</v>
      </c>
      <c r="F9420" s="134" t="s">
        <v>472</v>
      </c>
      <c r="G9420" s="134" t="s">
        <v>332</v>
      </c>
      <c r="H9420" s="134" t="s">
        <v>1023</v>
      </c>
      <c r="I9420" s="134" t="s">
        <v>336</v>
      </c>
      <c r="J9420" s="135">
        <v>402</v>
      </c>
      <c r="K9420" s="135">
        <v>159.88</v>
      </c>
      <c r="L9420" s="135">
        <v>159.88</v>
      </c>
      <c r="M9420" s="153" t="str">
        <f t="shared" si="293"/>
        <v>201706</v>
      </c>
    </row>
    <row r="9421" spans="1:13" x14ac:dyDescent="0.25">
      <c r="A9421" s="35" t="str">
        <f>VLOOKUP(B9421,ResCat!$A$2:$B$269,2,FALSE)</f>
        <v>XXX</v>
      </c>
      <c r="B9421" s="68" t="str">
        <f>IF(ISNA(VLOOKUP(C9421,COA!$A$2:$B$340,2,FALSE)),"XXX",VLOOKUP(C9421,COA!$A$2:$B$340,2,FALSE))</f>
        <v>L45</v>
      </c>
      <c r="C9421" s="149" t="str">
        <f t="shared" si="294"/>
        <v>0027-1002-0058</v>
      </c>
      <c r="D9421" s="134" t="s">
        <v>474</v>
      </c>
      <c r="E9421" s="134" t="s">
        <v>453</v>
      </c>
      <c r="F9421" s="134" t="s">
        <v>472</v>
      </c>
      <c r="G9421" s="134" t="s">
        <v>332</v>
      </c>
      <c r="H9421" s="134" t="s">
        <v>1023</v>
      </c>
      <c r="I9421" s="134" t="s">
        <v>2</v>
      </c>
      <c r="J9421" s="135">
        <v>118668.20000000001</v>
      </c>
      <c r="K9421" s="135">
        <v>60419.890000000079</v>
      </c>
      <c r="L9421" s="135">
        <v>45562.000000000036</v>
      </c>
      <c r="M9421" s="153" t="str">
        <f t="shared" si="293"/>
        <v>201706</v>
      </c>
    </row>
    <row r="9422" spans="1:13" x14ac:dyDescent="0.25">
      <c r="A9422" s="35" t="str">
        <f>VLOOKUP(B9422,ResCat!$A$2:$B$269,2,FALSE)</f>
        <v>XXX</v>
      </c>
      <c r="B9422" s="68" t="str">
        <f>IF(ISNA(VLOOKUP(C9422,COA!$A$2:$B$340,2,FALSE)),"XXX",VLOOKUP(C9422,COA!$A$2:$B$340,2,FALSE))</f>
        <v>L45</v>
      </c>
      <c r="C9422" s="149" t="str">
        <f t="shared" si="294"/>
        <v>0027-1002-0058</v>
      </c>
      <c r="D9422" s="134" t="s">
        <v>474</v>
      </c>
      <c r="E9422" s="134" t="s">
        <v>453</v>
      </c>
      <c r="F9422" s="134" t="s">
        <v>472</v>
      </c>
      <c r="G9422" s="134" t="s">
        <v>332</v>
      </c>
      <c r="H9422" s="134" t="s">
        <v>1023</v>
      </c>
      <c r="I9422" s="134" t="s">
        <v>1</v>
      </c>
      <c r="J9422" s="135">
        <v>258989.84000000008</v>
      </c>
      <c r="K9422" s="135">
        <v>200740.25999999995</v>
      </c>
      <c r="L9422" s="135">
        <v>196547.79999999993</v>
      </c>
      <c r="M9422" s="153" t="str">
        <f t="shared" si="293"/>
        <v>201706</v>
      </c>
    </row>
    <row r="9423" spans="1:13" x14ac:dyDescent="0.25">
      <c r="A9423" s="35" t="str">
        <f>VLOOKUP(B9423,ResCat!$A$2:$B$269,2,FALSE)</f>
        <v>XXX</v>
      </c>
      <c r="B9423" s="68" t="str">
        <f>IF(ISNA(VLOOKUP(C9423,COA!$A$2:$B$340,2,FALSE)),"XXX",VLOOKUP(C9423,COA!$A$2:$B$340,2,FALSE))</f>
        <v>L45</v>
      </c>
      <c r="C9423" s="149" t="str">
        <f t="shared" si="294"/>
        <v>0027-1002-0058</v>
      </c>
      <c r="D9423" s="134" t="s">
        <v>474</v>
      </c>
      <c r="E9423" s="134" t="s">
        <v>453</v>
      </c>
      <c r="F9423" s="134" t="s">
        <v>472</v>
      </c>
      <c r="G9423" s="134" t="s">
        <v>335</v>
      </c>
      <c r="H9423" s="134" t="s">
        <v>1023</v>
      </c>
      <c r="I9423" s="134" t="s">
        <v>3</v>
      </c>
      <c r="J9423" s="135">
        <v>35308.009999999995</v>
      </c>
      <c r="K9423" s="135">
        <v>11798.539999999995</v>
      </c>
      <c r="L9423" s="135">
        <v>8482.529999999997</v>
      </c>
      <c r="M9423" s="153" t="str">
        <f t="shared" si="293"/>
        <v>201707</v>
      </c>
    </row>
    <row r="9424" spans="1:13" x14ac:dyDescent="0.25">
      <c r="A9424" s="35" t="str">
        <f>VLOOKUP(B9424,ResCat!$A$2:$B$269,2,FALSE)</f>
        <v>XXX</v>
      </c>
      <c r="B9424" s="68" t="str">
        <f>IF(ISNA(VLOOKUP(C9424,COA!$A$2:$B$340,2,FALSE)),"XXX",VLOOKUP(C9424,COA!$A$2:$B$340,2,FALSE))</f>
        <v>L45</v>
      </c>
      <c r="C9424" s="149" t="str">
        <f t="shared" si="294"/>
        <v>0027-1002-0058</v>
      </c>
      <c r="D9424" s="134" t="s">
        <v>474</v>
      </c>
      <c r="E9424" s="134" t="s">
        <v>453</v>
      </c>
      <c r="F9424" s="134" t="s">
        <v>472</v>
      </c>
      <c r="G9424" s="134" t="s">
        <v>335</v>
      </c>
      <c r="H9424" s="134" t="s">
        <v>1023</v>
      </c>
      <c r="I9424" s="134" t="s">
        <v>0</v>
      </c>
      <c r="J9424" s="135">
        <v>1017427.2399999993</v>
      </c>
      <c r="K9424" s="135">
        <v>382444.80000000028</v>
      </c>
      <c r="L9424" s="135">
        <v>361292.80999999988</v>
      </c>
      <c r="M9424" s="153" t="str">
        <f t="shared" si="293"/>
        <v>201707</v>
      </c>
    </row>
    <row r="9425" spans="1:13" x14ac:dyDescent="0.25">
      <c r="A9425" s="35" t="str">
        <f>VLOOKUP(B9425,ResCat!$A$2:$B$269,2,FALSE)</f>
        <v>XXX</v>
      </c>
      <c r="B9425" s="68" t="str">
        <f>IF(ISNA(VLOOKUP(C9425,COA!$A$2:$B$340,2,FALSE)),"XXX",VLOOKUP(C9425,COA!$A$2:$B$340,2,FALSE))</f>
        <v>L45</v>
      </c>
      <c r="C9425" s="149" t="str">
        <f t="shared" si="294"/>
        <v>0027-1002-0058</v>
      </c>
      <c r="D9425" s="134" t="s">
        <v>474</v>
      </c>
      <c r="E9425" s="134" t="s">
        <v>453</v>
      </c>
      <c r="F9425" s="134" t="s">
        <v>472</v>
      </c>
      <c r="G9425" s="134" t="s">
        <v>335</v>
      </c>
      <c r="H9425" s="134" t="s">
        <v>1023</v>
      </c>
      <c r="I9425" s="134" t="s">
        <v>336</v>
      </c>
      <c r="J9425" s="135">
        <v>1969</v>
      </c>
      <c r="K9425" s="135">
        <v>2281.1500000000005</v>
      </c>
      <c r="L9425" s="135">
        <v>2239.59</v>
      </c>
      <c r="M9425" s="153" t="str">
        <f t="shared" si="293"/>
        <v>201707</v>
      </c>
    </row>
    <row r="9426" spans="1:13" x14ac:dyDescent="0.25">
      <c r="A9426" s="35" t="str">
        <f>VLOOKUP(B9426,ResCat!$A$2:$B$269,2,FALSE)</f>
        <v>XXX</v>
      </c>
      <c r="B9426" s="68" t="str">
        <f>IF(ISNA(VLOOKUP(C9426,COA!$A$2:$B$340,2,FALSE)),"XXX",VLOOKUP(C9426,COA!$A$2:$B$340,2,FALSE))</f>
        <v>L45</v>
      </c>
      <c r="C9426" s="149" t="str">
        <f t="shared" si="294"/>
        <v>0027-1002-0058</v>
      </c>
      <c r="D9426" s="134" t="s">
        <v>474</v>
      </c>
      <c r="E9426" s="134" t="s">
        <v>453</v>
      </c>
      <c r="F9426" s="134" t="s">
        <v>472</v>
      </c>
      <c r="G9426" s="134" t="s">
        <v>335</v>
      </c>
      <c r="H9426" s="134" t="s">
        <v>1023</v>
      </c>
      <c r="I9426" s="134" t="s">
        <v>2</v>
      </c>
      <c r="J9426" s="135">
        <v>105107.00000000001</v>
      </c>
      <c r="K9426" s="135">
        <v>43441.85999999995</v>
      </c>
      <c r="L9426" s="135">
        <v>40946.269999999975</v>
      </c>
      <c r="M9426" s="153" t="str">
        <f t="shared" si="293"/>
        <v>201707</v>
      </c>
    </row>
    <row r="9427" spans="1:13" x14ac:dyDescent="0.25">
      <c r="A9427" s="35" t="str">
        <f>VLOOKUP(B9427,ResCat!$A$2:$B$269,2,FALSE)</f>
        <v>XXX</v>
      </c>
      <c r="B9427" s="68" t="str">
        <f>IF(ISNA(VLOOKUP(C9427,COA!$A$2:$B$340,2,FALSE)),"XXX",VLOOKUP(C9427,COA!$A$2:$B$340,2,FALSE))</f>
        <v>L45</v>
      </c>
      <c r="C9427" s="149" t="str">
        <f t="shared" si="294"/>
        <v>0027-1002-0058</v>
      </c>
      <c r="D9427" s="134" t="s">
        <v>474</v>
      </c>
      <c r="E9427" s="134" t="s">
        <v>453</v>
      </c>
      <c r="F9427" s="134" t="s">
        <v>472</v>
      </c>
      <c r="G9427" s="134" t="s">
        <v>335</v>
      </c>
      <c r="H9427" s="134" t="s">
        <v>1023</v>
      </c>
      <c r="I9427" s="134" t="s">
        <v>1</v>
      </c>
      <c r="J9427" s="135">
        <v>351903.16999999981</v>
      </c>
      <c r="K9427" s="135">
        <v>217018.73999999982</v>
      </c>
      <c r="L9427" s="135">
        <v>201729.93999999983</v>
      </c>
      <c r="M9427" s="153" t="str">
        <f t="shared" si="293"/>
        <v>201707</v>
      </c>
    </row>
    <row r="9428" spans="1:13" x14ac:dyDescent="0.25">
      <c r="A9428" s="35" t="str">
        <f>VLOOKUP(B9428,ResCat!$A$2:$B$269,2,FALSE)</f>
        <v>XXX</v>
      </c>
      <c r="B9428" s="68" t="str">
        <f>IF(ISNA(VLOOKUP(C9428,COA!$A$2:$B$340,2,FALSE)),"XXX",VLOOKUP(C9428,COA!$A$2:$B$340,2,FALSE))</f>
        <v>L45</v>
      </c>
      <c r="C9428" s="149" t="str">
        <f t="shared" si="294"/>
        <v>0027-1002-0058</v>
      </c>
      <c r="D9428" s="134" t="s">
        <v>474</v>
      </c>
      <c r="E9428" s="134" t="s">
        <v>453</v>
      </c>
      <c r="F9428" s="134" t="s">
        <v>472</v>
      </c>
      <c r="G9428" s="134" t="s">
        <v>4</v>
      </c>
      <c r="H9428" s="134" t="s">
        <v>1023</v>
      </c>
      <c r="I9428" s="134" t="s">
        <v>3</v>
      </c>
      <c r="J9428" s="135">
        <v>91687.37999999999</v>
      </c>
      <c r="K9428" s="135">
        <v>37633.839999999997</v>
      </c>
      <c r="L9428" s="135">
        <v>28727.339999999989</v>
      </c>
      <c r="M9428" s="153" t="str">
        <f t="shared" si="293"/>
        <v>201708</v>
      </c>
    </row>
    <row r="9429" spans="1:13" x14ac:dyDescent="0.25">
      <c r="A9429" s="35" t="str">
        <f>VLOOKUP(B9429,ResCat!$A$2:$B$269,2,FALSE)</f>
        <v>XXX</v>
      </c>
      <c r="B9429" s="68" t="str">
        <f>IF(ISNA(VLOOKUP(C9429,COA!$A$2:$B$340,2,FALSE)),"XXX",VLOOKUP(C9429,COA!$A$2:$B$340,2,FALSE))</f>
        <v>L45</v>
      </c>
      <c r="C9429" s="149" t="str">
        <f t="shared" si="294"/>
        <v>0027-1002-0058</v>
      </c>
      <c r="D9429" s="134" t="s">
        <v>474</v>
      </c>
      <c r="E9429" s="134" t="s">
        <v>453</v>
      </c>
      <c r="F9429" s="134" t="s">
        <v>472</v>
      </c>
      <c r="G9429" s="134" t="s">
        <v>4</v>
      </c>
      <c r="H9429" s="134" t="s">
        <v>1023</v>
      </c>
      <c r="I9429" s="134" t="s">
        <v>0</v>
      </c>
      <c r="J9429" s="135">
        <v>1636189.3800000057</v>
      </c>
      <c r="K9429" s="135">
        <v>720052.37000000011</v>
      </c>
      <c r="L9429" s="135">
        <v>664292.9799999994</v>
      </c>
      <c r="M9429" s="153" t="str">
        <f t="shared" si="293"/>
        <v>201708</v>
      </c>
    </row>
    <row r="9430" spans="1:13" x14ac:dyDescent="0.25">
      <c r="A9430" s="35" t="str">
        <f>VLOOKUP(B9430,ResCat!$A$2:$B$269,2,FALSE)</f>
        <v>XXX</v>
      </c>
      <c r="B9430" s="68" t="str">
        <f>IF(ISNA(VLOOKUP(C9430,COA!$A$2:$B$340,2,FALSE)),"XXX",VLOOKUP(C9430,COA!$A$2:$B$340,2,FALSE))</f>
        <v>L45</v>
      </c>
      <c r="C9430" s="149" t="str">
        <f t="shared" si="294"/>
        <v>0027-1002-0058</v>
      </c>
      <c r="D9430" s="134" t="s">
        <v>474</v>
      </c>
      <c r="E9430" s="134" t="s">
        <v>453</v>
      </c>
      <c r="F9430" s="134" t="s">
        <v>472</v>
      </c>
      <c r="G9430" s="134" t="s">
        <v>4</v>
      </c>
      <c r="H9430" s="134" t="s">
        <v>1023</v>
      </c>
      <c r="I9430" s="134" t="s">
        <v>336</v>
      </c>
      <c r="J9430" s="135">
        <v>1138.82</v>
      </c>
      <c r="K9430" s="135">
        <v>973.49</v>
      </c>
      <c r="L9430" s="135">
        <v>959.05</v>
      </c>
      <c r="M9430" s="153" t="str">
        <f t="shared" si="293"/>
        <v>201708</v>
      </c>
    </row>
    <row r="9431" spans="1:13" x14ac:dyDescent="0.25">
      <c r="A9431" s="35" t="str">
        <f>VLOOKUP(B9431,ResCat!$A$2:$B$269,2,FALSE)</f>
        <v>XXX</v>
      </c>
      <c r="B9431" s="68" t="str">
        <f>IF(ISNA(VLOOKUP(C9431,COA!$A$2:$B$340,2,FALSE)),"XXX",VLOOKUP(C9431,COA!$A$2:$B$340,2,FALSE))</f>
        <v>L45</v>
      </c>
      <c r="C9431" s="149" t="str">
        <f t="shared" si="294"/>
        <v>0027-1002-0058</v>
      </c>
      <c r="D9431" s="134" t="s">
        <v>474</v>
      </c>
      <c r="E9431" s="134" t="s">
        <v>453</v>
      </c>
      <c r="F9431" s="134" t="s">
        <v>472</v>
      </c>
      <c r="G9431" s="134" t="s">
        <v>4</v>
      </c>
      <c r="H9431" s="134" t="s">
        <v>1023</v>
      </c>
      <c r="I9431" s="134" t="s">
        <v>2</v>
      </c>
      <c r="J9431" s="135">
        <v>315996.30000000045</v>
      </c>
      <c r="K9431" s="135">
        <v>117781.62000000004</v>
      </c>
      <c r="L9431" s="135">
        <v>103070.24000000005</v>
      </c>
      <c r="M9431" s="153" t="str">
        <f t="shared" si="293"/>
        <v>201708</v>
      </c>
    </row>
    <row r="9432" spans="1:13" x14ac:dyDescent="0.25">
      <c r="A9432" s="35" t="str">
        <f>VLOOKUP(B9432,ResCat!$A$2:$B$269,2,FALSE)</f>
        <v>XXX</v>
      </c>
      <c r="B9432" s="68" t="str">
        <f>IF(ISNA(VLOOKUP(C9432,COA!$A$2:$B$340,2,FALSE)),"XXX",VLOOKUP(C9432,COA!$A$2:$B$340,2,FALSE))</f>
        <v>L45</v>
      </c>
      <c r="C9432" s="149" t="str">
        <f t="shared" si="294"/>
        <v>0027-1002-0058</v>
      </c>
      <c r="D9432" s="134" t="s">
        <v>474</v>
      </c>
      <c r="E9432" s="134" t="s">
        <v>453</v>
      </c>
      <c r="F9432" s="134" t="s">
        <v>472</v>
      </c>
      <c r="G9432" s="134" t="s">
        <v>4</v>
      </c>
      <c r="H9432" s="134" t="s">
        <v>1023</v>
      </c>
      <c r="I9432" s="134" t="s">
        <v>1</v>
      </c>
      <c r="J9432" s="135">
        <v>364649.01999999979</v>
      </c>
      <c r="K9432" s="135">
        <v>189949.27999999985</v>
      </c>
      <c r="L9432" s="135">
        <v>148708.38999999993</v>
      </c>
      <c r="M9432" s="153" t="str">
        <f t="shared" si="293"/>
        <v>201708</v>
      </c>
    </row>
    <row r="9433" spans="1:13" x14ac:dyDescent="0.25">
      <c r="A9433" s="35" t="str">
        <f>VLOOKUP(B9433,ResCat!$A$2:$B$269,2,FALSE)</f>
        <v>XXX</v>
      </c>
      <c r="B9433" s="68" t="str">
        <f>IF(ISNA(VLOOKUP(C9433,COA!$A$2:$B$340,2,FALSE)),"XXX",VLOOKUP(C9433,COA!$A$2:$B$340,2,FALSE))</f>
        <v>L45</v>
      </c>
      <c r="C9433" s="149" t="str">
        <f t="shared" si="294"/>
        <v>0027-1002-0058</v>
      </c>
      <c r="D9433" s="134" t="s">
        <v>474</v>
      </c>
      <c r="E9433" s="134" t="s">
        <v>453</v>
      </c>
      <c r="F9433" s="134" t="s">
        <v>472</v>
      </c>
      <c r="G9433" s="134" t="s">
        <v>511</v>
      </c>
      <c r="H9433" s="134" t="s">
        <v>1023</v>
      </c>
      <c r="I9433" s="134" t="s">
        <v>3</v>
      </c>
      <c r="J9433" s="135">
        <v>50753.359999999971</v>
      </c>
      <c r="K9433" s="135">
        <v>23552.96999999999</v>
      </c>
      <c r="L9433" s="135">
        <v>17619.279999999992</v>
      </c>
      <c r="M9433" s="153" t="str">
        <f t="shared" si="293"/>
        <v>201709</v>
      </c>
    </row>
    <row r="9434" spans="1:13" x14ac:dyDescent="0.25">
      <c r="A9434" s="35" t="str">
        <f>VLOOKUP(B9434,ResCat!$A$2:$B$269,2,FALSE)</f>
        <v>XXX</v>
      </c>
      <c r="B9434" s="68" t="str">
        <f>IF(ISNA(VLOOKUP(C9434,COA!$A$2:$B$340,2,FALSE)),"XXX",VLOOKUP(C9434,COA!$A$2:$B$340,2,FALSE))</f>
        <v>L45</v>
      </c>
      <c r="C9434" s="149" t="str">
        <f t="shared" si="294"/>
        <v>0027-1002-0058</v>
      </c>
      <c r="D9434" s="134" t="s">
        <v>474</v>
      </c>
      <c r="E9434" s="134" t="s">
        <v>453</v>
      </c>
      <c r="F9434" s="134" t="s">
        <v>472</v>
      </c>
      <c r="G9434" s="134" t="s">
        <v>511</v>
      </c>
      <c r="H9434" s="134" t="s">
        <v>1023</v>
      </c>
      <c r="I9434" s="134" t="s">
        <v>0</v>
      </c>
      <c r="J9434" s="135">
        <v>2265458.7499999995</v>
      </c>
      <c r="K9434" s="135">
        <v>845383.07</v>
      </c>
      <c r="L9434" s="135">
        <v>823802.7</v>
      </c>
      <c r="M9434" s="153" t="str">
        <f t="shared" si="293"/>
        <v>201709</v>
      </c>
    </row>
    <row r="9435" spans="1:13" x14ac:dyDescent="0.25">
      <c r="A9435" s="35" t="str">
        <f>VLOOKUP(B9435,ResCat!$A$2:$B$269,2,FALSE)</f>
        <v>XXX</v>
      </c>
      <c r="B9435" s="68" t="str">
        <f>IF(ISNA(VLOOKUP(C9435,COA!$A$2:$B$340,2,FALSE)),"XXX",VLOOKUP(C9435,COA!$A$2:$B$340,2,FALSE))</f>
        <v>L45</v>
      </c>
      <c r="C9435" s="149" t="str">
        <f t="shared" si="294"/>
        <v>0027-1002-0058</v>
      </c>
      <c r="D9435" s="134" t="s">
        <v>474</v>
      </c>
      <c r="E9435" s="134" t="s">
        <v>453</v>
      </c>
      <c r="F9435" s="134" t="s">
        <v>472</v>
      </c>
      <c r="G9435" s="134" t="s">
        <v>511</v>
      </c>
      <c r="H9435" s="134" t="s">
        <v>1023</v>
      </c>
      <c r="I9435" s="134" t="s">
        <v>336</v>
      </c>
      <c r="J9435" s="135">
        <v>4929.8999999999996</v>
      </c>
      <c r="K9435" s="135">
        <v>1046.76</v>
      </c>
      <c r="L9435" s="135">
        <v>1046.76</v>
      </c>
      <c r="M9435" s="153" t="str">
        <f t="shared" si="293"/>
        <v>201709</v>
      </c>
    </row>
    <row r="9436" spans="1:13" x14ac:dyDescent="0.25">
      <c r="A9436" s="35" t="str">
        <f>VLOOKUP(B9436,ResCat!$A$2:$B$269,2,FALSE)</f>
        <v>XXX</v>
      </c>
      <c r="B9436" s="68" t="str">
        <f>IF(ISNA(VLOOKUP(C9436,COA!$A$2:$B$340,2,FALSE)),"XXX",VLOOKUP(C9436,COA!$A$2:$B$340,2,FALSE))</f>
        <v>L45</v>
      </c>
      <c r="C9436" s="149" t="str">
        <f t="shared" si="294"/>
        <v>0027-1002-0058</v>
      </c>
      <c r="D9436" s="134" t="s">
        <v>474</v>
      </c>
      <c r="E9436" s="134" t="s">
        <v>453</v>
      </c>
      <c r="F9436" s="134" t="s">
        <v>472</v>
      </c>
      <c r="G9436" s="134" t="s">
        <v>511</v>
      </c>
      <c r="H9436" s="134" t="s">
        <v>1023</v>
      </c>
      <c r="I9436" s="134" t="s">
        <v>2</v>
      </c>
      <c r="J9436" s="135">
        <v>101345.55</v>
      </c>
      <c r="K9436" s="135">
        <v>58093.220000000052</v>
      </c>
      <c r="L9436" s="135">
        <v>45490.2</v>
      </c>
      <c r="M9436" s="153" t="str">
        <f t="shared" si="293"/>
        <v>201709</v>
      </c>
    </row>
    <row r="9437" spans="1:13" x14ac:dyDescent="0.25">
      <c r="A9437" s="35" t="str">
        <f>VLOOKUP(B9437,ResCat!$A$2:$B$269,2,FALSE)</f>
        <v>XXX</v>
      </c>
      <c r="B9437" s="68" t="str">
        <f>IF(ISNA(VLOOKUP(C9437,COA!$A$2:$B$340,2,FALSE)),"XXX",VLOOKUP(C9437,COA!$A$2:$B$340,2,FALSE))</f>
        <v>L45</v>
      </c>
      <c r="C9437" s="149" t="str">
        <f t="shared" si="294"/>
        <v>0027-1002-0058</v>
      </c>
      <c r="D9437" s="134" t="s">
        <v>474</v>
      </c>
      <c r="E9437" s="134" t="s">
        <v>453</v>
      </c>
      <c r="F9437" s="134" t="s">
        <v>472</v>
      </c>
      <c r="G9437" s="134" t="s">
        <v>511</v>
      </c>
      <c r="H9437" s="134" t="s">
        <v>1023</v>
      </c>
      <c r="I9437" s="134" t="s">
        <v>1</v>
      </c>
      <c r="J9437" s="135">
        <v>858094.73</v>
      </c>
      <c r="K9437" s="135">
        <v>456624.11</v>
      </c>
      <c r="L9437" s="135">
        <v>397656.18</v>
      </c>
      <c r="M9437" s="153" t="str">
        <f t="shared" si="293"/>
        <v>201709</v>
      </c>
    </row>
    <row r="9438" spans="1:13" x14ac:dyDescent="0.25">
      <c r="A9438" s="35" t="str">
        <f>VLOOKUP(B9438,ResCat!$A$2:$B$269,2,FALSE)</f>
        <v>XXX</v>
      </c>
      <c r="B9438" s="68" t="str">
        <f>IF(ISNA(VLOOKUP(C9438,COA!$A$2:$B$340,2,FALSE)),"XXX",VLOOKUP(C9438,COA!$A$2:$B$340,2,FALSE))</f>
        <v>L45</v>
      </c>
      <c r="C9438" s="149" t="str">
        <f t="shared" si="294"/>
        <v>0027-1002-0058</v>
      </c>
      <c r="D9438" s="134" t="s">
        <v>474</v>
      </c>
      <c r="E9438" s="134" t="s">
        <v>453</v>
      </c>
      <c r="F9438" s="134" t="s">
        <v>472</v>
      </c>
      <c r="G9438" s="134" t="s">
        <v>969</v>
      </c>
      <c r="H9438" s="134" t="s">
        <v>1023</v>
      </c>
      <c r="I9438" s="134" t="s">
        <v>3</v>
      </c>
      <c r="J9438" s="135">
        <v>112063.03000000006</v>
      </c>
      <c r="K9438" s="135">
        <v>41099.879999999997</v>
      </c>
      <c r="L9438" s="135">
        <v>24615.48999999998</v>
      </c>
      <c r="M9438" s="153" t="str">
        <f t="shared" si="293"/>
        <v>201710</v>
      </c>
    </row>
    <row r="9439" spans="1:13" x14ac:dyDescent="0.25">
      <c r="A9439" s="35" t="str">
        <f>VLOOKUP(B9439,ResCat!$A$2:$B$269,2,FALSE)</f>
        <v>XXX</v>
      </c>
      <c r="B9439" s="68" t="str">
        <f>IF(ISNA(VLOOKUP(C9439,COA!$A$2:$B$340,2,FALSE)),"XXX",VLOOKUP(C9439,COA!$A$2:$B$340,2,FALSE))</f>
        <v>L45</v>
      </c>
      <c r="C9439" s="149" t="str">
        <f t="shared" si="294"/>
        <v>0027-1002-0058</v>
      </c>
      <c r="D9439" s="134" t="s">
        <v>474</v>
      </c>
      <c r="E9439" s="134" t="s">
        <v>453</v>
      </c>
      <c r="F9439" s="134" t="s">
        <v>472</v>
      </c>
      <c r="G9439" s="134" t="s">
        <v>969</v>
      </c>
      <c r="H9439" s="134" t="s">
        <v>1023</v>
      </c>
      <c r="I9439" s="134" t="s">
        <v>0</v>
      </c>
      <c r="J9439" s="135">
        <v>2300342.8300000005</v>
      </c>
      <c r="K9439" s="135">
        <v>1019460.2999999998</v>
      </c>
      <c r="L9439" s="135">
        <v>938943.99999999965</v>
      </c>
      <c r="M9439" s="153" t="str">
        <f t="shared" si="293"/>
        <v>201710</v>
      </c>
    </row>
    <row r="9440" spans="1:13" x14ac:dyDescent="0.25">
      <c r="A9440" s="35" t="str">
        <f>VLOOKUP(B9440,ResCat!$A$2:$B$269,2,FALSE)</f>
        <v>XXX</v>
      </c>
      <c r="B9440" s="68" t="str">
        <f>IF(ISNA(VLOOKUP(C9440,COA!$A$2:$B$340,2,FALSE)),"XXX",VLOOKUP(C9440,COA!$A$2:$B$340,2,FALSE))</f>
        <v>L45</v>
      </c>
      <c r="C9440" s="149" t="str">
        <f t="shared" si="294"/>
        <v>0027-1002-0058</v>
      </c>
      <c r="D9440" s="134" t="s">
        <v>474</v>
      </c>
      <c r="E9440" s="134" t="s">
        <v>453</v>
      </c>
      <c r="F9440" s="134" t="s">
        <v>472</v>
      </c>
      <c r="G9440" s="134" t="s">
        <v>969</v>
      </c>
      <c r="H9440" s="134" t="s">
        <v>1023</v>
      </c>
      <c r="I9440" s="134" t="s">
        <v>336</v>
      </c>
      <c r="J9440" s="135">
        <v>37293.79</v>
      </c>
      <c r="K9440" s="135">
        <v>2321.9000000000005</v>
      </c>
      <c r="L9440" s="135">
        <v>2295.9000000000005</v>
      </c>
      <c r="M9440" s="153" t="str">
        <f t="shared" si="293"/>
        <v>201710</v>
      </c>
    </row>
    <row r="9441" spans="1:13" x14ac:dyDescent="0.25">
      <c r="A9441" s="35" t="str">
        <f>VLOOKUP(B9441,ResCat!$A$2:$B$269,2,FALSE)</f>
        <v>XXX</v>
      </c>
      <c r="B9441" s="68" t="str">
        <f>IF(ISNA(VLOOKUP(C9441,COA!$A$2:$B$340,2,FALSE)),"XXX",VLOOKUP(C9441,COA!$A$2:$B$340,2,FALSE))</f>
        <v>L45</v>
      </c>
      <c r="C9441" s="149" t="str">
        <f t="shared" si="294"/>
        <v>0027-1002-0058</v>
      </c>
      <c r="D9441" s="134" t="s">
        <v>474</v>
      </c>
      <c r="E9441" s="134" t="s">
        <v>453</v>
      </c>
      <c r="F9441" s="134" t="s">
        <v>472</v>
      </c>
      <c r="G9441" s="134" t="s">
        <v>969</v>
      </c>
      <c r="H9441" s="134" t="s">
        <v>1023</v>
      </c>
      <c r="I9441" s="134" t="s">
        <v>2</v>
      </c>
      <c r="J9441" s="135">
        <v>268149.41000000009</v>
      </c>
      <c r="K9441" s="135">
        <v>124605.73999999999</v>
      </c>
      <c r="L9441" s="135">
        <v>100998.90000000015</v>
      </c>
      <c r="M9441" s="153" t="str">
        <f t="shared" si="293"/>
        <v>201710</v>
      </c>
    </row>
    <row r="9442" spans="1:13" x14ac:dyDescent="0.25">
      <c r="A9442" s="35" t="str">
        <f>VLOOKUP(B9442,ResCat!$A$2:$B$269,2,FALSE)</f>
        <v>XXX</v>
      </c>
      <c r="B9442" s="68" t="str">
        <f>IF(ISNA(VLOOKUP(C9442,COA!$A$2:$B$340,2,FALSE)),"XXX",VLOOKUP(C9442,COA!$A$2:$B$340,2,FALSE))</f>
        <v>L45</v>
      </c>
      <c r="C9442" s="149" t="str">
        <f t="shared" si="294"/>
        <v>0027-1002-0058</v>
      </c>
      <c r="D9442" s="134" t="s">
        <v>474</v>
      </c>
      <c r="E9442" s="134" t="s">
        <v>453</v>
      </c>
      <c r="F9442" s="134" t="s">
        <v>472</v>
      </c>
      <c r="G9442" s="134" t="s">
        <v>969</v>
      </c>
      <c r="H9442" s="134" t="s">
        <v>1023</v>
      </c>
      <c r="I9442" s="134" t="s">
        <v>1</v>
      </c>
      <c r="J9442" s="135">
        <v>1519595.4999999993</v>
      </c>
      <c r="K9442" s="135">
        <v>718147.53000000014</v>
      </c>
      <c r="L9442" s="135">
        <v>561105.15000000037</v>
      </c>
      <c r="M9442" s="153" t="str">
        <f t="shared" si="293"/>
        <v>201710</v>
      </c>
    </row>
    <row r="9443" spans="1:13" x14ac:dyDescent="0.25">
      <c r="A9443" s="35" t="str">
        <f>VLOOKUP(B9443,ResCat!$A$2:$B$269,2,FALSE)</f>
        <v>XXX</v>
      </c>
      <c r="B9443" s="68" t="str">
        <f>IF(ISNA(VLOOKUP(C9443,COA!$A$2:$B$340,2,FALSE)),"XXX",VLOOKUP(C9443,COA!$A$2:$B$340,2,FALSE))</f>
        <v>L45</v>
      </c>
      <c r="C9443" s="149" t="str">
        <f t="shared" si="294"/>
        <v>0027-1002-0058</v>
      </c>
      <c r="D9443" s="134" t="s">
        <v>474</v>
      </c>
      <c r="E9443" s="134" t="s">
        <v>453</v>
      </c>
      <c r="F9443" s="134" t="s">
        <v>472</v>
      </c>
      <c r="G9443" s="134" t="s">
        <v>961</v>
      </c>
      <c r="H9443" s="134" t="s">
        <v>1023</v>
      </c>
      <c r="I9443" s="134" t="s">
        <v>3</v>
      </c>
      <c r="J9443" s="135">
        <v>360568.60999999917</v>
      </c>
      <c r="K9443" s="135">
        <v>134881.92000000036</v>
      </c>
      <c r="L9443" s="135">
        <v>90153.240000000078</v>
      </c>
      <c r="M9443" s="153" t="str">
        <f t="shared" si="293"/>
        <v>201711</v>
      </c>
    </row>
    <row r="9444" spans="1:13" x14ac:dyDescent="0.25">
      <c r="A9444" s="35" t="str">
        <f>VLOOKUP(B9444,ResCat!$A$2:$B$269,2,FALSE)</f>
        <v>XXX</v>
      </c>
      <c r="B9444" s="68" t="str">
        <f>IF(ISNA(VLOOKUP(C9444,COA!$A$2:$B$340,2,FALSE)),"XXX",VLOOKUP(C9444,COA!$A$2:$B$340,2,FALSE))</f>
        <v>L45</v>
      </c>
      <c r="C9444" s="149" t="str">
        <f t="shared" si="294"/>
        <v>0027-1002-0058</v>
      </c>
      <c r="D9444" s="134" t="s">
        <v>474</v>
      </c>
      <c r="E9444" s="134" t="s">
        <v>453</v>
      </c>
      <c r="F9444" s="134" t="s">
        <v>472</v>
      </c>
      <c r="G9444" s="134" t="s">
        <v>961</v>
      </c>
      <c r="H9444" s="134" t="s">
        <v>1023</v>
      </c>
      <c r="I9444" s="134" t="s">
        <v>0</v>
      </c>
      <c r="J9444" s="135">
        <v>2735653.7000000007</v>
      </c>
      <c r="K9444" s="135">
        <v>1245516.7999999998</v>
      </c>
      <c r="L9444" s="135">
        <v>960307.96999999951</v>
      </c>
      <c r="M9444" s="153" t="str">
        <f t="shared" si="293"/>
        <v>201711</v>
      </c>
    </row>
    <row r="9445" spans="1:13" x14ac:dyDescent="0.25">
      <c r="A9445" s="35" t="str">
        <f>VLOOKUP(B9445,ResCat!$A$2:$B$269,2,FALSE)</f>
        <v>XXX</v>
      </c>
      <c r="B9445" s="68" t="str">
        <f>IF(ISNA(VLOOKUP(C9445,COA!$A$2:$B$340,2,FALSE)),"XXX",VLOOKUP(C9445,COA!$A$2:$B$340,2,FALSE))</f>
        <v>L45</v>
      </c>
      <c r="C9445" s="149" t="str">
        <f t="shared" si="294"/>
        <v>0027-1002-0058</v>
      </c>
      <c r="D9445" s="134" t="s">
        <v>474</v>
      </c>
      <c r="E9445" s="134" t="s">
        <v>453</v>
      </c>
      <c r="F9445" s="134" t="s">
        <v>472</v>
      </c>
      <c r="G9445" s="134" t="s">
        <v>961</v>
      </c>
      <c r="H9445" s="134" t="s">
        <v>1023</v>
      </c>
      <c r="I9445" s="134" t="s">
        <v>336</v>
      </c>
      <c r="J9445" s="135">
        <v>32594.069999999996</v>
      </c>
      <c r="K9445" s="135">
        <v>3363.2499999999995</v>
      </c>
      <c r="L9445" s="135">
        <v>3314.5099999999998</v>
      </c>
      <c r="M9445" s="153" t="str">
        <f t="shared" si="293"/>
        <v>201711</v>
      </c>
    </row>
    <row r="9446" spans="1:13" x14ac:dyDescent="0.25">
      <c r="A9446" s="35" t="str">
        <f>VLOOKUP(B9446,ResCat!$A$2:$B$269,2,FALSE)</f>
        <v>XXX</v>
      </c>
      <c r="B9446" s="68" t="str">
        <f>IF(ISNA(VLOOKUP(C9446,COA!$A$2:$B$340,2,FALSE)),"XXX",VLOOKUP(C9446,COA!$A$2:$B$340,2,FALSE))</f>
        <v>L45</v>
      </c>
      <c r="C9446" s="149" t="str">
        <f t="shared" si="294"/>
        <v>0027-1002-0058</v>
      </c>
      <c r="D9446" s="134" t="s">
        <v>474</v>
      </c>
      <c r="E9446" s="134" t="s">
        <v>453</v>
      </c>
      <c r="F9446" s="134" t="s">
        <v>472</v>
      </c>
      <c r="G9446" s="134" t="s">
        <v>961</v>
      </c>
      <c r="H9446" s="134" t="s">
        <v>1023</v>
      </c>
      <c r="I9446" s="134" t="s">
        <v>2</v>
      </c>
      <c r="J9446" s="135">
        <v>871020.37999999721</v>
      </c>
      <c r="K9446" s="135">
        <v>427468.44000000256</v>
      </c>
      <c r="L9446" s="135">
        <v>343206.33000000258</v>
      </c>
      <c r="M9446" s="153" t="str">
        <f t="shared" si="293"/>
        <v>201711</v>
      </c>
    </row>
    <row r="9447" spans="1:13" x14ac:dyDescent="0.25">
      <c r="A9447" s="35" t="str">
        <f>VLOOKUP(B9447,ResCat!$A$2:$B$269,2,FALSE)</f>
        <v>XXX</v>
      </c>
      <c r="B9447" s="68" t="str">
        <f>IF(ISNA(VLOOKUP(C9447,COA!$A$2:$B$340,2,FALSE)),"XXX",VLOOKUP(C9447,COA!$A$2:$B$340,2,FALSE))</f>
        <v>L45</v>
      </c>
      <c r="C9447" s="149" t="str">
        <f t="shared" si="294"/>
        <v>0027-1002-0058</v>
      </c>
      <c r="D9447" s="134" t="s">
        <v>474</v>
      </c>
      <c r="E9447" s="134" t="s">
        <v>453</v>
      </c>
      <c r="F9447" s="134" t="s">
        <v>472</v>
      </c>
      <c r="G9447" s="134" t="s">
        <v>961</v>
      </c>
      <c r="H9447" s="134" t="s">
        <v>1023</v>
      </c>
      <c r="I9447" s="134" t="s">
        <v>1</v>
      </c>
      <c r="J9447" s="135">
        <v>2757868.6499999929</v>
      </c>
      <c r="K9447" s="135">
        <v>1396531.789999994</v>
      </c>
      <c r="L9447" s="135">
        <v>1048724.0899999999</v>
      </c>
      <c r="M9447" s="153" t="str">
        <f t="shared" si="293"/>
        <v>201711</v>
      </c>
    </row>
    <row r="9448" spans="1:13" x14ac:dyDescent="0.25">
      <c r="A9448" s="35" t="str">
        <f>VLOOKUP(B9448,ResCat!$A$2:$B$269,2,FALSE)</f>
        <v>XXX</v>
      </c>
      <c r="B9448" s="68" t="str">
        <f>IF(ISNA(VLOOKUP(C9448,COA!$A$2:$B$340,2,FALSE)),"XXX",VLOOKUP(C9448,COA!$A$2:$B$340,2,FALSE))</f>
        <v>L45</v>
      </c>
      <c r="C9448" s="149" t="str">
        <f t="shared" si="294"/>
        <v>0027-1002-0058</v>
      </c>
      <c r="D9448" s="134" t="s">
        <v>474</v>
      </c>
      <c r="E9448" s="134" t="s">
        <v>453</v>
      </c>
      <c r="F9448" s="134" t="s">
        <v>472</v>
      </c>
      <c r="G9448" s="134" t="s">
        <v>970</v>
      </c>
      <c r="H9448" s="134" t="s">
        <v>1023</v>
      </c>
      <c r="I9448" s="134" t="s">
        <v>3</v>
      </c>
      <c r="J9448" s="135">
        <v>1060673.0399999893</v>
      </c>
      <c r="K9448" s="135">
        <v>413034.79000000219</v>
      </c>
      <c r="L9448" s="135">
        <v>299154.47000000149</v>
      </c>
      <c r="M9448" s="153" t="str">
        <f t="shared" si="293"/>
        <v>201712</v>
      </c>
    </row>
    <row r="9449" spans="1:13" x14ac:dyDescent="0.25">
      <c r="A9449" s="35" t="str">
        <f>VLOOKUP(B9449,ResCat!$A$2:$B$269,2,FALSE)</f>
        <v>XXX</v>
      </c>
      <c r="B9449" s="68" t="str">
        <f>IF(ISNA(VLOOKUP(C9449,COA!$A$2:$B$340,2,FALSE)),"XXX",VLOOKUP(C9449,COA!$A$2:$B$340,2,FALSE))</f>
        <v>L45</v>
      </c>
      <c r="C9449" s="149" t="str">
        <f t="shared" si="294"/>
        <v>0027-1002-0058</v>
      </c>
      <c r="D9449" s="134" t="s">
        <v>474</v>
      </c>
      <c r="E9449" s="134" t="s">
        <v>453</v>
      </c>
      <c r="F9449" s="134" t="s">
        <v>472</v>
      </c>
      <c r="G9449" s="134" t="s">
        <v>970</v>
      </c>
      <c r="H9449" s="134" t="s">
        <v>1023</v>
      </c>
      <c r="I9449" s="134" t="s">
        <v>368</v>
      </c>
      <c r="J9449" s="135">
        <v>75</v>
      </c>
      <c r="K9449" s="135">
        <v>21</v>
      </c>
      <c r="L9449" s="135">
        <v>21</v>
      </c>
      <c r="M9449" s="153" t="str">
        <f t="shared" si="293"/>
        <v>201712</v>
      </c>
    </row>
    <row r="9450" spans="1:13" x14ac:dyDescent="0.25">
      <c r="A9450" s="35" t="str">
        <f>VLOOKUP(B9450,ResCat!$A$2:$B$269,2,FALSE)</f>
        <v>XXX</v>
      </c>
      <c r="B9450" s="68" t="str">
        <f>IF(ISNA(VLOOKUP(C9450,COA!$A$2:$B$340,2,FALSE)),"XXX",VLOOKUP(C9450,COA!$A$2:$B$340,2,FALSE))</f>
        <v>L45</v>
      </c>
      <c r="C9450" s="149" t="str">
        <f t="shared" si="294"/>
        <v>0027-1002-0058</v>
      </c>
      <c r="D9450" s="134" t="s">
        <v>474</v>
      </c>
      <c r="E9450" s="134" t="s">
        <v>453</v>
      </c>
      <c r="F9450" s="134" t="s">
        <v>472</v>
      </c>
      <c r="G9450" s="134" t="s">
        <v>970</v>
      </c>
      <c r="H9450" s="134" t="s">
        <v>1023</v>
      </c>
      <c r="I9450" s="134" t="s">
        <v>0</v>
      </c>
      <c r="J9450" s="135">
        <v>1385790.3799999994</v>
      </c>
      <c r="K9450" s="135">
        <v>509447.11</v>
      </c>
      <c r="L9450" s="135">
        <v>392082.48999999982</v>
      </c>
      <c r="M9450" s="153" t="str">
        <f t="shared" si="293"/>
        <v>201712</v>
      </c>
    </row>
    <row r="9451" spans="1:13" x14ac:dyDescent="0.25">
      <c r="A9451" s="35" t="str">
        <f>VLOOKUP(B9451,ResCat!$A$2:$B$269,2,FALSE)</f>
        <v>XXX</v>
      </c>
      <c r="B9451" s="68" t="str">
        <f>IF(ISNA(VLOOKUP(C9451,COA!$A$2:$B$340,2,FALSE)),"XXX",VLOOKUP(C9451,COA!$A$2:$B$340,2,FALSE))</f>
        <v>L45</v>
      </c>
      <c r="C9451" s="149" t="str">
        <f t="shared" si="294"/>
        <v>0027-1002-0058</v>
      </c>
      <c r="D9451" s="134" t="s">
        <v>474</v>
      </c>
      <c r="E9451" s="134" t="s">
        <v>453</v>
      </c>
      <c r="F9451" s="134" t="s">
        <v>472</v>
      </c>
      <c r="G9451" s="134" t="s">
        <v>970</v>
      </c>
      <c r="H9451" s="134" t="s">
        <v>1023</v>
      </c>
      <c r="I9451" s="134" t="s">
        <v>336</v>
      </c>
      <c r="J9451" s="135">
        <v>21065.09</v>
      </c>
      <c r="K9451" s="135">
        <v>2906.1400000000003</v>
      </c>
      <c r="L9451" s="135">
        <v>2311.09</v>
      </c>
      <c r="M9451" s="153" t="str">
        <f t="shared" si="293"/>
        <v>201712</v>
      </c>
    </row>
    <row r="9452" spans="1:13" x14ac:dyDescent="0.25">
      <c r="A9452" s="35" t="str">
        <f>VLOOKUP(B9452,ResCat!$A$2:$B$269,2,FALSE)</f>
        <v>XXX</v>
      </c>
      <c r="B9452" s="68" t="str">
        <f>IF(ISNA(VLOOKUP(C9452,COA!$A$2:$B$340,2,FALSE)),"XXX",VLOOKUP(C9452,COA!$A$2:$B$340,2,FALSE))</f>
        <v>L45</v>
      </c>
      <c r="C9452" s="149" t="str">
        <f t="shared" si="294"/>
        <v>0027-1002-0058</v>
      </c>
      <c r="D9452" s="134" t="s">
        <v>474</v>
      </c>
      <c r="E9452" s="134" t="s">
        <v>453</v>
      </c>
      <c r="F9452" s="134" t="s">
        <v>472</v>
      </c>
      <c r="G9452" s="134" t="s">
        <v>970</v>
      </c>
      <c r="H9452" s="134" t="s">
        <v>1023</v>
      </c>
      <c r="I9452" s="134" t="s">
        <v>2</v>
      </c>
      <c r="J9452" s="135">
        <v>2248474.579999987</v>
      </c>
      <c r="K9452" s="135">
        <v>1218895.0600000585</v>
      </c>
      <c r="L9452" s="135">
        <v>940353.40000005753</v>
      </c>
      <c r="M9452" s="153" t="str">
        <f t="shared" si="293"/>
        <v>201712</v>
      </c>
    </row>
    <row r="9453" spans="1:13" x14ac:dyDescent="0.25">
      <c r="A9453" s="35" t="str">
        <f>VLOOKUP(B9453,ResCat!$A$2:$B$269,2,FALSE)</f>
        <v>XXX</v>
      </c>
      <c r="B9453" s="68" t="str">
        <f>IF(ISNA(VLOOKUP(C9453,COA!$A$2:$B$340,2,FALSE)),"XXX",VLOOKUP(C9453,COA!$A$2:$B$340,2,FALSE))</f>
        <v>L45</v>
      </c>
      <c r="C9453" s="149" t="str">
        <f t="shared" si="294"/>
        <v>0027-1002-0058</v>
      </c>
      <c r="D9453" s="134" t="s">
        <v>474</v>
      </c>
      <c r="E9453" s="134" t="s">
        <v>453</v>
      </c>
      <c r="F9453" s="134" t="s">
        <v>472</v>
      </c>
      <c r="G9453" s="134" t="s">
        <v>970</v>
      </c>
      <c r="H9453" s="134" t="s">
        <v>1023</v>
      </c>
      <c r="I9453" s="134" t="s">
        <v>1</v>
      </c>
      <c r="J9453" s="135">
        <v>2580745.8299999931</v>
      </c>
      <c r="K9453" s="135">
        <v>1574605.8099999907</v>
      </c>
      <c r="L9453" s="135">
        <v>1129087.2</v>
      </c>
      <c r="M9453" s="153" t="str">
        <f t="shared" si="293"/>
        <v>201712</v>
      </c>
    </row>
    <row r="9454" spans="1:13" x14ac:dyDescent="0.25">
      <c r="A9454" s="35" t="str">
        <f>VLOOKUP(B9454,ResCat!$A$2:$B$269,2,FALSE)</f>
        <v>XXX</v>
      </c>
      <c r="B9454" s="68" t="str">
        <f>IF(ISNA(VLOOKUP(C9454,COA!$A$2:$B$340,2,FALSE)),"XXX",VLOOKUP(C9454,COA!$A$2:$B$340,2,FALSE))</f>
        <v>L45</v>
      </c>
      <c r="C9454" s="149" t="str">
        <f t="shared" si="294"/>
        <v>0027-1002-0058</v>
      </c>
      <c r="D9454" s="134" t="s">
        <v>474</v>
      </c>
      <c r="E9454" s="134" t="s">
        <v>453</v>
      </c>
      <c r="F9454" s="134" t="s">
        <v>472</v>
      </c>
      <c r="G9454" s="134" t="s">
        <v>1023</v>
      </c>
      <c r="H9454" s="134" t="s">
        <v>1023</v>
      </c>
      <c r="I9454" s="134" t="s">
        <v>3</v>
      </c>
      <c r="J9454" s="135">
        <v>162298.16999999961</v>
      </c>
      <c r="K9454" s="135">
        <v>61790.349999999838</v>
      </c>
      <c r="L9454" s="135">
        <v>27824.540000000008</v>
      </c>
      <c r="M9454" s="153" t="str">
        <f t="shared" si="293"/>
        <v>201801</v>
      </c>
    </row>
    <row r="9455" spans="1:13" x14ac:dyDescent="0.25">
      <c r="A9455" s="35" t="str">
        <f>VLOOKUP(B9455,ResCat!$A$2:$B$269,2,FALSE)</f>
        <v>XXX</v>
      </c>
      <c r="B9455" s="68" t="str">
        <f>IF(ISNA(VLOOKUP(C9455,COA!$A$2:$B$340,2,FALSE)),"XXX",VLOOKUP(C9455,COA!$A$2:$B$340,2,FALSE))</f>
        <v>L45</v>
      </c>
      <c r="C9455" s="149" t="str">
        <f t="shared" si="294"/>
        <v>0027-1002-0058</v>
      </c>
      <c r="D9455" s="134" t="s">
        <v>474</v>
      </c>
      <c r="E9455" s="134" t="s">
        <v>453</v>
      </c>
      <c r="F9455" s="134" t="s">
        <v>472</v>
      </c>
      <c r="G9455" s="134" t="s">
        <v>1023</v>
      </c>
      <c r="H9455" s="134" t="s">
        <v>1023</v>
      </c>
      <c r="I9455" s="134" t="s">
        <v>0</v>
      </c>
      <c r="J9455" s="135">
        <v>13494.900000000001</v>
      </c>
      <c r="K9455" s="135">
        <v>4244.67</v>
      </c>
      <c r="L9455" s="135">
        <v>1458.45</v>
      </c>
      <c r="M9455" s="153" t="str">
        <f t="shared" si="293"/>
        <v>201801</v>
      </c>
    </row>
    <row r="9456" spans="1:13" x14ac:dyDescent="0.25">
      <c r="A9456" s="35" t="str">
        <f>VLOOKUP(B9456,ResCat!$A$2:$B$269,2,FALSE)</f>
        <v>XXX</v>
      </c>
      <c r="B9456" s="68" t="str">
        <f>IF(ISNA(VLOOKUP(C9456,COA!$A$2:$B$340,2,FALSE)),"XXX",VLOOKUP(C9456,COA!$A$2:$B$340,2,FALSE))</f>
        <v>L45</v>
      </c>
      <c r="C9456" s="149" t="str">
        <f t="shared" si="294"/>
        <v>0027-1002-0058</v>
      </c>
      <c r="D9456" s="134" t="s">
        <v>474</v>
      </c>
      <c r="E9456" s="134" t="s">
        <v>453</v>
      </c>
      <c r="F9456" s="134" t="s">
        <v>472</v>
      </c>
      <c r="G9456" s="134" t="s">
        <v>1023</v>
      </c>
      <c r="H9456" s="134" t="s">
        <v>1023</v>
      </c>
      <c r="I9456" s="134" t="s">
        <v>336</v>
      </c>
      <c r="J9456" s="135">
        <v>1135</v>
      </c>
      <c r="K9456" s="135">
        <v>191.57</v>
      </c>
      <c r="L9456" s="135">
        <v>39.57</v>
      </c>
      <c r="M9456" s="153" t="str">
        <f t="shared" si="293"/>
        <v>201801</v>
      </c>
    </row>
    <row r="9457" spans="1:13" x14ac:dyDescent="0.25">
      <c r="A9457" s="35" t="str">
        <f>VLOOKUP(B9457,ResCat!$A$2:$B$269,2,FALSE)</f>
        <v>XXX</v>
      </c>
      <c r="B9457" s="68" t="str">
        <f>IF(ISNA(VLOOKUP(C9457,COA!$A$2:$B$340,2,FALSE)),"XXX",VLOOKUP(C9457,COA!$A$2:$B$340,2,FALSE))</f>
        <v>L45</v>
      </c>
      <c r="C9457" s="149" t="str">
        <f t="shared" si="294"/>
        <v>0027-1002-0058</v>
      </c>
      <c r="D9457" s="134" t="s">
        <v>474</v>
      </c>
      <c r="E9457" s="134" t="s">
        <v>453</v>
      </c>
      <c r="F9457" s="134" t="s">
        <v>472</v>
      </c>
      <c r="G9457" s="134" t="s">
        <v>1023</v>
      </c>
      <c r="H9457" s="134" t="s">
        <v>1023</v>
      </c>
      <c r="I9457" s="134" t="s">
        <v>2</v>
      </c>
      <c r="J9457" s="135">
        <v>428747.94000000082</v>
      </c>
      <c r="K9457" s="135">
        <v>257253.16999999888</v>
      </c>
      <c r="L9457" s="135">
        <v>165941.98999999953</v>
      </c>
      <c r="M9457" s="153" t="str">
        <f t="shared" si="293"/>
        <v>201801</v>
      </c>
    </row>
    <row r="9458" spans="1:13" x14ac:dyDescent="0.25">
      <c r="A9458" s="35" t="str">
        <f>VLOOKUP(B9458,ResCat!$A$2:$B$269,2,FALSE)</f>
        <v>XXX</v>
      </c>
      <c r="B9458" s="68" t="str">
        <f>IF(ISNA(VLOOKUP(C9458,COA!$A$2:$B$340,2,FALSE)),"XXX",VLOOKUP(C9458,COA!$A$2:$B$340,2,FALSE))</f>
        <v>L45</v>
      </c>
      <c r="C9458" s="149" t="str">
        <f t="shared" si="294"/>
        <v>0027-1002-0058</v>
      </c>
      <c r="D9458" s="134" t="s">
        <v>474</v>
      </c>
      <c r="E9458" s="134" t="s">
        <v>453</v>
      </c>
      <c r="F9458" s="134" t="s">
        <v>472</v>
      </c>
      <c r="G9458" s="134" t="s">
        <v>1023</v>
      </c>
      <c r="H9458" s="134" t="s">
        <v>1023</v>
      </c>
      <c r="I9458" s="134" t="s">
        <v>1</v>
      </c>
      <c r="J9458" s="135">
        <v>168337.02999999991</v>
      </c>
      <c r="K9458" s="135">
        <v>112410.92000000011</v>
      </c>
      <c r="L9458" s="135">
        <v>56541.05999999999</v>
      </c>
      <c r="M9458" s="153" t="str">
        <f t="shared" si="293"/>
        <v>201801</v>
      </c>
    </row>
    <row r="9459" spans="1:13" x14ac:dyDescent="0.25">
      <c r="A9459" s="35" t="str">
        <f>VLOOKUP(B9459,ResCat!$A$2:$B$269,2,FALSE)</f>
        <v>XXX</v>
      </c>
      <c r="B9459" s="68" t="str">
        <f>IF(ISNA(VLOOKUP(C9459,COA!$A$2:$B$340,2,FALSE)),"XXX",VLOOKUP(C9459,COA!$A$2:$B$340,2,FALSE))</f>
        <v>XXX</v>
      </c>
      <c r="C9459" s="149" t="str">
        <f t="shared" si="294"/>
        <v>0028-0000-0058</v>
      </c>
      <c r="D9459" s="134" t="s">
        <v>475</v>
      </c>
      <c r="E9459" s="134" t="s">
        <v>510</v>
      </c>
      <c r="F9459" s="134" t="s">
        <v>472</v>
      </c>
      <c r="G9459" s="134" t="s">
        <v>1044</v>
      </c>
      <c r="H9459" s="134" t="s">
        <v>1023</v>
      </c>
      <c r="I9459" s="134" t="s">
        <v>3</v>
      </c>
      <c r="J9459" s="135">
        <v>99.9</v>
      </c>
      <c r="K9459" s="135">
        <v>40.33</v>
      </c>
      <c r="L9459" s="135">
        <v>40.33</v>
      </c>
      <c r="M9459" s="153" t="str">
        <f t="shared" si="293"/>
        <v>201601</v>
      </c>
    </row>
    <row r="9460" spans="1:13" x14ac:dyDescent="0.25">
      <c r="A9460" s="35" t="str">
        <f>VLOOKUP(B9460,ResCat!$A$2:$B$269,2,FALSE)</f>
        <v>XXX</v>
      </c>
      <c r="B9460" s="68" t="str">
        <f>IF(ISNA(VLOOKUP(C9460,COA!$A$2:$B$340,2,FALSE)),"XXX",VLOOKUP(C9460,COA!$A$2:$B$340,2,FALSE))</f>
        <v>XXX</v>
      </c>
      <c r="C9460" s="149" t="str">
        <f t="shared" si="294"/>
        <v>0028-0000-0058</v>
      </c>
      <c r="D9460" s="134" t="s">
        <v>475</v>
      </c>
      <c r="E9460" s="134" t="s">
        <v>510</v>
      </c>
      <c r="F9460" s="134" t="s">
        <v>472</v>
      </c>
      <c r="G9460" s="134" t="s">
        <v>1041</v>
      </c>
      <c r="H9460" s="134" t="s">
        <v>1023</v>
      </c>
      <c r="I9460" s="134" t="s">
        <v>3</v>
      </c>
      <c r="J9460" s="135">
        <v>416</v>
      </c>
      <c r="K9460" s="135">
        <v>65.710000000000008</v>
      </c>
      <c r="L9460" s="135">
        <v>65.710000000000008</v>
      </c>
      <c r="M9460" s="153" t="str">
        <f t="shared" si="293"/>
        <v>201601</v>
      </c>
    </row>
    <row r="9461" spans="1:13" x14ac:dyDescent="0.25">
      <c r="A9461" s="35" t="str">
        <f>VLOOKUP(B9461,ResCat!$A$2:$B$269,2,FALSE)</f>
        <v>XXX</v>
      </c>
      <c r="B9461" s="68" t="str">
        <f>IF(ISNA(VLOOKUP(C9461,COA!$A$2:$B$340,2,FALSE)),"XXX",VLOOKUP(C9461,COA!$A$2:$B$340,2,FALSE))</f>
        <v>XXX</v>
      </c>
      <c r="C9461" s="149" t="str">
        <f t="shared" si="294"/>
        <v>0028-0000-0058</v>
      </c>
      <c r="D9461" s="134" t="s">
        <v>475</v>
      </c>
      <c r="E9461" s="134" t="s">
        <v>510</v>
      </c>
      <c r="F9461" s="134" t="s">
        <v>472</v>
      </c>
      <c r="G9461" s="134" t="s">
        <v>1041</v>
      </c>
      <c r="H9461" s="134" t="s">
        <v>1023</v>
      </c>
      <c r="I9461" s="134" t="s">
        <v>2</v>
      </c>
      <c r="J9461" s="135">
        <v>78.25</v>
      </c>
      <c r="K9461" s="135">
        <v>72.680000000000007</v>
      </c>
      <c r="L9461" s="135">
        <v>72.680000000000007</v>
      </c>
      <c r="M9461" s="153" t="str">
        <f t="shared" si="293"/>
        <v>201601</v>
      </c>
    </row>
    <row r="9462" spans="1:13" x14ac:dyDescent="0.25">
      <c r="A9462" s="35" t="str">
        <f>VLOOKUP(B9462,ResCat!$A$2:$B$269,2,FALSE)</f>
        <v>XXX</v>
      </c>
      <c r="B9462" s="68" t="str">
        <f>IF(ISNA(VLOOKUP(C9462,COA!$A$2:$B$340,2,FALSE)),"XXX",VLOOKUP(C9462,COA!$A$2:$B$340,2,FALSE))</f>
        <v>XXX</v>
      </c>
      <c r="C9462" s="149" t="str">
        <f t="shared" si="294"/>
        <v>0028-0000-0058</v>
      </c>
      <c r="D9462" s="134" t="s">
        <v>475</v>
      </c>
      <c r="E9462" s="134" t="s">
        <v>510</v>
      </c>
      <c r="F9462" s="134" t="s">
        <v>472</v>
      </c>
      <c r="G9462" s="134" t="s">
        <v>1024</v>
      </c>
      <c r="H9462" s="134" t="s">
        <v>1023</v>
      </c>
      <c r="I9462" s="134" t="s">
        <v>3</v>
      </c>
      <c r="J9462" s="135">
        <v>244</v>
      </c>
      <c r="K9462" s="135">
        <v>44.620000000000005</v>
      </c>
      <c r="L9462" s="135">
        <v>44.620000000000005</v>
      </c>
      <c r="M9462" s="153" t="str">
        <f t="shared" si="293"/>
        <v>201601</v>
      </c>
    </row>
    <row r="9463" spans="1:13" x14ac:dyDescent="0.25">
      <c r="A9463" s="35" t="str">
        <f>VLOOKUP(B9463,ResCat!$A$2:$B$269,2,FALSE)</f>
        <v>XXX</v>
      </c>
      <c r="B9463" s="68" t="str">
        <f>IF(ISNA(VLOOKUP(C9463,COA!$A$2:$B$340,2,FALSE)),"XXX",VLOOKUP(C9463,COA!$A$2:$B$340,2,FALSE))</f>
        <v>XXX</v>
      </c>
      <c r="C9463" s="149" t="str">
        <f t="shared" si="294"/>
        <v>0028-0000-0058</v>
      </c>
      <c r="D9463" s="134" t="s">
        <v>475</v>
      </c>
      <c r="E9463" s="134" t="s">
        <v>510</v>
      </c>
      <c r="F9463" s="134" t="s">
        <v>472</v>
      </c>
      <c r="G9463" s="134" t="s">
        <v>1024</v>
      </c>
      <c r="H9463" s="134" t="s">
        <v>1023</v>
      </c>
      <c r="I9463" s="134" t="s">
        <v>2</v>
      </c>
      <c r="J9463" s="135">
        <v>20</v>
      </c>
      <c r="K9463" s="135">
        <v>2.15</v>
      </c>
      <c r="L9463" s="135">
        <v>2.15</v>
      </c>
      <c r="M9463" s="153" t="str">
        <f t="shared" si="293"/>
        <v>201601</v>
      </c>
    </row>
    <row r="9464" spans="1:13" x14ac:dyDescent="0.25">
      <c r="A9464" s="35" t="str">
        <f>VLOOKUP(B9464,ResCat!$A$2:$B$269,2,FALSE)</f>
        <v>XXX</v>
      </c>
      <c r="B9464" s="68" t="str">
        <f>IF(ISNA(VLOOKUP(C9464,COA!$A$2:$B$340,2,FALSE)),"XXX",VLOOKUP(C9464,COA!$A$2:$B$340,2,FALSE))</f>
        <v>XXX</v>
      </c>
      <c r="C9464" s="149" t="str">
        <f t="shared" si="294"/>
        <v>0028-0000-0058</v>
      </c>
      <c r="D9464" s="134" t="s">
        <v>475</v>
      </c>
      <c r="E9464" s="134" t="s">
        <v>510</v>
      </c>
      <c r="F9464" s="134" t="s">
        <v>472</v>
      </c>
      <c r="G9464" s="134" t="s">
        <v>1036</v>
      </c>
      <c r="H9464" s="134" t="s">
        <v>1023</v>
      </c>
      <c r="I9464" s="134" t="s">
        <v>3</v>
      </c>
      <c r="J9464" s="135">
        <v>3473</v>
      </c>
      <c r="K9464" s="135">
        <v>613.90999999999985</v>
      </c>
      <c r="L9464" s="135">
        <v>613.90999999999985</v>
      </c>
      <c r="M9464" s="153" t="str">
        <f t="shared" si="293"/>
        <v>201601</v>
      </c>
    </row>
    <row r="9465" spans="1:13" x14ac:dyDescent="0.25">
      <c r="A9465" s="35" t="str">
        <f>VLOOKUP(B9465,ResCat!$A$2:$B$269,2,FALSE)</f>
        <v>XXX</v>
      </c>
      <c r="B9465" s="68" t="str">
        <f>IF(ISNA(VLOOKUP(C9465,COA!$A$2:$B$340,2,FALSE)),"XXX",VLOOKUP(C9465,COA!$A$2:$B$340,2,FALSE))</f>
        <v>XXX</v>
      </c>
      <c r="C9465" s="149" t="str">
        <f t="shared" si="294"/>
        <v>0028-0000-0058</v>
      </c>
      <c r="D9465" s="134" t="s">
        <v>475</v>
      </c>
      <c r="E9465" s="134" t="s">
        <v>510</v>
      </c>
      <c r="F9465" s="134" t="s">
        <v>472</v>
      </c>
      <c r="G9465" s="134" t="s">
        <v>1036</v>
      </c>
      <c r="H9465" s="134" t="s">
        <v>1023</v>
      </c>
      <c r="I9465" s="134" t="s">
        <v>2</v>
      </c>
      <c r="J9465" s="135">
        <v>361</v>
      </c>
      <c r="K9465" s="135">
        <v>229.26999999999998</v>
      </c>
      <c r="L9465" s="135">
        <v>229.26999999999998</v>
      </c>
      <c r="M9465" s="153" t="str">
        <f t="shared" si="293"/>
        <v>201601</v>
      </c>
    </row>
    <row r="9466" spans="1:13" x14ac:dyDescent="0.25">
      <c r="A9466" s="35" t="str">
        <f>VLOOKUP(B9466,ResCat!$A$2:$B$269,2,FALSE)</f>
        <v>XXX</v>
      </c>
      <c r="B9466" s="68" t="str">
        <f>IF(ISNA(VLOOKUP(C9466,COA!$A$2:$B$340,2,FALSE)),"XXX",VLOOKUP(C9466,COA!$A$2:$B$340,2,FALSE))</f>
        <v>XXX</v>
      </c>
      <c r="C9466" s="149" t="str">
        <f t="shared" si="294"/>
        <v>0028-0000-0058</v>
      </c>
      <c r="D9466" s="134" t="s">
        <v>475</v>
      </c>
      <c r="E9466" s="134" t="s">
        <v>510</v>
      </c>
      <c r="F9466" s="134" t="s">
        <v>472</v>
      </c>
      <c r="G9466" s="134" t="s">
        <v>344</v>
      </c>
      <c r="H9466" s="134" t="s">
        <v>1023</v>
      </c>
      <c r="I9466" s="134" t="s">
        <v>3</v>
      </c>
      <c r="J9466" s="135">
        <v>3250</v>
      </c>
      <c r="K9466" s="135">
        <v>573.41</v>
      </c>
      <c r="L9466" s="135">
        <v>573.41</v>
      </c>
      <c r="M9466" s="153" t="str">
        <f t="shared" si="293"/>
        <v>201601</v>
      </c>
    </row>
    <row r="9467" spans="1:13" x14ac:dyDescent="0.25">
      <c r="A9467" s="35" t="str">
        <f>VLOOKUP(B9467,ResCat!$A$2:$B$269,2,FALSE)</f>
        <v>XXX</v>
      </c>
      <c r="B9467" s="68" t="str">
        <f>IF(ISNA(VLOOKUP(C9467,COA!$A$2:$B$340,2,FALSE)),"XXX",VLOOKUP(C9467,COA!$A$2:$B$340,2,FALSE))</f>
        <v>XXX</v>
      </c>
      <c r="C9467" s="149" t="str">
        <f t="shared" si="294"/>
        <v>0028-0000-0058</v>
      </c>
      <c r="D9467" s="134" t="s">
        <v>475</v>
      </c>
      <c r="E9467" s="134" t="s">
        <v>510</v>
      </c>
      <c r="F9467" s="134" t="s">
        <v>472</v>
      </c>
      <c r="G9467" s="134" t="s">
        <v>1030</v>
      </c>
      <c r="H9467" s="134" t="s">
        <v>1023</v>
      </c>
      <c r="I9467" s="134" t="s">
        <v>3</v>
      </c>
      <c r="J9467" s="135">
        <v>3250</v>
      </c>
      <c r="K9467" s="135">
        <v>573.41</v>
      </c>
      <c r="L9467" s="135">
        <v>573.41</v>
      </c>
      <c r="M9467" s="153" t="str">
        <f t="shared" si="293"/>
        <v>201601</v>
      </c>
    </row>
    <row r="9468" spans="1:13" x14ac:dyDescent="0.25">
      <c r="A9468" s="35" t="str">
        <f>VLOOKUP(B9468,ResCat!$A$2:$B$269,2,FALSE)</f>
        <v>XXX</v>
      </c>
      <c r="B9468" s="68" t="str">
        <f>IF(ISNA(VLOOKUP(C9468,COA!$A$2:$B$340,2,FALSE)),"XXX",VLOOKUP(C9468,COA!$A$2:$B$340,2,FALSE))</f>
        <v>L45</v>
      </c>
      <c r="C9468" s="149" t="str">
        <f t="shared" si="294"/>
        <v>0028-1002-0058</v>
      </c>
      <c r="D9468" s="134" t="s">
        <v>475</v>
      </c>
      <c r="E9468" s="134" t="s">
        <v>453</v>
      </c>
      <c r="F9468" s="134" t="s">
        <v>472</v>
      </c>
      <c r="G9468" s="134" t="s">
        <v>309</v>
      </c>
      <c r="H9468" s="134" t="s">
        <v>1023</v>
      </c>
      <c r="I9468" s="134" t="s">
        <v>3</v>
      </c>
      <c r="J9468" s="135">
        <v>97.56</v>
      </c>
      <c r="K9468" s="135">
        <v>97.56</v>
      </c>
      <c r="L9468" s="135">
        <v>97.56</v>
      </c>
      <c r="M9468" s="153" t="str">
        <f t="shared" si="293"/>
        <v>201601</v>
      </c>
    </row>
    <row r="9469" spans="1:13" x14ac:dyDescent="0.25">
      <c r="A9469" s="35" t="str">
        <f>VLOOKUP(B9469,ResCat!$A$2:$B$269,2,FALSE)</f>
        <v>XXX</v>
      </c>
      <c r="B9469" s="68" t="str">
        <f>IF(ISNA(VLOOKUP(C9469,COA!$A$2:$B$340,2,FALSE)),"XXX",VLOOKUP(C9469,COA!$A$2:$B$340,2,FALSE))</f>
        <v>L45</v>
      </c>
      <c r="C9469" s="149" t="str">
        <f t="shared" si="294"/>
        <v>0028-1002-0058</v>
      </c>
      <c r="D9469" s="134" t="s">
        <v>475</v>
      </c>
      <c r="E9469" s="134" t="s">
        <v>453</v>
      </c>
      <c r="F9469" s="134" t="s">
        <v>472</v>
      </c>
      <c r="G9469" s="134" t="s">
        <v>309</v>
      </c>
      <c r="H9469" s="134" t="s">
        <v>1023</v>
      </c>
      <c r="I9469" s="134" t="s">
        <v>2</v>
      </c>
      <c r="J9469" s="135">
        <v>263.77</v>
      </c>
      <c r="K9469" s="135">
        <v>263.77</v>
      </c>
      <c r="L9469" s="135">
        <v>263.77</v>
      </c>
      <c r="M9469" s="153" t="str">
        <f t="shared" si="293"/>
        <v>201601</v>
      </c>
    </row>
    <row r="9470" spans="1:13" x14ac:dyDescent="0.25">
      <c r="A9470" s="35" t="str">
        <f>VLOOKUP(B9470,ResCat!$A$2:$B$269,2,FALSE)</f>
        <v>XXX</v>
      </c>
      <c r="B9470" s="68" t="str">
        <f>IF(ISNA(VLOOKUP(C9470,COA!$A$2:$B$340,2,FALSE)),"XXX",VLOOKUP(C9470,COA!$A$2:$B$340,2,FALSE))</f>
        <v>L45</v>
      </c>
      <c r="C9470" s="149" t="str">
        <f t="shared" si="294"/>
        <v>0028-1002-0058</v>
      </c>
      <c r="D9470" s="134" t="s">
        <v>475</v>
      </c>
      <c r="E9470" s="134" t="s">
        <v>453</v>
      </c>
      <c r="F9470" s="134" t="s">
        <v>472</v>
      </c>
      <c r="G9470" s="134" t="s">
        <v>309</v>
      </c>
      <c r="H9470" s="134" t="s">
        <v>1023</v>
      </c>
      <c r="I9470" s="134" t="s">
        <v>1</v>
      </c>
      <c r="J9470" s="135">
        <v>18.12</v>
      </c>
      <c r="K9470" s="135">
        <v>18.12</v>
      </c>
      <c r="L9470" s="135">
        <v>18.12</v>
      </c>
      <c r="M9470" s="153" t="str">
        <f t="shared" si="293"/>
        <v>201601</v>
      </c>
    </row>
    <row r="9471" spans="1:13" x14ac:dyDescent="0.25">
      <c r="A9471" s="35" t="str">
        <f>VLOOKUP(B9471,ResCat!$A$2:$B$269,2,FALSE)</f>
        <v>XXX</v>
      </c>
      <c r="B9471" s="68" t="str">
        <f>IF(ISNA(VLOOKUP(C9471,COA!$A$2:$B$340,2,FALSE)),"XXX",VLOOKUP(C9471,COA!$A$2:$B$340,2,FALSE))</f>
        <v>L45</v>
      </c>
      <c r="C9471" s="149" t="str">
        <f t="shared" si="294"/>
        <v>0028-1002-0058</v>
      </c>
      <c r="D9471" s="134" t="s">
        <v>475</v>
      </c>
      <c r="E9471" s="134" t="s">
        <v>453</v>
      </c>
      <c r="F9471" s="134" t="s">
        <v>472</v>
      </c>
      <c r="G9471" s="134" t="s">
        <v>1026</v>
      </c>
      <c r="H9471" s="134" t="s">
        <v>1023</v>
      </c>
      <c r="I9471" s="134" t="s">
        <v>3</v>
      </c>
      <c r="J9471" s="135">
        <v>146.72</v>
      </c>
      <c r="K9471" s="135">
        <v>146.72</v>
      </c>
      <c r="L9471" s="135">
        <v>146.72</v>
      </c>
      <c r="M9471" s="153" t="str">
        <f t="shared" si="293"/>
        <v>201601</v>
      </c>
    </row>
    <row r="9472" spans="1:13" x14ac:dyDescent="0.25">
      <c r="A9472" s="35" t="str">
        <f>VLOOKUP(B9472,ResCat!$A$2:$B$269,2,FALSE)</f>
        <v>XXX</v>
      </c>
      <c r="B9472" s="68" t="str">
        <f>IF(ISNA(VLOOKUP(C9472,COA!$A$2:$B$340,2,FALSE)),"XXX",VLOOKUP(C9472,COA!$A$2:$B$340,2,FALSE))</f>
        <v>L45</v>
      </c>
      <c r="C9472" s="149" t="str">
        <f t="shared" si="294"/>
        <v>0028-1002-0058</v>
      </c>
      <c r="D9472" s="134" t="s">
        <v>475</v>
      </c>
      <c r="E9472" s="134" t="s">
        <v>453</v>
      </c>
      <c r="F9472" s="134" t="s">
        <v>472</v>
      </c>
      <c r="G9472" s="134" t="s">
        <v>1026</v>
      </c>
      <c r="H9472" s="134" t="s">
        <v>1023</v>
      </c>
      <c r="I9472" s="134" t="s">
        <v>2</v>
      </c>
      <c r="J9472" s="135">
        <v>1121.9499999999998</v>
      </c>
      <c r="K9472" s="135">
        <v>1121.9499999999998</v>
      </c>
      <c r="L9472" s="135">
        <v>1121.9499999999998</v>
      </c>
      <c r="M9472" s="153" t="str">
        <f t="shared" si="293"/>
        <v>201601</v>
      </c>
    </row>
    <row r="9473" spans="1:13" x14ac:dyDescent="0.25">
      <c r="A9473" s="35" t="str">
        <f>VLOOKUP(B9473,ResCat!$A$2:$B$269,2,FALSE)</f>
        <v>XXX</v>
      </c>
      <c r="B9473" s="68" t="str">
        <f>IF(ISNA(VLOOKUP(C9473,COA!$A$2:$B$340,2,FALSE)),"XXX",VLOOKUP(C9473,COA!$A$2:$B$340,2,FALSE))</f>
        <v>L45</v>
      </c>
      <c r="C9473" s="149" t="str">
        <f t="shared" si="294"/>
        <v>0028-1002-0058</v>
      </c>
      <c r="D9473" s="134" t="s">
        <v>475</v>
      </c>
      <c r="E9473" s="134" t="s">
        <v>453</v>
      </c>
      <c r="F9473" s="134" t="s">
        <v>472</v>
      </c>
      <c r="G9473" s="134" t="s">
        <v>1026</v>
      </c>
      <c r="H9473" s="134" t="s">
        <v>1023</v>
      </c>
      <c r="I9473" s="134" t="s">
        <v>1</v>
      </c>
      <c r="J9473" s="135">
        <v>237.91</v>
      </c>
      <c r="K9473" s="135">
        <v>237.91</v>
      </c>
      <c r="L9473" s="135">
        <v>237.91</v>
      </c>
      <c r="M9473" s="153" t="str">
        <f t="shared" si="293"/>
        <v>201601</v>
      </c>
    </row>
    <row r="9474" spans="1:13" x14ac:dyDescent="0.25">
      <c r="A9474" s="35" t="str">
        <f>VLOOKUP(B9474,ResCat!$A$2:$B$269,2,FALSE)</f>
        <v>XXX</v>
      </c>
      <c r="B9474" s="68" t="str">
        <f>IF(ISNA(VLOOKUP(C9474,COA!$A$2:$B$340,2,FALSE)),"XXX",VLOOKUP(C9474,COA!$A$2:$B$340,2,FALSE))</f>
        <v>L45</v>
      </c>
      <c r="C9474" s="149" t="str">
        <f t="shared" si="294"/>
        <v>0028-1002-0058</v>
      </c>
      <c r="D9474" s="134" t="s">
        <v>475</v>
      </c>
      <c r="E9474" s="134" t="s">
        <v>453</v>
      </c>
      <c r="F9474" s="134" t="s">
        <v>472</v>
      </c>
      <c r="G9474" s="134" t="s">
        <v>362</v>
      </c>
      <c r="H9474" s="134" t="s">
        <v>1023</v>
      </c>
      <c r="I9474" s="134" t="s">
        <v>3</v>
      </c>
      <c r="J9474" s="135">
        <v>343.15</v>
      </c>
      <c r="K9474" s="135">
        <v>332.83</v>
      </c>
      <c r="L9474" s="135">
        <v>332.83</v>
      </c>
      <c r="M9474" s="153" t="str">
        <f t="shared" si="293"/>
        <v>201601</v>
      </c>
    </row>
    <row r="9475" spans="1:13" x14ac:dyDescent="0.25">
      <c r="A9475" s="35" t="str">
        <f>VLOOKUP(B9475,ResCat!$A$2:$B$269,2,FALSE)</f>
        <v>XXX</v>
      </c>
      <c r="B9475" s="68" t="str">
        <f>IF(ISNA(VLOOKUP(C9475,COA!$A$2:$B$340,2,FALSE)),"XXX",VLOOKUP(C9475,COA!$A$2:$B$340,2,FALSE))</f>
        <v>L45</v>
      </c>
      <c r="C9475" s="149" t="str">
        <f t="shared" si="294"/>
        <v>0028-1002-0058</v>
      </c>
      <c r="D9475" s="134" t="s">
        <v>475</v>
      </c>
      <c r="E9475" s="134" t="s">
        <v>453</v>
      </c>
      <c r="F9475" s="134" t="s">
        <v>472</v>
      </c>
      <c r="G9475" s="134" t="s">
        <v>362</v>
      </c>
      <c r="H9475" s="134" t="s">
        <v>1023</v>
      </c>
      <c r="I9475" s="134" t="s">
        <v>2</v>
      </c>
      <c r="J9475" s="135">
        <v>319.28000000000003</v>
      </c>
      <c r="K9475" s="135">
        <v>319.28000000000003</v>
      </c>
      <c r="L9475" s="135">
        <v>319.28000000000003</v>
      </c>
      <c r="M9475" s="153" t="str">
        <f t="shared" si="293"/>
        <v>201601</v>
      </c>
    </row>
    <row r="9476" spans="1:13" x14ac:dyDescent="0.25">
      <c r="A9476" s="35" t="str">
        <f>VLOOKUP(B9476,ResCat!$A$2:$B$269,2,FALSE)</f>
        <v>XXX</v>
      </c>
      <c r="B9476" s="68" t="str">
        <f>IF(ISNA(VLOOKUP(C9476,COA!$A$2:$B$340,2,FALSE)),"XXX",VLOOKUP(C9476,COA!$A$2:$B$340,2,FALSE))</f>
        <v>L45</v>
      </c>
      <c r="C9476" s="149" t="str">
        <f t="shared" si="294"/>
        <v>0028-1002-0058</v>
      </c>
      <c r="D9476" s="134" t="s">
        <v>475</v>
      </c>
      <c r="E9476" s="134" t="s">
        <v>453</v>
      </c>
      <c r="F9476" s="134" t="s">
        <v>472</v>
      </c>
      <c r="G9476" s="134" t="s">
        <v>362</v>
      </c>
      <c r="H9476" s="134" t="s">
        <v>1023</v>
      </c>
      <c r="I9476" s="134" t="s">
        <v>1</v>
      </c>
      <c r="J9476" s="135">
        <v>298</v>
      </c>
      <c r="K9476" s="135">
        <v>298</v>
      </c>
      <c r="L9476" s="135">
        <v>298</v>
      </c>
      <c r="M9476" s="153" t="str">
        <f t="shared" ref="M9476:M9539" si="295">IF(G9476&lt;$M$1,$M$1,G9476)</f>
        <v>201601</v>
      </c>
    </row>
    <row r="9477" spans="1:13" x14ac:dyDescent="0.25">
      <c r="A9477" s="35" t="str">
        <f>VLOOKUP(B9477,ResCat!$A$2:$B$269,2,FALSE)</f>
        <v>XXX</v>
      </c>
      <c r="B9477" s="68" t="str">
        <f>IF(ISNA(VLOOKUP(C9477,COA!$A$2:$B$340,2,FALSE)),"XXX",VLOOKUP(C9477,COA!$A$2:$B$340,2,FALSE))</f>
        <v>L45</v>
      </c>
      <c r="C9477" s="149" t="str">
        <f t="shared" ref="C9477:C9540" si="296">D9477&amp;"-"&amp;E9477&amp;"-"&amp;F9477</f>
        <v>0028-1002-0058</v>
      </c>
      <c r="D9477" s="134" t="s">
        <v>475</v>
      </c>
      <c r="E9477" s="134" t="s">
        <v>453</v>
      </c>
      <c r="F9477" s="134" t="s">
        <v>472</v>
      </c>
      <c r="G9477" s="134" t="s">
        <v>1027</v>
      </c>
      <c r="H9477" s="134" t="s">
        <v>1023</v>
      </c>
      <c r="I9477" s="134" t="s">
        <v>3</v>
      </c>
      <c r="J9477" s="135">
        <v>8.6</v>
      </c>
      <c r="K9477" s="135">
        <v>8.6</v>
      </c>
      <c r="L9477" s="135">
        <v>8.6</v>
      </c>
      <c r="M9477" s="153" t="str">
        <f t="shared" si="295"/>
        <v>201601</v>
      </c>
    </row>
    <row r="9478" spans="1:13" x14ac:dyDescent="0.25">
      <c r="A9478" s="35" t="str">
        <f>VLOOKUP(B9478,ResCat!$A$2:$B$269,2,FALSE)</f>
        <v>XXX</v>
      </c>
      <c r="B9478" s="68" t="str">
        <f>IF(ISNA(VLOOKUP(C9478,COA!$A$2:$B$340,2,FALSE)),"XXX",VLOOKUP(C9478,COA!$A$2:$B$340,2,FALSE))</f>
        <v>L45</v>
      </c>
      <c r="C9478" s="149" t="str">
        <f t="shared" si="296"/>
        <v>0028-1002-0058</v>
      </c>
      <c r="D9478" s="134" t="s">
        <v>475</v>
      </c>
      <c r="E9478" s="134" t="s">
        <v>453</v>
      </c>
      <c r="F9478" s="134" t="s">
        <v>472</v>
      </c>
      <c r="G9478" s="134" t="s">
        <v>1027</v>
      </c>
      <c r="H9478" s="134" t="s">
        <v>1023</v>
      </c>
      <c r="I9478" s="134" t="s">
        <v>2</v>
      </c>
      <c r="J9478" s="135">
        <v>629.43999999999994</v>
      </c>
      <c r="K9478" s="135">
        <v>377.48</v>
      </c>
      <c r="L9478" s="135">
        <v>377.48</v>
      </c>
      <c r="M9478" s="153" t="str">
        <f t="shared" si="295"/>
        <v>201601</v>
      </c>
    </row>
    <row r="9479" spans="1:13" x14ac:dyDescent="0.25">
      <c r="A9479" s="35" t="str">
        <f>VLOOKUP(B9479,ResCat!$A$2:$B$269,2,FALSE)</f>
        <v>XXX</v>
      </c>
      <c r="B9479" s="68" t="str">
        <f>IF(ISNA(VLOOKUP(C9479,COA!$A$2:$B$340,2,FALSE)),"XXX",VLOOKUP(C9479,COA!$A$2:$B$340,2,FALSE))</f>
        <v>L45</v>
      </c>
      <c r="C9479" s="149" t="str">
        <f t="shared" si="296"/>
        <v>0028-1002-0058</v>
      </c>
      <c r="D9479" s="134" t="s">
        <v>475</v>
      </c>
      <c r="E9479" s="134" t="s">
        <v>453</v>
      </c>
      <c r="F9479" s="134" t="s">
        <v>472</v>
      </c>
      <c r="G9479" s="134" t="s">
        <v>1028</v>
      </c>
      <c r="H9479" s="134" t="s">
        <v>1023</v>
      </c>
      <c r="I9479" s="134" t="s">
        <v>2</v>
      </c>
      <c r="J9479" s="135">
        <v>729</v>
      </c>
      <c r="K9479" s="135">
        <v>729</v>
      </c>
      <c r="L9479" s="135">
        <v>729</v>
      </c>
      <c r="M9479" s="153" t="str">
        <f t="shared" si="295"/>
        <v>201601</v>
      </c>
    </row>
    <row r="9480" spans="1:13" x14ac:dyDescent="0.25">
      <c r="A9480" s="35" t="str">
        <f>VLOOKUP(B9480,ResCat!$A$2:$B$269,2,FALSE)</f>
        <v>XXX</v>
      </c>
      <c r="B9480" s="68" t="str">
        <f>IF(ISNA(VLOOKUP(C9480,COA!$A$2:$B$340,2,FALSE)),"XXX",VLOOKUP(C9480,COA!$A$2:$B$340,2,FALSE))</f>
        <v>L45</v>
      </c>
      <c r="C9480" s="149" t="str">
        <f t="shared" si="296"/>
        <v>0028-1002-0058</v>
      </c>
      <c r="D9480" s="134" t="s">
        <v>475</v>
      </c>
      <c r="E9480" s="134" t="s">
        <v>453</v>
      </c>
      <c r="F9480" s="134" t="s">
        <v>472</v>
      </c>
      <c r="G9480" s="134" t="s">
        <v>363</v>
      </c>
      <c r="H9480" s="134" t="s">
        <v>1023</v>
      </c>
      <c r="I9480" s="134" t="s">
        <v>3</v>
      </c>
      <c r="J9480" s="135">
        <v>492.50000000000006</v>
      </c>
      <c r="K9480" s="135">
        <v>477.48</v>
      </c>
      <c r="L9480" s="135">
        <v>477.48</v>
      </c>
      <c r="M9480" s="153" t="str">
        <f t="shared" si="295"/>
        <v>201601</v>
      </c>
    </row>
    <row r="9481" spans="1:13" x14ac:dyDescent="0.25">
      <c r="A9481" s="35" t="str">
        <f>VLOOKUP(B9481,ResCat!$A$2:$B$269,2,FALSE)</f>
        <v>XXX</v>
      </c>
      <c r="B9481" s="68" t="str">
        <f>IF(ISNA(VLOOKUP(C9481,COA!$A$2:$B$340,2,FALSE)),"XXX",VLOOKUP(C9481,COA!$A$2:$B$340,2,FALSE))</f>
        <v>L45</v>
      </c>
      <c r="C9481" s="149" t="str">
        <f t="shared" si="296"/>
        <v>0028-1002-0058</v>
      </c>
      <c r="D9481" s="134" t="s">
        <v>475</v>
      </c>
      <c r="E9481" s="134" t="s">
        <v>453</v>
      </c>
      <c r="F9481" s="134" t="s">
        <v>472</v>
      </c>
      <c r="G9481" s="134" t="s">
        <v>363</v>
      </c>
      <c r="H9481" s="134" t="s">
        <v>1023</v>
      </c>
      <c r="I9481" s="134" t="s">
        <v>2</v>
      </c>
      <c r="J9481" s="135">
        <v>482.83000000000004</v>
      </c>
      <c r="K9481" s="135">
        <v>248.20999999999998</v>
      </c>
      <c r="L9481" s="135">
        <v>248.20999999999998</v>
      </c>
      <c r="M9481" s="153" t="str">
        <f t="shared" si="295"/>
        <v>201601</v>
      </c>
    </row>
    <row r="9482" spans="1:13" x14ac:dyDescent="0.25">
      <c r="A9482" s="35" t="str">
        <f>VLOOKUP(B9482,ResCat!$A$2:$B$269,2,FALSE)</f>
        <v>XXX</v>
      </c>
      <c r="B9482" s="68" t="str">
        <f>IF(ISNA(VLOOKUP(C9482,COA!$A$2:$B$340,2,FALSE)),"XXX",VLOOKUP(C9482,COA!$A$2:$B$340,2,FALSE))</f>
        <v>L45</v>
      </c>
      <c r="C9482" s="149" t="str">
        <f t="shared" si="296"/>
        <v>0028-1002-0058</v>
      </c>
      <c r="D9482" s="134" t="s">
        <v>475</v>
      </c>
      <c r="E9482" s="134" t="s">
        <v>453</v>
      </c>
      <c r="F9482" s="134" t="s">
        <v>472</v>
      </c>
      <c r="G9482" s="134" t="s">
        <v>1029</v>
      </c>
      <c r="H9482" s="134" t="s">
        <v>1023</v>
      </c>
      <c r="I9482" s="134" t="s">
        <v>2</v>
      </c>
      <c r="J9482" s="135">
        <v>376.36</v>
      </c>
      <c r="K9482" s="135">
        <v>239.37</v>
      </c>
      <c r="L9482" s="135">
        <v>239.37</v>
      </c>
      <c r="M9482" s="153" t="str">
        <f t="shared" si="295"/>
        <v>201601</v>
      </c>
    </row>
    <row r="9483" spans="1:13" x14ac:dyDescent="0.25">
      <c r="A9483" s="35" t="str">
        <f>VLOOKUP(B9483,ResCat!$A$2:$B$269,2,FALSE)</f>
        <v>XXX</v>
      </c>
      <c r="B9483" s="68" t="str">
        <f>IF(ISNA(VLOOKUP(C9483,COA!$A$2:$B$340,2,FALSE)),"XXX",VLOOKUP(C9483,COA!$A$2:$B$340,2,FALSE))</f>
        <v>L45</v>
      </c>
      <c r="C9483" s="149" t="str">
        <f t="shared" si="296"/>
        <v>0028-1002-0058</v>
      </c>
      <c r="D9483" s="134" t="s">
        <v>475</v>
      </c>
      <c r="E9483" s="134" t="s">
        <v>453</v>
      </c>
      <c r="F9483" s="134" t="s">
        <v>472</v>
      </c>
      <c r="G9483" s="134" t="s">
        <v>1029</v>
      </c>
      <c r="H9483" s="134" t="s">
        <v>1023</v>
      </c>
      <c r="I9483" s="134" t="s">
        <v>1</v>
      </c>
      <c r="J9483" s="135">
        <v>167.4</v>
      </c>
      <c r="K9483" s="135">
        <v>129.57</v>
      </c>
      <c r="L9483" s="135">
        <v>129.57</v>
      </c>
      <c r="M9483" s="153" t="str">
        <f t="shared" si="295"/>
        <v>201601</v>
      </c>
    </row>
    <row r="9484" spans="1:13" x14ac:dyDescent="0.25">
      <c r="A9484" s="35" t="str">
        <f>VLOOKUP(B9484,ResCat!$A$2:$B$269,2,FALSE)</f>
        <v>XXX</v>
      </c>
      <c r="B9484" s="68" t="str">
        <f>IF(ISNA(VLOOKUP(C9484,COA!$A$2:$B$340,2,FALSE)),"XXX",VLOOKUP(C9484,COA!$A$2:$B$340,2,FALSE))</f>
        <v>L45</v>
      </c>
      <c r="C9484" s="149" t="str">
        <f t="shared" si="296"/>
        <v>0028-1002-0058</v>
      </c>
      <c r="D9484" s="134" t="s">
        <v>475</v>
      </c>
      <c r="E9484" s="134" t="s">
        <v>453</v>
      </c>
      <c r="F9484" s="134" t="s">
        <v>472</v>
      </c>
      <c r="G9484" s="134" t="s">
        <v>349</v>
      </c>
      <c r="H9484" s="134" t="s">
        <v>1023</v>
      </c>
      <c r="I9484" s="134" t="s">
        <v>3</v>
      </c>
      <c r="J9484" s="135">
        <v>129.63</v>
      </c>
      <c r="K9484" s="135">
        <v>129.63</v>
      </c>
      <c r="L9484" s="135">
        <v>129.63</v>
      </c>
      <c r="M9484" s="153" t="str">
        <f t="shared" si="295"/>
        <v>201601</v>
      </c>
    </row>
    <row r="9485" spans="1:13" x14ac:dyDescent="0.25">
      <c r="A9485" s="35" t="str">
        <f>VLOOKUP(B9485,ResCat!$A$2:$B$269,2,FALSE)</f>
        <v>XXX</v>
      </c>
      <c r="B9485" s="68" t="str">
        <f>IF(ISNA(VLOOKUP(C9485,COA!$A$2:$B$340,2,FALSE)),"XXX",VLOOKUP(C9485,COA!$A$2:$B$340,2,FALSE))</f>
        <v>L45</v>
      </c>
      <c r="C9485" s="149" t="str">
        <f t="shared" si="296"/>
        <v>0028-1002-0058</v>
      </c>
      <c r="D9485" s="134" t="s">
        <v>475</v>
      </c>
      <c r="E9485" s="134" t="s">
        <v>453</v>
      </c>
      <c r="F9485" s="134" t="s">
        <v>472</v>
      </c>
      <c r="G9485" s="134" t="s">
        <v>349</v>
      </c>
      <c r="H9485" s="134" t="s">
        <v>1023</v>
      </c>
      <c r="I9485" s="134" t="s">
        <v>2</v>
      </c>
      <c r="J9485" s="135">
        <v>1427.21</v>
      </c>
      <c r="K9485" s="135">
        <v>918.88999999999987</v>
      </c>
      <c r="L9485" s="135">
        <v>918.88999999999987</v>
      </c>
      <c r="M9485" s="153" t="str">
        <f t="shared" si="295"/>
        <v>201601</v>
      </c>
    </row>
    <row r="9486" spans="1:13" x14ac:dyDescent="0.25">
      <c r="A9486" s="35" t="str">
        <f>VLOOKUP(B9486,ResCat!$A$2:$B$269,2,FALSE)</f>
        <v>XXX</v>
      </c>
      <c r="B9486" s="68" t="str">
        <f>IF(ISNA(VLOOKUP(C9486,COA!$A$2:$B$340,2,FALSE)),"XXX",VLOOKUP(C9486,COA!$A$2:$B$340,2,FALSE))</f>
        <v>L45</v>
      </c>
      <c r="C9486" s="149" t="str">
        <f t="shared" si="296"/>
        <v>0028-1002-0058</v>
      </c>
      <c r="D9486" s="134" t="s">
        <v>475</v>
      </c>
      <c r="E9486" s="134" t="s">
        <v>453</v>
      </c>
      <c r="F9486" s="134" t="s">
        <v>472</v>
      </c>
      <c r="G9486" s="134" t="s">
        <v>350</v>
      </c>
      <c r="H9486" s="134" t="s">
        <v>1023</v>
      </c>
      <c r="I9486" s="134" t="s">
        <v>3</v>
      </c>
      <c r="J9486" s="135">
        <v>525.21999999999991</v>
      </c>
      <c r="K9486" s="135">
        <v>262.72000000000003</v>
      </c>
      <c r="L9486" s="135">
        <v>262.72000000000003</v>
      </c>
      <c r="M9486" s="153" t="str">
        <f t="shared" si="295"/>
        <v>201601</v>
      </c>
    </row>
    <row r="9487" spans="1:13" x14ac:dyDescent="0.25">
      <c r="A9487" s="35" t="str">
        <f>VLOOKUP(B9487,ResCat!$A$2:$B$269,2,FALSE)</f>
        <v>XXX</v>
      </c>
      <c r="B9487" s="68" t="str">
        <f>IF(ISNA(VLOOKUP(C9487,COA!$A$2:$B$340,2,FALSE)),"XXX",VLOOKUP(C9487,COA!$A$2:$B$340,2,FALSE))</f>
        <v>L45</v>
      </c>
      <c r="C9487" s="149" t="str">
        <f t="shared" si="296"/>
        <v>0028-1002-0058</v>
      </c>
      <c r="D9487" s="134" t="s">
        <v>475</v>
      </c>
      <c r="E9487" s="134" t="s">
        <v>453</v>
      </c>
      <c r="F9487" s="134" t="s">
        <v>472</v>
      </c>
      <c r="G9487" s="134" t="s">
        <v>350</v>
      </c>
      <c r="H9487" s="134" t="s">
        <v>1023</v>
      </c>
      <c r="I9487" s="134" t="s">
        <v>2</v>
      </c>
      <c r="J9487" s="135">
        <v>478</v>
      </c>
      <c r="K9487" s="135">
        <v>308.99999999999994</v>
      </c>
      <c r="L9487" s="135">
        <v>308.99999999999994</v>
      </c>
      <c r="M9487" s="153" t="str">
        <f t="shared" si="295"/>
        <v>201601</v>
      </c>
    </row>
    <row r="9488" spans="1:13" x14ac:dyDescent="0.25">
      <c r="A9488" s="35" t="str">
        <f>VLOOKUP(B9488,ResCat!$A$2:$B$269,2,FALSE)</f>
        <v>XXX</v>
      </c>
      <c r="B9488" s="68" t="str">
        <f>IF(ISNA(VLOOKUP(C9488,COA!$A$2:$B$340,2,FALSE)),"XXX",VLOOKUP(C9488,COA!$A$2:$B$340,2,FALSE))</f>
        <v>L45</v>
      </c>
      <c r="C9488" s="149" t="str">
        <f t="shared" si="296"/>
        <v>0028-1002-0058</v>
      </c>
      <c r="D9488" s="134" t="s">
        <v>475</v>
      </c>
      <c r="E9488" s="134" t="s">
        <v>453</v>
      </c>
      <c r="F9488" s="134" t="s">
        <v>472</v>
      </c>
      <c r="G9488" s="134" t="s">
        <v>359</v>
      </c>
      <c r="H9488" s="134" t="s">
        <v>1023</v>
      </c>
      <c r="I9488" s="134" t="s">
        <v>3</v>
      </c>
      <c r="J9488" s="135">
        <v>3.75</v>
      </c>
      <c r="K9488" s="135">
        <v>3.75</v>
      </c>
      <c r="L9488" s="135">
        <v>3.75</v>
      </c>
      <c r="M9488" s="153" t="str">
        <f t="shared" si="295"/>
        <v>201601</v>
      </c>
    </row>
    <row r="9489" spans="1:13" x14ac:dyDescent="0.25">
      <c r="A9489" s="35" t="str">
        <f>VLOOKUP(B9489,ResCat!$A$2:$B$269,2,FALSE)</f>
        <v>XXX</v>
      </c>
      <c r="B9489" s="68" t="str">
        <f>IF(ISNA(VLOOKUP(C9489,COA!$A$2:$B$340,2,FALSE)),"XXX",VLOOKUP(C9489,COA!$A$2:$B$340,2,FALSE))</f>
        <v>L45</v>
      </c>
      <c r="C9489" s="149" t="str">
        <f t="shared" si="296"/>
        <v>0028-1002-0058</v>
      </c>
      <c r="D9489" s="134" t="s">
        <v>475</v>
      </c>
      <c r="E9489" s="134" t="s">
        <v>453</v>
      </c>
      <c r="F9489" s="134" t="s">
        <v>472</v>
      </c>
      <c r="G9489" s="134" t="s">
        <v>359</v>
      </c>
      <c r="H9489" s="134" t="s">
        <v>1023</v>
      </c>
      <c r="I9489" s="134" t="s">
        <v>0</v>
      </c>
      <c r="J9489" s="135">
        <v>-6.1390892369672656E-12</v>
      </c>
      <c r="K9489" s="135">
        <v>2.8990143619012088E-12</v>
      </c>
      <c r="L9489" s="135">
        <v>2.8990143619012088E-12</v>
      </c>
      <c r="M9489" s="153" t="str">
        <f t="shared" si="295"/>
        <v>201601</v>
      </c>
    </row>
    <row r="9490" spans="1:13" x14ac:dyDescent="0.25">
      <c r="A9490" s="35" t="str">
        <f>VLOOKUP(B9490,ResCat!$A$2:$B$269,2,FALSE)</f>
        <v>XXX</v>
      </c>
      <c r="B9490" s="68" t="str">
        <f>IF(ISNA(VLOOKUP(C9490,COA!$A$2:$B$340,2,FALSE)),"XXX",VLOOKUP(C9490,COA!$A$2:$B$340,2,FALSE))</f>
        <v>L45</v>
      </c>
      <c r="C9490" s="149" t="str">
        <f t="shared" si="296"/>
        <v>0028-1002-0058</v>
      </c>
      <c r="D9490" s="134" t="s">
        <v>475</v>
      </c>
      <c r="E9490" s="134" t="s">
        <v>453</v>
      </c>
      <c r="F9490" s="134" t="s">
        <v>472</v>
      </c>
      <c r="G9490" s="134" t="s">
        <v>359</v>
      </c>
      <c r="H9490" s="134" t="s">
        <v>1023</v>
      </c>
      <c r="I9490" s="134" t="s">
        <v>2</v>
      </c>
      <c r="J9490" s="135">
        <v>2.1</v>
      </c>
      <c r="K9490" s="135">
        <v>0</v>
      </c>
      <c r="L9490" s="135">
        <v>0</v>
      </c>
      <c r="M9490" s="153" t="str">
        <f t="shared" si="295"/>
        <v>201601</v>
      </c>
    </row>
    <row r="9491" spans="1:13" x14ac:dyDescent="0.25">
      <c r="A9491" s="35" t="str">
        <f>VLOOKUP(B9491,ResCat!$A$2:$B$269,2,FALSE)</f>
        <v>XXX</v>
      </c>
      <c r="B9491" s="68" t="str">
        <f>IF(ISNA(VLOOKUP(C9491,COA!$A$2:$B$340,2,FALSE)),"XXX",VLOOKUP(C9491,COA!$A$2:$B$340,2,FALSE))</f>
        <v>L45</v>
      </c>
      <c r="C9491" s="149" t="str">
        <f t="shared" si="296"/>
        <v>0028-1002-0058</v>
      </c>
      <c r="D9491" s="134" t="s">
        <v>475</v>
      </c>
      <c r="E9491" s="134" t="s">
        <v>453</v>
      </c>
      <c r="F9491" s="134" t="s">
        <v>472</v>
      </c>
      <c r="G9491" s="134" t="s">
        <v>354</v>
      </c>
      <c r="H9491" s="134" t="s">
        <v>1023</v>
      </c>
      <c r="I9491" s="134" t="s">
        <v>2</v>
      </c>
      <c r="J9491" s="135">
        <v>214.66</v>
      </c>
      <c r="K9491" s="135">
        <v>214.66</v>
      </c>
      <c r="L9491" s="135">
        <v>214.66</v>
      </c>
      <c r="M9491" s="153" t="str">
        <f t="shared" si="295"/>
        <v>201601</v>
      </c>
    </row>
    <row r="9492" spans="1:13" x14ac:dyDescent="0.25">
      <c r="A9492" s="35" t="str">
        <f>VLOOKUP(B9492,ResCat!$A$2:$B$269,2,FALSE)</f>
        <v>XXX</v>
      </c>
      <c r="B9492" s="68" t="str">
        <f>IF(ISNA(VLOOKUP(C9492,COA!$A$2:$B$340,2,FALSE)),"XXX",VLOOKUP(C9492,COA!$A$2:$B$340,2,FALSE))</f>
        <v>L45</v>
      </c>
      <c r="C9492" s="149" t="str">
        <f t="shared" si="296"/>
        <v>0028-1002-0058</v>
      </c>
      <c r="D9492" s="134" t="s">
        <v>475</v>
      </c>
      <c r="E9492" s="134" t="s">
        <v>453</v>
      </c>
      <c r="F9492" s="134" t="s">
        <v>472</v>
      </c>
      <c r="G9492" s="134" t="s">
        <v>354</v>
      </c>
      <c r="H9492" s="134" t="s">
        <v>1023</v>
      </c>
      <c r="I9492" s="134" t="s">
        <v>1</v>
      </c>
      <c r="J9492" s="135">
        <v>1639.1399999999999</v>
      </c>
      <c r="K9492" s="135">
        <v>1470</v>
      </c>
      <c r="L9492" s="135">
        <v>1470</v>
      </c>
      <c r="M9492" s="153" t="str">
        <f t="shared" si="295"/>
        <v>201601</v>
      </c>
    </row>
    <row r="9493" spans="1:13" x14ac:dyDescent="0.25">
      <c r="A9493" s="35" t="str">
        <f>VLOOKUP(B9493,ResCat!$A$2:$B$269,2,FALSE)</f>
        <v>XXX</v>
      </c>
      <c r="B9493" s="68" t="str">
        <f>IF(ISNA(VLOOKUP(C9493,COA!$A$2:$B$340,2,FALSE)),"XXX",VLOOKUP(C9493,COA!$A$2:$B$340,2,FALSE))</f>
        <v>L45</v>
      </c>
      <c r="C9493" s="149" t="str">
        <f t="shared" si="296"/>
        <v>0028-1002-0058</v>
      </c>
      <c r="D9493" s="134" t="s">
        <v>475</v>
      </c>
      <c r="E9493" s="134" t="s">
        <v>453</v>
      </c>
      <c r="F9493" s="134" t="s">
        <v>472</v>
      </c>
      <c r="G9493" s="134" t="s">
        <v>366</v>
      </c>
      <c r="H9493" s="134" t="s">
        <v>1023</v>
      </c>
      <c r="I9493" s="134" t="s">
        <v>3</v>
      </c>
      <c r="J9493" s="135">
        <v>-42993.62</v>
      </c>
      <c r="K9493" s="135">
        <v>184.28999999999996</v>
      </c>
      <c r="L9493" s="135">
        <v>184.28999999999996</v>
      </c>
      <c r="M9493" s="153" t="str">
        <f t="shared" si="295"/>
        <v>201601</v>
      </c>
    </row>
    <row r="9494" spans="1:13" x14ac:dyDescent="0.25">
      <c r="A9494" s="35" t="str">
        <f>VLOOKUP(B9494,ResCat!$A$2:$B$269,2,FALSE)</f>
        <v>XXX</v>
      </c>
      <c r="B9494" s="68" t="str">
        <f>IF(ISNA(VLOOKUP(C9494,COA!$A$2:$B$340,2,FALSE)),"XXX",VLOOKUP(C9494,COA!$A$2:$B$340,2,FALSE))</f>
        <v>L45</v>
      </c>
      <c r="C9494" s="149" t="str">
        <f t="shared" si="296"/>
        <v>0028-1002-0058</v>
      </c>
      <c r="D9494" s="134" t="s">
        <v>475</v>
      </c>
      <c r="E9494" s="134" t="s">
        <v>453</v>
      </c>
      <c r="F9494" s="134" t="s">
        <v>472</v>
      </c>
      <c r="G9494" s="134" t="s">
        <v>366</v>
      </c>
      <c r="H9494" s="134" t="s">
        <v>1023</v>
      </c>
      <c r="I9494" s="134" t="s">
        <v>2</v>
      </c>
      <c r="J9494" s="135">
        <v>-258.64</v>
      </c>
      <c r="K9494" s="135">
        <v>-44.79</v>
      </c>
      <c r="L9494" s="135">
        <v>-44.79</v>
      </c>
      <c r="M9494" s="153" t="str">
        <f t="shared" si="295"/>
        <v>201601</v>
      </c>
    </row>
    <row r="9495" spans="1:13" x14ac:dyDescent="0.25">
      <c r="A9495" s="35" t="str">
        <f>VLOOKUP(B9495,ResCat!$A$2:$B$269,2,FALSE)</f>
        <v>XXX</v>
      </c>
      <c r="B9495" s="68" t="str">
        <f>IF(ISNA(VLOOKUP(C9495,COA!$A$2:$B$340,2,FALSE)),"XXX",VLOOKUP(C9495,COA!$A$2:$B$340,2,FALSE))</f>
        <v>L45</v>
      </c>
      <c r="C9495" s="149" t="str">
        <f t="shared" si="296"/>
        <v>0028-1002-0058</v>
      </c>
      <c r="D9495" s="134" t="s">
        <v>475</v>
      </c>
      <c r="E9495" s="134" t="s">
        <v>453</v>
      </c>
      <c r="F9495" s="134" t="s">
        <v>472</v>
      </c>
      <c r="G9495" s="134" t="s">
        <v>337</v>
      </c>
      <c r="H9495" s="134" t="s">
        <v>1023</v>
      </c>
      <c r="I9495" s="134" t="s">
        <v>3</v>
      </c>
      <c r="J9495" s="135">
        <v>445.92</v>
      </c>
      <c r="K9495" s="135">
        <v>141.20999999999998</v>
      </c>
      <c r="L9495" s="135">
        <v>43.69</v>
      </c>
      <c r="M9495" s="153" t="str">
        <f t="shared" si="295"/>
        <v>201601</v>
      </c>
    </row>
    <row r="9496" spans="1:13" x14ac:dyDescent="0.25">
      <c r="A9496" s="35" t="str">
        <f>VLOOKUP(B9496,ResCat!$A$2:$B$269,2,FALSE)</f>
        <v>XXX</v>
      </c>
      <c r="B9496" s="68" t="str">
        <f>IF(ISNA(VLOOKUP(C9496,COA!$A$2:$B$340,2,FALSE)),"XXX",VLOOKUP(C9496,COA!$A$2:$B$340,2,FALSE))</f>
        <v>L45</v>
      </c>
      <c r="C9496" s="149" t="str">
        <f t="shared" si="296"/>
        <v>0028-1002-0058</v>
      </c>
      <c r="D9496" s="134" t="s">
        <v>475</v>
      </c>
      <c r="E9496" s="134" t="s">
        <v>453</v>
      </c>
      <c r="F9496" s="134" t="s">
        <v>472</v>
      </c>
      <c r="G9496" s="134" t="s">
        <v>337</v>
      </c>
      <c r="H9496" s="134" t="s">
        <v>1023</v>
      </c>
      <c r="I9496" s="134" t="s">
        <v>2</v>
      </c>
      <c r="J9496" s="135">
        <v>5893.63</v>
      </c>
      <c r="K9496" s="135">
        <v>4713.3600000000006</v>
      </c>
      <c r="L9496" s="135">
        <v>4713.3600000000006</v>
      </c>
      <c r="M9496" s="153" t="str">
        <f t="shared" si="295"/>
        <v>201601</v>
      </c>
    </row>
    <row r="9497" spans="1:13" x14ac:dyDescent="0.25">
      <c r="A9497" s="35" t="str">
        <f>VLOOKUP(B9497,ResCat!$A$2:$B$269,2,FALSE)</f>
        <v>XXX</v>
      </c>
      <c r="B9497" s="68" t="str">
        <f>IF(ISNA(VLOOKUP(C9497,COA!$A$2:$B$340,2,FALSE)),"XXX",VLOOKUP(C9497,COA!$A$2:$B$340,2,FALSE))</f>
        <v>L45</v>
      </c>
      <c r="C9497" s="149" t="str">
        <f t="shared" si="296"/>
        <v>0028-1002-0058</v>
      </c>
      <c r="D9497" s="134" t="s">
        <v>475</v>
      </c>
      <c r="E9497" s="134" t="s">
        <v>453</v>
      </c>
      <c r="F9497" s="134" t="s">
        <v>472</v>
      </c>
      <c r="G9497" s="134" t="s">
        <v>337</v>
      </c>
      <c r="H9497" s="134" t="s">
        <v>1023</v>
      </c>
      <c r="I9497" s="134" t="s">
        <v>1</v>
      </c>
      <c r="J9497" s="135">
        <v>384.21000000000095</v>
      </c>
      <c r="K9497" s="135">
        <v>6053.12</v>
      </c>
      <c r="L9497" s="135">
        <v>6053.12</v>
      </c>
      <c r="M9497" s="153" t="str">
        <f t="shared" si="295"/>
        <v>201601</v>
      </c>
    </row>
    <row r="9498" spans="1:13" x14ac:dyDescent="0.25">
      <c r="A9498" s="35" t="str">
        <f>VLOOKUP(B9498,ResCat!$A$2:$B$269,2,FALSE)</f>
        <v>XXX</v>
      </c>
      <c r="B9498" s="68" t="str">
        <f>IF(ISNA(VLOOKUP(C9498,COA!$A$2:$B$340,2,FALSE)),"XXX",VLOOKUP(C9498,COA!$A$2:$B$340,2,FALSE))</f>
        <v>L45</v>
      </c>
      <c r="C9498" s="149" t="str">
        <f t="shared" si="296"/>
        <v>0028-1002-0058</v>
      </c>
      <c r="D9498" s="134" t="s">
        <v>475</v>
      </c>
      <c r="E9498" s="134" t="s">
        <v>453</v>
      </c>
      <c r="F9498" s="134" t="s">
        <v>472</v>
      </c>
      <c r="G9498" s="134" t="s">
        <v>352</v>
      </c>
      <c r="H9498" s="134" t="s">
        <v>1023</v>
      </c>
      <c r="I9498" s="134" t="s">
        <v>3</v>
      </c>
      <c r="J9498" s="135">
        <v>2007.9299999999998</v>
      </c>
      <c r="K9498" s="135">
        <v>768.12999999999988</v>
      </c>
      <c r="L9498" s="135">
        <v>768.12999999999988</v>
      </c>
      <c r="M9498" s="153" t="str">
        <f t="shared" si="295"/>
        <v>201602</v>
      </c>
    </row>
    <row r="9499" spans="1:13" x14ac:dyDescent="0.25">
      <c r="A9499" s="35" t="str">
        <f>VLOOKUP(B9499,ResCat!$A$2:$B$269,2,FALSE)</f>
        <v>XXX</v>
      </c>
      <c r="B9499" s="68" t="str">
        <f>IF(ISNA(VLOOKUP(C9499,COA!$A$2:$B$340,2,FALSE)),"XXX",VLOOKUP(C9499,COA!$A$2:$B$340,2,FALSE))</f>
        <v>L45</v>
      </c>
      <c r="C9499" s="149" t="str">
        <f t="shared" si="296"/>
        <v>0028-1002-0058</v>
      </c>
      <c r="D9499" s="134" t="s">
        <v>475</v>
      </c>
      <c r="E9499" s="134" t="s">
        <v>453</v>
      </c>
      <c r="F9499" s="134" t="s">
        <v>472</v>
      </c>
      <c r="G9499" s="134" t="s">
        <v>352</v>
      </c>
      <c r="H9499" s="134" t="s">
        <v>1023</v>
      </c>
      <c r="I9499" s="134" t="s">
        <v>368</v>
      </c>
      <c r="J9499" s="135">
        <v>18</v>
      </c>
      <c r="K9499" s="135">
        <v>18</v>
      </c>
      <c r="L9499" s="135">
        <v>18</v>
      </c>
      <c r="M9499" s="153" t="str">
        <f t="shared" si="295"/>
        <v>201602</v>
      </c>
    </row>
    <row r="9500" spans="1:13" x14ac:dyDescent="0.25">
      <c r="A9500" s="35" t="str">
        <f>VLOOKUP(B9500,ResCat!$A$2:$B$269,2,FALSE)</f>
        <v>XXX</v>
      </c>
      <c r="B9500" s="68" t="str">
        <f>IF(ISNA(VLOOKUP(C9500,COA!$A$2:$B$340,2,FALSE)),"XXX",VLOOKUP(C9500,COA!$A$2:$B$340,2,FALSE))</f>
        <v>L45</v>
      </c>
      <c r="C9500" s="149" t="str">
        <f t="shared" si="296"/>
        <v>0028-1002-0058</v>
      </c>
      <c r="D9500" s="134" t="s">
        <v>475</v>
      </c>
      <c r="E9500" s="134" t="s">
        <v>453</v>
      </c>
      <c r="F9500" s="134" t="s">
        <v>472</v>
      </c>
      <c r="G9500" s="134" t="s">
        <v>352</v>
      </c>
      <c r="H9500" s="134" t="s">
        <v>1023</v>
      </c>
      <c r="I9500" s="134" t="s">
        <v>2</v>
      </c>
      <c r="J9500" s="135">
        <v>1521.1700000000003</v>
      </c>
      <c r="K9500" s="135">
        <v>1422.3900000000003</v>
      </c>
      <c r="L9500" s="135">
        <v>1422.3900000000003</v>
      </c>
      <c r="M9500" s="153" t="str">
        <f t="shared" si="295"/>
        <v>201602</v>
      </c>
    </row>
    <row r="9501" spans="1:13" x14ac:dyDescent="0.25">
      <c r="A9501" s="35" t="str">
        <f>VLOOKUP(B9501,ResCat!$A$2:$B$269,2,FALSE)</f>
        <v>XXX</v>
      </c>
      <c r="B9501" s="68" t="str">
        <f>IF(ISNA(VLOOKUP(C9501,COA!$A$2:$B$340,2,FALSE)),"XXX",VLOOKUP(C9501,COA!$A$2:$B$340,2,FALSE))</f>
        <v>L45</v>
      </c>
      <c r="C9501" s="149" t="str">
        <f t="shared" si="296"/>
        <v>0028-1002-0058</v>
      </c>
      <c r="D9501" s="134" t="s">
        <v>475</v>
      </c>
      <c r="E9501" s="134" t="s">
        <v>453</v>
      </c>
      <c r="F9501" s="134" t="s">
        <v>472</v>
      </c>
      <c r="G9501" s="134" t="s">
        <v>352</v>
      </c>
      <c r="H9501" s="134" t="s">
        <v>1023</v>
      </c>
      <c r="I9501" s="134" t="s">
        <v>1</v>
      </c>
      <c r="J9501" s="135">
        <v>6388.61</v>
      </c>
      <c r="K9501" s="135">
        <v>2328.37</v>
      </c>
      <c r="L9501" s="135">
        <v>2328.37</v>
      </c>
      <c r="M9501" s="153" t="str">
        <f t="shared" si="295"/>
        <v>201602</v>
      </c>
    </row>
    <row r="9502" spans="1:13" x14ac:dyDescent="0.25">
      <c r="A9502" s="35" t="str">
        <f>VLOOKUP(B9502,ResCat!$A$2:$B$269,2,FALSE)</f>
        <v>XXX</v>
      </c>
      <c r="B9502" s="68" t="str">
        <f>IF(ISNA(VLOOKUP(C9502,COA!$A$2:$B$340,2,FALSE)),"XXX",VLOOKUP(C9502,COA!$A$2:$B$340,2,FALSE))</f>
        <v>L45</v>
      </c>
      <c r="C9502" s="149" t="str">
        <f t="shared" si="296"/>
        <v>0028-1002-0058</v>
      </c>
      <c r="D9502" s="134" t="s">
        <v>475</v>
      </c>
      <c r="E9502" s="134" t="s">
        <v>453</v>
      </c>
      <c r="F9502" s="134" t="s">
        <v>472</v>
      </c>
      <c r="G9502" s="134" t="s">
        <v>347</v>
      </c>
      <c r="H9502" s="134" t="s">
        <v>1023</v>
      </c>
      <c r="I9502" s="134" t="s">
        <v>3</v>
      </c>
      <c r="J9502" s="135">
        <v>354.69</v>
      </c>
      <c r="K9502" s="135">
        <v>339.69</v>
      </c>
      <c r="L9502" s="135">
        <v>339.69</v>
      </c>
      <c r="M9502" s="153" t="str">
        <f t="shared" si="295"/>
        <v>201603</v>
      </c>
    </row>
    <row r="9503" spans="1:13" x14ac:dyDescent="0.25">
      <c r="A9503" s="35" t="str">
        <f>VLOOKUP(B9503,ResCat!$A$2:$B$269,2,FALSE)</f>
        <v>XXX</v>
      </c>
      <c r="B9503" s="68" t="str">
        <f>IF(ISNA(VLOOKUP(C9503,COA!$A$2:$B$340,2,FALSE)),"XXX",VLOOKUP(C9503,COA!$A$2:$B$340,2,FALSE))</f>
        <v>L45</v>
      </c>
      <c r="C9503" s="149" t="str">
        <f t="shared" si="296"/>
        <v>0028-1002-0058</v>
      </c>
      <c r="D9503" s="134" t="s">
        <v>475</v>
      </c>
      <c r="E9503" s="134" t="s">
        <v>453</v>
      </c>
      <c r="F9503" s="134" t="s">
        <v>472</v>
      </c>
      <c r="G9503" s="134" t="s">
        <v>347</v>
      </c>
      <c r="H9503" s="134" t="s">
        <v>1023</v>
      </c>
      <c r="I9503" s="134" t="s">
        <v>2</v>
      </c>
      <c r="J9503" s="135">
        <v>1346.39</v>
      </c>
      <c r="K9503" s="135">
        <v>1216.9500000000003</v>
      </c>
      <c r="L9503" s="135">
        <v>1071.1599999999999</v>
      </c>
      <c r="M9503" s="153" t="str">
        <f t="shared" si="295"/>
        <v>201603</v>
      </c>
    </row>
    <row r="9504" spans="1:13" x14ac:dyDescent="0.25">
      <c r="A9504" s="35" t="str">
        <f>VLOOKUP(B9504,ResCat!$A$2:$B$269,2,FALSE)</f>
        <v>XXX</v>
      </c>
      <c r="B9504" s="68" t="str">
        <f>IF(ISNA(VLOOKUP(C9504,COA!$A$2:$B$340,2,FALSE)),"XXX",VLOOKUP(C9504,COA!$A$2:$B$340,2,FALSE))</f>
        <v>L45</v>
      </c>
      <c r="C9504" s="149" t="str">
        <f t="shared" si="296"/>
        <v>0028-1002-0058</v>
      </c>
      <c r="D9504" s="134" t="s">
        <v>475</v>
      </c>
      <c r="E9504" s="134" t="s">
        <v>453</v>
      </c>
      <c r="F9504" s="134" t="s">
        <v>472</v>
      </c>
      <c r="G9504" s="134" t="s">
        <v>347</v>
      </c>
      <c r="H9504" s="134" t="s">
        <v>1023</v>
      </c>
      <c r="I9504" s="134" t="s">
        <v>1</v>
      </c>
      <c r="J9504" s="135">
        <v>19731.940000000002</v>
      </c>
      <c r="K9504" s="135">
        <v>2808.5499999999997</v>
      </c>
      <c r="L9504" s="135">
        <v>2808.5499999999997</v>
      </c>
      <c r="M9504" s="153" t="str">
        <f t="shared" si="295"/>
        <v>201603</v>
      </c>
    </row>
    <row r="9505" spans="1:13" x14ac:dyDescent="0.25">
      <c r="A9505" s="35" t="str">
        <f>VLOOKUP(B9505,ResCat!$A$2:$B$269,2,FALSE)</f>
        <v>XXX</v>
      </c>
      <c r="B9505" s="68" t="str">
        <f>IF(ISNA(VLOOKUP(C9505,COA!$A$2:$B$340,2,FALSE)),"XXX",VLOOKUP(C9505,COA!$A$2:$B$340,2,FALSE))</f>
        <v>L45</v>
      </c>
      <c r="C9505" s="149" t="str">
        <f t="shared" si="296"/>
        <v>0028-1002-0058</v>
      </c>
      <c r="D9505" s="134" t="s">
        <v>475</v>
      </c>
      <c r="E9505" s="134" t="s">
        <v>453</v>
      </c>
      <c r="F9505" s="134" t="s">
        <v>472</v>
      </c>
      <c r="G9505" s="134" t="s">
        <v>361</v>
      </c>
      <c r="H9505" s="134" t="s">
        <v>1023</v>
      </c>
      <c r="I9505" s="134" t="s">
        <v>3</v>
      </c>
      <c r="J9505" s="135">
        <v>5281.4500000000007</v>
      </c>
      <c r="K9505" s="135">
        <v>5281.4500000000007</v>
      </c>
      <c r="L9505" s="135">
        <v>5281.4500000000007</v>
      </c>
      <c r="M9505" s="153" t="str">
        <f t="shared" si="295"/>
        <v>201604</v>
      </c>
    </row>
    <row r="9506" spans="1:13" x14ac:dyDescent="0.25">
      <c r="A9506" s="35" t="str">
        <f>VLOOKUP(B9506,ResCat!$A$2:$B$269,2,FALSE)</f>
        <v>XXX</v>
      </c>
      <c r="B9506" s="68" t="str">
        <f>IF(ISNA(VLOOKUP(C9506,COA!$A$2:$B$340,2,FALSE)),"XXX",VLOOKUP(C9506,COA!$A$2:$B$340,2,FALSE))</f>
        <v>L45</v>
      </c>
      <c r="C9506" s="149" t="str">
        <f t="shared" si="296"/>
        <v>0028-1002-0058</v>
      </c>
      <c r="D9506" s="134" t="s">
        <v>475</v>
      </c>
      <c r="E9506" s="134" t="s">
        <v>453</v>
      </c>
      <c r="F9506" s="134" t="s">
        <v>472</v>
      </c>
      <c r="G9506" s="134" t="s">
        <v>361</v>
      </c>
      <c r="H9506" s="134" t="s">
        <v>1023</v>
      </c>
      <c r="I9506" s="134" t="s">
        <v>0</v>
      </c>
      <c r="J9506" s="135">
        <v>12695.059999999998</v>
      </c>
      <c r="K9506" s="135">
        <v>7985.1900000000005</v>
      </c>
      <c r="L9506" s="135">
        <v>7985.1900000000005</v>
      </c>
      <c r="M9506" s="153" t="str">
        <f t="shared" si="295"/>
        <v>201604</v>
      </c>
    </row>
    <row r="9507" spans="1:13" x14ac:dyDescent="0.25">
      <c r="A9507" s="35" t="str">
        <f>VLOOKUP(B9507,ResCat!$A$2:$B$269,2,FALSE)</f>
        <v>XXX</v>
      </c>
      <c r="B9507" s="68" t="str">
        <f>IF(ISNA(VLOOKUP(C9507,COA!$A$2:$B$340,2,FALSE)),"XXX",VLOOKUP(C9507,COA!$A$2:$B$340,2,FALSE))</f>
        <v>L45</v>
      </c>
      <c r="C9507" s="149" t="str">
        <f t="shared" si="296"/>
        <v>0028-1002-0058</v>
      </c>
      <c r="D9507" s="134" t="s">
        <v>475</v>
      </c>
      <c r="E9507" s="134" t="s">
        <v>453</v>
      </c>
      <c r="F9507" s="134" t="s">
        <v>472</v>
      </c>
      <c r="G9507" s="134" t="s">
        <v>361</v>
      </c>
      <c r="H9507" s="134" t="s">
        <v>1023</v>
      </c>
      <c r="I9507" s="134" t="s">
        <v>2</v>
      </c>
      <c r="J9507" s="135">
        <v>2783.0800000000004</v>
      </c>
      <c r="K9507" s="135">
        <v>2309.08</v>
      </c>
      <c r="L9507" s="135">
        <v>2309.08</v>
      </c>
      <c r="M9507" s="153" t="str">
        <f t="shared" si="295"/>
        <v>201604</v>
      </c>
    </row>
    <row r="9508" spans="1:13" x14ac:dyDescent="0.25">
      <c r="A9508" s="35" t="str">
        <f>VLOOKUP(B9508,ResCat!$A$2:$B$269,2,FALSE)</f>
        <v>XXX</v>
      </c>
      <c r="B9508" s="68" t="str">
        <f>IF(ISNA(VLOOKUP(C9508,COA!$A$2:$B$340,2,FALSE)),"XXX",VLOOKUP(C9508,COA!$A$2:$B$340,2,FALSE))</f>
        <v>L45</v>
      </c>
      <c r="C9508" s="149" t="str">
        <f t="shared" si="296"/>
        <v>0028-1002-0058</v>
      </c>
      <c r="D9508" s="134" t="s">
        <v>475</v>
      </c>
      <c r="E9508" s="134" t="s">
        <v>453</v>
      </c>
      <c r="F9508" s="134" t="s">
        <v>472</v>
      </c>
      <c r="G9508" s="134" t="s">
        <v>361</v>
      </c>
      <c r="H9508" s="134" t="s">
        <v>1023</v>
      </c>
      <c r="I9508" s="134" t="s">
        <v>1</v>
      </c>
      <c r="J9508" s="135">
        <v>233.91</v>
      </c>
      <c r="K9508" s="135">
        <v>233.91</v>
      </c>
      <c r="L9508" s="135">
        <v>233.91</v>
      </c>
      <c r="M9508" s="153" t="str">
        <f t="shared" si="295"/>
        <v>201604</v>
      </c>
    </row>
    <row r="9509" spans="1:13" x14ac:dyDescent="0.25">
      <c r="A9509" s="35" t="str">
        <f>VLOOKUP(B9509,ResCat!$A$2:$B$269,2,FALSE)</f>
        <v>XXX</v>
      </c>
      <c r="B9509" s="68" t="str">
        <f>IF(ISNA(VLOOKUP(C9509,COA!$A$2:$B$340,2,FALSE)),"XXX",VLOOKUP(C9509,COA!$A$2:$B$340,2,FALSE))</f>
        <v>L45</v>
      </c>
      <c r="C9509" s="149" t="str">
        <f t="shared" si="296"/>
        <v>0028-1002-0058</v>
      </c>
      <c r="D9509" s="134" t="s">
        <v>475</v>
      </c>
      <c r="E9509" s="134" t="s">
        <v>453</v>
      </c>
      <c r="F9509" s="134" t="s">
        <v>472</v>
      </c>
      <c r="G9509" s="134" t="s">
        <v>312</v>
      </c>
      <c r="H9509" s="134" t="s">
        <v>1023</v>
      </c>
      <c r="I9509" s="134" t="s">
        <v>3</v>
      </c>
      <c r="J9509" s="135">
        <v>691.96</v>
      </c>
      <c r="K9509" s="135">
        <v>691.96</v>
      </c>
      <c r="L9509" s="135">
        <v>691.96</v>
      </c>
      <c r="M9509" s="153" t="str">
        <f t="shared" si="295"/>
        <v>201605</v>
      </c>
    </row>
    <row r="9510" spans="1:13" x14ac:dyDescent="0.25">
      <c r="A9510" s="35" t="str">
        <f>VLOOKUP(B9510,ResCat!$A$2:$B$269,2,FALSE)</f>
        <v>XXX</v>
      </c>
      <c r="B9510" s="68" t="str">
        <f>IF(ISNA(VLOOKUP(C9510,COA!$A$2:$B$340,2,FALSE)),"XXX",VLOOKUP(C9510,COA!$A$2:$B$340,2,FALSE))</f>
        <v>L45</v>
      </c>
      <c r="C9510" s="149" t="str">
        <f t="shared" si="296"/>
        <v>0028-1002-0058</v>
      </c>
      <c r="D9510" s="134" t="s">
        <v>475</v>
      </c>
      <c r="E9510" s="134" t="s">
        <v>453</v>
      </c>
      <c r="F9510" s="134" t="s">
        <v>472</v>
      </c>
      <c r="G9510" s="134" t="s">
        <v>312</v>
      </c>
      <c r="H9510" s="134" t="s">
        <v>1023</v>
      </c>
      <c r="I9510" s="134" t="s">
        <v>0</v>
      </c>
      <c r="J9510" s="135">
        <v>7026</v>
      </c>
      <c r="K9510" s="135">
        <v>7026</v>
      </c>
      <c r="L9510" s="135">
        <v>7026</v>
      </c>
      <c r="M9510" s="153" t="str">
        <f t="shared" si="295"/>
        <v>201605</v>
      </c>
    </row>
    <row r="9511" spans="1:13" x14ac:dyDescent="0.25">
      <c r="A9511" s="35" t="str">
        <f>VLOOKUP(B9511,ResCat!$A$2:$B$269,2,FALSE)</f>
        <v>XXX</v>
      </c>
      <c r="B9511" s="68" t="str">
        <f>IF(ISNA(VLOOKUP(C9511,COA!$A$2:$B$340,2,FALSE)),"XXX",VLOOKUP(C9511,COA!$A$2:$B$340,2,FALSE))</f>
        <v>L45</v>
      </c>
      <c r="C9511" s="149" t="str">
        <f t="shared" si="296"/>
        <v>0028-1002-0058</v>
      </c>
      <c r="D9511" s="134" t="s">
        <v>475</v>
      </c>
      <c r="E9511" s="134" t="s">
        <v>453</v>
      </c>
      <c r="F9511" s="134" t="s">
        <v>472</v>
      </c>
      <c r="G9511" s="134" t="s">
        <v>312</v>
      </c>
      <c r="H9511" s="134" t="s">
        <v>1023</v>
      </c>
      <c r="I9511" s="134" t="s">
        <v>2</v>
      </c>
      <c r="J9511" s="135">
        <v>5751.2400000000007</v>
      </c>
      <c r="K9511" s="135">
        <v>3156.35</v>
      </c>
      <c r="L9511" s="135">
        <v>3156.35</v>
      </c>
      <c r="M9511" s="153" t="str">
        <f t="shared" si="295"/>
        <v>201605</v>
      </c>
    </row>
    <row r="9512" spans="1:13" x14ac:dyDescent="0.25">
      <c r="A9512" s="35" t="str">
        <f>VLOOKUP(B9512,ResCat!$A$2:$B$269,2,FALSE)</f>
        <v>XXX</v>
      </c>
      <c r="B9512" s="68" t="str">
        <f>IF(ISNA(VLOOKUP(C9512,COA!$A$2:$B$340,2,FALSE)),"XXX",VLOOKUP(C9512,COA!$A$2:$B$340,2,FALSE))</f>
        <v>L45</v>
      </c>
      <c r="C9512" s="149" t="str">
        <f t="shared" si="296"/>
        <v>0028-1002-0058</v>
      </c>
      <c r="D9512" s="134" t="s">
        <v>475</v>
      </c>
      <c r="E9512" s="134" t="s">
        <v>453</v>
      </c>
      <c r="F9512" s="134" t="s">
        <v>472</v>
      </c>
      <c r="G9512" s="134" t="s">
        <v>312</v>
      </c>
      <c r="H9512" s="134" t="s">
        <v>1023</v>
      </c>
      <c r="I9512" s="134" t="s">
        <v>1</v>
      </c>
      <c r="J9512" s="135">
        <v>1281.0000000000002</v>
      </c>
      <c r="K9512" s="135">
        <v>13411.34</v>
      </c>
      <c r="L9512" s="135">
        <v>13411.34</v>
      </c>
      <c r="M9512" s="153" t="str">
        <f t="shared" si="295"/>
        <v>201605</v>
      </c>
    </row>
    <row r="9513" spans="1:13" x14ac:dyDescent="0.25">
      <c r="A9513" s="35" t="str">
        <f>VLOOKUP(B9513,ResCat!$A$2:$B$269,2,FALSE)</f>
        <v>XXX</v>
      </c>
      <c r="B9513" s="68" t="str">
        <f>IF(ISNA(VLOOKUP(C9513,COA!$A$2:$B$340,2,FALSE)),"XXX",VLOOKUP(C9513,COA!$A$2:$B$340,2,FALSE))</f>
        <v>L45</v>
      </c>
      <c r="C9513" s="149" t="str">
        <f t="shared" si="296"/>
        <v>0028-1002-0058</v>
      </c>
      <c r="D9513" s="134" t="s">
        <v>475</v>
      </c>
      <c r="E9513" s="134" t="s">
        <v>453</v>
      </c>
      <c r="F9513" s="134" t="s">
        <v>472</v>
      </c>
      <c r="G9513" s="134" t="s">
        <v>357</v>
      </c>
      <c r="H9513" s="134" t="s">
        <v>1023</v>
      </c>
      <c r="I9513" s="134" t="s">
        <v>3</v>
      </c>
      <c r="J9513" s="135">
        <v>287.85000000000002</v>
      </c>
      <c r="K9513" s="135">
        <v>281.39</v>
      </c>
      <c r="L9513" s="135">
        <v>281.39</v>
      </c>
      <c r="M9513" s="153" t="str">
        <f t="shared" si="295"/>
        <v>201606</v>
      </c>
    </row>
    <row r="9514" spans="1:13" x14ac:dyDescent="0.25">
      <c r="A9514" s="35" t="str">
        <f>VLOOKUP(B9514,ResCat!$A$2:$B$269,2,FALSE)</f>
        <v>XXX</v>
      </c>
      <c r="B9514" s="68" t="str">
        <f>IF(ISNA(VLOOKUP(C9514,COA!$A$2:$B$340,2,FALSE)),"XXX",VLOOKUP(C9514,COA!$A$2:$B$340,2,FALSE))</f>
        <v>L45</v>
      </c>
      <c r="C9514" s="149" t="str">
        <f t="shared" si="296"/>
        <v>0028-1002-0058</v>
      </c>
      <c r="D9514" s="134" t="s">
        <v>475</v>
      </c>
      <c r="E9514" s="134" t="s">
        <v>453</v>
      </c>
      <c r="F9514" s="134" t="s">
        <v>472</v>
      </c>
      <c r="G9514" s="134" t="s">
        <v>357</v>
      </c>
      <c r="H9514" s="134" t="s">
        <v>1023</v>
      </c>
      <c r="I9514" s="134" t="s">
        <v>368</v>
      </c>
      <c r="J9514" s="135">
        <v>18</v>
      </c>
      <c r="K9514" s="135">
        <v>18</v>
      </c>
      <c r="L9514" s="135">
        <v>18</v>
      </c>
      <c r="M9514" s="153" t="str">
        <f t="shared" si="295"/>
        <v>201606</v>
      </c>
    </row>
    <row r="9515" spans="1:13" x14ac:dyDescent="0.25">
      <c r="A9515" s="35" t="str">
        <f>VLOOKUP(B9515,ResCat!$A$2:$B$269,2,FALSE)</f>
        <v>XXX</v>
      </c>
      <c r="B9515" s="68" t="str">
        <f>IF(ISNA(VLOOKUP(C9515,COA!$A$2:$B$340,2,FALSE)),"XXX",VLOOKUP(C9515,COA!$A$2:$B$340,2,FALSE))</f>
        <v>L45</v>
      </c>
      <c r="C9515" s="149" t="str">
        <f t="shared" si="296"/>
        <v>0028-1002-0058</v>
      </c>
      <c r="D9515" s="134" t="s">
        <v>475</v>
      </c>
      <c r="E9515" s="134" t="s">
        <v>453</v>
      </c>
      <c r="F9515" s="134" t="s">
        <v>472</v>
      </c>
      <c r="G9515" s="134" t="s">
        <v>357</v>
      </c>
      <c r="H9515" s="134" t="s">
        <v>1023</v>
      </c>
      <c r="I9515" s="134" t="s">
        <v>2</v>
      </c>
      <c r="J9515" s="135">
        <v>1974.2900000000002</v>
      </c>
      <c r="K9515" s="135">
        <v>1487.1000000000001</v>
      </c>
      <c r="L9515" s="135">
        <v>1487.1000000000001</v>
      </c>
      <c r="M9515" s="153" t="str">
        <f t="shared" si="295"/>
        <v>201606</v>
      </c>
    </row>
    <row r="9516" spans="1:13" x14ac:dyDescent="0.25">
      <c r="A9516" s="35" t="str">
        <f>VLOOKUP(B9516,ResCat!$A$2:$B$269,2,FALSE)</f>
        <v>XXX</v>
      </c>
      <c r="B9516" s="68" t="str">
        <f>IF(ISNA(VLOOKUP(C9516,COA!$A$2:$B$340,2,FALSE)),"XXX",VLOOKUP(C9516,COA!$A$2:$B$340,2,FALSE))</f>
        <v>L45</v>
      </c>
      <c r="C9516" s="149" t="str">
        <f t="shared" si="296"/>
        <v>0028-1002-0058</v>
      </c>
      <c r="D9516" s="134" t="s">
        <v>475</v>
      </c>
      <c r="E9516" s="134" t="s">
        <v>453</v>
      </c>
      <c r="F9516" s="134" t="s">
        <v>472</v>
      </c>
      <c r="G9516" s="134" t="s">
        <v>357</v>
      </c>
      <c r="H9516" s="134" t="s">
        <v>1023</v>
      </c>
      <c r="I9516" s="134" t="s">
        <v>1</v>
      </c>
      <c r="J9516" s="135">
        <v>-2627.1800000000007</v>
      </c>
      <c r="K9516" s="135">
        <v>373.38000000000011</v>
      </c>
      <c r="L9516" s="135">
        <v>373.38000000000011</v>
      </c>
      <c r="M9516" s="153" t="str">
        <f t="shared" si="295"/>
        <v>201606</v>
      </c>
    </row>
    <row r="9517" spans="1:13" x14ac:dyDescent="0.25">
      <c r="A9517" s="35" t="str">
        <f>VLOOKUP(B9517,ResCat!$A$2:$B$269,2,FALSE)</f>
        <v>XXX</v>
      </c>
      <c r="B9517" s="68" t="str">
        <f>IF(ISNA(VLOOKUP(C9517,COA!$A$2:$B$340,2,FALSE)),"XXX",VLOOKUP(C9517,COA!$A$2:$B$340,2,FALSE))</f>
        <v>L45</v>
      </c>
      <c r="C9517" s="149" t="str">
        <f t="shared" si="296"/>
        <v>0028-1002-0058</v>
      </c>
      <c r="D9517" s="134" t="s">
        <v>475</v>
      </c>
      <c r="E9517" s="134" t="s">
        <v>453</v>
      </c>
      <c r="F9517" s="134" t="s">
        <v>472</v>
      </c>
      <c r="G9517" s="134" t="s">
        <v>314</v>
      </c>
      <c r="H9517" s="134" t="s">
        <v>1023</v>
      </c>
      <c r="I9517" s="134" t="s">
        <v>3</v>
      </c>
      <c r="J9517" s="135">
        <v>313.88</v>
      </c>
      <c r="K9517" s="135">
        <v>251.35</v>
      </c>
      <c r="L9517" s="135">
        <v>251.35</v>
      </c>
      <c r="M9517" s="153" t="str">
        <f t="shared" si="295"/>
        <v>201607</v>
      </c>
    </row>
    <row r="9518" spans="1:13" x14ac:dyDescent="0.25">
      <c r="A9518" s="35" t="str">
        <f>VLOOKUP(B9518,ResCat!$A$2:$B$269,2,FALSE)</f>
        <v>XXX</v>
      </c>
      <c r="B9518" s="68" t="str">
        <f>IF(ISNA(VLOOKUP(C9518,COA!$A$2:$B$340,2,FALSE)),"XXX",VLOOKUP(C9518,COA!$A$2:$B$340,2,FALSE))</f>
        <v>L45</v>
      </c>
      <c r="C9518" s="149" t="str">
        <f t="shared" si="296"/>
        <v>0028-1002-0058</v>
      </c>
      <c r="D9518" s="134" t="s">
        <v>475</v>
      </c>
      <c r="E9518" s="134" t="s">
        <v>453</v>
      </c>
      <c r="F9518" s="134" t="s">
        <v>472</v>
      </c>
      <c r="G9518" s="134" t="s">
        <v>314</v>
      </c>
      <c r="H9518" s="134" t="s">
        <v>1023</v>
      </c>
      <c r="I9518" s="134" t="s">
        <v>0</v>
      </c>
      <c r="J9518" s="135">
        <v>-1.0550138540565968E-10</v>
      </c>
      <c r="K9518" s="135">
        <v>2818.6600000000326</v>
      </c>
      <c r="L9518" s="135">
        <v>2818.6600000000326</v>
      </c>
      <c r="M9518" s="153" t="str">
        <f t="shared" si="295"/>
        <v>201607</v>
      </c>
    </row>
    <row r="9519" spans="1:13" x14ac:dyDescent="0.25">
      <c r="A9519" s="35" t="str">
        <f>VLOOKUP(B9519,ResCat!$A$2:$B$269,2,FALSE)</f>
        <v>XXX</v>
      </c>
      <c r="B9519" s="68" t="str">
        <f>IF(ISNA(VLOOKUP(C9519,COA!$A$2:$B$340,2,FALSE)),"XXX",VLOOKUP(C9519,COA!$A$2:$B$340,2,FALSE))</f>
        <v>L45</v>
      </c>
      <c r="C9519" s="149" t="str">
        <f t="shared" si="296"/>
        <v>0028-1002-0058</v>
      </c>
      <c r="D9519" s="134" t="s">
        <v>475</v>
      </c>
      <c r="E9519" s="134" t="s">
        <v>453</v>
      </c>
      <c r="F9519" s="134" t="s">
        <v>472</v>
      </c>
      <c r="G9519" s="134" t="s">
        <v>314</v>
      </c>
      <c r="H9519" s="134" t="s">
        <v>1023</v>
      </c>
      <c r="I9519" s="134" t="s">
        <v>2</v>
      </c>
      <c r="J9519" s="135">
        <v>18323.339999999997</v>
      </c>
      <c r="K9519" s="135">
        <v>2576.15</v>
      </c>
      <c r="L9519" s="135">
        <v>2547.3500000000004</v>
      </c>
      <c r="M9519" s="153" t="str">
        <f t="shared" si="295"/>
        <v>201607</v>
      </c>
    </row>
    <row r="9520" spans="1:13" x14ac:dyDescent="0.25">
      <c r="A9520" s="35" t="str">
        <f>VLOOKUP(B9520,ResCat!$A$2:$B$269,2,FALSE)</f>
        <v>XXX</v>
      </c>
      <c r="B9520" s="68" t="str">
        <f>IF(ISNA(VLOOKUP(C9520,COA!$A$2:$B$340,2,FALSE)),"XXX",VLOOKUP(C9520,COA!$A$2:$B$340,2,FALSE))</f>
        <v>L45</v>
      </c>
      <c r="C9520" s="149" t="str">
        <f t="shared" si="296"/>
        <v>0028-1002-0058</v>
      </c>
      <c r="D9520" s="134" t="s">
        <v>475</v>
      </c>
      <c r="E9520" s="134" t="s">
        <v>453</v>
      </c>
      <c r="F9520" s="134" t="s">
        <v>472</v>
      </c>
      <c r="G9520" s="134" t="s">
        <v>314</v>
      </c>
      <c r="H9520" s="134" t="s">
        <v>1023</v>
      </c>
      <c r="I9520" s="134" t="s">
        <v>1</v>
      </c>
      <c r="J9520" s="135">
        <v>3359.2</v>
      </c>
      <c r="K9520" s="135">
        <v>1896.1999999999998</v>
      </c>
      <c r="L9520" s="135">
        <v>1896.1999999999998</v>
      </c>
      <c r="M9520" s="153" t="str">
        <f t="shared" si="295"/>
        <v>201607</v>
      </c>
    </row>
    <row r="9521" spans="1:13" x14ac:dyDescent="0.25">
      <c r="A9521" s="35" t="str">
        <f>VLOOKUP(B9521,ResCat!$A$2:$B$269,2,FALSE)</f>
        <v>XXX</v>
      </c>
      <c r="B9521" s="68" t="str">
        <f>IF(ISNA(VLOOKUP(C9521,COA!$A$2:$B$340,2,FALSE)),"XXX",VLOOKUP(C9521,COA!$A$2:$B$340,2,FALSE))</f>
        <v>L45</v>
      </c>
      <c r="C9521" s="149" t="str">
        <f t="shared" si="296"/>
        <v>0028-1002-0058</v>
      </c>
      <c r="D9521" s="134" t="s">
        <v>475</v>
      </c>
      <c r="E9521" s="134" t="s">
        <v>453</v>
      </c>
      <c r="F9521" s="134" t="s">
        <v>472</v>
      </c>
      <c r="G9521" s="134" t="s">
        <v>339</v>
      </c>
      <c r="H9521" s="134" t="s">
        <v>1023</v>
      </c>
      <c r="I9521" s="134" t="s">
        <v>3</v>
      </c>
      <c r="J9521" s="135">
        <v>429.32000000000005</v>
      </c>
      <c r="K9521" s="135">
        <v>384.42000000000007</v>
      </c>
      <c r="L9521" s="135">
        <v>384.42000000000007</v>
      </c>
      <c r="M9521" s="153" t="str">
        <f t="shared" si="295"/>
        <v>201608</v>
      </c>
    </row>
    <row r="9522" spans="1:13" x14ac:dyDescent="0.25">
      <c r="A9522" s="35" t="str">
        <f>VLOOKUP(B9522,ResCat!$A$2:$B$269,2,FALSE)</f>
        <v>XXX</v>
      </c>
      <c r="B9522" s="68" t="str">
        <f>IF(ISNA(VLOOKUP(C9522,COA!$A$2:$B$340,2,FALSE)),"XXX",VLOOKUP(C9522,COA!$A$2:$B$340,2,FALSE))</f>
        <v>L45</v>
      </c>
      <c r="C9522" s="149" t="str">
        <f t="shared" si="296"/>
        <v>0028-1002-0058</v>
      </c>
      <c r="D9522" s="134" t="s">
        <v>475</v>
      </c>
      <c r="E9522" s="134" t="s">
        <v>453</v>
      </c>
      <c r="F9522" s="134" t="s">
        <v>472</v>
      </c>
      <c r="G9522" s="134" t="s">
        <v>339</v>
      </c>
      <c r="H9522" s="134" t="s">
        <v>1023</v>
      </c>
      <c r="I9522" s="134" t="s">
        <v>2</v>
      </c>
      <c r="J9522" s="135">
        <v>3155.2999999999997</v>
      </c>
      <c r="K9522" s="135">
        <v>2002.2100000000005</v>
      </c>
      <c r="L9522" s="135">
        <v>2002.2100000000005</v>
      </c>
      <c r="M9522" s="153" t="str">
        <f t="shared" si="295"/>
        <v>201608</v>
      </c>
    </row>
    <row r="9523" spans="1:13" x14ac:dyDescent="0.25">
      <c r="A9523" s="35" t="str">
        <f>VLOOKUP(B9523,ResCat!$A$2:$B$269,2,FALSE)</f>
        <v>XXX</v>
      </c>
      <c r="B9523" s="68" t="str">
        <f>IF(ISNA(VLOOKUP(C9523,COA!$A$2:$B$340,2,FALSE)),"XXX",VLOOKUP(C9523,COA!$A$2:$B$340,2,FALSE))</f>
        <v>L45</v>
      </c>
      <c r="C9523" s="149" t="str">
        <f t="shared" si="296"/>
        <v>0028-1002-0058</v>
      </c>
      <c r="D9523" s="134" t="s">
        <v>475</v>
      </c>
      <c r="E9523" s="134" t="s">
        <v>453</v>
      </c>
      <c r="F9523" s="134" t="s">
        <v>472</v>
      </c>
      <c r="G9523" s="134" t="s">
        <v>339</v>
      </c>
      <c r="H9523" s="134" t="s">
        <v>1023</v>
      </c>
      <c r="I9523" s="134" t="s">
        <v>1</v>
      </c>
      <c r="J9523" s="135">
        <v>4386.21</v>
      </c>
      <c r="K9523" s="135">
        <v>3141.3099999999995</v>
      </c>
      <c r="L9523" s="135">
        <v>3141.3099999999995</v>
      </c>
      <c r="M9523" s="153" t="str">
        <f t="shared" si="295"/>
        <v>201608</v>
      </c>
    </row>
    <row r="9524" spans="1:13" x14ac:dyDescent="0.25">
      <c r="A9524" s="35" t="str">
        <f>VLOOKUP(B9524,ResCat!$A$2:$B$269,2,FALSE)</f>
        <v>XXX</v>
      </c>
      <c r="B9524" s="68" t="str">
        <f>IF(ISNA(VLOOKUP(C9524,COA!$A$2:$B$340,2,FALSE)),"XXX",VLOOKUP(C9524,COA!$A$2:$B$340,2,FALSE))</f>
        <v>L45</v>
      </c>
      <c r="C9524" s="149" t="str">
        <f t="shared" si="296"/>
        <v>0028-1002-0058</v>
      </c>
      <c r="D9524" s="134" t="s">
        <v>475</v>
      </c>
      <c r="E9524" s="134" t="s">
        <v>453</v>
      </c>
      <c r="F9524" s="134" t="s">
        <v>472</v>
      </c>
      <c r="G9524" s="134" t="s">
        <v>342</v>
      </c>
      <c r="H9524" s="134" t="s">
        <v>1023</v>
      </c>
      <c r="I9524" s="134" t="s">
        <v>3</v>
      </c>
      <c r="J9524" s="135">
        <v>617.69000000000005</v>
      </c>
      <c r="K9524" s="135">
        <v>268.15999999999997</v>
      </c>
      <c r="L9524" s="135">
        <v>268.15999999999997</v>
      </c>
      <c r="M9524" s="153" t="str">
        <f t="shared" si="295"/>
        <v>201609</v>
      </c>
    </row>
    <row r="9525" spans="1:13" x14ac:dyDescent="0.25">
      <c r="A9525" s="35" t="str">
        <f>VLOOKUP(B9525,ResCat!$A$2:$B$269,2,FALSE)</f>
        <v>XXX</v>
      </c>
      <c r="B9525" s="68" t="str">
        <f>IF(ISNA(VLOOKUP(C9525,COA!$A$2:$B$340,2,FALSE)),"XXX",VLOOKUP(C9525,COA!$A$2:$B$340,2,FALSE))</f>
        <v>L45</v>
      </c>
      <c r="C9525" s="149" t="str">
        <f t="shared" si="296"/>
        <v>0028-1002-0058</v>
      </c>
      <c r="D9525" s="134" t="s">
        <v>475</v>
      </c>
      <c r="E9525" s="134" t="s">
        <v>453</v>
      </c>
      <c r="F9525" s="134" t="s">
        <v>472</v>
      </c>
      <c r="G9525" s="134" t="s">
        <v>342</v>
      </c>
      <c r="H9525" s="134" t="s">
        <v>1023</v>
      </c>
      <c r="I9525" s="134" t="s">
        <v>2</v>
      </c>
      <c r="J9525" s="135">
        <v>2388.85</v>
      </c>
      <c r="K9525" s="135">
        <v>3879.0899999999992</v>
      </c>
      <c r="L9525" s="135">
        <v>3450.4199999999992</v>
      </c>
      <c r="M9525" s="153" t="str">
        <f t="shared" si="295"/>
        <v>201609</v>
      </c>
    </row>
    <row r="9526" spans="1:13" x14ac:dyDescent="0.25">
      <c r="A9526" s="35" t="str">
        <f>VLOOKUP(B9526,ResCat!$A$2:$B$269,2,FALSE)</f>
        <v>XXX</v>
      </c>
      <c r="B9526" s="68" t="str">
        <f>IF(ISNA(VLOOKUP(C9526,COA!$A$2:$B$340,2,FALSE)),"XXX",VLOOKUP(C9526,COA!$A$2:$B$340,2,FALSE))</f>
        <v>L45</v>
      </c>
      <c r="C9526" s="149" t="str">
        <f t="shared" si="296"/>
        <v>0028-1002-0058</v>
      </c>
      <c r="D9526" s="134" t="s">
        <v>475</v>
      </c>
      <c r="E9526" s="134" t="s">
        <v>453</v>
      </c>
      <c r="F9526" s="134" t="s">
        <v>472</v>
      </c>
      <c r="G9526" s="134" t="s">
        <v>342</v>
      </c>
      <c r="H9526" s="134" t="s">
        <v>1023</v>
      </c>
      <c r="I9526" s="134" t="s">
        <v>1</v>
      </c>
      <c r="J9526" s="135">
        <v>7044.28</v>
      </c>
      <c r="K9526" s="135">
        <v>3911.6800000000003</v>
      </c>
      <c r="L9526" s="135">
        <v>3911.6800000000003</v>
      </c>
      <c r="M9526" s="153" t="str">
        <f t="shared" si="295"/>
        <v>201609</v>
      </c>
    </row>
    <row r="9527" spans="1:13" x14ac:dyDescent="0.25">
      <c r="A9527" s="35" t="str">
        <f>VLOOKUP(B9527,ResCat!$A$2:$B$269,2,FALSE)</f>
        <v>XXX</v>
      </c>
      <c r="B9527" s="68" t="str">
        <f>IF(ISNA(VLOOKUP(C9527,COA!$A$2:$B$340,2,FALSE)),"XXX",VLOOKUP(C9527,COA!$A$2:$B$340,2,FALSE))</f>
        <v>L45</v>
      </c>
      <c r="C9527" s="149" t="str">
        <f t="shared" si="296"/>
        <v>0028-1002-0058</v>
      </c>
      <c r="D9527" s="134" t="s">
        <v>475</v>
      </c>
      <c r="E9527" s="134" t="s">
        <v>453</v>
      </c>
      <c r="F9527" s="134" t="s">
        <v>472</v>
      </c>
      <c r="G9527" s="134" t="s">
        <v>316</v>
      </c>
      <c r="H9527" s="134" t="s">
        <v>1023</v>
      </c>
      <c r="I9527" s="134" t="s">
        <v>3</v>
      </c>
      <c r="J9527" s="135">
        <v>52.61</v>
      </c>
      <c r="K9527" s="135">
        <v>52.61</v>
      </c>
      <c r="L9527" s="135">
        <v>52.61</v>
      </c>
      <c r="M9527" s="153" t="str">
        <f t="shared" si="295"/>
        <v>201610</v>
      </c>
    </row>
    <row r="9528" spans="1:13" x14ac:dyDescent="0.25">
      <c r="A9528" s="35" t="str">
        <f>VLOOKUP(B9528,ResCat!$A$2:$B$269,2,FALSE)</f>
        <v>XXX</v>
      </c>
      <c r="B9528" s="68" t="str">
        <f>IF(ISNA(VLOOKUP(C9528,COA!$A$2:$B$340,2,FALSE)),"XXX",VLOOKUP(C9528,COA!$A$2:$B$340,2,FALSE))</f>
        <v>L45</v>
      </c>
      <c r="C9528" s="149" t="str">
        <f t="shared" si="296"/>
        <v>0028-1002-0058</v>
      </c>
      <c r="D9528" s="134" t="s">
        <v>475</v>
      </c>
      <c r="E9528" s="134" t="s">
        <v>453</v>
      </c>
      <c r="F9528" s="134" t="s">
        <v>472</v>
      </c>
      <c r="G9528" s="134" t="s">
        <v>316</v>
      </c>
      <c r="H9528" s="134" t="s">
        <v>1023</v>
      </c>
      <c r="I9528" s="134" t="s">
        <v>0</v>
      </c>
      <c r="J9528" s="135">
        <v>36273.730000000003</v>
      </c>
      <c r="K9528" s="135">
        <v>3692</v>
      </c>
      <c r="L9528" s="135">
        <v>3692</v>
      </c>
      <c r="M9528" s="153" t="str">
        <f t="shared" si="295"/>
        <v>201610</v>
      </c>
    </row>
    <row r="9529" spans="1:13" x14ac:dyDescent="0.25">
      <c r="A9529" s="35" t="str">
        <f>VLOOKUP(B9529,ResCat!$A$2:$B$269,2,FALSE)</f>
        <v>XXX</v>
      </c>
      <c r="B9529" s="68" t="str">
        <f>IF(ISNA(VLOOKUP(C9529,COA!$A$2:$B$340,2,FALSE)),"XXX",VLOOKUP(C9529,COA!$A$2:$B$340,2,FALSE))</f>
        <v>L45</v>
      </c>
      <c r="C9529" s="149" t="str">
        <f t="shared" si="296"/>
        <v>0028-1002-0058</v>
      </c>
      <c r="D9529" s="134" t="s">
        <v>475</v>
      </c>
      <c r="E9529" s="134" t="s">
        <v>453</v>
      </c>
      <c r="F9529" s="134" t="s">
        <v>472</v>
      </c>
      <c r="G9529" s="134" t="s">
        <v>316</v>
      </c>
      <c r="H9529" s="134" t="s">
        <v>1023</v>
      </c>
      <c r="I9529" s="134" t="s">
        <v>2</v>
      </c>
      <c r="J9529" s="135">
        <v>2337.8200000000002</v>
      </c>
      <c r="K9529" s="135">
        <v>1845.87</v>
      </c>
      <c r="L9529" s="135">
        <v>1649.48</v>
      </c>
      <c r="M9529" s="153" t="str">
        <f t="shared" si="295"/>
        <v>201610</v>
      </c>
    </row>
    <row r="9530" spans="1:13" x14ac:dyDescent="0.25">
      <c r="A9530" s="35" t="str">
        <f>VLOOKUP(B9530,ResCat!$A$2:$B$269,2,FALSE)</f>
        <v>XXX</v>
      </c>
      <c r="B9530" s="68" t="str">
        <f>IF(ISNA(VLOOKUP(C9530,COA!$A$2:$B$340,2,FALSE)),"XXX",VLOOKUP(C9530,COA!$A$2:$B$340,2,FALSE))</f>
        <v>L45</v>
      </c>
      <c r="C9530" s="149" t="str">
        <f t="shared" si="296"/>
        <v>0028-1002-0058</v>
      </c>
      <c r="D9530" s="134" t="s">
        <v>475</v>
      </c>
      <c r="E9530" s="134" t="s">
        <v>453</v>
      </c>
      <c r="F9530" s="134" t="s">
        <v>472</v>
      </c>
      <c r="G9530" s="134" t="s">
        <v>316</v>
      </c>
      <c r="H9530" s="134" t="s">
        <v>1023</v>
      </c>
      <c r="I9530" s="134" t="s">
        <v>1</v>
      </c>
      <c r="J9530" s="135">
        <v>3995.1600000000003</v>
      </c>
      <c r="K9530" s="135">
        <v>2740.05</v>
      </c>
      <c r="L9530" s="135">
        <v>2740.05</v>
      </c>
      <c r="M9530" s="153" t="str">
        <f t="shared" si="295"/>
        <v>201610</v>
      </c>
    </row>
    <row r="9531" spans="1:13" x14ac:dyDescent="0.25">
      <c r="A9531" s="35" t="str">
        <f>VLOOKUP(B9531,ResCat!$A$2:$B$269,2,FALSE)</f>
        <v>XXX</v>
      </c>
      <c r="B9531" s="68" t="str">
        <f>IF(ISNA(VLOOKUP(C9531,COA!$A$2:$B$340,2,FALSE)),"XXX",VLOOKUP(C9531,COA!$A$2:$B$340,2,FALSE))</f>
        <v>L45</v>
      </c>
      <c r="C9531" s="149" t="str">
        <f t="shared" si="296"/>
        <v>0028-1002-0058</v>
      </c>
      <c r="D9531" s="134" t="s">
        <v>475</v>
      </c>
      <c r="E9531" s="134" t="s">
        <v>453</v>
      </c>
      <c r="F9531" s="134" t="s">
        <v>472</v>
      </c>
      <c r="G9531" s="134" t="s">
        <v>318</v>
      </c>
      <c r="H9531" s="134" t="s">
        <v>1023</v>
      </c>
      <c r="I9531" s="134" t="s">
        <v>3</v>
      </c>
      <c r="J9531" s="135">
        <v>3242.39</v>
      </c>
      <c r="K9531" s="135">
        <v>2362.3999999999996</v>
      </c>
      <c r="L9531" s="135">
        <v>2362.3999999999996</v>
      </c>
      <c r="M9531" s="153" t="str">
        <f t="shared" si="295"/>
        <v>201611</v>
      </c>
    </row>
    <row r="9532" spans="1:13" x14ac:dyDescent="0.25">
      <c r="A9532" s="35" t="str">
        <f>VLOOKUP(B9532,ResCat!$A$2:$B$269,2,FALSE)</f>
        <v>XXX</v>
      </c>
      <c r="B9532" s="68" t="str">
        <f>IF(ISNA(VLOOKUP(C9532,COA!$A$2:$B$340,2,FALSE)),"XXX",VLOOKUP(C9532,COA!$A$2:$B$340,2,FALSE))</f>
        <v>L45</v>
      </c>
      <c r="C9532" s="149" t="str">
        <f t="shared" si="296"/>
        <v>0028-1002-0058</v>
      </c>
      <c r="D9532" s="134" t="s">
        <v>475</v>
      </c>
      <c r="E9532" s="134" t="s">
        <v>453</v>
      </c>
      <c r="F9532" s="134" t="s">
        <v>472</v>
      </c>
      <c r="G9532" s="134" t="s">
        <v>318</v>
      </c>
      <c r="H9532" s="134" t="s">
        <v>1023</v>
      </c>
      <c r="I9532" s="134" t="s">
        <v>0</v>
      </c>
      <c r="J9532" s="135">
        <v>-5406</v>
      </c>
      <c r="K9532" s="135">
        <v>-795.62</v>
      </c>
      <c r="L9532" s="135">
        <v>-795.62</v>
      </c>
      <c r="M9532" s="153" t="str">
        <f t="shared" si="295"/>
        <v>201611</v>
      </c>
    </row>
    <row r="9533" spans="1:13" x14ac:dyDescent="0.25">
      <c r="A9533" s="35" t="str">
        <f>VLOOKUP(B9533,ResCat!$A$2:$B$269,2,FALSE)</f>
        <v>XXX</v>
      </c>
      <c r="B9533" s="68" t="str">
        <f>IF(ISNA(VLOOKUP(C9533,COA!$A$2:$B$340,2,FALSE)),"XXX",VLOOKUP(C9533,COA!$A$2:$B$340,2,FALSE))</f>
        <v>L45</v>
      </c>
      <c r="C9533" s="149" t="str">
        <f t="shared" si="296"/>
        <v>0028-1002-0058</v>
      </c>
      <c r="D9533" s="134" t="s">
        <v>475</v>
      </c>
      <c r="E9533" s="134" t="s">
        <v>453</v>
      </c>
      <c r="F9533" s="134" t="s">
        <v>472</v>
      </c>
      <c r="G9533" s="134" t="s">
        <v>318</v>
      </c>
      <c r="H9533" s="134" t="s">
        <v>1023</v>
      </c>
      <c r="I9533" s="134" t="s">
        <v>2</v>
      </c>
      <c r="J9533" s="135">
        <v>21415.430000000011</v>
      </c>
      <c r="K9533" s="135">
        <v>8536.1700000000019</v>
      </c>
      <c r="L9533" s="135">
        <v>8462.8700000000026</v>
      </c>
      <c r="M9533" s="153" t="str">
        <f t="shared" si="295"/>
        <v>201611</v>
      </c>
    </row>
    <row r="9534" spans="1:13" x14ac:dyDescent="0.25">
      <c r="A9534" s="35" t="str">
        <f>VLOOKUP(B9534,ResCat!$A$2:$B$269,2,FALSE)</f>
        <v>XXX</v>
      </c>
      <c r="B9534" s="68" t="str">
        <f>IF(ISNA(VLOOKUP(C9534,COA!$A$2:$B$340,2,FALSE)),"XXX",VLOOKUP(C9534,COA!$A$2:$B$340,2,FALSE))</f>
        <v>L45</v>
      </c>
      <c r="C9534" s="149" t="str">
        <f t="shared" si="296"/>
        <v>0028-1002-0058</v>
      </c>
      <c r="D9534" s="134" t="s">
        <v>475</v>
      </c>
      <c r="E9534" s="134" t="s">
        <v>453</v>
      </c>
      <c r="F9534" s="134" t="s">
        <v>472</v>
      </c>
      <c r="G9534" s="134" t="s">
        <v>318</v>
      </c>
      <c r="H9534" s="134" t="s">
        <v>1023</v>
      </c>
      <c r="I9534" s="134" t="s">
        <v>1</v>
      </c>
      <c r="J9534" s="135">
        <v>8311.380000000001</v>
      </c>
      <c r="K9534" s="135">
        <v>5237.43</v>
      </c>
      <c r="L9534" s="135">
        <v>5237.43</v>
      </c>
      <c r="M9534" s="153" t="str">
        <f t="shared" si="295"/>
        <v>201611</v>
      </c>
    </row>
    <row r="9535" spans="1:13" x14ac:dyDescent="0.25">
      <c r="A9535" s="35" t="str">
        <f>VLOOKUP(B9535,ResCat!$A$2:$B$269,2,FALSE)</f>
        <v>XXX</v>
      </c>
      <c r="B9535" s="68" t="str">
        <f>IF(ISNA(VLOOKUP(C9535,COA!$A$2:$B$340,2,FALSE)),"XXX",VLOOKUP(C9535,COA!$A$2:$B$340,2,FALSE))</f>
        <v>L45</v>
      </c>
      <c r="C9535" s="149" t="str">
        <f t="shared" si="296"/>
        <v>0028-1002-0058</v>
      </c>
      <c r="D9535" s="134" t="s">
        <v>475</v>
      </c>
      <c r="E9535" s="134" t="s">
        <v>453</v>
      </c>
      <c r="F9535" s="134" t="s">
        <v>472</v>
      </c>
      <c r="G9535" s="134" t="s">
        <v>320</v>
      </c>
      <c r="H9535" s="134" t="s">
        <v>1023</v>
      </c>
      <c r="I9535" s="134" t="s">
        <v>3</v>
      </c>
      <c r="J9535" s="135">
        <v>306.08000000000004</v>
      </c>
      <c r="K9535" s="135">
        <v>295.98000000000013</v>
      </c>
      <c r="L9535" s="135">
        <v>295.98000000000013</v>
      </c>
      <c r="M9535" s="153" t="str">
        <f t="shared" si="295"/>
        <v>201612</v>
      </c>
    </row>
    <row r="9536" spans="1:13" x14ac:dyDescent="0.25">
      <c r="A9536" s="35" t="str">
        <f>VLOOKUP(B9536,ResCat!$A$2:$B$269,2,FALSE)</f>
        <v>XXX</v>
      </c>
      <c r="B9536" s="68" t="str">
        <f>IF(ISNA(VLOOKUP(C9536,COA!$A$2:$B$340,2,FALSE)),"XXX",VLOOKUP(C9536,COA!$A$2:$B$340,2,FALSE))</f>
        <v>L45</v>
      </c>
      <c r="C9536" s="149" t="str">
        <f t="shared" si="296"/>
        <v>0028-1002-0058</v>
      </c>
      <c r="D9536" s="134" t="s">
        <v>475</v>
      </c>
      <c r="E9536" s="134" t="s">
        <v>453</v>
      </c>
      <c r="F9536" s="134" t="s">
        <v>472</v>
      </c>
      <c r="G9536" s="134" t="s">
        <v>320</v>
      </c>
      <c r="H9536" s="134" t="s">
        <v>1023</v>
      </c>
      <c r="I9536" s="134" t="s">
        <v>0</v>
      </c>
      <c r="J9536" s="135">
        <v>0</v>
      </c>
      <c r="K9536" s="135">
        <v>-1772</v>
      </c>
      <c r="L9536" s="135">
        <v>-1772</v>
      </c>
      <c r="M9536" s="153" t="str">
        <f t="shared" si="295"/>
        <v>201612</v>
      </c>
    </row>
    <row r="9537" spans="1:13" x14ac:dyDescent="0.25">
      <c r="A9537" s="35" t="str">
        <f>VLOOKUP(B9537,ResCat!$A$2:$B$269,2,FALSE)</f>
        <v>XXX</v>
      </c>
      <c r="B9537" s="68" t="str">
        <f>IF(ISNA(VLOOKUP(C9537,COA!$A$2:$B$340,2,FALSE)),"XXX",VLOOKUP(C9537,COA!$A$2:$B$340,2,FALSE))</f>
        <v>L45</v>
      </c>
      <c r="C9537" s="149" t="str">
        <f t="shared" si="296"/>
        <v>0028-1002-0058</v>
      </c>
      <c r="D9537" s="134" t="s">
        <v>475</v>
      </c>
      <c r="E9537" s="134" t="s">
        <v>453</v>
      </c>
      <c r="F9537" s="134" t="s">
        <v>472</v>
      </c>
      <c r="G9537" s="134" t="s">
        <v>320</v>
      </c>
      <c r="H9537" s="134" t="s">
        <v>1023</v>
      </c>
      <c r="I9537" s="134" t="s">
        <v>2</v>
      </c>
      <c r="J9537" s="135">
        <v>8694.899999999996</v>
      </c>
      <c r="K9537" s="135">
        <v>-1028.4699999999998</v>
      </c>
      <c r="L9537" s="135">
        <v>-1166.8899999999994</v>
      </c>
      <c r="M9537" s="153" t="str">
        <f t="shared" si="295"/>
        <v>201612</v>
      </c>
    </row>
    <row r="9538" spans="1:13" x14ac:dyDescent="0.25">
      <c r="A9538" s="35" t="str">
        <f>VLOOKUP(B9538,ResCat!$A$2:$B$269,2,FALSE)</f>
        <v>XXX</v>
      </c>
      <c r="B9538" s="68" t="str">
        <f>IF(ISNA(VLOOKUP(C9538,COA!$A$2:$B$340,2,FALSE)),"XXX",VLOOKUP(C9538,COA!$A$2:$B$340,2,FALSE))</f>
        <v>L45</v>
      </c>
      <c r="C9538" s="149" t="str">
        <f t="shared" si="296"/>
        <v>0028-1002-0058</v>
      </c>
      <c r="D9538" s="134" t="s">
        <v>475</v>
      </c>
      <c r="E9538" s="134" t="s">
        <v>453</v>
      </c>
      <c r="F9538" s="134" t="s">
        <v>472</v>
      </c>
      <c r="G9538" s="134" t="s">
        <v>320</v>
      </c>
      <c r="H9538" s="134" t="s">
        <v>1023</v>
      </c>
      <c r="I9538" s="134" t="s">
        <v>1</v>
      </c>
      <c r="J9538" s="135">
        <v>28386.649999999998</v>
      </c>
      <c r="K9538" s="135">
        <v>6738.99</v>
      </c>
      <c r="L9538" s="135">
        <v>6713.92</v>
      </c>
      <c r="M9538" s="153" t="str">
        <f t="shared" si="295"/>
        <v>201612</v>
      </c>
    </row>
    <row r="9539" spans="1:13" x14ac:dyDescent="0.25">
      <c r="A9539" s="35" t="str">
        <f>VLOOKUP(B9539,ResCat!$A$2:$B$269,2,FALSE)</f>
        <v>XXX</v>
      </c>
      <c r="B9539" s="68" t="str">
        <f>IF(ISNA(VLOOKUP(C9539,COA!$A$2:$B$340,2,FALSE)),"XXX",VLOOKUP(C9539,COA!$A$2:$B$340,2,FALSE))</f>
        <v>L45</v>
      </c>
      <c r="C9539" s="149" t="str">
        <f t="shared" si="296"/>
        <v>0028-1002-0058</v>
      </c>
      <c r="D9539" s="134" t="s">
        <v>475</v>
      </c>
      <c r="E9539" s="134" t="s">
        <v>453</v>
      </c>
      <c r="F9539" s="134" t="s">
        <v>472</v>
      </c>
      <c r="G9539" s="134" t="s">
        <v>322</v>
      </c>
      <c r="H9539" s="134" t="s">
        <v>1023</v>
      </c>
      <c r="I9539" s="134" t="s">
        <v>3</v>
      </c>
      <c r="J9539" s="135">
        <v>7402.8900000000012</v>
      </c>
      <c r="K9539" s="135">
        <v>4517.2700000000004</v>
      </c>
      <c r="L9539" s="135">
        <v>4245.7800000000007</v>
      </c>
      <c r="M9539" s="153" t="str">
        <f t="shared" si="295"/>
        <v>201701</v>
      </c>
    </row>
    <row r="9540" spans="1:13" x14ac:dyDescent="0.25">
      <c r="A9540" s="35" t="str">
        <f>VLOOKUP(B9540,ResCat!$A$2:$B$269,2,FALSE)</f>
        <v>XXX</v>
      </c>
      <c r="B9540" s="68" t="str">
        <f>IF(ISNA(VLOOKUP(C9540,COA!$A$2:$B$340,2,FALSE)),"XXX",VLOOKUP(C9540,COA!$A$2:$B$340,2,FALSE))</f>
        <v>L45</v>
      </c>
      <c r="C9540" s="149" t="str">
        <f t="shared" si="296"/>
        <v>0028-1002-0058</v>
      </c>
      <c r="D9540" s="134" t="s">
        <v>475</v>
      </c>
      <c r="E9540" s="134" t="s">
        <v>453</v>
      </c>
      <c r="F9540" s="134" t="s">
        <v>472</v>
      </c>
      <c r="G9540" s="134" t="s">
        <v>322</v>
      </c>
      <c r="H9540" s="134" t="s">
        <v>1023</v>
      </c>
      <c r="I9540" s="134" t="s">
        <v>0</v>
      </c>
      <c r="J9540" s="135">
        <v>9004.02</v>
      </c>
      <c r="K9540" s="135">
        <v>5172</v>
      </c>
      <c r="L9540" s="135">
        <v>5172</v>
      </c>
      <c r="M9540" s="153" t="str">
        <f t="shared" ref="M9540:M9603" si="297">IF(G9540&lt;$M$1,$M$1,G9540)</f>
        <v>201701</v>
      </c>
    </row>
    <row r="9541" spans="1:13" x14ac:dyDescent="0.25">
      <c r="A9541" s="35" t="str">
        <f>VLOOKUP(B9541,ResCat!$A$2:$B$269,2,FALSE)</f>
        <v>XXX</v>
      </c>
      <c r="B9541" s="68" t="str">
        <f>IF(ISNA(VLOOKUP(C9541,COA!$A$2:$B$340,2,FALSE)),"XXX",VLOOKUP(C9541,COA!$A$2:$B$340,2,FALSE))</f>
        <v>L45</v>
      </c>
      <c r="C9541" s="149" t="str">
        <f t="shared" ref="C9541:C9604" si="298">D9541&amp;"-"&amp;E9541&amp;"-"&amp;F9541</f>
        <v>0028-1002-0058</v>
      </c>
      <c r="D9541" s="134" t="s">
        <v>475</v>
      </c>
      <c r="E9541" s="134" t="s">
        <v>453</v>
      </c>
      <c r="F9541" s="134" t="s">
        <v>472</v>
      </c>
      <c r="G9541" s="134" t="s">
        <v>322</v>
      </c>
      <c r="H9541" s="134" t="s">
        <v>1023</v>
      </c>
      <c r="I9541" s="134" t="s">
        <v>2</v>
      </c>
      <c r="J9541" s="135">
        <v>8046.449999999998</v>
      </c>
      <c r="K9541" s="135">
        <v>5192.9499999999989</v>
      </c>
      <c r="L9541" s="135">
        <v>5010.8099999999986</v>
      </c>
      <c r="M9541" s="153" t="str">
        <f t="shared" si="297"/>
        <v>201701</v>
      </c>
    </row>
    <row r="9542" spans="1:13" x14ac:dyDescent="0.25">
      <c r="A9542" s="35" t="str">
        <f>VLOOKUP(B9542,ResCat!$A$2:$B$269,2,FALSE)</f>
        <v>XXX</v>
      </c>
      <c r="B9542" s="68" t="str">
        <f>IF(ISNA(VLOOKUP(C9542,COA!$A$2:$B$340,2,FALSE)),"XXX",VLOOKUP(C9542,COA!$A$2:$B$340,2,FALSE))</f>
        <v>L45</v>
      </c>
      <c r="C9542" s="149" t="str">
        <f t="shared" si="298"/>
        <v>0028-1002-0058</v>
      </c>
      <c r="D9542" s="134" t="s">
        <v>475</v>
      </c>
      <c r="E9542" s="134" t="s">
        <v>453</v>
      </c>
      <c r="F9542" s="134" t="s">
        <v>472</v>
      </c>
      <c r="G9542" s="134" t="s">
        <v>322</v>
      </c>
      <c r="H9542" s="134" t="s">
        <v>1023</v>
      </c>
      <c r="I9542" s="134" t="s">
        <v>1</v>
      </c>
      <c r="J9542" s="135">
        <v>7463.3300000000008</v>
      </c>
      <c r="K9542" s="135">
        <v>2214.8200000000002</v>
      </c>
      <c r="L9542" s="135">
        <v>2214.8200000000002</v>
      </c>
      <c r="M9542" s="153" t="str">
        <f t="shared" si="297"/>
        <v>201701</v>
      </c>
    </row>
    <row r="9543" spans="1:13" x14ac:dyDescent="0.25">
      <c r="A9543" s="35" t="str">
        <f>VLOOKUP(B9543,ResCat!$A$2:$B$269,2,FALSE)</f>
        <v>XXX</v>
      </c>
      <c r="B9543" s="68" t="str">
        <f>IF(ISNA(VLOOKUP(C9543,COA!$A$2:$B$340,2,FALSE)),"XXX",VLOOKUP(C9543,COA!$A$2:$B$340,2,FALSE))</f>
        <v>L45</v>
      </c>
      <c r="C9543" s="149" t="str">
        <f t="shared" si="298"/>
        <v>0028-1002-0058</v>
      </c>
      <c r="D9543" s="134" t="s">
        <v>475</v>
      </c>
      <c r="E9543" s="134" t="s">
        <v>453</v>
      </c>
      <c r="F9543" s="134" t="s">
        <v>472</v>
      </c>
      <c r="G9543" s="134" t="s">
        <v>324</v>
      </c>
      <c r="H9543" s="134" t="s">
        <v>1023</v>
      </c>
      <c r="I9543" s="134" t="s">
        <v>3</v>
      </c>
      <c r="J9543" s="135">
        <v>24671.829999999998</v>
      </c>
      <c r="K9543" s="135">
        <v>5997.9500000000025</v>
      </c>
      <c r="L9543" s="135">
        <v>5997.9500000000025</v>
      </c>
      <c r="M9543" s="153" t="str">
        <f t="shared" si="297"/>
        <v>201702</v>
      </c>
    </row>
    <row r="9544" spans="1:13" x14ac:dyDescent="0.25">
      <c r="A9544" s="35" t="str">
        <f>VLOOKUP(B9544,ResCat!$A$2:$B$269,2,FALSE)</f>
        <v>XXX</v>
      </c>
      <c r="B9544" s="68" t="str">
        <f>IF(ISNA(VLOOKUP(C9544,COA!$A$2:$B$340,2,FALSE)),"XXX",VLOOKUP(C9544,COA!$A$2:$B$340,2,FALSE))</f>
        <v>L45</v>
      </c>
      <c r="C9544" s="149" t="str">
        <f t="shared" si="298"/>
        <v>0028-1002-0058</v>
      </c>
      <c r="D9544" s="134" t="s">
        <v>475</v>
      </c>
      <c r="E9544" s="134" t="s">
        <v>453</v>
      </c>
      <c r="F9544" s="134" t="s">
        <v>472</v>
      </c>
      <c r="G9544" s="134" t="s">
        <v>324</v>
      </c>
      <c r="H9544" s="134" t="s">
        <v>1023</v>
      </c>
      <c r="I9544" s="134" t="s">
        <v>0</v>
      </c>
      <c r="J9544" s="135">
        <v>114435.00000000001</v>
      </c>
      <c r="K9544" s="135">
        <v>71133.97</v>
      </c>
      <c r="L9544" s="135">
        <v>71133.97</v>
      </c>
      <c r="M9544" s="153" t="str">
        <f t="shared" si="297"/>
        <v>201702</v>
      </c>
    </row>
    <row r="9545" spans="1:13" x14ac:dyDescent="0.25">
      <c r="A9545" s="35" t="str">
        <f>VLOOKUP(B9545,ResCat!$A$2:$B$269,2,FALSE)</f>
        <v>XXX</v>
      </c>
      <c r="B9545" s="68" t="str">
        <f>IF(ISNA(VLOOKUP(C9545,COA!$A$2:$B$340,2,FALSE)),"XXX",VLOOKUP(C9545,COA!$A$2:$B$340,2,FALSE))</f>
        <v>L45</v>
      </c>
      <c r="C9545" s="149" t="str">
        <f t="shared" si="298"/>
        <v>0028-1002-0058</v>
      </c>
      <c r="D9545" s="134" t="s">
        <v>475</v>
      </c>
      <c r="E9545" s="134" t="s">
        <v>453</v>
      </c>
      <c r="F9545" s="134" t="s">
        <v>472</v>
      </c>
      <c r="G9545" s="134" t="s">
        <v>324</v>
      </c>
      <c r="H9545" s="134" t="s">
        <v>1023</v>
      </c>
      <c r="I9545" s="134" t="s">
        <v>2</v>
      </c>
      <c r="J9545" s="135">
        <v>14094.489999999998</v>
      </c>
      <c r="K9545" s="135">
        <v>8966.2699999999986</v>
      </c>
      <c r="L9545" s="135">
        <v>8713.34</v>
      </c>
      <c r="M9545" s="153" t="str">
        <f t="shared" si="297"/>
        <v>201702</v>
      </c>
    </row>
    <row r="9546" spans="1:13" x14ac:dyDescent="0.25">
      <c r="A9546" s="35" t="str">
        <f>VLOOKUP(B9546,ResCat!$A$2:$B$269,2,FALSE)</f>
        <v>XXX</v>
      </c>
      <c r="B9546" s="68" t="str">
        <f>IF(ISNA(VLOOKUP(C9546,COA!$A$2:$B$340,2,FALSE)),"XXX",VLOOKUP(C9546,COA!$A$2:$B$340,2,FALSE))</f>
        <v>L45</v>
      </c>
      <c r="C9546" s="149" t="str">
        <f t="shared" si="298"/>
        <v>0028-1002-0058</v>
      </c>
      <c r="D9546" s="134" t="s">
        <v>475</v>
      </c>
      <c r="E9546" s="134" t="s">
        <v>453</v>
      </c>
      <c r="F9546" s="134" t="s">
        <v>472</v>
      </c>
      <c r="G9546" s="134" t="s">
        <v>324</v>
      </c>
      <c r="H9546" s="134" t="s">
        <v>1023</v>
      </c>
      <c r="I9546" s="134" t="s">
        <v>1</v>
      </c>
      <c r="J9546" s="135">
        <v>48038.460000000006</v>
      </c>
      <c r="K9546" s="135">
        <v>50826.94</v>
      </c>
      <c r="L9546" s="135">
        <v>50117.350000000006</v>
      </c>
      <c r="M9546" s="153" t="str">
        <f t="shared" si="297"/>
        <v>201702</v>
      </c>
    </row>
    <row r="9547" spans="1:13" x14ac:dyDescent="0.25">
      <c r="A9547" s="35" t="str">
        <f>VLOOKUP(B9547,ResCat!$A$2:$B$269,2,FALSE)</f>
        <v>XXX</v>
      </c>
      <c r="B9547" s="68" t="str">
        <f>IF(ISNA(VLOOKUP(C9547,COA!$A$2:$B$340,2,FALSE)),"XXX",VLOOKUP(C9547,COA!$A$2:$B$340,2,FALSE))</f>
        <v>L45</v>
      </c>
      <c r="C9547" s="149" t="str">
        <f t="shared" si="298"/>
        <v>0028-1002-0058</v>
      </c>
      <c r="D9547" s="134" t="s">
        <v>475</v>
      </c>
      <c r="E9547" s="134" t="s">
        <v>453</v>
      </c>
      <c r="F9547" s="134" t="s">
        <v>472</v>
      </c>
      <c r="G9547" s="134" t="s">
        <v>326</v>
      </c>
      <c r="H9547" s="134" t="s">
        <v>1023</v>
      </c>
      <c r="I9547" s="134" t="s">
        <v>3</v>
      </c>
      <c r="J9547" s="135">
        <v>8236.3300000000017</v>
      </c>
      <c r="K9547" s="135">
        <v>5922.2100000000019</v>
      </c>
      <c r="L9547" s="135">
        <v>5922.2100000000019</v>
      </c>
      <c r="M9547" s="153" t="str">
        <f t="shared" si="297"/>
        <v>201703</v>
      </c>
    </row>
    <row r="9548" spans="1:13" x14ac:dyDescent="0.25">
      <c r="A9548" s="35" t="str">
        <f>VLOOKUP(B9548,ResCat!$A$2:$B$269,2,FALSE)</f>
        <v>XXX</v>
      </c>
      <c r="B9548" s="68" t="str">
        <f>IF(ISNA(VLOOKUP(C9548,COA!$A$2:$B$340,2,FALSE)),"XXX",VLOOKUP(C9548,COA!$A$2:$B$340,2,FALSE))</f>
        <v>L45</v>
      </c>
      <c r="C9548" s="149" t="str">
        <f t="shared" si="298"/>
        <v>0028-1002-0058</v>
      </c>
      <c r="D9548" s="134" t="s">
        <v>475</v>
      </c>
      <c r="E9548" s="134" t="s">
        <v>453</v>
      </c>
      <c r="F9548" s="134" t="s">
        <v>472</v>
      </c>
      <c r="G9548" s="134" t="s">
        <v>326</v>
      </c>
      <c r="H9548" s="134" t="s">
        <v>1023</v>
      </c>
      <c r="I9548" s="134" t="s">
        <v>0</v>
      </c>
      <c r="J9548" s="135">
        <v>-11308.640000000007</v>
      </c>
      <c r="K9548" s="135">
        <v>37699.150000000016</v>
      </c>
      <c r="L9548" s="135">
        <v>37699.150000000016</v>
      </c>
      <c r="M9548" s="153" t="str">
        <f t="shared" si="297"/>
        <v>201703</v>
      </c>
    </row>
    <row r="9549" spans="1:13" x14ac:dyDescent="0.25">
      <c r="A9549" s="35" t="str">
        <f>VLOOKUP(B9549,ResCat!$A$2:$B$269,2,FALSE)</f>
        <v>XXX</v>
      </c>
      <c r="B9549" s="68" t="str">
        <f>IF(ISNA(VLOOKUP(C9549,COA!$A$2:$B$340,2,FALSE)),"XXX",VLOOKUP(C9549,COA!$A$2:$B$340,2,FALSE))</f>
        <v>L45</v>
      </c>
      <c r="C9549" s="149" t="str">
        <f t="shared" si="298"/>
        <v>0028-1002-0058</v>
      </c>
      <c r="D9549" s="134" t="s">
        <v>475</v>
      </c>
      <c r="E9549" s="134" t="s">
        <v>453</v>
      </c>
      <c r="F9549" s="134" t="s">
        <v>472</v>
      </c>
      <c r="G9549" s="134" t="s">
        <v>326</v>
      </c>
      <c r="H9549" s="134" t="s">
        <v>1023</v>
      </c>
      <c r="I9549" s="134" t="s">
        <v>2</v>
      </c>
      <c r="J9549" s="135">
        <v>46323.69</v>
      </c>
      <c r="K9549" s="135">
        <v>12926.030000000002</v>
      </c>
      <c r="L9549" s="135">
        <v>12828.710000000003</v>
      </c>
      <c r="M9549" s="153" t="str">
        <f t="shared" si="297"/>
        <v>201703</v>
      </c>
    </row>
    <row r="9550" spans="1:13" x14ac:dyDescent="0.25">
      <c r="A9550" s="35" t="str">
        <f>VLOOKUP(B9550,ResCat!$A$2:$B$269,2,FALSE)</f>
        <v>XXX</v>
      </c>
      <c r="B9550" s="68" t="str">
        <f>IF(ISNA(VLOOKUP(C9550,COA!$A$2:$B$340,2,FALSE)),"XXX",VLOOKUP(C9550,COA!$A$2:$B$340,2,FALSE))</f>
        <v>L45</v>
      </c>
      <c r="C9550" s="149" t="str">
        <f t="shared" si="298"/>
        <v>0028-1002-0058</v>
      </c>
      <c r="D9550" s="134" t="s">
        <v>475</v>
      </c>
      <c r="E9550" s="134" t="s">
        <v>453</v>
      </c>
      <c r="F9550" s="134" t="s">
        <v>472</v>
      </c>
      <c r="G9550" s="134" t="s">
        <v>326</v>
      </c>
      <c r="H9550" s="134" t="s">
        <v>1023</v>
      </c>
      <c r="I9550" s="134" t="s">
        <v>1</v>
      </c>
      <c r="J9550" s="135">
        <v>29657.460000000025</v>
      </c>
      <c r="K9550" s="135">
        <v>21658.77</v>
      </c>
      <c r="L9550" s="135">
        <v>21658.77</v>
      </c>
      <c r="M9550" s="153" t="str">
        <f t="shared" si="297"/>
        <v>201703</v>
      </c>
    </row>
    <row r="9551" spans="1:13" x14ac:dyDescent="0.25">
      <c r="A9551" s="35" t="str">
        <f>VLOOKUP(B9551,ResCat!$A$2:$B$269,2,FALSE)</f>
        <v>XXX</v>
      </c>
      <c r="B9551" s="68" t="str">
        <f>IF(ISNA(VLOOKUP(C9551,COA!$A$2:$B$340,2,FALSE)),"XXX",VLOOKUP(C9551,COA!$A$2:$B$340,2,FALSE))</f>
        <v>L45</v>
      </c>
      <c r="C9551" s="149" t="str">
        <f t="shared" si="298"/>
        <v>0028-1002-0058</v>
      </c>
      <c r="D9551" s="134" t="s">
        <v>475</v>
      </c>
      <c r="E9551" s="134" t="s">
        <v>453</v>
      </c>
      <c r="F9551" s="134" t="s">
        <v>472</v>
      </c>
      <c r="G9551" s="134" t="s">
        <v>328</v>
      </c>
      <c r="H9551" s="134" t="s">
        <v>1023</v>
      </c>
      <c r="I9551" s="134" t="s">
        <v>3</v>
      </c>
      <c r="J9551" s="135">
        <v>18619.340000000004</v>
      </c>
      <c r="K9551" s="135">
        <v>9106.5999999999985</v>
      </c>
      <c r="L9551" s="135">
        <v>9087.1699999999983</v>
      </c>
      <c r="M9551" s="153" t="str">
        <f t="shared" si="297"/>
        <v>201704</v>
      </c>
    </row>
    <row r="9552" spans="1:13" x14ac:dyDescent="0.25">
      <c r="A9552" s="35" t="str">
        <f>VLOOKUP(B9552,ResCat!$A$2:$B$269,2,FALSE)</f>
        <v>XXX</v>
      </c>
      <c r="B9552" s="68" t="str">
        <f>IF(ISNA(VLOOKUP(C9552,COA!$A$2:$B$340,2,FALSE)),"XXX",VLOOKUP(C9552,COA!$A$2:$B$340,2,FALSE))</f>
        <v>L45</v>
      </c>
      <c r="C9552" s="149" t="str">
        <f t="shared" si="298"/>
        <v>0028-1002-0058</v>
      </c>
      <c r="D9552" s="134" t="s">
        <v>475</v>
      </c>
      <c r="E9552" s="134" t="s">
        <v>453</v>
      </c>
      <c r="F9552" s="134" t="s">
        <v>472</v>
      </c>
      <c r="G9552" s="134" t="s">
        <v>328</v>
      </c>
      <c r="H9552" s="134" t="s">
        <v>1023</v>
      </c>
      <c r="I9552" s="134" t="s">
        <v>0</v>
      </c>
      <c r="J9552" s="135">
        <v>83417</v>
      </c>
      <c r="K9552" s="135">
        <v>68094.490000000005</v>
      </c>
      <c r="L9552" s="135">
        <v>68094.490000000005</v>
      </c>
      <c r="M9552" s="153" t="str">
        <f t="shared" si="297"/>
        <v>201704</v>
      </c>
    </row>
    <row r="9553" spans="1:13" x14ac:dyDescent="0.25">
      <c r="A9553" s="35" t="str">
        <f>VLOOKUP(B9553,ResCat!$A$2:$B$269,2,FALSE)</f>
        <v>XXX</v>
      </c>
      <c r="B9553" s="68" t="str">
        <f>IF(ISNA(VLOOKUP(C9553,COA!$A$2:$B$340,2,FALSE)),"XXX",VLOOKUP(C9553,COA!$A$2:$B$340,2,FALSE))</f>
        <v>L45</v>
      </c>
      <c r="C9553" s="149" t="str">
        <f t="shared" si="298"/>
        <v>0028-1002-0058</v>
      </c>
      <c r="D9553" s="134" t="s">
        <v>475</v>
      </c>
      <c r="E9553" s="134" t="s">
        <v>453</v>
      </c>
      <c r="F9553" s="134" t="s">
        <v>472</v>
      </c>
      <c r="G9553" s="134" t="s">
        <v>328</v>
      </c>
      <c r="H9553" s="134" t="s">
        <v>1023</v>
      </c>
      <c r="I9553" s="134" t="s">
        <v>336</v>
      </c>
      <c r="J9553" s="135">
        <v>400</v>
      </c>
      <c r="K9553" s="135">
        <v>139.9</v>
      </c>
      <c r="L9553" s="135">
        <v>139.9</v>
      </c>
      <c r="M9553" s="153" t="str">
        <f t="shared" si="297"/>
        <v>201704</v>
      </c>
    </row>
    <row r="9554" spans="1:13" x14ac:dyDescent="0.25">
      <c r="A9554" s="35" t="str">
        <f>VLOOKUP(B9554,ResCat!$A$2:$B$269,2,FALSE)</f>
        <v>XXX</v>
      </c>
      <c r="B9554" s="68" t="str">
        <f>IF(ISNA(VLOOKUP(C9554,COA!$A$2:$B$340,2,FALSE)),"XXX",VLOOKUP(C9554,COA!$A$2:$B$340,2,FALSE))</f>
        <v>L45</v>
      </c>
      <c r="C9554" s="149" t="str">
        <f t="shared" si="298"/>
        <v>0028-1002-0058</v>
      </c>
      <c r="D9554" s="134" t="s">
        <v>475</v>
      </c>
      <c r="E9554" s="134" t="s">
        <v>453</v>
      </c>
      <c r="F9554" s="134" t="s">
        <v>472</v>
      </c>
      <c r="G9554" s="134" t="s">
        <v>328</v>
      </c>
      <c r="H9554" s="134" t="s">
        <v>1023</v>
      </c>
      <c r="I9554" s="134" t="s">
        <v>2</v>
      </c>
      <c r="J9554" s="135">
        <v>34801.569999999992</v>
      </c>
      <c r="K9554" s="135">
        <v>18613.439999999999</v>
      </c>
      <c r="L9554" s="135">
        <v>18315.37</v>
      </c>
      <c r="M9554" s="153" t="str">
        <f t="shared" si="297"/>
        <v>201704</v>
      </c>
    </row>
    <row r="9555" spans="1:13" x14ac:dyDescent="0.25">
      <c r="A9555" s="35" t="str">
        <f>VLOOKUP(B9555,ResCat!$A$2:$B$269,2,FALSE)</f>
        <v>XXX</v>
      </c>
      <c r="B9555" s="68" t="str">
        <f>IF(ISNA(VLOOKUP(C9555,COA!$A$2:$B$340,2,FALSE)),"XXX",VLOOKUP(C9555,COA!$A$2:$B$340,2,FALSE))</f>
        <v>L45</v>
      </c>
      <c r="C9555" s="149" t="str">
        <f t="shared" si="298"/>
        <v>0028-1002-0058</v>
      </c>
      <c r="D9555" s="134" t="s">
        <v>475</v>
      </c>
      <c r="E9555" s="134" t="s">
        <v>453</v>
      </c>
      <c r="F9555" s="134" t="s">
        <v>472</v>
      </c>
      <c r="G9555" s="134" t="s">
        <v>328</v>
      </c>
      <c r="H9555" s="134" t="s">
        <v>1023</v>
      </c>
      <c r="I9555" s="134" t="s">
        <v>1</v>
      </c>
      <c r="J9555" s="135">
        <v>23823.160000000007</v>
      </c>
      <c r="K9555" s="135">
        <v>10138.81</v>
      </c>
      <c r="L9555" s="135">
        <v>10138.81</v>
      </c>
      <c r="M9555" s="153" t="str">
        <f t="shared" si="297"/>
        <v>201704</v>
      </c>
    </row>
    <row r="9556" spans="1:13" x14ac:dyDescent="0.25">
      <c r="A9556" s="35" t="str">
        <f>VLOOKUP(B9556,ResCat!$A$2:$B$269,2,FALSE)</f>
        <v>XXX</v>
      </c>
      <c r="B9556" s="68" t="str">
        <f>IF(ISNA(VLOOKUP(C9556,COA!$A$2:$B$340,2,FALSE)),"XXX",VLOOKUP(C9556,COA!$A$2:$B$340,2,FALSE))</f>
        <v>L45</v>
      </c>
      <c r="C9556" s="149" t="str">
        <f t="shared" si="298"/>
        <v>0028-1002-0058</v>
      </c>
      <c r="D9556" s="134" t="s">
        <v>475</v>
      </c>
      <c r="E9556" s="134" t="s">
        <v>453</v>
      </c>
      <c r="F9556" s="134" t="s">
        <v>472</v>
      </c>
      <c r="G9556" s="134" t="s">
        <v>330</v>
      </c>
      <c r="H9556" s="134" t="s">
        <v>1023</v>
      </c>
      <c r="I9556" s="134" t="s">
        <v>3</v>
      </c>
      <c r="J9556" s="135">
        <v>18146.48</v>
      </c>
      <c r="K9556" s="135">
        <v>5558.5199999999995</v>
      </c>
      <c r="L9556" s="135">
        <v>5236.1399999999994</v>
      </c>
      <c r="M9556" s="153" t="str">
        <f t="shared" si="297"/>
        <v>201705</v>
      </c>
    </row>
    <row r="9557" spans="1:13" x14ac:dyDescent="0.25">
      <c r="A9557" s="35" t="str">
        <f>VLOOKUP(B9557,ResCat!$A$2:$B$269,2,FALSE)</f>
        <v>XXX</v>
      </c>
      <c r="B9557" s="68" t="str">
        <f>IF(ISNA(VLOOKUP(C9557,COA!$A$2:$B$340,2,FALSE)),"XXX",VLOOKUP(C9557,COA!$A$2:$B$340,2,FALSE))</f>
        <v>L45</v>
      </c>
      <c r="C9557" s="149" t="str">
        <f t="shared" si="298"/>
        <v>0028-1002-0058</v>
      </c>
      <c r="D9557" s="134" t="s">
        <v>475</v>
      </c>
      <c r="E9557" s="134" t="s">
        <v>453</v>
      </c>
      <c r="F9557" s="134" t="s">
        <v>472</v>
      </c>
      <c r="G9557" s="134" t="s">
        <v>330</v>
      </c>
      <c r="H9557" s="134" t="s">
        <v>1023</v>
      </c>
      <c r="I9557" s="134" t="s">
        <v>0</v>
      </c>
      <c r="J9557" s="135">
        <v>122376.33</v>
      </c>
      <c r="K9557" s="135">
        <v>86651.64</v>
      </c>
      <c r="L9557" s="135">
        <v>12988.719999999998</v>
      </c>
      <c r="M9557" s="153" t="str">
        <f t="shared" si="297"/>
        <v>201705</v>
      </c>
    </row>
    <row r="9558" spans="1:13" x14ac:dyDescent="0.25">
      <c r="A9558" s="35" t="str">
        <f>VLOOKUP(B9558,ResCat!$A$2:$B$269,2,FALSE)</f>
        <v>XXX</v>
      </c>
      <c r="B9558" s="68" t="str">
        <f>IF(ISNA(VLOOKUP(C9558,COA!$A$2:$B$340,2,FALSE)),"XXX",VLOOKUP(C9558,COA!$A$2:$B$340,2,FALSE))</f>
        <v>L45</v>
      </c>
      <c r="C9558" s="149" t="str">
        <f t="shared" si="298"/>
        <v>0028-1002-0058</v>
      </c>
      <c r="D9558" s="134" t="s">
        <v>475</v>
      </c>
      <c r="E9558" s="134" t="s">
        <v>453</v>
      </c>
      <c r="F9558" s="134" t="s">
        <v>472</v>
      </c>
      <c r="G9558" s="134" t="s">
        <v>330</v>
      </c>
      <c r="H9558" s="134" t="s">
        <v>1023</v>
      </c>
      <c r="I9558" s="134" t="s">
        <v>336</v>
      </c>
      <c r="J9558" s="135">
        <v>0</v>
      </c>
      <c r="K9558" s="135">
        <v>0</v>
      </c>
      <c r="L9558" s="135">
        <v>0</v>
      </c>
      <c r="M9558" s="153" t="str">
        <f t="shared" si="297"/>
        <v>201705</v>
      </c>
    </row>
    <row r="9559" spans="1:13" x14ac:dyDescent="0.25">
      <c r="A9559" s="35" t="str">
        <f>VLOOKUP(B9559,ResCat!$A$2:$B$269,2,FALSE)</f>
        <v>XXX</v>
      </c>
      <c r="B9559" s="68" t="str">
        <f>IF(ISNA(VLOOKUP(C9559,COA!$A$2:$B$340,2,FALSE)),"XXX",VLOOKUP(C9559,COA!$A$2:$B$340,2,FALSE))</f>
        <v>L45</v>
      </c>
      <c r="C9559" s="149" t="str">
        <f t="shared" si="298"/>
        <v>0028-1002-0058</v>
      </c>
      <c r="D9559" s="134" t="s">
        <v>475</v>
      </c>
      <c r="E9559" s="134" t="s">
        <v>453</v>
      </c>
      <c r="F9559" s="134" t="s">
        <v>472</v>
      </c>
      <c r="G9559" s="134" t="s">
        <v>330</v>
      </c>
      <c r="H9559" s="134" t="s">
        <v>1023</v>
      </c>
      <c r="I9559" s="134" t="s">
        <v>2</v>
      </c>
      <c r="J9559" s="135">
        <v>44104.919999999984</v>
      </c>
      <c r="K9559" s="135">
        <v>24196.349999999973</v>
      </c>
      <c r="L9559" s="135">
        <v>21684.009999999977</v>
      </c>
      <c r="M9559" s="153" t="str">
        <f t="shared" si="297"/>
        <v>201705</v>
      </c>
    </row>
    <row r="9560" spans="1:13" x14ac:dyDescent="0.25">
      <c r="A9560" s="35" t="str">
        <f>VLOOKUP(B9560,ResCat!$A$2:$B$269,2,FALSE)</f>
        <v>XXX</v>
      </c>
      <c r="B9560" s="68" t="str">
        <f>IF(ISNA(VLOOKUP(C9560,COA!$A$2:$B$340,2,FALSE)),"XXX",VLOOKUP(C9560,COA!$A$2:$B$340,2,FALSE))</f>
        <v>L45</v>
      </c>
      <c r="C9560" s="149" t="str">
        <f t="shared" si="298"/>
        <v>0028-1002-0058</v>
      </c>
      <c r="D9560" s="134" t="s">
        <v>475</v>
      </c>
      <c r="E9560" s="134" t="s">
        <v>453</v>
      </c>
      <c r="F9560" s="134" t="s">
        <v>472</v>
      </c>
      <c r="G9560" s="134" t="s">
        <v>330</v>
      </c>
      <c r="H9560" s="134" t="s">
        <v>1023</v>
      </c>
      <c r="I9560" s="134" t="s">
        <v>1</v>
      </c>
      <c r="J9560" s="135">
        <v>2795.74</v>
      </c>
      <c r="K9560" s="135">
        <v>1229.5800000000004</v>
      </c>
      <c r="L9560" s="135">
        <v>1082.4800000000002</v>
      </c>
      <c r="M9560" s="153" t="str">
        <f t="shared" si="297"/>
        <v>201705</v>
      </c>
    </row>
    <row r="9561" spans="1:13" x14ac:dyDescent="0.25">
      <c r="A9561" s="35" t="str">
        <f>VLOOKUP(B9561,ResCat!$A$2:$B$269,2,FALSE)</f>
        <v>XXX</v>
      </c>
      <c r="B9561" s="68" t="str">
        <f>IF(ISNA(VLOOKUP(C9561,COA!$A$2:$B$340,2,FALSE)),"XXX",VLOOKUP(C9561,COA!$A$2:$B$340,2,FALSE))</f>
        <v>L45</v>
      </c>
      <c r="C9561" s="149" t="str">
        <f t="shared" si="298"/>
        <v>0028-1002-0058</v>
      </c>
      <c r="D9561" s="134" t="s">
        <v>475</v>
      </c>
      <c r="E9561" s="134" t="s">
        <v>453</v>
      </c>
      <c r="F9561" s="134" t="s">
        <v>472</v>
      </c>
      <c r="G9561" s="134" t="s">
        <v>332</v>
      </c>
      <c r="H9561" s="134" t="s">
        <v>1023</v>
      </c>
      <c r="I9561" s="134" t="s">
        <v>3</v>
      </c>
      <c r="J9561" s="135">
        <v>46283.170000000006</v>
      </c>
      <c r="K9561" s="135">
        <v>34842.159999999996</v>
      </c>
      <c r="L9561" s="135">
        <v>34808.899999999994</v>
      </c>
      <c r="M9561" s="153" t="str">
        <f t="shared" si="297"/>
        <v>201706</v>
      </c>
    </row>
    <row r="9562" spans="1:13" x14ac:dyDescent="0.25">
      <c r="A9562" s="35" t="str">
        <f>VLOOKUP(B9562,ResCat!$A$2:$B$269,2,FALSE)</f>
        <v>XXX</v>
      </c>
      <c r="B9562" s="68" t="str">
        <f>IF(ISNA(VLOOKUP(C9562,COA!$A$2:$B$340,2,FALSE)),"XXX",VLOOKUP(C9562,COA!$A$2:$B$340,2,FALSE))</f>
        <v>L45</v>
      </c>
      <c r="C9562" s="149" t="str">
        <f t="shared" si="298"/>
        <v>0028-1002-0058</v>
      </c>
      <c r="D9562" s="134" t="s">
        <v>475</v>
      </c>
      <c r="E9562" s="134" t="s">
        <v>453</v>
      </c>
      <c r="F9562" s="134" t="s">
        <v>472</v>
      </c>
      <c r="G9562" s="134" t="s">
        <v>332</v>
      </c>
      <c r="H9562" s="134" t="s">
        <v>1023</v>
      </c>
      <c r="I9562" s="134" t="s">
        <v>0</v>
      </c>
      <c r="J9562" s="135">
        <v>65670.91</v>
      </c>
      <c r="K9562" s="135">
        <v>9664.6299999999992</v>
      </c>
      <c r="L9562" s="135">
        <v>7368.5499999999984</v>
      </c>
      <c r="M9562" s="153" t="str">
        <f t="shared" si="297"/>
        <v>201706</v>
      </c>
    </row>
    <row r="9563" spans="1:13" x14ac:dyDescent="0.25">
      <c r="A9563" s="35" t="str">
        <f>VLOOKUP(B9563,ResCat!$A$2:$B$269,2,FALSE)</f>
        <v>XXX</v>
      </c>
      <c r="B9563" s="68" t="str">
        <f>IF(ISNA(VLOOKUP(C9563,COA!$A$2:$B$340,2,FALSE)),"XXX",VLOOKUP(C9563,COA!$A$2:$B$340,2,FALSE))</f>
        <v>L45</v>
      </c>
      <c r="C9563" s="149" t="str">
        <f t="shared" si="298"/>
        <v>0028-1002-0058</v>
      </c>
      <c r="D9563" s="134" t="s">
        <v>475</v>
      </c>
      <c r="E9563" s="134" t="s">
        <v>453</v>
      </c>
      <c r="F9563" s="134" t="s">
        <v>472</v>
      </c>
      <c r="G9563" s="134" t="s">
        <v>332</v>
      </c>
      <c r="H9563" s="134" t="s">
        <v>1023</v>
      </c>
      <c r="I9563" s="134" t="s">
        <v>2</v>
      </c>
      <c r="J9563" s="135">
        <v>63420.589999999989</v>
      </c>
      <c r="K9563" s="135">
        <v>33033.509999999995</v>
      </c>
      <c r="L9563" s="135">
        <v>27886.879999999979</v>
      </c>
      <c r="M9563" s="153" t="str">
        <f t="shared" si="297"/>
        <v>201706</v>
      </c>
    </row>
    <row r="9564" spans="1:13" x14ac:dyDescent="0.25">
      <c r="A9564" s="35" t="str">
        <f>VLOOKUP(B9564,ResCat!$A$2:$B$269,2,FALSE)</f>
        <v>XXX</v>
      </c>
      <c r="B9564" s="68" t="str">
        <f>IF(ISNA(VLOOKUP(C9564,COA!$A$2:$B$340,2,FALSE)),"XXX",VLOOKUP(C9564,COA!$A$2:$B$340,2,FALSE))</f>
        <v>L45</v>
      </c>
      <c r="C9564" s="149" t="str">
        <f t="shared" si="298"/>
        <v>0028-1002-0058</v>
      </c>
      <c r="D9564" s="134" t="s">
        <v>475</v>
      </c>
      <c r="E9564" s="134" t="s">
        <v>453</v>
      </c>
      <c r="F9564" s="134" t="s">
        <v>472</v>
      </c>
      <c r="G9564" s="134" t="s">
        <v>332</v>
      </c>
      <c r="H9564" s="134" t="s">
        <v>1023</v>
      </c>
      <c r="I9564" s="134" t="s">
        <v>1</v>
      </c>
      <c r="J9564" s="135">
        <v>104145.89999999998</v>
      </c>
      <c r="K9564" s="135">
        <v>69549.31</v>
      </c>
      <c r="L9564" s="135">
        <v>68893.289999999994</v>
      </c>
      <c r="M9564" s="153" t="str">
        <f t="shared" si="297"/>
        <v>201706</v>
      </c>
    </row>
    <row r="9565" spans="1:13" x14ac:dyDescent="0.25">
      <c r="A9565" s="35" t="str">
        <f>VLOOKUP(B9565,ResCat!$A$2:$B$269,2,FALSE)</f>
        <v>XXX</v>
      </c>
      <c r="B9565" s="68" t="str">
        <f>IF(ISNA(VLOOKUP(C9565,COA!$A$2:$B$340,2,FALSE)),"XXX",VLOOKUP(C9565,COA!$A$2:$B$340,2,FALSE))</f>
        <v>L45</v>
      </c>
      <c r="C9565" s="149" t="str">
        <f t="shared" si="298"/>
        <v>0028-1002-0058</v>
      </c>
      <c r="D9565" s="134" t="s">
        <v>475</v>
      </c>
      <c r="E9565" s="134" t="s">
        <v>453</v>
      </c>
      <c r="F9565" s="134" t="s">
        <v>472</v>
      </c>
      <c r="G9565" s="134" t="s">
        <v>335</v>
      </c>
      <c r="H9565" s="134" t="s">
        <v>1023</v>
      </c>
      <c r="I9565" s="134" t="s">
        <v>3</v>
      </c>
      <c r="J9565" s="135">
        <v>60995.849999999991</v>
      </c>
      <c r="K9565" s="135">
        <v>18954.000000000007</v>
      </c>
      <c r="L9565" s="135">
        <v>17815.520000000011</v>
      </c>
      <c r="M9565" s="153" t="str">
        <f t="shared" si="297"/>
        <v>201707</v>
      </c>
    </row>
    <row r="9566" spans="1:13" x14ac:dyDescent="0.25">
      <c r="A9566" s="35" t="str">
        <f>VLOOKUP(B9566,ResCat!$A$2:$B$269,2,FALSE)</f>
        <v>XXX</v>
      </c>
      <c r="B9566" s="68" t="str">
        <f>IF(ISNA(VLOOKUP(C9566,COA!$A$2:$B$340,2,FALSE)),"XXX",VLOOKUP(C9566,COA!$A$2:$B$340,2,FALSE))</f>
        <v>L45</v>
      </c>
      <c r="C9566" s="149" t="str">
        <f t="shared" si="298"/>
        <v>0028-1002-0058</v>
      </c>
      <c r="D9566" s="134" t="s">
        <v>475</v>
      </c>
      <c r="E9566" s="134" t="s">
        <v>453</v>
      </c>
      <c r="F9566" s="134" t="s">
        <v>472</v>
      </c>
      <c r="G9566" s="134" t="s">
        <v>335</v>
      </c>
      <c r="H9566" s="134" t="s">
        <v>1023</v>
      </c>
      <c r="I9566" s="134" t="s">
        <v>0</v>
      </c>
      <c r="J9566" s="135">
        <v>137479.67999999999</v>
      </c>
      <c r="K9566" s="135">
        <v>95864</v>
      </c>
      <c r="L9566" s="135">
        <v>93632</v>
      </c>
      <c r="M9566" s="153" t="str">
        <f t="shared" si="297"/>
        <v>201707</v>
      </c>
    </row>
    <row r="9567" spans="1:13" x14ac:dyDescent="0.25">
      <c r="A9567" s="35" t="str">
        <f>VLOOKUP(B9567,ResCat!$A$2:$B$269,2,FALSE)</f>
        <v>XXX</v>
      </c>
      <c r="B9567" s="68" t="str">
        <f>IF(ISNA(VLOOKUP(C9567,COA!$A$2:$B$340,2,FALSE)),"XXX",VLOOKUP(C9567,COA!$A$2:$B$340,2,FALSE))</f>
        <v>L45</v>
      </c>
      <c r="C9567" s="149" t="str">
        <f t="shared" si="298"/>
        <v>0028-1002-0058</v>
      </c>
      <c r="D9567" s="134" t="s">
        <v>475</v>
      </c>
      <c r="E9567" s="134" t="s">
        <v>453</v>
      </c>
      <c r="F9567" s="134" t="s">
        <v>472</v>
      </c>
      <c r="G9567" s="134" t="s">
        <v>335</v>
      </c>
      <c r="H9567" s="134" t="s">
        <v>1023</v>
      </c>
      <c r="I9567" s="134" t="s">
        <v>2</v>
      </c>
      <c r="J9567" s="135">
        <v>66887.790000000008</v>
      </c>
      <c r="K9567" s="135">
        <v>32137.540000000008</v>
      </c>
      <c r="L9567" s="135">
        <v>30368.240000000002</v>
      </c>
      <c r="M9567" s="153" t="str">
        <f t="shared" si="297"/>
        <v>201707</v>
      </c>
    </row>
    <row r="9568" spans="1:13" x14ac:dyDescent="0.25">
      <c r="A9568" s="35" t="str">
        <f>VLOOKUP(B9568,ResCat!$A$2:$B$269,2,FALSE)</f>
        <v>XXX</v>
      </c>
      <c r="B9568" s="68" t="str">
        <f>IF(ISNA(VLOOKUP(C9568,COA!$A$2:$B$340,2,FALSE)),"XXX",VLOOKUP(C9568,COA!$A$2:$B$340,2,FALSE))</f>
        <v>L45</v>
      </c>
      <c r="C9568" s="149" t="str">
        <f t="shared" si="298"/>
        <v>0028-1002-0058</v>
      </c>
      <c r="D9568" s="134" t="s">
        <v>475</v>
      </c>
      <c r="E9568" s="134" t="s">
        <v>453</v>
      </c>
      <c r="F9568" s="134" t="s">
        <v>472</v>
      </c>
      <c r="G9568" s="134" t="s">
        <v>335</v>
      </c>
      <c r="H9568" s="134" t="s">
        <v>1023</v>
      </c>
      <c r="I9568" s="134" t="s">
        <v>1</v>
      </c>
      <c r="J9568" s="135">
        <v>52030.979999999996</v>
      </c>
      <c r="K9568" s="135">
        <v>39454.080000000009</v>
      </c>
      <c r="L9568" s="135">
        <v>38404.180000000008</v>
      </c>
      <c r="M9568" s="153" t="str">
        <f t="shared" si="297"/>
        <v>201707</v>
      </c>
    </row>
    <row r="9569" spans="1:13" x14ac:dyDescent="0.25">
      <c r="A9569" s="35" t="str">
        <f>VLOOKUP(B9569,ResCat!$A$2:$B$269,2,FALSE)</f>
        <v>XXX</v>
      </c>
      <c r="B9569" s="68" t="str">
        <f>IF(ISNA(VLOOKUP(C9569,COA!$A$2:$B$340,2,FALSE)),"XXX",VLOOKUP(C9569,COA!$A$2:$B$340,2,FALSE))</f>
        <v>L45</v>
      </c>
      <c r="C9569" s="149" t="str">
        <f t="shared" si="298"/>
        <v>0028-1002-0058</v>
      </c>
      <c r="D9569" s="134" t="s">
        <v>475</v>
      </c>
      <c r="E9569" s="134" t="s">
        <v>453</v>
      </c>
      <c r="F9569" s="134" t="s">
        <v>472</v>
      </c>
      <c r="G9569" s="134" t="s">
        <v>4</v>
      </c>
      <c r="H9569" s="134" t="s">
        <v>1023</v>
      </c>
      <c r="I9569" s="134" t="s">
        <v>3</v>
      </c>
      <c r="J9569" s="135">
        <v>27792.979999999989</v>
      </c>
      <c r="K9569" s="135">
        <v>11836.130000000003</v>
      </c>
      <c r="L9569" s="135">
        <v>10578.430000000008</v>
      </c>
      <c r="M9569" s="153" t="str">
        <f t="shared" si="297"/>
        <v>201708</v>
      </c>
    </row>
    <row r="9570" spans="1:13" x14ac:dyDescent="0.25">
      <c r="A9570" s="35" t="str">
        <f>VLOOKUP(B9570,ResCat!$A$2:$B$269,2,FALSE)</f>
        <v>XXX</v>
      </c>
      <c r="B9570" s="68" t="str">
        <f>IF(ISNA(VLOOKUP(C9570,COA!$A$2:$B$340,2,FALSE)),"XXX",VLOOKUP(C9570,COA!$A$2:$B$340,2,FALSE))</f>
        <v>L45</v>
      </c>
      <c r="C9570" s="149" t="str">
        <f t="shared" si="298"/>
        <v>0028-1002-0058</v>
      </c>
      <c r="D9570" s="134" t="s">
        <v>475</v>
      </c>
      <c r="E9570" s="134" t="s">
        <v>453</v>
      </c>
      <c r="F9570" s="134" t="s">
        <v>472</v>
      </c>
      <c r="G9570" s="134" t="s">
        <v>4</v>
      </c>
      <c r="H9570" s="134" t="s">
        <v>1023</v>
      </c>
      <c r="I9570" s="134" t="s">
        <v>368</v>
      </c>
      <c r="J9570" s="135">
        <v>91</v>
      </c>
      <c r="K9570" s="135">
        <v>51.3</v>
      </c>
      <c r="L9570" s="135">
        <v>51.3</v>
      </c>
      <c r="M9570" s="153" t="str">
        <f t="shared" si="297"/>
        <v>201708</v>
      </c>
    </row>
    <row r="9571" spans="1:13" x14ac:dyDescent="0.25">
      <c r="A9571" s="35" t="str">
        <f>VLOOKUP(B9571,ResCat!$A$2:$B$269,2,FALSE)</f>
        <v>XXX</v>
      </c>
      <c r="B9571" s="68" t="str">
        <f>IF(ISNA(VLOOKUP(C9571,COA!$A$2:$B$340,2,FALSE)),"XXX",VLOOKUP(C9571,COA!$A$2:$B$340,2,FALSE))</f>
        <v>L45</v>
      </c>
      <c r="C9571" s="149" t="str">
        <f t="shared" si="298"/>
        <v>0028-1002-0058</v>
      </c>
      <c r="D9571" s="134" t="s">
        <v>475</v>
      </c>
      <c r="E9571" s="134" t="s">
        <v>453</v>
      </c>
      <c r="F9571" s="134" t="s">
        <v>472</v>
      </c>
      <c r="G9571" s="134" t="s">
        <v>4</v>
      </c>
      <c r="H9571" s="134" t="s">
        <v>1023</v>
      </c>
      <c r="I9571" s="134" t="s">
        <v>0</v>
      </c>
      <c r="J9571" s="135">
        <v>45979.999999999549</v>
      </c>
      <c r="K9571" s="135">
        <v>7374.5299999997078</v>
      </c>
      <c r="L9571" s="135">
        <v>641.5299999997078</v>
      </c>
      <c r="M9571" s="153" t="str">
        <f t="shared" si="297"/>
        <v>201708</v>
      </c>
    </row>
    <row r="9572" spans="1:13" x14ac:dyDescent="0.25">
      <c r="A9572" s="35" t="str">
        <f>VLOOKUP(B9572,ResCat!$A$2:$B$269,2,FALSE)</f>
        <v>XXX</v>
      </c>
      <c r="B9572" s="68" t="str">
        <f>IF(ISNA(VLOOKUP(C9572,COA!$A$2:$B$340,2,FALSE)),"XXX",VLOOKUP(C9572,COA!$A$2:$B$340,2,FALSE))</f>
        <v>L45</v>
      </c>
      <c r="C9572" s="149" t="str">
        <f t="shared" si="298"/>
        <v>0028-1002-0058</v>
      </c>
      <c r="D9572" s="134" t="s">
        <v>475</v>
      </c>
      <c r="E9572" s="134" t="s">
        <v>453</v>
      </c>
      <c r="F9572" s="134" t="s">
        <v>472</v>
      </c>
      <c r="G9572" s="134" t="s">
        <v>4</v>
      </c>
      <c r="H9572" s="134" t="s">
        <v>1023</v>
      </c>
      <c r="I9572" s="134" t="s">
        <v>336</v>
      </c>
      <c r="J9572" s="135">
        <v>619</v>
      </c>
      <c r="K9572" s="135">
        <v>252.90999999999997</v>
      </c>
      <c r="L9572" s="135">
        <v>252.90999999999997</v>
      </c>
      <c r="M9572" s="153" t="str">
        <f t="shared" si="297"/>
        <v>201708</v>
      </c>
    </row>
    <row r="9573" spans="1:13" x14ac:dyDescent="0.25">
      <c r="A9573" s="35" t="str">
        <f>VLOOKUP(B9573,ResCat!$A$2:$B$269,2,FALSE)</f>
        <v>XXX</v>
      </c>
      <c r="B9573" s="68" t="str">
        <f>IF(ISNA(VLOOKUP(C9573,COA!$A$2:$B$340,2,FALSE)),"XXX",VLOOKUP(C9573,COA!$A$2:$B$340,2,FALSE))</f>
        <v>L45</v>
      </c>
      <c r="C9573" s="149" t="str">
        <f t="shared" si="298"/>
        <v>0028-1002-0058</v>
      </c>
      <c r="D9573" s="134" t="s">
        <v>475</v>
      </c>
      <c r="E9573" s="134" t="s">
        <v>453</v>
      </c>
      <c r="F9573" s="134" t="s">
        <v>472</v>
      </c>
      <c r="G9573" s="134" t="s">
        <v>4</v>
      </c>
      <c r="H9573" s="134" t="s">
        <v>1023</v>
      </c>
      <c r="I9573" s="134" t="s">
        <v>2</v>
      </c>
      <c r="J9573" s="135">
        <v>88472.709999999992</v>
      </c>
      <c r="K9573" s="135">
        <v>41766.359999999921</v>
      </c>
      <c r="L9573" s="135">
        <v>40386.199999999932</v>
      </c>
      <c r="M9573" s="153" t="str">
        <f t="shared" si="297"/>
        <v>201708</v>
      </c>
    </row>
    <row r="9574" spans="1:13" x14ac:dyDescent="0.25">
      <c r="A9574" s="35" t="str">
        <f>VLOOKUP(B9574,ResCat!$A$2:$B$269,2,FALSE)</f>
        <v>XXX</v>
      </c>
      <c r="B9574" s="68" t="str">
        <f>IF(ISNA(VLOOKUP(C9574,COA!$A$2:$B$340,2,FALSE)),"XXX",VLOOKUP(C9574,COA!$A$2:$B$340,2,FALSE))</f>
        <v>L45</v>
      </c>
      <c r="C9574" s="149" t="str">
        <f t="shared" si="298"/>
        <v>0028-1002-0058</v>
      </c>
      <c r="D9574" s="134" t="s">
        <v>475</v>
      </c>
      <c r="E9574" s="134" t="s">
        <v>453</v>
      </c>
      <c r="F9574" s="134" t="s">
        <v>472</v>
      </c>
      <c r="G9574" s="134" t="s">
        <v>4</v>
      </c>
      <c r="H9574" s="134" t="s">
        <v>1023</v>
      </c>
      <c r="I9574" s="134" t="s">
        <v>1</v>
      </c>
      <c r="J9574" s="135">
        <v>87269.279999999955</v>
      </c>
      <c r="K9574" s="135">
        <v>58595.330000000016</v>
      </c>
      <c r="L9574" s="135">
        <v>39100.750000000015</v>
      </c>
      <c r="M9574" s="153" t="str">
        <f t="shared" si="297"/>
        <v>201708</v>
      </c>
    </row>
    <row r="9575" spans="1:13" x14ac:dyDescent="0.25">
      <c r="A9575" s="35" t="str">
        <f>VLOOKUP(B9575,ResCat!$A$2:$B$269,2,FALSE)</f>
        <v>XXX</v>
      </c>
      <c r="B9575" s="68" t="str">
        <f>IF(ISNA(VLOOKUP(C9575,COA!$A$2:$B$340,2,FALSE)),"XXX",VLOOKUP(C9575,COA!$A$2:$B$340,2,FALSE))</f>
        <v>L45</v>
      </c>
      <c r="C9575" s="149" t="str">
        <f t="shared" si="298"/>
        <v>0028-1002-0058</v>
      </c>
      <c r="D9575" s="134" t="s">
        <v>475</v>
      </c>
      <c r="E9575" s="134" t="s">
        <v>453</v>
      </c>
      <c r="F9575" s="134" t="s">
        <v>472</v>
      </c>
      <c r="G9575" s="134" t="s">
        <v>511</v>
      </c>
      <c r="H9575" s="134" t="s">
        <v>1023</v>
      </c>
      <c r="I9575" s="134" t="s">
        <v>3</v>
      </c>
      <c r="J9575" s="135">
        <v>36682.75999999998</v>
      </c>
      <c r="K9575" s="135">
        <v>19897.850000000017</v>
      </c>
      <c r="L9575" s="135">
        <v>18700.569999999967</v>
      </c>
      <c r="M9575" s="153" t="str">
        <f t="shared" si="297"/>
        <v>201709</v>
      </c>
    </row>
    <row r="9576" spans="1:13" x14ac:dyDescent="0.25">
      <c r="A9576" s="35" t="str">
        <f>VLOOKUP(B9576,ResCat!$A$2:$B$269,2,FALSE)</f>
        <v>XXX</v>
      </c>
      <c r="B9576" s="68" t="str">
        <f>IF(ISNA(VLOOKUP(C9576,COA!$A$2:$B$340,2,FALSE)),"XXX",VLOOKUP(C9576,COA!$A$2:$B$340,2,FALSE))</f>
        <v>L45</v>
      </c>
      <c r="C9576" s="149" t="str">
        <f t="shared" si="298"/>
        <v>0028-1002-0058</v>
      </c>
      <c r="D9576" s="134" t="s">
        <v>475</v>
      </c>
      <c r="E9576" s="134" t="s">
        <v>453</v>
      </c>
      <c r="F9576" s="134" t="s">
        <v>472</v>
      </c>
      <c r="G9576" s="134" t="s">
        <v>511</v>
      </c>
      <c r="H9576" s="134" t="s">
        <v>1023</v>
      </c>
      <c r="I9576" s="134" t="s">
        <v>0</v>
      </c>
      <c r="J9576" s="135">
        <v>545790.24</v>
      </c>
      <c r="K9576" s="135">
        <v>272245.74999999994</v>
      </c>
      <c r="L9576" s="135">
        <v>272191.74999999994</v>
      </c>
      <c r="M9576" s="153" t="str">
        <f t="shared" si="297"/>
        <v>201709</v>
      </c>
    </row>
    <row r="9577" spans="1:13" x14ac:dyDescent="0.25">
      <c r="A9577" s="35" t="str">
        <f>VLOOKUP(B9577,ResCat!$A$2:$B$269,2,FALSE)</f>
        <v>XXX</v>
      </c>
      <c r="B9577" s="68" t="str">
        <f>IF(ISNA(VLOOKUP(C9577,COA!$A$2:$B$340,2,FALSE)),"XXX",VLOOKUP(C9577,COA!$A$2:$B$340,2,FALSE))</f>
        <v>L45</v>
      </c>
      <c r="C9577" s="149" t="str">
        <f t="shared" si="298"/>
        <v>0028-1002-0058</v>
      </c>
      <c r="D9577" s="134" t="s">
        <v>475</v>
      </c>
      <c r="E9577" s="134" t="s">
        <v>453</v>
      </c>
      <c r="F9577" s="134" t="s">
        <v>472</v>
      </c>
      <c r="G9577" s="134" t="s">
        <v>511</v>
      </c>
      <c r="H9577" s="134" t="s">
        <v>1023</v>
      </c>
      <c r="I9577" s="134" t="s">
        <v>336</v>
      </c>
      <c r="J9577" s="135">
        <v>215.01</v>
      </c>
      <c r="K9577" s="135">
        <v>757.49999999999989</v>
      </c>
      <c r="L9577" s="135">
        <v>757.49999999999989</v>
      </c>
      <c r="M9577" s="153" t="str">
        <f t="shared" si="297"/>
        <v>201709</v>
      </c>
    </row>
    <row r="9578" spans="1:13" x14ac:dyDescent="0.25">
      <c r="A9578" s="35" t="str">
        <f>VLOOKUP(B9578,ResCat!$A$2:$B$269,2,FALSE)</f>
        <v>XXX</v>
      </c>
      <c r="B9578" s="68" t="str">
        <f>IF(ISNA(VLOOKUP(C9578,COA!$A$2:$B$340,2,FALSE)),"XXX",VLOOKUP(C9578,COA!$A$2:$B$340,2,FALSE))</f>
        <v>L45</v>
      </c>
      <c r="C9578" s="149" t="str">
        <f t="shared" si="298"/>
        <v>0028-1002-0058</v>
      </c>
      <c r="D9578" s="134" t="s">
        <v>475</v>
      </c>
      <c r="E9578" s="134" t="s">
        <v>453</v>
      </c>
      <c r="F9578" s="134" t="s">
        <v>472</v>
      </c>
      <c r="G9578" s="134" t="s">
        <v>511</v>
      </c>
      <c r="H9578" s="134" t="s">
        <v>1023</v>
      </c>
      <c r="I9578" s="134" t="s">
        <v>2</v>
      </c>
      <c r="J9578" s="135">
        <v>150804.13999999993</v>
      </c>
      <c r="K9578" s="135">
        <v>87557.919999999533</v>
      </c>
      <c r="L9578" s="135">
        <v>77068.319999999483</v>
      </c>
      <c r="M9578" s="153" t="str">
        <f t="shared" si="297"/>
        <v>201709</v>
      </c>
    </row>
    <row r="9579" spans="1:13" x14ac:dyDescent="0.25">
      <c r="A9579" s="35" t="str">
        <f>VLOOKUP(B9579,ResCat!$A$2:$B$269,2,FALSE)</f>
        <v>XXX</v>
      </c>
      <c r="B9579" s="68" t="str">
        <f>IF(ISNA(VLOOKUP(C9579,COA!$A$2:$B$340,2,FALSE)),"XXX",VLOOKUP(C9579,COA!$A$2:$B$340,2,FALSE))</f>
        <v>L45</v>
      </c>
      <c r="C9579" s="149" t="str">
        <f t="shared" si="298"/>
        <v>0028-1002-0058</v>
      </c>
      <c r="D9579" s="134" t="s">
        <v>475</v>
      </c>
      <c r="E9579" s="134" t="s">
        <v>453</v>
      </c>
      <c r="F9579" s="134" t="s">
        <v>472</v>
      </c>
      <c r="G9579" s="134" t="s">
        <v>511</v>
      </c>
      <c r="H9579" s="134" t="s">
        <v>1023</v>
      </c>
      <c r="I9579" s="134" t="s">
        <v>1</v>
      </c>
      <c r="J9579" s="135">
        <v>37354.450000000019</v>
      </c>
      <c r="K9579" s="135">
        <v>22298.320000000007</v>
      </c>
      <c r="L9579" s="135">
        <v>22298.320000000007</v>
      </c>
      <c r="M9579" s="153" t="str">
        <f t="shared" si="297"/>
        <v>201709</v>
      </c>
    </row>
    <row r="9580" spans="1:13" x14ac:dyDescent="0.25">
      <c r="A9580" s="35" t="str">
        <f>VLOOKUP(B9580,ResCat!$A$2:$B$269,2,FALSE)</f>
        <v>XXX</v>
      </c>
      <c r="B9580" s="68" t="str">
        <f>IF(ISNA(VLOOKUP(C9580,COA!$A$2:$B$340,2,FALSE)),"XXX",VLOOKUP(C9580,COA!$A$2:$B$340,2,FALSE))</f>
        <v>L45</v>
      </c>
      <c r="C9580" s="149" t="str">
        <f t="shared" si="298"/>
        <v>0028-1002-0058</v>
      </c>
      <c r="D9580" s="134" t="s">
        <v>475</v>
      </c>
      <c r="E9580" s="134" t="s">
        <v>453</v>
      </c>
      <c r="F9580" s="134" t="s">
        <v>472</v>
      </c>
      <c r="G9580" s="134" t="s">
        <v>969</v>
      </c>
      <c r="H9580" s="134" t="s">
        <v>1023</v>
      </c>
      <c r="I9580" s="134" t="s">
        <v>3</v>
      </c>
      <c r="J9580" s="135">
        <v>95424.490000000034</v>
      </c>
      <c r="K9580" s="135">
        <v>44494.230000000018</v>
      </c>
      <c r="L9580" s="135">
        <v>43308.020000000026</v>
      </c>
      <c r="M9580" s="153" t="str">
        <f t="shared" si="297"/>
        <v>201710</v>
      </c>
    </row>
    <row r="9581" spans="1:13" x14ac:dyDescent="0.25">
      <c r="A9581" s="35" t="str">
        <f>VLOOKUP(B9581,ResCat!$A$2:$B$269,2,FALSE)</f>
        <v>XXX</v>
      </c>
      <c r="B9581" s="68" t="str">
        <f>IF(ISNA(VLOOKUP(C9581,COA!$A$2:$B$340,2,FALSE)),"XXX",VLOOKUP(C9581,COA!$A$2:$B$340,2,FALSE))</f>
        <v>L45</v>
      </c>
      <c r="C9581" s="149" t="str">
        <f t="shared" si="298"/>
        <v>0028-1002-0058</v>
      </c>
      <c r="D9581" s="134" t="s">
        <v>475</v>
      </c>
      <c r="E9581" s="134" t="s">
        <v>453</v>
      </c>
      <c r="F9581" s="134" t="s">
        <v>472</v>
      </c>
      <c r="G9581" s="134" t="s">
        <v>969</v>
      </c>
      <c r="H9581" s="134" t="s">
        <v>1023</v>
      </c>
      <c r="I9581" s="134" t="s">
        <v>0</v>
      </c>
      <c r="J9581" s="135">
        <v>1024025.6999999995</v>
      </c>
      <c r="K9581" s="135">
        <v>325420.52999999991</v>
      </c>
      <c r="L9581" s="135">
        <v>221808.08999999997</v>
      </c>
      <c r="M9581" s="153" t="str">
        <f t="shared" si="297"/>
        <v>201710</v>
      </c>
    </row>
    <row r="9582" spans="1:13" x14ac:dyDescent="0.25">
      <c r="A9582" s="35" t="str">
        <f>VLOOKUP(B9582,ResCat!$A$2:$B$269,2,FALSE)</f>
        <v>XXX</v>
      </c>
      <c r="B9582" s="68" t="str">
        <f>IF(ISNA(VLOOKUP(C9582,COA!$A$2:$B$340,2,FALSE)),"XXX",VLOOKUP(C9582,COA!$A$2:$B$340,2,FALSE))</f>
        <v>L45</v>
      </c>
      <c r="C9582" s="149" t="str">
        <f t="shared" si="298"/>
        <v>0028-1002-0058</v>
      </c>
      <c r="D9582" s="134" t="s">
        <v>475</v>
      </c>
      <c r="E9582" s="134" t="s">
        <v>453</v>
      </c>
      <c r="F9582" s="134" t="s">
        <v>472</v>
      </c>
      <c r="G9582" s="134" t="s">
        <v>969</v>
      </c>
      <c r="H9582" s="134" t="s">
        <v>1023</v>
      </c>
      <c r="I9582" s="134" t="s">
        <v>336</v>
      </c>
      <c r="J9582" s="135">
        <v>446</v>
      </c>
      <c r="K9582" s="135">
        <v>78.5</v>
      </c>
      <c r="L9582" s="135">
        <v>78.5</v>
      </c>
      <c r="M9582" s="153" t="str">
        <f t="shared" si="297"/>
        <v>201710</v>
      </c>
    </row>
    <row r="9583" spans="1:13" x14ac:dyDescent="0.25">
      <c r="A9583" s="35" t="str">
        <f>VLOOKUP(B9583,ResCat!$A$2:$B$269,2,FALSE)</f>
        <v>XXX</v>
      </c>
      <c r="B9583" s="68" t="str">
        <f>IF(ISNA(VLOOKUP(C9583,COA!$A$2:$B$340,2,FALSE)),"XXX",VLOOKUP(C9583,COA!$A$2:$B$340,2,FALSE))</f>
        <v>L45</v>
      </c>
      <c r="C9583" s="149" t="str">
        <f t="shared" si="298"/>
        <v>0028-1002-0058</v>
      </c>
      <c r="D9583" s="134" t="s">
        <v>475</v>
      </c>
      <c r="E9583" s="134" t="s">
        <v>453</v>
      </c>
      <c r="F9583" s="134" t="s">
        <v>472</v>
      </c>
      <c r="G9583" s="134" t="s">
        <v>969</v>
      </c>
      <c r="H9583" s="134" t="s">
        <v>1023</v>
      </c>
      <c r="I9583" s="134" t="s">
        <v>2</v>
      </c>
      <c r="J9583" s="135">
        <v>242961.22000000006</v>
      </c>
      <c r="K9583" s="135">
        <v>102514.97999999994</v>
      </c>
      <c r="L9583" s="135">
        <v>99526.629999999976</v>
      </c>
      <c r="M9583" s="153" t="str">
        <f t="shared" si="297"/>
        <v>201710</v>
      </c>
    </row>
    <row r="9584" spans="1:13" x14ac:dyDescent="0.25">
      <c r="A9584" s="35" t="str">
        <f>VLOOKUP(B9584,ResCat!$A$2:$B$269,2,FALSE)</f>
        <v>XXX</v>
      </c>
      <c r="B9584" s="68" t="str">
        <f>IF(ISNA(VLOOKUP(C9584,COA!$A$2:$B$340,2,FALSE)),"XXX",VLOOKUP(C9584,COA!$A$2:$B$340,2,FALSE))</f>
        <v>L45</v>
      </c>
      <c r="C9584" s="149" t="str">
        <f t="shared" si="298"/>
        <v>0028-1002-0058</v>
      </c>
      <c r="D9584" s="134" t="s">
        <v>475</v>
      </c>
      <c r="E9584" s="134" t="s">
        <v>453</v>
      </c>
      <c r="F9584" s="134" t="s">
        <v>472</v>
      </c>
      <c r="G9584" s="134" t="s">
        <v>969</v>
      </c>
      <c r="H9584" s="134" t="s">
        <v>1023</v>
      </c>
      <c r="I9584" s="134" t="s">
        <v>1</v>
      </c>
      <c r="J9584" s="135">
        <v>331814.73999999976</v>
      </c>
      <c r="K9584" s="135">
        <v>117475.1899999997</v>
      </c>
      <c r="L9584" s="135">
        <v>110833.12999999973</v>
      </c>
      <c r="M9584" s="153" t="str">
        <f t="shared" si="297"/>
        <v>201710</v>
      </c>
    </row>
    <row r="9585" spans="1:13" x14ac:dyDescent="0.25">
      <c r="A9585" s="35" t="str">
        <f>VLOOKUP(B9585,ResCat!$A$2:$B$269,2,FALSE)</f>
        <v>XXX</v>
      </c>
      <c r="B9585" s="68" t="str">
        <f>IF(ISNA(VLOOKUP(C9585,COA!$A$2:$B$340,2,FALSE)),"XXX",VLOOKUP(C9585,COA!$A$2:$B$340,2,FALSE))</f>
        <v>L45</v>
      </c>
      <c r="C9585" s="149" t="str">
        <f t="shared" si="298"/>
        <v>0028-1002-0058</v>
      </c>
      <c r="D9585" s="134" t="s">
        <v>475</v>
      </c>
      <c r="E9585" s="134" t="s">
        <v>453</v>
      </c>
      <c r="F9585" s="134" t="s">
        <v>472</v>
      </c>
      <c r="G9585" s="134" t="s">
        <v>961</v>
      </c>
      <c r="H9585" s="134" t="s">
        <v>1023</v>
      </c>
      <c r="I9585" s="134" t="s">
        <v>3</v>
      </c>
      <c r="J9585" s="135">
        <v>251203.47000000006</v>
      </c>
      <c r="K9585" s="135">
        <v>140756.70000000039</v>
      </c>
      <c r="L9585" s="135">
        <v>139327.85000000038</v>
      </c>
      <c r="M9585" s="153" t="str">
        <f t="shared" si="297"/>
        <v>201711</v>
      </c>
    </row>
    <row r="9586" spans="1:13" x14ac:dyDescent="0.25">
      <c r="A9586" s="35" t="str">
        <f>VLOOKUP(B9586,ResCat!$A$2:$B$269,2,FALSE)</f>
        <v>XXX</v>
      </c>
      <c r="B9586" s="68" t="str">
        <f>IF(ISNA(VLOOKUP(C9586,COA!$A$2:$B$340,2,FALSE)),"XXX",VLOOKUP(C9586,COA!$A$2:$B$340,2,FALSE))</f>
        <v>L45</v>
      </c>
      <c r="C9586" s="149" t="str">
        <f t="shared" si="298"/>
        <v>0028-1002-0058</v>
      </c>
      <c r="D9586" s="134" t="s">
        <v>475</v>
      </c>
      <c r="E9586" s="134" t="s">
        <v>453</v>
      </c>
      <c r="F9586" s="134" t="s">
        <v>472</v>
      </c>
      <c r="G9586" s="134" t="s">
        <v>961</v>
      </c>
      <c r="H9586" s="134" t="s">
        <v>1023</v>
      </c>
      <c r="I9586" s="134" t="s">
        <v>368</v>
      </c>
      <c r="J9586" s="135">
        <v>236</v>
      </c>
      <c r="K9586" s="135">
        <v>113.75999999999999</v>
      </c>
      <c r="L9586" s="135">
        <v>113.75999999999999</v>
      </c>
      <c r="M9586" s="153" t="str">
        <f t="shared" si="297"/>
        <v>201711</v>
      </c>
    </row>
    <row r="9587" spans="1:13" x14ac:dyDescent="0.25">
      <c r="A9587" s="35" t="str">
        <f>VLOOKUP(B9587,ResCat!$A$2:$B$269,2,FALSE)</f>
        <v>XXX</v>
      </c>
      <c r="B9587" s="68" t="str">
        <f>IF(ISNA(VLOOKUP(C9587,COA!$A$2:$B$340,2,FALSE)),"XXX",VLOOKUP(C9587,COA!$A$2:$B$340,2,FALSE))</f>
        <v>L45</v>
      </c>
      <c r="C9587" s="149" t="str">
        <f t="shared" si="298"/>
        <v>0028-1002-0058</v>
      </c>
      <c r="D9587" s="134" t="s">
        <v>475</v>
      </c>
      <c r="E9587" s="134" t="s">
        <v>453</v>
      </c>
      <c r="F9587" s="134" t="s">
        <v>472</v>
      </c>
      <c r="G9587" s="134" t="s">
        <v>961</v>
      </c>
      <c r="H9587" s="134" t="s">
        <v>1023</v>
      </c>
      <c r="I9587" s="134" t="s">
        <v>0</v>
      </c>
      <c r="J9587" s="135">
        <v>2552448.34</v>
      </c>
      <c r="K9587" s="135">
        <v>1005708.47</v>
      </c>
      <c r="L9587" s="135">
        <v>993390.64999999944</v>
      </c>
      <c r="M9587" s="153" t="str">
        <f t="shared" si="297"/>
        <v>201711</v>
      </c>
    </row>
    <row r="9588" spans="1:13" x14ac:dyDescent="0.25">
      <c r="A9588" s="35" t="str">
        <f>VLOOKUP(B9588,ResCat!$A$2:$B$269,2,FALSE)</f>
        <v>XXX</v>
      </c>
      <c r="B9588" s="68" t="str">
        <f>IF(ISNA(VLOOKUP(C9588,COA!$A$2:$B$340,2,FALSE)),"XXX",VLOOKUP(C9588,COA!$A$2:$B$340,2,FALSE))</f>
        <v>L45</v>
      </c>
      <c r="C9588" s="149" t="str">
        <f t="shared" si="298"/>
        <v>0028-1002-0058</v>
      </c>
      <c r="D9588" s="134" t="s">
        <v>475</v>
      </c>
      <c r="E9588" s="134" t="s">
        <v>453</v>
      </c>
      <c r="F9588" s="134" t="s">
        <v>472</v>
      </c>
      <c r="G9588" s="134" t="s">
        <v>961</v>
      </c>
      <c r="H9588" s="134" t="s">
        <v>1023</v>
      </c>
      <c r="I9588" s="134" t="s">
        <v>336</v>
      </c>
      <c r="J9588" s="135">
        <v>484.6</v>
      </c>
      <c r="K9588" s="135">
        <v>115.31</v>
      </c>
      <c r="L9588" s="135">
        <v>115.31</v>
      </c>
      <c r="M9588" s="153" t="str">
        <f t="shared" si="297"/>
        <v>201711</v>
      </c>
    </row>
    <row r="9589" spans="1:13" x14ac:dyDescent="0.25">
      <c r="A9589" s="35" t="str">
        <f>VLOOKUP(B9589,ResCat!$A$2:$B$269,2,FALSE)</f>
        <v>XXX</v>
      </c>
      <c r="B9589" s="68" t="str">
        <f>IF(ISNA(VLOOKUP(C9589,COA!$A$2:$B$340,2,FALSE)),"XXX",VLOOKUP(C9589,COA!$A$2:$B$340,2,FALSE))</f>
        <v>L45</v>
      </c>
      <c r="C9589" s="149" t="str">
        <f t="shared" si="298"/>
        <v>0028-1002-0058</v>
      </c>
      <c r="D9589" s="134" t="s">
        <v>475</v>
      </c>
      <c r="E9589" s="134" t="s">
        <v>453</v>
      </c>
      <c r="F9589" s="134" t="s">
        <v>472</v>
      </c>
      <c r="G9589" s="134" t="s">
        <v>961</v>
      </c>
      <c r="H9589" s="134" t="s">
        <v>1023</v>
      </c>
      <c r="I9589" s="134" t="s">
        <v>2</v>
      </c>
      <c r="J9589" s="135">
        <v>613240.27999999968</v>
      </c>
      <c r="K9589" s="135">
        <v>265196.24000000046</v>
      </c>
      <c r="L9589" s="135">
        <v>256925.54000000085</v>
      </c>
      <c r="M9589" s="153" t="str">
        <f t="shared" si="297"/>
        <v>201711</v>
      </c>
    </row>
    <row r="9590" spans="1:13" x14ac:dyDescent="0.25">
      <c r="A9590" s="35" t="str">
        <f>VLOOKUP(B9590,ResCat!$A$2:$B$269,2,FALSE)</f>
        <v>XXX</v>
      </c>
      <c r="B9590" s="68" t="str">
        <f>IF(ISNA(VLOOKUP(C9590,COA!$A$2:$B$340,2,FALSE)),"XXX",VLOOKUP(C9590,COA!$A$2:$B$340,2,FALSE))</f>
        <v>L45</v>
      </c>
      <c r="C9590" s="149" t="str">
        <f t="shared" si="298"/>
        <v>0028-1002-0058</v>
      </c>
      <c r="D9590" s="134" t="s">
        <v>475</v>
      </c>
      <c r="E9590" s="134" t="s">
        <v>453</v>
      </c>
      <c r="F9590" s="134" t="s">
        <v>472</v>
      </c>
      <c r="G9590" s="134" t="s">
        <v>961</v>
      </c>
      <c r="H9590" s="134" t="s">
        <v>1023</v>
      </c>
      <c r="I9590" s="134" t="s">
        <v>1</v>
      </c>
      <c r="J9590" s="135">
        <v>1851439.8499999992</v>
      </c>
      <c r="K9590" s="135">
        <v>802699.32999999728</v>
      </c>
      <c r="L9590" s="135">
        <v>794810.89999999711</v>
      </c>
      <c r="M9590" s="153" t="str">
        <f t="shared" si="297"/>
        <v>201711</v>
      </c>
    </row>
    <row r="9591" spans="1:13" x14ac:dyDescent="0.25">
      <c r="A9591" s="35" t="str">
        <f>VLOOKUP(B9591,ResCat!$A$2:$B$269,2,FALSE)</f>
        <v>XXX</v>
      </c>
      <c r="B9591" s="68" t="str">
        <f>IF(ISNA(VLOOKUP(C9591,COA!$A$2:$B$340,2,FALSE)),"XXX",VLOOKUP(C9591,COA!$A$2:$B$340,2,FALSE))</f>
        <v>L45</v>
      </c>
      <c r="C9591" s="149" t="str">
        <f t="shared" si="298"/>
        <v>0028-1002-0058</v>
      </c>
      <c r="D9591" s="134" t="s">
        <v>475</v>
      </c>
      <c r="E9591" s="134" t="s">
        <v>453</v>
      </c>
      <c r="F9591" s="134" t="s">
        <v>472</v>
      </c>
      <c r="G9591" s="134" t="s">
        <v>970</v>
      </c>
      <c r="H9591" s="134" t="s">
        <v>1023</v>
      </c>
      <c r="I9591" s="134" t="s">
        <v>3</v>
      </c>
      <c r="J9591" s="135">
        <v>849316.38999999815</v>
      </c>
      <c r="K9591" s="135">
        <v>399882.43999999901</v>
      </c>
      <c r="L9591" s="135">
        <v>397296.36999999889</v>
      </c>
      <c r="M9591" s="153" t="str">
        <f t="shared" si="297"/>
        <v>201712</v>
      </c>
    </row>
    <row r="9592" spans="1:13" x14ac:dyDescent="0.25">
      <c r="A9592" s="35" t="str">
        <f>VLOOKUP(B9592,ResCat!$A$2:$B$269,2,FALSE)</f>
        <v>XXX</v>
      </c>
      <c r="B9592" s="68" t="str">
        <f>IF(ISNA(VLOOKUP(C9592,COA!$A$2:$B$340,2,FALSE)),"XXX",VLOOKUP(C9592,COA!$A$2:$B$340,2,FALSE))</f>
        <v>L45</v>
      </c>
      <c r="C9592" s="149" t="str">
        <f t="shared" si="298"/>
        <v>0028-1002-0058</v>
      </c>
      <c r="D9592" s="134" t="s">
        <v>475</v>
      </c>
      <c r="E9592" s="134" t="s">
        <v>453</v>
      </c>
      <c r="F9592" s="134" t="s">
        <v>472</v>
      </c>
      <c r="G9592" s="134" t="s">
        <v>970</v>
      </c>
      <c r="H9592" s="134" t="s">
        <v>1023</v>
      </c>
      <c r="I9592" s="134" t="s">
        <v>368</v>
      </c>
      <c r="J9592" s="135">
        <v>172</v>
      </c>
      <c r="K9592" s="135">
        <v>83.65</v>
      </c>
      <c r="L9592" s="135">
        <v>83.65</v>
      </c>
      <c r="M9592" s="153" t="str">
        <f t="shared" si="297"/>
        <v>201712</v>
      </c>
    </row>
    <row r="9593" spans="1:13" x14ac:dyDescent="0.25">
      <c r="A9593" s="35" t="str">
        <f>VLOOKUP(B9593,ResCat!$A$2:$B$269,2,FALSE)</f>
        <v>XXX</v>
      </c>
      <c r="B9593" s="68" t="str">
        <f>IF(ISNA(VLOOKUP(C9593,COA!$A$2:$B$340,2,FALSE)),"XXX",VLOOKUP(C9593,COA!$A$2:$B$340,2,FALSE))</f>
        <v>L45</v>
      </c>
      <c r="C9593" s="149" t="str">
        <f t="shared" si="298"/>
        <v>0028-1002-0058</v>
      </c>
      <c r="D9593" s="134" t="s">
        <v>475</v>
      </c>
      <c r="E9593" s="134" t="s">
        <v>453</v>
      </c>
      <c r="F9593" s="134" t="s">
        <v>472</v>
      </c>
      <c r="G9593" s="134" t="s">
        <v>970</v>
      </c>
      <c r="H9593" s="134" t="s">
        <v>1023</v>
      </c>
      <c r="I9593" s="134" t="s">
        <v>0</v>
      </c>
      <c r="J9593" s="135">
        <v>7279665.7600000007</v>
      </c>
      <c r="K9593" s="135">
        <v>2735792.7000000011</v>
      </c>
      <c r="L9593" s="135">
        <v>2718449.9000000013</v>
      </c>
      <c r="M9593" s="153" t="str">
        <f t="shared" si="297"/>
        <v>201712</v>
      </c>
    </row>
    <row r="9594" spans="1:13" x14ac:dyDescent="0.25">
      <c r="A9594" s="35" t="str">
        <f>VLOOKUP(B9594,ResCat!$A$2:$B$269,2,FALSE)</f>
        <v>XXX</v>
      </c>
      <c r="B9594" s="68" t="str">
        <f>IF(ISNA(VLOOKUP(C9594,COA!$A$2:$B$340,2,FALSE)),"XXX",VLOOKUP(C9594,COA!$A$2:$B$340,2,FALSE))</f>
        <v>L45</v>
      </c>
      <c r="C9594" s="149" t="str">
        <f t="shared" si="298"/>
        <v>0028-1002-0058</v>
      </c>
      <c r="D9594" s="134" t="s">
        <v>475</v>
      </c>
      <c r="E9594" s="134" t="s">
        <v>453</v>
      </c>
      <c r="F9594" s="134" t="s">
        <v>472</v>
      </c>
      <c r="G9594" s="134" t="s">
        <v>970</v>
      </c>
      <c r="H9594" s="134" t="s">
        <v>1023</v>
      </c>
      <c r="I9594" s="134" t="s">
        <v>336</v>
      </c>
      <c r="J9594" s="135">
        <v>21498.209999999992</v>
      </c>
      <c r="K9594" s="135">
        <v>6146.4199999999946</v>
      </c>
      <c r="L9594" s="135">
        <v>6146.4199999999946</v>
      </c>
      <c r="M9594" s="153" t="str">
        <f t="shared" si="297"/>
        <v>201712</v>
      </c>
    </row>
    <row r="9595" spans="1:13" x14ac:dyDescent="0.25">
      <c r="A9595" s="35" t="str">
        <f>VLOOKUP(B9595,ResCat!$A$2:$B$269,2,FALSE)</f>
        <v>XXX</v>
      </c>
      <c r="B9595" s="68" t="str">
        <f>IF(ISNA(VLOOKUP(C9595,COA!$A$2:$B$340,2,FALSE)),"XXX",VLOOKUP(C9595,COA!$A$2:$B$340,2,FALSE))</f>
        <v>L45</v>
      </c>
      <c r="C9595" s="149" t="str">
        <f t="shared" si="298"/>
        <v>0028-1002-0058</v>
      </c>
      <c r="D9595" s="134" t="s">
        <v>475</v>
      </c>
      <c r="E9595" s="134" t="s">
        <v>453</v>
      </c>
      <c r="F9595" s="134" t="s">
        <v>472</v>
      </c>
      <c r="G9595" s="134" t="s">
        <v>970</v>
      </c>
      <c r="H9595" s="134" t="s">
        <v>1023</v>
      </c>
      <c r="I9595" s="134" t="s">
        <v>2</v>
      </c>
      <c r="J9595" s="135">
        <v>2226375.4400000093</v>
      </c>
      <c r="K9595" s="135">
        <v>1057420.4700000256</v>
      </c>
      <c r="L9595" s="135">
        <v>1042490.1500000223</v>
      </c>
      <c r="M9595" s="153" t="str">
        <f t="shared" si="297"/>
        <v>201712</v>
      </c>
    </row>
    <row r="9596" spans="1:13" x14ac:dyDescent="0.25">
      <c r="A9596" s="35" t="str">
        <f>VLOOKUP(B9596,ResCat!$A$2:$B$269,2,FALSE)</f>
        <v>XXX</v>
      </c>
      <c r="B9596" s="68" t="str">
        <f>IF(ISNA(VLOOKUP(C9596,COA!$A$2:$B$340,2,FALSE)),"XXX",VLOOKUP(C9596,COA!$A$2:$B$340,2,FALSE))</f>
        <v>L45</v>
      </c>
      <c r="C9596" s="149" t="str">
        <f t="shared" si="298"/>
        <v>0028-1002-0058</v>
      </c>
      <c r="D9596" s="134" t="s">
        <v>475</v>
      </c>
      <c r="E9596" s="134" t="s">
        <v>453</v>
      </c>
      <c r="F9596" s="134" t="s">
        <v>472</v>
      </c>
      <c r="G9596" s="134" t="s">
        <v>970</v>
      </c>
      <c r="H9596" s="134" t="s">
        <v>1023</v>
      </c>
      <c r="I9596" s="134" t="s">
        <v>1</v>
      </c>
      <c r="J9596" s="135">
        <v>7041049.3800000008</v>
      </c>
      <c r="K9596" s="135">
        <v>2939935.9500000095</v>
      </c>
      <c r="L9596" s="135">
        <v>2913771.0100000091</v>
      </c>
      <c r="M9596" s="153" t="str">
        <f t="shared" si="297"/>
        <v>201712</v>
      </c>
    </row>
    <row r="9597" spans="1:13" x14ac:dyDescent="0.25">
      <c r="A9597" s="35" t="str">
        <f>VLOOKUP(B9597,ResCat!$A$2:$B$269,2,FALSE)</f>
        <v>XXX</v>
      </c>
      <c r="B9597" s="68" t="str">
        <f>IF(ISNA(VLOOKUP(C9597,COA!$A$2:$B$340,2,FALSE)),"XXX",VLOOKUP(C9597,COA!$A$2:$B$340,2,FALSE))</f>
        <v>L45</v>
      </c>
      <c r="C9597" s="149" t="str">
        <f t="shared" si="298"/>
        <v>0028-1002-0058</v>
      </c>
      <c r="D9597" s="134" t="s">
        <v>475</v>
      </c>
      <c r="E9597" s="134" t="s">
        <v>453</v>
      </c>
      <c r="F9597" s="134" t="s">
        <v>472</v>
      </c>
      <c r="G9597" s="134" t="s">
        <v>1023</v>
      </c>
      <c r="H9597" s="134" t="s">
        <v>1023</v>
      </c>
      <c r="I9597" s="134" t="s">
        <v>3</v>
      </c>
      <c r="J9597" s="135">
        <v>1060297.0999999917</v>
      </c>
      <c r="K9597" s="135">
        <v>417235.2800000016</v>
      </c>
      <c r="L9597" s="135">
        <v>416870.30000000156</v>
      </c>
      <c r="M9597" s="153" t="str">
        <f t="shared" si="297"/>
        <v>201801</v>
      </c>
    </row>
    <row r="9598" spans="1:13" x14ac:dyDescent="0.25">
      <c r="A9598" s="35" t="str">
        <f>VLOOKUP(B9598,ResCat!$A$2:$B$269,2,FALSE)</f>
        <v>XXX</v>
      </c>
      <c r="B9598" s="68" t="str">
        <f>IF(ISNA(VLOOKUP(C9598,COA!$A$2:$B$340,2,FALSE)),"XXX",VLOOKUP(C9598,COA!$A$2:$B$340,2,FALSE))</f>
        <v>L45</v>
      </c>
      <c r="C9598" s="149" t="str">
        <f t="shared" si="298"/>
        <v>0028-1002-0058</v>
      </c>
      <c r="D9598" s="134" t="s">
        <v>475</v>
      </c>
      <c r="E9598" s="134" t="s">
        <v>453</v>
      </c>
      <c r="F9598" s="134" t="s">
        <v>472</v>
      </c>
      <c r="G9598" s="134" t="s">
        <v>1023</v>
      </c>
      <c r="H9598" s="134" t="s">
        <v>1023</v>
      </c>
      <c r="I9598" s="134" t="s">
        <v>368</v>
      </c>
      <c r="J9598" s="135">
        <v>457.03999999999996</v>
      </c>
      <c r="K9598" s="135">
        <v>210.82999999999996</v>
      </c>
      <c r="L9598" s="135">
        <v>210.82999999999996</v>
      </c>
      <c r="M9598" s="153" t="str">
        <f t="shared" si="297"/>
        <v>201801</v>
      </c>
    </row>
    <row r="9599" spans="1:13" x14ac:dyDescent="0.25">
      <c r="A9599" s="35" t="str">
        <f>VLOOKUP(B9599,ResCat!$A$2:$B$269,2,FALSE)</f>
        <v>XXX</v>
      </c>
      <c r="B9599" s="68" t="str">
        <f>IF(ISNA(VLOOKUP(C9599,COA!$A$2:$B$340,2,FALSE)),"XXX",VLOOKUP(C9599,COA!$A$2:$B$340,2,FALSE))</f>
        <v>L45</v>
      </c>
      <c r="C9599" s="149" t="str">
        <f t="shared" si="298"/>
        <v>0028-1002-0058</v>
      </c>
      <c r="D9599" s="134" t="s">
        <v>475</v>
      </c>
      <c r="E9599" s="134" t="s">
        <v>453</v>
      </c>
      <c r="F9599" s="134" t="s">
        <v>472</v>
      </c>
      <c r="G9599" s="134" t="s">
        <v>1023</v>
      </c>
      <c r="H9599" s="134" t="s">
        <v>1023</v>
      </c>
      <c r="I9599" s="134" t="s">
        <v>0</v>
      </c>
      <c r="J9599" s="135">
        <v>3404042.6100000013</v>
      </c>
      <c r="K9599" s="135">
        <v>1151088.8799999999</v>
      </c>
      <c r="L9599" s="135">
        <v>1151088.8799999999</v>
      </c>
      <c r="M9599" s="153" t="str">
        <f t="shared" si="297"/>
        <v>201801</v>
      </c>
    </row>
    <row r="9600" spans="1:13" x14ac:dyDescent="0.25">
      <c r="A9600" s="35" t="str">
        <f>VLOOKUP(B9600,ResCat!$A$2:$B$269,2,FALSE)</f>
        <v>XXX</v>
      </c>
      <c r="B9600" s="68" t="str">
        <f>IF(ISNA(VLOOKUP(C9600,COA!$A$2:$B$340,2,FALSE)),"XXX",VLOOKUP(C9600,COA!$A$2:$B$340,2,FALSE))</f>
        <v>L45</v>
      </c>
      <c r="C9600" s="149" t="str">
        <f t="shared" si="298"/>
        <v>0028-1002-0058</v>
      </c>
      <c r="D9600" s="134" t="s">
        <v>475</v>
      </c>
      <c r="E9600" s="134" t="s">
        <v>453</v>
      </c>
      <c r="F9600" s="134" t="s">
        <v>472</v>
      </c>
      <c r="G9600" s="134" t="s">
        <v>1023</v>
      </c>
      <c r="H9600" s="134" t="s">
        <v>1023</v>
      </c>
      <c r="I9600" s="134" t="s">
        <v>336</v>
      </c>
      <c r="J9600" s="135">
        <v>23394.999999999996</v>
      </c>
      <c r="K9600" s="135">
        <v>12583.329999999998</v>
      </c>
      <c r="L9600" s="135">
        <v>12583.329999999998</v>
      </c>
      <c r="M9600" s="153" t="str">
        <f t="shared" si="297"/>
        <v>201801</v>
      </c>
    </row>
    <row r="9601" spans="1:13" x14ac:dyDescent="0.25">
      <c r="A9601" s="35" t="str">
        <f>VLOOKUP(B9601,ResCat!$A$2:$B$269,2,FALSE)</f>
        <v>XXX</v>
      </c>
      <c r="B9601" s="68" t="str">
        <f>IF(ISNA(VLOOKUP(C9601,COA!$A$2:$B$340,2,FALSE)),"XXX",VLOOKUP(C9601,COA!$A$2:$B$340,2,FALSE))</f>
        <v>L45</v>
      </c>
      <c r="C9601" s="149" t="str">
        <f t="shared" si="298"/>
        <v>0028-1002-0058</v>
      </c>
      <c r="D9601" s="134" t="s">
        <v>475</v>
      </c>
      <c r="E9601" s="134" t="s">
        <v>453</v>
      </c>
      <c r="F9601" s="134" t="s">
        <v>472</v>
      </c>
      <c r="G9601" s="134" t="s">
        <v>1023</v>
      </c>
      <c r="H9601" s="134" t="s">
        <v>1023</v>
      </c>
      <c r="I9601" s="134" t="s">
        <v>2</v>
      </c>
      <c r="J9601" s="135">
        <v>3479776.5299999961</v>
      </c>
      <c r="K9601" s="135">
        <v>1735498.8700001326</v>
      </c>
      <c r="L9601" s="135">
        <v>1733054.300000133</v>
      </c>
      <c r="M9601" s="153" t="str">
        <f t="shared" si="297"/>
        <v>201801</v>
      </c>
    </row>
    <row r="9602" spans="1:13" x14ac:dyDescent="0.25">
      <c r="A9602" s="35" t="str">
        <f>VLOOKUP(B9602,ResCat!$A$2:$B$269,2,FALSE)</f>
        <v>XXX</v>
      </c>
      <c r="B9602" s="68" t="str">
        <f>IF(ISNA(VLOOKUP(C9602,COA!$A$2:$B$340,2,FALSE)),"XXX",VLOOKUP(C9602,COA!$A$2:$B$340,2,FALSE))</f>
        <v>L45</v>
      </c>
      <c r="C9602" s="149" t="str">
        <f t="shared" si="298"/>
        <v>0028-1002-0058</v>
      </c>
      <c r="D9602" s="134" t="s">
        <v>475</v>
      </c>
      <c r="E9602" s="134" t="s">
        <v>453</v>
      </c>
      <c r="F9602" s="134" t="s">
        <v>472</v>
      </c>
      <c r="G9602" s="134" t="s">
        <v>1023</v>
      </c>
      <c r="H9602" s="134" t="s">
        <v>1023</v>
      </c>
      <c r="I9602" s="134" t="s">
        <v>1</v>
      </c>
      <c r="J9602" s="135">
        <v>9411574.7900001891</v>
      </c>
      <c r="K9602" s="135">
        <v>4451187.6200000513</v>
      </c>
      <c r="L9602" s="135">
        <v>4451102.6200000504</v>
      </c>
      <c r="M9602" s="153" t="str">
        <f t="shared" si="297"/>
        <v>201801</v>
      </c>
    </row>
    <row r="9603" spans="1:13" x14ac:dyDescent="0.25">
      <c r="A9603" s="35" t="str">
        <f>VLOOKUP(B9603,ResCat!$A$2:$B$269,2,FALSE)</f>
        <v>PPOFEP</v>
      </c>
      <c r="B9603" s="68" t="str">
        <f>IF(ISNA(VLOOKUP(C9603,COA!$A$2:$B$340,2,FALSE)),"XXX",VLOOKUP(C9603,COA!$A$2:$B$340,2,FALSE))</f>
        <v>F51</v>
      </c>
      <c r="C9603" s="149" t="str">
        <f t="shared" si="298"/>
        <v>0029-1000-0012</v>
      </c>
      <c r="D9603" s="134" t="s">
        <v>679</v>
      </c>
      <c r="E9603" s="134" t="s">
        <v>409</v>
      </c>
      <c r="F9603" s="134" t="s">
        <v>452</v>
      </c>
      <c r="G9603" s="134" t="s">
        <v>1034</v>
      </c>
      <c r="H9603" s="134" t="s">
        <v>1023</v>
      </c>
      <c r="I9603" s="134" t="s">
        <v>368</v>
      </c>
      <c r="J9603" s="135">
        <v>438</v>
      </c>
      <c r="K9603" s="135">
        <v>32</v>
      </c>
      <c r="L9603" s="135">
        <v>32</v>
      </c>
      <c r="M9603" s="153" t="str">
        <f t="shared" si="297"/>
        <v>201601</v>
      </c>
    </row>
    <row r="9604" spans="1:13" x14ac:dyDescent="0.25">
      <c r="A9604" s="35" t="str">
        <f>VLOOKUP(B9604,ResCat!$A$2:$B$269,2,FALSE)</f>
        <v>PPOFEP</v>
      </c>
      <c r="B9604" s="68" t="str">
        <f>IF(ISNA(VLOOKUP(C9604,COA!$A$2:$B$340,2,FALSE)),"XXX",VLOOKUP(C9604,COA!$A$2:$B$340,2,FALSE))</f>
        <v>F51</v>
      </c>
      <c r="C9604" s="149" t="str">
        <f t="shared" si="298"/>
        <v>0029-1000-0012</v>
      </c>
      <c r="D9604" s="134" t="s">
        <v>679</v>
      </c>
      <c r="E9604" s="134" t="s">
        <v>409</v>
      </c>
      <c r="F9604" s="134" t="s">
        <v>452</v>
      </c>
      <c r="G9604" s="134" t="s">
        <v>1036</v>
      </c>
      <c r="H9604" s="134" t="s">
        <v>1023</v>
      </c>
      <c r="I9604" s="134" t="s">
        <v>368</v>
      </c>
      <c r="J9604" s="135">
        <v>1962</v>
      </c>
      <c r="K9604" s="135">
        <v>168</v>
      </c>
      <c r="L9604" s="135">
        <v>168</v>
      </c>
      <c r="M9604" s="153" t="str">
        <f t="shared" ref="M9604:M9667" si="299">IF(G9604&lt;$M$1,$M$1,G9604)</f>
        <v>201601</v>
      </c>
    </row>
    <row r="9605" spans="1:13" x14ac:dyDescent="0.25">
      <c r="A9605" s="35" t="str">
        <f>VLOOKUP(B9605,ResCat!$A$2:$B$269,2,FALSE)</f>
        <v>PPOFEP</v>
      </c>
      <c r="B9605" s="68" t="str">
        <f>IF(ISNA(VLOOKUP(C9605,COA!$A$2:$B$340,2,FALSE)),"XXX",VLOOKUP(C9605,COA!$A$2:$B$340,2,FALSE))</f>
        <v>F51</v>
      </c>
      <c r="C9605" s="149" t="str">
        <f t="shared" ref="C9605:C9668" si="300">D9605&amp;"-"&amp;E9605&amp;"-"&amp;F9605</f>
        <v>0029-1000-0012</v>
      </c>
      <c r="D9605" s="134" t="s">
        <v>679</v>
      </c>
      <c r="E9605" s="134" t="s">
        <v>409</v>
      </c>
      <c r="F9605" s="134" t="s">
        <v>452</v>
      </c>
      <c r="G9605" s="134" t="s">
        <v>1037</v>
      </c>
      <c r="H9605" s="134" t="s">
        <v>1023</v>
      </c>
      <c r="I9605" s="134" t="s">
        <v>368</v>
      </c>
      <c r="J9605" s="135">
        <v>577</v>
      </c>
      <c r="K9605" s="135">
        <v>90</v>
      </c>
      <c r="L9605" s="135">
        <v>90</v>
      </c>
      <c r="M9605" s="153" t="str">
        <f t="shared" si="299"/>
        <v>201601</v>
      </c>
    </row>
    <row r="9606" spans="1:13" x14ac:dyDescent="0.25">
      <c r="A9606" s="35" t="str">
        <f>VLOOKUP(B9606,ResCat!$A$2:$B$269,2,FALSE)</f>
        <v>PPOFEP</v>
      </c>
      <c r="B9606" s="68" t="str">
        <f>IF(ISNA(VLOOKUP(C9606,COA!$A$2:$B$340,2,FALSE)),"XXX",VLOOKUP(C9606,COA!$A$2:$B$340,2,FALSE))</f>
        <v>F51</v>
      </c>
      <c r="C9606" s="149" t="str">
        <f t="shared" si="300"/>
        <v>0029-1000-0012</v>
      </c>
      <c r="D9606" s="134" t="s">
        <v>679</v>
      </c>
      <c r="E9606" s="134" t="s">
        <v>409</v>
      </c>
      <c r="F9606" s="134" t="s">
        <v>452</v>
      </c>
      <c r="G9606" s="134" t="s">
        <v>365</v>
      </c>
      <c r="H9606" s="134" t="s">
        <v>1023</v>
      </c>
      <c r="I9606" s="134" t="s">
        <v>368</v>
      </c>
      <c r="J9606" s="135">
        <v>111</v>
      </c>
      <c r="K9606" s="135">
        <v>16</v>
      </c>
      <c r="L9606" s="135">
        <v>16</v>
      </c>
      <c r="M9606" s="153" t="str">
        <f t="shared" si="299"/>
        <v>201601</v>
      </c>
    </row>
    <row r="9607" spans="1:13" x14ac:dyDescent="0.25">
      <c r="A9607" s="35" t="str">
        <f>VLOOKUP(B9607,ResCat!$A$2:$B$269,2,FALSE)</f>
        <v>PPOFEP</v>
      </c>
      <c r="B9607" s="68" t="str">
        <f>IF(ISNA(VLOOKUP(C9607,COA!$A$2:$B$340,2,FALSE)),"XXX",VLOOKUP(C9607,COA!$A$2:$B$340,2,FALSE))</f>
        <v>F51</v>
      </c>
      <c r="C9607" s="149" t="str">
        <f t="shared" si="300"/>
        <v>0029-1000-0012</v>
      </c>
      <c r="D9607" s="134" t="s">
        <v>679</v>
      </c>
      <c r="E9607" s="134" t="s">
        <v>409</v>
      </c>
      <c r="F9607" s="134" t="s">
        <v>452</v>
      </c>
      <c r="G9607" s="134" t="s">
        <v>345</v>
      </c>
      <c r="H9607" s="134" t="s">
        <v>1023</v>
      </c>
      <c r="I9607" s="134" t="s">
        <v>368</v>
      </c>
      <c r="J9607" s="135">
        <v>115</v>
      </c>
      <c r="K9607" s="135">
        <v>61</v>
      </c>
      <c r="L9607" s="135">
        <v>61</v>
      </c>
      <c r="M9607" s="153" t="str">
        <f t="shared" si="299"/>
        <v>201601</v>
      </c>
    </row>
    <row r="9608" spans="1:13" x14ac:dyDescent="0.25">
      <c r="A9608" s="35" t="str">
        <f>VLOOKUP(B9608,ResCat!$A$2:$B$269,2,FALSE)</f>
        <v>PPOFEP</v>
      </c>
      <c r="B9608" s="68" t="str">
        <f>IF(ISNA(VLOOKUP(C9608,COA!$A$2:$B$340,2,FALSE)),"XXX",VLOOKUP(C9608,COA!$A$2:$B$340,2,FALSE))</f>
        <v>F51</v>
      </c>
      <c r="C9608" s="149" t="str">
        <f t="shared" si="300"/>
        <v>0029-1000-0012</v>
      </c>
      <c r="D9608" s="134" t="s">
        <v>679</v>
      </c>
      <c r="E9608" s="134" t="s">
        <v>409</v>
      </c>
      <c r="F9608" s="134" t="s">
        <v>452</v>
      </c>
      <c r="G9608" s="134" t="s">
        <v>309</v>
      </c>
      <c r="H9608" s="134" t="s">
        <v>1023</v>
      </c>
      <c r="I9608" s="134" t="s">
        <v>368</v>
      </c>
      <c r="J9608" s="135">
        <v>442</v>
      </c>
      <c r="K9608" s="135">
        <v>66</v>
      </c>
      <c r="L9608" s="135">
        <v>66</v>
      </c>
      <c r="M9608" s="153" t="str">
        <f t="shared" si="299"/>
        <v>201601</v>
      </c>
    </row>
    <row r="9609" spans="1:13" x14ac:dyDescent="0.25">
      <c r="A9609" s="35" t="str">
        <f>VLOOKUP(B9609,ResCat!$A$2:$B$269,2,FALSE)</f>
        <v>PPOFEP</v>
      </c>
      <c r="B9609" s="68" t="str">
        <f>IF(ISNA(VLOOKUP(C9609,COA!$A$2:$B$340,2,FALSE)),"XXX",VLOOKUP(C9609,COA!$A$2:$B$340,2,FALSE))</f>
        <v>F51</v>
      </c>
      <c r="C9609" s="149" t="str">
        <f t="shared" si="300"/>
        <v>0029-1000-0012</v>
      </c>
      <c r="D9609" s="134" t="s">
        <v>679</v>
      </c>
      <c r="E9609" s="134" t="s">
        <v>409</v>
      </c>
      <c r="F9609" s="134" t="s">
        <v>452</v>
      </c>
      <c r="G9609" s="134" t="s">
        <v>1026</v>
      </c>
      <c r="H9609" s="134" t="s">
        <v>1023</v>
      </c>
      <c r="I9609" s="134" t="s">
        <v>368</v>
      </c>
      <c r="J9609" s="135">
        <v>0</v>
      </c>
      <c r="K9609" s="135">
        <v>0</v>
      </c>
      <c r="L9609" s="135">
        <v>0</v>
      </c>
      <c r="M9609" s="153" t="str">
        <f t="shared" si="299"/>
        <v>201601</v>
      </c>
    </row>
    <row r="9610" spans="1:13" x14ac:dyDescent="0.25">
      <c r="A9610" s="35" t="str">
        <f>VLOOKUP(B9610,ResCat!$A$2:$B$269,2,FALSE)</f>
        <v>PPOFEP</v>
      </c>
      <c r="B9610" s="68" t="str">
        <f>IF(ISNA(VLOOKUP(C9610,COA!$A$2:$B$340,2,FALSE)),"XXX",VLOOKUP(C9610,COA!$A$2:$B$340,2,FALSE))</f>
        <v>F51</v>
      </c>
      <c r="C9610" s="149" t="str">
        <f t="shared" si="300"/>
        <v>0029-1000-0012</v>
      </c>
      <c r="D9610" s="134" t="s">
        <v>679</v>
      </c>
      <c r="E9610" s="134" t="s">
        <v>409</v>
      </c>
      <c r="F9610" s="134" t="s">
        <v>452</v>
      </c>
      <c r="G9610" s="134" t="s">
        <v>1027</v>
      </c>
      <c r="H9610" s="134" t="s">
        <v>1023</v>
      </c>
      <c r="I9610" s="134" t="s">
        <v>368</v>
      </c>
      <c r="J9610" s="135">
        <v>2467</v>
      </c>
      <c r="K9610" s="135">
        <v>206</v>
      </c>
      <c r="L9610" s="135">
        <v>206</v>
      </c>
      <c r="M9610" s="153" t="str">
        <f t="shared" si="299"/>
        <v>201601</v>
      </c>
    </row>
    <row r="9611" spans="1:13" x14ac:dyDescent="0.25">
      <c r="A9611" s="35" t="str">
        <f>VLOOKUP(B9611,ResCat!$A$2:$B$269,2,FALSE)</f>
        <v>PPOFEP</v>
      </c>
      <c r="B9611" s="68" t="str">
        <f>IF(ISNA(VLOOKUP(C9611,COA!$A$2:$B$340,2,FALSE)),"XXX",VLOOKUP(C9611,COA!$A$2:$B$340,2,FALSE))</f>
        <v>F51</v>
      </c>
      <c r="C9611" s="149" t="str">
        <f t="shared" si="300"/>
        <v>0029-1000-0012</v>
      </c>
      <c r="D9611" s="134" t="s">
        <v>679</v>
      </c>
      <c r="E9611" s="134" t="s">
        <v>409</v>
      </c>
      <c r="F9611" s="134" t="s">
        <v>452</v>
      </c>
      <c r="G9611" s="134" t="s">
        <v>349</v>
      </c>
      <c r="H9611" s="134" t="s">
        <v>1023</v>
      </c>
      <c r="I9611" s="134" t="s">
        <v>368</v>
      </c>
      <c r="J9611" s="135">
        <v>401</v>
      </c>
      <c r="K9611" s="135">
        <v>122</v>
      </c>
      <c r="L9611" s="135">
        <v>122</v>
      </c>
      <c r="M9611" s="153" t="str">
        <f t="shared" si="299"/>
        <v>201601</v>
      </c>
    </row>
    <row r="9612" spans="1:13" x14ac:dyDescent="0.25">
      <c r="A9612" s="35" t="str">
        <f>VLOOKUP(B9612,ResCat!$A$2:$B$269,2,FALSE)</f>
        <v>PPOFEP</v>
      </c>
      <c r="B9612" s="68" t="str">
        <f>IF(ISNA(VLOOKUP(C9612,COA!$A$2:$B$340,2,FALSE)),"XXX",VLOOKUP(C9612,COA!$A$2:$B$340,2,FALSE))</f>
        <v>F51</v>
      </c>
      <c r="C9612" s="149" t="str">
        <f t="shared" si="300"/>
        <v>0029-1000-0012</v>
      </c>
      <c r="D9612" s="134" t="s">
        <v>679</v>
      </c>
      <c r="E9612" s="134" t="s">
        <v>409</v>
      </c>
      <c r="F9612" s="134" t="s">
        <v>452</v>
      </c>
      <c r="G9612" s="134" t="s">
        <v>350</v>
      </c>
      <c r="H9612" s="134" t="s">
        <v>1023</v>
      </c>
      <c r="I9612" s="134" t="s">
        <v>368</v>
      </c>
      <c r="J9612" s="135">
        <v>266</v>
      </c>
      <c r="K9612" s="135">
        <v>0</v>
      </c>
      <c r="L9612" s="135">
        <v>0</v>
      </c>
      <c r="M9612" s="153" t="str">
        <f t="shared" si="299"/>
        <v>201601</v>
      </c>
    </row>
    <row r="9613" spans="1:13" x14ac:dyDescent="0.25">
      <c r="A9613" s="35" t="str">
        <f>VLOOKUP(B9613,ResCat!$A$2:$B$269,2,FALSE)</f>
        <v>PPOFEP</v>
      </c>
      <c r="B9613" s="68" t="str">
        <f>IF(ISNA(VLOOKUP(C9613,COA!$A$2:$B$340,2,FALSE)),"XXX",VLOOKUP(C9613,COA!$A$2:$B$340,2,FALSE))</f>
        <v>F51</v>
      </c>
      <c r="C9613" s="149" t="str">
        <f t="shared" si="300"/>
        <v>0029-1000-0012</v>
      </c>
      <c r="D9613" s="134" t="s">
        <v>679</v>
      </c>
      <c r="E9613" s="134" t="s">
        <v>409</v>
      </c>
      <c r="F9613" s="134" t="s">
        <v>452</v>
      </c>
      <c r="G9613" s="134" t="s">
        <v>359</v>
      </c>
      <c r="H9613" s="134" t="s">
        <v>1023</v>
      </c>
      <c r="I9613" s="134" t="s">
        <v>368</v>
      </c>
      <c r="J9613" s="135">
        <v>308</v>
      </c>
      <c r="K9613" s="135">
        <v>8</v>
      </c>
      <c r="L9613" s="135">
        <v>8</v>
      </c>
      <c r="M9613" s="153" t="str">
        <f t="shared" si="299"/>
        <v>201601</v>
      </c>
    </row>
    <row r="9614" spans="1:13" x14ac:dyDescent="0.25">
      <c r="A9614" s="35" t="str">
        <f>VLOOKUP(B9614,ResCat!$A$2:$B$269,2,FALSE)</f>
        <v>PPOFEP</v>
      </c>
      <c r="B9614" s="68" t="str">
        <f>IF(ISNA(VLOOKUP(C9614,COA!$A$2:$B$340,2,FALSE)),"XXX",VLOOKUP(C9614,COA!$A$2:$B$340,2,FALSE))</f>
        <v>F51</v>
      </c>
      <c r="C9614" s="149" t="str">
        <f t="shared" si="300"/>
        <v>0029-1000-0012</v>
      </c>
      <c r="D9614" s="134" t="s">
        <v>679</v>
      </c>
      <c r="E9614" s="134" t="s">
        <v>409</v>
      </c>
      <c r="F9614" s="134" t="s">
        <v>452</v>
      </c>
      <c r="G9614" s="134" t="s">
        <v>354</v>
      </c>
      <c r="H9614" s="134" t="s">
        <v>1023</v>
      </c>
      <c r="I9614" s="134" t="s">
        <v>368</v>
      </c>
      <c r="J9614" s="135">
        <v>529</v>
      </c>
      <c r="K9614" s="135">
        <v>96</v>
      </c>
      <c r="L9614" s="135">
        <v>96</v>
      </c>
      <c r="M9614" s="153" t="str">
        <f t="shared" si="299"/>
        <v>201601</v>
      </c>
    </row>
    <row r="9615" spans="1:13" x14ac:dyDescent="0.25">
      <c r="A9615" s="35" t="str">
        <f>VLOOKUP(B9615,ResCat!$A$2:$B$269,2,FALSE)</f>
        <v>PPOFEP</v>
      </c>
      <c r="B9615" s="68" t="str">
        <f>IF(ISNA(VLOOKUP(C9615,COA!$A$2:$B$340,2,FALSE)),"XXX",VLOOKUP(C9615,COA!$A$2:$B$340,2,FALSE))</f>
        <v>F51</v>
      </c>
      <c r="C9615" s="149" t="str">
        <f t="shared" si="300"/>
        <v>0029-1000-0012</v>
      </c>
      <c r="D9615" s="134" t="s">
        <v>679</v>
      </c>
      <c r="E9615" s="134" t="s">
        <v>409</v>
      </c>
      <c r="F9615" s="134" t="s">
        <v>452</v>
      </c>
      <c r="G9615" s="134" t="s">
        <v>366</v>
      </c>
      <c r="H9615" s="134" t="s">
        <v>1023</v>
      </c>
      <c r="I9615" s="134" t="s">
        <v>368</v>
      </c>
      <c r="J9615" s="135">
        <v>576</v>
      </c>
      <c r="K9615" s="135">
        <v>57</v>
      </c>
      <c r="L9615" s="135">
        <v>57</v>
      </c>
      <c r="M9615" s="153" t="str">
        <f t="shared" si="299"/>
        <v>201601</v>
      </c>
    </row>
    <row r="9616" spans="1:13" x14ac:dyDescent="0.25">
      <c r="A9616" s="35" t="str">
        <f>VLOOKUP(B9616,ResCat!$A$2:$B$269,2,FALSE)</f>
        <v>PPOFEP</v>
      </c>
      <c r="B9616" s="68" t="str">
        <f>IF(ISNA(VLOOKUP(C9616,COA!$A$2:$B$340,2,FALSE)),"XXX",VLOOKUP(C9616,COA!$A$2:$B$340,2,FALSE))</f>
        <v>F51</v>
      </c>
      <c r="C9616" s="149" t="str">
        <f t="shared" si="300"/>
        <v>0029-1000-0012</v>
      </c>
      <c r="D9616" s="134" t="s">
        <v>679</v>
      </c>
      <c r="E9616" s="134" t="s">
        <v>409</v>
      </c>
      <c r="F9616" s="134" t="s">
        <v>452</v>
      </c>
      <c r="G9616" s="134" t="s">
        <v>337</v>
      </c>
      <c r="H9616" s="134" t="s">
        <v>1023</v>
      </c>
      <c r="I9616" s="134" t="s">
        <v>368</v>
      </c>
      <c r="J9616" s="135">
        <v>-616</v>
      </c>
      <c r="K9616" s="135">
        <v>160</v>
      </c>
      <c r="L9616" s="135">
        <v>160</v>
      </c>
      <c r="M9616" s="153" t="str">
        <f t="shared" si="299"/>
        <v>201601</v>
      </c>
    </row>
    <row r="9617" spans="1:13" x14ac:dyDescent="0.25">
      <c r="A9617" s="35" t="str">
        <f>VLOOKUP(B9617,ResCat!$A$2:$B$269,2,FALSE)</f>
        <v>PPOFEP</v>
      </c>
      <c r="B9617" s="68" t="str">
        <f>IF(ISNA(VLOOKUP(C9617,COA!$A$2:$B$340,2,FALSE)),"XXX",VLOOKUP(C9617,COA!$A$2:$B$340,2,FALSE))</f>
        <v>F51</v>
      </c>
      <c r="C9617" s="149" t="str">
        <f t="shared" si="300"/>
        <v>0029-1000-0012</v>
      </c>
      <c r="D9617" s="134" t="s">
        <v>679</v>
      </c>
      <c r="E9617" s="134" t="s">
        <v>409</v>
      </c>
      <c r="F9617" s="134" t="s">
        <v>452</v>
      </c>
      <c r="G9617" s="134" t="s">
        <v>352</v>
      </c>
      <c r="H9617" s="134" t="s">
        <v>1023</v>
      </c>
      <c r="I9617" s="134" t="s">
        <v>368</v>
      </c>
      <c r="J9617" s="135">
        <v>4126</v>
      </c>
      <c r="K9617" s="135">
        <v>454</v>
      </c>
      <c r="L9617" s="135">
        <v>454</v>
      </c>
      <c r="M9617" s="153" t="str">
        <f t="shared" si="299"/>
        <v>201602</v>
      </c>
    </row>
    <row r="9618" spans="1:13" x14ac:dyDescent="0.25">
      <c r="A9618" s="35" t="str">
        <f>VLOOKUP(B9618,ResCat!$A$2:$B$269,2,FALSE)</f>
        <v>PPOFEP</v>
      </c>
      <c r="B9618" s="68" t="str">
        <f>IF(ISNA(VLOOKUP(C9618,COA!$A$2:$B$340,2,FALSE)),"XXX",VLOOKUP(C9618,COA!$A$2:$B$340,2,FALSE))</f>
        <v>F51</v>
      </c>
      <c r="C9618" s="149" t="str">
        <f t="shared" si="300"/>
        <v>0029-1000-0012</v>
      </c>
      <c r="D9618" s="134" t="s">
        <v>679</v>
      </c>
      <c r="E9618" s="134" t="s">
        <v>409</v>
      </c>
      <c r="F9618" s="134" t="s">
        <v>452</v>
      </c>
      <c r="G9618" s="134" t="s">
        <v>347</v>
      </c>
      <c r="H9618" s="134" t="s">
        <v>1023</v>
      </c>
      <c r="I9618" s="134" t="s">
        <v>368</v>
      </c>
      <c r="J9618" s="135">
        <v>2004</v>
      </c>
      <c r="K9618" s="135">
        <v>311</v>
      </c>
      <c r="L9618" s="135">
        <v>311</v>
      </c>
      <c r="M9618" s="153" t="str">
        <f t="shared" si="299"/>
        <v>201603</v>
      </c>
    </row>
    <row r="9619" spans="1:13" x14ac:dyDescent="0.25">
      <c r="A9619" s="35" t="str">
        <f>VLOOKUP(B9619,ResCat!$A$2:$B$269,2,FALSE)</f>
        <v>PPOFEP</v>
      </c>
      <c r="B9619" s="68" t="str">
        <f>IF(ISNA(VLOOKUP(C9619,COA!$A$2:$B$340,2,FALSE)),"XXX",VLOOKUP(C9619,COA!$A$2:$B$340,2,FALSE))</f>
        <v>F51</v>
      </c>
      <c r="C9619" s="149" t="str">
        <f t="shared" si="300"/>
        <v>0029-1000-0012</v>
      </c>
      <c r="D9619" s="134" t="s">
        <v>679</v>
      </c>
      <c r="E9619" s="134" t="s">
        <v>409</v>
      </c>
      <c r="F9619" s="134" t="s">
        <v>452</v>
      </c>
      <c r="G9619" s="134" t="s">
        <v>361</v>
      </c>
      <c r="H9619" s="134" t="s">
        <v>1023</v>
      </c>
      <c r="I9619" s="134" t="s">
        <v>368</v>
      </c>
      <c r="J9619" s="135">
        <v>2133</v>
      </c>
      <c r="K9619" s="135">
        <v>296</v>
      </c>
      <c r="L9619" s="135">
        <v>296</v>
      </c>
      <c r="M9619" s="153" t="str">
        <f t="shared" si="299"/>
        <v>201604</v>
      </c>
    </row>
    <row r="9620" spans="1:13" x14ac:dyDescent="0.25">
      <c r="A9620" s="35" t="str">
        <f>VLOOKUP(B9620,ResCat!$A$2:$B$269,2,FALSE)</f>
        <v>PPOFEP</v>
      </c>
      <c r="B9620" s="68" t="str">
        <f>IF(ISNA(VLOOKUP(C9620,COA!$A$2:$B$340,2,FALSE)),"XXX",VLOOKUP(C9620,COA!$A$2:$B$340,2,FALSE))</f>
        <v>F51</v>
      </c>
      <c r="C9620" s="149" t="str">
        <f t="shared" si="300"/>
        <v>0029-1000-0012</v>
      </c>
      <c r="D9620" s="134" t="s">
        <v>679</v>
      </c>
      <c r="E9620" s="134" t="s">
        <v>409</v>
      </c>
      <c r="F9620" s="134" t="s">
        <v>452</v>
      </c>
      <c r="G9620" s="134" t="s">
        <v>312</v>
      </c>
      <c r="H9620" s="134" t="s">
        <v>1023</v>
      </c>
      <c r="I9620" s="134" t="s">
        <v>368</v>
      </c>
      <c r="J9620" s="135">
        <v>3008</v>
      </c>
      <c r="K9620" s="135">
        <v>174</v>
      </c>
      <c r="L9620" s="135">
        <v>174</v>
      </c>
      <c r="M9620" s="153" t="str">
        <f t="shared" si="299"/>
        <v>201605</v>
      </c>
    </row>
    <row r="9621" spans="1:13" x14ac:dyDescent="0.25">
      <c r="A9621" s="35" t="str">
        <f>VLOOKUP(B9621,ResCat!$A$2:$B$269,2,FALSE)</f>
        <v>PPOFEP</v>
      </c>
      <c r="B9621" s="68" t="str">
        <f>IF(ISNA(VLOOKUP(C9621,COA!$A$2:$B$340,2,FALSE)),"XXX",VLOOKUP(C9621,COA!$A$2:$B$340,2,FALSE))</f>
        <v>F51</v>
      </c>
      <c r="C9621" s="149" t="str">
        <f t="shared" si="300"/>
        <v>0029-1000-0012</v>
      </c>
      <c r="D9621" s="134" t="s">
        <v>679</v>
      </c>
      <c r="E9621" s="134" t="s">
        <v>409</v>
      </c>
      <c r="F9621" s="134" t="s">
        <v>452</v>
      </c>
      <c r="G9621" s="134" t="s">
        <v>357</v>
      </c>
      <c r="H9621" s="134" t="s">
        <v>1023</v>
      </c>
      <c r="I9621" s="134" t="s">
        <v>368</v>
      </c>
      <c r="J9621" s="135">
        <v>2595</v>
      </c>
      <c r="K9621" s="135">
        <v>234</v>
      </c>
      <c r="L9621" s="135">
        <v>234</v>
      </c>
      <c r="M9621" s="153" t="str">
        <f t="shared" si="299"/>
        <v>201606</v>
      </c>
    </row>
    <row r="9622" spans="1:13" x14ac:dyDescent="0.25">
      <c r="A9622" s="35" t="str">
        <f>VLOOKUP(B9622,ResCat!$A$2:$B$269,2,FALSE)</f>
        <v>PPOFEP</v>
      </c>
      <c r="B9622" s="68" t="str">
        <f>IF(ISNA(VLOOKUP(C9622,COA!$A$2:$B$340,2,FALSE)),"XXX",VLOOKUP(C9622,COA!$A$2:$B$340,2,FALSE))</f>
        <v>F51</v>
      </c>
      <c r="C9622" s="149" t="str">
        <f t="shared" si="300"/>
        <v>0029-1000-0012</v>
      </c>
      <c r="D9622" s="134" t="s">
        <v>679</v>
      </c>
      <c r="E9622" s="134" t="s">
        <v>409</v>
      </c>
      <c r="F9622" s="134" t="s">
        <v>452</v>
      </c>
      <c r="G9622" s="134" t="s">
        <v>314</v>
      </c>
      <c r="H9622" s="134" t="s">
        <v>1023</v>
      </c>
      <c r="I9622" s="134" t="s">
        <v>368</v>
      </c>
      <c r="J9622" s="135">
        <v>1044</v>
      </c>
      <c r="K9622" s="135">
        <v>122</v>
      </c>
      <c r="L9622" s="135">
        <v>122</v>
      </c>
      <c r="M9622" s="153" t="str">
        <f t="shared" si="299"/>
        <v>201607</v>
      </c>
    </row>
    <row r="9623" spans="1:13" x14ac:dyDescent="0.25">
      <c r="A9623" s="35" t="str">
        <f>VLOOKUP(B9623,ResCat!$A$2:$B$269,2,FALSE)</f>
        <v>PPOFEP</v>
      </c>
      <c r="B9623" s="68" t="str">
        <f>IF(ISNA(VLOOKUP(C9623,COA!$A$2:$B$340,2,FALSE)),"XXX",VLOOKUP(C9623,COA!$A$2:$B$340,2,FALSE))</f>
        <v>F51</v>
      </c>
      <c r="C9623" s="149" t="str">
        <f t="shared" si="300"/>
        <v>0029-1000-0012</v>
      </c>
      <c r="D9623" s="134" t="s">
        <v>679</v>
      </c>
      <c r="E9623" s="134" t="s">
        <v>409</v>
      </c>
      <c r="F9623" s="134" t="s">
        <v>452</v>
      </c>
      <c r="G9623" s="134" t="s">
        <v>339</v>
      </c>
      <c r="H9623" s="134" t="s">
        <v>1023</v>
      </c>
      <c r="I9623" s="134" t="s">
        <v>368</v>
      </c>
      <c r="J9623" s="135">
        <v>970</v>
      </c>
      <c r="K9623" s="135">
        <v>131</v>
      </c>
      <c r="L9623" s="135">
        <v>131</v>
      </c>
      <c r="M9623" s="153" t="str">
        <f t="shared" si="299"/>
        <v>201608</v>
      </c>
    </row>
    <row r="9624" spans="1:13" x14ac:dyDescent="0.25">
      <c r="A9624" s="35" t="str">
        <f>VLOOKUP(B9624,ResCat!$A$2:$B$269,2,FALSE)</f>
        <v>PPOFEP</v>
      </c>
      <c r="B9624" s="68" t="str">
        <f>IF(ISNA(VLOOKUP(C9624,COA!$A$2:$B$340,2,FALSE)),"XXX",VLOOKUP(C9624,COA!$A$2:$B$340,2,FALSE))</f>
        <v>F51</v>
      </c>
      <c r="C9624" s="149" t="str">
        <f t="shared" si="300"/>
        <v>0029-1000-0012</v>
      </c>
      <c r="D9624" s="134" t="s">
        <v>679</v>
      </c>
      <c r="E9624" s="134" t="s">
        <v>409</v>
      </c>
      <c r="F9624" s="134" t="s">
        <v>452</v>
      </c>
      <c r="G9624" s="134" t="s">
        <v>342</v>
      </c>
      <c r="H9624" s="134" t="s">
        <v>1023</v>
      </c>
      <c r="I9624" s="134" t="s">
        <v>368</v>
      </c>
      <c r="J9624" s="135">
        <v>-1617</v>
      </c>
      <c r="K9624" s="135">
        <v>-37</v>
      </c>
      <c r="L9624" s="135">
        <v>-37</v>
      </c>
      <c r="M9624" s="153" t="str">
        <f t="shared" si="299"/>
        <v>201609</v>
      </c>
    </row>
    <row r="9625" spans="1:13" x14ac:dyDescent="0.25">
      <c r="A9625" s="35" t="str">
        <f>VLOOKUP(B9625,ResCat!$A$2:$B$269,2,FALSE)</f>
        <v>PPOFEP</v>
      </c>
      <c r="B9625" s="68" t="str">
        <f>IF(ISNA(VLOOKUP(C9625,COA!$A$2:$B$340,2,FALSE)),"XXX",VLOOKUP(C9625,COA!$A$2:$B$340,2,FALSE))</f>
        <v>F51</v>
      </c>
      <c r="C9625" s="149" t="str">
        <f t="shared" si="300"/>
        <v>0029-1000-0012</v>
      </c>
      <c r="D9625" s="134" t="s">
        <v>679</v>
      </c>
      <c r="E9625" s="134" t="s">
        <v>409</v>
      </c>
      <c r="F9625" s="134" t="s">
        <v>452</v>
      </c>
      <c r="G9625" s="134" t="s">
        <v>316</v>
      </c>
      <c r="H9625" s="134" t="s">
        <v>1023</v>
      </c>
      <c r="I9625" s="134" t="s">
        <v>368</v>
      </c>
      <c r="J9625" s="135">
        <v>-284</v>
      </c>
      <c r="K9625" s="135">
        <v>160</v>
      </c>
      <c r="L9625" s="135">
        <v>88</v>
      </c>
      <c r="M9625" s="153" t="str">
        <f t="shared" si="299"/>
        <v>201610</v>
      </c>
    </row>
    <row r="9626" spans="1:13" x14ac:dyDescent="0.25">
      <c r="A9626" s="35" t="str">
        <f>VLOOKUP(B9626,ResCat!$A$2:$B$269,2,FALSE)</f>
        <v>PPOFEP</v>
      </c>
      <c r="B9626" s="68" t="str">
        <f>IF(ISNA(VLOOKUP(C9626,COA!$A$2:$B$340,2,FALSE)),"XXX",VLOOKUP(C9626,COA!$A$2:$B$340,2,FALSE))</f>
        <v>F51</v>
      </c>
      <c r="C9626" s="149" t="str">
        <f t="shared" si="300"/>
        <v>0029-1000-0012</v>
      </c>
      <c r="D9626" s="134" t="s">
        <v>679</v>
      </c>
      <c r="E9626" s="134" t="s">
        <v>409</v>
      </c>
      <c r="F9626" s="134" t="s">
        <v>452</v>
      </c>
      <c r="G9626" s="134" t="s">
        <v>318</v>
      </c>
      <c r="H9626" s="134" t="s">
        <v>1023</v>
      </c>
      <c r="I9626" s="134" t="s">
        <v>368</v>
      </c>
      <c r="J9626" s="135">
        <v>2585</v>
      </c>
      <c r="K9626" s="135">
        <v>36</v>
      </c>
      <c r="L9626" s="135">
        <v>21</v>
      </c>
      <c r="M9626" s="153" t="str">
        <f t="shared" si="299"/>
        <v>201611</v>
      </c>
    </row>
    <row r="9627" spans="1:13" x14ac:dyDescent="0.25">
      <c r="A9627" s="35" t="str">
        <f>VLOOKUP(B9627,ResCat!$A$2:$B$269,2,FALSE)</f>
        <v>PPOFEP</v>
      </c>
      <c r="B9627" s="68" t="str">
        <f>IF(ISNA(VLOOKUP(C9627,COA!$A$2:$B$340,2,FALSE)),"XXX",VLOOKUP(C9627,COA!$A$2:$B$340,2,FALSE))</f>
        <v>F51</v>
      </c>
      <c r="C9627" s="149" t="str">
        <f t="shared" si="300"/>
        <v>0029-1000-0012</v>
      </c>
      <c r="D9627" s="134" t="s">
        <v>679</v>
      </c>
      <c r="E9627" s="134" t="s">
        <v>409</v>
      </c>
      <c r="F9627" s="134" t="s">
        <v>452</v>
      </c>
      <c r="G9627" s="134" t="s">
        <v>320</v>
      </c>
      <c r="H9627" s="134" t="s">
        <v>1023</v>
      </c>
      <c r="I9627" s="134" t="s">
        <v>368</v>
      </c>
      <c r="J9627" s="135">
        <v>161</v>
      </c>
      <c r="K9627" s="135">
        <v>283</v>
      </c>
      <c r="L9627" s="135">
        <v>201.10000000000002</v>
      </c>
      <c r="M9627" s="153" t="str">
        <f t="shared" si="299"/>
        <v>201612</v>
      </c>
    </row>
    <row r="9628" spans="1:13" x14ac:dyDescent="0.25">
      <c r="A9628" s="35" t="str">
        <f>VLOOKUP(B9628,ResCat!$A$2:$B$269,2,FALSE)</f>
        <v>PPOFEP</v>
      </c>
      <c r="B9628" s="68" t="str">
        <f>IF(ISNA(VLOOKUP(C9628,COA!$A$2:$B$340,2,FALSE)),"XXX",VLOOKUP(C9628,COA!$A$2:$B$340,2,FALSE))</f>
        <v>F51</v>
      </c>
      <c r="C9628" s="149" t="str">
        <f t="shared" si="300"/>
        <v>0029-1000-0012</v>
      </c>
      <c r="D9628" s="134" t="s">
        <v>679</v>
      </c>
      <c r="E9628" s="134" t="s">
        <v>409</v>
      </c>
      <c r="F9628" s="134" t="s">
        <v>452</v>
      </c>
      <c r="G9628" s="134" t="s">
        <v>322</v>
      </c>
      <c r="H9628" s="134" t="s">
        <v>1023</v>
      </c>
      <c r="I9628" s="134" t="s">
        <v>368</v>
      </c>
      <c r="J9628" s="135">
        <v>5843.01</v>
      </c>
      <c r="K9628" s="135">
        <v>244.5</v>
      </c>
      <c r="L9628" s="135">
        <v>229</v>
      </c>
      <c r="M9628" s="153" t="str">
        <f t="shared" si="299"/>
        <v>201701</v>
      </c>
    </row>
    <row r="9629" spans="1:13" x14ac:dyDescent="0.25">
      <c r="A9629" s="35" t="str">
        <f>VLOOKUP(B9629,ResCat!$A$2:$B$269,2,FALSE)</f>
        <v>PPOFEP</v>
      </c>
      <c r="B9629" s="68" t="str">
        <f>IF(ISNA(VLOOKUP(C9629,COA!$A$2:$B$340,2,FALSE)),"XXX",VLOOKUP(C9629,COA!$A$2:$B$340,2,FALSE))</f>
        <v>F51</v>
      </c>
      <c r="C9629" s="149" t="str">
        <f t="shared" si="300"/>
        <v>0029-1000-0012</v>
      </c>
      <c r="D9629" s="134" t="s">
        <v>679</v>
      </c>
      <c r="E9629" s="134" t="s">
        <v>409</v>
      </c>
      <c r="F9629" s="134" t="s">
        <v>452</v>
      </c>
      <c r="G9629" s="134" t="s">
        <v>324</v>
      </c>
      <c r="H9629" s="134" t="s">
        <v>1023</v>
      </c>
      <c r="I9629" s="134" t="s">
        <v>368</v>
      </c>
      <c r="J9629" s="135">
        <v>1576.0000000000002</v>
      </c>
      <c r="K9629" s="135">
        <v>290</v>
      </c>
      <c r="L9629" s="135">
        <v>290</v>
      </c>
      <c r="M9629" s="153" t="str">
        <f t="shared" si="299"/>
        <v>201702</v>
      </c>
    </row>
    <row r="9630" spans="1:13" x14ac:dyDescent="0.25">
      <c r="A9630" s="35" t="str">
        <f>VLOOKUP(B9630,ResCat!$A$2:$B$269,2,FALSE)</f>
        <v>PPOFEP</v>
      </c>
      <c r="B9630" s="68" t="str">
        <f>IF(ISNA(VLOOKUP(C9630,COA!$A$2:$B$340,2,FALSE)),"XXX",VLOOKUP(C9630,COA!$A$2:$B$340,2,FALSE))</f>
        <v>F51</v>
      </c>
      <c r="C9630" s="149" t="str">
        <f t="shared" si="300"/>
        <v>0029-1000-0012</v>
      </c>
      <c r="D9630" s="134" t="s">
        <v>679</v>
      </c>
      <c r="E9630" s="134" t="s">
        <v>409</v>
      </c>
      <c r="F9630" s="134" t="s">
        <v>452</v>
      </c>
      <c r="G9630" s="134" t="s">
        <v>326</v>
      </c>
      <c r="H9630" s="134" t="s">
        <v>1023</v>
      </c>
      <c r="I9630" s="134" t="s">
        <v>368</v>
      </c>
      <c r="J9630" s="135">
        <v>25047</v>
      </c>
      <c r="K9630" s="135">
        <v>539</v>
      </c>
      <c r="L9630" s="135">
        <v>539</v>
      </c>
      <c r="M9630" s="153" t="str">
        <f t="shared" si="299"/>
        <v>201703</v>
      </c>
    </row>
    <row r="9631" spans="1:13" x14ac:dyDescent="0.25">
      <c r="A9631" s="35" t="str">
        <f>VLOOKUP(B9631,ResCat!$A$2:$B$269,2,FALSE)</f>
        <v>PPOFEP</v>
      </c>
      <c r="B9631" s="68" t="str">
        <f>IF(ISNA(VLOOKUP(C9631,COA!$A$2:$B$340,2,FALSE)),"XXX",VLOOKUP(C9631,COA!$A$2:$B$340,2,FALSE))</f>
        <v>F51</v>
      </c>
      <c r="C9631" s="149" t="str">
        <f t="shared" si="300"/>
        <v>0029-1000-0012</v>
      </c>
      <c r="D9631" s="134" t="s">
        <v>679</v>
      </c>
      <c r="E9631" s="134" t="s">
        <v>409</v>
      </c>
      <c r="F9631" s="134" t="s">
        <v>452</v>
      </c>
      <c r="G9631" s="134" t="s">
        <v>328</v>
      </c>
      <c r="H9631" s="134" t="s">
        <v>1023</v>
      </c>
      <c r="I9631" s="134" t="s">
        <v>368</v>
      </c>
      <c r="J9631" s="135">
        <v>6497</v>
      </c>
      <c r="K9631" s="135">
        <v>760</v>
      </c>
      <c r="L9631" s="135">
        <v>657.6</v>
      </c>
      <c r="M9631" s="153" t="str">
        <f t="shared" si="299"/>
        <v>201704</v>
      </c>
    </row>
    <row r="9632" spans="1:13" x14ac:dyDescent="0.25">
      <c r="A9632" s="35" t="str">
        <f>VLOOKUP(B9632,ResCat!$A$2:$B$269,2,FALSE)</f>
        <v>PPOFEP</v>
      </c>
      <c r="B9632" s="68" t="str">
        <f>IF(ISNA(VLOOKUP(C9632,COA!$A$2:$B$340,2,FALSE)),"XXX",VLOOKUP(C9632,COA!$A$2:$B$340,2,FALSE))</f>
        <v>F51</v>
      </c>
      <c r="C9632" s="149" t="str">
        <f t="shared" si="300"/>
        <v>0029-1000-0012</v>
      </c>
      <c r="D9632" s="134" t="s">
        <v>679</v>
      </c>
      <c r="E9632" s="134" t="s">
        <v>409</v>
      </c>
      <c r="F9632" s="134" t="s">
        <v>452</v>
      </c>
      <c r="G9632" s="134" t="s">
        <v>330</v>
      </c>
      <c r="H9632" s="134" t="s">
        <v>1023</v>
      </c>
      <c r="I9632" s="134" t="s">
        <v>368</v>
      </c>
      <c r="J9632" s="135">
        <v>7773</v>
      </c>
      <c r="K9632" s="135">
        <v>1034</v>
      </c>
      <c r="L9632" s="135">
        <v>854</v>
      </c>
      <c r="M9632" s="153" t="str">
        <f t="shared" si="299"/>
        <v>201705</v>
      </c>
    </row>
    <row r="9633" spans="1:13" x14ac:dyDescent="0.25">
      <c r="A9633" s="35" t="str">
        <f>VLOOKUP(B9633,ResCat!$A$2:$B$269,2,FALSE)</f>
        <v>PPOFEP</v>
      </c>
      <c r="B9633" s="68" t="str">
        <f>IF(ISNA(VLOOKUP(C9633,COA!$A$2:$B$340,2,FALSE)),"XXX",VLOOKUP(C9633,COA!$A$2:$B$340,2,FALSE))</f>
        <v>F51</v>
      </c>
      <c r="C9633" s="149" t="str">
        <f t="shared" si="300"/>
        <v>0029-1000-0012</v>
      </c>
      <c r="D9633" s="134" t="s">
        <v>679</v>
      </c>
      <c r="E9633" s="134" t="s">
        <v>409</v>
      </c>
      <c r="F9633" s="134" t="s">
        <v>452</v>
      </c>
      <c r="G9633" s="134" t="s">
        <v>332</v>
      </c>
      <c r="H9633" s="134" t="s">
        <v>1023</v>
      </c>
      <c r="I9633" s="134" t="s">
        <v>368</v>
      </c>
      <c r="J9633" s="135">
        <v>14505.3</v>
      </c>
      <c r="K9633" s="135">
        <v>1164.6000000000001</v>
      </c>
      <c r="L9633" s="135">
        <v>964.07000000000016</v>
      </c>
      <c r="M9633" s="153" t="str">
        <f t="shared" si="299"/>
        <v>201706</v>
      </c>
    </row>
    <row r="9634" spans="1:13" x14ac:dyDescent="0.25">
      <c r="A9634" s="35" t="str">
        <f>VLOOKUP(B9634,ResCat!$A$2:$B$269,2,FALSE)</f>
        <v>PPOFEP</v>
      </c>
      <c r="B9634" s="68" t="str">
        <f>IF(ISNA(VLOOKUP(C9634,COA!$A$2:$B$340,2,FALSE)),"XXX",VLOOKUP(C9634,COA!$A$2:$B$340,2,FALSE))</f>
        <v>F51</v>
      </c>
      <c r="C9634" s="149" t="str">
        <f t="shared" si="300"/>
        <v>0029-1000-0012</v>
      </c>
      <c r="D9634" s="134" t="s">
        <v>679</v>
      </c>
      <c r="E9634" s="134" t="s">
        <v>409</v>
      </c>
      <c r="F9634" s="134" t="s">
        <v>452</v>
      </c>
      <c r="G9634" s="134" t="s">
        <v>335</v>
      </c>
      <c r="H9634" s="134" t="s">
        <v>1023</v>
      </c>
      <c r="I9634" s="134" t="s">
        <v>368</v>
      </c>
      <c r="J9634" s="135">
        <v>13604.24</v>
      </c>
      <c r="K9634" s="135">
        <v>1592.5</v>
      </c>
      <c r="L9634" s="135">
        <v>1509.02</v>
      </c>
      <c r="M9634" s="153" t="str">
        <f t="shared" si="299"/>
        <v>201707</v>
      </c>
    </row>
    <row r="9635" spans="1:13" x14ac:dyDescent="0.25">
      <c r="A9635" s="35" t="str">
        <f>VLOOKUP(B9635,ResCat!$A$2:$B$269,2,FALSE)</f>
        <v>PPOFEP</v>
      </c>
      <c r="B9635" s="68" t="str">
        <f>IF(ISNA(VLOOKUP(C9635,COA!$A$2:$B$340,2,FALSE)),"XXX",VLOOKUP(C9635,COA!$A$2:$B$340,2,FALSE))</f>
        <v>F51</v>
      </c>
      <c r="C9635" s="149" t="str">
        <f t="shared" si="300"/>
        <v>0029-1000-0012</v>
      </c>
      <c r="D9635" s="134" t="s">
        <v>679</v>
      </c>
      <c r="E9635" s="134" t="s">
        <v>409</v>
      </c>
      <c r="F9635" s="134" t="s">
        <v>452</v>
      </c>
      <c r="G9635" s="134" t="s">
        <v>4</v>
      </c>
      <c r="H9635" s="134" t="s">
        <v>1023</v>
      </c>
      <c r="I9635" s="134" t="s">
        <v>368</v>
      </c>
      <c r="J9635" s="135">
        <v>27411.290000000005</v>
      </c>
      <c r="K9635" s="135">
        <v>1690</v>
      </c>
      <c r="L9635" s="135">
        <v>1572.6</v>
      </c>
      <c r="M9635" s="153" t="str">
        <f t="shared" si="299"/>
        <v>201708</v>
      </c>
    </row>
    <row r="9636" spans="1:13" x14ac:dyDescent="0.25">
      <c r="A9636" s="35" t="str">
        <f>VLOOKUP(B9636,ResCat!$A$2:$B$269,2,FALSE)</f>
        <v>PPOFEP</v>
      </c>
      <c r="B9636" s="68" t="str">
        <f>IF(ISNA(VLOOKUP(C9636,COA!$A$2:$B$340,2,FALSE)),"XXX",VLOOKUP(C9636,COA!$A$2:$B$340,2,FALSE))</f>
        <v>F51</v>
      </c>
      <c r="C9636" s="149" t="str">
        <f t="shared" si="300"/>
        <v>0029-1000-0012</v>
      </c>
      <c r="D9636" s="134" t="s">
        <v>679</v>
      </c>
      <c r="E9636" s="134" t="s">
        <v>409</v>
      </c>
      <c r="F9636" s="134" t="s">
        <v>452</v>
      </c>
      <c r="G9636" s="134" t="s">
        <v>511</v>
      </c>
      <c r="H9636" s="134" t="s">
        <v>1023</v>
      </c>
      <c r="I9636" s="134" t="s">
        <v>368</v>
      </c>
      <c r="J9636" s="135">
        <v>37651.94</v>
      </c>
      <c r="K9636" s="135">
        <v>3723</v>
      </c>
      <c r="L9636" s="135">
        <v>3538.45</v>
      </c>
      <c r="M9636" s="153" t="str">
        <f t="shared" si="299"/>
        <v>201709</v>
      </c>
    </row>
    <row r="9637" spans="1:13" x14ac:dyDescent="0.25">
      <c r="A9637" s="35" t="str">
        <f>VLOOKUP(B9637,ResCat!$A$2:$B$269,2,FALSE)</f>
        <v>PPOFEP</v>
      </c>
      <c r="B9637" s="68" t="str">
        <f>IF(ISNA(VLOOKUP(C9637,COA!$A$2:$B$340,2,FALSE)),"XXX",VLOOKUP(C9637,COA!$A$2:$B$340,2,FALSE))</f>
        <v>F51</v>
      </c>
      <c r="C9637" s="149" t="str">
        <f t="shared" si="300"/>
        <v>0029-1000-0012</v>
      </c>
      <c r="D9637" s="134" t="s">
        <v>679</v>
      </c>
      <c r="E9637" s="134" t="s">
        <v>409</v>
      </c>
      <c r="F9637" s="134" t="s">
        <v>452</v>
      </c>
      <c r="G9637" s="134" t="s">
        <v>969</v>
      </c>
      <c r="H9637" s="134" t="s">
        <v>1023</v>
      </c>
      <c r="I9637" s="134" t="s">
        <v>368</v>
      </c>
      <c r="J9637" s="135">
        <v>74282.320000000007</v>
      </c>
      <c r="K9637" s="135">
        <v>4057.5</v>
      </c>
      <c r="L9637" s="135">
        <v>3990.68</v>
      </c>
      <c r="M9637" s="153" t="str">
        <f t="shared" si="299"/>
        <v>201710</v>
      </c>
    </row>
    <row r="9638" spans="1:13" x14ac:dyDescent="0.25">
      <c r="A9638" s="35" t="str">
        <f>VLOOKUP(B9638,ResCat!$A$2:$B$269,2,FALSE)</f>
        <v>PPOFEP</v>
      </c>
      <c r="B9638" s="68" t="str">
        <f>IF(ISNA(VLOOKUP(C9638,COA!$A$2:$B$340,2,FALSE)),"XXX",VLOOKUP(C9638,COA!$A$2:$B$340,2,FALSE))</f>
        <v>F51</v>
      </c>
      <c r="C9638" s="149" t="str">
        <f t="shared" si="300"/>
        <v>0029-1000-0012</v>
      </c>
      <c r="D9638" s="134" t="s">
        <v>679</v>
      </c>
      <c r="E9638" s="134" t="s">
        <v>409</v>
      </c>
      <c r="F9638" s="134" t="s">
        <v>452</v>
      </c>
      <c r="G9638" s="134" t="s">
        <v>961</v>
      </c>
      <c r="H9638" s="134" t="s">
        <v>1023</v>
      </c>
      <c r="I9638" s="134" t="s">
        <v>368</v>
      </c>
      <c r="J9638" s="135">
        <v>159603.89000000001</v>
      </c>
      <c r="K9638" s="135">
        <v>10279.200000000001</v>
      </c>
      <c r="L9638" s="135">
        <v>10071.65</v>
      </c>
      <c r="M9638" s="153" t="str">
        <f t="shared" si="299"/>
        <v>201711</v>
      </c>
    </row>
    <row r="9639" spans="1:13" x14ac:dyDescent="0.25">
      <c r="A9639" s="35" t="str">
        <f>VLOOKUP(B9639,ResCat!$A$2:$B$269,2,FALSE)</f>
        <v>PPOFEP</v>
      </c>
      <c r="B9639" s="68" t="str">
        <f>IF(ISNA(VLOOKUP(C9639,COA!$A$2:$B$340,2,FALSE)),"XXX",VLOOKUP(C9639,COA!$A$2:$B$340,2,FALSE))</f>
        <v>F51</v>
      </c>
      <c r="C9639" s="149" t="str">
        <f t="shared" si="300"/>
        <v>0029-1000-0012</v>
      </c>
      <c r="D9639" s="134" t="s">
        <v>679</v>
      </c>
      <c r="E9639" s="134" t="s">
        <v>409</v>
      </c>
      <c r="F9639" s="134" t="s">
        <v>452</v>
      </c>
      <c r="G9639" s="134" t="s">
        <v>970</v>
      </c>
      <c r="H9639" s="134" t="s">
        <v>1023</v>
      </c>
      <c r="I9639" s="134" t="s">
        <v>368</v>
      </c>
      <c r="J9639" s="135">
        <v>542522.2300000001</v>
      </c>
      <c r="K9639" s="135">
        <v>56531</v>
      </c>
      <c r="L9639" s="135">
        <v>55996.580000000009</v>
      </c>
      <c r="M9639" s="153" t="str">
        <f t="shared" si="299"/>
        <v>201712</v>
      </c>
    </row>
    <row r="9640" spans="1:13" x14ac:dyDescent="0.25">
      <c r="A9640" s="35" t="str">
        <f>VLOOKUP(B9640,ResCat!$A$2:$B$269,2,FALSE)</f>
        <v>PPOFEP</v>
      </c>
      <c r="B9640" s="68" t="str">
        <f>IF(ISNA(VLOOKUP(C9640,COA!$A$2:$B$340,2,FALSE)),"XXX",VLOOKUP(C9640,COA!$A$2:$B$340,2,FALSE))</f>
        <v>F51</v>
      </c>
      <c r="C9640" s="149" t="str">
        <f t="shared" si="300"/>
        <v>0029-1000-0012</v>
      </c>
      <c r="D9640" s="134" t="s">
        <v>679</v>
      </c>
      <c r="E9640" s="134" t="s">
        <v>409</v>
      </c>
      <c r="F9640" s="134" t="s">
        <v>452</v>
      </c>
      <c r="G9640" s="134" t="s">
        <v>1023</v>
      </c>
      <c r="H9640" s="134" t="s">
        <v>1023</v>
      </c>
      <c r="I9640" s="134" t="s">
        <v>368</v>
      </c>
      <c r="J9640" s="135">
        <v>660080.96999999974</v>
      </c>
      <c r="K9640" s="135">
        <v>77603</v>
      </c>
      <c r="L9640" s="135">
        <v>77552.3</v>
      </c>
      <c r="M9640" s="153" t="str">
        <f t="shared" si="299"/>
        <v>201801</v>
      </c>
    </row>
    <row r="9641" spans="1:13" x14ac:dyDescent="0.25">
      <c r="A9641" s="35" t="str">
        <f>VLOOKUP(B9641,ResCat!$A$2:$B$269,2,FALSE)</f>
        <v>PPOFEP</v>
      </c>
      <c r="B9641" s="68" t="str">
        <f>IF(ISNA(VLOOKUP(C9641,COA!$A$2:$B$340,2,FALSE)),"XXX",VLOOKUP(C9641,COA!$A$2:$B$340,2,FALSE))</f>
        <v>F51</v>
      </c>
      <c r="C9641" s="149" t="str">
        <f t="shared" si="300"/>
        <v>0030-1000-0012</v>
      </c>
      <c r="D9641" s="134" t="s">
        <v>462</v>
      </c>
      <c r="E9641" s="134" t="s">
        <v>409</v>
      </c>
      <c r="F9641" s="134" t="s">
        <v>452</v>
      </c>
      <c r="G9641" s="134" t="s">
        <v>1038</v>
      </c>
      <c r="H9641" s="134" t="s">
        <v>1023</v>
      </c>
      <c r="I9641" s="134" t="s">
        <v>3</v>
      </c>
      <c r="J9641" s="135">
        <v>32</v>
      </c>
      <c r="K9641" s="135">
        <v>0</v>
      </c>
      <c r="L9641" s="135">
        <v>0</v>
      </c>
      <c r="M9641" s="153" t="str">
        <f t="shared" si="299"/>
        <v>201601</v>
      </c>
    </row>
    <row r="9642" spans="1:13" x14ac:dyDescent="0.25">
      <c r="A9642" s="35" t="str">
        <f>VLOOKUP(B9642,ResCat!$A$2:$B$269,2,FALSE)</f>
        <v>PPOFEP</v>
      </c>
      <c r="B9642" s="68" t="str">
        <f>IF(ISNA(VLOOKUP(C9642,COA!$A$2:$B$340,2,FALSE)),"XXX",VLOOKUP(C9642,COA!$A$2:$B$340,2,FALSE))</f>
        <v>F51</v>
      </c>
      <c r="C9642" s="149" t="str">
        <f t="shared" si="300"/>
        <v>0030-1000-0012</v>
      </c>
      <c r="D9642" s="134" t="s">
        <v>462</v>
      </c>
      <c r="E9642" s="134" t="s">
        <v>409</v>
      </c>
      <c r="F9642" s="134" t="s">
        <v>452</v>
      </c>
      <c r="G9642" s="134" t="s">
        <v>1038</v>
      </c>
      <c r="H9642" s="134" t="s">
        <v>1023</v>
      </c>
      <c r="I9642" s="134" t="s">
        <v>2</v>
      </c>
      <c r="J9642" s="135">
        <v>759</v>
      </c>
      <c r="K9642" s="135">
        <v>570</v>
      </c>
      <c r="L9642" s="135">
        <v>484.5</v>
      </c>
      <c r="M9642" s="153" t="str">
        <f t="shared" si="299"/>
        <v>201601</v>
      </c>
    </row>
    <row r="9643" spans="1:13" x14ac:dyDescent="0.25">
      <c r="A9643" s="35" t="str">
        <f>VLOOKUP(B9643,ResCat!$A$2:$B$269,2,FALSE)</f>
        <v>PPOFEP</v>
      </c>
      <c r="B9643" s="68" t="str">
        <f>IF(ISNA(VLOOKUP(C9643,COA!$A$2:$B$340,2,FALSE)),"XXX",VLOOKUP(C9643,COA!$A$2:$B$340,2,FALSE))</f>
        <v>F51</v>
      </c>
      <c r="C9643" s="149" t="str">
        <f t="shared" si="300"/>
        <v>0030-1000-0012</v>
      </c>
      <c r="D9643" s="134" t="s">
        <v>462</v>
      </c>
      <c r="E9643" s="134" t="s">
        <v>409</v>
      </c>
      <c r="F9643" s="134" t="s">
        <v>452</v>
      </c>
      <c r="G9643" s="134" t="s">
        <v>1033</v>
      </c>
      <c r="H9643" s="134" t="s">
        <v>1023</v>
      </c>
      <c r="I9643" s="134" t="s">
        <v>2</v>
      </c>
      <c r="J9643" s="135">
        <v>108.08</v>
      </c>
      <c r="K9643" s="135">
        <v>108.08</v>
      </c>
      <c r="L9643" s="135">
        <v>108.08</v>
      </c>
      <c r="M9643" s="153" t="str">
        <f t="shared" si="299"/>
        <v>201601</v>
      </c>
    </row>
    <row r="9644" spans="1:13" x14ac:dyDescent="0.25">
      <c r="A9644" s="35" t="str">
        <f>VLOOKUP(B9644,ResCat!$A$2:$B$269,2,FALSE)</f>
        <v>PPOFEP</v>
      </c>
      <c r="B9644" s="68" t="str">
        <f>IF(ISNA(VLOOKUP(C9644,COA!$A$2:$B$340,2,FALSE)),"XXX",VLOOKUP(C9644,COA!$A$2:$B$340,2,FALSE))</f>
        <v>F51</v>
      </c>
      <c r="C9644" s="149" t="str">
        <f t="shared" si="300"/>
        <v>0030-1000-0012</v>
      </c>
      <c r="D9644" s="134" t="s">
        <v>462</v>
      </c>
      <c r="E9644" s="134" t="s">
        <v>409</v>
      </c>
      <c r="F9644" s="134" t="s">
        <v>452</v>
      </c>
      <c r="G9644" s="134" t="s">
        <v>1031</v>
      </c>
      <c r="H9644" s="134" t="s">
        <v>1023</v>
      </c>
      <c r="I9644" s="134" t="s">
        <v>3</v>
      </c>
      <c r="J9644" s="135">
        <v>316</v>
      </c>
      <c r="K9644" s="135">
        <v>58.05</v>
      </c>
      <c r="L9644" s="135">
        <v>50.480000000000004</v>
      </c>
      <c r="M9644" s="153" t="str">
        <f t="shared" si="299"/>
        <v>201601</v>
      </c>
    </row>
    <row r="9645" spans="1:13" x14ac:dyDescent="0.25">
      <c r="A9645" s="35" t="str">
        <f>VLOOKUP(B9645,ResCat!$A$2:$B$269,2,FALSE)</f>
        <v>PPOFEP</v>
      </c>
      <c r="B9645" s="68" t="str">
        <f>IF(ISNA(VLOOKUP(C9645,COA!$A$2:$B$340,2,FALSE)),"XXX",VLOOKUP(C9645,COA!$A$2:$B$340,2,FALSE))</f>
        <v>F51</v>
      </c>
      <c r="C9645" s="149" t="str">
        <f t="shared" si="300"/>
        <v>0030-1000-0012</v>
      </c>
      <c r="D9645" s="134" t="s">
        <v>462</v>
      </c>
      <c r="E9645" s="134" t="s">
        <v>409</v>
      </c>
      <c r="F9645" s="134" t="s">
        <v>452</v>
      </c>
      <c r="G9645" s="134" t="s">
        <v>1031</v>
      </c>
      <c r="H9645" s="134" t="s">
        <v>1023</v>
      </c>
      <c r="I9645" s="134" t="s">
        <v>2</v>
      </c>
      <c r="J9645" s="135">
        <v>1104</v>
      </c>
      <c r="K9645" s="135">
        <v>272.73</v>
      </c>
      <c r="L9645" s="135">
        <v>235.19</v>
      </c>
      <c r="M9645" s="153" t="str">
        <f t="shared" si="299"/>
        <v>201601</v>
      </c>
    </row>
    <row r="9646" spans="1:13" x14ac:dyDescent="0.25">
      <c r="A9646" s="35" t="str">
        <f>VLOOKUP(B9646,ResCat!$A$2:$B$269,2,FALSE)</f>
        <v>PPOFEP</v>
      </c>
      <c r="B9646" s="68" t="str">
        <f>IF(ISNA(VLOOKUP(C9646,COA!$A$2:$B$340,2,FALSE)),"XXX",VLOOKUP(C9646,COA!$A$2:$B$340,2,FALSE))</f>
        <v>F51</v>
      </c>
      <c r="C9646" s="149" t="str">
        <f t="shared" si="300"/>
        <v>0030-1000-0012</v>
      </c>
      <c r="D9646" s="134" t="s">
        <v>462</v>
      </c>
      <c r="E9646" s="134" t="s">
        <v>409</v>
      </c>
      <c r="F9646" s="134" t="s">
        <v>452</v>
      </c>
      <c r="G9646" s="134" t="s">
        <v>1039</v>
      </c>
      <c r="H9646" s="134" t="s">
        <v>1023</v>
      </c>
      <c r="I9646" s="134" t="s">
        <v>3</v>
      </c>
      <c r="J9646" s="135">
        <v>450</v>
      </c>
      <c r="K9646" s="135">
        <v>94.42</v>
      </c>
      <c r="L9646" s="135">
        <v>82.1</v>
      </c>
      <c r="M9646" s="153" t="str">
        <f t="shared" si="299"/>
        <v>201601</v>
      </c>
    </row>
    <row r="9647" spans="1:13" x14ac:dyDescent="0.25">
      <c r="A9647" s="35" t="str">
        <f>VLOOKUP(B9647,ResCat!$A$2:$B$269,2,FALSE)</f>
        <v>PPOFEP</v>
      </c>
      <c r="B9647" s="68" t="str">
        <f>IF(ISNA(VLOOKUP(C9647,COA!$A$2:$B$340,2,FALSE)),"XXX",VLOOKUP(C9647,COA!$A$2:$B$340,2,FALSE))</f>
        <v>F51</v>
      </c>
      <c r="C9647" s="149" t="str">
        <f t="shared" si="300"/>
        <v>0030-1000-0012</v>
      </c>
      <c r="D9647" s="134" t="s">
        <v>462</v>
      </c>
      <c r="E9647" s="134" t="s">
        <v>409</v>
      </c>
      <c r="F9647" s="134" t="s">
        <v>452</v>
      </c>
      <c r="G9647" s="134" t="s">
        <v>1039</v>
      </c>
      <c r="H9647" s="134" t="s">
        <v>1023</v>
      </c>
      <c r="I9647" s="134" t="s">
        <v>2</v>
      </c>
      <c r="J9647" s="135">
        <v>-782</v>
      </c>
      <c r="K9647" s="135">
        <v>-194.52999999999997</v>
      </c>
      <c r="L9647" s="135">
        <v>-62.099999999999966</v>
      </c>
      <c r="M9647" s="153" t="str">
        <f t="shared" si="299"/>
        <v>201601</v>
      </c>
    </row>
    <row r="9648" spans="1:13" x14ac:dyDescent="0.25">
      <c r="A9648" s="35" t="str">
        <f>VLOOKUP(B9648,ResCat!$A$2:$B$269,2,FALSE)</f>
        <v>PPOFEP</v>
      </c>
      <c r="B9648" s="68" t="str">
        <f>IF(ISNA(VLOOKUP(C9648,COA!$A$2:$B$340,2,FALSE)),"XXX",VLOOKUP(C9648,COA!$A$2:$B$340,2,FALSE))</f>
        <v>F51</v>
      </c>
      <c r="C9648" s="149" t="str">
        <f t="shared" si="300"/>
        <v>0030-1000-0012</v>
      </c>
      <c r="D9648" s="134" t="s">
        <v>462</v>
      </c>
      <c r="E9648" s="134" t="s">
        <v>409</v>
      </c>
      <c r="F9648" s="134" t="s">
        <v>452</v>
      </c>
      <c r="G9648" s="134" t="s">
        <v>1041</v>
      </c>
      <c r="H9648" s="134" t="s">
        <v>1023</v>
      </c>
      <c r="I9648" s="134" t="s">
        <v>2</v>
      </c>
      <c r="J9648" s="135">
        <v>120</v>
      </c>
      <c r="K9648" s="135">
        <v>65.319999999999993</v>
      </c>
      <c r="L9648" s="135">
        <v>65.319999999999993</v>
      </c>
      <c r="M9648" s="153" t="str">
        <f t="shared" si="299"/>
        <v>201601</v>
      </c>
    </row>
    <row r="9649" spans="1:13" x14ac:dyDescent="0.25">
      <c r="A9649" s="35" t="str">
        <f>VLOOKUP(B9649,ResCat!$A$2:$B$269,2,FALSE)</f>
        <v>PPOFEP</v>
      </c>
      <c r="B9649" s="68" t="str">
        <f>IF(ISNA(VLOOKUP(C9649,COA!$A$2:$B$340,2,FALSE)),"XXX",VLOOKUP(C9649,COA!$A$2:$B$340,2,FALSE))</f>
        <v>F51</v>
      </c>
      <c r="C9649" s="149" t="str">
        <f t="shared" si="300"/>
        <v>0030-1000-0012</v>
      </c>
      <c r="D9649" s="134" t="s">
        <v>462</v>
      </c>
      <c r="E9649" s="134" t="s">
        <v>409</v>
      </c>
      <c r="F9649" s="134" t="s">
        <v>452</v>
      </c>
      <c r="G9649" s="134" t="s">
        <v>1052</v>
      </c>
      <c r="H9649" s="134" t="s">
        <v>1023</v>
      </c>
      <c r="I9649" s="134" t="s">
        <v>3</v>
      </c>
      <c r="J9649" s="135">
        <v>295.39999999999998</v>
      </c>
      <c r="K9649" s="135">
        <v>169.7</v>
      </c>
      <c r="L9649" s="135">
        <v>169.7</v>
      </c>
      <c r="M9649" s="153" t="str">
        <f t="shared" si="299"/>
        <v>201601</v>
      </c>
    </row>
    <row r="9650" spans="1:13" x14ac:dyDescent="0.25">
      <c r="A9650" s="35" t="str">
        <f>VLOOKUP(B9650,ResCat!$A$2:$B$269,2,FALSE)</f>
        <v>PPOFEP</v>
      </c>
      <c r="B9650" s="68" t="str">
        <f>IF(ISNA(VLOOKUP(C9650,COA!$A$2:$B$340,2,FALSE)),"XXX",VLOOKUP(C9650,COA!$A$2:$B$340,2,FALSE))</f>
        <v>F51</v>
      </c>
      <c r="C9650" s="149" t="str">
        <f t="shared" si="300"/>
        <v>0030-1000-0012</v>
      </c>
      <c r="D9650" s="134" t="s">
        <v>462</v>
      </c>
      <c r="E9650" s="134" t="s">
        <v>409</v>
      </c>
      <c r="F9650" s="134" t="s">
        <v>452</v>
      </c>
      <c r="G9650" s="134" t="s">
        <v>1052</v>
      </c>
      <c r="H9650" s="134" t="s">
        <v>1023</v>
      </c>
      <c r="I9650" s="134" t="s">
        <v>2</v>
      </c>
      <c r="J9650" s="135">
        <v>1616</v>
      </c>
      <c r="K9650" s="135">
        <v>529</v>
      </c>
      <c r="L9650" s="135">
        <v>449.65</v>
      </c>
      <c r="M9650" s="153" t="str">
        <f t="shared" si="299"/>
        <v>201601</v>
      </c>
    </row>
    <row r="9651" spans="1:13" x14ac:dyDescent="0.25">
      <c r="A9651" s="35" t="str">
        <f>VLOOKUP(B9651,ResCat!$A$2:$B$269,2,FALSE)</f>
        <v>PPOFEP</v>
      </c>
      <c r="B9651" s="68" t="str">
        <f>IF(ISNA(VLOOKUP(C9651,COA!$A$2:$B$340,2,FALSE)),"XXX",VLOOKUP(C9651,COA!$A$2:$B$340,2,FALSE))</f>
        <v>F51</v>
      </c>
      <c r="C9651" s="149" t="str">
        <f t="shared" si="300"/>
        <v>0030-1000-0012</v>
      </c>
      <c r="D9651" s="134" t="s">
        <v>462</v>
      </c>
      <c r="E9651" s="134" t="s">
        <v>409</v>
      </c>
      <c r="F9651" s="134" t="s">
        <v>452</v>
      </c>
      <c r="G9651" s="134" t="s">
        <v>1047</v>
      </c>
      <c r="H9651" s="134" t="s">
        <v>1023</v>
      </c>
      <c r="I9651" s="134" t="s">
        <v>3</v>
      </c>
      <c r="J9651" s="135">
        <v>39</v>
      </c>
      <c r="K9651" s="135">
        <v>8.3000000000000007</v>
      </c>
      <c r="L9651" s="135">
        <v>7.22</v>
      </c>
      <c r="M9651" s="153" t="str">
        <f t="shared" si="299"/>
        <v>201601</v>
      </c>
    </row>
    <row r="9652" spans="1:13" x14ac:dyDescent="0.25">
      <c r="A9652" s="35" t="str">
        <f>VLOOKUP(B9652,ResCat!$A$2:$B$269,2,FALSE)</f>
        <v>PPOFEP</v>
      </c>
      <c r="B9652" s="68" t="str">
        <f>IF(ISNA(VLOOKUP(C9652,COA!$A$2:$B$340,2,FALSE)),"XXX",VLOOKUP(C9652,COA!$A$2:$B$340,2,FALSE))</f>
        <v>F51</v>
      </c>
      <c r="C9652" s="149" t="str">
        <f t="shared" si="300"/>
        <v>0030-1000-0012</v>
      </c>
      <c r="D9652" s="134" t="s">
        <v>462</v>
      </c>
      <c r="E9652" s="134" t="s">
        <v>409</v>
      </c>
      <c r="F9652" s="134" t="s">
        <v>452</v>
      </c>
      <c r="G9652" s="134" t="s">
        <v>1034</v>
      </c>
      <c r="H9652" s="134" t="s">
        <v>1023</v>
      </c>
      <c r="I9652" s="134" t="s">
        <v>2</v>
      </c>
      <c r="J9652" s="135">
        <v>150</v>
      </c>
      <c r="K9652" s="135">
        <v>30</v>
      </c>
      <c r="L9652" s="135">
        <v>30</v>
      </c>
      <c r="M9652" s="153" t="str">
        <f t="shared" si="299"/>
        <v>201601</v>
      </c>
    </row>
    <row r="9653" spans="1:13" x14ac:dyDescent="0.25">
      <c r="A9653" s="35" t="str">
        <f>VLOOKUP(B9653,ResCat!$A$2:$B$269,2,FALSE)</f>
        <v>PPOFEP</v>
      </c>
      <c r="B9653" s="68" t="str">
        <f>IF(ISNA(VLOOKUP(C9653,COA!$A$2:$B$340,2,FALSE)),"XXX",VLOOKUP(C9653,COA!$A$2:$B$340,2,FALSE))</f>
        <v>F51</v>
      </c>
      <c r="C9653" s="149" t="str">
        <f t="shared" si="300"/>
        <v>0030-1000-0012</v>
      </c>
      <c r="D9653" s="134" t="s">
        <v>462</v>
      </c>
      <c r="E9653" s="134" t="s">
        <v>409</v>
      </c>
      <c r="F9653" s="134" t="s">
        <v>452</v>
      </c>
      <c r="G9653" s="134" t="s">
        <v>367</v>
      </c>
      <c r="H9653" s="134" t="s">
        <v>1023</v>
      </c>
      <c r="I9653" s="134" t="s">
        <v>2</v>
      </c>
      <c r="J9653" s="135">
        <v>160</v>
      </c>
      <c r="K9653" s="135">
        <v>32</v>
      </c>
      <c r="L9653" s="135">
        <v>32</v>
      </c>
      <c r="M9653" s="153" t="str">
        <f t="shared" si="299"/>
        <v>201601</v>
      </c>
    </row>
    <row r="9654" spans="1:13" x14ac:dyDescent="0.25">
      <c r="A9654" s="35" t="str">
        <f>VLOOKUP(B9654,ResCat!$A$2:$B$269,2,FALSE)</f>
        <v>PPOFEP</v>
      </c>
      <c r="B9654" s="68" t="str">
        <f>IF(ISNA(VLOOKUP(C9654,COA!$A$2:$B$340,2,FALSE)),"XXX",VLOOKUP(C9654,COA!$A$2:$B$340,2,FALSE))</f>
        <v>F51</v>
      </c>
      <c r="C9654" s="149" t="str">
        <f t="shared" si="300"/>
        <v>0030-1000-0012</v>
      </c>
      <c r="D9654" s="134" t="s">
        <v>462</v>
      </c>
      <c r="E9654" s="134" t="s">
        <v>409</v>
      </c>
      <c r="F9654" s="134" t="s">
        <v>452</v>
      </c>
      <c r="G9654" s="134" t="s">
        <v>1035</v>
      </c>
      <c r="H9654" s="134" t="s">
        <v>1023</v>
      </c>
      <c r="I9654" s="134" t="s">
        <v>2</v>
      </c>
      <c r="J9654" s="135">
        <v>-1857</v>
      </c>
      <c r="K9654" s="135">
        <v>-51.959999999999994</v>
      </c>
      <c r="L9654" s="135">
        <v>-39.370000000000005</v>
      </c>
      <c r="M9654" s="153" t="str">
        <f t="shared" si="299"/>
        <v>201601</v>
      </c>
    </row>
    <row r="9655" spans="1:13" x14ac:dyDescent="0.25">
      <c r="A9655" s="35" t="str">
        <f>VLOOKUP(B9655,ResCat!$A$2:$B$269,2,FALSE)</f>
        <v>PPOFEP</v>
      </c>
      <c r="B9655" s="68" t="str">
        <f>IF(ISNA(VLOOKUP(C9655,COA!$A$2:$B$340,2,FALSE)),"XXX",VLOOKUP(C9655,COA!$A$2:$B$340,2,FALSE))</f>
        <v>F51</v>
      </c>
      <c r="C9655" s="149" t="str">
        <f t="shared" si="300"/>
        <v>0030-1000-0012</v>
      </c>
      <c r="D9655" s="134" t="s">
        <v>462</v>
      </c>
      <c r="E9655" s="134" t="s">
        <v>409</v>
      </c>
      <c r="F9655" s="134" t="s">
        <v>452</v>
      </c>
      <c r="G9655" s="134" t="s">
        <v>1025</v>
      </c>
      <c r="H9655" s="134" t="s">
        <v>1023</v>
      </c>
      <c r="I9655" s="134" t="s">
        <v>2</v>
      </c>
      <c r="J9655" s="135">
        <v>160</v>
      </c>
      <c r="K9655" s="135">
        <v>32</v>
      </c>
      <c r="L9655" s="135">
        <v>32</v>
      </c>
      <c r="M9655" s="153" t="str">
        <f t="shared" si="299"/>
        <v>201601</v>
      </c>
    </row>
    <row r="9656" spans="1:13" x14ac:dyDescent="0.25">
      <c r="A9656" s="35" t="str">
        <f>VLOOKUP(B9656,ResCat!$A$2:$B$269,2,FALSE)</f>
        <v>PPOFEP</v>
      </c>
      <c r="B9656" s="68" t="str">
        <f>IF(ISNA(VLOOKUP(C9656,COA!$A$2:$B$340,2,FALSE)),"XXX",VLOOKUP(C9656,COA!$A$2:$B$340,2,FALSE))</f>
        <v>F51</v>
      </c>
      <c r="C9656" s="149" t="str">
        <f t="shared" si="300"/>
        <v>0030-1000-0012</v>
      </c>
      <c r="D9656" s="134" t="s">
        <v>462</v>
      </c>
      <c r="E9656" s="134" t="s">
        <v>409</v>
      </c>
      <c r="F9656" s="134" t="s">
        <v>452</v>
      </c>
      <c r="G9656" s="134" t="s">
        <v>365</v>
      </c>
      <c r="H9656" s="134" t="s">
        <v>1023</v>
      </c>
      <c r="I9656" s="134" t="s">
        <v>2</v>
      </c>
      <c r="J9656" s="135">
        <v>1491</v>
      </c>
      <c r="K9656" s="135">
        <v>837.90999999999974</v>
      </c>
      <c r="L9656" s="135">
        <v>837.90999999999974</v>
      </c>
      <c r="M9656" s="153" t="str">
        <f t="shared" si="299"/>
        <v>201601</v>
      </c>
    </row>
    <row r="9657" spans="1:13" x14ac:dyDescent="0.25">
      <c r="A9657" s="35" t="str">
        <f>VLOOKUP(B9657,ResCat!$A$2:$B$269,2,FALSE)</f>
        <v>PPOFEP</v>
      </c>
      <c r="B9657" s="68" t="str">
        <f>IF(ISNA(VLOOKUP(C9657,COA!$A$2:$B$340,2,FALSE)),"XXX",VLOOKUP(C9657,COA!$A$2:$B$340,2,FALSE))</f>
        <v>F51</v>
      </c>
      <c r="C9657" s="149" t="str">
        <f t="shared" si="300"/>
        <v>0030-1000-0012</v>
      </c>
      <c r="D9657" s="134" t="s">
        <v>462</v>
      </c>
      <c r="E9657" s="134" t="s">
        <v>409</v>
      </c>
      <c r="F9657" s="134" t="s">
        <v>452</v>
      </c>
      <c r="G9657" s="134" t="s">
        <v>344</v>
      </c>
      <c r="H9657" s="134" t="s">
        <v>1023</v>
      </c>
      <c r="I9657" s="134" t="s">
        <v>2</v>
      </c>
      <c r="J9657" s="135">
        <v>-129</v>
      </c>
      <c r="K9657" s="135">
        <v>-162.07999999999998</v>
      </c>
      <c r="L9657" s="135">
        <v>-119.51999999999998</v>
      </c>
      <c r="M9657" s="153" t="str">
        <f t="shared" si="299"/>
        <v>201601</v>
      </c>
    </row>
    <row r="9658" spans="1:13" x14ac:dyDescent="0.25">
      <c r="A9658" s="35" t="str">
        <f>VLOOKUP(B9658,ResCat!$A$2:$B$269,2,FALSE)</f>
        <v>PPOFEP</v>
      </c>
      <c r="B9658" s="68" t="str">
        <f>IF(ISNA(VLOOKUP(C9658,COA!$A$2:$B$340,2,FALSE)),"XXX",VLOOKUP(C9658,COA!$A$2:$B$340,2,FALSE))</f>
        <v>F51</v>
      </c>
      <c r="C9658" s="149" t="str">
        <f t="shared" si="300"/>
        <v>0030-1000-0012</v>
      </c>
      <c r="D9658" s="134" t="s">
        <v>462</v>
      </c>
      <c r="E9658" s="134" t="s">
        <v>409</v>
      </c>
      <c r="F9658" s="134" t="s">
        <v>452</v>
      </c>
      <c r="G9658" s="134" t="s">
        <v>1030</v>
      </c>
      <c r="H9658" s="134" t="s">
        <v>1023</v>
      </c>
      <c r="I9658" s="134" t="s">
        <v>2</v>
      </c>
      <c r="J9658" s="135">
        <v>120</v>
      </c>
      <c r="K9658" s="135">
        <v>117</v>
      </c>
      <c r="L9658" s="135">
        <v>76.05</v>
      </c>
      <c r="M9658" s="153" t="str">
        <f t="shared" si="299"/>
        <v>201601</v>
      </c>
    </row>
    <row r="9659" spans="1:13" x14ac:dyDescent="0.25">
      <c r="A9659" s="35" t="str">
        <f>VLOOKUP(B9659,ResCat!$A$2:$B$269,2,FALSE)</f>
        <v>PPOFEP</v>
      </c>
      <c r="B9659" s="68" t="str">
        <f>IF(ISNA(VLOOKUP(C9659,COA!$A$2:$B$340,2,FALSE)),"XXX",VLOOKUP(C9659,COA!$A$2:$B$340,2,FALSE))</f>
        <v>F51</v>
      </c>
      <c r="C9659" s="149" t="str">
        <f t="shared" si="300"/>
        <v>0030-1000-0012</v>
      </c>
      <c r="D9659" s="134" t="s">
        <v>462</v>
      </c>
      <c r="E9659" s="134" t="s">
        <v>409</v>
      </c>
      <c r="F9659" s="134" t="s">
        <v>452</v>
      </c>
      <c r="G9659" s="134" t="s">
        <v>345</v>
      </c>
      <c r="H9659" s="134" t="s">
        <v>1023</v>
      </c>
      <c r="I9659" s="134" t="s">
        <v>3</v>
      </c>
      <c r="J9659" s="135">
        <v>-440</v>
      </c>
      <c r="K9659" s="135">
        <v>-86.44</v>
      </c>
      <c r="L9659" s="135">
        <v>25.15</v>
      </c>
      <c r="M9659" s="153" t="str">
        <f t="shared" si="299"/>
        <v>201601</v>
      </c>
    </row>
    <row r="9660" spans="1:13" x14ac:dyDescent="0.25">
      <c r="A9660" s="35" t="str">
        <f>VLOOKUP(B9660,ResCat!$A$2:$B$269,2,FALSE)</f>
        <v>PPOFEP</v>
      </c>
      <c r="B9660" s="68" t="str">
        <f>IF(ISNA(VLOOKUP(C9660,COA!$A$2:$B$340,2,FALSE)),"XXX",VLOOKUP(C9660,COA!$A$2:$B$340,2,FALSE))</f>
        <v>F51</v>
      </c>
      <c r="C9660" s="149" t="str">
        <f t="shared" si="300"/>
        <v>0030-1000-0012</v>
      </c>
      <c r="D9660" s="134" t="s">
        <v>462</v>
      </c>
      <c r="E9660" s="134" t="s">
        <v>409</v>
      </c>
      <c r="F9660" s="134" t="s">
        <v>452</v>
      </c>
      <c r="G9660" s="134" t="s">
        <v>345</v>
      </c>
      <c r="H9660" s="134" t="s">
        <v>1023</v>
      </c>
      <c r="I9660" s="134" t="s">
        <v>2</v>
      </c>
      <c r="J9660" s="135">
        <v>449.14</v>
      </c>
      <c r="K9660" s="135">
        <v>200.48000000000002</v>
      </c>
      <c r="L9660" s="135">
        <v>200.48000000000002</v>
      </c>
      <c r="M9660" s="153" t="str">
        <f t="shared" si="299"/>
        <v>201601</v>
      </c>
    </row>
    <row r="9661" spans="1:13" x14ac:dyDescent="0.25">
      <c r="A9661" s="35" t="str">
        <f>VLOOKUP(B9661,ResCat!$A$2:$B$269,2,FALSE)</f>
        <v>PPOFEP</v>
      </c>
      <c r="B9661" s="68" t="str">
        <f>IF(ISNA(VLOOKUP(C9661,COA!$A$2:$B$340,2,FALSE)),"XXX",VLOOKUP(C9661,COA!$A$2:$B$340,2,FALSE))</f>
        <v>F51</v>
      </c>
      <c r="C9661" s="149" t="str">
        <f t="shared" si="300"/>
        <v>0030-1000-0012</v>
      </c>
      <c r="D9661" s="134" t="s">
        <v>462</v>
      </c>
      <c r="E9661" s="134" t="s">
        <v>409</v>
      </c>
      <c r="F9661" s="134" t="s">
        <v>452</v>
      </c>
      <c r="G9661" s="134" t="s">
        <v>346</v>
      </c>
      <c r="H9661" s="134" t="s">
        <v>1023</v>
      </c>
      <c r="I9661" s="134" t="s">
        <v>3</v>
      </c>
      <c r="J9661" s="135">
        <v>8908.5499999999993</v>
      </c>
      <c r="K9661" s="135">
        <v>4771.32</v>
      </c>
      <c r="L9661" s="135">
        <v>4444.63</v>
      </c>
      <c r="M9661" s="153" t="str">
        <f t="shared" si="299"/>
        <v>201601</v>
      </c>
    </row>
    <row r="9662" spans="1:13" x14ac:dyDescent="0.25">
      <c r="A9662" s="35" t="str">
        <f>VLOOKUP(B9662,ResCat!$A$2:$B$269,2,FALSE)</f>
        <v>PPOFEP</v>
      </c>
      <c r="B9662" s="68" t="str">
        <f>IF(ISNA(VLOOKUP(C9662,COA!$A$2:$B$340,2,FALSE)),"XXX",VLOOKUP(C9662,COA!$A$2:$B$340,2,FALSE))</f>
        <v>F51</v>
      </c>
      <c r="C9662" s="149" t="str">
        <f t="shared" si="300"/>
        <v>0030-1000-0012</v>
      </c>
      <c r="D9662" s="134" t="s">
        <v>462</v>
      </c>
      <c r="E9662" s="134" t="s">
        <v>409</v>
      </c>
      <c r="F9662" s="134" t="s">
        <v>452</v>
      </c>
      <c r="G9662" s="134" t="s">
        <v>346</v>
      </c>
      <c r="H9662" s="134" t="s">
        <v>1023</v>
      </c>
      <c r="I9662" s="134" t="s">
        <v>2</v>
      </c>
      <c r="J9662" s="135">
        <v>4505.32</v>
      </c>
      <c r="K9662" s="135">
        <v>3999.86</v>
      </c>
      <c r="L9662" s="135">
        <v>3876.9400000000005</v>
      </c>
      <c r="M9662" s="153" t="str">
        <f t="shared" si="299"/>
        <v>201601</v>
      </c>
    </row>
    <row r="9663" spans="1:13" x14ac:dyDescent="0.25">
      <c r="A9663" s="35" t="str">
        <f>VLOOKUP(B9663,ResCat!$A$2:$B$269,2,FALSE)</f>
        <v>PPOFEP</v>
      </c>
      <c r="B9663" s="68" t="str">
        <f>IF(ISNA(VLOOKUP(C9663,COA!$A$2:$B$340,2,FALSE)),"XXX",VLOOKUP(C9663,COA!$A$2:$B$340,2,FALSE))</f>
        <v>F51</v>
      </c>
      <c r="C9663" s="149" t="str">
        <f t="shared" si="300"/>
        <v>0030-1000-0012</v>
      </c>
      <c r="D9663" s="134" t="s">
        <v>462</v>
      </c>
      <c r="E9663" s="134" t="s">
        <v>409</v>
      </c>
      <c r="F9663" s="134" t="s">
        <v>452</v>
      </c>
      <c r="G9663" s="134" t="s">
        <v>309</v>
      </c>
      <c r="H9663" s="134" t="s">
        <v>1023</v>
      </c>
      <c r="I9663" s="134" t="s">
        <v>3</v>
      </c>
      <c r="J9663" s="135">
        <v>-14711.05</v>
      </c>
      <c r="K9663" s="135">
        <v>-6718.76</v>
      </c>
      <c r="L9663" s="135">
        <v>-6446.8599999999988</v>
      </c>
      <c r="M9663" s="153" t="str">
        <f t="shared" si="299"/>
        <v>201601</v>
      </c>
    </row>
    <row r="9664" spans="1:13" x14ac:dyDescent="0.25">
      <c r="A9664" s="35" t="str">
        <f>VLOOKUP(B9664,ResCat!$A$2:$B$269,2,FALSE)</f>
        <v>PPOFEP</v>
      </c>
      <c r="B9664" s="68" t="str">
        <f>IF(ISNA(VLOOKUP(C9664,COA!$A$2:$B$340,2,FALSE)),"XXX",VLOOKUP(C9664,COA!$A$2:$B$340,2,FALSE))</f>
        <v>F51</v>
      </c>
      <c r="C9664" s="149" t="str">
        <f t="shared" si="300"/>
        <v>0030-1000-0012</v>
      </c>
      <c r="D9664" s="134" t="s">
        <v>462</v>
      </c>
      <c r="E9664" s="134" t="s">
        <v>409</v>
      </c>
      <c r="F9664" s="134" t="s">
        <v>452</v>
      </c>
      <c r="G9664" s="134" t="s">
        <v>309</v>
      </c>
      <c r="H9664" s="134" t="s">
        <v>1023</v>
      </c>
      <c r="I9664" s="134" t="s">
        <v>336</v>
      </c>
      <c r="J9664" s="135">
        <v>32</v>
      </c>
      <c r="K9664" s="135">
        <v>0</v>
      </c>
      <c r="L9664" s="135">
        <v>0</v>
      </c>
      <c r="M9664" s="153" t="str">
        <f t="shared" si="299"/>
        <v>201601</v>
      </c>
    </row>
    <row r="9665" spans="1:13" x14ac:dyDescent="0.25">
      <c r="A9665" s="35" t="str">
        <f>VLOOKUP(B9665,ResCat!$A$2:$B$269,2,FALSE)</f>
        <v>PPOFEP</v>
      </c>
      <c r="B9665" s="68" t="str">
        <f>IF(ISNA(VLOOKUP(C9665,COA!$A$2:$B$340,2,FALSE)),"XXX",VLOOKUP(C9665,COA!$A$2:$B$340,2,FALSE))</f>
        <v>F51</v>
      </c>
      <c r="C9665" s="149" t="str">
        <f t="shared" si="300"/>
        <v>0030-1000-0012</v>
      </c>
      <c r="D9665" s="134" t="s">
        <v>462</v>
      </c>
      <c r="E9665" s="134" t="s">
        <v>409</v>
      </c>
      <c r="F9665" s="134" t="s">
        <v>452</v>
      </c>
      <c r="G9665" s="134" t="s">
        <v>309</v>
      </c>
      <c r="H9665" s="134" t="s">
        <v>1023</v>
      </c>
      <c r="I9665" s="134" t="s">
        <v>2</v>
      </c>
      <c r="J9665" s="135">
        <v>936.45</v>
      </c>
      <c r="K9665" s="135">
        <v>23.47</v>
      </c>
      <c r="L9665" s="135">
        <v>56.659999999999989</v>
      </c>
      <c r="M9665" s="153" t="str">
        <f t="shared" si="299"/>
        <v>201601</v>
      </c>
    </row>
    <row r="9666" spans="1:13" x14ac:dyDescent="0.25">
      <c r="A9666" s="35" t="str">
        <f>VLOOKUP(B9666,ResCat!$A$2:$B$269,2,FALSE)</f>
        <v>PPOFEP</v>
      </c>
      <c r="B9666" s="68" t="str">
        <f>IF(ISNA(VLOOKUP(C9666,COA!$A$2:$B$340,2,FALSE)),"XXX",VLOOKUP(C9666,COA!$A$2:$B$340,2,FALSE))</f>
        <v>F51</v>
      </c>
      <c r="C9666" s="149" t="str">
        <f t="shared" si="300"/>
        <v>0030-1000-0012</v>
      </c>
      <c r="D9666" s="134" t="s">
        <v>462</v>
      </c>
      <c r="E9666" s="134" t="s">
        <v>409</v>
      </c>
      <c r="F9666" s="134" t="s">
        <v>452</v>
      </c>
      <c r="G9666" s="134" t="s">
        <v>1026</v>
      </c>
      <c r="H9666" s="134" t="s">
        <v>1023</v>
      </c>
      <c r="I9666" s="134" t="s">
        <v>3</v>
      </c>
      <c r="J9666" s="135">
        <v>2510.4899999999998</v>
      </c>
      <c r="K9666" s="135">
        <v>1849.9499999999998</v>
      </c>
      <c r="L9666" s="135">
        <v>945.34999999999991</v>
      </c>
      <c r="M9666" s="153" t="str">
        <f t="shared" si="299"/>
        <v>201601</v>
      </c>
    </row>
    <row r="9667" spans="1:13" x14ac:dyDescent="0.25">
      <c r="A9667" s="35" t="str">
        <f>VLOOKUP(B9667,ResCat!$A$2:$B$269,2,FALSE)</f>
        <v>PPOFEP</v>
      </c>
      <c r="B9667" s="68" t="str">
        <f>IF(ISNA(VLOOKUP(C9667,COA!$A$2:$B$340,2,FALSE)),"XXX",VLOOKUP(C9667,COA!$A$2:$B$340,2,FALSE))</f>
        <v>F51</v>
      </c>
      <c r="C9667" s="149" t="str">
        <f t="shared" si="300"/>
        <v>0030-1000-0012</v>
      </c>
      <c r="D9667" s="134" t="s">
        <v>462</v>
      </c>
      <c r="E9667" s="134" t="s">
        <v>409</v>
      </c>
      <c r="F9667" s="134" t="s">
        <v>452</v>
      </c>
      <c r="G9667" s="134" t="s">
        <v>1026</v>
      </c>
      <c r="H9667" s="134" t="s">
        <v>1023</v>
      </c>
      <c r="I9667" s="134" t="s">
        <v>336</v>
      </c>
      <c r="J9667" s="135">
        <v>32</v>
      </c>
      <c r="K9667" s="135">
        <v>0</v>
      </c>
      <c r="L9667" s="135">
        <v>0</v>
      </c>
      <c r="M9667" s="153" t="str">
        <f t="shared" si="299"/>
        <v>201601</v>
      </c>
    </row>
    <row r="9668" spans="1:13" x14ac:dyDescent="0.25">
      <c r="A9668" s="35" t="str">
        <f>VLOOKUP(B9668,ResCat!$A$2:$B$269,2,FALSE)</f>
        <v>PPOFEP</v>
      </c>
      <c r="B9668" s="68" t="str">
        <f>IF(ISNA(VLOOKUP(C9668,COA!$A$2:$B$340,2,FALSE)),"XXX",VLOOKUP(C9668,COA!$A$2:$B$340,2,FALSE))</f>
        <v>F51</v>
      </c>
      <c r="C9668" s="149" t="str">
        <f t="shared" si="300"/>
        <v>0030-1000-0012</v>
      </c>
      <c r="D9668" s="134" t="s">
        <v>462</v>
      </c>
      <c r="E9668" s="134" t="s">
        <v>409</v>
      </c>
      <c r="F9668" s="134" t="s">
        <v>452</v>
      </c>
      <c r="G9668" s="134" t="s">
        <v>1026</v>
      </c>
      <c r="H9668" s="134" t="s">
        <v>1023</v>
      </c>
      <c r="I9668" s="134" t="s">
        <v>2</v>
      </c>
      <c r="J9668" s="135">
        <v>1831.06</v>
      </c>
      <c r="K9668" s="135">
        <v>1387.03</v>
      </c>
      <c r="L9668" s="135">
        <v>1327.92</v>
      </c>
      <c r="M9668" s="153" t="str">
        <f t="shared" ref="M9668:M9731" si="301">IF(G9668&lt;$M$1,$M$1,G9668)</f>
        <v>201601</v>
      </c>
    </row>
    <row r="9669" spans="1:13" x14ac:dyDescent="0.25">
      <c r="A9669" s="35" t="str">
        <f>VLOOKUP(B9669,ResCat!$A$2:$B$269,2,FALSE)</f>
        <v>PPOFEP</v>
      </c>
      <c r="B9669" s="68" t="str">
        <f>IF(ISNA(VLOOKUP(C9669,COA!$A$2:$B$340,2,FALSE)),"XXX",VLOOKUP(C9669,COA!$A$2:$B$340,2,FALSE))</f>
        <v>F51</v>
      </c>
      <c r="C9669" s="149" t="str">
        <f t="shared" ref="C9669:C9732" si="302">D9669&amp;"-"&amp;E9669&amp;"-"&amp;F9669</f>
        <v>0030-1000-0012</v>
      </c>
      <c r="D9669" s="134" t="s">
        <v>462</v>
      </c>
      <c r="E9669" s="134" t="s">
        <v>409</v>
      </c>
      <c r="F9669" s="134" t="s">
        <v>452</v>
      </c>
      <c r="G9669" s="134" t="s">
        <v>362</v>
      </c>
      <c r="H9669" s="134" t="s">
        <v>1023</v>
      </c>
      <c r="I9669" s="134" t="s">
        <v>3</v>
      </c>
      <c r="J9669" s="135">
        <v>1070.28</v>
      </c>
      <c r="K9669" s="135">
        <v>288.33000000000004</v>
      </c>
      <c r="L9669" s="135">
        <v>282.14999999999998</v>
      </c>
      <c r="M9669" s="153" t="str">
        <f t="shared" si="301"/>
        <v>201601</v>
      </c>
    </row>
    <row r="9670" spans="1:13" x14ac:dyDescent="0.25">
      <c r="A9670" s="35" t="str">
        <f>VLOOKUP(B9670,ResCat!$A$2:$B$269,2,FALSE)</f>
        <v>PPOFEP</v>
      </c>
      <c r="B9670" s="68" t="str">
        <f>IF(ISNA(VLOOKUP(C9670,COA!$A$2:$B$340,2,FALSE)),"XXX",VLOOKUP(C9670,COA!$A$2:$B$340,2,FALSE))</f>
        <v>F51</v>
      </c>
      <c r="C9670" s="149" t="str">
        <f t="shared" si="302"/>
        <v>0030-1000-0012</v>
      </c>
      <c r="D9670" s="134" t="s">
        <v>462</v>
      </c>
      <c r="E9670" s="134" t="s">
        <v>409</v>
      </c>
      <c r="F9670" s="134" t="s">
        <v>452</v>
      </c>
      <c r="G9670" s="134" t="s">
        <v>362</v>
      </c>
      <c r="H9670" s="134" t="s">
        <v>1023</v>
      </c>
      <c r="I9670" s="134" t="s">
        <v>2</v>
      </c>
      <c r="J9670" s="135">
        <v>1238.3600000000001</v>
      </c>
      <c r="K9670" s="135">
        <v>90.69</v>
      </c>
      <c r="L9670" s="135">
        <v>103.86000000000001</v>
      </c>
      <c r="M9670" s="153" t="str">
        <f t="shared" si="301"/>
        <v>201601</v>
      </c>
    </row>
    <row r="9671" spans="1:13" x14ac:dyDescent="0.25">
      <c r="A9671" s="35" t="str">
        <f>VLOOKUP(B9671,ResCat!$A$2:$B$269,2,FALSE)</f>
        <v>PPOFEP</v>
      </c>
      <c r="B9671" s="68" t="str">
        <f>IF(ISNA(VLOOKUP(C9671,COA!$A$2:$B$340,2,FALSE)),"XXX",VLOOKUP(C9671,COA!$A$2:$B$340,2,FALSE))</f>
        <v>F51</v>
      </c>
      <c r="C9671" s="149" t="str">
        <f t="shared" si="302"/>
        <v>0030-1000-0012</v>
      </c>
      <c r="D9671" s="134" t="s">
        <v>462</v>
      </c>
      <c r="E9671" s="134" t="s">
        <v>409</v>
      </c>
      <c r="F9671" s="134" t="s">
        <v>452</v>
      </c>
      <c r="G9671" s="134" t="s">
        <v>1027</v>
      </c>
      <c r="H9671" s="134" t="s">
        <v>1023</v>
      </c>
      <c r="I9671" s="134" t="s">
        <v>3</v>
      </c>
      <c r="J9671" s="135">
        <v>380</v>
      </c>
      <c r="K9671" s="135">
        <v>244.45</v>
      </c>
      <c r="L9671" s="135">
        <v>161.29</v>
      </c>
      <c r="M9671" s="153" t="str">
        <f t="shared" si="301"/>
        <v>201601</v>
      </c>
    </row>
    <row r="9672" spans="1:13" x14ac:dyDescent="0.25">
      <c r="A9672" s="35" t="str">
        <f>VLOOKUP(B9672,ResCat!$A$2:$B$269,2,FALSE)</f>
        <v>PPOFEP</v>
      </c>
      <c r="B9672" s="68" t="str">
        <f>IF(ISNA(VLOOKUP(C9672,COA!$A$2:$B$340,2,FALSE)),"XXX",VLOOKUP(C9672,COA!$A$2:$B$340,2,FALSE))</f>
        <v>F51</v>
      </c>
      <c r="C9672" s="149" t="str">
        <f t="shared" si="302"/>
        <v>0030-1000-0012</v>
      </c>
      <c r="D9672" s="134" t="s">
        <v>462</v>
      </c>
      <c r="E9672" s="134" t="s">
        <v>409</v>
      </c>
      <c r="F9672" s="134" t="s">
        <v>452</v>
      </c>
      <c r="G9672" s="134" t="s">
        <v>1027</v>
      </c>
      <c r="H9672" s="134" t="s">
        <v>1023</v>
      </c>
      <c r="I9672" s="134" t="s">
        <v>2</v>
      </c>
      <c r="J9672" s="135">
        <v>26989.25</v>
      </c>
      <c r="K9672" s="135">
        <v>3368.78</v>
      </c>
      <c r="L9672" s="135">
        <v>2272.4499999999998</v>
      </c>
      <c r="M9672" s="153" t="str">
        <f t="shared" si="301"/>
        <v>201601</v>
      </c>
    </row>
    <row r="9673" spans="1:13" x14ac:dyDescent="0.25">
      <c r="A9673" s="35" t="str">
        <f>VLOOKUP(B9673,ResCat!$A$2:$B$269,2,FALSE)</f>
        <v>PPOFEP</v>
      </c>
      <c r="B9673" s="68" t="str">
        <f>IF(ISNA(VLOOKUP(C9673,COA!$A$2:$B$340,2,FALSE)),"XXX",VLOOKUP(C9673,COA!$A$2:$B$340,2,FALSE))</f>
        <v>F51</v>
      </c>
      <c r="C9673" s="149" t="str">
        <f t="shared" si="302"/>
        <v>0030-1000-0012</v>
      </c>
      <c r="D9673" s="134" t="s">
        <v>462</v>
      </c>
      <c r="E9673" s="134" t="s">
        <v>409</v>
      </c>
      <c r="F9673" s="134" t="s">
        <v>452</v>
      </c>
      <c r="G9673" s="134" t="s">
        <v>1028</v>
      </c>
      <c r="H9673" s="134" t="s">
        <v>1023</v>
      </c>
      <c r="I9673" s="134" t="s">
        <v>3</v>
      </c>
      <c r="J9673" s="135">
        <v>4530.6399999999994</v>
      </c>
      <c r="K9673" s="135">
        <v>3266.81</v>
      </c>
      <c r="L9673" s="135">
        <v>3198.18</v>
      </c>
      <c r="M9673" s="153" t="str">
        <f t="shared" si="301"/>
        <v>201601</v>
      </c>
    </row>
    <row r="9674" spans="1:13" x14ac:dyDescent="0.25">
      <c r="A9674" s="35" t="str">
        <f>VLOOKUP(B9674,ResCat!$A$2:$B$269,2,FALSE)</f>
        <v>PPOFEP</v>
      </c>
      <c r="B9674" s="68" t="str">
        <f>IF(ISNA(VLOOKUP(C9674,COA!$A$2:$B$340,2,FALSE)),"XXX",VLOOKUP(C9674,COA!$A$2:$B$340,2,FALSE))</f>
        <v>F51</v>
      </c>
      <c r="C9674" s="149" t="str">
        <f t="shared" si="302"/>
        <v>0030-1000-0012</v>
      </c>
      <c r="D9674" s="134" t="s">
        <v>462</v>
      </c>
      <c r="E9674" s="134" t="s">
        <v>409</v>
      </c>
      <c r="F9674" s="134" t="s">
        <v>452</v>
      </c>
      <c r="G9674" s="134" t="s">
        <v>1028</v>
      </c>
      <c r="H9674" s="134" t="s">
        <v>1023</v>
      </c>
      <c r="I9674" s="134" t="s">
        <v>2</v>
      </c>
      <c r="J9674" s="135">
        <v>14509.15</v>
      </c>
      <c r="K9674" s="135">
        <v>758.59</v>
      </c>
      <c r="L9674" s="135">
        <v>530.19999999999993</v>
      </c>
      <c r="M9674" s="153" t="str">
        <f t="shared" si="301"/>
        <v>201601</v>
      </c>
    </row>
    <row r="9675" spans="1:13" x14ac:dyDescent="0.25">
      <c r="A9675" s="35" t="str">
        <f>VLOOKUP(B9675,ResCat!$A$2:$B$269,2,FALSE)</f>
        <v>PPOFEP</v>
      </c>
      <c r="B9675" s="68" t="str">
        <f>IF(ISNA(VLOOKUP(C9675,COA!$A$2:$B$340,2,FALSE)),"XXX",VLOOKUP(C9675,COA!$A$2:$B$340,2,FALSE))</f>
        <v>F51</v>
      </c>
      <c r="C9675" s="149" t="str">
        <f t="shared" si="302"/>
        <v>0030-1000-0012</v>
      </c>
      <c r="D9675" s="134" t="s">
        <v>462</v>
      </c>
      <c r="E9675" s="134" t="s">
        <v>409</v>
      </c>
      <c r="F9675" s="134" t="s">
        <v>452</v>
      </c>
      <c r="G9675" s="134" t="s">
        <v>363</v>
      </c>
      <c r="H9675" s="134" t="s">
        <v>1023</v>
      </c>
      <c r="I9675" s="134" t="s">
        <v>3</v>
      </c>
      <c r="J9675" s="135">
        <v>-5392</v>
      </c>
      <c r="K9675" s="135">
        <v>-1249.54</v>
      </c>
      <c r="L9675" s="135">
        <v>-925.28</v>
      </c>
      <c r="M9675" s="153" t="str">
        <f t="shared" si="301"/>
        <v>201601</v>
      </c>
    </row>
    <row r="9676" spans="1:13" x14ac:dyDescent="0.25">
      <c r="A9676" s="35" t="str">
        <f>VLOOKUP(B9676,ResCat!$A$2:$B$269,2,FALSE)</f>
        <v>PPOFEP</v>
      </c>
      <c r="B9676" s="68" t="str">
        <f>IF(ISNA(VLOOKUP(C9676,COA!$A$2:$B$340,2,FALSE)),"XXX",VLOOKUP(C9676,COA!$A$2:$B$340,2,FALSE))</f>
        <v>F51</v>
      </c>
      <c r="C9676" s="149" t="str">
        <f t="shared" si="302"/>
        <v>0030-1000-0012</v>
      </c>
      <c r="D9676" s="134" t="s">
        <v>462</v>
      </c>
      <c r="E9676" s="134" t="s">
        <v>409</v>
      </c>
      <c r="F9676" s="134" t="s">
        <v>452</v>
      </c>
      <c r="G9676" s="134" t="s">
        <v>363</v>
      </c>
      <c r="H9676" s="134" t="s">
        <v>1023</v>
      </c>
      <c r="I9676" s="134" t="s">
        <v>2</v>
      </c>
      <c r="J9676" s="135">
        <v>10274.65</v>
      </c>
      <c r="K9676" s="135">
        <v>164.42999999999995</v>
      </c>
      <c r="L9676" s="135">
        <v>-403.28999999999996</v>
      </c>
      <c r="M9676" s="153" t="str">
        <f t="shared" si="301"/>
        <v>201601</v>
      </c>
    </row>
    <row r="9677" spans="1:13" x14ac:dyDescent="0.25">
      <c r="A9677" s="35" t="str">
        <f>VLOOKUP(B9677,ResCat!$A$2:$B$269,2,FALSE)</f>
        <v>PPOFEP</v>
      </c>
      <c r="B9677" s="68" t="str">
        <f>IF(ISNA(VLOOKUP(C9677,COA!$A$2:$B$340,2,FALSE)),"XXX",VLOOKUP(C9677,COA!$A$2:$B$340,2,FALSE))</f>
        <v>F51</v>
      </c>
      <c r="C9677" s="149" t="str">
        <f t="shared" si="302"/>
        <v>0030-1000-0012</v>
      </c>
      <c r="D9677" s="134" t="s">
        <v>462</v>
      </c>
      <c r="E9677" s="134" t="s">
        <v>409</v>
      </c>
      <c r="F9677" s="134" t="s">
        <v>452</v>
      </c>
      <c r="G9677" s="134" t="s">
        <v>1029</v>
      </c>
      <c r="H9677" s="134" t="s">
        <v>1023</v>
      </c>
      <c r="I9677" s="134" t="s">
        <v>3</v>
      </c>
      <c r="J9677" s="135">
        <v>2722.86</v>
      </c>
      <c r="K9677" s="135">
        <v>271.23</v>
      </c>
      <c r="L9677" s="135">
        <v>-227.29000000000002</v>
      </c>
      <c r="M9677" s="153" t="str">
        <f t="shared" si="301"/>
        <v>201601</v>
      </c>
    </row>
    <row r="9678" spans="1:13" x14ac:dyDescent="0.25">
      <c r="A9678" s="35" t="str">
        <f>VLOOKUP(B9678,ResCat!$A$2:$B$269,2,FALSE)</f>
        <v>PPOFEP</v>
      </c>
      <c r="B9678" s="68" t="str">
        <f>IF(ISNA(VLOOKUP(C9678,COA!$A$2:$B$340,2,FALSE)),"XXX",VLOOKUP(C9678,COA!$A$2:$B$340,2,FALSE))</f>
        <v>F51</v>
      </c>
      <c r="C9678" s="149" t="str">
        <f t="shared" si="302"/>
        <v>0030-1000-0012</v>
      </c>
      <c r="D9678" s="134" t="s">
        <v>462</v>
      </c>
      <c r="E9678" s="134" t="s">
        <v>409</v>
      </c>
      <c r="F9678" s="134" t="s">
        <v>452</v>
      </c>
      <c r="G9678" s="134" t="s">
        <v>1029</v>
      </c>
      <c r="H9678" s="134" t="s">
        <v>1023</v>
      </c>
      <c r="I9678" s="134" t="s">
        <v>2</v>
      </c>
      <c r="J9678" s="135">
        <v>-7907.38</v>
      </c>
      <c r="K9678" s="135">
        <v>-3295.1500000000005</v>
      </c>
      <c r="L9678" s="135">
        <v>-1013.36</v>
      </c>
      <c r="M9678" s="153" t="str">
        <f t="shared" si="301"/>
        <v>201601</v>
      </c>
    </row>
    <row r="9679" spans="1:13" x14ac:dyDescent="0.25">
      <c r="A9679" s="35" t="str">
        <f>VLOOKUP(B9679,ResCat!$A$2:$B$269,2,FALSE)</f>
        <v>PPOFEP</v>
      </c>
      <c r="B9679" s="68" t="str">
        <f>IF(ISNA(VLOOKUP(C9679,COA!$A$2:$B$340,2,FALSE)),"XXX",VLOOKUP(C9679,COA!$A$2:$B$340,2,FALSE))</f>
        <v>F51</v>
      </c>
      <c r="C9679" s="149" t="str">
        <f t="shared" si="302"/>
        <v>0030-1000-0012</v>
      </c>
      <c r="D9679" s="134" t="s">
        <v>462</v>
      </c>
      <c r="E9679" s="134" t="s">
        <v>409</v>
      </c>
      <c r="F9679" s="134" t="s">
        <v>452</v>
      </c>
      <c r="G9679" s="134" t="s">
        <v>349</v>
      </c>
      <c r="H9679" s="134" t="s">
        <v>1023</v>
      </c>
      <c r="I9679" s="134" t="s">
        <v>3</v>
      </c>
      <c r="J9679" s="135">
        <v>29184.960000000003</v>
      </c>
      <c r="K9679" s="135">
        <v>19908.440000000002</v>
      </c>
      <c r="L9679" s="135">
        <v>11859.769999999999</v>
      </c>
      <c r="M9679" s="153" t="str">
        <f t="shared" si="301"/>
        <v>201601</v>
      </c>
    </row>
    <row r="9680" spans="1:13" x14ac:dyDescent="0.25">
      <c r="A9680" s="35" t="str">
        <f>VLOOKUP(B9680,ResCat!$A$2:$B$269,2,FALSE)</f>
        <v>PPOFEP</v>
      </c>
      <c r="B9680" s="68" t="str">
        <f>IF(ISNA(VLOOKUP(C9680,COA!$A$2:$B$340,2,FALSE)),"XXX",VLOOKUP(C9680,COA!$A$2:$B$340,2,FALSE))</f>
        <v>F51</v>
      </c>
      <c r="C9680" s="149" t="str">
        <f t="shared" si="302"/>
        <v>0030-1000-0012</v>
      </c>
      <c r="D9680" s="134" t="s">
        <v>462</v>
      </c>
      <c r="E9680" s="134" t="s">
        <v>409</v>
      </c>
      <c r="F9680" s="134" t="s">
        <v>452</v>
      </c>
      <c r="G9680" s="134" t="s">
        <v>349</v>
      </c>
      <c r="H9680" s="134" t="s">
        <v>1023</v>
      </c>
      <c r="I9680" s="134" t="s">
        <v>2</v>
      </c>
      <c r="J9680" s="135">
        <v>57168.170000000006</v>
      </c>
      <c r="K9680" s="135">
        <v>22266.070000000014</v>
      </c>
      <c r="L9680" s="135">
        <v>20854.380000000019</v>
      </c>
      <c r="M9680" s="153" t="str">
        <f t="shared" si="301"/>
        <v>201601</v>
      </c>
    </row>
    <row r="9681" spans="1:13" x14ac:dyDescent="0.25">
      <c r="A9681" s="35" t="str">
        <f>VLOOKUP(B9681,ResCat!$A$2:$B$269,2,FALSE)</f>
        <v>PPOFEP</v>
      </c>
      <c r="B9681" s="68" t="str">
        <f>IF(ISNA(VLOOKUP(C9681,COA!$A$2:$B$340,2,FALSE)),"XXX",VLOOKUP(C9681,COA!$A$2:$B$340,2,FALSE))</f>
        <v>F51</v>
      </c>
      <c r="C9681" s="149" t="str">
        <f t="shared" si="302"/>
        <v>0030-1000-0012</v>
      </c>
      <c r="D9681" s="134" t="s">
        <v>462</v>
      </c>
      <c r="E9681" s="134" t="s">
        <v>409</v>
      </c>
      <c r="F9681" s="134" t="s">
        <v>452</v>
      </c>
      <c r="G9681" s="134" t="s">
        <v>350</v>
      </c>
      <c r="H9681" s="134" t="s">
        <v>1023</v>
      </c>
      <c r="I9681" s="134" t="s">
        <v>3</v>
      </c>
      <c r="J9681" s="135">
        <v>43737.36</v>
      </c>
      <c r="K9681" s="135">
        <v>21410.610000000008</v>
      </c>
      <c r="L9681" s="135">
        <v>8742.4699999999975</v>
      </c>
      <c r="M9681" s="153" t="str">
        <f t="shared" si="301"/>
        <v>201601</v>
      </c>
    </row>
    <row r="9682" spans="1:13" x14ac:dyDescent="0.25">
      <c r="A9682" s="35" t="str">
        <f>VLOOKUP(B9682,ResCat!$A$2:$B$269,2,FALSE)</f>
        <v>PPOFEP</v>
      </c>
      <c r="B9682" s="68" t="str">
        <f>IF(ISNA(VLOOKUP(C9682,COA!$A$2:$B$340,2,FALSE)),"XXX",VLOOKUP(C9682,COA!$A$2:$B$340,2,FALSE))</f>
        <v>F51</v>
      </c>
      <c r="C9682" s="149" t="str">
        <f t="shared" si="302"/>
        <v>0030-1000-0012</v>
      </c>
      <c r="D9682" s="134" t="s">
        <v>462</v>
      </c>
      <c r="E9682" s="134" t="s">
        <v>409</v>
      </c>
      <c r="F9682" s="134" t="s">
        <v>452</v>
      </c>
      <c r="G9682" s="134" t="s">
        <v>350</v>
      </c>
      <c r="H9682" s="134" t="s">
        <v>1023</v>
      </c>
      <c r="I9682" s="134" t="s">
        <v>2</v>
      </c>
      <c r="J9682" s="135">
        <v>12553.300000000003</v>
      </c>
      <c r="K9682" s="135">
        <v>3078.0600000000013</v>
      </c>
      <c r="L9682" s="135">
        <v>176.13999999999871</v>
      </c>
      <c r="M9682" s="153" t="str">
        <f t="shared" si="301"/>
        <v>201601</v>
      </c>
    </row>
    <row r="9683" spans="1:13" x14ac:dyDescent="0.25">
      <c r="A9683" s="35" t="str">
        <f>VLOOKUP(B9683,ResCat!$A$2:$B$269,2,FALSE)</f>
        <v>PPOFEP</v>
      </c>
      <c r="B9683" s="68" t="str">
        <f>IF(ISNA(VLOOKUP(C9683,COA!$A$2:$B$340,2,FALSE)),"XXX",VLOOKUP(C9683,COA!$A$2:$B$340,2,FALSE))</f>
        <v>F51</v>
      </c>
      <c r="C9683" s="149" t="str">
        <f t="shared" si="302"/>
        <v>0030-1000-0012</v>
      </c>
      <c r="D9683" s="134" t="s">
        <v>462</v>
      </c>
      <c r="E9683" s="134" t="s">
        <v>409</v>
      </c>
      <c r="F9683" s="134" t="s">
        <v>452</v>
      </c>
      <c r="G9683" s="134" t="s">
        <v>359</v>
      </c>
      <c r="H9683" s="134" t="s">
        <v>1023</v>
      </c>
      <c r="I9683" s="134" t="s">
        <v>3</v>
      </c>
      <c r="J9683" s="135">
        <v>42510.97</v>
      </c>
      <c r="K9683" s="135">
        <v>20299.22999999996</v>
      </c>
      <c r="L9683" s="135">
        <v>5639.6299999999956</v>
      </c>
      <c r="M9683" s="153" t="str">
        <f t="shared" si="301"/>
        <v>201601</v>
      </c>
    </row>
    <row r="9684" spans="1:13" x14ac:dyDescent="0.25">
      <c r="A9684" s="35" t="str">
        <f>VLOOKUP(B9684,ResCat!$A$2:$B$269,2,FALSE)</f>
        <v>PPOFEP</v>
      </c>
      <c r="B9684" s="68" t="str">
        <f>IF(ISNA(VLOOKUP(C9684,COA!$A$2:$B$340,2,FALSE)),"XXX",VLOOKUP(C9684,COA!$A$2:$B$340,2,FALSE))</f>
        <v>F51</v>
      </c>
      <c r="C9684" s="149" t="str">
        <f t="shared" si="302"/>
        <v>0030-1000-0012</v>
      </c>
      <c r="D9684" s="134" t="s">
        <v>462</v>
      </c>
      <c r="E9684" s="134" t="s">
        <v>409</v>
      </c>
      <c r="F9684" s="134" t="s">
        <v>452</v>
      </c>
      <c r="G9684" s="134" t="s">
        <v>359</v>
      </c>
      <c r="H9684" s="134" t="s">
        <v>1023</v>
      </c>
      <c r="I9684" s="134" t="s">
        <v>2</v>
      </c>
      <c r="J9684" s="135">
        <v>93174.38</v>
      </c>
      <c r="K9684" s="135">
        <v>18634.159999999996</v>
      </c>
      <c r="L9684" s="135">
        <v>13494.080000000009</v>
      </c>
      <c r="M9684" s="153" t="str">
        <f t="shared" si="301"/>
        <v>201601</v>
      </c>
    </row>
    <row r="9685" spans="1:13" x14ac:dyDescent="0.25">
      <c r="A9685" s="35" t="str">
        <f>VLOOKUP(B9685,ResCat!$A$2:$B$269,2,FALSE)</f>
        <v>PPOFEP</v>
      </c>
      <c r="B9685" s="68" t="str">
        <f>IF(ISNA(VLOOKUP(C9685,COA!$A$2:$B$340,2,FALSE)),"XXX",VLOOKUP(C9685,COA!$A$2:$B$340,2,FALSE))</f>
        <v>F51</v>
      </c>
      <c r="C9685" s="149" t="str">
        <f t="shared" si="302"/>
        <v>0030-1000-0012</v>
      </c>
      <c r="D9685" s="134" t="s">
        <v>462</v>
      </c>
      <c r="E9685" s="134" t="s">
        <v>409</v>
      </c>
      <c r="F9685" s="134" t="s">
        <v>452</v>
      </c>
      <c r="G9685" s="134" t="s">
        <v>354</v>
      </c>
      <c r="H9685" s="134" t="s">
        <v>1023</v>
      </c>
      <c r="I9685" s="134" t="s">
        <v>3</v>
      </c>
      <c r="J9685" s="135">
        <v>61611.869999999995</v>
      </c>
      <c r="K9685" s="135">
        <v>25144.85999999995</v>
      </c>
      <c r="L9685" s="135">
        <v>10813.450000000019</v>
      </c>
      <c r="M9685" s="153" t="str">
        <f t="shared" si="301"/>
        <v>201601</v>
      </c>
    </row>
    <row r="9686" spans="1:13" x14ac:dyDescent="0.25">
      <c r="A9686" s="35" t="str">
        <f>VLOOKUP(B9686,ResCat!$A$2:$B$269,2,FALSE)</f>
        <v>PPOFEP</v>
      </c>
      <c r="B9686" s="68" t="str">
        <f>IF(ISNA(VLOOKUP(C9686,COA!$A$2:$B$340,2,FALSE)),"XXX",VLOOKUP(C9686,COA!$A$2:$B$340,2,FALSE))</f>
        <v>F51</v>
      </c>
      <c r="C9686" s="149" t="str">
        <f t="shared" si="302"/>
        <v>0030-1000-0012</v>
      </c>
      <c r="D9686" s="134" t="s">
        <v>462</v>
      </c>
      <c r="E9686" s="134" t="s">
        <v>409</v>
      </c>
      <c r="F9686" s="134" t="s">
        <v>452</v>
      </c>
      <c r="G9686" s="134" t="s">
        <v>354</v>
      </c>
      <c r="H9686" s="134" t="s">
        <v>1023</v>
      </c>
      <c r="I9686" s="134" t="s">
        <v>336</v>
      </c>
      <c r="J9686" s="135">
        <v>-20</v>
      </c>
      <c r="K9686" s="135">
        <v>0</v>
      </c>
      <c r="L9686" s="135">
        <v>0</v>
      </c>
      <c r="M9686" s="153" t="str">
        <f t="shared" si="301"/>
        <v>201601</v>
      </c>
    </row>
    <row r="9687" spans="1:13" x14ac:dyDescent="0.25">
      <c r="A9687" s="35" t="str">
        <f>VLOOKUP(B9687,ResCat!$A$2:$B$269,2,FALSE)</f>
        <v>PPOFEP</v>
      </c>
      <c r="B9687" s="68" t="str">
        <f>IF(ISNA(VLOOKUP(C9687,COA!$A$2:$B$340,2,FALSE)),"XXX",VLOOKUP(C9687,COA!$A$2:$B$340,2,FALSE))</f>
        <v>F51</v>
      </c>
      <c r="C9687" s="149" t="str">
        <f t="shared" si="302"/>
        <v>0030-1000-0012</v>
      </c>
      <c r="D9687" s="134" t="s">
        <v>462</v>
      </c>
      <c r="E9687" s="134" t="s">
        <v>409</v>
      </c>
      <c r="F9687" s="134" t="s">
        <v>452</v>
      </c>
      <c r="G9687" s="134" t="s">
        <v>354</v>
      </c>
      <c r="H9687" s="134" t="s">
        <v>1023</v>
      </c>
      <c r="I9687" s="134" t="s">
        <v>2</v>
      </c>
      <c r="J9687" s="135">
        <v>16976.089999999997</v>
      </c>
      <c r="K9687" s="135">
        <v>9259.6600000000017</v>
      </c>
      <c r="L9687" s="135">
        <v>7847.3100000000031</v>
      </c>
      <c r="M9687" s="153" t="str">
        <f t="shared" si="301"/>
        <v>201601</v>
      </c>
    </row>
    <row r="9688" spans="1:13" x14ac:dyDescent="0.25">
      <c r="A9688" s="35" t="str">
        <f>VLOOKUP(B9688,ResCat!$A$2:$B$269,2,FALSE)</f>
        <v>PPOFEP</v>
      </c>
      <c r="B9688" s="68" t="str">
        <f>IF(ISNA(VLOOKUP(C9688,COA!$A$2:$B$340,2,FALSE)),"XXX",VLOOKUP(C9688,COA!$A$2:$B$340,2,FALSE))</f>
        <v>F51</v>
      </c>
      <c r="C9688" s="149" t="str">
        <f t="shared" si="302"/>
        <v>0030-1000-0012</v>
      </c>
      <c r="D9688" s="134" t="s">
        <v>462</v>
      </c>
      <c r="E9688" s="134" t="s">
        <v>409</v>
      </c>
      <c r="F9688" s="134" t="s">
        <v>452</v>
      </c>
      <c r="G9688" s="134" t="s">
        <v>366</v>
      </c>
      <c r="H9688" s="134" t="s">
        <v>1023</v>
      </c>
      <c r="I9688" s="134" t="s">
        <v>3</v>
      </c>
      <c r="J9688" s="135">
        <v>22333</v>
      </c>
      <c r="K9688" s="135">
        <v>10098.110000000004</v>
      </c>
      <c r="L9688" s="135">
        <v>2283.1499999999983</v>
      </c>
      <c r="M9688" s="153" t="str">
        <f t="shared" si="301"/>
        <v>201601</v>
      </c>
    </row>
    <row r="9689" spans="1:13" x14ac:dyDescent="0.25">
      <c r="A9689" s="35" t="str">
        <f>VLOOKUP(B9689,ResCat!$A$2:$B$269,2,FALSE)</f>
        <v>PPOFEP</v>
      </c>
      <c r="B9689" s="68" t="str">
        <f>IF(ISNA(VLOOKUP(C9689,COA!$A$2:$B$340,2,FALSE)),"XXX",VLOOKUP(C9689,COA!$A$2:$B$340,2,FALSE))</f>
        <v>F51</v>
      </c>
      <c r="C9689" s="149" t="str">
        <f t="shared" si="302"/>
        <v>0030-1000-0012</v>
      </c>
      <c r="D9689" s="134" t="s">
        <v>462</v>
      </c>
      <c r="E9689" s="134" t="s">
        <v>409</v>
      </c>
      <c r="F9689" s="134" t="s">
        <v>452</v>
      </c>
      <c r="G9689" s="134" t="s">
        <v>366</v>
      </c>
      <c r="H9689" s="134" t="s">
        <v>1023</v>
      </c>
      <c r="I9689" s="134" t="s">
        <v>2</v>
      </c>
      <c r="J9689" s="135">
        <v>20195.379999999997</v>
      </c>
      <c r="K9689" s="135">
        <v>7134.590000000002</v>
      </c>
      <c r="L9689" s="135">
        <v>7320.2100000000028</v>
      </c>
      <c r="M9689" s="153" t="str">
        <f t="shared" si="301"/>
        <v>201601</v>
      </c>
    </row>
    <row r="9690" spans="1:13" x14ac:dyDescent="0.25">
      <c r="A9690" s="35" t="str">
        <f>VLOOKUP(B9690,ResCat!$A$2:$B$269,2,FALSE)</f>
        <v>PPOFEP</v>
      </c>
      <c r="B9690" s="68" t="str">
        <f>IF(ISNA(VLOOKUP(C9690,COA!$A$2:$B$340,2,FALSE)),"XXX",VLOOKUP(C9690,COA!$A$2:$B$340,2,FALSE))</f>
        <v>F51</v>
      </c>
      <c r="C9690" s="149" t="str">
        <f t="shared" si="302"/>
        <v>0030-1000-0012</v>
      </c>
      <c r="D9690" s="134" t="s">
        <v>462</v>
      </c>
      <c r="E9690" s="134" t="s">
        <v>409</v>
      </c>
      <c r="F9690" s="134" t="s">
        <v>452</v>
      </c>
      <c r="G9690" s="134" t="s">
        <v>337</v>
      </c>
      <c r="H9690" s="134" t="s">
        <v>1023</v>
      </c>
      <c r="I9690" s="134" t="s">
        <v>3</v>
      </c>
      <c r="J9690" s="135">
        <v>44514.759999999995</v>
      </c>
      <c r="K9690" s="135">
        <v>15675.19</v>
      </c>
      <c r="L9690" s="135">
        <v>13662.519999999995</v>
      </c>
      <c r="M9690" s="153" t="str">
        <f t="shared" si="301"/>
        <v>201601</v>
      </c>
    </row>
    <row r="9691" spans="1:13" x14ac:dyDescent="0.25">
      <c r="A9691" s="35" t="str">
        <f>VLOOKUP(B9691,ResCat!$A$2:$B$269,2,FALSE)</f>
        <v>PPOFEP</v>
      </c>
      <c r="B9691" s="68" t="str">
        <f>IF(ISNA(VLOOKUP(C9691,COA!$A$2:$B$340,2,FALSE)),"XXX",VLOOKUP(C9691,COA!$A$2:$B$340,2,FALSE))</f>
        <v>F51</v>
      </c>
      <c r="C9691" s="149" t="str">
        <f t="shared" si="302"/>
        <v>0030-1000-0012</v>
      </c>
      <c r="D9691" s="134" t="s">
        <v>462</v>
      </c>
      <c r="E9691" s="134" t="s">
        <v>409</v>
      </c>
      <c r="F9691" s="134" t="s">
        <v>452</v>
      </c>
      <c r="G9691" s="134" t="s">
        <v>337</v>
      </c>
      <c r="H9691" s="134" t="s">
        <v>1023</v>
      </c>
      <c r="I9691" s="134" t="s">
        <v>336</v>
      </c>
      <c r="J9691" s="135">
        <v>0.01</v>
      </c>
      <c r="K9691" s="135">
        <v>0</v>
      </c>
      <c r="L9691" s="135">
        <v>0</v>
      </c>
      <c r="M9691" s="153" t="str">
        <f t="shared" si="301"/>
        <v>201601</v>
      </c>
    </row>
    <row r="9692" spans="1:13" x14ac:dyDescent="0.25">
      <c r="A9692" s="35" t="str">
        <f>VLOOKUP(B9692,ResCat!$A$2:$B$269,2,FALSE)</f>
        <v>PPOFEP</v>
      </c>
      <c r="B9692" s="68" t="str">
        <f>IF(ISNA(VLOOKUP(C9692,COA!$A$2:$B$340,2,FALSE)),"XXX",VLOOKUP(C9692,COA!$A$2:$B$340,2,FALSE))</f>
        <v>F51</v>
      </c>
      <c r="C9692" s="149" t="str">
        <f t="shared" si="302"/>
        <v>0030-1000-0012</v>
      </c>
      <c r="D9692" s="134" t="s">
        <v>462</v>
      </c>
      <c r="E9692" s="134" t="s">
        <v>409</v>
      </c>
      <c r="F9692" s="134" t="s">
        <v>452</v>
      </c>
      <c r="G9692" s="134" t="s">
        <v>337</v>
      </c>
      <c r="H9692" s="134" t="s">
        <v>1023</v>
      </c>
      <c r="I9692" s="134" t="s">
        <v>2</v>
      </c>
      <c r="J9692" s="135">
        <v>39089.850000000006</v>
      </c>
      <c r="K9692" s="135">
        <v>18085.519999999993</v>
      </c>
      <c r="L9692" s="135">
        <v>13539.18</v>
      </c>
      <c r="M9692" s="153" t="str">
        <f t="shared" si="301"/>
        <v>201601</v>
      </c>
    </row>
    <row r="9693" spans="1:13" x14ac:dyDescent="0.25">
      <c r="A9693" s="35" t="str">
        <f>VLOOKUP(B9693,ResCat!$A$2:$B$269,2,FALSE)</f>
        <v>PPOFEP</v>
      </c>
      <c r="B9693" s="68" t="str">
        <f>IF(ISNA(VLOOKUP(C9693,COA!$A$2:$B$340,2,FALSE)),"XXX",VLOOKUP(C9693,COA!$A$2:$B$340,2,FALSE))</f>
        <v>F51</v>
      </c>
      <c r="C9693" s="149" t="str">
        <f t="shared" si="302"/>
        <v>0030-1000-0012</v>
      </c>
      <c r="D9693" s="134" t="s">
        <v>462</v>
      </c>
      <c r="E9693" s="134" t="s">
        <v>409</v>
      </c>
      <c r="F9693" s="134" t="s">
        <v>452</v>
      </c>
      <c r="G9693" s="134" t="s">
        <v>352</v>
      </c>
      <c r="H9693" s="134" t="s">
        <v>1023</v>
      </c>
      <c r="I9693" s="134" t="s">
        <v>3</v>
      </c>
      <c r="J9693" s="135">
        <v>42483.090000000011</v>
      </c>
      <c r="K9693" s="135">
        <v>17352.689999999999</v>
      </c>
      <c r="L9693" s="135">
        <v>15547.209999999995</v>
      </c>
      <c r="M9693" s="153" t="str">
        <f t="shared" si="301"/>
        <v>201602</v>
      </c>
    </row>
    <row r="9694" spans="1:13" x14ac:dyDescent="0.25">
      <c r="A9694" s="35" t="str">
        <f>VLOOKUP(B9694,ResCat!$A$2:$B$269,2,FALSE)</f>
        <v>PPOFEP</v>
      </c>
      <c r="B9694" s="68" t="str">
        <f>IF(ISNA(VLOOKUP(C9694,COA!$A$2:$B$340,2,FALSE)),"XXX",VLOOKUP(C9694,COA!$A$2:$B$340,2,FALSE))</f>
        <v>F51</v>
      </c>
      <c r="C9694" s="149" t="str">
        <f t="shared" si="302"/>
        <v>0030-1000-0012</v>
      </c>
      <c r="D9694" s="134" t="s">
        <v>462</v>
      </c>
      <c r="E9694" s="134" t="s">
        <v>409</v>
      </c>
      <c r="F9694" s="134" t="s">
        <v>452</v>
      </c>
      <c r="G9694" s="134" t="s">
        <v>352</v>
      </c>
      <c r="H9694" s="134" t="s">
        <v>1023</v>
      </c>
      <c r="I9694" s="134" t="s">
        <v>336</v>
      </c>
      <c r="J9694" s="135">
        <v>160</v>
      </c>
      <c r="K9694" s="135">
        <v>0</v>
      </c>
      <c r="L9694" s="135">
        <v>0</v>
      </c>
      <c r="M9694" s="153" t="str">
        <f t="shared" si="301"/>
        <v>201602</v>
      </c>
    </row>
    <row r="9695" spans="1:13" x14ac:dyDescent="0.25">
      <c r="A9695" s="35" t="str">
        <f>VLOOKUP(B9695,ResCat!$A$2:$B$269,2,FALSE)</f>
        <v>PPOFEP</v>
      </c>
      <c r="B9695" s="68" t="str">
        <f>IF(ISNA(VLOOKUP(C9695,COA!$A$2:$B$340,2,FALSE)),"XXX",VLOOKUP(C9695,COA!$A$2:$B$340,2,FALSE))</f>
        <v>F51</v>
      </c>
      <c r="C9695" s="149" t="str">
        <f t="shared" si="302"/>
        <v>0030-1000-0012</v>
      </c>
      <c r="D9695" s="134" t="s">
        <v>462</v>
      </c>
      <c r="E9695" s="134" t="s">
        <v>409</v>
      </c>
      <c r="F9695" s="134" t="s">
        <v>452</v>
      </c>
      <c r="G9695" s="134" t="s">
        <v>352</v>
      </c>
      <c r="H9695" s="134" t="s">
        <v>1023</v>
      </c>
      <c r="I9695" s="134" t="s">
        <v>2</v>
      </c>
      <c r="J9695" s="135">
        <v>62666.76999999999</v>
      </c>
      <c r="K9695" s="135">
        <v>27867.81</v>
      </c>
      <c r="L9695" s="135">
        <v>23219.659999999996</v>
      </c>
      <c r="M9695" s="153" t="str">
        <f t="shared" si="301"/>
        <v>201602</v>
      </c>
    </row>
    <row r="9696" spans="1:13" x14ac:dyDescent="0.25">
      <c r="A9696" s="35" t="str">
        <f>VLOOKUP(B9696,ResCat!$A$2:$B$269,2,FALSE)</f>
        <v>PPOFEP</v>
      </c>
      <c r="B9696" s="68" t="str">
        <f>IF(ISNA(VLOOKUP(C9696,COA!$A$2:$B$340,2,FALSE)),"XXX",VLOOKUP(C9696,COA!$A$2:$B$340,2,FALSE))</f>
        <v>F51</v>
      </c>
      <c r="C9696" s="149" t="str">
        <f t="shared" si="302"/>
        <v>0030-1000-0012</v>
      </c>
      <c r="D9696" s="134" t="s">
        <v>462</v>
      </c>
      <c r="E9696" s="134" t="s">
        <v>409</v>
      </c>
      <c r="F9696" s="134" t="s">
        <v>452</v>
      </c>
      <c r="G9696" s="134" t="s">
        <v>352</v>
      </c>
      <c r="H9696" s="134" t="s">
        <v>1023</v>
      </c>
      <c r="I9696" s="134" t="s">
        <v>371</v>
      </c>
      <c r="J9696" s="135">
        <v>0</v>
      </c>
      <c r="K9696" s="135">
        <v>0</v>
      </c>
      <c r="L9696" s="135">
        <v>0</v>
      </c>
      <c r="M9696" s="153" t="str">
        <f t="shared" si="301"/>
        <v>201602</v>
      </c>
    </row>
    <row r="9697" spans="1:13" x14ac:dyDescent="0.25">
      <c r="A9697" s="35" t="str">
        <f>VLOOKUP(B9697,ResCat!$A$2:$B$269,2,FALSE)</f>
        <v>PPOFEP</v>
      </c>
      <c r="B9697" s="68" t="str">
        <f>IF(ISNA(VLOOKUP(C9697,COA!$A$2:$B$340,2,FALSE)),"XXX",VLOOKUP(C9697,COA!$A$2:$B$340,2,FALSE))</f>
        <v>F51</v>
      </c>
      <c r="C9697" s="149" t="str">
        <f t="shared" si="302"/>
        <v>0030-1000-0012</v>
      </c>
      <c r="D9697" s="134" t="s">
        <v>462</v>
      </c>
      <c r="E9697" s="134" t="s">
        <v>409</v>
      </c>
      <c r="F9697" s="134" t="s">
        <v>452</v>
      </c>
      <c r="G9697" s="134" t="s">
        <v>347</v>
      </c>
      <c r="H9697" s="134" t="s">
        <v>1023</v>
      </c>
      <c r="I9697" s="134" t="s">
        <v>3</v>
      </c>
      <c r="J9697" s="135">
        <v>130943.60999999987</v>
      </c>
      <c r="K9697" s="135">
        <v>42523.999999999985</v>
      </c>
      <c r="L9697" s="135">
        <v>34682.090000000004</v>
      </c>
      <c r="M9697" s="153" t="str">
        <f t="shared" si="301"/>
        <v>201603</v>
      </c>
    </row>
    <row r="9698" spans="1:13" x14ac:dyDescent="0.25">
      <c r="A9698" s="35" t="str">
        <f>VLOOKUP(B9698,ResCat!$A$2:$B$269,2,FALSE)</f>
        <v>PPOFEP</v>
      </c>
      <c r="B9698" s="68" t="str">
        <f>IF(ISNA(VLOOKUP(C9698,COA!$A$2:$B$340,2,FALSE)),"XXX",VLOOKUP(C9698,COA!$A$2:$B$340,2,FALSE))</f>
        <v>F51</v>
      </c>
      <c r="C9698" s="149" t="str">
        <f t="shared" si="302"/>
        <v>0030-1000-0012</v>
      </c>
      <c r="D9698" s="134" t="s">
        <v>462</v>
      </c>
      <c r="E9698" s="134" t="s">
        <v>409</v>
      </c>
      <c r="F9698" s="134" t="s">
        <v>452</v>
      </c>
      <c r="G9698" s="134" t="s">
        <v>347</v>
      </c>
      <c r="H9698" s="134" t="s">
        <v>1023</v>
      </c>
      <c r="I9698" s="134" t="s">
        <v>368</v>
      </c>
      <c r="J9698" s="135">
        <v>4045</v>
      </c>
      <c r="K9698" s="135">
        <v>1156</v>
      </c>
      <c r="L9698" s="135">
        <v>523.9</v>
      </c>
      <c r="M9698" s="153" t="str">
        <f t="shared" si="301"/>
        <v>201603</v>
      </c>
    </row>
    <row r="9699" spans="1:13" x14ac:dyDescent="0.25">
      <c r="A9699" s="35" t="str">
        <f>VLOOKUP(B9699,ResCat!$A$2:$B$269,2,FALSE)</f>
        <v>PPOFEP</v>
      </c>
      <c r="B9699" s="68" t="str">
        <f>IF(ISNA(VLOOKUP(C9699,COA!$A$2:$B$340,2,FALSE)),"XXX",VLOOKUP(C9699,COA!$A$2:$B$340,2,FALSE))</f>
        <v>F51</v>
      </c>
      <c r="C9699" s="149" t="str">
        <f t="shared" si="302"/>
        <v>0030-1000-0012</v>
      </c>
      <c r="D9699" s="134" t="s">
        <v>462</v>
      </c>
      <c r="E9699" s="134" t="s">
        <v>409</v>
      </c>
      <c r="F9699" s="134" t="s">
        <v>452</v>
      </c>
      <c r="G9699" s="134" t="s">
        <v>347</v>
      </c>
      <c r="H9699" s="134" t="s">
        <v>1023</v>
      </c>
      <c r="I9699" s="134" t="s">
        <v>336</v>
      </c>
      <c r="J9699" s="135">
        <v>-1040</v>
      </c>
      <c r="K9699" s="135">
        <v>0</v>
      </c>
      <c r="L9699" s="135">
        <v>0</v>
      </c>
      <c r="M9699" s="153" t="str">
        <f t="shared" si="301"/>
        <v>201603</v>
      </c>
    </row>
    <row r="9700" spans="1:13" x14ac:dyDescent="0.25">
      <c r="A9700" s="35" t="str">
        <f>VLOOKUP(B9700,ResCat!$A$2:$B$269,2,FALSE)</f>
        <v>PPOFEP</v>
      </c>
      <c r="B9700" s="68" t="str">
        <f>IF(ISNA(VLOOKUP(C9700,COA!$A$2:$B$340,2,FALSE)),"XXX",VLOOKUP(C9700,COA!$A$2:$B$340,2,FALSE))</f>
        <v>F51</v>
      </c>
      <c r="C9700" s="149" t="str">
        <f t="shared" si="302"/>
        <v>0030-1000-0012</v>
      </c>
      <c r="D9700" s="134" t="s">
        <v>462</v>
      </c>
      <c r="E9700" s="134" t="s">
        <v>409</v>
      </c>
      <c r="F9700" s="134" t="s">
        <v>452</v>
      </c>
      <c r="G9700" s="134" t="s">
        <v>347</v>
      </c>
      <c r="H9700" s="134" t="s">
        <v>1023</v>
      </c>
      <c r="I9700" s="134" t="s">
        <v>2</v>
      </c>
      <c r="J9700" s="135">
        <v>125100.52999999997</v>
      </c>
      <c r="K9700" s="135">
        <v>34119.62000000001</v>
      </c>
      <c r="L9700" s="135">
        <v>32490.620000000017</v>
      </c>
      <c r="M9700" s="153" t="str">
        <f t="shared" si="301"/>
        <v>201603</v>
      </c>
    </row>
    <row r="9701" spans="1:13" x14ac:dyDescent="0.25">
      <c r="A9701" s="35" t="str">
        <f>VLOOKUP(B9701,ResCat!$A$2:$B$269,2,FALSE)</f>
        <v>PPOFEP</v>
      </c>
      <c r="B9701" s="68" t="str">
        <f>IF(ISNA(VLOOKUP(C9701,COA!$A$2:$B$340,2,FALSE)),"XXX",VLOOKUP(C9701,COA!$A$2:$B$340,2,FALSE))</f>
        <v>F51</v>
      </c>
      <c r="C9701" s="149" t="str">
        <f t="shared" si="302"/>
        <v>0030-1000-0012</v>
      </c>
      <c r="D9701" s="134" t="s">
        <v>462</v>
      </c>
      <c r="E9701" s="134" t="s">
        <v>409</v>
      </c>
      <c r="F9701" s="134" t="s">
        <v>452</v>
      </c>
      <c r="G9701" s="134" t="s">
        <v>361</v>
      </c>
      <c r="H9701" s="134" t="s">
        <v>1023</v>
      </c>
      <c r="I9701" s="134" t="s">
        <v>3</v>
      </c>
      <c r="J9701" s="135">
        <v>49872.48000000001</v>
      </c>
      <c r="K9701" s="135">
        <v>15358.100000000008</v>
      </c>
      <c r="L9701" s="135">
        <v>12277.180000000009</v>
      </c>
      <c r="M9701" s="153" t="str">
        <f t="shared" si="301"/>
        <v>201604</v>
      </c>
    </row>
    <row r="9702" spans="1:13" x14ac:dyDescent="0.25">
      <c r="A9702" s="35" t="str">
        <f>VLOOKUP(B9702,ResCat!$A$2:$B$269,2,FALSE)</f>
        <v>PPOFEP</v>
      </c>
      <c r="B9702" s="68" t="str">
        <f>IF(ISNA(VLOOKUP(C9702,COA!$A$2:$B$340,2,FALSE)),"XXX",VLOOKUP(C9702,COA!$A$2:$B$340,2,FALSE))</f>
        <v>F51</v>
      </c>
      <c r="C9702" s="149" t="str">
        <f t="shared" si="302"/>
        <v>0030-1000-0012</v>
      </c>
      <c r="D9702" s="134" t="s">
        <v>462</v>
      </c>
      <c r="E9702" s="134" t="s">
        <v>409</v>
      </c>
      <c r="F9702" s="134" t="s">
        <v>452</v>
      </c>
      <c r="G9702" s="134" t="s">
        <v>361</v>
      </c>
      <c r="H9702" s="134" t="s">
        <v>1023</v>
      </c>
      <c r="I9702" s="134" t="s">
        <v>336</v>
      </c>
      <c r="J9702" s="135">
        <v>2667.78</v>
      </c>
      <c r="K9702" s="135">
        <v>1643.06</v>
      </c>
      <c r="L9702" s="135">
        <v>333.96</v>
      </c>
      <c r="M9702" s="153" t="str">
        <f t="shared" si="301"/>
        <v>201604</v>
      </c>
    </row>
    <row r="9703" spans="1:13" x14ac:dyDescent="0.25">
      <c r="A9703" s="35" t="str">
        <f>VLOOKUP(B9703,ResCat!$A$2:$B$269,2,FALSE)</f>
        <v>PPOFEP</v>
      </c>
      <c r="B9703" s="68" t="str">
        <f>IF(ISNA(VLOOKUP(C9703,COA!$A$2:$B$340,2,FALSE)),"XXX",VLOOKUP(C9703,COA!$A$2:$B$340,2,FALSE))</f>
        <v>F51</v>
      </c>
      <c r="C9703" s="149" t="str">
        <f t="shared" si="302"/>
        <v>0030-1000-0012</v>
      </c>
      <c r="D9703" s="134" t="s">
        <v>462</v>
      </c>
      <c r="E9703" s="134" t="s">
        <v>409</v>
      </c>
      <c r="F9703" s="134" t="s">
        <v>452</v>
      </c>
      <c r="G9703" s="134" t="s">
        <v>361</v>
      </c>
      <c r="H9703" s="134" t="s">
        <v>1023</v>
      </c>
      <c r="I9703" s="134" t="s">
        <v>2</v>
      </c>
      <c r="J9703" s="135">
        <v>153743.78999999998</v>
      </c>
      <c r="K9703" s="135">
        <v>78746.610000000015</v>
      </c>
      <c r="L9703" s="135">
        <v>74217.719999999987</v>
      </c>
      <c r="M9703" s="153" t="str">
        <f t="shared" si="301"/>
        <v>201604</v>
      </c>
    </row>
    <row r="9704" spans="1:13" x14ac:dyDescent="0.25">
      <c r="A9704" s="35" t="str">
        <f>VLOOKUP(B9704,ResCat!$A$2:$B$269,2,FALSE)</f>
        <v>PPOFEP</v>
      </c>
      <c r="B9704" s="68" t="str">
        <f>IF(ISNA(VLOOKUP(C9704,COA!$A$2:$B$340,2,FALSE)),"XXX",VLOOKUP(C9704,COA!$A$2:$B$340,2,FALSE))</f>
        <v>F51</v>
      </c>
      <c r="C9704" s="149" t="str">
        <f t="shared" si="302"/>
        <v>0030-1000-0012</v>
      </c>
      <c r="D9704" s="134" t="s">
        <v>462</v>
      </c>
      <c r="E9704" s="134" t="s">
        <v>409</v>
      </c>
      <c r="F9704" s="134" t="s">
        <v>452</v>
      </c>
      <c r="G9704" s="134" t="s">
        <v>312</v>
      </c>
      <c r="H9704" s="134" t="s">
        <v>1023</v>
      </c>
      <c r="I9704" s="134" t="s">
        <v>3</v>
      </c>
      <c r="J9704" s="135">
        <v>65792.06</v>
      </c>
      <c r="K9704" s="135">
        <v>15686.000000000004</v>
      </c>
      <c r="L9704" s="135">
        <v>12132.019999999995</v>
      </c>
      <c r="M9704" s="153" t="str">
        <f t="shared" si="301"/>
        <v>201605</v>
      </c>
    </row>
    <row r="9705" spans="1:13" x14ac:dyDescent="0.25">
      <c r="A9705" s="35" t="str">
        <f>VLOOKUP(B9705,ResCat!$A$2:$B$269,2,FALSE)</f>
        <v>PPOFEP</v>
      </c>
      <c r="B9705" s="68" t="str">
        <f>IF(ISNA(VLOOKUP(C9705,COA!$A$2:$B$340,2,FALSE)),"XXX",VLOOKUP(C9705,COA!$A$2:$B$340,2,FALSE))</f>
        <v>F51</v>
      </c>
      <c r="C9705" s="149" t="str">
        <f t="shared" si="302"/>
        <v>0030-1000-0012</v>
      </c>
      <c r="D9705" s="134" t="s">
        <v>462</v>
      </c>
      <c r="E9705" s="134" t="s">
        <v>409</v>
      </c>
      <c r="F9705" s="134" t="s">
        <v>452</v>
      </c>
      <c r="G9705" s="134" t="s">
        <v>312</v>
      </c>
      <c r="H9705" s="134" t="s">
        <v>1023</v>
      </c>
      <c r="I9705" s="134" t="s">
        <v>336</v>
      </c>
      <c r="J9705" s="135">
        <v>150</v>
      </c>
      <c r="K9705" s="135">
        <v>77.66</v>
      </c>
      <c r="L9705" s="135">
        <v>0</v>
      </c>
      <c r="M9705" s="153" t="str">
        <f t="shared" si="301"/>
        <v>201605</v>
      </c>
    </row>
    <row r="9706" spans="1:13" x14ac:dyDescent="0.25">
      <c r="A9706" s="35" t="str">
        <f>VLOOKUP(B9706,ResCat!$A$2:$B$269,2,FALSE)</f>
        <v>PPOFEP</v>
      </c>
      <c r="B9706" s="68" t="str">
        <f>IF(ISNA(VLOOKUP(C9706,COA!$A$2:$B$340,2,FALSE)),"XXX",VLOOKUP(C9706,COA!$A$2:$B$340,2,FALSE))</f>
        <v>F51</v>
      </c>
      <c r="C9706" s="149" t="str">
        <f t="shared" si="302"/>
        <v>0030-1000-0012</v>
      </c>
      <c r="D9706" s="134" t="s">
        <v>462</v>
      </c>
      <c r="E9706" s="134" t="s">
        <v>409</v>
      </c>
      <c r="F9706" s="134" t="s">
        <v>452</v>
      </c>
      <c r="G9706" s="134" t="s">
        <v>312</v>
      </c>
      <c r="H9706" s="134" t="s">
        <v>1023</v>
      </c>
      <c r="I9706" s="134" t="s">
        <v>2</v>
      </c>
      <c r="J9706" s="135">
        <v>122013.57999999999</v>
      </c>
      <c r="K9706" s="135">
        <v>26747.84</v>
      </c>
      <c r="L9706" s="135">
        <v>20822.160000000014</v>
      </c>
      <c r="M9706" s="153" t="str">
        <f t="shared" si="301"/>
        <v>201605</v>
      </c>
    </row>
    <row r="9707" spans="1:13" x14ac:dyDescent="0.25">
      <c r="A9707" s="35" t="str">
        <f>VLOOKUP(B9707,ResCat!$A$2:$B$269,2,FALSE)</f>
        <v>PPOFEP</v>
      </c>
      <c r="B9707" s="68" t="str">
        <f>IF(ISNA(VLOOKUP(C9707,COA!$A$2:$B$340,2,FALSE)),"XXX",VLOOKUP(C9707,COA!$A$2:$B$340,2,FALSE))</f>
        <v>F51</v>
      </c>
      <c r="C9707" s="149" t="str">
        <f t="shared" si="302"/>
        <v>0030-1000-0012</v>
      </c>
      <c r="D9707" s="134" t="s">
        <v>462</v>
      </c>
      <c r="E9707" s="134" t="s">
        <v>409</v>
      </c>
      <c r="F9707" s="134" t="s">
        <v>452</v>
      </c>
      <c r="G9707" s="134" t="s">
        <v>357</v>
      </c>
      <c r="H9707" s="134" t="s">
        <v>1023</v>
      </c>
      <c r="I9707" s="134" t="s">
        <v>3</v>
      </c>
      <c r="J9707" s="135">
        <v>64304.709999999992</v>
      </c>
      <c r="K9707" s="135">
        <v>27037.599999999995</v>
      </c>
      <c r="L9707" s="135">
        <v>21483.72</v>
      </c>
      <c r="M9707" s="153" t="str">
        <f t="shared" si="301"/>
        <v>201606</v>
      </c>
    </row>
    <row r="9708" spans="1:13" x14ac:dyDescent="0.25">
      <c r="A9708" s="35" t="str">
        <f>VLOOKUP(B9708,ResCat!$A$2:$B$269,2,FALSE)</f>
        <v>PPOFEP</v>
      </c>
      <c r="B9708" s="68" t="str">
        <f>IF(ISNA(VLOOKUP(C9708,COA!$A$2:$B$340,2,FALSE)),"XXX",VLOOKUP(C9708,COA!$A$2:$B$340,2,FALSE))</f>
        <v>F51</v>
      </c>
      <c r="C9708" s="149" t="str">
        <f t="shared" si="302"/>
        <v>0030-1000-0012</v>
      </c>
      <c r="D9708" s="134" t="s">
        <v>462</v>
      </c>
      <c r="E9708" s="134" t="s">
        <v>409</v>
      </c>
      <c r="F9708" s="134" t="s">
        <v>452</v>
      </c>
      <c r="G9708" s="134" t="s">
        <v>357</v>
      </c>
      <c r="H9708" s="134" t="s">
        <v>1023</v>
      </c>
      <c r="I9708" s="134" t="s">
        <v>368</v>
      </c>
      <c r="J9708" s="135">
        <v>1892</v>
      </c>
      <c r="K9708" s="135">
        <v>784.5</v>
      </c>
      <c r="L9708" s="135">
        <v>282.43</v>
      </c>
      <c r="M9708" s="153" t="str">
        <f t="shared" si="301"/>
        <v>201606</v>
      </c>
    </row>
    <row r="9709" spans="1:13" x14ac:dyDescent="0.25">
      <c r="A9709" s="35" t="str">
        <f>VLOOKUP(B9709,ResCat!$A$2:$B$269,2,FALSE)</f>
        <v>PPOFEP</v>
      </c>
      <c r="B9709" s="68" t="str">
        <f>IF(ISNA(VLOOKUP(C9709,COA!$A$2:$B$340,2,FALSE)),"XXX",VLOOKUP(C9709,COA!$A$2:$B$340,2,FALSE))</f>
        <v>F51</v>
      </c>
      <c r="C9709" s="149" t="str">
        <f t="shared" si="302"/>
        <v>0030-1000-0012</v>
      </c>
      <c r="D9709" s="134" t="s">
        <v>462</v>
      </c>
      <c r="E9709" s="134" t="s">
        <v>409</v>
      </c>
      <c r="F9709" s="134" t="s">
        <v>452</v>
      </c>
      <c r="G9709" s="134" t="s">
        <v>357</v>
      </c>
      <c r="H9709" s="134" t="s">
        <v>1023</v>
      </c>
      <c r="I9709" s="134" t="s">
        <v>336</v>
      </c>
      <c r="J9709" s="135">
        <v>6213.3600000000006</v>
      </c>
      <c r="K9709" s="135">
        <v>430.46</v>
      </c>
      <c r="L9709" s="135">
        <v>279.8</v>
      </c>
      <c r="M9709" s="153" t="str">
        <f t="shared" si="301"/>
        <v>201606</v>
      </c>
    </row>
    <row r="9710" spans="1:13" x14ac:dyDescent="0.25">
      <c r="A9710" s="35" t="str">
        <f>VLOOKUP(B9710,ResCat!$A$2:$B$269,2,FALSE)</f>
        <v>PPOFEP</v>
      </c>
      <c r="B9710" s="68" t="str">
        <f>IF(ISNA(VLOOKUP(C9710,COA!$A$2:$B$340,2,FALSE)),"XXX",VLOOKUP(C9710,COA!$A$2:$B$340,2,FALSE))</f>
        <v>F51</v>
      </c>
      <c r="C9710" s="149" t="str">
        <f t="shared" si="302"/>
        <v>0030-1000-0012</v>
      </c>
      <c r="D9710" s="134" t="s">
        <v>462</v>
      </c>
      <c r="E9710" s="134" t="s">
        <v>409</v>
      </c>
      <c r="F9710" s="134" t="s">
        <v>452</v>
      </c>
      <c r="G9710" s="134" t="s">
        <v>357</v>
      </c>
      <c r="H9710" s="134" t="s">
        <v>1023</v>
      </c>
      <c r="I9710" s="134" t="s">
        <v>2</v>
      </c>
      <c r="J9710" s="135">
        <v>77382</v>
      </c>
      <c r="K9710" s="135">
        <v>27811.799999999977</v>
      </c>
      <c r="L9710" s="135">
        <v>22588.029999999995</v>
      </c>
      <c r="M9710" s="153" t="str">
        <f t="shared" si="301"/>
        <v>201606</v>
      </c>
    </row>
    <row r="9711" spans="1:13" x14ac:dyDescent="0.25">
      <c r="A9711" s="35" t="str">
        <f>VLOOKUP(B9711,ResCat!$A$2:$B$269,2,FALSE)</f>
        <v>PPOFEP</v>
      </c>
      <c r="B9711" s="68" t="str">
        <f>IF(ISNA(VLOOKUP(C9711,COA!$A$2:$B$340,2,FALSE)),"XXX",VLOOKUP(C9711,COA!$A$2:$B$340,2,FALSE))</f>
        <v>F51</v>
      </c>
      <c r="C9711" s="149" t="str">
        <f t="shared" si="302"/>
        <v>0030-1000-0012</v>
      </c>
      <c r="D9711" s="134" t="s">
        <v>462</v>
      </c>
      <c r="E9711" s="134" t="s">
        <v>409</v>
      </c>
      <c r="F9711" s="134" t="s">
        <v>452</v>
      </c>
      <c r="G9711" s="134" t="s">
        <v>314</v>
      </c>
      <c r="H9711" s="134" t="s">
        <v>1023</v>
      </c>
      <c r="I9711" s="134" t="s">
        <v>3</v>
      </c>
      <c r="J9711" s="135">
        <v>29907.329999999998</v>
      </c>
      <c r="K9711" s="135">
        <v>15338.189999999997</v>
      </c>
      <c r="L9711" s="135">
        <v>9496.1500000000051</v>
      </c>
      <c r="M9711" s="153" t="str">
        <f t="shared" si="301"/>
        <v>201607</v>
      </c>
    </row>
    <row r="9712" spans="1:13" x14ac:dyDescent="0.25">
      <c r="A9712" s="35" t="str">
        <f>VLOOKUP(B9712,ResCat!$A$2:$B$269,2,FALSE)</f>
        <v>PPOFEP</v>
      </c>
      <c r="B9712" s="68" t="str">
        <f>IF(ISNA(VLOOKUP(C9712,COA!$A$2:$B$340,2,FALSE)),"XXX",VLOOKUP(C9712,COA!$A$2:$B$340,2,FALSE))</f>
        <v>F51</v>
      </c>
      <c r="C9712" s="149" t="str">
        <f t="shared" si="302"/>
        <v>0030-1000-0012</v>
      </c>
      <c r="D9712" s="134" t="s">
        <v>462</v>
      </c>
      <c r="E9712" s="134" t="s">
        <v>409</v>
      </c>
      <c r="F9712" s="134" t="s">
        <v>452</v>
      </c>
      <c r="G9712" s="134" t="s">
        <v>314</v>
      </c>
      <c r="H9712" s="134" t="s">
        <v>1023</v>
      </c>
      <c r="I9712" s="134" t="s">
        <v>336</v>
      </c>
      <c r="J9712" s="135">
        <v>-2999.98</v>
      </c>
      <c r="K9712" s="135">
        <v>0</v>
      </c>
      <c r="L9712" s="135">
        <v>0</v>
      </c>
      <c r="M9712" s="153" t="str">
        <f t="shared" si="301"/>
        <v>201607</v>
      </c>
    </row>
    <row r="9713" spans="1:13" x14ac:dyDescent="0.25">
      <c r="A9713" s="35" t="str">
        <f>VLOOKUP(B9713,ResCat!$A$2:$B$269,2,FALSE)</f>
        <v>PPOFEP</v>
      </c>
      <c r="B9713" s="68" t="str">
        <f>IF(ISNA(VLOOKUP(C9713,COA!$A$2:$B$340,2,FALSE)),"XXX",VLOOKUP(C9713,COA!$A$2:$B$340,2,FALSE))</f>
        <v>F51</v>
      </c>
      <c r="C9713" s="149" t="str">
        <f t="shared" si="302"/>
        <v>0030-1000-0012</v>
      </c>
      <c r="D9713" s="134" t="s">
        <v>462</v>
      </c>
      <c r="E9713" s="134" t="s">
        <v>409</v>
      </c>
      <c r="F9713" s="134" t="s">
        <v>452</v>
      </c>
      <c r="G9713" s="134" t="s">
        <v>314</v>
      </c>
      <c r="H9713" s="134" t="s">
        <v>1023</v>
      </c>
      <c r="I9713" s="134" t="s">
        <v>2</v>
      </c>
      <c r="J9713" s="135">
        <v>131046.36999999998</v>
      </c>
      <c r="K9713" s="135">
        <v>44439.259999999995</v>
      </c>
      <c r="L9713" s="135">
        <v>30800.939999999995</v>
      </c>
      <c r="M9713" s="153" t="str">
        <f t="shared" si="301"/>
        <v>201607</v>
      </c>
    </row>
    <row r="9714" spans="1:13" x14ac:dyDescent="0.25">
      <c r="A9714" s="35" t="str">
        <f>VLOOKUP(B9714,ResCat!$A$2:$B$269,2,FALSE)</f>
        <v>PPOFEP</v>
      </c>
      <c r="B9714" s="68" t="str">
        <f>IF(ISNA(VLOOKUP(C9714,COA!$A$2:$B$340,2,FALSE)),"XXX",VLOOKUP(C9714,COA!$A$2:$B$340,2,FALSE))</f>
        <v>F51</v>
      </c>
      <c r="C9714" s="149" t="str">
        <f t="shared" si="302"/>
        <v>0030-1000-0012</v>
      </c>
      <c r="D9714" s="134" t="s">
        <v>462</v>
      </c>
      <c r="E9714" s="134" t="s">
        <v>409</v>
      </c>
      <c r="F9714" s="134" t="s">
        <v>452</v>
      </c>
      <c r="G9714" s="134" t="s">
        <v>339</v>
      </c>
      <c r="H9714" s="134" t="s">
        <v>1023</v>
      </c>
      <c r="I9714" s="134" t="s">
        <v>3</v>
      </c>
      <c r="J9714" s="135">
        <v>76017.58</v>
      </c>
      <c r="K9714" s="135">
        <v>30547.820000000032</v>
      </c>
      <c r="L9714" s="135">
        <v>15051.099999999988</v>
      </c>
      <c r="M9714" s="153" t="str">
        <f t="shared" si="301"/>
        <v>201608</v>
      </c>
    </row>
    <row r="9715" spans="1:13" x14ac:dyDescent="0.25">
      <c r="A9715" s="35" t="str">
        <f>VLOOKUP(B9715,ResCat!$A$2:$B$269,2,FALSE)</f>
        <v>PPOFEP</v>
      </c>
      <c r="B9715" s="68" t="str">
        <f>IF(ISNA(VLOOKUP(C9715,COA!$A$2:$B$340,2,FALSE)),"XXX",VLOOKUP(C9715,COA!$A$2:$B$340,2,FALSE))</f>
        <v>F51</v>
      </c>
      <c r="C9715" s="149" t="str">
        <f t="shared" si="302"/>
        <v>0030-1000-0012</v>
      </c>
      <c r="D9715" s="134" t="s">
        <v>462</v>
      </c>
      <c r="E9715" s="134" t="s">
        <v>409</v>
      </c>
      <c r="F9715" s="134" t="s">
        <v>452</v>
      </c>
      <c r="G9715" s="134" t="s">
        <v>339</v>
      </c>
      <c r="H9715" s="134" t="s">
        <v>1023</v>
      </c>
      <c r="I9715" s="134" t="s">
        <v>2</v>
      </c>
      <c r="J9715" s="135">
        <v>146882.06999999992</v>
      </c>
      <c r="K9715" s="135">
        <v>39565.529999999992</v>
      </c>
      <c r="L9715" s="135">
        <v>29400.019999999997</v>
      </c>
      <c r="M9715" s="153" t="str">
        <f t="shared" si="301"/>
        <v>201608</v>
      </c>
    </row>
    <row r="9716" spans="1:13" x14ac:dyDescent="0.25">
      <c r="A9716" s="35" t="str">
        <f>VLOOKUP(B9716,ResCat!$A$2:$B$269,2,FALSE)</f>
        <v>PPOFEP</v>
      </c>
      <c r="B9716" s="68" t="str">
        <f>IF(ISNA(VLOOKUP(C9716,COA!$A$2:$B$340,2,FALSE)),"XXX",VLOOKUP(C9716,COA!$A$2:$B$340,2,FALSE))</f>
        <v>F51</v>
      </c>
      <c r="C9716" s="149" t="str">
        <f t="shared" si="302"/>
        <v>0030-1000-0012</v>
      </c>
      <c r="D9716" s="134" t="s">
        <v>462</v>
      </c>
      <c r="E9716" s="134" t="s">
        <v>409</v>
      </c>
      <c r="F9716" s="134" t="s">
        <v>452</v>
      </c>
      <c r="G9716" s="134" t="s">
        <v>342</v>
      </c>
      <c r="H9716" s="134" t="s">
        <v>1023</v>
      </c>
      <c r="I9716" s="134" t="s">
        <v>3</v>
      </c>
      <c r="J9716" s="135">
        <v>67488.39999999998</v>
      </c>
      <c r="K9716" s="135">
        <v>26466.519999999982</v>
      </c>
      <c r="L9716" s="135">
        <v>15742.189999999999</v>
      </c>
      <c r="M9716" s="153" t="str">
        <f t="shared" si="301"/>
        <v>201609</v>
      </c>
    </row>
    <row r="9717" spans="1:13" x14ac:dyDescent="0.25">
      <c r="A9717" s="35" t="str">
        <f>VLOOKUP(B9717,ResCat!$A$2:$B$269,2,FALSE)</f>
        <v>PPOFEP</v>
      </c>
      <c r="B9717" s="68" t="str">
        <f>IF(ISNA(VLOOKUP(C9717,COA!$A$2:$B$340,2,FALSE)),"XXX",VLOOKUP(C9717,COA!$A$2:$B$340,2,FALSE))</f>
        <v>F51</v>
      </c>
      <c r="C9717" s="149" t="str">
        <f t="shared" si="302"/>
        <v>0030-1000-0012</v>
      </c>
      <c r="D9717" s="134" t="s">
        <v>462</v>
      </c>
      <c r="E9717" s="134" t="s">
        <v>409</v>
      </c>
      <c r="F9717" s="134" t="s">
        <v>452</v>
      </c>
      <c r="G9717" s="134" t="s">
        <v>342</v>
      </c>
      <c r="H9717" s="134" t="s">
        <v>1023</v>
      </c>
      <c r="I9717" s="134" t="s">
        <v>336</v>
      </c>
      <c r="J9717" s="135">
        <v>-6404.5</v>
      </c>
      <c r="K9717" s="135">
        <v>2044.86</v>
      </c>
      <c r="L9717" s="135">
        <v>336.34</v>
      </c>
      <c r="M9717" s="153" t="str">
        <f t="shared" si="301"/>
        <v>201609</v>
      </c>
    </row>
    <row r="9718" spans="1:13" x14ac:dyDescent="0.25">
      <c r="A9718" s="35" t="str">
        <f>VLOOKUP(B9718,ResCat!$A$2:$B$269,2,FALSE)</f>
        <v>PPOFEP</v>
      </c>
      <c r="B9718" s="68" t="str">
        <f>IF(ISNA(VLOOKUP(C9718,COA!$A$2:$B$340,2,FALSE)),"XXX",VLOOKUP(C9718,COA!$A$2:$B$340,2,FALSE))</f>
        <v>F51</v>
      </c>
      <c r="C9718" s="149" t="str">
        <f t="shared" si="302"/>
        <v>0030-1000-0012</v>
      </c>
      <c r="D9718" s="134" t="s">
        <v>462</v>
      </c>
      <c r="E9718" s="134" t="s">
        <v>409</v>
      </c>
      <c r="F9718" s="134" t="s">
        <v>452</v>
      </c>
      <c r="G9718" s="134" t="s">
        <v>342</v>
      </c>
      <c r="H9718" s="134" t="s">
        <v>1023</v>
      </c>
      <c r="I9718" s="134" t="s">
        <v>2</v>
      </c>
      <c r="J9718" s="135">
        <v>152381.48000000004</v>
      </c>
      <c r="K9718" s="135">
        <v>65475.079999999885</v>
      </c>
      <c r="L9718" s="135">
        <v>57690.879999999939</v>
      </c>
      <c r="M9718" s="153" t="str">
        <f t="shared" si="301"/>
        <v>201609</v>
      </c>
    </row>
    <row r="9719" spans="1:13" x14ac:dyDescent="0.25">
      <c r="A9719" s="35" t="str">
        <f>VLOOKUP(B9719,ResCat!$A$2:$B$269,2,FALSE)</f>
        <v>PPOFEP</v>
      </c>
      <c r="B9719" s="68" t="str">
        <f>IF(ISNA(VLOOKUP(C9719,COA!$A$2:$B$340,2,FALSE)),"XXX",VLOOKUP(C9719,COA!$A$2:$B$340,2,FALSE))</f>
        <v>F51</v>
      </c>
      <c r="C9719" s="149" t="str">
        <f t="shared" si="302"/>
        <v>0030-1000-0012</v>
      </c>
      <c r="D9719" s="134" t="s">
        <v>462</v>
      </c>
      <c r="E9719" s="134" t="s">
        <v>409</v>
      </c>
      <c r="F9719" s="134" t="s">
        <v>452</v>
      </c>
      <c r="G9719" s="134" t="s">
        <v>316</v>
      </c>
      <c r="H9719" s="134" t="s">
        <v>1023</v>
      </c>
      <c r="I9719" s="134" t="s">
        <v>3</v>
      </c>
      <c r="J9719" s="135">
        <v>125091.81999999999</v>
      </c>
      <c r="K9719" s="135">
        <v>44635.149999999987</v>
      </c>
      <c r="L9719" s="135">
        <v>31567.00999999998</v>
      </c>
      <c r="M9719" s="153" t="str">
        <f t="shared" si="301"/>
        <v>201610</v>
      </c>
    </row>
    <row r="9720" spans="1:13" x14ac:dyDescent="0.25">
      <c r="A9720" s="35" t="str">
        <f>VLOOKUP(B9720,ResCat!$A$2:$B$269,2,FALSE)</f>
        <v>PPOFEP</v>
      </c>
      <c r="B9720" s="68" t="str">
        <f>IF(ISNA(VLOOKUP(C9720,COA!$A$2:$B$340,2,FALSE)),"XXX",VLOOKUP(C9720,COA!$A$2:$B$340,2,FALSE))</f>
        <v>F51</v>
      </c>
      <c r="C9720" s="149" t="str">
        <f t="shared" si="302"/>
        <v>0030-1000-0012</v>
      </c>
      <c r="D9720" s="134" t="s">
        <v>462</v>
      </c>
      <c r="E9720" s="134" t="s">
        <v>409</v>
      </c>
      <c r="F9720" s="134" t="s">
        <v>452</v>
      </c>
      <c r="G9720" s="134" t="s">
        <v>316</v>
      </c>
      <c r="H9720" s="134" t="s">
        <v>1023</v>
      </c>
      <c r="I9720" s="134" t="s">
        <v>336</v>
      </c>
      <c r="J9720" s="135">
        <v>516.58999999999992</v>
      </c>
      <c r="K9720" s="135">
        <v>32</v>
      </c>
      <c r="L9720" s="135">
        <v>27.2</v>
      </c>
      <c r="M9720" s="153" t="str">
        <f t="shared" si="301"/>
        <v>201610</v>
      </c>
    </row>
    <row r="9721" spans="1:13" x14ac:dyDescent="0.25">
      <c r="A9721" s="35" t="str">
        <f>VLOOKUP(B9721,ResCat!$A$2:$B$269,2,FALSE)</f>
        <v>PPOFEP</v>
      </c>
      <c r="B9721" s="68" t="str">
        <f>IF(ISNA(VLOOKUP(C9721,COA!$A$2:$B$340,2,FALSE)),"XXX",VLOOKUP(C9721,COA!$A$2:$B$340,2,FALSE))</f>
        <v>F51</v>
      </c>
      <c r="C9721" s="149" t="str">
        <f t="shared" si="302"/>
        <v>0030-1000-0012</v>
      </c>
      <c r="D9721" s="134" t="s">
        <v>462</v>
      </c>
      <c r="E9721" s="134" t="s">
        <v>409</v>
      </c>
      <c r="F9721" s="134" t="s">
        <v>452</v>
      </c>
      <c r="G9721" s="134" t="s">
        <v>316</v>
      </c>
      <c r="H9721" s="134" t="s">
        <v>1023</v>
      </c>
      <c r="I9721" s="134" t="s">
        <v>2</v>
      </c>
      <c r="J9721" s="135">
        <v>215307.52000000016</v>
      </c>
      <c r="K9721" s="135">
        <v>74699.820000000123</v>
      </c>
      <c r="L9721" s="135">
        <v>63851.639999999956</v>
      </c>
      <c r="M9721" s="153" t="str">
        <f t="shared" si="301"/>
        <v>201610</v>
      </c>
    </row>
    <row r="9722" spans="1:13" x14ac:dyDescent="0.25">
      <c r="A9722" s="35" t="str">
        <f>VLOOKUP(B9722,ResCat!$A$2:$B$269,2,FALSE)</f>
        <v>PPOFEP</v>
      </c>
      <c r="B9722" s="68" t="str">
        <f>IF(ISNA(VLOOKUP(C9722,COA!$A$2:$B$340,2,FALSE)),"XXX",VLOOKUP(C9722,COA!$A$2:$B$340,2,FALSE))</f>
        <v>F51</v>
      </c>
      <c r="C9722" s="149" t="str">
        <f t="shared" si="302"/>
        <v>0030-1000-0012</v>
      </c>
      <c r="D9722" s="134" t="s">
        <v>462</v>
      </c>
      <c r="E9722" s="134" t="s">
        <v>409</v>
      </c>
      <c r="F9722" s="134" t="s">
        <v>452</v>
      </c>
      <c r="G9722" s="134" t="s">
        <v>316</v>
      </c>
      <c r="H9722" s="134" t="s">
        <v>1023</v>
      </c>
      <c r="I9722" s="134" t="s">
        <v>371</v>
      </c>
      <c r="J9722" s="135">
        <v>0</v>
      </c>
      <c r="K9722" s="135">
        <v>4</v>
      </c>
      <c r="L9722" s="135">
        <v>2.6000000000000005</v>
      </c>
      <c r="M9722" s="153" t="str">
        <f t="shared" si="301"/>
        <v>201610</v>
      </c>
    </row>
    <row r="9723" spans="1:13" x14ac:dyDescent="0.25">
      <c r="A9723" s="35" t="str">
        <f>VLOOKUP(B9723,ResCat!$A$2:$B$269,2,FALSE)</f>
        <v>PPOFEP</v>
      </c>
      <c r="B9723" s="68" t="str">
        <f>IF(ISNA(VLOOKUP(C9723,COA!$A$2:$B$340,2,FALSE)),"XXX",VLOOKUP(C9723,COA!$A$2:$B$340,2,FALSE))</f>
        <v>F51</v>
      </c>
      <c r="C9723" s="149" t="str">
        <f t="shared" si="302"/>
        <v>0030-1000-0012</v>
      </c>
      <c r="D9723" s="134" t="s">
        <v>462</v>
      </c>
      <c r="E9723" s="134" t="s">
        <v>409</v>
      </c>
      <c r="F9723" s="134" t="s">
        <v>452</v>
      </c>
      <c r="G9723" s="134" t="s">
        <v>318</v>
      </c>
      <c r="H9723" s="134" t="s">
        <v>1023</v>
      </c>
      <c r="I9723" s="134" t="s">
        <v>3</v>
      </c>
      <c r="J9723" s="135">
        <v>116597.69</v>
      </c>
      <c r="K9723" s="135">
        <v>37400.439999999959</v>
      </c>
      <c r="L9723" s="135">
        <v>19138.239999999991</v>
      </c>
      <c r="M9723" s="153" t="str">
        <f t="shared" si="301"/>
        <v>201611</v>
      </c>
    </row>
    <row r="9724" spans="1:13" x14ac:dyDescent="0.25">
      <c r="A9724" s="35" t="str">
        <f>VLOOKUP(B9724,ResCat!$A$2:$B$269,2,FALSE)</f>
        <v>PPOFEP</v>
      </c>
      <c r="B9724" s="68" t="str">
        <f>IF(ISNA(VLOOKUP(C9724,COA!$A$2:$B$340,2,FALSE)),"XXX",VLOOKUP(C9724,COA!$A$2:$B$340,2,FALSE))</f>
        <v>F51</v>
      </c>
      <c r="C9724" s="149" t="str">
        <f t="shared" si="302"/>
        <v>0030-1000-0012</v>
      </c>
      <c r="D9724" s="134" t="s">
        <v>462</v>
      </c>
      <c r="E9724" s="134" t="s">
        <v>409</v>
      </c>
      <c r="F9724" s="134" t="s">
        <v>452</v>
      </c>
      <c r="G9724" s="134" t="s">
        <v>318</v>
      </c>
      <c r="H9724" s="134" t="s">
        <v>1023</v>
      </c>
      <c r="I9724" s="134" t="s">
        <v>368</v>
      </c>
      <c r="J9724" s="135">
        <v>793</v>
      </c>
      <c r="K9724" s="135">
        <v>429</v>
      </c>
      <c r="L9724" s="135">
        <v>278.85000000000002</v>
      </c>
      <c r="M9724" s="153" t="str">
        <f t="shared" si="301"/>
        <v>201611</v>
      </c>
    </row>
    <row r="9725" spans="1:13" x14ac:dyDescent="0.25">
      <c r="A9725" s="35" t="str">
        <f>VLOOKUP(B9725,ResCat!$A$2:$B$269,2,FALSE)</f>
        <v>PPOFEP</v>
      </c>
      <c r="B9725" s="68" t="str">
        <f>IF(ISNA(VLOOKUP(C9725,COA!$A$2:$B$340,2,FALSE)),"XXX",VLOOKUP(C9725,COA!$A$2:$B$340,2,FALSE))</f>
        <v>F51</v>
      </c>
      <c r="C9725" s="149" t="str">
        <f t="shared" si="302"/>
        <v>0030-1000-0012</v>
      </c>
      <c r="D9725" s="134" t="s">
        <v>462</v>
      </c>
      <c r="E9725" s="134" t="s">
        <v>409</v>
      </c>
      <c r="F9725" s="134" t="s">
        <v>452</v>
      </c>
      <c r="G9725" s="134" t="s">
        <v>318</v>
      </c>
      <c r="H9725" s="134" t="s">
        <v>1023</v>
      </c>
      <c r="I9725" s="134" t="s">
        <v>336</v>
      </c>
      <c r="J9725" s="135">
        <v>5303.59</v>
      </c>
      <c r="K9725" s="135">
        <v>308.36</v>
      </c>
      <c r="L9725" s="135">
        <v>63.7</v>
      </c>
      <c r="M9725" s="153" t="str">
        <f t="shared" si="301"/>
        <v>201611</v>
      </c>
    </row>
    <row r="9726" spans="1:13" x14ac:dyDescent="0.25">
      <c r="A9726" s="35" t="str">
        <f>VLOOKUP(B9726,ResCat!$A$2:$B$269,2,FALSE)</f>
        <v>PPOFEP</v>
      </c>
      <c r="B9726" s="68" t="str">
        <f>IF(ISNA(VLOOKUP(C9726,COA!$A$2:$B$340,2,FALSE)),"XXX",VLOOKUP(C9726,COA!$A$2:$B$340,2,FALSE))</f>
        <v>F51</v>
      </c>
      <c r="C9726" s="149" t="str">
        <f t="shared" si="302"/>
        <v>0030-1000-0012</v>
      </c>
      <c r="D9726" s="134" t="s">
        <v>462</v>
      </c>
      <c r="E9726" s="134" t="s">
        <v>409</v>
      </c>
      <c r="F9726" s="134" t="s">
        <v>452</v>
      </c>
      <c r="G9726" s="134" t="s">
        <v>318</v>
      </c>
      <c r="H9726" s="134" t="s">
        <v>1023</v>
      </c>
      <c r="I9726" s="134" t="s">
        <v>2</v>
      </c>
      <c r="J9726" s="135">
        <v>124847.38999999981</v>
      </c>
      <c r="K9726" s="135">
        <v>67878.889999999985</v>
      </c>
      <c r="L9726" s="135">
        <v>56219.889999999919</v>
      </c>
      <c r="M9726" s="153" t="str">
        <f t="shared" si="301"/>
        <v>201611</v>
      </c>
    </row>
    <row r="9727" spans="1:13" x14ac:dyDescent="0.25">
      <c r="A9727" s="35" t="str">
        <f>VLOOKUP(B9727,ResCat!$A$2:$B$269,2,FALSE)</f>
        <v>PPOFEP</v>
      </c>
      <c r="B9727" s="68" t="str">
        <f>IF(ISNA(VLOOKUP(C9727,COA!$A$2:$B$340,2,FALSE)),"XXX",VLOOKUP(C9727,COA!$A$2:$B$340,2,FALSE))</f>
        <v>F51</v>
      </c>
      <c r="C9727" s="149" t="str">
        <f t="shared" si="302"/>
        <v>0030-1000-0012</v>
      </c>
      <c r="D9727" s="134" t="s">
        <v>462</v>
      </c>
      <c r="E9727" s="134" t="s">
        <v>409</v>
      </c>
      <c r="F9727" s="134" t="s">
        <v>452</v>
      </c>
      <c r="G9727" s="134" t="s">
        <v>320</v>
      </c>
      <c r="H9727" s="134" t="s">
        <v>1023</v>
      </c>
      <c r="I9727" s="134" t="s">
        <v>3</v>
      </c>
      <c r="J9727" s="135">
        <v>168360.13999999949</v>
      </c>
      <c r="K9727" s="135">
        <v>60219.100000000151</v>
      </c>
      <c r="L9727" s="135">
        <v>44763.600000000028</v>
      </c>
      <c r="M9727" s="153" t="str">
        <f t="shared" si="301"/>
        <v>201612</v>
      </c>
    </row>
    <row r="9728" spans="1:13" x14ac:dyDescent="0.25">
      <c r="A9728" s="35" t="str">
        <f>VLOOKUP(B9728,ResCat!$A$2:$B$269,2,FALSE)</f>
        <v>PPOFEP</v>
      </c>
      <c r="B9728" s="68" t="str">
        <f>IF(ISNA(VLOOKUP(C9728,COA!$A$2:$B$340,2,FALSE)),"XXX",VLOOKUP(C9728,COA!$A$2:$B$340,2,FALSE))</f>
        <v>F51</v>
      </c>
      <c r="C9728" s="149" t="str">
        <f t="shared" si="302"/>
        <v>0030-1000-0012</v>
      </c>
      <c r="D9728" s="134" t="s">
        <v>462</v>
      </c>
      <c r="E9728" s="134" t="s">
        <v>409</v>
      </c>
      <c r="F9728" s="134" t="s">
        <v>452</v>
      </c>
      <c r="G9728" s="134" t="s">
        <v>320</v>
      </c>
      <c r="H9728" s="134" t="s">
        <v>1023</v>
      </c>
      <c r="I9728" s="134" t="s">
        <v>336</v>
      </c>
      <c r="J9728" s="135">
        <v>5633.1</v>
      </c>
      <c r="K9728" s="135">
        <v>914.9599999999997</v>
      </c>
      <c r="L9728" s="135">
        <v>621.25999999999988</v>
      </c>
      <c r="M9728" s="153" t="str">
        <f t="shared" si="301"/>
        <v>201612</v>
      </c>
    </row>
    <row r="9729" spans="1:13" x14ac:dyDescent="0.25">
      <c r="A9729" s="35" t="str">
        <f>VLOOKUP(B9729,ResCat!$A$2:$B$269,2,FALSE)</f>
        <v>PPOFEP</v>
      </c>
      <c r="B9729" s="68" t="str">
        <f>IF(ISNA(VLOOKUP(C9729,COA!$A$2:$B$340,2,FALSE)),"XXX",VLOOKUP(C9729,COA!$A$2:$B$340,2,FALSE))</f>
        <v>F51</v>
      </c>
      <c r="C9729" s="149" t="str">
        <f t="shared" si="302"/>
        <v>0030-1000-0012</v>
      </c>
      <c r="D9729" s="134" t="s">
        <v>462</v>
      </c>
      <c r="E9729" s="134" t="s">
        <v>409</v>
      </c>
      <c r="F9729" s="134" t="s">
        <v>452</v>
      </c>
      <c r="G9729" s="134" t="s">
        <v>320</v>
      </c>
      <c r="H9729" s="134" t="s">
        <v>1023</v>
      </c>
      <c r="I9729" s="134" t="s">
        <v>2</v>
      </c>
      <c r="J9729" s="135">
        <v>197779.39000000016</v>
      </c>
      <c r="K9729" s="135">
        <v>98656.349999999991</v>
      </c>
      <c r="L9729" s="135">
        <v>74962.779999999955</v>
      </c>
      <c r="M9729" s="153" t="str">
        <f t="shared" si="301"/>
        <v>201612</v>
      </c>
    </row>
    <row r="9730" spans="1:13" x14ac:dyDescent="0.25">
      <c r="A9730" s="35" t="str">
        <f>VLOOKUP(B9730,ResCat!$A$2:$B$269,2,FALSE)</f>
        <v>PPOFEP</v>
      </c>
      <c r="B9730" s="68" t="str">
        <f>IF(ISNA(VLOOKUP(C9730,COA!$A$2:$B$340,2,FALSE)),"XXX",VLOOKUP(C9730,COA!$A$2:$B$340,2,FALSE))</f>
        <v>F51</v>
      </c>
      <c r="C9730" s="149" t="str">
        <f t="shared" si="302"/>
        <v>0030-1000-0012</v>
      </c>
      <c r="D9730" s="134" t="s">
        <v>462</v>
      </c>
      <c r="E9730" s="134" t="s">
        <v>409</v>
      </c>
      <c r="F9730" s="134" t="s">
        <v>452</v>
      </c>
      <c r="G9730" s="134" t="s">
        <v>322</v>
      </c>
      <c r="H9730" s="134" t="s">
        <v>1023</v>
      </c>
      <c r="I9730" s="134" t="s">
        <v>3</v>
      </c>
      <c r="J9730" s="135">
        <v>214199.26999999938</v>
      </c>
      <c r="K9730" s="135">
        <v>52335.349999999911</v>
      </c>
      <c r="L9730" s="135">
        <v>39204.709999999992</v>
      </c>
      <c r="M9730" s="153" t="str">
        <f t="shared" si="301"/>
        <v>201701</v>
      </c>
    </row>
    <row r="9731" spans="1:13" x14ac:dyDescent="0.25">
      <c r="A9731" s="35" t="str">
        <f>VLOOKUP(B9731,ResCat!$A$2:$B$269,2,FALSE)</f>
        <v>PPOFEP</v>
      </c>
      <c r="B9731" s="68" t="str">
        <f>IF(ISNA(VLOOKUP(C9731,COA!$A$2:$B$340,2,FALSE)),"XXX",VLOOKUP(C9731,COA!$A$2:$B$340,2,FALSE))</f>
        <v>F51</v>
      </c>
      <c r="C9731" s="149" t="str">
        <f t="shared" si="302"/>
        <v>0030-1000-0012</v>
      </c>
      <c r="D9731" s="134" t="s">
        <v>462</v>
      </c>
      <c r="E9731" s="134" t="s">
        <v>409</v>
      </c>
      <c r="F9731" s="134" t="s">
        <v>452</v>
      </c>
      <c r="G9731" s="134" t="s">
        <v>322</v>
      </c>
      <c r="H9731" s="134" t="s">
        <v>1023</v>
      </c>
      <c r="I9731" s="134" t="s">
        <v>368</v>
      </c>
      <c r="J9731" s="135">
        <v>340</v>
      </c>
      <c r="K9731" s="135">
        <v>256</v>
      </c>
      <c r="L9731" s="135">
        <v>256</v>
      </c>
      <c r="M9731" s="153" t="str">
        <f t="shared" si="301"/>
        <v>201701</v>
      </c>
    </row>
    <row r="9732" spans="1:13" x14ac:dyDescent="0.25">
      <c r="A9732" s="35" t="str">
        <f>VLOOKUP(B9732,ResCat!$A$2:$B$269,2,FALSE)</f>
        <v>PPOFEP</v>
      </c>
      <c r="B9732" s="68" t="str">
        <f>IF(ISNA(VLOOKUP(C9732,COA!$A$2:$B$340,2,FALSE)),"XXX",VLOOKUP(C9732,COA!$A$2:$B$340,2,FALSE))</f>
        <v>F51</v>
      </c>
      <c r="C9732" s="149" t="str">
        <f t="shared" si="302"/>
        <v>0030-1000-0012</v>
      </c>
      <c r="D9732" s="134" t="s">
        <v>462</v>
      </c>
      <c r="E9732" s="134" t="s">
        <v>409</v>
      </c>
      <c r="F9732" s="134" t="s">
        <v>452</v>
      </c>
      <c r="G9732" s="134" t="s">
        <v>322</v>
      </c>
      <c r="H9732" s="134" t="s">
        <v>1023</v>
      </c>
      <c r="I9732" s="134" t="s">
        <v>336</v>
      </c>
      <c r="J9732" s="135">
        <v>8046.63</v>
      </c>
      <c r="K9732" s="135">
        <v>1344.7999999999997</v>
      </c>
      <c r="L9732" s="135">
        <v>574.57999999999993</v>
      </c>
      <c r="M9732" s="153" t="str">
        <f t="shared" ref="M9732:M9795" si="303">IF(G9732&lt;$M$1,$M$1,G9732)</f>
        <v>201701</v>
      </c>
    </row>
    <row r="9733" spans="1:13" x14ac:dyDescent="0.25">
      <c r="A9733" s="35" t="str">
        <f>VLOOKUP(B9733,ResCat!$A$2:$B$269,2,FALSE)</f>
        <v>PPOFEP</v>
      </c>
      <c r="B9733" s="68" t="str">
        <f>IF(ISNA(VLOOKUP(C9733,COA!$A$2:$B$340,2,FALSE)),"XXX",VLOOKUP(C9733,COA!$A$2:$B$340,2,FALSE))</f>
        <v>F51</v>
      </c>
      <c r="C9733" s="149" t="str">
        <f t="shared" ref="C9733:C9796" si="304">D9733&amp;"-"&amp;E9733&amp;"-"&amp;F9733</f>
        <v>0030-1000-0012</v>
      </c>
      <c r="D9733" s="134" t="s">
        <v>462</v>
      </c>
      <c r="E9733" s="134" t="s">
        <v>409</v>
      </c>
      <c r="F9733" s="134" t="s">
        <v>452</v>
      </c>
      <c r="G9733" s="134" t="s">
        <v>322</v>
      </c>
      <c r="H9733" s="134" t="s">
        <v>1023</v>
      </c>
      <c r="I9733" s="134" t="s">
        <v>2</v>
      </c>
      <c r="J9733" s="135">
        <v>290502.96000000008</v>
      </c>
      <c r="K9733" s="135">
        <v>162014.48000000001</v>
      </c>
      <c r="L9733" s="135">
        <v>121434.59000000017</v>
      </c>
      <c r="M9733" s="153" t="str">
        <f t="shared" si="303"/>
        <v>201701</v>
      </c>
    </row>
    <row r="9734" spans="1:13" x14ac:dyDescent="0.25">
      <c r="A9734" s="35" t="str">
        <f>VLOOKUP(B9734,ResCat!$A$2:$B$269,2,FALSE)</f>
        <v>PPOFEP</v>
      </c>
      <c r="B9734" s="68" t="str">
        <f>IF(ISNA(VLOOKUP(C9734,COA!$A$2:$B$340,2,FALSE)),"XXX",VLOOKUP(C9734,COA!$A$2:$B$340,2,FALSE))</f>
        <v>F51</v>
      </c>
      <c r="C9734" s="149" t="str">
        <f t="shared" si="304"/>
        <v>0030-1000-0012</v>
      </c>
      <c r="D9734" s="134" t="s">
        <v>462</v>
      </c>
      <c r="E9734" s="134" t="s">
        <v>409</v>
      </c>
      <c r="F9734" s="134" t="s">
        <v>452</v>
      </c>
      <c r="G9734" s="134" t="s">
        <v>324</v>
      </c>
      <c r="H9734" s="134" t="s">
        <v>1023</v>
      </c>
      <c r="I9734" s="134" t="s">
        <v>3</v>
      </c>
      <c r="J9734" s="135">
        <v>221148.84999999989</v>
      </c>
      <c r="K9734" s="135">
        <v>73614.650000000038</v>
      </c>
      <c r="L9734" s="135">
        <v>51402.979999999989</v>
      </c>
      <c r="M9734" s="153" t="str">
        <f t="shared" si="303"/>
        <v>201702</v>
      </c>
    </row>
    <row r="9735" spans="1:13" x14ac:dyDescent="0.25">
      <c r="A9735" s="35" t="str">
        <f>VLOOKUP(B9735,ResCat!$A$2:$B$269,2,FALSE)</f>
        <v>PPOFEP</v>
      </c>
      <c r="B9735" s="68" t="str">
        <f>IF(ISNA(VLOOKUP(C9735,COA!$A$2:$B$340,2,FALSE)),"XXX",VLOOKUP(C9735,COA!$A$2:$B$340,2,FALSE))</f>
        <v>F51</v>
      </c>
      <c r="C9735" s="149" t="str">
        <f t="shared" si="304"/>
        <v>0030-1000-0012</v>
      </c>
      <c r="D9735" s="134" t="s">
        <v>462</v>
      </c>
      <c r="E9735" s="134" t="s">
        <v>409</v>
      </c>
      <c r="F9735" s="134" t="s">
        <v>452</v>
      </c>
      <c r="G9735" s="134" t="s">
        <v>324</v>
      </c>
      <c r="H9735" s="134" t="s">
        <v>1023</v>
      </c>
      <c r="I9735" s="134" t="s">
        <v>368</v>
      </c>
      <c r="J9735" s="135">
        <v>1645</v>
      </c>
      <c r="K9735" s="135">
        <v>749</v>
      </c>
      <c r="L9735" s="135">
        <v>0</v>
      </c>
      <c r="M9735" s="153" t="str">
        <f t="shared" si="303"/>
        <v>201702</v>
      </c>
    </row>
    <row r="9736" spans="1:13" x14ac:dyDescent="0.25">
      <c r="A9736" s="35" t="str">
        <f>VLOOKUP(B9736,ResCat!$A$2:$B$269,2,FALSE)</f>
        <v>PPOFEP</v>
      </c>
      <c r="B9736" s="68" t="str">
        <f>IF(ISNA(VLOOKUP(C9736,COA!$A$2:$B$340,2,FALSE)),"XXX",VLOOKUP(C9736,COA!$A$2:$B$340,2,FALSE))</f>
        <v>F51</v>
      </c>
      <c r="C9736" s="149" t="str">
        <f t="shared" si="304"/>
        <v>0030-1000-0012</v>
      </c>
      <c r="D9736" s="134" t="s">
        <v>462</v>
      </c>
      <c r="E9736" s="134" t="s">
        <v>409</v>
      </c>
      <c r="F9736" s="134" t="s">
        <v>452</v>
      </c>
      <c r="G9736" s="134" t="s">
        <v>324</v>
      </c>
      <c r="H9736" s="134" t="s">
        <v>1023</v>
      </c>
      <c r="I9736" s="134" t="s">
        <v>336</v>
      </c>
      <c r="J9736" s="135">
        <v>1276.44</v>
      </c>
      <c r="K9736" s="135">
        <v>410.78000000000003</v>
      </c>
      <c r="L9736" s="135">
        <v>242.64999999999998</v>
      </c>
      <c r="M9736" s="153" t="str">
        <f t="shared" si="303"/>
        <v>201702</v>
      </c>
    </row>
    <row r="9737" spans="1:13" x14ac:dyDescent="0.25">
      <c r="A9737" s="35" t="str">
        <f>VLOOKUP(B9737,ResCat!$A$2:$B$269,2,FALSE)</f>
        <v>PPOFEP</v>
      </c>
      <c r="B9737" s="68" t="str">
        <f>IF(ISNA(VLOOKUP(C9737,COA!$A$2:$B$340,2,FALSE)),"XXX",VLOOKUP(C9737,COA!$A$2:$B$340,2,FALSE))</f>
        <v>F51</v>
      </c>
      <c r="C9737" s="149" t="str">
        <f t="shared" si="304"/>
        <v>0030-1000-0012</v>
      </c>
      <c r="D9737" s="134" t="s">
        <v>462</v>
      </c>
      <c r="E9737" s="134" t="s">
        <v>409</v>
      </c>
      <c r="F9737" s="134" t="s">
        <v>452</v>
      </c>
      <c r="G9737" s="134" t="s">
        <v>324</v>
      </c>
      <c r="H9737" s="134" t="s">
        <v>1023</v>
      </c>
      <c r="I9737" s="134" t="s">
        <v>2</v>
      </c>
      <c r="J9737" s="135">
        <v>393878.41000000027</v>
      </c>
      <c r="K9737" s="135">
        <v>174049.93000000058</v>
      </c>
      <c r="L9737" s="135">
        <v>118632.17000000027</v>
      </c>
      <c r="M9737" s="153" t="str">
        <f t="shared" si="303"/>
        <v>201702</v>
      </c>
    </row>
    <row r="9738" spans="1:13" x14ac:dyDescent="0.25">
      <c r="A9738" s="35" t="str">
        <f>VLOOKUP(B9738,ResCat!$A$2:$B$269,2,FALSE)</f>
        <v>PPOFEP</v>
      </c>
      <c r="B9738" s="68" t="str">
        <f>IF(ISNA(VLOOKUP(C9738,COA!$A$2:$B$340,2,FALSE)),"XXX",VLOOKUP(C9738,COA!$A$2:$B$340,2,FALSE))</f>
        <v>F51</v>
      </c>
      <c r="C9738" s="149" t="str">
        <f t="shared" si="304"/>
        <v>0030-1000-0012</v>
      </c>
      <c r="D9738" s="134" t="s">
        <v>462</v>
      </c>
      <c r="E9738" s="134" t="s">
        <v>409</v>
      </c>
      <c r="F9738" s="134" t="s">
        <v>452</v>
      </c>
      <c r="G9738" s="134" t="s">
        <v>326</v>
      </c>
      <c r="H9738" s="134" t="s">
        <v>1023</v>
      </c>
      <c r="I9738" s="134" t="s">
        <v>3</v>
      </c>
      <c r="J9738" s="135">
        <v>421665.58999999985</v>
      </c>
      <c r="K9738" s="135">
        <v>139318.11000000004</v>
      </c>
      <c r="L9738" s="135">
        <v>108827.67000000006</v>
      </c>
      <c r="M9738" s="153" t="str">
        <f t="shared" si="303"/>
        <v>201703</v>
      </c>
    </row>
    <row r="9739" spans="1:13" x14ac:dyDescent="0.25">
      <c r="A9739" s="35" t="str">
        <f>VLOOKUP(B9739,ResCat!$A$2:$B$269,2,FALSE)</f>
        <v>PPOFEP</v>
      </c>
      <c r="B9739" s="68" t="str">
        <f>IF(ISNA(VLOOKUP(C9739,COA!$A$2:$B$340,2,FALSE)),"XXX",VLOOKUP(C9739,COA!$A$2:$B$340,2,FALSE))</f>
        <v>F51</v>
      </c>
      <c r="C9739" s="149" t="str">
        <f t="shared" si="304"/>
        <v>0030-1000-0012</v>
      </c>
      <c r="D9739" s="134" t="s">
        <v>462</v>
      </c>
      <c r="E9739" s="134" t="s">
        <v>409</v>
      </c>
      <c r="F9739" s="134" t="s">
        <v>452</v>
      </c>
      <c r="G9739" s="134" t="s">
        <v>326</v>
      </c>
      <c r="H9739" s="134" t="s">
        <v>1023</v>
      </c>
      <c r="I9739" s="134" t="s">
        <v>336</v>
      </c>
      <c r="J9739" s="135">
        <v>1346.0200000000004</v>
      </c>
      <c r="K9739" s="135">
        <v>975.97</v>
      </c>
      <c r="L9739" s="135">
        <v>245.16</v>
      </c>
      <c r="M9739" s="153" t="str">
        <f t="shared" si="303"/>
        <v>201703</v>
      </c>
    </row>
    <row r="9740" spans="1:13" x14ac:dyDescent="0.25">
      <c r="A9740" s="35" t="str">
        <f>VLOOKUP(B9740,ResCat!$A$2:$B$269,2,FALSE)</f>
        <v>PPOFEP</v>
      </c>
      <c r="B9740" s="68" t="str">
        <f>IF(ISNA(VLOOKUP(C9740,COA!$A$2:$B$340,2,FALSE)),"XXX",VLOOKUP(C9740,COA!$A$2:$B$340,2,FALSE))</f>
        <v>F51</v>
      </c>
      <c r="C9740" s="149" t="str">
        <f t="shared" si="304"/>
        <v>0030-1000-0012</v>
      </c>
      <c r="D9740" s="134" t="s">
        <v>462</v>
      </c>
      <c r="E9740" s="134" t="s">
        <v>409</v>
      </c>
      <c r="F9740" s="134" t="s">
        <v>452</v>
      </c>
      <c r="G9740" s="134" t="s">
        <v>326</v>
      </c>
      <c r="H9740" s="134" t="s">
        <v>1023</v>
      </c>
      <c r="I9740" s="134" t="s">
        <v>2</v>
      </c>
      <c r="J9740" s="135">
        <v>464345.13000000041</v>
      </c>
      <c r="K9740" s="135">
        <v>189400.85999999996</v>
      </c>
      <c r="L9740" s="135">
        <v>110618.15999999977</v>
      </c>
      <c r="M9740" s="153" t="str">
        <f t="shared" si="303"/>
        <v>201703</v>
      </c>
    </row>
    <row r="9741" spans="1:13" x14ac:dyDescent="0.25">
      <c r="A9741" s="35" t="str">
        <f>VLOOKUP(B9741,ResCat!$A$2:$B$269,2,FALSE)</f>
        <v>PPOFEP</v>
      </c>
      <c r="B9741" s="68" t="str">
        <f>IF(ISNA(VLOOKUP(C9741,COA!$A$2:$B$340,2,FALSE)),"XXX",VLOOKUP(C9741,COA!$A$2:$B$340,2,FALSE))</f>
        <v>F51</v>
      </c>
      <c r="C9741" s="149" t="str">
        <f t="shared" si="304"/>
        <v>0030-1000-0012</v>
      </c>
      <c r="D9741" s="134" t="s">
        <v>462</v>
      </c>
      <c r="E9741" s="134" t="s">
        <v>409</v>
      </c>
      <c r="F9741" s="134" t="s">
        <v>452</v>
      </c>
      <c r="G9741" s="134" t="s">
        <v>328</v>
      </c>
      <c r="H9741" s="134" t="s">
        <v>1023</v>
      </c>
      <c r="I9741" s="134" t="s">
        <v>3</v>
      </c>
      <c r="J9741" s="135">
        <v>314655.25999999949</v>
      </c>
      <c r="K9741" s="135">
        <v>103788.99000000005</v>
      </c>
      <c r="L9741" s="135">
        <v>79642.900000000023</v>
      </c>
      <c r="M9741" s="153" t="str">
        <f t="shared" si="303"/>
        <v>201704</v>
      </c>
    </row>
    <row r="9742" spans="1:13" x14ac:dyDescent="0.25">
      <c r="A9742" s="35" t="str">
        <f>VLOOKUP(B9742,ResCat!$A$2:$B$269,2,FALSE)</f>
        <v>PPOFEP</v>
      </c>
      <c r="B9742" s="68" t="str">
        <f>IF(ISNA(VLOOKUP(C9742,COA!$A$2:$B$340,2,FALSE)),"XXX",VLOOKUP(C9742,COA!$A$2:$B$340,2,FALSE))</f>
        <v>F51</v>
      </c>
      <c r="C9742" s="149" t="str">
        <f t="shared" si="304"/>
        <v>0030-1000-0012</v>
      </c>
      <c r="D9742" s="134" t="s">
        <v>462</v>
      </c>
      <c r="E9742" s="134" t="s">
        <v>409</v>
      </c>
      <c r="F9742" s="134" t="s">
        <v>452</v>
      </c>
      <c r="G9742" s="134" t="s">
        <v>328</v>
      </c>
      <c r="H9742" s="134" t="s">
        <v>1023</v>
      </c>
      <c r="I9742" s="134" t="s">
        <v>368</v>
      </c>
      <c r="J9742" s="135">
        <v>3444</v>
      </c>
      <c r="K9742" s="135">
        <v>1774</v>
      </c>
      <c r="L9742" s="135">
        <v>1126.6100000000001</v>
      </c>
      <c r="M9742" s="153" t="str">
        <f t="shared" si="303"/>
        <v>201704</v>
      </c>
    </row>
    <row r="9743" spans="1:13" x14ac:dyDescent="0.25">
      <c r="A9743" s="35" t="str">
        <f>VLOOKUP(B9743,ResCat!$A$2:$B$269,2,FALSE)</f>
        <v>PPOFEP</v>
      </c>
      <c r="B9743" s="68" t="str">
        <f>IF(ISNA(VLOOKUP(C9743,COA!$A$2:$B$340,2,FALSE)),"XXX",VLOOKUP(C9743,COA!$A$2:$B$340,2,FALSE))</f>
        <v>F51</v>
      </c>
      <c r="C9743" s="149" t="str">
        <f t="shared" si="304"/>
        <v>0030-1000-0012</v>
      </c>
      <c r="D9743" s="134" t="s">
        <v>462</v>
      </c>
      <c r="E9743" s="134" t="s">
        <v>409</v>
      </c>
      <c r="F9743" s="134" t="s">
        <v>452</v>
      </c>
      <c r="G9743" s="134" t="s">
        <v>328</v>
      </c>
      <c r="H9743" s="134" t="s">
        <v>1023</v>
      </c>
      <c r="I9743" s="134" t="s">
        <v>336</v>
      </c>
      <c r="J9743" s="135">
        <v>1635.01</v>
      </c>
      <c r="K9743" s="135">
        <v>942.78</v>
      </c>
      <c r="L9743" s="135">
        <v>349.3300000000001</v>
      </c>
      <c r="M9743" s="153" t="str">
        <f t="shared" si="303"/>
        <v>201704</v>
      </c>
    </row>
    <row r="9744" spans="1:13" x14ac:dyDescent="0.25">
      <c r="A9744" s="35" t="str">
        <f>VLOOKUP(B9744,ResCat!$A$2:$B$269,2,FALSE)</f>
        <v>PPOFEP</v>
      </c>
      <c r="B9744" s="68" t="str">
        <f>IF(ISNA(VLOOKUP(C9744,COA!$A$2:$B$340,2,FALSE)),"XXX",VLOOKUP(C9744,COA!$A$2:$B$340,2,FALSE))</f>
        <v>F51</v>
      </c>
      <c r="C9744" s="149" t="str">
        <f t="shared" si="304"/>
        <v>0030-1000-0012</v>
      </c>
      <c r="D9744" s="134" t="s">
        <v>462</v>
      </c>
      <c r="E9744" s="134" t="s">
        <v>409</v>
      </c>
      <c r="F9744" s="134" t="s">
        <v>452</v>
      </c>
      <c r="G9744" s="134" t="s">
        <v>328</v>
      </c>
      <c r="H9744" s="134" t="s">
        <v>1023</v>
      </c>
      <c r="I9744" s="134" t="s">
        <v>2</v>
      </c>
      <c r="J9744" s="135">
        <v>1038400.6700000006</v>
      </c>
      <c r="K9744" s="135">
        <v>553796.27000000048</v>
      </c>
      <c r="L9744" s="135">
        <v>193814.09999999966</v>
      </c>
      <c r="M9744" s="153" t="str">
        <f t="shared" si="303"/>
        <v>201704</v>
      </c>
    </row>
    <row r="9745" spans="1:13" x14ac:dyDescent="0.25">
      <c r="A9745" s="35" t="str">
        <f>VLOOKUP(B9745,ResCat!$A$2:$B$269,2,FALSE)</f>
        <v>PPOFEP</v>
      </c>
      <c r="B9745" s="68" t="str">
        <f>IF(ISNA(VLOOKUP(C9745,COA!$A$2:$B$340,2,FALSE)),"XXX",VLOOKUP(C9745,COA!$A$2:$B$340,2,FALSE))</f>
        <v>F51</v>
      </c>
      <c r="C9745" s="149" t="str">
        <f t="shared" si="304"/>
        <v>0030-1000-0012</v>
      </c>
      <c r="D9745" s="134" t="s">
        <v>462</v>
      </c>
      <c r="E9745" s="134" t="s">
        <v>409</v>
      </c>
      <c r="F9745" s="134" t="s">
        <v>452</v>
      </c>
      <c r="G9745" s="134" t="s">
        <v>330</v>
      </c>
      <c r="H9745" s="134" t="s">
        <v>1023</v>
      </c>
      <c r="I9745" s="134" t="s">
        <v>3</v>
      </c>
      <c r="J9745" s="135">
        <v>441651.33999999985</v>
      </c>
      <c r="K9745" s="135">
        <v>189083.94000000012</v>
      </c>
      <c r="L9745" s="135">
        <v>158418.07000000015</v>
      </c>
      <c r="M9745" s="153" t="str">
        <f t="shared" si="303"/>
        <v>201705</v>
      </c>
    </row>
    <row r="9746" spans="1:13" x14ac:dyDescent="0.25">
      <c r="A9746" s="35" t="str">
        <f>VLOOKUP(B9746,ResCat!$A$2:$B$269,2,FALSE)</f>
        <v>PPOFEP</v>
      </c>
      <c r="B9746" s="68" t="str">
        <f>IF(ISNA(VLOOKUP(C9746,COA!$A$2:$B$340,2,FALSE)),"XXX",VLOOKUP(C9746,COA!$A$2:$B$340,2,FALSE))</f>
        <v>F51</v>
      </c>
      <c r="C9746" s="149" t="str">
        <f t="shared" si="304"/>
        <v>0030-1000-0012</v>
      </c>
      <c r="D9746" s="134" t="s">
        <v>462</v>
      </c>
      <c r="E9746" s="134" t="s">
        <v>409</v>
      </c>
      <c r="F9746" s="134" t="s">
        <v>452</v>
      </c>
      <c r="G9746" s="134" t="s">
        <v>330</v>
      </c>
      <c r="H9746" s="134" t="s">
        <v>1023</v>
      </c>
      <c r="I9746" s="134" t="s">
        <v>336</v>
      </c>
      <c r="J9746" s="135">
        <v>425.86999999999995</v>
      </c>
      <c r="K9746" s="135">
        <v>1408</v>
      </c>
      <c r="L9746" s="135">
        <v>549.04999999999995</v>
      </c>
      <c r="M9746" s="153" t="str">
        <f t="shared" si="303"/>
        <v>201705</v>
      </c>
    </row>
    <row r="9747" spans="1:13" x14ac:dyDescent="0.25">
      <c r="A9747" s="35" t="str">
        <f>VLOOKUP(B9747,ResCat!$A$2:$B$269,2,FALSE)</f>
        <v>PPOFEP</v>
      </c>
      <c r="B9747" s="68" t="str">
        <f>IF(ISNA(VLOOKUP(C9747,COA!$A$2:$B$340,2,FALSE)),"XXX",VLOOKUP(C9747,COA!$A$2:$B$340,2,FALSE))</f>
        <v>F51</v>
      </c>
      <c r="C9747" s="149" t="str">
        <f t="shared" si="304"/>
        <v>0030-1000-0012</v>
      </c>
      <c r="D9747" s="134" t="s">
        <v>462</v>
      </c>
      <c r="E9747" s="134" t="s">
        <v>409</v>
      </c>
      <c r="F9747" s="134" t="s">
        <v>452</v>
      </c>
      <c r="G9747" s="134" t="s">
        <v>330</v>
      </c>
      <c r="H9747" s="134" t="s">
        <v>1023</v>
      </c>
      <c r="I9747" s="134" t="s">
        <v>2</v>
      </c>
      <c r="J9747" s="135">
        <v>1999753.2500000009</v>
      </c>
      <c r="K9747" s="135">
        <v>893501.80000000086</v>
      </c>
      <c r="L9747" s="135">
        <v>273658.4599999999</v>
      </c>
      <c r="M9747" s="153" t="str">
        <f t="shared" si="303"/>
        <v>201705</v>
      </c>
    </row>
    <row r="9748" spans="1:13" x14ac:dyDescent="0.25">
      <c r="A9748" s="35" t="str">
        <f>VLOOKUP(B9748,ResCat!$A$2:$B$269,2,FALSE)</f>
        <v>PPOFEP</v>
      </c>
      <c r="B9748" s="68" t="str">
        <f>IF(ISNA(VLOOKUP(C9748,COA!$A$2:$B$340,2,FALSE)),"XXX",VLOOKUP(C9748,COA!$A$2:$B$340,2,FALSE))</f>
        <v>F51</v>
      </c>
      <c r="C9748" s="149" t="str">
        <f t="shared" si="304"/>
        <v>0030-1000-0012</v>
      </c>
      <c r="D9748" s="134" t="s">
        <v>462</v>
      </c>
      <c r="E9748" s="134" t="s">
        <v>409</v>
      </c>
      <c r="F9748" s="134" t="s">
        <v>452</v>
      </c>
      <c r="G9748" s="134" t="s">
        <v>332</v>
      </c>
      <c r="H9748" s="134" t="s">
        <v>1023</v>
      </c>
      <c r="I9748" s="134" t="s">
        <v>3</v>
      </c>
      <c r="J9748" s="135">
        <v>450768.90999999864</v>
      </c>
      <c r="K9748" s="135">
        <v>132712.29000000012</v>
      </c>
      <c r="L9748" s="135">
        <v>87756.070000000356</v>
      </c>
      <c r="M9748" s="153" t="str">
        <f t="shared" si="303"/>
        <v>201706</v>
      </c>
    </row>
    <row r="9749" spans="1:13" x14ac:dyDescent="0.25">
      <c r="A9749" s="35" t="str">
        <f>VLOOKUP(B9749,ResCat!$A$2:$B$269,2,FALSE)</f>
        <v>PPOFEP</v>
      </c>
      <c r="B9749" s="68" t="str">
        <f>IF(ISNA(VLOOKUP(C9749,COA!$A$2:$B$340,2,FALSE)),"XXX",VLOOKUP(C9749,COA!$A$2:$B$340,2,FALSE))</f>
        <v>F51</v>
      </c>
      <c r="C9749" s="149" t="str">
        <f t="shared" si="304"/>
        <v>0030-1000-0012</v>
      </c>
      <c r="D9749" s="134" t="s">
        <v>462</v>
      </c>
      <c r="E9749" s="134" t="s">
        <v>409</v>
      </c>
      <c r="F9749" s="134" t="s">
        <v>452</v>
      </c>
      <c r="G9749" s="134" t="s">
        <v>332</v>
      </c>
      <c r="H9749" s="134" t="s">
        <v>1023</v>
      </c>
      <c r="I9749" s="134" t="s">
        <v>368</v>
      </c>
      <c r="J9749" s="135">
        <v>3713.06</v>
      </c>
      <c r="K9749" s="135">
        <v>2295.5</v>
      </c>
      <c r="L9749" s="135">
        <v>1452.3999999999999</v>
      </c>
      <c r="M9749" s="153" t="str">
        <f t="shared" si="303"/>
        <v>201706</v>
      </c>
    </row>
    <row r="9750" spans="1:13" x14ac:dyDescent="0.25">
      <c r="A9750" s="35" t="str">
        <f>VLOOKUP(B9750,ResCat!$A$2:$B$269,2,FALSE)</f>
        <v>PPOFEP</v>
      </c>
      <c r="B9750" s="68" t="str">
        <f>IF(ISNA(VLOOKUP(C9750,COA!$A$2:$B$340,2,FALSE)),"XXX",VLOOKUP(C9750,COA!$A$2:$B$340,2,FALSE))</f>
        <v>F51</v>
      </c>
      <c r="C9750" s="149" t="str">
        <f t="shared" si="304"/>
        <v>0030-1000-0012</v>
      </c>
      <c r="D9750" s="134" t="s">
        <v>462</v>
      </c>
      <c r="E9750" s="134" t="s">
        <v>409</v>
      </c>
      <c r="F9750" s="134" t="s">
        <v>452</v>
      </c>
      <c r="G9750" s="134" t="s">
        <v>332</v>
      </c>
      <c r="H9750" s="134" t="s">
        <v>1023</v>
      </c>
      <c r="I9750" s="134" t="s">
        <v>336</v>
      </c>
      <c r="J9750" s="135">
        <v>6519.46</v>
      </c>
      <c r="K9750" s="135">
        <v>942.72000000000014</v>
      </c>
      <c r="L9750" s="135">
        <v>774.34999999999991</v>
      </c>
      <c r="M9750" s="153" t="str">
        <f t="shared" si="303"/>
        <v>201706</v>
      </c>
    </row>
    <row r="9751" spans="1:13" x14ac:dyDescent="0.25">
      <c r="A9751" s="35" t="str">
        <f>VLOOKUP(B9751,ResCat!$A$2:$B$269,2,FALSE)</f>
        <v>PPOFEP</v>
      </c>
      <c r="B9751" s="68" t="str">
        <f>IF(ISNA(VLOOKUP(C9751,COA!$A$2:$B$340,2,FALSE)),"XXX",VLOOKUP(C9751,COA!$A$2:$B$340,2,FALSE))</f>
        <v>F51</v>
      </c>
      <c r="C9751" s="149" t="str">
        <f t="shared" si="304"/>
        <v>0030-1000-0012</v>
      </c>
      <c r="D9751" s="134" t="s">
        <v>462</v>
      </c>
      <c r="E9751" s="134" t="s">
        <v>409</v>
      </c>
      <c r="F9751" s="134" t="s">
        <v>452</v>
      </c>
      <c r="G9751" s="134" t="s">
        <v>332</v>
      </c>
      <c r="H9751" s="134" t="s">
        <v>1023</v>
      </c>
      <c r="I9751" s="134" t="s">
        <v>2</v>
      </c>
      <c r="J9751" s="135">
        <v>766231.54000000062</v>
      </c>
      <c r="K9751" s="135">
        <v>309757.35000000021</v>
      </c>
      <c r="L9751" s="135">
        <v>200356.06999999998</v>
      </c>
      <c r="M9751" s="153" t="str">
        <f t="shared" si="303"/>
        <v>201706</v>
      </c>
    </row>
    <row r="9752" spans="1:13" x14ac:dyDescent="0.25">
      <c r="A9752" s="35" t="str">
        <f>VLOOKUP(B9752,ResCat!$A$2:$B$269,2,FALSE)</f>
        <v>PPOFEP</v>
      </c>
      <c r="B9752" s="68" t="str">
        <f>IF(ISNA(VLOOKUP(C9752,COA!$A$2:$B$340,2,FALSE)),"XXX",VLOOKUP(C9752,COA!$A$2:$B$340,2,FALSE))</f>
        <v>F51</v>
      </c>
      <c r="C9752" s="149" t="str">
        <f t="shared" si="304"/>
        <v>0030-1000-0012</v>
      </c>
      <c r="D9752" s="134" t="s">
        <v>462</v>
      </c>
      <c r="E9752" s="134" t="s">
        <v>409</v>
      </c>
      <c r="F9752" s="134" t="s">
        <v>452</v>
      </c>
      <c r="G9752" s="134" t="s">
        <v>335</v>
      </c>
      <c r="H9752" s="134" t="s">
        <v>1023</v>
      </c>
      <c r="I9752" s="134" t="s">
        <v>3</v>
      </c>
      <c r="J9752" s="135">
        <v>548577.72999999858</v>
      </c>
      <c r="K9752" s="135">
        <v>159163.57999999961</v>
      </c>
      <c r="L9752" s="135">
        <v>95600.539999999979</v>
      </c>
      <c r="M9752" s="153" t="str">
        <f t="shared" si="303"/>
        <v>201707</v>
      </c>
    </row>
    <row r="9753" spans="1:13" x14ac:dyDescent="0.25">
      <c r="A9753" s="35" t="str">
        <f>VLOOKUP(B9753,ResCat!$A$2:$B$269,2,FALSE)</f>
        <v>PPOFEP</v>
      </c>
      <c r="B9753" s="68" t="str">
        <f>IF(ISNA(VLOOKUP(C9753,COA!$A$2:$B$340,2,FALSE)),"XXX",VLOOKUP(C9753,COA!$A$2:$B$340,2,FALSE))</f>
        <v>F51</v>
      </c>
      <c r="C9753" s="149" t="str">
        <f t="shared" si="304"/>
        <v>0030-1000-0012</v>
      </c>
      <c r="D9753" s="134" t="s">
        <v>462</v>
      </c>
      <c r="E9753" s="134" t="s">
        <v>409</v>
      </c>
      <c r="F9753" s="134" t="s">
        <v>452</v>
      </c>
      <c r="G9753" s="134" t="s">
        <v>335</v>
      </c>
      <c r="H9753" s="134" t="s">
        <v>1023</v>
      </c>
      <c r="I9753" s="134" t="s">
        <v>368</v>
      </c>
      <c r="J9753" s="135">
        <v>-630.24</v>
      </c>
      <c r="K9753" s="135">
        <v>-104</v>
      </c>
      <c r="L9753" s="135">
        <v>-112.85</v>
      </c>
      <c r="M9753" s="153" t="str">
        <f t="shared" si="303"/>
        <v>201707</v>
      </c>
    </row>
    <row r="9754" spans="1:13" x14ac:dyDescent="0.25">
      <c r="A9754" s="35" t="str">
        <f>VLOOKUP(B9754,ResCat!$A$2:$B$269,2,FALSE)</f>
        <v>PPOFEP</v>
      </c>
      <c r="B9754" s="68" t="str">
        <f>IF(ISNA(VLOOKUP(C9754,COA!$A$2:$B$340,2,FALSE)),"XXX",VLOOKUP(C9754,COA!$A$2:$B$340,2,FALSE))</f>
        <v>F51</v>
      </c>
      <c r="C9754" s="149" t="str">
        <f t="shared" si="304"/>
        <v>0030-1000-0012</v>
      </c>
      <c r="D9754" s="134" t="s">
        <v>462</v>
      </c>
      <c r="E9754" s="134" t="s">
        <v>409</v>
      </c>
      <c r="F9754" s="134" t="s">
        <v>452</v>
      </c>
      <c r="G9754" s="134" t="s">
        <v>335</v>
      </c>
      <c r="H9754" s="134" t="s">
        <v>1023</v>
      </c>
      <c r="I9754" s="134" t="s">
        <v>336</v>
      </c>
      <c r="J9754" s="135">
        <v>55297.500000000022</v>
      </c>
      <c r="K9754" s="135">
        <v>3800.11</v>
      </c>
      <c r="L9754" s="135">
        <v>3472.3199999999993</v>
      </c>
      <c r="M9754" s="153" t="str">
        <f t="shared" si="303"/>
        <v>201707</v>
      </c>
    </row>
    <row r="9755" spans="1:13" x14ac:dyDescent="0.25">
      <c r="A9755" s="35" t="str">
        <f>VLOOKUP(B9755,ResCat!$A$2:$B$269,2,FALSE)</f>
        <v>PPOFEP</v>
      </c>
      <c r="B9755" s="68" t="str">
        <f>IF(ISNA(VLOOKUP(C9755,COA!$A$2:$B$340,2,FALSE)),"XXX",VLOOKUP(C9755,COA!$A$2:$B$340,2,FALSE))</f>
        <v>F51</v>
      </c>
      <c r="C9755" s="149" t="str">
        <f t="shared" si="304"/>
        <v>0030-1000-0012</v>
      </c>
      <c r="D9755" s="134" t="s">
        <v>462</v>
      </c>
      <c r="E9755" s="134" t="s">
        <v>409</v>
      </c>
      <c r="F9755" s="134" t="s">
        <v>452</v>
      </c>
      <c r="G9755" s="134" t="s">
        <v>335</v>
      </c>
      <c r="H9755" s="134" t="s">
        <v>1023</v>
      </c>
      <c r="I9755" s="134" t="s">
        <v>2</v>
      </c>
      <c r="J9755" s="135">
        <v>976057.64000000025</v>
      </c>
      <c r="K9755" s="135">
        <v>341865.10000000062</v>
      </c>
      <c r="L9755" s="135">
        <v>209836.81999999977</v>
      </c>
      <c r="M9755" s="153" t="str">
        <f t="shared" si="303"/>
        <v>201707</v>
      </c>
    </row>
    <row r="9756" spans="1:13" x14ac:dyDescent="0.25">
      <c r="A9756" s="35" t="str">
        <f>VLOOKUP(B9756,ResCat!$A$2:$B$269,2,FALSE)</f>
        <v>PPOFEP</v>
      </c>
      <c r="B9756" s="68" t="str">
        <f>IF(ISNA(VLOOKUP(C9756,COA!$A$2:$B$340,2,FALSE)),"XXX",VLOOKUP(C9756,COA!$A$2:$B$340,2,FALSE))</f>
        <v>F51</v>
      </c>
      <c r="C9756" s="149" t="str">
        <f t="shared" si="304"/>
        <v>0030-1000-0012</v>
      </c>
      <c r="D9756" s="134" t="s">
        <v>462</v>
      </c>
      <c r="E9756" s="134" t="s">
        <v>409</v>
      </c>
      <c r="F9756" s="134" t="s">
        <v>452</v>
      </c>
      <c r="G9756" s="134" t="s">
        <v>4</v>
      </c>
      <c r="H9756" s="134" t="s">
        <v>1023</v>
      </c>
      <c r="I9756" s="134" t="s">
        <v>3</v>
      </c>
      <c r="J9756" s="135">
        <v>535835.21000000124</v>
      </c>
      <c r="K9756" s="135">
        <v>193266.16999999931</v>
      </c>
      <c r="L9756" s="135">
        <v>122357.71000000044</v>
      </c>
      <c r="M9756" s="153" t="str">
        <f t="shared" si="303"/>
        <v>201708</v>
      </c>
    </row>
    <row r="9757" spans="1:13" x14ac:dyDescent="0.25">
      <c r="A9757" s="35" t="str">
        <f>VLOOKUP(B9757,ResCat!$A$2:$B$269,2,FALSE)</f>
        <v>PPOFEP</v>
      </c>
      <c r="B9757" s="68" t="str">
        <f>IF(ISNA(VLOOKUP(C9757,COA!$A$2:$B$340,2,FALSE)),"XXX",VLOOKUP(C9757,COA!$A$2:$B$340,2,FALSE))</f>
        <v>F51</v>
      </c>
      <c r="C9757" s="149" t="str">
        <f t="shared" si="304"/>
        <v>0030-1000-0012</v>
      </c>
      <c r="D9757" s="134" t="s">
        <v>462</v>
      </c>
      <c r="E9757" s="134" t="s">
        <v>409</v>
      </c>
      <c r="F9757" s="134" t="s">
        <v>452</v>
      </c>
      <c r="G9757" s="134" t="s">
        <v>4</v>
      </c>
      <c r="H9757" s="134" t="s">
        <v>1023</v>
      </c>
      <c r="I9757" s="134" t="s">
        <v>368</v>
      </c>
      <c r="J9757" s="135">
        <v>2721.02</v>
      </c>
      <c r="K9757" s="135">
        <v>1196</v>
      </c>
      <c r="L9757" s="135">
        <v>795.45</v>
      </c>
      <c r="M9757" s="153" t="str">
        <f t="shared" si="303"/>
        <v>201708</v>
      </c>
    </row>
    <row r="9758" spans="1:13" x14ac:dyDescent="0.25">
      <c r="A9758" s="35" t="str">
        <f>VLOOKUP(B9758,ResCat!$A$2:$B$269,2,FALSE)</f>
        <v>PPOFEP</v>
      </c>
      <c r="B9758" s="68" t="str">
        <f>IF(ISNA(VLOOKUP(C9758,COA!$A$2:$B$340,2,FALSE)),"XXX",VLOOKUP(C9758,COA!$A$2:$B$340,2,FALSE))</f>
        <v>F51</v>
      </c>
      <c r="C9758" s="149" t="str">
        <f t="shared" si="304"/>
        <v>0030-1000-0012</v>
      </c>
      <c r="D9758" s="134" t="s">
        <v>462</v>
      </c>
      <c r="E9758" s="134" t="s">
        <v>409</v>
      </c>
      <c r="F9758" s="134" t="s">
        <v>452</v>
      </c>
      <c r="G9758" s="134" t="s">
        <v>4</v>
      </c>
      <c r="H9758" s="134" t="s">
        <v>1023</v>
      </c>
      <c r="I9758" s="134" t="s">
        <v>336</v>
      </c>
      <c r="J9758" s="135">
        <v>-10334.910000000007</v>
      </c>
      <c r="K9758" s="135">
        <v>2066.5100000000007</v>
      </c>
      <c r="L9758" s="135">
        <v>1798.0900000000006</v>
      </c>
      <c r="M9758" s="153" t="str">
        <f t="shared" si="303"/>
        <v>201708</v>
      </c>
    </row>
    <row r="9759" spans="1:13" x14ac:dyDescent="0.25">
      <c r="A9759" s="35" t="str">
        <f>VLOOKUP(B9759,ResCat!$A$2:$B$269,2,FALSE)</f>
        <v>PPOFEP</v>
      </c>
      <c r="B9759" s="68" t="str">
        <f>IF(ISNA(VLOOKUP(C9759,COA!$A$2:$B$340,2,FALSE)),"XXX",VLOOKUP(C9759,COA!$A$2:$B$340,2,FALSE))</f>
        <v>F51</v>
      </c>
      <c r="C9759" s="149" t="str">
        <f t="shared" si="304"/>
        <v>0030-1000-0012</v>
      </c>
      <c r="D9759" s="134" t="s">
        <v>462</v>
      </c>
      <c r="E9759" s="134" t="s">
        <v>409</v>
      </c>
      <c r="F9759" s="134" t="s">
        <v>452</v>
      </c>
      <c r="G9759" s="134" t="s">
        <v>4</v>
      </c>
      <c r="H9759" s="134" t="s">
        <v>1023</v>
      </c>
      <c r="I9759" s="134" t="s">
        <v>2</v>
      </c>
      <c r="J9759" s="135">
        <v>1636230.360000001</v>
      </c>
      <c r="K9759" s="135">
        <v>570578.72999999742</v>
      </c>
      <c r="L9759" s="135">
        <v>351296.82999999932</v>
      </c>
      <c r="M9759" s="153" t="str">
        <f t="shared" si="303"/>
        <v>201708</v>
      </c>
    </row>
    <row r="9760" spans="1:13" x14ac:dyDescent="0.25">
      <c r="A9760" s="35" t="str">
        <f>VLOOKUP(B9760,ResCat!$A$2:$B$269,2,FALSE)</f>
        <v>PPOFEP</v>
      </c>
      <c r="B9760" s="68" t="str">
        <f>IF(ISNA(VLOOKUP(C9760,COA!$A$2:$B$340,2,FALSE)),"XXX",VLOOKUP(C9760,COA!$A$2:$B$340,2,FALSE))</f>
        <v>F51</v>
      </c>
      <c r="C9760" s="149" t="str">
        <f t="shared" si="304"/>
        <v>0030-1000-0012</v>
      </c>
      <c r="D9760" s="134" t="s">
        <v>462</v>
      </c>
      <c r="E9760" s="134" t="s">
        <v>409</v>
      </c>
      <c r="F9760" s="134" t="s">
        <v>452</v>
      </c>
      <c r="G9760" s="134" t="s">
        <v>511</v>
      </c>
      <c r="H9760" s="134" t="s">
        <v>1023</v>
      </c>
      <c r="I9760" s="134" t="s">
        <v>3</v>
      </c>
      <c r="J9760" s="135">
        <v>694794.30999999819</v>
      </c>
      <c r="K9760" s="135">
        <v>282248.77999999904</v>
      </c>
      <c r="L9760" s="135">
        <v>202405.92000000007</v>
      </c>
      <c r="M9760" s="153" t="str">
        <f t="shared" si="303"/>
        <v>201709</v>
      </c>
    </row>
    <row r="9761" spans="1:13" x14ac:dyDescent="0.25">
      <c r="A9761" s="35" t="str">
        <f>VLOOKUP(B9761,ResCat!$A$2:$B$269,2,FALSE)</f>
        <v>PPOFEP</v>
      </c>
      <c r="B9761" s="68" t="str">
        <f>IF(ISNA(VLOOKUP(C9761,COA!$A$2:$B$340,2,FALSE)),"XXX",VLOOKUP(C9761,COA!$A$2:$B$340,2,FALSE))</f>
        <v>F51</v>
      </c>
      <c r="C9761" s="149" t="str">
        <f t="shared" si="304"/>
        <v>0030-1000-0012</v>
      </c>
      <c r="D9761" s="134" t="s">
        <v>462</v>
      </c>
      <c r="E9761" s="134" t="s">
        <v>409</v>
      </c>
      <c r="F9761" s="134" t="s">
        <v>452</v>
      </c>
      <c r="G9761" s="134" t="s">
        <v>511</v>
      </c>
      <c r="H9761" s="134" t="s">
        <v>1023</v>
      </c>
      <c r="I9761" s="134" t="s">
        <v>368</v>
      </c>
      <c r="J9761" s="135">
        <v>3869.59</v>
      </c>
      <c r="K9761" s="135">
        <v>1980</v>
      </c>
      <c r="L9761" s="135">
        <v>1220.8900000000001</v>
      </c>
      <c r="M9761" s="153" t="str">
        <f t="shared" si="303"/>
        <v>201709</v>
      </c>
    </row>
    <row r="9762" spans="1:13" x14ac:dyDescent="0.25">
      <c r="A9762" s="35" t="str">
        <f>VLOOKUP(B9762,ResCat!$A$2:$B$269,2,FALSE)</f>
        <v>PPOFEP</v>
      </c>
      <c r="B9762" s="68" t="str">
        <f>IF(ISNA(VLOOKUP(C9762,COA!$A$2:$B$340,2,FALSE)),"XXX",VLOOKUP(C9762,COA!$A$2:$B$340,2,FALSE))</f>
        <v>F51</v>
      </c>
      <c r="C9762" s="149" t="str">
        <f t="shared" si="304"/>
        <v>0030-1000-0012</v>
      </c>
      <c r="D9762" s="134" t="s">
        <v>462</v>
      </c>
      <c r="E9762" s="134" t="s">
        <v>409</v>
      </c>
      <c r="F9762" s="134" t="s">
        <v>452</v>
      </c>
      <c r="G9762" s="134" t="s">
        <v>511</v>
      </c>
      <c r="H9762" s="134" t="s">
        <v>1023</v>
      </c>
      <c r="I9762" s="134" t="s">
        <v>336</v>
      </c>
      <c r="J9762" s="135">
        <v>368535.52</v>
      </c>
      <c r="K9762" s="135">
        <v>71522.550000000017</v>
      </c>
      <c r="L9762" s="135">
        <v>70638.120000000024</v>
      </c>
      <c r="M9762" s="153" t="str">
        <f t="shared" si="303"/>
        <v>201709</v>
      </c>
    </row>
    <row r="9763" spans="1:13" x14ac:dyDescent="0.25">
      <c r="A9763" s="35" t="str">
        <f>VLOOKUP(B9763,ResCat!$A$2:$B$269,2,FALSE)</f>
        <v>PPOFEP</v>
      </c>
      <c r="B9763" s="68" t="str">
        <f>IF(ISNA(VLOOKUP(C9763,COA!$A$2:$B$340,2,FALSE)),"XXX",VLOOKUP(C9763,COA!$A$2:$B$340,2,FALSE))</f>
        <v>F51</v>
      </c>
      <c r="C9763" s="149" t="str">
        <f t="shared" si="304"/>
        <v>0030-1000-0012</v>
      </c>
      <c r="D9763" s="134" t="s">
        <v>462</v>
      </c>
      <c r="E9763" s="134" t="s">
        <v>409</v>
      </c>
      <c r="F9763" s="134" t="s">
        <v>452</v>
      </c>
      <c r="G9763" s="134" t="s">
        <v>511</v>
      </c>
      <c r="H9763" s="134" t="s">
        <v>1023</v>
      </c>
      <c r="I9763" s="134" t="s">
        <v>2</v>
      </c>
      <c r="J9763" s="135">
        <v>1555617.2700000019</v>
      </c>
      <c r="K9763" s="135">
        <v>597027.89999999665</v>
      </c>
      <c r="L9763" s="135">
        <v>396286.7700000013</v>
      </c>
      <c r="M9763" s="153" t="str">
        <f t="shared" si="303"/>
        <v>201709</v>
      </c>
    </row>
    <row r="9764" spans="1:13" x14ac:dyDescent="0.25">
      <c r="A9764" s="35" t="str">
        <f>VLOOKUP(B9764,ResCat!$A$2:$B$269,2,FALSE)</f>
        <v>PPOFEP</v>
      </c>
      <c r="B9764" s="68" t="str">
        <f>IF(ISNA(VLOOKUP(C9764,COA!$A$2:$B$340,2,FALSE)),"XXX",VLOOKUP(C9764,COA!$A$2:$B$340,2,FALSE))</f>
        <v>F51</v>
      </c>
      <c r="C9764" s="149" t="str">
        <f t="shared" si="304"/>
        <v>0030-1000-0012</v>
      </c>
      <c r="D9764" s="134" t="s">
        <v>462</v>
      </c>
      <c r="E9764" s="134" t="s">
        <v>409</v>
      </c>
      <c r="F9764" s="134" t="s">
        <v>452</v>
      </c>
      <c r="G9764" s="134" t="s">
        <v>969</v>
      </c>
      <c r="H9764" s="134" t="s">
        <v>1023</v>
      </c>
      <c r="I9764" s="134" t="s">
        <v>3</v>
      </c>
      <c r="J9764" s="135">
        <v>1595599.1899999927</v>
      </c>
      <c r="K9764" s="135">
        <v>592575.39999999839</v>
      </c>
      <c r="L9764" s="135">
        <v>377505.78999999736</v>
      </c>
      <c r="M9764" s="153" t="str">
        <f t="shared" si="303"/>
        <v>201710</v>
      </c>
    </row>
    <row r="9765" spans="1:13" x14ac:dyDescent="0.25">
      <c r="A9765" s="35" t="str">
        <f>VLOOKUP(B9765,ResCat!$A$2:$B$269,2,FALSE)</f>
        <v>PPOFEP</v>
      </c>
      <c r="B9765" s="68" t="str">
        <f>IF(ISNA(VLOOKUP(C9765,COA!$A$2:$B$340,2,FALSE)),"XXX",VLOOKUP(C9765,COA!$A$2:$B$340,2,FALSE))</f>
        <v>F51</v>
      </c>
      <c r="C9765" s="149" t="str">
        <f t="shared" si="304"/>
        <v>0030-1000-0012</v>
      </c>
      <c r="D9765" s="134" t="s">
        <v>462</v>
      </c>
      <c r="E9765" s="134" t="s">
        <v>409</v>
      </c>
      <c r="F9765" s="134" t="s">
        <v>452</v>
      </c>
      <c r="G9765" s="134" t="s">
        <v>969</v>
      </c>
      <c r="H9765" s="134" t="s">
        <v>1023</v>
      </c>
      <c r="I9765" s="134" t="s">
        <v>368</v>
      </c>
      <c r="J9765" s="135">
        <v>7859.630000000001</v>
      </c>
      <c r="K9765" s="135">
        <v>3039</v>
      </c>
      <c r="L9765" s="135">
        <v>1940</v>
      </c>
      <c r="M9765" s="153" t="str">
        <f t="shared" si="303"/>
        <v>201710</v>
      </c>
    </row>
    <row r="9766" spans="1:13" x14ac:dyDescent="0.25">
      <c r="A9766" s="35" t="str">
        <f>VLOOKUP(B9766,ResCat!$A$2:$B$269,2,FALSE)</f>
        <v>PPOFEP</v>
      </c>
      <c r="B9766" s="68" t="str">
        <f>IF(ISNA(VLOOKUP(C9766,COA!$A$2:$B$340,2,FALSE)),"XXX",VLOOKUP(C9766,COA!$A$2:$B$340,2,FALSE))</f>
        <v>F51</v>
      </c>
      <c r="C9766" s="149" t="str">
        <f t="shared" si="304"/>
        <v>0030-1000-0012</v>
      </c>
      <c r="D9766" s="134" t="s">
        <v>462</v>
      </c>
      <c r="E9766" s="134" t="s">
        <v>409</v>
      </c>
      <c r="F9766" s="134" t="s">
        <v>452</v>
      </c>
      <c r="G9766" s="134" t="s">
        <v>969</v>
      </c>
      <c r="H9766" s="134" t="s">
        <v>1023</v>
      </c>
      <c r="I9766" s="134" t="s">
        <v>336</v>
      </c>
      <c r="J9766" s="135">
        <v>403571.04000000004</v>
      </c>
      <c r="K9766" s="135">
        <v>74672.799999999959</v>
      </c>
      <c r="L9766" s="135">
        <v>72544.350000000049</v>
      </c>
      <c r="M9766" s="153" t="str">
        <f t="shared" si="303"/>
        <v>201710</v>
      </c>
    </row>
    <row r="9767" spans="1:13" x14ac:dyDescent="0.25">
      <c r="A9767" s="35" t="str">
        <f>VLOOKUP(B9767,ResCat!$A$2:$B$269,2,FALSE)</f>
        <v>PPOFEP</v>
      </c>
      <c r="B9767" s="68" t="str">
        <f>IF(ISNA(VLOOKUP(C9767,COA!$A$2:$B$340,2,FALSE)),"XXX",VLOOKUP(C9767,COA!$A$2:$B$340,2,FALSE))</f>
        <v>F51</v>
      </c>
      <c r="C9767" s="149" t="str">
        <f t="shared" si="304"/>
        <v>0030-1000-0012</v>
      </c>
      <c r="D9767" s="134" t="s">
        <v>462</v>
      </c>
      <c r="E9767" s="134" t="s">
        <v>409</v>
      </c>
      <c r="F9767" s="134" t="s">
        <v>452</v>
      </c>
      <c r="G9767" s="134" t="s">
        <v>969</v>
      </c>
      <c r="H9767" s="134" t="s">
        <v>1023</v>
      </c>
      <c r="I9767" s="134" t="s">
        <v>2</v>
      </c>
      <c r="J9767" s="135">
        <v>3591158.479999959</v>
      </c>
      <c r="K9767" s="135">
        <v>1389418.350000002</v>
      </c>
      <c r="L9767" s="135">
        <v>927300.29000000528</v>
      </c>
      <c r="M9767" s="153" t="str">
        <f t="shared" si="303"/>
        <v>201710</v>
      </c>
    </row>
    <row r="9768" spans="1:13" x14ac:dyDescent="0.25">
      <c r="A9768" s="35" t="str">
        <f>VLOOKUP(B9768,ResCat!$A$2:$B$269,2,FALSE)</f>
        <v>PPOFEP</v>
      </c>
      <c r="B9768" s="68" t="str">
        <f>IF(ISNA(VLOOKUP(C9768,COA!$A$2:$B$340,2,FALSE)),"XXX",VLOOKUP(C9768,COA!$A$2:$B$340,2,FALSE))</f>
        <v>F51</v>
      </c>
      <c r="C9768" s="149" t="str">
        <f t="shared" si="304"/>
        <v>0030-1000-0012</v>
      </c>
      <c r="D9768" s="134" t="s">
        <v>462</v>
      </c>
      <c r="E9768" s="134" t="s">
        <v>409</v>
      </c>
      <c r="F9768" s="134" t="s">
        <v>452</v>
      </c>
      <c r="G9768" s="134" t="s">
        <v>969</v>
      </c>
      <c r="H9768" s="134" t="s">
        <v>1023</v>
      </c>
      <c r="I9768" s="134" t="s">
        <v>371</v>
      </c>
      <c r="J9768" s="135">
        <v>3652.21</v>
      </c>
      <c r="K9768" s="135">
        <v>711.73</v>
      </c>
      <c r="L9768" s="135">
        <v>144.66</v>
      </c>
      <c r="M9768" s="153" t="str">
        <f t="shared" si="303"/>
        <v>201710</v>
      </c>
    </row>
    <row r="9769" spans="1:13" x14ac:dyDescent="0.25">
      <c r="A9769" s="35" t="str">
        <f>VLOOKUP(B9769,ResCat!$A$2:$B$269,2,FALSE)</f>
        <v>PPOFEP</v>
      </c>
      <c r="B9769" s="68" t="str">
        <f>IF(ISNA(VLOOKUP(C9769,COA!$A$2:$B$340,2,FALSE)),"XXX",VLOOKUP(C9769,COA!$A$2:$B$340,2,FALSE))</f>
        <v>F51</v>
      </c>
      <c r="C9769" s="149" t="str">
        <f t="shared" si="304"/>
        <v>0030-1000-0012</v>
      </c>
      <c r="D9769" s="134" t="s">
        <v>462</v>
      </c>
      <c r="E9769" s="134" t="s">
        <v>409</v>
      </c>
      <c r="F9769" s="134" t="s">
        <v>452</v>
      </c>
      <c r="G9769" s="134" t="s">
        <v>961</v>
      </c>
      <c r="H9769" s="134" t="s">
        <v>1023</v>
      </c>
      <c r="I9769" s="134" t="s">
        <v>3</v>
      </c>
      <c r="J9769" s="135">
        <v>2781577.7300000549</v>
      </c>
      <c r="K9769" s="135">
        <v>1086430.0599999982</v>
      </c>
      <c r="L9769" s="135">
        <v>674124.50999999617</v>
      </c>
      <c r="M9769" s="153" t="str">
        <f t="shared" si="303"/>
        <v>201711</v>
      </c>
    </row>
    <row r="9770" spans="1:13" x14ac:dyDescent="0.25">
      <c r="A9770" s="35" t="str">
        <f>VLOOKUP(B9770,ResCat!$A$2:$B$269,2,FALSE)</f>
        <v>PPOFEP</v>
      </c>
      <c r="B9770" s="68" t="str">
        <f>IF(ISNA(VLOOKUP(C9770,COA!$A$2:$B$340,2,FALSE)),"XXX",VLOOKUP(C9770,COA!$A$2:$B$340,2,FALSE))</f>
        <v>F51</v>
      </c>
      <c r="C9770" s="149" t="str">
        <f t="shared" si="304"/>
        <v>0030-1000-0012</v>
      </c>
      <c r="D9770" s="134" t="s">
        <v>462</v>
      </c>
      <c r="E9770" s="134" t="s">
        <v>409</v>
      </c>
      <c r="F9770" s="134" t="s">
        <v>452</v>
      </c>
      <c r="G9770" s="134" t="s">
        <v>961</v>
      </c>
      <c r="H9770" s="134" t="s">
        <v>1023</v>
      </c>
      <c r="I9770" s="134" t="s">
        <v>368</v>
      </c>
      <c r="J9770" s="135">
        <v>7003.71</v>
      </c>
      <c r="K9770" s="135">
        <v>2750</v>
      </c>
      <c r="L9770" s="135">
        <v>1565.62</v>
      </c>
      <c r="M9770" s="153" t="str">
        <f t="shared" si="303"/>
        <v>201711</v>
      </c>
    </row>
    <row r="9771" spans="1:13" x14ac:dyDescent="0.25">
      <c r="A9771" s="35" t="str">
        <f>VLOOKUP(B9771,ResCat!$A$2:$B$269,2,FALSE)</f>
        <v>PPOFEP</v>
      </c>
      <c r="B9771" s="68" t="str">
        <f>IF(ISNA(VLOOKUP(C9771,COA!$A$2:$B$340,2,FALSE)),"XXX",VLOOKUP(C9771,COA!$A$2:$B$340,2,FALSE))</f>
        <v>F51</v>
      </c>
      <c r="C9771" s="149" t="str">
        <f t="shared" si="304"/>
        <v>0030-1000-0012</v>
      </c>
      <c r="D9771" s="134" t="s">
        <v>462</v>
      </c>
      <c r="E9771" s="134" t="s">
        <v>409</v>
      </c>
      <c r="F9771" s="134" t="s">
        <v>452</v>
      </c>
      <c r="G9771" s="134" t="s">
        <v>961</v>
      </c>
      <c r="H9771" s="134" t="s">
        <v>1023</v>
      </c>
      <c r="I9771" s="134" t="s">
        <v>336</v>
      </c>
      <c r="J9771" s="135">
        <v>101838.87999999973</v>
      </c>
      <c r="K9771" s="135">
        <v>13232.159999999996</v>
      </c>
      <c r="L9771" s="135">
        <v>8579.5000000000036</v>
      </c>
      <c r="M9771" s="153" t="str">
        <f t="shared" si="303"/>
        <v>201711</v>
      </c>
    </row>
    <row r="9772" spans="1:13" x14ac:dyDescent="0.25">
      <c r="A9772" s="35" t="str">
        <f>VLOOKUP(B9772,ResCat!$A$2:$B$269,2,FALSE)</f>
        <v>PPOFEP</v>
      </c>
      <c r="B9772" s="68" t="str">
        <f>IF(ISNA(VLOOKUP(C9772,COA!$A$2:$B$340,2,FALSE)),"XXX",VLOOKUP(C9772,COA!$A$2:$B$340,2,FALSE))</f>
        <v>F51</v>
      </c>
      <c r="C9772" s="149" t="str">
        <f t="shared" si="304"/>
        <v>0030-1000-0012</v>
      </c>
      <c r="D9772" s="134" t="s">
        <v>462</v>
      </c>
      <c r="E9772" s="134" t="s">
        <v>409</v>
      </c>
      <c r="F9772" s="134" t="s">
        <v>452</v>
      </c>
      <c r="G9772" s="134" t="s">
        <v>961</v>
      </c>
      <c r="H9772" s="134" t="s">
        <v>1023</v>
      </c>
      <c r="I9772" s="134" t="s">
        <v>2</v>
      </c>
      <c r="J9772" s="135">
        <v>8779363.3699996751</v>
      </c>
      <c r="K9772" s="135">
        <v>3241421.2199999965</v>
      </c>
      <c r="L9772" s="135">
        <v>1890389.8199999956</v>
      </c>
      <c r="M9772" s="153" t="str">
        <f t="shared" si="303"/>
        <v>201711</v>
      </c>
    </row>
    <row r="9773" spans="1:13" x14ac:dyDescent="0.25">
      <c r="A9773" s="35" t="str">
        <f>VLOOKUP(B9773,ResCat!$A$2:$B$269,2,FALSE)</f>
        <v>PPOFEP</v>
      </c>
      <c r="B9773" s="68" t="str">
        <f>IF(ISNA(VLOOKUP(C9773,COA!$A$2:$B$340,2,FALSE)),"XXX",VLOOKUP(C9773,COA!$A$2:$B$340,2,FALSE))</f>
        <v>F51</v>
      </c>
      <c r="C9773" s="149" t="str">
        <f t="shared" si="304"/>
        <v>0030-1000-0012</v>
      </c>
      <c r="D9773" s="134" t="s">
        <v>462</v>
      </c>
      <c r="E9773" s="134" t="s">
        <v>409</v>
      </c>
      <c r="F9773" s="134" t="s">
        <v>452</v>
      </c>
      <c r="G9773" s="134" t="s">
        <v>961</v>
      </c>
      <c r="H9773" s="134" t="s">
        <v>1023</v>
      </c>
      <c r="I9773" s="134" t="s">
        <v>371</v>
      </c>
      <c r="J9773" s="135">
        <v>13497.089999999998</v>
      </c>
      <c r="K9773" s="135">
        <v>1794.7100000000003</v>
      </c>
      <c r="L9773" s="135">
        <v>364.78</v>
      </c>
      <c r="M9773" s="153" t="str">
        <f t="shared" si="303"/>
        <v>201711</v>
      </c>
    </row>
    <row r="9774" spans="1:13" x14ac:dyDescent="0.25">
      <c r="A9774" s="35" t="str">
        <f>VLOOKUP(B9774,ResCat!$A$2:$B$269,2,FALSE)</f>
        <v>PPOFEP</v>
      </c>
      <c r="B9774" s="68" t="str">
        <f>IF(ISNA(VLOOKUP(C9774,COA!$A$2:$B$340,2,FALSE)),"XXX",VLOOKUP(C9774,COA!$A$2:$B$340,2,FALSE))</f>
        <v>F51</v>
      </c>
      <c r="C9774" s="149" t="str">
        <f t="shared" si="304"/>
        <v>0030-1000-0012</v>
      </c>
      <c r="D9774" s="134" t="s">
        <v>462</v>
      </c>
      <c r="E9774" s="134" t="s">
        <v>409</v>
      </c>
      <c r="F9774" s="134" t="s">
        <v>452</v>
      </c>
      <c r="G9774" s="134" t="s">
        <v>970</v>
      </c>
      <c r="H9774" s="134" t="s">
        <v>1023</v>
      </c>
      <c r="I9774" s="134" t="s">
        <v>3</v>
      </c>
      <c r="J9774" s="135">
        <v>11347133.180000653</v>
      </c>
      <c r="K9774" s="135">
        <v>3891453.4900001446</v>
      </c>
      <c r="L9774" s="135">
        <v>2463103.6700000358</v>
      </c>
      <c r="M9774" s="153" t="str">
        <f t="shared" si="303"/>
        <v>201712</v>
      </c>
    </row>
    <row r="9775" spans="1:13" x14ac:dyDescent="0.25">
      <c r="A9775" s="35" t="str">
        <f>VLOOKUP(B9775,ResCat!$A$2:$B$269,2,FALSE)</f>
        <v>PPOFEP</v>
      </c>
      <c r="B9775" s="68" t="str">
        <f>IF(ISNA(VLOOKUP(C9775,COA!$A$2:$B$340,2,FALSE)),"XXX",VLOOKUP(C9775,COA!$A$2:$B$340,2,FALSE))</f>
        <v>F51</v>
      </c>
      <c r="C9775" s="149" t="str">
        <f t="shared" si="304"/>
        <v>0030-1000-0012</v>
      </c>
      <c r="D9775" s="134" t="s">
        <v>462</v>
      </c>
      <c r="E9775" s="134" t="s">
        <v>409</v>
      </c>
      <c r="F9775" s="134" t="s">
        <v>452</v>
      </c>
      <c r="G9775" s="134" t="s">
        <v>970</v>
      </c>
      <c r="H9775" s="134" t="s">
        <v>1023</v>
      </c>
      <c r="I9775" s="134" t="s">
        <v>368</v>
      </c>
      <c r="J9775" s="135">
        <v>31906.840000000007</v>
      </c>
      <c r="K9775" s="135">
        <v>12735.749999999998</v>
      </c>
      <c r="L9775" s="135">
        <v>7744.9500000000007</v>
      </c>
      <c r="M9775" s="153" t="str">
        <f t="shared" si="303"/>
        <v>201712</v>
      </c>
    </row>
    <row r="9776" spans="1:13" x14ac:dyDescent="0.25">
      <c r="A9776" s="35" t="str">
        <f>VLOOKUP(B9776,ResCat!$A$2:$B$269,2,FALSE)</f>
        <v>PPOFEP</v>
      </c>
      <c r="B9776" s="68" t="str">
        <f>IF(ISNA(VLOOKUP(C9776,COA!$A$2:$B$340,2,FALSE)),"XXX",VLOOKUP(C9776,COA!$A$2:$B$340,2,FALSE))</f>
        <v>F51</v>
      </c>
      <c r="C9776" s="149" t="str">
        <f t="shared" si="304"/>
        <v>0030-1000-0012</v>
      </c>
      <c r="D9776" s="134" t="s">
        <v>462</v>
      </c>
      <c r="E9776" s="134" t="s">
        <v>409</v>
      </c>
      <c r="F9776" s="134" t="s">
        <v>452</v>
      </c>
      <c r="G9776" s="134" t="s">
        <v>970</v>
      </c>
      <c r="H9776" s="134" t="s">
        <v>1023</v>
      </c>
      <c r="I9776" s="134" t="s">
        <v>336</v>
      </c>
      <c r="J9776" s="135">
        <v>686543.04000000376</v>
      </c>
      <c r="K9776" s="135">
        <v>90926.650000000329</v>
      </c>
      <c r="L9776" s="135">
        <v>65849.800000000192</v>
      </c>
      <c r="M9776" s="153" t="str">
        <f t="shared" si="303"/>
        <v>201712</v>
      </c>
    </row>
    <row r="9777" spans="1:13" x14ac:dyDescent="0.25">
      <c r="A9777" s="35" t="str">
        <f>VLOOKUP(B9777,ResCat!$A$2:$B$269,2,FALSE)</f>
        <v>PPOFEP</v>
      </c>
      <c r="B9777" s="68" t="str">
        <f>IF(ISNA(VLOOKUP(C9777,COA!$A$2:$B$340,2,FALSE)),"XXX",VLOOKUP(C9777,COA!$A$2:$B$340,2,FALSE))</f>
        <v>F51</v>
      </c>
      <c r="C9777" s="149" t="str">
        <f t="shared" si="304"/>
        <v>0030-1000-0012</v>
      </c>
      <c r="D9777" s="134" t="s">
        <v>462</v>
      </c>
      <c r="E9777" s="134" t="s">
        <v>409</v>
      </c>
      <c r="F9777" s="134" t="s">
        <v>452</v>
      </c>
      <c r="G9777" s="134" t="s">
        <v>970</v>
      </c>
      <c r="H9777" s="134" t="s">
        <v>1023</v>
      </c>
      <c r="I9777" s="134" t="s">
        <v>2</v>
      </c>
      <c r="J9777" s="135">
        <v>30069684.200006519</v>
      </c>
      <c r="K9777" s="135">
        <v>11449274.999999687</v>
      </c>
      <c r="L9777" s="135">
        <v>5844995.0299998913</v>
      </c>
      <c r="M9777" s="153" t="str">
        <f t="shared" si="303"/>
        <v>201712</v>
      </c>
    </row>
    <row r="9778" spans="1:13" x14ac:dyDescent="0.25">
      <c r="A9778" s="35" t="str">
        <f>VLOOKUP(B9778,ResCat!$A$2:$B$269,2,FALSE)</f>
        <v>PPOFEP</v>
      </c>
      <c r="B9778" s="68" t="str">
        <f>IF(ISNA(VLOOKUP(C9778,COA!$A$2:$B$340,2,FALSE)),"XXX",VLOOKUP(C9778,COA!$A$2:$B$340,2,FALSE))</f>
        <v>F51</v>
      </c>
      <c r="C9778" s="149" t="str">
        <f t="shared" si="304"/>
        <v>0030-1000-0012</v>
      </c>
      <c r="D9778" s="134" t="s">
        <v>462</v>
      </c>
      <c r="E9778" s="134" t="s">
        <v>409</v>
      </c>
      <c r="F9778" s="134" t="s">
        <v>452</v>
      </c>
      <c r="G9778" s="134" t="s">
        <v>1023</v>
      </c>
      <c r="H9778" s="134" t="s">
        <v>1023</v>
      </c>
      <c r="I9778" s="134" t="s">
        <v>3</v>
      </c>
      <c r="J9778" s="135">
        <v>7560924.6300005047</v>
      </c>
      <c r="K9778" s="135">
        <v>2500112.4900000026</v>
      </c>
      <c r="L9778" s="135">
        <v>1292710.0599999959</v>
      </c>
      <c r="M9778" s="153" t="str">
        <f t="shared" si="303"/>
        <v>201801</v>
      </c>
    </row>
    <row r="9779" spans="1:13" x14ac:dyDescent="0.25">
      <c r="A9779" s="35" t="str">
        <f>VLOOKUP(B9779,ResCat!$A$2:$B$269,2,FALSE)</f>
        <v>PPOFEP</v>
      </c>
      <c r="B9779" s="68" t="str">
        <f>IF(ISNA(VLOOKUP(C9779,COA!$A$2:$B$340,2,FALSE)),"XXX",VLOOKUP(C9779,COA!$A$2:$B$340,2,FALSE))</f>
        <v>F51</v>
      </c>
      <c r="C9779" s="149" t="str">
        <f t="shared" si="304"/>
        <v>0030-1000-0012</v>
      </c>
      <c r="D9779" s="134" t="s">
        <v>462</v>
      </c>
      <c r="E9779" s="134" t="s">
        <v>409</v>
      </c>
      <c r="F9779" s="134" t="s">
        <v>452</v>
      </c>
      <c r="G9779" s="134" t="s">
        <v>1023</v>
      </c>
      <c r="H9779" s="134" t="s">
        <v>1023</v>
      </c>
      <c r="I9779" s="134" t="s">
        <v>368</v>
      </c>
      <c r="J9779" s="135">
        <v>7321.06</v>
      </c>
      <c r="K9779" s="135">
        <v>4062</v>
      </c>
      <c r="L9779" s="135">
        <v>1898.8999999999999</v>
      </c>
      <c r="M9779" s="153" t="str">
        <f t="shared" si="303"/>
        <v>201801</v>
      </c>
    </row>
    <row r="9780" spans="1:13" x14ac:dyDescent="0.25">
      <c r="A9780" s="35" t="str">
        <f>VLOOKUP(B9780,ResCat!$A$2:$B$269,2,FALSE)</f>
        <v>PPOFEP</v>
      </c>
      <c r="B9780" s="68" t="str">
        <f>IF(ISNA(VLOOKUP(C9780,COA!$A$2:$B$340,2,FALSE)),"XXX",VLOOKUP(C9780,COA!$A$2:$B$340,2,FALSE))</f>
        <v>F51</v>
      </c>
      <c r="C9780" s="149" t="str">
        <f t="shared" si="304"/>
        <v>0030-1000-0012</v>
      </c>
      <c r="D9780" s="134" t="s">
        <v>462</v>
      </c>
      <c r="E9780" s="134" t="s">
        <v>409</v>
      </c>
      <c r="F9780" s="134" t="s">
        <v>452</v>
      </c>
      <c r="G9780" s="134" t="s">
        <v>1023</v>
      </c>
      <c r="H9780" s="134" t="s">
        <v>1023</v>
      </c>
      <c r="I9780" s="134" t="s">
        <v>336</v>
      </c>
      <c r="J9780" s="135">
        <v>431491.29000000027</v>
      </c>
      <c r="K9780" s="135">
        <v>67244.270000000164</v>
      </c>
      <c r="L9780" s="135">
        <v>38529.210000000057</v>
      </c>
      <c r="M9780" s="153" t="str">
        <f t="shared" si="303"/>
        <v>201801</v>
      </c>
    </row>
    <row r="9781" spans="1:13" x14ac:dyDescent="0.25">
      <c r="A9781" s="35" t="str">
        <f>VLOOKUP(B9781,ResCat!$A$2:$B$269,2,FALSE)</f>
        <v>PPOFEP</v>
      </c>
      <c r="B9781" s="68" t="str">
        <f>IF(ISNA(VLOOKUP(C9781,COA!$A$2:$B$340,2,FALSE)),"XXX",VLOOKUP(C9781,COA!$A$2:$B$340,2,FALSE))</f>
        <v>F51</v>
      </c>
      <c r="C9781" s="149" t="str">
        <f t="shared" si="304"/>
        <v>0030-1000-0012</v>
      </c>
      <c r="D9781" s="134" t="s">
        <v>462</v>
      </c>
      <c r="E9781" s="134" t="s">
        <v>409</v>
      </c>
      <c r="F9781" s="134" t="s">
        <v>452</v>
      </c>
      <c r="G9781" s="134" t="s">
        <v>1023</v>
      </c>
      <c r="H9781" s="134" t="s">
        <v>1023</v>
      </c>
      <c r="I9781" s="134" t="s">
        <v>2</v>
      </c>
      <c r="J9781" s="135">
        <v>19169950.240000758</v>
      </c>
      <c r="K9781" s="135">
        <v>9346875.6599996649</v>
      </c>
      <c r="L9781" s="135">
        <v>6768502.219999766</v>
      </c>
      <c r="M9781" s="153" t="str">
        <f t="shared" si="303"/>
        <v>201801</v>
      </c>
    </row>
    <row r="9782" spans="1:13" x14ac:dyDescent="0.25">
      <c r="A9782" s="35" t="str">
        <f>VLOOKUP(B9782,ResCat!$A$2:$B$269,2,FALSE)</f>
        <v>HMOFEP</v>
      </c>
      <c r="B9782" s="68" t="str">
        <f>IF(ISNA(VLOOKUP(C9782,COA!$A$2:$B$340,2,FALSE)),"XXX",VLOOKUP(C9782,COA!$A$2:$B$340,2,FALSE))</f>
        <v>F27</v>
      </c>
      <c r="C9782" s="149" t="str">
        <f t="shared" si="304"/>
        <v>0031-1000-0012</v>
      </c>
      <c r="D9782" s="134" t="s">
        <v>459</v>
      </c>
      <c r="E9782" s="134" t="s">
        <v>409</v>
      </c>
      <c r="F9782" s="134" t="s">
        <v>452</v>
      </c>
      <c r="G9782" s="134" t="s">
        <v>309</v>
      </c>
      <c r="H9782" s="134" t="s">
        <v>1023</v>
      </c>
      <c r="I9782" s="134" t="s">
        <v>3</v>
      </c>
      <c r="J9782" s="135">
        <v>575.62</v>
      </c>
      <c r="K9782" s="135">
        <v>127.29999999999998</v>
      </c>
      <c r="L9782" s="135">
        <v>127.29999999999998</v>
      </c>
      <c r="M9782" s="153" t="str">
        <f t="shared" si="303"/>
        <v>201601</v>
      </c>
    </row>
    <row r="9783" spans="1:13" x14ac:dyDescent="0.25">
      <c r="A9783" s="35" t="str">
        <f>VLOOKUP(B9783,ResCat!$A$2:$B$269,2,FALSE)</f>
        <v>HMOFEP</v>
      </c>
      <c r="B9783" s="68" t="str">
        <f>IF(ISNA(VLOOKUP(C9783,COA!$A$2:$B$340,2,FALSE)),"XXX",VLOOKUP(C9783,COA!$A$2:$B$340,2,FALSE))</f>
        <v>F27</v>
      </c>
      <c r="C9783" s="149" t="str">
        <f t="shared" si="304"/>
        <v>0031-1000-0012</v>
      </c>
      <c r="D9783" s="134" t="s">
        <v>459</v>
      </c>
      <c r="E9783" s="134" t="s">
        <v>409</v>
      </c>
      <c r="F9783" s="134" t="s">
        <v>452</v>
      </c>
      <c r="G9783" s="134" t="s">
        <v>309</v>
      </c>
      <c r="H9783" s="134" t="s">
        <v>1023</v>
      </c>
      <c r="I9783" s="134" t="s">
        <v>2</v>
      </c>
      <c r="J9783" s="135">
        <v>161.23000000000002</v>
      </c>
      <c r="K9783" s="135">
        <v>161.23000000000002</v>
      </c>
      <c r="L9783" s="135">
        <v>161.23000000000002</v>
      </c>
      <c r="M9783" s="153" t="str">
        <f t="shared" si="303"/>
        <v>201601</v>
      </c>
    </row>
    <row r="9784" spans="1:13" x14ac:dyDescent="0.25">
      <c r="A9784" s="35" t="str">
        <f>VLOOKUP(B9784,ResCat!$A$2:$B$269,2,FALSE)</f>
        <v>HMOFEP</v>
      </c>
      <c r="B9784" s="68" t="str">
        <f>IF(ISNA(VLOOKUP(C9784,COA!$A$2:$B$340,2,FALSE)),"XXX",VLOOKUP(C9784,COA!$A$2:$B$340,2,FALSE))</f>
        <v>F27</v>
      </c>
      <c r="C9784" s="149" t="str">
        <f t="shared" si="304"/>
        <v>0031-1000-0012</v>
      </c>
      <c r="D9784" s="134" t="s">
        <v>459</v>
      </c>
      <c r="E9784" s="134" t="s">
        <v>409</v>
      </c>
      <c r="F9784" s="134" t="s">
        <v>452</v>
      </c>
      <c r="G9784" s="134" t="s">
        <v>309</v>
      </c>
      <c r="H9784" s="134" t="s">
        <v>1023</v>
      </c>
      <c r="I9784" s="134" t="s">
        <v>1</v>
      </c>
      <c r="J9784" s="135">
        <v>2510</v>
      </c>
      <c r="K9784" s="135">
        <v>1151.5900000000001</v>
      </c>
      <c r="L9784" s="135">
        <v>1051.5900000000001</v>
      </c>
      <c r="M9784" s="153" t="str">
        <f t="shared" si="303"/>
        <v>201601</v>
      </c>
    </row>
    <row r="9785" spans="1:13" x14ac:dyDescent="0.25">
      <c r="A9785" s="35" t="str">
        <f>VLOOKUP(B9785,ResCat!$A$2:$B$269,2,FALSE)</f>
        <v>HMOFEP</v>
      </c>
      <c r="B9785" s="68" t="str">
        <f>IF(ISNA(VLOOKUP(C9785,COA!$A$2:$B$340,2,FALSE)),"XXX",VLOOKUP(C9785,COA!$A$2:$B$340,2,FALSE))</f>
        <v>F27</v>
      </c>
      <c r="C9785" s="149" t="str">
        <f t="shared" si="304"/>
        <v>0031-1000-0012</v>
      </c>
      <c r="D9785" s="134" t="s">
        <v>459</v>
      </c>
      <c r="E9785" s="134" t="s">
        <v>409</v>
      </c>
      <c r="F9785" s="134" t="s">
        <v>452</v>
      </c>
      <c r="G9785" s="134" t="s">
        <v>1026</v>
      </c>
      <c r="H9785" s="134" t="s">
        <v>1023</v>
      </c>
      <c r="I9785" s="134" t="s">
        <v>2</v>
      </c>
      <c r="J9785" s="135">
        <v>37.590000000000003</v>
      </c>
      <c r="K9785" s="135">
        <v>37.590000000000003</v>
      </c>
      <c r="L9785" s="135">
        <v>37.590000000000003</v>
      </c>
      <c r="M9785" s="153" t="str">
        <f t="shared" si="303"/>
        <v>201601</v>
      </c>
    </row>
    <row r="9786" spans="1:13" x14ac:dyDescent="0.25">
      <c r="A9786" s="35" t="str">
        <f>VLOOKUP(B9786,ResCat!$A$2:$B$269,2,FALSE)</f>
        <v>HMOFEP</v>
      </c>
      <c r="B9786" s="68" t="str">
        <f>IF(ISNA(VLOOKUP(C9786,COA!$A$2:$B$340,2,FALSE)),"XXX",VLOOKUP(C9786,COA!$A$2:$B$340,2,FALSE))</f>
        <v>F27</v>
      </c>
      <c r="C9786" s="149" t="str">
        <f t="shared" si="304"/>
        <v>0031-1000-0012</v>
      </c>
      <c r="D9786" s="134" t="s">
        <v>459</v>
      </c>
      <c r="E9786" s="134" t="s">
        <v>409</v>
      </c>
      <c r="F9786" s="134" t="s">
        <v>452</v>
      </c>
      <c r="G9786" s="134" t="s">
        <v>362</v>
      </c>
      <c r="H9786" s="134" t="s">
        <v>1023</v>
      </c>
      <c r="I9786" s="134" t="s">
        <v>3</v>
      </c>
      <c r="J9786" s="135">
        <v>37.729999999999997</v>
      </c>
      <c r="K9786" s="135">
        <v>37.729999999999997</v>
      </c>
      <c r="L9786" s="135">
        <v>37.729999999999997</v>
      </c>
      <c r="M9786" s="153" t="str">
        <f t="shared" si="303"/>
        <v>201601</v>
      </c>
    </row>
    <row r="9787" spans="1:13" x14ac:dyDescent="0.25">
      <c r="A9787" s="35" t="str">
        <f>VLOOKUP(B9787,ResCat!$A$2:$B$269,2,FALSE)</f>
        <v>HMOFEP</v>
      </c>
      <c r="B9787" s="68" t="str">
        <f>IF(ISNA(VLOOKUP(C9787,COA!$A$2:$B$340,2,FALSE)),"XXX",VLOOKUP(C9787,COA!$A$2:$B$340,2,FALSE))</f>
        <v>F27</v>
      </c>
      <c r="C9787" s="149" t="str">
        <f t="shared" si="304"/>
        <v>0031-1000-0012</v>
      </c>
      <c r="D9787" s="134" t="s">
        <v>459</v>
      </c>
      <c r="E9787" s="134" t="s">
        <v>409</v>
      </c>
      <c r="F9787" s="134" t="s">
        <v>452</v>
      </c>
      <c r="G9787" s="134" t="s">
        <v>362</v>
      </c>
      <c r="H9787" s="134" t="s">
        <v>1023</v>
      </c>
      <c r="I9787" s="134" t="s">
        <v>2</v>
      </c>
      <c r="J9787" s="135">
        <v>416.4</v>
      </c>
      <c r="K9787" s="135">
        <v>416.4</v>
      </c>
      <c r="L9787" s="135">
        <v>336.4</v>
      </c>
      <c r="M9787" s="153" t="str">
        <f t="shared" si="303"/>
        <v>201601</v>
      </c>
    </row>
    <row r="9788" spans="1:13" x14ac:dyDescent="0.25">
      <c r="A9788" s="35" t="str">
        <f>VLOOKUP(B9788,ResCat!$A$2:$B$269,2,FALSE)</f>
        <v>HMOFEP</v>
      </c>
      <c r="B9788" s="68" t="str">
        <f>IF(ISNA(VLOOKUP(C9788,COA!$A$2:$B$340,2,FALSE)),"XXX",VLOOKUP(C9788,COA!$A$2:$B$340,2,FALSE))</f>
        <v>F27</v>
      </c>
      <c r="C9788" s="149" t="str">
        <f t="shared" si="304"/>
        <v>0031-1000-0012</v>
      </c>
      <c r="D9788" s="134" t="s">
        <v>459</v>
      </c>
      <c r="E9788" s="134" t="s">
        <v>409</v>
      </c>
      <c r="F9788" s="134" t="s">
        <v>452</v>
      </c>
      <c r="G9788" s="134" t="s">
        <v>362</v>
      </c>
      <c r="H9788" s="134" t="s">
        <v>1023</v>
      </c>
      <c r="I9788" s="134" t="s">
        <v>1</v>
      </c>
      <c r="J9788" s="135">
        <v>938.24</v>
      </c>
      <c r="K9788" s="135">
        <v>512.44000000000005</v>
      </c>
      <c r="L9788" s="135">
        <v>312.44</v>
      </c>
      <c r="M9788" s="153" t="str">
        <f t="shared" si="303"/>
        <v>201601</v>
      </c>
    </row>
    <row r="9789" spans="1:13" x14ac:dyDescent="0.25">
      <c r="A9789" s="35" t="str">
        <f>VLOOKUP(B9789,ResCat!$A$2:$B$269,2,FALSE)</f>
        <v>HMOFEP</v>
      </c>
      <c r="B9789" s="68" t="str">
        <f>IF(ISNA(VLOOKUP(C9789,COA!$A$2:$B$340,2,FALSE)),"XXX",VLOOKUP(C9789,COA!$A$2:$B$340,2,FALSE))</f>
        <v>F27</v>
      </c>
      <c r="C9789" s="149" t="str">
        <f t="shared" si="304"/>
        <v>0031-1000-0012</v>
      </c>
      <c r="D9789" s="134" t="s">
        <v>459</v>
      </c>
      <c r="E9789" s="134" t="s">
        <v>409</v>
      </c>
      <c r="F9789" s="134" t="s">
        <v>452</v>
      </c>
      <c r="G9789" s="134" t="s">
        <v>1027</v>
      </c>
      <c r="H9789" s="134" t="s">
        <v>1023</v>
      </c>
      <c r="I9789" s="134" t="s">
        <v>3</v>
      </c>
      <c r="J9789" s="135">
        <v>3899.01</v>
      </c>
      <c r="K9789" s="135">
        <v>1596.16</v>
      </c>
      <c r="L9789" s="135">
        <v>1387.81</v>
      </c>
      <c r="M9789" s="153" t="str">
        <f t="shared" si="303"/>
        <v>201601</v>
      </c>
    </row>
    <row r="9790" spans="1:13" x14ac:dyDescent="0.25">
      <c r="A9790" s="35" t="str">
        <f>VLOOKUP(B9790,ResCat!$A$2:$B$269,2,FALSE)</f>
        <v>HMOFEP</v>
      </c>
      <c r="B9790" s="68" t="str">
        <f>IF(ISNA(VLOOKUP(C9790,COA!$A$2:$B$340,2,FALSE)),"XXX",VLOOKUP(C9790,COA!$A$2:$B$340,2,FALSE))</f>
        <v>F27</v>
      </c>
      <c r="C9790" s="149" t="str">
        <f t="shared" si="304"/>
        <v>0031-1000-0012</v>
      </c>
      <c r="D9790" s="134" t="s">
        <v>459</v>
      </c>
      <c r="E9790" s="134" t="s">
        <v>409</v>
      </c>
      <c r="F9790" s="134" t="s">
        <v>452</v>
      </c>
      <c r="G9790" s="134" t="s">
        <v>1027</v>
      </c>
      <c r="H9790" s="134" t="s">
        <v>1023</v>
      </c>
      <c r="I9790" s="134" t="s">
        <v>2</v>
      </c>
      <c r="J9790" s="135">
        <v>158.57999999999998</v>
      </c>
      <c r="K9790" s="135">
        <v>139.57</v>
      </c>
      <c r="L9790" s="135">
        <v>99.57</v>
      </c>
      <c r="M9790" s="153" t="str">
        <f t="shared" si="303"/>
        <v>201601</v>
      </c>
    </row>
    <row r="9791" spans="1:13" x14ac:dyDescent="0.25">
      <c r="A9791" s="35" t="str">
        <f>VLOOKUP(B9791,ResCat!$A$2:$B$269,2,FALSE)</f>
        <v>HMOFEP</v>
      </c>
      <c r="B9791" s="68" t="str">
        <f>IF(ISNA(VLOOKUP(C9791,COA!$A$2:$B$340,2,FALSE)),"XXX",VLOOKUP(C9791,COA!$A$2:$B$340,2,FALSE))</f>
        <v>F27</v>
      </c>
      <c r="C9791" s="149" t="str">
        <f t="shared" si="304"/>
        <v>0031-1000-0012</v>
      </c>
      <c r="D9791" s="134" t="s">
        <v>459</v>
      </c>
      <c r="E9791" s="134" t="s">
        <v>409</v>
      </c>
      <c r="F9791" s="134" t="s">
        <v>452</v>
      </c>
      <c r="G9791" s="134" t="s">
        <v>1027</v>
      </c>
      <c r="H9791" s="134" t="s">
        <v>1023</v>
      </c>
      <c r="I9791" s="134" t="s">
        <v>343</v>
      </c>
      <c r="J9791" s="135">
        <v>20.16</v>
      </c>
      <c r="K9791" s="135">
        <v>9.75</v>
      </c>
      <c r="L9791" s="135">
        <v>0</v>
      </c>
      <c r="M9791" s="153" t="str">
        <f t="shared" si="303"/>
        <v>201601</v>
      </c>
    </row>
    <row r="9792" spans="1:13" x14ac:dyDescent="0.25">
      <c r="A9792" s="35" t="str">
        <f>VLOOKUP(B9792,ResCat!$A$2:$B$269,2,FALSE)</f>
        <v>HMOFEP</v>
      </c>
      <c r="B9792" s="68" t="str">
        <f>IF(ISNA(VLOOKUP(C9792,COA!$A$2:$B$340,2,FALSE)),"XXX",VLOOKUP(C9792,COA!$A$2:$B$340,2,FALSE))</f>
        <v>F27</v>
      </c>
      <c r="C9792" s="149" t="str">
        <f t="shared" si="304"/>
        <v>0031-1000-0012</v>
      </c>
      <c r="D9792" s="134" t="s">
        <v>459</v>
      </c>
      <c r="E9792" s="134" t="s">
        <v>409</v>
      </c>
      <c r="F9792" s="134" t="s">
        <v>452</v>
      </c>
      <c r="G9792" s="134" t="s">
        <v>1027</v>
      </c>
      <c r="H9792" s="134" t="s">
        <v>1023</v>
      </c>
      <c r="I9792" s="134" t="s">
        <v>1</v>
      </c>
      <c r="J9792" s="135">
        <v>-6983.82</v>
      </c>
      <c r="K9792" s="135">
        <v>-6379.34</v>
      </c>
      <c r="L9792" s="135">
        <v>-6479.34</v>
      </c>
      <c r="M9792" s="153" t="str">
        <f t="shared" si="303"/>
        <v>201601</v>
      </c>
    </row>
    <row r="9793" spans="1:13" x14ac:dyDescent="0.25">
      <c r="A9793" s="35" t="str">
        <f>VLOOKUP(B9793,ResCat!$A$2:$B$269,2,FALSE)</f>
        <v>HMOFEP</v>
      </c>
      <c r="B9793" s="68" t="str">
        <f>IF(ISNA(VLOOKUP(C9793,COA!$A$2:$B$340,2,FALSE)),"XXX",VLOOKUP(C9793,COA!$A$2:$B$340,2,FALSE))</f>
        <v>F27</v>
      </c>
      <c r="C9793" s="149" t="str">
        <f t="shared" si="304"/>
        <v>0031-1000-0012</v>
      </c>
      <c r="D9793" s="134" t="s">
        <v>459</v>
      </c>
      <c r="E9793" s="134" t="s">
        <v>409</v>
      </c>
      <c r="F9793" s="134" t="s">
        <v>452</v>
      </c>
      <c r="G9793" s="134" t="s">
        <v>1028</v>
      </c>
      <c r="H9793" s="134" t="s">
        <v>1023</v>
      </c>
      <c r="I9793" s="134" t="s">
        <v>3</v>
      </c>
      <c r="J9793" s="135">
        <v>8.57</v>
      </c>
      <c r="K9793" s="135">
        <v>8.57</v>
      </c>
      <c r="L9793" s="135">
        <v>8.57</v>
      </c>
      <c r="M9793" s="153" t="str">
        <f t="shared" si="303"/>
        <v>201601</v>
      </c>
    </row>
    <row r="9794" spans="1:13" x14ac:dyDescent="0.25">
      <c r="A9794" s="35" t="str">
        <f>VLOOKUP(B9794,ResCat!$A$2:$B$269,2,FALSE)</f>
        <v>HMOFEP</v>
      </c>
      <c r="B9794" s="68" t="str">
        <f>IF(ISNA(VLOOKUP(C9794,COA!$A$2:$B$340,2,FALSE)),"XXX",VLOOKUP(C9794,COA!$A$2:$B$340,2,FALSE))</f>
        <v>F27</v>
      </c>
      <c r="C9794" s="149" t="str">
        <f t="shared" si="304"/>
        <v>0031-1000-0012</v>
      </c>
      <c r="D9794" s="134" t="s">
        <v>459</v>
      </c>
      <c r="E9794" s="134" t="s">
        <v>409</v>
      </c>
      <c r="F9794" s="134" t="s">
        <v>452</v>
      </c>
      <c r="G9794" s="134" t="s">
        <v>1028</v>
      </c>
      <c r="H9794" s="134" t="s">
        <v>1023</v>
      </c>
      <c r="I9794" s="134" t="s">
        <v>2</v>
      </c>
      <c r="J9794" s="135">
        <v>71</v>
      </c>
      <c r="K9794" s="135">
        <v>71</v>
      </c>
      <c r="L9794" s="135">
        <v>71</v>
      </c>
      <c r="M9794" s="153" t="str">
        <f t="shared" si="303"/>
        <v>201601</v>
      </c>
    </row>
    <row r="9795" spans="1:13" x14ac:dyDescent="0.25">
      <c r="A9795" s="35" t="str">
        <f>VLOOKUP(B9795,ResCat!$A$2:$B$269,2,FALSE)</f>
        <v>HMOFEP</v>
      </c>
      <c r="B9795" s="68" t="str">
        <f>IF(ISNA(VLOOKUP(C9795,COA!$A$2:$B$340,2,FALSE)),"XXX",VLOOKUP(C9795,COA!$A$2:$B$340,2,FALSE))</f>
        <v>F27</v>
      </c>
      <c r="C9795" s="149" t="str">
        <f t="shared" si="304"/>
        <v>0031-1000-0012</v>
      </c>
      <c r="D9795" s="134" t="s">
        <v>459</v>
      </c>
      <c r="E9795" s="134" t="s">
        <v>409</v>
      </c>
      <c r="F9795" s="134" t="s">
        <v>452</v>
      </c>
      <c r="G9795" s="134" t="s">
        <v>1028</v>
      </c>
      <c r="H9795" s="134" t="s">
        <v>1023</v>
      </c>
      <c r="I9795" s="134" t="s">
        <v>1</v>
      </c>
      <c r="J9795" s="135">
        <v>-7232</v>
      </c>
      <c r="K9795" s="135">
        <v>0</v>
      </c>
      <c r="L9795" s="135">
        <v>0</v>
      </c>
      <c r="M9795" s="153" t="str">
        <f t="shared" si="303"/>
        <v>201601</v>
      </c>
    </row>
    <row r="9796" spans="1:13" x14ac:dyDescent="0.25">
      <c r="A9796" s="35" t="str">
        <f>VLOOKUP(B9796,ResCat!$A$2:$B$269,2,FALSE)</f>
        <v>HMOFEP</v>
      </c>
      <c r="B9796" s="68" t="str">
        <f>IF(ISNA(VLOOKUP(C9796,COA!$A$2:$B$340,2,FALSE)),"XXX",VLOOKUP(C9796,COA!$A$2:$B$340,2,FALSE))</f>
        <v>F27</v>
      </c>
      <c r="C9796" s="149" t="str">
        <f t="shared" si="304"/>
        <v>0031-1000-0012</v>
      </c>
      <c r="D9796" s="134" t="s">
        <v>459</v>
      </c>
      <c r="E9796" s="134" t="s">
        <v>409</v>
      </c>
      <c r="F9796" s="134" t="s">
        <v>452</v>
      </c>
      <c r="G9796" s="134" t="s">
        <v>363</v>
      </c>
      <c r="H9796" s="134" t="s">
        <v>1023</v>
      </c>
      <c r="I9796" s="134" t="s">
        <v>3</v>
      </c>
      <c r="J9796" s="135">
        <v>402.93</v>
      </c>
      <c r="K9796" s="135">
        <v>82.78</v>
      </c>
      <c r="L9796" s="135">
        <v>82.78</v>
      </c>
      <c r="M9796" s="153" t="str">
        <f t="shared" ref="M9796:M9859" si="305">IF(G9796&lt;$M$1,$M$1,G9796)</f>
        <v>201601</v>
      </c>
    </row>
    <row r="9797" spans="1:13" x14ac:dyDescent="0.25">
      <c r="A9797" s="35" t="str">
        <f>VLOOKUP(B9797,ResCat!$A$2:$B$269,2,FALSE)</f>
        <v>HMOFEP</v>
      </c>
      <c r="B9797" s="68" t="str">
        <f>IF(ISNA(VLOOKUP(C9797,COA!$A$2:$B$340,2,FALSE)),"XXX",VLOOKUP(C9797,COA!$A$2:$B$340,2,FALSE))</f>
        <v>F27</v>
      </c>
      <c r="C9797" s="149" t="str">
        <f t="shared" ref="C9797:C9860" si="306">D9797&amp;"-"&amp;E9797&amp;"-"&amp;F9797</f>
        <v>0031-1000-0012</v>
      </c>
      <c r="D9797" s="134" t="s">
        <v>459</v>
      </c>
      <c r="E9797" s="134" t="s">
        <v>409</v>
      </c>
      <c r="F9797" s="134" t="s">
        <v>452</v>
      </c>
      <c r="G9797" s="134" t="s">
        <v>363</v>
      </c>
      <c r="H9797" s="134" t="s">
        <v>1023</v>
      </c>
      <c r="I9797" s="134" t="s">
        <v>2</v>
      </c>
      <c r="J9797" s="135">
        <v>232.71</v>
      </c>
      <c r="K9797" s="135">
        <v>182.71</v>
      </c>
      <c r="L9797" s="135">
        <v>142.71</v>
      </c>
      <c r="M9797" s="153" t="str">
        <f t="shared" si="305"/>
        <v>201601</v>
      </c>
    </row>
    <row r="9798" spans="1:13" x14ac:dyDescent="0.25">
      <c r="A9798" s="35" t="str">
        <f>VLOOKUP(B9798,ResCat!$A$2:$B$269,2,FALSE)</f>
        <v>HMOFEP</v>
      </c>
      <c r="B9798" s="68" t="str">
        <f>IF(ISNA(VLOOKUP(C9798,COA!$A$2:$B$340,2,FALSE)),"XXX",VLOOKUP(C9798,COA!$A$2:$B$340,2,FALSE))</f>
        <v>F27</v>
      </c>
      <c r="C9798" s="149" t="str">
        <f t="shared" si="306"/>
        <v>0031-1000-0012</v>
      </c>
      <c r="D9798" s="134" t="s">
        <v>459</v>
      </c>
      <c r="E9798" s="134" t="s">
        <v>409</v>
      </c>
      <c r="F9798" s="134" t="s">
        <v>452</v>
      </c>
      <c r="G9798" s="134" t="s">
        <v>363</v>
      </c>
      <c r="H9798" s="134" t="s">
        <v>1023</v>
      </c>
      <c r="I9798" s="134" t="s">
        <v>1</v>
      </c>
      <c r="J9798" s="135">
        <v>7432.35</v>
      </c>
      <c r="K9798" s="135">
        <v>2800</v>
      </c>
      <c r="L9798" s="135">
        <v>2550</v>
      </c>
      <c r="M9798" s="153" t="str">
        <f t="shared" si="305"/>
        <v>201601</v>
      </c>
    </row>
    <row r="9799" spans="1:13" x14ac:dyDescent="0.25">
      <c r="A9799" s="35" t="str">
        <f>VLOOKUP(B9799,ResCat!$A$2:$B$269,2,FALSE)</f>
        <v>HMOFEP</v>
      </c>
      <c r="B9799" s="68" t="str">
        <f>IF(ISNA(VLOOKUP(C9799,COA!$A$2:$B$340,2,FALSE)),"XXX",VLOOKUP(C9799,COA!$A$2:$B$340,2,FALSE))</f>
        <v>F27</v>
      </c>
      <c r="C9799" s="149" t="str">
        <f t="shared" si="306"/>
        <v>0031-1000-0012</v>
      </c>
      <c r="D9799" s="134" t="s">
        <v>459</v>
      </c>
      <c r="E9799" s="134" t="s">
        <v>409</v>
      </c>
      <c r="F9799" s="134" t="s">
        <v>452</v>
      </c>
      <c r="G9799" s="134" t="s">
        <v>1029</v>
      </c>
      <c r="H9799" s="134" t="s">
        <v>1023</v>
      </c>
      <c r="I9799" s="134" t="s">
        <v>2</v>
      </c>
      <c r="J9799" s="135">
        <v>71</v>
      </c>
      <c r="K9799" s="135">
        <v>71</v>
      </c>
      <c r="L9799" s="135">
        <v>71</v>
      </c>
      <c r="M9799" s="153" t="str">
        <f t="shared" si="305"/>
        <v>201601</v>
      </c>
    </row>
    <row r="9800" spans="1:13" x14ac:dyDescent="0.25">
      <c r="A9800" s="35" t="str">
        <f>VLOOKUP(B9800,ResCat!$A$2:$B$269,2,FALSE)</f>
        <v>HMOFEP</v>
      </c>
      <c r="B9800" s="68" t="str">
        <f>IF(ISNA(VLOOKUP(C9800,COA!$A$2:$B$340,2,FALSE)),"XXX",VLOOKUP(C9800,COA!$A$2:$B$340,2,FALSE))</f>
        <v>F27</v>
      </c>
      <c r="C9800" s="149" t="str">
        <f t="shared" si="306"/>
        <v>0031-1000-0012</v>
      </c>
      <c r="D9800" s="134" t="s">
        <v>459</v>
      </c>
      <c r="E9800" s="134" t="s">
        <v>409</v>
      </c>
      <c r="F9800" s="134" t="s">
        <v>452</v>
      </c>
      <c r="G9800" s="134" t="s">
        <v>1029</v>
      </c>
      <c r="H9800" s="134" t="s">
        <v>1023</v>
      </c>
      <c r="I9800" s="134" t="s">
        <v>343</v>
      </c>
      <c r="J9800" s="135">
        <v>8.17</v>
      </c>
      <c r="K9800" s="135">
        <v>5</v>
      </c>
      <c r="L9800" s="135">
        <v>0</v>
      </c>
      <c r="M9800" s="153" t="str">
        <f t="shared" si="305"/>
        <v>201601</v>
      </c>
    </row>
    <row r="9801" spans="1:13" x14ac:dyDescent="0.25">
      <c r="A9801" s="35" t="str">
        <f>VLOOKUP(B9801,ResCat!$A$2:$B$269,2,FALSE)</f>
        <v>HMOFEP</v>
      </c>
      <c r="B9801" s="68" t="str">
        <f>IF(ISNA(VLOOKUP(C9801,COA!$A$2:$B$340,2,FALSE)),"XXX",VLOOKUP(C9801,COA!$A$2:$B$340,2,FALSE))</f>
        <v>F27</v>
      </c>
      <c r="C9801" s="149" t="str">
        <f t="shared" si="306"/>
        <v>0031-1000-0012</v>
      </c>
      <c r="D9801" s="134" t="s">
        <v>459</v>
      </c>
      <c r="E9801" s="134" t="s">
        <v>409</v>
      </c>
      <c r="F9801" s="134" t="s">
        <v>452</v>
      </c>
      <c r="G9801" s="134" t="s">
        <v>349</v>
      </c>
      <c r="H9801" s="134" t="s">
        <v>1023</v>
      </c>
      <c r="I9801" s="134" t="s">
        <v>3</v>
      </c>
      <c r="J9801" s="135">
        <v>190.58999999999997</v>
      </c>
      <c r="K9801" s="135">
        <v>190.58999999999997</v>
      </c>
      <c r="L9801" s="135">
        <v>190.58999999999997</v>
      </c>
      <c r="M9801" s="153" t="str">
        <f t="shared" si="305"/>
        <v>201601</v>
      </c>
    </row>
    <row r="9802" spans="1:13" x14ac:dyDescent="0.25">
      <c r="A9802" s="35" t="str">
        <f>VLOOKUP(B9802,ResCat!$A$2:$B$269,2,FALSE)</f>
        <v>HMOFEP</v>
      </c>
      <c r="B9802" s="68" t="str">
        <f>IF(ISNA(VLOOKUP(C9802,COA!$A$2:$B$340,2,FALSE)),"XXX",VLOOKUP(C9802,COA!$A$2:$B$340,2,FALSE))</f>
        <v>F27</v>
      </c>
      <c r="C9802" s="149" t="str">
        <f t="shared" si="306"/>
        <v>0031-1000-0012</v>
      </c>
      <c r="D9802" s="134" t="s">
        <v>459</v>
      </c>
      <c r="E9802" s="134" t="s">
        <v>409</v>
      </c>
      <c r="F9802" s="134" t="s">
        <v>452</v>
      </c>
      <c r="G9802" s="134" t="s">
        <v>349</v>
      </c>
      <c r="H9802" s="134" t="s">
        <v>1023</v>
      </c>
      <c r="I9802" s="134" t="s">
        <v>2</v>
      </c>
      <c r="J9802" s="135">
        <v>86</v>
      </c>
      <c r="K9802" s="135">
        <v>74.03</v>
      </c>
      <c r="L9802" s="135">
        <v>74.03</v>
      </c>
      <c r="M9802" s="153" t="str">
        <f t="shared" si="305"/>
        <v>201601</v>
      </c>
    </row>
    <row r="9803" spans="1:13" x14ac:dyDescent="0.25">
      <c r="A9803" s="35" t="str">
        <f>VLOOKUP(B9803,ResCat!$A$2:$B$269,2,FALSE)</f>
        <v>HMOFEP</v>
      </c>
      <c r="B9803" s="68" t="str">
        <f>IF(ISNA(VLOOKUP(C9803,COA!$A$2:$B$340,2,FALSE)),"XXX",VLOOKUP(C9803,COA!$A$2:$B$340,2,FALSE))</f>
        <v>F27</v>
      </c>
      <c r="C9803" s="149" t="str">
        <f t="shared" si="306"/>
        <v>0031-1000-0012</v>
      </c>
      <c r="D9803" s="134" t="s">
        <v>459</v>
      </c>
      <c r="E9803" s="134" t="s">
        <v>409</v>
      </c>
      <c r="F9803" s="134" t="s">
        <v>452</v>
      </c>
      <c r="G9803" s="134" t="s">
        <v>349</v>
      </c>
      <c r="H9803" s="134" t="s">
        <v>1023</v>
      </c>
      <c r="I9803" s="134" t="s">
        <v>343</v>
      </c>
      <c r="J9803" s="135">
        <v>132.76999999999998</v>
      </c>
      <c r="K9803" s="135">
        <v>108.62</v>
      </c>
      <c r="L9803" s="135">
        <v>81.900000000000006</v>
      </c>
      <c r="M9803" s="153" t="str">
        <f t="shared" si="305"/>
        <v>201601</v>
      </c>
    </row>
    <row r="9804" spans="1:13" x14ac:dyDescent="0.25">
      <c r="A9804" s="35" t="str">
        <f>VLOOKUP(B9804,ResCat!$A$2:$B$269,2,FALSE)</f>
        <v>HMOFEP</v>
      </c>
      <c r="B9804" s="68" t="str">
        <f>IF(ISNA(VLOOKUP(C9804,COA!$A$2:$B$340,2,FALSE)),"XXX",VLOOKUP(C9804,COA!$A$2:$B$340,2,FALSE))</f>
        <v>F27</v>
      </c>
      <c r="C9804" s="149" t="str">
        <f t="shared" si="306"/>
        <v>0031-1000-0012</v>
      </c>
      <c r="D9804" s="134" t="s">
        <v>459</v>
      </c>
      <c r="E9804" s="134" t="s">
        <v>409</v>
      </c>
      <c r="F9804" s="134" t="s">
        <v>452</v>
      </c>
      <c r="G9804" s="134" t="s">
        <v>349</v>
      </c>
      <c r="H9804" s="134" t="s">
        <v>1023</v>
      </c>
      <c r="I9804" s="134" t="s">
        <v>1</v>
      </c>
      <c r="J9804" s="135">
        <v>315.37</v>
      </c>
      <c r="K9804" s="135">
        <v>248.74</v>
      </c>
      <c r="L9804" s="135">
        <v>148.74</v>
      </c>
      <c r="M9804" s="153" t="str">
        <f t="shared" si="305"/>
        <v>201601</v>
      </c>
    </row>
    <row r="9805" spans="1:13" x14ac:dyDescent="0.25">
      <c r="A9805" s="35" t="str">
        <f>VLOOKUP(B9805,ResCat!$A$2:$B$269,2,FALSE)</f>
        <v>HMOFEP</v>
      </c>
      <c r="B9805" s="68" t="str">
        <f>IF(ISNA(VLOOKUP(C9805,COA!$A$2:$B$340,2,FALSE)),"XXX",VLOOKUP(C9805,COA!$A$2:$B$340,2,FALSE))</f>
        <v>F27</v>
      </c>
      <c r="C9805" s="149" t="str">
        <f t="shared" si="306"/>
        <v>0031-1000-0012</v>
      </c>
      <c r="D9805" s="134" t="s">
        <v>459</v>
      </c>
      <c r="E9805" s="134" t="s">
        <v>409</v>
      </c>
      <c r="F9805" s="134" t="s">
        <v>452</v>
      </c>
      <c r="G9805" s="134" t="s">
        <v>350</v>
      </c>
      <c r="H9805" s="134" t="s">
        <v>1023</v>
      </c>
      <c r="I9805" s="134" t="s">
        <v>3</v>
      </c>
      <c r="J9805" s="135">
        <v>799.49999999999989</v>
      </c>
      <c r="K9805" s="135">
        <v>424.66</v>
      </c>
      <c r="L9805" s="135">
        <v>86.23</v>
      </c>
      <c r="M9805" s="153" t="str">
        <f t="shared" si="305"/>
        <v>201601</v>
      </c>
    </row>
    <row r="9806" spans="1:13" x14ac:dyDescent="0.25">
      <c r="A9806" s="35" t="str">
        <f>VLOOKUP(B9806,ResCat!$A$2:$B$269,2,FALSE)</f>
        <v>HMOFEP</v>
      </c>
      <c r="B9806" s="68" t="str">
        <f>IF(ISNA(VLOOKUP(C9806,COA!$A$2:$B$340,2,FALSE)),"XXX",VLOOKUP(C9806,COA!$A$2:$B$340,2,FALSE))</f>
        <v>F27</v>
      </c>
      <c r="C9806" s="149" t="str">
        <f t="shared" si="306"/>
        <v>0031-1000-0012</v>
      </c>
      <c r="D9806" s="134" t="s">
        <v>459</v>
      </c>
      <c r="E9806" s="134" t="s">
        <v>409</v>
      </c>
      <c r="F9806" s="134" t="s">
        <v>452</v>
      </c>
      <c r="G9806" s="134" t="s">
        <v>350</v>
      </c>
      <c r="H9806" s="134" t="s">
        <v>1023</v>
      </c>
      <c r="I9806" s="134" t="s">
        <v>2</v>
      </c>
      <c r="J9806" s="135">
        <v>-158.83000000000001</v>
      </c>
      <c r="K9806" s="135">
        <v>-158.83000000000001</v>
      </c>
      <c r="L9806" s="135">
        <v>-158.83000000000001</v>
      </c>
      <c r="M9806" s="153" t="str">
        <f t="shared" si="305"/>
        <v>201601</v>
      </c>
    </row>
    <row r="9807" spans="1:13" x14ac:dyDescent="0.25">
      <c r="A9807" s="35" t="str">
        <f>VLOOKUP(B9807,ResCat!$A$2:$B$269,2,FALSE)</f>
        <v>HMOFEP</v>
      </c>
      <c r="B9807" s="68" t="str">
        <f>IF(ISNA(VLOOKUP(C9807,COA!$A$2:$B$340,2,FALSE)),"XXX",VLOOKUP(C9807,COA!$A$2:$B$340,2,FALSE))</f>
        <v>F27</v>
      </c>
      <c r="C9807" s="149" t="str">
        <f t="shared" si="306"/>
        <v>0031-1000-0012</v>
      </c>
      <c r="D9807" s="134" t="s">
        <v>459</v>
      </c>
      <c r="E9807" s="134" t="s">
        <v>409</v>
      </c>
      <c r="F9807" s="134" t="s">
        <v>452</v>
      </c>
      <c r="G9807" s="134" t="s">
        <v>350</v>
      </c>
      <c r="H9807" s="134" t="s">
        <v>1023</v>
      </c>
      <c r="I9807" s="134" t="s">
        <v>343</v>
      </c>
      <c r="J9807" s="135">
        <v>5.88</v>
      </c>
      <c r="K9807" s="135">
        <v>2.25</v>
      </c>
      <c r="L9807" s="135">
        <v>0</v>
      </c>
      <c r="M9807" s="153" t="str">
        <f t="shared" si="305"/>
        <v>201601</v>
      </c>
    </row>
    <row r="9808" spans="1:13" x14ac:dyDescent="0.25">
      <c r="A9808" s="35" t="str">
        <f>VLOOKUP(B9808,ResCat!$A$2:$B$269,2,FALSE)</f>
        <v>HMOFEP</v>
      </c>
      <c r="B9808" s="68" t="str">
        <f>IF(ISNA(VLOOKUP(C9808,COA!$A$2:$B$340,2,FALSE)),"XXX",VLOOKUP(C9808,COA!$A$2:$B$340,2,FALSE))</f>
        <v>F27</v>
      </c>
      <c r="C9808" s="149" t="str">
        <f t="shared" si="306"/>
        <v>0031-1000-0012</v>
      </c>
      <c r="D9808" s="134" t="s">
        <v>459</v>
      </c>
      <c r="E9808" s="134" t="s">
        <v>409</v>
      </c>
      <c r="F9808" s="134" t="s">
        <v>452</v>
      </c>
      <c r="G9808" s="134" t="s">
        <v>350</v>
      </c>
      <c r="H9808" s="134" t="s">
        <v>1023</v>
      </c>
      <c r="I9808" s="134" t="s">
        <v>1</v>
      </c>
      <c r="J9808" s="135">
        <v>206.59</v>
      </c>
      <c r="K9808" s="135">
        <v>206.59</v>
      </c>
      <c r="L9808" s="135">
        <v>32.020000000000003</v>
      </c>
      <c r="M9808" s="153" t="str">
        <f t="shared" si="305"/>
        <v>201601</v>
      </c>
    </row>
    <row r="9809" spans="1:13" x14ac:dyDescent="0.25">
      <c r="A9809" s="35" t="str">
        <f>VLOOKUP(B9809,ResCat!$A$2:$B$269,2,FALSE)</f>
        <v>HMOFEP</v>
      </c>
      <c r="B9809" s="68" t="str">
        <f>IF(ISNA(VLOOKUP(C9809,COA!$A$2:$B$340,2,FALSE)),"XXX",VLOOKUP(C9809,COA!$A$2:$B$340,2,FALSE))</f>
        <v>F27</v>
      </c>
      <c r="C9809" s="149" t="str">
        <f t="shared" si="306"/>
        <v>0031-1000-0012</v>
      </c>
      <c r="D9809" s="134" t="s">
        <v>459</v>
      </c>
      <c r="E9809" s="134" t="s">
        <v>409</v>
      </c>
      <c r="F9809" s="134" t="s">
        <v>452</v>
      </c>
      <c r="G9809" s="134" t="s">
        <v>359</v>
      </c>
      <c r="H9809" s="134" t="s">
        <v>1023</v>
      </c>
      <c r="I9809" s="134" t="s">
        <v>3</v>
      </c>
      <c r="J9809" s="135">
        <v>61.900000000000006</v>
      </c>
      <c r="K9809" s="135">
        <v>61.900000000000006</v>
      </c>
      <c r="L9809" s="135">
        <v>61.900000000000006</v>
      </c>
      <c r="M9809" s="153" t="str">
        <f t="shared" si="305"/>
        <v>201601</v>
      </c>
    </row>
    <row r="9810" spans="1:13" x14ac:dyDescent="0.25">
      <c r="A9810" s="35" t="str">
        <f>VLOOKUP(B9810,ResCat!$A$2:$B$269,2,FALSE)</f>
        <v>HMOFEP</v>
      </c>
      <c r="B9810" s="68" t="str">
        <f>IF(ISNA(VLOOKUP(C9810,COA!$A$2:$B$340,2,FALSE)),"XXX",VLOOKUP(C9810,COA!$A$2:$B$340,2,FALSE))</f>
        <v>F27</v>
      </c>
      <c r="C9810" s="149" t="str">
        <f t="shared" si="306"/>
        <v>0031-1000-0012</v>
      </c>
      <c r="D9810" s="134" t="s">
        <v>459</v>
      </c>
      <c r="E9810" s="134" t="s">
        <v>409</v>
      </c>
      <c r="F9810" s="134" t="s">
        <v>452</v>
      </c>
      <c r="G9810" s="134" t="s">
        <v>359</v>
      </c>
      <c r="H9810" s="134" t="s">
        <v>1023</v>
      </c>
      <c r="I9810" s="134" t="s">
        <v>2</v>
      </c>
      <c r="J9810" s="135">
        <v>204.16</v>
      </c>
      <c r="K9810" s="135">
        <v>204.16</v>
      </c>
      <c r="L9810" s="135">
        <v>184.16</v>
      </c>
      <c r="M9810" s="153" t="str">
        <f t="shared" si="305"/>
        <v>201601</v>
      </c>
    </row>
    <row r="9811" spans="1:13" x14ac:dyDescent="0.25">
      <c r="A9811" s="35" t="str">
        <f>VLOOKUP(B9811,ResCat!$A$2:$B$269,2,FALSE)</f>
        <v>HMOFEP</v>
      </c>
      <c r="B9811" s="68" t="str">
        <f>IF(ISNA(VLOOKUP(C9811,COA!$A$2:$B$340,2,FALSE)),"XXX",VLOOKUP(C9811,COA!$A$2:$B$340,2,FALSE))</f>
        <v>F27</v>
      </c>
      <c r="C9811" s="149" t="str">
        <f t="shared" si="306"/>
        <v>0031-1000-0012</v>
      </c>
      <c r="D9811" s="134" t="s">
        <v>459</v>
      </c>
      <c r="E9811" s="134" t="s">
        <v>409</v>
      </c>
      <c r="F9811" s="134" t="s">
        <v>452</v>
      </c>
      <c r="G9811" s="134" t="s">
        <v>359</v>
      </c>
      <c r="H9811" s="134" t="s">
        <v>1023</v>
      </c>
      <c r="I9811" s="134" t="s">
        <v>1</v>
      </c>
      <c r="J9811" s="135">
        <v>8.02</v>
      </c>
      <c r="K9811" s="135">
        <v>8.02</v>
      </c>
      <c r="L9811" s="135">
        <v>8.02</v>
      </c>
      <c r="M9811" s="153" t="str">
        <f t="shared" si="305"/>
        <v>201601</v>
      </c>
    </row>
    <row r="9812" spans="1:13" x14ac:dyDescent="0.25">
      <c r="A9812" s="35" t="str">
        <f>VLOOKUP(B9812,ResCat!$A$2:$B$269,2,FALSE)</f>
        <v>HMOFEP</v>
      </c>
      <c r="B9812" s="68" t="str">
        <f>IF(ISNA(VLOOKUP(C9812,COA!$A$2:$B$340,2,FALSE)),"XXX",VLOOKUP(C9812,COA!$A$2:$B$340,2,FALSE))</f>
        <v>F27</v>
      </c>
      <c r="C9812" s="149" t="str">
        <f t="shared" si="306"/>
        <v>0031-1000-0012</v>
      </c>
      <c r="D9812" s="134" t="s">
        <v>459</v>
      </c>
      <c r="E9812" s="134" t="s">
        <v>409</v>
      </c>
      <c r="F9812" s="134" t="s">
        <v>452</v>
      </c>
      <c r="G9812" s="134" t="s">
        <v>354</v>
      </c>
      <c r="H9812" s="134" t="s">
        <v>1023</v>
      </c>
      <c r="I9812" s="134" t="s">
        <v>3</v>
      </c>
      <c r="J9812" s="135">
        <v>30.880000000000003</v>
      </c>
      <c r="K9812" s="135">
        <v>30.880000000000003</v>
      </c>
      <c r="L9812" s="135">
        <v>30.880000000000003</v>
      </c>
      <c r="M9812" s="153" t="str">
        <f t="shared" si="305"/>
        <v>201601</v>
      </c>
    </row>
    <row r="9813" spans="1:13" x14ac:dyDescent="0.25">
      <c r="A9813" s="35" t="str">
        <f>VLOOKUP(B9813,ResCat!$A$2:$B$269,2,FALSE)</f>
        <v>HMOFEP</v>
      </c>
      <c r="B9813" s="68" t="str">
        <f>IF(ISNA(VLOOKUP(C9813,COA!$A$2:$B$340,2,FALSE)),"XXX",VLOOKUP(C9813,COA!$A$2:$B$340,2,FALSE))</f>
        <v>F27</v>
      </c>
      <c r="C9813" s="149" t="str">
        <f t="shared" si="306"/>
        <v>0031-1000-0012</v>
      </c>
      <c r="D9813" s="134" t="s">
        <v>459</v>
      </c>
      <c r="E9813" s="134" t="s">
        <v>409</v>
      </c>
      <c r="F9813" s="134" t="s">
        <v>452</v>
      </c>
      <c r="G9813" s="134" t="s">
        <v>354</v>
      </c>
      <c r="H9813" s="134" t="s">
        <v>1023</v>
      </c>
      <c r="I9813" s="134" t="s">
        <v>2</v>
      </c>
      <c r="J9813" s="135">
        <v>282.35000000000002</v>
      </c>
      <c r="K9813" s="135">
        <v>282.35000000000002</v>
      </c>
      <c r="L9813" s="135">
        <v>282.35000000000002</v>
      </c>
      <c r="M9813" s="153" t="str">
        <f t="shared" si="305"/>
        <v>201601</v>
      </c>
    </row>
    <row r="9814" spans="1:13" x14ac:dyDescent="0.25">
      <c r="A9814" s="35" t="str">
        <f>VLOOKUP(B9814,ResCat!$A$2:$B$269,2,FALSE)</f>
        <v>HMOFEP</v>
      </c>
      <c r="B9814" s="68" t="str">
        <f>IF(ISNA(VLOOKUP(C9814,COA!$A$2:$B$340,2,FALSE)),"XXX",VLOOKUP(C9814,COA!$A$2:$B$340,2,FALSE))</f>
        <v>F27</v>
      </c>
      <c r="C9814" s="149" t="str">
        <f t="shared" si="306"/>
        <v>0031-1000-0012</v>
      </c>
      <c r="D9814" s="134" t="s">
        <v>459</v>
      </c>
      <c r="E9814" s="134" t="s">
        <v>409</v>
      </c>
      <c r="F9814" s="134" t="s">
        <v>452</v>
      </c>
      <c r="G9814" s="134" t="s">
        <v>354</v>
      </c>
      <c r="H9814" s="134" t="s">
        <v>1023</v>
      </c>
      <c r="I9814" s="134" t="s">
        <v>1</v>
      </c>
      <c r="J9814" s="135">
        <v>142</v>
      </c>
      <c r="K9814" s="135">
        <v>142</v>
      </c>
      <c r="L9814" s="135">
        <v>42</v>
      </c>
      <c r="M9814" s="153" t="str">
        <f t="shared" si="305"/>
        <v>201601</v>
      </c>
    </row>
    <row r="9815" spans="1:13" x14ac:dyDescent="0.25">
      <c r="A9815" s="35" t="str">
        <f>VLOOKUP(B9815,ResCat!$A$2:$B$269,2,FALSE)</f>
        <v>HMOFEP</v>
      </c>
      <c r="B9815" s="68" t="str">
        <f>IF(ISNA(VLOOKUP(C9815,COA!$A$2:$B$340,2,FALSE)),"XXX",VLOOKUP(C9815,COA!$A$2:$B$340,2,FALSE))</f>
        <v>F27</v>
      </c>
      <c r="C9815" s="149" t="str">
        <f t="shared" si="306"/>
        <v>0031-1000-0012</v>
      </c>
      <c r="D9815" s="134" t="s">
        <v>459</v>
      </c>
      <c r="E9815" s="134" t="s">
        <v>409</v>
      </c>
      <c r="F9815" s="134" t="s">
        <v>452</v>
      </c>
      <c r="G9815" s="134" t="s">
        <v>366</v>
      </c>
      <c r="H9815" s="134" t="s">
        <v>1023</v>
      </c>
      <c r="I9815" s="134" t="s">
        <v>3</v>
      </c>
      <c r="J9815" s="135">
        <v>17.05</v>
      </c>
      <c r="K9815" s="135">
        <v>17.05</v>
      </c>
      <c r="L9815" s="135">
        <v>17.05</v>
      </c>
      <c r="M9815" s="153" t="str">
        <f t="shared" si="305"/>
        <v>201601</v>
      </c>
    </row>
    <row r="9816" spans="1:13" x14ac:dyDescent="0.25">
      <c r="A9816" s="35" t="str">
        <f>VLOOKUP(B9816,ResCat!$A$2:$B$269,2,FALSE)</f>
        <v>HMOFEP</v>
      </c>
      <c r="B9816" s="68" t="str">
        <f>IF(ISNA(VLOOKUP(C9816,COA!$A$2:$B$340,2,FALSE)),"XXX",VLOOKUP(C9816,COA!$A$2:$B$340,2,FALSE))</f>
        <v>F27</v>
      </c>
      <c r="C9816" s="149" t="str">
        <f t="shared" si="306"/>
        <v>0031-1000-0012</v>
      </c>
      <c r="D9816" s="134" t="s">
        <v>459</v>
      </c>
      <c r="E9816" s="134" t="s">
        <v>409</v>
      </c>
      <c r="F9816" s="134" t="s">
        <v>452</v>
      </c>
      <c r="G9816" s="134" t="s">
        <v>366</v>
      </c>
      <c r="H9816" s="134" t="s">
        <v>1023</v>
      </c>
      <c r="I9816" s="134" t="s">
        <v>0</v>
      </c>
      <c r="J9816" s="135">
        <v>0</v>
      </c>
      <c r="K9816" s="135">
        <v>32353.79</v>
      </c>
      <c r="L9816" s="135">
        <v>32353.79</v>
      </c>
      <c r="M9816" s="153" t="str">
        <f t="shared" si="305"/>
        <v>201601</v>
      </c>
    </row>
    <row r="9817" spans="1:13" x14ac:dyDescent="0.25">
      <c r="A9817" s="35" t="str">
        <f>VLOOKUP(B9817,ResCat!$A$2:$B$269,2,FALSE)</f>
        <v>HMOFEP</v>
      </c>
      <c r="B9817" s="68" t="str">
        <f>IF(ISNA(VLOOKUP(C9817,COA!$A$2:$B$340,2,FALSE)),"XXX",VLOOKUP(C9817,COA!$A$2:$B$340,2,FALSE))</f>
        <v>F27</v>
      </c>
      <c r="C9817" s="149" t="str">
        <f t="shared" si="306"/>
        <v>0031-1000-0012</v>
      </c>
      <c r="D9817" s="134" t="s">
        <v>459</v>
      </c>
      <c r="E9817" s="134" t="s">
        <v>409</v>
      </c>
      <c r="F9817" s="134" t="s">
        <v>452</v>
      </c>
      <c r="G9817" s="134" t="s">
        <v>366</v>
      </c>
      <c r="H9817" s="134" t="s">
        <v>1023</v>
      </c>
      <c r="I9817" s="134" t="s">
        <v>1</v>
      </c>
      <c r="J9817" s="135">
        <v>142</v>
      </c>
      <c r="K9817" s="135">
        <v>142</v>
      </c>
      <c r="L9817" s="135">
        <v>42</v>
      </c>
      <c r="M9817" s="153" t="str">
        <f t="shared" si="305"/>
        <v>201601</v>
      </c>
    </row>
    <row r="9818" spans="1:13" x14ac:dyDescent="0.25">
      <c r="A9818" s="35" t="str">
        <f>VLOOKUP(B9818,ResCat!$A$2:$B$269,2,FALSE)</f>
        <v>HMOFEP</v>
      </c>
      <c r="B9818" s="68" t="str">
        <f>IF(ISNA(VLOOKUP(C9818,COA!$A$2:$B$340,2,FALSE)),"XXX",VLOOKUP(C9818,COA!$A$2:$B$340,2,FALSE))</f>
        <v>F27</v>
      </c>
      <c r="C9818" s="149" t="str">
        <f t="shared" si="306"/>
        <v>0031-1000-0012</v>
      </c>
      <c r="D9818" s="134" t="s">
        <v>459</v>
      </c>
      <c r="E9818" s="134" t="s">
        <v>409</v>
      </c>
      <c r="F9818" s="134" t="s">
        <v>452</v>
      </c>
      <c r="G9818" s="134" t="s">
        <v>337</v>
      </c>
      <c r="H9818" s="134" t="s">
        <v>1023</v>
      </c>
      <c r="I9818" s="134" t="s">
        <v>3</v>
      </c>
      <c r="J9818" s="135">
        <v>-704</v>
      </c>
      <c r="K9818" s="135">
        <v>-308.5</v>
      </c>
      <c r="L9818" s="135">
        <v>-308.5</v>
      </c>
      <c r="M9818" s="153" t="str">
        <f t="shared" si="305"/>
        <v>201601</v>
      </c>
    </row>
    <row r="9819" spans="1:13" x14ac:dyDescent="0.25">
      <c r="A9819" s="35" t="str">
        <f>VLOOKUP(B9819,ResCat!$A$2:$B$269,2,FALSE)</f>
        <v>HMOFEP</v>
      </c>
      <c r="B9819" s="68" t="str">
        <f>IF(ISNA(VLOOKUP(C9819,COA!$A$2:$B$340,2,FALSE)),"XXX",VLOOKUP(C9819,COA!$A$2:$B$340,2,FALSE))</f>
        <v>F27</v>
      </c>
      <c r="C9819" s="149" t="str">
        <f t="shared" si="306"/>
        <v>0031-1000-0012</v>
      </c>
      <c r="D9819" s="134" t="s">
        <v>459</v>
      </c>
      <c r="E9819" s="134" t="s">
        <v>409</v>
      </c>
      <c r="F9819" s="134" t="s">
        <v>452</v>
      </c>
      <c r="G9819" s="134" t="s">
        <v>337</v>
      </c>
      <c r="H9819" s="134" t="s">
        <v>1023</v>
      </c>
      <c r="I9819" s="134" t="s">
        <v>2</v>
      </c>
      <c r="J9819" s="135">
        <v>80.3</v>
      </c>
      <c r="K9819" s="135">
        <v>80.3</v>
      </c>
      <c r="L9819" s="135">
        <v>60.3</v>
      </c>
      <c r="M9819" s="153" t="str">
        <f t="shared" si="305"/>
        <v>201601</v>
      </c>
    </row>
    <row r="9820" spans="1:13" x14ac:dyDescent="0.25">
      <c r="A9820" s="35" t="str">
        <f>VLOOKUP(B9820,ResCat!$A$2:$B$269,2,FALSE)</f>
        <v>HMOFEP</v>
      </c>
      <c r="B9820" s="68" t="str">
        <f>IF(ISNA(VLOOKUP(C9820,COA!$A$2:$B$340,2,FALSE)),"XXX",VLOOKUP(C9820,COA!$A$2:$B$340,2,FALSE))</f>
        <v>F27</v>
      </c>
      <c r="C9820" s="149" t="str">
        <f t="shared" si="306"/>
        <v>0031-1000-0012</v>
      </c>
      <c r="D9820" s="134" t="s">
        <v>459</v>
      </c>
      <c r="E9820" s="134" t="s">
        <v>409</v>
      </c>
      <c r="F9820" s="134" t="s">
        <v>452</v>
      </c>
      <c r="G9820" s="134" t="s">
        <v>337</v>
      </c>
      <c r="H9820" s="134" t="s">
        <v>1023</v>
      </c>
      <c r="I9820" s="134" t="s">
        <v>343</v>
      </c>
      <c r="J9820" s="135">
        <v>65.150000000000006</v>
      </c>
      <c r="K9820" s="135">
        <v>30.6</v>
      </c>
      <c r="L9820" s="135">
        <v>20.6</v>
      </c>
      <c r="M9820" s="153" t="str">
        <f t="shared" si="305"/>
        <v>201601</v>
      </c>
    </row>
    <row r="9821" spans="1:13" x14ac:dyDescent="0.25">
      <c r="A9821" s="35" t="str">
        <f>VLOOKUP(B9821,ResCat!$A$2:$B$269,2,FALSE)</f>
        <v>HMOFEP</v>
      </c>
      <c r="B9821" s="68" t="str">
        <f>IF(ISNA(VLOOKUP(C9821,COA!$A$2:$B$340,2,FALSE)),"XXX",VLOOKUP(C9821,COA!$A$2:$B$340,2,FALSE))</f>
        <v>F27</v>
      </c>
      <c r="C9821" s="149" t="str">
        <f t="shared" si="306"/>
        <v>0031-1000-0012</v>
      </c>
      <c r="D9821" s="134" t="s">
        <v>459</v>
      </c>
      <c r="E9821" s="134" t="s">
        <v>409</v>
      </c>
      <c r="F9821" s="134" t="s">
        <v>452</v>
      </c>
      <c r="G9821" s="134" t="s">
        <v>337</v>
      </c>
      <c r="H9821" s="134" t="s">
        <v>1023</v>
      </c>
      <c r="I9821" s="134" t="s">
        <v>1</v>
      </c>
      <c r="J9821" s="135">
        <v>-1400</v>
      </c>
      <c r="K9821" s="135">
        <v>-788.3</v>
      </c>
      <c r="L9821" s="135">
        <v>-788.3</v>
      </c>
      <c r="M9821" s="153" t="str">
        <f t="shared" si="305"/>
        <v>201601</v>
      </c>
    </row>
    <row r="9822" spans="1:13" x14ac:dyDescent="0.25">
      <c r="A9822" s="35" t="str">
        <f>VLOOKUP(B9822,ResCat!$A$2:$B$269,2,FALSE)</f>
        <v>HMOFEP</v>
      </c>
      <c r="B9822" s="68" t="str">
        <f>IF(ISNA(VLOOKUP(C9822,COA!$A$2:$B$340,2,FALSE)),"XXX",VLOOKUP(C9822,COA!$A$2:$B$340,2,FALSE))</f>
        <v>F27</v>
      </c>
      <c r="C9822" s="149" t="str">
        <f t="shared" si="306"/>
        <v>0031-1000-0012</v>
      </c>
      <c r="D9822" s="134" t="s">
        <v>459</v>
      </c>
      <c r="E9822" s="134" t="s">
        <v>409</v>
      </c>
      <c r="F9822" s="134" t="s">
        <v>452</v>
      </c>
      <c r="G9822" s="134" t="s">
        <v>352</v>
      </c>
      <c r="H9822" s="134" t="s">
        <v>1023</v>
      </c>
      <c r="I9822" s="134" t="s">
        <v>3</v>
      </c>
      <c r="J9822" s="135">
        <v>12.42</v>
      </c>
      <c r="K9822" s="135">
        <v>12.42</v>
      </c>
      <c r="L9822" s="135">
        <v>12.42</v>
      </c>
      <c r="M9822" s="153" t="str">
        <f t="shared" si="305"/>
        <v>201602</v>
      </c>
    </row>
    <row r="9823" spans="1:13" x14ac:dyDescent="0.25">
      <c r="A9823" s="35" t="str">
        <f>VLOOKUP(B9823,ResCat!$A$2:$B$269,2,FALSE)</f>
        <v>HMOFEP</v>
      </c>
      <c r="B9823" s="68" t="str">
        <f>IF(ISNA(VLOOKUP(C9823,COA!$A$2:$B$340,2,FALSE)),"XXX",VLOOKUP(C9823,COA!$A$2:$B$340,2,FALSE))</f>
        <v>F27</v>
      </c>
      <c r="C9823" s="149" t="str">
        <f t="shared" si="306"/>
        <v>0031-1000-0012</v>
      </c>
      <c r="D9823" s="134" t="s">
        <v>459</v>
      </c>
      <c r="E9823" s="134" t="s">
        <v>409</v>
      </c>
      <c r="F9823" s="134" t="s">
        <v>452</v>
      </c>
      <c r="G9823" s="134" t="s">
        <v>352</v>
      </c>
      <c r="H9823" s="134" t="s">
        <v>1023</v>
      </c>
      <c r="I9823" s="134" t="s">
        <v>0</v>
      </c>
      <c r="J9823" s="135">
        <v>0</v>
      </c>
      <c r="K9823" s="135">
        <v>-513.17999999999984</v>
      </c>
      <c r="L9823" s="135">
        <v>-513.17999999999984</v>
      </c>
      <c r="M9823" s="153" t="str">
        <f t="shared" si="305"/>
        <v>201602</v>
      </c>
    </row>
    <row r="9824" spans="1:13" x14ac:dyDescent="0.25">
      <c r="A9824" s="35" t="str">
        <f>VLOOKUP(B9824,ResCat!$A$2:$B$269,2,FALSE)</f>
        <v>HMOFEP</v>
      </c>
      <c r="B9824" s="68" t="str">
        <f>IF(ISNA(VLOOKUP(C9824,COA!$A$2:$B$340,2,FALSE)),"XXX",VLOOKUP(C9824,COA!$A$2:$B$340,2,FALSE))</f>
        <v>F27</v>
      </c>
      <c r="C9824" s="149" t="str">
        <f t="shared" si="306"/>
        <v>0031-1000-0012</v>
      </c>
      <c r="D9824" s="134" t="s">
        <v>459</v>
      </c>
      <c r="E9824" s="134" t="s">
        <v>409</v>
      </c>
      <c r="F9824" s="134" t="s">
        <v>452</v>
      </c>
      <c r="G9824" s="134" t="s">
        <v>352</v>
      </c>
      <c r="H9824" s="134" t="s">
        <v>1023</v>
      </c>
      <c r="I9824" s="134" t="s">
        <v>2</v>
      </c>
      <c r="J9824" s="135">
        <v>116.41999999999999</v>
      </c>
      <c r="K9824" s="135">
        <v>81.72</v>
      </c>
      <c r="L9824" s="135">
        <v>45.61999999999999</v>
      </c>
      <c r="M9824" s="153" t="str">
        <f t="shared" si="305"/>
        <v>201602</v>
      </c>
    </row>
    <row r="9825" spans="1:13" x14ac:dyDescent="0.25">
      <c r="A9825" s="35" t="str">
        <f>VLOOKUP(B9825,ResCat!$A$2:$B$269,2,FALSE)</f>
        <v>HMOFEP</v>
      </c>
      <c r="B9825" s="68" t="str">
        <f>IF(ISNA(VLOOKUP(C9825,COA!$A$2:$B$340,2,FALSE)),"XXX",VLOOKUP(C9825,COA!$A$2:$B$340,2,FALSE))</f>
        <v>F27</v>
      </c>
      <c r="C9825" s="149" t="str">
        <f t="shared" si="306"/>
        <v>0031-1000-0012</v>
      </c>
      <c r="D9825" s="134" t="s">
        <v>459</v>
      </c>
      <c r="E9825" s="134" t="s">
        <v>409</v>
      </c>
      <c r="F9825" s="134" t="s">
        <v>452</v>
      </c>
      <c r="G9825" s="134" t="s">
        <v>352</v>
      </c>
      <c r="H9825" s="134" t="s">
        <v>1023</v>
      </c>
      <c r="I9825" s="134" t="s">
        <v>1</v>
      </c>
      <c r="J9825" s="135">
        <v>137456.41999999998</v>
      </c>
      <c r="K9825" s="135">
        <v>8347.08</v>
      </c>
      <c r="L9825" s="135">
        <v>8097.08</v>
      </c>
      <c r="M9825" s="153" t="str">
        <f t="shared" si="305"/>
        <v>201602</v>
      </c>
    </row>
    <row r="9826" spans="1:13" x14ac:dyDescent="0.25">
      <c r="A9826" s="35" t="str">
        <f>VLOOKUP(B9826,ResCat!$A$2:$B$269,2,FALSE)</f>
        <v>HMOFEP</v>
      </c>
      <c r="B9826" s="68" t="str">
        <f>IF(ISNA(VLOOKUP(C9826,COA!$A$2:$B$340,2,FALSE)),"XXX",VLOOKUP(C9826,COA!$A$2:$B$340,2,FALSE))</f>
        <v>F27</v>
      </c>
      <c r="C9826" s="149" t="str">
        <f t="shared" si="306"/>
        <v>0031-1000-0012</v>
      </c>
      <c r="D9826" s="134" t="s">
        <v>459</v>
      </c>
      <c r="E9826" s="134" t="s">
        <v>409</v>
      </c>
      <c r="F9826" s="134" t="s">
        <v>452</v>
      </c>
      <c r="G9826" s="134" t="s">
        <v>347</v>
      </c>
      <c r="H9826" s="134" t="s">
        <v>1023</v>
      </c>
      <c r="I9826" s="134" t="s">
        <v>2</v>
      </c>
      <c r="J9826" s="135">
        <v>3175</v>
      </c>
      <c r="K9826" s="135">
        <v>1163.18</v>
      </c>
      <c r="L9826" s="135">
        <v>1163.18</v>
      </c>
      <c r="M9826" s="153" t="str">
        <f t="shared" si="305"/>
        <v>201603</v>
      </c>
    </row>
    <row r="9827" spans="1:13" x14ac:dyDescent="0.25">
      <c r="A9827" s="35" t="str">
        <f>VLOOKUP(B9827,ResCat!$A$2:$B$269,2,FALSE)</f>
        <v>HMOFEP</v>
      </c>
      <c r="B9827" s="68" t="str">
        <f>IF(ISNA(VLOOKUP(C9827,COA!$A$2:$B$340,2,FALSE)),"XXX",VLOOKUP(C9827,COA!$A$2:$B$340,2,FALSE))</f>
        <v>F27</v>
      </c>
      <c r="C9827" s="149" t="str">
        <f t="shared" si="306"/>
        <v>0031-1000-0012</v>
      </c>
      <c r="D9827" s="134" t="s">
        <v>459</v>
      </c>
      <c r="E9827" s="134" t="s">
        <v>409</v>
      </c>
      <c r="F9827" s="134" t="s">
        <v>452</v>
      </c>
      <c r="G9827" s="134" t="s">
        <v>347</v>
      </c>
      <c r="H9827" s="134" t="s">
        <v>1023</v>
      </c>
      <c r="I9827" s="134" t="s">
        <v>343</v>
      </c>
      <c r="J9827" s="135">
        <v>58.53</v>
      </c>
      <c r="K9827" s="135">
        <v>32.31</v>
      </c>
      <c r="L9827" s="135">
        <v>22.31</v>
      </c>
      <c r="M9827" s="153" t="str">
        <f t="shared" si="305"/>
        <v>201603</v>
      </c>
    </row>
    <row r="9828" spans="1:13" x14ac:dyDescent="0.25">
      <c r="A9828" s="35" t="str">
        <f>VLOOKUP(B9828,ResCat!$A$2:$B$269,2,FALSE)</f>
        <v>HMOFEP</v>
      </c>
      <c r="B9828" s="68" t="str">
        <f>IF(ISNA(VLOOKUP(C9828,COA!$A$2:$B$340,2,FALSE)),"XXX",VLOOKUP(C9828,COA!$A$2:$B$340,2,FALSE))</f>
        <v>F27</v>
      </c>
      <c r="C9828" s="149" t="str">
        <f t="shared" si="306"/>
        <v>0031-1000-0012</v>
      </c>
      <c r="D9828" s="134" t="s">
        <v>459</v>
      </c>
      <c r="E9828" s="134" t="s">
        <v>409</v>
      </c>
      <c r="F9828" s="134" t="s">
        <v>452</v>
      </c>
      <c r="G9828" s="134" t="s">
        <v>347</v>
      </c>
      <c r="H9828" s="134" t="s">
        <v>1023</v>
      </c>
      <c r="I9828" s="134" t="s">
        <v>1</v>
      </c>
      <c r="J9828" s="135">
        <v>0</v>
      </c>
      <c r="K9828" s="135">
        <v>0</v>
      </c>
      <c r="L9828" s="135">
        <v>250</v>
      </c>
      <c r="M9828" s="155" t="str">
        <f t="shared" si="305"/>
        <v>201603</v>
      </c>
    </row>
    <row r="9829" spans="1:13" x14ac:dyDescent="0.25">
      <c r="A9829" s="35" t="str">
        <f>VLOOKUP(B9829,ResCat!$A$2:$B$269,2,FALSE)</f>
        <v>HMOFEP</v>
      </c>
      <c r="B9829" s="68" t="str">
        <f>IF(ISNA(VLOOKUP(C9829,COA!$A$2:$B$340,2,FALSE)),"XXX",VLOOKUP(C9829,COA!$A$2:$B$340,2,FALSE))</f>
        <v>F27</v>
      </c>
      <c r="C9829" s="149" t="str">
        <f t="shared" si="306"/>
        <v>0031-1000-0012</v>
      </c>
      <c r="D9829" s="134" t="s">
        <v>459</v>
      </c>
      <c r="E9829" s="134" t="s">
        <v>409</v>
      </c>
      <c r="F9829" s="134" t="s">
        <v>452</v>
      </c>
      <c r="G9829" s="134" t="s">
        <v>361</v>
      </c>
      <c r="H9829" s="134" t="s">
        <v>1023</v>
      </c>
      <c r="I9829" s="134" t="s">
        <v>3</v>
      </c>
      <c r="J9829" s="135">
        <v>241.69</v>
      </c>
      <c r="K9829" s="135">
        <v>-76.760000000000019</v>
      </c>
      <c r="L9829" s="135">
        <v>-76.759999999999977</v>
      </c>
      <c r="M9829" s="155" t="str">
        <f t="shared" si="305"/>
        <v>201604</v>
      </c>
    </row>
    <row r="9830" spans="1:13" x14ac:dyDescent="0.25">
      <c r="A9830" s="35" t="str">
        <f>VLOOKUP(B9830,ResCat!$A$2:$B$269,2,FALSE)</f>
        <v>HMOFEP</v>
      </c>
      <c r="B9830" s="68" t="str">
        <f>IF(ISNA(VLOOKUP(C9830,COA!$A$2:$B$340,2,FALSE)),"XXX",VLOOKUP(C9830,COA!$A$2:$B$340,2,FALSE))</f>
        <v>F27</v>
      </c>
      <c r="C9830" s="149" t="str">
        <f t="shared" si="306"/>
        <v>0031-1000-0012</v>
      </c>
      <c r="D9830" s="134" t="s">
        <v>459</v>
      </c>
      <c r="E9830" s="134" t="s">
        <v>409</v>
      </c>
      <c r="F9830" s="134" t="s">
        <v>452</v>
      </c>
      <c r="G9830" s="134" t="s">
        <v>361</v>
      </c>
      <c r="H9830" s="134" t="s">
        <v>1023</v>
      </c>
      <c r="I9830" s="134" t="s">
        <v>0</v>
      </c>
      <c r="J9830" s="135">
        <v>35261.5</v>
      </c>
      <c r="K9830" s="135">
        <v>5737.8099999999995</v>
      </c>
      <c r="L9830" s="135">
        <v>674.99999999999989</v>
      </c>
      <c r="M9830" s="155" t="str">
        <f t="shared" si="305"/>
        <v>201604</v>
      </c>
    </row>
    <row r="9831" spans="1:13" x14ac:dyDescent="0.25">
      <c r="A9831" s="35" t="str">
        <f>VLOOKUP(B9831,ResCat!$A$2:$B$269,2,FALSE)</f>
        <v>HMOFEP</v>
      </c>
      <c r="B9831" s="68" t="str">
        <f>IF(ISNA(VLOOKUP(C9831,COA!$A$2:$B$340,2,FALSE)),"XXX",VLOOKUP(C9831,COA!$A$2:$B$340,2,FALSE))</f>
        <v>F27</v>
      </c>
      <c r="C9831" s="149" t="str">
        <f t="shared" si="306"/>
        <v>0031-1000-0012</v>
      </c>
      <c r="D9831" s="134" t="s">
        <v>459</v>
      </c>
      <c r="E9831" s="134" t="s">
        <v>409</v>
      </c>
      <c r="F9831" s="134" t="s">
        <v>452</v>
      </c>
      <c r="G9831" s="134" t="s">
        <v>361</v>
      </c>
      <c r="H9831" s="134" t="s">
        <v>1023</v>
      </c>
      <c r="I9831" s="134" t="s">
        <v>2</v>
      </c>
      <c r="J9831" s="135">
        <v>356.15999999999997</v>
      </c>
      <c r="K9831" s="135">
        <v>71.569999999999993</v>
      </c>
      <c r="L9831" s="135">
        <v>51.569999999999979</v>
      </c>
      <c r="M9831" s="155" t="str">
        <f t="shared" si="305"/>
        <v>201604</v>
      </c>
    </row>
    <row r="9832" spans="1:13" x14ac:dyDescent="0.25">
      <c r="A9832" s="35" t="str">
        <f>VLOOKUP(B9832,ResCat!$A$2:$B$269,2,FALSE)</f>
        <v>HMOFEP</v>
      </c>
      <c r="B9832" s="68" t="str">
        <f>IF(ISNA(VLOOKUP(C9832,COA!$A$2:$B$340,2,FALSE)),"XXX",VLOOKUP(C9832,COA!$A$2:$B$340,2,FALSE))</f>
        <v>F27</v>
      </c>
      <c r="C9832" s="149" t="str">
        <f t="shared" si="306"/>
        <v>0031-1000-0012</v>
      </c>
      <c r="D9832" s="134" t="s">
        <v>459</v>
      </c>
      <c r="E9832" s="134" t="s">
        <v>409</v>
      </c>
      <c r="F9832" s="134" t="s">
        <v>452</v>
      </c>
      <c r="G9832" s="134" t="s">
        <v>312</v>
      </c>
      <c r="H9832" s="134" t="s">
        <v>1023</v>
      </c>
      <c r="I9832" s="134" t="s">
        <v>3</v>
      </c>
      <c r="J9832" s="135">
        <v>79.710000000000008</v>
      </c>
      <c r="K9832" s="135">
        <v>79.710000000000008</v>
      </c>
      <c r="L9832" s="135">
        <v>79.710000000000008</v>
      </c>
      <c r="M9832" s="155" t="str">
        <f t="shared" si="305"/>
        <v>201605</v>
      </c>
    </row>
    <row r="9833" spans="1:13" x14ac:dyDescent="0.25">
      <c r="A9833" s="35" t="str">
        <f>VLOOKUP(B9833,ResCat!$A$2:$B$269,2,FALSE)</f>
        <v>HMOFEP</v>
      </c>
      <c r="B9833" s="68" t="str">
        <f>IF(ISNA(VLOOKUP(C9833,COA!$A$2:$B$340,2,FALSE)),"XXX",VLOOKUP(C9833,COA!$A$2:$B$340,2,FALSE))</f>
        <v>F27</v>
      </c>
      <c r="C9833" s="149" t="str">
        <f t="shared" si="306"/>
        <v>0031-1000-0012</v>
      </c>
      <c r="D9833" s="134" t="s">
        <v>459</v>
      </c>
      <c r="E9833" s="134" t="s">
        <v>409</v>
      </c>
      <c r="F9833" s="134" t="s">
        <v>452</v>
      </c>
      <c r="G9833" s="134" t="s">
        <v>312</v>
      </c>
      <c r="H9833" s="134" t="s">
        <v>1023</v>
      </c>
      <c r="I9833" s="134" t="s">
        <v>0</v>
      </c>
      <c r="J9833" s="135">
        <v>4.5474735088646412E-13</v>
      </c>
      <c r="K9833" s="135">
        <v>-2954.69</v>
      </c>
      <c r="L9833" s="135">
        <v>-2954.69</v>
      </c>
      <c r="M9833" s="155" t="str">
        <f t="shared" si="305"/>
        <v>201605</v>
      </c>
    </row>
    <row r="9834" spans="1:13" x14ac:dyDescent="0.25">
      <c r="A9834" s="35" t="str">
        <f>VLOOKUP(B9834,ResCat!$A$2:$B$269,2,FALSE)</f>
        <v>HMOFEP</v>
      </c>
      <c r="B9834" s="68" t="str">
        <f>IF(ISNA(VLOOKUP(C9834,COA!$A$2:$B$340,2,FALSE)),"XXX",VLOOKUP(C9834,COA!$A$2:$B$340,2,FALSE))</f>
        <v>F27</v>
      </c>
      <c r="C9834" s="149" t="str">
        <f t="shared" si="306"/>
        <v>0031-1000-0012</v>
      </c>
      <c r="D9834" s="134" t="s">
        <v>459</v>
      </c>
      <c r="E9834" s="134" t="s">
        <v>409</v>
      </c>
      <c r="F9834" s="134" t="s">
        <v>452</v>
      </c>
      <c r="G9834" s="134" t="s">
        <v>312</v>
      </c>
      <c r="H9834" s="134" t="s">
        <v>1023</v>
      </c>
      <c r="I9834" s="134" t="s">
        <v>2</v>
      </c>
      <c r="J9834" s="135">
        <v>764.01</v>
      </c>
      <c r="K9834" s="135">
        <v>269.63999999999987</v>
      </c>
      <c r="L9834" s="135">
        <v>229.64</v>
      </c>
      <c r="M9834" s="155" t="str">
        <f t="shared" si="305"/>
        <v>201605</v>
      </c>
    </row>
    <row r="9835" spans="1:13" x14ac:dyDescent="0.25">
      <c r="A9835" s="35" t="str">
        <f>VLOOKUP(B9835,ResCat!$A$2:$B$269,2,FALSE)</f>
        <v>HMOFEP</v>
      </c>
      <c r="B9835" s="68" t="str">
        <f>IF(ISNA(VLOOKUP(C9835,COA!$A$2:$B$340,2,FALSE)),"XXX",VLOOKUP(C9835,COA!$A$2:$B$340,2,FALSE))</f>
        <v>F27</v>
      </c>
      <c r="C9835" s="149" t="str">
        <f t="shared" si="306"/>
        <v>0031-1000-0012</v>
      </c>
      <c r="D9835" s="134" t="s">
        <v>459</v>
      </c>
      <c r="E9835" s="134" t="s">
        <v>409</v>
      </c>
      <c r="F9835" s="134" t="s">
        <v>452</v>
      </c>
      <c r="G9835" s="134" t="s">
        <v>312</v>
      </c>
      <c r="H9835" s="134" t="s">
        <v>1023</v>
      </c>
      <c r="I9835" s="134" t="s">
        <v>1</v>
      </c>
      <c r="J9835" s="135">
        <v>146</v>
      </c>
      <c r="K9835" s="135">
        <v>0</v>
      </c>
      <c r="L9835" s="135">
        <v>0</v>
      </c>
      <c r="M9835" s="155" t="str">
        <f t="shared" si="305"/>
        <v>201605</v>
      </c>
    </row>
    <row r="9836" spans="1:13" x14ac:dyDescent="0.25">
      <c r="A9836" s="35" t="str">
        <f>VLOOKUP(B9836,ResCat!$A$2:$B$269,2,FALSE)</f>
        <v>HMOFEP</v>
      </c>
      <c r="B9836" s="68" t="str">
        <f>IF(ISNA(VLOOKUP(C9836,COA!$A$2:$B$340,2,FALSE)),"XXX",VLOOKUP(C9836,COA!$A$2:$B$340,2,FALSE))</f>
        <v>F27</v>
      </c>
      <c r="C9836" s="149" t="str">
        <f t="shared" si="306"/>
        <v>0031-1000-0012</v>
      </c>
      <c r="D9836" s="134" t="s">
        <v>459</v>
      </c>
      <c r="E9836" s="134" t="s">
        <v>409</v>
      </c>
      <c r="F9836" s="134" t="s">
        <v>452</v>
      </c>
      <c r="G9836" s="134" t="s">
        <v>357</v>
      </c>
      <c r="H9836" s="134" t="s">
        <v>1023</v>
      </c>
      <c r="I9836" s="134" t="s">
        <v>3</v>
      </c>
      <c r="J9836" s="135">
        <v>0</v>
      </c>
      <c r="K9836" s="135">
        <v>-1028.5999999999999</v>
      </c>
      <c r="L9836" s="135">
        <v>-1028.5999999999999</v>
      </c>
      <c r="M9836" s="155" t="str">
        <f t="shared" si="305"/>
        <v>201606</v>
      </c>
    </row>
    <row r="9837" spans="1:13" x14ac:dyDescent="0.25">
      <c r="A9837" s="35" t="str">
        <f>VLOOKUP(B9837,ResCat!$A$2:$B$269,2,FALSE)</f>
        <v>HMOFEP</v>
      </c>
      <c r="B9837" s="68" t="str">
        <f>IF(ISNA(VLOOKUP(C9837,COA!$A$2:$B$340,2,FALSE)),"XXX",VLOOKUP(C9837,COA!$A$2:$B$340,2,FALSE))</f>
        <v>F27</v>
      </c>
      <c r="C9837" s="149" t="str">
        <f t="shared" si="306"/>
        <v>0031-1000-0012</v>
      </c>
      <c r="D9837" s="134" t="s">
        <v>459</v>
      </c>
      <c r="E9837" s="134" t="s">
        <v>409</v>
      </c>
      <c r="F9837" s="134" t="s">
        <v>452</v>
      </c>
      <c r="G9837" s="134" t="s">
        <v>357</v>
      </c>
      <c r="H9837" s="134" t="s">
        <v>1023</v>
      </c>
      <c r="I9837" s="134" t="s">
        <v>2</v>
      </c>
      <c r="J9837" s="135">
        <v>251.63</v>
      </c>
      <c r="K9837" s="135">
        <v>251.63</v>
      </c>
      <c r="L9837" s="135">
        <v>231.63</v>
      </c>
      <c r="M9837" s="155" t="str">
        <f t="shared" si="305"/>
        <v>201606</v>
      </c>
    </row>
    <row r="9838" spans="1:13" x14ac:dyDescent="0.25">
      <c r="A9838" s="35" t="str">
        <f>VLOOKUP(B9838,ResCat!$A$2:$B$269,2,FALSE)</f>
        <v>HMOFEP</v>
      </c>
      <c r="B9838" s="68" t="str">
        <f>IF(ISNA(VLOOKUP(C9838,COA!$A$2:$B$340,2,FALSE)),"XXX",VLOOKUP(C9838,COA!$A$2:$B$340,2,FALSE))</f>
        <v>F27</v>
      </c>
      <c r="C9838" s="149" t="str">
        <f t="shared" si="306"/>
        <v>0031-1000-0012</v>
      </c>
      <c r="D9838" s="134" t="s">
        <v>459</v>
      </c>
      <c r="E9838" s="134" t="s">
        <v>409</v>
      </c>
      <c r="F9838" s="134" t="s">
        <v>452</v>
      </c>
      <c r="G9838" s="134" t="s">
        <v>357</v>
      </c>
      <c r="H9838" s="134" t="s">
        <v>1023</v>
      </c>
      <c r="I9838" s="134" t="s">
        <v>1</v>
      </c>
      <c r="J9838" s="135">
        <v>109.88000000000011</v>
      </c>
      <c r="K9838" s="135">
        <v>-711.06999999999994</v>
      </c>
      <c r="L9838" s="135">
        <v>-711.06999999999982</v>
      </c>
      <c r="M9838" s="155" t="str">
        <f t="shared" si="305"/>
        <v>201606</v>
      </c>
    </row>
    <row r="9839" spans="1:13" x14ac:dyDescent="0.25">
      <c r="A9839" s="35" t="str">
        <f>VLOOKUP(B9839,ResCat!$A$2:$B$269,2,FALSE)</f>
        <v>HMOFEP</v>
      </c>
      <c r="B9839" s="68" t="str">
        <f>IF(ISNA(VLOOKUP(C9839,COA!$A$2:$B$340,2,FALSE)),"XXX",VLOOKUP(C9839,COA!$A$2:$B$340,2,FALSE))</f>
        <v>F27</v>
      </c>
      <c r="C9839" s="149" t="str">
        <f t="shared" si="306"/>
        <v>0031-1000-0012</v>
      </c>
      <c r="D9839" s="134" t="s">
        <v>459</v>
      </c>
      <c r="E9839" s="134" t="s">
        <v>409</v>
      </c>
      <c r="F9839" s="134" t="s">
        <v>452</v>
      </c>
      <c r="G9839" s="134" t="s">
        <v>314</v>
      </c>
      <c r="H9839" s="134" t="s">
        <v>1023</v>
      </c>
      <c r="I9839" s="134" t="s">
        <v>3</v>
      </c>
      <c r="J9839" s="135">
        <v>91.53</v>
      </c>
      <c r="K9839" s="135">
        <v>185.76000000000002</v>
      </c>
      <c r="L9839" s="135">
        <v>108.13</v>
      </c>
      <c r="M9839" s="155" t="str">
        <f t="shared" si="305"/>
        <v>201607</v>
      </c>
    </row>
    <row r="9840" spans="1:13" x14ac:dyDescent="0.25">
      <c r="A9840" s="35" t="str">
        <f>VLOOKUP(B9840,ResCat!$A$2:$B$269,2,FALSE)</f>
        <v>HMOFEP</v>
      </c>
      <c r="B9840" s="68" t="str">
        <f>IF(ISNA(VLOOKUP(C9840,COA!$A$2:$B$340,2,FALSE)),"XXX",VLOOKUP(C9840,COA!$A$2:$B$340,2,FALSE))</f>
        <v>F27</v>
      </c>
      <c r="C9840" s="149" t="str">
        <f t="shared" si="306"/>
        <v>0031-1000-0012</v>
      </c>
      <c r="D9840" s="134" t="s">
        <v>459</v>
      </c>
      <c r="E9840" s="134" t="s">
        <v>409</v>
      </c>
      <c r="F9840" s="134" t="s">
        <v>452</v>
      </c>
      <c r="G9840" s="134" t="s">
        <v>314</v>
      </c>
      <c r="H9840" s="134" t="s">
        <v>1023</v>
      </c>
      <c r="I9840" s="134" t="s">
        <v>0</v>
      </c>
      <c r="J9840" s="135">
        <v>32997.58</v>
      </c>
      <c r="K9840" s="135">
        <v>3242</v>
      </c>
      <c r="L9840" s="135">
        <v>-688</v>
      </c>
      <c r="M9840" s="155" t="str">
        <f t="shared" si="305"/>
        <v>201607</v>
      </c>
    </row>
    <row r="9841" spans="1:13" x14ac:dyDescent="0.25">
      <c r="A9841" s="35" t="str">
        <f>VLOOKUP(B9841,ResCat!$A$2:$B$269,2,FALSE)</f>
        <v>HMOFEP</v>
      </c>
      <c r="B9841" s="68" t="str">
        <f>IF(ISNA(VLOOKUP(C9841,COA!$A$2:$B$340,2,FALSE)),"XXX",VLOOKUP(C9841,COA!$A$2:$B$340,2,FALSE))</f>
        <v>F27</v>
      </c>
      <c r="C9841" s="149" t="str">
        <f t="shared" si="306"/>
        <v>0031-1000-0012</v>
      </c>
      <c r="D9841" s="134" t="s">
        <v>459</v>
      </c>
      <c r="E9841" s="134" t="s">
        <v>409</v>
      </c>
      <c r="F9841" s="134" t="s">
        <v>452</v>
      </c>
      <c r="G9841" s="134" t="s">
        <v>314</v>
      </c>
      <c r="H9841" s="134" t="s">
        <v>1023</v>
      </c>
      <c r="I9841" s="134" t="s">
        <v>2</v>
      </c>
      <c r="J9841" s="135">
        <v>470.91000000000008</v>
      </c>
      <c r="K9841" s="135">
        <v>262.06</v>
      </c>
      <c r="L9841" s="135">
        <v>262.06</v>
      </c>
      <c r="M9841" s="155" t="str">
        <f t="shared" si="305"/>
        <v>201607</v>
      </c>
    </row>
    <row r="9842" spans="1:13" x14ac:dyDescent="0.25">
      <c r="A9842" s="35" t="str">
        <f>VLOOKUP(B9842,ResCat!$A$2:$B$269,2,FALSE)</f>
        <v>HMOFEP</v>
      </c>
      <c r="B9842" s="68" t="str">
        <f>IF(ISNA(VLOOKUP(C9842,COA!$A$2:$B$340,2,FALSE)),"XXX",VLOOKUP(C9842,COA!$A$2:$B$340,2,FALSE))</f>
        <v>F27</v>
      </c>
      <c r="C9842" s="149" t="str">
        <f t="shared" si="306"/>
        <v>0031-1000-0012</v>
      </c>
      <c r="D9842" s="134" t="s">
        <v>459</v>
      </c>
      <c r="E9842" s="134" t="s">
        <v>409</v>
      </c>
      <c r="F9842" s="134" t="s">
        <v>452</v>
      </c>
      <c r="G9842" s="134" t="s">
        <v>314</v>
      </c>
      <c r="H9842" s="134" t="s">
        <v>1023</v>
      </c>
      <c r="I9842" s="134" t="s">
        <v>1</v>
      </c>
      <c r="J9842" s="135">
        <v>-3264.5</v>
      </c>
      <c r="K9842" s="135">
        <v>-2259.0300000000002</v>
      </c>
      <c r="L9842" s="135">
        <v>-2159.0300000000002</v>
      </c>
      <c r="M9842" s="155" t="str">
        <f t="shared" si="305"/>
        <v>201607</v>
      </c>
    </row>
    <row r="9843" spans="1:13" x14ac:dyDescent="0.25">
      <c r="A9843" s="35" t="str">
        <f>VLOOKUP(B9843,ResCat!$A$2:$B$269,2,FALSE)</f>
        <v>HMOFEP</v>
      </c>
      <c r="B9843" s="68" t="str">
        <f>IF(ISNA(VLOOKUP(C9843,COA!$A$2:$B$340,2,FALSE)),"XXX",VLOOKUP(C9843,COA!$A$2:$B$340,2,FALSE))</f>
        <v>F27</v>
      </c>
      <c r="C9843" s="149" t="str">
        <f t="shared" si="306"/>
        <v>0031-1000-0012</v>
      </c>
      <c r="D9843" s="134" t="s">
        <v>459</v>
      </c>
      <c r="E9843" s="134" t="s">
        <v>409</v>
      </c>
      <c r="F9843" s="134" t="s">
        <v>452</v>
      </c>
      <c r="G9843" s="134" t="s">
        <v>339</v>
      </c>
      <c r="H9843" s="134" t="s">
        <v>1023</v>
      </c>
      <c r="I9843" s="134" t="s">
        <v>3</v>
      </c>
      <c r="J9843" s="135">
        <v>132.14999999999998</v>
      </c>
      <c r="K9843" s="135">
        <v>50.839999999999989</v>
      </c>
      <c r="L9843" s="135">
        <v>50.839999999999989</v>
      </c>
      <c r="M9843" s="155" t="str">
        <f t="shared" si="305"/>
        <v>201608</v>
      </c>
    </row>
    <row r="9844" spans="1:13" x14ac:dyDescent="0.25">
      <c r="A9844" s="35" t="str">
        <f>VLOOKUP(B9844,ResCat!$A$2:$B$269,2,FALSE)</f>
        <v>HMOFEP</v>
      </c>
      <c r="B9844" s="68" t="str">
        <f>IF(ISNA(VLOOKUP(C9844,COA!$A$2:$B$340,2,FALSE)),"XXX",VLOOKUP(C9844,COA!$A$2:$B$340,2,FALSE))</f>
        <v>F27</v>
      </c>
      <c r="C9844" s="149" t="str">
        <f t="shared" si="306"/>
        <v>0031-1000-0012</v>
      </c>
      <c r="D9844" s="134" t="s">
        <v>459</v>
      </c>
      <c r="E9844" s="134" t="s">
        <v>409</v>
      </c>
      <c r="F9844" s="134" t="s">
        <v>452</v>
      </c>
      <c r="G9844" s="134" t="s">
        <v>339</v>
      </c>
      <c r="H9844" s="134" t="s">
        <v>1023</v>
      </c>
      <c r="I9844" s="134" t="s">
        <v>0</v>
      </c>
      <c r="J9844" s="135">
        <v>6122.93</v>
      </c>
      <c r="K9844" s="135">
        <v>166.8500000000011</v>
      </c>
      <c r="L9844" s="135">
        <v>33.9100000000008</v>
      </c>
      <c r="M9844" s="155" t="str">
        <f t="shared" si="305"/>
        <v>201608</v>
      </c>
    </row>
    <row r="9845" spans="1:13" x14ac:dyDescent="0.25">
      <c r="A9845" s="35" t="str">
        <f>VLOOKUP(B9845,ResCat!$A$2:$B$269,2,FALSE)</f>
        <v>HMOFEP</v>
      </c>
      <c r="B9845" s="68" t="str">
        <f>IF(ISNA(VLOOKUP(C9845,COA!$A$2:$B$340,2,FALSE)),"XXX",VLOOKUP(C9845,COA!$A$2:$B$340,2,FALSE))</f>
        <v>F27</v>
      </c>
      <c r="C9845" s="149" t="str">
        <f t="shared" si="306"/>
        <v>0031-1000-0012</v>
      </c>
      <c r="D9845" s="134" t="s">
        <v>459</v>
      </c>
      <c r="E9845" s="134" t="s">
        <v>409</v>
      </c>
      <c r="F9845" s="134" t="s">
        <v>452</v>
      </c>
      <c r="G9845" s="134" t="s">
        <v>339</v>
      </c>
      <c r="H9845" s="134" t="s">
        <v>1023</v>
      </c>
      <c r="I9845" s="134" t="s">
        <v>2</v>
      </c>
      <c r="J9845" s="135">
        <v>1838.1399999999999</v>
      </c>
      <c r="K9845" s="135">
        <v>2305.83</v>
      </c>
      <c r="L9845" s="135">
        <v>2145.83</v>
      </c>
      <c r="M9845" s="155" t="str">
        <f t="shared" si="305"/>
        <v>201608</v>
      </c>
    </row>
    <row r="9846" spans="1:13" x14ac:dyDescent="0.25">
      <c r="A9846" s="35" t="str">
        <f>VLOOKUP(B9846,ResCat!$A$2:$B$269,2,FALSE)</f>
        <v>HMOFEP</v>
      </c>
      <c r="B9846" s="68" t="str">
        <f>IF(ISNA(VLOOKUP(C9846,COA!$A$2:$B$340,2,FALSE)),"XXX",VLOOKUP(C9846,COA!$A$2:$B$340,2,FALSE))</f>
        <v>F27</v>
      </c>
      <c r="C9846" s="149" t="str">
        <f t="shared" si="306"/>
        <v>0031-1000-0012</v>
      </c>
      <c r="D9846" s="134" t="s">
        <v>459</v>
      </c>
      <c r="E9846" s="134" t="s">
        <v>409</v>
      </c>
      <c r="F9846" s="134" t="s">
        <v>452</v>
      </c>
      <c r="G9846" s="134" t="s">
        <v>339</v>
      </c>
      <c r="H9846" s="134" t="s">
        <v>1023</v>
      </c>
      <c r="I9846" s="134" t="s">
        <v>1</v>
      </c>
      <c r="J9846" s="135">
        <v>-5794.94</v>
      </c>
      <c r="K9846" s="135">
        <v>-4276.6000000000004</v>
      </c>
      <c r="L9846" s="135">
        <v>-3516.3</v>
      </c>
      <c r="M9846" s="155" t="str">
        <f t="shared" si="305"/>
        <v>201608</v>
      </c>
    </row>
    <row r="9847" spans="1:13" x14ac:dyDescent="0.25">
      <c r="A9847" s="35" t="str">
        <f>VLOOKUP(B9847,ResCat!$A$2:$B$269,2,FALSE)</f>
        <v>HMOFEP</v>
      </c>
      <c r="B9847" s="68" t="str">
        <f>IF(ISNA(VLOOKUP(C9847,COA!$A$2:$B$340,2,FALSE)),"XXX",VLOOKUP(C9847,COA!$A$2:$B$340,2,FALSE))</f>
        <v>F27</v>
      </c>
      <c r="C9847" s="149" t="str">
        <f t="shared" si="306"/>
        <v>0031-1000-0012</v>
      </c>
      <c r="D9847" s="134" t="s">
        <v>459</v>
      </c>
      <c r="E9847" s="134" t="s">
        <v>409</v>
      </c>
      <c r="F9847" s="134" t="s">
        <v>452</v>
      </c>
      <c r="G9847" s="134" t="s">
        <v>342</v>
      </c>
      <c r="H9847" s="134" t="s">
        <v>1023</v>
      </c>
      <c r="I9847" s="134" t="s">
        <v>3</v>
      </c>
      <c r="J9847" s="135">
        <v>10.75</v>
      </c>
      <c r="K9847" s="135">
        <v>10.75</v>
      </c>
      <c r="L9847" s="135">
        <v>10.75</v>
      </c>
      <c r="M9847" s="155" t="str">
        <f t="shared" si="305"/>
        <v>201609</v>
      </c>
    </row>
    <row r="9848" spans="1:13" x14ac:dyDescent="0.25">
      <c r="A9848" s="35" t="str">
        <f>VLOOKUP(B9848,ResCat!$A$2:$B$269,2,FALSE)</f>
        <v>HMOFEP</v>
      </c>
      <c r="B9848" s="68" t="str">
        <f>IF(ISNA(VLOOKUP(C9848,COA!$A$2:$B$340,2,FALSE)),"XXX",VLOOKUP(C9848,COA!$A$2:$B$340,2,FALSE))</f>
        <v>F27</v>
      </c>
      <c r="C9848" s="149" t="str">
        <f t="shared" si="306"/>
        <v>0031-1000-0012</v>
      </c>
      <c r="D9848" s="134" t="s">
        <v>459</v>
      </c>
      <c r="E9848" s="134" t="s">
        <v>409</v>
      </c>
      <c r="F9848" s="134" t="s">
        <v>452</v>
      </c>
      <c r="G9848" s="134" t="s">
        <v>342</v>
      </c>
      <c r="H9848" s="134" t="s">
        <v>1023</v>
      </c>
      <c r="I9848" s="134" t="s">
        <v>0</v>
      </c>
      <c r="J9848" s="135">
        <v>-4224.6000000000004</v>
      </c>
      <c r="K9848" s="135">
        <v>-256.58</v>
      </c>
      <c r="L9848" s="135">
        <v>-52.25</v>
      </c>
      <c r="M9848" s="155" t="str">
        <f t="shared" si="305"/>
        <v>201609</v>
      </c>
    </row>
    <row r="9849" spans="1:13" x14ac:dyDescent="0.25">
      <c r="A9849" s="35" t="str">
        <f>VLOOKUP(B9849,ResCat!$A$2:$B$269,2,FALSE)</f>
        <v>HMOFEP</v>
      </c>
      <c r="B9849" s="68" t="str">
        <f>IF(ISNA(VLOOKUP(C9849,COA!$A$2:$B$340,2,FALSE)),"XXX",VLOOKUP(C9849,COA!$A$2:$B$340,2,FALSE))</f>
        <v>F27</v>
      </c>
      <c r="C9849" s="149" t="str">
        <f t="shared" si="306"/>
        <v>0031-1000-0012</v>
      </c>
      <c r="D9849" s="134" t="s">
        <v>459</v>
      </c>
      <c r="E9849" s="134" t="s">
        <v>409</v>
      </c>
      <c r="F9849" s="134" t="s">
        <v>452</v>
      </c>
      <c r="G9849" s="134" t="s">
        <v>342</v>
      </c>
      <c r="H9849" s="134" t="s">
        <v>1023</v>
      </c>
      <c r="I9849" s="134" t="s">
        <v>2</v>
      </c>
      <c r="J9849" s="135">
        <v>760.96</v>
      </c>
      <c r="K9849" s="135">
        <v>446.2</v>
      </c>
      <c r="L9849" s="135">
        <v>386.20000000000005</v>
      </c>
      <c r="M9849" s="155" t="str">
        <f t="shared" si="305"/>
        <v>201609</v>
      </c>
    </row>
    <row r="9850" spans="1:13" x14ac:dyDescent="0.25">
      <c r="A9850" s="35" t="str">
        <f>VLOOKUP(B9850,ResCat!$A$2:$B$269,2,FALSE)</f>
        <v>HMOFEP</v>
      </c>
      <c r="B9850" s="68" t="str">
        <f>IF(ISNA(VLOOKUP(C9850,COA!$A$2:$B$340,2,FALSE)),"XXX",VLOOKUP(C9850,COA!$A$2:$B$340,2,FALSE))</f>
        <v>F27</v>
      </c>
      <c r="C9850" s="149" t="str">
        <f t="shared" si="306"/>
        <v>0031-1000-0012</v>
      </c>
      <c r="D9850" s="134" t="s">
        <v>459</v>
      </c>
      <c r="E9850" s="134" t="s">
        <v>409</v>
      </c>
      <c r="F9850" s="134" t="s">
        <v>452</v>
      </c>
      <c r="G9850" s="134" t="s">
        <v>342</v>
      </c>
      <c r="H9850" s="134" t="s">
        <v>1023</v>
      </c>
      <c r="I9850" s="134" t="s">
        <v>1</v>
      </c>
      <c r="J9850" s="135">
        <v>27914.5</v>
      </c>
      <c r="K9850" s="135">
        <v>2148.1899999999996</v>
      </c>
      <c r="L9850" s="135">
        <v>2148.1899999999996</v>
      </c>
      <c r="M9850" s="155" t="str">
        <f t="shared" si="305"/>
        <v>201609</v>
      </c>
    </row>
    <row r="9851" spans="1:13" x14ac:dyDescent="0.25">
      <c r="A9851" s="35" t="str">
        <f>VLOOKUP(B9851,ResCat!$A$2:$B$269,2,FALSE)</f>
        <v>HMOFEP</v>
      </c>
      <c r="B9851" s="68" t="str">
        <f>IF(ISNA(VLOOKUP(C9851,COA!$A$2:$B$340,2,FALSE)),"XXX",VLOOKUP(C9851,COA!$A$2:$B$340,2,FALSE))</f>
        <v>F27</v>
      </c>
      <c r="C9851" s="149" t="str">
        <f t="shared" si="306"/>
        <v>0031-1000-0012</v>
      </c>
      <c r="D9851" s="134" t="s">
        <v>459</v>
      </c>
      <c r="E9851" s="134" t="s">
        <v>409</v>
      </c>
      <c r="F9851" s="134" t="s">
        <v>452</v>
      </c>
      <c r="G9851" s="134" t="s">
        <v>316</v>
      </c>
      <c r="H9851" s="134" t="s">
        <v>1023</v>
      </c>
      <c r="I9851" s="134" t="s">
        <v>3</v>
      </c>
      <c r="J9851" s="135">
        <v>-26.090000000000014</v>
      </c>
      <c r="K9851" s="135">
        <v>60.620000000000005</v>
      </c>
      <c r="L9851" s="135">
        <v>-7.0299999999999976</v>
      </c>
      <c r="M9851" s="155" t="str">
        <f t="shared" si="305"/>
        <v>201610</v>
      </c>
    </row>
    <row r="9852" spans="1:13" x14ac:dyDescent="0.25">
      <c r="A9852" s="35" t="str">
        <f>VLOOKUP(B9852,ResCat!$A$2:$B$269,2,FALSE)</f>
        <v>HMOFEP</v>
      </c>
      <c r="B9852" s="68" t="str">
        <f>IF(ISNA(VLOOKUP(C9852,COA!$A$2:$B$340,2,FALSE)),"XXX",VLOOKUP(C9852,COA!$A$2:$B$340,2,FALSE))</f>
        <v>F27</v>
      </c>
      <c r="C9852" s="149" t="str">
        <f t="shared" si="306"/>
        <v>0031-1000-0012</v>
      </c>
      <c r="D9852" s="134" t="s">
        <v>459</v>
      </c>
      <c r="E9852" s="134" t="s">
        <v>409</v>
      </c>
      <c r="F9852" s="134" t="s">
        <v>452</v>
      </c>
      <c r="G9852" s="134" t="s">
        <v>316</v>
      </c>
      <c r="H9852" s="134" t="s">
        <v>1023</v>
      </c>
      <c r="I9852" s="134" t="s">
        <v>368</v>
      </c>
      <c r="J9852" s="135">
        <v>18</v>
      </c>
      <c r="K9852" s="135">
        <v>18</v>
      </c>
      <c r="L9852" s="135">
        <v>18</v>
      </c>
      <c r="M9852" s="155" t="str">
        <f t="shared" si="305"/>
        <v>201610</v>
      </c>
    </row>
    <row r="9853" spans="1:13" x14ac:dyDescent="0.25">
      <c r="A9853" s="35" t="str">
        <f>VLOOKUP(B9853,ResCat!$A$2:$B$269,2,FALSE)</f>
        <v>HMOFEP</v>
      </c>
      <c r="B9853" s="68" t="str">
        <f>IF(ISNA(VLOOKUP(C9853,COA!$A$2:$B$340,2,FALSE)),"XXX",VLOOKUP(C9853,COA!$A$2:$B$340,2,FALSE))</f>
        <v>F27</v>
      </c>
      <c r="C9853" s="149" t="str">
        <f t="shared" si="306"/>
        <v>0031-1000-0012</v>
      </c>
      <c r="D9853" s="134" t="s">
        <v>459</v>
      </c>
      <c r="E9853" s="134" t="s">
        <v>409</v>
      </c>
      <c r="F9853" s="134" t="s">
        <v>452</v>
      </c>
      <c r="G9853" s="134" t="s">
        <v>316</v>
      </c>
      <c r="H9853" s="134" t="s">
        <v>1023</v>
      </c>
      <c r="I9853" s="134" t="s">
        <v>0</v>
      </c>
      <c r="J9853" s="135">
        <v>23162.350000000002</v>
      </c>
      <c r="K9853" s="135">
        <v>5724.93</v>
      </c>
      <c r="L9853" s="135">
        <v>33.610000000000014</v>
      </c>
      <c r="M9853" s="155" t="str">
        <f t="shared" si="305"/>
        <v>201610</v>
      </c>
    </row>
    <row r="9854" spans="1:13" x14ac:dyDescent="0.25">
      <c r="A9854" s="35" t="str">
        <f>VLOOKUP(B9854,ResCat!$A$2:$B$269,2,FALSE)</f>
        <v>HMOFEP</v>
      </c>
      <c r="B9854" s="68" t="str">
        <f>IF(ISNA(VLOOKUP(C9854,COA!$A$2:$B$340,2,FALSE)),"XXX",VLOOKUP(C9854,COA!$A$2:$B$340,2,FALSE))</f>
        <v>F27</v>
      </c>
      <c r="C9854" s="149" t="str">
        <f t="shared" si="306"/>
        <v>0031-1000-0012</v>
      </c>
      <c r="D9854" s="134" t="s">
        <v>459</v>
      </c>
      <c r="E9854" s="134" t="s">
        <v>409</v>
      </c>
      <c r="F9854" s="134" t="s">
        <v>452</v>
      </c>
      <c r="G9854" s="134" t="s">
        <v>316</v>
      </c>
      <c r="H9854" s="134" t="s">
        <v>1023</v>
      </c>
      <c r="I9854" s="134" t="s">
        <v>2</v>
      </c>
      <c r="J9854" s="135">
        <v>1394.88</v>
      </c>
      <c r="K9854" s="135">
        <v>3974.6699999999996</v>
      </c>
      <c r="L9854" s="135">
        <v>3914.6699999999996</v>
      </c>
      <c r="M9854" s="155" t="str">
        <f t="shared" si="305"/>
        <v>201610</v>
      </c>
    </row>
    <row r="9855" spans="1:13" x14ac:dyDescent="0.25">
      <c r="A9855" s="35" t="str">
        <f>VLOOKUP(B9855,ResCat!$A$2:$B$269,2,FALSE)</f>
        <v>HMOFEP</v>
      </c>
      <c r="B9855" s="68" t="str">
        <f>IF(ISNA(VLOOKUP(C9855,COA!$A$2:$B$340,2,FALSE)),"XXX",VLOOKUP(C9855,COA!$A$2:$B$340,2,FALSE))</f>
        <v>F27</v>
      </c>
      <c r="C9855" s="149" t="str">
        <f t="shared" si="306"/>
        <v>0031-1000-0012</v>
      </c>
      <c r="D9855" s="134" t="s">
        <v>459</v>
      </c>
      <c r="E9855" s="134" t="s">
        <v>409</v>
      </c>
      <c r="F9855" s="134" t="s">
        <v>452</v>
      </c>
      <c r="G9855" s="134" t="s">
        <v>316</v>
      </c>
      <c r="H9855" s="134" t="s">
        <v>1023</v>
      </c>
      <c r="I9855" s="134" t="s">
        <v>343</v>
      </c>
      <c r="J9855" s="135">
        <v>41.849999999999994</v>
      </c>
      <c r="K9855" s="135">
        <v>4.7200000000000006</v>
      </c>
      <c r="L9855" s="135">
        <v>0</v>
      </c>
      <c r="M9855" s="155" t="str">
        <f t="shared" si="305"/>
        <v>201610</v>
      </c>
    </row>
    <row r="9856" spans="1:13" x14ac:dyDescent="0.25">
      <c r="A9856" s="35" t="str">
        <f>VLOOKUP(B9856,ResCat!$A$2:$B$269,2,FALSE)</f>
        <v>HMOFEP</v>
      </c>
      <c r="B9856" s="68" t="str">
        <f>IF(ISNA(VLOOKUP(C9856,COA!$A$2:$B$340,2,FALSE)),"XXX",VLOOKUP(C9856,COA!$A$2:$B$340,2,FALSE))</f>
        <v>F27</v>
      </c>
      <c r="C9856" s="149" t="str">
        <f t="shared" si="306"/>
        <v>0031-1000-0012</v>
      </c>
      <c r="D9856" s="134" t="s">
        <v>459</v>
      </c>
      <c r="E9856" s="134" t="s">
        <v>409</v>
      </c>
      <c r="F9856" s="134" t="s">
        <v>452</v>
      </c>
      <c r="G9856" s="134" t="s">
        <v>316</v>
      </c>
      <c r="H9856" s="134" t="s">
        <v>1023</v>
      </c>
      <c r="I9856" s="134" t="s">
        <v>1</v>
      </c>
      <c r="J9856" s="135">
        <v>-713.31999999999994</v>
      </c>
      <c r="K9856" s="135">
        <v>-360.29</v>
      </c>
      <c r="L9856" s="135">
        <v>-367.47</v>
      </c>
      <c r="M9856" s="155" t="str">
        <f t="shared" si="305"/>
        <v>201610</v>
      </c>
    </row>
    <row r="9857" spans="1:13" x14ac:dyDescent="0.25">
      <c r="A9857" s="35" t="str">
        <f>VLOOKUP(B9857,ResCat!$A$2:$B$269,2,FALSE)</f>
        <v>HMOFEP</v>
      </c>
      <c r="B9857" s="68" t="str">
        <f>IF(ISNA(VLOOKUP(C9857,COA!$A$2:$B$340,2,FALSE)),"XXX",VLOOKUP(C9857,COA!$A$2:$B$340,2,FALSE))</f>
        <v>F27</v>
      </c>
      <c r="C9857" s="149" t="str">
        <f t="shared" si="306"/>
        <v>0031-1000-0012</v>
      </c>
      <c r="D9857" s="134" t="s">
        <v>459</v>
      </c>
      <c r="E9857" s="134" t="s">
        <v>409</v>
      </c>
      <c r="F9857" s="134" t="s">
        <v>452</v>
      </c>
      <c r="G9857" s="134" t="s">
        <v>318</v>
      </c>
      <c r="H9857" s="134" t="s">
        <v>1023</v>
      </c>
      <c r="I9857" s="134" t="s">
        <v>3</v>
      </c>
      <c r="J9857" s="135">
        <v>190.36</v>
      </c>
      <c r="K9857" s="135">
        <v>171.34</v>
      </c>
      <c r="L9857" s="135">
        <v>171.34</v>
      </c>
      <c r="M9857" s="155" t="str">
        <f t="shared" si="305"/>
        <v>201611</v>
      </c>
    </row>
    <row r="9858" spans="1:13" x14ac:dyDescent="0.25">
      <c r="A9858" s="35" t="str">
        <f>VLOOKUP(B9858,ResCat!$A$2:$B$269,2,FALSE)</f>
        <v>HMOFEP</v>
      </c>
      <c r="B9858" s="68" t="str">
        <f>IF(ISNA(VLOOKUP(C9858,COA!$A$2:$B$340,2,FALSE)),"XXX",VLOOKUP(C9858,COA!$A$2:$B$340,2,FALSE))</f>
        <v>F27</v>
      </c>
      <c r="C9858" s="149" t="str">
        <f t="shared" si="306"/>
        <v>0031-1000-0012</v>
      </c>
      <c r="D9858" s="134" t="s">
        <v>459</v>
      </c>
      <c r="E9858" s="134" t="s">
        <v>409</v>
      </c>
      <c r="F9858" s="134" t="s">
        <v>452</v>
      </c>
      <c r="G9858" s="134" t="s">
        <v>318</v>
      </c>
      <c r="H9858" s="134" t="s">
        <v>1023</v>
      </c>
      <c r="I9858" s="134" t="s">
        <v>2</v>
      </c>
      <c r="J9858" s="135">
        <v>1263.1499999999999</v>
      </c>
      <c r="K9858" s="135">
        <v>552.36999999999989</v>
      </c>
      <c r="L9858" s="135">
        <v>211.75</v>
      </c>
      <c r="M9858" s="155" t="str">
        <f t="shared" si="305"/>
        <v>201611</v>
      </c>
    </row>
    <row r="9859" spans="1:13" x14ac:dyDescent="0.25">
      <c r="A9859" s="35" t="str">
        <f>VLOOKUP(B9859,ResCat!$A$2:$B$269,2,FALSE)</f>
        <v>HMOFEP</v>
      </c>
      <c r="B9859" s="68" t="str">
        <f>IF(ISNA(VLOOKUP(C9859,COA!$A$2:$B$340,2,FALSE)),"XXX",VLOOKUP(C9859,COA!$A$2:$B$340,2,FALSE))</f>
        <v>F27</v>
      </c>
      <c r="C9859" s="149" t="str">
        <f t="shared" si="306"/>
        <v>0031-1000-0012</v>
      </c>
      <c r="D9859" s="134" t="s">
        <v>459</v>
      </c>
      <c r="E9859" s="134" t="s">
        <v>409</v>
      </c>
      <c r="F9859" s="134" t="s">
        <v>452</v>
      </c>
      <c r="G9859" s="134" t="s">
        <v>318</v>
      </c>
      <c r="H9859" s="134" t="s">
        <v>1023</v>
      </c>
      <c r="I9859" s="134" t="s">
        <v>343</v>
      </c>
      <c r="J9859" s="135">
        <v>42.29</v>
      </c>
      <c r="K9859" s="135">
        <v>2.29</v>
      </c>
      <c r="L9859" s="135">
        <v>0</v>
      </c>
      <c r="M9859" s="155" t="str">
        <f t="shared" si="305"/>
        <v>201611</v>
      </c>
    </row>
    <row r="9860" spans="1:13" x14ac:dyDescent="0.25">
      <c r="A9860" s="35" t="str">
        <f>VLOOKUP(B9860,ResCat!$A$2:$B$269,2,FALSE)</f>
        <v>HMOFEP</v>
      </c>
      <c r="B9860" s="68" t="str">
        <f>IF(ISNA(VLOOKUP(C9860,COA!$A$2:$B$340,2,FALSE)),"XXX",VLOOKUP(C9860,COA!$A$2:$B$340,2,FALSE))</f>
        <v>F27</v>
      </c>
      <c r="C9860" s="149" t="str">
        <f t="shared" si="306"/>
        <v>0031-1000-0012</v>
      </c>
      <c r="D9860" s="134" t="s">
        <v>459</v>
      </c>
      <c r="E9860" s="134" t="s">
        <v>409</v>
      </c>
      <c r="F9860" s="134" t="s">
        <v>452</v>
      </c>
      <c r="G9860" s="134" t="s">
        <v>318</v>
      </c>
      <c r="H9860" s="134" t="s">
        <v>1023</v>
      </c>
      <c r="I9860" s="134" t="s">
        <v>1</v>
      </c>
      <c r="J9860" s="135">
        <v>5770</v>
      </c>
      <c r="K9860" s="135">
        <v>4263.6399999999994</v>
      </c>
      <c r="L9860" s="135">
        <v>4013.639999999999</v>
      </c>
      <c r="M9860" s="155" t="str">
        <f t="shared" ref="M9860:M9923" si="307">IF(G9860&lt;$M$1,$M$1,G9860)</f>
        <v>201611</v>
      </c>
    </row>
    <row r="9861" spans="1:13" x14ac:dyDescent="0.25">
      <c r="A9861" s="35" t="str">
        <f>VLOOKUP(B9861,ResCat!$A$2:$B$269,2,FALSE)</f>
        <v>HMOFEP</v>
      </c>
      <c r="B9861" s="68" t="str">
        <f>IF(ISNA(VLOOKUP(C9861,COA!$A$2:$B$340,2,FALSE)),"XXX",VLOOKUP(C9861,COA!$A$2:$B$340,2,FALSE))</f>
        <v>F27</v>
      </c>
      <c r="C9861" s="149" t="str">
        <f t="shared" ref="C9861:C9924" si="308">D9861&amp;"-"&amp;E9861&amp;"-"&amp;F9861</f>
        <v>0031-1000-0012</v>
      </c>
      <c r="D9861" s="134" t="s">
        <v>459</v>
      </c>
      <c r="E9861" s="134" t="s">
        <v>409</v>
      </c>
      <c r="F9861" s="134" t="s">
        <v>452</v>
      </c>
      <c r="G9861" s="134" t="s">
        <v>320</v>
      </c>
      <c r="H9861" s="134" t="s">
        <v>1023</v>
      </c>
      <c r="I9861" s="134" t="s">
        <v>3</v>
      </c>
      <c r="J9861" s="135">
        <v>89.699999999999989</v>
      </c>
      <c r="K9861" s="135">
        <v>-416.15</v>
      </c>
      <c r="L9861" s="135">
        <v>-457.3</v>
      </c>
      <c r="M9861" s="155" t="str">
        <f t="shared" si="307"/>
        <v>201612</v>
      </c>
    </row>
    <row r="9862" spans="1:13" x14ac:dyDescent="0.25">
      <c r="A9862" s="35" t="str">
        <f>VLOOKUP(B9862,ResCat!$A$2:$B$269,2,FALSE)</f>
        <v>HMOFEP</v>
      </c>
      <c r="B9862" s="68" t="str">
        <f>IF(ISNA(VLOOKUP(C9862,COA!$A$2:$B$340,2,FALSE)),"XXX",VLOOKUP(C9862,COA!$A$2:$B$340,2,FALSE))</f>
        <v>F27</v>
      </c>
      <c r="C9862" s="149" t="str">
        <f t="shared" si="308"/>
        <v>0031-1000-0012</v>
      </c>
      <c r="D9862" s="134" t="s">
        <v>459</v>
      </c>
      <c r="E9862" s="134" t="s">
        <v>409</v>
      </c>
      <c r="F9862" s="134" t="s">
        <v>452</v>
      </c>
      <c r="G9862" s="134" t="s">
        <v>320</v>
      </c>
      <c r="H9862" s="134" t="s">
        <v>1023</v>
      </c>
      <c r="I9862" s="134" t="s">
        <v>2</v>
      </c>
      <c r="J9862" s="135">
        <v>49.480000000000004</v>
      </c>
      <c r="K9862" s="135">
        <v>-429.67999999999995</v>
      </c>
      <c r="L9862" s="135">
        <v>-469.68000000000006</v>
      </c>
      <c r="M9862" s="155" t="str">
        <f t="shared" si="307"/>
        <v>201612</v>
      </c>
    </row>
    <row r="9863" spans="1:13" x14ac:dyDescent="0.25">
      <c r="A9863" s="35" t="str">
        <f>VLOOKUP(B9863,ResCat!$A$2:$B$269,2,FALSE)</f>
        <v>HMOFEP</v>
      </c>
      <c r="B9863" s="68" t="str">
        <f>IF(ISNA(VLOOKUP(C9863,COA!$A$2:$B$340,2,FALSE)),"XXX",VLOOKUP(C9863,COA!$A$2:$B$340,2,FALSE))</f>
        <v>F27</v>
      </c>
      <c r="C9863" s="149" t="str">
        <f t="shared" si="308"/>
        <v>0031-1000-0012</v>
      </c>
      <c r="D9863" s="134" t="s">
        <v>459</v>
      </c>
      <c r="E9863" s="134" t="s">
        <v>409</v>
      </c>
      <c r="F9863" s="134" t="s">
        <v>452</v>
      </c>
      <c r="G9863" s="134" t="s">
        <v>320</v>
      </c>
      <c r="H9863" s="134" t="s">
        <v>1023</v>
      </c>
      <c r="I9863" s="134" t="s">
        <v>343</v>
      </c>
      <c r="J9863" s="135">
        <v>184.82</v>
      </c>
      <c r="K9863" s="135">
        <v>101.55</v>
      </c>
      <c r="L9863" s="135">
        <v>81.13</v>
      </c>
      <c r="M9863" s="155" t="str">
        <f t="shared" si="307"/>
        <v>201612</v>
      </c>
    </row>
    <row r="9864" spans="1:13" x14ac:dyDescent="0.25">
      <c r="A9864" s="35" t="str">
        <f>VLOOKUP(B9864,ResCat!$A$2:$B$269,2,FALSE)</f>
        <v>HMOFEP</v>
      </c>
      <c r="B9864" s="68" t="str">
        <f>IF(ISNA(VLOOKUP(C9864,COA!$A$2:$B$340,2,FALSE)),"XXX",VLOOKUP(C9864,COA!$A$2:$B$340,2,FALSE))</f>
        <v>F27</v>
      </c>
      <c r="C9864" s="149" t="str">
        <f t="shared" si="308"/>
        <v>0031-1000-0012</v>
      </c>
      <c r="D9864" s="134" t="s">
        <v>459</v>
      </c>
      <c r="E9864" s="134" t="s">
        <v>409</v>
      </c>
      <c r="F9864" s="134" t="s">
        <v>452</v>
      </c>
      <c r="G9864" s="134" t="s">
        <v>320</v>
      </c>
      <c r="H9864" s="134" t="s">
        <v>1023</v>
      </c>
      <c r="I9864" s="134" t="s">
        <v>1</v>
      </c>
      <c r="J9864" s="135">
        <v>-6273.6</v>
      </c>
      <c r="K9864" s="135">
        <v>-4176.5199999999995</v>
      </c>
      <c r="L9864" s="135">
        <v>-4076.5199999999995</v>
      </c>
      <c r="M9864" s="155" t="str">
        <f t="shared" si="307"/>
        <v>201612</v>
      </c>
    </row>
    <row r="9865" spans="1:13" x14ac:dyDescent="0.25">
      <c r="A9865" s="35" t="str">
        <f>VLOOKUP(B9865,ResCat!$A$2:$B$269,2,FALSE)</f>
        <v>HMOFEP</v>
      </c>
      <c r="B9865" s="68" t="str">
        <f>IF(ISNA(VLOOKUP(C9865,COA!$A$2:$B$340,2,FALSE)),"XXX",VLOOKUP(C9865,COA!$A$2:$B$340,2,FALSE))</f>
        <v>F27</v>
      </c>
      <c r="C9865" s="149" t="str">
        <f t="shared" si="308"/>
        <v>0031-1000-0012</v>
      </c>
      <c r="D9865" s="134" t="s">
        <v>459</v>
      </c>
      <c r="E9865" s="134" t="s">
        <v>409</v>
      </c>
      <c r="F9865" s="134" t="s">
        <v>452</v>
      </c>
      <c r="G9865" s="134" t="s">
        <v>322</v>
      </c>
      <c r="H9865" s="134" t="s">
        <v>1023</v>
      </c>
      <c r="I9865" s="134" t="s">
        <v>3</v>
      </c>
      <c r="J9865" s="135">
        <v>-1382.25</v>
      </c>
      <c r="K9865" s="135">
        <v>-1592.95</v>
      </c>
      <c r="L9865" s="135">
        <v>-796.47</v>
      </c>
      <c r="M9865" s="155" t="str">
        <f t="shared" si="307"/>
        <v>201701</v>
      </c>
    </row>
    <row r="9866" spans="1:13" x14ac:dyDescent="0.25">
      <c r="A9866" s="35" t="str">
        <f>VLOOKUP(B9866,ResCat!$A$2:$B$269,2,FALSE)</f>
        <v>HMOFEP</v>
      </c>
      <c r="B9866" s="68" t="str">
        <f>IF(ISNA(VLOOKUP(C9866,COA!$A$2:$B$340,2,FALSE)),"XXX",VLOOKUP(C9866,COA!$A$2:$B$340,2,FALSE))</f>
        <v>F27</v>
      </c>
      <c r="C9866" s="149" t="str">
        <f t="shared" si="308"/>
        <v>0031-1000-0012</v>
      </c>
      <c r="D9866" s="134" t="s">
        <v>459</v>
      </c>
      <c r="E9866" s="134" t="s">
        <v>409</v>
      </c>
      <c r="F9866" s="134" t="s">
        <v>452</v>
      </c>
      <c r="G9866" s="134" t="s">
        <v>322</v>
      </c>
      <c r="H9866" s="134" t="s">
        <v>1023</v>
      </c>
      <c r="I9866" s="134" t="s">
        <v>2</v>
      </c>
      <c r="J9866" s="135">
        <v>-399.30000000000007</v>
      </c>
      <c r="K9866" s="135">
        <v>20.630000000000038</v>
      </c>
      <c r="L9866" s="135">
        <v>420.15</v>
      </c>
      <c r="M9866" s="155" t="str">
        <f t="shared" si="307"/>
        <v>201701</v>
      </c>
    </row>
    <row r="9867" spans="1:13" x14ac:dyDescent="0.25">
      <c r="A9867" s="35" t="str">
        <f>VLOOKUP(B9867,ResCat!$A$2:$B$269,2,FALSE)</f>
        <v>HMOFEP</v>
      </c>
      <c r="B9867" s="68" t="str">
        <f>IF(ISNA(VLOOKUP(C9867,COA!$A$2:$B$340,2,FALSE)),"XXX",VLOOKUP(C9867,COA!$A$2:$B$340,2,FALSE))</f>
        <v>F27</v>
      </c>
      <c r="C9867" s="149" t="str">
        <f t="shared" si="308"/>
        <v>0031-1000-0012</v>
      </c>
      <c r="D9867" s="134" t="s">
        <v>459</v>
      </c>
      <c r="E9867" s="134" t="s">
        <v>409</v>
      </c>
      <c r="F9867" s="134" t="s">
        <v>452</v>
      </c>
      <c r="G9867" s="134" t="s">
        <v>322</v>
      </c>
      <c r="H9867" s="134" t="s">
        <v>1023</v>
      </c>
      <c r="I9867" s="134" t="s">
        <v>1</v>
      </c>
      <c r="J9867" s="135">
        <v>106046.94999999998</v>
      </c>
      <c r="K9867" s="135">
        <v>6084.869999999999</v>
      </c>
      <c r="L9867" s="135">
        <v>4893.6200000000008</v>
      </c>
      <c r="M9867" s="155" t="str">
        <f t="shared" si="307"/>
        <v>201701</v>
      </c>
    </row>
    <row r="9868" spans="1:13" x14ac:dyDescent="0.25">
      <c r="A9868" s="35" t="str">
        <f>VLOOKUP(B9868,ResCat!$A$2:$B$269,2,FALSE)</f>
        <v>HMOFEP</v>
      </c>
      <c r="B9868" s="68" t="str">
        <f>IF(ISNA(VLOOKUP(C9868,COA!$A$2:$B$340,2,FALSE)),"XXX",VLOOKUP(C9868,COA!$A$2:$B$340,2,FALSE))</f>
        <v>F27</v>
      </c>
      <c r="C9868" s="149" t="str">
        <f t="shared" si="308"/>
        <v>0031-1000-0012</v>
      </c>
      <c r="D9868" s="134" t="s">
        <v>459</v>
      </c>
      <c r="E9868" s="134" t="s">
        <v>409</v>
      </c>
      <c r="F9868" s="134" t="s">
        <v>452</v>
      </c>
      <c r="G9868" s="134" t="s">
        <v>324</v>
      </c>
      <c r="H9868" s="134" t="s">
        <v>1023</v>
      </c>
      <c r="I9868" s="134" t="s">
        <v>3</v>
      </c>
      <c r="J9868" s="135">
        <v>804.01999999999987</v>
      </c>
      <c r="K9868" s="135">
        <v>-678.3900000000001</v>
      </c>
      <c r="L9868" s="135">
        <v>9.6299999999999741</v>
      </c>
      <c r="M9868" s="155" t="str">
        <f t="shared" si="307"/>
        <v>201702</v>
      </c>
    </row>
    <row r="9869" spans="1:13" x14ac:dyDescent="0.25">
      <c r="A9869" s="35" t="str">
        <f>VLOOKUP(B9869,ResCat!$A$2:$B$269,2,FALSE)</f>
        <v>HMOFEP</v>
      </c>
      <c r="B9869" s="68" t="str">
        <f>IF(ISNA(VLOOKUP(C9869,COA!$A$2:$B$340,2,FALSE)),"XXX",VLOOKUP(C9869,COA!$A$2:$B$340,2,FALSE))</f>
        <v>F27</v>
      </c>
      <c r="C9869" s="149" t="str">
        <f t="shared" si="308"/>
        <v>0031-1000-0012</v>
      </c>
      <c r="D9869" s="134" t="s">
        <v>459</v>
      </c>
      <c r="E9869" s="134" t="s">
        <v>409</v>
      </c>
      <c r="F9869" s="134" t="s">
        <v>452</v>
      </c>
      <c r="G9869" s="134" t="s">
        <v>324</v>
      </c>
      <c r="H9869" s="134" t="s">
        <v>1023</v>
      </c>
      <c r="I9869" s="134" t="s">
        <v>0</v>
      </c>
      <c r="J9869" s="135">
        <v>75797.599999999977</v>
      </c>
      <c r="K9869" s="135">
        <v>-53746.260000000038</v>
      </c>
      <c r="L9869" s="135">
        <v>-55799.579999999987</v>
      </c>
      <c r="M9869" s="155" t="str">
        <f t="shared" si="307"/>
        <v>201702</v>
      </c>
    </row>
    <row r="9870" spans="1:13" x14ac:dyDescent="0.25">
      <c r="A9870" s="35" t="str">
        <f>VLOOKUP(B9870,ResCat!$A$2:$B$269,2,FALSE)</f>
        <v>HMOFEP</v>
      </c>
      <c r="B9870" s="68" t="str">
        <f>IF(ISNA(VLOOKUP(C9870,COA!$A$2:$B$340,2,FALSE)),"XXX",VLOOKUP(C9870,COA!$A$2:$B$340,2,FALSE))</f>
        <v>F27</v>
      </c>
      <c r="C9870" s="149" t="str">
        <f t="shared" si="308"/>
        <v>0031-1000-0012</v>
      </c>
      <c r="D9870" s="134" t="s">
        <v>459</v>
      </c>
      <c r="E9870" s="134" t="s">
        <v>409</v>
      </c>
      <c r="F9870" s="134" t="s">
        <v>452</v>
      </c>
      <c r="G9870" s="134" t="s">
        <v>324</v>
      </c>
      <c r="H9870" s="134" t="s">
        <v>1023</v>
      </c>
      <c r="I9870" s="134" t="s">
        <v>2</v>
      </c>
      <c r="J9870" s="135">
        <v>169.63</v>
      </c>
      <c r="K9870" s="135">
        <v>74.179999999999993</v>
      </c>
      <c r="L9870" s="135">
        <v>172.95</v>
      </c>
      <c r="M9870" s="155" t="str">
        <f t="shared" si="307"/>
        <v>201702</v>
      </c>
    </row>
    <row r="9871" spans="1:13" x14ac:dyDescent="0.25">
      <c r="A9871" s="35" t="str">
        <f>VLOOKUP(B9871,ResCat!$A$2:$B$269,2,FALSE)</f>
        <v>HMOFEP</v>
      </c>
      <c r="B9871" s="68" t="str">
        <f>IF(ISNA(VLOOKUP(C9871,COA!$A$2:$B$340,2,FALSE)),"XXX",VLOOKUP(C9871,COA!$A$2:$B$340,2,FALSE))</f>
        <v>F27</v>
      </c>
      <c r="C9871" s="149" t="str">
        <f t="shared" si="308"/>
        <v>0031-1000-0012</v>
      </c>
      <c r="D9871" s="134" t="s">
        <v>459</v>
      </c>
      <c r="E9871" s="134" t="s">
        <v>409</v>
      </c>
      <c r="F9871" s="134" t="s">
        <v>452</v>
      </c>
      <c r="G9871" s="134" t="s">
        <v>324</v>
      </c>
      <c r="H9871" s="134" t="s">
        <v>1023</v>
      </c>
      <c r="I9871" s="134" t="s">
        <v>1</v>
      </c>
      <c r="J9871" s="135">
        <v>850.56</v>
      </c>
      <c r="K9871" s="135">
        <v>727.54</v>
      </c>
      <c r="L9871" s="135">
        <v>877.54</v>
      </c>
      <c r="M9871" s="155" t="str">
        <f t="shared" si="307"/>
        <v>201702</v>
      </c>
    </row>
    <row r="9872" spans="1:13" x14ac:dyDescent="0.25">
      <c r="A9872" s="35" t="str">
        <f>VLOOKUP(B9872,ResCat!$A$2:$B$269,2,FALSE)</f>
        <v>HMOFEP</v>
      </c>
      <c r="B9872" s="68" t="str">
        <f>IF(ISNA(VLOOKUP(C9872,COA!$A$2:$B$340,2,FALSE)),"XXX",VLOOKUP(C9872,COA!$A$2:$B$340,2,FALSE))</f>
        <v>F27</v>
      </c>
      <c r="C9872" s="149" t="str">
        <f t="shared" si="308"/>
        <v>0031-1000-0012</v>
      </c>
      <c r="D9872" s="134" t="s">
        <v>459</v>
      </c>
      <c r="E9872" s="134" t="s">
        <v>409</v>
      </c>
      <c r="F9872" s="134" t="s">
        <v>452</v>
      </c>
      <c r="G9872" s="134" t="s">
        <v>326</v>
      </c>
      <c r="H9872" s="134" t="s">
        <v>1023</v>
      </c>
      <c r="I9872" s="134" t="s">
        <v>3</v>
      </c>
      <c r="J9872" s="135">
        <v>3457.7900000000004</v>
      </c>
      <c r="K9872" s="135">
        <v>532.45999999999992</v>
      </c>
      <c r="L9872" s="135">
        <v>1135.6799999999998</v>
      </c>
      <c r="M9872" s="155" t="str">
        <f t="shared" si="307"/>
        <v>201703</v>
      </c>
    </row>
    <row r="9873" spans="1:13" x14ac:dyDescent="0.25">
      <c r="A9873" s="35" t="str">
        <f>VLOOKUP(B9873,ResCat!$A$2:$B$269,2,FALSE)</f>
        <v>HMOFEP</v>
      </c>
      <c r="B9873" s="68" t="str">
        <f>IF(ISNA(VLOOKUP(C9873,COA!$A$2:$B$340,2,FALSE)),"XXX",VLOOKUP(C9873,COA!$A$2:$B$340,2,FALSE))</f>
        <v>F27</v>
      </c>
      <c r="C9873" s="149" t="str">
        <f t="shared" si="308"/>
        <v>0031-1000-0012</v>
      </c>
      <c r="D9873" s="134" t="s">
        <v>459</v>
      </c>
      <c r="E9873" s="134" t="s">
        <v>409</v>
      </c>
      <c r="F9873" s="134" t="s">
        <v>452</v>
      </c>
      <c r="G9873" s="134" t="s">
        <v>326</v>
      </c>
      <c r="H9873" s="134" t="s">
        <v>1023</v>
      </c>
      <c r="I9873" s="134" t="s">
        <v>0</v>
      </c>
      <c r="J9873" s="135">
        <v>-315078.82</v>
      </c>
      <c r="K9873" s="135">
        <v>-86097</v>
      </c>
      <c r="L9873" s="135">
        <v>-84897</v>
      </c>
      <c r="M9873" s="155" t="str">
        <f t="shared" si="307"/>
        <v>201703</v>
      </c>
    </row>
    <row r="9874" spans="1:13" x14ac:dyDescent="0.25">
      <c r="A9874" s="35" t="str">
        <f>VLOOKUP(B9874,ResCat!$A$2:$B$269,2,FALSE)</f>
        <v>HMOFEP</v>
      </c>
      <c r="B9874" s="68" t="str">
        <f>IF(ISNA(VLOOKUP(C9874,COA!$A$2:$B$340,2,FALSE)),"XXX",VLOOKUP(C9874,COA!$A$2:$B$340,2,FALSE))</f>
        <v>F27</v>
      </c>
      <c r="C9874" s="149" t="str">
        <f t="shared" si="308"/>
        <v>0031-1000-0012</v>
      </c>
      <c r="D9874" s="134" t="s">
        <v>459</v>
      </c>
      <c r="E9874" s="134" t="s">
        <v>409</v>
      </c>
      <c r="F9874" s="134" t="s">
        <v>452</v>
      </c>
      <c r="G9874" s="134" t="s">
        <v>326</v>
      </c>
      <c r="H9874" s="134" t="s">
        <v>1023</v>
      </c>
      <c r="I9874" s="134" t="s">
        <v>336</v>
      </c>
      <c r="J9874" s="135">
        <v>180</v>
      </c>
      <c r="K9874" s="135">
        <v>51.96</v>
      </c>
      <c r="L9874" s="135">
        <v>51.96</v>
      </c>
      <c r="M9874" s="155" t="str">
        <f t="shared" si="307"/>
        <v>201703</v>
      </c>
    </row>
    <row r="9875" spans="1:13" x14ac:dyDescent="0.25">
      <c r="A9875" s="35" t="str">
        <f>VLOOKUP(B9875,ResCat!$A$2:$B$269,2,FALSE)</f>
        <v>HMOFEP</v>
      </c>
      <c r="B9875" s="68" t="str">
        <f>IF(ISNA(VLOOKUP(C9875,COA!$A$2:$B$340,2,FALSE)),"XXX",VLOOKUP(C9875,COA!$A$2:$B$340,2,FALSE))</f>
        <v>F27</v>
      </c>
      <c r="C9875" s="149" t="str">
        <f t="shared" si="308"/>
        <v>0031-1000-0012</v>
      </c>
      <c r="D9875" s="134" t="s">
        <v>459</v>
      </c>
      <c r="E9875" s="134" t="s">
        <v>409</v>
      </c>
      <c r="F9875" s="134" t="s">
        <v>452</v>
      </c>
      <c r="G9875" s="134" t="s">
        <v>326</v>
      </c>
      <c r="H9875" s="134" t="s">
        <v>1023</v>
      </c>
      <c r="I9875" s="134" t="s">
        <v>2</v>
      </c>
      <c r="J9875" s="135">
        <v>4303.91</v>
      </c>
      <c r="K9875" s="135">
        <v>1483.430000000001</v>
      </c>
      <c r="L9875" s="135">
        <v>1888.39</v>
      </c>
      <c r="M9875" s="155" t="str">
        <f t="shared" si="307"/>
        <v>201703</v>
      </c>
    </row>
    <row r="9876" spans="1:13" x14ac:dyDescent="0.25">
      <c r="A9876" s="35" t="str">
        <f>VLOOKUP(B9876,ResCat!$A$2:$B$269,2,FALSE)</f>
        <v>HMOFEP</v>
      </c>
      <c r="B9876" s="68" t="str">
        <f>IF(ISNA(VLOOKUP(C9876,COA!$A$2:$B$340,2,FALSE)),"XXX",VLOOKUP(C9876,COA!$A$2:$B$340,2,FALSE))</f>
        <v>F27</v>
      </c>
      <c r="C9876" s="149" t="str">
        <f t="shared" si="308"/>
        <v>0031-1000-0012</v>
      </c>
      <c r="D9876" s="134" t="s">
        <v>459</v>
      </c>
      <c r="E9876" s="134" t="s">
        <v>409</v>
      </c>
      <c r="F9876" s="134" t="s">
        <v>452</v>
      </c>
      <c r="G9876" s="134" t="s">
        <v>326</v>
      </c>
      <c r="H9876" s="134" t="s">
        <v>1023</v>
      </c>
      <c r="I9876" s="134" t="s">
        <v>1</v>
      </c>
      <c r="J9876" s="135">
        <v>9255.52</v>
      </c>
      <c r="K9876" s="135">
        <v>2600.7799999999997</v>
      </c>
      <c r="L9876" s="135">
        <v>561.4100000000002</v>
      </c>
      <c r="M9876" s="155" t="str">
        <f t="shared" si="307"/>
        <v>201703</v>
      </c>
    </row>
    <row r="9877" spans="1:13" x14ac:dyDescent="0.25">
      <c r="A9877" s="35" t="str">
        <f>VLOOKUP(B9877,ResCat!$A$2:$B$269,2,FALSE)</f>
        <v>HMOFEP</v>
      </c>
      <c r="B9877" s="68" t="str">
        <f>IF(ISNA(VLOOKUP(C9877,COA!$A$2:$B$340,2,FALSE)),"XXX",VLOOKUP(C9877,COA!$A$2:$B$340,2,FALSE))</f>
        <v>F27</v>
      </c>
      <c r="C9877" s="149" t="str">
        <f t="shared" si="308"/>
        <v>0031-1000-0012</v>
      </c>
      <c r="D9877" s="134" t="s">
        <v>459</v>
      </c>
      <c r="E9877" s="134" t="s">
        <v>409</v>
      </c>
      <c r="F9877" s="134" t="s">
        <v>452</v>
      </c>
      <c r="G9877" s="134" t="s">
        <v>328</v>
      </c>
      <c r="H9877" s="134" t="s">
        <v>1023</v>
      </c>
      <c r="I9877" s="134" t="s">
        <v>3</v>
      </c>
      <c r="J9877" s="135">
        <v>119.36999999999972</v>
      </c>
      <c r="K9877" s="135">
        <v>-2187.2800000000002</v>
      </c>
      <c r="L9877" s="135">
        <v>-1624.35</v>
      </c>
      <c r="M9877" s="155" t="str">
        <f t="shared" si="307"/>
        <v>201704</v>
      </c>
    </row>
    <row r="9878" spans="1:13" x14ac:dyDescent="0.25">
      <c r="A9878" s="35" t="str">
        <f>VLOOKUP(B9878,ResCat!$A$2:$B$269,2,FALSE)</f>
        <v>HMOFEP</v>
      </c>
      <c r="B9878" s="68" t="str">
        <f>IF(ISNA(VLOOKUP(C9878,COA!$A$2:$B$340,2,FALSE)),"XXX",VLOOKUP(C9878,COA!$A$2:$B$340,2,FALSE))</f>
        <v>F27</v>
      </c>
      <c r="C9878" s="149" t="str">
        <f t="shared" si="308"/>
        <v>0031-1000-0012</v>
      </c>
      <c r="D9878" s="134" t="s">
        <v>459</v>
      </c>
      <c r="E9878" s="134" t="s">
        <v>409</v>
      </c>
      <c r="F9878" s="134" t="s">
        <v>452</v>
      </c>
      <c r="G9878" s="134" t="s">
        <v>328</v>
      </c>
      <c r="H9878" s="134" t="s">
        <v>1023</v>
      </c>
      <c r="I9878" s="134" t="s">
        <v>0</v>
      </c>
      <c r="J9878" s="135">
        <v>6863.3099999999995</v>
      </c>
      <c r="K9878" s="135">
        <v>6863.3099999999995</v>
      </c>
      <c r="L9878" s="135">
        <v>6063.3099999999995</v>
      </c>
      <c r="M9878" s="155" t="str">
        <f t="shared" si="307"/>
        <v>201704</v>
      </c>
    </row>
    <row r="9879" spans="1:13" x14ac:dyDescent="0.25">
      <c r="A9879" s="35" t="str">
        <f>VLOOKUP(B9879,ResCat!$A$2:$B$269,2,FALSE)</f>
        <v>HMOFEP</v>
      </c>
      <c r="B9879" s="68" t="str">
        <f>IF(ISNA(VLOOKUP(C9879,COA!$A$2:$B$340,2,FALSE)),"XXX",VLOOKUP(C9879,COA!$A$2:$B$340,2,FALSE))</f>
        <v>F27</v>
      </c>
      <c r="C9879" s="149" t="str">
        <f t="shared" si="308"/>
        <v>0031-1000-0012</v>
      </c>
      <c r="D9879" s="134" t="s">
        <v>459</v>
      </c>
      <c r="E9879" s="134" t="s">
        <v>409</v>
      </c>
      <c r="F9879" s="134" t="s">
        <v>452</v>
      </c>
      <c r="G9879" s="134" t="s">
        <v>328</v>
      </c>
      <c r="H9879" s="134" t="s">
        <v>1023</v>
      </c>
      <c r="I9879" s="134" t="s">
        <v>336</v>
      </c>
      <c r="J9879" s="135">
        <v>180</v>
      </c>
      <c r="K9879" s="135">
        <v>51.96</v>
      </c>
      <c r="L9879" s="135">
        <v>51.96</v>
      </c>
      <c r="M9879" s="155" t="str">
        <f t="shared" si="307"/>
        <v>201704</v>
      </c>
    </row>
    <row r="9880" spans="1:13" x14ac:dyDescent="0.25">
      <c r="A9880" s="35" t="str">
        <f>VLOOKUP(B9880,ResCat!$A$2:$B$269,2,FALSE)</f>
        <v>HMOFEP</v>
      </c>
      <c r="B9880" s="68" t="str">
        <f>IF(ISNA(VLOOKUP(C9880,COA!$A$2:$B$340,2,FALSE)),"XXX",VLOOKUP(C9880,COA!$A$2:$B$340,2,FALSE))</f>
        <v>F27</v>
      </c>
      <c r="C9880" s="149" t="str">
        <f t="shared" si="308"/>
        <v>0031-1000-0012</v>
      </c>
      <c r="D9880" s="134" t="s">
        <v>459</v>
      </c>
      <c r="E9880" s="134" t="s">
        <v>409</v>
      </c>
      <c r="F9880" s="134" t="s">
        <v>452</v>
      </c>
      <c r="G9880" s="134" t="s">
        <v>328</v>
      </c>
      <c r="H9880" s="134" t="s">
        <v>1023</v>
      </c>
      <c r="I9880" s="134" t="s">
        <v>2</v>
      </c>
      <c r="J9880" s="135">
        <v>5622</v>
      </c>
      <c r="K9880" s="135">
        <v>2868.26</v>
      </c>
      <c r="L9880" s="135">
        <v>2892.03</v>
      </c>
      <c r="M9880" s="155" t="str">
        <f t="shared" si="307"/>
        <v>201704</v>
      </c>
    </row>
    <row r="9881" spans="1:13" x14ac:dyDescent="0.25">
      <c r="A9881" s="35" t="str">
        <f>VLOOKUP(B9881,ResCat!$A$2:$B$269,2,FALSE)</f>
        <v>HMOFEP</v>
      </c>
      <c r="B9881" s="68" t="str">
        <f>IF(ISNA(VLOOKUP(C9881,COA!$A$2:$B$340,2,FALSE)),"XXX",VLOOKUP(C9881,COA!$A$2:$B$340,2,FALSE))</f>
        <v>F27</v>
      </c>
      <c r="C9881" s="149" t="str">
        <f t="shared" si="308"/>
        <v>0031-1000-0012</v>
      </c>
      <c r="D9881" s="134" t="s">
        <v>459</v>
      </c>
      <c r="E9881" s="134" t="s">
        <v>409</v>
      </c>
      <c r="F9881" s="134" t="s">
        <v>452</v>
      </c>
      <c r="G9881" s="134" t="s">
        <v>328</v>
      </c>
      <c r="H9881" s="134" t="s">
        <v>1023</v>
      </c>
      <c r="I9881" s="134" t="s">
        <v>1</v>
      </c>
      <c r="J9881" s="135">
        <v>264.61000000000581</v>
      </c>
      <c r="K9881" s="135">
        <v>6291.35</v>
      </c>
      <c r="L9881" s="135">
        <v>6242.2500000000009</v>
      </c>
      <c r="M9881" s="155" t="str">
        <f t="shared" si="307"/>
        <v>201704</v>
      </c>
    </row>
    <row r="9882" spans="1:13" x14ac:dyDescent="0.25">
      <c r="A9882" s="35" t="str">
        <f>VLOOKUP(B9882,ResCat!$A$2:$B$269,2,FALSE)</f>
        <v>HMOFEP</v>
      </c>
      <c r="B9882" s="68" t="str">
        <f>IF(ISNA(VLOOKUP(C9882,COA!$A$2:$B$340,2,FALSE)),"XXX",VLOOKUP(C9882,COA!$A$2:$B$340,2,FALSE))</f>
        <v>F27</v>
      </c>
      <c r="C9882" s="149" t="str">
        <f t="shared" si="308"/>
        <v>0031-1000-0012</v>
      </c>
      <c r="D9882" s="134" t="s">
        <v>459</v>
      </c>
      <c r="E9882" s="134" t="s">
        <v>409</v>
      </c>
      <c r="F9882" s="134" t="s">
        <v>452</v>
      </c>
      <c r="G9882" s="134" t="s">
        <v>330</v>
      </c>
      <c r="H9882" s="134" t="s">
        <v>1023</v>
      </c>
      <c r="I9882" s="134" t="s">
        <v>3</v>
      </c>
      <c r="J9882" s="135">
        <v>476.67999999999984</v>
      </c>
      <c r="K9882" s="135">
        <v>587.99999999999966</v>
      </c>
      <c r="L9882" s="135">
        <v>1343.6699999999996</v>
      </c>
      <c r="M9882" s="155" t="str">
        <f t="shared" si="307"/>
        <v>201705</v>
      </c>
    </row>
    <row r="9883" spans="1:13" x14ac:dyDescent="0.25">
      <c r="A9883" s="35" t="str">
        <f>VLOOKUP(B9883,ResCat!$A$2:$B$269,2,FALSE)</f>
        <v>HMOFEP</v>
      </c>
      <c r="B9883" s="68" t="str">
        <f>IF(ISNA(VLOOKUP(C9883,COA!$A$2:$B$340,2,FALSE)),"XXX",VLOOKUP(C9883,COA!$A$2:$B$340,2,FALSE))</f>
        <v>F27</v>
      </c>
      <c r="C9883" s="149" t="str">
        <f t="shared" si="308"/>
        <v>0031-1000-0012</v>
      </c>
      <c r="D9883" s="134" t="s">
        <v>459</v>
      </c>
      <c r="E9883" s="134" t="s">
        <v>409</v>
      </c>
      <c r="F9883" s="134" t="s">
        <v>452</v>
      </c>
      <c r="G9883" s="134" t="s">
        <v>330</v>
      </c>
      <c r="H9883" s="134" t="s">
        <v>1023</v>
      </c>
      <c r="I9883" s="134" t="s">
        <v>0</v>
      </c>
      <c r="J9883" s="135">
        <v>-135256.06000000032</v>
      </c>
      <c r="K9883" s="135">
        <v>-4649.1299999999965</v>
      </c>
      <c r="L9883" s="135">
        <v>-5817.0000000000009</v>
      </c>
      <c r="M9883" s="155" t="str">
        <f t="shared" si="307"/>
        <v>201705</v>
      </c>
    </row>
    <row r="9884" spans="1:13" x14ac:dyDescent="0.25">
      <c r="A9884" s="35" t="str">
        <f>VLOOKUP(B9884,ResCat!$A$2:$B$269,2,FALSE)</f>
        <v>HMOFEP</v>
      </c>
      <c r="B9884" s="68" t="str">
        <f>IF(ISNA(VLOOKUP(C9884,COA!$A$2:$B$340,2,FALSE)),"XXX",VLOOKUP(C9884,COA!$A$2:$B$340,2,FALSE))</f>
        <v>F27</v>
      </c>
      <c r="C9884" s="149" t="str">
        <f t="shared" si="308"/>
        <v>0031-1000-0012</v>
      </c>
      <c r="D9884" s="134" t="s">
        <v>459</v>
      </c>
      <c r="E9884" s="134" t="s">
        <v>409</v>
      </c>
      <c r="F9884" s="134" t="s">
        <v>452</v>
      </c>
      <c r="G9884" s="134" t="s">
        <v>330</v>
      </c>
      <c r="H9884" s="134" t="s">
        <v>1023</v>
      </c>
      <c r="I9884" s="134" t="s">
        <v>336</v>
      </c>
      <c r="J9884" s="135">
        <v>180</v>
      </c>
      <c r="K9884" s="135">
        <v>51.96</v>
      </c>
      <c r="L9884" s="135">
        <v>51.96</v>
      </c>
      <c r="M9884" s="155" t="str">
        <f t="shared" si="307"/>
        <v>201705</v>
      </c>
    </row>
    <row r="9885" spans="1:13" x14ac:dyDescent="0.25">
      <c r="A9885" s="35" t="str">
        <f>VLOOKUP(B9885,ResCat!$A$2:$B$269,2,FALSE)</f>
        <v>HMOFEP</v>
      </c>
      <c r="B9885" s="68" t="str">
        <f>IF(ISNA(VLOOKUP(C9885,COA!$A$2:$B$340,2,FALSE)),"XXX",VLOOKUP(C9885,COA!$A$2:$B$340,2,FALSE))</f>
        <v>F27</v>
      </c>
      <c r="C9885" s="149" t="str">
        <f t="shared" si="308"/>
        <v>0031-1000-0012</v>
      </c>
      <c r="D9885" s="134" t="s">
        <v>459</v>
      </c>
      <c r="E9885" s="134" t="s">
        <v>409</v>
      </c>
      <c r="F9885" s="134" t="s">
        <v>452</v>
      </c>
      <c r="G9885" s="134" t="s">
        <v>330</v>
      </c>
      <c r="H9885" s="134" t="s">
        <v>1023</v>
      </c>
      <c r="I9885" s="134" t="s">
        <v>2</v>
      </c>
      <c r="J9885" s="135">
        <v>4094.67</v>
      </c>
      <c r="K9885" s="135">
        <v>4079.0000000000005</v>
      </c>
      <c r="L9885" s="135">
        <v>4007.5100000000007</v>
      </c>
      <c r="M9885" s="155" t="str">
        <f t="shared" si="307"/>
        <v>201705</v>
      </c>
    </row>
    <row r="9886" spans="1:13" x14ac:dyDescent="0.25">
      <c r="A9886" s="35" t="str">
        <f>VLOOKUP(B9886,ResCat!$A$2:$B$269,2,FALSE)</f>
        <v>HMOFEP</v>
      </c>
      <c r="B9886" s="68" t="str">
        <f>IF(ISNA(VLOOKUP(C9886,COA!$A$2:$B$340,2,FALSE)),"XXX",VLOOKUP(C9886,COA!$A$2:$B$340,2,FALSE))</f>
        <v>F27</v>
      </c>
      <c r="C9886" s="149" t="str">
        <f t="shared" si="308"/>
        <v>0031-1000-0012</v>
      </c>
      <c r="D9886" s="134" t="s">
        <v>459</v>
      </c>
      <c r="E9886" s="134" t="s">
        <v>409</v>
      </c>
      <c r="F9886" s="134" t="s">
        <v>452</v>
      </c>
      <c r="G9886" s="134" t="s">
        <v>330</v>
      </c>
      <c r="H9886" s="134" t="s">
        <v>1023</v>
      </c>
      <c r="I9886" s="134" t="s">
        <v>1</v>
      </c>
      <c r="J9886" s="135">
        <v>-9672.4700000000012</v>
      </c>
      <c r="K9886" s="135">
        <v>-6747.84</v>
      </c>
      <c r="L9886" s="135">
        <v>-6839.54</v>
      </c>
      <c r="M9886" s="155" t="str">
        <f t="shared" si="307"/>
        <v>201705</v>
      </c>
    </row>
    <row r="9887" spans="1:13" x14ac:dyDescent="0.25">
      <c r="A9887" s="35" t="str">
        <f>VLOOKUP(B9887,ResCat!$A$2:$B$269,2,FALSE)</f>
        <v>HMOFEP</v>
      </c>
      <c r="B9887" s="68" t="str">
        <f>IF(ISNA(VLOOKUP(C9887,COA!$A$2:$B$340,2,FALSE)),"XXX",VLOOKUP(C9887,COA!$A$2:$B$340,2,FALSE))</f>
        <v>F27</v>
      </c>
      <c r="C9887" s="149" t="str">
        <f t="shared" si="308"/>
        <v>0031-1000-0012</v>
      </c>
      <c r="D9887" s="134" t="s">
        <v>459</v>
      </c>
      <c r="E9887" s="134" t="s">
        <v>409</v>
      </c>
      <c r="F9887" s="134" t="s">
        <v>452</v>
      </c>
      <c r="G9887" s="134" t="s">
        <v>332</v>
      </c>
      <c r="H9887" s="134" t="s">
        <v>1023</v>
      </c>
      <c r="I9887" s="134" t="s">
        <v>3</v>
      </c>
      <c r="J9887" s="135">
        <v>4768.8500000000004</v>
      </c>
      <c r="K9887" s="135">
        <v>3777.5900000000006</v>
      </c>
      <c r="L9887" s="135">
        <v>4408.18</v>
      </c>
      <c r="M9887" s="155" t="str">
        <f t="shared" si="307"/>
        <v>201706</v>
      </c>
    </row>
    <row r="9888" spans="1:13" x14ac:dyDescent="0.25">
      <c r="A9888" s="35" t="str">
        <f>VLOOKUP(B9888,ResCat!$A$2:$B$269,2,FALSE)</f>
        <v>HMOFEP</v>
      </c>
      <c r="B9888" s="68" t="str">
        <f>IF(ISNA(VLOOKUP(C9888,COA!$A$2:$B$340,2,FALSE)),"XXX",VLOOKUP(C9888,COA!$A$2:$B$340,2,FALSE))</f>
        <v>F27</v>
      </c>
      <c r="C9888" s="149" t="str">
        <f t="shared" si="308"/>
        <v>0031-1000-0012</v>
      </c>
      <c r="D9888" s="134" t="s">
        <v>459</v>
      </c>
      <c r="E9888" s="134" t="s">
        <v>409</v>
      </c>
      <c r="F9888" s="134" t="s">
        <v>452</v>
      </c>
      <c r="G9888" s="134" t="s">
        <v>332</v>
      </c>
      <c r="H9888" s="134" t="s">
        <v>1023</v>
      </c>
      <c r="I9888" s="134" t="s">
        <v>0</v>
      </c>
      <c r="J9888" s="135">
        <v>-118396.9</v>
      </c>
      <c r="K9888" s="135">
        <v>-43865.39</v>
      </c>
      <c r="L9888" s="135">
        <v>-42665.39</v>
      </c>
      <c r="M9888" s="155" t="str">
        <f t="shared" si="307"/>
        <v>201706</v>
      </c>
    </row>
    <row r="9889" spans="1:13" x14ac:dyDescent="0.25">
      <c r="A9889" s="35" t="str">
        <f>VLOOKUP(B9889,ResCat!$A$2:$B$269,2,FALSE)</f>
        <v>HMOFEP</v>
      </c>
      <c r="B9889" s="68" t="str">
        <f>IF(ISNA(VLOOKUP(C9889,COA!$A$2:$B$340,2,FALSE)),"XXX",VLOOKUP(C9889,COA!$A$2:$B$340,2,FALSE))</f>
        <v>F27</v>
      </c>
      <c r="C9889" s="149" t="str">
        <f t="shared" si="308"/>
        <v>0031-1000-0012</v>
      </c>
      <c r="D9889" s="134" t="s">
        <v>459</v>
      </c>
      <c r="E9889" s="134" t="s">
        <v>409</v>
      </c>
      <c r="F9889" s="134" t="s">
        <v>452</v>
      </c>
      <c r="G9889" s="134" t="s">
        <v>332</v>
      </c>
      <c r="H9889" s="134" t="s">
        <v>1023</v>
      </c>
      <c r="I9889" s="134" t="s">
        <v>2</v>
      </c>
      <c r="J9889" s="135">
        <v>13009.899999999998</v>
      </c>
      <c r="K9889" s="135">
        <v>10604.240000000002</v>
      </c>
      <c r="L9889" s="135">
        <v>10569.240000000002</v>
      </c>
      <c r="M9889" s="155" t="str">
        <f t="shared" si="307"/>
        <v>201706</v>
      </c>
    </row>
    <row r="9890" spans="1:13" x14ac:dyDescent="0.25">
      <c r="A9890" s="35" t="str">
        <f>VLOOKUP(B9890,ResCat!$A$2:$B$269,2,FALSE)</f>
        <v>HMOFEP</v>
      </c>
      <c r="B9890" s="68" t="str">
        <f>IF(ISNA(VLOOKUP(C9890,COA!$A$2:$B$340,2,FALSE)),"XXX",VLOOKUP(C9890,COA!$A$2:$B$340,2,FALSE))</f>
        <v>F27</v>
      </c>
      <c r="C9890" s="149" t="str">
        <f t="shared" si="308"/>
        <v>0031-1000-0012</v>
      </c>
      <c r="D9890" s="134" t="s">
        <v>459</v>
      </c>
      <c r="E9890" s="134" t="s">
        <v>409</v>
      </c>
      <c r="F9890" s="134" t="s">
        <v>452</v>
      </c>
      <c r="G9890" s="134" t="s">
        <v>332</v>
      </c>
      <c r="H9890" s="134" t="s">
        <v>1023</v>
      </c>
      <c r="I9890" s="134" t="s">
        <v>1</v>
      </c>
      <c r="J9890" s="135">
        <v>55458.55</v>
      </c>
      <c r="K9890" s="135">
        <v>5936.079999999999</v>
      </c>
      <c r="L9890" s="135">
        <v>-1979.8799999999997</v>
      </c>
      <c r="M9890" s="155" t="str">
        <f t="shared" si="307"/>
        <v>201706</v>
      </c>
    </row>
    <row r="9891" spans="1:13" x14ac:dyDescent="0.25">
      <c r="A9891" s="35" t="str">
        <f>VLOOKUP(B9891,ResCat!$A$2:$B$269,2,FALSE)</f>
        <v>HMOFEP</v>
      </c>
      <c r="B9891" s="68" t="str">
        <f>IF(ISNA(VLOOKUP(C9891,COA!$A$2:$B$340,2,FALSE)),"XXX",VLOOKUP(C9891,COA!$A$2:$B$340,2,FALSE))</f>
        <v>F27</v>
      </c>
      <c r="C9891" s="149" t="str">
        <f t="shared" si="308"/>
        <v>0031-1000-0012</v>
      </c>
      <c r="D9891" s="134" t="s">
        <v>459</v>
      </c>
      <c r="E9891" s="134" t="s">
        <v>409</v>
      </c>
      <c r="F9891" s="134" t="s">
        <v>452</v>
      </c>
      <c r="G9891" s="134" t="s">
        <v>335</v>
      </c>
      <c r="H9891" s="134" t="s">
        <v>1023</v>
      </c>
      <c r="I9891" s="134" t="s">
        <v>3</v>
      </c>
      <c r="J9891" s="135">
        <v>5074.41</v>
      </c>
      <c r="K9891" s="135">
        <v>3523.75</v>
      </c>
      <c r="L9891" s="135">
        <v>3376.3099999999995</v>
      </c>
      <c r="M9891" s="155" t="str">
        <f t="shared" si="307"/>
        <v>201707</v>
      </c>
    </row>
    <row r="9892" spans="1:13" x14ac:dyDescent="0.25">
      <c r="A9892" s="35" t="str">
        <f>VLOOKUP(B9892,ResCat!$A$2:$B$269,2,FALSE)</f>
        <v>HMOFEP</v>
      </c>
      <c r="B9892" s="68" t="str">
        <f>IF(ISNA(VLOOKUP(C9892,COA!$A$2:$B$340,2,FALSE)),"XXX",VLOOKUP(C9892,COA!$A$2:$B$340,2,FALSE))</f>
        <v>F27</v>
      </c>
      <c r="C9892" s="149" t="str">
        <f t="shared" si="308"/>
        <v>0031-1000-0012</v>
      </c>
      <c r="D9892" s="134" t="s">
        <v>459</v>
      </c>
      <c r="E9892" s="134" t="s">
        <v>409</v>
      </c>
      <c r="F9892" s="134" t="s">
        <v>452</v>
      </c>
      <c r="G9892" s="134" t="s">
        <v>335</v>
      </c>
      <c r="H9892" s="134" t="s">
        <v>1023</v>
      </c>
      <c r="I9892" s="134" t="s">
        <v>0</v>
      </c>
      <c r="J9892" s="135">
        <v>142770.62</v>
      </c>
      <c r="K9892" s="135">
        <v>52532.559999999983</v>
      </c>
      <c r="L9892" s="135">
        <v>51732.559999999983</v>
      </c>
      <c r="M9892" s="155" t="str">
        <f t="shared" si="307"/>
        <v>201707</v>
      </c>
    </row>
    <row r="9893" spans="1:13" x14ac:dyDescent="0.25">
      <c r="A9893" s="35" t="str">
        <f>VLOOKUP(B9893,ResCat!$A$2:$B$269,2,FALSE)</f>
        <v>HMOFEP</v>
      </c>
      <c r="B9893" s="68" t="str">
        <f>IF(ISNA(VLOOKUP(C9893,COA!$A$2:$B$340,2,FALSE)),"XXX",VLOOKUP(C9893,COA!$A$2:$B$340,2,FALSE))</f>
        <v>F27</v>
      </c>
      <c r="C9893" s="149" t="str">
        <f t="shared" si="308"/>
        <v>0031-1000-0012</v>
      </c>
      <c r="D9893" s="134" t="s">
        <v>459</v>
      </c>
      <c r="E9893" s="134" t="s">
        <v>409</v>
      </c>
      <c r="F9893" s="134" t="s">
        <v>452</v>
      </c>
      <c r="G9893" s="134" t="s">
        <v>335</v>
      </c>
      <c r="H9893" s="134" t="s">
        <v>1023</v>
      </c>
      <c r="I9893" s="134" t="s">
        <v>2</v>
      </c>
      <c r="J9893" s="135">
        <v>7061.08</v>
      </c>
      <c r="K9893" s="135">
        <v>6558</v>
      </c>
      <c r="L9893" s="135">
        <v>6558</v>
      </c>
      <c r="M9893" s="155" t="str">
        <f t="shared" si="307"/>
        <v>201707</v>
      </c>
    </row>
    <row r="9894" spans="1:13" x14ac:dyDescent="0.25">
      <c r="A9894" s="35" t="str">
        <f>VLOOKUP(B9894,ResCat!$A$2:$B$269,2,FALSE)</f>
        <v>HMOFEP</v>
      </c>
      <c r="B9894" s="68" t="str">
        <f>IF(ISNA(VLOOKUP(C9894,COA!$A$2:$B$340,2,FALSE)),"XXX",VLOOKUP(C9894,COA!$A$2:$B$340,2,FALSE))</f>
        <v>F27</v>
      </c>
      <c r="C9894" s="149" t="str">
        <f t="shared" si="308"/>
        <v>0031-1000-0012</v>
      </c>
      <c r="D9894" s="134" t="s">
        <v>459</v>
      </c>
      <c r="E9894" s="134" t="s">
        <v>409</v>
      </c>
      <c r="F9894" s="134" t="s">
        <v>452</v>
      </c>
      <c r="G9894" s="134" t="s">
        <v>335</v>
      </c>
      <c r="H9894" s="134" t="s">
        <v>1023</v>
      </c>
      <c r="I9894" s="134" t="s">
        <v>1</v>
      </c>
      <c r="J9894" s="135">
        <v>27193.64</v>
      </c>
      <c r="K9894" s="135">
        <v>8103.9100000000008</v>
      </c>
      <c r="L9894" s="135">
        <v>4546.1300000000019</v>
      </c>
      <c r="M9894" s="155" t="str">
        <f t="shared" si="307"/>
        <v>201707</v>
      </c>
    </row>
    <row r="9895" spans="1:13" x14ac:dyDescent="0.25">
      <c r="A9895" s="35" t="str">
        <f>VLOOKUP(B9895,ResCat!$A$2:$B$269,2,FALSE)</f>
        <v>HMOFEP</v>
      </c>
      <c r="B9895" s="68" t="str">
        <f>IF(ISNA(VLOOKUP(C9895,COA!$A$2:$B$340,2,FALSE)),"XXX",VLOOKUP(C9895,COA!$A$2:$B$340,2,FALSE))</f>
        <v>F27</v>
      </c>
      <c r="C9895" s="149" t="str">
        <f t="shared" si="308"/>
        <v>0031-1000-0012</v>
      </c>
      <c r="D9895" s="134" t="s">
        <v>459</v>
      </c>
      <c r="E9895" s="134" t="s">
        <v>409</v>
      </c>
      <c r="F9895" s="134" t="s">
        <v>452</v>
      </c>
      <c r="G9895" s="134" t="s">
        <v>4</v>
      </c>
      <c r="H9895" s="134" t="s">
        <v>1023</v>
      </c>
      <c r="I9895" s="134" t="s">
        <v>3</v>
      </c>
      <c r="J9895" s="135">
        <v>22394.149999999998</v>
      </c>
      <c r="K9895" s="135">
        <v>19101.539999999994</v>
      </c>
      <c r="L9895" s="135">
        <v>17069.190000000002</v>
      </c>
      <c r="M9895" s="155" t="str">
        <f t="shared" si="307"/>
        <v>201708</v>
      </c>
    </row>
    <row r="9896" spans="1:13" x14ac:dyDescent="0.25">
      <c r="A9896" s="35" t="str">
        <f>VLOOKUP(B9896,ResCat!$A$2:$B$269,2,FALSE)</f>
        <v>HMOFEP</v>
      </c>
      <c r="B9896" s="68" t="str">
        <f>IF(ISNA(VLOOKUP(C9896,COA!$A$2:$B$340,2,FALSE)),"XXX",VLOOKUP(C9896,COA!$A$2:$B$340,2,FALSE))</f>
        <v>F27</v>
      </c>
      <c r="C9896" s="149" t="str">
        <f t="shared" si="308"/>
        <v>0031-1000-0012</v>
      </c>
      <c r="D9896" s="134" t="s">
        <v>459</v>
      </c>
      <c r="E9896" s="134" t="s">
        <v>409</v>
      </c>
      <c r="F9896" s="134" t="s">
        <v>452</v>
      </c>
      <c r="G9896" s="134" t="s">
        <v>4</v>
      </c>
      <c r="H9896" s="134" t="s">
        <v>1023</v>
      </c>
      <c r="I9896" s="134" t="s">
        <v>0</v>
      </c>
      <c r="J9896" s="135">
        <v>14608.189999999973</v>
      </c>
      <c r="K9896" s="135">
        <v>22990.469999999998</v>
      </c>
      <c r="L9896" s="135">
        <v>22694.559999999998</v>
      </c>
      <c r="M9896" s="155" t="str">
        <f t="shared" si="307"/>
        <v>201708</v>
      </c>
    </row>
    <row r="9897" spans="1:13" x14ac:dyDescent="0.25">
      <c r="A9897" s="35" t="str">
        <f>VLOOKUP(B9897,ResCat!$A$2:$B$269,2,FALSE)</f>
        <v>HMOFEP</v>
      </c>
      <c r="B9897" s="68" t="str">
        <f>IF(ISNA(VLOOKUP(C9897,COA!$A$2:$B$340,2,FALSE)),"XXX",VLOOKUP(C9897,COA!$A$2:$B$340,2,FALSE))</f>
        <v>F27</v>
      </c>
      <c r="C9897" s="149" t="str">
        <f t="shared" si="308"/>
        <v>0031-1000-0012</v>
      </c>
      <c r="D9897" s="134" t="s">
        <v>459</v>
      </c>
      <c r="E9897" s="134" t="s">
        <v>409</v>
      </c>
      <c r="F9897" s="134" t="s">
        <v>452</v>
      </c>
      <c r="G9897" s="134" t="s">
        <v>4</v>
      </c>
      <c r="H9897" s="134" t="s">
        <v>1023</v>
      </c>
      <c r="I9897" s="134" t="s">
        <v>2</v>
      </c>
      <c r="J9897" s="135">
        <v>51356.020000000004</v>
      </c>
      <c r="K9897" s="135">
        <v>14693.28</v>
      </c>
      <c r="L9897" s="135">
        <v>14653.28</v>
      </c>
      <c r="M9897" s="155" t="str">
        <f t="shared" si="307"/>
        <v>201708</v>
      </c>
    </row>
    <row r="9898" spans="1:13" x14ac:dyDescent="0.25">
      <c r="A9898" s="35" t="str">
        <f>VLOOKUP(B9898,ResCat!$A$2:$B$269,2,FALSE)</f>
        <v>HMOFEP</v>
      </c>
      <c r="B9898" s="68" t="str">
        <f>IF(ISNA(VLOOKUP(C9898,COA!$A$2:$B$340,2,FALSE)),"XXX",VLOOKUP(C9898,COA!$A$2:$B$340,2,FALSE))</f>
        <v>F27</v>
      </c>
      <c r="C9898" s="149" t="str">
        <f t="shared" si="308"/>
        <v>0031-1000-0012</v>
      </c>
      <c r="D9898" s="134" t="s">
        <v>459</v>
      </c>
      <c r="E9898" s="134" t="s">
        <v>409</v>
      </c>
      <c r="F9898" s="134" t="s">
        <v>452</v>
      </c>
      <c r="G9898" s="134" t="s">
        <v>4</v>
      </c>
      <c r="H9898" s="134" t="s">
        <v>1023</v>
      </c>
      <c r="I9898" s="134" t="s">
        <v>1</v>
      </c>
      <c r="J9898" s="135">
        <v>55710.18</v>
      </c>
      <c r="K9898" s="135">
        <v>19149.579999999994</v>
      </c>
      <c r="L9898" s="135">
        <v>18445.859999999997</v>
      </c>
      <c r="M9898" s="155" t="str">
        <f t="shared" si="307"/>
        <v>201708</v>
      </c>
    </row>
    <row r="9899" spans="1:13" x14ac:dyDescent="0.25">
      <c r="A9899" s="35" t="str">
        <f>VLOOKUP(B9899,ResCat!$A$2:$B$269,2,FALSE)</f>
        <v>HMOFEP</v>
      </c>
      <c r="B9899" s="68" t="str">
        <f>IF(ISNA(VLOOKUP(C9899,COA!$A$2:$B$340,2,FALSE)),"XXX",VLOOKUP(C9899,COA!$A$2:$B$340,2,FALSE))</f>
        <v>F27</v>
      </c>
      <c r="C9899" s="149" t="str">
        <f t="shared" si="308"/>
        <v>0031-1000-0012</v>
      </c>
      <c r="D9899" s="134" t="s">
        <v>459</v>
      </c>
      <c r="E9899" s="134" t="s">
        <v>409</v>
      </c>
      <c r="F9899" s="134" t="s">
        <v>452</v>
      </c>
      <c r="G9899" s="134" t="s">
        <v>511</v>
      </c>
      <c r="H9899" s="134" t="s">
        <v>1023</v>
      </c>
      <c r="I9899" s="134" t="s">
        <v>3</v>
      </c>
      <c r="J9899" s="135">
        <v>14785.169999999998</v>
      </c>
      <c r="K9899" s="135">
        <v>9635.0400000000027</v>
      </c>
      <c r="L9899" s="135">
        <v>8192.58</v>
      </c>
      <c r="M9899" s="155" t="str">
        <f t="shared" si="307"/>
        <v>201709</v>
      </c>
    </row>
    <row r="9900" spans="1:13" x14ac:dyDescent="0.25">
      <c r="A9900" s="35" t="str">
        <f>VLOOKUP(B9900,ResCat!$A$2:$B$269,2,FALSE)</f>
        <v>HMOFEP</v>
      </c>
      <c r="B9900" s="68" t="str">
        <f>IF(ISNA(VLOOKUP(C9900,COA!$A$2:$B$340,2,FALSE)),"XXX",VLOOKUP(C9900,COA!$A$2:$B$340,2,FALSE))</f>
        <v>F27</v>
      </c>
      <c r="C9900" s="149" t="str">
        <f t="shared" si="308"/>
        <v>0031-1000-0012</v>
      </c>
      <c r="D9900" s="134" t="s">
        <v>459</v>
      </c>
      <c r="E9900" s="134" t="s">
        <v>409</v>
      </c>
      <c r="F9900" s="134" t="s">
        <v>452</v>
      </c>
      <c r="G9900" s="134" t="s">
        <v>511</v>
      </c>
      <c r="H9900" s="134" t="s">
        <v>1023</v>
      </c>
      <c r="I9900" s="134" t="s">
        <v>0</v>
      </c>
      <c r="J9900" s="135">
        <v>482860.55999999988</v>
      </c>
      <c r="K9900" s="135">
        <v>77764.589999999967</v>
      </c>
      <c r="L9900" s="135">
        <v>54662.14999999998</v>
      </c>
      <c r="M9900" s="155" t="str">
        <f t="shared" si="307"/>
        <v>201709</v>
      </c>
    </row>
    <row r="9901" spans="1:13" x14ac:dyDescent="0.25">
      <c r="A9901" s="35" t="str">
        <f>VLOOKUP(B9901,ResCat!$A$2:$B$269,2,FALSE)</f>
        <v>HMOFEP</v>
      </c>
      <c r="B9901" s="68" t="str">
        <f>IF(ISNA(VLOOKUP(C9901,COA!$A$2:$B$340,2,FALSE)),"XXX",VLOOKUP(C9901,COA!$A$2:$B$340,2,FALSE))</f>
        <v>F27</v>
      </c>
      <c r="C9901" s="149" t="str">
        <f t="shared" si="308"/>
        <v>0031-1000-0012</v>
      </c>
      <c r="D9901" s="134" t="s">
        <v>459</v>
      </c>
      <c r="E9901" s="134" t="s">
        <v>409</v>
      </c>
      <c r="F9901" s="134" t="s">
        <v>452</v>
      </c>
      <c r="G9901" s="134" t="s">
        <v>511</v>
      </c>
      <c r="H9901" s="134" t="s">
        <v>1023</v>
      </c>
      <c r="I9901" s="134" t="s">
        <v>2</v>
      </c>
      <c r="J9901" s="135">
        <v>39195.029999999992</v>
      </c>
      <c r="K9901" s="135">
        <v>23385.489999999994</v>
      </c>
      <c r="L9901" s="135">
        <v>23034.729999999996</v>
      </c>
      <c r="M9901" s="155" t="str">
        <f t="shared" si="307"/>
        <v>201709</v>
      </c>
    </row>
    <row r="9902" spans="1:13" x14ac:dyDescent="0.25">
      <c r="A9902" s="35" t="str">
        <f>VLOOKUP(B9902,ResCat!$A$2:$B$269,2,FALSE)</f>
        <v>HMOFEP</v>
      </c>
      <c r="B9902" s="68" t="str">
        <f>IF(ISNA(VLOOKUP(C9902,COA!$A$2:$B$340,2,FALSE)),"XXX",VLOOKUP(C9902,COA!$A$2:$B$340,2,FALSE))</f>
        <v>F27</v>
      </c>
      <c r="C9902" s="149" t="str">
        <f t="shared" si="308"/>
        <v>0031-1000-0012</v>
      </c>
      <c r="D9902" s="134" t="s">
        <v>459</v>
      </c>
      <c r="E9902" s="134" t="s">
        <v>409</v>
      </c>
      <c r="F9902" s="134" t="s">
        <v>452</v>
      </c>
      <c r="G9902" s="134" t="s">
        <v>511</v>
      </c>
      <c r="H9902" s="134" t="s">
        <v>1023</v>
      </c>
      <c r="I9902" s="134" t="s">
        <v>343</v>
      </c>
      <c r="J9902" s="135">
        <v>-189.77</v>
      </c>
      <c r="K9902" s="135">
        <v>-157.44999999999999</v>
      </c>
      <c r="L9902" s="135">
        <v>-122.45</v>
      </c>
      <c r="M9902" s="155" t="str">
        <f t="shared" si="307"/>
        <v>201709</v>
      </c>
    </row>
    <row r="9903" spans="1:13" x14ac:dyDescent="0.25">
      <c r="A9903" s="35" t="str">
        <f>VLOOKUP(B9903,ResCat!$A$2:$B$269,2,FALSE)</f>
        <v>HMOFEP</v>
      </c>
      <c r="B9903" s="68" t="str">
        <f>IF(ISNA(VLOOKUP(C9903,COA!$A$2:$B$340,2,FALSE)),"XXX",VLOOKUP(C9903,COA!$A$2:$B$340,2,FALSE))</f>
        <v>F27</v>
      </c>
      <c r="C9903" s="149" t="str">
        <f t="shared" si="308"/>
        <v>0031-1000-0012</v>
      </c>
      <c r="D9903" s="134" t="s">
        <v>459</v>
      </c>
      <c r="E9903" s="134" t="s">
        <v>409</v>
      </c>
      <c r="F9903" s="134" t="s">
        <v>452</v>
      </c>
      <c r="G9903" s="134" t="s">
        <v>511</v>
      </c>
      <c r="H9903" s="134" t="s">
        <v>1023</v>
      </c>
      <c r="I9903" s="134" t="s">
        <v>1</v>
      </c>
      <c r="J9903" s="135">
        <v>90208.11000000003</v>
      </c>
      <c r="K9903" s="135">
        <v>38722.580000000009</v>
      </c>
      <c r="L9903" s="135">
        <v>32805.299999999974</v>
      </c>
      <c r="M9903" s="155" t="str">
        <f t="shared" si="307"/>
        <v>201709</v>
      </c>
    </row>
    <row r="9904" spans="1:13" x14ac:dyDescent="0.25">
      <c r="A9904" s="35" t="str">
        <f>VLOOKUP(B9904,ResCat!$A$2:$B$269,2,FALSE)</f>
        <v>HMOFEP</v>
      </c>
      <c r="B9904" s="68" t="str">
        <f>IF(ISNA(VLOOKUP(C9904,COA!$A$2:$B$340,2,FALSE)),"XXX",VLOOKUP(C9904,COA!$A$2:$B$340,2,FALSE))</f>
        <v>F27</v>
      </c>
      <c r="C9904" s="149" t="str">
        <f t="shared" si="308"/>
        <v>0031-1000-0012</v>
      </c>
      <c r="D9904" s="134" t="s">
        <v>459</v>
      </c>
      <c r="E9904" s="134" t="s">
        <v>409</v>
      </c>
      <c r="F9904" s="134" t="s">
        <v>452</v>
      </c>
      <c r="G9904" s="134" t="s">
        <v>969</v>
      </c>
      <c r="H9904" s="134" t="s">
        <v>1023</v>
      </c>
      <c r="I9904" s="134" t="s">
        <v>3</v>
      </c>
      <c r="J9904" s="135">
        <v>24038.84</v>
      </c>
      <c r="K9904" s="135">
        <v>12484.989999999996</v>
      </c>
      <c r="L9904" s="135">
        <v>11646.509999999998</v>
      </c>
      <c r="M9904" s="155" t="str">
        <f t="shared" si="307"/>
        <v>201710</v>
      </c>
    </row>
    <row r="9905" spans="1:13" x14ac:dyDescent="0.25">
      <c r="A9905" s="35" t="str">
        <f>VLOOKUP(B9905,ResCat!$A$2:$B$269,2,FALSE)</f>
        <v>HMOFEP</v>
      </c>
      <c r="B9905" s="68" t="str">
        <f>IF(ISNA(VLOOKUP(C9905,COA!$A$2:$B$340,2,FALSE)),"XXX",VLOOKUP(C9905,COA!$A$2:$B$340,2,FALSE))</f>
        <v>F27</v>
      </c>
      <c r="C9905" s="149" t="str">
        <f t="shared" si="308"/>
        <v>0031-1000-0012</v>
      </c>
      <c r="D9905" s="134" t="s">
        <v>459</v>
      </c>
      <c r="E9905" s="134" t="s">
        <v>409</v>
      </c>
      <c r="F9905" s="134" t="s">
        <v>452</v>
      </c>
      <c r="G9905" s="134" t="s">
        <v>969</v>
      </c>
      <c r="H9905" s="134" t="s">
        <v>1023</v>
      </c>
      <c r="I9905" s="134" t="s">
        <v>0</v>
      </c>
      <c r="J9905" s="135">
        <v>139816.57999999999</v>
      </c>
      <c r="K9905" s="135">
        <v>41934.1</v>
      </c>
      <c r="L9905" s="135">
        <v>29607.760000000002</v>
      </c>
      <c r="M9905" s="155" t="str">
        <f t="shared" si="307"/>
        <v>201710</v>
      </c>
    </row>
    <row r="9906" spans="1:13" x14ac:dyDescent="0.25">
      <c r="A9906" s="35" t="str">
        <f>VLOOKUP(B9906,ResCat!$A$2:$B$269,2,FALSE)</f>
        <v>HMOFEP</v>
      </c>
      <c r="B9906" s="68" t="str">
        <f>IF(ISNA(VLOOKUP(C9906,COA!$A$2:$B$340,2,FALSE)),"XXX",VLOOKUP(C9906,COA!$A$2:$B$340,2,FALSE))</f>
        <v>F27</v>
      </c>
      <c r="C9906" s="149" t="str">
        <f t="shared" si="308"/>
        <v>0031-1000-0012</v>
      </c>
      <c r="D9906" s="134" t="s">
        <v>459</v>
      </c>
      <c r="E9906" s="134" t="s">
        <v>409</v>
      </c>
      <c r="F9906" s="134" t="s">
        <v>452</v>
      </c>
      <c r="G9906" s="134" t="s">
        <v>969</v>
      </c>
      <c r="H9906" s="134" t="s">
        <v>1023</v>
      </c>
      <c r="I9906" s="134" t="s">
        <v>336</v>
      </c>
      <c r="J9906" s="135">
        <v>-1300</v>
      </c>
      <c r="K9906" s="135">
        <v>-1560.1</v>
      </c>
      <c r="L9906" s="135">
        <v>-1560.1</v>
      </c>
      <c r="M9906" s="155" t="str">
        <f t="shared" si="307"/>
        <v>201710</v>
      </c>
    </row>
    <row r="9907" spans="1:13" x14ac:dyDescent="0.25">
      <c r="A9907" s="35" t="str">
        <f>VLOOKUP(B9907,ResCat!$A$2:$B$269,2,FALSE)</f>
        <v>HMOFEP</v>
      </c>
      <c r="B9907" s="68" t="str">
        <f>IF(ISNA(VLOOKUP(C9907,COA!$A$2:$B$340,2,FALSE)),"XXX",VLOOKUP(C9907,COA!$A$2:$B$340,2,FALSE))</f>
        <v>F27</v>
      </c>
      <c r="C9907" s="149" t="str">
        <f t="shared" si="308"/>
        <v>0031-1000-0012</v>
      </c>
      <c r="D9907" s="134" t="s">
        <v>459</v>
      </c>
      <c r="E9907" s="134" t="s">
        <v>409</v>
      </c>
      <c r="F9907" s="134" t="s">
        <v>452</v>
      </c>
      <c r="G9907" s="134" t="s">
        <v>969</v>
      </c>
      <c r="H9907" s="134" t="s">
        <v>1023</v>
      </c>
      <c r="I9907" s="134" t="s">
        <v>2</v>
      </c>
      <c r="J9907" s="135">
        <v>115956.17000000001</v>
      </c>
      <c r="K9907" s="135">
        <v>36444.589999999997</v>
      </c>
      <c r="L9907" s="135">
        <v>33856.239999999983</v>
      </c>
      <c r="M9907" s="155" t="str">
        <f t="shared" si="307"/>
        <v>201710</v>
      </c>
    </row>
    <row r="9908" spans="1:13" x14ac:dyDescent="0.25">
      <c r="A9908" s="35" t="str">
        <f>VLOOKUP(B9908,ResCat!$A$2:$B$269,2,FALSE)</f>
        <v>HMOFEP</v>
      </c>
      <c r="B9908" s="68" t="str">
        <f>IF(ISNA(VLOOKUP(C9908,COA!$A$2:$B$340,2,FALSE)),"XXX",VLOOKUP(C9908,COA!$A$2:$B$340,2,FALSE))</f>
        <v>F27</v>
      </c>
      <c r="C9908" s="149" t="str">
        <f t="shared" si="308"/>
        <v>0031-1000-0012</v>
      </c>
      <c r="D9908" s="134" t="s">
        <v>459</v>
      </c>
      <c r="E9908" s="134" t="s">
        <v>409</v>
      </c>
      <c r="F9908" s="134" t="s">
        <v>452</v>
      </c>
      <c r="G9908" s="134" t="s">
        <v>969</v>
      </c>
      <c r="H9908" s="134" t="s">
        <v>1023</v>
      </c>
      <c r="I9908" s="134" t="s">
        <v>343</v>
      </c>
      <c r="J9908" s="135">
        <v>246.30000000000007</v>
      </c>
      <c r="K9908" s="135">
        <v>384.95999999999987</v>
      </c>
      <c r="L9908" s="135">
        <v>354.06999999999988</v>
      </c>
      <c r="M9908" s="155" t="str">
        <f t="shared" si="307"/>
        <v>201710</v>
      </c>
    </row>
    <row r="9909" spans="1:13" x14ac:dyDescent="0.25">
      <c r="A9909" s="35" t="str">
        <f>VLOOKUP(B9909,ResCat!$A$2:$B$269,2,FALSE)</f>
        <v>HMOFEP</v>
      </c>
      <c r="B9909" s="68" t="str">
        <f>IF(ISNA(VLOOKUP(C9909,COA!$A$2:$B$340,2,FALSE)),"XXX",VLOOKUP(C9909,COA!$A$2:$B$340,2,FALSE))</f>
        <v>F27</v>
      </c>
      <c r="C9909" s="149" t="str">
        <f t="shared" si="308"/>
        <v>0031-1000-0012</v>
      </c>
      <c r="D9909" s="134" t="s">
        <v>459</v>
      </c>
      <c r="E9909" s="134" t="s">
        <v>409</v>
      </c>
      <c r="F9909" s="134" t="s">
        <v>452</v>
      </c>
      <c r="G9909" s="134" t="s">
        <v>969</v>
      </c>
      <c r="H9909" s="134" t="s">
        <v>1023</v>
      </c>
      <c r="I9909" s="134" t="s">
        <v>1</v>
      </c>
      <c r="J9909" s="135">
        <v>116222.23999999998</v>
      </c>
      <c r="K9909" s="135">
        <v>69362.03999999995</v>
      </c>
      <c r="L9909" s="135">
        <v>64892.119999999981</v>
      </c>
      <c r="M9909" s="155" t="str">
        <f t="shared" si="307"/>
        <v>201710</v>
      </c>
    </row>
    <row r="9910" spans="1:13" x14ac:dyDescent="0.25">
      <c r="A9910" s="35" t="str">
        <f>VLOOKUP(B9910,ResCat!$A$2:$B$269,2,FALSE)</f>
        <v>HMOFEP</v>
      </c>
      <c r="B9910" s="68" t="str">
        <f>IF(ISNA(VLOOKUP(C9910,COA!$A$2:$B$340,2,FALSE)),"XXX",VLOOKUP(C9910,COA!$A$2:$B$340,2,FALSE))</f>
        <v>F27</v>
      </c>
      <c r="C9910" s="149" t="str">
        <f t="shared" si="308"/>
        <v>0031-1000-0012</v>
      </c>
      <c r="D9910" s="134" t="s">
        <v>459</v>
      </c>
      <c r="E9910" s="134" t="s">
        <v>409</v>
      </c>
      <c r="F9910" s="134" t="s">
        <v>452</v>
      </c>
      <c r="G9910" s="134" t="s">
        <v>969</v>
      </c>
      <c r="H9910" s="134" t="s">
        <v>1023</v>
      </c>
      <c r="I9910" s="134" t="s">
        <v>370</v>
      </c>
      <c r="J9910" s="135">
        <v>536</v>
      </c>
      <c r="K9910" s="135">
        <v>180</v>
      </c>
      <c r="L9910" s="135">
        <v>180</v>
      </c>
      <c r="M9910" s="155" t="str">
        <f t="shared" si="307"/>
        <v>201710</v>
      </c>
    </row>
    <row r="9911" spans="1:13" x14ac:dyDescent="0.25">
      <c r="A9911" s="35" t="str">
        <f>VLOOKUP(B9911,ResCat!$A$2:$B$269,2,FALSE)</f>
        <v>HMOFEP</v>
      </c>
      <c r="B9911" s="68" t="str">
        <f>IF(ISNA(VLOOKUP(C9911,COA!$A$2:$B$340,2,FALSE)),"XXX",VLOOKUP(C9911,COA!$A$2:$B$340,2,FALSE))</f>
        <v>F27</v>
      </c>
      <c r="C9911" s="149" t="str">
        <f t="shared" si="308"/>
        <v>0031-1000-0012</v>
      </c>
      <c r="D9911" s="134" t="s">
        <v>459</v>
      </c>
      <c r="E9911" s="134" t="s">
        <v>409</v>
      </c>
      <c r="F9911" s="134" t="s">
        <v>452</v>
      </c>
      <c r="G9911" s="134" t="s">
        <v>961</v>
      </c>
      <c r="H9911" s="134" t="s">
        <v>1023</v>
      </c>
      <c r="I9911" s="134" t="s">
        <v>3</v>
      </c>
      <c r="J9911" s="135">
        <v>36838.339999999997</v>
      </c>
      <c r="K9911" s="135">
        <v>16478.930000000008</v>
      </c>
      <c r="L9911" s="135">
        <v>14354.210000000003</v>
      </c>
      <c r="M9911" s="155" t="str">
        <f t="shared" si="307"/>
        <v>201711</v>
      </c>
    </row>
    <row r="9912" spans="1:13" x14ac:dyDescent="0.25">
      <c r="A9912" s="35" t="str">
        <f>VLOOKUP(B9912,ResCat!$A$2:$B$269,2,FALSE)</f>
        <v>HMOFEP</v>
      </c>
      <c r="B9912" s="68" t="str">
        <f>IF(ISNA(VLOOKUP(C9912,COA!$A$2:$B$340,2,FALSE)),"XXX",VLOOKUP(C9912,COA!$A$2:$B$340,2,FALSE))</f>
        <v>F27</v>
      </c>
      <c r="C9912" s="149" t="str">
        <f t="shared" si="308"/>
        <v>0031-1000-0012</v>
      </c>
      <c r="D9912" s="134" t="s">
        <v>459</v>
      </c>
      <c r="E9912" s="134" t="s">
        <v>409</v>
      </c>
      <c r="F9912" s="134" t="s">
        <v>452</v>
      </c>
      <c r="G9912" s="134" t="s">
        <v>961</v>
      </c>
      <c r="H9912" s="134" t="s">
        <v>1023</v>
      </c>
      <c r="I9912" s="134" t="s">
        <v>0</v>
      </c>
      <c r="J9912" s="135">
        <v>3124658.299999998</v>
      </c>
      <c r="K9912" s="135">
        <v>762070.27999999991</v>
      </c>
      <c r="L9912" s="135">
        <v>459692.87999999989</v>
      </c>
      <c r="M9912" s="155" t="str">
        <f t="shared" si="307"/>
        <v>201711</v>
      </c>
    </row>
    <row r="9913" spans="1:13" x14ac:dyDescent="0.25">
      <c r="A9913" s="35" t="str">
        <f>VLOOKUP(B9913,ResCat!$A$2:$B$269,2,FALSE)</f>
        <v>HMOFEP</v>
      </c>
      <c r="B9913" s="68" t="str">
        <f>IF(ISNA(VLOOKUP(C9913,COA!$A$2:$B$340,2,FALSE)),"XXX",VLOOKUP(C9913,COA!$A$2:$B$340,2,FALSE))</f>
        <v>F27</v>
      </c>
      <c r="C9913" s="149" t="str">
        <f t="shared" si="308"/>
        <v>0031-1000-0012</v>
      </c>
      <c r="D9913" s="134" t="s">
        <v>459</v>
      </c>
      <c r="E9913" s="134" t="s">
        <v>409</v>
      </c>
      <c r="F9913" s="134" t="s">
        <v>452</v>
      </c>
      <c r="G9913" s="134" t="s">
        <v>961</v>
      </c>
      <c r="H9913" s="134" t="s">
        <v>1023</v>
      </c>
      <c r="I9913" s="134" t="s">
        <v>336</v>
      </c>
      <c r="J9913" s="135">
        <v>-1068.93</v>
      </c>
      <c r="K9913" s="135">
        <v>285.28000000000003</v>
      </c>
      <c r="L9913" s="135">
        <v>285.28000000000003</v>
      </c>
      <c r="M9913" s="155" t="str">
        <f t="shared" si="307"/>
        <v>201711</v>
      </c>
    </row>
    <row r="9914" spans="1:13" x14ac:dyDescent="0.25">
      <c r="A9914" s="35" t="str">
        <f>VLOOKUP(B9914,ResCat!$A$2:$B$269,2,FALSE)</f>
        <v>HMOFEP</v>
      </c>
      <c r="B9914" s="68" t="str">
        <f>IF(ISNA(VLOOKUP(C9914,COA!$A$2:$B$340,2,FALSE)),"XXX",VLOOKUP(C9914,COA!$A$2:$B$340,2,FALSE))</f>
        <v>F27</v>
      </c>
      <c r="C9914" s="149" t="str">
        <f t="shared" si="308"/>
        <v>0031-1000-0012</v>
      </c>
      <c r="D9914" s="134" t="s">
        <v>459</v>
      </c>
      <c r="E9914" s="134" t="s">
        <v>409</v>
      </c>
      <c r="F9914" s="134" t="s">
        <v>452</v>
      </c>
      <c r="G9914" s="134" t="s">
        <v>961</v>
      </c>
      <c r="H9914" s="134" t="s">
        <v>1023</v>
      </c>
      <c r="I9914" s="134" t="s">
        <v>2</v>
      </c>
      <c r="J9914" s="135">
        <v>127888.47000000002</v>
      </c>
      <c r="K9914" s="135">
        <v>48015.010000000017</v>
      </c>
      <c r="L9914" s="135">
        <v>46732.180000000008</v>
      </c>
      <c r="M9914" s="155" t="str">
        <f t="shared" si="307"/>
        <v>201711</v>
      </c>
    </row>
    <row r="9915" spans="1:13" x14ac:dyDescent="0.25">
      <c r="A9915" s="35" t="str">
        <f>VLOOKUP(B9915,ResCat!$A$2:$B$269,2,FALSE)</f>
        <v>HMOFEP</v>
      </c>
      <c r="B9915" s="68" t="str">
        <f>IF(ISNA(VLOOKUP(C9915,COA!$A$2:$B$340,2,FALSE)),"XXX",VLOOKUP(C9915,COA!$A$2:$B$340,2,FALSE))</f>
        <v>F27</v>
      </c>
      <c r="C9915" s="149" t="str">
        <f t="shared" si="308"/>
        <v>0031-1000-0012</v>
      </c>
      <c r="D9915" s="134" t="s">
        <v>459</v>
      </c>
      <c r="E9915" s="134" t="s">
        <v>409</v>
      </c>
      <c r="F9915" s="134" t="s">
        <v>452</v>
      </c>
      <c r="G9915" s="134" t="s">
        <v>961</v>
      </c>
      <c r="H9915" s="134" t="s">
        <v>1023</v>
      </c>
      <c r="I9915" s="134" t="s">
        <v>343</v>
      </c>
      <c r="J9915" s="135">
        <v>505.38000000000011</v>
      </c>
      <c r="K9915" s="135">
        <v>258.61999999999995</v>
      </c>
      <c r="L9915" s="135">
        <v>248.61999999999998</v>
      </c>
      <c r="M9915" s="155" t="str">
        <f t="shared" si="307"/>
        <v>201711</v>
      </c>
    </row>
    <row r="9916" spans="1:13" x14ac:dyDescent="0.25">
      <c r="A9916" s="35" t="str">
        <f>VLOOKUP(B9916,ResCat!$A$2:$B$269,2,FALSE)</f>
        <v>HMOFEP</v>
      </c>
      <c r="B9916" s="68" t="str">
        <f>IF(ISNA(VLOOKUP(C9916,COA!$A$2:$B$340,2,FALSE)),"XXX",VLOOKUP(C9916,COA!$A$2:$B$340,2,FALSE))</f>
        <v>F27</v>
      </c>
      <c r="C9916" s="149" t="str">
        <f t="shared" si="308"/>
        <v>0031-1000-0012</v>
      </c>
      <c r="D9916" s="134" t="s">
        <v>459</v>
      </c>
      <c r="E9916" s="134" t="s">
        <v>409</v>
      </c>
      <c r="F9916" s="134" t="s">
        <v>452</v>
      </c>
      <c r="G9916" s="134" t="s">
        <v>961</v>
      </c>
      <c r="H9916" s="134" t="s">
        <v>1023</v>
      </c>
      <c r="I9916" s="134" t="s">
        <v>1</v>
      </c>
      <c r="J9916" s="135">
        <v>475985.42000000022</v>
      </c>
      <c r="K9916" s="135">
        <v>148375.59</v>
      </c>
      <c r="L9916" s="135">
        <v>118962.13000000005</v>
      </c>
      <c r="M9916" s="155" t="str">
        <f t="shared" si="307"/>
        <v>201711</v>
      </c>
    </row>
    <row r="9917" spans="1:13" x14ac:dyDescent="0.25">
      <c r="A9917" s="35" t="str">
        <f>VLOOKUP(B9917,ResCat!$A$2:$B$269,2,FALSE)</f>
        <v>HMOFEP</v>
      </c>
      <c r="B9917" s="68" t="str">
        <f>IF(ISNA(VLOOKUP(C9917,COA!$A$2:$B$340,2,FALSE)),"XXX",VLOOKUP(C9917,COA!$A$2:$B$340,2,FALSE))</f>
        <v>F27</v>
      </c>
      <c r="C9917" s="149" t="str">
        <f t="shared" si="308"/>
        <v>0031-1000-0012</v>
      </c>
      <c r="D9917" s="134" t="s">
        <v>459</v>
      </c>
      <c r="E9917" s="134" t="s">
        <v>409</v>
      </c>
      <c r="F9917" s="134" t="s">
        <v>452</v>
      </c>
      <c r="G9917" s="134" t="s">
        <v>961</v>
      </c>
      <c r="H9917" s="134" t="s">
        <v>1023</v>
      </c>
      <c r="I9917" s="134" t="s">
        <v>370</v>
      </c>
      <c r="J9917" s="135">
        <v>170</v>
      </c>
      <c r="K9917" s="135">
        <v>60</v>
      </c>
      <c r="L9917" s="135">
        <v>60</v>
      </c>
      <c r="M9917" s="155" t="str">
        <f t="shared" si="307"/>
        <v>201711</v>
      </c>
    </row>
    <row r="9918" spans="1:13" x14ac:dyDescent="0.25">
      <c r="A9918" s="35" t="str">
        <f>VLOOKUP(B9918,ResCat!$A$2:$B$269,2,FALSE)</f>
        <v>HMOFEP</v>
      </c>
      <c r="B9918" s="68" t="str">
        <f>IF(ISNA(VLOOKUP(C9918,COA!$A$2:$B$340,2,FALSE)),"XXX",VLOOKUP(C9918,COA!$A$2:$B$340,2,FALSE))</f>
        <v>F27</v>
      </c>
      <c r="C9918" s="149" t="str">
        <f t="shared" si="308"/>
        <v>0031-1000-0012</v>
      </c>
      <c r="D9918" s="134" t="s">
        <v>459</v>
      </c>
      <c r="E9918" s="134" t="s">
        <v>409</v>
      </c>
      <c r="F9918" s="134" t="s">
        <v>452</v>
      </c>
      <c r="G9918" s="134" t="s">
        <v>970</v>
      </c>
      <c r="H9918" s="134" t="s">
        <v>1023</v>
      </c>
      <c r="I9918" s="134" t="s">
        <v>3</v>
      </c>
      <c r="J9918" s="135">
        <v>97962.780000000013</v>
      </c>
      <c r="K9918" s="135">
        <v>56515.540000000008</v>
      </c>
      <c r="L9918" s="135">
        <v>49829.910000000018</v>
      </c>
      <c r="M9918" s="155" t="str">
        <f t="shared" si="307"/>
        <v>201712</v>
      </c>
    </row>
    <row r="9919" spans="1:13" x14ac:dyDescent="0.25">
      <c r="A9919" s="35" t="str">
        <f>VLOOKUP(B9919,ResCat!$A$2:$B$269,2,FALSE)</f>
        <v>HMOFEP</v>
      </c>
      <c r="B9919" s="68" t="str">
        <f>IF(ISNA(VLOOKUP(C9919,COA!$A$2:$B$340,2,FALSE)),"XXX",VLOOKUP(C9919,COA!$A$2:$B$340,2,FALSE))</f>
        <v>F27</v>
      </c>
      <c r="C9919" s="149" t="str">
        <f t="shared" si="308"/>
        <v>0031-1000-0012</v>
      </c>
      <c r="D9919" s="134" t="s">
        <v>459</v>
      </c>
      <c r="E9919" s="134" t="s">
        <v>409</v>
      </c>
      <c r="F9919" s="134" t="s">
        <v>452</v>
      </c>
      <c r="G9919" s="134" t="s">
        <v>970</v>
      </c>
      <c r="H9919" s="134" t="s">
        <v>1023</v>
      </c>
      <c r="I9919" s="134" t="s">
        <v>0</v>
      </c>
      <c r="J9919" s="135">
        <v>2936077.9099999908</v>
      </c>
      <c r="K9919" s="135">
        <v>461115.76000000077</v>
      </c>
      <c r="L9919" s="135">
        <v>396075.02000000037</v>
      </c>
      <c r="M9919" s="155" t="str">
        <f t="shared" si="307"/>
        <v>201712</v>
      </c>
    </row>
    <row r="9920" spans="1:13" x14ac:dyDescent="0.25">
      <c r="A9920" s="35" t="str">
        <f>VLOOKUP(B9920,ResCat!$A$2:$B$269,2,FALSE)</f>
        <v>HMOFEP</v>
      </c>
      <c r="B9920" s="68" t="str">
        <f>IF(ISNA(VLOOKUP(C9920,COA!$A$2:$B$340,2,FALSE)),"XXX",VLOOKUP(C9920,COA!$A$2:$B$340,2,FALSE))</f>
        <v>F27</v>
      </c>
      <c r="C9920" s="149" t="str">
        <f t="shared" si="308"/>
        <v>0031-1000-0012</v>
      </c>
      <c r="D9920" s="134" t="s">
        <v>459</v>
      </c>
      <c r="E9920" s="134" t="s">
        <v>409</v>
      </c>
      <c r="F9920" s="134" t="s">
        <v>452</v>
      </c>
      <c r="G9920" s="134" t="s">
        <v>970</v>
      </c>
      <c r="H9920" s="134" t="s">
        <v>1023</v>
      </c>
      <c r="I9920" s="134" t="s">
        <v>336</v>
      </c>
      <c r="J9920" s="135">
        <v>3725.01</v>
      </c>
      <c r="K9920" s="135">
        <v>1831.45</v>
      </c>
      <c r="L9920" s="135">
        <v>1831.45</v>
      </c>
      <c r="M9920" s="155" t="str">
        <f t="shared" si="307"/>
        <v>201712</v>
      </c>
    </row>
    <row r="9921" spans="1:13" x14ac:dyDescent="0.25">
      <c r="A9921" s="35" t="str">
        <f>VLOOKUP(B9921,ResCat!$A$2:$B$269,2,FALSE)</f>
        <v>HMOFEP</v>
      </c>
      <c r="B9921" s="68" t="str">
        <f>IF(ISNA(VLOOKUP(C9921,COA!$A$2:$B$340,2,FALSE)),"XXX",VLOOKUP(C9921,COA!$A$2:$B$340,2,FALSE))</f>
        <v>F27</v>
      </c>
      <c r="C9921" s="149" t="str">
        <f t="shared" si="308"/>
        <v>0031-1000-0012</v>
      </c>
      <c r="D9921" s="134" t="s">
        <v>459</v>
      </c>
      <c r="E9921" s="134" t="s">
        <v>409</v>
      </c>
      <c r="F9921" s="134" t="s">
        <v>452</v>
      </c>
      <c r="G9921" s="134" t="s">
        <v>970</v>
      </c>
      <c r="H9921" s="134" t="s">
        <v>1023</v>
      </c>
      <c r="I9921" s="134" t="s">
        <v>2</v>
      </c>
      <c r="J9921" s="135">
        <v>249704.95999999988</v>
      </c>
      <c r="K9921" s="135">
        <v>99075.149999999965</v>
      </c>
      <c r="L9921" s="135">
        <v>95707.289999999979</v>
      </c>
      <c r="M9921" s="155" t="str">
        <f t="shared" si="307"/>
        <v>201712</v>
      </c>
    </row>
    <row r="9922" spans="1:13" x14ac:dyDescent="0.25">
      <c r="A9922" s="35" t="str">
        <f>VLOOKUP(B9922,ResCat!$A$2:$B$269,2,FALSE)</f>
        <v>HMOFEP</v>
      </c>
      <c r="B9922" s="68" t="str">
        <f>IF(ISNA(VLOOKUP(C9922,COA!$A$2:$B$340,2,FALSE)),"XXX",VLOOKUP(C9922,COA!$A$2:$B$340,2,FALSE))</f>
        <v>F27</v>
      </c>
      <c r="C9922" s="149" t="str">
        <f t="shared" si="308"/>
        <v>0031-1000-0012</v>
      </c>
      <c r="D9922" s="134" t="s">
        <v>459</v>
      </c>
      <c r="E9922" s="134" t="s">
        <v>409</v>
      </c>
      <c r="F9922" s="134" t="s">
        <v>452</v>
      </c>
      <c r="G9922" s="134" t="s">
        <v>970</v>
      </c>
      <c r="H9922" s="134" t="s">
        <v>1023</v>
      </c>
      <c r="I9922" s="134" t="s">
        <v>343</v>
      </c>
      <c r="J9922" s="135">
        <v>1143706.8599999936</v>
      </c>
      <c r="K9922" s="135">
        <v>463091.79000000184</v>
      </c>
      <c r="L9922" s="135">
        <v>421292.42000000115</v>
      </c>
      <c r="M9922" s="155" t="str">
        <f t="shared" si="307"/>
        <v>201712</v>
      </c>
    </row>
    <row r="9923" spans="1:13" x14ac:dyDescent="0.25">
      <c r="A9923" s="35" t="str">
        <f>VLOOKUP(B9923,ResCat!$A$2:$B$269,2,FALSE)</f>
        <v>HMOFEP</v>
      </c>
      <c r="B9923" s="68" t="str">
        <f>IF(ISNA(VLOOKUP(C9923,COA!$A$2:$B$340,2,FALSE)),"XXX",VLOOKUP(C9923,COA!$A$2:$B$340,2,FALSE))</f>
        <v>F27</v>
      </c>
      <c r="C9923" s="149" t="str">
        <f t="shared" si="308"/>
        <v>0031-1000-0012</v>
      </c>
      <c r="D9923" s="134" t="s">
        <v>459</v>
      </c>
      <c r="E9923" s="134" t="s">
        <v>409</v>
      </c>
      <c r="F9923" s="134" t="s">
        <v>452</v>
      </c>
      <c r="G9923" s="134" t="s">
        <v>970</v>
      </c>
      <c r="H9923" s="134" t="s">
        <v>1023</v>
      </c>
      <c r="I9923" s="134" t="s">
        <v>1</v>
      </c>
      <c r="J9923" s="135">
        <v>1905249.7200000004</v>
      </c>
      <c r="K9923" s="135">
        <v>728139.47999999975</v>
      </c>
      <c r="L9923" s="135">
        <v>686324.8199999996</v>
      </c>
      <c r="M9923" s="155" t="str">
        <f t="shared" si="307"/>
        <v>201712</v>
      </c>
    </row>
    <row r="9924" spans="1:13" x14ac:dyDescent="0.25">
      <c r="A9924" s="35" t="str">
        <f>VLOOKUP(B9924,ResCat!$A$2:$B$269,2,FALSE)</f>
        <v>HMOFEP</v>
      </c>
      <c r="B9924" s="68" t="str">
        <f>IF(ISNA(VLOOKUP(C9924,COA!$A$2:$B$340,2,FALSE)),"XXX",VLOOKUP(C9924,COA!$A$2:$B$340,2,FALSE))</f>
        <v>F27</v>
      </c>
      <c r="C9924" s="149" t="str">
        <f t="shared" si="308"/>
        <v>0031-1000-0012</v>
      </c>
      <c r="D9924" s="134" t="s">
        <v>459</v>
      </c>
      <c r="E9924" s="134" t="s">
        <v>409</v>
      </c>
      <c r="F9924" s="134" t="s">
        <v>452</v>
      </c>
      <c r="G9924" s="134" t="s">
        <v>970</v>
      </c>
      <c r="H9924" s="134" t="s">
        <v>1023</v>
      </c>
      <c r="I9924" s="134" t="s">
        <v>370</v>
      </c>
      <c r="J9924" s="135">
        <v>5660.9</v>
      </c>
      <c r="K9924" s="135">
        <v>1819.36</v>
      </c>
      <c r="L9924" s="135">
        <v>1819.36</v>
      </c>
      <c r="M9924" s="155" t="str">
        <f t="shared" ref="M9924:M9931" si="309">IF(G9924&lt;$M$1,$M$1,G9924)</f>
        <v>201712</v>
      </c>
    </row>
    <row r="9925" spans="1:13" x14ac:dyDescent="0.25">
      <c r="A9925" s="35" t="str">
        <f>VLOOKUP(B9925,ResCat!$A$2:$B$269,2,FALSE)</f>
        <v>HMOFEP</v>
      </c>
      <c r="B9925" s="68" t="str">
        <f>IF(ISNA(VLOOKUP(C9925,COA!$A$2:$B$340,2,FALSE)),"XXX",VLOOKUP(C9925,COA!$A$2:$B$340,2,FALSE))</f>
        <v>F27</v>
      </c>
      <c r="C9925" s="149" t="str">
        <f t="shared" ref="C9925:C9931" si="310">D9925&amp;"-"&amp;E9925&amp;"-"&amp;F9925</f>
        <v>0031-1000-0012</v>
      </c>
      <c r="D9925" s="134" t="s">
        <v>459</v>
      </c>
      <c r="E9925" s="134" t="s">
        <v>409</v>
      </c>
      <c r="F9925" s="134" t="s">
        <v>452</v>
      </c>
      <c r="G9925" s="134" t="s">
        <v>1023</v>
      </c>
      <c r="H9925" s="134" t="s">
        <v>1023</v>
      </c>
      <c r="I9925" s="134" t="s">
        <v>3</v>
      </c>
      <c r="J9925" s="135">
        <v>87321.699999999983</v>
      </c>
      <c r="K9925" s="135">
        <v>47155.799999999988</v>
      </c>
      <c r="L9925" s="135">
        <v>39071.169999999947</v>
      </c>
      <c r="M9925" s="155" t="str">
        <f t="shared" si="309"/>
        <v>201801</v>
      </c>
    </row>
    <row r="9926" spans="1:13" x14ac:dyDescent="0.25">
      <c r="A9926" s="35" t="str">
        <f>VLOOKUP(B9926,ResCat!$A$2:$B$269,2,FALSE)</f>
        <v>HMOFEP</v>
      </c>
      <c r="B9926" s="68" t="str">
        <f>IF(ISNA(VLOOKUP(C9926,COA!$A$2:$B$340,2,FALSE)),"XXX",VLOOKUP(C9926,COA!$A$2:$B$340,2,FALSE))</f>
        <v>F27</v>
      </c>
      <c r="C9926" s="149" t="str">
        <f t="shared" si="310"/>
        <v>0031-1000-0012</v>
      </c>
      <c r="D9926" s="134" t="s">
        <v>459</v>
      </c>
      <c r="E9926" s="134" t="s">
        <v>409</v>
      </c>
      <c r="F9926" s="134" t="s">
        <v>452</v>
      </c>
      <c r="G9926" s="134" t="s">
        <v>1023</v>
      </c>
      <c r="H9926" s="134" t="s">
        <v>1023</v>
      </c>
      <c r="I9926" s="134" t="s">
        <v>0</v>
      </c>
      <c r="J9926" s="135">
        <v>644197.7100000002</v>
      </c>
      <c r="K9926" s="135">
        <v>169223.89</v>
      </c>
      <c r="L9926" s="135">
        <v>157686.00000000003</v>
      </c>
      <c r="M9926" s="155" t="str">
        <f t="shared" si="309"/>
        <v>201801</v>
      </c>
    </row>
    <row r="9927" spans="1:13" x14ac:dyDescent="0.25">
      <c r="A9927" s="35" t="str">
        <f>VLOOKUP(B9927,ResCat!$A$2:$B$269,2,FALSE)</f>
        <v>HMOFEP</v>
      </c>
      <c r="B9927" s="68" t="str">
        <f>IF(ISNA(VLOOKUP(C9927,COA!$A$2:$B$340,2,FALSE)),"XXX",VLOOKUP(C9927,COA!$A$2:$B$340,2,FALSE))</f>
        <v>F27</v>
      </c>
      <c r="C9927" s="149" t="str">
        <f t="shared" si="310"/>
        <v>0031-1000-0012</v>
      </c>
      <c r="D9927" s="134" t="s">
        <v>459</v>
      </c>
      <c r="E9927" s="134" t="s">
        <v>409</v>
      </c>
      <c r="F9927" s="134" t="s">
        <v>452</v>
      </c>
      <c r="G9927" s="134" t="s">
        <v>1023</v>
      </c>
      <c r="H9927" s="134" t="s">
        <v>1023</v>
      </c>
      <c r="I9927" s="134" t="s">
        <v>336</v>
      </c>
      <c r="J9927" s="135">
        <v>3195.01</v>
      </c>
      <c r="K9927" s="135">
        <v>1482.8000000000002</v>
      </c>
      <c r="L9927" s="135">
        <v>1457.8000000000002</v>
      </c>
      <c r="M9927" s="155" t="str">
        <f t="shared" si="309"/>
        <v>201801</v>
      </c>
    </row>
    <row r="9928" spans="1:13" x14ac:dyDescent="0.25">
      <c r="A9928" s="35" t="str">
        <f>VLOOKUP(B9928,ResCat!$A$2:$B$269,2,FALSE)</f>
        <v>HMOFEP</v>
      </c>
      <c r="B9928" s="68" t="str">
        <f>IF(ISNA(VLOOKUP(C9928,COA!$A$2:$B$340,2,FALSE)),"XXX",VLOOKUP(C9928,COA!$A$2:$B$340,2,FALSE))</f>
        <v>F27</v>
      </c>
      <c r="C9928" s="149" t="str">
        <f t="shared" si="310"/>
        <v>0031-1000-0012</v>
      </c>
      <c r="D9928" s="134" t="s">
        <v>459</v>
      </c>
      <c r="E9928" s="134" t="s">
        <v>409</v>
      </c>
      <c r="F9928" s="134" t="s">
        <v>452</v>
      </c>
      <c r="G9928" s="134" t="s">
        <v>1023</v>
      </c>
      <c r="H9928" s="134" t="s">
        <v>1023</v>
      </c>
      <c r="I9928" s="134" t="s">
        <v>2</v>
      </c>
      <c r="J9928" s="135">
        <v>146966.78000000003</v>
      </c>
      <c r="K9928" s="135">
        <v>74934.749999999985</v>
      </c>
      <c r="L9928" s="135">
        <v>72948.009999999995</v>
      </c>
      <c r="M9928" s="155" t="str">
        <f t="shared" si="309"/>
        <v>201801</v>
      </c>
    </row>
    <row r="9929" spans="1:13" x14ac:dyDescent="0.25">
      <c r="A9929" s="35" t="str">
        <f>VLOOKUP(B9929,ResCat!$A$2:$B$269,2,FALSE)</f>
        <v>HMOFEP</v>
      </c>
      <c r="B9929" s="68" t="str">
        <f>IF(ISNA(VLOOKUP(C9929,COA!$A$2:$B$340,2,FALSE)),"XXX",VLOOKUP(C9929,COA!$A$2:$B$340,2,FALSE))</f>
        <v>F27</v>
      </c>
      <c r="C9929" s="149" t="str">
        <f t="shared" si="310"/>
        <v>0031-1000-0012</v>
      </c>
      <c r="D9929" s="134" t="s">
        <v>459</v>
      </c>
      <c r="E9929" s="134" t="s">
        <v>409</v>
      </c>
      <c r="F9929" s="134" t="s">
        <v>452</v>
      </c>
      <c r="G9929" s="134" t="s">
        <v>1023</v>
      </c>
      <c r="H9929" s="134" t="s">
        <v>1023</v>
      </c>
      <c r="I9929" s="134" t="s">
        <v>343</v>
      </c>
      <c r="J9929" s="135">
        <v>4803723.5200000806</v>
      </c>
      <c r="K9929" s="135">
        <v>1856514.619999967</v>
      </c>
      <c r="L9929" s="135">
        <v>1644867.6999999906</v>
      </c>
      <c r="M9929" s="155" t="str">
        <f t="shared" si="309"/>
        <v>201801</v>
      </c>
    </row>
    <row r="9930" spans="1:13" x14ac:dyDescent="0.25">
      <c r="A9930" s="35" t="str">
        <f>VLOOKUP(B9930,ResCat!$A$2:$B$269,2,FALSE)</f>
        <v>HMOFEP</v>
      </c>
      <c r="B9930" s="68" t="str">
        <f>IF(ISNA(VLOOKUP(C9930,COA!$A$2:$B$340,2,FALSE)),"XXX",VLOOKUP(C9930,COA!$A$2:$B$340,2,FALSE))</f>
        <v>F27</v>
      </c>
      <c r="C9930" s="149" t="str">
        <f t="shared" si="310"/>
        <v>0031-1000-0012</v>
      </c>
      <c r="D9930" s="134" t="s">
        <v>459</v>
      </c>
      <c r="E9930" s="134" t="s">
        <v>409</v>
      </c>
      <c r="F9930" s="134" t="s">
        <v>452</v>
      </c>
      <c r="G9930" s="134" t="s">
        <v>1023</v>
      </c>
      <c r="H9930" s="134" t="s">
        <v>1023</v>
      </c>
      <c r="I9930" s="134" t="s">
        <v>1</v>
      </c>
      <c r="J9930" s="135">
        <v>1712291.4100000029</v>
      </c>
      <c r="K9930" s="135">
        <v>705580.14</v>
      </c>
      <c r="L9930" s="135">
        <v>674482.16000000015</v>
      </c>
      <c r="M9930" s="155" t="str">
        <f t="shared" si="309"/>
        <v>201801</v>
      </c>
    </row>
    <row r="9931" spans="1:13" x14ac:dyDescent="0.25">
      <c r="A9931" s="35" t="str">
        <f>VLOOKUP(B9931,ResCat!$A$2:$B$269,2,FALSE)</f>
        <v>HMOFEP</v>
      </c>
      <c r="B9931" s="68" t="str">
        <f>IF(ISNA(VLOOKUP(C9931,COA!$A$2:$B$340,2,FALSE)),"XXX",VLOOKUP(C9931,COA!$A$2:$B$340,2,FALSE))</f>
        <v>F27</v>
      </c>
      <c r="C9931" s="149" t="str">
        <f t="shared" si="310"/>
        <v>0031-1000-0012</v>
      </c>
      <c r="D9931" s="134" t="s">
        <v>459</v>
      </c>
      <c r="E9931" s="134" t="s">
        <v>409</v>
      </c>
      <c r="F9931" s="134" t="s">
        <v>452</v>
      </c>
      <c r="G9931" s="134" t="s">
        <v>1023</v>
      </c>
      <c r="H9931" s="134" t="s">
        <v>1023</v>
      </c>
      <c r="I9931" s="134" t="s">
        <v>370</v>
      </c>
      <c r="J9931" s="135">
        <v>9226.9500000000007</v>
      </c>
      <c r="K9931" s="135">
        <v>2395.8000000000002</v>
      </c>
      <c r="L9931" s="135">
        <v>2395.8000000000002</v>
      </c>
      <c r="M9931" s="155" t="str">
        <f t="shared" si="309"/>
        <v>201801</v>
      </c>
    </row>
    <row r="9932" spans="1:13" x14ac:dyDescent="0.25">
      <c r="A9932" s="35"/>
      <c r="B9932" s="68"/>
      <c r="C9932" s="149"/>
      <c r="D9932" s="134"/>
      <c r="E9932" s="134"/>
      <c r="F9932" s="134"/>
      <c r="G9932" s="134"/>
      <c r="H9932" s="134"/>
      <c r="I9932" s="134"/>
      <c r="J9932" s="135"/>
      <c r="K9932" s="135"/>
      <c r="L9932" s="135"/>
      <c r="M9932" s="155"/>
    </row>
    <row r="9933" spans="1:13" x14ac:dyDescent="0.25">
      <c r="A9933" s="35"/>
      <c r="B9933" s="68"/>
      <c r="C9933" s="149"/>
      <c r="D9933" s="134"/>
      <c r="E9933" s="134"/>
      <c r="F9933" s="134"/>
      <c r="G9933" s="134"/>
      <c r="H9933" s="134"/>
      <c r="I9933" s="134"/>
      <c r="J9933" s="135"/>
      <c r="K9933" s="135"/>
      <c r="L9933" s="135"/>
      <c r="M9933" s="155"/>
    </row>
    <row r="9934" spans="1:13" x14ac:dyDescent="0.25">
      <c r="A9934" s="35"/>
      <c r="B9934" s="68"/>
      <c r="C9934" s="149"/>
      <c r="D9934" s="134"/>
      <c r="E9934" s="134"/>
      <c r="F9934" s="134"/>
      <c r="G9934" s="134"/>
      <c r="H9934" s="134"/>
      <c r="I9934" s="134"/>
      <c r="J9934" s="135"/>
      <c r="K9934" s="135"/>
      <c r="L9934" s="135"/>
      <c r="M9934" s="155"/>
    </row>
    <row r="9935" spans="1:13" x14ac:dyDescent="0.25">
      <c r="A9935" s="35"/>
      <c r="B9935" s="68"/>
      <c r="C9935" s="149"/>
      <c r="D9935" s="134"/>
      <c r="E9935" s="134"/>
      <c r="F9935" s="134"/>
      <c r="G9935" s="134"/>
      <c r="H9935" s="134"/>
      <c r="I9935" s="134"/>
      <c r="J9935" s="135"/>
      <c r="K9935" s="135"/>
      <c r="L9935" s="135"/>
      <c r="M9935" s="155"/>
    </row>
    <row r="9936" spans="1:13" x14ac:dyDescent="0.25">
      <c r="A9936" s="35"/>
      <c r="B9936" s="68"/>
      <c r="C9936" s="149"/>
      <c r="D9936" s="134"/>
      <c r="E9936" s="134"/>
      <c r="F9936" s="134"/>
      <c r="G9936" s="134"/>
      <c r="H9936" s="134"/>
      <c r="I9936" s="134"/>
      <c r="J9936" s="135"/>
      <c r="K9936" s="135"/>
      <c r="L9936" s="135"/>
      <c r="M9936" s="155"/>
    </row>
    <row r="9937" spans="1:13" x14ac:dyDescent="0.25">
      <c r="A9937" s="35"/>
      <c r="B9937" s="68"/>
      <c r="C9937" s="149"/>
      <c r="D9937" s="134"/>
      <c r="E9937" s="134"/>
      <c r="F9937" s="134"/>
      <c r="G9937" s="134"/>
      <c r="H9937" s="134"/>
      <c r="I9937" s="134"/>
      <c r="J9937" s="135"/>
      <c r="K9937" s="135"/>
      <c r="L9937" s="135"/>
      <c r="M9937" s="155"/>
    </row>
    <row r="9938" spans="1:13" x14ac:dyDescent="0.25">
      <c r="A9938" s="35"/>
      <c r="B9938" s="68"/>
      <c r="C9938" s="149"/>
      <c r="D9938" s="134"/>
      <c r="E9938" s="134"/>
      <c r="F9938" s="134"/>
      <c r="G9938" s="134"/>
      <c r="H9938" s="134"/>
      <c r="I9938" s="134"/>
      <c r="J9938" s="135"/>
      <c r="K9938" s="135"/>
      <c r="L9938" s="135"/>
      <c r="M9938" s="155"/>
    </row>
    <row r="9939" spans="1:13" x14ac:dyDescent="0.25">
      <c r="A9939" s="35"/>
      <c r="B9939" s="68"/>
      <c r="C9939" s="149"/>
      <c r="D9939" s="134"/>
      <c r="E9939" s="134"/>
      <c r="F9939" s="134"/>
      <c r="G9939" s="134"/>
      <c r="H9939" s="134"/>
      <c r="I9939" s="134"/>
      <c r="J9939" s="135"/>
      <c r="K9939" s="135"/>
      <c r="L9939" s="135"/>
      <c r="M9939" s="155"/>
    </row>
    <row r="9940" spans="1:13" x14ac:dyDescent="0.25">
      <c r="A9940" s="35"/>
      <c r="B9940" s="68"/>
      <c r="C9940" s="149"/>
      <c r="D9940" s="134"/>
      <c r="E9940" s="134"/>
      <c r="F9940" s="134"/>
      <c r="G9940" s="134"/>
      <c r="H9940" s="134"/>
      <c r="I9940" s="134"/>
      <c r="J9940" s="135"/>
      <c r="K9940" s="135"/>
      <c r="L9940" s="135"/>
      <c r="M9940" s="155"/>
    </row>
    <row r="9941" spans="1:13" x14ac:dyDescent="0.25">
      <c r="A9941" s="35"/>
      <c r="B9941" s="68"/>
      <c r="C9941" s="149"/>
      <c r="D9941" s="134"/>
      <c r="E9941" s="134"/>
      <c r="F9941" s="134"/>
      <c r="G9941" s="134"/>
      <c r="H9941" s="134"/>
      <c r="I9941" s="134"/>
      <c r="J9941" s="135"/>
      <c r="K9941" s="135"/>
      <c r="L9941" s="135"/>
      <c r="M9941" s="155"/>
    </row>
    <row r="9942" spans="1:13" x14ac:dyDescent="0.25">
      <c r="A9942" s="35"/>
      <c r="B9942" s="68"/>
      <c r="C9942" s="149"/>
      <c r="D9942" s="134"/>
      <c r="E9942" s="134"/>
      <c r="F9942" s="134"/>
      <c r="G9942" s="134"/>
      <c r="H9942" s="134"/>
      <c r="I9942" s="134"/>
      <c r="J9942" s="135"/>
      <c r="K9942" s="135"/>
      <c r="L9942" s="135"/>
      <c r="M9942" s="155"/>
    </row>
    <row r="9943" spans="1:13" x14ac:dyDescent="0.25">
      <c r="A9943" s="35"/>
      <c r="B9943" s="68"/>
      <c r="C9943" s="149"/>
      <c r="D9943" s="134"/>
      <c r="E9943" s="134"/>
      <c r="F9943" s="134"/>
      <c r="G9943" s="134"/>
      <c r="H9943" s="134"/>
      <c r="I9943" s="134"/>
      <c r="J9943" s="135"/>
      <c r="K9943" s="135"/>
      <c r="L9943" s="135"/>
      <c r="M9943" s="155"/>
    </row>
    <row r="9944" spans="1:13" x14ac:dyDescent="0.25">
      <c r="A9944" s="35"/>
      <c r="B9944" s="68"/>
      <c r="C9944" s="149"/>
      <c r="D9944" s="134"/>
      <c r="E9944" s="134"/>
      <c r="F9944" s="134"/>
      <c r="G9944" s="134"/>
      <c r="H9944" s="134"/>
      <c r="I9944" s="134"/>
      <c r="J9944" s="135"/>
      <c r="K9944" s="135"/>
      <c r="L9944" s="135"/>
      <c r="M9944" s="155"/>
    </row>
    <row r="9945" spans="1:13" x14ac:dyDescent="0.25">
      <c r="A9945" s="35"/>
      <c r="B9945" s="68"/>
      <c r="C9945" s="149"/>
      <c r="D9945" s="134"/>
      <c r="E9945" s="134"/>
      <c r="F9945" s="134"/>
      <c r="G9945" s="134"/>
      <c r="H9945" s="134"/>
      <c r="I9945" s="134"/>
      <c r="J9945" s="135"/>
      <c r="K9945" s="135"/>
      <c r="L9945" s="135"/>
      <c r="M9945" s="155"/>
    </row>
    <row r="9946" spans="1:13" x14ac:dyDescent="0.25">
      <c r="A9946" s="35"/>
      <c r="B9946" s="68"/>
      <c r="C9946" s="149"/>
      <c r="D9946" s="134"/>
      <c r="E9946" s="134"/>
      <c r="F9946" s="134"/>
      <c r="G9946" s="134"/>
      <c r="H9946" s="134"/>
      <c r="I9946" s="134"/>
      <c r="J9946" s="135"/>
      <c r="K9946" s="135"/>
      <c r="L9946" s="135"/>
      <c r="M9946" s="155"/>
    </row>
    <row r="9947" spans="1:13" x14ac:dyDescent="0.25">
      <c r="A9947" s="35"/>
      <c r="B9947" s="68"/>
      <c r="C9947" s="149"/>
      <c r="D9947" s="134"/>
      <c r="E9947" s="134"/>
      <c r="F9947" s="134"/>
      <c r="G9947" s="134"/>
      <c r="H9947" s="134"/>
      <c r="I9947" s="134"/>
      <c r="J9947" s="135"/>
      <c r="K9947" s="135"/>
      <c r="L9947" s="135"/>
      <c r="M9947" s="155"/>
    </row>
    <row r="9948" spans="1:13" x14ac:dyDescent="0.25">
      <c r="A9948" s="35"/>
      <c r="B9948" s="68"/>
      <c r="C9948" s="149"/>
      <c r="D9948" s="134"/>
      <c r="E9948" s="134"/>
      <c r="F9948" s="134"/>
      <c r="G9948" s="134"/>
      <c r="H9948" s="134"/>
      <c r="I9948" s="134"/>
      <c r="J9948" s="135"/>
      <c r="K9948" s="135"/>
      <c r="L9948" s="135"/>
      <c r="M9948" s="155"/>
    </row>
    <row r="9949" spans="1:13" x14ac:dyDescent="0.25">
      <c r="A9949" s="35"/>
      <c r="B9949" s="68"/>
      <c r="C9949" s="149"/>
      <c r="D9949" s="134"/>
      <c r="E9949" s="134"/>
      <c r="F9949" s="134"/>
      <c r="G9949" s="134"/>
      <c r="H9949" s="134"/>
      <c r="I9949" s="134"/>
      <c r="J9949" s="135"/>
      <c r="K9949" s="135"/>
      <c r="L9949" s="135"/>
      <c r="M9949" s="155"/>
    </row>
    <row r="9950" spans="1:13" x14ac:dyDescent="0.25">
      <c r="A9950" s="35"/>
      <c r="B9950" s="68"/>
      <c r="C9950" s="149"/>
      <c r="D9950" s="134"/>
      <c r="E9950" s="134"/>
      <c r="F9950" s="134"/>
      <c r="G9950" s="134"/>
      <c r="H9950" s="134"/>
      <c r="I9950" s="134"/>
      <c r="J9950" s="135"/>
      <c r="K9950" s="135"/>
      <c r="L9950" s="135"/>
      <c r="M9950" s="155"/>
    </row>
    <row r="9951" spans="1:13" x14ac:dyDescent="0.25">
      <c r="A9951" s="35"/>
      <c r="B9951" s="68"/>
      <c r="C9951" s="149"/>
      <c r="D9951" s="134"/>
      <c r="E9951" s="134"/>
      <c r="F9951" s="134"/>
      <c r="G9951" s="134"/>
      <c r="H9951" s="134"/>
      <c r="I9951" s="134"/>
      <c r="J9951" s="135"/>
      <c r="K9951" s="135"/>
      <c r="L9951" s="135"/>
      <c r="M9951" s="155"/>
    </row>
    <row r="9952" spans="1:13" x14ac:dyDescent="0.25">
      <c r="A9952" s="35"/>
      <c r="B9952" s="68"/>
      <c r="C9952" s="149"/>
      <c r="D9952" s="134"/>
      <c r="E9952" s="134"/>
      <c r="F9952" s="134"/>
      <c r="G9952" s="134"/>
      <c r="H9952" s="134"/>
      <c r="I9952" s="134"/>
      <c r="J9952" s="135"/>
      <c r="K9952" s="135"/>
      <c r="L9952" s="135"/>
      <c r="M9952" s="155"/>
    </row>
    <row r="9953" spans="1:13" x14ac:dyDescent="0.25">
      <c r="A9953" s="35"/>
      <c r="B9953" s="68"/>
      <c r="C9953" s="149"/>
      <c r="D9953" s="134"/>
      <c r="E9953" s="134"/>
      <c r="F9953" s="134"/>
      <c r="G9953" s="134"/>
      <c r="H9953" s="134"/>
      <c r="I9953" s="134"/>
      <c r="J9953" s="135"/>
      <c r="K9953" s="135"/>
      <c r="L9953" s="135"/>
      <c r="M9953" s="155"/>
    </row>
    <row r="9954" spans="1:13" x14ac:dyDescent="0.25">
      <c r="A9954" s="35"/>
      <c r="B9954" s="68"/>
      <c r="C9954" s="149"/>
      <c r="D9954" s="134"/>
      <c r="E9954" s="134"/>
      <c r="F9954" s="134"/>
      <c r="G9954" s="134"/>
      <c r="H9954" s="134"/>
      <c r="I9954" s="134"/>
      <c r="J9954" s="135"/>
      <c r="K9954" s="135"/>
      <c r="L9954" s="135"/>
      <c r="M9954" s="155"/>
    </row>
    <row r="9955" spans="1:13" x14ac:dyDescent="0.25">
      <c r="A9955" s="35"/>
      <c r="B9955" s="68"/>
      <c r="C9955" s="149"/>
      <c r="D9955" s="134"/>
      <c r="E9955" s="134"/>
      <c r="F9955" s="134"/>
      <c r="G9955" s="134"/>
      <c r="H9955" s="134"/>
      <c r="I9955" s="134"/>
      <c r="J9955" s="135"/>
      <c r="K9955" s="135"/>
      <c r="L9955" s="135"/>
      <c r="M9955" s="155"/>
    </row>
    <row r="9956" spans="1:13" x14ac:dyDescent="0.25">
      <c r="A9956" s="35"/>
      <c r="B9956" s="68"/>
      <c r="C9956" s="149"/>
      <c r="D9956" s="134"/>
      <c r="E9956" s="134"/>
      <c r="F9956" s="134"/>
      <c r="G9956" s="134"/>
      <c r="H9956" s="134"/>
      <c r="I9956" s="134"/>
      <c r="J9956" s="135"/>
      <c r="K9956" s="135"/>
      <c r="L9956" s="135"/>
      <c r="M9956" s="155"/>
    </row>
    <row r="9957" spans="1:13" x14ac:dyDescent="0.25">
      <c r="A9957" s="35"/>
      <c r="B9957" s="68"/>
      <c r="C9957" s="149"/>
      <c r="D9957" s="134"/>
      <c r="E9957" s="134"/>
      <c r="F9957" s="134"/>
      <c r="G9957" s="134"/>
      <c r="H9957" s="134"/>
      <c r="I9957" s="134"/>
      <c r="J9957" s="135"/>
      <c r="K9957" s="135"/>
      <c r="L9957" s="135"/>
      <c r="M9957" s="155"/>
    </row>
    <row r="9958" spans="1:13" x14ac:dyDescent="0.25">
      <c r="A9958" s="35"/>
      <c r="B9958" s="68"/>
      <c r="C9958" s="149"/>
      <c r="D9958" s="134"/>
      <c r="E9958" s="134"/>
      <c r="F9958" s="134"/>
      <c r="G9958" s="134"/>
      <c r="H9958" s="134"/>
      <c r="I9958" s="134"/>
      <c r="J9958" s="135"/>
      <c r="K9958" s="135"/>
      <c r="L9958" s="135"/>
      <c r="M9958" s="155"/>
    </row>
    <row r="9959" spans="1:13" x14ac:dyDescent="0.25">
      <c r="A9959" s="35"/>
      <c r="B9959" s="68"/>
      <c r="C9959" s="149"/>
      <c r="D9959" s="134"/>
      <c r="E9959" s="134"/>
      <c r="F9959" s="134"/>
      <c r="G9959" s="134"/>
      <c r="H9959" s="134"/>
      <c r="I9959" s="134"/>
      <c r="J9959" s="135"/>
      <c r="K9959" s="135"/>
      <c r="L9959" s="135"/>
      <c r="M9959" s="155"/>
    </row>
    <row r="9960" spans="1:13" x14ac:dyDescent="0.25">
      <c r="A9960" s="35"/>
      <c r="B9960" s="68"/>
      <c r="C9960" s="149"/>
      <c r="D9960" s="134"/>
      <c r="E9960" s="134"/>
      <c r="F9960" s="134"/>
      <c r="G9960" s="134"/>
      <c r="H9960" s="134"/>
      <c r="I9960" s="134"/>
      <c r="J9960" s="135"/>
      <c r="K9960" s="135"/>
      <c r="L9960" s="135"/>
      <c r="M9960" s="155"/>
    </row>
    <row r="9961" spans="1:13" x14ac:dyDescent="0.25">
      <c r="A9961" s="35"/>
      <c r="B9961" s="68"/>
      <c r="C9961" s="149"/>
      <c r="D9961" s="134"/>
      <c r="E9961" s="134"/>
      <c r="F9961" s="134"/>
      <c r="G9961" s="134"/>
      <c r="H9961" s="134"/>
      <c r="I9961" s="134"/>
      <c r="J9961" s="135"/>
      <c r="K9961" s="135"/>
      <c r="L9961" s="135"/>
      <c r="M9961" s="155"/>
    </row>
    <row r="9962" spans="1:13" x14ac:dyDescent="0.25">
      <c r="A9962" s="35"/>
      <c r="B9962" s="68"/>
      <c r="C9962" s="149"/>
      <c r="D9962" s="134"/>
      <c r="E9962" s="134"/>
      <c r="F9962" s="134"/>
      <c r="G9962" s="134"/>
      <c r="H9962" s="134"/>
      <c r="I9962" s="134"/>
      <c r="J9962" s="135"/>
      <c r="K9962" s="135"/>
      <c r="L9962" s="135"/>
      <c r="M9962" s="155"/>
    </row>
    <row r="9963" spans="1:13" x14ac:dyDescent="0.25">
      <c r="A9963" s="35"/>
      <c r="B9963" s="68"/>
      <c r="C9963" s="149"/>
      <c r="D9963" s="134"/>
      <c r="E9963" s="134"/>
      <c r="F9963" s="134"/>
      <c r="G9963" s="134"/>
      <c r="H9963" s="134"/>
      <c r="I9963" s="134"/>
      <c r="J9963" s="135"/>
      <c r="K9963" s="135"/>
      <c r="L9963" s="135"/>
      <c r="M9963" s="155"/>
    </row>
    <row r="9964" spans="1:13" x14ac:dyDescent="0.25">
      <c r="A9964" s="35"/>
      <c r="B9964" s="68"/>
      <c r="C9964" s="149"/>
      <c r="D9964" s="134"/>
      <c r="E9964" s="134"/>
      <c r="F9964" s="134"/>
      <c r="G9964" s="134"/>
      <c r="H9964" s="134"/>
      <c r="I9964" s="134"/>
      <c r="J9964" s="135"/>
      <c r="K9964" s="135"/>
      <c r="L9964" s="135"/>
      <c r="M9964" s="155"/>
    </row>
    <row r="9965" spans="1:13" x14ac:dyDescent="0.25">
      <c r="A9965" s="35"/>
      <c r="B9965" s="68"/>
      <c r="C9965" s="149"/>
      <c r="D9965" s="134"/>
      <c r="E9965" s="134"/>
      <c r="F9965" s="134"/>
      <c r="G9965" s="134"/>
      <c r="H9965" s="134"/>
      <c r="I9965" s="134"/>
      <c r="J9965" s="135"/>
      <c r="K9965" s="135"/>
      <c r="L9965" s="135"/>
      <c r="M9965" s="155"/>
    </row>
    <row r="9966" spans="1:13" x14ac:dyDescent="0.25">
      <c r="A9966" s="35"/>
      <c r="B9966" s="68"/>
      <c r="C9966" s="149"/>
      <c r="D9966" s="134"/>
      <c r="E9966" s="134"/>
      <c r="F9966" s="134"/>
      <c r="G9966" s="134"/>
      <c r="H9966" s="134"/>
      <c r="I9966" s="134"/>
      <c r="J9966" s="135"/>
      <c r="K9966" s="135"/>
      <c r="L9966" s="135"/>
      <c r="M9966" s="155"/>
    </row>
    <row r="9967" spans="1:13" x14ac:dyDescent="0.25">
      <c r="A9967" s="35"/>
      <c r="B9967" s="68"/>
      <c r="C9967" s="149"/>
      <c r="D9967" s="134"/>
      <c r="E9967" s="134"/>
      <c r="F9967" s="134"/>
      <c r="G9967" s="134"/>
      <c r="H9967" s="134"/>
      <c r="I9967" s="134"/>
      <c r="J9967" s="135"/>
      <c r="K9967" s="135"/>
      <c r="L9967" s="135"/>
      <c r="M9967" s="155"/>
    </row>
    <row r="9968" spans="1:13" x14ac:dyDescent="0.25">
      <c r="A9968" s="35"/>
      <c r="B9968" s="68"/>
      <c r="C9968" s="149"/>
      <c r="D9968" s="134"/>
      <c r="E9968" s="134"/>
      <c r="F9968" s="134"/>
      <c r="G9968" s="134"/>
      <c r="H9968" s="134"/>
      <c r="I9968" s="134"/>
      <c r="J9968" s="135"/>
      <c r="K9968" s="135"/>
      <c r="L9968" s="135"/>
      <c r="M9968" s="155"/>
    </row>
    <row r="9969" spans="1:13" x14ac:dyDescent="0.25">
      <c r="A9969" s="35"/>
      <c r="B9969" s="68"/>
      <c r="C9969" s="149"/>
      <c r="D9969" s="134"/>
      <c r="E9969" s="134"/>
      <c r="F9969" s="134"/>
      <c r="G9969" s="134"/>
      <c r="H9969" s="134"/>
      <c r="I9969" s="134"/>
      <c r="J9969" s="135"/>
      <c r="K9969" s="135"/>
      <c r="L9969" s="135"/>
      <c r="M9969" s="155"/>
    </row>
    <row r="9970" spans="1:13" x14ac:dyDescent="0.25">
      <c r="A9970" s="35"/>
      <c r="B9970" s="68"/>
      <c r="C9970" s="149"/>
      <c r="D9970" s="134"/>
      <c r="E9970" s="134"/>
      <c r="F9970" s="134"/>
      <c r="G9970" s="134"/>
      <c r="H9970" s="134"/>
      <c r="I9970" s="134"/>
      <c r="J9970" s="135"/>
      <c r="K9970" s="135"/>
      <c r="L9970" s="135"/>
      <c r="M9970" s="155"/>
    </row>
    <row r="9971" spans="1:13" x14ac:dyDescent="0.25">
      <c r="A9971" s="35"/>
      <c r="B9971" s="68"/>
      <c r="C9971" s="149"/>
      <c r="D9971" s="134"/>
      <c r="E9971" s="134"/>
      <c r="F9971" s="134"/>
      <c r="G9971" s="134"/>
      <c r="H9971" s="134"/>
      <c r="I9971" s="134"/>
      <c r="J9971" s="135"/>
      <c r="K9971" s="135"/>
      <c r="L9971" s="135"/>
      <c r="M9971" s="155"/>
    </row>
    <row r="9972" spans="1:13" x14ac:dyDescent="0.25">
      <c r="A9972" s="35"/>
      <c r="B9972" s="68"/>
      <c r="C9972" s="149"/>
      <c r="D9972" s="134"/>
      <c r="E9972" s="134"/>
      <c r="F9972" s="134"/>
      <c r="G9972" s="134"/>
      <c r="H9972" s="134"/>
      <c r="I9972" s="134"/>
      <c r="J9972" s="135"/>
      <c r="K9972" s="135"/>
      <c r="L9972" s="135"/>
      <c r="M9972" s="155"/>
    </row>
    <row r="9973" spans="1:13" x14ac:dyDescent="0.25">
      <c r="A9973" s="35"/>
      <c r="B9973" s="68"/>
      <c r="C9973" s="149"/>
      <c r="D9973" s="134"/>
      <c r="E9973" s="134"/>
      <c r="F9973" s="134"/>
      <c r="G9973" s="134"/>
      <c r="H9973" s="134"/>
      <c r="I9973" s="134"/>
      <c r="J9973" s="135"/>
      <c r="K9973" s="135"/>
      <c r="L9973" s="135"/>
      <c r="M9973" s="155"/>
    </row>
    <row r="9974" spans="1:13" x14ac:dyDescent="0.25">
      <c r="A9974" s="35"/>
      <c r="B9974" s="68"/>
      <c r="C9974" s="149"/>
      <c r="D9974" s="134"/>
      <c r="E9974" s="134"/>
      <c r="F9974" s="134"/>
      <c r="G9974" s="134"/>
      <c r="H9974" s="134"/>
      <c r="I9974" s="134"/>
      <c r="J9974" s="135"/>
      <c r="K9974" s="135"/>
      <c r="L9974" s="135"/>
      <c r="M9974" s="155"/>
    </row>
    <row r="9975" spans="1:13" x14ac:dyDescent="0.25">
      <c r="A9975" s="35"/>
      <c r="B9975" s="68"/>
      <c r="C9975" s="149"/>
      <c r="D9975" s="134"/>
      <c r="E9975" s="134"/>
      <c r="F9975" s="134"/>
      <c r="G9975" s="134"/>
      <c r="H9975" s="134"/>
      <c r="I9975" s="134"/>
      <c r="J9975" s="135"/>
      <c r="K9975" s="135"/>
      <c r="L9975" s="135"/>
      <c r="M9975" s="155"/>
    </row>
    <row r="9976" spans="1:13" x14ac:dyDescent="0.25">
      <c r="A9976" s="35"/>
      <c r="B9976" s="68"/>
      <c r="C9976" s="149"/>
      <c r="D9976" s="134"/>
      <c r="E9976" s="134"/>
      <c r="F9976" s="134"/>
      <c r="G9976" s="134"/>
      <c r="H9976" s="134"/>
      <c r="I9976" s="134"/>
      <c r="J9976" s="135"/>
      <c r="K9976" s="135"/>
      <c r="L9976" s="135"/>
      <c r="M9976" s="155"/>
    </row>
    <row r="9977" spans="1:13" x14ac:dyDescent="0.25">
      <c r="A9977" s="35"/>
      <c r="B9977" s="68"/>
      <c r="C9977" s="149"/>
      <c r="D9977" s="134"/>
      <c r="E9977" s="134"/>
      <c r="F9977" s="134"/>
      <c r="G9977" s="134"/>
      <c r="H9977" s="134"/>
      <c r="I9977" s="134"/>
      <c r="J9977" s="135"/>
      <c r="K9977" s="135"/>
      <c r="L9977" s="135"/>
      <c r="M9977" s="155"/>
    </row>
    <row r="9978" spans="1:13" x14ac:dyDescent="0.25">
      <c r="A9978" s="35"/>
      <c r="B9978" s="68"/>
      <c r="C9978" s="149"/>
      <c r="D9978" s="134"/>
      <c r="E9978" s="134"/>
      <c r="F9978" s="134"/>
      <c r="G9978" s="134"/>
      <c r="H9978" s="134"/>
      <c r="I9978" s="134"/>
      <c r="J9978" s="135"/>
      <c r="K9978" s="135"/>
      <c r="L9978" s="135"/>
      <c r="M9978" s="155"/>
    </row>
    <row r="9979" spans="1:13" x14ac:dyDescent="0.25">
      <c r="A9979" s="35"/>
      <c r="B9979" s="68"/>
      <c r="C9979" s="149"/>
      <c r="D9979" s="134"/>
      <c r="E9979" s="134"/>
      <c r="F9979" s="134"/>
      <c r="G9979" s="134"/>
      <c r="H9979" s="134"/>
      <c r="I9979" s="134"/>
      <c r="J9979" s="135"/>
      <c r="K9979" s="135"/>
      <c r="L9979" s="135"/>
      <c r="M9979" s="155"/>
    </row>
    <row r="9980" spans="1:13" x14ac:dyDescent="0.25">
      <c r="A9980" s="35"/>
      <c r="B9980" s="68"/>
      <c r="C9980" s="149"/>
      <c r="D9980" s="134"/>
      <c r="E9980" s="134"/>
      <c r="F9980" s="134"/>
      <c r="G9980" s="134"/>
      <c r="H9980" s="134"/>
      <c r="I9980" s="134"/>
      <c r="J9980" s="135"/>
      <c r="K9980" s="135"/>
      <c r="L9980" s="135"/>
      <c r="M9980" s="155"/>
    </row>
    <row r="9981" spans="1:13" x14ac:dyDescent="0.25">
      <c r="A9981" s="35"/>
      <c r="B9981" s="68"/>
      <c r="C9981" s="149"/>
      <c r="D9981" s="134"/>
      <c r="E9981" s="134"/>
      <c r="F9981" s="134"/>
      <c r="G9981" s="134"/>
      <c r="H9981" s="134"/>
      <c r="I9981" s="134"/>
      <c r="J9981" s="135"/>
      <c r="K9981" s="135"/>
      <c r="L9981" s="135"/>
      <c r="M9981" s="155"/>
    </row>
    <row r="9982" spans="1:13" x14ac:dyDescent="0.25">
      <c r="A9982" s="35"/>
      <c r="B9982" s="68"/>
      <c r="C9982" s="149"/>
      <c r="D9982" s="134"/>
      <c r="E9982" s="134"/>
      <c r="F9982" s="134"/>
      <c r="G9982" s="134"/>
      <c r="H9982" s="134"/>
      <c r="I9982" s="134"/>
      <c r="J9982" s="135"/>
      <c r="K9982" s="135"/>
      <c r="L9982" s="135"/>
      <c r="M9982" s="155"/>
    </row>
    <row r="9983" spans="1:13" x14ac:dyDescent="0.25">
      <c r="A9983" s="35"/>
      <c r="B9983" s="68"/>
      <c r="C9983" s="149"/>
      <c r="D9983" s="134"/>
      <c r="E9983" s="134"/>
      <c r="F9983" s="134"/>
      <c r="G9983" s="134"/>
      <c r="H9983" s="134"/>
      <c r="I9983" s="134"/>
      <c r="J9983" s="135"/>
      <c r="K9983" s="135"/>
      <c r="L9983" s="135"/>
      <c r="M9983" s="155"/>
    </row>
    <row r="9984" spans="1:13" x14ac:dyDescent="0.25">
      <c r="A9984" s="35"/>
      <c r="B9984" s="68"/>
      <c r="C9984" s="149"/>
      <c r="D9984" s="134"/>
      <c r="E9984" s="134"/>
      <c r="F9984" s="134"/>
      <c r="G9984" s="134"/>
      <c r="H9984" s="134"/>
      <c r="I9984" s="134"/>
      <c r="J9984" s="135"/>
      <c r="K9984" s="135"/>
      <c r="L9984" s="135"/>
      <c r="M9984" s="155"/>
    </row>
    <row r="9985" spans="1:13" x14ac:dyDescent="0.25">
      <c r="A9985" s="35"/>
      <c r="B9985" s="68"/>
      <c r="C9985" s="149"/>
      <c r="D9985" s="134"/>
      <c r="E9985" s="134"/>
      <c r="F9985" s="134"/>
      <c r="G9985" s="134"/>
      <c r="H9985" s="134"/>
      <c r="I9985" s="134"/>
      <c r="J9985" s="135"/>
      <c r="K9985" s="135"/>
      <c r="L9985" s="135"/>
      <c r="M9985" s="155"/>
    </row>
    <row r="9986" spans="1:13" x14ac:dyDescent="0.25">
      <c r="A9986" s="35"/>
      <c r="B9986" s="68"/>
      <c r="C9986" s="149"/>
      <c r="D9986" s="134"/>
      <c r="E9986" s="134"/>
      <c r="F9986" s="134"/>
      <c r="G9986" s="134"/>
      <c r="H9986" s="134"/>
      <c r="I9986" s="134"/>
      <c r="J9986" s="135"/>
      <c r="K9986" s="135"/>
      <c r="L9986" s="135"/>
      <c r="M9986" s="155"/>
    </row>
    <row r="9987" spans="1:13" x14ac:dyDescent="0.25">
      <c r="A9987" s="35"/>
      <c r="B9987" s="68"/>
      <c r="C9987" s="149"/>
      <c r="D9987" s="134"/>
      <c r="E9987" s="134"/>
      <c r="F9987" s="134"/>
      <c r="G9987" s="134"/>
      <c r="H9987" s="134"/>
      <c r="I9987" s="134"/>
      <c r="J9987" s="135"/>
      <c r="K9987" s="135"/>
      <c r="L9987" s="135"/>
      <c r="M9987" s="155"/>
    </row>
    <row r="9988" spans="1:13" x14ac:dyDescent="0.25">
      <c r="A9988" s="35"/>
      <c r="B9988" s="68"/>
      <c r="C9988" s="149"/>
      <c r="D9988" s="134"/>
      <c r="E9988" s="134"/>
      <c r="F9988" s="134"/>
      <c r="G9988" s="134"/>
      <c r="H9988" s="134"/>
      <c r="I9988" s="134"/>
      <c r="J9988" s="135"/>
      <c r="K9988" s="135"/>
      <c r="L9988" s="135"/>
      <c r="M9988" s="155"/>
    </row>
    <row r="9989" spans="1:13" x14ac:dyDescent="0.25">
      <c r="A9989" s="35"/>
      <c r="B9989" s="68"/>
      <c r="C9989" s="149"/>
      <c r="D9989" s="134"/>
      <c r="E9989" s="134"/>
      <c r="F9989" s="134"/>
      <c r="G9989" s="134"/>
      <c r="H9989" s="134"/>
      <c r="I9989" s="134"/>
      <c r="J9989" s="135"/>
      <c r="K9989" s="135"/>
      <c r="L9989" s="135"/>
      <c r="M9989" s="155"/>
    </row>
    <row r="9990" spans="1:13" x14ac:dyDescent="0.25">
      <c r="A9990" s="35"/>
      <c r="B9990" s="68"/>
      <c r="C9990" s="149"/>
      <c r="D9990" s="134"/>
      <c r="E9990" s="134"/>
      <c r="F9990" s="134"/>
      <c r="G9990" s="134"/>
      <c r="H9990" s="134"/>
      <c r="I9990" s="134"/>
      <c r="J9990" s="135"/>
      <c r="K9990" s="135"/>
      <c r="L9990" s="135"/>
      <c r="M9990" s="155"/>
    </row>
    <row r="9991" spans="1:13" x14ac:dyDescent="0.25">
      <c r="A9991" s="35"/>
      <c r="B9991" s="68"/>
      <c r="C9991" s="149"/>
      <c r="D9991" s="134"/>
      <c r="E9991" s="134"/>
      <c r="F9991" s="134"/>
      <c r="G9991" s="134"/>
      <c r="H9991" s="134"/>
      <c r="I9991" s="134"/>
      <c r="J9991" s="135"/>
      <c r="K9991" s="135"/>
      <c r="L9991" s="135"/>
      <c r="M9991" s="155"/>
    </row>
    <row r="9992" spans="1:13" x14ac:dyDescent="0.25">
      <c r="A9992" s="35"/>
      <c r="B9992" s="68"/>
      <c r="C9992" s="149"/>
      <c r="D9992" s="134"/>
      <c r="E9992" s="134"/>
      <c r="F9992" s="134"/>
      <c r="G9992" s="134"/>
      <c r="H9992" s="134"/>
      <c r="I9992" s="134"/>
      <c r="J9992" s="135"/>
      <c r="K9992" s="135"/>
      <c r="L9992" s="135"/>
      <c r="M9992" s="155"/>
    </row>
    <row r="9993" spans="1:13" x14ac:dyDescent="0.25">
      <c r="A9993" s="35"/>
      <c r="B9993" s="68"/>
      <c r="C9993" s="149"/>
      <c r="D9993" s="134"/>
      <c r="E9993" s="134"/>
      <c r="F9993" s="134"/>
      <c r="G9993" s="134"/>
      <c r="H9993" s="134"/>
      <c r="I9993" s="134"/>
      <c r="J9993" s="135"/>
      <c r="K9993" s="135"/>
      <c r="L9993" s="135"/>
      <c r="M9993" s="155"/>
    </row>
    <row r="9994" spans="1:13" x14ac:dyDescent="0.25">
      <c r="A9994" s="35"/>
      <c r="B9994" s="68"/>
      <c r="C9994" s="149"/>
      <c r="D9994" s="134"/>
      <c r="E9994" s="134"/>
      <c r="F9994" s="134"/>
      <c r="G9994" s="134"/>
      <c r="H9994" s="134"/>
      <c r="I9994" s="134"/>
      <c r="J9994" s="135"/>
      <c r="K9994" s="135"/>
      <c r="L9994" s="135"/>
      <c r="M9994" s="155"/>
    </row>
    <row r="9995" spans="1:13" x14ac:dyDescent="0.25">
      <c r="A9995" s="35"/>
      <c r="B9995" s="68"/>
      <c r="C9995" s="149"/>
      <c r="D9995" s="134"/>
      <c r="E9995" s="134"/>
      <c r="F9995" s="134"/>
      <c r="G9995" s="134"/>
      <c r="H9995" s="134"/>
      <c r="I9995" s="134"/>
      <c r="J9995" s="135"/>
      <c r="K9995" s="135"/>
      <c r="L9995" s="135"/>
      <c r="M9995" s="155"/>
    </row>
    <row r="9996" spans="1:13" x14ac:dyDescent="0.25">
      <c r="A9996" s="35"/>
      <c r="B9996" s="68"/>
      <c r="C9996" s="149"/>
      <c r="D9996" s="134"/>
      <c r="E9996" s="134"/>
      <c r="F9996" s="134"/>
      <c r="G9996" s="134"/>
      <c r="H9996" s="134"/>
      <c r="I9996" s="134"/>
      <c r="J9996" s="135"/>
      <c r="K9996" s="135"/>
      <c r="L9996" s="135"/>
      <c r="M9996" s="155"/>
    </row>
    <row r="9997" spans="1:13" x14ac:dyDescent="0.25">
      <c r="A9997" s="35"/>
      <c r="B9997" s="68"/>
      <c r="C9997" s="149"/>
      <c r="D9997" s="134"/>
      <c r="E9997" s="134"/>
      <c r="F9997" s="134"/>
      <c r="G9997" s="134"/>
      <c r="H9997" s="134"/>
      <c r="I9997" s="134"/>
      <c r="J9997" s="135"/>
      <c r="K9997" s="135"/>
      <c r="L9997" s="135"/>
      <c r="M9997" s="155"/>
    </row>
    <row r="9998" spans="1:13" x14ac:dyDescent="0.25">
      <c r="A9998" s="35"/>
      <c r="B9998" s="68"/>
      <c r="C9998" s="149"/>
      <c r="D9998" s="134"/>
      <c r="E9998" s="134"/>
      <c r="F9998" s="134"/>
      <c r="G9998" s="134"/>
      <c r="H9998" s="134"/>
      <c r="I9998" s="134"/>
      <c r="J9998" s="135"/>
      <c r="K9998" s="135"/>
      <c r="L9998" s="135"/>
      <c r="M9998" s="155"/>
    </row>
    <row r="9999" spans="1:13" x14ac:dyDescent="0.25">
      <c r="A9999" s="35"/>
      <c r="B9999" s="68"/>
      <c r="C9999" s="149"/>
      <c r="D9999" s="134"/>
      <c r="E9999" s="134"/>
      <c r="F9999" s="134"/>
      <c r="G9999" s="134"/>
      <c r="H9999" s="134"/>
      <c r="I9999" s="134"/>
      <c r="J9999" s="135"/>
      <c r="K9999" s="135"/>
      <c r="L9999" s="135"/>
      <c r="M9999" s="155"/>
    </row>
    <row r="10000" spans="1:13" x14ac:dyDescent="0.25">
      <c r="A10000" s="35"/>
      <c r="B10000" s="68"/>
      <c r="C10000" s="149"/>
      <c r="D10000" s="134"/>
      <c r="E10000" s="134"/>
      <c r="F10000" s="134"/>
      <c r="G10000" s="134"/>
      <c r="H10000" s="134"/>
      <c r="I10000" s="134"/>
      <c r="J10000" s="135"/>
      <c r="K10000" s="135"/>
      <c r="L10000" s="135"/>
      <c r="M10000" s="155"/>
    </row>
    <row r="10001" spans="1:13" x14ac:dyDescent="0.25">
      <c r="A10001" s="35"/>
      <c r="B10001" s="68"/>
      <c r="C10001" s="149"/>
      <c r="D10001" s="134"/>
      <c r="E10001" s="134"/>
      <c r="F10001" s="134"/>
      <c r="G10001" s="134"/>
      <c r="H10001" s="134"/>
      <c r="I10001" s="134"/>
      <c r="J10001" s="135"/>
      <c r="K10001" s="135"/>
      <c r="L10001" s="135"/>
      <c r="M10001" s="155"/>
    </row>
    <row r="10002" spans="1:13" x14ac:dyDescent="0.25">
      <c r="A10002" s="35"/>
      <c r="B10002" s="68"/>
      <c r="C10002" s="149"/>
      <c r="D10002" s="134"/>
      <c r="E10002" s="134"/>
      <c r="F10002" s="134"/>
      <c r="G10002" s="134"/>
      <c r="H10002" s="134"/>
      <c r="I10002" s="134"/>
      <c r="J10002" s="135"/>
      <c r="K10002" s="135"/>
      <c r="L10002" s="135"/>
      <c r="M10002" s="155"/>
    </row>
    <row r="10003" spans="1:13" x14ac:dyDescent="0.25">
      <c r="A10003" s="35"/>
      <c r="B10003" s="68"/>
      <c r="C10003" s="149"/>
      <c r="D10003" s="134"/>
      <c r="E10003" s="134"/>
      <c r="F10003" s="134"/>
      <c r="G10003" s="134"/>
      <c r="H10003" s="134"/>
      <c r="I10003" s="134"/>
      <c r="J10003" s="135"/>
      <c r="K10003" s="135"/>
      <c r="L10003" s="135"/>
      <c r="M10003" s="155"/>
    </row>
    <row r="10004" spans="1:13" x14ac:dyDescent="0.25">
      <c r="A10004" s="35"/>
      <c r="B10004" s="68"/>
      <c r="C10004" s="149"/>
      <c r="D10004" s="134"/>
      <c r="E10004" s="134"/>
      <c r="F10004" s="134"/>
      <c r="G10004" s="134"/>
      <c r="H10004" s="134"/>
      <c r="I10004" s="134"/>
      <c r="J10004" s="135"/>
      <c r="K10004" s="135"/>
      <c r="L10004" s="135"/>
      <c r="M10004" s="155"/>
    </row>
    <row r="10005" spans="1:13" x14ac:dyDescent="0.25">
      <c r="A10005" s="35"/>
      <c r="B10005" s="68"/>
      <c r="C10005" s="149"/>
      <c r="D10005" s="134"/>
      <c r="E10005" s="134"/>
      <c r="F10005" s="134"/>
      <c r="G10005" s="134"/>
      <c r="H10005" s="134"/>
      <c r="I10005" s="134"/>
      <c r="J10005" s="135"/>
      <c r="K10005" s="135"/>
      <c r="L10005" s="135"/>
      <c r="M10005" s="155"/>
    </row>
    <row r="10006" spans="1:13" x14ac:dyDescent="0.25">
      <c r="A10006" s="35"/>
      <c r="B10006" s="68"/>
      <c r="C10006" s="149"/>
      <c r="D10006" s="134"/>
      <c r="E10006" s="134"/>
      <c r="F10006" s="134"/>
      <c r="G10006" s="134"/>
      <c r="H10006" s="134"/>
      <c r="I10006" s="134"/>
      <c r="J10006" s="135"/>
      <c r="K10006" s="135"/>
      <c r="L10006" s="135"/>
      <c r="M10006" s="155"/>
    </row>
    <row r="10007" spans="1:13" x14ac:dyDescent="0.25">
      <c r="A10007" s="35"/>
      <c r="B10007" s="68"/>
      <c r="C10007" s="149"/>
      <c r="D10007" s="134"/>
      <c r="E10007" s="134"/>
      <c r="F10007" s="134"/>
      <c r="G10007" s="134"/>
      <c r="H10007" s="134"/>
      <c r="I10007" s="134"/>
      <c r="J10007" s="135"/>
      <c r="K10007" s="135"/>
      <c r="L10007" s="135"/>
      <c r="M10007" s="155"/>
    </row>
    <row r="10008" spans="1:13" x14ac:dyDescent="0.25">
      <c r="A10008" s="35"/>
      <c r="B10008" s="68"/>
      <c r="C10008" s="149"/>
      <c r="D10008" s="134"/>
      <c r="E10008" s="134"/>
      <c r="F10008" s="134"/>
      <c r="G10008" s="134"/>
      <c r="H10008" s="134"/>
      <c r="I10008" s="134"/>
      <c r="J10008" s="135"/>
      <c r="K10008" s="135"/>
      <c r="L10008" s="135"/>
      <c r="M10008" s="155"/>
    </row>
    <row r="10009" spans="1:13" x14ac:dyDescent="0.25">
      <c r="A10009" s="35"/>
      <c r="B10009" s="68"/>
      <c r="C10009" s="149"/>
      <c r="D10009" s="134"/>
      <c r="E10009" s="134"/>
      <c r="F10009" s="134"/>
      <c r="G10009" s="134"/>
      <c r="H10009" s="134"/>
      <c r="I10009" s="134"/>
      <c r="J10009" s="135"/>
      <c r="K10009" s="135"/>
      <c r="L10009" s="135"/>
      <c r="M10009" s="155"/>
    </row>
    <row r="10010" spans="1:13" x14ac:dyDescent="0.25">
      <c r="A10010" s="35"/>
      <c r="B10010" s="68"/>
      <c r="C10010" s="149"/>
      <c r="D10010" s="134"/>
      <c r="E10010" s="134"/>
      <c r="F10010" s="134"/>
      <c r="G10010" s="134"/>
      <c r="H10010" s="134"/>
      <c r="I10010" s="134"/>
      <c r="J10010" s="135"/>
      <c r="K10010" s="135"/>
      <c r="L10010" s="135"/>
      <c r="M10010" s="155"/>
    </row>
    <row r="10011" spans="1:13" x14ac:dyDescent="0.25">
      <c r="A10011" s="35"/>
      <c r="B10011" s="68"/>
      <c r="C10011" s="149"/>
      <c r="D10011" s="134"/>
      <c r="E10011" s="134"/>
      <c r="F10011" s="134"/>
      <c r="G10011" s="134"/>
      <c r="H10011" s="134"/>
      <c r="I10011" s="134"/>
      <c r="J10011" s="135"/>
      <c r="K10011" s="135"/>
      <c r="L10011" s="135"/>
      <c r="M10011" s="155"/>
    </row>
    <row r="10012" spans="1:13" x14ac:dyDescent="0.25">
      <c r="A10012" s="35"/>
      <c r="B10012" s="68"/>
      <c r="C10012" s="149"/>
      <c r="D10012" s="134"/>
      <c r="E10012" s="134"/>
      <c r="F10012" s="134"/>
      <c r="G10012" s="134"/>
      <c r="H10012" s="134"/>
      <c r="I10012" s="134"/>
      <c r="J10012" s="135"/>
      <c r="K10012" s="135"/>
      <c r="L10012" s="135"/>
      <c r="M10012" s="155"/>
    </row>
    <row r="10013" spans="1:13" x14ac:dyDescent="0.25">
      <c r="A10013" s="35"/>
      <c r="B10013" s="68"/>
      <c r="C10013" s="149"/>
      <c r="D10013" s="134"/>
      <c r="E10013" s="134"/>
      <c r="F10013" s="134"/>
      <c r="G10013" s="134"/>
      <c r="H10013" s="134"/>
      <c r="I10013" s="134"/>
      <c r="J10013" s="135"/>
      <c r="K10013" s="135"/>
      <c r="L10013" s="135"/>
      <c r="M10013" s="155"/>
    </row>
    <row r="10014" spans="1:13" x14ac:dyDescent="0.25">
      <c r="A10014" s="35"/>
      <c r="B10014" s="68"/>
      <c r="C10014" s="149"/>
      <c r="D10014" s="134"/>
      <c r="E10014" s="134"/>
      <c r="F10014" s="134"/>
      <c r="G10014" s="134"/>
      <c r="H10014" s="134"/>
      <c r="I10014" s="134"/>
      <c r="J10014" s="135"/>
      <c r="K10014" s="135"/>
      <c r="L10014" s="135"/>
      <c r="M10014" s="155"/>
    </row>
    <row r="10015" spans="1:13" x14ac:dyDescent="0.25">
      <c r="A10015" s="35"/>
      <c r="B10015" s="68"/>
      <c r="C10015" s="149"/>
      <c r="D10015" s="134"/>
      <c r="E10015" s="134"/>
      <c r="F10015" s="134"/>
      <c r="G10015" s="134"/>
      <c r="H10015" s="134"/>
      <c r="I10015" s="134"/>
      <c r="J10015" s="135"/>
      <c r="K10015" s="135"/>
      <c r="L10015" s="135"/>
      <c r="M10015" s="133"/>
    </row>
    <row r="10016" spans="1:13" x14ac:dyDescent="0.25">
      <c r="A10016" s="35"/>
      <c r="B10016" s="68"/>
      <c r="C10016" s="149"/>
      <c r="D10016" s="134"/>
      <c r="E10016" s="134"/>
      <c r="F10016" s="134"/>
      <c r="G10016" s="134"/>
      <c r="H10016" s="134"/>
      <c r="I10016" s="134"/>
      <c r="J10016" s="135"/>
      <c r="K10016" s="135"/>
      <c r="L10016" s="135"/>
      <c r="M10016" s="133"/>
    </row>
    <row r="10017" spans="1:13" x14ac:dyDescent="0.25">
      <c r="A10017" s="35"/>
      <c r="B10017" s="68"/>
      <c r="C10017" s="149"/>
      <c r="D10017" s="134"/>
      <c r="E10017" s="134"/>
      <c r="F10017" s="134"/>
      <c r="G10017" s="134"/>
      <c r="H10017" s="134"/>
      <c r="I10017" s="134"/>
      <c r="J10017" s="135"/>
      <c r="K10017" s="135"/>
      <c r="L10017" s="135"/>
      <c r="M10017" s="133"/>
    </row>
    <row r="10018" spans="1:13" x14ac:dyDescent="0.25">
      <c r="A10018" s="35"/>
      <c r="B10018" s="68"/>
      <c r="C10018" s="149"/>
      <c r="D10018" s="134"/>
      <c r="E10018" s="134"/>
      <c r="F10018" s="134"/>
      <c r="G10018" s="134"/>
      <c r="H10018" s="134"/>
      <c r="I10018" s="134"/>
      <c r="J10018" s="135"/>
      <c r="K10018" s="135"/>
      <c r="L10018" s="135"/>
      <c r="M10018" s="133"/>
    </row>
    <row r="10019" spans="1:13" x14ac:dyDescent="0.25">
      <c r="A10019" s="35"/>
      <c r="B10019" s="68"/>
      <c r="C10019" s="149"/>
      <c r="D10019" s="134"/>
      <c r="E10019" s="134"/>
      <c r="F10019" s="134"/>
      <c r="G10019" s="134"/>
      <c r="H10019" s="134"/>
      <c r="I10019" s="134"/>
      <c r="J10019" s="135"/>
      <c r="K10019" s="135"/>
      <c r="L10019" s="135"/>
      <c r="M10019" s="133"/>
    </row>
    <row r="10020" spans="1:13" x14ac:dyDescent="0.25">
      <c r="A10020" s="35"/>
      <c r="B10020" s="68"/>
      <c r="C10020" s="149"/>
      <c r="D10020" s="134"/>
      <c r="E10020" s="134"/>
      <c r="F10020" s="134"/>
      <c r="G10020" s="134"/>
      <c r="H10020" s="134"/>
      <c r="I10020" s="134"/>
      <c r="J10020" s="135"/>
      <c r="K10020" s="135"/>
      <c r="L10020" s="135"/>
      <c r="M10020" s="133"/>
    </row>
    <row r="10021" spans="1:13" x14ac:dyDescent="0.25">
      <c r="A10021" s="35"/>
      <c r="B10021" s="68"/>
      <c r="C10021" s="149"/>
      <c r="D10021" s="134"/>
      <c r="E10021" s="134"/>
      <c r="F10021" s="134"/>
      <c r="G10021" s="134"/>
      <c r="H10021" s="134"/>
      <c r="I10021" s="134"/>
      <c r="J10021" s="135"/>
      <c r="K10021" s="135"/>
      <c r="L10021" s="135"/>
      <c r="M10021" s="133"/>
    </row>
    <row r="10022" spans="1:13" x14ac:dyDescent="0.25">
      <c r="A10022" s="35"/>
      <c r="B10022" s="68"/>
      <c r="C10022" s="149"/>
      <c r="D10022" s="134"/>
      <c r="E10022" s="134"/>
      <c r="F10022" s="134"/>
      <c r="G10022" s="134"/>
      <c r="H10022" s="134"/>
      <c r="I10022" s="134"/>
      <c r="J10022" s="135"/>
      <c r="K10022" s="135"/>
      <c r="L10022" s="135"/>
      <c r="M10022" s="133"/>
    </row>
    <row r="10023" spans="1:13" x14ac:dyDescent="0.25">
      <c r="A10023" s="35"/>
      <c r="B10023" s="68"/>
      <c r="C10023" s="149"/>
      <c r="D10023" s="134"/>
      <c r="E10023" s="134"/>
      <c r="F10023" s="134"/>
      <c r="G10023" s="134"/>
      <c r="H10023" s="134"/>
      <c r="I10023" s="134"/>
      <c r="J10023" s="135"/>
      <c r="K10023" s="135"/>
      <c r="L10023" s="135"/>
      <c r="M10023" s="133"/>
    </row>
    <row r="10024" spans="1:13" x14ac:dyDescent="0.25">
      <c r="A10024" s="35"/>
      <c r="B10024" s="68"/>
      <c r="C10024" s="149"/>
      <c r="D10024" s="134"/>
      <c r="E10024" s="134"/>
      <c r="F10024" s="134"/>
      <c r="G10024" s="134"/>
      <c r="H10024" s="134"/>
      <c r="I10024" s="134"/>
      <c r="J10024" s="135"/>
      <c r="K10024" s="135"/>
      <c r="L10024" s="135"/>
      <c r="M10024" s="133"/>
    </row>
    <row r="10025" spans="1:13" x14ac:dyDescent="0.25">
      <c r="A10025" s="35"/>
      <c r="B10025" s="68"/>
      <c r="C10025" s="149"/>
      <c r="D10025" s="134"/>
      <c r="E10025" s="134"/>
      <c r="F10025" s="134"/>
      <c r="G10025" s="134"/>
      <c r="H10025" s="134"/>
      <c r="I10025" s="134"/>
      <c r="J10025" s="135"/>
      <c r="K10025" s="135"/>
      <c r="L10025" s="135"/>
      <c r="M10025" s="133"/>
    </row>
    <row r="10026" spans="1:13" x14ac:dyDescent="0.25">
      <c r="A10026" s="35"/>
      <c r="B10026" s="68"/>
      <c r="C10026" s="149"/>
      <c r="D10026" s="134"/>
      <c r="E10026" s="134"/>
      <c r="F10026" s="134"/>
      <c r="G10026" s="134"/>
      <c r="H10026" s="134"/>
      <c r="I10026" s="134"/>
      <c r="J10026" s="135"/>
      <c r="K10026" s="135"/>
      <c r="L10026" s="135"/>
      <c r="M10026" s="133"/>
    </row>
    <row r="10027" spans="1:13" x14ac:dyDescent="0.25">
      <c r="A10027" s="35"/>
      <c r="B10027" s="68"/>
      <c r="C10027" s="149"/>
      <c r="D10027" s="134"/>
      <c r="E10027" s="134"/>
      <c r="F10027" s="134"/>
      <c r="G10027" s="134"/>
      <c r="H10027" s="134"/>
      <c r="I10027" s="134"/>
      <c r="J10027" s="135"/>
      <c r="K10027" s="135"/>
      <c r="L10027" s="135"/>
      <c r="M10027" s="133"/>
    </row>
    <row r="10028" spans="1:13" x14ac:dyDescent="0.25">
      <c r="A10028" s="35"/>
      <c r="B10028" s="68"/>
      <c r="C10028" s="149"/>
      <c r="D10028" s="134"/>
      <c r="E10028" s="134"/>
      <c r="F10028" s="134"/>
      <c r="G10028" s="134"/>
      <c r="H10028" s="134"/>
      <c r="I10028" s="134"/>
      <c r="J10028" s="135"/>
      <c r="K10028" s="135"/>
      <c r="L10028" s="135"/>
      <c r="M10028" s="133"/>
    </row>
    <row r="10029" spans="1:13" x14ac:dyDescent="0.25">
      <c r="A10029" s="35"/>
      <c r="B10029" s="68"/>
      <c r="C10029" s="149"/>
      <c r="D10029" s="134"/>
      <c r="E10029" s="134"/>
      <c r="F10029" s="134"/>
      <c r="G10029" s="134"/>
      <c r="H10029" s="134"/>
      <c r="I10029" s="134"/>
      <c r="J10029" s="135"/>
      <c r="K10029" s="135"/>
      <c r="L10029" s="135"/>
      <c r="M10029" s="133"/>
    </row>
    <row r="10030" spans="1:13" x14ac:dyDescent="0.25">
      <c r="A10030" s="35"/>
      <c r="B10030" s="68"/>
      <c r="C10030" s="149"/>
      <c r="D10030" s="134"/>
      <c r="E10030" s="134"/>
      <c r="F10030" s="134"/>
      <c r="G10030" s="134"/>
      <c r="H10030" s="134"/>
      <c r="I10030" s="134"/>
      <c r="J10030" s="135"/>
      <c r="K10030" s="135"/>
      <c r="L10030" s="135"/>
      <c r="M10030" s="133"/>
    </row>
    <row r="10031" spans="1:13" x14ac:dyDescent="0.25">
      <c r="A10031" s="35"/>
      <c r="B10031" s="68"/>
      <c r="C10031" s="149"/>
      <c r="D10031" s="134"/>
      <c r="E10031" s="134"/>
      <c r="F10031" s="134"/>
      <c r="G10031" s="134"/>
      <c r="H10031" s="134"/>
      <c r="I10031" s="134"/>
      <c r="J10031" s="135"/>
      <c r="K10031" s="135"/>
      <c r="L10031" s="135"/>
      <c r="M10031" s="133"/>
    </row>
    <row r="10032" spans="1:13" x14ac:dyDescent="0.25">
      <c r="A10032" s="35"/>
      <c r="B10032" s="68"/>
      <c r="C10032" s="149"/>
      <c r="D10032" s="134"/>
      <c r="E10032" s="134"/>
      <c r="F10032" s="134"/>
      <c r="G10032" s="134"/>
      <c r="H10032" s="134"/>
      <c r="I10032" s="134"/>
      <c r="J10032" s="135"/>
      <c r="K10032" s="135"/>
      <c r="L10032" s="135"/>
      <c r="M10032" s="133"/>
    </row>
    <row r="10033" spans="1:13" x14ac:dyDescent="0.25">
      <c r="A10033" s="35"/>
      <c r="B10033" s="68"/>
      <c r="C10033" s="149"/>
      <c r="D10033" s="134"/>
      <c r="E10033" s="134"/>
      <c r="F10033" s="134"/>
      <c r="G10033" s="134"/>
      <c r="H10033" s="134"/>
      <c r="I10033" s="134"/>
      <c r="J10033" s="135"/>
      <c r="K10033" s="135"/>
      <c r="L10033" s="135"/>
      <c r="M10033" s="133"/>
    </row>
    <row r="10034" spans="1:13" x14ac:dyDescent="0.25">
      <c r="A10034" s="35"/>
      <c r="B10034" s="68"/>
      <c r="C10034" s="149"/>
      <c r="D10034" s="134"/>
      <c r="E10034" s="134"/>
      <c r="F10034" s="134"/>
      <c r="G10034" s="134"/>
      <c r="H10034" s="134"/>
      <c r="I10034" s="134"/>
      <c r="J10034" s="135"/>
      <c r="K10034" s="135"/>
      <c r="L10034" s="135"/>
      <c r="M10034" s="133"/>
    </row>
    <row r="10035" spans="1:13" x14ac:dyDescent="0.25">
      <c r="A10035" s="35"/>
      <c r="B10035" s="68"/>
      <c r="C10035" s="149"/>
      <c r="D10035" s="134"/>
      <c r="E10035" s="134"/>
      <c r="F10035" s="134"/>
      <c r="G10035" s="134"/>
      <c r="H10035" s="134"/>
      <c r="I10035" s="134"/>
      <c r="J10035" s="135"/>
      <c r="K10035" s="135"/>
      <c r="L10035" s="135"/>
      <c r="M10035" s="133"/>
    </row>
    <row r="10036" spans="1:13" x14ac:dyDescent="0.25">
      <c r="A10036" s="35"/>
      <c r="B10036" s="68"/>
      <c r="C10036" s="149"/>
      <c r="D10036" s="134"/>
      <c r="E10036" s="134"/>
      <c r="F10036" s="134"/>
      <c r="G10036" s="134"/>
      <c r="H10036" s="134"/>
      <c r="I10036" s="134"/>
      <c r="J10036" s="135"/>
      <c r="K10036" s="135"/>
      <c r="L10036" s="135"/>
      <c r="M10036" s="133"/>
    </row>
    <row r="10037" spans="1:13" x14ac:dyDescent="0.25">
      <c r="A10037" s="35"/>
      <c r="B10037" s="68"/>
      <c r="C10037" s="149"/>
      <c r="D10037" s="134"/>
      <c r="E10037" s="134"/>
      <c r="F10037" s="134"/>
      <c r="G10037" s="134"/>
      <c r="H10037" s="134"/>
      <c r="I10037" s="134"/>
      <c r="J10037" s="135"/>
      <c r="K10037" s="135"/>
      <c r="L10037" s="135"/>
      <c r="M10037" s="133"/>
    </row>
    <row r="10038" spans="1:13" x14ac:dyDescent="0.25">
      <c r="A10038" s="35"/>
      <c r="B10038" s="68"/>
      <c r="C10038" s="149"/>
      <c r="D10038" s="134"/>
      <c r="E10038" s="134"/>
      <c r="F10038" s="134"/>
      <c r="G10038" s="134"/>
      <c r="H10038" s="134"/>
      <c r="I10038" s="134"/>
      <c r="J10038" s="135"/>
      <c r="K10038" s="135"/>
      <c r="L10038" s="135"/>
      <c r="M10038" s="133"/>
    </row>
    <row r="10039" spans="1:13" x14ac:dyDescent="0.25">
      <c r="A10039" s="35"/>
      <c r="B10039" s="68"/>
      <c r="C10039" s="149"/>
      <c r="D10039" s="134"/>
      <c r="E10039" s="134"/>
      <c r="F10039" s="134"/>
      <c r="G10039" s="134"/>
      <c r="H10039" s="134"/>
      <c r="I10039" s="134"/>
      <c r="J10039" s="135"/>
      <c r="K10039" s="135"/>
      <c r="L10039" s="135"/>
      <c r="M10039" s="133"/>
    </row>
    <row r="10040" spans="1:13" x14ac:dyDescent="0.25">
      <c r="A10040" s="35"/>
      <c r="B10040" s="68"/>
      <c r="C10040" s="149"/>
      <c r="D10040" s="134"/>
      <c r="E10040" s="134"/>
      <c r="F10040" s="134"/>
      <c r="G10040" s="134"/>
      <c r="H10040" s="134"/>
      <c r="I10040" s="134"/>
      <c r="J10040" s="135"/>
      <c r="K10040" s="135"/>
      <c r="L10040" s="135"/>
      <c r="M10040" s="133"/>
    </row>
    <row r="10041" spans="1:13" x14ac:dyDescent="0.25">
      <c r="A10041" s="35"/>
      <c r="B10041" s="68"/>
      <c r="C10041" s="149"/>
      <c r="D10041" s="134"/>
      <c r="E10041" s="134"/>
      <c r="F10041" s="134"/>
      <c r="G10041" s="134"/>
      <c r="H10041" s="134"/>
      <c r="I10041" s="134"/>
      <c r="J10041" s="135"/>
      <c r="K10041" s="135"/>
      <c r="L10041" s="135"/>
      <c r="M10041" s="133"/>
    </row>
    <row r="10042" spans="1:13" x14ac:dyDescent="0.25">
      <c r="A10042" s="35"/>
      <c r="B10042" s="68"/>
      <c r="C10042" s="149"/>
      <c r="D10042" s="134"/>
      <c r="E10042" s="134"/>
      <c r="F10042" s="134"/>
      <c r="G10042" s="134"/>
      <c r="H10042" s="134"/>
      <c r="I10042" s="134"/>
      <c r="J10042" s="135"/>
      <c r="K10042" s="135"/>
      <c r="L10042" s="135"/>
      <c r="M10042" s="133"/>
    </row>
    <row r="10043" spans="1:13" x14ac:dyDescent="0.25">
      <c r="A10043" s="35"/>
      <c r="B10043" s="68"/>
      <c r="C10043" s="149"/>
      <c r="D10043" s="134"/>
      <c r="E10043" s="134"/>
      <c r="F10043" s="134"/>
      <c r="G10043" s="134"/>
      <c r="H10043" s="134"/>
      <c r="I10043" s="134"/>
      <c r="J10043" s="135"/>
      <c r="K10043" s="135"/>
      <c r="L10043" s="135"/>
      <c r="M10043" s="133"/>
    </row>
    <row r="10044" spans="1:13" x14ac:dyDescent="0.25">
      <c r="A10044" s="35"/>
      <c r="B10044" s="68"/>
      <c r="C10044" s="149"/>
      <c r="D10044" s="134"/>
      <c r="E10044" s="134"/>
      <c r="F10044" s="134"/>
      <c r="G10044" s="134"/>
      <c r="H10044" s="134"/>
      <c r="I10044" s="134"/>
      <c r="J10044" s="135"/>
      <c r="K10044" s="135"/>
      <c r="L10044" s="135"/>
      <c r="M10044" s="133"/>
    </row>
    <row r="10045" spans="1:13" x14ac:dyDescent="0.25">
      <c r="A10045" s="35"/>
      <c r="B10045" s="68"/>
      <c r="C10045" s="149"/>
      <c r="D10045" s="134"/>
      <c r="E10045" s="134"/>
      <c r="F10045" s="134"/>
      <c r="G10045" s="134"/>
      <c r="H10045" s="134"/>
      <c r="I10045" s="134"/>
      <c r="J10045" s="135"/>
      <c r="K10045" s="135"/>
      <c r="L10045" s="135"/>
      <c r="M10045" s="133"/>
    </row>
    <row r="10046" spans="1:13" x14ac:dyDescent="0.25">
      <c r="A10046" s="35"/>
      <c r="B10046" s="68"/>
      <c r="C10046" s="149"/>
      <c r="D10046" s="134"/>
      <c r="E10046" s="134"/>
      <c r="F10046" s="134"/>
      <c r="G10046" s="134"/>
      <c r="H10046" s="134"/>
      <c r="I10046" s="134"/>
      <c r="J10046" s="135"/>
      <c r="K10046" s="135"/>
      <c r="L10046" s="135"/>
      <c r="M10046" s="133"/>
    </row>
    <row r="10047" spans="1:13" x14ac:dyDescent="0.25">
      <c r="A10047" s="35"/>
      <c r="B10047" s="68"/>
      <c r="C10047" s="149"/>
      <c r="D10047" s="134"/>
      <c r="E10047" s="134"/>
      <c r="F10047" s="134"/>
      <c r="G10047" s="134"/>
      <c r="H10047" s="134"/>
      <c r="I10047" s="134"/>
      <c r="J10047" s="135"/>
      <c r="K10047" s="135"/>
      <c r="L10047" s="135"/>
      <c r="M10047" s="133"/>
    </row>
    <row r="10048" spans="1:13" x14ac:dyDescent="0.25">
      <c r="A10048" s="35"/>
      <c r="B10048" s="68"/>
      <c r="C10048" s="149"/>
      <c r="D10048" s="134"/>
      <c r="E10048" s="134"/>
      <c r="F10048" s="134"/>
      <c r="G10048" s="134"/>
      <c r="H10048" s="134"/>
      <c r="I10048" s="134"/>
      <c r="J10048" s="135"/>
      <c r="K10048" s="135"/>
      <c r="L10048" s="135"/>
      <c r="M10048" s="133"/>
    </row>
    <row r="10049" spans="1:13" x14ac:dyDescent="0.25">
      <c r="A10049" s="35"/>
      <c r="B10049" s="68"/>
      <c r="C10049" s="149"/>
      <c r="D10049" s="134"/>
      <c r="E10049" s="134"/>
      <c r="F10049" s="134"/>
      <c r="G10049" s="134"/>
      <c r="H10049" s="134"/>
      <c r="I10049" s="134"/>
      <c r="J10049" s="135"/>
      <c r="K10049" s="135"/>
      <c r="L10049" s="135"/>
      <c r="M10049" s="133"/>
    </row>
    <row r="10050" spans="1:13" x14ac:dyDescent="0.25">
      <c r="A10050" s="35"/>
      <c r="B10050" s="68"/>
      <c r="C10050" s="149"/>
      <c r="D10050" s="134"/>
      <c r="E10050" s="134"/>
      <c r="F10050" s="134"/>
      <c r="G10050" s="134"/>
      <c r="H10050" s="134"/>
      <c r="I10050" s="134"/>
      <c r="J10050" s="135"/>
      <c r="K10050" s="135"/>
      <c r="L10050" s="135"/>
      <c r="M10050" s="133"/>
    </row>
    <row r="10051" spans="1:13" x14ac:dyDescent="0.25">
      <c r="A10051" s="35"/>
      <c r="B10051" s="68"/>
      <c r="C10051" s="149"/>
      <c r="D10051" s="134"/>
      <c r="E10051" s="134"/>
      <c r="F10051" s="134"/>
      <c r="G10051" s="134"/>
      <c r="H10051" s="134"/>
      <c r="I10051" s="134"/>
      <c r="J10051" s="135"/>
      <c r="K10051" s="135"/>
      <c r="L10051" s="135"/>
      <c r="M10051" s="133"/>
    </row>
    <row r="10052" spans="1:13" x14ac:dyDescent="0.25">
      <c r="A10052" s="35"/>
      <c r="B10052" s="68"/>
      <c r="C10052" s="149"/>
      <c r="D10052" s="134"/>
      <c r="E10052" s="134"/>
      <c r="F10052" s="134"/>
      <c r="G10052" s="134"/>
      <c r="H10052" s="134"/>
      <c r="I10052" s="134"/>
      <c r="J10052" s="135"/>
      <c r="K10052" s="135"/>
      <c r="L10052" s="135"/>
      <c r="M10052" s="133"/>
    </row>
    <row r="10053" spans="1:13" x14ac:dyDescent="0.25">
      <c r="A10053" s="35"/>
      <c r="B10053" s="68"/>
      <c r="C10053" s="149"/>
      <c r="D10053" s="134"/>
      <c r="E10053" s="134"/>
      <c r="F10053" s="134"/>
      <c r="G10053" s="134"/>
      <c r="H10053" s="134"/>
      <c r="I10053" s="134"/>
      <c r="J10053" s="135"/>
      <c r="K10053" s="135"/>
      <c r="L10053" s="135"/>
      <c r="M10053" s="133"/>
    </row>
    <row r="10054" spans="1:13" x14ac:dyDescent="0.25">
      <c r="A10054" s="35"/>
      <c r="B10054" s="68"/>
      <c r="C10054" s="149"/>
      <c r="D10054" s="134"/>
      <c r="E10054" s="134"/>
      <c r="F10054" s="134"/>
      <c r="G10054" s="134"/>
      <c r="H10054" s="134"/>
      <c r="I10054" s="134"/>
      <c r="J10054" s="135"/>
      <c r="K10054" s="135"/>
      <c r="L10054" s="135"/>
      <c r="M10054" s="133"/>
    </row>
    <row r="10055" spans="1:13" x14ac:dyDescent="0.25">
      <c r="A10055" s="35"/>
      <c r="B10055" s="68"/>
      <c r="C10055" s="149"/>
      <c r="D10055" s="134"/>
      <c r="E10055" s="134"/>
      <c r="F10055" s="134"/>
      <c r="G10055" s="134"/>
      <c r="H10055" s="134"/>
      <c r="I10055" s="134"/>
      <c r="J10055" s="135"/>
      <c r="K10055" s="135"/>
      <c r="L10055" s="135"/>
      <c r="M10055" s="133"/>
    </row>
    <row r="10056" spans="1:13" x14ac:dyDescent="0.25">
      <c r="A10056" s="35"/>
      <c r="B10056" s="68"/>
      <c r="C10056" s="149"/>
      <c r="D10056" s="134"/>
      <c r="E10056" s="134"/>
      <c r="F10056" s="134"/>
      <c r="G10056" s="134"/>
      <c r="H10056" s="134"/>
      <c r="I10056" s="134"/>
      <c r="J10056" s="135"/>
      <c r="K10056" s="135"/>
      <c r="L10056" s="135"/>
      <c r="M10056" s="133"/>
    </row>
    <row r="10057" spans="1:13" x14ac:dyDescent="0.25">
      <c r="A10057" s="35"/>
      <c r="B10057" s="68"/>
      <c r="C10057" s="149"/>
      <c r="D10057" s="134"/>
      <c r="E10057" s="134"/>
      <c r="F10057" s="134"/>
      <c r="G10057" s="134"/>
      <c r="H10057" s="134"/>
      <c r="I10057" s="134"/>
      <c r="J10057" s="135"/>
      <c r="K10057" s="135"/>
      <c r="L10057" s="135"/>
      <c r="M10057" s="133"/>
    </row>
    <row r="10058" spans="1:13" x14ac:dyDescent="0.25">
      <c r="A10058" s="35"/>
      <c r="B10058" s="68"/>
      <c r="C10058" s="149"/>
      <c r="D10058" s="134"/>
      <c r="E10058" s="134"/>
      <c r="F10058" s="134"/>
      <c r="G10058" s="134"/>
      <c r="H10058" s="134"/>
      <c r="I10058" s="134"/>
      <c r="J10058" s="135"/>
      <c r="K10058" s="135"/>
      <c r="L10058" s="135"/>
      <c r="M10058" s="133"/>
    </row>
    <row r="10059" spans="1:13" x14ac:dyDescent="0.25">
      <c r="A10059" s="35"/>
      <c r="B10059" s="68"/>
      <c r="C10059" s="149"/>
      <c r="D10059" s="134"/>
      <c r="E10059" s="134"/>
      <c r="F10059" s="134"/>
      <c r="G10059" s="134"/>
      <c r="H10059" s="134"/>
      <c r="I10059" s="134"/>
      <c r="J10059" s="135"/>
      <c r="K10059" s="135"/>
      <c r="L10059" s="135"/>
      <c r="M10059" s="133"/>
    </row>
    <row r="10060" spans="1:13" x14ac:dyDescent="0.25">
      <c r="A10060" s="35"/>
      <c r="B10060" s="68"/>
      <c r="C10060" s="149"/>
      <c r="D10060" s="134"/>
      <c r="E10060" s="134"/>
      <c r="F10060" s="134"/>
      <c r="G10060" s="134"/>
      <c r="H10060" s="134"/>
      <c r="I10060" s="134"/>
      <c r="J10060" s="135"/>
      <c r="K10060" s="135"/>
      <c r="L10060" s="135"/>
      <c r="M10060" s="133"/>
    </row>
    <row r="10061" spans="1:13" x14ac:dyDescent="0.25">
      <c r="A10061" s="35"/>
      <c r="B10061" s="68"/>
      <c r="C10061" s="149"/>
      <c r="D10061" s="134"/>
      <c r="E10061" s="134"/>
      <c r="F10061" s="134"/>
      <c r="G10061" s="134"/>
      <c r="H10061" s="134"/>
      <c r="I10061" s="134"/>
      <c r="J10061" s="135"/>
      <c r="K10061" s="135"/>
      <c r="L10061" s="135"/>
      <c r="M10061" s="133"/>
    </row>
    <row r="10062" spans="1:13" x14ac:dyDescent="0.25">
      <c r="A10062" s="35"/>
      <c r="B10062" s="68"/>
      <c r="C10062" s="149"/>
      <c r="D10062" s="134"/>
      <c r="E10062" s="134"/>
      <c r="F10062" s="134"/>
      <c r="G10062" s="134"/>
      <c r="H10062" s="134"/>
      <c r="I10062" s="134"/>
      <c r="J10062" s="135"/>
      <c r="K10062" s="135"/>
      <c r="L10062" s="135"/>
      <c r="M10062" s="133"/>
    </row>
    <row r="10063" spans="1:13" x14ac:dyDescent="0.25">
      <c r="A10063" s="35"/>
      <c r="B10063" s="68"/>
      <c r="C10063" s="149"/>
      <c r="D10063" s="134"/>
      <c r="E10063" s="134"/>
      <c r="F10063" s="134"/>
      <c r="G10063" s="134"/>
      <c r="H10063" s="134"/>
      <c r="I10063" s="134"/>
      <c r="J10063" s="135"/>
      <c r="K10063" s="135"/>
      <c r="L10063" s="135"/>
      <c r="M10063" s="133"/>
    </row>
    <row r="10064" spans="1:13" x14ac:dyDescent="0.25">
      <c r="A10064" s="35"/>
      <c r="B10064" s="68"/>
      <c r="C10064" s="149"/>
      <c r="D10064" s="134"/>
      <c r="E10064" s="134"/>
      <c r="F10064" s="134"/>
      <c r="G10064" s="134"/>
      <c r="H10064" s="134"/>
      <c r="I10064" s="134"/>
      <c r="J10064" s="135"/>
      <c r="K10064" s="135"/>
      <c r="L10064" s="135"/>
      <c r="M10064" s="133"/>
    </row>
    <row r="10065" spans="1:13" x14ac:dyDescent="0.25">
      <c r="A10065" s="35"/>
      <c r="B10065" s="68"/>
      <c r="C10065" s="149"/>
      <c r="D10065" s="134"/>
      <c r="E10065" s="134"/>
      <c r="F10065" s="134"/>
      <c r="G10065" s="134"/>
      <c r="H10065" s="134"/>
      <c r="I10065" s="134"/>
      <c r="J10065" s="135"/>
      <c r="K10065" s="135"/>
      <c r="L10065" s="135"/>
      <c r="M10065" s="133"/>
    </row>
    <row r="10066" spans="1:13" x14ac:dyDescent="0.25">
      <c r="A10066" s="35"/>
      <c r="B10066" s="68"/>
      <c r="C10066" s="149"/>
      <c r="D10066" s="134"/>
      <c r="E10066" s="134"/>
      <c r="F10066" s="134"/>
      <c r="G10066" s="134"/>
      <c r="H10066" s="134"/>
      <c r="I10066" s="134"/>
      <c r="J10066" s="135"/>
      <c r="K10066" s="135"/>
      <c r="L10066" s="135"/>
      <c r="M10066" s="133"/>
    </row>
    <row r="10067" spans="1:13" x14ac:dyDescent="0.25">
      <c r="A10067" s="35"/>
      <c r="B10067" s="68"/>
      <c r="C10067" s="149"/>
      <c r="D10067" s="134"/>
      <c r="E10067" s="134"/>
      <c r="F10067" s="134"/>
      <c r="G10067" s="134"/>
      <c r="H10067" s="134"/>
      <c r="I10067" s="134"/>
      <c r="J10067" s="135"/>
      <c r="K10067" s="135"/>
      <c r="L10067" s="135"/>
      <c r="M10067" s="133"/>
    </row>
    <row r="10068" spans="1:13" x14ac:dyDescent="0.25">
      <c r="A10068" s="35"/>
      <c r="B10068" s="68"/>
      <c r="C10068" s="149"/>
      <c r="D10068" s="134"/>
      <c r="E10068" s="134"/>
      <c r="F10068" s="134"/>
      <c r="G10068" s="134"/>
      <c r="H10068" s="134"/>
      <c r="I10068" s="134"/>
      <c r="J10068" s="135"/>
      <c r="K10068" s="135"/>
      <c r="L10068" s="135"/>
      <c r="M10068" s="133"/>
    </row>
    <row r="10069" spans="1:13" x14ac:dyDescent="0.25">
      <c r="A10069" s="35"/>
      <c r="B10069" s="68"/>
      <c r="C10069" s="149"/>
      <c r="D10069" s="134"/>
      <c r="E10069" s="134"/>
      <c r="F10069" s="134"/>
      <c r="G10069" s="134"/>
      <c r="H10069" s="134"/>
      <c r="I10069" s="134"/>
      <c r="J10069" s="135"/>
      <c r="K10069" s="135"/>
      <c r="L10069" s="135"/>
      <c r="M10069" s="133"/>
    </row>
    <row r="10070" spans="1:13" x14ac:dyDescent="0.25">
      <c r="A10070" s="35"/>
      <c r="B10070" s="68"/>
      <c r="C10070" s="149"/>
      <c r="D10070" s="134"/>
      <c r="E10070" s="134"/>
      <c r="F10070" s="134"/>
      <c r="G10070" s="134"/>
      <c r="H10070" s="134"/>
      <c r="I10070" s="134"/>
      <c r="J10070" s="135"/>
      <c r="K10070" s="135"/>
      <c r="L10070" s="135"/>
      <c r="M10070" s="133"/>
    </row>
    <row r="10071" spans="1:13" x14ac:dyDescent="0.25">
      <c r="A10071" s="35"/>
      <c r="B10071" s="68"/>
      <c r="C10071" s="149"/>
      <c r="D10071" s="134"/>
      <c r="E10071" s="134"/>
      <c r="F10071" s="134"/>
      <c r="G10071" s="134"/>
      <c r="H10071" s="134"/>
      <c r="I10071" s="134"/>
      <c r="J10071" s="135"/>
      <c r="K10071" s="135"/>
      <c r="L10071" s="135"/>
      <c r="M10071" s="133"/>
    </row>
    <row r="10072" spans="1:13" x14ac:dyDescent="0.25">
      <c r="A10072" s="35"/>
      <c r="B10072" s="68"/>
      <c r="C10072" s="149"/>
      <c r="D10072" s="134"/>
      <c r="E10072" s="134"/>
      <c r="F10072" s="134"/>
      <c r="G10072" s="134"/>
      <c r="H10072" s="134"/>
      <c r="I10072" s="134"/>
      <c r="J10072" s="135"/>
      <c r="K10072" s="135"/>
      <c r="L10072" s="135"/>
      <c r="M10072" s="133"/>
    </row>
    <row r="10073" spans="1:13" x14ac:dyDescent="0.25">
      <c r="A10073" s="35"/>
      <c r="B10073" s="68"/>
      <c r="C10073" s="149"/>
      <c r="D10073" s="134"/>
      <c r="E10073" s="134"/>
      <c r="F10073" s="134"/>
      <c r="G10073" s="134"/>
      <c r="H10073" s="134"/>
      <c r="I10073" s="134"/>
      <c r="J10073" s="135"/>
      <c r="K10073" s="135"/>
      <c r="L10073" s="135"/>
      <c r="M10073" s="133"/>
    </row>
    <row r="10074" spans="1:13" x14ac:dyDescent="0.25">
      <c r="A10074" s="35"/>
      <c r="B10074" s="68"/>
      <c r="C10074" s="149"/>
      <c r="D10074" s="134"/>
      <c r="E10074" s="134"/>
      <c r="F10074" s="134"/>
      <c r="G10074" s="134"/>
      <c r="H10074" s="134"/>
      <c r="I10074" s="134"/>
      <c r="J10074" s="135"/>
      <c r="K10074" s="135"/>
      <c r="L10074" s="135"/>
      <c r="M10074" s="133"/>
    </row>
    <row r="10075" spans="1:13" x14ac:dyDescent="0.25">
      <c r="A10075" s="35"/>
      <c r="B10075" s="68"/>
      <c r="C10075" s="149"/>
      <c r="D10075" s="134"/>
      <c r="E10075" s="134"/>
      <c r="F10075" s="134"/>
      <c r="G10075" s="134"/>
      <c r="H10075" s="134"/>
      <c r="I10075" s="134"/>
      <c r="J10075" s="135"/>
      <c r="K10075" s="135"/>
      <c r="L10075" s="135"/>
      <c r="M10075" s="133"/>
    </row>
    <row r="10076" spans="1:13" x14ac:dyDescent="0.25">
      <c r="A10076" s="35"/>
      <c r="B10076" s="68"/>
      <c r="C10076" s="149"/>
      <c r="D10076" s="134"/>
      <c r="E10076" s="134"/>
      <c r="F10076" s="134"/>
      <c r="G10076" s="134"/>
      <c r="H10076" s="134"/>
      <c r="I10076" s="134"/>
      <c r="J10076" s="135"/>
      <c r="K10076" s="135"/>
      <c r="L10076" s="135"/>
      <c r="M10076" s="133"/>
    </row>
    <row r="10077" spans="1:13" x14ac:dyDescent="0.25">
      <c r="A10077" s="35"/>
      <c r="B10077" s="68"/>
      <c r="C10077" s="149"/>
      <c r="D10077" s="134"/>
      <c r="E10077" s="134"/>
      <c r="F10077" s="134"/>
      <c r="G10077" s="134"/>
      <c r="H10077" s="134"/>
      <c r="I10077" s="134"/>
      <c r="J10077" s="135"/>
      <c r="K10077" s="135"/>
      <c r="L10077" s="135"/>
      <c r="M10077" s="133"/>
    </row>
    <row r="10078" spans="1:13" x14ac:dyDescent="0.25">
      <c r="A10078" s="35"/>
      <c r="B10078" s="68"/>
      <c r="C10078" s="149"/>
      <c r="D10078" s="134"/>
      <c r="E10078" s="134"/>
      <c r="F10078" s="134"/>
      <c r="G10078" s="134"/>
      <c r="H10078" s="134"/>
      <c r="I10078" s="134"/>
      <c r="J10078" s="135"/>
      <c r="K10078" s="135"/>
      <c r="L10078" s="135"/>
      <c r="M10078" s="133"/>
    </row>
    <row r="10079" spans="1:13" x14ac:dyDescent="0.25">
      <c r="A10079" s="35"/>
      <c r="B10079" s="68"/>
      <c r="C10079" s="149"/>
      <c r="D10079" s="134"/>
      <c r="E10079" s="134"/>
      <c r="F10079" s="134"/>
      <c r="G10079" s="134"/>
      <c r="H10079" s="134"/>
      <c r="I10079" s="134"/>
      <c r="J10079" s="135"/>
      <c r="K10079" s="135"/>
      <c r="L10079" s="135"/>
      <c r="M10079" s="133"/>
    </row>
    <row r="10080" spans="1:13" x14ac:dyDescent="0.25">
      <c r="A10080" s="35"/>
      <c r="B10080" s="68"/>
      <c r="C10080" s="149"/>
      <c r="D10080" s="134"/>
      <c r="E10080" s="134"/>
      <c r="F10080" s="134"/>
      <c r="G10080" s="134"/>
      <c r="H10080" s="134"/>
      <c r="I10080" s="134"/>
      <c r="J10080" s="135"/>
      <c r="K10080" s="135"/>
      <c r="L10080" s="135"/>
      <c r="M10080" s="133"/>
    </row>
    <row r="10081" spans="1:13" x14ac:dyDescent="0.25">
      <c r="A10081" s="35"/>
      <c r="B10081" s="68"/>
      <c r="C10081" s="149"/>
      <c r="D10081" s="134"/>
      <c r="E10081" s="134"/>
      <c r="F10081" s="134"/>
      <c r="G10081" s="134"/>
      <c r="H10081" s="134"/>
      <c r="I10081" s="134"/>
      <c r="J10081" s="135"/>
      <c r="K10081" s="135"/>
      <c r="L10081" s="135"/>
      <c r="M10081" s="133"/>
    </row>
    <row r="10082" spans="1:13" x14ac:dyDescent="0.25">
      <c r="A10082" s="35"/>
      <c r="B10082" s="68"/>
      <c r="C10082" s="149"/>
      <c r="D10082" s="134"/>
      <c r="E10082" s="134"/>
      <c r="F10082" s="134"/>
      <c r="G10082" s="134"/>
      <c r="H10082" s="134"/>
      <c r="I10082" s="134"/>
      <c r="J10082" s="135"/>
      <c r="K10082" s="135"/>
      <c r="L10082" s="135"/>
      <c r="M10082" s="133"/>
    </row>
    <row r="10083" spans="1:13" x14ac:dyDescent="0.25">
      <c r="A10083" s="35"/>
      <c r="B10083" s="68"/>
      <c r="C10083" s="149"/>
      <c r="D10083" s="134"/>
      <c r="E10083" s="134"/>
      <c r="F10083" s="134"/>
      <c r="G10083" s="134"/>
      <c r="H10083" s="134"/>
      <c r="I10083" s="134"/>
      <c r="J10083" s="135"/>
      <c r="K10083" s="135"/>
      <c r="L10083" s="135"/>
      <c r="M10083" s="133"/>
    </row>
    <row r="10084" spans="1:13" x14ac:dyDescent="0.25">
      <c r="A10084" s="35"/>
      <c r="B10084" s="68"/>
      <c r="C10084" s="149"/>
      <c r="D10084" s="134"/>
      <c r="E10084" s="134"/>
      <c r="F10084" s="134"/>
      <c r="G10084" s="134"/>
      <c r="H10084" s="134"/>
      <c r="I10084" s="134"/>
      <c r="J10084" s="135"/>
      <c r="K10084" s="135"/>
      <c r="L10084" s="135"/>
      <c r="M10084" s="133"/>
    </row>
    <row r="10085" spans="1:13" x14ac:dyDescent="0.25">
      <c r="A10085" s="35"/>
      <c r="B10085" s="68"/>
      <c r="C10085" s="149"/>
      <c r="D10085" s="134"/>
      <c r="E10085" s="134"/>
      <c r="F10085" s="134"/>
      <c r="G10085" s="134"/>
      <c r="H10085" s="134"/>
      <c r="I10085" s="134"/>
      <c r="J10085" s="135"/>
      <c r="K10085" s="135"/>
      <c r="L10085" s="135"/>
      <c r="M10085" s="133"/>
    </row>
    <row r="10086" spans="1:13" x14ac:dyDescent="0.25">
      <c r="A10086" s="35"/>
      <c r="B10086" s="68"/>
      <c r="C10086" s="149"/>
      <c r="D10086" s="134"/>
      <c r="E10086" s="134"/>
      <c r="F10086" s="134"/>
      <c r="G10086" s="134"/>
      <c r="H10086" s="134"/>
      <c r="I10086" s="134"/>
      <c r="J10086" s="135"/>
      <c r="K10086" s="135"/>
      <c r="L10086" s="135"/>
      <c r="M10086" s="133"/>
    </row>
    <row r="10087" spans="1:13" x14ac:dyDescent="0.25">
      <c r="A10087" s="35"/>
      <c r="B10087" s="68"/>
      <c r="C10087" s="149"/>
      <c r="D10087" s="134"/>
      <c r="E10087" s="134"/>
      <c r="F10087" s="134"/>
      <c r="G10087" s="134"/>
      <c r="H10087" s="134"/>
      <c r="I10087" s="134"/>
      <c r="J10087" s="135"/>
      <c r="K10087" s="135"/>
      <c r="L10087" s="135"/>
      <c r="M10087" s="133"/>
    </row>
    <row r="10088" spans="1:13" x14ac:dyDescent="0.25">
      <c r="A10088" s="35"/>
      <c r="B10088" s="68"/>
      <c r="C10088" s="149"/>
      <c r="D10088" s="134"/>
      <c r="E10088" s="134"/>
      <c r="F10088" s="134"/>
      <c r="G10088" s="134"/>
      <c r="H10088" s="134"/>
      <c r="I10088" s="134"/>
      <c r="J10088" s="135"/>
      <c r="K10088" s="135"/>
      <c r="L10088" s="135"/>
      <c r="M10088" s="133"/>
    </row>
    <row r="10089" spans="1:13" x14ac:dyDescent="0.25">
      <c r="A10089" s="35"/>
      <c r="B10089" s="68"/>
      <c r="C10089" s="70"/>
      <c r="D10089" s="23"/>
      <c r="E10089" s="23"/>
      <c r="F10089" s="23"/>
      <c r="G10089" s="23"/>
      <c r="H10089" s="23"/>
      <c r="I10089" s="23"/>
      <c r="J10089" s="24"/>
      <c r="K10089" s="24"/>
      <c r="L10089" s="24"/>
      <c r="M10089" s="133"/>
    </row>
    <row r="10090" spans="1:13" x14ac:dyDescent="0.25">
      <c r="A10090" s="35"/>
      <c r="B10090" s="68"/>
      <c r="C10090" s="70"/>
      <c r="D10090" s="23"/>
      <c r="E10090" s="23"/>
      <c r="F10090" s="23"/>
      <c r="G10090" s="23"/>
      <c r="H10090" s="23"/>
      <c r="I10090" s="23"/>
      <c r="J10090" s="24"/>
      <c r="K10090" s="24"/>
      <c r="L10090" s="24"/>
      <c r="M10090" s="133"/>
    </row>
    <row r="10091" spans="1:13" x14ac:dyDescent="0.25">
      <c r="A10091" s="35"/>
      <c r="B10091" s="68"/>
      <c r="C10091" s="70"/>
      <c r="D10091" s="23"/>
      <c r="E10091" s="23"/>
      <c r="F10091" s="23"/>
      <c r="G10091" s="23"/>
      <c r="H10091" s="23"/>
      <c r="I10091" s="23"/>
      <c r="J10091" s="24"/>
      <c r="K10091" s="24"/>
      <c r="L10091" s="24"/>
      <c r="M10091" s="133"/>
    </row>
    <row r="10092" spans="1:13" x14ac:dyDescent="0.25">
      <c r="A10092" s="35"/>
      <c r="B10092" s="68"/>
      <c r="C10092" s="70"/>
      <c r="D10092" s="23"/>
      <c r="E10092" s="23"/>
      <c r="F10092" s="23"/>
      <c r="G10092" s="23"/>
      <c r="H10092" s="23"/>
      <c r="I10092" s="23"/>
      <c r="J10092" s="24"/>
      <c r="K10092" s="24"/>
      <c r="L10092" s="24"/>
      <c r="M10092" s="133"/>
    </row>
    <row r="10093" spans="1:13" x14ac:dyDescent="0.25">
      <c r="A10093" s="35"/>
      <c r="B10093" s="68"/>
      <c r="C10093" s="70"/>
      <c r="D10093" s="23"/>
      <c r="E10093" s="23"/>
      <c r="F10093" s="23"/>
      <c r="G10093" s="23"/>
      <c r="H10093" s="23"/>
      <c r="I10093" s="23"/>
      <c r="J10093" s="24"/>
      <c r="K10093" s="24"/>
      <c r="L10093" s="24"/>
      <c r="M10093" s="133"/>
    </row>
    <row r="10094" spans="1:13" x14ac:dyDescent="0.25">
      <c r="A10094" s="35"/>
      <c r="B10094" s="68"/>
      <c r="C10094" s="70"/>
      <c r="D10094" s="23"/>
      <c r="E10094" s="23"/>
      <c r="F10094" s="23"/>
      <c r="G10094" s="23"/>
      <c r="H10094" s="23"/>
      <c r="I10094" s="23"/>
      <c r="J10094" s="24"/>
      <c r="K10094" s="24"/>
      <c r="L10094" s="24"/>
      <c r="M10094" s="133"/>
    </row>
    <row r="10095" spans="1:13" x14ac:dyDescent="0.25">
      <c r="A10095" s="35"/>
      <c r="B10095" s="68"/>
      <c r="C10095" s="70"/>
      <c r="D10095" s="23"/>
      <c r="E10095" s="23"/>
      <c r="F10095" s="23"/>
      <c r="G10095" s="23"/>
      <c r="H10095" s="23"/>
      <c r="I10095" s="23"/>
      <c r="J10095" s="24"/>
      <c r="K10095" s="24"/>
      <c r="L10095" s="24"/>
      <c r="M10095" s="133"/>
    </row>
    <row r="10096" spans="1:13" x14ac:dyDescent="0.25">
      <c r="A10096" s="35"/>
      <c r="B10096" s="68"/>
      <c r="C10096" s="70"/>
      <c r="D10096" s="23"/>
      <c r="E10096" s="23"/>
      <c r="F10096" s="23"/>
      <c r="G10096" s="23"/>
      <c r="H10096" s="23"/>
      <c r="I10096" s="23"/>
      <c r="J10096" s="24"/>
      <c r="K10096" s="24"/>
      <c r="L10096" s="24"/>
      <c r="M10096" s="133"/>
    </row>
    <row r="10097" spans="1:13" x14ac:dyDescent="0.25">
      <c r="A10097" s="35"/>
      <c r="B10097" s="68"/>
      <c r="C10097" s="70"/>
      <c r="D10097" s="23"/>
      <c r="E10097" s="23"/>
      <c r="F10097" s="23"/>
      <c r="G10097" s="23"/>
      <c r="H10097" s="23"/>
      <c r="I10097" s="23"/>
      <c r="J10097" s="24"/>
      <c r="K10097" s="24"/>
      <c r="L10097" s="24"/>
      <c r="M10097" s="133"/>
    </row>
    <row r="10098" spans="1:13" x14ac:dyDescent="0.25">
      <c r="A10098" s="35"/>
      <c r="B10098" s="68"/>
      <c r="C10098" s="70"/>
      <c r="D10098" s="23"/>
      <c r="E10098" s="23"/>
      <c r="F10098" s="23"/>
      <c r="G10098" s="23"/>
      <c r="H10098" s="23"/>
      <c r="I10098" s="23"/>
      <c r="J10098" s="24"/>
      <c r="K10098" s="24"/>
      <c r="L10098" s="24"/>
      <c r="M10098" s="133"/>
    </row>
    <row r="10099" spans="1:13" x14ac:dyDescent="0.25">
      <c r="A10099" s="35"/>
      <c r="B10099" s="68"/>
      <c r="C10099" s="70"/>
      <c r="D10099" s="23"/>
      <c r="E10099" s="23"/>
      <c r="F10099" s="23"/>
      <c r="G10099" s="23"/>
      <c r="H10099" s="23"/>
      <c r="I10099" s="23"/>
      <c r="J10099" s="24"/>
      <c r="K10099" s="24"/>
      <c r="L10099" s="24"/>
      <c r="M10099" s="133"/>
    </row>
    <row r="10100" spans="1:13" x14ac:dyDescent="0.25">
      <c r="A10100" s="35"/>
      <c r="B10100" s="68"/>
      <c r="C10100" s="70"/>
      <c r="D10100" s="23"/>
      <c r="E10100" s="23"/>
      <c r="F10100" s="23"/>
      <c r="G10100" s="23"/>
      <c r="H10100" s="23"/>
      <c r="I10100" s="23"/>
      <c r="J10100" s="24"/>
      <c r="K10100" s="24"/>
      <c r="L10100" s="24"/>
      <c r="M10100" s="133"/>
    </row>
    <row r="10101" spans="1:13" x14ac:dyDescent="0.25">
      <c r="A10101" s="35"/>
      <c r="B10101" s="68"/>
      <c r="C10101" s="70"/>
      <c r="D10101" s="23"/>
      <c r="E10101" s="23"/>
      <c r="F10101" s="23"/>
      <c r="G10101" s="23"/>
      <c r="H10101" s="23"/>
      <c r="I10101" s="23"/>
      <c r="J10101" s="24"/>
      <c r="K10101" s="24"/>
      <c r="L10101" s="24"/>
      <c r="M10101" s="133"/>
    </row>
    <row r="10102" spans="1:13" x14ac:dyDescent="0.25">
      <c r="A10102" s="35"/>
      <c r="B10102" s="68"/>
      <c r="C10102" s="70"/>
      <c r="D10102" s="23"/>
      <c r="E10102" s="23"/>
      <c r="F10102" s="23"/>
      <c r="G10102" s="23"/>
      <c r="H10102" s="23"/>
      <c r="I10102" s="23"/>
      <c r="J10102" s="24"/>
      <c r="K10102" s="24"/>
      <c r="L10102" s="24"/>
      <c r="M10102" s="133"/>
    </row>
    <row r="10103" spans="1:13" x14ac:dyDescent="0.25">
      <c r="A10103" s="35"/>
      <c r="B10103" s="68"/>
      <c r="C10103" s="70"/>
      <c r="D10103" s="23"/>
      <c r="E10103" s="23"/>
      <c r="F10103" s="23"/>
      <c r="G10103" s="23"/>
      <c r="H10103" s="23"/>
      <c r="I10103" s="23"/>
      <c r="J10103" s="24"/>
      <c r="K10103" s="24"/>
      <c r="L10103" s="24"/>
      <c r="M10103" s="133"/>
    </row>
    <row r="10104" spans="1:13" x14ac:dyDescent="0.25">
      <c r="A10104" s="35"/>
      <c r="B10104" s="68"/>
      <c r="C10104" s="70"/>
      <c r="D10104" s="23"/>
      <c r="E10104" s="23"/>
      <c r="F10104" s="23"/>
      <c r="G10104" s="23"/>
      <c r="H10104" s="23"/>
      <c r="I10104" s="23"/>
      <c r="J10104" s="24"/>
      <c r="K10104" s="24"/>
      <c r="L10104" s="24"/>
      <c r="M10104" s="133"/>
    </row>
    <row r="10105" spans="1:13" x14ac:dyDescent="0.25">
      <c r="A10105" s="35"/>
      <c r="B10105" s="68"/>
      <c r="C10105" s="70"/>
      <c r="D10105" s="23"/>
      <c r="E10105" s="23"/>
      <c r="F10105" s="23"/>
      <c r="G10105" s="23"/>
      <c r="H10105" s="23"/>
      <c r="I10105" s="23"/>
      <c r="J10105" s="24"/>
      <c r="K10105" s="24"/>
      <c r="L10105" s="24"/>
      <c r="M10105" s="133"/>
    </row>
    <row r="10106" spans="1:13" x14ac:dyDescent="0.25">
      <c r="A10106" s="35"/>
      <c r="B10106" s="68"/>
      <c r="C10106" s="70"/>
      <c r="D10106" s="23"/>
      <c r="E10106" s="23"/>
      <c r="F10106" s="23"/>
      <c r="G10106" s="23"/>
      <c r="H10106" s="23"/>
      <c r="I10106" s="23"/>
      <c r="J10106" s="24"/>
      <c r="K10106" s="24"/>
      <c r="L10106" s="24"/>
      <c r="M10106" s="133"/>
    </row>
    <row r="10107" spans="1:13" x14ac:dyDescent="0.25">
      <c r="A10107" s="35"/>
      <c r="B10107" s="68"/>
      <c r="C10107" s="70"/>
      <c r="D10107" s="23"/>
      <c r="E10107" s="23"/>
      <c r="F10107" s="23"/>
      <c r="G10107" s="23"/>
      <c r="H10107" s="23"/>
      <c r="I10107" s="23"/>
      <c r="J10107" s="24"/>
      <c r="K10107" s="24"/>
      <c r="L10107" s="24"/>
      <c r="M10107" s="133"/>
    </row>
    <row r="10108" spans="1:13" x14ac:dyDescent="0.25">
      <c r="A10108" s="35"/>
      <c r="B10108" s="68"/>
      <c r="C10108" s="70"/>
      <c r="D10108" s="23"/>
      <c r="E10108" s="23"/>
      <c r="F10108" s="23"/>
      <c r="G10108" s="23"/>
      <c r="H10108" s="23"/>
      <c r="I10108" s="23"/>
      <c r="J10108" s="24"/>
      <c r="K10108" s="24"/>
      <c r="L10108" s="24"/>
      <c r="M10108" s="133"/>
    </row>
    <row r="10109" spans="1:13" x14ac:dyDescent="0.25">
      <c r="A10109" s="35"/>
      <c r="B10109" s="68"/>
      <c r="C10109" s="70"/>
      <c r="D10109" s="23"/>
      <c r="E10109" s="23"/>
      <c r="F10109" s="23"/>
      <c r="G10109" s="23"/>
      <c r="H10109" s="23"/>
      <c r="I10109" s="23"/>
      <c r="J10109" s="24"/>
      <c r="K10109" s="24"/>
      <c r="L10109" s="24"/>
      <c r="M10109" s="133"/>
    </row>
    <row r="10110" spans="1:13" x14ac:dyDescent="0.25">
      <c r="A10110" s="35"/>
      <c r="B10110" s="68"/>
      <c r="C10110" s="70"/>
      <c r="D10110" s="23"/>
      <c r="E10110" s="23"/>
      <c r="F10110" s="23"/>
      <c r="G10110" s="23"/>
      <c r="H10110" s="23"/>
      <c r="I10110" s="23"/>
      <c r="J10110" s="24"/>
      <c r="K10110" s="24"/>
      <c r="L10110" s="24"/>
      <c r="M10110" s="133"/>
    </row>
    <row r="10111" spans="1:13" x14ac:dyDescent="0.25">
      <c r="A10111" s="35"/>
      <c r="B10111" s="68"/>
      <c r="C10111" s="70"/>
      <c r="D10111" s="23"/>
      <c r="E10111" s="23"/>
      <c r="F10111" s="23"/>
      <c r="G10111" s="23"/>
      <c r="H10111" s="23"/>
      <c r="I10111" s="23"/>
      <c r="J10111" s="24"/>
      <c r="K10111" s="24"/>
      <c r="L10111" s="24"/>
      <c r="M10111" s="133"/>
    </row>
    <row r="10112" spans="1:13" x14ac:dyDescent="0.25">
      <c r="A10112" s="35"/>
      <c r="B10112" s="68"/>
      <c r="C10112" s="70"/>
      <c r="D10112" s="23"/>
      <c r="E10112" s="23"/>
      <c r="F10112" s="23"/>
      <c r="G10112" s="23"/>
      <c r="H10112" s="23"/>
      <c r="I10112" s="23"/>
      <c r="J10112" s="24"/>
      <c r="K10112" s="24"/>
      <c r="L10112" s="24"/>
      <c r="M10112" s="133"/>
    </row>
    <row r="10113" spans="1:13" x14ac:dyDescent="0.25">
      <c r="A10113" s="35"/>
      <c r="B10113" s="68"/>
      <c r="C10113" s="70"/>
      <c r="D10113" s="23"/>
      <c r="E10113" s="23"/>
      <c r="F10113" s="23"/>
      <c r="G10113" s="23"/>
      <c r="H10113" s="23"/>
      <c r="I10113" s="23"/>
      <c r="J10113" s="24"/>
      <c r="K10113" s="24"/>
      <c r="L10113" s="24"/>
      <c r="M10113" s="133"/>
    </row>
    <row r="10114" spans="1:13" x14ac:dyDescent="0.25">
      <c r="A10114" s="35"/>
      <c r="B10114" s="68"/>
      <c r="C10114" s="70"/>
      <c r="D10114" s="23"/>
      <c r="E10114" s="23"/>
      <c r="F10114" s="23"/>
      <c r="G10114" s="23"/>
      <c r="H10114" s="23"/>
      <c r="I10114" s="23"/>
      <c r="J10114" s="24"/>
      <c r="K10114" s="24"/>
      <c r="L10114" s="24"/>
      <c r="M10114" s="133"/>
    </row>
    <row r="10115" spans="1:13" x14ac:dyDescent="0.25">
      <c r="A10115" s="35"/>
      <c r="B10115" s="68"/>
      <c r="C10115" s="70"/>
      <c r="D10115" s="23"/>
      <c r="E10115" s="23"/>
      <c r="F10115" s="23"/>
      <c r="G10115" s="23"/>
      <c r="H10115" s="23"/>
      <c r="I10115" s="23"/>
      <c r="J10115" s="24"/>
      <c r="K10115" s="24"/>
      <c r="L10115" s="24"/>
      <c r="M10115" s="133"/>
    </row>
    <row r="10116" spans="1:13" x14ac:dyDescent="0.25">
      <c r="A10116" s="35"/>
      <c r="B10116" s="68"/>
      <c r="C10116" s="70"/>
      <c r="D10116" s="23"/>
      <c r="E10116" s="23"/>
      <c r="F10116" s="23"/>
      <c r="G10116" s="23"/>
      <c r="H10116" s="23"/>
      <c r="I10116" s="23"/>
      <c r="J10116" s="24"/>
      <c r="K10116" s="24"/>
      <c r="L10116" s="24"/>
      <c r="M10116" s="133"/>
    </row>
    <row r="10117" spans="1:13" x14ac:dyDescent="0.25">
      <c r="A10117" s="35"/>
      <c r="B10117" s="68"/>
      <c r="C10117" s="70"/>
      <c r="D10117" s="23"/>
      <c r="E10117" s="23"/>
      <c r="F10117" s="23"/>
      <c r="G10117" s="23"/>
      <c r="H10117" s="23"/>
      <c r="I10117" s="23"/>
      <c r="J10117" s="24"/>
      <c r="K10117" s="24"/>
      <c r="L10117" s="24"/>
      <c r="M10117" s="133"/>
    </row>
    <row r="10118" spans="1:13" x14ac:dyDescent="0.25">
      <c r="A10118" s="35"/>
      <c r="B10118" s="68"/>
      <c r="C10118" s="70"/>
      <c r="D10118" s="23"/>
      <c r="E10118" s="23"/>
      <c r="F10118" s="23"/>
      <c r="G10118" s="23"/>
      <c r="H10118" s="23"/>
      <c r="I10118" s="23"/>
      <c r="J10118" s="24"/>
      <c r="K10118" s="24"/>
      <c r="L10118" s="24"/>
      <c r="M10118" s="133"/>
    </row>
    <row r="10119" spans="1:13" x14ac:dyDescent="0.25">
      <c r="A10119" s="35"/>
      <c r="B10119" s="68"/>
      <c r="C10119" s="70"/>
      <c r="D10119" s="23"/>
      <c r="E10119" s="23"/>
      <c r="F10119" s="23"/>
      <c r="G10119" s="23"/>
      <c r="H10119" s="23"/>
      <c r="I10119" s="23"/>
      <c r="J10119" s="24"/>
      <c r="K10119" s="24"/>
      <c r="L10119" s="24"/>
      <c r="M10119" s="133"/>
    </row>
    <row r="10120" spans="1:13" x14ac:dyDescent="0.25">
      <c r="A10120" s="35"/>
      <c r="B10120" s="68"/>
      <c r="C10120" s="70"/>
      <c r="D10120" s="23"/>
      <c r="E10120" s="23"/>
      <c r="F10120" s="23"/>
      <c r="G10120" s="23"/>
      <c r="H10120" s="23"/>
      <c r="I10120" s="23"/>
      <c r="J10120" s="24"/>
      <c r="K10120" s="24"/>
      <c r="L10120" s="24"/>
      <c r="M10120" s="133"/>
    </row>
    <row r="10121" spans="1:13" x14ac:dyDescent="0.25">
      <c r="A10121" s="35"/>
      <c r="B10121" s="68"/>
      <c r="C10121" s="70"/>
      <c r="D10121" s="23"/>
      <c r="E10121" s="23"/>
      <c r="F10121" s="23"/>
      <c r="G10121" s="23"/>
      <c r="H10121" s="23"/>
      <c r="I10121" s="23"/>
      <c r="J10121" s="24"/>
      <c r="K10121" s="24"/>
      <c r="L10121" s="24"/>
      <c r="M10121" s="133"/>
    </row>
    <row r="10122" spans="1:13" x14ac:dyDescent="0.25">
      <c r="A10122" s="35"/>
      <c r="B10122" s="68"/>
      <c r="C10122" s="70"/>
      <c r="D10122" s="23"/>
      <c r="E10122" s="23"/>
      <c r="F10122" s="23"/>
      <c r="G10122" s="23"/>
      <c r="H10122" s="23"/>
      <c r="I10122" s="23"/>
      <c r="J10122" s="24"/>
      <c r="K10122" s="24"/>
      <c r="L10122" s="24"/>
      <c r="M10122" s="133"/>
    </row>
    <row r="10123" spans="1:13" x14ac:dyDescent="0.25">
      <c r="A10123" s="35"/>
      <c r="B10123" s="68"/>
      <c r="C10123" s="70"/>
      <c r="D10123" s="23"/>
      <c r="E10123" s="23"/>
      <c r="F10123" s="23"/>
      <c r="G10123" s="23"/>
      <c r="H10123" s="23"/>
      <c r="I10123" s="23"/>
      <c r="J10123" s="24"/>
      <c r="K10123" s="24"/>
      <c r="L10123" s="24"/>
      <c r="M10123" s="133"/>
    </row>
    <row r="10124" spans="1:13" x14ac:dyDescent="0.25">
      <c r="A10124" s="35"/>
      <c r="B10124" s="68"/>
      <c r="C10124" s="70"/>
      <c r="D10124" s="23"/>
      <c r="E10124" s="23"/>
      <c r="F10124" s="23"/>
      <c r="G10124" s="23"/>
      <c r="H10124" s="23"/>
      <c r="I10124" s="23"/>
      <c r="J10124" s="24"/>
      <c r="K10124" s="24"/>
      <c r="L10124" s="24"/>
      <c r="M10124" s="133"/>
    </row>
    <row r="10125" spans="1:13" x14ac:dyDescent="0.25">
      <c r="A10125" s="35"/>
      <c r="B10125" s="68"/>
      <c r="C10125" s="70"/>
      <c r="D10125" s="23"/>
      <c r="E10125" s="23"/>
      <c r="F10125" s="23"/>
      <c r="G10125" s="23"/>
      <c r="H10125" s="23"/>
      <c r="I10125" s="23"/>
      <c r="J10125" s="24"/>
      <c r="K10125" s="24"/>
      <c r="L10125" s="24"/>
      <c r="M10125" s="133"/>
    </row>
    <row r="10126" spans="1:13" x14ac:dyDescent="0.25">
      <c r="A10126" s="35"/>
      <c r="B10126" s="68"/>
      <c r="C10126" s="70"/>
      <c r="D10126" s="23"/>
      <c r="E10126" s="23"/>
      <c r="F10126" s="23"/>
      <c r="G10126" s="23"/>
      <c r="H10126" s="23"/>
      <c r="I10126" s="23"/>
      <c r="J10126" s="24"/>
      <c r="K10126" s="24"/>
      <c r="L10126" s="24"/>
      <c r="M10126" s="133"/>
    </row>
    <row r="10127" spans="1:13" x14ac:dyDescent="0.25">
      <c r="A10127" s="35"/>
      <c r="B10127" s="68"/>
      <c r="C10127" s="70"/>
      <c r="D10127" s="23"/>
      <c r="E10127" s="23"/>
      <c r="F10127" s="23"/>
      <c r="G10127" s="23"/>
      <c r="H10127" s="23"/>
      <c r="I10127" s="23"/>
      <c r="J10127" s="24"/>
      <c r="K10127" s="24"/>
      <c r="L10127" s="24"/>
      <c r="M10127" s="133"/>
    </row>
    <row r="10128" spans="1:13" x14ac:dyDescent="0.25">
      <c r="A10128" s="35"/>
      <c r="B10128" s="68"/>
      <c r="C10128" s="70"/>
      <c r="D10128" s="23"/>
      <c r="E10128" s="23"/>
      <c r="F10128" s="23"/>
      <c r="G10128" s="23"/>
      <c r="H10128" s="23"/>
      <c r="I10128" s="23"/>
      <c r="J10128" s="24"/>
      <c r="K10128" s="24"/>
      <c r="L10128" s="24"/>
      <c r="M10128" s="133"/>
    </row>
    <row r="10129" spans="1:13" x14ac:dyDescent="0.25">
      <c r="A10129" s="35"/>
      <c r="B10129" s="68"/>
      <c r="C10129" s="70"/>
      <c r="D10129" s="23"/>
      <c r="E10129" s="23"/>
      <c r="F10129" s="23"/>
      <c r="G10129" s="23"/>
      <c r="H10129" s="23"/>
      <c r="I10129" s="23"/>
      <c r="J10129" s="24"/>
      <c r="K10129" s="24"/>
      <c r="L10129" s="24"/>
      <c r="M10129" s="133"/>
    </row>
    <row r="10130" spans="1:13" x14ac:dyDescent="0.25">
      <c r="A10130" s="35"/>
      <c r="B10130" s="68"/>
      <c r="C10130" s="70"/>
      <c r="D10130" s="23"/>
      <c r="E10130" s="23"/>
      <c r="F10130" s="23"/>
      <c r="G10130" s="23"/>
      <c r="H10130" s="23"/>
      <c r="I10130" s="23"/>
      <c r="J10130" s="24"/>
      <c r="K10130" s="24"/>
      <c r="L10130" s="24"/>
      <c r="M10130" s="133"/>
    </row>
    <row r="10131" spans="1:13" x14ac:dyDescent="0.25">
      <c r="A10131" s="35"/>
      <c r="B10131" s="68"/>
      <c r="C10131" s="70"/>
      <c r="D10131" s="23"/>
      <c r="E10131" s="23"/>
      <c r="F10131" s="23"/>
      <c r="G10131" s="23"/>
      <c r="H10131" s="23"/>
      <c r="I10131" s="23"/>
      <c r="J10131" s="24"/>
      <c r="K10131" s="24"/>
      <c r="L10131" s="24"/>
      <c r="M10131" s="133"/>
    </row>
    <row r="10132" spans="1:13" x14ac:dyDescent="0.25">
      <c r="A10132" s="35"/>
      <c r="B10132" s="68"/>
      <c r="C10132" s="70"/>
      <c r="D10132" s="23"/>
      <c r="E10132" s="23"/>
      <c r="F10132" s="23"/>
      <c r="G10132" s="23"/>
      <c r="H10132" s="23"/>
      <c r="I10132" s="23"/>
      <c r="J10132" s="24"/>
      <c r="K10132" s="24"/>
      <c r="L10132" s="24"/>
      <c r="M10132" s="133"/>
    </row>
    <row r="10133" spans="1:13" x14ac:dyDescent="0.25">
      <c r="A10133" s="35"/>
      <c r="B10133" s="68"/>
      <c r="C10133" s="70"/>
      <c r="D10133" s="23"/>
      <c r="E10133" s="23"/>
      <c r="F10133" s="23"/>
      <c r="G10133" s="23"/>
      <c r="H10133" s="23"/>
      <c r="I10133" s="23"/>
      <c r="J10133" s="24"/>
      <c r="K10133" s="24"/>
      <c r="L10133" s="24"/>
      <c r="M10133" s="133"/>
    </row>
    <row r="10134" spans="1:13" x14ac:dyDescent="0.25">
      <c r="A10134" s="35"/>
      <c r="B10134" s="68"/>
      <c r="C10134" s="70"/>
      <c r="D10134" s="23"/>
      <c r="E10134" s="23"/>
      <c r="F10134" s="23"/>
      <c r="G10134" s="23"/>
      <c r="H10134" s="23"/>
      <c r="I10134" s="23"/>
      <c r="J10134" s="24"/>
      <c r="K10134" s="24"/>
      <c r="L10134" s="24"/>
      <c r="M10134" s="133"/>
    </row>
    <row r="10135" spans="1:13" x14ac:dyDescent="0.25">
      <c r="A10135" s="35"/>
      <c r="B10135" s="68"/>
      <c r="C10135" s="70"/>
      <c r="D10135" s="23"/>
      <c r="E10135" s="23"/>
      <c r="F10135" s="23"/>
      <c r="G10135" s="23"/>
      <c r="H10135" s="23"/>
      <c r="I10135" s="23"/>
      <c r="J10135" s="24"/>
      <c r="K10135" s="24"/>
      <c r="L10135" s="24"/>
      <c r="M10135" s="133"/>
    </row>
    <row r="10136" spans="1:13" x14ac:dyDescent="0.25">
      <c r="A10136" s="35"/>
      <c r="B10136" s="68"/>
      <c r="C10136" s="70"/>
      <c r="D10136" s="23"/>
      <c r="E10136" s="23"/>
      <c r="F10136" s="23"/>
      <c r="G10136" s="23"/>
      <c r="H10136" s="23"/>
      <c r="I10136" s="23"/>
      <c r="J10136" s="24"/>
      <c r="K10136" s="24"/>
      <c r="L10136" s="24"/>
      <c r="M10136" s="133"/>
    </row>
    <row r="10137" spans="1:13" x14ac:dyDescent="0.25">
      <c r="A10137" s="35"/>
      <c r="B10137" s="68"/>
      <c r="C10137" s="70"/>
      <c r="D10137" s="23"/>
      <c r="E10137" s="23"/>
      <c r="F10137" s="23"/>
      <c r="G10137" s="23"/>
      <c r="H10137" s="23"/>
      <c r="I10137" s="23"/>
      <c r="J10137" s="24"/>
      <c r="K10137" s="24"/>
      <c r="L10137" s="24"/>
      <c r="M10137" s="133"/>
    </row>
    <row r="10138" spans="1:13" x14ac:dyDescent="0.25">
      <c r="A10138" s="35"/>
      <c r="B10138" s="68"/>
      <c r="C10138" s="70"/>
      <c r="D10138" s="23"/>
      <c r="E10138" s="23"/>
      <c r="F10138" s="23"/>
      <c r="G10138" s="23"/>
      <c r="H10138" s="23"/>
      <c r="I10138" s="23"/>
      <c r="J10138" s="24"/>
      <c r="K10138" s="24"/>
      <c r="L10138" s="24"/>
      <c r="M10138" s="133"/>
    </row>
    <row r="10139" spans="1:13" x14ac:dyDescent="0.25">
      <c r="A10139" s="35"/>
      <c r="B10139" s="68"/>
      <c r="C10139" s="70"/>
      <c r="D10139" s="23"/>
      <c r="E10139" s="23"/>
      <c r="F10139" s="23"/>
      <c r="G10139" s="23"/>
      <c r="H10139" s="23"/>
      <c r="I10139" s="23"/>
      <c r="J10139" s="24"/>
      <c r="K10139" s="24"/>
      <c r="L10139" s="24"/>
      <c r="M10139" s="133"/>
    </row>
    <row r="10140" spans="1:13" x14ac:dyDescent="0.25">
      <c r="A10140" s="35"/>
      <c r="B10140" s="68"/>
      <c r="C10140" s="70"/>
      <c r="D10140" s="23"/>
      <c r="E10140" s="23"/>
      <c r="F10140" s="23"/>
      <c r="G10140" s="23"/>
      <c r="H10140" s="23"/>
      <c r="I10140" s="23"/>
      <c r="J10140" s="24"/>
      <c r="K10140" s="24"/>
      <c r="L10140" s="24"/>
      <c r="M10140" s="133"/>
    </row>
    <row r="10141" spans="1:13" x14ac:dyDescent="0.25">
      <c r="A10141" s="35"/>
      <c r="B10141" s="68"/>
      <c r="C10141" s="70"/>
      <c r="D10141" s="23"/>
      <c r="E10141" s="23"/>
      <c r="F10141" s="23"/>
      <c r="G10141" s="23"/>
      <c r="H10141" s="23"/>
      <c r="I10141" s="23"/>
      <c r="J10141" s="24"/>
      <c r="K10141" s="24"/>
      <c r="L10141" s="24"/>
      <c r="M10141" s="133"/>
    </row>
    <row r="10142" spans="1:13" x14ac:dyDescent="0.25">
      <c r="A10142" s="35"/>
      <c r="B10142" s="68"/>
      <c r="C10142" s="70"/>
      <c r="D10142" s="23"/>
      <c r="E10142" s="23"/>
      <c r="F10142" s="23"/>
      <c r="G10142" s="23"/>
      <c r="H10142" s="23"/>
      <c r="I10142" s="23"/>
      <c r="J10142" s="24"/>
      <c r="K10142" s="24"/>
      <c r="L10142" s="24"/>
      <c r="M10142" s="133"/>
    </row>
    <row r="10143" spans="1:13" x14ac:dyDescent="0.25">
      <c r="A10143" s="35"/>
      <c r="B10143" s="68"/>
      <c r="C10143" s="70"/>
      <c r="D10143" s="23"/>
      <c r="E10143" s="23"/>
      <c r="F10143" s="23"/>
      <c r="G10143" s="23"/>
      <c r="H10143" s="23"/>
      <c r="I10143" s="23"/>
      <c r="J10143" s="24"/>
      <c r="K10143" s="24"/>
      <c r="L10143" s="24"/>
      <c r="M10143" s="133"/>
    </row>
    <row r="10144" spans="1:13" x14ac:dyDescent="0.25">
      <c r="A10144" s="35"/>
      <c r="B10144" s="68"/>
      <c r="C10144" s="70"/>
      <c r="D10144" s="23"/>
      <c r="E10144" s="23"/>
      <c r="F10144" s="23"/>
      <c r="G10144" s="23"/>
      <c r="H10144" s="23"/>
      <c r="I10144" s="23"/>
      <c r="J10144" s="24"/>
      <c r="K10144" s="24"/>
      <c r="L10144" s="24"/>
      <c r="M10144" s="133"/>
    </row>
    <row r="10145" spans="1:13" x14ac:dyDescent="0.25">
      <c r="A10145" s="35"/>
      <c r="B10145" s="68"/>
      <c r="C10145" s="70"/>
      <c r="D10145" s="23"/>
      <c r="E10145" s="23"/>
      <c r="F10145" s="23"/>
      <c r="G10145" s="23"/>
      <c r="H10145" s="23"/>
      <c r="I10145" s="23"/>
      <c r="J10145" s="24"/>
      <c r="K10145" s="24"/>
      <c r="L10145" s="24"/>
      <c r="M10145" s="133"/>
    </row>
    <row r="10146" spans="1:13" x14ac:dyDescent="0.25">
      <c r="A10146" s="35"/>
      <c r="B10146" s="68"/>
      <c r="C10146" s="70"/>
      <c r="D10146" s="23"/>
      <c r="E10146" s="23"/>
      <c r="F10146" s="23"/>
      <c r="G10146" s="23"/>
      <c r="H10146" s="23"/>
      <c r="I10146" s="23"/>
      <c r="J10146" s="24"/>
      <c r="K10146" s="24"/>
      <c r="L10146" s="24"/>
      <c r="M10146" s="133"/>
    </row>
    <row r="10147" spans="1:13" x14ac:dyDescent="0.25">
      <c r="A10147" s="35"/>
      <c r="B10147" s="68"/>
      <c r="C10147" s="70"/>
      <c r="D10147" s="23"/>
      <c r="E10147" s="23"/>
      <c r="F10147" s="23"/>
      <c r="G10147" s="23"/>
      <c r="H10147" s="23"/>
      <c r="I10147" s="23"/>
      <c r="J10147" s="24"/>
      <c r="K10147" s="24"/>
      <c r="L10147" s="24"/>
      <c r="M10147" s="133"/>
    </row>
    <row r="10148" spans="1:13" x14ac:dyDescent="0.25">
      <c r="A10148" s="35"/>
      <c r="B10148" s="68"/>
      <c r="C10148" s="70"/>
      <c r="D10148" s="23"/>
      <c r="E10148" s="23"/>
      <c r="F10148" s="23"/>
      <c r="G10148" s="23"/>
      <c r="H10148" s="23"/>
      <c r="I10148" s="23"/>
      <c r="J10148" s="24"/>
      <c r="K10148" s="24"/>
      <c r="L10148" s="24"/>
      <c r="M10148" s="133"/>
    </row>
    <row r="10149" spans="1:13" x14ac:dyDescent="0.25">
      <c r="A10149" s="35"/>
      <c r="B10149" s="68"/>
      <c r="C10149" s="70"/>
      <c r="D10149" s="23"/>
      <c r="E10149" s="23"/>
      <c r="F10149" s="23"/>
      <c r="G10149" s="23"/>
      <c r="H10149" s="23"/>
      <c r="I10149" s="23"/>
      <c r="J10149" s="24"/>
      <c r="K10149" s="24"/>
      <c r="L10149" s="24"/>
      <c r="M10149" s="133"/>
    </row>
    <row r="10150" spans="1:13" x14ac:dyDescent="0.25">
      <c r="A10150" s="35"/>
      <c r="B10150" s="68"/>
      <c r="C10150" s="70"/>
      <c r="D10150" s="23"/>
      <c r="E10150" s="23"/>
      <c r="F10150" s="23"/>
      <c r="G10150" s="23"/>
      <c r="H10150" s="23"/>
      <c r="I10150" s="23"/>
      <c r="J10150" s="24"/>
      <c r="K10150" s="24"/>
      <c r="L10150" s="24"/>
      <c r="M10150" s="133"/>
    </row>
    <row r="10151" spans="1:13" x14ac:dyDescent="0.25">
      <c r="A10151" s="35"/>
      <c r="B10151" s="68"/>
      <c r="C10151" s="70"/>
      <c r="D10151" s="23"/>
      <c r="E10151" s="23"/>
      <c r="F10151" s="23"/>
      <c r="G10151" s="23"/>
      <c r="H10151" s="23"/>
      <c r="I10151" s="23"/>
      <c r="J10151" s="24"/>
      <c r="K10151" s="24"/>
      <c r="L10151" s="24"/>
      <c r="M10151" s="133"/>
    </row>
    <row r="10152" spans="1:13" x14ac:dyDescent="0.25">
      <c r="A10152" s="35"/>
      <c r="B10152" s="68"/>
      <c r="C10152" s="70"/>
      <c r="D10152" s="23"/>
      <c r="E10152" s="23"/>
      <c r="F10152" s="23"/>
      <c r="G10152" s="23"/>
      <c r="H10152" s="23"/>
      <c r="I10152" s="23"/>
      <c r="J10152" s="24"/>
      <c r="K10152" s="24"/>
      <c r="L10152" s="24"/>
      <c r="M10152" s="133"/>
    </row>
    <row r="10153" spans="1:13" x14ac:dyDescent="0.25">
      <c r="A10153" s="35"/>
      <c r="B10153" s="68"/>
      <c r="C10153" s="70"/>
      <c r="D10153" s="23"/>
      <c r="E10153" s="23"/>
      <c r="F10153" s="23"/>
      <c r="G10153" s="23"/>
      <c r="H10153" s="23"/>
      <c r="I10153" s="23"/>
      <c r="J10153" s="24"/>
      <c r="K10153" s="24"/>
      <c r="L10153" s="24"/>
      <c r="M10153" s="133"/>
    </row>
    <row r="10154" spans="1:13" x14ac:dyDescent="0.25">
      <c r="A10154" s="35"/>
      <c r="B10154" s="68"/>
      <c r="C10154" s="70"/>
      <c r="D10154" s="23"/>
      <c r="E10154" s="23"/>
      <c r="F10154" s="23"/>
      <c r="G10154" s="23"/>
      <c r="H10154" s="23"/>
      <c r="I10154" s="23"/>
      <c r="J10154" s="24"/>
      <c r="K10154" s="24"/>
      <c r="L10154" s="24"/>
      <c r="M10154" s="133"/>
    </row>
    <row r="10155" spans="1:13" x14ac:dyDescent="0.25">
      <c r="A10155" s="35"/>
      <c r="B10155" s="68"/>
      <c r="C10155" s="70"/>
      <c r="D10155" s="23"/>
      <c r="E10155" s="23"/>
      <c r="F10155" s="23"/>
      <c r="G10155" s="23"/>
      <c r="H10155" s="23"/>
      <c r="I10155" s="23"/>
      <c r="J10155" s="24"/>
      <c r="K10155" s="24"/>
      <c r="L10155" s="24"/>
      <c r="M10155" s="133"/>
    </row>
    <row r="10156" spans="1:13" x14ac:dyDescent="0.25">
      <c r="A10156" s="35"/>
      <c r="B10156" s="68"/>
      <c r="C10156" s="70"/>
      <c r="D10156" s="23"/>
      <c r="E10156" s="23"/>
      <c r="F10156" s="23"/>
      <c r="G10156" s="23"/>
      <c r="H10156" s="23"/>
      <c r="I10156" s="23"/>
      <c r="J10156" s="24"/>
      <c r="K10156" s="24"/>
      <c r="L10156" s="24"/>
      <c r="M10156" s="133"/>
    </row>
    <row r="10157" spans="1:13" x14ac:dyDescent="0.25">
      <c r="A10157" s="35"/>
      <c r="B10157" s="68"/>
      <c r="C10157" s="70"/>
      <c r="D10157" s="23"/>
      <c r="E10157" s="23"/>
      <c r="F10157" s="23"/>
      <c r="G10157" s="23"/>
      <c r="H10157" s="23"/>
      <c r="I10157" s="23"/>
      <c r="J10157" s="24"/>
      <c r="K10157" s="24"/>
      <c r="L10157" s="24"/>
      <c r="M10157" s="133"/>
    </row>
    <row r="10158" spans="1:13" x14ac:dyDescent="0.25">
      <c r="A10158" s="35"/>
      <c r="B10158" s="68"/>
      <c r="C10158" s="70"/>
      <c r="D10158" s="23"/>
      <c r="E10158" s="23"/>
      <c r="F10158" s="23"/>
      <c r="G10158" s="23"/>
      <c r="H10158" s="23"/>
      <c r="I10158" s="23"/>
      <c r="J10158" s="24"/>
      <c r="K10158" s="24"/>
      <c r="L10158" s="24"/>
      <c r="M10158" s="133"/>
    </row>
    <row r="10159" spans="1:13" x14ac:dyDescent="0.25">
      <c r="A10159" s="35"/>
      <c r="B10159" s="68"/>
      <c r="C10159" s="70"/>
      <c r="D10159" s="23"/>
      <c r="E10159" s="23"/>
      <c r="F10159" s="23"/>
      <c r="G10159" s="23"/>
      <c r="H10159" s="23"/>
      <c r="I10159" s="23"/>
      <c r="J10159" s="24"/>
      <c r="K10159" s="24"/>
      <c r="L10159" s="24"/>
      <c r="M10159" s="133"/>
    </row>
    <row r="10160" spans="1:13" x14ac:dyDescent="0.25">
      <c r="A10160" s="35"/>
      <c r="B10160" s="68"/>
      <c r="C10160" s="70"/>
      <c r="D10160" s="23"/>
      <c r="E10160" s="23"/>
      <c r="F10160" s="23"/>
      <c r="G10160" s="23"/>
      <c r="H10160" s="23"/>
      <c r="I10160" s="23"/>
      <c r="J10160" s="24"/>
      <c r="K10160" s="24"/>
      <c r="L10160" s="24"/>
      <c r="M10160" s="133"/>
    </row>
    <row r="10161" spans="1:13" x14ac:dyDescent="0.25">
      <c r="A10161" s="35"/>
      <c r="B10161" s="68"/>
      <c r="C10161" s="70"/>
      <c r="D10161" s="23"/>
      <c r="E10161" s="23"/>
      <c r="F10161" s="23"/>
      <c r="G10161" s="23"/>
      <c r="H10161" s="23"/>
      <c r="I10161" s="23"/>
      <c r="J10161" s="24"/>
      <c r="K10161" s="24"/>
      <c r="L10161" s="24"/>
      <c r="M10161" s="133"/>
    </row>
    <row r="10162" spans="1:13" x14ac:dyDescent="0.25">
      <c r="A10162" s="35"/>
      <c r="B10162" s="68"/>
      <c r="C10162" s="70"/>
      <c r="D10162" s="23"/>
      <c r="E10162" s="23"/>
      <c r="F10162" s="23"/>
      <c r="G10162" s="23"/>
      <c r="H10162" s="23"/>
      <c r="I10162" s="23"/>
      <c r="J10162" s="24"/>
      <c r="K10162" s="24"/>
      <c r="L10162" s="24"/>
      <c r="M10162" s="133"/>
    </row>
    <row r="10163" spans="1:13" x14ac:dyDescent="0.25">
      <c r="A10163" s="35"/>
      <c r="B10163" s="68"/>
      <c r="C10163" s="70"/>
      <c r="D10163" s="23"/>
      <c r="E10163" s="23"/>
      <c r="F10163" s="23"/>
      <c r="G10163" s="23"/>
      <c r="H10163" s="23"/>
      <c r="I10163" s="23"/>
      <c r="J10163" s="24"/>
      <c r="K10163" s="24"/>
      <c r="L10163" s="24"/>
      <c r="M10163" s="133"/>
    </row>
    <row r="10164" spans="1:13" x14ac:dyDescent="0.25">
      <c r="A10164" s="35"/>
      <c r="B10164" s="68"/>
      <c r="C10164" s="70"/>
      <c r="D10164" s="23"/>
      <c r="E10164" s="23"/>
      <c r="F10164" s="23"/>
      <c r="G10164" s="23"/>
      <c r="H10164" s="23"/>
      <c r="I10164" s="23"/>
      <c r="J10164" s="24"/>
      <c r="K10164" s="24"/>
      <c r="L10164" s="24"/>
      <c r="M10164" s="133"/>
    </row>
    <row r="10165" spans="1:13" x14ac:dyDescent="0.25">
      <c r="A10165" s="35"/>
      <c r="B10165" s="68"/>
      <c r="C10165" s="70"/>
      <c r="D10165" s="23"/>
      <c r="E10165" s="23"/>
      <c r="F10165" s="23"/>
      <c r="G10165" s="23"/>
      <c r="H10165" s="23"/>
      <c r="I10165" s="23"/>
      <c r="J10165" s="24"/>
      <c r="K10165" s="24"/>
      <c r="L10165" s="24"/>
      <c r="M10165" s="133"/>
    </row>
    <row r="10166" spans="1:13" x14ac:dyDescent="0.25">
      <c r="A10166" s="35"/>
      <c r="B10166" s="68"/>
      <c r="C10166" s="70"/>
      <c r="D10166" s="23"/>
      <c r="E10166" s="23"/>
      <c r="F10166" s="23"/>
      <c r="G10166" s="23"/>
      <c r="H10166" s="23"/>
      <c r="I10166" s="23"/>
      <c r="J10166" s="24"/>
      <c r="K10166" s="24"/>
      <c r="L10166" s="24"/>
      <c r="M10166" s="133"/>
    </row>
    <row r="10167" spans="1:13" x14ac:dyDescent="0.25">
      <c r="A10167" s="35"/>
      <c r="B10167" s="68"/>
      <c r="C10167" s="70"/>
      <c r="D10167" s="23"/>
      <c r="E10167" s="23"/>
      <c r="F10167" s="23"/>
      <c r="G10167" s="23"/>
      <c r="H10167" s="23"/>
      <c r="I10167" s="23"/>
      <c r="J10167" s="24"/>
      <c r="K10167" s="24"/>
      <c r="L10167" s="24"/>
      <c r="M10167" s="133"/>
    </row>
    <row r="10168" spans="1:13" x14ac:dyDescent="0.25">
      <c r="A10168" s="35"/>
      <c r="B10168" s="68"/>
      <c r="C10168" s="70"/>
      <c r="D10168" s="23"/>
      <c r="E10168" s="23"/>
      <c r="F10168" s="23"/>
      <c r="G10168" s="23"/>
      <c r="H10168" s="23"/>
      <c r="I10168" s="23"/>
      <c r="J10168" s="24"/>
      <c r="K10168" s="24"/>
      <c r="L10168" s="24"/>
      <c r="M10168" s="133"/>
    </row>
    <row r="10169" spans="1:13" x14ac:dyDescent="0.25">
      <c r="A10169" s="35"/>
      <c r="B10169" s="68"/>
      <c r="C10169" s="70"/>
      <c r="D10169" s="23"/>
      <c r="E10169" s="23"/>
      <c r="F10169" s="23"/>
      <c r="G10169" s="23"/>
      <c r="H10169" s="23"/>
      <c r="I10169" s="23"/>
      <c r="J10169" s="24"/>
      <c r="K10169" s="24"/>
      <c r="L10169" s="24"/>
      <c r="M10169" s="133"/>
    </row>
    <row r="10170" spans="1:13" x14ac:dyDescent="0.25">
      <c r="A10170" s="35"/>
      <c r="B10170" s="68"/>
      <c r="C10170" s="70"/>
      <c r="D10170" s="23"/>
      <c r="E10170" s="23"/>
      <c r="F10170" s="23"/>
      <c r="G10170" s="23"/>
      <c r="H10170" s="23"/>
      <c r="I10170" s="23"/>
      <c r="J10170" s="24"/>
      <c r="K10170" s="24"/>
      <c r="L10170" s="24"/>
      <c r="M10170" s="133"/>
    </row>
    <row r="10171" spans="1:13" x14ac:dyDescent="0.25">
      <c r="A10171" s="35"/>
      <c r="B10171" s="68"/>
      <c r="C10171" s="70"/>
      <c r="D10171" s="23"/>
      <c r="E10171" s="23"/>
      <c r="F10171" s="23"/>
      <c r="G10171" s="23"/>
      <c r="H10171" s="23"/>
      <c r="I10171" s="23"/>
      <c r="J10171" s="24"/>
      <c r="K10171" s="24"/>
      <c r="L10171" s="24"/>
      <c r="M10171" s="133"/>
    </row>
    <row r="10172" spans="1:13" x14ac:dyDescent="0.25">
      <c r="A10172" s="35"/>
      <c r="B10172" s="68"/>
      <c r="C10172" s="70"/>
      <c r="D10172" s="23"/>
      <c r="E10172" s="23"/>
      <c r="F10172" s="23"/>
      <c r="G10172" s="23"/>
      <c r="H10172" s="23"/>
      <c r="I10172" s="23"/>
      <c r="J10172" s="24"/>
      <c r="K10172" s="24"/>
      <c r="L10172" s="24"/>
      <c r="M10172" s="133"/>
    </row>
    <row r="10173" spans="1:13" x14ac:dyDescent="0.25">
      <c r="A10173" s="35"/>
      <c r="B10173" s="68"/>
      <c r="C10173" s="70"/>
      <c r="D10173" s="23"/>
      <c r="E10173" s="23"/>
      <c r="F10173" s="23"/>
      <c r="G10173" s="23"/>
      <c r="H10173" s="23"/>
      <c r="I10173" s="23"/>
      <c r="J10173" s="24"/>
      <c r="K10173" s="24"/>
      <c r="L10173" s="24"/>
      <c r="M10173" s="133"/>
    </row>
    <row r="10174" spans="1:13" x14ac:dyDescent="0.25">
      <c r="A10174" s="35"/>
      <c r="B10174" s="68"/>
      <c r="C10174" s="70"/>
      <c r="D10174" s="23"/>
      <c r="E10174" s="23"/>
      <c r="F10174" s="23"/>
      <c r="G10174" s="23"/>
      <c r="H10174" s="23"/>
      <c r="I10174" s="23"/>
      <c r="J10174" s="24"/>
      <c r="K10174" s="24"/>
      <c r="L10174" s="24"/>
      <c r="M10174" s="133"/>
    </row>
    <row r="10175" spans="1:13" x14ac:dyDescent="0.25">
      <c r="A10175" s="35"/>
      <c r="B10175" s="68"/>
      <c r="C10175" s="70"/>
      <c r="D10175" s="23"/>
      <c r="E10175" s="23"/>
      <c r="F10175" s="23"/>
      <c r="G10175" s="23"/>
      <c r="H10175" s="23"/>
      <c r="I10175" s="23"/>
      <c r="J10175" s="24"/>
      <c r="K10175" s="24"/>
      <c r="L10175" s="24"/>
      <c r="M10175" s="133"/>
    </row>
    <row r="10176" spans="1:13" x14ac:dyDescent="0.25">
      <c r="A10176" s="35"/>
      <c r="B10176" s="68"/>
      <c r="C10176" s="70"/>
      <c r="D10176" s="23"/>
      <c r="E10176" s="23"/>
      <c r="F10176" s="23"/>
      <c r="G10176" s="23"/>
      <c r="H10176" s="23"/>
      <c r="I10176" s="23"/>
      <c r="J10176" s="24"/>
      <c r="K10176" s="24"/>
      <c r="L10176" s="24"/>
      <c r="M10176" s="133"/>
    </row>
    <row r="10177" spans="1:13" x14ac:dyDescent="0.25">
      <c r="A10177" s="35"/>
      <c r="B10177" s="68"/>
      <c r="C10177" s="70"/>
      <c r="D10177" s="23"/>
      <c r="E10177" s="23"/>
      <c r="F10177" s="23"/>
      <c r="G10177" s="23"/>
      <c r="H10177" s="23"/>
      <c r="I10177" s="23"/>
      <c r="J10177" s="24"/>
      <c r="K10177" s="24"/>
      <c r="L10177" s="24"/>
      <c r="M10177" s="133"/>
    </row>
    <row r="10178" spans="1:13" x14ac:dyDescent="0.25">
      <c r="A10178" s="35"/>
      <c r="B10178" s="68"/>
      <c r="C10178" s="70"/>
      <c r="D10178" s="23"/>
      <c r="E10178" s="23"/>
      <c r="F10178" s="23"/>
      <c r="G10178" s="23"/>
      <c r="H10178" s="23"/>
      <c r="I10178" s="23"/>
      <c r="J10178" s="24"/>
      <c r="K10178" s="24"/>
      <c r="L10178" s="24"/>
      <c r="M10178" s="133"/>
    </row>
    <row r="10179" spans="1:13" x14ac:dyDescent="0.25">
      <c r="A10179" s="35"/>
      <c r="B10179" s="68"/>
      <c r="C10179" s="70"/>
      <c r="D10179" s="23"/>
      <c r="E10179" s="23"/>
      <c r="F10179" s="23"/>
      <c r="G10179" s="23"/>
      <c r="H10179" s="23"/>
      <c r="I10179" s="23"/>
      <c r="J10179" s="24"/>
      <c r="K10179" s="24"/>
      <c r="L10179" s="24"/>
      <c r="M10179" s="133"/>
    </row>
    <row r="10180" spans="1:13" x14ac:dyDescent="0.25">
      <c r="A10180" s="35"/>
      <c r="B10180" s="68"/>
      <c r="C10180" s="70"/>
      <c r="D10180" s="23"/>
      <c r="E10180" s="23"/>
      <c r="F10180" s="23"/>
      <c r="G10180" s="23"/>
      <c r="H10180" s="23"/>
      <c r="I10180" s="23"/>
      <c r="J10180" s="24"/>
      <c r="K10180" s="24"/>
      <c r="L10180" s="24"/>
      <c r="M10180" s="133"/>
    </row>
    <row r="10181" spans="1:13" x14ac:dyDescent="0.25">
      <c r="A10181" s="35"/>
      <c r="B10181" s="68"/>
      <c r="C10181" s="70"/>
      <c r="D10181" s="23"/>
      <c r="E10181" s="23"/>
      <c r="F10181" s="23"/>
      <c r="G10181" s="23"/>
      <c r="H10181" s="23"/>
      <c r="I10181" s="23"/>
      <c r="J10181" s="24"/>
      <c r="K10181" s="24"/>
      <c r="L10181" s="24"/>
      <c r="M10181" s="133"/>
    </row>
    <row r="10182" spans="1:13" x14ac:dyDescent="0.25">
      <c r="A10182" s="35"/>
      <c r="B10182" s="68"/>
      <c r="C10182" s="70"/>
      <c r="D10182" s="23"/>
      <c r="E10182" s="23"/>
      <c r="F10182" s="23"/>
      <c r="G10182" s="23"/>
      <c r="H10182" s="23"/>
      <c r="I10182" s="23"/>
      <c r="J10182" s="24"/>
      <c r="K10182" s="24"/>
      <c r="L10182" s="24"/>
      <c r="M10182" s="133"/>
    </row>
    <row r="10183" spans="1:13" x14ac:dyDescent="0.25">
      <c r="A10183" s="35"/>
      <c r="B10183" s="68"/>
      <c r="C10183" s="70"/>
      <c r="D10183" s="23"/>
      <c r="E10183" s="23"/>
      <c r="F10183" s="23"/>
      <c r="G10183" s="23"/>
      <c r="H10183" s="23"/>
      <c r="I10183" s="23"/>
      <c r="J10183" s="24"/>
      <c r="K10183" s="24"/>
      <c r="L10183" s="24"/>
      <c r="M10183" s="133"/>
    </row>
    <row r="10184" spans="1:13" x14ac:dyDescent="0.25">
      <c r="A10184" s="35"/>
      <c r="B10184" s="68"/>
      <c r="C10184" s="70"/>
      <c r="D10184" s="23"/>
      <c r="E10184" s="23"/>
      <c r="F10184" s="23"/>
      <c r="G10184" s="23"/>
      <c r="H10184" s="23"/>
      <c r="I10184" s="23"/>
      <c r="J10184" s="24"/>
      <c r="K10184" s="24"/>
      <c r="L10184" s="24"/>
      <c r="M10184" s="133"/>
    </row>
    <row r="10185" spans="1:13" x14ac:dyDescent="0.25">
      <c r="A10185" s="35"/>
      <c r="B10185" s="68"/>
      <c r="C10185" s="70"/>
      <c r="D10185" s="23"/>
      <c r="E10185" s="23"/>
      <c r="F10185" s="23"/>
      <c r="G10185" s="23"/>
      <c r="H10185" s="23"/>
      <c r="I10185" s="23"/>
      <c r="J10185" s="24"/>
      <c r="K10185" s="24"/>
      <c r="L10185" s="24"/>
      <c r="M10185" s="133"/>
    </row>
    <row r="10186" spans="1:13" x14ac:dyDescent="0.25">
      <c r="A10186" s="35"/>
      <c r="B10186" s="68"/>
      <c r="C10186" s="70"/>
      <c r="D10186" s="23"/>
      <c r="E10186" s="23"/>
      <c r="F10186" s="23"/>
      <c r="G10186" s="23"/>
      <c r="H10186" s="23"/>
      <c r="I10186" s="23"/>
      <c r="J10186" s="24"/>
      <c r="K10186" s="24"/>
      <c r="L10186" s="24"/>
      <c r="M10186" s="133"/>
    </row>
    <row r="10187" spans="1:13" x14ac:dyDescent="0.25">
      <c r="A10187" s="35"/>
      <c r="B10187" s="68"/>
      <c r="C10187" s="70"/>
      <c r="D10187" s="23"/>
      <c r="E10187" s="23"/>
      <c r="F10187" s="23"/>
      <c r="G10187" s="23"/>
      <c r="H10187" s="23"/>
      <c r="I10187" s="23"/>
      <c r="J10187" s="24"/>
      <c r="K10187" s="24"/>
      <c r="L10187" s="24"/>
      <c r="M10187" s="133"/>
    </row>
    <row r="10188" spans="1:13" x14ac:dyDescent="0.25">
      <c r="A10188" s="35"/>
      <c r="B10188" s="68"/>
      <c r="C10188" s="70"/>
      <c r="D10188" s="23"/>
      <c r="E10188" s="23"/>
      <c r="F10188" s="23"/>
      <c r="G10188" s="23"/>
      <c r="H10188" s="23"/>
      <c r="I10188" s="23"/>
      <c r="J10188" s="24"/>
      <c r="K10188" s="24"/>
      <c r="L10188" s="24"/>
      <c r="M10188" s="133"/>
    </row>
    <row r="10189" spans="1:13" x14ac:dyDescent="0.25">
      <c r="A10189" s="35"/>
      <c r="B10189" s="68"/>
      <c r="C10189" s="70"/>
      <c r="D10189" s="23"/>
      <c r="E10189" s="23"/>
      <c r="F10189" s="23"/>
      <c r="G10189" s="23"/>
      <c r="H10189" s="23"/>
      <c r="I10189" s="23"/>
      <c r="J10189" s="24"/>
      <c r="K10189" s="24"/>
      <c r="L10189" s="24"/>
      <c r="M10189" s="133"/>
    </row>
    <row r="10190" spans="1:13" x14ac:dyDescent="0.25">
      <c r="A10190" s="35"/>
      <c r="B10190" s="68"/>
      <c r="C10190" s="70"/>
      <c r="D10190" s="23"/>
      <c r="E10190" s="23"/>
      <c r="F10190" s="23"/>
      <c r="G10190" s="23"/>
      <c r="H10190" s="23"/>
      <c r="I10190" s="23"/>
      <c r="J10190" s="24"/>
      <c r="K10190" s="24"/>
      <c r="L10190" s="24"/>
      <c r="M10190" s="133"/>
    </row>
    <row r="10191" spans="1:13" x14ac:dyDescent="0.25">
      <c r="A10191" s="35"/>
      <c r="B10191" s="68"/>
      <c r="C10191" s="70"/>
      <c r="D10191" s="23"/>
      <c r="E10191" s="23"/>
      <c r="F10191" s="23"/>
      <c r="G10191" s="23"/>
      <c r="H10191" s="23"/>
      <c r="I10191" s="23"/>
      <c r="J10191" s="24"/>
      <c r="K10191" s="24"/>
      <c r="L10191" s="24"/>
      <c r="M10191" s="133"/>
    </row>
    <row r="10192" spans="1:13" x14ac:dyDescent="0.25">
      <c r="A10192" s="35"/>
      <c r="B10192" s="68"/>
      <c r="C10192" s="70"/>
      <c r="D10192" s="23"/>
      <c r="E10192" s="23"/>
      <c r="F10192" s="23"/>
      <c r="G10192" s="23"/>
      <c r="H10192" s="23"/>
      <c r="I10192" s="23"/>
      <c r="J10192" s="24"/>
      <c r="K10192" s="24"/>
      <c r="L10192" s="24"/>
      <c r="M10192" s="133"/>
    </row>
    <row r="10193" spans="1:13" x14ac:dyDescent="0.25">
      <c r="A10193" s="35"/>
      <c r="B10193" s="68"/>
      <c r="C10193" s="70"/>
      <c r="D10193" s="23"/>
      <c r="E10193" s="23"/>
      <c r="F10193" s="23"/>
      <c r="G10193" s="23"/>
      <c r="H10193" s="23"/>
      <c r="I10193" s="23"/>
      <c r="J10193" s="24"/>
      <c r="K10193" s="24"/>
      <c r="L10193" s="24"/>
      <c r="M10193" s="133"/>
    </row>
    <row r="10194" spans="1:13" x14ac:dyDescent="0.25">
      <c r="A10194" s="35"/>
      <c r="B10194" s="68"/>
      <c r="C10194" s="70"/>
      <c r="D10194" s="23"/>
      <c r="E10194" s="23"/>
      <c r="F10194" s="23"/>
      <c r="G10194" s="23"/>
      <c r="H10194" s="23"/>
      <c r="I10194" s="23"/>
      <c r="J10194" s="24"/>
      <c r="K10194" s="24"/>
      <c r="L10194" s="24"/>
      <c r="M10194" s="133"/>
    </row>
    <row r="10195" spans="1:13" x14ac:dyDescent="0.25">
      <c r="A10195" s="35"/>
      <c r="B10195" s="68"/>
      <c r="C10195" s="70"/>
      <c r="D10195" s="23"/>
      <c r="E10195" s="23"/>
      <c r="F10195" s="23"/>
      <c r="G10195" s="23"/>
      <c r="H10195" s="23"/>
      <c r="I10195" s="23"/>
      <c r="J10195" s="24"/>
      <c r="K10195" s="24"/>
      <c r="L10195" s="24"/>
      <c r="M10195" s="133"/>
    </row>
    <row r="10196" spans="1:13" x14ac:dyDescent="0.25">
      <c r="A10196" s="35"/>
      <c r="B10196" s="68"/>
      <c r="C10196" s="70"/>
      <c r="D10196" s="23"/>
      <c r="E10196" s="23"/>
      <c r="F10196" s="23"/>
      <c r="G10196" s="23"/>
      <c r="H10196" s="23"/>
      <c r="I10196" s="23"/>
      <c r="J10196" s="24"/>
      <c r="K10196" s="24"/>
      <c r="L10196" s="24"/>
      <c r="M10196" s="133"/>
    </row>
    <row r="10197" spans="1:13" x14ac:dyDescent="0.25">
      <c r="A10197" s="35"/>
      <c r="B10197" s="68"/>
      <c r="C10197" s="70"/>
      <c r="D10197" s="23"/>
      <c r="E10197" s="23"/>
      <c r="F10197" s="23"/>
      <c r="G10197" s="23"/>
      <c r="H10197" s="23"/>
      <c r="I10197" s="23"/>
      <c r="J10197" s="24"/>
      <c r="K10197" s="24"/>
      <c r="L10197" s="24"/>
      <c r="M10197" s="133"/>
    </row>
    <row r="10198" spans="1:13" x14ac:dyDescent="0.25">
      <c r="A10198" s="35"/>
      <c r="B10198" s="68"/>
      <c r="C10198" s="70"/>
      <c r="D10198" s="23"/>
      <c r="E10198" s="23"/>
      <c r="F10198" s="23"/>
      <c r="G10198" s="23"/>
      <c r="H10198" s="23"/>
      <c r="I10198" s="23"/>
      <c r="J10198" s="24"/>
      <c r="K10198" s="24"/>
      <c r="L10198" s="24"/>
      <c r="M10198" s="133"/>
    </row>
    <row r="10199" spans="1:13" x14ac:dyDescent="0.25">
      <c r="A10199" s="35"/>
      <c r="B10199" s="68"/>
      <c r="C10199" s="70"/>
      <c r="D10199" s="23"/>
      <c r="E10199" s="23"/>
      <c r="F10199" s="23"/>
      <c r="G10199" s="23"/>
      <c r="H10199" s="23"/>
      <c r="I10199" s="23"/>
      <c r="J10199" s="24"/>
      <c r="K10199" s="24"/>
      <c r="L10199" s="24"/>
      <c r="M10199" s="133"/>
    </row>
    <row r="10200" spans="1:13" x14ac:dyDescent="0.25">
      <c r="A10200" s="35"/>
      <c r="B10200" s="68"/>
      <c r="C10200" s="70"/>
      <c r="D10200" s="23"/>
      <c r="E10200" s="23"/>
      <c r="F10200" s="23"/>
      <c r="G10200" s="23"/>
      <c r="H10200" s="23"/>
      <c r="I10200" s="23"/>
      <c r="J10200" s="24"/>
      <c r="K10200" s="24"/>
      <c r="L10200" s="24"/>
      <c r="M10200" s="133"/>
    </row>
    <row r="10201" spans="1:13" x14ac:dyDescent="0.25">
      <c r="A10201" s="35"/>
      <c r="B10201" s="68"/>
      <c r="C10201" s="70"/>
      <c r="D10201" s="23"/>
      <c r="E10201" s="23"/>
      <c r="F10201" s="23"/>
      <c r="G10201" s="23"/>
      <c r="H10201" s="23"/>
      <c r="I10201" s="23"/>
      <c r="J10201" s="24"/>
      <c r="K10201" s="24"/>
      <c r="L10201" s="24"/>
      <c r="M10201" s="133"/>
    </row>
    <row r="10202" spans="1:13" x14ac:dyDescent="0.25">
      <c r="A10202" s="35"/>
      <c r="B10202" s="68"/>
      <c r="C10202" s="70"/>
      <c r="D10202" s="23"/>
      <c r="E10202" s="23"/>
      <c r="F10202" s="23"/>
      <c r="G10202" s="23"/>
      <c r="H10202" s="23"/>
      <c r="I10202" s="23"/>
      <c r="J10202" s="24"/>
      <c r="K10202" s="24"/>
      <c r="L10202" s="24"/>
      <c r="M10202" s="133"/>
    </row>
    <row r="10203" spans="1:13" x14ac:dyDescent="0.25">
      <c r="A10203" s="35"/>
      <c r="B10203" s="68"/>
      <c r="C10203" s="70"/>
      <c r="D10203" s="23"/>
      <c r="E10203" s="23"/>
      <c r="F10203" s="23"/>
      <c r="G10203" s="23"/>
      <c r="H10203" s="23"/>
      <c r="I10203" s="23"/>
      <c r="J10203" s="24"/>
      <c r="K10203" s="24"/>
      <c r="L10203" s="24"/>
      <c r="M10203" s="133"/>
    </row>
    <row r="10204" spans="1:13" x14ac:dyDescent="0.25">
      <c r="A10204" s="35"/>
      <c r="B10204" s="68"/>
      <c r="C10204" s="70"/>
      <c r="D10204" s="23"/>
      <c r="E10204" s="23"/>
      <c r="F10204" s="23"/>
      <c r="G10204" s="23"/>
      <c r="H10204" s="23"/>
      <c r="I10204" s="23"/>
      <c r="J10204" s="24"/>
      <c r="K10204" s="24"/>
      <c r="L10204" s="24"/>
      <c r="M10204" s="133"/>
    </row>
    <row r="10205" spans="1:13" x14ac:dyDescent="0.25">
      <c r="A10205" s="35"/>
      <c r="B10205" s="68"/>
      <c r="C10205" s="70"/>
      <c r="D10205" s="23"/>
      <c r="E10205" s="23"/>
      <c r="F10205" s="23"/>
      <c r="G10205" s="23"/>
      <c r="H10205" s="23"/>
      <c r="I10205" s="23"/>
      <c r="J10205" s="24"/>
      <c r="K10205" s="24"/>
      <c r="L10205" s="24"/>
      <c r="M10205" s="133"/>
    </row>
    <row r="10206" spans="1:13" x14ac:dyDescent="0.25">
      <c r="A10206" s="35"/>
      <c r="B10206" s="68"/>
      <c r="C10206" s="70"/>
      <c r="D10206" s="23"/>
      <c r="E10206" s="23"/>
      <c r="F10206" s="23"/>
      <c r="G10206" s="23"/>
      <c r="H10206" s="23"/>
      <c r="I10206" s="23"/>
      <c r="J10206" s="24"/>
      <c r="K10206" s="24"/>
      <c r="L10206" s="24"/>
      <c r="M10206" s="133"/>
    </row>
    <row r="10207" spans="1:13" x14ac:dyDescent="0.25">
      <c r="A10207" s="35"/>
      <c r="B10207" s="68"/>
      <c r="C10207" s="70"/>
      <c r="D10207" s="23"/>
      <c r="E10207" s="23"/>
      <c r="F10207" s="23"/>
      <c r="G10207" s="23"/>
      <c r="H10207" s="23"/>
      <c r="I10207" s="23"/>
      <c r="J10207" s="24"/>
      <c r="K10207" s="24"/>
      <c r="L10207" s="24"/>
      <c r="M10207" s="133"/>
    </row>
    <row r="10208" spans="1:13" x14ac:dyDescent="0.25">
      <c r="A10208" s="35"/>
      <c r="B10208" s="68"/>
      <c r="C10208" s="70"/>
      <c r="D10208" s="23"/>
      <c r="E10208" s="23"/>
      <c r="F10208" s="23"/>
      <c r="G10208" s="23"/>
      <c r="H10208" s="23"/>
      <c r="I10208" s="23"/>
      <c r="J10208" s="24"/>
      <c r="K10208" s="24"/>
      <c r="L10208" s="24"/>
      <c r="M10208" s="133"/>
    </row>
    <row r="10209" spans="1:13" x14ac:dyDescent="0.25">
      <c r="A10209" s="35"/>
      <c r="B10209" s="68"/>
      <c r="C10209" s="70"/>
      <c r="D10209" s="23"/>
      <c r="E10209" s="23"/>
      <c r="F10209" s="23"/>
      <c r="G10209" s="23"/>
      <c r="H10209" s="23"/>
      <c r="I10209" s="23"/>
      <c r="J10209" s="24"/>
      <c r="K10209" s="24"/>
      <c r="L10209" s="24"/>
      <c r="M10209" s="133"/>
    </row>
    <row r="10210" spans="1:13" x14ac:dyDescent="0.25">
      <c r="A10210" s="35"/>
      <c r="B10210" s="68"/>
      <c r="C10210" s="70"/>
      <c r="D10210" s="23"/>
      <c r="E10210" s="23"/>
      <c r="F10210" s="23"/>
      <c r="G10210" s="23"/>
      <c r="H10210" s="23"/>
      <c r="I10210" s="23"/>
      <c r="J10210" s="24"/>
      <c r="K10210" s="24"/>
      <c r="L10210" s="24"/>
      <c r="M10210" s="133"/>
    </row>
    <row r="10211" spans="1:13" x14ac:dyDescent="0.25">
      <c r="A10211" s="35"/>
      <c r="B10211" s="68"/>
      <c r="C10211" s="70"/>
      <c r="D10211" s="23"/>
      <c r="E10211" s="23"/>
      <c r="F10211" s="23"/>
      <c r="G10211" s="23"/>
      <c r="H10211" s="23"/>
      <c r="I10211" s="23"/>
      <c r="J10211" s="24"/>
      <c r="K10211" s="24"/>
      <c r="L10211" s="24"/>
      <c r="M10211" s="133"/>
    </row>
    <row r="10212" spans="1:13" x14ac:dyDescent="0.25">
      <c r="A10212" s="35"/>
      <c r="B10212" s="68"/>
      <c r="C10212" s="70"/>
      <c r="D10212" s="23"/>
      <c r="E10212" s="23"/>
      <c r="F10212" s="23"/>
      <c r="G10212" s="23"/>
      <c r="H10212" s="23"/>
      <c r="I10212" s="23"/>
      <c r="J10212" s="24"/>
      <c r="K10212" s="24"/>
      <c r="L10212" s="24"/>
      <c r="M10212" s="133"/>
    </row>
    <row r="10213" spans="1:13" x14ac:dyDescent="0.25">
      <c r="A10213" s="35"/>
      <c r="B10213" s="68"/>
      <c r="C10213" s="70"/>
      <c r="D10213" s="23"/>
      <c r="E10213" s="23"/>
      <c r="F10213" s="23"/>
      <c r="G10213" s="23"/>
      <c r="H10213" s="23"/>
      <c r="I10213" s="23"/>
      <c r="J10213" s="24"/>
      <c r="K10213" s="24"/>
      <c r="L10213" s="24"/>
      <c r="M10213" s="133"/>
    </row>
    <row r="10214" spans="1:13" x14ac:dyDescent="0.25">
      <c r="A10214" s="35"/>
      <c r="B10214" s="68"/>
      <c r="C10214" s="70"/>
      <c r="D10214" s="23"/>
      <c r="E10214" s="23"/>
      <c r="F10214" s="23"/>
      <c r="G10214" s="23"/>
      <c r="H10214" s="23"/>
      <c r="I10214" s="23"/>
      <c r="J10214" s="24"/>
      <c r="K10214" s="24"/>
      <c r="L10214" s="24"/>
      <c r="M10214" s="133"/>
    </row>
    <row r="10215" spans="1:13" x14ac:dyDescent="0.25">
      <c r="A10215" s="35"/>
      <c r="B10215" s="68"/>
      <c r="C10215" s="70"/>
      <c r="D10215" s="23"/>
      <c r="E10215" s="23"/>
      <c r="F10215" s="23"/>
      <c r="G10215" s="23"/>
      <c r="H10215" s="23"/>
      <c r="I10215" s="23"/>
      <c r="J10215" s="24"/>
      <c r="K10215" s="24"/>
      <c r="L10215" s="24"/>
      <c r="M10215" s="133"/>
    </row>
    <row r="10216" spans="1:13" x14ac:dyDescent="0.25">
      <c r="A10216" s="35"/>
      <c r="B10216" s="68"/>
      <c r="C10216" s="70"/>
      <c r="D10216" s="23"/>
      <c r="E10216" s="23"/>
      <c r="F10216" s="23"/>
      <c r="G10216" s="23"/>
      <c r="H10216" s="23"/>
      <c r="I10216" s="23"/>
      <c r="J10216" s="24"/>
      <c r="K10216" s="24"/>
      <c r="L10216" s="24"/>
      <c r="M10216" s="133"/>
    </row>
    <row r="10217" spans="1:13" x14ac:dyDescent="0.25">
      <c r="A10217" s="35"/>
      <c r="B10217" s="68"/>
      <c r="C10217" s="70"/>
      <c r="D10217" s="23"/>
      <c r="E10217" s="23"/>
      <c r="F10217" s="23"/>
      <c r="G10217" s="23"/>
      <c r="H10217" s="23"/>
      <c r="I10217" s="23"/>
      <c r="J10217" s="24"/>
      <c r="K10217" s="24"/>
      <c r="L10217" s="24"/>
      <c r="M10217" s="133"/>
    </row>
    <row r="10218" spans="1:13" x14ac:dyDescent="0.25">
      <c r="A10218" s="35"/>
      <c r="B10218" s="68"/>
      <c r="C10218" s="70"/>
      <c r="D10218" s="23"/>
      <c r="E10218" s="23"/>
      <c r="F10218" s="23"/>
      <c r="G10218" s="23"/>
      <c r="H10218" s="23"/>
      <c r="I10218" s="23"/>
      <c r="J10218" s="24"/>
      <c r="K10218" s="24"/>
      <c r="L10218" s="24"/>
      <c r="M10218" s="133"/>
    </row>
    <row r="10219" spans="1:13" x14ac:dyDescent="0.25">
      <c r="A10219" s="35"/>
      <c r="B10219" s="68"/>
      <c r="C10219" s="70"/>
      <c r="D10219" s="23"/>
      <c r="E10219" s="23"/>
      <c r="F10219" s="23"/>
      <c r="G10219" s="23"/>
      <c r="H10219" s="23"/>
      <c r="I10219" s="23"/>
      <c r="J10219" s="24"/>
      <c r="K10219" s="24"/>
      <c r="L10219" s="24"/>
      <c r="M10219" s="133"/>
    </row>
    <row r="10220" spans="1:13" x14ac:dyDescent="0.25">
      <c r="A10220" s="35"/>
      <c r="B10220" s="68"/>
      <c r="C10220" s="70"/>
      <c r="D10220" s="23"/>
      <c r="E10220" s="23"/>
      <c r="F10220" s="23"/>
      <c r="G10220" s="23"/>
      <c r="H10220" s="23"/>
      <c r="I10220" s="23"/>
      <c r="J10220" s="24"/>
      <c r="K10220" s="24"/>
      <c r="L10220" s="24"/>
      <c r="M10220" s="133"/>
    </row>
    <row r="10221" spans="1:13" x14ac:dyDescent="0.25">
      <c r="A10221" s="35"/>
      <c r="B10221" s="68"/>
      <c r="C10221" s="70"/>
      <c r="D10221" s="23"/>
      <c r="E10221" s="23"/>
      <c r="F10221" s="23"/>
      <c r="G10221" s="23"/>
      <c r="H10221" s="23"/>
      <c r="I10221" s="23"/>
      <c r="J10221" s="24"/>
      <c r="K10221" s="24"/>
      <c r="L10221" s="24"/>
      <c r="M10221" s="133"/>
    </row>
    <row r="10222" spans="1:13" x14ac:dyDescent="0.25">
      <c r="A10222" s="35"/>
      <c r="B10222" s="68"/>
      <c r="C10222" s="70"/>
      <c r="D10222" s="23"/>
      <c r="E10222" s="23"/>
      <c r="F10222" s="23"/>
      <c r="G10222" s="23"/>
      <c r="H10222" s="23"/>
      <c r="I10222" s="23"/>
      <c r="J10222" s="24"/>
      <c r="K10222" s="24"/>
      <c r="L10222" s="24"/>
      <c r="M10222" s="133"/>
    </row>
    <row r="10223" spans="1:13" x14ac:dyDescent="0.25">
      <c r="A10223" s="35"/>
      <c r="B10223" s="68"/>
      <c r="C10223" s="70"/>
      <c r="D10223" s="23"/>
      <c r="E10223" s="23"/>
      <c r="F10223" s="23"/>
      <c r="G10223" s="23"/>
      <c r="H10223" s="23"/>
      <c r="I10223" s="23"/>
      <c r="J10223" s="24"/>
      <c r="K10223" s="24"/>
      <c r="L10223" s="24"/>
      <c r="M10223" s="133"/>
    </row>
    <row r="10224" spans="1:13" x14ac:dyDescent="0.25">
      <c r="A10224" s="35"/>
      <c r="B10224" s="68"/>
      <c r="C10224" s="70"/>
      <c r="D10224" s="23"/>
      <c r="E10224" s="23"/>
      <c r="F10224" s="23"/>
      <c r="G10224" s="23"/>
      <c r="H10224" s="23"/>
      <c r="I10224" s="23"/>
      <c r="J10224" s="24"/>
      <c r="K10224" s="24"/>
      <c r="L10224" s="24"/>
      <c r="M10224" s="133"/>
    </row>
    <row r="10225" spans="1:13" x14ac:dyDescent="0.25">
      <c r="A10225" s="35"/>
      <c r="B10225" s="68"/>
      <c r="C10225" s="70"/>
      <c r="D10225" s="23"/>
      <c r="E10225" s="23"/>
      <c r="F10225" s="23"/>
      <c r="G10225" s="23"/>
      <c r="H10225" s="23"/>
      <c r="I10225" s="23"/>
      <c r="J10225" s="24"/>
      <c r="K10225" s="24"/>
      <c r="L10225" s="24"/>
      <c r="M10225" s="133"/>
    </row>
    <row r="10226" spans="1:13" x14ac:dyDescent="0.25">
      <c r="A10226" s="35"/>
      <c r="B10226" s="68"/>
      <c r="C10226" s="70"/>
      <c r="D10226" s="23"/>
      <c r="E10226" s="23"/>
      <c r="F10226" s="23"/>
      <c r="G10226" s="23"/>
      <c r="H10226" s="23"/>
      <c r="I10226" s="23"/>
      <c r="J10226" s="24"/>
      <c r="K10226" s="24"/>
      <c r="L10226" s="24"/>
      <c r="M10226" s="133"/>
    </row>
    <row r="10227" spans="1:13" x14ac:dyDescent="0.25">
      <c r="A10227" s="35"/>
      <c r="B10227" s="68"/>
      <c r="C10227" s="70"/>
      <c r="D10227" s="23"/>
      <c r="E10227" s="23"/>
      <c r="F10227" s="23"/>
      <c r="G10227" s="23"/>
      <c r="H10227" s="23"/>
      <c r="I10227" s="23"/>
      <c r="J10227" s="24"/>
      <c r="K10227" s="24"/>
      <c r="L10227" s="24"/>
      <c r="M10227" s="133"/>
    </row>
    <row r="10228" spans="1:13" x14ac:dyDescent="0.25">
      <c r="A10228" s="35"/>
      <c r="B10228" s="68"/>
      <c r="C10228" s="70"/>
      <c r="D10228" s="23"/>
      <c r="E10228" s="23"/>
      <c r="F10228" s="23"/>
      <c r="G10228" s="23"/>
      <c r="H10228" s="23"/>
      <c r="I10228" s="23"/>
      <c r="J10228" s="24"/>
      <c r="K10228" s="24"/>
      <c r="L10228" s="24"/>
      <c r="M10228" s="133"/>
    </row>
    <row r="10229" spans="1:13" x14ac:dyDescent="0.25">
      <c r="A10229" s="35"/>
      <c r="B10229" s="68"/>
      <c r="C10229" s="70"/>
      <c r="D10229" s="23"/>
      <c r="E10229" s="23"/>
      <c r="F10229" s="23"/>
      <c r="G10229" s="23"/>
      <c r="H10229" s="23"/>
      <c r="I10229" s="23"/>
      <c r="J10229" s="24"/>
      <c r="K10229" s="24"/>
      <c r="L10229" s="24"/>
      <c r="M10229" s="133"/>
    </row>
    <row r="10230" spans="1:13" x14ac:dyDescent="0.25">
      <c r="A10230" s="35"/>
      <c r="B10230" s="68"/>
      <c r="C10230" s="70"/>
      <c r="D10230" s="23"/>
      <c r="E10230" s="23"/>
      <c r="F10230" s="23"/>
      <c r="G10230" s="23"/>
      <c r="H10230" s="23"/>
      <c r="I10230" s="23"/>
      <c r="J10230" s="24"/>
      <c r="K10230" s="24"/>
      <c r="L10230" s="24"/>
      <c r="M10230" s="133"/>
    </row>
    <row r="10231" spans="1:13" x14ac:dyDescent="0.25">
      <c r="A10231" s="35"/>
      <c r="B10231" s="68"/>
      <c r="C10231" s="70"/>
      <c r="D10231" s="23"/>
      <c r="E10231" s="23"/>
      <c r="F10231" s="23"/>
      <c r="G10231" s="23"/>
      <c r="H10231" s="23"/>
      <c r="I10231" s="23"/>
      <c r="J10231" s="24"/>
      <c r="K10231" s="24"/>
      <c r="L10231" s="24"/>
      <c r="M10231" s="133"/>
    </row>
    <row r="10232" spans="1:13" x14ac:dyDescent="0.25">
      <c r="A10232" s="35"/>
      <c r="B10232" s="68"/>
      <c r="C10232" s="70"/>
      <c r="D10232" s="23"/>
      <c r="E10232" s="23"/>
      <c r="F10232" s="23"/>
      <c r="G10232" s="23"/>
      <c r="H10232" s="23"/>
      <c r="I10232" s="23"/>
      <c r="J10232" s="24"/>
      <c r="K10232" s="24"/>
      <c r="L10232" s="24"/>
      <c r="M10232" s="133"/>
    </row>
    <row r="10233" spans="1:13" x14ac:dyDescent="0.25">
      <c r="A10233" s="35"/>
      <c r="B10233" s="68"/>
      <c r="C10233" s="70"/>
      <c r="D10233" s="23"/>
      <c r="E10233" s="23"/>
      <c r="F10233" s="23"/>
      <c r="G10233" s="23"/>
      <c r="H10233" s="23"/>
      <c r="I10233" s="23"/>
      <c r="J10233" s="24"/>
      <c r="K10233" s="24"/>
      <c r="L10233" s="24"/>
      <c r="M10233" s="133"/>
    </row>
    <row r="10234" spans="1:13" x14ac:dyDescent="0.25">
      <c r="A10234" s="35"/>
      <c r="B10234" s="68"/>
      <c r="C10234" s="70"/>
      <c r="D10234" s="23"/>
      <c r="E10234" s="23"/>
      <c r="F10234" s="23"/>
      <c r="G10234" s="23"/>
      <c r="H10234" s="23"/>
      <c r="I10234" s="23"/>
      <c r="J10234" s="24"/>
      <c r="K10234" s="24"/>
      <c r="L10234" s="24"/>
      <c r="M10234" s="133"/>
    </row>
    <row r="10235" spans="1:13" x14ac:dyDescent="0.25">
      <c r="A10235" s="35"/>
      <c r="B10235" s="68"/>
      <c r="C10235" s="70"/>
      <c r="D10235" s="23"/>
      <c r="E10235" s="23"/>
      <c r="F10235" s="23"/>
      <c r="G10235" s="23"/>
      <c r="H10235" s="23"/>
      <c r="I10235" s="23"/>
      <c r="J10235" s="24"/>
      <c r="K10235" s="24"/>
      <c r="L10235" s="24"/>
      <c r="M10235" s="133"/>
    </row>
    <row r="10236" spans="1:13" x14ac:dyDescent="0.25">
      <c r="A10236" s="35"/>
      <c r="B10236" s="68"/>
      <c r="C10236" s="70"/>
      <c r="D10236" s="23"/>
      <c r="E10236" s="23"/>
      <c r="F10236" s="23"/>
      <c r="G10236" s="23"/>
      <c r="H10236" s="23"/>
      <c r="I10236" s="23"/>
      <c r="J10236" s="24"/>
      <c r="K10236" s="24"/>
      <c r="L10236" s="24"/>
      <c r="M10236" s="133"/>
    </row>
    <row r="10237" spans="1:13" x14ac:dyDescent="0.25">
      <c r="A10237" s="35"/>
      <c r="B10237" s="68"/>
      <c r="C10237" s="70"/>
      <c r="D10237" s="23"/>
      <c r="E10237" s="23"/>
      <c r="F10237" s="23"/>
      <c r="G10237" s="23"/>
      <c r="H10237" s="23"/>
      <c r="I10237" s="23"/>
      <c r="J10237" s="24"/>
      <c r="K10237" s="24"/>
      <c r="L10237" s="24"/>
      <c r="M10237" s="133"/>
    </row>
    <row r="10238" spans="1:13" x14ac:dyDescent="0.25">
      <c r="A10238" s="35"/>
      <c r="B10238" s="68"/>
      <c r="C10238" s="70"/>
      <c r="D10238" s="23"/>
      <c r="E10238" s="23"/>
      <c r="F10238" s="23"/>
      <c r="G10238" s="23"/>
      <c r="H10238" s="23"/>
      <c r="I10238" s="23"/>
      <c r="J10238" s="24"/>
      <c r="K10238" s="24"/>
      <c r="L10238" s="24"/>
      <c r="M10238" s="133"/>
    </row>
    <row r="10239" spans="1:13" x14ac:dyDescent="0.25">
      <c r="A10239" s="35"/>
      <c r="B10239" s="68"/>
      <c r="C10239" s="70"/>
      <c r="D10239" s="23"/>
      <c r="E10239" s="23"/>
      <c r="F10239" s="23"/>
      <c r="G10239" s="23"/>
      <c r="H10239" s="23"/>
      <c r="I10239" s="23"/>
      <c r="J10239" s="24"/>
      <c r="K10239" s="24"/>
      <c r="L10239" s="24"/>
      <c r="M10239" s="133"/>
    </row>
    <row r="10240" spans="1:13" x14ac:dyDescent="0.25">
      <c r="A10240" s="35"/>
      <c r="B10240" s="68"/>
      <c r="C10240" s="70"/>
      <c r="D10240" s="23"/>
      <c r="E10240" s="23"/>
      <c r="F10240" s="23"/>
      <c r="G10240" s="23"/>
      <c r="H10240" s="23"/>
      <c r="I10240" s="23"/>
      <c r="J10240" s="24"/>
      <c r="K10240" s="24"/>
      <c r="L10240" s="24"/>
      <c r="M10240" s="133"/>
    </row>
    <row r="10241" spans="1:13" x14ac:dyDescent="0.25">
      <c r="A10241" s="35"/>
      <c r="B10241" s="68"/>
      <c r="C10241" s="70"/>
      <c r="D10241" s="23"/>
      <c r="E10241" s="23"/>
      <c r="F10241" s="23"/>
      <c r="G10241" s="23"/>
      <c r="H10241" s="23"/>
      <c r="I10241" s="23"/>
      <c r="J10241" s="24"/>
      <c r="K10241" s="24"/>
      <c r="L10241" s="24"/>
      <c r="M10241" s="133"/>
    </row>
    <row r="10242" spans="1:13" x14ac:dyDescent="0.25">
      <c r="A10242" s="35"/>
      <c r="B10242" s="68"/>
      <c r="C10242" s="70"/>
      <c r="D10242" s="23"/>
      <c r="E10242" s="23"/>
      <c r="F10242" s="23"/>
      <c r="G10242" s="23"/>
      <c r="H10242" s="23"/>
      <c r="I10242" s="23"/>
      <c r="J10242" s="24"/>
      <c r="K10242" s="24"/>
      <c r="L10242" s="24"/>
      <c r="M10242" s="133"/>
    </row>
    <row r="10243" spans="1:13" x14ac:dyDescent="0.25">
      <c r="A10243" s="35"/>
      <c r="B10243" s="68"/>
      <c r="C10243" s="70"/>
      <c r="D10243" s="23"/>
      <c r="E10243" s="23"/>
      <c r="F10243" s="23"/>
      <c r="G10243" s="23"/>
      <c r="H10243" s="23"/>
      <c r="I10243" s="23"/>
      <c r="J10243" s="24"/>
      <c r="K10243" s="24"/>
      <c r="L10243" s="24"/>
      <c r="M10243" s="133"/>
    </row>
    <row r="10244" spans="1:13" x14ac:dyDescent="0.25">
      <c r="A10244" s="35"/>
      <c r="B10244" s="68"/>
      <c r="C10244" s="70"/>
      <c r="D10244" s="23"/>
      <c r="E10244" s="23"/>
      <c r="F10244" s="23"/>
      <c r="G10244" s="23"/>
      <c r="H10244" s="23"/>
      <c r="I10244" s="23"/>
      <c r="J10244" s="24"/>
      <c r="K10244" s="24"/>
      <c r="L10244" s="24"/>
      <c r="M10244" s="133"/>
    </row>
    <row r="10245" spans="1:13" x14ac:dyDescent="0.25">
      <c r="A10245" s="35"/>
      <c r="B10245" s="68"/>
      <c r="C10245" s="70"/>
      <c r="D10245" s="23"/>
      <c r="E10245" s="23"/>
      <c r="F10245" s="23"/>
      <c r="G10245" s="23"/>
      <c r="H10245" s="23"/>
      <c r="I10245" s="23"/>
      <c r="J10245" s="24"/>
      <c r="K10245" s="24"/>
      <c r="L10245" s="24"/>
      <c r="M10245" s="133"/>
    </row>
    <row r="10246" spans="1:13" x14ac:dyDescent="0.25">
      <c r="A10246" s="35"/>
      <c r="B10246" s="68"/>
      <c r="C10246" s="70"/>
      <c r="D10246" s="23"/>
      <c r="E10246" s="23"/>
      <c r="F10246" s="23"/>
      <c r="G10246" s="23"/>
      <c r="H10246" s="23"/>
      <c r="I10246" s="23"/>
      <c r="J10246" s="24"/>
      <c r="K10246" s="24"/>
      <c r="L10246" s="24"/>
      <c r="M10246" s="133"/>
    </row>
    <row r="10247" spans="1:13" x14ac:dyDescent="0.25">
      <c r="A10247" s="35"/>
      <c r="B10247" s="68"/>
      <c r="C10247" s="70"/>
      <c r="D10247" s="23"/>
      <c r="E10247" s="23"/>
      <c r="F10247" s="23"/>
      <c r="G10247" s="23"/>
      <c r="H10247" s="23"/>
      <c r="I10247" s="23"/>
      <c r="J10247" s="24"/>
      <c r="K10247" s="24"/>
      <c r="L10247" s="24"/>
      <c r="M10247" s="133"/>
    </row>
    <row r="10248" spans="1:13" x14ac:dyDescent="0.25">
      <c r="A10248" s="35"/>
      <c r="B10248" s="68"/>
      <c r="C10248" s="70"/>
      <c r="D10248" s="23"/>
      <c r="E10248" s="23"/>
      <c r="F10248" s="23"/>
      <c r="G10248" s="23"/>
      <c r="H10248" s="23"/>
      <c r="I10248" s="23"/>
      <c r="J10248" s="24"/>
      <c r="K10248" s="24"/>
      <c r="L10248" s="24"/>
      <c r="M10248" s="133"/>
    </row>
    <row r="10249" spans="1:13" x14ac:dyDescent="0.25">
      <c r="A10249" s="35"/>
      <c r="B10249" s="68"/>
      <c r="C10249" s="70"/>
      <c r="D10249" s="23"/>
      <c r="E10249" s="23"/>
      <c r="F10249" s="23"/>
      <c r="G10249" s="23"/>
      <c r="H10249" s="23"/>
      <c r="I10249" s="23"/>
      <c r="J10249" s="24"/>
      <c r="K10249" s="24"/>
      <c r="L10249" s="24"/>
      <c r="M10249" s="133"/>
    </row>
    <row r="10250" spans="1:13" x14ac:dyDescent="0.25">
      <c r="A10250" s="35"/>
      <c r="B10250" s="68"/>
      <c r="C10250" s="70"/>
      <c r="D10250" s="23"/>
      <c r="E10250" s="23"/>
      <c r="F10250" s="23"/>
      <c r="G10250" s="23"/>
      <c r="H10250" s="23"/>
      <c r="I10250" s="23"/>
      <c r="J10250" s="24"/>
      <c r="K10250" s="24"/>
      <c r="L10250" s="24"/>
      <c r="M10250" s="133"/>
    </row>
    <row r="10251" spans="1:13" x14ac:dyDescent="0.25">
      <c r="A10251" s="35"/>
      <c r="B10251" s="68"/>
      <c r="C10251" s="70"/>
      <c r="D10251" s="23"/>
      <c r="E10251" s="23"/>
      <c r="F10251" s="23"/>
      <c r="G10251" s="23"/>
      <c r="H10251" s="23"/>
      <c r="I10251" s="23"/>
      <c r="J10251" s="24"/>
      <c r="K10251" s="24"/>
      <c r="L10251" s="24"/>
      <c r="M10251" s="133"/>
    </row>
    <row r="10252" spans="1:13" x14ac:dyDescent="0.25">
      <c r="A10252" s="35"/>
      <c r="B10252" s="68"/>
      <c r="C10252" s="70"/>
      <c r="D10252" s="23"/>
      <c r="E10252" s="23"/>
      <c r="F10252" s="23"/>
      <c r="G10252" s="23"/>
      <c r="H10252" s="23"/>
      <c r="I10252" s="23"/>
      <c r="J10252" s="24"/>
      <c r="K10252" s="24"/>
      <c r="L10252" s="24"/>
      <c r="M10252" s="133"/>
    </row>
    <row r="10253" spans="1:13" x14ac:dyDescent="0.25">
      <c r="A10253" s="35"/>
      <c r="B10253" s="68"/>
      <c r="C10253" s="70"/>
      <c r="D10253" s="23"/>
      <c r="E10253" s="23"/>
      <c r="F10253" s="23"/>
      <c r="G10253" s="23"/>
      <c r="H10253" s="23"/>
      <c r="I10253" s="23"/>
      <c r="J10253" s="24"/>
      <c r="K10253" s="24"/>
      <c r="L10253" s="24"/>
      <c r="M10253" s="133"/>
    </row>
    <row r="10254" spans="1:13" x14ac:dyDescent="0.25">
      <c r="A10254" s="35"/>
      <c r="B10254" s="68"/>
      <c r="C10254" s="70"/>
      <c r="D10254" s="23"/>
      <c r="E10254" s="23"/>
      <c r="F10254" s="23"/>
      <c r="G10254" s="23"/>
      <c r="H10254" s="23"/>
      <c r="I10254" s="23"/>
      <c r="J10254" s="24"/>
      <c r="K10254" s="24"/>
      <c r="L10254" s="24"/>
      <c r="M10254" s="133"/>
    </row>
    <row r="10255" spans="1:13" x14ac:dyDescent="0.25">
      <c r="A10255" s="35"/>
      <c r="B10255" s="68"/>
      <c r="C10255" s="70"/>
      <c r="D10255" s="23"/>
      <c r="E10255" s="23"/>
      <c r="F10255" s="23"/>
      <c r="G10255" s="23"/>
      <c r="H10255" s="23"/>
      <c r="I10255" s="23"/>
      <c r="J10255" s="24"/>
      <c r="K10255" s="24"/>
      <c r="L10255" s="24"/>
      <c r="M10255" s="133"/>
    </row>
    <row r="10256" spans="1:13" x14ac:dyDescent="0.25">
      <c r="A10256" s="35"/>
      <c r="B10256" s="68"/>
      <c r="C10256" s="70"/>
      <c r="D10256" s="23"/>
      <c r="E10256" s="23"/>
      <c r="F10256" s="23"/>
      <c r="G10256" s="23"/>
      <c r="H10256" s="23"/>
      <c r="I10256" s="23"/>
      <c r="J10256" s="24"/>
      <c r="K10256" s="24"/>
      <c r="L10256" s="24"/>
      <c r="M10256" s="133"/>
    </row>
    <row r="10257" spans="1:13" x14ac:dyDescent="0.25">
      <c r="A10257" s="35"/>
      <c r="B10257" s="68"/>
      <c r="C10257" s="70"/>
      <c r="D10257" s="23"/>
      <c r="E10257" s="23"/>
      <c r="F10257" s="23"/>
      <c r="G10257" s="23"/>
      <c r="H10257" s="23"/>
      <c r="I10257" s="23"/>
      <c r="J10257" s="24"/>
      <c r="K10257" s="24"/>
      <c r="L10257" s="24"/>
      <c r="M10257" s="133"/>
    </row>
    <row r="10258" spans="1:13" x14ac:dyDescent="0.25">
      <c r="A10258" s="35"/>
      <c r="B10258" s="68"/>
      <c r="C10258" s="70"/>
      <c r="D10258" s="23"/>
      <c r="E10258" s="23"/>
      <c r="F10258" s="23"/>
      <c r="G10258" s="23"/>
      <c r="H10258" s="23"/>
      <c r="I10258" s="23"/>
      <c r="J10258" s="24"/>
      <c r="K10258" s="24"/>
      <c r="L10258" s="24"/>
      <c r="M10258" s="133"/>
    </row>
    <row r="10259" spans="1:13" x14ac:dyDescent="0.25">
      <c r="A10259" s="35"/>
      <c r="B10259" s="68"/>
      <c r="C10259" s="70"/>
      <c r="D10259" s="23"/>
      <c r="E10259" s="23"/>
      <c r="F10259" s="23"/>
      <c r="G10259" s="23"/>
      <c r="H10259" s="23"/>
      <c r="I10259" s="23"/>
      <c r="J10259" s="24"/>
      <c r="K10259" s="24"/>
      <c r="L10259" s="24"/>
      <c r="M10259" s="133"/>
    </row>
    <row r="10260" spans="1:13" x14ac:dyDescent="0.25">
      <c r="A10260" s="35"/>
      <c r="B10260" s="68"/>
      <c r="C10260" s="70"/>
      <c r="D10260" s="23"/>
      <c r="E10260" s="23"/>
      <c r="F10260" s="23"/>
      <c r="G10260" s="23"/>
      <c r="H10260" s="23"/>
      <c r="I10260" s="23"/>
      <c r="J10260" s="24"/>
      <c r="K10260" s="24"/>
      <c r="L10260" s="24"/>
      <c r="M10260" s="133"/>
    </row>
    <row r="10261" spans="1:13" x14ac:dyDescent="0.25">
      <c r="A10261" s="35"/>
      <c r="B10261" s="68"/>
      <c r="C10261" s="70"/>
      <c r="D10261" s="23"/>
      <c r="E10261" s="23"/>
      <c r="F10261" s="23"/>
      <c r="G10261" s="23"/>
      <c r="H10261" s="23"/>
      <c r="I10261" s="23"/>
      <c r="J10261" s="24"/>
      <c r="K10261" s="24"/>
      <c r="L10261" s="24"/>
      <c r="M10261" s="133"/>
    </row>
    <row r="10262" spans="1:13" x14ac:dyDescent="0.25">
      <c r="A10262" s="35"/>
      <c r="B10262" s="68"/>
      <c r="C10262" s="70"/>
      <c r="D10262" s="23"/>
      <c r="E10262" s="23"/>
      <c r="F10262" s="23"/>
      <c r="G10262" s="23"/>
      <c r="H10262" s="23"/>
      <c r="I10262" s="23"/>
      <c r="J10262" s="24"/>
      <c r="K10262" s="24"/>
      <c r="L10262" s="24"/>
      <c r="M10262" s="133"/>
    </row>
    <row r="10263" spans="1:13" x14ac:dyDescent="0.25">
      <c r="A10263" s="35"/>
      <c r="B10263" s="68"/>
      <c r="C10263" s="70"/>
      <c r="D10263" s="23"/>
      <c r="E10263" s="23"/>
      <c r="F10263" s="23"/>
      <c r="G10263" s="23"/>
      <c r="H10263" s="23"/>
      <c r="I10263" s="23"/>
      <c r="J10263" s="24"/>
      <c r="K10263" s="24"/>
      <c r="L10263" s="24"/>
      <c r="M10263" s="133"/>
    </row>
    <row r="10264" spans="1:13" x14ac:dyDescent="0.25">
      <c r="A10264" s="35"/>
      <c r="B10264" s="68"/>
      <c r="C10264" s="70"/>
      <c r="D10264" s="23"/>
      <c r="E10264" s="23"/>
      <c r="F10264" s="23"/>
      <c r="G10264" s="23"/>
      <c r="H10264" s="23"/>
      <c r="I10264" s="23"/>
      <c r="J10264" s="24"/>
      <c r="K10264" s="24"/>
      <c r="L10264" s="24"/>
      <c r="M10264" s="133"/>
    </row>
    <row r="10265" spans="1:13" x14ac:dyDescent="0.25">
      <c r="A10265" s="35"/>
      <c r="B10265" s="68"/>
      <c r="C10265" s="70"/>
      <c r="D10265" s="23"/>
      <c r="E10265" s="23"/>
      <c r="F10265" s="23"/>
      <c r="G10265" s="23"/>
      <c r="H10265" s="23"/>
      <c r="I10265" s="23"/>
      <c r="J10265" s="24"/>
      <c r="K10265" s="24"/>
      <c r="L10265" s="24"/>
      <c r="M10265" s="133"/>
    </row>
    <row r="10266" spans="1:13" x14ac:dyDescent="0.25">
      <c r="A10266" s="35"/>
      <c r="B10266" s="68"/>
      <c r="C10266" s="70"/>
      <c r="D10266" s="23"/>
      <c r="E10266" s="23"/>
      <c r="F10266" s="23"/>
      <c r="G10266" s="23"/>
      <c r="H10266" s="23"/>
      <c r="I10266" s="23"/>
      <c r="J10266" s="24"/>
      <c r="K10266" s="24"/>
      <c r="L10266" s="24"/>
      <c r="M10266" s="133"/>
    </row>
    <row r="10267" spans="1:13" x14ac:dyDescent="0.25">
      <c r="A10267" s="35"/>
      <c r="B10267" s="68"/>
      <c r="C10267" s="70"/>
      <c r="D10267" s="23"/>
      <c r="E10267" s="23"/>
      <c r="F10267" s="23"/>
      <c r="G10267" s="23"/>
      <c r="H10267" s="23"/>
      <c r="I10267" s="23"/>
      <c r="J10267" s="24"/>
      <c r="K10267" s="24"/>
      <c r="L10267" s="24"/>
      <c r="M10267" s="133"/>
    </row>
    <row r="10268" spans="1:13" x14ac:dyDescent="0.25">
      <c r="A10268" s="35"/>
      <c r="B10268" s="68"/>
      <c r="C10268" s="70"/>
      <c r="D10268" s="23"/>
      <c r="E10268" s="23"/>
      <c r="F10268" s="23"/>
      <c r="G10268" s="23"/>
      <c r="H10268" s="23"/>
      <c r="I10268" s="23"/>
      <c r="J10268" s="24"/>
      <c r="K10268" s="24"/>
      <c r="L10268" s="24"/>
      <c r="M10268" s="133"/>
    </row>
    <row r="10269" spans="1:13" x14ac:dyDescent="0.25">
      <c r="A10269" s="35"/>
      <c r="B10269" s="68"/>
      <c r="C10269" s="70"/>
      <c r="D10269" s="23"/>
      <c r="E10269" s="23"/>
      <c r="F10269" s="23"/>
      <c r="G10269" s="23"/>
      <c r="H10269" s="23"/>
      <c r="I10269" s="23"/>
      <c r="J10269" s="24"/>
      <c r="K10269" s="24"/>
      <c r="L10269" s="24"/>
      <c r="M10269" s="133"/>
    </row>
    <row r="10270" spans="1:13" x14ac:dyDescent="0.25">
      <c r="A10270" s="35"/>
      <c r="B10270" s="68"/>
      <c r="C10270" s="70"/>
      <c r="D10270" s="23"/>
      <c r="E10270" s="23"/>
      <c r="F10270" s="23"/>
      <c r="G10270" s="23"/>
      <c r="H10270" s="23"/>
      <c r="I10270" s="23"/>
      <c r="J10270" s="24"/>
      <c r="K10270" s="24"/>
      <c r="L10270" s="24"/>
      <c r="M10270" s="133"/>
    </row>
    <row r="10271" spans="1:13" x14ac:dyDescent="0.25">
      <c r="A10271" s="35"/>
      <c r="B10271" s="68"/>
      <c r="C10271" s="70"/>
      <c r="D10271" s="23"/>
      <c r="E10271" s="23"/>
      <c r="F10271" s="23"/>
      <c r="G10271" s="23"/>
      <c r="H10271" s="23"/>
      <c r="I10271" s="23"/>
      <c r="J10271" s="24"/>
      <c r="K10271" s="24"/>
      <c r="L10271" s="24"/>
      <c r="M10271" s="133"/>
    </row>
    <row r="10272" spans="1:13" x14ac:dyDescent="0.25">
      <c r="A10272" s="35"/>
      <c r="B10272" s="68"/>
      <c r="C10272" s="70"/>
      <c r="D10272" s="23"/>
      <c r="E10272" s="23"/>
      <c r="F10272" s="23"/>
      <c r="G10272" s="23"/>
      <c r="H10272" s="23"/>
      <c r="I10272" s="23"/>
      <c r="J10272" s="24"/>
      <c r="K10272" s="24"/>
      <c r="L10272" s="24"/>
      <c r="M10272" s="133"/>
    </row>
    <row r="10273" spans="1:13" x14ac:dyDescent="0.25">
      <c r="A10273" s="35"/>
      <c r="B10273" s="68"/>
      <c r="C10273" s="70"/>
      <c r="D10273" s="23"/>
      <c r="E10273" s="23"/>
      <c r="F10273" s="23"/>
      <c r="G10273" s="23"/>
      <c r="H10273" s="23"/>
      <c r="I10273" s="23"/>
      <c r="J10273" s="24"/>
      <c r="K10273" s="24"/>
      <c r="L10273" s="24"/>
      <c r="M10273" s="133"/>
    </row>
    <row r="10274" spans="1:13" x14ac:dyDescent="0.25">
      <c r="A10274" s="35"/>
      <c r="B10274" s="68"/>
      <c r="C10274" s="70"/>
      <c r="D10274" s="23"/>
      <c r="E10274" s="23"/>
      <c r="F10274" s="23"/>
      <c r="G10274" s="23"/>
      <c r="H10274" s="23"/>
      <c r="I10274" s="23"/>
      <c r="J10274" s="24"/>
      <c r="K10274" s="24"/>
      <c r="L10274" s="24"/>
      <c r="M10274" s="133"/>
    </row>
    <row r="10275" spans="1:13" x14ac:dyDescent="0.25">
      <c r="A10275" s="35"/>
      <c r="B10275" s="68"/>
      <c r="C10275" s="70"/>
      <c r="D10275" s="23"/>
      <c r="E10275" s="23"/>
      <c r="F10275" s="23"/>
      <c r="G10275" s="23"/>
      <c r="H10275" s="23"/>
      <c r="I10275" s="23"/>
      <c r="J10275" s="24"/>
      <c r="K10275" s="24"/>
      <c r="L10275" s="24"/>
      <c r="M10275" s="133"/>
    </row>
    <row r="10276" spans="1:13" x14ac:dyDescent="0.25">
      <c r="A10276" s="35"/>
      <c r="B10276" s="68"/>
      <c r="C10276" s="70"/>
      <c r="D10276" s="23"/>
      <c r="E10276" s="23"/>
      <c r="F10276" s="23"/>
      <c r="G10276" s="23"/>
      <c r="H10276" s="23"/>
      <c r="I10276" s="23"/>
      <c r="J10276" s="24"/>
      <c r="K10276" s="24"/>
      <c r="L10276" s="24"/>
      <c r="M10276" s="133"/>
    </row>
    <row r="10277" spans="1:13" x14ac:dyDescent="0.25">
      <c r="A10277" s="35"/>
      <c r="B10277" s="68"/>
      <c r="C10277" s="70"/>
      <c r="D10277" s="23"/>
      <c r="E10277" s="23"/>
      <c r="F10277" s="23"/>
      <c r="G10277" s="23"/>
      <c r="H10277" s="23"/>
      <c r="I10277" s="23"/>
      <c r="J10277" s="24"/>
      <c r="K10277" s="24"/>
      <c r="L10277" s="24"/>
      <c r="M10277" s="133"/>
    </row>
    <row r="10278" spans="1:13" x14ac:dyDescent="0.25">
      <c r="A10278" s="35"/>
      <c r="B10278" s="68"/>
      <c r="C10278" s="70"/>
      <c r="D10278" s="23"/>
      <c r="E10278" s="23"/>
      <c r="F10278" s="23"/>
      <c r="G10278" s="23"/>
      <c r="H10278" s="23"/>
      <c r="I10278" s="23"/>
      <c r="J10278" s="24"/>
      <c r="K10278" s="24"/>
      <c r="L10278" s="24"/>
      <c r="M10278" s="133"/>
    </row>
    <row r="10279" spans="1:13" x14ac:dyDescent="0.25">
      <c r="A10279" s="35"/>
      <c r="B10279" s="68"/>
      <c r="C10279" s="70"/>
      <c r="D10279" s="23"/>
      <c r="E10279" s="23"/>
      <c r="F10279" s="23"/>
      <c r="G10279" s="23"/>
      <c r="H10279" s="23"/>
      <c r="I10279" s="23"/>
      <c r="J10279" s="24"/>
      <c r="K10279" s="24"/>
      <c r="L10279" s="24"/>
      <c r="M10279" s="133"/>
    </row>
    <row r="10280" spans="1:13" x14ac:dyDescent="0.25">
      <c r="A10280" s="35"/>
      <c r="B10280" s="68"/>
      <c r="C10280" s="70"/>
      <c r="D10280" s="23"/>
      <c r="E10280" s="23"/>
      <c r="F10280" s="23"/>
      <c r="G10280" s="23"/>
      <c r="H10280" s="23"/>
      <c r="I10280" s="23"/>
      <c r="J10280" s="24"/>
      <c r="K10280" s="24"/>
      <c r="L10280" s="24"/>
      <c r="M10280" s="133"/>
    </row>
    <row r="10281" spans="1:13" x14ac:dyDescent="0.25">
      <c r="A10281" s="35"/>
      <c r="B10281" s="68"/>
      <c r="C10281" s="70"/>
      <c r="D10281" s="23"/>
      <c r="E10281" s="23"/>
      <c r="F10281" s="23"/>
      <c r="G10281" s="23"/>
      <c r="H10281" s="23"/>
      <c r="I10281" s="23"/>
      <c r="J10281" s="24"/>
      <c r="K10281" s="24"/>
      <c r="L10281" s="24"/>
      <c r="M10281" s="133"/>
    </row>
    <row r="10282" spans="1:13" x14ac:dyDescent="0.25">
      <c r="A10282" s="35"/>
      <c r="B10282" s="68"/>
      <c r="C10282" s="70"/>
      <c r="D10282" s="23"/>
      <c r="E10282" s="23"/>
      <c r="F10282" s="23"/>
      <c r="G10282" s="23"/>
      <c r="H10282" s="23"/>
      <c r="I10282" s="23"/>
      <c r="J10282" s="24"/>
      <c r="K10282" s="24"/>
      <c r="L10282" s="24"/>
      <c r="M10282" s="133"/>
    </row>
    <row r="10283" spans="1:13" x14ac:dyDescent="0.25">
      <c r="A10283" s="35"/>
      <c r="B10283" s="68"/>
      <c r="C10283" s="70"/>
      <c r="D10283" s="23"/>
      <c r="E10283" s="23"/>
      <c r="F10283" s="23"/>
      <c r="G10283" s="23"/>
      <c r="H10283" s="23"/>
      <c r="I10283" s="23"/>
      <c r="J10283" s="24"/>
      <c r="K10283" s="24"/>
      <c r="L10283" s="24"/>
      <c r="M10283" s="133"/>
    </row>
    <row r="10284" spans="1:13" x14ac:dyDescent="0.25">
      <c r="A10284" s="35"/>
      <c r="B10284" s="68"/>
      <c r="C10284" s="70"/>
      <c r="D10284" s="23"/>
      <c r="E10284" s="23"/>
      <c r="F10284" s="23"/>
      <c r="G10284" s="23"/>
      <c r="H10284" s="23"/>
      <c r="I10284" s="23"/>
      <c r="J10284" s="24"/>
      <c r="K10284" s="24"/>
      <c r="L10284" s="24"/>
      <c r="M10284" s="133"/>
    </row>
    <row r="10285" spans="1:13" x14ac:dyDescent="0.25">
      <c r="A10285" s="35"/>
      <c r="B10285" s="68"/>
      <c r="C10285" s="70"/>
      <c r="D10285" s="23"/>
      <c r="E10285" s="23"/>
      <c r="F10285" s="23"/>
      <c r="G10285" s="23"/>
      <c r="H10285" s="23"/>
      <c r="I10285" s="23"/>
      <c r="J10285" s="24"/>
      <c r="K10285" s="24"/>
      <c r="L10285" s="24"/>
      <c r="M10285" s="133"/>
    </row>
    <row r="10286" spans="1:13" x14ac:dyDescent="0.25">
      <c r="A10286" s="35"/>
      <c r="B10286" s="68"/>
      <c r="C10286" s="70"/>
      <c r="D10286" s="23"/>
      <c r="E10286" s="23"/>
      <c r="F10286" s="23"/>
      <c r="G10286" s="23"/>
      <c r="H10286" s="23"/>
      <c r="I10286" s="23"/>
      <c r="J10286" s="24"/>
      <c r="K10286" s="24"/>
      <c r="L10286" s="24"/>
      <c r="M10286" s="133"/>
    </row>
    <row r="10287" spans="1:13" x14ac:dyDescent="0.25">
      <c r="A10287" s="35"/>
      <c r="B10287" s="68"/>
      <c r="C10287" s="70"/>
      <c r="D10287" s="23"/>
      <c r="E10287" s="23"/>
      <c r="F10287" s="23"/>
      <c r="G10287" s="23"/>
      <c r="H10287" s="23"/>
      <c r="I10287" s="23"/>
      <c r="J10287" s="24"/>
      <c r="K10287" s="24"/>
      <c r="L10287" s="24"/>
      <c r="M10287" s="133"/>
    </row>
    <row r="10288" spans="1:13" x14ac:dyDescent="0.25">
      <c r="A10288" s="35"/>
      <c r="B10288" s="68"/>
      <c r="C10288" s="70"/>
      <c r="D10288" s="23"/>
      <c r="E10288" s="23"/>
      <c r="F10288" s="23"/>
      <c r="G10288" s="23"/>
      <c r="H10288" s="23"/>
      <c r="I10288" s="23"/>
      <c r="J10288" s="24"/>
      <c r="K10288" s="24"/>
      <c r="L10288" s="24"/>
      <c r="M10288" s="133"/>
    </row>
    <row r="10289" spans="1:13" x14ac:dyDescent="0.25">
      <c r="A10289" s="35"/>
      <c r="B10289" s="68"/>
      <c r="C10289" s="70"/>
      <c r="D10289" s="23"/>
      <c r="E10289" s="23"/>
      <c r="F10289" s="23"/>
      <c r="G10289" s="23"/>
      <c r="H10289" s="23"/>
      <c r="I10289" s="23"/>
      <c r="J10289" s="24"/>
      <c r="K10289" s="24"/>
      <c r="L10289" s="24"/>
      <c r="M10289" s="133"/>
    </row>
    <row r="10290" spans="1:13" x14ac:dyDescent="0.25">
      <c r="A10290" s="35"/>
      <c r="B10290" s="68"/>
      <c r="C10290" s="70"/>
      <c r="D10290" s="23"/>
      <c r="E10290" s="23"/>
      <c r="F10290" s="23"/>
      <c r="G10290" s="23"/>
      <c r="H10290" s="23"/>
      <c r="I10290" s="23"/>
      <c r="J10290" s="24"/>
      <c r="K10290" s="24"/>
      <c r="L10290" s="24"/>
      <c r="M10290" s="133"/>
    </row>
    <row r="10291" spans="1:13" x14ac:dyDescent="0.25">
      <c r="A10291" s="35"/>
      <c r="B10291" s="68"/>
      <c r="C10291" s="70"/>
      <c r="D10291" s="23"/>
      <c r="E10291" s="23"/>
      <c r="F10291" s="23"/>
      <c r="G10291" s="23"/>
      <c r="H10291" s="23"/>
      <c r="I10291" s="23"/>
      <c r="J10291" s="24"/>
      <c r="K10291" s="24"/>
      <c r="L10291" s="24"/>
      <c r="M10291" s="133"/>
    </row>
    <row r="10292" spans="1:13" x14ac:dyDescent="0.25">
      <c r="A10292" s="35"/>
      <c r="B10292" s="68"/>
      <c r="C10292" s="70"/>
      <c r="D10292" s="23"/>
      <c r="E10292" s="23"/>
      <c r="F10292" s="23"/>
      <c r="G10292" s="23"/>
      <c r="H10292" s="23"/>
      <c r="I10292" s="23"/>
      <c r="J10292" s="24"/>
      <c r="K10292" s="24"/>
      <c r="L10292" s="24"/>
      <c r="M10292" s="133"/>
    </row>
    <row r="10293" spans="1:13" x14ac:dyDescent="0.25">
      <c r="A10293" s="35"/>
      <c r="B10293" s="68"/>
      <c r="C10293" s="70"/>
      <c r="D10293" s="23"/>
      <c r="E10293" s="23"/>
      <c r="F10293" s="23"/>
      <c r="G10293" s="23"/>
      <c r="H10293" s="23"/>
      <c r="I10293" s="23"/>
      <c r="J10293" s="24"/>
      <c r="K10293" s="24"/>
      <c r="L10293" s="24"/>
      <c r="M10293" s="133"/>
    </row>
    <row r="10294" spans="1:13" x14ac:dyDescent="0.25">
      <c r="A10294" s="35"/>
      <c r="B10294" s="68"/>
      <c r="C10294" s="70"/>
      <c r="D10294" s="23"/>
      <c r="E10294" s="23"/>
      <c r="F10294" s="23"/>
      <c r="G10294" s="23"/>
      <c r="H10294" s="23"/>
      <c r="I10294" s="23"/>
      <c r="J10294" s="24"/>
      <c r="K10294" s="24"/>
      <c r="L10294" s="24"/>
      <c r="M10294" s="133"/>
    </row>
    <row r="10295" spans="1:13" x14ac:dyDescent="0.25">
      <c r="A10295" s="35"/>
      <c r="B10295" s="68"/>
      <c r="C10295" s="70"/>
      <c r="D10295" s="23"/>
      <c r="E10295" s="23"/>
      <c r="F10295" s="23"/>
      <c r="G10295" s="23"/>
      <c r="H10295" s="23"/>
      <c r="I10295" s="23"/>
      <c r="J10295" s="24"/>
      <c r="K10295" s="24"/>
      <c r="L10295" s="24"/>
      <c r="M10295" s="133"/>
    </row>
    <row r="10296" spans="1:13" x14ac:dyDescent="0.25">
      <c r="A10296" s="35"/>
      <c r="B10296" s="68"/>
      <c r="C10296" s="70"/>
      <c r="D10296" s="23"/>
      <c r="E10296" s="23"/>
      <c r="F10296" s="23"/>
      <c r="G10296" s="23"/>
      <c r="H10296" s="23"/>
      <c r="I10296" s="23"/>
      <c r="J10296" s="24"/>
      <c r="K10296" s="24"/>
      <c r="L10296" s="24"/>
      <c r="M10296" s="133"/>
    </row>
    <row r="10297" spans="1:13" x14ac:dyDescent="0.25">
      <c r="A10297" s="35"/>
      <c r="B10297" s="68"/>
      <c r="C10297" s="70"/>
      <c r="D10297" s="23"/>
      <c r="E10297" s="23"/>
      <c r="F10297" s="23"/>
      <c r="G10297" s="23"/>
      <c r="H10297" s="23"/>
      <c r="I10297" s="23"/>
      <c r="J10297" s="24"/>
      <c r="K10297" s="24"/>
      <c r="L10297" s="24"/>
      <c r="M10297" s="133"/>
    </row>
    <row r="10298" spans="1:13" x14ac:dyDescent="0.25">
      <c r="A10298" s="35"/>
      <c r="B10298" s="68"/>
      <c r="C10298" s="70"/>
      <c r="D10298" s="23"/>
      <c r="E10298" s="23"/>
      <c r="F10298" s="23"/>
      <c r="G10298" s="23"/>
      <c r="H10298" s="23"/>
      <c r="I10298" s="23"/>
      <c r="J10298" s="24"/>
      <c r="K10298" s="24"/>
      <c r="L10298" s="24"/>
      <c r="M10298" s="133"/>
    </row>
    <row r="10299" spans="1:13" x14ac:dyDescent="0.25">
      <c r="A10299" s="35"/>
      <c r="B10299" s="68"/>
      <c r="C10299" s="70"/>
      <c r="D10299" s="23"/>
      <c r="E10299" s="23"/>
      <c r="F10299" s="23"/>
      <c r="G10299" s="23"/>
      <c r="H10299" s="23"/>
      <c r="I10299" s="23"/>
      <c r="J10299" s="24"/>
      <c r="K10299" s="24"/>
      <c r="L10299" s="24"/>
      <c r="M10299" s="133"/>
    </row>
    <row r="10300" spans="1:13" x14ac:dyDescent="0.25">
      <c r="A10300" s="35"/>
      <c r="B10300" s="68"/>
      <c r="C10300" s="70"/>
      <c r="D10300" s="23"/>
      <c r="E10300" s="23"/>
      <c r="F10300" s="23"/>
      <c r="G10300" s="23"/>
      <c r="H10300" s="23"/>
      <c r="I10300" s="23"/>
      <c r="J10300" s="24"/>
      <c r="K10300" s="24"/>
      <c r="L10300" s="24"/>
      <c r="M10300" s="133"/>
    </row>
    <row r="10301" spans="1:13" x14ac:dyDescent="0.25">
      <c r="A10301" s="35"/>
      <c r="B10301" s="68"/>
      <c r="C10301" s="70"/>
      <c r="D10301" s="23"/>
      <c r="E10301" s="23"/>
      <c r="F10301" s="23"/>
      <c r="G10301" s="23"/>
      <c r="H10301" s="23"/>
      <c r="I10301" s="23"/>
      <c r="J10301" s="24"/>
      <c r="K10301" s="24"/>
      <c r="L10301" s="24"/>
      <c r="M10301" s="133"/>
    </row>
    <row r="10302" spans="1:13" x14ac:dyDescent="0.25">
      <c r="A10302" s="35"/>
      <c r="B10302" s="68"/>
      <c r="C10302" s="70"/>
      <c r="D10302" s="23"/>
      <c r="E10302" s="23"/>
      <c r="F10302" s="23"/>
      <c r="G10302" s="23"/>
      <c r="H10302" s="23"/>
      <c r="I10302" s="23"/>
      <c r="J10302" s="24"/>
      <c r="K10302" s="24"/>
      <c r="L10302" s="24"/>
      <c r="M10302" s="133"/>
    </row>
    <row r="10303" spans="1:13" x14ac:dyDescent="0.25">
      <c r="A10303" s="35"/>
      <c r="B10303" s="68"/>
      <c r="C10303" s="70"/>
      <c r="D10303" s="23"/>
      <c r="E10303" s="23"/>
      <c r="F10303" s="23"/>
      <c r="G10303" s="23"/>
      <c r="H10303" s="23"/>
      <c r="I10303" s="23"/>
      <c r="J10303" s="24"/>
      <c r="K10303" s="24"/>
      <c r="L10303" s="24"/>
      <c r="M10303" s="133"/>
    </row>
    <row r="10304" spans="1:13" x14ac:dyDescent="0.25">
      <c r="A10304" s="35"/>
      <c r="B10304" s="68"/>
      <c r="C10304" s="70"/>
      <c r="D10304" s="23"/>
      <c r="E10304" s="23"/>
      <c r="F10304" s="23"/>
      <c r="G10304" s="23"/>
      <c r="H10304" s="23"/>
      <c r="I10304" s="23"/>
      <c r="J10304" s="24"/>
      <c r="K10304" s="24"/>
      <c r="L10304" s="24"/>
      <c r="M10304" s="133"/>
    </row>
    <row r="10305" spans="1:13" x14ac:dyDescent="0.25">
      <c r="A10305" s="35"/>
      <c r="B10305" s="68"/>
      <c r="C10305" s="70"/>
      <c r="D10305" s="23"/>
      <c r="E10305" s="23"/>
      <c r="F10305" s="23"/>
      <c r="G10305" s="23"/>
      <c r="H10305" s="23"/>
      <c r="I10305" s="23"/>
      <c r="J10305" s="24"/>
      <c r="K10305" s="24"/>
      <c r="L10305" s="24"/>
      <c r="M10305" s="133"/>
    </row>
    <row r="10306" spans="1:13" x14ac:dyDescent="0.25">
      <c r="A10306" s="35"/>
      <c r="B10306" s="68"/>
      <c r="C10306" s="70"/>
      <c r="D10306" s="23"/>
      <c r="E10306" s="23"/>
      <c r="F10306" s="23"/>
      <c r="G10306" s="23"/>
      <c r="H10306" s="23"/>
      <c r="I10306" s="23"/>
      <c r="J10306" s="24"/>
      <c r="K10306" s="24"/>
      <c r="L10306" s="24"/>
      <c r="M10306" s="133"/>
    </row>
    <row r="10307" spans="1:13" x14ac:dyDescent="0.25">
      <c r="A10307" s="35"/>
      <c r="B10307" s="68"/>
      <c r="C10307" s="70"/>
      <c r="D10307" s="23"/>
      <c r="E10307" s="23"/>
      <c r="F10307" s="23"/>
      <c r="G10307" s="23"/>
      <c r="H10307" s="23"/>
      <c r="I10307" s="23"/>
      <c r="J10307" s="24"/>
      <c r="K10307" s="24"/>
      <c r="L10307" s="24"/>
      <c r="M10307" s="133"/>
    </row>
    <row r="10308" spans="1:13" x14ac:dyDescent="0.25">
      <c r="A10308" s="35"/>
      <c r="B10308" s="68"/>
      <c r="C10308" s="70"/>
      <c r="D10308" s="23"/>
      <c r="E10308" s="23"/>
      <c r="F10308" s="23"/>
      <c r="G10308" s="23"/>
      <c r="H10308" s="23"/>
      <c r="I10308" s="23"/>
      <c r="J10308" s="24"/>
      <c r="K10308" s="24"/>
      <c r="L10308" s="24"/>
      <c r="M10308" s="133"/>
    </row>
    <row r="10309" spans="1:13" x14ac:dyDescent="0.25">
      <c r="A10309" s="35"/>
      <c r="B10309" s="68"/>
      <c r="C10309" s="70"/>
      <c r="D10309" s="23"/>
      <c r="E10309" s="23"/>
      <c r="F10309" s="23"/>
      <c r="G10309" s="23"/>
      <c r="H10309" s="23"/>
      <c r="I10309" s="23"/>
      <c r="J10309" s="24"/>
      <c r="K10309" s="24"/>
      <c r="L10309" s="24"/>
      <c r="M10309" s="133"/>
    </row>
    <row r="10310" spans="1:13" x14ac:dyDescent="0.25">
      <c r="A10310" s="35"/>
      <c r="B10310" s="68"/>
      <c r="C10310" s="70"/>
      <c r="D10310" s="23"/>
      <c r="E10310" s="23"/>
      <c r="F10310" s="23"/>
      <c r="G10310" s="23"/>
      <c r="H10310" s="23"/>
      <c r="I10310" s="23"/>
      <c r="J10310" s="24"/>
      <c r="K10310" s="24"/>
      <c r="L10310" s="24"/>
      <c r="M10310" s="133"/>
    </row>
    <row r="10311" spans="1:13" x14ac:dyDescent="0.25">
      <c r="A10311" s="35"/>
      <c r="B10311" s="68"/>
      <c r="C10311" s="70"/>
      <c r="D10311" s="23"/>
      <c r="E10311" s="23"/>
      <c r="F10311" s="23"/>
      <c r="G10311" s="23"/>
      <c r="H10311" s="23"/>
      <c r="I10311" s="23"/>
      <c r="J10311" s="24"/>
      <c r="K10311" s="24"/>
      <c r="L10311" s="24"/>
      <c r="M10311" s="133"/>
    </row>
    <row r="10312" spans="1:13" x14ac:dyDescent="0.25">
      <c r="A10312" s="35"/>
      <c r="B10312" s="68"/>
      <c r="C10312" s="70"/>
      <c r="D10312" s="23"/>
      <c r="E10312" s="23"/>
      <c r="F10312" s="23"/>
      <c r="G10312" s="23"/>
      <c r="H10312" s="23"/>
      <c r="I10312" s="23"/>
      <c r="J10312" s="24"/>
      <c r="K10312" s="24"/>
      <c r="L10312" s="24"/>
      <c r="M10312" s="133"/>
    </row>
    <row r="10313" spans="1:13" x14ac:dyDescent="0.25">
      <c r="A10313" s="35"/>
      <c r="B10313" s="68"/>
      <c r="C10313" s="70"/>
      <c r="D10313" s="23"/>
      <c r="E10313" s="23"/>
      <c r="F10313" s="23"/>
      <c r="G10313" s="23"/>
      <c r="H10313" s="23"/>
      <c r="I10313" s="23"/>
      <c r="J10313" s="24"/>
      <c r="K10313" s="24"/>
      <c r="L10313" s="24"/>
      <c r="M10313" s="133"/>
    </row>
    <row r="10314" spans="1:13" x14ac:dyDescent="0.25">
      <c r="A10314" s="35"/>
      <c r="B10314" s="68"/>
      <c r="C10314" s="70"/>
      <c r="D10314" s="23"/>
      <c r="E10314" s="23"/>
      <c r="F10314" s="23"/>
      <c r="G10314" s="23"/>
      <c r="H10314" s="23"/>
      <c r="I10314" s="23"/>
      <c r="J10314" s="24"/>
      <c r="K10314" s="24"/>
      <c r="L10314" s="24"/>
      <c r="M10314" s="133"/>
    </row>
    <row r="10315" spans="1:13" x14ac:dyDescent="0.25">
      <c r="A10315" s="35"/>
      <c r="B10315" s="68"/>
      <c r="C10315" s="70"/>
      <c r="D10315" s="23"/>
      <c r="E10315" s="23"/>
      <c r="F10315" s="23"/>
      <c r="G10315" s="23"/>
      <c r="H10315" s="23"/>
      <c r="I10315" s="23"/>
      <c r="J10315" s="24"/>
      <c r="K10315" s="24"/>
      <c r="L10315" s="24"/>
      <c r="M10315" s="133"/>
    </row>
    <row r="10316" spans="1:13" x14ac:dyDescent="0.25">
      <c r="A10316" s="35"/>
      <c r="B10316" s="68"/>
      <c r="C10316" s="70"/>
      <c r="D10316" s="23"/>
      <c r="E10316" s="23"/>
      <c r="F10316" s="23"/>
      <c r="G10316" s="23"/>
      <c r="H10316" s="23"/>
      <c r="I10316" s="23"/>
      <c r="J10316" s="24"/>
      <c r="K10316" s="24"/>
      <c r="L10316" s="24"/>
      <c r="M10316" s="133"/>
    </row>
    <row r="10317" spans="1:13" x14ac:dyDescent="0.25">
      <c r="A10317" s="35"/>
      <c r="B10317" s="68"/>
      <c r="C10317" s="70"/>
      <c r="D10317" s="23"/>
      <c r="E10317" s="23"/>
      <c r="F10317" s="23"/>
      <c r="G10317" s="23"/>
      <c r="H10317" s="23"/>
      <c r="I10317" s="23"/>
      <c r="J10317" s="24"/>
      <c r="K10317" s="24"/>
      <c r="L10317" s="24"/>
      <c r="M10317" s="133"/>
    </row>
    <row r="10318" spans="1:13" x14ac:dyDescent="0.25">
      <c r="A10318" s="35"/>
      <c r="B10318" s="68"/>
      <c r="C10318" s="70"/>
      <c r="D10318" s="23"/>
      <c r="E10318" s="23"/>
      <c r="F10318" s="23"/>
      <c r="G10318" s="23"/>
      <c r="H10318" s="23"/>
      <c r="I10318" s="23"/>
      <c r="J10318" s="24"/>
      <c r="K10318" s="24"/>
      <c r="L10318" s="24"/>
      <c r="M10318" s="133"/>
    </row>
    <row r="10319" spans="1:13" x14ac:dyDescent="0.25">
      <c r="A10319" s="35"/>
      <c r="B10319" s="68"/>
      <c r="C10319" s="70"/>
      <c r="D10319" s="23"/>
      <c r="E10319" s="23"/>
      <c r="F10319" s="23"/>
      <c r="G10319" s="23"/>
      <c r="H10319" s="23"/>
      <c r="I10319" s="23"/>
      <c r="J10319" s="24"/>
      <c r="K10319" s="24"/>
      <c r="L10319" s="24"/>
      <c r="M10319" s="133"/>
    </row>
    <row r="10320" spans="1:13" x14ac:dyDescent="0.25">
      <c r="A10320" s="35"/>
      <c r="B10320" s="68"/>
      <c r="C10320" s="70"/>
      <c r="D10320" s="23"/>
      <c r="E10320" s="23"/>
      <c r="F10320" s="23"/>
      <c r="G10320" s="23"/>
      <c r="H10320" s="23"/>
      <c r="I10320" s="23"/>
      <c r="J10320" s="24"/>
      <c r="K10320" s="24"/>
      <c r="L10320" s="24"/>
      <c r="M10320" s="133"/>
    </row>
    <row r="10321" spans="1:13" x14ac:dyDescent="0.25">
      <c r="A10321" s="35"/>
      <c r="B10321" s="68"/>
      <c r="C10321" s="70"/>
      <c r="D10321" s="23"/>
      <c r="E10321" s="23"/>
      <c r="F10321" s="23"/>
      <c r="G10321" s="23"/>
      <c r="H10321" s="23"/>
      <c r="I10321" s="23"/>
      <c r="J10321" s="24"/>
      <c r="K10321" s="24"/>
      <c r="L10321" s="24"/>
      <c r="M10321" s="133"/>
    </row>
    <row r="10322" spans="1:13" x14ac:dyDescent="0.25">
      <c r="A10322" s="35"/>
      <c r="B10322" s="68"/>
      <c r="C10322" s="70"/>
      <c r="D10322" s="23"/>
      <c r="E10322" s="23"/>
      <c r="F10322" s="23"/>
      <c r="G10322" s="23"/>
      <c r="H10322" s="23"/>
      <c r="I10322" s="23"/>
      <c r="J10322" s="24"/>
      <c r="K10322" s="24"/>
      <c r="L10322" s="24"/>
      <c r="M10322" s="133"/>
    </row>
    <row r="10323" spans="1:13" x14ac:dyDescent="0.25">
      <c r="A10323" s="35"/>
      <c r="B10323" s="68"/>
      <c r="C10323" s="70"/>
      <c r="D10323" s="23"/>
      <c r="E10323" s="23"/>
      <c r="F10323" s="23"/>
      <c r="G10323" s="23"/>
      <c r="H10323" s="23"/>
      <c r="I10323" s="23"/>
      <c r="J10323" s="24"/>
      <c r="K10323" s="24"/>
      <c r="L10323" s="24"/>
      <c r="M10323" s="133"/>
    </row>
    <row r="10324" spans="1:13" x14ac:dyDescent="0.25">
      <c r="A10324" s="35"/>
      <c r="B10324" s="68"/>
      <c r="C10324" s="70"/>
      <c r="D10324" s="23"/>
      <c r="E10324" s="23"/>
      <c r="F10324" s="23"/>
      <c r="G10324" s="23"/>
      <c r="H10324" s="23"/>
      <c r="I10324" s="23"/>
      <c r="J10324" s="24"/>
      <c r="K10324" s="24"/>
      <c r="L10324" s="24"/>
      <c r="M10324" s="133"/>
    </row>
    <row r="10325" spans="1:13" x14ac:dyDescent="0.25">
      <c r="A10325" s="35"/>
      <c r="B10325" s="68"/>
      <c r="C10325" s="70"/>
      <c r="D10325" s="23"/>
      <c r="E10325" s="23"/>
      <c r="F10325" s="23"/>
      <c r="G10325" s="23"/>
      <c r="H10325" s="23"/>
      <c r="I10325" s="23"/>
      <c r="J10325" s="24"/>
      <c r="K10325" s="24"/>
      <c r="L10325" s="24"/>
      <c r="M10325" s="133"/>
    </row>
    <row r="10326" spans="1:13" x14ac:dyDescent="0.25">
      <c r="A10326" s="35"/>
      <c r="B10326" s="68"/>
      <c r="C10326" s="70"/>
      <c r="D10326" s="23"/>
      <c r="E10326" s="23"/>
      <c r="F10326" s="23"/>
      <c r="G10326" s="23"/>
      <c r="H10326" s="23"/>
      <c r="I10326" s="23"/>
      <c r="J10326" s="24"/>
      <c r="K10326" s="24"/>
      <c r="L10326" s="24"/>
      <c r="M10326" s="133"/>
    </row>
    <row r="10327" spans="1:13" x14ac:dyDescent="0.25">
      <c r="A10327" s="35"/>
      <c r="B10327" s="68"/>
      <c r="C10327" s="70"/>
      <c r="D10327" s="23"/>
      <c r="E10327" s="23"/>
      <c r="F10327" s="23"/>
      <c r="G10327" s="23"/>
      <c r="H10327" s="23"/>
      <c r="I10327" s="23"/>
      <c r="J10327" s="24"/>
      <c r="K10327" s="24"/>
      <c r="L10327" s="24"/>
      <c r="M10327" s="133"/>
    </row>
    <row r="10328" spans="1:13" x14ac:dyDescent="0.25">
      <c r="A10328" s="35"/>
      <c r="B10328" s="68"/>
      <c r="C10328" s="70"/>
      <c r="D10328" s="23"/>
      <c r="E10328" s="23"/>
      <c r="F10328" s="23"/>
      <c r="G10328" s="23"/>
      <c r="H10328" s="23"/>
      <c r="I10328" s="23"/>
      <c r="J10328" s="24"/>
      <c r="K10328" s="24"/>
      <c r="L10328" s="24"/>
      <c r="M10328" s="133"/>
    </row>
    <row r="10329" spans="1:13" x14ac:dyDescent="0.25">
      <c r="A10329" s="35"/>
      <c r="B10329" s="68"/>
      <c r="C10329" s="70"/>
      <c r="D10329" s="23"/>
      <c r="E10329" s="23"/>
      <c r="F10329" s="23"/>
      <c r="G10329" s="23"/>
      <c r="H10329" s="23"/>
      <c r="I10329" s="23"/>
      <c r="J10329" s="24"/>
      <c r="K10329" s="24"/>
      <c r="L10329" s="24"/>
      <c r="M10329" s="133"/>
    </row>
    <row r="10330" spans="1:13" x14ac:dyDescent="0.25">
      <c r="A10330" s="35"/>
      <c r="B10330" s="68"/>
      <c r="C10330" s="70"/>
      <c r="D10330" s="23"/>
      <c r="E10330" s="23"/>
      <c r="F10330" s="23"/>
      <c r="G10330" s="23"/>
      <c r="H10330" s="23"/>
      <c r="I10330" s="23"/>
      <c r="J10330" s="24"/>
      <c r="K10330" s="24"/>
      <c r="L10330" s="24"/>
      <c r="M10330" s="133"/>
    </row>
    <row r="10331" spans="1:13" x14ac:dyDescent="0.25">
      <c r="A10331" s="35"/>
      <c r="B10331" s="68"/>
      <c r="C10331" s="70"/>
      <c r="D10331" s="23"/>
      <c r="E10331" s="23"/>
      <c r="F10331" s="23"/>
      <c r="G10331" s="23"/>
      <c r="H10331" s="23"/>
      <c r="I10331" s="23"/>
      <c r="J10331" s="24"/>
      <c r="K10331" s="24"/>
      <c r="L10331" s="24"/>
      <c r="M10331" s="133"/>
    </row>
    <row r="10332" spans="1:13" x14ac:dyDescent="0.25">
      <c r="A10332" s="35"/>
      <c r="B10332" s="68"/>
      <c r="C10332" s="70"/>
      <c r="D10332" s="23"/>
      <c r="E10332" s="23"/>
      <c r="F10332" s="23"/>
      <c r="G10332" s="23"/>
      <c r="H10332" s="23"/>
      <c r="I10332" s="23"/>
      <c r="J10332" s="24"/>
      <c r="K10332" s="24"/>
      <c r="L10332" s="24"/>
      <c r="M10332" s="133"/>
    </row>
    <row r="10333" spans="1:13" x14ac:dyDescent="0.25">
      <c r="A10333" s="35"/>
      <c r="B10333" s="68"/>
      <c r="C10333" s="70"/>
      <c r="D10333" s="23"/>
      <c r="E10333" s="23"/>
      <c r="F10333" s="23"/>
      <c r="G10333" s="23"/>
      <c r="H10333" s="23"/>
      <c r="I10333" s="23"/>
      <c r="J10333" s="24"/>
      <c r="K10333" s="24"/>
      <c r="L10333" s="24"/>
      <c r="M10333" s="133"/>
    </row>
    <row r="10334" spans="1:13" x14ac:dyDescent="0.25">
      <c r="A10334" s="35"/>
      <c r="B10334" s="68"/>
      <c r="C10334" s="70"/>
      <c r="D10334" s="23"/>
      <c r="E10334" s="23"/>
      <c r="F10334" s="23"/>
      <c r="G10334" s="23"/>
      <c r="H10334" s="23"/>
      <c r="I10334" s="23"/>
      <c r="J10334" s="24"/>
      <c r="K10334" s="24"/>
      <c r="L10334" s="24"/>
      <c r="M10334" s="133"/>
    </row>
    <row r="10335" spans="1:13" x14ac:dyDescent="0.25">
      <c r="A10335" s="35"/>
      <c r="B10335" s="68"/>
      <c r="C10335" s="70"/>
      <c r="D10335" s="23"/>
      <c r="E10335" s="23"/>
      <c r="F10335" s="23"/>
      <c r="G10335" s="23"/>
      <c r="H10335" s="23"/>
      <c r="I10335" s="23"/>
      <c r="J10335" s="24"/>
      <c r="K10335" s="24"/>
      <c r="L10335" s="24"/>
      <c r="M10335" s="133"/>
    </row>
    <row r="10336" spans="1:13" x14ac:dyDescent="0.25">
      <c r="A10336" s="35"/>
      <c r="B10336" s="68"/>
      <c r="C10336" s="70"/>
      <c r="D10336" s="23"/>
      <c r="E10336" s="23"/>
      <c r="F10336" s="23"/>
      <c r="G10336" s="23"/>
      <c r="H10336" s="23"/>
      <c r="I10336" s="23"/>
      <c r="J10336" s="24"/>
      <c r="K10336" s="24"/>
      <c r="L10336" s="24"/>
      <c r="M10336" s="133"/>
    </row>
    <row r="10337" spans="1:13" x14ac:dyDescent="0.25">
      <c r="A10337" s="35"/>
      <c r="B10337" s="68"/>
      <c r="C10337" s="70"/>
      <c r="D10337" s="23"/>
      <c r="E10337" s="23"/>
      <c r="F10337" s="23"/>
      <c r="G10337" s="23"/>
      <c r="H10337" s="23"/>
      <c r="I10337" s="23"/>
      <c r="J10337" s="24"/>
      <c r="K10337" s="24"/>
      <c r="L10337" s="24"/>
      <c r="M10337" s="133"/>
    </row>
    <row r="10338" spans="1:13" x14ac:dyDescent="0.25">
      <c r="A10338" s="35"/>
      <c r="B10338" s="68"/>
      <c r="C10338" s="70"/>
      <c r="D10338" s="23"/>
      <c r="E10338" s="23"/>
      <c r="F10338" s="23"/>
      <c r="G10338" s="23"/>
      <c r="H10338" s="23"/>
      <c r="I10338" s="23"/>
      <c r="J10338" s="24"/>
      <c r="K10338" s="24"/>
      <c r="L10338" s="24"/>
      <c r="M10338" s="133"/>
    </row>
    <row r="10339" spans="1:13" x14ac:dyDescent="0.25">
      <c r="A10339" s="35"/>
      <c r="B10339" s="68"/>
      <c r="C10339" s="70"/>
      <c r="D10339" s="23"/>
      <c r="E10339" s="23"/>
      <c r="F10339" s="23"/>
      <c r="G10339" s="23"/>
      <c r="H10339" s="23"/>
      <c r="I10339" s="23"/>
      <c r="J10339" s="24"/>
      <c r="K10339" s="24"/>
      <c r="L10339" s="24"/>
      <c r="M10339" s="133"/>
    </row>
    <row r="10340" spans="1:13" x14ac:dyDescent="0.25">
      <c r="A10340" s="35"/>
      <c r="B10340" s="68"/>
      <c r="C10340" s="70"/>
      <c r="D10340" s="23"/>
      <c r="E10340" s="23"/>
      <c r="F10340" s="23"/>
      <c r="G10340" s="23"/>
      <c r="H10340" s="23"/>
      <c r="I10340" s="23"/>
      <c r="J10340" s="24"/>
      <c r="K10340" s="24"/>
      <c r="L10340" s="24"/>
      <c r="M10340" s="133"/>
    </row>
    <row r="10341" spans="1:13" x14ac:dyDescent="0.25">
      <c r="A10341" s="35"/>
      <c r="B10341" s="68"/>
      <c r="C10341" s="70"/>
      <c r="D10341" s="23"/>
      <c r="E10341" s="23"/>
      <c r="F10341" s="23"/>
      <c r="G10341" s="23"/>
      <c r="H10341" s="23"/>
      <c r="I10341" s="23"/>
      <c r="J10341" s="24"/>
      <c r="K10341" s="24"/>
      <c r="L10341" s="24"/>
      <c r="M10341" s="133"/>
    </row>
    <row r="10342" spans="1:13" x14ac:dyDescent="0.25">
      <c r="A10342" s="35"/>
      <c r="B10342" s="68"/>
      <c r="C10342" s="70"/>
      <c r="D10342" s="23"/>
      <c r="E10342" s="23"/>
      <c r="F10342" s="23"/>
      <c r="G10342" s="23"/>
      <c r="H10342" s="23"/>
      <c r="I10342" s="23"/>
      <c r="J10342" s="24"/>
      <c r="K10342" s="24"/>
      <c r="L10342" s="24"/>
      <c r="M10342" s="133"/>
    </row>
    <row r="10343" spans="1:13" x14ac:dyDescent="0.25">
      <c r="A10343" s="35"/>
      <c r="B10343" s="68"/>
      <c r="C10343" s="70"/>
      <c r="D10343" s="23"/>
      <c r="E10343" s="23"/>
      <c r="F10343" s="23"/>
      <c r="G10343" s="23"/>
      <c r="H10343" s="23"/>
      <c r="I10343" s="23"/>
      <c r="J10343" s="24"/>
      <c r="K10343" s="24"/>
      <c r="L10343" s="24"/>
      <c r="M10343" s="133"/>
    </row>
    <row r="10344" spans="1:13" x14ac:dyDescent="0.25">
      <c r="A10344" s="35"/>
      <c r="B10344" s="68"/>
      <c r="C10344" s="70"/>
      <c r="D10344" s="23"/>
      <c r="E10344" s="23"/>
      <c r="F10344" s="23"/>
      <c r="G10344" s="23"/>
      <c r="H10344" s="23"/>
      <c r="I10344" s="23"/>
      <c r="J10344" s="24"/>
      <c r="K10344" s="24"/>
      <c r="L10344" s="24"/>
      <c r="M10344" s="133"/>
    </row>
    <row r="10345" spans="1:13" x14ac:dyDescent="0.25">
      <c r="A10345" s="35"/>
      <c r="B10345" s="68"/>
      <c r="C10345" s="70"/>
      <c r="D10345" s="23"/>
      <c r="E10345" s="23"/>
      <c r="F10345" s="23"/>
      <c r="G10345" s="23"/>
      <c r="H10345" s="23"/>
      <c r="I10345" s="23"/>
      <c r="J10345" s="24"/>
      <c r="K10345" s="24"/>
      <c r="L10345" s="24"/>
      <c r="M10345" s="133"/>
    </row>
    <row r="10346" spans="1:13" x14ac:dyDescent="0.25">
      <c r="A10346" s="35"/>
      <c r="B10346" s="68"/>
      <c r="C10346" s="70"/>
      <c r="D10346" s="23"/>
      <c r="E10346" s="23"/>
      <c r="F10346" s="23"/>
      <c r="G10346" s="23"/>
      <c r="H10346" s="23"/>
      <c r="I10346" s="23"/>
      <c r="J10346" s="24"/>
      <c r="K10346" s="24"/>
      <c r="L10346" s="24"/>
      <c r="M10346" s="133"/>
    </row>
    <row r="10347" spans="1:13" x14ac:dyDescent="0.25">
      <c r="A10347" s="35"/>
      <c r="B10347" s="68"/>
      <c r="C10347" s="70"/>
      <c r="D10347" s="23"/>
      <c r="E10347" s="23"/>
      <c r="F10347" s="23"/>
      <c r="G10347" s="23"/>
      <c r="H10347" s="23"/>
      <c r="I10347" s="23"/>
      <c r="J10347" s="24"/>
      <c r="K10347" s="24"/>
      <c r="L10347" s="24"/>
      <c r="M10347" s="133"/>
    </row>
    <row r="10348" spans="1:13" x14ac:dyDescent="0.25">
      <c r="A10348" s="35"/>
      <c r="B10348" s="68"/>
      <c r="C10348" s="70"/>
      <c r="D10348" s="23"/>
      <c r="E10348" s="23"/>
      <c r="F10348" s="23"/>
      <c r="G10348" s="23"/>
      <c r="H10348" s="23"/>
      <c r="I10348" s="23"/>
      <c r="J10348" s="24"/>
      <c r="K10348" s="24"/>
      <c r="L10348" s="24"/>
      <c r="M10348" s="133"/>
    </row>
    <row r="10349" spans="1:13" x14ac:dyDescent="0.25">
      <c r="A10349" s="35"/>
      <c r="B10349" s="68"/>
      <c r="C10349" s="70"/>
      <c r="D10349" s="23"/>
      <c r="E10349" s="23"/>
      <c r="F10349" s="23"/>
      <c r="G10349" s="23"/>
      <c r="H10349" s="23"/>
      <c r="I10349" s="23"/>
      <c r="J10349" s="24"/>
      <c r="K10349" s="24"/>
      <c r="L10349" s="24"/>
      <c r="M10349" s="133"/>
    </row>
    <row r="10350" spans="1:13" x14ac:dyDescent="0.25">
      <c r="A10350" s="35"/>
      <c r="B10350" s="68"/>
      <c r="C10350" s="70"/>
      <c r="D10350" s="23"/>
      <c r="E10350" s="23"/>
      <c r="F10350" s="23"/>
      <c r="G10350" s="23"/>
      <c r="H10350" s="23"/>
      <c r="I10350" s="23"/>
      <c r="J10350" s="24"/>
      <c r="K10350" s="24"/>
      <c r="L10350" s="24"/>
      <c r="M10350" s="133"/>
    </row>
    <row r="10351" spans="1:13" x14ac:dyDescent="0.25">
      <c r="A10351" s="35"/>
      <c r="B10351" s="68"/>
      <c r="C10351" s="70"/>
      <c r="D10351" s="23"/>
      <c r="E10351" s="23"/>
      <c r="F10351" s="23"/>
      <c r="G10351" s="23"/>
      <c r="H10351" s="23"/>
      <c r="I10351" s="23"/>
      <c r="J10351" s="24"/>
      <c r="K10351" s="24"/>
      <c r="L10351" s="24"/>
      <c r="M10351" s="133"/>
    </row>
    <row r="10352" spans="1:13" x14ac:dyDescent="0.25">
      <c r="A10352" s="35"/>
      <c r="B10352" s="68"/>
      <c r="C10352" s="70"/>
      <c r="D10352" s="23"/>
      <c r="E10352" s="23"/>
      <c r="F10352" s="23"/>
      <c r="G10352" s="23"/>
      <c r="H10352" s="23"/>
      <c r="I10352" s="23"/>
      <c r="J10352" s="24"/>
      <c r="K10352" s="24"/>
      <c r="L10352" s="24"/>
      <c r="M10352" s="133"/>
    </row>
    <row r="10353" spans="1:13" x14ac:dyDescent="0.25">
      <c r="A10353" s="35"/>
      <c r="B10353" s="68"/>
      <c r="C10353" s="70"/>
      <c r="D10353" s="23"/>
      <c r="E10353" s="23"/>
      <c r="F10353" s="23"/>
      <c r="G10353" s="23"/>
      <c r="H10353" s="23"/>
      <c r="I10353" s="23"/>
      <c r="J10353" s="24"/>
      <c r="K10353" s="24"/>
      <c r="L10353" s="24"/>
      <c r="M10353" s="133"/>
    </row>
    <row r="10354" spans="1:13" x14ac:dyDescent="0.25">
      <c r="A10354" s="35"/>
      <c r="B10354" s="68"/>
      <c r="C10354" s="70"/>
      <c r="D10354" s="23"/>
      <c r="E10354" s="23"/>
      <c r="F10354" s="23"/>
      <c r="G10354" s="23"/>
      <c r="H10354" s="23"/>
      <c r="I10354" s="23"/>
      <c r="J10354" s="24"/>
      <c r="K10354" s="24"/>
      <c r="L10354" s="24"/>
      <c r="M10354" s="133"/>
    </row>
    <row r="10355" spans="1:13" x14ac:dyDescent="0.25">
      <c r="A10355" s="35"/>
      <c r="B10355" s="68"/>
      <c r="C10355" s="70"/>
      <c r="D10355" s="23"/>
      <c r="E10355" s="23"/>
      <c r="F10355" s="23"/>
      <c r="G10355" s="23"/>
      <c r="H10355" s="23"/>
      <c r="I10355" s="23"/>
      <c r="J10355" s="24"/>
      <c r="K10355" s="24"/>
      <c r="L10355" s="24"/>
      <c r="M10355" s="133"/>
    </row>
    <row r="10356" spans="1:13" x14ac:dyDescent="0.25">
      <c r="A10356" s="35"/>
      <c r="B10356" s="68"/>
      <c r="C10356" s="70"/>
      <c r="D10356" s="23"/>
      <c r="E10356" s="23"/>
      <c r="F10356" s="23"/>
      <c r="G10356" s="23"/>
      <c r="H10356" s="23"/>
      <c r="I10356" s="23"/>
      <c r="J10356" s="24"/>
      <c r="K10356" s="24"/>
      <c r="L10356" s="24"/>
      <c r="M10356" s="133"/>
    </row>
    <row r="10357" spans="1:13" x14ac:dyDescent="0.25">
      <c r="A10357" s="35"/>
      <c r="B10357" s="68"/>
      <c r="C10357" s="70"/>
      <c r="D10357" s="23"/>
      <c r="E10357" s="23"/>
      <c r="F10357" s="23"/>
      <c r="G10357" s="23"/>
      <c r="H10357" s="23"/>
      <c r="I10357" s="23"/>
      <c r="J10357" s="24"/>
      <c r="K10357" s="24"/>
      <c r="L10357" s="24"/>
      <c r="M10357" s="133"/>
    </row>
    <row r="10358" spans="1:13" x14ac:dyDescent="0.25">
      <c r="A10358" s="35"/>
      <c r="B10358" s="68"/>
      <c r="C10358" s="70"/>
      <c r="D10358" s="23"/>
      <c r="E10358" s="23"/>
      <c r="F10358" s="23"/>
      <c r="G10358" s="23"/>
      <c r="H10358" s="23"/>
      <c r="I10358" s="23"/>
      <c r="J10358" s="24"/>
      <c r="K10358" s="24"/>
      <c r="L10358" s="24"/>
      <c r="M10358" s="133"/>
    </row>
    <row r="10359" spans="1:13" x14ac:dyDescent="0.25">
      <c r="A10359" s="35"/>
      <c r="B10359" s="68"/>
      <c r="C10359" s="70"/>
      <c r="D10359" s="23"/>
      <c r="E10359" s="23"/>
      <c r="F10359" s="23"/>
      <c r="G10359" s="23"/>
      <c r="H10359" s="23"/>
      <c r="I10359" s="23"/>
      <c r="J10359" s="24"/>
      <c r="K10359" s="24"/>
      <c r="L10359" s="24"/>
      <c r="M10359" s="133"/>
    </row>
    <row r="10360" spans="1:13" x14ac:dyDescent="0.25">
      <c r="A10360" s="35"/>
      <c r="B10360" s="68"/>
      <c r="C10360" s="70"/>
      <c r="D10360" s="23"/>
      <c r="E10360" s="23"/>
      <c r="F10360" s="23"/>
      <c r="G10360" s="23"/>
      <c r="H10360" s="23"/>
      <c r="I10360" s="23"/>
      <c r="J10360" s="24"/>
      <c r="K10360" s="24"/>
      <c r="L10360" s="24"/>
      <c r="M10360" s="133"/>
    </row>
    <row r="10361" spans="1:13" x14ac:dyDescent="0.25">
      <c r="A10361" s="35"/>
      <c r="B10361" s="68"/>
      <c r="C10361" s="70"/>
      <c r="D10361" s="23"/>
      <c r="E10361" s="23"/>
      <c r="F10361" s="23"/>
      <c r="G10361" s="23"/>
      <c r="H10361" s="23"/>
      <c r="I10361" s="23"/>
      <c r="J10361" s="24"/>
      <c r="K10361" s="24"/>
      <c r="L10361" s="24"/>
      <c r="M10361" s="133"/>
    </row>
    <row r="10362" spans="1:13" x14ac:dyDescent="0.25">
      <c r="A10362" s="35"/>
      <c r="B10362" s="68"/>
      <c r="C10362" s="70"/>
      <c r="D10362" s="23"/>
      <c r="E10362" s="23"/>
      <c r="F10362" s="23"/>
      <c r="G10362" s="23"/>
      <c r="H10362" s="23"/>
      <c r="I10362" s="23"/>
      <c r="J10362" s="24"/>
      <c r="K10362" s="24"/>
      <c r="L10362" s="24"/>
      <c r="M10362" s="133"/>
    </row>
    <row r="10363" spans="1:13" x14ac:dyDescent="0.25">
      <c r="A10363" s="35"/>
      <c r="B10363" s="68"/>
      <c r="C10363" s="70"/>
      <c r="D10363" s="23"/>
      <c r="E10363" s="23"/>
      <c r="F10363" s="23"/>
      <c r="G10363" s="23"/>
      <c r="H10363" s="23"/>
      <c r="I10363" s="23"/>
      <c r="J10363" s="24"/>
      <c r="K10363" s="24"/>
      <c r="L10363" s="24"/>
      <c r="M10363" s="133"/>
    </row>
    <row r="10364" spans="1:13" x14ac:dyDescent="0.25">
      <c r="A10364" s="35"/>
      <c r="B10364" s="68"/>
      <c r="C10364" s="70"/>
      <c r="D10364" s="23"/>
      <c r="E10364" s="23"/>
      <c r="F10364" s="23"/>
      <c r="G10364" s="23"/>
      <c r="H10364" s="23"/>
      <c r="I10364" s="23"/>
      <c r="J10364" s="24"/>
      <c r="K10364" s="24"/>
      <c r="L10364" s="24"/>
      <c r="M10364" s="133"/>
    </row>
    <row r="10365" spans="1:13" x14ac:dyDescent="0.25">
      <c r="A10365" s="35"/>
      <c r="B10365" s="68"/>
      <c r="C10365" s="70"/>
      <c r="D10365" s="23"/>
      <c r="E10365" s="23"/>
      <c r="F10365" s="23"/>
      <c r="G10365" s="23"/>
      <c r="H10365" s="23"/>
      <c r="I10365" s="23"/>
      <c r="J10365" s="24"/>
      <c r="K10365" s="24"/>
      <c r="L10365" s="24"/>
      <c r="M10365" s="133"/>
    </row>
    <row r="10366" spans="1:13" x14ac:dyDescent="0.25">
      <c r="A10366" s="35"/>
      <c r="B10366" s="68"/>
      <c r="C10366" s="70"/>
      <c r="D10366" s="23"/>
      <c r="E10366" s="23"/>
      <c r="F10366" s="23"/>
      <c r="G10366" s="23"/>
      <c r="H10366" s="23"/>
      <c r="I10366" s="23"/>
      <c r="J10366" s="24"/>
      <c r="K10366" s="24"/>
      <c r="L10366" s="24"/>
      <c r="M10366" s="133"/>
    </row>
    <row r="10367" spans="1:13" x14ac:dyDescent="0.25">
      <c r="A10367" s="35"/>
      <c r="B10367" s="68"/>
      <c r="C10367" s="70"/>
      <c r="D10367" s="23"/>
      <c r="E10367" s="23"/>
      <c r="F10367" s="23"/>
      <c r="G10367" s="23"/>
      <c r="H10367" s="23"/>
      <c r="I10367" s="23"/>
      <c r="J10367" s="24"/>
      <c r="K10367" s="24"/>
      <c r="L10367" s="24"/>
      <c r="M10367" s="133"/>
    </row>
    <row r="10368" spans="1:13" x14ac:dyDescent="0.25">
      <c r="A10368" s="35"/>
      <c r="B10368" s="68"/>
      <c r="C10368" s="70"/>
      <c r="D10368" s="23"/>
      <c r="E10368" s="23"/>
      <c r="F10368" s="23"/>
      <c r="G10368" s="23"/>
      <c r="H10368" s="23"/>
      <c r="I10368" s="23"/>
      <c r="J10368" s="24"/>
      <c r="K10368" s="24"/>
      <c r="L10368" s="24"/>
      <c r="M10368" s="133"/>
    </row>
    <row r="10369" spans="1:13" x14ac:dyDescent="0.25">
      <c r="A10369" s="35"/>
      <c r="B10369" s="68"/>
      <c r="C10369" s="70"/>
      <c r="D10369" s="23"/>
      <c r="E10369" s="23"/>
      <c r="F10369" s="23"/>
      <c r="G10369" s="23"/>
      <c r="H10369" s="23"/>
      <c r="I10369" s="23"/>
      <c r="J10369" s="24"/>
      <c r="K10369" s="24"/>
      <c r="L10369" s="24"/>
      <c r="M10369" s="133"/>
    </row>
    <row r="10370" spans="1:13" x14ac:dyDescent="0.25">
      <c r="A10370" s="35"/>
      <c r="B10370" s="68"/>
      <c r="C10370" s="70"/>
      <c r="D10370" s="23"/>
      <c r="E10370" s="23"/>
      <c r="F10370" s="23"/>
      <c r="G10370" s="23"/>
      <c r="H10370" s="23"/>
      <c r="I10370" s="23"/>
      <c r="J10370" s="24"/>
      <c r="K10370" s="24"/>
      <c r="L10370" s="24"/>
      <c r="M10370" s="133"/>
    </row>
    <row r="10371" spans="1:13" x14ac:dyDescent="0.25">
      <c r="A10371" s="35"/>
      <c r="B10371" s="68"/>
      <c r="C10371" s="70"/>
      <c r="D10371" s="23"/>
      <c r="E10371" s="23"/>
      <c r="F10371" s="23"/>
      <c r="G10371" s="23"/>
      <c r="H10371" s="23"/>
      <c r="I10371" s="23"/>
      <c r="J10371" s="24"/>
      <c r="K10371" s="24"/>
      <c r="L10371" s="24"/>
      <c r="M10371" s="133"/>
    </row>
    <row r="10372" spans="1:13" x14ac:dyDescent="0.25">
      <c r="A10372" s="35"/>
      <c r="B10372" s="68"/>
      <c r="C10372" s="70"/>
      <c r="D10372" s="23"/>
      <c r="E10372" s="23"/>
      <c r="F10372" s="23"/>
      <c r="G10372" s="23"/>
      <c r="H10372" s="23"/>
      <c r="I10372" s="23"/>
      <c r="J10372" s="24"/>
      <c r="K10372" s="24"/>
      <c r="L10372" s="24"/>
      <c r="M10372" s="133"/>
    </row>
    <row r="10373" spans="1:13" x14ac:dyDescent="0.25">
      <c r="A10373" s="35"/>
      <c r="B10373" s="68"/>
      <c r="C10373" s="70"/>
      <c r="D10373" s="23"/>
      <c r="E10373" s="23"/>
      <c r="F10373" s="23"/>
      <c r="G10373" s="23"/>
      <c r="H10373" s="23"/>
      <c r="I10373" s="23"/>
      <c r="J10373" s="24"/>
      <c r="K10373" s="24"/>
      <c r="L10373" s="24"/>
      <c r="M10373" s="133"/>
    </row>
    <row r="10374" spans="1:13" x14ac:dyDescent="0.25">
      <c r="A10374" s="35"/>
      <c r="B10374" s="68"/>
      <c r="C10374" s="70"/>
      <c r="D10374" s="23"/>
      <c r="E10374" s="23"/>
      <c r="F10374" s="23"/>
      <c r="G10374" s="23"/>
      <c r="H10374" s="23"/>
      <c r="I10374" s="23"/>
      <c r="J10374" s="24"/>
      <c r="K10374" s="24"/>
      <c r="L10374" s="24"/>
      <c r="M10374" s="133"/>
    </row>
    <row r="10375" spans="1:13" x14ac:dyDescent="0.25">
      <c r="A10375" s="35"/>
      <c r="B10375" s="68"/>
      <c r="C10375" s="70"/>
      <c r="D10375" s="23"/>
      <c r="E10375" s="23"/>
      <c r="F10375" s="23"/>
      <c r="G10375" s="23"/>
      <c r="H10375" s="23"/>
      <c r="I10375" s="23"/>
      <c r="J10375" s="24"/>
      <c r="K10375" s="24"/>
      <c r="L10375" s="24"/>
      <c r="M10375" s="133"/>
    </row>
    <row r="10376" spans="1:13" x14ac:dyDescent="0.25">
      <c r="A10376" s="35"/>
      <c r="B10376" s="68"/>
      <c r="C10376" s="70"/>
      <c r="D10376" s="23"/>
      <c r="E10376" s="23"/>
      <c r="F10376" s="23"/>
      <c r="G10376" s="23"/>
      <c r="H10376" s="23"/>
      <c r="I10376" s="23"/>
      <c r="J10376" s="24"/>
      <c r="K10376" s="24"/>
      <c r="L10376" s="24"/>
      <c r="M10376" s="133"/>
    </row>
    <row r="10377" spans="1:13" x14ac:dyDescent="0.25">
      <c r="A10377" s="35"/>
      <c r="B10377" s="68"/>
      <c r="C10377" s="70"/>
      <c r="D10377" s="23"/>
      <c r="E10377" s="23"/>
      <c r="F10377" s="23"/>
      <c r="G10377" s="23"/>
      <c r="H10377" s="23"/>
      <c r="I10377" s="23"/>
      <c r="J10377" s="24"/>
      <c r="K10377" s="24"/>
      <c r="L10377" s="24"/>
      <c r="M10377" s="133"/>
    </row>
    <row r="10378" spans="1:13" x14ac:dyDescent="0.25">
      <c r="A10378" s="35"/>
      <c r="B10378" s="68"/>
      <c r="C10378" s="70"/>
      <c r="D10378" s="23"/>
      <c r="E10378" s="23"/>
      <c r="F10378" s="23"/>
      <c r="G10378" s="23"/>
      <c r="H10378" s="23"/>
      <c r="I10378" s="23"/>
      <c r="J10378" s="24"/>
      <c r="K10378" s="24"/>
      <c r="L10378" s="24"/>
      <c r="M10378" s="133"/>
    </row>
    <row r="10379" spans="1:13" x14ac:dyDescent="0.25">
      <c r="A10379" s="35"/>
      <c r="B10379" s="68"/>
      <c r="C10379" s="70"/>
      <c r="D10379" s="23"/>
      <c r="E10379" s="23"/>
      <c r="F10379" s="23"/>
      <c r="G10379" s="23"/>
      <c r="H10379" s="23"/>
      <c r="I10379" s="23"/>
      <c r="J10379" s="24"/>
      <c r="K10379" s="24"/>
      <c r="L10379" s="24"/>
      <c r="M10379" s="133"/>
    </row>
    <row r="10380" spans="1:13" x14ac:dyDescent="0.25">
      <c r="A10380" s="35"/>
      <c r="B10380" s="68"/>
      <c r="C10380" s="70"/>
      <c r="D10380" s="23"/>
      <c r="E10380" s="23"/>
      <c r="F10380" s="23"/>
      <c r="G10380" s="23"/>
      <c r="H10380" s="23"/>
      <c r="I10380" s="23"/>
      <c r="J10380" s="24"/>
      <c r="K10380" s="24"/>
      <c r="L10380" s="24"/>
      <c r="M10380" s="133"/>
    </row>
    <row r="10381" spans="1:13" x14ac:dyDescent="0.25">
      <c r="A10381" s="35"/>
      <c r="B10381" s="68"/>
      <c r="C10381" s="70"/>
      <c r="D10381" s="23"/>
      <c r="E10381" s="23"/>
      <c r="F10381" s="23"/>
      <c r="G10381" s="23"/>
      <c r="H10381" s="23"/>
      <c r="I10381" s="23"/>
      <c r="J10381" s="24"/>
      <c r="K10381" s="24"/>
      <c r="L10381" s="24"/>
      <c r="M10381" s="133"/>
    </row>
    <row r="10382" spans="1:13" x14ac:dyDescent="0.25">
      <c r="A10382" s="35"/>
      <c r="B10382" s="68"/>
      <c r="C10382" s="70"/>
      <c r="D10382" s="23"/>
      <c r="E10382" s="23"/>
      <c r="F10382" s="23"/>
      <c r="G10382" s="23"/>
      <c r="H10382" s="23"/>
      <c r="I10382" s="23"/>
      <c r="J10382" s="24"/>
      <c r="K10382" s="24"/>
      <c r="L10382" s="24"/>
      <c r="M10382" s="133"/>
    </row>
    <row r="10383" spans="1:13" x14ac:dyDescent="0.25">
      <c r="A10383" s="35"/>
      <c r="B10383" s="68"/>
      <c r="C10383" s="70"/>
      <c r="D10383" s="23"/>
      <c r="E10383" s="23"/>
      <c r="F10383" s="23"/>
      <c r="G10383" s="23"/>
      <c r="H10383" s="23"/>
      <c r="I10383" s="23"/>
      <c r="J10383" s="24"/>
      <c r="K10383" s="24"/>
      <c r="L10383" s="24"/>
      <c r="M10383" s="133"/>
    </row>
    <row r="10384" spans="1:13" x14ac:dyDescent="0.25">
      <c r="A10384" s="35"/>
      <c r="B10384" s="68"/>
      <c r="C10384" s="70"/>
      <c r="D10384" s="23"/>
      <c r="E10384" s="23"/>
      <c r="F10384" s="23"/>
      <c r="G10384" s="23"/>
      <c r="H10384" s="23"/>
      <c r="I10384" s="23"/>
      <c r="J10384" s="24"/>
      <c r="K10384" s="24"/>
      <c r="L10384" s="24"/>
      <c r="M10384" s="133"/>
    </row>
    <row r="10385" spans="1:13" x14ac:dyDescent="0.25">
      <c r="A10385" s="35"/>
      <c r="B10385" s="68"/>
      <c r="C10385" s="70"/>
      <c r="D10385" s="23"/>
      <c r="E10385" s="23"/>
      <c r="F10385" s="23"/>
      <c r="G10385" s="23"/>
      <c r="H10385" s="23"/>
      <c r="I10385" s="23"/>
      <c r="J10385" s="24"/>
      <c r="K10385" s="24"/>
      <c r="L10385" s="24"/>
      <c r="M10385" s="133"/>
    </row>
    <row r="10386" spans="1:13" x14ac:dyDescent="0.25">
      <c r="A10386" s="35"/>
      <c r="B10386" s="68"/>
      <c r="C10386" s="70"/>
      <c r="D10386" s="23"/>
      <c r="E10386" s="23"/>
      <c r="F10386" s="23"/>
      <c r="G10386" s="23"/>
      <c r="H10386" s="23"/>
      <c r="I10386" s="23"/>
      <c r="J10386" s="24"/>
      <c r="K10386" s="24"/>
      <c r="L10386" s="24"/>
      <c r="M10386" s="133"/>
    </row>
    <row r="10387" spans="1:13" x14ac:dyDescent="0.25">
      <c r="A10387" s="35"/>
      <c r="B10387" s="68"/>
      <c r="C10387" s="70"/>
      <c r="D10387" s="23"/>
      <c r="E10387" s="23"/>
      <c r="F10387" s="23"/>
      <c r="G10387" s="23"/>
      <c r="H10387" s="23"/>
      <c r="I10387" s="23"/>
      <c r="J10387" s="24"/>
      <c r="K10387" s="24"/>
      <c r="L10387" s="24"/>
      <c r="M10387" s="133"/>
    </row>
    <row r="10388" spans="1:13" x14ac:dyDescent="0.25">
      <c r="A10388" s="35"/>
      <c r="B10388" s="68"/>
      <c r="C10388" s="70"/>
      <c r="D10388" s="23"/>
      <c r="E10388" s="23"/>
      <c r="F10388" s="23"/>
      <c r="G10388" s="23"/>
      <c r="H10388" s="23"/>
      <c r="I10388" s="23"/>
      <c r="J10388" s="24"/>
      <c r="K10388" s="24"/>
      <c r="L10388" s="24"/>
      <c r="M10388" s="133"/>
    </row>
    <row r="10389" spans="1:13" x14ac:dyDescent="0.25">
      <c r="A10389" s="35"/>
      <c r="B10389" s="68"/>
      <c r="C10389" s="70"/>
      <c r="D10389" s="23"/>
      <c r="E10389" s="23"/>
      <c r="F10389" s="23"/>
      <c r="G10389" s="23"/>
      <c r="H10389" s="23"/>
      <c r="I10389" s="23"/>
      <c r="J10389" s="24"/>
      <c r="K10389" s="24"/>
      <c r="L10389" s="24"/>
      <c r="M10389" s="133"/>
    </row>
    <row r="10390" spans="1:13" x14ac:dyDescent="0.25">
      <c r="A10390" s="35"/>
      <c r="B10390" s="68"/>
      <c r="C10390" s="70"/>
      <c r="D10390" s="23"/>
      <c r="E10390" s="23"/>
      <c r="F10390" s="23"/>
      <c r="G10390" s="23"/>
      <c r="H10390" s="23"/>
      <c r="I10390" s="23"/>
      <c r="J10390" s="24"/>
      <c r="K10390" s="24"/>
      <c r="L10390" s="24"/>
      <c r="M10390" s="133"/>
    </row>
    <row r="10391" spans="1:13" x14ac:dyDescent="0.25">
      <c r="A10391" s="35"/>
      <c r="B10391" s="68"/>
      <c r="C10391" s="70"/>
      <c r="D10391" s="23"/>
      <c r="E10391" s="23"/>
      <c r="F10391" s="23"/>
      <c r="G10391" s="23"/>
      <c r="H10391" s="23"/>
      <c r="I10391" s="23"/>
      <c r="J10391" s="24"/>
      <c r="K10391" s="24"/>
      <c r="L10391" s="24"/>
      <c r="M10391" s="133"/>
    </row>
    <row r="10392" spans="1:13" x14ac:dyDescent="0.25">
      <c r="A10392" s="35"/>
      <c r="B10392" s="68"/>
      <c r="C10392" s="70"/>
      <c r="D10392" s="23"/>
      <c r="E10392" s="23"/>
      <c r="F10392" s="23"/>
      <c r="G10392" s="23"/>
      <c r="H10392" s="23"/>
      <c r="I10392" s="23"/>
      <c r="J10392" s="24"/>
      <c r="K10392" s="24"/>
      <c r="L10392" s="24"/>
      <c r="M10392" s="133"/>
    </row>
    <row r="10393" spans="1:13" x14ac:dyDescent="0.25">
      <c r="A10393" s="35"/>
      <c r="B10393" s="68"/>
      <c r="C10393" s="70"/>
      <c r="D10393" s="23"/>
      <c r="E10393" s="23"/>
      <c r="F10393" s="23"/>
      <c r="G10393" s="23"/>
      <c r="H10393" s="23"/>
      <c r="I10393" s="23"/>
      <c r="J10393" s="24"/>
      <c r="K10393" s="24"/>
      <c r="L10393" s="24"/>
      <c r="M10393" s="133"/>
    </row>
    <row r="10394" spans="1:13" x14ac:dyDescent="0.25">
      <c r="A10394" s="35"/>
      <c r="B10394" s="68"/>
      <c r="C10394" s="70"/>
      <c r="D10394" s="23"/>
      <c r="E10394" s="23"/>
      <c r="F10394" s="23"/>
      <c r="G10394" s="23"/>
      <c r="H10394" s="23"/>
      <c r="I10394" s="23"/>
      <c r="J10394" s="24"/>
      <c r="K10394" s="24"/>
      <c r="L10394" s="24"/>
      <c r="M10394" s="133"/>
    </row>
    <row r="10395" spans="1:13" x14ac:dyDescent="0.25">
      <c r="A10395" s="35"/>
      <c r="B10395" s="68"/>
      <c r="C10395" s="70"/>
      <c r="D10395" s="23"/>
      <c r="E10395" s="23"/>
      <c r="F10395" s="23"/>
      <c r="G10395" s="23"/>
      <c r="H10395" s="23"/>
      <c r="I10395" s="23"/>
      <c r="J10395" s="24"/>
      <c r="K10395" s="24"/>
      <c r="L10395" s="24"/>
      <c r="M10395" s="133"/>
    </row>
    <row r="10396" spans="1:13" x14ac:dyDescent="0.25">
      <c r="A10396" s="35"/>
      <c r="B10396" s="68"/>
      <c r="C10396" s="70"/>
      <c r="D10396" s="23"/>
      <c r="E10396" s="23"/>
      <c r="F10396" s="23"/>
      <c r="G10396" s="23"/>
      <c r="H10396" s="23"/>
      <c r="I10396" s="23"/>
      <c r="J10396" s="24"/>
      <c r="K10396" s="24"/>
      <c r="L10396" s="24"/>
      <c r="M10396" s="133"/>
    </row>
    <row r="10397" spans="1:13" x14ac:dyDescent="0.25">
      <c r="A10397" s="35"/>
      <c r="B10397" s="68"/>
      <c r="C10397" s="70"/>
      <c r="D10397" s="23"/>
      <c r="E10397" s="23"/>
      <c r="F10397" s="23"/>
      <c r="G10397" s="23"/>
      <c r="H10397" s="23"/>
      <c r="I10397" s="23"/>
      <c r="J10397" s="24"/>
      <c r="K10397" s="24"/>
      <c r="L10397" s="24"/>
      <c r="M10397" s="133"/>
    </row>
    <row r="10398" spans="1:13" x14ac:dyDescent="0.25">
      <c r="A10398" s="35"/>
      <c r="B10398" s="68"/>
      <c r="C10398" s="70"/>
      <c r="D10398" s="23"/>
      <c r="E10398" s="23"/>
      <c r="F10398" s="23"/>
      <c r="G10398" s="23"/>
      <c r="H10398" s="23"/>
      <c r="I10398" s="23"/>
      <c r="J10398" s="24"/>
      <c r="K10398" s="24"/>
      <c r="L10398" s="24"/>
      <c r="M10398" s="133"/>
    </row>
    <row r="10399" spans="1:13" x14ac:dyDescent="0.25">
      <c r="A10399" s="35"/>
      <c r="B10399" s="68"/>
      <c r="C10399" s="70"/>
      <c r="D10399" s="23"/>
      <c r="E10399" s="23"/>
      <c r="F10399" s="23"/>
      <c r="G10399" s="23"/>
      <c r="H10399" s="23"/>
      <c r="I10399" s="23"/>
      <c r="J10399" s="24"/>
      <c r="K10399" s="24"/>
      <c r="L10399" s="24"/>
      <c r="M10399" s="133"/>
    </row>
    <row r="10400" spans="1:13" x14ac:dyDescent="0.25">
      <c r="A10400" s="35"/>
      <c r="B10400" s="68"/>
      <c r="C10400" s="70"/>
      <c r="D10400" s="23"/>
      <c r="E10400" s="23"/>
      <c r="F10400" s="23"/>
      <c r="G10400" s="23"/>
      <c r="H10400" s="23"/>
      <c r="I10400" s="23"/>
      <c r="J10400" s="24"/>
      <c r="K10400" s="24"/>
      <c r="L10400" s="24"/>
      <c r="M10400" s="133"/>
    </row>
    <row r="10401" spans="1:13" x14ac:dyDescent="0.25">
      <c r="A10401" s="35"/>
      <c r="B10401" s="68"/>
      <c r="C10401" s="70"/>
      <c r="D10401" s="23"/>
      <c r="E10401" s="23"/>
      <c r="F10401" s="23"/>
      <c r="G10401" s="23"/>
      <c r="H10401" s="23"/>
      <c r="I10401" s="23"/>
      <c r="J10401" s="24"/>
      <c r="K10401" s="24"/>
      <c r="L10401" s="24"/>
      <c r="M10401" s="133"/>
    </row>
    <row r="10402" spans="1:13" x14ac:dyDescent="0.25">
      <c r="A10402" s="35"/>
      <c r="B10402" s="68"/>
      <c r="C10402" s="70"/>
      <c r="D10402" s="23"/>
      <c r="E10402" s="23"/>
      <c r="F10402" s="23"/>
      <c r="G10402" s="23"/>
      <c r="H10402" s="23"/>
      <c r="I10402" s="23"/>
      <c r="J10402" s="24"/>
      <c r="K10402" s="24"/>
      <c r="L10402" s="24"/>
      <c r="M10402" s="133"/>
    </row>
    <row r="10403" spans="1:13" x14ac:dyDescent="0.25">
      <c r="A10403" s="35"/>
      <c r="B10403" s="68"/>
      <c r="C10403" s="70"/>
      <c r="D10403" s="23"/>
      <c r="E10403" s="23"/>
      <c r="F10403" s="23"/>
      <c r="G10403" s="23"/>
      <c r="H10403" s="23"/>
      <c r="I10403" s="23"/>
      <c r="J10403" s="24"/>
      <c r="K10403" s="24"/>
      <c r="L10403" s="24"/>
      <c r="M10403" s="133"/>
    </row>
    <row r="10404" spans="1:13" x14ac:dyDescent="0.25">
      <c r="A10404" s="35"/>
      <c r="B10404" s="68"/>
      <c r="C10404" s="70"/>
      <c r="D10404" s="23"/>
      <c r="E10404" s="23"/>
      <c r="F10404" s="23"/>
      <c r="G10404" s="23"/>
      <c r="H10404" s="23"/>
      <c r="I10404" s="23"/>
      <c r="J10404" s="24"/>
      <c r="K10404" s="24"/>
      <c r="L10404" s="24"/>
      <c r="M10404" s="133"/>
    </row>
    <row r="10405" spans="1:13" x14ac:dyDescent="0.25">
      <c r="A10405" s="35"/>
      <c r="B10405" s="68"/>
      <c r="C10405" s="70"/>
      <c r="D10405" s="23"/>
      <c r="E10405" s="23"/>
      <c r="F10405" s="23"/>
      <c r="G10405" s="23"/>
      <c r="H10405" s="23"/>
      <c r="I10405" s="23"/>
      <c r="J10405" s="24"/>
      <c r="K10405" s="24"/>
      <c r="L10405" s="24"/>
      <c r="M10405" s="133"/>
    </row>
    <row r="10406" spans="1:13" x14ac:dyDescent="0.25">
      <c r="A10406" s="35"/>
      <c r="B10406" s="68"/>
      <c r="C10406" s="70"/>
      <c r="D10406" s="23"/>
      <c r="E10406" s="23"/>
      <c r="F10406" s="23"/>
      <c r="G10406" s="23"/>
      <c r="H10406" s="23"/>
      <c r="I10406" s="23"/>
      <c r="J10406" s="24"/>
      <c r="K10406" s="24"/>
      <c r="L10406" s="24"/>
      <c r="M10406" s="133"/>
    </row>
    <row r="10407" spans="1:13" x14ac:dyDescent="0.25">
      <c r="A10407" s="35"/>
      <c r="B10407" s="68"/>
      <c r="C10407" s="70"/>
      <c r="D10407" s="23"/>
      <c r="E10407" s="23"/>
      <c r="F10407" s="23"/>
      <c r="G10407" s="23"/>
      <c r="H10407" s="23"/>
      <c r="I10407" s="23"/>
      <c r="J10407" s="24"/>
      <c r="K10407" s="24"/>
      <c r="L10407" s="24"/>
      <c r="M10407" s="133"/>
    </row>
    <row r="10408" spans="1:13" x14ac:dyDescent="0.25">
      <c r="A10408" s="35"/>
      <c r="B10408" s="68"/>
      <c r="C10408" s="70"/>
      <c r="D10408" s="23"/>
      <c r="E10408" s="23"/>
      <c r="F10408" s="23"/>
      <c r="G10408" s="23"/>
      <c r="H10408" s="23"/>
      <c r="I10408" s="23"/>
      <c r="J10408" s="24"/>
      <c r="K10408" s="24"/>
      <c r="L10408" s="24"/>
      <c r="M10408" s="133"/>
    </row>
    <row r="10409" spans="1:13" x14ac:dyDescent="0.25">
      <c r="A10409" s="35"/>
      <c r="B10409" s="68"/>
      <c r="C10409" s="70"/>
      <c r="D10409" s="23"/>
      <c r="E10409" s="23"/>
      <c r="F10409" s="23"/>
      <c r="G10409" s="23"/>
      <c r="H10409" s="23"/>
      <c r="I10409" s="23"/>
      <c r="J10409" s="24"/>
      <c r="K10409" s="24"/>
      <c r="L10409" s="24"/>
      <c r="M10409" s="133"/>
    </row>
    <row r="10410" spans="1:13" x14ac:dyDescent="0.25">
      <c r="A10410" s="35"/>
      <c r="B10410" s="68"/>
      <c r="C10410" s="70"/>
      <c r="D10410" s="23"/>
      <c r="E10410" s="23"/>
      <c r="F10410" s="23"/>
      <c r="G10410" s="23"/>
      <c r="H10410" s="23"/>
      <c r="I10410" s="23"/>
      <c r="J10410" s="24"/>
      <c r="K10410" s="24"/>
      <c r="L10410" s="24"/>
      <c r="M10410" s="133"/>
    </row>
    <row r="10411" spans="1:13" x14ac:dyDescent="0.25">
      <c r="A10411" s="35"/>
      <c r="B10411" s="68"/>
      <c r="C10411" s="70"/>
      <c r="D10411" s="23"/>
      <c r="E10411" s="23"/>
      <c r="F10411" s="23"/>
      <c r="G10411" s="23"/>
      <c r="H10411" s="23"/>
      <c r="I10411" s="23"/>
      <c r="J10411" s="24"/>
      <c r="K10411" s="24"/>
      <c r="L10411" s="24"/>
      <c r="M10411" s="133"/>
    </row>
    <row r="10412" spans="1:13" x14ac:dyDescent="0.25">
      <c r="A10412" s="35"/>
      <c r="B10412" s="68"/>
      <c r="C10412" s="70"/>
      <c r="D10412" s="23"/>
      <c r="E10412" s="23"/>
      <c r="F10412" s="23"/>
      <c r="G10412" s="23"/>
      <c r="H10412" s="23"/>
      <c r="I10412" s="23"/>
      <c r="J10412" s="24"/>
      <c r="K10412" s="24"/>
      <c r="L10412" s="24"/>
      <c r="M10412" s="133"/>
    </row>
    <row r="10413" spans="1:13" x14ac:dyDescent="0.25">
      <c r="A10413" s="35"/>
      <c r="B10413" s="68"/>
      <c r="C10413" s="70"/>
      <c r="D10413" s="23"/>
      <c r="E10413" s="23"/>
      <c r="F10413" s="23"/>
      <c r="G10413" s="23"/>
      <c r="H10413" s="23"/>
      <c r="I10413" s="23"/>
      <c r="J10413" s="24"/>
      <c r="K10413" s="24"/>
      <c r="L10413" s="24"/>
      <c r="M10413" s="133"/>
    </row>
    <row r="10414" spans="1:13" x14ac:dyDescent="0.25">
      <c r="A10414" s="35"/>
      <c r="B10414" s="68"/>
      <c r="C10414" s="70"/>
      <c r="D10414" s="23"/>
      <c r="E10414" s="23"/>
      <c r="F10414" s="23"/>
      <c r="G10414" s="23"/>
      <c r="H10414" s="23"/>
      <c r="I10414" s="23"/>
      <c r="J10414" s="24"/>
      <c r="K10414" s="24"/>
      <c r="L10414" s="24"/>
      <c r="M10414" s="133"/>
    </row>
    <row r="10415" spans="1:13" x14ac:dyDescent="0.25">
      <c r="A10415" s="35"/>
      <c r="B10415" s="68"/>
      <c r="C10415" s="70"/>
      <c r="D10415" s="23"/>
      <c r="E10415" s="23"/>
      <c r="F10415" s="23"/>
      <c r="G10415" s="23"/>
      <c r="H10415" s="23"/>
      <c r="I10415" s="23"/>
      <c r="J10415" s="24"/>
      <c r="K10415" s="24"/>
      <c r="L10415" s="24"/>
      <c r="M10415" s="133"/>
    </row>
    <row r="10416" spans="1:13" x14ac:dyDescent="0.25">
      <c r="A10416" s="35"/>
      <c r="B10416" s="68"/>
      <c r="C10416" s="70"/>
      <c r="D10416" s="23"/>
      <c r="E10416" s="23"/>
      <c r="F10416" s="23"/>
      <c r="G10416" s="23"/>
      <c r="H10416" s="23"/>
      <c r="I10416" s="23"/>
      <c r="J10416" s="24"/>
      <c r="K10416" s="24"/>
      <c r="L10416" s="24"/>
      <c r="M10416" s="133"/>
    </row>
    <row r="10417" spans="1:13" x14ac:dyDescent="0.25">
      <c r="A10417" s="35"/>
      <c r="B10417" s="68"/>
      <c r="C10417" s="70"/>
      <c r="D10417" s="23"/>
      <c r="E10417" s="23"/>
      <c r="F10417" s="23"/>
      <c r="G10417" s="23"/>
      <c r="H10417" s="23"/>
      <c r="I10417" s="23"/>
      <c r="J10417" s="24"/>
      <c r="K10417" s="24"/>
      <c r="L10417" s="24"/>
      <c r="M10417" s="133"/>
    </row>
    <row r="10418" spans="1:13" x14ac:dyDescent="0.25">
      <c r="A10418" s="35"/>
      <c r="B10418" s="68"/>
      <c r="C10418" s="70"/>
      <c r="D10418" s="23"/>
      <c r="E10418" s="23"/>
      <c r="F10418" s="23"/>
      <c r="G10418" s="23"/>
      <c r="H10418" s="23"/>
      <c r="I10418" s="23"/>
      <c r="J10418" s="24"/>
      <c r="K10418" s="24"/>
      <c r="L10418" s="24"/>
      <c r="M10418" s="133"/>
    </row>
    <row r="10419" spans="1:13" x14ac:dyDescent="0.25">
      <c r="A10419" s="35"/>
      <c r="B10419" s="68"/>
      <c r="C10419" s="70"/>
      <c r="D10419" s="23"/>
      <c r="E10419" s="23"/>
      <c r="F10419" s="23"/>
      <c r="G10419" s="23"/>
      <c r="H10419" s="23"/>
      <c r="I10419" s="23"/>
      <c r="J10419" s="24"/>
      <c r="K10419" s="24"/>
      <c r="L10419" s="24"/>
      <c r="M10419" s="133"/>
    </row>
    <row r="10420" spans="1:13" x14ac:dyDescent="0.25">
      <c r="A10420" s="35"/>
      <c r="B10420" s="68"/>
      <c r="C10420" s="70"/>
      <c r="D10420" s="23"/>
      <c r="E10420" s="23"/>
      <c r="F10420" s="23"/>
      <c r="G10420" s="23"/>
      <c r="H10420" s="23"/>
      <c r="I10420" s="23"/>
      <c r="J10420" s="24"/>
      <c r="K10420" s="24"/>
      <c r="L10420" s="24"/>
      <c r="M10420" s="133"/>
    </row>
    <row r="10421" spans="1:13" x14ac:dyDescent="0.25">
      <c r="A10421" s="35"/>
      <c r="B10421" s="68"/>
      <c r="C10421" s="70"/>
      <c r="D10421" s="23"/>
      <c r="E10421" s="23"/>
      <c r="F10421" s="23"/>
      <c r="G10421" s="23"/>
      <c r="H10421" s="23"/>
      <c r="I10421" s="23"/>
      <c r="J10421" s="24"/>
      <c r="K10421" s="24"/>
      <c r="L10421" s="24"/>
      <c r="M10421" s="133"/>
    </row>
    <row r="10422" spans="1:13" x14ac:dyDescent="0.25">
      <c r="A10422" s="35"/>
      <c r="B10422" s="68"/>
      <c r="C10422" s="70"/>
      <c r="D10422" s="23"/>
      <c r="E10422" s="23"/>
      <c r="F10422" s="23"/>
      <c r="G10422" s="23"/>
      <c r="H10422" s="23"/>
      <c r="I10422" s="23"/>
      <c r="J10422" s="24"/>
      <c r="K10422" s="24"/>
      <c r="L10422" s="24"/>
      <c r="M10422" s="133"/>
    </row>
    <row r="10423" spans="1:13" x14ac:dyDescent="0.25">
      <c r="A10423" s="35"/>
      <c r="B10423" s="68"/>
      <c r="C10423" s="70"/>
      <c r="D10423" s="23"/>
      <c r="E10423" s="23"/>
      <c r="F10423" s="23"/>
      <c r="G10423" s="23"/>
      <c r="H10423" s="23"/>
      <c r="I10423" s="23"/>
      <c r="J10423" s="24"/>
      <c r="K10423" s="24"/>
      <c r="L10423" s="24"/>
      <c r="M10423" s="133"/>
    </row>
    <row r="10424" spans="1:13" x14ac:dyDescent="0.25">
      <c r="A10424" s="35"/>
      <c r="B10424" s="68"/>
      <c r="C10424" s="70"/>
      <c r="D10424" s="23"/>
      <c r="E10424" s="23"/>
      <c r="F10424" s="23"/>
      <c r="G10424" s="23"/>
      <c r="H10424" s="23"/>
      <c r="I10424" s="23"/>
      <c r="J10424" s="24"/>
      <c r="K10424" s="24"/>
      <c r="L10424" s="24"/>
      <c r="M10424" s="133"/>
    </row>
    <row r="10425" spans="1:13" x14ac:dyDescent="0.25">
      <c r="A10425" s="35"/>
      <c r="B10425" s="68"/>
      <c r="C10425" s="70"/>
      <c r="D10425" s="23"/>
      <c r="E10425" s="23"/>
      <c r="F10425" s="23"/>
      <c r="G10425" s="23"/>
      <c r="H10425" s="23"/>
      <c r="I10425" s="23"/>
      <c r="J10425" s="24"/>
      <c r="K10425" s="24"/>
      <c r="L10425" s="24"/>
      <c r="M10425" s="133"/>
    </row>
    <row r="10426" spans="1:13" x14ac:dyDescent="0.25">
      <c r="A10426" s="35"/>
      <c r="B10426" s="68"/>
      <c r="C10426" s="70"/>
      <c r="D10426" s="23"/>
      <c r="E10426" s="23"/>
      <c r="F10426" s="23"/>
      <c r="G10426" s="23"/>
      <c r="H10426" s="23"/>
      <c r="I10426" s="23"/>
      <c r="J10426" s="24"/>
      <c r="K10426" s="24"/>
      <c r="L10426" s="24"/>
      <c r="M10426" s="133"/>
    </row>
    <row r="10427" spans="1:13" x14ac:dyDescent="0.25">
      <c r="A10427" s="35"/>
      <c r="B10427" s="68"/>
      <c r="C10427" s="70"/>
      <c r="D10427" s="23"/>
      <c r="E10427" s="23"/>
      <c r="F10427" s="23"/>
      <c r="G10427" s="23"/>
      <c r="H10427" s="23"/>
      <c r="I10427" s="23"/>
      <c r="J10427" s="24"/>
      <c r="K10427" s="24"/>
      <c r="L10427" s="24"/>
      <c r="M10427" s="133"/>
    </row>
    <row r="10428" spans="1:13" x14ac:dyDescent="0.25">
      <c r="A10428" s="35"/>
      <c r="B10428" s="68"/>
      <c r="C10428" s="70"/>
      <c r="D10428" s="23"/>
      <c r="E10428" s="23"/>
      <c r="F10428" s="23"/>
      <c r="G10428" s="23"/>
      <c r="H10428" s="23"/>
      <c r="I10428" s="23"/>
      <c r="J10428" s="24"/>
      <c r="K10428" s="24"/>
      <c r="L10428" s="24"/>
      <c r="M10428" s="133"/>
    </row>
    <row r="10429" spans="1:13" x14ac:dyDescent="0.25">
      <c r="A10429" s="35"/>
      <c r="B10429" s="68"/>
      <c r="C10429" s="70"/>
      <c r="D10429" s="23"/>
      <c r="E10429" s="23"/>
      <c r="F10429" s="23"/>
      <c r="G10429" s="23"/>
      <c r="H10429" s="23"/>
      <c r="I10429" s="23"/>
      <c r="J10429" s="24"/>
      <c r="K10429" s="24"/>
      <c r="L10429" s="24"/>
      <c r="M10429" s="133"/>
    </row>
    <row r="10430" spans="1:13" x14ac:dyDescent="0.25">
      <c r="A10430" s="35"/>
      <c r="B10430" s="68"/>
      <c r="C10430" s="70"/>
      <c r="D10430" s="23"/>
      <c r="E10430" s="23"/>
      <c r="F10430" s="23"/>
      <c r="G10430" s="23"/>
      <c r="H10430" s="23"/>
      <c r="I10430" s="23"/>
      <c r="J10430" s="24"/>
      <c r="K10430" s="24"/>
      <c r="L10430" s="24"/>
      <c r="M10430" s="133"/>
    </row>
    <row r="10431" spans="1:13" x14ac:dyDescent="0.25">
      <c r="A10431" s="35"/>
      <c r="B10431" s="68"/>
      <c r="C10431" s="70"/>
      <c r="D10431" s="23"/>
      <c r="E10431" s="23"/>
      <c r="F10431" s="23"/>
      <c r="G10431" s="23"/>
      <c r="H10431" s="23"/>
      <c r="I10431" s="23"/>
      <c r="J10431" s="24"/>
      <c r="K10431" s="24"/>
      <c r="L10431" s="24"/>
      <c r="M10431" s="133"/>
    </row>
    <row r="10432" spans="1:13" x14ac:dyDescent="0.25">
      <c r="A10432" s="35"/>
      <c r="B10432" s="68"/>
      <c r="C10432" s="70"/>
      <c r="D10432" s="23"/>
      <c r="E10432" s="23"/>
      <c r="F10432" s="23"/>
      <c r="G10432" s="23"/>
      <c r="H10432" s="23"/>
      <c r="I10432" s="23"/>
      <c r="J10432" s="24"/>
      <c r="K10432" s="24"/>
      <c r="L10432" s="24"/>
      <c r="M10432" s="133"/>
    </row>
    <row r="10433" spans="1:13" x14ac:dyDescent="0.25">
      <c r="A10433" s="35"/>
      <c r="B10433" s="68"/>
      <c r="C10433" s="70"/>
      <c r="D10433" s="23"/>
      <c r="E10433" s="23"/>
      <c r="F10433" s="23"/>
      <c r="G10433" s="23"/>
      <c r="H10433" s="23"/>
      <c r="I10433" s="23"/>
      <c r="J10433" s="24"/>
      <c r="K10433" s="24"/>
      <c r="L10433" s="24"/>
      <c r="M10433" s="133"/>
    </row>
    <row r="10434" spans="1:13" x14ac:dyDescent="0.25">
      <c r="A10434" s="35"/>
      <c r="B10434" s="68"/>
      <c r="C10434" s="70"/>
      <c r="D10434" s="23"/>
      <c r="E10434" s="23"/>
      <c r="F10434" s="23"/>
      <c r="G10434" s="23"/>
      <c r="H10434" s="23"/>
      <c r="I10434" s="23"/>
      <c r="J10434" s="24"/>
      <c r="K10434" s="24"/>
      <c r="L10434" s="24"/>
      <c r="M10434" s="133"/>
    </row>
    <row r="10435" spans="1:13" x14ac:dyDescent="0.25">
      <c r="A10435" s="35"/>
      <c r="B10435" s="68"/>
      <c r="C10435" s="70"/>
      <c r="D10435" s="23"/>
      <c r="E10435" s="23"/>
      <c r="F10435" s="23"/>
      <c r="G10435" s="23"/>
      <c r="H10435" s="23"/>
      <c r="I10435" s="23"/>
      <c r="J10435" s="24"/>
      <c r="K10435" s="24"/>
      <c r="L10435" s="24"/>
      <c r="M10435" s="133"/>
    </row>
    <row r="10436" spans="1:13" x14ac:dyDescent="0.25">
      <c r="A10436" s="35"/>
      <c r="B10436" s="68"/>
      <c r="C10436" s="70"/>
      <c r="D10436" s="23"/>
      <c r="E10436" s="23"/>
      <c r="F10436" s="23"/>
      <c r="G10436" s="23"/>
      <c r="H10436" s="23"/>
      <c r="I10436" s="23"/>
      <c r="J10436" s="24"/>
      <c r="K10436" s="24"/>
      <c r="L10436" s="24"/>
      <c r="M10436" s="133"/>
    </row>
    <row r="10437" spans="1:13" x14ac:dyDescent="0.25">
      <c r="A10437" s="35"/>
      <c r="B10437" s="68"/>
      <c r="C10437" s="70"/>
      <c r="D10437" s="23"/>
      <c r="E10437" s="23"/>
      <c r="F10437" s="23"/>
      <c r="G10437" s="23"/>
      <c r="H10437" s="23"/>
      <c r="I10437" s="23"/>
      <c r="J10437" s="24"/>
      <c r="K10437" s="24"/>
      <c r="L10437" s="24"/>
      <c r="M10437" s="133"/>
    </row>
    <row r="10438" spans="1:13" x14ac:dyDescent="0.25">
      <c r="A10438" s="35"/>
      <c r="B10438" s="68"/>
      <c r="C10438" s="70"/>
      <c r="D10438" s="23"/>
      <c r="E10438" s="23"/>
      <c r="F10438" s="23"/>
      <c r="G10438" s="23"/>
      <c r="H10438" s="23"/>
      <c r="I10438" s="23"/>
      <c r="J10438" s="24"/>
      <c r="K10438" s="24"/>
      <c r="L10438" s="24"/>
      <c r="M10438" s="133"/>
    </row>
    <row r="10439" spans="1:13" x14ac:dyDescent="0.25">
      <c r="A10439" s="35"/>
      <c r="B10439" s="68"/>
      <c r="C10439" s="70"/>
      <c r="D10439" s="23"/>
      <c r="E10439" s="23"/>
      <c r="F10439" s="23"/>
      <c r="G10439" s="23"/>
      <c r="H10439" s="23"/>
      <c r="I10439" s="23"/>
      <c r="J10439" s="24"/>
      <c r="K10439" s="24"/>
      <c r="L10439" s="24"/>
      <c r="M10439" s="133"/>
    </row>
    <row r="10440" spans="1:13" x14ac:dyDescent="0.25">
      <c r="A10440" s="35"/>
      <c r="B10440" s="68"/>
      <c r="C10440" s="70"/>
      <c r="D10440" s="23"/>
      <c r="E10440" s="23"/>
      <c r="F10440" s="23"/>
      <c r="G10440" s="23"/>
      <c r="H10440" s="23"/>
      <c r="I10440" s="23"/>
      <c r="J10440" s="24"/>
      <c r="K10440" s="24"/>
      <c r="L10440" s="24"/>
      <c r="M10440" s="133"/>
    </row>
    <row r="10441" spans="1:13" x14ac:dyDescent="0.25">
      <c r="A10441" s="35"/>
      <c r="B10441" s="68"/>
      <c r="C10441" s="70"/>
      <c r="D10441" s="23"/>
      <c r="E10441" s="23"/>
      <c r="F10441" s="23"/>
      <c r="G10441" s="23"/>
      <c r="H10441" s="23"/>
      <c r="I10441" s="23"/>
      <c r="J10441" s="24"/>
      <c r="K10441" s="24"/>
      <c r="L10441" s="24"/>
      <c r="M10441" s="133"/>
    </row>
    <row r="10442" spans="1:13" x14ac:dyDescent="0.25">
      <c r="A10442" s="35"/>
      <c r="B10442" s="68"/>
      <c r="C10442" s="70"/>
      <c r="D10442" s="23"/>
      <c r="E10442" s="23"/>
      <c r="F10442" s="23"/>
      <c r="G10442" s="23"/>
      <c r="H10442" s="23"/>
      <c r="I10442" s="23"/>
      <c r="J10442" s="24"/>
      <c r="K10442" s="24"/>
      <c r="L10442" s="24"/>
      <c r="M10442" s="133"/>
    </row>
    <row r="10443" spans="1:13" x14ac:dyDescent="0.25">
      <c r="A10443" s="35"/>
      <c r="B10443" s="68"/>
      <c r="C10443" s="70"/>
      <c r="D10443" s="23"/>
      <c r="E10443" s="23"/>
      <c r="F10443" s="23"/>
      <c r="G10443" s="23"/>
      <c r="H10443" s="23"/>
      <c r="I10443" s="23"/>
      <c r="J10443" s="24"/>
      <c r="K10443" s="24"/>
      <c r="L10443" s="24"/>
      <c r="M10443" s="133"/>
    </row>
    <row r="10444" spans="1:13" x14ac:dyDescent="0.25">
      <c r="A10444" s="35"/>
      <c r="B10444" s="68"/>
      <c r="C10444" s="70"/>
      <c r="D10444" s="23"/>
      <c r="E10444" s="23"/>
      <c r="F10444" s="23"/>
      <c r="G10444" s="23"/>
      <c r="H10444" s="23"/>
      <c r="I10444" s="23"/>
      <c r="J10444" s="24"/>
      <c r="K10444" s="24"/>
      <c r="L10444" s="24"/>
      <c r="M10444" s="133"/>
    </row>
    <row r="10445" spans="1:13" x14ac:dyDescent="0.25">
      <c r="A10445" s="35"/>
      <c r="B10445" s="68"/>
      <c r="C10445" s="70"/>
      <c r="D10445" s="23"/>
      <c r="E10445" s="23"/>
      <c r="F10445" s="23"/>
      <c r="G10445" s="23"/>
      <c r="H10445" s="23"/>
      <c r="I10445" s="23"/>
      <c r="J10445" s="24"/>
      <c r="K10445" s="24"/>
      <c r="L10445" s="24"/>
      <c r="M10445" s="133"/>
    </row>
    <row r="10446" spans="1:13" x14ac:dyDescent="0.25">
      <c r="A10446" s="35"/>
      <c r="B10446" s="68"/>
      <c r="C10446" s="70"/>
      <c r="D10446" s="23"/>
      <c r="E10446" s="23"/>
      <c r="F10446" s="23"/>
      <c r="G10446" s="23"/>
      <c r="H10446" s="23"/>
      <c r="I10446" s="23"/>
      <c r="J10446" s="24"/>
      <c r="K10446" s="24"/>
      <c r="L10446" s="24"/>
      <c r="M10446" s="133"/>
    </row>
    <row r="10447" spans="1:13" x14ac:dyDescent="0.25">
      <c r="A10447" s="35"/>
      <c r="B10447" s="68"/>
      <c r="C10447" s="70"/>
      <c r="D10447" s="23"/>
      <c r="E10447" s="23"/>
      <c r="F10447" s="23"/>
      <c r="G10447" s="23"/>
      <c r="H10447" s="23"/>
      <c r="I10447" s="23"/>
      <c r="J10447" s="24"/>
      <c r="K10447" s="24"/>
      <c r="L10447" s="24"/>
      <c r="M10447" s="133"/>
    </row>
    <row r="10448" spans="1:13" x14ac:dyDescent="0.25">
      <c r="A10448" s="35"/>
      <c r="B10448" s="68"/>
      <c r="C10448" s="70"/>
      <c r="D10448" s="23"/>
      <c r="E10448" s="23"/>
      <c r="F10448" s="23"/>
      <c r="G10448" s="23"/>
      <c r="H10448" s="23"/>
      <c r="I10448" s="23"/>
      <c r="J10448" s="24"/>
      <c r="K10448" s="24"/>
      <c r="L10448" s="24"/>
      <c r="M10448" s="133"/>
    </row>
    <row r="10449" spans="1:13" x14ac:dyDescent="0.25">
      <c r="A10449" s="35"/>
      <c r="B10449" s="68"/>
      <c r="C10449" s="70"/>
      <c r="D10449" s="23"/>
      <c r="E10449" s="23"/>
      <c r="F10449" s="23"/>
      <c r="G10449" s="23"/>
      <c r="H10449" s="23"/>
      <c r="I10449" s="23"/>
      <c r="J10449" s="24"/>
      <c r="K10449" s="24"/>
      <c r="L10449" s="24"/>
      <c r="M10449" s="133"/>
    </row>
    <row r="10450" spans="1:13" x14ac:dyDescent="0.25">
      <c r="A10450" s="35"/>
      <c r="B10450" s="68"/>
      <c r="C10450" s="70"/>
      <c r="D10450" s="23"/>
      <c r="E10450" s="23"/>
      <c r="F10450" s="23"/>
      <c r="G10450" s="23"/>
      <c r="H10450" s="23"/>
      <c r="I10450" s="23"/>
      <c r="J10450" s="24"/>
      <c r="K10450" s="24"/>
      <c r="L10450" s="24"/>
      <c r="M10450" s="133"/>
    </row>
    <row r="10451" spans="1:13" x14ac:dyDescent="0.25">
      <c r="A10451" s="35"/>
      <c r="B10451" s="68"/>
      <c r="C10451" s="70"/>
      <c r="D10451" s="23"/>
      <c r="E10451" s="23"/>
      <c r="F10451" s="23"/>
      <c r="G10451" s="23"/>
      <c r="H10451" s="23"/>
      <c r="I10451" s="23"/>
      <c r="J10451" s="24"/>
      <c r="K10451" s="24"/>
      <c r="L10451" s="24"/>
      <c r="M10451" s="133"/>
    </row>
    <row r="10452" spans="1:13" x14ac:dyDescent="0.25">
      <c r="A10452" s="35"/>
      <c r="B10452" s="68"/>
      <c r="C10452" s="70"/>
      <c r="D10452" s="23"/>
      <c r="E10452" s="23"/>
      <c r="F10452" s="23"/>
      <c r="G10452" s="23"/>
      <c r="H10452" s="23"/>
      <c r="I10452" s="23"/>
      <c r="J10452" s="24"/>
      <c r="K10452" s="24"/>
      <c r="L10452" s="24"/>
      <c r="M10452" s="133"/>
    </row>
    <row r="10453" spans="1:13" x14ac:dyDescent="0.25">
      <c r="A10453" s="35"/>
      <c r="B10453" s="68"/>
      <c r="C10453" s="70"/>
      <c r="D10453" s="23"/>
      <c r="E10453" s="23"/>
      <c r="F10453" s="23"/>
      <c r="G10453" s="23"/>
      <c r="H10453" s="23"/>
      <c r="I10453" s="23"/>
      <c r="J10453" s="24"/>
      <c r="K10453" s="24"/>
      <c r="L10453" s="24"/>
      <c r="M10453" s="133"/>
    </row>
    <row r="10454" spans="1:13" x14ac:dyDescent="0.25">
      <c r="A10454" s="35"/>
      <c r="B10454" s="68"/>
      <c r="C10454" s="70"/>
      <c r="D10454" s="23"/>
      <c r="E10454" s="23"/>
      <c r="F10454" s="23"/>
      <c r="G10454" s="23"/>
      <c r="H10454" s="23"/>
      <c r="I10454" s="23"/>
      <c r="J10454" s="24"/>
      <c r="K10454" s="24"/>
      <c r="L10454" s="24"/>
      <c r="M10454" s="133"/>
    </row>
    <row r="10455" spans="1:13" x14ac:dyDescent="0.25">
      <c r="A10455" s="35"/>
      <c r="B10455" s="68"/>
      <c r="C10455" s="70"/>
      <c r="D10455" s="23"/>
      <c r="E10455" s="23"/>
      <c r="F10455" s="23"/>
      <c r="G10455" s="23"/>
      <c r="H10455" s="23"/>
      <c r="I10455" s="23"/>
      <c r="J10455" s="24"/>
      <c r="K10455" s="24"/>
      <c r="L10455" s="24"/>
      <c r="M10455" s="133"/>
    </row>
    <row r="10456" spans="1:13" x14ac:dyDescent="0.25">
      <c r="A10456" s="35"/>
      <c r="B10456" s="68"/>
      <c r="C10456" s="70"/>
      <c r="D10456" s="23"/>
      <c r="E10456" s="23"/>
      <c r="F10456" s="23"/>
      <c r="G10456" s="23"/>
      <c r="H10456" s="23"/>
      <c r="I10456" s="23"/>
      <c r="J10456" s="24"/>
      <c r="K10456" s="24"/>
      <c r="L10456" s="24"/>
      <c r="M10456" s="133"/>
    </row>
    <row r="10457" spans="1:13" x14ac:dyDescent="0.25">
      <c r="A10457" s="35"/>
      <c r="B10457" s="68"/>
      <c r="C10457" s="70"/>
      <c r="D10457" s="23"/>
      <c r="E10457" s="23"/>
      <c r="F10457" s="23"/>
      <c r="G10457" s="23"/>
      <c r="H10457" s="23"/>
      <c r="I10457" s="23"/>
      <c r="J10457" s="24"/>
      <c r="K10457" s="24"/>
      <c r="L10457" s="24"/>
      <c r="M10457" s="133"/>
    </row>
    <row r="10458" spans="1:13" x14ac:dyDescent="0.25">
      <c r="A10458" s="35"/>
      <c r="B10458" s="68"/>
      <c r="C10458" s="70"/>
      <c r="D10458" s="23"/>
      <c r="E10458" s="23"/>
      <c r="F10458" s="23"/>
      <c r="G10458" s="23"/>
      <c r="H10458" s="23"/>
      <c r="I10458" s="23"/>
      <c r="J10458" s="24"/>
      <c r="K10458" s="24"/>
      <c r="L10458" s="24"/>
      <c r="M10458" s="133"/>
    </row>
    <row r="10459" spans="1:13" x14ac:dyDescent="0.25">
      <c r="A10459" s="35"/>
      <c r="B10459" s="68"/>
      <c r="C10459" s="70"/>
      <c r="D10459" s="23"/>
      <c r="E10459" s="23"/>
      <c r="F10459" s="23"/>
      <c r="G10459" s="23"/>
      <c r="H10459" s="23"/>
      <c r="I10459" s="23"/>
      <c r="J10459" s="24"/>
      <c r="K10459" s="24"/>
      <c r="L10459" s="24"/>
      <c r="M10459" s="133"/>
    </row>
    <row r="10460" spans="1:13" x14ac:dyDescent="0.25">
      <c r="A10460" s="35"/>
      <c r="B10460" s="68"/>
      <c r="C10460" s="70"/>
      <c r="D10460" s="23"/>
      <c r="E10460" s="23"/>
      <c r="F10460" s="23"/>
      <c r="G10460" s="23"/>
      <c r="H10460" s="23"/>
      <c r="I10460" s="23"/>
      <c r="J10460" s="24"/>
      <c r="K10460" s="24"/>
      <c r="L10460" s="24"/>
      <c r="M10460" s="133"/>
    </row>
    <row r="10461" spans="1:13" x14ac:dyDescent="0.25">
      <c r="A10461" s="35"/>
      <c r="B10461" s="68"/>
      <c r="C10461" s="70"/>
      <c r="D10461" s="23"/>
      <c r="E10461" s="23"/>
      <c r="F10461" s="23"/>
      <c r="G10461" s="23"/>
      <c r="H10461" s="23"/>
      <c r="I10461" s="23"/>
      <c r="J10461" s="24"/>
      <c r="K10461" s="24"/>
      <c r="L10461" s="24"/>
      <c r="M10461" s="133"/>
    </row>
    <row r="10462" spans="1:13" x14ac:dyDescent="0.25">
      <c r="A10462" s="35"/>
      <c r="B10462" s="68"/>
      <c r="C10462" s="70"/>
      <c r="D10462" s="23"/>
      <c r="E10462" s="23"/>
      <c r="F10462" s="23"/>
      <c r="G10462" s="23"/>
      <c r="H10462" s="23"/>
      <c r="I10462" s="23"/>
      <c r="J10462" s="24"/>
      <c r="K10462" s="24"/>
      <c r="L10462" s="24"/>
      <c r="M10462" s="133"/>
    </row>
    <row r="10463" spans="1:13" x14ac:dyDescent="0.25">
      <c r="A10463" s="35"/>
      <c r="B10463" s="68"/>
      <c r="C10463" s="70"/>
      <c r="D10463" s="23"/>
      <c r="E10463" s="23"/>
      <c r="F10463" s="23"/>
      <c r="G10463" s="23"/>
      <c r="H10463" s="23"/>
      <c r="I10463" s="23"/>
      <c r="J10463" s="24"/>
      <c r="K10463" s="24"/>
      <c r="L10463" s="24"/>
      <c r="M10463" s="133"/>
    </row>
    <row r="10464" spans="1:13" x14ac:dyDescent="0.25">
      <c r="A10464" s="35"/>
      <c r="B10464" s="68"/>
      <c r="C10464" s="70"/>
      <c r="D10464" s="23"/>
      <c r="E10464" s="23"/>
      <c r="F10464" s="23"/>
      <c r="G10464" s="23"/>
      <c r="H10464" s="23"/>
      <c r="I10464" s="23"/>
      <c r="J10464" s="24"/>
      <c r="K10464" s="24"/>
      <c r="L10464" s="24"/>
      <c r="M10464" s="133"/>
    </row>
    <row r="10465" spans="1:13" x14ac:dyDescent="0.25">
      <c r="A10465" s="35"/>
      <c r="B10465" s="68"/>
      <c r="C10465" s="70"/>
      <c r="D10465" s="23"/>
      <c r="E10465" s="23"/>
      <c r="F10465" s="23"/>
      <c r="G10465" s="23"/>
      <c r="H10465" s="23"/>
      <c r="I10465" s="23"/>
      <c r="J10465" s="24"/>
      <c r="K10465" s="24"/>
      <c r="L10465" s="24"/>
      <c r="M10465" s="133"/>
    </row>
    <row r="10466" spans="1:13" x14ac:dyDescent="0.25">
      <c r="A10466" s="35"/>
      <c r="B10466" s="68"/>
      <c r="C10466" s="70"/>
      <c r="D10466" s="23"/>
      <c r="E10466" s="23"/>
      <c r="F10466" s="23"/>
      <c r="G10466" s="23"/>
      <c r="H10466" s="23"/>
      <c r="I10466" s="23"/>
      <c r="J10466" s="24"/>
      <c r="K10466" s="24"/>
      <c r="L10466" s="24"/>
      <c r="M10466" s="133"/>
    </row>
    <row r="10467" spans="1:13" x14ac:dyDescent="0.25">
      <c r="A10467" s="35"/>
      <c r="B10467" s="68"/>
      <c r="C10467" s="70"/>
      <c r="D10467" s="23"/>
      <c r="E10467" s="23"/>
      <c r="F10467" s="23"/>
      <c r="G10467" s="23"/>
      <c r="H10467" s="23"/>
      <c r="I10467" s="23"/>
      <c r="J10467" s="24"/>
      <c r="K10467" s="24"/>
      <c r="L10467" s="24"/>
      <c r="M10467" s="133"/>
    </row>
    <row r="10468" spans="1:13" x14ac:dyDescent="0.25">
      <c r="A10468" s="35"/>
      <c r="B10468" s="68"/>
      <c r="C10468" s="70"/>
      <c r="D10468" s="23"/>
      <c r="E10468" s="23"/>
      <c r="F10468" s="23"/>
      <c r="G10468" s="23"/>
      <c r="H10468" s="23"/>
      <c r="I10468" s="23"/>
      <c r="J10468" s="24"/>
      <c r="K10468" s="24"/>
      <c r="L10468" s="24"/>
      <c r="M10468" s="133"/>
    </row>
    <row r="10469" spans="1:13" x14ac:dyDescent="0.25">
      <c r="A10469" s="35"/>
      <c r="B10469" s="68"/>
      <c r="C10469" s="70"/>
      <c r="D10469" s="23"/>
      <c r="E10469" s="23"/>
      <c r="F10469" s="23"/>
      <c r="G10469" s="23"/>
      <c r="H10469" s="23"/>
      <c r="I10469" s="23"/>
      <c r="J10469" s="24"/>
      <c r="K10469" s="24"/>
      <c r="L10469" s="24"/>
      <c r="M10469" s="133"/>
    </row>
    <row r="10470" spans="1:13" x14ac:dyDescent="0.25">
      <c r="A10470" s="35"/>
      <c r="B10470" s="68"/>
      <c r="C10470" s="70"/>
      <c r="D10470" s="23"/>
      <c r="E10470" s="23"/>
      <c r="F10470" s="23"/>
      <c r="G10470" s="23"/>
      <c r="H10470" s="23"/>
      <c r="I10470" s="23"/>
      <c r="J10470" s="24"/>
      <c r="K10470" s="24"/>
      <c r="L10470" s="24"/>
      <c r="M10470" s="133"/>
    </row>
    <row r="10471" spans="1:13" x14ac:dyDescent="0.25">
      <c r="A10471" s="35"/>
      <c r="B10471" s="68"/>
      <c r="C10471" s="70"/>
      <c r="D10471" s="23"/>
      <c r="E10471" s="23"/>
      <c r="F10471" s="23"/>
      <c r="G10471" s="23"/>
      <c r="H10471" s="23"/>
      <c r="I10471" s="23"/>
      <c r="J10471" s="24"/>
      <c r="K10471" s="24"/>
      <c r="L10471" s="24"/>
      <c r="M10471" s="133"/>
    </row>
    <row r="10472" spans="1:13" x14ac:dyDescent="0.25">
      <c r="A10472" s="35"/>
      <c r="B10472" s="68"/>
      <c r="C10472" s="70"/>
      <c r="D10472" s="23"/>
      <c r="E10472" s="23"/>
      <c r="F10472" s="23"/>
      <c r="G10472" s="23"/>
      <c r="H10472" s="23"/>
      <c r="I10472" s="23"/>
      <c r="J10472" s="24"/>
      <c r="K10472" s="24"/>
      <c r="L10472" s="24"/>
      <c r="M10472" s="133"/>
    </row>
    <row r="10473" spans="1:13" x14ac:dyDescent="0.25">
      <c r="A10473" s="35"/>
      <c r="B10473" s="68"/>
      <c r="C10473" s="70"/>
      <c r="D10473" s="23"/>
      <c r="E10473" s="23"/>
      <c r="F10473" s="23"/>
      <c r="G10473" s="23"/>
      <c r="H10473" s="23"/>
      <c r="I10473" s="23"/>
      <c r="J10473" s="24"/>
      <c r="K10473" s="24"/>
      <c r="L10473" s="24"/>
      <c r="M10473" s="133"/>
    </row>
    <row r="10474" spans="1:13" x14ac:dyDescent="0.25">
      <c r="A10474" s="35"/>
      <c r="B10474" s="68"/>
      <c r="C10474" s="70"/>
      <c r="D10474" s="23"/>
      <c r="E10474" s="23"/>
      <c r="F10474" s="23"/>
      <c r="G10474" s="23"/>
      <c r="H10474" s="23"/>
      <c r="I10474" s="23"/>
      <c r="J10474" s="24"/>
      <c r="K10474" s="24"/>
      <c r="L10474" s="24"/>
      <c r="M10474" s="133"/>
    </row>
    <row r="10475" spans="1:13" x14ac:dyDescent="0.25">
      <c r="A10475" s="35"/>
      <c r="B10475" s="68"/>
      <c r="C10475" s="70"/>
      <c r="D10475" s="23"/>
      <c r="E10475" s="23"/>
      <c r="F10475" s="23"/>
      <c r="G10475" s="23"/>
      <c r="H10475" s="23"/>
      <c r="I10475" s="23"/>
      <c r="J10475" s="24"/>
      <c r="K10475" s="24"/>
      <c r="L10475" s="24"/>
      <c r="M10475" s="133"/>
    </row>
    <row r="10476" spans="1:13" x14ac:dyDescent="0.25">
      <c r="A10476" s="35"/>
      <c r="B10476" s="68"/>
      <c r="C10476" s="70"/>
      <c r="D10476" s="23"/>
      <c r="E10476" s="23"/>
      <c r="F10476" s="23"/>
      <c r="G10476" s="23"/>
      <c r="H10476" s="23"/>
      <c r="I10476" s="23"/>
      <c r="J10476" s="24"/>
      <c r="K10476" s="24"/>
      <c r="L10476" s="24"/>
      <c r="M10476" s="133"/>
    </row>
    <row r="10477" spans="1:13" x14ac:dyDescent="0.25">
      <c r="A10477" s="35"/>
      <c r="B10477" s="68"/>
      <c r="C10477" s="70"/>
      <c r="D10477" s="23"/>
      <c r="E10477" s="23"/>
      <c r="F10477" s="23"/>
      <c r="G10477" s="23"/>
      <c r="H10477" s="23"/>
      <c r="I10477" s="23"/>
      <c r="J10477" s="24"/>
      <c r="K10477" s="24"/>
      <c r="L10477" s="24"/>
      <c r="M10477" s="133"/>
    </row>
    <row r="10478" spans="1:13" x14ac:dyDescent="0.25">
      <c r="A10478" s="35"/>
      <c r="B10478" s="68"/>
      <c r="C10478" s="70"/>
      <c r="D10478" s="23"/>
      <c r="E10478" s="23"/>
      <c r="F10478" s="23"/>
      <c r="G10478" s="23"/>
      <c r="H10478" s="23"/>
      <c r="I10478" s="23"/>
      <c r="J10478" s="24"/>
      <c r="K10478" s="24"/>
      <c r="L10478" s="24"/>
      <c r="M10478" s="133"/>
    </row>
    <row r="10479" spans="1:13" x14ac:dyDescent="0.25">
      <c r="A10479" s="35"/>
      <c r="B10479" s="68"/>
      <c r="C10479" s="70"/>
      <c r="D10479" s="23"/>
      <c r="E10479" s="23"/>
      <c r="F10479" s="23"/>
      <c r="G10479" s="23"/>
      <c r="H10479" s="23"/>
      <c r="I10479" s="23"/>
      <c r="J10479" s="24"/>
      <c r="K10479" s="24"/>
      <c r="L10479" s="24"/>
      <c r="M10479" s="133"/>
    </row>
    <row r="10480" spans="1:13" x14ac:dyDescent="0.25">
      <c r="A10480" s="35"/>
      <c r="B10480" s="68"/>
      <c r="C10480" s="70"/>
      <c r="D10480" s="23"/>
      <c r="E10480" s="23"/>
      <c r="F10480" s="23"/>
      <c r="G10480" s="23"/>
      <c r="H10480" s="23"/>
      <c r="I10480" s="23"/>
      <c r="J10480" s="24"/>
      <c r="K10480" s="24"/>
      <c r="L10480" s="24"/>
      <c r="M10480" s="133"/>
    </row>
    <row r="10481" spans="1:13" x14ac:dyDescent="0.25">
      <c r="A10481" s="35"/>
      <c r="B10481" s="68"/>
      <c r="C10481" s="70"/>
      <c r="D10481" s="23"/>
      <c r="E10481" s="23"/>
      <c r="F10481" s="23"/>
      <c r="G10481" s="23"/>
      <c r="H10481" s="23"/>
      <c r="I10481" s="23"/>
      <c r="J10481" s="24"/>
      <c r="K10481" s="24"/>
      <c r="L10481" s="24"/>
      <c r="M10481" s="133"/>
    </row>
    <row r="10482" spans="1:13" x14ac:dyDescent="0.25">
      <c r="A10482" s="35"/>
      <c r="B10482" s="68"/>
      <c r="C10482" s="70"/>
      <c r="D10482" s="23"/>
      <c r="E10482" s="23"/>
      <c r="F10482" s="23"/>
      <c r="G10482" s="23"/>
      <c r="H10482" s="23"/>
      <c r="I10482" s="23"/>
      <c r="J10482" s="24"/>
      <c r="K10482" s="24"/>
      <c r="L10482" s="24"/>
      <c r="M10482" s="133"/>
    </row>
    <row r="10483" spans="1:13" x14ac:dyDescent="0.25">
      <c r="A10483" s="35"/>
      <c r="B10483" s="68"/>
      <c r="C10483" s="70"/>
      <c r="D10483" s="23"/>
      <c r="E10483" s="23"/>
      <c r="F10483" s="23"/>
      <c r="G10483" s="23"/>
      <c r="H10483" s="23"/>
      <c r="I10483" s="23"/>
      <c r="J10483" s="24"/>
      <c r="K10483" s="24"/>
      <c r="L10483" s="24"/>
      <c r="M10483" s="133"/>
    </row>
    <row r="10484" spans="1:13" x14ac:dyDescent="0.25">
      <c r="A10484" s="35"/>
      <c r="B10484" s="68"/>
      <c r="C10484" s="70"/>
      <c r="D10484" s="23"/>
      <c r="E10484" s="23"/>
      <c r="F10484" s="23"/>
      <c r="G10484" s="23"/>
      <c r="H10484" s="23"/>
      <c r="I10484" s="23"/>
      <c r="J10484" s="24"/>
      <c r="K10484" s="24"/>
      <c r="L10484" s="24"/>
      <c r="M10484" s="133"/>
    </row>
    <row r="10485" spans="1:13" x14ac:dyDescent="0.25">
      <c r="A10485" s="35"/>
      <c r="B10485" s="68"/>
      <c r="C10485" s="70"/>
      <c r="D10485" s="23"/>
      <c r="E10485" s="23"/>
      <c r="F10485" s="23"/>
      <c r="G10485" s="23"/>
      <c r="H10485" s="23"/>
      <c r="I10485" s="23"/>
      <c r="J10485" s="24"/>
      <c r="K10485" s="24"/>
      <c r="L10485" s="24"/>
      <c r="M10485" s="133"/>
    </row>
    <row r="10486" spans="1:13" x14ac:dyDescent="0.25">
      <c r="A10486" s="35"/>
      <c r="B10486" s="68"/>
      <c r="C10486" s="70"/>
      <c r="D10486" s="23"/>
      <c r="E10486" s="23"/>
      <c r="F10486" s="23"/>
      <c r="G10486" s="23"/>
      <c r="H10486" s="23"/>
      <c r="I10486" s="23"/>
      <c r="J10486" s="24"/>
      <c r="K10486" s="24"/>
      <c r="L10486" s="24"/>
      <c r="M10486" s="133"/>
    </row>
    <row r="10487" spans="1:13" x14ac:dyDescent="0.25">
      <c r="A10487" s="35"/>
      <c r="B10487" s="68"/>
      <c r="C10487" s="70"/>
      <c r="D10487" s="23"/>
      <c r="E10487" s="23"/>
      <c r="F10487" s="23"/>
      <c r="G10487" s="23"/>
      <c r="H10487" s="23"/>
      <c r="I10487" s="23"/>
      <c r="J10487" s="24"/>
      <c r="K10487" s="24"/>
      <c r="L10487" s="24"/>
      <c r="M10487" s="133"/>
    </row>
    <row r="10488" spans="1:13" x14ac:dyDescent="0.25">
      <c r="A10488" s="35"/>
      <c r="B10488" s="68"/>
      <c r="C10488" s="70"/>
      <c r="D10488" s="23"/>
      <c r="E10488" s="23"/>
      <c r="F10488" s="23"/>
      <c r="G10488" s="23"/>
      <c r="H10488" s="23"/>
      <c r="I10488" s="23"/>
      <c r="J10488" s="24"/>
      <c r="K10488" s="24"/>
      <c r="L10488" s="24"/>
      <c r="M10488" s="133"/>
    </row>
    <row r="10489" spans="1:13" x14ac:dyDescent="0.25">
      <c r="A10489" s="35"/>
      <c r="B10489" s="68"/>
      <c r="C10489" s="70"/>
      <c r="D10489" s="23"/>
      <c r="E10489" s="23"/>
      <c r="F10489" s="23"/>
      <c r="G10489" s="23"/>
      <c r="H10489" s="23"/>
      <c r="I10489" s="23"/>
      <c r="J10489" s="24"/>
      <c r="K10489" s="24"/>
      <c r="L10489" s="24"/>
      <c r="M10489" s="133"/>
    </row>
    <row r="10490" spans="1:13" x14ac:dyDescent="0.25">
      <c r="A10490" s="35"/>
      <c r="B10490" s="68"/>
      <c r="C10490" s="70"/>
      <c r="D10490" s="23"/>
      <c r="E10490" s="23"/>
      <c r="F10490" s="23"/>
      <c r="G10490" s="23"/>
      <c r="H10490" s="23"/>
      <c r="I10490" s="23"/>
      <c r="J10490" s="24"/>
      <c r="K10490" s="24"/>
      <c r="L10490" s="24"/>
      <c r="M10490" s="133"/>
    </row>
    <row r="10491" spans="1:13" x14ac:dyDescent="0.25">
      <c r="A10491" s="35"/>
      <c r="B10491" s="68"/>
      <c r="C10491" s="70"/>
      <c r="D10491" s="23"/>
      <c r="E10491" s="23"/>
      <c r="F10491" s="23"/>
      <c r="G10491" s="23"/>
      <c r="H10491" s="23"/>
      <c r="I10491" s="23"/>
      <c r="J10491" s="24"/>
      <c r="K10491" s="24"/>
      <c r="L10491" s="24"/>
      <c r="M10491" s="133"/>
    </row>
    <row r="10492" spans="1:13" x14ac:dyDescent="0.25">
      <c r="A10492" s="35"/>
      <c r="B10492" s="68"/>
      <c r="C10492" s="70"/>
      <c r="D10492" s="23"/>
      <c r="E10492" s="23"/>
      <c r="F10492" s="23"/>
      <c r="G10492" s="23"/>
      <c r="H10492" s="23"/>
      <c r="I10492" s="23"/>
      <c r="J10492" s="24"/>
      <c r="K10492" s="24"/>
      <c r="L10492" s="24"/>
      <c r="M10492" s="133"/>
    </row>
    <row r="10493" spans="1:13" x14ac:dyDescent="0.25">
      <c r="A10493" s="35"/>
      <c r="B10493" s="68"/>
      <c r="C10493" s="70"/>
      <c r="D10493" s="23"/>
      <c r="E10493" s="23"/>
      <c r="F10493" s="23"/>
      <c r="G10493" s="23"/>
      <c r="H10493" s="23"/>
      <c r="I10493" s="23"/>
      <c r="J10493" s="24"/>
      <c r="K10493" s="24"/>
      <c r="L10493" s="24"/>
      <c r="M10493" s="133"/>
    </row>
    <row r="10494" spans="1:13" x14ac:dyDescent="0.25">
      <c r="A10494" s="35"/>
      <c r="B10494" s="68"/>
      <c r="C10494" s="70"/>
      <c r="D10494" s="23"/>
      <c r="E10494" s="23"/>
      <c r="F10494" s="23"/>
      <c r="G10494" s="23"/>
      <c r="H10494" s="23"/>
      <c r="I10494" s="23"/>
      <c r="J10494" s="24"/>
      <c r="K10494" s="24"/>
      <c r="L10494" s="24"/>
      <c r="M10494" s="133"/>
    </row>
    <row r="10495" spans="1:13" x14ac:dyDescent="0.25">
      <c r="A10495" s="35"/>
      <c r="B10495" s="68"/>
      <c r="C10495" s="70"/>
      <c r="D10495" s="23"/>
      <c r="E10495" s="23"/>
      <c r="F10495" s="23"/>
      <c r="G10495" s="23"/>
      <c r="H10495" s="23"/>
      <c r="I10495" s="23"/>
      <c r="J10495" s="24"/>
      <c r="K10495" s="24"/>
      <c r="L10495" s="24"/>
      <c r="M10495" s="133"/>
    </row>
    <row r="10496" spans="1:13" x14ac:dyDescent="0.25">
      <c r="A10496" s="35"/>
      <c r="B10496" s="68"/>
      <c r="C10496" s="70"/>
      <c r="D10496" s="23"/>
      <c r="E10496" s="23"/>
      <c r="F10496" s="23"/>
      <c r="G10496" s="23"/>
      <c r="H10496" s="23"/>
      <c r="I10496" s="23"/>
      <c r="J10496" s="24"/>
      <c r="K10496" s="24"/>
      <c r="L10496" s="24"/>
      <c r="M10496" s="133"/>
    </row>
    <row r="10497" spans="1:13" x14ac:dyDescent="0.25">
      <c r="A10497" s="35"/>
      <c r="B10497" s="68"/>
      <c r="C10497" s="70"/>
      <c r="D10497" s="23"/>
      <c r="E10497" s="23"/>
      <c r="F10497" s="23"/>
      <c r="G10497" s="23"/>
      <c r="H10497" s="23"/>
      <c r="I10497" s="23"/>
      <c r="J10497" s="24"/>
      <c r="K10497" s="24"/>
      <c r="L10497" s="24"/>
      <c r="M10497" s="133"/>
    </row>
    <row r="10498" spans="1:13" x14ac:dyDescent="0.25">
      <c r="A10498" s="35"/>
      <c r="B10498" s="68"/>
      <c r="C10498" s="70"/>
      <c r="D10498" s="23"/>
      <c r="E10498" s="23"/>
      <c r="F10498" s="23"/>
      <c r="G10498" s="23"/>
      <c r="H10498" s="23"/>
      <c r="I10498" s="23"/>
      <c r="J10498" s="24"/>
      <c r="K10498" s="24"/>
      <c r="L10498" s="24"/>
      <c r="M10498" s="133"/>
    </row>
    <row r="10499" spans="1:13" x14ac:dyDescent="0.25">
      <c r="A10499" s="35"/>
      <c r="B10499" s="68"/>
      <c r="C10499" s="70"/>
      <c r="D10499" s="23"/>
      <c r="E10499" s="23"/>
      <c r="F10499" s="23"/>
      <c r="G10499" s="23"/>
      <c r="H10499" s="23"/>
      <c r="I10499" s="23"/>
      <c r="J10499" s="24"/>
      <c r="K10499" s="24"/>
      <c r="L10499" s="24"/>
      <c r="M10499" s="133"/>
    </row>
    <row r="10500" spans="1:13" x14ac:dyDescent="0.25">
      <c r="A10500" s="35"/>
      <c r="B10500" s="68"/>
      <c r="C10500" s="70"/>
      <c r="D10500" s="23"/>
      <c r="E10500" s="23"/>
      <c r="F10500" s="23"/>
      <c r="G10500" s="23"/>
      <c r="H10500" s="23"/>
      <c r="I10500" s="23"/>
      <c r="J10500" s="24"/>
      <c r="K10500" s="24"/>
      <c r="L10500" s="24"/>
      <c r="M10500" s="133"/>
    </row>
    <row r="10501" spans="1:13" x14ac:dyDescent="0.25">
      <c r="A10501" s="35"/>
      <c r="B10501" s="68"/>
      <c r="C10501" s="70"/>
      <c r="D10501" s="23"/>
      <c r="E10501" s="23"/>
      <c r="F10501" s="23"/>
      <c r="G10501" s="23"/>
      <c r="H10501" s="23"/>
      <c r="I10501" s="23"/>
      <c r="J10501" s="24"/>
      <c r="K10501" s="24"/>
      <c r="L10501" s="24"/>
      <c r="M10501" s="133"/>
    </row>
    <row r="10502" spans="1:13" x14ac:dyDescent="0.25">
      <c r="A10502" s="35"/>
      <c r="B10502" s="68"/>
      <c r="C10502" s="70"/>
      <c r="D10502" s="23"/>
      <c r="E10502" s="23"/>
      <c r="F10502" s="23"/>
      <c r="G10502" s="23"/>
      <c r="H10502" s="23"/>
      <c r="I10502" s="23"/>
      <c r="J10502" s="24"/>
      <c r="K10502" s="24"/>
      <c r="L10502" s="24"/>
      <c r="M10502" s="133"/>
    </row>
    <row r="10503" spans="1:13" x14ac:dyDescent="0.25">
      <c r="A10503" s="35"/>
      <c r="B10503" s="68"/>
      <c r="C10503" s="70"/>
      <c r="D10503" s="23"/>
      <c r="E10503" s="23"/>
      <c r="F10503" s="23"/>
      <c r="G10503" s="23"/>
      <c r="H10503" s="23"/>
      <c r="I10503" s="23"/>
      <c r="J10503" s="24"/>
      <c r="K10503" s="24"/>
      <c r="L10503" s="24"/>
      <c r="M10503" s="133"/>
    </row>
    <row r="10504" spans="1:13" x14ac:dyDescent="0.25">
      <c r="A10504" s="35"/>
      <c r="B10504" s="68"/>
      <c r="C10504" s="70"/>
      <c r="D10504" s="23"/>
      <c r="E10504" s="23"/>
      <c r="F10504" s="23"/>
      <c r="G10504" s="23"/>
      <c r="H10504" s="23"/>
      <c r="I10504" s="23"/>
      <c r="J10504" s="24"/>
      <c r="K10504" s="24"/>
      <c r="L10504" s="24"/>
      <c r="M10504" s="133"/>
    </row>
    <row r="10505" spans="1:13" x14ac:dyDescent="0.25">
      <c r="A10505" s="35"/>
      <c r="B10505" s="68"/>
      <c r="C10505" s="70"/>
      <c r="D10505" s="23"/>
      <c r="E10505" s="23"/>
      <c r="F10505" s="23"/>
      <c r="G10505" s="23"/>
      <c r="H10505" s="23"/>
      <c r="I10505" s="23"/>
      <c r="J10505" s="24"/>
      <c r="K10505" s="24"/>
      <c r="L10505" s="24"/>
      <c r="M10505" s="133"/>
    </row>
    <row r="10506" spans="1:13" x14ac:dyDescent="0.25">
      <c r="A10506" s="35"/>
      <c r="B10506" s="68"/>
      <c r="C10506" s="70"/>
      <c r="D10506" s="23"/>
      <c r="E10506" s="23"/>
      <c r="F10506" s="23"/>
      <c r="G10506" s="23"/>
      <c r="H10506" s="23"/>
      <c r="I10506" s="23"/>
      <c r="J10506" s="24"/>
      <c r="K10506" s="24"/>
      <c r="L10506" s="24"/>
      <c r="M10506" s="133"/>
    </row>
    <row r="10507" spans="1:13" x14ac:dyDescent="0.25">
      <c r="A10507" s="35"/>
      <c r="B10507" s="68"/>
      <c r="C10507" s="70"/>
      <c r="D10507" s="23"/>
      <c r="E10507" s="23"/>
      <c r="F10507" s="23"/>
      <c r="G10507" s="23"/>
      <c r="H10507" s="23"/>
      <c r="I10507" s="23"/>
      <c r="J10507" s="24"/>
      <c r="K10507" s="24"/>
      <c r="L10507" s="24"/>
      <c r="M10507" s="133"/>
    </row>
    <row r="10508" spans="1:13" x14ac:dyDescent="0.25">
      <c r="A10508" s="35"/>
      <c r="B10508" s="68"/>
      <c r="C10508" s="70"/>
      <c r="D10508" s="23"/>
      <c r="E10508" s="23"/>
      <c r="F10508" s="23"/>
      <c r="G10508" s="23"/>
      <c r="H10508" s="23"/>
      <c r="I10508" s="23"/>
      <c r="J10508" s="24"/>
      <c r="K10508" s="24"/>
      <c r="L10508" s="24"/>
      <c r="M10508" s="133"/>
    </row>
    <row r="10509" spans="1:13" x14ac:dyDescent="0.25">
      <c r="A10509" s="35"/>
      <c r="B10509" s="68"/>
      <c r="C10509" s="70"/>
      <c r="D10509" s="23"/>
      <c r="E10509" s="23"/>
      <c r="F10509" s="23"/>
      <c r="G10509" s="23"/>
      <c r="H10509" s="23"/>
      <c r="I10509" s="23"/>
      <c r="J10509" s="24"/>
      <c r="K10509" s="24"/>
      <c r="L10509" s="24"/>
      <c r="M10509" s="133"/>
    </row>
    <row r="10510" spans="1:13" x14ac:dyDescent="0.25">
      <c r="A10510" s="35"/>
      <c r="B10510" s="68"/>
      <c r="C10510" s="70"/>
      <c r="D10510" s="23"/>
      <c r="E10510" s="23"/>
      <c r="F10510" s="23"/>
      <c r="G10510" s="23"/>
      <c r="H10510" s="23"/>
      <c r="I10510" s="23"/>
      <c r="J10510" s="24"/>
      <c r="K10510" s="24"/>
      <c r="L10510" s="24"/>
      <c r="M10510" s="133"/>
    </row>
    <row r="10511" spans="1:13" x14ac:dyDescent="0.25">
      <c r="A10511" s="35"/>
      <c r="B10511" s="68"/>
      <c r="C10511" s="70"/>
      <c r="D10511" s="23"/>
      <c r="E10511" s="23"/>
      <c r="F10511" s="23"/>
      <c r="G10511" s="23"/>
      <c r="H10511" s="23"/>
      <c r="I10511" s="23"/>
      <c r="J10511" s="24"/>
      <c r="K10511" s="24"/>
      <c r="L10511" s="24"/>
      <c r="M10511" s="133"/>
    </row>
    <row r="10512" spans="1:13" x14ac:dyDescent="0.25">
      <c r="A10512" s="35"/>
      <c r="B10512" s="68"/>
      <c r="C10512" s="70"/>
      <c r="D10512" s="23"/>
      <c r="E10512" s="23"/>
      <c r="F10512" s="23"/>
      <c r="G10512" s="23"/>
      <c r="H10512" s="23"/>
      <c r="I10512" s="23"/>
      <c r="J10512" s="24"/>
      <c r="K10512" s="24"/>
      <c r="L10512" s="24"/>
      <c r="M10512" s="133"/>
    </row>
    <row r="10513" spans="1:13" x14ac:dyDescent="0.25">
      <c r="A10513" s="35"/>
      <c r="B10513" s="68"/>
      <c r="C10513" s="70"/>
      <c r="D10513" s="23"/>
      <c r="E10513" s="23"/>
      <c r="F10513" s="23"/>
      <c r="G10513" s="23"/>
      <c r="H10513" s="23"/>
      <c r="I10513" s="23"/>
      <c r="J10513" s="24"/>
      <c r="K10513" s="24"/>
      <c r="L10513" s="24"/>
      <c r="M10513" s="133"/>
    </row>
    <row r="10514" spans="1:13" x14ac:dyDescent="0.25">
      <c r="A10514" s="35"/>
      <c r="B10514" s="68"/>
      <c r="C10514" s="70"/>
      <c r="D10514" s="23"/>
      <c r="E10514" s="23"/>
      <c r="F10514" s="23"/>
      <c r="G10514" s="23"/>
      <c r="H10514" s="23"/>
      <c r="I10514" s="23"/>
      <c r="J10514" s="24"/>
      <c r="K10514" s="24"/>
      <c r="L10514" s="24"/>
      <c r="M10514" s="133"/>
    </row>
    <row r="10515" spans="1:13" x14ac:dyDescent="0.25">
      <c r="A10515" s="35"/>
      <c r="B10515" s="68"/>
      <c r="C10515" s="70"/>
      <c r="D10515" s="23"/>
      <c r="E10515" s="23"/>
      <c r="F10515" s="23"/>
      <c r="G10515" s="23"/>
      <c r="H10515" s="23"/>
      <c r="I10515" s="23"/>
      <c r="J10515" s="24"/>
      <c r="K10515" s="24"/>
      <c r="L10515" s="24"/>
      <c r="M10515" s="133"/>
    </row>
    <row r="10516" spans="1:13" x14ac:dyDescent="0.25">
      <c r="A10516" s="35"/>
      <c r="B10516" s="68"/>
      <c r="C10516" s="70"/>
      <c r="D10516" s="23"/>
      <c r="E10516" s="23"/>
      <c r="F10516" s="23"/>
      <c r="G10516" s="23"/>
      <c r="H10516" s="23"/>
      <c r="I10516" s="23"/>
      <c r="J10516" s="24"/>
      <c r="K10516" s="24"/>
      <c r="L10516" s="24"/>
      <c r="M10516" s="133"/>
    </row>
    <row r="10517" spans="1:13" x14ac:dyDescent="0.25">
      <c r="A10517" s="35"/>
      <c r="B10517" s="68"/>
      <c r="C10517" s="70"/>
      <c r="D10517" s="23"/>
      <c r="E10517" s="23"/>
      <c r="F10517" s="23"/>
      <c r="G10517" s="23"/>
      <c r="H10517" s="23"/>
      <c r="I10517" s="23"/>
      <c r="J10517" s="24"/>
      <c r="K10517" s="24"/>
      <c r="L10517" s="24"/>
      <c r="M10517" s="133"/>
    </row>
    <row r="10518" spans="1:13" x14ac:dyDescent="0.25">
      <c r="A10518" s="35"/>
      <c r="B10518" s="68"/>
      <c r="C10518" s="70"/>
      <c r="D10518" s="23"/>
      <c r="E10518" s="23"/>
      <c r="F10518" s="23"/>
      <c r="G10518" s="23"/>
      <c r="H10518" s="23"/>
      <c r="I10518" s="23"/>
      <c r="J10518" s="24"/>
      <c r="K10518" s="24"/>
      <c r="L10518" s="24"/>
      <c r="M10518" s="133"/>
    </row>
    <row r="10519" spans="1:13" x14ac:dyDescent="0.25">
      <c r="A10519" s="35"/>
      <c r="B10519" s="68"/>
      <c r="C10519" s="70"/>
      <c r="D10519" s="23"/>
      <c r="E10519" s="23"/>
      <c r="F10519" s="23"/>
      <c r="G10519" s="23"/>
      <c r="H10519" s="23"/>
      <c r="I10519" s="23"/>
      <c r="J10519" s="24"/>
      <c r="K10519" s="24"/>
      <c r="L10519" s="24"/>
      <c r="M10519" s="133"/>
    </row>
    <row r="10520" spans="1:13" x14ac:dyDescent="0.25">
      <c r="A10520" s="35"/>
      <c r="B10520" s="68"/>
      <c r="C10520" s="70"/>
      <c r="D10520" s="23"/>
      <c r="E10520" s="23"/>
      <c r="F10520" s="23"/>
      <c r="G10520" s="23"/>
      <c r="H10520" s="23"/>
      <c r="I10520" s="23"/>
      <c r="J10520" s="24"/>
      <c r="K10520" s="24"/>
      <c r="L10520" s="24"/>
      <c r="M10520" s="133"/>
    </row>
    <row r="10521" spans="1:13" x14ac:dyDescent="0.25">
      <c r="A10521" s="35"/>
      <c r="B10521" s="68"/>
      <c r="C10521" s="70"/>
      <c r="D10521" s="23"/>
      <c r="E10521" s="23"/>
      <c r="F10521" s="23"/>
      <c r="G10521" s="23"/>
      <c r="H10521" s="23"/>
      <c r="I10521" s="23"/>
      <c r="J10521" s="24"/>
      <c r="K10521" s="24"/>
      <c r="L10521" s="24"/>
      <c r="M10521" s="133"/>
    </row>
    <row r="10522" spans="1:13" x14ac:dyDescent="0.25">
      <c r="A10522" s="35"/>
      <c r="B10522" s="68"/>
      <c r="C10522" s="70"/>
      <c r="D10522" s="23"/>
      <c r="E10522" s="23"/>
      <c r="F10522" s="23"/>
      <c r="G10522" s="23"/>
      <c r="H10522" s="23"/>
      <c r="I10522" s="23"/>
      <c r="J10522" s="24"/>
      <c r="K10522" s="24"/>
      <c r="L10522" s="24"/>
      <c r="M10522" s="133"/>
    </row>
    <row r="10523" spans="1:13" x14ac:dyDescent="0.25">
      <c r="A10523" s="35"/>
      <c r="B10523" s="68"/>
      <c r="C10523" s="70"/>
      <c r="D10523" s="23"/>
      <c r="E10523" s="23"/>
      <c r="F10523" s="23"/>
      <c r="G10523" s="23"/>
      <c r="H10523" s="23"/>
      <c r="I10523" s="23"/>
      <c r="J10523" s="24"/>
      <c r="K10523" s="24"/>
      <c r="L10523" s="24"/>
      <c r="M10523" s="133"/>
    </row>
    <row r="10524" spans="1:13" x14ac:dyDescent="0.25">
      <c r="A10524" s="35"/>
      <c r="B10524" s="68"/>
      <c r="C10524" s="70"/>
      <c r="D10524" s="23"/>
      <c r="E10524" s="23"/>
      <c r="F10524" s="23"/>
      <c r="G10524" s="23"/>
      <c r="H10524" s="23"/>
      <c r="I10524" s="23"/>
      <c r="J10524" s="24"/>
      <c r="K10524" s="24"/>
      <c r="L10524" s="24"/>
      <c r="M10524" s="133"/>
    </row>
    <row r="10525" spans="1:13" x14ac:dyDescent="0.25">
      <c r="A10525" s="35"/>
      <c r="B10525" s="68"/>
      <c r="C10525" s="70"/>
      <c r="D10525" s="23"/>
      <c r="E10525" s="23"/>
      <c r="F10525" s="23"/>
      <c r="G10525" s="23"/>
      <c r="H10525" s="23"/>
      <c r="I10525" s="23"/>
      <c r="J10525" s="24"/>
      <c r="K10525" s="24"/>
      <c r="L10525" s="24"/>
      <c r="M10525" s="133"/>
    </row>
    <row r="10526" spans="1:13" x14ac:dyDescent="0.25">
      <c r="A10526" s="35"/>
      <c r="B10526" s="68"/>
      <c r="C10526" s="70"/>
      <c r="D10526" s="23"/>
      <c r="E10526" s="23"/>
      <c r="F10526" s="23"/>
      <c r="G10526" s="23"/>
      <c r="H10526" s="23"/>
      <c r="I10526" s="23"/>
      <c r="J10526" s="24"/>
      <c r="K10526" s="24"/>
      <c r="L10526" s="24"/>
      <c r="M10526" s="133"/>
    </row>
    <row r="10527" spans="1:13" x14ac:dyDescent="0.25">
      <c r="A10527" s="35"/>
      <c r="B10527" s="68"/>
      <c r="C10527" s="70"/>
      <c r="D10527" s="23"/>
      <c r="E10527" s="23"/>
      <c r="F10527" s="23"/>
      <c r="G10527" s="23"/>
      <c r="H10527" s="23"/>
      <c r="I10527" s="23"/>
      <c r="J10527" s="24"/>
      <c r="K10527" s="24"/>
      <c r="L10527" s="24"/>
      <c r="M10527" s="133"/>
    </row>
    <row r="10528" spans="1:13" x14ac:dyDescent="0.25">
      <c r="A10528" s="35"/>
      <c r="B10528" s="68"/>
      <c r="C10528" s="70"/>
      <c r="D10528" s="23"/>
      <c r="E10528" s="23"/>
      <c r="F10528" s="23"/>
      <c r="G10528" s="23"/>
      <c r="H10528" s="23"/>
      <c r="I10528" s="23"/>
      <c r="J10528" s="24"/>
      <c r="K10528" s="24"/>
      <c r="L10528" s="24"/>
      <c r="M10528" s="133"/>
    </row>
    <row r="10529" spans="1:13" x14ac:dyDescent="0.25">
      <c r="A10529" s="35"/>
      <c r="B10529" s="68"/>
      <c r="C10529" s="70"/>
      <c r="D10529" s="23"/>
      <c r="E10529" s="23"/>
      <c r="F10529" s="23"/>
      <c r="G10529" s="23"/>
      <c r="H10529" s="23"/>
      <c r="I10529" s="23"/>
      <c r="J10529" s="24"/>
      <c r="K10529" s="24"/>
      <c r="L10529" s="24"/>
      <c r="M10529" s="133"/>
    </row>
    <row r="10530" spans="1:13" x14ac:dyDescent="0.25">
      <c r="A10530" s="35"/>
      <c r="B10530" s="68"/>
      <c r="C10530" s="70"/>
      <c r="D10530" s="23"/>
      <c r="E10530" s="23"/>
      <c r="F10530" s="23"/>
      <c r="G10530" s="23"/>
      <c r="H10530" s="23"/>
      <c r="I10530" s="23"/>
      <c r="J10530" s="24"/>
      <c r="K10530" s="24"/>
      <c r="L10530" s="24"/>
      <c r="M10530" s="133"/>
    </row>
    <row r="10531" spans="1:13" x14ac:dyDescent="0.25">
      <c r="A10531" s="35"/>
      <c r="B10531" s="68"/>
      <c r="C10531" s="70"/>
      <c r="D10531" s="23"/>
      <c r="E10531" s="23"/>
      <c r="F10531" s="23"/>
      <c r="G10531" s="23"/>
      <c r="H10531" s="23"/>
      <c r="I10531" s="23"/>
      <c r="J10531" s="24"/>
      <c r="K10531" s="24"/>
      <c r="L10531" s="24"/>
      <c r="M10531" s="133"/>
    </row>
    <row r="10532" spans="1:13" x14ac:dyDescent="0.25">
      <c r="A10532" s="35"/>
      <c r="B10532" s="68"/>
      <c r="C10532" s="70"/>
      <c r="D10532" s="23"/>
      <c r="E10532" s="23"/>
      <c r="F10532" s="23"/>
      <c r="G10532" s="23"/>
      <c r="H10532" s="23"/>
      <c r="I10532" s="23"/>
      <c r="J10532" s="24"/>
      <c r="K10532" s="24"/>
      <c r="L10532" s="24"/>
      <c r="M10532" s="133"/>
    </row>
    <row r="10533" spans="1:13" x14ac:dyDescent="0.25">
      <c r="A10533" s="35"/>
      <c r="B10533" s="68"/>
      <c r="C10533" s="70"/>
      <c r="D10533" s="23"/>
      <c r="E10533" s="23"/>
      <c r="F10533" s="23"/>
      <c r="G10533" s="23"/>
      <c r="H10533" s="23"/>
      <c r="I10533" s="23"/>
      <c r="J10533" s="24"/>
      <c r="K10533" s="24"/>
      <c r="L10533" s="24"/>
      <c r="M10533" s="133"/>
    </row>
    <row r="10534" spans="1:13" x14ac:dyDescent="0.25">
      <c r="A10534" s="35"/>
      <c r="B10534" s="68"/>
      <c r="C10534" s="70"/>
      <c r="D10534" s="23"/>
      <c r="E10534" s="23"/>
      <c r="F10534" s="23"/>
      <c r="G10534" s="23"/>
      <c r="H10534" s="23"/>
      <c r="I10534" s="23"/>
      <c r="J10534" s="24"/>
      <c r="K10534" s="24"/>
      <c r="L10534" s="24"/>
      <c r="M10534" s="133"/>
    </row>
    <row r="10535" spans="1:13" x14ac:dyDescent="0.25">
      <c r="A10535" s="35"/>
      <c r="B10535" s="68"/>
      <c r="C10535" s="70"/>
      <c r="D10535" s="23"/>
      <c r="E10535" s="23"/>
      <c r="F10535" s="23"/>
      <c r="G10535" s="23"/>
      <c r="H10535" s="23"/>
      <c r="I10535" s="23"/>
      <c r="J10535" s="24"/>
      <c r="K10535" s="24"/>
      <c r="L10535" s="24"/>
      <c r="M10535" s="133"/>
    </row>
    <row r="10536" spans="1:13" x14ac:dyDescent="0.25">
      <c r="A10536" s="35"/>
      <c r="B10536" s="68"/>
      <c r="C10536" s="70"/>
      <c r="D10536" s="23"/>
      <c r="E10536" s="23"/>
      <c r="F10536" s="23"/>
      <c r="G10536" s="23"/>
      <c r="H10536" s="23"/>
      <c r="I10536" s="23"/>
      <c r="J10536" s="24"/>
      <c r="K10536" s="24"/>
      <c r="L10536" s="24"/>
      <c r="M10536" s="133"/>
    </row>
    <row r="10537" spans="1:13" x14ac:dyDescent="0.25">
      <c r="A10537" s="35"/>
      <c r="B10537" s="68"/>
      <c r="C10537" s="70"/>
      <c r="D10537" s="23"/>
      <c r="E10537" s="23"/>
      <c r="F10537" s="23"/>
      <c r="G10537" s="23"/>
      <c r="H10537" s="23"/>
      <c r="I10537" s="23"/>
      <c r="J10537" s="24"/>
      <c r="K10537" s="24"/>
      <c r="L10537" s="24"/>
      <c r="M10537" s="133"/>
    </row>
    <row r="10538" spans="1:13" x14ac:dyDescent="0.25">
      <c r="A10538" s="35"/>
      <c r="B10538" s="68"/>
      <c r="C10538" s="70"/>
      <c r="D10538" s="23"/>
      <c r="E10538" s="23"/>
      <c r="F10538" s="23"/>
      <c r="G10538" s="23"/>
      <c r="H10538" s="23"/>
      <c r="I10538" s="23"/>
      <c r="J10538" s="24"/>
      <c r="K10538" s="24"/>
      <c r="L10538" s="24"/>
      <c r="M10538" s="133"/>
    </row>
    <row r="10539" spans="1:13" x14ac:dyDescent="0.25">
      <c r="A10539" s="35"/>
      <c r="B10539" s="68"/>
      <c r="C10539" s="70"/>
      <c r="D10539" s="23"/>
      <c r="E10539" s="23"/>
      <c r="F10539" s="23"/>
      <c r="G10539" s="23"/>
      <c r="H10539" s="23"/>
      <c r="I10539" s="23"/>
      <c r="J10539" s="24"/>
      <c r="K10539" s="24"/>
      <c r="L10539" s="24"/>
      <c r="M10539" s="133"/>
    </row>
    <row r="10540" spans="1:13" x14ac:dyDescent="0.25">
      <c r="A10540" s="35"/>
      <c r="B10540" s="68"/>
      <c r="C10540" s="70"/>
      <c r="D10540" s="23"/>
      <c r="E10540" s="23"/>
      <c r="F10540" s="23"/>
      <c r="G10540" s="23"/>
      <c r="H10540" s="23"/>
      <c r="I10540" s="23"/>
      <c r="J10540" s="24"/>
      <c r="K10540" s="24"/>
      <c r="L10540" s="24"/>
      <c r="M10540" s="133"/>
    </row>
    <row r="10541" spans="1:13" x14ac:dyDescent="0.25">
      <c r="A10541" s="35"/>
      <c r="B10541" s="68"/>
      <c r="C10541" s="70"/>
      <c r="D10541" s="23"/>
      <c r="E10541" s="23"/>
      <c r="F10541" s="23"/>
      <c r="G10541" s="23"/>
      <c r="H10541" s="23"/>
      <c r="I10541" s="23"/>
      <c r="J10541" s="24"/>
      <c r="K10541" s="24"/>
      <c r="L10541" s="24"/>
      <c r="M10541" s="133"/>
    </row>
    <row r="10542" spans="1:13" x14ac:dyDescent="0.25">
      <c r="A10542" s="35"/>
      <c r="B10542" s="68"/>
      <c r="C10542" s="70"/>
      <c r="D10542" s="23"/>
      <c r="E10542" s="23"/>
      <c r="F10542" s="23"/>
      <c r="G10542" s="23"/>
      <c r="H10542" s="23"/>
      <c r="I10542" s="23"/>
      <c r="J10542" s="24"/>
      <c r="K10542" s="24"/>
      <c r="L10542" s="24"/>
      <c r="M10542" s="133"/>
    </row>
    <row r="10543" spans="1:13" x14ac:dyDescent="0.25">
      <c r="A10543" s="35"/>
      <c r="B10543" s="68"/>
      <c r="C10543" s="70"/>
      <c r="D10543" s="23"/>
      <c r="E10543" s="23"/>
      <c r="F10543" s="23"/>
      <c r="G10543" s="23"/>
      <c r="H10543" s="23"/>
      <c r="I10543" s="23"/>
      <c r="J10543" s="24"/>
      <c r="K10543" s="24"/>
      <c r="L10543" s="24"/>
      <c r="M10543" s="133"/>
    </row>
    <row r="10544" spans="1:13" x14ac:dyDescent="0.25">
      <c r="A10544" s="35"/>
      <c r="B10544" s="68"/>
      <c r="C10544" s="70"/>
      <c r="D10544" s="23"/>
      <c r="E10544" s="23"/>
      <c r="F10544" s="23"/>
      <c r="G10544" s="23"/>
      <c r="H10544" s="23"/>
      <c r="I10544" s="23"/>
      <c r="J10544" s="24"/>
      <c r="K10544" s="24"/>
      <c r="L10544" s="24"/>
      <c r="M10544" s="133"/>
    </row>
    <row r="10545" spans="1:13" x14ac:dyDescent="0.25">
      <c r="A10545" s="35"/>
      <c r="B10545" s="68"/>
      <c r="C10545" s="70"/>
      <c r="D10545" s="23"/>
      <c r="E10545" s="23"/>
      <c r="F10545" s="23"/>
      <c r="G10545" s="23"/>
      <c r="H10545" s="23"/>
      <c r="I10545" s="23"/>
      <c r="J10545" s="24"/>
      <c r="K10545" s="24"/>
      <c r="L10545" s="24"/>
      <c r="M10545" s="133"/>
    </row>
    <row r="10546" spans="1:13" x14ac:dyDescent="0.25">
      <c r="A10546" s="35"/>
      <c r="B10546" s="68"/>
      <c r="C10546" s="70"/>
      <c r="D10546" s="23"/>
      <c r="E10546" s="23"/>
      <c r="F10546" s="23"/>
      <c r="G10546" s="23"/>
      <c r="H10546" s="23"/>
      <c r="I10546" s="23"/>
      <c r="J10546" s="24"/>
      <c r="K10546" s="24"/>
      <c r="L10546" s="24"/>
      <c r="M10546" s="133"/>
    </row>
    <row r="10547" spans="1:13" x14ac:dyDescent="0.25">
      <c r="A10547" s="35"/>
      <c r="B10547" s="68"/>
      <c r="C10547" s="70"/>
      <c r="D10547" s="23"/>
      <c r="E10547" s="23"/>
      <c r="F10547" s="23"/>
      <c r="G10547" s="23"/>
      <c r="H10547" s="23"/>
      <c r="I10547" s="23"/>
      <c r="J10547" s="24"/>
      <c r="K10547" s="24"/>
      <c r="L10547" s="24"/>
      <c r="M10547" s="133"/>
    </row>
    <row r="10548" spans="1:13" x14ac:dyDescent="0.25">
      <c r="A10548" s="35"/>
      <c r="B10548" s="68"/>
      <c r="C10548" s="70"/>
      <c r="D10548" s="23"/>
      <c r="E10548" s="23"/>
      <c r="F10548" s="23"/>
      <c r="G10548" s="23"/>
      <c r="H10548" s="23"/>
      <c r="I10548" s="23"/>
      <c r="J10548" s="24"/>
      <c r="K10548" s="24"/>
      <c r="L10548" s="24"/>
      <c r="M10548" s="133"/>
    </row>
    <row r="10549" spans="1:13" x14ac:dyDescent="0.25">
      <c r="A10549" s="35"/>
      <c r="B10549" s="68"/>
      <c r="C10549" s="70"/>
      <c r="D10549" s="23"/>
      <c r="E10549" s="23"/>
      <c r="F10549" s="23"/>
      <c r="G10549" s="23"/>
      <c r="H10549" s="23"/>
      <c r="I10549" s="23"/>
      <c r="J10549" s="24"/>
      <c r="K10549" s="24"/>
      <c r="L10549" s="24"/>
      <c r="M10549" s="133"/>
    </row>
    <row r="10550" spans="1:13" x14ac:dyDescent="0.25">
      <c r="A10550" s="35"/>
      <c r="B10550" s="68"/>
      <c r="C10550" s="70"/>
      <c r="D10550" s="23"/>
      <c r="E10550" s="23"/>
      <c r="F10550" s="23"/>
      <c r="G10550" s="23"/>
      <c r="H10550" s="23"/>
      <c r="I10550" s="23"/>
      <c r="J10550" s="24"/>
      <c r="K10550" s="24"/>
      <c r="L10550" s="24"/>
      <c r="M10550" s="133"/>
    </row>
    <row r="10551" spans="1:13" x14ac:dyDescent="0.25">
      <c r="A10551" s="35"/>
      <c r="B10551" s="68"/>
      <c r="C10551" s="70"/>
      <c r="D10551" s="23"/>
      <c r="E10551" s="23"/>
      <c r="F10551" s="23"/>
      <c r="G10551" s="23"/>
      <c r="H10551" s="23"/>
      <c r="I10551" s="23"/>
      <c r="J10551" s="24"/>
      <c r="K10551" s="24"/>
      <c r="L10551" s="24"/>
      <c r="M10551" s="133"/>
    </row>
    <row r="10552" spans="1:13" x14ac:dyDescent="0.25">
      <c r="A10552" s="35"/>
      <c r="B10552" s="68"/>
      <c r="C10552" s="70"/>
      <c r="D10552" s="23"/>
      <c r="E10552" s="23"/>
      <c r="F10552" s="23"/>
      <c r="G10552" s="23"/>
      <c r="H10552" s="23"/>
      <c r="I10552" s="23"/>
      <c r="J10552" s="24"/>
      <c r="K10552" s="24"/>
      <c r="L10552" s="24"/>
      <c r="M10552" s="133"/>
    </row>
    <row r="10553" spans="1:13" x14ac:dyDescent="0.25">
      <c r="A10553" s="35"/>
      <c r="B10553" s="68"/>
      <c r="C10553" s="70"/>
      <c r="D10553" s="23"/>
      <c r="E10553" s="23"/>
      <c r="F10553" s="23"/>
      <c r="G10553" s="23"/>
      <c r="H10553" s="23"/>
      <c r="I10553" s="23"/>
      <c r="J10553" s="24"/>
      <c r="K10553" s="24"/>
      <c r="L10553" s="24"/>
      <c r="M10553" s="133"/>
    </row>
    <row r="10554" spans="1:13" x14ac:dyDescent="0.25">
      <c r="A10554" s="35"/>
      <c r="B10554" s="68"/>
      <c r="C10554" s="70"/>
      <c r="D10554" s="23"/>
      <c r="E10554" s="23"/>
      <c r="F10554" s="23"/>
      <c r="G10554" s="23"/>
      <c r="H10554" s="23"/>
      <c r="I10554" s="23"/>
      <c r="J10554" s="24"/>
      <c r="K10554" s="24"/>
      <c r="L10554" s="24"/>
      <c r="M10554" s="133"/>
    </row>
    <row r="10555" spans="1:13" x14ac:dyDescent="0.25">
      <c r="A10555" s="35"/>
      <c r="B10555" s="68"/>
      <c r="C10555" s="70"/>
      <c r="D10555" s="23"/>
      <c r="E10555" s="23"/>
      <c r="F10555" s="23"/>
      <c r="G10555" s="23"/>
      <c r="H10555" s="23"/>
      <c r="I10555" s="23"/>
      <c r="J10555" s="24"/>
      <c r="K10555" s="24"/>
      <c r="L10555" s="24"/>
      <c r="M10555" s="133"/>
    </row>
    <row r="10556" spans="1:13" x14ac:dyDescent="0.25">
      <c r="A10556" s="35"/>
      <c r="B10556" s="68"/>
      <c r="C10556" s="70"/>
      <c r="D10556" s="23"/>
      <c r="E10556" s="23"/>
      <c r="F10556" s="23"/>
      <c r="G10556" s="23"/>
      <c r="H10556" s="23"/>
      <c r="I10556" s="23"/>
      <c r="J10556" s="24"/>
      <c r="K10556" s="24"/>
      <c r="L10556" s="24"/>
      <c r="M10556" s="133"/>
    </row>
    <row r="10557" spans="1:13" x14ac:dyDescent="0.25">
      <c r="A10557" s="35"/>
      <c r="B10557" s="68"/>
      <c r="C10557" s="70"/>
      <c r="D10557" s="23"/>
      <c r="E10557" s="23"/>
      <c r="F10557" s="23"/>
      <c r="G10557" s="23"/>
      <c r="H10557" s="23"/>
      <c r="I10557" s="23"/>
      <c r="J10557" s="24"/>
      <c r="K10557" s="24"/>
      <c r="L10557" s="24"/>
      <c r="M10557" s="133"/>
    </row>
    <row r="10558" spans="1:13" x14ac:dyDescent="0.25">
      <c r="A10558" s="35"/>
      <c r="B10558" s="68"/>
      <c r="C10558" s="70"/>
      <c r="D10558" s="23"/>
      <c r="E10558" s="23"/>
      <c r="F10558" s="23"/>
      <c r="G10558" s="23"/>
      <c r="H10558" s="23"/>
      <c r="I10558" s="23"/>
      <c r="J10558" s="24"/>
      <c r="K10558" s="24"/>
      <c r="L10558" s="24"/>
      <c r="M10558" s="133"/>
    </row>
    <row r="10559" spans="1:13" x14ac:dyDescent="0.25">
      <c r="A10559" s="35"/>
      <c r="B10559" s="68"/>
      <c r="C10559" s="70"/>
      <c r="D10559" s="23"/>
      <c r="E10559" s="23"/>
      <c r="F10559" s="23"/>
      <c r="G10559" s="23"/>
      <c r="H10559" s="23"/>
      <c r="I10559" s="23"/>
      <c r="J10559" s="24"/>
      <c r="K10559" s="24"/>
      <c r="L10559" s="24"/>
      <c r="M10559" s="133"/>
    </row>
    <row r="10560" spans="1:13" x14ac:dyDescent="0.25">
      <c r="A10560" s="35"/>
      <c r="B10560" s="68"/>
      <c r="C10560" s="70"/>
      <c r="D10560" s="23"/>
      <c r="E10560" s="23"/>
      <c r="F10560" s="23"/>
      <c r="G10560" s="23"/>
      <c r="H10560" s="23"/>
      <c r="I10560" s="23"/>
      <c r="J10560" s="24"/>
      <c r="K10560" s="24"/>
      <c r="L10560" s="24"/>
      <c r="M10560" s="133"/>
    </row>
    <row r="10561" spans="1:13" x14ac:dyDescent="0.25">
      <c r="A10561" s="35"/>
      <c r="B10561" s="68"/>
      <c r="C10561" s="70"/>
      <c r="D10561" s="23"/>
      <c r="E10561" s="23"/>
      <c r="F10561" s="23"/>
      <c r="G10561" s="23"/>
      <c r="H10561" s="23"/>
      <c r="I10561" s="23"/>
      <c r="J10561" s="24"/>
      <c r="K10561" s="24"/>
      <c r="L10561" s="24"/>
      <c r="M10561" s="133"/>
    </row>
    <row r="10562" spans="1:13" x14ac:dyDescent="0.25">
      <c r="A10562" s="35"/>
      <c r="B10562" s="68"/>
      <c r="C10562" s="70"/>
      <c r="D10562" s="23"/>
      <c r="E10562" s="23"/>
      <c r="F10562" s="23"/>
      <c r="G10562" s="23"/>
      <c r="H10562" s="23"/>
      <c r="I10562" s="23"/>
      <c r="J10562" s="24"/>
      <c r="K10562" s="24"/>
      <c r="L10562" s="24"/>
      <c r="M10562" s="133"/>
    </row>
    <row r="10563" spans="1:13" x14ac:dyDescent="0.25">
      <c r="A10563" s="35"/>
      <c r="B10563" s="68"/>
      <c r="C10563" s="70"/>
      <c r="D10563" s="23"/>
      <c r="E10563" s="23"/>
      <c r="F10563" s="23"/>
      <c r="G10563" s="23"/>
      <c r="H10563" s="23"/>
      <c r="I10563" s="23"/>
      <c r="J10563" s="24"/>
      <c r="K10563" s="24"/>
      <c r="L10563" s="24"/>
      <c r="M10563" s="133"/>
    </row>
    <row r="10564" spans="1:13" x14ac:dyDescent="0.25">
      <c r="A10564" s="35"/>
      <c r="B10564" s="68"/>
      <c r="C10564" s="70"/>
      <c r="D10564" s="23"/>
      <c r="E10564" s="23"/>
      <c r="F10564" s="23"/>
      <c r="G10564" s="23"/>
      <c r="H10564" s="23"/>
      <c r="I10564" s="23"/>
      <c r="J10564" s="24"/>
      <c r="K10564" s="24"/>
      <c r="L10564" s="24"/>
      <c r="M10564" s="133"/>
    </row>
    <row r="10565" spans="1:13" x14ac:dyDescent="0.25">
      <c r="A10565" s="35"/>
      <c r="B10565" s="68"/>
      <c r="C10565" s="70"/>
      <c r="D10565" s="23"/>
      <c r="E10565" s="23"/>
      <c r="F10565" s="23"/>
      <c r="G10565" s="23"/>
      <c r="H10565" s="23"/>
      <c r="I10565" s="23"/>
      <c r="J10565" s="24"/>
      <c r="K10565" s="24"/>
      <c r="L10565" s="24"/>
      <c r="M10565" s="133"/>
    </row>
    <row r="10566" spans="1:13" x14ac:dyDescent="0.25">
      <c r="A10566" s="35"/>
      <c r="B10566" s="68"/>
      <c r="C10566" s="70"/>
      <c r="D10566" s="23"/>
      <c r="E10566" s="23"/>
      <c r="F10566" s="23"/>
      <c r="G10566" s="23"/>
      <c r="H10566" s="23"/>
      <c r="I10566" s="23"/>
      <c r="J10566" s="24"/>
      <c r="K10566" s="24"/>
      <c r="L10566" s="24"/>
      <c r="M10566" s="133"/>
    </row>
    <row r="10567" spans="1:13" x14ac:dyDescent="0.25">
      <c r="A10567" s="35"/>
      <c r="B10567" s="68"/>
      <c r="C10567" s="70"/>
      <c r="D10567" s="23"/>
      <c r="E10567" s="23"/>
      <c r="F10567" s="23"/>
      <c r="G10567" s="23"/>
      <c r="H10567" s="23"/>
      <c r="I10567" s="23"/>
      <c r="J10567" s="24"/>
      <c r="K10567" s="24"/>
      <c r="L10567" s="24"/>
      <c r="M10567" s="133"/>
    </row>
    <row r="10568" spans="1:13" x14ac:dyDescent="0.25">
      <c r="A10568" s="35"/>
      <c r="B10568" s="68"/>
      <c r="C10568" s="70"/>
      <c r="D10568" s="23"/>
      <c r="E10568" s="23"/>
      <c r="F10568" s="23"/>
      <c r="G10568" s="23"/>
      <c r="H10568" s="23"/>
      <c r="I10568" s="23"/>
      <c r="J10568" s="24"/>
      <c r="K10568" s="24"/>
      <c r="L10568" s="24"/>
      <c r="M10568" s="133"/>
    </row>
    <row r="10569" spans="1:13" x14ac:dyDescent="0.25">
      <c r="A10569" s="35"/>
      <c r="B10569" s="68"/>
      <c r="C10569" s="70"/>
      <c r="D10569" s="23"/>
      <c r="E10569" s="23"/>
      <c r="F10569" s="23"/>
      <c r="G10569" s="23"/>
      <c r="H10569" s="23"/>
      <c r="I10569" s="23"/>
      <c r="J10569" s="24"/>
      <c r="K10569" s="24"/>
      <c r="L10569" s="24"/>
      <c r="M10569" s="133"/>
    </row>
    <row r="10570" spans="1:13" x14ac:dyDescent="0.25">
      <c r="A10570" s="35"/>
      <c r="B10570" s="68"/>
      <c r="C10570" s="70"/>
      <c r="D10570" s="23"/>
      <c r="E10570" s="23"/>
      <c r="F10570" s="23"/>
      <c r="G10570" s="23"/>
      <c r="H10570" s="23"/>
      <c r="I10570" s="23"/>
      <c r="J10570" s="24"/>
      <c r="K10570" s="24"/>
      <c r="L10570" s="24"/>
      <c r="M10570" s="133"/>
    </row>
    <row r="10571" spans="1:13" x14ac:dyDescent="0.25">
      <c r="A10571" s="35"/>
      <c r="B10571" s="68"/>
      <c r="C10571" s="70"/>
      <c r="D10571" s="23"/>
      <c r="E10571" s="23"/>
      <c r="F10571" s="23"/>
      <c r="G10571" s="23"/>
      <c r="H10571" s="23"/>
      <c r="I10571" s="23"/>
      <c r="J10571" s="24"/>
      <c r="K10571" s="24"/>
      <c r="L10571" s="24"/>
      <c r="M10571" s="133"/>
    </row>
    <row r="10572" spans="1:13" x14ac:dyDescent="0.25">
      <c r="A10572" s="35"/>
      <c r="B10572" s="68"/>
      <c r="C10572" s="70"/>
      <c r="D10572" s="23"/>
      <c r="E10572" s="23"/>
      <c r="F10572" s="23"/>
      <c r="G10572" s="23"/>
      <c r="H10572" s="23"/>
      <c r="I10572" s="23"/>
      <c r="J10572" s="24"/>
      <c r="K10572" s="24"/>
      <c r="L10572" s="24"/>
      <c r="M10572" s="133"/>
    </row>
    <row r="10573" spans="1:13" x14ac:dyDescent="0.25">
      <c r="A10573" s="35"/>
      <c r="B10573" s="68"/>
      <c r="C10573" s="70"/>
      <c r="D10573" s="23"/>
      <c r="E10573" s="23"/>
      <c r="F10573" s="23"/>
      <c r="G10573" s="23"/>
      <c r="H10573" s="23"/>
      <c r="I10573" s="23"/>
      <c r="J10573" s="24"/>
      <c r="K10573" s="24"/>
      <c r="L10573" s="24"/>
      <c r="M10573" s="133"/>
    </row>
    <row r="10574" spans="1:13" x14ac:dyDescent="0.25">
      <c r="A10574" s="35"/>
      <c r="B10574" s="68"/>
      <c r="C10574" s="70"/>
      <c r="D10574" s="23"/>
      <c r="E10574" s="23"/>
      <c r="F10574" s="23"/>
      <c r="G10574" s="23"/>
      <c r="H10574" s="23"/>
      <c r="I10574" s="23"/>
      <c r="J10574" s="24"/>
      <c r="K10574" s="24"/>
      <c r="L10574" s="24"/>
      <c r="M10574" s="133"/>
    </row>
    <row r="10575" spans="1:13" x14ac:dyDescent="0.25">
      <c r="A10575" s="35"/>
      <c r="B10575" s="68"/>
      <c r="C10575" s="70"/>
      <c r="D10575" s="23"/>
      <c r="E10575" s="23"/>
      <c r="F10575" s="23"/>
      <c r="G10575" s="23"/>
      <c r="H10575" s="23"/>
      <c r="I10575" s="23"/>
      <c r="J10575" s="24"/>
      <c r="K10575" s="24"/>
      <c r="L10575" s="24"/>
      <c r="M10575" s="133"/>
    </row>
    <row r="10576" spans="1:13" x14ac:dyDescent="0.25">
      <c r="A10576" s="35"/>
      <c r="B10576" s="68"/>
      <c r="C10576" s="70"/>
      <c r="D10576" s="23"/>
      <c r="E10576" s="23"/>
      <c r="F10576" s="23"/>
      <c r="G10576" s="23"/>
      <c r="H10576" s="23"/>
      <c r="I10576" s="23"/>
      <c r="J10576" s="24"/>
      <c r="K10576" s="24"/>
      <c r="L10576" s="24"/>
      <c r="M10576" s="133"/>
    </row>
    <row r="10577" spans="1:13" x14ac:dyDescent="0.25">
      <c r="A10577" s="35"/>
      <c r="B10577" s="68"/>
      <c r="C10577" s="70"/>
      <c r="D10577" s="23"/>
      <c r="E10577" s="23"/>
      <c r="F10577" s="23"/>
      <c r="G10577" s="23"/>
      <c r="H10577" s="23"/>
      <c r="I10577" s="23"/>
      <c r="J10577" s="24"/>
      <c r="K10577" s="24"/>
      <c r="L10577" s="24"/>
      <c r="M10577" s="133"/>
    </row>
    <row r="10578" spans="1:13" x14ac:dyDescent="0.25">
      <c r="A10578" s="35"/>
      <c r="B10578" s="68"/>
      <c r="C10578" s="70"/>
      <c r="D10578" s="23"/>
      <c r="E10578" s="23"/>
      <c r="F10578" s="23"/>
      <c r="G10578" s="23"/>
      <c r="H10578" s="23"/>
      <c r="I10578" s="23"/>
      <c r="J10578" s="24"/>
      <c r="K10578" s="24"/>
      <c r="L10578" s="24"/>
      <c r="M10578" s="133"/>
    </row>
    <row r="10579" spans="1:13" x14ac:dyDescent="0.25">
      <c r="A10579" s="35"/>
      <c r="B10579" s="68"/>
      <c r="C10579" s="70"/>
      <c r="D10579" s="23"/>
      <c r="E10579" s="23"/>
      <c r="F10579" s="23"/>
      <c r="G10579" s="23"/>
      <c r="H10579" s="23"/>
      <c r="I10579" s="23"/>
      <c r="J10579" s="24"/>
      <c r="K10579" s="24"/>
      <c r="L10579" s="24"/>
      <c r="M10579" s="133"/>
    </row>
    <row r="10580" spans="1:13" x14ac:dyDescent="0.25">
      <c r="A10580" s="35"/>
      <c r="B10580" s="68"/>
      <c r="C10580" s="70"/>
      <c r="D10580" s="23"/>
      <c r="E10580" s="23"/>
      <c r="F10580" s="23"/>
      <c r="G10580" s="23"/>
      <c r="H10580" s="23"/>
      <c r="I10580" s="23"/>
      <c r="J10580" s="24"/>
      <c r="K10580" s="24"/>
      <c r="L10580" s="24"/>
      <c r="M10580" s="133"/>
    </row>
    <row r="10581" spans="1:13" x14ac:dyDescent="0.25">
      <c r="A10581" s="35"/>
      <c r="B10581" s="68"/>
      <c r="C10581" s="70"/>
      <c r="D10581" s="23"/>
      <c r="E10581" s="23"/>
      <c r="F10581" s="23"/>
      <c r="G10581" s="23"/>
      <c r="H10581" s="23"/>
      <c r="I10581" s="23"/>
      <c r="J10581" s="24"/>
      <c r="K10581" s="24"/>
      <c r="L10581" s="24"/>
      <c r="M10581" s="133"/>
    </row>
    <row r="10582" spans="1:13" x14ac:dyDescent="0.25">
      <c r="A10582" s="35"/>
      <c r="B10582" s="68"/>
      <c r="C10582" s="70"/>
      <c r="D10582" s="23"/>
      <c r="E10582" s="23"/>
      <c r="F10582" s="23"/>
      <c r="G10582" s="23"/>
      <c r="H10582" s="23"/>
      <c r="I10582" s="23"/>
      <c r="J10582" s="24"/>
      <c r="K10582" s="24"/>
      <c r="L10582" s="24"/>
      <c r="M10582" s="133"/>
    </row>
    <row r="10583" spans="1:13" x14ac:dyDescent="0.25">
      <c r="A10583" s="35"/>
      <c r="B10583" s="68"/>
      <c r="C10583" s="70"/>
      <c r="D10583" s="23"/>
      <c r="E10583" s="23"/>
      <c r="F10583" s="23"/>
      <c r="G10583" s="23"/>
      <c r="H10583" s="23"/>
      <c r="I10583" s="23"/>
      <c r="J10583" s="24"/>
      <c r="K10583" s="24"/>
      <c r="L10583" s="24"/>
      <c r="M10583" s="133"/>
    </row>
    <row r="10584" spans="1:13" x14ac:dyDescent="0.25">
      <c r="A10584" s="35"/>
      <c r="B10584" s="68"/>
      <c r="C10584" s="70"/>
      <c r="D10584" s="23"/>
      <c r="E10584" s="23"/>
      <c r="F10584" s="23"/>
      <c r="G10584" s="23"/>
      <c r="H10584" s="23"/>
      <c r="I10584" s="23"/>
      <c r="J10584" s="24"/>
      <c r="K10584" s="24"/>
      <c r="L10584" s="24"/>
      <c r="M10584" s="133"/>
    </row>
    <row r="10585" spans="1:13" x14ac:dyDescent="0.25">
      <c r="A10585" s="35"/>
      <c r="B10585" s="68"/>
      <c r="C10585" s="70"/>
      <c r="D10585" s="23"/>
      <c r="E10585" s="23"/>
      <c r="F10585" s="23"/>
      <c r="G10585" s="23"/>
      <c r="H10585" s="23"/>
      <c r="I10585" s="23"/>
      <c r="J10585" s="24"/>
      <c r="K10585" s="24"/>
      <c r="L10585" s="24"/>
      <c r="M10585" s="133"/>
    </row>
    <row r="10586" spans="1:13" x14ac:dyDescent="0.25">
      <c r="A10586" s="35"/>
      <c r="B10586" s="68"/>
      <c r="C10586" s="70"/>
      <c r="D10586" s="23"/>
      <c r="E10586" s="23"/>
      <c r="F10586" s="23"/>
      <c r="G10586" s="23"/>
      <c r="H10586" s="23"/>
      <c r="I10586" s="23"/>
      <c r="J10586" s="24"/>
      <c r="K10586" s="24"/>
      <c r="L10586" s="24"/>
      <c r="M10586" s="133"/>
    </row>
    <row r="10587" spans="1:13" x14ac:dyDescent="0.25">
      <c r="A10587" s="35"/>
      <c r="B10587" s="68"/>
      <c r="C10587" s="70"/>
      <c r="D10587" s="23"/>
      <c r="E10587" s="23"/>
      <c r="F10587" s="23"/>
      <c r="G10587" s="23"/>
      <c r="H10587" s="23"/>
      <c r="I10587" s="23"/>
      <c r="J10587" s="24"/>
      <c r="K10587" s="24"/>
      <c r="L10587" s="24"/>
      <c r="M10587" s="133"/>
    </row>
    <row r="10588" spans="1:13" x14ac:dyDescent="0.25">
      <c r="A10588" s="35"/>
      <c r="B10588" s="68"/>
      <c r="C10588" s="70"/>
      <c r="D10588" s="23"/>
      <c r="E10588" s="23"/>
      <c r="F10588" s="23"/>
      <c r="G10588" s="23"/>
      <c r="H10588" s="23"/>
      <c r="I10588" s="23"/>
      <c r="J10588" s="24"/>
      <c r="K10588" s="24"/>
      <c r="L10588" s="24"/>
      <c r="M10588" s="133"/>
    </row>
    <row r="10589" spans="1:13" x14ac:dyDescent="0.25">
      <c r="A10589" s="35"/>
      <c r="B10589" s="68"/>
      <c r="C10589" s="70"/>
      <c r="D10589" s="23"/>
      <c r="E10589" s="23"/>
      <c r="F10589" s="23"/>
      <c r="G10589" s="23"/>
      <c r="H10589" s="23"/>
      <c r="I10589" s="23"/>
      <c r="J10589" s="24"/>
      <c r="K10589" s="24"/>
      <c r="L10589" s="24"/>
      <c r="M10589" s="133"/>
    </row>
    <row r="10590" spans="1:13" x14ac:dyDescent="0.25">
      <c r="A10590" s="35"/>
      <c r="B10590" s="68"/>
      <c r="C10590" s="70"/>
      <c r="D10590" s="23"/>
      <c r="E10590" s="23"/>
      <c r="F10590" s="23"/>
      <c r="G10590" s="23"/>
      <c r="H10590" s="23"/>
      <c r="I10590" s="23"/>
      <c r="J10590" s="24"/>
      <c r="K10590" s="24"/>
      <c r="L10590" s="24"/>
      <c r="M10590" s="133"/>
    </row>
    <row r="10591" spans="1:13" x14ac:dyDescent="0.25">
      <c r="A10591" s="35"/>
      <c r="B10591" s="68"/>
      <c r="C10591" s="70"/>
      <c r="D10591" s="23"/>
      <c r="E10591" s="23"/>
      <c r="F10591" s="23"/>
      <c r="G10591" s="23"/>
      <c r="H10591" s="23"/>
      <c r="I10591" s="23"/>
      <c r="J10591" s="24"/>
      <c r="K10591" s="24"/>
      <c r="L10591" s="24"/>
      <c r="M10591" s="133"/>
    </row>
    <row r="10592" spans="1:13" x14ac:dyDescent="0.25">
      <c r="A10592" s="35"/>
      <c r="B10592" s="68"/>
      <c r="C10592" s="70"/>
      <c r="D10592" s="23"/>
      <c r="E10592" s="23"/>
      <c r="F10592" s="23"/>
      <c r="G10592" s="23"/>
      <c r="H10592" s="23"/>
      <c r="I10592" s="23"/>
      <c r="J10592" s="24"/>
      <c r="K10592" s="24"/>
      <c r="L10592" s="24"/>
      <c r="M10592" s="133"/>
    </row>
    <row r="10593" spans="1:13" x14ac:dyDescent="0.25">
      <c r="A10593" s="35"/>
      <c r="B10593" s="68"/>
      <c r="C10593" s="70"/>
      <c r="D10593" s="23"/>
      <c r="E10593" s="23"/>
      <c r="F10593" s="23"/>
      <c r="G10593" s="23"/>
      <c r="H10593" s="23"/>
      <c r="I10593" s="23"/>
      <c r="J10593" s="24"/>
      <c r="K10593" s="24"/>
      <c r="L10593" s="24"/>
      <c r="M10593" s="133"/>
    </row>
    <row r="10594" spans="1:13" x14ac:dyDescent="0.25">
      <c r="A10594" s="35"/>
      <c r="B10594" s="68"/>
      <c r="C10594" s="70"/>
      <c r="D10594" s="23"/>
      <c r="E10594" s="23"/>
      <c r="F10594" s="23"/>
      <c r="G10594" s="23"/>
      <c r="H10594" s="23"/>
      <c r="I10594" s="23"/>
      <c r="J10594" s="24"/>
      <c r="K10594" s="24"/>
      <c r="L10594" s="24"/>
      <c r="M10594" s="133"/>
    </row>
    <row r="10595" spans="1:13" x14ac:dyDescent="0.25">
      <c r="A10595" s="35"/>
      <c r="B10595" s="68"/>
      <c r="C10595" s="70"/>
      <c r="D10595" s="23"/>
      <c r="E10595" s="23"/>
      <c r="F10595" s="23"/>
      <c r="G10595" s="23"/>
      <c r="H10595" s="23"/>
      <c r="I10595" s="23"/>
      <c r="J10595" s="24"/>
      <c r="K10595" s="24"/>
      <c r="L10595" s="24"/>
      <c r="M10595" s="133"/>
    </row>
    <row r="10596" spans="1:13" x14ac:dyDescent="0.25">
      <c r="A10596" s="35"/>
      <c r="B10596" s="68"/>
      <c r="C10596" s="70"/>
      <c r="D10596" s="23"/>
      <c r="E10596" s="23"/>
      <c r="F10596" s="23"/>
      <c r="G10596" s="23"/>
      <c r="H10596" s="23"/>
      <c r="I10596" s="23"/>
      <c r="J10596" s="24"/>
      <c r="K10596" s="24"/>
      <c r="L10596" s="24"/>
      <c r="M10596" s="133"/>
    </row>
    <row r="10597" spans="1:13" x14ac:dyDescent="0.25">
      <c r="A10597" s="35"/>
      <c r="B10597" s="68"/>
      <c r="C10597" s="70"/>
      <c r="D10597" s="23"/>
      <c r="E10597" s="23"/>
      <c r="F10597" s="23"/>
      <c r="G10597" s="23"/>
      <c r="H10597" s="23"/>
      <c r="I10597" s="23"/>
      <c r="J10597" s="24"/>
      <c r="K10597" s="24"/>
      <c r="L10597" s="24"/>
      <c r="M10597" s="133"/>
    </row>
    <row r="10598" spans="1:13" x14ac:dyDescent="0.25">
      <c r="A10598" s="35"/>
      <c r="B10598" s="68"/>
      <c r="C10598" s="70"/>
      <c r="D10598" s="23"/>
      <c r="E10598" s="23"/>
      <c r="F10598" s="23"/>
      <c r="G10598" s="23"/>
      <c r="H10598" s="23"/>
      <c r="I10598" s="23"/>
      <c r="J10598" s="24"/>
      <c r="K10598" s="24"/>
      <c r="L10598" s="24"/>
      <c r="M10598" s="133"/>
    </row>
    <row r="10599" spans="1:13" x14ac:dyDescent="0.25">
      <c r="A10599" s="35"/>
      <c r="B10599" s="68"/>
      <c r="C10599" s="70"/>
      <c r="D10599" s="23"/>
      <c r="E10599" s="23"/>
      <c r="F10599" s="23"/>
      <c r="G10599" s="23"/>
      <c r="H10599" s="23"/>
      <c r="I10599" s="23"/>
      <c r="J10599" s="24"/>
      <c r="K10599" s="24"/>
      <c r="L10599" s="24"/>
      <c r="M10599" s="133"/>
    </row>
    <row r="10600" spans="1:13" x14ac:dyDescent="0.25">
      <c r="A10600" s="35"/>
      <c r="B10600" s="68"/>
      <c r="C10600" s="70"/>
      <c r="D10600" s="23"/>
      <c r="E10600" s="23"/>
      <c r="F10600" s="23"/>
      <c r="G10600" s="23"/>
      <c r="H10600" s="23"/>
      <c r="I10600" s="23"/>
      <c r="J10600" s="24"/>
      <c r="K10600" s="24"/>
      <c r="L10600" s="24"/>
      <c r="M10600" s="133"/>
    </row>
    <row r="10601" spans="1:13" x14ac:dyDescent="0.25">
      <c r="A10601" s="35"/>
      <c r="B10601" s="68"/>
      <c r="C10601" s="70"/>
      <c r="D10601" s="23"/>
      <c r="E10601" s="23"/>
      <c r="F10601" s="23"/>
      <c r="G10601" s="23"/>
      <c r="H10601" s="23"/>
      <c r="I10601" s="23"/>
      <c r="J10601" s="24"/>
      <c r="K10601" s="24"/>
      <c r="L10601" s="24"/>
      <c r="M10601" s="133"/>
    </row>
    <row r="10602" spans="1:13" x14ac:dyDescent="0.25">
      <c r="A10602" s="35"/>
      <c r="B10602" s="68"/>
      <c r="C10602" s="70"/>
      <c r="D10602" s="23"/>
      <c r="E10602" s="23"/>
      <c r="F10602" s="23"/>
      <c r="G10602" s="23"/>
      <c r="H10602" s="23"/>
      <c r="I10602" s="23"/>
      <c r="J10602" s="24"/>
      <c r="K10602" s="24"/>
      <c r="L10602" s="24"/>
      <c r="M10602" s="133"/>
    </row>
    <row r="10603" spans="1:13" x14ac:dyDescent="0.25">
      <c r="A10603" s="35"/>
      <c r="B10603" s="68"/>
      <c r="C10603" s="70"/>
      <c r="D10603" s="23"/>
      <c r="E10603" s="23"/>
      <c r="F10603" s="23"/>
      <c r="G10603" s="23"/>
      <c r="H10603" s="23"/>
      <c r="I10603" s="23"/>
      <c r="J10603" s="24"/>
      <c r="K10603" s="24"/>
      <c r="L10603" s="24"/>
      <c r="M10603" s="133"/>
    </row>
    <row r="10604" spans="1:13" x14ac:dyDescent="0.25">
      <c r="A10604" s="35"/>
      <c r="B10604" s="68"/>
      <c r="C10604" s="70"/>
      <c r="D10604" s="23"/>
      <c r="E10604" s="23"/>
      <c r="F10604" s="23"/>
      <c r="G10604" s="23"/>
      <c r="H10604" s="23"/>
      <c r="I10604" s="23"/>
      <c r="J10604" s="24"/>
      <c r="K10604" s="24"/>
      <c r="L10604" s="24"/>
      <c r="M10604" s="133"/>
    </row>
    <row r="10605" spans="1:13" x14ac:dyDescent="0.25">
      <c r="A10605" s="35"/>
      <c r="B10605" s="68"/>
      <c r="C10605" s="70"/>
      <c r="D10605" s="23"/>
      <c r="E10605" s="23"/>
      <c r="F10605" s="23"/>
      <c r="G10605" s="23"/>
      <c r="H10605" s="23"/>
      <c r="I10605" s="23"/>
      <c r="J10605" s="24"/>
      <c r="K10605" s="24"/>
      <c r="L10605" s="24"/>
      <c r="M10605" s="133"/>
    </row>
    <row r="10606" spans="1:13" x14ac:dyDescent="0.25">
      <c r="A10606" s="35"/>
      <c r="B10606" s="68"/>
      <c r="C10606" s="70"/>
      <c r="D10606" s="23"/>
      <c r="E10606" s="23"/>
      <c r="F10606" s="23"/>
      <c r="G10606" s="23"/>
      <c r="H10606" s="23"/>
      <c r="I10606" s="23"/>
      <c r="J10606" s="24"/>
      <c r="K10606" s="24"/>
      <c r="L10606" s="24"/>
      <c r="M10606" s="133"/>
    </row>
    <row r="10607" spans="1:13" x14ac:dyDescent="0.25">
      <c r="A10607" s="35"/>
      <c r="B10607" s="68"/>
      <c r="C10607" s="70"/>
      <c r="D10607" s="23"/>
      <c r="E10607" s="23"/>
      <c r="F10607" s="23"/>
      <c r="G10607" s="23"/>
      <c r="H10607" s="23"/>
      <c r="I10607" s="23"/>
      <c r="J10607" s="24"/>
      <c r="K10607" s="24"/>
      <c r="L10607" s="24"/>
      <c r="M10607" s="133"/>
    </row>
    <row r="10608" spans="1:13" x14ac:dyDescent="0.25">
      <c r="A10608" s="35"/>
      <c r="B10608" s="68"/>
      <c r="C10608" s="70"/>
      <c r="D10608" s="23"/>
      <c r="E10608" s="23"/>
      <c r="F10608" s="23"/>
      <c r="G10608" s="23"/>
      <c r="H10608" s="23"/>
      <c r="I10608" s="23"/>
      <c r="J10608" s="24"/>
      <c r="K10608" s="24"/>
      <c r="L10608" s="24"/>
      <c r="M10608" s="133"/>
    </row>
    <row r="10609" spans="1:13" x14ac:dyDescent="0.25">
      <c r="A10609" s="35"/>
      <c r="B10609" s="68"/>
      <c r="C10609" s="70"/>
      <c r="D10609" s="23"/>
      <c r="E10609" s="23"/>
      <c r="F10609" s="23"/>
      <c r="G10609" s="23"/>
      <c r="H10609" s="23"/>
      <c r="I10609" s="23"/>
      <c r="J10609" s="24"/>
      <c r="K10609" s="24"/>
      <c r="L10609" s="24"/>
      <c r="M10609" s="133"/>
    </row>
    <row r="10610" spans="1:13" x14ac:dyDescent="0.25">
      <c r="A10610" s="35"/>
      <c r="B10610" s="68"/>
      <c r="C10610" s="70"/>
      <c r="D10610" s="23"/>
      <c r="E10610" s="23"/>
      <c r="F10610" s="23"/>
      <c r="G10610" s="23"/>
      <c r="H10610" s="23"/>
      <c r="I10610" s="23"/>
      <c r="J10610" s="24"/>
      <c r="K10610" s="24"/>
      <c r="L10610" s="24"/>
      <c r="M10610" s="133"/>
    </row>
    <row r="10611" spans="1:13" x14ac:dyDescent="0.25">
      <c r="A10611" s="35"/>
      <c r="B10611" s="68"/>
      <c r="C10611" s="70"/>
      <c r="D10611" s="23"/>
      <c r="E10611" s="23"/>
      <c r="F10611" s="23"/>
      <c r="G10611" s="23"/>
      <c r="H10611" s="23"/>
      <c r="I10611" s="23"/>
      <c r="J10611" s="24"/>
      <c r="K10611" s="24"/>
      <c r="L10611" s="24"/>
      <c r="M10611" s="133"/>
    </row>
    <row r="10612" spans="1:13" x14ac:dyDescent="0.25">
      <c r="A10612" s="35"/>
      <c r="B10612" s="68"/>
      <c r="C10612" s="70"/>
      <c r="D10612" s="23"/>
      <c r="E10612" s="23"/>
      <c r="F10612" s="23"/>
      <c r="G10612" s="23"/>
      <c r="H10612" s="23"/>
      <c r="I10612" s="23"/>
      <c r="J10612" s="24"/>
      <c r="K10612" s="24"/>
      <c r="L10612" s="24"/>
      <c r="M10612" s="133"/>
    </row>
    <row r="10613" spans="1:13" x14ac:dyDescent="0.25">
      <c r="A10613" s="35"/>
      <c r="B10613" s="68"/>
      <c r="C10613" s="70"/>
      <c r="D10613" s="23"/>
      <c r="E10613" s="23"/>
      <c r="F10613" s="23"/>
      <c r="G10613" s="23"/>
      <c r="H10613" s="23"/>
      <c r="I10613" s="23"/>
      <c r="J10613" s="24"/>
      <c r="K10613" s="24"/>
      <c r="L10613" s="24"/>
      <c r="M10613" s="133"/>
    </row>
    <row r="10614" spans="1:13" x14ac:dyDescent="0.25">
      <c r="A10614" s="35"/>
      <c r="B10614" s="68"/>
      <c r="C10614" s="70"/>
      <c r="D10614" s="23"/>
      <c r="E10614" s="23"/>
      <c r="F10614" s="23"/>
      <c r="G10614" s="23"/>
      <c r="H10614" s="23"/>
      <c r="I10614" s="23"/>
      <c r="J10614" s="24"/>
      <c r="K10614" s="24"/>
      <c r="L10614" s="24"/>
      <c r="M10614" s="133"/>
    </row>
    <row r="10615" spans="1:13" x14ac:dyDescent="0.25">
      <c r="A10615" s="35"/>
      <c r="B10615" s="68"/>
      <c r="C10615" s="70"/>
      <c r="D10615" s="23"/>
      <c r="E10615" s="23"/>
      <c r="F10615" s="23"/>
      <c r="G10615" s="23"/>
      <c r="H10615" s="23"/>
      <c r="I10615" s="23"/>
      <c r="J10615" s="24"/>
      <c r="K10615" s="24"/>
      <c r="L10615" s="24"/>
      <c r="M10615" s="133"/>
    </row>
    <row r="10616" spans="1:13" x14ac:dyDescent="0.25">
      <c r="A10616" s="35"/>
      <c r="B10616" s="68"/>
      <c r="C10616" s="70"/>
      <c r="D10616" s="23"/>
      <c r="E10616" s="23"/>
      <c r="F10616" s="23"/>
      <c r="G10616" s="23"/>
      <c r="H10616" s="23"/>
      <c r="I10616" s="23"/>
      <c r="J10616" s="24"/>
      <c r="K10616" s="24"/>
      <c r="L10616" s="24"/>
      <c r="M10616" s="133"/>
    </row>
    <row r="10617" spans="1:13" x14ac:dyDescent="0.25">
      <c r="A10617" s="35"/>
      <c r="B10617" s="68"/>
      <c r="C10617" s="70"/>
      <c r="D10617" s="23"/>
      <c r="E10617" s="23"/>
      <c r="F10617" s="23"/>
      <c r="G10617" s="23"/>
      <c r="H10617" s="23"/>
      <c r="I10617" s="23"/>
      <c r="J10617" s="24"/>
      <c r="K10617" s="24"/>
      <c r="L10617" s="24"/>
      <c r="M10617" s="133"/>
    </row>
    <row r="10618" spans="1:13" x14ac:dyDescent="0.25">
      <c r="A10618" s="35"/>
      <c r="B10618" s="68"/>
      <c r="C10618" s="70"/>
      <c r="D10618" s="23"/>
      <c r="E10618" s="23"/>
      <c r="F10618" s="23"/>
      <c r="G10618" s="23"/>
      <c r="H10618" s="23"/>
      <c r="I10618" s="23"/>
      <c r="J10618" s="24"/>
      <c r="K10618" s="24"/>
      <c r="L10618" s="24"/>
      <c r="M10618" s="133"/>
    </row>
    <row r="10619" spans="1:13" x14ac:dyDescent="0.25">
      <c r="A10619" s="35"/>
      <c r="B10619" s="68"/>
      <c r="C10619" s="70"/>
      <c r="D10619" s="23"/>
      <c r="E10619" s="23"/>
      <c r="F10619" s="23"/>
      <c r="G10619" s="23"/>
      <c r="H10619" s="23"/>
      <c r="I10619" s="23"/>
      <c r="J10619" s="24"/>
      <c r="K10619" s="24"/>
      <c r="L10619" s="24"/>
      <c r="M10619" s="133"/>
    </row>
    <row r="10620" spans="1:13" x14ac:dyDescent="0.25">
      <c r="A10620" s="35"/>
      <c r="B10620" s="68"/>
      <c r="C10620" s="70"/>
      <c r="D10620" s="23"/>
      <c r="E10620" s="23"/>
      <c r="F10620" s="23"/>
      <c r="G10620" s="23"/>
      <c r="H10620" s="23"/>
      <c r="I10620" s="23"/>
      <c r="J10620" s="24"/>
      <c r="K10620" s="24"/>
      <c r="L10620" s="24"/>
      <c r="M10620" s="133"/>
    </row>
    <row r="10621" spans="1:13" x14ac:dyDescent="0.25">
      <c r="A10621" s="35"/>
      <c r="B10621" s="68"/>
      <c r="C10621" s="70"/>
      <c r="D10621" s="23"/>
      <c r="E10621" s="23"/>
      <c r="F10621" s="23"/>
      <c r="G10621" s="23"/>
      <c r="H10621" s="23"/>
      <c r="I10621" s="23"/>
      <c r="J10621" s="24"/>
      <c r="K10621" s="24"/>
      <c r="L10621" s="24"/>
      <c r="M10621" s="133"/>
    </row>
    <row r="10622" spans="1:13" x14ac:dyDescent="0.25">
      <c r="A10622" s="35"/>
      <c r="B10622" s="68"/>
      <c r="C10622" s="70"/>
      <c r="D10622" s="23"/>
      <c r="E10622" s="23"/>
      <c r="F10622" s="23"/>
      <c r="G10622" s="23"/>
      <c r="H10622" s="23"/>
      <c r="I10622" s="23"/>
      <c r="J10622" s="24"/>
      <c r="K10622" s="24"/>
      <c r="L10622" s="24"/>
      <c r="M10622" s="133"/>
    </row>
    <row r="10623" spans="1:13" x14ac:dyDescent="0.25">
      <c r="A10623" s="35"/>
      <c r="B10623" s="68"/>
      <c r="C10623" s="70"/>
      <c r="D10623" s="23"/>
      <c r="E10623" s="23"/>
      <c r="F10623" s="23"/>
      <c r="G10623" s="23"/>
      <c r="H10623" s="23"/>
      <c r="I10623" s="23"/>
      <c r="J10623" s="24"/>
      <c r="K10623" s="24"/>
      <c r="L10623" s="24"/>
      <c r="M10623" s="133"/>
    </row>
    <row r="10624" spans="1:13" x14ac:dyDescent="0.25">
      <c r="A10624" s="35"/>
      <c r="B10624" s="68"/>
      <c r="C10624" s="70"/>
      <c r="D10624" s="23"/>
      <c r="E10624" s="23"/>
      <c r="F10624" s="23"/>
      <c r="G10624" s="23"/>
      <c r="H10624" s="23"/>
      <c r="I10624" s="23"/>
      <c r="J10624" s="24"/>
      <c r="K10624" s="24"/>
      <c r="L10624" s="24"/>
      <c r="M10624" s="133"/>
    </row>
    <row r="10625" spans="1:13" x14ac:dyDescent="0.25">
      <c r="A10625" s="35"/>
      <c r="B10625" s="68"/>
      <c r="C10625" s="70"/>
      <c r="D10625" s="23"/>
      <c r="E10625" s="23"/>
      <c r="F10625" s="23"/>
      <c r="G10625" s="23"/>
      <c r="H10625" s="23"/>
      <c r="I10625" s="23"/>
      <c r="J10625" s="24"/>
      <c r="K10625" s="24"/>
      <c r="L10625" s="24"/>
      <c r="M10625" s="133"/>
    </row>
    <row r="10626" spans="1:13" x14ac:dyDescent="0.25">
      <c r="A10626" s="35"/>
      <c r="B10626" s="68"/>
      <c r="C10626" s="70"/>
      <c r="D10626" s="23"/>
      <c r="E10626" s="23"/>
      <c r="F10626" s="23"/>
      <c r="G10626" s="23"/>
      <c r="H10626" s="23"/>
      <c r="I10626" s="23"/>
      <c r="J10626" s="24"/>
      <c r="K10626" s="24"/>
      <c r="L10626" s="24"/>
      <c r="M10626" s="133"/>
    </row>
    <row r="10627" spans="1:13" x14ac:dyDescent="0.25">
      <c r="A10627" s="35"/>
      <c r="B10627" s="68"/>
      <c r="C10627" s="70"/>
      <c r="D10627" s="23"/>
      <c r="E10627" s="23"/>
      <c r="F10627" s="23"/>
      <c r="G10627" s="23"/>
      <c r="H10627" s="23"/>
      <c r="I10627" s="23"/>
      <c r="J10627" s="24"/>
      <c r="K10627" s="24"/>
      <c r="L10627" s="24"/>
      <c r="M10627" s="133"/>
    </row>
    <row r="10628" spans="1:13" x14ac:dyDescent="0.25">
      <c r="A10628" s="35"/>
      <c r="B10628" s="68"/>
      <c r="C10628" s="70"/>
      <c r="D10628" s="23"/>
      <c r="E10628" s="23"/>
      <c r="F10628" s="23"/>
      <c r="G10628" s="23"/>
      <c r="H10628" s="23"/>
      <c r="I10628" s="23"/>
      <c r="J10628" s="24"/>
      <c r="K10628" s="24"/>
      <c r="L10628" s="24"/>
      <c r="M10628" s="133"/>
    </row>
    <row r="10629" spans="1:13" x14ac:dyDescent="0.25">
      <c r="A10629" s="35"/>
      <c r="B10629" s="68"/>
      <c r="C10629" s="70"/>
      <c r="D10629" s="23"/>
      <c r="E10629" s="23"/>
      <c r="F10629" s="23"/>
      <c r="G10629" s="23"/>
      <c r="H10629" s="23"/>
      <c r="I10629" s="23"/>
      <c r="J10629" s="24"/>
      <c r="K10629" s="24"/>
      <c r="L10629" s="24"/>
      <c r="M10629" s="133"/>
    </row>
    <row r="10630" spans="1:13" x14ac:dyDescent="0.25">
      <c r="A10630" s="35"/>
      <c r="B10630" s="68"/>
      <c r="C10630" s="70"/>
      <c r="D10630" s="23"/>
      <c r="E10630" s="23"/>
      <c r="F10630" s="23"/>
      <c r="G10630" s="23"/>
      <c r="H10630" s="23"/>
      <c r="I10630" s="23"/>
      <c r="J10630" s="24"/>
      <c r="K10630" s="24"/>
      <c r="L10630" s="24"/>
      <c r="M10630" s="133"/>
    </row>
    <row r="10631" spans="1:13" x14ac:dyDescent="0.25">
      <c r="A10631" s="35"/>
      <c r="B10631" s="68"/>
      <c r="C10631" s="70"/>
      <c r="D10631" s="23"/>
      <c r="E10631" s="23"/>
      <c r="F10631" s="23"/>
      <c r="G10631" s="23"/>
      <c r="H10631" s="23"/>
      <c r="I10631" s="23"/>
      <c r="J10631" s="24"/>
      <c r="K10631" s="24"/>
      <c r="L10631" s="24"/>
      <c r="M10631" s="133"/>
    </row>
    <row r="10632" spans="1:13" x14ac:dyDescent="0.25">
      <c r="A10632" s="35"/>
      <c r="B10632" s="68"/>
      <c r="C10632" s="70"/>
      <c r="D10632" s="23"/>
      <c r="E10632" s="23"/>
      <c r="F10632" s="23"/>
      <c r="G10632" s="23"/>
      <c r="H10632" s="23"/>
      <c r="I10632" s="23"/>
      <c r="J10632" s="24"/>
      <c r="K10632" s="24"/>
      <c r="L10632" s="24"/>
      <c r="M10632" s="133"/>
    </row>
    <row r="10633" spans="1:13" x14ac:dyDescent="0.25">
      <c r="A10633" s="35"/>
      <c r="B10633" s="68"/>
      <c r="C10633" s="70"/>
      <c r="D10633" s="23"/>
      <c r="E10633" s="23"/>
      <c r="F10633" s="23"/>
      <c r="G10633" s="23"/>
      <c r="H10633" s="23"/>
      <c r="I10633" s="23"/>
      <c r="J10633" s="24"/>
      <c r="K10633" s="24"/>
      <c r="L10633" s="24"/>
      <c r="M10633" s="133"/>
    </row>
    <row r="10634" spans="1:13" x14ac:dyDescent="0.25">
      <c r="A10634" s="35"/>
      <c r="B10634" s="68"/>
      <c r="C10634" s="70"/>
      <c r="D10634" s="23"/>
      <c r="E10634" s="23"/>
      <c r="F10634" s="23"/>
      <c r="G10634" s="23"/>
      <c r="H10634" s="23"/>
      <c r="I10634" s="23"/>
      <c r="J10634" s="24"/>
      <c r="K10634" s="24"/>
      <c r="L10634" s="24"/>
      <c r="M10634" s="133"/>
    </row>
    <row r="10635" spans="1:13" x14ac:dyDescent="0.25">
      <c r="A10635" s="35"/>
      <c r="B10635" s="68"/>
      <c r="C10635" s="70"/>
      <c r="D10635" s="23"/>
      <c r="E10635" s="23"/>
      <c r="F10635" s="23"/>
      <c r="G10635" s="23"/>
      <c r="H10635" s="23"/>
      <c r="I10635" s="23"/>
      <c r="J10635" s="24"/>
      <c r="K10635" s="24"/>
      <c r="L10635" s="24"/>
      <c r="M10635" s="133"/>
    </row>
    <row r="10636" spans="1:13" x14ac:dyDescent="0.25">
      <c r="A10636" s="35"/>
      <c r="B10636" s="68"/>
      <c r="C10636" s="70"/>
      <c r="D10636" s="23"/>
      <c r="E10636" s="23"/>
      <c r="F10636" s="23"/>
      <c r="G10636" s="23"/>
      <c r="H10636" s="23"/>
      <c r="I10636" s="23"/>
      <c r="J10636" s="24"/>
      <c r="K10636" s="24"/>
      <c r="L10636" s="24"/>
      <c r="M10636" s="133"/>
    </row>
    <row r="10637" spans="1:13" x14ac:dyDescent="0.25">
      <c r="A10637" s="35"/>
      <c r="B10637" s="68"/>
      <c r="C10637" s="70"/>
      <c r="D10637" s="23"/>
      <c r="E10637" s="23"/>
      <c r="F10637" s="23"/>
      <c r="G10637" s="23"/>
      <c r="H10637" s="23"/>
      <c r="I10637" s="23"/>
      <c r="J10637" s="24"/>
      <c r="K10637" s="24"/>
      <c r="L10637" s="24"/>
      <c r="M10637" s="133"/>
    </row>
    <row r="10638" spans="1:13" x14ac:dyDescent="0.25">
      <c r="A10638" s="35"/>
      <c r="B10638" s="68"/>
      <c r="C10638" s="70"/>
      <c r="D10638" s="23"/>
      <c r="E10638" s="23"/>
      <c r="F10638" s="23"/>
      <c r="G10638" s="23"/>
      <c r="H10638" s="23"/>
      <c r="I10638" s="23"/>
      <c r="J10638" s="24"/>
      <c r="K10638" s="24"/>
      <c r="L10638" s="24"/>
      <c r="M10638" s="133"/>
    </row>
    <row r="10639" spans="1:13" x14ac:dyDescent="0.25">
      <c r="A10639" s="35"/>
      <c r="B10639" s="68"/>
      <c r="C10639" s="70"/>
      <c r="D10639" s="23"/>
      <c r="E10639" s="23"/>
      <c r="F10639" s="23"/>
      <c r="G10639" s="23"/>
      <c r="H10639" s="23"/>
      <c r="I10639" s="23"/>
      <c r="J10639" s="24"/>
      <c r="K10639" s="24"/>
      <c r="L10639" s="24"/>
      <c r="M10639" s="133"/>
    </row>
    <row r="10640" spans="1:13" x14ac:dyDescent="0.25">
      <c r="A10640" s="35"/>
      <c r="B10640" s="68"/>
      <c r="C10640" s="70"/>
      <c r="D10640" s="23"/>
      <c r="E10640" s="23"/>
      <c r="F10640" s="23"/>
      <c r="G10640" s="23"/>
      <c r="H10640" s="23"/>
      <c r="I10640" s="23"/>
      <c r="J10640" s="24"/>
      <c r="K10640" s="24"/>
      <c r="L10640" s="24"/>
      <c r="M10640" s="133"/>
    </row>
    <row r="10641" spans="1:13" x14ac:dyDescent="0.25">
      <c r="A10641" s="35"/>
      <c r="B10641" s="68"/>
      <c r="C10641" s="70"/>
      <c r="D10641" s="23"/>
      <c r="E10641" s="23"/>
      <c r="F10641" s="23"/>
      <c r="G10641" s="23"/>
      <c r="H10641" s="23"/>
      <c r="I10641" s="23"/>
      <c r="J10641" s="24"/>
      <c r="K10641" s="24"/>
      <c r="L10641" s="24"/>
      <c r="M10641" s="133"/>
    </row>
    <row r="10642" spans="1:13" x14ac:dyDescent="0.25">
      <c r="A10642" s="35"/>
      <c r="B10642" s="68"/>
      <c r="C10642" s="70"/>
      <c r="D10642" s="23"/>
      <c r="E10642" s="23"/>
      <c r="F10642" s="23"/>
      <c r="G10642" s="23"/>
      <c r="H10642" s="23"/>
      <c r="I10642" s="23"/>
      <c r="J10642" s="24"/>
      <c r="K10642" s="24"/>
      <c r="L10642" s="24"/>
      <c r="M10642" s="133"/>
    </row>
    <row r="10643" spans="1:13" x14ac:dyDescent="0.25">
      <c r="A10643" s="35"/>
      <c r="B10643" s="68"/>
      <c r="C10643" s="70"/>
      <c r="D10643" s="23"/>
      <c r="E10643" s="23"/>
      <c r="F10643" s="23"/>
      <c r="G10643" s="23"/>
      <c r="H10643" s="23"/>
      <c r="I10643" s="23"/>
      <c r="J10643" s="24"/>
      <c r="K10643" s="24"/>
      <c r="L10643" s="24"/>
      <c r="M10643" s="133"/>
    </row>
    <row r="10644" spans="1:13" x14ac:dyDescent="0.25">
      <c r="A10644" s="35"/>
      <c r="B10644" s="68"/>
      <c r="C10644" s="70"/>
      <c r="D10644" s="23"/>
      <c r="E10644" s="23"/>
      <c r="F10644" s="23"/>
      <c r="G10644" s="23"/>
      <c r="H10644" s="23"/>
      <c r="I10644" s="23"/>
      <c r="J10644" s="24"/>
      <c r="K10644" s="24"/>
      <c r="L10644" s="24"/>
      <c r="M10644" s="133"/>
    </row>
    <row r="10645" spans="1:13" x14ac:dyDescent="0.25">
      <c r="A10645" s="35"/>
      <c r="B10645" s="68"/>
      <c r="C10645" s="70"/>
      <c r="D10645" s="23"/>
      <c r="E10645" s="23"/>
      <c r="F10645" s="23"/>
      <c r="G10645" s="23"/>
      <c r="H10645" s="23"/>
      <c r="I10645" s="23"/>
      <c r="J10645" s="24"/>
      <c r="K10645" s="24"/>
      <c r="L10645" s="24"/>
      <c r="M10645" s="133"/>
    </row>
    <row r="10646" spans="1:13" x14ac:dyDescent="0.25">
      <c r="A10646" s="35"/>
      <c r="B10646" s="68"/>
      <c r="C10646" s="70"/>
      <c r="D10646" s="23"/>
      <c r="E10646" s="23"/>
      <c r="F10646" s="23"/>
      <c r="G10646" s="23"/>
      <c r="H10646" s="23"/>
      <c r="I10646" s="23"/>
      <c r="J10646" s="24"/>
      <c r="K10646" s="24"/>
      <c r="L10646" s="24"/>
      <c r="M10646" s="133"/>
    </row>
    <row r="10647" spans="1:13" x14ac:dyDescent="0.25">
      <c r="A10647" s="35"/>
      <c r="B10647" s="68"/>
      <c r="C10647" s="70"/>
      <c r="D10647" s="23"/>
      <c r="E10647" s="23"/>
      <c r="F10647" s="23"/>
      <c r="G10647" s="23"/>
      <c r="H10647" s="23"/>
      <c r="I10647" s="23"/>
      <c r="J10647" s="24"/>
      <c r="K10647" s="24"/>
      <c r="L10647" s="24"/>
      <c r="M10647" s="133"/>
    </row>
    <row r="10648" spans="1:13" x14ac:dyDescent="0.25">
      <c r="A10648" s="35"/>
      <c r="B10648" s="68"/>
      <c r="C10648" s="70"/>
      <c r="D10648" s="23"/>
      <c r="E10648" s="23"/>
      <c r="F10648" s="23"/>
      <c r="G10648" s="23"/>
      <c r="H10648" s="23"/>
      <c r="I10648" s="23"/>
      <c r="J10648" s="24"/>
      <c r="K10648" s="24"/>
      <c r="L10648" s="24"/>
      <c r="M10648" s="133"/>
    </row>
    <row r="10649" spans="1:13" x14ac:dyDescent="0.25">
      <c r="A10649" s="35"/>
      <c r="B10649" s="68"/>
      <c r="C10649" s="70"/>
      <c r="D10649" s="23"/>
      <c r="E10649" s="23"/>
      <c r="F10649" s="23"/>
      <c r="G10649" s="23"/>
      <c r="H10649" s="23"/>
      <c r="I10649" s="23"/>
      <c r="J10649" s="24"/>
      <c r="K10649" s="24"/>
      <c r="L10649" s="24"/>
      <c r="M10649" s="133"/>
    </row>
    <row r="10650" spans="1:13" x14ac:dyDescent="0.25">
      <c r="A10650" s="35"/>
      <c r="B10650" s="68"/>
      <c r="C10650" s="70"/>
      <c r="D10650" s="23"/>
      <c r="E10650" s="23"/>
      <c r="F10650" s="23"/>
      <c r="G10650" s="23"/>
      <c r="H10650" s="23"/>
      <c r="I10650" s="23"/>
      <c r="J10650" s="24"/>
      <c r="K10650" s="24"/>
      <c r="L10650" s="24"/>
      <c r="M10650" s="133"/>
    </row>
    <row r="10651" spans="1:13" x14ac:dyDescent="0.25">
      <c r="A10651" s="35"/>
      <c r="B10651" s="68"/>
      <c r="C10651" s="70"/>
      <c r="D10651" s="23"/>
      <c r="E10651" s="23"/>
      <c r="F10651" s="23"/>
      <c r="G10651" s="23"/>
      <c r="H10651" s="23"/>
      <c r="I10651" s="23"/>
      <c r="J10651" s="24"/>
      <c r="K10651" s="24"/>
      <c r="L10651" s="24"/>
      <c r="M10651" s="133"/>
    </row>
    <row r="10652" spans="1:13" x14ac:dyDescent="0.25">
      <c r="A10652" s="35"/>
      <c r="B10652" s="68"/>
      <c r="C10652" s="70"/>
      <c r="D10652" s="23"/>
      <c r="E10652" s="23"/>
      <c r="F10652" s="23"/>
      <c r="G10652" s="23"/>
      <c r="H10652" s="23"/>
      <c r="I10652" s="23"/>
      <c r="J10652" s="24"/>
      <c r="K10652" s="24"/>
      <c r="L10652" s="24"/>
      <c r="M10652" s="133"/>
    </row>
    <row r="10653" spans="1:13" x14ac:dyDescent="0.25">
      <c r="A10653" s="35"/>
      <c r="B10653" s="68"/>
      <c r="C10653" s="70"/>
      <c r="D10653" s="23"/>
      <c r="E10653" s="23"/>
      <c r="F10653" s="23"/>
      <c r="G10653" s="23"/>
      <c r="H10653" s="23"/>
      <c r="I10653" s="23"/>
      <c r="J10653" s="24"/>
      <c r="K10653" s="24"/>
      <c r="L10653" s="24"/>
      <c r="M10653" s="133"/>
    </row>
    <row r="10654" spans="1:13" x14ac:dyDescent="0.25">
      <c r="A10654" s="35"/>
      <c r="B10654" s="68"/>
      <c r="C10654" s="70"/>
      <c r="D10654" s="23"/>
      <c r="E10654" s="23"/>
      <c r="F10654" s="23"/>
      <c r="G10654" s="23"/>
      <c r="H10654" s="23"/>
      <c r="I10654" s="23"/>
      <c r="J10654" s="24"/>
      <c r="K10654" s="24"/>
      <c r="L10654" s="24"/>
      <c r="M10654" s="133"/>
    </row>
    <row r="10655" spans="1:13" x14ac:dyDescent="0.25">
      <c r="A10655" s="35"/>
      <c r="B10655" s="68"/>
      <c r="C10655" s="70"/>
      <c r="D10655" s="23"/>
      <c r="E10655" s="23"/>
      <c r="F10655" s="23"/>
      <c r="G10655" s="23"/>
      <c r="H10655" s="23"/>
      <c r="I10655" s="23"/>
      <c r="J10655" s="24"/>
      <c r="K10655" s="24"/>
      <c r="L10655" s="24"/>
      <c r="M10655" s="133"/>
    </row>
    <row r="10656" spans="1:13" x14ac:dyDescent="0.25">
      <c r="A10656" s="35"/>
      <c r="B10656" s="68"/>
      <c r="C10656" s="70"/>
      <c r="D10656" s="23"/>
      <c r="E10656" s="23"/>
      <c r="F10656" s="23"/>
      <c r="G10656" s="23"/>
      <c r="H10656" s="23"/>
      <c r="I10656" s="23"/>
      <c r="J10656" s="24"/>
      <c r="K10656" s="24"/>
      <c r="L10656" s="24"/>
      <c r="M10656" s="133"/>
    </row>
    <row r="10657" spans="1:13" x14ac:dyDescent="0.25">
      <c r="A10657" s="35"/>
      <c r="B10657" s="68"/>
      <c r="C10657" s="70"/>
      <c r="D10657" s="23"/>
      <c r="E10657" s="23"/>
      <c r="F10657" s="23"/>
      <c r="G10657" s="23"/>
      <c r="H10657" s="23"/>
      <c r="I10657" s="23"/>
      <c r="J10657" s="24"/>
      <c r="K10657" s="24"/>
      <c r="L10657" s="24"/>
      <c r="M10657" s="133"/>
    </row>
    <row r="10658" spans="1:13" x14ac:dyDescent="0.25">
      <c r="A10658" s="35"/>
      <c r="B10658" s="68"/>
      <c r="C10658" s="70"/>
      <c r="D10658" s="23"/>
      <c r="E10658" s="23"/>
      <c r="F10658" s="23"/>
      <c r="G10658" s="23"/>
      <c r="H10658" s="23"/>
      <c r="I10658" s="23"/>
      <c r="J10658" s="24"/>
      <c r="K10658" s="24"/>
      <c r="L10658" s="24"/>
      <c r="M10658" s="133"/>
    </row>
    <row r="10659" spans="1:13" x14ac:dyDescent="0.25">
      <c r="A10659" s="35"/>
      <c r="B10659" s="68"/>
      <c r="C10659" s="70"/>
      <c r="D10659" s="23"/>
      <c r="E10659" s="23"/>
      <c r="F10659" s="23"/>
      <c r="G10659" s="23"/>
      <c r="H10659" s="23"/>
      <c r="I10659" s="23"/>
      <c r="J10659" s="24"/>
      <c r="K10659" s="24"/>
      <c r="L10659" s="24"/>
      <c r="M10659" s="133"/>
    </row>
    <row r="10660" spans="1:13" x14ac:dyDescent="0.25">
      <c r="A10660" s="35"/>
      <c r="B10660" s="68"/>
      <c r="C10660" s="70"/>
      <c r="D10660" s="23"/>
      <c r="E10660" s="23"/>
      <c r="F10660" s="23"/>
      <c r="G10660" s="23"/>
      <c r="H10660" s="23"/>
      <c r="I10660" s="23"/>
      <c r="J10660" s="24"/>
      <c r="K10660" s="24"/>
      <c r="L10660" s="24"/>
      <c r="M10660" s="133"/>
    </row>
    <row r="10661" spans="1:13" x14ac:dyDescent="0.25">
      <c r="A10661" s="35"/>
      <c r="B10661" s="68"/>
      <c r="C10661" s="70"/>
      <c r="D10661" s="23"/>
      <c r="E10661" s="23"/>
      <c r="F10661" s="23"/>
      <c r="G10661" s="23"/>
      <c r="H10661" s="23"/>
      <c r="I10661" s="23"/>
      <c r="J10661" s="24"/>
      <c r="K10661" s="24"/>
      <c r="L10661" s="24"/>
      <c r="M10661" s="133"/>
    </row>
    <row r="10662" spans="1:13" x14ac:dyDescent="0.25">
      <c r="A10662" s="35"/>
      <c r="B10662" s="68"/>
      <c r="C10662" s="70"/>
      <c r="D10662" s="23"/>
      <c r="E10662" s="23"/>
      <c r="F10662" s="23"/>
      <c r="G10662" s="23"/>
      <c r="H10662" s="23"/>
      <c r="I10662" s="23"/>
      <c r="J10662" s="24"/>
      <c r="K10662" s="24"/>
      <c r="L10662" s="24"/>
      <c r="M10662" s="133"/>
    </row>
    <row r="10663" spans="1:13" x14ac:dyDescent="0.25">
      <c r="A10663" s="35"/>
      <c r="B10663" s="68"/>
      <c r="C10663" s="70"/>
      <c r="D10663" s="23"/>
      <c r="E10663" s="23"/>
      <c r="F10663" s="23"/>
      <c r="G10663" s="23"/>
      <c r="H10663" s="23"/>
      <c r="I10663" s="23"/>
      <c r="J10663" s="24"/>
      <c r="K10663" s="24"/>
      <c r="L10663" s="24"/>
      <c r="M10663" s="133"/>
    </row>
    <row r="10664" spans="1:13" x14ac:dyDescent="0.25">
      <c r="A10664" s="35"/>
      <c r="B10664" s="68"/>
      <c r="C10664" s="70"/>
      <c r="D10664" s="23"/>
      <c r="E10664" s="23"/>
      <c r="F10664" s="23"/>
      <c r="G10664" s="23"/>
      <c r="H10664" s="23"/>
      <c r="I10664" s="23"/>
      <c r="J10664" s="24"/>
      <c r="K10664" s="24"/>
      <c r="L10664" s="24"/>
      <c r="M10664" s="133"/>
    </row>
    <row r="10665" spans="1:13" x14ac:dyDescent="0.25">
      <c r="A10665" s="35"/>
      <c r="B10665" s="68"/>
      <c r="C10665" s="70"/>
      <c r="D10665" s="23"/>
      <c r="E10665" s="23"/>
      <c r="F10665" s="23"/>
      <c r="G10665" s="23"/>
      <c r="H10665" s="23"/>
      <c r="I10665" s="23"/>
      <c r="J10665" s="24"/>
      <c r="K10665" s="24"/>
      <c r="L10665" s="24"/>
      <c r="M10665" s="133"/>
    </row>
    <row r="10666" spans="1:13" x14ac:dyDescent="0.25">
      <c r="A10666" s="35"/>
      <c r="B10666" s="68"/>
      <c r="C10666" s="70"/>
      <c r="D10666" s="23"/>
      <c r="E10666" s="23"/>
      <c r="F10666" s="23"/>
      <c r="G10666" s="23"/>
      <c r="H10666" s="23"/>
      <c r="I10666" s="23"/>
      <c r="J10666" s="24"/>
      <c r="K10666" s="24"/>
      <c r="L10666" s="24"/>
      <c r="M10666" s="133"/>
    </row>
    <row r="10667" spans="1:13" x14ac:dyDescent="0.25">
      <c r="A10667" s="35"/>
      <c r="B10667" s="68"/>
      <c r="C10667" s="70"/>
      <c r="D10667" s="23"/>
      <c r="E10667" s="23"/>
      <c r="F10667" s="23"/>
      <c r="G10667" s="23"/>
      <c r="H10667" s="23"/>
      <c r="I10667" s="23"/>
      <c r="J10667" s="24"/>
      <c r="K10667" s="24"/>
      <c r="L10667" s="24"/>
      <c r="M10667" s="133"/>
    </row>
    <row r="10668" spans="1:13" x14ac:dyDescent="0.25">
      <c r="A10668" s="35"/>
      <c r="B10668" s="68"/>
      <c r="C10668" s="70"/>
      <c r="D10668" s="23"/>
      <c r="E10668" s="23"/>
      <c r="F10668" s="23"/>
      <c r="G10668" s="23"/>
      <c r="H10668" s="23"/>
      <c r="I10668" s="23"/>
      <c r="J10668" s="24"/>
      <c r="K10668" s="24"/>
      <c r="L10668" s="24"/>
      <c r="M10668" s="133"/>
    </row>
    <row r="10669" spans="1:13" x14ac:dyDescent="0.25">
      <c r="A10669" s="35"/>
      <c r="B10669" s="68"/>
      <c r="C10669" s="70"/>
      <c r="D10669" s="23"/>
      <c r="E10669" s="23"/>
      <c r="F10669" s="23"/>
      <c r="G10669" s="23"/>
      <c r="H10669" s="23"/>
      <c r="I10669" s="23"/>
      <c r="J10669" s="24"/>
      <c r="K10669" s="24"/>
      <c r="L10669" s="24"/>
      <c r="M10669" s="133"/>
    </row>
    <row r="10670" spans="1:13" x14ac:dyDescent="0.25">
      <c r="A10670" s="35"/>
      <c r="B10670" s="68"/>
      <c r="C10670" s="70"/>
      <c r="D10670" s="23"/>
      <c r="E10670" s="23"/>
      <c r="F10670" s="23"/>
      <c r="G10670" s="23"/>
      <c r="H10670" s="23"/>
      <c r="I10670" s="23"/>
      <c r="J10670" s="24"/>
      <c r="K10670" s="24"/>
      <c r="L10670" s="24"/>
      <c r="M10670" s="133"/>
    </row>
    <row r="10671" spans="1:13" x14ac:dyDescent="0.25">
      <c r="A10671" s="35"/>
      <c r="B10671" s="68"/>
      <c r="C10671" s="70"/>
      <c r="D10671" s="23"/>
      <c r="E10671" s="23"/>
      <c r="F10671" s="23"/>
      <c r="G10671" s="23"/>
      <c r="H10671" s="23"/>
      <c r="I10671" s="23"/>
      <c r="J10671" s="24"/>
      <c r="K10671" s="24"/>
      <c r="L10671" s="24"/>
      <c r="M10671" s="133"/>
    </row>
    <row r="10672" spans="1:13" x14ac:dyDescent="0.25">
      <c r="A10672" s="35"/>
      <c r="B10672" s="68"/>
      <c r="C10672" s="70"/>
      <c r="D10672" s="23"/>
      <c r="E10672" s="23"/>
      <c r="F10672" s="23"/>
      <c r="G10672" s="23"/>
      <c r="H10672" s="23"/>
      <c r="I10672" s="23"/>
      <c r="J10672" s="24"/>
      <c r="K10672" s="24"/>
      <c r="L10672" s="24"/>
      <c r="M10672" s="133"/>
    </row>
    <row r="10673" spans="1:13" x14ac:dyDescent="0.25">
      <c r="A10673" s="35"/>
      <c r="B10673" s="68"/>
      <c r="C10673" s="70"/>
      <c r="D10673" s="23"/>
      <c r="E10673" s="23"/>
      <c r="F10673" s="23"/>
      <c r="G10673" s="23"/>
      <c r="H10673" s="23"/>
      <c r="I10673" s="23"/>
      <c r="J10673" s="24"/>
      <c r="K10673" s="24"/>
      <c r="L10673" s="24"/>
      <c r="M10673" s="133"/>
    </row>
    <row r="10674" spans="1:13" x14ac:dyDescent="0.25">
      <c r="A10674" s="35"/>
      <c r="B10674" s="68"/>
      <c r="C10674" s="70"/>
      <c r="D10674" s="23"/>
      <c r="E10674" s="23"/>
      <c r="F10674" s="23"/>
      <c r="G10674" s="23"/>
      <c r="H10674" s="23"/>
      <c r="I10674" s="23"/>
      <c r="J10674" s="24"/>
      <c r="K10674" s="24"/>
      <c r="L10674" s="24"/>
      <c r="M10674" s="133"/>
    </row>
    <row r="10675" spans="1:13" x14ac:dyDescent="0.25">
      <c r="A10675" s="35"/>
      <c r="B10675" s="68"/>
      <c r="C10675" s="70"/>
      <c r="D10675" s="23"/>
      <c r="E10675" s="23"/>
      <c r="F10675" s="23"/>
      <c r="G10675" s="23"/>
      <c r="H10675" s="23"/>
      <c r="I10675" s="23"/>
      <c r="J10675" s="24"/>
      <c r="K10675" s="24"/>
      <c r="L10675" s="24"/>
      <c r="M10675" s="133"/>
    </row>
    <row r="10676" spans="1:13" x14ac:dyDescent="0.25">
      <c r="A10676" s="35"/>
      <c r="B10676" s="68"/>
      <c r="C10676" s="70"/>
      <c r="D10676" s="23"/>
      <c r="E10676" s="23"/>
      <c r="F10676" s="23"/>
      <c r="G10676" s="23"/>
      <c r="H10676" s="23"/>
      <c r="I10676" s="23"/>
      <c r="J10676" s="24"/>
      <c r="K10676" s="24"/>
      <c r="L10676" s="24"/>
      <c r="M10676" s="133"/>
    </row>
    <row r="10677" spans="1:13" x14ac:dyDescent="0.25">
      <c r="A10677" s="35"/>
      <c r="B10677" s="68"/>
      <c r="C10677" s="70"/>
      <c r="D10677" s="23"/>
      <c r="E10677" s="23"/>
      <c r="F10677" s="23"/>
      <c r="G10677" s="23"/>
      <c r="H10677" s="23"/>
      <c r="I10677" s="23"/>
      <c r="J10677" s="24"/>
      <c r="K10677" s="24"/>
      <c r="L10677" s="24"/>
      <c r="M10677" s="133"/>
    </row>
    <row r="10678" spans="1:13" x14ac:dyDescent="0.25">
      <c r="A10678" s="35"/>
      <c r="B10678" s="68"/>
      <c r="C10678" s="70"/>
      <c r="D10678" s="23"/>
      <c r="E10678" s="23"/>
      <c r="F10678" s="23"/>
      <c r="G10678" s="23"/>
      <c r="H10678" s="23"/>
      <c r="I10678" s="23"/>
      <c r="J10678" s="24"/>
      <c r="K10678" s="24"/>
      <c r="L10678" s="24"/>
      <c r="M10678" s="133"/>
    </row>
    <row r="10679" spans="1:13" x14ac:dyDescent="0.25">
      <c r="A10679" s="35"/>
      <c r="B10679" s="68"/>
      <c r="C10679" s="70"/>
      <c r="D10679" s="23"/>
      <c r="E10679" s="23"/>
      <c r="F10679" s="23"/>
      <c r="G10679" s="23"/>
      <c r="H10679" s="23"/>
      <c r="I10679" s="23"/>
      <c r="J10679" s="24"/>
      <c r="K10679" s="24"/>
      <c r="L10679" s="24"/>
      <c r="M10679" s="133"/>
    </row>
    <row r="10680" spans="1:13" x14ac:dyDescent="0.25">
      <c r="A10680" s="35"/>
      <c r="B10680" s="68"/>
      <c r="C10680" s="70"/>
      <c r="D10680" s="23"/>
      <c r="E10680" s="23"/>
      <c r="F10680" s="23"/>
      <c r="G10680" s="23"/>
      <c r="H10680" s="23"/>
      <c r="I10680" s="23"/>
      <c r="J10680" s="24"/>
      <c r="K10680" s="24"/>
      <c r="L10680" s="24"/>
      <c r="M10680" s="133"/>
    </row>
    <row r="10681" spans="1:13" x14ac:dyDescent="0.25">
      <c r="A10681" s="35"/>
      <c r="B10681" s="68"/>
      <c r="C10681" s="70"/>
      <c r="D10681" s="23"/>
      <c r="E10681" s="23"/>
      <c r="F10681" s="23"/>
      <c r="G10681" s="23"/>
      <c r="H10681" s="23"/>
      <c r="I10681" s="23"/>
      <c r="J10681" s="24"/>
      <c r="K10681" s="24"/>
      <c r="L10681" s="24"/>
      <c r="M10681" s="133"/>
    </row>
    <row r="10682" spans="1:13" x14ac:dyDescent="0.25">
      <c r="A10682" s="35"/>
      <c r="B10682" s="68"/>
      <c r="C10682" s="70"/>
      <c r="D10682" s="23"/>
      <c r="E10682" s="23"/>
      <c r="F10682" s="23"/>
      <c r="G10682" s="23"/>
      <c r="H10682" s="23"/>
      <c r="I10682" s="23"/>
      <c r="J10682" s="24"/>
      <c r="K10682" s="24"/>
      <c r="L10682" s="24"/>
      <c r="M10682" s="133"/>
    </row>
    <row r="10683" spans="1:13" x14ac:dyDescent="0.25">
      <c r="A10683" s="35"/>
      <c r="B10683" s="68"/>
      <c r="C10683" s="70"/>
      <c r="D10683" s="23"/>
      <c r="E10683" s="23"/>
      <c r="F10683" s="23"/>
      <c r="G10683" s="23"/>
      <c r="H10683" s="23"/>
      <c r="I10683" s="23"/>
      <c r="J10683" s="24"/>
      <c r="K10683" s="24"/>
      <c r="L10683" s="24"/>
      <c r="M10683" s="133"/>
    </row>
    <row r="10684" spans="1:13" x14ac:dyDescent="0.25">
      <c r="A10684" s="35"/>
      <c r="B10684" s="68"/>
      <c r="C10684" s="70"/>
      <c r="D10684" s="23"/>
      <c r="E10684" s="23"/>
      <c r="F10684" s="23"/>
      <c r="G10684" s="23"/>
      <c r="H10684" s="23"/>
      <c r="I10684" s="23"/>
      <c r="J10684" s="24"/>
      <c r="K10684" s="24"/>
      <c r="L10684" s="24"/>
      <c r="M10684" s="133"/>
    </row>
    <row r="10685" spans="1:13" x14ac:dyDescent="0.25">
      <c r="A10685" s="35"/>
      <c r="B10685" s="68"/>
      <c r="C10685" s="70"/>
      <c r="D10685" s="23"/>
      <c r="E10685" s="23"/>
      <c r="F10685" s="23"/>
      <c r="G10685" s="23"/>
      <c r="H10685" s="23"/>
      <c r="I10685" s="23"/>
      <c r="J10685" s="24"/>
      <c r="K10685" s="24"/>
      <c r="L10685" s="24"/>
      <c r="M10685" s="133"/>
    </row>
    <row r="10686" spans="1:13" x14ac:dyDescent="0.25">
      <c r="A10686" s="35"/>
      <c r="B10686" s="68"/>
      <c r="C10686" s="70"/>
      <c r="D10686" s="23"/>
      <c r="E10686" s="23"/>
      <c r="F10686" s="23"/>
      <c r="G10686" s="23"/>
      <c r="H10686" s="23"/>
      <c r="I10686" s="23"/>
      <c r="J10686" s="24"/>
      <c r="K10686" s="24"/>
      <c r="L10686" s="24"/>
      <c r="M10686" s="133"/>
    </row>
    <row r="10687" spans="1:13" x14ac:dyDescent="0.25">
      <c r="A10687" s="35"/>
      <c r="B10687" s="68"/>
      <c r="C10687" s="70"/>
      <c r="D10687" s="23"/>
      <c r="E10687" s="23"/>
      <c r="F10687" s="23"/>
      <c r="G10687" s="23"/>
      <c r="H10687" s="23"/>
      <c r="I10687" s="23"/>
      <c r="J10687" s="24"/>
      <c r="K10687" s="24"/>
      <c r="L10687" s="24"/>
      <c r="M10687" s="133"/>
    </row>
    <row r="10688" spans="1:13" x14ac:dyDescent="0.25">
      <c r="A10688" s="35"/>
      <c r="B10688" s="68"/>
      <c r="C10688" s="70"/>
      <c r="D10688" s="23"/>
      <c r="E10688" s="23"/>
      <c r="F10688" s="23"/>
      <c r="G10688" s="23"/>
      <c r="H10688" s="23"/>
      <c r="I10688" s="23"/>
      <c r="J10688" s="24"/>
      <c r="K10688" s="24"/>
      <c r="L10688" s="24"/>
      <c r="M10688" s="133"/>
    </row>
    <row r="10689" spans="1:13" x14ac:dyDescent="0.25">
      <c r="A10689" s="35"/>
      <c r="B10689" s="68"/>
      <c r="C10689" s="70"/>
      <c r="D10689" s="23"/>
      <c r="E10689" s="23"/>
      <c r="F10689" s="23"/>
      <c r="G10689" s="23"/>
      <c r="H10689" s="23"/>
      <c r="I10689" s="23"/>
      <c r="J10689" s="24"/>
      <c r="K10689" s="24"/>
      <c r="L10689" s="24"/>
      <c r="M10689" s="133"/>
    </row>
    <row r="10690" spans="1:13" x14ac:dyDescent="0.25">
      <c r="A10690" s="35"/>
      <c r="B10690" s="68"/>
      <c r="C10690" s="70"/>
      <c r="D10690" s="23"/>
      <c r="E10690" s="23"/>
      <c r="F10690" s="23"/>
      <c r="G10690" s="23"/>
      <c r="H10690" s="23"/>
      <c r="I10690" s="23"/>
      <c r="J10690" s="24"/>
      <c r="K10690" s="24"/>
      <c r="L10690" s="24"/>
      <c r="M10690" s="133"/>
    </row>
    <row r="10691" spans="1:13" x14ac:dyDescent="0.25">
      <c r="A10691" s="35"/>
      <c r="B10691" s="68"/>
      <c r="C10691" s="70"/>
      <c r="D10691" s="23"/>
      <c r="E10691" s="23"/>
      <c r="F10691" s="23"/>
      <c r="G10691" s="23"/>
      <c r="H10691" s="23"/>
      <c r="I10691" s="23"/>
      <c r="J10691" s="24"/>
      <c r="K10691" s="24"/>
      <c r="L10691" s="24"/>
      <c r="M10691" s="133"/>
    </row>
    <row r="10692" spans="1:13" x14ac:dyDescent="0.25">
      <c r="A10692" s="35"/>
      <c r="B10692" s="68"/>
      <c r="C10692" s="70"/>
      <c r="D10692" s="23"/>
      <c r="E10692" s="23"/>
      <c r="F10692" s="23"/>
      <c r="G10692" s="23"/>
      <c r="H10692" s="23"/>
      <c r="I10692" s="23"/>
      <c r="J10692" s="24"/>
      <c r="K10692" s="24"/>
      <c r="L10692" s="24"/>
      <c r="M10692" s="133"/>
    </row>
    <row r="10693" spans="1:13" x14ac:dyDescent="0.25">
      <c r="A10693" s="35"/>
      <c r="B10693" s="68"/>
      <c r="C10693" s="70"/>
      <c r="D10693" s="23"/>
      <c r="E10693" s="23"/>
      <c r="F10693" s="23"/>
      <c r="G10693" s="23"/>
      <c r="H10693" s="23"/>
      <c r="I10693" s="23"/>
      <c r="J10693" s="24"/>
      <c r="K10693" s="24"/>
      <c r="L10693" s="24"/>
      <c r="M10693" s="133"/>
    </row>
    <row r="10694" spans="1:13" x14ac:dyDescent="0.25">
      <c r="A10694" s="35"/>
      <c r="B10694" s="68"/>
      <c r="C10694" s="70"/>
      <c r="D10694" s="23"/>
      <c r="E10694" s="23"/>
      <c r="F10694" s="23"/>
      <c r="G10694" s="23"/>
      <c r="H10694" s="23"/>
      <c r="I10694" s="23"/>
      <c r="J10694" s="24"/>
      <c r="K10694" s="24"/>
      <c r="L10694" s="24"/>
      <c r="M10694" s="133"/>
    </row>
    <row r="10695" spans="1:13" x14ac:dyDescent="0.25">
      <c r="A10695" s="35"/>
      <c r="B10695" s="68"/>
      <c r="C10695" s="70"/>
      <c r="D10695" s="23"/>
      <c r="E10695" s="23"/>
      <c r="F10695" s="23"/>
      <c r="G10695" s="23"/>
      <c r="H10695" s="23"/>
      <c r="I10695" s="23"/>
      <c r="J10695" s="24"/>
      <c r="K10695" s="24"/>
      <c r="L10695" s="24"/>
      <c r="M10695" s="133"/>
    </row>
    <row r="10696" spans="1:13" x14ac:dyDescent="0.25">
      <c r="A10696" s="35"/>
      <c r="B10696" s="68"/>
      <c r="C10696" s="70"/>
      <c r="D10696" s="23"/>
      <c r="E10696" s="23"/>
      <c r="F10696" s="23"/>
      <c r="G10696" s="23"/>
      <c r="H10696" s="23"/>
      <c r="I10696" s="23"/>
      <c r="J10696" s="24"/>
      <c r="K10696" s="24"/>
      <c r="L10696" s="24"/>
      <c r="M10696" s="133"/>
    </row>
    <row r="10697" spans="1:13" x14ac:dyDescent="0.25">
      <c r="A10697" s="35"/>
      <c r="B10697" s="68"/>
      <c r="C10697" s="70"/>
      <c r="D10697" s="23"/>
      <c r="E10697" s="23"/>
      <c r="F10697" s="23"/>
      <c r="G10697" s="23"/>
      <c r="H10697" s="23"/>
      <c r="I10697" s="23"/>
      <c r="J10697" s="24"/>
      <c r="K10697" s="24"/>
      <c r="L10697" s="24"/>
      <c r="M10697" s="133"/>
    </row>
    <row r="10698" spans="1:13" x14ac:dyDescent="0.25">
      <c r="A10698" s="35"/>
      <c r="B10698" s="68"/>
      <c r="C10698" s="70"/>
      <c r="D10698" s="23"/>
      <c r="E10698" s="23"/>
      <c r="F10698" s="23"/>
      <c r="G10698" s="23"/>
      <c r="H10698" s="23"/>
      <c r="I10698" s="23"/>
      <c r="J10698" s="24"/>
      <c r="K10698" s="24"/>
      <c r="L10698" s="24"/>
      <c r="M10698" s="133"/>
    </row>
    <row r="10699" spans="1:13" x14ac:dyDescent="0.25">
      <c r="A10699" s="35"/>
      <c r="B10699" s="68"/>
      <c r="C10699" s="70"/>
      <c r="D10699" s="23"/>
      <c r="E10699" s="23"/>
      <c r="F10699" s="23"/>
      <c r="G10699" s="23"/>
      <c r="H10699" s="23"/>
      <c r="I10699" s="23"/>
      <c r="J10699" s="24"/>
      <c r="K10699" s="24"/>
      <c r="L10699" s="24"/>
      <c r="M10699" s="133"/>
    </row>
    <row r="10700" spans="1:13" x14ac:dyDescent="0.25">
      <c r="A10700" s="35"/>
      <c r="B10700" s="68"/>
      <c r="C10700" s="70"/>
      <c r="D10700" s="23"/>
      <c r="E10700" s="23"/>
      <c r="F10700" s="23"/>
      <c r="G10700" s="23"/>
      <c r="H10700" s="23"/>
      <c r="I10700" s="23"/>
      <c r="J10700" s="24"/>
      <c r="K10700" s="24"/>
      <c r="L10700" s="24"/>
      <c r="M10700" s="133"/>
    </row>
    <row r="10701" spans="1:13" x14ac:dyDescent="0.25">
      <c r="A10701" s="35"/>
      <c r="B10701" s="68"/>
      <c r="C10701" s="70"/>
      <c r="D10701" s="23"/>
      <c r="E10701" s="23"/>
      <c r="F10701" s="23"/>
      <c r="G10701" s="23"/>
      <c r="H10701" s="23"/>
      <c r="I10701" s="23"/>
      <c r="J10701" s="24"/>
      <c r="K10701" s="24"/>
      <c r="L10701" s="24"/>
      <c r="M10701" s="133"/>
    </row>
    <row r="10702" spans="1:13" x14ac:dyDescent="0.25">
      <c r="A10702" s="35"/>
      <c r="B10702" s="68"/>
      <c r="C10702" s="70"/>
      <c r="D10702" s="23"/>
      <c r="E10702" s="23"/>
      <c r="F10702" s="23"/>
      <c r="G10702" s="23"/>
      <c r="H10702" s="23"/>
      <c r="I10702" s="23"/>
      <c r="J10702" s="24"/>
      <c r="K10702" s="24"/>
      <c r="L10702" s="24"/>
      <c r="M10702" s="133"/>
    </row>
    <row r="10703" spans="1:13" x14ac:dyDescent="0.25">
      <c r="A10703" s="35"/>
      <c r="B10703" s="68"/>
      <c r="C10703" s="70"/>
      <c r="D10703" s="23"/>
      <c r="E10703" s="23"/>
      <c r="F10703" s="23"/>
      <c r="G10703" s="23"/>
      <c r="H10703" s="23"/>
      <c r="I10703" s="23"/>
      <c r="J10703" s="24"/>
      <c r="K10703" s="24"/>
      <c r="L10703" s="24"/>
      <c r="M10703" s="133"/>
    </row>
    <row r="10704" spans="1:13" x14ac:dyDescent="0.25">
      <c r="A10704" s="35"/>
      <c r="B10704" s="68"/>
      <c r="C10704" s="70"/>
      <c r="D10704" s="23"/>
      <c r="E10704" s="23"/>
      <c r="F10704" s="23"/>
      <c r="G10704" s="23"/>
      <c r="H10704" s="23"/>
      <c r="I10704" s="23"/>
      <c r="J10704" s="24"/>
      <c r="K10704" s="24"/>
      <c r="L10704" s="24"/>
      <c r="M10704" s="133"/>
    </row>
    <row r="10705" spans="1:13" x14ac:dyDescent="0.25">
      <c r="A10705" s="35"/>
      <c r="B10705" s="68"/>
      <c r="C10705" s="70"/>
      <c r="D10705" s="23"/>
      <c r="E10705" s="23"/>
      <c r="F10705" s="23"/>
      <c r="G10705" s="23"/>
      <c r="H10705" s="23"/>
      <c r="I10705" s="23"/>
      <c r="J10705" s="24"/>
      <c r="K10705" s="24"/>
      <c r="L10705" s="24"/>
      <c r="M10705" s="133"/>
    </row>
    <row r="10706" spans="1:13" x14ac:dyDescent="0.25">
      <c r="A10706" s="35"/>
      <c r="B10706" s="68"/>
      <c r="C10706" s="70"/>
      <c r="D10706" s="23"/>
      <c r="E10706" s="23"/>
      <c r="F10706" s="23"/>
      <c r="G10706" s="23"/>
      <c r="H10706" s="23"/>
      <c r="I10706" s="23"/>
      <c r="J10706" s="24"/>
      <c r="K10706" s="24"/>
      <c r="L10706" s="24"/>
      <c r="M10706" s="133"/>
    </row>
    <row r="10707" spans="1:13" x14ac:dyDescent="0.25">
      <c r="A10707" s="35"/>
      <c r="B10707" s="68"/>
      <c r="C10707" s="70"/>
      <c r="D10707" s="23"/>
      <c r="E10707" s="23"/>
      <c r="F10707" s="23"/>
      <c r="G10707" s="23"/>
      <c r="H10707" s="23"/>
      <c r="I10707" s="23"/>
      <c r="J10707" s="24"/>
      <c r="K10707" s="24"/>
      <c r="L10707" s="24"/>
      <c r="M10707" s="133"/>
    </row>
    <row r="10708" spans="1:13" x14ac:dyDescent="0.25">
      <c r="A10708" s="35"/>
      <c r="B10708" s="68"/>
      <c r="C10708" s="70"/>
      <c r="D10708" s="23"/>
      <c r="E10708" s="23"/>
      <c r="F10708" s="23"/>
      <c r="G10708" s="23"/>
      <c r="H10708" s="23"/>
      <c r="I10708" s="23"/>
      <c r="J10708" s="24"/>
      <c r="K10708" s="24"/>
      <c r="L10708" s="24"/>
      <c r="M10708" s="133"/>
    </row>
    <row r="10709" spans="1:13" x14ac:dyDescent="0.25">
      <c r="A10709" s="35"/>
      <c r="B10709" s="68"/>
      <c r="C10709" s="70"/>
      <c r="D10709" s="23"/>
      <c r="E10709" s="23"/>
      <c r="F10709" s="23"/>
      <c r="G10709" s="23"/>
      <c r="H10709" s="23"/>
      <c r="I10709" s="23"/>
      <c r="J10709" s="24"/>
      <c r="K10709" s="24"/>
      <c r="L10709" s="24"/>
      <c r="M10709" s="133"/>
    </row>
    <row r="10710" spans="1:13" x14ac:dyDescent="0.25">
      <c r="A10710" s="35"/>
      <c r="B10710" s="68"/>
      <c r="C10710" s="70"/>
      <c r="D10710" s="23"/>
      <c r="E10710" s="23"/>
      <c r="F10710" s="23"/>
      <c r="G10710" s="23"/>
      <c r="H10710" s="23"/>
      <c r="I10710" s="23"/>
      <c r="J10710" s="24"/>
      <c r="K10710" s="24"/>
      <c r="L10710" s="24"/>
      <c r="M10710" s="133"/>
    </row>
    <row r="10711" spans="1:13" x14ac:dyDescent="0.25">
      <c r="A10711" s="35"/>
      <c r="B10711" s="68"/>
      <c r="C10711" s="70"/>
      <c r="D10711" s="23"/>
      <c r="E10711" s="23"/>
      <c r="F10711" s="23"/>
      <c r="G10711" s="23"/>
      <c r="H10711" s="23"/>
      <c r="I10711" s="23"/>
      <c r="J10711" s="24"/>
      <c r="K10711" s="24"/>
      <c r="L10711" s="24"/>
      <c r="M10711" s="133"/>
    </row>
    <row r="10712" spans="1:13" x14ac:dyDescent="0.25">
      <c r="A10712" s="35"/>
      <c r="B10712" s="68"/>
      <c r="C10712" s="70"/>
      <c r="D10712" s="23"/>
      <c r="E10712" s="23"/>
      <c r="F10712" s="23"/>
      <c r="G10712" s="23"/>
      <c r="H10712" s="23"/>
      <c r="I10712" s="23"/>
      <c r="J10712" s="24"/>
      <c r="K10712" s="24"/>
      <c r="L10712" s="24"/>
      <c r="M10712" s="133"/>
    </row>
    <row r="10713" spans="1:13" x14ac:dyDescent="0.25">
      <c r="A10713" s="35"/>
      <c r="B10713" s="68"/>
      <c r="C10713" s="70"/>
      <c r="D10713" s="23"/>
      <c r="E10713" s="23"/>
      <c r="F10713" s="23"/>
      <c r="G10713" s="23"/>
      <c r="H10713" s="23"/>
      <c r="I10713" s="23"/>
      <c r="J10713" s="24"/>
      <c r="K10713" s="24"/>
      <c r="L10713" s="24"/>
      <c r="M10713" s="133"/>
    </row>
    <row r="10714" spans="1:13" x14ac:dyDescent="0.25">
      <c r="A10714" s="35"/>
      <c r="B10714" s="68"/>
      <c r="C10714" s="70"/>
      <c r="D10714" s="23"/>
      <c r="E10714" s="23"/>
      <c r="F10714" s="23"/>
      <c r="G10714" s="23"/>
      <c r="H10714" s="23"/>
      <c r="I10714" s="23"/>
      <c r="J10714" s="24"/>
      <c r="K10714" s="24"/>
      <c r="L10714" s="24"/>
      <c r="M10714" s="133"/>
    </row>
    <row r="10715" spans="1:13" x14ac:dyDescent="0.25">
      <c r="A10715" s="35"/>
      <c r="B10715" s="68"/>
      <c r="C10715" s="70"/>
      <c r="D10715" s="23"/>
      <c r="E10715" s="23"/>
      <c r="F10715" s="23"/>
      <c r="G10715" s="23"/>
      <c r="H10715" s="23"/>
      <c r="I10715" s="23"/>
      <c r="J10715" s="24"/>
      <c r="K10715" s="24"/>
      <c r="L10715" s="24"/>
      <c r="M10715" s="133"/>
    </row>
    <row r="10716" spans="1:13" x14ac:dyDescent="0.25">
      <c r="A10716" s="35"/>
      <c r="B10716" s="68"/>
      <c r="C10716" s="70"/>
      <c r="D10716" s="23"/>
      <c r="E10716" s="23"/>
      <c r="F10716" s="23"/>
      <c r="G10716" s="23"/>
      <c r="H10716" s="23"/>
      <c r="I10716" s="23"/>
      <c r="J10716" s="24"/>
      <c r="K10716" s="24"/>
      <c r="L10716" s="24"/>
      <c r="M10716" s="133"/>
    </row>
    <row r="10717" spans="1:13" x14ac:dyDescent="0.25">
      <c r="A10717" s="35"/>
      <c r="B10717" s="68"/>
      <c r="C10717" s="70"/>
      <c r="D10717" s="23"/>
      <c r="E10717" s="23"/>
      <c r="F10717" s="23"/>
      <c r="G10717" s="23"/>
      <c r="H10717" s="23"/>
      <c r="I10717" s="23"/>
      <c r="J10717" s="24"/>
      <c r="K10717" s="24"/>
      <c r="L10717" s="24"/>
      <c r="M10717" s="133"/>
    </row>
    <row r="10718" spans="1:13" x14ac:dyDescent="0.25">
      <c r="A10718" s="35"/>
      <c r="B10718" s="68"/>
      <c r="C10718" s="70"/>
      <c r="D10718" s="23"/>
      <c r="E10718" s="23"/>
      <c r="F10718" s="23"/>
      <c r="G10718" s="23"/>
      <c r="H10718" s="23"/>
      <c r="I10718" s="23"/>
      <c r="J10718" s="24"/>
      <c r="K10718" s="24"/>
      <c r="L10718" s="24"/>
      <c r="M10718" s="133"/>
    </row>
    <row r="10719" spans="1:13" x14ac:dyDescent="0.25">
      <c r="A10719" s="35"/>
      <c r="B10719" s="68"/>
      <c r="C10719" s="70"/>
      <c r="D10719" s="23"/>
      <c r="E10719" s="23"/>
      <c r="F10719" s="23"/>
      <c r="G10719" s="23"/>
      <c r="H10719" s="23"/>
      <c r="I10719" s="23"/>
      <c r="J10719" s="24"/>
      <c r="K10719" s="24"/>
      <c r="L10719" s="24"/>
      <c r="M10719" s="133"/>
    </row>
    <row r="10720" spans="1:13" x14ac:dyDescent="0.25">
      <c r="A10720" s="35"/>
      <c r="B10720" s="68"/>
      <c r="C10720" s="70"/>
      <c r="D10720" s="23"/>
      <c r="E10720" s="23"/>
      <c r="F10720" s="23"/>
      <c r="G10720" s="23"/>
      <c r="H10720" s="23"/>
      <c r="I10720" s="23"/>
      <c r="J10720" s="24"/>
      <c r="K10720" s="24"/>
      <c r="L10720" s="24"/>
      <c r="M10720" s="133"/>
    </row>
    <row r="10721" spans="1:13" x14ac:dyDescent="0.25">
      <c r="A10721" s="35"/>
      <c r="B10721" s="68"/>
      <c r="C10721" s="70"/>
      <c r="D10721" s="23"/>
      <c r="E10721" s="23"/>
      <c r="F10721" s="23"/>
      <c r="G10721" s="23"/>
      <c r="H10721" s="23"/>
      <c r="I10721" s="23"/>
      <c r="J10721" s="24"/>
      <c r="K10721" s="24"/>
      <c r="L10721" s="24"/>
      <c r="M10721" s="133"/>
    </row>
    <row r="10722" spans="1:13" x14ac:dyDescent="0.25">
      <c r="A10722" s="35"/>
      <c r="B10722" s="68"/>
      <c r="C10722" s="70"/>
      <c r="D10722" s="23"/>
      <c r="E10722" s="23"/>
      <c r="F10722" s="23"/>
      <c r="G10722" s="23"/>
      <c r="H10722" s="23"/>
      <c r="I10722" s="23"/>
      <c r="J10722" s="24"/>
      <c r="K10722" s="24"/>
      <c r="L10722" s="24"/>
      <c r="M10722" s="133"/>
    </row>
    <row r="10723" spans="1:13" x14ac:dyDescent="0.25">
      <c r="A10723" s="35"/>
      <c r="B10723" s="68"/>
      <c r="C10723" s="70"/>
      <c r="D10723" s="23"/>
      <c r="E10723" s="23"/>
      <c r="F10723" s="23"/>
      <c r="G10723" s="23"/>
      <c r="H10723" s="23"/>
      <c r="I10723" s="23"/>
      <c r="J10723" s="24"/>
      <c r="K10723" s="24"/>
      <c r="L10723" s="24"/>
      <c r="M10723" s="133"/>
    </row>
    <row r="10724" spans="1:13" x14ac:dyDescent="0.25">
      <c r="A10724" s="35"/>
      <c r="B10724" s="68"/>
      <c r="C10724" s="70"/>
      <c r="D10724" s="23"/>
      <c r="E10724" s="23"/>
      <c r="F10724" s="23"/>
      <c r="G10724" s="23"/>
      <c r="H10724" s="23"/>
      <c r="I10724" s="23"/>
      <c r="J10724" s="24"/>
      <c r="K10724" s="24"/>
      <c r="L10724" s="24"/>
      <c r="M10724" s="133"/>
    </row>
    <row r="10725" spans="1:13" x14ac:dyDescent="0.25">
      <c r="A10725" s="35"/>
      <c r="B10725" s="68"/>
      <c r="C10725" s="70"/>
      <c r="D10725" s="23"/>
      <c r="E10725" s="23"/>
      <c r="F10725" s="23"/>
      <c r="G10725" s="23"/>
      <c r="H10725" s="23"/>
      <c r="I10725" s="23"/>
      <c r="J10725" s="24"/>
      <c r="K10725" s="24"/>
      <c r="L10725" s="24"/>
      <c r="M10725" s="133"/>
    </row>
    <row r="10726" spans="1:13" x14ac:dyDescent="0.25">
      <c r="A10726" s="35"/>
      <c r="B10726" s="68"/>
      <c r="C10726" s="70"/>
      <c r="D10726" s="23"/>
      <c r="E10726" s="23"/>
      <c r="F10726" s="23"/>
      <c r="G10726" s="23"/>
      <c r="H10726" s="23"/>
      <c r="I10726" s="23"/>
      <c r="J10726" s="24"/>
      <c r="K10726" s="24"/>
      <c r="L10726" s="24"/>
      <c r="M10726" s="133"/>
    </row>
    <row r="10727" spans="1:13" x14ac:dyDescent="0.25">
      <c r="A10727" s="35"/>
      <c r="B10727" s="68"/>
      <c r="C10727" s="70"/>
      <c r="D10727" s="23"/>
      <c r="E10727" s="23"/>
      <c r="F10727" s="23"/>
      <c r="G10727" s="23"/>
      <c r="H10727" s="23"/>
      <c r="I10727" s="23"/>
      <c r="J10727" s="24"/>
      <c r="K10727" s="24"/>
      <c r="L10727" s="24"/>
      <c r="M10727" s="133"/>
    </row>
    <row r="10728" spans="1:13" x14ac:dyDescent="0.25">
      <c r="A10728" s="35"/>
      <c r="B10728" s="68"/>
      <c r="C10728" s="70"/>
      <c r="D10728" s="23"/>
      <c r="E10728" s="23"/>
      <c r="F10728" s="23"/>
      <c r="G10728" s="23"/>
      <c r="H10728" s="23"/>
      <c r="I10728" s="23"/>
      <c r="J10728" s="24"/>
      <c r="K10728" s="24"/>
      <c r="L10728" s="24"/>
      <c r="M10728" s="133"/>
    </row>
    <row r="10729" spans="1:13" x14ac:dyDescent="0.25">
      <c r="A10729" s="35"/>
      <c r="B10729" s="68"/>
      <c r="C10729" s="70"/>
      <c r="D10729" s="23"/>
      <c r="E10729" s="23"/>
      <c r="F10729" s="23"/>
      <c r="G10729" s="23"/>
      <c r="H10729" s="23"/>
      <c r="I10729" s="23"/>
      <c r="J10729" s="24"/>
      <c r="K10729" s="24"/>
      <c r="L10729" s="24"/>
      <c r="M10729" s="133"/>
    </row>
    <row r="10730" spans="1:13" x14ac:dyDescent="0.25">
      <c r="A10730" s="35"/>
      <c r="B10730" s="68"/>
      <c r="C10730" s="70"/>
      <c r="D10730" s="23"/>
      <c r="E10730" s="23"/>
      <c r="F10730" s="23"/>
      <c r="G10730" s="23"/>
      <c r="H10730" s="23"/>
      <c r="I10730" s="23"/>
      <c r="J10730" s="24"/>
      <c r="K10730" s="24"/>
      <c r="L10730" s="24"/>
      <c r="M10730" s="133"/>
    </row>
    <row r="10731" spans="1:13" x14ac:dyDescent="0.25">
      <c r="A10731" s="35"/>
      <c r="B10731" s="68"/>
      <c r="C10731" s="70"/>
      <c r="D10731" s="23"/>
      <c r="E10731" s="23"/>
      <c r="F10731" s="23"/>
      <c r="G10731" s="23"/>
      <c r="H10731" s="23"/>
      <c r="I10731" s="23"/>
      <c r="J10731" s="24"/>
      <c r="K10731" s="24"/>
      <c r="L10731" s="24"/>
      <c r="M10731" s="133"/>
    </row>
    <row r="10732" spans="1:13" x14ac:dyDescent="0.25">
      <c r="A10732" s="35"/>
      <c r="B10732" s="68"/>
      <c r="C10732" s="70"/>
      <c r="D10732" s="23"/>
      <c r="E10732" s="23"/>
      <c r="F10732" s="23"/>
      <c r="G10732" s="23"/>
      <c r="H10732" s="23"/>
      <c r="I10732" s="23"/>
      <c r="J10732" s="24"/>
      <c r="K10732" s="24"/>
      <c r="L10732" s="24"/>
      <c r="M10732" s="133"/>
    </row>
    <row r="10733" spans="1:13" x14ac:dyDescent="0.25">
      <c r="A10733" s="35"/>
      <c r="B10733" s="68"/>
      <c r="C10733" s="70"/>
      <c r="D10733" s="23"/>
      <c r="E10733" s="23"/>
      <c r="F10733" s="23"/>
      <c r="G10733" s="23"/>
      <c r="H10733" s="23"/>
      <c r="I10733" s="23"/>
      <c r="J10733" s="24"/>
      <c r="K10733" s="24"/>
      <c r="L10733" s="24"/>
      <c r="M10733" s="133"/>
    </row>
    <row r="10734" spans="1:13" x14ac:dyDescent="0.25">
      <c r="A10734" s="35"/>
      <c r="B10734" s="68"/>
      <c r="C10734" s="70"/>
      <c r="D10734" s="23"/>
      <c r="E10734" s="23"/>
      <c r="F10734" s="23"/>
      <c r="G10734" s="23"/>
      <c r="H10734" s="23"/>
      <c r="I10734" s="23"/>
      <c r="J10734" s="24"/>
      <c r="K10734" s="24"/>
      <c r="L10734" s="24"/>
      <c r="M10734" s="133"/>
    </row>
    <row r="10735" spans="1:13" x14ac:dyDescent="0.25">
      <c r="A10735" s="35"/>
      <c r="B10735" s="68"/>
      <c r="C10735" s="70"/>
      <c r="D10735" s="23"/>
      <c r="E10735" s="23"/>
      <c r="F10735" s="23"/>
      <c r="G10735" s="23"/>
      <c r="H10735" s="23"/>
      <c r="I10735" s="23"/>
      <c r="J10735" s="24"/>
      <c r="K10735" s="24"/>
      <c r="L10735" s="24"/>
      <c r="M10735" s="133"/>
    </row>
    <row r="10736" spans="1:13" x14ac:dyDescent="0.25">
      <c r="A10736" s="35"/>
      <c r="B10736" s="68"/>
      <c r="C10736" s="70"/>
      <c r="D10736" s="23"/>
      <c r="E10736" s="23"/>
      <c r="F10736" s="23"/>
      <c r="G10736" s="23"/>
      <c r="H10736" s="23"/>
      <c r="I10736" s="23"/>
      <c r="J10736" s="24"/>
      <c r="K10736" s="24"/>
      <c r="L10736" s="24"/>
      <c r="M10736" s="133"/>
    </row>
    <row r="10737" spans="1:13" x14ac:dyDescent="0.25">
      <c r="A10737" s="35"/>
      <c r="B10737" s="68"/>
      <c r="C10737" s="70"/>
      <c r="D10737" s="23"/>
      <c r="E10737" s="23"/>
      <c r="F10737" s="23"/>
      <c r="G10737" s="23"/>
      <c r="H10737" s="23"/>
      <c r="I10737" s="23"/>
      <c r="J10737" s="24"/>
      <c r="K10737" s="24"/>
      <c r="L10737" s="24"/>
      <c r="M10737" s="133"/>
    </row>
    <row r="10738" spans="1:13" x14ac:dyDescent="0.25">
      <c r="A10738" s="35"/>
      <c r="B10738" s="68"/>
      <c r="C10738" s="70"/>
      <c r="D10738" s="23"/>
      <c r="E10738" s="23"/>
      <c r="F10738" s="23"/>
      <c r="G10738" s="23"/>
      <c r="H10738" s="23"/>
      <c r="I10738" s="23"/>
      <c r="J10738" s="24"/>
      <c r="K10738" s="24"/>
      <c r="L10738" s="24"/>
      <c r="M10738" s="133"/>
    </row>
    <row r="10739" spans="1:13" x14ac:dyDescent="0.25">
      <c r="A10739" s="35"/>
      <c r="B10739" s="68"/>
      <c r="C10739" s="70"/>
      <c r="D10739" s="23"/>
      <c r="E10739" s="23"/>
      <c r="F10739" s="23"/>
      <c r="G10739" s="23"/>
      <c r="H10739" s="23"/>
      <c r="I10739" s="23"/>
      <c r="J10739" s="24"/>
      <c r="K10739" s="24"/>
      <c r="L10739" s="24"/>
      <c r="M10739" s="133"/>
    </row>
    <row r="10740" spans="1:13" x14ac:dyDescent="0.25">
      <c r="A10740" s="35"/>
      <c r="B10740" s="68"/>
      <c r="C10740" s="70"/>
      <c r="D10740" s="23"/>
      <c r="E10740" s="23"/>
      <c r="F10740" s="23"/>
      <c r="G10740" s="23"/>
      <c r="H10740" s="23"/>
      <c r="I10740" s="23"/>
      <c r="J10740" s="24"/>
      <c r="K10740" s="24"/>
      <c r="L10740" s="24"/>
      <c r="M10740" s="133"/>
    </row>
    <row r="10741" spans="1:13" x14ac:dyDescent="0.25">
      <c r="A10741" s="35"/>
      <c r="B10741" s="68"/>
      <c r="C10741" s="70"/>
      <c r="D10741" s="23"/>
      <c r="E10741" s="23"/>
      <c r="F10741" s="23"/>
      <c r="G10741" s="23"/>
      <c r="H10741" s="23"/>
      <c r="I10741" s="23"/>
      <c r="J10741" s="24"/>
      <c r="K10741" s="24"/>
      <c r="L10741" s="24"/>
      <c r="M10741" s="133"/>
    </row>
    <row r="10742" spans="1:13" x14ac:dyDescent="0.25">
      <c r="A10742" s="35"/>
      <c r="B10742" s="68"/>
      <c r="C10742" s="70"/>
      <c r="D10742" s="23"/>
      <c r="E10742" s="23"/>
      <c r="F10742" s="23"/>
      <c r="G10742" s="23"/>
      <c r="H10742" s="23"/>
      <c r="I10742" s="23"/>
      <c r="J10742" s="24"/>
      <c r="K10742" s="24"/>
      <c r="L10742" s="24"/>
      <c r="M10742" s="133"/>
    </row>
    <row r="10743" spans="1:13" x14ac:dyDescent="0.25">
      <c r="A10743" s="35"/>
      <c r="B10743" s="68"/>
      <c r="C10743" s="70"/>
      <c r="D10743" s="23"/>
      <c r="E10743" s="23"/>
      <c r="F10743" s="23"/>
      <c r="G10743" s="23"/>
      <c r="H10743" s="23"/>
      <c r="I10743" s="23"/>
      <c r="J10743" s="24"/>
      <c r="K10743" s="24"/>
      <c r="L10743" s="24"/>
      <c r="M10743" s="133"/>
    </row>
    <row r="10744" spans="1:13" x14ac:dyDescent="0.25">
      <c r="A10744" s="35"/>
      <c r="B10744" s="68"/>
      <c r="C10744" s="70"/>
      <c r="D10744" s="23"/>
      <c r="E10744" s="23"/>
      <c r="F10744" s="23"/>
      <c r="G10744" s="23"/>
      <c r="H10744" s="23"/>
      <c r="I10744" s="23"/>
      <c r="J10744" s="24"/>
      <c r="K10744" s="24"/>
      <c r="L10744" s="24"/>
      <c r="M10744" s="133"/>
    </row>
    <row r="10745" spans="1:13" x14ac:dyDescent="0.25">
      <c r="A10745" s="35"/>
      <c r="B10745" s="68"/>
      <c r="C10745" s="70"/>
      <c r="D10745" s="23"/>
      <c r="E10745" s="23"/>
      <c r="F10745" s="23"/>
      <c r="G10745" s="23"/>
      <c r="H10745" s="23"/>
      <c r="I10745" s="23"/>
      <c r="J10745" s="24"/>
      <c r="K10745" s="24"/>
      <c r="L10745" s="24"/>
      <c r="M10745" s="133"/>
    </row>
    <row r="10746" spans="1:13" x14ac:dyDescent="0.25">
      <c r="A10746" s="35"/>
      <c r="B10746" s="68"/>
      <c r="C10746" s="70"/>
      <c r="D10746" s="23"/>
      <c r="E10746" s="23"/>
      <c r="F10746" s="23"/>
      <c r="G10746" s="23"/>
      <c r="H10746" s="23"/>
      <c r="I10746" s="23"/>
      <c r="J10746" s="24"/>
      <c r="K10746" s="24"/>
      <c r="L10746" s="24"/>
      <c r="M10746" s="133"/>
    </row>
    <row r="10747" spans="1:13" x14ac:dyDescent="0.25">
      <c r="A10747" s="35"/>
      <c r="B10747" s="68"/>
      <c r="C10747" s="70"/>
      <c r="D10747" s="23"/>
      <c r="E10747" s="23"/>
      <c r="F10747" s="23"/>
      <c r="G10747" s="23"/>
      <c r="H10747" s="23"/>
      <c r="I10747" s="23"/>
      <c r="J10747" s="24"/>
      <c r="K10747" s="24"/>
      <c r="L10747" s="24"/>
      <c r="M10747" s="133"/>
    </row>
    <row r="10748" spans="1:13" x14ac:dyDescent="0.25">
      <c r="A10748" s="35"/>
      <c r="B10748" s="68"/>
      <c r="C10748" s="70"/>
      <c r="D10748" s="23"/>
      <c r="E10748" s="23"/>
      <c r="F10748" s="23"/>
      <c r="G10748" s="23"/>
      <c r="H10748" s="23"/>
      <c r="I10748" s="23"/>
      <c r="J10748" s="24"/>
      <c r="K10748" s="24"/>
      <c r="L10748" s="24"/>
      <c r="M10748" s="133"/>
    </row>
    <row r="10749" spans="1:13" x14ac:dyDescent="0.25">
      <c r="A10749" s="35"/>
      <c r="B10749" s="68"/>
      <c r="C10749" s="70"/>
      <c r="D10749" s="23"/>
      <c r="E10749" s="23"/>
      <c r="F10749" s="23"/>
      <c r="G10749" s="23"/>
      <c r="H10749" s="23"/>
      <c r="I10749" s="23"/>
      <c r="J10749" s="24"/>
      <c r="K10749" s="24"/>
      <c r="L10749" s="24"/>
      <c r="M10749" s="133"/>
    </row>
    <row r="10750" spans="1:13" x14ac:dyDescent="0.25">
      <c r="A10750" s="35"/>
      <c r="B10750" s="68"/>
      <c r="C10750" s="70"/>
      <c r="D10750" s="23"/>
      <c r="E10750" s="23"/>
      <c r="F10750" s="23"/>
      <c r="G10750" s="23"/>
      <c r="H10750" s="23"/>
      <c r="I10750" s="23"/>
      <c r="J10750" s="24"/>
      <c r="K10750" s="24"/>
      <c r="L10750" s="24"/>
      <c r="M10750" s="133"/>
    </row>
    <row r="10751" spans="1:13" x14ac:dyDescent="0.25">
      <c r="A10751" s="35"/>
      <c r="B10751" s="68"/>
      <c r="C10751" s="70"/>
      <c r="D10751" s="23"/>
      <c r="E10751" s="23"/>
      <c r="F10751" s="23"/>
      <c r="G10751" s="23"/>
      <c r="H10751" s="23"/>
      <c r="I10751" s="23"/>
      <c r="J10751" s="24"/>
      <c r="K10751" s="24"/>
      <c r="L10751" s="24"/>
      <c r="M10751" s="133"/>
    </row>
    <row r="10752" spans="1:13" x14ac:dyDescent="0.25">
      <c r="A10752" s="35"/>
      <c r="B10752" s="68"/>
      <c r="C10752" s="70"/>
      <c r="D10752" s="23"/>
      <c r="E10752" s="23"/>
      <c r="F10752" s="23"/>
      <c r="G10752" s="23"/>
      <c r="H10752" s="23"/>
      <c r="I10752" s="23"/>
      <c r="J10752" s="24"/>
      <c r="K10752" s="24"/>
      <c r="L10752" s="24"/>
      <c r="M10752" s="133"/>
    </row>
    <row r="10753" spans="1:13" x14ac:dyDescent="0.25">
      <c r="A10753" s="35"/>
      <c r="B10753" s="68"/>
      <c r="C10753" s="70"/>
      <c r="D10753" s="23"/>
      <c r="E10753" s="23"/>
      <c r="F10753" s="23"/>
      <c r="G10753" s="23"/>
      <c r="H10753" s="23"/>
      <c r="I10753" s="23"/>
      <c r="J10753" s="24"/>
      <c r="K10753" s="24"/>
      <c r="L10753" s="24"/>
      <c r="M10753" s="133"/>
    </row>
    <row r="10754" spans="1:13" x14ac:dyDescent="0.25">
      <c r="A10754" s="35"/>
      <c r="B10754" s="68"/>
      <c r="C10754" s="70"/>
      <c r="D10754" s="23"/>
      <c r="E10754" s="23"/>
      <c r="F10754" s="23"/>
      <c r="G10754" s="23"/>
      <c r="H10754" s="23"/>
      <c r="I10754" s="23"/>
      <c r="J10754" s="24"/>
      <c r="K10754" s="24"/>
      <c r="L10754" s="24"/>
      <c r="M10754" s="133"/>
    </row>
    <row r="10755" spans="1:13" x14ac:dyDescent="0.25">
      <c r="A10755" s="35"/>
      <c r="B10755" s="68"/>
      <c r="C10755" s="70"/>
      <c r="D10755" s="23"/>
      <c r="E10755" s="23"/>
      <c r="F10755" s="23"/>
      <c r="G10755" s="23"/>
      <c r="H10755" s="23"/>
      <c r="I10755" s="23"/>
      <c r="J10755" s="24"/>
      <c r="K10755" s="24"/>
      <c r="L10755" s="24"/>
      <c r="M10755" s="133"/>
    </row>
    <row r="10756" spans="1:13" x14ac:dyDescent="0.25">
      <c r="A10756" s="35"/>
      <c r="B10756" s="68"/>
      <c r="C10756" s="70"/>
      <c r="D10756" s="23"/>
      <c r="E10756" s="23"/>
      <c r="F10756" s="23"/>
      <c r="G10756" s="23"/>
      <c r="H10756" s="23"/>
      <c r="I10756" s="23"/>
      <c r="J10756" s="24"/>
      <c r="K10756" s="24"/>
      <c r="L10756" s="24"/>
      <c r="M10756" s="133"/>
    </row>
    <row r="10757" spans="1:13" x14ac:dyDescent="0.25">
      <c r="A10757" s="35"/>
      <c r="B10757" s="68"/>
      <c r="C10757" s="70"/>
      <c r="D10757" s="23"/>
      <c r="E10757" s="23"/>
      <c r="F10757" s="23"/>
      <c r="G10757" s="23"/>
      <c r="H10757" s="23"/>
      <c r="I10757" s="23"/>
      <c r="J10757" s="24"/>
      <c r="K10757" s="24"/>
      <c r="L10757" s="24"/>
      <c r="M10757" s="133"/>
    </row>
    <row r="10758" spans="1:13" x14ac:dyDescent="0.25">
      <c r="A10758" s="35"/>
      <c r="B10758" s="68"/>
      <c r="C10758" s="70"/>
      <c r="D10758" s="23"/>
      <c r="E10758" s="23"/>
      <c r="F10758" s="23"/>
      <c r="G10758" s="23"/>
      <c r="H10758" s="23"/>
      <c r="I10758" s="23"/>
      <c r="J10758" s="24"/>
      <c r="K10758" s="24"/>
      <c r="L10758" s="24"/>
      <c r="M10758" s="133"/>
    </row>
    <row r="10759" spans="1:13" x14ac:dyDescent="0.25">
      <c r="A10759" s="35"/>
      <c r="B10759" s="68"/>
      <c r="C10759" s="70"/>
      <c r="D10759" s="23"/>
      <c r="E10759" s="23"/>
      <c r="F10759" s="23"/>
      <c r="G10759" s="23"/>
      <c r="H10759" s="23"/>
      <c r="I10759" s="23"/>
      <c r="J10759" s="24"/>
      <c r="K10759" s="24"/>
      <c r="L10759" s="24"/>
      <c r="M10759" s="133"/>
    </row>
    <row r="10760" spans="1:13" x14ac:dyDescent="0.25">
      <c r="A10760" s="35"/>
      <c r="B10760" s="68"/>
      <c r="C10760" s="70"/>
      <c r="D10760" s="23"/>
      <c r="E10760" s="23"/>
      <c r="F10760" s="23"/>
      <c r="G10760" s="23"/>
      <c r="H10760" s="23"/>
      <c r="I10760" s="23"/>
      <c r="J10760" s="24"/>
      <c r="K10760" s="24"/>
      <c r="L10760" s="24"/>
      <c r="M10760" s="133"/>
    </row>
    <row r="10761" spans="1:13" x14ac:dyDescent="0.25">
      <c r="A10761" s="35"/>
      <c r="B10761" s="68"/>
      <c r="C10761" s="70"/>
      <c r="D10761" s="23"/>
      <c r="E10761" s="23"/>
      <c r="F10761" s="23"/>
      <c r="G10761" s="23"/>
      <c r="H10761" s="23"/>
      <c r="I10761" s="23"/>
      <c r="J10761" s="24"/>
      <c r="K10761" s="24"/>
      <c r="L10761" s="24"/>
      <c r="M10761" s="133"/>
    </row>
    <row r="10762" spans="1:13" x14ac:dyDescent="0.25">
      <c r="A10762" s="35"/>
      <c r="B10762" s="68"/>
      <c r="C10762" s="70"/>
      <c r="D10762" s="23"/>
      <c r="E10762" s="23"/>
      <c r="F10762" s="23"/>
      <c r="G10762" s="23"/>
      <c r="H10762" s="23"/>
      <c r="I10762" s="23"/>
      <c r="J10762" s="24"/>
      <c r="K10762" s="24"/>
      <c r="L10762" s="24"/>
      <c r="M10762" s="133"/>
    </row>
    <row r="10763" spans="1:13" x14ac:dyDescent="0.25">
      <c r="A10763" s="35"/>
      <c r="B10763" s="68"/>
      <c r="C10763" s="70"/>
      <c r="D10763" s="23"/>
      <c r="E10763" s="23"/>
      <c r="F10763" s="23"/>
      <c r="G10763" s="23"/>
      <c r="H10763" s="23"/>
      <c r="I10763" s="23"/>
      <c r="J10763" s="24"/>
      <c r="K10763" s="24"/>
      <c r="L10763" s="24"/>
      <c r="M10763" s="133"/>
    </row>
    <row r="10764" spans="1:13" x14ac:dyDescent="0.25">
      <c r="A10764" s="35"/>
      <c r="B10764" s="68"/>
      <c r="C10764" s="70"/>
      <c r="D10764" s="23"/>
      <c r="E10764" s="23"/>
      <c r="F10764" s="23"/>
      <c r="G10764" s="23"/>
      <c r="H10764" s="23"/>
      <c r="I10764" s="23"/>
      <c r="J10764" s="24"/>
      <c r="K10764" s="24"/>
      <c r="L10764" s="24"/>
      <c r="M10764" s="133"/>
    </row>
    <row r="10765" spans="1:13" x14ac:dyDescent="0.25">
      <c r="A10765" s="35"/>
      <c r="B10765" s="68"/>
      <c r="C10765" s="70"/>
      <c r="D10765" s="23"/>
      <c r="E10765" s="23"/>
      <c r="F10765" s="23"/>
      <c r="G10765" s="23"/>
      <c r="H10765" s="23"/>
      <c r="I10765" s="23"/>
      <c r="J10765" s="24"/>
      <c r="K10765" s="24"/>
      <c r="L10765" s="24"/>
      <c r="M10765" s="133"/>
    </row>
    <row r="10766" spans="1:13" x14ac:dyDescent="0.25">
      <c r="A10766" s="35"/>
      <c r="B10766" s="68"/>
      <c r="C10766" s="70"/>
      <c r="D10766" s="23"/>
      <c r="E10766" s="23"/>
      <c r="F10766" s="23"/>
      <c r="G10766" s="23"/>
      <c r="H10766" s="23"/>
      <c r="I10766" s="23"/>
      <c r="J10766" s="24"/>
      <c r="K10766" s="24"/>
      <c r="L10766" s="24"/>
      <c r="M10766" s="133"/>
    </row>
    <row r="10767" spans="1:13" x14ac:dyDescent="0.25">
      <c r="A10767" s="35"/>
      <c r="B10767" s="68"/>
      <c r="C10767" s="70"/>
      <c r="D10767" s="23"/>
      <c r="E10767" s="23"/>
      <c r="F10767" s="23"/>
      <c r="G10767" s="23"/>
      <c r="H10767" s="23"/>
      <c r="I10767" s="23"/>
      <c r="J10767" s="24"/>
      <c r="K10767" s="24"/>
      <c r="L10767" s="24"/>
      <c r="M10767" s="133"/>
    </row>
    <row r="10768" spans="1:13" x14ac:dyDescent="0.25">
      <c r="A10768" s="35"/>
      <c r="B10768" s="68"/>
      <c r="C10768" s="70"/>
      <c r="D10768" s="23"/>
      <c r="E10768" s="23"/>
      <c r="F10768" s="23"/>
      <c r="G10768" s="23"/>
      <c r="H10768" s="23"/>
      <c r="I10768" s="23"/>
      <c r="J10768" s="24"/>
      <c r="K10768" s="24"/>
      <c r="L10768" s="24"/>
      <c r="M10768" s="133"/>
    </row>
    <row r="10769" spans="1:13" x14ac:dyDescent="0.25">
      <c r="A10769" s="35"/>
      <c r="B10769" s="68"/>
      <c r="C10769" s="70"/>
      <c r="D10769" s="23"/>
      <c r="E10769" s="23"/>
      <c r="F10769" s="23"/>
      <c r="G10769" s="23"/>
      <c r="H10769" s="23"/>
      <c r="I10769" s="23"/>
      <c r="J10769" s="24"/>
      <c r="K10769" s="24"/>
      <c r="L10769" s="24"/>
      <c r="M10769" s="133"/>
    </row>
    <row r="10770" spans="1:13" x14ac:dyDescent="0.25">
      <c r="A10770" s="35"/>
      <c r="B10770" s="68"/>
      <c r="C10770" s="70"/>
      <c r="D10770" s="23"/>
      <c r="E10770" s="23"/>
      <c r="F10770" s="23"/>
      <c r="G10770" s="23"/>
      <c r="H10770" s="23"/>
      <c r="I10770" s="23"/>
      <c r="J10770" s="24"/>
      <c r="K10770" s="24"/>
      <c r="L10770" s="24"/>
      <c r="M10770" s="133"/>
    </row>
    <row r="10771" spans="1:13" x14ac:dyDescent="0.25">
      <c r="A10771" s="35"/>
      <c r="B10771" s="68"/>
      <c r="C10771" s="70"/>
      <c r="D10771" s="23"/>
      <c r="E10771" s="23"/>
      <c r="F10771" s="23"/>
      <c r="G10771" s="23"/>
      <c r="H10771" s="23"/>
      <c r="I10771" s="23"/>
      <c r="J10771" s="24"/>
      <c r="K10771" s="24"/>
      <c r="L10771" s="24"/>
      <c r="M10771" s="133"/>
    </row>
    <row r="10772" spans="1:13" x14ac:dyDescent="0.25">
      <c r="A10772" s="35"/>
      <c r="B10772" s="68"/>
      <c r="C10772" s="70"/>
      <c r="D10772" s="23"/>
      <c r="E10772" s="23"/>
      <c r="F10772" s="23"/>
      <c r="G10772" s="23"/>
      <c r="H10772" s="23"/>
      <c r="I10772" s="23"/>
      <c r="J10772" s="24"/>
      <c r="K10772" s="24"/>
      <c r="L10772" s="24"/>
      <c r="M10772" s="133"/>
    </row>
    <row r="10773" spans="1:13" x14ac:dyDescent="0.25">
      <c r="A10773" s="35"/>
      <c r="B10773" s="68"/>
      <c r="C10773" s="70"/>
      <c r="D10773" s="23"/>
      <c r="E10773" s="23"/>
      <c r="F10773" s="23"/>
      <c r="G10773" s="23"/>
      <c r="H10773" s="23"/>
      <c r="I10773" s="23"/>
      <c r="J10773" s="24"/>
      <c r="K10773" s="24"/>
      <c r="L10773" s="24"/>
      <c r="M10773" s="133"/>
    </row>
    <row r="10774" spans="1:13" x14ac:dyDescent="0.25">
      <c r="A10774" s="35"/>
      <c r="B10774" s="68"/>
      <c r="C10774" s="70"/>
      <c r="D10774" s="23"/>
      <c r="E10774" s="23"/>
      <c r="F10774" s="23"/>
      <c r="G10774" s="23"/>
      <c r="H10774" s="23"/>
      <c r="I10774" s="23"/>
      <c r="J10774" s="24"/>
      <c r="K10774" s="24"/>
      <c r="L10774" s="24"/>
      <c r="M10774" s="133"/>
    </row>
    <row r="10775" spans="1:13" x14ac:dyDescent="0.25">
      <c r="A10775" s="35"/>
      <c r="B10775" s="68"/>
      <c r="C10775" s="70"/>
      <c r="D10775" s="23"/>
      <c r="E10775" s="23"/>
      <c r="F10775" s="23"/>
      <c r="G10775" s="23"/>
      <c r="H10775" s="23"/>
      <c r="I10775" s="23"/>
      <c r="J10775" s="24"/>
      <c r="K10775" s="24"/>
      <c r="L10775" s="24"/>
      <c r="M10775" s="133"/>
    </row>
    <row r="10776" spans="1:13" x14ac:dyDescent="0.25">
      <c r="A10776" s="35"/>
      <c r="B10776" s="68"/>
      <c r="C10776" s="70"/>
      <c r="D10776" s="23"/>
      <c r="E10776" s="23"/>
      <c r="F10776" s="23"/>
      <c r="G10776" s="23"/>
      <c r="H10776" s="23"/>
      <c r="I10776" s="23"/>
      <c r="J10776" s="24"/>
      <c r="K10776" s="24"/>
      <c r="L10776" s="24"/>
      <c r="M10776" s="133"/>
    </row>
    <row r="10777" spans="1:13" x14ac:dyDescent="0.25">
      <c r="A10777" s="35"/>
      <c r="B10777" s="68"/>
      <c r="C10777" s="70"/>
      <c r="D10777" s="23"/>
      <c r="E10777" s="23"/>
      <c r="F10777" s="23"/>
      <c r="G10777" s="23"/>
      <c r="H10777" s="23"/>
      <c r="I10777" s="23"/>
      <c r="J10777" s="24"/>
      <c r="K10777" s="24"/>
      <c r="L10777" s="24"/>
      <c r="M10777" s="133"/>
    </row>
    <row r="10778" spans="1:13" x14ac:dyDescent="0.25">
      <c r="A10778" s="35"/>
      <c r="B10778" s="68"/>
      <c r="C10778" s="70"/>
      <c r="D10778" s="23"/>
      <c r="E10778" s="23"/>
      <c r="F10778" s="23"/>
      <c r="G10778" s="23"/>
      <c r="H10778" s="23"/>
      <c r="I10778" s="23"/>
      <c r="J10778" s="24"/>
      <c r="K10778" s="24"/>
      <c r="L10778" s="24"/>
      <c r="M10778" s="133"/>
    </row>
    <row r="10779" spans="1:13" x14ac:dyDescent="0.25">
      <c r="A10779" s="35"/>
      <c r="B10779" s="68"/>
      <c r="C10779" s="70"/>
      <c r="D10779" s="23"/>
      <c r="E10779" s="23"/>
      <c r="F10779" s="23"/>
      <c r="G10779" s="23"/>
      <c r="H10779" s="23"/>
      <c r="I10779" s="23"/>
      <c r="J10779" s="24"/>
      <c r="K10779" s="24"/>
      <c r="L10779" s="24"/>
      <c r="M10779" s="133"/>
    </row>
    <row r="10780" spans="1:13" x14ac:dyDescent="0.25">
      <c r="A10780" s="35"/>
      <c r="B10780" s="68"/>
      <c r="C10780" s="70"/>
      <c r="D10780" s="23"/>
      <c r="E10780" s="23"/>
      <c r="F10780" s="23"/>
      <c r="G10780" s="23"/>
      <c r="H10780" s="23"/>
      <c r="I10780" s="23"/>
      <c r="J10780" s="24"/>
      <c r="K10780" s="24"/>
      <c r="L10780" s="24"/>
      <c r="M10780" s="133"/>
    </row>
    <row r="10781" spans="1:13" x14ac:dyDescent="0.25">
      <c r="A10781" s="35"/>
      <c r="B10781" s="68"/>
      <c r="C10781" s="70"/>
      <c r="D10781" s="23"/>
      <c r="E10781" s="23"/>
      <c r="F10781" s="23"/>
      <c r="G10781" s="23"/>
      <c r="H10781" s="23"/>
      <c r="I10781" s="23"/>
      <c r="J10781" s="24"/>
      <c r="K10781" s="24"/>
      <c r="L10781" s="24"/>
      <c r="M10781" s="133"/>
    </row>
    <row r="10782" spans="1:13" x14ac:dyDescent="0.25">
      <c r="A10782" s="35"/>
      <c r="B10782" s="68"/>
      <c r="C10782" s="70"/>
      <c r="D10782" s="23"/>
      <c r="E10782" s="23"/>
      <c r="F10782" s="23"/>
      <c r="G10782" s="23"/>
      <c r="H10782" s="23"/>
      <c r="I10782" s="23"/>
      <c r="J10782" s="24"/>
      <c r="K10782" s="24"/>
      <c r="L10782" s="24"/>
      <c r="M10782" s="133"/>
    </row>
    <row r="10783" spans="1:13" x14ac:dyDescent="0.25">
      <c r="A10783" s="35"/>
      <c r="B10783" s="68"/>
      <c r="C10783" s="70"/>
      <c r="D10783" s="23"/>
      <c r="E10783" s="23"/>
      <c r="F10783" s="23"/>
      <c r="G10783" s="23"/>
      <c r="H10783" s="23"/>
      <c r="I10783" s="23"/>
      <c r="J10783" s="24"/>
      <c r="K10783" s="24"/>
      <c r="L10783" s="24"/>
      <c r="M10783" s="133"/>
    </row>
    <row r="10784" spans="1:13" x14ac:dyDescent="0.25">
      <c r="A10784" s="35"/>
      <c r="B10784" s="68"/>
      <c r="C10784" s="70"/>
      <c r="D10784" s="23"/>
      <c r="E10784" s="23"/>
      <c r="F10784" s="23"/>
      <c r="G10784" s="23"/>
      <c r="H10784" s="23"/>
      <c r="I10784" s="23"/>
      <c r="J10784" s="24"/>
      <c r="K10784" s="24"/>
      <c r="L10784" s="24"/>
      <c r="M10784" s="133"/>
    </row>
    <row r="10785" spans="1:13" x14ac:dyDescent="0.25">
      <c r="A10785" s="35"/>
      <c r="B10785" s="68"/>
      <c r="C10785" s="70"/>
      <c r="D10785" s="23"/>
      <c r="E10785" s="23"/>
      <c r="F10785" s="23"/>
      <c r="G10785" s="23"/>
      <c r="H10785" s="23"/>
      <c r="I10785" s="23"/>
      <c r="J10785" s="24"/>
      <c r="K10785" s="24"/>
      <c r="L10785" s="24"/>
      <c r="M10785" s="133"/>
    </row>
    <row r="10786" spans="1:13" x14ac:dyDescent="0.25">
      <c r="A10786" s="35"/>
      <c r="B10786" s="68"/>
      <c r="C10786" s="70"/>
      <c r="D10786" s="23"/>
      <c r="E10786" s="23"/>
      <c r="F10786" s="23"/>
      <c r="G10786" s="23"/>
      <c r="H10786" s="23"/>
      <c r="I10786" s="23"/>
      <c r="J10786" s="24"/>
      <c r="K10786" s="24"/>
      <c r="L10786" s="24"/>
      <c r="M10786" s="133"/>
    </row>
    <row r="10787" spans="1:13" x14ac:dyDescent="0.25">
      <c r="A10787" s="35"/>
      <c r="B10787" s="68"/>
      <c r="C10787" s="70"/>
      <c r="D10787" s="23"/>
      <c r="E10787" s="23"/>
      <c r="F10787" s="23"/>
      <c r="G10787" s="23"/>
      <c r="H10787" s="23"/>
      <c r="I10787" s="23"/>
      <c r="J10787" s="24"/>
      <c r="K10787" s="24"/>
      <c r="L10787" s="24"/>
      <c r="M10787" s="133"/>
    </row>
    <row r="10788" spans="1:13" x14ac:dyDescent="0.25">
      <c r="A10788" s="35"/>
      <c r="B10788" s="68"/>
      <c r="C10788" s="70"/>
      <c r="D10788" s="23"/>
      <c r="E10788" s="23"/>
      <c r="F10788" s="23"/>
      <c r="G10788" s="23"/>
      <c r="H10788" s="23"/>
      <c r="I10788" s="23"/>
      <c r="J10788" s="24"/>
      <c r="K10788" s="24"/>
      <c r="L10788" s="24"/>
      <c r="M10788" s="133"/>
    </row>
    <row r="10789" spans="1:13" x14ac:dyDescent="0.25">
      <c r="A10789" s="35"/>
      <c r="B10789" s="68"/>
      <c r="C10789" s="70"/>
      <c r="D10789" s="23"/>
      <c r="E10789" s="23"/>
      <c r="F10789" s="23"/>
      <c r="G10789" s="23"/>
      <c r="H10789" s="23"/>
      <c r="I10789" s="23"/>
      <c r="J10789" s="24"/>
      <c r="K10789" s="24"/>
      <c r="L10789" s="24"/>
      <c r="M10789" s="133"/>
    </row>
    <row r="10790" spans="1:13" x14ac:dyDescent="0.25">
      <c r="A10790" s="35"/>
      <c r="B10790" s="68"/>
      <c r="C10790" s="70"/>
      <c r="D10790" s="23"/>
      <c r="E10790" s="23"/>
      <c r="F10790" s="23"/>
      <c r="G10790" s="23"/>
      <c r="H10790" s="23"/>
      <c r="I10790" s="23"/>
      <c r="J10790" s="24"/>
      <c r="K10790" s="24"/>
      <c r="L10790" s="24"/>
      <c r="M10790" s="133"/>
    </row>
    <row r="10791" spans="1:13" x14ac:dyDescent="0.25">
      <c r="A10791" s="35"/>
      <c r="B10791" s="68"/>
      <c r="C10791" s="70"/>
      <c r="D10791" s="23"/>
      <c r="E10791" s="23"/>
      <c r="F10791" s="23"/>
      <c r="G10791" s="23"/>
      <c r="H10791" s="23"/>
      <c r="I10791" s="23"/>
      <c r="J10791" s="24"/>
      <c r="K10791" s="24"/>
      <c r="L10791" s="24"/>
      <c r="M10791" s="133"/>
    </row>
    <row r="10792" spans="1:13" x14ac:dyDescent="0.25">
      <c r="A10792" s="35"/>
      <c r="B10792" s="68"/>
      <c r="C10792" s="70"/>
      <c r="D10792" s="23"/>
      <c r="E10792" s="23"/>
      <c r="F10792" s="23"/>
      <c r="G10792" s="23"/>
      <c r="H10792" s="23"/>
      <c r="I10792" s="23"/>
      <c r="J10792" s="24"/>
      <c r="K10792" s="24"/>
      <c r="L10792" s="24"/>
      <c r="M10792" s="133"/>
    </row>
    <row r="10793" spans="1:13" x14ac:dyDescent="0.25">
      <c r="A10793" s="35"/>
      <c r="B10793" s="68"/>
      <c r="C10793" s="70"/>
      <c r="D10793" s="23"/>
      <c r="E10793" s="23"/>
      <c r="F10793" s="23"/>
      <c r="G10793" s="23"/>
      <c r="H10793" s="23"/>
      <c r="I10793" s="23"/>
      <c r="J10793" s="24"/>
      <c r="K10793" s="24"/>
      <c r="L10793" s="24"/>
      <c r="M10793" s="133"/>
    </row>
    <row r="10794" spans="1:13" x14ac:dyDescent="0.25">
      <c r="A10794" s="35"/>
      <c r="B10794" s="68"/>
      <c r="C10794" s="70"/>
      <c r="D10794" s="23"/>
      <c r="E10794" s="23"/>
      <c r="F10794" s="23"/>
      <c r="G10794" s="23"/>
      <c r="H10794" s="23"/>
      <c r="I10794" s="23"/>
      <c r="J10794" s="24"/>
      <c r="K10794" s="24"/>
      <c r="L10794" s="24"/>
      <c r="M10794" s="133"/>
    </row>
    <row r="10795" spans="1:13" x14ac:dyDescent="0.25">
      <c r="A10795" s="35"/>
      <c r="B10795" s="68"/>
      <c r="C10795" s="70"/>
      <c r="D10795" s="23"/>
      <c r="E10795" s="23"/>
      <c r="F10795" s="23"/>
      <c r="G10795" s="23"/>
      <c r="H10795" s="23"/>
      <c r="I10795" s="23"/>
      <c r="J10795" s="24"/>
      <c r="K10795" s="24"/>
      <c r="L10795" s="24"/>
      <c r="M10795" s="133"/>
    </row>
    <row r="10796" spans="1:13" x14ac:dyDescent="0.25">
      <c r="A10796" s="35"/>
      <c r="B10796" s="68"/>
      <c r="C10796" s="70"/>
      <c r="D10796" s="23"/>
      <c r="E10796" s="23"/>
      <c r="F10796" s="23"/>
      <c r="G10796" s="23"/>
      <c r="H10796" s="23"/>
      <c r="I10796" s="23"/>
      <c r="J10796" s="24"/>
      <c r="K10796" s="24"/>
      <c r="L10796" s="24"/>
      <c r="M10796" s="133"/>
    </row>
    <row r="10797" spans="1:13" x14ac:dyDescent="0.25">
      <c r="A10797" s="35"/>
      <c r="B10797" s="68"/>
      <c r="C10797" s="70"/>
      <c r="D10797" s="23"/>
      <c r="E10797" s="23"/>
      <c r="F10797" s="23"/>
      <c r="G10797" s="23"/>
      <c r="H10797" s="23"/>
      <c r="I10797" s="23"/>
      <c r="J10797" s="24"/>
      <c r="K10797" s="24"/>
      <c r="L10797" s="24"/>
      <c r="M10797" s="133"/>
    </row>
    <row r="10798" spans="1:13" x14ac:dyDescent="0.25">
      <c r="A10798" s="35"/>
      <c r="B10798" s="68"/>
      <c r="C10798" s="70"/>
      <c r="D10798" s="23"/>
      <c r="E10798" s="23"/>
      <c r="F10798" s="23"/>
      <c r="G10798" s="23"/>
      <c r="H10798" s="23"/>
      <c r="I10798" s="23"/>
      <c r="J10798" s="24"/>
      <c r="K10798" s="24"/>
      <c r="L10798" s="24"/>
      <c r="M10798" s="133"/>
    </row>
    <row r="10799" spans="1:13" x14ac:dyDescent="0.25">
      <c r="A10799" s="35"/>
      <c r="B10799" s="68"/>
      <c r="C10799" s="70"/>
      <c r="D10799" s="23"/>
      <c r="E10799" s="23"/>
      <c r="F10799" s="23"/>
      <c r="G10799" s="23"/>
      <c r="H10799" s="23"/>
      <c r="I10799" s="23"/>
      <c r="J10799" s="24"/>
      <c r="K10799" s="24"/>
      <c r="L10799" s="24"/>
      <c r="M10799" s="133"/>
    </row>
    <row r="10800" spans="1:13" x14ac:dyDescent="0.25">
      <c r="A10800" s="35"/>
      <c r="B10800" s="68"/>
      <c r="C10800" s="70"/>
      <c r="D10800" s="23"/>
      <c r="E10800" s="23"/>
      <c r="F10800" s="23"/>
      <c r="G10800" s="23"/>
      <c r="H10800" s="23"/>
      <c r="I10800" s="23"/>
      <c r="J10800" s="24"/>
      <c r="K10800" s="24"/>
      <c r="L10800" s="24"/>
      <c r="M10800" s="133"/>
    </row>
    <row r="10801" spans="1:13" x14ac:dyDescent="0.25">
      <c r="A10801" s="35"/>
      <c r="B10801" s="68"/>
      <c r="C10801" s="70"/>
      <c r="D10801" s="23"/>
      <c r="E10801" s="23"/>
      <c r="F10801" s="23"/>
      <c r="G10801" s="23"/>
      <c r="H10801" s="23"/>
      <c r="I10801" s="23"/>
      <c r="J10801" s="24"/>
      <c r="K10801" s="24"/>
      <c r="L10801" s="24"/>
      <c r="M10801" s="133"/>
    </row>
    <row r="10802" spans="1:13" x14ac:dyDescent="0.25">
      <c r="A10802" s="35"/>
      <c r="B10802" s="68"/>
      <c r="C10802" s="70"/>
      <c r="D10802" s="23"/>
      <c r="E10802" s="23"/>
      <c r="F10802" s="23"/>
      <c r="G10802" s="23"/>
      <c r="H10802" s="23"/>
      <c r="I10802" s="23"/>
      <c r="J10802" s="24"/>
      <c r="K10802" s="24"/>
      <c r="L10802" s="24"/>
      <c r="M10802" s="133"/>
    </row>
    <row r="10803" spans="1:13" x14ac:dyDescent="0.25">
      <c r="A10803" s="35"/>
      <c r="B10803" s="68"/>
      <c r="C10803" s="70"/>
      <c r="D10803" s="23"/>
      <c r="E10803" s="23"/>
      <c r="F10803" s="23"/>
      <c r="G10803" s="23"/>
      <c r="H10803" s="23"/>
      <c r="I10803" s="23"/>
      <c r="J10803" s="24"/>
      <c r="K10803" s="24"/>
      <c r="L10803" s="24"/>
      <c r="M10803" s="133"/>
    </row>
    <row r="10804" spans="1:13" x14ac:dyDescent="0.25">
      <c r="A10804" s="35"/>
      <c r="B10804" s="68"/>
      <c r="C10804" s="70"/>
      <c r="D10804" s="23"/>
      <c r="E10804" s="23"/>
      <c r="F10804" s="23"/>
      <c r="G10804" s="23"/>
      <c r="H10804" s="23"/>
      <c r="I10804" s="23"/>
      <c r="J10804" s="24"/>
      <c r="K10804" s="24"/>
      <c r="L10804" s="24"/>
      <c r="M10804" s="133"/>
    </row>
    <row r="10805" spans="1:13" x14ac:dyDescent="0.25">
      <c r="A10805" s="35"/>
      <c r="B10805" s="68"/>
      <c r="C10805" s="70"/>
      <c r="D10805" s="23"/>
      <c r="E10805" s="23"/>
      <c r="F10805" s="23"/>
      <c r="G10805" s="23"/>
      <c r="H10805" s="23"/>
      <c r="I10805" s="23"/>
      <c r="J10805" s="24"/>
      <c r="K10805" s="24"/>
      <c r="L10805" s="24"/>
      <c r="M10805" s="133"/>
    </row>
    <row r="10806" spans="1:13" x14ac:dyDescent="0.25">
      <c r="A10806" s="35"/>
      <c r="B10806" s="68"/>
      <c r="C10806" s="70"/>
      <c r="D10806" s="23"/>
      <c r="E10806" s="23"/>
      <c r="F10806" s="23"/>
      <c r="G10806" s="23"/>
      <c r="H10806" s="23"/>
      <c r="I10806" s="23"/>
      <c r="J10806" s="24"/>
      <c r="K10806" s="24"/>
      <c r="L10806" s="24"/>
      <c r="M10806" s="133"/>
    </row>
    <row r="10807" spans="1:13" x14ac:dyDescent="0.25">
      <c r="A10807" s="35"/>
      <c r="B10807" s="68"/>
      <c r="C10807" s="70"/>
      <c r="D10807" s="23"/>
      <c r="E10807" s="23"/>
      <c r="F10807" s="23"/>
      <c r="G10807" s="23"/>
      <c r="H10807" s="23"/>
      <c r="I10807" s="23"/>
      <c r="J10807" s="24"/>
      <c r="K10807" s="24"/>
      <c r="L10807" s="24"/>
      <c r="M10807" s="133"/>
    </row>
    <row r="10808" spans="1:13" x14ac:dyDescent="0.25">
      <c r="A10808" s="35"/>
      <c r="B10808" s="68"/>
      <c r="C10808" s="70"/>
      <c r="D10808" s="23"/>
      <c r="E10808" s="23"/>
      <c r="F10808" s="23"/>
      <c r="G10808" s="23"/>
      <c r="H10808" s="23"/>
      <c r="I10808" s="23"/>
      <c r="J10808" s="24"/>
      <c r="K10808" s="24"/>
      <c r="L10808" s="24"/>
      <c r="M10808" s="133"/>
    </row>
    <row r="10809" spans="1:13" x14ac:dyDescent="0.25">
      <c r="A10809" s="35"/>
      <c r="B10809" s="68"/>
      <c r="C10809" s="70"/>
      <c r="D10809" s="23"/>
      <c r="E10809" s="23"/>
      <c r="F10809" s="23"/>
      <c r="G10809" s="23"/>
      <c r="H10809" s="23"/>
      <c r="I10809" s="23"/>
      <c r="J10809" s="24"/>
      <c r="K10809" s="24"/>
      <c r="L10809" s="24"/>
      <c r="M10809" s="133"/>
    </row>
    <row r="10810" spans="1:13" x14ac:dyDescent="0.25">
      <c r="A10810" s="35"/>
      <c r="B10810" s="68"/>
      <c r="C10810" s="70"/>
      <c r="D10810" s="23"/>
      <c r="E10810" s="23"/>
      <c r="F10810" s="23"/>
      <c r="G10810" s="23"/>
      <c r="H10810" s="23"/>
      <c r="I10810" s="23"/>
      <c r="J10810" s="24"/>
      <c r="K10810" s="24"/>
      <c r="L10810" s="24"/>
      <c r="M10810" s="133"/>
    </row>
    <row r="10811" spans="1:13" x14ac:dyDescent="0.25">
      <c r="A10811" s="35"/>
      <c r="B10811" s="68"/>
      <c r="C10811" s="70"/>
      <c r="D10811" s="23"/>
      <c r="E10811" s="23"/>
      <c r="F10811" s="23"/>
      <c r="G10811" s="23"/>
      <c r="H10811" s="23"/>
      <c r="I10811" s="23"/>
      <c r="J10811" s="24"/>
      <c r="K10811" s="24"/>
      <c r="L10811" s="24"/>
      <c r="M10811" s="133"/>
    </row>
    <row r="10812" spans="1:13" x14ac:dyDescent="0.25">
      <c r="A10812" s="35"/>
      <c r="B10812" s="68"/>
      <c r="C10812" s="70"/>
      <c r="D10812" s="23"/>
      <c r="E10812" s="23"/>
      <c r="F10812" s="23"/>
      <c r="G10812" s="23"/>
      <c r="H10812" s="23"/>
      <c r="I10812" s="23"/>
      <c r="J10812" s="24"/>
      <c r="K10812" s="24"/>
      <c r="L10812" s="24"/>
      <c r="M10812" s="133"/>
    </row>
    <row r="10813" spans="1:13" x14ac:dyDescent="0.25">
      <c r="A10813" s="35"/>
      <c r="B10813" s="68"/>
      <c r="C10813" s="70"/>
      <c r="D10813" s="23"/>
      <c r="E10813" s="23"/>
      <c r="F10813" s="23"/>
      <c r="G10813" s="23"/>
      <c r="H10813" s="23"/>
      <c r="I10813" s="23"/>
      <c r="J10813" s="24"/>
      <c r="K10813" s="24"/>
      <c r="L10813" s="24"/>
      <c r="M10813" s="133"/>
    </row>
    <row r="10814" spans="1:13" x14ac:dyDescent="0.25">
      <c r="A10814" s="35"/>
      <c r="B10814" s="68"/>
      <c r="C10814" s="70"/>
      <c r="D10814" s="23"/>
      <c r="E10814" s="23"/>
      <c r="F10814" s="23"/>
      <c r="G10814" s="23"/>
      <c r="H10814" s="23"/>
      <c r="I10814" s="23"/>
      <c r="J10814" s="24"/>
      <c r="K10814" s="24"/>
      <c r="L10814" s="24"/>
      <c r="M10814" s="133"/>
    </row>
    <row r="10815" spans="1:13" x14ac:dyDescent="0.25">
      <c r="A10815" s="35"/>
      <c r="B10815" s="68"/>
      <c r="C10815" s="70"/>
      <c r="D10815" s="23"/>
      <c r="E10815" s="23"/>
      <c r="F10815" s="23"/>
      <c r="G10815" s="23"/>
      <c r="H10815" s="23"/>
      <c r="I10815" s="23"/>
      <c r="J10815" s="24"/>
      <c r="K10815" s="24"/>
      <c r="L10815" s="24"/>
      <c r="M10815" s="133"/>
    </row>
    <row r="10816" spans="1:13" x14ac:dyDescent="0.25">
      <c r="A10816" s="35"/>
      <c r="B10816" s="68"/>
      <c r="C10816" s="70"/>
      <c r="D10816" s="23"/>
      <c r="E10816" s="23"/>
      <c r="F10816" s="23"/>
      <c r="G10816" s="23"/>
      <c r="H10816" s="23"/>
      <c r="I10816" s="23"/>
      <c r="J10816" s="24"/>
      <c r="K10816" s="24"/>
      <c r="L10816" s="24"/>
      <c r="M10816" s="133"/>
    </row>
    <row r="10817" spans="1:13" x14ac:dyDescent="0.25">
      <c r="A10817" s="35"/>
      <c r="B10817" s="68"/>
      <c r="C10817" s="70"/>
      <c r="D10817" s="23"/>
      <c r="E10817" s="23"/>
      <c r="F10817" s="23"/>
      <c r="G10817" s="23"/>
      <c r="H10817" s="23"/>
      <c r="I10817" s="23"/>
      <c r="J10817" s="24"/>
      <c r="K10817" s="24"/>
      <c r="L10817" s="24"/>
      <c r="M10817" s="133"/>
    </row>
    <row r="10818" spans="1:13" x14ac:dyDescent="0.25">
      <c r="A10818" s="35"/>
      <c r="B10818" s="68"/>
      <c r="C10818" s="70"/>
      <c r="D10818" s="23"/>
      <c r="E10818" s="23"/>
      <c r="F10818" s="23"/>
      <c r="G10818" s="23"/>
      <c r="H10818" s="23"/>
      <c r="I10818" s="23"/>
      <c r="J10818" s="24"/>
      <c r="K10818" s="24"/>
      <c r="L10818" s="24"/>
      <c r="M10818" s="133"/>
    </row>
    <row r="10819" spans="1:13" x14ac:dyDescent="0.25">
      <c r="A10819" s="35"/>
      <c r="B10819" s="68"/>
      <c r="C10819" s="70"/>
      <c r="D10819" s="23"/>
      <c r="E10819" s="23"/>
      <c r="F10819" s="23"/>
      <c r="G10819" s="23"/>
      <c r="H10819" s="23"/>
      <c r="I10819" s="23"/>
      <c r="J10819" s="24"/>
      <c r="K10819" s="24"/>
      <c r="L10819" s="24"/>
      <c r="M10819" s="133"/>
    </row>
    <row r="10820" spans="1:13" x14ac:dyDescent="0.25">
      <c r="A10820" s="35"/>
      <c r="B10820" s="68"/>
      <c r="C10820" s="70"/>
      <c r="D10820" s="23"/>
      <c r="E10820" s="23"/>
      <c r="F10820" s="23"/>
      <c r="G10820" s="23"/>
      <c r="H10820" s="23"/>
      <c r="I10820" s="23"/>
      <c r="J10820" s="24"/>
      <c r="K10820" s="24"/>
      <c r="L10820" s="24"/>
      <c r="M10820" s="133"/>
    </row>
    <row r="10821" spans="1:13" x14ac:dyDescent="0.25">
      <c r="A10821" s="35"/>
      <c r="B10821" s="68"/>
      <c r="C10821" s="70"/>
      <c r="D10821" s="23"/>
      <c r="E10821" s="23"/>
      <c r="F10821" s="23"/>
      <c r="G10821" s="23"/>
      <c r="H10821" s="23"/>
      <c r="I10821" s="23"/>
      <c r="J10821" s="24"/>
      <c r="K10821" s="24"/>
      <c r="L10821" s="24"/>
      <c r="M10821" s="133"/>
    </row>
    <row r="10822" spans="1:13" x14ac:dyDescent="0.25">
      <c r="A10822" s="35"/>
      <c r="B10822" s="68"/>
      <c r="C10822" s="70"/>
      <c r="D10822" s="23"/>
      <c r="E10822" s="23"/>
      <c r="F10822" s="23"/>
      <c r="G10822" s="23"/>
      <c r="H10822" s="23"/>
      <c r="I10822" s="23"/>
      <c r="J10822" s="24"/>
      <c r="K10822" s="24"/>
      <c r="L10822" s="24"/>
      <c r="M10822" s="133"/>
    </row>
    <row r="10823" spans="1:13" x14ac:dyDescent="0.25">
      <c r="A10823" s="35"/>
      <c r="B10823" s="68"/>
      <c r="C10823" s="70"/>
      <c r="D10823" s="23"/>
      <c r="E10823" s="23"/>
      <c r="F10823" s="23"/>
      <c r="G10823" s="23"/>
      <c r="H10823" s="23"/>
      <c r="I10823" s="23"/>
      <c r="J10823" s="24"/>
      <c r="K10823" s="24"/>
      <c r="L10823" s="24"/>
      <c r="M10823" s="133"/>
    </row>
    <row r="10824" spans="1:13" x14ac:dyDescent="0.25">
      <c r="A10824" s="35"/>
      <c r="B10824" s="68"/>
      <c r="C10824" s="70"/>
      <c r="D10824" s="23"/>
      <c r="E10824" s="23"/>
      <c r="F10824" s="23"/>
      <c r="G10824" s="23"/>
      <c r="H10824" s="23"/>
      <c r="I10824" s="23"/>
      <c r="J10824" s="24"/>
      <c r="K10824" s="24"/>
      <c r="L10824" s="24"/>
      <c r="M10824" s="133"/>
    </row>
    <row r="10825" spans="1:13" x14ac:dyDescent="0.25">
      <c r="A10825" s="35"/>
      <c r="B10825" s="68"/>
      <c r="C10825" s="70"/>
      <c r="D10825" s="23"/>
      <c r="E10825" s="23"/>
      <c r="F10825" s="23"/>
      <c r="G10825" s="23"/>
      <c r="H10825" s="23"/>
      <c r="I10825" s="23"/>
      <c r="J10825" s="24"/>
      <c r="K10825" s="24"/>
      <c r="L10825" s="24"/>
      <c r="M10825" s="133"/>
    </row>
    <row r="10826" spans="1:13" x14ac:dyDescent="0.25">
      <c r="A10826" s="35"/>
      <c r="B10826" s="68"/>
      <c r="C10826" s="70"/>
      <c r="D10826" s="23"/>
      <c r="E10826" s="23"/>
      <c r="F10826" s="23"/>
      <c r="G10826" s="23"/>
      <c r="H10826" s="23"/>
      <c r="I10826" s="23"/>
      <c r="J10826" s="24"/>
      <c r="K10826" s="24"/>
      <c r="L10826" s="24"/>
      <c r="M10826" s="133"/>
    </row>
    <row r="10827" spans="1:13" x14ac:dyDescent="0.25">
      <c r="A10827" s="35"/>
      <c r="B10827" s="68"/>
      <c r="C10827" s="70"/>
      <c r="D10827" s="23"/>
      <c r="E10827" s="23"/>
      <c r="F10827" s="23"/>
      <c r="G10827" s="23"/>
      <c r="H10827" s="23"/>
      <c r="I10827" s="23"/>
      <c r="J10827" s="24"/>
      <c r="K10827" s="24"/>
      <c r="L10827" s="24"/>
      <c r="M10827" s="133"/>
    </row>
    <row r="10828" spans="1:13" x14ac:dyDescent="0.25">
      <c r="A10828" s="35"/>
      <c r="B10828" s="68"/>
      <c r="C10828" s="70"/>
      <c r="D10828" s="23"/>
      <c r="E10828" s="23"/>
      <c r="F10828" s="23"/>
      <c r="G10828" s="23"/>
      <c r="H10828" s="23"/>
      <c r="I10828" s="23"/>
      <c r="J10828" s="24"/>
      <c r="K10828" s="24"/>
      <c r="L10828" s="24"/>
      <c r="M10828" s="133"/>
    </row>
    <row r="10829" spans="1:13" x14ac:dyDescent="0.25">
      <c r="A10829" s="35"/>
      <c r="B10829" s="68"/>
      <c r="C10829" s="70"/>
      <c r="D10829" s="23"/>
      <c r="E10829" s="23"/>
      <c r="F10829" s="23"/>
      <c r="G10829" s="23"/>
      <c r="H10829" s="23"/>
      <c r="I10829" s="23"/>
      <c r="J10829" s="24"/>
      <c r="K10829" s="24"/>
      <c r="L10829" s="24"/>
      <c r="M10829" s="133"/>
    </row>
    <row r="10830" spans="1:13" x14ac:dyDescent="0.25">
      <c r="A10830" s="35"/>
      <c r="B10830" s="68"/>
      <c r="C10830" s="70"/>
      <c r="D10830" s="23"/>
      <c r="E10830" s="23"/>
      <c r="F10830" s="23"/>
      <c r="G10830" s="23"/>
      <c r="H10830" s="23"/>
      <c r="I10830" s="23"/>
      <c r="J10830" s="24"/>
      <c r="K10830" s="24"/>
      <c r="L10830" s="24"/>
      <c r="M10830" s="133"/>
    </row>
    <row r="10831" spans="1:13" x14ac:dyDescent="0.25">
      <c r="A10831" s="35"/>
      <c r="B10831" s="68"/>
      <c r="C10831" s="70"/>
      <c r="D10831" s="23"/>
      <c r="E10831" s="23"/>
      <c r="F10831" s="23"/>
      <c r="G10831" s="23"/>
      <c r="H10831" s="23"/>
      <c r="I10831" s="23"/>
      <c r="J10831" s="24"/>
      <c r="K10831" s="24"/>
      <c r="L10831" s="24"/>
      <c r="M10831" s="133"/>
    </row>
    <row r="10832" spans="1:13" x14ac:dyDescent="0.25">
      <c r="A10832" s="35"/>
      <c r="B10832" s="68"/>
      <c r="C10832" s="70"/>
      <c r="D10832" s="23"/>
      <c r="E10832" s="23"/>
      <c r="F10832" s="23"/>
      <c r="G10832" s="23"/>
      <c r="H10832" s="23"/>
      <c r="I10832" s="23"/>
      <c r="J10832" s="24"/>
      <c r="K10832" s="24"/>
      <c r="L10832" s="24"/>
      <c r="M10832" s="133"/>
    </row>
    <row r="10833" spans="1:13" x14ac:dyDescent="0.25">
      <c r="A10833" s="35"/>
      <c r="B10833" s="68"/>
      <c r="C10833" s="70"/>
      <c r="D10833" s="23"/>
      <c r="E10833" s="23"/>
      <c r="F10833" s="23"/>
      <c r="G10833" s="23"/>
      <c r="H10833" s="23"/>
      <c r="I10833" s="23"/>
      <c r="J10833" s="24"/>
      <c r="K10833" s="24"/>
      <c r="L10833" s="24"/>
      <c r="M10833" s="133"/>
    </row>
    <row r="10834" spans="1:13" x14ac:dyDescent="0.25">
      <c r="A10834" s="35"/>
      <c r="B10834" s="68"/>
      <c r="C10834" s="70"/>
      <c r="D10834" s="23"/>
      <c r="E10834" s="23"/>
      <c r="F10834" s="23"/>
      <c r="G10834" s="23"/>
      <c r="H10834" s="23"/>
      <c r="I10834" s="23"/>
      <c r="J10834" s="24"/>
      <c r="K10834" s="24"/>
      <c r="L10834" s="24"/>
      <c r="M10834" s="133"/>
    </row>
    <row r="10835" spans="1:13" x14ac:dyDescent="0.25">
      <c r="A10835" s="35"/>
      <c r="B10835" s="68"/>
      <c r="C10835" s="70"/>
      <c r="D10835" s="23"/>
      <c r="E10835" s="23"/>
      <c r="F10835" s="23"/>
      <c r="G10835" s="23"/>
      <c r="H10835" s="23"/>
      <c r="I10835" s="23"/>
      <c r="J10835" s="24"/>
      <c r="K10835" s="24"/>
      <c r="L10835" s="24"/>
      <c r="M10835" s="133"/>
    </row>
    <row r="10836" spans="1:13" x14ac:dyDescent="0.25">
      <c r="A10836" s="35"/>
      <c r="B10836" s="68"/>
      <c r="C10836" s="70"/>
      <c r="D10836" s="23"/>
      <c r="E10836" s="23"/>
      <c r="F10836" s="23"/>
      <c r="G10836" s="23"/>
      <c r="H10836" s="23"/>
      <c r="I10836" s="23"/>
      <c r="J10836" s="24"/>
      <c r="K10836" s="24"/>
      <c r="L10836" s="24"/>
      <c r="M10836" s="133"/>
    </row>
    <row r="10837" spans="1:13" x14ac:dyDescent="0.25">
      <c r="A10837" s="35"/>
      <c r="B10837" s="68"/>
      <c r="C10837" s="70"/>
      <c r="D10837" s="23"/>
      <c r="E10837" s="23"/>
      <c r="F10837" s="23"/>
      <c r="G10837" s="23"/>
      <c r="H10837" s="23"/>
      <c r="I10837" s="23"/>
      <c r="J10837" s="24"/>
      <c r="K10837" s="24"/>
      <c r="L10837" s="24"/>
      <c r="M10837" s="133"/>
    </row>
    <row r="10838" spans="1:13" x14ac:dyDescent="0.25">
      <c r="A10838" s="35"/>
      <c r="B10838" s="68"/>
      <c r="C10838" s="70"/>
      <c r="D10838" s="23"/>
      <c r="E10838" s="23"/>
      <c r="F10838" s="23"/>
      <c r="G10838" s="23"/>
      <c r="H10838" s="23"/>
      <c r="I10838" s="23"/>
      <c r="J10838" s="24"/>
      <c r="K10838" s="24"/>
      <c r="L10838" s="24"/>
      <c r="M10838" s="133"/>
    </row>
    <row r="10839" spans="1:13" x14ac:dyDescent="0.25">
      <c r="A10839" s="35"/>
      <c r="B10839" s="68"/>
      <c r="C10839" s="70"/>
      <c r="D10839" s="23"/>
      <c r="E10839" s="23"/>
      <c r="F10839" s="23"/>
      <c r="G10839" s="23"/>
      <c r="H10839" s="23"/>
      <c r="I10839" s="23"/>
      <c r="J10839" s="24"/>
      <c r="K10839" s="24"/>
      <c r="L10839" s="24"/>
      <c r="M10839" s="133"/>
    </row>
    <row r="10840" spans="1:13" x14ac:dyDescent="0.25">
      <c r="A10840" s="35"/>
      <c r="B10840" s="68"/>
      <c r="C10840" s="70"/>
      <c r="D10840" s="23"/>
      <c r="E10840" s="23"/>
      <c r="F10840" s="23"/>
      <c r="G10840" s="23"/>
      <c r="H10840" s="23"/>
      <c r="I10840" s="23"/>
      <c r="J10840" s="24"/>
      <c r="K10840" s="24"/>
      <c r="L10840" s="24"/>
      <c r="M10840" s="133"/>
    </row>
    <row r="10841" spans="1:13" x14ac:dyDescent="0.25">
      <c r="A10841" s="35"/>
      <c r="B10841" s="68"/>
      <c r="C10841" s="70"/>
      <c r="D10841" s="23"/>
      <c r="E10841" s="23"/>
      <c r="F10841" s="23"/>
      <c r="G10841" s="23"/>
      <c r="H10841" s="23"/>
      <c r="I10841" s="23"/>
      <c r="J10841" s="24"/>
      <c r="K10841" s="24"/>
      <c r="L10841" s="24"/>
      <c r="M10841" s="133"/>
    </row>
    <row r="10842" spans="1:13" x14ac:dyDescent="0.25">
      <c r="A10842" s="35"/>
      <c r="B10842" s="68"/>
      <c r="C10842" s="70"/>
      <c r="D10842" s="23"/>
      <c r="E10842" s="23"/>
      <c r="F10842" s="23"/>
      <c r="G10842" s="23"/>
      <c r="H10842" s="23"/>
      <c r="I10842" s="23"/>
      <c r="J10842" s="24"/>
      <c r="K10842" s="24"/>
      <c r="L10842" s="24"/>
      <c r="M10842" s="133"/>
    </row>
    <row r="10843" spans="1:13" x14ac:dyDescent="0.25">
      <c r="A10843" s="35"/>
      <c r="B10843" s="68"/>
      <c r="C10843" s="70"/>
      <c r="D10843" s="23"/>
      <c r="E10843" s="23"/>
      <c r="F10843" s="23"/>
      <c r="G10843" s="23"/>
      <c r="H10843" s="23"/>
      <c r="I10843" s="23"/>
      <c r="J10843" s="24"/>
      <c r="K10843" s="24"/>
      <c r="L10843" s="24"/>
      <c r="M10843" s="133"/>
    </row>
    <row r="10844" spans="1:13" x14ac:dyDescent="0.25">
      <c r="A10844" s="35"/>
      <c r="B10844" s="68"/>
      <c r="C10844" s="70"/>
      <c r="D10844" s="23"/>
      <c r="E10844" s="23"/>
      <c r="F10844" s="23"/>
      <c r="G10844" s="23"/>
      <c r="H10844" s="23"/>
      <c r="I10844" s="23"/>
      <c r="J10844" s="24"/>
      <c r="K10844" s="24"/>
      <c r="L10844" s="24"/>
      <c r="M10844" s="133"/>
    </row>
    <row r="10845" spans="1:13" x14ac:dyDescent="0.25">
      <c r="A10845" s="35"/>
      <c r="B10845" s="68"/>
      <c r="C10845" s="70"/>
      <c r="D10845" s="23"/>
      <c r="E10845" s="23"/>
      <c r="F10845" s="23"/>
      <c r="G10845" s="23"/>
      <c r="H10845" s="23"/>
      <c r="I10845" s="23"/>
      <c r="J10845" s="24"/>
      <c r="K10845" s="24"/>
      <c r="L10845" s="24"/>
      <c r="M10845" s="133"/>
    </row>
    <row r="10846" spans="1:13" x14ac:dyDescent="0.25">
      <c r="A10846" s="35"/>
      <c r="B10846" s="68"/>
      <c r="C10846" s="70"/>
      <c r="D10846" s="23"/>
      <c r="E10846" s="23"/>
      <c r="F10846" s="23"/>
      <c r="G10846" s="23"/>
      <c r="H10846" s="23"/>
      <c r="I10846" s="23"/>
      <c r="J10846" s="24"/>
      <c r="K10846" s="24"/>
      <c r="L10846" s="24"/>
      <c r="M10846" s="133"/>
    </row>
    <row r="10847" spans="1:13" x14ac:dyDescent="0.25">
      <c r="A10847" s="35"/>
      <c r="B10847" s="68"/>
      <c r="C10847" s="70"/>
      <c r="D10847" s="23"/>
      <c r="E10847" s="23"/>
      <c r="F10847" s="23"/>
      <c r="G10847" s="23"/>
      <c r="H10847" s="23"/>
      <c r="I10847" s="23"/>
      <c r="J10847" s="24"/>
      <c r="K10847" s="24"/>
      <c r="L10847" s="24"/>
      <c r="M10847" s="133"/>
    </row>
    <row r="10848" spans="1:13" x14ac:dyDescent="0.25">
      <c r="A10848" s="35"/>
      <c r="B10848" s="68"/>
      <c r="C10848" s="70"/>
      <c r="D10848" s="23"/>
      <c r="E10848" s="23"/>
      <c r="F10848" s="23"/>
      <c r="G10848" s="23"/>
      <c r="H10848" s="23"/>
      <c r="I10848" s="23"/>
      <c r="J10848" s="24"/>
      <c r="K10848" s="24"/>
      <c r="L10848" s="24"/>
      <c r="M10848" s="133"/>
    </row>
    <row r="10849" spans="1:13" x14ac:dyDescent="0.25">
      <c r="A10849" s="35"/>
      <c r="B10849" s="68"/>
      <c r="C10849" s="70"/>
      <c r="D10849" s="23"/>
      <c r="E10849" s="23"/>
      <c r="F10849" s="23"/>
      <c r="G10849" s="23"/>
      <c r="H10849" s="23"/>
      <c r="I10849" s="23"/>
      <c r="J10849" s="24"/>
      <c r="K10849" s="24"/>
      <c r="L10849" s="24"/>
      <c r="M10849" s="133"/>
    </row>
    <row r="10850" spans="1:13" x14ac:dyDescent="0.25">
      <c r="A10850" s="35"/>
      <c r="B10850" s="68"/>
      <c r="C10850" s="70"/>
      <c r="D10850" s="23"/>
      <c r="E10850" s="23"/>
      <c r="F10850" s="23"/>
      <c r="G10850" s="23"/>
      <c r="H10850" s="23"/>
      <c r="I10850" s="23"/>
      <c r="J10850" s="24"/>
      <c r="K10850" s="24"/>
      <c r="L10850" s="24"/>
      <c r="M10850" s="133"/>
    </row>
    <row r="10851" spans="1:13" x14ac:dyDescent="0.25">
      <c r="A10851" s="35"/>
      <c r="B10851" s="68"/>
      <c r="C10851" s="70"/>
      <c r="D10851" s="23"/>
      <c r="E10851" s="23"/>
      <c r="F10851" s="23"/>
      <c r="G10851" s="23"/>
      <c r="H10851" s="23"/>
      <c r="I10851" s="23"/>
      <c r="J10851" s="24"/>
      <c r="K10851" s="24"/>
      <c r="L10851" s="24"/>
      <c r="M10851" s="133"/>
    </row>
    <row r="10852" spans="1:13" x14ac:dyDescent="0.25">
      <c r="A10852" s="35"/>
      <c r="B10852" s="68"/>
      <c r="C10852" s="70"/>
      <c r="D10852" s="23"/>
      <c r="E10852" s="23"/>
      <c r="F10852" s="23"/>
      <c r="G10852" s="23"/>
      <c r="H10852" s="23"/>
      <c r="I10852" s="23"/>
      <c r="J10852" s="24"/>
      <c r="K10852" s="24"/>
      <c r="L10852" s="24"/>
      <c r="M10852" s="133"/>
    </row>
    <row r="10853" spans="1:13" x14ac:dyDescent="0.25">
      <c r="A10853" s="35"/>
      <c r="B10853" s="68"/>
      <c r="C10853" s="70"/>
      <c r="D10853" s="23"/>
      <c r="E10853" s="23"/>
      <c r="F10853" s="23"/>
      <c r="G10853" s="23"/>
      <c r="H10853" s="23"/>
      <c r="I10853" s="23"/>
      <c r="J10853" s="24"/>
      <c r="K10853" s="24"/>
      <c r="L10853" s="24"/>
      <c r="M10853" s="133"/>
    </row>
    <row r="10854" spans="1:13" x14ac:dyDescent="0.25">
      <c r="A10854" s="35"/>
      <c r="B10854" s="68"/>
      <c r="C10854" s="70"/>
      <c r="D10854" s="23"/>
      <c r="E10854" s="23"/>
      <c r="F10854" s="23"/>
      <c r="G10854" s="23"/>
      <c r="H10854" s="23"/>
      <c r="I10854" s="23"/>
      <c r="J10854" s="24"/>
      <c r="K10854" s="24"/>
      <c r="L10854" s="24"/>
      <c r="M10854" s="133"/>
    </row>
    <row r="10855" spans="1:13" x14ac:dyDescent="0.25">
      <c r="A10855" s="35"/>
      <c r="B10855" s="68"/>
      <c r="C10855" s="70"/>
      <c r="D10855" s="23"/>
      <c r="E10855" s="23"/>
      <c r="F10855" s="23"/>
      <c r="G10855" s="23"/>
      <c r="H10855" s="23"/>
      <c r="I10855" s="23"/>
      <c r="J10855" s="24"/>
      <c r="K10855" s="24"/>
      <c r="L10855" s="24"/>
      <c r="M10855" s="133"/>
    </row>
    <row r="10856" spans="1:13" x14ac:dyDescent="0.25">
      <c r="A10856" s="35"/>
      <c r="B10856" s="68"/>
      <c r="C10856" s="70"/>
      <c r="D10856" s="23"/>
      <c r="E10856" s="23"/>
      <c r="F10856" s="23"/>
      <c r="G10856" s="23"/>
      <c r="H10856" s="23"/>
      <c r="I10856" s="23"/>
      <c r="J10856" s="24"/>
      <c r="K10856" s="24"/>
      <c r="L10856" s="24"/>
      <c r="M10856" s="133"/>
    </row>
    <row r="10857" spans="1:13" x14ac:dyDescent="0.25">
      <c r="A10857" s="35"/>
      <c r="B10857" s="68"/>
      <c r="C10857" s="70"/>
      <c r="D10857" s="23"/>
      <c r="E10857" s="23"/>
      <c r="F10857" s="23"/>
      <c r="G10857" s="23"/>
      <c r="H10857" s="23"/>
      <c r="I10857" s="23"/>
      <c r="J10857" s="24"/>
      <c r="K10857" s="24"/>
      <c r="L10857" s="24"/>
      <c r="M10857" s="133"/>
    </row>
    <row r="10858" spans="1:13" x14ac:dyDescent="0.25">
      <c r="A10858" s="35"/>
      <c r="B10858" s="68"/>
      <c r="C10858" s="70"/>
      <c r="D10858" s="23"/>
      <c r="E10858" s="23"/>
      <c r="F10858" s="23"/>
      <c r="G10858" s="23"/>
      <c r="H10858" s="23"/>
      <c r="I10858" s="23"/>
      <c r="J10858" s="24"/>
      <c r="K10858" s="24"/>
      <c r="L10858" s="24"/>
      <c r="M10858" s="133"/>
    </row>
    <row r="10859" spans="1:13" x14ac:dyDescent="0.25">
      <c r="A10859" s="35"/>
      <c r="B10859" s="68"/>
      <c r="C10859" s="70"/>
      <c r="D10859" s="23"/>
      <c r="E10859" s="23"/>
      <c r="F10859" s="23"/>
      <c r="G10859" s="23"/>
      <c r="H10859" s="23"/>
      <c r="I10859" s="23"/>
      <c r="J10859" s="24"/>
      <c r="K10859" s="24"/>
      <c r="L10859" s="24"/>
      <c r="M10859" s="133"/>
    </row>
    <row r="10860" spans="1:13" x14ac:dyDescent="0.25">
      <c r="A10860" s="35"/>
      <c r="B10860" s="68"/>
      <c r="C10860" s="70"/>
      <c r="D10860" s="23"/>
      <c r="E10860" s="23"/>
      <c r="F10860" s="23"/>
      <c r="G10860" s="23"/>
      <c r="H10860" s="23"/>
      <c r="I10860" s="23"/>
      <c r="J10860" s="24"/>
      <c r="K10860" s="24"/>
      <c r="L10860" s="24"/>
      <c r="M10860" s="133"/>
    </row>
    <row r="10861" spans="1:13" x14ac:dyDescent="0.25">
      <c r="A10861" s="35"/>
      <c r="B10861" s="68"/>
      <c r="C10861" s="70"/>
      <c r="D10861" s="23"/>
      <c r="E10861" s="23"/>
      <c r="F10861" s="23"/>
      <c r="G10861" s="23"/>
      <c r="H10861" s="23"/>
      <c r="I10861" s="23"/>
      <c r="J10861" s="24"/>
      <c r="K10861" s="24"/>
      <c r="L10861" s="24"/>
      <c r="M10861" s="133"/>
    </row>
    <row r="10862" spans="1:13" x14ac:dyDescent="0.25">
      <c r="A10862" s="35"/>
      <c r="B10862" s="68"/>
      <c r="C10862" s="70"/>
      <c r="D10862" s="23"/>
      <c r="E10862" s="23"/>
      <c r="F10862" s="23"/>
      <c r="G10862" s="23"/>
      <c r="H10862" s="23"/>
      <c r="I10862" s="23"/>
      <c r="J10862" s="24"/>
      <c r="K10862" s="24"/>
      <c r="L10862" s="24"/>
      <c r="M10862" s="133"/>
    </row>
    <row r="10863" spans="1:13" x14ac:dyDescent="0.25">
      <c r="A10863" s="35"/>
      <c r="B10863" s="68"/>
      <c r="C10863" s="70"/>
      <c r="D10863" s="23"/>
      <c r="E10863" s="23"/>
      <c r="F10863" s="23"/>
      <c r="G10863" s="23"/>
      <c r="H10863" s="23"/>
      <c r="I10863" s="23"/>
      <c r="J10863" s="24"/>
      <c r="K10863" s="24"/>
      <c r="L10863" s="24"/>
      <c r="M10863" s="133"/>
    </row>
    <row r="10864" spans="1:13" x14ac:dyDescent="0.25">
      <c r="A10864" s="35"/>
      <c r="B10864" s="68"/>
      <c r="C10864" s="70"/>
      <c r="D10864" s="23"/>
      <c r="E10864" s="23"/>
      <c r="F10864" s="23"/>
      <c r="G10864" s="23"/>
      <c r="H10864" s="23"/>
      <c r="I10864" s="23"/>
      <c r="J10864" s="24"/>
      <c r="K10864" s="24"/>
      <c r="L10864" s="24"/>
      <c r="M10864" s="133"/>
    </row>
    <row r="10865" spans="1:13" x14ac:dyDescent="0.25">
      <c r="A10865" s="35"/>
      <c r="B10865" s="68"/>
      <c r="C10865" s="70"/>
      <c r="D10865" s="23"/>
      <c r="E10865" s="23"/>
      <c r="F10865" s="23"/>
      <c r="G10865" s="23"/>
      <c r="H10865" s="23"/>
      <c r="I10865" s="23"/>
      <c r="J10865" s="24"/>
      <c r="K10865" s="24"/>
      <c r="L10865" s="24"/>
      <c r="M10865" s="133"/>
    </row>
    <row r="10866" spans="1:13" x14ac:dyDescent="0.25">
      <c r="A10866" s="35"/>
      <c r="B10866" s="68"/>
      <c r="C10866" s="70"/>
      <c r="D10866" s="23"/>
      <c r="E10866" s="23"/>
      <c r="F10866" s="23"/>
      <c r="G10866" s="23"/>
      <c r="H10866" s="23"/>
      <c r="I10866" s="23"/>
      <c r="J10866" s="24"/>
      <c r="K10866" s="24"/>
      <c r="L10866" s="24"/>
      <c r="M10866" s="133"/>
    </row>
    <row r="10867" spans="1:13" x14ac:dyDescent="0.25">
      <c r="A10867" s="35"/>
      <c r="B10867" s="68"/>
      <c r="C10867" s="70"/>
      <c r="D10867" s="23"/>
      <c r="E10867" s="23"/>
      <c r="F10867" s="23"/>
      <c r="G10867" s="23"/>
      <c r="H10867" s="23"/>
      <c r="I10867" s="23"/>
      <c r="J10867" s="24"/>
      <c r="K10867" s="24"/>
      <c r="L10867" s="24"/>
      <c r="M10867" s="133"/>
    </row>
    <row r="10868" spans="1:13" x14ac:dyDescent="0.25">
      <c r="A10868" s="35"/>
      <c r="B10868" s="68"/>
      <c r="C10868" s="70"/>
      <c r="D10868" s="23"/>
      <c r="E10868" s="23"/>
      <c r="F10868" s="23"/>
      <c r="G10868" s="23"/>
      <c r="H10868" s="23"/>
      <c r="I10868" s="23"/>
      <c r="J10868" s="24"/>
      <c r="K10868" s="24"/>
      <c r="L10868" s="24"/>
      <c r="M10868" s="133"/>
    </row>
    <row r="10869" spans="1:13" x14ac:dyDescent="0.25">
      <c r="A10869" s="35"/>
      <c r="B10869" s="68"/>
      <c r="C10869" s="70"/>
      <c r="D10869" s="23"/>
      <c r="E10869" s="23"/>
      <c r="F10869" s="23"/>
      <c r="G10869" s="23"/>
      <c r="H10869" s="23"/>
      <c r="I10869" s="23"/>
      <c r="J10869" s="24"/>
      <c r="K10869" s="24"/>
      <c r="L10869" s="24"/>
      <c r="M10869" s="133"/>
    </row>
    <row r="10870" spans="1:13" x14ac:dyDescent="0.25">
      <c r="A10870" s="35"/>
      <c r="B10870" s="68"/>
      <c r="C10870" s="70"/>
      <c r="D10870" s="23"/>
      <c r="E10870" s="23"/>
      <c r="F10870" s="23"/>
      <c r="G10870" s="23"/>
      <c r="H10870" s="23"/>
      <c r="I10870" s="23"/>
      <c r="J10870" s="24"/>
      <c r="K10870" s="24"/>
      <c r="L10870" s="24"/>
      <c r="M10870" s="133"/>
    </row>
    <row r="10871" spans="1:13" x14ac:dyDescent="0.25">
      <c r="A10871" s="35"/>
      <c r="B10871" s="68"/>
      <c r="C10871" s="70"/>
      <c r="D10871" s="23"/>
      <c r="E10871" s="23"/>
      <c r="F10871" s="23"/>
      <c r="G10871" s="23"/>
      <c r="H10871" s="23"/>
      <c r="I10871" s="23"/>
      <c r="J10871" s="24"/>
      <c r="K10871" s="24"/>
      <c r="L10871" s="24"/>
      <c r="M10871" s="133"/>
    </row>
    <row r="10872" spans="1:13" x14ac:dyDescent="0.25">
      <c r="A10872" s="35"/>
      <c r="B10872" s="68"/>
      <c r="C10872" s="70"/>
      <c r="D10872" s="23"/>
      <c r="E10872" s="23"/>
      <c r="F10872" s="23"/>
      <c r="G10872" s="23"/>
      <c r="H10872" s="23"/>
      <c r="I10872" s="23"/>
      <c r="J10872" s="24"/>
      <c r="K10872" s="24"/>
      <c r="L10872" s="24"/>
      <c r="M10872" s="133"/>
    </row>
    <row r="10873" spans="1:13" x14ac:dyDescent="0.25">
      <c r="A10873" s="35"/>
      <c r="B10873" s="68"/>
      <c r="C10873" s="70"/>
      <c r="D10873" s="23"/>
      <c r="E10873" s="23"/>
      <c r="F10873" s="23"/>
      <c r="G10873" s="23"/>
      <c r="H10873" s="23"/>
      <c r="I10873" s="23"/>
      <c r="J10873" s="24"/>
      <c r="K10873" s="24"/>
      <c r="L10873" s="24"/>
      <c r="M10873" s="133"/>
    </row>
    <row r="10874" spans="1:13" x14ac:dyDescent="0.25">
      <c r="A10874" s="35"/>
      <c r="B10874" s="68"/>
      <c r="C10874" s="70"/>
      <c r="D10874" s="23"/>
      <c r="E10874" s="23"/>
      <c r="F10874" s="23"/>
      <c r="G10874" s="23"/>
      <c r="H10874" s="23"/>
      <c r="I10874" s="23"/>
      <c r="J10874" s="24"/>
      <c r="K10874" s="24"/>
      <c r="L10874" s="24"/>
      <c r="M10874" s="133"/>
    </row>
    <row r="10875" spans="1:13" x14ac:dyDescent="0.25">
      <c r="A10875" s="35"/>
      <c r="B10875" s="68"/>
      <c r="C10875" s="70"/>
      <c r="D10875" s="23"/>
      <c r="E10875" s="23"/>
      <c r="F10875" s="23"/>
      <c r="G10875" s="23"/>
      <c r="H10875" s="23"/>
      <c r="I10875" s="23"/>
      <c r="J10875" s="24"/>
      <c r="K10875" s="24"/>
      <c r="L10875" s="24"/>
      <c r="M10875" s="133"/>
    </row>
    <row r="10876" spans="1:13" x14ac:dyDescent="0.25">
      <c r="A10876" s="35"/>
      <c r="B10876" s="68"/>
      <c r="C10876" s="70"/>
      <c r="D10876" s="23"/>
      <c r="E10876" s="23"/>
      <c r="F10876" s="23"/>
      <c r="G10876" s="23"/>
      <c r="H10876" s="23"/>
      <c r="I10876" s="23"/>
      <c r="J10876" s="24"/>
      <c r="K10876" s="24"/>
      <c r="L10876" s="24"/>
      <c r="M10876" s="133"/>
    </row>
    <row r="10877" spans="1:13" x14ac:dyDescent="0.25">
      <c r="A10877" s="35"/>
      <c r="B10877" s="68"/>
      <c r="C10877" s="70"/>
      <c r="D10877" s="23"/>
      <c r="E10877" s="23"/>
      <c r="F10877" s="23"/>
      <c r="G10877" s="23"/>
      <c r="H10877" s="23"/>
      <c r="I10877" s="23"/>
      <c r="J10877" s="24"/>
      <c r="K10877" s="24"/>
      <c r="L10877" s="24"/>
      <c r="M10877" s="133"/>
    </row>
    <row r="10878" spans="1:13" x14ac:dyDescent="0.25">
      <c r="A10878" s="35"/>
      <c r="B10878" s="68"/>
      <c r="C10878" s="70"/>
      <c r="D10878" s="23"/>
      <c r="E10878" s="23"/>
      <c r="F10878" s="23"/>
      <c r="G10878" s="23"/>
      <c r="H10878" s="23"/>
      <c r="I10878" s="23"/>
      <c r="J10878" s="24"/>
      <c r="K10878" s="24"/>
      <c r="L10878" s="24"/>
      <c r="M10878" s="133"/>
    </row>
    <row r="10879" spans="1:13" x14ac:dyDescent="0.25">
      <c r="A10879" s="35"/>
      <c r="B10879" s="68"/>
      <c r="C10879" s="70"/>
      <c r="D10879" s="23"/>
      <c r="E10879" s="23"/>
      <c r="F10879" s="23"/>
      <c r="G10879" s="23"/>
      <c r="H10879" s="23"/>
      <c r="I10879" s="23"/>
      <c r="J10879" s="24"/>
      <c r="K10879" s="24"/>
      <c r="L10879" s="24"/>
      <c r="M10879" s="133"/>
    </row>
    <row r="10880" spans="1:13" x14ac:dyDescent="0.25">
      <c r="A10880" s="35"/>
      <c r="B10880" s="68"/>
      <c r="C10880" s="70"/>
      <c r="D10880" s="23"/>
      <c r="E10880" s="23"/>
      <c r="F10880" s="23"/>
      <c r="G10880" s="23"/>
      <c r="H10880" s="23"/>
      <c r="I10880" s="23"/>
      <c r="J10880" s="24"/>
      <c r="K10880" s="24"/>
      <c r="L10880" s="24"/>
      <c r="M10880" s="133"/>
    </row>
    <row r="10881" spans="1:13" x14ac:dyDescent="0.25">
      <c r="A10881" s="35"/>
      <c r="B10881" s="68"/>
      <c r="C10881" s="70"/>
      <c r="D10881" s="23"/>
      <c r="E10881" s="23"/>
      <c r="F10881" s="23"/>
      <c r="G10881" s="23"/>
      <c r="H10881" s="23"/>
      <c r="I10881" s="23"/>
      <c r="J10881" s="24"/>
      <c r="K10881" s="24"/>
      <c r="L10881" s="24"/>
      <c r="M10881" s="133"/>
    </row>
    <row r="10882" spans="1:13" x14ac:dyDescent="0.25">
      <c r="A10882" s="35"/>
      <c r="B10882" s="68"/>
      <c r="C10882" s="70"/>
      <c r="D10882" s="23"/>
      <c r="E10882" s="23"/>
      <c r="F10882" s="23"/>
      <c r="G10882" s="23"/>
      <c r="H10882" s="23"/>
      <c r="I10882" s="23"/>
      <c r="J10882" s="24"/>
      <c r="K10882" s="24"/>
      <c r="L10882" s="24"/>
      <c r="M10882" s="133"/>
    </row>
    <row r="10883" spans="1:13" x14ac:dyDescent="0.25">
      <c r="A10883" s="35"/>
      <c r="B10883" s="68"/>
      <c r="C10883" s="70"/>
      <c r="D10883" s="23"/>
      <c r="E10883" s="23"/>
      <c r="F10883" s="23"/>
      <c r="G10883" s="23"/>
      <c r="H10883" s="23"/>
      <c r="I10883" s="23"/>
      <c r="J10883" s="24"/>
      <c r="K10883" s="24"/>
      <c r="L10883" s="24"/>
      <c r="M10883" s="133"/>
    </row>
    <row r="10884" spans="1:13" x14ac:dyDescent="0.25">
      <c r="A10884" s="35"/>
      <c r="B10884" s="68"/>
      <c r="C10884" s="70"/>
      <c r="D10884" s="23"/>
      <c r="E10884" s="23"/>
      <c r="F10884" s="23"/>
      <c r="G10884" s="23"/>
      <c r="H10884" s="23"/>
      <c r="I10884" s="23"/>
      <c r="J10884" s="24"/>
      <c r="K10884" s="24"/>
      <c r="L10884" s="24"/>
      <c r="M10884" s="133"/>
    </row>
    <row r="10885" spans="1:13" x14ac:dyDescent="0.25">
      <c r="A10885" s="35"/>
      <c r="B10885" s="68"/>
      <c r="C10885" s="70"/>
      <c r="D10885" s="23"/>
      <c r="E10885" s="23"/>
      <c r="F10885" s="23"/>
      <c r="G10885" s="23"/>
      <c r="H10885" s="23"/>
      <c r="I10885" s="23"/>
      <c r="J10885" s="24"/>
      <c r="K10885" s="24"/>
      <c r="L10885" s="24"/>
      <c r="M10885" s="133"/>
    </row>
    <row r="10886" spans="1:13" x14ac:dyDescent="0.25">
      <c r="A10886" s="35"/>
      <c r="B10886" s="68"/>
      <c r="C10886" s="70"/>
      <c r="D10886" s="23"/>
      <c r="E10886" s="23"/>
      <c r="F10886" s="23"/>
      <c r="G10886" s="23"/>
      <c r="H10886" s="23"/>
      <c r="I10886" s="23"/>
      <c r="J10886" s="24"/>
      <c r="K10886" s="24"/>
      <c r="L10886" s="24"/>
      <c r="M10886" s="133"/>
    </row>
    <row r="10887" spans="1:13" x14ac:dyDescent="0.25">
      <c r="A10887" s="35"/>
      <c r="B10887" s="68"/>
      <c r="C10887" s="70"/>
      <c r="D10887" s="23"/>
      <c r="E10887" s="23"/>
      <c r="F10887" s="23"/>
      <c r="G10887" s="23"/>
      <c r="H10887" s="23"/>
      <c r="I10887" s="23"/>
      <c r="J10887" s="24"/>
      <c r="K10887" s="24"/>
      <c r="L10887" s="24"/>
      <c r="M10887" s="133"/>
    </row>
    <row r="10888" spans="1:13" x14ac:dyDescent="0.25">
      <c r="A10888" s="35"/>
      <c r="B10888" s="68"/>
      <c r="C10888" s="70"/>
      <c r="D10888" s="23"/>
      <c r="E10888" s="23"/>
      <c r="F10888" s="23"/>
      <c r="G10888" s="23"/>
      <c r="H10888" s="23"/>
      <c r="I10888" s="23"/>
      <c r="J10888" s="24"/>
      <c r="K10888" s="24"/>
      <c r="L10888" s="24"/>
      <c r="M10888" s="133"/>
    </row>
    <row r="10889" spans="1:13" x14ac:dyDescent="0.25">
      <c r="A10889" s="35"/>
      <c r="B10889" s="68"/>
      <c r="C10889" s="70"/>
      <c r="D10889" s="23"/>
      <c r="E10889" s="23"/>
      <c r="F10889" s="23"/>
      <c r="G10889" s="23"/>
      <c r="H10889" s="23"/>
      <c r="I10889" s="23"/>
      <c r="J10889" s="24"/>
      <c r="K10889" s="24"/>
      <c r="L10889" s="24"/>
      <c r="M10889" s="133"/>
    </row>
    <row r="10890" spans="1:13" x14ac:dyDescent="0.25">
      <c r="A10890" s="35"/>
      <c r="B10890" s="68"/>
      <c r="C10890" s="70"/>
      <c r="D10890" s="23"/>
      <c r="E10890" s="23"/>
      <c r="F10890" s="23"/>
      <c r="G10890" s="23"/>
      <c r="H10890" s="23"/>
      <c r="I10890" s="23"/>
      <c r="J10890" s="24"/>
      <c r="K10890" s="24"/>
      <c r="L10890" s="24"/>
      <c r="M10890" s="133"/>
    </row>
    <row r="10891" spans="1:13" x14ac:dyDescent="0.25">
      <c r="A10891" s="35"/>
      <c r="B10891" s="68"/>
      <c r="C10891" s="70"/>
      <c r="D10891" s="23"/>
      <c r="E10891" s="23"/>
      <c r="F10891" s="23"/>
      <c r="G10891" s="23"/>
      <c r="H10891" s="23"/>
      <c r="I10891" s="23"/>
      <c r="J10891" s="24"/>
      <c r="K10891" s="24"/>
      <c r="L10891" s="24"/>
      <c r="M10891" s="133"/>
    </row>
    <row r="10892" spans="1:13" x14ac:dyDescent="0.25">
      <c r="A10892" s="35"/>
      <c r="B10892" s="68"/>
      <c r="C10892" s="70"/>
      <c r="D10892" s="23"/>
      <c r="E10892" s="23"/>
      <c r="F10892" s="23"/>
      <c r="G10892" s="23"/>
      <c r="H10892" s="23"/>
      <c r="I10892" s="23"/>
      <c r="J10892" s="24"/>
      <c r="K10892" s="24"/>
      <c r="L10892" s="24"/>
      <c r="M10892" s="133"/>
    </row>
    <row r="10893" spans="1:13" x14ac:dyDescent="0.25">
      <c r="A10893" s="35"/>
      <c r="B10893" s="68"/>
      <c r="C10893" s="70"/>
      <c r="D10893" s="23"/>
      <c r="E10893" s="23"/>
      <c r="F10893" s="23"/>
      <c r="G10893" s="23"/>
      <c r="H10893" s="23"/>
      <c r="I10893" s="23"/>
      <c r="J10893" s="24"/>
      <c r="K10893" s="24"/>
      <c r="L10893" s="24"/>
      <c r="M10893" s="133"/>
    </row>
    <row r="10894" spans="1:13" x14ac:dyDescent="0.25">
      <c r="A10894" s="35"/>
      <c r="B10894" s="68"/>
      <c r="C10894" s="70"/>
      <c r="D10894" s="23"/>
      <c r="E10894" s="23"/>
      <c r="F10894" s="23"/>
      <c r="G10894" s="23"/>
      <c r="H10894" s="23"/>
      <c r="I10894" s="23"/>
      <c r="J10894" s="24"/>
      <c r="K10894" s="24"/>
      <c r="L10894" s="24"/>
      <c r="M10894" s="133"/>
    </row>
    <row r="10895" spans="1:13" x14ac:dyDescent="0.25">
      <c r="A10895" s="35"/>
      <c r="B10895" s="68"/>
      <c r="C10895" s="70"/>
      <c r="D10895" s="23"/>
      <c r="E10895" s="23"/>
      <c r="F10895" s="23"/>
      <c r="G10895" s="23"/>
      <c r="H10895" s="23"/>
      <c r="I10895" s="23"/>
      <c r="J10895" s="24"/>
      <c r="K10895" s="24"/>
      <c r="L10895" s="24"/>
      <c r="M10895" s="133"/>
    </row>
    <row r="10896" spans="1:13" x14ac:dyDescent="0.25">
      <c r="A10896" s="35"/>
      <c r="B10896" s="68"/>
      <c r="C10896" s="70"/>
      <c r="D10896" s="23"/>
      <c r="E10896" s="23"/>
      <c r="F10896" s="23"/>
      <c r="G10896" s="23"/>
      <c r="H10896" s="23"/>
      <c r="I10896" s="23"/>
      <c r="J10896" s="24"/>
      <c r="K10896" s="24"/>
      <c r="L10896" s="24"/>
      <c r="M10896" s="133"/>
    </row>
    <row r="10897" spans="1:13" x14ac:dyDescent="0.25">
      <c r="A10897" s="35"/>
      <c r="B10897" s="68"/>
      <c r="C10897" s="70"/>
      <c r="D10897" s="23"/>
      <c r="E10897" s="23"/>
      <c r="F10897" s="23"/>
      <c r="G10897" s="23"/>
      <c r="H10897" s="23"/>
      <c r="I10897" s="23"/>
      <c r="J10897" s="24"/>
      <c r="K10897" s="24"/>
      <c r="L10897" s="24"/>
      <c r="M10897" s="133"/>
    </row>
    <row r="10898" spans="1:13" x14ac:dyDescent="0.25">
      <c r="A10898" s="35"/>
      <c r="B10898" s="68"/>
      <c r="C10898" s="70"/>
      <c r="D10898" s="23"/>
      <c r="E10898" s="23"/>
      <c r="F10898" s="23"/>
      <c r="G10898" s="23"/>
      <c r="H10898" s="23"/>
      <c r="I10898" s="23"/>
      <c r="J10898" s="24"/>
      <c r="K10898" s="24"/>
      <c r="L10898" s="24"/>
      <c r="M10898" s="133"/>
    </row>
    <row r="10899" spans="1:13" x14ac:dyDescent="0.25">
      <c r="A10899" s="35"/>
      <c r="B10899" s="68"/>
      <c r="C10899" s="70"/>
      <c r="D10899" s="23"/>
      <c r="E10899" s="23"/>
      <c r="F10899" s="23"/>
      <c r="G10899" s="23"/>
      <c r="H10899" s="23"/>
      <c r="I10899" s="23"/>
      <c r="J10899" s="24"/>
      <c r="K10899" s="24"/>
      <c r="L10899" s="24"/>
      <c r="M10899" s="133"/>
    </row>
    <row r="10900" spans="1:13" x14ac:dyDescent="0.25">
      <c r="A10900" s="35"/>
      <c r="B10900" s="68"/>
      <c r="C10900" s="70"/>
      <c r="D10900" s="23"/>
      <c r="E10900" s="23"/>
      <c r="F10900" s="23"/>
      <c r="G10900" s="23"/>
      <c r="H10900" s="23"/>
      <c r="I10900" s="23"/>
      <c r="J10900" s="24"/>
      <c r="K10900" s="24"/>
      <c r="L10900" s="24"/>
      <c r="M10900" s="133"/>
    </row>
    <row r="10901" spans="1:13" x14ac:dyDescent="0.25">
      <c r="A10901" s="35"/>
      <c r="B10901" s="68"/>
      <c r="C10901" s="70"/>
      <c r="D10901" s="23"/>
      <c r="E10901" s="23"/>
      <c r="F10901" s="23"/>
      <c r="G10901" s="23"/>
      <c r="H10901" s="23"/>
      <c r="I10901" s="23"/>
      <c r="J10901" s="24"/>
      <c r="K10901" s="24"/>
      <c r="L10901" s="24"/>
      <c r="M10901" s="133"/>
    </row>
    <row r="10902" spans="1:13" x14ac:dyDescent="0.25">
      <c r="A10902" s="35"/>
      <c r="B10902" s="68"/>
      <c r="C10902" s="70"/>
      <c r="D10902" s="23"/>
      <c r="E10902" s="23"/>
      <c r="F10902" s="23"/>
      <c r="G10902" s="23"/>
      <c r="H10902" s="23"/>
      <c r="I10902" s="23"/>
      <c r="J10902" s="24"/>
      <c r="K10902" s="24"/>
      <c r="L10902" s="24"/>
      <c r="M10902" s="133"/>
    </row>
    <row r="10903" spans="1:13" x14ac:dyDescent="0.25">
      <c r="A10903" s="35"/>
      <c r="B10903" s="68"/>
      <c r="C10903" s="70"/>
      <c r="D10903" s="23"/>
      <c r="E10903" s="23"/>
      <c r="F10903" s="23"/>
      <c r="G10903" s="23"/>
      <c r="H10903" s="23"/>
      <c r="I10903" s="23"/>
      <c r="J10903" s="24"/>
      <c r="K10903" s="24"/>
      <c r="L10903" s="24"/>
      <c r="M10903" s="133"/>
    </row>
    <row r="10904" spans="1:13" x14ac:dyDescent="0.25">
      <c r="A10904" s="35"/>
      <c r="B10904" s="68"/>
      <c r="C10904" s="70"/>
      <c r="D10904" s="23"/>
      <c r="E10904" s="23"/>
      <c r="F10904" s="23"/>
      <c r="G10904" s="23"/>
      <c r="H10904" s="23"/>
      <c r="I10904" s="23"/>
      <c r="J10904" s="24"/>
      <c r="K10904" s="24"/>
      <c r="L10904" s="24"/>
      <c r="M10904" s="133"/>
    </row>
    <row r="10905" spans="1:13" x14ac:dyDescent="0.25">
      <c r="A10905" s="35"/>
      <c r="B10905" s="68"/>
      <c r="C10905" s="70"/>
      <c r="D10905" s="23"/>
      <c r="E10905" s="23"/>
      <c r="F10905" s="23"/>
      <c r="G10905" s="23"/>
      <c r="H10905" s="23"/>
      <c r="I10905" s="23"/>
      <c r="J10905" s="24"/>
      <c r="K10905" s="24"/>
      <c r="L10905" s="24"/>
      <c r="M10905" s="133"/>
    </row>
    <row r="10906" spans="1:13" x14ac:dyDescent="0.25">
      <c r="A10906" s="35"/>
      <c r="B10906" s="68"/>
      <c r="C10906" s="70"/>
      <c r="D10906" s="23"/>
      <c r="E10906" s="23"/>
      <c r="F10906" s="23"/>
      <c r="G10906" s="23"/>
      <c r="H10906" s="23"/>
      <c r="I10906" s="23"/>
      <c r="J10906" s="24"/>
      <c r="K10906" s="24"/>
      <c r="L10906" s="24"/>
      <c r="M10906" s="133"/>
    </row>
    <row r="10907" spans="1:13" x14ac:dyDescent="0.25">
      <c r="A10907" s="35"/>
      <c r="B10907" s="68"/>
      <c r="C10907" s="70"/>
      <c r="D10907" s="23"/>
      <c r="E10907" s="23"/>
      <c r="F10907" s="23"/>
      <c r="G10907" s="23"/>
      <c r="H10907" s="23"/>
      <c r="I10907" s="23"/>
      <c r="J10907" s="24"/>
      <c r="K10907" s="24"/>
      <c r="L10907" s="24"/>
      <c r="M10907" s="133"/>
    </row>
    <row r="10908" spans="1:13" x14ac:dyDescent="0.25">
      <c r="A10908" s="35"/>
      <c r="B10908" s="68"/>
      <c r="C10908" s="70"/>
      <c r="D10908" s="23"/>
      <c r="E10908" s="23"/>
      <c r="F10908" s="23"/>
      <c r="G10908" s="23"/>
      <c r="H10908" s="23"/>
      <c r="I10908" s="23"/>
      <c r="J10908" s="24"/>
      <c r="K10908" s="24"/>
      <c r="L10908" s="24"/>
      <c r="M10908" s="133"/>
    </row>
    <row r="10909" spans="1:13" x14ac:dyDescent="0.25">
      <c r="A10909" s="35"/>
      <c r="B10909" s="68"/>
      <c r="C10909" s="70"/>
      <c r="D10909" s="23"/>
      <c r="E10909" s="23"/>
      <c r="F10909" s="23"/>
      <c r="G10909" s="23"/>
      <c r="H10909" s="23"/>
      <c r="I10909" s="23"/>
      <c r="J10909" s="24"/>
      <c r="K10909" s="24"/>
      <c r="L10909" s="24"/>
      <c r="M10909" s="133"/>
    </row>
    <row r="10910" spans="1:13" x14ac:dyDescent="0.25">
      <c r="A10910" s="35"/>
      <c r="B10910" s="68"/>
      <c r="C10910" s="70"/>
      <c r="D10910" s="23"/>
      <c r="E10910" s="23"/>
      <c r="F10910" s="23"/>
      <c r="G10910" s="23"/>
      <c r="H10910" s="23"/>
      <c r="I10910" s="23"/>
      <c r="J10910" s="24"/>
      <c r="K10910" s="24"/>
      <c r="L10910" s="24"/>
      <c r="M10910" s="133"/>
    </row>
    <row r="10911" spans="1:13" x14ac:dyDescent="0.25">
      <c r="A10911" s="35"/>
      <c r="B10911" s="68"/>
      <c r="C10911" s="70"/>
      <c r="D10911" s="23"/>
      <c r="E10911" s="23"/>
      <c r="F10911" s="23"/>
      <c r="G10911" s="23"/>
      <c r="H10911" s="23"/>
      <c r="I10911" s="23"/>
      <c r="J10911" s="24"/>
      <c r="K10911" s="24"/>
      <c r="L10911" s="24"/>
      <c r="M10911" s="133"/>
    </row>
    <row r="10912" spans="1:13" x14ac:dyDescent="0.25">
      <c r="A10912" s="35"/>
      <c r="B10912" s="68"/>
      <c r="C10912" s="70"/>
      <c r="D10912" s="23"/>
      <c r="E10912" s="23"/>
      <c r="F10912" s="23"/>
      <c r="G10912" s="23"/>
      <c r="H10912" s="23"/>
      <c r="I10912" s="23"/>
      <c r="J10912" s="24"/>
      <c r="K10912" s="24"/>
      <c r="L10912" s="24"/>
      <c r="M10912" s="133"/>
    </row>
    <row r="10913" spans="1:13" x14ac:dyDescent="0.25">
      <c r="A10913" s="35"/>
      <c r="B10913" s="68"/>
      <c r="C10913" s="70"/>
      <c r="D10913" s="23"/>
      <c r="E10913" s="23"/>
      <c r="F10913" s="23"/>
      <c r="G10913" s="23"/>
      <c r="H10913" s="23"/>
      <c r="I10913" s="23"/>
      <c r="J10913" s="24"/>
      <c r="K10913" s="24"/>
      <c r="L10913" s="24"/>
      <c r="M10913" s="133"/>
    </row>
    <row r="10914" spans="1:13" x14ac:dyDescent="0.25">
      <c r="A10914" s="35"/>
      <c r="B10914" s="68"/>
      <c r="C10914" s="70"/>
      <c r="D10914" s="23"/>
      <c r="E10914" s="23"/>
      <c r="F10914" s="23"/>
      <c r="G10914" s="23"/>
      <c r="H10914" s="23"/>
      <c r="I10914" s="23"/>
      <c r="J10914" s="24"/>
      <c r="K10914" s="24"/>
      <c r="L10914" s="24"/>
      <c r="M10914" s="133"/>
    </row>
    <row r="10915" spans="1:13" x14ac:dyDescent="0.25">
      <c r="A10915" s="35"/>
      <c r="B10915" s="68"/>
      <c r="C10915" s="70"/>
      <c r="D10915" s="23"/>
      <c r="E10915" s="23"/>
      <c r="F10915" s="23"/>
      <c r="G10915" s="23"/>
      <c r="H10915" s="23"/>
      <c r="I10915" s="23"/>
      <c r="J10915" s="24"/>
      <c r="K10915" s="24"/>
      <c r="L10915" s="24"/>
      <c r="M10915" s="133"/>
    </row>
    <row r="10916" spans="1:13" x14ac:dyDescent="0.25">
      <c r="A10916" s="35"/>
      <c r="B10916" s="68"/>
      <c r="C10916" s="70"/>
      <c r="D10916" s="23"/>
      <c r="E10916" s="23"/>
      <c r="F10916" s="23"/>
      <c r="G10916" s="23"/>
      <c r="H10916" s="23"/>
      <c r="I10916" s="23"/>
      <c r="J10916" s="24"/>
      <c r="K10916" s="24"/>
      <c r="L10916" s="24"/>
      <c r="M10916" s="133"/>
    </row>
    <row r="10917" spans="1:13" x14ac:dyDescent="0.25">
      <c r="A10917" s="35"/>
      <c r="B10917" s="68"/>
      <c r="C10917" s="70"/>
      <c r="D10917" s="23"/>
      <c r="E10917" s="23"/>
      <c r="F10917" s="23"/>
      <c r="G10917" s="23"/>
      <c r="H10917" s="23"/>
      <c r="I10917" s="23"/>
      <c r="J10917" s="24"/>
      <c r="K10917" s="24"/>
      <c r="L10917" s="24"/>
      <c r="M10917" s="133"/>
    </row>
    <row r="10918" spans="1:13" x14ac:dyDescent="0.25">
      <c r="A10918" s="35"/>
      <c r="B10918" s="68"/>
      <c r="C10918" s="70"/>
      <c r="D10918" s="23"/>
      <c r="E10918" s="23"/>
      <c r="F10918" s="23"/>
      <c r="G10918" s="23"/>
      <c r="H10918" s="23"/>
      <c r="I10918" s="23"/>
      <c r="J10918" s="24"/>
      <c r="K10918" s="24"/>
      <c r="L10918" s="24"/>
      <c r="M10918" s="133"/>
    </row>
    <row r="10919" spans="1:13" x14ac:dyDescent="0.25">
      <c r="A10919" s="35"/>
      <c r="B10919" s="68"/>
      <c r="C10919" s="70"/>
      <c r="D10919" s="23"/>
      <c r="E10919" s="23"/>
      <c r="F10919" s="23"/>
      <c r="G10919" s="23"/>
      <c r="H10919" s="23"/>
      <c r="I10919" s="23"/>
      <c r="J10919" s="24"/>
      <c r="K10919" s="24"/>
      <c r="L10919" s="24"/>
      <c r="M10919" s="133"/>
    </row>
    <row r="10920" spans="1:13" x14ac:dyDescent="0.25">
      <c r="A10920" s="35"/>
      <c r="B10920" s="68"/>
      <c r="C10920" s="70"/>
      <c r="D10920" s="23"/>
      <c r="E10920" s="23"/>
      <c r="F10920" s="23"/>
      <c r="G10920" s="23"/>
      <c r="H10920" s="23"/>
      <c r="I10920" s="23"/>
      <c r="J10920" s="24"/>
      <c r="K10920" s="24"/>
      <c r="L10920" s="24"/>
      <c r="M10920" s="133"/>
    </row>
    <row r="10921" spans="1:13" x14ac:dyDescent="0.25">
      <c r="A10921" s="35"/>
      <c r="B10921" s="68"/>
      <c r="C10921" s="70"/>
      <c r="D10921" s="23"/>
      <c r="E10921" s="23"/>
      <c r="F10921" s="23"/>
      <c r="G10921" s="23"/>
      <c r="H10921" s="23"/>
      <c r="I10921" s="23"/>
      <c r="J10921" s="24"/>
      <c r="K10921" s="24"/>
      <c r="L10921" s="24"/>
      <c r="M10921" s="133"/>
    </row>
    <row r="10922" spans="1:13" x14ac:dyDescent="0.25">
      <c r="A10922" s="35"/>
      <c r="B10922" s="68"/>
      <c r="C10922" s="70"/>
      <c r="D10922" s="23"/>
      <c r="E10922" s="23"/>
      <c r="F10922" s="23"/>
      <c r="G10922" s="23"/>
      <c r="H10922" s="23"/>
      <c r="I10922" s="23"/>
      <c r="J10922" s="24"/>
      <c r="K10922" s="24"/>
      <c r="L10922" s="24"/>
      <c r="M10922" s="133"/>
    </row>
    <row r="10923" spans="1:13" x14ac:dyDescent="0.25">
      <c r="A10923" s="35"/>
      <c r="B10923" s="68"/>
      <c r="C10923" s="70"/>
      <c r="D10923" s="23"/>
      <c r="E10923" s="23"/>
      <c r="F10923" s="23"/>
      <c r="G10923" s="23"/>
      <c r="H10923" s="23"/>
      <c r="I10923" s="23"/>
      <c r="J10923" s="24"/>
      <c r="K10923" s="24"/>
      <c r="L10923" s="24"/>
      <c r="M10923" s="133"/>
    </row>
    <row r="10924" spans="1:13" x14ac:dyDescent="0.25">
      <c r="A10924" s="35"/>
      <c r="B10924" s="68"/>
      <c r="C10924" s="70"/>
      <c r="D10924" s="23"/>
      <c r="E10924" s="23"/>
      <c r="F10924" s="23"/>
      <c r="G10924" s="23"/>
      <c r="H10924" s="23"/>
      <c r="I10924" s="23"/>
      <c r="J10924" s="24"/>
      <c r="K10924" s="24"/>
      <c r="L10924" s="24"/>
      <c r="M10924" s="133"/>
    </row>
    <row r="10925" spans="1:13" x14ac:dyDescent="0.25">
      <c r="A10925" s="35"/>
      <c r="B10925" s="68"/>
      <c r="C10925" s="70"/>
      <c r="D10925" s="23"/>
      <c r="E10925" s="23"/>
      <c r="F10925" s="23"/>
      <c r="G10925" s="23"/>
      <c r="H10925" s="23"/>
      <c r="I10925" s="23"/>
      <c r="J10925" s="24"/>
      <c r="K10925" s="24"/>
      <c r="L10925" s="24"/>
      <c r="M10925" s="133"/>
    </row>
    <row r="10926" spans="1:13" x14ac:dyDescent="0.25">
      <c r="A10926" s="35"/>
      <c r="B10926" s="68"/>
      <c r="C10926" s="70"/>
      <c r="D10926" s="23"/>
      <c r="E10926" s="23"/>
      <c r="F10926" s="23"/>
      <c r="G10926" s="23"/>
      <c r="H10926" s="23"/>
      <c r="I10926" s="23"/>
      <c r="J10926" s="24"/>
      <c r="K10926" s="24"/>
      <c r="L10926" s="24"/>
      <c r="M10926" s="133"/>
    </row>
    <row r="10927" spans="1:13" x14ac:dyDescent="0.25">
      <c r="A10927" s="35"/>
      <c r="B10927" s="68"/>
      <c r="C10927" s="70"/>
      <c r="D10927" s="23"/>
      <c r="E10927" s="23"/>
      <c r="F10927" s="23"/>
      <c r="G10927" s="23"/>
      <c r="H10927" s="23"/>
      <c r="I10927" s="23"/>
      <c r="J10927" s="24"/>
      <c r="K10927" s="24"/>
      <c r="L10927" s="24"/>
      <c r="M10927" s="133"/>
    </row>
    <row r="10928" spans="1:13" x14ac:dyDescent="0.25">
      <c r="A10928" s="35"/>
      <c r="B10928" s="68"/>
      <c r="C10928" s="70"/>
      <c r="D10928" s="23"/>
      <c r="E10928" s="23"/>
      <c r="F10928" s="23"/>
      <c r="G10928" s="23"/>
      <c r="H10928" s="23"/>
      <c r="I10928" s="23"/>
      <c r="J10928" s="24"/>
      <c r="K10928" s="24"/>
      <c r="L10928" s="24"/>
      <c r="M10928" s="133"/>
    </row>
    <row r="10929" spans="1:13" x14ac:dyDescent="0.25">
      <c r="A10929" s="35"/>
      <c r="B10929" s="68"/>
      <c r="C10929" s="70"/>
      <c r="D10929" s="23"/>
      <c r="E10929" s="23"/>
      <c r="F10929" s="23"/>
      <c r="G10929" s="23"/>
      <c r="H10929" s="23"/>
      <c r="I10929" s="23"/>
      <c r="J10929" s="24"/>
      <c r="K10929" s="24"/>
      <c r="L10929" s="24"/>
      <c r="M10929" s="133"/>
    </row>
    <row r="10930" spans="1:13" x14ac:dyDescent="0.25">
      <c r="A10930" s="35"/>
      <c r="B10930" s="68"/>
      <c r="C10930" s="70"/>
      <c r="D10930" s="23"/>
      <c r="E10930" s="23"/>
      <c r="F10930" s="23"/>
      <c r="G10930" s="23"/>
      <c r="H10930" s="23"/>
      <c r="I10930" s="23"/>
      <c r="J10930" s="24"/>
      <c r="K10930" s="24"/>
      <c r="L10930" s="24"/>
      <c r="M10930" s="133"/>
    </row>
    <row r="10931" spans="1:13" x14ac:dyDescent="0.25">
      <c r="A10931" s="35"/>
      <c r="B10931" s="68"/>
      <c r="C10931" s="70"/>
      <c r="D10931" s="23"/>
      <c r="E10931" s="23"/>
      <c r="F10931" s="23"/>
      <c r="G10931" s="23"/>
      <c r="H10931" s="23"/>
      <c r="I10931" s="23"/>
      <c r="J10931" s="24"/>
      <c r="K10931" s="24"/>
      <c r="L10931" s="24"/>
      <c r="M10931" s="133"/>
    </row>
    <row r="10932" spans="1:13" x14ac:dyDescent="0.25">
      <c r="A10932" s="35"/>
      <c r="B10932" s="68"/>
      <c r="C10932" s="70"/>
      <c r="D10932" s="23"/>
      <c r="E10932" s="23"/>
      <c r="F10932" s="23"/>
      <c r="G10932" s="23"/>
      <c r="H10932" s="23"/>
      <c r="I10932" s="23"/>
      <c r="J10932" s="24"/>
      <c r="K10932" s="24"/>
      <c r="L10932" s="24"/>
      <c r="M10932" s="133"/>
    </row>
    <row r="10933" spans="1:13" x14ac:dyDescent="0.25">
      <c r="A10933" s="35"/>
      <c r="B10933" s="68"/>
      <c r="C10933" s="70"/>
      <c r="D10933" s="23"/>
      <c r="E10933" s="23"/>
      <c r="F10933" s="23"/>
      <c r="G10933" s="23"/>
      <c r="H10933" s="23"/>
      <c r="I10933" s="23"/>
      <c r="J10933" s="24"/>
      <c r="K10933" s="24"/>
      <c r="L10933" s="24"/>
      <c r="M10933" s="133"/>
    </row>
    <row r="10934" spans="1:13" x14ac:dyDescent="0.25">
      <c r="A10934" s="35"/>
      <c r="B10934" s="68"/>
      <c r="C10934" s="70"/>
      <c r="D10934" s="23"/>
      <c r="E10934" s="23"/>
      <c r="F10934" s="23"/>
      <c r="G10934" s="23"/>
      <c r="H10934" s="23"/>
      <c r="I10934" s="23"/>
      <c r="J10934" s="24"/>
      <c r="K10934" s="24"/>
      <c r="L10934" s="24"/>
      <c r="M10934" s="133"/>
    </row>
    <row r="10935" spans="1:13" x14ac:dyDescent="0.25">
      <c r="A10935" s="35"/>
      <c r="B10935" s="68"/>
      <c r="C10935" s="70"/>
      <c r="D10935" s="23"/>
      <c r="E10935" s="23"/>
      <c r="F10935" s="23"/>
      <c r="G10935" s="23"/>
      <c r="H10935" s="23"/>
      <c r="I10935" s="23"/>
      <c r="J10935" s="24"/>
      <c r="K10935" s="24"/>
      <c r="L10935" s="24"/>
      <c r="M10935" s="133"/>
    </row>
    <row r="10936" spans="1:13" x14ac:dyDescent="0.25">
      <c r="A10936" s="35"/>
      <c r="B10936" s="68"/>
      <c r="C10936" s="70"/>
      <c r="D10936" s="23"/>
      <c r="E10936" s="23"/>
      <c r="F10936" s="23"/>
      <c r="G10936" s="23"/>
      <c r="H10936" s="23"/>
      <c r="I10936" s="23"/>
      <c r="J10936" s="24"/>
      <c r="K10936" s="24"/>
      <c r="L10936" s="24"/>
      <c r="M10936" s="133"/>
    </row>
    <row r="10937" spans="1:13" x14ac:dyDescent="0.25">
      <c r="A10937" s="35"/>
      <c r="B10937" s="68"/>
      <c r="C10937" s="70"/>
      <c r="D10937" s="23"/>
      <c r="E10937" s="23"/>
      <c r="F10937" s="23"/>
      <c r="G10937" s="23"/>
      <c r="H10937" s="23"/>
      <c r="I10937" s="23"/>
      <c r="J10937" s="24"/>
      <c r="K10937" s="24"/>
      <c r="L10937" s="24"/>
      <c r="M10937" s="133"/>
    </row>
    <row r="10938" spans="1:13" x14ac:dyDescent="0.25">
      <c r="A10938" s="35"/>
      <c r="B10938" s="68"/>
      <c r="C10938" s="70"/>
      <c r="D10938" s="23"/>
      <c r="E10938" s="23"/>
      <c r="F10938" s="23"/>
      <c r="G10938" s="23"/>
      <c r="H10938" s="23"/>
      <c r="I10938" s="23"/>
      <c r="J10938" s="24"/>
      <c r="K10938" s="24"/>
      <c r="L10938" s="24"/>
      <c r="M10938" s="133"/>
    </row>
    <row r="10939" spans="1:13" x14ac:dyDescent="0.25">
      <c r="A10939" s="35"/>
      <c r="B10939" s="68"/>
      <c r="C10939" s="70"/>
      <c r="D10939" s="23"/>
      <c r="E10939" s="23"/>
      <c r="F10939" s="23"/>
      <c r="G10939" s="23"/>
      <c r="H10939" s="23"/>
      <c r="I10939" s="23"/>
      <c r="J10939" s="24"/>
      <c r="K10939" s="24"/>
      <c r="L10939" s="24"/>
      <c r="M10939" s="133"/>
    </row>
    <row r="10940" spans="1:13" x14ac:dyDescent="0.25">
      <c r="A10940" s="35"/>
      <c r="B10940" s="68"/>
      <c r="C10940" s="70"/>
      <c r="D10940" s="23"/>
      <c r="E10940" s="23"/>
      <c r="F10940" s="23"/>
      <c r="G10940" s="23"/>
      <c r="H10940" s="23"/>
      <c r="I10940" s="23"/>
      <c r="J10940" s="24"/>
      <c r="K10940" s="24"/>
      <c r="L10940" s="24"/>
      <c r="M10940" s="133"/>
    </row>
    <row r="10941" spans="1:13" x14ac:dyDescent="0.25">
      <c r="A10941" s="35"/>
      <c r="B10941" s="68"/>
      <c r="C10941" s="70"/>
      <c r="D10941" s="23"/>
      <c r="E10941" s="23"/>
      <c r="F10941" s="23"/>
      <c r="G10941" s="23"/>
      <c r="H10941" s="23"/>
      <c r="I10941" s="23"/>
      <c r="J10941" s="24"/>
      <c r="K10941" s="24"/>
      <c r="L10941" s="24"/>
      <c r="M10941" s="133"/>
    </row>
    <row r="10942" spans="1:13" x14ac:dyDescent="0.25">
      <c r="A10942" s="35"/>
      <c r="B10942" s="68"/>
      <c r="C10942" s="70"/>
      <c r="D10942" s="23"/>
      <c r="E10942" s="23"/>
      <c r="F10942" s="23"/>
      <c r="G10942" s="23"/>
      <c r="H10942" s="23"/>
      <c r="I10942" s="23"/>
      <c r="J10942" s="24"/>
      <c r="K10942" s="24"/>
      <c r="L10942" s="24"/>
      <c r="M10942" s="133"/>
    </row>
    <row r="10943" spans="1:13" x14ac:dyDescent="0.25">
      <c r="A10943" s="35"/>
      <c r="B10943" s="68"/>
      <c r="C10943" s="70"/>
      <c r="D10943" s="23"/>
      <c r="E10943" s="23"/>
      <c r="F10943" s="23"/>
      <c r="G10943" s="23"/>
      <c r="H10943" s="23"/>
      <c r="I10943" s="23"/>
      <c r="J10943" s="24"/>
      <c r="K10943" s="24"/>
      <c r="L10943" s="24"/>
      <c r="M10943" s="133"/>
    </row>
    <row r="10944" spans="1:13" x14ac:dyDescent="0.25">
      <c r="A10944" s="35"/>
      <c r="B10944" s="68"/>
      <c r="C10944" s="70"/>
      <c r="D10944" s="23"/>
      <c r="E10944" s="23"/>
      <c r="F10944" s="23"/>
      <c r="G10944" s="23"/>
      <c r="H10944" s="23"/>
      <c r="I10944" s="23"/>
      <c r="J10944" s="24"/>
      <c r="K10944" s="24"/>
      <c r="L10944" s="24"/>
      <c r="M10944" s="133"/>
    </row>
    <row r="10945" spans="1:13" x14ac:dyDescent="0.25">
      <c r="A10945" s="35"/>
      <c r="B10945" s="68"/>
      <c r="C10945" s="70"/>
      <c r="D10945" s="23"/>
      <c r="E10945" s="23"/>
      <c r="F10945" s="23"/>
      <c r="G10945" s="23"/>
      <c r="H10945" s="23"/>
      <c r="I10945" s="23"/>
      <c r="J10945" s="24"/>
      <c r="K10945" s="24"/>
      <c r="L10945" s="24"/>
      <c r="M10945" s="133"/>
    </row>
    <row r="10946" spans="1:13" x14ac:dyDescent="0.25">
      <c r="A10946" s="35"/>
      <c r="B10946" s="68"/>
      <c r="C10946" s="70"/>
      <c r="D10946" s="23"/>
      <c r="E10946" s="23"/>
      <c r="F10946" s="23"/>
      <c r="G10946" s="23"/>
      <c r="H10946" s="23"/>
      <c r="I10946" s="23"/>
      <c r="J10946" s="24"/>
      <c r="K10946" s="24"/>
      <c r="L10946" s="24"/>
      <c r="M10946" s="133"/>
    </row>
    <row r="10947" spans="1:13" x14ac:dyDescent="0.25">
      <c r="A10947" s="35"/>
      <c r="B10947" s="68"/>
      <c r="C10947" s="70"/>
      <c r="D10947" s="23"/>
      <c r="E10947" s="23"/>
      <c r="F10947" s="23"/>
      <c r="G10947" s="23"/>
      <c r="H10947" s="23"/>
      <c r="I10947" s="23"/>
      <c r="J10947" s="24"/>
      <c r="K10947" s="24"/>
      <c r="L10947" s="24"/>
      <c r="M10947" s="133"/>
    </row>
    <row r="10948" spans="1:13" x14ac:dyDescent="0.25">
      <c r="A10948" s="35"/>
      <c r="B10948" s="68"/>
      <c r="C10948" s="70"/>
      <c r="D10948" s="23"/>
      <c r="E10948" s="23"/>
      <c r="F10948" s="23"/>
      <c r="G10948" s="23"/>
      <c r="H10948" s="23"/>
      <c r="I10948" s="23"/>
      <c r="J10948" s="24"/>
      <c r="K10948" s="24"/>
      <c r="L10948" s="24"/>
      <c r="M10948" s="133"/>
    </row>
    <row r="10949" spans="1:13" x14ac:dyDescent="0.25">
      <c r="A10949" s="35"/>
      <c r="B10949" s="68"/>
      <c r="C10949" s="70"/>
      <c r="D10949" s="23"/>
      <c r="E10949" s="23"/>
      <c r="F10949" s="23"/>
      <c r="G10949" s="23"/>
      <c r="H10949" s="23"/>
      <c r="I10949" s="23"/>
      <c r="J10949" s="24"/>
      <c r="K10949" s="24"/>
      <c r="L10949" s="24"/>
      <c r="M10949" s="133"/>
    </row>
    <row r="10950" spans="1:13" x14ac:dyDescent="0.25">
      <c r="A10950" s="35"/>
      <c r="B10950" s="68"/>
      <c r="C10950" s="70"/>
      <c r="D10950" s="23"/>
      <c r="E10950" s="23"/>
      <c r="F10950" s="23"/>
      <c r="G10950" s="23"/>
      <c r="H10950" s="23"/>
      <c r="I10950" s="23"/>
      <c r="J10950" s="24"/>
      <c r="K10950" s="24"/>
      <c r="L10950" s="24"/>
      <c r="M10950" s="133"/>
    </row>
    <row r="10951" spans="1:13" x14ac:dyDescent="0.25">
      <c r="A10951" s="35"/>
      <c r="B10951" s="68"/>
      <c r="C10951" s="70"/>
      <c r="D10951" s="23"/>
      <c r="E10951" s="23"/>
      <c r="F10951" s="23"/>
      <c r="G10951" s="23"/>
      <c r="H10951" s="23"/>
      <c r="I10951" s="23"/>
      <c r="J10951" s="24"/>
      <c r="K10951" s="24"/>
      <c r="L10951" s="24"/>
      <c r="M10951" s="133"/>
    </row>
    <row r="10952" spans="1:13" x14ac:dyDescent="0.25">
      <c r="A10952" s="35"/>
      <c r="B10952" s="68"/>
      <c r="C10952" s="70"/>
      <c r="D10952" s="23"/>
      <c r="E10952" s="23"/>
      <c r="F10952" s="23"/>
      <c r="G10952" s="23"/>
      <c r="H10952" s="23"/>
      <c r="I10952" s="23"/>
      <c r="J10952" s="24"/>
      <c r="K10952" s="24"/>
      <c r="L10952" s="24"/>
      <c r="M10952" s="133"/>
    </row>
    <row r="10953" spans="1:13" x14ac:dyDescent="0.25">
      <c r="A10953" s="35"/>
      <c r="B10953" s="68"/>
      <c r="C10953" s="70"/>
      <c r="D10953" s="23"/>
      <c r="E10953" s="23"/>
      <c r="F10953" s="23"/>
      <c r="G10953" s="23"/>
      <c r="H10953" s="23"/>
      <c r="I10953" s="23"/>
      <c r="J10953" s="24"/>
      <c r="K10953" s="24"/>
      <c r="L10953" s="24"/>
      <c r="M10953" s="133"/>
    </row>
    <row r="10954" spans="1:13" x14ac:dyDescent="0.25">
      <c r="A10954" s="35"/>
      <c r="B10954" s="68"/>
      <c r="C10954" s="70"/>
      <c r="D10954" s="23"/>
      <c r="E10954" s="23"/>
      <c r="F10954" s="23"/>
      <c r="G10954" s="23"/>
      <c r="H10954" s="23"/>
      <c r="I10954" s="23"/>
      <c r="J10954" s="24"/>
      <c r="K10954" s="24"/>
      <c r="L10954" s="24"/>
      <c r="M10954" s="133"/>
    </row>
    <row r="10955" spans="1:13" x14ac:dyDescent="0.25">
      <c r="A10955" s="35"/>
      <c r="B10955" s="68"/>
      <c r="C10955" s="70"/>
      <c r="D10955" s="23"/>
      <c r="E10955" s="23"/>
      <c r="F10955" s="23"/>
      <c r="G10955" s="23"/>
      <c r="H10955" s="23"/>
      <c r="I10955" s="23"/>
      <c r="J10955" s="24"/>
      <c r="K10955" s="24"/>
      <c r="L10955" s="24"/>
      <c r="M10955" s="133"/>
    </row>
    <row r="10956" spans="1:13" x14ac:dyDescent="0.25">
      <c r="A10956" s="35"/>
      <c r="B10956" s="68"/>
      <c r="C10956" s="70"/>
      <c r="D10956" s="23"/>
      <c r="E10956" s="23"/>
      <c r="F10956" s="23"/>
      <c r="G10956" s="23"/>
      <c r="H10956" s="23"/>
      <c r="I10956" s="23"/>
      <c r="J10956" s="24"/>
      <c r="K10956" s="24"/>
      <c r="L10956" s="24"/>
      <c r="M10956" s="133"/>
    </row>
    <row r="10957" spans="1:13" x14ac:dyDescent="0.25">
      <c r="A10957" s="35"/>
      <c r="B10957" s="68"/>
      <c r="C10957" s="70"/>
      <c r="D10957" s="23"/>
      <c r="E10957" s="23"/>
      <c r="F10957" s="23"/>
      <c r="G10957" s="23"/>
      <c r="H10957" s="23"/>
      <c r="I10957" s="23"/>
      <c r="J10957" s="24"/>
      <c r="K10957" s="24"/>
      <c r="L10957" s="24"/>
      <c r="M10957" s="133"/>
    </row>
    <row r="10958" spans="1:13" x14ac:dyDescent="0.25">
      <c r="A10958" s="35"/>
      <c r="B10958" s="68"/>
      <c r="C10958" s="70"/>
      <c r="D10958" s="23"/>
      <c r="E10958" s="23"/>
      <c r="F10958" s="23"/>
      <c r="G10958" s="23"/>
      <c r="H10958" s="23"/>
      <c r="I10958" s="23"/>
      <c r="J10958" s="24"/>
      <c r="K10958" s="24"/>
      <c r="L10958" s="24"/>
      <c r="M10958" s="133"/>
    </row>
    <row r="10959" spans="1:13" x14ac:dyDescent="0.25">
      <c r="A10959" s="35"/>
      <c r="B10959" s="68"/>
      <c r="C10959" s="70"/>
      <c r="D10959" s="23"/>
      <c r="E10959" s="23"/>
      <c r="F10959" s="23"/>
      <c r="G10959" s="23"/>
      <c r="H10959" s="23"/>
      <c r="I10959" s="23"/>
      <c r="J10959" s="24"/>
      <c r="K10959" s="24"/>
      <c r="L10959" s="24"/>
      <c r="M10959" s="133"/>
    </row>
    <row r="10960" spans="1:13" x14ac:dyDescent="0.25">
      <c r="A10960" s="35"/>
      <c r="B10960" s="68"/>
      <c r="C10960" s="70"/>
      <c r="D10960" s="23"/>
      <c r="E10960" s="23"/>
      <c r="F10960" s="23"/>
      <c r="G10960" s="23"/>
      <c r="H10960" s="23"/>
      <c r="I10960" s="23"/>
      <c r="J10960" s="24"/>
      <c r="K10960" s="24"/>
      <c r="L10960" s="24"/>
      <c r="M10960" s="133"/>
    </row>
    <row r="10961" spans="1:13" x14ac:dyDescent="0.25">
      <c r="A10961" s="35"/>
      <c r="B10961" s="68"/>
      <c r="C10961" s="70"/>
      <c r="D10961" s="23"/>
      <c r="E10961" s="23"/>
      <c r="F10961" s="23"/>
      <c r="G10961" s="23"/>
      <c r="H10961" s="23"/>
      <c r="I10961" s="23"/>
      <c r="J10961" s="24"/>
      <c r="K10961" s="24"/>
      <c r="L10961" s="24"/>
      <c r="M10961" s="133"/>
    </row>
    <row r="10962" spans="1:13" x14ac:dyDescent="0.25">
      <c r="A10962" s="35"/>
      <c r="B10962" s="68"/>
      <c r="C10962" s="70"/>
      <c r="D10962" s="23"/>
      <c r="E10962" s="23"/>
      <c r="F10962" s="23"/>
      <c r="G10962" s="23"/>
      <c r="H10962" s="23"/>
      <c r="I10962" s="23"/>
      <c r="J10962" s="24"/>
      <c r="K10962" s="24"/>
      <c r="L10962" s="24"/>
      <c r="M10962" s="133"/>
    </row>
    <row r="10963" spans="1:13" x14ac:dyDescent="0.25">
      <c r="A10963" s="35"/>
      <c r="B10963" s="68"/>
      <c r="C10963" s="70"/>
      <c r="D10963" s="23"/>
      <c r="E10963" s="23"/>
      <c r="F10963" s="23"/>
      <c r="G10963" s="23"/>
      <c r="H10963" s="23"/>
      <c r="I10963" s="23"/>
      <c r="J10963" s="24"/>
      <c r="K10963" s="24"/>
      <c r="L10963" s="24"/>
      <c r="M10963" s="133"/>
    </row>
    <row r="10964" spans="1:13" x14ac:dyDescent="0.25">
      <c r="A10964" s="35"/>
      <c r="B10964" s="68"/>
      <c r="C10964" s="70"/>
      <c r="D10964" s="23"/>
      <c r="E10964" s="23"/>
      <c r="F10964" s="23"/>
      <c r="G10964" s="23"/>
      <c r="H10964" s="23"/>
      <c r="I10964" s="23"/>
      <c r="J10964" s="24"/>
      <c r="K10964" s="24"/>
      <c r="L10964" s="24"/>
      <c r="M10964" s="133"/>
    </row>
    <row r="10965" spans="1:13" x14ac:dyDescent="0.25">
      <c r="A10965" s="35"/>
      <c r="B10965" s="68"/>
      <c r="C10965" s="70"/>
      <c r="D10965" s="23"/>
      <c r="E10965" s="23"/>
      <c r="F10965" s="23"/>
      <c r="G10965" s="23"/>
      <c r="H10965" s="23"/>
      <c r="I10965" s="23"/>
      <c r="J10965" s="24"/>
      <c r="K10965" s="24"/>
      <c r="L10965" s="24"/>
      <c r="M10965" s="133"/>
    </row>
    <row r="10966" spans="1:13" x14ac:dyDescent="0.25">
      <c r="A10966" s="35"/>
      <c r="B10966" s="68"/>
      <c r="C10966" s="70"/>
      <c r="D10966" s="23"/>
      <c r="E10966" s="23"/>
      <c r="F10966" s="23"/>
      <c r="G10966" s="23"/>
      <c r="H10966" s="23"/>
      <c r="I10966" s="23"/>
      <c r="J10966" s="24"/>
      <c r="K10966" s="24"/>
      <c r="L10966" s="24"/>
      <c r="M10966" s="133"/>
    </row>
    <row r="10967" spans="1:13" x14ac:dyDescent="0.25">
      <c r="A10967" s="35"/>
      <c r="B10967" s="68"/>
      <c r="C10967" s="70"/>
      <c r="D10967" s="23"/>
      <c r="E10967" s="23"/>
      <c r="F10967" s="23"/>
      <c r="G10967" s="23"/>
      <c r="H10967" s="23"/>
      <c r="I10967" s="23"/>
      <c r="J10967" s="24"/>
      <c r="K10967" s="24"/>
      <c r="L10967" s="24"/>
      <c r="M10967" s="133"/>
    </row>
    <row r="10968" spans="1:13" x14ac:dyDescent="0.25">
      <c r="A10968" s="35"/>
      <c r="B10968" s="68"/>
      <c r="C10968" s="70"/>
      <c r="D10968" s="23"/>
      <c r="E10968" s="23"/>
      <c r="F10968" s="23"/>
      <c r="G10968" s="23"/>
      <c r="H10968" s="23"/>
      <c r="I10968" s="23"/>
      <c r="J10968" s="24"/>
      <c r="K10968" s="24"/>
      <c r="L10968" s="24"/>
      <c r="M10968" s="133"/>
    </row>
    <row r="10969" spans="1:13" x14ac:dyDescent="0.25">
      <c r="A10969" s="35"/>
      <c r="B10969" s="68"/>
      <c r="C10969" s="70"/>
      <c r="D10969" s="23"/>
      <c r="E10969" s="23"/>
      <c r="F10969" s="23"/>
      <c r="G10969" s="23"/>
      <c r="H10969" s="23"/>
      <c r="I10969" s="23"/>
      <c r="J10969" s="24"/>
      <c r="K10969" s="24"/>
      <c r="L10969" s="24"/>
      <c r="M10969" s="133"/>
    </row>
    <row r="10970" spans="1:13" x14ac:dyDescent="0.25">
      <c r="A10970" s="35"/>
      <c r="B10970" s="68"/>
      <c r="C10970" s="70"/>
      <c r="D10970" s="23"/>
      <c r="E10970" s="23"/>
      <c r="F10970" s="23"/>
      <c r="G10970" s="23"/>
      <c r="H10970" s="23"/>
      <c r="I10970" s="23"/>
      <c r="J10970" s="24"/>
      <c r="K10970" s="24"/>
      <c r="L10970" s="24"/>
      <c r="M10970" s="133"/>
    </row>
    <row r="10971" spans="1:13" x14ac:dyDescent="0.25">
      <c r="A10971" s="35"/>
      <c r="B10971" s="68"/>
      <c r="C10971" s="70"/>
      <c r="D10971" s="23"/>
      <c r="E10971" s="23"/>
      <c r="F10971" s="23"/>
      <c r="G10971" s="23"/>
      <c r="H10971" s="23"/>
      <c r="I10971" s="23"/>
      <c r="J10971" s="24"/>
      <c r="K10971" s="24"/>
      <c r="L10971" s="24"/>
      <c r="M10971" s="133"/>
    </row>
    <row r="10972" spans="1:13" x14ac:dyDescent="0.25">
      <c r="A10972" s="35"/>
      <c r="B10972" s="68"/>
      <c r="C10972" s="70"/>
      <c r="D10972" s="23"/>
      <c r="E10972" s="23"/>
      <c r="F10972" s="23"/>
      <c r="G10972" s="23"/>
      <c r="H10972" s="23"/>
      <c r="I10972" s="23"/>
      <c r="J10972" s="24"/>
      <c r="K10972" s="24"/>
      <c r="L10972" s="24"/>
      <c r="M10972" s="133"/>
    </row>
    <row r="10973" spans="1:13" x14ac:dyDescent="0.25">
      <c r="A10973" s="35"/>
      <c r="B10973" s="68"/>
      <c r="C10973" s="70"/>
      <c r="D10973" s="23"/>
      <c r="E10973" s="23"/>
      <c r="F10973" s="23"/>
      <c r="G10973" s="23"/>
      <c r="H10973" s="23"/>
      <c r="I10973" s="23"/>
      <c r="J10973" s="24"/>
      <c r="K10973" s="24"/>
      <c r="L10973" s="24"/>
      <c r="M10973" s="133"/>
    </row>
    <row r="10974" spans="1:13" x14ac:dyDescent="0.25">
      <c r="A10974" s="35"/>
      <c r="B10974" s="68"/>
      <c r="C10974" s="70"/>
      <c r="D10974" s="23"/>
      <c r="E10974" s="23"/>
      <c r="F10974" s="23"/>
      <c r="G10974" s="23"/>
      <c r="H10974" s="23"/>
      <c r="I10974" s="23"/>
      <c r="J10974" s="24"/>
      <c r="K10974" s="24"/>
      <c r="L10974" s="24"/>
      <c r="M10974" s="133"/>
    </row>
    <row r="10975" spans="1:13" x14ac:dyDescent="0.25">
      <c r="A10975" s="35"/>
      <c r="B10975" s="68"/>
      <c r="C10975" s="70"/>
      <c r="D10975" s="23"/>
      <c r="E10975" s="23"/>
      <c r="F10975" s="23"/>
      <c r="G10975" s="23"/>
      <c r="H10975" s="23"/>
      <c r="I10975" s="23"/>
      <c r="J10975" s="24"/>
      <c r="K10975" s="24"/>
      <c r="L10975" s="24"/>
      <c r="M10975" s="133"/>
    </row>
    <row r="10976" spans="1:13" x14ac:dyDescent="0.25">
      <c r="A10976" s="35"/>
      <c r="B10976" s="68"/>
      <c r="C10976" s="70"/>
      <c r="D10976" s="23"/>
      <c r="E10976" s="23"/>
      <c r="F10976" s="23"/>
      <c r="G10976" s="23"/>
      <c r="H10976" s="23"/>
      <c r="I10976" s="23"/>
      <c r="J10976" s="24"/>
      <c r="K10976" s="24"/>
      <c r="L10976" s="24"/>
      <c r="M10976" s="133"/>
    </row>
    <row r="10977" spans="1:13" x14ac:dyDescent="0.25">
      <c r="A10977" s="35"/>
      <c r="B10977" s="68"/>
      <c r="C10977" s="70"/>
      <c r="D10977" s="23"/>
      <c r="E10977" s="23"/>
      <c r="F10977" s="23"/>
      <c r="G10977" s="23"/>
      <c r="H10977" s="23"/>
      <c r="I10977" s="23"/>
      <c r="J10977" s="24"/>
      <c r="K10977" s="24"/>
      <c r="L10977" s="24"/>
      <c r="M10977" s="133"/>
    </row>
    <row r="10978" spans="1:13" x14ac:dyDescent="0.25">
      <c r="A10978" s="35"/>
      <c r="B10978" s="68"/>
      <c r="C10978" s="70"/>
      <c r="D10978" s="23"/>
      <c r="E10978" s="23"/>
      <c r="F10978" s="23"/>
      <c r="G10978" s="23"/>
      <c r="H10978" s="23"/>
      <c r="I10978" s="23"/>
      <c r="J10978" s="24"/>
      <c r="K10978" s="24"/>
      <c r="L10978" s="24"/>
      <c r="M10978" s="133"/>
    </row>
    <row r="10979" spans="1:13" x14ac:dyDescent="0.25">
      <c r="A10979" s="35"/>
      <c r="B10979" s="68"/>
      <c r="C10979" s="70"/>
      <c r="D10979" s="23"/>
      <c r="E10979" s="23"/>
      <c r="F10979" s="23"/>
      <c r="G10979" s="23"/>
      <c r="H10979" s="23"/>
      <c r="I10979" s="23"/>
      <c r="J10979" s="24"/>
      <c r="K10979" s="24"/>
      <c r="L10979" s="24"/>
      <c r="M10979" s="133"/>
    </row>
    <row r="10980" spans="1:13" x14ac:dyDescent="0.25">
      <c r="A10980" s="35"/>
      <c r="B10980" s="68"/>
      <c r="C10980" s="70"/>
      <c r="D10980" s="23"/>
      <c r="E10980" s="23"/>
      <c r="F10980" s="23"/>
      <c r="G10980" s="23"/>
      <c r="H10980" s="23"/>
      <c r="I10980" s="23"/>
      <c r="J10980" s="24"/>
      <c r="K10980" s="24"/>
      <c r="L10980" s="24"/>
      <c r="M10980" s="133"/>
    </row>
    <row r="10981" spans="1:13" x14ac:dyDescent="0.25">
      <c r="A10981" s="35"/>
      <c r="B10981" s="68"/>
      <c r="C10981" s="70"/>
      <c r="D10981" s="23"/>
      <c r="E10981" s="23"/>
      <c r="F10981" s="23"/>
      <c r="G10981" s="23"/>
      <c r="H10981" s="23"/>
      <c r="I10981" s="23"/>
      <c r="J10981" s="24"/>
      <c r="K10981" s="24"/>
      <c r="L10981" s="24"/>
      <c r="M10981" s="133"/>
    </row>
    <row r="10982" spans="1:13" x14ac:dyDescent="0.25">
      <c r="A10982" s="35"/>
      <c r="B10982" s="68"/>
      <c r="C10982" s="70"/>
      <c r="D10982" s="23"/>
      <c r="E10982" s="23"/>
      <c r="F10982" s="23"/>
      <c r="G10982" s="23"/>
      <c r="H10982" s="23"/>
      <c r="I10982" s="23"/>
      <c r="J10982" s="24"/>
      <c r="K10982" s="24"/>
      <c r="L10982" s="24"/>
      <c r="M10982" s="133"/>
    </row>
    <row r="10983" spans="1:13" x14ac:dyDescent="0.25">
      <c r="A10983" s="35"/>
      <c r="B10983" s="68"/>
      <c r="C10983" s="70"/>
      <c r="D10983" s="23"/>
      <c r="E10983" s="23"/>
      <c r="F10983" s="23"/>
      <c r="G10983" s="23"/>
      <c r="H10983" s="23"/>
      <c r="I10983" s="23"/>
      <c r="J10983" s="24"/>
      <c r="K10983" s="24"/>
      <c r="L10983" s="24"/>
      <c r="M10983" s="133"/>
    </row>
    <row r="10984" spans="1:13" x14ac:dyDescent="0.25">
      <c r="A10984" s="35"/>
      <c r="B10984" s="68"/>
      <c r="C10984" s="70"/>
      <c r="D10984" s="23"/>
      <c r="E10984" s="23"/>
      <c r="F10984" s="23"/>
      <c r="G10984" s="23"/>
      <c r="H10984" s="23"/>
      <c r="I10984" s="23"/>
      <c r="J10984" s="24"/>
      <c r="K10984" s="24"/>
      <c r="L10984" s="24"/>
      <c r="M10984" s="133"/>
    </row>
    <row r="10985" spans="1:13" x14ac:dyDescent="0.25">
      <c r="A10985" s="35"/>
      <c r="B10985" s="68"/>
      <c r="C10985" s="70"/>
      <c r="D10985" s="23"/>
      <c r="E10985" s="23"/>
      <c r="F10985" s="23"/>
      <c r="G10985" s="23"/>
      <c r="H10985" s="23"/>
      <c r="I10985" s="23"/>
      <c r="J10985" s="24"/>
      <c r="K10985" s="24"/>
      <c r="L10985" s="24"/>
      <c r="M10985" s="133"/>
    </row>
    <row r="10986" spans="1:13" x14ac:dyDescent="0.25">
      <c r="A10986" s="35"/>
      <c r="B10986" s="68"/>
      <c r="C10986" s="70"/>
      <c r="D10986" s="23"/>
      <c r="E10986" s="23"/>
      <c r="F10986" s="23"/>
      <c r="G10986" s="23"/>
      <c r="H10986" s="23"/>
      <c r="I10986" s="23"/>
      <c r="J10986" s="24"/>
      <c r="K10986" s="24"/>
      <c r="L10986" s="24"/>
      <c r="M10986" s="133"/>
    </row>
    <row r="10987" spans="1:13" x14ac:dyDescent="0.25">
      <c r="A10987" s="35"/>
      <c r="B10987" s="68"/>
      <c r="C10987" s="70"/>
      <c r="D10987" s="23"/>
      <c r="E10987" s="23"/>
      <c r="F10987" s="23"/>
      <c r="G10987" s="23"/>
      <c r="H10987" s="23"/>
      <c r="I10987" s="23"/>
      <c r="J10987" s="24"/>
      <c r="K10987" s="24"/>
      <c r="L10987" s="24"/>
      <c r="M10987" s="133"/>
    </row>
    <row r="10988" spans="1:13" x14ac:dyDescent="0.25">
      <c r="A10988" s="35"/>
      <c r="B10988" s="68"/>
      <c r="C10988" s="70"/>
      <c r="D10988" s="23"/>
      <c r="E10988" s="23"/>
      <c r="F10988" s="23"/>
      <c r="G10988" s="23"/>
      <c r="H10988" s="23"/>
      <c r="I10988" s="23"/>
      <c r="J10988" s="24"/>
      <c r="K10988" s="24"/>
      <c r="L10988" s="24"/>
      <c r="M10988" s="133"/>
    </row>
    <row r="10989" spans="1:13" x14ac:dyDescent="0.25">
      <c r="A10989" s="35"/>
      <c r="B10989" s="68"/>
      <c r="C10989" s="70"/>
      <c r="D10989" s="23"/>
      <c r="E10989" s="23"/>
      <c r="F10989" s="23"/>
      <c r="G10989" s="23"/>
      <c r="H10989" s="23"/>
      <c r="I10989" s="23"/>
      <c r="J10989" s="24"/>
      <c r="K10989" s="24"/>
      <c r="L10989" s="24"/>
      <c r="M10989" s="133"/>
    </row>
    <row r="10990" spans="1:13" x14ac:dyDescent="0.25">
      <c r="A10990" s="35"/>
      <c r="B10990" s="68"/>
      <c r="C10990" s="70"/>
      <c r="D10990" s="23"/>
      <c r="E10990" s="23"/>
      <c r="F10990" s="23"/>
      <c r="G10990" s="23"/>
      <c r="H10990" s="23"/>
      <c r="I10990" s="23"/>
      <c r="J10990" s="24"/>
      <c r="K10990" s="24"/>
      <c r="L10990" s="24"/>
      <c r="M10990" s="133"/>
    </row>
    <row r="10991" spans="1:13" x14ac:dyDescent="0.25">
      <c r="A10991" s="35"/>
      <c r="B10991" s="68"/>
      <c r="C10991" s="70"/>
      <c r="D10991" s="23"/>
      <c r="E10991" s="23"/>
      <c r="F10991" s="23"/>
      <c r="G10991" s="23"/>
      <c r="H10991" s="23"/>
      <c r="I10991" s="23"/>
      <c r="J10991" s="24"/>
      <c r="K10991" s="24"/>
      <c r="L10991" s="24"/>
      <c r="M10991" s="133"/>
    </row>
    <row r="10992" spans="1:13" x14ac:dyDescent="0.25">
      <c r="A10992" s="35"/>
      <c r="B10992" s="68"/>
      <c r="C10992" s="70"/>
      <c r="D10992" s="23"/>
      <c r="E10992" s="23"/>
      <c r="F10992" s="23"/>
      <c r="G10992" s="23"/>
      <c r="H10992" s="23"/>
      <c r="I10992" s="23"/>
      <c r="J10992" s="24"/>
      <c r="K10992" s="24"/>
      <c r="L10992" s="24"/>
      <c r="M10992" s="133"/>
    </row>
    <row r="10993" spans="1:13" x14ac:dyDescent="0.25">
      <c r="A10993" s="35"/>
      <c r="B10993" s="68"/>
      <c r="C10993" s="70"/>
      <c r="D10993" s="23"/>
      <c r="E10993" s="23"/>
      <c r="F10993" s="23"/>
      <c r="G10993" s="23"/>
      <c r="H10993" s="23"/>
      <c r="I10993" s="23"/>
      <c r="J10993" s="24"/>
      <c r="K10993" s="24"/>
      <c r="L10993" s="24"/>
      <c r="M10993" s="133"/>
    </row>
    <row r="10994" spans="1:13" x14ac:dyDescent="0.25">
      <c r="A10994" s="35"/>
      <c r="B10994" s="68"/>
      <c r="C10994" s="70"/>
      <c r="D10994" s="23"/>
      <c r="E10994" s="23"/>
      <c r="F10994" s="23"/>
      <c r="G10994" s="23"/>
      <c r="H10994" s="23"/>
      <c r="I10994" s="23"/>
      <c r="J10994" s="24"/>
      <c r="K10994" s="24"/>
      <c r="L10994" s="24"/>
      <c r="M10994" s="133"/>
    </row>
    <row r="10995" spans="1:13" x14ac:dyDescent="0.25">
      <c r="A10995" s="35"/>
      <c r="B10995" s="68"/>
      <c r="C10995" s="70"/>
      <c r="D10995" s="23"/>
      <c r="E10995" s="23"/>
      <c r="F10995" s="23"/>
      <c r="G10995" s="23"/>
      <c r="H10995" s="23"/>
      <c r="I10995" s="23"/>
      <c r="J10995" s="24"/>
      <c r="K10995" s="24"/>
      <c r="L10995" s="24"/>
      <c r="M10995" s="133"/>
    </row>
    <row r="10996" spans="1:13" x14ac:dyDescent="0.25">
      <c r="A10996" s="35"/>
      <c r="B10996" s="68"/>
      <c r="C10996" s="70"/>
      <c r="D10996" s="23"/>
      <c r="E10996" s="23"/>
      <c r="F10996" s="23"/>
      <c r="G10996" s="23"/>
      <c r="H10996" s="23"/>
      <c r="I10996" s="23"/>
      <c r="J10996" s="24"/>
      <c r="K10996" s="24"/>
      <c r="L10996" s="24"/>
      <c r="M10996" s="133"/>
    </row>
    <row r="10997" spans="1:13" x14ac:dyDescent="0.25">
      <c r="A10997" s="35"/>
      <c r="B10997" s="68"/>
      <c r="C10997" s="70"/>
      <c r="D10997" s="23"/>
      <c r="E10997" s="23"/>
      <c r="F10997" s="23"/>
      <c r="G10997" s="23"/>
      <c r="H10997" s="23"/>
      <c r="I10997" s="23"/>
      <c r="J10997" s="24"/>
      <c r="K10997" s="24"/>
      <c r="L10997" s="24"/>
      <c r="M10997" s="133"/>
    </row>
    <row r="10998" spans="1:13" x14ac:dyDescent="0.25">
      <c r="A10998" s="35"/>
      <c r="B10998" s="68"/>
      <c r="C10998" s="70"/>
      <c r="D10998" s="23"/>
      <c r="E10998" s="23"/>
      <c r="F10998" s="23"/>
      <c r="G10998" s="23"/>
      <c r="H10998" s="23"/>
      <c r="I10998" s="23"/>
      <c r="J10998" s="24"/>
      <c r="K10998" s="24"/>
      <c r="L10998" s="24"/>
      <c r="M10998" s="133"/>
    </row>
    <row r="10999" spans="1:13" x14ac:dyDescent="0.25">
      <c r="A10999" s="35"/>
      <c r="B10999" s="68"/>
      <c r="C10999" s="70"/>
      <c r="D10999" s="23"/>
      <c r="E10999" s="23"/>
      <c r="F10999" s="23"/>
      <c r="G10999" s="23"/>
      <c r="H10999" s="23"/>
      <c r="I10999" s="23"/>
      <c r="J10999" s="24"/>
      <c r="K10999" s="24"/>
      <c r="L10999" s="24"/>
      <c r="M10999" s="133"/>
    </row>
    <row r="11000" spans="1:13" x14ac:dyDescent="0.25">
      <c r="A11000" s="35"/>
      <c r="B11000" s="68"/>
      <c r="C11000" s="70"/>
      <c r="D11000" s="23"/>
      <c r="E11000" s="23"/>
      <c r="F11000" s="23"/>
      <c r="G11000" s="23"/>
      <c r="H11000" s="23"/>
      <c r="I11000" s="23"/>
      <c r="J11000" s="24"/>
      <c r="K11000" s="24"/>
      <c r="L11000" s="24"/>
      <c r="M11000" s="133"/>
    </row>
    <row r="11001" spans="1:13" x14ac:dyDescent="0.25">
      <c r="A11001" s="35"/>
      <c r="B11001" s="68"/>
      <c r="C11001" s="70"/>
      <c r="D11001" s="23"/>
      <c r="E11001" s="23"/>
      <c r="F11001" s="23"/>
      <c r="G11001" s="23"/>
      <c r="H11001" s="23"/>
      <c r="I11001" s="23"/>
      <c r="J11001" s="24"/>
      <c r="K11001" s="24"/>
      <c r="L11001" s="24"/>
      <c r="M11001" s="133"/>
    </row>
    <row r="11002" spans="1:13" x14ac:dyDescent="0.25">
      <c r="A11002" s="35"/>
      <c r="B11002" s="68"/>
      <c r="C11002" s="70"/>
      <c r="D11002" s="23"/>
      <c r="E11002" s="23"/>
      <c r="F11002" s="23"/>
      <c r="G11002" s="23"/>
      <c r="H11002" s="23"/>
      <c r="I11002" s="23"/>
      <c r="J11002" s="24"/>
      <c r="K11002" s="24"/>
      <c r="L11002" s="24"/>
      <c r="M11002" s="133"/>
    </row>
    <row r="11003" spans="1:13" x14ac:dyDescent="0.25">
      <c r="A11003" s="35"/>
      <c r="B11003" s="68"/>
      <c r="C11003" s="70"/>
      <c r="D11003" s="23"/>
      <c r="E11003" s="23"/>
      <c r="F11003" s="23"/>
      <c r="G11003" s="23"/>
      <c r="H11003" s="23"/>
      <c r="I11003" s="23"/>
      <c r="J11003" s="24"/>
      <c r="K11003" s="24"/>
      <c r="L11003" s="24"/>
      <c r="M11003" s="133"/>
    </row>
    <row r="11004" spans="1:13" x14ac:dyDescent="0.25">
      <c r="A11004" s="35"/>
      <c r="B11004" s="68"/>
      <c r="C11004" s="70"/>
      <c r="D11004" s="23"/>
      <c r="E11004" s="23"/>
      <c r="F11004" s="23"/>
      <c r="G11004" s="23"/>
      <c r="H11004" s="23"/>
      <c r="I11004" s="23"/>
      <c r="J11004" s="24"/>
      <c r="K11004" s="24"/>
      <c r="L11004" s="24"/>
      <c r="M11004" s="133"/>
    </row>
    <row r="11005" spans="1:13" x14ac:dyDescent="0.25">
      <c r="A11005" s="35"/>
      <c r="B11005" s="68"/>
      <c r="C11005" s="70"/>
      <c r="D11005" s="23"/>
      <c r="E11005" s="23"/>
      <c r="F11005" s="23"/>
      <c r="G11005" s="23"/>
      <c r="H11005" s="23"/>
      <c r="I11005" s="23"/>
      <c r="J11005" s="24"/>
      <c r="K11005" s="24"/>
      <c r="L11005" s="24"/>
      <c r="M11005" s="133"/>
    </row>
    <row r="11006" spans="1:13" x14ac:dyDescent="0.25">
      <c r="A11006" s="35"/>
      <c r="B11006" s="68"/>
      <c r="C11006" s="70"/>
      <c r="D11006" s="23"/>
      <c r="E11006" s="23"/>
      <c r="F11006" s="23"/>
      <c r="G11006" s="23"/>
      <c r="H11006" s="23"/>
      <c r="I11006" s="23"/>
      <c r="J11006" s="24"/>
      <c r="K11006" s="24"/>
      <c r="L11006" s="24"/>
      <c r="M11006" s="133"/>
    </row>
    <row r="11007" spans="1:13" x14ac:dyDescent="0.25">
      <c r="A11007" s="35"/>
      <c r="B11007" s="68"/>
      <c r="C11007" s="70"/>
      <c r="D11007" s="23"/>
      <c r="E11007" s="23"/>
      <c r="F11007" s="23"/>
      <c r="G11007" s="23"/>
      <c r="H11007" s="23"/>
      <c r="I11007" s="23"/>
      <c r="J11007" s="24"/>
      <c r="K11007" s="24"/>
      <c r="L11007" s="24"/>
      <c r="M11007" s="133"/>
    </row>
    <row r="11008" spans="1:13" x14ac:dyDescent="0.25">
      <c r="A11008" s="35"/>
      <c r="B11008" s="68"/>
      <c r="C11008" s="70"/>
      <c r="D11008" s="23"/>
      <c r="E11008" s="23"/>
      <c r="F11008" s="23"/>
      <c r="G11008" s="23"/>
      <c r="H11008" s="23"/>
      <c r="I11008" s="23"/>
      <c r="J11008" s="24"/>
      <c r="K11008" s="24"/>
      <c r="L11008" s="24"/>
      <c r="M11008" s="133"/>
    </row>
    <row r="11009" spans="1:13" x14ac:dyDescent="0.25">
      <c r="A11009" s="35"/>
      <c r="B11009" s="68"/>
      <c r="C11009" s="70"/>
      <c r="D11009" s="23"/>
      <c r="E11009" s="23"/>
      <c r="F11009" s="23"/>
      <c r="G11009" s="23"/>
      <c r="H11009" s="23"/>
      <c r="I11009" s="23"/>
      <c r="J11009" s="24"/>
      <c r="K11009" s="24"/>
      <c r="L11009" s="24"/>
      <c r="M11009" s="133"/>
    </row>
    <row r="11010" spans="1:13" x14ac:dyDescent="0.25">
      <c r="A11010" s="35"/>
      <c r="B11010" s="68"/>
      <c r="C11010" s="70"/>
      <c r="D11010" s="23"/>
      <c r="E11010" s="23"/>
      <c r="F11010" s="23"/>
      <c r="G11010" s="23"/>
      <c r="H11010" s="23"/>
      <c r="I11010" s="23"/>
      <c r="J11010" s="24"/>
      <c r="K11010" s="24"/>
      <c r="L11010" s="24"/>
      <c r="M11010" s="133"/>
    </row>
    <row r="11011" spans="1:13" x14ac:dyDescent="0.25">
      <c r="A11011" s="35"/>
      <c r="B11011" s="68"/>
      <c r="C11011" s="70"/>
      <c r="D11011" s="23"/>
      <c r="E11011" s="23"/>
      <c r="F11011" s="23"/>
      <c r="G11011" s="23"/>
      <c r="H11011" s="23"/>
      <c r="I11011" s="23"/>
      <c r="J11011" s="24"/>
      <c r="K11011" s="24"/>
      <c r="L11011" s="24"/>
      <c r="M11011" s="133"/>
    </row>
    <row r="11012" spans="1:13" x14ac:dyDescent="0.25">
      <c r="A11012" s="35"/>
      <c r="B11012" s="68"/>
      <c r="C11012" s="70"/>
      <c r="D11012" s="23"/>
      <c r="E11012" s="23"/>
      <c r="F11012" s="23"/>
      <c r="G11012" s="23"/>
      <c r="H11012" s="23"/>
      <c r="I11012" s="23"/>
      <c r="J11012" s="24"/>
      <c r="K11012" s="24"/>
      <c r="L11012" s="24"/>
      <c r="M11012" s="133"/>
    </row>
    <row r="11013" spans="1:13" x14ac:dyDescent="0.25">
      <c r="A11013" s="35"/>
      <c r="B11013" s="68"/>
      <c r="C11013" s="70"/>
      <c r="D11013" s="23"/>
      <c r="E11013" s="23"/>
      <c r="F11013" s="23"/>
      <c r="G11013" s="23"/>
      <c r="H11013" s="23"/>
      <c r="I11013" s="23"/>
      <c r="J11013" s="24"/>
      <c r="K11013" s="24"/>
      <c r="L11013" s="24"/>
      <c r="M11013" s="133"/>
    </row>
    <row r="11014" spans="1:13" x14ac:dyDescent="0.25">
      <c r="A11014" s="35"/>
      <c r="B11014" s="68"/>
      <c r="C11014" s="70"/>
      <c r="D11014" s="23"/>
      <c r="E11014" s="23"/>
      <c r="F11014" s="23"/>
      <c r="G11014" s="23"/>
      <c r="H11014" s="23"/>
      <c r="I11014" s="23"/>
      <c r="J11014" s="24"/>
      <c r="K11014" s="24"/>
      <c r="L11014" s="24"/>
      <c r="M11014" s="133"/>
    </row>
    <row r="11015" spans="1:13" x14ac:dyDescent="0.25">
      <c r="A11015" s="35"/>
      <c r="B11015" s="68"/>
      <c r="C11015" s="70"/>
      <c r="D11015" s="23"/>
      <c r="E11015" s="23"/>
      <c r="F11015" s="23"/>
      <c r="G11015" s="23"/>
      <c r="H11015" s="23"/>
      <c r="I11015" s="23"/>
      <c r="J11015" s="24"/>
      <c r="K11015" s="24"/>
      <c r="L11015" s="24"/>
      <c r="M11015" s="133"/>
    </row>
    <row r="11016" spans="1:13" x14ac:dyDescent="0.25">
      <c r="A11016" s="35"/>
      <c r="B11016" s="68"/>
      <c r="C11016" s="70"/>
      <c r="D11016" s="23"/>
      <c r="E11016" s="23"/>
      <c r="F11016" s="23"/>
      <c r="G11016" s="23"/>
      <c r="H11016" s="23"/>
      <c r="I11016" s="23"/>
      <c r="J11016" s="24"/>
      <c r="K11016" s="24"/>
      <c r="L11016" s="24"/>
      <c r="M11016" s="133"/>
    </row>
    <row r="11017" spans="1:13" x14ac:dyDescent="0.25">
      <c r="A11017" s="35"/>
      <c r="B11017" s="68"/>
      <c r="C11017" s="70"/>
      <c r="D11017" s="23"/>
      <c r="E11017" s="23"/>
      <c r="F11017" s="23"/>
      <c r="G11017" s="23"/>
      <c r="H11017" s="23"/>
      <c r="I11017" s="23"/>
      <c r="J11017" s="24"/>
      <c r="K11017" s="24"/>
      <c r="L11017" s="24"/>
      <c r="M11017" s="133"/>
    </row>
    <row r="11018" spans="1:13" x14ac:dyDescent="0.25">
      <c r="A11018" s="35"/>
      <c r="B11018" s="68"/>
      <c r="C11018" s="70"/>
      <c r="D11018" s="23"/>
      <c r="E11018" s="23"/>
      <c r="F11018" s="23"/>
      <c r="G11018" s="23"/>
      <c r="H11018" s="23"/>
      <c r="I11018" s="23"/>
      <c r="J11018" s="24"/>
      <c r="K11018" s="24"/>
      <c r="L11018" s="24"/>
      <c r="M11018" s="133"/>
    </row>
    <row r="11019" spans="1:13" x14ac:dyDescent="0.25">
      <c r="A11019" s="35"/>
      <c r="B11019" s="68"/>
      <c r="C11019" s="70"/>
      <c r="D11019" s="23"/>
      <c r="E11019" s="23"/>
      <c r="F11019" s="23"/>
      <c r="G11019" s="23"/>
      <c r="H11019" s="23"/>
      <c r="I11019" s="23"/>
      <c r="J11019" s="24"/>
      <c r="K11019" s="24"/>
      <c r="L11019" s="24"/>
      <c r="M11019" s="133"/>
    </row>
    <row r="11020" spans="1:13" x14ac:dyDescent="0.25">
      <c r="A11020" s="35"/>
      <c r="B11020" s="68"/>
      <c r="C11020" s="70"/>
      <c r="D11020" s="23"/>
      <c r="E11020" s="23"/>
      <c r="F11020" s="23"/>
      <c r="G11020" s="23"/>
      <c r="H11020" s="23"/>
      <c r="I11020" s="23"/>
      <c r="J11020" s="24"/>
      <c r="K11020" s="24"/>
      <c r="L11020" s="24"/>
      <c r="M11020" s="133"/>
    </row>
    <row r="11021" spans="1:13" x14ac:dyDescent="0.25">
      <c r="A11021" s="35"/>
      <c r="B11021" s="68"/>
      <c r="C11021" s="70"/>
      <c r="D11021" s="23"/>
      <c r="E11021" s="23"/>
      <c r="F11021" s="23"/>
      <c r="G11021" s="23"/>
      <c r="H11021" s="23"/>
      <c r="I11021" s="23"/>
      <c r="J11021" s="24"/>
      <c r="K11021" s="24"/>
      <c r="L11021" s="24"/>
      <c r="M11021" s="133"/>
    </row>
    <row r="11022" spans="1:13" x14ac:dyDescent="0.25">
      <c r="A11022" s="35"/>
      <c r="B11022" s="68"/>
      <c r="C11022" s="70"/>
      <c r="D11022" s="23"/>
      <c r="E11022" s="23"/>
      <c r="F11022" s="23"/>
      <c r="G11022" s="23"/>
      <c r="H11022" s="23"/>
      <c r="I11022" s="23"/>
      <c r="J11022" s="24"/>
      <c r="K11022" s="24"/>
      <c r="L11022" s="24"/>
      <c r="M11022" s="133"/>
    </row>
    <row r="11023" spans="1:13" x14ac:dyDescent="0.25">
      <c r="A11023" s="35"/>
      <c r="B11023" s="68"/>
      <c r="C11023" s="70"/>
      <c r="D11023" s="23"/>
      <c r="E11023" s="23"/>
      <c r="F11023" s="23"/>
      <c r="G11023" s="23"/>
      <c r="H11023" s="23"/>
      <c r="I11023" s="23"/>
      <c r="J11023" s="24"/>
      <c r="K11023" s="24"/>
      <c r="L11023" s="24"/>
      <c r="M11023" s="133"/>
    </row>
    <row r="11024" spans="1:13" x14ac:dyDescent="0.25">
      <c r="A11024" s="35"/>
      <c r="B11024" s="68"/>
      <c r="C11024" s="70"/>
      <c r="D11024" s="23"/>
      <c r="E11024" s="23"/>
      <c r="F11024" s="23"/>
      <c r="G11024" s="23"/>
      <c r="H11024" s="23"/>
      <c r="I11024" s="23"/>
      <c r="J11024" s="24"/>
      <c r="K11024" s="24"/>
      <c r="L11024" s="24"/>
      <c r="M11024" s="133"/>
    </row>
    <row r="11025" spans="1:13" x14ac:dyDescent="0.25">
      <c r="A11025" s="35"/>
      <c r="B11025" s="68"/>
      <c r="C11025" s="70"/>
      <c r="D11025" s="23"/>
      <c r="E11025" s="23"/>
      <c r="F11025" s="23"/>
      <c r="G11025" s="23"/>
      <c r="H11025" s="23"/>
      <c r="I11025" s="23"/>
      <c r="J11025" s="24"/>
      <c r="K11025" s="24"/>
      <c r="L11025" s="24"/>
      <c r="M11025" s="133"/>
    </row>
    <row r="11026" spans="1:13" x14ac:dyDescent="0.25">
      <c r="A11026" s="35"/>
      <c r="B11026" s="68"/>
      <c r="C11026" s="70"/>
      <c r="D11026" s="23"/>
      <c r="E11026" s="23"/>
      <c r="F11026" s="23"/>
      <c r="G11026" s="23"/>
      <c r="H11026" s="23"/>
      <c r="I11026" s="23"/>
      <c r="J11026" s="24"/>
      <c r="K11026" s="24"/>
      <c r="L11026" s="24"/>
      <c r="M11026" s="133"/>
    </row>
    <row r="11027" spans="1:13" x14ac:dyDescent="0.25">
      <c r="A11027" s="35"/>
      <c r="B11027" s="68"/>
      <c r="C11027" s="70"/>
      <c r="D11027" s="23"/>
      <c r="E11027" s="23"/>
      <c r="F11027" s="23"/>
      <c r="G11027" s="23"/>
      <c r="H11027" s="23"/>
      <c r="I11027" s="23"/>
      <c r="J11027" s="24"/>
      <c r="K11027" s="24"/>
      <c r="L11027" s="24"/>
      <c r="M11027" s="133"/>
    </row>
    <row r="11028" spans="1:13" x14ac:dyDescent="0.25">
      <c r="A11028" s="35"/>
      <c r="B11028" s="68"/>
      <c r="C11028" s="70"/>
      <c r="D11028" s="23"/>
      <c r="E11028" s="23"/>
      <c r="F11028" s="23"/>
      <c r="G11028" s="23"/>
      <c r="H11028" s="23"/>
      <c r="I11028" s="23"/>
      <c r="J11028" s="24"/>
      <c r="K11028" s="24"/>
      <c r="L11028" s="24"/>
      <c r="M11028" s="133"/>
    </row>
    <row r="11029" spans="1:13" x14ac:dyDescent="0.25">
      <c r="A11029" s="35"/>
      <c r="B11029" s="68"/>
      <c r="C11029" s="70"/>
      <c r="D11029" s="23"/>
      <c r="E11029" s="23"/>
      <c r="F11029" s="23"/>
      <c r="G11029" s="23"/>
      <c r="H11029" s="23"/>
      <c r="I11029" s="23"/>
      <c r="J11029" s="24"/>
      <c r="K11029" s="24"/>
      <c r="L11029" s="24"/>
      <c r="M11029" s="133"/>
    </row>
    <row r="11030" spans="1:13" x14ac:dyDescent="0.25">
      <c r="A11030" s="35"/>
      <c r="B11030" s="68"/>
      <c r="C11030" s="70"/>
      <c r="D11030" s="23"/>
      <c r="E11030" s="23"/>
      <c r="F11030" s="23"/>
      <c r="G11030" s="23"/>
      <c r="H11030" s="23"/>
      <c r="I11030" s="23"/>
      <c r="J11030" s="24"/>
      <c r="K11030" s="24"/>
      <c r="L11030" s="24"/>
      <c r="M11030" s="133"/>
    </row>
    <row r="11031" spans="1:13" x14ac:dyDescent="0.25">
      <c r="A11031" s="35"/>
      <c r="B11031" s="68"/>
      <c r="C11031" s="70"/>
      <c r="D11031" s="23"/>
      <c r="E11031" s="23"/>
      <c r="F11031" s="23"/>
      <c r="G11031" s="23"/>
      <c r="H11031" s="23"/>
      <c r="I11031" s="23"/>
      <c r="J11031" s="24"/>
      <c r="K11031" s="24"/>
      <c r="L11031" s="24"/>
      <c r="M11031" s="133"/>
    </row>
    <row r="11032" spans="1:13" x14ac:dyDescent="0.25">
      <c r="A11032" s="35"/>
      <c r="B11032" s="68"/>
      <c r="C11032" s="70"/>
      <c r="D11032" s="23"/>
      <c r="E11032" s="23"/>
      <c r="F11032" s="23"/>
      <c r="G11032" s="23"/>
      <c r="H11032" s="23"/>
      <c r="I11032" s="23"/>
      <c r="J11032" s="24"/>
      <c r="K11032" s="24"/>
      <c r="L11032" s="24"/>
      <c r="M11032" s="133"/>
    </row>
    <row r="11033" spans="1:13" x14ac:dyDescent="0.25">
      <c r="A11033" s="35"/>
      <c r="B11033" s="68"/>
      <c r="C11033" s="70"/>
      <c r="D11033" s="23"/>
      <c r="E11033" s="23"/>
      <c r="F11033" s="23"/>
      <c r="G11033" s="23"/>
      <c r="H11033" s="23"/>
      <c r="I11033" s="23"/>
      <c r="J11033" s="24"/>
      <c r="K11033" s="24"/>
      <c r="L11033" s="24"/>
      <c r="M11033" s="133"/>
    </row>
    <row r="11034" spans="1:13" x14ac:dyDescent="0.25">
      <c r="A11034" s="35"/>
      <c r="B11034" s="68"/>
      <c r="C11034" s="70"/>
      <c r="D11034" s="23"/>
      <c r="E11034" s="23"/>
      <c r="F11034" s="23"/>
      <c r="G11034" s="23"/>
      <c r="H11034" s="23"/>
      <c r="I11034" s="23"/>
      <c r="J11034" s="24"/>
      <c r="K11034" s="24"/>
      <c r="L11034" s="24"/>
      <c r="M11034" s="133"/>
    </row>
    <row r="11035" spans="1:13" x14ac:dyDescent="0.25">
      <c r="A11035" s="35"/>
      <c r="B11035" s="68"/>
      <c r="C11035" s="70"/>
      <c r="D11035" s="23"/>
      <c r="E11035" s="23"/>
      <c r="F11035" s="23"/>
      <c r="G11035" s="23"/>
      <c r="H11035" s="23"/>
      <c r="I11035" s="23"/>
      <c r="J11035" s="24"/>
      <c r="K11035" s="24"/>
      <c r="L11035" s="24"/>
      <c r="M11035" s="133"/>
    </row>
    <row r="11036" spans="1:13" x14ac:dyDescent="0.25">
      <c r="A11036" s="35"/>
      <c r="B11036" s="68"/>
      <c r="C11036" s="70"/>
      <c r="D11036" s="23"/>
      <c r="E11036" s="23"/>
      <c r="F11036" s="23"/>
      <c r="G11036" s="23"/>
      <c r="H11036" s="23"/>
      <c r="I11036" s="23"/>
      <c r="J11036" s="24"/>
      <c r="K11036" s="24"/>
      <c r="L11036" s="24"/>
      <c r="M11036" s="133"/>
    </row>
    <row r="11037" spans="1:13" x14ac:dyDescent="0.25">
      <c r="A11037" s="35"/>
      <c r="B11037" s="68"/>
      <c r="C11037" s="70"/>
      <c r="D11037" s="23"/>
      <c r="E11037" s="23"/>
      <c r="F11037" s="23"/>
      <c r="G11037" s="23"/>
      <c r="H11037" s="23"/>
      <c r="I11037" s="23"/>
      <c r="J11037" s="24"/>
      <c r="K11037" s="24"/>
      <c r="L11037" s="24"/>
      <c r="M11037" s="133"/>
    </row>
    <row r="11038" spans="1:13" x14ac:dyDescent="0.25">
      <c r="A11038" s="35"/>
      <c r="B11038" s="68"/>
      <c r="C11038" s="70"/>
      <c r="D11038" s="23"/>
      <c r="E11038" s="23"/>
      <c r="F11038" s="23"/>
      <c r="G11038" s="23"/>
      <c r="H11038" s="23"/>
      <c r="I11038" s="23"/>
      <c r="J11038" s="24"/>
      <c r="K11038" s="24"/>
      <c r="L11038" s="24"/>
      <c r="M11038" s="133"/>
    </row>
    <row r="11039" spans="1:13" x14ac:dyDescent="0.25">
      <c r="A11039" s="35"/>
      <c r="B11039" s="68"/>
      <c r="C11039" s="70"/>
      <c r="D11039" s="23"/>
      <c r="E11039" s="23"/>
      <c r="F11039" s="23"/>
      <c r="G11039" s="23"/>
      <c r="H11039" s="23"/>
      <c r="I11039" s="23"/>
      <c r="J11039" s="24"/>
      <c r="K11039" s="24"/>
      <c r="L11039" s="24"/>
      <c r="M11039" s="133"/>
    </row>
    <row r="11040" spans="1:13" x14ac:dyDescent="0.25">
      <c r="A11040" s="35"/>
      <c r="B11040" s="68"/>
      <c r="C11040" s="70"/>
      <c r="D11040" s="23"/>
      <c r="E11040" s="23"/>
      <c r="F11040" s="23"/>
      <c r="G11040" s="23"/>
      <c r="H11040" s="23"/>
      <c r="I11040" s="23"/>
      <c r="J11040" s="24"/>
      <c r="K11040" s="24"/>
      <c r="L11040" s="24"/>
      <c r="M11040" s="133"/>
    </row>
    <row r="11041" spans="1:13" x14ac:dyDescent="0.25">
      <c r="A11041" s="35"/>
      <c r="B11041" s="68"/>
      <c r="C11041" s="70"/>
      <c r="D11041" s="23"/>
      <c r="E11041" s="23"/>
      <c r="F11041" s="23"/>
      <c r="G11041" s="23"/>
      <c r="H11041" s="23"/>
      <c r="I11041" s="23"/>
      <c r="J11041" s="24"/>
      <c r="K11041" s="24"/>
      <c r="L11041" s="24"/>
      <c r="M11041" s="133"/>
    </row>
    <row r="11042" spans="1:13" x14ac:dyDescent="0.25">
      <c r="A11042" s="35"/>
      <c r="B11042" s="68"/>
      <c r="C11042" s="70"/>
      <c r="D11042" s="23"/>
      <c r="E11042" s="23"/>
      <c r="F11042" s="23"/>
      <c r="G11042" s="23"/>
      <c r="H11042" s="23"/>
      <c r="I11042" s="23"/>
      <c r="J11042" s="24"/>
      <c r="K11042" s="24"/>
      <c r="L11042" s="24"/>
      <c r="M11042" s="133"/>
    </row>
    <row r="11043" spans="1:13" x14ac:dyDescent="0.25">
      <c r="A11043" s="35"/>
      <c r="B11043" s="68"/>
      <c r="C11043" s="70"/>
      <c r="D11043" s="23"/>
      <c r="E11043" s="23"/>
      <c r="F11043" s="23"/>
      <c r="G11043" s="23"/>
      <c r="H11043" s="23"/>
      <c r="I11043" s="23"/>
      <c r="J11043" s="24"/>
      <c r="K11043" s="24"/>
      <c r="L11043" s="24"/>
      <c r="M11043" s="133"/>
    </row>
    <row r="11044" spans="1:13" x14ac:dyDescent="0.25">
      <c r="A11044" s="35"/>
      <c r="B11044" s="68"/>
      <c r="C11044" s="70"/>
      <c r="D11044" s="23"/>
      <c r="E11044" s="23"/>
      <c r="F11044" s="23"/>
      <c r="G11044" s="23"/>
      <c r="H11044" s="23"/>
      <c r="I11044" s="23"/>
      <c r="J11044" s="24"/>
      <c r="K11044" s="24"/>
      <c r="L11044" s="24"/>
      <c r="M11044" s="133"/>
    </row>
    <row r="11045" spans="1:13" x14ac:dyDescent="0.25">
      <c r="A11045" s="35"/>
      <c r="B11045" s="68"/>
      <c r="C11045" s="70"/>
      <c r="D11045" s="23"/>
      <c r="E11045" s="23"/>
      <c r="F11045" s="23"/>
      <c r="G11045" s="23"/>
      <c r="H11045" s="23"/>
      <c r="I11045" s="23"/>
      <c r="J11045" s="24"/>
      <c r="K11045" s="24"/>
      <c r="L11045" s="24"/>
      <c r="M11045" s="133"/>
    </row>
    <row r="11046" spans="1:13" x14ac:dyDescent="0.25">
      <c r="A11046" s="35"/>
      <c r="B11046" s="68"/>
      <c r="C11046" s="70"/>
      <c r="D11046" s="23"/>
      <c r="E11046" s="23"/>
      <c r="F11046" s="23"/>
      <c r="G11046" s="23"/>
      <c r="H11046" s="23"/>
      <c r="I11046" s="23"/>
      <c r="J11046" s="24"/>
      <c r="K11046" s="24"/>
      <c r="L11046" s="24"/>
      <c r="M11046" s="133"/>
    </row>
    <row r="11047" spans="1:13" x14ac:dyDescent="0.25">
      <c r="A11047" s="35"/>
      <c r="B11047" s="68"/>
      <c r="C11047" s="70"/>
      <c r="D11047" s="23"/>
      <c r="E11047" s="23"/>
      <c r="F11047" s="23"/>
      <c r="G11047" s="23"/>
      <c r="H11047" s="23"/>
      <c r="I11047" s="23"/>
      <c r="J11047" s="24"/>
      <c r="K11047" s="24"/>
      <c r="L11047" s="24"/>
      <c r="M11047" s="133"/>
    </row>
    <row r="11048" spans="1:13" x14ac:dyDescent="0.25">
      <c r="A11048" s="35"/>
      <c r="B11048" s="68"/>
      <c r="C11048" s="70"/>
      <c r="D11048" s="23"/>
      <c r="E11048" s="23"/>
      <c r="F11048" s="23"/>
      <c r="G11048" s="23"/>
      <c r="H11048" s="23"/>
      <c r="I11048" s="23"/>
      <c r="J11048" s="24"/>
      <c r="K11048" s="24"/>
      <c r="L11048" s="24"/>
      <c r="M11048" s="133"/>
    </row>
    <row r="11049" spans="1:13" x14ac:dyDescent="0.25">
      <c r="A11049" s="35"/>
      <c r="B11049" s="68"/>
      <c r="C11049" s="70"/>
      <c r="D11049" s="23"/>
      <c r="E11049" s="23"/>
      <c r="F11049" s="23"/>
      <c r="G11049" s="23"/>
      <c r="H11049" s="23"/>
      <c r="I11049" s="23"/>
      <c r="J11049" s="24"/>
      <c r="K11049" s="24"/>
      <c r="L11049" s="24"/>
      <c r="M11049" s="133"/>
    </row>
    <row r="11050" spans="1:13" x14ac:dyDescent="0.25">
      <c r="A11050" s="35"/>
      <c r="B11050" s="68"/>
      <c r="C11050" s="70"/>
      <c r="D11050" s="23"/>
      <c r="E11050" s="23"/>
      <c r="F11050" s="23"/>
      <c r="G11050" s="23"/>
      <c r="H11050" s="23"/>
      <c r="I11050" s="23"/>
      <c r="J11050" s="24"/>
      <c r="K11050" s="24"/>
      <c r="L11050" s="24"/>
      <c r="M11050" s="133"/>
    </row>
    <row r="11051" spans="1:13" x14ac:dyDescent="0.25">
      <c r="A11051" s="35"/>
      <c r="B11051" s="68"/>
      <c r="C11051" s="70"/>
      <c r="D11051" s="23"/>
      <c r="E11051" s="23"/>
      <c r="F11051" s="23"/>
      <c r="G11051" s="23"/>
      <c r="H11051" s="23"/>
      <c r="I11051" s="23"/>
      <c r="J11051" s="24"/>
      <c r="K11051" s="24"/>
      <c r="L11051" s="24"/>
      <c r="M11051" s="133"/>
    </row>
    <row r="11052" spans="1:13" x14ac:dyDescent="0.25">
      <c r="A11052" s="35"/>
      <c r="B11052" s="68"/>
      <c r="C11052" s="70"/>
      <c r="D11052" s="23"/>
      <c r="E11052" s="23"/>
      <c r="F11052" s="23"/>
      <c r="G11052" s="23"/>
      <c r="H11052" s="23"/>
      <c r="I11052" s="23"/>
      <c r="J11052" s="24"/>
      <c r="K11052" s="24"/>
      <c r="L11052" s="24"/>
      <c r="M11052" s="133"/>
    </row>
    <row r="11053" spans="1:13" x14ac:dyDescent="0.25">
      <c r="A11053" s="35"/>
      <c r="B11053" s="68"/>
      <c r="C11053" s="70"/>
      <c r="D11053" s="23"/>
      <c r="E11053" s="23"/>
      <c r="F11053" s="23"/>
      <c r="G11053" s="23"/>
      <c r="H11053" s="23"/>
      <c r="I11053" s="23"/>
      <c r="J11053" s="24"/>
      <c r="K11053" s="24"/>
      <c r="L11053" s="24"/>
      <c r="M11053" s="133"/>
    </row>
    <row r="11054" spans="1:13" x14ac:dyDescent="0.25">
      <c r="A11054" s="35"/>
      <c r="B11054" s="68"/>
      <c r="C11054" s="70"/>
      <c r="D11054" s="23"/>
      <c r="E11054" s="23"/>
      <c r="F11054" s="23"/>
      <c r="G11054" s="23"/>
      <c r="H11054" s="23"/>
      <c r="I11054" s="23"/>
      <c r="J11054" s="24"/>
      <c r="K11054" s="24"/>
      <c r="L11054" s="24"/>
      <c r="M11054" s="133"/>
    </row>
    <row r="11055" spans="1:13" x14ac:dyDescent="0.25">
      <c r="A11055" s="35"/>
      <c r="B11055" s="68"/>
      <c r="C11055" s="70"/>
      <c r="D11055" s="23"/>
      <c r="E11055" s="23"/>
      <c r="F11055" s="23"/>
      <c r="G11055" s="23"/>
      <c r="H11055" s="23"/>
      <c r="I11055" s="23"/>
      <c r="J11055" s="24"/>
      <c r="K11055" s="24"/>
      <c r="L11055" s="24"/>
      <c r="M11055" s="133"/>
    </row>
    <row r="11056" spans="1:13" x14ac:dyDescent="0.25">
      <c r="A11056" s="35"/>
      <c r="B11056" s="68"/>
      <c r="C11056" s="70"/>
      <c r="D11056" s="23"/>
      <c r="E11056" s="23"/>
      <c r="F11056" s="23"/>
      <c r="G11056" s="23"/>
      <c r="H11056" s="23"/>
      <c r="I11056" s="23"/>
      <c r="J11056" s="24"/>
      <c r="K11056" s="24"/>
      <c r="L11056" s="24"/>
      <c r="M11056" s="133"/>
    </row>
    <row r="11057" spans="1:13" x14ac:dyDescent="0.25">
      <c r="A11057" s="35"/>
      <c r="B11057" s="68"/>
      <c r="C11057" s="70"/>
      <c r="D11057" s="23"/>
      <c r="E11057" s="23"/>
      <c r="F11057" s="23"/>
      <c r="G11057" s="23"/>
      <c r="H11057" s="23"/>
      <c r="I11057" s="23"/>
      <c r="J11057" s="24"/>
      <c r="K11057" s="24"/>
      <c r="L11057" s="24"/>
      <c r="M11057" s="133"/>
    </row>
    <row r="11058" spans="1:13" x14ac:dyDescent="0.25">
      <c r="A11058" s="35"/>
      <c r="B11058" s="68"/>
      <c r="C11058" s="70"/>
      <c r="D11058" s="23"/>
      <c r="E11058" s="23"/>
      <c r="F11058" s="23"/>
      <c r="G11058" s="23"/>
      <c r="H11058" s="23"/>
      <c r="I11058" s="23"/>
      <c r="J11058" s="24"/>
      <c r="K11058" s="24"/>
      <c r="L11058" s="24"/>
      <c r="M11058" s="133"/>
    </row>
    <row r="11059" spans="1:13" x14ac:dyDescent="0.25">
      <c r="A11059" s="35"/>
      <c r="B11059" s="68"/>
      <c r="C11059" s="70"/>
      <c r="D11059" s="23"/>
      <c r="E11059" s="23"/>
      <c r="F11059" s="23"/>
      <c r="G11059" s="23"/>
      <c r="H11059" s="23"/>
      <c r="I11059" s="23"/>
      <c r="J11059" s="24"/>
      <c r="K11059" s="24"/>
      <c r="L11059" s="24"/>
      <c r="M11059" s="133"/>
    </row>
    <row r="11060" spans="1:13" x14ac:dyDescent="0.25">
      <c r="A11060" s="35"/>
      <c r="B11060" s="68"/>
      <c r="C11060" s="70"/>
      <c r="D11060" s="23"/>
      <c r="E11060" s="23"/>
      <c r="F11060" s="23"/>
      <c r="G11060" s="23"/>
      <c r="H11060" s="23"/>
      <c r="I11060" s="23"/>
      <c r="J11060" s="24"/>
      <c r="K11060" s="24"/>
      <c r="L11060" s="24"/>
      <c r="M11060" s="133"/>
    </row>
    <row r="11061" spans="1:13" x14ac:dyDescent="0.25">
      <c r="A11061" s="35"/>
      <c r="B11061" s="68"/>
      <c r="C11061" s="70"/>
      <c r="D11061" s="23"/>
      <c r="E11061" s="23"/>
      <c r="F11061" s="23"/>
      <c r="G11061" s="23"/>
      <c r="H11061" s="23"/>
      <c r="I11061" s="23"/>
      <c r="J11061" s="24"/>
      <c r="K11061" s="24"/>
      <c r="L11061" s="24"/>
      <c r="M11061" s="133"/>
    </row>
    <row r="11062" spans="1:13" x14ac:dyDescent="0.25">
      <c r="A11062" s="35"/>
      <c r="B11062" s="68"/>
      <c r="C11062" s="70"/>
      <c r="D11062" s="23"/>
      <c r="E11062" s="23"/>
      <c r="F11062" s="23"/>
      <c r="G11062" s="23"/>
      <c r="H11062" s="23"/>
      <c r="I11062" s="23"/>
      <c r="J11062" s="24"/>
      <c r="K11062" s="24"/>
      <c r="L11062" s="24"/>
      <c r="M11062" s="133"/>
    </row>
    <row r="11063" spans="1:13" x14ac:dyDescent="0.25">
      <c r="A11063" s="35"/>
      <c r="B11063" s="68"/>
      <c r="C11063" s="70"/>
      <c r="D11063" s="23"/>
      <c r="E11063" s="23"/>
      <c r="F11063" s="23"/>
      <c r="G11063" s="23"/>
      <c r="H11063" s="23"/>
      <c r="I11063" s="23"/>
      <c r="J11063" s="24"/>
      <c r="K11063" s="24"/>
      <c r="L11063" s="24"/>
      <c r="M11063" s="133"/>
    </row>
    <row r="11064" spans="1:13" x14ac:dyDescent="0.25">
      <c r="A11064" s="35"/>
      <c r="B11064" s="68"/>
      <c r="C11064" s="70"/>
      <c r="D11064" s="23"/>
      <c r="E11064" s="23"/>
      <c r="F11064" s="23"/>
      <c r="G11064" s="23"/>
      <c r="H11064" s="23"/>
      <c r="I11064" s="23"/>
      <c r="J11064" s="24"/>
      <c r="K11064" s="24"/>
      <c r="L11064" s="24"/>
      <c r="M11064" s="133"/>
    </row>
    <row r="11065" spans="1:13" x14ac:dyDescent="0.25">
      <c r="A11065" s="35"/>
      <c r="B11065" s="68"/>
      <c r="C11065" s="70"/>
      <c r="D11065" s="23"/>
      <c r="E11065" s="23"/>
      <c r="F11065" s="23"/>
      <c r="G11065" s="23"/>
      <c r="H11065" s="23"/>
      <c r="I11065" s="23"/>
      <c r="J11065" s="24"/>
      <c r="K11065" s="24"/>
      <c r="L11065" s="24"/>
      <c r="M11065" s="133"/>
    </row>
    <row r="11066" spans="1:13" x14ac:dyDescent="0.25">
      <c r="A11066" s="35"/>
      <c r="B11066" s="68"/>
      <c r="C11066" s="70"/>
      <c r="D11066" s="23"/>
      <c r="E11066" s="23"/>
      <c r="F11066" s="23"/>
      <c r="G11066" s="23"/>
      <c r="H11066" s="23"/>
      <c r="I11066" s="23"/>
      <c r="J11066" s="24"/>
      <c r="K11066" s="24"/>
      <c r="L11066" s="24"/>
      <c r="M11066" s="133"/>
    </row>
    <row r="11067" spans="1:13" x14ac:dyDescent="0.25">
      <c r="A11067" s="35"/>
      <c r="B11067" s="68"/>
      <c r="C11067" s="70"/>
      <c r="D11067" s="23"/>
      <c r="E11067" s="23"/>
      <c r="F11067" s="23"/>
      <c r="G11067" s="23"/>
      <c r="H11067" s="23"/>
      <c r="I11067" s="23"/>
      <c r="J11067" s="24"/>
      <c r="K11067" s="24"/>
      <c r="L11067" s="24"/>
      <c r="M11067" s="133"/>
    </row>
    <row r="11068" spans="1:13" x14ac:dyDescent="0.25">
      <c r="A11068" s="35"/>
      <c r="B11068" s="68"/>
      <c r="C11068" s="70"/>
      <c r="D11068" s="23"/>
      <c r="E11068" s="23"/>
      <c r="F11068" s="23"/>
      <c r="G11068" s="23"/>
      <c r="H11068" s="23"/>
      <c r="I11068" s="23"/>
      <c r="J11068" s="24"/>
      <c r="K11068" s="24"/>
      <c r="L11068" s="24"/>
      <c r="M11068" s="133"/>
    </row>
    <row r="11069" spans="1:13" x14ac:dyDescent="0.25">
      <c r="A11069" s="35"/>
      <c r="B11069" s="68"/>
      <c r="C11069" s="70"/>
      <c r="D11069" s="23"/>
      <c r="E11069" s="23"/>
      <c r="F11069" s="23"/>
      <c r="G11069" s="23"/>
      <c r="H11069" s="23"/>
      <c r="I11069" s="23"/>
      <c r="J11069" s="24"/>
      <c r="K11069" s="24"/>
      <c r="L11069" s="24"/>
      <c r="M11069" s="133"/>
    </row>
    <row r="11070" spans="1:13" x14ac:dyDescent="0.25">
      <c r="A11070" s="35"/>
      <c r="B11070" s="68"/>
      <c r="C11070" s="70"/>
      <c r="D11070" s="23"/>
      <c r="E11070" s="23"/>
      <c r="F11070" s="23"/>
      <c r="G11070" s="23"/>
      <c r="H11070" s="23"/>
      <c r="I11070" s="23"/>
      <c r="J11070" s="24"/>
      <c r="K11070" s="24"/>
      <c r="L11070" s="24"/>
      <c r="M11070" s="133"/>
    </row>
    <row r="11071" spans="1:13" x14ac:dyDescent="0.25">
      <c r="A11071" s="35"/>
      <c r="B11071" s="68"/>
      <c r="C11071" s="70"/>
      <c r="D11071" s="23"/>
      <c r="E11071" s="23"/>
      <c r="F11071" s="23"/>
      <c r="G11071" s="23"/>
      <c r="H11071" s="23"/>
      <c r="I11071" s="23"/>
      <c r="J11071" s="24"/>
      <c r="K11071" s="24"/>
      <c r="L11071" s="24"/>
      <c r="M11071" s="133"/>
    </row>
    <row r="11072" spans="1:13" x14ac:dyDescent="0.25">
      <c r="A11072" s="35"/>
      <c r="B11072" s="68"/>
      <c r="C11072" s="70"/>
      <c r="D11072" s="23"/>
      <c r="E11072" s="23"/>
      <c r="F11072" s="23"/>
      <c r="G11072" s="23"/>
      <c r="H11072" s="23"/>
      <c r="I11072" s="23"/>
      <c r="J11072" s="24"/>
      <c r="K11072" s="24"/>
      <c r="L11072" s="24"/>
      <c r="M11072" s="133"/>
    </row>
    <row r="11073" spans="1:13" x14ac:dyDescent="0.25">
      <c r="A11073" s="35"/>
      <c r="B11073" s="68"/>
      <c r="C11073" s="70"/>
      <c r="D11073" s="23"/>
      <c r="E11073" s="23"/>
      <c r="F11073" s="23"/>
      <c r="G11073" s="23"/>
      <c r="H11073" s="23"/>
      <c r="I11073" s="23"/>
      <c r="J11073" s="24"/>
      <c r="K11073" s="24"/>
      <c r="L11073" s="24"/>
      <c r="M11073" s="133"/>
    </row>
    <row r="11074" spans="1:13" x14ac:dyDescent="0.25">
      <c r="A11074" s="35"/>
      <c r="B11074" s="68"/>
      <c r="C11074" s="70"/>
      <c r="D11074" s="23"/>
      <c r="E11074" s="23"/>
      <c r="F11074" s="23"/>
      <c r="G11074" s="23"/>
      <c r="H11074" s="23"/>
      <c r="I11074" s="23"/>
      <c r="J11074" s="24"/>
      <c r="K11074" s="24"/>
      <c r="L11074" s="24"/>
      <c r="M11074" s="133"/>
    </row>
    <row r="11075" spans="1:13" x14ac:dyDescent="0.25">
      <c r="A11075" s="35"/>
      <c r="B11075" s="68"/>
      <c r="C11075" s="70"/>
      <c r="D11075" s="23"/>
      <c r="E11075" s="23"/>
      <c r="F11075" s="23"/>
      <c r="G11075" s="23"/>
      <c r="H11075" s="23"/>
      <c r="I11075" s="23"/>
      <c r="J11075" s="24"/>
      <c r="K11075" s="24"/>
      <c r="L11075" s="24"/>
      <c r="M11075" s="133"/>
    </row>
    <row r="11076" spans="1:13" x14ac:dyDescent="0.25">
      <c r="A11076" s="35"/>
      <c r="B11076" s="68"/>
      <c r="C11076" s="70"/>
      <c r="D11076" s="23"/>
      <c r="E11076" s="23"/>
      <c r="F11076" s="23"/>
      <c r="G11076" s="23"/>
      <c r="H11076" s="23"/>
      <c r="I11076" s="23"/>
      <c r="J11076" s="24"/>
      <c r="K11076" s="24"/>
      <c r="L11076" s="24"/>
      <c r="M11076" s="133"/>
    </row>
    <row r="11077" spans="1:13" x14ac:dyDescent="0.25">
      <c r="A11077" s="35"/>
      <c r="B11077" s="68"/>
      <c r="C11077" s="70"/>
      <c r="D11077" s="23"/>
      <c r="E11077" s="23"/>
      <c r="F11077" s="23"/>
      <c r="G11077" s="23"/>
      <c r="H11077" s="23"/>
      <c r="I11077" s="23"/>
      <c r="J11077" s="24"/>
      <c r="K11077" s="24"/>
      <c r="L11077" s="24"/>
      <c r="M11077" s="133"/>
    </row>
    <row r="11078" spans="1:13" x14ac:dyDescent="0.25">
      <c r="A11078" s="35"/>
      <c r="B11078" s="68"/>
      <c r="C11078" s="70"/>
      <c r="D11078" s="23"/>
      <c r="E11078" s="23"/>
      <c r="F11078" s="23"/>
      <c r="G11078" s="23"/>
      <c r="H11078" s="23"/>
      <c r="I11078" s="23"/>
      <c r="J11078" s="24"/>
      <c r="K11078" s="24"/>
      <c r="L11078" s="24"/>
      <c r="M11078" s="133"/>
    </row>
    <row r="11079" spans="1:13" x14ac:dyDescent="0.25">
      <c r="A11079" s="35"/>
      <c r="B11079" s="68"/>
      <c r="C11079" s="70"/>
      <c r="D11079" s="23"/>
      <c r="E11079" s="23"/>
      <c r="F11079" s="23"/>
      <c r="G11079" s="23"/>
      <c r="H11079" s="23"/>
      <c r="I11079" s="23"/>
      <c r="J11079" s="24"/>
      <c r="K11079" s="24"/>
      <c r="L11079" s="24"/>
      <c r="M11079" s="133"/>
    </row>
    <row r="11080" spans="1:13" x14ac:dyDescent="0.25">
      <c r="A11080" s="35"/>
      <c r="B11080" s="68"/>
      <c r="C11080" s="70"/>
      <c r="D11080" s="23"/>
      <c r="E11080" s="23"/>
      <c r="F11080" s="23"/>
      <c r="G11080" s="23"/>
      <c r="H11080" s="23"/>
      <c r="I11080" s="23"/>
      <c r="J11080" s="24"/>
      <c r="K11080" s="24"/>
      <c r="L11080" s="24"/>
      <c r="M11080" s="133"/>
    </row>
    <row r="11081" spans="1:13" x14ac:dyDescent="0.25">
      <c r="A11081" s="35"/>
      <c r="B11081" s="68"/>
      <c r="C11081" s="70"/>
      <c r="D11081" s="23"/>
      <c r="E11081" s="23"/>
      <c r="F11081" s="23"/>
      <c r="G11081" s="23"/>
      <c r="H11081" s="23"/>
      <c r="I11081" s="23"/>
      <c r="J11081" s="24"/>
      <c r="K11081" s="24"/>
      <c r="L11081" s="24"/>
      <c r="M11081" s="133"/>
    </row>
    <row r="11082" spans="1:13" x14ac:dyDescent="0.25">
      <c r="A11082" s="35"/>
      <c r="B11082" s="68"/>
      <c r="C11082" s="70"/>
      <c r="D11082" s="23"/>
      <c r="E11082" s="23"/>
      <c r="F11082" s="23"/>
      <c r="G11082" s="23"/>
      <c r="H11082" s="23"/>
      <c r="I11082" s="23"/>
      <c r="J11082" s="24"/>
      <c r="K11082" s="24"/>
      <c r="L11082" s="24"/>
      <c r="M11082" s="133"/>
    </row>
    <row r="11083" spans="1:13" x14ac:dyDescent="0.25">
      <c r="A11083" s="35"/>
      <c r="B11083" s="68"/>
      <c r="C11083" s="70"/>
      <c r="D11083" s="23"/>
      <c r="E11083" s="23"/>
      <c r="F11083" s="23"/>
      <c r="G11083" s="23"/>
      <c r="H11083" s="23"/>
      <c r="I11083" s="23"/>
      <c r="J11083" s="24"/>
      <c r="K11083" s="24"/>
      <c r="L11083" s="24"/>
      <c r="M11083" s="133"/>
    </row>
    <row r="11084" spans="1:13" x14ac:dyDescent="0.25">
      <c r="A11084" s="35"/>
      <c r="B11084" s="68"/>
      <c r="C11084" s="70"/>
      <c r="D11084" s="23"/>
      <c r="E11084" s="23"/>
      <c r="F11084" s="23"/>
      <c r="G11084" s="23"/>
      <c r="H11084" s="23"/>
      <c r="I11084" s="23"/>
      <c r="J11084" s="24"/>
      <c r="K11084" s="24"/>
      <c r="L11084" s="24"/>
      <c r="M11084" s="133"/>
    </row>
    <row r="11085" spans="1:13" x14ac:dyDescent="0.25">
      <c r="A11085" s="35"/>
      <c r="B11085" s="68"/>
      <c r="C11085" s="70"/>
      <c r="D11085" s="23"/>
      <c r="E11085" s="23"/>
      <c r="F11085" s="23"/>
      <c r="G11085" s="23"/>
      <c r="H11085" s="23"/>
      <c r="I11085" s="23"/>
      <c r="J11085" s="24"/>
      <c r="K11085" s="24"/>
      <c r="L11085" s="24"/>
      <c r="M11085" s="133"/>
    </row>
    <row r="11086" spans="1:13" x14ac:dyDescent="0.25">
      <c r="A11086" s="35"/>
      <c r="B11086" s="68"/>
      <c r="C11086" s="70"/>
      <c r="D11086" s="23"/>
      <c r="E11086" s="23"/>
      <c r="F11086" s="23"/>
      <c r="G11086" s="23"/>
      <c r="H11086" s="23"/>
      <c r="I11086" s="23"/>
      <c r="J11086" s="24"/>
      <c r="K11086" s="24"/>
      <c r="L11086" s="24"/>
      <c r="M11086" s="133"/>
    </row>
    <row r="11087" spans="1:13" x14ac:dyDescent="0.25">
      <c r="A11087" s="35"/>
      <c r="B11087" s="68"/>
      <c r="C11087" s="70"/>
      <c r="D11087" s="23"/>
      <c r="E11087" s="23"/>
      <c r="F11087" s="23"/>
      <c r="G11087" s="23"/>
      <c r="H11087" s="23"/>
      <c r="I11087" s="23"/>
      <c r="J11087" s="24"/>
      <c r="K11087" s="24"/>
      <c r="L11087" s="24"/>
      <c r="M11087" s="133"/>
    </row>
    <row r="11088" spans="1:13" x14ac:dyDescent="0.25">
      <c r="A11088" s="35"/>
      <c r="B11088" s="68"/>
      <c r="C11088" s="70"/>
      <c r="D11088" s="23"/>
      <c r="E11088" s="23"/>
      <c r="F11088" s="23"/>
      <c r="G11088" s="23"/>
      <c r="H11088" s="23"/>
      <c r="I11088" s="23"/>
      <c r="J11088" s="24"/>
      <c r="K11088" s="24"/>
      <c r="L11088" s="24"/>
      <c r="M11088" s="133"/>
    </row>
    <row r="11089" spans="1:13" x14ac:dyDescent="0.25">
      <c r="A11089" s="35"/>
      <c r="B11089" s="68"/>
      <c r="C11089" s="70"/>
      <c r="D11089" s="23"/>
      <c r="E11089" s="23"/>
      <c r="F11089" s="23"/>
      <c r="G11089" s="23"/>
      <c r="H11089" s="23"/>
      <c r="I11089" s="23"/>
      <c r="J11089" s="24"/>
      <c r="K11089" s="24"/>
      <c r="L11089" s="24"/>
      <c r="M11089" s="133"/>
    </row>
    <row r="11090" spans="1:13" x14ac:dyDescent="0.25">
      <c r="A11090" s="35"/>
      <c r="B11090" s="68"/>
      <c r="C11090" s="70"/>
      <c r="D11090" s="23"/>
      <c r="E11090" s="23"/>
      <c r="F11090" s="23"/>
      <c r="G11090" s="23"/>
      <c r="H11090" s="23"/>
      <c r="I11090" s="23"/>
      <c r="J11090" s="24"/>
      <c r="K11090" s="24"/>
      <c r="L11090" s="24"/>
      <c r="M11090" s="133"/>
    </row>
    <row r="11091" spans="1:13" x14ac:dyDescent="0.25">
      <c r="A11091" s="35"/>
      <c r="B11091" s="68"/>
      <c r="C11091" s="70"/>
      <c r="D11091" s="23"/>
      <c r="E11091" s="23"/>
      <c r="F11091" s="23"/>
      <c r="G11091" s="23"/>
      <c r="H11091" s="23"/>
      <c r="I11091" s="23"/>
      <c r="J11091" s="24"/>
      <c r="K11091" s="24"/>
      <c r="L11091" s="24"/>
      <c r="M11091" s="133"/>
    </row>
    <row r="11092" spans="1:13" x14ac:dyDescent="0.25">
      <c r="A11092" s="35"/>
      <c r="B11092" s="68"/>
      <c r="C11092" s="70"/>
      <c r="D11092" s="23"/>
      <c r="E11092" s="23"/>
      <c r="F11092" s="23"/>
      <c r="G11092" s="23"/>
      <c r="H11092" s="23"/>
      <c r="I11092" s="23"/>
      <c r="J11092" s="24"/>
      <c r="K11092" s="24"/>
      <c r="L11092" s="24"/>
      <c r="M11092" s="133"/>
    </row>
    <row r="11093" spans="1:13" x14ac:dyDescent="0.25">
      <c r="A11093" s="35"/>
      <c r="B11093" s="68"/>
      <c r="C11093" s="70"/>
      <c r="D11093" s="23"/>
      <c r="E11093" s="23"/>
      <c r="F11093" s="23"/>
      <c r="G11093" s="23"/>
      <c r="H11093" s="23"/>
      <c r="I11093" s="23"/>
      <c r="J11093" s="24"/>
      <c r="K11093" s="24"/>
      <c r="L11093" s="24"/>
      <c r="M11093" s="133"/>
    </row>
    <row r="11094" spans="1:13" x14ac:dyDescent="0.25">
      <c r="A11094" s="35"/>
      <c r="B11094" s="68"/>
      <c r="C11094" s="70"/>
      <c r="D11094" s="23"/>
      <c r="E11094" s="23"/>
      <c r="F11094" s="23"/>
      <c r="G11094" s="23"/>
      <c r="H11094" s="23"/>
      <c r="I11094" s="23"/>
      <c r="J11094" s="24"/>
      <c r="K11094" s="24"/>
      <c r="L11094" s="24"/>
      <c r="M11094" s="133"/>
    </row>
    <row r="11095" spans="1:13" x14ac:dyDescent="0.25">
      <c r="A11095" s="35"/>
      <c r="B11095" s="68"/>
      <c r="C11095" s="70"/>
      <c r="D11095" s="23"/>
      <c r="E11095" s="23"/>
      <c r="F11095" s="23"/>
      <c r="G11095" s="23"/>
      <c r="H11095" s="23"/>
      <c r="I11095" s="23"/>
      <c r="J11095" s="24"/>
      <c r="K11095" s="24"/>
      <c r="L11095" s="24"/>
      <c r="M11095" s="133"/>
    </row>
    <row r="11096" spans="1:13" x14ac:dyDescent="0.25">
      <c r="A11096" s="35"/>
      <c r="B11096" s="68"/>
      <c r="C11096" s="70"/>
      <c r="D11096" s="23"/>
      <c r="E11096" s="23"/>
      <c r="F11096" s="23"/>
      <c r="G11096" s="23"/>
      <c r="H11096" s="23"/>
      <c r="I11096" s="23"/>
      <c r="J11096" s="24"/>
      <c r="K11096" s="24"/>
      <c r="L11096" s="24"/>
      <c r="M11096" s="133"/>
    </row>
    <row r="11097" spans="1:13" x14ac:dyDescent="0.25">
      <c r="A11097" s="35"/>
      <c r="B11097" s="68"/>
      <c r="C11097" s="70"/>
      <c r="D11097" s="23"/>
      <c r="E11097" s="23"/>
      <c r="F11097" s="23"/>
      <c r="G11097" s="23"/>
      <c r="H11097" s="23"/>
      <c r="I11097" s="23"/>
      <c r="J11097" s="24"/>
      <c r="K11097" s="24"/>
      <c r="L11097" s="24"/>
      <c r="M11097" s="133"/>
    </row>
    <row r="11098" spans="1:13" x14ac:dyDescent="0.25">
      <c r="A11098" s="35"/>
      <c r="B11098" s="68"/>
      <c r="C11098" s="70"/>
      <c r="D11098" s="23"/>
      <c r="E11098" s="23"/>
      <c r="F11098" s="23"/>
      <c r="G11098" s="23"/>
      <c r="H11098" s="23"/>
      <c r="I11098" s="23"/>
      <c r="J11098" s="24"/>
      <c r="K11098" s="24"/>
      <c r="L11098" s="24"/>
      <c r="M11098" s="133"/>
    </row>
    <row r="11099" spans="1:13" x14ac:dyDescent="0.25">
      <c r="A11099" s="35"/>
      <c r="B11099" s="68"/>
      <c r="C11099" s="70"/>
      <c r="D11099" s="23"/>
      <c r="E11099" s="23"/>
      <c r="F11099" s="23"/>
      <c r="G11099" s="23"/>
      <c r="H11099" s="23"/>
      <c r="I11099" s="23"/>
      <c r="J11099" s="24"/>
      <c r="K11099" s="24"/>
      <c r="L11099" s="24"/>
      <c r="M11099" s="133"/>
    </row>
    <row r="11100" spans="1:13" x14ac:dyDescent="0.25">
      <c r="A11100" s="35"/>
      <c r="B11100" s="68"/>
      <c r="C11100" s="70"/>
      <c r="D11100" s="23"/>
      <c r="E11100" s="23"/>
      <c r="F11100" s="23"/>
      <c r="G11100" s="23"/>
      <c r="H11100" s="23"/>
      <c r="I11100" s="23"/>
      <c r="J11100" s="24"/>
      <c r="K11100" s="24"/>
      <c r="L11100" s="24"/>
      <c r="M11100" s="133"/>
    </row>
    <row r="11101" spans="1:13" x14ac:dyDescent="0.25">
      <c r="A11101" s="35"/>
      <c r="B11101" s="68"/>
      <c r="C11101" s="70"/>
      <c r="D11101" s="23"/>
      <c r="E11101" s="23"/>
      <c r="F11101" s="23"/>
      <c r="G11101" s="23"/>
      <c r="H11101" s="23"/>
      <c r="I11101" s="23"/>
      <c r="J11101" s="24"/>
      <c r="K11101" s="24"/>
      <c r="L11101" s="24"/>
      <c r="M11101" s="133"/>
    </row>
    <row r="11102" spans="1:13" x14ac:dyDescent="0.25">
      <c r="A11102" s="35"/>
      <c r="B11102" s="68"/>
      <c r="C11102" s="70"/>
      <c r="D11102" s="23"/>
      <c r="E11102" s="23"/>
      <c r="F11102" s="23"/>
      <c r="G11102" s="23"/>
      <c r="H11102" s="23"/>
      <c r="I11102" s="23"/>
      <c r="J11102" s="24"/>
      <c r="K11102" s="24"/>
      <c r="L11102" s="24"/>
      <c r="M11102" s="133"/>
    </row>
    <row r="11103" spans="1:13" x14ac:dyDescent="0.25">
      <c r="A11103" s="35"/>
      <c r="B11103" s="68"/>
      <c r="C11103" s="70"/>
      <c r="D11103" s="23"/>
      <c r="E11103" s="23"/>
      <c r="F11103" s="23"/>
      <c r="G11103" s="23"/>
      <c r="H11103" s="23"/>
      <c r="I11103" s="23"/>
      <c r="J11103" s="24"/>
      <c r="K11103" s="24"/>
      <c r="L11103" s="24"/>
      <c r="M11103" s="133"/>
    </row>
    <row r="11104" spans="1:13" x14ac:dyDescent="0.25">
      <c r="A11104" s="35"/>
      <c r="B11104" s="68"/>
      <c r="C11104" s="70"/>
      <c r="D11104" s="23"/>
      <c r="E11104" s="23"/>
      <c r="F11104" s="23"/>
      <c r="G11104" s="23"/>
      <c r="H11104" s="23"/>
      <c r="I11104" s="23"/>
      <c r="J11104" s="24"/>
      <c r="K11104" s="24"/>
      <c r="L11104" s="24"/>
      <c r="M11104" s="133"/>
    </row>
    <row r="11105" spans="1:13" x14ac:dyDescent="0.25">
      <c r="A11105" s="35"/>
      <c r="B11105" s="68"/>
      <c r="C11105" s="70"/>
      <c r="D11105" s="23"/>
      <c r="E11105" s="23"/>
      <c r="F11105" s="23"/>
      <c r="G11105" s="23"/>
      <c r="H11105" s="23"/>
      <c r="I11105" s="23"/>
      <c r="J11105" s="24"/>
      <c r="K11105" s="24"/>
      <c r="L11105" s="24"/>
      <c r="M11105" s="133"/>
    </row>
    <row r="11106" spans="1:13" x14ac:dyDescent="0.25">
      <c r="A11106" s="35"/>
      <c r="B11106" s="68"/>
      <c r="C11106" s="70"/>
      <c r="D11106" s="23"/>
      <c r="E11106" s="23"/>
      <c r="F11106" s="23"/>
      <c r="G11106" s="23"/>
      <c r="H11106" s="23"/>
      <c r="I11106" s="23"/>
      <c r="J11106" s="24"/>
      <c r="K11106" s="24"/>
      <c r="L11106" s="24"/>
      <c r="M11106" s="133"/>
    </row>
    <row r="11107" spans="1:13" x14ac:dyDescent="0.25">
      <c r="A11107" s="35"/>
      <c r="B11107" s="68"/>
      <c r="C11107" s="70"/>
      <c r="D11107" s="23"/>
      <c r="E11107" s="23"/>
      <c r="F11107" s="23"/>
      <c r="G11107" s="23"/>
      <c r="H11107" s="23"/>
      <c r="I11107" s="23"/>
      <c r="J11107" s="24"/>
      <c r="K11107" s="24"/>
      <c r="L11107" s="24"/>
      <c r="M11107" s="133"/>
    </row>
    <row r="11108" spans="1:13" x14ac:dyDescent="0.25">
      <c r="A11108" s="35"/>
      <c r="B11108" s="68"/>
      <c r="C11108" s="70"/>
      <c r="D11108" s="23"/>
      <c r="E11108" s="23"/>
      <c r="F11108" s="23"/>
      <c r="G11108" s="23"/>
      <c r="H11108" s="23"/>
      <c r="I11108" s="23"/>
      <c r="J11108" s="24"/>
      <c r="K11108" s="24"/>
      <c r="L11108" s="24"/>
      <c r="M11108" s="133"/>
    </row>
    <row r="11109" spans="1:13" x14ac:dyDescent="0.25">
      <c r="A11109" s="35"/>
      <c r="B11109" s="68"/>
      <c r="C11109" s="70"/>
      <c r="D11109" s="23"/>
      <c r="E11109" s="23"/>
      <c r="F11109" s="23"/>
      <c r="G11109" s="23"/>
      <c r="H11109" s="23"/>
      <c r="I11109" s="23"/>
      <c r="J11109" s="24"/>
      <c r="K11109" s="24"/>
      <c r="L11109" s="24"/>
      <c r="M11109" s="133"/>
    </row>
    <row r="11110" spans="1:13" x14ac:dyDescent="0.25">
      <c r="A11110" s="35"/>
      <c r="B11110" s="68"/>
      <c r="C11110" s="70"/>
      <c r="D11110" s="23"/>
      <c r="E11110" s="23"/>
      <c r="F11110" s="23"/>
      <c r="G11110" s="23"/>
      <c r="H11110" s="23"/>
      <c r="I11110" s="23"/>
      <c r="J11110" s="24"/>
      <c r="K11110" s="24"/>
      <c r="L11110" s="24"/>
      <c r="M11110" s="133"/>
    </row>
    <row r="11111" spans="1:13" x14ac:dyDescent="0.25">
      <c r="A11111" s="35"/>
      <c r="B11111" s="68"/>
      <c r="C11111" s="70"/>
      <c r="D11111" s="23"/>
      <c r="E11111" s="23"/>
      <c r="F11111" s="23"/>
      <c r="G11111" s="23"/>
      <c r="H11111" s="23"/>
      <c r="I11111" s="23"/>
      <c r="J11111" s="24"/>
      <c r="K11111" s="24"/>
      <c r="L11111" s="24"/>
      <c r="M11111" s="133"/>
    </row>
    <row r="11112" spans="1:13" x14ac:dyDescent="0.25">
      <c r="A11112" s="35"/>
      <c r="B11112" s="68"/>
      <c r="C11112" s="70"/>
      <c r="D11112" s="23"/>
      <c r="E11112" s="23"/>
      <c r="F11112" s="23"/>
      <c r="G11112" s="23"/>
      <c r="H11112" s="23"/>
      <c r="I11112" s="23"/>
      <c r="J11112" s="24"/>
      <c r="K11112" s="24"/>
      <c r="L11112" s="24"/>
      <c r="M11112" s="133"/>
    </row>
    <row r="11113" spans="1:13" x14ac:dyDescent="0.25">
      <c r="A11113" s="35"/>
      <c r="B11113" s="68"/>
      <c r="C11113" s="70"/>
      <c r="D11113" s="23"/>
      <c r="E11113" s="23"/>
      <c r="F11113" s="23"/>
      <c r="G11113" s="23"/>
      <c r="H11113" s="23"/>
      <c r="I11113" s="23"/>
      <c r="J11113" s="24"/>
      <c r="K11113" s="24"/>
      <c r="L11113" s="24"/>
      <c r="M11113" s="133"/>
    </row>
    <row r="11114" spans="1:13" x14ac:dyDescent="0.25">
      <c r="A11114" s="35"/>
      <c r="B11114" s="68"/>
      <c r="C11114" s="70"/>
      <c r="D11114" s="23"/>
      <c r="E11114" s="23"/>
      <c r="F11114" s="23"/>
      <c r="G11114" s="23"/>
      <c r="H11114" s="23"/>
      <c r="I11114" s="23"/>
      <c r="J11114" s="24"/>
      <c r="K11114" s="24"/>
      <c r="L11114" s="24"/>
      <c r="M11114" s="133"/>
    </row>
    <row r="11115" spans="1:13" x14ac:dyDescent="0.25">
      <c r="A11115" s="35"/>
      <c r="B11115" s="68"/>
      <c r="C11115" s="70"/>
      <c r="D11115" s="23"/>
      <c r="E11115" s="23"/>
      <c r="F11115" s="23"/>
      <c r="G11115" s="23"/>
      <c r="H11115" s="23"/>
      <c r="I11115" s="23"/>
      <c r="J11115" s="24"/>
      <c r="K11115" s="24"/>
      <c r="L11115" s="24"/>
      <c r="M11115" s="133"/>
    </row>
    <row r="11116" spans="1:13" x14ac:dyDescent="0.25">
      <c r="A11116" s="35"/>
      <c r="B11116" s="68"/>
      <c r="C11116" s="70"/>
      <c r="D11116" s="23"/>
      <c r="E11116" s="23"/>
      <c r="F11116" s="23"/>
      <c r="G11116" s="23"/>
      <c r="H11116" s="23"/>
      <c r="I11116" s="23"/>
      <c r="J11116" s="24"/>
      <c r="K11116" s="24"/>
      <c r="L11116" s="24"/>
      <c r="M11116" s="133"/>
    </row>
    <row r="11117" spans="1:13" x14ac:dyDescent="0.25">
      <c r="A11117" s="35"/>
      <c r="B11117" s="68"/>
      <c r="C11117" s="70"/>
      <c r="D11117" s="23"/>
      <c r="E11117" s="23"/>
      <c r="F11117" s="23"/>
      <c r="G11117" s="23"/>
      <c r="H11117" s="23"/>
      <c r="I11117" s="23"/>
      <c r="J11117" s="24"/>
      <c r="K11117" s="24"/>
      <c r="L11117" s="24"/>
      <c r="M11117" s="133"/>
    </row>
    <row r="11118" spans="1:13" x14ac:dyDescent="0.25">
      <c r="A11118" s="35"/>
      <c r="B11118" s="68"/>
      <c r="C11118" s="70"/>
      <c r="D11118" s="23"/>
      <c r="E11118" s="23"/>
      <c r="F11118" s="23"/>
      <c r="G11118" s="23"/>
      <c r="H11118" s="23"/>
      <c r="I11118" s="23"/>
      <c r="J11118" s="24"/>
      <c r="K11118" s="24"/>
      <c r="L11118" s="24"/>
      <c r="M11118" s="133"/>
    </row>
    <row r="11119" spans="1:13" x14ac:dyDescent="0.25">
      <c r="A11119" s="35"/>
      <c r="B11119" s="68"/>
      <c r="C11119" s="70"/>
      <c r="D11119" s="23"/>
      <c r="E11119" s="23"/>
      <c r="F11119" s="23"/>
      <c r="G11119" s="23"/>
      <c r="H11119" s="23"/>
      <c r="I11119" s="23"/>
      <c r="J11119" s="24"/>
      <c r="K11119" s="24"/>
      <c r="L11119" s="24"/>
      <c r="M11119" s="133"/>
    </row>
    <row r="11120" spans="1:13" x14ac:dyDescent="0.25">
      <c r="A11120" s="35"/>
      <c r="B11120" s="68"/>
      <c r="C11120" s="70"/>
      <c r="D11120" s="23"/>
      <c r="E11120" s="23"/>
      <c r="F11120" s="23"/>
      <c r="G11120" s="23"/>
      <c r="H11120" s="23"/>
      <c r="I11120" s="23"/>
      <c r="J11120" s="24"/>
      <c r="K11120" s="24"/>
      <c r="L11120" s="24"/>
      <c r="M11120" s="133"/>
    </row>
    <row r="11121" spans="1:13" x14ac:dyDescent="0.25">
      <c r="A11121" s="35"/>
      <c r="B11121" s="68"/>
      <c r="C11121" s="70"/>
      <c r="D11121" s="23"/>
      <c r="E11121" s="23"/>
      <c r="F11121" s="23"/>
      <c r="G11121" s="23"/>
      <c r="H11121" s="23"/>
      <c r="I11121" s="23"/>
      <c r="J11121" s="24"/>
      <c r="K11121" s="24"/>
      <c r="L11121" s="24"/>
      <c r="M11121" s="133"/>
    </row>
    <row r="11122" spans="1:13" x14ac:dyDescent="0.25">
      <c r="A11122" s="35"/>
      <c r="B11122" s="68"/>
      <c r="C11122" s="70"/>
      <c r="D11122" s="23"/>
      <c r="E11122" s="23"/>
      <c r="F11122" s="23"/>
      <c r="G11122" s="23"/>
      <c r="H11122" s="23"/>
      <c r="I11122" s="23"/>
      <c r="J11122" s="24"/>
      <c r="K11122" s="24"/>
      <c r="L11122" s="24"/>
      <c r="M11122" s="133"/>
    </row>
    <row r="11123" spans="1:13" x14ac:dyDescent="0.25">
      <c r="A11123" s="35"/>
      <c r="B11123" s="68"/>
      <c r="C11123" s="70"/>
      <c r="D11123" s="23"/>
      <c r="E11123" s="23"/>
      <c r="F11123" s="23"/>
      <c r="G11123" s="23"/>
      <c r="H11123" s="23"/>
      <c r="I11123" s="23"/>
      <c r="J11123" s="24"/>
      <c r="K11123" s="24"/>
      <c r="L11123" s="24"/>
      <c r="M11123" s="133"/>
    </row>
    <row r="11124" spans="1:13" x14ac:dyDescent="0.25">
      <c r="A11124" s="35"/>
      <c r="B11124" s="68"/>
      <c r="C11124" s="70"/>
      <c r="D11124" s="23"/>
      <c r="E11124" s="23"/>
      <c r="F11124" s="23"/>
      <c r="G11124" s="23"/>
      <c r="H11124" s="23"/>
      <c r="I11124" s="23"/>
      <c r="J11124" s="24"/>
      <c r="K11124" s="24"/>
      <c r="L11124" s="24"/>
      <c r="M11124" s="133"/>
    </row>
    <row r="11125" spans="1:13" x14ac:dyDescent="0.25">
      <c r="A11125" s="35"/>
      <c r="B11125" s="68"/>
      <c r="C11125" s="70"/>
      <c r="D11125" s="23"/>
      <c r="E11125" s="23"/>
      <c r="F11125" s="23"/>
      <c r="G11125" s="23"/>
      <c r="H11125" s="23"/>
      <c r="I11125" s="23"/>
      <c r="J11125" s="24"/>
      <c r="K11125" s="24"/>
      <c r="L11125" s="24"/>
      <c r="M11125" s="133"/>
    </row>
    <row r="11126" spans="1:13" x14ac:dyDescent="0.25">
      <c r="A11126" s="35"/>
      <c r="B11126" s="68"/>
      <c r="C11126" s="70"/>
      <c r="D11126" s="23"/>
      <c r="E11126" s="23"/>
      <c r="F11126" s="23"/>
      <c r="G11126" s="23"/>
      <c r="H11126" s="23"/>
      <c r="I11126" s="23"/>
      <c r="J11126" s="24"/>
      <c r="K11126" s="24"/>
      <c r="L11126" s="24"/>
      <c r="M11126" s="133"/>
    </row>
    <row r="11127" spans="1:13" x14ac:dyDescent="0.25">
      <c r="A11127" s="35"/>
      <c r="B11127" s="68"/>
      <c r="C11127" s="70"/>
      <c r="D11127" s="23"/>
      <c r="E11127" s="23"/>
      <c r="F11127" s="23"/>
      <c r="G11127" s="23"/>
      <c r="H11127" s="23"/>
      <c r="I11127" s="23"/>
      <c r="J11127" s="24"/>
      <c r="K11127" s="24"/>
      <c r="L11127" s="24"/>
      <c r="M11127" s="133"/>
    </row>
    <row r="11128" spans="1:13" x14ac:dyDescent="0.25">
      <c r="A11128" s="35"/>
      <c r="B11128" s="68"/>
      <c r="C11128" s="70"/>
      <c r="D11128" s="23"/>
      <c r="E11128" s="23"/>
      <c r="F11128" s="23"/>
      <c r="G11128" s="23"/>
      <c r="H11128" s="23"/>
      <c r="I11128" s="23"/>
      <c r="J11128" s="24"/>
      <c r="K11128" s="24"/>
      <c r="L11128" s="24"/>
      <c r="M11128" s="133"/>
    </row>
    <row r="11129" spans="1:13" x14ac:dyDescent="0.25">
      <c r="A11129" s="35"/>
      <c r="B11129" s="68"/>
      <c r="C11129" s="70"/>
      <c r="D11129" s="23"/>
      <c r="E11129" s="23"/>
      <c r="F11129" s="23"/>
      <c r="G11129" s="23"/>
      <c r="H11129" s="23"/>
      <c r="I11129" s="23"/>
      <c r="J11129" s="24"/>
      <c r="K11129" s="24"/>
      <c r="L11129" s="24"/>
      <c r="M11129" s="133"/>
    </row>
    <row r="11130" spans="1:13" x14ac:dyDescent="0.25">
      <c r="A11130" s="35"/>
      <c r="B11130" s="68"/>
      <c r="C11130" s="70"/>
      <c r="D11130" s="23"/>
      <c r="E11130" s="23"/>
      <c r="F11130" s="23"/>
      <c r="G11130" s="23"/>
      <c r="H11130" s="23"/>
      <c r="I11130" s="23"/>
      <c r="J11130" s="24"/>
      <c r="K11130" s="24"/>
      <c r="L11130" s="24"/>
      <c r="M11130" s="133"/>
    </row>
    <row r="11131" spans="1:13" x14ac:dyDescent="0.25">
      <c r="A11131" s="35"/>
      <c r="B11131" s="68"/>
      <c r="C11131" s="70"/>
      <c r="D11131" s="23"/>
      <c r="E11131" s="23"/>
      <c r="F11131" s="23"/>
      <c r="G11131" s="23"/>
      <c r="H11131" s="23"/>
      <c r="I11131" s="23"/>
      <c r="J11131" s="24"/>
      <c r="K11131" s="24"/>
      <c r="L11131" s="24"/>
      <c r="M11131" s="133"/>
    </row>
    <row r="11132" spans="1:13" x14ac:dyDescent="0.25">
      <c r="A11132" s="35"/>
      <c r="B11132" s="68"/>
      <c r="C11132" s="70"/>
      <c r="D11132" s="23"/>
      <c r="E11132" s="23"/>
      <c r="F11132" s="23"/>
      <c r="G11132" s="23"/>
      <c r="H11132" s="23"/>
      <c r="I11132" s="23"/>
      <c r="J11132" s="24"/>
      <c r="K11132" s="24"/>
      <c r="L11132" s="24"/>
      <c r="M11132" s="133"/>
    </row>
    <row r="11133" spans="1:13" x14ac:dyDescent="0.25">
      <c r="A11133" s="35"/>
      <c r="B11133" s="68"/>
      <c r="C11133" s="70"/>
      <c r="D11133" s="23"/>
      <c r="E11133" s="23"/>
      <c r="F11133" s="23"/>
      <c r="G11133" s="23"/>
      <c r="H11133" s="23"/>
      <c r="I11133" s="23"/>
      <c r="J11133" s="24"/>
      <c r="K11133" s="24"/>
      <c r="L11133" s="24"/>
      <c r="M11133" s="133"/>
    </row>
    <row r="11134" spans="1:13" x14ac:dyDescent="0.25">
      <c r="A11134" s="35"/>
      <c r="B11134" s="68"/>
      <c r="C11134" s="70"/>
      <c r="D11134" s="23"/>
      <c r="E11134" s="23"/>
      <c r="F11134" s="23"/>
      <c r="G11134" s="23"/>
      <c r="H11134" s="23"/>
      <c r="I11134" s="23"/>
      <c r="J11134" s="24"/>
      <c r="K11134" s="24"/>
      <c r="L11134" s="24"/>
      <c r="M11134" s="133"/>
    </row>
    <row r="11135" spans="1:13" x14ac:dyDescent="0.25">
      <c r="A11135" s="35"/>
      <c r="B11135" s="68"/>
      <c r="C11135" s="70"/>
      <c r="D11135" s="23"/>
      <c r="E11135" s="23"/>
      <c r="F11135" s="23"/>
      <c r="G11135" s="23"/>
      <c r="H11135" s="23"/>
      <c r="I11135" s="23"/>
      <c r="J11135" s="24"/>
      <c r="K11135" s="24"/>
      <c r="L11135" s="24"/>
      <c r="M11135" s="133"/>
    </row>
    <row r="11136" spans="1:13" x14ac:dyDescent="0.25">
      <c r="A11136" s="35"/>
      <c r="B11136" s="68"/>
      <c r="C11136" s="70"/>
      <c r="D11136" s="23"/>
      <c r="E11136" s="23"/>
      <c r="F11136" s="23"/>
      <c r="G11136" s="23"/>
      <c r="H11136" s="23"/>
      <c r="I11136" s="23"/>
      <c r="J11136" s="24"/>
      <c r="K11136" s="24"/>
      <c r="L11136" s="24"/>
      <c r="M11136" s="133"/>
    </row>
    <row r="11137" spans="1:13" x14ac:dyDescent="0.25">
      <c r="A11137" s="35"/>
      <c r="B11137" s="68"/>
      <c r="C11137" s="70"/>
      <c r="D11137" s="23"/>
      <c r="E11137" s="23"/>
      <c r="F11137" s="23"/>
      <c r="G11137" s="23"/>
      <c r="H11137" s="23"/>
      <c r="I11137" s="23"/>
      <c r="J11137" s="24"/>
      <c r="K11137" s="24"/>
      <c r="L11137" s="24"/>
      <c r="M11137" s="133"/>
    </row>
    <row r="11138" spans="1:13" x14ac:dyDescent="0.25">
      <c r="A11138" s="35"/>
      <c r="B11138" s="68"/>
      <c r="C11138" s="70"/>
      <c r="D11138" s="23"/>
      <c r="E11138" s="23"/>
      <c r="F11138" s="23"/>
      <c r="G11138" s="23"/>
      <c r="H11138" s="23"/>
      <c r="I11138" s="23"/>
      <c r="J11138" s="24"/>
      <c r="K11138" s="24"/>
      <c r="L11138" s="24"/>
      <c r="M11138" s="133"/>
    </row>
    <row r="11139" spans="1:13" x14ac:dyDescent="0.25">
      <c r="A11139" s="35"/>
      <c r="B11139" s="68"/>
      <c r="C11139" s="70"/>
      <c r="D11139" s="23"/>
      <c r="E11139" s="23"/>
      <c r="F11139" s="23"/>
      <c r="G11139" s="23"/>
      <c r="H11139" s="23"/>
      <c r="I11139" s="23"/>
      <c r="J11139" s="24"/>
      <c r="K11139" s="24"/>
      <c r="L11139" s="24"/>
      <c r="M11139" s="133"/>
    </row>
    <row r="11140" spans="1:13" x14ac:dyDescent="0.25">
      <c r="A11140" s="35"/>
      <c r="B11140" s="68"/>
      <c r="C11140" s="70"/>
      <c r="D11140" s="23"/>
      <c r="E11140" s="23"/>
      <c r="F11140" s="23"/>
      <c r="G11140" s="23"/>
      <c r="H11140" s="23"/>
      <c r="I11140" s="23"/>
      <c r="J11140" s="24"/>
      <c r="K11140" s="24"/>
      <c r="L11140" s="24"/>
      <c r="M11140" s="133"/>
    </row>
    <row r="11141" spans="1:13" x14ac:dyDescent="0.25">
      <c r="A11141" s="35"/>
      <c r="B11141" s="68"/>
      <c r="C11141" s="70"/>
      <c r="D11141" s="23"/>
      <c r="E11141" s="23"/>
      <c r="F11141" s="23"/>
      <c r="G11141" s="23"/>
      <c r="H11141" s="23"/>
      <c r="I11141" s="23"/>
      <c r="J11141" s="24"/>
      <c r="K11141" s="24"/>
      <c r="L11141" s="24"/>
      <c r="M11141" s="133"/>
    </row>
    <row r="11142" spans="1:13" x14ac:dyDescent="0.25">
      <c r="A11142" s="35"/>
      <c r="B11142" s="68"/>
      <c r="C11142" s="70"/>
      <c r="D11142" s="23"/>
      <c r="E11142" s="23"/>
      <c r="F11142" s="23"/>
      <c r="G11142" s="23"/>
      <c r="H11142" s="23"/>
      <c r="I11142" s="23"/>
      <c r="J11142" s="24"/>
      <c r="K11142" s="24"/>
      <c r="L11142" s="24"/>
      <c r="M11142" s="133"/>
    </row>
    <row r="11143" spans="1:13" x14ac:dyDescent="0.25">
      <c r="A11143" s="35"/>
      <c r="B11143" s="68"/>
      <c r="C11143" s="70"/>
      <c r="D11143" s="23"/>
      <c r="E11143" s="23"/>
      <c r="F11143" s="23"/>
      <c r="G11143" s="23"/>
      <c r="H11143" s="23"/>
      <c r="I11143" s="23"/>
      <c r="J11143" s="24"/>
      <c r="K11143" s="24"/>
      <c r="L11143" s="24"/>
      <c r="M11143" s="133"/>
    </row>
    <row r="11144" spans="1:13" x14ac:dyDescent="0.25">
      <c r="A11144" s="35"/>
      <c r="B11144" s="68"/>
      <c r="C11144" s="70"/>
      <c r="D11144" s="23"/>
      <c r="E11144" s="23"/>
      <c r="F11144" s="23"/>
      <c r="G11144" s="23"/>
      <c r="H11144" s="23"/>
      <c r="I11144" s="23"/>
      <c r="J11144" s="24"/>
      <c r="K11144" s="24"/>
      <c r="L11144" s="24"/>
      <c r="M11144" s="133"/>
    </row>
    <row r="11145" spans="1:13" x14ac:dyDescent="0.25">
      <c r="A11145" s="35"/>
      <c r="B11145" s="68"/>
      <c r="C11145" s="70"/>
      <c r="D11145" s="23"/>
      <c r="E11145" s="23"/>
      <c r="F11145" s="23"/>
      <c r="G11145" s="23"/>
      <c r="H11145" s="23"/>
      <c r="I11145" s="23"/>
      <c r="J11145" s="24"/>
      <c r="K11145" s="24"/>
      <c r="L11145" s="24"/>
      <c r="M11145" s="133"/>
    </row>
    <row r="11146" spans="1:13" x14ac:dyDescent="0.25">
      <c r="A11146" s="35"/>
      <c r="B11146" s="68"/>
      <c r="C11146" s="70"/>
      <c r="D11146" s="23"/>
      <c r="E11146" s="23"/>
      <c r="F11146" s="23"/>
      <c r="G11146" s="23"/>
      <c r="H11146" s="23"/>
      <c r="I11146" s="23"/>
      <c r="J11146" s="24"/>
      <c r="K11146" s="24"/>
      <c r="L11146" s="24"/>
      <c r="M11146" s="133"/>
    </row>
    <row r="11147" spans="1:13" x14ac:dyDescent="0.25">
      <c r="A11147" s="35"/>
      <c r="B11147" s="68"/>
      <c r="C11147" s="70"/>
      <c r="D11147" s="23"/>
      <c r="E11147" s="23"/>
      <c r="F11147" s="23"/>
      <c r="G11147" s="23"/>
      <c r="H11147" s="23"/>
      <c r="I11147" s="23"/>
      <c r="J11147" s="24"/>
      <c r="K11147" s="24"/>
      <c r="L11147" s="24"/>
      <c r="M11147" s="133"/>
    </row>
    <row r="11148" spans="1:13" x14ac:dyDescent="0.25">
      <c r="A11148" s="35"/>
      <c r="B11148" s="68"/>
      <c r="C11148" s="70"/>
      <c r="D11148" s="23"/>
      <c r="E11148" s="23"/>
      <c r="F11148" s="23"/>
      <c r="G11148" s="23"/>
      <c r="H11148" s="23"/>
      <c r="I11148" s="23"/>
      <c r="J11148" s="24"/>
      <c r="K11148" s="24"/>
      <c r="L11148" s="24"/>
      <c r="M11148" s="133"/>
    </row>
    <row r="11149" spans="1:13" x14ac:dyDescent="0.25">
      <c r="A11149" s="35"/>
      <c r="B11149" s="68"/>
      <c r="C11149" s="70"/>
      <c r="D11149" s="23"/>
      <c r="E11149" s="23"/>
      <c r="F11149" s="23"/>
      <c r="G11149" s="23"/>
      <c r="H11149" s="23"/>
      <c r="I11149" s="23"/>
      <c r="J11149" s="24"/>
      <c r="K11149" s="24"/>
      <c r="L11149" s="24"/>
      <c r="M11149" s="133"/>
    </row>
    <row r="11150" spans="1:13" x14ac:dyDescent="0.25">
      <c r="A11150" s="35"/>
      <c r="B11150" s="68"/>
      <c r="C11150" s="70"/>
      <c r="D11150" s="23"/>
      <c r="E11150" s="23"/>
      <c r="F11150" s="23"/>
      <c r="G11150" s="23"/>
      <c r="H11150" s="23"/>
      <c r="I11150" s="23"/>
      <c r="J11150" s="24"/>
      <c r="K11150" s="24"/>
      <c r="L11150" s="24"/>
      <c r="M11150" s="133"/>
    </row>
    <row r="11151" spans="1:13" x14ac:dyDescent="0.25">
      <c r="A11151" s="35"/>
      <c r="B11151" s="68"/>
      <c r="C11151" s="70"/>
      <c r="D11151" s="23"/>
      <c r="E11151" s="23"/>
      <c r="F11151" s="23"/>
      <c r="G11151" s="23"/>
      <c r="H11151" s="23"/>
      <c r="I11151" s="23"/>
      <c r="J11151" s="24"/>
      <c r="K11151" s="24"/>
      <c r="L11151" s="24"/>
      <c r="M11151" s="133"/>
    </row>
    <row r="11152" spans="1:13" x14ac:dyDescent="0.25">
      <c r="A11152" s="35"/>
      <c r="B11152" s="68"/>
      <c r="C11152" s="70"/>
      <c r="D11152" s="23"/>
      <c r="E11152" s="23"/>
      <c r="F11152" s="23"/>
      <c r="G11152" s="23"/>
      <c r="H11152" s="23"/>
      <c r="I11152" s="23"/>
      <c r="J11152" s="24"/>
      <c r="K11152" s="24"/>
      <c r="L11152" s="24"/>
      <c r="M11152" s="133"/>
    </row>
    <row r="11153" spans="1:13" x14ac:dyDescent="0.25">
      <c r="A11153" s="35"/>
      <c r="B11153" s="68"/>
      <c r="C11153" s="70"/>
      <c r="D11153" s="23"/>
      <c r="E11153" s="23"/>
      <c r="F11153" s="23"/>
      <c r="G11153" s="23"/>
      <c r="H11153" s="23"/>
      <c r="I11153" s="23"/>
      <c r="J11153" s="24"/>
      <c r="K11153" s="24"/>
      <c r="L11153" s="24"/>
      <c r="M11153" s="133"/>
    </row>
    <row r="11154" spans="1:13" x14ac:dyDescent="0.25">
      <c r="A11154" s="35"/>
      <c r="B11154" s="68"/>
      <c r="C11154" s="70"/>
      <c r="D11154" s="23"/>
      <c r="E11154" s="23"/>
      <c r="F11154" s="23"/>
      <c r="G11154" s="23"/>
      <c r="H11154" s="23"/>
      <c r="I11154" s="23"/>
      <c r="J11154" s="24"/>
      <c r="K11154" s="24"/>
      <c r="L11154" s="24"/>
      <c r="M11154" s="133"/>
    </row>
    <row r="11155" spans="1:13" x14ac:dyDescent="0.25">
      <c r="A11155" s="35"/>
      <c r="B11155" s="68"/>
      <c r="C11155" s="70"/>
      <c r="D11155" s="23"/>
      <c r="E11155" s="23"/>
      <c r="F11155" s="23"/>
      <c r="G11155" s="23"/>
      <c r="H11155" s="23"/>
      <c r="I11155" s="23"/>
      <c r="J11155" s="24"/>
      <c r="K11155" s="24"/>
      <c r="L11155" s="24"/>
      <c r="M11155" s="133"/>
    </row>
    <row r="11156" spans="1:13" x14ac:dyDescent="0.25">
      <c r="A11156" s="35"/>
      <c r="B11156" s="68"/>
      <c r="C11156" s="70"/>
      <c r="D11156" s="23"/>
      <c r="E11156" s="23"/>
      <c r="F11156" s="23"/>
      <c r="G11156" s="23"/>
      <c r="H11156" s="23"/>
      <c r="I11156" s="23"/>
      <c r="J11156" s="24"/>
      <c r="K11156" s="24"/>
      <c r="L11156" s="24"/>
      <c r="M11156" s="133"/>
    </row>
    <row r="11157" spans="1:13" x14ac:dyDescent="0.25">
      <c r="A11157" s="35"/>
      <c r="B11157" s="68"/>
      <c r="C11157" s="70"/>
      <c r="D11157" s="23"/>
      <c r="E11157" s="23"/>
      <c r="F11157" s="23"/>
      <c r="G11157" s="23"/>
      <c r="H11157" s="23"/>
      <c r="I11157" s="23"/>
      <c r="J11157" s="24"/>
      <c r="K11157" s="24"/>
      <c r="L11157" s="24"/>
      <c r="M11157" s="133"/>
    </row>
    <row r="11158" spans="1:13" x14ac:dyDescent="0.25">
      <c r="A11158" s="35"/>
      <c r="B11158" s="68"/>
      <c r="C11158" s="70"/>
      <c r="D11158" s="23"/>
      <c r="E11158" s="23"/>
      <c r="F11158" s="23"/>
      <c r="G11158" s="23"/>
      <c r="H11158" s="23"/>
      <c r="I11158" s="23"/>
      <c r="J11158" s="24"/>
      <c r="K11158" s="24"/>
      <c r="L11158" s="24"/>
      <c r="M11158" s="133"/>
    </row>
    <row r="11159" spans="1:13" x14ac:dyDescent="0.25">
      <c r="A11159" s="35"/>
      <c r="B11159" s="68"/>
      <c r="C11159" s="70"/>
      <c r="D11159" s="23"/>
      <c r="E11159" s="23"/>
      <c r="F11159" s="23"/>
      <c r="G11159" s="23"/>
      <c r="H11159" s="23"/>
      <c r="I11159" s="23"/>
      <c r="J11159" s="24"/>
      <c r="K11159" s="24"/>
      <c r="L11159" s="24"/>
      <c r="M11159" s="133"/>
    </row>
    <row r="11160" spans="1:13" x14ac:dyDescent="0.25">
      <c r="A11160" s="35"/>
      <c r="B11160" s="68"/>
      <c r="C11160" s="70"/>
      <c r="D11160" s="23"/>
      <c r="E11160" s="23"/>
      <c r="F11160" s="23"/>
      <c r="G11160" s="23"/>
      <c r="H11160" s="23"/>
      <c r="I11160" s="23"/>
      <c r="J11160" s="24"/>
      <c r="K11160" s="24"/>
      <c r="L11160" s="24"/>
      <c r="M11160" s="133"/>
    </row>
    <row r="11161" spans="1:13" x14ac:dyDescent="0.25">
      <c r="A11161" s="35"/>
      <c r="B11161" s="68"/>
      <c r="C11161" s="70"/>
      <c r="D11161" s="23"/>
      <c r="E11161" s="23"/>
      <c r="F11161" s="23"/>
      <c r="G11161" s="23"/>
      <c r="H11161" s="23"/>
      <c r="I11161" s="23"/>
      <c r="J11161" s="24"/>
      <c r="K11161" s="24"/>
      <c r="L11161" s="24"/>
      <c r="M11161" s="133"/>
    </row>
    <row r="11162" spans="1:13" x14ac:dyDescent="0.25">
      <c r="A11162" s="35"/>
      <c r="B11162" s="68"/>
      <c r="C11162" s="70"/>
      <c r="D11162" s="23"/>
      <c r="E11162" s="23"/>
      <c r="F11162" s="23"/>
      <c r="G11162" s="23"/>
      <c r="H11162" s="23"/>
      <c r="I11162" s="23"/>
      <c r="J11162" s="24"/>
      <c r="K11162" s="24"/>
      <c r="L11162" s="24"/>
      <c r="M11162" s="133"/>
    </row>
    <row r="11163" spans="1:13" x14ac:dyDescent="0.25">
      <c r="A11163" s="35"/>
      <c r="B11163" s="68"/>
      <c r="C11163" s="70"/>
      <c r="D11163" s="23"/>
      <c r="E11163" s="23"/>
      <c r="F11163" s="23"/>
      <c r="G11163" s="23"/>
      <c r="H11163" s="23"/>
      <c r="I11163" s="23"/>
      <c r="J11163" s="24"/>
      <c r="K11163" s="24"/>
      <c r="L11163" s="24"/>
      <c r="M11163" s="133"/>
    </row>
    <row r="11164" spans="1:13" x14ac:dyDescent="0.25">
      <c r="A11164" s="35"/>
      <c r="B11164" s="68"/>
      <c r="C11164" s="70"/>
      <c r="D11164" s="23"/>
      <c r="E11164" s="23"/>
      <c r="F11164" s="23"/>
      <c r="G11164" s="23"/>
      <c r="H11164" s="23"/>
      <c r="I11164" s="23"/>
      <c r="J11164" s="24"/>
      <c r="K11164" s="24"/>
      <c r="L11164" s="24"/>
      <c r="M11164" s="133"/>
    </row>
    <row r="11165" spans="1:13" x14ac:dyDescent="0.25">
      <c r="A11165" s="35"/>
      <c r="B11165" s="68"/>
      <c r="C11165" s="70"/>
      <c r="D11165" s="23"/>
      <c r="E11165" s="23"/>
      <c r="F11165" s="23"/>
      <c r="G11165" s="23"/>
      <c r="H11165" s="23"/>
      <c r="I11165" s="23"/>
      <c r="J11165" s="24"/>
      <c r="K11165" s="24"/>
      <c r="L11165" s="24"/>
      <c r="M11165" s="133"/>
    </row>
    <row r="11166" spans="1:13" x14ac:dyDescent="0.25">
      <c r="A11166" s="35"/>
      <c r="B11166" s="68"/>
      <c r="C11166" s="70"/>
      <c r="D11166" s="23"/>
      <c r="E11166" s="23"/>
      <c r="F11166" s="23"/>
      <c r="G11166" s="23"/>
      <c r="H11166" s="23"/>
      <c r="I11166" s="23"/>
      <c r="J11166" s="24"/>
      <c r="K11166" s="24"/>
      <c r="L11166" s="24"/>
      <c r="M11166" s="133"/>
    </row>
    <row r="11167" spans="1:13" x14ac:dyDescent="0.25">
      <c r="A11167" s="35"/>
      <c r="B11167" s="68"/>
      <c r="C11167" s="70"/>
      <c r="D11167" s="23"/>
      <c r="E11167" s="23"/>
      <c r="F11167" s="23"/>
      <c r="G11167" s="23"/>
      <c r="H11167" s="23"/>
      <c r="I11167" s="23"/>
      <c r="J11167" s="24"/>
      <c r="K11167" s="24"/>
      <c r="L11167" s="24"/>
      <c r="M11167" s="133"/>
    </row>
    <row r="11168" spans="1:13" x14ac:dyDescent="0.25">
      <c r="A11168" s="35"/>
      <c r="B11168" s="68"/>
      <c r="C11168" s="70"/>
      <c r="D11168" s="23"/>
      <c r="E11168" s="23"/>
      <c r="F11168" s="23"/>
      <c r="G11168" s="23"/>
      <c r="H11168" s="23"/>
      <c r="I11168" s="23"/>
      <c r="J11168" s="24"/>
      <c r="K11168" s="24"/>
      <c r="L11168" s="24"/>
      <c r="M11168" s="133"/>
    </row>
    <row r="11169" spans="1:13" x14ac:dyDescent="0.25">
      <c r="A11169" s="35"/>
      <c r="B11169" s="68"/>
      <c r="C11169" s="70"/>
      <c r="D11169" s="23"/>
      <c r="E11169" s="23"/>
      <c r="F11169" s="23"/>
      <c r="G11169" s="23"/>
      <c r="H11169" s="23"/>
      <c r="I11169" s="23"/>
      <c r="J11169" s="24"/>
      <c r="K11169" s="24"/>
      <c r="L11169" s="24"/>
      <c r="M11169" s="133"/>
    </row>
    <row r="11170" spans="1:13" x14ac:dyDescent="0.25">
      <c r="A11170" s="35"/>
      <c r="B11170" s="68"/>
      <c r="C11170" s="70"/>
      <c r="D11170" s="23"/>
      <c r="E11170" s="23"/>
      <c r="F11170" s="23"/>
      <c r="G11170" s="23"/>
      <c r="H11170" s="23"/>
      <c r="I11170" s="23"/>
      <c r="J11170" s="24"/>
      <c r="K11170" s="24"/>
      <c r="L11170" s="24"/>
      <c r="M11170" s="133"/>
    </row>
    <row r="11171" spans="1:13" x14ac:dyDescent="0.25">
      <c r="A11171" s="35"/>
      <c r="B11171" s="68"/>
      <c r="C11171" s="70"/>
      <c r="D11171" s="23"/>
      <c r="E11171" s="23"/>
      <c r="F11171" s="23"/>
      <c r="G11171" s="23"/>
      <c r="H11171" s="23"/>
      <c r="I11171" s="23"/>
      <c r="J11171" s="24"/>
      <c r="K11171" s="24"/>
      <c r="L11171" s="24"/>
      <c r="M11171" s="133"/>
    </row>
    <row r="11172" spans="1:13" x14ac:dyDescent="0.25">
      <c r="A11172" s="35"/>
      <c r="B11172" s="68"/>
      <c r="C11172" s="70"/>
      <c r="D11172" s="23"/>
      <c r="E11172" s="23"/>
      <c r="F11172" s="23"/>
      <c r="G11172" s="23"/>
      <c r="H11172" s="23"/>
      <c r="I11172" s="23"/>
      <c r="J11172" s="24"/>
      <c r="K11172" s="24"/>
      <c r="L11172" s="24"/>
      <c r="M11172" s="133"/>
    </row>
    <row r="11173" spans="1:13" x14ac:dyDescent="0.25">
      <c r="A11173" s="35"/>
      <c r="B11173" s="68"/>
      <c r="C11173" s="70"/>
      <c r="D11173" s="23"/>
      <c r="E11173" s="23"/>
      <c r="F11173" s="23"/>
      <c r="G11173" s="23"/>
      <c r="H11173" s="23"/>
      <c r="I11173" s="23"/>
      <c r="J11173" s="24"/>
      <c r="K11173" s="24"/>
      <c r="L11173" s="24"/>
      <c r="M11173" s="133"/>
    </row>
    <row r="11174" spans="1:13" x14ac:dyDescent="0.25">
      <c r="A11174" s="35"/>
      <c r="B11174" s="68"/>
      <c r="C11174" s="70"/>
      <c r="D11174" s="23"/>
      <c r="E11174" s="23"/>
      <c r="F11174" s="23"/>
      <c r="G11174" s="23"/>
      <c r="H11174" s="23"/>
      <c r="I11174" s="23"/>
      <c r="J11174" s="24"/>
      <c r="K11174" s="24"/>
      <c r="L11174" s="24"/>
      <c r="M11174" s="133"/>
    </row>
    <row r="11175" spans="1:13" x14ac:dyDescent="0.25">
      <c r="A11175" s="35"/>
      <c r="B11175" s="68"/>
      <c r="C11175" s="70"/>
      <c r="D11175" s="23"/>
      <c r="E11175" s="23"/>
      <c r="F11175" s="23"/>
      <c r="G11175" s="23"/>
      <c r="H11175" s="23"/>
      <c r="I11175" s="23"/>
      <c r="J11175" s="24"/>
      <c r="K11175" s="24"/>
      <c r="L11175" s="24"/>
      <c r="M11175" s="133"/>
    </row>
    <row r="11176" spans="1:13" x14ac:dyDescent="0.25">
      <c r="A11176" s="35"/>
      <c r="B11176" s="68"/>
      <c r="C11176" s="70"/>
      <c r="D11176" s="23"/>
      <c r="E11176" s="23"/>
      <c r="F11176" s="23"/>
      <c r="G11176" s="23"/>
      <c r="H11176" s="23"/>
      <c r="I11176" s="23"/>
      <c r="J11176" s="24"/>
      <c r="K11176" s="24"/>
      <c r="L11176" s="24"/>
      <c r="M11176" s="133"/>
    </row>
    <row r="11177" spans="1:13" x14ac:dyDescent="0.25">
      <c r="A11177" s="35"/>
      <c r="B11177" s="68"/>
      <c r="C11177" s="70"/>
      <c r="D11177" s="23"/>
      <c r="E11177" s="23"/>
      <c r="F11177" s="23"/>
      <c r="G11177" s="23"/>
      <c r="H11177" s="23"/>
      <c r="I11177" s="23"/>
      <c r="J11177" s="24"/>
      <c r="K11177" s="24"/>
      <c r="L11177" s="24"/>
      <c r="M11177" s="133"/>
    </row>
    <row r="11178" spans="1:13" x14ac:dyDescent="0.25">
      <c r="A11178" s="35"/>
      <c r="B11178" s="68"/>
      <c r="C11178" s="70"/>
      <c r="D11178" s="23"/>
      <c r="E11178" s="23"/>
      <c r="F11178" s="23"/>
      <c r="G11178" s="23"/>
      <c r="H11178" s="23"/>
      <c r="I11178" s="23"/>
      <c r="J11178" s="24"/>
      <c r="K11178" s="24"/>
      <c r="L11178" s="24"/>
      <c r="M11178" s="133"/>
    </row>
    <row r="11179" spans="1:13" x14ac:dyDescent="0.25">
      <c r="A11179" s="35"/>
      <c r="B11179" s="68"/>
      <c r="C11179" s="70"/>
      <c r="D11179" s="23"/>
      <c r="E11179" s="23"/>
      <c r="F11179" s="23"/>
      <c r="G11179" s="23"/>
      <c r="H11179" s="23"/>
      <c r="I11179" s="23"/>
      <c r="J11179" s="24"/>
      <c r="K11179" s="24"/>
      <c r="L11179" s="24"/>
      <c r="M11179" s="133"/>
    </row>
    <row r="11180" spans="1:13" x14ac:dyDescent="0.25">
      <c r="A11180" s="35"/>
      <c r="B11180" s="68"/>
      <c r="C11180" s="70"/>
      <c r="D11180" s="23"/>
      <c r="E11180" s="23"/>
      <c r="F11180" s="23"/>
      <c r="G11180" s="23"/>
      <c r="H11180" s="23"/>
      <c r="I11180" s="23"/>
      <c r="J11180" s="24"/>
      <c r="K11180" s="24"/>
      <c r="L11180" s="24"/>
      <c r="M11180" s="133"/>
    </row>
    <row r="11181" spans="1:13" x14ac:dyDescent="0.25">
      <c r="A11181" s="35"/>
      <c r="B11181" s="68"/>
      <c r="C11181" s="70"/>
      <c r="D11181" s="23"/>
      <c r="E11181" s="23"/>
      <c r="F11181" s="23"/>
      <c r="G11181" s="23"/>
      <c r="H11181" s="23"/>
      <c r="I11181" s="23"/>
      <c r="J11181" s="24"/>
      <c r="K11181" s="24"/>
      <c r="L11181" s="24"/>
      <c r="M11181" s="133"/>
    </row>
    <row r="11182" spans="1:13" x14ac:dyDescent="0.25">
      <c r="A11182" s="35"/>
      <c r="B11182" s="68"/>
      <c r="C11182" s="70"/>
      <c r="D11182" s="23"/>
      <c r="E11182" s="23"/>
      <c r="F11182" s="23"/>
      <c r="G11182" s="23"/>
      <c r="H11182" s="23"/>
      <c r="I11182" s="23"/>
      <c r="J11182" s="24"/>
      <c r="K11182" s="24"/>
      <c r="L11182" s="24"/>
      <c r="M11182" s="133"/>
    </row>
    <row r="11183" spans="1:13" x14ac:dyDescent="0.25">
      <c r="A11183" s="35"/>
      <c r="B11183" s="68"/>
      <c r="C11183" s="70"/>
      <c r="D11183" s="23"/>
      <c r="E11183" s="23"/>
      <c r="F11183" s="23"/>
      <c r="G11183" s="23"/>
      <c r="H11183" s="23"/>
      <c r="I11183" s="23"/>
      <c r="J11183" s="24"/>
      <c r="K11183" s="24"/>
      <c r="L11183" s="24"/>
      <c r="M11183" s="133"/>
    </row>
    <row r="11184" spans="1:13" x14ac:dyDescent="0.25">
      <c r="A11184" s="35"/>
      <c r="B11184" s="68"/>
      <c r="C11184" s="70"/>
      <c r="D11184" s="23"/>
      <c r="E11184" s="23"/>
      <c r="F11184" s="23"/>
      <c r="G11184" s="23"/>
      <c r="H11184" s="23"/>
      <c r="I11184" s="23"/>
      <c r="J11184" s="24"/>
      <c r="K11184" s="24"/>
      <c r="L11184" s="24"/>
      <c r="M11184" s="133"/>
    </row>
    <row r="11185" spans="1:13" x14ac:dyDescent="0.25">
      <c r="A11185" s="35"/>
      <c r="B11185" s="68"/>
      <c r="C11185" s="70"/>
      <c r="D11185" s="23"/>
      <c r="E11185" s="23"/>
      <c r="F11185" s="23"/>
      <c r="G11185" s="23"/>
      <c r="H11185" s="23"/>
      <c r="I11185" s="23"/>
      <c r="J11185" s="24"/>
      <c r="K11185" s="24"/>
      <c r="L11185" s="24"/>
      <c r="M11185" s="133"/>
    </row>
    <row r="11186" spans="1:13" x14ac:dyDescent="0.25">
      <c r="A11186" s="35"/>
      <c r="B11186" s="68"/>
      <c r="C11186" s="70"/>
      <c r="D11186" s="23"/>
      <c r="E11186" s="23"/>
      <c r="F11186" s="23"/>
      <c r="G11186" s="23"/>
      <c r="H11186" s="23"/>
      <c r="I11186" s="23"/>
      <c r="J11186" s="24"/>
      <c r="K11186" s="24"/>
      <c r="L11186" s="24"/>
      <c r="M11186" s="133"/>
    </row>
    <row r="11187" spans="1:13" x14ac:dyDescent="0.25">
      <c r="A11187" s="35"/>
      <c r="B11187" s="68"/>
      <c r="C11187" s="70"/>
      <c r="D11187" s="23"/>
      <c r="E11187" s="23"/>
      <c r="F11187" s="23"/>
      <c r="G11187" s="23"/>
      <c r="H11187" s="23"/>
      <c r="I11187" s="23"/>
      <c r="J11187" s="24"/>
      <c r="K11187" s="24"/>
      <c r="L11187" s="24"/>
      <c r="M11187" s="133"/>
    </row>
    <row r="11188" spans="1:13" x14ac:dyDescent="0.25">
      <c r="A11188" s="35"/>
      <c r="B11188" s="68"/>
      <c r="C11188" s="70"/>
      <c r="D11188" s="23"/>
      <c r="E11188" s="23"/>
      <c r="F11188" s="23"/>
      <c r="G11188" s="23"/>
      <c r="H11188" s="23"/>
      <c r="I11188" s="23"/>
      <c r="J11188" s="24"/>
      <c r="K11188" s="24"/>
      <c r="L11188" s="24"/>
      <c r="M11188" s="133"/>
    </row>
    <row r="11189" spans="1:13" x14ac:dyDescent="0.25">
      <c r="A11189" s="35"/>
      <c r="B11189" s="68"/>
      <c r="C11189" s="70"/>
      <c r="D11189" s="23"/>
      <c r="E11189" s="23"/>
      <c r="F11189" s="23"/>
      <c r="G11189" s="23"/>
      <c r="H11189" s="23"/>
      <c r="I11189" s="23"/>
      <c r="J11189" s="24"/>
      <c r="K11189" s="24"/>
      <c r="L11189" s="24"/>
      <c r="M11189" s="133"/>
    </row>
    <row r="11190" spans="1:13" x14ac:dyDescent="0.25">
      <c r="A11190" s="35"/>
      <c r="B11190" s="68"/>
      <c r="C11190" s="70"/>
      <c r="D11190" s="23"/>
      <c r="E11190" s="23"/>
      <c r="F11190" s="23"/>
      <c r="G11190" s="23"/>
      <c r="H11190" s="23"/>
      <c r="I11190" s="23"/>
      <c r="J11190" s="24"/>
      <c r="K11190" s="24"/>
      <c r="L11190" s="24"/>
      <c r="M11190" s="133"/>
    </row>
    <row r="11191" spans="1:13" x14ac:dyDescent="0.25">
      <c r="A11191" s="35"/>
      <c r="B11191" s="68"/>
      <c r="C11191" s="70"/>
      <c r="D11191" s="23"/>
      <c r="E11191" s="23"/>
      <c r="F11191" s="23"/>
      <c r="G11191" s="23"/>
      <c r="H11191" s="23"/>
      <c r="I11191" s="23"/>
      <c r="J11191" s="24"/>
      <c r="K11191" s="24"/>
      <c r="L11191" s="24"/>
      <c r="M11191" s="133"/>
    </row>
    <row r="11192" spans="1:13" x14ac:dyDescent="0.25">
      <c r="A11192" s="35"/>
      <c r="B11192" s="68"/>
      <c r="C11192" s="70"/>
      <c r="D11192" s="23"/>
      <c r="E11192" s="23"/>
      <c r="F11192" s="23"/>
      <c r="G11192" s="23"/>
      <c r="H11192" s="23"/>
      <c r="I11192" s="23"/>
      <c r="J11192" s="24"/>
      <c r="K11192" s="24"/>
      <c r="L11192" s="24"/>
      <c r="M11192" s="133"/>
    </row>
    <row r="11193" spans="1:13" x14ac:dyDescent="0.25">
      <c r="A11193" s="35"/>
      <c r="B11193" s="68"/>
      <c r="C11193" s="70"/>
      <c r="D11193" s="23"/>
      <c r="E11193" s="23"/>
      <c r="F11193" s="23"/>
      <c r="G11193" s="23"/>
      <c r="H11193" s="23"/>
      <c r="I11193" s="23"/>
      <c r="J11193" s="24"/>
      <c r="K11193" s="24"/>
      <c r="L11193" s="24"/>
      <c r="M11193" s="133"/>
    </row>
    <row r="11194" spans="1:13" x14ac:dyDescent="0.25">
      <c r="A11194" s="35"/>
      <c r="B11194" s="68"/>
      <c r="C11194" s="70"/>
      <c r="D11194" s="23"/>
      <c r="E11194" s="23"/>
      <c r="F11194" s="23"/>
      <c r="G11194" s="23"/>
      <c r="H11194" s="23"/>
      <c r="I11194" s="23"/>
      <c r="J11194" s="24"/>
      <c r="K11194" s="24"/>
      <c r="L11194" s="24"/>
      <c r="M11194" s="133"/>
    </row>
    <row r="11195" spans="1:13" x14ac:dyDescent="0.25">
      <c r="A11195" s="35"/>
      <c r="B11195" s="68"/>
      <c r="C11195" s="70"/>
      <c r="D11195" s="23"/>
      <c r="E11195" s="23"/>
      <c r="F11195" s="23"/>
      <c r="G11195" s="23"/>
      <c r="H11195" s="23"/>
      <c r="I11195" s="23"/>
      <c r="J11195" s="24"/>
      <c r="K11195" s="24"/>
      <c r="L11195" s="24"/>
      <c r="M11195" s="133"/>
    </row>
    <row r="11196" spans="1:13" x14ac:dyDescent="0.25">
      <c r="A11196" s="35"/>
      <c r="B11196" s="68"/>
      <c r="C11196" s="70"/>
      <c r="D11196" s="23"/>
      <c r="E11196" s="23"/>
      <c r="F11196" s="23"/>
      <c r="G11196" s="23"/>
      <c r="H11196" s="23"/>
      <c r="I11196" s="23"/>
      <c r="J11196" s="24"/>
      <c r="K11196" s="24"/>
      <c r="L11196" s="24"/>
      <c r="M11196" s="133"/>
    </row>
    <row r="11197" spans="1:13" x14ac:dyDescent="0.25">
      <c r="A11197" s="35"/>
      <c r="B11197" s="68"/>
      <c r="C11197" s="70"/>
      <c r="D11197" s="23"/>
      <c r="E11197" s="23"/>
      <c r="F11197" s="23"/>
      <c r="G11197" s="23"/>
      <c r="H11197" s="23"/>
      <c r="I11197" s="23"/>
      <c r="J11197" s="24"/>
      <c r="K11197" s="24"/>
      <c r="L11197" s="24"/>
      <c r="M11197" s="133"/>
    </row>
    <row r="11198" spans="1:13" x14ac:dyDescent="0.25">
      <c r="A11198" s="35"/>
      <c r="B11198" s="68"/>
      <c r="C11198" s="70"/>
      <c r="D11198" s="23"/>
      <c r="E11198" s="23"/>
      <c r="F11198" s="23"/>
      <c r="G11198" s="23"/>
      <c r="H11198" s="23"/>
      <c r="I11198" s="23"/>
      <c r="J11198" s="24"/>
      <c r="K11198" s="24"/>
      <c r="L11198" s="24"/>
      <c r="M11198" s="133"/>
    </row>
    <row r="11199" spans="1:13" x14ac:dyDescent="0.25">
      <c r="A11199" s="35"/>
      <c r="B11199" s="68"/>
      <c r="C11199" s="70"/>
      <c r="D11199" s="23"/>
      <c r="E11199" s="23"/>
      <c r="F11199" s="23"/>
      <c r="G11199" s="23"/>
      <c r="H11199" s="23"/>
      <c r="I11199" s="23"/>
      <c r="J11199" s="24"/>
      <c r="K11199" s="24"/>
      <c r="L11199" s="24"/>
      <c r="M11199" s="133"/>
    </row>
    <row r="11200" spans="1:13" x14ac:dyDescent="0.25">
      <c r="A11200" s="35"/>
      <c r="B11200" s="68"/>
      <c r="C11200" s="70"/>
      <c r="D11200" s="23"/>
      <c r="E11200" s="23"/>
      <c r="F11200" s="23"/>
      <c r="G11200" s="23"/>
      <c r="H11200" s="23"/>
      <c r="I11200" s="23"/>
      <c r="J11200" s="24"/>
      <c r="K11200" s="24"/>
      <c r="L11200" s="24"/>
      <c r="M11200" s="133"/>
    </row>
    <row r="11201" spans="1:13" x14ac:dyDescent="0.25">
      <c r="A11201" s="35"/>
      <c r="B11201" s="68"/>
      <c r="C11201" s="70"/>
      <c r="D11201" s="23"/>
      <c r="E11201" s="23"/>
      <c r="F11201" s="23"/>
      <c r="G11201" s="23"/>
      <c r="H11201" s="23"/>
      <c r="I11201" s="23"/>
      <c r="J11201" s="24"/>
      <c r="K11201" s="24"/>
      <c r="L11201" s="24"/>
      <c r="M11201" s="133"/>
    </row>
    <row r="11202" spans="1:13" x14ac:dyDescent="0.25">
      <c r="A11202" s="35"/>
      <c r="B11202" s="68"/>
      <c r="C11202" s="70"/>
      <c r="D11202" s="23"/>
      <c r="E11202" s="23"/>
      <c r="F11202" s="23"/>
      <c r="G11202" s="23"/>
      <c r="H11202" s="23"/>
      <c r="I11202" s="23"/>
      <c r="J11202" s="24"/>
      <c r="K11202" s="24"/>
      <c r="L11202" s="24"/>
      <c r="M11202" s="133"/>
    </row>
    <row r="11203" spans="1:13" x14ac:dyDescent="0.25">
      <c r="A11203" s="35"/>
      <c r="B11203" s="68"/>
      <c r="C11203" s="70"/>
      <c r="D11203" s="23"/>
      <c r="E11203" s="23"/>
      <c r="F11203" s="23"/>
      <c r="G11203" s="23"/>
      <c r="H11203" s="23"/>
      <c r="I11203" s="23"/>
      <c r="J11203" s="24"/>
      <c r="K11203" s="24"/>
      <c r="L11203" s="24"/>
      <c r="M11203" s="133"/>
    </row>
    <row r="11204" spans="1:13" x14ac:dyDescent="0.25">
      <c r="A11204" s="35"/>
      <c r="B11204" s="68"/>
      <c r="C11204" s="70"/>
      <c r="D11204" s="23"/>
      <c r="E11204" s="23"/>
      <c r="F11204" s="23"/>
      <c r="G11204" s="23"/>
      <c r="H11204" s="23"/>
      <c r="I11204" s="23"/>
      <c r="J11204" s="24"/>
      <c r="K11204" s="24"/>
      <c r="L11204" s="24"/>
      <c r="M11204" s="133"/>
    </row>
    <row r="11205" spans="1:13" x14ac:dyDescent="0.25">
      <c r="A11205" s="35"/>
      <c r="B11205" s="68"/>
      <c r="C11205" s="70"/>
      <c r="D11205" s="23"/>
      <c r="E11205" s="23"/>
      <c r="F11205" s="23"/>
      <c r="G11205" s="23"/>
      <c r="H11205" s="23"/>
      <c r="I11205" s="23"/>
      <c r="J11205" s="24"/>
      <c r="K11205" s="24"/>
      <c r="L11205" s="24"/>
      <c r="M11205" s="133"/>
    </row>
    <row r="11206" spans="1:13" x14ac:dyDescent="0.25">
      <c r="A11206" s="35"/>
      <c r="B11206" s="68"/>
      <c r="C11206" s="70"/>
      <c r="D11206" s="23"/>
      <c r="E11206" s="23"/>
      <c r="F11206" s="23"/>
      <c r="G11206" s="23"/>
      <c r="H11206" s="23"/>
      <c r="I11206" s="23"/>
      <c r="J11206" s="24"/>
      <c r="K11206" s="24"/>
      <c r="L11206" s="24"/>
      <c r="M11206" s="133"/>
    </row>
    <row r="11207" spans="1:13" x14ac:dyDescent="0.25">
      <c r="A11207" s="35"/>
      <c r="B11207" s="68"/>
      <c r="C11207" s="70"/>
      <c r="D11207" s="23"/>
      <c r="E11207" s="23"/>
      <c r="F11207" s="23"/>
      <c r="G11207" s="23"/>
      <c r="H11207" s="23"/>
      <c r="I11207" s="23"/>
      <c r="J11207" s="24"/>
      <c r="K11207" s="24"/>
      <c r="L11207" s="24"/>
      <c r="M11207" s="133"/>
    </row>
    <row r="11208" spans="1:13" x14ac:dyDescent="0.25">
      <c r="A11208" s="35"/>
      <c r="B11208" s="68"/>
      <c r="C11208" s="70"/>
      <c r="D11208" s="23"/>
      <c r="E11208" s="23"/>
      <c r="F11208" s="23"/>
      <c r="G11208" s="23"/>
      <c r="H11208" s="23"/>
      <c r="I11208" s="23"/>
      <c r="J11208" s="24"/>
      <c r="K11208" s="24"/>
      <c r="L11208" s="24"/>
      <c r="M11208" s="133"/>
    </row>
    <row r="11209" spans="1:13" x14ac:dyDescent="0.25">
      <c r="A11209" s="35"/>
      <c r="B11209" s="68"/>
      <c r="C11209" s="70"/>
      <c r="D11209" s="23"/>
      <c r="E11209" s="23"/>
      <c r="F11209" s="23"/>
      <c r="G11209" s="23"/>
      <c r="H11209" s="23"/>
      <c r="I11209" s="23"/>
      <c r="J11209" s="24"/>
      <c r="K11209" s="24"/>
      <c r="L11209" s="24"/>
      <c r="M11209" s="133"/>
    </row>
    <row r="11210" spans="1:13" x14ac:dyDescent="0.25">
      <c r="A11210" s="35"/>
      <c r="B11210" s="68"/>
      <c r="C11210" s="70"/>
      <c r="D11210" s="23"/>
      <c r="E11210" s="23"/>
      <c r="F11210" s="23"/>
      <c r="G11210" s="23"/>
      <c r="H11210" s="23"/>
      <c r="I11210" s="23"/>
      <c r="J11210" s="24"/>
      <c r="K11210" s="24"/>
      <c r="L11210" s="24"/>
      <c r="M11210" s="133"/>
    </row>
    <row r="11211" spans="1:13" x14ac:dyDescent="0.25">
      <c r="A11211" s="35"/>
      <c r="B11211" s="68"/>
      <c r="C11211" s="70"/>
      <c r="D11211" s="23"/>
      <c r="E11211" s="23"/>
      <c r="F11211" s="23"/>
      <c r="G11211" s="23"/>
      <c r="H11211" s="23"/>
      <c r="I11211" s="23"/>
      <c r="J11211" s="24"/>
      <c r="K11211" s="24"/>
      <c r="L11211" s="24"/>
      <c r="M11211" s="133"/>
    </row>
    <row r="11212" spans="1:13" x14ac:dyDescent="0.25">
      <c r="A11212" s="35"/>
      <c r="B11212" s="68"/>
      <c r="C11212" s="70"/>
      <c r="D11212" s="23"/>
      <c r="E11212" s="23"/>
      <c r="F11212" s="23"/>
      <c r="G11212" s="23"/>
      <c r="H11212" s="23"/>
      <c r="I11212" s="23"/>
      <c r="J11212" s="24"/>
      <c r="K11212" s="24"/>
      <c r="L11212" s="24"/>
      <c r="M11212" s="133"/>
    </row>
    <row r="11213" spans="1:13" x14ac:dyDescent="0.25">
      <c r="A11213" s="35"/>
      <c r="B11213" s="68"/>
      <c r="C11213" s="70"/>
      <c r="D11213" s="23"/>
      <c r="E11213" s="23"/>
      <c r="F11213" s="23"/>
      <c r="G11213" s="23"/>
      <c r="H11213" s="23"/>
      <c r="I11213" s="23"/>
      <c r="J11213" s="24"/>
      <c r="K11213" s="24"/>
      <c r="L11213" s="24"/>
      <c r="M11213" s="133"/>
    </row>
    <row r="11214" spans="1:13" x14ac:dyDescent="0.25">
      <c r="A11214" s="35"/>
      <c r="B11214" s="68"/>
      <c r="C11214" s="70"/>
      <c r="D11214" s="23"/>
      <c r="E11214" s="23"/>
      <c r="F11214" s="23"/>
      <c r="G11214" s="23"/>
      <c r="H11214" s="23"/>
      <c r="I11214" s="23"/>
      <c r="J11214" s="24"/>
      <c r="K11214" s="24"/>
      <c r="L11214" s="24"/>
      <c r="M11214" s="133"/>
    </row>
    <row r="11215" spans="1:13" x14ac:dyDescent="0.25">
      <c r="A11215" s="35"/>
      <c r="B11215" s="68"/>
      <c r="C11215" s="70"/>
      <c r="D11215" s="23"/>
      <c r="E11215" s="23"/>
      <c r="F11215" s="23"/>
      <c r="G11215" s="23"/>
      <c r="H11215" s="23"/>
      <c r="I11215" s="23"/>
      <c r="J11215" s="24"/>
      <c r="K11215" s="24"/>
      <c r="L11215" s="24"/>
      <c r="M11215" s="133"/>
    </row>
    <row r="11216" spans="1:13" x14ac:dyDescent="0.25">
      <c r="A11216" s="35"/>
      <c r="B11216" s="68"/>
      <c r="C11216" s="70"/>
      <c r="D11216" s="23"/>
      <c r="E11216" s="23"/>
      <c r="F11216" s="23"/>
      <c r="G11216" s="23"/>
      <c r="H11216" s="23"/>
      <c r="I11216" s="23"/>
      <c r="J11216" s="24"/>
      <c r="K11216" s="24"/>
      <c r="L11216" s="24"/>
      <c r="M11216" s="133"/>
    </row>
    <row r="11217" spans="1:13" x14ac:dyDescent="0.25">
      <c r="A11217" s="35"/>
      <c r="B11217" s="68"/>
      <c r="C11217" s="70"/>
      <c r="D11217" s="23"/>
      <c r="E11217" s="23"/>
      <c r="F11217" s="23"/>
      <c r="G11217" s="23"/>
      <c r="H11217" s="23"/>
      <c r="I11217" s="23"/>
      <c r="J11217" s="24"/>
      <c r="K11217" s="24"/>
      <c r="L11217" s="24"/>
      <c r="M11217" s="133"/>
    </row>
    <row r="11218" spans="1:13" x14ac:dyDescent="0.25">
      <c r="A11218" s="35"/>
      <c r="B11218" s="68"/>
      <c r="C11218" s="70"/>
      <c r="D11218" s="23"/>
      <c r="E11218" s="23"/>
      <c r="F11218" s="23"/>
      <c r="G11218" s="23"/>
      <c r="H11218" s="23"/>
      <c r="I11218" s="23"/>
      <c r="J11218" s="24"/>
      <c r="K11218" s="24"/>
      <c r="L11218" s="24"/>
      <c r="M11218" s="133"/>
    </row>
    <row r="11219" spans="1:13" x14ac:dyDescent="0.25">
      <c r="A11219" s="35"/>
      <c r="B11219" s="68"/>
      <c r="C11219" s="70"/>
      <c r="D11219" s="23"/>
      <c r="E11219" s="23"/>
      <c r="F11219" s="23"/>
      <c r="G11219" s="23"/>
      <c r="H11219" s="23"/>
      <c r="I11219" s="23"/>
      <c r="J11219" s="24"/>
      <c r="K11219" s="24"/>
      <c r="L11219" s="24"/>
      <c r="M11219" s="133"/>
    </row>
    <row r="11220" spans="1:13" x14ac:dyDescent="0.25">
      <c r="A11220" s="35"/>
      <c r="B11220" s="68"/>
      <c r="C11220" s="70"/>
      <c r="D11220" s="23"/>
      <c r="E11220" s="23"/>
      <c r="F11220" s="23"/>
      <c r="G11220" s="23"/>
      <c r="H11220" s="23"/>
      <c r="I11220" s="23"/>
      <c r="J11220" s="24"/>
      <c r="K11220" s="24"/>
      <c r="L11220" s="24"/>
      <c r="M11220" s="133"/>
    </row>
    <row r="11221" spans="1:13" x14ac:dyDescent="0.25">
      <c r="A11221" s="35"/>
      <c r="B11221" s="68"/>
      <c r="C11221" s="70"/>
      <c r="D11221" s="23"/>
      <c r="E11221" s="23"/>
      <c r="F11221" s="23"/>
      <c r="G11221" s="23"/>
      <c r="H11221" s="23"/>
      <c r="I11221" s="23"/>
      <c r="J11221" s="24"/>
      <c r="K11221" s="24"/>
      <c r="L11221" s="24"/>
      <c r="M11221" s="133"/>
    </row>
    <row r="11222" spans="1:13" x14ac:dyDescent="0.25">
      <c r="A11222" s="35"/>
      <c r="B11222" s="68"/>
      <c r="C11222" s="70"/>
      <c r="D11222" s="23"/>
      <c r="E11222" s="23"/>
      <c r="F11222" s="23"/>
      <c r="G11222" s="23"/>
      <c r="H11222" s="23"/>
      <c r="I11222" s="23"/>
      <c r="J11222" s="24"/>
      <c r="K11222" s="24"/>
      <c r="L11222" s="24"/>
      <c r="M11222" s="133"/>
    </row>
    <row r="11223" spans="1:13" x14ac:dyDescent="0.25">
      <c r="A11223" s="35"/>
      <c r="B11223" s="68"/>
      <c r="C11223" s="70"/>
      <c r="D11223" s="23"/>
      <c r="E11223" s="23"/>
      <c r="F11223" s="23"/>
      <c r="G11223" s="23"/>
      <c r="H11223" s="23"/>
      <c r="I11223" s="23"/>
      <c r="J11223" s="24"/>
      <c r="K11223" s="24"/>
      <c r="L11223" s="24"/>
      <c r="M11223" s="133"/>
    </row>
    <row r="11224" spans="1:13" x14ac:dyDescent="0.25">
      <c r="A11224" s="35"/>
      <c r="B11224" s="68"/>
      <c r="C11224" s="70"/>
      <c r="D11224" s="23"/>
      <c r="E11224" s="23"/>
      <c r="F11224" s="23"/>
      <c r="G11224" s="23"/>
      <c r="H11224" s="23"/>
      <c r="I11224" s="23"/>
      <c r="J11224" s="24"/>
      <c r="K11224" s="24"/>
      <c r="L11224" s="24"/>
      <c r="M11224" s="133"/>
    </row>
    <row r="11225" spans="1:13" x14ac:dyDescent="0.25">
      <c r="A11225" s="35"/>
      <c r="B11225" s="68"/>
      <c r="C11225" s="70"/>
      <c r="D11225" s="23"/>
      <c r="E11225" s="23"/>
      <c r="F11225" s="23"/>
      <c r="G11225" s="23"/>
      <c r="H11225" s="23"/>
      <c r="I11225" s="23"/>
      <c r="J11225" s="24"/>
      <c r="K11225" s="24"/>
      <c r="L11225" s="24"/>
      <c r="M11225" s="133"/>
    </row>
    <row r="11226" spans="1:13" x14ac:dyDescent="0.25">
      <c r="A11226" s="35"/>
      <c r="B11226" s="68"/>
      <c r="C11226" s="70"/>
      <c r="D11226" s="23"/>
      <c r="E11226" s="23"/>
      <c r="F11226" s="23"/>
      <c r="G11226" s="23"/>
      <c r="H11226" s="23"/>
      <c r="I11226" s="23"/>
      <c r="J11226" s="24"/>
      <c r="K11226" s="24"/>
      <c r="L11226" s="24"/>
      <c r="M11226" s="133"/>
    </row>
    <row r="11227" spans="1:13" x14ac:dyDescent="0.25">
      <c r="A11227" s="35"/>
      <c r="B11227" s="68"/>
      <c r="C11227" s="70"/>
      <c r="D11227" s="23"/>
      <c r="E11227" s="23"/>
      <c r="F11227" s="23"/>
      <c r="G11227" s="23"/>
      <c r="H11227" s="23"/>
      <c r="I11227" s="23"/>
      <c r="J11227" s="24"/>
      <c r="K11227" s="24"/>
      <c r="L11227" s="24"/>
      <c r="M11227" s="133"/>
    </row>
    <row r="11228" spans="1:13" x14ac:dyDescent="0.25">
      <c r="A11228" s="35"/>
      <c r="B11228" s="68"/>
      <c r="C11228" s="70"/>
      <c r="D11228" s="23"/>
      <c r="E11228" s="23"/>
      <c r="F11228" s="23"/>
      <c r="G11228" s="23"/>
      <c r="H11228" s="23"/>
      <c r="I11228" s="23"/>
      <c r="J11228" s="24"/>
      <c r="K11228" s="24"/>
      <c r="L11228" s="24"/>
      <c r="M11228" s="133"/>
    </row>
    <row r="11229" spans="1:13" x14ac:dyDescent="0.25">
      <c r="A11229" s="35"/>
      <c r="B11229" s="68"/>
      <c r="C11229" s="70"/>
      <c r="D11229" s="23"/>
      <c r="E11229" s="23"/>
      <c r="F11229" s="23"/>
      <c r="G11229" s="23"/>
      <c r="H11229" s="23"/>
      <c r="I11229" s="23"/>
      <c r="J11229" s="24"/>
      <c r="K11229" s="24"/>
      <c r="L11229" s="24"/>
      <c r="M11229" s="133"/>
    </row>
    <row r="11230" spans="1:13" x14ac:dyDescent="0.25">
      <c r="A11230" s="35"/>
      <c r="B11230" s="68"/>
      <c r="C11230" s="70"/>
      <c r="D11230" s="23"/>
      <c r="E11230" s="23"/>
      <c r="F11230" s="23"/>
      <c r="G11230" s="23"/>
      <c r="H11230" s="23"/>
      <c r="I11230" s="23"/>
      <c r="J11230" s="24"/>
      <c r="K11230" s="24"/>
      <c r="L11230" s="24"/>
      <c r="M11230" s="133"/>
    </row>
    <row r="11231" spans="1:13" x14ac:dyDescent="0.25">
      <c r="A11231" s="35"/>
      <c r="B11231" s="68"/>
      <c r="C11231" s="70"/>
      <c r="D11231" s="23"/>
      <c r="E11231" s="23"/>
      <c r="F11231" s="23"/>
      <c r="G11231" s="23"/>
      <c r="H11231" s="23"/>
      <c r="I11231" s="23"/>
      <c r="J11231" s="24"/>
      <c r="K11231" s="24"/>
      <c r="L11231" s="24"/>
      <c r="M11231" s="133"/>
    </row>
    <row r="11232" spans="1:13" x14ac:dyDescent="0.25">
      <c r="A11232" s="35"/>
      <c r="B11232" s="68"/>
      <c r="C11232" s="70"/>
      <c r="D11232" s="23"/>
      <c r="E11232" s="23"/>
      <c r="F11232" s="23"/>
      <c r="G11232" s="23"/>
      <c r="H11232" s="23"/>
      <c r="I11232" s="23"/>
      <c r="J11232" s="24"/>
      <c r="K11232" s="24"/>
      <c r="L11232" s="24"/>
      <c r="M11232" s="133"/>
    </row>
    <row r="11233" spans="1:13" x14ac:dyDescent="0.25">
      <c r="A11233" s="35"/>
      <c r="B11233" s="68"/>
      <c r="C11233" s="70"/>
      <c r="D11233" s="23"/>
      <c r="E11233" s="23"/>
      <c r="F11233" s="23"/>
      <c r="G11233" s="23"/>
      <c r="H11233" s="23"/>
      <c r="I11233" s="23"/>
      <c r="J11233" s="24"/>
      <c r="K11233" s="24"/>
      <c r="L11233" s="24"/>
      <c r="M11233" s="133"/>
    </row>
    <row r="11234" spans="1:13" x14ac:dyDescent="0.25">
      <c r="A11234" s="35"/>
      <c r="B11234" s="68"/>
      <c r="C11234" s="70"/>
      <c r="D11234" s="23"/>
      <c r="E11234" s="23"/>
      <c r="F11234" s="23"/>
      <c r="G11234" s="23"/>
      <c r="H11234" s="23"/>
      <c r="I11234" s="23"/>
      <c r="J11234" s="24"/>
      <c r="K11234" s="24"/>
      <c r="L11234" s="24"/>
      <c r="M11234" s="133"/>
    </row>
    <row r="11235" spans="1:13" x14ac:dyDescent="0.25">
      <c r="A11235" s="35"/>
      <c r="B11235" s="68"/>
      <c r="C11235" s="70"/>
      <c r="D11235" s="23"/>
      <c r="E11235" s="23"/>
      <c r="F11235" s="23"/>
      <c r="G11235" s="23"/>
      <c r="H11235" s="23"/>
      <c r="I11235" s="23"/>
      <c r="J11235" s="24"/>
      <c r="K11235" s="24"/>
      <c r="L11235" s="24"/>
      <c r="M11235" s="133"/>
    </row>
    <row r="11236" spans="1:13" x14ac:dyDescent="0.25">
      <c r="A11236" s="35"/>
      <c r="B11236" s="68"/>
      <c r="C11236" s="70"/>
      <c r="D11236" s="23"/>
      <c r="E11236" s="23"/>
      <c r="F11236" s="23"/>
      <c r="G11236" s="23"/>
      <c r="H11236" s="23"/>
      <c r="I11236" s="23"/>
      <c r="J11236" s="24"/>
      <c r="K11236" s="24"/>
      <c r="L11236" s="24"/>
      <c r="M11236" s="133"/>
    </row>
    <row r="11237" spans="1:13" x14ac:dyDescent="0.25">
      <c r="A11237" s="35"/>
      <c r="B11237" s="68"/>
      <c r="C11237" s="70"/>
      <c r="D11237" s="23"/>
      <c r="E11237" s="23"/>
      <c r="F11237" s="23"/>
      <c r="G11237" s="23"/>
      <c r="H11237" s="23"/>
      <c r="I11237" s="23"/>
      <c r="J11237" s="24"/>
      <c r="K11237" s="24"/>
      <c r="L11237" s="24"/>
      <c r="M11237" s="133"/>
    </row>
    <row r="11238" spans="1:13" x14ac:dyDescent="0.25">
      <c r="A11238" s="35"/>
      <c r="B11238" s="68"/>
      <c r="C11238" s="70"/>
      <c r="D11238" s="23"/>
      <c r="E11238" s="23"/>
      <c r="F11238" s="23"/>
      <c r="G11238" s="23"/>
      <c r="H11238" s="23"/>
      <c r="I11238" s="23"/>
      <c r="J11238" s="24"/>
      <c r="K11238" s="24"/>
      <c r="L11238" s="24"/>
      <c r="M11238" s="133"/>
    </row>
    <row r="11239" spans="1:13" x14ac:dyDescent="0.25">
      <c r="A11239" s="35"/>
      <c r="B11239" s="68"/>
      <c r="C11239" s="70"/>
      <c r="D11239" s="23"/>
      <c r="E11239" s="23"/>
      <c r="F11239" s="23"/>
      <c r="G11239" s="23"/>
      <c r="H11239" s="23"/>
      <c r="I11239" s="23"/>
      <c r="J11239" s="24"/>
      <c r="K11239" s="24"/>
      <c r="L11239" s="24"/>
      <c r="M11239" s="133"/>
    </row>
    <row r="11240" spans="1:13" x14ac:dyDescent="0.25">
      <c r="A11240" s="35"/>
      <c r="B11240" s="68"/>
      <c r="C11240" s="70"/>
      <c r="D11240" s="23"/>
      <c r="E11240" s="23"/>
      <c r="F11240" s="23"/>
      <c r="G11240" s="23"/>
      <c r="H11240" s="23"/>
      <c r="I11240" s="23"/>
      <c r="J11240" s="24"/>
      <c r="K11240" s="24"/>
      <c r="L11240" s="24"/>
      <c r="M11240" s="133"/>
    </row>
    <row r="11241" spans="1:13" x14ac:dyDescent="0.25">
      <c r="A11241" s="35"/>
      <c r="B11241" s="68"/>
      <c r="C11241" s="70"/>
      <c r="D11241" s="23"/>
      <c r="E11241" s="23"/>
      <c r="F11241" s="23"/>
      <c r="G11241" s="23"/>
      <c r="H11241" s="23"/>
      <c r="I11241" s="23"/>
      <c r="J11241" s="24"/>
      <c r="K11241" s="24"/>
      <c r="L11241" s="24"/>
      <c r="M11241" s="133"/>
    </row>
    <row r="11242" spans="1:13" x14ac:dyDescent="0.25">
      <c r="A11242" s="35"/>
      <c r="B11242" s="68"/>
      <c r="C11242" s="70"/>
      <c r="D11242" s="23"/>
      <c r="E11242" s="23"/>
      <c r="F11242" s="23"/>
      <c r="G11242" s="23"/>
      <c r="H11242" s="23"/>
      <c r="I11242" s="23"/>
      <c r="J11242" s="24"/>
      <c r="K11242" s="24"/>
      <c r="L11242" s="24"/>
      <c r="M11242" s="133"/>
    </row>
    <row r="11243" spans="1:13" x14ac:dyDescent="0.25">
      <c r="A11243" s="35"/>
      <c r="B11243" s="68"/>
      <c r="C11243" s="70"/>
      <c r="D11243" s="23"/>
      <c r="E11243" s="23"/>
      <c r="F11243" s="23"/>
      <c r="G11243" s="23"/>
      <c r="H11243" s="23"/>
      <c r="I11243" s="23"/>
      <c r="J11243" s="24"/>
      <c r="K11243" s="24"/>
      <c r="L11243" s="24"/>
      <c r="M11243" s="133"/>
    </row>
    <row r="11244" spans="1:13" x14ac:dyDescent="0.25">
      <c r="A11244" s="35"/>
      <c r="B11244" s="68"/>
      <c r="C11244" s="70"/>
      <c r="D11244" s="23"/>
      <c r="E11244" s="23"/>
      <c r="F11244" s="23"/>
      <c r="G11244" s="23"/>
      <c r="H11244" s="23"/>
      <c r="I11244" s="23"/>
      <c r="J11244" s="24"/>
      <c r="K11244" s="24"/>
      <c r="L11244" s="24"/>
      <c r="M11244" s="133"/>
    </row>
    <row r="11245" spans="1:13" x14ac:dyDescent="0.25">
      <c r="A11245" s="35"/>
      <c r="B11245" s="68"/>
      <c r="C11245" s="70"/>
      <c r="D11245" s="23"/>
      <c r="E11245" s="23"/>
      <c r="F11245" s="23"/>
      <c r="G11245" s="23"/>
      <c r="H11245" s="23"/>
      <c r="I11245" s="23"/>
      <c r="J11245" s="24"/>
      <c r="K11245" s="24"/>
      <c r="L11245" s="24"/>
      <c r="M11245" s="133"/>
    </row>
    <row r="11246" spans="1:13" x14ac:dyDescent="0.25">
      <c r="A11246" s="35"/>
      <c r="B11246" s="68"/>
      <c r="C11246" s="70"/>
      <c r="D11246" s="23"/>
      <c r="E11246" s="23"/>
      <c r="F11246" s="23"/>
      <c r="G11246" s="23"/>
      <c r="H11246" s="23"/>
      <c r="I11246" s="23"/>
      <c r="J11246" s="24"/>
      <c r="K11246" s="24"/>
      <c r="L11246" s="24"/>
      <c r="M11246" s="133"/>
    </row>
    <row r="11247" spans="1:13" x14ac:dyDescent="0.25">
      <c r="A11247" s="35"/>
      <c r="B11247" s="68"/>
      <c r="C11247" s="70"/>
      <c r="D11247" s="23"/>
      <c r="E11247" s="23"/>
      <c r="F11247" s="23"/>
      <c r="G11247" s="23"/>
      <c r="H11247" s="23"/>
      <c r="I11247" s="23"/>
      <c r="J11247" s="24"/>
      <c r="K11247" s="24"/>
      <c r="L11247" s="24"/>
      <c r="M11247" s="133"/>
    </row>
    <row r="11248" spans="1:13" x14ac:dyDescent="0.25">
      <c r="A11248" s="35"/>
      <c r="B11248" s="68"/>
      <c r="C11248" s="70"/>
      <c r="D11248" s="23"/>
      <c r="E11248" s="23"/>
      <c r="F11248" s="23"/>
      <c r="G11248" s="23"/>
      <c r="H11248" s="23"/>
      <c r="I11248" s="23"/>
      <c r="J11248" s="24"/>
      <c r="K11248" s="24"/>
      <c r="L11248" s="24"/>
      <c r="M11248" s="133"/>
    </row>
    <row r="11249" spans="1:13" x14ac:dyDescent="0.25">
      <c r="A11249" s="35"/>
      <c r="B11249" s="68"/>
      <c r="C11249" s="70"/>
      <c r="D11249" s="23"/>
      <c r="E11249" s="23"/>
      <c r="F11249" s="23"/>
      <c r="G11249" s="23"/>
      <c r="H11249" s="23"/>
      <c r="I11249" s="23"/>
      <c r="J11249" s="24"/>
      <c r="K11249" s="24"/>
      <c r="L11249" s="24"/>
      <c r="M11249" s="133"/>
    </row>
    <row r="11250" spans="1:13" x14ac:dyDescent="0.25">
      <c r="A11250" s="35"/>
      <c r="B11250" s="68"/>
      <c r="C11250" s="70"/>
      <c r="D11250" s="23"/>
      <c r="E11250" s="23"/>
      <c r="F11250" s="23"/>
      <c r="G11250" s="23"/>
      <c r="H11250" s="23"/>
      <c r="I11250" s="23"/>
      <c r="J11250" s="24"/>
      <c r="K11250" s="24"/>
      <c r="L11250" s="24"/>
      <c r="M11250" s="133"/>
    </row>
    <row r="11251" spans="1:13" x14ac:dyDescent="0.25">
      <c r="A11251" s="35"/>
      <c r="B11251" s="68"/>
      <c r="C11251" s="70"/>
      <c r="D11251" s="23"/>
      <c r="E11251" s="23"/>
      <c r="F11251" s="23"/>
      <c r="G11251" s="23"/>
      <c r="H11251" s="23"/>
      <c r="I11251" s="23"/>
      <c r="J11251" s="24"/>
      <c r="K11251" s="24"/>
      <c r="L11251" s="24"/>
      <c r="M11251" s="133"/>
    </row>
    <row r="11252" spans="1:13" x14ac:dyDescent="0.25">
      <c r="A11252" s="35"/>
      <c r="B11252" s="68"/>
      <c r="C11252" s="70"/>
      <c r="D11252" s="23"/>
      <c r="E11252" s="23"/>
      <c r="F11252" s="23"/>
      <c r="G11252" s="23"/>
      <c r="H11252" s="23"/>
      <c r="I11252" s="23"/>
      <c r="J11252" s="24"/>
      <c r="K11252" s="24"/>
      <c r="L11252" s="24"/>
      <c r="M11252" s="133"/>
    </row>
    <row r="11253" spans="1:13" x14ac:dyDescent="0.25">
      <c r="A11253" s="35"/>
      <c r="B11253" s="68"/>
      <c r="C11253" s="70"/>
      <c r="D11253" s="23"/>
      <c r="E11253" s="23"/>
      <c r="F11253" s="23"/>
      <c r="G11253" s="23"/>
      <c r="H11253" s="23"/>
      <c r="I11253" s="23"/>
      <c r="J11253" s="24"/>
      <c r="K11253" s="24"/>
      <c r="L11253" s="24"/>
      <c r="M11253" s="133"/>
    </row>
    <row r="11254" spans="1:13" x14ac:dyDescent="0.25">
      <c r="A11254" s="35"/>
      <c r="B11254" s="68"/>
      <c r="C11254" s="70"/>
      <c r="D11254" s="23"/>
      <c r="E11254" s="23"/>
      <c r="F11254" s="23"/>
      <c r="G11254" s="23"/>
      <c r="H11254" s="23"/>
      <c r="I11254" s="23"/>
      <c r="J11254" s="24"/>
      <c r="K11254" s="24"/>
      <c r="L11254" s="24"/>
      <c r="M11254" s="133"/>
    </row>
    <row r="11255" spans="1:13" x14ac:dyDescent="0.25">
      <c r="A11255" s="35"/>
      <c r="B11255" s="68"/>
      <c r="C11255" s="70"/>
      <c r="D11255" s="23"/>
      <c r="E11255" s="23"/>
      <c r="F11255" s="23"/>
      <c r="G11255" s="23"/>
      <c r="H11255" s="23"/>
      <c r="I11255" s="23"/>
      <c r="J11255" s="24"/>
      <c r="K11255" s="24"/>
      <c r="L11255" s="24"/>
      <c r="M11255" s="133"/>
    </row>
    <row r="11256" spans="1:13" x14ac:dyDescent="0.25">
      <c r="A11256" s="35"/>
      <c r="B11256" s="68"/>
      <c r="C11256" s="70"/>
      <c r="D11256" s="23"/>
      <c r="E11256" s="23"/>
      <c r="F11256" s="23"/>
      <c r="G11256" s="23"/>
      <c r="H11256" s="23"/>
      <c r="I11256" s="23"/>
      <c r="J11256" s="24"/>
      <c r="K11256" s="24"/>
      <c r="L11256" s="24"/>
      <c r="M11256" s="133"/>
    </row>
    <row r="11257" spans="1:13" x14ac:dyDescent="0.25">
      <c r="A11257" s="35"/>
      <c r="B11257" s="68"/>
      <c r="C11257" s="70"/>
      <c r="D11257" s="23"/>
      <c r="E11257" s="23"/>
      <c r="F11257" s="23"/>
      <c r="G11257" s="23"/>
      <c r="H11257" s="23"/>
      <c r="I11257" s="23"/>
      <c r="J11257" s="24"/>
      <c r="K11257" s="24"/>
      <c r="L11257" s="24"/>
      <c r="M11257" s="133"/>
    </row>
    <row r="11258" spans="1:13" x14ac:dyDescent="0.25">
      <c r="A11258" s="35"/>
      <c r="B11258" s="68"/>
      <c r="C11258" s="70"/>
      <c r="D11258" s="23"/>
      <c r="E11258" s="23"/>
      <c r="F11258" s="23"/>
      <c r="G11258" s="23"/>
      <c r="H11258" s="23"/>
      <c r="I11258" s="23"/>
      <c r="J11258" s="24"/>
      <c r="K11258" s="24"/>
      <c r="L11258" s="24"/>
      <c r="M11258" s="133"/>
    </row>
    <row r="11259" spans="1:13" x14ac:dyDescent="0.25">
      <c r="A11259" s="35"/>
      <c r="B11259" s="68"/>
      <c r="C11259" s="70"/>
      <c r="D11259" s="23"/>
      <c r="E11259" s="23"/>
      <c r="F11259" s="23"/>
      <c r="G11259" s="23"/>
      <c r="H11259" s="23"/>
      <c r="I11259" s="23"/>
      <c r="J11259" s="24"/>
      <c r="K11259" s="24"/>
      <c r="L11259" s="24"/>
      <c r="M11259" s="133"/>
    </row>
    <row r="11260" spans="1:13" x14ac:dyDescent="0.25">
      <c r="A11260" s="35"/>
      <c r="B11260" s="68"/>
      <c r="C11260" s="70"/>
      <c r="D11260" s="23"/>
      <c r="E11260" s="23"/>
      <c r="F11260" s="23"/>
      <c r="G11260" s="23"/>
      <c r="H11260" s="23"/>
      <c r="I11260" s="23"/>
      <c r="J11260" s="24"/>
      <c r="K11260" s="24"/>
      <c r="L11260" s="24"/>
      <c r="M11260" s="133"/>
    </row>
    <row r="11261" spans="1:13" x14ac:dyDescent="0.25">
      <c r="A11261" s="35"/>
      <c r="B11261" s="68"/>
      <c r="C11261" s="70"/>
      <c r="D11261" s="23"/>
      <c r="E11261" s="23"/>
      <c r="F11261" s="23"/>
      <c r="G11261" s="23"/>
      <c r="H11261" s="23"/>
      <c r="I11261" s="23"/>
      <c r="J11261" s="24"/>
      <c r="K11261" s="24"/>
      <c r="L11261" s="24"/>
      <c r="M11261" s="133"/>
    </row>
    <row r="11262" spans="1:13" x14ac:dyDescent="0.25">
      <c r="A11262" s="35"/>
      <c r="B11262" s="68"/>
      <c r="C11262" s="70"/>
      <c r="D11262" s="23"/>
      <c r="E11262" s="23"/>
      <c r="F11262" s="23"/>
      <c r="G11262" s="23"/>
      <c r="H11262" s="23"/>
      <c r="I11262" s="23"/>
      <c r="J11262" s="24"/>
      <c r="K11262" s="24"/>
      <c r="L11262" s="24"/>
      <c r="M11262" s="133"/>
    </row>
    <row r="11263" spans="1:13" x14ac:dyDescent="0.25">
      <c r="A11263" s="35"/>
      <c r="B11263" s="68"/>
      <c r="C11263" s="70"/>
      <c r="D11263" s="23"/>
      <c r="E11263" s="23"/>
      <c r="F11263" s="23"/>
      <c r="G11263" s="23"/>
      <c r="H11263" s="23"/>
      <c r="I11263" s="23"/>
      <c r="J11263" s="24"/>
      <c r="K11263" s="24"/>
      <c r="L11263" s="24"/>
      <c r="M11263" s="133"/>
    </row>
    <row r="11264" spans="1:13" x14ac:dyDescent="0.25">
      <c r="A11264" s="35"/>
      <c r="B11264" s="68"/>
      <c r="C11264" s="70"/>
      <c r="D11264" s="23"/>
      <c r="E11264" s="23"/>
      <c r="F11264" s="23"/>
      <c r="G11264" s="23"/>
      <c r="H11264" s="23"/>
      <c r="I11264" s="23"/>
      <c r="J11264" s="24"/>
      <c r="K11264" s="24"/>
      <c r="L11264" s="24"/>
      <c r="M11264" s="133"/>
    </row>
    <row r="11265" spans="1:13" x14ac:dyDescent="0.25">
      <c r="A11265" s="35"/>
      <c r="B11265" s="68"/>
      <c r="C11265" s="70"/>
      <c r="D11265" s="23"/>
      <c r="E11265" s="23"/>
      <c r="F11265" s="23"/>
      <c r="G11265" s="23"/>
      <c r="H11265" s="23"/>
      <c r="I11265" s="23"/>
      <c r="J11265" s="24"/>
      <c r="K11265" s="24"/>
      <c r="L11265" s="24"/>
      <c r="M11265" s="133"/>
    </row>
    <row r="11266" spans="1:13" x14ac:dyDescent="0.25">
      <c r="A11266" s="35"/>
      <c r="B11266" s="68"/>
      <c r="C11266" s="70"/>
      <c r="D11266" s="23"/>
      <c r="E11266" s="23"/>
      <c r="F11266" s="23"/>
      <c r="G11266" s="23"/>
      <c r="H11266" s="23"/>
      <c r="I11266" s="23"/>
      <c r="J11266" s="24"/>
      <c r="K11266" s="24"/>
      <c r="L11266" s="24"/>
      <c r="M11266" s="133"/>
    </row>
    <row r="11267" spans="1:13" x14ac:dyDescent="0.25">
      <c r="A11267" s="35"/>
      <c r="B11267" s="68"/>
      <c r="C11267" s="70"/>
      <c r="D11267" s="23"/>
      <c r="E11267" s="23"/>
      <c r="F11267" s="23"/>
      <c r="G11267" s="23"/>
      <c r="H11267" s="23"/>
      <c r="I11267" s="23"/>
      <c r="J11267" s="24"/>
      <c r="K11267" s="24"/>
      <c r="L11267" s="24"/>
      <c r="M11267" s="133"/>
    </row>
    <row r="11268" spans="1:13" x14ac:dyDescent="0.25">
      <c r="A11268" s="35"/>
      <c r="B11268" s="68"/>
      <c r="C11268" s="70"/>
      <c r="D11268" s="23"/>
      <c r="E11268" s="23"/>
      <c r="F11268" s="23"/>
      <c r="G11268" s="23"/>
      <c r="H11268" s="23"/>
      <c r="I11268" s="23"/>
      <c r="J11268" s="24"/>
      <c r="K11268" s="24"/>
      <c r="L11268" s="24"/>
      <c r="M11268" s="133"/>
    </row>
    <row r="11269" spans="1:13" x14ac:dyDescent="0.25">
      <c r="A11269" s="35"/>
      <c r="B11269" s="68"/>
      <c r="C11269" s="70"/>
      <c r="D11269" s="23"/>
      <c r="E11269" s="23"/>
      <c r="F11269" s="23"/>
      <c r="G11269" s="23"/>
      <c r="H11269" s="23"/>
      <c r="I11269" s="23"/>
      <c r="J11269" s="24"/>
      <c r="K11269" s="24"/>
      <c r="L11269" s="24"/>
      <c r="M11269" s="133"/>
    </row>
    <row r="11270" spans="1:13" x14ac:dyDescent="0.25">
      <c r="A11270" s="35"/>
      <c r="B11270" s="68"/>
      <c r="C11270" s="70"/>
      <c r="D11270" s="23"/>
      <c r="E11270" s="23"/>
      <c r="F11270" s="23"/>
      <c r="G11270" s="23"/>
      <c r="H11270" s="23"/>
      <c r="I11270" s="23"/>
      <c r="J11270" s="24"/>
      <c r="K11270" s="24"/>
      <c r="L11270" s="24"/>
      <c r="M11270" s="133"/>
    </row>
    <row r="11271" spans="1:13" x14ac:dyDescent="0.25">
      <c r="A11271" s="35"/>
      <c r="B11271" s="68"/>
      <c r="C11271" s="70"/>
      <c r="D11271" s="23"/>
      <c r="E11271" s="23"/>
      <c r="F11271" s="23"/>
      <c r="G11271" s="23"/>
      <c r="H11271" s="23"/>
      <c r="I11271" s="23"/>
      <c r="J11271" s="24"/>
      <c r="K11271" s="24"/>
      <c r="L11271" s="24"/>
      <c r="M11271" s="133"/>
    </row>
    <row r="11272" spans="1:13" x14ac:dyDescent="0.25">
      <c r="A11272" s="35"/>
      <c r="B11272" s="68"/>
      <c r="C11272" s="70"/>
      <c r="D11272" s="23"/>
      <c r="E11272" s="23"/>
      <c r="F11272" s="23"/>
      <c r="G11272" s="23"/>
      <c r="H11272" s="23"/>
      <c r="I11272" s="23"/>
      <c r="J11272" s="24"/>
      <c r="K11272" s="24"/>
      <c r="L11272" s="24"/>
      <c r="M11272" s="133"/>
    </row>
    <row r="11273" spans="1:13" x14ac:dyDescent="0.25">
      <c r="A11273" s="35"/>
      <c r="B11273" s="68"/>
      <c r="C11273" s="70"/>
      <c r="D11273" s="23"/>
      <c r="E11273" s="23"/>
      <c r="F11273" s="23"/>
      <c r="G11273" s="23"/>
      <c r="H11273" s="23"/>
      <c r="I11273" s="23"/>
      <c r="J11273" s="24"/>
      <c r="K11273" s="24"/>
      <c r="L11273" s="24"/>
      <c r="M11273" s="133"/>
    </row>
    <row r="11274" spans="1:13" x14ac:dyDescent="0.25">
      <c r="A11274" s="35"/>
      <c r="B11274" s="68"/>
      <c r="C11274" s="70"/>
      <c r="D11274" s="23"/>
      <c r="E11274" s="23"/>
      <c r="F11274" s="23"/>
      <c r="G11274" s="23"/>
      <c r="H11274" s="23"/>
      <c r="I11274" s="23"/>
      <c r="J11274" s="24"/>
      <c r="K11274" s="24"/>
      <c r="L11274" s="24"/>
      <c r="M11274" s="133"/>
    </row>
    <row r="11275" spans="1:13" x14ac:dyDescent="0.25">
      <c r="A11275" s="35"/>
      <c r="B11275" s="68"/>
      <c r="C11275" s="70"/>
      <c r="D11275" s="23"/>
      <c r="E11275" s="23"/>
      <c r="F11275" s="23"/>
      <c r="G11275" s="23"/>
      <c r="H11275" s="23"/>
      <c r="I11275" s="23"/>
      <c r="J11275" s="24"/>
      <c r="K11275" s="24"/>
      <c r="L11275" s="24"/>
      <c r="M11275" s="133"/>
    </row>
    <row r="11276" spans="1:13" x14ac:dyDescent="0.25">
      <c r="A11276" s="35"/>
      <c r="B11276" s="68"/>
      <c r="C11276" s="70"/>
      <c r="D11276" s="23"/>
      <c r="E11276" s="23"/>
      <c r="F11276" s="23"/>
      <c r="G11276" s="23"/>
      <c r="H11276" s="23"/>
      <c r="I11276" s="23"/>
      <c r="J11276" s="24"/>
      <c r="K11276" s="24"/>
      <c r="L11276" s="24"/>
      <c r="M11276" s="133"/>
    </row>
    <row r="11277" spans="1:13" x14ac:dyDescent="0.25">
      <c r="A11277" s="35"/>
      <c r="B11277" s="68"/>
      <c r="C11277" s="70"/>
      <c r="D11277" s="23"/>
      <c r="E11277" s="23"/>
      <c r="F11277" s="23"/>
      <c r="G11277" s="23"/>
      <c r="H11277" s="23"/>
      <c r="I11277" s="23"/>
      <c r="J11277" s="24"/>
      <c r="K11277" s="24"/>
      <c r="L11277" s="24"/>
      <c r="M11277" s="133"/>
    </row>
    <row r="11278" spans="1:13" x14ac:dyDescent="0.25">
      <c r="A11278" s="35"/>
      <c r="B11278" s="68"/>
      <c r="C11278" s="70"/>
      <c r="D11278" s="23"/>
      <c r="E11278" s="23"/>
      <c r="F11278" s="23"/>
      <c r="G11278" s="23"/>
      <c r="H11278" s="23"/>
      <c r="I11278" s="23"/>
      <c r="J11278" s="24"/>
      <c r="K11278" s="24"/>
      <c r="L11278" s="24"/>
      <c r="M11278" s="133"/>
    </row>
    <row r="11279" spans="1:13" x14ac:dyDescent="0.25">
      <c r="A11279" s="35"/>
      <c r="B11279" s="68"/>
      <c r="C11279" s="70"/>
      <c r="D11279" s="23"/>
      <c r="E11279" s="23"/>
      <c r="F11279" s="23"/>
      <c r="G11279" s="23"/>
      <c r="H11279" s="23"/>
      <c r="I11279" s="23"/>
      <c r="J11279" s="24"/>
      <c r="K11279" s="24"/>
      <c r="L11279" s="24"/>
      <c r="M11279" s="133"/>
    </row>
    <row r="11280" spans="1:13" x14ac:dyDescent="0.25">
      <c r="A11280" s="35"/>
      <c r="B11280" s="68"/>
      <c r="C11280" s="70"/>
      <c r="D11280" s="23"/>
      <c r="E11280" s="23"/>
      <c r="F11280" s="23"/>
      <c r="G11280" s="23"/>
      <c r="H11280" s="23"/>
      <c r="I11280" s="23"/>
      <c r="J11280" s="24"/>
      <c r="K11280" s="24"/>
      <c r="L11280" s="24"/>
      <c r="M11280" s="133"/>
    </row>
    <row r="11281" spans="1:13" x14ac:dyDescent="0.25">
      <c r="A11281" s="35"/>
      <c r="B11281" s="68"/>
      <c r="C11281" s="70"/>
      <c r="D11281" s="23"/>
      <c r="E11281" s="23"/>
      <c r="F11281" s="23"/>
      <c r="G11281" s="23"/>
      <c r="H11281" s="23"/>
      <c r="I11281" s="23"/>
      <c r="J11281" s="24"/>
      <c r="K11281" s="24"/>
      <c r="L11281" s="24"/>
      <c r="M11281" s="133"/>
    </row>
    <row r="11282" spans="1:13" x14ac:dyDescent="0.25">
      <c r="A11282" s="35"/>
      <c r="B11282" s="68"/>
      <c r="C11282" s="70"/>
      <c r="D11282" s="23"/>
      <c r="E11282" s="23"/>
      <c r="F11282" s="23"/>
      <c r="G11282" s="23"/>
      <c r="H11282" s="23"/>
      <c r="I11282" s="23"/>
      <c r="J11282" s="24"/>
      <c r="K11282" s="24"/>
      <c r="L11282" s="24"/>
      <c r="M11282" s="133"/>
    </row>
    <row r="11283" spans="1:13" x14ac:dyDescent="0.25">
      <c r="A11283" s="35"/>
      <c r="B11283" s="68"/>
      <c r="C11283" s="70"/>
      <c r="D11283" s="23"/>
      <c r="E11283" s="23"/>
      <c r="F11283" s="23"/>
      <c r="G11283" s="23"/>
      <c r="H11283" s="23"/>
      <c r="I11283" s="23"/>
      <c r="J11283" s="24"/>
      <c r="K11283" s="24"/>
      <c r="L11283" s="24"/>
      <c r="M11283" s="133"/>
    </row>
    <row r="11284" spans="1:13" x14ac:dyDescent="0.25">
      <c r="A11284" s="35"/>
      <c r="B11284" s="68"/>
      <c r="C11284" s="70"/>
      <c r="D11284" s="23"/>
      <c r="E11284" s="23"/>
      <c r="F11284" s="23"/>
      <c r="G11284" s="23"/>
      <c r="H11284" s="23"/>
      <c r="I11284" s="23"/>
      <c r="J11284" s="24"/>
      <c r="K11284" s="24"/>
      <c r="L11284" s="24"/>
      <c r="M11284" s="133"/>
    </row>
    <row r="11285" spans="1:13" x14ac:dyDescent="0.25">
      <c r="A11285" s="35"/>
      <c r="B11285" s="68"/>
      <c r="C11285" s="70"/>
      <c r="D11285" s="23"/>
      <c r="E11285" s="23"/>
      <c r="F11285" s="23"/>
      <c r="G11285" s="23"/>
      <c r="H11285" s="23"/>
      <c r="I11285" s="23"/>
      <c r="J11285" s="24"/>
      <c r="K11285" s="24"/>
      <c r="L11285" s="24"/>
      <c r="M11285" s="133"/>
    </row>
    <row r="11286" spans="1:13" x14ac:dyDescent="0.25">
      <c r="A11286" s="35"/>
      <c r="B11286" s="68"/>
      <c r="C11286" s="70"/>
      <c r="D11286" s="23"/>
      <c r="E11286" s="23"/>
      <c r="F11286" s="23"/>
      <c r="G11286" s="23"/>
      <c r="H11286" s="23"/>
      <c r="I11286" s="23"/>
      <c r="J11286" s="24"/>
      <c r="K11286" s="24"/>
      <c r="L11286" s="24"/>
      <c r="M11286" s="133"/>
    </row>
    <row r="11287" spans="1:13" x14ac:dyDescent="0.25">
      <c r="A11287" s="35"/>
      <c r="B11287" s="68"/>
      <c r="C11287" s="70"/>
      <c r="D11287" s="23"/>
      <c r="E11287" s="23"/>
      <c r="F11287" s="23"/>
      <c r="G11287" s="23"/>
      <c r="H11287" s="23"/>
      <c r="I11287" s="23"/>
      <c r="J11287" s="24"/>
      <c r="K11287" s="24"/>
      <c r="L11287" s="24"/>
      <c r="M11287" s="133"/>
    </row>
    <row r="11288" spans="1:13" x14ac:dyDescent="0.25">
      <c r="A11288" s="35"/>
      <c r="B11288" s="68"/>
      <c r="C11288" s="70"/>
      <c r="D11288" s="23"/>
      <c r="E11288" s="23"/>
      <c r="F11288" s="23"/>
      <c r="G11288" s="23"/>
      <c r="H11288" s="23"/>
      <c r="I11288" s="23"/>
      <c r="J11288" s="24"/>
      <c r="K11288" s="24"/>
      <c r="L11288" s="24"/>
      <c r="M11288" s="133"/>
    </row>
    <row r="11289" spans="1:13" x14ac:dyDescent="0.25">
      <c r="A11289" s="35"/>
      <c r="B11289" s="68"/>
      <c r="C11289" s="70"/>
      <c r="D11289" s="23"/>
      <c r="E11289" s="23"/>
      <c r="F11289" s="23"/>
      <c r="G11289" s="23"/>
      <c r="H11289" s="23"/>
      <c r="I11289" s="23"/>
      <c r="J11289" s="24"/>
      <c r="K11289" s="24"/>
      <c r="L11289" s="24"/>
      <c r="M11289" s="133"/>
    </row>
    <row r="11290" spans="1:13" x14ac:dyDescent="0.25">
      <c r="A11290" s="35"/>
      <c r="B11290" s="68"/>
      <c r="C11290" s="70"/>
      <c r="D11290" s="23"/>
      <c r="E11290" s="23"/>
      <c r="F11290" s="23"/>
      <c r="G11290" s="23"/>
      <c r="H11290" s="23"/>
      <c r="I11290" s="23"/>
      <c r="J11290" s="24"/>
      <c r="K11290" s="24"/>
      <c r="L11290" s="24"/>
      <c r="M11290" s="133"/>
    </row>
    <row r="11291" spans="1:13" x14ac:dyDescent="0.25">
      <c r="A11291" s="35"/>
      <c r="B11291" s="68"/>
      <c r="C11291" s="70"/>
      <c r="D11291" s="23"/>
      <c r="E11291" s="23"/>
      <c r="F11291" s="23"/>
      <c r="G11291" s="23"/>
      <c r="H11291" s="23"/>
      <c r="I11291" s="23"/>
      <c r="J11291" s="24"/>
      <c r="K11291" s="24"/>
      <c r="L11291" s="24"/>
      <c r="M11291" s="133"/>
    </row>
    <row r="11292" spans="1:13" x14ac:dyDescent="0.25">
      <c r="A11292" s="35"/>
      <c r="B11292" s="68"/>
      <c r="C11292" s="70"/>
      <c r="D11292" s="23"/>
      <c r="E11292" s="23"/>
      <c r="F11292" s="23"/>
      <c r="G11292" s="23"/>
      <c r="H11292" s="23"/>
      <c r="I11292" s="23"/>
      <c r="J11292" s="24"/>
      <c r="K11292" s="24"/>
      <c r="L11292" s="24"/>
      <c r="M11292" s="133"/>
    </row>
    <row r="11293" spans="1:13" x14ac:dyDescent="0.25">
      <c r="A11293" s="35"/>
      <c r="B11293" s="68"/>
      <c r="C11293" s="70"/>
      <c r="D11293" s="23"/>
      <c r="E11293" s="23"/>
      <c r="F11293" s="23"/>
      <c r="G11293" s="23"/>
      <c r="H11293" s="23"/>
      <c r="I11293" s="23"/>
      <c r="J11293" s="24"/>
      <c r="K11293" s="24"/>
      <c r="L11293" s="24"/>
      <c r="M11293" s="133"/>
    </row>
    <row r="11294" spans="1:13" x14ac:dyDescent="0.25">
      <c r="A11294" s="35"/>
      <c r="B11294" s="68"/>
      <c r="C11294" s="70"/>
      <c r="D11294" s="23"/>
      <c r="E11294" s="23"/>
      <c r="F11294" s="23"/>
      <c r="G11294" s="23"/>
      <c r="H11294" s="23"/>
      <c r="I11294" s="23"/>
      <c r="J11294" s="24"/>
      <c r="K11294" s="24"/>
      <c r="L11294" s="24"/>
      <c r="M11294" s="133"/>
    </row>
    <row r="11295" spans="1:13" x14ac:dyDescent="0.25">
      <c r="A11295" s="35"/>
      <c r="B11295" s="68"/>
      <c r="C11295" s="70"/>
      <c r="D11295" s="23"/>
      <c r="E11295" s="23"/>
      <c r="F11295" s="23"/>
      <c r="G11295" s="23"/>
      <c r="H11295" s="23"/>
      <c r="I11295" s="23"/>
      <c r="J11295" s="24"/>
      <c r="K11295" s="24"/>
      <c r="L11295" s="24"/>
      <c r="M11295" s="133"/>
    </row>
    <row r="11296" spans="1:13" x14ac:dyDescent="0.25">
      <c r="A11296" s="35"/>
      <c r="B11296" s="68"/>
      <c r="C11296" s="70"/>
      <c r="D11296" s="23"/>
      <c r="E11296" s="23"/>
      <c r="F11296" s="23"/>
      <c r="G11296" s="23"/>
      <c r="H11296" s="23"/>
      <c r="I11296" s="23"/>
      <c r="J11296" s="24"/>
      <c r="K11296" s="24"/>
      <c r="L11296" s="24"/>
      <c r="M11296" s="133"/>
    </row>
    <row r="11297" spans="1:13" x14ac:dyDescent="0.25">
      <c r="A11297" s="35"/>
      <c r="B11297" s="68"/>
      <c r="C11297" s="70"/>
      <c r="D11297" s="23"/>
      <c r="E11297" s="23"/>
      <c r="F11297" s="23"/>
      <c r="G11297" s="23"/>
      <c r="H11297" s="23"/>
      <c r="I11297" s="23"/>
      <c r="J11297" s="24"/>
      <c r="K11297" s="24"/>
      <c r="L11297" s="24"/>
      <c r="M11297" s="133"/>
    </row>
    <row r="11298" spans="1:13" x14ac:dyDescent="0.25">
      <c r="A11298" s="35"/>
      <c r="B11298" s="68"/>
      <c r="C11298" s="70"/>
      <c r="D11298" s="23"/>
      <c r="E11298" s="23"/>
      <c r="F11298" s="23"/>
      <c r="G11298" s="23"/>
      <c r="H11298" s="23"/>
      <c r="I11298" s="23"/>
      <c r="J11298" s="24"/>
      <c r="K11298" s="24"/>
      <c r="L11298" s="24"/>
      <c r="M11298" s="133"/>
    </row>
    <row r="11299" spans="1:13" x14ac:dyDescent="0.25">
      <c r="A11299" s="35"/>
      <c r="B11299" s="68"/>
      <c r="C11299" s="70"/>
      <c r="D11299" s="23"/>
      <c r="E11299" s="23"/>
      <c r="F11299" s="23"/>
      <c r="G11299" s="23"/>
      <c r="H11299" s="23"/>
      <c r="I11299" s="23"/>
      <c r="J11299" s="24"/>
      <c r="K11299" s="24"/>
      <c r="L11299" s="24"/>
      <c r="M11299" s="133"/>
    </row>
    <row r="11300" spans="1:13" x14ac:dyDescent="0.25">
      <c r="A11300" s="35"/>
      <c r="B11300" s="68"/>
      <c r="C11300" s="70"/>
      <c r="D11300" s="23"/>
      <c r="E11300" s="23"/>
      <c r="F11300" s="23"/>
      <c r="G11300" s="23"/>
      <c r="H11300" s="23"/>
      <c r="I11300" s="23"/>
      <c r="J11300" s="24"/>
      <c r="K11300" s="24"/>
      <c r="L11300" s="24"/>
      <c r="M11300" s="133"/>
    </row>
    <row r="11301" spans="1:13" x14ac:dyDescent="0.25">
      <c r="A11301" s="35"/>
      <c r="B11301" s="68"/>
      <c r="C11301" s="70"/>
      <c r="D11301" s="23"/>
      <c r="E11301" s="23"/>
      <c r="F11301" s="23"/>
      <c r="G11301" s="23"/>
      <c r="H11301" s="23"/>
      <c r="I11301" s="23"/>
      <c r="J11301" s="24"/>
      <c r="K11301" s="24"/>
      <c r="L11301" s="24"/>
      <c r="M11301" s="133"/>
    </row>
    <row r="11302" spans="1:13" x14ac:dyDescent="0.25">
      <c r="A11302" s="35"/>
      <c r="B11302" s="68"/>
      <c r="C11302" s="70"/>
      <c r="D11302" s="23"/>
      <c r="E11302" s="23"/>
      <c r="F11302" s="23"/>
      <c r="G11302" s="23"/>
      <c r="H11302" s="23"/>
      <c r="I11302" s="23"/>
      <c r="J11302" s="24"/>
      <c r="K11302" s="24"/>
      <c r="L11302" s="24"/>
      <c r="M11302" s="133"/>
    </row>
    <row r="11303" spans="1:13" x14ac:dyDescent="0.25">
      <c r="A11303" s="35"/>
      <c r="B11303" s="68"/>
      <c r="C11303" s="70"/>
      <c r="D11303" s="23"/>
      <c r="E11303" s="23"/>
      <c r="F11303" s="23"/>
      <c r="G11303" s="23"/>
      <c r="H11303" s="23"/>
      <c r="I11303" s="23"/>
      <c r="J11303" s="24"/>
      <c r="K11303" s="24"/>
      <c r="L11303" s="24"/>
      <c r="M11303" s="133"/>
    </row>
    <row r="11304" spans="1:13" x14ac:dyDescent="0.25">
      <c r="A11304" s="35"/>
      <c r="B11304" s="68"/>
      <c r="C11304" s="70"/>
      <c r="D11304" s="23"/>
      <c r="E11304" s="23"/>
      <c r="F11304" s="23"/>
      <c r="G11304" s="23"/>
      <c r="H11304" s="23"/>
      <c r="I11304" s="23"/>
      <c r="J11304" s="24"/>
      <c r="K11304" s="24"/>
      <c r="L11304" s="24"/>
      <c r="M11304" s="133"/>
    </row>
    <row r="11305" spans="1:13" x14ac:dyDescent="0.25">
      <c r="A11305" s="35"/>
      <c r="B11305" s="68"/>
      <c r="C11305" s="70"/>
      <c r="D11305" s="23"/>
      <c r="E11305" s="23"/>
      <c r="F11305" s="23"/>
      <c r="G11305" s="23"/>
      <c r="H11305" s="23"/>
      <c r="I11305" s="23"/>
      <c r="J11305" s="24"/>
      <c r="K11305" s="24"/>
      <c r="L11305" s="24"/>
      <c r="M11305" s="133"/>
    </row>
    <row r="11306" spans="1:13" x14ac:dyDescent="0.25">
      <c r="A11306" s="35"/>
      <c r="B11306" s="68"/>
      <c r="C11306" s="70"/>
      <c r="D11306" s="23"/>
      <c r="E11306" s="23"/>
      <c r="F11306" s="23"/>
      <c r="G11306" s="23"/>
      <c r="H11306" s="23"/>
      <c r="I11306" s="23"/>
      <c r="J11306" s="24"/>
      <c r="K11306" s="24"/>
      <c r="L11306" s="24"/>
      <c r="M11306" s="133"/>
    </row>
    <row r="11307" spans="1:13" x14ac:dyDescent="0.25">
      <c r="A11307" s="35"/>
      <c r="B11307" s="68"/>
      <c r="C11307" s="70"/>
      <c r="D11307" s="23"/>
      <c r="E11307" s="23"/>
      <c r="F11307" s="23"/>
      <c r="G11307" s="23"/>
      <c r="H11307" s="23"/>
      <c r="I11307" s="23"/>
      <c r="J11307" s="24"/>
      <c r="K11307" s="24"/>
      <c r="L11307" s="24"/>
      <c r="M11307" s="133"/>
    </row>
    <row r="11308" spans="1:13" x14ac:dyDescent="0.25">
      <c r="A11308" s="35"/>
      <c r="B11308" s="68"/>
      <c r="C11308" s="70"/>
      <c r="D11308" s="23"/>
      <c r="E11308" s="23"/>
      <c r="F11308" s="23"/>
      <c r="G11308" s="23"/>
      <c r="H11308" s="23"/>
      <c r="I11308" s="23"/>
      <c r="J11308" s="24"/>
      <c r="K11308" s="24"/>
      <c r="L11308" s="24"/>
      <c r="M11308" s="133"/>
    </row>
    <row r="11309" spans="1:13" x14ac:dyDescent="0.25">
      <c r="A11309" s="35"/>
      <c r="B11309" s="68"/>
      <c r="C11309" s="70"/>
      <c r="D11309" s="23"/>
      <c r="E11309" s="23"/>
      <c r="F11309" s="23"/>
      <c r="G11309" s="23"/>
      <c r="H11309" s="23"/>
      <c r="I11309" s="23"/>
      <c r="J11309" s="24"/>
      <c r="K11309" s="24"/>
      <c r="L11309" s="24"/>
      <c r="M11309" s="133"/>
    </row>
    <row r="11310" spans="1:13" x14ac:dyDescent="0.25">
      <c r="A11310" s="35"/>
      <c r="B11310" s="68"/>
      <c r="C11310" s="70"/>
      <c r="D11310" s="23"/>
      <c r="E11310" s="23"/>
      <c r="F11310" s="23"/>
      <c r="G11310" s="23"/>
      <c r="H11310" s="23"/>
      <c r="I11310" s="23"/>
      <c r="J11310" s="24"/>
      <c r="K11310" s="24"/>
      <c r="L11310" s="24"/>
      <c r="M11310" s="133"/>
    </row>
    <row r="11311" spans="1:13" x14ac:dyDescent="0.25">
      <c r="A11311" s="35"/>
      <c r="B11311" s="68"/>
      <c r="C11311" s="70"/>
      <c r="D11311" s="23"/>
      <c r="E11311" s="23"/>
      <c r="F11311" s="23"/>
      <c r="G11311" s="23"/>
      <c r="H11311" s="23"/>
      <c r="I11311" s="23"/>
      <c r="J11311" s="24"/>
      <c r="K11311" s="24"/>
      <c r="L11311" s="24"/>
      <c r="M11311" s="133"/>
    </row>
    <row r="11312" spans="1:13" x14ac:dyDescent="0.25">
      <c r="A11312" s="35"/>
      <c r="B11312" s="68"/>
      <c r="C11312" s="70"/>
      <c r="D11312" s="23"/>
      <c r="E11312" s="23"/>
      <c r="F11312" s="23"/>
      <c r="G11312" s="23"/>
      <c r="H11312" s="23"/>
      <c r="I11312" s="23"/>
      <c r="J11312" s="24"/>
      <c r="K11312" s="24"/>
      <c r="L11312" s="24"/>
      <c r="M11312" s="133"/>
    </row>
    <row r="11313" spans="1:13" x14ac:dyDescent="0.25">
      <c r="A11313" s="35"/>
      <c r="B11313" s="68"/>
      <c r="C11313" s="70"/>
      <c r="D11313" s="23"/>
      <c r="E11313" s="23"/>
      <c r="F11313" s="23"/>
      <c r="G11313" s="23"/>
      <c r="H11313" s="23"/>
      <c r="I11313" s="23"/>
      <c r="J11313" s="24"/>
      <c r="K11313" s="24"/>
      <c r="L11313" s="24"/>
      <c r="M11313" s="133"/>
    </row>
    <row r="11314" spans="1:13" x14ac:dyDescent="0.25">
      <c r="A11314" s="35"/>
      <c r="B11314" s="68"/>
      <c r="C11314" s="70"/>
      <c r="D11314" s="23"/>
      <c r="E11314" s="23"/>
      <c r="F11314" s="23"/>
      <c r="G11314" s="23"/>
      <c r="H11314" s="23"/>
      <c r="I11314" s="23"/>
      <c r="J11314" s="24"/>
      <c r="K11314" s="24"/>
      <c r="L11314" s="24"/>
      <c r="M11314" s="133"/>
    </row>
    <row r="11315" spans="1:13" x14ac:dyDescent="0.25">
      <c r="A11315" s="35"/>
      <c r="B11315" s="68"/>
      <c r="C11315" s="70"/>
      <c r="D11315" s="23"/>
      <c r="E11315" s="23"/>
      <c r="F11315" s="23"/>
      <c r="G11315" s="23"/>
      <c r="H11315" s="23"/>
      <c r="I11315" s="23"/>
      <c r="J11315" s="24"/>
      <c r="K11315" s="24"/>
      <c r="L11315" s="24"/>
      <c r="M11315" s="133"/>
    </row>
    <row r="11316" spans="1:13" x14ac:dyDescent="0.25">
      <c r="A11316" s="35"/>
      <c r="B11316" s="68"/>
      <c r="C11316" s="70"/>
      <c r="D11316" s="23"/>
      <c r="E11316" s="23"/>
      <c r="F11316" s="23"/>
      <c r="G11316" s="23"/>
      <c r="H11316" s="23"/>
      <c r="I11316" s="23"/>
      <c r="J11316" s="24"/>
      <c r="K11316" s="24"/>
      <c r="L11316" s="24"/>
      <c r="M11316" s="133"/>
    </row>
    <row r="11317" spans="1:13" x14ac:dyDescent="0.25">
      <c r="A11317" s="35"/>
      <c r="B11317" s="68"/>
      <c r="C11317" s="70"/>
      <c r="D11317" s="23"/>
      <c r="E11317" s="23"/>
      <c r="F11317" s="23"/>
      <c r="G11317" s="23"/>
      <c r="H11317" s="23"/>
      <c r="I11317" s="23"/>
      <c r="J11317" s="24"/>
      <c r="K11317" s="24"/>
      <c r="L11317" s="24"/>
      <c r="M11317" s="133"/>
    </row>
    <row r="11318" spans="1:13" x14ac:dyDescent="0.25">
      <c r="A11318" s="35"/>
      <c r="B11318" s="68"/>
      <c r="C11318" s="70"/>
      <c r="D11318" s="23"/>
      <c r="E11318" s="23"/>
      <c r="F11318" s="23"/>
      <c r="G11318" s="23"/>
      <c r="H11318" s="23"/>
      <c r="I11318" s="23"/>
      <c r="J11318" s="24"/>
      <c r="K11318" s="24"/>
      <c r="L11318" s="24"/>
      <c r="M11318" s="133"/>
    </row>
    <row r="11319" spans="1:13" x14ac:dyDescent="0.25">
      <c r="A11319" s="35"/>
      <c r="B11319" s="68"/>
      <c r="C11319" s="70"/>
      <c r="D11319" s="23"/>
      <c r="E11319" s="23"/>
      <c r="F11319" s="23"/>
      <c r="G11319" s="23"/>
      <c r="H11319" s="23"/>
      <c r="I11319" s="23"/>
      <c r="J11319" s="24"/>
      <c r="K11319" s="24"/>
      <c r="L11319" s="24"/>
      <c r="M11319" s="133"/>
    </row>
    <row r="11320" spans="1:13" x14ac:dyDescent="0.25">
      <c r="A11320" s="35"/>
      <c r="B11320" s="68"/>
      <c r="C11320" s="70"/>
      <c r="D11320" s="23"/>
      <c r="E11320" s="23"/>
      <c r="F11320" s="23"/>
      <c r="G11320" s="23"/>
      <c r="H11320" s="23"/>
      <c r="I11320" s="23"/>
      <c r="J11320" s="24"/>
      <c r="K11320" s="24"/>
      <c r="L11320" s="24"/>
      <c r="M11320" s="133"/>
    </row>
    <row r="11321" spans="1:13" x14ac:dyDescent="0.25">
      <c r="A11321" s="35"/>
      <c r="B11321" s="68"/>
      <c r="C11321" s="70"/>
      <c r="D11321" s="23"/>
      <c r="E11321" s="23"/>
      <c r="F11321" s="23"/>
      <c r="G11321" s="23"/>
      <c r="H11321" s="23"/>
      <c r="I11321" s="23"/>
      <c r="J11321" s="24"/>
      <c r="K11321" s="24"/>
      <c r="L11321" s="24"/>
      <c r="M11321" s="133"/>
    </row>
    <row r="11322" spans="1:13" x14ac:dyDescent="0.25">
      <c r="A11322" s="35"/>
      <c r="B11322" s="68"/>
      <c r="C11322" s="70"/>
      <c r="D11322" s="23"/>
      <c r="E11322" s="23"/>
      <c r="F11322" s="23"/>
      <c r="G11322" s="23"/>
      <c r="H11322" s="23"/>
      <c r="I11322" s="23"/>
      <c r="J11322" s="24"/>
      <c r="K11322" s="24"/>
      <c r="L11322" s="24"/>
      <c r="M11322" s="133"/>
    </row>
    <row r="11323" spans="1:13" x14ac:dyDescent="0.25">
      <c r="A11323" s="35"/>
      <c r="B11323" s="68"/>
      <c r="C11323" s="70"/>
      <c r="D11323" s="23"/>
      <c r="E11323" s="23"/>
      <c r="F11323" s="23"/>
      <c r="G11323" s="23"/>
      <c r="H11323" s="23"/>
      <c r="I11323" s="23"/>
      <c r="J11323" s="24"/>
      <c r="K11323" s="24"/>
      <c r="L11323" s="24"/>
      <c r="M11323" s="133"/>
    </row>
    <row r="11324" spans="1:13" x14ac:dyDescent="0.25">
      <c r="A11324" s="35"/>
      <c r="B11324" s="68"/>
      <c r="C11324" s="70"/>
      <c r="D11324" s="23"/>
      <c r="E11324" s="23"/>
      <c r="F11324" s="23"/>
      <c r="G11324" s="23"/>
      <c r="H11324" s="23"/>
      <c r="I11324" s="23"/>
      <c r="J11324" s="24"/>
      <c r="K11324" s="24"/>
      <c r="L11324" s="24"/>
      <c r="M11324" s="133"/>
    </row>
    <row r="11325" spans="1:13" x14ac:dyDescent="0.25">
      <c r="A11325" s="35"/>
      <c r="B11325" s="68"/>
      <c r="C11325" s="70"/>
      <c r="D11325" s="23"/>
      <c r="E11325" s="23"/>
      <c r="F11325" s="23"/>
      <c r="G11325" s="23"/>
      <c r="H11325" s="23"/>
      <c r="I11325" s="23"/>
      <c r="J11325" s="24"/>
      <c r="K11325" s="24"/>
      <c r="L11325" s="24"/>
      <c r="M11325" s="133"/>
    </row>
    <row r="11326" spans="1:13" x14ac:dyDescent="0.25">
      <c r="A11326" s="35"/>
      <c r="B11326" s="68"/>
      <c r="C11326" s="70"/>
      <c r="D11326" s="23"/>
      <c r="E11326" s="23"/>
      <c r="F11326" s="23"/>
      <c r="G11326" s="23"/>
      <c r="H11326" s="23"/>
      <c r="I11326" s="23"/>
      <c r="J11326" s="24"/>
      <c r="K11326" s="24"/>
      <c r="L11326" s="24"/>
      <c r="M11326" s="133"/>
    </row>
    <row r="11327" spans="1:13" x14ac:dyDescent="0.25">
      <c r="A11327" s="35"/>
      <c r="B11327" s="68"/>
      <c r="C11327" s="70"/>
      <c r="D11327" s="23"/>
      <c r="E11327" s="23"/>
      <c r="F11327" s="23"/>
      <c r="G11327" s="23"/>
      <c r="H11327" s="23"/>
      <c r="I11327" s="23"/>
      <c r="J11327" s="24"/>
      <c r="K11327" s="24"/>
      <c r="L11327" s="24"/>
      <c r="M11327" s="133"/>
    </row>
    <row r="11328" spans="1:13" x14ac:dyDescent="0.25">
      <c r="A11328" s="35"/>
      <c r="B11328" s="68"/>
      <c r="C11328" s="70"/>
      <c r="D11328" s="23"/>
      <c r="E11328" s="23"/>
      <c r="F11328" s="23"/>
      <c r="G11328" s="23"/>
      <c r="H11328" s="23"/>
      <c r="I11328" s="23"/>
      <c r="J11328" s="24"/>
      <c r="K11328" s="24"/>
      <c r="L11328" s="24"/>
      <c r="M11328" s="133"/>
    </row>
    <row r="11329" spans="1:13" x14ac:dyDescent="0.25">
      <c r="A11329" s="35"/>
      <c r="B11329" s="68"/>
      <c r="C11329" s="70"/>
      <c r="D11329" s="23"/>
      <c r="E11329" s="23"/>
      <c r="F11329" s="23"/>
      <c r="G11329" s="23"/>
      <c r="H11329" s="23"/>
      <c r="I11329" s="23"/>
      <c r="J11329" s="24"/>
      <c r="K11329" s="24"/>
      <c r="L11329" s="24"/>
      <c r="M11329" s="133"/>
    </row>
    <row r="11330" spans="1:13" x14ac:dyDescent="0.25">
      <c r="A11330" s="35"/>
      <c r="B11330" s="68"/>
      <c r="C11330" s="70"/>
      <c r="D11330" s="23"/>
      <c r="E11330" s="23"/>
      <c r="F11330" s="23"/>
      <c r="G11330" s="23"/>
      <c r="H11330" s="23"/>
      <c r="I11330" s="23"/>
      <c r="J11330" s="24"/>
      <c r="K11330" s="24"/>
      <c r="L11330" s="24"/>
      <c r="M11330" s="133"/>
    </row>
    <row r="11331" spans="1:13" x14ac:dyDescent="0.25">
      <c r="A11331" s="35"/>
      <c r="B11331" s="68"/>
      <c r="C11331" s="70"/>
      <c r="D11331" s="23"/>
      <c r="E11331" s="23"/>
      <c r="F11331" s="23"/>
      <c r="G11331" s="23"/>
      <c r="H11331" s="23"/>
      <c r="I11331" s="23"/>
      <c r="J11331" s="24"/>
      <c r="K11331" s="24"/>
      <c r="L11331" s="24"/>
      <c r="M11331" s="133"/>
    </row>
    <row r="11332" spans="1:13" x14ac:dyDescent="0.25">
      <c r="A11332" s="35"/>
      <c r="B11332" s="68"/>
      <c r="C11332" s="70"/>
      <c r="D11332" s="23"/>
      <c r="E11332" s="23"/>
      <c r="F11332" s="23"/>
      <c r="G11332" s="23"/>
      <c r="H11332" s="23"/>
      <c r="I11332" s="23"/>
      <c r="J11332" s="24"/>
      <c r="K11332" s="24"/>
      <c r="L11332" s="24"/>
      <c r="M11332" s="133"/>
    </row>
    <row r="11333" spans="1:13" x14ac:dyDescent="0.25">
      <c r="A11333" s="35"/>
      <c r="B11333" s="68"/>
      <c r="C11333" s="70"/>
      <c r="D11333" s="23"/>
      <c r="E11333" s="23"/>
      <c r="F11333" s="23"/>
      <c r="G11333" s="23"/>
      <c r="H11333" s="23"/>
      <c r="I11333" s="23"/>
      <c r="J11333" s="24"/>
      <c r="K11333" s="24"/>
      <c r="L11333" s="24"/>
      <c r="M11333" s="133"/>
    </row>
    <row r="11334" spans="1:13" x14ac:dyDescent="0.25">
      <c r="A11334" s="35"/>
      <c r="B11334" s="68"/>
      <c r="C11334" s="70"/>
      <c r="D11334" s="23"/>
      <c r="E11334" s="23"/>
      <c r="F11334" s="23"/>
      <c r="G11334" s="23"/>
      <c r="H11334" s="23"/>
      <c r="I11334" s="23"/>
      <c r="J11334" s="24"/>
      <c r="K11334" s="24"/>
      <c r="L11334" s="24"/>
      <c r="M11334" s="133"/>
    </row>
    <row r="11335" spans="1:13" x14ac:dyDescent="0.25">
      <c r="A11335" s="35"/>
      <c r="B11335" s="68"/>
      <c r="C11335" s="70"/>
      <c r="D11335" s="23"/>
      <c r="E11335" s="23"/>
      <c r="F11335" s="23"/>
      <c r="G11335" s="23"/>
      <c r="H11335" s="23"/>
      <c r="I11335" s="23"/>
      <c r="J11335" s="24"/>
      <c r="K11335" s="24"/>
      <c r="L11335" s="24"/>
      <c r="M11335" s="133"/>
    </row>
    <row r="11336" spans="1:13" x14ac:dyDescent="0.25">
      <c r="A11336" s="35"/>
      <c r="B11336" s="68"/>
      <c r="C11336" s="70"/>
      <c r="D11336" s="23"/>
      <c r="E11336" s="23"/>
      <c r="F11336" s="23"/>
      <c r="G11336" s="23"/>
      <c r="H11336" s="23"/>
      <c r="I11336" s="23"/>
      <c r="J11336" s="24"/>
      <c r="K11336" s="24"/>
      <c r="L11336" s="24"/>
      <c r="M11336" s="133"/>
    </row>
    <row r="11337" spans="1:13" x14ac:dyDescent="0.25">
      <c r="A11337" s="35"/>
      <c r="B11337" s="68"/>
      <c r="C11337" s="70"/>
      <c r="D11337" s="23"/>
      <c r="E11337" s="23"/>
      <c r="F11337" s="23"/>
      <c r="G11337" s="23"/>
      <c r="H11337" s="23"/>
      <c r="I11337" s="23"/>
      <c r="J11337" s="24"/>
      <c r="K11337" s="24"/>
      <c r="L11337" s="24"/>
      <c r="M11337" s="133"/>
    </row>
    <row r="11338" spans="1:13" x14ac:dyDescent="0.25">
      <c r="A11338" s="35"/>
      <c r="B11338" s="68"/>
      <c r="C11338" s="70"/>
      <c r="D11338" s="23"/>
      <c r="E11338" s="23"/>
      <c r="F11338" s="23"/>
      <c r="G11338" s="23"/>
      <c r="H11338" s="23"/>
      <c r="I11338" s="23"/>
      <c r="J11338" s="24"/>
      <c r="K11338" s="24"/>
      <c r="L11338" s="24"/>
      <c r="M11338" s="133"/>
    </row>
    <row r="11339" spans="1:13" x14ac:dyDescent="0.25">
      <c r="A11339" s="35"/>
      <c r="B11339" s="68"/>
      <c r="C11339" s="70"/>
      <c r="D11339" s="23"/>
      <c r="E11339" s="23"/>
      <c r="F11339" s="23"/>
      <c r="G11339" s="23"/>
      <c r="H11339" s="23"/>
      <c r="I11339" s="23"/>
      <c r="J11339" s="24"/>
      <c r="K11339" s="24"/>
      <c r="L11339" s="24"/>
      <c r="M11339" s="133"/>
    </row>
    <row r="11340" spans="1:13" x14ac:dyDescent="0.25">
      <c r="A11340" s="35"/>
      <c r="B11340" s="68"/>
      <c r="C11340" s="70"/>
      <c r="D11340" s="23"/>
      <c r="E11340" s="23"/>
      <c r="F11340" s="23"/>
      <c r="G11340" s="23"/>
      <c r="H11340" s="23"/>
      <c r="I11340" s="23"/>
      <c r="J11340" s="24"/>
      <c r="K11340" s="24"/>
      <c r="L11340" s="24"/>
      <c r="M11340" s="133"/>
    </row>
    <row r="11341" spans="1:13" x14ac:dyDescent="0.25">
      <c r="A11341" s="35"/>
      <c r="B11341" s="68"/>
      <c r="C11341" s="70"/>
      <c r="D11341" s="23"/>
      <c r="E11341" s="23"/>
      <c r="F11341" s="23"/>
      <c r="G11341" s="23"/>
      <c r="H11341" s="23"/>
      <c r="I11341" s="23"/>
      <c r="J11341" s="24"/>
      <c r="K11341" s="24"/>
      <c r="L11341" s="24"/>
      <c r="M11341" s="133"/>
    </row>
    <row r="11342" spans="1:13" x14ac:dyDescent="0.25">
      <c r="A11342" s="35"/>
      <c r="B11342" s="68"/>
      <c r="C11342" s="70"/>
      <c r="D11342" s="23"/>
      <c r="E11342" s="23"/>
      <c r="F11342" s="23"/>
      <c r="G11342" s="23"/>
      <c r="H11342" s="23"/>
      <c r="I11342" s="23"/>
      <c r="J11342" s="24"/>
      <c r="K11342" s="24"/>
      <c r="L11342" s="24"/>
      <c r="M11342" s="133"/>
    </row>
    <row r="11343" spans="1:13" x14ac:dyDescent="0.25">
      <c r="A11343" s="35"/>
      <c r="B11343" s="68"/>
      <c r="C11343" s="70"/>
      <c r="D11343" s="23"/>
      <c r="E11343" s="23"/>
      <c r="F11343" s="23"/>
      <c r="G11343" s="23"/>
      <c r="H11343" s="23"/>
      <c r="I11343" s="23"/>
      <c r="J11343" s="24"/>
      <c r="K11343" s="24"/>
      <c r="L11343" s="24"/>
      <c r="M11343" s="133"/>
    </row>
    <row r="11344" spans="1:13" x14ac:dyDescent="0.25">
      <c r="A11344" s="35"/>
      <c r="B11344" s="68"/>
      <c r="C11344" s="70"/>
      <c r="D11344" s="23"/>
      <c r="E11344" s="23"/>
      <c r="F11344" s="23"/>
      <c r="G11344" s="23"/>
      <c r="H11344" s="23"/>
      <c r="I11344" s="23"/>
      <c r="J11344" s="24"/>
      <c r="K11344" s="24"/>
      <c r="L11344" s="24"/>
      <c r="M11344" s="133"/>
    </row>
    <row r="11345" spans="1:13" x14ac:dyDescent="0.25">
      <c r="A11345" s="35"/>
      <c r="B11345" s="68"/>
      <c r="C11345" s="70"/>
      <c r="D11345" s="23"/>
      <c r="E11345" s="23"/>
      <c r="F11345" s="23"/>
      <c r="G11345" s="23"/>
      <c r="H11345" s="23"/>
      <c r="I11345" s="23"/>
      <c r="J11345" s="24"/>
      <c r="K11345" s="24"/>
      <c r="L11345" s="24"/>
      <c r="M11345" s="133"/>
    </row>
    <row r="11346" spans="1:13" x14ac:dyDescent="0.25">
      <c r="A11346" s="35"/>
      <c r="B11346" s="68"/>
      <c r="C11346" s="70"/>
      <c r="D11346" s="23"/>
      <c r="E11346" s="23"/>
      <c r="F11346" s="23"/>
      <c r="G11346" s="23"/>
      <c r="H11346" s="23"/>
      <c r="I11346" s="23"/>
      <c r="J11346" s="24"/>
      <c r="K11346" s="24"/>
      <c r="L11346" s="24"/>
      <c r="M11346" s="133"/>
    </row>
    <row r="11347" spans="1:13" x14ac:dyDescent="0.25">
      <c r="A11347" s="35"/>
      <c r="B11347" s="68"/>
      <c r="C11347" s="70"/>
      <c r="D11347" s="23"/>
      <c r="E11347" s="23"/>
      <c r="F11347" s="23"/>
      <c r="G11347" s="23"/>
      <c r="H11347" s="23"/>
      <c r="I11347" s="23"/>
      <c r="J11347" s="24"/>
      <c r="K11347" s="24"/>
      <c r="L11347" s="24"/>
      <c r="M11347" s="133"/>
    </row>
    <row r="11348" spans="1:13" x14ac:dyDescent="0.25">
      <c r="A11348" s="35"/>
      <c r="B11348" s="68"/>
      <c r="C11348" s="70"/>
      <c r="D11348" s="23"/>
      <c r="E11348" s="23"/>
      <c r="F11348" s="23"/>
      <c r="G11348" s="23"/>
      <c r="H11348" s="23"/>
      <c r="I11348" s="23"/>
      <c r="J11348" s="24"/>
      <c r="K11348" s="24"/>
      <c r="L11348" s="24"/>
      <c r="M11348" s="133"/>
    </row>
    <row r="11349" spans="1:13" x14ac:dyDescent="0.25">
      <c r="A11349" s="35"/>
      <c r="B11349" s="68"/>
      <c r="C11349" s="70"/>
      <c r="D11349" s="23"/>
      <c r="E11349" s="23"/>
      <c r="F11349" s="23"/>
      <c r="G11349" s="23"/>
      <c r="H11349" s="23"/>
      <c r="I11349" s="23"/>
      <c r="J11349" s="24"/>
      <c r="K11349" s="24"/>
      <c r="L11349" s="24"/>
      <c r="M11349" s="133"/>
    </row>
    <row r="11350" spans="1:13" x14ac:dyDescent="0.25">
      <c r="A11350" s="35"/>
      <c r="B11350" s="68"/>
      <c r="C11350" s="70"/>
      <c r="D11350" s="23"/>
      <c r="E11350" s="23"/>
      <c r="F11350" s="23"/>
      <c r="G11350" s="23"/>
      <c r="H11350" s="23"/>
      <c r="I11350" s="23"/>
      <c r="J11350" s="24"/>
      <c r="K11350" s="24"/>
      <c r="L11350" s="24"/>
      <c r="M11350" s="133"/>
    </row>
    <row r="11351" spans="1:13" x14ac:dyDescent="0.25">
      <c r="A11351" s="35"/>
      <c r="B11351" s="68"/>
      <c r="C11351" s="70"/>
      <c r="D11351" s="23"/>
      <c r="E11351" s="23"/>
      <c r="F11351" s="23"/>
      <c r="G11351" s="23"/>
      <c r="H11351" s="23"/>
      <c r="I11351" s="23"/>
      <c r="J11351" s="24"/>
      <c r="K11351" s="24"/>
      <c r="L11351" s="24"/>
      <c r="M11351" s="133"/>
    </row>
    <row r="11352" spans="1:13" x14ac:dyDescent="0.25">
      <c r="A11352" s="35"/>
      <c r="B11352" s="68"/>
      <c r="C11352" s="70"/>
      <c r="D11352" s="23"/>
      <c r="E11352" s="23"/>
      <c r="F11352" s="23"/>
      <c r="G11352" s="23"/>
      <c r="H11352" s="23"/>
      <c r="I11352" s="23"/>
      <c r="J11352" s="24"/>
      <c r="K11352" s="24"/>
      <c r="L11352" s="24"/>
      <c r="M11352" s="133"/>
    </row>
    <row r="11353" spans="1:13" x14ac:dyDescent="0.25">
      <c r="A11353" s="35"/>
      <c r="B11353" s="68"/>
      <c r="C11353" s="70"/>
      <c r="D11353" s="23"/>
      <c r="E11353" s="23"/>
      <c r="F11353" s="23"/>
      <c r="G11353" s="23"/>
      <c r="H11353" s="23"/>
      <c r="I11353" s="23"/>
      <c r="J11353" s="24"/>
      <c r="K11353" s="24"/>
      <c r="L11353" s="24"/>
      <c r="M11353" s="133"/>
    </row>
    <row r="11354" spans="1:13" x14ac:dyDescent="0.25">
      <c r="A11354" s="35"/>
      <c r="B11354" s="68"/>
      <c r="C11354" s="70"/>
      <c r="D11354" s="23"/>
      <c r="E11354" s="23"/>
      <c r="F11354" s="23"/>
      <c r="G11354" s="23"/>
      <c r="H11354" s="23"/>
      <c r="I11354" s="23"/>
      <c r="J11354" s="24"/>
      <c r="K11354" s="24"/>
      <c r="L11354" s="24"/>
      <c r="M11354" s="133"/>
    </row>
    <row r="11355" spans="1:13" x14ac:dyDescent="0.25">
      <c r="A11355" s="35"/>
      <c r="B11355" s="68"/>
      <c r="C11355" s="70"/>
      <c r="D11355" s="23"/>
      <c r="E11355" s="23"/>
      <c r="F11355" s="23"/>
      <c r="G11355" s="23"/>
      <c r="H11355" s="23"/>
      <c r="I11355" s="23"/>
      <c r="J11355" s="24"/>
      <c r="K11355" s="24"/>
      <c r="L11355" s="24"/>
      <c r="M11355" s="133"/>
    </row>
    <row r="11356" spans="1:13" x14ac:dyDescent="0.25">
      <c r="A11356" s="35"/>
      <c r="B11356" s="68"/>
      <c r="C11356" s="70"/>
      <c r="D11356" s="23"/>
      <c r="E11356" s="23"/>
      <c r="F11356" s="23"/>
      <c r="G11356" s="23"/>
      <c r="H11356" s="23"/>
      <c r="I11356" s="23"/>
      <c r="J11356" s="24"/>
      <c r="K11356" s="24"/>
      <c r="L11356" s="24"/>
      <c r="M11356" s="133"/>
    </row>
    <row r="11357" spans="1:13" x14ac:dyDescent="0.25">
      <c r="A11357" s="35"/>
      <c r="B11357" s="68"/>
      <c r="C11357" s="70"/>
      <c r="D11357" s="23"/>
      <c r="E11357" s="23"/>
      <c r="F11357" s="23"/>
      <c r="G11357" s="23"/>
      <c r="H11357" s="23"/>
      <c r="I11357" s="23"/>
      <c r="J11357" s="24"/>
      <c r="K11357" s="24"/>
      <c r="L11357" s="24"/>
      <c r="M11357" s="133"/>
    </row>
    <row r="11358" spans="1:13" x14ac:dyDescent="0.25">
      <c r="A11358" s="35"/>
      <c r="B11358" s="68"/>
      <c r="C11358" s="70"/>
      <c r="D11358" s="23"/>
      <c r="E11358" s="23"/>
      <c r="F11358" s="23"/>
      <c r="G11358" s="23"/>
      <c r="H11358" s="23"/>
      <c r="I11358" s="23"/>
      <c r="J11358" s="24"/>
      <c r="K11358" s="24"/>
      <c r="L11358" s="24"/>
      <c r="M11358" s="133"/>
    </row>
    <row r="11359" spans="1:13" x14ac:dyDescent="0.25">
      <c r="A11359" s="35"/>
      <c r="B11359" s="68"/>
      <c r="C11359" s="70"/>
      <c r="D11359" s="23"/>
      <c r="E11359" s="23"/>
      <c r="F11359" s="23"/>
      <c r="G11359" s="23"/>
      <c r="H11359" s="23"/>
      <c r="I11359" s="23"/>
      <c r="J11359" s="24"/>
      <c r="K11359" s="24"/>
      <c r="L11359" s="24"/>
      <c r="M11359" s="133"/>
    </row>
    <row r="11360" spans="1:13" x14ac:dyDescent="0.25">
      <c r="A11360" s="35"/>
      <c r="B11360" s="68"/>
      <c r="C11360" s="70"/>
      <c r="D11360" s="23"/>
      <c r="E11360" s="23"/>
      <c r="F11360" s="23"/>
      <c r="G11360" s="23"/>
      <c r="H11360" s="23"/>
      <c r="I11360" s="23"/>
      <c r="J11360" s="24"/>
      <c r="K11360" s="24"/>
      <c r="L11360" s="24"/>
      <c r="M11360" s="133"/>
    </row>
    <row r="11361" spans="1:13" x14ac:dyDescent="0.25">
      <c r="A11361" s="35"/>
      <c r="B11361" s="68"/>
      <c r="C11361" s="70"/>
      <c r="D11361" s="23"/>
      <c r="E11361" s="23"/>
      <c r="F11361" s="23"/>
      <c r="G11361" s="23"/>
      <c r="H11361" s="23"/>
      <c r="I11361" s="23"/>
      <c r="J11361" s="24"/>
      <c r="K11361" s="24"/>
      <c r="L11361" s="24"/>
      <c r="M11361" s="133"/>
    </row>
    <row r="11362" spans="1:13" x14ac:dyDescent="0.25">
      <c r="A11362" s="35"/>
      <c r="B11362" s="68"/>
      <c r="C11362" s="70"/>
      <c r="D11362" s="23"/>
      <c r="E11362" s="23"/>
      <c r="F11362" s="23"/>
      <c r="G11362" s="23"/>
      <c r="H11362" s="23"/>
      <c r="I11362" s="23"/>
      <c r="J11362" s="24"/>
      <c r="K11362" s="24"/>
      <c r="L11362" s="24"/>
      <c r="M11362" s="133"/>
    </row>
    <row r="11363" spans="1:13" x14ac:dyDescent="0.25">
      <c r="A11363" s="35"/>
      <c r="B11363" s="68"/>
      <c r="C11363" s="70"/>
      <c r="D11363" s="23"/>
      <c r="E11363" s="23"/>
      <c r="F11363" s="23"/>
      <c r="G11363" s="23"/>
      <c r="H11363" s="23"/>
      <c r="I11363" s="23"/>
      <c r="J11363" s="24"/>
      <c r="K11363" s="24"/>
      <c r="L11363" s="24"/>
      <c r="M11363" s="133"/>
    </row>
    <row r="11364" spans="1:13" x14ac:dyDescent="0.25">
      <c r="A11364" s="35"/>
      <c r="B11364" s="68"/>
      <c r="C11364" s="70"/>
      <c r="D11364" s="23"/>
      <c r="E11364" s="23"/>
      <c r="F11364" s="23"/>
      <c r="G11364" s="23"/>
      <c r="H11364" s="23"/>
      <c r="I11364" s="23"/>
      <c r="J11364" s="24"/>
      <c r="K11364" s="24"/>
      <c r="L11364" s="24"/>
      <c r="M11364" s="133"/>
    </row>
    <row r="11365" spans="1:13" x14ac:dyDescent="0.25">
      <c r="A11365" s="35"/>
      <c r="B11365" s="68"/>
      <c r="C11365" s="70"/>
      <c r="D11365" s="23"/>
      <c r="E11365" s="23"/>
      <c r="F11365" s="23"/>
      <c r="G11365" s="23"/>
      <c r="H11365" s="23"/>
      <c r="I11365" s="23"/>
      <c r="J11365" s="24"/>
      <c r="K11365" s="24"/>
      <c r="L11365" s="24"/>
      <c r="M11365" s="133"/>
    </row>
    <row r="11366" spans="1:13" x14ac:dyDescent="0.25">
      <c r="A11366" s="35"/>
      <c r="B11366" s="68"/>
      <c r="C11366" s="70"/>
      <c r="D11366" s="23"/>
      <c r="E11366" s="23"/>
      <c r="F11366" s="23"/>
      <c r="G11366" s="23"/>
      <c r="H11366" s="23"/>
      <c r="I11366" s="23"/>
      <c r="J11366" s="24"/>
      <c r="K11366" s="24"/>
      <c r="L11366" s="24"/>
      <c r="M11366" s="133"/>
    </row>
    <row r="11367" spans="1:13" x14ac:dyDescent="0.25">
      <c r="A11367" s="35"/>
      <c r="B11367" s="68"/>
      <c r="C11367" s="70"/>
      <c r="D11367" s="23"/>
      <c r="E11367" s="23"/>
      <c r="F11367" s="23"/>
      <c r="G11367" s="23"/>
      <c r="H11367" s="23"/>
      <c r="I11367" s="23"/>
      <c r="J11367" s="24"/>
      <c r="K11367" s="24"/>
      <c r="L11367" s="24"/>
      <c r="M11367" s="133"/>
    </row>
    <row r="11368" spans="1:13" x14ac:dyDescent="0.25">
      <c r="A11368" s="35"/>
      <c r="B11368" s="68"/>
      <c r="C11368" s="70"/>
      <c r="D11368" s="23"/>
      <c r="E11368" s="23"/>
      <c r="F11368" s="23"/>
      <c r="G11368" s="23"/>
      <c r="H11368" s="23"/>
      <c r="I11368" s="23"/>
      <c r="J11368" s="24"/>
      <c r="K11368" s="24"/>
      <c r="L11368" s="24"/>
      <c r="M11368" s="133"/>
    </row>
    <row r="11369" spans="1:13" x14ac:dyDescent="0.25">
      <c r="A11369" s="35"/>
      <c r="B11369" s="68"/>
      <c r="C11369" s="70"/>
      <c r="D11369" s="23"/>
      <c r="E11369" s="23"/>
      <c r="F11369" s="23"/>
      <c r="G11369" s="23"/>
      <c r="H11369" s="23"/>
      <c r="I11369" s="23"/>
      <c r="J11369" s="24"/>
      <c r="K11369" s="24"/>
      <c r="L11369" s="24"/>
      <c r="M11369" s="133"/>
    </row>
    <row r="11370" spans="1:13" x14ac:dyDescent="0.25">
      <c r="A11370" s="35"/>
      <c r="B11370" s="68"/>
      <c r="C11370" s="70"/>
      <c r="D11370" s="23"/>
      <c r="E11370" s="23"/>
      <c r="F11370" s="23"/>
      <c r="G11370" s="23"/>
      <c r="H11370" s="23"/>
      <c r="I11370" s="23"/>
      <c r="J11370" s="24"/>
      <c r="K11370" s="24"/>
      <c r="L11370" s="24"/>
      <c r="M11370" s="133"/>
    </row>
    <row r="11371" spans="1:13" x14ac:dyDescent="0.25">
      <c r="A11371" s="35"/>
      <c r="B11371" s="68"/>
      <c r="C11371" s="70"/>
      <c r="D11371" s="23"/>
      <c r="E11371" s="23"/>
      <c r="F11371" s="23"/>
      <c r="G11371" s="23"/>
      <c r="H11371" s="23"/>
      <c r="I11371" s="23"/>
      <c r="J11371" s="24"/>
      <c r="K11371" s="24"/>
      <c r="L11371" s="24"/>
      <c r="M11371" s="133"/>
    </row>
    <row r="11372" spans="1:13" x14ac:dyDescent="0.25">
      <c r="A11372" s="35"/>
      <c r="B11372" s="68"/>
      <c r="C11372" s="70"/>
      <c r="D11372" s="23"/>
      <c r="E11372" s="23"/>
      <c r="F11372" s="23"/>
      <c r="G11372" s="23"/>
      <c r="H11372" s="23"/>
      <c r="I11372" s="23"/>
      <c r="J11372" s="24"/>
      <c r="K11372" s="24"/>
      <c r="L11372" s="24"/>
      <c r="M11372" s="133"/>
    </row>
    <row r="11373" spans="1:13" x14ac:dyDescent="0.25">
      <c r="A11373" s="35"/>
      <c r="B11373" s="68"/>
      <c r="C11373" s="70"/>
      <c r="D11373" s="23"/>
      <c r="E11373" s="23"/>
      <c r="F11373" s="23"/>
      <c r="G11373" s="23"/>
      <c r="H11373" s="23"/>
      <c r="I11373" s="23"/>
      <c r="J11373" s="24"/>
      <c r="K11373" s="24"/>
      <c r="L11373" s="24"/>
      <c r="M11373" s="133"/>
    </row>
    <row r="11374" spans="1:13" x14ac:dyDescent="0.25">
      <c r="A11374" s="35"/>
      <c r="B11374" s="68"/>
      <c r="C11374" s="70"/>
      <c r="D11374" s="23"/>
      <c r="E11374" s="23"/>
      <c r="F11374" s="23"/>
      <c r="G11374" s="23"/>
      <c r="H11374" s="23"/>
      <c r="I11374" s="23"/>
      <c r="J11374" s="24"/>
      <c r="K11374" s="24"/>
      <c r="L11374" s="24"/>
      <c r="M11374" s="133"/>
    </row>
    <row r="11375" spans="1:13" x14ac:dyDescent="0.25">
      <c r="A11375" s="35"/>
      <c r="B11375" s="68"/>
      <c r="C11375" s="70"/>
      <c r="D11375" s="23"/>
      <c r="E11375" s="23"/>
      <c r="F11375" s="23"/>
      <c r="G11375" s="23"/>
      <c r="H11375" s="23"/>
      <c r="I11375" s="23"/>
      <c r="J11375" s="24"/>
      <c r="K11375" s="24"/>
      <c r="L11375" s="24"/>
      <c r="M11375" s="133"/>
    </row>
    <row r="11376" spans="1:13" x14ac:dyDescent="0.25">
      <c r="A11376" s="35"/>
      <c r="B11376" s="68"/>
      <c r="C11376" s="70"/>
      <c r="D11376" s="23"/>
      <c r="E11376" s="23"/>
      <c r="F11376" s="23"/>
      <c r="G11376" s="23"/>
      <c r="H11376" s="23"/>
      <c r="I11376" s="23"/>
      <c r="J11376" s="24"/>
      <c r="K11376" s="24"/>
      <c r="L11376" s="24"/>
      <c r="M11376" s="133"/>
    </row>
    <row r="11377" spans="1:13" x14ac:dyDescent="0.25">
      <c r="A11377" s="35"/>
      <c r="B11377" s="68"/>
      <c r="C11377" s="70"/>
      <c r="D11377" s="23"/>
      <c r="E11377" s="23"/>
      <c r="F11377" s="23"/>
      <c r="G11377" s="23"/>
      <c r="H11377" s="23"/>
      <c r="I11377" s="23"/>
      <c r="J11377" s="24"/>
      <c r="K11377" s="24"/>
      <c r="L11377" s="24"/>
      <c r="M11377" s="133"/>
    </row>
    <row r="11378" spans="1:13" x14ac:dyDescent="0.25">
      <c r="A11378" s="35"/>
      <c r="B11378" s="68"/>
      <c r="C11378" s="70"/>
      <c r="D11378" s="23"/>
      <c r="E11378" s="23"/>
      <c r="F11378" s="23"/>
      <c r="G11378" s="23"/>
      <c r="H11378" s="23"/>
      <c r="I11378" s="23"/>
      <c r="J11378" s="24"/>
      <c r="K11378" s="24"/>
      <c r="L11378" s="24"/>
      <c r="M11378" s="133"/>
    </row>
    <row r="11379" spans="1:13" x14ac:dyDescent="0.25">
      <c r="A11379" s="35"/>
      <c r="B11379" s="68"/>
      <c r="C11379" s="70"/>
      <c r="D11379" s="23"/>
      <c r="E11379" s="23"/>
      <c r="F11379" s="23"/>
      <c r="G11379" s="23"/>
      <c r="H11379" s="23"/>
      <c r="I11379" s="23"/>
      <c r="J11379" s="24"/>
      <c r="K11379" s="24"/>
      <c r="L11379" s="24"/>
      <c r="M11379" s="133"/>
    </row>
    <row r="11380" spans="1:13" x14ac:dyDescent="0.25">
      <c r="A11380" s="35"/>
      <c r="B11380" s="68"/>
      <c r="C11380" s="70"/>
      <c r="D11380" s="23"/>
      <c r="E11380" s="23"/>
      <c r="F11380" s="23"/>
      <c r="G11380" s="23"/>
      <c r="H11380" s="23"/>
      <c r="I11380" s="23"/>
      <c r="J11380" s="24"/>
      <c r="K11380" s="24"/>
      <c r="L11380" s="24"/>
      <c r="M11380" s="133"/>
    </row>
    <row r="11381" spans="1:13" x14ac:dyDescent="0.25">
      <c r="A11381" s="35"/>
      <c r="B11381" s="68"/>
      <c r="C11381" s="70"/>
      <c r="D11381" s="23"/>
      <c r="E11381" s="23"/>
      <c r="F11381" s="23"/>
      <c r="G11381" s="23"/>
      <c r="H11381" s="23"/>
      <c r="I11381" s="23"/>
      <c r="J11381" s="24"/>
      <c r="K11381" s="24"/>
      <c r="L11381" s="24"/>
      <c r="M11381" s="133"/>
    </row>
    <row r="11382" spans="1:13" x14ac:dyDescent="0.25">
      <c r="A11382" s="35"/>
      <c r="B11382" s="68"/>
      <c r="C11382" s="70"/>
      <c r="D11382" s="23"/>
      <c r="E11382" s="23"/>
      <c r="F11382" s="23"/>
      <c r="G11382" s="23"/>
      <c r="H11382" s="23"/>
      <c r="I11382" s="23"/>
      <c r="J11382" s="24"/>
      <c r="K11382" s="24"/>
      <c r="L11382" s="24"/>
      <c r="M11382" s="133"/>
    </row>
    <row r="11383" spans="1:13" x14ac:dyDescent="0.25">
      <c r="A11383" s="35"/>
      <c r="B11383" s="68"/>
      <c r="C11383" s="70"/>
      <c r="D11383" s="23"/>
      <c r="E11383" s="23"/>
      <c r="F11383" s="23"/>
      <c r="G11383" s="23"/>
      <c r="H11383" s="23"/>
      <c r="I11383" s="23"/>
      <c r="J11383" s="24"/>
      <c r="K11383" s="24"/>
      <c r="L11383" s="24"/>
      <c r="M11383" s="133"/>
    </row>
    <row r="11384" spans="1:13" x14ac:dyDescent="0.25">
      <c r="A11384" s="35"/>
      <c r="B11384" s="68"/>
      <c r="C11384" s="70"/>
      <c r="D11384" s="23"/>
      <c r="E11384" s="23"/>
      <c r="F11384" s="23"/>
      <c r="G11384" s="23"/>
      <c r="H11384" s="23"/>
      <c r="I11384" s="23"/>
      <c r="J11384" s="24"/>
      <c r="K11384" s="24"/>
      <c r="L11384" s="24"/>
      <c r="M11384" s="133"/>
    </row>
    <row r="11385" spans="1:13" x14ac:dyDescent="0.25">
      <c r="A11385" s="35"/>
      <c r="B11385" s="68"/>
      <c r="C11385" s="70"/>
      <c r="D11385" s="23"/>
      <c r="E11385" s="23"/>
      <c r="F11385" s="23"/>
      <c r="G11385" s="23"/>
      <c r="H11385" s="23"/>
      <c r="I11385" s="23"/>
      <c r="J11385" s="24"/>
      <c r="K11385" s="24"/>
      <c r="L11385" s="24"/>
      <c r="M11385" s="133"/>
    </row>
    <row r="11386" spans="1:13" x14ac:dyDescent="0.25">
      <c r="A11386" s="35"/>
      <c r="B11386" s="68"/>
      <c r="C11386" s="70"/>
      <c r="D11386" s="23"/>
      <c r="E11386" s="23"/>
      <c r="F11386" s="23"/>
      <c r="G11386" s="23"/>
      <c r="H11386" s="23"/>
      <c r="I11386" s="23"/>
      <c r="J11386" s="24"/>
      <c r="K11386" s="24"/>
      <c r="L11386" s="24"/>
      <c r="M11386" s="133"/>
    </row>
    <row r="11387" spans="1:13" x14ac:dyDescent="0.25">
      <c r="A11387" s="35"/>
      <c r="B11387" s="68"/>
      <c r="C11387" s="70"/>
      <c r="D11387" s="23"/>
      <c r="E11387" s="23"/>
      <c r="F11387" s="23"/>
      <c r="G11387" s="23"/>
      <c r="H11387" s="23"/>
      <c r="I11387" s="23"/>
      <c r="J11387" s="24"/>
      <c r="K11387" s="24"/>
      <c r="L11387" s="24"/>
      <c r="M11387" s="133"/>
    </row>
    <row r="11388" spans="1:13" x14ac:dyDescent="0.25">
      <c r="A11388" s="35"/>
      <c r="B11388" s="68"/>
      <c r="C11388" s="70"/>
      <c r="D11388" s="23"/>
      <c r="E11388" s="23"/>
      <c r="F11388" s="23"/>
      <c r="G11388" s="23"/>
      <c r="H11388" s="23"/>
      <c r="I11388" s="23"/>
      <c r="J11388" s="24"/>
      <c r="K11388" s="24"/>
      <c r="L11388" s="24"/>
      <c r="M11388" s="133"/>
    </row>
    <row r="11389" spans="1:13" x14ac:dyDescent="0.25">
      <c r="A11389" s="35"/>
      <c r="B11389" s="68"/>
      <c r="C11389" s="70"/>
      <c r="D11389" s="23"/>
      <c r="E11389" s="23"/>
      <c r="F11389" s="23"/>
      <c r="G11389" s="23"/>
      <c r="H11389" s="23"/>
      <c r="I11389" s="23"/>
      <c r="J11389" s="24"/>
      <c r="K11389" s="24"/>
      <c r="L11389" s="24"/>
      <c r="M11389" s="133"/>
    </row>
    <row r="11390" spans="1:13" x14ac:dyDescent="0.25">
      <c r="A11390" s="35"/>
      <c r="B11390" s="68"/>
      <c r="C11390" s="70"/>
      <c r="D11390" s="23"/>
      <c r="E11390" s="23"/>
      <c r="F11390" s="23"/>
      <c r="G11390" s="23"/>
      <c r="H11390" s="23"/>
      <c r="I11390" s="23"/>
      <c r="J11390" s="24"/>
      <c r="K11390" s="24"/>
      <c r="L11390" s="24"/>
      <c r="M11390" s="133"/>
    </row>
    <row r="11391" spans="1:13" x14ac:dyDescent="0.25">
      <c r="A11391" s="35"/>
      <c r="B11391" s="68"/>
      <c r="C11391" s="70"/>
      <c r="D11391" s="23"/>
      <c r="E11391" s="23"/>
      <c r="F11391" s="23"/>
      <c r="G11391" s="23"/>
      <c r="H11391" s="23"/>
      <c r="I11391" s="23"/>
      <c r="J11391" s="24"/>
      <c r="K11391" s="24"/>
      <c r="L11391" s="24"/>
      <c r="M11391" s="133"/>
    </row>
    <row r="11392" spans="1:13" x14ac:dyDescent="0.25">
      <c r="A11392" s="35"/>
      <c r="B11392" s="68"/>
      <c r="C11392" s="70"/>
      <c r="D11392" s="23"/>
      <c r="E11392" s="23"/>
      <c r="F11392" s="23"/>
      <c r="G11392" s="23"/>
      <c r="H11392" s="23"/>
      <c r="I11392" s="23"/>
      <c r="J11392" s="24"/>
      <c r="K11392" s="24"/>
      <c r="L11392" s="24"/>
      <c r="M11392" s="133"/>
    </row>
    <row r="11393" spans="1:13" x14ac:dyDescent="0.25">
      <c r="A11393" s="35"/>
      <c r="B11393" s="68"/>
      <c r="C11393" s="70"/>
      <c r="D11393" s="23"/>
      <c r="E11393" s="23"/>
      <c r="F11393" s="23"/>
      <c r="G11393" s="23"/>
      <c r="H11393" s="23"/>
      <c r="I11393" s="23"/>
      <c r="J11393" s="24"/>
      <c r="K11393" s="24"/>
      <c r="L11393" s="24"/>
      <c r="M11393" s="133"/>
    </row>
    <row r="11394" spans="1:13" x14ac:dyDescent="0.25">
      <c r="A11394" s="35"/>
      <c r="B11394" s="68"/>
      <c r="C11394" s="70"/>
      <c r="D11394" s="23"/>
      <c r="E11394" s="23"/>
      <c r="F11394" s="23"/>
      <c r="G11394" s="23"/>
      <c r="H11394" s="23"/>
      <c r="I11394" s="23"/>
      <c r="J11394" s="24"/>
      <c r="K11394" s="24"/>
      <c r="L11394" s="24"/>
      <c r="M11394" s="133"/>
    </row>
    <row r="11395" spans="1:13" x14ac:dyDescent="0.25">
      <c r="A11395" s="35"/>
      <c r="B11395" s="68"/>
      <c r="C11395" s="70"/>
      <c r="D11395" s="23"/>
      <c r="E11395" s="23"/>
      <c r="F11395" s="23"/>
      <c r="G11395" s="23"/>
      <c r="H11395" s="23"/>
      <c r="I11395" s="23"/>
      <c r="J11395" s="24"/>
      <c r="K11395" s="24"/>
      <c r="L11395" s="24"/>
      <c r="M11395" s="133"/>
    </row>
    <row r="11396" spans="1:13" x14ac:dyDescent="0.25">
      <c r="A11396" s="35"/>
      <c r="B11396" s="68"/>
      <c r="C11396" s="70"/>
      <c r="D11396" s="23"/>
      <c r="E11396" s="23"/>
      <c r="F11396" s="23"/>
      <c r="G11396" s="23"/>
      <c r="H11396" s="23"/>
      <c r="I11396" s="23"/>
      <c r="J11396" s="24"/>
      <c r="K11396" s="24"/>
      <c r="L11396" s="24"/>
      <c r="M11396" s="133"/>
    </row>
    <row r="11397" spans="1:13" x14ac:dyDescent="0.25">
      <c r="A11397" s="35"/>
      <c r="B11397" s="68"/>
      <c r="C11397" s="70"/>
      <c r="D11397" s="23"/>
      <c r="E11397" s="23"/>
      <c r="F11397" s="23"/>
      <c r="G11397" s="23"/>
      <c r="H11397" s="23"/>
      <c r="I11397" s="23"/>
      <c r="J11397" s="24"/>
      <c r="K11397" s="24"/>
      <c r="L11397" s="24"/>
      <c r="M11397" s="133"/>
    </row>
    <row r="11398" spans="1:13" x14ac:dyDescent="0.25">
      <c r="A11398" s="35"/>
      <c r="B11398" s="68"/>
      <c r="C11398" s="70"/>
      <c r="D11398" s="23"/>
      <c r="E11398" s="23"/>
      <c r="F11398" s="23"/>
      <c r="G11398" s="23"/>
      <c r="H11398" s="23"/>
      <c r="I11398" s="23"/>
      <c r="J11398" s="24"/>
      <c r="K11398" s="24"/>
      <c r="L11398" s="24"/>
      <c r="M11398" s="133"/>
    </row>
    <row r="11399" spans="1:13" x14ac:dyDescent="0.25">
      <c r="A11399" s="35"/>
      <c r="B11399" s="68"/>
      <c r="C11399" s="70"/>
      <c r="D11399" s="23"/>
      <c r="E11399" s="23"/>
      <c r="F11399" s="23"/>
      <c r="G11399" s="23"/>
      <c r="H11399" s="23"/>
      <c r="I11399" s="23"/>
      <c r="J11399" s="24"/>
      <c r="K11399" s="24"/>
      <c r="L11399" s="24"/>
      <c r="M11399" s="133"/>
    </row>
    <row r="11400" spans="1:13" x14ac:dyDescent="0.25">
      <c r="A11400" s="35"/>
      <c r="B11400" s="68"/>
      <c r="C11400" s="70"/>
      <c r="D11400" s="23"/>
      <c r="E11400" s="23"/>
      <c r="F11400" s="23"/>
      <c r="G11400" s="23"/>
      <c r="H11400" s="23"/>
      <c r="I11400" s="23"/>
      <c r="J11400" s="24"/>
      <c r="K11400" s="24"/>
      <c r="L11400" s="24"/>
      <c r="M11400" s="133"/>
    </row>
    <row r="11401" spans="1:13" x14ac:dyDescent="0.25">
      <c r="A11401" s="35"/>
      <c r="B11401" s="68"/>
      <c r="C11401" s="70"/>
      <c r="D11401" s="23"/>
      <c r="E11401" s="23"/>
      <c r="F11401" s="23"/>
      <c r="G11401" s="23"/>
      <c r="H11401" s="23"/>
      <c r="I11401" s="23"/>
      <c r="J11401" s="24"/>
      <c r="K11401" s="24"/>
      <c r="L11401" s="24"/>
      <c r="M11401" s="133"/>
    </row>
    <row r="11402" spans="1:13" x14ac:dyDescent="0.25">
      <c r="A11402" s="35"/>
      <c r="B11402" s="68"/>
      <c r="C11402" s="70"/>
      <c r="D11402" s="23"/>
      <c r="E11402" s="23"/>
      <c r="F11402" s="23"/>
      <c r="G11402" s="23"/>
      <c r="H11402" s="23"/>
      <c r="I11402" s="23"/>
      <c r="J11402" s="24"/>
      <c r="K11402" s="24"/>
      <c r="L11402" s="24"/>
      <c r="M11402" s="133"/>
    </row>
    <row r="11403" spans="1:13" x14ac:dyDescent="0.25">
      <c r="A11403" s="35"/>
      <c r="B11403" s="68"/>
      <c r="C11403" s="70"/>
      <c r="D11403" s="23"/>
      <c r="E11403" s="23"/>
      <c r="F11403" s="23"/>
      <c r="G11403" s="23"/>
      <c r="H11403" s="23"/>
      <c r="I11403" s="23"/>
      <c r="J11403" s="24"/>
      <c r="K11403" s="24"/>
      <c r="L11403" s="24"/>
      <c r="M11403" s="133"/>
    </row>
    <row r="11404" spans="1:13" x14ac:dyDescent="0.25">
      <c r="A11404" s="35"/>
      <c r="B11404" s="68"/>
      <c r="C11404" s="70"/>
      <c r="D11404" s="23"/>
      <c r="E11404" s="23"/>
      <c r="F11404" s="23"/>
      <c r="G11404" s="23"/>
      <c r="H11404" s="23"/>
      <c r="I11404" s="23"/>
      <c r="J11404" s="24"/>
      <c r="K11404" s="24"/>
      <c r="L11404" s="24"/>
      <c r="M11404" s="133"/>
    </row>
    <row r="11405" spans="1:13" x14ac:dyDescent="0.25">
      <c r="A11405" s="35"/>
      <c r="B11405" s="68"/>
      <c r="C11405" s="70"/>
      <c r="D11405" s="23"/>
      <c r="E11405" s="23"/>
      <c r="F11405" s="23"/>
      <c r="G11405" s="23"/>
      <c r="H11405" s="23"/>
      <c r="I11405" s="23"/>
      <c r="J11405" s="24"/>
      <c r="K11405" s="24"/>
      <c r="L11405" s="24"/>
      <c r="M11405" s="133"/>
    </row>
    <row r="11406" spans="1:13" x14ac:dyDescent="0.25">
      <c r="A11406" s="35"/>
      <c r="B11406" s="68"/>
      <c r="C11406" s="70"/>
      <c r="D11406" s="23"/>
      <c r="E11406" s="23"/>
      <c r="F11406" s="23"/>
      <c r="G11406" s="23"/>
      <c r="H11406" s="23"/>
      <c r="I11406" s="23"/>
      <c r="J11406" s="24"/>
      <c r="K11406" s="24"/>
      <c r="L11406" s="24"/>
      <c r="M11406" s="133"/>
    </row>
    <row r="11407" spans="1:13" x14ac:dyDescent="0.25">
      <c r="A11407" s="35"/>
      <c r="B11407" s="68"/>
      <c r="C11407" s="70"/>
      <c r="D11407" s="23"/>
      <c r="E11407" s="23"/>
      <c r="F11407" s="23"/>
      <c r="G11407" s="23"/>
      <c r="H11407" s="23"/>
      <c r="I11407" s="23"/>
      <c r="J11407" s="24"/>
      <c r="K11407" s="24"/>
      <c r="L11407" s="24"/>
      <c r="M11407" s="133"/>
    </row>
    <row r="11408" spans="1:13" x14ac:dyDescent="0.25">
      <c r="A11408" s="35"/>
      <c r="B11408" s="68"/>
      <c r="C11408" s="70"/>
      <c r="D11408" s="23"/>
      <c r="E11408" s="23"/>
      <c r="F11408" s="23"/>
      <c r="G11408" s="23"/>
      <c r="H11408" s="23"/>
      <c r="I11408" s="23"/>
      <c r="J11408" s="24"/>
      <c r="K11408" s="24"/>
      <c r="L11408" s="24"/>
      <c r="M11408" s="133"/>
    </row>
    <row r="11409" spans="1:13" x14ac:dyDescent="0.25">
      <c r="A11409" s="35"/>
      <c r="B11409" s="68"/>
      <c r="C11409" s="70"/>
      <c r="D11409" s="23"/>
      <c r="E11409" s="23"/>
      <c r="F11409" s="23"/>
      <c r="G11409" s="23"/>
      <c r="H11409" s="23"/>
      <c r="I11409" s="23"/>
      <c r="J11409" s="24"/>
      <c r="K11409" s="24"/>
      <c r="L11409" s="24"/>
      <c r="M11409" s="133"/>
    </row>
    <row r="11410" spans="1:13" x14ac:dyDescent="0.25">
      <c r="A11410" s="35"/>
      <c r="B11410" s="68"/>
      <c r="C11410" s="70"/>
      <c r="D11410" s="23"/>
      <c r="E11410" s="23"/>
      <c r="F11410" s="23"/>
      <c r="G11410" s="23"/>
      <c r="H11410" s="23"/>
      <c r="I11410" s="23"/>
      <c r="J11410" s="24"/>
      <c r="K11410" s="24"/>
      <c r="L11410" s="24"/>
      <c r="M11410" s="133"/>
    </row>
    <row r="11411" spans="1:13" x14ac:dyDescent="0.25">
      <c r="A11411" s="35"/>
      <c r="B11411" s="68"/>
      <c r="C11411" s="70"/>
      <c r="D11411" s="23"/>
      <c r="E11411" s="23"/>
      <c r="F11411" s="23"/>
      <c r="G11411" s="23"/>
      <c r="H11411" s="23"/>
      <c r="I11411" s="23"/>
      <c r="J11411" s="24"/>
      <c r="K11411" s="24"/>
      <c r="L11411" s="24"/>
      <c r="M11411" s="133"/>
    </row>
    <row r="11412" spans="1:13" x14ac:dyDescent="0.25">
      <c r="A11412" s="35"/>
      <c r="B11412" s="68"/>
      <c r="C11412" s="70"/>
      <c r="D11412" s="23"/>
      <c r="E11412" s="23"/>
      <c r="F11412" s="23"/>
      <c r="G11412" s="23"/>
      <c r="H11412" s="23"/>
      <c r="I11412" s="23"/>
      <c r="J11412" s="24"/>
      <c r="K11412" s="24"/>
      <c r="L11412" s="24"/>
      <c r="M11412" s="133"/>
    </row>
    <row r="11413" spans="1:13" x14ac:dyDescent="0.25">
      <c r="A11413" s="35"/>
      <c r="B11413" s="68"/>
      <c r="C11413" s="70"/>
      <c r="D11413" s="23"/>
      <c r="E11413" s="23"/>
      <c r="F11413" s="23"/>
      <c r="G11413" s="23"/>
      <c r="H11413" s="23"/>
      <c r="I11413" s="23"/>
      <c r="J11413" s="24"/>
      <c r="K11413" s="24"/>
      <c r="L11413" s="24"/>
      <c r="M11413" s="133"/>
    </row>
    <row r="11414" spans="1:13" x14ac:dyDescent="0.25">
      <c r="A11414" s="35"/>
      <c r="B11414" s="68"/>
      <c r="C11414" s="70"/>
      <c r="D11414" s="23"/>
      <c r="E11414" s="23"/>
      <c r="F11414" s="23"/>
      <c r="G11414" s="23"/>
      <c r="H11414" s="23"/>
      <c r="I11414" s="23"/>
      <c r="J11414" s="24"/>
      <c r="K11414" s="24"/>
      <c r="L11414" s="24"/>
      <c r="M11414" s="133"/>
    </row>
    <row r="11415" spans="1:13" x14ac:dyDescent="0.25">
      <c r="A11415" s="35"/>
      <c r="B11415" s="68"/>
      <c r="C11415" s="70"/>
      <c r="D11415" s="23"/>
      <c r="E11415" s="23"/>
      <c r="F11415" s="23"/>
      <c r="G11415" s="23"/>
      <c r="H11415" s="23"/>
      <c r="I11415" s="23"/>
      <c r="J11415" s="24"/>
      <c r="K11415" s="24"/>
      <c r="L11415" s="24"/>
      <c r="M11415" s="133"/>
    </row>
    <row r="11416" spans="1:13" x14ac:dyDescent="0.25">
      <c r="A11416" s="35"/>
      <c r="B11416" s="68"/>
      <c r="C11416" s="70"/>
      <c r="D11416" s="23"/>
      <c r="E11416" s="23"/>
      <c r="F11416" s="23"/>
      <c r="G11416" s="23"/>
      <c r="H11416" s="23"/>
      <c r="I11416" s="23"/>
      <c r="J11416" s="24"/>
      <c r="K11416" s="24"/>
      <c r="L11416" s="24"/>
      <c r="M11416" s="133"/>
    </row>
    <row r="11417" spans="1:13" x14ac:dyDescent="0.25">
      <c r="A11417" s="35"/>
      <c r="B11417" s="68"/>
      <c r="C11417" s="70"/>
      <c r="D11417" s="23"/>
      <c r="E11417" s="23"/>
      <c r="F11417" s="23"/>
      <c r="G11417" s="23"/>
      <c r="H11417" s="23"/>
      <c r="I11417" s="23"/>
      <c r="J11417" s="24"/>
      <c r="K11417" s="24"/>
      <c r="L11417" s="24"/>
      <c r="M11417" s="133"/>
    </row>
    <row r="11418" spans="1:13" x14ac:dyDescent="0.25">
      <c r="A11418" s="35"/>
      <c r="B11418" s="68"/>
      <c r="C11418" s="70"/>
      <c r="D11418" s="23"/>
      <c r="E11418" s="23"/>
      <c r="F11418" s="23"/>
      <c r="G11418" s="23"/>
      <c r="H11418" s="23"/>
      <c r="I11418" s="23"/>
      <c r="J11418" s="24"/>
      <c r="K11418" s="24"/>
      <c r="L11418" s="24"/>
      <c r="M11418" s="133"/>
    </row>
    <row r="11419" spans="1:13" x14ac:dyDescent="0.25">
      <c r="A11419" s="35"/>
      <c r="B11419" s="68"/>
      <c r="C11419" s="70"/>
      <c r="D11419" s="23"/>
      <c r="E11419" s="23"/>
      <c r="F11419" s="23"/>
      <c r="G11419" s="23"/>
      <c r="H11419" s="23"/>
      <c r="I11419" s="23"/>
      <c r="J11419" s="24"/>
      <c r="K11419" s="24"/>
      <c r="L11419" s="24"/>
      <c r="M11419" s="133"/>
    </row>
    <row r="11420" spans="1:13" x14ac:dyDescent="0.25">
      <c r="A11420" s="35"/>
      <c r="B11420" s="68"/>
      <c r="C11420" s="70"/>
      <c r="D11420" s="23"/>
      <c r="E11420" s="23"/>
      <c r="F11420" s="23"/>
      <c r="G11420" s="23"/>
      <c r="H11420" s="23"/>
      <c r="I11420" s="23"/>
      <c r="J11420" s="24"/>
      <c r="K11420" s="24"/>
      <c r="L11420" s="24"/>
      <c r="M11420" s="133"/>
    </row>
    <row r="11421" spans="1:13" x14ac:dyDescent="0.25">
      <c r="A11421" s="35"/>
      <c r="B11421" s="68"/>
      <c r="C11421" s="70"/>
      <c r="D11421" s="23"/>
      <c r="E11421" s="23"/>
      <c r="F11421" s="23"/>
      <c r="G11421" s="23"/>
      <c r="H11421" s="23"/>
      <c r="I11421" s="23"/>
      <c r="J11421" s="24"/>
      <c r="K11421" s="24"/>
      <c r="L11421" s="24"/>
      <c r="M11421" s="133"/>
    </row>
    <row r="11422" spans="1:13" x14ac:dyDescent="0.25">
      <c r="A11422" s="35"/>
      <c r="B11422" s="68"/>
      <c r="C11422" s="70"/>
      <c r="D11422" s="23"/>
      <c r="E11422" s="23"/>
      <c r="F11422" s="23"/>
      <c r="G11422" s="23"/>
      <c r="H11422" s="23"/>
      <c r="I11422" s="23"/>
      <c r="J11422" s="24"/>
      <c r="K11422" s="24"/>
      <c r="L11422" s="24"/>
      <c r="M11422" s="133"/>
    </row>
    <row r="11423" spans="1:13" x14ac:dyDescent="0.25">
      <c r="A11423" s="35"/>
      <c r="B11423" s="68"/>
      <c r="C11423" s="70"/>
      <c r="D11423" s="23"/>
      <c r="E11423" s="23"/>
      <c r="F11423" s="23"/>
      <c r="G11423" s="23"/>
      <c r="H11423" s="23"/>
      <c r="I11423" s="23"/>
      <c r="J11423" s="24"/>
      <c r="K11423" s="24"/>
      <c r="L11423" s="24"/>
      <c r="M11423" s="133"/>
    </row>
    <row r="11424" spans="1:13" x14ac:dyDescent="0.25">
      <c r="A11424" s="35"/>
      <c r="B11424" s="68"/>
      <c r="C11424" s="70"/>
      <c r="D11424" s="23"/>
      <c r="E11424" s="23"/>
      <c r="F11424" s="23"/>
      <c r="G11424" s="23"/>
      <c r="H11424" s="23"/>
      <c r="I11424" s="23"/>
      <c r="J11424" s="24"/>
      <c r="K11424" s="24"/>
      <c r="L11424" s="24"/>
      <c r="M11424" s="133"/>
    </row>
    <row r="11425" spans="1:13" x14ac:dyDescent="0.25">
      <c r="A11425" s="35"/>
      <c r="B11425" s="68"/>
      <c r="C11425" s="70"/>
      <c r="D11425" s="23"/>
      <c r="E11425" s="23"/>
      <c r="F11425" s="23"/>
      <c r="G11425" s="23"/>
      <c r="H11425" s="23"/>
      <c r="I11425" s="23"/>
      <c r="J11425" s="24"/>
      <c r="K11425" s="24"/>
      <c r="L11425" s="24"/>
      <c r="M11425" s="133"/>
    </row>
    <row r="11426" spans="1:13" x14ac:dyDescent="0.25">
      <c r="A11426" s="35"/>
      <c r="B11426" s="68"/>
      <c r="C11426" s="70"/>
      <c r="D11426" s="23"/>
      <c r="E11426" s="23"/>
      <c r="F11426" s="23"/>
      <c r="G11426" s="23"/>
      <c r="H11426" s="23"/>
      <c r="I11426" s="23"/>
      <c r="J11426" s="24"/>
      <c r="K11426" s="24"/>
      <c r="L11426" s="24"/>
      <c r="M11426" s="133"/>
    </row>
    <row r="11427" spans="1:13" x14ac:dyDescent="0.25">
      <c r="A11427" s="35"/>
      <c r="B11427" s="68"/>
      <c r="C11427" s="70"/>
      <c r="D11427" s="23"/>
      <c r="E11427" s="23"/>
      <c r="F11427" s="23"/>
      <c r="G11427" s="23"/>
      <c r="H11427" s="23"/>
      <c r="I11427" s="23"/>
      <c r="J11427" s="24"/>
      <c r="K11427" s="24"/>
      <c r="L11427" s="24"/>
      <c r="M11427" s="133"/>
    </row>
    <row r="11428" spans="1:13" x14ac:dyDescent="0.25">
      <c r="A11428" s="35"/>
      <c r="B11428" s="68"/>
      <c r="C11428" s="70"/>
      <c r="D11428" s="23"/>
      <c r="E11428" s="23"/>
      <c r="F11428" s="23"/>
      <c r="G11428" s="23"/>
      <c r="H11428" s="23"/>
      <c r="I11428" s="23"/>
      <c r="J11428" s="24"/>
      <c r="K11428" s="24"/>
      <c r="L11428" s="24"/>
      <c r="M11428" s="133"/>
    </row>
    <row r="11429" spans="1:13" x14ac:dyDescent="0.25">
      <c r="A11429" s="35"/>
      <c r="B11429" s="68"/>
      <c r="C11429" s="70"/>
      <c r="D11429" s="23"/>
      <c r="E11429" s="23"/>
      <c r="F11429" s="23"/>
      <c r="G11429" s="23"/>
      <c r="H11429" s="23"/>
      <c r="I11429" s="23"/>
      <c r="J11429" s="24"/>
      <c r="K11429" s="24"/>
      <c r="L11429" s="24"/>
      <c r="M11429" s="133"/>
    </row>
    <row r="11430" spans="1:13" x14ac:dyDescent="0.25">
      <c r="A11430" s="35"/>
      <c r="B11430" s="68"/>
      <c r="C11430" s="70"/>
      <c r="D11430" s="23"/>
      <c r="E11430" s="23"/>
      <c r="F11430" s="23"/>
      <c r="G11430" s="23"/>
      <c r="H11430" s="23"/>
      <c r="I11430" s="23"/>
      <c r="J11430" s="24"/>
      <c r="K11430" s="24"/>
      <c r="L11430" s="24"/>
      <c r="M11430" s="133"/>
    </row>
    <row r="11431" spans="1:13" x14ac:dyDescent="0.25">
      <c r="A11431" s="35"/>
      <c r="B11431" s="68"/>
      <c r="C11431" s="70"/>
      <c r="D11431" s="23"/>
      <c r="E11431" s="23"/>
      <c r="F11431" s="23"/>
      <c r="G11431" s="23"/>
      <c r="H11431" s="23"/>
      <c r="I11431" s="23"/>
      <c r="J11431" s="24"/>
      <c r="K11431" s="24"/>
      <c r="L11431" s="24"/>
      <c r="M11431" s="133"/>
    </row>
    <row r="11432" spans="1:13" x14ac:dyDescent="0.25">
      <c r="A11432" s="35"/>
      <c r="B11432" s="68"/>
      <c r="C11432" s="70"/>
      <c r="D11432" s="23"/>
      <c r="E11432" s="23"/>
      <c r="F11432" s="23"/>
      <c r="G11432" s="23"/>
      <c r="H11432" s="23"/>
      <c r="I11432" s="23"/>
      <c r="J11432" s="24"/>
      <c r="K11432" s="24"/>
      <c r="L11432" s="24"/>
      <c r="M11432" s="133"/>
    </row>
    <row r="11433" spans="1:13" x14ac:dyDescent="0.25">
      <c r="A11433" s="35"/>
      <c r="B11433" s="68"/>
      <c r="C11433" s="70"/>
      <c r="D11433" s="23"/>
      <c r="E11433" s="23"/>
      <c r="F11433" s="23"/>
      <c r="G11433" s="23"/>
      <c r="H11433" s="23"/>
      <c r="I11433" s="23"/>
      <c r="J11433" s="24"/>
      <c r="K11433" s="24"/>
      <c r="L11433" s="24"/>
      <c r="M11433" s="133"/>
    </row>
    <row r="11434" spans="1:13" x14ac:dyDescent="0.25">
      <c r="A11434" s="35"/>
      <c r="B11434" s="68"/>
      <c r="C11434" s="70"/>
      <c r="D11434" s="23"/>
      <c r="E11434" s="23"/>
      <c r="F11434" s="23"/>
      <c r="G11434" s="23"/>
      <c r="H11434" s="23"/>
      <c r="I11434" s="23"/>
      <c r="J11434" s="24"/>
      <c r="K11434" s="24"/>
      <c r="L11434" s="24"/>
      <c r="M11434" s="133"/>
    </row>
    <row r="11435" spans="1:13" x14ac:dyDescent="0.25">
      <c r="A11435" s="35"/>
      <c r="B11435" s="68"/>
      <c r="C11435" s="70"/>
      <c r="D11435" s="23"/>
      <c r="E11435" s="23"/>
      <c r="F11435" s="23"/>
      <c r="G11435" s="23"/>
      <c r="H11435" s="23"/>
      <c r="I11435" s="23"/>
      <c r="J11435" s="24"/>
      <c r="K11435" s="24"/>
      <c r="L11435" s="24"/>
      <c r="M11435" s="133"/>
    </row>
    <row r="11436" spans="1:13" x14ac:dyDescent="0.25">
      <c r="A11436" s="35"/>
      <c r="B11436" s="68"/>
      <c r="C11436" s="70"/>
      <c r="D11436" s="23"/>
      <c r="E11436" s="23"/>
      <c r="F11436" s="23"/>
      <c r="G11436" s="23"/>
      <c r="H11436" s="23"/>
      <c r="I11436" s="23"/>
      <c r="J11436" s="24"/>
      <c r="K11436" s="24"/>
      <c r="L11436" s="24"/>
      <c r="M11436" s="133"/>
    </row>
    <row r="11437" spans="1:13" x14ac:dyDescent="0.25">
      <c r="A11437" s="35"/>
      <c r="B11437" s="68"/>
      <c r="C11437" s="70"/>
      <c r="D11437" s="23"/>
      <c r="E11437" s="23"/>
      <c r="F11437" s="23"/>
      <c r="G11437" s="23"/>
      <c r="H11437" s="23"/>
      <c r="I11437" s="23"/>
      <c r="J11437" s="24"/>
      <c r="K11437" s="24"/>
      <c r="L11437" s="24"/>
      <c r="M11437" s="133"/>
    </row>
    <row r="11438" spans="1:13" x14ac:dyDescent="0.25">
      <c r="A11438" s="35"/>
      <c r="B11438" s="68"/>
      <c r="C11438" s="70"/>
      <c r="D11438" s="23"/>
      <c r="E11438" s="23"/>
      <c r="F11438" s="23"/>
      <c r="G11438" s="23"/>
      <c r="H11438" s="23"/>
      <c r="I11438" s="23"/>
      <c r="J11438" s="24"/>
      <c r="K11438" s="24"/>
      <c r="L11438" s="24"/>
      <c r="M11438" s="133"/>
    </row>
    <row r="11439" spans="1:13" x14ac:dyDescent="0.25">
      <c r="A11439" s="35"/>
      <c r="B11439" s="68"/>
      <c r="C11439" s="70"/>
      <c r="D11439" s="23"/>
      <c r="E11439" s="23"/>
      <c r="F11439" s="23"/>
      <c r="G11439" s="23"/>
      <c r="H11439" s="23"/>
      <c r="I11439" s="23"/>
      <c r="J11439" s="24"/>
      <c r="K11439" s="24"/>
      <c r="L11439" s="24"/>
      <c r="M11439" s="133"/>
    </row>
    <row r="11440" spans="1:13" x14ac:dyDescent="0.25">
      <c r="A11440" s="35"/>
      <c r="B11440" s="68"/>
      <c r="C11440" s="70"/>
      <c r="D11440" s="23"/>
      <c r="E11440" s="23"/>
      <c r="F11440" s="23"/>
      <c r="G11440" s="23"/>
      <c r="H11440" s="23"/>
      <c r="I11440" s="23"/>
      <c r="J11440" s="24"/>
      <c r="K11440" s="24"/>
      <c r="L11440" s="24"/>
      <c r="M11440" s="133"/>
    </row>
    <row r="11441" spans="1:13" x14ac:dyDescent="0.25">
      <c r="A11441" s="35"/>
      <c r="B11441" s="68"/>
      <c r="C11441" s="70"/>
      <c r="D11441" s="23"/>
      <c r="E11441" s="23"/>
      <c r="F11441" s="23"/>
      <c r="G11441" s="23"/>
      <c r="H11441" s="23"/>
      <c r="I11441" s="23"/>
      <c r="J11441" s="24"/>
      <c r="K11441" s="24"/>
      <c r="L11441" s="24"/>
      <c r="M11441" s="133"/>
    </row>
    <row r="11442" spans="1:13" x14ac:dyDescent="0.25">
      <c r="A11442" s="35"/>
      <c r="B11442" s="68"/>
      <c r="C11442" s="70"/>
      <c r="D11442" s="23"/>
      <c r="E11442" s="23"/>
      <c r="F11442" s="23"/>
      <c r="G11442" s="23"/>
      <c r="H11442" s="23"/>
      <c r="I11442" s="23"/>
      <c r="J11442" s="24"/>
      <c r="K11442" s="24"/>
      <c r="L11442" s="24"/>
      <c r="M11442" s="133"/>
    </row>
    <row r="11443" spans="1:13" x14ac:dyDescent="0.25">
      <c r="A11443" s="35"/>
      <c r="B11443" s="68"/>
      <c r="C11443" s="70"/>
      <c r="D11443" s="23"/>
      <c r="E11443" s="23"/>
      <c r="F11443" s="23"/>
      <c r="G11443" s="23"/>
      <c r="H11443" s="23"/>
      <c r="I11443" s="23"/>
      <c r="J11443" s="24"/>
      <c r="K11443" s="24"/>
      <c r="L11443" s="24"/>
      <c r="M11443" s="133"/>
    </row>
    <row r="11444" spans="1:13" x14ac:dyDescent="0.25">
      <c r="A11444" s="35"/>
      <c r="B11444" s="68"/>
      <c r="C11444" s="70"/>
      <c r="D11444" s="23"/>
      <c r="E11444" s="23"/>
      <c r="F11444" s="23"/>
      <c r="G11444" s="23"/>
      <c r="H11444" s="23"/>
      <c r="I11444" s="23"/>
      <c r="J11444" s="24"/>
      <c r="K11444" s="24"/>
      <c r="L11444" s="24"/>
      <c r="M11444" s="133"/>
    </row>
    <row r="11445" spans="1:13" x14ac:dyDescent="0.25">
      <c r="A11445" s="35"/>
      <c r="B11445" s="68"/>
      <c r="C11445" s="70"/>
      <c r="D11445" s="23"/>
      <c r="E11445" s="23"/>
      <c r="F11445" s="23"/>
      <c r="G11445" s="23"/>
      <c r="H11445" s="23"/>
      <c r="I11445" s="23"/>
      <c r="J11445" s="24"/>
      <c r="K11445" s="24"/>
      <c r="L11445" s="24"/>
      <c r="M11445" s="133"/>
    </row>
    <row r="11446" spans="1:13" x14ac:dyDescent="0.25">
      <c r="A11446" s="35"/>
      <c r="B11446" s="68"/>
      <c r="C11446" s="70"/>
      <c r="D11446" s="23"/>
      <c r="E11446" s="23"/>
      <c r="F11446" s="23"/>
      <c r="G11446" s="23"/>
      <c r="H11446" s="23"/>
      <c r="I11446" s="23"/>
      <c r="J11446" s="24"/>
      <c r="K11446" s="24"/>
      <c r="L11446" s="24"/>
      <c r="M11446" s="133"/>
    </row>
    <row r="11447" spans="1:13" x14ac:dyDescent="0.25">
      <c r="A11447" s="35"/>
      <c r="B11447" s="68"/>
      <c r="C11447" s="70"/>
      <c r="D11447" s="23"/>
      <c r="E11447" s="23"/>
      <c r="F11447" s="23"/>
      <c r="G11447" s="23"/>
      <c r="H11447" s="23"/>
      <c r="I11447" s="23"/>
      <c r="J11447" s="24"/>
      <c r="K11447" s="24"/>
      <c r="L11447" s="24"/>
      <c r="M11447" s="133"/>
    </row>
    <row r="11448" spans="1:13" x14ac:dyDescent="0.25">
      <c r="A11448" s="35"/>
      <c r="B11448" s="68"/>
      <c r="C11448" s="70"/>
      <c r="D11448" s="23"/>
      <c r="E11448" s="23"/>
      <c r="F11448" s="23"/>
      <c r="G11448" s="23"/>
      <c r="H11448" s="23"/>
      <c r="I11448" s="23"/>
      <c r="J11448" s="24"/>
      <c r="K11448" s="24"/>
      <c r="L11448" s="24"/>
      <c r="M11448" s="133"/>
    </row>
    <row r="11449" spans="1:13" x14ac:dyDescent="0.25">
      <c r="A11449" s="35"/>
      <c r="B11449" s="68"/>
      <c r="C11449" s="70"/>
      <c r="D11449" s="23"/>
      <c r="E11449" s="23"/>
      <c r="F11449" s="23"/>
      <c r="G11449" s="23"/>
      <c r="H11449" s="23"/>
      <c r="I11449" s="23"/>
      <c r="J11449" s="24"/>
      <c r="K11449" s="24"/>
      <c r="L11449" s="24"/>
      <c r="M11449" s="133"/>
    </row>
    <row r="11450" spans="1:13" x14ac:dyDescent="0.25">
      <c r="A11450" s="35"/>
      <c r="B11450" s="68"/>
      <c r="C11450" s="70"/>
      <c r="D11450" s="23"/>
      <c r="E11450" s="23"/>
      <c r="F11450" s="23"/>
      <c r="G11450" s="23"/>
      <c r="H11450" s="23"/>
      <c r="I11450" s="23"/>
      <c r="J11450" s="24"/>
      <c r="K11450" s="24"/>
      <c r="L11450" s="24"/>
      <c r="M11450" s="133"/>
    </row>
    <row r="11451" spans="1:13" x14ac:dyDescent="0.25">
      <c r="A11451" s="35"/>
      <c r="B11451" s="68"/>
      <c r="C11451" s="70"/>
      <c r="D11451" s="23"/>
      <c r="E11451" s="23"/>
      <c r="F11451" s="23"/>
      <c r="G11451" s="23"/>
      <c r="H11451" s="23"/>
      <c r="I11451" s="23"/>
      <c r="J11451" s="24"/>
      <c r="K11451" s="24"/>
      <c r="L11451" s="24"/>
      <c r="M11451" s="133"/>
    </row>
    <row r="11452" spans="1:13" x14ac:dyDescent="0.25">
      <c r="A11452" s="35"/>
      <c r="B11452" s="68"/>
      <c r="C11452" s="70"/>
      <c r="D11452" s="23"/>
      <c r="E11452" s="23"/>
      <c r="F11452" s="23"/>
      <c r="G11452" s="23"/>
      <c r="H11452" s="23"/>
      <c r="I11452" s="23"/>
      <c r="J11452" s="24"/>
      <c r="K11452" s="24"/>
      <c r="L11452" s="24"/>
      <c r="M11452" s="133"/>
    </row>
    <row r="11453" spans="1:13" x14ac:dyDescent="0.25">
      <c r="A11453" s="35"/>
      <c r="B11453" s="68"/>
      <c r="C11453" s="70"/>
      <c r="D11453" s="23"/>
      <c r="E11453" s="23"/>
      <c r="F11453" s="23"/>
      <c r="G11453" s="23"/>
      <c r="H11453" s="23"/>
      <c r="I11453" s="23"/>
      <c r="J11453" s="24"/>
      <c r="K11453" s="24"/>
      <c r="L11453" s="24"/>
      <c r="M11453" s="133"/>
    </row>
    <row r="11454" spans="1:13" x14ac:dyDescent="0.25">
      <c r="A11454" s="35"/>
      <c r="B11454" s="68"/>
      <c r="C11454" s="70"/>
      <c r="D11454" s="23"/>
      <c r="E11454" s="23"/>
      <c r="F11454" s="23"/>
      <c r="G11454" s="23"/>
      <c r="H11454" s="23"/>
      <c r="I11454" s="23"/>
      <c r="J11454" s="24"/>
      <c r="K11454" s="24"/>
      <c r="L11454" s="24"/>
      <c r="M11454" s="133"/>
    </row>
    <row r="11455" spans="1:13" x14ac:dyDescent="0.25">
      <c r="A11455" s="35"/>
      <c r="B11455" s="68"/>
      <c r="C11455" s="70"/>
      <c r="D11455" s="23"/>
      <c r="E11455" s="23"/>
      <c r="F11455" s="23"/>
      <c r="G11455" s="23"/>
      <c r="H11455" s="23"/>
      <c r="I11455" s="23"/>
      <c r="J11455" s="24"/>
      <c r="K11455" s="24"/>
      <c r="L11455" s="24"/>
      <c r="M11455" s="133"/>
    </row>
    <row r="11456" spans="1:13" x14ac:dyDescent="0.25">
      <c r="A11456" s="35"/>
      <c r="B11456" s="68"/>
      <c r="C11456" s="70"/>
      <c r="D11456" s="23"/>
      <c r="E11456" s="23"/>
      <c r="F11456" s="23"/>
      <c r="G11456" s="23"/>
      <c r="H11456" s="23"/>
      <c r="I11456" s="23"/>
      <c r="J11456" s="24"/>
      <c r="K11456" s="24"/>
      <c r="L11456" s="24"/>
      <c r="M11456" s="133"/>
    </row>
    <row r="11457" spans="1:13" x14ac:dyDescent="0.25">
      <c r="A11457" s="35"/>
      <c r="B11457" s="68"/>
      <c r="C11457" s="70"/>
      <c r="D11457" s="23"/>
      <c r="E11457" s="23"/>
      <c r="F11457" s="23"/>
      <c r="G11457" s="23"/>
      <c r="H11457" s="23"/>
      <c r="I11457" s="23"/>
      <c r="J11457" s="24"/>
      <c r="K11457" s="24"/>
      <c r="L11457" s="24"/>
      <c r="M11457" s="133"/>
    </row>
    <row r="11458" spans="1:13" x14ac:dyDescent="0.25">
      <c r="A11458" s="35"/>
      <c r="B11458" s="68"/>
      <c r="C11458" s="70"/>
      <c r="D11458" s="23"/>
      <c r="E11458" s="23"/>
      <c r="F11458" s="23"/>
      <c r="G11458" s="23"/>
      <c r="H11458" s="23"/>
      <c r="I11458" s="23"/>
      <c r="J11458" s="24"/>
      <c r="K11458" s="24"/>
      <c r="L11458" s="24"/>
      <c r="M11458" s="133"/>
    </row>
    <row r="11459" spans="1:13" x14ac:dyDescent="0.25">
      <c r="A11459" s="35"/>
      <c r="B11459" s="68"/>
      <c r="C11459" s="70"/>
      <c r="D11459" s="23"/>
      <c r="E11459" s="23"/>
      <c r="F11459" s="23"/>
      <c r="G11459" s="23"/>
      <c r="H11459" s="23"/>
      <c r="I11459" s="23"/>
      <c r="J11459" s="24"/>
      <c r="K11459" s="24"/>
      <c r="L11459" s="24"/>
      <c r="M11459" s="133"/>
    </row>
    <row r="11460" spans="1:13" x14ac:dyDescent="0.25">
      <c r="A11460" s="35"/>
      <c r="B11460" s="68"/>
      <c r="C11460" s="70"/>
      <c r="D11460" s="23"/>
      <c r="E11460" s="23"/>
      <c r="F11460" s="23"/>
      <c r="G11460" s="23"/>
      <c r="H11460" s="23"/>
      <c r="I11460" s="23"/>
      <c r="J11460" s="24"/>
      <c r="K11460" s="24"/>
      <c r="L11460" s="24"/>
      <c r="M11460" s="133"/>
    </row>
    <row r="11461" spans="1:13" x14ac:dyDescent="0.25">
      <c r="A11461" s="35"/>
      <c r="B11461" s="68"/>
      <c r="C11461" s="70"/>
      <c r="D11461" s="23"/>
      <c r="E11461" s="23"/>
      <c r="F11461" s="23"/>
      <c r="G11461" s="23"/>
      <c r="H11461" s="23"/>
      <c r="I11461" s="23"/>
      <c r="J11461" s="24"/>
      <c r="K11461" s="24"/>
      <c r="L11461" s="24"/>
      <c r="M11461" s="133"/>
    </row>
    <row r="11462" spans="1:13" x14ac:dyDescent="0.25">
      <c r="A11462" s="35"/>
      <c r="B11462" s="68"/>
      <c r="C11462" s="70"/>
      <c r="D11462" s="23"/>
      <c r="E11462" s="23"/>
      <c r="F11462" s="23"/>
      <c r="G11462" s="23"/>
      <c r="H11462" s="23"/>
      <c r="I11462" s="23"/>
      <c r="J11462" s="24"/>
      <c r="K11462" s="24"/>
      <c r="L11462" s="24"/>
      <c r="M11462" s="133"/>
    </row>
    <row r="11463" spans="1:13" x14ac:dyDescent="0.25">
      <c r="A11463" s="35"/>
      <c r="B11463" s="68"/>
      <c r="C11463" s="70"/>
      <c r="D11463" s="23"/>
      <c r="E11463" s="23"/>
      <c r="F11463" s="23"/>
      <c r="G11463" s="23"/>
      <c r="H11463" s="23"/>
      <c r="I11463" s="23"/>
      <c r="J11463" s="24"/>
      <c r="K11463" s="24"/>
      <c r="L11463" s="24"/>
      <c r="M11463" s="133"/>
    </row>
    <row r="11464" spans="1:13" x14ac:dyDescent="0.25">
      <c r="A11464" s="35"/>
      <c r="B11464" s="68"/>
      <c r="C11464" s="70"/>
      <c r="D11464" s="23"/>
      <c r="E11464" s="23"/>
      <c r="F11464" s="23"/>
      <c r="G11464" s="23"/>
      <c r="H11464" s="23"/>
      <c r="I11464" s="23"/>
      <c r="J11464" s="24"/>
      <c r="K11464" s="24"/>
      <c r="L11464" s="24"/>
      <c r="M11464" s="133"/>
    </row>
    <row r="11465" spans="1:13" x14ac:dyDescent="0.25">
      <c r="A11465" s="35"/>
      <c r="B11465" s="68"/>
      <c r="C11465" s="70"/>
      <c r="D11465" s="23"/>
      <c r="E11465" s="23"/>
      <c r="F11465" s="23"/>
      <c r="G11465" s="23"/>
      <c r="H11465" s="23"/>
      <c r="I11465" s="23"/>
      <c r="J11465" s="24"/>
      <c r="K11465" s="24"/>
      <c r="L11465" s="24"/>
      <c r="M11465" s="133"/>
    </row>
    <row r="11466" spans="1:13" x14ac:dyDescent="0.25">
      <c r="A11466" s="35"/>
      <c r="B11466" s="68"/>
      <c r="C11466" s="70"/>
      <c r="D11466" s="23"/>
      <c r="E11466" s="23"/>
      <c r="F11466" s="23"/>
      <c r="G11466" s="23"/>
      <c r="H11466" s="23"/>
      <c r="I11466" s="23"/>
      <c r="J11466" s="24"/>
      <c r="K11466" s="24"/>
      <c r="L11466" s="24"/>
      <c r="M11466" s="133"/>
    </row>
    <row r="11467" spans="1:13" x14ac:dyDescent="0.25">
      <c r="A11467" s="35"/>
      <c r="B11467" s="68"/>
      <c r="C11467" s="70"/>
      <c r="D11467" s="23"/>
      <c r="E11467" s="23"/>
      <c r="F11467" s="23"/>
      <c r="G11467" s="23"/>
      <c r="H11467" s="23"/>
      <c r="I11467" s="23"/>
      <c r="J11467" s="24"/>
      <c r="K11467" s="24"/>
      <c r="L11467" s="24"/>
      <c r="M11467" s="133"/>
    </row>
    <row r="11468" spans="1:13" x14ac:dyDescent="0.25">
      <c r="A11468" s="35"/>
      <c r="B11468" s="68"/>
      <c r="C11468" s="70"/>
      <c r="D11468" s="23"/>
      <c r="E11468" s="23"/>
      <c r="F11468" s="23"/>
      <c r="G11468" s="23"/>
      <c r="H11468" s="23"/>
      <c r="I11468" s="23"/>
      <c r="J11468" s="24"/>
      <c r="K11468" s="24"/>
      <c r="L11468" s="24"/>
      <c r="M11468" s="133"/>
    </row>
    <row r="11469" spans="1:13" x14ac:dyDescent="0.25">
      <c r="A11469" s="35"/>
      <c r="B11469" s="68"/>
      <c r="C11469" s="70"/>
      <c r="D11469" s="23"/>
      <c r="E11469" s="23"/>
      <c r="F11469" s="23"/>
      <c r="G11469" s="23"/>
      <c r="H11469" s="23"/>
      <c r="I11469" s="23"/>
      <c r="J11469" s="24"/>
      <c r="K11469" s="24"/>
      <c r="L11469" s="24"/>
      <c r="M11469" s="133"/>
    </row>
    <row r="11470" spans="1:13" x14ac:dyDescent="0.25">
      <c r="A11470" s="35"/>
      <c r="B11470" s="68"/>
      <c r="C11470" s="70"/>
      <c r="D11470" s="23"/>
      <c r="E11470" s="23"/>
      <c r="F11470" s="23"/>
      <c r="G11470" s="23"/>
      <c r="H11470" s="23"/>
      <c r="I11470" s="23"/>
      <c r="J11470" s="24"/>
      <c r="K11470" s="24"/>
      <c r="L11470" s="24"/>
      <c r="M11470" s="133"/>
    </row>
    <row r="11471" spans="1:13" x14ac:dyDescent="0.25">
      <c r="A11471" s="35"/>
      <c r="B11471" s="68"/>
      <c r="C11471" s="70"/>
      <c r="D11471" s="23"/>
      <c r="E11471" s="23"/>
      <c r="F11471" s="23"/>
      <c r="G11471" s="23"/>
      <c r="H11471" s="23"/>
      <c r="I11471" s="23"/>
      <c r="J11471" s="24"/>
      <c r="K11471" s="24"/>
      <c r="L11471" s="24"/>
      <c r="M11471" s="133"/>
    </row>
    <row r="11472" spans="1:13" x14ac:dyDescent="0.25">
      <c r="A11472" s="35"/>
      <c r="B11472" s="68"/>
      <c r="C11472" s="70"/>
      <c r="D11472" s="23"/>
      <c r="E11472" s="23"/>
      <c r="F11472" s="23"/>
      <c r="G11472" s="23"/>
      <c r="H11472" s="23"/>
      <c r="I11472" s="23"/>
      <c r="J11472" s="24"/>
      <c r="K11472" s="24"/>
      <c r="L11472" s="24"/>
      <c r="M11472" s="133"/>
    </row>
    <row r="11473" spans="1:13" x14ac:dyDescent="0.25">
      <c r="A11473" s="35"/>
      <c r="B11473" s="68"/>
      <c r="C11473" s="70"/>
      <c r="D11473" s="23"/>
      <c r="E11473" s="23"/>
      <c r="F11473" s="23"/>
      <c r="G11473" s="23"/>
      <c r="H11473" s="23"/>
      <c r="I11473" s="23"/>
      <c r="J11473" s="24"/>
      <c r="K11473" s="24"/>
      <c r="L11473" s="24"/>
      <c r="M11473" s="133"/>
    </row>
    <row r="11474" spans="1:13" x14ac:dyDescent="0.25">
      <c r="A11474" s="35"/>
      <c r="B11474" s="68"/>
      <c r="C11474" s="70"/>
      <c r="D11474" s="23"/>
      <c r="E11474" s="23"/>
      <c r="F11474" s="23"/>
      <c r="G11474" s="23"/>
      <c r="H11474" s="23"/>
      <c r="I11474" s="23"/>
      <c r="J11474" s="24"/>
      <c r="K11474" s="24"/>
      <c r="L11474" s="24"/>
      <c r="M11474" s="133"/>
    </row>
    <row r="11475" spans="1:13" x14ac:dyDescent="0.25">
      <c r="A11475" s="35"/>
      <c r="B11475" s="68"/>
      <c r="C11475" s="70"/>
      <c r="D11475" s="23"/>
      <c r="E11475" s="23"/>
      <c r="F11475" s="23"/>
      <c r="G11475" s="23"/>
      <c r="H11475" s="23"/>
      <c r="I11475" s="23"/>
      <c r="J11475" s="24"/>
      <c r="K11475" s="24"/>
      <c r="L11475" s="24"/>
      <c r="M11475" s="133"/>
    </row>
    <row r="11476" spans="1:13" x14ac:dyDescent="0.25">
      <c r="A11476" s="35"/>
      <c r="B11476" s="68"/>
      <c r="C11476" s="70"/>
      <c r="D11476" s="23"/>
      <c r="E11476" s="23"/>
      <c r="F11476" s="23"/>
      <c r="G11476" s="23"/>
      <c r="H11476" s="23"/>
      <c r="I11476" s="23"/>
      <c r="J11476" s="24"/>
      <c r="K11476" s="24"/>
      <c r="L11476" s="24"/>
      <c r="M11476" s="133"/>
    </row>
    <row r="11477" spans="1:13" x14ac:dyDescent="0.25">
      <c r="A11477" s="35"/>
      <c r="B11477" s="68"/>
      <c r="C11477" s="70"/>
      <c r="D11477" s="23"/>
      <c r="E11477" s="23"/>
      <c r="F11477" s="23"/>
      <c r="G11477" s="23"/>
      <c r="H11477" s="23"/>
      <c r="I11477" s="23"/>
      <c r="J11477" s="24"/>
      <c r="K11477" s="24"/>
      <c r="L11477" s="24"/>
      <c r="M11477" s="133"/>
    </row>
    <row r="11478" spans="1:13" x14ac:dyDescent="0.25">
      <c r="A11478" s="35"/>
      <c r="B11478" s="68"/>
      <c r="C11478" s="70"/>
      <c r="D11478" s="23"/>
      <c r="E11478" s="23"/>
      <c r="F11478" s="23"/>
      <c r="G11478" s="23"/>
      <c r="H11478" s="23"/>
      <c r="I11478" s="23"/>
      <c r="J11478" s="24"/>
      <c r="K11478" s="24"/>
      <c r="L11478" s="24"/>
      <c r="M11478" s="133"/>
    </row>
    <row r="11479" spans="1:13" x14ac:dyDescent="0.25">
      <c r="A11479" s="35"/>
      <c r="B11479" s="68"/>
      <c r="C11479" s="70"/>
      <c r="D11479" s="23"/>
      <c r="E11479" s="23"/>
      <c r="F11479" s="23"/>
      <c r="G11479" s="23"/>
      <c r="H11479" s="23"/>
      <c r="I11479" s="23"/>
      <c r="J11479" s="24"/>
      <c r="K11479" s="24"/>
      <c r="L11479" s="24"/>
      <c r="M11479" s="133"/>
    </row>
    <row r="11480" spans="1:13" x14ac:dyDescent="0.25">
      <c r="A11480" s="35"/>
      <c r="B11480" s="68"/>
      <c r="C11480" s="70"/>
      <c r="D11480" s="23"/>
      <c r="E11480" s="23"/>
      <c r="F11480" s="23"/>
      <c r="G11480" s="23"/>
      <c r="H11480" s="23"/>
      <c r="I11480" s="23"/>
      <c r="J11480" s="24"/>
      <c r="K11480" s="24"/>
      <c r="L11480" s="24"/>
      <c r="M11480" s="133"/>
    </row>
    <row r="11481" spans="1:13" x14ac:dyDescent="0.25">
      <c r="A11481" s="35"/>
      <c r="B11481" s="68"/>
      <c r="C11481" s="70"/>
      <c r="D11481" s="23"/>
      <c r="E11481" s="23"/>
      <c r="F11481" s="23"/>
      <c r="G11481" s="23"/>
      <c r="H11481" s="23"/>
      <c r="I11481" s="23"/>
      <c r="J11481" s="24"/>
      <c r="K11481" s="24"/>
      <c r="L11481" s="24"/>
      <c r="M11481" s="133"/>
    </row>
    <row r="11482" spans="1:13" x14ac:dyDescent="0.25">
      <c r="A11482" s="35"/>
      <c r="B11482" s="68"/>
      <c r="C11482" s="70"/>
      <c r="D11482" s="23"/>
      <c r="E11482" s="23"/>
      <c r="F11482" s="23"/>
      <c r="G11482" s="23"/>
      <c r="H11482" s="23"/>
      <c r="I11482" s="23"/>
      <c r="J11482" s="24"/>
      <c r="K11482" s="24"/>
      <c r="L11482" s="24"/>
      <c r="M11482" s="133"/>
    </row>
    <row r="11483" spans="1:13" x14ac:dyDescent="0.25">
      <c r="A11483" s="35"/>
      <c r="B11483" s="68"/>
      <c r="C11483" s="70"/>
      <c r="D11483" s="23"/>
      <c r="E11483" s="23"/>
      <c r="F11483" s="23"/>
      <c r="G11483" s="23"/>
      <c r="H11483" s="23"/>
      <c r="I11483" s="23"/>
      <c r="J11483" s="24"/>
      <c r="K11483" s="24"/>
      <c r="L11483" s="24"/>
      <c r="M11483" s="133"/>
    </row>
    <row r="11484" spans="1:13" x14ac:dyDescent="0.25">
      <c r="A11484" s="35"/>
      <c r="B11484" s="68"/>
      <c r="C11484" s="70"/>
      <c r="D11484" s="23"/>
      <c r="E11484" s="23"/>
      <c r="F11484" s="23"/>
      <c r="G11484" s="23"/>
      <c r="H11484" s="23"/>
      <c r="I11484" s="23"/>
      <c r="J11484" s="24"/>
      <c r="K11484" s="24"/>
      <c r="L11484" s="24"/>
      <c r="M11484" s="133"/>
    </row>
    <row r="11485" spans="1:13" x14ac:dyDescent="0.25">
      <c r="A11485" s="35"/>
      <c r="B11485" s="68"/>
      <c r="C11485" s="70"/>
      <c r="D11485" s="23"/>
      <c r="E11485" s="23"/>
      <c r="F11485" s="23"/>
      <c r="G11485" s="23"/>
      <c r="H11485" s="23"/>
      <c r="I11485" s="23"/>
      <c r="J11485" s="24"/>
      <c r="K11485" s="24"/>
      <c r="L11485" s="24"/>
      <c r="M11485" s="133"/>
    </row>
    <row r="11486" spans="1:13" x14ac:dyDescent="0.25">
      <c r="A11486" s="35"/>
      <c r="B11486" s="68"/>
      <c r="C11486" s="70"/>
      <c r="D11486" s="23"/>
      <c r="E11486" s="23"/>
      <c r="F11486" s="23"/>
      <c r="G11486" s="23"/>
      <c r="H11486" s="23"/>
      <c r="I11486" s="23"/>
      <c r="J11486" s="24"/>
      <c r="K11486" s="24"/>
      <c r="L11486" s="24"/>
      <c r="M11486" s="133"/>
    </row>
    <row r="11487" spans="1:13" x14ac:dyDescent="0.25">
      <c r="A11487" s="35"/>
      <c r="B11487" s="68"/>
      <c r="C11487" s="70"/>
      <c r="D11487" s="23"/>
      <c r="E11487" s="23"/>
      <c r="F11487" s="23"/>
      <c r="G11487" s="23"/>
      <c r="H11487" s="23"/>
      <c r="I11487" s="23"/>
      <c r="J11487" s="24"/>
      <c r="K11487" s="24"/>
      <c r="L11487" s="24"/>
      <c r="M11487" s="133"/>
    </row>
    <row r="11488" spans="1:13" x14ac:dyDescent="0.25">
      <c r="A11488" s="35"/>
      <c r="B11488" s="68"/>
      <c r="C11488" s="70"/>
      <c r="D11488" s="23"/>
      <c r="E11488" s="23"/>
      <c r="F11488" s="23"/>
      <c r="G11488" s="23"/>
      <c r="H11488" s="23"/>
      <c r="I11488" s="23"/>
      <c r="J11488" s="24"/>
      <c r="K11488" s="24"/>
      <c r="L11488" s="24"/>
      <c r="M11488" s="133"/>
    </row>
    <row r="11489" spans="1:13" x14ac:dyDescent="0.25">
      <c r="A11489" s="35"/>
      <c r="B11489" s="68"/>
      <c r="C11489" s="70"/>
      <c r="D11489" s="23"/>
      <c r="E11489" s="23"/>
      <c r="F11489" s="23"/>
      <c r="G11489" s="23"/>
      <c r="H11489" s="23"/>
      <c r="I11489" s="23"/>
      <c r="J11489" s="24"/>
      <c r="K11489" s="24"/>
      <c r="L11489" s="24"/>
      <c r="M11489" s="133"/>
    </row>
    <row r="11490" spans="1:13" x14ac:dyDescent="0.25">
      <c r="A11490" s="35"/>
      <c r="B11490" s="68"/>
      <c r="C11490" s="70"/>
      <c r="D11490" s="23"/>
      <c r="E11490" s="23"/>
      <c r="F11490" s="23"/>
      <c r="G11490" s="23"/>
      <c r="H11490" s="23"/>
      <c r="I11490" s="23"/>
      <c r="J11490" s="24"/>
      <c r="K11490" s="24"/>
      <c r="L11490" s="24"/>
      <c r="M11490" s="133"/>
    </row>
    <row r="11491" spans="1:13" x14ac:dyDescent="0.25">
      <c r="A11491" s="35"/>
      <c r="B11491" s="68"/>
      <c r="C11491" s="70"/>
      <c r="D11491" s="23"/>
      <c r="E11491" s="23"/>
      <c r="F11491" s="23"/>
      <c r="G11491" s="23"/>
      <c r="H11491" s="23"/>
      <c r="I11491" s="23"/>
      <c r="J11491" s="24"/>
      <c r="K11491" s="24"/>
      <c r="L11491" s="24"/>
      <c r="M11491" s="133"/>
    </row>
    <row r="11492" spans="1:13" x14ac:dyDescent="0.25">
      <c r="A11492" s="35"/>
      <c r="B11492" s="68"/>
      <c r="C11492" s="70"/>
      <c r="D11492" s="23"/>
      <c r="E11492" s="23"/>
      <c r="F11492" s="23"/>
      <c r="G11492" s="23"/>
      <c r="H11492" s="23"/>
      <c r="I11492" s="23"/>
      <c r="J11492" s="24"/>
      <c r="K11492" s="24"/>
      <c r="L11492" s="24"/>
      <c r="M11492" s="133"/>
    </row>
    <row r="11493" spans="1:13" x14ac:dyDescent="0.25">
      <c r="A11493" s="35"/>
      <c r="B11493" s="68"/>
      <c r="C11493" s="70"/>
      <c r="D11493" s="23"/>
      <c r="E11493" s="23"/>
      <c r="F11493" s="23"/>
      <c r="G11493" s="23"/>
      <c r="H11493" s="23"/>
      <c r="I11493" s="23"/>
      <c r="J11493" s="24"/>
      <c r="K11493" s="24"/>
      <c r="L11493" s="24"/>
      <c r="M11493" s="133"/>
    </row>
    <row r="11494" spans="1:13" x14ac:dyDescent="0.25">
      <c r="A11494" s="35"/>
      <c r="B11494" s="68"/>
      <c r="C11494" s="70"/>
      <c r="D11494" s="23"/>
      <c r="E11494" s="23"/>
      <c r="F11494" s="23"/>
      <c r="G11494" s="23"/>
      <c r="H11494" s="23"/>
      <c r="I11494" s="23"/>
      <c r="J11494" s="24"/>
      <c r="K11494" s="24"/>
      <c r="L11494" s="24"/>
      <c r="M11494" s="133"/>
    </row>
    <row r="11495" spans="1:13" x14ac:dyDescent="0.25">
      <c r="A11495" s="35"/>
      <c r="B11495" s="68"/>
      <c r="C11495" s="70"/>
      <c r="D11495" s="23"/>
      <c r="E11495" s="23"/>
      <c r="F11495" s="23"/>
      <c r="G11495" s="23"/>
      <c r="H11495" s="23"/>
      <c r="I11495" s="23"/>
      <c r="J11495" s="24"/>
      <c r="K11495" s="24"/>
      <c r="L11495" s="24"/>
      <c r="M11495" s="133"/>
    </row>
    <row r="11496" spans="1:13" x14ac:dyDescent="0.25">
      <c r="A11496" s="35"/>
      <c r="B11496" s="68"/>
      <c r="C11496" s="70"/>
      <c r="D11496" s="23"/>
      <c r="E11496" s="23"/>
      <c r="F11496" s="23"/>
      <c r="G11496" s="23"/>
      <c r="H11496" s="23"/>
      <c r="I11496" s="23"/>
      <c r="J11496" s="24"/>
      <c r="K11496" s="24"/>
      <c r="L11496" s="24"/>
      <c r="M11496" s="133"/>
    </row>
    <row r="11497" spans="1:13" x14ac:dyDescent="0.25">
      <c r="A11497" s="35"/>
      <c r="B11497" s="68"/>
      <c r="C11497" s="70"/>
      <c r="D11497" s="23"/>
      <c r="E11497" s="23"/>
      <c r="F11497" s="23"/>
      <c r="G11497" s="23"/>
      <c r="H11497" s="23"/>
      <c r="I11497" s="23"/>
      <c r="J11497" s="24"/>
      <c r="K11497" s="24"/>
      <c r="L11497" s="24"/>
      <c r="M11497" s="133"/>
    </row>
    <row r="11498" spans="1:13" x14ac:dyDescent="0.25">
      <c r="A11498" s="35"/>
      <c r="B11498" s="68"/>
      <c r="C11498" s="70"/>
      <c r="D11498" s="23"/>
      <c r="E11498" s="23"/>
      <c r="F11498" s="23"/>
      <c r="G11498" s="23"/>
      <c r="H11498" s="23"/>
      <c r="I11498" s="23"/>
      <c r="J11498" s="24"/>
      <c r="K11498" s="24"/>
      <c r="L11498" s="24"/>
      <c r="M11498" s="133"/>
    </row>
    <row r="11499" spans="1:13" x14ac:dyDescent="0.25">
      <c r="A11499" s="35"/>
      <c r="B11499" s="68"/>
      <c r="C11499" s="70"/>
      <c r="D11499" s="23"/>
      <c r="E11499" s="23"/>
      <c r="F11499" s="23"/>
      <c r="G11499" s="23"/>
      <c r="H11499" s="23"/>
      <c r="I11499" s="23"/>
      <c r="J11499" s="24"/>
      <c r="K11499" s="24"/>
      <c r="L11499" s="24"/>
      <c r="M11499" s="133"/>
    </row>
    <row r="11500" spans="1:13" x14ac:dyDescent="0.25">
      <c r="A11500" s="35"/>
      <c r="B11500" s="68"/>
      <c r="C11500" s="70"/>
      <c r="D11500" s="23"/>
      <c r="E11500" s="23"/>
      <c r="F11500" s="23"/>
      <c r="G11500" s="23"/>
      <c r="H11500" s="23"/>
      <c r="I11500" s="23"/>
      <c r="J11500" s="24"/>
      <c r="K11500" s="24"/>
      <c r="L11500" s="24"/>
      <c r="M11500" s="133"/>
    </row>
    <row r="11501" spans="1:13" x14ac:dyDescent="0.25">
      <c r="A11501" s="35"/>
      <c r="B11501" s="68"/>
      <c r="C11501" s="70"/>
      <c r="D11501" s="23"/>
      <c r="E11501" s="23"/>
      <c r="F11501" s="23"/>
      <c r="G11501" s="23"/>
      <c r="H11501" s="23"/>
      <c r="I11501" s="23"/>
      <c r="J11501" s="24"/>
      <c r="K11501" s="24"/>
      <c r="L11501" s="24"/>
      <c r="M11501" s="133"/>
    </row>
    <row r="11502" spans="1:13" x14ac:dyDescent="0.25">
      <c r="A11502" s="35"/>
      <c r="B11502" s="68"/>
      <c r="C11502" s="70"/>
      <c r="D11502" s="23"/>
      <c r="E11502" s="23"/>
      <c r="F11502" s="23"/>
      <c r="G11502" s="23"/>
      <c r="H11502" s="23"/>
      <c r="I11502" s="23"/>
      <c r="J11502" s="24"/>
      <c r="K11502" s="24"/>
      <c r="L11502" s="24"/>
      <c r="M11502" s="133"/>
    </row>
    <row r="11503" spans="1:13" x14ac:dyDescent="0.25">
      <c r="A11503" s="35"/>
      <c r="B11503" s="68"/>
      <c r="C11503" s="70"/>
      <c r="D11503" s="23"/>
      <c r="E11503" s="23"/>
      <c r="F11503" s="23"/>
      <c r="G11503" s="23"/>
      <c r="H11503" s="23"/>
      <c r="I11503" s="23"/>
      <c r="J11503" s="24"/>
      <c r="K11503" s="24"/>
      <c r="L11503" s="24"/>
      <c r="M11503" s="133"/>
    </row>
    <row r="11504" spans="1:13" x14ac:dyDescent="0.25">
      <c r="A11504" s="35"/>
      <c r="B11504" s="68"/>
      <c r="C11504" s="70"/>
      <c r="D11504" s="23"/>
      <c r="E11504" s="23"/>
      <c r="F11504" s="23"/>
      <c r="G11504" s="23"/>
      <c r="H11504" s="23"/>
      <c r="I11504" s="23"/>
      <c r="J11504" s="24"/>
      <c r="K11504" s="24"/>
      <c r="L11504" s="24"/>
      <c r="M11504" s="133"/>
    </row>
    <row r="11505" spans="1:13" x14ac:dyDescent="0.25">
      <c r="A11505" s="35"/>
      <c r="B11505" s="68"/>
      <c r="C11505" s="70"/>
      <c r="D11505" s="23"/>
      <c r="E11505" s="23"/>
      <c r="F11505" s="23"/>
      <c r="G11505" s="23"/>
      <c r="H11505" s="23"/>
      <c r="I11505" s="23"/>
      <c r="J11505" s="24"/>
      <c r="K11505" s="24"/>
      <c r="L11505" s="24"/>
      <c r="M11505" s="133"/>
    </row>
    <row r="11506" spans="1:13" x14ac:dyDescent="0.25">
      <c r="A11506" s="35"/>
      <c r="B11506" s="68"/>
      <c r="C11506" s="70"/>
      <c r="D11506" s="23"/>
      <c r="E11506" s="23"/>
      <c r="F11506" s="23"/>
      <c r="G11506" s="23"/>
      <c r="H11506" s="23"/>
      <c r="I11506" s="23"/>
      <c r="J11506" s="24"/>
      <c r="K11506" s="24"/>
      <c r="L11506" s="24"/>
      <c r="M11506" s="133"/>
    </row>
    <row r="11507" spans="1:13" x14ac:dyDescent="0.25">
      <c r="A11507" s="35"/>
      <c r="B11507" s="68"/>
      <c r="C11507" s="70"/>
      <c r="D11507" s="23"/>
      <c r="E11507" s="23"/>
      <c r="F11507" s="23"/>
      <c r="G11507" s="23"/>
      <c r="H11507" s="23"/>
      <c r="I11507" s="23"/>
      <c r="J11507" s="24"/>
      <c r="K11507" s="24"/>
      <c r="L11507" s="24"/>
      <c r="M11507" s="133"/>
    </row>
    <row r="11508" spans="1:13" x14ac:dyDescent="0.25">
      <c r="A11508" s="35"/>
      <c r="B11508" s="68"/>
      <c r="C11508" s="70"/>
      <c r="D11508" s="23"/>
      <c r="E11508" s="23"/>
      <c r="F11508" s="23"/>
      <c r="G11508" s="23"/>
      <c r="H11508" s="23"/>
      <c r="I11508" s="23"/>
      <c r="J11508" s="24"/>
      <c r="K11508" s="24"/>
      <c r="L11508" s="24"/>
      <c r="M11508" s="133"/>
    </row>
    <row r="11509" spans="1:13" x14ac:dyDescent="0.25">
      <c r="A11509" s="35"/>
      <c r="B11509" s="68"/>
      <c r="C11509" s="70"/>
      <c r="D11509" s="23"/>
      <c r="E11509" s="23"/>
      <c r="F11509" s="23"/>
      <c r="G11509" s="23"/>
      <c r="H11509" s="23"/>
      <c r="I11509" s="23"/>
      <c r="J11509" s="24"/>
      <c r="K11509" s="24"/>
      <c r="L11509" s="24"/>
      <c r="M11509" s="133"/>
    </row>
    <row r="11510" spans="1:13" x14ac:dyDescent="0.25">
      <c r="A11510" s="35"/>
      <c r="B11510" s="68"/>
      <c r="C11510" s="70"/>
      <c r="D11510" s="23"/>
      <c r="E11510" s="23"/>
      <c r="F11510" s="23"/>
      <c r="G11510" s="23"/>
      <c r="H11510" s="23"/>
      <c r="I11510" s="23"/>
      <c r="J11510" s="24"/>
      <c r="K11510" s="24"/>
      <c r="L11510" s="24"/>
      <c r="M11510" s="133"/>
    </row>
    <row r="11511" spans="1:13" x14ac:dyDescent="0.25">
      <c r="A11511" s="35"/>
      <c r="B11511" s="68"/>
      <c r="C11511" s="70"/>
      <c r="D11511" s="23"/>
      <c r="E11511" s="23"/>
      <c r="F11511" s="23"/>
      <c r="G11511" s="23"/>
      <c r="H11511" s="23"/>
      <c r="I11511" s="23"/>
      <c r="J11511" s="24"/>
      <c r="K11511" s="24"/>
      <c r="L11511" s="24"/>
      <c r="M11511" s="133"/>
    </row>
    <row r="11512" spans="1:13" x14ac:dyDescent="0.25">
      <c r="A11512" s="35"/>
      <c r="B11512" s="68"/>
      <c r="C11512" s="70"/>
      <c r="D11512" s="23"/>
      <c r="E11512" s="23"/>
      <c r="F11512" s="23"/>
      <c r="G11512" s="23"/>
      <c r="H11512" s="23"/>
      <c r="I11512" s="23"/>
      <c r="J11512" s="24"/>
      <c r="K11512" s="24"/>
      <c r="L11512" s="24"/>
      <c r="M11512" s="133"/>
    </row>
    <row r="11513" spans="1:13" x14ac:dyDescent="0.25">
      <c r="A11513" s="35"/>
      <c r="B11513" s="68"/>
      <c r="C11513" s="70"/>
      <c r="D11513" s="23"/>
      <c r="E11513" s="23"/>
      <c r="F11513" s="23"/>
      <c r="G11513" s="23"/>
      <c r="H11513" s="23"/>
      <c r="I11513" s="23"/>
      <c r="J11513" s="24"/>
      <c r="K11513" s="24"/>
      <c r="L11513" s="24"/>
      <c r="M11513" s="133"/>
    </row>
    <row r="11514" spans="1:13" x14ac:dyDescent="0.25">
      <c r="A11514" s="35"/>
      <c r="B11514" s="68"/>
      <c r="C11514" s="70"/>
      <c r="D11514" s="23"/>
      <c r="E11514" s="23"/>
      <c r="F11514" s="23"/>
      <c r="G11514" s="23"/>
      <c r="H11514" s="23"/>
      <c r="I11514" s="23"/>
      <c r="J11514" s="24"/>
      <c r="K11514" s="24"/>
      <c r="L11514" s="24"/>
      <c r="M11514" s="133"/>
    </row>
    <row r="11515" spans="1:13" x14ac:dyDescent="0.25">
      <c r="A11515" s="35"/>
      <c r="B11515" s="68"/>
      <c r="C11515" s="70"/>
      <c r="D11515" s="23"/>
      <c r="E11515" s="23"/>
      <c r="F11515" s="23"/>
      <c r="G11515" s="23"/>
      <c r="H11515" s="23"/>
      <c r="I11515" s="23"/>
      <c r="J11515" s="24"/>
      <c r="K11515" s="24"/>
      <c r="L11515" s="24"/>
      <c r="M11515" s="133"/>
    </row>
    <row r="11516" spans="1:13" x14ac:dyDescent="0.25">
      <c r="A11516" s="35"/>
      <c r="B11516" s="68"/>
      <c r="C11516" s="70"/>
      <c r="D11516" s="23"/>
      <c r="E11516" s="23"/>
      <c r="F11516" s="23"/>
      <c r="G11516" s="23"/>
      <c r="H11516" s="23"/>
      <c r="I11516" s="23"/>
      <c r="J11516" s="24"/>
      <c r="K11516" s="24"/>
      <c r="L11516" s="24"/>
      <c r="M11516" s="133"/>
    </row>
    <row r="11517" spans="1:13" x14ac:dyDescent="0.25">
      <c r="A11517" s="35"/>
      <c r="B11517" s="68"/>
      <c r="C11517" s="70"/>
      <c r="D11517" s="23"/>
      <c r="E11517" s="23"/>
      <c r="F11517" s="23"/>
      <c r="G11517" s="23"/>
      <c r="H11517" s="23"/>
      <c r="I11517" s="23"/>
      <c r="J11517" s="24"/>
      <c r="K11517" s="24"/>
      <c r="L11517" s="24"/>
      <c r="M11517" s="133"/>
    </row>
    <row r="11518" spans="1:13" x14ac:dyDescent="0.25">
      <c r="A11518" s="35"/>
      <c r="B11518" s="68"/>
      <c r="C11518" s="70"/>
      <c r="D11518" s="23"/>
      <c r="E11518" s="23"/>
      <c r="F11518" s="23"/>
      <c r="G11518" s="23"/>
      <c r="H11518" s="23"/>
      <c r="I11518" s="23"/>
      <c r="J11518" s="24"/>
      <c r="K11518" s="24"/>
      <c r="L11518" s="24"/>
      <c r="M11518" s="133"/>
    </row>
    <row r="11519" spans="1:13" x14ac:dyDescent="0.25">
      <c r="A11519" s="35"/>
      <c r="B11519" s="68"/>
      <c r="C11519" s="70"/>
      <c r="D11519" s="23"/>
      <c r="E11519" s="23"/>
      <c r="F11519" s="23"/>
      <c r="G11519" s="23"/>
      <c r="H11519" s="23"/>
      <c r="I11519" s="23"/>
      <c r="J11519" s="24"/>
      <c r="K11519" s="24"/>
      <c r="L11519" s="24"/>
      <c r="M11519" s="133"/>
    </row>
    <row r="11520" spans="1:13" x14ac:dyDescent="0.25">
      <c r="A11520" s="35"/>
      <c r="B11520" s="68"/>
      <c r="C11520" s="70"/>
      <c r="D11520" s="23"/>
      <c r="E11520" s="23"/>
      <c r="F11520" s="23"/>
      <c r="G11520" s="23"/>
      <c r="H11520" s="23"/>
      <c r="I11520" s="23"/>
      <c r="J11520" s="24"/>
      <c r="K11520" s="24"/>
      <c r="L11520" s="24"/>
      <c r="M11520" s="133"/>
    </row>
    <row r="11521" spans="1:13" x14ac:dyDescent="0.25">
      <c r="A11521" s="35"/>
      <c r="B11521" s="68"/>
      <c r="C11521" s="70"/>
      <c r="D11521" s="23"/>
      <c r="E11521" s="23"/>
      <c r="F11521" s="23"/>
      <c r="G11521" s="23"/>
      <c r="H11521" s="23"/>
      <c r="I11521" s="23"/>
      <c r="J11521" s="24"/>
      <c r="K11521" s="24"/>
      <c r="L11521" s="24"/>
      <c r="M11521" s="133"/>
    </row>
    <row r="11522" spans="1:13" x14ac:dyDescent="0.25">
      <c r="A11522" s="35"/>
      <c r="B11522" s="68"/>
      <c r="C11522" s="70"/>
      <c r="D11522" s="23"/>
      <c r="E11522" s="23"/>
      <c r="F11522" s="23"/>
      <c r="G11522" s="23"/>
      <c r="H11522" s="23"/>
      <c r="I11522" s="23"/>
      <c r="J11522" s="24"/>
      <c r="K11522" s="24"/>
      <c r="L11522" s="24"/>
      <c r="M11522" s="133"/>
    </row>
    <row r="11523" spans="1:13" x14ac:dyDescent="0.25">
      <c r="A11523" s="35"/>
      <c r="B11523" s="68"/>
      <c r="C11523" s="70"/>
      <c r="D11523" s="23"/>
      <c r="E11523" s="23"/>
      <c r="F11523" s="23"/>
      <c r="G11523" s="23"/>
      <c r="H11523" s="23"/>
      <c r="I11523" s="23"/>
      <c r="J11523" s="24"/>
      <c r="K11523" s="24"/>
      <c r="L11523" s="24"/>
      <c r="M11523" s="133"/>
    </row>
    <row r="11524" spans="1:13" x14ac:dyDescent="0.25">
      <c r="A11524" s="35"/>
      <c r="B11524" s="68"/>
      <c r="C11524" s="70"/>
      <c r="D11524" s="23"/>
      <c r="E11524" s="23"/>
      <c r="F11524" s="23"/>
      <c r="G11524" s="23"/>
      <c r="H11524" s="23"/>
      <c r="I11524" s="23"/>
      <c r="J11524" s="24"/>
      <c r="K11524" s="24"/>
      <c r="L11524" s="24"/>
      <c r="M11524" s="133"/>
    </row>
    <row r="11525" spans="1:13" x14ac:dyDescent="0.25">
      <c r="A11525" s="35"/>
      <c r="B11525" s="68"/>
      <c r="C11525" s="70"/>
      <c r="D11525" s="23"/>
      <c r="E11525" s="23"/>
      <c r="F11525" s="23"/>
      <c r="G11525" s="23"/>
      <c r="H11525" s="23"/>
      <c r="I11525" s="23"/>
      <c r="J11525" s="24"/>
      <c r="K11525" s="24"/>
      <c r="L11525" s="24"/>
      <c r="M11525" s="133"/>
    </row>
    <row r="11526" spans="1:13" x14ac:dyDescent="0.25">
      <c r="A11526" s="35"/>
      <c r="B11526" s="68"/>
      <c r="C11526" s="70"/>
      <c r="D11526" s="23"/>
      <c r="E11526" s="23"/>
      <c r="F11526" s="23"/>
      <c r="G11526" s="23"/>
      <c r="H11526" s="23"/>
      <c r="I11526" s="23"/>
      <c r="J11526" s="24"/>
      <c r="K11526" s="24"/>
      <c r="L11526" s="24"/>
      <c r="M11526" s="133"/>
    </row>
    <row r="11527" spans="1:13" x14ac:dyDescent="0.25">
      <c r="A11527" s="35"/>
      <c r="B11527" s="68"/>
      <c r="C11527" s="70"/>
      <c r="D11527" s="23"/>
      <c r="E11527" s="23"/>
      <c r="F11527" s="23"/>
      <c r="G11527" s="23"/>
      <c r="H11527" s="23"/>
      <c r="I11527" s="23"/>
      <c r="J11527" s="24"/>
      <c r="K11527" s="24"/>
      <c r="L11527" s="24"/>
      <c r="M11527" s="133"/>
    </row>
    <row r="11528" spans="1:13" x14ac:dyDescent="0.25">
      <c r="A11528" s="35"/>
      <c r="B11528" s="68"/>
      <c r="C11528" s="70"/>
      <c r="D11528" s="23"/>
      <c r="E11528" s="23"/>
      <c r="F11528" s="23"/>
      <c r="G11528" s="23"/>
      <c r="H11528" s="23"/>
      <c r="I11528" s="23"/>
      <c r="J11528" s="24"/>
      <c r="K11528" s="24"/>
      <c r="L11528" s="24"/>
      <c r="M11528" s="133"/>
    </row>
    <row r="11529" spans="1:13" x14ac:dyDescent="0.25">
      <c r="A11529" s="35"/>
      <c r="B11529" s="68"/>
      <c r="C11529" s="70"/>
      <c r="D11529" s="23"/>
      <c r="E11529" s="23"/>
      <c r="F11529" s="23"/>
      <c r="G11529" s="23"/>
      <c r="H11529" s="23"/>
      <c r="I11529" s="23"/>
      <c r="J11529" s="24"/>
      <c r="K11529" s="24"/>
      <c r="L11529" s="24"/>
      <c r="M11529" s="133"/>
    </row>
    <row r="11530" spans="1:13" x14ac:dyDescent="0.25">
      <c r="A11530" s="35"/>
      <c r="B11530" s="68"/>
      <c r="C11530" s="70"/>
      <c r="D11530" s="23"/>
      <c r="E11530" s="23"/>
      <c r="F11530" s="23"/>
      <c r="G11530" s="23"/>
      <c r="H11530" s="23"/>
      <c r="I11530" s="23"/>
      <c r="J11530" s="24"/>
      <c r="K11530" s="24"/>
      <c r="L11530" s="24"/>
      <c r="M11530" s="133"/>
    </row>
    <row r="11531" spans="1:13" x14ac:dyDescent="0.25">
      <c r="A11531" s="35"/>
      <c r="B11531" s="68"/>
      <c r="C11531" s="70"/>
      <c r="D11531" s="23"/>
      <c r="E11531" s="23"/>
      <c r="F11531" s="23"/>
      <c r="G11531" s="23"/>
      <c r="H11531" s="23"/>
      <c r="I11531" s="23"/>
      <c r="J11531" s="24"/>
      <c r="K11531" s="24"/>
      <c r="L11531" s="24"/>
      <c r="M11531" s="133"/>
    </row>
    <row r="11532" spans="1:13" x14ac:dyDescent="0.25">
      <c r="A11532" s="35"/>
      <c r="B11532" s="68"/>
      <c r="C11532" s="70"/>
      <c r="D11532" s="23"/>
      <c r="E11532" s="23"/>
      <c r="F11532" s="23"/>
      <c r="G11532" s="23"/>
      <c r="H11532" s="23"/>
      <c r="I11532" s="23"/>
      <c r="J11532" s="24"/>
      <c r="K11532" s="24"/>
      <c r="L11532" s="24"/>
      <c r="M11532" s="133"/>
    </row>
    <row r="11533" spans="1:13" x14ac:dyDescent="0.25">
      <c r="A11533" s="35"/>
      <c r="B11533" s="68"/>
      <c r="C11533" s="70"/>
      <c r="D11533" s="23"/>
      <c r="E11533" s="23"/>
      <c r="F11533" s="23"/>
      <c r="G11533" s="23"/>
      <c r="H11533" s="23"/>
      <c r="I11533" s="23"/>
      <c r="J11533" s="24"/>
      <c r="K11533" s="24"/>
      <c r="L11533" s="24"/>
      <c r="M11533" s="133"/>
    </row>
    <row r="11534" spans="1:13" x14ac:dyDescent="0.25">
      <c r="A11534" s="35"/>
      <c r="B11534" s="68"/>
      <c r="C11534" s="70"/>
      <c r="D11534" s="23"/>
      <c r="E11534" s="23"/>
      <c r="F11534" s="23"/>
      <c r="G11534" s="23"/>
      <c r="H11534" s="23"/>
      <c r="I11534" s="23"/>
      <c r="J11534" s="24"/>
      <c r="K11534" s="24"/>
      <c r="L11534" s="24"/>
      <c r="M11534" s="133"/>
    </row>
    <row r="11535" spans="1:13" x14ac:dyDescent="0.25">
      <c r="A11535" s="35"/>
      <c r="B11535" s="68"/>
      <c r="C11535" s="70"/>
      <c r="D11535" s="23"/>
      <c r="E11535" s="23"/>
      <c r="F11535" s="23"/>
      <c r="G11535" s="23"/>
      <c r="H11535" s="23"/>
      <c r="I11535" s="23"/>
      <c r="J11535" s="24"/>
      <c r="K11535" s="24"/>
      <c r="L11535" s="24"/>
      <c r="M11535" s="133"/>
    </row>
    <row r="11536" spans="1:13" x14ac:dyDescent="0.25">
      <c r="A11536" s="35"/>
      <c r="B11536" s="68"/>
      <c r="C11536" s="70"/>
      <c r="D11536" s="23"/>
      <c r="E11536" s="23"/>
      <c r="F11536" s="23"/>
      <c r="G11536" s="23"/>
      <c r="H11536" s="23"/>
      <c r="I11536" s="23"/>
      <c r="J11536" s="24"/>
      <c r="K11536" s="24"/>
      <c r="L11536" s="24"/>
      <c r="M11536" s="133"/>
    </row>
    <row r="11537" spans="1:13" x14ac:dyDescent="0.25">
      <c r="A11537" s="35"/>
      <c r="B11537" s="68"/>
      <c r="C11537" s="70"/>
      <c r="D11537" s="23"/>
      <c r="E11537" s="23"/>
      <c r="F11537" s="23"/>
      <c r="G11537" s="23"/>
      <c r="H11537" s="23"/>
      <c r="I11537" s="23"/>
      <c r="J11537" s="24"/>
      <c r="K11537" s="24"/>
      <c r="L11537" s="24"/>
      <c r="M11537" s="133"/>
    </row>
    <row r="11538" spans="1:13" x14ac:dyDescent="0.25">
      <c r="A11538" s="35"/>
      <c r="B11538" s="68"/>
      <c r="C11538" s="70"/>
      <c r="D11538" s="23"/>
      <c r="E11538" s="23"/>
      <c r="F11538" s="23"/>
      <c r="G11538" s="23"/>
      <c r="H11538" s="23"/>
      <c r="I11538" s="23"/>
      <c r="J11538" s="24"/>
      <c r="K11538" s="24"/>
      <c r="L11538" s="24"/>
      <c r="M11538" s="133"/>
    </row>
    <row r="11539" spans="1:13" x14ac:dyDescent="0.25">
      <c r="A11539" s="35"/>
      <c r="B11539" s="68"/>
      <c r="C11539" s="70"/>
      <c r="D11539" s="23"/>
      <c r="E11539" s="23"/>
      <c r="F11539" s="23"/>
      <c r="G11539" s="23"/>
      <c r="H11539" s="23"/>
      <c r="I11539" s="23"/>
      <c r="J11539" s="24"/>
      <c r="K11539" s="24"/>
      <c r="L11539" s="24"/>
      <c r="M11539" s="133"/>
    </row>
    <row r="11540" spans="1:13" x14ac:dyDescent="0.25">
      <c r="A11540" s="35"/>
      <c r="B11540" s="68"/>
      <c r="C11540" s="70"/>
      <c r="D11540" s="23"/>
      <c r="E11540" s="23"/>
      <c r="F11540" s="23"/>
      <c r="G11540" s="23"/>
      <c r="H11540" s="23"/>
      <c r="I11540" s="23"/>
      <c r="J11540" s="24"/>
      <c r="K11540" s="24"/>
      <c r="L11540" s="24"/>
      <c r="M11540" s="133"/>
    </row>
    <row r="11541" spans="1:13" x14ac:dyDescent="0.25">
      <c r="A11541" s="35"/>
      <c r="B11541" s="68"/>
      <c r="C11541" s="70"/>
      <c r="D11541" s="23"/>
      <c r="E11541" s="23"/>
      <c r="F11541" s="23"/>
      <c r="G11541" s="23"/>
      <c r="H11541" s="23"/>
      <c r="I11541" s="23"/>
      <c r="J11541" s="24"/>
      <c r="K11541" s="24"/>
      <c r="L11541" s="24"/>
      <c r="M11541" s="133"/>
    </row>
    <row r="11542" spans="1:13" x14ac:dyDescent="0.25">
      <c r="A11542" s="35"/>
      <c r="B11542" s="68"/>
      <c r="C11542" s="70"/>
      <c r="D11542" s="23"/>
      <c r="E11542" s="23"/>
      <c r="F11542" s="23"/>
      <c r="G11542" s="23"/>
      <c r="H11542" s="23"/>
      <c r="I11542" s="23"/>
      <c r="J11542" s="24"/>
      <c r="K11542" s="24"/>
      <c r="L11542" s="24"/>
      <c r="M11542" s="133"/>
    </row>
    <row r="11543" spans="1:13" x14ac:dyDescent="0.25">
      <c r="A11543" s="35"/>
      <c r="B11543" s="68"/>
      <c r="C11543" s="70"/>
      <c r="D11543" s="23"/>
      <c r="E11543" s="23"/>
      <c r="F11543" s="23"/>
      <c r="G11543" s="23"/>
      <c r="H11543" s="23"/>
      <c r="I11543" s="23"/>
      <c r="J11543" s="24"/>
      <c r="K11543" s="24"/>
      <c r="L11543" s="24"/>
      <c r="M11543" s="133"/>
    </row>
    <row r="11544" spans="1:13" x14ac:dyDescent="0.25">
      <c r="A11544" s="35"/>
      <c r="B11544" s="68"/>
      <c r="C11544" s="70"/>
      <c r="D11544" s="23"/>
      <c r="E11544" s="23"/>
      <c r="F11544" s="23"/>
      <c r="G11544" s="23"/>
      <c r="H11544" s="23"/>
      <c r="I11544" s="23"/>
      <c r="J11544" s="24"/>
      <c r="K11544" s="24"/>
      <c r="L11544" s="24"/>
      <c r="M11544" s="133"/>
    </row>
    <row r="11545" spans="1:13" x14ac:dyDescent="0.25">
      <c r="A11545" s="35"/>
      <c r="B11545" s="68"/>
      <c r="C11545" s="70"/>
      <c r="D11545" s="23"/>
      <c r="E11545" s="23"/>
      <c r="F11545" s="23"/>
      <c r="G11545" s="23"/>
      <c r="H11545" s="23"/>
      <c r="I11545" s="23"/>
      <c r="J11545" s="24"/>
      <c r="K11545" s="24"/>
      <c r="L11545" s="24"/>
      <c r="M11545" s="133"/>
    </row>
    <row r="11546" spans="1:13" x14ac:dyDescent="0.25">
      <c r="A11546" s="35"/>
      <c r="B11546" s="68"/>
      <c r="C11546" s="70"/>
      <c r="D11546" s="23"/>
      <c r="E11546" s="23"/>
      <c r="F11546" s="23"/>
      <c r="G11546" s="23"/>
      <c r="H11546" s="23"/>
      <c r="I11546" s="23"/>
      <c r="J11546" s="24"/>
      <c r="K11546" s="24"/>
      <c r="L11546" s="24"/>
      <c r="M11546" s="133"/>
    </row>
    <row r="11547" spans="1:13" x14ac:dyDescent="0.25">
      <c r="A11547" s="35"/>
      <c r="B11547" s="68"/>
      <c r="C11547" s="70"/>
      <c r="D11547" s="23"/>
      <c r="E11547" s="23"/>
      <c r="F11547" s="23"/>
      <c r="G11547" s="23"/>
      <c r="H11547" s="23"/>
      <c r="I11547" s="23"/>
      <c r="J11547" s="24"/>
      <c r="K11547" s="24"/>
      <c r="L11547" s="24"/>
      <c r="M11547" s="133"/>
    </row>
    <row r="11548" spans="1:13" x14ac:dyDescent="0.25">
      <c r="A11548" s="35"/>
      <c r="B11548" s="68"/>
      <c r="C11548" s="70"/>
      <c r="D11548" s="23"/>
      <c r="E11548" s="23"/>
      <c r="F11548" s="23"/>
      <c r="G11548" s="23"/>
      <c r="H11548" s="23"/>
      <c r="I11548" s="23"/>
      <c r="J11548" s="24"/>
      <c r="K11548" s="24"/>
      <c r="L11548" s="24"/>
      <c r="M11548" s="133"/>
    </row>
    <row r="11549" spans="1:13" x14ac:dyDescent="0.25">
      <c r="A11549" s="35"/>
      <c r="B11549" s="68"/>
      <c r="C11549" s="70"/>
      <c r="D11549" s="23"/>
      <c r="E11549" s="23"/>
      <c r="F11549" s="23"/>
      <c r="G11549" s="23"/>
      <c r="H11549" s="23"/>
      <c r="I11549" s="23"/>
      <c r="J11549" s="24"/>
      <c r="K11549" s="24"/>
      <c r="L11549" s="24"/>
      <c r="M11549" s="133"/>
    </row>
    <row r="11550" spans="1:13" x14ac:dyDescent="0.25">
      <c r="A11550" s="35"/>
      <c r="B11550" s="68"/>
      <c r="C11550" s="70"/>
      <c r="D11550" s="23"/>
      <c r="E11550" s="23"/>
      <c r="F11550" s="23"/>
      <c r="G11550" s="23"/>
      <c r="H11550" s="23"/>
      <c r="I11550" s="23"/>
      <c r="J11550" s="24"/>
      <c r="K11550" s="24"/>
      <c r="L11550" s="24"/>
      <c r="M11550" s="133"/>
    </row>
    <row r="11551" spans="1:13" x14ac:dyDescent="0.25">
      <c r="A11551" s="35"/>
      <c r="B11551" s="68"/>
      <c r="C11551" s="70"/>
      <c r="D11551" s="23"/>
      <c r="E11551" s="23"/>
      <c r="F11551" s="23"/>
      <c r="G11551" s="23"/>
      <c r="H11551" s="23"/>
      <c r="I11551" s="23"/>
      <c r="J11551" s="24"/>
      <c r="K11551" s="24"/>
      <c r="L11551" s="24"/>
      <c r="M11551" s="133"/>
    </row>
    <row r="11552" spans="1:13" x14ac:dyDescent="0.25">
      <c r="A11552" s="35"/>
      <c r="B11552" s="68"/>
      <c r="C11552" s="70"/>
      <c r="D11552" s="23"/>
      <c r="E11552" s="23"/>
      <c r="F11552" s="23"/>
      <c r="G11552" s="23"/>
      <c r="H11552" s="23"/>
      <c r="I11552" s="23"/>
      <c r="J11552" s="24"/>
      <c r="K11552" s="24"/>
      <c r="L11552" s="24"/>
      <c r="M11552" s="133"/>
    </row>
    <row r="11553" spans="1:13" x14ac:dyDescent="0.25">
      <c r="A11553" s="35"/>
      <c r="B11553" s="68"/>
      <c r="C11553" s="70"/>
      <c r="D11553" s="23"/>
      <c r="E11553" s="23"/>
      <c r="F11553" s="23"/>
      <c r="G11553" s="23"/>
      <c r="H11553" s="23"/>
      <c r="I11553" s="23"/>
      <c r="J11553" s="24"/>
      <c r="K11553" s="24"/>
      <c r="L11553" s="24"/>
      <c r="M11553" s="133"/>
    </row>
    <row r="11554" spans="1:13" x14ac:dyDescent="0.25">
      <c r="A11554" s="35"/>
      <c r="B11554" s="68"/>
      <c r="C11554" s="70"/>
      <c r="D11554" s="23"/>
      <c r="E11554" s="23"/>
      <c r="F11554" s="23"/>
      <c r="G11554" s="23"/>
      <c r="H11554" s="23"/>
      <c r="I11554" s="23"/>
      <c r="J11554" s="24"/>
      <c r="K11554" s="24"/>
      <c r="L11554" s="24"/>
      <c r="M11554" s="133"/>
    </row>
    <row r="11555" spans="1:13" x14ac:dyDescent="0.25">
      <c r="A11555" s="35"/>
      <c r="B11555" s="68"/>
      <c r="C11555" s="70"/>
      <c r="D11555" s="23"/>
      <c r="E11555" s="23"/>
      <c r="F11555" s="23"/>
      <c r="G11555" s="23"/>
      <c r="H11555" s="23"/>
      <c r="I11555" s="23"/>
      <c r="J11555" s="24"/>
      <c r="K11555" s="24"/>
      <c r="L11555" s="24"/>
      <c r="M11555" s="133"/>
    </row>
    <row r="11556" spans="1:13" x14ac:dyDescent="0.25">
      <c r="A11556" s="35"/>
      <c r="B11556" s="68"/>
      <c r="C11556" s="70"/>
      <c r="D11556" s="23"/>
      <c r="E11556" s="23"/>
      <c r="F11556" s="23"/>
      <c r="G11556" s="23"/>
      <c r="H11556" s="23"/>
      <c r="I11556" s="23"/>
      <c r="J11556" s="24"/>
      <c r="K11556" s="24"/>
      <c r="L11556" s="24"/>
      <c r="M11556" s="133"/>
    </row>
    <row r="11557" spans="1:13" x14ac:dyDescent="0.25">
      <c r="A11557" s="35"/>
      <c r="B11557" s="68"/>
      <c r="C11557" s="70"/>
      <c r="D11557" s="23"/>
      <c r="E11557" s="23"/>
      <c r="F11557" s="23"/>
      <c r="G11557" s="23"/>
      <c r="H11557" s="23"/>
      <c r="I11557" s="23"/>
      <c r="J11557" s="24"/>
      <c r="K11557" s="24"/>
      <c r="L11557" s="24"/>
      <c r="M11557" s="133"/>
    </row>
    <row r="11558" spans="1:13" x14ac:dyDescent="0.25">
      <c r="A11558" s="35"/>
      <c r="B11558" s="68"/>
      <c r="C11558" s="70"/>
      <c r="D11558" s="23"/>
      <c r="E11558" s="23"/>
      <c r="F11558" s="23"/>
      <c r="G11558" s="23"/>
      <c r="H11558" s="23"/>
      <c r="I11558" s="23"/>
      <c r="J11558" s="24"/>
      <c r="K11558" s="24"/>
      <c r="L11558" s="24"/>
      <c r="M11558" s="133"/>
    </row>
    <row r="11559" spans="1:13" x14ac:dyDescent="0.25">
      <c r="A11559" s="35"/>
      <c r="B11559" s="68"/>
      <c r="C11559" s="70"/>
      <c r="D11559" s="23"/>
      <c r="E11559" s="23"/>
      <c r="F11559" s="23"/>
      <c r="G11559" s="23"/>
      <c r="H11559" s="23"/>
      <c r="I11559" s="23"/>
      <c r="J11559" s="24"/>
      <c r="K11559" s="24"/>
      <c r="L11559" s="24"/>
      <c r="M11559" s="133"/>
    </row>
    <row r="11560" spans="1:13" x14ac:dyDescent="0.25">
      <c r="A11560" s="35"/>
      <c r="B11560" s="68"/>
      <c r="C11560" s="70"/>
      <c r="D11560" s="23"/>
      <c r="E11560" s="23"/>
      <c r="F11560" s="23"/>
      <c r="G11560" s="23"/>
      <c r="H11560" s="23"/>
      <c r="I11560" s="23"/>
      <c r="J11560" s="24"/>
      <c r="K11560" s="24"/>
      <c r="L11560" s="24"/>
      <c r="M11560" s="133"/>
    </row>
    <row r="11561" spans="1:13" x14ac:dyDescent="0.25">
      <c r="A11561" s="35"/>
      <c r="B11561" s="68"/>
      <c r="C11561" s="70"/>
      <c r="D11561" s="23"/>
      <c r="E11561" s="23"/>
      <c r="F11561" s="23"/>
      <c r="G11561" s="23"/>
      <c r="H11561" s="23"/>
      <c r="I11561" s="23"/>
      <c r="J11561" s="24"/>
      <c r="K11561" s="24"/>
      <c r="L11561" s="24"/>
      <c r="M11561" s="133"/>
    </row>
    <row r="11562" spans="1:13" x14ac:dyDescent="0.25">
      <c r="A11562" s="35"/>
      <c r="B11562" s="68"/>
      <c r="C11562" s="70"/>
      <c r="D11562" s="23"/>
      <c r="E11562" s="23"/>
      <c r="F11562" s="23"/>
      <c r="G11562" s="23"/>
      <c r="H11562" s="23"/>
      <c r="I11562" s="23"/>
      <c r="J11562" s="24"/>
      <c r="K11562" s="24"/>
      <c r="L11562" s="24"/>
      <c r="M11562" s="133"/>
    </row>
    <row r="11563" spans="1:13" x14ac:dyDescent="0.25">
      <c r="A11563" s="35"/>
      <c r="B11563" s="68"/>
      <c r="C11563" s="70"/>
      <c r="D11563" s="23"/>
      <c r="E11563" s="23"/>
      <c r="F11563" s="23"/>
      <c r="G11563" s="23"/>
      <c r="H11563" s="23"/>
      <c r="I11563" s="23"/>
      <c r="J11563" s="24"/>
      <c r="K11563" s="24"/>
      <c r="L11563" s="24"/>
      <c r="M11563" s="133"/>
    </row>
    <row r="11564" spans="1:13" x14ac:dyDescent="0.25">
      <c r="A11564" s="35"/>
      <c r="B11564" s="68"/>
      <c r="C11564" s="70"/>
      <c r="D11564" s="23"/>
      <c r="E11564" s="23"/>
      <c r="F11564" s="23"/>
      <c r="G11564" s="23"/>
      <c r="H11564" s="23"/>
      <c r="I11564" s="23"/>
      <c r="J11564" s="24"/>
      <c r="K11564" s="24"/>
      <c r="L11564" s="24"/>
      <c r="M11564" s="133"/>
    </row>
    <row r="11565" spans="1:13" x14ac:dyDescent="0.25">
      <c r="A11565" s="35"/>
      <c r="B11565" s="68"/>
      <c r="C11565" s="70"/>
      <c r="D11565" s="23"/>
      <c r="E11565" s="23"/>
      <c r="F11565" s="23"/>
      <c r="G11565" s="23"/>
      <c r="H11565" s="23"/>
      <c r="I11565" s="23"/>
      <c r="J11565" s="24"/>
      <c r="K11565" s="24"/>
      <c r="L11565" s="24"/>
      <c r="M11565" s="133"/>
    </row>
    <row r="11566" spans="1:13" x14ac:dyDescent="0.25">
      <c r="A11566" s="35"/>
      <c r="B11566" s="68"/>
      <c r="C11566" s="70"/>
      <c r="D11566" s="23"/>
      <c r="E11566" s="23"/>
      <c r="F11566" s="23"/>
      <c r="G11566" s="23"/>
      <c r="H11566" s="23"/>
      <c r="I11566" s="23"/>
      <c r="J11566" s="24"/>
      <c r="K11566" s="24"/>
      <c r="L11566" s="24"/>
      <c r="M11566" s="133"/>
    </row>
    <row r="11567" spans="1:13" x14ac:dyDescent="0.25">
      <c r="A11567" s="35"/>
      <c r="B11567" s="68"/>
      <c r="C11567" s="70"/>
      <c r="D11567" s="23"/>
      <c r="E11567" s="23"/>
      <c r="F11567" s="23"/>
      <c r="G11567" s="23"/>
      <c r="H11567" s="23"/>
      <c r="I11567" s="23"/>
      <c r="J11567" s="24"/>
      <c r="K11567" s="24"/>
      <c r="L11567" s="24"/>
      <c r="M11567" s="133"/>
    </row>
    <row r="11568" spans="1:13" x14ac:dyDescent="0.25">
      <c r="A11568" s="35"/>
      <c r="B11568" s="68"/>
      <c r="C11568" s="70"/>
      <c r="D11568" s="23"/>
      <c r="E11568" s="23"/>
      <c r="F11568" s="23"/>
      <c r="G11568" s="23"/>
      <c r="H11568" s="23"/>
      <c r="I11568" s="23"/>
      <c r="J11568" s="24"/>
      <c r="K11568" s="24"/>
      <c r="L11568" s="24"/>
      <c r="M11568" s="133"/>
    </row>
    <row r="11569" spans="1:13" x14ac:dyDescent="0.25">
      <c r="A11569" s="35"/>
      <c r="B11569" s="68"/>
      <c r="C11569" s="70"/>
      <c r="D11569" s="23"/>
      <c r="E11569" s="23"/>
      <c r="F11569" s="23"/>
      <c r="G11569" s="23"/>
      <c r="H11569" s="23"/>
      <c r="I11569" s="23"/>
      <c r="J11569" s="24"/>
      <c r="K11569" s="24"/>
      <c r="L11569" s="24"/>
      <c r="M11569" s="133"/>
    </row>
    <row r="11570" spans="1:13" x14ac:dyDescent="0.25">
      <c r="A11570" s="35"/>
      <c r="B11570" s="68"/>
      <c r="C11570" s="70"/>
      <c r="D11570" s="23"/>
      <c r="E11570" s="23"/>
      <c r="F11570" s="23"/>
      <c r="G11570" s="23"/>
      <c r="H11570" s="23"/>
      <c r="I11570" s="23"/>
      <c r="J11570" s="24"/>
      <c r="K11570" s="24"/>
      <c r="L11570" s="24"/>
      <c r="M11570" s="133"/>
    </row>
    <row r="11571" spans="1:13" x14ac:dyDescent="0.25">
      <c r="A11571" s="35"/>
      <c r="B11571" s="68"/>
      <c r="C11571" s="70"/>
      <c r="D11571" s="23"/>
      <c r="E11571" s="23"/>
      <c r="F11571" s="23"/>
      <c r="G11571" s="23"/>
      <c r="H11571" s="23"/>
      <c r="I11571" s="23"/>
      <c r="J11571" s="24"/>
      <c r="K11571" s="24"/>
      <c r="L11571" s="24"/>
      <c r="M11571" s="133"/>
    </row>
    <row r="11572" spans="1:13" x14ac:dyDescent="0.25">
      <c r="A11572" s="35"/>
      <c r="B11572" s="68"/>
      <c r="C11572" s="70"/>
      <c r="D11572" s="23"/>
      <c r="E11572" s="23"/>
      <c r="F11572" s="23"/>
      <c r="G11572" s="23"/>
      <c r="H11572" s="23"/>
      <c r="I11572" s="23"/>
      <c r="J11572" s="24"/>
      <c r="K11572" s="24"/>
      <c r="L11572" s="24"/>
      <c r="M11572" s="133"/>
    </row>
    <row r="11573" spans="1:13" x14ac:dyDescent="0.25">
      <c r="A11573" s="35"/>
      <c r="B11573" s="68"/>
      <c r="C11573" s="70"/>
      <c r="D11573" s="23"/>
      <c r="E11573" s="23"/>
      <c r="F11573" s="23"/>
      <c r="G11573" s="23"/>
      <c r="H11573" s="23"/>
      <c r="I11573" s="23"/>
      <c r="J11573" s="24"/>
      <c r="K11573" s="24"/>
      <c r="L11573" s="24"/>
      <c r="M11573" s="133"/>
    </row>
    <row r="11574" spans="1:13" x14ac:dyDescent="0.25">
      <c r="A11574" s="35"/>
      <c r="B11574" s="68"/>
      <c r="C11574" s="70"/>
      <c r="D11574" s="23"/>
      <c r="E11574" s="23"/>
      <c r="F11574" s="23"/>
      <c r="G11574" s="23"/>
      <c r="H11574" s="23"/>
      <c r="I11574" s="23"/>
      <c r="J11574" s="24"/>
      <c r="K11574" s="24"/>
      <c r="L11574" s="24"/>
      <c r="M11574" s="133"/>
    </row>
    <row r="11575" spans="1:13" x14ac:dyDescent="0.25">
      <c r="A11575" s="35"/>
      <c r="B11575" s="68"/>
      <c r="C11575" s="70"/>
      <c r="D11575" s="23"/>
      <c r="E11575" s="23"/>
      <c r="F11575" s="23"/>
      <c r="G11575" s="23"/>
      <c r="H11575" s="23"/>
      <c r="I11575" s="23"/>
      <c r="J11575" s="24"/>
      <c r="K11575" s="24"/>
      <c r="L11575" s="24"/>
      <c r="M11575" s="133"/>
    </row>
    <row r="11576" spans="1:13" x14ac:dyDescent="0.25">
      <c r="A11576" s="35"/>
      <c r="B11576" s="68"/>
      <c r="C11576" s="70"/>
      <c r="D11576" s="23"/>
      <c r="E11576" s="23"/>
      <c r="F11576" s="23"/>
      <c r="G11576" s="23"/>
      <c r="H11576" s="23"/>
      <c r="I11576" s="23"/>
      <c r="J11576" s="24"/>
      <c r="K11576" s="24"/>
      <c r="L11576" s="24"/>
      <c r="M11576" s="133"/>
    </row>
    <row r="11577" spans="1:13" x14ac:dyDescent="0.25">
      <c r="A11577" s="35"/>
      <c r="B11577" s="68"/>
      <c r="C11577" s="70"/>
      <c r="D11577" s="23"/>
      <c r="E11577" s="23"/>
      <c r="F11577" s="23"/>
      <c r="G11577" s="23"/>
      <c r="H11577" s="23"/>
      <c r="I11577" s="23"/>
      <c r="J11577" s="24"/>
      <c r="K11577" s="24"/>
      <c r="L11577" s="24"/>
      <c r="M11577" s="133"/>
    </row>
    <row r="11578" spans="1:13" x14ac:dyDescent="0.25">
      <c r="A11578" s="35"/>
      <c r="B11578" s="68"/>
      <c r="C11578" s="70"/>
      <c r="D11578" s="23"/>
      <c r="E11578" s="23"/>
      <c r="F11578" s="23"/>
      <c r="G11578" s="23"/>
      <c r="H11578" s="23"/>
      <c r="I11578" s="23"/>
      <c r="J11578" s="24"/>
      <c r="K11578" s="24"/>
      <c r="L11578" s="24"/>
      <c r="M11578" s="133"/>
    </row>
    <row r="11579" spans="1:13" x14ac:dyDescent="0.25">
      <c r="A11579" s="35"/>
      <c r="B11579" s="68"/>
      <c r="C11579" s="70"/>
      <c r="D11579" s="23"/>
      <c r="E11579" s="23"/>
      <c r="F11579" s="23"/>
      <c r="G11579" s="23"/>
      <c r="H11579" s="23"/>
      <c r="I11579" s="23"/>
      <c r="J11579" s="24"/>
      <c r="K11579" s="24"/>
      <c r="L11579" s="24"/>
      <c r="M11579" s="133"/>
    </row>
    <row r="11580" spans="1:13" x14ac:dyDescent="0.25">
      <c r="A11580" s="35"/>
      <c r="B11580" s="68"/>
      <c r="C11580" s="70"/>
      <c r="D11580" s="23"/>
      <c r="E11580" s="23"/>
      <c r="F11580" s="23"/>
      <c r="G11580" s="23"/>
      <c r="H11580" s="23"/>
      <c r="I11580" s="23"/>
      <c r="J11580" s="24"/>
      <c r="K11580" s="24"/>
      <c r="L11580" s="24"/>
      <c r="M11580" s="133"/>
    </row>
    <row r="11581" spans="1:13" x14ac:dyDescent="0.25">
      <c r="A11581" s="35"/>
      <c r="B11581" s="68"/>
      <c r="C11581" s="70"/>
      <c r="D11581" s="23"/>
      <c r="E11581" s="23"/>
      <c r="F11581" s="23"/>
      <c r="G11581" s="23"/>
      <c r="H11581" s="23"/>
      <c r="I11581" s="23"/>
      <c r="J11581" s="24"/>
      <c r="K11581" s="24"/>
      <c r="L11581" s="24"/>
      <c r="M11581" s="133"/>
    </row>
    <row r="11582" spans="1:13" x14ac:dyDescent="0.25">
      <c r="A11582" s="35"/>
      <c r="B11582" s="68"/>
      <c r="C11582" s="70"/>
      <c r="D11582" s="23"/>
      <c r="E11582" s="23"/>
      <c r="F11582" s="23"/>
      <c r="G11582" s="23"/>
      <c r="H11582" s="23"/>
      <c r="I11582" s="23"/>
      <c r="J11582" s="24"/>
      <c r="K11582" s="24"/>
      <c r="L11582" s="24"/>
      <c r="M11582" s="133"/>
    </row>
    <row r="11583" spans="1:13" x14ac:dyDescent="0.25">
      <c r="A11583" s="35"/>
      <c r="B11583" s="68"/>
      <c r="C11583" s="70"/>
      <c r="D11583" s="23"/>
      <c r="E11583" s="23"/>
      <c r="F11583" s="23"/>
      <c r="G11583" s="23"/>
      <c r="H11583" s="23"/>
      <c r="I11583" s="23"/>
      <c r="J11583" s="24"/>
      <c r="K11583" s="24"/>
      <c r="L11583" s="24"/>
      <c r="M11583" s="133"/>
    </row>
    <row r="11584" spans="1:13" x14ac:dyDescent="0.25">
      <c r="A11584" s="35"/>
      <c r="B11584" s="68"/>
      <c r="C11584" s="70"/>
      <c r="D11584" s="23"/>
      <c r="E11584" s="23"/>
      <c r="F11584" s="23"/>
      <c r="G11584" s="23"/>
      <c r="H11584" s="23"/>
      <c r="I11584" s="23"/>
      <c r="J11584" s="24"/>
      <c r="K11584" s="24"/>
      <c r="L11584" s="24"/>
      <c r="M11584" s="133"/>
    </row>
    <row r="11585" spans="1:13" x14ac:dyDescent="0.25">
      <c r="A11585" s="35"/>
      <c r="B11585" s="68"/>
      <c r="C11585" s="70"/>
      <c r="D11585" s="23"/>
      <c r="E11585" s="23"/>
      <c r="F11585" s="23"/>
      <c r="G11585" s="23"/>
      <c r="H11585" s="23"/>
      <c r="I11585" s="23"/>
      <c r="J11585" s="24"/>
      <c r="K11585" s="24"/>
      <c r="L11585" s="24"/>
      <c r="M11585" s="133"/>
    </row>
    <row r="11586" spans="1:13" x14ac:dyDescent="0.25">
      <c r="A11586" s="35"/>
      <c r="B11586" s="68"/>
      <c r="C11586" s="70"/>
      <c r="D11586" s="23"/>
      <c r="E11586" s="23"/>
      <c r="F11586" s="23"/>
      <c r="G11586" s="23"/>
      <c r="H11586" s="23"/>
      <c r="I11586" s="23"/>
      <c r="J11586" s="24"/>
      <c r="K11586" s="24"/>
      <c r="L11586" s="24"/>
      <c r="M11586" s="133"/>
    </row>
    <row r="11587" spans="1:13" x14ac:dyDescent="0.25">
      <c r="A11587" s="35"/>
      <c r="B11587" s="68"/>
      <c r="C11587" s="70"/>
      <c r="D11587" s="23"/>
      <c r="E11587" s="23"/>
      <c r="F11587" s="23"/>
      <c r="G11587" s="23"/>
      <c r="H11587" s="23"/>
      <c r="I11587" s="23"/>
      <c r="J11587" s="24"/>
      <c r="K11587" s="24"/>
      <c r="L11587" s="24"/>
      <c r="M11587" s="133"/>
    </row>
    <row r="11588" spans="1:13" x14ac:dyDescent="0.25">
      <c r="A11588" s="35"/>
      <c r="B11588" s="68"/>
      <c r="C11588" s="70"/>
      <c r="D11588" s="23"/>
      <c r="E11588" s="23"/>
      <c r="F11588" s="23"/>
      <c r="G11588" s="23"/>
      <c r="H11588" s="23"/>
      <c r="I11588" s="23"/>
      <c r="J11588" s="24"/>
      <c r="K11588" s="24"/>
      <c r="L11588" s="24"/>
      <c r="M11588" s="133"/>
    </row>
    <row r="11589" spans="1:13" x14ac:dyDescent="0.25">
      <c r="A11589" s="35"/>
      <c r="B11589" s="68"/>
      <c r="C11589" s="70"/>
      <c r="D11589" s="23"/>
      <c r="E11589" s="23"/>
      <c r="F11589" s="23"/>
      <c r="G11589" s="23"/>
      <c r="H11589" s="23"/>
      <c r="I11589" s="23"/>
      <c r="J11589" s="24"/>
      <c r="K11589" s="24"/>
      <c r="L11589" s="24"/>
      <c r="M11589" s="133"/>
    </row>
    <row r="11590" spans="1:13" x14ac:dyDescent="0.25">
      <c r="A11590" s="35"/>
      <c r="B11590" s="68"/>
      <c r="C11590" s="70"/>
      <c r="D11590" s="23"/>
      <c r="E11590" s="23"/>
      <c r="F11590" s="23"/>
      <c r="G11590" s="23"/>
      <c r="H11590" s="23"/>
      <c r="I11590" s="23"/>
      <c r="J11590" s="24"/>
      <c r="K11590" s="24"/>
      <c r="L11590" s="24"/>
      <c r="M11590" s="133"/>
    </row>
    <row r="11591" spans="1:13" x14ac:dyDescent="0.25">
      <c r="A11591" s="35"/>
      <c r="B11591" s="68"/>
      <c r="C11591" s="70"/>
      <c r="D11591" s="23"/>
      <c r="E11591" s="23"/>
      <c r="F11591" s="23"/>
      <c r="G11591" s="23"/>
      <c r="H11591" s="23"/>
      <c r="I11591" s="23"/>
      <c r="J11591" s="24"/>
      <c r="K11591" s="24"/>
      <c r="L11591" s="24"/>
      <c r="M11591" s="133"/>
    </row>
    <row r="11592" spans="1:13" x14ac:dyDescent="0.25">
      <c r="A11592" s="35"/>
      <c r="B11592" s="68"/>
      <c r="C11592" s="70"/>
      <c r="D11592" s="23"/>
      <c r="E11592" s="23"/>
      <c r="F11592" s="23"/>
      <c r="G11592" s="23"/>
      <c r="H11592" s="23"/>
      <c r="I11592" s="23"/>
      <c r="J11592" s="24"/>
      <c r="K11592" s="24"/>
      <c r="L11592" s="24"/>
      <c r="M11592" s="133"/>
    </row>
    <row r="11593" spans="1:13" x14ac:dyDescent="0.25">
      <c r="A11593" s="35"/>
      <c r="B11593" s="68"/>
      <c r="C11593" s="70"/>
      <c r="D11593" s="23"/>
      <c r="E11593" s="23"/>
      <c r="F11593" s="23"/>
      <c r="G11593" s="23"/>
      <c r="H11593" s="23"/>
      <c r="I11593" s="23"/>
      <c r="J11593" s="24"/>
      <c r="K11593" s="24"/>
      <c r="L11593" s="24"/>
      <c r="M11593" s="133"/>
    </row>
    <row r="11594" spans="1:13" x14ac:dyDescent="0.25">
      <c r="A11594" s="35"/>
      <c r="B11594" s="68"/>
      <c r="C11594" s="70"/>
      <c r="D11594" s="23"/>
      <c r="E11594" s="23"/>
      <c r="F11594" s="23"/>
      <c r="G11594" s="23"/>
      <c r="H11594" s="23"/>
      <c r="I11594" s="23"/>
      <c r="J11594" s="24"/>
      <c r="K11594" s="24"/>
      <c r="L11594" s="24"/>
      <c r="M11594" s="133"/>
    </row>
    <row r="11595" spans="1:13" x14ac:dyDescent="0.25">
      <c r="A11595" s="35"/>
      <c r="B11595" s="68"/>
      <c r="C11595" s="70"/>
      <c r="D11595" s="23"/>
      <c r="E11595" s="23"/>
      <c r="F11595" s="23"/>
      <c r="G11595" s="23"/>
      <c r="H11595" s="23"/>
      <c r="I11595" s="23"/>
      <c r="J11595" s="24"/>
      <c r="K11595" s="24"/>
      <c r="L11595" s="24"/>
      <c r="M11595" s="133"/>
    </row>
    <row r="11596" spans="1:13" x14ac:dyDescent="0.25">
      <c r="A11596" s="35"/>
      <c r="B11596" s="68"/>
      <c r="C11596" s="70"/>
      <c r="D11596" s="23"/>
      <c r="E11596" s="23"/>
      <c r="F11596" s="23"/>
      <c r="G11596" s="23"/>
      <c r="H11596" s="23"/>
      <c r="I11596" s="23"/>
      <c r="J11596" s="24"/>
      <c r="K11596" s="24"/>
      <c r="L11596" s="24"/>
      <c r="M11596" s="133"/>
    </row>
    <row r="11597" spans="1:13" x14ac:dyDescent="0.25">
      <c r="A11597" s="35"/>
      <c r="B11597" s="68"/>
      <c r="C11597" s="70"/>
      <c r="D11597" s="23"/>
      <c r="E11597" s="23"/>
      <c r="F11597" s="23"/>
      <c r="G11597" s="23"/>
      <c r="H11597" s="23"/>
      <c r="I11597" s="23"/>
      <c r="J11597" s="24"/>
      <c r="K11597" s="24"/>
      <c r="L11597" s="24"/>
      <c r="M11597" s="133"/>
    </row>
    <row r="11598" spans="1:13" x14ac:dyDescent="0.25">
      <c r="A11598" s="35"/>
      <c r="B11598" s="68"/>
      <c r="C11598" s="70"/>
      <c r="D11598" s="23"/>
      <c r="E11598" s="23"/>
      <c r="F11598" s="23"/>
      <c r="G11598" s="23"/>
      <c r="H11598" s="23"/>
      <c r="I11598" s="23"/>
      <c r="J11598" s="24"/>
      <c r="K11598" s="24"/>
      <c r="L11598" s="24"/>
      <c r="M11598" s="133"/>
    </row>
    <row r="11599" spans="1:13" x14ac:dyDescent="0.25">
      <c r="A11599" s="35"/>
      <c r="B11599" s="68"/>
      <c r="C11599" s="70"/>
      <c r="D11599" s="23"/>
      <c r="E11599" s="23"/>
      <c r="F11599" s="23"/>
      <c r="G11599" s="23"/>
      <c r="H11599" s="23"/>
      <c r="I11599" s="23"/>
      <c r="J11599" s="24"/>
      <c r="K11599" s="24"/>
      <c r="L11599" s="24"/>
      <c r="M11599" s="133"/>
    </row>
    <row r="11600" spans="1:13" x14ac:dyDescent="0.25">
      <c r="A11600" s="35"/>
      <c r="B11600" s="68"/>
      <c r="C11600" s="70"/>
      <c r="D11600" s="23"/>
      <c r="E11600" s="23"/>
      <c r="F11600" s="23"/>
      <c r="G11600" s="23"/>
      <c r="H11600" s="23"/>
      <c r="I11600" s="23"/>
      <c r="J11600" s="24"/>
      <c r="K11600" s="24"/>
      <c r="L11600" s="24"/>
      <c r="M11600" s="133"/>
    </row>
    <row r="11601" spans="1:13" x14ac:dyDescent="0.25">
      <c r="A11601" s="35"/>
      <c r="B11601" s="68"/>
      <c r="C11601" s="70"/>
      <c r="D11601" s="23"/>
      <c r="E11601" s="23"/>
      <c r="F11601" s="23"/>
      <c r="G11601" s="23"/>
      <c r="H11601" s="23"/>
      <c r="I11601" s="23"/>
      <c r="J11601" s="24"/>
      <c r="K11601" s="24"/>
      <c r="L11601" s="24"/>
      <c r="M11601" s="133"/>
    </row>
    <row r="11602" spans="1:13" x14ac:dyDescent="0.25">
      <c r="A11602" s="35"/>
      <c r="B11602" s="68"/>
      <c r="C11602" s="70"/>
      <c r="D11602" s="23"/>
      <c r="E11602" s="23"/>
      <c r="F11602" s="23"/>
      <c r="G11602" s="23"/>
      <c r="H11602" s="23"/>
      <c r="I11602" s="23"/>
      <c r="J11602" s="24"/>
      <c r="K11602" s="24"/>
      <c r="L11602" s="24"/>
      <c r="M11602" s="133"/>
    </row>
    <row r="11603" spans="1:13" x14ac:dyDescent="0.25">
      <c r="A11603" s="35"/>
      <c r="B11603" s="68"/>
      <c r="C11603" s="70"/>
      <c r="D11603" s="23"/>
      <c r="E11603" s="23"/>
      <c r="F11603" s="23"/>
      <c r="G11603" s="23"/>
      <c r="H11603" s="23"/>
      <c r="I11603" s="23"/>
      <c r="J11603" s="24"/>
      <c r="K11603" s="24"/>
      <c r="L11603" s="24"/>
      <c r="M11603" s="133"/>
    </row>
    <row r="11604" spans="1:13" x14ac:dyDescent="0.25">
      <c r="A11604" s="35"/>
      <c r="B11604" s="68"/>
      <c r="C11604" s="70"/>
      <c r="D11604" s="23"/>
      <c r="E11604" s="23"/>
      <c r="F11604" s="23"/>
      <c r="G11604" s="23"/>
      <c r="H11604" s="23"/>
      <c r="I11604" s="23"/>
      <c r="J11604" s="24"/>
      <c r="K11604" s="24"/>
      <c r="L11604" s="24"/>
      <c r="M11604" s="133"/>
    </row>
    <row r="11605" spans="1:13" x14ac:dyDescent="0.25">
      <c r="A11605" s="35"/>
      <c r="B11605" s="68"/>
      <c r="C11605" s="70"/>
      <c r="D11605" s="23"/>
      <c r="E11605" s="23"/>
      <c r="F11605" s="23"/>
      <c r="G11605" s="23"/>
      <c r="H11605" s="23"/>
      <c r="I11605" s="23"/>
      <c r="J11605" s="24"/>
      <c r="K11605" s="24"/>
      <c r="L11605" s="24"/>
      <c r="M11605" s="133"/>
    </row>
    <row r="11606" spans="1:13" x14ac:dyDescent="0.25">
      <c r="A11606" s="35"/>
      <c r="B11606" s="68"/>
      <c r="C11606" s="70"/>
      <c r="D11606" s="23"/>
      <c r="E11606" s="23"/>
      <c r="F11606" s="23"/>
      <c r="G11606" s="23"/>
      <c r="H11606" s="23"/>
      <c r="I11606" s="23"/>
      <c r="J11606" s="24"/>
      <c r="K11606" s="24"/>
      <c r="L11606" s="24"/>
      <c r="M11606" s="133"/>
    </row>
    <row r="11607" spans="1:13" x14ac:dyDescent="0.25">
      <c r="A11607" s="35"/>
      <c r="B11607" s="68"/>
      <c r="C11607" s="70"/>
      <c r="D11607" s="23"/>
      <c r="E11607" s="23"/>
      <c r="F11607" s="23"/>
      <c r="G11607" s="23"/>
      <c r="H11607" s="23"/>
      <c r="I11607" s="23"/>
      <c r="J11607" s="24"/>
      <c r="K11607" s="24"/>
      <c r="L11607" s="24"/>
      <c r="M11607" s="133"/>
    </row>
    <row r="11608" spans="1:13" x14ac:dyDescent="0.25">
      <c r="A11608" s="35"/>
      <c r="B11608" s="68"/>
      <c r="C11608" s="70"/>
      <c r="D11608" s="23"/>
      <c r="E11608" s="23"/>
      <c r="F11608" s="23"/>
      <c r="G11608" s="23"/>
      <c r="H11608" s="23"/>
      <c r="I11608" s="23"/>
      <c r="J11608" s="24"/>
      <c r="K11608" s="24"/>
      <c r="L11608" s="24"/>
      <c r="M11608" s="133"/>
    </row>
    <row r="11609" spans="1:13" x14ac:dyDescent="0.25">
      <c r="A11609" s="35"/>
      <c r="B11609" s="68"/>
      <c r="C11609" s="70"/>
      <c r="D11609" s="23"/>
      <c r="E11609" s="23"/>
      <c r="F11609" s="23"/>
      <c r="G11609" s="23"/>
      <c r="H11609" s="23"/>
      <c r="I11609" s="23"/>
      <c r="J11609" s="24"/>
      <c r="K11609" s="24"/>
      <c r="L11609" s="24"/>
      <c r="M11609" s="133"/>
    </row>
    <row r="11610" spans="1:13" x14ac:dyDescent="0.25">
      <c r="A11610" s="35"/>
      <c r="B11610" s="68"/>
      <c r="C11610" s="70"/>
      <c r="D11610" s="23"/>
      <c r="E11610" s="23"/>
      <c r="F11610" s="23"/>
      <c r="G11610" s="23"/>
      <c r="H11610" s="23"/>
      <c r="I11610" s="23"/>
      <c r="J11610" s="24"/>
      <c r="K11610" s="24"/>
      <c r="L11610" s="24"/>
      <c r="M11610" s="133"/>
    </row>
    <row r="11611" spans="1:13" x14ac:dyDescent="0.25">
      <c r="A11611" s="35"/>
      <c r="B11611" s="68"/>
      <c r="C11611" s="70"/>
      <c r="D11611" s="23"/>
      <c r="E11611" s="23"/>
      <c r="F11611" s="23"/>
      <c r="G11611" s="23"/>
      <c r="H11611" s="23"/>
      <c r="I11611" s="23"/>
      <c r="J11611" s="24"/>
      <c r="K11611" s="24"/>
      <c r="L11611" s="24"/>
      <c r="M11611" s="133"/>
    </row>
    <row r="11612" spans="1:13" x14ac:dyDescent="0.25">
      <c r="A11612" s="35"/>
      <c r="B11612" s="68"/>
      <c r="C11612" s="70"/>
      <c r="D11612" s="23"/>
      <c r="E11612" s="23"/>
      <c r="F11612" s="23"/>
      <c r="G11612" s="23"/>
      <c r="H11612" s="23"/>
      <c r="I11612" s="23"/>
      <c r="J11612" s="24"/>
      <c r="K11612" s="24"/>
      <c r="L11612" s="24"/>
      <c r="M11612" s="133"/>
    </row>
    <row r="11613" spans="1:13" x14ac:dyDescent="0.25">
      <c r="A11613" s="35"/>
      <c r="B11613" s="68"/>
      <c r="C11613" s="70"/>
      <c r="D11613" s="23"/>
      <c r="E11613" s="23"/>
      <c r="F11613" s="23"/>
      <c r="G11613" s="23"/>
      <c r="H11613" s="23"/>
      <c r="I11613" s="23"/>
      <c r="J11613" s="24"/>
      <c r="K11613" s="24"/>
      <c r="L11613" s="24"/>
      <c r="M11613" s="133"/>
    </row>
    <row r="11614" spans="1:13" x14ac:dyDescent="0.25">
      <c r="A11614" s="35"/>
      <c r="B11614" s="68"/>
      <c r="C11614" s="70"/>
      <c r="D11614" s="23"/>
      <c r="E11614" s="23"/>
      <c r="F11614" s="23"/>
      <c r="G11614" s="23"/>
      <c r="H11614" s="23"/>
      <c r="I11614" s="23"/>
      <c r="J11614" s="24"/>
      <c r="K11614" s="24"/>
      <c r="L11614" s="24"/>
      <c r="M11614" s="133"/>
    </row>
    <row r="11615" spans="1:13" x14ac:dyDescent="0.25">
      <c r="A11615" s="35"/>
      <c r="B11615" s="68"/>
      <c r="C11615" s="70"/>
      <c r="D11615" s="23"/>
      <c r="E11615" s="23"/>
      <c r="F11615" s="23"/>
      <c r="G11615" s="23"/>
      <c r="H11615" s="23"/>
      <c r="I11615" s="23"/>
      <c r="J11615" s="24"/>
      <c r="K11615" s="24"/>
      <c r="L11615" s="24"/>
      <c r="M11615" s="133"/>
    </row>
    <row r="11616" spans="1:13" x14ac:dyDescent="0.25">
      <c r="A11616" s="35"/>
      <c r="B11616" s="68"/>
      <c r="C11616" s="70"/>
      <c r="D11616" s="23"/>
      <c r="E11616" s="23"/>
      <c r="F11616" s="23"/>
      <c r="G11616" s="23"/>
      <c r="H11616" s="23"/>
      <c r="I11616" s="23"/>
      <c r="J11616" s="24"/>
      <c r="K11616" s="24"/>
      <c r="L11616" s="24"/>
      <c r="M11616" s="133"/>
    </row>
    <row r="11617" spans="1:13" x14ac:dyDescent="0.25">
      <c r="A11617" s="35"/>
      <c r="B11617" s="68"/>
      <c r="C11617" s="70"/>
      <c r="D11617" s="23"/>
      <c r="E11617" s="23"/>
      <c r="F11617" s="23"/>
      <c r="G11617" s="23"/>
      <c r="H11617" s="23"/>
      <c r="I11617" s="23"/>
      <c r="J11617" s="24"/>
      <c r="K11617" s="24"/>
      <c r="L11617" s="24"/>
      <c r="M11617" s="133"/>
    </row>
    <row r="11618" spans="1:13" x14ac:dyDescent="0.25">
      <c r="A11618" s="35"/>
      <c r="B11618" s="68"/>
      <c r="C11618" s="70"/>
      <c r="D11618" s="23"/>
      <c r="E11618" s="23"/>
      <c r="F11618" s="23"/>
      <c r="G11618" s="23"/>
      <c r="H11618" s="23"/>
      <c r="I11618" s="23"/>
      <c r="J11618" s="24"/>
      <c r="K11618" s="24"/>
      <c r="L11618" s="24"/>
      <c r="M11618" s="133"/>
    </row>
    <row r="11619" spans="1:13" x14ac:dyDescent="0.25">
      <c r="A11619" s="35"/>
      <c r="B11619" s="68"/>
      <c r="C11619" s="70"/>
      <c r="D11619" s="23"/>
      <c r="E11619" s="23"/>
      <c r="F11619" s="23"/>
      <c r="G11619" s="23"/>
      <c r="H11619" s="23"/>
      <c r="I11619" s="23"/>
      <c r="J11619" s="24"/>
      <c r="K11619" s="24"/>
      <c r="L11619" s="24"/>
      <c r="M11619" s="133"/>
    </row>
    <row r="11620" spans="1:13" x14ac:dyDescent="0.25">
      <c r="A11620" s="35"/>
      <c r="B11620" s="68"/>
      <c r="C11620" s="70"/>
      <c r="D11620" s="23"/>
      <c r="E11620" s="23"/>
      <c r="F11620" s="23"/>
      <c r="G11620" s="23"/>
      <c r="H11620" s="23"/>
      <c r="I11620" s="23"/>
      <c r="J11620" s="24"/>
      <c r="K11620" s="24"/>
      <c r="L11620" s="24"/>
      <c r="M11620" s="133"/>
    </row>
    <row r="11621" spans="1:13" x14ac:dyDescent="0.25">
      <c r="A11621" s="35"/>
      <c r="B11621" s="68"/>
      <c r="C11621" s="70"/>
      <c r="D11621" s="23"/>
      <c r="E11621" s="23"/>
      <c r="F11621" s="23"/>
      <c r="G11621" s="23"/>
      <c r="H11621" s="23"/>
      <c r="I11621" s="23"/>
      <c r="J11621" s="24"/>
      <c r="K11621" s="24"/>
      <c r="L11621" s="24"/>
      <c r="M11621" s="133"/>
    </row>
    <row r="11622" spans="1:13" x14ac:dyDescent="0.25">
      <c r="A11622" s="35"/>
      <c r="B11622" s="68"/>
      <c r="C11622" s="70"/>
      <c r="D11622" s="23"/>
      <c r="E11622" s="23"/>
      <c r="F11622" s="23"/>
      <c r="G11622" s="23"/>
      <c r="H11622" s="23"/>
      <c r="I11622" s="23"/>
      <c r="J11622" s="24"/>
      <c r="K11622" s="24"/>
      <c r="L11622" s="24"/>
      <c r="M11622" s="133"/>
    </row>
    <row r="11623" spans="1:13" x14ac:dyDescent="0.25">
      <c r="A11623" s="35"/>
      <c r="B11623" s="68"/>
      <c r="C11623" s="70"/>
      <c r="D11623" s="23"/>
      <c r="E11623" s="23"/>
      <c r="F11623" s="23"/>
      <c r="G11623" s="23"/>
      <c r="H11623" s="23"/>
      <c r="I11623" s="23"/>
      <c r="J11623" s="24"/>
      <c r="K11623" s="24"/>
      <c r="L11623" s="24"/>
      <c r="M11623" s="133"/>
    </row>
    <row r="11624" spans="1:13" x14ac:dyDescent="0.25">
      <c r="A11624" s="35"/>
      <c r="B11624" s="68"/>
      <c r="C11624" s="70"/>
      <c r="D11624" s="23"/>
      <c r="E11624" s="23"/>
      <c r="F11624" s="23"/>
      <c r="G11624" s="23"/>
      <c r="H11624" s="23"/>
      <c r="I11624" s="23"/>
      <c r="J11624" s="24"/>
      <c r="K11624" s="24"/>
      <c r="L11624" s="24"/>
      <c r="M11624" s="133"/>
    </row>
    <row r="11625" spans="1:13" x14ac:dyDescent="0.25">
      <c r="A11625" s="35"/>
      <c r="B11625" s="68"/>
      <c r="C11625" s="70"/>
      <c r="D11625" s="23"/>
      <c r="E11625" s="23"/>
      <c r="F11625" s="23"/>
      <c r="G11625" s="23"/>
      <c r="H11625" s="23"/>
      <c r="I11625" s="23"/>
      <c r="J11625" s="24"/>
      <c r="K11625" s="24"/>
      <c r="L11625" s="24"/>
      <c r="M11625" s="133"/>
    </row>
    <row r="11626" spans="1:13" x14ac:dyDescent="0.25">
      <c r="A11626" s="35"/>
      <c r="B11626" s="68"/>
      <c r="C11626" s="70"/>
      <c r="D11626" s="23"/>
      <c r="E11626" s="23"/>
      <c r="F11626" s="23"/>
      <c r="G11626" s="23"/>
      <c r="H11626" s="23"/>
      <c r="I11626" s="23"/>
      <c r="J11626" s="24"/>
      <c r="K11626" s="24"/>
      <c r="L11626" s="24"/>
      <c r="M11626" s="133"/>
    </row>
    <row r="11627" spans="1:13" x14ac:dyDescent="0.25">
      <c r="A11627" s="35"/>
      <c r="B11627" s="68"/>
      <c r="C11627" s="70"/>
      <c r="D11627" s="23"/>
      <c r="E11627" s="23"/>
      <c r="F11627" s="23"/>
      <c r="G11627" s="23"/>
      <c r="H11627" s="23"/>
      <c r="I11627" s="23"/>
      <c r="J11627" s="24"/>
      <c r="K11627" s="24"/>
      <c r="L11627" s="24"/>
      <c r="M11627" s="133"/>
    </row>
    <row r="11628" spans="1:13" x14ac:dyDescent="0.25">
      <c r="A11628" s="35"/>
      <c r="B11628" s="68"/>
      <c r="C11628" s="70"/>
      <c r="D11628" s="23"/>
      <c r="E11628" s="23"/>
      <c r="F11628" s="23"/>
      <c r="G11628" s="23"/>
      <c r="H11628" s="23"/>
      <c r="I11628" s="23"/>
      <c r="J11628" s="24"/>
      <c r="K11628" s="24"/>
      <c r="L11628" s="24"/>
      <c r="M11628" s="133"/>
    </row>
    <row r="11629" spans="1:13" x14ac:dyDescent="0.25">
      <c r="A11629" s="35"/>
      <c r="B11629" s="68"/>
      <c r="C11629" s="70"/>
      <c r="D11629" s="23"/>
      <c r="E11629" s="23"/>
      <c r="F11629" s="23"/>
      <c r="G11629" s="23"/>
      <c r="H11629" s="23"/>
      <c r="I11629" s="23"/>
      <c r="J11629" s="24"/>
      <c r="K11629" s="24"/>
      <c r="L11629" s="24"/>
      <c r="M11629" s="133"/>
    </row>
    <row r="11630" spans="1:13" x14ac:dyDescent="0.25">
      <c r="A11630" s="35"/>
      <c r="B11630" s="68"/>
      <c r="C11630" s="70"/>
      <c r="D11630" s="23"/>
      <c r="E11630" s="23"/>
      <c r="F11630" s="23"/>
      <c r="G11630" s="23"/>
      <c r="H11630" s="23"/>
      <c r="I11630" s="23"/>
      <c r="J11630" s="24"/>
      <c r="K11630" s="24"/>
      <c r="L11630" s="24"/>
      <c r="M11630" s="133"/>
    </row>
    <row r="11631" spans="1:13" x14ac:dyDescent="0.25">
      <c r="A11631" s="35"/>
      <c r="B11631" s="68"/>
      <c r="C11631" s="70"/>
      <c r="D11631" s="23"/>
      <c r="E11631" s="23"/>
      <c r="F11631" s="23"/>
      <c r="G11631" s="23"/>
      <c r="H11631" s="23"/>
      <c r="I11631" s="23"/>
      <c r="J11631" s="24"/>
      <c r="K11631" s="24"/>
      <c r="L11631" s="24"/>
      <c r="M11631" s="133"/>
    </row>
    <row r="11632" spans="1:13" x14ac:dyDescent="0.25">
      <c r="A11632" s="35"/>
      <c r="B11632" s="68"/>
      <c r="C11632" s="70"/>
      <c r="D11632" s="23"/>
      <c r="E11632" s="23"/>
      <c r="F11632" s="23"/>
      <c r="G11632" s="23"/>
      <c r="H11632" s="23"/>
      <c r="I11632" s="23"/>
      <c r="J11632" s="24"/>
      <c r="K11632" s="24"/>
      <c r="L11632" s="24"/>
      <c r="M11632" s="133"/>
    </row>
    <row r="11633" spans="1:13" x14ac:dyDescent="0.25">
      <c r="A11633" s="35"/>
      <c r="B11633" s="68"/>
      <c r="C11633" s="70"/>
      <c r="D11633" s="23"/>
      <c r="E11633" s="23"/>
      <c r="F11633" s="23"/>
      <c r="G11633" s="23"/>
      <c r="H11633" s="23"/>
      <c r="I11633" s="23"/>
      <c r="J11633" s="24"/>
      <c r="K11633" s="24"/>
      <c r="L11633" s="24"/>
      <c r="M11633" s="133"/>
    </row>
    <row r="11634" spans="1:13" x14ac:dyDescent="0.25">
      <c r="A11634" s="35"/>
      <c r="B11634" s="68"/>
      <c r="C11634" s="70"/>
      <c r="D11634" s="23"/>
      <c r="E11634" s="23"/>
      <c r="F11634" s="23"/>
      <c r="G11634" s="23"/>
      <c r="H11634" s="23"/>
      <c r="I11634" s="23"/>
      <c r="J11634" s="24"/>
      <c r="K11634" s="24"/>
      <c r="L11634" s="24"/>
      <c r="M11634" s="133"/>
    </row>
    <row r="11635" spans="1:13" x14ac:dyDescent="0.25">
      <c r="A11635" s="35"/>
      <c r="B11635" s="68"/>
      <c r="C11635" s="70"/>
      <c r="D11635" s="23"/>
      <c r="E11635" s="23"/>
      <c r="F11635" s="23"/>
      <c r="G11635" s="23"/>
      <c r="H11635" s="23"/>
      <c r="I11635" s="23"/>
      <c r="J11635" s="24"/>
      <c r="K11635" s="24"/>
      <c r="L11635" s="24"/>
      <c r="M11635" s="133"/>
    </row>
    <row r="11636" spans="1:13" x14ac:dyDescent="0.25">
      <c r="A11636" s="35"/>
      <c r="B11636" s="68"/>
      <c r="C11636" s="70"/>
      <c r="D11636" s="23"/>
      <c r="E11636" s="23"/>
      <c r="F11636" s="23"/>
      <c r="G11636" s="23"/>
      <c r="H11636" s="23"/>
      <c r="I11636" s="23"/>
      <c r="J11636" s="24"/>
      <c r="K11636" s="24"/>
      <c r="L11636" s="24"/>
      <c r="M11636" s="133"/>
    </row>
    <row r="11637" spans="1:13" x14ac:dyDescent="0.25">
      <c r="A11637" s="35"/>
      <c r="B11637" s="68"/>
      <c r="C11637" s="70"/>
      <c r="D11637" s="23"/>
      <c r="E11637" s="23"/>
      <c r="F11637" s="23"/>
      <c r="G11637" s="23"/>
      <c r="H11637" s="23"/>
      <c r="I11637" s="23"/>
      <c r="J11637" s="24"/>
      <c r="K11637" s="24"/>
      <c r="L11637" s="24"/>
      <c r="M11637" s="133"/>
    </row>
    <row r="11638" spans="1:13" x14ac:dyDescent="0.25">
      <c r="A11638" s="35"/>
      <c r="B11638" s="68"/>
      <c r="C11638" s="70"/>
      <c r="D11638" s="23"/>
      <c r="E11638" s="23"/>
      <c r="F11638" s="23"/>
      <c r="G11638" s="23"/>
      <c r="H11638" s="23"/>
      <c r="I11638" s="23"/>
      <c r="J11638" s="24"/>
      <c r="K11638" s="24"/>
      <c r="L11638" s="24"/>
      <c r="M11638" s="133"/>
    </row>
    <row r="11639" spans="1:13" x14ac:dyDescent="0.25">
      <c r="A11639" s="35"/>
      <c r="B11639" s="68"/>
      <c r="C11639" s="70"/>
      <c r="D11639" s="23"/>
      <c r="E11639" s="23"/>
      <c r="F11639" s="23"/>
      <c r="G11639" s="23"/>
      <c r="H11639" s="23"/>
      <c r="I11639" s="23"/>
      <c r="J11639" s="24"/>
      <c r="K11639" s="24"/>
      <c r="L11639" s="24"/>
      <c r="M11639" s="133"/>
    </row>
    <row r="11640" spans="1:13" x14ac:dyDescent="0.25">
      <c r="A11640" s="35"/>
      <c r="B11640" s="68"/>
      <c r="C11640" s="70"/>
      <c r="D11640" s="23"/>
      <c r="E11640" s="23"/>
      <c r="F11640" s="23"/>
      <c r="G11640" s="23"/>
      <c r="H11640" s="23"/>
      <c r="I11640" s="23"/>
      <c r="J11640" s="24"/>
      <c r="K11640" s="24"/>
      <c r="L11640" s="24"/>
      <c r="M11640" s="133"/>
    </row>
    <row r="11641" spans="1:13" x14ac:dyDescent="0.25">
      <c r="A11641" s="35"/>
      <c r="B11641" s="68"/>
      <c r="C11641" s="70"/>
      <c r="D11641" s="23"/>
      <c r="E11641" s="23"/>
      <c r="F11641" s="23"/>
      <c r="G11641" s="23"/>
      <c r="H11641" s="23"/>
      <c r="I11641" s="23"/>
      <c r="J11641" s="24"/>
      <c r="K11641" s="24"/>
      <c r="L11641" s="24"/>
      <c r="M11641" s="133"/>
    </row>
    <row r="11642" spans="1:13" x14ac:dyDescent="0.25">
      <c r="A11642" s="35"/>
      <c r="B11642" s="68"/>
      <c r="C11642" s="70"/>
      <c r="D11642" s="23"/>
      <c r="E11642" s="23"/>
      <c r="F11642" s="23"/>
      <c r="G11642" s="23"/>
      <c r="H11642" s="23"/>
      <c r="I11642" s="23"/>
      <c r="J11642" s="24"/>
      <c r="K11642" s="24"/>
      <c r="L11642" s="24"/>
      <c r="M11642" s="133"/>
    </row>
    <row r="11643" spans="1:13" x14ac:dyDescent="0.25">
      <c r="A11643" s="35"/>
      <c r="B11643" s="68"/>
      <c r="C11643" s="70"/>
      <c r="D11643" s="23"/>
      <c r="E11643" s="23"/>
      <c r="F11643" s="23"/>
      <c r="G11643" s="23"/>
      <c r="H11643" s="23"/>
      <c r="I11643" s="23"/>
      <c r="J11643" s="24"/>
      <c r="K11643" s="24"/>
      <c r="L11643" s="24"/>
      <c r="M11643" s="133"/>
    </row>
    <row r="11644" spans="1:13" x14ac:dyDescent="0.25">
      <c r="A11644" s="35"/>
      <c r="B11644" s="68"/>
      <c r="C11644" s="70"/>
      <c r="D11644" s="23"/>
      <c r="E11644" s="23"/>
      <c r="F11644" s="23"/>
      <c r="G11644" s="23"/>
      <c r="H11644" s="23"/>
      <c r="I11644" s="23"/>
      <c r="J11644" s="24"/>
      <c r="K11644" s="24"/>
      <c r="L11644" s="24"/>
      <c r="M11644" s="133"/>
    </row>
    <row r="11645" spans="1:13" x14ac:dyDescent="0.25">
      <c r="A11645" s="35"/>
      <c r="B11645" s="68"/>
      <c r="C11645" s="70"/>
      <c r="D11645" s="23"/>
      <c r="E11645" s="23"/>
      <c r="F11645" s="23"/>
      <c r="G11645" s="23"/>
      <c r="H11645" s="23"/>
      <c r="I11645" s="23"/>
      <c r="J11645" s="24"/>
      <c r="K11645" s="24"/>
      <c r="L11645" s="24"/>
      <c r="M11645" s="133"/>
    </row>
    <row r="11646" spans="1:13" x14ac:dyDescent="0.25">
      <c r="A11646" s="35"/>
      <c r="B11646" s="68"/>
      <c r="C11646" s="70"/>
      <c r="D11646" s="23"/>
      <c r="E11646" s="23"/>
      <c r="F11646" s="23"/>
      <c r="G11646" s="23"/>
      <c r="H11646" s="23"/>
      <c r="I11646" s="23"/>
      <c r="J11646" s="24"/>
      <c r="K11646" s="24"/>
      <c r="L11646" s="24"/>
      <c r="M11646" s="133"/>
    </row>
    <row r="11647" spans="1:13" x14ac:dyDescent="0.25">
      <c r="A11647" s="35"/>
      <c r="B11647" s="68"/>
      <c r="C11647" s="70"/>
      <c r="D11647" s="23"/>
      <c r="E11647" s="23"/>
      <c r="F11647" s="23"/>
      <c r="G11647" s="23"/>
      <c r="H11647" s="23"/>
      <c r="I11647" s="23"/>
      <c r="J11647" s="24"/>
      <c r="K11647" s="24"/>
      <c r="L11647" s="24"/>
      <c r="M11647" s="133"/>
    </row>
    <row r="11648" spans="1:13" x14ac:dyDescent="0.25">
      <c r="A11648" s="35"/>
      <c r="B11648" s="68"/>
      <c r="C11648" s="70"/>
      <c r="D11648" s="23"/>
      <c r="E11648" s="23"/>
      <c r="F11648" s="23"/>
      <c r="G11648" s="23"/>
      <c r="H11648" s="23"/>
      <c r="I11648" s="23"/>
      <c r="J11648" s="24"/>
      <c r="K11648" s="24"/>
      <c r="L11648" s="24"/>
      <c r="M11648" s="133"/>
    </row>
    <row r="11649" spans="1:13" x14ac:dyDescent="0.25">
      <c r="A11649" s="35"/>
      <c r="B11649" s="68"/>
      <c r="C11649" s="70"/>
      <c r="D11649" s="23"/>
      <c r="E11649" s="23"/>
      <c r="F11649" s="23"/>
      <c r="G11649" s="23"/>
      <c r="H11649" s="23"/>
      <c r="I11649" s="23"/>
      <c r="J11649" s="24"/>
      <c r="K11649" s="24"/>
      <c r="L11649" s="24"/>
      <c r="M11649" s="133"/>
    </row>
    <row r="11650" spans="1:13" x14ac:dyDescent="0.25">
      <c r="A11650" s="35"/>
      <c r="B11650" s="68"/>
      <c r="C11650" s="70"/>
      <c r="D11650" s="23"/>
      <c r="E11650" s="23"/>
      <c r="F11650" s="23"/>
      <c r="G11650" s="23"/>
      <c r="H11650" s="23"/>
      <c r="I11650" s="23"/>
      <c r="J11650" s="24"/>
      <c r="K11650" s="24"/>
      <c r="L11650" s="24"/>
      <c r="M11650" s="133"/>
    </row>
    <row r="11651" spans="1:13" x14ac:dyDescent="0.25">
      <c r="A11651" s="35"/>
      <c r="B11651" s="68"/>
      <c r="C11651" s="70"/>
      <c r="D11651" s="23"/>
      <c r="E11651" s="23"/>
      <c r="F11651" s="23"/>
      <c r="G11651" s="23"/>
      <c r="H11651" s="23"/>
      <c r="I11651" s="23"/>
      <c r="J11651" s="24"/>
      <c r="K11651" s="24"/>
      <c r="L11651" s="24"/>
      <c r="M11651" s="133"/>
    </row>
    <row r="11652" spans="1:13" x14ac:dyDescent="0.25">
      <c r="A11652" s="35"/>
      <c r="B11652" s="68"/>
      <c r="C11652" s="70"/>
      <c r="D11652" s="23"/>
      <c r="E11652" s="23"/>
      <c r="F11652" s="23"/>
      <c r="G11652" s="23"/>
      <c r="H11652" s="23"/>
      <c r="I11652" s="23"/>
      <c r="J11652" s="24"/>
      <c r="K11652" s="24"/>
      <c r="L11652" s="24"/>
      <c r="M11652" s="133"/>
    </row>
    <row r="11653" spans="1:13" x14ac:dyDescent="0.25">
      <c r="A11653" s="35"/>
      <c r="B11653" s="68"/>
      <c r="C11653" s="70"/>
      <c r="D11653" s="23"/>
      <c r="E11653" s="23"/>
      <c r="F11653" s="23"/>
      <c r="G11653" s="23"/>
      <c r="H11653" s="23"/>
      <c r="I11653" s="23"/>
      <c r="J11653" s="24"/>
      <c r="K11653" s="24"/>
      <c r="L11653" s="24"/>
      <c r="M11653" s="133"/>
    </row>
    <row r="11654" spans="1:13" x14ac:dyDescent="0.25">
      <c r="A11654" s="35"/>
      <c r="B11654" s="68"/>
      <c r="C11654" s="70"/>
      <c r="D11654" s="23"/>
      <c r="E11654" s="23"/>
      <c r="F11654" s="23"/>
      <c r="G11654" s="23"/>
      <c r="H11654" s="23"/>
      <c r="I11654" s="23"/>
      <c r="J11654" s="24"/>
      <c r="K11654" s="24"/>
      <c r="L11654" s="24"/>
      <c r="M11654" s="133"/>
    </row>
    <row r="11655" spans="1:13" x14ac:dyDescent="0.25">
      <c r="A11655" s="35"/>
      <c r="B11655" s="68"/>
      <c r="C11655" s="70"/>
      <c r="D11655" s="23"/>
      <c r="E11655" s="23"/>
      <c r="F11655" s="23"/>
      <c r="G11655" s="23"/>
      <c r="H11655" s="23"/>
      <c r="I11655" s="23"/>
      <c r="J11655" s="24"/>
      <c r="K11655" s="24"/>
      <c r="L11655" s="24"/>
      <c r="M11655" s="133"/>
    </row>
    <row r="11656" spans="1:13" x14ac:dyDescent="0.25">
      <c r="A11656" s="35"/>
      <c r="B11656" s="68"/>
      <c r="C11656" s="70"/>
      <c r="D11656" s="23"/>
      <c r="E11656" s="23"/>
      <c r="F11656" s="23"/>
      <c r="G11656" s="23"/>
      <c r="H11656" s="23"/>
      <c r="I11656" s="23"/>
      <c r="J11656" s="24"/>
      <c r="K11656" s="24"/>
      <c r="L11656" s="24"/>
      <c r="M11656" s="133"/>
    </row>
    <row r="11657" spans="1:13" x14ac:dyDescent="0.25">
      <c r="A11657" s="35"/>
      <c r="B11657" s="68"/>
      <c r="C11657" s="70"/>
      <c r="D11657" s="23"/>
      <c r="E11657" s="23"/>
      <c r="F11657" s="23"/>
      <c r="G11657" s="23"/>
      <c r="H11657" s="23"/>
      <c r="I11657" s="23"/>
      <c r="J11657" s="24"/>
      <c r="K11657" s="24"/>
      <c r="L11657" s="24"/>
      <c r="M11657" s="133"/>
    </row>
    <row r="11658" spans="1:13" x14ac:dyDescent="0.25">
      <c r="A11658" s="35"/>
      <c r="B11658" s="68"/>
      <c r="C11658" s="70"/>
      <c r="D11658" s="23"/>
      <c r="E11658" s="23"/>
      <c r="F11658" s="23"/>
      <c r="G11658" s="23"/>
      <c r="H11658" s="23"/>
      <c r="I11658" s="23"/>
      <c r="J11658" s="24"/>
      <c r="K11658" s="24"/>
      <c r="L11658" s="24"/>
      <c r="M11658" s="133"/>
    </row>
    <row r="11659" spans="1:13" x14ac:dyDescent="0.25">
      <c r="A11659" s="35"/>
      <c r="B11659" s="68"/>
      <c r="C11659" s="70"/>
      <c r="D11659" s="23"/>
      <c r="E11659" s="23"/>
      <c r="F11659" s="23"/>
      <c r="G11659" s="23"/>
      <c r="H11659" s="23"/>
      <c r="I11659" s="23"/>
      <c r="J11659" s="24"/>
      <c r="K11659" s="24"/>
      <c r="L11659" s="24"/>
      <c r="M11659" s="133"/>
    </row>
    <row r="11660" spans="1:13" x14ac:dyDescent="0.25">
      <c r="A11660" s="35"/>
      <c r="B11660" s="68"/>
      <c r="C11660" s="70"/>
      <c r="D11660" s="23"/>
      <c r="E11660" s="23"/>
      <c r="F11660" s="23"/>
      <c r="G11660" s="23"/>
      <c r="H11660" s="23"/>
      <c r="I11660" s="23"/>
      <c r="J11660" s="24"/>
      <c r="K11660" s="24"/>
      <c r="L11660" s="24"/>
      <c r="M11660" s="133"/>
    </row>
    <row r="11661" spans="1:13" x14ac:dyDescent="0.25">
      <c r="A11661" s="35"/>
      <c r="B11661" s="68"/>
      <c r="C11661" s="70"/>
      <c r="D11661" s="23"/>
      <c r="E11661" s="23"/>
      <c r="F11661" s="23"/>
      <c r="G11661" s="23"/>
      <c r="H11661" s="23"/>
      <c r="I11661" s="23"/>
      <c r="J11661" s="24"/>
      <c r="K11661" s="24"/>
      <c r="L11661" s="24"/>
      <c r="M11661" s="133"/>
    </row>
    <row r="11662" spans="1:13" x14ac:dyDescent="0.25">
      <c r="A11662" s="35"/>
      <c r="B11662" s="68"/>
      <c r="C11662" s="70"/>
      <c r="D11662" s="23"/>
      <c r="E11662" s="23"/>
      <c r="F11662" s="23"/>
      <c r="G11662" s="23"/>
      <c r="H11662" s="23"/>
      <c r="I11662" s="23"/>
      <c r="J11662" s="24"/>
      <c r="K11662" s="24"/>
      <c r="L11662" s="24"/>
      <c r="M11662" s="133"/>
    </row>
    <row r="11663" spans="1:13" x14ac:dyDescent="0.25">
      <c r="A11663" s="35"/>
      <c r="B11663" s="68"/>
      <c r="C11663" s="70"/>
      <c r="D11663" s="23"/>
      <c r="E11663" s="23"/>
      <c r="F11663" s="23"/>
      <c r="G11663" s="23"/>
      <c r="H11663" s="23"/>
      <c r="I11663" s="23"/>
      <c r="J11663" s="24"/>
      <c r="K11663" s="24"/>
      <c r="L11663" s="24"/>
      <c r="M11663" s="133"/>
    </row>
    <row r="11664" spans="1:13" x14ac:dyDescent="0.25">
      <c r="A11664" s="35"/>
      <c r="B11664" s="68"/>
      <c r="C11664" s="70"/>
      <c r="D11664" s="23"/>
      <c r="E11664" s="23"/>
      <c r="F11664" s="23"/>
      <c r="G11664" s="23"/>
      <c r="H11664" s="23"/>
      <c r="I11664" s="23"/>
      <c r="J11664" s="24"/>
      <c r="K11664" s="24"/>
      <c r="L11664" s="24"/>
      <c r="M11664" s="133"/>
    </row>
    <row r="11665" spans="1:13" x14ac:dyDescent="0.25">
      <c r="A11665" s="35"/>
      <c r="B11665" s="68"/>
      <c r="C11665" s="70"/>
      <c r="D11665" s="23"/>
      <c r="E11665" s="23"/>
      <c r="F11665" s="23"/>
      <c r="G11665" s="23"/>
      <c r="H11665" s="23"/>
      <c r="I11665" s="23"/>
      <c r="J11665" s="24"/>
      <c r="K11665" s="24"/>
      <c r="L11665" s="24"/>
      <c r="M11665" s="133"/>
    </row>
    <row r="11666" spans="1:13" x14ac:dyDescent="0.25">
      <c r="A11666" s="35"/>
      <c r="B11666" s="68"/>
      <c r="C11666" s="70"/>
      <c r="D11666" s="23"/>
      <c r="E11666" s="23"/>
      <c r="F11666" s="23"/>
      <c r="G11666" s="23"/>
      <c r="H11666" s="23"/>
      <c r="I11666" s="23"/>
      <c r="J11666" s="24"/>
      <c r="K11666" s="24"/>
      <c r="L11666" s="24"/>
      <c r="M11666" s="133"/>
    </row>
    <row r="11667" spans="1:13" x14ac:dyDescent="0.25">
      <c r="A11667" s="35"/>
      <c r="B11667" s="68"/>
      <c r="C11667" s="70"/>
      <c r="D11667" s="23"/>
      <c r="E11667" s="23"/>
      <c r="F11667" s="23"/>
      <c r="G11667" s="23"/>
      <c r="H11667" s="23"/>
      <c r="I11667" s="23"/>
      <c r="J11667" s="24"/>
      <c r="K11667" s="24"/>
      <c r="L11667" s="24"/>
      <c r="M11667" s="133"/>
    </row>
    <row r="11668" spans="1:13" x14ac:dyDescent="0.25">
      <c r="A11668" s="35"/>
      <c r="B11668" s="68"/>
      <c r="C11668" s="70"/>
      <c r="D11668" s="23"/>
      <c r="E11668" s="23"/>
      <c r="F11668" s="23"/>
      <c r="G11668" s="23"/>
      <c r="H11668" s="23"/>
      <c r="I11668" s="23"/>
      <c r="J11668" s="24"/>
      <c r="K11668" s="24"/>
      <c r="L11668" s="24"/>
      <c r="M11668" s="133"/>
    </row>
    <row r="11669" spans="1:13" x14ac:dyDescent="0.25">
      <c r="A11669" s="35"/>
      <c r="B11669" s="68"/>
      <c r="C11669" s="70"/>
      <c r="D11669" s="23"/>
      <c r="E11669" s="23"/>
      <c r="F11669" s="23"/>
      <c r="G11669" s="23"/>
      <c r="H11669" s="23"/>
      <c r="I11669" s="23"/>
      <c r="J11669" s="24"/>
      <c r="K11669" s="24"/>
      <c r="L11669" s="24"/>
      <c r="M11669" s="133"/>
    </row>
    <row r="11670" spans="1:13" x14ac:dyDescent="0.25">
      <c r="A11670" s="35"/>
      <c r="B11670" s="68"/>
      <c r="C11670" s="70"/>
      <c r="D11670" s="23"/>
      <c r="E11670" s="23"/>
      <c r="F11670" s="23"/>
      <c r="G11670" s="23"/>
      <c r="H11670" s="23"/>
      <c r="I11670" s="23"/>
      <c r="J11670" s="24"/>
      <c r="K11670" s="24"/>
      <c r="L11670" s="24"/>
      <c r="M11670" s="133"/>
    </row>
    <row r="11671" spans="1:13" x14ac:dyDescent="0.25">
      <c r="A11671" s="35"/>
      <c r="B11671" s="68"/>
      <c r="C11671" s="70"/>
      <c r="D11671" s="23"/>
      <c r="E11671" s="23"/>
      <c r="F11671" s="23"/>
      <c r="G11671" s="23"/>
      <c r="H11671" s="23"/>
      <c r="I11671" s="23"/>
      <c r="J11671" s="24"/>
      <c r="K11671" s="24"/>
      <c r="L11671" s="24"/>
      <c r="M11671" s="133"/>
    </row>
    <row r="11672" spans="1:13" x14ac:dyDescent="0.25">
      <c r="A11672" s="35"/>
      <c r="B11672" s="68"/>
      <c r="C11672" s="70"/>
      <c r="D11672" s="23"/>
      <c r="E11672" s="23"/>
      <c r="F11672" s="23"/>
      <c r="G11672" s="23"/>
      <c r="H11672" s="23"/>
      <c r="I11672" s="23"/>
      <c r="J11672" s="24"/>
      <c r="K11672" s="24"/>
      <c r="L11672" s="24"/>
      <c r="M11672" s="133"/>
    </row>
    <row r="11673" spans="1:13" x14ac:dyDescent="0.25">
      <c r="A11673" s="35"/>
      <c r="B11673" s="68"/>
      <c r="C11673" s="70"/>
      <c r="D11673" s="23"/>
      <c r="E11673" s="23"/>
      <c r="F11673" s="23"/>
      <c r="G11673" s="23"/>
      <c r="H11673" s="23"/>
      <c r="I11673" s="23"/>
      <c r="J11673" s="24"/>
      <c r="K11673" s="24"/>
      <c r="L11673" s="24"/>
      <c r="M11673" s="133"/>
    </row>
    <row r="11674" spans="1:13" x14ac:dyDescent="0.25">
      <c r="A11674" s="35"/>
      <c r="B11674" s="68"/>
      <c r="C11674" s="70"/>
      <c r="D11674" s="23"/>
      <c r="E11674" s="23"/>
      <c r="F11674" s="23"/>
      <c r="G11674" s="23"/>
      <c r="H11674" s="23"/>
      <c r="I11674" s="23"/>
      <c r="J11674" s="24"/>
      <c r="K11674" s="24"/>
      <c r="L11674" s="24"/>
      <c r="M11674" s="133"/>
    </row>
    <row r="11675" spans="1:13" x14ac:dyDescent="0.25">
      <c r="A11675" s="35"/>
      <c r="B11675" s="68"/>
      <c r="C11675" s="70"/>
      <c r="D11675" s="23"/>
      <c r="E11675" s="23"/>
      <c r="F11675" s="23"/>
      <c r="G11675" s="23"/>
      <c r="H11675" s="23"/>
      <c r="I11675" s="23"/>
      <c r="J11675" s="24"/>
      <c r="K11675" s="24"/>
      <c r="L11675" s="24"/>
      <c r="M11675" s="133"/>
    </row>
    <row r="11676" spans="1:13" x14ac:dyDescent="0.25">
      <c r="A11676" s="35"/>
      <c r="B11676" s="68"/>
      <c r="C11676" s="70"/>
      <c r="D11676" s="23"/>
      <c r="E11676" s="23"/>
      <c r="F11676" s="23"/>
      <c r="G11676" s="23"/>
      <c r="H11676" s="23"/>
      <c r="I11676" s="23"/>
      <c r="J11676" s="24"/>
      <c r="K11676" s="24"/>
      <c r="L11676" s="24"/>
      <c r="M11676" s="133"/>
    </row>
    <row r="11677" spans="1:13" x14ac:dyDescent="0.25">
      <c r="A11677" s="35"/>
      <c r="B11677" s="68"/>
      <c r="C11677" s="70"/>
      <c r="D11677" s="23"/>
      <c r="E11677" s="23"/>
      <c r="F11677" s="23"/>
      <c r="G11677" s="23"/>
      <c r="H11677" s="23"/>
      <c r="I11677" s="23"/>
      <c r="J11677" s="24"/>
      <c r="K11677" s="24"/>
      <c r="L11677" s="24"/>
      <c r="M11677" s="133"/>
    </row>
    <row r="11678" spans="1:13" x14ac:dyDescent="0.25">
      <c r="A11678" s="35"/>
      <c r="B11678" s="68"/>
      <c r="C11678" s="70"/>
      <c r="D11678" s="23"/>
      <c r="E11678" s="23"/>
      <c r="F11678" s="23"/>
      <c r="G11678" s="23"/>
      <c r="H11678" s="23"/>
      <c r="I11678" s="23"/>
      <c r="J11678" s="24"/>
      <c r="K11678" s="24"/>
      <c r="L11678" s="24"/>
      <c r="M11678" s="133"/>
    </row>
    <row r="11679" spans="1:13" x14ac:dyDescent="0.25">
      <c r="A11679" s="35"/>
      <c r="B11679" s="68"/>
      <c r="C11679" s="70"/>
      <c r="D11679" s="23"/>
      <c r="E11679" s="23"/>
      <c r="F11679" s="23"/>
      <c r="G11679" s="23"/>
      <c r="H11679" s="23"/>
      <c r="I11679" s="23"/>
      <c r="J11679" s="24"/>
      <c r="K11679" s="24"/>
      <c r="L11679" s="24"/>
      <c r="M11679" s="133"/>
    </row>
    <row r="11680" spans="1:13" x14ac:dyDescent="0.25">
      <c r="A11680" s="35"/>
      <c r="B11680" s="68"/>
      <c r="C11680" s="70"/>
      <c r="D11680" s="23"/>
      <c r="E11680" s="23"/>
      <c r="F11680" s="23"/>
      <c r="G11680" s="23"/>
      <c r="H11680" s="23"/>
      <c r="I11680" s="23"/>
      <c r="J11680" s="24"/>
      <c r="K11680" s="24"/>
      <c r="L11680" s="24"/>
      <c r="M11680" s="133"/>
    </row>
    <row r="11681" spans="1:13" x14ac:dyDescent="0.25">
      <c r="A11681" s="35"/>
      <c r="B11681" s="68"/>
      <c r="C11681" s="70"/>
      <c r="D11681" s="23"/>
      <c r="E11681" s="23"/>
      <c r="F11681" s="23"/>
      <c r="G11681" s="23"/>
      <c r="H11681" s="23"/>
      <c r="I11681" s="23"/>
      <c r="J11681" s="24"/>
      <c r="K11681" s="24"/>
      <c r="L11681" s="24"/>
      <c r="M11681" s="133"/>
    </row>
    <row r="11682" spans="1:13" x14ac:dyDescent="0.25">
      <c r="A11682" s="35"/>
      <c r="B11682" s="68"/>
      <c r="C11682" s="70"/>
      <c r="D11682" s="23"/>
      <c r="E11682" s="23"/>
      <c r="F11682" s="23"/>
      <c r="G11682" s="23"/>
      <c r="H11682" s="23"/>
      <c r="I11682" s="23"/>
      <c r="J11682" s="24"/>
      <c r="K11682" s="24"/>
      <c r="L11682" s="24"/>
      <c r="M11682" s="133"/>
    </row>
    <row r="11683" spans="1:13" x14ac:dyDescent="0.25">
      <c r="A11683" s="35"/>
      <c r="B11683" s="68"/>
      <c r="C11683" s="70"/>
      <c r="D11683" s="23"/>
      <c r="E11683" s="23"/>
      <c r="F11683" s="23"/>
      <c r="G11683" s="23"/>
      <c r="H11683" s="23"/>
      <c r="I11683" s="23"/>
      <c r="J11683" s="24"/>
      <c r="K11683" s="24"/>
      <c r="L11683" s="24"/>
      <c r="M11683" s="133"/>
    </row>
    <row r="11684" spans="1:13" x14ac:dyDescent="0.25">
      <c r="A11684" s="35"/>
      <c r="B11684" s="68"/>
      <c r="C11684" s="70"/>
      <c r="D11684" s="23"/>
      <c r="E11684" s="23"/>
      <c r="F11684" s="23"/>
      <c r="G11684" s="23"/>
      <c r="H11684" s="23"/>
      <c r="I11684" s="23"/>
      <c r="J11684" s="24"/>
      <c r="K11684" s="24"/>
      <c r="L11684" s="24"/>
      <c r="M11684" s="133"/>
    </row>
    <row r="11685" spans="1:13" x14ac:dyDescent="0.25">
      <c r="A11685" s="35"/>
      <c r="B11685" s="68"/>
      <c r="C11685" s="70"/>
      <c r="D11685" s="23"/>
      <c r="E11685" s="23"/>
      <c r="F11685" s="23"/>
      <c r="G11685" s="23"/>
      <c r="H11685" s="23"/>
      <c r="I11685" s="23"/>
      <c r="J11685" s="24"/>
      <c r="K11685" s="24"/>
      <c r="L11685" s="24"/>
      <c r="M11685" s="133"/>
    </row>
    <row r="11686" spans="1:13" x14ac:dyDescent="0.25">
      <c r="A11686" s="35"/>
      <c r="B11686" s="68"/>
      <c r="C11686" s="70"/>
      <c r="D11686" s="23"/>
      <c r="E11686" s="23"/>
      <c r="F11686" s="23"/>
      <c r="G11686" s="23"/>
      <c r="H11686" s="23"/>
      <c r="I11686" s="23"/>
      <c r="J11686" s="24"/>
      <c r="K11686" s="24"/>
      <c r="L11686" s="24"/>
      <c r="M11686" s="133"/>
    </row>
    <row r="11687" spans="1:13" x14ac:dyDescent="0.25">
      <c r="A11687" s="35"/>
      <c r="B11687" s="68"/>
      <c r="C11687" s="70"/>
      <c r="D11687" s="23"/>
      <c r="E11687" s="23"/>
      <c r="F11687" s="23"/>
      <c r="G11687" s="23"/>
      <c r="H11687" s="23"/>
      <c r="I11687" s="23"/>
      <c r="J11687" s="24"/>
      <c r="K11687" s="24"/>
      <c r="L11687" s="24"/>
      <c r="M11687" s="133"/>
    </row>
    <row r="11688" spans="1:13" x14ac:dyDescent="0.25">
      <c r="A11688" s="35"/>
      <c r="B11688" s="68"/>
      <c r="C11688" s="70"/>
      <c r="D11688" s="23"/>
      <c r="E11688" s="23"/>
      <c r="F11688" s="23"/>
      <c r="G11688" s="23"/>
      <c r="H11688" s="23"/>
      <c r="I11688" s="23"/>
      <c r="J11688" s="24"/>
      <c r="K11688" s="24"/>
      <c r="L11688" s="24"/>
      <c r="M11688" s="133"/>
    </row>
    <row r="11689" spans="1:13" x14ac:dyDescent="0.25">
      <c r="A11689" s="35"/>
      <c r="B11689" s="68"/>
      <c r="C11689" s="70"/>
      <c r="D11689" s="23"/>
      <c r="E11689" s="23"/>
      <c r="F11689" s="23"/>
      <c r="G11689" s="23"/>
      <c r="H11689" s="23"/>
      <c r="I11689" s="23"/>
      <c r="J11689" s="24"/>
      <c r="K11689" s="24"/>
      <c r="L11689" s="24"/>
      <c r="M11689" s="133"/>
    </row>
    <row r="11690" spans="1:13" x14ac:dyDescent="0.25">
      <c r="A11690" s="35"/>
      <c r="B11690" s="68"/>
      <c r="C11690" s="70"/>
      <c r="D11690" s="23"/>
      <c r="E11690" s="23"/>
      <c r="F11690" s="23"/>
      <c r="G11690" s="23"/>
      <c r="H11690" s="23"/>
      <c r="I11690" s="23"/>
      <c r="J11690" s="24"/>
      <c r="K11690" s="24"/>
      <c r="L11690" s="24"/>
      <c r="M11690" s="133"/>
    </row>
    <row r="11691" spans="1:13" x14ac:dyDescent="0.25">
      <c r="A11691" s="35"/>
      <c r="B11691" s="68"/>
      <c r="C11691" s="70"/>
      <c r="D11691" s="23"/>
      <c r="E11691" s="23"/>
      <c r="F11691" s="23"/>
      <c r="G11691" s="23"/>
      <c r="H11691" s="23"/>
      <c r="I11691" s="23"/>
      <c r="J11691" s="24"/>
      <c r="K11691" s="24"/>
      <c r="L11691" s="24"/>
      <c r="M11691" s="133"/>
    </row>
    <row r="11692" spans="1:13" x14ac:dyDescent="0.25">
      <c r="A11692" s="35"/>
      <c r="B11692" s="68"/>
      <c r="C11692" s="70"/>
      <c r="D11692" s="23"/>
      <c r="E11692" s="23"/>
      <c r="F11692" s="23"/>
      <c r="G11692" s="23"/>
      <c r="H11692" s="23"/>
      <c r="I11692" s="23"/>
      <c r="J11692" s="24"/>
      <c r="K11692" s="24"/>
      <c r="L11692" s="24"/>
      <c r="M11692" s="133"/>
    </row>
    <row r="11693" spans="1:13" x14ac:dyDescent="0.25">
      <c r="A11693" s="35"/>
      <c r="B11693" s="68"/>
      <c r="C11693" s="70"/>
      <c r="D11693" s="23"/>
      <c r="E11693" s="23"/>
      <c r="F11693" s="23"/>
      <c r="G11693" s="23"/>
      <c r="H11693" s="23"/>
      <c r="I11693" s="23"/>
      <c r="J11693" s="24"/>
      <c r="K11693" s="24"/>
      <c r="L11693" s="24"/>
      <c r="M11693" s="133"/>
    </row>
    <row r="11694" spans="1:13" x14ac:dyDescent="0.25">
      <c r="A11694" s="35"/>
      <c r="B11694" s="68"/>
      <c r="C11694" s="70"/>
      <c r="D11694" s="23"/>
      <c r="E11694" s="23"/>
      <c r="F11694" s="23"/>
      <c r="G11694" s="23"/>
      <c r="H11694" s="23"/>
      <c r="I11694" s="23"/>
      <c r="J11694" s="24"/>
      <c r="K11694" s="24"/>
      <c r="L11694" s="24"/>
      <c r="M11694" s="133"/>
    </row>
    <row r="11695" spans="1:13" x14ac:dyDescent="0.25">
      <c r="A11695" s="35"/>
      <c r="B11695" s="68"/>
      <c r="C11695" s="70"/>
      <c r="D11695" s="23"/>
      <c r="E11695" s="23"/>
      <c r="F11695" s="23"/>
      <c r="G11695" s="23"/>
      <c r="H11695" s="23"/>
      <c r="I11695" s="23"/>
      <c r="J11695" s="24"/>
      <c r="K11695" s="24"/>
      <c r="L11695" s="24"/>
      <c r="M11695" s="133"/>
    </row>
    <row r="11696" spans="1:13" x14ac:dyDescent="0.25">
      <c r="A11696" s="35"/>
      <c r="B11696" s="68"/>
      <c r="C11696" s="70"/>
      <c r="D11696" s="23"/>
      <c r="E11696" s="23"/>
      <c r="F11696" s="23"/>
      <c r="G11696" s="23"/>
      <c r="H11696" s="23"/>
      <c r="I11696" s="23"/>
      <c r="J11696" s="24"/>
      <c r="K11696" s="24"/>
      <c r="L11696" s="24"/>
      <c r="M11696" s="133"/>
    </row>
    <row r="11697" spans="1:13" x14ac:dyDescent="0.25">
      <c r="A11697" s="35"/>
      <c r="B11697" s="68"/>
      <c r="C11697" s="70"/>
      <c r="D11697" s="23"/>
      <c r="E11697" s="23"/>
      <c r="F11697" s="23"/>
      <c r="G11697" s="23"/>
      <c r="H11697" s="23"/>
      <c r="I11697" s="23"/>
      <c r="J11697" s="24"/>
      <c r="K11697" s="24"/>
      <c r="L11697" s="24"/>
      <c r="M11697" s="133"/>
    </row>
    <row r="11698" spans="1:13" x14ac:dyDescent="0.25">
      <c r="A11698" s="35"/>
      <c r="B11698" s="68"/>
      <c r="C11698" s="70"/>
      <c r="D11698" s="23"/>
      <c r="E11698" s="23"/>
      <c r="F11698" s="23"/>
      <c r="G11698" s="23"/>
      <c r="H11698" s="23"/>
      <c r="I11698" s="23"/>
      <c r="J11698" s="24"/>
      <c r="K11698" s="24"/>
      <c r="L11698" s="24"/>
      <c r="M11698" s="133"/>
    </row>
    <row r="11699" spans="1:13" x14ac:dyDescent="0.25">
      <c r="A11699" s="35"/>
      <c r="B11699" s="68"/>
      <c r="C11699" s="70"/>
      <c r="D11699" s="23"/>
      <c r="E11699" s="23"/>
      <c r="F11699" s="23"/>
      <c r="G11699" s="23"/>
      <c r="H11699" s="23"/>
      <c r="I11699" s="23"/>
      <c r="J11699" s="24"/>
      <c r="K11699" s="24"/>
      <c r="L11699" s="24"/>
      <c r="M11699" s="133"/>
    </row>
    <row r="11700" spans="1:13" x14ac:dyDescent="0.25">
      <c r="A11700" s="35"/>
      <c r="B11700" s="68"/>
      <c r="C11700" s="70"/>
      <c r="D11700" s="23"/>
      <c r="E11700" s="23"/>
      <c r="F11700" s="23"/>
      <c r="G11700" s="23"/>
      <c r="H11700" s="23"/>
      <c r="I11700" s="23"/>
      <c r="J11700" s="24"/>
      <c r="K11700" s="24"/>
      <c r="L11700" s="24"/>
      <c r="M11700" s="133"/>
    </row>
    <row r="11701" spans="1:13" x14ac:dyDescent="0.25">
      <c r="A11701" s="35"/>
      <c r="B11701" s="68"/>
      <c r="C11701" s="70"/>
      <c r="D11701" s="23"/>
      <c r="E11701" s="23"/>
      <c r="F11701" s="23"/>
      <c r="G11701" s="23"/>
      <c r="H11701" s="23"/>
      <c r="I11701" s="23"/>
      <c r="J11701" s="24"/>
      <c r="K11701" s="24"/>
      <c r="L11701" s="24"/>
      <c r="M11701" s="133"/>
    </row>
    <row r="11702" spans="1:13" x14ac:dyDescent="0.25">
      <c r="A11702" s="35"/>
      <c r="B11702" s="68"/>
      <c r="C11702" s="70"/>
      <c r="D11702" s="23"/>
      <c r="E11702" s="23"/>
      <c r="F11702" s="23"/>
      <c r="G11702" s="23"/>
      <c r="H11702" s="23"/>
      <c r="I11702" s="23"/>
      <c r="J11702" s="24"/>
      <c r="K11702" s="24"/>
      <c r="L11702" s="24"/>
      <c r="M11702" s="133"/>
    </row>
    <row r="11703" spans="1:13" x14ac:dyDescent="0.25">
      <c r="A11703" s="35"/>
      <c r="B11703" s="68"/>
      <c r="C11703" s="70"/>
      <c r="D11703" s="23"/>
      <c r="E11703" s="23"/>
      <c r="F11703" s="23"/>
      <c r="G11703" s="23"/>
      <c r="H11703" s="23"/>
      <c r="I11703" s="23"/>
      <c r="J11703" s="24"/>
      <c r="K11703" s="24"/>
      <c r="L11703" s="24"/>
      <c r="M11703" s="133"/>
    </row>
    <row r="11704" spans="1:13" x14ac:dyDescent="0.25">
      <c r="A11704" s="35"/>
      <c r="B11704" s="68"/>
      <c r="C11704" s="70"/>
      <c r="D11704" s="23"/>
      <c r="E11704" s="23"/>
      <c r="F11704" s="23"/>
      <c r="G11704" s="23"/>
      <c r="H11704" s="23"/>
      <c r="I11704" s="23"/>
      <c r="J11704" s="24"/>
      <c r="K11704" s="24"/>
      <c r="L11704" s="24"/>
      <c r="M11704" s="133"/>
    </row>
    <row r="11705" spans="1:13" x14ac:dyDescent="0.25">
      <c r="A11705" s="35"/>
      <c r="B11705" s="68"/>
      <c r="C11705" s="70"/>
      <c r="D11705" s="23"/>
      <c r="E11705" s="23"/>
      <c r="F11705" s="23"/>
      <c r="G11705" s="23"/>
      <c r="H11705" s="23"/>
      <c r="I11705" s="23"/>
      <c r="J11705" s="24"/>
      <c r="K11705" s="24"/>
      <c r="L11705" s="24"/>
      <c r="M11705" s="133"/>
    </row>
    <row r="11706" spans="1:13" x14ac:dyDescent="0.25">
      <c r="A11706" s="35"/>
      <c r="B11706" s="68"/>
      <c r="C11706" s="70"/>
      <c r="D11706" s="23"/>
      <c r="E11706" s="23"/>
      <c r="F11706" s="23"/>
      <c r="G11706" s="23"/>
      <c r="H11706" s="23"/>
      <c r="I11706" s="23"/>
      <c r="J11706" s="24"/>
      <c r="K11706" s="24"/>
      <c r="L11706" s="24"/>
      <c r="M11706" s="133"/>
    </row>
    <row r="11707" spans="1:13" x14ac:dyDescent="0.25">
      <c r="A11707" s="35"/>
      <c r="B11707" s="68"/>
      <c r="C11707" s="70"/>
      <c r="D11707" s="23"/>
      <c r="E11707" s="23"/>
      <c r="F11707" s="23"/>
      <c r="G11707" s="23"/>
      <c r="H11707" s="23"/>
      <c r="I11707" s="23"/>
      <c r="J11707" s="24"/>
      <c r="K11707" s="24"/>
      <c r="L11707" s="24"/>
      <c r="M11707" s="133"/>
    </row>
    <row r="11708" spans="1:13" x14ac:dyDescent="0.25">
      <c r="A11708" s="35"/>
      <c r="B11708" s="68"/>
      <c r="C11708" s="70"/>
      <c r="D11708" s="23"/>
      <c r="E11708" s="23"/>
      <c r="F11708" s="23"/>
      <c r="G11708" s="23"/>
      <c r="H11708" s="23"/>
      <c r="I11708" s="23"/>
      <c r="J11708" s="24"/>
      <c r="K11708" s="24"/>
      <c r="L11708" s="24"/>
      <c r="M11708" s="133"/>
    </row>
    <row r="11709" spans="1:13" x14ac:dyDescent="0.25">
      <c r="A11709" s="35"/>
      <c r="B11709" s="68"/>
      <c r="C11709" s="70"/>
      <c r="D11709" s="23"/>
      <c r="E11709" s="23"/>
      <c r="F11709" s="23"/>
      <c r="G11709" s="23"/>
      <c r="H11709" s="23"/>
      <c r="I11709" s="23"/>
      <c r="J11709" s="24"/>
      <c r="K11709" s="24"/>
      <c r="L11709" s="24"/>
      <c r="M11709" s="133"/>
    </row>
    <row r="11710" spans="1:13" x14ac:dyDescent="0.25">
      <c r="A11710" s="35"/>
      <c r="B11710" s="68"/>
      <c r="C11710" s="70"/>
      <c r="D11710" s="23"/>
      <c r="E11710" s="23"/>
      <c r="F11710" s="23"/>
      <c r="G11710" s="23"/>
      <c r="H11710" s="23"/>
      <c r="I11710" s="23"/>
      <c r="J11710" s="24"/>
      <c r="K11710" s="24"/>
      <c r="L11710" s="24"/>
      <c r="M11710" s="133"/>
    </row>
    <row r="11711" spans="1:13" x14ac:dyDescent="0.25">
      <c r="A11711" s="35"/>
      <c r="B11711" s="68"/>
      <c r="C11711" s="70"/>
      <c r="D11711" s="23"/>
      <c r="E11711" s="23"/>
      <c r="F11711" s="23"/>
      <c r="G11711" s="23"/>
      <c r="H11711" s="23"/>
      <c r="I11711" s="23"/>
      <c r="J11711" s="24"/>
      <c r="K11711" s="24"/>
      <c r="L11711" s="24"/>
      <c r="M11711" s="133"/>
    </row>
    <row r="11712" spans="1:13" x14ac:dyDescent="0.25">
      <c r="A11712" s="35"/>
      <c r="B11712" s="68"/>
      <c r="C11712" s="70"/>
      <c r="D11712" s="23"/>
      <c r="E11712" s="23"/>
      <c r="F11712" s="23"/>
      <c r="G11712" s="23"/>
      <c r="H11712" s="23"/>
      <c r="I11712" s="23"/>
      <c r="J11712" s="24"/>
      <c r="K11712" s="24"/>
      <c r="L11712" s="24"/>
      <c r="M11712" s="133"/>
    </row>
    <row r="11713" spans="1:13" x14ac:dyDescent="0.25">
      <c r="A11713" s="35"/>
      <c r="B11713" s="68"/>
      <c r="C11713" s="70"/>
      <c r="D11713" s="23"/>
      <c r="E11713" s="23"/>
      <c r="F11713" s="23"/>
      <c r="G11713" s="23"/>
      <c r="H11713" s="23"/>
      <c r="I11713" s="23"/>
      <c r="J11713" s="24"/>
      <c r="K11713" s="24"/>
      <c r="L11713" s="24"/>
      <c r="M11713" s="133"/>
    </row>
    <row r="11714" spans="1:13" x14ac:dyDescent="0.25">
      <c r="A11714" s="35"/>
      <c r="B11714" s="68"/>
      <c r="C11714" s="70"/>
      <c r="D11714" s="23"/>
      <c r="E11714" s="23"/>
      <c r="F11714" s="23"/>
      <c r="G11714" s="23"/>
      <c r="H11714" s="23"/>
      <c r="I11714" s="23"/>
      <c r="J11714" s="24"/>
      <c r="K11714" s="24"/>
      <c r="L11714" s="24"/>
      <c r="M11714" s="133"/>
    </row>
    <row r="11715" spans="1:13" x14ac:dyDescent="0.25">
      <c r="A11715" s="35"/>
      <c r="B11715" s="68"/>
      <c r="C11715" s="70"/>
      <c r="D11715" s="23"/>
      <c r="E11715" s="23"/>
      <c r="F11715" s="23"/>
      <c r="G11715" s="23"/>
      <c r="H11715" s="23"/>
      <c r="I11715" s="23"/>
      <c r="J11715" s="24"/>
      <c r="K11715" s="24"/>
      <c r="L11715" s="24"/>
      <c r="M11715" s="133"/>
    </row>
    <row r="11716" spans="1:13" x14ac:dyDescent="0.25">
      <c r="A11716" s="35"/>
      <c r="B11716" s="68"/>
      <c r="C11716" s="70"/>
      <c r="D11716" s="23"/>
      <c r="E11716" s="23"/>
      <c r="F11716" s="23"/>
      <c r="G11716" s="23"/>
      <c r="H11716" s="23"/>
      <c r="I11716" s="23"/>
      <c r="J11716" s="24"/>
      <c r="K11716" s="24"/>
      <c r="L11716" s="24"/>
      <c r="M11716" s="133"/>
    </row>
    <row r="11717" spans="1:13" x14ac:dyDescent="0.25">
      <c r="A11717" s="35"/>
      <c r="B11717" s="68"/>
      <c r="C11717" s="70"/>
      <c r="D11717" s="23"/>
      <c r="E11717" s="23"/>
      <c r="F11717" s="23"/>
      <c r="G11717" s="23"/>
      <c r="H11717" s="23"/>
      <c r="I11717" s="23"/>
      <c r="J11717" s="24"/>
      <c r="K11717" s="24"/>
      <c r="L11717" s="24"/>
      <c r="M11717" s="133"/>
    </row>
    <row r="11718" spans="1:13" x14ac:dyDescent="0.25">
      <c r="A11718" s="35"/>
      <c r="B11718" s="68"/>
      <c r="C11718" s="70"/>
      <c r="D11718" s="23"/>
      <c r="E11718" s="23"/>
      <c r="F11718" s="23"/>
      <c r="G11718" s="23"/>
      <c r="H11718" s="23"/>
      <c r="I11718" s="23"/>
      <c r="J11718" s="24"/>
      <c r="K11718" s="24"/>
      <c r="L11718" s="24"/>
      <c r="M11718" s="133"/>
    </row>
    <row r="11719" spans="1:13" x14ac:dyDescent="0.25">
      <c r="A11719" s="35"/>
      <c r="B11719" s="68"/>
      <c r="C11719" s="70"/>
      <c r="D11719" s="23"/>
      <c r="E11719" s="23"/>
      <c r="F11719" s="23"/>
      <c r="G11719" s="23"/>
      <c r="H11719" s="23"/>
      <c r="I11719" s="23"/>
      <c r="J11719" s="24"/>
      <c r="K11719" s="24"/>
      <c r="L11719" s="24"/>
      <c r="M11719" s="133"/>
    </row>
    <row r="11720" spans="1:13" x14ac:dyDescent="0.25">
      <c r="A11720" s="35"/>
      <c r="B11720" s="68"/>
      <c r="C11720" s="70"/>
      <c r="D11720" s="23"/>
      <c r="E11720" s="23"/>
      <c r="F11720" s="23"/>
      <c r="G11720" s="23"/>
      <c r="H11720" s="23"/>
      <c r="I11720" s="23"/>
      <c r="J11720" s="24"/>
      <c r="K11720" s="24"/>
      <c r="L11720" s="24"/>
      <c r="M11720" s="133"/>
    </row>
    <row r="11721" spans="1:13" x14ac:dyDescent="0.25">
      <c r="A11721" s="35"/>
      <c r="B11721" s="68"/>
      <c r="C11721" s="70"/>
      <c r="D11721" s="23"/>
      <c r="E11721" s="23"/>
      <c r="F11721" s="23"/>
      <c r="G11721" s="23"/>
      <c r="H11721" s="23"/>
      <c r="I11721" s="23"/>
      <c r="J11721" s="24"/>
      <c r="K11721" s="24"/>
      <c r="L11721" s="24"/>
      <c r="M11721" s="133"/>
    </row>
    <row r="11722" spans="1:13" x14ac:dyDescent="0.25">
      <c r="A11722" s="35"/>
      <c r="B11722" s="68"/>
      <c r="C11722" s="70"/>
      <c r="D11722" s="23"/>
      <c r="E11722" s="23"/>
      <c r="F11722" s="23"/>
      <c r="G11722" s="23"/>
      <c r="H11722" s="23"/>
      <c r="I11722" s="23"/>
      <c r="J11722" s="24"/>
      <c r="K11722" s="24"/>
      <c r="L11722" s="24"/>
      <c r="M11722" s="133"/>
    </row>
    <row r="11723" spans="1:13" x14ac:dyDescent="0.25">
      <c r="A11723" s="35"/>
      <c r="B11723" s="68"/>
      <c r="C11723" s="70"/>
      <c r="D11723" s="23"/>
      <c r="E11723" s="23"/>
      <c r="F11723" s="23"/>
      <c r="G11723" s="23"/>
      <c r="H11723" s="23"/>
      <c r="I11723" s="23"/>
      <c r="J11723" s="24"/>
      <c r="K11723" s="24"/>
      <c r="L11723" s="24"/>
      <c r="M11723" s="133"/>
    </row>
    <row r="11724" spans="1:13" x14ac:dyDescent="0.25">
      <c r="A11724" s="35"/>
      <c r="B11724" s="68"/>
      <c r="C11724" s="70"/>
      <c r="D11724" s="23"/>
      <c r="E11724" s="23"/>
      <c r="F11724" s="23"/>
      <c r="G11724" s="23"/>
      <c r="H11724" s="23"/>
      <c r="I11724" s="23"/>
      <c r="J11724" s="24"/>
      <c r="K11724" s="24"/>
      <c r="L11724" s="24"/>
      <c r="M11724" s="133"/>
    </row>
    <row r="11725" spans="1:13" x14ac:dyDescent="0.25">
      <c r="A11725" s="35"/>
      <c r="B11725" s="68"/>
      <c r="C11725" s="70"/>
      <c r="D11725" s="23"/>
      <c r="E11725" s="23"/>
      <c r="F11725" s="23"/>
      <c r="G11725" s="23"/>
      <c r="H11725" s="23"/>
      <c r="I11725" s="23"/>
      <c r="J11725" s="24"/>
      <c r="K11725" s="24"/>
      <c r="L11725" s="24"/>
      <c r="M11725" s="133"/>
    </row>
    <row r="11726" spans="1:13" x14ac:dyDescent="0.25">
      <c r="A11726" s="35"/>
      <c r="B11726" s="68"/>
      <c r="C11726" s="70"/>
      <c r="D11726" s="23"/>
      <c r="E11726" s="23"/>
      <c r="F11726" s="23"/>
      <c r="G11726" s="23"/>
      <c r="H11726" s="23"/>
      <c r="I11726" s="23"/>
      <c r="J11726" s="24"/>
      <c r="K11726" s="24"/>
      <c r="L11726" s="24"/>
      <c r="M11726" s="133"/>
    </row>
    <row r="11727" spans="1:13" x14ac:dyDescent="0.25">
      <c r="A11727" s="35"/>
      <c r="B11727" s="68"/>
      <c r="C11727" s="70"/>
      <c r="D11727" s="23"/>
      <c r="E11727" s="23"/>
      <c r="F11727" s="23"/>
      <c r="G11727" s="23"/>
      <c r="H11727" s="23"/>
      <c r="I11727" s="23"/>
      <c r="J11727" s="24"/>
      <c r="K11727" s="24"/>
      <c r="L11727" s="24"/>
      <c r="M11727" s="133"/>
    </row>
    <row r="11728" spans="1:13" x14ac:dyDescent="0.25">
      <c r="A11728" s="35"/>
      <c r="B11728" s="68"/>
      <c r="C11728" s="70"/>
      <c r="D11728" s="23"/>
      <c r="E11728" s="23"/>
      <c r="F11728" s="23"/>
      <c r="G11728" s="23"/>
      <c r="H11728" s="23"/>
      <c r="I11728" s="23"/>
      <c r="J11728" s="24"/>
      <c r="K11728" s="24"/>
      <c r="L11728" s="24"/>
      <c r="M11728" s="133"/>
    </row>
    <row r="11729" spans="1:13" x14ac:dyDescent="0.25">
      <c r="A11729" s="35"/>
      <c r="B11729" s="68"/>
      <c r="C11729" s="70"/>
      <c r="D11729" s="23"/>
      <c r="E11729" s="23"/>
      <c r="F11729" s="23"/>
      <c r="G11729" s="23"/>
      <c r="H11729" s="23"/>
      <c r="I11729" s="23"/>
      <c r="J11729" s="24"/>
      <c r="K11729" s="24"/>
      <c r="L11729" s="24"/>
      <c r="M11729" s="133"/>
    </row>
    <row r="11730" spans="1:13" x14ac:dyDescent="0.25">
      <c r="A11730" s="35"/>
      <c r="B11730" s="68"/>
      <c r="C11730" s="70"/>
      <c r="D11730" s="23"/>
      <c r="E11730" s="23"/>
      <c r="F11730" s="23"/>
      <c r="G11730" s="23"/>
      <c r="H11730" s="23"/>
      <c r="I11730" s="23"/>
      <c r="J11730" s="24"/>
      <c r="K11730" s="24"/>
      <c r="L11730" s="24"/>
      <c r="M11730" s="133"/>
    </row>
    <row r="11731" spans="1:13" x14ac:dyDescent="0.25">
      <c r="A11731" s="35"/>
      <c r="B11731" s="68"/>
      <c r="C11731" s="70"/>
      <c r="D11731" s="23"/>
      <c r="E11731" s="23"/>
      <c r="F11731" s="23"/>
      <c r="G11731" s="23"/>
      <c r="H11731" s="23"/>
      <c r="I11731" s="23"/>
      <c r="J11731" s="24"/>
      <c r="K11731" s="24"/>
      <c r="L11731" s="24"/>
      <c r="M11731" s="133"/>
    </row>
    <row r="11732" spans="1:13" x14ac:dyDescent="0.25">
      <c r="A11732" s="35"/>
      <c r="B11732" s="68"/>
      <c r="C11732" s="70"/>
      <c r="D11732" s="23"/>
      <c r="E11732" s="23"/>
      <c r="F11732" s="23"/>
      <c r="G11732" s="23"/>
      <c r="H11732" s="23"/>
      <c r="I11732" s="23"/>
      <c r="J11732" s="24"/>
      <c r="K11732" s="24"/>
      <c r="L11732" s="24"/>
      <c r="M11732" s="133"/>
    </row>
    <row r="11733" spans="1:13" x14ac:dyDescent="0.25">
      <c r="A11733" s="35"/>
      <c r="B11733" s="68"/>
      <c r="C11733" s="70"/>
      <c r="D11733" s="23"/>
      <c r="E11733" s="23"/>
      <c r="F11733" s="23"/>
      <c r="G11733" s="23"/>
      <c r="H11733" s="23"/>
      <c r="I11733" s="23"/>
      <c r="J11733" s="24"/>
      <c r="K11733" s="24"/>
      <c r="L11733" s="24"/>
      <c r="M11733" s="133"/>
    </row>
    <row r="11734" spans="1:13" x14ac:dyDescent="0.25">
      <c r="A11734" s="35"/>
      <c r="B11734" s="68"/>
      <c r="C11734" s="70"/>
      <c r="D11734" s="23"/>
      <c r="E11734" s="23"/>
      <c r="F11734" s="23"/>
      <c r="G11734" s="23"/>
      <c r="H11734" s="23"/>
      <c r="I11734" s="23"/>
      <c r="J11734" s="24"/>
      <c r="K11734" s="24"/>
      <c r="L11734" s="24"/>
      <c r="M11734" s="133"/>
    </row>
    <row r="11735" spans="1:13" x14ac:dyDescent="0.25">
      <c r="A11735" s="35"/>
      <c r="B11735" s="68"/>
      <c r="C11735" s="70"/>
      <c r="D11735" s="23"/>
      <c r="E11735" s="23"/>
      <c r="F11735" s="23"/>
      <c r="G11735" s="23"/>
      <c r="H11735" s="23"/>
      <c r="I11735" s="23"/>
      <c r="J11735" s="24"/>
      <c r="K11735" s="24"/>
      <c r="L11735" s="24"/>
      <c r="M11735" s="133"/>
    </row>
    <row r="11736" spans="1:13" x14ac:dyDescent="0.25">
      <c r="A11736" s="35"/>
      <c r="B11736" s="68"/>
      <c r="C11736" s="70"/>
      <c r="D11736" s="23"/>
      <c r="E11736" s="23"/>
      <c r="F11736" s="23"/>
      <c r="G11736" s="23"/>
      <c r="H11736" s="23"/>
      <c r="I11736" s="23"/>
      <c r="J11736" s="24"/>
      <c r="K11736" s="24"/>
      <c r="L11736" s="24"/>
      <c r="M11736" s="133"/>
    </row>
    <row r="11737" spans="1:13" x14ac:dyDescent="0.25">
      <c r="A11737" s="35"/>
      <c r="B11737" s="68"/>
      <c r="C11737" s="70"/>
      <c r="D11737" s="23"/>
      <c r="E11737" s="23"/>
      <c r="F11737" s="23"/>
      <c r="G11737" s="23"/>
      <c r="H11737" s="23"/>
      <c r="I11737" s="23"/>
      <c r="J11737" s="24"/>
      <c r="K11737" s="24"/>
      <c r="L11737" s="24"/>
      <c r="M11737" s="133"/>
    </row>
    <row r="11738" spans="1:13" x14ac:dyDescent="0.25">
      <c r="A11738" s="35"/>
      <c r="B11738" s="68"/>
      <c r="C11738" s="70"/>
      <c r="D11738" s="23"/>
      <c r="E11738" s="23"/>
      <c r="F11738" s="23"/>
      <c r="G11738" s="23"/>
      <c r="H11738" s="23"/>
      <c r="I11738" s="23"/>
      <c r="J11738" s="24"/>
      <c r="K11738" s="24"/>
      <c r="L11738" s="24"/>
      <c r="M11738" s="133"/>
    </row>
    <row r="11739" spans="1:13" x14ac:dyDescent="0.25">
      <c r="A11739" s="35"/>
      <c r="B11739" s="68"/>
      <c r="C11739" s="70"/>
      <c r="D11739" s="23"/>
      <c r="E11739" s="23"/>
      <c r="F11739" s="23"/>
      <c r="G11739" s="23"/>
      <c r="H11739" s="23"/>
      <c r="I11739" s="23"/>
      <c r="J11739" s="24"/>
      <c r="K11739" s="24"/>
      <c r="L11739" s="24"/>
      <c r="M11739" s="133"/>
    </row>
    <row r="11740" spans="1:13" x14ac:dyDescent="0.25">
      <c r="A11740" s="35"/>
      <c r="B11740" s="68"/>
      <c r="C11740" s="70"/>
      <c r="D11740" s="23"/>
      <c r="E11740" s="23"/>
      <c r="F11740" s="23"/>
      <c r="G11740" s="23"/>
      <c r="H11740" s="23"/>
      <c r="I11740" s="23"/>
      <c r="J11740" s="24"/>
      <c r="K11740" s="24"/>
      <c r="L11740" s="24"/>
      <c r="M11740" s="133"/>
    </row>
    <row r="11741" spans="1:13" x14ac:dyDescent="0.25">
      <c r="A11741" s="35"/>
      <c r="B11741" s="68"/>
      <c r="C11741" s="70"/>
      <c r="D11741" s="23"/>
      <c r="E11741" s="23"/>
      <c r="F11741" s="23"/>
      <c r="G11741" s="23"/>
      <c r="H11741" s="23"/>
      <c r="I11741" s="23"/>
      <c r="J11741" s="24"/>
      <c r="K11741" s="24"/>
      <c r="L11741" s="24"/>
      <c r="M11741" s="133"/>
    </row>
    <row r="11742" spans="1:13" x14ac:dyDescent="0.25">
      <c r="A11742" s="35"/>
      <c r="B11742" s="68"/>
      <c r="C11742" s="70"/>
      <c r="D11742" s="23"/>
      <c r="E11742" s="23"/>
      <c r="F11742" s="23"/>
      <c r="G11742" s="23"/>
      <c r="H11742" s="23"/>
      <c r="I11742" s="23"/>
      <c r="J11742" s="24"/>
      <c r="K11742" s="24"/>
      <c r="L11742" s="24"/>
      <c r="M11742" s="133"/>
    </row>
    <row r="11743" spans="1:13" x14ac:dyDescent="0.25">
      <c r="A11743" s="35"/>
      <c r="B11743" s="68"/>
      <c r="C11743" s="70"/>
      <c r="D11743" s="23"/>
      <c r="E11743" s="23"/>
      <c r="F11743" s="23"/>
      <c r="G11743" s="23"/>
      <c r="H11743" s="23"/>
      <c r="I11743" s="23"/>
      <c r="J11743" s="24"/>
      <c r="K11743" s="24"/>
      <c r="L11743" s="24"/>
      <c r="M11743" s="133"/>
    </row>
    <row r="11744" spans="1:13" x14ac:dyDescent="0.25">
      <c r="A11744" s="35"/>
      <c r="B11744" s="68"/>
      <c r="C11744" s="70"/>
      <c r="D11744" s="23"/>
      <c r="E11744" s="23"/>
      <c r="F11744" s="23"/>
      <c r="G11744" s="23"/>
      <c r="H11744" s="23"/>
      <c r="I11744" s="23"/>
      <c r="J11744" s="24"/>
      <c r="K11744" s="24"/>
      <c r="L11744" s="24"/>
      <c r="M11744" s="133"/>
    </row>
    <row r="11745" spans="1:13" x14ac:dyDescent="0.25">
      <c r="A11745" s="35"/>
      <c r="B11745" s="68"/>
      <c r="C11745" s="70"/>
      <c r="D11745" s="23"/>
      <c r="E11745" s="23"/>
      <c r="F11745" s="23"/>
      <c r="G11745" s="23"/>
      <c r="H11745" s="23"/>
      <c r="I11745" s="23"/>
      <c r="J11745" s="24"/>
      <c r="K11745" s="24"/>
      <c r="L11745" s="24"/>
      <c r="M11745" s="133"/>
    </row>
    <row r="11746" spans="1:13" x14ac:dyDescent="0.25">
      <c r="A11746" s="35"/>
      <c r="B11746" s="68"/>
      <c r="C11746" s="70"/>
      <c r="D11746" s="23"/>
      <c r="E11746" s="23"/>
      <c r="F11746" s="23"/>
      <c r="G11746" s="23"/>
      <c r="H11746" s="23"/>
      <c r="I11746" s="23"/>
      <c r="J11746" s="24"/>
      <c r="K11746" s="24"/>
      <c r="L11746" s="24"/>
      <c r="M11746" s="133"/>
    </row>
    <row r="11747" spans="1:13" x14ac:dyDescent="0.25">
      <c r="A11747" s="35"/>
      <c r="B11747" s="68"/>
      <c r="C11747" s="70"/>
      <c r="D11747" s="23"/>
      <c r="E11747" s="23"/>
      <c r="F11747" s="23"/>
      <c r="G11747" s="23"/>
      <c r="H11747" s="23"/>
      <c r="I11747" s="23"/>
      <c r="J11747" s="24"/>
      <c r="K11747" s="24"/>
      <c r="L11747" s="24"/>
      <c r="M11747" s="133"/>
    </row>
    <row r="11748" spans="1:13" x14ac:dyDescent="0.25">
      <c r="A11748" s="35"/>
      <c r="B11748" s="68"/>
      <c r="C11748" s="70"/>
      <c r="D11748" s="23"/>
      <c r="E11748" s="23"/>
      <c r="F11748" s="23"/>
      <c r="G11748" s="23"/>
      <c r="H11748" s="23"/>
      <c r="I11748" s="23"/>
      <c r="J11748" s="24"/>
      <c r="K11748" s="24"/>
      <c r="L11748" s="24"/>
      <c r="M11748" s="133"/>
    </row>
    <row r="11749" spans="1:13" x14ac:dyDescent="0.25">
      <c r="A11749" s="35"/>
      <c r="B11749" s="68"/>
      <c r="C11749" s="70"/>
      <c r="D11749" s="23"/>
      <c r="E11749" s="23"/>
      <c r="F11749" s="23"/>
      <c r="G11749" s="23"/>
      <c r="H11749" s="23"/>
      <c r="I11749" s="23"/>
      <c r="J11749" s="24"/>
      <c r="K11749" s="24"/>
      <c r="L11749" s="24"/>
      <c r="M11749" s="133"/>
    </row>
    <row r="11750" spans="1:13" x14ac:dyDescent="0.25">
      <c r="A11750" s="35"/>
      <c r="B11750" s="68"/>
      <c r="C11750" s="70"/>
      <c r="D11750" s="23"/>
      <c r="E11750" s="23"/>
      <c r="F11750" s="23"/>
      <c r="G11750" s="23"/>
      <c r="H11750" s="23"/>
      <c r="I11750" s="23"/>
      <c r="J11750" s="24"/>
      <c r="K11750" s="24"/>
      <c r="L11750" s="24"/>
      <c r="M11750" s="133"/>
    </row>
    <row r="11751" spans="1:13" x14ac:dyDescent="0.25">
      <c r="A11751" s="35"/>
      <c r="B11751" s="68"/>
      <c r="C11751" s="70"/>
      <c r="D11751" s="23"/>
      <c r="E11751" s="23"/>
      <c r="F11751" s="23"/>
      <c r="G11751" s="23"/>
      <c r="H11751" s="23"/>
      <c r="I11751" s="23"/>
      <c r="J11751" s="24"/>
      <c r="K11751" s="24"/>
      <c r="L11751" s="24"/>
      <c r="M11751" s="133"/>
    </row>
    <row r="11752" spans="1:13" x14ac:dyDescent="0.25">
      <c r="A11752" s="35"/>
      <c r="B11752" s="68"/>
      <c r="C11752" s="70"/>
      <c r="D11752" s="23"/>
      <c r="E11752" s="23"/>
      <c r="F11752" s="23"/>
      <c r="G11752" s="23"/>
      <c r="H11752" s="23"/>
      <c r="I11752" s="23"/>
      <c r="J11752" s="24"/>
      <c r="K11752" s="24"/>
      <c r="L11752" s="24"/>
      <c r="M11752" s="133"/>
    </row>
    <row r="11753" spans="1:13" x14ac:dyDescent="0.25">
      <c r="A11753" s="35"/>
      <c r="B11753" s="68"/>
      <c r="C11753" s="70"/>
      <c r="D11753" s="23"/>
      <c r="E11753" s="23"/>
      <c r="F11753" s="23"/>
      <c r="G11753" s="23"/>
      <c r="H11753" s="23"/>
      <c r="I11753" s="23"/>
      <c r="J11753" s="24"/>
      <c r="K11753" s="24"/>
      <c r="L11753" s="24"/>
      <c r="M11753" s="133"/>
    </row>
    <row r="11754" spans="1:13" x14ac:dyDescent="0.25">
      <c r="A11754" s="35"/>
      <c r="B11754" s="68"/>
      <c r="C11754" s="70"/>
      <c r="D11754" s="23"/>
      <c r="E11754" s="23"/>
      <c r="F11754" s="23"/>
      <c r="G11754" s="23"/>
      <c r="H11754" s="23"/>
      <c r="I11754" s="23"/>
      <c r="J11754" s="24"/>
      <c r="K11754" s="24"/>
      <c r="L11754" s="24"/>
      <c r="M11754" s="133"/>
    </row>
    <row r="11755" spans="1:13" x14ac:dyDescent="0.25">
      <c r="A11755" s="35"/>
      <c r="B11755" s="68"/>
      <c r="C11755" s="70"/>
      <c r="D11755" s="23"/>
      <c r="E11755" s="23"/>
      <c r="F11755" s="23"/>
      <c r="G11755" s="23"/>
      <c r="H11755" s="23"/>
      <c r="I11755" s="23"/>
      <c r="J11755" s="24"/>
      <c r="K11755" s="24"/>
      <c r="L11755" s="24"/>
      <c r="M11755" s="133"/>
    </row>
    <row r="11756" spans="1:13" x14ac:dyDescent="0.25">
      <c r="A11756" s="35"/>
      <c r="B11756" s="68"/>
      <c r="C11756" s="70"/>
      <c r="D11756" s="23"/>
      <c r="E11756" s="23"/>
      <c r="F11756" s="23"/>
      <c r="G11756" s="23"/>
      <c r="H11756" s="23"/>
      <c r="I11756" s="23"/>
      <c r="J11756" s="24"/>
      <c r="K11756" s="24"/>
      <c r="L11756" s="24"/>
      <c r="M11756" s="133"/>
    </row>
    <row r="11757" spans="1:13" x14ac:dyDescent="0.25">
      <c r="A11757" s="35"/>
      <c r="B11757" s="68"/>
      <c r="C11757" s="70"/>
      <c r="D11757" s="23"/>
      <c r="E11757" s="23"/>
      <c r="F11757" s="23"/>
      <c r="G11757" s="23"/>
      <c r="H11757" s="23"/>
      <c r="I11757" s="23"/>
      <c r="J11757" s="24"/>
      <c r="K11757" s="24"/>
      <c r="L11757" s="24"/>
      <c r="M11757" s="133"/>
    </row>
    <row r="11758" spans="1:13" x14ac:dyDescent="0.25">
      <c r="A11758" s="35"/>
      <c r="B11758" s="68"/>
      <c r="C11758" s="70"/>
      <c r="D11758" s="23"/>
      <c r="E11758" s="23"/>
      <c r="F11758" s="23"/>
      <c r="G11758" s="23"/>
      <c r="H11758" s="23"/>
      <c r="I11758" s="23"/>
      <c r="J11758" s="24"/>
      <c r="K11758" s="24"/>
      <c r="L11758" s="24"/>
      <c r="M11758" s="133"/>
    </row>
    <row r="11759" spans="1:13" x14ac:dyDescent="0.25">
      <c r="A11759" s="35"/>
      <c r="B11759" s="68"/>
      <c r="C11759" s="70"/>
      <c r="D11759" s="23"/>
      <c r="E11759" s="23"/>
      <c r="F11759" s="23"/>
      <c r="G11759" s="23"/>
      <c r="H11759" s="23"/>
      <c r="I11759" s="23"/>
      <c r="J11759" s="24"/>
      <c r="K11759" s="24"/>
      <c r="L11759" s="24"/>
      <c r="M11759" s="133"/>
    </row>
    <row r="11760" spans="1:13" x14ac:dyDescent="0.25">
      <c r="A11760" s="35"/>
      <c r="B11760" s="68"/>
      <c r="C11760" s="70"/>
      <c r="D11760" s="23"/>
      <c r="E11760" s="23"/>
      <c r="F11760" s="23"/>
      <c r="G11760" s="23"/>
      <c r="H11760" s="23"/>
      <c r="I11760" s="23"/>
      <c r="J11760" s="24"/>
      <c r="K11760" s="24"/>
      <c r="L11760" s="24"/>
      <c r="M11760" s="133"/>
    </row>
    <row r="11761" spans="1:13" x14ac:dyDescent="0.25">
      <c r="A11761" s="35"/>
      <c r="B11761" s="68"/>
      <c r="C11761" s="70"/>
      <c r="D11761" s="23"/>
      <c r="E11761" s="23"/>
      <c r="F11761" s="23"/>
      <c r="G11761" s="23"/>
      <c r="H11761" s="23"/>
      <c r="I11761" s="23"/>
      <c r="J11761" s="24"/>
      <c r="K11761" s="24"/>
      <c r="L11761" s="24"/>
      <c r="M11761" s="133"/>
    </row>
    <row r="11762" spans="1:13" x14ac:dyDescent="0.25">
      <c r="A11762" s="35"/>
      <c r="B11762" s="68"/>
      <c r="C11762" s="70"/>
      <c r="D11762" s="23"/>
      <c r="E11762" s="23"/>
      <c r="F11762" s="23"/>
      <c r="G11762" s="23"/>
      <c r="H11762" s="23"/>
      <c r="I11762" s="23"/>
      <c r="J11762" s="24"/>
      <c r="K11762" s="24"/>
      <c r="L11762" s="24"/>
      <c r="M11762" s="133"/>
    </row>
    <row r="11763" spans="1:13" x14ac:dyDescent="0.25">
      <c r="A11763" s="35"/>
      <c r="B11763" s="68"/>
      <c r="C11763" s="70"/>
      <c r="D11763" s="23"/>
      <c r="E11763" s="23"/>
      <c r="F11763" s="23"/>
      <c r="G11763" s="23"/>
      <c r="H11763" s="23"/>
      <c r="I11763" s="23"/>
      <c r="J11763" s="24"/>
      <c r="K11763" s="24"/>
      <c r="L11763" s="24"/>
      <c r="M11763" s="133"/>
    </row>
    <row r="11764" spans="1:13" x14ac:dyDescent="0.25">
      <c r="A11764" s="35"/>
      <c r="B11764" s="68"/>
      <c r="C11764" s="70"/>
      <c r="D11764" s="23"/>
      <c r="E11764" s="23"/>
      <c r="F11764" s="23"/>
      <c r="G11764" s="23"/>
      <c r="H11764" s="23"/>
      <c r="I11764" s="23"/>
      <c r="J11764" s="24"/>
      <c r="K11764" s="24"/>
      <c r="L11764" s="24"/>
      <c r="M11764" s="133"/>
    </row>
    <row r="11765" spans="1:13" x14ac:dyDescent="0.25">
      <c r="A11765" s="35"/>
      <c r="B11765" s="68"/>
      <c r="C11765" s="70"/>
      <c r="D11765" s="23"/>
      <c r="E11765" s="23"/>
      <c r="F11765" s="23"/>
      <c r="G11765" s="23"/>
      <c r="H11765" s="23"/>
      <c r="I11765" s="23"/>
      <c r="J11765" s="24"/>
      <c r="K11765" s="24"/>
      <c r="L11765" s="24"/>
      <c r="M11765" s="133"/>
    </row>
    <row r="11766" spans="1:13" x14ac:dyDescent="0.25">
      <c r="A11766" s="35"/>
      <c r="B11766" s="68"/>
      <c r="C11766" s="70"/>
      <c r="D11766" s="23"/>
      <c r="E11766" s="23"/>
      <c r="F11766" s="23"/>
      <c r="G11766" s="23"/>
      <c r="H11766" s="23"/>
      <c r="I11766" s="23"/>
      <c r="J11766" s="24"/>
      <c r="K11766" s="24"/>
      <c r="L11766" s="24"/>
      <c r="M11766" s="133"/>
    </row>
    <row r="11767" spans="1:13" x14ac:dyDescent="0.25">
      <c r="A11767" s="35"/>
      <c r="B11767" s="68"/>
      <c r="C11767" s="70"/>
      <c r="D11767" s="23"/>
      <c r="E11767" s="23"/>
      <c r="F11767" s="23"/>
      <c r="G11767" s="23"/>
      <c r="H11767" s="23"/>
      <c r="I11767" s="23"/>
      <c r="J11767" s="24"/>
      <c r="K11767" s="24"/>
      <c r="L11767" s="24"/>
      <c r="M11767" s="133"/>
    </row>
    <row r="11768" spans="1:13" x14ac:dyDescent="0.25">
      <c r="A11768" s="35"/>
      <c r="B11768" s="68"/>
      <c r="C11768" s="70"/>
      <c r="D11768" s="23"/>
      <c r="E11768" s="23"/>
      <c r="F11768" s="23"/>
      <c r="G11768" s="23"/>
      <c r="H11768" s="23"/>
      <c r="I11768" s="23"/>
      <c r="J11768" s="24"/>
      <c r="K11768" s="24"/>
      <c r="L11768" s="24"/>
      <c r="M11768" s="133"/>
    </row>
    <row r="11769" spans="1:13" x14ac:dyDescent="0.25">
      <c r="A11769" s="35"/>
      <c r="B11769" s="68"/>
      <c r="C11769" s="70"/>
      <c r="D11769" s="23"/>
      <c r="E11769" s="23"/>
      <c r="F11769" s="23"/>
      <c r="G11769" s="23"/>
      <c r="H11769" s="23"/>
      <c r="I11769" s="23"/>
      <c r="J11769" s="24"/>
      <c r="K11769" s="24"/>
      <c r="L11769" s="24"/>
      <c r="M11769" s="133"/>
    </row>
    <row r="11770" spans="1:13" x14ac:dyDescent="0.25">
      <c r="A11770" s="35"/>
      <c r="B11770" s="68"/>
      <c r="C11770" s="70"/>
      <c r="D11770" s="23"/>
      <c r="E11770" s="23"/>
      <c r="F11770" s="23"/>
      <c r="G11770" s="23"/>
      <c r="H11770" s="23"/>
      <c r="I11770" s="23"/>
      <c r="J11770" s="24"/>
      <c r="K11770" s="24"/>
      <c r="L11770" s="24"/>
      <c r="M11770" s="133"/>
    </row>
    <row r="11771" spans="1:13" x14ac:dyDescent="0.25">
      <c r="A11771" s="35"/>
      <c r="B11771" s="68"/>
      <c r="C11771" s="70"/>
      <c r="D11771" s="23"/>
      <c r="E11771" s="23"/>
      <c r="F11771" s="23"/>
      <c r="G11771" s="23"/>
      <c r="H11771" s="23"/>
      <c r="I11771" s="23"/>
      <c r="J11771" s="24"/>
      <c r="K11771" s="24"/>
      <c r="L11771" s="24"/>
      <c r="M11771" s="133"/>
    </row>
    <row r="11772" spans="1:13" x14ac:dyDescent="0.25">
      <c r="A11772" s="35"/>
      <c r="B11772" s="68"/>
      <c r="C11772" s="70"/>
      <c r="D11772" s="23"/>
      <c r="E11772" s="23"/>
      <c r="F11772" s="23"/>
      <c r="G11772" s="23"/>
      <c r="H11772" s="23"/>
      <c r="I11772" s="23"/>
      <c r="J11772" s="24"/>
      <c r="K11772" s="24"/>
      <c r="L11772" s="24"/>
      <c r="M11772" s="133"/>
    </row>
    <row r="11773" spans="1:13" x14ac:dyDescent="0.25">
      <c r="A11773" s="35"/>
      <c r="B11773" s="68"/>
      <c r="C11773" s="70"/>
      <c r="D11773" s="23"/>
      <c r="E11773" s="23"/>
      <c r="F11773" s="23"/>
      <c r="G11773" s="23"/>
      <c r="H11773" s="23"/>
      <c r="I11773" s="23"/>
      <c r="J11773" s="24"/>
      <c r="K11773" s="24"/>
      <c r="L11773" s="24"/>
      <c r="M11773" s="133"/>
    </row>
    <row r="11774" spans="1:13" x14ac:dyDescent="0.25">
      <c r="A11774" s="35"/>
      <c r="B11774" s="68"/>
      <c r="C11774" s="70"/>
      <c r="D11774" s="23"/>
      <c r="E11774" s="23"/>
      <c r="F11774" s="23"/>
      <c r="G11774" s="23"/>
      <c r="H11774" s="23"/>
      <c r="I11774" s="23"/>
      <c r="J11774" s="24"/>
      <c r="K11774" s="24"/>
      <c r="L11774" s="24"/>
      <c r="M11774" s="133"/>
    </row>
    <row r="11775" spans="1:13" x14ac:dyDescent="0.25">
      <c r="A11775" s="35"/>
      <c r="B11775" s="68"/>
      <c r="C11775" s="70"/>
      <c r="D11775" s="23"/>
      <c r="E11775" s="23"/>
      <c r="F11775" s="23"/>
      <c r="G11775" s="23"/>
      <c r="H11775" s="23"/>
      <c r="I11775" s="23"/>
      <c r="J11775" s="24"/>
      <c r="K11775" s="24"/>
      <c r="L11775" s="24"/>
      <c r="M11775" s="133"/>
    </row>
    <row r="11776" spans="1:13" x14ac:dyDescent="0.25">
      <c r="A11776" s="35"/>
      <c r="B11776" s="68"/>
      <c r="C11776" s="70"/>
      <c r="D11776" s="23"/>
      <c r="E11776" s="23"/>
      <c r="F11776" s="23"/>
      <c r="G11776" s="23"/>
      <c r="H11776" s="23"/>
      <c r="I11776" s="23"/>
      <c r="J11776" s="24"/>
      <c r="K11776" s="24"/>
      <c r="L11776" s="24"/>
      <c r="M11776" s="133"/>
    </row>
    <row r="11777" spans="1:13" x14ac:dyDescent="0.25">
      <c r="A11777" s="35"/>
      <c r="B11777" s="68"/>
      <c r="C11777" s="70"/>
      <c r="D11777" s="23"/>
      <c r="E11777" s="23"/>
      <c r="F11777" s="23"/>
      <c r="G11777" s="23"/>
      <c r="H11777" s="23"/>
      <c r="I11777" s="23"/>
      <c r="J11777" s="24"/>
      <c r="K11777" s="24"/>
      <c r="L11777" s="24"/>
      <c r="M11777" s="133"/>
    </row>
    <row r="11778" spans="1:13" x14ac:dyDescent="0.25">
      <c r="A11778" s="35"/>
      <c r="B11778" s="68"/>
      <c r="C11778" s="70"/>
      <c r="D11778" s="23"/>
      <c r="E11778" s="23"/>
      <c r="F11778" s="23"/>
      <c r="G11778" s="23"/>
      <c r="H11778" s="23"/>
      <c r="I11778" s="23"/>
      <c r="J11778" s="24"/>
      <c r="K11778" s="24"/>
      <c r="L11778" s="24"/>
      <c r="M11778" s="133"/>
    </row>
    <row r="11779" spans="1:13" x14ac:dyDescent="0.25">
      <c r="A11779" s="35"/>
      <c r="B11779" s="68"/>
      <c r="C11779" s="70"/>
      <c r="D11779" s="23"/>
      <c r="E11779" s="23"/>
      <c r="F11779" s="23"/>
      <c r="G11779" s="23"/>
      <c r="H11779" s="23"/>
      <c r="I11779" s="23"/>
      <c r="J11779" s="24"/>
      <c r="K11779" s="24"/>
      <c r="L11779" s="24"/>
      <c r="M11779" s="133"/>
    </row>
    <row r="11780" spans="1:13" x14ac:dyDescent="0.25">
      <c r="A11780" s="35"/>
      <c r="B11780" s="68"/>
      <c r="C11780" s="70"/>
      <c r="D11780" s="23"/>
      <c r="E11780" s="23"/>
      <c r="F11780" s="23"/>
      <c r="G11780" s="23"/>
      <c r="H11780" s="23"/>
      <c r="I11780" s="23"/>
      <c r="J11780" s="24"/>
      <c r="K11780" s="24"/>
      <c r="L11780" s="24"/>
      <c r="M11780" s="133"/>
    </row>
    <row r="11781" spans="1:13" x14ac:dyDescent="0.25">
      <c r="A11781" s="35"/>
      <c r="B11781" s="68"/>
      <c r="C11781" s="70"/>
      <c r="D11781" s="23"/>
      <c r="E11781" s="23"/>
      <c r="F11781" s="23"/>
      <c r="G11781" s="23"/>
      <c r="H11781" s="23"/>
      <c r="I11781" s="23"/>
      <c r="J11781" s="24"/>
      <c r="K11781" s="24"/>
      <c r="L11781" s="24"/>
      <c r="M11781" s="133"/>
    </row>
    <row r="11782" spans="1:13" x14ac:dyDescent="0.25">
      <c r="A11782" s="35"/>
      <c r="B11782" s="68"/>
      <c r="C11782" s="70"/>
      <c r="D11782" s="23"/>
      <c r="E11782" s="23"/>
      <c r="F11782" s="23"/>
      <c r="G11782" s="23"/>
      <c r="H11782" s="23"/>
      <c r="I11782" s="23"/>
      <c r="J11782" s="24"/>
      <c r="K11782" s="24"/>
      <c r="L11782" s="24"/>
      <c r="M11782" s="133"/>
    </row>
    <row r="11783" spans="1:13" x14ac:dyDescent="0.25">
      <c r="A11783" s="35"/>
      <c r="B11783" s="68"/>
      <c r="C11783" s="70"/>
      <c r="D11783" s="23"/>
      <c r="E11783" s="23"/>
      <c r="F11783" s="23"/>
      <c r="G11783" s="23"/>
      <c r="H11783" s="23"/>
      <c r="I11783" s="23"/>
      <c r="J11783" s="24"/>
      <c r="K11783" s="24"/>
      <c r="L11783" s="24"/>
      <c r="M11783" s="133"/>
    </row>
    <row r="11784" spans="1:13" x14ac:dyDescent="0.25">
      <c r="A11784" s="35"/>
      <c r="B11784" s="68"/>
      <c r="C11784" s="70"/>
      <c r="D11784" s="23"/>
      <c r="E11784" s="23"/>
      <c r="F11784" s="23"/>
      <c r="G11784" s="23"/>
      <c r="H11784" s="23"/>
      <c r="I11784" s="23"/>
      <c r="J11784" s="24"/>
      <c r="K11784" s="24"/>
      <c r="L11784" s="24"/>
      <c r="M11784" s="133"/>
    </row>
    <row r="11785" spans="1:13" x14ac:dyDescent="0.25">
      <c r="A11785" s="35"/>
      <c r="B11785" s="68"/>
      <c r="C11785" s="70"/>
      <c r="D11785" s="23"/>
      <c r="E11785" s="23"/>
      <c r="F11785" s="23"/>
      <c r="G11785" s="23"/>
      <c r="H11785" s="23"/>
      <c r="I11785" s="23"/>
      <c r="J11785" s="24"/>
      <c r="K11785" s="24"/>
      <c r="L11785" s="24"/>
      <c r="M11785" s="133"/>
    </row>
    <row r="11786" spans="1:13" x14ac:dyDescent="0.25">
      <c r="A11786" s="35"/>
      <c r="B11786" s="68"/>
      <c r="C11786" s="70"/>
      <c r="D11786" s="23"/>
      <c r="E11786" s="23"/>
      <c r="F11786" s="23"/>
      <c r="G11786" s="23"/>
      <c r="H11786" s="23"/>
      <c r="I11786" s="23"/>
      <c r="J11786" s="24"/>
      <c r="K11786" s="24"/>
      <c r="L11786" s="24"/>
      <c r="M11786" s="133"/>
    </row>
    <row r="11787" spans="1:13" x14ac:dyDescent="0.25">
      <c r="A11787" s="35"/>
      <c r="B11787" s="68"/>
      <c r="C11787" s="70"/>
      <c r="D11787" s="23"/>
      <c r="E11787" s="23"/>
      <c r="F11787" s="23"/>
      <c r="G11787" s="23"/>
      <c r="H11787" s="23"/>
      <c r="I11787" s="23"/>
      <c r="J11787" s="24"/>
      <c r="K11787" s="24"/>
      <c r="L11787" s="24"/>
      <c r="M11787" s="133"/>
    </row>
    <row r="11788" spans="1:13" x14ac:dyDescent="0.25">
      <c r="A11788" s="35"/>
      <c r="B11788" s="68"/>
      <c r="C11788" s="70"/>
      <c r="D11788" s="23"/>
      <c r="E11788" s="23"/>
      <c r="F11788" s="23"/>
      <c r="G11788" s="23"/>
      <c r="H11788" s="23"/>
      <c r="I11788" s="23"/>
      <c r="J11788" s="24"/>
      <c r="K11788" s="24"/>
      <c r="L11788" s="24"/>
      <c r="M11788" s="133"/>
    </row>
    <row r="11789" spans="1:13" x14ac:dyDescent="0.25">
      <c r="A11789" s="35"/>
      <c r="B11789" s="68"/>
      <c r="C11789" s="70"/>
      <c r="D11789" s="23"/>
      <c r="E11789" s="23"/>
      <c r="F11789" s="23"/>
      <c r="G11789" s="23"/>
      <c r="H11789" s="23"/>
      <c r="I11789" s="23"/>
      <c r="J11789" s="24"/>
      <c r="K11789" s="24"/>
      <c r="L11789" s="24"/>
      <c r="M11789" s="133"/>
    </row>
    <row r="11790" spans="1:13" x14ac:dyDescent="0.25">
      <c r="A11790" s="35"/>
      <c r="B11790" s="68"/>
      <c r="C11790" s="70"/>
      <c r="D11790" s="23"/>
      <c r="E11790" s="23"/>
      <c r="F11790" s="23"/>
      <c r="G11790" s="23"/>
      <c r="H11790" s="23"/>
      <c r="I11790" s="23"/>
      <c r="J11790" s="24"/>
      <c r="K11790" s="24"/>
      <c r="L11790" s="24"/>
      <c r="M11790" s="133"/>
    </row>
    <row r="11791" spans="1:13" x14ac:dyDescent="0.25">
      <c r="A11791" s="35"/>
      <c r="B11791" s="68"/>
      <c r="C11791" s="70"/>
      <c r="D11791" s="23"/>
      <c r="E11791" s="23"/>
      <c r="F11791" s="23"/>
      <c r="G11791" s="23"/>
      <c r="H11791" s="23"/>
      <c r="I11791" s="23"/>
      <c r="J11791" s="24"/>
      <c r="K11791" s="24"/>
      <c r="L11791" s="24"/>
      <c r="M11791" s="133"/>
    </row>
    <row r="11792" spans="1:13" x14ac:dyDescent="0.25">
      <c r="A11792" s="35"/>
      <c r="B11792" s="68"/>
      <c r="C11792" s="70"/>
      <c r="D11792" s="23"/>
      <c r="E11792" s="23"/>
      <c r="F11792" s="23"/>
      <c r="G11792" s="23"/>
      <c r="H11792" s="23"/>
      <c r="I11792" s="23"/>
      <c r="J11792" s="24"/>
      <c r="K11792" s="24"/>
      <c r="L11792" s="24"/>
      <c r="M11792" s="133"/>
    </row>
    <row r="11793" spans="1:13" x14ac:dyDescent="0.25">
      <c r="A11793" s="35"/>
      <c r="B11793" s="68"/>
      <c r="C11793" s="70"/>
      <c r="D11793" s="23"/>
      <c r="E11793" s="23"/>
      <c r="F11793" s="23"/>
      <c r="G11793" s="23"/>
      <c r="H11793" s="23"/>
      <c r="I11793" s="23"/>
      <c r="J11793" s="24"/>
      <c r="K11793" s="24"/>
      <c r="L11793" s="24"/>
      <c r="M11793" s="133"/>
    </row>
    <row r="11794" spans="1:13" x14ac:dyDescent="0.25">
      <c r="A11794" s="35"/>
      <c r="B11794" s="68"/>
      <c r="C11794" s="70"/>
      <c r="D11794" s="23"/>
      <c r="E11794" s="23"/>
      <c r="F11794" s="23"/>
      <c r="G11794" s="23"/>
      <c r="H11794" s="23"/>
      <c r="I11794" s="23"/>
      <c r="J11794" s="24"/>
      <c r="K11794" s="24"/>
      <c r="L11794" s="24"/>
      <c r="M11794" s="133"/>
    </row>
    <row r="11795" spans="1:13" x14ac:dyDescent="0.25">
      <c r="A11795" s="35"/>
      <c r="B11795" s="68"/>
      <c r="C11795" s="70"/>
      <c r="D11795" s="23"/>
      <c r="E11795" s="23"/>
      <c r="F11795" s="23"/>
      <c r="G11795" s="23"/>
      <c r="H11795" s="23"/>
      <c r="I11795" s="23"/>
      <c r="J11795" s="24"/>
      <c r="K11795" s="24"/>
      <c r="L11795" s="24"/>
      <c r="M11795" s="133"/>
    </row>
    <row r="11796" spans="1:13" x14ac:dyDescent="0.25">
      <c r="A11796" s="35"/>
      <c r="B11796" s="68"/>
      <c r="C11796" s="70"/>
      <c r="D11796" s="23"/>
      <c r="E11796" s="23"/>
      <c r="F11796" s="23"/>
      <c r="G11796" s="23"/>
      <c r="H11796" s="23"/>
      <c r="I11796" s="23"/>
      <c r="J11796" s="24"/>
      <c r="K11796" s="24"/>
      <c r="L11796" s="24"/>
      <c r="M11796" s="133"/>
    </row>
    <row r="11797" spans="1:13" x14ac:dyDescent="0.25">
      <c r="A11797" s="35"/>
      <c r="B11797" s="68"/>
      <c r="C11797" s="70"/>
      <c r="D11797" s="23"/>
      <c r="E11797" s="23"/>
      <c r="F11797" s="23"/>
      <c r="G11797" s="23"/>
      <c r="H11797" s="23"/>
      <c r="I11797" s="23"/>
      <c r="J11797" s="24"/>
      <c r="K11797" s="24"/>
      <c r="L11797" s="24"/>
      <c r="M11797" s="133"/>
    </row>
    <row r="11798" spans="1:13" x14ac:dyDescent="0.25">
      <c r="A11798" s="35"/>
      <c r="B11798" s="68"/>
      <c r="C11798" s="70"/>
      <c r="D11798" s="23"/>
      <c r="E11798" s="23"/>
      <c r="F11798" s="23"/>
      <c r="G11798" s="23"/>
      <c r="H11798" s="23"/>
      <c r="I11798" s="23"/>
      <c r="J11798" s="24"/>
      <c r="K11798" s="24"/>
      <c r="L11798" s="24"/>
      <c r="M11798" s="133"/>
    </row>
    <row r="11799" spans="1:13" x14ac:dyDescent="0.25">
      <c r="A11799" s="35"/>
      <c r="B11799" s="68"/>
      <c r="C11799" s="70"/>
      <c r="D11799" s="23"/>
      <c r="E11799" s="23"/>
      <c r="F11799" s="23"/>
      <c r="G11799" s="23"/>
      <c r="H11799" s="23"/>
      <c r="I11799" s="23"/>
      <c r="J11799" s="24"/>
      <c r="K11799" s="24"/>
      <c r="L11799" s="24"/>
      <c r="M11799" s="133"/>
    </row>
    <row r="11800" spans="1:13" x14ac:dyDescent="0.25">
      <c r="A11800" s="35"/>
      <c r="B11800" s="68"/>
      <c r="C11800" s="70"/>
      <c r="D11800" s="23"/>
      <c r="E11800" s="23"/>
      <c r="F11800" s="23"/>
      <c r="G11800" s="23"/>
      <c r="H11800" s="23"/>
      <c r="I11800" s="23"/>
      <c r="J11800" s="24"/>
      <c r="K11800" s="24"/>
      <c r="L11800" s="24"/>
      <c r="M11800" s="133"/>
    </row>
    <row r="11801" spans="1:13" x14ac:dyDescent="0.25">
      <c r="A11801" s="35"/>
      <c r="B11801" s="68"/>
      <c r="C11801" s="70"/>
      <c r="D11801" s="23"/>
      <c r="E11801" s="23"/>
      <c r="F11801" s="23"/>
      <c r="G11801" s="23"/>
      <c r="H11801" s="23"/>
      <c r="I11801" s="23"/>
      <c r="J11801" s="24"/>
      <c r="K11801" s="24"/>
      <c r="L11801" s="24"/>
      <c r="M11801" s="133"/>
    </row>
    <row r="11802" spans="1:13" x14ac:dyDescent="0.25">
      <c r="A11802" s="35"/>
      <c r="B11802" s="68"/>
      <c r="C11802" s="70"/>
      <c r="D11802" s="23"/>
      <c r="E11802" s="23"/>
      <c r="F11802" s="23"/>
      <c r="G11802" s="23"/>
      <c r="H11802" s="23"/>
      <c r="I11802" s="23"/>
      <c r="J11802" s="24"/>
      <c r="K11802" s="24"/>
      <c r="L11802" s="24"/>
      <c r="M11802" s="133"/>
    </row>
    <row r="11803" spans="1:13" x14ac:dyDescent="0.25">
      <c r="A11803" s="35"/>
      <c r="B11803" s="68"/>
      <c r="C11803" s="70"/>
      <c r="D11803" s="23"/>
      <c r="E11803" s="23"/>
      <c r="F11803" s="23"/>
      <c r="G11803" s="23"/>
      <c r="H11803" s="23"/>
      <c r="I11803" s="23"/>
      <c r="J11803" s="24"/>
      <c r="K11803" s="24"/>
      <c r="L11803" s="24"/>
      <c r="M11803" s="133"/>
    </row>
    <row r="11804" spans="1:13" x14ac:dyDescent="0.25">
      <c r="A11804" s="35"/>
      <c r="B11804" s="68"/>
      <c r="C11804" s="70"/>
      <c r="D11804" s="23"/>
      <c r="E11804" s="23"/>
      <c r="F11804" s="23"/>
      <c r="G11804" s="23"/>
      <c r="H11804" s="23"/>
      <c r="I11804" s="23"/>
      <c r="J11804" s="24"/>
      <c r="K11804" s="24"/>
      <c r="L11804" s="24"/>
      <c r="M11804" s="133"/>
    </row>
    <row r="11805" spans="1:13" x14ac:dyDescent="0.25">
      <c r="A11805" s="35"/>
      <c r="B11805" s="68"/>
      <c r="C11805" s="70"/>
      <c r="D11805" s="23"/>
      <c r="E11805" s="23"/>
      <c r="F11805" s="23"/>
      <c r="G11805" s="23"/>
      <c r="H11805" s="23"/>
      <c r="I11805" s="23"/>
      <c r="J11805" s="24"/>
      <c r="K11805" s="24"/>
      <c r="L11805" s="24"/>
      <c r="M11805" s="133"/>
    </row>
    <row r="11806" spans="1:13" x14ac:dyDescent="0.25">
      <c r="A11806" s="35"/>
      <c r="B11806" s="68"/>
      <c r="C11806" s="70"/>
      <c r="D11806" s="23"/>
      <c r="E11806" s="23"/>
      <c r="F11806" s="23"/>
      <c r="G11806" s="23"/>
      <c r="H11806" s="23"/>
      <c r="I11806" s="23"/>
      <c r="J11806" s="24"/>
      <c r="K11806" s="24"/>
      <c r="L11806" s="24"/>
      <c r="M11806" s="133"/>
    </row>
    <row r="11807" spans="1:13" x14ac:dyDescent="0.25">
      <c r="A11807" s="35"/>
      <c r="B11807" s="68"/>
      <c r="C11807" s="70"/>
      <c r="D11807" s="23"/>
      <c r="E11807" s="23"/>
      <c r="F11807" s="23"/>
      <c r="G11807" s="23"/>
      <c r="H11807" s="23"/>
      <c r="I11807" s="23"/>
      <c r="J11807" s="24"/>
      <c r="K11807" s="24"/>
      <c r="L11807" s="24"/>
      <c r="M11807" s="133"/>
    </row>
    <row r="11808" spans="1:13" x14ac:dyDescent="0.25">
      <c r="A11808" s="35"/>
      <c r="B11808" s="68"/>
      <c r="C11808" s="70"/>
      <c r="D11808" s="23"/>
      <c r="E11808" s="23"/>
      <c r="F11808" s="23"/>
      <c r="G11808" s="23"/>
      <c r="H11808" s="23"/>
      <c r="I11808" s="23"/>
      <c r="J11808" s="24"/>
      <c r="K11808" s="24"/>
      <c r="L11808" s="24"/>
      <c r="M11808" s="133"/>
    </row>
    <row r="11809" spans="1:13" x14ac:dyDescent="0.25">
      <c r="A11809" s="35"/>
      <c r="B11809" s="68"/>
      <c r="C11809" s="70"/>
      <c r="D11809" s="23"/>
      <c r="E11809" s="23"/>
      <c r="F11809" s="23"/>
      <c r="G11809" s="23"/>
      <c r="H11809" s="23"/>
      <c r="I11809" s="23"/>
      <c r="J11809" s="24"/>
      <c r="K11809" s="24"/>
      <c r="L11809" s="24"/>
      <c r="M11809" s="133"/>
    </row>
    <row r="11810" spans="1:13" x14ac:dyDescent="0.25">
      <c r="A11810" s="35"/>
      <c r="B11810" s="68"/>
      <c r="C11810" s="70"/>
      <c r="D11810" s="23"/>
      <c r="E11810" s="23"/>
      <c r="F11810" s="23"/>
      <c r="G11810" s="23"/>
      <c r="H11810" s="23"/>
      <c r="I11810" s="23"/>
      <c r="J11810" s="24"/>
      <c r="K11810" s="24"/>
      <c r="L11810" s="24"/>
      <c r="M11810" s="133"/>
    </row>
    <row r="11811" spans="1:13" x14ac:dyDescent="0.25">
      <c r="A11811" s="35"/>
      <c r="B11811" s="68"/>
      <c r="C11811" s="70"/>
      <c r="D11811" s="23"/>
      <c r="E11811" s="23"/>
      <c r="F11811" s="23"/>
      <c r="G11811" s="23"/>
      <c r="H11811" s="23"/>
      <c r="I11811" s="23"/>
      <c r="J11811" s="24"/>
      <c r="K11811" s="24"/>
      <c r="L11811" s="24"/>
      <c r="M11811" s="133"/>
    </row>
    <row r="11812" spans="1:13" x14ac:dyDescent="0.25">
      <c r="A11812" s="35"/>
      <c r="B11812" s="68"/>
      <c r="C11812" s="70"/>
      <c r="D11812" s="23"/>
      <c r="E11812" s="23"/>
      <c r="F11812" s="23"/>
      <c r="G11812" s="23"/>
      <c r="H11812" s="23"/>
      <c r="I11812" s="23"/>
      <c r="J11812" s="24"/>
      <c r="K11812" s="24"/>
      <c r="L11812" s="24"/>
      <c r="M11812" s="133"/>
    </row>
    <row r="11813" spans="1:13" x14ac:dyDescent="0.25">
      <c r="A11813" s="35"/>
      <c r="B11813" s="68"/>
      <c r="C11813" s="70"/>
      <c r="D11813" s="23"/>
      <c r="E11813" s="23"/>
      <c r="F11813" s="23"/>
      <c r="G11813" s="23"/>
      <c r="H11813" s="23"/>
      <c r="I11813" s="23"/>
      <c r="J11813" s="24"/>
      <c r="K11813" s="24"/>
      <c r="L11813" s="24"/>
      <c r="M11813" s="133"/>
    </row>
    <row r="11814" spans="1:13" x14ac:dyDescent="0.25">
      <c r="A11814" s="35"/>
      <c r="B11814" s="68"/>
      <c r="C11814" s="70"/>
      <c r="D11814" s="23"/>
      <c r="E11814" s="23"/>
      <c r="F11814" s="23"/>
      <c r="G11814" s="23"/>
      <c r="H11814" s="23"/>
      <c r="I11814" s="23"/>
      <c r="J11814" s="24"/>
      <c r="K11814" s="24"/>
      <c r="L11814" s="24"/>
      <c r="M11814" s="133"/>
    </row>
    <row r="11815" spans="1:13" x14ac:dyDescent="0.25">
      <c r="A11815" s="35"/>
      <c r="B11815" s="68"/>
      <c r="C11815" s="70"/>
      <c r="D11815" s="23"/>
      <c r="E11815" s="23"/>
      <c r="F11815" s="23"/>
      <c r="G11815" s="23"/>
      <c r="H11815" s="23"/>
      <c r="I11815" s="23"/>
      <c r="J11815" s="24"/>
      <c r="K11815" s="24"/>
      <c r="L11815" s="24"/>
      <c r="M11815" s="133"/>
    </row>
    <row r="11816" spans="1:13" x14ac:dyDescent="0.25">
      <c r="A11816" s="35"/>
      <c r="B11816" s="68"/>
      <c r="C11816" s="70"/>
      <c r="D11816" s="23"/>
      <c r="E11816" s="23"/>
      <c r="F11816" s="23"/>
      <c r="G11816" s="23"/>
      <c r="H11816" s="23"/>
      <c r="I11816" s="23"/>
      <c r="J11816" s="24"/>
      <c r="K11816" s="24"/>
      <c r="L11816" s="24"/>
      <c r="M11816" s="133"/>
    </row>
    <row r="11817" spans="1:13" x14ac:dyDescent="0.25">
      <c r="A11817" s="35"/>
      <c r="B11817" s="68"/>
      <c r="C11817" s="70"/>
      <c r="D11817" s="23"/>
      <c r="E11817" s="23"/>
      <c r="F11817" s="23"/>
      <c r="G11817" s="23"/>
      <c r="H11817" s="23"/>
      <c r="I11817" s="23"/>
      <c r="J11817" s="24"/>
      <c r="K11817" s="24"/>
      <c r="L11817" s="24"/>
      <c r="M11817" s="133"/>
    </row>
    <row r="11818" spans="1:13" x14ac:dyDescent="0.25">
      <c r="A11818" s="35"/>
      <c r="B11818" s="68"/>
      <c r="C11818" s="70"/>
      <c r="D11818" s="23"/>
      <c r="E11818" s="23"/>
      <c r="F11818" s="23"/>
      <c r="G11818" s="23"/>
      <c r="H11818" s="23"/>
      <c r="I11818" s="23"/>
      <c r="J11818" s="24"/>
      <c r="K11818" s="24"/>
      <c r="L11818" s="24"/>
      <c r="M11818" s="133"/>
    </row>
    <row r="11819" spans="1:13" x14ac:dyDescent="0.25">
      <c r="A11819" s="35"/>
      <c r="B11819" s="68"/>
      <c r="C11819" s="70"/>
      <c r="D11819" s="23"/>
      <c r="E11819" s="23"/>
      <c r="F11819" s="23"/>
      <c r="G11819" s="23"/>
      <c r="H11819" s="23"/>
      <c r="I11819" s="23"/>
      <c r="J11819" s="24"/>
      <c r="K11819" s="24"/>
      <c r="L11819" s="24"/>
      <c r="M11819" s="133"/>
    </row>
    <row r="11820" spans="1:13" x14ac:dyDescent="0.25">
      <c r="A11820" s="35"/>
      <c r="B11820" s="68"/>
      <c r="C11820" s="70"/>
      <c r="D11820" s="23"/>
      <c r="E11820" s="23"/>
      <c r="F11820" s="23"/>
      <c r="G11820" s="23"/>
      <c r="H11820" s="23"/>
      <c r="I11820" s="23"/>
      <c r="J11820" s="24"/>
      <c r="K11820" s="24"/>
      <c r="L11820" s="24"/>
      <c r="M11820" s="133"/>
    </row>
    <row r="11821" spans="1:13" x14ac:dyDescent="0.25">
      <c r="A11821" s="35"/>
      <c r="B11821" s="68"/>
      <c r="C11821" s="70"/>
      <c r="D11821" s="23"/>
      <c r="E11821" s="23"/>
      <c r="F11821" s="23"/>
      <c r="G11821" s="23"/>
      <c r="H11821" s="23"/>
      <c r="I11821" s="23"/>
      <c r="J11821" s="24"/>
      <c r="K11821" s="24"/>
      <c r="L11821" s="24"/>
      <c r="M11821" s="133"/>
    </row>
    <row r="11822" spans="1:13" x14ac:dyDescent="0.25">
      <c r="A11822" s="35"/>
      <c r="B11822" s="68"/>
      <c r="C11822" s="70"/>
      <c r="D11822" s="23"/>
      <c r="E11822" s="23"/>
      <c r="F11822" s="23"/>
      <c r="G11822" s="23"/>
      <c r="H11822" s="23"/>
      <c r="I11822" s="23"/>
      <c r="J11822" s="24"/>
      <c r="K11822" s="24"/>
      <c r="L11822" s="24"/>
      <c r="M11822" s="133"/>
    </row>
    <row r="11823" spans="1:13" x14ac:dyDescent="0.25">
      <c r="A11823" s="35"/>
      <c r="B11823" s="68"/>
      <c r="C11823" s="70"/>
      <c r="D11823" s="23"/>
      <c r="E11823" s="23"/>
      <c r="F11823" s="23"/>
      <c r="G11823" s="23"/>
      <c r="H11823" s="23"/>
      <c r="I11823" s="23"/>
      <c r="J11823" s="24"/>
      <c r="K11823" s="24"/>
      <c r="L11823" s="24"/>
      <c r="M11823" s="133"/>
    </row>
    <row r="11824" spans="1:13" x14ac:dyDescent="0.25">
      <c r="A11824" s="35"/>
      <c r="B11824" s="68"/>
      <c r="C11824" s="70"/>
      <c r="D11824" s="23"/>
      <c r="E11824" s="23"/>
      <c r="F11824" s="23"/>
      <c r="G11824" s="23"/>
      <c r="H11824" s="23"/>
      <c r="I11824" s="23"/>
      <c r="J11824" s="24"/>
      <c r="K11824" s="24"/>
      <c r="L11824" s="24"/>
      <c r="M11824" s="133"/>
    </row>
    <row r="11825" spans="1:13" x14ac:dyDescent="0.25">
      <c r="A11825" s="35"/>
      <c r="B11825" s="68"/>
      <c r="C11825" s="70"/>
      <c r="D11825" s="23"/>
      <c r="E11825" s="23"/>
      <c r="F11825" s="23"/>
      <c r="G11825" s="23"/>
      <c r="H11825" s="23"/>
      <c r="I11825" s="23"/>
      <c r="J11825" s="24"/>
      <c r="K11825" s="24"/>
      <c r="L11825" s="24"/>
      <c r="M11825" s="133"/>
    </row>
    <row r="11826" spans="1:13" x14ac:dyDescent="0.25">
      <c r="A11826" s="35"/>
      <c r="B11826" s="68"/>
      <c r="C11826" s="70"/>
      <c r="D11826" s="23"/>
      <c r="E11826" s="23"/>
      <c r="F11826" s="23"/>
      <c r="G11826" s="23"/>
      <c r="H11826" s="23"/>
      <c r="I11826" s="23"/>
      <c r="J11826" s="24"/>
      <c r="K11826" s="24"/>
      <c r="L11826" s="24"/>
      <c r="M11826" s="133"/>
    </row>
    <row r="11827" spans="1:13" x14ac:dyDescent="0.25">
      <c r="A11827" s="35"/>
      <c r="B11827" s="68"/>
      <c r="C11827" s="70"/>
      <c r="D11827" s="23"/>
      <c r="E11827" s="23"/>
      <c r="F11827" s="23"/>
      <c r="G11827" s="23"/>
      <c r="H11827" s="23"/>
      <c r="I11827" s="23"/>
      <c r="J11827" s="24"/>
      <c r="K11827" s="24"/>
      <c r="L11827" s="24"/>
      <c r="M11827" s="133"/>
    </row>
    <row r="11828" spans="1:13" x14ac:dyDescent="0.25">
      <c r="A11828" s="35"/>
      <c r="B11828" s="68"/>
      <c r="C11828" s="70"/>
      <c r="D11828" s="23"/>
      <c r="E11828" s="23"/>
      <c r="F11828" s="23"/>
      <c r="G11828" s="23"/>
      <c r="H11828" s="23"/>
      <c r="I11828" s="23"/>
      <c r="J11828" s="24"/>
      <c r="K11828" s="24"/>
      <c r="L11828" s="24"/>
      <c r="M11828" s="133"/>
    </row>
    <row r="11829" spans="1:13" x14ac:dyDescent="0.25">
      <c r="A11829" s="35"/>
      <c r="B11829" s="68"/>
      <c r="C11829" s="70"/>
      <c r="D11829" s="23"/>
      <c r="E11829" s="23"/>
      <c r="F11829" s="23"/>
      <c r="G11829" s="23"/>
      <c r="H11829" s="23"/>
      <c r="I11829" s="23"/>
      <c r="J11829" s="24"/>
      <c r="K11829" s="24"/>
      <c r="L11829" s="24"/>
      <c r="M11829" s="133"/>
    </row>
    <row r="11830" spans="1:13" x14ac:dyDescent="0.25">
      <c r="A11830" s="35"/>
      <c r="B11830" s="68"/>
      <c r="C11830" s="70"/>
      <c r="D11830" s="23"/>
      <c r="E11830" s="23"/>
      <c r="F11830" s="23"/>
      <c r="G11830" s="23"/>
      <c r="H11830" s="23"/>
      <c r="I11830" s="23"/>
      <c r="J11830" s="24"/>
      <c r="K11830" s="24"/>
      <c r="L11830" s="24"/>
      <c r="M11830" s="133"/>
    </row>
    <row r="11831" spans="1:13" x14ac:dyDescent="0.25">
      <c r="A11831" s="35"/>
      <c r="B11831" s="68"/>
      <c r="C11831" s="70"/>
      <c r="D11831" s="23"/>
      <c r="E11831" s="23"/>
      <c r="F11831" s="23"/>
      <c r="G11831" s="23"/>
      <c r="H11831" s="23"/>
      <c r="I11831" s="23"/>
      <c r="J11831" s="24"/>
      <c r="K11831" s="24"/>
      <c r="L11831" s="24"/>
      <c r="M11831" s="133"/>
    </row>
    <row r="11832" spans="1:13" x14ac:dyDescent="0.25">
      <c r="A11832" s="35"/>
      <c r="B11832" s="68"/>
      <c r="C11832" s="70"/>
      <c r="D11832" s="23"/>
      <c r="E11832" s="23"/>
      <c r="F11832" s="23"/>
      <c r="G11832" s="23"/>
      <c r="H11832" s="23"/>
      <c r="I11832" s="23"/>
      <c r="J11832" s="24"/>
      <c r="K11832" s="24"/>
      <c r="L11832" s="24"/>
      <c r="M11832" s="133"/>
    </row>
    <row r="11833" spans="1:13" x14ac:dyDescent="0.25">
      <c r="A11833" s="35"/>
      <c r="B11833" s="68"/>
      <c r="C11833" s="70"/>
      <c r="D11833" s="23"/>
      <c r="E11833" s="23"/>
      <c r="F11833" s="23"/>
      <c r="G11833" s="23"/>
      <c r="H11833" s="23"/>
      <c r="I11833" s="23"/>
      <c r="J11833" s="24"/>
      <c r="K11833" s="24"/>
      <c r="L11833" s="24"/>
      <c r="M11833" s="133"/>
    </row>
    <row r="11834" spans="1:13" x14ac:dyDescent="0.25">
      <c r="A11834" s="35"/>
      <c r="B11834" s="68"/>
      <c r="C11834" s="70"/>
      <c r="D11834" s="23"/>
      <c r="E11834" s="23"/>
      <c r="F11834" s="23"/>
      <c r="G11834" s="23"/>
      <c r="H11834" s="23"/>
      <c r="I11834" s="23"/>
      <c r="J11834" s="24"/>
      <c r="K11834" s="24"/>
      <c r="L11834" s="24"/>
      <c r="M11834" s="133"/>
    </row>
    <row r="11835" spans="1:13" x14ac:dyDescent="0.25">
      <c r="A11835" s="35"/>
      <c r="B11835" s="68"/>
      <c r="C11835" s="70"/>
      <c r="D11835" s="23"/>
      <c r="E11835" s="23"/>
      <c r="F11835" s="23"/>
      <c r="G11835" s="23"/>
      <c r="H11835" s="23"/>
      <c r="I11835" s="23"/>
      <c r="J11835" s="24"/>
      <c r="K11835" s="24"/>
      <c r="L11835" s="24"/>
      <c r="M11835" s="133"/>
    </row>
    <row r="11836" spans="1:13" x14ac:dyDescent="0.25">
      <c r="A11836" s="35"/>
      <c r="B11836" s="68"/>
      <c r="C11836" s="70"/>
      <c r="D11836" s="23"/>
      <c r="E11836" s="23"/>
      <c r="F11836" s="23"/>
      <c r="G11836" s="23"/>
      <c r="H11836" s="23"/>
      <c r="I11836" s="23"/>
      <c r="J11836" s="24"/>
      <c r="K11836" s="24"/>
      <c r="L11836" s="24"/>
      <c r="M11836" s="133"/>
    </row>
    <row r="11837" spans="1:13" x14ac:dyDescent="0.25">
      <c r="A11837" s="35"/>
      <c r="B11837" s="68"/>
      <c r="C11837" s="70"/>
      <c r="D11837" s="23"/>
      <c r="E11837" s="23"/>
      <c r="F11837" s="23"/>
      <c r="G11837" s="23"/>
      <c r="H11837" s="23"/>
      <c r="I11837" s="23"/>
      <c r="J11837" s="24"/>
      <c r="K11837" s="24"/>
      <c r="L11837" s="24"/>
      <c r="M11837" s="133"/>
    </row>
    <row r="11838" spans="1:13" x14ac:dyDescent="0.25">
      <c r="A11838" s="35"/>
      <c r="B11838" s="68"/>
      <c r="C11838" s="70"/>
      <c r="D11838" s="23"/>
      <c r="E11838" s="23"/>
      <c r="F11838" s="23"/>
      <c r="G11838" s="23"/>
      <c r="H11838" s="23"/>
      <c r="I11838" s="23"/>
      <c r="J11838" s="24"/>
      <c r="K11838" s="24"/>
      <c r="L11838" s="24"/>
      <c r="M11838" s="133"/>
    </row>
    <row r="11839" spans="1:13" x14ac:dyDescent="0.25">
      <c r="A11839" s="35"/>
      <c r="B11839" s="68"/>
      <c r="C11839" s="70"/>
      <c r="D11839" s="23"/>
      <c r="E11839" s="23"/>
      <c r="F11839" s="23"/>
      <c r="G11839" s="23"/>
      <c r="H11839" s="23"/>
      <c r="I11839" s="23"/>
      <c r="J11839" s="24"/>
      <c r="K11839" s="24"/>
      <c r="L11839" s="24"/>
      <c r="M11839" s="133"/>
    </row>
    <row r="11840" spans="1:13" x14ac:dyDescent="0.25">
      <c r="A11840" s="35"/>
      <c r="B11840" s="68"/>
      <c r="C11840" s="70"/>
      <c r="D11840" s="23"/>
      <c r="E11840" s="23"/>
      <c r="F11840" s="23"/>
      <c r="G11840" s="23"/>
      <c r="H11840" s="23"/>
      <c r="I11840" s="23"/>
      <c r="J11840" s="24"/>
      <c r="K11840" s="24"/>
      <c r="L11840" s="24"/>
      <c r="M11840" s="133"/>
    </row>
    <row r="11841" spans="1:13" x14ac:dyDescent="0.25">
      <c r="A11841" s="35"/>
      <c r="B11841" s="68"/>
      <c r="C11841" s="70"/>
      <c r="D11841" s="23"/>
      <c r="E11841" s="23"/>
      <c r="F11841" s="23"/>
      <c r="G11841" s="23"/>
      <c r="H11841" s="23"/>
      <c r="I11841" s="23"/>
      <c r="J11841" s="24"/>
      <c r="K11841" s="24"/>
      <c r="L11841" s="24"/>
      <c r="M11841" s="133"/>
    </row>
    <row r="11842" spans="1:13" x14ac:dyDescent="0.25">
      <c r="A11842" s="35"/>
      <c r="B11842" s="68"/>
      <c r="C11842" s="70"/>
      <c r="D11842" s="23"/>
      <c r="E11842" s="23"/>
      <c r="F11842" s="23"/>
      <c r="G11842" s="23"/>
      <c r="H11842" s="23"/>
      <c r="I11842" s="23"/>
      <c r="J11842" s="24"/>
      <c r="K11842" s="24"/>
      <c r="L11842" s="24"/>
      <c r="M11842" s="133"/>
    </row>
    <row r="11843" spans="1:13" x14ac:dyDescent="0.25">
      <c r="A11843" s="35"/>
      <c r="B11843" s="68"/>
      <c r="C11843" s="70"/>
      <c r="D11843" s="23"/>
      <c r="E11843" s="23"/>
      <c r="F11843" s="23"/>
      <c r="G11843" s="23"/>
      <c r="H11843" s="23"/>
      <c r="I11843" s="23"/>
      <c r="J11843" s="24"/>
      <c r="K11843" s="24"/>
      <c r="L11843" s="24"/>
      <c r="M11843" s="133"/>
    </row>
    <row r="11844" spans="1:13" x14ac:dyDescent="0.25">
      <c r="A11844" s="35"/>
      <c r="B11844" s="68"/>
      <c r="C11844" s="70"/>
      <c r="D11844" s="23"/>
      <c r="E11844" s="23"/>
      <c r="F11844" s="23"/>
      <c r="G11844" s="23"/>
      <c r="H11844" s="23"/>
      <c r="I11844" s="23"/>
      <c r="J11844" s="24"/>
      <c r="K11844" s="24"/>
      <c r="L11844" s="24"/>
      <c r="M11844" s="133"/>
    </row>
    <row r="11845" spans="1:13" x14ac:dyDescent="0.25">
      <c r="A11845" s="35"/>
      <c r="B11845" s="68"/>
      <c r="C11845" s="70"/>
      <c r="D11845" s="23"/>
      <c r="E11845" s="23"/>
      <c r="F11845" s="23"/>
      <c r="G11845" s="23"/>
      <c r="H11845" s="23"/>
      <c r="I11845" s="23"/>
      <c r="J11845" s="24"/>
      <c r="K11845" s="24"/>
      <c r="L11845" s="24"/>
      <c r="M11845" s="133"/>
    </row>
    <row r="11846" spans="1:13" x14ac:dyDescent="0.25">
      <c r="A11846" s="35"/>
      <c r="B11846" s="68"/>
      <c r="C11846" s="70"/>
      <c r="D11846" s="23"/>
      <c r="E11846" s="23"/>
      <c r="F11846" s="23"/>
      <c r="G11846" s="23"/>
      <c r="H11846" s="23"/>
      <c r="I11846" s="23"/>
      <c r="J11846" s="24"/>
      <c r="K11846" s="24"/>
      <c r="L11846" s="24"/>
      <c r="M11846" s="133"/>
    </row>
    <row r="11847" spans="1:13" x14ac:dyDescent="0.25">
      <c r="A11847" s="35"/>
      <c r="B11847" s="68"/>
      <c r="C11847" s="70"/>
      <c r="D11847" s="23"/>
      <c r="E11847" s="23"/>
      <c r="F11847" s="23"/>
      <c r="G11847" s="23"/>
      <c r="H11847" s="23"/>
      <c r="I11847" s="23"/>
      <c r="J11847" s="24"/>
      <c r="K11847" s="24"/>
      <c r="L11847" s="24"/>
      <c r="M11847" s="133"/>
    </row>
    <row r="11848" spans="1:13" x14ac:dyDescent="0.25">
      <c r="A11848" s="35"/>
      <c r="B11848" s="68"/>
      <c r="C11848" s="70"/>
      <c r="D11848" s="23"/>
      <c r="E11848" s="23"/>
      <c r="F11848" s="23"/>
      <c r="G11848" s="23"/>
      <c r="H11848" s="23"/>
      <c r="I11848" s="23"/>
      <c r="J11848" s="24"/>
      <c r="K11848" s="24"/>
      <c r="L11848" s="24"/>
      <c r="M11848" s="133"/>
    </row>
    <row r="11849" spans="1:13" x14ac:dyDescent="0.25">
      <c r="A11849" s="35"/>
      <c r="B11849" s="68"/>
      <c r="C11849" s="70"/>
      <c r="D11849" s="23"/>
      <c r="E11849" s="23"/>
      <c r="F11849" s="23"/>
      <c r="G11849" s="23"/>
      <c r="H11849" s="23"/>
      <c r="I11849" s="23"/>
      <c r="J11849" s="24"/>
      <c r="K11849" s="24"/>
      <c r="L11849" s="24"/>
      <c r="M11849" s="133"/>
    </row>
    <row r="11850" spans="1:13" x14ac:dyDescent="0.25">
      <c r="A11850" s="35"/>
      <c r="B11850" s="68"/>
      <c r="C11850" s="70"/>
      <c r="D11850" s="23"/>
      <c r="E11850" s="23"/>
      <c r="F11850" s="23"/>
      <c r="G11850" s="23"/>
      <c r="H11850" s="23"/>
      <c r="I11850" s="23"/>
      <c r="J11850" s="24"/>
      <c r="K11850" s="24"/>
      <c r="L11850" s="24"/>
      <c r="M11850" s="133"/>
    </row>
    <row r="11851" spans="1:13" x14ac:dyDescent="0.25">
      <c r="A11851" s="35"/>
      <c r="B11851" s="68"/>
      <c r="C11851" s="70"/>
      <c r="D11851" s="23"/>
      <c r="E11851" s="23"/>
      <c r="F11851" s="23"/>
      <c r="G11851" s="23"/>
      <c r="H11851" s="23"/>
      <c r="I11851" s="23"/>
      <c r="J11851" s="24"/>
      <c r="K11851" s="24"/>
      <c r="L11851" s="24"/>
      <c r="M11851" s="133"/>
    </row>
    <row r="11852" spans="1:13" x14ac:dyDescent="0.25">
      <c r="A11852" s="35"/>
      <c r="B11852" s="68"/>
      <c r="C11852" s="70"/>
      <c r="D11852" s="23"/>
      <c r="E11852" s="23"/>
      <c r="F11852" s="23"/>
      <c r="G11852" s="23"/>
      <c r="H11852" s="23"/>
      <c r="I11852" s="23"/>
      <c r="J11852" s="24"/>
      <c r="K11852" s="24"/>
      <c r="L11852" s="24"/>
      <c r="M11852" s="133"/>
    </row>
    <row r="11853" spans="1:13" x14ac:dyDescent="0.25">
      <c r="A11853" s="35"/>
      <c r="B11853" s="68"/>
      <c r="C11853" s="70"/>
      <c r="D11853" s="23"/>
      <c r="E11853" s="23"/>
      <c r="F11853" s="23"/>
      <c r="G11853" s="23"/>
      <c r="H11853" s="23"/>
      <c r="I11853" s="23"/>
      <c r="J11853" s="24"/>
      <c r="K11853" s="24"/>
      <c r="L11853" s="24"/>
      <c r="M11853" s="133"/>
    </row>
    <row r="11854" spans="1:13" x14ac:dyDescent="0.25">
      <c r="A11854" s="35"/>
      <c r="B11854" s="68"/>
      <c r="C11854" s="70"/>
      <c r="D11854" s="23"/>
      <c r="E11854" s="23"/>
      <c r="F11854" s="23"/>
      <c r="G11854" s="23"/>
      <c r="H11854" s="23"/>
      <c r="I11854" s="23"/>
      <c r="J11854" s="24"/>
      <c r="K11854" s="24"/>
      <c r="L11854" s="24"/>
      <c r="M11854" s="133"/>
    </row>
    <row r="11855" spans="1:13" x14ac:dyDescent="0.25">
      <c r="A11855" s="35"/>
      <c r="B11855" s="68"/>
      <c r="C11855" s="70"/>
      <c r="D11855" s="23"/>
      <c r="E11855" s="23"/>
      <c r="F11855" s="23"/>
      <c r="G11855" s="23"/>
      <c r="H11855" s="23"/>
      <c r="I11855" s="23"/>
      <c r="J11855" s="24"/>
      <c r="K11855" s="24"/>
      <c r="L11855" s="24"/>
      <c r="M11855" s="133"/>
    </row>
    <row r="11856" spans="1:13" x14ac:dyDescent="0.25">
      <c r="A11856" s="35"/>
      <c r="B11856" s="68"/>
      <c r="C11856" s="70"/>
      <c r="D11856" s="23"/>
      <c r="E11856" s="23"/>
      <c r="F11856" s="23"/>
      <c r="G11856" s="23"/>
      <c r="H11856" s="23"/>
      <c r="I11856" s="23"/>
      <c r="J11856" s="24"/>
      <c r="K11856" s="24"/>
      <c r="L11856" s="24"/>
      <c r="M11856" s="133"/>
    </row>
    <row r="11857" spans="1:13" x14ac:dyDescent="0.25">
      <c r="A11857" s="35"/>
      <c r="B11857" s="68"/>
      <c r="C11857" s="70"/>
      <c r="D11857" s="23"/>
      <c r="E11857" s="23"/>
      <c r="F11857" s="23"/>
      <c r="G11857" s="23"/>
      <c r="H11857" s="23"/>
      <c r="I11857" s="23"/>
      <c r="J11857" s="24"/>
      <c r="K11857" s="24"/>
      <c r="L11857" s="24"/>
      <c r="M11857" s="133"/>
    </row>
    <row r="11858" spans="1:13" x14ac:dyDescent="0.25">
      <c r="A11858" s="35"/>
      <c r="B11858" s="68"/>
      <c r="C11858" s="70"/>
      <c r="D11858" s="23"/>
      <c r="E11858" s="23"/>
      <c r="F11858" s="23"/>
      <c r="G11858" s="23"/>
      <c r="H11858" s="23"/>
      <c r="I11858" s="23"/>
      <c r="J11858" s="24"/>
      <c r="K11858" s="24"/>
      <c r="L11858" s="24"/>
      <c r="M11858" s="133"/>
    </row>
    <row r="11859" spans="1:13" x14ac:dyDescent="0.25">
      <c r="A11859" s="35"/>
      <c r="B11859" s="68"/>
      <c r="C11859" s="70"/>
      <c r="D11859" s="23"/>
      <c r="E11859" s="23"/>
      <c r="F11859" s="23"/>
      <c r="G11859" s="23"/>
      <c r="H11859" s="23"/>
      <c r="I11859" s="23"/>
      <c r="J11859" s="24"/>
      <c r="K11859" s="24"/>
      <c r="L11859" s="24"/>
      <c r="M11859" s="133"/>
    </row>
    <row r="11860" spans="1:13" x14ac:dyDescent="0.25">
      <c r="A11860" s="35"/>
      <c r="B11860" s="68"/>
      <c r="C11860" s="70"/>
      <c r="D11860" s="23"/>
      <c r="E11860" s="23"/>
      <c r="F11860" s="23"/>
      <c r="G11860" s="23"/>
      <c r="H11860" s="23"/>
      <c r="I11860" s="23"/>
      <c r="J11860" s="24"/>
      <c r="K11860" s="24"/>
      <c r="L11860" s="24"/>
      <c r="M11860" s="133"/>
    </row>
    <row r="11861" spans="1:13" x14ac:dyDescent="0.25">
      <c r="A11861" s="35"/>
      <c r="B11861" s="68"/>
      <c r="C11861" s="70"/>
      <c r="D11861" s="23"/>
      <c r="E11861" s="23"/>
      <c r="F11861" s="23"/>
      <c r="G11861" s="23"/>
      <c r="H11861" s="23"/>
      <c r="I11861" s="23"/>
      <c r="J11861" s="24"/>
      <c r="K11861" s="24"/>
      <c r="L11861" s="24"/>
      <c r="M11861" s="133"/>
    </row>
    <row r="11862" spans="1:13" x14ac:dyDescent="0.25">
      <c r="A11862" s="35"/>
      <c r="B11862" s="68"/>
      <c r="C11862" s="70"/>
      <c r="D11862" s="23"/>
      <c r="E11862" s="23"/>
      <c r="F11862" s="23"/>
      <c r="G11862" s="23"/>
      <c r="H11862" s="23"/>
      <c r="I11862" s="23"/>
      <c r="J11862" s="24"/>
      <c r="K11862" s="24"/>
      <c r="L11862" s="24"/>
      <c r="M11862" s="133"/>
    </row>
    <row r="11863" spans="1:13" x14ac:dyDescent="0.25">
      <c r="A11863" s="35"/>
      <c r="B11863" s="68"/>
      <c r="C11863" s="70"/>
      <c r="D11863" s="23"/>
      <c r="E11863" s="23"/>
      <c r="F11863" s="23"/>
      <c r="G11863" s="23"/>
      <c r="H11863" s="23"/>
      <c r="I11863" s="23"/>
      <c r="J11863" s="24"/>
      <c r="K11863" s="24"/>
      <c r="L11863" s="24"/>
      <c r="M11863" s="133"/>
    </row>
    <row r="11864" spans="1:13" x14ac:dyDescent="0.25">
      <c r="A11864" s="35"/>
      <c r="B11864" s="68"/>
      <c r="C11864" s="70"/>
      <c r="D11864" s="23"/>
      <c r="E11864" s="23"/>
      <c r="F11864" s="23"/>
      <c r="G11864" s="23"/>
      <c r="H11864" s="23"/>
      <c r="I11864" s="23"/>
      <c r="J11864" s="24"/>
      <c r="K11864" s="24"/>
      <c r="L11864" s="24"/>
      <c r="M11864" s="133"/>
    </row>
    <row r="11865" spans="1:13" x14ac:dyDescent="0.25">
      <c r="A11865" s="35"/>
      <c r="B11865" s="68"/>
      <c r="C11865" s="70"/>
      <c r="D11865" s="23"/>
      <c r="E11865" s="23"/>
      <c r="F11865" s="23"/>
      <c r="G11865" s="23"/>
      <c r="H11865" s="23"/>
      <c r="I11865" s="23"/>
      <c r="J11865" s="24"/>
      <c r="K11865" s="24"/>
      <c r="L11865" s="24"/>
      <c r="M11865" s="133"/>
    </row>
    <row r="11866" spans="1:13" x14ac:dyDescent="0.25">
      <c r="A11866" s="35"/>
      <c r="B11866" s="68"/>
      <c r="C11866" s="70"/>
      <c r="D11866" s="23"/>
      <c r="E11866" s="23"/>
      <c r="F11866" s="23"/>
      <c r="G11866" s="23"/>
      <c r="H11866" s="23"/>
      <c r="I11866" s="23"/>
      <c r="J11866" s="24"/>
      <c r="K11866" s="24"/>
      <c r="L11866" s="24"/>
      <c r="M11866" s="133"/>
    </row>
    <row r="11867" spans="1:13" x14ac:dyDescent="0.25">
      <c r="A11867" s="35"/>
      <c r="B11867" s="68"/>
      <c r="C11867" s="70"/>
      <c r="D11867" s="23"/>
      <c r="E11867" s="23"/>
      <c r="F11867" s="23"/>
      <c r="G11867" s="23"/>
      <c r="H11867" s="23"/>
      <c r="I11867" s="23"/>
      <c r="J11867" s="24"/>
      <c r="K11867" s="24"/>
      <c r="L11867" s="24"/>
      <c r="M11867" s="133"/>
    </row>
    <row r="11868" spans="1:13" x14ac:dyDescent="0.25">
      <c r="A11868" s="35"/>
      <c r="B11868" s="68"/>
      <c r="C11868" s="70"/>
      <c r="D11868" s="23"/>
      <c r="E11868" s="23"/>
      <c r="F11868" s="23"/>
      <c r="G11868" s="23"/>
      <c r="H11868" s="23"/>
      <c r="I11868" s="23"/>
      <c r="J11868" s="24"/>
      <c r="K11868" s="24"/>
      <c r="L11868" s="24"/>
      <c r="M11868" s="133"/>
    </row>
    <row r="11869" spans="1:13" x14ac:dyDescent="0.25">
      <c r="A11869" s="35"/>
      <c r="B11869" s="68"/>
      <c r="C11869" s="70"/>
      <c r="D11869" s="23"/>
      <c r="E11869" s="23"/>
      <c r="F11869" s="23"/>
      <c r="G11869" s="23"/>
      <c r="H11869" s="23"/>
      <c r="I11869" s="23"/>
      <c r="J11869" s="24"/>
      <c r="K11869" s="24"/>
      <c r="L11869" s="24"/>
      <c r="M11869" s="133"/>
    </row>
    <row r="11870" spans="1:13" x14ac:dyDescent="0.25">
      <c r="A11870" s="35"/>
      <c r="B11870" s="68"/>
      <c r="C11870" s="70"/>
      <c r="D11870" s="23"/>
      <c r="E11870" s="23"/>
      <c r="F11870" s="23"/>
      <c r="G11870" s="23"/>
      <c r="H11870" s="23"/>
      <c r="I11870" s="23"/>
      <c r="J11870" s="24"/>
      <c r="K11870" s="24"/>
      <c r="L11870" s="24"/>
      <c r="M11870" s="133"/>
    </row>
    <row r="11871" spans="1:13" x14ac:dyDescent="0.25">
      <c r="A11871" s="35"/>
      <c r="B11871" s="68"/>
      <c r="C11871" s="70"/>
      <c r="D11871" s="23"/>
      <c r="E11871" s="23"/>
      <c r="F11871" s="23"/>
      <c r="G11871" s="23"/>
      <c r="H11871" s="23"/>
      <c r="I11871" s="23"/>
      <c r="J11871" s="24"/>
      <c r="K11871" s="24"/>
      <c r="L11871" s="24"/>
      <c r="M11871" s="133"/>
    </row>
    <row r="11872" spans="1:13" x14ac:dyDescent="0.25">
      <c r="A11872" s="35"/>
      <c r="B11872" s="68"/>
      <c r="C11872" s="70"/>
      <c r="D11872" s="23"/>
      <c r="E11872" s="23"/>
      <c r="F11872" s="23"/>
      <c r="G11872" s="23"/>
      <c r="H11872" s="23"/>
      <c r="I11872" s="23"/>
      <c r="J11872" s="24"/>
      <c r="K11872" s="24"/>
      <c r="L11872" s="24"/>
      <c r="M11872" s="133"/>
    </row>
    <row r="11873" spans="1:13" x14ac:dyDescent="0.25">
      <c r="A11873" s="35"/>
      <c r="B11873" s="68"/>
      <c r="C11873" s="70"/>
      <c r="D11873" s="23"/>
      <c r="E11873" s="23"/>
      <c r="F11873" s="23"/>
      <c r="G11873" s="23"/>
      <c r="H11873" s="23"/>
      <c r="I11873" s="23"/>
      <c r="J11873" s="24"/>
      <c r="K11873" s="24"/>
      <c r="L11873" s="24"/>
      <c r="M11873" s="133"/>
    </row>
    <row r="11874" spans="1:13" x14ac:dyDescent="0.25">
      <c r="A11874" s="35"/>
      <c r="B11874" s="68"/>
      <c r="C11874" s="70"/>
      <c r="D11874" s="23"/>
      <c r="E11874" s="23"/>
      <c r="F11874" s="23"/>
      <c r="G11874" s="23"/>
      <c r="H11874" s="23"/>
      <c r="I11874" s="23"/>
      <c r="J11874" s="24"/>
      <c r="K11874" s="24"/>
      <c r="L11874" s="24"/>
      <c r="M11874" s="133"/>
    </row>
    <row r="11875" spans="1:13" x14ac:dyDescent="0.25">
      <c r="A11875" s="35"/>
      <c r="B11875" s="68"/>
      <c r="C11875" s="70"/>
      <c r="D11875" s="23"/>
      <c r="E11875" s="23"/>
      <c r="F11875" s="23"/>
      <c r="G11875" s="23"/>
      <c r="H11875" s="23"/>
      <c r="I11875" s="23"/>
      <c r="J11875" s="24"/>
      <c r="K11875" s="24"/>
      <c r="L11875" s="24"/>
      <c r="M11875" s="133"/>
    </row>
    <row r="11876" spans="1:13" x14ac:dyDescent="0.25">
      <c r="A11876" s="35"/>
      <c r="B11876" s="68"/>
      <c r="C11876" s="70"/>
      <c r="D11876" s="23"/>
      <c r="E11876" s="23"/>
      <c r="F11876" s="23"/>
      <c r="G11876" s="23"/>
      <c r="H11876" s="23"/>
      <c r="I11876" s="23"/>
      <c r="J11876" s="24"/>
      <c r="K11876" s="24"/>
      <c r="L11876" s="24"/>
      <c r="M11876" s="133"/>
    </row>
    <row r="11877" spans="1:13" x14ac:dyDescent="0.25">
      <c r="A11877" s="35"/>
      <c r="B11877" s="68"/>
      <c r="C11877" s="70"/>
      <c r="D11877" s="23"/>
      <c r="E11877" s="23"/>
      <c r="F11877" s="23"/>
      <c r="G11877" s="23"/>
      <c r="H11877" s="23"/>
      <c r="I11877" s="23"/>
      <c r="J11877" s="24"/>
      <c r="K11877" s="24"/>
      <c r="L11877" s="24"/>
      <c r="M11877" s="133"/>
    </row>
    <row r="11878" spans="1:13" x14ac:dyDescent="0.25">
      <c r="A11878" s="35"/>
      <c r="B11878" s="68"/>
      <c r="C11878" s="70"/>
      <c r="D11878" s="23"/>
      <c r="E11878" s="23"/>
      <c r="F11878" s="23"/>
      <c r="G11878" s="23"/>
      <c r="H11878" s="23"/>
      <c r="I11878" s="23"/>
      <c r="J11878" s="24"/>
      <c r="K11878" s="24"/>
      <c r="L11878" s="24"/>
      <c r="M11878" s="133"/>
    </row>
    <row r="11879" spans="1:13" x14ac:dyDescent="0.25">
      <c r="A11879" s="35"/>
      <c r="B11879" s="68"/>
      <c r="C11879" s="70"/>
      <c r="D11879" s="23"/>
      <c r="E11879" s="23"/>
      <c r="F11879" s="23"/>
      <c r="G11879" s="23"/>
      <c r="H11879" s="23"/>
      <c r="I11879" s="23"/>
      <c r="J11879" s="24"/>
      <c r="K11879" s="24"/>
      <c r="L11879" s="24"/>
      <c r="M11879" s="133"/>
    </row>
    <row r="11880" spans="1:13" x14ac:dyDescent="0.25">
      <c r="A11880" s="35"/>
      <c r="B11880" s="68"/>
      <c r="C11880" s="70"/>
      <c r="D11880" s="23"/>
      <c r="E11880" s="23"/>
      <c r="F11880" s="23"/>
      <c r="G11880" s="23"/>
      <c r="H11880" s="23"/>
      <c r="I11880" s="23"/>
      <c r="J11880" s="24"/>
      <c r="K11880" s="24"/>
      <c r="L11880" s="24"/>
      <c r="M11880" s="133"/>
    </row>
    <row r="11881" spans="1:13" x14ac:dyDescent="0.25">
      <c r="A11881" s="35"/>
      <c r="B11881" s="68"/>
      <c r="C11881" s="70"/>
      <c r="D11881" s="23"/>
      <c r="E11881" s="23"/>
      <c r="F11881" s="23"/>
      <c r="G11881" s="23"/>
      <c r="H11881" s="23"/>
      <c r="I11881" s="23"/>
      <c r="J11881" s="24"/>
      <c r="K11881" s="24"/>
      <c r="L11881" s="24"/>
      <c r="M11881" s="133"/>
    </row>
    <row r="11882" spans="1:13" x14ac:dyDescent="0.25">
      <c r="A11882" s="35"/>
      <c r="B11882" s="68"/>
      <c r="C11882" s="70"/>
      <c r="D11882" s="23"/>
      <c r="E11882" s="23"/>
      <c r="F11882" s="23"/>
      <c r="G11882" s="23"/>
      <c r="H11882" s="23"/>
      <c r="I11882" s="23"/>
      <c r="J11882" s="24"/>
      <c r="K11882" s="24"/>
      <c r="L11882" s="24"/>
      <c r="M11882" s="133"/>
    </row>
    <row r="11883" spans="1:13" x14ac:dyDescent="0.25">
      <c r="A11883" s="35"/>
      <c r="B11883" s="68"/>
      <c r="C11883" s="70"/>
      <c r="D11883" s="23"/>
      <c r="E11883" s="23"/>
      <c r="F11883" s="23"/>
      <c r="G11883" s="23"/>
      <c r="H11883" s="23"/>
      <c r="I11883" s="23"/>
      <c r="J11883" s="24"/>
      <c r="K11883" s="24"/>
      <c r="L11883" s="24"/>
      <c r="M11883" s="133"/>
    </row>
    <row r="11884" spans="1:13" x14ac:dyDescent="0.25">
      <c r="A11884" s="35"/>
      <c r="B11884" s="68"/>
      <c r="C11884" s="70"/>
      <c r="D11884" s="23"/>
      <c r="E11884" s="23"/>
      <c r="F11884" s="23"/>
      <c r="G11884" s="23"/>
      <c r="H11884" s="23"/>
      <c r="I11884" s="23"/>
      <c r="J11884" s="24"/>
      <c r="K11884" s="24"/>
      <c r="L11884" s="24"/>
      <c r="M11884" s="133"/>
    </row>
    <row r="11885" spans="1:13" x14ac:dyDescent="0.25">
      <c r="A11885" s="35"/>
      <c r="B11885" s="68"/>
      <c r="C11885" s="70"/>
      <c r="D11885" s="23"/>
      <c r="E11885" s="23"/>
      <c r="F11885" s="23"/>
      <c r="G11885" s="23"/>
      <c r="H11885" s="23"/>
      <c r="I11885" s="23"/>
      <c r="J11885" s="24"/>
      <c r="K11885" s="24"/>
      <c r="L11885" s="24"/>
      <c r="M11885" s="133"/>
    </row>
    <row r="11886" spans="1:13" x14ac:dyDescent="0.25">
      <c r="A11886" s="35"/>
      <c r="B11886" s="68"/>
      <c r="C11886" s="70"/>
      <c r="D11886" s="23"/>
      <c r="E11886" s="23"/>
      <c r="F11886" s="23"/>
      <c r="G11886" s="23"/>
      <c r="H11886" s="23"/>
      <c r="I11886" s="23"/>
      <c r="J11886" s="24"/>
      <c r="K11886" s="24"/>
      <c r="L11886" s="24"/>
      <c r="M11886" s="133"/>
    </row>
    <row r="11887" spans="1:13" x14ac:dyDescent="0.25">
      <c r="A11887" s="35"/>
      <c r="B11887" s="68"/>
      <c r="C11887" s="70"/>
      <c r="D11887" s="23"/>
      <c r="E11887" s="23"/>
      <c r="F11887" s="23"/>
      <c r="G11887" s="23"/>
      <c r="H11887" s="23"/>
      <c r="I11887" s="23"/>
      <c r="J11887" s="24"/>
      <c r="K11887" s="24"/>
      <c r="L11887" s="24"/>
      <c r="M11887" s="133"/>
    </row>
    <row r="11888" spans="1:13" x14ac:dyDescent="0.25">
      <c r="A11888" s="35"/>
      <c r="B11888" s="68"/>
      <c r="C11888" s="70"/>
      <c r="D11888" s="23"/>
      <c r="E11888" s="23"/>
      <c r="F11888" s="23"/>
      <c r="G11888" s="23"/>
      <c r="H11888" s="23"/>
      <c r="I11888" s="23"/>
      <c r="J11888" s="24"/>
      <c r="K11888" s="24"/>
      <c r="L11888" s="24"/>
      <c r="M11888" s="133"/>
    </row>
    <row r="11889" spans="1:13" x14ac:dyDescent="0.25">
      <c r="A11889" s="35"/>
      <c r="B11889" s="68"/>
      <c r="C11889" s="70"/>
      <c r="D11889" s="23"/>
      <c r="E11889" s="23"/>
      <c r="F11889" s="23"/>
      <c r="G11889" s="23"/>
      <c r="H11889" s="23"/>
      <c r="I11889" s="23"/>
      <c r="J11889" s="24"/>
      <c r="K11889" s="24"/>
      <c r="L11889" s="24"/>
      <c r="M11889" s="133"/>
    </row>
    <row r="11890" spans="1:13" x14ac:dyDescent="0.25">
      <c r="A11890" s="35"/>
      <c r="B11890" s="68"/>
      <c r="C11890" s="70"/>
      <c r="D11890" s="23"/>
      <c r="E11890" s="23"/>
      <c r="F11890" s="23"/>
      <c r="G11890" s="23"/>
      <c r="H11890" s="23"/>
      <c r="I11890" s="23"/>
      <c r="J11890" s="24"/>
      <c r="K11890" s="24"/>
      <c r="L11890" s="24"/>
      <c r="M11890" s="133"/>
    </row>
    <row r="11891" spans="1:13" x14ac:dyDescent="0.25">
      <c r="A11891" s="35"/>
      <c r="B11891" s="68"/>
      <c r="C11891" s="70"/>
      <c r="D11891" s="23"/>
      <c r="E11891" s="23"/>
      <c r="F11891" s="23"/>
      <c r="G11891" s="23"/>
      <c r="H11891" s="23"/>
      <c r="I11891" s="23"/>
      <c r="J11891" s="24"/>
      <c r="K11891" s="24"/>
      <c r="L11891" s="24"/>
      <c r="M11891" s="133"/>
    </row>
    <row r="11892" spans="1:13" x14ac:dyDescent="0.25">
      <c r="A11892" s="35"/>
      <c r="B11892" s="68"/>
      <c r="C11892" s="70"/>
      <c r="D11892" s="23"/>
      <c r="E11892" s="23"/>
      <c r="F11892" s="23"/>
      <c r="G11892" s="23"/>
      <c r="H11892" s="23"/>
      <c r="I11892" s="23"/>
      <c r="J11892" s="24"/>
      <c r="K11892" s="24"/>
      <c r="L11892" s="24"/>
      <c r="M11892" s="133"/>
    </row>
    <row r="11893" spans="1:13" x14ac:dyDescent="0.25">
      <c r="A11893" s="35"/>
      <c r="B11893" s="68"/>
      <c r="C11893" s="70"/>
      <c r="D11893" s="23"/>
      <c r="E11893" s="23"/>
      <c r="F11893" s="23"/>
      <c r="G11893" s="23"/>
      <c r="H11893" s="23"/>
      <c r="I11893" s="23"/>
      <c r="J11893" s="24"/>
      <c r="K11893" s="24"/>
      <c r="L11893" s="24"/>
      <c r="M11893" s="133"/>
    </row>
    <row r="11894" spans="1:13" x14ac:dyDescent="0.25">
      <c r="A11894" s="35"/>
      <c r="B11894" s="68"/>
      <c r="C11894" s="70"/>
      <c r="D11894" s="23"/>
      <c r="E11894" s="23"/>
      <c r="F11894" s="23"/>
      <c r="G11894" s="23"/>
      <c r="H11894" s="23"/>
      <c r="I11894" s="23"/>
      <c r="J11894" s="24"/>
      <c r="K11894" s="24"/>
      <c r="L11894" s="24"/>
      <c r="M11894" s="133"/>
    </row>
    <row r="11895" spans="1:13" x14ac:dyDescent="0.25">
      <c r="A11895" s="35"/>
      <c r="B11895" s="68"/>
      <c r="C11895" s="70"/>
      <c r="D11895" s="23"/>
      <c r="E11895" s="23"/>
      <c r="F11895" s="23"/>
      <c r="G11895" s="23"/>
      <c r="H11895" s="23"/>
      <c r="I11895" s="23"/>
      <c r="J11895" s="24"/>
      <c r="K11895" s="24"/>
      <c r="L11895" s="24"/>
      <c r="M11895" s="133"/>
    </row>
    <row r="11896" spans="1:13" x14ac:dyDescent="0.25">
      <c r="A11896" s="35"/>
      <c r="B11896" s="68"/>
      <c r="C11896" s="70"/>
      <c r="D11896" s="23"/>
      <c r="E11896" s="23"/>
      <c r="F11896" s="23"/>
      <c r="G11896" s="23"/>
      <c r="H11896" s="23"/>
      <c r="I11896" s="23"/>
      <c r="J11896" s="24"/>
      <c r="K11896" s="24"/>
      <c r="L11896" s="24"/>
      <c r="M11896" s="133"/>
    </row>
    <row r="11897" spans="1:13" x14ac:dyDescent="0.25">
      <c r="A11897" s="35"/>
      <c r="B11897" s="68"/>
      <c r="C11897" s="70"/>
      <c r="D11897" s="23"/>
      <c r="E11897" s="23"/>
      <c r="F11897" s="23"/>
      <c r="G11897" s="23"/>
      <c r="H11897" s="23"/>
      <c r="I11897" s="23"/>
      <c r="J11897" s="24"/>
      <c r="K11897" s="24"/>
      <c r="L11897" s="24"/>
      <c r="M11897" s="133"/>
    </row>
    <row r="11898" spans="1:13" x14ac:dyDescent="0.25">
      <c r="A11898" s="35"/>
      <c r="B11898" s="68"/>
      <c r="C11898" s="70"/>
      <c r="D11898" s="23"/>
      <c r="E11898" s="23"/>
      <c r="F11898" s="23"/>
      <c r="G11898" s="23"/>
      <c r="H11898" s="23"/>
      <c r="I11898" s="23"/>
      <c r="J11898" s="24"/>
      <c r="K11898" s="24"/>
      <c r="L11898" s="24"/>
      <c r="M11898" s="133"/>
    </row>
    <row r="11899" spans="1:13" x14ac:dyDescent="0.25">
      <c r="A11899" s="35"/>
      <c r="B11899" s="68"/>
      <c r="C11899" s="70"/>
      <c r="D11899" s="23"/>
      <c r="E11899" s="23"/>
      <c r="F11899" s="23"/>
      <c r="G11899" s="23"/>
      <c r="H11899" s="23"/>
      <c r="I11899" s="23"/>
      <c r="J11899" s="24"/>
      <c r="K11899" s="24"/>
      <c r="L11899" s="24"/>
      <c r="M11899" s="133"/>
    </row>
    <row r="11900" spans="1:13" x14ac:dyDescent="0.25">
      <c r="A11900" s="35"/>
      <c r="B11900" s="68"/>
      <c r="C11900" s="70"/>
      <c r="D11900" s="23"/>
      <c r="E11900" s="23"/>
      <c r="F11900" s="23"/>
      <c r="G11900" s="23"/>
      <c r="H11900" s="23"/>
      <c r="I11900" s="23"/>
      <c r="J11900" s="24"/>
      <c r="K11900" s="24"/>
      <c r="L11900" s="24"/>
      <c r="M11900" s="133"/>
    </row>
    <row r="11901" spans="1:13" x14ac:dyDescent="0.25">
      <c r="A11901" s="35"/>
      <c r="B11901" s="68"/>
      <c r="C11901" s="70"/>
      <c r="D11901" s="23"/>
      <c r="E11901" s="23"/>
      <c r="F11901" s="23"/>
      <c r="G11901" s="23"/>
      <c r="H11901" s="23"/>
      <c r="I11901" s="23"/>
      <c r="J11901" s="24"/>
      <c r="K11901" s="24"/>
      <c r="L11901" s="24"/>
      <c r="M11901" s="133"/>
    </row>
    <row r="11902" spans="1:13" x14ac:dyDescent="0.25">
      <c r="A11902" s="35"/>
      <c r="B11902" s="68"/>
      <c r="C11902" s="70"/>
      <c r="D11902" s="23"/>
      <c r="E11902" s="23"/>
      <c r="F11902" s="23"/>
      <c r="G11902" s="23"/>
      <c r="H11902" s="23"/>
      <c r="I11902" s="23"/>
      <c r="J11902" s="24"/>
      <c r="K11902" s="24"/>
      <c r="L11902" s="24"/>
      <c r="M11902" s="133"/>
    </row>
    <row r="11903" spans="1:13" x14ac:dyDescent="0.25">
      <c r="A11903" s="35"/>
      <c r="B11903" s="68"/>
      <c r="C11903" s="70"/>
      <c r="D11903" s="23"/>
      <c r="E11903" s="23"/>
      <c r="F11903" s="23"/>
      <c r="G11903" s="23"/>
      <c r="H11903" s="23"/>
      <c r="I11903" s="23"/>
      <c r="J11903" s="24"/>
      <c r="K11903" s="24"/>
      <c r="L11903" s="24"/>
      <c r="M11903" s="133"/>
    </row>
    <row r="11904" spans="1:13" x14ac:dyDescent="0.25">
      <c r="A11904" s="35"/>
      <c r="B11904" s="68"/>
      <c r="C11904" s="70"/>
      <c r="D11904" s="23"/>
      <c r="E11904" s="23"/>
      <c r="F11904" s="23"/>
      <c r="G11904" s="23"/>
      <c r="H11904" s="23"/>
      <c r="I11904" s="23"/>
      <c r="J11904" s="24"/>
      <c r="K11904" s="24"/>
      <c r="L11904" s="24"/>
      <c r="M11904" s="133"/>
    </row>
    <row r="11905" spans="1:13" x14ac:dyDescent="0.25">
      <c r="A11905" s="35"/>
      <c r="B11905" s="68"/>
      <c r="C11905" s="70"/>
      <c r="D11905" s="23"/>
      <c r="E11905" s="23"/>
      <c r="F11905" s="23"/>
      <c r="G11905" s="23"/>
      <c r="H11905" s="23"/>
      <c r="I11905" s="23"/>
      <c r="J11905" s="24"/>
      <c r="K11905" s="24"/>
      <c r="L11905" s="24"/>
      <c r="M11905" s="133"/>
    </row>
    <row r="11906" spans="1:13" x14ac:dyDescent="0.25">
      <c r="A11906" s="35"/>
      <c r="B11906" s="68"/>
      <c r="C11906" s="70"/>
      <c r="D11906" s="23"/>
      <c r="E11906" s="23"/>
      <c r="F11906" s="23"/>
      <c r="G11906" s="23"/>
      <c r="H11906" s="23"/>
      <c r="I11906" s="23"/>
      <c r="J11906" s="24"/>
      <c r="K11906" s="24"/>
      <c r="L11906" s="24"/>
      <c r="M11906" s="133"/>
    </row>
    <row r="11907" spans="1:13" x14ac:dyDescent="0.25">
      <c r="A11907" s="35"/>
      <c r="B11907" s="68"/>
      <c r="C11907" s="70"/>
      <c r="D11907" s="23"/>
      <c r="E11907" s="23"/>
      <c r="F11907" s="23"/>
      <c r="G11907" s="23"/>
      <c r="H11907" s="23"/>
      <c r="I11907" s="23"/>
      <c r="J11907" s="24"/>
      <c r="K11907" s="24"/>
      <c r="L11907" s="24"/>
      <c r="M11907" s="133"/>
    </row>
    <row r="11908" spans="1:13" x14ac:dyDescent="0.25">
      <c r="A11908" s="35"/>
      <c r="B11908" s="68"/>
      <c r="C11908" s="70"/>
      <c r="D11908" s="23"/>
      <c r="E11908" s="23"/>
      <c r="F11908" s="23"/>
      <c r="G11908" s="23"/>
      <c r="H11908" s="23"/>
      <c r="I11908" s="23"/>
      <c r="J11908" s="24"/>
      <c r="K11908" s="24"/>
      <c r="L11908" s="24"/>
      <c r="M11908" s="133"/>
    </row>
    <row r="11909" spans="1:13" x14ac:dyDescent="0.25">
      <c r="A11909" s="35"/>
      <c r="B11909" s="68"/>
      <c r="C11909" s="70"/>
      <c r="D11909" s="23"/>
      <c r="E11909" s="23"/>
      <c r="F11909" s="23"/>
      <c r="G11909" s="23"/>
      <c r="H11909" s="23"/>
      <c r="I11909" s="23"/>
      <c r="J11909" s="24"/>
      <c r="K11909" s="24"/>
      <c r="L11909" s="24"/>
      <c r="M11909" s="133"/>
    </row>
    <row r="11910" spans="1:13" x14ac:dyDescent="0.25">
      <c r="A11910" s="35"/>
      <c r="B11910" s="68"/>
      <c r="C11910" s="70"/>
      <c r="D11910" s="23"/>
      <c r="E11910" s="23"/>
      <c r="F11910" s="23"/>
      <c r="G11910" s="23"/>
      <c r="H11910" s="23"/>
      <c r="I11910" s="23"/>
      <c r="J11910" s="24"/>
      <c r="K11910" s="24"/>
      <c r="L11910" s="24"/>
      <c r="M11910" s="133"/>
    </row>
    <row r="11911" spans="1:13" x14ac:dyDescent="0.25">
      <c r="A11911" s="35"/>
      <c r="B11911" s="68"/>
      <c r="C11911" s="70"/>
      <c r="D11911" s="23"/>
      <c r="E11911" s="23"/>
      <c r="F11911" s="23"/>
      <c r="G11911" s="23"/>
      <c r="H11911" s="23"/>
      <c r="I11911" s="23"/>
      <c r="J11911" s="24"/>
      <c r="K11911" s="24"/>
      <c r="L11911" s="24"/>
      <c r="M11911" s="133"/>
    </row>
    <row r="11912" spans="1:13" x14ac:dyDescent="0.25">
      <c r="A11912" s="35"/>
      <c r="B11912" s="68"/>
      <c r="C11912" s="70"/>
      <c r="D11912" s="23"/>
      <c r="E11912" s="23"/>
      <c r="F11912" s="23"/>
      <c r="G11912" s="23"/>
      <c r="H11912" s="23"/>
      <c r="I11912" s="23"/>
      <c r="J11912" s="24"/>
      <c r="K11912" s="24"/>
      <c r="L11912" s="24"/>
      <c r="M11912" s="133"/>
    </row>
    <row r="11913" spans="1:13" x14ac:dyDescent="0.25">
      <c r="A11913" s="35"/>
      <c r="B11913" s="68"/>
      <c r="C11913" s="70"/>
      <c r="D11913" s="23"/>
      <c r="E11913" s="23"/>
      <c r="F11913" s="23"/>
      <c r="G11913" s="23"/>
      <c r="H11913" s="23"/>
      <c r="I11913" s="23"/>
      <c r="J11913" s="24"/>
      <c r="K11913" s="24"/>
      <c r="L11913" s="24"/>
      <c r="M11913" s="133"/>
    </row>
    <row r="11914" spans="1:13" x14ac:dyDescent="0.25">
      <c r="A11914" s="35"/>
      <c r="B11914" s="68"/>
      <c r="C11914" s="70"/>
      <c r="D11914" s="23"/>
      <c r="E11914" s="23"/>
      <c r="F11914" s="23"/>
      <c r="G11914" s="23"/>
      <c r="H11914" s="23"/>
      <c r="I11914" s="23"/>
      <c r="J11914" s="24"/>
      <c r="K11914" s="24"/>
      <c r="L11914" s="24"/>
      <c r="M11914" s="133"/>
    </row>
    <row r="11915" spans="1:13" x14ac:dyDescent="0.25">
      <c r="A11915" s="35"/>
      <c r="B11915" s="68"/>
      <c r="C11915" s="70"/>
      <c r="D11915" s="23"/>
      <c r="E11915" s="23"/>
      <c r="F11915" s="23"/>
      <c r="G11915" s="23"/>
      <c r="H11915" s="23"/>
      <c r="I11915" s="23"/>
      <c r="J11915" s="24"/>
      <c r="K11915" s="24"/>
      <c r="L11915" s="24"/>
      <c r="M11915" s="133"/>
    </row>
    <row r="11916" spans="1:13" x14ac:dyDescent="0.25">
      <c r="A11916" s="35"/>
      <c r="B11916" s="68"/>
      <c r="C11916" s="70"/>
      <c r="D11916" s="23"/>
      <c r="E11916" s="23"/>
      <c r="F11916" s="23"/>
      <c r="G11916" s="23"/>
      <c r="H11916" s="23"/>
      <c r="I11916" s="23"/>
      <c r="J11916" s="24"/>
      <c r="K11916" s="24"/>
      <c r="L11916" s="24"/>
      <c r="M11916" s="133"/>
    </row>
    <row r="11917" spans="1:13" x14ac:dyDescent="0.25">
      <c r="A11917" s="35"/>
      <c r="B11917" s="68"/>
      <c r="C11917" s="70"/>
      <c r="D11917" s="23"/>
      <c r="E11917" s="23"/>
      <c r="F11917" s="23"/>
      <c r="G11917" s="23"/>
      <c r="H11917" s="23"/>
      <c r="I11917" s="23"/>
      <c r="J11917" s="24"/>
      <c r="K11917" s="24"/>
      <c r="L11917" s="24"/>
      <c r="M11917" s="133"/>
    </row>
    <row r="11918" spans="1:13" x14ac:dyDescent="0.25">
      <c r="A11918" s="35"/>
      <c r="B11918" s="68"/>
      <c r="C11918" s="70"/>
      <c r="D11918" s="23"/>
      <c r="E11918" s="23"/>
      <c r="F11918" s="23"/>
      <c r="G11918" s="23"/>
      <c r="H11918" s="23"/>
      <c r="I11918" s="23"/>
      <c r="J11918" s="24"/>
      <c r="K11918" s="24"/>
      <c r="L11918" s="24"/>
      <c r="M11918" s="133"/>
    </row>
    <row r="11919" spans="1:13" x14ac:dyDescent="0.25">
      <c r="A11919" s="35"/>
      <c r="B11919" s="68"/>
      <c r="C11919" s="70"/>
      <c r="D11919" s="23"/>
      <c r="E11919" s="23"/>
      <c r="F11919" s="23"/>
      <c r="G11919" s="23"/>
      <c r="H11919" s="23"/>
      <c r="I11919" s="23"/>
      <c r="J11919" s="24"/>
      <c r="K11919" s="24"/>
      <c r="L11919" s="24"/>
      <c r="M11919" s="133"/>
    </row>
    <row r="11920" spans="1:13" x14ac:dyDescent="0.25">
      <c r="A11920" s="35"/>
      <c r="B11920" s="68"/>
      <c r="C11920" s="70"/>
      <c r="D11920" s="23"/>
      <c r="E11920" s="23"/>
      <c r="F11920" s="23"/>
      <c r="G11920" s="23"/>
      <c r="H11920" s="23"/>
      <c r="I11920" s="23"/>
      <c r="J11920" s="24"/>
      <c r="K11920" s="24"/>
      <c r="L11920" s="24"/>
      <c r="M11920" s="133"/>
    </row>
    <row r="11921" spans="1:13" x14ac:dyDescent="0.25">
      <c r="A11921" s="35"/>
      <c r="B11921" s="68"/>
      <c r="C11921" s="70"/>
      <c r="D11921" s="23"/>
      <c r="E11921" s="23"/>
      <c r="F11921" s="23"/>
      <c r="G11921" s="23"/>
      <c r="H11921" s="23"/>
      <c r="I11921" s="23"/>
      <c r="J11921" s="24"/>
      <c r="K11921" s="24"/>
      <c r="L11921" s="24"/>
      <c r="M11921" s="133"/>
    </row>
    <row r="11922" spans="1:13" x14ac:dyDescent="0.25">
      <c r="A11922" s="35"/>
      <c r="B11922" s="68"/>
      <c r="C11922" s="70"/>
      <c r="D11922" s="23"/>
      <c r="E11922" s="23"/>
      <c r="F11922" s="23"/>
      <c r="G11922" s="23"/>
      <c r="H11922" s="23"/>
      <c r="I11922" s="23"/>
      <c r="J11922" s="24"/>
      <c r="K11922" s="24"/>
      <c r="L11922" s="24"/>
      <c r="M11922" s="133"/>
    </row>
    <row r="11923" spans="1:13" x14ac:dyDescent="0.25">
      <c r="A11923" s="35"/>
      <c r="B11923" s="68"/>
      <c r="C11923" s="70"/>
      <c r="D11923" s="23"/>
      <c r="E11923" s="23"/>
      <c r="F11923" s="23"/>
      <c r="G11923" s="23"/>
      <c r="H11923" s="23"/>
      <c r="I11923" s="23"/>
      <c r="J11923" s="24"/>
      <c r="K11923" s="24"/>
      <c r="L11923" s="24"/>
      <c r="M11923" s="133"/>
    </row>
    <row r="11924" spans="1:13" x14ac:dyDescent="0.25">
      <c r="A11924" s="35"/>
      <c r="B11924" s="68"/>
      <c r="C11924" s="70"/>
      <c r="D11924" s="23"/>
      <c r="E11924" s="23"/>
      <c r="F11924" s="23"/>
      <c r="G11924" s="23"/>
      <c r="H11924" s="23"/>
      <c r="I11924" s="23"/>
      <c r="J11924" s="24"/>
      <c r="K11924" s="24"/>
      <c r="L11924" s="24"/>
      <c r="M11924" s="133"/>
    </row>
    <row r="11925" spans="1:13" x14ac:dyDescent="0.25">
      <c r="A11925" s="35"/>
      <c r="B11925" s="68"/>
      <c r="C11925" s="70"/>
      <c r="D11925" s="23"/>
      <c r="E11925" s="23"/>
      <c r="F11925" s="23"/>
      <c r="G11925" s="23"/>
      <c r="H11925" s="23"/>
      <c r="I11925" s="23"/>
      <c r="J11925" s="24"/>
      <c r="K11925" s="24"/>
      <c r="L11925" s="24"/>
      <c r="M11925" s="133"/>
    </row>
    <row r="11926" spans="1:13" x14ac:dyDescent="0.25">
      <c r="A11926" s="35"/>
      <c r="B11926" s="68"/>
      <c r="C11926" s="70"/>
      <c r="D11926" s="23"/>
      <c r="E11926" s="23"/>
      <c r="F11926" s="23"/>
      <c r="G11926" s="23"/>
      <c r="H11926" s="23"/>
      <c r="I11926" s="23"/>
      <c r="J11926" s="24"/>
      <c r="K11926" s="24"/>
      <c r="L11926" s="24"/>
      <c r="M11926" s="133"/>
    </row>
    <row r="11927" spans="1:13" x14ac:dyDescent="0.25">
      <c r="A11927" s="35"/>
      <c r="B11927" s="68"/>
      <c r="C11927" s="70"/>
      <c r="D11927" s="23"/>
      <c r="E11927" s="23"/>
      <c r="F11927" s="23"/>
      <c r="G11927" s="23"/>
      <c r="H11927" s="23"/>
      <c r="I11927" s="23"/>
      <c r="J11927" s="24"/>
      <c r="K11927" s="24"/>
      <c r="L11927" s="24"/>
      <c r="M11927" s="133"/>
    </row>
    <row r="11928" spans="1:13" x14ac:dyDescent="0.25">
      <c r="A11928" s="35"/>
      <c r="B11928" s="68"/>
      <c r="C11928" s="70"/>
      <c r="D11928" s="23"/>
      <c r="E11928" s="23"/>
      <c r="F11928" s="23"/>
      <c r="G11928" s="23"/>
      <c r="H11928" s="23"/>
      <c r="I11928" s="23"/>
      <c r="J11928" s="24"/>
      <c r="K11928" s="24"/>
      <c r="L11928" s="24"/>
      <c r="M11928" s="133"/>
    </row>
    <row r="11929" spans="1:13" x14ac:dyDescent="0.25">
      <c r="A11929" s="35"/>
      <c r="B11929" s="68"/>
      <c r="C11929" s="70"/>
      <c r="D11929" s="23"/>
      <c r="E11929" s="23"/>
      <c r="F11929" s="23"/>
      <c r="G11929" s="23"/>
      <c r="H11929" s="23"/>
      <c r="I11929" s="23"/>
      <c r="J11929" s="24"/>
      <c r="K11929" s="24"/>
      <c r="L11929" s="24"/>
      <c r="M11929" s="133"/>
    </row>
    <row r="11930" spans="1:13" x14ac:dyDescent="0.25">
      <c r="A11930" s="35"/>
      <c r="B11930" s="68"/>
      <c r="C11930" s="70"/>
      <c r="D11930" s="23"/>
      <c r="E11930" s="23"/>
      <c r="F11930" s="23"/>
      <c r="G11930" s="23"/>
      <c r="H11930" s="23"/>
      <c r="I11930" s="23"/>
      <c r="J11930" s="24"/>
      <c r="K11930" s="24"/>
      <c r="L11930" s="24"/>
      <c r="M11930" s="133"/>
    </row>
    <row r="11931" spans="1:13" x14ac:dyDescent="0.25">
      <c r="A11931" s="35"/>
      <c r="B11931" s="68"/>
      <c r="C11931" s="70"/>
      <c r="D11931" s="23"/>
      <c r="E11931" s="23"/>
      <c r="F11931" s="23"/>
      <c r="G11931" s="23"/>
      <c r="H11931" s="23"/>
      <c r="I11931" s="23"/>
      <c r="J11931" s="24"/>
      <c r="K11931" s="24"/>
      <c r="L11931" s="24"/>
      <c r="M11931" s="133"/>
    </row>
    <row r="11932" spans="1:13" x14ac:dyDescent="0.25">
      <c r="A11932" s="35"/>
      <c r="B11932" s="68"/>
      <c r="C11932" s="70"/>
      <c r="D11932" s="23"/>
      <c r="E11932" s="23"/>
      <c r="F11932" s="23"/>
      <c r="G11932" s="23"/>
      <c r="H11932" s="23"/>
      <c r="I11932" s="23"/>
      <c r="J11932" s="24"/>
      <c r="K11932" s="24"/>
      <c r="L11932" s="24"/>
      <c r="M11932" s="133"/>
    </row>
    <row r="11933" spans="1:13" x14ac:dyDescent="0.25">
      <c r="A11933" s="35"/>
      <c r="B11933" s="68"/>
      <c r="C11933" s="70"/>
      <c r="D11933" s="23"/>
      <c r="E11933" s="23"/>
      <c r="F11933" s="23"/>
      <c r="G11933" s="23"/>
      <c r="H11933" s="23"/>
      <c r="I11933" s="23"/>
      <c r="J11933" s="24"/>
      <c r="K11933" s="24"/>
      <c r="L11933" s="24"/>
      <c r="M11933" s="133"/>
    </row>
    <row r="11934" spans="1:13" x14ac:dyDescent="0.25">
      <c r="A11934" s="35"/>
      <c r="B11934" s="68"/>
      <c r="C11934" s="70"/>
      <c r="D11934" s="23"/>
      <c r="E11934" s="23"/>
      <c r="F11934" s="23"/>
      <c r="G11934" s="23"/>
      <c r="H11934" s="23"/>
      <c r="I11934" s="23"/>
      <c r="J11934" s="24"/>
      <c r="K11934" s="24"/>
      <c r="L11934" s="24"/>
      <c r="M11934" s="133"/>
    </row>
    <row r="11935" spans="1:13" x14ac:dyDescent="0.25">
      <c r="A11935" s="35"/>
      <c r="B11935" s="68"/>
      <c r="C11935" s="70"/>
      <c r="D11935" s="23"/>
      <c r="E11935" s="23"/>
      <c r="F11935" s="23"/>
      <c r="G11935" s="23"/>
      <c r="H11935" s="23"/>
      <c r="I11935" s="23"/>
      <c r="J11935" s="24"/>
      <c r="K11935" s="24"/>
      <c r="L11935" s="24"/>
      <c r="M11935" s="133"/>
    </row>
    <row r="11936" spans="1:13" x14ac:dyDescent="0.25">
      <c r="A11936" s="35"/>
      <c r="B11936" s="68"/>
      <c r="C11936" s="70"/>
      <c r="D11936" s="23"/>
      <c r="E11936" s="23"/>
      <c r="F11936" s="23"/>
      <c r="G11936" s="23"/>
      <c r="H11936" s="23"/>
      <c r="I11936" s="23"/>
      <c r="J11936" s="24"/>
      <c r="K11936" s="24"/>
      <c r="L11936" s="24"/>
      <c r="M11936" s="133"/>
    </row>
    <row r="11937" spans="1:13" x14ac:dyDescent="0.25">
      <c r="A11937" s="35"/>
      <c r="B11937" s="68"/>
      <c r="C11937" s="70"/>
      <c r="D11937" s="23"/>
      <c r="E11937" s="23"/>
      <c r="F11937" s="23"/>
      <c r="G11937" s="23"/>
      <c r="H11937" s="23"/>
      <c r="I11937" s="23"/>
      <c r="J11937" s="24"/>
      <c r="K11937" s="24"/>
      <c r="L11937" s="24"/>
      <c r="M11937" s="133"/>
    </row>
    <row r="11938" spans="1:13" x14ac:dyDescent="0.25">
      <c r="A11938" s="35"/>
      <c r="B11938" s="68"/>
      <c r="C11938" s="70"/>
      <c r="D11938" s="23"/>
      <c r="E11938" s="23"/>
      <c r="F11938" s="23"/>
      <c r="G11938" s="23"/>
      <c r="H11938" s="23"/>
      <c r="I11938" s="23"/>
      <c r="J11938" s="24"/>
      <c r="K11938" s="24"/>
      <c r="L11938" s="24"/>
      <c r="M11938" s="133"/>
    </row>
    <row r="11939" spans="1:13" x14ac:dyDescent="0.25">
      <c r="A11939" s="35"/>
      <c r="B11939" s="68"/>
      <c r="C11939" s="70"/>
      <c r="D11939" s="23"/>
      <c r="E11939" s="23"/>
      <c r="F11939" s="23"/>
      <c r="G11939" s="23"/>
      <c r="H11939" s="23"/>
      <c r="I11939" s="23"/>
      <c r="J11939" s="24"/>
      <c r="K11939" s="24"/>
      <c r="L11939" s="24"/>
      <c r="M11939" s="133"/>
    </row>
    <row r="11940" spans="1:13" x14ac:dyDescent="0.25">
      <c r="A11940" s="35"/>
      <c r="B11940" s="68"/>
      <c r="C11940" s="70"/>
      <c r="D11940" s="23"/>
      <c r="E11940" s="23"/>
      <c r="F11940" s="23"/>
      <c r="G11940" s="23"/>
      <c r="H11940" s="23"/>
      <c r="I11940" s="23"/>
      <c r="J11940" s="24"/>
      <c r="K11940" s="24"/>
      <c r="L11940" s="24"/>
      <c r="M11940" s="133"/>
    </row>
    <row r="11941" spans="1:13" x14ac:dyDescent="0.25">
      <c r="A11941" s="35"/>
      <c r="B11941" s="68"/>
      <c r="C11941" s="70"/>
      <c r="D11941" s="23"/>
      <c r="E11941" s="23"/>
      <c r="F11941" s="23"/>
      <c r="G11941" s="23"/>
      <c r="H11941" s="23"/>
      <c r="I11941" s="23"/>
      <c r="J11941" s="24"/>
      <c r="K11941" s="24"/>
      <c r="L11941" s="24"/>
      <c r="M11941" s="133"/>
    </row>
    <row r="11942" spans="1:13" x14ac:dyDescent="0.25">
      <c r="A11942" s="35"/>
      <c r="B11942" s="68"/>
      <c r="C11942" s="70"/>
      <c r="D11942" s="23"/>
      <c r="E11942" s="23"/>
      <c r="F11942" s="23"/>
      <c r="G11942" s="23"/>
      <c r="H11942" s="23"/>
      <c r="I11942" s="23"/>
      <c r="J11942" s="24"/>
      <c r="K11942" s="24"/>
      <c r="L11942" s="24"/>
      <c r="M11942" s="133"/>
    </row>
    <row r="11943" spans="1:13" x14ac:dyDescent="0.25">
      <c r="A11943" s="35"/>
      <c r="B11943" s="68"/>
      <c r="C11943" s="70"/>
      <c r="D11943" s="23"/>
      <c r="E11943" s="23"/>
      <c r="F11943" s="23"/>
      <c r="G11943" s="23"/>
      <c r="H11943" s="23"/>
      <c r="I11943" s="23"/>
      <c r="J11943" s="24"/>
      <c r="K11943" s="24"/>
      <c r="L11943" s="24"/>
      <c r="M11943" s="133"/>
    </row>
    <row r="11944" spans="1:13" x14ac:dyDescent="0.25">
      <c r="A11944" s="35"/>
      <c r="B11944" s="68"/>
      <c r="C11944" s="70"/>
      <c r="D11944" s="23"/>
      <c r="E11944" s="23"/>
      <c r="F11944" s="23"/>
      <c r="G11944" s="23"/>
      <c r="H11944" s="23"/>
      <c r="I11944" s="23"/>
      <c r="J11944" s="24"/>
      <c r="K11944" s="24"/>
      <c r="L11944" s="24"/>
      <c r="M11944" s="133"/>
    </row>
    <row r="11945" spans="1:13" x14ac:dyDescent="0.25">
      <c r="A11945" s="35"/>
      <c r="B11945" s="68"/>
      <c r="C11945" s="70"/>
      <c r="D11945" s="23"/>
      <c r="E11945" s="23"/>
      <c r="F11945" s="23"/>
      <c r="G11945" s="23"/>
      <c r="H11945" s="23"/>
      <c r="I11945" s="23"/>
      <c r="J11945" s="24"/>
      <c r="K11945" s="24"/>
      <c r="L11945" s="24"/>
      <c r="M11945" s="133"/>
    </row>
    <row r="11946" spans="1:13" x14ac:dyDescent="0.25">
      <c r="A11946" s="35"/>
      <c r="B11946" s="68"/>
      <c r="C11946" s="70"/>
      <c r="D11946" s="23"/>
      <c r="E11946" s="23"/>
      <c r="F11946" s="23"/>
      <c r="G11946" s="23"/>
      <c r="H11946" s="23"/>
      <c r="I11946" s="23"/>
      <c r="J11946" s="24"/>
      <c r="K11946" s="24"/>
      <c r="L11946" s="24"/>
      <c r="M11946" s="133"/>
    </row>
    <row r="11947" spans="1:13" x14ac:dyDescent="0.25">
      <c r="A11947" s="35"/>
      <c r="B11947" s="68"/>
      <c r="C11947" s="70"/>
      <c r="D11947" s="23"/>
      <c r="E11947" s="23"/>
      <c r="F11947" s="23"/>
      <c r="G11947" s="23"/>
      <c r="H11947" s="23"/>
      <c r="I11947" s="23"/>
      <c r="J11947" s="24"/>
      <c r="K11947" s="24"/>
      <c r="L11947" s="24"/>
      <c r="M11947" s="133"/>
    </row>
    <row r="11948" spans="1:13" x14ac:dyDescent="0.25">
      <c r="A11948" s="35"/>
      <c r="B11948" s="68"/>
      <c r="C11948" s="70"/>
      <c r="D11948" s="23"/>
      <c r="E11948" s="23"/>
      <c r="F11948" s="23"/>
      <c r="G11948" s="23"/>
      <c r="H11948" s="23"/>
      <c r="I11948" s="23"/>
      <c r="J11948" s="24"/>
      <c r="K11948" s="24"/>
      <c r="L11948" s="24"/>
      <c r="M11948" s="133"/>
    </row>
    <row r="11949" spans="1:13" x14ac:dyDescent="0.25">
      <c r="A11949" s="35"/>
      <c r="B11949" s="68"/>
      <c r="C11949" s="70"/>
      <c r="D11949" s="23"/>
      <c r="E11949" s="23"/>
      <c r="F11949" s="23"/>
      <c r="G11949" s="23"/>
      <c r="H11949" s="23"/>
      <c r="I11949" s="23"/>
      <c r="J11949" s="24"/>
      <c r="K11949" s="24"/>
      <c r="L11949" s="24"/>
      <c r="M11949" s="133"/>
    </row>
    <row r="11950" spans="1:13" x14ac:dyDescent="0.25">
      <c r="A11950" s="35"/>
      <c r="B11950" s="68"/>
      <c r="C11950" s="70"/>
      <c r="D11950" s="23"/>
      <c r="E11950" s="23"/>
      <c r="F11950" s="23"/>
      <c r="G11950" s="23"/>
      <c r="H11950" s="23"/>
      <c r="I11950" s="23"/>
      <c r="J11950" s="24"/>
      <c r="K11950" s="24"/>
      <c r="L11950" s="24"/>
      <c r="M11950" s="133"/>
    </row>
    <row r="11951" spans="1:13" x14ac:dyDescent="0.25">
      <c r="A11951" s="35"/>
      <c r="B11951" s="68"/>
      <c r="C11951" s="70"/>
      <c r="D11951" s="23"/>
      <c r="E11951" s="23"/>
      <c r="F11951" s="23"/>
      <c r="G11951" s="23"/>
      <c r="H11951" s="23"/>
      <c r="I11951" s="23"/>
      <c r="J11951" s="24"/>
      <c r="K11951" s="24"/>
      <c r="L11951" s="24"/>
      <c r="M11951" s="133"/>
    </row>
    <row r="11952" spans="1:13" x14ac:dyDescent="0.25">
      <c r="A11952" s="35"/>
      <c r="B11952" s="68"/>
      <c r="C11952" s="70"/>
      <c r="D11952" s="23"/>
      <c r="E11952" s="23"/>
      <c r="F11952" s="23"/>
      <c r="G11952" s="23"/>
      <c r="H11952" s="23"/>
      <c r="I11952" s="23"/>
      <c r="J11952" s="24"/>
      <c r="K11952" s="24"/>
      <c r="L11952" s="24"/>
      <c r="M11952" s="133"/>
    </row>
    <row r="11953" spans="1:13" x14ac:dyDescent="0.25">
      <c r="A11953" s="35"/>
      <c r="B11953" s="68"/>
      <c r="C11953" s="70"/>
      <c r="D11953" s="23"/>
      <c r="E11953" s="23"/>
      <c r="F11953" s="23"/>
      <c r="G11953" s="23"/>
      <c r="H11953" s="23"/>
      <c r="I11953" s="23"/>
      <c r="J11953" s="24"/>
      <c r="K11953" s="24"/>
      <c r="L11953" s="24"/>
      <c r="M11953" s="133"/>
    </row>
    <row r="11954" spans="1:13" x14ac:dyDescent="0.25">
      <c r="A11954" s="35"/>
      <c r="B11954" s="68"/>
      <c r="C11954" s="70"/>
      <c r="D11954" s="23"/>
      <c r="E11954" s="23"/>
      <c r="F11954" s="23"/>
      <c r="G11954" s="23"/>
      <c r="H11954" s="23"/>
      <c r="I11954" s="23"/>
      <c r="J11954" s="24"/>
      <c r="K11954" s="24"/>
      <c r="L11954" s="24"/>
      <c r="M11954" s="133"/>
    </row>
    <row r="11955" spans="1:13" x14ac:dyDescent="0.25">
      <c r="A11955" s="35"/>
      <c r="B11955" s="68"/>
      <c r="C11955" s="70"/>
      <c r="D11955" s="23"/>
      <c r="E11955" s="23"/>
      <c r="F11955" s="23"/>
      <c r="G11955" s="23"/>
      <c r="H11955" s="23"/>
      <c r="I11955" s="23"/>
      <c r="J11955" s="24"/>
      <c r="K11955" s="24"/>
      <c r="L11955" s="24"/>
      <c r="M11955" s="133"/>
    </row>
    <row r="11956" spans="1:13" x14ac:dyDescent="0.25">
      <c r="A11956" s="35"/>
      <c r="B11956" s="68"/>
      <c r="C11956" s="70"/>
      <c r="D11956" s="23"/>
      <c r="E11956" s="23"/>
      <c r="F11956" s="23"/>
      <c r="G11956" s="23"/>
      <c r="H11956" s="23"/>
      <c r="I11956" s="23"/>
      <c r="J11956" s="24"/>
      <c r="K11956" s="24"/>
      <c r="L11956" s="24"/>
      <c r="M11956" s="133"/>
    </row>
    <row r="11957" spans="1:13" x14ac:dyDescent="0.25">
      <c r="A11957" s="35"/>
      <c r="B11957" s="68"/>
      <c r="C11957" s="70"/>
      <c r="D11957" s="23"/>
      <c r="E11957" s="23"/>
      <c r="F11957" s="23"/>
      <c r="G11957" s="23"/>
      <c r="H11957" s="23"/>
      <c r="I11957" s="23"/>
      <c r="J11957" s="24"/>
      <c r="K11957" s="24"/>
      <c r="L11957" s="24"/>
      <c r="M11957" s="133"/>
    </row>
    <row r="11958" spans="1:13" x14ac:dyDescent="0.25">
      <c r="A11958" s="35"/>
      <c r="B11958" s="68"/>
      <c r="C11958" s="70"/>
      <c r="D11958" s="23"/>
      <c r="E11958" s="23"/>
      <c r="F11958" s="23"/>
      <c r="G11958" s="23"/>
      <c r="H11958" s="23"/>
      <c r="I11958" s="23"/>
      <c r="J11958" s="24"/>
      <c r="K11958" s="24"/>
      <c r="L11958" s="24"/>
      <c r="M11958" s="133"/>
    </row>
    <row r="11959" spans="1:13" x14ac:dyDescent="0.25">
      <c r="A11959" s="35"/>
      <c r="B11959" s="68"/>
      <c r="C11959" s="70"/>
      <c r="D11959" s="23"/>
      <c r="E11959" s="23"/>
      <c r="F11959" s="23"/>
      <c r="G11959" s="23"/>
      <c r="H11959" s="23"/>
      <c r="I11959" s="23"/>
      <c r="J11959" s="24"/>
      <c r="K11959" s="24"/>
      <c r="L11959" s="24"/>
      <c r="M11959" s="133"/>
    </row>
    <row r="11960" spans="1:13" x14ac:dyDescent="0.25">
      <c r="A11960" s="35"/>
      <c r="B11960" s="68"/>
      <c r="C11960" s="70"/>
      <c r="D11960" s="23"/>
      <c r="E11960" s="23"/>
      <c r="F11960" s="23"/>
      <c r="G11960" s="23"/>
      <c r="H11960" s="23"/>
      <c r="I11960" s="23"/>
      <c r="J11960" s="24"/>
      <c r="K11960" s="24"/>
      <c r="L11960" s="24"/>
      <c r="M11960" s="133"/>
    </row>
    <row r="11961" spans="1:13" x14ac:dyDescent="0.25">
      <c r="A11961" s="35"/>
      <c r="B11961" s="68"/>
      <c r="C11961" s="70"/>
      <c r="D11961" s="23"/>
      <c r="E11961" s="23"/>
      <c r="F11961" s="23"/>
      <c r="G11961" s="23"/>
      <c r="H11961" s="23"/>
      <c r="I11961" s="23"/>
      <c r="J11961" s="24"/>
      <c r="K11961" s="24"/>
      <c r="L11961" s="24"/>
      <c r="M11961" s="133"/>
    </row>
    <row r="11962" spans="1:13" x14ac:dyDescent="0.25">
      <c r="A11962" s="35"/>
      <c r="B11962" s="68"/>
      <c r="C11962" s="70"/>
      <c r="D11962" s="23"/>
      <c r="E11962" s="23"/>
      <c r="F11962" s="23"/>
      <c r="G11962" s="23"/>
      <c r="H11962" s="23"/>
      <c r="I11962" s="23"/>
      <c r="J11962" s="24"/>
      <c r="K11962" s="24"/>
      <c r="L11962" s="24"/>
      <c r="M11962" s="133"/>
    </row>
    <row r="11963" spans="1:13" x14ac:dyDescent="0.25">
      <c r="A11963" s="35"/>
      <c r="B11963" s="68"/>
      <c r="C11963" s="70"/>
      <c r="D11963" s="23"/>
      <c r="E11963" s="23"/>
      <c r="F11963" s="23"/>
      <c r="G11963" s="23"/>
      <c r="H11963" s="23"/>
      <c r="I11963" s="23"/>
      <c r="J11963" s="24"/>
      <c r="K11963" s="24"/>
      <c r="L11963" s="24"/>
      <c r="M11963" s="133"/>
    </row>
    <row r="11964" spans="1:13" x14ac:dyDescent="0.25">
      <c r="A11964" s="35"/>
      <c r="B11964" s="68"/>
      <c r="C11964" s="70"/>
      <c r="D11964" s="23"/>
      <c r="E11964" s="23"/>
      <c r="F11964" s="23"/>
      <c r="G11964" s="23"/>
      <c r="H11964" s="23"/>
      <c r="I11964" s="23"/>
      <c r="J11964" s="24"/>
      <c r="K11964" s="24"/>
      <c r="L11964" s="24"/>
      <c r="M11964" s="133"/>
    </row>
    <row r="11965" spans="1:13" x14ac:dyDescent="0.25">
      <c r="A11965" s="35"/>
      <c r="B11965" s="68"/>
      <c r="C11965" s="70"/>
      <c r="D11965" s="23"/>
      <c r="E11965" s="23"/>
      <c r="F11965" s="23"/>
      <c r="G11965" s="23"/>
      <c r="H11965" s="23"/>
      <c r="I11965" s="23"/>
      <c r="J11965" s="24"/>
      <c r="K11965" s="24"/>
      <c r="L11965" s="24"/>
      <c r="M11965" s="133"/>
    </row>
    <row r="11966" spans="1:13" x14ac:dyDescent="0.25">
      <c r="A11966" s="35"/>
      <c r="B11966" s="68"/>
      <c r="C11966" s="70"/>
      <c r="D11966" s="23"/>
      <c r="E11966" s="23"/>
      <c r="F11966" s="23"/>
      <c r="G11966" s="23"/>
      <c r="H11966" s="23"/>
      <c r="I11966" s="23"/>
      <c r="J11966" s="24"/>
      <c r="K11966" s="24"/>
      <c r="L11966" s="24"/>
      <c r="M11966" s="133"/>
    </row>
    <row r="11967" spans="1:13" x14ac:dyDescent="0.25">
      <c r="A11967" s="35"/>
      <c r="B11967" s="68"/>
      <c r="C11967" s="70"/>
      <c r="D11967" s="23"/>
      <c r="E11967" s="23"/>
      <c r="F11967" s="23"/>
      <c r="G11967" s="23"/>
      <c r="H11967" s="23"/>
      <c r="I11967" s="23"/>
      <c r="J11967" s="24"/>
      <c r="K11967" s="24"/>
      <c r="L11967" s="24"/>
      <c r="M11967" s="133"/>
    </row>
    <row r="11968" spans="1:13" x14ac:dyDescent="0.25">
      <c r="A11968" s="35"/>
      <c r="B11968" s="68"/>
      <c r="C11968" s="70"/>
      <c r="D11968" s="23"/>
      <c r="E11968" s="23"/>
      <c r="F11968" s="23"/>
      <c r="G11968" s="23"/>
      <c r="H11968" s="23"/>
      <c r="I11968" s="23"/>
      <c r="J11968" s="24"/>
      <c r="K11968" s="24"/>
      <c r="L11968" s="24"/>
      <c r="M11968" s="133"/>
    </row>
    <row r="11969" spans="1:13" x14ac:dyDescent="0.25">
      <c r="A11969" s="35"/>
      <c r="B11969" s="68"/>
      <c r="C11969" s="70"/>
      <c r="D11969" s="23"/>
      <c r="E11969" s="23"/>
      <c r="F11969" s="23"/>
      <c r="G11969" s="23"/>
      <c r="H11969" s="23"/>
      <c r="I11969" s="23"/>
      <c r="J11969" s="24"/>
      <c r="K11969" s="24"/>
      <c r="L11969" s="24"/>
      <c r="M11969" s="133"/>
    </row>
    <row r="11970" spans="1:13" x14ac:dyDescent="0.25">
      <c r="A11970" s="35"/>
      <c r="B11970" s="68"/>
      <c r="C11970" s="70"/>
      <c r="D11970" s="23"/>
      <c r="E11970" s="23"/>
      <c r="F11970" s="23"/>
      <c r="G11970" s="23"/>
      <c r="H11970" s="23"/>
      <c r="I11970" s="23"/>
      <c r="J11970" s="24"/>
      <c r="K11970" s="24"/>
      <c r="L11970" s="24"/>
      <c r="M11970" s="133"/>
    </row>
    <row r="11971" spans="1:13" x14ac:dyDescent="0.25">
      <c r="A11971" s="35"/>
      <c r="B11971" s="68"/>
      <c r="C11971" s="70"/>
      <c r="D11971" s="23"/>
      <c r="E11971" s="23"/>
      <c r="F11971" s="23"/>
      <c r="G11971" s="23"/>
      <c r="H11971" s="23"/>
      <c r="I11971" s="23"/>
      <c r="J11971" s="24"/>
      <c r="K11971" s="24"/>
      <c r="L11971" s="24"/>
      <c r="M11971" s="133"/>
    </row>
    <row r="11972" spans="1:13" x14ac:dyDescent="0.25">
      <c r="A11972" s="35"/>
      <c r="B11972" s="68"/>
      <c r="C11972" s="70"/>
      <c r="D11972" s="23"/>
      <c r="E11972" s="23"/>
      <c r="F11972" s="23"/>
      <c r="G11972" s="23"/>
      <c r="H11972" s="23"/>
      <c r="I11972" s="23"/>
      <c r="J11972" s="24"/>
      <c r="K11972" s="24"/>
      <c r="L11972" s="24"/>
      <c r="M11972" s="133"/>
    </row>
    <row r="11973" spans="1:13" x14ac:dyDescent="0.25">
      <c r="A11973" s="35"/>
      <c r="B11973" s="68"/>
      <c r="C11973" s="70"/>
      <c r="D11973" s="23"/>
      <c r="E11973" s="23"/>
      <c r="F11973" s="23"/>
      <c r="G11973" s="23"/>
      <c r="H11973" s="23"/>
      <c r="I11973" s="23"/>
      <c r="J11973" s="24"/>
      <c r="K11973" s="24"/>
      <c r="L11973" s="24"/>
      <c r="M11973" s="133"/>
    </row>
    <row r="11974" spans="1:13" x14ac:dyDescent="0.25">
      <c r="A11974" s="35"/>
      <c r="B11974" s="68"/>
      <c r="C11974" s="70"/>
      <c r="D11974" s="23"/>
      <c r="E11974" s="23"/>
      <c r="F11974" s="23"/>
      <c r="G11974" s="23"/>
      <c r="H11974" s="23"/>
      <c r="I11974" s="23"/>
      <c r="J11974" s="24"/>
      <c r="K11974" s="24"/>
      <c r="L11974" s="24"/>
      <c r="M11974" s="133"/>
    </row>
    <row r="11975" spans="1:13" x14ac:dyDescent="0.25">
      <c r="A11975" s="35"/>
      <c r="B11975" s="68"/>
      <c r="C11975" s="70"/>
      <c r="D11975" s="23"/>
      <c r="E11975" s="23"/>
      <c r="F11975" s="23"/>
      <c r="G11975" s="23"/>
      <c r="H11975" s="23"/>
      <c r="I11975" s="23"/>
      <c r="J11975" s="24"/>
      <c r="K11975" s="24"/>
      <c r="L11975" s="24"/>
      <c r="M11975" s="133"/>
    </row>
    <row r="11976" spans="1:13" x14ac:dyDescent="0.25">
      <c r="A11976" s="35"/>
      <c r="B11976" s="68"/>
      <c r="C11976" s="70"/>
      <c r="D11976" s="23"/>
      <c r="E11976" s="23"/>
      <c r="F11976" s="23"/>
      <c r="G11976" s="23"/>
      <c r="H11976" s="23"/>
      <c r="I11976" s="23"/>
      <c r="J11976" s="24"/>
      <c r="K11976" s="24"/>
      <c r="L11976" s="24"/>
      <c r="M11976" s="133"/>
    </row>
    <row r="11977" spans="1:13" x14ac:dyDescent="0.25">
      <c r="A11977" s="35"/>
      <c r="B11977" s="68"/>
      <c r="C11977" s="70"/>
      <c r="D11977" s="23"/>
      <c r="E11977" s="23"/>
      <c r="F11977" s="23"/>
      <c r="G11977" s="23"/>
      <c r="H11977" s="23"/>
      <c r="I11977" s="23"/>
      <c r="J11977" s="24"/>
      <c r="K11977" s="24"/>
      <c r="L11977" s="24"/>
      <c r="M11977" s="133"/>
    </row>
    <row r="11978" spans="1:13" x14ac:dyDescent="0.25">
      <c r="A11978" s="35"/>
      <c r="B11978" s="68"/>
      <c r="C11978" s="70"/>
      <c r="D11978" s="23"/>
      <c r="E11978" s="23"/>
      <c r="F11978" s="23"/>
      <c r="G11978" s="23"/>
      <c r="H11978" s="23"/>
      <c r="I11978" s="23"/>
      <c r="J11978" s="24"/>
      <c r="K11978" s="24"/>
      <c r="L11978" s="24"/>
      <c r="M11978" s="133"/>
    </row>
    <row r="11979" spans="1:13" x14ac:dyDescent="0.25">
      <c r="A11979" s="35"/>
      <c r="B11979" s="68"/>
      <c r="C11979" s="70"/>
      <c r="D11979" s="23"/>
      <c r="E11979" s="23"/>
      <c r="F11979" s="23"/>
      <c r="G11979" s="23"/>
      <c r="H11979" s="23"/>
      <c r="I11979" s="23"/>
      <c r="J11979" s="24"/>
      <c r="K11979" s="24"/>
      <c r="L11979" s="24"/>
      <c r="M11979" s="133"/>
    </row>
    <row r="11980" spans="1:13" x14ac:dyDescent="0.25">
      <c r="A11980" s="35"/>
      <c r="B11980" s="68"/>
      <c r="C11980" s="70"/>
      <c r="D11980" s="23"/>
      <c r="E11980" s="23"/>
      <c r="F11980" s="23"/>
      <c r="G11980" s="23"/>
      <c r="H11980" s="23"/>
      <c r="I11980" s="23"/>
      <c r="J11980" s="24"/>
      <c r="K11980" s="24"/>
      <c r="L11980" s="24"/>
      <c r="M11980" s="87"/>
    </row>
    <row r="11981" spans="1:13" x14ac:dyDescent="0.25">
      <c r="A11981" s="35"/>
      <c r="B11981" s="68"/>
      <c r="C11981" s="70"/>
      <c r="D11981" s="23"/>
      <c r="E11981" s="23"/>
      <c r="F11981" s="23"/>
      <c r="G11981" s="23"/>
      <c r="H11981" s="23"/>
      <c r="I11981" s="23"/>
      <c r="J11981" s="24"/>
      <c r="K11981" s="24"/>
      <c r="L11981" s="24"/>
      <c r="M11981" s="87"/>
    </row>
    <row r="11982" spans="1:13" x14ac:dyDescent="0.25">
      <c r="A11982" s="35"/>
      <c r="B11982" s="68"/>
      <c r="C11982" s="70"/>
      <c r="D11982" s="23"/>
      <c r="E11982" s="23"/>
      <c r="F11982" s="23"/>
      <c r="G11982" s="23"/>
      <c r="H11982" s="23"/>
      <c r="I11982" s="23"/>
      <c r="J11982" s="24"/>
      <c r="K11982" s="24"/>
      <c r="L11982" s="24"/>
      <c r="M11982" s="87"/>
    </row>
    <row r="11983" spans="1:13" x14ac:dyDescent="0.25">
      <c r="A11983" s="35"/>
      <c r="B11983" s="68"/>
      <c r="C11983" s="70"/>
      <c r="D11983" s="23"/>
      <c r="E11983" s="23"/>
      <c r="F11983" s="23"/>
      <c r="G11983" s="23"/>
      <c r="H11983" s="23"/>
      <c r="I11983" s="23"/>
      <c r="J11983" s="24"/>
      <c r="K11983" s="24"/>
      <c r="L11983" s="24"/>
      <c r="M11983" s="87"/>
    </row>
    <row r="11984" spans="1:13" x14ac:dyDescent="0.25">
      <c r="A11984" s="35"/>
      <c r="B11984" s="68"/>
      <c r="C11984" s="70"/>
      <c r="D11984" s="23"/>
      <c r="E11984" s="23"/>
      <c r="F11984" s="23"/>
      <c r="G11984" s="23"/>
      <c r="H11984" s="23"/>
      <c r="I11984" s="23"/>
      <c r="J11984" s="24"/>
      <c r="K11984" s="24"/>
      <c r="L11984" s="24"/>
      <c r="M11984" s="87"/>
    </row>
    <row r="11985" spans="1:13" x14ac:dyDescent="0.25">
      <c r="A11985" s="35"/>
      <c r="B11985" s="68"/>
      <c r="C11985" s="70"/>
      <c r="D11985" s="23"/>
      <c r="E11985" s="23"/>
      <c r="F11985" s="23"/>
      <c r="G11985" s="23"/>
      <c r="H11985" s="23"/>
      <c r="I11985" s="23"/>
      <c r="J11985" s="24"/>
      <c r="K11985" s="24"/>
      <c r="L11985" s="24"/>
      <c r="M11985" s="87"/>
    </row>
    <row r="11986" spans="1:13" x14ac:dyDescent="0.25">
      <c r="A11986" s="35"/>
      <c r="B11986" s="68"/>
      <c r="C11986" s="70"/>
      <c r="D11986" s="23"/>
      <c r="E11986" s="23"/>
      <c r="F11986" s="23"/>
      <c r="G11986" s="23"/>
      <c r="H11986" s="23"/>
      <c r="I11986" s="23"/>
      <c r="J11986" s="24"/>
      <c r="K11986" s="24"/>
      <c r="L11986" s="24"/>
      <c r="M11986" s="87"/>
    </row>
    <row r="11987" spans="1:13" x14ac:dyDescent="0.25">
      <c r="A11987" s="35"/>
      <c r="B11987" s="68"/>
      <c r="C11987" s="70"/>
      <c r="D11987" s="23"/>
      <c r="E11987" s="23"/>
      <c r="F11987" s="23"/>
      <c r="G11987" s="23"/>
      <c r="H11987" s="23"/>
      <c r="I11987" s="23"/>
      <c r="J11987" s="24"/>
      <c r="K11987" s="24"/>
      <c r="L11987" s="24"/>
      <c r="M11987" s="87"/>
    </row>
    <row r="11988" spans="1:13" x14ac:dyDescent="0.25">
      <c r="A11988" s="35"/>
      <c r="B11988" s="68"/>
      <c r="C11988" s="70"/>
      <c r="D11988" s="23"/>
      <c r="E11988" s="23"/>
      <c r="F11988" s="23"/>
      <c r="G11988" s="23"/>
      <c r="H11988" s="23"/>
      <c r="I11988" s="23"/>
      <c r="J11988" s="24"/>
      <c r="K11988" s="24"/>
      <c r="L11988" s="24"/>
      <c r="M11988" s="87"/>
    </row>
    <row r="11989" spans="1:13" x14ac:dyDescent="0.25">
      <c r="A11989" s="35"/>
      <c r="B11989" s="68"/>
      <c r="C11989" s="70"/>
      <c r="D11989" s="23"/>
      <c r="E11989" s="23"/>
      <c r="F11989" s="23"/>
      <c r="G11989" s="23"/>
      <c r="H11989" s="23"/>
      <c r="I11989" s="23"/>
      <c r="J11989" s="24"/>
      <c r="K11989" s="24"/>
      <c r="L11989" s="24"/>
      <c r="M11989" s="87"/>
    </row>
    <row r="11990" spans="1:13" x14ac:dyDescent="0.25">
      <c r="A11990" s="35"/>
      <c r="B11990" s="68"/>
      <c r="C11990" s="70"/>
      <c r="D11990" s="23"/>
      <c r="E11990" s="23"/>
      <c r="F11990" s="23"/>
      <c r="G11990" s="23"/>
      <c r="H11990" s="23"/>
      <c r="I11990" s="23"/>
      <c r="J11990" s="24"/>
      <c r="K11990" s="24"/>
      <c r="L11990" s="24"/>
      <c r="M11990" s="87"/>
    </row>
    <row r="11991" spans="1:13" x14ac:dyDescent="0.25">
      <c r="A11991" s="35"/>
      <c r="B11991" s="68"/>
      <c r="C11991" s="70"/>
      <c r="D11991" s="23"/>
      <c r="E11991" s="23"/>
      <c r="F11991" s="23"/>
      <c r="G11991" s="23"/>
      <c r="H11991" s="23"/>
      <c r="I11991" s="23"/>
      <c r="J11991" s="24"/>
      <c r="K11991" s="24"/>
      <c r="L11991" s="24"/>
      <c r="M11991" s="87"/>
    </row>
    <row r="11992" spans="1:13" x14ac:dyDescent="0.25">
      <c r="A11992" s="35"/>
      <c r="B11992" s="68"/>
      <c r="C11992" s="70"/>
      <c r="D11992" s="23"/>
      <c r="E11992" s="23"/>
      <c r="F11992" s="23"/>
      <c r="G11992" s="23"/>
      <c r="H11992" s="23"/>
      <c r="I11992" s="23"/>
      <c r="J11992" s="24"/>
      <c r="K11992" s="24"/>
      <c r="L11992" s="24"/>
      <c r="M11992" s="87"/>
    </row>
    <row r="11993" spans="1:13" x14ac:dyDescent="0.25">
      <c r="A11993" s="35"/>
      <c r="B11993" s="68"/>
      <c r="C11993" s="70"/>
      <c r="D11993" s="23"/>
      <c r="E11993" s="23"/>
      <c r="F11993" s="23"/>
      <c r="G11993" s="23"/>
      <c r="H11993" s="23"/>
      <c r="I11993" s="23"/>
      <c r="J11993" s="24"/>
      <c r="K11993" s="24"/>
      <c r="L11993" s="24"/>
      <c r="M11993" s="87"/>
    </row>
    <row r="11994" spans="1:13" x14ac:dyDescent="0.25">
      <c r="A11994" s="35"/>
      <c r="B11994" s="68"/>
      <c r="C11994" s="70"/>
      <c r="D11994" s="23"/>
      <c r="E11994" s="23"/>
      <c r="F11994" s="23"/>
      <c r="G11994" s="23"/>
      <c r="H11994" s="23"/>
      <c r="I11994" s="23"/>
      <c r="J11994" s="24"/>
      <c r="K11994" s="24"/>
      <c r="L11994" s="24"/>
      <c r="M11994" s="87"/>
    </row>
    <row r="11995" spans="1:13" x14ac:dyDescent="0.25">
      <c r="A11995" s="35"/>
      <c r="B11995" s="68"/>
      <c r="C11995" s="70"/>
      <c r="D11995" s="23"/>
      <c r="E11995" s="23"/>
      <c r="F11995" s="23"/>
      <c r="G11995" s="23"/>
      <c r="H11995" s="23"/>
      <c r="I11995" s="23"/>
      <c r="J11995" s="24"/>
      <c r="K11995" s="24"/>
      <c r="L11995" s="24"/>
      <c r="M11995" s="87"/>
    </row>
    <row r="11996" spans="1:13" x14ac:dyDescent="0.25">
      <c r="A11996" s="35"/>
      <c r="B11996" s="68"/>
      <c r="C11996" s="70"/>
      <c r="D11996" s="23"/>
      <c r="E11996" s="23"/>
      <c r="F11996" s="23"/>
      <c r="G11996" s="23"/>
      <c r="H11996" s="23"/>
      <c r="I11996" s="23"/>
      <c r="J11996" s="24"/>
      <c r="K11996" s="24"/>
      <c r="L11996" s="24"/>
      <c r="M11996" s="87"/>
    </row>
    <row r="11997" spans="1:13" x14ac:dyDescent="0.25">
      <c r="A11997" s="35"/>
      <c r="B11997" s="68"/>
      <c r="C11997" s="70"/>
      <c r="D11997" s="23"/>
      <c r="E11997" s="23"/>
      <c r="F11997" s="23"/>
      <c r="G11997" s="23"/>
      <c r="H11997" s="23"/>
      <c r="I11997" s="23"/>
      <c r="J11997" s="24"/>
      <c r="K11997" s="24"/>
      <c r="L11997" s="24"/>
      <c r="M11997" s="87"/>
    </row>
    <row r="11998" spans="1:13" x14ac:dyDescent="0.25">
      <c r="A11998" s="35"/>
      <c r="B11998" s="68"/>
      <c r="C11998" s="70"/>
      <c r="D11998" s="23"/>
      <c r="E11998" s="23"/>
      <c r="F11998" s="23"/>
      <c r="G11998" s="23"/>
      <c r="H11998" s="23"/>
      <c r="I11998" s="23"/>
      <c r="J11998" s="24"/>
      <c r="K11998" s="24"/>
      <c r="L11998" s="24"/>
      <c r="M11998" s="87"/>
    </row>
    <row r="11999" spans="1:13" x14ac:dyDescent="0.25">
      <c r="A11999" s="35"/>
      <c r="B11999" s="68"/>
      <c r="C11999" s="70"/>
      <c r="D11999" s="23"/>
      <c r="E11999" s="23"/>
      <c r="F11999" s="23"/>
      <c r="G11999" s="23"/>
      <c r="H11999" s="23"/>
      <c r="I11999" s="23"/>
      <c r="J11999" s="24"/>
      <c r="K11999" s="24"/>
      <c r="L11999" s="24"/>
      <c r="M11999" s="87"/>
    </row>
    <row r="12000" spans="1:13" x14ac:dyDescent="0.25">
      <c r="A12000" s="35"/>
      <c r="B12000" s="68"/>
      <c r="C12000" s="70"/>
      <c r="D12000" s="23"/>
      <c r="E12000" s="23"/>
      <c r="F12000" s="23"/>
      <c r="G12000" s="23"/>
      <c r="H12000" s="23"/>
      <c r="I12000" s="23"/>
      <c r="J12000" s="24"/>
      <c r="K12000" s="24"/>
      <c r="L12000" s="24"/>
      <c r="M12000" s="87"/>
    </row>
    <row r="12001" spans="1:13" x14ac:dyDescent="0.25">
      <c r="A12001" s="35"/>
      <c r="B12001" s="68"/>
      <c r="C12001" s="70"/>
      <c r="D12001" s="23"/>
      <c r="E12001" s="23"/>
      <c r="F12001" s="23"/>
      <c r="G12001" s="23"/>
      <c r="H12001" s="23"/>
      <c r="I12001" s="23"/>
      <c r="J12001" s="24"/>
      <c r="K12001" s="24"/>
      <c r="L12001" s="24"/>
      <c r="M12001" s="87"/>
    </row>
    <row r="12002" spans="1:13" x14ac:dyDescent="0.25">
      <c r="A12002" s="35"/>
      <c r="B12002" s="68"/>
      <c r="C12002" s="70"/>
      <c r="D12002" s="23"/>
      <c r="E12002" s="23"/>
      <c r="F12002" s="23"/>
      <c r="G12002" s="23"/>
      <c r="H12002" s="23"/>
      <c r="I12002" s="23"/>
      <c r="J12002" s="24"/>
      <c r="K12002" s="24"/>
      <c r="L12002" s="24"/>
      <c r="M12002" s="87"/>
    </row>
    <row r="12003" spans="1:13" x14ac:dyDescent="0.25">
      <c r="A12003" s="35"/>
      <c r="B12003" s="68"/>
      <c r="C12003" s="70"/>
      <c r="D12003" s="23"/>
      <c r="E12003" s="23"/>
      <c r="F12003" s="23"/>
      <c r="G12003" s="23"/>
      <c r="H12003" s="23"/>
      <c r="I12003" s="23"/>
      <c r="J12003" s="24"/>
      <c r="K12003" s="24"/>
      <c r="L12003" s="24"/>
      <c r="M12003" s="87"/>
    </row>
    <row r="12004" spans="1:13" x14ac:dyDescent="0.25">
      <c r="A12004" s="35"/>
      <c r="B12004" s="68"/>
      <c r="C12004" s="70"/>
      <c r="D12004" s="23"/>
      <c r="E12004" s="23"/>
      <c r="F12004" s="23"/>
      <c r="G12004" s="23"/>
      <c r="H12004" s="23"/>
      <c r="I12004" s="23"/>
      <c r="J12004" s="24"/>
      <c r="K12004" s="24"/>
      <c r="L12004" s="24"/>
      <c r="M12004" s="87"/>
    </row>
    <row r="12005" spans="1:13" x14ac:dyDescent="0.25">
      <c r="A12005" s="35"/>
      <c r="B12005" s="68"/>
      <c r="C12005" s="70"/>
      <c r="D12005" s="23"/>
      <c r="E12005" s="23"/>
      <c r="F12005" s="23"/>
      <c r="G12005" s="23"/>
      <c r="H12005" s="23"/>
      <c r="I12005" s="23"/>
      <c r="J12005" s="24"/>
      <c r="K12005" s="24"/>
      <c r="L12005" s="24"/>
      <c r="M12005" s="87"/>
    </row>
    <row r="12006" spans="1:13" x14ac:dyDescent="0.25">
      <c r="A12006" s="35"/>
      <c r="B12006" s="68"/>
      <c r="C12006" s="70"/>
      <c r="D12006" s="23"/>
      <c r="E12006" s="23"/>
      <c r="F12006" s="23"/>
      <c r="G12006" s="23"/>
      <c r="H12006" s="23"/>
      <c r="I12006" s="23"/>
      <c r="J12006" s="24"/>
      <c r="K12006" s="24"/>
      <c r="L12006" s="24"/>
      <c r="M12006" s="87"/>
    </row>
    <row r="12007" spans="1:13" x14ac:dyDescent="0.25">
      <c r="A12007" s="35"/>
      <c r="B12007" s="68"/>
      <c r="C12007" s="70"/>
      <c r="D12007" s="23"/>
      <c r="E12007" s="23"/>
      <c r="F12007" s="23"/>
      <c r="G12007" s="23"/>
      <c r="H12007" s="23"/>
      <c r="I12007" s="23"/>
      <c r="J12007" s="24"/>
      <c r="K12007" s="24"/>
      <c r="L12007" s="24"/>
      <c r="M12007" s="87"/>
    </row>
    <row r="12008" spans="1:13" x14ac:dyDescent="0.25">
      <c r="A12008" s="35"/>
      <c r="B12008" s="68"/>
      <c r="C12008" s="70"/>
      <c r="D12008" s="23"/>
      <c r="E12008" s="23"/>
      <c r="F12008" s="23"/>
      <c r="G12008" s="23"/>
      <c r="H12008" s="23"/>
      <c r="I12008" s="23"/>
      <c r="J12008" s="24"/>
      <c r="K12008" s="24"/>
      <c r="L12008" s="24"/>
      <c r="M12008" s="87"/>
    </row>
    <row r="12009" spans="1:13" x14ac:dyDescent="0.25">
      <c r="A12009" s="35"/>
      <c r="B12009" s="68"/>
      <c r="C12009" s="70"/>
      <c r="D12009" s="23"/>
      <c r="E12009" s="23"/>
      <c r="F12009" s="23"/>
      <c r="G12009" s="23"/>
      <c r="H12009" s="23"/>
      <c r="I12009" s="23"/>
      <c r="J12009" s="24"/>
      <c r="K12009" s="24"/>
      <c r="L12009" s="24"/>
      <c r="M12009" s="87"/>
    </row>
    <row r="12010" spans="1:13" x14ac:dyDescent="0.25">
      <c r="A12010" s="35"/>
      <c r="B12010" s="68"/>
      <c r="C12010" s="70"/>
      <c r="D12010" s="23"/>
      <c r="E12010" s="23"/>
      <c r="F12010" s="23"/>
      <c r="G12010" s="23"/>
      <c r="H12010" s="23"/>
      <c r="I12010" s="23"/>
      <c r="J12010" s="24"/>
      <c r="K12010" s="24"/>
      <c r="L12010" s="24"/>
      <c r="M12010" s="87"/>
    </row>
    <row r="12011" spans="1:13" x14ac:dyDescent="0.25">
      <c r="A12011" s="35"/>
      <c r="B12011" s="68"/>
      <c r="C12011" s="70"/>
      <c r="D12011" s="23"/>
      <c r="E12011" s="23"/>
      <c r="F12011" s="23"/>
      <c r="G12011" s="23"/>
      <c r="H12011" s="23"/>
      <c r="I12011" s="23"/>
      <c r="J12011" s="24"/>
      <c r="K12011" s="24"/>
      <c r="L12011" s="24"/>
      <c r="M12011" s="87"/>
    </row>
    <row r="12012" spans="1:13" x14ac:dyDescent="0.25">
      <c r="A12012" s="35"/>
      <c r="B12012" s="68"/>
      <c r="C12012" s="70"/>
      <c r="D12012" s="23"/>
      <c r="E12012" s="23"/>
      <c r="F12012" s="23"/>
      <c r="G12012" s="23"/>
      <c r="H12012" s="23"/>
      <c r="I12012" s="23"/>
      <c r="J12012" s="24"/>
      <c r="K12012" s="24"/>
      <c r="L12012" s="24"/>
      <c r="M12012" s="87"/>
    </row>
    <row r="12013" spans="1:13" x14ac:dyDescent="0.25">
      <c r="A12013" s="35"/>
      <c r="B12013" s="68"/>
      <c r="C12013" s="70"/>
      <c r="D12013" s="23"/>
      <c r="E12013" s="23"/>
      <c r="F12013" s="23"/>
      <c r="G12013" s="23"/>
      <c r="H12013" s="23"/>
      <c r="I12013" s="23"/>
      <c r="J12013" s="24"/>
      <c r="K12013" s="24"/>
      <c r="L12013" s="24"/>
      <c r="M12013" s="87"/>
    </row>
    <row r="12014" spans="1:13" x14ac:dyDescent="0.25">
      <c r="A12014" s="35"/>
      <c r="B12014" s="68"/>
      <c r="C12014" s="70"/>
      <c r="D12014" s="23"/>
      <c r="E12014" s="23"/>
      <c r="F12014" s="23"/>
      <c r="G12014" s="23"/>
      <c r="H12014" s="23"/>
      <c r="I12014" s="23"/>
      <c r="J12014" s="24"/>
      <c r="K12014" s="24"/>
      <c r="L12014" s="24"/>
      <c r="M12014" s="87"/>
    </row>
    <row r="12015" spans="1:13" x14ac:dyDescent="0.25">
      <c r="A12015" s="35"/>
      <c r="B12015" s="68"/>
      <c r="C12015" s="70"/>
      <c r="D12015" s="23"/>
      <c r="E12015" s="23"/>
      <c r="F12015" s="23"/>
      <c r="G12015" s="23"/>
      <c r="H12015" s="23"/>
      <c r="I12015" s="23"/>
      <c r="J12015" s="24"/>
      <c r="K12015" s="24"/>
      <c r="L12015" s="24"/>
      <c r="M12015" s="87"/>
    </row>
    <row r="12016" spans="1:13" x14ac:dyDescent="0.25">
      <c r="A12016" s="35"/>
      <c r="B12016" s="68"/>
      <c r="C12016" s="70"/>
      <c r="D12016" s="23"/>
      <c r="E12016" s="23"/>
      <c r="F12016" s="23"/>
      <c r="G12016" s="23"/>
      <c r="H12016" s="23"/>
      <c r="I12016" s="23"/>
      <c r="J12016" s="24"/>
      <c r="K12016" s="24"/>
      <c r="L12016" s="24"/>
      <c r="M12016" s="87"/>
    </row>
    <row r="12017" spans="1:13" x14ac:dyDescent="0.25">
      <c r="A12017" s="35"/>
      <c r="B12017" s="68"/>
      <c r="C12017" s="70"/>
      <c r="D12017" s="23"/>
      <c r="E12017" s="23"/>
      <c r="F12017" s="23"/>
      <c r="G12017" s="23"/>
      <c r="H12017" s="23"/>
      <c r="I12017" s="23"/>
      <c r="J12017" s="24"/>
      <c r="K12017" s="24"/>
      <c r="L12017" s="24"/>
      <c r="M12017" s="87"/>
    </row>
    <row r="12018" spans="1:13" x14ac:dyDescent="0.25">
      <c r="A12018" s="35"/>
      <c r="B12018" s="68"/>
      <c r="C12018" s="70"/>
      <c r="D12018" s="23"/>
      <c r="E12018" s="23"/>
      <c r="F12018" s="23"/>
      <c r="G12018" s="23"/>
      <c r="H12018" s="23"/>
      <c r="I12018" s="23"/>
      <c r="J12018" s="24"/>
      <c r="K12018" s="24"/>
      <c r="L12018" s="24"/>
      <c r="M12018" s="87"/>
    </row>
    <row r="12019" spans="1:13" x14ac:dyDescent="0.25">
      <c r="A12019" s="35"/>
      <c r="B12019" s="68"/>
      <c r="C12019" s="70"/>
      <c r="D12019" s="23"/>
      <c r="E12019" s="23"/>
      <c r="F12019" s="23"/>
      <c r="G12019" s="23"/>
      <c r="H12019" s="23"/>
      <c r="I12019" s="23"/>
      <c r="J12019" s="24"/>
      <c r="K12019" s="24"/>
      <c r="L12019" s="24"/>
      <c r="M12019" s="87"/>
    </row>
    <row r="12020" spans="1:13" x14ac:dyDescent="0.25">
      <c r="A12020" s="35"/>
      <c r="B12020" s="68"/>
      <c r="C12020" s="70"/>
      <c r="D12020" s="23"/>
      <c r="E12020" s="23"/>
      <c r="F12020" s="23"/>
      <c r="G12020" s="23"/>
      <c r="H12020" s="23"/>
      <c r="I12020" s="23"/>
      <c r="J12020" s="24"/>
      <c r="K12020" s="24"/>
      <c r="L12020" s="24"/>
      <c r="M12020" s="87"/>
    </row>
    <row r="12021" spans="1:13" x14ac:dyDescent="0.25">
      <c r="A12021" s="35"/>
      <c r="B12021" s="68"/>
      <c r="C12021" s="70"/>
      <c r="D12021" s="23"/>
      <c r="E12021" s="23"/>
      <c r="F12021" s="23"/>
      <c r="G12021" s="23"/>
      <c r="H12021" s="23"/>
      <c r="I12021" s="23"/>
      <c r="J12021" s="24"/>
      <c r="K12021" s="24"/>
      <c r="L12021" s="24"/>
      <c r="M12021" s="87"/>
    </row>
    <row r="12022" spans="1:13" x14ac:dyDescent="0.25">
      <c r="A12022" s="35"/>
      <c r="B12022" s="68"/>
      <c r="C12022" s="70"/>
      <c r="D12022" s="23"/>
      <c r="E12022" s="23"/>
      <c r="F12022" s="23"/>
      <c r="G12022" s="23"/>
      <c r="H12022" s="23"/>
      <c r="I12022" s="23"/>
      <c r="J12022" s="24"/>
      <c r="K12022" s="24"/>
      <c r="L12022" s="24"/>
      <c r="M12022" s="87"/>
    </row>
    <row r="12023" spans="1:13" x14ac:dyDescent="0.25">
      <c r="A12023" s="35"/>
      <c r="B12023" s="68"/>
      <c r="C12023" s="70"/>
      <c r="D12023" s="23"/>
      <c r="E12023" s="23"/>
      <c r="F12023" s="23"/>
      <c r="G12023" s="23"/>
      <c r="H12023" s="23"/>
      <c r="I12023" s="23"/>
      <c r="J12023" s="24"/>
      <c r="K12023" s="24"/>
      <c r="L12023" s="24"/>
      <c r="M12023" s="87"/>
    </row>
    <row r="12024" spans="1:13" x14ac:dyDescent="0.25">
      <c r="A12024" s="35"/>
      <c r="B12024" s="68"/>
      <c r="C12024" s="70"/>
      <c r="D12024" s="23"/>
      <c r="E12024" s="23"/>
      <c r="F12024" s="23"/>
      <c r="G12024" s="23"/>
      <c r="H12024" s="23"/>
      <c r="I12024" s="23"/>
      <c r="J12024" s="24"/>
      <c r="K12024" s="24"/>
      <c r="L12024" s="24"/>
      <c r="M12024" s="87"/>
    </row>
    <row r="12025" spans="1:13" x14ac:dyDescent="0.25">
      <c r="A12025" s="35"/>
      <c r="B12025" s="68"/>
      <c r="C12025" s="70"/>
      <c r="D12025" s="23"/>
      <c r="E12025" s="23"/>
      <c r="F12025" s="23"/>
      <c r="G12025" s="23"/>
      <c r="H12025" s="23"/>
      <c r="I12025" s="23"/>
      <c r="J12025" s="24"/>
      <c r="K12025" s="24"/>
      <c r="L12025" s="24"/>
      <c r="M12025" s="87"/>
    </row>
    <row r="12026" spans="1:13" x14ac:dyDescent="0.25">
      <c r="A12026" s="35"/>
      <c r="B12026" s="68"/>
      <c r="C12026" s="70"/>
      <c r="D12026" s="23"/>
      <c r="E12026" s="23"/>
      <c r="F12026" s="23"/>
      <c r="G12026" s="23"/>
      <c r="H12026" s="23"/>
      <c r="I12026" s="23"/>
      <c r="J12026" s="24"/>
      <c r="K12026" s="24"/>
      <c r="L12026" s="24"/>
      <c r="M12026" s="87"/>
    </row>
    <row r="12027" spans="1:13" x14ac:dyDescent="0.25">
      <c r="A12027" s="35"/>
      <c r="B12027" s="68"/>
      <c r="C12027" s="70"/>
      <c r="D12027" s="23"/>
      <c r="E12027" s="23"/>
      <c r="F12027" s="23"/>
      <c r="G12027" s="23"/>
      <c r="H12027" s="23"/>
      <c r="I12027" s="23"/>
      <c r="J12027" s="24"/>
      <c r="K12027" s="24"/>
      <c r="L12027" s="24"/>
      <c r="M12027" s="87"/>
    </row>
    <row r="12028" spans="1:13" x14ac:dyDescent="0.25">
      <c r="A12028" s="35"/>
      <c r="B12028" s="68"/>
      <c r="C12028" s="70"/>
      <c r="D12028" s="23"/>
      <c r="E12028" s="23"/>
      <c r="F12028" s="23"/>
      <c r="G12028" s="23"/>
      <c r="H12028" s="23"/>
      <c r="I12028" s="23"/>
      <c r="J12028" s="24"/>
      <c r="K12028" s="24"/>
      <c r="L12028" s="24"/>
      <c r="M12028" s="87"/>
    </row>
    <row r="12029" spans="1:13" x14ac:dyDescent="0.25">
      <c r="A12029" s="35"/>
      <c r="B12029" s="68"/>
      <c r="C12029" s="70"/>
      <c r="D12029" s="23"/>
      <c r="E12029" s="23"/>
      <c r="F12029" s="23"/>
      <c r="G12029" s="23"/>
      <c r="H12029" s="23"/>
      <c r="I12029" s="23"/>
      <c r="J12029" s="24"/>
      <c r="K12029" s="24"/>
      <c r="L12029" s="24"/>
      <c r="M12029" s="87"/>
    </row>
    <row r="12030" spans="1:13" x14ac:dyDescent="0.25">
      <c r="A12030" s="35"/>
      <c r="B12030" s="68"/>
      <c r="C12030" s="70"/>
      <c r="D12030" s="23"/>
      <c r="E12030" s="23"/>
      <c r="F12030" s="23"/>
      <c r="G12030" s="23"/>
      <c r="H12030" s="23"/>
      <c r="I12030" s="23"/>
      <c r="J12030" s="24"/>
      <c r="K12030" s="24"/>
      <c r="L12030" s="24"/>
      <c r="M12030" s="87"/>
    </row>
    <row r="12031" spans="1:13" x14ac:dyDescent="0.25">
      <c r="A12031" s="35"/>
      <c r="B12031" s="68"/>
      <c r="C12031" s="70"/>
      <c r="D12031" s="23"/>
      <c r="E12031" s="23"/>
      <c r="F12031" s="23"/>
      <c r="G12031" s="23"/>
      <c r="H12031" s="23"/>
      <c r="I12031" s="23"/>
      <c r="J12031" s="24"/>
      <c r="K12031" s="24"/>
      <c r="L12031" s="24"/>
      <c r="M12031" s="87"/>
    </row>
    <row r="12032" spans="1:13" x14ac:dyDescent="0.25">
      <c r="A12032" s="35"/>
      <c r="B12032" s="68"/>
      <c r="C12032" s="70"/>
      <c r="D12032" s="23"/>
      <c r="E12032" s="23"/>
      <c r="F12032" s="23"/>
      <c r="G12032" s="23"/>
      <c r="H12032" s="23"/>
      <c r="I12032" s="23"/>
      <c r="J12032" s="24"/>
      <c r="K12032" s="24"/>
      <c r="L12032" s="24"/>
      <c r="M12032" s="87"/>
    </row>
    <row r="12033" spans="1:13" x14ac:dyDescent="0.25">
      <c r="A12033" s="35"/>
      <c r="B12033" s="68"/>
      <c r="C12033" s="70"/>
      <c r="D12033" s="23"/>
      <c r="E12033" s="23"/>
      <c r="F12033" s="23"/>
      <c r="G12033" s="23"/>
      <c r="H12033" s="23"/>
      <c r="I12033" s="23"/>
      <c r="J12033" s="24"/>
      <c r="K12033" s="24"/>
      <c r="L12033" s="24"/>
      <c r="M12033" s="87"/>
    </row>
    <row r="12034" spans="1:13" x14ac:dyDescent="0.25">
      <c r="A12034" s="35"/>
      <c r="B12034" s="68"/>
      <c r="C12034" s="70"/>
      <c r="D12034" s="23"/>
      <c r="E12034" s="23"/>
      <c r="F12034" s="23"/>
      <c r="G12034" s="23"/>
      <c r="H12034" s="23"/>
      <c r="I12034" s="23"/>
      <c r="J12034" s="24"/>
      <c r="K12034" s="24"/>
      <c r="L12034" s="24"/>
      <c r="M12034" s="87"/>
    </row>
    <row r="12035" spans="1:13" x14ac:dyDescent="0.25">
      <c r="A12035" s="35"/>
      <c r="B12035" s="68"/>
      <c r="C12035" s="70"/>
      <c r="D12035" s="23"/>
      <c r="E12035" s="23"/>
      <c r="F12035" s="23"/>
      <c r="G12035" s="23"/>
      <c r="H12035" s="23"/>
      <c r="I12035" s="23"/>
      <c r="J12035" s="24"/>
      <c r="K12035" s="24"/>
      <c r="L12035" s="24"/>
      <c r="M12035" s="87"/>
    </row>
    <row r="12036" spans="1:13" x14ac:dyDescent="0.25">
      <c r="A12036" s="35"/>
      <c r="B12036" s="68"/>
      <c r="C12036" s="70"/>
      <c r="D12036" s="23"/>
      <c r="E12036" s="23"/>
      <c r="F12036" s="23"/>
      <c r="G12036" s="23"/>
      <c r="H12036" s="23"/>
      <c r="I12036" s="23"/>
      <c r="J12036" s="24"/>
      <c r="K12036" s="24"/>
      <c r="L12036" s="24"/>
      <c r="M12036" s="87"/>
    </row>
    <row r="12037" spans="1:13" x14ac:dyDescent="0.25">
      <c r="A12037" s="35"/>
      <c r="B12037" s="68"/>
      <c r="C12037" s="70"/>
      <c r="D12037" s="23"/>
      <c r="E12037" s="23"/>
      <c r="F12037" s="23"/>
      <c r="G12037" s="23"/>
      <c r="H12037" s="23"/>
      <c r="I12037" s="23"/>
      <c r="J12037" s="24"/>
      <c r="K12037" s="24"/>
      <c r="L12037" s="24"/>
      <c r="M12037" s="87"/>
    </row>
    <row r="12038" spans="1:13" x14ac:dyDescent="0.25">
      <c r="A12038" s="35"/>
      <c r="B12038" s="68"/>
      <c r="C12038" s="70"/>
      <c r="D12038" s="23"/>
      <c r="E12038" s="23"/>
      <c r="F12038" s="23"/>
      <c r="G12038" s="23"/>
      <c r="H12038" s="23"/>
      <c r="I12038" s="23"/>
      <c r="J12038" s="24"/>
      <c r="K12038" s="24"/>
      <c r="L12038" s="24"/>
      <c r="M12038" s="87"/>
    </row>
    <row r="12039" spans="1:13" x14ac:dyDescent="0.25">
      <c r="A12039" s="35"/>
      <c r="B12039" s="68"/>
      <c r="C12039" s="70"/>
      <c r="D12039" s="23"/>
      <c r="E12039" s="23"/>
      <c r="F12039" s="23"/>
      <c r="G12039" s="23"/>
      <c r="H12039" s="23"/>
      <c r="I12039" s="23"/>
      <c r="J12039" s="24"/>
      <c r="K12039" s="24"/>
      <c r="L12039" s="24"/>
      <c r="M12039" s="87"/>
    </row>
    <row r="12040" spans="1:13" x14ac:dyDescent="0.25">
      <c r="A12040" s="35"/>
      <c r="B12040" s="68"/>
      <c r="C12040" s="70"/>
      <c r="D12040" s="23"/>
      <c r="E12040" s="23"/>
      <c r="F12040" s="23"/>
      <c r="G12040" s="23"/>
      <c r="H12040" s="23"/>
      <c r="I12040" s="23"/>
      <c r="J12040" s="24"/>
      <c r="K12040" s="24"/>
      <c r="L12040" s="24"/>
      <c r="M12040" s="87"/>
    </row>
    <row r="12041" spans="1:13" x14ac:dyDescent="0.25">
      <c r="A12041" s="35"/>
      <c r="B12041" s="68"/>
      <c r="C12041" s="70"/>
      <c r="D12041" s="23"/>
      <c r="E12041" s="23"/>
      <c r="F12041" s="23"/>
      <c r="G12041" s="23"/>
      <c r="H12041" s="23"/>
      <c r="I12041" s="23"/>
      <c r="J12041" s="24"/>
      <c r="K12041" s="24"/>
      <c r="L12041" s="24"/>
      <c r="M12041" s="87"/>
    </row>
    <row r="12042" spans="1:13" x14ac:dyDescent="0.25">
      <c r="A12042" s="35"/>
      <c r="B12042" s="68"/>
      <c r="C12042" s="70"/>
      <c r="D12042" s="23"/>
      <c r="E12042" s="23"/>
      <c r="F12042" s="23"/>
      <c r="G12042" s="23"/>
      <c r="H12042" s="23"/>
      <c r="I12042" s="23"/>
      <c r="J12042" s="24"/>
      <c r="K12042" s="24"/>
      <c r="L12042" s="24"/>
      <c r="M12042" s="87"/>
    </row>
    <row r="12043" spans="1:13" x14ac:dyDescent="0.25">
      <c r="A12043" s="35"/>
      <c r="B12043" s="68"/>
      <c r="C12043" s="70"/>
      <c r="D12043" s="23"/>
      <c r="E12043" s="23"/>
      <c r="F12043" s="23"/>
      <c r="G12043" s="23"/>
      <c r="H12043" s="23"/>
      <c r="I12043" s="23"/>
      <c r="J12043" s="24"/>
      <c r="K12043" s="24"/>
      <c r="L12043" s="24"/>
      <c r="M12043" s="87"/>
    </row>
    <row r="12044" spans="1:13" x14ac:dyDescent="0.25">
      <c r="A12044" s="35"/>
      <c r="B12044" s="68"/>
      <c r="C12044" s="70"/>
      <c r="D12044" s="23"/>
      <c r="E12044" s="23"/>
      <c r="F12044" s="23"/>
      <c r="G12044" s="23"/>
      <c r="H12044" s="23"/>
      <c r="I12044" s="23"/>
      <c r="J12044" s="24"/>
      <c r="K12044" s="24"/>
      <c r="L12044" s="24"/>
      <c r="M12044" s="87"/>
    </row>
    <row r="12045" spans="1:13" x14ac:dyDescent="0.25">
      <c r="A12045" s="35"/>
      <c r="B12045" s="68"/>
      <c r="C12045" s="70"/>
      <c r="D12045" s="23"/>
      <c r="E12045" s="23"/>
      <c r="F12045" s="23"/>
      <c r="G12045" s="23"/>
      <c r="H12045" s="23"/>
      <c r="I12045" s="23"/>
      <c r="J12045" s="24"/>
      <c r="K12045" s="24"/>
      <c r="L12045" s="24"/>
      <c r="M12045" s="87"/>
    </row>
    <row r="12046" spans="1:13" x14ac:dyDescent="0.25">
      <c r="A12046" s="35"/>
      <c r="B12046" s="68"/>
      <c r="C12046" s="70"/>
      <c r="D12046" s="23"/>
      <c r="E12046" s="23"/>
      <c r="F12046" s="23"/>
      <c r="G12046" s="23"/>
      <c r="H12046" s="23"/>
      <c r="I12046" s="23"/>
      <c r="J12046" s="24"/>
      <c r="K12046" s="24"/>
      <c r="L12046" s="24"/>
      <c r="M12046" s="87"/>
    </row>
    <row r="12047" spans="1:13" x14ac:dyDescent="0.25">
      <c r="A12047" s="35"/>
      <c r="B12047" s="68"/>
      <c r="C12047" s="70"/>
      <c r="D12047" s="23"/>
      <c r="E12047" s="23"/>
      <c r="F12047" s="23"/>
      <c r="G12047" s="23"/>
      <c r="H12047" s="23"/>
      <c r="I12047" s="23"/>
      <c r="J12047" s="24"/>
      <c r="K12047" s="24"/>
      <c r="L12047" s="24"/>
      <c r="M12047" s="87"/>
    </row>
    <row r="12048" spans="1:13" x14ac:dyDescent="0.25">
      <c r="A12048" s="35"/>
      <c r="B12048" s="68"/>
      <c r="C12048" s="70"/>
      <c r="D12048" s="23"/>
      <c r="E12048" s="23"/>
      <c r="F12048" s="23"/>
      <c r="G12048" s="23"/>
      <c r="H12048" s="23"/>
      <c r="I12048" s="23"/>
      <c r="J12048" s="24"/>
      <c r="K12048" s="24"/>
      <c r="L12048" s="24"/>
      <c r="M12048" s="87"/>
    </row>
    <row r="12049" spans="1:13" x14ac:dyDescent="0.25">
      <c r="A12049" s="35"/>
      <c r="B12049" s="68"/>
      <c r="C12049" s="70"/>
      <c r="D12049" s="23"/>
      <c r="E12049" s="23"/>
      <c r="F12049" s="23"/>
      <c r="G12049" s="23"/>
      <c r="H12049" s="23"/>
      <c r="I12049" s="23"/>
      <c r="J12049" s="24"/>
      <c r="K12049" s="24"/>
      <c r="L12049" s="24"/>
      <c r="M12049" s="87"/>
    </row>
    <row r="12050" spans="1:13" x14ac:dyDescent="0.25">
      <c r="A12050" s="35"/>
      <c r="B12050" s="68"/>
      <c r="C12050" s="70"/>
      <c r="D12050" s="23"/>
      <c r="E12050" s="23"/>
      <c r="F12050" s="23"/>
      <c r="G12050" s="23"/>
      <c r="H12050" s="23"/>
      <c r="I12050" s="23"/>
      <c r="J12050" s="24"/>
      <c r="K12050" s="24"/>
      <c r="L12050" s="24"/>
      <c r="M12050" s="87"/>
    </row>
    <row r="12051" spans="1:13" x14ac:dyDescent="0.25">
      <c r="A12051" s="35"/>
      <c r="B12051" s="68"/>
      <c r="C12051" s="70"/>
      <c r="D12051" s="23"/>
      <c r="E12051" s="23"/>
      <c r="F12051" s="23"/>
      <c r="G12051" s="23"/>
      <c r="H12051" s="23"/>
      <c r="I12051" s="23"/>
      <c r="J12051" s="24"/>
      <c r="K12051" s="24"/>
      <c r="L12051" s="24"/>
      <c r="M12051" s="87"/>
    </row>
    <row r="12052" spans="1:13" x14ac:dyDescent="0.25">
      <c r="A12052" s="35"/>
      <c r="B12052" s="68"/>
      <c r="C12052" s="70"/>
      <c r="D12052" s="23"/>
      <c r="E12052" s="23"/>
      <c r="F12052" s="23"/>
      <c r="G12052" s="23"/>
      <c r="H12052" s="23"/>
      <c r="I12052" s="23"/>
      <c r="J12052" s="24"/>
      <c r="K12052" s="24"/>
      <c r="L12052" s="24"/>
      <c r="M12052" s="87"/>
    </row>
    <row r="12053" spans="1:13" x14ac:dyDescent="0.25">
      <c r="A12053" s="35"/>
      <c r="B12053" s="68"/>
      <c r="C12053" s="70"/>
      <c r="D12053" s="23"/>
      <c r="E12053" s="23"/>
      <c r="F12053" s="23"/>
      <c r="G12053" s="23"/>
      <c r="H12053" s="23"/>
      <c r="I12053" s="23"/>
      <c r="J12053" s="24"/>
      <c r="K12053" s="24"/>
      <c r="L12053" s="24"/>
      <c r="M12053" s="87"/>
    </row>
    <row r="12054" spans="1:13" x14ac:dyDescent="0.25">
      <c r="A12054" s="35"/>
      <c r="B12054" s="68"/>
      <c r="C12054" s="70"/>
      <c r="D12054" s="23"/>
      <c r="E12054" s="23"/>
      <c r="F12054" s="23"/>
      <c r="G12054" s="23"/>
      <c r="H12054" s="23"/>
      <c r="I12054" s="23"/>
      <c r="J12054" s="24"/>
      <c r="K12054" s="24"/>
      <c r="L12054" s="24"/>
      <c r="M12054" s="87"/>
    </row>
    <row r="12055" spans="1:13" x14ac:dyDescent="0.25">
      <c r="A12055" s="35"/>
      <c r="B12055" s="68"/>
      <c r="C12055" s="70"/>
      <c r="D12055" s="23"/>
      <c r="E12055" s="23"/>
      <c r="F12055" s="23"/>
      <c r="G12055" s="23"/>
      <c r="H12055" s="23"/>
      <c r="I12055" s="23"/>
      <c r="J12055" s="24"/>
      <c r="K12055" s="24"/>
      <c r="L12055" s="24"/>
      <c r="M12055" s="87"/>
    </row>
    <row r="12056" spans="1:13" x14ac:dyDescent="0.25">
      <c r="A12056" s="35"/>
      <c r="B12056" s="68"/>
      <c r="C12056" s="70"/>
      <c r="D12056" s="23"/>
      <c r="E12056" s="23"/>
      <c r="F12056" s="23"/>
      <c r="G12056" s="23"/>
      <c r="H12056" s="23"/>
      <c r="I12056" s="23"/>
      <c r="J12056" s="24"/>
      <c r="K12056" s="24"/>
      <c r="L12056" s="24"/>
      <c r="M12056" s="87"/>
    </row>
    <row r="12057" spans="1:13" x14ac:dyDescent="0.25">
      <c r="A12057" s="35"/>
      <c r="B12057" s="68"/>
      <c r="C12057" s="70"/>
      <c r="D12057" s="23"/>
      <c r="E12057" s="23"/>
      <c r="F12057" s="23"/>
      <c r="G12057" s="23"/>
      <c r="H12057" s="23"/>
      <c r="I12057" s="23"/>
      <c r="J12057" s="24"/>
      <c r="K12057" s="24"/>
      <c r="L12057" s="24"/>
      <c r="M12057" s="87"/>
    </row>
    <row r="12058" spans="1:13" x14ac:dyDescent="0.25">
      <c r="A12058" s="35"/>
      <c r="B12058" s="68"/>
      <c r="C12058" s="70"/>
      <c r="D12058" s="23"/>
      <c r="E12058" s="23"/>
      <c r="F12058" s="23"/>
      <c r="G12058" s="23"/>
      <c r="H12058" s="23"/>
      <c r="I12058" s="23"/>
      <c r="J12058" s="24"/>
      <c r="K12058" s="24"/>
      <c r="L12058" s="24"/>
      <c r="M12058" s="87"/>
    </row>
    <row r="12059" spans="1:13" x14ac:dyDescent="0.25">
      <c r="A12059" s="35"/>
      <c r="B12059" s="68"/>
      <c r="C12059" s="70"/>
      <c r="D12059" s="23"/>
      <c r="E12059" s="23"/>
      <c r="F12059" s="23"/>
      <c r="G12059" s="23"/>
      <c r="H12059" s="23"/>
      <c r="I12059" s="23"/>
      <c r="J12059" s="24"/>
      <c r="K12059" s="24"/>
      <c r="L12059" s="24"/>
      <c r="M12059" s="87"/>
    </row>
    <row r="12060" spans="1:13" x14ac:dyDescent="0.25">
      <c r="A12060" s="35"/>
      <c r="B12060" s="68"/>
      <c r="C12060" s="70"/>
      <c r="D12060" s="23"/>
      <c r="E12060" s="23"/>
      <c r="F12060" s="23"/>
      <c r="G12060" s="23"/>
      <c r="H12060" s="23"/>
      <c r="I12060" s="23"/>
      <c r="J12060" s="24"/>
      <c r="K12060" s="24"/>
      <c r="L12060" s="24"/>
      <c r="M12060" s="87"/>
    </row>
    <row r="12061" spans="1:13" x14ac:dyDescent="0.25">
      <c r="A12061" s="35"/>
      <c r="B12061" s="68"/>
      <c r="C12061" s="70"/>
      <c r="D12061" s="23"/>
      <c r="E12061" s="23"/>
      <c r="F12061" s="23"/>
      <c r="G12061" s="23"/>
      <c r="H12061" s="23"/>
      <c r="I12061" s="23"/>
      <c r="J12061" s="24"/>
      <c r="K12061" s="24"/>
      <c r="L12061" s="24"/>
      <c r="M12061" s="87"/>
    </row>
    <row r="12062" spans="1:13" x14ac:dyDescent="0.25">
      <c r="A12062" s="35"/>
      <c r="B12062" s="68"/>
      <c r="C12062" s="70"/>
      <c r="D12062" s="23"/>
      <c r="E12062" s="23"/>
      <c r="F12062" s="23"/>
      <c r="G12062" s="23"/>
      <c r="H12062" s="23"/>
      <c r="I12062" s="23"/>
      <c r="J12062" s="24"/>
      <c r="K12062" s="24"/>
      <c r="L12062" s="24"/>
      <c r="M12062" s="87"/>
    </row>
    <row r="12063" spans="1:13" x14ac:dyDescent="0.25">
      <c r="A12063" s="35"/>
      <c r="B12063" s="68"/>
      <c r="C12063" s="70"/>
      <c r="D12063" s="23"/>
      <c r="E12063" s="23"/>
      <c r="F12063" s="23"/>
      <c r="G12063" s="23"/>
      <c r="H12063" s="23"/>
      <c r="I12063" s="23"/>
      <c r="J12063" s="24"/>
      <c r="K12063" s="24"/>
      <c r="L12063" s="24"/>
      <c r="M12063" s="87"/>
    </row>
    <row r="12064" spans="1:13" x14ac:dyDescent="0.25">
      <c r="A12064" s="35"/>
      <c r="B12064" s="68"/>
      <c r="C12064" s="70"/>
      <c r="D12064" s="23"/>
      <c r="E12064" s="23"/>
      <c r="F12064" s="23"/>
      <c r="G12064" s="23"/>
      <c r="H12064" s="23"/>
      <c r="I12064" s="23"/>
      <c r="J12064" s="24"/>
      <c r="K12064" s="24"/>
      <c r="L12064" s="24"/>
      <c r="M12064" s="87"/>
    </row>
    <row r="12065" spans="1:13" x14ac:dyDescent="0.25">
      <c r="A12065" s="35"/>
      <c r="B12065" s="68"/>
      <c r="C12065" s="70"/>
      <c r="D12065" s="23"/>
      <c r="E12065" s="23"/>
      <c r="F12065" s="23"/>
      <c r="G12065" s="23"/>
      <c r="H12065" s="23"/>
      <c r="I12065" s="23"/>
      <c r="J12065" s="24"/>
      <c r="K12065" s="24"/>
      <c r="L12065" s="24"/>
      <c r="M12065" s="87"/>
    </row>
    <row r="12066" spans="1:13" x14ac:dyDescent="0.25">
      <c r="A12066" s="35"/>
      <c r="B12066" s="68"/>
      <c r="C12066" s="70"/>
      <c r="D12066" s="23"/>
      <c r="E12066" s="23"/>
      <c r="F12066" s="23"/>
      <c r="G12066" s="23"/>
      <c r="H12066" s="23"/>
      <c r="I12066" s="23"/>
      <c r="J12066" s="24"/>
      <c r="K12066" s="24"/>
      <c r="L12066" s="24"/>
      <c r="M12066" s="87"/>
    </row>
    <row r="12067" spans="1:13" x14ac:dyDescent="0.25">
      <c r="A12067" s="35"/>
      <c r="B12067" s="68"/>
      <c r="C12067" s="70"/>
      <c r="D12067" s="23"/>
      <c r="E12067" s="23"/>
      <c r="F12067" s="23"/>
      <c r="G12067" s="23"/>
      <c r="H12067" s="23"/>
      <c r="I12067" s="23"/>
      <c r="J12067" s="24"/>
      <c r="K12067" s="24"/>
      <c r="L12067" s="24"/>
      <c r="M12067" s="87"/>
    </row>
    <row r="12068" spans="1:13" x14ac:dyDescent="0.25">
      <c r="A12068" s="35"/>
      <c r="B12068" s="68"/>
      <c r="C12068" s="70"/>
      <c r="D12068" s="23"/>
      <c r="E12068" s="23"/>
      <c r="F12068" s="23"/>
      <c r="G12068" s="23"/>
      <c r="H12068" s="23"/>
      <c r="I12068" s="23"/>
      <c r="J12068" s="24"/>
      <c r="K12068" s="24"/>
      <c r="L12068" s="24"/>
      <c r="M12068" s="87"/>
    </row>
    <row r="12069" spans="1:13" x14ac:dyDescent="0.25">
      <c r="A12069" s="35"/>
      <c r="B12069" s="68"/>
      <c r="C12069" s="70"/>
      <c r="D12069" s="23"/>
      <c r="E12069" s="23"/>
      <c r="F12069" s="23"/>
      <c r="G12069" s="23"/>
      <c r="H12069" s="23"/>
      <c r="I12069" s="23"/>
      <c r="J12069" s="24"/>
      <c r="K12069" s="24"/>
      <c r="L12069" s="24"/>
      <c r="M12069" s="87"/>
    </row>
    <row r="12070" spans="1:13" x14ac:dyDescent="0.25">
      <c r="A12070" s="35"/>
      <c r="B12070" s="68"/>
      <c r="C12070" s="70"/>
      <c r="D12070" s="23"/>
      <c r="E12070" s="23"/>
      <c r="F12070" s="23"/>
      <c r="G12070" s="23"/>
      <c r="H12070" s="23"/>
      <c r="I12070" s="23"/>
      <c r="J12070" s="24"/>
      <c r="K12070" s="24"/>
      <c r="L12070" s="24"/>
      <c r="M12070" s="87"/>
    </row>
    <row r="12071" spans="1:13" x14ac:dyDescent="0.25">
      <c r="A12071" s="35"/>
      <c r="B12071" s="68"/>
      <c r="C12071" s="70"/>
      <c r="D12071" s="23"/>
      <c r="E12071" s="23"/>
      <c r="F12071" s="23"/>
      <c r="G12071" s="23"/>
      <c r="H12071" s="23"/>
      <c r="I12071" s="23"/>
      <c r="J12071" s="24"/>
      <c r="K12071" s="24"/>
      <c r="L12071" s="24"/>
      <c r="M12071" s="87"/>
    </row>
    <row r="12072" spans="1:13" x14ac:dyDescent="0.25">
      <c r="A12072" s="35"/>
      <c r="B12072" s="68"/>
      <c r="C12072" s="70"/>
      <c r="D12072" s="23"/>
      <c r="E12072" s="23"/>
      <c r="F12072" s="23"/>
      <c r="G12072" s="23"/>
      <c r="H12072" s="23"/>
      <c r="I12072" s="23"/>
      <c r="J12072" s="24"/>
      <c r="K12072" s="24"/>
      <c r="L12072" s="24"/>
      <c r="M12072" s="87"/>
    </row>
    <row r="12073" spans="1:13" x14ac:dyDescent="0.25">
      <c r="A12073" s="35"/>
      <c r="B12073" s="68"/>
      <c r="C12073" s="70"/>
      <c r="D12073" s="23"/>
      <c r="E12073" s="23"/>
      <c r="F12073" s="23"/>
      <c r="G12073" s="23"/>
      <c r="H12073" s="23"/>
      <c r="I12073" s="23"/>
      <c r="J12073" s="24"/>
      <c r="K12073" s="24"/>
      <c r="L12073" s="24"/>
      <c r="M12073" s="87"/>
    </row>
    <row r="12074" spans="1:13" x14ac:dyDescent="0.25">
      <c r="A12074" s="35"/>
      <c r="B12074" s="68"/>
      <c r="C12074" s="70"/>
      <c r="D12074" s="23"/>
      <c r="E12074" s="23"/>
      <c r="F12074" s="23"/>
      <c r="G12074" s="23"/>
      <c r="H12074" s="23"/>
      <c r="I12074" s="23"/>
      <c r="J12074" s="24"/>
      <c r="K12074" s="24"/>
      <c r="L12074" s="24"/>
      <c r="M12074" s="87"/>
    </row>
    <row r="12075" spans="1:13" x14ac:dyDescent="0.25">
      <c r="A12075" s="35"/>
      <c r="B12075" s="68"/>
      <c r="C12075" s="70"/>
      <c r="D12075" s="23"/>
      <c r="E12075" s="23"/>
      <c r="F12075" s="23"/>
      <c r="G12075" s="23"/>
      <c r="H12075" s="23"/>
      <c r="I12075" s="23"/>
      <c r="J12075" s="24"/>
      <c r="K12075" s="24"/>
      <c r="L12075" s="24"/>
      <c r="M12075" s="87"/>
    </row>
    <row r="12076" spans="1:13" x14ac:dyDescent="0.25">
      <c r="A12076" s="35"/>
      <c r="B12076" s="68"/>
      <c r="C12076" s="70"/>
      <c r="D12076" s="23"/>
      <c r="E12076" s="23"/>
      <c r="F12076" s="23"/>
      <c r="G12076" s="23"/>
      <c r="H12076" s="23"/>
      <c r="I12076" s="23"/>
      <c r="J12076" s="24"/>
      <c r="K12076" s="24"/>
      <c r="L12076" s="24"/>
      <c r="M12076" s="87"/>
    </row>
    <row r="12077" spans="1:13" x14ac:dyDescent="0.25">
      <c r="A12077" s="35"/>
      <c r="B12077" s="68"/>
      <c r="C12077" s="70"/>
      <c r="D12077" s="23"/>
      <c r="E12077" s="23"/>
      <c r="F12077" s="23"/>
      <c r="G12077" s="23"/>
      <c r="H12077" s="23"/>
      <c r="I12077" s="23"/>
      <c r="J12077" s="24"/>
      <c r="K12077" s="24"/>
      <c r="L12077" s="24"/>
      <c r="M12077" s="87"/>
    </row>
    <row r="12078" spans="1:13" x14ac:dyDescent="0.25">
      <c r="A12078" s="35"/>
      <c r="B12078" s="68"/>
      <c r="C12078" s="70"/>
      <c r="D12078" s="23"/>
      <c r="E12078" s="23"/>
      <c r="F12078" s="23"/>
      <c r="G12078" s="23"/>
      <c r="H12078" s="23"/>
      <c r="I12078" s="23"/>
      <c r="J12078" s="24"/>
      <c r="K12078" s="24"/>
      <c r="L12078" s="24"/>
      <c r="M12078" s="87"/>
    </row>
    <row r="12079" spans="1:13" x14ac:dyDescent="0.25">
      <c r="A12079" s="35"/>
      <c r="B12079" s="68"/>
      <c r="C12079" s="70"/>
      <c r="D12079" s="23"/>
      <c r="E12079" s="23"/>
      <c r="F12079" s="23"/>
      <c r="G12079" s="23"/>
      <c r="H12079" s="23"/>
      <c r="I12079" s="23"/>
      <c r="J12079" s="24"/>
      <c r="K12079" s="24"/>
      <c r="L12079" s="24"/>
      <c r="M12079" s="87"/>
    </row>
    <row r="12080" spans="1:13" x14ac:dyDescent="0.25">
      <c r="A12080" s="35"/>
      <c r="B12080" s="68"/>
      <c r="C12080" s="70"/>
      <c r="D12080" s="23"/>
      <c r="E12080" s="23"/>
      <c r="F12080" s="23"/>
      <c r="G12080" s="23"/>
      <c r="H12080" s="23"/>
      <c r="I12080" s="23"/>
      <c r="J12080" s="24"/>
      <c r="K12080" s="24"/>
      <c r="L12080" s="24"/>
      <c r="M12080" s="87"/>
    </row>
    <row r="12081" spans="1:13" x14ac:dyDescent="0.25">
      <c r="A12081" s="35"/>
      <c r="B12081" s="68"/>
      <c r="C12081" s="70"/>
      <c r="D12081" s="23"/>
      <c r="E12081" s="23"/>
      <c r="F12081" s="23"/>
      <c r="G12081" s="23"/>
      <c r="H12081" s="23"/>
      <c r="I12081" s="23"/>
      <c r="J12081" s="24"/>
      <c r="K12081" s="24"/>
      <c r="L12081" s="24"/>
      <c r="M12081" s="87"/>
    </row>
    <row r="12082" spans="1:13" x14ac:dyDescent="0.25">
      <c r="A12082" s="35"/>
      <c r="B12082" s="68"/>
      <c r="C12082" s="70"/>
      <c r="D12082" s="23"/>
      <c r="E12082" s="23"/>
      <c r="F12082" s="23"/>
      <c r="G12082" s="23"/>
      <c r="H12082" s="23"/>
      <c r="I12082" s="23"/>
      <c r="J12082" s="24"/>
      <c r="K12082" s="24"/>
      <c r="L12082" s="24"/>
      <c r="M12082" s="87"/>
    </row>
    <row r="12083" spans="1:13" x14ac:dyDescent="0.25">
      <c r="A12083" s="35"/>
      <c r="B12083" s="68"/>
      <c r="C12083" s="70"/>
      <c r="D12083" s="23"/>
      <c r="E12083" s="23"/>
      <c r="F12083" s="23"/>
      <c r="G12083" s="23"/>
      <c r="H12083" s="23"/>
      <c r="I12083" s="23"/>
      <c r="J12083" s="24"/>
      <c r="K12083" s="24"/>
      <c r="L12083" s="24"/>
      <c r="M12083" s="87"/>
    </row>
    <row r="12084" spans="1:13" x14ac:dyDescent="0.25">
      <c r="A12084" s="35"/>
      <c r="B12084" s="68"/>
      <c r="C12084" s="70"/>
      <c r="D12084" s="23"/>
      <c r="E12084" s="23"/>
      <c r="F12084" s="23"/>
      <c r="G12084" s="23"/>
      <c r="H12084" s="23"/>
      <c r="I12084" s="23"/>
      <c r="J12084" s="24"/>
      <c r="K12084" s="24"/>
      <c r="L12084" s="24"/>
      <c r="M12084" s="87"/>
    </row>
    <row r="12085" spans="1:13" x14ac:dyDescent="0.25">
      <c r="A12085" s="35"/>
      <c r="B12085" s="68"/>
      <c r="C12085" s="70"/>
      <c r="D12085" s="23"/>
      <c r="E12085" s="23"/>
      <c r="F12085" s="23"/>
      <c r="G12085" s="23"/>
      <c r="H12085" s="23"/>
      <c r="I12085" s="23"/>
      <c r="J12085" s="24"/>
      <c r="K12085" s="24"/>
      <c r="L12085" s="24"/>
      <c r="M12085" s="87"/>
    </row>
    <row r="12086" spans="1:13" x14ac:dyDescent="0.25">
      <c r="A12086" s="35"/>
      <c r="B12086" s="68"/>
      <c r="C12086" s="70"/>
      <c r="D12086" s="23"/>
      <c r="E12086" s="23"/>
      <c r="F12086" s="23"/>
      <c r="G12086" s="23"/>
      <c r="H12086" s="23"/>
      <c r="I12086" s="23"/>
      <c r="J12086" s="24"/>
      <c r="K12086" s="24"/>
      <c r="L12086" s="24"/>
      <c r="M12086" s="87"/>
    </row>
    <row r="12087" spans="1:13" x14ac:dyDescent="0.25">
      <c r="A12087" s="35"/>
      <c r="B12087" s="68"/>
      <c r="C12087" s="70"/>
      <c r="D12087" s="23"/>
      <c r="E12087" s="23"/>
      <c r="F12087" s="23"/>
      <c r="G12087" s="23"/>
      <c r="H12087" s="23"/>
      <c r="I12087" s="23"/>
      <c r="J12087" s="24"/>
      <c r="K12087" s="24"/>
      <c r="L12087" s="24"/>
      <c r="M12087" s="87"/>
    </row>
    <row r="12088" spans="1:13" x14ac:dyDescent="0.25">
      <c r="A12088" s="35"/>
      <c r="B12088" s="68"/>
      <c r="C12088" s="70"/>
      <c r="D12088" s="23"/>
      <c r="E12088" s="23"/>
      <c r="F12088" s="23"/>
      <c r="G12088" s="23"/>
      <c r="H12088" s="23"/>
      <c r="I12088" s="23"/>
      <c r="J12088" s="24"/>
      <c r="K12088" s="24"/>
      <c r="L12088" s="24"/>
      <c r="M12088" s="87"/>
    </row>
    <row r="12089" spans="1:13" x14ac:dyDescent="0.25">
      <c r="A12089" s="35"/>
      <c r="B12089" s="68"/>
      <c r="C12089" s="70"/>
      <c r="D12089" s="23"/>
      <c r="E12089" s="23"/>
      <c r="F12089" s="23"/>
      <c r="G12089" s="23"/>
      <c r="H12089" s="23"/>
      <c r="I12089" s="23"/>
      <c r="J12089" s="24"/>
      <c r="K12089" s="24"/>
      <c r="L12089" s="24"/>
      <c r="M12089" s="87"/>
    </row>
    <row r="12090" spans="1:13" x14ac:dyDescent="0.25">
      <c r="A12090" s="35"/>
      <c r="B12090" s="68"/>
      <c r="C12090" s="70"/>
      <c r="D12090" s="23"/>
      <c r="E12090" s="23"/>
      <c r="F12090" s="23"/>
      <c r="G12090" s="23"/>
      <c r="H12090" s="23"/>
      <c r="I12090" s="23"/>
      <c r="J12090" s="24"/>
      <c r="K12090" s="24"/>
      <c r="L12090" s="24"/>
      <c r="M12090" s="87"/>
    </row>
    <row r="12091" spans="1:13" x14ac:dyDescent="0.25">
      <c r="A12091" s="35"/>
      <c r="B12091" s="68"/>
      <c r="C12091" s="70"/>
      <c r="D12091" s="23"/>
      <c r="E12091" s="23"/>
      <c r="F12091" s="23"/>
      <c r="G12091" s="23"/>
      <c r="H12091" s="23"/>
      <c r="I12091" s="23"/>
      <c r="J12091" s="24"/>
      <c r="K12091" s="24"/>
      <c r="L12091" s="24"/>
      <c r="M12091" s="87"/>
    </row>
    <row r="12092" spans="1:13" x14ac:dyDescent="0.25">
      <c r="A12092" s="35"/>
      <c r="B12092" s="68"/>
      <c r="C12092" s="70"/>
      <c r="D12092" s="23"/>
      <c r="E12092" s="23"/>
      <c r="F12092" s="23"/>
      <c r="G12092" s="23"/>
      <c r="H12092" s="23"/>
      <c r="I12092" s="23"/>
      <c r="J12092" s="24"/>
      <c r="K12092" s="24"/>
      <c r="L12092" s="24"/>
      <c r="M12092" s="87"/>
    </row>
    <row r="12093" spans="1:13" x14ac:dyDescent="0.25">
      <c r="A12093" s="35"/>
      <c r="B12093" s="68"/>
      <c r="C12093" s="70"/>
      <c r="D12093" s="23"/>
      <c r="E12093" s="23"/>
      <c r="F12093" s="23"/>
      <c r="G12093" s="23"/>
      <c r="H12093" s="23"/>
      <c r="I12093" s="23"/>
      <c r="J12093" s="24"/>
      <c r="K12093" s="24"/>
      <c r="L12093" s="24"/>
      <c r="M12093" s="87"/>
    </row>
    <row r="12094" spans="1:13" x14ac:dyDescent="0.25">
      <c r="A12094" s="35"/>
      <c r="B12094" s="68"/>
      <c r="C12094" s="70"/>
      <c r="D12094" s="23"/>
      <c r="E12094" s="23"/>
      <c r="F12094" s="23"/>
      <c r="G12094" s="23"/>
      <c r="H12094" s="23"/>
      <c r="I12094" s="23"/>
      <c r="J12094" s="24"/>
      <c r="K12094" s="24"/>
      <c r="L12094" s="24"/>
      <c r="M12094" s="87"/>
    </row>
    <row r="12095" spans="1:13" x14ac:dyDescent="0.25">
      <c r="A12095" s="35"/>
      <c r="B12095" s="68"/>
      <c r="C12095" s="70"/>
      <c r="D12095" s="23"/>
      <c r="E12095" s="23"/>
      <c r="F12095" s="23"/>
      <c r="G12095" s="23"/>
      <c r="H12095" s="23"/>
      <c r="I12095" s="23"/>
      <c r="J12095" s="24"/>
      <c r="K12095" s="24"/>
      <c r="L12095" s="24"/>
      <c r="M12095" s="87"/>
    </row>
    <row r="12096" spans="1:13" x14ac:dyDescent="0.25">
      <c r="A12096" s="35"/>
      <c r="B12096" s="68"/>
      <c r="C12096" s="70"/>
      <c r="D12096" s="23"/>
      <c r="E12096" s="23"/>
      <c r="F12096" s="23"/>
      <c r="G12096" s="23"/>
      <c r="H12096" s="23"/>
      <c r="I12096" s="23"/>
      <c r="J12096" s="24"/>
      <c r="K12096" s="24"/>
      <c r="L12096" s="24"/>
      <c r="M12096" s="87"/>
    </row>
    <row r="12097" spans="1:13" x14ac:dyDescent="0.25">
      <c r="A12097" s="35"/>
      <c r="B12097" s="68"/>
      <c r="C12097" s="70"/>
      <c r="D12097" s="23"/>
      <c r="E12097" s="23"/>
      <c r="F12097" s="23"/>
      <c r="G12097" s="23"/>
      <c r="H12097" s="23"/>
      <c r="I12097" s="23"/>
      <c r="J12097" s="24"/>
      <c r="K12097" s="24"/>
      <c r="L12097" s="24"/>
      <c r="M12097" s="87"/>
    </row>
    <row r="12098" spans="1:13" x14ac:dyDescent="0.25">
      <c r="A12098" s="35"/>
      <c r="B12098" s="68"/>
      <c r="C12098" s="70"/>
      <c r="D12098" s="23"/>
      <c r="E12098" s="23"/>
      <c r="F12098" s="23"/>
      <c r="G12098" s="23"/>
      <c r="H12098" s="23"/>
      <c r="I12098" s="23"/>
      <c r="J12098" s="24"/>
      <c r="K12098" s="24"/>
      <c r="L12098" s="24"/>
      <c r="M12098" s="87"/>
    </row>
    <row r="12099" spans="1:13" x14ac:dyDescent="0.25">
      <c r="A12099" s="35"/>
      <c r="B12099" s="68"/>
      <c r="C12099" s="70"/>
      <c r="D12099" s="23"/>
      <c r="E12099" s="23"/>
      <c r="F12099" s="23"/>
      <c r="G12099" s="23"/>
      <c r="H12099" s="23"/>
      <c r="I12099" s="23"/>
      <c r="J12099" s="24"/>
      <c r="K12099" s="24"/>
      <c r="L12099" s="24"/>
      <c r="M12099" s="87"/>
    </row>
    <row r="12100" spans="1:13" x14ac:dyDescent="0.25">
      <c r="A12100" s="35"/>
      <c r="B12100" s="68"/>
      <c r="C12100" s="70"/>
      <c r="D12100" s="23"/>
      <c r="E12100" s="23"/>
      <c r="F12100" s="23"/>
      <c r="G12100" s="23"/>
      <c r="H12100" s="23"/>
      <c r="I12100" s="23"/>
      <c r="J12100" s="24"/>
      <c r="K12100" s="24"/>
      <c r="L12100" s="24"/>
      <c r="M12100" s="87"/>
    </row>
    <row r="12101" spans="1:13" x14ac:dyDescent="0.25">
      <c r="A12101" s="35"/>
      <c r="B12101" s="68"/>
      <c r="C12101" s="70"/>
      <c r="D12101" s="23"/>
      <c r="E12101" s="23"/>
      <c r="F12101" s="23"/>
      <c r="G12101" s="23"/>
      <c r="H12101" s="23"/>
      <c r="I12101" s="23"/>
      <c r="J12101" s="24"/>
      <c r="K12101" s="24"/>
      <c r="L12101" s="24"/>
      <c r="M12101" s="87"/>
    </row>
    <row r="12102" spans="1:13" x14ac:dyDescent="0.25">
      <c r="A12102" s="35"/>
      <c r="B12102" s="68"/>
      <c r="C12102" s="70"/>
      <c r="D12102" s="23"/>
      <c r="E12102" s="23"/>
      <c r="F12102" s="23"/>
      <c r="G12102" s="23"/>
      <c r="H12102" s="23"/>
      <c r="I12102" s="23"/>
      <c r="J12102" s="24"/>
      <c r="K12102" s="24"/>
      <c r="L12102" s="24"/>
      <c r="M12102" s="87"/>
    </row>
    <row r="12103" spans="1:13" x14ac:dyDescent="0.25">
      <c r="A12103" s="35"/>
      <c r="B12103" s="68"/>
      <c r="C12103" s="70"/>
      <c r="D12103" s="23"/>
      <c r="E12103" s="23"/>
      <c r="F12103" s="23"/>
      <c r="G12103" s="23"/>
      <c r="H12103" s="23"/>
      <c r="I12103" s="23"/>
      <c r="J12103" s="24"/>
      <c r="K12103" s="24"/>
      <c r="L12103" s="24"/>
      <c r="M12103" s="87"/>
    </row>
    <row r="12104" spans="1:13" x14ac:dyDescent="0.25">
      <c r="A12104" s="35"/>
      <c r="B12104" s="68"/>
      <c r="C12104" s="70"/>
      <c r="D12104" s="23"/>
      <c r="E12104" s="23"/>
      <c r="F12104" s="23"/>
      <c r="G12104" s="23"/>
      <c r="H12104" s="23"/>
      <c r="I12104" s="23"/>
      <c r="J12104" s="24"/>
      <c r="K12104" s="24"/>
      <c r="L12104" s="24"/>
      <c r="M12104" s="87"/>
    </row>
    <row r="12105" spans="1:13" x14ac:dyDescent="0.25">
      <c r="A12105" s="35"/>
      <c r="B12105" s="68"/>
      <c r="C12105" s="70"/>
      <c r="D12105" s="23"/>
      <c r="E12105" s="23"/>
      <c r="F12105" s="23"/>
      <c r="G12105" s="23"/>
      <c r="H12105" s="23"/>
      <c r="I12105" s="23"/>
      <c r="J12105" s="24"/>
      <c r="K12105" s="24"/>
      <c r="L12105" s="24"/>
      <c r="M12105" s="87"/>
    </row>
    <row r="12106" spans="1:13" x14ac:dyDescent="0.25">
      <c r="A12106" s="35"/>
      <c r="B12106" s="68"/>
      <c r="C12106" s="70"/>
      <c r="D12106" s="23"/>
      <c r="E12106" s="23"/>
      <c r="F12106" s="23"/>
      <c r="G12106" s="23"/>
      <c r="H12106" s="23"/>
      <c r="I12106" s="23"/>
      <c r="J12106" s="24"/>
      <c r="K12106" s="24"/>
      <c r="L12106" s="24"/>
      <c r="M12106" s="87"/>
    </row>
    <row r="12107" spans="1:13" x14ac:dyDescent="0.25">
      <c r="A12107" s="35"/>
      <c r="B12107" s="68"/>
      <c r="C12107" s="70"/>
      <c r="D12107" s="23"/>
      <c r="E12107" s="23"/>
      <c r="F12107" s="23"/>
      <c r="G12107" s="23"/>
      <c r="H12107" s="23"/>
      <c r="I12107" s="23"/>
      <c r="J12107" s="24"/>
      <c r="K12107" s="24"/>
      <c r="L12107" s="24"/>
      <c r="M12107" s="87"/>
    </row>
    <row r="12108" spans="1:13" x14ac:dyDescent="0.25">
      <c r="A12108" s="35"/>
      <c r="B12108" s="68"/>
      <c r="C12108" s="70"/>
      <c r="D12108" s="23"/>
      <c r="E12108" s="23"/>
      <c r="F12108" s="23"/>
      <c r="G12108" s="23"/>
      <c r="H12108" s="23"/>
      <c r="I12108" s="23"/>
      <c r="J12108" s="24"/>
      <c r="K12108" s="24"/>
      <c r="L12108" s="24"/>
      <c r="M12108" s="87"/>
    </row>
    <row r="12109" spans="1:13" x14ac:dyDescent="0.25">
      <c r="A12109" s="35"/>
      <c r="B12109" s="68"/>
      <c r="C12109" s="70"/>
      <c r="D12109" s="23"/>
      <c r="E12109" s="23"/>
      <c r="F12109" s="23"/>
      <c r="G12109" s="23"/>
      <c r="H12109" s="23"/>
      <c r="I12109" s="23"/>
      <c r="J12109" s="24"/>
      <c r="K12109" s="24"/>
      <c r="L12109" s="24"/>
      <c r="M12109" s="87"/>
    </row>
    <row r="12110" spans="1:13" x14ac:dyDescent="0.25">
      <c r="A12110" s="35"/>
      <c r="B12110" s="68"/>
      <c r="C12110" s="70"/>
      <c r="D12110" s="23"/>
      <c r="E12110" s="23"/>
      <c r="F12110" s="23"/>
      <c r="G12110" s="23"/>
      <c r="H12110" s="23"/>
      <c r="I12110" s="23"/>
      <c r="J12110" s="24"/>
      <c r="K12110" s="24"/>
      <c r="L12110" s="24"/>
      <c r="M12110" s="87"/>
    </row>
    <row r="12111" spans="1:13" x14ac:dyDescent="0.25">
      <c r="A12111" s="35"/>
      <c r="B12111" s="68"/>
      <c r="C12111" s="70"/>
      <c r="D12111" s="23"/>
      <c r="E12111" s="23"/>
      <c r="F12111" s="23"/>
      <c r="G12111" s="23"/>
      <c r="H12111" s="23"/>
      <c r="I12111" s="23"/>
      <c r="J12111" s="24"/>
      <c r="K12111" s="24"/>
      <c r="L12111" s="24"/>
      <c r="M12111" s="87"/>
    </row>
    <row r="12112" spans="1:13" x14ac:dyDescent="0.25">
      <c r="A12112" s="35"/>
      <c r="B12112" s="68"/>
      <c r="C12112" s="70"/>
      <c r="D12112" s="23"/>
      <c r="E12112" s="23"/>
      <c r="F12112" s="23"/>
      <c r="G12112" s="23"/>
      <c r="H12112" s="23"/>
      <c r="I12112" s="23"/>
      <c r="J12112" s="24"/>
      <c r="K12112" s="24"/>
      <c r="L12112" s="24"/>
      <c r="M12112" s="87"/>
    </row>
    <row r="12113" spans="1:13" x14ac:dyDescent="0.25">
      <c r="A12113" s="35"/>
      <c r="B12113" s="68"/>
      <c r="C12113" s="70"/>
      <c r="D12113" s="23"/>
      <c r="E12113" s="23"/>
      <c r="F12113" s="23"/>
      <c r="G12113" s="23"/>
      <c r="H12113" s="23"/>
      <c r="I12113" s="23"/>
      <c r="J12113" s="24"/>
      <c r="K12113" s="24"/>
      <c r="L12113" s="24"/>
      <c r="M12113" s="87"/>
    </row>
    <row r="12114" spans="1:13" x14ac:dyDescent="0.25">
      <c r="A12114" s="35"/>
      <c r="B12114" s="68"/>
      <c r="C12114" s="70"/>
      <c r="D12114" s="23"/>
      <c r="E12114" s="23"/>
      <c r="F12114" s="23"/>
      <c r="G12114" s="23"/>
      <c r="H12114" s="23"/>
      <c r="I12114" s="23"/>
      <c r="J12114" s="24"/>
      <c r="K12114" s="24"/>
      <c r="L12114" s="24"/>
      <c r="M12114" s="87"/>
    </row>
    <row r="12115" spans="1:13" x14ac:dyDescent="0.25">
      <c r="A12115" s="35"/>
      <c r="B12115" s="68"/>
      <c r="C12115" s="70"/>
      <c r="D12115" s="23"/>
      <c r="E12115" s="23"/>
      <c r="F12115" s="23"/>
      <c r="G12115" s="23"/>
      <c r="H12115" s="23"/>
      <c r="I12115" s="23"/>
      <c r="J12115" s="24"/>
      <c r="K12115" s="24"/>
      <c r="L12115" s="24"/>
      <c r="M12115" s="87"/>
    </row>
    <row r="12116" spans="1:13" x14ac:dyDescent="0.25">
      <c r="A12116" s="35"/>
      <c r="B12116" s="68"/>
      <c r="C12116" s="70"/>
      <c r="D12116" s="23"/>
      <c r="E12116" s="23"/>
      <c r="F12116" s="23"/>
      <c r="G12116" s="23"/>
      <c r="H12116" s="23"/>
      <c r="I12116" s="23"/>
      <c r="J12116" s="24"/>
      <c r="K12116" s="24"/>
      <c r="L12116" s="24"/>
      <c r="M12116" s="87"/>
    </row>
    <row r="12117" spans="1:13" x14ac:dyDescent="0.25">
      <c r="A12117" s="35"/>
      <c r="B12117" s="68"/>
      <c r="C12117" s="70"/>
      <c r="D12117" s="23"/>
      <c r="E12117" s="23"/>
      <c r="F12117" s="23"/>
      <c r="G12117" s="23"/>
      <c r="H12117" s="23"/>
      <c r="I12117" s="23"/>
      <c r="J12117" s="24"/>
      <c r="K12117" s="24"/>
      <c r="L12117" s="24"/>
      <c r="M12117" s="87"/>
    </row>
    <row r="12118" spans="1:13" x14ac:dyDescent="0.25">
      <c r="A12118" s="35"/>
      <c r="B12118" s="68"/>
      <c r="C12118" s="70"/>
      <c r="D12118" s="23"/>
      <c r="E12118" s="23"/>
      <c r="F12118" s="23"/>
      <c r="G12118" s="23"/>
      <c r="H12118" s="23"/>
      <c r="I12118" s="23"/>
      <c r="J12118" s="24"/>
      <c r="K12118" s="24"/>
      <c r="L12118" s="24"/>
      <c r="M12118" s="87"/>
    </row>
    <row r="12119" spans="1:13" x14ac:dyDescent="0.25">
      <c r="A12119" s="35"/>
      <c r="B12119" s="68"/>
      <c r="C12119" s="70"/>
      <c r="D12119" s="23"/>
      <c r="E12119" s="23"/>
      <c r="F12119" s="23"/>
      <c r="G12119" s="23"/>
      <c r="H12119" s="23"/>
      <c r="I12119" s="23"/>
      <c r="J12119" s="24"/>
      <c r="K12119" s="24"/>
      <c r="L12119" s="24"/>
      <c r="M12119" s="87"/>
    </row>
    <row r="12120" spans="1:13" x14ac:dyDescent="0.25">
      <c r="A12120" s="35"/>
      <c r="B12120" s="68"/>
      <c r="C12120" s="70"/>
      <c r="D12120" s="23"/>
      <c r="E12120" s="23"/>
      <c r="F12120" s="23"/>
      <c r="G12120" s="23"/>
      <c r="H12120" s="23"/>
      <c r="I12120" s="23"/>
      <c r="J12120" s="24"/>
      <c r="K12120" s="24"/>
      <c r="L12120" s="24"/>
      <c r="M12120" s="87"/>
    </row>
    <row r="12121" spans="1:13" x14ac:dyDescent="0.25">
      <c r="A12121" s="35"/>
      <c r="B12121" s="68"/>
      <c r="C12121" s="70"/>
      <c r="D12121" s="23"/>
      <c r="E12121" s="23"/>
      <c r="F12121" s="23"/>
      <c r="G12121" s="23"/>
      <c r="H12121" s="23"/>
      <c r="I12121" s="23"/>
      <c r="J12121" s="24"/>
      <c r="K12121" s="24"/>
      <c r="L12121" s="24"/>
      <c r="M12121" s="87"/>
    </row>
    <row r="12122" spans="1:13" x14ac:dyDescent="0.25">
      <c r="A12122" s="35"/>
      <c r="B12122" s="68"/>
      <c r="C12122" s="70"/>
      <c r="D12122" s="23"/>
      <c r="E12122" s="23"/>
      <c r="F12122" s="23"/>
      <c r="G12122" s="23"/>
      <c r="H12122" s="23"/>
      <c r="I12122" s="23"/>
      <c r="J12122" s="24"/>
      <c r="K12122" s="24"/>
      <c r="L12122" s="24"/>
      <c r="M12122" s="87"/>
    </row>
    <row r="12123" spans="1:13" x14ac:dyDescent="0.25">
      <c r="A12123" s="35"/>
      <c r="B12123" s="68"/>
      <c r="C12123" s="70"/>
      <c r="D12123" s="23"/>
      <c r="E12123" s="23"/>
      <c r="F12123" s="23"/>
      <c r="G12123" s="23"/>
      <c r="H12123" s="23"/>
      <c r="I12123" s="23"/>
      <c r="J12123" s="24"/>
      <c r="K12123" s="24"/>
      <c r="L12123" s="24"/>
      <c r="M12123" s="87"/>
    </row>
    <row r="12124" spans="1:13" x14ac:dyDescent="0.25">
      <c r="A12124" s="35"/>
      <c r="B12124" s="68"/>
      <c r="C12124" s="70"/>
      <c r="D12124" s="23"/>
      <c r="E12124" s="23"/>
      <c r="F12124" s="23"/>
      <c r="G12124" s="23"/>
      <c r="H12124" s="23"/>
      <c r="I12124" s="23"/>
      <c r="J12124" s="24"/>
      <c r="K12124" s="24"/>
      <c r="L12124" s="24"/>
      <c r="M12124" s="87"/>
    </row>
    <row r="12125" spans="1:13" x14ac:dyDescent="0.25">
      <c r="A12125" s="35"/>
      <c r="B12125" s="68"/>
      <c r="C12125" s="70"/>
      <c r="D12125" s="23"/>
      <c r="E12125" s="23"/>
      <c r="F12125" s="23"/>
      <c r="G12125" s="23"/>
      <c r="H12125" s="23"/>
      <c r="I12125" s="23"/>
      <c r="J12125" s="24"/>
      <c r="K12125" s="24"/>
      <c r="L12125" s="24"/>
      <c r="M12125" s="87"/>
    </row>
    <row r="12126" spans="1:13" x14ac:dyDescent="0.25">
      <c r="A12126" s="35"/>
      <c r="B12126" s="68"/>
      <c r="C12126" s="70"/>
      <c r="D12126" s="23"/>
      <c r="E12126" s="23"/>
      <c r="F12126" s="23"/>
      <c r="G12126" s="23"/>
      <c r="H12126" s="23"/>
      <c r="I12126" s="23"/>
      <c r="J12126" s="24"/>
      <c r="K12126" s="24"/>
      <c r="L12126" s="24"/>
      <c r="M12126" s="87"/>
    </row>
    <row r="12127" spans="1:13" x14ac:dyDescent="0.25">
      <c r="A12127" s="35"/>
      <c r="B12127" s="68"/>
      <c r="C12127" s="70"/>
      <c r="D12127" s="23"/>
      <c r="E12127" s="23"/>
      <c r="F12127" s="23"/>
      <c r="G12127" s="23"/>
      <c r="H12127" s="23"/>
      <c r="I12127" s="23"/>
      <c r="J12127" s="24"/>
      <c r="K12127" s="24"/>
      <c r="L12127" s="24"/>
      <c r="M12127" s="87"/>
    </row>
    <row r="12128" spans="1:13" x14ac:dyDescent="0.25">
      <c r="A12128" s="35"/>
      <c r="B12128" s="68"/>
      <c r="C12128" s="70"/>
      <c r="D12128" s="23"/>
      <c r="E12128" s="23"/>
      <c r="F12128" s="23"/>
      <c r="G12128" s="23"/>
      <c r="H12128" s="23"/>
      <c r="I12128" s="23"/>
      <c r="J12128" s="24"/>
      <c r="K12128" s="24"/>
      <c r="L12128" s="24"/>
      <c r="M12128" s="87"/>
    </row>
    <row r="12129" spans="1:13" x14ac:dyDescent="0.25">
      <c r="A12129" s="35"/>
      <c r="B12129" s="68"/>
      <c r="C12129" s="70"/>
      <c r="D12129" s="23"/>
      <c r="E12129" s="23"/>
      <c r="F12129" s="23"/>
      <c r="G12129" s="23"/>
      <c r="H12129" s="23"/>
      <c r="I12129" s="23"/>
      <c r="J12129" s="24"/>
      <c r="K12129" s="24"/>
      <c r="L12129" s="24"/>
      <c r="M12129" s="87"/>
    </row>
    <row r="12130" spans="1:13" x14ac:dyDescent="0.25">
      <c r="A12130" s="35"/>
      <c r="B12130" s="68"/>
      <c r="C12130" s="70"/>
      <c r="D12130" s="23"/>
      <c r="E12130" s="23"/>
      <c r="F12130" s="23"/>
      <c r="G12130" s="23"/>
      <c r="H12130" s="23"/>
      <c r="I12130" s="23"/>
      <c r="J12130" s="24"/>
      <c r="K12130" s="24"/>
      <c r="L12130" s="24"/>
      <c r="M12130" s="87"/>
    </row>
    <row r="12131" spans="1:13" x14ac:dyDescent="0.25">
      <c r="A12131" s="35"/>
      <c r="B12131" s="68"/>
      <c r="C12131" s="70"/>
      <c r="D12131" s="23"/>
      <c r="E12131" s="23"/>
      <c r="F12131" s="23"/>
      <c r="G12131" s="23"/>
      <c r="H12131" s="23"/>
      <c r="I12131" s="23"/>
      <c r="J12131" s="24"/>
      <c r="K12131" s="24"/>
      <c r="L12131" s="24"/>
      <c r="M12131" s="87"/>
    </row>
    <row r="12132" spans="1:13" x14ac:dyDescent="0.25">
      <c r="A12132" s="35"/>
      <c r="B12132" s="68"/>
      <c r="C12132" s="70"/>
      <c r="D12132" s="23"/>
      <c r="E12132" s="23"/>
      <c r="F12132" s="23"/>
      <c r="G12132" s="23"/>
      <c r="H12132" s="23"/>
      <c r="I12132" s="23"/>
      <c r="J12132" s="24"/>
      <c r="K12132" s="24"/>
      <c r="L12132" s="24"/>
      <c r="M12132" s="87"/>
    </row>
    <row r="12133" spans="1:13" x14ac:dyDescent="0.25">
      <c r="A12133" s="35"/>
      <c r="B12133" s="68"/>
      <c r="C12133" s="70"/>
      <c r="D12133" s="23"/>
      <c r="E12133" s="23"/>
      <c r="F12133" s="23"/>
      <c r="G12133" s="23"/>
      <c r="H12133" s="23"/>
      <c r="I12133" s="23"/>
      <c r="J12133" s="24"/>
      <c r="K12133" s="24"/>
      <c r="L12133" s="24"/>
      <c r="M12133" s="87"/>
    </row>
    <row r="12134" spans="1:13" x14ac:dyDescent="0.25">
      <c r="A12134" s="35"/>
      <c r="B12134" s="68"/>
      <c r="C12134" s="70"/>
      <c r="D12134" s="23"/>
      <c r="E12134" s="23"/>
      <c r="F12134" s="23"/>
      <c r="G12134" s="23"/>
      <c r="H12134" s="23"/>
      <c r="I12134" s="23"/>
      <c r="J12134" s="24"/>
      <c r="K12134" s="24"/>
      <c r="L12134" s="24"/>
      <c r="M12134" s="87"/>
    </row>
    <row r="12135" spans="1:13" x14ac:dyDescent="0.25">
      <c r="A12135" s="35"/>
      <c r="B12135" s="68"/>
      <c r="C12135" s="70"/>
      <c r="D12135" s="23"/>
      <c r="E12135" s="23"/>
      <c r="F12135" s="23"/>
      <c r="G12135" s="23"/>
      <c r="H12135" s="23"/>
      <c r="I12135" s="23"/>
      <c r="J12135" s="24"/>
      <c r="K12135" s="24"/>
      <c r="L12135" s="24"/>
      <c r="M12135" s="87"/>
    </row>
    <row r="12136" spans="1:13" x14ac:dyDescent="0.25">
      <c r="A12136" s="35"/>
      <c r="B12136" s="68"/>
      <c r="C12136" s="70"/>
      <c r="D12136" s="23"/>
      <c r="E12136" s="23"/>
      <c r="F12136" s="23"/>
      <c r="G12136" s="23"/>
      <c r="H12136" s="23"/>
      <c r="I12136" s="23"/>
      <c r="J12136" s="24"/>
      <c r="K12136" s="24"/>
      <c r="L12136" s="24"/>
      <c r="M12136" s="87"/>
    </row>
    <row r="12137" spans="1:13" x14ac:dyDescent="0.25">
      <c r="A12137" s="35"/>
      <c r="B12137" s="68"/>
      <c r="C12137" s="70"/>
      <c r="D12137" s="23"/>
      <c r="E12137" s="23"/>
      <c r="F12137" s="23"/>
      <c r="G12137" s="23"/>
      <c r="H12137" s="23"/>
      <c r="I12137" s="23"/>
      <c r="J12137" s="24"/>
      <c r="K12137" s="24"/>
      <c r="L12137" s="24"/>
      <c r="M12137" s="87"/>
    </row>
    <row r="12138" spans="1:13" x14ac:dyDescent="0.25">
      <c r="A12138" s="35"/>
      <c r="B12138" s="68"/>
      <c r="C12138" s="70"/>
      <c r="D12138" s="23"/>
      <c r="E12138" s="23"/>
      <c r="F12138" s="23"/>
      <c r="G12138" s="23"/>
      <c r="H12138" s="23"/>
      <c r="I12138" s="23"/>
      <c r="J12138" s="24"/>
      <c r="K12138" s="24"/>
      <c r="L12138" s="24"/>
      <c r="M12138" s="87"/>
    </row>
    <row r="12139" spans="1:13" x14ac:dyDescent="0.25">
      <c r="A12139" s="35"/>
      <c r="B12139" s="68"/>
      <c r="C12139" s="70"/>
      <c r="D12139" s="23"/>
      <c r="E12139" s="23"/>
      <c r="F12139" s="23"/>
      <c r="G12139" s="23"/>
      <c r="H12139" s="23"/>
      <c r="I12139" s="23"/>
      <c r="J12139" s="24"/>
      <c r="K12139" s="24"/>
      <c r="L12139" s="24"/>
      <c r="M12139" s="87"/>
    </row>
    <row r="12140" spans="1:13" x14ac:dyDescent="0.25">
      <c r="A12140" s="35"/>
      <c r="B12140" s="68"/>
      <c r="C12140" s="70"/>
      <c r="D12140" s="23"/>
      <c r="E12140" s="23"/>
      <c r="F12140" s="23"/>
      <c r="G12140" s="23"/>
      <c r="H12140" s="23"/>
      <c r="I12140" s="23"/>
      <c r="J12140" s="24"/>
      <c r="K12140" s="24"/>
      <c r="L12140" s="24"/>
      <c r="M12140" s="87"/>
    </row>
    <row r="12141" spans="1:13" x14ac:dyDescent="0.25">
      <c r="A12141" s="35"/>
      <c r="B12141" s="68"/>
      <c r="C12141" s="70"/>
      <c r="D12141" s="23"/>
      <c r="E12141" s="23"/>
      <c r="F12141" s="23"/>
      <c r="G12141" s="23"/>
      <c r="H12141" s="23"/>
      <c r="I12141" s="23"/>
      <c r="J12141" s="24"/>
      <c r="K12141" s="24"/>
      <c r="L12141" s="24"/>
      <c r="M12141" s="87"/>
    </row>
    <row r="12142" spans="1:13" x14ac:dyDescent="0.25">
      <c r="A12142" s="35"/>
      <c r="B12142" s="68"/>
      <c r="C12142" s="70"/>
      <c r="D12142" s="23"/>
      <c r="E12142" s="23"/>
      <c r="F12142" s="23"/>
      <c r="G12142" s="23"/>
      <c r="H12142" s="23"/>
      <c r="I12142" s="23"/>
      <c r="J12142" s="24"/>
      <c r="K12142" s="24"/>
      <c r="L12142" s="24"/>
      <c r="M12142" s="87"/>
    </row>
    <row r="12143" spans="1:13" x14ac:dyDescent="0.25">
      <c r="A12143" s="35"/>
      <c r="B12143" s="68"/>
      <c r="C12143" s="70"/>
      <c r="D12143" s="23"/>
      <c r="E12143" s="23"/>
      <c r="F12143" s="23"/>
      <c r="G12143" s="23"/>
      <c r="H12143" s="23"/>
      <c r="I12143" s="23"/>
      <c r="J12143" s="24"/>
      <c r="K12143" s="24"/>
      <c r="L12143" s="24"/>
      <c r="M12143" s="87"/>
    </row>
    <row r="12144" spans="1:13" x14ac:dyDescent="0.25">
      <c r="A12144" s="35"/>
      <c r="B12144" s="68"/>
      <c r="C12144" s="70"/>
      <c r="D12144" s="23"/>
      <c r="E12144" s="23"/>
      <c r="F12144" s="23"/>
      <c r="G12144" s="23"/>
      <c r="H12144" s="23"/>
      <c r="I12144" s="23"/>
      <c r="J12144" s="24"/>
      <c r="K12144" s="24"/>
      <c r="L12144" s="24"/>
      <c r="M12144" s="87"/>
    </row>
    <row r="12145" spans="1:13" x14ac:dyDescent="0.25">
      <c r="A12145" s="35"/>
      <c r="B12145" s="68"/>
      <c r="C12145" s="70"/>
      <c r="D12145" s="23"/>
      <c r="E12145" s="23"/>
      <c r="F12145" s="23"/>
      <c r="G12145" s="23"/>
      <c r="H12145" s="23"/>
      <c r="I12145" s="23"/>
      <c r="J12145" s="24"/>
      <c r="K12145" s="24"/>
      <c r="L12145" s="24"/>
      <c r="M12145" s="87"/>
    </row>
    <row r="12146" spans="1:13" x14ac:dyDescent="0.25">
      <c r="A12146" s="35"/>
      <c r="B12146" s="68"/>
      <c r="C12146" s="70"/>
      <c r="D12146" s="23"/>
      <c r="E12146" s="23"/>
      <c r="F12146" s="23"/>
      <c r="G12146" s="23"/>
      <c r="H12146" s="23"/>
      <c r="I12146" s="23"/>
      <c r="J12146" s="24"/>
      <c r="K12146" s="24"/>
      <c r="L12146" s="24"/>
      <c r="M12146" s="87"/>
    </row>
    <row r="12147" spans="1:13" x14ac:dyDescent="0.25">
      <c r="A12147" s="35"/>
      <c r="B12147" s="68"/>
      <c r="C12147" s="70"/>
      <c r="D12147" s="23"/>
      <c r="E12147" s="23"/>
      <c r="F12147" s="23"/>
      <c r="G12147" s="23"/>
      <c r="H12147" s="23"/>
      <c r="I12147" s="23"/>
      <c r="J12147" s="24"/>
      <c r="K12147" s="24"/>
      <c r="L12147" s="24"/>
      <c r="M12147" s="87"/>
    </row>
    <row r="12148" spans="1:13" x14ac:dyDescent="0.25">
      <c r="A12148" s="35"/>
      <c r="B12148" s="68"/>
      <c r="C12148" s="70"/>
      <c r="D12148" s="23"/>
      <c r="E12148" s="23"/>
      <c r="F12148" s="23"/>
      <c r="G12148" s="23"/>
      <c r="H12148" s="23"/>
      <c r="I12148" s="23"/>
      <c r="J12148" s="24"/>
      <c r="K12148" s="24"/>
      <c r="L12148" s="24"/>
      <c r="M12148" s="87"/>
    </row>
    <row r="12149" spans="1:13" x14ac:dyDescent="0.25">
      <c r="A12149" s="35"/>
      <c r="B12149" s="68"/>
      <c r="C12149" s="70"/>
      <c r="D12149" s="23"/>
      <c r="E12149" s="23"/>
      <c r="F12149" s="23"/>
      <c r="G12149" s="23"/>
      <c r="H12149" s="23"/>
      <c r="I12149" s="23"/>
      <c r="J12149" s="24"/>
      <c r="K12149" s="24"/>
      <c r="L12149" s="24"/>
      <c r="M12149" s="87"/>
    </row>
    <row r="12150" spans="1:13" x14ac:dyDescent="0.25">
      <c r="A12150" s="35"/>
      <c r="B12150" s="68"/>
      <c r="C12150" s="70"/>
      <c r="D12150" s="23"/>
      <c r="E12150" s="23"/>
      <c r="F12150" s="23"/>
      <c r="G12150" s="23"/>
      <c r="H12150" s="23"/>
      <c r="I12150" s="23"/>
      <c r="J12150" s="24"/>
      <c r="K12150" s="24"/>
      <c r="L12150" s="24"/>
      <c r="M12150" s="87"/>
    </row>
    <row r="12151" spans="1:13" x14ac:dyDescent="0.25">
      <c r="A12151" s="35"/>
      <c r="B12151" s="68"/>
      <c r="C12151" s="70"/>
      <c r="D12151" s="23"/>
      <c r="E12151" s="23"/>
      <c r="F12151" s="23"/>
      <c r="G12151" s="23"/>
      <c r="H12151" s="23"/>
      <c r="I12151" s="23"/>
      <c r="J12151" s="24"/>
      <c r="K12151" s="24"/>
      <c r="L12151" s="24"/>
      <c r="M12151" s="87"/>
    </row>
    <row r="12152" spans="1:13" x14ac:dyDescent="0.25">
      <c r="A12152" s="35"/>
      <c r="B12152" s="68"/>
      <c r="C12152" s="70"/>
      <c r="D12152" s="23"/>
      <c r="E12152" s="23"/>
      <c r="F12152" s="23"/>
      <c r="G12152" s="23"/>
      <c r="H12152" s="23"/>
      <c r="I12152" s="23"/>
      <c r="J12152" s="24"/>
      <c r="K12152" s="24"/>
      <c r="L12152" s="24"/>
      <c r="M12152" s="87"/>
    </row>
    <row r="12153" spans="1:13" x14ac:dyDescent="0.25">
      <c r="A12153" s="35"/>
      <c r="B12153" s="68"/>
      <c r="C12153" s="70"/>
      <c r="D12153" s="23"/>
      <c r="E12153" s="23"/>
      <c r="F12153" s="23"/>
      <c r="G12153" s="23"/>
      <c r="H12153" s="23"/>
      <c r="I12153" s="23"/>
      <c r="J12153" s="24"/>
      <c r="K12153" s="24"/>
      <c r="L12153" s="24"/>
      <c r="M12153" s="87"/>
    </row>
    <row r="12154" spans="1:13" x14ac:dyDescent="0.25">
      <c r="A12154" s="35"/>
      <c r="B12154" s="68"/>
      <c r="C12154" s="70"/>
      <c r="D12154" s="23"/>
      <c r="E12154" s="23"/>
      <c r="F12154" s="23"/>
      <c r="G12154" s="23"/>
      <c r="H12154" s="23"/>
      <c r="I12154" s="23"/>
      <c r="J12154" s="24"/>
      <c r="K12154" s="24"/>
      <c r="L12154" s="24"/>
      <c r="M12154" s="87"/>
    </row>
    <row r="12155" spans="1:13" x14ac:dyDescent="0.25">
      <c r="A12155" s="35"/>
      <c r="B12155" s="68"/>
      <c r="C12155" s="70"/>
      <c r="D12155" s="23"/>
      <c r="E12155" s="23"/>
      <c r="F12155" s="23"/>
      <c r="G12155" s="23"/>
      <c r="H12155" s="23"/>
      <c r="I12155" s="23"/>
      <c r="J12155" s="24"/>
      <c r="K12155" s="24"/>
      <c r="L12155" s="24"/>
      <c r="M12155" s="87"/>
    </row>
    <row r="12156" spans="1:13" x14ac:dyDescent="0.25">
      <c r="A12156" s="35"/>
      <c r="B12156" s="68"/>
      <c r="C12156" s="70"/>
      <c r="D12156" s="23"/>
      <c r="E12156" s="23"/>
      <c r="F12156" s="23"/>
      <c r="G12156" s="23"/>
      <c r="H12156" s="23"/>
      <c r="I12156" s="23"/>
      <c r="J12156" s="24"/>
      <c r="K12156" s="24"/>
      <c r="L12156" s="24"/>
      <c r="M12156" s="87"/>
    </row>
    <row r="12157" spans="1:13" x14ac:dyDescent="0.25">
      <c r="A12157" s="35"/>
      <c r="B12157" s="68"/>
      <c r="C12157" s="70"/>
      <c r="D12157" s="23"/>
      <c r="E12157" s="23"/>
      <c r="F12157" s="23"/>
      <c r="G12157" s="23"/>
      <c r="H12157" s="23"/>
      <c r="I12157" s="23"/>
      <c r="J12157" s="24"/>
      <c r="K12157" s="24"/>
      <c r="L12157" s="24"/>
      <c r="M12157" s="87"/>
    </row>
    <row r="12158" spans="1:13" x14ac:dyDescent="0.25">
      <c r="A12158" s="35"/>
      <c r="B12158" s="68"/>
      <c r="C12158" s="70"/>
      <c r="D12158" s="23"/>
      <c r="E12158" s="23"/>
      <c r="F12158" s="23"/>
      <c r="G12158" s="23"/>
      <c r="H12158" s="23"/>
      <c r="I12158" s="23"/>
      <c r="J12158" s="24"/>
      <c r="K12158" s="24"/>
      <c r="L12158" s="24"/>
      <c r="M12158" s="87"/>
    </row>
    <row r="12159" spans="1:13" x14ac:dyDescent="0.25">
      <c r="A12159" s="35"/>
      <c r="B12159" s="68"/>
      <c r="C12159" s="70"/>
      <c r="D12159" s="23"/>
      <c r="E12159" s="23"/>
      <c r="F12159" s="23"/>
      <c r="G12159" s="23"/>
      <c r="H12159" s="23"/>
      <c r="I12159" s="23"/>
      <c r="J12159" s="24"/>
      <c r="K12159" s="24"/>
      <c r="L12159" s="24"/>
      <c r="M12159" s="87"/>
    </row>
    <row r="12160" spans="1:13" x14ac:dyDescent="0.25">
      <c r="A12160" s="35"/>
      <c r="B12160" s="68"/>
      <c r="C12160" s="70"/>
      <c r="D12160" s="23"/>
      <c r="E12160" s="23"/>
      <c r="F12160" s="23"/>
      <c r="G12160" s="23"/>
      <c r="H12160" s="23"/>
      <c r="I12160" s="23"/>
      <c r="J12160" s="24"/>
      <c r="K12160" s="24"/>
      <c r="L12160" s="24"/>
      <c r="M12160" s="87"/>
    </row>
    <row r="12161" spans="1:13" x14ac:dyDescent="0.25">
      <c r="A12161" s="35"/>
      <c r="B12161" s="68"/>
      <c r="C12161" s="70"/>
      <c r="D12161" s="23"/>
      <c r="E12161" s="23"/>
      <c r="F12161" s="23"/>
      <c r="G12161" s="23"/>
      <c r="H12161" s="23"/>
      <c r="I12161" s="23"/>
      <c r="J12161" s="24"/>
      <c r="K12161" s="24"/>
      <c r="L12161" s="24"/>
      <c r="M12161" s="87"/>
    </row>
    <row r="12162" spans="1:13" x14ac:dyDescent="0.25">
      <c r="A12162" s="35"/>
      <c r="B12162" s="68"/>
      <c r="C12162" s="70"/>
      <c r="D12162" s="23"/>
      <c r="E12162" s="23"/>
      <c r="F12162" s="23"/>
      <c r="G12162" s="23"/>
      <c r="H12162" s="23"/>
      <c r="I12162" s="23"/>
      <c r="J12162" s="24"/>
      <c r="K12162" s="24"/>
      <c r="L12162" s="24"/>
      <c r="M12162" s="87"/>
    </row>
    <row r="12163" spans="1:13" x14ac:dyDescent="0.25">
      <c r="A12163" s="35"/>
      <c r="B12163" s="68"/>
      <c r="C12163" s="70"/>
      <c r="D12163" s="23"/>
      <c r="E12163" s="23"/>
      <c r="F12163" s="23"/>
      <c r="G12163" s="23"/>
      <c r="H12163" s="23"/>
      <c r="I12163" s="23"/>
      <c r="J12163" s="24"/>
      <c r="K12163" s="24"/>
      <c r="L12163" s="24"/>
      <c r="M12163" s="87"/>
    </row>
    <row r="12164" spans="1:13" x14ac:dyDescent="0.25">
      <c r="A12164" s="35"/>
      <c r="B12164" s="68"/>
      <c r="C12164" s="70"/>
      <c r="D12164" s="23"/>
      <c r="E12164" s="23"/>
      <c r="F12164" s="23"/>
      <c r="G12164" s="23"/>
      <c r="H12164" s="23"/>
      <c r="I12164" s="23"/>
      <c r="J12164" s="24"/>
      <c r="K12164" s="24"/>
      <c r="L12164" s="24"/>
      <c r="M12164" s="87"/>
    </row>
    <row r="12165" spans="1:13" x14ac:dyDescent="0.25">
      <c r="A12165" s="35"/>
      <c r="B12165" s="68"/>
      <c r="C12165" s="70"/>
      <c r="D12165" s="23"/>
      <c r="E12165" s="23"/>
      <c r="F12165" s="23"/>
      <c r="G12165" s="23"/>
      <c r="H12165" s="23"/>
      <c r="I12165" s="23"/>
      <c r="J12165" s="24"/>
      <c r="K12165" s="24"/>
      <c r="L12165" s="24"/>
      <c r="M12165" s="87"/>
    </row>
    <row r="12166" spans="1:13" x14ac:dyDescent="0.25">
      <c r="A12166" s="35"/>
      <c r="B12166" s="68"/>
      <c r="C12166" s="70"/>
      <c r="D12166" s="23"/>
      <c r="E12166" s="23"/>
      <c r="F12166" s="23"/>
      <c r="G12166" s="23"/>
      <c r="H12166" s="23"/>
      <c r="I12166" s="23"/>
      <c r="J12166" s="24"/>
      <c r="K12166" s="24"/>
      <c r="L12166" s="24"/>
      <c r="M12166" s="87"/>
    </row>
    <row r="12167" spans="1:13" x14ac:dyDescent="0.25">
      <c r="A12167" s="35"/>
      <c r="B12167" s="68"/>
      <c r="C12167" s="70"/>
      <c r="D12167" s="23"/>
      <c r="E12167" s="23"/>
      <c r="F12167" s="23"/>
      <c r="G12167" s="23"/>
      <c r="H12167" s="23"/>
      <c r="I12167" s="23"/>
      <c r="J12167" s="24"/>
      <c r="K12167" s="24"/>
      <c r="L12167" s="24"/>
      <c r="M12167" s="87"/>
    </row>
    <row r="12168" spans="1:13" x14ac:dyDescent="0.25">
      <c r="A12168" s="35"/>
      <c r="B12168" s="68"/>
      <c r="C12168" s="70"/>
      <c r="D12168" s="23"/>
      <c r="E12168" s="23"/>
      <c r="F12168" s="23"/>
      <c r="G12168" s="23"/>
      <c r="H12168" s="23"/>
      <c r="I12168" s="23"/>
      <c r="J12168" s="24"/>
      <c r="K12168" s="24"/>
      <c r="L12168" s="24"/>
      <c r="M12168" s="87"/>
    </row>
    <row r="12169" spans="1:13" x14ac:dyDescent="0.25">
      <c r="A12169" s="35"/>
      <c r="B12169" s="68"/>
      <c r="C12169" s="70"/>
      <c r="D12169" s="23"/>
      <c r="E12169" s="23"/>
      <c r="F12169" s="23"/>
      <c r="G12169" s="23"/>
      <c r="H12169" s="23"/>
      <c r="I12169" s="23"/>
      <c r="J12169" s="24"/>
      <c r="K12169" s="24"/>
      <c r="L12169" s="24"/>
      <c r="M12169" s="87"/>
    </row>
    <row r="12170" spans="1:13" x14ac:dyDescent="0.25">
      <c r="A12170" s="35"/>
      <c r="B12170" s="68"/>
      <c r="C12170" s="70"/>
      <c r="D12170" s="23"/>
      <c r="E12170" s="23"/>
      <c r="F12170" s="23"/>
      <c r="G12170" s="23"/>
      <c r="H12170" s="23"/>
      <c r="I12170" s="23"/>
      <c r="J12170" s="24"/>
      <c r="K12170" s="24"/>
      <c r="L12170" s="24"/>
      <c r="M12170" s="87"/>
    </row>
    <row r="12171" spans="1:13" x14ac:dyDescent="0.25">
      <c r="A12171" s="35"/>
      <c r="B12171" s="68"/>
      <c r="C12171" s="70"/>
      <c r="D12171" s="23"/>
      <c r="E12171" s="23"/>
      <c r="F12171" s="23"/>
      <c r="G12171" s="23"/>
      <c r="H12171" s="23"/>
      <c r="I12171" s="23"/>
      <c r="J12171" s="24"/>
      <c r="K12171" s="24"/>
      <c r="L12171" s="24"/>
      <c r="M12171" s="87"/>
    </row>
    <row r="12172" spans="1:13" x14ac:dyDescent="0.25">
      <c r="A12172" s="35"/>
      <c r="B12172" s="68"/>
      <c r="C12172" s="70"/>
      <c r="D12172" s="23"/>
      <c r="E12172" s="23"/>
      <c r="F12172" s="23"/>
      <c r="G12172" s="23"/>
      <c r="H12172" s="23"/>
      <c r="I12172" s="23"/>
      <c r="J12172" s="24"/>
      <c r="K12172" s="24"/>
      <c r="L12172" s="24"/>
      <c r="M12172" s="87"/>
    </row>
    <row r="12173" spans="1:13" x14ac:dyDescent="0.25">
      <c r="A12173" s="35"/>
      <c r="B12173" s="68"/>
      <c r="C12173" s="70"/>
      <c r="D12173" s="23"/>
      <c r="E12173" s="23"/>
      <c r="F12173" s="23"/>
      <c r="G12173" s="23"/>
      <c r="H12173" s="23"/>
      <c r="I12173" s="23"/>
      <c r="J12173" s="24"/>
      <c r="K12173" s="24"/>
      <c r="L12173" s="24"/>
      <c r="M12173" s="87"/>
    </row>
    <row r="12174" spans="1:13" x14ac:dyDescent="0.25">
      <c r="A12174" s="35"/>
      <c r="B12174" s="68"/>
      <c r="C12174" s="70"/>
      <c r="D12174" s="23"/>
      <c r="E12174" s="23"/>
      <c r="F12174" s="23"/>
      <c r="G12174" s="23"/>
      <c r="H12174" s="23"/>
      <c r="I12174" s="23"/>
      <c r="J12174" s="24"/>
      <c r="K12174" s="24"/>
      <c r="L12174" s="24"/>
      <c r="M12174" s="87"/>
    </row>
    <row r="12175" spans="1:13" x14ac:dyDescent="0.25">
      <c r="A12175" s="35"/>
      <c r="B12175" s="68"/>
      <c r="C12175" s="70"/>
      <c r="D12175" s="23"/>
      <c r="E12175" s="23"/>
      <c r="F12175" s="23"/>
      <c r="G12175" s="23"/>
      <c r="H12175" s="23"/>
      <c r="I12175" s="23"/>
      <c r="J12175" s="24"/>
      <c r="K12175" s="24"/>
      <c r="L12175" s="24"/>
      <c r="M12175" s="87"/>
    </row>
    <row r="12176" spans="1:13" x14ac:dyDescent="0.25">
      <c r="A12176" s="35"/>
      <c r="B12176" s="68"/>
      <c r="C12176" s="70"/>
      <c r="D12176" s="23"/>
      <c r="E12176" s="23"/>
      <c r="F12176" s="23"/>
      <c r="G12176" s="23"/>
      <c r="H12176" s="23"/>
      <c r="I12176" s="23"/>
      <c r="J12176" s="24"/>
      <c r="K12176" s="24"/>
      <c r="L12176" s="24"/>
      <c r="M12176" s="87"/>
    </row>
    <row r="12177" spans="1:13" x14ac:dyDescent="0.25">
      <c r="A12177" s="35"/>
      <c r="B12177" s="68"/>
      <c r="C12177" s="70"/>
      <c r="D12177" s="23"/>
      <c r="E12177" s="23"/>
      <c r="F12177" s="23"/>
      <c r="G12177" s="23"/>
      <c r="H12177" s="23"/>
      <c r="I12177" s="23"/>
      <c r="J12177" s="24"/>
      <c r="K12177" s="24"/>
      <c r="L12177" s="24"/>
      <c r="M12177" s="87"/>
    </row>
    <row r="12178" spans="1:13" x14ac:dyDescent="0.25">
      <c r="A12178" s="35"/>
      <c r="B12178" s="68"/>
      <c r="C12178" s="70"/>
      <c r="D12178" s="23"/>
      <c r="E12178" s="23"/>
      <c r="F12178" s="23"/>
      <c r="G12178" s="23"/>
      <c r="H12178" s="23"/>
      <c r="I12178" s="23"/>
      <c r="J12178" s="24"/>
      <c r="K12178" s="24"/>
      <c r="L12178" s="24"/>
      <c r="M12178" s="87"/>
    </row>
    <row r="12179" spans="1:13" x14ac:dyDescent="0.25">
      <c r="A12179" s="35"/>
      <c r="B12179" s="68"/>
      <c r="C12179" s="70"/>
      <c r="D12179" s="23"/>
      <c r="E12179" s="23"/>
      <c r="F12179" s="23"/>
      <c r="G12179" s="23"/>
      <c r="H12179" s="23"/>
      <c r="I12179" s="23"/>
      <c r="J12179" s="24"/>
      <c r="K12179" s="24"/>
      <c r="L12179" s="24"/>
      <c r="M12179" s="87"/>
    </row>
    <row r="12180" spans="1:13" x14ac:dyDescent="0.25">
      <c r="A12180" s="35"/>
      <c r="B12180" s="68"/>
      <c r="C12180" s="70"/>
      <c r="D12180" s="23"/>
      <c r="E12180" s="23"/>
      <c r="F12180" s="23"/>
      <c r="G12180" s="23"/>
      <c r="H12180" s="23"/>
      <c r="I12180" s="23"/>
      <c r="J12180" s="24"/>
      <c r="K12180" s="24"/>
      <c r="L12180" s="24"/>
      <c r="M12180" s="87"/>
    </row>
    <row r="12181" spans="1:13" x14ac:dyDescent="0.25">
      <c r="A12181" s="35"/>
      <c r="B12181" s="68"/>
      <c r="C12181" s="70"/>
      <c r="D12181" s="23"/>
      <c r="E12181" s="23"/>
      <c r="F12181" s="23"/>
      <c r="G12181" s="23"/>
      <c r="H12181" s="23"/>
      <c r="I12181" s="23"/>
      <c r="J12181" s="24"/>
      <c r="K12181" s="24"/>
      <c r="L12181" s="24"/>
      <c r="M12181" s="87"/>
    </row>
    <row r="12182" spans="1:13" x14ac:dyDescent="0.25">
      <c r="A12182" s="35"/>
      <c r="B12182" s="68"/>
      <c r="C12182" s="70"/>
      <c r="D12182" s="23"/>
      <c r="E12182" s="23"/>
      <c r="F12182" s="23"/>
      <c r="G12182" s="23"/>
      <c r="H12182" s="23"/>
      <c r="I12182" s="23"/>
      <c r="J12182" s="24"/>
      <c r="K12182" s="24"/>
      <c r="L12182" s="24"/>
      <c r="M12182" s="87"/>
    </row>
    <row r="12183" spans="1:13" x14ac:dyDescent="0.25">
      <c r="A12183" s="35"/>
      <c r="B12183" s="68"/>
      <c r="C12183" s="70"/>
      <c r="D12183" s="23"/>
      <c r="E12183" s="23"/>
      <c r="F12183" s="23"/>
      <c r="G12183" s="23"/>
      <c r="H12183" s="23"/>
      <c r="I12183" s="23"/>
      <c r="J12183" s="24"/>
      <c r="K12183" s="24"/>
      <c r="L12183" s="24"/>
      <c r="M12183" s="87"/>
    </row>
    <row r="12184" spans="1:13" x14ac:dyDescent="0.25">
      <c r="A12184" s="35"/>
      <c r="B12184" s="68"/>
      <c r="C12184" s="70"/>
      <c r="D12184" s="23"/>
      <c r="E12184" s="23"/>
      <c r="F12184" s="23"/>
      <c r="G12184" s="23"/>
      <c r="H12184" s="23"/>
      <c r="I12184" s="23"/>
      <c r="J12184" s="24"/>
      <c r="K12184" s="24"/>
      <c r="L12184" s="24"/>
      <c r="M12184" s="87"/>
    </row>
    <row r="12185" spans="1:13" x14ac:dyDescent="0.25">
      <c r="A12185" s="35"/>
      <c r="B12185" s="68"/>
      <c r="C12185" s="70"/>
      <c r="D12185" s="23"/>
      <c r="E12185" s="23"/>
      <c r="F12185" s="23"/>
      <c r="G12185" s="23"/>
      <c r="H12185" s="23"/>
      <c r="I12185" s="23"/>
      <c r="J12185" s="24"/>
      <c r="K12185" s="24"/>
      <c r="L12185" s="24"/>
      <c r="M12185" s="87"/>
    </row>
    <row r="12186" spans="1:13" x14ac:dyDescent="0.25">
      <c r="A12186" s="35"/>
      <c r="B12186" s="68"/>
      <c r="C12186" s="70"/>
      <c r="D12186" s="23"/>
      <c r="E12186" s="23"/>
      <c r="F12186" s="23"/>
      <c r="G12186" s="23"/>
      <c r="H12186" s="23"/>
      <c r="I12186" s="23"/>
      <c r="J12186" s="24"/>
      <c r="K12186" s="24"/>
      <c r="L12186" s="24"/>
      <c r="M12186" s="87"/>
    </row>
    <row r="12187" spans="1:13" x14ac:dyDescent="0.25">
      <c r="A12187" s="35"/>
      <c r="B12187" s="68"/>
      <c r="C12187" s="70"/>
      <c r="D12187" s="23"/>
      <c r="E12187" s="23"/>
      <c r="F12187" s="23"/>
      <c r="G12187" s="23"/>
      <c r="H12187" s="23"/>
      <c r="I12187" s="23"/>
      <c r="J12187" s="24"/>
      <c r="K12187" s="24"/>
      <c r="L12187" s="24"/>
      <c r="M12187" s="87"/>
    </row>
    <row r="12188" spans="1:13" x14ac:dyDescent="0.25">
      <c r="A12188" s="35"/>
      <c r="B12188" s="68"/>
      <c r="C12188" s="70"/>
      <c r="D12188" s="23"/>
      <c r="E12188" s="23"/>
      <c r="F12188" s="23"/>
      <c r="G12188" s="23"/>
      <c r="H12188" s="23"/>
      <c r="I12188" s="23"/>
      <c r="J12188" s="24"/>
      <c r="K12188" s="24"/>
      <c r="L12188" s="24"/>
      <c r="M12188" s="87"/>
    </row>
    <row r="12189" spans="1:13" x14ac:dyDescent="0.25">
      <c r="A12189" s="35"/>
      <c r="B12189" s="68"/>
      <c r="C12189" s="70"/>
      <c r="D12189" s="23"/>
      <c r="E12189" s="23"/>
      <c r="F12189" s="23"/>
      <c r="G12189" s="23"/>
      <c r="H12189" s="23"/>
      <c r="I12189" s="23"/>
      <c r="J12189" s="24"/>
      <c r="K12189" s="24"/>
      <c r="L12189" s="24"/>
      <c r="M12189" s="87"/>
    </row>
    <row r="12190" spans="1:13" x14ac:dyDescent="0.25">
      <c r="A12190" s="35"/>
      <c r="B12190" s="68"/>
      <c r="C12190" s="70"/>
      <c r="D12190" s="23"/>
      <c r="E12190" s="23"/>
      <c r="F12190" s="23"/>
      <c r="G12190" s="23"/>
      <c r="H12190" s="23"/>
      <c r="I12190" s="23"/>
      <c r="J12190" s="24"/>
      <c r="K12190" s="24"/>
      <c r="L12190" s="24"/>
      <c r="M12190" s="87"/>
    </row>
    <row r="12191" spans="1:13" x14ac:dyDescent="0.25">
      <c r="A12191" s="35"/>
      <c r="B12191" s="68"/>
      <c r="C12191" s="70"/>
      <c r="D12191" s="23"/>
      <c r="E12191" s="23"/>
      <c r="F12191" s="23"/>
      <c r="G12191" s="23"/>
      <c r="H12191" s="23"/>
      <c r="I12191" s="23"/>
      <c r="J12191" s="24"/>
      <c r="K12191" s="24"/>
      <c r="L12191" s="24"/>
      <c r="M12191" s="87"/>
    </row>
    <row r="12192" spans="1:13" x14ac:dyDescent="0.25">
      <c r="A12192" s="35"/>
      <c r="B12192" s="68"/>
      <c r="C12192" s="70"/>
      <c r="D12192" s="23"/>
      <c r="E12192" s="23"/>
      <c r="F12192" s="23"/>
      <c r="G12192" s="23"/>
      <c r="H12192" s="23"/>
      <c r="I12192" s="23"/>
      <c r="J12192" s="24"/>
      <c r="K12192" s="24"/>
      <c r="L12192" s="24"/>
      <c r="M12192" s="87"/>
    </row>
    <row r="12193" spans="1:13" x14ac:dyDescent="0.25">
      <c r="A12193" s="35"/>
      <c r="B12193" s="68"/>
      <c r="C12193" s="70"/>
      <c r="D12193" s="23"/>
      <c r="E12193" s="23"/>
      <c r="F12193" s="23"/>
      <c r="G12193" s="23"/>
      <c r="H12193" s="23"/>
      <c r="I12193" s="23"/>
      <c r="J12193" s="24"/>
      <c r="K12193" s="24"/>
      <c r="L12193" s="24"/>
      <c r="M12193" s="87"/>
    </row>
    <row r="12194" spans="1:13" x14ac:dyDescent="0.25">
      <c r="A12194" s="35"/>
      <c r="B12194" s="68"/>
      <c r="C12194" s="70"/>
      <c r="D12194" s="23"/>
      <c r="E12194" s="23"/>
      <c r="F12194" s="23"/>
      <c r="G12194" s="23"/>
      <c r="H12194" s="23"/>
      <c r="I12194" s="23"/>
      <c r="J12194" s="24"/>
      <c r="K12194" s="24"/>
      <c r="L12194" s="24"/>
      <c r="M12194" s="87"/>
    </row>
    <row r="12195" spans="1:13" x14ac:dyDescent="0.25">
      <c r="A12195" s="35"/>
      <c r="B12195" s="68"/>
      <c r="C12195" s="70"/>
      <c r="D12195" s="23"/>
      <c r="E12195" s="23"/>
      <c r="F12195" s="23"/>
      <c r="G12195" s="23"/>
      <c r="H12195" s="23"/>
      <c r="I12195" s="23"/>
      <c r="J12195" s="24"/>
      <c r="K12195" s="24"/>
      <c r="L12195" s="24"/>
      <c r="M12195" s="87"/>
    </row>
    <row r="12196" spans="1:13" x14ac:dyDescent="0.25">
      <c r="A12196" s="35"/>
      <c r="B12196" s="68"/>
      <c r="C12196" s="70"/>
      <c r="D12196" s="23"/>
      <c r="E12196" s="23"/>
      <c r="F12196" s="23"/>
      <c r="G12196" s="23"/>
      <c r="H12196" s="23"/>
      <c r="I12196" s="23"/>
      <c r="J12196" s="24"/>
      <c r="K12196" s="24"/>
      <c r="L12196" s="24"/>
      <c r="M12196" s="87"/>
    </row>
    <row r="12197" spans="1:13" x14ac:dyDescent="0.25">
      <c r="A12197" s="35"/>
      <c r="B12197" s="68"/>
      <c r="C12197" s="70"/>
      <c r="D12197" s="23"/>
      <c r="E12197" s="23"/>
      <c r="F12197" s="23"/>
      <c r="G12197" s="23"/>
      <c r="H12197" s="23"/>
      <c r="I12197" s="23"/>
      <c r="J12197" s="24"/>
      <c r="K12197" s="24"/>
      <c r="L12197" s="24"/>
      <c r="M12197" s="87"/>
    </row>
    <row r="12198" spans="1:13" x14ac:dyDescent="0.25">
      <c r="A12198" s="35"/>
      <c r="B12198" s="68"/>
      <c r="C12198" s="70"/>
      <c r="D12198" s="23"/>
      <c r="E12198" s="23"/>
      <c r="F12198" s="23"/>
      <c r="G12198" s="23"/>
      <c r="H12198" s="23"/>
      <c r="I12198" s="23"/>
      <c r="J12198" s="24"/>
      <c r="K12198" s="24"/>
      <c r="L12198" s="24"/>
      <c r="M12198" s="87"/>
    </row>
    <row r="12199" spans="1:13" x14ac:dyDescent="0.25">
      <c r="A12199" s="35"/>
      <c r="B12199" s="68"/>
      <c r="C12199" s="70"/>
      <c r="D12199" s="23"/>
      <c r="E12199" s="23"/>
      <c r="F12199" s="23"/>
      <c r="G12199" s="23"/>
      <c r="H12199" s="23"/>
      <c r="I12199" s="23"/>
      <c r="J12199" s="24"/>
      <c r="K12199" s="24"/>
      <c r="L12199" s="24"/>
      <c r="M12199" s="87"/>
    </row>
    <row r="12200" spans="1:13" x14ac:dyDescent="0.25">
      <c r="A12200" s="35"/>
      <c r="B12200" s="68"/>
      <c r="C12200" s="70"/>
      <c r="D12200" s="23"/>
      <c r="E12200" s="23"/>
      <c r="F12200" s="23"/>
      <c r="G12200" s="23"/>
      <c r="H12200" s="23"/>
      <c r="I12200" s="23"/>
      <c r="J12200" s="24"/>
      <c r="K12200" s="24"/>
      <c r="L12200" s="24"/>
      <c r="M12200" s="87"/>
    </row>
    <row r="12201" spans="1:13" x14ac:dyDescent="0.25">
      <c r="A12201" s="35"/>
      <c r="B12201" s="68"/>
      <c r="C12201" s="70"/>
      <c r="D12201" s="23"/>
      <c r="E12201" s="23"/>
      <c r="F12201" s="23"/>
      <c r="G12201" s="23"/>
      <c r="H12201" s="23"/>
      <c r="I12201" s="23"/>
      <c r="J12201" s="24"/>
      <c r="K12201" s="24"/>
      <c r="L12201" s="24"/>
      <c r="M12201" s="87"/>
    </row>
    <row r="12202" spans="1:13" x14ac:dyDescent="0.25">
      <c r="A12202" s="35"/>
      <c r="B12202" s="68"/>
      <c r="C12202" s="70"/>
      <c r="D12202" s="23"/>
      <c r="E12202" s="23"/>
      <c r="F12202" s="23"/>
      <c r="G12202" s="23"/>
      <c r="H12202" s="23"/>
      <c r="I12202" s="23"/>
      <c r="J12202" s="24"/>
      <c r="K12202" s="24"/>
      <c r="L12202" s="24"/>
      <c r="M12202" s="87"/>
    </row>
    <row r="12203" spans="1:13" x14ac:dyDescent="0.25">
      <c r="A12203" s="35"/>
      <c r="B12203" s="68"/>
      <c r="C12203" s="70"/>
      <c r="D12203" s="23"/>
      <c r="E12203" s="23"/>
      <c r="F12203" s="23"/>
      <c r="G12203" s="23"/>
      <c r="H12203" s="23"/>
      <c r="I12203" s="23"/>
      <c r="J12203" s="24"/>
      <c r="K12203" s="24"/>
      <c r="L12203" s="24"/>
      <c r="M12203" s="87"/>
    </row>
    <row r="12204" spans="1:13" x14ac:dyDescent="0.25">
      <c r="A12204" s="35"/>
      <c r="B12204" s="68"/>
      <c r="C12204" s="70"/>
      <c r="D12204" s="23"/>
      <c r="E12204" s="23"/>
      <c r="F12204" s="23"/>
      <c r="G12204" s="23"/>
      <c r="H12204" s="23"/>
      <c r="I12204" s="23"/>
      <c r="J12204" s="24"/>
      <c r="K12204" s="24"/>
      <c r="L12204" s="24"/>
      <c r="M12204" s="87"/>
    </row>
    <row r="12205" spans="1:13" x14ac:dyDescent="0.25">
      <c r="A12205" s="35"/>
      <c r="B12205" s="68"/>
      <c r="C12205" s="70"/>
      <c r="D12205" s="23"/>
      <c r="E12205" s="23"/>
      <c r="F12205" s="23"/>
      <c r="G12205" s="23"/>
      <c r="H12205" s="23"/>
      <c r="I12205" s="23"/>
      <c r="J12205" s="24"/>
      <c r="K12205" s="24"/>
      <c r="L12205" s="24"/>
      <c r="M12205" s="87"/>
    </row>
    <row r="12206" spans="1:13" x14ac:dyDescent="0.25">
      <c r="A12206" s="35"/>
      <c r="B12206" s="68"/>
      <c r="C12206" s="70"/>
      <c r="D12206" s="23"/>
      <c r="E12206" s="23"/>
      <c r="F12206" s="23"/>
      <c r="G12206" s="23"/>
      <c r="H12206" s="23"/>
      <c r="I12206" s="23"/>
      <c r="J12206" s="24"/>
      <c r="K12206" s="24"/>
      <c r="L12206" s="24"/>
      <c r="M12206" s="87"/>
    </row>
    <row r="12207" spans="1:13" x14ac:dyDescent="0.25">
      <c r="A12207" s="35"/>
      <c r="B12207" s="68"/>
      <c r="C12207" s="70"/>
      <c r="D12207" s="23"/>
      <c r="E12207" s="23"/>
      <c r="F12207" s="23"/>
      <c r="G12207" s="23"/>
      <c r="H12207" s="23"/>
      <c r="I12207" s="23"/>
      <c r="J12207" s="24"/>
      <c r="K12207" s="24"/>
      <c r="L12207" s="24"/>
      <c r="M12207" s="87"/>
    </row>
    <row r="12208" spans="1:13" x14ac:dyDescent="0.25">
      <c r="A12208" s="35"/>
      <c r="B12208" s="68"/>
      <c r="C12208" s="70"/>
      <c r="D12208" s="23"/>
      <c r="E12208" s="23"/>
      <c r="F12208" s="23"/>
      <c r="G12208" s="23"/>
      <c r="H12208" s="23"/>
      <c r="I12208" s="23"/>
      <c r="J12208" s="24"/>
      <c r="K12208" s="24"/>
      <c r="L12208" s="24"/>
      <c r="M12208" s="87"/>
    </row>
    <row r="12209" spans="1:13" x14ac:dyDescent="0.25">
      <c r="A12209" s="35"/>
      <c r="B12209" s="68"/>
      <c r="C12209" s="70"/>
      <c r="D12209" s="23"/>
      <c r="E12209" s="23"/>
      <c r="F12209" s="23"/>
      <c r="G12209" s="23"/>
      <c r="H12209" s="23"/>
      <c r="I12209" s="23"/>
      <c r="J12209" s="24"/>
      <c r="K12209" s="24"/>
      <c r="L12209" s="24"/>
      <c r="M12209" s="87"/>
    </row>
    <row r="12210" spans="1:13" x14ac:dyDescent="0.25">
      <c r="A12210" s="35"/>
      <c r="B12210" s="68"/>
      <c r="C12210" s="70"/>
      <c r="D12210" s="23"/>
      <c r="E12210" s="23"/>
      <c r="F12210" s="23"/>
      <c r="G12210" s="23"/>
      <c r="H12210" s="23"/>
      <c r="I12210" s="23"/>
      <c r="J12210" s="24"/>
      <c r="K12210" s="24"/>
      <c r="L12210" s="24"/>
      <c r="M12210" s="87"/>
    </row>
    <row r="12211" spans="1:13" x14ac:dyDescent="0.25">
      <c r="A12211" s="35"/>
      <c r="B12211" s="68"/>
      <c r="C12211" s="70"/>
      <c r="D12211" s="23"/>
      <c r="E12211" s="23"/>
      <c r="F12211" s="23"/>
      <c r="G12211" s="23"/>
      <c r="H12211" s="23"/>
      <c r="I12211" s="23"/>
      <c r="J12211" s="24"/>
      <c r="K12211" s="24"/>
      <c r="L12211" s="24"/>
      <c r="M12211" s="87"/>
    </row>
    <row r="12212" spans="1:13" x14ac:dyDescent="0.25">
      <c r="A12212" s="35"/>
      <c r="B12212" s="68"/>
      <c r="C12212" s="70"/>
      <c r="D12212" s="23"/>
      <c r="E12212" s="23"/>
      <c r="F12212" s="23"/>
      <c r="G12212" s="23"/>
      <c r="H12212" s="23"/>
      <c r="I12212" s="23"/>
      <c r="J12212" s="24"/>
      <c r="K12212" s="24"/>
      <c r="L12212" s="24"/>
      <c r="M12212" s="87"/>
    </row>
    <row r="12213" spans="1:13" x14ac:dyDescent="0.25">
      <c r="A12213" s="35"/>
      <c r="B12213" s="68"/>
      <c r="C12213" s="70"/>
      <c r="D12213" s="23"/>
      <c r="E12213" s="23"/>
      <c r="F12213" s="23"/>
      <c r="G12213" s="23"/>
      <c r="H12213" s="23"/>
      <c r="I12213" s="23"/>
      <c r="J12213" s="24"/>
      <c r="K12213" s="24"/>
      <c r="L12213" s="24"/>
      <c r="M12213" s="87"/>
    </row>
    <row r="12214" spans="1:13" x14ac:dyDescent="0.25">
      <c r="A12214" s="35"/>
      <c r="B12214" s="68"/>
      <c r="C12214" s="70"/>
      <c r="D12214" s="23"/>
      <c r="E12214" s="23"/>
      <c r="F12214" s="23"/>
      <c r="G12214" s="23"/>
      <c r="H12214" s="23"/>
      <c r="I12214" s="23"/>
      <c r="J12214" s="24"/>
      <c r="K12214" s="24"/>
      <c r="L12214" s="24"/>
      <c r="M12214" s="87"/>
    </row>
    <row r="12215" spans="1:13" x14ac:dyDescent="0.25">
      <c r="A12215" s="35"/>
      <c r="B12215" s="68"/>
      <c r="C12215" s="70"/>
      <c r="D12215" s="23"/>
      <c r="E12215" s="23"/>
      <c r="F12215" s="23"/>
      <c r="G12215" s="23"/>
      <c r="H12215" s="23"/>
      <c r="I12215" s="23"/>
      <c r="J12215" s="24"/>
      <c r="K12215" s="24"/>
      <c r="L12215" s="24"/>
      <c r="M12215" s="87"/>
    </row>
    <row r="12216" spans="1:13" x14ac:dyDescent="0.25">
      <c r="A12216" s="35"/>
      <c r="B12216" s="68"/>
      <c r="C12216" s="70"/>
      <c r="D12216" s="23"/>
      <c r="E12216" s="23"/>
      <c r="F12216" s="23"/>
      <c r="G12216" s="23"/>
      <c r="H12216" s="23"/>
      <c r="I12216" s="23"/>
      <c r="J12216" s="24"/>
      <c r="K12216" s="24"/>
      <c r="L12216" s="24"/>
      <c r="M12216" s="87"/>
    </row>
    <row r="12217" spans="1:13" x14ac:dyDescent="0.25">
      <c r="A12217" s="35"/>
      <c r="B12217" s="68"/>
      <c r="C12217" s="70"/>
      <c r="D12217" s="23"/>
      <c r="E12217" s="23"/>
      <c r="F12217" s="23"/>
      <c r="G12217" s="23"/>
      <c r="H12217" s="23"/>
      <c r="I12217" s="23"/>
      <c r="J12217" s="24"/>
      <c r="K12217" s="24"/>
      <c r="L12217" s="24"/>
      <c r="M12217" s="87"/>
    </row>
    <row r="12218" spans="1:13" x14ac:dyDescent="0.25">
      <c r="A12218" s="35"/>
      <c r="B12218" s="68"/>
      <c r="C12218" s="70"/>
      <c r="D12218" s="23"/>
      <c r="E12218" s="23"/>
      <c r="F12218" s="23"/>
      <c r="G12218" s="23"/>
      <c r="H12218" s="23"/>
      <c r="I12218" s="23"/>
      <c r="J12218" s="24"/>
      <c r="K12218" s="24"/>
      <c r="L12218" s="24"/>
      <c r="M12218" s="87"/>
    </row>
    <row r="12219" spans="1:13" x14ac:dyDescent="0.25">
      <c r="A12219" s="35"/>
      <c r="B12219" s="68"/>
      <c r="C12219" s="70"/>
      <c r="D12219" s="23"/>
      <c r="E12219" s="23"/>
      <c r="F12219" s="23"/>
      <c r="G12219" s="23"/>
      <c r="H12219" s="23"/>
      <c r="I12219" s="23"/>
      <c r="J12219" s="24"/>
      <c r="K12219" s="24"/>
      <c r="L12219" s="24"/>
      <c r="M12219" s="87"/>
    </row>
    <row r="12220" spans="1:13" x14ac:dyDescent="0.25">
      <c r="A12220" s="35"/>
      <c r="B12220" s="68"/>
      <c r="C12220" s="70"/>
      <c r="D12220" s="23"/>
      <c r="E12220" s="23"/>
      <c r="F12220" s="23"/>
      <c r="G12220" s="23"/>
      <c r="H12220" s="23"/>
      <c r="I12220" s="23"/>
      <c r="J12220" s="24"/>
      <c r="K12220" s="24"/>
      <c r="L12220" s="24"/>
      <c r="M12220" s="87"/>
    </row>
    <row r="12221" spans="1:13" x14ac:dyDescent="0.25">
      <c r="A12221" s="35"/>
      <c r="B12221" s="68"/>
      <c r="C12221" s="70"/>
      <c r="D12221" s="23"/>
      <c r="E12221" s="23"/>
      <c r="F12221" s="23"/>
      <c r="G12221" s="23"/>
      <c r="H12221" s="23"/>
      <c r="I12221" s="23"/>
      <c r="J12221" s="24"/>
      <c r="K12221" s="24"/>
      <c r="L12221" s="24"/>
      <c r="M12221" s="87"/>
    </row>
    <row r="12222" spans="1:13" x14ac:dyDescent="0.25">
      <c r="A12222" s="35"/>
      <c r="B12222" s="68"/>
      <c r="C12222" s="70"/>
      <c r="D12222" s="23"/>
      <c r="E12222" s="23"/>
      <c r="F12222" s="23"/>
      <c r="G12222" s="23"/>
      <c r="H12222" s="23"/>
      <c r="I12222" s="23"/>
      <c r="J12222" s="24"/>
      <c r="K12222" s="24"/>
      <c r="L12222" s="24"/>
      <c r="M12222" s="87"/>
    </row>
    <row r="12223" spans="1:13" x14ac:dyDescent="0.25">
      <c r="A12223" s="35"/>
      <c r="B12223" s="68"/>
      <c r="C12223" s="70"/>
      <c r="D12223" s="23"/>
      <c r="E12223" s="23"/>
      <c r="F12223" s="23"/>
      <c r="G12223" s="23"/>
      <c r="H12223" s="23"/>
      <c r="I12223" s="23"/>
      <c r="J12223" s="24"/>
      <c r="K12223" s="24"/>
      <c r="L12223" s="24"/>
      <c r="M12223" s="87"/>
    </row>
    <row r="12224" spans="1:13" x14ac:dyDescent="0.25">
      <c r="A12224" s="35"/>
      <c r="B12224" s="68"/>
      <c r="C12224" s="70"/>
      <c r="D12224" s="23"/>
      <c r="E12224" s="23"/>
      <c r="F12224" s="23"/>
      <c r="G12224" s="23"/>
      <c r="H12224" s="23"/>
      <c r="I12224" s="23"/>
      <c r="J12224" s="24"/>
      <c r="K12224" s="24"/>
      <c r="L12224" s="24"/>
      <c r="M12224" s="87"/>
    </row>
    <row r="12225" spans="1:13" x14ac:dyDescent="0.25">
      <c r="A12225" s="35"/>
      <c r="B12225" s="68"/>
      <c r="C12225" s="70"/>
      <c r="D12225" s="23"/>
      <c r="E12225" s="23"/>
      <c r="F12225" s="23"/>
      <c r="G12225" s="23"/>
      <c r="H12225" s="23"/>
      <c r="I12225" s="23"/>
      <c r="J12225" s="24"/>
      <c r="K12225" s="24"/>
      <c r="L12225" s="24"/>
      <c r="M12225" s="87"/>
    </row>
    <row r="12226" spans="1:13" x14ac:dyDescent="0.25">
      <c r="A12226" s="35"/>
      <c r="B12226" s="68"/>
      <c r="C12226" s="70"/>
      <c r="D12226" s="23"/>
      <c r="E12226" s="23"/>
      <c r="F12226" s="23"/>
      <c r="G12226" s="23"/>
      <c r="H12226" s="23"/>
      <c r="I12226" s="23"/>
      <c r="J12226" s="24"/>
      <c r="K12226" s="24"/>
      <c r="L12226" s="24"/>
      <c r="M12226" s="87"/>
    </row>
    <row r="12227" spans="1:13" x14ac:dyDescent="0.25">
      <c r="A12227" s="35"/>
      <c r="B12227" s="68"/>
      <c r="C12227" s="70"/>
      <c r="D12227" s="23"/>
      <c r="E12227" s="23"/>
      <c r="F12227" s="23"/>
      <c r="G12227" s="23"/>
      <c r="H12227" s="23"/>
      <c r="I12227" s="23"/>
      <c r="J12227" s="24"/>
      <c r="K12227" s="24"/>
      <c r="L12227" s="24"/>
      <c r="M12227" s="87"/>
    </row>
    <row r="12228" spans="1:13" x14ac:dyDescent="0.25">
      <c r="A12228" s="35"/>
      <c r="B12228" s="68"/>
      <c r="C12228" s="70"/>
      <c r="D12228" s="23"/>
      <c r="E12228" s="23"/>
      <c r="F12228" s="23"/>
      <c r="G12228" s="23"/>
      <c r="H12228" s="23"/>
      <c r="I12228" s="23"/>
      <c r="J12228" s="24"/>
      <c r="K12228" s="24"/>
      <c r="L12228" s="24"/>
      <c r="M12228" s="87"/>
    </row>
    <row r="12229" spans="1:13" x14ac:dyDescent="0.25">
      <c r="A12229" s="35"/>
      <c r="B12229" s="68"/>
      <c r="C12229" s="70"/>
      <c r="D12229" s="23"/>
      <c r="E12229" s="23"/>
      <c r="F12229" s="23"/>
      <c r="G12229" s="23"/>
      <c r="H12229" s="23"/>
      <c r="I12229" s="23"/>
      <c r="J12229" s="24"/>
      <c r="K12229" s="24"/>
      <c r="L12229" s="24"/>
      <c r="M12229" s="87"/>
    </row>
    <row r="12230" spans="1:13" x14ac:dyDescent="0.25">
      <c r="A12230" s="35"/>
      <c r="B12230" s="68"/>
      <c r="C12230" s="70"/>
      <c r="D12230" s="23"/>
      <c r="E12230" s="23"/>
      <c r="F12230" s="23"/>
      <c r="G12230" s="23"/>
      <c r="H12230" s="23"/>
      <c r="I12230" s="23"/>
      <c r="J12230" s="24"/>
      <c r="K12230" s="24"/>
      <c r="L12230" s="24"/>
      <c r="M12230" s="87"/>
    </row>
    <row r="12231" spans="1:13" x14ac:dyDescent="0.25">
      <c r="A12231" s="35"/>
      <c r="B12231" s="68"/>
      <c r="C12231" s="70"/>
      <c r="D12231" s="23"/>
      <c r="E12231" s="23"/>
      <c r="F12231" s="23"/>
      <c r="G12231" s="23"/>
      <c r="H12231" s="23"/>
      <c r="I12231" s="23"/>
      <c r="J12231" s="24"/>
      <c r="K12231" s="24"/>
      <c r="L12231" s="24"/>
      <c r="M12231" s="87"/>
    </row>
    <row r="12232" spans="1:13" x14ac:dyDescent="0.25">
      <c r="A12232" s="35"/>
      <c r="B12232" s="68"/>
      <c r="C12232" s="70"/>
      <c r="D12232" s="23"/>
      <c r="E12232" s="23"/>
      <c r="F12232" s="23"/>
      <c r="G12232" s="23"/>
      <c r="H12232" s="23"/>
      <c r="I12232" s="23"/>
      <c r="J12232" s="24"/>
      <c r="K12232" s="24"/>
      <c r="L12232" s="24"/>
      <c r="M12232" s="87"/>
    </row>
    <row r="12233" spans="1:13" x14ac:dyDescent="0.25">
      <c r="A12233" s="35"/>
      <c r="B12233" s="68"/>
      <c r="C12233" s="70"/>
      <c r="D12233" s="23"/>
      <c r="E12233" s="23"/>
      <c r="F12233" s="23"/>
      <c r="G12233" s="23"/>
      <c r="H12233" s="23"/>
      <c r="I12233" s="23"/>
      <c r="J12233" s="24"/>
      <c r="K12233" s="24"/>
      <c r="L12233" s="24"/>
      <c r="M12233" s="87"/>
    </row>
    <row r="12234" spans="1:13" x14ac:dyDescent="0.25">
      <c r="A12234" s="35"/>
      <c r="B12234" s="68"/>
      <c r="C12234" s="70"/>
      <c r="D12234" s="23"/>
      <c r="E12234" s="23"/>
      <c r="F12234" s="23"/>
      <c r="G12234" s="23"/>
      <c r="H12234" s="23"/>
      <c r="I12234" s="23"/>
      <c r="J12234" s="24"/>
      <c r="K12234" s="24"/>
      <c r="L12234" s="24"/>
      <c r="M12234" s="87"/>
    </row>
    <row r="12235" spans="1:13" x14ac:dyDescent="0.25">
      <c r="A12235" s="35"/>
      <c r="B12235" s="68"/>
      <c r="C12235" s="70"/>
      <c r="D12235" s="23"/>
      <c r="E12235" s="23"/>
      <c r="F12235" s="23"/>
      <c r="G12235" s="23"/>
      <c r="H12235" s="23"/>
      <c r="I12235" s="23"/>
      <c r="J12235" s="24"/>
      <c r="K12235" s="24"/>
      <c r="L12235" s="24"/>
      <c r="M12235" s="87"/>
    </row>
    <row r="12236" spans="1:13" x14ac:dyDescent="0.25">
      <c r="A12236" s="35"/>
      <c r="B12236" s="68"/>
      <c r="C12236" s="70"/>
      <c r="D12236" s="23"/>
      <c r="E12236" s="23"/>
      <c r="F12236" s="23"/>
      <c r="G12236" s="23"/>
      <c r="H12236" s="23"/>
      <c r="I12236" s="23"/>
      <c r="J12236" s="24"/>
      <c r="K12236" s="24"/>
      <c r="L12236" s="24"/>
      <c r="M12236" s="87"/>
    </row>
    <row r="12237" spans="1:13" x14ac:dyDescent="0.25">
      <c r="A12237" s="35"/>
      <c r="B12237" s="68"/>
      <c r="C12237" s="70"/>
      <c r="D12237" s="23"/>
      <c r="E12237" s="23"/>
      <c r="F12237" s="23"/>
      <c r="G12237" s="23"/>
      <c r="H12237" s="23"/>
      <c r="I12237" s="23"/>
      <c r="J12237" s="24"/>
      <c r="K12237" s="24"/>
      <c r="L12237" s="24"/>
      <c r="M12237" s="87"/>
    </row>
    <row r="12238" spans="1:13" x14ac:dyDescent="0.25">
      <c r="A12238" s="35"/>
      <c r="B12238" s="68"/>
      <c r="C12238" s="70"/>
      <c r="D12238" s="23"/>
      <c r="E12238" s="23"/>
      <c r="F12238" s="23"/>
      <c r="G12238" s="23"/>
      <c r="H12238" s="23"/>
      <c r="I12238" s="23"/>
      <c r="J12238" s="24"/>
      <c r="K12238" s="24"/>
      <c r="L12238" s="24"/>
      <c r="M12238" s="87"/>
    </row>
    <row r="12239" spans="1:13" x14ac:dyDescent="0.25">
      <c r="A12239" s="35"/>
      <c r="B12239" s="68"/>
      <c r="C12239" s="70"/>
      <c r="D12239" s="23"/>
      <c r="E12239" s="23"/>
      <c r="F12239" s="23"/>
      <c r="G12239" s="23"/>
      <c r="H12239" s="23"/>
      <c r="I12239" s="23"/>
      <c r="J12239" s="24"/>
      <c r="K12239" s="24"/>
      <c r="L12239" s="24"/>
      <c r="M12239" s="87"/>
    </row>
    <row r="12240" spans="1:13" x14ac:dyDescent="0.25">
      <c r="A12240" s="35"/>
      <c r="B12240" s="68"/>
      <c r="C12240" s="70"/>
      <c r="D12240" s="23"/>
      <c r="E12240" s="23"/>
      <c r="F12240" s="23"/>
      <c r="G12240" s="23"/>
      <c r="H12240" s="23"/>
      <c r="I12240" s="23"/>
      <c r="J12240" s="24"/>
      <c r="K12240" s="24"/>
      <c r="L12240" s="24"/>
      <c r="M12240" s="87"/>
    </row>
    <row r="12241" spans="1:13" x14ac:dyDescent="0.25">
      <c r="A12241" s="35"/>
      <c r="B12241" s="68"/>
      <c r="C12241" s="70"/>
      <c r="D12241" s="23"/>
      <c r="E12241" s="23"/>
      <c r="F12241" s="23"/>
      <c r="G12241" s="23"/>
      <c r="H12241" s="23"/>
      <c r="I12241" s="23"/>
      <c r="J12241" s="24"/>
      <c r="K12241" s="24"/>
      <c r="L12241" s="24"/>
      <c r="M12241" s="87"/>
    </row>
    <row r="12242" spans="1:13" x14ac:dyDescent="0.25">
      <c r="A12242" s="35"/>
      <c r="B12242" s="68"/>
      <c r="C12242" s="70"/>
      <c r="D12242" s="23"/>
      <c r="E12242" s="23"/>
      <c r="F12242" s="23"/>
      <c r="G12242" s="23"/>
      <c r="H12242" s="23"/>
      <c r="I12242" s="23"/>
      <c r="J12242" s="24"/>
      <c r="K12242" s="24"/>
      <c r="L12242" s="24"/>
      <c r="M12242" s="87"/>
    </row>
    <row r="12243" spans="1:13" x14ac:dyDescent="0.25">
      <c r="A12243" s="35"/>
      <c r="B12243" s="68"/>
      <c r="C12243" s="70"/>
      <c r="D12243" s="23"/>
      <c r="E12243" s="23"/>
      <c r="F12243" s="23"/>
      <c r="G12243" s="23"/>
      <c r="H12243" s="23"/>
      <c r="I12243" s="23"/>
      <c r="J12243" s="24"/>
      <c r="K12243" s="24"/>
      <c r="L12243" s="24"/>
      <c r="M12243" s="87"/>
    </row>
    <row r="12244" spans="1:13" x14ac:dyDescent="0.25">
      <c r="A12244" s="35"/>
      <c r="B12244" s="68"/>
      <c r="C12244" s="70"/>
      <c r="D12244" s="23"/>
      <c r="E12244" s="23"/>
      <c r="F12244" s="23"/>
      <c r="G12244" s="23"/>
      <c r="H12244" s="23"/>
      <c r="I12244" s="23"/>
      <c r="J12244" s="24"/>
      <c r="K12244" s="24"/>
      <c r="L12244" s="24"/>
      <c r="M12244" s="87"/>
    </row>
    <row r="12245" spans="1:13" x14ac:dyDescent="0.25">
      <c r="A12245" s="35"/>
      <c r="B12245" s="68"/>
      <c r="C12245" s="70"/>
      <c r="D12245" s="23"/>
      <c r="E12245" s="23"/>
      <c r="F12245" s="23"/>
      <c r="G12245" s="23"/>
      <c r="H12245" s="23"/>
      <c r="I12245" s="23"/>
      <c r="J12245" s="24"/>
      <c r="K12245" s="24"/>
      <c r="L12245" s="24"/>
      <c r="M12245" s="87"/>
    </row>
    <row r="12246" spans="1:13" x14ac:dyDescent="0.25">
      <c r="A12246" s="35"/>
      <c r="B12246" s="68"/>
      <c r="C12246" s="70"/>
      <c r="D12246" s="23"/>
      <c r="E12246" s="23"/>
      <c r="F12246" s="23"/>
      <c r="G12246" s="23"/>
      <c r="H12246" s="23"/>
      <c r="I12246" s="23"/>
      <c r="J12246" s="24"/>
      <c r="K12246" s="24"/>
      <c r="L12246" s="24"/>
      <c r="M12246" s="87"/>
    </row>
    <row r="12247" spans="1:13" x14ac:dyDescent="0.25">
      <c r="A12247" s="35"/>
      <c r="B12247" s="68"/>
      <c r="C12247" s="70"/>
      <c r="D12247" s="23"/>
      <c r="E12247" s="23"/>
      <c r="F12247" s="23"/>
      <c r="G12247" s="23"/>
      <c r="H12247" s="23"/>
      <c r="I12247" s="23"/>
      <c r="J12247" s="24"/>
      <c r="K12247" s="24"/>
      <c r="L12247" s="24"/>
      <c r="M12247" s="87"/>
    </row>
    <row r="12248" spans="1:13" x14ac:dyDescent="0.25">
      <c r="A12248" s="35"/>
      <c r="B12248" s="68"/>
      <c r="C12248" s="70"/>
      <c r="D12248" s="23"/>
      <c r="E12248" s="23"/>
      <c r="F12248" s="23"/>
      <c r="G12248" s="23"/>
      <c r="H12248" s="23"/>
      <c r="I12248" s="23"/>
      <c r="J12248" s="24"/>
      <c r="K12248" s="24"/>
      <c r="L12248" s="24"/>
      <c r="M12248" s="87"/>
    </row>
    <row r="12249" spans="1:13" x14ac:dyDescent="0.25">
      <c r="A12249" s="35"/>
      <c r="B12249" s="68"/>
      <c r="C12249" s="70"/>
      <c r="D12249" s="23"/>
      <c r="E12249" s="23"/>
      <c r="F12249" s="23"/>
      <c r="G12249" s="23"/>
      <c r="H12249" s="23"/>
      <c r="I12249" s="23"/>
      <c r="J12249" s="24"/>
      <c r="K12249" s="24"/>
      <c r="L12249" s="24"/>
      <c r="M12249" s="87"/>
    </row>
    <row r="12250" spans="1:13" x14ac:dyDescent="0.25">
      <c r="A12250" s="35"/>
      <c r="B12250" s="68"/>
      <c r="C12250" s="70"/>
      <c r="D12250" s="23"/>
      <c r="E12250" s="23"/>
      <c r="F12250" s="23"/>
      <c r="G12250" s="23"/>
      <c r="H12250" s="23"/>
      <c r="I12250" s="23"/>
      <c r="J12250" s="24"/>
      <c r="K12250" s="24"/>
      <c r="L12250" s="24"/>
      <c r="M12250" s="87"/>
    </row>
    <row r="12251" spans="1:13" x14ac:dyDescent="0.25">
      <c r="A12251" s="35"/>
      <c r="B12251" s="68"/>
      <c r="C12251" s="70"/>
      <c r="D12251" s="23"/>
      <c r="E12251" s="23"/>
      <c r="F12251" s="23"/>
      <c r="G12251" s="23"/>
      <c r="H12251" s="23"/>
      <c r="I12251" s="23"/>
      <c r="J12251" s="24"/>
      <c r="K12251" s="24"/>
      <c r="L12251" s="24"/>
      <c r="M12251" s="87"/>
    </row>
    <row r="12252" spans="1:13" x14ac:dyDescent="0.25">
      <c r="A12252" s="35"/>
      <c r="B12252" s="68"/>
      <c r="C12252" s="70"/>
      <c r="D12252" s="23"/>
      <c r="E12252" s="23"/>
      <c r="F12252" s="23"/>
      <c r="G12252" s="23"/>
      <c r="H12252" s="23"/>
      <c r="I12252" s="23"/>
      <c r="J12252" s="24"/>
      <c r="K12252" s="24"/>
      <c r="L12252" s="24"/>
      <c r="M12252" s="87"/>
    </row>
    <row r="12253" spans="1:13" x14ac:dyDescent="0.25">
      <c r="A12253" s="35"/>
      <c r="B12253" s="68"/>
      <c r="C12253" s="70"/>
      <c r="D12253" s="23"/>
      <c r="E12253" s="23"/>
      <c r="F12253" s="23"/>
      <c r="G12253" s="23"/>
      <c r="H12253" s="23"/>
      <c r="I12253" s="23"/>
      <c r="J12253" s="24"/>
      <c r="K12253" s="24"/>
      <c r="L12253" s="24"/>
      <c r="M12253" s="87"/>
    </row>
    <row r="12254" spans="1:13" x14ac:dyDescent="0.25">
      <c r="A12254" s="35"/>
      <c r="B12254" s="68"/>
      <c r="C12254" s="70"/>
      <c r="D12254" s="23"/>
      <c r="E12254" s="23"/>
      <c r="F12254" s="23"/>
      <c r="G12254" s="23"/>
      <c r="H12254" s="23"/>
      <c r="I12254" s="23"/>
      <c r="J12254" s="24"/>
      <c r="K12254" s="24"/>
      <c r="L12254" s="24"/>
      <c r="M12254" s="87"/>
    </row>
    <row r="12255" spans="1:13" x14ac:dyDescent="0.25">
      <c r="A12255" s="35"/>
      <c r="B12255" s="68"/>
      <c r="C12255" s="70"/>
      <c r="D12255" s="23"/>
      <c r="E12255" s="23"/>
      <c r="F12255" s="23"/>
      <c r="G12255" s="23"/>
      <c r="H12255" s="23"/>
      <c r="I12255" s="23"/>
      <c r="J12255" s="24"/>
      <c r="K12255" s="24"/>
      <c r="L12255" s="24"/>
      <c r="M12255" s="87"/>
    </row>
    <row r="12256" spans="1:13" x14ac:dyDescent="0.25">
      <c r="A12256" s="35"/>
      <c r="B12256" s="68"/>
      <c r="C12256" s="70"/>
      <c r="D12256" s="23"/>
      <c r="E12256" s="23"/>
      <c r="F12256" s="23"/>
      <c r="G12256" s="23"/>
      <c r="H12256" s="23"/>
      <c r="I12256" s="23"/>
      <c r="J12256" s="24"/>
      <c r="K12256" s="24"/>
      <c r="L12256" s="24"/>
      <c r="M12256" s="87"/>
    </row>
    <row r="12257" spans="1:13" x14ac:dyDescent="0.25">
      <c r="A12257" s="35"/>
      <c r="B12257" s="68"/>
      <c r="C12257" s="70"/>
      <c r="D12257" s="23"/>
      <c r="E12257" s="23"/>
      <c r="F12257" s="23"/>
      <c r="G12257" s="23"/>
      <c r="H12257" s="23"/>
      <c r="I12257" s="23"/>
      <c r="J12257" s="24"/>
      <c r="K12257" s="24"/>
      <c r="L12257" s="24"/>
      <c r="M12257" s="87"/>
    </row>
    <row r="12258" spans="1:13" x14ac:dyDescent="0.25">
      <c r="A12258" s="35"/>
      <c r="B12258" s="68"/>
      <c r="C12258" s="70"/>
      <c r="D12258" s="23"/>
      <c r="E12258" s="23"/>
      <c r="F12258" s="23"/>
      <c r="G12258" s="23"/>
      <c r="H12258" s="23"/>
      <c r="I12258" s="23"/>
      <c r="J12258" s="24"/>
      <c r="K12258" s="24"/>
      <c r="L12258" s="24"/>
      <c r="M12258" s="87"/>
    </row>
    <row r="12259" spans="1:13" x14ac:dyDescent="0.25">
      <c r="A12259" s="35"/>
      <c r="B12259" s="68"/>
      <c r="C12259" s="70"/>
      <c r="D12259" s="23"/>
      <c r="E12259" s="23"/>
      <c r="F12259" s="23"/>
      <c r="G12259" s="23"/>
      <c r="H12259" s="23"/>
      <c r="I12259" s="23"/>
      <c r="J12259" s="24"/>
      <c r="K12259" s="24"/>
      <c r="L12259" s="24"/>
      <c r="M12259" s="87"/>
    </row>
    <row r="12260" spans="1:13" x14ac:dyDescent="0.25">
      <c r="A12260" s="35"/>
      <c r="B12260" s="68"/>
      <c r="C12260" s="70"/>
      <c r="D12260" s="23"/>
      <c r="E12260" s="23"/>
      <c r="F12260" s="23"/>
      <c r="G12260" s="23"/>
      <c r="H12260" s="23"/>
      <c r="I12260" s="23"/>
      <c r="J12260" s="24"/>
      <c r="K12260" s="24"/>
      <c r="L12260" s="24"/>
      <c r="M12260" s="87"/>
    </row>
    <row r="12261" spans="1:13" x14ac:dyDescent="0.25">
      <c r="A12261" s="35"/>
      <c r="B12261" s="68"/>
      <c r="C12261" s="70"/>
      <c r="D12261" s="23"/>
      <c r="E12261" s="23"/>
      <c r="F12261" s="23"/>
      <c r="G12261" s="23"/>
      <c r="H12261" s="23"/>
      <c r="I12261" s="23"/>
      <c r="J12261" s="24"/>
      <c r="K12261" s="24"/>
      <c r="L12261" s="24"/>
      <c r="M12261" s="87"/>
    </row>
    <row r="12262" spans="1:13" x14ac:dyDescent="0.25">
      <c r="A12262" s="35"/>
      <c r="B12262" s="68"/>
      <c r="C12262" s="70"/>
      <c r="D12262" s="23"/>
      <c r="E12262" s="23"/>
      <c r="F12262" s="23"/>
      <c r="G12262" s="23"/>
      <c r="H12262" s="23"/>
      <c r="I12262" s="23"/>
      <c r="J12262" s="24"/>
      <c r="K12262" s="24"/>
      <c r="L12262" s="24"/>
      <c r="M12262" s="87"/>
    </row>
    <row r="12263" spans="1:13" x14ac:dyDescent="0.25">
      <c r="A12263" s="35"/>
      <c r="B12263" s="68"/>
      <c r="C12263" s="70"/>
      <c r="D12263" s="23"/>
      <c r="E12263" s="23"/>
      <c r="F12263" s="23"/>
      <c r="G12263" s="23"/>
      <c r="H12263" s="23"/>
      <c r="I12263" s="23"/>
      <c r="J12263" s="24"/>
      <c r="K12263" s="24"/>
      <c r="L12263" s="24"/>
      <c r="M12263" s="87"/>
    </row>
    <row r="12264" spans="1:13" x14ac:dyDescent="0.25">
      <c r="A12264" s="35"/>
      <c r="B12264" s="68"/>
      <c r="C12264" s="70"/>
      <c r="D12264" s="23"/>
      <c r="E12264" s="23"/>
      <c r="F12264" s="23"/>
      <c r="G12264" s="23"/>
      <c r="H12264" s="23"/>
      <c r="I12264" s="23"/>
      <c r="J12264" s="24"/>
      <c r="K12264" s="24"/>
      <c r="L12264" s="24"/>
      <c r="M12264" s="87"/>
    </row>
    <row r="12265" spans="1:13" x14ac:dyDescent="0.25">
      <c r="A12265" s="35"/>
      <c r="B12265" s="68"/>
      <c r="C12265" s="70"/>
      <c r="D12265" s="23"/>
      <c r="E12265" s="23"/>
      <c r="F12265" s="23"/>
      <c r="G12265" s="23"/>
      <c r="H12265" s="23"/>
      <c r="I12265" s="23"/>
      <c r="J12265" s="24"/>
      <c r="K12265" s="24"/>
      <c r="L12265" s="24"/>
      <c r="M12265" s="87"/>
    </row>
    <row r="12266" spans="1:13" x14ac:dyDescent="0.25">
      <c r="A12266" s="35"/>
      <c r="B12266" s="68"/>
      <c r="C12266" s="70"/>
      <c r="D12266" s="23"/>
      <c r="E12266" s="23"/>
      <c r="F12266" s="23"/>
      <c r="G12266" s="23"/>
      <c r="H12266" s="23"/>
      <c r="I12266" s="23"/>
      <c r="J12266" s="24"/>
      <c r="K12266" s="24"/>
      <c r="L12266" s="24"/>
      <c r="M12266" s="87"/>
    </row>
    <row r="12267" spans="1:13" x14ac:dyDescent="0.25">
      <c r="A12267" s="35"/>
      <c r="B12267" s="68"/>
      <c r="C12267" s="70"/>
      <c r="D12267" s="23"/>
      <c r="E12267" s="23"/>
      <c r="F12267" s="23"/>
      <c r="G12267" s="23"/>
      <c r="H12267" s="23"/>
      <c r="I12267" s="23"/>
      <c r="J12267" s="24"/>
      <c r="K12267" s="24"/>
      <c r="L12267" s="24"/>
      <c r="M12267" s="87"/>
    </row>
    <row r="12268" spans="1:13" x14ac:dyDescent="0.25">
      <c r="A12268" s="35"/>
      <c r="B12268" s="68"/>
      <c r="C12268" s="70"/>
      <c r="D12268" s="23"/>
      <c r="E12268" s="23"/>
      <c r="F12268" s="23"/>
      <c r="G12268" s="23"/>
      <c r="H12268" s="23"/>
      <c r="I12268" s="23"/>
      <c r="J12268" s="24"/>
      <c r="K12268" s="24"/>
      <c r="L12268" s="24"/>
      <c r="M12268" s="87"/>
    </row>
    <row r="12269" spans="1:13" x14ac:dyDescent="0.25">
      <c r="A12269" s="35"/>
      <c r="B12269" s="68"/>
      <c r="C12269" s="70"/>
      <c r="D12269" s="23"/>
      <c r="E12269" s="23"/>
      <c r="F12269" s="23"/>
      <c r="G12269" s="23"/>
      <c r="H12269" s="23"/>
      <c r="I12269" s="23"/>
      <c r="J12269" s="24"/>
      <c r="K12269" s="24"/>
      <c r="L12269" s="24"/>
      <c r="M12269" s="87"/>
    </row>
    <row r="12270" spans="1:13" x14ac:dyDescent="0.25">
      <c r="A12270" s="35"/>
      <c r="B12270" s="68"/>
      <c r="C12270" s="70"/>
      <c r="D12270" s="23"/>
      <c r="E12270" s="23"/>
      <c r="F12270" s="23"/>
      <c r="G12270" s="23"/>
      <c r="H12270" s="23"/>
      <c r="I12270" s="23"/>
      <c r="J12270" s="24"/>
      <c r="K12270" s="24"/>
      <c r="L12270" s="24"/>
      <c r="M12270" s="87"/>
    </row>
    <row r="12271" spans="1:13" x14ac:dyDescent="0.25">
      <c r="A12271" s="35"/>
      <c r="B12271" s="68"/>
      <c r="C12271" s="70"/>
      <c r="D12271" s="23"/>
      <c r="E12271" s="23"/>
      <c r="F12271" s="23"/>
      <c r="G12271" s="23"/>
      <c r="H12271" s="23"/>
      <c r="I12271" s="23"/>
      <c r="J12271" s="24"/>
      <c r="K12271" s="24"/>
      <c r="L12271" s="24"/>
      <c r="M12271" s="87"/>
    </row>
    <row r="12272" spans="1:13" x14ac:dyDescent="0.25">
      <c r="A12272" s="35"/>
      <c r="B12272" s="68"/>
      <c r="C12272" s="70"/>
      <c r="D12272" s="23"/>
      <c r="E12272" s="23"/>
      <c r="F12272" s="23"/>
      <c r="G12272" s="23"/>
      <c r="H12272" s="23"/>
      <c r="I12272" s="23"/>
      <c r="J12272" s="24"/>
      <c r="K12272" s="24"/>
      <c r="L12272" s="24"/>
      <c r="M12272" s="87"/>
    </row>
    <row r="12273" spans="1:13" x14ac:dyDescent="0.25">
      <c r="A12273" s="35"/>
      <c r="B12273" s="68"/>
      <c r="C12273" s="70"/>
      <c r="D12273" s="23"/>
      <c r="E12273" s="23"/>
      <c r="F12273" s="23"/>
      <c r="G12273" s="23"/>
      <c r="H12273" s="23"/>
      <c r="I12273" s="23"/>
      <c r="J12273" s="24"/>
      <c r="K12273" s="24"/>
      <c r="L12273" s="24"/>
      <c r="M12273" s="87"/>
    </row>
    <row r="12274" spans="1:13" x14ac:dyDescent="0.25">
      <c r="A12274" s="35"/>
      <c r="B12274" s="68"/>
      <c r="C12274" s="70"/>
      <c r="D12274" s="23"/>
      <c r="E12274" s="23"/>
      <c r="F12274" s="23"/>
      <c r="G12274" s="23"/>
      <c r="H12274" s="23"/>
      <c r="I12274" s="23"/>
      <c r="J12274" s="24"/>
      <c r="K12274" s="24"/>
      <c r="L12274" s="24"/>
      <c r="M12274" s="87"/>
    </row>
    <row r="12275" spans="1:13" x14ac:dyDescent="0.25">
      <c r="A12275" s="35"/>
      <c r="B12275" s="68"/>
      <c r="C12275" s="70"/>
      <c r="D12275" s="23"/>
      <c r="E12275" s="23"/>
      <c r="F12275" s="23"/>
      <c r="G12275" s="23"/>
      <c r="H12275" s="23"/>
      <c r="I12275" s="23"/>
      <c r="J12275" s="24"/>
      <c r="K12275" s="24"/>
      <c r="L12275" s="24"/>
      <c r="M12275" s="87"/>
    </row>
    <row r="12276" spans="1:13" x14ac:dyDescent="0.25">
      <c r="A12276" s="35"/>
      <c r="B12276" s="68"/>
      <c r="C12276" s="70"/>
      <c r="D12276" s="23"/>
      <c r="E12276" s="23"/>
      <c r="F12276" s="23"/>
      <c r="G12276" s="23"/>
      <c r="H12276" s="23"/>
      <c r="I12276" s="23"/>
      <c r="J12276" s="24"/>
      <c r="K12276" s="24"/>
      <c r="L12276" s="24"/>
      <c r="M12276" s="87"/>
    </row>
    <row r="12277" spans="1:13" x14ac:dyDescent="0.25">
      <c r="A12277" s="35"/>
      <c r="B12277" s="68"/>
      <c r="C12277" s="70"/>
      <c r="D12277" s="23"/>
      <c r="E12277" s="23"/>
      <c r="F12277" s="23"/>
      <c r="G12277" s="23"/>
      <c r="H12277" s="23"/>
      <c r="I12277" s="23"/>
      <c r="J12277" s="24"/>
      <c r="K12277" s="24"/>
      <c r="L12277" s="24"/>
      <c r="M12277" s="87"/>
    </row>
    <row r="12278" spans="1:13" x14ac:dyDescent="0.25">
      <c r="A12278" s="35"/>
      <c r="B12278" s="68"/>
      <c r="C12278" s="70"/>
      <c r="D12278" s="23"/>
      <c r="E12278" s="23"/>
      <c r="F12278" s="23"/>
      <c r="G12278" s="23"/>
      <c r="H12278" s="23"/>
      <c r="I12278" s="23"/>
      <c r="J12278" s="24"/>
      <c r="K12278" s="24"/>
      <c r="L12278" s="24"/>
      <c r="M12278" s="87"/>
    </row>
    <row r="12279" spans="1:13" x14ac:dyDescent="0.25">
      <c r="A12279" s="35"/>
      <c r="B12279" s="68"/>
      <c r="C12279" s="70"/>
      <c r="D12279" s="23"/>
      <c r="E12279" s="23"/>
      <c r="F12279" s="23"/>
      <c r="G12279" s="23"/>
      <c r="H12279" s="23"/>
      <c r="I12279" s="23"/>
      <c r="J12279" s="24"/>
      <c r="K12279" s="24"/>
      <c r="L12279" s="24"/>
      <c r="M12279" s="87"/>
    </row>
    <row r="12280" spans="1:13" x14ac:dyDescent="0.25">
      <c r="A12280" s="35"/>
      <c r="B12280" s="68"/>
      <c r="C12280" s="70"/>
      <c r="D12280" s="23"/>
      <c r="E12280" s="23"/>
      <c r="F12280" s="23"/>
      <c r="G12280" s="23"/>
      <c r="H12280" s="23"/>
      <c r="I12280" s="23"/>
      <c r="J12280" s="24"/>
      <c r="K12280" s="24"/>
      <c r="L12280" s="24"/>
      <c r="M12280" s="87"/>
    </row>
    <row r="12281" spans="1:13" x14ac:dyDescent="0.25">
      <c r="A12281" s="35"/>
      <c r="B12281" s="68"/>
      <c r="C12281" s="70"/>
      <c r="D12281" s="23"/>
      <c r="E12281" s="23"/>
      <c r="F12281" s="23"/>
      <c r="G12281" s="23"/>
      <c r="H12281" s="23"/>
      <c r="I12281" s="23"/>
      <c r="J12281" s="24"/>
      <c r="K12281" s="24"/>
      <c r="L12281" s="24"/>
      <c r="M12281" s="87"/>
    </row>
    <row r="12282" spans="1:13" x14ac:dyDescent="0.25">
      <c r="A12282" s="35"/>
      <c r="B12282" s="68"/>
      <c r="C12282" s="70"/>
      <c r="D12282" s="23"/>
      <c r="E12282" s="23"/>
      <c r="F12282" s="23"/>
      <c r="G12282" s="23"/>
      <c r="H12282" s="23"/>
      <c r="I12282" s="23"/>
      <c r="J12282" s="24"/>
      <c r="K12282" s="24"/>
      <c r="L12282" s="24"/>
      <c r="M12282" s="87"/>
    </row>
    <row r="12283" spans="1:13" x14ac:dyDescent="0.25">
      <c r="A12283" s="35"/>
      <c r="B12283" s="68"/>
      <c r="C12283" s="70"/>
      <c r="D12283" s="23"/>
      <c r="E12283" s="23"/>
      <c r="F12283" s="23"/>
      <c r="G12283" s="23"/>
      <c r="H12283" s="23"/>
      <c r="I12283" s="23"/>
      <c r="J12283" s="24"/>
      <c r="K12283" s="24"/>
      <c r="L12283" s="24"/>
      <c r="M12283" s="87"/>
    </row>
    <row r="12284" spans="1:13" x14ac:dyDescent="0.25">
      <c r="A12284" s="35"/>
      <c r="B12284" s="68"/>
      <c r="C12284" s="70"/>
      <c r="D12284" s="23"/>
      <c r="E12284" s="23"/>
      <c r="F12284" s="23"/>
      <c r="G12284" s="23"/>
      <c r="H12284" s="23"/>
      <c r="I12284" s="23"/>
      <c r="J12284" s="24"/>
      <c r="K12284" s="24"/>
      <c r="L12284" s="24"/>
      <c r="M12284" s="87"/>
    </row>
    <row r="12285" spans="1:13" x14ac:dyDescent="0.25">
      <c r="A12285" s="35"/>
      <c r="B12285" s="68"/>
      <c r="C12285" s="70"/>
      <c r="D12285" s="23"/>
      <c r="E12285" s="23"/>
      <c r="F12285" s="23"/>
      <c r="G12285" s="23"/>
      <c r="H12285" s="23"/>
      <c r="I12285" s="23"/>
      <c r="J12285" s="24"/>
      <c r="K12285" s="24"/>
      <c r="L12285" s="24"/>
      <c r="M12285" s="87"/>
    </row>
    <row r="12286" spans="1:13" x14ac:dyDescent="0.25">
      <c r="A12286" s="35"/>
      <c r="B12286" s="68"/>
      <c r="C12286" s="70"/>
      <c r="D12286" s="23"/>
      <c r="E12286" s="23"/>
      <c r="F12286" s="23"/>
      <c r="G12286" s="23"/>
      <c r="H12286" s="23"/>
      <c r="I12286" s="23"/>
      <c r="J12286" s="24"/>
      <c r="K12286" s="24"/>
      <c r="L12286" s="24"/>
      <c r="M12286" s="87"/>
    </row>
    <row r="12287" spans="1:13" x14ac:dyDescent="0.25">
      <c r="A12287" s="35"/>
      <c r="B12287" s="68"/>
      <c r="C12287" s="70"/>
      <c r="D12287" s="23"/>
      <c r="E12287" s="23"/>
      <c r="F12287" s="23"/>
      <c r="G12287" s="23"/>
      <c r="H12287" s="23"/>
      <c r="I12287" s="23"/>
      <c r="J12287" s="24"/>
      <c r="K12287" s="24"/>
      <c r="L12287" s="24"/>
      <c r="M12287" s="87"/>
    </row>
    <row r="12288" spans="1:13" x14ac:dyDescent="0.25">
      <c r="A12288" s="35"/>
      <c r="B12288" s="68"/>
      <c r="C12288" s="70"/>
      <c r="D12288" s="23"/>
      <c r="E12288" s="23"/>
      <c r="F12288" s="23"/>
      <c r="G12288" s="23"/>
      <c r="H12288" s="23"/>
      <c r="I12288" s="23"/>
      <c r="J12288" s="24"/>
      <c r="K12288" s="24"/>
      <c r="L12288" s="24"/>
      <c r="M12288" s="87"/>
    </row>
    <row r="12289" spans="1:13" x14ac:dyDescent="0.25">
      <c r="A12289" s="35"/>
      <c r="B12289" s="68"/>
      <c r="C12289" s="70"/>
      <c r="D12289" s="23"/>
      <c r="E12289" s="23"/>
      <c r="F12289" s="23"/>
      <c r="G12289" s="23"/>
      <c r="H12289" s="23"/>
      <c r="I12289" s="23"/>
      <c r="J12289" s="24"/>
      <c r="K12289" s="24"/>
      <c r="L12289" s="24"/>
      <c r="M12289" s="87"/>
    </row>
    <row r="12290" spans="1:13" x14ac:dyDescent="0.25">
      <c r="A12290" s="35"/>
      <c r="B12290" s="68"/>
      <c r="C12290" s="70"/>
      <c r="D12290" s="23"/>
      <c r="E12290" s="23"/>
      <c r="F12290" s="23"/>
      <c r="G12290" s="23"/>
      <c r="H12290" s="23"/>
      <c r="I12290" s="23"/>
      <c r="J12290" s="24"/>
      <c r="K12290" s="24"/>
      <c r="L12290" s="24"/>
      <c r="M12290" s="87"/>
    </row>
    <row r="12291" spans="1:13" x14ac:dyDescent="0.25">
      <c r="A12291" s="35"/>
      <c r="B12291" s="68"/>
      <c r="C12291" s="70"/>
      <c r="D12291" s="23"/>
      <c r="E12291" s="23"/>
      <c r="F12291" s="23"/>
      <c r="G12291" s="23"/>
      <c r="H12291" s="23"/>
      <c r="I12291" s="23"/>
      <c r="J12291" s="24"/>
      <c r="K12291" s="24"/>
      <c r="L12291" s="24"/>
      <c r="M12291" s="87"/>
    </row>
    <row r="12292" spans="1:13" x14ac:dyDescent="0.25">
      <c r="A12292" s="35"/>
      <c r="B12292" s="68"/>
      <c r="C12292" s="70"/>
      <c r="D12292" s="23"/>
      <c r="E12292" s="23"/>
      <c r="F12292" s="23"/>
      <c r="G12292" s="23"/>
      <c r="H12292" s="23"/>
      <c r="I12292" s="23"/>
      <c r="J12292" s="24"/>
      <c r="K12292" s="24"/>
      <c r="L12292" s="24"/>
      <c r="M12292" s="87"/>
    </row>
    <row r="12293" spans="1:13" x14ac:dyDescent="0.25">
      <c r="A12293" s="35"/>
      <c r="B12293" s="68"/>
      <c r="C12293" s="70"/>
      <c r="D12293" s="23"/>
      <c r="E12293" s="23"/>
      <c r="F12293" s="23"/>
      <c r="G12293" s="23"/>
      <c r="H12293" s="23"/>
      <c r="I12293" s="23"/>
      <c r="J12293" s="24"/>
      <c r="K12293" s="24"/>
      <c r="L12293" s="24"/>
      <c r="M12293" s="87"/>
    </row>
    <row r="12294" spans="1:13" x14ac:dyDescent="0.25">
      <c r="A12294" s="35"/>
      <c r="B12294" s="68"/>
      <c r="C12294" s="70"/>
      <c r="D12294" s="23"/>
      <c r="E12294" s="23"/>
      <c r="F12294" s="23"/>
      <c r="G12294" s="23"/>
      <c r="H12294" s="23"/>
      <c r="I12294" s="23"/>
      <c r="J12294" s="24"/>
      <c r="K12294" s="24"/>
      <c r="L12294" s="24"/>
      <c r="M12294" s="87"/>
    </row>
    <row r="12295" spans="1:13" x14ac:dyDescent="0.25">
      <c r="A12295" s="35"/>
      <c r="B12295" s="68"/>
      <c r="C12295" s="70"/>
      <c r="D12295" s="23"/>
      <c r="E12295" s="23"/>
      <c r="F12295" s="23"/>
      <c r="G12295" s="23"/>
      <c r="H12295" s="23"/>
      <c r="I12295" s="23"/>
      <c r="J12295" s="24"/>
      <c r="K12295" s="24"/>
      <c r="L12295" s="24"/>
      <c r="M12295" s="87"/>
    </row>
    <row r="12296" spans="1:13" x14ac:dyDescent="0.25">
      <c r="A12296" s="35"/>
      <c r="B12296" s="68"/>
      <c r="C12296" s="70"/>
      <c r="D12296" s="23"/>
      <c r="E12296" s="23"/>
      <c r="F12296" s="23"/>
      <c r="G12296" s="23"/>
      <c r="H12296" s="23"/>
      <c r="I12296" s="23"/>
      <c r="J12296" s="24"/>
      <c r="K12296" s="24"/>
      <c r="L12296" s="24"/>
      <c r="M12296" s="87"/>
    </row>
    <row r="12297" spans="1:13" x14ac:dyDescent="0.25">
      <c r="A12297" s="35"/>
      <c r="B12297" s="68"/>
      <c r="C12297" s="70"/>
      <c r="D12297" s="23"/>
      <c r="E12297" s="23"/>
      <c r="F12297" s="23"/>
      <c r="G12297" s="23"/>
      <c r="H12297" s="23"/>
      <c r="I12297" s="23"/>
      <c r="J12297" s="24"/>
      <c r="K12297" s="24"/>
      <c r="L12297" s="24"/>
      <c r="M12297" s="87"/>
    </row>
    <row r="12298" spans="1:13" x14ac:dyDescent="0.25">
      <c r="A12298" s="35"/>
      <c r="B12298" s="68"/>
      <c r="C12298" s="70"/>
      <c r="D12298" s="23"/>
      <c r="E12298" s="23"/>
      <c r="F12298" s="23"/>
      <c r="G12298" s="23"/>
      <c r="H12298" s="23"/>
      <c r="I12298" s="23"/>
      <c r="J12298" s="24"/>
      <c r="K12298" s="24"/>
      <c r="L12298" s="24"/>
      <c r="M12298" s="87"/>
    </row>
    <row r="12299" spans="1:13" x14ac:dyDescent="0.25">
      <c r="A12299" s="35"/>
      <c r="B12299" s="68"/>
      <c r="C12299" s="70"/>
      <c r="D12299" s="23"/>
      <c r="E12299" s="23"/>
      <c r="F12299" s="23"/>
      <c r="G12299" s="23"/>
      <c r="H12299" s="23"/>
      <c r="I12299" s="23"/>
      <c r="J12299" s="24"/>
      <c r="K12299" s="24"/>
      <c r="L12299" s="24"/>
      <c r="M12299" s="87"/>
    </row>
    <row r="12300" spans="1:13" x14ac:dyDescent="0.25">
      <c r="A12300" s="35"/>
      <c r="B12300" s="68"/>
      <c r="C12300" s="70"/>
      <c r="D12300" s="23"/>
      <c r="E12300" s="23"/>
      <c r="F12300" s="23"/>
      <c r="G12300" s="23"/>
      <c r="H12300" s="23"/>
      <c r="I12300" s="23"/>
      <c r="J12300" s="24"/>
      <c r="K12300" s="24"/>
      <c r="L12300" s="24"/>
      <c r="M12300" s="87"/>
    </row>
    <row r="12301" spans="1:13" x14ac:dyDescent="0.25">
      <c r="A12301" s="35"/>
      <c r="B12301" s="68"/>
      <c r="C12301" s="70"/>
      <c r="D12301" s="23"/>
      <c r="E12301" s="23"/>
      <c r="F12301" s="23"/>
      <c r="G12301" s="23"/>
      <c r="H12301" s="23"/>
      <c r="I12301" s="23"/>
      <c r="J12301" s="24"/>
      <c r="K12301" s="24"/>
      <c r="L12301" s="24"/>
      <c r="M12301" s="87"/>
    </row>
    <row r="12302" spans="1:13" x14ac:dyDescent="0.25">
      <c r="A12302" s="35"/>
      <c r="B12302" s="68"/>
      <c r="C12302" s="70"/>
      <c r="D12302" s="23"/>
      <c r="E12302" s="23"/>
      <c r="F12302" s="23"/>
      <c r="G12302" s="23"/>
      <c r="H12302" s="23"/>
      <c r="I12302" s="23"/>
      <c r="J12302" s="24"/>
      <c r="K12302" s="24"/>
      <c r="L12302" s="24"/>
      <c r="M12302" s="87"/>
    </row>
    <row r="12303" spans="1:13" x14ac:dyDescent="0.25">
      <c r="A12303" s="35"/>
      <c r="B12303" s="68"/>
      <c r="C12303" s="70"/>
      <c r="D12303" s="23"/>
      <c r="E12303" s="23"/>
      <c r="F12303" s="23"/>
      <c r="G12303" s="23"/>
      <c r="H12303" s="23"/>
      <c r="I12303" s="23"/>
      <c r="J12303" s="24"/>
      <c r="K12303" s="24"/>
      <c r="L12303" s="24"/>
      <c r="M12303" s="87"/>
    </row>
    <row r="12304" spans="1:13" x14ac:dyDescent="0.25">
      <c r="A12304" s="35"/>
      <c r="B12304" s="68"/>
      <c r="C12304" s="70"/>
      <c r="D12304" s="23"/>
      <c r="E12304" s="23"/>
      <c r="F12304" s="23"/>
      <c r="G12304" s="23"/>
      <c r="H12304" s="23"/>
      <c r="I12304" s="23"/>
      <c r="J12304" s="24"/>
      <c r="K12304" s="24"/>
      <c r="L12304" s="24"/>
      <c r="M12304" s="87"/>
    </row>
    <row r="12305" spans="1:13" x14ac:dyDescent="0.25">
      <c r="A12305" s="35"/>
      <c r="B12305" s="68"/>
      <c r="C12305" s="70"/>
      <c r="D12305" s="23"/>
      <c r="E12305" s="23"/>
      <c r="F12305" s="23"/>
      <c r="G12305" s="23"/>
      <c r="H12305" s="23"/>
      <c r="I12305" s="23"/>
      <c r="J12305" s="24"/>
      <c r="K12305" s="24"/>
      <c r="L12305" s="24"/>
      <c r="M12305" s="87"/>
    </row>
    <row r="12306" spans="1:13" x14ac:dyDescent="0.25">
      <c r="A12306" s="35"/>
      <c r="B12306" s="68"/>
      <c r="C12306" s="70"/>
      <c r="D12306" s="23"/>
      <c r="E12306" s="23"/>
      <c r="F12306" s="23"/>
      <c r="G12306" s="23"/>
      <c r="H12306" s="23"/>
      <c r="I12306" s="23"/>
      <c r="J12306" s="24"/>
      <c r="K12306" s="24"/>
      <c r="L12306" s="24"/>
      <c r="M12306" s="87"/>
    </row>
    <row r="12307" spans="1:13" x14ac:dyDescent="0.25">
      <c r="A12307" s="35"/>
      <c r="B12307" s="68"/>
      <c r="C12307" s="70"/>
      <c r="D12307" s="23"/>
      <c r="E12307" s="23"/>
      <c r="F12307" s="23"/>
      <c r="G12307" s="23"/>
      <c r="H12307" s="23"/>
      <c r="I12307" s="23"/>
      <c r="J12307" s="24"/>
      <c r="K12307" s="24"/>
      <c r="L12307" s="24"/>
      <c r="M12307" s="87"/>
    </row>
    <row r="12308" spans="1:13" x14ac:dyDescent="0.25">
      <c r="A12308" s="35"/>
      <c r="B12308" s="68"/>
      <c r="C12308" s="70"/>
      <c r="D12308" s="23"/>
      <c r="E12308" s="23"/>
      <c r="F12308" s="23"/>
      <c r="G12308" s="23"/>
      <c r="H12308" s="23"/>
      <c r="I12308" s="23"/>
      <c r="J12308" s="24"/>
      <c r="K12308" s="24"/>
      <c r="L12308" s="24"/>
      <c r="M12308" s="87"/>
    </row>
    <row r="12309" spans="1:13" x14ac:dyDescent="0.25">
      <c r="A12309" s="35"/>
      <c r="B12309" s="68"/>
      <c r="C12309" s="70"/>
      <c r="D12309" s="23"/>
      <c r="E12309" s="23"/>
      <c r="F12309" s="23"/>
      <c r="G12309" s="23"/>
      <c r="H12309" s="23"/>
      <c r="I12309" s="23"/>
      <c r="J12309" s="24"/>
      <c r="K12309" s="24"/>
      <c r="L12309" s="24"/>
      <c r="M12309" s="87"/>
    </row>
    <row r="12310" spans="1:13" x14ac:dyDescent="0.25">
      <c r="A12310" s="35"/>
      <c r="B12310" s="68"/>
      <c r="C12310" s="70"/>
      <c r="D12310" s="23"/>
      <c r="E12310" s="23"/>
      <c r="F12310" s="23"/>
      <c r="G12310" s="23"/>
      <c r="H12310" s="23"/>
      <c r="I12310" s="23"/>
      <c r="J12310" s="24"/>
      <c r="K12310" s="24"/>
      <c r="L12310" s="24"/>
      <c r="M12310" s="87"/>
    </row>
    <row r="12311" spans="1:13" x14ac:dyDescent="0.25">
      <c r="A12311" s="35"/>
      <c r="B12311" s="68"/>
      <c r="C12311" s="70"/>
      <c r="D12311" s="23"/>
      <c r="E12311" s="23"/>
      <c r="F12311" s="23"/>
      <c r="G12311" s="23"/>
      <c r="H12311" s="23"/>
      <c r="I12311" s="23"/>
      <c r="J12311" s="24"/>
      <c r="K12311" s="24"/>
      <c r="L12311" s="24"/>
      <c r="M12311" s="87"/>
    </row>
    <row r="12312" spans="1:13" x14ac:dyDescent="0.25">
      <c r="A12312" s="35"/>
      <c r="B12312" s="68"/>
      <c r="C12312" s="70"/>
      <c r="D12312" s="23"/>
      <c r="E12312" s="23"/>
      <c r="F12312" s="23"/>
      <c r="G12312" s="23"/>
      <c r="H12312" s="23"/>
      <c r="I12312" s="23"/>
      <c r="J12312" s="24"/>
      <c r="K12312" s="24"/>
      <c r="L12312" s="24"/>
      <c r="M12312" s="87"/>
    </row>
    <row r="12313" spans="1:13" x14ac:dyDescent="0.25">
      <c r="A12313" s="35"/>
      <c r="B12313" s="68"/>
      <c r="C12313" s="70"/>
      <c r="D12313" s="23"/>
      <c r="E12313" s="23"/>
      <c r="F12313" s="23"/>
      <c r="G12313" s="23"/>
      <c r="H12313" s="23"/>
      <c r="I12313" s="23"/>
      <c r="J12313" s="24"/>
      <c r="K12313" s="24"/>
      <c r="L12313" s="24"/>
      <c r="M12313" s="87"/>
    </row>
    <row r="12314" spans="1:13" x14ac:dyDescent="0.25">
      <c r="A12314" s="35"/>
      <c r="B12314" s="68"/>
      <c r="C12314" s="70"/>
      <c r="D12314" s="23"/>
      <c r="E12314" s="23"/>
      <c r="F12314" s="23"/>
      <c r="G12314" s="23"/>
      <c r="H12314" s="23"/>
      <c r="I12314" s="23"/>
      <c r="J12314" s="24"/>
      <c r="K12314" s="24"/>
      <c r="L12314" s="24"/>
      <c r="M12314" s="87"/>
    </row>
    <row r="12315" spans="1:13" x14ac:dyDescent="0.25">
      <c r="A12315" s="35"/>
      <c r="B12315" s="68"/>
      <c r="C12315" s="70"/>
      <c r="D12315" s="23"/>
      <c r="E12315" s="23"/>
      <c r="F12315" s="23"/>
      <c r="G12315" s="23"/>
      <c r="H12315" s="23"/>
      <c r="I12315" s="23"/>
      <c r="J12315" s="24"/>
      <c r="K12315" s="24"/>
      <c r="L12315" s="24"/>
      <c r="M12315" s="87"/>
    </row>
    <row r="12316" spans="1:13" x14ac:dyDescent="0.25">
      <c r="A12316" s="35"/>
      <c r="B12316" s="68"/>
      <c r="C12316" s="70"/>
      <c r="D12316" s="23"/>
      <c r="E12316" s="23"/>
      <c r="F12316" s="23"/>
      <c r="G12316" s="23"/>
      <c r="H12316" s="23"/>
      <c r="I12316" s="23"/>
      <c r="J12316" s="24"/>
      <c r="K12316" s="24"/>
      <c r="L12316" s="24"/>
      <c r="M12316" s="87"/>
    </row>
    <row r="12317" spans="1:13" x14ac:dyDescent="0.25">
      <c r="A12317" s="35"/>
      <c r="B12317" s="68"/>
      <c r="C12317" s="70"/>
      <c r="D12317" s="23"/>
      <c r="E12317" s="23"/>
      <c r="F12317" s="23"/>
      <c r="G12317" s="23"/>
      <c r="H12317" s="23"/>
      <c r="I12317" s="23"/>
      <c r="J12317" s="24"/>
      <c r="K12317" s="24"/>
      <c r="L12317" s="24"/>
      <c r="M12317" s="87"/>
    </row>
    <row r="12318" spans="1:13" x14ac:dyDescent="0.25">
      <c r="A12318" s="35"/>
      <c r="B12318" s="68"/>
      <c r="C12318" s="70"/>
      <c r="D12318" s="23"/>
      <c r="E12318" s="23"/>
      <c r="F12318" s="23"/>
      <c r="G12318" s="23"/>
      <c r="H12318" s="23"/>
      <c r="I12318" s="23"/>
      <c r="J12318" s="24"/>
      <c r="K12318" s="24"/>
      <c r="L12318" s="24"/>
      <c r="M12318" s="87"/>
    </row>
    <row r="12319" spans="1:13" x14ac:dyDescent="0.25">
      <c r="A12319" s="35"/>
      <c r="B12319" s="68"/>
      <c r="C12319" s="70"/>
      <c r="D12319" s="23"/>
      <c r="E12319" s="23"/>
      <c r="F12319" s="23"/>
      <c r="G12319" s="23"/>
      <c r="H12319" s="23"/>
      <c r="I12319" s="23"/>
      <c r="J12319" s="24"/>
      <c r="K12319" s="24"/>
      <c r="L12319" s="24"/>
      <c r="M12319" s="87"/>
    </row>
    <row r="12320" spans="1:13" x14ac:dyDescent="0.25">
      <c r="A12320" s="35"/>
      <c r="B12320" s="68"/>
      <c r="C12320" s="70"/>
      <c r="D12320" s="23"/>
      <c r="E12320" s="23"/>
      <c r="F12320" s="23"/>
      <c r="G12320" s="23"/>
      <c r="H12320" s="23"/>
      <c r="I12320" s="23"/>
      <c r="J12320" s="24"/>
      <c r="K12320" s="24"/>
      <c r="L12320" s="24"/>
      <c r="M12320" s="87"/>
    </row>
    <row r="12321" spans="1:13" x14ac:dyDescent="0.25">
      <c r="A12321" s="35"/>
      <c r="B12321" s="68"/>
      <c r="C12321" s="70"/>
      <c r="D12321" s="23"/>
      <c r="E12321" s="23"/>
      <c r="F12321" s="23"/>
      <c r="G12321" s="23"/>
      <c r="H12321" s="23"/>
      <c r="I12321" s="23"/>
      <c r="J12321" s="24"/>
      <c r="K12321" s="24"/>
      <c r="L12321" s="24"/>
      <c r="M12321" s="87"/>
    </row>
    <row r="12322" spans="1:13" x14ac:dyDescent="0.25">
      <c r="A12322" s="35"/>
      <c r="B12322" s="68"/>
      <c r="C12322" s="70"/>
      <c r="D12322" s="23"/>
      <c r="E12322" s="23"/>
      <c r="F12322" s="23"/>
      <c r="G12322" s="23"/>
      <c r="H12322" s="23"/>
      <c r="I12322" s="23"/>
      <c r="J12322" s="24"/>
      <c r="K12322" s="24"/>
      <c r="L12322" s="24"/>
      <c r="M12322" s="87"/>
    </row>
    <row r="12323" spans="1:13" x14ac:dyDescent="0.25">
      <c r="A12323" s="35"/>
      <c r="B12323" s="68"/>
      <c r="C12323" s="70"/>
      <c r="D12323" s="23"/>
      <c r="E12323" s="23"/>
      <c r="F12323" s="23"/>
      <c r="G12323" s="23"/>
      <c r="H12323" s="23"/>
      <c r="I12323" s="23"/>
      <c r="J12323" s="24"/>
      <c r="K12323" s="24"/>
      <c r="L12323" s="24"/>
      <c r="M12323" s="87"/>
    </row>
    <row r="12324" spans="1:13" x14ac:dyDescent="0.25">
      <c r="A12324" s="35"/>
      <c r="B12324" s="68"/>
      <c r="C12324" s="70"/>
      <c r="D12324" s="23"/>
      <c r="E12324" s="23"/>
      <c r="F12324" s="23"/>
      <c r="G12324" s="23"/>
      <c r="H12324" s="23"/>
      <c r="I12324" s="23"/>
      <c r="J12324" s="24"/>
      <c r="K12324" s="24"/>
      <c r="L12324" s="24"/>
      <c r="M12324" s="87"/>
    </row>
    <row r="12325" spans="1:13" x14ac:dyDescent="0.25">
      <c r="A12325" s="35"/>
      <c r="B12325" s="68"/>
      <c r="C12325" s="70"/>
      <c r="D12325" s="23"/>
      <c r="E12325" s="23"/>
      <c r="F12325" s="23"/>
      <c r="G12325" s="23"/>
      <c r="H12325" s="23"/>
      <c r="I12325" s="23"/>
      <c r="J12325" s="24"/>
      <c r="K12325" s="24"/>
      <c r="L12325" s="24"/>
      <c r="M12325" s="87"/>
    </row>
    <row r="12326" spans="1:13" x14ac:dyDescent="0.25">
      <c r="A12326" s="35"/>
      <c r="B12326" s="68"/>
      <c r="C12326" s="70"/>
      <c r="D12326" s="23"/>
      <c r="E12326" s="23"/>
      <c r="F12326" s="23"/>
      <c r="G12326" s="23"/>
      <c r="H12326" s="23"/>
      <c r="I12326" s="23"/>
      <c r="J12326" s="24"/>
      <c r="K12326" s="24"/>
      <c r="L12326" s="24"/>
      <c r="M12326" s="87"/>
    </row>
    <row r="12327" spans="1:13" x14ac:dyDescent="0.25">
      <c r="A12327" s="35"/>
      <c r="B12327" s="68"/>
      <c r="C12327" s="70"/>
      <c r="D12327" s="23"/>
      <c r="E12327" s="23"/>
      <c r="F12327" s="23"/>
      <c r="G12327" s="23"/>
      <c r="H12327" s="23"/>
      <c r="I12327" s="23"/>
      <c r="J12327" s="24"/>
      <c r="K12327" s="24"/>
      <c r="L12327" s="24"/>
      <c r="M12327" s="87"/>
    </row>
    <row r="12328" spans="1:13" x14ac:dyDescent="0.25">
      <c r="A12328" s="35"/>
      <c r="B12328" s="68"/>
      <c r="C12328" s="70"/>
      <c r="D12328" s="23"/>
      <c r="E12328" s="23"/>
      <c r="F12328" s="23"/>
      <c r="G12328" s="23"/>
      <c r="H12328" s="23"/>
      <c r="I12328" s="23"/>
      <c r="J12328" s="24"/>
      <c r="K12328" s="24"/>
      <c r="L12328" s="24"/>
      <c r="M12328" s="87"/>
    </row>
    <row r="12329" spans="1:13" x14ac:dyDescent="0.25">
      <c r="A12329" s="35"/>
      <c r="B12329" s="68"/>
      <c r="C12329" s="70"/>
      <c r="D12329" s="23"/>
      <c r="E12329" s="23"/>
      <c r="F12329" s="23"/>
      <c r="G12329" s="23"/>
      <c r="H12329" s="23"/>
      <c r="I12329" s="23"/>
      <c r="J12329" s="24"/>
      <c r="K12329" s="24"/>
      <c r="L12329" s="24"/>
      <c r="M12329" s="87"/>
    </row>
    <row r="12330" spans="1:13" x14ac:dyDescent="0.25">
      <c r="A12330" s="35"/>
      <c r="B12330" s="68"/>
      <c r="C12330" s="70"/>
      <c r="D12330" s="23"/>
      <c r="E12330" s="23"/>
      <c r="F12330" s="23"/>
      <c r="G12330" s="23"/>
      <c r="H12330" s="23"/>
      <c r="I12330" s="23"/>
      <c r="J12330" s="24"/>
      <c r="K12330" s="24"/>
      <c r="L12330" s="24"/>
      <c r="M12330" s="87"/>
    </row>
    <row r="12331" spans="1:13" x14ac:dyDescent="0.25">
      <c r="A12331" s="35"/>
      <c r="B12331" s="68"/>
      <c r="C12331" s="70"/>
      <c r="D12331" s="23"/>
      <c r="E12331" s="23"/>
      <c r="F12331" s="23"/>
      <c r="G12331" s="23"/>
      <c r="H12331" s="23"/>
      <c r="I12331" s="23"/>
      <c r="J12331" s="24"/>
      <c r="K12331" s="24"/>
      <c r="L12331" s="24"/>
      <c r="M12331" s="87"/>
    </row>
    <row r="12332" spans="1:13" x14ac:dyDescent="0.25">
      <c r="A12332" s="35"/>
      <c r="B12332" s="68"/>
      <c r="C12332" s="70"/>
      <c r="D12332" s="23"/>
      <c r="E12332" s="23"/>
      <c r="F12332" s="23"/>
      <c r="G12332" s="23"/>
      <c r="H12332" s="23"/>
      <c r="I12332" s="23"/>
      <c r="J12332" s="24"/>
      <c r="K12332" s="24"/>
      <c r="L12332" s="24"/>
      <c r="M12332" s="87"/>
    </row>
    <row r="12333" spans="1:13" x14ac:dyDescent="0.25">
      <c r="A12333" s="35"/>
      <c r="B12333" s="68"/>
      <c r="C12333" s="70"/>
      <c r="D12333" s="23"/>
      <c r="E12333" s="23"/>
      <c r="F12333" s="23"/>
      <c r="G12333" s="23"/>
      <c r="H12333" s="23"/>
      <c r="I12333" s="23"/>
      <c r="J12333" s="24"/>
      <c r="K12333" s="24"/>
      <c r="L12333" s="24"/>
      <c r="M12333" s="87"/>
    </row>
    <row r="12334" spans="1:13" x14ac:dyDescent="0.25">
      <c r="A12334" s="35"/>
      <c r="B12334" s="68"/>
      <c r="C12334" s="70"/>
      <c r="D12334" s="23"/>
      <c r="E12334" s="23"/>
      <c r="F12334" s="23"/>
      <c r="G12334" s="23"/>
      <c r="H12334" s="23"/>
      <c r="I12334" s="23"/>
      <c r="J12334" s="24"/>
      <c r="K12334" s="24"/>
      <c r="L12334" s="24"/>
      <c r="M12334" s="87"/>
    </row>
    <row r="12335" spans="1:13" x14ac:dyDescent="0.25">
      <c r="A12335" s="35"/>
      <c r="B12335" s="68"/>
      <c r="C12335" s="70"/>
      <c r="D12335" s="23"/>
      <c r="E12335" s="23"/>
      <c r="F12335" s="23"/>
      <c r="G12335" s="23"/>
      <c r="H12335" s="23"/>
      <c r="I12335" s="23"/>
      <c r="J12335" s="24"/>
      <c r="K12335" s="24"/>
      <c r="L12335" s="24"/>
      <c r="M12335" s="87"/>
    </row>
    <row r="12336" spans="1:13" x14ac:dyDescent="0.25">
      <c r="A12336" s="35"/>
      <c r="B12336" s="68"/>
      <c r="C12336" s="70"/>
      <c r="D12336" s="23"/>
      <c r="E12336" s="23"/>
      <c r="F12336" s="23"/>
      <c r="G12336" s="23"/>
      <c r="H12336" s="23"/>
      <c r="I12336" s="23"/>
      <c r="J12336" s="24"/>
      <c r="K12336" s="24"/>
      <c r="L12336" s="24"/>
      <c r="M12336" s="87"/>
    </row>
    <row r="12337" spans="1:13" x14ac:dyDescent="0.25">
      <c r="A12337" s="35"/>
      <c r="B12337" s="68"/>
      <c r="C12337" s="70"/>
      <c r="D12337" s="23"/>
      <c r="E12337" s="23"/>
      <c r="F12337" s="23"/>
      <c r="G12337" s="23"/>
      <c r="H12337" s="23"/>
      <c r="I12337" s="23"/>
      <c r="J12337" s="24"/>
      <c r="K12337" s="24"/>
      <c r="L12337" s="24"/>
      <c r="M12337" s="87"/>
    </row>
    <row r="12338" spans="1:13" x14ac:dyDescent="0.25">
      <c r="A12338" s="35"/>
      <c r="B12338" s="68"/>
      <c r="C12338" s="70"/>
      <c r="D12338" s="23"/>
      <c r="E12338" s="23"/>
      <c r="F12338" s="23"/>
      <c r="G12338" s="23"/>
      <c r="H12338" s="23"/>
      <c r="I12338" s="23"/>
      <c r="J12338" s="24"/>
      <c r="K12338" s="24"/>
      <c r="L12338" s="24"/>
      <c r="M12338" s="87"/>
    </row>
    <row r="12339" spans="1:13" x14ac:dyDescent="0.25">
      <c r="A12339" s="35"/>
      <c r="B12339" s="68"/>
      <c r="C12339" s="70"/>
      <c r="D12339" s="23"/>
      <c r="E12339" s="23"/>
      <c r="F12339" s="23"/>
      <c r="G12339" s="23"/>
      <c r="H12339" s="23"/>
      <c r="I12339" s="23"/>
      <c r="J12339" s="24"/>
      <c r="K12339" s="24"/>
      <c r="L12339" s="24"/>
      <c r="M12339" s="87"/>
    </row>
    <row r="12340" spans="1:13" x14ac:dyDescent="0.25">
      <c r="A12340" s="35"/>
      <c r="B12340" s="68"/>
      <c r="C12340" s="70"/>
      <c r="D12340" s="23"/>
      <c r="E12340" s="23"/>
      <c r="F12340" s="23"/>
      <c r="G12340" s="23"/>
      <c r="H12340" s="23"/>
      <c r="I12340" s="23"/>
      <c r="J12340" s="24"/>
      <c r="K12340" s="24"/>
      <c r="L12340" s="24"/>
      <c r="M12340" s="87"/>
    </row>
    <row r="12341" spans="1:13" x14ac:dyDescent="0.25">
      <c r="A12341" s="35"/>
      <c r="B12341" s="68"/>
      <c r="C12341" s="70"/>
      <c r="D12341" s="23"/>
      <c r="E12341" s="23"/>
      <c r="F12341" s="23"/>
      <c r="G12341" s="23"/>
      <c r="H12341" s="23"/>
      <c r="I12341" s="23"/>
      <c r="J12341" s="24"/>
      <c r="K12341" s="24"/>
      <c r="L12341" s="24"/>
      <c r="M12341" s="87"/>
    </row>
    <row r="12342" spans="1:13" x14ac:dyDescent="0.25">
      <c r="A12342" s="35"/>
      <c r="B12342" s="68"/>
      <c r="C12342" s="70"/>
      <c r="D12342" s="23"/>
      <c r="E12342" s="23"/>
      <c r="F12342" s="23"/>
      <c r="G12342" s="23"/>
      <c r="H12342" s="23"/>
      <c r="I12342" s="23"/>
      <c r="J12342" s="24"/>
      <c r="K12342" s="24"/>
      <c r="L12342" s="24"/>
      <c r="M12342" s="87"/>
    </row>
    <row r="12343" spans="1:13" x14ac:dyDescent="0.25">
      <c r="A12343" s="35"/>
      <c r="B12343" s="68"/>
      <c r="C12343" s="70"/>
      <c r="D12343" s="23"/>
      <c r="E12343" s="23"/>
      <c r="F12343" s="23"/>
      <c r="G12343" s="23"/>
      <c r="H12343" s="23"/>
      <c r="I12343" s="23"/>
      <c r="J12343" s="24"/>
      <c r="K12343" s="24"/>
      <c r="L12343" s="24"/>
      <c r="M12343" s="87"/>
    </row>
    <row r="12344" spans="1:13" x14ac:dyDescent="0.25">
      <c r="A12344" s="35"/>
      <c r="B12344" s="68"/>
      <c r="C12344" s="70"/>
      <c r="D12344" s="23"/>
      <c r="E12344" s="23"/>
      <c r="F12344" s="23"/>
      <c r="G12344" s="23"/>
      <c r="H12344" s="23"/>
      <c r="I12344" s="23"/>
      <c r="J12344" s="24"/>
      <c r="K12344" s="24"/>
      <c r="L12344" s="24"/>
      <c r="M12344" s="87"/>
    </row>
    <row r="12345" spans="1:13" x14ac:dyDescent="0.25">
      <c r="A12345" s="35"/>
      <c r="B12345" s="68"/>
      <c r="C12345" s="70"/>
      <c r="D12345" s="23"/>
      <c r="E12345" s="23"/>
      <c r="F12345" s="23"/>
      <c r="G12345" s="23"/>
      <c r="H12345" s="23"/>
      <c r="I12345" s="23"/>
      <c r="J12345" s="24"/>
      <c r="K12345" s="24"/>
      <c r="L12345" s="24"/>
      <c r="M12345" s="87"/>
    </row>
    <row r="12346" spans="1:13" x14ac:dyDescent="0.25">
      <c r="A12346" s="35"/>
      <c r="B12346" s="68"/>
      <c r="C12346" s="70"/>
      <c r="D12346" s="23"/>
      <c r="E12346" s="23"/>
      <c r="F12346" s="23"/>
      <c r="G12346" s="23"/>
      <c r="H12346" s="23"/>
      <c r="I12346" s="23"/>
      <c r="J12346" s="24"/>
      <c r="K12346" s="24"/>
      <c r="L12346" s="24"/>
      <c r="M12346" s="87"/>
    </row>
    <row r="12347" spans="1:13" x14ac:dyDescent="0.25">
      <c r="A12347" s="35"/>
      <c r="B12347" s="68"/>
      <c r="C12347" s="70"/>
      <c r="D12347" s="23"/>
      <c r="E12347" s="23"/>
      <c r="F12347" s="23"/>
      <c r="G12347" s="23"/>
      <c r="H12347" s="23"/>
      <c r="I12347" s="23"/>
      <c r="J12347" s="24"/>
      <c r="K12347" s="24"/>
      <c r="L12347" s="24"/>
      <c r="M12347" s="87"/>
    </row>
    <row r="12348" spans="1:13" x14ac:dyDescent="0.25">
      <c r="A12348" s="35"/>
      <c r="B12348" s="68"/>
      <c r="C12348" s="70"/>
      <c r="D12348" s="23"/>
      <c r="E12348" s="23"/>
      <c r="F12348" s="23"/>
      <c r="G12348" s="23"/>
      <c r="H12348" s="23"/>
      <c r="I12348" s="23"/>
      <c r="J12348" s="24"/>
      <c r="K12348" s="24"/>
      <c r="L12348" s="24"/>
      <c r="M12348" s="87"/>
    </row>
    <row r="12349" spans="1:13" x14ac:dyDescent="0.25">
      <c r="A12349" s="35"/>
      <c r="B12349" s="68"/>
      <c r="C12349" s="70"/>
      <c r="D12349" s="23"/>
      <c r="E12349" s="23"/>
      <c r="F12349" s="23"/>
      <c r="G12349" s="23"/>
      <c r="H12349" s="23"/>
      <c r="I12349" s="23"/>
      <c r="J12349" s="24"/>
      <c r="K12349" s="24"/>
      <c r="L12349" s="24"/>
      <c r="M12349" s="87"/>
    </row>
    <row r="12350" spans="1:13" x14ac:dyDescent="0.25">
      <c r="A12350" s="35"/>
      <c r="B12350" s="68"/>
      <c r="C12350" s="70"/>
      <c r="D12350" s="23"/>
      <c r="E12350" s="23"/>
      <c r="F12350" s="23"/>
      <c r="G12350" s="23"/>
      <c r="H12350" s="23"/>
      <c r="I12350" s="23"/>
      <c r="J12350" s="24"/>
      <c r="K12350" s="24"/>
      <c r="L12350" s="24"/>
      <c r="M12350" s="87"/>
    </row>
    <row r="12351" spans="1:13" x14ac:dyDescent="0.25">
      <c r="A12351" s="35"/>
      <c r="B12351" s="68"/>
      <c r="C12351" s="70"/>
      <c r="D12351" s="23"/>
      <c r="E12351" s="23"/>
      <c r="F12351" s="23"/>
      <c r="G12351" s="23"/>
      <c r="H12351" s="23"/>
      <c r="I12351" s="23"/>
      <c r="J12351" s="24"/>
      <c r="K12351" s="24"/>
      <c r="L12351" s="24"/>
      <c r="M12351" s="87"/>
    </row>
    <row r="12352" spans="1:13" x14ac:dyDescent="0.25">
      <c r="A12352" s="35"/>
      <c r="B12352" s="68"/>
      <c r="C12352" s="70"/>
      <c r="D12352" s="23"/>
      <c r="E12352" s="23"/>
      <c r="F12352" s="23"/>
      <c r="G12352" s="23"/>
      <c r="H12352" s="23"/>
      <c r="I12352" s="23"/>
      <c r="J12352" s="24"/>
      <c r="K12352" s="24"/>
      <c r="L12352" s="24"/>
      <c r="M12352" s="87"/>
    </row>
    <row r="12353" spans="1:13" x14ac:dyDescent="0.25">
      <c r="A12353" s="35"/>
      <c r="B12353" s="68"/>
      <c r="C12353" s="70"/>
      <c r="D12353" s="80"/>
      <c r="E12353" s="80"/>
      <c r="F12353" s="80"/>
      <c r="G12353" s="80"/>
      <c r="H12353" s="80"/>
      <c r="I12353" s="80"/>
      <c r="J12353" s="82"/>
      <c r="K12353" s="82"/>
      <c r="L12353" s="82"/>
      <c r="M12353" s="81"/>
    </row>
    <row r="12354" spans="1:13" x14ac:dyDescent="0.25">
      <c r="A12354" s="35"/>
      <c r="B12354" s="68"/>
      <c r="C12354" s="70"/>
      <c r="D12354" s="80"/>
      <c r="E12354" s="80"/>
      <c r="F12354" s="80"/>
      <c r="G12354" s="80"/>
      <c r="H12354" s="80"/>
      <c r="I12354" s="80"/>
      <c r="J12354" s="82"/>
      <c r="K12354" s="82"/>
      <c r="L12354" s="82"/>
      <c r="M12354" s="81"/>
    </row>
    <row r="12355" spans="1:13" x14ac:dyDescent="0.25">
      <c r="A12355" s="35"/>
      <c r="B12355" s="68"/>
      <c r="C12355" s="70"/>
      <c r="D12355" s="80"/>
      <c r="E12355" s="80"/>
      <c r="F12355" s="80"/>
      <c r="G12355" s="80"/>
      <c r="H12355" s="80"/>
      <c r="I12355" s="80"/>
      <c r="J12355" s="82"/>
      <c r="K12355" s="82"/>
      <c r="L12355" s="82"/>
      <c r="M12355" s="81"/>
    </row>
    <row r="12356" spans="1:13" x14ac:dyDescent="0.25">
      <c r="A12356" s="35"/>
      <c r="B12356" s="68"/>
      <c r="C12356" s="70"/>
      <c r="D12356" s="80"/>
      <c r="E12356" s="80"/>
      <c r="F12356" s="80"/>
      <c r="G12356" s="80"/>
      <c r="H12356" s="80"/>
      <c r="I12356" s="80"/>
      <c r="J12356" s="82"/>
      <c r="K12356" s="82"/>
      <c r="L12356" s="82"/>
      <c r="M12356" s="81"/>
    </row>
    <row r="12357" spans="1:13" x14ac:dyDescent="0.25">
      <c r="A12357" s="35"/>
      <c r="B12357" s="68"/>
      <c r="C12357" s="70"/>
      <c r="D12357" s="80"/>
      <c r="E12357" s="80"/>
      <c r="F12357" s="80"/>
      <c r="G12357" s="80"/>
      <c r="H12357" s="80"/>
      <c r="I12357" s="80"/>
      <c r="J12357" s="82"/>
      <c r="K12357" s="82"/>
      <c r="L12357" s="82"/>
      <c r="M12357" s="81"/>
    </row>
    <row r="12358" spans="1:13" x14ac:dyDescent="0.25">
      <c r="A12358" s="35"/>
      <c r="B12358" s="68"/>
      <c r="C12358" s="70"/>
      <c r="D12358" s="80"/>
      <c r="E12358" s="80"/>
      <c r="F12358" s="80"/>
      <c r="G12358" s="80"/>
      <c r="H12358" s="80"/>
      <c r="I12358" s="80"/>
      <c r="J12358" s="82"/>
      <c r="K12358" s="82"/>
      <c r="L12358" s="82"/>
      <c r="M12358" s="81"/>
    </row>
    <row r="12359" spans="1:13" x14ac:dyDescent="0.25">
      <c r="A12359" s="35"/>
      <c r="B12359" s="68"/>
      <c r="C12359" s="70"/>
      <c r="D12359" s="80"/>
      <c r="E12359" s="80"/>
      <c r="F12359" s="80"/>
      <c r="G12359" s="80"/>
      <c r="H12359" s="80"/>
      <c r="I12359" s="80"/>
      <c r="J12359" s="82"/>
      <c r="K12359" s="82"/>
      <c r="L12359" s="82"/>
      <c r="M12359" s="81"/>
    </row>
    <row r="12360" spans="1:13" x14ac:dyDescent="0.25">
      <c r="A12360" s="35"/>
      <c r="B12360" s="68"/>
      <c r="C12360" s="70"/>
      <c r="D12360" s="80"/>
      <c r="E12360" s="80"/>
      <c r="F12360" s="80"/>
      <c r="G12360" s="80"/>
      <c r="H12360" s="80"/>
      <c r="I12360" s="80"/>
      <c r="J12360" s="82"/>
      <c r="K12360" s="82"/>
      <c r="L12360" s="82"/>
      <c r="M12360" s="81"/>
    </row>
    <row r="12361" spans="1:13" x14ac:dyDescent="0.25">
      <c r="A12361" s="35"/>
      <c r="B12361" s="68"/>
      <c r="C12361" s="70"/>
      <c r="D12361" s="80"/>
      <c r="E12361" s="80"/>
      <c r="F12361" s="80"/>
      <c r="G12361" s="80"/>
      <c r="H12361" s="80"/>
      <c r="I12361" s="80"/>
      <c r="J12361" s="82"/>
      <c r="K12361" s="82"/>
      <c r="L12361" s="82"/>
      <c r="M12361" s="81"/>
    </row>
    <row r="12362" spans="1:13" x14ac:dyDescent="0.25">
      <c r="A12362" s="35"/>
      <c r="B12362" s="68"/>
      <c r="C12362" s="70"/>
      <c r="D12362" s="80"/>
      <c r="E12362" s="80"/>
      <c r="F12362" s="80"/>
      <c r="G12362" s="80"/>
      <c r="H12362" s="80"/>
      <c r="I12362" s="80"/>
      <c r="J12362" s="82"/>
      <c r="K12362" s="82"/>
      <c r="L12362" s="82"/>
      <c r="M12362" s="81"/>
    </row>
    <row r="12363" spans="1:13" x14ac:dyDescent="0.25">
      <c r="A12363" s="35"/>
      <c r="B12363" s="68"/>
      <c r="C12363" s="70"/>
      <c r="D12363" s="80"/>
      <c r="E12363" s="80"/>
      <c r="F12363" s="80"/>
      <c r="G12363" s="80"/>
      <c r="H12363" s="80"/>
      <c r="I12363" s="80"/>
      <c r="J12363" s="82"/>
      <c r="K12363" s="82"/>
      <c r="L12363" s="82"/>
      <c r="M12363" s="81"/>
    </row>
    <row r="12364" spans="1:13" x14ac:dyDescent="0.25">
      <c r="A12364" s="35"/>
      <c r="B12364" s="68"/>
      <c r="C12364" s="70"/>
      <c r="D12364" s="80"/>
      <c r="E12364" s="80"/>
      <c r="F12364" s="80"/>
      <c r="G12364" s="80"/>
      <c r="H12364" s="80"/>
      <c r="I12364" s="80"/>
      <c r="J12364" s="82"/>
      <c r="K12364" s="82"/>
      <c r="L12364" s="82"/>
      <c r="M12364" s="81"/>
    </row>
    <row r="12365" spans="1:13" x14ac:dyDescent="0.25">
      <c r="A12365" s="35"/>
      <c r="B12365" s="68"/>
      <c r="C12365" s="70"/>
      <c r="D12365" s="80"/>
      <c r="E12365" s="80"/>
      <c r="F12365" s="80"/>
      <c r="G12365" s="80"/>
      <c r="H12365" s="80"/>
      <c r="I12365" s="80"/>
      <c r="J12365" s="82"/>
      <c r="K12365" s="82"/>
      <c r="L12365" s="82"/>
      <c r="M12365" s="81"/>
    </row>
    <row r="12366" spans="1:13" x14ac:dyDescent="0.25">
      <c r="A12366" s="35"/>
      <c r="B12366" s="68"/>
      <c r="C12366" s="70"/>
      <c r="D12366" s="80"/>
      <c r="E12366" s="80"/>
      <c r="F12366" s="80"/>
      <c r="G12366" s="80"/>
      <c r="H12366" s="80"/>
      <c r="I12366" s="80"/>
      <c r="J12366" s="82"/>
      <c r="K12366" s="82"/>
      <c r="L12366" s="82"/>
      <c r="M12366" s="81"/>
    </row>
    <row r="12367" spans="1:13" x14ac:dyDescent="0.25">
      <c r="A12367" s="35"/>
      <c r="B12367" s="68"/>
      <c r="C12367" s="70"/>
      <c r="D12367" s="80"/>
      <c r="E12367" s="80"/>
      <c r="F12367" s="80"/>
      <c r="G12367" s="80"/>
      <c r="H12367" s="80"/>
      <c r="I12367" s="80"/>
      <c r="J12367" s="82"/>
      <c r="K12367" s="82"/>
      <c r="L12367" s="82"/>
      <c r="M12367" s="81"/>
    </row>
    <row r="12368" spans="1:13" x14ac:dyDescent="0.25">
      <c r="A12368" s="35"/>
      <c r="B12368" s="68"/>
      <c r="C12368" s="70"/>
      <c r="D12368" s="80"/>
      <c r="E12368" s="80"/>
      <c r="F12368" s="80"/>
      <c r="G12368" s="80"/>
      <c r="H12368" s="80"/>
      <c r="I12368" s="80"/>
      <c r="J12368" s="82"/>
      <c r="K12368" s="82"/>
      <c r="L12368" s="82"/>
      <c r="M12368" s="81"/>
    </row>
    <row r="12369" spans="1:13" x14ac:dyDescent="0.25">
      <c r="A12369" s="35"/>
      <c r="B12369" s="68"/>
      <c r="C12369" s="70"/>
      <c r="D12369" s="80"/>
      <c r="E12369" s="80"/>
      <c r="F12369" s="80"/>
      <c r="G12369" s="80"/>
      <c r="H12369" s="80"/>
      <c r="I12369" s="80"/>
      <c r="J12369" s="82"/>
      <c r="K12369" s="82"/>
      <c r="L12369" s="82"/>
      <c r="M12369" s="81"/>
    </row>
    <row r="12370" spans="1:13" x14ac:dyDescent="0.25">
      <c r="A12370" s="35"/>
      <c r="B12370" s="68"/>
      <c r="C12370" s="70"/>
      <c r="D12370" s="80"/>
      <c r="E12370" s="80"/>
      <c r="F12370" s="80"/>
      <c r="G12370" s="80"/>
      <c r="H12370" s="80"/>
      <c r="I12370" s="80"/>
      <c r="J12370" s="82"/>
      <c r="K12370" s="82"/>
      <c r="L12370" s="82"/>
      <c r="M12370" s="81"/>
    </row>
    <row r="12371" spans="1:13" x14ac:dyDescent="0.25">
      <c r="A12371" s="35"/>
      <c r="B12371" s="68"/>
      <c r="C12371" s="70"/>
      <c r="D12371" s="80"/>
      <c r="E12371" s="80"/>
      <c r="F12371" s="80"/>
      <c r="G12371" s="80"/>
      <c r="H12371" s="80"/>
      <c r="I12371" s="80"/>
      <c r="J12371" s="82"/>
      <c r="K12371" s="82"/>
      <c r="L12371" s="82"/>
      <c r="M12371" s="81"/>
    </row>
    <row r="12372" spans="1:13" x14ac:dyDescent="0.25">
      <c r="A12372" s="35"/>
      <c r="B12372" s="68"/>
      <c r="C12372" s="70"/>
      <c r="D12372" s="80"/>
      <c r="E12372" s="80"/>
      <c r="F12372" s="80"/>
      <c r="G12372" s="80"/>
      <c r="H12372" s="80"/>
      <c r="I12372" s="80"/>
      <c r="J12372" s="82"/>
      <c r="K12372" s="82"/>
      <c r="L12372" s="82"/>
      <c r="M12372" s="81"/>
    </row>
    <row r="12373" spans="1:13" x14ac:dyDescent="0.25">
      <c r="A12373" s="35"/>
      <c r="B12373" s="68"/>
      <c r="C12373" s="70"/>
      <c r="D12373" s="80"/>
      <c r="E12373" s="80"/>
      <c r="F12373" s="80"/>
      <c r="G12373" s="80"/>
      <c r="H12373" s="80"/>
      <c r="I12373" s="80"/>
      <c r="J12373" s="82"/>
      <c r="K12373" s="82"/>
      <c r="L12373" s="82"/>
      <c r="M12373" s="81"/>
    </row>
    <row r="12374" spans="1:13" x14ac:dyDescent="0.25">
      <c r="A12374" s="35"/>
      <c r="B12374" s="68"/>
      <c r="C12374" s="70"/>
      <c r="D12374" s="80"/>
      <c r="E12374" s="80"/>
      <c r="F12374" s="80"/>
      <c r="G12374" s="80"/>
      <c r="H12374" s="80"/>
      <c r="I12374" s="80"/>
      <c r="J12374" s="82"/>
      <c r="K12374" s="82"/>
      <c r="L12374" s="82"/>
      <c r="M12374" s="81"/>
    </row>
    <row r="12375" spans="1:13" x14ac:dyDescent="0.25">
      <c r="A12375" s="35"/>
      <c r="B12375" s="68"/>
      <c r="C12375" s="70"/>
      <c r="D12375" s="80"/>
      <c r="E12375" s="80"/>
      <c r="F12375" s="80"/>
      <c r="G12375" s="80"/>
      <c r="H12375" s="80"/>
      <c r="I12375" s="80"/>
      <c r="J12375" s="82"/>
      <c r="K12375" s="82"/>
      <c r="L12375" s="82"/>
      <c r="M12375" s="81"/>
    </row>
    <row r="12376" spans="1:13" x14ac:dyDescent="0.25">
      <c r="A12376" s="35"/>
      <c r="B12376" s="68"/>
      <c r="C12376" s="70"/>
      <c r="D12376" s="80"/>
      <c r="E12376" s="80"/>
      <c r="F12376" s="80"/>
      <c r="G12376" s="80"/>
      <c r="H12376" s="80"/>
      <c r="I12376" s="80"/>
      <c r="J12376" s="82"/>
      <c r="K12376" s="82"/>
      <c r="L12376" s="82"/>
      <c r="M12376" s="81"/>
    </row>
    <row r="12377" spans="1:13" x14ac:dyDescent="0.25">
      <c r="A12377" s="35"/>
      <c r="B12377" s="68"/>
      <c r="C12377" s="70"/>
      <c r="D12377" s="80"/>
      <c r="E12377" s="80"/>
      <c r="F12377" s="80"/>
      <c r="G12377" s="80"/>
      <c r="H12377" s="80"/>
      <c r="I12377" s="80"/>
      <c r="J12377" s="82"/>
      <c r="K12377" s="82"/>
      <c r="L12377" s="82"/>
      <c r="M12377" s="81"/>
    </row>
    <row r="12378" spans="1:13" x14ac:dyDescent="0.25">
      <c r="A12378" s="35"/>
      <c r="B12378" s="68"/>
      <c r="C12378" s="70"/>
      <c r="D12378" s="80"/>
      <c r="E12378" s="80"/>
      <c r="F12378" s="80"/>
      <c r="G12378" s="80"/>
      <c r="H12378" s="80"/>
      <c r="I12378" s="80"/>
      <c r="J12378" s="82"/>
      <c r="K12378" s="82"/>
      <c r="L12378" s="82"/>
      <c r="M12378" s="81"/>
    </row>
    <row r="12379" spans="1:13" x14ac:dyDescent="0.25">
      <c r="A12379" s="35"/>
      <c r="B12379" s="68"/>
      <c r="C12379" s="70"/>
      <c r="D12379" s="80"/>
      <c r="E12379" s="80"/>
      <c r="F12379" s="80"/>
      <c r="G12379" s="80"/>
      <c r="H12379" s="80"/>
      <c r="I12379" s="80"/>
      <c r="J12379" s="82"/>
      <c r="K12379" s="82"/>
      <c r="L12379" s="82"/>
      <c r="M12379" s="81"/>
    </row>
    <row r="12380" spans="1:13" x14ac:dyDescent="0.25">
      <c r="A12380" s="35"/>
      <c r="B12380" s="68"/>
      <c r="C12380" s="70"/>
      <c r="D12380" s="80"/>
      <c r="E12380" s="80"/>
      <c r="F12380" s="80"/>
      <c r="G12380" s="80"/>
      <c r="H12380" s="80"/>
      <c r="I12380" s="80"/>
      <c r="J12380" s="82"/>
      <c r="K12380" s="82"/>
      <c r="L12380" s="82"/>
      <c r="M12380" s="81"/>
    </row>
    <row r="12381" spans="1:13" x14ac:dyDescent="0.25">
      <c r="A12381" s="35"/>
      <c r="B12381" s="68"/>
      <c r="C12381" s="70"/>
      <c r="D12381" s="80"/>
      <c r="E12381" s="80"/>
      <c r="F12381" s="80"/>
      <c r="G12381" s="80"/>
      <c r="H12381" s="80"/>
      <c r="I12381" s="80"/>
      <c r="J12381" s="82"/>
      <c r="K12381" s="82"/>
      <c r="L12381" s="82"/>
      <c r="M12381" s="81"/>
    </row>
    <row r="12382" spans="1:13" x14ac:dyDescent="0.25">
      <c r="A12382" s="35"/>
      <c r="B12382" s="68"/>
      <c r="C12382" s="70"/>
      <c r="D12382" s="80"/>
      <c r="E12382" s="80"/>
      <c r="F12382" s="80"/>
      <c r="G12382" s="80"/>
      <c r="H12382" s="80"/>
      <c r="I12382" s="80"/>
      <c r="J12382" s="82"/>
      <c r="K12382" s="82"/>
      <c r="L12382" s="82"/>
      <c r="M12382" s="81"/>
    </row>
    <row r="12383" spans="1:13" x14ac:dyDescent="0.25">
      <c r="A12383" s="35"/>
      <c r="B12383" s="68"/>
      <c r="C12383" s="70"/>
      <c r="D12383" s="80"/>
      <c r="E12383" s="80"/>
      <c r="F12383" s="80"/>
      <c r="G12383" s="80"/>
      <c r="H12383" s="80"/>
      <c r="I12383" s="80"/>
      <c r="J12383" s="82"/>
      <c r="K12383" s="82"/>
      <c r="L12383" s="82"/>
      <c r="M12383" s="81"/>
    </row>
    <row r="12384" spans="1:13" x14ac:dyDescent="0.25">
      <c r="A12384" s="35"/>
      <c r="B12384" s="68"/>
      <c r="C12384" s="70"/>
      <c r="D12384" s="80"/>
      <c r="E12384" s="80"/>
      <c r="F12384" s="80"/>
      <c r="G12384" s="80"/>
      <c r="H12384" s="80"/>
      <c r="I12384" s="80"/>
      <c r="J12384" s="82"/>
      <c r="K12384" s="82"/>
      <c r="L12384" s="82"/>
      <c r="M12384" s="81"/>
    </row>
    <row r="12385" spans="1:13" x14ac:dyDescent="0.25">
      <c r="A12385" s="35"/>
      <c r="B12385" s="68"/>
      <c r="C12385" s="70"/>
      <c r="D12385" s="80"/>
      <c r="E12385" s="80"/>
      <c r="F12385" s="80"/>
      <c r="G12385" s="80"/>
      <c r="H12385" s="80"/>
      <c r="I12385" s="80"/>
      <c r="J12385" s="82"/>
      <c r="K12385" s="82"/>
      <c r="L12385" s="82"/>
      <c r="M12385" s="81"/>
    </row>
    <row r="12386" spans="1:13" x14ac:dyDescent="0.25">
      <c r="A12386" s="35"/>
      <c r="B12386" s="68"/>
      <c r="C12386" s="70"/>
      <c r="D12386" s="80"/>
      <c r="E12386" s="80"/>
      <c r="F12386" s="80"/>
      <c r="G12386" s="80"/>
      <c r="H12386" s="80"/>
      <c r="I12386" s="80"/>
      <c r="J12386" s="82"/>
      <c r="K12386" s="82"/>
      <c r="L12386" s="82"/>
      <c r="M12386" s="81"/>
    </row>
    <row r="12387" spans="1:13" x14ac:dyDescent="0.25">
      <c r="A12387" s="35"/>
      <c r="B12387" s="68"/>
      <c r="C12387" s="70"/>
      <c r="D12387" s="80"/>
      <c r="E12387" s="80"/>
      <c r="F12387" s="80"/>
      <c r="G12387" s="80"/>
      <c r="H12387" s="80"/>
      <c r="I12387" s="80"/>
      <c r="J12387" s="82"/>
      <c r="K12387" s="82"/>
      <c r="L12387" s="82"/>
      <c r="M12387" s="81"/>
    </row>
    <row r="12388" spans="1:13" x14ac:dyDescent="0.25">
      <c r="A12388" s="35"/>
      <c r="B12388" s="68"/>
      <c r="C12388" s="70"/>
      <c r="D12388" s="80"/>
      <c r="E12388" s="80"/>
      <c r="F12388" s="80"/>
      <c r="G12388" s="80"/>
      <c r="H12388" s="80"/>
      <c r="I12388" s="80"/>
      <c r="J12388" s="82"/>
      <c r="K12388" s="82"/>
      <c r="L12388" s="82"/>
      <c r="M12388" s="81"/>
    </row>
    <row r="12389" spans="1:13" x14ac:dyDescent="0.25">
      <c r="A12389" s="35"/>
      <c r="B12389" s="68"/>
      <c r="C12389" s="70"/>
      <c r="D12389" s="80"/>
      <c r="E12389" s="80"/>
      <c r="F12389" s="80"/>
      <c r="G12389" s="80"/>
      <c r="H12389" s="80"/>
      <c r="I12389" s="80"/>
      <c r="J12389" s="82"/>
      <c r="K12389" s="82"/>
      <c r="L12389" s="82"/>
      <c r="M12389" s="81"/>
    </row>
    <row r="12390" spans="1:13" x14ac:dyDescent="0.25">
      <c r="A12390" s="35"/>
      <c r="B12390" s="68"/>
      <c r="C12390" s="70"/>
      <c r="D12390" s="80"/>
      <c r="E12390" s="80"/>
      <c r="F12390" s="80"/>
      <c r="G12390" s="80"/>
      <c r="H12390" s="80"/>
      <c r="I12390" s="80"/>
      <c r="J12390" s="82"/>
      <c r="K12390" s="82"/>
      <c r="L12390" s="82"/>
      <c r="M12390" s="81"/>
    </row>
    <row r="12391" spans="1:13" x14ac:dyDescent="0.25">
      <c r="A12391" s="35"/>
      <c r="B12391" s="68"/>
      <c r="C12391" s="70"/>
      <c r="D12391" s="80"/>
      <c r="E12391" s="80"/>
      <c r="F12391" s="80"/>
      <c r="G12391" s="80"/>
      <c r="H12391" s="80"/>
      <c r="I12391" s="80"/>
      <c r="J12391" s="82"/>
      <c r="K12391" s="82"/>
      <c r="L12391" s="82"/>
      <c r="M12391" s="81"/>
    </row>
    <row r="12392" spans="1:13" x14ac:dyDescent="0.25">
      <c r="A12392" s="35"/>
      <c r="B12392" s="68"/>
      <c r="C12392" s="70"/>
      <c r="D12392" s="80"/>
      <c r="E12392" s="80"/>
      <c r="F12392" s="80"/>
      <c r="G12392" s="80"/>
      <c r="H12392" s="80"/>
      <c r="I12392" s="80"/>
      <c r="J12392" s="82"/>
      <c r="K12392" s="82"/>
      <c r="L12392" s="82"/>
      <c r="M12392" s="81"/>
    </row>
    <row r="12393" spans="1:13" x14ac:dyDescent="0.25">
      <c r="A12393" s="35"/>
      <c r="B12393" s="68"/>
      <c r="C12393" s="70"/>
      <c r="D12393" s="80"/>
      <c r="E12393" s="80"/>
      <c r="F12393" s="80"/>
      <c r="G12393" s="80"/>
      <c r="H12393" s="80"/>
      <c r="I12393" s="80"/>
      <c r="J12393" s="82"/>
      <c r="K12393" s="82"/>
      <c r="L12393" s="82"/>
      <c r="M12393" s="81"/>
    </row>
    <row r="12394" spans="1:13" x14ac:dyDescent="0.25">
      <c r="A12394" s="35"/>
      <c r="B12394" s="68"/>
      <c r="C12394" s="70"/>
      <c r="D12394" s="80"/>
      <c r="E12394" s="80"/>
      <c r="F12394" s="80"/>
      <c r="G12394" s="80"/>
      <c r="H12394" s="80"/>
      <c r="I12394" s="80"/>
      <c r="J12394" s="82"/>
      <c r="K12394" s="82"/>
      <c r="L12394" s="82"/>
      <c r="M12394" s="81"/>
    </row>
    <row r="12395" spans="1:13" x14ac:dyDescent="0.25">
      <c r="A12395" s="35"/>
      <c r="B12395" s="68"/>
      <c r="C12395" s="70"/>
      <c r="D12395" s="80"/>
      <c r="E12395" s="80"/>
      <c r="F12395" s="80"/>
      <c r="G12395" s="80"/>
      <c r="H12395" s="80"/>
      <c r="I12395" s="80"/>
      <c r="J12395" s="82"/>
      <c r="K12395" s="82"/>
      <c r="L12395" s="82"/>
      <c r="M12395" s="81"/>
    </row>
    <row r="12396" spans="1:13" x14ac:dyDescent="0.25">
      <c r="A12396" s="35"/>
      <c r="B12396" s="68"/>
      <c r="C12396" s="70"/>
      <c r="D12396" s="80"/>
      <c r="E12396" s="80"/>
      <c r="F12396" s="80"/>
      <c r="G12396" s="80"/>
      <c r="H12396" s="80"/>
      <c r="I12396" s="80"/>
      <c r="J12396" s="82"/>
      <c r="K12396" s="82"/>
      <c r="L12396" s="82"/>
      <c r="M12396" s="81"/>
    </row>
    <row r="12397" spans="1:13" x14ac:dyDescent="0.25">
      <c r="A12397" s="35"/>
      <c r="B12397" s="68"/>
      <c r="C12397" s="70"/>
      <c r="D12397" s="80"/>
      <c r="E12397" s="80"/>
      <c r="F12397" s="80"/>
      <c r="G12397" s="80"/>
      <c r="H12397" s="80"/>
      <c r="I12397" s="80"/>
      <c r="J12397" s="82"/>
      <c r="K12397" s="82"/>
      <c r="L12397" s="82"/>
      <c r="M12397" s="81"/>
    </row>
    <row r="12398" spans="1:13" x14ac:dyDescent="0.25">
      <c r="A12398" s="35"/>
      <c r="B12398" s="68"/>
      <c r="C12398" s="70"/>
      <c r="D12398" s="80"/>
      <c r="E12398" s="80"/>
      <c r="F12398" s="80"/>
      <c r="G12398" s="80"/>
      <c r="H12398" s="80"/>
      <c r="I12398" s="80"/>
      <c r="J12398" s="82"/>
      <c r="K12398" s="82"/>
      <c r="L12398" s="82"/>
      <c r="M12398" s="81"/>
    </row>
    <row r="12399" spans="1:13" x14ac:dyDescent="0.25">
      <c r="A12399" s="35"/>
      <c r="B12399" s="68"/>
      <c r="C12399" s="70"/>
      <c r="D12399" s="80"/>
      <c r="E12399" s="80"/>
      <c r="F12399" s="80"/>
      <c r="G12399" s="80"/>
      <c r="H12399" s="80"/>
      <c r="I12399" s="80"/>
      <c r="J12399" s="82"/>
      <c r="K12399" s="82"/>
      <c r="L12399" s="82"/>
      <c r="M12399" s="81"/>
    </row>
    <row r="12400" spans="1:13" x14ac:dyDescent="0.25">
      <c r="A12400" s="35"/>
      <c r="B12400" s="68"/>
      <c r="C12400" s="70"/>
      <c r="D12400" s="80"/>
      <c r="E12400" s="80"/>
      <c r="F12400" s="80"/>
      <c r="G12400" s="80"/>
      <c r="H12400" s="80"/>
      <c r="I12400" s="80"/>
      <c r="J12400" s="82"/>
      <c r="K12400" s="82"/>
      <c r="L12400" s="82"/>
      <c r="M12400" s="81"/>
    </row>
    <row r="12401" spans="1:13" x14ac:dyDescent="0.25">
      <c r="A12401" s="35"/>
      <c r="B12401" s="68"/>
      <c r="C12401" s="70"/>
      <c r="D12401" s="80"/>
      <c r="E12401" s="80"/>
      <c r="F12401" s="80"/>
      <c r="G12401" s="80"/>
      <c r="H12401" s="80"/>
      <c r="I12401" s="80"/>
      <c r="J12401" s="82"/>
      <c r="K12401" s="82"/>
      <c r="L12401" s="82"/>
      <c r="M12401" s="81"/>
    </row>
    <row r="12402" spans="1:13" x14ac:dyDescent="0.25">
      <c r="A12402" s="35"/>
      <c r="B12402" s="68"/>
      <c r="C12402" s="70"/>
      <c r="D12402" s="80"/>
      <c r="E12402" s="80"/>
      <c r="F12402" s="80"/>
      <c r="G12402" s="80"/>
      <c r="H12402" s="80"/>
      <c r="I12402" s="80"/>
      <c r="J12402" s="82"/>
      <c r="K12402" s="82"/>
      <c r="L12402" s="82"/>
      <c r="M12402" s="81"/>
    </row>
    <row r="12403" spans="1:13" x14ac:dyDescent="0.25">
      <c r="A12403" s="35"/>
      <c r="B12403" s="68"/>
      <c r="C12403" s="70"/>
      <c r="D12403" s="80"/>
      <c r="E12403" s="80"/>
      <c r="F12403" s="80"/>
      <c r="G12403" s="80"/>
      <c r="H12403" s="80"/>
      <c r="I12403" s="80"/>
      <c r="J12403" s="82"/>
      <c r="K12403" s="82"/>
      <c r="L12403" s="82"/>
      <c r="M12403" s="81"/>
    </row>
    <row r="12404" spans="1:13" x14ac:dyDescent="0.25">
      <c r="A12404" s="35"/>
      <c r="B12404" s="68"/>
      <c r="C12404" s="70"/>
      <c r="D12404" s="80"/>
      <c r="E12404" s="80"/>
      <c r="F12404" s="80"/>
      <c r="G12404" s="80"/>
      <c r="H12404" s="80"/>
      <c r="I12404" s="80"/>
      <c r="J12404" s="82"/>
      <c r="K12404" s="82"/>
      <c r="L12404" s="82"/>
      <c r="M12404" s="81"/>
    </row>
    <row r="12405" spans="1:13" x14ac:dyDescent="0.25">
      <c r="A12405" s="35"/>
      <c r="B12405" s="68"/>
      <c r="C12405" s="70"/>
      <c r="D12405" s="80"/>
      <c r="E12405" s="80"/>
      <c r="F12405" s="80"/>
      <c r="G12405" s="80"/>
      <c r="H12405" s="80"/>
      <c r="I12405" s="80"/>
      <c r="J12405" s="82"/>
      <c r="K12405" s="82"/>
      <c r="L12405" s="82"/>
      <c r="M12405" s="81"/>
    </row>
    <row r="12406" spans="1:13" x14ac:dyDescent="0.25">
      <c r="A12406" s="35"/>
      <c r="B12406" s="68"/>
      <c r="C12406" s="70"/>
      <c r="D12406" s="80"/>
      <c r="E12406" s="80"/>
      <c r="F12406" s="80"/>
      <c r="G12406" s="80"/>
      <c r="H12406" s="80"/>
      <c r="I12406" s="80"/>
      <c r="J12406" s="82"/>
      <c r="K12406" s="82"/>
      <c r="L12406" s="82"/>
      <c r="M12406" s="81"/>
    </row>
    <row r="12407" spans="1:13" x14ac:dyDescent="0.25">
      <c r="A12407" s="35"/>
      <c r="B12407" s="68"/>
      <c r="C12407" s="70"/>
      <c r="D12407" s="80"/>
      <c r="E12407" s="80"/>
      <c r="F12407" s="80"/>
      <c r="G12407" s="80"/>
      <c r="H12407" s="80"/>
      <c r="I12407" s="80"/>
      <c r="J12407" s="82"/>
      <c r="K12407" s="82"/>
      <c r="L12407" s="82"/>
      <c r="M12407" s="81"/>
    </row>
    <row r="12408" spans="1:13" x14ac:dyDescent="0.25">
      <c r="A12408" s="35"/>
      <c r="B12408" s="68"/>
      <c r="C12408" s="70"/>
      <c r="D12408" s="80"/>
      <c r="E12408" s="80"/>
      <c r="F12408" s="80"/>
      <c r="G12408" s="80"/>
      <c r="H12408" s="80"/>
      <c r="I12408" s="80"/>
      <c r="J12408" s="82"/>
      <c r="K12408" s="82"/>
      <c r="L12408" s="82"/>
      <c r="M12408" s="81"/>
    </row>
    <row r="12409" spans="1:13" x14ac:dyDescent="0.25">
      <c r="A12409" s="35"/>
      <c r="B12409" s="68"/>
      <c r="C12409" s="70"/>
      <c r="D12409" s="80"/>
      <c r="E12409" s="80"/>
      <c r="F12409" s="80"/>
      <c r="G12409" s="80"/>
      <c r="H12409" s="80"/>
      <c r="I12409" s="80"/>
      <c r="J12409" s="82"/>
      <c r="K12409" s="82"/>
      <c r="L12409" s="82"/>
      <c r="M12409" s="81"/>
    </row>
    <row r="12410" spans="1:13" x14ac:dyDescent="0.25">
      <c r="A12410" s="35"/>
      <c r="B12410" s="68"/>
      <c r="C12410" s="70"/>
      <c r="D12410" s="80"/>
      <c r="E12410" s="80"/>
      <c r="F12410" s="80"/>
      <c r="G12410" s="80"/>
      <c r="H12410" s="80"/>
      <c r="I12410" s="80"/>
      <c r="J12410" s="82"/>
      <c r="K12410" s="82"/>
      <c r="L12410" s="82"/>
      <c r="M12410" s="81"/>
    </row>
    <row r="12411" spans="1:13" x14ac:dyDescent="0.25">
      <c r="A12411" s="35"/>
      <c r="B12411" s="68"/>
      <c r="C12411" s="70"/>
      <c r="D12411" s="80"/>
      <c r="E12411" s="80"/>
      <c r="F12411" s="80"/>
      <c r="G12411" s="80"/>
      <c r="H12411" s="80"/>
      <c r="I12411" s="80"/>
      <c r="J12411" s="82"/>
      <c r="K12411" s="82"/>
      <c r="L12411" s="82"/>
      <c r="M12411" s="81"/>
    </row>
    <row r="12412" spans="1:13" x14ac:dyDescent="0.25">
      <c r="A12412" s="35"/>
      <c r="B12412" s="68"/>
      <c r="C12412" s="70"/>
      <c r="D12412" s="80"/>
      <c r="E12412" s="80"/>
      <c r="F12412" s="80"/>
      <c r="G12412" s="80"/>
      <c r="H12412" s="80"/>
      <c r="I12412" s="80"/>
      <c r="J12412" s="82"/>
      <c r="K12412" s="82"/>
      <c r="L12412" s="82"/>
      <c r="M12412" s="81"/>
    </row>
    <row r="12413" spans="1:13" x14ac:dyDescent="0.25">
      <c r="A12413" s="35"/>
      <c r="B12413" s="68"/>
      <c r="C12413" s="70"/>
      <c r="D12413" s="80"/>
      <c r="E12413" s="80"/>
      <c r="F12413" s="80"/>
      <c r="G12413" s="80"/>
      <c r="H12413" s="80"/>
      <c r="I12413" s="80"/>
      <c r="J12413" s="82"/>
      <c r="K12413" s="82"/>
      <c r="L12413" s="82"/>
      <c r="M12413" s="81"/>
    </row>
    <row r="12414" spans="1:13" x14ac:dyDescent="0.25">
      <c r="A12414" s="35"/>
      <c r="B12414" s="68"/>
      <c r="C12414" s="70"/>
      <c r="D12414" s="80"/>
      <c r="E12414" s="80"/>
      <c r="F12414" s="80"/>
      <c r="G12414" s="80"/>
      <c r="H12414" s="80"/>
      <c r="I12414" s="80"/>
      <c r="J12414" s="82"/>
      <c r="K12414" s="82"/>
      <c r="L12414" s="82"/>
      <c r="M12414" s="81"/>
    </row>
    <row r="12415" spans="1:13" x14ac:dyDescent="0.25">
      <c r="A12415" s="35"/>
      <c r="B12415" s="68"/>
      <c r="C12415" s="70"/>
      <c r="D12415" s="80"/>
      <c r="E12415" s="80"/>
      <c r="F12415" s="80"/>
      <c r="G12415" s="80"/>
      <c r="H12415" s="80"/>
      <c r="I12415" s="80"/>
      <c r="J12415" s="82"/>
      <c r="K12415" s="82"/>
      <c r="L12415" s="82"/>
      <c r="M12415" s="81"/>
    </row>
    <row r="12416" spans="1:13" x14ac:dyDescent="0.25">
      <c r="A12416" s="35"/>
      <c r="B12416" s="68"/>
      <c r="C12416" s="70"/>
      <c r="D12416" s="80"/>
      <c r="E12416" s="80"/>
      <c r="F12416" s="80"/>
      <c r="G12416" s="80"/>
      <c r="H12416" s="80"/>
      <c r="I12416" s="80"/>
      <c r="J12416" s="82"/>
      <c r="K12416" s="82"/>
      <c r="L12416" s="82"/>
      <c r="M12416" s="81"/>
    </row>
    <row r="12417" spans="1:13" x14ac:dyDescent="0.25">
      <c r="A12417" s="35"/>
      <c r="B12417" s="68"/>
      <c r="C12417" s="70"/>
      <c r="D12417" s="80"/>
      <c r="E12417" s="80"/>
      <c r="F12417" s="80"/>
      <c r="G12417" s="80"/>
      <c r="H12417" s="80"/>
      <c r="I12417" s="80"/>
      <c r="J12417" s="82"/>
      <c r="K12417" s="82"/>
      <c r="L12417" s="82"/>
      <c r="M12417" s="81"/>
    </row>
    <row r="12418" spans="1:13" x14ac:dyDescent="0.25">
      <c r="A12418" s="35"/>
      <c r="B12418" s="68"/>
      <c r="C12418" s="70"/>
      <c r="D12418" s="80"/>
      <c r="E12418" s="80"/>
      <c r="F12418" s="80"/>
      <c r="G12418" s="80"/>
      <c r="H12418" s="80"/>
      <c r="I12418" s="80"/>
      <c r="J12418" s="82"/>
      <c r="K12418" s="82"/>
      <c r="L12418" s="82"/>
      <c r="M12418" s="81"/>
    </row>
    <row r="12419" spans="1:13" x14ac:dyDescent="0.25">
      <c r="A12419" s="35"/>
      <c r="B12419" s="68"/>
      <c r="C12419" s="70"/>
      <c r="D12419" s="80"/>
      <c r="E12419" s="80"/>
      <c r="F12419" s="80"/>
      <c r="G12419" s="80"/>
      <c r="H12419" s="80"/>
      <c r="I12419" s="80"/>
      <c r="J12419" s="82"/>
      <c r="K12419" s="82"/>
      <c r="L12419" s="82"/>
      <c r="M12419" s="81"/>
    </row>
    <row r="12420" spans="1:13" x14ac:dyDescent="0.25">
      <c r="A12420" s="35"/>
      <c r="B12420" s="68"/>
      <c r="C12420" s="70"/>
      <c r="D12420" s="80"/>
      <c r="E12420" s="80"/>
      <c r="F12420" s="80"/>
      <c r="G12420" s="80"/>
      <c r="H12420" s="80"/>
      <c r="I12420" s="80"/>
      <c r="J12420" s="82"/>
      <c r="K12420" s="82"/>
      <c r="L12420" s="82"/>
      <c r="M12420" s="81"/>
    </row>
    <row r="12421" spans="1:13" x14ac:dyDescent="0.25">
      <c r="A12421" s="35"/>
      <c r="B12421" s="68"/>
      <c r="C12421" s="70"/>
      <c r="D12421" s="80"/>
      <c r="E12421" s="80"/>
      <c r="F12421" s="80"/>
      <c r="G12421" s="80"/>
      <c r="H12421" s="80"/>
      <c r="I12421" s="80"/>
      <c r="J12421" s="82"/>
      <c r="K12421" s="82"/>
      <c r="L12421" s="82"/>
      <c r="M12421" s="81"/>
    </row>
    <row r="12422" spans="1:13" x14ac:dyDescent="0.25">
      <c r="A12422" s="35"/>
      <c r="B12422" s="68"/>
      <c r="C12422" s="70"/>
      <c r="D12422" s="80"/>
      <c r="E12422" s="80"/>
      <c r="F12422" s="80"/>
      <c r="G12422" s="80"/>
      <c r="H12422" s="80"/>
      <c r="I12422" s="80"/>
      <c r="J12422" s="82"/>
      <c r="K12422" s="82"/>
      <c r="L12422" s="82"/>
      <c r="M12422" s="81"/>
    </row>
    <row r="12423" spans="1:13" x14ac:dyDescent="0.25">
      <c r="A12423" s="35"/>
      <c r="B12423" s="68"/>
      <c r="C12423" s="70"/>
      <c r="D12423" s="80"/>
      <c r="E12423" s="80"/>
      <c r="F12423" s="80"/>
      <c r="G12423" s="80"/>
      <c r="H12423" s="80"/>
      <c r="I12423" s="80"/>
      <c r="J12423" s="82"/>
      <c r="K12423" s="82"/>
      <c r="L12423" s="82"/>
      <c r="M12423" s="81"/>
    </row>
    <row r="12424" spans="1:13" x14ac:dyDescent="0.25">
      <c r="A12424" s="35"/>
      <c r="B12424" s="68"/>
      <c r="C12424" s="70"/>
      <c r="D12424" s="80"/>
      <c r="E12424" s="80"/>
      <c r="F12424" s="80"/>
      <c r="G12424" s="80"/>
      <c r="H12424" s="80"/>
      <c r="I12424" s="80"/>
      <c r="J12424" s="82"/>
      <c r="K12424" s="82"/>
      <c r="L12424" s="82"/>
      <c r="M12424" s="81"/>
    </row>
    <row r="12425" spans="1:13" x14ac:dyDescent="0.25">
      <c r="A12425" s="35"/>
      <c r="B12425" s="68"/>
      <c r="C12425" s="70"/>
      <c r="D12425" s="80"/>
      <c r="E12425" s="80"/>
      <c r="F12425" s="80"/>
      <c r="G12425" s="80"/>
      <c r="H12425" s="80"/>
      <c r="I12425" s="80"/>
      <c r="J12425" s="82"/>
      <c r="K12425" s="82"/>
      <c r="L12425" s="82"/>
      <c r="M12425" s="81"/>
    </row>
    <row r="12426" spans="1:13" x14ac:dyDescent="0.25">
      <c r="A12426" s="35"/>
      <c r="B12426" s="68"/>
      <c r="C12426" s="70"/>
      <c r="D12426" s="80"/>
      <c r="E12426" s="80"/>
      <c r="F12426" s="80"/>
      <c r="G12426" s="80"/>
      <c r="H12426" s="80"/>
      <c r="I12426" s="80"/>
      <c r="J12426" s="82"/>
      <c r="K12426" s="82"/>
      <c r="L12426" s="82"/>
      <c r="M12426" s="81"/>
    </row>
    <row r="12427" spans="1:13" x14ac:dyDescent="0.25">
      <c r="A12427" s="35"/>
      <c r="B12427" s="68"/>
      <c r="C12427" s="70"/>
      <c r="D12427" s="80"/>
      <c r="E12427" s="80"/>
      <c r="F12427" s="80"/>
      <c r="G12427" s="80"/>
      <c r="H12427" s="80"/>
      <c r="I12427" s="80"/>
      <c r="J12427" s="82"/>
      <c r="K12427" s="82"/>
      <c r="L12427" s="82"/>
      <c r="M12427" s="81"/>
    </row>
    <row r="12428" spans="1:13" x14ac:dyDescent="0.25">
      <c r="A12428" s="35"/>
      <c r="B12428" s="68"/>
      <c r="C12428" s="70"/>
      <c r="D12428" s="80"/>
      <c r="E12428" s="80"/>
      <c r="F12428" s="80"/>
      <c r="G12428" s="80"/>
      <c r="H12428" s="80"/>
      <c r="I12428" s="80"/>
      <c r="J12428" s="82"/>
      <c r="K12428" s="82"/>
      <c r="L12428" s="82"/>
      <c r="M12428" s="81"/>
    </row>
    <row r="12429" spans="1:13" x14ac:dyDescent="0.25">
      <c r="A12429" s="35"/>
      <c r="B12429" s="68"/>
      <c r="C12429" s="70"/>
      <c r="D12429" s="80"/>
      <c r="E12429" s="80"/>
      <c r="F12429" s="80"/>
      <c r="G12429" s="80"/>
      <c r="H12429" s="80"/>
      <c r="I12429" s="80"/>
      <c r="J12429" s="82"/>
      <c r="K12429" s="82"/>
      <c r="L12429" s="82"/>
      <c r="M12429" s="81"/>
    </row>
    <row r="12430" spans="1:13" x14ac:dyDescent="0.25">
      <c r="A12430" s="35"/>
      <c r="B12430" s="68"/>
      <c r="C12430" s="70"/>
      <c r="D12430" s="80"/>
      <c r="E12430" s="80"/>
      <c r="F12430" s="80"/>
      <c r="G12430" s="80"/>
      <c r="H12430" s="80"/>
      <c r="I12430" s="80"/>
      <c r="J12430" s="82"/>
      <c r="K12430" s="82"/>
      <c r="L12430" s="82"/>
      <c r="M12430" s="81"/>
    </row>
    <row r="12431" spans="1:13" x14ac:dyDescent="0.25">
      <c r="A12431" s="35"/>
      <c r="B12431" s="68"/>
      <c r="C12431" s="70"/>
      <c r="D12431" s="80"/>
      <c r="E12431" s="80"/>
      <c r="F12431" s="80"/>
      <c r="G12431" s="80"/>
      <c r="H12431" s="80"/>
      <c r="I12431" s="80"/>
      <c r="J12431" s="82"/>
      <c r="K12431" s="82"/>
      <c r="L12431" s="82"/>
      <c r="M12431" s="81"/>
    </row>
    <row r="12432" spans="1:13" x14ac:dyDescent="0.25">
      <c r="A12432" s="35"/>
      <c r="B12432" s="68"/>
      <c r="C12432" s="70"/>
      <c r="D12432" s="80"/>
      <c r="E12432" s="80"/>
      <c r="F12432" s="80"/>
      <c r="G12432" s="80"/>
      <c r="H12432" s="80"/>
      <c r="I12432" s="80"/>
      <c r="J12432" s="82"/>
      <c r="K12432" s="82"/>
      <c r="L12432" s="82"/>
      <c r="M12432" s="81"/>
    </row>
    <row r="12433" spans="1:13" x14ac:dyDescent="0.25">
      <c r="A12433" s="35"/>
      <c r="B12433" s="68"/>
      <c r="C12433" s="70"/>
      <c r="D12433" s="80"/>
      <c r="E12433" s="80"/>
      <c r="F12433" s="80"/>
      <c r="G12433" s="80"/>
      <c r="H12433" s="80"/>
      <c r="I12433" s="80"/>
      <c r="J12433" s="82"/>
      <c r="K12433" s="82"/>
      <c r="L12433" s="82"/>
      <c r="M12433" s="81"/>
    </row>
    <row r="12434" spans="1:13" x14ac:dyDescent="0.25">
      <c r="A12434" s="35"/>
      <c r="B12434" s="68"/>
      <c r="C12434" s="70"/>
      <c r="D12434" s="80"/>
      <c r="E12434" s="80"/>
      <c r="F12434" s="80"/>
      <c r="G12434" s="80"/>
      <c r="H12434" s="80"/>
      <c r="I12434" s="80"/>
      <c r="J12434" s="82"/>
      <c r="K12434" s="82"/>
      <c r="L12434" s="82"/>
      <c r="M12434" s="81"/>
    </row>
    <row r="12435" spans="1:13" x14ac:dyDescent="0.25">
      <c r="A12435" s="35"/>
      <c r="B12435" s="68"/>
      <c r="C12435" s="70"/>
      <c r="D12435" s="80"/>
      <c r="E12435" s="80"/>
      <c r="F12435" s="80"/>
      <c r="G12435" s="80"/>
      <c r="H12435" s="80"/>
      <c r="I12435" s="80"/>
      <c r="J12435" s="82"/>
      <c r="K12435" s="82"/>
      <c r="L12435" s="82"/>
      <c r="M12435" s="81"/>
    </row>
    <row r="12436" spans="1:13" x14ac:dyDescent="0.25">
      <c r="A12436" s="35"/>
      <c r="B12436" s="68"/>
      <c r="C12436" s="70"/>
      <c r="D12436" s="80"/>
      <c r="E12436" s="80"/>
      <c r="F12436" s="80"/>
      <c r="G12436" s="80"/>
      <c r="H12436" s="80"/>
      <c r="I12436" s="80"/>
      <c r="J12436" s="82"/>
      <c r="K12436" s="82"/>
      <c r="L12436" s="82"/>
      <c r="M12436" s="81"/>
    </row>
    <row r="12437" spans="1:13" x14ac:dyDescent="0.25">
      <c r="A12437" s="35"/>
      <c r="B12437" s="68"/>
      <c r="C12437" s="70"/>
      <c r="D12437" s="80"/>
      <c r="E12437" s="80"/>
      <c r="F12437" s="80"/>
      <c r="G12437" s="80"/>
      <c r="H12437" s="80"/>
      <c r="I12437" s="80"/>
      <c r="J12437" s="82"/>
      <c r="K12437" s="82"/>
      <c r="L12437" s="82"/>
      <c r="M12437" s="81"/>
    </row>
    <row r="12438" spans="1:13" x14ac:dyDescent="0.25">
      <c r="A12438" s="35"/>
      <c r="B12438" s="68"/>
      <c r="C12438" s="70"/>
      <c r="D12438" s="80"/>
      <c r="E12438" s="80"/>
      <c r="F12438" s="80"/>
      <c r="G12438" s="80"/>
      <c r="H12438" s="80"/>
      <c r="I12438" s="80"/>
      <c r="J12438" s="82"/>
      <c r="K12438" s="82"/>
      <c r="L12438" s="82"/>
      <c r="M12438" s="81"/>
    </row>
    <row r="12439" spans="1:13" x14ac:dyDescent="0.25">
      <c r="A12439" s="35"/>
      <c r="B12439" s="68"/>
      <c r="C12439" s="70"/>
      <c r="D12439" s="80"/>
      <c r="E12439" s="80"/>
      <c r="F12439" s="80"/>
      <c r="G12439" s="80"/>
      <c r="H12439" s="80"/>
      <c r="I12439" s="80"/>
      <c r="J12439" s="82"/>
      <c r="K12439" s="82"/>
      <c r="L12439" s="82"/>
      <c r="M12439" s="81"/>
    </row>
    <row r="12440" spans="1:13" x14ac:dyDescent="0.25">
      <c r="A12440" s="35"/>
      <c r="B12440" s="68"/>
      <c r="C12440" s="70"/>
      <c r="D12440" s="80"/>
      <c r="E12440" s="80"/>
      <c r="F12440" s="80"/>
      <c r="G12440" s="80"/>
      <c r="H12440" s="80"/>
      <c r="I12440" s="80"/>
      <c r="J12440" s="82"/>
      <c r="K12440" s="82"/>
      <c r="L12440" s="82"/>
      <c r="M12440" s="81"/>
    </row>
    <row r="12441" spans="1:13" x14ac:dyDescent="0.25">
      <c r="A12441" s="35"/>
      <c r="B12441" s="68"/>
      <c r="C12441" s="70"/>
      <c r="D12441" s="80"/>
      <c r="E12441" s="80"/>
      <c r="F12441" s="80"/>
      <c r="G12441" s="80"/>
      <c r="H12441" s="80"/>
      <c r="I12441" s="80"/>
      <c r="J12441" s="82"/>
      <c r="K12441" s="82"/>
      <c r="L12441" s="82"/>
      <c r="M12441" s="81"/>
    </row>
    <row r="12442" spans="1:13" x14ac:dyDescent="0.25">
      <c r="A12442" s="35"/>
      <c r="B12442" s="68"/>
      <c r="C12442" s="70"/>
      <c r="D12442" s="80"/>
      <c r="E12442" s="80"/>
      <c r="F12442" s="80"/>
      <c r="G12442" s="80"/>
      <c r="H12442" s="80"/>
      <c r="I12442" s="80"/>
      <c r="J12442" s="82"/>
      <c r="K12442" s="82"/>
      <c r="L12442" s="82"/>
      <c r="M12442" s="81"/>
    </row>
    <row r="12443" spans="1:13" x14ac:dyDescent="0.25">
      <c r="A12443" s="35"/>
      <c r="B12443" s="68"/>
      <c r="C12443" s="70"/>
      <c r="D12443" s="80"/>
      <c r="E12443" s="80"/>
      <c r="F12443" s="80"/>
      <c r="G12443" s="80"/>
      <c r="H12443" s="80"/>
      <c r="I12443" s="80"/>
      <c r="J12443" s="82"/>
      <c r="K12443" s="82"/>
      <c r="L12443" s="82"/>
      <c r="M12443" s="81"/>
    </row>
    <row r="12444" spans="1:13" x14ac:dyDescent="0.25">
      <c r="A12444" s="35"/>
      <c r="B12444" s="68"/>
      <c r="C12444" s="70"/>
      <c r="D12444" s="80"/>
      <c r="E12444" s="80"/>
      <c r="F12444" s="80"/>
      <c r="G12444" s="80"/>
      <c r="H12444" s="80"/>
      <c r="I12444" s="80"/>
      <c r="J12444" s="82"/>
      <c r="K12444" s="82"/>
      <c r="L12444" s="82"/>
      <c r="M12444" s="81"/>
    </row>
    <row r="12445" spans="1:13" x14ac:dyDescent="0.25">
      <c r="A12445" s="35"/>
      <c r="B12445" s="68"/>
      <c r="C12445" s="70"/>
      <c r="D12445" s="80"/>
      <c r="E12445" s="80"/>
      <c r="F12445" s="80"/>
      <c r="G12445" s="80"/>
      <c r="H12445" s="80"/>
      <c r="I12445" s="80"/>
      <c r="J12445" s="82"/>
      <c r="K12445" s="82"/>
      <c r="L12445" s="82"/>
      <c r="M12445" s="81"/>
    </row>
    <row r="12446" spans="1:13" x14ac:dyDescent="0.25">
      <c r="A12446" s="35"/>
      <c r="B12446" s="68"/>
      <c r="C12446" s="70"/>
      <c r="D12446" s="80"/>
      <c r="E12446" s="80"/>
      <c r="F12446" s="80"/>
      <c r="G12446" s="80"/>
      <c r="H12446" s="80"/>
      <c r="I12446" s="80"/>
      <c r="J12446" s="82"/>
      <c r="K12446" s="82"/>
      <c r="L12446" s="82"/>
      <c r="M12446" s="81"/>
    </row>
    <row r="12447" spans="1:13" x14ac:dyDescent="0.25">
      <c r="A12447" s="35"/>
      <c r="B12447" s="68"/>
      <c r="C12447" s="70"/>
      <c r="D12447" s="80"/>
      <c r="E12447" s="80"/>
      <c r="F12447" s="80"/>
      <c r="G12447" s="80"/>
      <c r="H12447" s="80"/>
      <c r="I12447" s="80"/>
      <c r="J12447" s="82"/>
      <c r="K12447" s="82"/>
      <c r="L12447" s="82"/>
      <c r="M12447" s="81"/>
    </row>
    <row r="12448" spans="1:13" x14ac:dyDescent="0.25">
      <c r="A12448" s="35"/>
      <c r="B12448" s="68"/>
      <c r="C12448" s="70"/>
      <c r="D12448" s="80"/>
      <c r="E12448" s="80"/>
      <c r="F12448" s="80"/>
      <c r="G12448" s="80"/>
      <c r="H12448" s="80"/>
      <c r="I12448" s="80"/>
      <c r="J12448" s="82"/>
      <c r="K12448" s="82"/>
      <c r="L12448" s="82"/>
      <c r="M12448" s="81"/>
    </row>
    <row r="12449" spans="1:13" x14ac:dyDescent="0.25">
      <c r="A12449" s="35"/>
      <c r="B12449" s="68"/>
      <c r="C12449" s="70"/>
      <c r="D12449" s="80"/>
      <c r="E12449" s="80"/>
      <c r="F12449" s="80"/>
      <c r="G12449" s="80"/>
      <c r="H12449" s="80"/>
      <c r="I12449" s="80"/>
      <c r="J12449" s="82"/>
      <c r="K12449" s="82"/>
      <c r="L12449" s="82"/>
      <c r="M12449" s="81"/>
    </row>
    <row r="12450" spans="1:13" x14ac:dyDescent="0.25">
      <c r="A12450" s="35"/>
      <c r="B12450" s="68"/>
      <c r="C12450" s="70"/>
      <c r="D12450" s="80"/>
      <c r="E12450" s="80"/>
      <c r="F12450" s="80"/>
      <c r="G12450" s="80"/>
      <c r="H12450" s="80"/>
      <c r="I12450" s="80"/>
      <c r="J12450" s="82"/>
      <c r="K12450" s="82"/>
      <c r="L12450" s="82"/>
      <c r="M12450" s="81"/>
    </row>
    <row r="12451" spans="1:13" x14ac:dyDescent="0.25">
      <c r="A12451" s="35"/>
      <c r="B12451" s="68"/>
      <c r="C12451" s="70"/>
      <c r="D12451" s="80"/>
      <c r="E12451" s="80"/>
      <c r="F12451" s="80"/>
      <c r="G12451" s="80"/>
      <c r="H12451" s="80"/>
      <c r="I12451" s="80"/>
      <c r="J12451" s="82"/>
      <c r="K12451" s="82"/>
      <c r="L12451" s="82"/>
      <c r="M12451" s="81"/>
    </row>
    <row r="12452" spans="1:13" x14ac:dyDescent="0.25">
      <c r="A12452" s="35"/>
      <c r="B12452" s="68"/>
      <c r="C12452" s="70"/>
      <c r="D12452" s="80"/>
      <c r="E12452" s="80"/>
      <c r="F12452" s="80"/>
      <c r="G12452" s="80"/>
      <c r="H12452" s="80"/>
      <c r="I12452" s="80"/>
      <c r="J12452" s="82"/>
      <c r="K12452" s="82"/>
      <c r="L12452" s="82"/>
      <c r="M12452" s="81"/>
    </row>
    <row r="12453" spans="1:13" x14ac:dyDescent="0.25">
      <c r="A12453" s="35"/>
      <c r="B12453" s="68"/>
      <c r="C12453" s="70"/>
      <c r="D12453" s="80"/>
      <c r="E12453" s="80"/>
      <c r="F12453" s="80"/>
      <c r="G12453" s="80"/>
      <c r="H12453" s="80"/>
      <c r="I12453" s="80"/>
      <c r="J12453" s="82"/>
      <c r="K12453" s="82"/>
      <c r="L12453" s="82"/>
      <c r="M12453" s="81"/>
    </row>
    <row r="12454" spans="1:13" x14ac:dyDescent="0.25">
      <c r="A12454" s="35"/>
      <c r="B12454" s="68"/>
      <c r="C12454" s="70"/>
      <c r="D12454" s="80"/>
      <c r="E12454" s="80"/>
      <c r="F12454" s="80"/>
      <c r="G12454" s="80"/>
      <c r="H12454" s="80"/>
      <c r="I12454" s="80"/>
      <c r="J12454" s="82"/>
      <c r="K12454" s="82"/>
      <c r="L12454" s="82"/>
      <c r="M12454" s="81"/>
    </row>
    <row r="12455" spans="1:13" x14ac:dyDescent="0.25">
      <c r="A12455" s="35"/>
      <c r="B12455" s="68"/>
      <c r="C12455" s="70"/>
      <c r="D12455" s="80"/>
      <c r="E12455" s="80"/>
      <c r="F12455" s="80"/>
      <c r="G12455" s="80"/>
      <c r="H12455" s="80"/>
      <c r="I12455" s="80"/>
      <c r="J12455" s="82"/>
      <c r="K12455" s="82"/>
      <c r="L12455" s="82"/>
      <c r="M12455" s="81"/>
    </row>
    <row r="12456" spans="1:13" x14ac:dyDescent="0.25">
      <c r="A12456" s="35"/>
      <c r="B12456" s="68"/>
      <c r="C12456" s="70"/>
      <c r="D12456" s="80"/>
      <c r="E12456" s="80"/>
      <c r="F12456" s="80"/>
      <c r="G12456" s="80"/>
      <c r="H12456" s="80"/>
      <c r="I12456" s="80"/>
      <c r="J12456" s="82"/>
      <c r="K12456" s="82"/>
      <c r="L12456" s="82"/>
      <c r="M12456" s="81"/>
    </row>
    <row r="12457" spans="1:13" x14ac:dyDescent="0.25">
      <c r="A12457" s="35"/>
      <c r="B12457" s="68"/>
      <c r="C12457" s="70"/>
      <c r="D12457" s="80"/>
      <c r="E12457" s="80"/>
      <c r="F12457" s="80"/>
      <c r="G12457" s="80"/>
      <c r="H12457" s="80"/>
      <c r="I12457" s="80"/>
      <c r="J12457" s="82"/>
      <c r="K12457" s="82"/>
      <c r="L12457" s="82"/>
      <c r="M12457" s="81"/>
    </row>
    <row r="12458" spans="1:13" x14ac:dyDescent="0.25">
      <c r="A12458" s="35"/>
      <c r="B12458" s="68"/>
      <c r="C12458" s="70"/>
      <c r="D12458" s="80"/>
      <c r="E12458" s="80"/>
      <c r="F12458" s="80"/>
      <c r="G12458" s="80"/>
      <c r="H12458" s="80"/>
      <c r="I12458" s="80"/>
      <c r="J12458" s="82"/>
      <c r="K12458" s="82"/>
      <c r="L12458" s="82"/>
      <c r="M12458" s="81"/>
    </row>
    <row r="12459" spans="1:13" x14ac:dyDescent="0.25">
      <c r="A12459" s="35"/>
      <c r="B12459" s="68"/>
      <c r="C12459" s="70"/>
      <c r="D12459" s="80"/>
      <c r="E12459" s="80"/>
      <c r="F12459" s="80"/>
      <c r="G12459" s="80"/>
      <c r="H12459" s="80"/>
      <c r="I12459" s="80"/>
      <c r="J12459" s="82"/>
      <c r="K12459" s="82"/>
      <c r="L12459" s="82"/>
      <c r="M12459" s="81"/>
    </row>
    <row r="12460" spans="1:13" x14ac:dyDescent="0.25">
      <c r="A12460" s="35"/>
      <c r="B12460" s="68"/>
      <c r="C12460" s="70"/>
      <c r="D12460" s="80"/>
      <c r="E12460" s="80"/>
      <c r="F12460" s="80"/>
      <c r="G12460" s="80"/>
      <c r="H12460" s="80"/>
      <c r="I12460" s="80"/>
      <c r="J12460" s="82"/>
      <c r="K12460" s="82"/>
      <c r="L12460" s="82"/>
      <c r="M12460" s="81"/>
    </row>
    <row r="12461" spans="1:13" x14ac:dyDescent="0.25">
      <c r="A12461" s="35"/>
      <c r="B12461" s="68"/>
      <c r="C12461" s="70"/>
      <c r="D12461" s="80"/>
      <c r="E12461" s="80"/>
      <c r="F12461" s="80"/>
      <c r="G12461" s="80"/>
      <c r="H12461" s="80"/>
      <c r="I12461" s="80"/>
      <c r="J12461" s="82"/>
      <c r="K12461" s="82"/>
      <c r="L12461" s="82"/>
      <c r="M12461" s="81"/>
    </row>
    <row r="12462" spans="1:13" x14ac:dyDescent="0.25">
      <c r="A12462" s="35"/>
      <c r="B12462" s="68"/>
      <c r="C12462" s="70"/>
      <c r="D12462" s="80"/>
      <c r="E12462" s="80"/>
      <c r="F12462" s="80"/>
      <c r="G12462" s="80"/>
      <c r="H12462" s="80"/>
      <c r="I12462" s="80"/>
      <c r="J12462" s="82"/>
      <c r="K12462" s="82"/>
      <c r="L12462" s="82"/>
      <c r="M12462" s="81"/>
    </row>
    <row r="12463" spans="1:13" x14ac:dyDescent="0.25">
      <c r="A12463" s="35"/>
      <c r="B12463" s="68"/>
      <c r="C12463" s="70"/>
      <c r="D12463" s="80"/>
      <c r="E12463" s="80"/>
      <c r="F12463" s="80"/>
      <c r="G12463" s="80"/>
      <c r="H12463" s="80"/>
      <c r="I12463" s="80"/>
      <c r="J12463" s="82"/>
      <c r="K12463" s="82"/>
      <c r="L12463" s="82"/>
      <c r="M12463" s="81"/>
    </row>
    <row r="12464" spans="1:13" x14ac:dyDescent="0.25">
      <c r="A12464" s="35"/>
      <c r="B12464" s="68"/>
      <c r="C12464" s="70"/>
      <c r="D12464" s="80"/>
      <c r="E12464" s="80"/>
      <c r="F12464" s="80"/>
      <c r="G12464" s="80"/>
      <c r="H12464" s="80"/>
      <c r="I12464" s="80"/>
      <c r="J12464" s="82"/>
      <c r="K12464" s="82"/>
      <c r="L12464" s="82"/>
      <c r="M12464" s="81"/>
    </row>
    <row r="12465" spans="1:13" x14ac:dyDescent="0.25">
      <c r="A12465" s="35"/>
      <c r="B12465" s="68"/>
      <c r="C12465" s="70"/>
      <c r="D12465" s="80"/>
      <c r="E12465" s="80"/>
      <c r="F12465" s="80"/>
      <c r="G12465" s="80"/>
      <c r="H12465" s="80"/>
      <c r="I12465" s="80"/>
      <c r="J12465" s="82"/>
      <c r="K12465" s="82"/>
      <c r="L12465" s="82"/>
      <c r="M12465" s="81"/>
    </row>
    <row r="12466" spans="1:13" x14ac:dyDescent="0.25">
      <c r="A12466" s="35"/>
      <c r="B12466" s="68"/>
      <c r="C12466" s="70"/>
      <c r="D12466" s="80"/>
      <c r="E12466" s="80"/>
      <c r="F12466" s="80"/>
      <c r="G12466" s="80"/>
      <c r="H12466" s="80"/>
      <c r="I12466" s="80"/>
      <c r="J12466" s="82"/>
      <c r="K12466" s="82"/>
      <c r="L12466" s="82"/>
      <c r="M12466" s="81"/>
    </row>
    <row r="12467" spans="1:13" x14ac:dyDescent="0.25">
      <c r="A12467" s="35"/>
      <c r="B12467" s="68"/>
      <c r="C12467" s="70"/>
      <c r="D12467" s="80"/>
      <c r="E12467" s="80"/>
      <c r="F12467" s="80"/>
      <c r="G12467" s="80"/>
      <c r="H12467" s="80"/>
      <c r="I12467" s="80"/>
      <c r="J12467" s="82"/>
      <c r="K12467" s="82"/>
      <c r="L12467" s="82"/>
      <c r="M12467" s="81"/>
    </row>
    <row r="12468" spans="1:13" x14ac:dyDescent="0.25">
      <c r="A12468" s="35"/>
      <c r="B12468" s="68"/>
      <c r="C12468" s="70"/>
      <c r="D12468" s="80"/>
      <c r="E12468" s="80"/>
      <c r="F12468" s="80"/>
      <c r="G12468" s="80"/>
      <c r="H12468" s="80"/>
      <c r="I12468" s="80"/>
      <c r="J12468" s="82"/>
      <c r="K12468" s="82"/>
      <c r="L12468" s="82"/>
      <c r="M12468" s="81"/>
    </row>
    <row r="12469" spans="1:13" x14ac:dyDescent="0.25">
      <c r="A12469" s="35"/>
      <c r="B12469" s="68"/>
      <c r="C12469" s="70"/>
      <c r="D12469" s="80"/>
      <c r="E12469" s="80"/>
      <c r="F12469" s="80"/>
      <c r="G12469" s="80"/>
      <c r="H12469" s="80"/>
      <c r="I12469" s="80"/>
      <c r="J12469" s="82"/>
      <c r="K12469" s="82"/>
      <c r="L12469" s="82"/>
      <c r="M12469" s="81"/>
    </row>
    <row r="12470" spans="1:13" x14ac:dyDescent="0.25">
      <c r="A12470" s="35"/>
      <c r="B12470" s="68"/>
      <c r="C12470" s="70"/>
      <c r="D12470" s="80"/>
      <c r="E12470" s="80"/>
      <c r="F12470" s="80"/>
      <c r="G12470" s="80"/>
      <c r="H12470" s="80"/>
      <c r="I12470" s="80"/>
      <c r="J12470" s="82"/>
      <c r="K12470" s="82"/>
      <c r="L12470" s="82"/>
      <c r="M12470" s="81"/>
    </row>
    <row r="12471" spans="1:13" x14ac:dyDescent="0.25">
      <c r="A12471" s="35"/>
      <c r="B12471" s="68"/>
      <c r="C12471" s="70"/>
      <c r="D12471" s="80"/>
      <c r="E12471" s="80"/>
      <c r="F12471" s="80"/>
      <c r="G12471" s="80"/>
      <c r="H12471" s="80"/>
      <c r="I12471" s="80"/>
      <c r="J12471" s="82"/>
      <c r="K12471" s="82"/>
      <c r="L12471" s="82"/>
      <c r="M12471" s="81"/>
    </row>
    <row r="12472" spans="1:13" x14ac:dyDescent="0.25">
      <c r="A12472" s="35"/>
      <c r="B12472" s="68"/>
      <c r="C12472" s="70"/>
      <c r="D12472" s="80"/>
      <c r="E12472" s="80"/>
      <c r="F12472" s="80"/>
      <c r="G12472" s="80"/>
      <c r="H12472" s="80"/>
      <c r="I12472" s="80"/>
      <c r="J12472" s="82"/>
      <c r="K12472" s="82"/>
      <c r="L12472" s="82"/>
      <c r="M12472" s="81"/>
    </row>
    <row r="12473" spans="1:13" x14ac:dyDescent="0.25">
      <c r="A12473" s="35"/>
      <c r="B12473" s="68"/>
      <c r="C12473" s="70"/>
      <c r="D12473" s="80"/>
      <c r="E12473" s="80"/>
      <c r="F12473" s="80"/>
      <c r="G12473" s="80"/>
      <c r="H12473" s="80"/>
      <c r="I12473" s="80"/>
      <c r="J12473" s="82"/>
      <c r="K12473" s="82"/>
      <c r="L12473" s="82"/>
      <c r="M12473" s="81"/>
    </row>
    <row r="12474" spans="1:13" x14ac:dyDescent="0.25">
      <c r="A12474" s="35"/>
      <c r="B12474" s="68"/>
      <c r="C12474" s="70"/>
      <c r="D12474" s="80"/>
      <c r="E12474" s="80"/>
      <c r="F12474" s="80"/>
      <c r="G12474" s="80"/>
      <c r="H12474" s="80"/>
      <c r="I12474" s="80"/>
      <c r="J12474" s="82"/>
      <c r="K12474" s="82"/>
      <c r="L12474" s="82"/>
      <c r="M12474" s="81"/>
    </row>
    <row r="12475" spans="1:13" x14ac:dyDescent="0.25">
      <c r="A12475" s="35"/>
      <c r="B12475" s="68"/>
      <c r="C12475" s="70"/>
      <c r="D12475" s="80"/>
      <c r="E12475" s="80"/>
      <c r="F12475" s="80"/>
      <c r="G12475" s="80"/>
      <c r="H12475" s="80"/>
      <c r="I12475" s="80"/>
      <c r="J12475" s="82"/>
      <c r="K12475" s="82"/>
      <c r="L12475" s="82"/>
      <c r="M12475" s="81"/>
    </row>
    <row r="12476" spans="1:13" x14ac:dyDescent="0.25">
      <c r="A12476" s="35"/>
      <c r="B12476" s="68"/>
      <c r="C12476" s="70"/>
      <c r="D12476" s="80"/>
      <c r="E12476" s="80"/>
      <c r="F12476" s="80"/>
      <c r="G12476" s="80"/>
      <c r="H12476" s="80"/>
      <c r="I12476" s="80"/>
      <c r="J12476" s="82"/>
      <c r="K12476" s="82"/>
      <c r="L12476" s="82"/>
      <c r="M12476" s="81"/>
    </row>
    <row r="12477" spans="1:13" x14ac:dyDescent="0.25">
      <c r="A12477" s="35"/>
      <c r="B12477" s="68"/>
      <c r="C12477" s="70"/>
      <c r="D12477" s="80"/>
      <c r="E12477" s="80"/>
      <c r="F12477" s="80"/>
      <c r="G12477" s="80"/>
      <c r="H12477" s="80"/>
      <c r="I12477" s="80"/>
      <c r="J12477" s="82"/>
      <c r="K12477" s="82"/>
      <c r="L12477" s="82"/>
      <c r="M12477" s="81"/>
    </row>
    <row r="12478" spans="1:13" x14ac:dyDescent="0.25">
      <c r="A12478" s="35"/>
      <c r="B12478" s="68"/>
      <c r="C12478" s="70"/>
      <c r="D12478" s="80"/>
      <c r="E12478" s="80"/>
      <c r="F12478" s="80"/>
      <c r="G12478" s="80"/>
      <c r="H12478" s="80"/>
      <c r="I12478" s="80"/>
      <c r="J12478" s="82"/>
      <c r="K12478" s="82"/>
      <c r="L12478" s="82"/>
      <c r="M12478" s="81"/>
    </row>
    <row r="12479" spans="1:13" x14ac:dyDescent="0.25">
      <c r="A12479" s="35"/>
      <c r="B12479" s="68"/>
      <c r="C12479" s="70"/>
      <c r="D12479" s="80"/>
      <c r="E12479" s="80"/>
      <c r="F12479" s="80"/>
      <c r="G12479" s="80"/>
      <c r="H12479" s="80"/>
      <c r="I12479" s="80"/>
      <c r="J12479" s="82"/>
      <c r="K12479" s="82"/>
      <c r="L12479" s="82"/>
      <c r="M12479" s="81"/>
    </row>
    <row r="12480" spans="1:13" x14ac:dyDescent="0.25">
      <c r="A12480" s="35"/>
      <c r="B12480" s="68"/>
      <c r="C12480" s="70"/>
      <c r="D12480" s="80"/>
      <c r="E12480" s="80"/>
      <c r="F12480" s="80"/>
      <c r="G12480" s="80"/>
      <c r="H12480" s="80"/>
      <c r="I12480" s="80"/>
      <c r="J12480" s="82"/>
      <c r="K12480" s="82"/>
      <c r="L12480" s="82"/>
      <c r="M12480" s="81"/>
    </row>
    <row r="12481" spans="1:13" x14ac:dyDescent="0.25">
      <c r="A12481" s="35"/>
      <c r="B12481" s="68"/>
      <c r="C12481" s="70"/>
      <c r="D12481" s="80"/>
      <c r="E12481" s="80"/>
      <c r="F12481" s="80"/>
      <c r="G12481" s="80"/>
      <c r="H12481" s="80"/>
      <c r="I12481" s="80"/>
      <c r="J12481" s="82"/>
      <c r="K12481" s="82"/>
      <c r="L12481" s="82"/>
      <c r="M12481" s="81"/>
    </row>
    <row r="12482" spans="1:13" x14ac:dyDescent="0.25">
      <c r="A12482" s="35"/>
      <c r="B12482" s="68"/>
      <c r="C12482" s="70"/>
      <c r="D12482" s="80"/>
      <c r="E12482" s="80"/>
      <c r="F12482" s="80"/>
      <c r="G12482" s="80"/>
      <c r="H12482" s="80"/>
      <c r="I12482" s="80"/>
      <c r="J12482" s="82"/>
      <c r="K12482" s="82"/>
      <c r="L12482" s="82"/>
      <c r="M12482" s="81"/>
    </row>
    <row r="12483" spans="1:13" x14ac:dyDescent="0.25">
      <c r="A12483" s="35"/>
      <c r="B12483" s="68"/>
      <c r="C12483" s="70"/>
      <c r="D12483" s="80"/>
      <c r="E12483" s="80"/>
      <c r="F12483" s="80"/>
      <c r="G12483" s="80"/>
      <c r="H12483" s="80"/>
      <c r="I12483" s="80"/>
      <c r="J12483" s="82"/>
      <c r="K12483" s="82"/>
      <c r="L12483" s="82"/>
      <c r="M12483" s="81"/>
    </row>
    <row r="12484" spans="1:13" x14ac:dyDescent="0.25">
      <c r="A12484" s="35"/>
      <c r="B12484" s="68"/>
      <c r="C12484" s="70"/>
      <c r="D12484" s="80"/>
      <c r="E12484" s="80"/>
      <c r="F12484" s="80"/>
      <c r="G12484" s="80"/>
      <c r="H12484" s="80"/>
      <c r="I12484" s="80"/>
      <c r="J12484" s="82"/>
      <c r="K12484" s="82"/>
      <c r="L12484" s="82"/>
      <c r="M12484" s="81"/>
    </row>
    <row r="12485" spans="1:13" x14ac:dyDescent="0.25">
      <c r="A12485" s="35"/>
      <c r="B12485" s="68"/>
      <c r="C12485" s="70"/>
      <c r="D12485" s="80"/>
      <c r="E12485" s="80"/>
      <c r="F12485" s="80"/>
      <c r="G12485" s="80"/>
      <c r="H12485" s="80"/>
      <c r="I12485" s="80"/>
      <c r="J12485" s="82"/>
      <c r="K12485" s="82"/>
      <c r="L12485" s="82"/>
      <c r="M12485" s="81"/>
    </row>
    <row r="12486" spans="1:13" x14ac:dyDescent="0.25">
      <c r="A12486" s="35"/>
      <c r="B12486" s="68"/>
      <c r="C12486" s="70"/>
      <c r="D12486" s="80"/>
      <c r="E12486" s="80"/>
      <c r="F12486" s="80"/>
      <c r="G12486" s="80"/>
      <c r="H12486" s="80"/>
      <c r="I12486" s="80"/>
      <c r="J12486" s="82"/>
      <c r="K12486" s="82"/>
      <c r="L12486" s="82"/>
      <c r="M12486" s="81"/>
    </row>
    <row r="12487" spans="1:13" x14ac:dyDescent="0.25">
      <c r="A12487" s="35"/>
      <c r="B12487" s="68"/>
      <c r="C12487" s="70"/>
      <c r="D12487" s="80"/>
      <c r="E12487" s="80"/>
      <c r="F12487" s="80"/>
      <c r="G12487" s="80"/>
      <c r="H12487" s="80"/>
      <c r="I12487" s="80"/>
      <c r="J12487" s="82"/>
      <c r="K12487" s="82"/>
      <c r="L12487" s="82"/>
      <c r="M12487" s="81"/>
    </row>
    <row r="12488" spans="1:13" x14ac:dyDescent="0.25">
      <c r="A12488" s="35"/>
      <c r="B12488" s="68"/>
      <c r="C12488" s="70"/>
      <c r="D12488" s="80"/>
      <c r="E12488" s="80"/>
      <c r="F12488" s="80"/>
      <c r="G12488" s="80"/>
      <c r="H12488" s="80"/>
      <c r="I12488" s="80"/>
      <c r="J12488" s="82"/>
      <c r="K12488" s="82"/>
      <c r="L12488" s="82"/>
      <c r="M12488" s="81"/>
    </row>
    <row r="12489" spans="1:13" x14ac:dyDescent="0.25">
      <c r="A12489" s="35"/>
      <c r="B12489" s="68"/>
      <c r="C12489" s="70"/>
      <c r="D12489" s="80"/>
      <c r="E12489" s="80"/>
      <c r="F12489" s="80"/>
      <c r="G12489" s="80"/>
      <c r="H12489" s="80"/>
      <c r="I12489" s="80"/>
      <c r="J12489" s="82"/>
      <c r="K12489" s="82"/>
      <c r="L12489" s="82"/>
      <c r="M12489" s="81"/>
    </row>
    <row r="12490" spans="1:13" x14ac:dyDescent="0.25">
      <c r="A12490" s="35"/>
      <c r="B12490" s="68"/>
      <c r="C12490" s="70"/>
      <c r="D12490" s="80"/>
      <c r="E12490" s="80"/>
      <c r="F12490" s="80"/>
      <c r="G12490" s="80"/>
      <c r="H12490" s="80"/>
      <c r="I12490" s="80"/>
      <c r="J12490" s="82"/>
      <c r="K12490" s="82"/>
      <c r="L12490" s="82"/>
      <c r="M12490" s="81"/>
    </row>
    <row r="12491" spans="1:13" x14ac:dyDescent="0.25">
      <c r="A12491" s="35"/>
      <c r="B12491" s="68"/>
      <c r="C12491" s="70"/>
      <c r="D12491" s="80"/>
      <c r="E12491" s="80"/>
      <c r="F12491" s="80"/>
      <c r="G12491" s="80"/>
      <c r="H12491" s="80"/>
      <c r="I12491" s="80"/>
      <c r="J12491" s="82"/>
      <c r="K12491" s="82"/>
      <c r="L12491" s="82"/>
      <c r="M12491" s="81"/>
    </row>
    <row r="12492" spans="1:13" x14ac:dyDescent="0.25">
      <c r="A12492" s="35"/>
      <c r="B12492" s="68"/>
      <c r="C12492" s="70"/>
      <c r="D12492" s="80"/>
      <c r="E12492" s="80"/>
      <c r="F12492" s="80"/>
      <c r="G12492" s="80"/>
      <c r="H12492" s="80"/>
      <c r="I12492" s="80"/>
      <c r="J12492" s="82"/>
      <c r="K12492" s="82"/>
      <c r="L12492" s="82"/>
      <c r="M12492" s="81"/>
    </row>
    <row r="12493" spans="1:13" x14ac:dyDescent="0.25">
      <c r="A12493" s="35"/>
      <c r="B12493" s="68"/>
      <c r="C12493" s="70"/>
      <c r="D12493" s="80"/>
      <c r="E12493" s="80"/>
      <c r="F12493" s="80"/>
      <c r="G12493" s="80"/>
      <c r="H12493" s="80"/>
      <c r="I12493" s="80"/>
      <c r="J12493" s="82"/>
      <c r="K12493" s="82"/>
      <c r="L12493" s="82"/>
      <c r="M12493" s="81"/>
    </row>
    <row r="12494" spans="1:13" x14ac:dyDescent="0.25">
      <c r="A12494" s="35"/>
      <c r="B12494" s="68"/>
      <c r="C12494" s="70"/>
      <c r="D12494" s="80"/>
      <c r="E12494" s="80"/>
      <c r="F12494" s="80"/>
      <c r="G12494" s="80"/>
      <c r="H12494" s="80"/>
      <c r="I12494" s="80"/>
      <c r="J12494" s="82"/>
      <c r="K12494" s="82"/>
      <c r="L12494" s="82"/>
      <c r="M12494" s="81"/>
    </row>
    <row r="12495" spans="1:13" x14ac:dyDescent="0.25">
      <c r="A12495" s="35"/>
      <c r="B12495" s="68"/>
      <c r="C12495" s="70"/>
      <c r="D12495" s="80"/>
      <c r="E12495" s="80"/>
      <c r="F12495" s="80"/>
      <c r="G12495" s="80"/>
      <c r="H12495" s="80"/>
      <c r="I12495" s="80"/>
      <c r="J12495" s="82"/>
      <c r="K12495" s="82"/>
      <c r="L12495" s="82"/>
      <c r="M12495" s="81"/>
    </row>
    <row r="12496" spans="1:13" x14ac:dyDescent="0.25">
      <c r="A12496" s="35"/>
      <c r="B12496" s="68"/>
      <c r="C12496" s="70"/>
      <c r="D12496" s="80"/>
      <c r="E12496" s="80"/>
      <c r="F12496" s="80"/>
      <c r="G12496" s="80"/>
      <c r="H12496" s="80"/>
      <c r="I12496" s="80"/>
      <c r="J12496" s="82"/>
      <c r="K12496" s="82"/>
      <c r="L12496" s="82"/>
      <c r="M12496" s="81"/>
    </row>
    <row r="12497" spans="1:13" x14ac:dyDescent="0.25">
      <c r="A12497" s="35"/>
      <c r="B12497" s="68"/>
      <c r="C12497" s="70"/>
      <c r="D12497" s="80"/>
      <c r="E12497" s="80"/>
      <c r="F12497" s="80"/>
      <c r="G12497" s="80"/>
      <c r="H12497" s="80"/>
      <c r="I12497" s="80"/>
      <c r="J12497" s="82"/>
      <c r="K12497" s="82"/>
      <c r="L12497" s="82"/>
      <c r="M12497" s="81"/>
    </row>
    <row r="12498" spans="1:13" x14ac:dyDescent="0.25">
      <c r="A12498" s="35"/>
      <c r="B12498" s="68"/>
      <c r="C12498" s="70"/>
      <c r="D12498" s="80"/>
      <c r="E12498" s="80"/>
      <c r="F12498" s="80"/>
      <c r="G12498" s="80"/>
      <c r="H12498" s="80"/>
      <c r="I12498" s="80"/>
      <c r="J12498" s="82"/>
      <c r="K12498" s="82"/>
      <c r="L12498" s="82"/>
      <c r="M12498" s="81"/>
    </row>
    <row r="12499" spans="1:13" x14ac:dyDescent="0.25">
      <c r="A12499" s="35"/>
      <c r="B12499" s="68"/>
      <c r="C12499" s="70"/>
      <c r="D12499" s="80"/>
      <c r="E12499" s="80"/>
      <c r="F12499" s="80"/>
      <c r="G12499" s="80"/>
      <c r="H12499" s="80"/>
      <c r="I12499" s="80"/>
      <c r="J12499" s="82"/>
      <c r="K12499" s="82"/>
      <c r="L12499" s="82"/>
      <c r="M12499" s="81"/>
    </row>
    <row r="12500" spans="1:13" x14ac:dyDescent="0.25">
      <c r="A12500" s="35"/>
      <c r="B12500" s="68"/>
      <c r="C12500" s="70"/>
      <c r="D12500" s="80"/>
      <c r="E12500" s="80"/>
      <c r="F12500" s="80"/>
      <c r="G12500" s="80"/>
      <c r="H12500" s="80"/>
      <c r="I12500" s="80"/>
      <c r="J12500" s="82"/>
      <c r="K12500" s="82"/>
      <c r="L12500" s="82"/>
      <c r="M12500" s="81"/>
    </row>
    <row r="12501" spans="1:13" x14ac:dyDescent="0.25">
      <c r="A12501" s="35"/>
      <c r="B12501" s="68"/>
      <c r="C12501" s="70"/>
      <c r="D12501" s="80"/>
      <c r="E12501" s="80"/>
      <c r="F12501" s="80"/>
      <c r="G12501" s="80"/>
      <c r="H12501" s="80"/>
      <c r="I12501" s="80"/>
      <c r="J12501" s="82"/>
      <c r="K12501" s="82"/>
      <c r="L12501" s="82"/>
      <c r="M12501" s="81"/>
    </row>
    <row r="12502" spans="1:13" x14ac:dyDescent="0.25">
      <c r="A12502" s="35"/>
      <c r="B12502" s="68"/>
      <c r="C12502" s="70"/>
      <c r="D12502" s="80"/>
      <c r="E12502" s="80"/>
      <c r="F12502" s="80"/>
      <c r="G12502" s="80"/>
      <c r="H12502" s="80"/>
      <c r="I12502" s="80"/>
      <c r="J12502" s="82"/>
      <c r="K12502" s="82"/>
      <c r="L12502" s="82"/>
      <c r="M12502" s="81"/>
    </row>
    <row r="12503" spans="1:13" x14ac:dyDescent="0.25">
      <c r="A12503" s="35"/>
      <c r="B12503" s="68"/>
      <c r="C12503" s="70"/>
      <c r="D12503" s="80"/>
      <c r="E12503" s="80"/>
      <c r="F12503" s="80"/>
      <c r="G12503" s="80"/>
      <c r="H12503" s="80"/>
      <c r="I12503" s="80"/>
      <c r="J12503" s="82"/>
      <c r="K12503" s="82"/>
      <c r="L12503" s="82"/>
      <c r="M12503" s="81"/>
    </row>
    <row r="12504" spans="1:13" x14ac:dyDescent="0.25">
      <c r="A12504" s="35"/>
      <c r="B12504" s="68"/>
      <c r="C12504" s="70"/>
      <c r="D12504" s="80"/>
      <c r="E12504" s="80"/>
      <c r="F12504" s="80"/>
      <c r="G12504" s="80"/>
      <c r="H12504" s="80"/>
      <c r="I12504" s="80"/>
      <c r="J12504" s="82"/>
      <c r="K12504" s="82"/>
      <c r="L12504" s="82"/>
      <c r="M12504" s="81"/>
    </row>
    <row r="12505" spans="1:13" x14ac:dyDescent="0.25">
      <c r="A12505" s="35"/>
      <c r="B12505" s="68"/>
      <c r="C12505" s="70"/>
      <c r="D12505" s="80"/>
      <c r="E12505" s="80"/>
      <c r="F12505" s="80"/>
      <c r="G12505" s="80"/>
      <c r="H12505" s="80"/>
      <c r="I12505" s="80"/>
      <c r="J12505" s="82"/>
      <c r="K12505" s="82"/>
      <c r="L12505" s="82"/>
      <c r="M12505" s="81"/>
    </row>
    <row r="12506" spans="1:13" x14ac:dyDescent="0.25">
      <c r="A12506" s="35"/>
      <c r="B12506" s="68"/>
      <c r="C12506" s="70"/>
      <c r="D12506" s="80"/>
      <c r="E12506" s="80"/>
      <c r="F12506" s="80"/>
      <c r="G12506" s="80"/>
      <c r="H12506" s="80"/>
      <c r="I12506" s="80"/>
      <c r="J12506" s="82"/>
      <c r="K12506" s="82"/>
      <c r="L12506" s="82"/>
      <c r="M12506" s="81"/>
    </row>
    <row r="12507" spans="1:13" x14ac:dyDescent="0.25">
      <c r="A12507" s="35"/>
      <c r="B12507" s="68"/>
      <c r="C12507" s="70"/>
      <c r="D12507" s="80"/>
      <c r="E12507" s="80"/>
      <c r="F12507" s="80"/>
      <c r="G12507" s="80"/>
      <c r="H12507" s="80"/>
      <c r="I12507" s="80"/>
      <c r="J12507" s="82"/>
      <c r="K12507" s="82"/>
      <c r="L12507" s="82"/>
      <c r="M12507" s="81"/>
    </row>
    <row r="12508" spans="1:13" x14ac:dyDescent="0.25">
      <c r="A12508" s="35"/>
      <c r="B12508" s="68"/>
      <c r="C12508" s="70"/>
      <c r="D12508" s="80"/>
      <c r="E12508" s="80"/>
      <c r="F12508" s="80"/>
      <c r="G12508" s="80"/>
      <c r="H12508" s="80"/>
      <c r="I12508" s="80"/>
      <c r="J12508" s="82"/>
      <c r="K12508" s="82"/>
      <c r="L12508" s="82"/>
      <c r="M12508" s="81"/>
    </row>
    <row r="12509" spans="1:13" x14ac:dyDescent="0.25">
      <c r="A12509" s="35"/>
      <c r="B12509" s="68"/>
      <c r="C12509" s="70"/>
      <c r="D12509" s="80"/>
      <c r="E12509" s="80"/>
      <c r="F12509" s="80"/>
      <c r="G12509" s="80"/>
      <c r="H12509" s="80"/>
      <c r="I12509" s="80"/>
      <c r="J12509" s="82"/>
      <c r="K12509" s="82"/>
      <c r="L12509" s="82"/>
      <c r="M12509" s="81"/>
    </row>
    <row r="12510" spans="1:13" x14ac:dyDescent="0.25">
      <c r="A12510" s="35"/>
      <c r="B12510" s="68"/>
      <c r="C12510" s="70"/>
      <c r="D12510" s="80"/>
      <c r="E12510" s="80"/>
      <c r="F12510" s="80"/>
      <c r="G12510" s="80"/>
      <c r="H12510" s="80"/>
      <c r="I12510" s="80"/>
      <c r="J12510" s="82"/>
      <c r="K12510" s="82"/>
      <c r="L12510" s="82"/>
      <c r="M12510" s="81"/>
    </row>
    <row r="12511" spans="1:13" x14ac:dyDescent="0.25">
      <c r="A12511" s="35"/>
      <c r="B12511" s="68"/>
      <c r="C12511" s="70"/>
      <c r="D12511" s="80"/>
      <c r="E12511" s="80"/>
      <c r="F12511" s="80"/>
      <c r="G12511" s="80"/>
      <c r="H12511" s="80"/>
      <c r="I12511" s="80"/>
      <c r="J12511" s="82"/>
      <c r="K12511" s="82"/>
      <c r="L12511" s="82"/>
      <c r="M12511" s="81"/>
    </row>
    <row r="12512" spans="1:13" x14ac:dyDescent="0.25">
      <c r="A12512" s="35"/>
      <c r="B12512" s="68"/>
      <c r="C12512" s="70"/>
      <c r="D12512" s="80"/>
      <c r="E12512" s="80"/>
      <c r="F12512" s="80"/>
      <c r="G12512" s="80"/>
      <c r="H12512" s="80"/>
      <c r="I12512" s="80"/>
      <c r="J12512" s="82"/>
      <c r="K12512" s="82"/>
      <c r="L12512" s="82"/>
      <c r="M12512" s="81"/>
    </row>
    <row r="12513" spans="1:13" x14ac:dyDescent="0.25">
      <c r="A12513" s="35"/>
      <c r="B12513" s="68"/>
      <c r="C12513" s="70"/>
      <c r="D12513" s="80"/>
      <c r="E12513" s="80"/>
      <c r="F12513" s="80"/>
      <c r="G12513" s="80"/>
      <c r="H12513" s="80"/>
      <c r="I12513" s="80"/>
      <c r="J12513" s="82"/>
      <c r="K12513" s="82"/>
      <c r="L12513" s="82"/>
      <c r="M12513" s="81"/>
    </row>
    <row r="12514" spans="1:13" x14ac:dyDescent="0.25">
      <c r="A12514" s="35"/>
      <c r="B12514" s="68"/>
      <c r="C12514" s="70"/>
      <c r="D12514" s="80"/>
      <c r="E12514" s="80"/>
      <c r="F12514" s="80"/>
      <c r="G12514" s="80"/>
      <c r="H12514" s="80"/>
      <c r="I12514" s="80"/>
      <c r="J12514" s="82"/>
      <c r="K12514" s="82"/>
      <c r="L12514" s="82"/>
      <c r="M12514" s="81"/>
    </row>
    <row r="12515" spans="1:13" x14ac:dyDescent="0.25">
      <c r="A12515" s="35"/>
      <c r="B12515" s="68"/>
      <c r="C12515" s="70"/>
      <c r="D12515" s="80"/>
      <c r="E12515" s="80"/>
      <c r="F12515" s="80"/>
      <c r="G12515" s="80"/>
      <c r="H12515" s="80"/>
      <c r="I12515" s="80"/>
      <c r="J12515" s="82"/>
      <c r="K12515" s="82"/>
      <c r="L12515" s="82"/>
      <c r="M12515" s="81"/>
    </row>
    <row r="12516" spans="1:13" x14ac:dyDescent="0.25">
      <c r="A12516" s="35"/>
      <c r="B12516" s="68"/>
      <c r="C12516" s="70"/>
      <c r="D12516" s="80"/>
      <c r="E12516" s="80"/>
      <c r="F12516" s="80"/>
      <c r="G12516" s="80"/>
      <c r="H12516" s="80"/>
      <c r="I12516" s="80"/>
      <c r="J12516" s="82"/>
      <c r="K12516" s="82"/>
      <c r="L12516" s="82"/>
      <c r="M12516" s="81"/>
    </row>
    <row r="12517" spans="1:13" x14ac:dyDescent="0.25">
      <c r="A12517" s="35"/>
      <c r="B12517" s="68"/>
      <c r="C12517" s="70"/>
      <c r="D12517" s="80"/>
      <c r="E12517" s="80"/>
      <c r="F12517" s="80"/>
      <c r="G12517" s="80"/>
      <c r="H12517" s="80"/>
      <c r="I12517" s="80"/>
      <c r="J12517" s="82"/>
      <c r="K12517" s="82"/>
      <c r="L12517" s="82"/>
      <c r="M12517" s="81"/>
    </row>
    <row r="12518" spans="1:13" x14ac:dyDescent="0.25">
      <c r="A12518" s="35"/>
      <c r="B12518" s="68"/>
      <c r="C12518" s="70"/>
      <c r="D12518" s="80"/>
      <c r="E12518" s="80"/>
      <c r="F12518" s="80"/>
      <c r="G12518" s="80"/>
      <c r="H12518" s="80"/>
      <c r="I12518" s="80"/>
      <c r="J12518" s="82"/>
      <c r="K12518" s="82"/>
      <c r="L12518" s="82"/>
      <c r="M12518" s="81"/>
    </row>
    <row r="12519" spans="1:13" x14ac:dyDescent="0.25">
      <c r="A12519" s="35"/>
      <c r="B12519" s="68"/>
      <c r="C12519" s="70"/>
      <c r="D12519" s="80"/>
      <c r="E12519" s="80"/>
      <c r="F12519" s="80"/>
      <c r="G12519" s="80"/>
      <c r="H12519" s="80"/>
      <c r="I12519" s="80"/>
      <c r="J12519" s="82"/>
      <c r="K12519" s="82"/>
      <c r="L12519" s="82"/>
      <c r="M12519" s="81"/>
    </row>
    <row r="12520" spans="1:13" x14ac:dyDescent="0.25">
      <c r="A12520" s="35"/>
      <c r="B12520" s="68"/>
      <c r="C12520" s="70"/>
      <c r="D12520" s="80"/>
      <c r="E12520" s="80"/>
      <c r="F12520" s="80"/>
      <c r="G12520" s="80"/>
      <c r="H12520" s="80"/>
      <c r="I12520" s="80"/>
      <c r="J12520" s="82"/>
      <c r="K12520" s="82"/>
      <c r="L12520" s="82"/>
      <c r="M12520" s="81"/>
    </row>
    <row r="12521" spans="1:13" x14ac:dyDescent="0.25">
      <c r="A12521" s="35"/>
      <c r="B12521" s="68"/>
      <c r="C12521" s="70"/>
      <c r="D12521" s="80"/>
      <c r="E12521" s="80"/>
      <c r="F12521" s="80"/>
      <c r="G12521" s="80"/>
      <c r="H12521" s="80"/>
      <c r="I12521" s="80"/>
      <c r="J12521" s="82"/>
      <c r="K12521" s="82"/>
      <c r="L12521" s="82"/>
      <c r="M12521" s="81"/>
    </row>
    <row r="12522" spans="1:13" x14ac:dyDescent="0.25">
      <c r="A12522" s="35"/>
      <c r="B12522" s="68"/>
      <c r="C12522" s="70"/>
      <c r="D12522" s="80"/>
      <c r="E12522" s="80"/>
      <c r="F12522" s="80"/>
      <c r="G12522" s="80"/>
      <c r="H12522" s="80"/>
      <c r="I12522" s="80"/>
      <c r="J12522" s="82"/>
      <c r="K12522" s="82"/>
      <c r="L12522" s="82"/>
      <c r="M12522" s="81"/>
    </row>
    <row r="12523" spans="1:13" x14ac:dyDescent="0.25">
      <c r="A12523" s="35"/>
      <c r="B12523" s="68"/>
      <c r="C12523" s="70"/>
      <c r="D12523" s="80"/>
      <c r="E12523" s="80"/>
      <c r="F12523" s="80"/>
      <c r="G12523" s="80"/>
      <c r="H12523" s="80"/>
      <c r="I12523" s="80"/>
      <c r="J12523" s="82"/>
      <c r="K12523" s="82"/>
      <c r="L12523" s="82"/>
      <c r="M12523" s="81"/>
    </row>
    <row r="12524" spans="1:13" x14ac:dyDescent="0.25">
      <c r="A12524" s="35"/>
      <c r="B12524" s="68"/>
      <c r="C12524" s="70"/>
      <c r="D12524" s="80"/>
      <c r="E12524" s="80"/>
      <c r="F12524" s="80"/>
      <c r="G12524" s="80"/>
      <c r="H12524" s="80"/>
      <c r="I12524" s="80"/>
      <c r="J12524" s="82"/>
      <c r="K12524" s="82"/>
      <c r="L12524" s="82"/>
      <c r="M12524" s="81"/>
    </row>
    <row r="12525" spans="1:13" x14ac:dyDescent="0.25">
      <c r="A12525" s="35"/>
      <c r="B12525" s="68"/>
      <c r="C12525" s="70"/>
      <c r="D12525" s="80"/>
      <c r="E12525" s="80"/>
      <c r="F12525" s="80"/>
      <c r="G12525" s="80"/>
      <c r="H12525" s="80"/>
      <c r="I12525" s="80"/>
      <c r="J12525" s="82"/>
      <c r="K12525" s="82"/>
      <c r="L12525" s="82"/>
      <c r="M12525" s="81"/>
    </row>
    <row r="12526" spans="1:13" x14ac:dyDescent="0.25">
      <c r="A12526" s="35"/>
      <c r="B12526" s="68"/>
      <c r="C12526" s="70"/>
      <c r="D12526" s="80"/>
      <c r="E12526" s="80"/>
      <c r="F12526" s="80"/>
      <c r="G12526" s="80"/>
      <c r="H12526" s="80"/>
      <c r="I12526" s="80"/>
      <c r="J12526" s="82"/>
      <c r="K12526" s="82"/>
      <c r="L12526" s="82"/>
      <c r="M12526" s="81"/>
    </row>
    <row r="12527" spans="1:13" x14ac:dyDescent="0.25">
      <c r="A12527" s="35"/>
      <c r="B12527" s="68"/>
      <c r="C12527" s="70"/>
      <c r="D12527" s="80"/>
      <c r="E12527" s="80"/>
      <c r="F12527" s="80"/>
      <c r="G12527" s="80"/>
      <c r="H12527" s="80"/>
      <c r="I12527" s="80"/>
      <c r="J12527" s="82"/>
      <c r="K12527" s="82"/>
      <c r="L12527" s="82"/>
      <c r="M12527" s="81"/>
    </row>
    <row r="12528" spans="1:13" x14ac:dyDescent="0.25">
      <c r="A12528" s="35"/>
      <c r="B12528" s="68"/>
      <c r="C12528" s="70"/>
      <c r="D12528" s="80"/>
      <c r="E12528" s="80"/>
      <c r="F12528" s="80"/>
      <c r="G12528" s="80"/>
      <c r="H12528" s="80"/>
      <c r="I12528" s="80"/>
      <c r="J12528" s="82"/>
      <c r="K12528" s="82"/>
      <c r="L12528" s="82"/>
      <c r="M12528" s="81"/>
    </row>
    <row r="12529" spans="1:13" x14ac:dyDescent="0.25">
      <c r="A12529" s="35"/>
      <c r="B12529" s="68"/>
      <c r="C12529" s="70"/>
      <c r="D12529" s="80"/>
      <c r="E12529" s="80"/>
      <c r="F12529" s="80"/>
      <c r="G12529" s="80"/>
      <c r="H12529" s="80"/>
      <c r="I12529" s="80"/>
      <c r="J12529" s="82"/>
      <c r="K12529" s="82"/>
      <c r="L12529" s="82"/>
      <c r="M12529" s="81"/>
    </row>
    <row r="12530" spans="1:13" x14ac:dyDescent="0.25">
      <c r="A12530" s="35"/>
      <c r="B12530" s="68"/>
      <c r="C12530" s="70"/>
      <c r="D12530" s="80"/>
      <c r="E12530" s="80"/>
      <c r="F12530" s="80"/>
      <c r="G12530" s="80"/>
      <c r="H12530" s="80"/>
      <c r="I12530" s="80"/>
      <c r="J12530" s="82"/>
      <c r="K12530" s="82"/>
      <c r="L12530" s="82"/>
      <c r="M12530" s="81"/>
    </row>
    <row r="12531" spans="1:13" x14ac:dyDescent="0.25">
      <c r="A12531" s="35"/>
      <c r="B12531" s="68"/>
      <c r="C12531" s="70"/>
      <c r="D12531" s="80"/>
      <c r="E12531" s="80"/>
      <c r="F12531" s="80"/>
      <c r="G12531" s="80"/>
      <c r="H12531" s="80"/>
      <c r="I12531" s="80"/>
      <c r="J12531" s="82"/>
      <c r="K12531" s="82"/>
      <c r="L12531" s="82"/>
      <c r="M12531" s="81"/>
    </row>
    <row r="12532" spans="1:13" x14ac:dyDescent="0.25">
      <c r="A12532" s="35"/>
      <c r="B12532" s="68"/>
      <c r="C12532" s="70"/>
      <c r="D12532" s="80"/>
      <c r="E12532" s="80"/>
      <c r="F12532" s="80"/>
      <c r="G12532" s="80"/>
      <c r="H12532" s="80"/>
      <c r="I12532" s="80"/>
      <c r="J12532" s="82"/>
      <c r="K12532" s="82"/>
      <c r="L12532" s="82"/>
      <c r="M12532" s="81"/>
    </row>
    <row r="12533" spans="1:13" x14ac:dyDescent="0.25">
      <c r="A12533" s="35"/>
      <c r="B12533" s="68"/>
      <c r="C12533" s="70"/>
      <c r="D12533" s="80"/>
      <c r="E12533" s="80"/>
      <c r="F12533" s="80"/>
      <c r="G12533" s="80"/>
      <c r="H12533" s="80"/>
      <c r="I12533" s="80"/>
      <c r="J12533" s="82"/>
      <c r="K12533" s="82"/>
      <c r="L12533" s="82"/>
      <c r="M12533" s="81"/>
    </row>
    <row r="12534" spans="1:13" x14ac:dyDescent="0.25">
      <c r="A12534" s="35"/>
      <c r="B12534" s="68"/>
      <c r="C12534" s="70"/>
      <c r="D12534" s="80"/>
      <c r="E12534" s="80"/>
      <c r="F12534" s="80"/>
      <c r="G12534" s="80"/>
      <c r="H12534" s="80"/>
      <c r="I12534" s="80"/>
      <c r="J12534" s="82"/>
      <c r="K12534" s="82"/>
      <c r="L12534" s="82"/>
      <c r="M12534" s="81"/>
    </row>
    <row r="12535" spans="1:13" x14ac:dyDescent="0.25">
      <c r="A12535" s="35"/>
      <c r="B12535" s="68"/>
      <c r="C12535" s="70"/>
      <c r="D12535" s="80"/>
      <c r="E12535" s="80"/>
      <c r="F12535" s="80"/>
      <c r="G12535" s="80"/>
      <c r="H12535" s="80"/>
      <c r="I12535" s="80"/>
      <c r="J12535" s="82"/>
      <c r="K12535" s="82"/>
      <c r="L12535" s="82"/>
      <c r="M12535" s="81"/>
    </row>
    <row r="12536" spans="1:13" x14ac:dyDescent="0.25">
      <c r="A12536" s="35"/>
      <c r="B12536" s="68"/>
      <c r="C12536" s="70"/>
      <c r="D12536" s="80"/>
      <c r="E12536" s="80"/>
      <c r="F12536" s="80"/>
      <c r="G12536" s="80"/>
      <c r="H12536" s="80"/>
      <c r="I12536" s="80"/>
      <c r="J12536" s="82"/>
      <c r="K12536" s="82"/>
      <c r="L12536" s="82"/>
      <c r="M12536" s="81"/>
    </row>
    <row r="12537" spans="1:13" x14ac:dyDescent="0.25">
      <c r="A12537" s="35"/>
      <c r="B12537" s="68"/>
      <c r="C12537" s="70"/>
      <c r="D12537" s="80"/>
      <c r="E12537" s="80"/>
      <c r="F12537" s="80"/>
      <c r="G12537" s="80"/>
      <c r="H12537" s="80"/>
      <c r="I12537" s="80"/>
      <c r="J12537" s="82"/>
      <c r="K12537" s="82"/>
      <c r="L12537" s="82"/>
      <c r="M12537" s="81"/>
    </row>
    <row r="12538" spans="1:13" x14ac:dyDescent="0.25">
      <c r="A12538" s="35"/>
      <c r="B12538" s="68"/>
      <c r="C12538" s="70"/>
      <c r="D12538" s="80"/>
      <c r="E12538" s="80"/>
      <c r="F12538" s="80"/>
      <c r="G12538" s="80"/>
      <c r="H12538" s="80"/>
      <c r="I12538" s="80"/>
      <c r="J12538" s="82"/>
      <c r="K12538" s="82"/>
      <c r="L12538" s="82"/>
      <c r="M12538" s="81"/>
    </row>
    <row r="12539" spans="1:13" x14ac:dyDescent="0.25">
      <c r="A12539" s="35"/>
      <c r="B12539" s="68"/>
      <c r="C12539" s="70"/>
      <c r="D12539" s="80"/>
      <c r="E12539" s="80"/>
      <c r="F12539" s="80"/>
      <c r="G12539" s="80"/>
      <c r="H12539" s="80"/>
      <c r="I12539" s="80"/>
      <c r="J12539" s="82"/>
      <c r="K12539" s="82"/>
      <c r="L12539" s="82"/>
      <c r="M12539" s="81"/>
    </row>
    <row r="12540" spans="1:13" x14ac:dyDescent="0.25">
      <c r="A12540" s="35"/>
      <c r="B12540" s="68"/>
      <c r="C12540" s="70"/>
      <c r="D12540" s="80"/>
      <c r="E12540" s="80"/>
      <c r="F12540" s="80"/>
      <c r="G12540" s="80"/>
      <c r="H12540" s="80"/>
      <c r="I12540" s="80"/>
      <c r="J12540" s="82"/>
      <c r="K12540" s="82"/>
      <c r="L12540" s="82"/>
      <c r="M12540" s="81"/>
    </row>
    <row r="12541" spans="1:13" x14ac:dyDescent="0.25">
      <c r="A12541" s="35"/>
      <c r="B12541" s="68"/>
      <c r="C12541" s="70"/>
      <c r="D12541" s="80"/>
      <c r="E12541" s="80"/>
      <c r="F12541" s="80"/>
      <c r="G12541" s="80"/>
      <c r="H12541" s="80"/>
      <c r="I12541" s="80"/>
      <c r="J12541" s="82"/>
      <c r="K12541" s="82"/>
      <c r="L12541" s="82"/>
      <c r="M12541" s="81"/>
    </row>
    <row r="12542" spans="1:13" x14ac:dyDescent="0.25">
      <c r="A12542" s="35"/>
      <c r="B12542" s="68"/>
      <c r="C12542" s="70"/>
      <c r="D12542" s="80"/>
      <c r="E12542" s="80"/>
      <c r="F12542" s="80"/>
      <c r="G12542" s="80"/>
      <c r="H12542" s="80"/>
      <c r="I12542" s="80"/>
      <c r="J12542" s="82"/>
      <c r="K12542" s="82"/>
      <c r="L12542" s="82"/>
      <c r="M12542" s="81"/>
    </row>
    <row r="12543" spans="1:13" x14ac:dyDescent="0.25">
      <c r="A12543" s="35"/>
      <c r="B12543" s="68"/>
      <c r="C12543" s="70"/>
      <c r="D12543" s="80"/>
      <c r="E12543" s="80"/>
      <c r="F12543" s="80"/>
      <c r="G12543" s="80"/>
      <c r="H12543" s="80"/>
      <c r="I12543" s="80"/>
      <c r="J12543" s="82"/>
      <c r="K12543" s="82"/>
      <c r="L12543" s="82"/>
      <c r="M12543" s="81"/>
    </row>
    <row r="12544" spans="1:13" x14ac:dyDescent="0.25">
      <c r="A12544" s="35"/>
      <c r="B12544" s="68"/>
      <c r="C12544" s="70"/>
      <c r="D12544" s="80"/>
      <c r="E12544" s="80"/>
      <c r="F12544" s="80"/>
      <c r="G12544" s="80"/>
      <c r="H12544" s="80"/>
      <c r="I12544" s="80"/>
      <c r="J12544" s="82"/>
      <c r="K12544" s="82"/>
      <c r="L12544" s="82"/>
      <c r="M12544" s="81"/>
    </row>
    <row r="12545" spans="1:13" x14ac:dyDescent="0.25">
      <c r="A12545" s="35"/>
      <c r="B12545" s="68"/>
      <c r="C12545" s="70"/>
      <c r="D12545" s="80"/>
      <c r="E12545" s="80"/>
      <c r="F12545" s="80"/>
      <c r="G12545" s="80"/>
      <c r="H12545" s="80"/>
      <c r="I12545" s="80"/>
      <c r="J12545" s="82"/>
      <c r="K12545" s="82"/>
      <c r="L12545" s="82"/>
      <c r="M12545" s="81"/>
    </row>
    <row r="12546" spans="1:13" x14ac:dyDescent="0.25">
      <c r="A12546" s="35"/>
      <c r="B12546" s="68"/>
      <c r="C12546" s="70"/>
      <c r="D12546" s="80"/>
      <c r="E12546" s="80"/>
      <c r="F12546" s="80"/>
      <c r="G12546" s="80"/>
      <c r="H12546" s="80"/>
      <c r="I12546" s="80"/>
      <c r="J12546" s="82"/>
      <c r="K12546" s="82"/>
      <c r="L12546" s="82"/>
      <c r="M12546" s="81"/>
    </row>
    <row r="12547" spans="1:13" x14ac:dyDescent="0.25">
      <c r="A12547" s="35"/>
      <c r="B12547" s="68"/>
      <c r="C12547" s="70"/>
      <c r="D12547" s="80"/>
      <c r="E12547" s="80"/>
      <c r="F12547" s="80"/>
      <c r="G12547" s="80"/>
      <c r="H12547" s="80"/>
      <c r="I12547" s="80"/>
      <c r="J12547" s="82"/>
      <c r="K12547" s="82"/>
      <c r="L12547" s="82"/>
      <c r="M12547" s="81"/>
    </row>
    <row r="12548" spans="1:13" x14ac:dyDescent="0.25">
      <c r="A12548" s="35"/>
      <c r="B12548" s="68"/>
      <c r="C12548" s="70"/>
      <c r="D12548" s="80"/>
      <c r="E12548" s="80"/>
      <c r="F12548" s="80"/>
      <c r="G12548" s="80"/>
      <c r="H12548" s="80"/>
      <c r="I12548" s="80"/>
      <c r="J12548" s="82"/>
      <c r="K12548" s="82"/>
      <c r="L12548" s="82"/>
      <c r="M12548" s="81"/>
    </row>
    <row r="12549" spans="1:13" x14ac:dyDescent="0.25">
      <c r="A12549" s="35"/>
      <c r="B12549" s="68"/>
      <c r="C12549" s="70"/>
      <c r="D12549" s="80"/>
      <c r="E12549" s="80"/>
      <c r="F12549" s="80"/>
      <c r="G12549" s="80"/>
      <c r="H12549" s="80"/>
      <c r="I12549" s="80"/>
      <c r="J12549" s="82"/>
      <c r="K12549" s="82"/>
      <c r="L12549" s="82"/>
      <c r="M12549" s="81"/>
    </row>
    <row r="12550" spans="1:13" x14ac:dyDescent="0.25">
      <c r="A12550" s="35"/>
      <c r="B12550" s="68"/>
      <c r="C12550" s="70"/>
      <c r="D12550" s="80"/>
      <c r="E12550" s="80"/>
      <c r="F12550" s="80"/>
      <c r="G12550" s="80"/>
      <c r="H12550" s="80"/>
      <c r="I12550" s="80"/>
      <c r="J12550" s="82"/>
      <c r="K12550" s="82"/>
      <c r="L12550" s="82"/>
      <c r="M12550" s="81"/>
    </row>
    <row r="12551" spans="1:13" x14ac:dyDescent="0.25">
      <c r="A12551" s="35"/>
      <c r="B12551" s="68"/>
      <c r="C12551" s="70"/>
      <c r="D12551" s="80"/>
      <c r="E12551" s="80"/>
      <c r="F12551" s="80"/>
      <c r="G12551" s="80"/>
      <c r="H12551" s="80"/>
      <c r="I12551" s="80"/>
      <c r="J12551" s="82"/>
      <c r="K12551" s="82"/>
      <c r="L12551" s="82"/>
      <c r="M12551" s="81"/>
    </row>
    <row r="12552" spans="1:13" x14ac:dyDescent="0.25">
      <c r="A12552" s="35"/>
      <c r="B12552" s="68"/>
      <c r="C12552" s="70"/>
      <c r="D12552" s="80"/>
      <c r="E12552" s="80"/>
      <c r="F12552" s="80"/>
      <c r="G12552" s="80"/>
      <c r="H12552" s="80"/>
      <c r="I12552" s="80"/>
      <c r="J12552" s="82"/>
      <c r="K12552" s="82"/>
      <c r="L12552" s="82"/>
      <c r="M12552" s="81"/>
    </row>
    <row r="12553" spans="1:13" x14ac:dyDescent="0.25">
      <c r="A12553" s="35"/>
      <c r="B12553" s="68"/>
      <c r="C12553" s="70"/>
      <c r="D12553" s="80"/>
      <c r="E12553" s="80"/>
      <c r="F12553" s="80"/>
      <c r="G12553" s="80"/>
      <c r="H12553" s="80"/>
      <c r="I12553" s="80"/>
      <c r="J12553" s="82"/>
      <c r="K12553" s="82"/>
      <c r="L12553" s="82"/>
      <c r="M12553" s="81"/>
    </row>
    <row r="12554" spans="1:13" x14ac:dyDescent="0.25">
      <c r="A12554" s="35"/>
      <c r="B12554" s="68"/>
      <c r="C12554" s="70"/>
      <c r="D12554" s="80"/>
      <c r="E12554" s="80"/>
      <c r="F12554" s="80"/>
      <c r="G12554" s="80"/>
      <c r="H12554" s="80"/>
      <c r="I12554" s="80"/>
      <c r="J12554" s="82"/>
      <c r="K12554" s="82"/>
      <c r="L12554" s="82"/>
      <c r="M12554" s="81"/>
    </row>
    <row r="12555" spans="1:13" x14ac:dyDescent="0.25">
      <c r="A12555" s="35"/>
      <c r="B12555" s="68"/>
      <c r="C12555" s="70"/>
      <c r="D12555" s="80"/>
      <c r="E12555" s="80"/>
      <c r="F12555" s="80"/>
      <c r="G12555" s="80"/>
      <c r="H12555" s="80"/>
      <c r="I12555" s="80"/>
      <c r="J12555" s="82"/>
      <c r="K12555" s="82"/>
      <c r="L12555" s="82"/>
      <c r="M12555" s="81"/>
    </row>
    <row r="12556" spans="1:13" x14ac:dyDescent="0.25">
      <c r="A12556" s="35"/>
      <c r="B12556" s="68"/>
      <c r="C12556" s="70"/>
      <c r="D12556" s="80"/>
      <c r="E12556" s="80"/>
      <c r="F12556" s="80"/>
      <c r="G12556" s="80"/>
      <c r="H12556" s="80"/>
      <c r="I12556" s="80"/>
      <c r="J12556" s="82"/>
      <c r="K12556" s="82"/>
      <c r="L12556" s="82"/>
      <c r="M12556" s="81"/>
    </row>
    <row r="12557" spans="1:13" x14ac:dyDescent="0.25">
      <c r="A12557" s="35"/>
      <c r="B12557" s="68"/>
      <c r="C12557" s="70"/>
      <c r="D12557" s="80"/>
      <c r="E12557" s="80"/>
      <c r="F12557" s="80"/>
      <c r="G12557" s="80"/>
      <c r="H12557" s="80"/>
      <c r="I12557" s="80"/>
      <c r="J12557" s="82"/>
      <c r="K12557" s="82"/>
      <c r="L12557" s="82"/>
      <c r="M12557" s="81"/>
    </row>
    <row r="12558" spans="1:13" x14ac:dyDescent="0.25">
      <c r="A12558" s="35"/>
      <c r="B12558" s="68"/>
      <c r="C12558" s="70"/>
      <c r="D12558" s="80"/>
      <c r="E12558" s="80"/>
      <c r="F12558" s="80"/>
      <c r="G12558" s="80"/>
      <c r="H12558" s="80"/>
      <c r="I12558" s="80"/>
      <c r="J12558" s="82"/>
      <c r="K12558" s="82"/>
      <c r="L12558" s="82"/>
      <c r="M12558" s="81"/>
    </row>
    <row r="12559" spans="1:13" x14ac:dyDescent="0.25">
      <c r="A12559" s="35"/>
      <c r="B12559" s="68"/>
      <c r="C12559" s="70"/>
      <c r="D12559" s="80"/>
      <c r="E12559" s="80"/>
      <c r="F12559" s="80"/>
      <c r="G12559" s="80"/>
      <c r="H12559" s="80"/>
      <c r="I12559" s="80"/>
      <c r="J12559" s="82"/>
      <c r="K12559" s="82"/>
      <c r="L12559" s="82"/>
      <c r="M12559" s="81"/>
    </row>
    <row r="12560" spans="1:13" x14ac:dyDescent="0.25">
      <c r="A12560" s="35"/>
      <c r="B12560" s="68"/>
      <c r="C12560" s="70"/>
      <c r="D12560" s="80"/>
      <c r="E12560" s="80"/>
      <c r="F12560" s="80"/>
      <c r="G12560" s="80"/>
      <c r="H12560" s="80"/>
      <c r="I12560" s="80"/>
      <c r="J12560" s="82"/>
      <c r="K12560" s="82"/>
      <c r="L12560" s="82"/>
      <c r="M12560" s="81"/>
    </row>
    <row r="12561" spans="1:13" x14ac:dyDescent="0.25">
      <c r="A12561" s="35"/>
      <c r="B12561" s="68"/>
      <c r="C12561" s="70"/>
      <c r="D12561" s="80"/>
      <c r="E12561" s="80"/>
      <c r="F12561" s="80"/>
      <c r="G12561" s="80"/>
      <c r="H12561" s="80"/>
      <c r="I12561" s="80"/>
      <c r="J12561" s="82"/>
      <c r="K12561" s="82"/>
      <c r="L12561" s="82"/>
      <c r="M12561" s="81"/>
    </row>
    <row r="12562" spans="1:13" x14ac:dyDescent="0.25">
      <c r="A12562" s="35"/>
      <c r="B12562" s="68"/>
      <c r="C12562" s="70"/>
      <c r="D12562" s="80"/>
      <c r="E12562" s="80"/>
      <c r="F12562" s="80"/>
      <c r="G12562" s="80"/>
      <c r="H12562" s="80"/>
      <c r="I12562" s="80"/>
      <c r="J12562" s="82"/>
      <c r="K12562" s="82"/>
      <c r="L12562" s="82"/>
      <c r="M12562" s="81"/>
    </row>
    <row r="12563" spans="1:13" x14ac:dyDescent="0.25">
      <c r="A12563" s="35"/>
      <c r="B12563" s="68"/>
      <c r="C12563" s="70"/>
      <c r="D12563" s="80"/>
      <c r="E12563" s="80"/>
      <c r="F12563" s="80"/>
      <c r="G12563" s="80"/>
      <c r="H12563" s="80"/>
      <c r="I12563" s="80"/>
      <c r="J12563" s="82"/>
      <c r="K12563" s="82"/>
      <c r="L12563" s="82"/>
      <c r="M12563" s="81"/>
    </row>
    <row r="12564" spans="1:13" x14ac:dyDescent="0.25">
      <c r="A12564" s="35"/>
      <c r="B12564" s="68"/>
      <c r="C12564" s="70"/>
      <c r="D12564" s="80"/>
      <c r="E12564" s="80"/>
      <c r="F12564" s="80"/>
      <c r="G12564" s="80"/>
      <c r="H12564" s="80"/>
      <c r="I12564" s="80"/>
      <c r="J12564" s="82"/>
      <c r="K12564" s="82"/>
      <c r="L12564" s="82"/>
      <c r="M12564" s="81"/>
    </row>
    <row r="12565" spans="1:13" x14ac:dyDescent="0.25">
      <c r="A12565" s="35"/>
      <c r="B12565" s="68"/>
      <c r="C12565" s="70"/>
      <c r="D12565" s="80"/>
      <c r="E12565" s="80"/>
      <c r="F12565" s="80"/>
      <c r="G12565" s="80"/>
      <c r="H12565" s="80"/>
      <c r="I12565" s="80"/>
      <c r="J12565" s="82"/>
      <c r="K12565" s="82"/>
      <c r="L12565" s="82"/>
      <c r="M12565" s="81"/>
    </row>
    <row r="12566" spans="1:13" x14ac:dyDescent="0.25">
      <c r="A12566" s="35"/>
      <c r="B12566" s="68"/>
      <c r="C12566" s="70"/>
      <c r="D12566" s="80"/>
      <c r="E12566" s="80"/>
      <c r="F12566" s="80"/>
      <c r="G12566" s="80"/>
      <c r="H12566" s="80"/>
      <c r="I12566" s="80"/>
      <c r="J12566" s="82"/>
      <c r="K12566" s="82"/>
      <c r="L12566" s="82"/>
      <c r="M12566" s="81"/>
    </row>
    <row r="12567" spans="1:13" x14ac:dyDescent="0.25">
      <c r="A12567" s="35"/>
      <c r="B12567" s="68"/>
      <c r="C12567" s="70"/>
      <c r="D12567" s="80"/>
      <c r="E12567" s="80"/>
      <c r="F12567" s="80"/>
      <c r="G12567" s="80"/>
      <c r="H12567" s="80"/>
      <c r="I12567" s="80"/>
      <c r="J12567" s="82"/>
      <c r="K12567" s="82"/>
      <c r="L12567" s="82"/>
      <c r="M12567" s="81"/>
    </row>
    <row r="12568" spans="1:13" x14ac:dyDescent="0.25">
      <c r="A12568" s="35"/>
      <c r="B12568" s="68"/>
      <c r="C12568" s="70"/>
      <c r="D12568" s="80"/>
      <c r="E12568" s="80"/>
      <c r="F12568" s="80"/>
      <c r="G12568" s="80"/>
      <c r="H12568" s="80"/>
      <c r="I12568" s="80"/>
      <c r="J12568" s="82"/>
      <c r="K12568" s="82"/>
      <c r="L12568" s="82"/>
      <c r="M12568" s="81"/>
    </row>
    <row r="12569" spans="1:13" x14ac:dyDescent="0.25">
      <c r="A12569" s="35"/>
      <c r="B12569" s="68"/>
      <c r="C12569" s="70"/>
      <c r="D12569" s="80"/>
      <c r="E12569" s="80"/>
      <c r="F12569" s="80"/>
      <c r="G12569" s="80"/>
      <c r="H12569" s="80"/>
      <c r="I12569" s="80"/>
      <c r="J12569" s="82"/>
      <c r="K12569" s="82"/>
      <c r="L12569" s="82"/>
      <c r="M12569" s="81"/>
    </row>
    <row r="12570" spans="1:13" x14ac:dyDescent="0.25">
      <c r="A12570" s="35"/>
      <c r="B12570" s="68"/>
      <c r="C12570" s="70"/>
      <c r="D12570" s="80"/>
      <c r="E12570" s="80"/>
      <c r="F12570" s="80"/>
      <c r="G12570" s="80"/>
      <c r="H12570" s="80"/>
      <c r="I12570" s="80"/>
      <c r="J12570" s="82"/>
      <c r="K12570" s="82"/>
      <c r="L12570" s="82"/>
      <c r="M12570" s="81"/>
    </row>
    <row r="12571" spans="1:13" x14ac:dyDescent="0.25">
      <c r="A12571" s="35"/>
      <c r="B12571" s="68"/>
      <c r="C12571" s="70"/>
      <c r="D12571" s="80"/>
      <c r="E12571" s="80"/>
      <c r="F12571" s="80"/>
      <c r="G12571" s="80"/>
      <c r="H12571" s="80"/>
      <c r="I12571" s="80"/>
      <c r="J12571" s="82"/>
      <c r="K12571" s="82"/>
      <c r="L12571" s="82"/>
      <c r="M12571" s="81"/>
    </row>
    <row r="12572" spans="1:13" x14ac:dyDescent="0.25">
      <c r="A12572" s="35"/>
      <c r="B12572" s="68"/>
      <c r="C12572" s="70"/>
      <c r="D12572" s="80"/>
      <c r="E12572" s="80"/>
      <c r="F12572" s="80"/>
      <c r="G12572" s="80"/>
      <c r="H12572" s="80"/>
      <c r="I12572" s="80"/>
      <c r="J12572" s="82"/>
      <c r="K12572" s="82"/>
      <c r="L12572" s="82"/>
      <c r="M12572" s="81"/>
    </row>
    <row r="12573" spans="1:13" x14ac:dyDescent="0.25">
      <c r="A12573" s="35"/>
      <c r="B12573" s="68"/>
      <c r="C12573" s="70"/>
      <c r="D12573" s="80"/>
      <c r="E12573" s="80"/>
      <c r="F12573" s="80"/>
      <c r="G12573" s="80"/>
      <c r="H12573" s="80"/>
      <c r="I12573" s="80"/>
      <c r="J12573" s="82"/>
      <c r="K12573" s="82"/>
      <c r="L12573" s="82"/>
      <c r="M12573" s="81"/>
    </row>
    <row r="12574" spans="1:13" x14ac:dyDescent="0.25">
      <c r="A12574" s="35"/>
      <c r="B12574" s="68"/>
      <c r="C12574" s="70"/>
      <c r="D12574" s="80"/>
      <c r="E12574" s="80"/>
      <c r="F12574" s="80"/>
      <c r="G12574" s="80"/>
      <c r="H12574" s="80"/>
      <c r="I12574" s="80"/>
      <c r="J12574" s="82"/>
      <c r="K12574" s="82"/>
      <c r="L12574" s="82"/>
      <c r="M12574" s="81"/>
    </row>
    <row r="12575" spans="1:13" x14ac:dyDescent="0.25">
      <c r="A12575" s="35"/>
      <c r="B12575" s="68"/>
      <c r="C12575" s="70"/>
      <c r="D12575" s="80"/>
      <c r="E12575" s="80"/>
      <c r="F12575" s="80"/>
      <c r="G12575" s="80"/>
      <c r="H12575" s="80"/>
      <c r="I12575" s="80"/>
      <c r="J12575" s="82"/>
      <c r="K12575" s="82"/>
      <c r="L12575" s="82"/>
      <c r="M12575" s="81"/>
    </row>
    <row r="12576" spans="1:13" x14ac:dyDescent="0.25">
      <c r="A12576" s="35"/>
      <c r="B12576" s="68"/>
      <c r="C12576" s="70"/>
      <c r="D12576" s="80"/>
      <c r="E12576" s="80"/>
      <c r="F12576" s="80"/>
      <c r="G12576" s="80"/>
      <c r="H12576" s="80"/>
      <c r="I12576" s="80"/>
      <c r="J12576" s="82"/>
      <c r="K12576" s="82"/>
      <c r="L12576" s="82"/>
      <c r="M12576" s="81"/>
    </row>
    <row r="12577" spans="1:13" x14ac:dyDescent="0.25">
      <c r="A12577" s="35"/>
      <c r="B12577" s="68"/>
      <c r="C12577" s="70"/>
      <c r="D12577" s="80"/>
      <c r="E12577" s="80"/>
      <c r="F12577" s="80"/>
      <c r="G12577" s="80"/>
      <c r="H12577" s="80"/>
      <c r="I12577" s="80"/>
      <c r="J12577" s="82"/>
      <c r="K12577" s="82"/>
      <c r="L12577" s="82"/>
      <c r="M12577" s="81"/>
    </row>
    <row r="12578" spans="1:13" x14ac:dyDescent="0.25">
      <c r="A12578" s="35"/>
      <c r="B12578" s="68"/>
      <c r="C12578" s="70"/>
      <c r="D12578" s="80"/>
      <c r="E12578" s="80"/>
      <c r="F12578" s="80"/>
      <c r="G12578" s="80"/>
      <c r="H12578" s="80"/>
      <c r="I12578" s="80"/>
      <c r="J12578" s="82"/>
      <c r="K12578" s="82"/>
      <c r="L12578" s="82"/>
      <c r="M12578" s="81"/>
    </row>
    <row r="12579" spans="1:13" x14ac:dyDescent="0.25">
      <c r="A12579" s="35"/>
      <c r="B12579" s="68"/>
      <c r="C12579" s="70"/>
      <c r="D12579" s="80"/>
      <c r="E12579" s="80"/>
      <c r="F12579" s="80"/>
      <c r="G12579" s="80"/>
      <c r="H12579" s="80"/>
      <c r="I12579" s="80"/>
      <c r="J12579" s="82"/>
      <c r="K12579" s="82"/>
      <c r="L12579" s="82"/>
      <c r="M12579" s="81"/>
    </row>
    <row r="12580" spans="1:13" x14ac:dyDescent="0.25">
      <c r="A12580" s="35"/>
      <c r="B12580" s="68"/>
      <c r="C12580" s="70"/>
      <c r="D12580" s="80"/>
      <c r="E12580" s="80"/>
      <c r="F12580" s="80"/>
      <c r="G12580" s="80"/>
      <c r="H12580" s="80"/>
      <c r="I12580" s="80"/>
      <c r="J12580" s="82"/>
      <c r="K12580" s="82"/>
      <c r="L12580" s="82"/>
      <c r="M12580" s="81"/>
    </row>
    <row r="12581" spans="1:13" x14ac:dyDescent="0.25">
      <c r="A12581" s="35"/>
      <c r="B12581" s="68"/>
      <c r="C12581" s="70"/>
      <c r="D12581" s="80"/>
      <c r="E12581" s="80"/>
      <c r="F12581" s="80"/>
      <c r="G12581" s="80"/>
      <c r="H12581" s="80"/>
      <c r="I12581" s="80"/>
      <c r="J12581" s="82"/>
      <c r="K12581" s="82"/>
      <c r="L12581" s="82"/>
      <c r="M12581" s="81"/>
    </row>
    <row r="12582" spans="1:13" x14ac:dyDescent="0.25">
      <c r="A12582" s="35"/>
      <c r="B12582" s="68"/>
      <c r="C12582" s="70"/>
      <c r="D12582" s="80"/>
      <c r="E12582" s="80"/>
      <c r="F12582" s="80"/>
      <c r="G12582" s="80"/>
      <c r="H12582" s="80"/>
      <c r="I12582" s="80"/>
      <c r="J12582" s="82"/>
      <c r="K12582" s="82"/>
      <c r="L12582" s="82"/>
      <c r="M12582" s="81"/>
    </row>
    <row r="12583" spans="1:13" x14ac:dyDescent="0.25">
      <c r="A12583" s="35"/>
      <c r="B12583" s="68"/>
      <c r="C12583" s="70"/>
      <c r="D12583" s="80"/>
      <c r="E12583" s="80"/>
      <c r="F12583" s="80"/>
      <c r="G12583" s="80"/>
      <c r="H12583" s="80"/>
      <c r="I12583" s="80"/>
      <c r="J12583" s="82"/>
      <c r="K12583" s="82"/>
      <c r="L12583" s="82"/>
      <c r="M12583" s="81"/>
    </row>
    <row r="12584" spans="1:13" x14ac:dyDescent="0.25">
      <c r="A12584" s="35"/>
      <c r="B12584" s="68"/>
      <c r="C12584" s="70"/>
      <c r="D12584" s="80"/>
      <c r="E12584" s="80"/>
      <c r="F12584" s="80"/>
      <c r="G12584" s="80"/>
      <c r="H12584" s="80"/>
      <c r="I12584" s="80"/>
      <c r="J12584" s="82"/>
      <c r="K12584" s="82"/>
      <c r="L12584" s="82"/>
      <c r="M12584" s="81"/>
    </row>
    <row r="12585" spans="1:13" x14ac:dyDescent="0.25">
      <c r="A12585" s="35"/>
      <c r="B12585" s="68"/>
      <c r="C12585" s="70"/>
      <c r="D12585" s="80"/>
      <c r="E12585" s="80"/>
      <c r="F12585" s="80"/>
      <c r="G12585" s="80"/>
      <c r="H12585" s="80"/>
      <c r="I12585" s="80"/>
      <c r="J12585" s="82"/>
      <c r="K12585" s="82"/>
      <c r="L12585" s="82"/>
      <c r="M12585" s="81"/>
    </row>
    <row r="12586" spans="1:13" x14ac:dyDescent="0.25">
      <c r="A12586" s="35"/>
      <c r="B12586" s="68"/>
      <c r="C12586" s="70"/>
      <c r="D12586" s="80"/>
      <c r="E12586" s="80"/>
      <c r="F12586" s="80"/>
      <c r="G12586" s="80"/>
      <c r="H12586" s="80"/>
      <c r="I12586" s="80"/>
      <c r="J12586" s="82"/>
      <c r="K12586" s="82"/>
      <c r="L12586" s="82"/>
      <c r="M12586" s="81"/>
    </row>
    <row r="12587" spans="1:13" x14ac:dyDescent="0.25">
      <c r="A12587" s="35"/>
      <c r="B12587" s="68"/>
      <c r="C12587" s="70"/>
      <c r="D12587" s="80"/>
      <c r="E12587" s="80"/>
      <c r="F12587" s="80"/>
      <c r="G12587" s="80"/>
      <c r="H12587" s="80"/>
      <c r="I12587" s="80"/>
      <c r="J12587" s="82"/>
      <c r="K12587" s="82"/>
      <c r="L12587" s="82"/>
      <c r="M12587" s="81"/>
    </row>
    <row r="12588" spans="1:13" x14ac:dyDescent="0.25">
      <c r="A12588" s="35"/>
      <c r="B12588" s="68"/>
      <c r="C12588" s="70"/>
      <c r="D12588" s="80"/>
      <c r="E12588" s="80"/>
      <c r="F12588" s="80"/>
      <c r="G12588" s="80"/>
      <c r="H12588" s="80"/>
      <c r="I12588" s="80"/>
      <c r="J12588" s="82"/>
      <c r="K12588" s="82"/>
      <c r="L12588" s="82"/>
      <c r="M12588" s="81"/>
    </row>
    <row r="12589" spans="1:13" x14ac:dyDescent="0.25">
      <c r="A12589" s="35"/>
      <c r="B12589" s="68"/>
      <c r="C12589" s="70"/>
      <c r="D12589" s="80"/>
      <c r="E12589" s="80"/>
      <c r="F12589" s="80"/>
      <c r="G12589" s="80"/>
      <c r="H12589" s="80"/>
      <c r="I12589" s="80"/>
      <c r="J12589" s="82"/>
      <c r="K12589" s="82"/>
      <c r="L12589" s="82"/>
      <c r="M12589" s="81"/>
    </row>
    <row r="12590" spans="1:13" x14ac:dyDescent="0.25">
      <c r="A12590" s="35"/>
      <c r="B12590" s="68"/>
      <c r="C12590" s="70"/>
      <c r="D12590" s="80"/>
      <c r="E12590" s="80"/>
      <c r="F12590" s="80"/>
      <c r="G12590" s="80"/>
      <c r="H12590" s="80"/>
      <c r="I12590" s="80"/>
      <c r="J12590" s="82"/>
      <c r="K12590" s="82"/>
      <c r="L12590" s="82"/>
      <c r="M12590" s="81"/>
    </row>
    <row r="12591" spans="1:13" x14ac:dyDescent="0.25">
      <c r="A12591" s="35"/>
      <c r="B12591" s="68"/>
      <c r="C12591" s="70"/>
      <c r="D12591" s="80"/>
      <c r="E12591" s="80"/>
      <c r="F12591" s="80"/>
      <c r="G12591" s="80"/>
      <c r="H12591" s="80"/>
      <c r="I12591" s="80"/>
      <c r="J12591" s="82"/>
      <c r="K12591" s="82"/>
      <c r="L12591" s="82"/>
      <c r="M12591" s="81"/>
    </row>
    <row r="12592" spans="1:13" x14ac:dyDescent="0.25">
      <c r="A12592" s="35"/>
      <c r="B12592" s="68"/>
      <c r="C12592" s="70"/>
      <c r="D12592" s="80"/>
      <c r="E12592" s="80"/>
      <c r="F12592" s="80"/>
      <c r="G12592" s="80"/>
      <c r="H12592" s="80"/>
      <c r="I12592" s="80"/>
      <c r="J12592" s="82"/>
      <c r="K12592" s="82"/>
      <c r="L12592" s="82"/>
      <c r="M12592" s="81"/>
    </row>
    <row r="12593" spans="1:13" x14ac:dyDescent="0.25">
      <c r="A12593" s="35"/>
      <c r="B12593" s="68"/>
      <c r="C12593" s="70"/>
      <c r="D12593" s="80"/>
      <c r="E12593" s="80"/>
      <c r="F12593" s="80"/>
      <c r="G12593" s="80"/>
      <c r="H12593" s="80"/>
      <c r="I12593" s="80"/>
      <c r="J12593" s="82"/>
      <c r="K12593" s="82"/>
      <c r="L12593" s="82"/>
      <c r="M12593" s="81"/>
    </row>
    <row r="12594" spans="1:13" x14ac:dyDescent="0.25">
      <c r="A12594" s="35"/>
      <c r="B12594" s="68"/>
      <c r="C12594" s="70"/>
      <c r="D12594" s="80"/>
      <c r="E12594" s="80"/>
      <c r="F12594" s="80"/>
      <c r="G12594" s="80"/>
      <c r="H12594" s="80"/>
      <c r="I12594" s="80"/>
      <c r="J12594" s="82"/>
      <c r="K12594" s="82"/>
      <c r="L12594" s="82"/>
      <c r="M12594" s="81"/>
    </row>
    <row r="12595" spans="1:13" x14ac:dyDescent="0.25">
      <c r="A12595" s="35"/>
      <c r="B12595" s="68"/>
      <c r="C12595" s="70"/>
      <c r="D12595" s="80"/>
      <c r="E12595" s="80"/>
      <c r="F12595" s="80"/>
      <c r="G12595" s="80"/>
      <c r="H12595" s="80"/>
      <c r="I12595" s="80"/>
      <c r="J12595" s="82"/>
      <c r="K12595" s="82"/>
      <c r="L12595" s="82"/>
      <c r="M12595" s="81"/>
    </row>
    <row r="12596" spans="1:13" x14ac:dyDescent="0.25">
      <c r="A12596" s="35"/>
      <c r="B12596" s="68"/>
      <c r="C12596" s="70"/>
      <c r="D12596" s="80"/>
      <c r="E12596" s="80"/>
      <c r="F12596" s="80"/>
      <c r="G12596" s="80"/>
      <c r="H12596" s="80"/>
      <c r="I12596" s="80"/>
      <c r="J12596" s="82"/>
      <c r="K12596" s="82"/>
      <c r="L12596" s="82"/>
      <c r="M12596" s="81"/>
    </row>
    <row r="12597" spans="1:13" x14ac:dyDescent="0.25">
      <c r="A12597" s="35"/>
      <c r="B12597" s="68"/>
      <c r="C12597" s="70"/>
      <c r="D12597" s="80"/>
      <c r="E12597" s="80"/>
      <c r="F12597" s="80"/>
      <c r="G12597" s="80"/>
      <c r="H12597" s="80"/>
      <c r="I12597" s="80"/>
      <c r="J12597" s="82"/>
      <c r="K12597" s="82"/>
      <c r="L12597" s="82"/>
      <c r="M12597" s="81"/>
    </row>
    <row r="12598" spans="1:13" x14ac:dyDescent="0.25">
      <c r="A12598" s="35"/>
      <c r="B12598" s="68"/>
      <c r="C12598" s="70"/>
      <c r="D12598" s="80"/>
      <c r="E12598" s="80"/>
      <c r="F12598" s="80"/>
      <c r="G12598" s="80"/>
      <c r="H12598" s="80"/>
      <c r="I12598" s="80"/>
      <c r="J12598" s="82"/>
      <c r="K12598" s="82"/>
      <c r="L12598" s="82"/>
      <c r="M12598" s="81"/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</sheetPr>
  <dimension ref="A1:B86"/>
  <sheetViews>
    <sheetView showGridLines="0" zoomScale="80" zoomScaleNormal="80" workbookViewId="0"/>
  </sheetViews>
  <sheetFormatPr defaultRowHeight="15" x14ac:dyDescent="0.25"/>
  <cols>
    <col min="1" max="1" width="156.7109375" bestFit="1" customWidth="1"/>
    <col min="2" max="2" width="91.42578125" customWidth="1"/>
  </cols>
  <sheetData>
    <row r="1" spans="1:1" x14ac:dyDescent="0.25">
      <c r="A1" s="136" t="s">
        <v>1002</v>
      </c>
    </row>
    <row r="2" spans="1:1" x14ac:dyDescent="0.25">
      <c r="A2" s="136" t="s">
        <v>1003</v>
      </c>
    </row>
    <row r="3" spans="1:1" x14ac:dyDescent="0.25">
      <c r="A3" s="136" t="s">
        <v>418</v>
      </c>
    </row>
    <row r="4" spans="1:1" x14ac:dyDescent="0.25">
      <c r="A4" s="137" t="s">
        <v>419</v>
      </c>
    </row>
    <row r="5" spans="1:1" x14ac:dyDescent="0.25">
      <c r="A5" s="137" t="s">
        <v>420</v>
      </c>
    </row>
    <row r="6" spans="1:1" x14ac:dyDescent="0.25">
      <c r="A6" s="137" t="s">
        <v>421</v>
      </c>
    </row>
    <row r="7" spans="1:1" x14ac:dyDescent="0.25">
      <c r="A7" s="137" t="s">
        <v>422</v>
      </c>
    </row>
    <row r="8" spans="1:1" x14ac:dyDescent="0.25">
      <c r="A8" s="138" t="s">
        <v>423</v>
      </c>
    </row>
    <row r="9" spans="1:1" s="56" customFormat="1" x14ac:dyDescent="0.25">
      <c r="A9" s="152" t="s">
        <v>1017</v>
      </c>
    </row>
    <row r="10" spans="1:1" s="56" customFormat="1" x14ac:dyDescent="0.25">
      <c r="A10" s="138" t="s">
        <v>6</v>
      </c>
    </row>
    <row r="11" spans="1:1" s="56" customFormat="1" x14ac:dyDescent="0.25">
      <c r="A11" s="138" t="s">
        <v>980</v>
      </c>
    </row>
    <row r="12" spans="1:1" x14ac:dyDescent="0.25">
      <c r="A12" s="138" t="s">
        <v>439</v>
      </c>
    </row>
    <row r="13" spans="1:1" x14ac:dyDescent="0.25">
      <c r="A13" s="138" t="s">
        <v>979</v>
      </c>
    </row>
    <row r="14" spans="1:1" x14ac:dyDescent="0.25">
      <c r="A14" s="138" t="s">
        <v>976</v>
      </c>
    </row>
    <row r="15" spans="1:1" x14ac:dyDescent="0.25">
      <c r="A15" s="138" t="s">
        <v>1016</v>
      </c>
    </row>
    <row r="16" spans="1:1" x14ac:dyDescent="0.25">
      <c r="A16" s="138" t="s">
        <v>440</v>
      </c>
    </row>
    <row r="17" spans="1:2" x14ac:dyDescent="0.25">
      <c r="A17" s="138" t="s">
        <v>499</v>
      </c>
    </row>
    <row r="18" spans="1:2" s="56" customFormat="1" x14ac:dyDescent="0.25">
      <c r="A18" s="138" t="s">
        <v>498</v>
      </c>
    </row>
    <row r="19" spans="1:2" s="150" customFormat="1" x14ac:dyDescent="0.25">
      <c r="A19" s="138" t="s">
        <v>500</v>
      </c>
    </row>
    <row r="20" spans="1:2" s="150" customFormat="1" x14ac:dyDescent="0.25">
      <c r="A20" s="138" t="s">
        <v>424</v>
      </c>
    </row>
    <row r="21" spans="1:2" s="150" customFormat="1" x14ac:dyDescent="0.25">
      <c r="A21" s="151" t="s">
        <v>437</v>
      </c>
    </row>
    <row r="22" spans="1:2" s="150" customFormat="1" x14ac:dyDescent="0.25">
      <c r="A22" s="151" t="s">
        <v>991</v>
      </c>
    </row>
    <row r="23" spans="1:2" s="150" customFormat="1" x14ac:dyDescent="0.25">
      <c r="A23" s="151" t="s">
        <v>438</v>
      </c>
    </row>
    <row r="24" spans="1:2" s="150" customFormat="1" x14ac:dyDescent="0.25">
      <c r="A24" s="151" t="s">
        <v>425</v>
      </c>
    </row>
    <row r="25" spans="1:2" s="150" customFormat="1" x14ac:dyDescent="0.25">
      <c r="A25" s="151" t="s">
        <v>426</v>
      </c>
    </row>
    <row r="26" spans="1:2" s="150" customFormat="1" x14ac:dyDescent="0.25">
      <c r="A26" s="151" t="s">
        <v>493</v>
      </c>
    </row>
    <row r="27" spans="1:2" s="150" customFormat="1" x14ac:dyDescent="0.25">
      <c r="A27" s="151" t="s">
        <v>992</v>
      </c>
    </row>
    <row r="28" spans="1:2" s="150" customFormat="1" x14ac:dyDescent="0.25">
      <c r="A28" s="151" t="s">
        <v>993</v>
      </c>
    </row>
    <row r="29" spans="1:2" s="150" customFormat="1" x14ac:dyDescent="0.25">
      <c r="A29" s="151" t="s">
        <v>994</v>
      </c>
      <c r="B29" s="110"/>
    </row>
    <row r="30" spans="1:2" s="150" customFormat="1" x14ac:dyDescent="0.25">
      <c r="A30" s="152" t="s">
        <v>1064</v>
      </c>
      <c r="B30" s="152" t="s">
        <v>995</v>
      </c>
    </row>
    <row r="31" spans="1:2" x14ac:dyDescent="0.25">
      <c r="A31" s="152" t="s">
        <v>1066</v>
      </c>
      <c r="B31" s="152" t="s">
        <v>996</v>
      </c>
    </row>
    <row r="32" spans="1:2" x14ac:dyDescent="0.25">
      <c r="A32" s="151" t="s">
        <v>992</v>
      </c>
      <c r="B32" s="56"/>
    </row>
    <row r="33" spans="1:2" x14ac:dyDescent="0.25">
      <c r="A33" s="151" t="s">
        <v>993</v>
      </c>
      <c r="B33" s="56"/>
    </row>
    <row r="34" spans="1:2" x14ac:dyDescent="0.25">
      <c r="A34" s="151" t="s">
        <v>994</v>
      </c>
    </row>
    <row r="35" spans="1:2" x14ac:dyDescent="0.25">
      <c r="A35" s="152" t="s">
        <v>1065</v>
      </c>
      <c r="B35" s="152" t="s">
        <v>997</v>
      </c>
    </row>
    <row r="36" spans="1:2" x14ac:dyDescent="0.25">
      <c r="A36" s="151" t="s">
        <v>998</v>
      </c>
    </row>
    <row r="37" spans="1:2" x14ac:dyDescent="0.25">
      <c r="A37" s="151" t="s">
        <v>999</v>
      </c>
    </row>
    <row r="38" spans="1:2" x14ac:dyDescent="0.25">
      <c r="A38" s="151" t="s">
        <v>1000</v>
      </c>
    </row>
    <row r="39" spans="1:2" x14ac:dyDescent="0.25">
      <c r="A39" s="151" t="s">
        <v>493</v>
      </c>
    </row>
    <row r="40" spans="1:2" x14ac:dyDescent="0.25">
      <c r="A40" s="151" t="s">
        <v>989</v>
      </c>
    </row>
    <row r="41" spans="1:2" s="56" customFormat="1" x14ac:dyDescent="0.25">
      <c r="A41" s="151" t="s">
        <v>981</v>
      </c>
    </row>
    <row r="42" spans="1:2" s="87" customFormat="1" x14ac:dyDescent="0.25">
      <c r="A42" s="151" t="s">
        <v>1001</v>
      </c>
    </row>
    <row r="43" spans="1:2" x14ac:dyDescent="0.25">
      <c r="A43" s="151" t="s">
        <v>493</v>
      </c>
    </row>
    <row r="44" spans="1:2" x14ac:dyDescent="0.25">
      <c r="A44" s="151" t="s">
        <v>1004</v>
      </c>
    </row>
    <row r="45" spans="1:2" x14ac:dyDescent="0.25">
      <c r="A45" s="151" t="s">
        <v>1005</v>
      </c>
    </row>
    <row r="46" spans="1:2" x14ac:dyDescent="0.25">
      <c r="A46" s="151" t="s">
        <v>1006</v>
      </c>
    </row>
    <row r="47" spans="1:2" x14ac:dyDescent="0.25">
      <c r="A47" s="151" t="s">
        <v>1009</v>
      </c>
    </row>
    <row r="48" spans="1:2" x14ac:dyDescent="0.25">
      <c r="A48" s="151" t="s">
        <v>1010</v>
      </c>
    </row>
    <row r="49" spans="1:1" x14ac:dyDescent="0.25">
      <c r="A49" s="151" t="s">
        <v>1063</v>
      </c>
    </row>
    <row r="50" spans="1:1" x14ac:dyDescent="0.25">
      <c r="A50" s="151" t="s">
        <v>1011</v>
      </c>
    </row>
    <row r="51" spans="1:1" x14ac:dyDescent="0.25">
      <c r="A51" s="151" t="s">
        <v>1012</v>
      </c>
    </row>
    <row r="52" spans="1:1" x14ac:dyDescent="0.25">
      <c r="A52" s="151" t="s">
        <v>1013</v>
      </c>
    </row>
    <row r="53" spans="1:1" x14ac:dyDescent="0.25">
      <c r="A53" s="151" t="s">
        <v>1014</v>
      </c>
    </row>
    <row r="54" spans="1:1" x14ac:dyDescent="0.25">
      <c r="A54" s="151" t="s">
        <v>1015</v>
      </c>
    </row>
    <row r="55" spans="1:1" x14ac:dyDescent="0.25">
      <c r="A55" s="151" t="s">
        <v>1007</v>
      </c>
    </row>
    <row r="56" spans="1:1" x14ac:dyDescent="0.25">
      <c r="A56" s="151" t="s">
        <v>494</v>
      </c>
    </row>
    <row r="57" spans="1:1" x14ac:dyDescent="0.25">
      <c r="A57" s="151" t="s">
        <v>495</v>
      </c>
    </row>
    <row r="58" spans="1:1" x14ac:dyDescent="0.25">
      <c r="A58" s="151" t="s">
        <v>496</v>
      </c>
    </row>
    <row r="59" spans="1:1" x14ac:dyDescent="0.25">
      <c r="A59" s="151" t="s">
        <v>497</v>
      </c>
    </row>
    <row r="60" spans="1:1" x14ac:dyDescent="0.25">
      <c r="A60" s="151" t="s">
        <v>427</v>
      </c>
    </row>
    <row r="61" spans="1:1" x14ac:dyDescent="0.25">
      <c r="A61" s="151" t="s">
        <v>962</v>
      </c>
    </row>
    <row r="62" spans="1:1" x14ac:dyDescent="0.25">
      <c r="A62" s="151" t="s">
        <v>963</v>
      </c>
    </row>
    <row r="63" spans="1:1" x14ac:dyDescent="0.25">
      <c r="A63" s="151" t="s">
        <v>964</v>
      </c>
    </row>
    <row r="64" spans="1:1" x14ac:dyDescent="0.25">
      <c r="A64" s="151" t="s">
        <v>965</v>
      </c>
    </row>
    <row r="65" spans="1:1" x14ac:dyDescent="0.25">
      <c r="A65" s="151" t="s">
        <v>966</v>
      </c>
    </row>
    <row r="66" spans="1:1" x14ac:dyDescent="0.25">
      <c r="A66" s="151" t="s">
        <v>967</v>
      </c>
    </row>
    <row r="67" spans="1:1" x14ac:dyDescent="0.25">
      <c r="A67" s="151" t="s">
        <v>1008</v>
      </c>
    </row>
    <row r="68" spans="1:1" x14ac:dyDescent="0.25">
      <c r="A68" s="151" t="s">
        <v>10</v>
      </c>
    </row>
    <row r="69" spans="1:1" x14ac:dyDescent="0.25">
      <c r="A69" s="151" t="s">
        <v>501</v>
      </c>
    </row>
    <row r="70" spans="1:1" x14ac:dyDescent="0.25">
      <c r="A70" s="151" t="s">
        <v>502</v>
      </c>
    </row>
    <row r="71" spans="1:1" x14ac:dyDescent="0.25">
      <c r="A71" s="152" t="s">
        <v>1018</v>
      </c>
    </row>
    <row r="72" spans="1:1" x14ac:dyDescent="0.25">
      <c r="A72" s="152" t="s">
        <v>1019</v>
      </c>
    </row>
    <row r="73" spans="1:1" x14ac:dyDescent="0.25">
      <c r="A73" s="152" t="s">
        <v>1020</v>
      </c>
    </row>
    <row r="74" spans="1:1" x14ac:dyDescent="0.25">
      <c r="A74" s="151" t="s">
        <v>968</v>
      </c>
    </row>
    <row r="75" spans="1:1" x14ac:dyDescent="0.25">
      <c r="A75" s="151" t="s">
        <v>990</v>
      </c>
    </row>
    <row r="76" spans="1:1" x14ac:dyDescent="0.25">
      <c r="A76" s="151" t="s">
        <v>428</v>
      </c>
    </row>
    <row r="77" spans="1:1" x14ac:dyDescent="0.25">
      <c r="A77" s="138" t="s">
        <v>17</v>
      </c>
    </row>
    <row r="78" spans="1:1" x14ac:dyDescent="0.25">
      <c r="A78" s="138" t="s">
        <v>980</v>
      </c>
    </row>
    <row r="79" spans="1:1" x14ac:dyDescent="0.25">
      <c r="A79" s="138" t="s">
        <v>439</v>
      </c>
    </row>
    <row r="80" spans="1:1" x14ac:dyDescent="0.25">
      <c r="A80" s="138" t="s">
        <v>979</v>
      </c>
    </row>
    <row r="81" spans="1:1" x14ac:dyDescent="0.25">
      <c r="A81" s="138" t="s">
        <v>976</v>
      </c>
    </row>
    <row r="82" spans="1:1" x14ac:dyDescent="0.25">
      <c r="A82" s="138" t="s">
        <v>1016</v>
      </c>
    </row>
    <row r="83" spans="1:1" x14ac:dyDescent="0.25">
      <c r="A83" s="138" t="s">
        <v>440</v>
      </c>
    </row>
    <row r="84" spans="1:1" x14ac:dyDescent="0.25">
      <c r="A84" s="138" t="s">
        <v>11</v>
      </c>
    </row>
    <row r="85" spans="1:1" x14ac:dyDescent="0.25">
      <c r="A85" s="138" t="s">
        <v>429</v>
      </c>
    </row>
    <row r="86" spans="1:1" x14ac:dyDescent="0.25">
      <c r="A86" s="139" t="s">
        <v>12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-0.499984740745262"/>
  </sheetPr>
  <dimension ref="A1:M15094"/>
  <sheetViews>
    <sheetView showGridLines="0" workbookViewId="0"/>
  </sheetViews>
  <sheetFormatPr defaultRowHeight="15" x14ac:dyDescent="0.25"/>
  <cols>
    <col min="1" max="1" width="36" customWidth="1"/>
    <col min="3" max="3" width="4.7109375" bestFit="1" customWidth="1"/>
    <col min="4" max="4" width="7" bestFit="1" customWidth="1"/>
    <col min="5" max="5" width="7.140625" bestFit="1" customWidth="1"/>
    <col min="6" max="6" width="6.85546875" bestFit="1" customWidth="1"/>
    <col min="7" max="7" width="4.28515625" bestFit="1" customWidth="1"/>
    <col min="8" max="10" width="12.7109375" bestFit="1" customWidth="1"/>
    <col min="13" max="13" width="33.28515625" customWidth="1"/>
  </cols>
  <sheetData>
    <row r="1" spans="1:13" x14ac:dyDescent="0.25">
      <c r="A1" s="6" t="s">
        <v>21</v>
      </c>
      <c r="M1" s="53"/>
    </row>
    <row r="2" spans="1:13" x14ac:dyDescent="0.25">
      <c r="A2" s="1" t="s">
        <v>5</v>
      </c>
      <c r="C2" s="22" t="s">
        <v>988</v>
      </c>
      <c r="D2" s="22" t="s">
        <v>303</v>
      </c>
      <c r="E2" s="22" t="s">
        <v>304</v>
      </c>
      <c r="F2" s="22" t="s">
        <v>14</v>
      </c>
      <c r="G2" s="22" t="s">
        <v>15</v>
      </c>
      <c r="H2" s="22" t="s">
        <v>305</v>
      </c>
      <c r="I2" s="22" t="s">
        <v>306</v>
      </c>
      <c r="J2" s="22" t="s">
        <v>307</v>
      </c>
      <c r="K2" s="26" t="s">
        <v>23</v>
      </c>
      <c r="M2" s="53"/>
    </row>
    <row r="3" spans="1:13" x14ac:dyDescent="0.25">
      <c r="A3" s="2" t="s">
        <v>13</v>
      </c>
      <c r="C3" s="134" t="s">
        <v>56</v>
      </c>
      <c r="D3" s="134" t="s">
        <v>3</v>
      </c>
      <c r="E3" s="134" t="s">
        <v>350</v>
      </c>
      <c r="F3" s="134" t="s">
        <v>310</v>
      </c>
      <c r="G3" s="134" t="s">
        <v>311</v>
      </c>
      <c r="H3" s="135">
        <v>70</v>
      </c>
      <c r="I3" s="135">
        <v>70</v>
      </c>
      <c r="J3" s="135">
        <v>70</v>
      </c>
      <c r="K3" t="str">
        <f>VLOOKUP(C3,ResCat!$A$2:$B$268,2,FALSE)</f>
        <v>DOILG</v>
      </c>
      <c r="M3" s="53"/>
    </row>
    <row r="4" spans="1:13" x14ac:dyDescent="0.25">
      <c r="A4" s="2" t="s">
        <v>6</v>
      </c>
      <c r="C4" s="134" t="s">
        <v>56</v>
      </c>
      <c r="D4" s="134" t="s">
        <v>3</v>
      </c>
      <c r="E4" s="134" t="s">
        <v>316</v>
      </c>
      <c r="F4" s="134" t="s">
        <v>310</v>
      </c>
      <c r="G4" s="134" t="s">
        <v>313</v>
      </c>
      <c r="H4" s="135">
        <v>-172.13</v>
      </c>
      <c r="I4" s="135">
        <v>-172.13</v>
      </c>
      <c r="J4" s="135">
        <v>0</v>
      </c>
      <c r="K4" t="str">
        <f>VLOOKUP(C4,ResCat!$A$2:$B$268,2,FALSE)</f>
        <v>DOILG</v>
      </c>
      <c r="M4" s="53"/>
    </row>
    <row r="5" spans="1:13" x14ac:dyDescent="0.25">
      <c r="A5" s="2" t="s">
        <v>983</v>
      </c>
      <c r="C5" s="134" t="s">
        <v>56</v>
      </c>
      <c r="D5" s="134" t="s">
        <v>3</v>
      </c>
      <c r="E5" s="134" t="s">
        <v>318</v>
      </c>
      <c r="F5" s="134" t="s">
        <v>310</v>
      </c>
      <c r="G5" s="134" t="s">
        <v>358</v>
      </c>
      <c r="H5" s="135">
        <v>-341.5</v>
      </c>
      <c r="I5" s="135">
        <v>-341.5</v>
      </c>
      <c r="J5" s="135">
        <v>-1993</v>
      </c>
      <c r="K5" t="str">
        <f>VLOOKUP(C5,ResCat!$A$2:$B$268,2,FALSE)</f>
        <v>DOILG</v>
      </c>
      <c r="M5" s="53"/>
    </row>
    <row r="6" spans="1:13" x14ac:dyDescent="0.25">
      <c r="A6" s="2" t="s">
        <v>984</v>
      </c>
      <c r="C6" s="134" t="s">
        <v>56</v>
      </c>
      <c r="D6" s="134" t="s">
        <v>3</v>
      </c>
      <c r="E6" s="134" t="s">
        <v>320</v>
      </c>
      <c r="F6" s="134" t="s">
        <v>310</v>
      </c>
      <c r="G6" s="134" t="s">
        <v>315</v>
      </c>
      <c r="H6" s="135">
        <v>9.26</v>
      </c>
      <c r="I6" s="135">
        <v>9.26</v>
      </c>
      <c r="J6" s="135">
        <v>0</v>
      </c>
      <c r="K6" t="str">
        <f>VLOOKUP(C6,ResCat!$A$2:$B$268,2,FALSE)</f>
        <v>DOILG</v>
      </c>
      <c r="M6" s="53"/>
    </row>
    <row r="7" spans="1:13" x14ac:dyDescent="0.25">
      <c r="A7" s="2" t="s">
        <v>985</v>
      </c>
      <c r="C7" s="134" t="s">
        <v>56</v>
      </c>
      <c r="D7" s="134" t="s">
        <v>3</v>
      </c>
      <c r="E7" s="134" t="s">
        <v>322</v>
      </c>
      <c r="F7" s="134" t="s">
        <v>310</v>
      </c>
      <c r="G7" s="134" t="s">
        <v>341</v>
      </c>
      <c r="H7" s="135">
        <v>0</v>
      </c>
      <c r="I7" s="135">
        <v>12.56</v>
      </c>
      <c r="J7" s="135">
        <v>37</v>
      </c>
      <c r="K7" t="str">
        <f>VLOOKUP(C7,ResCat!$A$2:$B$268,2,FALSE)</f>
        <v>DOILG</v>
      </c>
      <c r="M7" s="53"/>
    </row>
    <row r="8" spans="1:13" x14ac:dyDescent="0.25">
      <c r="A8" s="2" t="s">
        <v>986</v>
      </c>
      <c r="C8" s="134" t="s">
        <v>56</v>
      </c>
      <c r="D8" s="134" t="s">
        <v>3</v>
      </c>
      <c r="E8" s="134" t="s">
        <v>326</v>
      </c>
      <c r="F8" s="134" t="s">
        <v>310</v>
      </c>
      <c r="G8" s="134" t="s">
        <v>317</v>
      </c>
      <c r="H8" s="135">
        <v>0</v>
      </c>
      <c r="I8" s="135">
        <v>94.18</v>
      </c>
      <c r="J8" s="135">
        <v>495</v>
      </c>
      <c r="K8" t="str">
        <f>VLOOKUP(C8,ResCat!$A$2:$B$268,2,FALSE)</f>
        <v>DOILG</v>
      </c>
      <c r="M8" s="53"/>
    </row>
    <row r="9" spans="1:13" x14ac:dyDescent="0.25">
      <c r="A9" s="2" t="s">
        <v>7</v>
      </c>
      <c r="C9" s="134" t="s">
        <v>56</v>
      </c>
      <c r="D9" s="134" t="s">
        <v>3</v>
      </c>
      <c r="E9" s="134" t="s">
        <v>328</v>
      </c>
      <c r="F9" s="134" t="s">
        <v>310</v>
      </c>
      <c r="G9" s="134" t="s">
        <v>319</v>
      </c>
      <c r="H9" s="135">
        <v>20.58</v>
      </c>
      <c r="I9" s="135">
        <v>20.58</v>
      </c>
      <c r="J9" s="135">
        <v>20.58</v>
      </c>
      <c r="K9" t="str">
        <f>VLOOKUP(C9,ResCat!$A$2:$B$268,2,FALSE)</f>
        <v>DOILG</v>
      </c>
      <c r="M9" s="53"/>
    </row>
    <row r="10" spans="1:13" x14ac:dyDescent="0.25">
      <c r="A10" s="2" t="s">
        <v>8</v>
      </c>
      <c r="C10" s="134" t="s">
        <v>56</v>
      </c>
      <c r="D10" s="134" t="s">
        <v>3</v>
      </c>
      <c r="E10" s="134" t="s">
        <v>330</v>
      </c>
      <c r="F10" s="134" t="s">
        <v>310</v>
      </c>
      <c r="G10" s="134" t="s">
        <v>321</v>
      </c>
      <c r="H10" s="135">
        <v>7.68</v>
      </c>
      <c r="I10" s="135">
        <v>0</v>
      </c>
      <c r="J10" s="135">
        <v>0</v>
      </c>
      <c r="K10" t="str">
        <f>VLOOKUP(C10,ResCat!$A$2:$B$268,2,FALSE)</f>
        <v>DOILG</v>
      </c>
      <c r="M10" s="53"/>
    </row>
    <row r="11" spans="1:13" x14ac:dyDescent="0.25">
      <c r="A11" s="2" t="s">
        <v>16</v>
      </c>
      <c r="C11" s="134" t="s">
        <v>56</v>
      </c>
      <c r="D11" s="134" t="s">
        <v>3</v>
      </c>
      <c r="E11" s="134" t="s">
        <v>332</v>
      </c>
      <c r="F11" s="134" t="s">
        <v>310</v>
      </c>
      <c r="G11" s="134" t="s">
        <v>323</v>
      </c>
      <c r="H11" s="135">
        <v>-115.27</v>
      </c>
      <c r="I11" s="135">
        <v>104.69</v>
      </c>
      <c r="J11" s="135">
        <v>1174.6500000000001</v>
      </c>
      <c r="K11" t="str">
        <f>VLOOKUP(C11,ResCat!$A$2:$B$268,2,FALSE)</f>
        <v>DOILG</v>
      </c>
      <c r="M11" s="53"/>
    </row>
    <row r="12" spans="1:13" x14ac:dyDescent="0.25">
      <c r="A12" s="2" t="s">
        <v>492</v>
      </c>
      <c r="C12" s="134" t="s">
        <v>56</v>
      </c>
      <c r="D12" s="134" t="s">
        <v>3</v>
      </c>
      <c r="E12" s="134" t="s">
        <v>335</v>
      </c>
      <c r="F12" s="134" t="s">
        <v>310</v>
      </c>
      <c r="G12" s="134" t="s">
        <v>325</v>
      </c>
      <c r="H12" s="135">
        <v>110.52</v>
      </c>
      <c r="I12" s="135">
        <v>62.199999999999989</v>
      </c>
      <c r="J12" s="135">
        <v>536.73</v>
      </c>
      <c r="K12" t="str">
        <f>VLOOKUP(C12,ResCat!$A$2:$B$268,2,FALSE)</f>
        <v>DOILG</v>
      </c>
      <c r="M12" s="53"/>
    </row>
    <row r="13" spans="1:13" x14ac:dyDescent="0.25">
      <c r="A13" s="2" t="s">
        <v>18</v>
      </c>
      <c r="C13" s="134" t="s">
        <v>56</v>
      </c>
      <c r="D13" s="134" t="s">
        <v>3</v>
      </c>
      <c r="E13" s="134" t="s">
        <v>4</v>
      </c>
      <c r="F13" s="134" t="s">
        <v>310</v>
      </c>
      <c r="G13" s="134" t="s">
        <v>327</v>
      </c>
      <c r="H13" s="135">
        <v>91.490000000000009</v>
      </c>
      <c r="I13" s="135">
        <v>65.150000000000006</v>
      </c>
      <c r="J13" s="135">
        <v>729.59</v>
      </c>
      <c r="K13" t="str">
        <f>VLOOKUP(C13,ResCat!$A$2:$B$268,2,FALSE)</f>
        <v>DOILG</v>
      </c>
      <c r="M13" s="53"/>
    </row>
    <row r="14" spans="1:13" x14ac:dyDescent="0.25">
      <c r="A14" s="2" t="s">
        <v>19</v>
      </c>
      <c r="C14" s="134" t="s">
        <v>56</v>
      </c>
      <c r="D14" s="134" t="s">
        <v>3</v>
      </c>
      <c r="E14" s="134" t="s">
        <v>511</v>
      </c>
      <c r="F14" s="134" t="s">
        <v>310</v>
      </c>
      <c r="G14" s="134" t="s">
        <v>329</v>
      </c>
      <c r="H14" s="135">
        <v>1156.7799999999997</v>
      </c>
      <c r="I14" s="135">
        <v>963.84</v>
      </c>
      <c r="J14" s="135">
        <v>6421.46</v>
      </c>
      <c r="K14" t="str">
        <f>VLOOKUP(C14,ResCat!$A$2:$B$268,2,FALSE)</f>
        <v>DOILG</v>
      </c>
      <c r="M14" s="53"/>
    </row>
    <row r="15" spans="1:13" x14ac:dyDescent="0.25">
      <c r="A15" s="2" t="s">
        <v>20</v>
      </c>
      <c r="C15" s="134" t="s">
        <v>56</v>
      </c>
      <c r="D15" s="134" t="s">
        <v>3</v>
      </c>
      <c r="E15" s="134" t="s">
        <v>969</v>
      </c>
      <c r="F15" s="134" t="s">
        <v>310</v>
      </c>
      <c r="G15" s="134" t="s">
        <v>331</v>
      </c>
      <c r="H15" s="135">
        <v>644.89</v>
      </c>
      <c r="I15" s="135">
        <v>895.77</v>
      </c>
      <c r="J15" s="135">
        <v>3429.3199999999997</v>
      </c>
      <c r="K15" t="str">
        <f>VLOOKUP(C15,ResCat!$A$2:$B$268,2,FALSE)</f>
        <v>DOILG</v>
      </c>
    </row>
    <row r="16" spans="1:13" x14ac:dyDescent="0.25">
      <c r="A16" s="3" t="s">
        <v>9</v>
      </c>
      <c r="C16" s="134" t="s">
        <v>56</v>
      </c>
      <c r="D16" s="134" t="s">
        <v>3</v>
      </c>
      <c r="E16" s="134" t="s">
        <v>961</v>
      </c>
      <c r="F16" s="134" t="s">
        <v>310</v>
      </c>
      <c r="G16" s="134" t="s">
        <v>334</v>
      </c>
      <c r="H16" s="135">
        <v>1218.57</v>
      </c>
      <c r="I16" s="135">
        <v>2086.8500000000004</v>
      </c>
      <c r="J16" s="135">
        <v>7668.75</v>
      </c>
      <c r="K16" t="str">
        <f>VLOOKUP(C16,ResCat!$A$2:$B$268,2,FALSE)</f>
        <v>DOILG</v>
      </c>
      <c r="M16" s="53"/>
    </row>
    <row r="17" spans="1:13" x14ac:dyDescent="0.25">
      <c r="A17" s="2" t="s">
        <v>10</v>
      </c>
      <c r="C17" s="134" t="s">
        <v>56</v>
      </c>
      <c r="D17" s="134" t="s">
        <v>3</v>
      </c>
      <c r="E17" s="134" t="s">
        <v>970</v>
      </c>
      <c r="F17" s="134" t="s">
        <v>310</v>
      </c>
      <c r="G17" s="134" t="s">
        <v>333</v>
      </c>
      <c r="H17" s="135">
        <v>16775.919999999998</v>
      </c>
      <c r="I17" s="135">
        <v>23264.429999999989</v>
      </c>
      <c r="J17" s="135">
        <v>58433.130000000005</v>
      </c>
      <c r="K17" t="str">
        <f>VLOOKUP(C17,ResCat!$A$2:$B$268,2,FALSE)</f>
        <v>DOILG</v>
      </c>
      <c r="M17" s="53"/>
    </row>
    <row r="18" spans="1:13" x14ac:dyDescent="0.25">
      <c r="A18" s="4" t="s">
        <v>1021</v>
      </c>
      <c r="C18" s="134" t="s">
        <v>56</v>
      </c>
      <c r="D18" s="134" t="s">
        <v>3</v>
      </c>
      <c r="E18" s="134" t="s">
        <v>1023</v>
      </c>
      <c r="F18" s="134" t="s">
        <v>310</v>
      </c>
      <c r="G18" s="134" t="s">
        <v>308</v>
      </c>
      <c r="H18" s="135">
        <v>26358.589999999997</v>
      </c>
      <c r="I18" s="135">
        <v>30319.989999999994</v>
      </c>
      <c r="J18" s="135">
        <v>87885.320000000022</v>
      </c>
      <c r="K18" t="str">
        <f>VLOOKUP(C18,ResCat!$A$2:$B$268,2,FALSE)</f>
        <v>DOILG</v>
      </c>
    </row>
    <row r="19" spans="1:13" x14ac:dyDescent="0.25">
      <c r="A19" s="2" t="s">
        <v>372</v>
      </c>
      <c r="C19" s="134" t="s">
        <v>56</v>
      </c>
      <c r="D19" s="134" t="s">
        <v>0</v>
      </c>
      <c r="E19" s="134" t="s">
        <v>4</v>
      </c>
      <c r="F19" s="134" t="s">
        <v>310</v>
      </c>
      <c r="G19" s="134" t="s">
        <v>327</v>
      </c>
      <c r="H19" s="135">
        <v>22137.95</v>
      </c>
      <c r="I19" s="135">
        <v>24883</v>
      </c>
      <c r="J19" s="135">
        <v>21237.32</v>
      </c>
      <c r="K19" t="str">
        <f>VLOOKUP(C19,ResCat!$A$2:$B$268,2,FALSE)</f>
        <v>DOILG</v>
      </c>
    </row>
    <row r="20" spans="1:13" x14ac:dyDescent="0.25">
      <c r="A20" s="2" t="s">
        <v>982</v>
      </c>
      <c r="C20" s="134" t="s">
        <v>56</v>
      </c>
      <c r="D20" s="134" t="s">
        <v>0</v>
      </c>
      <c r="E20" s="134" t="s">
        <v>961</v>
      </c>
      <c r="F20" s="134" t="s">
        <v>310</v>
      </c>
      <c r="G20" s="134" t="s">
        <v>334</v>
      </c>
      <c r="H20" s="135">
        <v>60923.57</v>
      </c>
      <c r="I20" s="135">
        <v>63131.03</v>
      </c>
      <c r="J20" s="135">
        <v>272911.53000000003</v>
      </c>
      <c r="K20" t="str">
        <f>VLOOKUP(C20,ResCat!$A$2:$B$268,2,FALSE)</f>
        <v>DOILG</v>
      </c>
    </row>
    <row r="21" spans="1:13" x14ac:dyDescent="0.25">
      <c r="A21" s="2" t="s">
        <v>987</v>
      </c>
      <c r="C21" s="134" t="s">
        <v>56</v>
      </c>
      <c r="D21" s="134" t="s">
        <v>0</v>
      </c>
      <c r="E21" s="134" t="s">
        <v>970</v>
      </c>
      <c r="F21" s="134" t="s">
        <v>310</v>
      </c>
      <c r="G21" s="134" t="s">
        <v>333</v>
      </c>
      <c r="H21" s="135">
        <v>79015.13</v>
      </c>
      <c r="I21" s="135">
        <v>83702.38</v>
      </c>
      <c r="J21" s="135">
        <v>338602.95</v>
      </c>
      <c r="K21" t="str">
        <f>VLOOKUP(C21,ResCat!$A$2:$B$268,2,FALSE)</f>
        <v>DOILG</v>
      </c>
    </row>
    <row r="22" spans="1:13" x14ac:dyDescent="0.25">
      <c r="A22" s="2" t="s">
        <v>7</v>
      </c>
      <c r="C22" s="134" t="s">
        <v>56</v>
      </c>
      <c r="D22" s="134" t="s">
        <v>0</v>
      </c>
      <c r="E22" s="134" t="s">
        <v>1023</v>
      </c>
      <c r="F22" s="134" t="s">
        <v>310</v>
      </c>
      <c r="G22" s="134" t="s">
        <v>308</v>
      </c>
      <c r="H22" s="135">
        <v>27295.570000000003</v>
      </c>
      <c r="I22" s="135">
        <v>35546.36</v>
      </c>
      <c r="J22" s="135">
        <v>227388.90000000002</v>
      </c>
      <c r="K22" t="str">
        <f>VLOOKUP(C22,ResCat!$A$2:$B$268,2,FALSE)</f>
        <v>DOILG</v>
      </c>
    </row>
    <row r="23" spans="1:13" x14ac:dyDescent="0.25">
      <c r="A23" s="2" t="s">
        <v>8</v>
      </c>
      <c r="C23" s="134" t="s">
        <v>56</v>
      </c>
      <c r="D23" s="134" t="s">
        <v>2</v>
      </c>
      <c r="E23" s="134" t="s">
        <v>1026</v>
      </c>
      <c r="F23" s="134" t="s">
        <v>310</v>
      </c>
      <c r="G23" s="134" t="s">
        <v>311</v>
      </c>
      <c r="H23" s="135">
        <v>0</v>
      </c>
      <c r="I23" s="135">
        <v>163.85999999999999</v>
      </c>
      <c r="J23" s="135">
        <v>163.85999999999999</v>
      </c>
      <c r="K23" t="str">
        <f>VLOOKUP(C23,ResCat!$A$2:$B$268,2,FALSE)</f>
        <v>DOILG</v>
      </c>
    </row>
    <row r="24" spans="1:13" x14ac:dyDescent="0.25">
      <c r="A24" s="2" t="s">
        <v>16</v>
      </c>
      <c r="C24" s="134" t="s">
        <v>56</v>
      </c>
      <c r="D24" s="134" t="s">
        <v>2</v>
      </c>
      <c r="E24" s="134" t="s">
        <v>362</v>
      </c>
      <c r="F24" s="134" t="s">
        <v>310</v>
      </c>
      <c r="G24" s="134" t="s">
        <v>311</v>
      </c>
      <c r="H24" s="135">
        <v>0</v>
      </c>
      <c r="I24" s="135">
        <v>49.51</v>
      </c>
      <c r="J24" s="135">
        <v>49.51</v>
      </c>
      <c r="K24" t="str">
        <f>VLOOKUP(C24,ResCat!$A$2:$B$268,2,FALSE)</f>
        <v>DOILG</v>
      </c>
    </row>
    <row r="25" spans="1:13" x14ac:dyDescent="0.25">
      <c r="A25" s="2" t="s">
        <v>444</v>
      </c>
      <c r="C25" s="134" t="s">
        <v>56</v>
      </c>
      <c r="D25" s="134" t="s">
        <v>2</v>
      </c>
      <c r="E25" s="134" t="s">
        <v>1029</v>
      </c>
      <c r="F25" s="134" t="s">
        <v>310</v>
      </c>
      <c r="G25" s="134" t="s">
        <v>311</v>
      </c>
      <c r="H25" s="135">
        <v>59.8</v>
      </c>
      <c r="I25" s="135">
        <v>59.8</v>
      </c>
      <c r="J25" s="135">
        <v>59.8</v>
      </c>
      <c r="K25" t="str">
        <f>VLOOKUP(C25,ResCat!$A$2:$B$268,2,FALSE)</f>
        <v>DOILG</v>
      </c>
    </row>
    <row r="26" spans="1:13" x14ac:dyDescent="0.25">
      <c r="A26" s="2" t="s">
        <v>11</v>
      </c>
      <c r="C26" s="134" t="s">
        <v>56</v>
      </c>
      <c r="D26" s="134" t="s">
        <v>2</v>
      </c>
      <c r="E26" s="134" t="s">
        <v>354</v>
      </c>
      <c r="F26" s="134" t="s">
        <v>310</v>
      </c>
      <c r="G26" s="134" t="s">
        <v>311</v>
      </c>
      <c r="H26" s="135">
        <v>94.04</v>
      </c>
      <c r="I26" s="135">
        <v>94.04</v>
      </c>
      <c r="J26" s="135">
        <v>94.04</v>
      </c>
      <c r="K26" t="str">
        <f>VLOOKUP(C26,ResCat!$A$2:$B$268,2,FALSE)</f>
        <v>DOILG</v>
      </c>
    </row>
    <row r="27" spans="1:13" x14ac:dyDescent="0.25">
      <c r="A27" s="5" t="s">
        <v>12</v>
      </c>
      <c r="C27" s="134" t="s">
        <v>56</v>
      </c>
      <c r="D27" s="134" t="s">
        <v>2</v>
      </c>
      <c r="E27" s="134" t="s">
        <v>366</v>
      </c>
      <c r="F27" s="134" t="s">
        <v>310</v>
      </c>
      <c r="G27" s="134" t="s">
        <v>311</v>
      </c>
      <c r="H27" s="135">
        <v>24.17</v>
      </c>
      <c r="I27" s="135">
        <v>24.17</v>
      </c>
      <c r="J27" s="135">
        <v>24.17</v>
      </c>
      <c r="K27" t="str">
        <f>VLOOKUP(C27,ResCat!$A$2:$B$268,2,FALSE)</f>
        <v>DOILG</v>
      </c>
    </row>
    <row r="28" spans="1:13" x14ac:dyDescent="0.25">
      <c r="C28" s="134" t="s">
        <v>56</v>
      </c>
      <c r="D28" s="134" t="s">
        <v>2</v>
      </c>
      <c r="E28" s="134" t="s">
        <v>337</v>
      </c>
      <c r="F28" s="134" t="s">
        <v>310</v>
      </c>
      <c r="G28" s="134" t="s">
        <v>311</v>
      </c>
      <c r="H28" s="135">
        <v>-222.87</v>
      </c>
      <c r="I28" s="135">
        <v>-241.31</v>
      </c>
      <c r="J28" s="135">
        <v>-295</v>
      </c>
      <c r="K28" t="str">
        <f>VLOOKUP(C28,ResCat!$A$2:$B$268,2,FALSE)</f>
        <v>DOILG</v>
      </c>
    </row>
    <row r="29" spans="1:13" x14ac:dyDescent="0.25">
      <c r="C29" s="134" t="s">
        <v>56</v>
      </c>
      <c r="D29" s="134" t="s">
        <v>2</v>
      </c>
      <c r="E29" s="134" t="s">
        <v>352</v>
      </c>
      <c r="F29" s="134" t="s">
        <v>310</v>
      </c>
      <c r="G29" s="134" t="s">
        <v>351</v>
      </c>
      <c r="H29" s="135">
        <v>0</v>
      </c>
      <c r="I29" s="135">
        <v>81.22</v>
      </c>
      <c r="J29" s="135">
        <v>81.22</v>
      </c>
      <c r="K29" t="str">
        <f>VLOOKUP(C29,ResCat!$A$2:$B$268,2,FALSE)</f>
        <v>DOILG</v>
      </c>
    </row>
    <row r="30" spans="1:13" x14ac:dyDescent="0.25">
      <c r="C30" s="134" t="s">
        <v>56</v>
      </c>
      <c r="D30" s="134" t="s">
        <v>2</v>
      </c>
      <c r="E30" s="134" t="s">
        <v>314</v>
      </c>
      <c r="F30" s="134" t="s">
        <v>310</v>
      </c>
      <c r="G30" s="134" t="s">
        <v>356</v>
      </c>
      <c r="H30" s="135">
        <v>33.33</v>
      </c>
      <c r="I30" s="135">
        <v>33.33</v>
      </c>
      <c r="J30" s="135">
        <v>0</v>
      </c>
      <c r="K30" t="str">
        <f>VLOOKUP(C30,ResCat!$A$2:$B$268,2,FALSE)</f>
        <v>DOILG</v>
      </c>
    </row>
    <row r="31" spans="1:13" x14ac:dyDescent="0.25">
      <c r="C31" s="134" t="s">
        <v>56</v>
      </c>
      <c r="D31" s="134" t="s">
        <v>2</v>
      </c>
      <c r="E31" s="134" t="s">
        <v>339</v>
      </c>
      <c r="F31" s="134" t="s">
        <v>310</v>
      </c>
      <c r="G31" s="134" t="s">
        <v>353</v>
      </c>
      <c r="H31" s="135">
        <v>-100.8</v>
      </c>
      <c r="I31" s="135">
        <v>-100.8</v>
      </c>
      <c r="J31" s="135">
        <v>0</v>
      </c>
      <c r="K31" t="str">
        <f>VLOOKUP(C31,ResCat!$A$2:$B$268,2,FALSE)</f>
        <v>DOILG</v>
      </c>
    </row>
    <row r="32" spans="1:13" x14ac:dyDescent="0.25">
      <c r="C32" s="134" t="s">
        <v>56</v>
      </c>
      <c r="D32" s="134" t="s">
        <v>2</v>
      </c>
      <c r="E32" s="134" t="s">
        <v>318</v>
      </c>
      <c r="F32" s="134" t="s">
        <v>310</v>
      </c>
      <c r="G32" s="134" t="s">
        <v>358</v>
      </c>
      <c r="H32" s="135">
        <v>-2.37</v>
      </c>
      <c r="I32" s="135">
        <v>-2.37</v>
      </c>
      <c r="J32" s="135">
        <v>-25</v>
      </c>
      <c r="K32" t="str">
        <f>VLOOKUP(C32,ResCat!$A$2:$B$268,2,FALSE)</f>
        <v>DOILG</v>
      </c>
    </row>
    <row r="33" spans="3:11" x14ac:dyDescent="0.25">
      <c r="C33" s="134" t="s">
        <v>56</v>
      </c>
      <c r="D33" s="134" t="s">
        <v>2</v>
      </c>
      <c r="E33" s="134" t="s">
        <v>322</v>
      </c>
      <c r="F33" s="134" t="s">
        <v>310</v>
      </c>
      <c r="G33" s="134" t="s">
        <v>341</v>
      </c>
      <c r="H33" s="135">
        <v>658</v>
      </c>
      <c r="I33" s="135">
        <v>658</v>
      </c>
      <c r="J33" s="135">
        <v>1400</v>
      </c>
      <c r="K33" t="str">
        <f>VLOOKUP(C33,ResCat!$A$2:$B$268,2,FALSE)</f>
        <v>DOILG</v>
      </c>
    </row>
    <row r="34" spans="3:11" x14ac:dyDescent="0.25">
      <c r="C34" s="134" t="s">
        <v>56</v>
      </c>
      <c r="D34" s="134" t="s">
        <v>2</v>
      </c>
      <c r="E34" s="134" t="s">
        <v>324</v>
      </c>
      <c r="F34" s="134" t="s">
        <v>310</v>
      </c>
      <c r="G34" s="134" t="s">
        <v>340</v>
      </c>
      <c r="H34" s="135">
        <v>132.5</v>
      </c>
      <c r="I34" s="135">
        <v>132.5</v>
      </c>
      <c r="J34" s="135">
        <v>180</v>
      </c>
      <c r="K34" t="str">
        <f>VLOOKUP(C34,ResCat!$A$2:$B$268,2,FALSE)</f>
        <v>DOILG</v>
      </c>
    </row>
    <row r="35" spans="3:11" x14ac:dyDescent="0.25">
      <c r="C35" s="134" t="s">
        <v>56</v>
      </c>
      <c r="D35" s="134" t="s">
        <v>2</v>
      </c>
      <c r="E35" s="134" t="s">
        <v>326</v>
      </c>
      <c r="F35" s="134" t="s">
        <v>310</v>
      </c>
      <c r="G35" s="134" t="s">
        <v>317</v>
      </c>
      <c r="H35" s="135">
        <v>-128.04</v>
      </c>
      <c r="I35" s="135">
        <v>-124.03</v>
      </c>
      <c r="J35" s="135">
        <v>-195</v>
      </c>
      <c r="K35" t="str">
        <f>VLOOKUP(C35,ResCat!$A$2:$B$268,2,FALSE)</f>
        <v>DOILG</v>
      </c>
    </row>
    <row r="36" spans="3:11" x14ac:dyDescent="0.25">
      <c r="C36" s="134" t="s">
        <v>56</v>
      </c>
      <c r="D36" s="134" t="s">
        <v>2</v>
      </c>
      <c r="E36" s="134" t="s">
        <v>328</v>
      </c>
      <c r="F36" s="134" t="s">
        <v>310</v>
      </c>
      <c r="G36" s="134" t="s">
        <v>319</v>
      </c>
      <c r="H36" s="135">
        <v>-231.16000000000003</v>
      </c>
      <c r="I36" s="135">
        <v>-231.16000000000003</v>
      </c>
      <c r="J36" s="135">
        <v>-116.02999999999997</v>
      </c>
      <c r="K36" t="str">
        <f>VLOOKUP(C36,ResCat!$A$2:$B$268,2,FALSE)</f>
        <v>DOILG</v>
      </c>
    </row>
    <row r="37" spans="3:11" x14ac:dyDescent="0.25">
      <c r="C37" s="134" t="s">
        <v>56</v>
      </c>
      <c r="D37" s="134" t="s">
        <v>2</v>
      </c>
      <c r="E37" s="134" t="s">
        <v>330</v>
      </c>
      <c r="F37" s="134" t="s">
        <v>310</v>
      </c>
      <c r="G37" s="134" t="s">
        <v>321</v>
      </c>
      <c r="H37" s="135">
        <v>-200.48999999999998</v>
      </c>
      <c r="I37" s="135">
        <v>-188.01999999999998</v>
      </c>
      <c r="J37" s="135">
        <v>-82</v>
      </c>
      <c r="K37" t="str">
        <f>VLOOKUP(C37,ResCat!$A$2:$B$268,2,FALSE)</f>
        <v>DOILG</v>
      </c>
    </row>
    <row r="38" spans="3:11" x14ac:dyDescent="0.25">
      <c r="C38" s="134" t="s">
        <v>56</v>
      </c>
      <c r="D38" s="134" t="s">
        <v>2</v>
      </c>
      <c r="E38" s="134" t="s">
        <v>332</v>
      </c>
      <c r="F38" s="134" t="s">
        <v>310</v>
      </c>
      <c r="G38" s="134" t="s">
        <v>323</v>
      </c>
      <c r="H38" s="135">
        <v>0</v>
      </c>
      <c r="I38" s="135">
        <v>691.05</v>
      </c>
      <c r="J38" s="135">
        <v>2523.12</v>
      </c>
      <c r="K38" t="str">
        <f>VLOOKUP(C38,ResCat!$A$2:$B$268,2,FALSE)</f>
        <v>DOILG</v>
      </c>
    </row>
    <row r="39" spans="3:11" x14ac:dyDescent="0.25">
      <c r="C39" s="134" t="s">
        <v>56</v>
      </c>
      <c r="D39" s="134" t="s">
        <v>2</v>
      </c>
      <c r="E39" s="134" t="s">
        <v>335</v>
      </c>
      <c r="F39" s="134" t="s">
        <v>310</v>
      </c>
      <c r="G39" s="134" t="s">
        <v>325</v>
      </c>
      <c r="H39" s="135">
        <v>86.69</v>
      </c>
      <c r="I39" s="135">
        <v>309.40999999999997</v>
      </c>
      <c r="J39" s="135">
        <v>1354.18</v>
      </c>
      <c r="K39" t="str">
        <f>VLOOKUP(C39,ResCat!$A$2:$B$268,2,FALSE)</f>
        <v>DOILG</v>
      </c>
    </row>
    <row r="40" spans="3:11" x14ac:dyDescent="0.25">
      <c r="C40" s="134" t="s">
        <v>56</v>
      </c>
      <c r="D40" s="134" t="s">
        <v>2</v>
      </c>
      <c r="E40" s="134" t="s">
        <v>4</v>
      </c>
      <c r="F40" s="134" t="s">
        <v>310</v>
      </c>
      <c r="G40" s="134" t="s">
        <v>327</v>
      </c>
      <c r="H40" s="135">
        <v>2677.88</v>
      </c>
      <c r="I40" s="135">
        <v>2641.12</v>
      </c>
      <c r="J40" s="135">
        <v>83223.02</v>
      </c>
      <c r="K40" t="str">
        <f>VLOOKUP(C40,ResCat!$A$2:$B$268,2,FALSE)</f>
        <v>DOILG</v>
      </c>
    </row>
    <row r="41" spans="3:11" x14ac:dyDescent="0.25">
      <c r="C41" s="134" t="s">
        <v>56</v>
      </c>
      <c r="D41" s="134" t="s">
        <v>2</v>
      </c>
      <c r="E41" s="134" t="s">
        <v>511</v>
      </c>
      <c r="F41" s="134" t="s">
        <v>310</v>
      </c>
      <c r="G41" s="134" t="s">
        <v>329</v>
      </c>
      <c r="H41" s="135">
        <v>464.68000000000006</v>
      </c>
      <c r="I41" s="135">
        <v>1088.98</v>
      </c>
      <c r="J41" s="135">
        <v>1519.09</v>
      </c>
      <c r="K41" t="str">
        <f>VLOOKUP(C41,ResCat!$A$2:$B$268,2,FALSE)</f>
        <v>DOILG</v>
      </c>
    </row>
    <row r="42" spans="3:11" x14ac:dyDescent="0.25">
      <c r="C42" s="134" t="s">
        <v>56</v>
      </c>
      <c r="D42" s="134" t="s">
        <v>2</v>
      </c>
      <c r="E42" s="134" t="s">
        <v>969</v>
      </c>
      <c r="F42" s="134" t="s">
        <v>310</v>
      </c>
      <c r="G42" s="134" t="s">
        <v>331</v>
      </c>
      <c r="H42" s="135">
        <v>4941.7900000000009</v>
      </c>
      <c r="I42" s="135">
        <v>5591.98</v>
      </c>
      <c r="J42" s="135">
        <v>10079.18</v>
      </c>
      <c r="K42" t="str">
        <f>VLOOKUP(C42,ResCat!$A$2:$B$268,2,FALSE)</f>
        <v>DOILG</v>
      </c>
    </row>
    <row r="43" spans="3:11" x14ac:dyDescent="0.25">
      <c r="C43" s="134" t="s">
        <v>56</v>
      </c>
      <c r="D43" s="134" t="s">
        <v>2</v>
      </c>
      <c r="E43" s="134" t="s">
        <v>961</v>
      </c>
      <c r="F43" s="134" t="s">
        <v>310</v>
      </c>
      <c r="G43" s="134" t="s">
        <v>334</v>
      </c>
      <c r="H43" s="135">
        <v>13722.91</v>
      </c>
      <c r="I43" s="135">
        <v>15417.539999999999</v>
      </c>
      <c r="J43" s="135">
        <v>38676.6</v>
      </c>
      <c r="K43" t="str">
        <f>VLOOKUP(C43,ResCat!$A$2:$B$268,2,FALSE)</f>
        <v>DOILG</v>
      </c>
    </row>
    <row r="44" spans="3:11" x14ac:dyDescent="0.25">
      <c r="C44" s="134" t="s">
        <v>56</v>
      </c>
      <c r="D44" s="134" t="s">
        <v>2</v>
      </c>
      <c r="E44" s="134" t="s">
        <v>970</v>
      </c>
      <c r="F44" s="134" t="s">
        <v>310</v>
      </c>
      <c r="G44" s="134" t="s">
        <v>333</v>
      </c>
      <c r="H44" s="135">
        <v>68770.720000000016</v>
      </c>
      <c r="I44" s="135">
        <v>86652.499999999927</v>
      </c>
      <c r="J44" s="135">
        <v>198316.46</v>
      </c>
      <c r="K44" t="str">
        <f>VLOOKUP(C44,ResCat!$A$2:$B$268,2,FALSE)</f>
        <v>DOILG</v>
      </c>
    </row>
    <row r="45" spans="3:11" x14ac:dyDescent="0.25">
      <c r="C45" s="134" t="s">
        <v>56</v>
      </c>
      <c r="D45" s="134" t="s">
        <v>2</v>
      </c>
      <c r="E45" s="134" t="s">
        <v>1023</v>
      </c>
      <c r="F45" s="134" t="s">
        <v>310</v>
      </c>
      <c r="G45" s="134" t="s">
        <v>308</v>
      </c>
      <c r="H45" s="135">
        <v>81265.359999999971</v>
      </c>
      <c r="I45" s="135">
        <v>91483.619999999966</v>
      </c>
      <c r="J45" s="135">
        <v>158834.92999999996</v>
      </c>
      <c r="K45" t="str">
        <f>VLOOKUP(C45,ResCat!$A$2:$B$268,2,FALSE)</f>
        <v>DOILG</v>
      </c>
    </row>
    <row r="46" spans="3:11" x14ac:dyDescent="0.25">
      <c r="C46" s="134" t="s">
        <v>56</v>
      </c>
      <c r="D46" s="134" t="s">
        <v>371</v>
      </c>
      <c r="E46" s="134" t="s">
        <v>326</v>
      </c>
      <c r="F46" s="134" t="s">
        <v>310</v>
      </c>
      <c r="G46" s="134" t="s">
        <v>317</v>
      </c>
      <c r="H46" s="135">
        <v>211.18</v>
      </c>
      <c r="I46" s="135">
        <v>211.18</v>
      </c>
      <c r="J46" s="135">
        <v>211.18</v>
      </c>
      <c r="K46" t="str">
        <f>VLOOKUP(C46,ResCat!$A$2:$B$268,2,FALSE)</f>
        <v>DOILG</v>
      </c>
    </row>
    <row r="47" spans="3:11" x14ac:dyDescent="0.25">
      <c r="C47" s="134" t="s">
        <v>56</v>
      </c>
      <c r="D47" s="134" t="s">
        <v>343</v>
      </c>
      <c r="E47" s="134" t="s">
        <v>961</v>
      </c>
      <c r="F47" s="134" t="s">
        <v>1053</v>
      </c>
      <c r="G47" s="134" t="s">
        <v>334</v>
      </c>
      <c r="H47" s="135">
        <v>64</v>
      </c>
      <c r="I47" s="135">
        <v>64</v>
      </c>
      <c r="J47" s="135">
        <v>55.62</v>
      </c>
      <c r="K47" t="str">
        <f>VLOOKUP(C47,ResCat!$A$2:$B$268,2,FALSE)</f>
        <v>DOILG</v>
      </c>
    </row>
    <row r="48" spans="3:11" x14ac:dyDescent="0.25">
      <c r="C48" s="134" t="s">
        <v>56</v>
      </c>
      <c r="D48" s="134" t="s">
        <v>343</v>
      </c>
      <c r="E48" s="134" t="s">
        <v>970</v>
      </c>
      <c r="F48" s="134" t="s">
        <v>1053</v>
      </c>
      <c r="G48" s="134" t="s">
        <v>333</v>
      </c>
      <c r="H48" s="135">
        <v>36601.049999999981</v>
      </c>
      <c r="I48" s="135">
        <v>39318.07</v>
      </c>
      <c r="J48" s="135">
        <v>90190.800000000017</v>
      </c>
      <c r="K48" t="str">
        <f>VLOOKUP(C48,ResCat!$A$2:$B$268,2,FALSE)</f>
        <v>DOILG</v>
      </c>
    </row>
    <row r="49" spans="3:11" x14ac:dyDescent="0.25">
      <c r="C49" s="134" t="s">
        <v>56</v>
      </c>
      <c r="D49" s="134" t="s">
        <v>343</v>
      </c>
      <c r="E49" s="134" t="s">
        <v>1023</v>
      </c>
      <c r="F49" s="134" t="s">
        <v>1053</v>
      </c>
      <c r="G49" s="134" t="s">
        <v>308</v>
      </c>
      <c r="H49" s="135">
        <v>47891.390000000014</v>
      </c>
      <c r="I49" s="135">
        <v>56434.109999999957</v>
      </c>
      <c r="J49" s="135">
        <v>149202.12000000008</v>
      </c>
      <c r="K49" t="str">
        <f>VLOOKUP(C49,ResCat!$A$2:$B$268,2,FALSE)</f>
        <v>DOILG</v>
      </c>
    </row>
    <row r="50" spans="3:11" x14ac:dyDescent="0.25">
      <c r="C50" s="134" t="s">
        <v>56</v>
      </c>
      <c r="D50" s="134" t="s">
        <v>1</v>
      </c>
      <c r="E50" s="134" t="s">
        <v>1026</v>
      </c>
      <c r="F50" s="134" t="s">
        <v>310</v>
      </c>
      <c r="G50" s="134" t="s">
        <v>311</v>
      </c>
      <c r="H50" s="135">
        <v>108.42</v>
      </c>
      <c r="I50" s="135">
        <v>108.42</v>
      </c>
      <c r="J50" s="135">
        <v>108.42</v>
      </c>
      <c r="K50" t="str">
        <f>VLOOKUP(C50,ResCat!$A$2:$B$268,2,FALSE)</f>
        <v>DOILG</v>
      </c>
    </row>
    <row r="51" spans="3:11" x14ac:dyDescent="0.25">
      <c r="C51" s="134" t="s">
        <v>56</v>
      </c>
      <c r="D51" s="134" t="s">
        <v>1</v>
      </c>
      <c r="E51" s="134" t="s">
        <v>339</v>
      </c>
      <c r="F51" s="134" t="s">
        <v>310</v>
      </c>
      <c r="G51" s="134" t="s">
        <v>353</v>
      </c>
      <c r="H51" s="135">
        <v>0</v>
      </c>
      <c r="I51" s="135">
        <v>0</v>
      </c>
      <c r="J51" s="135">
        <v>0</v>
      </c>
      <c r="K51" t="str">
        <f>VLOOKUP(C51,ResCat!$A$2:$B$268,2,FALSE)</f>
        <v>DOILG</v>
      </c>
    </row>
    <row r="52" spans="3:11" x14ac:dyDescent="0.25">
      <c r="C52" s="134" t="s">
        <v>56</v>
      </c>
      <c r="D52" s="134" t="s">
        <v>1</v>
      </c>
      <c r="E52" s="134" t="s">
        <v>318</v>
      </c>
      <c r="F52" s="134" t="s">
        <v>310</v>
      </c>
      <c r="G52" s="134" t="s">
        <v>358</v>
      </c>
      <c r="H52" s="135">
        <v>2474.62</v>
      </c>
      <c r="I52" s="135">
        <v>2474.62</v>
      </c>
      <c r="J52" s="135">
        <v>3017.83</v>
      </c>
      <c r="K52" t="str">
        <f>VLOOKUP(C52,ResCat!$A$2:$B$268,2,FALSE)</f>
        <v>DOILG</v>
      </c>
    </row>
    <row r="53" spans="3:11" x14ac:dyDescent="0.25">
      <c r="C53" s="134" t="s">
        <v>56</v>
      </c>
      <c r="D53" s="134" t="s">
        <v>1</v>
      </c>
      <c r="E53" s="134" t="s">
        <v>320</v>
      </c>
      <c r="F53" s="134" t="s">
        <v>310</v>
      </c>
      <c r="G53" s="134" t="s">
        <v>315</v>
      </c>
      <c r="H53" s="135">
        <v>1424.38</v>
      </c>
      <c r="I53" s="135">
        <v>1882.94</v>
      </c>
      <c r="J53" s="135">
        <v>3154</v>
      </c>
      <c r="K53" t="str">
        <f>VLOOKUP(C53,ResCat!$A$2:$B$268,2,FALSE)</f>
        <v>DOILG</v>
      </c>
    </row>
    <row r="54" spans="3:11" x14ac:dyDescent="0.25">
      <c r="C54" s="134" t="s">
        <v>56</v>
      </c>
      <c r="D54" s="134" t="s">
        <v>1</v>
      </c>
      <c r="E54" s="134" t="s">
        <v>328</v>
      </c>
      <c r="F54" s="134" t="s">
        <v>310</v>
      </c>
      <c r="G54" s="134" t="s">
        <v>319</v>
      </c>
      <c r="H54" s="135">
        <v>-12.31</v>
      </c>
      <c r="I54" s="135">
        <v>-12.31</v>
      </c>
      <c r="J54" s="135">
        <v>-70.319999999999993</v>
      </c>
      <c r="K54" t="str">
        <f>VLOOKUP(C54,ResCat!$A$2:$B$268,2,FALSE)</f>
        <v>DOILG</v>
      </c>
    </row>
    <row r="55" spans="3:11" x14ac:dyDescent="0.25">
      <c r="C55" s="134" t="s">
        <v>56</v>
      </c>
      <c r="D55" s="134" t="s">
        <v>1</v>
      </c>
      <c r="E55" s="134" t="s">
        <v>330</v>
      </c>
      <c r="F55" s="134" t="s">
        <v>310</v>
      </c>
      <c r="G55" s="134" t="s">
        <v>321</v>
      </c>
      <c r="H55" s="135">
        <v>-1325</v>
      </c>
      <c r="I55" s="135">
        <v>-2304.0700000000002</v>
      </c>
      <c r="J55" s="135">
        <v>-3236.05</v>
      </c>
      <c r="K55" t="str">
        <f>VLOOKUP(C55,ResCat!$A$2:$B$268,2,FALSE)</f>
        <v>DOILG</v>
      </c>
    </row>
    <row r="56" spans="3:11" x14ac:dyDescent="0.25">
      <c r="C56" s="134" t="s">
        <v>56</v>
      </c>
      <c r="D56" s="134" t="s">
        <v>1</v>
      </c>
      <c r="E56" s="134" t="s">
        <v>4</v>
      </c>
      <c r="F56" s="134" t="s">
        <v>310</v>
      </c>
      <c r="G56" s="134" t="s">
        <v>327</v>
      </c>
      <c r="H56" s="135">
        <v>0</v>
      </c>
      <c r="I56" s="135">
        <v>104.3</v>
      </c>
      <c r="J56" s="135">
        <v>175</v>
      </c>
      <c r="K56" t="str">
        <f>VLOOKUP(C56,ResCat!$A$2:$B$268,2,FALSE)</f>
        <v>DOILG</v>
      </c>
    </row>
    <row r="57" spans="3:11" x14ac:dyDescent="0.25">
      <c r="C57" s="134" t="s">
        <v>56</v>
      </c>
      <c r="D57" s="134" t="s">
        <v>1</v>
      </c>
      <c r="E57" s="134" t="s">
        <v>511</v>
      </c>
      <c r="F57" s="134" t="s">
        <v>310</v>
      </c>
      <c r="G57" s="134" t="s">
        <v>329</v>
      </c>
      <c r="H57" s="135">
        <v>10452.08</v>
      </c>
      <c r="I57" s="135">
        <v>10876.51</v>
      </c>
      <c r="J57" s="135">
        <v>26369.79</v>
      </c>
      <c r="K57" t="str">
        <f>VLOOKUP(C57,ResCat!$A$2:$B$268,2,FALSE)</f>
        <v>DOILG</v>
      </c>
    </row>
    <row r="58" spans="3:11" x14ac:dyDescent="0.25">
      <c r="C58" s="134" t="s">
        <v>56</v>
      </c>
      <c r="D58" s="134" t="s">
        <v>1</v>
      </c>
      <c r="E58" s="134" t="s">
        <v>969</v>
      </c>
      <c r="F58" s="134" t="s">
        <v>310</v>
      </c>
      <c r="G58" s="134" t="s">
        <v>331</v>
      </c>
      <c r="H58" s="135">
        <v>1897.89</v>
      </c>
      <c r="I58" s="135">
        <v>1820.08</v>
      </c>
      <c r="J58" s="135">
        <v>5597.9000000000005</v>
      </c>
      <c r="K58" t="str">
        <f>VLOOKUP(C58,ResCat!$A$2:$B$268,2,FALSE)</f>
        <v>DOILG</v>
      </c>
    </row>
    <row r="59" spans="3:11" x14ac:dyDescent="0.25">
      <c r="C59" s="134" t="s">
        <v>56</v>
      </c>
      <c r="D59" s="134" t="s">
        <v>1</v>
      </c>
      <c r="E59" s="134" t="s">
        <v>961</v>
      </c>
      <c r="F59" s="134" t="s">
        <v>310</v>
      </c>
      <c r="G59" s="134" t="s">
        <v>334</v>
      </c>
      <c r="H59" s="135">
        <v>105490.75</v>
      </c>
      <c r="I59" s="135">
        <v>108065.9</v>
      </c>
      <c r="J59" s="135">
        <v>148623.67000000001</v>
      </c>
      <c r="K59" t="str">
        <f>VLOOKUP(C59,ResCat!$A$2:$B$268,2,FALSE)</f>
        <v>DOILG</v>
      </c>
    </row>
    <row r="60" spans="3:11" x14ac:dyDescent="0.25">
      <c r="C60" s="134" t="s">
        <v>56</v>
      </c>
      <c r="D60" s="134" t="s">
        <v>1</v>
      </c>
      <c r="E60" s="134" t="s">
        <v>970</v>
      </c>
      <c r="F60" s="134" t="s">
        <v>310</v>
      </c>
      <c r="G60" s="134" t="s">
        <v>333</v>
      </c>
      <c r="H60" s="135">
        <v>86816.040000000037</v>
      </c>
      <c r="I60" s="135">
        <v>99714.000000000029</v>
      </c>
      <c r="J60" s="135">
        <v>253277.36999999994</v>
      </c>
      <c r="K60" t="str">
        <f>VLOOKUP(C60,ResCat!$A$2:$B$268,2,FALSE)</f>
        <v>DOILG</v>
      </c>
    </row>
    <row r="61" spans="3:11" x14ac:dyDescent="0.25">
      <c r="C61" s="134" t="s">
        <v>56</v>
      </c>
      <c r="D61" s="134" t="s">
        <v>1</v>
      </c>
      <c r="E61" s="134" t="s">
        <v>1023</v>
      </c>
      <c r="F61" s="134" t="s">
        <v>310</v>
      </c>
      <c r="G61" s="134" t="s">
        <v>308</v>
      </c>
      <c r="H61" s="135">
        <v>49674.989999999991</v>
      </c>
      <c r="I61" s="135">
        <v>63900.730000000018</v>
      </c>
      <c r="J61" s="135">
        <v>134387.32999999999</v>
      </c>
      <c r="K61" t="str">
        <f>VLOOKUP(C61,ResCat!$A$2:$B$268,2,FALSE)</f>
        <v>DOILG</v>
      </c>
    </row>
    <row r="62" spans="3:11" x14ac:dyDescent="0.25">
      <c r="C62" s="134" t="s">
        <v>58</v>
      </c>
      <c r="D62" s="134" t="s">
        <v>3</v>
      </c>
      <c r="E62" s="134" t="s">
        <v>320</v>
      </c>
      <c r="F62" s="134" t="s">
        <v>310</v>
      </c>
      <c r="G62" s="134" t="s">
        <v>315</v>
      </c>
      <c r="H62" s="135">
        <v>2.08</v>
      </c>
      <c r="I62" s="135">
        <v>0</v>
      </c>
      <c r="J62" s="135">
        <v>0</v>
      </c>
      <c r="K62" t="str">
        <f>VLOOKUP(C62,ResCat!$A$2:$B$268,2,FALSE)</f>
        <v>DOILG</v>
      </c>
    </row>
    <row r="63" spans="3:11" x14ac:dyDescent="0.25">
      <c r="C63" s="134" t="s">
        <v>58</v>
      </c>
      <c r="D63" s="134" t="s">
        <v>1</v>
      </c>
      <c r="E63" s="134" t="s">
        <v>342</v>
      </c>
      <c r="F63" s="134" t="s">
        <v>310</v>
      </c>
      <c r="G63" s="134" t="s">
        <v>348</v>
      </c>
      <c r="H63" s="135">
        <v>-580.37</v>
      </c>
      <c r="I63" s="135">
        <v>-580.37</v>
      </c>
      <c r="J63" s="135">
        <v>594</v>
      </c>
      <c r="K63" t="str">
        <f>VLOOKUP(C63,ResCat!$A$2:$B$268,2,FALSE)</f>
        <v>DOILG</v>
      </c>
    </row>
    <row r="64" spans="3:11" x14ac:dyDescent="0.25">
      <c r="C64" s="134" t="s">
        <v>60</v>
      </c>
      <c r="D64" s="134" t="s">
        <v>3</v>
      </c>
      <c r="E64" s="134" t="s">
        <v>316</v>
      </c>
      <c r="F64" s="134" t="s">
        <v>310</v>
      </c>
      <c r="G64" s="134" t="s">
        <v>313</v>
      </c>
      <c r="H64" s="135">
        <v>39.78</v>
      </c>
      <c r="I64" s="135">
        <v>44.2</v>
      </c>
      <c r="J64" s="135">
        <v>137.52000000000001</v>
      </c>
      <c r="K64" t="str">
        <f>VLOOKUP(C64,ResCat!$A$2:$B$268,2,FALSE)</f>
        <v>DOILG</v>
      </c>
    </row>
    <row r="65" spans="3:11" x14ac:dyDescent="0.25">
      <c r="C65" s="134" t="s">
        <v>60</v>
      </c>
      <c r="D65" s="134" t="s">
        <v>0</v>
      </c>
      <c r="E65" s="134" t="s">
        <v>320</v>
      </c>
      <c r="F65" s="134" t="s">
        <v>310</v>
      </c>
      <c r="G65" s="134" t="s">
        <v>315</v>
      </c>
      <c r="H65" s="135">
        <v>0</v>
      </c>
      <c r="I65" s="135">
        <v>0</v>
      </c>
      <c r="J65" s="135">
        <v>0</v>
      </c>
      <c r="K65" t="str">
        <f>VLOOKUP(C65,ResCat!$A$2:$B$268,2,FALSE)</f>
        <v>DOILG</v>
      </c>
    </row>
    <row r="66" spans="3:11" x14ac:dyDescent="0.25">
      <c r="C66" s="134" t="s">
        <v>60</v>
      </c>
      <c r="D66" s="134" t="s">
        <v>2</v>
      </c>
      <c r="E66" s="134" t="s">
        <v>312</v>
      </c>
      <c r="F66" s="134" t="s">
        <v>310</v>
      </c>
      <c r="G66" s="134" t="s">
        <v>364</v>
      </c>
      <c r="H66" s="135">
        <v>70.760000000000005</v>
      </c>
      <c r="I66" s="135">
        <v>0</v>
      </c>
      <c r="J66" s="135">
        <v>0</v>
      </c>
      <c r="K66" t="str">
        <f>VLOOKUP(C66,ResCat!$A$2:$B$268,2,FALSE)</f>
        <v>DOILG</v>
      </c>
    </row>
    <row r="67" spans="3:11" x14ac:dyDescent="0.25">
      <c r="C67" s="134" t="s">
        <v>60</v>
      </c>
      <c r="D67" s="134" t="s">
        <v>2</v>
      </c>
      <c r="E67" s="134" t="s">
        <v>314</v>
      </c>
      <c r="F67" s="134" t="s">
        <v>310</v>
      </c>
      <c r="G67" s="134" t="s">
        <v>356</v>
      </c>
      <c r="H67" s="135">
        <v>-233.91</v>
      </c>
      <c r="I67" s="135">
        <v>-233.91</v>
      </c>
      <c r="J67" s="135">
        <v>-800</v>
      </c>
      <c r="K67" t="str">
        <f>VLOOKUP(C67,ResCat!$A$2:$B$268,2,FALSE)</f>
        <v>DOILG</v>
      </c>
    </row>
    <row r="68" spans="3:11" x14ac:dyDescent="0.25">
      <c r="C68" s="134" t="s">
        <v>60</v>
      </c>
      <c r="D68" s="134" t="s">
        <v>2</v>
      </c>
      <c r="E68" s="134" t="s">
        <v>339</v>
      </c>
      <c r="F68" s="134" t="s">
        <v>310</v>
      </c>
      <c r="G68" s="134" t="s">
        <v>353</v>
      </c>
      <c r="H68" s="135">
        <v>-235.53</v>
      </c>
      <c r="I68" s="135">
        <v>-235.53</v>
      </c>
      <c r="J68" s="135">
        <v>-1100</v>
      </c>
      <c r="K68" t="str">
        <f>VLOOKUP(C68,ResCat!$A$2:$B$268,2,FALSE)</f>
        <v>DOILG</v>
      </c>
    </row>
    <row r="69" spans="3:11" x14ac:dyDescent="0.25">
      <c r="C69" s="134" t="s">
        <v>60</v>
      </c>
      <c r="D69" s="134" t="s">
        <v>2</v>
      </c>
      <c r="E69" s="134" t="s">
        <v>318</v>
      </c>
      <c r="F69" s="134" t="s">
        <v>310</v>
      </c>
      <c r="G69" s="134" t="s">
        <v>358</v>
      </c>
      <c r="H69" s="135">
        <v>-897.54</v>
      </c>
      <c r="I69" s="135">
        <v>-864.54</v>
      </c>
      <c r="J69" s="135">
        <v>150</v>
      </c>
      <c r="K69" t="str">
        <f>VLOOKUP(C69,ResCat!$A$2:$B$268,2,FALSE)</f>
        <v>DOILG</v>
      </c>
    </row>
    <row r="70" spans="3:11" x14ac:dyDescent="0.25">
      <c r="C70" s="134" t="s">
        <v>60</v>
      </c>
      <c r="D70" s="134" t="s">
        <v>2</v>
      </c>
      <c r="E70" s="134" t="s">
        <v>320</v>
      </c>
      <c r="F70" s="134" t="s">
        <v>310</v>
      </c>
      <c r="G70" s="134" t="s">
        <v>315</v>
      </c>
      <c r="H70" s="135">
        <v>159.82999999999998</v>
      </c>
      <c r="I70" s="135">
        <v>183.82999999999998</v>
      </c>
      <c r="J70" s="135">
        <v>288</v>
      </c>
      <c r="K70" t="str">
        <f>VLOOKUP(C70,ResCat!$A$2:$B$268,2,FALSE)</f>
        <v>DOILG</v>
      </c>
    </row>
    <row r="71" spans="3:11" x14ac:dyDescent="0.25">
      <c r="C71" s="134" t="s">
        <v>60</v>
      </c>
      <c r="D71" s="134" t="s">
        <v>1</v>
      </c>
      <c r="E71" s="134" t="s">
        <v>312</v>
      </c>
      <c r="F71" s="134" t="s">
        <v>310</v>
      </c>
      <c r="G71" s="134" t="s">
        <v>364</v>
      </c>
      <c r="H71" s="135">
        <v>993.37</v>
      </c>
      <c r="I71" s="135">
        <v>993.37</v>
      </c>
      <c r="J71" s="135">
        <v>0</v>
      </c>
      <c r="K71" t="str">
        <f>VLOOKUP(C71,ResCat!$A$2:$B$268,2,FALSE)</f>
        <v>DOILG</v>
      </c>
    </row>
    <row r="72" spans="3:11" x14ac:dyDescent="0.25">
      <c r="C72" s="134" t="s">
        <v>60</v>
      </c>
      <c r="D72" s="134" t="s">
        <v>1</v>
      </c>
      <c r="E72" s="134" t="s">
        <v>339</v>
      </c>
      <c r="F72" s="134" t="s">
        <v>310</v>
      </c>
      <c r="G72" s="134" t="s">
        <v>353</v>
      </c>
      <c r="H72" s="135">
        <v>-203.64</v>
      </c>
      <c r="I72" s="135">
        <v>-203.64</v>
      </c>
      <c r="J72" s="135">
        <v>4330.5</v>
      </c>
      <c r="K72" t="str">
        <f>VLOOKUP(C72,ResCat!$A$2:$B$268,2,FALSE)</f>
        <v>DOILG</v>
      </c>
    </row>
    <row r="73" spans="3:11" x14ac:dyDescent="0.25">
      <c r="C73" s="134" t="s">
        <v>60</v>
      </c>
      <c r="D73" s="134" t="s">
        <v>1</v>
      </c>
      <c r="E73" s="134" t="s">
        <v>342</v>
      </c>
      <c r="F73" s="134" t="s">
        <v>310</v>
      </c>
      <c r="G73" s="134" t="s">
        <v>348</v>
      </c>
      <c r="H73" s="135">
        <v>0</v>
      </c>
      <c r="I73" s="135">
        <v>0</v>
      </c>
      <c r="J73" s="135">
        <v>0</v>
      </c>
      <c r="K73" t="str">
        <f>VLOOKUP(C73,ResCat!$A$2:$B$268,2,FALSE)</f>
        <v>DOILG</v>
      </c>
    </row>
    <row r="74" spans="3:11" x14ac:dyDescent="0.25">
      <c r="C74" s="134" t="s">
        <v>60</v>
      </c>
      <c r="D74" s="134" t="s">
        <v>1</v>
      </c>
      <c r="E74" s="134" t="s">
        <v>320</v>
      </c>
      <c r="F74" s="134" t="s">
        <v>310</v>
      </c>
      <c r="G74" s="134" t="s">
        <v>315</v>
      </c>
      <c r="H74" s="135">
        <v>0</v>
      </c>
      <c r="I74" s="135">
        <v>-75.739999999999995</v>
      </c>
      <c r="J74" s="135">
        <v>0</v>
      </c>
      <c r="K74" t="str">
        <f>VLOOKUP(C74,ResCat!$A$2:$B$268,2,FALSE)</f>
        <v>DOILG</v>
      </c>
    </row>
    <row r="75" spans="3:11" x14ac:dyDescent="0.25">
      <c r="C75" s="134" t="s">
        <v>62</v>
      </c>
      <c r="D75" s="134" t="s">
        <v>3</v>
      </c>
      <c r="E75" s="134" t="s">
        <v>312</v>
      </c>
      <c r="F75" s="134" t="s">
        <v>310</v>
      </c>
      <c r="G75" s="134" t="s">
        <v>364</v>
      </c>
      <c r="H75" s="135">
        <v>387.94</v>
      </c>
      <c r="I75" s="135">
        <v>387.94</v>
      </c>
      <c r="J75" s="135">
        <v>387.94</v>
      </c>
      <c r="K75" t="str">
        <f>VLOOKUP(C75,ResCat!$A$2:$B$268,2,FALSE)</f>
        <v>DOILG</v>
      </c>
    </row>
    <row r="76" spans="3:11" x14ac:dyDescent="0.25">
      <c r="C76" s="134" t="s">
        <v>62</v>
      </c>
      <c r="D76" s="134" t="s">
        <v>3</v>
      </c>
      <c r="E76" s="134" t="s">
        <v>342</v>
      </c>
      <c r="F76" s="134" t="s">
        <v>310</v>
      </c>
      <c r="G76" s="134" t="s">
        <v>348</v>
      </c>
      <c r="H76" s="135">
        <v>560.73</v>
      </c>
      <c r="I76" s="135">
        <v>0</v>
      </c>
      <c r="J76" s="135">
        <v>0</v>
      </c>
      <c r="K76" t="str">
        <f>VLOOKUP(C76,ResCat!$A$2:$B$268,2,FALSE)</f>
        <v>DOILG</v>
      </c>
    </row>
    <row r="77" spans="3:11" x14ac:dyDescent="0.25">
      <c r="C77" s="134" t="s">
        <v>62</v>
      </c>
      <c r="D77" s="134" t="s">
        <v>3</v>
      </c>
      <c r="E77" s="134" t="s">
        <v>318</v>
      </c>
      <c r="F77" s="134" t="s">
        <v>310</v>
      </c>
      <c r="G77" s="134" t="s">
        <v>358</v>
      </c>
      <c r="H77" s="135">
        <v>-232.56</v>
      </c>
      <c r="I77" s="135">
        <v>-232.56</v>
      </c>
      <c r="J77" s="135">
        <v>-1032.76</v>
      </c>
      <c r="K77" t="str">
        <f>VLOOKUP(C77,ResCat!$A$2:$B$268,2,FALSE)</f>
        <v>DOILG</v>
      </c>
    </row>
    <row r="78" spans="3:11" x14ac:dyDescent="0.25">
      <c r="C78" s="134" t="s">
        <v>62</v>
      </c>
      <c r="D78" s="134" t="s">
        <v>3</v>
      </c>
      <c r="E78" s="134" t="s">
        <v>320</v>
      </c>
      <c r="F78" s="134" t="s">
        <v>310</v>
      </c>
      <c r="G78" s="134" t="s">
        <v>315</v>
      </c>
      <c r="H78" s="135">
        <v>0</v>
      </c>
      <c r="I78" s="135">
        <v>11.86</v>
      </c>
      <c r="J78" s="135">
        <v>23</v>
      </c>
      <c r="K78" t="str">
        <f>VLOOKUP(C78,ResCat!$A$2:$B$268,2,FALSE)</f>
        <v>DOILG</v>
      </c>
    </row>
    <row r="79" spans="3:11" x14ac:dyDescent="0.25">
      <c r="C79" s="134" t="s">
        <v>62</v>
      </c>
      <c r="D79" s="134" t="s">
        <v>3</v>
      </c>
      <c r="E79" s="134" t="s">
        <v>326</v>
      </c>
      <c r="F79" s="134" t="s">
        <v>310</v>
      </c>
      <c r="G79" s="134" t="s">
        <v>317</v>
      </c>
      <c r="H79" s="135">
        <v>278.70999999999998</v>
      </c>
      <c r="I79" s="135">
        <v>278.70999999999998</v>
      </c>
      <c r="J79" s="135">
        <v>604.32999999999993</v>
      </c>
      <c r="K79" t="str">
        <f>VLOOKUP(C79,ResCat!$A$2:$B$268,2,FALSE)</f>
        <v>DOILG</v>
      </c>
    </row>
    <row r="80" spans="3:11" x14ac:dyDescent="0.25">
      <c r="C80" s="134" t="s">
        <v>62</v>
      </c>
      <c r="D80" s="134" t="s">
        <v>3</v>
      </c>
      <c r="E80" s="134" t="s">
        <v>332</v>
      </c>
      <c r="F80" s="134" t="s">
        <v>310</v>
      </c>
      <c r="G80" s="134" t="s">
        <v>323</v>
      </c>
      <c r="H80" s="135">
        <v>121.00999999999999</v>
      </c>
      <c r="I80" s="135">
        <v>121.00999999999999</v>
      </c>
      <c r="J80" s="135">
        <v>1149.97</v>
      </c>
      <c r="K80" t="str">
        <f>VLOOKUP(C80,ResCat!$A$2:$B$268,2,FALSE)</f>
        <v>DOILG</v>
      </c>
    </row>
    <row r="81" spans="3:11" x14ac:dyDescent="0.25">
      <c r="C81" s="134" t="s">
        <v>62</v>
      </c>
      <c r="D81" s="134" t="s">
        <v>3</v>
      </c>
      <c r="E81" s="134" t="s">
        <v>335</v>
      </c>
      <c r="F81" s="134" t="s">
        <v>310</v>
      </c>
      <c r="G81" s="134" t="s">
        <v>325</v>
      </c>
      <c r="H81" s="135">
        <v>15.82</v>
      </c>
      <c r="I81" s="135">
        <v>15.82</v>
      </c>
      <c r="J81" s="135">
        <v>16</v>
      </c>
      <c r="K81" t="str">
        <f>VLOOKUP(C81,ResCat!$A$2:$B$268,2,FALSE)</f>
        <v>DOILG</v>
      </c>
    </row>
    <row r="82" spans="3:11" x14ac:dyDescent="0.25">
      <c r="C82" s="134" t="s">
        <v>62</v>
      </c>
      <c r="D82" s="134" t="s">
        <v>3</v>
      </c>
      <c r="E82" s="134" t="s">
        <v>4</v>
      </c>
      <c r="F82" s="134" t="s">
        <v>310</v>
      </c>
      <c r="G82" s="134" t="s">
        <v>327</v>
      </c>
      <c r="H82" s="135">
        <v>120.16</v>
      </c>
      <c r="I82" s="135">
        <v>151.79999999999998</v>
      </c>
      <c r="J82" s="135">
        <v>1037</v>
      </c>
      <c r="K82" t="str">
        <f>VLOOKUP(C82,ResCat!$A$2:$B$268,2,FALSE)</f>
        <v>DOILG</v>
      </c>
    </row>
    <row r="83" spans="3:11" x14ac:dyDescent="0.25">
      <c r="C83" s="134" t="s">
        <v>62</v>
      </c>
      <c r="D83" s="134" t="s">
        <v>3</v>
      </c>
      <c r="E83" s="134" t="s">
        <v>511</v>
      </c>
      <c r="F83" s="134" t="s">
        <v>310</v>
      </c>
      <c r="G83" s="134" t="s">
        <v>329</v>
      </c>
      <c r="H83" s="135">
        <v>13.16</v>
      </c>
      <c r="I83" s="135">
        <v>42.25</v>
      </c>
      <c r="J83" s="135">
        <v>397.06</v>
      </c>
      <c r="K83" t="str">
        <f>VLOOKUP(C83,ResCat!$A$2:$B$268,2,FALSE)</f>
        <v>DOILG</v>
      </c>
    </row>
    <row r="84" spans="3:11" x14ac:dyDescent="0.25">
      <c r="C84" s="134" t="s">
        <v>62</v>
      </c>
      <c r="D84" s="134" t="s">
        <v>3</v>
      </c>
      <c r="E84" s="134" t="s">
        <v>969</v>
      </c>
      <c r="F84" s="134" t="s">
        <v>310</v>
      </c>
      <c r="G84" s="134" t="s">
        <v>331</v>
      </c>
      <c r="H84" s="135">
        <v>533.37</v>
      </c>
      <c r="I84" s="135">
        <v>594.03</v>
      </c>
      <c r="J84" s="135">
        <v>1668.3400000000001</v>
      </c>
      <c r="K84" t="str">
        <f>VLOOKUP(C84,ResCat!$A$2:$B$268,2,FALSE)</f>
        <v>DOILG</v>
      </c>
    </row>
    <row r="85" spans="3:11" x14ac:dyDescent="0.25">
      <c r="C85" s="134" t="s">
        <v>62</v>
      </c>
      <c r="D85" s="134" t="s">
        <v>3</v>
      </c>
      <c r="E85" s="134" t="s">
        <v>961</v>
      </c>
      <c r="F85" s="134" t="s">
        <v>310</v>
      </c>
      <c r="G85" s="134" t="s">
        <v>334</v>
      </c>
      <c r="H85" s="135">
        <v>400.94</v>
      </c>
      <c r="I85" s="135">
        <v>734.56</v>
      </c>
      <c r="J85" s="135">
        <v>2272.85</v>
      </c>
      <c r="K85" t="str">
        <f>VLOOKUP(C85,ResCat!$A$2:$B$268,2,FALSE)</f>
        <v>DOILG</v>
      </c>
    </row>
    <row r="86" spans="3:11" x14ac:dyDescent="0.25">
      <c r="C86" s="134" t="s">
        <v>62</v>
      </c>
      <c r="D86" s="134" t="s">
        <v>3</v>
      </c>
      <c r="E86" s="134" t="s">
        <v>970</v>
      </c>
      <c r="F86" s="134" t="s">
        <v>310</v>
      </c>
      <c r="G86" s="134" t="s">
        <v>333</v>
      </c>
      <c r="H86" s="135">
        <v>8725.1399999999976</v>
      </c>
      <c r="I86" s="135">
        <v>12424.409999999994</v>
      </c>
      <c r="J86" s="135">
        <v>24406.400000000001</v>
      </c>
      <c r="K86" t="str">
        <f>VLOOKUP(C86,ResCat!$A$2:$B$268,2,FALSE)</f>
        <v>DOILG</v>
      </c>
    </row>
    <row r="87" spans="3:11" x14ac:dyDescent="0.25">
      <c r="C87" s="134" t="s">
        <v>62</v>
      </c>
      <c r="D87" s="134" t="s">
        <v>3</v>
      </c>
      <c r="E87" s="134" t="s">
        <v>1023</v>
      </c>
      <c r="F87" s="134" t="s">
        <v>310</v>
      </c>
      <c r="G87" s="134" t="s">
        <v>308</v>
      </c>
      <c r="H87" s="135">
        <v>5463.6799999999976</v>
      </c>
      <c r="I87" s="135">
        <v>6609.5699999999979</v>
      </c>
      <c r="J87" s="135">
        <v>21426.399999999998</v>
      </c>
      <c r="K87" t="str">
        <f>VLOOKUP(C87,ResCat!$A$2:$B$268,2,FALSE)</f>
        <v>DOILG</v>
      </c>
    </row>
    <row r="88" spans="3:11" x14ac:dyDescent="0.25">
      <c r="C88" s="134" t="s">
        <v>62</v>
      </c>
      <c r="D88" s="134" t="s">
        <v>0</v>
      </c>
      <c r="E88" s="134" t="s">
        <v>970</v>
      </c>
      <c r="F88" s="134" t="s">
        <v>310</v>
      </c>
      <c r="G88" s="134" t="s">
        <v>333</v>
      </c>
      <c r="H88" s="135">
        <v>43.2</v>
      </c>
      <c r="I88" s="135">
        <v>54</v>
      </c>
      <c r="J88" s="135">
        <v>59</v>
      </c>
      <c r="K88" t="str">
        <f>VLOOKUP(C88,ResCat!$A$2:$B$268,2,FALSE)</f>
        <v>DOILG</v>
      </c>
    </row>
    <row r="89" spans="3:11" x14ac:dyDescent="0.25">
      <c r="C89" s="134" t="s">
        <v>62</v>
      </c>
      <c r="D89" s="134" t="s">
        <v>0</v>
      </c>
      <c r="E89" s="134" t="s">
        <v>1023</v>
      </c>
      <c r="F89" s="134" t="s">
        <v>310</v>
      </c>
      <c r="G89" s="134" t="s">
        <v>308</v>
      </c>
      <c r="H89" s="135">
        <v>4260</v>
      </c>
      <c r="I89" s="135">
        <v>6825</v>
      </c>
      <c r="J89" s="135">
        <v>15088</v>
      </c>
      <c r="K89" t="str">
        <f>VLOOKUP(C89,ResCat!$A$2:$B$268,2,FALSE)</f>
        <v>DOILG</v>
      </c>
    </row>
    <row r="90" spans="3:11" x14ac:dyDescent="0.25">
      <c r="C90" s="134" t="s">
        <v>62</v>
      </c>
      <c r="D90" s="134" t="s">
        <v>2</v>
      </c>
      <c r="E90" s="134" t="s">
        <v>339</v>
      </c>
      <c r="F90" s="134" t="s">
        <v>310</v>
      </c>
      <c r="G90" s="134" t="s">
        <v>353</v>
      </c>
      <c r="H90" s="135">
        <v>0</v>
      </c>
      <c r="I90" s="135">
        <v>-18.160000000000025</v>
      </c>
      <c r="J90" s="135">
        <v>0</v>
      </c>
      <c r="K90" t="str">
        <f>VLOOKUP(C90,ResCat!$A$2:$B$268,2,FALSE)</f>
        <v>DOILG</v>
      </c>
    </row>
    <row r="91" spans="3:11" x14ac:dyDescent="0.25">
      <c r="C91" s="134" t="s">
        <v>62</v>
      </c>
      <c r="D91" s="134" t="s">
        <v>2</v>
      </c>
      <c r="E91" s="134" t="s">
        <v>316</v>
      </c>
      <c r="F91" s="134" t="s">
        <v>310</v>
      </c>
      <c r="G91" s="134" t="s">
        <v>313</v>
      </c>
      <c r="H91" s="135">
        <v>60</v>
      </c>
      <c r="I91" s="135">
        <v>59.32</v>
      </c>
      <c r="J91" s="135">
        <v>90</v>
      </c>
      <c r="K91" t="str">
        <f>VLOOKUP(C91,ResCat!$A$2:$B$268,2,FALSE)</f>
        <v>DOILG</v>
      </c>
    </row>
    <row r="92" spans="3:11" x14ac:dyDescent="0.25">
      <c r="C92" s="134" t="s">
        <v>62</v>
      </c>
      <c r="D92" s="134" t="s">
        <v>2</v>
      </c>
      <c r="E92" s="134" t="s">
        <v>318</v>
      </c>
      <c r="F92" s="134" t="s">
        <v>310</v>
      </c>
      <c r="G92" s="134" t="s">
        <v>358</v>
      </c>
      <c r="H92" s="135">
        <v>-2.12</v>
      </c>
      <c r="I92" s="135">
        <v>-2.12</v>
      </c>
      <c r="J92" s="135">
        <v>-21.63</v>
      </c>
      <c r="K92" t="str">
        <f>VLOOKUP(C92,ResCat!$A$2:$B$268,2,FALSE)</f>
        <v>DOILG</v>
      </c>
    </row>
    <row r="93" spans="3:11" x14ac:dyDescent="0.25">
      <c r="C93" s="134" t="s">
        <v>62</v>
      </c>
      <c r="D93" s="134" t="s">
        <v>2</v>
      </c>
      <c r="E93" s="134" t="s">
        <v>320</v>
      </c>
      <c r="F93" s="134" t="s">
        <v>310</v>
      </c>
      <c r="G93" s="134" t="s">
        <v>315</v>
      </c>
      <c r="H93" s="135">
        <v>0</v>
      </c>
      <c r="I93" s="135">
        <v>162.03</v>
      </c>
      <c r="J93" s="135">
        <v>175</v>
      </c>
      <c r="K93" t="str">
        <f>VLOOKUP(C93,ResCat!$A$2:$B$268,2,FALSE)</f>
        <v>DOILG</v>
      </c>
    </row>
    <row r="94" spans="3:11" x14ac:dyDescent="0.25">
      <c r="C94" s="134" t="s">
        <v>62</v>
      </c>
      <c r="D94" s="134" t="s">
        <v>2</v>
      </c>
      <c r="E94" s="134" t="s">
        <v>322</v>
      </c>
      <c r="F94" s="134" t="s">
        <v>310</v>
      </c>
      <c r="G94" s="134" t="s">
        <v>341</v>
      </c>
      <c r="H94" s="135">
        <v>492.81</v>
      </c>
      <c r="I94" s="135">
        <v>925.14</v>
      </c>
      <c r="J94" s="135">
        <v>5502.46</v>
      </c>
      <c r="K94" t="str">
        <f>VLOOKUP(C94,ResCat!$A$2:$B$268,2,FALSE)</f>
        <v>DOILG</v>
      </c>
    </row>
    <row r="95" spans="3:11" x14ac:dyDescent="0.25">
      <c r="C95" s="134" t="s">
        <v>62</v>
      </c>
      <c r="D95" s="134" t="s">
        <v>2</v>
      </c>
      <c r="E95" s="134" t="s">
        <v>326</v>
      </c>
      <c r="F95" s="134" t="s">
        <v>310</v>
      </c>
      <c r="G95" s="134" t="s">
        <v>317</v>
      </c>
      <c r="H95" s="135">
        <v>0</v>
      </c>
      <c r="I95" s="135">
        <v>103.79</v>
      </c>
      <c r="J95" s="135">
        <v>190</v>
      </c>
      <c r="K95" t="str">
        <f>VLOOKUP(C95,ResCat!$A$2:$B$268,2,FALSE)</f>
        <v>DOILG</v>
      </c>
    </row>
    <row r="96" spans="3:11" x14ac:dyDescent="0.25">
      <c r="C96" s="134" t="s">
        <v>62</v>
      </c>
      <c r="D96" s="134" t="s">
        <v>2</v>
      </c>
      <c r="E96" s="134" t="s">
        <v>328</v>
      </c>
      <c r="F96" s="134" t="s">
        <v>310</v>
      </c>
      <c r="G96" s="134" t="s">
        <v>319</v>
      </c>
      <c r="H96" s="135">
        <v>498.4</v>
      </c>
      <c r="I96" s="135">
        <v>623</v>
      </c>
      <c r="J96" s="135">
        <v>904</v>
      </c>
      <c r="K96" t="str">
        <f>VLOOKUP(C96,ResCat!$A$2:$B$268,2,FALSE)</f>
        <v>DOILG</v>
      </c>
    </row>
    <row r="97" spans="3:11" x14ac:dyDescent="0.25">
      <c r="C97" s="134" t="s">
        <v>62</v>
      </c>
      <c r="D97" s="134" t="s">
        <v>2</v>
      </c>
      <c r="E97" s="134" t="s">
        <v>330</v>
      </c>
      <c r="F97" s="134" t="s">
        <v>310</v>
      </c>
      <c r="G97" s="134" t="s">
        <v>321</v>
      </c>
      <c r="H97" s="135">
        <v>0</v>
      </c>
      <c r="I97" s="135">
        <v>103.79</v>
      </c>
      <c r="J97" s="135">
        <v>190</v>
      </c>
      <c r="K97" t="str">
        <f>VLOOKUP(C97,ResCat!$A$2:$B$268,2,FALSE)</f>
        <v>DOILG</v>
      </c>
    </row>
    <row r="98" spans="3:11" x14ac:dyDescent="0.25">
      <c r="C98" s="134" t="s">
        <v>62</v>
      </c>
      <c r="D98" s="134" t="s">
        <v>2</v>
      </c>
      <c r="E98" s="134" t="s">
        <v>332</v>
      </c>
      <c r="F98" s="134" t="s">
        <v>310</v>
      </c>
      <c r="G98" s="134" t="s">
        <v>323</v>
      </c>
      <c r="H98" s="135">
        <v>0</v>
      </c>
      <c r="I98" s="135">
        <v>393.94</v>
      </c>
      <c r="J98" s="135">
        <v>1766</v>
      </c>
      <c r="K98" t="str">
        <f>VLOOKUP(C98,ResCat!$A$2:$B$268,2,FALSE)</f>
        <v>DOILG</v>
      </c>
    </row>
    <row r="99" spans="3:11" x14ac:dyDescent="0.25">
      <c r="C99" s="134" t="s">
        <v>62</v>
      </c>
      <c r="D99" s="134" t="s">
        <v>2</v>
      </c>
      <c r="E99" s="134" t="s">
        <v>335</v>
      </c>
      <c r="F99" s="134" t="s">
        <v>310</v>
      </c>
      <c r="G99" s="134" t="s">
        <v>325</v>
      </c>
      <c r="H99" s="135">
        <v>133.09</v>
      </c>
      <c r="I99" s="135">
        <v>1196.7099999999994</v>
      </c>
      <c r="J99" s="135">
        <v>1549</v>
      </c>
      <c r="K99" t="str">
        <f>VLOOKUP(C99,ResCat!$A$2:$B$268,2,FALSE)</f>
        <v>DOILG</v>
      </c>
    </row>
    <row r="100" spans="3:11" x14ac:dyDescent="0.25">
      <c r="C100" s="134" t="s">
        <v>62</v>
      </c>
      <c r="D100" s="134" t="s">
        <v>2</v>
      </c>
      <c r="E100" s="134" t="s">
        <v>4</v>
      </c>
      <c r="F100" s="134" t="s">
        <v>310</v>
      </c>
      <c r="G100" s="134" t="s">
        <v>327</v>
      </c>
      <c r="H100" s="135">
        <v>72.5</v>
      </c>
      <c r="I100" s="135">
        <v>298.74</v>
      </c>
      <c r="J100" s="135">
        <v>915</v>
      </c>
      <c r="K100" t="str">
        <f>VLOOKUP(C100,ResCat!$A$2:$B$268,2,FALSE)</f>
        <v>DOILG</v>
      </c>
    </row>
    <row r="101" spans="3:11" x14ac:dyDescent="0.25">
      <c r="C101" s="134" t="s">
        <v>62</v>
      </c>
      <c r="D101" s="134" t="s">
        <v>2</v>
      </c>
      <c r="E101" s="134" t="s">
        <v>511</v>
      </c>
      <c r="F101" s="134" t="s">
        <v>310</v>
      </c>
      <c r="G101" s="134" t="s">
        <v>329</v>
      </c>
      <c r="H101" s="135">
        <v>13.71</v>
      </c>
      <c r="I101" s="135">
        <v>268</v>
      </c>
      <c r="J101" s="135">
        <v>539.5</v>
      </c>
      <c r="K101" t="str">
        <f>VLOOKUP(C101,ResCat!$A$2:$B$268,2,FALSE)</f>
        <v>DOILG</v>
      </c>
    </row>
    <row r="102" spans="3:11" x14ac:dyDescent="0.25">
      <c r="C102" s="134" t="s">
        <v>62</v>
      </c>
      <c r="D102" s="134" t="s">
        <v>2</v>
      </c>
      <c r="E102" s="134" t="s">
        <v>969</v>
      </c>
      <c r="F102" s="134" t="s">
        <v>310</v>
      </c>
      <c r="G102" s="134" t="s">
        <v>331</v>
      </c>
      <c r="H102" s="135">
        <v>1438.4300000000003</v>
      </c>
      <c r="I102" s="135">
        <v>2308.31</v>
      </c>
      <c r="J102" s="135">
        <v>3914.2</v>
      </c>
      <c r="K102" t="str">
        <f>VLOOKUP(C102,ResCat!$A$2:$B$268,2,FALSE)</f>
        <v>DOILG</v>
      </c>
    </row>
    <row r="103" spans="3:11" x14ac:dyDescent="0.25">
      <c r="C103" s="134" t="s">
        <v>62</v>
      </c>
      <c r="D103" s="134" t="s">
        <v>2</v>
      </c>
      <c r="E103" s="134" t="s">
        <v>961</v>
      </c>
      <c r="F103" s="134" t="s">
        <v>310</v>
      </c>
      <c r="G103" s="134" t="s">
        <v>334</v>
      </c>
      <c r="H103" s="135">
        <v>2094.9300000000003</v>
      </c>
      <c r="I103" s="135">
        <v>2955.3099999999995</v>
      </c>
      <c r="J103" s="135">
        <v>4342.1900000000005</v>
      </c>
      <c r="K103" t="str">
        <f>VLOOKUP(C103,ResCat!$A$2:$B$268,2,FALSE)</f>
        <v>DOILG</v>
      </c>
    </row>
    <row r="104" spans="3:11" x14ac:dyDescent="0.25">
      <c r="C104" s="134" t="s">
        <v>62</v>
      </c>
      <c r="D104" s="134" t="s">
        <v>2</v>
      </c>
      <c r="E104" s="134" t="s">
        <v>970</v>
      </c>
      <c r="F104" s="134" t="s">
        <v>310</v>
      </c>
      <c r="G104" s="134" t="s">
        <v>333</v>
      </c>
      <c r="H104" s="135">
        <v>19012.440000000006</v>
      </c>
      <c r="I104" s="135">
        <v>24590.910000000007</v>
      </c>
      <c r="J104" s="135">
        <v>48891.929999999993</v>
      </c>
      <c r="K104" t="str">
        <f>VLOOKUP(C104,ResCat!$A$2:$B$268,2,FALSE)</f>
        <v>DOILG</v>
      </c>
    </row>
    <row r="105" spans="3:11" x14ac:dyDescent="0.25">
      <c r="C105" s="134" t="s">
        <v>62</v>
      </c>
      <c r="D105" s="134" t="s">
        <v>2</v>
      </c>
      <c r="E105" s="134" t="s">
        <v>1023</v>
      </c>
      <c r="F105" s="134" t="s">
        <v>310</v>
      </c>
      <c r="G105" s="134" t="s">
        <v>308</v>
      </c>
      <c r="H105" s="135">
        <v>33658.869999999995</v>
      </c>
      <c r="I105" s="135">
        <v>45283.620000000017</v>
      </c>
      <c r="J105" s="135">
        <v>82533.42</v>
      </c>
      <c r="K105" t="str">
        <f>VLOOKUP(C105,ResCat!$A$2:$B$268,2,FALSE)</f>
        <v>DOILG</v>
      </c>
    </row>
    <row r="106" spans="3:11" x14ac:dyDescent="0.25">
      <c r="C106" s="134" t="s">
        <v>62</v>
      </c>
      <c r="D106" s="134" t="s">
        <v>343</v>
      </c>
      <c r="E106" s="134" t="s">
        <v>969</v>
      </c>
      <c r="F106" s="134" t="s">
        <v>1053</v>
      </c>
      <c r="G106" s="134" t="s">
        <v>331</v>
      </c>
      <c r="H106" s="135">
        <v>3.84</v>
      </c>
      <c r="I106" s="135">
        <v>3.84</v>
      </c>
      <c r="J106" s="135">
        <v>41.57</v>
      </c>
      <c r="K106" t="str">
        <f>VLOOKUP(C106,ResCat!$A$2:$B$268,2,FALSE)</f>
        <v>DOILG</v>
      </c>
    </row>
    <row r="107" spans="3:11" x14ac:dyDescent="0.25">
      <c r="C107" s="134" t="s">
        <v>62</v>
      </c>
      <c r="D107" s="134" t="s">
        <v>343</v>
      </c>
      <c r="E107" s="134" t="s">
        <v>970</v>
      </c>
      <c r="F107" s="134" t="s">
        <v>1053</v>
      </c>
      <c r="G107" s="134" t="s">
        <v>333</v>
      </c>
      <c r="H107" s="135">
        <v>9150.98</v>
      </c>
      <c r="I107" s="135">
        <v>10575.919999999998</v>
      </c>
      <c r="J107" s="135">
        <v>26635.910000000003</v>
      </c>
      <c r="K107" t="str">
        <f>VLOOKUP(C107,ResCat!$A$2:$B$268,2,FALSE)</f>
        <v>DOILG</v>
      </c>
    </row>
    <row r="108" spans="3:11" x14ac:dyDescent="0.25">
      <c r="C108" s="134" t="s">
        <v>62</v>
      </c>
      <c r="D108" s="134" t="s">
        <v>343</v>
      </c>
      <c r="E108" s="134" t="s">
        <v>1023</v>
      </c>
      <c r="F108" s="134" t="s">
        <v>1053</v>
      </c>
      <c r="G108" s="134" t="s">
        <v>308</v>
      </c>
      <c r="H108" s="135">
        <v>29210.900000000009</v>
      </c>
      <c r="I108" s="135">
        <v>35448.209999999992</v>
      </c>
      <c r="J108" s="135">
        <v>90565.64999999998</v>
      </c>
      <c r="K108" t="str">
        <f>VLOOKUP(C108,ResCat!$A$2:$B$268,2,FALSE)</f>
        <v>DOILG</v>
      </c>
    </row>
    <row r="109" spans="3:11" x14ac:dyDescent="0.25">
      <c r="C109" s="134" t="s">
        <v>62</v>
      </c>
      <c r="D109" s="134" t="s">
        <v>1</v>
      </c>
      <c r="E109" s="134" t="s">
        <v>318</v>
      </c>
      <c r="F109" s="134" t="s">
        <v>310</v>
      </c>
      <c r="G109" s="134" t="s">
        <v>358</v>
      </c>
      <c r="H109" s="135">
        <v>14.07</v>
      </c>
      <c r="I109" s="135">
        <v>14.07</v>
      </c>
      <c r="J109" s="135">
        <v>14.07</v>
      </c>
      <c r="K109" t="str">
        <f>VLOOKUP(C109,ResCat!$A$2:$B$268,2,FALSE)</f>
        <v>DOILG</v>
      </c>
    </row>
    <row r="110" spans="3:11" x14ac:dyDescent="0.25">
      <c r="C110" s="134" t="s">
        <v>62</v>
      </c>
      <c r="D110" s="134" t="s">
        <v>1</v>
      </c>
      <c r="E110" s="134" t="s">
        <v>320</v>
      </c>
      <c r="F110" s="134" t="s">
        <v>310</v>
      </c>
      <c r="G110" s="134" t="s">
        <v>315</v>
      </c>
      <c r="H110" s="135">
        <v>-371.45</v>
      </c>
      <c r="I110" s="135">
        <v>-371.45</v>
      </c>
      <c r="J110" s="135">
        <v>-437</v>
      </c>
      <c r="K110" t="str">
        <f>VLOOKUP(C110,ResCat!$A$2:$B$268,2,FALSE)</f>
        <v>DOILG</v>
      </c>
    </row>
    <row r="111" spans="3:11" x14ac:dyDescent="0.25">
      <c r="C111" s="134" t="s">
        <v>62</v>
      </c>
      <c r="D111" s="134" t="s">
        <v>1</v>
      </c>
      <c r="E111" s="134" t="s">
        <v>322</v>
      </c>
      <c r="F111" s="134" t="s">
        <v>310</v>
      </c>
      <c r="G111" s="134" t="s">
        <v>341</v>
      </c>
      <c r="H111" s="135">
        <v>0</v>
      </c>
      <c r="I111" s="135">
        <v>0</v>
      </c>
      <c r="J111" s="135">
        <v>0</v>
      </c>
      <c r="K111" t="str">
        <f>VLOOKUP(C111,ResCat!$A$2:$B$268,2,FALSE)</f>
        <v>DOILG</v>
      </c>
    </row>
    <row r="112" spans="3:11" x14ac:dyDescent="0.25">
      <c r="C112" s="134" t="s">
        <v>62</v>
      </c>
      <c r="D112" s="134" t="s">
        <v>1</v>
      </c>
      <c r="E112" s="134" t="s">
        <v>332</v>
      </c>
      <c r="F112" s="134" t="s">
        <v>310</v>
      </c>
      <c r="G112" s="134" t="s">
        <v>323</v>
      </c>
      <c r="H112" s="135">
        <v>0</v>
      </c>
      <c r="I112" s="135">
        <v>0</v>
      </c>
      <c r="J112" s="135">
        <v>0</v>
      </c>
      <c r="K112" t="str">
        <f>VLOOKUP(C112,ResCat!$A$2:$B$268,2,FALSE)</f>
        <v>DOILG</v>
      </c>
    </row>
    <row r="113" spans="3:11" x14ac:dyDescent="0.25">
      <c r="C113" s="134" t="s">
        <v>62</v>
      </c>
      <c r="D113" s="134" t="s">
        <v>1</v>
      </c>
      <c r="E113" s="134" t="s">
        <v>335</v>
      </c>
      <c r="F113" s="134" t="s">
        <v>310</v>
      </c>
      <c r="G113" s="134" t="s">
        <v>325</v>
      </c>
      <c r="H113" s="135">
        <v>-4888.62</v>
      </c>
      <c r="I113" s="135">
        <v>-6210.78</v>
      </c>
      <c r="J113" s="135">
        <v>-8759.91</v>
      </c>
      <c r="K113" t="str">
        <f>VLOOKUP(C113,ResCat!$A$2:$B$268,2,FALSE)</f>
        <v>DOILG</v>
      </c>
    </row>
    <row r="114" spans="3:11" x14ac:dyDescent="0.25">
      <c r="C114" s="134" t="s">
        <v>62</v>
      </c>
      <c r="D114" s="134" t="s">
        <v>1</v>
      </c>
      <c r="E114" s="134" t="s">
        <v>4</v>
      </c>
      <c r="F114" s="134" t="s">
        <v>310</v>
      </c>
      <c r="G114" s="134" t="s">
        <v>327</v>
      </c>
      <c r="H114" s="135">
        <v>0</v>
      </c>
      <c r="I114" s="135">
        <v>0</v>
      </c>
      <c r="J114" s="135">
        <v>0</v>
      </c>
      <c r="K114" t="str">
        <f>VLOOKUP(C114,ResCat!$A$2:$B$268,2,FALSE)</f>
        <v>DOILG</v>
      </c>
    </row>
    <row r="115" spans="3:11" x14ac:dyDescent="0.25">
      <c r="C115" s="134" t="s">
        <v>62</v>
      </c>
      <c r="D115" s="134" t="s">
        <v>1</v>
      </c>
      <c r="E115" s="134" t="s">
        <v>511</v>
      </c>
      <c r="F115" s="134" t="s">
        <v>310</v>
      </c>
      <c r="G115" s="134" t="s">
        <v>329</v>
      </c>
      <c r="H115" s="135">
        <v>15360.96</v>
      </c>
      <c r="I115" s="135">
        <v>16048.78</v>
      </c>
      <c r="J115" s="135">
        <v>22635.79</v>
      </c>
      <c r="K115" t="str">
        <f>VLOOKUP(C115,ResCat!$A$2:$B$268,2,FALSE)</f>
        <v>DOILG</v>
      </c>
    </row>
    <row r="116" spans="3:11" x14ac:dyDescent="0.25">
      <c r="C116" s="134" t="s">
        <v>62</v>
      </c>
      <c r="D116" s="134" t="s">
        <v>1</v>
      </c>
      <c r="E116" s="134" t="s">
        <v>969</v>
      </c>
      <c r="F116" s="134" t="s">
        <v>310</v>
      </c>
      <c r="G116" s="134" t="s">
        <v>331</v>
      </c>
      <c r="H116" s="135">
        <v>188.32999999999998</v>
      </c>
      <c r="I116" s="135">
        <v>196.58999999999997</v>
      </c>
      <c r="J116" s="135">
        <v>495.48</v>
      </c>
      <c r="K116" t="str">
        <f>VLOOKUP(C116,ResCat!$A$2:$B$268,2,FALSE)</f>
        <v>DOILG</v>
      </c>
    </row>
    <row r="117" spans="3:11" x14ac:dyDescent="0.25">
      <c r="C117" s="134" t="s">
        <v>62</v>
      </c>
      <c r="D117" s="134" t="s">
        <v>1</v>
      </c>
      <c r="E117" s="134" t="s">
        <v>961</v>
      </c>
      <c r="F117" s="134" t="s">
        <v>310</v>
      </c>
      <c r="G117" s="134" t="s">
        <v>334</v>
      </c>
      <c r="H117" s="135">
        <v>264.18</v>
      </c>
      <c r="I117" s="135">
        <v>264.18</v>
      </c>
      <c r="J117" s="135">
        <v>357</v>
      </c>
      <c r="K117" t="str">
        <f>VLOOKUP(C117,ResCat!$A$2:$B$268,2,FALSE)</f>
        <v>DOILG</v>
      </c>
    </row>
    <row r="118" spans="3:11" x14ac:dyDescent="0.25">
      <c r="C118" s="134" t="s">
        <v>62</v>
      </c>
      <c r="D118" s="134" t="s">
        <v>1</v>
      </c>
      <c r="E118" s="134" t="s">
        <v>970</v>
      </c>
      <c r="F118" s="134" t="s">
        <v>310</v>
      </c>
      <c r="G118" s="134" t="s">
        <v>333</v>
      </c>
      <c r="H118" s="135">
        <v>37791.359999999993</v>
      </c>
      <c r="I118" s="135">
        <v>40957.359999999993</v>
      </c>
      <c r="J118" s="135">
        <v>58764.35</v>
      </c>
      <c r="K118" t="str">
        <f>VLOOKUP(C118,ResCat!$A$2:$B$268,2,FALSE)</f>
        <v>DOILG</v>
      </c>
    </row>
    <row r="119" spans="3:11" x14ac:dyDescent="0.25">
      <c r="C119" s="134" t="s">
        <v>62</v>
      </c>
      <c r="D119" s="134" t="s">
        <v>1</v>
      </c>
      <c r="E119" s="134" t="s">
        <v>1023</v>
      </c>
      <c r="F119" s="134" t="s">
        <v>310</v>
      </c>
      <c r="G119" s="134" t="s">
        <v>308</v>
      </c>
      <c r="H119" s="135">
        <v>54471.21</v>
      </c>
      <c r="I119" s="135">
        <v>66308.009999999995</v>
      </c>
      <c r="J119" s="135">
        <v>150343.03</v>
      </c>
      <c r="K119" t="str">
        <f>VLOOKUP(C119,ResCat!$A$2:$B$268,2,FALSE)</f>
        <v>DOILG</v>
      </c>
    </row>
    <row r="120" spans="3:11" x14ac:dyDescent="0.25">
      <c r="C120" s="134" t="s">
        <v>64</v>
      </c>
      <c r="D120" s="134" t="s">
        <v>3</v>
      </c>
      <c r="E120" s="134" t="s">
        <v>1034</v>
      </c>
      <c r="F120" s="134" t="s">
        <v>310</v>
      </c>
      <c r="G120" s="134" t="s">
        <v>311</v>
      </c>
      <c r="H120" s="135">
        <v>-29.990000000000002</v>
      </c>
      <c r="I120" s="135">
        <v>-62.230000000000004</v>
      </c>
      <c r="J120" s="135">
        <v>0</v>
      </c>
      <c r="K120" t="str">
        <f>VLOOKUP(C120,ResCat!$A$2:$B$268,2,FALSE)</f>
        <v>DOISG</v>
      </c>
    </row>
    <row r="121" spans="3:11" x14ac:dyDescent="0.25">
      <c r="C121" s="134" t="s">
        <v>64</v>
      </c>
      <c r="D121" s="134" t="s">
        <v>3</v>
      </c>
      <c r="E121" s="134" t="s">
        <v>1032</v>
      </c>
      <c r="F121" s="134" t="s">
        <v>310</v>
      </c>
      <c r="G121" s="134" t="s">
        <v>311</v>
      </c>
      <c r="H121" s="135">
        <v>-287.25</v>
      </c>
      <c r="I121" s="135">
        <v>-574.5</v>
      </c>
      <c r="J121" s="135">
        <v>-857.5</v>
      </c>
      <c r="K121" t="str">
        <f>VLOOKUP(C121,ResCat!$A$2:$B$268,2,FALSE)</f>
        <v>DOISG</v>
      </c>
    </row>
    <row r="122" spans="3:11" x14ac:dyDescent="0.25">
      <c r="C122" s="134" t="s">
        <v>64</v>
      </c>
      <c r="D122" s="134" t="s">
        <v>3</v>
      </c>
      <c r="E122" s="134" t="s">
        <v>1035</v>
      </c>
      <c r="F122" s="134" t="s">
        <v>310</v>
      </c>
      <c r="G122" s="134" t="s">
        <v>311</v>
      </c>
      <c r="H122" s="135">
        <v>-19.7</v>
      </c>
      <c r="I122" s="135">
        <v>-96.93</v>
      </c>
      <c r="J122" s="135">
        <v>-340</v>
      </c>
      <c r="K122" t="str">
        <f>VLOOKUP(C122,ResCat!$A$2:$B$268,2,FALSE)</f>
        <v>DOISG</v>
      </c>
    </row>
    <row r="123" spans="3:11" x14ac:dyDescent="0.25">
      <c r="C123" s="134" t="s">
        <v>64</v>
      </c>
      <c r="D123" s="134" t="s">
        <v>3</v>
      </c>
      <c r="E123" s="134" t="s">
        <v>365</v>
      </c>
      <c r="F123" s="134" t="s">
        <v>310</v>
      </c>
      <c r="G123" s="134" t="s">
        <v>311</v>
      </c>
      <c r="H123" s="135">
        <v>-22.53</v>
      </c>
      <c r="I123" s="135">
        <v>-32.18</v>
      </c>
      <c r="J123" s="135">
        <v>-107</v>
      </c>
      <c r="K123" t="str">
        <f>VLOOKUP(C123,ResCat!$A$2:$B$268,2,FALSE)</f>
        <v>DOISG</v>
      </c>
    </row>
    <row r="124" spans="3:11" x14ac:dyDescent="0.25">
      <c r="C124" s="134" t="s">
        <v>64</v>
      </c>
      <c r="D124" s="134" t="s">
        <v>3</v>
      </c>
      <c r="E124" s="134" t="s">
        <v>344</v>
      </c>
      <c r="F124" s="134" t="s">
        <v>310</v>
      </c>
      <c r="G124" s="134" t="s">
        <v>311</v>
      </c>
      <c r="H124" s="135">
        <v>-58.31</v>
      </c>
      <c r="I124" s="135">
        <v>-58.31</v>
      </c>
      <c r="J124" s="135">
        <v>-134</v>
      </c>
      <c r="K124" t="str">
        <f>VLOOKUP(C124,ResCat!$A$2:$B$268,2,FALSE)</f>
        <v>DOISG</v>
      </c>
    </row>
    <row r="125" spans="3:11" x14ac:dyDescent="0.25">
      <c r="C125" s="134" t="s">
        <v>64</v>
      </c>
      <c r="D125" s="134" t="s">
        <v>3</v>
      </c>
      <c r="E125" s="134" t="s">
        <v>1030</v>
      </c>
      <c r="F125" s="134" t="s">
        <v>310</v>
      </c>
      <c r="G125" s="134" t="s">
        <v>311</v>
      </c>
      <c r="H125" s="135">
        <v>-283.76</v>
      </c>
      <c r="I125" s="135">
        <v>-283.76</v>
      </c>
      <c r="J125" s="135">
        <v>590</v>
      </c>
      <c r="K125" t="str">
        <f>VLOOKUP(C125,ResCat!$A$2:$B$268,2,FALSE)</f>
        <v>DOISG</v>
      </c>
    </row>
    <row r="126" spans="3:11" x14ac:dyDescent="0.25">
      <c r="C126" s="134" t="s">
        <v>64</v>
      </c>
      <c r="D126" s="134" t="s">
        <v>3</v>
      </c>
      <c r="E126" s="134" t="s">
        <v>345</v>
      </c>
      <c r="F126" s="134" t="s">
        <v>310</v>
      </c>
      <c r="G126" s="134" t="s">
        <v>311</v>
      </c>
      <c r="H126" s="135">
        <v>-2.5099999999999998</v>
      </c>
      <c r="I126" s="135">
        <v>-2.5099999999999998</v>
      </c>
      <c r="J126" s="135">
        <v>0</v>
      </c>
      <c r="K126" t="str">
        <f>VLOOKUP(C126,ResCat!$A$2:$B$268,2,FALSE)</f>
        <v>DOISG</v>
      </c>
    </row>
    <row r="127" spans="3:11" x14ac:dyDescent="0.25">
      <c r="C127" s="134" t="s">
        <v>64</v>
      </c>
      <c r="D127" s="134" t="s">
        <v>3</v>
      </c>
      <c r="E127" s="134" t="s">
        <v>309</v>
      </c>
      <c r="F127" s="134" t="s">
        <v>310</v>
      </c>
      <c r="G127" s="134" t="s">
        <v>311</v>
      </c>
      <c r="H127" s="135">
        <v>0</v>
      </c>
      <c r="I127" s="135">
        <v>3068.0100000000007</v>
      </c>
      <c r="J127" s="135">
        <v>3166.3999999999996</v>
      </c>
      <c r="K127" t="str">
        <f>VLOOKUP(C127,ResCat!$A$2:$B$268,2,FALSE)</f>
        <v>DOISG</v>
      </c>
    </row>
    <row r="128" spans="3:11" x14ac:dyDescent="0.25">
      <c r="C128" s="134" t="s">
        <v>64</v>
      </c>
      <c r="D128" s="134" t="s">
        <v>3</v>
      </c>
      <c r="E128" s="134" t="s">
        <v>1026</v>
      </c>
      <c r="F128" s="134" t="s">
        <v>310</v>
      </c>
      <c r="G128" s="134" t="s">
        <v>311</v>
      </c>
      <c r="H128" s="135">
        <v>829.13</v>
      </c>
      <c r="I128" s="135">
        <v>1762.48</v>
      </c>
      <c r="J128" s="135">
        <v>1019.3</v>
      </c>
      <c r="K128" t="str">
        <f>VLOOKUP(C128,ResCat!$A$2:$B$268,2,FALSE)</f>
        <v>DOISG</v>
      </c>
    </row>
    <row r="129" spans="3:11" x14ac:dyDescent="0.25">
      <c r="C129" s="134" t="s">
        <v>64</v>
      </c>
      <c r="D129" s="134" t="s">
        <v>3</v>
      </c>
      <c r="E129" s="134" t="s">
        <v>362</v>
      </c>
      <c r="F129" s="134" t="s">
        <v>310</v>
      </c>
      <c r="G129" s="134" t="s">
        <v>311</v>
      </c>
      <c r="H129" s="135">
        <v>95.27</v>
      </c>
      <c r="I129" s="135">
        <v>1490.1499999999999</v>
      </c>
      <c r="J129" s="135">
        <v>1478.92</v>
      </c>
      <c r="K129" t="str">
        <f>VLOOKUP(C129,ResCat!$A$2:$B$268,2,FALSE)</f>
        <v>DOISG</v>
      </c>
    </row>
    <row r="130" spans="3:11" x14ac:dyDescent="0.25">
      <c r="C130" s="134" t="s">
        <v>64</v>
      </c>
      <c r="D130" s="134" t="s">
        <v>3</v>
      </c>
      <c r="E130" s="134" t="s">
        <v>1027</v>
      </c>
      <c r="F130" s="134" t="s">
        <v>310</v>
      </c>
      <c r="G130" s="134" t="s">
        <v>311</v>
      </c>
      <c r="H130" s="135">
        <v>55.489999999999995</v>
      </c>
      <c r="I130" s="135">
        <v>2434.21</v>
      </c>
      <c r="J130" s="135">
        <v>2502.8900000000003</v>
      </c>
      <c r="K130" t="str">
        <f>VLOOKUP(C130,ResCat!$A$2:$B$268,2,FALSE)</f>
        <v>DOISG</v>
      </c>
    </row>
    <row r="131" spans="3:11" x14ac:dyDescent="0.25">
      <c r="C131" s="134" t="s">
        <v>64</v>
      </c>
      <c r="D131" s="134" t="s">
        <v>3</v>
      </c>
      <c r="E131" s="134" t="s">
        <v>1028</v>
      </c>
      <c r="F131" s="134" t="s">
        <v>310</v>
      </c>
      <c r="G131" s="134" t="s">
        <v>311</v>
      </c>
      <c r="H131" s="135">
        <v>110.91999999999999</v>
      </c>
      <c r="I131" s="135">
        <v>1443.6599999999999</v>
      </c>
      <c r="J131" s="135">
        <v>1474.8199999999997</v>
      </c>
      <c r="K131" t="str">
        <f>VLOOKUP(C131,ResCat!$A$2:$B$268,2,FALSE)</f>
        <v>DOISG</v>
      </c>
    </row>
    <row r="132" spans="3:11" x14ac:dyDescent="0.25">
      <c r="C132" s="134" t="s">
        <v>64</v>
      </c>
      <c r="D132" s="134" t="s">
        <v>3</v>
      </c>
      <c r="E132" s="134" t="s">
        <v>363</v>
      </c>
      <c r="F132" s="134" t="s">
        <v>310</v>
      </c>
      <c r="G132" s="134" t="s">
        <v>311</v>
      </c>
      <c r="H132" s="135">
        <v>-2980.9500000000003</v>
      </c>
      <c r="I132" s="135">
        <v>850.03999999999974</v>
      </c>
      <c r="J132" s="135">
        <v>4707.91</v>
      </c>
      <c r="K132" t="str">
        <f>VLOOKUP(C132,ResCat!$A$2:$B$268,2,FALSE)</f>
        <v>DOISG</v>
      </c>
    </row>
    <row r="133" spans="3:11" x14ac:dyDescent="0.25">
      <c r="C133" s="134" t="s">
        <v>64</v>
      </c>
      <c r="D133" s="134" t="s">
        <v>3</v>
      </c>
      <c r="E133" s="134" t="s">
        <v>1029</v>
      </c>
      <c r="F133" s="134" t="s">
        <v>310</v>
      </c>
      <c r="G133" s="134" t="s">
        <v>311</v>
      </c>
      <c r="H133" s="135">
        <v>0</v>
      </c>
      <c r="I133" s="135">
        <v>1824.0200000000007</v>
      </c>
      <c r="J133" s="135">
        <v>1861.0200000000007</v>
      </c>
      <c r="K133" t="str">
        <f>VLOOKUP(C133,ResCat!$A$2:$B$268,2,FALSE)</f>
        <v>DOISG</v>
      </c>
    </row>
    <row r="134" spans="3:11" x14ac:dyDescent="0.25">
      <c r="C134" s="134" t="s">
        <v>64</v>
      </c>
      <c r="D134" s="134" t="s">
        <v>3</v>
      </c>
      <c r="E134" s="134" t="s">
        <v>349</v>
      </c>
      <c r="F134" s="134" t="s">
        <v>310</v>
      </c>
      <c r="G134" s="134" t="s">
        <v>311</v>
      </c>
      <c r="H134" s="135">
        <v>-103.77000000000001</v>
      </c>
      <c r="I134" s="135">
        <v>2237.2399999999998</v>
      </c>
      <c r="J134" s="135">
        <v>2218.21</v>
      </c>
      <c r="K134" t="str">
        <f>VLOOKUP(C134,ResCat!$A$2:$B$268,2,FALSE)</f>
        <v>DOISG</v>
      </c>
    </row>
    <row r="135" spans="3:11" x14ac:dyDescent="0.25">
      <c r="C135" s="134" t="s">
        <v>64</v>
      </c>
      <c r="D135" s="134" t="s">
        <v>3</v>
      </c>
      <c r="E135" s="134" t="s">
        <v>350</v>
      </c>
      <c r="F135" s="134" t="s">
        <v>310</v>
      </c>
      <c r="G135" s="134" t="s">
        <v>311</v>
      </c>
      <c r="H135" s="135">
        <v>661.81000000000006</v>
      </c>
      <c r="I135" s="135">
        <v>6796.2900000000009</v>
      </c>
      <c r="J135" s="135">
        <v>6586.0400000000027</v>
      </c>
      <c r="K135" t="str">
        <f>VLOOKUP(C135,ResCat!$A$2:$B$268,2,FALSE)</f>
        <v>DOISG</v>
      </c>
    </row>
    <row r="136" spans="3:11" x14ac:dyDescent="0.25">
      <c r="C136" s="134" t="s">
        <v>64</v>
      </c>
      <c r="D136" s="134" t="s">
        <v>3</v>
      </c>
      <c r="E136" s="134" t="s">
        <v>359</v>
      </c>
      <c r="F136" s="134" t="s">
        <v>310</v>
      </c>
      <c r="G136" s="134" t="s">
        <v>311</v>
      </c>
      <c r="H136" s="135">
        <v>-22.57</v>
      </c>
      <c r="I136" s="135">
        <v>1902.7299999999998</v>
      </c>
      <c r="J136" s="135">
        <v>1900.1100000000001</v>
      </c>
      <c r="K136" t="str">
        <f>VLOOKUP(C136,ResCat!$A$2:$B$268,2,FALSE)</f>
        <v>DOISG</v>
      </c>
    </row>
    <row r="137" spans="3:11" x14ac:dyDescent="0.25">
      <c r="C137" s="134" t="s">
        <v>64</v>
      </c>
      <c r="D137" s="134" t="s">
        <v>3</v>
      </c>
      <c r="E137" s="134" t="s">
        <v>354</v>
      </c>
      <c r="F137" s="134" t="s">
        <v>310</v>
      </c>
      <c r="G137" s="134" t="s">
        <v>311</v>
      </c>
      <c r="H137" s="135">
        <v>-2291.91</v>
      </c>
      <c r="I137" s="135">
        <v>-775.93000000000029</v>
      </c>
      <c r="J137" s="135">
        <v>1856.8799999999999</v>
      </c>
      <c r="K137" t="str">
        <f>VLOOKUP(C137,ResCat!$A$2:$B$268,2,FALSE)</f>
        <v>DOISG</v>
      </c>
    </row>
    <row r="138" spans="3:11" x14ac:dyDescent="0.25">
      <c r="C138" s="134" t="s">
        <v>64</v>
      </c>
      <c r="D138" s="134" t="s">
        <v>0</v>
      </c>
      <c r="E138" s="134" t="s">
        <v>1035</v>
      </c>
      <c r="F138" s="134" t="s">
        <v>310</v>
      </c>
      <c r="G138" s="134" t="s">
        <v>311</v>
      </c>
      <c r="H138" s="135">
        <v>5669.82</v>
      </c>
      <c r="I138" s="135">
        <v>8059.76</v>
      </c>
      <c r="J138" s="135">
        <v>20826.25</v>
      </c>
      <c r="K138" t="str">
        <f>VLOOKUP(C138,ResCat!$A$2:$B$268,2,FALSE)</f>
        <v>DOISG</v>
      </c>
    </row>
    <row r="139" spans="3:11" x14ac:dyDescent="0.25">
      <c r="C139" s="134" t="s">
        <v>64</v>
      </c>
      <c r="D139" s="134" t="s">
        <v>0</v>
      </c>
      <c r="E139" s="134" t="s">
        <v>345</v>
      </c>
      <c r="F139" s="134" t="s">
        <v>310</v>
      </c>
      <c r="G139" s="134" t="s">
        <v>311</v>
      </c>
      <c r="H139" s="135">
        <v>-9645.36</v>
      </c>
      <c r="I139" s="135">
        <v>-12717</v>
      </c>
      <c r="J139" s="135">
        <v>-42379.24</v>
      </c>
      <c r="K139" t="str">
        <f>VLOOKUP(C139,ResCat!$A$2:$B$268,2,FALSE)</f>
        <v>DOISG</v>
      </c>
    </row>
    <row r="140" spans="3:11" x14ac:dyDescent="0.25">
      <c r="C140" s="134" t="s">
        <v>64</v>
      </c>
      <c r="D140" s="134" t="s">
        <v>0</v>
      </c>
      <c r="E140" s="134" t="s">
        <v>362</v>
      </c>
      <c r="F140" s="134" t="s">
        <v>310</v>
      </c>
      <c r="G140" s="134" t="s">
        <v>311</v>
      </c>
      <c r="H140" s="135">
        <v>343.75</v>
      </c>
      <c r="I140" s="135">
        <v>6858.04</v>
      </c>
      <c r="J140" s="135">
        <v>11155.89</v>
      </c>
      <c r="K140" t="str">
        <f>VLOOKUP(C140,ResCat!$A$2:$B$268,2,FALSE)</f>
        <v>DOISG</v>
      </c>
    </row>
    <row r="141" spans="3:11" x14ac:dyDescent="0.25">
      <c r="C141" s="134" t="s">
        <v>64</v>
      </c>
      <c r="D141" s="134" t="s">
        <v>0</v>
      </c>
      <c r="E141" s="134" t="s">
        <v>1027</v>
      </c>
      <c r="F141" s="134" t="s">
        <v>310</v>
      </c>
      <c r="G141" s="134" t="s">
        <v>311</v>
      </c>
      <c r="H141" s="135">
        <v>0</v>
      </c>
      <c r="I141" s="135">
        <v>1600</v>
      </c>
      <c r="J141" s="135">
        <v>1600</v>
      </c>
      <c r="K141" t="str">
        <f>VLOOKUP(C141,ResCat!$A$2:$B$268,2,FALSE)</f>
        <v>DOISG</v>
      </c>
    </row>
    <row r="142" spans="3:11" x14ac:dyDescent="0.25">
      <c r="C142" s="134" t="s">
        <v>64</v>
      </c>
      <c r="D142" s="134" t="s">
        <v>0</v>
      </c>
      <c r="E142" s="134" t="s">
        <v>1028</v>
      </c>
      <c r="F142" s="134" t="s">
        <v>310</v>
      </c>
      <c r="G142" s="134" t="s">
        <v>311</v>
      </c>
      <c r="H142" s="135">
        <v>-48536.39</v>
      </c>
      <c r="I142" s="135">
        <v>-45071.99</v>
      </c>
      <c r="J142" s="135">
        <v>4548</v>
      </c>
      <c r="K142" t="str">
        <f>VLOOKUP(C142,ResCat!$A$2:$B$268,2,FALSE)</f>
        <v>DOISG</v>
      </c>
    </row>
    <row r="143" spans="3:11" x14ac:dyDescent="0.25">
      <c r="C143" s="134" t="s">
        <v>64</v>
      </c>
      <c r="D143" s="134" t="s">
        <v>0</v>
      </c>
      <c r="E143" s="134" t="s">
        <v>1029</v>
      </c>
      <c r="F143" s="134" t="s">
        <v>310</v>
      </c>
      <c r="G143" s="134" t="s">
        <v>311</v>
      </c>
      <c r="H143" s="135">
        <v>37780.160000000003</v>
      </c>
      <c r="I143" s="135">
        <v>39002.870000000003</v>
      </c>
      <c r="J143" s="135">
        <v>140079.82</v>
      </c>
      <c r="K143" t="str">
        <f>VLOOKUP(C143,ResCat!$A$2:$B$268,2,FALSE)</f>
        <v>DOISG</v>
      </c>
    </row>
    <row r="144" spans="3:11" x14ac:dyDescent="0.25">
      <c r="C144" s="134" t="s">
        <v>64</v>
      </c>
      <c r="D144" s="134" t="s">
        <v>0</v>
      </c>
      <c r="E144" s="134" t="s">
        <v>349</v>
      </c>
      <c r="F144" s="134" t="s">
        <v>310</v>
      </c>
      <c r="G144" s="134" t="s">
        <v>311</v>
      </c>
      <c r="H144" s="135">
        <v>-12637.27</v>
      </c>
      <c r="I144" s="135">
        <v>-7195.67</v>
      </c>
      <c r="J144" s="135">
        <v>41195</v>
      </c>
      <c r="K144" t="str">
        <f>VLOOKUP(C144,ResCat!$A$2:$B$268,2,FALSE)</f>
        <v>DOISG</v>
      </c>
    </row>
    <row r="145" spans="3:11" x14ac:dyDescent="0.25">
      <c r="C145" s="134" t="s">
        <v>64</v>
      </c>
      <c r="D145" s="134" t="s">
        <v>0</v>
      </c>
      <c r="E145" s="134" t="s">
        <v>350</v>
      </c>
      <c r="F145" s="134" t="s">
        <v>310</v>
      </c>
      <c r="G145" s="134" t="s">
        <v>311</v>
      </c>
      <c r="H145" s="135">
        <v>150.66</v>
      </c>
      <c r="I145" s="135">
        <v>4155.1499999999996</v>
      </c>
      <c r="J145" s="135">
        <v>24685.25</v>
      </c>
      <c r="K145" t="str">
        <f>VLOOKUP(C145,ResCat!$A$2:$B$268,2,FALSE)</f>
        <v>DOISG</v>
      </c>
    </row>
    <row r="146" spans="3:11" x14ac:dyDescent="0.25">
      <c r="C146" s="134" t="s">
        <v>64</v>
      </c>
      <c r="D146" s="134" t="s">
        <v>0</v>
      </c>
      <c r="E146" s="134" t="s">
        <v>359</v>
      </c>
      <c r="F146" s="134" t="s">
        <v>310</v>
      </c>
      <c r="G146" s="134" t="s">
        <v>311</v>
      </c>
      <c r="H146" s="135">
        <v>127.74</v>
      </c>
      <c r="I146" s="135">
        <v>3182.48</v>
      </c>
      <c r="J146" s="135">
        <v>23540</v>
      </c>
      <c r="K146" t="str">
        <f>VLOOKUP(C146,ResCat!$A$2:$B$268,2,FALSE)</f>
        <v>DOISG</v>
      </c>
    </row>
    <row r="147" spans="3:11" x14ac:dyDescent="0.25">
      <c r="C147" s="134" t="s">
        <v>64</v>
      </c>
      <c r="D147" s="134" t="s">
        <v>0</v>
      </c>
      <c r="E147" s="134" t="s">
        <v>354</v>
      </c>
      <c r="F147" s="134" t="s">
        <v>310</v>
      </c>
      <c r="G147" s="134" t="s">
        <v>311</v>
      </c>
      <c r="H147" s="135">
        <v>0</v>
      </c>
      <c r="I147" s="135">
        <v>4773.72</v>
      </c>
      <c r="J147" s="135">
        <v>35310</v>
      </c>
      <c r="K147" t="str">
        <f>VLOOKUP(C147,ResCat!$A$2:$B$268,2,FALSE)</f>
        <v>DOISG</v>
      </c>
    </row>
    <row r="148" spans="3:11" x14ac:dyDescent="0.25">
      <c r="C148" s="134" t="s">
        <v>64</v>
      </c>
      <c r="D148" s="134" t="s">
        <v>2</v>
      </c>
      <c r="E148" s="134" t="s">
        <v>1036</v>
      </c>
      <c r="F148" s="134" t="s">
        <v>310</v>
      </c>
      <c r="G148" s="134" t="s">
        <v>311</v>
      </c>
      <c r="H148" s="135">
        <v>-1.82</v>
      </c>
      <c r="I148" s="135">
        <v>-8.9600000000000009</v>
      </c>
      <c r="J148" s="135">
        <v>-40</v>
      </c>
      <c r="K148" t="str">
        <f>VLOOKUP(C148,ResCat!$A$2:$B$268,2,FALSE)</f>
        <v>DOISG</v>
      </c>
    </row>
    <row r="149" spans="3:11" x14ac:dyDescent="0.25">
      <c r="C149" s="134" t="s">
        <v>64</v>
      </c>
      <c r="D149" s="134" t="s">
        <v>2</v>
      </c>
      <c r="E149" s="134" t="s">
        <v>1032</v>
      </c>
      <c r="F149" s="134" t="s">
        <v>310</v>
      </c>
      <c r="G149" s="134" t="s">
        <v>311</v>
      </c>
      <c r="H149" s="135">
        <v>388.56</v>
      </c>
      <c r="I149" s="135">
        <v>388.56</v>
      </c>
      <c r="J149" s="135">
        <v>0</v>
      </c>
      <c r="K149" t="str">
        <f>VLOOKUP(C149,ResCat!$A$2:$B$268,2,FALSE)</f>
        <v>DOISG</v>
      </c>
    </row>
    <row r="150" spans="3:11" x14ac:dyDescent="0.25">
      <c r="C150" s="134" t="s">
        <v>64</v>
      </c>
      <c r="D150" s="134" t="s">
        <v>2</v>
      </c>
      <c r="E150" s="134" t="s">
        <v>367</v>
      </c>
      <c r="F150" s="134" t="s">
        <v>310</v>
      </c>
      <c r="G150" s="134" t="s">
        <v>311</v>
      </c>
      <c r="H150" s="135">
        <v>780</v>
      </c>
      <c r="I150" s="135">
        <v>780</v>
      </c>
      <c r="J150" s="135">
        <v>0</v>
      </c>
      <c r="K150" t="str">
        <f>VLOOKUP(C150,ResCat!$A$2:$B$268,2,FALSE)</f>
        <v>DOISG</v>
      </c>
    </row>
    <row r="151" spans="3:11" x14ac:dyDescent="0.25">
      <c r="C151" s="134" t="s">
        <v>64</v>
      </c>
      <c r="D151" s="134" t="s">
        <v>2</v>
      </c>
      <c r="E151" s="134" t="s">
        <v>1037</v>
      </c>
      <c r="F151" s="134" t="s">
        <v>310</v>
      </c>
      <c r="G151" s="134" t="s">
        <v>311</v>
      </c>
      <c r="H151" s="135">
        <v>-547.54999999999995</v>
      </c>
      <c r="I151" s="135">
        <v>-228</v>
      </c>
      <c r="J151" s="135">
        <v>0</v>
      </c>
      <c r="K151" t="str">
        <f>VLOOKUP(C151,ResCat!$A$2:$B$268,2,FALSE)</f>
        <v>DOISG</v>
      </c>
    </row>
    <row r="152" spans="3:11" x14ac:dyDescent="0.25">
      <c r="C152" s="134" t="s">
        <v>64</v>
      </c>
      <c r="D152" s="134" t="s">
        <v>2</v>
      </c>
      <c r="E152" s="134" t="s">
        <v>1035</v>
      </c>
      <c r="F152" s="134" t="s">
        <v>310</v>
      </c>
      <c r="G152" s="134" t="s">
        <v>311</v>
      </c>
      <c r="H152" s="135">
        <v>-60.789999999999992</v>
      </c>
      <c r="I152" s="135">
        <v>-271.01</v>
      </c>
      <c r="J152" s="135">
        <v>-668.52</v>
      </c>
      <c r="K152" t="str">
        <f>VLOOKUP(C152,ResCat!$A$2:$B$268,2,FALSE)</f>
        <v>DOISG</v>
      </c>
    </row>
    <row r="153" spans="3:11" x14ac:dyDescent="0.25">
      <c r="C153" s="134" t="s">
        <v>64</v>
      </c>
      <c r="D153" s="134" t="s">
        <v>2</v>
      </c>
      <c r="E153" s="134" t="s">
        <v>1025</v>
      </c>
      <c r="F153" s="134" t="s">
        <v>310</v>
      </c>
      <c r="G153" s="134" t="s">
        <v>311</v>
      </c>
      <c r="H153" s="135">
        <v>-113.27999999999997</v>
      </c>
      <c r="I153" s="135">
        <v>-251.78999999999996</v>
      </c>
      <c r="J153" s="135">
        <v>-650</v>
      </c>
      <c r="K153" t="str">
        <f>VLOOKUP(C153,ResCat!$A$2:$B$268,2,FALSE)</f>
        <v>DOISG</v>
      </c>
    </row>
    <row r="154" spans="3:11" x14ac:dyDescent="0.25">
      <c r="C154" s="134" t="s">
        <v>64</v>
      </c>
      <c r="D154" s="134" t="s">
        <v>2</v>
      </c>
      <c r="E154" s="134" t="s">
        <v>365</v>
      </c>
      <c r="F154" s="134" t="s">
        <v>310</v>
      </c>
      <c r="G154" s="134" t="s">
        <v>311</v>
      </c>
      <c r="H154" s="135">
        <v>-669.74</v>
      </c>
      <c r="I154" s="135">
        <v>-1218.9000000000001</v>
      </c>
      <c r="J154" s="135">
        <v>-3531</v>
      </c>
      <c r="K154" t="str">
        <f>VLOOKUP(C154,ResCat!$A$2:$B$268,2,FALSE)</f>
        <v>DOISG</v>
      </c>
    </row>
    <row r="155" spans="3:11" x14ac:dyDescent="0.25">
      <c r="C155" s="134" t="s">
        <v>64</v>
      </c>
      <c r="D155" s="134" t="s">
        <v>2</v>
      </c>
      <c r="E155" s="134" t="s">
        <v>344</v>
      </c>
      <c r="F155" s="134" t="s">
        <v>310</v>
      </c>
      <c r="G155" s="134" t="s">
        <v>311</v>
      </c>
      <c r="H155" s="135">
        <v>-880.47</v>
      </c>
      <c r="I155" s="135">
        <v>-1042.76</v>
      </c>
      <c r="J155" s="135">
        <v>-2982</v>
      </c>
      <c r="K155" t="str">
        <f>VLOOKUP(C155,ResCat!$A$2:$B$268,2,FALSE)</f>
        <v>DOISG</v>
      </c>
    </row>
    <row r="156" spans="3:11" x14ac:dyDescent="0.25">
      <c r="C156" s="134" t="s">
        <v>64</v>
      </c>
      <c r="D156" s="134" t="s">
        <v>2</v>
      </c>
      <c r="E156" s="134" t="s">
        <v>1030</v>
      </c>
      <c r="F156" s="134" t="s">
        <v>310</v>
      </c>
      <c r="G156" s="134" t="s">
        <v>311</v>
      </c>
      <c r="H156" s="135">
        <v>-2788.22</v>
      </c>
      <c r="I156" s="135">
        <v>-3015.4599999999996</v>
      </c>
      <c r="J156" s="135">
        <v>-1473</v>
      </c>
      <c r="K156" t="str">
        <f>VLOOKUP(C156,ResCat!$A$2:$B$268,2,FALSE)</f>
        <v>DOISG</v>
      </c>
    </row>
    <row r="157" spans="3:11" x14ac:dyDescent="0.25">
      <c r="C157" s="134" t="s">
        <v>64</v>
      </c>
      <c r="D157" s="134" t="s">
        <v>2</v>
      </c>
      <c r="E157" s="134" t="s">
        <v>345</v>
      </c>
      <c r="F157" s="134" t="s">
        <v>310</v>
      </c>
      <c r="G157" s="134" t="s">
        <v>311</v>
      </c>
      <c r="H157" s="135">
        <v>626.45999999999992</v>
      </c>
      <c r="I157" s="135">
        <v>288.56999999999988</v>
      </c>
      <c r="J157" s="135">
        <v>-92.650000000000091</v>
      </c>
      <c r="K157" t="str">
        <f>VLOOKUP(C157,ResCat!$A$2:$B$268,2,FALSE)</f>
        <v>DOISG</v>
      </c>
    </row>
    <row r="158" spans="3:11" x14ac:dyDescent="0.25">
      <c r="C158" s="134" t="s">
        <v>64</v>
      </c>
      <c r="D158" s="134" t="s">
        <v>2</v>
      </c>
      <c r="E158" s="134" t="s">
        <v>346</v>
      </c>
      <c r="F158" s="134" t="s">
        <v>310</v>
      </c>
      <c r="G158" s="134" t="s">
        <v>311</v>
      </c>
      <c r="H158" s="135">
        <v>384.67</v>
      </c>
      <c r="I158" s="135">
        <v>241</v>
      </c>
      <c r="J158" s="135">
        <v>241</v>
      </c>
      <c r="K158" t="str">
        <f>VLOOKUP(C158,ResCat!$A$2:$B$268,2,FALSE)</f>
        <v>DOISG</v>
      </c>
    </row>
    <row r="159" spans="3:11" x14ac:dyDescent="0.25">
      <c r="C159" s="134" t="s">
        <v>64</v>
      </c>
      <c r="D159" s="134" t="s">
        <v>2</v>
      </c>
      <c r="E159" s="134" t="s">
        <v>309</v>
      </c>
      <c r="F159" s="134" t="s">
        <v>310</v>
      </c>
      <c r="G159" s="134" t="s">
        <v>311</v>
      </c>
      <c r="H159" s="135">
        <v>133.88999999999999</v>
      </c>
      <c r="I159" s="135">
        <v>2593.8300000000004</v>
      </c>
      <c r="J159" s="135">
        <v>4881.78</v>
      </c>
      <c r="K159" t="str">
        <f>VLOOKUP(C159,ResCat!$A$2:$B$268,2,FALSE)</f>
        <v>DOISG</v>
      </c>
    </row>
    <row r="160" spans="3:11" x14ac:dyDescent="0.25">
      <c r="C160" s="134" t="s">
        <v>64</v>
      </c>
      <c r="D160" s="134" t="s">
        <v>2</v>
      </c>
      <c r="E160" s="134" t="s">
        <v>1026</v>
      </c>
      <c r="F160" s="134" t="s">
        <v>310</v>
      </c>
      <c r="G160" s="134" t="s">
        <v>311</v>
      </c>
      <c r="H160" s="135">
        <v>636.3900000000001</v>
      </c>
      <c r="I160" s="135">
        <v>6707.5700000000033</v>
      </c>
      <c r="J160" s="135">
        <v>6738.8900000000031</v>
      </c>
      <c r="K160" t="str">
        <f>VLOOKUP(C160,ResCat!$A$2:$B$268,2,FALSE)</f>
        <v>DOISG</v>
      </c>
    </row>
    <row r="161" spans="3:11" x14ac:dyDescent="0.25">
      <c r="C161" s="134" t="s">
        <v>64</v>
      </c>
      <c r="D161" s="134" t="s">
        <v>2</v>
      </c>
      <c r="E161" s="134" t="s">
        <v>362</v>
      </c>
      <c r="F161" s="134" t="s">
        <v>310</v>
      </c>
      <c r="G161" s="134" t="s">
        <v>311</v>
      </c>
      <c r="H161" s="135">
        <v>675.6400000000001</v>
      </c>
      <c r="I161" s="135">
        <v>11258.600000000006</v>
      </c>
      <c r="J161" s="135">
        <v>11362.710000000006</v>
      </c>
      <c r="K161" t="str">
        <f>VLOOKUP(C161,ResCat!$A$2:$B$268,2,FALSE)</f>
        <v>DOISG</v>
      </c>
    </row>
    <row r="162" spans="3:11" x14ac:dyDescent="0.25">
      <c r="C162" s="134" t="s">
        <v>64</v>
      </c>
      <c r="D162" s="134" t="s">
        <v>2</v>
      </c>
      <c r="E162" s="134" t="s">
        <v>1027</v>
      </c>
      <c r="F162" s="134" t="s">
        <v>310</v>
      </c>
      <c r="G162" s="134" t="s">
        <v>311</v>
      </c>
      <c r="H162" s="135">
        <v>2901.2599999999993</v>
      </c>
      <c r="I162" s="135">
        <v>8223.4499999999989</v>
      </c>
      <c r="J162" s="135">
        <v>6890.6799999999976</v>
      </c>
      <c r="K162" t="str">
        <f>VLOOKUP(C162,ResCat!$A$2:$B$268,2,FALSE)</f>
        <v>DOISG</v>
      </c>
    </row>
    <row r="163" spans="3:11" x14ac:dyDescent="0.25">
      <c r="C163" s="134" t="s">
        <v>64</v>
      </c>
      <c r="D163" s="134" t="s">
        <v>2</v>
      </c>
      <c r="E163" s="134" t="s">
        <v>1028</v>
      </c>
      <c r="F163" s="134" t="s">
        <v>310</v>
      </c>
      <c r="G163" s="134" t="s">
        <v>311</v>
      </c>
      <c r="H163" s="135">
        <v>910.64</v>
      </c>
      <c r="I163" s="135">
        <v>6506.7300000000032</v>
      </c>
      <c r="J163" s="135">
        <v>6633.760000000002</v>
      </c>
      <c r="K163" t="str">
        <f>VLOOKUP(C163,ResCat!$A$2:$B$268,2,FALSE)</f>
        <v>DOISG</v>
      </c>
    </row>
    <row r="164" spans="3:11" x14ac:dyDescent="0.25">
      <c r="C164" s="134" t="s">
        <v>64</v>
      </c>
      <c r="D164" s="134" t="s">
        <v>2</v>
      </c>
      <c r="E164" s="134" t="s">
        <v>363</v>
      </c>
      <c r="F164" s="134" t="s">
        <v>310</v>
      </c>
      <c r="G164" s="134" t="s">
        <v>311</v>
      </c>
      <c r="H164" s="135">
        <v>637.02</v>
      </c>
      <c r="I164" s="135">
        <v>5497.7400000000007</v>
      </c>
      <c r="J164" s="135">
        <v>5928.9800000000023</v>
      </c>
      <c r="K164" t="str">
        <f>VLOOKUP(C164,ResCat!$A$2:$B$268,2,FALSE)</f>
        <v>DOISG</v>
      </c>
    </row>
    <row r="165" spans="3:11" x14ac:dyDescent="0.25">
      <c r="C165" s="134" t="s">
        <v>64</v>
      </c>
      <c r="D165" s="134" t="s">
        <v>2</v>
      </c>
      <c r="E165" s="134" t="s">
        <v>1029</v>
      </c>
      <c r="F165" s="134" t="s">
        <v>310</v>
      </c>
      <c r="G165" s="134" t="s">
        <v>311</v>
      </c>
      <c r="H165" s="135">
        <v>-166.48000000000008</v>
      </c>
      <c r="I165" s="135">
        <v>6104.92</v>
      </c>
      <c r="J165" s="135">
        <v>17611.7</v>
      </c>
      <c r="K165" t="str">
        <f>VLOOKUP(C165,ResCat!$A$2:$B$268,2,FALSE)</f>
        <v>DOISG</v>
      </c>
    </row>
    <row r="166" spans="3:11" x14ac:dyDescent="0.25">
      <c r="C166" s="134" t="s">
        <v>64</v>
      </c>
      <c r="D166" s="134" t="s">
        <v>2</v>
      </c>
      <c r="E166" s="134" t="s">
        <v>349</v>
      </c>
      <c r="F166" s="134" t="s">
        <v>310</v>
      </c>
      <c r="G166" s="134" t="s">
        <v>311</v>
      </c>
      <c r="H166" s="135">
        <v>28.069999999999943</v>
      </c>
      <c r="I166" s="135">
        <v>6183.54</v>
      </c>
      <c r="J166" s="135">
        <v>6267.3899999999994</v>
      </c>
      <c r="K166" t="str">
        <f>VLOOKUP(C166,ResCat!$A$2:$B$268,2,FALSE)</f>
        <v>DOISG</v>
      </c>
    </row>
    <row r="167" spans="3:11" x14ac:dyDescent="0.25">
      <c r="C167" s="134" t="s">
        <v>64</v>
      </c>
      <c r="D167" s="134" t="s">
        <v>2</v>
      </c>
      <c r="E167" s="134" t="s">
        <v>350</v>
      </c>
      <c r="F167" s="134" t="s">
        <v>310</v>
      </c>
      <c r="G167" s="134" t="s">
        <v>311</v>
      </c>
      <c r="H167" s="135">
        <v>1138.3099999999997</v>
      </c>
      <c r="I167" s="135">
        <v>8004.9100000000026</v>
      </c>
      <c r="J167" s="135">
        <v>8797.5000000000055</v>
      </c>
      <c r="K167" t="str">
        <f>VLOOKUP(C167,ResCat!$A$2:$B$268,2,FALSE)</f>
        <v>DOISG</v>
      </c>
    </row>
    <row r="168" spans="3:11" x14ac:dyDescent="0.25">
      <c r="C168" s="134" t="s">
        <v>64</v>
      </c>
      <c r="D168" s="134" t="s">
        <v>2</v>
      </c>
      <c r="E168" s="134" t="s">
        <v>359</v>
      </c>
      <c r="F168" s="134" t="s">
        <v>310</v>
      </c>
      <c r="G168" s="134" t="s">
        <v>311</v>
      </c>
      <c r="H168" s="135">
        <v>341.89</v>
      </c>
      <c r="I168" s="135">
        <v>4034.4900000000007</v>
      </c>
      <c r="J168" s="135">
        <v>4146.7800000000025</v>
      </c>
      <c r="K168" t="str">
        <f>VLOOKUP(C168,ResCat!$A$2:$B$268,2,FALSE)</f>
        <v>DOISG</v>
      </c>
    </row>
    <row r="169" spans="3:11" x14ac:dyDescent="0.25">
      <c r="C169" s="134" t="s">
        <v>64</v>
      </c>
      <c r="D169" s="134" t="s">
        <v>2</v>
      </c>
      <c r="E169" s="134" t="s">
        <v>354</v>
      </c>
      <c r="F169" s="134" t="s">
        <v>310</v>
      </c>
      <c r="G169" s="134" t="s">
        <v>311</v>
      </c>
      <c r="H169" s="135">
        <v>-11.020000000000053</v>
      </c>
      <c r="I169" s="135">
        <v>3843.9800000000005</v>
      </c>
      <c r="J169" s="135">
        <v>4112.74</v>
      </c>
      <c r="K169" t="str">
        <f>VLOOKUP(C169,ResCat!$A$2:$B$268,2,FALSE)</f>
        <v>DOISG</v>
      </c>
    </row>
    <row r="170" spans="3:11" x14ac:dyDescent="0.25">
      <c r="C170" s="134" t="s">
        <v>64</v>
      </c>
      <c r="D170" s="134" t="s">
        <v>343</v>
      </c>
      <c r="E170" s="134" t="s">
        <v>346</v>
      </c>
      <c r="F170" s="134" t="s">
        <v>1053</v>
      </c>
      <c r="G170" s="134" t="s">
        <v>311</v>
      </c>
      <c r="H170" s="135">
        <v>32.799999999999997</v>
      </c>
      <c r="I170" s="135">
        <v>202.21</v>
      </c>
      <c r="J170" s="135">
        <v>202.21</v>
      </c>
      <c r="K170" t="str">
        <f>VLOOKUP(C170,ResCat!$A$2:$B$268,2,FALSE)</f>
        <v>DOISG</v>
      </c>
    </row>
    <row r="171" spans="3:11" x14ac:dyDescent="0.25">
      <c r="C171" s="134" t="s">
        <v>64</v>
      </c>
      <c r="D171" s="134" t="s">
        <v>343</v>
      </c>
      <c r="E171" s="134" t="s">
        <v>1026</v>
      </c>
      <c r="F171" s="134" t="s">
        <v>1053</v>
      </c>
      <c r="G171" s="134" t="s">
        <v>311</v>
      </c>
      <c r="H171" s="135">
        <v>10.7</v>
      </c>
      <c r="I171" s="135">
        <v>40.700000000000003</v>
      </c>
      <c r="J171" s="135">
        <v>42.760000000000005</v>
      </c>
      <c r="K171" t="str">
        <f>VLOOKUP(C171,ResCat!$A$2:$B$268,2,FALSE)</f>
        <v>DOISG</v>
      </c>
    </row>
    <row r="172" spans="3:11" x14ac:dyDescent="0.25">
      <c r="C172" s="134" t="s">
        <v>64</v>
      </c>
      <c r="D172" s="134" t="s">
        <v>343</v>
      </c>
      <c r="E172" s="134" t="s">
        <v>1027</v>
      </c>
      <c r="F172" s="134" t="s">
        <v>1053</v>
      </c>
      <c r="G172" s="134" t="s">
        <v>311</v>
      </c>
      <c r="H172" s="135">
        <v>0</v>
      </c>
      <c r="I172" s="135">
        <v>289.18</v>
      </c>
      <c r="J172" s="135">
        <v>336.8</v>
      </c>
      <c r="K172" t="str">
        <f>VLOOKUP(C172,ResCat!$A$2:$B$268,2,FALSE)</f>
        <v>DOISG</v>
      </c>
    </row>
    <row r="173" spans="3:11" x14ac:dyDescent="0.25">
      <c r="C173" s="134" t="s">
        <v>64</v>
      </c>
      <c r="D173" s="134" t="s">
        <v>343</v>
      </c>
      <c r="E173" s="134" t="s">
        <v>363</v>
      </c>
      <c r="F173" s="134" t="s">
        <v>1053</v>
      </c>
      <c r="G173" s="134" t="s">
        <v>311</v>
      </c>
      <c r="H173" s="135">
        <v>0</v>
      </c>
      <c r="I173" s="135">
        <v>228.02</v>
      </c>
      <c r="J173" s="135">
        <v>236.15</v>
      </c>
      <c r="K173" t="str">
        <f>VLOOKUP(C173,ResCat!$A$2:$B$268,2,FALSE)</f>
        <v>DOISG</v>
      </c>
    </row>
    <row r="174" spans="3:11" x14ac:dyDescent="0.25">
      <c r="C174" s="134" t="s">
        <v>64</v>
      </c>
      <c r="D174" s="134" t="s">
        <v>343</v>
      </c>
      <c r="E174" s="134" t="s">
        <v>1029</v>
      </c>
      <c r="F174" s="134" t="s">
        <v>1053</v>
      </c>
      <c r="G174" s="134" t="s">
        <v>311</v>
      </c>
      <c r="H174" s="135">
        <v>0</v>
      </c>
      <c r="I174" s="135">
        <v>221.03</v>
      </c>
      <c r="J174" s="135">
        <v>229.16</v>
      </c>
      <c r="K174" t="str">
        <f>VLOOKUP(C174,ResCat!$A$2:$B$268,2,FALSE)</f>
        <v>DOISG</v>
      </c>
    </row>
    <row r="175" spans="3:11" x14ac:dyDescent="0.25">
      <c r="C175" s="134" t="s">
        <v>64</v>
      </c>
      <c r="D175" s="134" t="s">
        <v>343</v>
      </c>
      <c r="E175" s="134" t="s">
        <v>349</v>
      </c>
      <c r="F175" s="134" t="s">
        <v>1053</v>
      </c>
      <c r="G175" s="134" t="s">
        <v>311</v>
      </c>
      <c r="H175" s="135">
        <v>34.54</v>
      </c>
      <c r="I175" s="135">
        <v>118.19</v>
      </c>
      <c r="J175" s="135">
        <v>137.33000000000001</v>
      </c>
      <c r="K175" t="str">
        <f>VLOOKUP(C175,ResCat!$A$2:$B$268,2,FALSE)</f>
        <v>DOISG</v>
      </c>
    </row>
    <row r="176" spans="3:11" x14ac:dyDescent="0.25">
      <c r="C176" s="134" t="s">
        <v>64</v>
      </c>
      <c r="D176" s="134" t="s">
        <v>343</v>
      </c>
      <c r="E176" s="134" t="s">
        <v>350</v>
      </c>
      <c r="F176" s="134" t="s">
        <v>1053</v>
      </c>
      <c r="G176" s="134" t="s">
        <v>311</v>
      </c>
      <c r="H176" s="135">
        <v>0</v>
      </c>
      <c r="I176" s="135">
        <v>12.68</v>
      </c>
      <c r="J176" s="135">
        <v>26.29</v>
      </c>
      <c r="K176" t="str">
        <f>VLOOKUP(C176,ResCat!$A$2:$B$268,2,FALSE)</f>
        <v>DOISG</v>
      </c>
    </row>
    <row r="177" spans="3:11" x14ac:dyDescent="0.25">
      <c r="C177" s="134" t="s">
        <v>64</v>
      </c>
      <c r="D177" s="134" t="s">
        <v>343</v>
      </c>
      <c r="E177" s="134" t="s">
        <v>359</v>
      </c>
      <c r="F177" s="134" t="s">
        <v>1053</v>
      </c>
      <c r="G177" s="134" t="s">
        <v>311</v>
      </c>
      <c r="H177" s="135">
        <v>331.7</v>
      </c>
      <c r="I177" s="135">
        <v>583.44999999999982</v>
      </c>
      <c r="J177" s="135">
        <v>596.05999999999995</v>
      </c>
      <c r="K177" t="str">
        <f>VLOOKUP(C177,ResCat!$A$2:$B$268,2,FALSE)</f>
        <v>DOISG</v>
      </c>
    </row>
    <row r="178" spans="3:11" x14ac:dyDescent="0.25">
      <c r="C178" s="134" t="s">
        <v>64</v>
      </c>
      <c r="D178" s="134" t="s">
        <v>343</v>
      </c>
      <c r="E178" s="134" t="s">
        <v>354</v>
      </c>
      <c r="F178" s="134" t="s">
        <v>1053</v>
      </c>
      <c r="G178" s="134" t="s">
        <v>311</v>
      </c>
      <c r="H178" s="135">
        <v>331.7</v>
      </c>
      <c r="I178" s="135">
        <v>590.74999999999989</v>
      </c>
      <c r="J178" s="135">
        <v>603.36</v>
      </c>
      <c r="K178" t="str">
        <f>VLOOKUP(C178,ResCat!$A$2:$B$268,2,FALSE)</f>
        <v>DOISG</v>
      </c>
    </row>
    <row r="179" spans="3:11" x14ac:dyDescent="0.25">
      <c r="C179" s="134" t="s">
        <v>64</v>
      </c>
      <c r="D179" s="134" t="s">
        <v>1</v>
      </c>
      <c r="E179" s="134" t="s">
        <v>367</v>
      </c>
      <c r="F179" s="134" t="s">
        <v>310</v>
      </c>
      <c r="G179" s="134" t="s">
        <v>311</v>
      </c>
      <c r="H179" s="135">
        <v>-199.76</v>
      </c>
      <c r="I179" s="135">
        <v>-199.76</v>
      </c>
      <c r="J179" s="135">
        <v>0</v>
      </c>
      <c r="K179" t="str">
        <f>VLOOKUP(C179,ResCat!$A$2:$B$268,2,FALSE)</f>
        <v>DOISG</v>
      </c>
    </row>
    <row r="180" spans="3:11" x14ac:dyDescent="0.25">
      <c r="C180" s="134" t="s">
        <v>64</v>
      </c>
      <c r="D180" s="134" t="s">
        <v>1</v>
      </c>
      <c r="E180" s="134" t="s">
        <v>1037</v>
      </c>
      <c r="F180" s="134" t="s">
        <v>310</v>
      </c>
      <c r="G180" s="134" t="s">
        <v>311</v>
      </c>
      <c r="H180" s="135">
        <v>-414.89</v>
      </c>
      <c r="I180" s="135">
        <v>-414.89</v>
      </c>
      <c r="J180" s="135">
        <v>2741</v>
      </c>
      <c r="K180" t="str">
        <f>VLOOKUP(C180,ResCat!$A$2:$B$268,2,FALSE)</f>
        <v>DOISG</v>
      </c>
    </row>
    <row r="181" spans="3:11" x14ac:dyDescent="0.25">
      <c r="C181" s="134" t="s">
        <v>64</v>
      </c>
      <c r="D181" s="134" t="s">
        <v>1</v>
      </c>
      <c r="E181" s="134" t="s">
        <v>365</v>
      </c>
      <c r="F181" s="134" t="s">
        <v>310</v>
      </c>
      <c r="G181" s="134" t="s">
        <v>311</v>
      </c>
      <c r="H181" s="135">
        <v>-2733.6000000000004</v>
      </c>
      <c r="I181" s="135">
        <v>-2733.6000000000004</v>
      </c>
      <c r="J181" s="135">
        <v>101</v>
      </c>
      <c r="K181" t="str">
        <f>VLOOKUP(C181,ResCat!$A$2:$B$268,2,FALSE)</f>
        <v>DOISG</v>
      </c>
    </row>
    <row r="182" spans="3:11" x14ac:dyDescent="0.25">
      <c r="C182" s="134" t="s">
        <v>64</v>
      </c>
      <c r="D182" s="134" t="s">
        <v>1</v>
      </c>
      <c r="E182" s="134" t="s">
        <v>344</v>
      </c>
      <c r="F182" s="134" t="s">
        <v>310</v>
      </c>
      <c r="G182" s="134" t="s">
        <v>311</v>
      </c>
      <c r="H182" s="135">
        <v>-592.55999999999995</v>
      </c>
      <c r="I182" s="135">
        <v>-592.55999999999995</v>
      </c>
      <c r="J182" s="135">
        <v>0</v>
      </c>
      <c r="K182" t="str">
        <f>VLOOKUP(C182,ResCat!$A$2:$B$268,2,FALSE)</f>
        <v>DOISG</v>
      </c>
    </row>
    <row r="183" spans="3:11" x14ac:dyDescent="0.25">
      <c r="C183" s="134" t="s">
        <v>64</v>
      </c>
      <c r="D183" s="134" t="s">
        <v>1</v>
      </c>
      <c r="E183" s="134" t="s">
        <v>1030</v>
      </c>
      <c r="F183" s="134" t="s">
        <v>310</v>
      </c>
      <c r="G183" s="134" t="s">
        <v>311</v>
      </c>
      <c r="H183" s="135">
        <v>-111.77</v>
      </c>
      <c r="I183" s="135">
        <v>-111.77</v>
      </c>
      <c r="J183" s="135">
        <v>-214</v>
      </c>
      <c r="K183" t="str">
        <f>VLOOKUP(C183,ResCat!$A$2:$B$268,2,FALSE)</f>
        <v>DOISG</v>
      </c>
    </row>
    <row r="184" spans="3:11" x14ac:dyDescent="0.25">
      <c r="C184" s="134" t="s">
        <v>64</v>
      </c>
      <c r="D184" s="134" t="s">
        <v>1</v>
      </c>
      <c r="E184" s="134" t="s">
        <v>346</v>
      </c>
      <c r="F184" s="134" t="s">
        <v>310</v>
      </c>
      <c r="G184" s="134" t="s">
        <v>311</v>
      </c>
      <c r="H184" s="135">
        <v>0</v>
      </c>
      <c r="I184" s="135">
        <v>117</v>
      </c>
      <c r="J184" s="135">
        <v>117</v>
      </c>
      <c r="K184" t="str">
        <f>VLOOKUP(C184,ResCat!$A$2:$B$268,2,FALSE)</f>
        <v>DOISG</v>
      </c>
    </row>
    <row r="185" spans="3:11" x14ac:dyDescent="0.25">
      <c r="C185" s="134" t="s">
        <v>64</v>
      </c>
      <c r="D185" s="134" t="s">
        <v>1</v>
      </c>
      <c r="E185" s="134" t="s">
        <v>309</v>
      </c>
      <c r="F185" s="134" t="s">
        <v>310</v>
      </c>
      <c r="G185" s="134" t="s">
        <v>311</v>
      </c>
      <c r="H185" s="135">
        <v>-267.60000000000002</v>
      </c>
      <c r="I185" s="135">
        <v>1229.2399999999998</v>
      </c>
      <c r="J185" s="135">
        <v>-711.63</v>
      </c>
      <c r="K185" t="str">
        <f>VLOOKUP(C185,ResCat!$A$2:$B$268,2,FALSE)</f>
        <v>DOISG</v>
      </c>
    </row>
    <row r="186" spans="3:11" x14ac:dyDescent="0.25">
      <c r="C186" s="134" t="s">
        <v>64</v>
      </c>
      <c r="D186" s="134" t="s">
        <v>1</v>
      </c>
      <c r="E186" s="134" t="s">
        <v>1026</v>
      </c>
      <c r="F186" s="134" t="s">
        <v>310</v>
      </c>
      <c r="G186" s="134" t="s">
        <v>311</v>
      </c>
      <c r="H186" s="135">
        <v>-1813.7299999999996</v>
      </c>
      <c r="I186" s="135">
        <v>-6276.0399999999991</v>
      </c>
      <c r="J186" s="135">
        <v>-25959.129999999997</v>
      </c>
      <c r="K186" t="str">
        <f>VLOOKUP(C186,ResCat!$A$2:$B$268,2,FALSE)</f>
        <v>DOISG</v>
      </c>
    </row>
    <row r="187" spans="3:11" x14ac:dyDescent="0.25">
      <c r="C187" s="134" t="s">
        <v>64</v>
      </c>
      <c r="D187" s="134" t="s">
        <v>1</v>
      </c>
      <c r="E187" s="134" t="s">
        <v>362</v>
      </c>
      <c r="F187" s="134" t="s">
        <v>310</v>
      </c>
      <c r="G187" s="134" t="s">
        <v>311</v>
      </c>
      <c r="H187" s="135">
        <v>-2021.6</v>
      </c>
      <c r="I187" s="135">
        <v>-1441.82</v>
      </c>
      <c r="J187" s="135">
        <v>-3685.31</v>
      </c>
      <c r="K187" t="str">
        <f>VLOOKUP(C187,ResCat!$A$2:$B$268,2,FALSE)</f>
        <v>DOISG</v>
      </c>
    </row>
    <row r="188" spans="3:11" x14ac:dyDescent="0.25">
      <c r="C188" s="134" t="s">
        <v>64</v>
      </c>
      <c r="D188" s="134" t="s">
        <v>1</v>
      </c>
      <c r="E188" s="134" t="s">
        <v>1027</v>
      </c>
      <c r="F188" s="134" t="s">
        <v>310</v>
      </c>
      <c r="G188" s="134" t="s">
        <v>311</v>
      </c>
      <c r="H188" s="135">
        <v>155853.40000000005</v>
      </c>
      <c r="I188" s="135">
        <v>155291.03000000003</v>
      </c>
      <c r="J188" s="135">
        <v>137679.79</v>
      </c>
      <c r="K188" t="str">
        <f>VLOOKUP(C188,ResCat!$A$2:$B$268,2,FALSE)</f>
        <v>DOISG</v>
      </c>
    </row>
    <row r="189" spans="3:11" x14ac:dyDescent="0.25">
      <c r="C189" s="134" t="s">
        <v>64</v>
      </c>
      <c r="D189" s="134" t="s">
        <v>1</v>
      </c>
      <c r="E189" s="134" t="s">
        <v>1028</v>
      </c>
      <c r="F189" s="134" t="s">
        <v>310</v>
      </c>
      <c r="G189" s="134" t="s">
        <v>311</v>
      </c>
      <c r="H189" s="135">
        <v>7356.34</v>
      </c>
      <c r="I189" s="135">
        <v>15290.2</v>
      </c>
      <c r="J189" s="135">
        <v>15353.140000000001</v>
      </c>
      <c r="K189" t="str">
        <f>VLOOKUP(C189,ResCat!$A$2:$B$268,2,FALSE)</f>
        <v>DOISG</v>
      </c>
    </row>
    <row r="190" spans="3:11" x14ac:dyDescent="0.25">
      <c r="C190" s="134" t="s">
        <v>64</v>
      </c>
      <c r="D190" s="134" t="s">
        <v>1</v>
      </c>
      <c r="E190" s="134" t="s">
        <v>363</v>
      </c>
      <c r="F190" s="134" t="s">
        <v>310</v>
      </c>
      <c r="G190" s="134" t="s">
        <v>311</v>
      </c>
      <c r="H190" s="135">
        <v>-11.35</v>
      </c>
      <c r="I190" s="135">
        <v>242.42000000000002</v>
      </c>
      <c r="J190" s="135">
        <v>253.77</v>
      </c>
      <c r="K190" t="str">
        <f>VLOOKUP(C190,ResCat!$A$2:$B$268,2,FALSE)</f>
        <v>DOISG</v>
      </c>
    </row>
    <row r="191" spans="3:11" x14ac:dyDescent="0.25">
      <c r="C191" s="134" t="s">
        <v>64</v>
      </c>
      <c r="D191" s="134" t="s">
        <v>1</v>
      </c>
      <c r="E191" s="134" t="s">
        <v>1029</v>
      </c>
      <c r="F191" s="134" t="s">
        <v>310</v>
      </c>
      <c r="G191" s="134" t="s">
        <v>311</v>
      </c>
      <c r="H191" s="135">
        <v>113890.26000000001</v>
      </c>
      <c r="I191" s="135">
        <v>118897.64000000001</v>
      </c>
      <c r="J191" s="135">
        <v>-31756.029999999992</v>
      </c>
      <c r="K191" t="str">
        <f>VLOOKUP(C191,ResCat!$A$2:$B$268,2,FALSE)</f>
        <v>DOISG</v>
      </c>
    </row>
    <row r="192" spans="3:11" x14ac:dyDescent="0.25">
      <c r="C192" s="134" t="s">
        <v>64</v>
      </c>
      <c r="D192" s="134" t="s">
        <v>1</v>
      </c>
      <c r="E192" s="134" t="s">
        <v>349</v>
      </c>
      <c r="F192" s="134" t="s">
        <v>310</v>
      </c>
      <c r="G192" s="134" t="s">
        <v>311</v>
      </c>
      <c r="H192" s="135">
        <v>-51796.6</v>
      </c>
      <c r="I192" s="135">
        <v>-48056.619999999995</v>
      </c>
      <c r="J192" s="135">
        <v>1097.7</v>
      </c>
      <c r="K192" t="str">
        <f>VLOOKUP(C192,ResCat!$A$2:$B$268,2,FALSE)</f>
        <v>DOISG</v>
      </c>
    </row>
    <row r="193" spans="3:11" x14ac:dyDescent="0.25">
      <c r="C193" s="134" t="s">
        <v>64</v>
      </c>
      <c r="D193" s="134" t="s">
        <v>1</v>
      </c>
      <c r="E193" s="134" t="s">
        <v>350</v>
      </c>
      <c r="F193" s="134" t="s">
        <v>310</v>
      </c>
      <c r="G193" s="134" t="s">
        <v>311</v>
      </c>
      <c r="H193" s="135">
        <v>-56763.65</v>
      </c>
      <c r="I193" s="135">
        <v>-56137.11</v>
      </c>
      <c r="J193" s="135">
        <v>22725.050000000003</v>
      </c>
      <c r="K193" t="str">
        <f>VLOOKUP(C193,ResCat!$A$2:$B$268,2,FALSE)</f>
        <v>DOISG</v>
      </c>
    </row>
    <row r="194" spans="3:11" x14ac:dyDescent="0.25">
      <c r="C194" s="134" t="s">
        <v>64</v>
      </c>
      <c r="D194" s="134" t="s">
        <v>1</v>
      </c>
      <c r="E194" s="134" t="s">
        <v>359</v>
      </c>
      <c r="F194" s="134" t="s">
        <v>310</v>
      </c>
      <c r="G194" s="134" t="s">
        <v>311</v>
      </c>
      <c r="H194" s="135">
        <v>590.46999999999991</v>
      </c>
      <c r="I194" s="135">
        <v>3480.85</v>
      </c>
      <c r="J194" s="135">
        <v>3431.7900000000004</v>
      </c>
      <c r="K194" t="str">
        <f>VLOOKUP(C194,ResCat!$A$2:$B$268,2,FALSE)</f>
        <v>DOISG</v>
      </c>
    </row>
    <row r="195" spans="3:11" x14ac:dyDescent="0.25">
      <c r="C195" s="134" t="s">
        <v>64</v>
      </c>
      <c r="D195" s="134" t="s">
        <v>1</v>
      </c>
      <c r="E195" s="134" t="s">
        <v>354</v>
      </c>
      <c r="F195" s="134" t="s">
        <v>310</v>
      </c>
      <c r="G195" s="134" t="s">
        <v>311</v>
      </c>
      <c r="H195" s="135">
        <v>-5944.8399999999992</v>
      </c>
      <c r="I195" s="135">
        <v>-5379.4999999999991</v>
      </c>
      <c r="J195" s="135">
        <v>922.34</v>
      </c>
      <c r="K195" t="str">
        <f>VLOOKUP(C195,ResCat!$A$2:$B$268,2,FALSE)</f>
        <v>DOISG</v>
      </c>
    </row>
    <row r="196" spans="3:11" x14ac:dyDescent="0.25">
      <c r="C196" s="134" t="s">
        <v>50</v>
      </c>
      <c r="D196" s="134" t="s">
        <v>3</v>
      </c>
      <c r="E196" s="134" t="s">
        <v>1054</v>
      </c>
      <c r="F196" s="134" t="s">
        <v>310</v>
      </c>
      <c r="G196" s="134" t="s">
        <v>311</v>
      </c>
      <c r="H196" s="135">
        <v>-1051.48</v>
      </c>
      <c r="I196" s="135">
        <v>-1051.48</v>
      </c>
      <c r="J196" s="135">
        <v>-4005</v>
      </c>
      <c r="K196" t="str">
        <f>VLOOKUP(C196,ResCat!$A$2:$B$268,2,FALSE)</f>
        <v>DOIIFP</v>
      </c>
    </row>
    <row r="197" spans="3:11" x14ac:dyDescent="0.25">
      <c r="C197" s="134" t="s">
        <v>50</v>
      </c>
      <c r="D197" s="134" t="s">
        <v>3</v>
      </c>
      <c r="E197" s="134" t="s">
        <v>1043</v>
      </c>
      <c r="F197" s="134" t="s">
        <v>310</v>
      </c>
      <c r="G197" s="134" t="s">
        <v>311</v>
      </c>
      <c r="H197" s="135">
        <v>-483.4</v>
      </c>
      <c r="I197" s="135">
        <v>-483.4</v>
      </c>
      <c r="J197" s="135">
        <v>0</v>
      </c>
      <c r="K197" t="str">
        <f>VLOOKUP(C197,ResCat!$A$2:$B$268,2,FALSE)</f>
        <v>DOIIFP</v>
      </c>
    </row>
    <row r="198" spans="3:11" x14ac:dyDescent="0.25">
      <c r="C198" s="134" t="s">
        <v>50</v>
      </c>
      <c r="D198" s="134" t="s">
        <v>3</v>
      </c>
      <c r="E198" s="134" t="s">
        <v>1047</v>
      </c>
      <c r="F198" s="134" t="s">
        <v>310</v>
      </c>
      <c r="G198" s="134" t="s">
        <v>311</v>
      </c>
      <c r="H198" s="135">
        <v>-22.53</v>
      </c>
      <c r="I198" s="135">
        <v>-32.18</v>
      </c>
      <c r="J198" s="135">
        <v>-107</v>
      </c>
      <c r="K198" t="str">
        <f>VLOOKUP(C198,ResCat!$A$2:$B$268,2,FALSE)</f>
        <v>DOIIFP</v>
      </c>
    </row>
    <row r="199" spans="3:11" x14ac:dyDescent="0.25">
      <c r="C199" s="134" t="s">
        <v>50</v>
      </c>
      <c r="D199" s="134" t="s">
        <v>3</v>
      </c>
      <c r="E199" s="134" t="s">
        <v>1036</v>
      </c>
      <c r="F199" s="134" t="s">
        <v>310</v>
      </c>
      <c r="G199" s="134" t="s">
        <v>311</v>
      </c>
      <c r="H199" s="135">
        <v>1060</v>
      </c>
      <c r="I199" s="135">
        <v>0</v>
      </c>
      <c r="J199" s="135">
        <v>0</v>
      </c>
      <c r="K199" t="str">
        <f>VLOOKUP(C199,ResCat!$A$2:$B$268,2,FALSE)</f>
        <v>DOIIFP</v>
      </c>
    </row>
    <row r="200" spans="3:11" x14ac:dyDescent="0.25">
      <c r="C200" s="134" t="s">
        <v>50</v>
      </c>
      <c r="D200" s="134" t="s">
        <v>3</v>
      </c>
      <c r="E200" s="134" t="s">
        <v>1035</v>
      </c>
      <c r="F200" s="134" t="s">
        <v>310</v>
      </c>
      <c r="G200" s="134" t="s">
        <v>311</v>
      </c>
      <c r="H200" s="135">
        <v>-299.27000000000004</v>
      </c>
      <c r="I200" s="135">
        <v>-506.15</v>
      </c>
      <c r="J200" s="135">
        <v>-989.51</v>
      </c>
      <c r="K200" t="str">
        <f>VLOOKUP(C200,ResCat!$A$2:$B$268,2,FALSE)</f>
        <v>DOIIFP</v>
      </c>
    </row>
    <row r="201" spans="3:11" x14ac:dyDescent="0.25">
      <c r="C201" s="134" t="s">
        <v>50</v>
      </c>
      <c r="D201" s="134" t="s">
        <v>3</v>
      </c>
      <c r="E201" s="134" t="s">
        <v>365</v>
      </c>
      <c r="F201" s="134" t="s">
        <v>310</v>
      </c>
      <c r="G201" s="134" t="s">
        <v>311</v>
      </c>
      <c r="H201" s="135">
        <v>-73.319999999999993</v>
      </c>
      <c r="I201" s="135">
        <v>-73.319999999999993</v>
      </c>
      <c r="J201" s="135">
        <v>0</v>
      </c>
      <c r="K201" t="str">
        <f>VLOOKUP(C201,ResCat!$A$2:$B$268,2,FALSE)</f>
        <v>DOIIFP</v>
      </c>
    </row>
    <row r="202" spans="3:11" x14ac:dyDescent="0.25">
      <c r="C202" s="134" t="s">
        <v>50</v>
      </c>
      <c r="D202" s="134" t="s">
        <v>3</v>
      </c>
      <c r="E202" s="134" t="s">
        <v>344</v>
      </c>
      <c r="F202" s="134" t="s">
        <v>310</v>
      </c>
      <c r="G202" s="134" t="s">
        <v>311</v>
      </c>
      <c r="H202" s="135">
        <v>-160.65</v>
      </c>
      <c r="I202" s="135">
        <v>-320.34000000000003</v>
      </c>
      <c r="J202" s="135">
        <v>-570</v>
      </c>
      <c r="K202" t="str">
        <f>VLOOKUP(C202,ResCat!$A$2:$B$268,2,FALSE)</f>
        <v>DOIIFP</v>
      </c>
    </row>
    <row r="203" spans="3:11" x14ac:dyDescent="0.25">
      <c r="C203" s="134" t="s">
        <v>50</v>
      </c>
      <c r="D203" s="134" t="s">
        <v>3</v>
      </c>
      <c r="E203" s="134" t="s">
        <v>1030</v>
      </c>
      <c r="F203" s="134" t="s">
        <v>310</v>
      </c>
      <c r="G203" s="134" t="s">
        <v>311</v>
      </c>
      <c r="H203" s="135">
        <v>-23.26</v>
      </c>
      <c r="I203" s="135">
        <v>-38.76</v>
      </c>
      <c r="J203" s="135">
        <v>-65</v>
      </c>
      <c r="K203" t="str">
        <f>VLOOKUP(C203,ResCat!$A$2:$B$268,2,FALSE)</f>
        <v>DOIIFP</v>
      </c>
    </row>
    <row r="204" spans="3:11" x14ac:dyDescent="0.25">
      <c r="C204" s="134" t="s">
        <v>50</v>
      </c>
      <c r="D204" s="134" t="s">
        <v>3</v>
      </c>
      <c r="E204" s="134" t="s">
        <v>345</v>
      </c>
      <c r="F204" s="134" t="s">
        <v>310</v>
      </c>
      <c r="G204" s="134" t="s">
        <v>311</v>
      </c>
      <c r="H204" s="135">
        <v>-213.25</v>
      </c>
      <c r="I204" s="135">
        <v>-408.98</v>
      </c>
      <c r="J204" s="135">
        <v>-722.92</v>
      </c>
      <c r="K204" t="str">
        <f>VLOOKUP(C204,ResCat!$A$2:$B$268,2,FALSE)</f>
        <v>DOIIFP</v>
      </c>
    </row>
    <row r="205" spans="3:11" x14ac:dyDescent="0.25">
      <c r="C205" s="134" t="s">
        <v>50</v>
      </c>
      <c r="D205" s="134" t="s">
        <v>3</v>
      </c>
      <c r="E205" s="134" t="s">
        <v>309</v>
      </c>
      <c r="F205" s="134" t="s">
        <v>310</v>
      </c>
      <c r="G205" s="134" t="s">
        <v>311</v>
      </c>
      <c r="H205" s="135">
        <v>-194.17</v>
      </c>
      <c r="I205" s="135">
        <v>-194.17</v>
      </c>
      <c r="J205" s="135">
        <v>-194.17</v>
      </c>
      <c r="K205" t="str">
        <f>VLOOKUP(C205,ResCat!$A$2:$B$268,2,FALSE)</f>
        <v>DOIIFP</v>
      </c>
    </row>
    <row r="206" spans="3:11" x14ac:dyDescent="0.25">
      <c r="C206" s="134" t="s">
        <v>50</v>
      </c>
      <c r="D206" s="134" t="s">
        <v>3</v>
      </c>
      <c r="E206" s="134" t="s">
        <v>1026</v>
      </c>
      <c r="F206" s="134" t="s">
        <v>310</v>
      </c>
      <c r="G206" s="134" t="s">
        <v>311</v>
      </c>
      <c r="H206" s="135">
        <v>-159.91999999999999</v>
      </c>
      <c r="I206" s="135">
        <v>-90.109999999999985</v>
      </c>
      <c r="J206" s="135">
        <v>304.23</v>
      </c>
      <c r="K206" t="str">
        <f>VLOOKUP(C206,ResCat!$A$2:$B$268,2,FALSE)</f>
        <v>DOIIFP</v>
      </c>
    </row>
    <row r="207" spans="3:11" x14ac:dyDescent="0.25">
      <c r="C207" s="134" t="s">
        <v>50</v>
      </c>
      <c r="D207" s="134" t="s">
        <v>3</v>
      </c>
      <c r="E207" s="134" t="s">
        <v>362</v>
      </c>
      <c r="F207" s="134" t="s">
        <v>310</v>
      </c>
      <c r="G207" s="134" t="s">
        <v>311</v>
      </c>
      <c r="H207" s="135">
        <v>-637.53</v>
      </c>
      <c r="I207" s="135">
        <v>-637.53</v>
      </c>
      <c r="J207" s="135">
        <v>0</v>
      </c>
      <c r="K207" t="str">
        <f>VLOOKUP(C207,ResCat!$A$2:$B$268,2,FALSE)</f>
        <v>DOIIFP</v>
      </c>
    </row>
    <row r="208" spans="3:11" x14ac:dyDescent="0.25">
      <c r="C208" s="134" t="s">
        <v>50</v>
      </c>
      <c r="D208" s="134" t="s">
        <v>3</v>
      </c>
      <c r="E208" s="134" t="s">
        <v>1027</v>
      </c>
      <c r="F208" s="134" t="s">
        <v>310</v>
      </c>
      <c r="G208" s="134" t="s">
        <v>311</v>
      </c>
      <c r="H208" s="135">
        <v>-60.46</v>
      </c>
      <c r="I208" s="135">
        <v>-60.46</v>
      </c>
      <c r="J208" s="135">
        <v>0</v>
      </c>
      <c r="K208" t="str">
        <f>VLOOKUP(C208,ResCat!$A$2:$B$268,2,FALSE)</f>
        <v>DOIIFP</v>
      </c>
    </row>
    <row r="209" spans="3:11" x14ac:dyDescent="0.25">
      <c r="C209" s="134" t="s">
        <v>50</v>
      </c>
      <c r="D209" s="134" t="s">
        <v>3</v>
      </c>
      <c r="E209" s="134" t="s">
        <v>1028</v>
      </c>
      <c r="F209" s="134" t="s">
        <v>310</v>
      </c>
      <c r="G209" s="134" t="s">
        <v>311</v>
      </c>
      <c r="H209" s="135">
        <v>0</v>
      </c>
      <c r="I209" s="135">
        <v>184.92999999999998</v>
      </c>
      <c r="J209" s="135">
        <v>184.92999999999998</v>
      </c>
      <c r="K209" t="str">
        <f>VLOOKUP(C209,ResCat!$A$2:$B$268,2,FALSE)</f>
        <v>DOIIFP</v>
      </c>
    </row>
    <row r="210" spans="3:11" x14ac:dyDescent="0.25">
      <c r="C210" s="134" t="s">
        <v>50</v>
      </c>
      <c r="D210" s="134" t="s">
        <v>3</v>
      </c>
      <c r="E210" s="134" t="s">
        <v>363</v>
      </c>
      <c r="F210" s="134" t="s">
        <v>310</v>
      </c>
      <c r="G210" s="134" t="s">
        <v>311</v>
      </c>
      <c r="H210" s="135">
        <v>-33.74</v>
      </c>
      <c r="I210" s="135">
        <v>-37.270000000000003</v>
      </c>
      <c r="J210" s="135">
        <v>-12</v>
      </c>
      <c r="K210" t="str">
        <f>VLOOKUP(C210,ResCat!$A$2:$B$268,2,FALSE)</f>
        <v>DOIIFP</v>
      </c>
    </row>
    <row r="211" spans="3:11" x14ac:dyDescent="0.25">
      <c r="C211" s="134" t="s">
        <v>50</v>
      </c>
      <c r="D211" s="134" t="s">
        <v>3</v>
      </c>
      <c r="E211" s="134" t="s">
        <v>1029</v>
      </c>
      <c r="F211" s="134" t="s">
        <v>310</v>
      </c>
      <c r="G211" s="134" t="s">
        <v>311</v>
      </c>
      <c r="H211" s="135">
        <v>-1758.94</v>
      </c>
      <c r="I211" s="135">
        <v>-1758.94</v>
      </c>
      <c r="J211" s="135">
        <v>-862.6</v>
      </c>
      <c r="K211" t="str">
        <f>VLOOKUP(C211,ResCat!$A$2:$B$268,2,FALSE)</f>
        <v>DOIIFP</v>
      </c>
    </row>
    <row r="212" spans="3:11" x14ac:dyDescent="0.25">
      <c r="C212" s="134" t="s">
        <v>50</v>
      </c>
      <c r="D212" s="134" t="s">
        <v>3</v>
      </c>
      <c r="E212" s="134" t="s">
        <v>354</v>
      </c>
      <c r="F212" s="134" t="s">
        <v>310</v>
      </c>
      <c r="G212" s="134" t="s">
        <v>311</v>
      </c>
      <c r="H212" s="135">
        <v>0</v>
      </c>
      <c r="I212" s="135">
        <v>89.89</v>
      </c>
      <c r="J212" s="135">
        <v>89.89</v>
      </c>
      <c r="K212" t="str">
        <f>VLOOKUP(C212,ResCat!$A$2:$B$268,2,FALSE)</f>
        <v>DOIIFP</v>
      </c>
    </row>
    <row r="213" spans="3:11" x14ac:dyDescent="0.25">
      <c r="C213" s="134" t="s">
        <v>50</v>
      </c>
      <c r="D213" s="134" t="s">
        <v>3</v>
      </c>
      <c r="E213" s="134" t="s">
        <v>366</v>
      </c>
      <c r="F213" s="134" t="s">
        <v>310</v>
      </c>
      <c r="G213" s="134" t="s">
        <v>311</v>
      </c>
      <c r="H213" s="135">
        <v>-3.43</v>
      </c>
      <c r="I213" s="135">
        <v>-3.43</v>
      </c>
      <c r="J213" s="135">
        <v>-15</v>
      </c>
      <c r="K213" t="str">
        <f>VLOOKUP(C213,ResCat!$A$2:$B$268,2,FALSE)</f>
        <v>DOIIFP</v>
      </c>
    </row>
    <row r="214" spans="3:11" x14ac:dyDescent="0.25">
      <c r="C214" s="134" t="s">
        <v>50</v>
      </c>
      <c r="D214" s="134" t="s">
        <v>3</v>
      </c>
      <c r="E214" s="134" t="s">
        <v>337</v>
      </c>
      <c r="F214" s="134" t="s">
        <v>310</v>
      </c>
      <c r="G214" s="134" t="s">
        <v>311</v>
      </c>
      <c r="H214" s="135">
        <v>1243.28</v>
      </c>
      <c r="I214" s="135">
        <v>1922</v>
      </c>
      <c r="J214" s="135">
        <v>5279.17</v>
      </c>
      <c r="K214" t="str">
        <f>VLOOKUP(C214,ResCat!$A$2:$B$268,2,FALSE)</f>
        <v>DOIIFP</v>
      </c>
    </row>
    <row r="215" spans="3:11" x14ac:dyDescent="0.25">
      <c r="C215" s="134" t="s">
        <v>50</v>
      </c>
      <c r="D215" s="134" t="s">
        <v>3</v>
      </c>
      <c r="E215" s="134" t="s">
        <v>352</v>
      </c>
      <c r="F215" s="134" t="s">
        <v>310</v>
      </c>
      <c r="G215" s="134" t="s">
        <v>351</v>
      </c>
      <c r="H215" s="135">
        <v>-175.05</v>
      </c>
      <c r="I215" s="135">
        <v>-175.05</v>
      </c>
      <c r="J215" s="135">
        <v>-700</v>
      </c>
      <c r="K215" t="str">
        <f>VLOOKUP(C215,ResCat!$A$2:$B$268,2,FALSE)</f>
        <v>DOIIFP</v>
      </c>
    </row>
    <row r="216" spans="3:11" x14ac:dyDescent="0.25">
      <c r="C216" s="134" t="s">
        <v>50</v>
      </c>
      <c r="D216" s="134" t="s">
        <v>3</v>
      </c>
      <c r="E216" s="134" t="s">
        <v>347</v>
      </c>
      <c r="F216" s="134" t="s">
        <v>310</v>
      </c>
      <c r="G216" s="134" t="s">
        <v>360</v>
      </c>
      <c r="H216" s="135">
        <v>471.44</v>
      </c>
      <c r="I216" s="135">
        <v>594.16</v>
      </c>
      <c r="J216" s="135">
        <v>1701.85</v>
      </c>
      <c r="K216" t="str">
        <f>VLOOKUP(C216,ResCat!$A$2:$B$268,2,FALSE)</f>
        <v>DOIIFP</v>
      </c>
    </row>
    <row r="217" spans="3:11" x14ac:dyDescent="0.25">
      <c r="C217" s="134" t="s">
        <v>50</v>
      </c>
      <c r="D217" s="134" t="s">
        <v>3</v>
      </c>
      <c r="E217" s="134" t="s">
        <v>361</v>
      </c>
      <c r="F217" s="134" t="s">
        <v>310</v>
      </c>
      <c r="G217" s="134" t="s">
        <v>355</v>
      </c>
      <c r="H217" s="135">
        <v>0</v>
      </c>
      <c r="I217" s="135">
        <v>62.71</v>
      </c>
      <c r="J217" s="135">
        <v>62.71</v>
      </c>
      <c r="K217" t="str">
        <f>VLOOKUP(C217,ResCat!$A$2:$B$268,2,FALSE)</f>
        <v>DOIIFP</v>
      </c>
    </row>
    <row r="218" spans="3:11" x14ac:dyDescent="0.25">
      <c r="C218" s="134" t="s">
        <v>50</v>
      </c>
      <c r="D218" s="134" t="s">
        <v>3</v>
      </c>
      <c r="E218" s="134" t="s">
        <v>312</v>
      </c>
      <c r="F218" s="134" t="s">
        <v>310</v>
      </c>
      <c r="G218" s="134" t="s">
        <v>364</v>
      </c>
      <c r="H218" s="135">
        <v>53.53</v>
      </c>
      <c r="I218" s="135">
        <v>132.16</v>
      </c>
      <c r="J218" s="135">
        <v>1025.5</v>
      </c>
      <c r="K218" t="str">
        <f>VLOOKUP(C218,ResCat!$A$2:$B$268,2,FALSE)</f>
        <v>DOIIFP</v>
      </c>
    </row>
    <row r="219" spans="3:11" x14ac:dyDescent="0.25">
      <c r="C219" s="134" t="s">
        <v>50</v>
      </c>
      <c r="D219" s="134" t="s">
        <v>3</v>
      </c>
      <c r="E219" s="134" t="s">
        <v>357</v>
      </c>
      <c r="F219" s="134" t="s">
        <v>310</v>
      </c>
      <c r="G219" s="134" t="s">
        <v>338</v>
      </c>
      <c r="H219" s="135">
        <v>-18.159999999999997</v>
      </c>
      <c r="I219" s="135">
        <v>364.84000000000003</v>
      </c>
      <c r="J219" s="135">
        <v>1140.3800000000001</v>
      </c>
      <c r="K219" t="str">
        <f>VLOOKUP(C219,ResCat!$A$2:$B$268,2,FALSE)</f>
        <v>DOIIFP</v>
      </c>
    </row>
    <row r="220" spans="3:11" x14ac:dyDescent="0.25">
      <c r="C220" s="134" t="s">
        <v>50</v>
      </c>
      <c r="D220" s="134" t="s">
        <v>3</v>
      </c>
      <c r="E220" s="134" t="s">
        <v>314</v>
      </c>
      <c r="F220" s="134" t="s">
        <v>310</v>
      </c>
      <c r="G220" s="134" t="s">
        <v>356</v>
      </c>
      <c r="H220" s="135">
        <v>-90.5</v>
      </c>
      <c r="I220" s="135">
        <v>-161.85</v>
      </c>
      <c r="J220" s="135">
        <v>-150</v>
      </c>
      <c r="K220" t="str">
        <f>VLOOKUP(C220,ResCat!$A$2:$B$268,2,FALSE)</f>
        <v>DOIIFP</v>
      </c>
    </row>
    <row r="221" spans="3:11" x14ac:dyDescent="0.25">
      <c r="C221" s="134" t="s">
        <v>50</v>
      </c>
      <c r="D221" s="134" t="s">
        <v>3</v>
      </c>
      <c r="E221" s="134" t="s">
        <v>339</v>
      </c>
      <c r="F221" s="134" t="s">
        <v>310</v>
      </c>
      <c r="G221" s="134" t="s">
        <v>353</v>
      </c>
      <c r="H221" s="135">
        <v>19.75</v>
      </c>
      <c r="I221" s="135">
        <v>32.909999999999997</v>
      </c>
      <c r="J221" s="135">
        <v>32.909999999999997</v>
      </c>
      <c r="K221" t="str">
        <f>VLOOKUP(C221,ResCat!$A$2:$B$268,2,FALSE)</f>
        <v>DOIIFP</v>
      </c>
    </row>
    <row r="222" spans="3:11" x14ac:dyDescent="0.25">
      <c r="C222" s="134" t="s">
        <v>50</v>
      </c>
      <c r="D222" s="134" t="s">
        <v>3</v>
      </c>
      <c r="E222" s="134" t="s">
        <v>342</v>
      </c>
      <c r="F222" s="134" t="s">
        <v>310</v>
      </c>
      <c r="G222" s="134" t="s">
        <v>348</v>
      </c>
      <c r="H222" s="135">
        <v>26.65</v>
      </c>
      <c r="I222" s="135">
        <v>26.65</v>
      </c>
      <c r="J222" s="135">
        <v>-70</v>
      </c>
      <c r="K222" t="str">
        <f>VLOOKUP(C222,ResCat!$A$2:$B$268,2,FALSE)</f>
        <v>DOIIFP</v>
      </c>
    </row>
    <row r="223" spans="3:11" x14ac:dyDescent="0.25">
      <c r="C223" s="134" t="s">
        <v>50</v>
      </c>
      <c r="D223" s="134" t="s">
        <v>3</v>
      </c>
      <c r="E223" s="134" t="s">
        <v>316</v>
      </c>
      <c r="F223" s="134" t="s">
        <v>310</v>
      </c>
      <c r="G223" s="134" t="s">
        <v>313</v>
      </c>
      <c r="H223" s="135">
        <v>0</v>
      </c>
      <c r="I223" s="135">
        <v>-50.64</v>
      </c>
      <c r="J223" s="135">
        <v>-62.36</v>
      </c>
      <c r="K223" t="str">
        <f>VLOOKUP(C223,ResCat!$A$2:$B$268,2,FALSE)</f>
        <v>DOIIFP</v>
      </c>
    </row>
    <row r="224" spans="3:11" x14ac:dyDescent="0.25">
      <c r="C224" s="134" t="s">
        <v>50</v>
      </c>
      <c r="D224" s="134" t="s">
        <v>3</v>
      </c>
      <c r="E224" s="134" t="s">
        <v>318</v>
      </c>
      <c r="F224" s="134" t="s">
        <v>310</v>
      </c>
      <c r="G224" s="134" t="s">
        <v>358</v>
      </c>
      <c r="H224" s="135">
        <v>1505.75</v>
      </c>
      <c r="I224" s="135">
        <v>1667.3500000000001</v>
      </c>
      <c r="J224" s="135">
        <v>1797.89</v>
      </c>
      <c r="K224" t="str">
        <f>VLOOKUP(C224,ResCat!$A$2:$B$268,2,FALSE)</f>
        <v>DOIIFP</v>
      </c>
    </row>
    <row r="225" spans="3:11" x14ac:dyDescent="0.25">
      <c r="C225" s="134" t="s">
        <v>50</v>
      </c>
      <c r="D225" s="134" t="s">
        <v>3</v>
      </c>
      <c r="E225" s="134" t="s">
        <v>320</v>
      </c>
      <c r="F225" s="134" t="s">
        <v>310</v>
      </c>
      <c r="G225" s="134" t="s">
        <v>315</v>
      </c>
      <c r="H225" s="135">
        <v>1427.6200000000001</v>
      </c>
      <c r="I225" s="135">
        <v>1012.96</v>
      </c>
      <c r="J225" s="135">
        <v>4832.49</v>
      </c>
      <c r="K225" t="str">
        <f>VLOOKUP(C225,ResCat!$A$2:$B$268,2,FALSE)</f>
        <v>DOIIFP</v>
      </c>
    </row>
    <row r="226" spans="3:11" x14ac:dyDescent="0.25">
      <c r="C226" s="134" t="s">
        <v>50</v>
      </c>
      <c r="D226" s="134" t="s">
        <v>3</v>
      </c>
      <c r="E226" s="134" t="s">
        <v>322</v>
      </c>
      <c r="F226" s="134" t="s">
        <v>310</v>
      </c>
      <c r="G226" s="134" t="s">
        <v>341</v>
      </c>
      <c r="H226" s="135">
        <v>321.39</v>
      </c>
      <c r="I226" s="135">
        <v>670.28000000000009</v>
      </c>
      <c r="J226" s="135">
        <v>3083.15</v>
      </c>
      <c r="K226" t="str">
        <f>VLOOKUP(C226,ResCat!$A$2:$B$268,2,FALSE)</f>
        <v>DOIIFP</v>
      </c>
    </row>
    <row r="227" spans="3:11" x14ac:dyDescent="0.25">
      <c r="C227" s="134" t="s">
        <v>50</v>
      </c>
      <c r="D227" s="134" t="s">
        <v>3</v>
      </c>
      <c r="E227" s="134" t="s">
        <v>324</v>
      </c>
      <c r="F227" s="134" t="s">
        <v>310</v>
      </c>
      <c r="G227" s="134" t="s">
        <v>340</v>
      </c>
      <c r="H227" s="135">
        <v>-270.29999999999995</v>
      </c>
      <c r="I227" s="135">
        <v>131.94999999999999</v>
      </c>
      <c r="J227" s="135">
        <v>1167.8499999999999</v>
      </c>
      <c r="K227" t="str">
        <f>VLOOKUP(C227,ResCat!$A$2:$B$268,2,FALSE)</f>
        <v>DOIIFP</v>
      </c>
    </row>
    <row r="228" spans="3:11" x14ac:dyDescent="0.25">
      <c r="C228" s="134" t="s">
        <v>50</v>
      </c>
      <c r="D228" s="134" t="s">
        <v>3</v>
      </c>
      <c r="E228" s="134" t="s">
        <v>326</v>
      </c>
      <c r="F228" s="134" t="s">
        <v>310</v>
      </c>
      <c r="G228" s="134" t="s">
        <v>317</v>
      </c>
      <c r="H228" s="135">
        <v>1905.1599999999999</v>
      </c>
      <c r="I228" s="135">
        <v>2717.18</v>
      </c>
      <c r="J228" s="135">
        <v>5388.78</v>
      </c>
      <c r="K228" t="str">
        <f>VLOOKUP(C228,ResCat!$A$2:$B$268,2,FALSE)</f>
        <v>DOIIFP</v>
      </c>
    </row>
    <row r="229" spans="3:11" x14ac:dyDescent="0.25">
      <c r="C229" s="134" t="s">
        <v>50</v>
      </c>
      <c r="D229" s="134" t="s">
        <v>3</v>
      </c>
      <c r="E229" s="134" t="s">
        <v>328</v>
      </c>
      <c r="F229" s="134" t="s">
        <v>310</v>
      </c>
      <c r="G229" s="134" t="s">
        <v>319</v>
      </c>
      <c r="H229" s="135">
        <v>1043.23</v>
      </c>
      <c r="I229" s="135">
        <v>714.35</v>
      </c>
      <c r="J229" s="135">
        <v>1906.97</v>
      </c>
      <c r="K229" t="str">
        <f>VLOOKUP(C229,ResCat!$A$2:$B$268,2,FALSE)</f>
        <v>DOIIFP</v>
      </c>
    </row>
    <row r="230" spans="3:11" x14ac:dyDescent="0.25">
      <c r="C230" s="134" t="s">
        <v>50</v>
      </c>
      <c r="D230" s="134" t="s">
        <v>3</v>
      </c>
      <c r="E230" s="134" t="s">
        <v>330</v>
      </c>
      <c r="F230" s="134" t="s">
        <v>310</v>
      </c>
      <c r="G230" s="134" t="s">
        <v>321</v>
      </c>
      <c r="H230" s="135">
        <v>1666.2099999999998</v>
      </c>
      <c r="I230" s="135">
        <v>692.84</v>
      </c>
      <c r="J230" s="135">
        <v>2270.63</v>
      </c>
      <c r="K230" t="str">
        <f>VLOOKUP(C230,ResCat!$A$2:$B$268,2,FALSE)</f>
        <v>DOIIFP</v>
      </c>
    </row>
    <row r="231" spans="3:11" x14ac:dyDescent="0.25">
      <c r="C231" s="134" t="s">
        <v>50</v>
      </c>
      <c r="D231" s="134" t="s">
        <v>3</v>
      </c>
      <c r="E231" s="134" t="s">
        <v>332</v>
      </c>
      <c r="F231" s="134" t="s">
        <v>310</v>
      </c>
      <c r="G231" s="134" t="s">
        <v>323</v>
      </c>
      <c r="H231" s="135">
        <v>2315.87</v>
      </c>
      <c r="I231" s="135">
        <v>2143.33</v>
      </c>
      <c r="J231" s="135">
        <v>10710.61</v>
      </c>
      <c r="K231" t="str">
        <f>VLOOKUP(C231,ResCat!$A$2:$B$268,2,FALSE)</f>
        <v>DOIIFP</v>
      </c>
    </row>
    <row r="232" spans="3:11" x14ac:dyDescent="0.25">
      <c r="C232" s="134" t="s">
        <v>50</v>
      </c>
      <c r="D232" s="134" t="s">
        <v>3</v>
      </c>
      <c r="E232" s="134" t="s">
        <v>335</v>
      </c>
      <c r="F232" s="134" t="s">
        <v>310</v>
      </c>
      <c r="G232" s="134" t="s">
        <v>325</v>
      </c>
      <c r="H232" s="135">
        <v>5080.2100000000009</v>
      </c>
      <c r="I232" s="135">
        <v>6626.2</v>
      </c>
      <c r="J232" s="135">
        <v>26657.059999999998</v>
      </c>
      <c r="K232" t="str">
        <f>VLOOKUP(C232,ResCat!$A$2:$B$268,2,FALSE)</f>
        <v>DOIIFP</v>
      </c>
    </row>
    <row r="233" spans="3:11" x14ac:dyDescent="0.25">
      <c r="C233" s="134" t="s">
        <v>50</v>
      </c>
      <c r="D233" s="134" t="s">
        <v>3</v>
      </c>
      <c r="E233" s="134" t="s">
        <v>4</v>
      </c>
      <c r="F233" s="134" t="s">
        <v>310</v>
      </c>
      <c r="G233" s="134" t="s">
        <v>327</v>
      </c>
      <c r="H233" s="135">
        <v>2019.95</v>
      </c>
      <c r="I233" s="135">
        <v>3035.7299999999996</v>
      </c>
      <c r="J233" s="135">
        <v>10555.66</v>
      </c>
      <c r="K233" t="str">
        <f>VLOOKUP(C233,ResCat!$A$2:$B$268,2,FALSE)</f>
        <v>DOIIFP</v>
      </c>
    </row>
    <row r="234" spans="3:11" x14ac:dyDescent="0.25">
      <c r="C234" s="134" t="s">
        <v>50</v>
      </c>
      <c r="D234" s="134" t="s">
        <v>3</v>
      </c>
      <c r="E234" s="134" t="s">
        <v>511</v>
      </c>
      <c r="F234" s="134" t="s">
        <v>310</v>
      </c>
      <c r="G234" s="134" t="s">
        <v>329</v>
      </c>
      <c r="H234" s="135">
        <v>3462.9000000000015</v>
      </c>
      <c r="I234" s="135">
        <v>7422.08</v>
      </c>
      <c r="J234" s="135">
        <v>18650.590000000004</v>
      </c>
      <c r="K234" t="str">
        <f>VLOOKUP(C234,ResCat!$A$2:$B$268,2,FALSE)</f>
        <v>DOIIFP</v>
      </c>
    </row>
    <row r="235" spans="3:11" x14ac:dyDescent="0.25">
      <c r="C235" s="134" t="s">
        <v>50</v>
      </c>
      <c r="D235" s="134" t="s">
        <v>3</v>
      </c>
      <c r="E235" s="134" t="s">
        <v>969</v>
      </c>
      <c r="F235" s="134" t="s">
        <v>310</v>
      </c>
      <c r="G235" s="134" t="s">
        <v>331</v>
      </c>
      <c r="H235" s="135">
        <v>21495.789999999986</v>
      </c>
      <c r="I235" s="135">
        <v>27339.369999999995</v>
      </c>
      <c r="J235" s="135">
        <v>73777.38</v>
      </c>
      <c r="K235" t="str">
        <f>VLOOKUP(C235,ResCat!$A$2:$B$268,2,FALSE)</f>
        <v>DOIIFP</v>
      </c>
    </row>
    <row r="236" spans="3:11" x14ac:dyDescent="0.25">
      <c r="C236" s="134" t="s">
        <v>50</v>
      </c>
      <c r="D236" s="134" t="s">
        <v>3</v>
      </c>
      <c r="E236" s="134" t="s">
        <v>961</v>
      </c>
      <c r="F236" s="134" t="s">
        <v>310</v>
      </c>
      <c r="G236" s="134" t="s">
        <v>334</v>
      </c>
      <c r="H236" s="135">
        <v>41286.189999999988</v>
      </c>
      <c r="I236" s="135">
        <v>56888.87</v>
      </c>
      <c r="J236" s="135">
        <v>152553.05000000005</v>
      </c>
      <c r="K236" t="str">
        <f>VLOOKUP(C236,ResCat!$A$2:$B$268,2,FALSE)</f>
        <v>DOIIFP</v>
      </c>
    </row>
    <row r="237" spans="3:11" x14ac:dyDescent="0.25">
      <c r="C237" s="134" t="s">
        <v>50</v>
      </c>
      <c r="D237" s="134" t="s">
        <v>3</v>
      </c>
      <c r="E237" s="134" t="s">
        <v>970</v>
      </c>
      <c r="F237" s="134" t="s">
        <v>310</v>
      </c>
      <c r="G237" s="134" t="s">
        <v>333</v>
      </c>
      <c r="H237" s="135">
        <v>262486.33000000019</v>
      </c>
      <c r="I237" s="135">
        <v>394859.01000000042</v>
      </c>
      <c r="J237" s="135">
        <v>1097723.1900000009</v>
      </c>
      <c r="K237" t="str">
        <f>VLOOKUP(C237,ResCat!$A$2:$B$268,2,FALSE)</f>
        <v>DOIIFP</v>
      </c>
    </row>
    <row r="238" spans="3:11" x14ac:dyDescent="0.25">
      <c r="C238" s="134" t="s">
        <v>50</v>
      </c>
      <c r="D238" s="134" t="s">
        <v>3</v>
      </c>
      <c r="E238" s="134" t="s">
        <v>1023</v>
      </c>
      <c r="F238" s="134" t="s">
        <v>310</v>
      </c>
      <c r="G238" s="134" t="s">
        <v>308</v>
      </c>
      <c r="H238" s="135">
        <v>78809.8</v>
      </c>
      <c r="I238" s="135">
        <v>487048.45000000106</v>
      </c>
      <c r="J238" s="135">
        <v>1360235.2900000007</v>
      </c>
      <c r="K238" t="str">
        <f>VLOOKUP(C238,ResCat!$A$2:$B$268,2,FALSE)</f>
        <v>DOIIFP</v>
      </c>
    </row>
    <row r="239" spans="3:11" x14ac:dyDescent="0.25">
      <c r="C239" s="134" t="s">
        <v>50</v>
      </c>
      <c r="D239" s="134" t="s">
        <v>0</v>
      </c>
      <c r="E239" s="134" t="s">
        <v>345</v>
      </c>
      <c r="F239" s="134" t="s">
        <v>310</v>
      </c>
      <c r="G239" s="134" t="s">
        <v>311</v>
      </c>
      <c r="H239" s="135">
        <v>-9039.94</v>
      </c>
      <c r="I239" s="135">
        <v>-9039.94</v>
      </c>
      <c r="J239" s="135">
        <v>410</v>
      </c>
      <c r="K239" t="str">
        <f>VLOOKUP(C239,ResCat!$A$2:$B$268,2,FALSE)</f>
        <v>DOIIFP</v>
      </c>
    </row>
    <row r="240" spans="3:11" x14ac:dyDescent="0.25">
      <c r="C240" s="134" t="s">
        <v>50</v>
      </c>
      <c r="D240" s="134" t="s">
        <v>0</v>
      </c>
      <c r="E240" s="134" t="s">
        <v>1027</v>
      </c>
      <c r="F240" s="134" t="s">
        <v>310</v>
      </c>
      <c r="G240" s="134" t="s">
        <v>311</v>
      </c>
      <c r="H240" s="135">
        <v>242.23</v>
      </c>
      <c r="I240" s="135">
        <v>1346.04</v>
      </c>
      <c r="J240" s="135">
        <v>1346.04</v>
      </c>
      <c r="K240" t="str">
        <f>VLOOKUP(C240,ResCat!$A$2:$B$268,2,FALSE)</f>
        <v>DOIIFP</v>
      </c>
    </row>
    <row r="241" spans="3:11" x14ac:dyDescent="0.25">
      <c r="C241" s="134" t="s">
        <v>50</v>
      </c>
      <c r="D241" s="134" t="s">
        <v>0</v>
      </c>
      <c r="E241" s="134" t="s">
        <v>363</v>
      </c>
      <c r="F241" s="134" t="s">
        <v>310</v>
      </c>
      <c r="G241" s="134" t="s">
        <v>311</v>
      </c>
      <c r="H241" s="135">
        <v>-2000</v>
      </c>
      <c r="I241" s="135">
        <v>-2000</v>
      </c>
      <c r="J241" s="135">
        <v>22297.3</v>
      </c>
      <c r="K241" t="str">
        <f>VLOOKUP(C241,ResCat!$A$2:$B$268,2,FALSE)</f>
        <v>DOIIFP</v>
      </c>
    </row>
    <row r="242" spans="3:11" x14ac:dyDescent="0.25">
      <c r="C242" s="134" t="s">
        <v>50</v>
      </c>
      <c r="D242" s="134" t="s">
        <v>0</v>
      </c>
      <c r="E242" s="134" t="s">
        <v>354</v>
      </c>
      <c r="F242" s="134" t="s">
        <v>310</v>
      </c>
      <c r="G242" s="134" t="s">
        <v>311</v>
      </c>
      <c r="H242" s="135">
        <v>-814.51</v>
      </c>
      <c r="I242" s="135">
        <v>-814.51</v>
      </c>
      <c r="J242" s="135">
        <v>-18880</v>
      </c>
      <c r="K242" t="str">
        <f>VLOOKUP(C242,ResCat!$A$2:$B$268,2,FALSE)</f>
        <v>DOIIFP</v>
      </c>
    </row>
    <row r="243" spans="3:11" x14ac:dyDescent="0.25">
      <c r="C243" s="134" t="s">
        <v>50</v>
      </c>
      <c r="D243" s="134" t="s">
        <v>0</v>
      </c>
      <c r="E243" s="134" t="s">
        <v>337</v>
      </c>
      <c r="F243" s="134" t="s">
        <v>310</v>
      </c>
      <c r="G243" s="134" t="s">
        <v>311</v>
      </c>
      <c r="H243" s="135">
        <v>-784.98000000000025</v>
      </c>
      <c r="I243" s="135">
        <v>-3855.0400000000013</v>
      </c>
      <c r="J243" s="135">
        <v>-50036</v>
      </c>
      <c r="K243" t="str">
        <f>VLOOKUP(C243,ResCat!$A$2:$B$268,2,FALSE)</f>
        <v>DOIIFP</v>
      </c>
    </row>
    <row r="244" spans="3:11" x14ac:dyDescent="0.25">
      <c r="C244" s="134" t="s">
        <v>50</v>
      </c>
      <c r="D244" s="134" t="s">
        <v>0</v>
      </c>
      <c r="E244" s="134" t="s">
        <v>357</v>
      </c>
      <c r="F244" s="134" t="s">
        <v>310</v>
      </c>
      <c r="G244" s="134" t="s">
        <v>338</v>
      </c>
      <c r="H244" s="135">
        <v>0</v>
      </c>
      <c r="I244" s="135">
        <v>5.84</v>
      </c>
      <c r="J244" s="135">
        <v>0</v>
      </c>
      <c r="K244" t="str">
        <f>VLOOKUP(C244,ResCat!$A$2:$B$268,2,FALSE)</f>
        <v>DOIIFP</v>
      </c>
    </row>
    <row r="245" spans="3:11" x14ac:dyDescent="0.25">
      <c r="C245" s="134" t="s">
        <v>50</v>
      </c>
      <c r="D245" s="134" t="s">
        <v>0</v>
      </c>
      <c r="E245" s="134" t="s">
        <v>339</v>
      </c>
      <c r="F245" s="134" t="s">
        <v>310</v>
      </c>
      <c r="G245" s="134" t="s">
        <v>353</v>
      </c>
      <c r="H245" s="135">
        <v>-100670.06</v>
      </c>
      <c r="I245" s="135">
        <v>-100670.06</v>
      </c>
      <c r="J245" s="135">
        <v>0</v>
      </c>
      <c r="K245" t="str">
        <f>VLOOKUP(C245,ResCat!$A$2:$B$268,2,FALSE)</f>
        <v>DOIIFP</v>
      </c>
    </row>
    <row r="246" spans="3:11" x14ac:dyDescent="0.25">
      <c r="C246" s="134" t="s">
        <v>50</v>
      </c>
      <c r="D246" s="134" t="s">
        <v>0</v>
      </c>
      <c r="E246" s="134" t="s">
        <v>342</v>
      </c>
      <c r="F246" s="134" t="s">
        <v>310</v>
      </c>
      <c r="G246" s="134" t="s">
        <v>348</v>
      </c>
      <c r="H246" s="135">
        <v>17843.61</v>
      </c>
      <c r="I246" s="135">
        <v>17843.61</v>
      </c>
      <c r="J246" s="135">
        <v>27474</v>
      </c>
      <c r="K246" t="str">
        <f>VLOOKUP(C246,ResCat!$A$2:$B$268,2,FALSE)</f>
        <v>DOIIFP</v>
      </c>
    </row>
    <row r="247" spans="3:11" x14ac:dyDescent="0.25">
      <c r="C247" s="134" t="s">
        <v>50</v>
      </c>
      <c r="D247" s="134" t="s">
        <v>0</v>
      </c>
      <c r="E247" s="134" t="s">
        <v>316</v>
      </c>
      <c r="F247" s="134" t="s">
        <v>310</v>
      </c>
      <c r="G247" s="134" t="s">
        <v>313</v>
      </c>
      <c r="H247" s="135">
        <v>-36048.660000000003</v>
      </c>
      <c r="I247" s="135">
        <v>-36048.660000000003</v>
      </c>
      <c r="J247" s="135">
        <v>61565.15</v>
      </c>
      <c r="K247" t="str">
        <f>VLOOKUP(C247,ResCat!$A$2:$B$268,2,FALSE)</f>
        <v>DOIIFP</v>
      </c>
    </row>
    <row r="248" spans="3:11" x14ac:dyDescent="0.25">
      <c r="C248" s="134" t="s">
        <v>50</v>
      </c>
      <c r="D248" s="134" t="s">
        <v>0</v>
      </c>
      <c r="E248" s="134" t="s">
        <v>320</v>
      </c>
      <c r="F248" s="134" t="s">
        <v>310</v>
      </c>
      <c r="G248" s="134" t="s">
        <v>315</v>
      </c>
      <c r="H248" s="135">
        <v>6891.1500000000015</v>
      </c>
      <c r="I248" s="135">
        <v>6891.1500000000015</v>
      </c>
      <c r="J248" s="135">
        <v>61247.15</v>
      </c>
      <c r="K248" t="str">
        <f>VLOOKUP(C248,ResCat!$A$2:$B$268,2,FALSE)</f>
        <v>DOIIFP</v>
      </c>
    </row>
    <row r="249" spans="3:11" x14ac:dyDescent="0.25">
      <c r="C249" s="134" t="s">
        <v>50</v>
      </c>
      <c r="D249" s="134" t="s">
        <v>0</v>
      </c>
      <c r="E249" s="134" t="s">
        <v>322</v>
      </c>
      <c r="F249" s="134" t="s">
        <v>310</v>
      </c>
      <c r="G249" s="134" t="s">
        <v>341</v>
      </c>
      <c r="H249" s="135">
        <v>-23472.879999999997</v>
      </c>
      <c r="I249" s="135">
        <v>-23709</v>
      </c>
      <c r="J249" s="135">
        <v>-58169.47</v>
      </c>
      <c r="K249" t="str">
        <f>VLOOKUP(C249,ResCat!$A$2:$B$268,2,FALSE)</f>
        <v>DOIIFP</v>
      </c>
    </row>
    <row r="250" spans="3:11" x14ac:dyDescent="0.25">
      <c r="C250" s="134" t="s">
        <v>50</v>
      </c>
      <c r="D250" s="134" t="s">
        <v>0</v>
      </c>
      <c r="E250" s="134" t="s">
        <v>324</v>
      </c>
      <c r="F250" s="134" t="s">
        <v>310</v>
      </c>
      <c r="G250" s="134" t="s">
        <v>340</v>
      </c>
      <c r="H250" s="135">
        <v>5668</v>
      </c>
      <c r="I250" s="135">
        <v>5668</v>
      </c>
      <c r="J250" s="135">
        <v>29888</v>
      </c>
      <c r="K250" t="str">
        <f>VLOOKUP(C250,ResCat!$A$2:$B$268,2,FALSE)</f>
        <v>DOIIFP</v>
      </c>
    </row>
    <row r="251" spans="3:11" x14ac:dyDescent="0.25">
      <c r="C251" s="134" t="s">
        <v>50</v>
      </c>
      <c r="D251" s="134" t="s">
        <v>0</v>
      </c>
      <c r="E251" s="134" t="s">
        <v>326</v>
      </c>
      <c r="F251" s="134" t="s">
        <v>310</v>
      </c>
      <c r="G251" s="134" t="s">
        <v>317</v>
      </c>
      <c r="H251" s="135">
        <v>-315776.40000000002</v>
      </c>
      <c r="I251" s="135">
        <v>-315776.40000000002</v>
      </c>
      <c r="J251" s="135">
        <v>0</v>
      </c>
      <c r="K251" t="str">
        <f>VLOOKUP(C251,ResCat!$A$2:$B$268,2,FALSE)</f>
        <v>DOIIFP</v>
      </c>
    </row>
    <row r="252" spans="3:11" x14ac:dyDescent="0.25">
      <c r="C252" s="134" t="s">
        <v>50</v>
      </c>
      <c r="D252" s="134" t="s">
        <v>0</v>
      </c>
      <c r="E252" s="134" t="s">
        <v>328</v>
      </c>
      <c r="F252" s="134" t="s">
        <v>310</v>
      </c>
      <c r="G252" s="134" t="s">
        <v>319</v>
      </c>
      <c r="H252" s="135">
        <v>26797.350000000002</v>
      </c>
      <c r="I252" s="135">
        <v>26797.350000000002</v>
      </c>
      <c r="J252" s="135">
        <v>-663.5</v>
      </c>
      <c r="K252" t="str">
        <f>VLOOKUP(C252,ResCat!$A$2:$B$268,2,FALSE)</f>
        <v>DOIIFP</v>
      </c>
    </row>
    <row r="253" spans="3:11" x14ac:dyDescent="0.25">
      <c r="C253" s="134" t="s">
        <v>50</v>
      </c>
      <c r="D253" s="134" t="s">
        <v>0</v>
      </c>
      <c r="E253" s="134" t="s">
        <v>330</v>
      </c>
      <c r="F253" s="134" t="s">
        <v>310</v>
      </c>
      <c r="G253" s="134" t="s">
        <v>321</v>
      </c>
      <c r="H253" s="135">
        <v>4323.6000000000004</v>
      </c>
      <c r="I253" s="135">
        <v>4323.6000000000004</v>
      </c>
      <c r="J253" s="135">
        <v>4323.6000000000004</v>
      </c>
      <c r="K253" t="str">
        <f>VLOOKUP(C253,ResCat!$A$2:$B$268,2,FALSE)</f>
        <v>DOIIFP</v>
      </c>
    </row>
    <row r="254" spans="3:11" x14ac:dyDescent="0.25">
      <c r="C254" s="134" t="s">
        <v>50</v>
      </c>
      <c r="D254" s="134" t="s">
        <v>0</v>
      </c>
      <c r="E254" s="134" t="s">
        <v>335</v>
      </c>
      <c r="F254" s="134" t="s">
        <v>310</v>
      </c>
      <c r="G254" s="134" t="s">
        <v>325</v>
      </c>
      <c r="H254" s="135">
        <v>26171.480000000007</v>
      </c>
      <c r="I254" s="135">
        <v>29062.42000000002</v>
      </c>
      <c r="J254" s="135">
        <v>102145.70999999999</v>
      </c>
      <c r="K254" t="str">
        <f>VLOOKUP(C254,ResCat!$A$2:$B$268,2,FALSE)</f>
        <v>DOIIFP</v>
      </c>
    </row>
    <row r="255" spans="3:11" x14ac:dyDescent="0.25">
      <c r="C255" s="134" t="s">
        <v>50</v>
      </c>
      <c r="D255" s="134" t="s">
        <v>0</v>
      </c>
      <c r="E255" s="134" t="s">
        <v>4</v>
      </c>
      <c r="F255" s="134" t="s">
        <v>310</v>
      </c>
      <c r="G255" s="134" t="s">
        <v>327</v>
      </c>
      <c r="H255" s="135">
        <v>6918.6599999999953</v>
      </c>
      <c r="I255" s="135">
        <v>9510.0699999999961</v>
      </c>
      <c r="J255" s="135">
        <v>61809.22</v>
      </c>
      <c r="K255" t="str">
        <f>VLOOKUP(C255,ResCat!$A$2:$B$268,2,FALSE)</f>
        <v>DOIIFP</v>
      </c>
    </row>
    <row r="256" spans="3:11" x14ac:dyDescent="0.25">
      <c r="C256" s="134" t="s">
        <v>50</v>
      </c>
      <c r="D256" s="134" t="s">
        <v>0</v>
      </c>
      <c r="E256" s="134" t="s">
        <v>511</v>
      </c>
      <c r="F256" s="134" t="s">
        <v>310</v>
      </c>
      <c r="G256" s="134" t="s">
        <v>329</v>
      </c>
      <c r="H256" s="135">
        <v>19904.010000000002</v>
      </c>
      <c r="I256" s="135">
        <v>21141.949999999997</v>
      </c>
      <c r="J256" s="135">
        <v>115247.63</v>
      </c>
      <c r="K256" t="str">
        <f>VLOOKUP(C256,ResCat!$A$2:$B$268,2,FALSE)</f>
        <v>DOIIFP</v>
      </c>
    </row>
    <row r="257" spans="3:11" x14ac:dyDescent="0.25">
      <c r="C257" s="134" t="s">
        <v>50</v>
      </c>
      <c r="D257" s="134" t="s">
        <v>0</v>
      </c>
      <c r="E257" s="134" t="s">
        <v>969</v>
      </c>
      <c r="F257" s="134" t="s">
        <v>310</v>
      </c>
      <c r="G257" s="134" t="s">
        <v>331</v>
      </c>
      <c r="H257" s="135">
        <v>52952.859999999935</v>
      </c>
      <c r="I257" s="135">
        <v>63069.929999999978</v>
      </c>
      <c r="J257" s="135">
        <v>240247.03000000014</v>
      </c>
      <c r="K257" t="str">
        <f>VLOOKUP(C257,ResCat!$A$2:$B$268,2,FALSE)</f>
        <v>DOIIFP</v>
      </c>
    </row>
    <row r="258" spans="3:11" x14ac:dyDescent="0.25">
      <c r="C258" s="134" t="s">
        <v>50</v>
      </c>
      <c r="D258" s="134" t="s">
        <v>0</v>
      </c>
      <c r="E258" s="134" t="s">
        <v>961</v>
      </c>
      <c r="F258" s="134" t="s">
        <v>310</v>
      </c>
      <c r="G258" s="134" t="s">
        <v>334</v>
      </c>
      <c r="H258" s="135">
        <v>724352.33</v>
      </c>
      <c r="I258" s="135">
        <v>741136.07</v>
      </c>
      <c r="J258" s="135">
        <v>1644993.96</v>
      </c>
      <c r="K258" t="str">
        <f>VLOOKUP(C258,ResCat!$A$2:$B$268,2,FALSE)</f>
        <v>DOIIFP</v>
      </c>
    </row>
    <row r="259" spans="3:11" x14ac:dyDescent="0.25">
      <c r="C259" s="134" t="s">
        <v>50</v>
      </c>
      <c r="D259" s="134" t="s">
        <v>0</v>
      </c>
      <c r="E259" s="134" t="s">
        <v>970</v>
      </c>
      <c r="F259" s="134" t="s">
        <v>310</v>
      </c>
      <c r="G259" s="134" t="s">
        <v>333</v>
      </c>
      <c r="H259" s="135">
        <v>1887024.5400000003</v>
      </c>
      <c r="I259" s="135">
        <v>1983531.8599999999</v>
      </c>
      <c r="J259" s="135">
        <v>6880195.4900000012</v>
      </c>
      <c r="K259" t="str">
        <f>VLOOKUP(C259,ResCat!$A$2:$B$268,2,FALSE)</f>
        <v>DOIIFP</v>
      </c>
    </row>
    <row r="260" spans="3:11" x14ac:dyDescent="0.25">
      <c r="C260" s="134" t="s">
        <v>50</v>
      </c>
      <c r="D260" s="134" t="s">
        <v>0</v>
      </c>
      <c r="E260" s="134" t="s">
        <v>1023</v>
      </c>
      <c r="F260" s="134" t="s">
        <v>310</v>
      </c>
      <c r="G260" s="134" t="s">
        <v>308</v>
      </c>
      <c r="H260" s="135">
        <v>133493.22</v>
      </c>
      <c r="I260" s="135">
        <v>201495.08</v>
      </c>
      <c r="J260" s="135">
        <v>748831.00999999989</v>
      </c>
      <c r="K260" t="str">
        <f>VLOOKUP(C260,ResCat!$A$2:$B$268,2,FALSE)</f>
        <v>DOIIFP</v>
      </c>
    </row>
    <row r="261" spans="3:11" x14ac:dyDescent="0.25">
      <c r="C261" s="134" t="s">
        <v>50</v>
      </c>
      <c r="D261" s="134" t="s">
        <v>2</v>
      </c>
      <c r="E261" s="134" t="s">
        <v>1042</v>
      </c>
      <c r="F261" s="134" t="s">
        <v>310</v>
      </c>
      <c r="G261" s="134" t="s">
        <v>311</v>
      </c>
      <c r="H261" s="135">
        <v>86.89</v>
      </c>
      <c r="I261" s="135">
        <v>116.89</v>
      </c>
      <c r="J261" s="135">
        <v>200</v>
      </c>
      <c r="K261" t="str">
        <f>VLOOKUP(C261,ResCat!$A$2:$B$268,2,FALSE)</f>
        <v>DOIIFP</v>
      </c>
    </row>
    <row r="262" spans="3:11" x14ac:dyDescent="0.25">
      <c r="C262" s="134" t="s">
        <v>50</v>
      </c>
      <c r="D262" s="134" t="s">
        <v>2</v>
      </c>
      <c r="E262" s="134" t="s">
        <v>1038</v>
      </c>
      <c r="F262" s="134" t="s">
        <v>310</v>
      </c>
      <c r="G262" s="134" t="s">
        <v>311</v>
      </c>
      <c r="H262" s="135">
        <v>-21.25</v>
      </c>
      <c r="I262" s="135">
        <v>-35.42</v>
      </c>
      <c r="J262" s="135">
        <v>-50</v>
      </c>
      <c r="K262" t="str">
        <f>VLOOKUP(C262,ResCat!$A$2:$B$268,2,FALSE)</f>
        <v>DOIIFP</v>
      </c>
    </row>
    <row r="263" spans="3:11" x14ac:dyDescent="0.25">
      <c r="C263" s="134" t="s">
        <v>50</v>
      </c>
      <c r="D263" s="134" t="s">
        <v>2</v>
      </c>
      <c r="E263" s="134" t="s">
        <v>1043</v>
      </c>
      <c r="F263" s="134" t="s">
        <v>310</v>
      </c>
      <c r="G263" s="134" t="s">
        <v>311</v>
      </c>
      <c r="H263" s="135">
        <v>-150.44999999999999</v>
      </c>
      <c r="I263" s="135">
        <v>-164.62</v>
      </c>
      <c r="J263" s="135">
        <v>-50</v>
      </c>
      <c r="K263" t="str">
        <f>VLOOKUP(C263,ResCat!$A$2:$B$268,2,FALSE)</f>
        <v>DOIIFP</v>
      </c>
    </row>
    <row r="264" spans="3:11" x14ac:dyDescent="0.25">
      <c r="C264" s="134" t="s">
        <v>50</v>
      </c>
      <c r="D264" s="134" t="s">
        <v>2</v>
      </c>
      <c r="E264" s="134" t="s">
        <v>1044</v>
      </c>
      <c r="F264" s="134" t="s">
        <v>310</v>
      </c>
      <c r="G264" s="134" t="s">
        <v>311</v>
      </c>
      <c r="H264" s="135">
        <v>-70.27</v>
      </c>
      <c r="I264" s="135">
        <v>-70.27</v>
      </c>
      <c r="J264" s="135">
        <v>0</v>
      </c>
      <c r="K264" t="str">
        <f>VLOOKUP(C264,ResCat!$A$2:$B$268,2,FALSE)</f>
        <v>DOIIFP</v>
      </c>
    </row>
    <row r="265" spans="3:11" x14ac:dyDescent="0.25">
      <c r="C265" s="134" t="s">
        <v>50</v>
      </c>
      <c r="D265" s="134" t="s">
        <v>2</v>
      </c>
      <c r="E265" s="134" t="s">
        <v>1045</v>
      </c>
      <c r="F265" s="134" t="s">
        <v>310</v>
      </c>
      <c r="G265" s="134" t="s">
        <v>311</v>
      </c>
      <c r="H265" s="135">
        <v>-79.079999999999984</v>
      </c>
      <c r="I265" s="135">
        <v>-113.88</v>
      </c>
      <c r="J265" s="135">
        <v>-204</v>
      </c>
      <c r="K265" t="str">
        <f>VLOOKUP(C265,ResCat!$A$2:$B$268,2,FALSE)</f>
        <v>DOIIFP</v>
      </c>
    </row>
    <row r="266" spans="3:11" x14ac:dyDescent="0.25">
      <c r="C266" s="134" t="s">
        <v>50</v>
      </c>
      <c r="D266" s="134" t="s">
        <v>2</v>
      </c>
      <c r="E266" s="134" t="s">
        <v>1024</v>
      </c>
      <c r="F266" s="134" t="s">
        <v>310</v>
      </c>
      <c r="G266" s="134" t="s">
        <v>311</v>
      </c>
      <c r="H266" s="135">
        <v>0</v>
      </c>
      <c r="I266" s="135">
        <v>1.04</v>
      </c>
      <c r="J266" s="135">
        <v>0</v>
      </c>
      <c r="K266" t="str">
        <f>VLOOKUP(C266,ResCat!$A$2:$B$268,2,FALSE)</f>
        <v>DOIIFP</v>
      </c>
    </row>
    <row r="267" spans="3:11" x14ac:dyDescent="0.25">
      <c r="C267" s="134" t="s">
        <v>50</v>
      </c>
      <c r="D267" s="134" t="s">
        <v>2</v>
      </c>
      <c r="E267" s="134" t="s">
        <v>1046</v>
      </c>
      <c r="F267" s="134" t="s">
        <v>310</v>
      </c>
      <c r="G267" s="134" t="s">
        <v>311</v>
      </c>
      <c r="H267" s="135">
        <v>0</v>
      </c>
      <c r="I267" s="135">
        <v>1.04</v>
      </c>
      <c r="J267" s="135">
        <v>0</v>
      </c>
      <c r="K267" t="str">
        <f>VLOOKUP(C267,ResCat!$A$2:$B$268,2,FALSE)</f>
        <v>DOIIFP</v>
      </c>
    </row>
    <row r="268" spans="3:11" x14ac:dyDescent="0.25">
      <c r="C268" s="134" t="s">
        <v>50</v>
      </c>
      <c r="D268" s="134" t="s">
        <v>2</v>
      </c>
      <c r="E268" s="134" t="s">
        <v>1047</v>
      </c>
      <c r="F268" s="134" t="s">
        <v>310</v>
      </c>
      <c r="G268" s="134" t="s">
        <v>311</v>
      </c>
      <c r="H268" s="135">
        <v>-706.77</v>
      </c>
      <c r="I268" s="135">
        <v>-1009.67</v>
      </c>
      <c r="J268" s="135">
        <v>-2247</v>
      </c>
      <c r="K268" t="str">
        <f>VLOOKUP(C268,ResCat!$A$2:$B$268,2,FALSE)</f>
        <v>DOIIFP</v>
      </c>
    </row>
    <row r="269" spans="3:11" x14ac:dyDescent="0.25">
      <c r="C269" s="134" t="s">
        <v>50</v>
      </c>
      <c r="D269" s="134" t="s">
        <v>2</v>
      </c>
      <c r="E269" s="134" t="s">
        <v>1034</v>
      </c>
      <c r="F269" s="134" t="s">
        <v>310</v>
      </c>
      <c r="G269" s="134" t="s">
        <v>311</v>
      </c>
      <c r="H269" s="135">
        <v>-157</v>
      </c>
      <c r="I269" s="135">
        <v>-157</v>
      </c>
      <c r="J269" s="135">
        <v>-157</v>
      </c>
      <c r="K269" t="str">
        <f>VLOOKUP(C269,ResCat!$A$2:$B$268,2,FALSE)</f>
        <v>DOIIFP</v>
      </c>
    </row>
    <row r="270" spans="3:11" x14ac:dyDescent="0.25">
      <c r="C270" s="134" t="s">
        <v>50</v>
      </c>
      <c r="D270" s="134" t="s">
        <v>2</v>
      </c>
      <c r="E270" s="134" t="s">
        <v>1036</v>
      </c>
      <c r="F270" s="134" t="s">
        <v>310</v>
      </c>
      <c r="G270" s="134" t="s">
        <v>311</v>
      </c>
      <c r="H270" s="135">
        <v>-57.03</v>
      </c>
      <c r="I270" s="135">
        <v>-57.03</v>
      </c>
      <c r="J270" s="135">
        <v>-79</v>
      </c>
      <c r="K270" t="str">
        <f>VLOOKUP(C270,ResCat!$A$2:$B$268,2,FALSE)</f>
        <v>DOIIFP</v>
      </c>
    </row>
    <row r="271" spans="3:11" x14ac:dyDescent="0.25">
      <c r="C271" s="134" t="s">
        <v>50</v>
      </c>
      <c r="D271" s="134" t="s">
        <v>2</v>
      </c>
      <c r="E271" s="134" t="s">
        <v>367</v>
      </c>
      <c r="F271" s="134" t="s">
        <v>310</v>
      </c>
      <c r="G271" s="134" t="s">
        <v>311</v>
      </c>
      <c r="H271" s="135">
        <v>0</v>
      </c>
      <c r="I271" s="135">
        <v>16.14</v>
      </c>
      <c r="J271" s="135">
        <v>0</v>
      </c>
      <c r="K271" t="str">
        <f>VLOOKUP(C271,ResCat!$A$2:$B$268,2,FALSE)</f>
        <v>DOIIFP</v>
      </c>
    </row>
    <row r="272" spans="3:11" x14ac:dyDescent="0.25">
      <c r="C272" s="134" t="s">
        <v>50</v>
      </c>
      <c r="D272" s="134" t="s">
        <v>2</v>
      </c>
      <c r="E272" s="134" t="s">
        <v>1037</v>
      </c>
      <c r="F272" s="134" t="s">
        <v>310</v>
      </c>
      <c r="G272" s="134" t="s">
        <v>311</v>
      </c>
      <c r="H272" s="135">
        <v>0</v>
      </c>
      <c r="I272" s="135">
        <v>13.32</v>
      </c>
      <c r="J272" s="135">
        <v>0</v>
      </c>
      <c r="K272" t="str">
        <f>VLOOKUP(C272,ResCat!$A$2:$B$268,2,FALSE)</f>
        <v>DOIIFP</v>
      </c>
    </row>
    <row r="273" spans="3:11" x14ac:dyDescent="0.25">
      <c r="C273" s="134" t="s">
        <v>50</v>
      </c>
      <c r="D273" s="134" t="s">
        <v>2</v>
      </c>
      <c r="E273" s="134" t="s">
        <v>1035</v>
      </c>
      <c r="F273" s="134" t="s">
        <v>310</v>
      </c>
      <c r="G273" s="134" t="s">
        <v>311</v>
      </c>
      <c r="H273" s="135">
        <v>-738.21</v>
      </c>
      <c r="I273" s="135">
        <v>-785.36999999999989</v>
      </c>
      <c r="J273" s="135">
        <v>-2110</v>
      </c>
      <c r="K273" t="str">
        <f>VLOOKUP(C273,ResCat!$A$2:$B$268,2,FALSE)</f>
        <v>DOIIFP</v>
      </c>
    </row>
    <row r="274" spans="3:11" x14ac:dyDescent="0.25">
      <c r="C274" s="134" t="s">
        <v>50</v>
      </c>
      <c r="D274" s="134" t="s">
        <v>2</v>
      </c>
      <c r="E274" s="134" t="s">
        <v>1025</v>
      </c>
      <c r="F274" s="134" t="s">
        <v>310</v>
      </c>
      <c r="G274" s="134" t="s">
        <v>311</v>
      </c>
      <c r="H274" s="135">
        <v>-46.02</v>
      </c>
      <c r="I274" s="135">
        <v>-75.319999999999993</v>
      </c>
      <c r="J274" s="135">
        <v>-330</v>
      </c>
      <c r="K274" t="str">
        <f>VLOOKUP(C274,ResCat!$A$2:$B$268,2,FALSE)</f>
        <v>DOIIFP</v>
      </c>
    </row>
    <row r="275" spans="3:11" x14ac:dyDescent="0.25">
      <c r="C275" s="134" t="s">
        <v>50</v>
      </c>
      <c r="D275" s="134" t="s">
        <v>2</v>
      </c>
      <c r="E275" s="134" t="s">
        <v>365</v>
      </c>
      <c r="F275" s="134" t="s">
        <v>310</v>
      </c>
      <c r="G275" s="134" t="s">
        <v>311</v>
      </c>
      <c r="H275" s="135">
        <v>-6.65</v>
      </c>
      <c r="I275" s="135">
        <v>17.12</v>
      </c>
      <c r="J275" s="135">
        <v>-28</v>
      </c>
      <c r="K275" t="str">
        <f>VLOOKUP(C275,ResCat!$A$2:$B$268,2,FALSE)</f>
        <v>DOIIFP</v>
      </c>
    </row>
    <row r="276" spans="3:11" x14ac:dyDescent="0.25">
      <c r="C276" s="134" t="s">
        <v>50</v>
      </c>
      <c r="D276" s="134" t="s">
        <v>2</v>
      </c>
      <c r="E276" s="134" t="s">
        <v>344</v>
      </c>
      <c r="F276" s="134" t="s">
        <v>310</v>
      </c>
      <c r="G276" s="134" t="s">
        <v>311</v>
      </c>
      <c r="H276" s="135">
        <v>-46.02</v>
      </c>
      <c r="I276" s="135">
        <v>-80.53</v>
      </c>
      <c r="J276" s="135">
        <v>-330</v>
      </c>
      <c r="K276" t="str">
        <f>VLOOKUP(C276,ResCat!$A$2:$B$268,2,FALSE)</f>
        <v>DOIIFP</v>
      </c>
    </row>
    <row r="277" spans="3:11" x14ac:dyDescent="0.25">
      <c r="C277" s="134" t="s">
        <v>50</v>
      </c>
      <c r="D277" s="134" t="s">
        <v>2</v>
      </c>
      <c r="E277" s="134" t="s">
        <v>1030</v>
      </c>
      <c r="F277" s="134" t="s">
        <v>310</v>
      </c>
      <c r="G277" s="134" t="s">
        <v>311</v>
      </c>
      <c r="H277" s="135">
        <v>-179.03</v>
      </c>
      <c r="I277" s="135">
        <v>-286.14</v>
      </c>
      <c r="J277" s="135">
        <v>-742</v>
      </c>
      <c r="K277" t="str">
        <f>VLOOKUP(C277,ResCat!$A$2:$B$268,2,FALSE)</f>
        <v>DOIIFP</v>
      </c>
    </row>
    <row r="278" spans="3:11" x14ac:dyDescent="0.25">
      <c r="C278" s="134" t="s">
        <v>50</v>
      </c>
      <c r="D278" s="134" t="s">
        <v>2</v>
      </c>
      <c r="E278" s="134" t="s">
        <v>345</v>
      </c>
      <c r="F278" s="134" t="s">
        <v>310</v>
      </c>
      <c r="G278" s="134" t="s">
        <v>311</v>
      </c>
      <c r="H278" s="135">
        <v>0</v>
      </c>
      <c r="I278" s="135">
        <v>46.81</v>
      </c>
      <c r="J278" s="135">
        <v>0</v>
      </c>
      <c r="K278" t="str">
        <f>VLOOKUP(C278,ResCat!$A$2:$B$268,2,FALSE)</f>
        <v>DOIIFP</v>
      </c>
    </row>
    <row r="279" spans="3:11" x14ac:dyDescent="0.25">
      <c r="C279" s="134" t="s">
        <v>50</v>
      </c>
      <c r="D279" s="134" t="s">
        <v>2</v>
      </c>
      <c r="E279" s="134" t="s">
        <v>346</v>
      </c>
      <c r="F279" s="134" t="s">
        <v>310</v>
      </c>
      <c r="G279" s="134" t="s">
        <v>311</v>
      </c>
      <c r="H279" s="135">
        <v>-151.86000000000001</v>
      </c>
      <c r="I279" s="135">
        <v>-99.720000000000027</v>
      </c>
      <c r="J279" s="135">
        <v>-115.86000000000001</v>
      </c>
      <c r="K279" t="str">
        <f>VLOOKUP(C279,ResCat!$A$2:$B$268,2,FALSE)</f>
        <v>DOIIFP</v>
      </c>
    </row>
    <row r="280" spans="3:11" x14ac:dyDescent="0.25">
      <c r="C280" s="134" t="s">
        <v>50</v>
      </c>
      <c r="D280" s="134" t="s">
        <v>2</v>
      </c>
      <c r="E280" s="134" t="s">
        <v>309</v>
      </c>
      <c r="F280" s="134" t="s">
        <v>310</v>
      </c>
      <c r="G280" s="134" t="s">
        <v>311</v>
      </c>
      <c r="H280" s="135">
        <v>0</v>
      </c>
      <c r="I280" s="135">
        <v>90.85</v>
      </c>
      <c r="J280" s="135">
        <v>90.85</v>
      </c>
      <c r="K280" t="str">
        <f>VLOOKUP(C280,ResCat!$A$2:$B$268,2,FALSE)</f>
        <v>DOIIFP</v>
      </c>
    </row>
    <row r="281" spans="3:11" x14ac:dyDescent="0.25">
      <c r="C281" s="134" t="s">
        <v>50</v>
      </c>
      <c r="D281" s="134" t="s">
        <v>2</v>
      </c>
      <c r="E281" s="134" t="s">
        <v>1026</v>
      </c>
      <c r="F281" s="134" t="s">
        <v>310</v>
      </c>
      <c r="G281" s="134" t="s">
        <v>311</v>
      </c>
      <c r="H281" s="135">
        <v>47.91</v>
      </c>
      <c r="I281" s="135">
        <v>381.94</v>
      </c>
      <c r="J281" s="135">
        <v>401.65</v>
      </c>
      <c r="K281" t="str">
        <f>VLOOKUP(C281,ResCat!$A$2:$B$268,2,FALSE)</f>
        <v>DOIIFP</v>
      </c>
    </row>
    <row r="282" spans="3:11" x14ac:dyDescent="0.25">
      <c r="C282" s="134" t="s">
        <v>50</v>
      </c>
      <c r="D282" s="134" t="s">
        <v>2</v>
      </c>
      <c r="E282" s="134" t="s">
        <v>362</v>
      </c>
      <c r="F282" s="134" t="s">
        <v>310</v>
      </c>
      <c r="G282" s="134" t="s">
        <v>311</v>
      </c>
      <c r="H282" s="135">
        <v>300</v>
      </c>
      <c r="I282" s="135">
        <v>341.37</v>
      </c>
      <c r="J282" s="135">
        <v>193.63</v>
      </c>
      <c r="K282" t="str">
        <f>VLOOKUP(C282,ResCat!$A$2:$B$268,2,FALSE)</f>
        <v>DOIIFP</v>
      </c>
    </row>
    <row r="283" spans="3:11" x14ac:dyDescent="0.25">
      <c r="C283" s="134" t="s">
        <v>50</v>
      </c>
      <c r="D283" s="134" t="s">
        <v>2</v>
      </c>
      <c r="E283" s="134" t="s">
        <v>1027</v>
      </c>
      <c r="F283" s="134" t="s">
        <v>310</v>
      </c>
      <c r="G283" s="134" t="s">
        <v>311</v>
      </c>
      <c r="H283" s="135">
        <v>73</v>
      </c>
      <c r="I283" s="135">
        <v>97</v>
      </c>
      <c r="J283" s="135">
        <v>257.56</v>
      </c>
      <c r="K283" t="str">
        <f>VLOOKUP(C283,ResCat!$A$2:$B$268,2,FALSE)</f>
        <v>DOIIFP</v>
      </c>
    </row>
    <row r="284" spans="3:11" x14ac:dyDescent="0.25">
      <c r="C284" s="134" t="s">
        <v>50</v>
      </c>
      <c r="D284" s="134" t="s">
        <v>2</v>
      </c>
      <c r="E284" s="134" t="s">
        <v>1028</v>
      </c>
      <c r="F284" s="134" t="s">
        <v>310</v>
      </c>
      <c r="G284" s="134" t="s">
        <v>311</v>
      </c>
      <c r="H284" s="135">
        <v>0</v>
      </c>
      <c r="I284" s="135">
        <v>120.5</v>
      </c>
      <c r="J284" s="135">
        <v>120.5</v>
      </c>
      <c r="K284" t="str">
        <f>VLOOKUP(C284,ResCat!$A$2:$B$268,2,FALSE)</f>
        <v>DOIIFP</v>
      </c>
    </row>
    <row r="285" spans="3:11" x14ac:dyDescent="0.25">
      <c r="C285" s="134" t="s">
        <v>50</v>
      </c>
      <c r="D285" s="134" t="s">
        <v>2</v>
      </c>
      <c r="E285" s="134" t="s">
        <v>363</v>
      </c>
      <c r="F285" s="134" t="s">
        <v>310</v>
      </c>
      <c r="G285" s="134" t="s">
        <v>311</v>
      </c>
      <c r="H285" s="135">
        <v>-100.55</v>
      </c>
      <c r="I285" s="135">
        <v>512</v>
      </c>
      <c r="J285" s="135">
        <v>441.54999999999995</v>
      </c>
      <c r="K285" t="str">
        <f>VLOOKUP(C285,ResCat!$A$2:$B$268,2,FALSE)</f>
        <v>DOIIFP</v>
      </c>
    </row>
    <row r="286" spans="3:11" x14ac:dyDescent="0.25">
      <c r="C286" s="134" t="s">
        <v>50</v>
      </c>
      <c r="D286" s="134" t="s">
        <v>2</v>
      </c>
      <c r="E286" s="134" t="s">
        <v>1029</v>
      </c>
      <c r="F286" s="134" t="s">
        <v>310</v>
      </c>
      <c r="G286" s="134" t="s">
        <v>311</v>
      </c>
      <c r="H286" s="135">
        <v>-228.68</v>
      </c>
      <c r="I286" s="135">
        <v>-344.01</v>
      </c>
      <c r="J286" s="135">
        <v>-752.87</v>
      </c>
      <c r="K286" t="str">
        <f>VLOOKUP(C286,ResCat!$A$2:$B$268,2,FALSE)</f>
        <v>DOIIFP</v>
      </c>
    </row>
    <row r="287" spans="3:11" x14ac:dyDescent="0.25">
      <c r="C287" s="134" t="s">
        <v>50</v>
      </c>
      <c r="D287" s="134" t="s">
        <v>2</v>
      </c>
      <c r="E287" s="134" t="s">
        <v>349</v>
      </c>
      <c r="F287" s="134" t="s">
        <v>310</v>
      </c>
      <c r="G287" s="134" t="s">
        <v>311</v>
      </c>
      <c r="H287" s="135">
        <v>-24.31</v>
      </c>
      <c r="I287" s="135">
        <v>-75.56</v>
      </c>
      <c r="J287" s="135">
        <v>-111.97</v>
      </c>
      <c r="K287" t="str">
        <f>VLOOKUP(C287,ResCat!$A$2:$B$268,2,FALSE)</f>
        <v>DOIIFP</v>
      </c>
    </row>
    <row r="288" spans="3:11" x14ac:dyDescent="0.25">
      <c r="C288" s="134" t="s">
        <v>50</v>
      </c>
      <c r="D288" s="134" t="s">
        <v>2</v>
      </c>
      <c r="E288" s="134" t="s">
        <v>350</v>
      </c>
      <c r="F288" s="134" t="s">
        <v>310</v>
      </c>
      <c r="G288" s="134" t="s">
        <v>311</v>
      </c>
      <c r="H288" s="135">
        <v>497.85</v>
      </c>
      <c r="I288" s="135">
        <v>534.98</v>
      </c>
      <c r="J288" s="135">
        <v>3373.13</v>
      </c>
      <c r="K288" t="str">
        <f>VLOOKUP(C288,ResCat!$A$2:$B$268,2,FALSE)</f>
        <v>DOIIFP</v>
      </c>
    </row>
    <row r="289" spans="3:11" x14ac:dyDescent="0.25">
      <c r="C289" s="134" t="s">
        <v>50</v>
      </c>
      <c r="D289" s="134" t="s">
        <v>2</v>
      </c>
      <c r="E289" s="134" t="s">
        <v>359</v>
      </c>
      <c r="F289" s="134" t="s">
        <v>310</v>
      </c>
      <c r="G289" s="134" t="s">
        <v>311</v>
      </c>
      <c r="H289" s="135">
        <v>0</v>
      </c>
      <c r="I289" s="135">
        <v>25.92</v>
      </c>
      <c r="J289" s="135">
        <v>25.92</v>
      </c>
      <c r="K289" t="str">
        <f>VLOOKUP(C289,ResCat!$A$2:$B$268,2,FALSE)</f>
        <v>DOIIFP</v>
      </c>
    </row>
    <row r="290" spans="3:11" x14ac:dyDescent="0.25">
      <c r="C290" s="134" t="s">
        <v>50</v>
      </c>
      <c r="D290" s="134" t="s">
        <v>2</v>
      </c>
      <c r="E290" s="134" t="s">
        <v>354</v>
      </c>
      <c r="F290" s="134" t="s">
        <v>310</v>
      </c>
      <c r="G290" s="134" t="s">
        <v>311</v>
      </c>
      <c r="H290" s="135">
        <v>-62.54</v>
      </c>
      <c r="I290" s="135">
        <v>147.72000000000003</v>
      </c>
      <c r="J290" s="135">
        <v>21.610000000000014</v>
      </c>
      <c r="K290" t="str">
        <f>VLOOKUP(C290,ResCat!$A$2:$B$268,2,FALSE)</f>
        <v>DOIIFP</v>
      </c>
    </row>
    <row r="291" spans="3:11" x14ac:dyDescent="0.25">
      <c r="C291" s="134" t="s">
        <v>50</v>
      </c>
      <c r="D291" s="134" t="s">
        <v>2</v>
      </c>
      <c r="E291" s="134" t="s">
        <v>366</v>
      </c>
      <c r="F291" s="134" t="s">
        <v>310</v>
      </c>
      <c r="G291" s="134" t="s">
        <v>311</v>
      </c>
      <c r="H291" s="135">
        <v>-69.52</v>
      </c>
      <c r="I291" s="135">
        <v>321.23</v>
      </c>
      <c r="J291" s="135">
        <v>637.88</v>
      </c>
      <c r="K291" t="str">
        <f>VLOOKUP(C291,ResCat!$A$2:$B$268,2,FALSE)</f>
        <v>DOIIFP</v>
      </c>
    </row>
    <row r="292" spans="3:11" x14ac:dyDescent="0.25">
      <c r="C292" s="134" t="s">
        <v>50</v>
      </c>
      <c r="D292" s="134" t="s">
        <v>2</v>
      </c>
      <c r="E292" s="134" t="s">
        <v>337</v>
      </c>
      <c r="F292" s="134" t="s">
        <v>310</v>
      </c>
      <c r="G292" s="134" t="s">
        <v>311</v>
      </c>
      <c r="H292" s="135">
        <v>-10.669999999999998</v>
      </c>
      <c r="I292" s="135">
        <v>-2.9999999999986926E-2</v>
      </c>
      <c r="J292" s="135">
        <v>-657.9699999999998</v>
      </c>
      <c r="K292" t="str">
        <f>VLOOKUP(C292,ResCat!$A$2:$B$268,2,FALSE)</f>
        <v>DOIIFP</v>
      </c>
    </row>
    <row r="293" spans="3:11" x14ac:dyDescent="0.25">
      <c r="C293" s="134" t="s">
        <v>50</v>
      </c>
      <c r="D293" s="134" t="s">
        <v>2</v>
      </c>
      <c r="E293" s="134" t="s">
        <v>352</v>
      </c>
      <c r="F293" s="134" t="s">
        <v>310</v>
      </c>
      <c r="G293" s="134" t="s">
        <v>351</v>
      </c>
      <c r="H293" s="135">
        <v>-669.57999999999993</v>
      </c>
      <c r="I293" s="135">
        <v>-616.36</v>
      </c>
      <c r="J293" s="135">
        <v>-75.2</v>
      </c>
      <c r="K293" t="str">
        <f>VLOOKUP(C293,ResCat!$A$2:$B$268,2,FALSE)</f>
        <v>DOIIFP</v>
      </c>
    </row>
    <row r="294" spans="3:11" x14ac:dyDescent="0.25">
      <c r="C294" s="134" t="s">
        <v>50</v>
      </c>
      <c r="D294" s="134" t="s">
        <v>2</v>
      </c>
      <c r="E294" s="134" t="s">
        <v>347</v>
      </c>
      <c r="F294" s="134" t="s">
        <v>310</v>
      </c>
      <c r="G294" s="134" t="s">
        <v>360</v>
      </c>
      <c r="H294" s="135">
        <v>1597.58</v>
      </c>
      <c r="I294" s="135">
        <v>1602.58</v>
      </c>
      <c r="J294" s="135">
        <v>2243.6</v>
      </c>
      <c r="K294" t="str">
        <f>VLOOKUP(C294,ResCat!$A$2:$B$268,2,FALSE)</f>
        <v>DOIIFP</v>
      </c>
    </row>
    <row r="295" spans="3:11" x14ac:dyDescent="0.25">
      <c r="C295" s="134" t="s">
        <v>50</v>
      </c>
      <c r="D295" s="134" t="s">
        <v>2</v>
      </c>
      <c r="E295" s="134" t="s">
        <v>361</v>
      </c>
      <c r="F295" s="134" t="s">
        <v>310</v>
      </c>
      <c r="G295" s="134" t="s">
        <v>355</v>
      </c>
      <c r="H295" s="135">
        <v>259.84000000000003</v>
      </c>
      <c r="I295" s="135">
        <v>360.84000000000003</v>
      </c>
      <c r="J295" s="135">
        <v>753.35</v>
      </c>
      <c r="K295" t="str">
        <f>VLOOKUP(C295,ResCat!$A$2:$B$268,2,FALSE)</f>
        <v>DOIIFP</v>
      </c>
    </row>
    <row r="296" spans="3:11" x14ac:dyDescent="0.25">
      <c r="C296" s="134" t="s">
        <v>50</v>
      </c>
      <c r="D296" s="134" t="s">
        <v>2</v>
      </c>
      <c r="E296" s="134" t="s">
        <v>312</v>
      </c>
      <c r="F296" s="134" t="s">
        <v>310</v>
      </c>
      <c r="G296" s="134" t="s">
        <v>364</v>
      </c>
      <c r="H296" s="135">
        <v>902.88</v>
      </c>
      <c r="I296" s="135">
        <v>922.43</v>
      </c>
      <c r="J296" s="135">
        <v>2670.59</v>
      </c>
      <c r="K296" t="str">
        <f>VLOOKUP(C296,ResCat!$A$2:$B$268,2,FALSE)</f>
        <v>DOIIFP</v>
      </c>
    </row>
    <row r="297" spans="3:11" x14ac:dyDescent="0.25">
      <c r="C297" s="134" t="s">
        <v>50</v>
      </c>
      <c r="D297" s="134" t="s">
        <v>2</v>
      </c>
      <c r="E297" s="134" t="s">
        <v>357</v>
      </c>
      <c r="F297" s="134" t="s">
        <v>310</v>
      </c>
      <c r="G297" s="134" t="s">
        <v>338</v>
      </c>
      <c r="H297" s="135">
        <v>-678.88</v>
      </c>
      <c r="I297" s="135">
        <v>-694.16000000000008</v>
      </c>
      <c r="J297" s="135">
        <v>-68.760000000000005</v>
      </c>
      <c r="K297" t="str">
        <f>VLOOKUP(C297,ResCat!$A$2:$B$268,2,FALSE)</f>
        <v>DOIIFP</v>
      </c>
    </row>
    <row r="298" spans="3:11" x14ac:dyDescent="0.25">
      <c r="C298" s="134" t="s">
        <v>50</v>
      </c>
      <c r="D298" s="134" t="s">
        <v>2</v>
      </c>
      <c r="E298" s="134" t="s">
        <v>314</v>
      </c>
      <c r="F298" s="134" t="s">
        <v>310</v>
      </c>
      <c r="G298" s="134" t="s">
        <v>356</v>
      </c>
      <c r="H298" s="135">
        <v>-48.830000000000041</v>
      </c>
      <c r="I298" s="135">
        <v>-127.42000000000002</v>
      </c>
      <c r="J298" s="135">
        <v>764</v>
      </c>
      <c r="K298" t="str">
        <f>VLOOKUP(C298,ResCat!$A$2:$B$268,2,FALSE)</f>
        <v>DOIIFP</v>
      </c>
    </row>
    <row r="299" spans="3:11" x14ac:dyDescent="0.25">
      <c r="C299" s="134" t="s">
        <v>50</v>
      </c>
      <c r="D299" s="134" t="s">
        <v>2</v>
      </c>
      <c r="E299" s="134" t="s">
        <v>339</v>
      </c>
      <c r="F299" s="134" t="s">
        <v>310</v>
      </c>
      <c r="G299" s="134" t="s">
        <v>353</v>
      </c>
      <c r="H299" s="135">
        <v>-853.83</v>
      </c>
      <c r="I299" s="135">
        <v>-509.39000000000021</v>
      </c>
      <c r="J299" s="135">
        <v>236.49999999999994</v>
      </c>
      <c r="K299" t="str">
        <f>VLOOKUP(C299,ResCat!$A$2:$B$268,2,FALSE)</f>
        <v>DOIIFP</v>
      </c>
    </row>
    <row r="300" spans="3:11" x14ac:dyDescent="0.25">
      <c r="C300" s="134" t="s">
        <v>50</v>
      </c>
      <c r="D300" s="134" t="s">
        <v>2</v>
      </c>
      <c r="E300" s="134" t="s">
        <v>342</v>
      </c>
      <c r="F300" s="134" t="s">
        <v>310</v>
      </c>
      <c r="G300" s="134" t="s">
        <v>348</v>
      </c>
      <c r="H300" s="135">
        <v>877.92</v>
      </c>
      <c r="I300" s="135">
        <v>2506.41</v>
      </c>
      <c r="J300" s="135">
        <v>7504.1699999999992</v>
      </c>
      <c r="K300" t="str">
        <f>VLOOKUP(C300,ResCat!$A$2:$B$268,2,FALSE)</f>
        <v>DOIIFP</v>
      </c>
    </row>
    <row r="301" spans="3:11" x14ac:dyDescent="0.25">
      <c r="C301" s="134" t="s">
        <v>50</v>
      </c>
      <c r="D301" s="134" t="s">
        <v>2</v>
      </c>
      <c r="E301" s="134" t="s">
        <v>316</v>
      </c>
      <c r="F301" s="134" t="s">
        <v>310</v>
      </c>
      <c r="G301" s="134" t="s">
        <v>313</v>
      </c>
      <c r="H301" s="135">
        <v>344.96000000000004</v>
      </c>
      <c r="I301" s="135">
        <v>1216.8500000000001</v>
      </c>
      <c r="J301" s="135">
        <v>5700.45</v>
      </c>
      <c r="K301" t="str">
        <f>VLOOKUP(C301,ResCat!$A$2:$B$268,2,FALSE)</f>
        <v>DOIIFP</v>
      </c>
    </row>
    <row r="302" spans="3:11" x14ac:dyDescent="0.25">
      <c r="C302" s="134" t="s">
        <v>50</v>
      </c>
      <c r="D302" s="134" t="s">
        <v>2</v>
      </c>
      <c r="E302" s="134" t="s">
        <v>318</v>
      </c>
      <c r="F302" s="134" t="s">
        <v>310</v>
      </c>
      <c r="G302" s="134" t="s">
        <v>358</v>
      </c>
      <c r="H302" s="135">
        <v>-2851.46</v>
      </c>
      <c r="I302" s="135">
        <v>-3259.42</v>
      </c>
      <c r="J302" s="135">
        <v>-1564</v>
      </c>
      <c r="K302" t="str">
        <f>VLOOKUP(C302,ResCat!$A$2:$B$268,2,FALSE)</f>
        <v>DOIIFP</v>
      </c>
    </row>
    <row r="303" spans="3:11" x14ac:dyDescent="0.25">
      <c r="C303" s="134" t="s">
        <v>50</v>
      </c>
      <c r="D303" s="134" t="s">
        <v>2</v>
      </c>
      <c r="E303" s="134" t="s">
        <v>320</v>
      </c>
      <c r="F303" s="134" t="s">
        <v>310</v>
      </c>
      <c r="G303" s="134" t="s">
        <v>315</v>
      </c>
      <c r="H303" s="135">
        <v>-1012.1899999999996</v>
      </c>
      <c r="I303" s="135">
        <v>-1239.4299999999987</v>
      </c>
      <c r="J303" s="135">
        <v>-3410.9700000000003</v>
      </c>
      <c r="K303" t="str">
        <f>VLOOKUP(C303,ResCat!$A$2:$B$268,2,FALSE)</f>
        <v>DOIIFP</v>
      </c>
    </row>
    <row r="304" spans="3:11" x14ac:dyDescent="0.25">
      <c r="C304" s="134" t="s">
        <v>50</v>
      </c>
      <c r="D304" s="134" t="s">
        <v>2</v>
      </c>
      <c r="E304" s="134" t="s">
        <v>322</v>
      </c>
      <c r="F304" s="134" t="s">
        <v>310</v>
      </c>
      <c r="G304" s="134" t="s">
        <v>341</v>
      </c>
      <c r="H304" s="135">
        <v>2263.5999999999995</v>
      </c>
      <c r="I304" s="135">
        <v>3860.5799999999995</v>
      </c>
      <c r="J304" s="135">
        <v>10845.17</v>
      </c>
      <c r="K304" t="str">
        <f>VLOOKUP(C304,ResCat!$A$2:$B$268,2,FALSE)</f>
        <v>DOIIFP</v>
      </c>
    </row>
    <row r="305" spans="3:11" x14ac:dyDescent="0.25">
      <c r="C305" s="134" t="s">
        <v>50</v>
      </c>
      <c r="D305" s="134" t="s">
        <v>2</v>
      </c>
      <c r="E305" s="134" t="s">
        <v>324</v>
      </c>
      <c r="F305" s="134" t="s">
        <v>310</v>
      </c>
      <c r="G305" s="134" t="s">
        <v>340</v>
      </c>
      <c r="H305" s="135">
        <v>189.26000000000056</v>
      </c>
      <c r="I305" s="135">
        <v>2249.5400000000004</v>
      </c>
      <c r="J305" s="135">
        <v>11994.46</v>
      </c>
      <c r="K305" t="str">
        <f>VLOOKUP(C305,ResCat!$A$2:$B$268,2,FALSE)</f>
        <v>DOIIFP</v>
      </c>
    </row>
    <row r="306" spans="3:11" x14ac:dyDescent="0.25">
      <c r="C306" s="134" t="s">
        <v>50</v>
      </c>
      <c r="D306" s="134" t="s">
        <v>2</v>
      </c>
      <c r="E306" s="134" t="s">
        <v>326</v>
      </c>
      <c r="F306" s="134" t="s">
        <v>310</v>
      </c>
      <c r="G306" s="134" t="s">
        <v>317</v>
      </c>
      <c r="H306" s="135">
        <v>3103.1</v>
      </c>
      <c r="I306" s="135">
        <v>6204.0200000000023</v>
      </c>
      <c r="J306" s="135">
        <v>14143.889999999998</v>
      </c>
      <c r="K306" t="str">
        <f>VLOOKUP(C306,ResCat!$A$2:$B$268,2,FALSE)</f>
        <v>DOIIFP</v>
      </c>
    </row>
    <row r="307" spans="3:11" x14ac:dyDescent="0.25">
      <c r="C307" s="134" t="s">
        <v>50</v>
      </c>
      <c r="D307" s="134" t="s">
        <v>2</v>
      </c>
      <c r="E307" s="134" t="s">
        <v>328</v>
      </c>
      <c r="F307" s="134" t="s">
        <v>310</v>
      </c>
      <c r="G307" s="134" t="s">
        <v>319</v>
      </c>
      <c r="H307" s="135">
        <v>2923.5700000000006</v>
      </c>
      <c r="I307" s="135">
        <v>4882.0300000000016</v>
      </c>
      <c r="J307" s="135">
        <v>17695.580000000002</v>
      </c>
      <c r="K307" t="str">
        <f>VLOOKUP(C307,ResCat!$A$2:$B$268,2,FALSE)</f>
        <v>DOIIFP</v>
      </c>
    </row>
    <row r="308" spans="3:11" x14ac:dyDescent="0.25">
      <c r="C308" s="134" t="s">
        <v>50</v>
      </c>
      <c r="D308" s="134" t="s">
        <v>2</v>
      </c>
      <c r="E308" s="134" t="s">
        <v>330</v>
      </c>
      <c r="F308" s="134" t="s">
        <v>310</v>
      </c>
      <c r="G308" s="134" t="s">
        <v>321</v>
      </c>
      <c r="H308" s="135">
        <v>2308.0999999999995</v>
      </c>
      <c r="I308" s="135">
        <v>2983.6</v>
      </c>
      <c r="J308" s="135">
        <v>12885.03</v>
      </c>
      <c r="K308" t="str">
        <f>VLOOKUP(C308,ResCat!$A$2:$B$268,2,FALSE)</f>
        <v>DOIIFP</v>
      </c>
    </row>
    <row r="309" spans="3:11" x14ac:dyDescent="0.25">
      <c r="C309" s="134" t="s">
        <v>50</v>
      </c>
      <c r="D309" s="134" t="s">
        <v>2</v>
      </c>
      <c r="E309" s="134" t="s">
        <v>332</v>
      </c>
      <c r="F309" s="134" t="s">
        <v>310</v>
      </c>
      <c r="G309" s="134" t="s">
        <v>323</v>
      </c>
      <c r="H309" s="135">
        <v>9113.7199999999993</v>
      </c>
      <c r="I309" s="135">
        <v>13991.64</v>
      </c>
      <c r="J309" s="135">
        <v>19696.57</v>
      </c>
      <c r="K309" t="str">
        <f>VLOOKUP(C309,ResCat!$A$2:$B$268,2,FALSE)</f>
        <v>DOIIFP</v>
      </c>
    </row>
    <row r="310" spans="3:11" x14ac:dyDescent="0.25">
      <c r="C310" s="134" t="s">
        <v>50</v>
      </c>
      <c r="D310" s="134" t="s">
        <v>2</v>
      </c>
      <c r="E310" s="134" t="s">
        <v>335</v>
      </c>
      <c r="F310" s="134" t="s">
        <v>310</v>
      </c>
      <c r="G310" s="134" t="s">
        <v>325</v>
      </c>
      <c r="H310" s="135">
        <v>17537.68</v>
      </c>
      <c r="I310" s="135">
        <v>18262.519999999993</v>
      </c>
      <c r="J310" s="135">
        <v>68690.19</v>
      </c>
      <c r="K310" t="str">
        <f>VLOOKUP(C310,ResCat!$A$2:$B$268,2,FALSE)</f>
        <v>DOIIFP</v>
      </c>
    </row>
    <row r="311" spans="3:11" x14ac:dyDescent="0.25">
      <c r="C311" s="134" t="s">
        <v>50</v>
      </c>
      <c r="D311" s="134" t="s">
        <v>2</v>
      </c>
      <c r="E311" s="134" t="s">
        <v>4</v>
      </c>
      <c r="F311" s="134" t="s">
        <v>310</v>
      </c>
      <c r="G311" s="134" t="s">
        <v>327</v>
      </c>
      <c r="H311" s="135">
        <v>25430.690000000002</v>
      </c>
      <c r="I311" s="135">
        <v>31558.48000000001</v>
      </c>
      <c r="J311" s="135">
        <v>71948.37000000001</v>
      </c>
      <c r="K311" t="str">
        <f>VLOOKUP(C311,ResCat!$A$2:$B$268,2,FALSE)</f>
        <v>DOIIFP</v>
      </c>
    </row>
    <row r="312" spans="3:11" x14ac:dyDescent="0.25">
      <c r="C312" s="134" t="s">
        <v>50</v>
      </c>
      <c r="D312" s="134" t="s">
        <v>2</v>
      </c>
      <c r="E312" s="134" t="s">
        <v>511</v>
      </c>
      <c r="F312" s="134" t="s">
        <v>310</v>
      </c>
      <c r="G312" s="134" t="s">
        <v>329</v>
      </c>
      <c r="H312" s="135">
        <v>32451.860000000026</v>
      </c>
      <c r="I312" s="135">
        <v>48740.310000000005</v>
      </c>
      <c r="J312" s="135">
        <v>89814.209999999992</v>
      </c>
      <c r="K312" t="str">
        <f>VLOOKUP(C312,ResCat!$A$2:$B$268,2,FALSE)</f>
        <v>DOIIFP</v>
      </c>
    </row>
    <row r="313" spans="3:11" x14ac:dyDescent="0.25">
      <c r="C313" s="134" t="s">
        <v>50</v>
      </c>
      <c r="D313" s="134" t="s">
        <v>2</v>
      </c>
      <c r="E313" s="134" t="s">
        <v>969</v>
      </c>
      <c r="F313" s="134" t="s">
        <v>310</v>
      </c>
      <c r="G313" s="134" t="s">
        <v>331</v>
      </c>
      <c r="H313" s="135">
        <v>42101.7</v>
      </c>
      <c r="I313" s="135">
        <v>57516.919999999955</v>
      </c>
      <c r="J313" s="135">
        <v>115913.00999999998</v>
      </c>
      <c r="K313" t="str">
        <f>VLOOKUP(C313,ResCat!$A$2:$B$268,2,FALSE)</f>
        <v>DOIIFP</v>
      </c>
    </row>
    <row r="314" spans="3:11" x14ac:dyDescent="0.25">
      <c r="C314" s="134" t="s">
        <v>50</v>
      </c>
      <c r="D314" s="134" t="s">
        <v>2</v>
      </c>
      <c r="E314" s="134" t="s">
        <v>961</v>
      </c>
      <c r="F314" s="134" t="s">
        <v>310</v>
      </c>
      <c r="G314" s="134" t="s">
        <v>334</v>
      </c>
      <c r="H314" s="135">
        <v>140714.06</v>
      </c>
      <c r="I314" s="135">
        <v>184326.0000000002</v>
      </c>
      <c r="J314" s="135">
        <v>432955.55</v>
      </c>
      <c r="K314" t="str">
        <f>VLOOKUP(C314,ResCat!$A$2:$B$268,2,FALSE)</f>
        <v>DOIIFP</v>
      </c>
    </row>
    <row r="315" spans="3:11" x14ac:dyDescent="0.25">
      <c r="C315" s="134" t="s">
        <v>50</v>
      </c>
      <c r="D315" s="134" t="s">
        <v>2</v>
      </c>
      <c r="E315" s="134" t="s">
        <v>970</v>
      </c>
      <c r="F315" s="134" t="s">
        <v>310</v>
      </c>
      <c r="G315" s="134" t="s">
        <v>333</v>
      </c>
      <c r="H315" s="135">
        <v>820971.26000000129</v>
      </c>
      <c r="I315" s="135">
        <v>1116824.8700000076</v>
      </c>
      <c r="J315" s="135">
        <v>2370218.1000000006</v>
      </c>
      <c r="K315" t="str">
        <f>VLOOKUP(C315,ResCat!$A$2:$B$268,2,FALSE)</f>
        <v>DOIIFP</v>
      </c>
    </row>
    <row r="316" spans="3:11" x14ac:dyDescent="0.25">
      <c r="C316" s="134" t="s">
        <v>50</v>
      </c>
      <c r="D316" s="134" t="s">
        <v>2</v>
      </c>
      <c r="E316" s="134" t="s">
        <v>1023</v>
      </c>
      <c r="F316" s="134" t="s">
        <v>310</v>
      </c>
      <c r="G316" s="134" t="s">
        <v>308</v>
      </c>
      <c r="H316" s="135">
        <v>531850.98000000324</v>
      </c>
      <c r="I316" s="135">
        <v>1401188.0700000178</v>
      </c>
      <c r="J316" s="135">
        <v>2529670.9900000002</v>
      </c>
      <c r="K316" t="str">
        <f>VLOOKUP(C316,ResCat!$A$2:$B$268,2,FALSE)</f>
        <v>DOIIFP</v>
      </c>
    </row>
    <row r="317" spans="3:11" x14ac:dyDescent="0.25">
      <c r="C317" s="134" t="s">
        <v>50</v>
      </c>
      <c r="D317" s="134" t="s">
        <v>343</v>
      </c>
      <c r="E317" s="134" t="s">
        <v>309</v>
      </c>
      <c r="F317" s="134" t="s">
        <v>1053</v>
      </c>
      <c r="G317" s="134" t="s">
        <v>311</v>
      </c>
      <c r="H317" s="135">
        <v>0</v>
      </c>
      <c r="I317" s="135">
        <v>8.1</v>
      </c>
      <c r="J317" s="135">
        <v>9.48</v>
      </c>
      <c r="K317" t="str">
        <f>VLOOKUP(C317,ResCat!$A$2:$B$268,2,FALSE)</f>
        <v>DOIIFP</v>
      </c>
    </row>
    <row r="318" spans="3:11" x14ac:dyDescent="0.25">
      <c r="C318" s="134" t="s">
        <v>50</v>
      </c>
      <c r="D318" s="134" t="s">
        <v>343</v>
      </c>
      <c r="E318" s="134" t="s">
        <v>362</v>
      </c>
      <c r="F318" s="134" t="s">
        <v>1053</v>
      </c>
      <c r="G318" s="134" t="s">
        <v>311</v>
      </c>
      <c r="H318" s="135">
        <v>150.49</v>
      </c>
      <c r="I318" s="135">
        <v>160.49</v>
      </c>
      <c r="J318" s="135">
        <v>160.49</v>
      </c>
      <c r="K318" t="str">
        <f>VLOOKUP(C318,ResCat!$A$2:$B$268,2,FALSE)</f>
        <v>DOIIFP</v>
      </c>
    </row>
    <row r="319" spans="3:11" x14ac:dyDescent="0.25">
      <c r="C319" s="134" t="s">
        <v>50</v>
      </c>
      <c r="D319" s="134" t="s">
        <v>343</v>
      </c>
      <c r="E319" s="134" t="s">
        <v>328</v>
      </c>
      <c r="F319" s="134" t="s">
        <v>1053</v>
      </c>
      <c r="G319" s="134" t="s">
        <v>319</v>
      </c>
      <c r="H319" s="135">
        <v>-817.38</v>
      </c>
      <c r="I319" s="135">
        <v>-1634.77</v>
      </c>
      <c r="J319" s="135">
        <v>-1958.61</v>
      </c>
      <c r="K319" t="str">
        <f>VLOOKUP(C319,ResCat!$A$2:$B$268,2,FALSE)</f>
        <v>DOIIFP</v>
      </c>
    </row>
    <row r="320" spans="3:11" x14ac:dyDescent="0.25">
      <c r="C320" s="134" t="s">
        <v>50</v>
      </c>
      <c r="D320" s="134" t="s">
        <v>343</v>
      </c>
      <c r="E320" s="134" t="s">
        <v>511</v>
      </c>
      <c r="F320" s="134" t="s">
        <v>1053</v>
      </c>
      <c r="G320" s="134" t="s">
        <v>329</v>
      </c>
      <c r="H320" s="135">
        <v>149.64999999999998</v>
      </c>
      <c r="I320" s="135">
        <v>169.64999999999998</v>
      </c>
      <c r="J320" s="135">
        <v>306.02999999999997</v>
      </c>
      <c r="K320" t="str">
        <f>VLOOKUP(C320,ResCat!$A$2:$B$268,2,FALSE)</f>
        <v>DOIIFP</v>
      </c>
    </row>
    <row r="321" spans="3:11" x14ac:dyDescent="0.25">
      <c r="C321" s="134" t="s">
        <v>50</v>
      </c>
      <c r="D321" s="134" t="s">
        <v>343</v>
      </c>
      <c r="E321" s="134" t="s">
        <v>969</v>
      </c>
      <c r="F321" s="134" t="s">
        <v>1055</v>
      </c>
      <c r="G321" s="134" t="s">
        <v>331</v>
      </c>
      <c r="H321" s="135">
        <v>0</v>
      </c>
      <c r="I321" s="135">
        <v>7.9</v>
      </c>
      <c r="J321" s="135">
        <v>637.33000000000004</v>
      </c>
      <c r="K321" t="str">
        <f>VLOOKUP(C321,ResCat!$A$2:$B$268,2,FALSE)</f>
        <v>DOIIFP</v>
      </c>
    </row>
    <row r="322" spans="3:11" x14ac:dyDescent="0.25">
      <c r="C322" s="134" t="s">
        <v>50</v>
      </c>
      <c r="D322" s="134" t="s">
        <v>343</v>
      </c>
      <c r="E322" s="134" t="s">
        <v>969</v>
      </c>
      <c r="F322" s="134" t="s">
        <v>1053</v>
      </c>
      <c r="G322" s="134" t="s">
        <v>331</v>
      </c>
      <c r="H322" s="135">
        <v>-1688.68</v>
      </c>
      <c r="I322" s="135">
        <v>-1708.68</v>
      </c>
      <c r="J322" s="135">
        <v>-4679.33</v>
      </c>
      <c r="K322" t="str">
        <f>VLOOKUP(C322,ResCat!$A$2:$B$268,2,FALSE)</f>
        <v>DOIIFP</v>
      </c>
    </row>
    <row r="323" spans="3:11" x14ac:dyDescent="0.25">
      <c r="C323" s="134" t="s">
        <v>50</v>
      </c>
      <c r="D323" s="134" t="s">
        <v>343</v>
      </c>
      <c r="E323" s="134" t="s">
        <v>961</v>
      </c>
      <c r="F323" s="134" t="s">
        <v>1055</v>
      </c>
      <c r="G323" s="134" t="s">
        <v>334</v>
      </c>
      <c r="H323" s="135">
        <v>0</v>
      </c>
      <c r="I323" s="135">
        <v>-27.12</v>
      </c>
      <c r="J323" s="135">
        <v>-234.82</v>
      </c>
      <c r="K323" t="str">
        <f>VLOOKUP(C323,ResCat!$A$2:$B$268,2,FALSE)</f>
        <v>DOIIFP</v>
      </c>
    </row>
    <row r="324" spans="3:11" x14ac:dyDescent="0.25">
      <c r="C324" s="134" t="s">
        <v>50</v>
      </c>
      <c r="D324" s="134" t="s">
        <v>343</v>
      </c>
      <c r="E324" s="134" t="s">
        <v>961</v>
      </c>
      <c r="F324" s="134" t="s">
        <v>1053</v>
      </c>
      <c r="G324" s="134" t="s">
        <v>334</v>
      </c>
      <c r="H324" s="135">
        <v>9.2500000000000426</v>
      </c>
      <c r="I324" s="135">
        <v>-21.889999999999958</v>
      </c>
      <c r="J324" s="135">
        <v>-301.90000000000009</v>
      </c>
      <c r="K324" t="str">
        <f>VLOOKUP(C324,ResCat!$A$2:$B$268,2,FALSE)</f>
        <v>DOIIFP</v>
      </c>
    </row>
    <row r="325" spans="3:11" x14ac:dyDescent="0.25">
      <c r="C325" s="134" t="s">
        <v>50</v>
      </c>
      <c r="D325" s="134" t="s">
        <v>343</v>
      </c>
      <c r="E325" s="134" t="s">
        <v>970</v>
      </c>
      <c r="F325" s="134" t="s">
        <v>1055</v>
      </c>
      <c r="G325" s="134" t="s">
        <v>333</v>
      </c>
      <c r="H325" s="135">
        <v>161142.16999999978</v>
      </c>
      <c r="I325" s="135">
        <v>176775.5199999997</v>
      </c>
      <c r="J325" s="135">
        <v>412200.0500000004</v>
      </c>
      <c r="K325" t="str">
        <f>VLOOKUP(C325,ResCat!$A$2:$B$268,2,FALSE)</f>
        <v>DOIIFP</v>
      </c>
    </row>
    <row r="326" spans="3:11" x14ac:dyDescent="0.25">
      <c r="C326" s="134" t="s">
        <v>50</v>
      </c>
      <c r="D326" s="134" t="s">
        <v>343</v>
      </c>
      <c r="E326" s="134" t="s">
        <v>970</v>
      </c>
      <c r="F326" s="134" t="s">
        <v>1053</v>
      </c>
      <c r="G326" s="134" t="s">
        <v>333</v>
      </c>
      <c r="H326" s="135">
        <v>85694.43000000008</v>
      </c>
      <c r="I326" s="135">
        <v>126357.25000000003</v>
      </c>
      <c r="J326" s="135">
        <v>373456.1100000008</v>
      </c>
      <c r="K326" t="str">
        <f>VLOOKUP(C326,ResCat!$A$2:$B$268,2,FALSE)</f>
        <v>DOIIFP</v>
      </c>
    </row>
    <row r="327" spans="3:11" x14ac:dyDescent="0.25">
      <c r="C327" s="134" t="s">
        <v>50</v>
      </c>
      <c r="D327" s="134" t="s">
        <v>343</v>
      </c>
      <c r="E327" s="134" t="s">
        <v>1023</v>
      </c>
      <c r="F327" s="134" t="s">
        <v>1055</v>
      </c>
      <c r="G327" s="134" t="s">
        <v>308</v>
      </c>
      <c r="H327" s="135">
        <v>246209.71000000046</v>
      </c>
      <c r="I327" s="135">
        <v>679198.95000000449</v>
      </c>
      <c r="J327" s="135">
        <v>1666734.6899999867</v>
      </c>
      <c r="K327" t="str">
        <f>VLOOKUP(C327,ResCat!$A$2:$B$268,2,FALSE)</f>
        <v>DOIIFP</v>
      </c>
    </row>
    <row r="328" spans="3:11" x14ac:dyDescent="0.25">
      <c r="C328" s="134" t="s">
        <v>50</v>
      </c>
      <c r="D328" s="134" t="s">
        <v>343</v>
      </c>
      <c r="E328" s="134" t="s">
        <v>1023</v>
      </c>
      <c r="F328" s="134" t="s">
        <v>1053</v>
      </c>
      <c r="G328" s="134" t="s">
        <v>308</v>
      </c>
      <c r="H328" s="135">
        <v>342451.99999999988</v>
      </c>
      <c r="I328" s="135">
        <v>612484.02000000095</v>
      </c>
      <c r="J328" s="135">
        <v>1792742.2799999756</v>
      </c>
      <c r="K328" t="str">
        <f>VLOOKUP(C328,ResCat!$A$2:$B$268,2,FALSE)</f>
        <v>DOIIFP</v>
      </c>
    </row>
    <row r="329" spans="3:11" x14ac:dyDescent="0.25">
      <c r="C329" s="134" t="s">
        <v>50</v>
      </c>
      <c r="D329" s="134" t="s">
        <v>1</v>
      </c>
      <c r="E329" s="134" t="s">
        <v>1039</v>
      </c>
      <c r="F329" s="134" t="s">
        <v>310</v>
      </c>
      <c r="G329" s="134" t="s">
        <v>311</v>
      </c>
      <c r="H329" s="135">
        <v>0</v>
      </c>
      <c r="I329" s="135">
        <v>2761.36</v>
      </c>
      <c r="J329" s="135">
        <v>3666.5</v>
      </c>
      <c r="K329" t="str">
        <f>VLOOKUP(C329,ResCat!$A$2:$B$268,2,FALSE)</f>
        <v>DOIIFP</v>
      </c>
    </row>
    <row r="330" spans="3:11" x14ac:dyDescent="0.25">
      <c r="C330" s="134" t="s">
        <v>50</v>
      </c>
      <c r="D330" s="134" t="s">
        <v>1</v>
      </c>
      <c r="E330" s="134" t="s">
        <v>309</v>
      </c>
      <c r="F330" s="134" t="s">
        <v>310</v>
      </c>
      <c r="G330" s="134" t="s">
        <v>311</v>
      </c>
      <c r="H330" s="135">
        <v>0</v>
      </c>
      <c r="I330" s="135">
        <v>0</v>
      </c>
      <c r="J330" s="135">
        <v>0</v>
      </c>
      <c r="K330" t="str">
        <f>VLOOKUP(C330,ResCat!$A$2:$B$268,2,FALSE)</f>
        <v>DOIIFP</v>
      </c>
    </row>
    <row r="331" spans="3:11" x14ac:dyDescent="0.25">
      <c r="C331" s="134" t="s">
        <v>50</v>
      </c>
      <c r="D331" s="134" t="s">
        <v>1</v>
      </c>
      <c r="E331" s="134" t="s">
        <v>1026</v>
      </c>
      <c r="F331" s="134" t="s">
        <v>310</v>
      </c>
      <c r="G331" s="134" t="s">
        <v>311</v>
      </c>
      <c r="H331" s="135">
        <v>0</v>
      </c>
      <c r="I331" s="135">
        <v>0</v>
      </c>
      <c r="J331" s="135">
        <v>0</v>
      </c>
      <c r="K331" t="str">
        <f>VLOOKUP(C331,ResCat!$A$2:$B$268,2,FALSE)</f>
        <v>DOIIFP</v>
      </c>
    </row>
    <row r="332" spans="3:11" x14ac:dyDescent="0.25">
      <c r="C332" s="134" t="s">
        <v>50</v>
      </c>
      <c r="D332" s="134" t="s">
        <v>1</v>
      </c>
      <c r="E332" s="134" t="s">
        <v>362</v>
      </c>
      <c r="F332" s="134" t="s">
        <v>310</v>
      </c>
      <c r="G332" s="134" t="s">
        <v>311</v>
      </c>
      <c r="H332" s="135">
        <v>0</v>
      </c>
      <c r="I332" s="135">
        <v>168.97</v>
      </c>
      <c r="J332" s="135">
        <v>168.97</v>
      </c>
      <c r="K332" t="str">
        <f>VLOOKUP(C332,ResCat!$A$2:$B$268,2,FALSE)</f>
        <v>DOIIFP</v>
      </c>
    </row>
    <row r="333" spans="3:11" x14ac:dyDescent="0.25">
      <c r="C333" s="134" t="s">
        <v>50</v>
      </c>
      <c r="D333" s="134" t="s">
        <v>1</v>
      </c>
      <c r="E333" s="134" t="s">
        <v>1028</v>
      </c>
      <c r="F333" s="134" t="s">
        <v>310</v>
      </c>
      <c r="G333" s="134" t="s">
        <v>311</v>
      </c>
      <c r="H333" s="135">
        <v>-62.94</v>
      </c>
      <c r="I333" s="135">
        <v>45.09</v>
      </c>
      <c r="J333" s="135">
        <v>108.03</v>
      </c>
      <c r="K333" t="str">
        <f>VLOOKUP(C333,ResCat!$A$2:$B$268,2,FALSE)</f>
        <v>DOIIFP</v>
      </c>
    </row>
    <row r="334" spans="3:11" x14ac:dyDescent="0.25">
      <c r="C334" s="134" t="s">
        <v>50</v>
      </c>
      <c r="D334" s="134" t="s">
        <v>1</v>
      </c>
      <c r="E334" s="134" t="s">
        <v>363</v>
      </c>
      <c r="F334" s="134" t="s">
        <v>310</v>
      </c>
      <c r="G334" s="134" t="s">
        <v>311</v>
      </c>
      <c r="H334" s="135">
        <v>0</v>
      </c>
      <c r="I334" s="135">
        <v>176.96</v>
      </c>
      <c r="J334" s="135">
        <v>176.96</v>
      </c>
      <c r="K334" t="str">
        <f>VLOOKUP(C334,ResCat!$A$2:$B$268,2,FALSE)</f>
        <v>DOIIFP</v>
      </c>
    </row>
    <row r="335" spans="3:11" x14ac:dyDescent="0.25">
      <c r="C335" s="134" t="s">
        <v>50</v>
      </c>
      <c r="D335" s="134" t="s">
        <v>1</v>
      </c>
      <c r="E335" s="134" t="s">
        <v>337</v>
      </c>
      <c r="F335" s="134" t="s">
        <v>310</v>
      </c>
      <c r="G335" s="134" t="s">
        <v>311</v>
      </c>
      <c r="H335" s="135">
        <v>-328.95</v>
      </c>
      <c r="I335" s="135">
        <v>0</v>
      </c>
      <c r="J335" s="135">
        <v>0</v>
      </c>
      <c r="K335" t="str">
        <f>VLOOKUP(C335,ResCat!$A$2:$B$268,2,FALSE)</f>
        <v>DOIIFP</v>
      </c>
    </row>
    <row r="336" spans="3:11" x14ac:dyDescent="0.25">
      <c r="C336" s="134" t="s">
        <v>50</v>
      </c>
      <c r="D336" s="134" t="s">
        <v>1</v>
      </c>
      <c r="E336" s="134" t="s">
        <v>357</v>
      </c>
      <c r="F336" s="134" t="s">
        <v>310</v>
      </c>
      <c r="G336" s="134" t="s">
        <v>338</v>
      </c>
      <c r="H336" s="135">
        <v>-300</v>
      </c>
      <c r="I336" s="135">
        <v>-300</v>
      </c>
      <c r="J336" s="135">
        <v>0</v>
      </c>
      <c r="K336" t="str">
        <f>VLOOKUP(C336,ResCat!$A$2:$B$268,2,FALSE)</f>
        <v>DOIIFP</v>
      </c>
    </row>
    <row r="337" spans="3:11" x14ac:dyDescent="0.25">
      <c r="C337" s="134" t="s">
        <v>50</v>
      </c>
      <c r="D337" s="134" t="s">
        <v>1</v>
      </c>
      <c r="E337" s="134" t="s">
        <v>314</v>
      </c>
      <c r="F337" s="134" t="s">
        <v>310</v>
      </c>
      <c r="G337" s="134" t="s">
        <v>356</v>
      </c>
      <c r="H337" s="135">
        <v>944.65000000000009</v>
      </c>
      <c r="I337" s="135">
        <v>2727.9099999999994</v>
      </c>
      <c r="J337" s="135">
        <v>-479.94</v>
      </c>
      <c r="K337" t="str">
        <f>VLOOKUP(C337,ResCat!$A$2:$B$268,2,FALSE)</f>
        <v>DOIIFP</v>
      </c>
    </row>
    <row r="338" spans="3:11" x14ac:dyDescent="0.25">
      <c r="C338" s="134" t="s">
        <v>50</v>
      </c>
      <c r="D338" s="134" t="s">
        <v>1</v>
      </c>
      <c r="E338" s="134" t="s">
        <v>339</v>
      </c>
      <c r="F338" s="134" t="s">
        <v>310</v>
      </c>
      <c r="G338" s="134" t="s">
        <v>353</v>
      </c>
      <c r="H338" s="135">
        <v>-520.07999999999993</v>
      </c>
      <c r="I338" s="135">
        <v>-793.29999999999973</v>
      </c>
      <c r="J338" s="135">
        <v>0</v>
      </c>
      <c r="K338" t="str">
        <f>VLOOKUP(C338,ResCat!$A$2:$B$268,2,FALSE)</f>
        <v>DOIIFP</v>
      </c>
    </row>
    <row r="339" spans="3:11" x14ac:dyDescent="0.25">
      <c r="C339" s="134" t="s">
        <v>50</v>
      </c>
      <c r="D339" s="134" t="s">
        <v>1</v>
      </c>
      <c r="E339" s="134" t="s">
        <v>342</v>
      </c>
      <c r="F339" s="134" t="s">
        <v>310</v>
      </c>
      <c r="G339" s="134" t="s">
        <v>348</v>
      </c>
      <c r="H339" s="135">
        <v>-591.29999999999995</v>
      </c>
      <c r="I339" s="135">
        <v>-591.30000000000007</v>
      </c>
      <c r="J339" s="135">
        <v>0</v>
      </c>
      <c r="K339" t="str">
        <f>VLOOKUP(C339,ResCat!$A$2:$B$268,2,FALSE)</f>
        <v>DOIIFP</v>
      </c>
    </row>
    <row r="340" spans="3:11" x14ac:dyDescent="0.25">
      <c r="C340" s="134" t="s">
        <v>50</v>
      </c>
      <c r="D340" s="134" t="s">
        <v>1</v>
      </c>
      <c r="E340" s="134" t="s">
        <v>316</v>
      </c>
      <c r="F340" s="134" t="s">
        <v>310</v>
      </c>
      <c r="G340" s="134" t="s">
        <v>313</v>
      </c>
      <c r="H340" s="135">
        <v>-8735.9</v>
      </c>
      <c r="I340" s="135">
        <v>-8935.1</v>
      </c>
      <c r="J340" s="135">
        <v>-4604.25</v>
      </c>
      <c r="K340" t="str">
        <f>VLOOKUP(C340,ResCat!$A$2:$B$268,2,FALSE)</f>
        <v>DOIIFP</v>
      </c>
    </row>
    <row r="341" spans="3:11" x14ac:dyDescent="0.25">
      <c r="C341" s="134" t="s">
        <v>50</v>
      </c>
      <c r="D341" s="134" t="s">
        <v>1</v>
      </c>
      <c r="E341" s="134" t="s">
        <v>320</v>
      </c>
      <c r="F341" s="134" t="s">
        <v>310</v>
      </c>
      <c r="G341" s="134" t="s">
        <v>315</v>
      </c>
      <c r="H341" s="135">
        <v>4012.3399999999992</v>
      </c>
      <c r="I341" s="135">
        <v>5504.82</v>
      </c>
      <c r="J341" s="135">
        <v>30878.400000000001</v>
      </c>
      <c r="K341" t="str">
        <f>VLOOKUP(C341,ResCat!$A$2:$B$268,2,FALSE)</f>
        <v>DOIIFP</v>
      </c>
    </row>
    <row r="342" spans="3:11" x14ac:dyDescent="0.25">
      <c r="C342" s="134" t="s">
        <v>50</v>
      </c>
      <c r="D342" s="134" t="s">
        <v>1</v>
      </c>
      <c r="E342" s="134" t="s">
        <v>322</v>
      </c>
      <c r="F342" s="134" t="s">
        <v>310</v>
      </c>
      <c r="G342" s="134" t="s">
        <v>341</v>
      </c>
      <c r="H342" s="135">
        <v>-2247.29</v>
      </c>
      <c r="I342" s="135">
        <v>-2752.6800000000003</v>
      </c>
      <c r="J342" s="135">
        <v>-4912</v>
      </c>
      <c r="K342" t="str">
        <f>VLOOKUP(C342,ResCat!$A$2:$B$268,2,FALSE)</f>
        <v>DOIIFP</v>
      </c>
    </row>
    <row r="343" spans="3:11" x14ac:dyDescent="0.25">
      <c r="C343" s="134" t="s">
        <v>50</v>
      </c>
      <c r="D343" s="134" t="s">
        <v>1</v>
      </c>
      <c r="E343" s="134" t="s">
        <v>324</v>
      </c>
      <c r="F343" s="134" t="s">
        <v>310</v>
      </c>
      <c r="G343" s="134" t="s">
        <v>340</v>
      </c>
      <c r="H343" s="135">
        <v>2174.9299999999994</v>
      </c>
      <c r="I343" s="135">
        <v>6014.3</v>
      </c>
      <c r="J343" s="135">
        <v>41768.67</v>
      </c>
      <c r="K343" t="str">
        <f>VLOOKUP(C343,ResCat!$A$2:$B$268,2,FALSE)</f>
        <v>DOIIFP</v>
      </c>
    </row>
    <row r="344" spans="3:11" x14ac:dyDescent="0.25">
      <c r="C344" s="134" t="s">
        <v>50</v>
      </c>
      <c r="D344" s="134" t="s">
        <v>1</v>
      </c>
      <c r="E344" s="134" t="s">
        <v>326</v>
      </c>
      <c r="F344" s="134" t="s">
        <v>310</v>
      </c>
      <c r="G344" s="134" t="s">
        <v>317</v>
      </c>
      <c r="H344" s="135">
        <v>32912.269999999997</v>
      </c>
      <c r="I344" s="135">
        <v>32912.269999999997</v>
      </c>
      <c r="J344" s="135">
        <v>139572.95000000001</v>
      </c>
      <c r="K344" t="str">
        <f>VLOOKUP(C344,ResCat!$A$2:$B$268,2,FALSE)</f>
        <v>DOIIFP</v>
      </c>
    </row>
    <row r="345" spans="3:11" x14ac:dyDescent="0.25">
      <c r="C345" s="134" t="s">
        <v>50</v>
      </c>
      <c r="D345" s="134" t="s">
        <v>1</v>
      </c>
      <c r="E345" s="134" t="s">
        <v>328</v>
      </c>
      <c r="F345" s="134" t="s">
        <v>310</v>
      </c>
      <c r="G345" s="134" t="s">
        <v>319</v>
      </c>
      <c r="H345" s="135">
        <v>1463.48</v>
      </c>
      <c r="I345" s="135">
        <v>2934.04</v>
      </c>
      <c r="J345" s="135">
        <v>17055.25</v>
      </c>
      <c r="K345" t="str">
        <f>VLOOKUP(C345,ResCat!$A$2:$B$268,2,FALSE)</f>
        <v>DOIIFP</v>
      </c>
    </row>
    <row r="346" spans="3:11" x14ac:dyDescent="0.25">
      <c r="C346" s="134" t="s">
        <v>50</v>
      </c>
      <c r="D346" s="134" t="s">
        <v>1</v>
      </c>
      <c r="E346" s="134" t="s">
        <v>330</v>
      </c>
      <c r="F346" s="134" t="s">
        <v>310</v>
      </c>
      <c r="G346" s="134" t="s">
        <v>321</v>
      </c>
      <c r="H346" s="135">
        <v>-12839.49</v>
      </c>
      <c r="I346" s="135">
        <v>-15282.920000000002</v>
      </c>
      <c r="J346" s="135">
        <v>-43364.22</v>
      </c>
      <c r="K346" t="str">
        <f>VLOOKUP(C346,ResCat!$A$2:$B$268,2,FALSE)</f>
        <v>DOIIFP</v>
      </c>
    </row>
    <row r="347" spans="3:11" x14ac:dyDescent="0.25">
      <c r="C347" s="134" t="s">
        <v>50</v>
      </c>
      <c r="D347" s="134" t="s">
        <v>1</v>
      </c>
      <c r="E347" s="134" t="s">
        <v>332</v>
      </c>
      <c r="F347" s="134" t="s">
        <v>310</v>
      </c>
      <c r="G347" s="134" t="s">
        <v>323</v>
      </c>
      <c r="H347" s="135">
        <v>-15697.029999999999</v>
      </c>
      <c r="I347" s="135">
        <v>-20278.25</v>
      </c>
      <c r="J347" s="135">
        <v>-50380.45</v>
      </c>
      <c r="K347" t="str">
        <f>VLOOKUP(C347,ResCat!$A$2:$B$268,2,FALSE)</f>
        <v>DOIIFP</v>
      </c>
    </row>
    <row r="348" spans="3:11" x14ac:dyDescent="0.25">
      <c r="C348" s="134" t="s">
        <v>50</v>
      </c>
      <c r="D348" s="134" t="s">
        <v>1</v>
      </c>
      <c r="E348" s="134" t="s">
        <v>335</v>
      </c>
      <c r="F348" s="134" t="s">
        <v>310</v>
      </c>
      <c r="G348" s="134" t="s">
        <v>325</v>
      </c>
      <c r="H348" s="135">
        <v>16115.36</v>
      </c>
      <c r="I348" s="135">
        <v>19561.530000000002</v>
      </c>
      <c r="J348" s="135">
        <v>31340.82</v>
      </c>
      <c r="K348" t="str">
        <f>VLOOKUP(C348,ResCat!$A$2:$B$268,2,FALSE)</f>
        <v>DOIIFP</v>
      </c>
    </row>
    <row r="349" spans="3:11" x14ac:dyDescent="0.25">
      <c r="C349" s="134" t="s">
        <v>50</v>
      </c>
      <c r="D349" s="134" t="s">
        <v>1</v>
      </c>
      <c r="E349" s="134" t="s">
        <v>4</v>
      </c>
      <c r="F349" s="134" t="s">
        <v>310</v>
      </c>
      <c r="G349" s="134" t="s">
        <v>327</v>
      </c>
      <c r="H349" s="135">
        <v>93489.14</v>
      </c>
      <c r="I349" s="135">
        <v>96963.499999999985</v>
      </c>
      <c r="J349" s="135">
        <v>326804.39</v>
      </c>
      <c r="K349" t="str">
        <f>VLOOKUP(C349,ResCat!$A$2:$B$268,2,FALSE)</f>
        <v>DOIIFP</v>
      </c>
    </row>
    <row r="350" spans="3:11" x14ac:dyDescent="0.25">
      <c r="C350" s="134" t="s">
        <v>50</v>
      </c>
      <c r="D350" s="134" t="s">
        <v>1</v>
      </c>
      <c r="E350" s="134" t="s">
        <v>511</v>
      </c>
      <c r="F350" s="134" t="s">
        <v>310</v>
      </c>
      <c r="G350" s="134" t="s">
        <v>329</v>
      </c>
      <c r="H350" s="135">
        <v>115613.06999999999</v>
      </c>
      <c r="I350" s="135">
        <v>114676.13999999998</v>
      </c>
      <c r="J350" s="135">
        <v>226580.54</v>
      </c>
      <c r="K350" t="str">
        <f>VLOOKUP(C350,ResCat!$A$2:$B$268,2,FALSE)</f>
        <v>DOIIFP</v>
      </c>
    </row>
    <row r="351" spans="3:11" x14ac:dyDescent="0.25">
      <c r="C351" s="134" t="s">
        <v>50</v>
      </c>
      <c r="D351" s="134" t="s">
        <v>1</v>
      </c>
      <c r="E351" s="134" t="s">
        <v>969</v>
      </c>
      <c r="F351" s="134" t="s">
        <v>310</v>
      </c>
      <c r="G351" s="134" t="s">
        <v>331</v>
      </c>
      <c r="H351" s="135">
        <v>152009.45999999996</v>
      </c>
      <c r="I351" s="135">
        <v>144769.66999999995</v>
      </c>
      <c r="J351" s="135">
        <v>408836.31000000006</v>
      </c>
      <c r="K351" t="str">
        <f>VLOOKUP(C351,ResCat!$A$2:$B$268,2,FALSE)</f>
        <v>DOIIFP</v>
      </c>
    </row>
    <row r="352" spans="3:11" x14ac:dyDescent="0.25">
      <c r="C352" s="134" t="s">
        <v>50</v>
      </c>
      <c r="D352" s="134" t="s">
        <v>1</v>
      </c>
      <c r="E352" s="134" t="s">
        <v>961</v>
      </c>
      <c r="F352" s="134" t="s">
        <v>310</v>
      </c>
      <c r="G352" s="134" t="s">
        <v>334</v>
      </c>
      <c r="H352" s="135">
        <v>245066.09</v>
      </c>
      <c r="I352" s="135">
        <v>279871.04999999993</v>
      </c>
      <c r="J352" s="135">
        <v>826970.05999999971</v>
      </c>
      <c r="K352" t="str">
        <f>VLOOKUP(C352,ResCat!$A$2:$B$268,2,FALSE)</f>
        <v>DOIIFP</v>
      </c>
    </row>
    <row r="353" spans="3:11" x14ac:dyDescent="0.25">
      <c r="C353" s="134" t="s">
        <v>50</v>
      </c>
      <c r="D353" s="134" t="s">
        <v>1</v>
      </c>
      <c r="E353" s="134" t="s">
        <v>970</v>
      </c>
      <c r="F353" s="134" t="s">
        <v>310</v>
      </c>
      <c r="G353" s="134" t="s">
        <v>333</v>
      </c>
      <c r="H353" s="135">
        <v>1818359.6200000006</v>
      </c>
      <c r="I353" s="135">
        <v>2123295.2300000014</v>
      </c>
      <c r="J353" s="135">
        <v>4916492.3499999968</v>
      </c>
      <c r="K353" t="str">
        <f>VLOOKUP(C353,ResCat!$A$2:$B$268,2,FALSE)</f>
        <v>DOIIFP</v>
      </c>
    </row>
    <row r="354" spans="3:11" x14ac:dyDescent="0.25">
      <c r="C354" s="134" t="s">
        <v>50</v>
      </c>
      <c r="D354" s="134" t="s">
        <v>1</v>
      </c>
      <c r="E354" s="134" t="s">
        <v>1023</v>
      </c>
      <c r="F354" s="134" t="s">
        <v>310</v>
      </c>
      <c r="G354" s="134" t="s">
        <v>308</v>
      </c>
      <c r="H354" s="135">
        <v>772579.31999999948</v>
      </c>
      <c r="I354" s="135">
        <v>1576341.6</v>
      </c>
      <c r="J354" s="135">
        <v>3551986.4200000009</v>
      </c>
      <c r="K354" t="str">
        <f>VLOOKUP(C354,ResCat!$A$2:$B$268,2,FALSE)</f>
        <v>DOIIFP</v>
      </c>
    </row>
    <row r="355" spans="3:11" x14ac:dyDescent="0.25">
      <c r="C355" s="134" t="s">
        <v>63</v>
      </c>
      <c r="D355" s="134" t="s">
        <v>3</v>
      </c>
      <c r="E355" s="134" t="s">
        <v>354</v>
      </c>
      <c r="F355" s="134" t="s">
        <v>310</v>
      </c>
      <c r="G355" s="134" t="s">
        <v>311</v>
      </c>
      <c r="H355" s="135">
        <v>180</v>
      </c>
      <c r="I355" s="135">
        <v>180</v>
      </c>
      <c r="J355" s="135">
        <v>180</v>
      </c>
      <c r="K355" t="str">
        <f>VLOOKUP(C355,ResCat!$A$2:$B$268,2,FALSE)</f>
        <v>DOILG</v>
      </c>
    </row>
    <row r="356" spans="3:11" x14ac:dyDescent="0.25">
      <c r="C356" s="134" t="s">
        <v>63</v>
      </c>
      <c r="D356" s="134" t="s">
        <v>3</v>
      </c>
      <c r="E356" s="134" t="s">
        <v>352</v>
      </c>
      <c r="F356" s="134" t="s">
        <v>310</v>
      </c>
      <c r="G356" s="134" t="s">
        <v>351</v>
      </c>
      <c r="H356" s="135">
        <v>0</v>
      </c>
      <c r="I356" s="135">
        <v>226.37</v>
      </c>
      <c r="J356" s="135">
        <v>226.37</v>
      </c>
      <c r="K356" t="str">
        <f>VLOOKUP(C356,ResCat!$A$2:$B$268,2,FALSE)</f>
        <v>DOILG</v>
      </c>
    </row>
    <row r="357" spans="3:11" x14ac:dyDescent="0.25">
      <c r="C357" s="134" t="s">
        <v>63</v>
      </c>
      <c r="D357" s="134" t="s">
        <v>3</v>
      </c>
      <c r="E357" s="134" t="s">
        <v>312</v>
      </c>
      <c r="F357" s="134" t="s">
        <v>310</v>
      </c>
      <c r="G357" s="134" t="s">
        <v>364</v>
      </c>
      <c r="H357" s="135">
        <v>74.3</v>
      </c>
      <c r="I357" s="135">
        <v>161.67999999999998</v>
      </c>
      <c r="J357" s="135">
        <v>161.67999999999998</v>
      </c>
      <c r="K357" t="str">
        <f>VLOOKUP(C357,ResCat!$A$2:$B$268,2,FALSE)</f>
        <v>DOILG</v>
      </c>
    </row>
    <row r="358" spans="3:11" x14ac:dyDescent="0.25">
      <c r="C358" s="134" t="s">
        <v>63</v>
      </c>
      <c r="D358" s="134" t="s">
        <v>3</v>
      </c>
      <c r="E358" s="134" t="s">
        <v>357</v>
      </c>
      <c r="F358" s="134" t="s">
        <v>310</v>
      </c>
      <c r="G358" s="134" t="s">
        <v>338</v>
      </c>
      <c r="H358" s="135">
        <v>0</v>
      </c>
      <c r="I358" s="135">
        <v>87.38</v>
      </c>
      <c r="J358" s="135">
        <v>87.38</v>
      </c>
      <c r="K358" t="str">
        <f>VLOOKUP(C358,ResCat!$A$2:$B$268,2,FALSE)</f>
        <v>DOILG</v>
      </c>
    </row>
    <row r="359" spans="3:11" x14ac:dyDescent="0.25">
      <c r="C359" s="134" t="s">
        <v>63</v>
      </c>
      <c r="D359" s="134" t="s">
        <v>3</v>
      </c>
      <c r="E359" s="134" t="s">
        <v>314</v>
      </c>
      <c r="F359" s="134" t="s">
        <v>310</v>
      </c>
      <c r="G359" s="134" t="s">
        <v>356</v>
      </c>
      <c r="H359" s="135">
        <v>29.939999999999998</v>
      </c>
      <c r="I359" s="135">
        <v>156.84</v>
      </c>
      <c r="J359" s="135">
        <v>136.83000000000001</v>
      </c>
      <c r="K359" t="str">
        <f>VLOOKUP(C359,ResCat!$A$2:$B$268,2,FALSE)</f>
        <v>DOILG</v>
      </c>
    </row>
    <row r="360" spans="3:11" x14ac:dyDescent="0.25">
      <c r="C360" s="134" t="s">
        <v>63</v>
      </c>
      <c r="D360" s="134" t="s">
        <v>3</v>
      </c>
      <c r="E360" s="134" t="s">
        <v>339</v>
      </c>
      <c r="F360" s="134" t="s">
        <v>310</v>
      </c>
      <c r="G360" s="134" t="s">
        <v>353</v>
      </c>
      <c r="H360" s="135">
        <v>0</v>
      </c>
      <c r="I360" s="135">
        <v>128.05000000000001</v>
      </c>
      <c r="J360" s="135">
        <v>128.05000000000001</v>
      </c>
      <c r="K360" t="str">
        <f>VLOOKUP(C360,ResCat!$A$2:$B$268,2,FALSE)</f>
        <v>DOILG</v>
      </c>
    </row>
    <row r="361" spans="3:11" x14ac:dyDescent="0.25">
      <c r="C361" s="134" t="s">
        <v>63</v>
      </c>
      <c r="D361" s="134" t="s">
        <v>3</v>
      </c>
      <c r="E361" s="134" t="s">
        <v>318</v>
      </c>
      <c r="F361" s="134" t="s">
        <v>310</v>
      </c>
      <c r="G361" s="134" t="s">
        <v>358</v>
      </c>
      <c r="H361" s="135">
        <v>99.84</v>
      </c>
      <c r="I361" s="135">
        <v>219.4</v>
      </c>
      <c r="J361" s="135">
        <v>219.4</v>
      </c>
      <c r="K361" t="str">
        <f>VLOOKUP(C361,ResCat!$A$2:$B$268,2,FALSE)</f>
        <v>DOILG</v>
      </c>
    </row>
    <row r="362" spans="3:11" x14ac:dyDescent="0.25">
      <c r="C362" s="134" t="s">
        <v>63</v>
      </c>
      <c r="D362" s="134" t="s">
        <v>3</v>
      </c>
      <c r="E362" s="134" t="s">
        <v>320</v>
      </c>
      <c r="F362" s="134" t="s">
        <v>310</v>
      </c>
      <c r="G362" s="134" t="s">
        <v>315</v>
      </c>
      <c r="H362" s="135">
        <v>238.6</v>
      </c>
      <c r="I362" s="135">
        <v>355.7</v>
      </c>
      <c r="J362" s="135">
        <v>354.11</v>
      </c>
      <c r="K362" t="str">
        <f>VLOOKUP(C362,ResCat!$A$2:$B$268,2,FALSE)</f>
        <v>DOILG</v>
      </c>
    </row>
    <row r="363" spans="3:11" x14ac:dyDescent="0.25">
      <c r="C363" s="134" t="s">
        <v>63</v>
      </c>
      <c r="D363" s="134" t="s">
        <v>3</v>
      </c>
      <c r="E363" s="134" t="s">
        <v>322</v>
      </c>
      <c r="F363" s="134" t="s">
        <v>310</v>
      </c>
      <c r="G363" s="134" t="s">
        <v>341</v>
      </c>
      <c r="H363" s="135">
        <v>-62.349999999999987</v>
      </c>
      <c r="I363" s="135">
        <v>30.890000000000008</v>
      </c>
      <c r="J363" s="135">
        <v>-53.260000000000005</v>
      </c>
      <c r="K363" t="str">
        <f>VLOOKUP(C363,ResCat!$A$2:$B$268,2,FALSE)</f>
        <v>DOILG</v>
      </c>
    </row>
    <row r="364" spans="3:11" x14ac:dyDescent="0.25">
      <c r="C364" s="134" t="s">
        <v>63</v>
      </c>
      <c r="D364" s="134" t="s">
        <v>3</v>
      </c>
      <c r="E364" s="134" t="s">
        <v>324</v>
      </c>
      <c r="F364" s="134" t="s">
        <v>310</v>
      </c>
      <c r="G364" s="134" t="s">
        <v>340</v>
      </c>
      <c r="H364" s="135">
        <v>38.4</v>
      </c>
      <c r="I364" s="135">
        <v>131.63999999999999</v>
      </c>
      <c r="J364" s="135">
        <v>131.63999999999999</v>
      </c>
      <c r="K364" t="str">
        <f>VLOOKUP(C364,ResCat!$A$2:$B$268,2,FALSE)</f>
        <v>DOILG</v>
      </c>
    </row>
    <row r="365" spans="3:11" x14ac:dyDescent="0.25">
      <c r="C365" s="134" t="s">
        <v>63</v>
      </c>
      <c r="D365" s="134" t="s">
        <v>3</v>
      </c>
      <c r="E365" s="134" t="s">
        <v>326</v>
      </c>
      <c r="F365" s="134" t="s">
        <v>310</v>
      </c>
      <c r="G365" s="134" t="s">
        <v>317</v>
      </c>
      <c r="H365" s="135">
        <v>93.24</v>
      </c>
      <c r="I365" s="135">
        <v>93.24</v>
      </c>
      <c r="J365" s="135">
        <v>93.24</v>
      </c>
      <c r="K365" t="str">
        <f>VLOOKUP(C365,ResCat!$A$2:$B$268,2,FALSE)</f>
        <v>DOILG</v>
      </c>
    </row>
    <row r="366" spans="3:11" x14ac:dyDescent="0.25">
      <c r="C366" s="134" t="s">
        <v>63</v>
      </c>
      <c r="D366" s="134" t="s">
        <v>3</v>
      </c>
      <c r="E366" s="134" t="s">
        <v>328</v>
      </c>
      <c r="F366" s="134" t="s">
        <v>310</v>
      </c>
      <c r="G366" s="134" t="s">
        <v>319</v>
      </c>
      <c r="H366" s="135">
        <v>100.44</v>
      </c>
      <c r="I366" s="135">
        <v>196.22</v>
      </c>
      <c r="J366" s="135">
        <v>196.22</v>
      </c>
      <c r="K366" t="str">
        <f>VLOOKUP(C366,ResCat!$A$2:$B$268,2,FALSE)</f>
        <v>DOILG</v>
      </c>
    </row>
    <row r="367" spans="3:11" x14ac:dyDescent="0.25">
      <c r="C367" s="134" t="s">
        <v>63</v>
      </c>
      <c r="D367" s="134" t="s">
        <v>3</v>
      </c>
      <c r="E367" s="134" t="s">
        <v>330</v>
      </c>
      <c r="F367" s="134" t="s">
        <v>310</v>
      </c>
      <c r="G367" s="134" t="s">
        <v>321</v>
      </c>
      <c r="H367" s="135">
        <v>93.24</v>
      </c>
      <c r="I367" s="135">
        <v>139.66</v>
      </c>
      <c r="J367" s="135">
        <v>139.66</v>
      </c>
      <c r="K367" t="str">
        <f>VLOOKUP(C367,ResCat!$A$2:$B$268,2,FALSE)</f>
        <v>DOILG</v>
      </c>
    </row>
    <row r="368" spans="3:11" x14ac:dyDescent="0.25">
      <c r="C368" s="134" t="s">
        <v>63</v>
      </c>
      <c r="D368" s="134" t="s">
        <v>3</v>
      </c>
      <c r="E368" s="134" t="s">
        <v>332</v>
      </c>
      <c r="F368" s="134" t="s">
        <v>310</v>
      </c>
      <c r="G368" s="134" t="s">
        <v>323</v>
      </c>
      <c r="H368" s="135">
        <v>93.24</v>
      </c>
      <c r="I368" s="135">
        <v>93.24</v>
      </c>
      <c r="J368" s="135">
        <v>93.24</v>
      </c>
      <c r="K368" t="str">
        <f>VLOOKUP(C368,ResCat!$A$2:$B$268,2,FALSE)</f>
        <v>DOILG</v>
      </c>
    </row>
    <row r="369" spans="3:11" x14ac:dyDescent="0.25">
      <c r="C369" s="134" t="s">
        <v>63</v>
      </c>
      <c r="D369" s="134" t="s">
        <v>3</v>
      </c>
      <c r="E369" s="134" t="s">
        <v>335</v>
      </c>
      <c r="F369" s="134" t="s">
        <v>310</v>
      </c>
      <c r="G369" s="134" t="s">
        <v>325</v>
      </c>
      <c r="H369" s="135">
        <v>93.24</v>
      </c>
      <c r="I369" s="135">
        <v>93.24</v>
      </c>
      <c r="J369" s="135">
        <v>93.24</v>
      </c>
      <c r="K369" t="str">
        <f>VLOOKUP(C369,ResCat!$A$2:$B$268,2,FALSE)</f>
        <v>DOILG</v>
      </c>
    </row>
    <row r="370" spans="3:11" x14ac:dyDescent="0.25">
      <c r="C370" s="134" t="s">
        <v>63</v>
      </c>
      <c r="D370" s="134" t="s">
        <v>3</v>
      </c>
      <c r="E370" s="134" t="s">
        <v>4</v>
      </c>
      <c r="F370" s="134" t="s">
        <v>310</v>
      </c>
      <c r="G370" s="134" t="s">
        <v>327</v>
      </c>
      <c r="H370" s="135">
        <v>1166.05</v>
      </c>
      <c r="I370" s="135">
        <v>1166.05</v>
      </c>
      <c r="J370" s="135">
        <v>2601.2399999999998</v>
      </c>
      <c r="K370" t="str">
        <f>VLOOKUP(C370,ResCat!$A$2:$B$268,2,FALSE)</f>
        <v>DOILG</v>
      </c>
    </row>
    <row r="371" spans="3:11" x14ac:dyDescent="0.25">
      <c r="C371" s="134" t="s">
        <v>63</v>
      </c>
      <c r="D371" s="134" t="s">
        <v>3</v>
      </c>
      <c r="E371" s="134" t="s">
        <v>511</v>
      </c>
      <c r="F371" s="134" t="s">
        <v>310</v>
      </c>
      <c r="G371" s="134" t="s">
        <v>329</v>
      </c>
      <c r="H371" s="135">
        <v>227.11</v>
      </c>
      <c r="I371" s="135">
        <v>280.45</v>
      </c>
      <c r="J371" s="135">
        <v>910.6</v>
      </c>
      <c r="K371" t="str">
        <f>VLOOKUP(C371,ResCat!$A$2:$B$268,2,FALSE)</f>
        <v>DOILG</v>
      </c>
    </row>
    <row r="372" spans="3:11" x14ac:dyDescent="0.25">
      <c r="C372" s="134" t="s">
        <v>63</v>
      </c>
      <c r="D372" s="134" t="s">
        <v>3</v>
      </c>
      <c r="E372" s="134" t="s">
        <v>969</v>
      </c>
      <c r="F372" s="134" t="s">
        <v>310</v>
      </c>
      <c r="G372" s="134" t="s">
        <v>331</v>
      </c>
      <c r="H372" s="135">
        <v>602.83999999999992</v>
      </c>
      <c r="I372" s="135">
        <v>818.95999999999992</v>
      </c>
      <c r="J372" s="135">
        <v>2197.2200000000003</v>
      </c>
      <c r="K372" t="str">
        <f>VLOOKUP(C372,ResCat!$A$2:$B$268,2,FALSE)</f>
        <v>DOILG</v>
      </c>
    </row>
    <row r="373" spans="3:11" x14ac:dyDescent="0.25">
      <c r="C373" s="134" t="s">
        <v>63</v>
      </c>
      <c r="D373" s="134" t="s">
        <v>3</v>
      </c>
      <c r="E373" s="134" t="s">
        <v>961</v>
      </c>
      <c r="F373" s="134" t="s">
        <v>310</v>
      </c>
      <c r="G373" s="134" t="s">
        <v>334</v>
      </c>
      <c r="H373" s="135">
        <v>689.68</v>
      </c>
      <c r="I373" s="135">
        <v>1265.29</v>
      </c>
      <c r="J373" s="135">
        <v>2379.34</v>
      </c>
      <c r="K373" t="str">
        <f>VLOOKUP(C373,ResCat!$A$2:$B$268,2,FALSE)</f>
        <v>DOILG</v>
      </c>
    </row>
    <row r="374" spans="3:11" x14ac:dyDescent="0.25">
      <c r="C374" s="134" t="s">
        <v>63</v>
      </c>
      <c r="D374" s="134" t="s">
        <v>3</v>
      </c>
      <c r="E374" s="134" t="s">
        <v>970</v>
      </c>
      <c r="F374" s="134" t="s">
        <v>310</v>
      </c>
      <c r="G374" s="134" t="s">
        <v>333</v>
      </c>
      <c r="H374" s="135">
        <v>17008.139999999989</v>
      </c>
      <c r="I374" s="135">
        <v>18356.23</v>
      </c>
      <c r="J374" s="135">
        <v>49149.490000000005</v>
      </c>
      <c r="K374" t="str">
        <f>VLOOKUP(C374,ResCat!$A$2:$B$268,2,FALSE)</f>
        <v>DOILG</v>
      </c>
    </row>
    <row r="375" spans="3:11" x14ac:dyDescent="0.25">
      <c r="C375" s="134" t="s">
        <v>63</v>
      </c>
      <c r="D375" s="134" t="s">
        <v>3</v>
      </c>
      <c r="E375" s="134" t="s">
        <v>1023</v>
      </c>
      <c r="F375" s="134" t="s">
        <v>310</v>
      </c>
      <c r="G375" s="134" t="s">
        <v>308</v>
      </c>
      <c r="H375" s="135">
        <v>17658.279999999995</v>
      </c>
      <c r="I375" s="135">
        <v>19744.38</v>
      </c>
      <c r="J375" s="135">
        <v>43560.81</v>
      </c>
      <c r="K375" t="str">
        <f>VLOOKUP(C375,ResCat!$A$2:$B$268,2,FALSE)</f>
        <v>DOILG</v>
      </c>
    </row>
    <row r="376" spans="3:11" x14ac:dyDescent="0.25">
      <c r="C376" s="134" t="s">
        <v>63</v>
      </c>
      <c r="D376" s="134" t="s">
        <v>0</v>
      </c>
      <c r="E376" s="134" t="s">
        <v>349</v>
      </c>
      <c r="F376" s="134" t="s">
        <v>310</v>
      </c>
      <c r="G376" s="134" t="s">
        <v>311</v>
      </c>
      <c r="H376" s="135">
        <v>10049</v>
      </c>
      <c r="I376" s="135">
        <v>13049</v>
      </c>
      <c r="J376" s="135">
        <v>30662.58</v>
      </c>
      <c r="K376" t="str">
        <f>VLOOKUP(C376,ResCat!$A$2:$B$268,2,FALSE)</f>
        <v>DOILG</v>
      </c>
    </row>
    <row r="377" spans="3:11" x14ac:dyDescent="0.25">
      <c r="C377" s="134" t="s">
        <v>63</v>
      </c>
      <c r="D377" s="134" t="s">
        <v>0</v>
      </c>
      <c r="E377" s="134" t="s">
        <v>354</v>
      </c>
      <c r="F377" s="134" t="s">
        <v>310</v>
      </c>
      <c r="G377" s="134" t="s">
        <v>311</v>
      </c>
      <c r="H377" s="135">
        <v>15250.04</v>
      </c>
      <c r="I377" s="135">
        <v>20250.039999999997</v>
      </c>
      <c r="J377" s="135">
        <v>107613.64</v>
      </c>
      <c r="K377" t="str">
        <f>VLOOKUP(C377,ResCat!$A$2:$B$268,2,FALSE)</f>
        <v>DOILG</v>
      </c>
    </row>
    <row r="378" spans="3:11" x14ac:dyDescent="0.25">
      <c r="C378" s="134" t="s">
        <v>63</v>
      </c>
      <c r="D378" s="134" t="s">
        <v>0</v>
      </c>
      <c r="E378" s="134" t="s">
        <v>511</v>
      </c>
      <c r="F378" s="134" t="s">
        <v>310</v>
      </c>
      <c r="G378" s="134" t="s">
        <v>329</v>
      </c>
      <c r="H378" s="135">
        <v>24370.14</v>
      </c>
      <c r="I378" s="135">
        <v>24358</v>
      </c>
      <c r="J378" s="135">
        <v>44087.98</v>
      </c>
      <c r="K378" t="str">
        <f>VLOOKUP(C378,ResCat!$A$2:$B$268,2,FALSE)</f>
        <v>DOILG</v>
      </c>
    </row>
    <row r="379" spans="3:11" x14ac:dyDescent="0.25">
      <c r="C379" s="134" t="s">
        <v>63</v>
      </c>
      <c r="D379" s="134" t="s">
        <v>0</v>
      </c>
      <c r="E379" s="134" t="s">
        <v>970</v>
      </c>
      <c r="F379" s="134" t="s">
        <v>310</v>
      </c>
      <c r="G379" s="134" t="s">
        <v>333</v>
      </c>
      <c r="H379" s="135">
        <v>12001.6</v>
      </c>
      <c r="I379" s="135">
        <v>15975</v>
      </c>
      <c r="J379" s="135">
        <v>50955.119999999995</v>
      </c>
      <c r="K379" t="str">
        <f>VLOOKUP(C379,ResCat!$A$2:$B$268,2,FALSE)</f>
        <v>DOILG</v>
      </c>
    </row>
    <row r="380" spans="3:11" x14ac:dyDescent="0.25">
      <c r="C380" s="134" t="s">
        <v>63</v>
      </c>
      <c r="D380" s="134" t="s">
        <v>0</v>
      </c>
      <c r="E380" s="134" t="s">
        <v>1023</v>
      </c>
      <c r="F380" s="134" t="s">
        <v>310</v>
      </c>
      <c r="G380" s="134" t="s">
        <v>308</v>
      </c>
      <c r="H380" s="135">
        <v>42543.65</v>
      </c>
      <c r="I380" s="135">
        <v>46788.86</v>
      </c>
      <c r="J380" s="135">
        <v>91448.799999999988</v>
      </c>
      <c r="K380" t="str">
        <f>VLOOKUP(C380,ResCat!$A$2:$B$268,2,FALSE)</f>
        <v>DOILG</v>
      </c>
    </row>
    <row r="381" spans="3:11" x14ac:dyDescent="0.25">
      <c r="C381" s="134" t="s">
        <v>63</v>
      </c>
      <c r="D381" s="134" t="s">
        <v>2</v>
      </c>
      <c r="E381" s="134" t="s">
        <v>362</v>
      </c>
      <c r="F381" s="134" t="s">
        <v>310</v>
      </c>
      <c r="G381" s="134" t="s">
        <v>311</v>
      </c>
      <c r="H381" s="135">
        <v>58.02</v>
      </c>
      <c r="I381" s="135">
        <v>128.02000000000001</v>
      </c>
      <c r="J381" s="135">
        <v>128.02000000000001</v>
      </c>
      <c r="K381" t="str">
        <f>VLOOKUP(C381,ResCat!$A$2:$B$268,2,FALSE)</f>
        <v>DOILG</v>
      </c>
    </row>
    <row r="382" spans="3:11" x14ac:dyDescent="0.25">
      <c r="C382" s="134" t="s">
        <v>63</v>
      </c>
      <c r="D382" s="134" t="s">
        <v>2</v>
      </c>
      <c r="E382" s="134" t="s">
        <v>1028</v>
      </c>
      <c r="F382" s="134" t="s">
        <v>310</v>
      </c>
      <c r="G382" s="134" t="s">
        <v>311</v>
      </c>
      <c r="H382" s="135">
        <v>-139.32</v>
      </c>
      <c r="I382" s="135">
        <v>-139.32</v>
      </c>
      <c r="J382" s="135">
        <v>-289</v>
      </c>
      <c r="K382" t="str">
        <f>VLOOKUP(C382,ResCat!$A$2:$B$268,2,FALSE)</f>
        <v>DOILG</v>
      </c>
    </row>
    <row r="383" spans="3:11" x14ac:dyDescent="0.25">
      <c r="C383" s="134" t="s">
        <v>63</v>
      </c>
      <c r="D383" s="134" t="s">
        <v>2</v>
      </c>
      <c r="E383" s="134" t="s">
        <v>1029</v>
      </c>
      <c r="F383" s="134" t="s">
        <v>310</v>
      </c>
      <c r="G383" s="134" t="s">
        <v>311</v>
      </c>
      <c r="H383" s="135">
        <v>60</v>
      </c>
      <c r="I383" s="135">
        <v>60</v>
      </c>
      <c r="J383" s="135">
        <v>60</v>
      </c>
      <c r="K383" t="str">
        <f>VLOOKUP(C383,ResCat!$A$2:$B$268,2,FALSE)</f>
        <v>DOILG</v>
      </c>
    </row>
    <row r="384" spans="3:11" x14ac:dyDescent="0.25">
      <c r="C384" s="134" t="s">
        <v>63</v>
      </c>
      <c r="D384" s="134" t="s">
        <v>2</v>
      </c>
      <c r="E384" s="134" t="s">
        <v>349</v>
      </c>
      <c r="F384" s="134" t="s">
        <v>310</v>
      </c>
      <c r="G384" s="134" t="s">
        <v>311</v>
      </c>
      <c r="H384" s="135">
        <v>-153.91</v>
      </c>
      <c r="I384" s="135">
        <v>-153.91</v>
      </c>
      <c r="J384" s="135">
        <v>-517.12</v>
      </c>
      <c r="K384" t="str">
        <f>VLOOKUP(C384,ResCat!$A$2:$B$268,2,FALSE)</f>
        <v>DOILG</v>
      </c>
    </row>
    <row r="385" spans="3:11" x14ac:dyDescent="0.25">
      <c r="C385" s="134" t="s">
        <v>63</v>
      </c>
      <c r="D385" s="134" t="s">
        <v>2</v>
      </c>
      <c r="E385" s="134" t="s">
        <v>350</v>
      </c>
      <c r="F385" s="134" t="s">
        <v>310</v>
      </c>
      <c r="G385" s="134" t="s">
        <v>311</v>
      </c>
      <c r="H385" s="135">
        <v>90</v>
      </c>
      <c r="I385" s="135">
        <v>90</v>
      </c>
      <c r="J385" s="135">
        <v>90</v>
      </c>
      <c r="K385" t="str">
        <f>VLOOKUP(C385,ResCat!$A$2:$B$268,2,FALSE)</f>
        <v>DOILG</v>
      </c>
    </row>
    <row r="386" spans="3:11" x14ac:dyDescent="0.25">
      <c r="C386" s="134" t="s">
        <v>63</v>
      </c>
      <c r="D386" s="134" t="s">
        <v>2</v>
      </c>
      <c r="E386" s="134" t="s">
        <v>366</v>
      </c>
      <c r="F386" s="134" t="s">
        <v>310</v>
      </c>
      <c r="G386" s="134" t="s">
        <v>311</v>
      </c>
      <c r="H386" s="135">
        <v>-371.38</v>
      </c>
      <c r="I386" s="135">
        <v>-371.38</v>
      </c>
      <c r="J386" s="135">
        <v>312</v>
      </c>
      <c r="K386" t="str">
        <f>VLOOKUP(C386,ResCat!$A$2:$B$268,2,FALSE)</f>
        <v>DOILG</v>
      </c>
    </row>
    <row r="387" spans="3:11" x14ac:dyDescent="0.25">
      <c r="C387" s="134" t="s">
        <v>63</v>
      </c>
      <c r="D387" s="134" t="s">
        <v>2</v>
      </c>
      <c r="E387" s="134" t="s">
        <v>337</v>
      </c>
      <c r="F387" s="134" t="s">
        <v>310</v>
      </c>
      <c r="G387" s="134" t="s">
        <v>311</v>
      </c>
      <c r="H387" s="135">
        <v>0</v>
      </c>
      <c r="I387" s="135">
        <v>129.07999999999998</v>
      </c>
      <c r="J387" s="135">
        <v>129.07999999999998</v>
      </c>
      <c r="K387" t="str">
        <f>VLOOKUP(C387,ResCat!$A$2:$B$268,2,FALSE)</f>
        <v>DOILG</v>
      </c>
    </row>
    <row r="388" spans="3:11" x14ac:dyDescent="0.25">
      <c r="C388" s="134" t="s">
        <v>63</v>
      </c>
      <c r="D388" s="134" t="s">
        <v>2</v>
      </c>
      <c r="E388" s="134" t="s">
        <v>352</v>
      </c>
      <c r="F388" s="134" t="s">
        <v>310</v>
      </c>
      <c r="G388" s="134" t="s">
        <v>351</v>
      </c>
      <c r="H388" s="135">
        <v>-108.51999999999998</v>
      </c>
      <c r="I388" s="135">
        <v>90.350000000000023</v>
      </c>
      <c r="J388" s="135">
        <v>1.9999999999999929</v>
      </c>
      <c r="K388" t="str">
        <f>VLOOKUP(C388,ResCat!$A$2:$B$268,2,FALSE)</f>
        <v>DOILG</v>
      </c>
    </row>
    <row r="389" spans="3:11" x14ac:dyDescent="0.25">
      <c r="C389" s="134" t="s">
        <v>63</v>
      </c>
      <c r="D389" s="134" t="s">
        <v>2</v>
      </c>
      <c r="E389" s="134" t="s">
        <v>347</v>
      </c>
      <c r="F389" s="134" t="s">
        <v>310</v>
      </c>
      <c r="G389" s="134" t="s">
        <v>360</v>
      </c>
      <c r="H389" s="135">
        <v>45</v>
      </c>
      <c r="I389" s="135">
        <v>128.94999999999999</v>
      </c>
      <c r="J389" s="135">
        <v>128.94999999999999</v>
      </c>
      <c r="K389" t="str">
        <f>VLOOKUP(C389,ResCat!$A$2:$B$268,2,FALSE)</f>
        <v>DOILG</v>
      </c>
    </row>
    <row r="390" spans="3:11" x14ac:dyDescent="0.25">
      <c r="C390" s="134" t="s">
        <v>63</v>
      </c>
      <c r="D390" s="134" t="s">
        <v>2</v>
      </c>
      <c r="E390" s="134" t="s">
        <v>361</v>
      </c>
      <c r="F390" s="134" t="s">
        <v>310</v>
      </c>
      <c r="G390" s="134" t="s">
        <v>355</v>
      </c>
      <c r="H390" s="135">
        <v>0</v>
      </c>
      <c r="I390" s="135">
        <v>230.87</v>
      </c>
      <c r="J390" s="135">
        <v>230.87</v>
      </c>
      <c r="K390" t="str">
        <f>VLOOKUP(C390,ResCat!$A$2:$B$268,2,FALSE)</f>
        <v>DOILG</v>
      </c>
    </row>
    <row r="391" spans="3:11" x14ac:dyDescent="0.25">
      <c r="C391" s="134" t="s">
        <v>63</v>
      </c>
      <c r="D391" s="134" t="s">
        <v>2</v>
      </c>
      <c r="E391" s="134" t="s">
        <v>312</v>
      </c>
      <c r="F391" s="134" t="s">
        <v>310</v>
      </c>
      <c r="G391" s="134" t="s">
        <v>364</v>
      </c>
      <c r="H391" s="135">
        <v>202.53</v>
      </c>
      <c r="I391" s="135">
        <v>326.21000000000004</v>
      </c>
      <c r="J391" s="135">
        <v>326.21000000000004</v>
      </c>
      <c r="K391" t="str">
        <f>VLOOKUP(C391,ResCat!$A$2:$B$268,2,FALSE)</f>
        <v>DOILG</v>
      </c>
    </row>
    <row r="392" spans="3:11" x14ac:dyDescent="0.25">
      <c r="C392" s="134" t="s">
        <v>63</v>
      </c>
      <c r="D392" s="134" t="s">
        <v>2</v>
      </c>
      <c r="E392" s="134" t="s">
        <v>357</v>
      </c>
      <c r="F392" s="134" t="s">
        <v>310</v>
      </c>
      <c r="G392" s="134" t="s">
        <v>338</v>
      </c>
      <c r="H392" s="135">
        <v>169.79</v>
      </c>
      <c r="I392" s="135">
        <v>310.36</v>
      </c>
      <c r="J392" s="135">
        <v>335.36</v>
      </c>
      <c r="K392" t="str">
        <f>VLOOKUP(C392,ResCat!$A$2:$B$268,2,FALSE)</f>
        <v>DOILG</v>
      </c>
    </row>
    <row r="393" spans="3:11" x14ac:dyDescent="0.25">
      <c r="C393" s="134" t="s">
        <v>63</v>
      </c>
      <c r="D393" s="134" t="s">
        <v>2</v>
      </c>
      <c r="E393" s="134" t="s">
        <v>314</v>
      </c>
      <c r="F393" s="134" t="s">
        <v>310</v>
      </c>
      <c r="G393" s="134" t="s">
        <v>356</v>
      </c>
      <c r="H393" s="135">
        <v>212.57</v>
      </c>
      <c r="I393" s="135">
        <v>1468.82</v>
      </c>
      <c r="J393" s="135">
        <v>1525.07</v>
      </c>
      <c r="K393" t="str">
        <f>VLOOKUP(C393,ResCat!$A$2:$B$268,2,FALSE)</f>
        <v>DOILG</v>
      </c>
    </row>
    <row r="394" spans="3:11" x14ac:dyDescent="0.25">
      <c r="C394" s="134" t="s">
        <v>63</v>
      </c>
      <c r="D394" s="134" t="s">
        <v>2</v>
      </c>
      <c r="E394" s="134" t="s">
        <v>339</v>
      </c>
      <c r="F394" s="134" t="s">
        <v>310</v>
      </c>
      <c r="G394" s="134" t="s">
        <v>353</v>
      </c>
      <c r="H394" s="135">
        <v>-4340</v>
      </c>
      <c r="I394" s="135">
        <v>-4340</v>
      </c>
      <c r="J394" s="135">
        <v>-8400</v>
      </c>
      <c r="K394" t="str">
        <f>VLOOKUP(C394,ResCat!$A$2:$B$268,2,FALSE)</f>
        <v>DOILG</v>
      </c>
    </row>
    <row r="395" spans="3:11" x14ac:dyDescent="0.25">
      <c r="C395" s="134" t="s">
        <v>63</v>
      </c>
      <c r="D395" s="134" t="s">
        <v>2</v>
      </c>
      <c r="E395" s="134" t="s">
        <v>342</v>
      </c>
      <c r="F395" s="134" t="s">
        <v>310</v>
      </c>
      <c r="G395" s="134" t="s">
        <v>348</v>
      </c>
      <c r="H395" s="135">
        <v>156.93</v>
      </c>
      <c r="I395" s="135">
        <v>248.31</v>
      </c>
      <c r="J395" s="135">
        <v>248.31</v>
      </c>
      <c r="K395" t="str">
        <f>VLOOKUP(C395,ResCat!$A$2:$B$268,2,FALSE)</f>
        <v>DOILG</v>
      </c>
    </row>
    <row r="396" spans="3:11" x14ac:dyDescent="0.25">
      <c r="C396" s="134" t="s">
        <v>63</v>
      </c>
      <c r="D396" s="134" t="s">
        <v>2</v>
      </c>
      <c r="E396" s="134" t="s">
        <v>316</v>
      </c>
      <c r="F396" s="134" t="s">
        <v>310</v>
      </c>
      <c r="G396" s="134" t="s">
        <v>313</v>
      </c>
      <c r="H396" s="135">
        <v>88.43</v>
      </c>
      <c r="I396" s="135">
        <v>212.25</v>
      </c>
      <c r="J396" s="135">
        <v>212.25</v>
      </c>
      <c r="K396" t="str">
        <f>VLOOKUP(C396,ResCat!$A$2:$B$268,2,FALSE)</f>
        <v>DOILG</v>
      </c>
    </row>
    <row r="397" spans="3:11" x14ac:dyDescent="0.25">
      <c r="C397" s="134" t="s">
        <v>63</v>
      </c>
      <c r="D397" s="134" t="s">
        <v>2</v>
      </c>
      <c r="E397" s="134" t="s">
        <v>318</v>
      </c>
      <c r="F397" s="134" t="s">
        <v>310</v>
      </c>
      <c r="G397" s="134" t="s">
        <v>358</v>
      </c>
      <c r="H397" s="135">
        <v>0</v>
      </c>
      <c r="I397" s="135">
        <v>1601.62</v>
      </c>
      <c r="J397" s="135">
        <v>1601.62</v>
      </c>
      <c r="K397" t="str">
        <f>VLOOKUP(C397,ResCat!$A$2:$B$268,2,FALSE)</f>
        <v>DOILG</v>
      </c>
    </row>
    <row r="398" spans="3:11" x14ac:dyDescent="0.25">
      <c r="C398" s="134" t="s">
        <v>63</v>
      </c>
      <c r="D398" s="134" t="s">
        <v>2</v>
      </c>
      <c r="E398" s="134" t="s">
        <v>320</v>
      </c>
      <c r="F398" s="134" t="s">
        <v>310</v>
      </c>
      <c r="G398" s="134" t="s">
        <v>315</v>
      </c>
      <c r="H398" s="135">
        <v>30.92</v>
      </c>
      <c r="I398" s="135">
        <v>289.43</v>
      </c>
      <c r="J398" s="135">
        <v>390.64</v>
      </c>
      <c r="K398" t="str">
        <f>VLOOKUP(C398,ResCat!$A$2:$B$268,2,FALSE)</f>
        <v>DOILG</v>
      </c>
    </row>
    <row r="399" spans="3:11" x14ac:dyDescent="0.25">
      <c r="C399" s="134" t="s">
        <v>63</v>
      </c>
      <c r="D399" s="134" t="s">
        <v>2</v>
      </c>
      <c r="E399" s="134" t="s">
        <v>322</v>
      </c>
      <c r="F399" s="134" t="s">
        <v>310</v>
      </c>
      <c r="G399" s="134" t="s">
        <v>341</v>
      </c>
      <c r="H399" s="135">
        <v>0</v>
      </c>
      <c r="I399" s="135">
        <v>982.89</v>
      </c>
      <c r="J399" s="135">
        <v>2853.5299999999997</v>
      </c>
      <c r="K399" t="str">
        <f>VLOOKUP(C399,ResCat!$A$2:$B$268,2,FALSE)</f>
        <v>DOILG</v>
      </c>
    </row>
    <row r="400" spans="3:11" x14ac:dyDescent="0.25">
      <c r="C400" s="134" t="s">
        <v>63</v>
      </c>
      <c r="D400" s="134" t="s">
        <v>2</v>
      </c>
      <c r="E400" s="134" t="s">
        <v>324</v>
      </c>
      <c r="F400" s="134" t="s">
        <v>310</v>
      </c>
      <c r="G400" s="134" t="s">
        <v>340</v>
      </c>
      <c r="H400" s="135">
        <v>261.38</v>
      </c>
      <c r="I400" s="135">
        <v>653.15999999999985</v>
      </c>
      <c r="J400" s="135">
        <v>819.26</v>
      </c>
      <c r="K400" t="str">
        <f>VLOOKUP(C400,ResCat!$A$2:$B$268,2,FALSE)</f>
        <v>DOILG</v>
      </c>
    </row>
    <row r="401" spans="3:11" x14ac:dyDescent="0.25">
      <c r="C401" s="134" t="s">
        <v>63</v>
      </c>
      <c r="D401" s="134" t="s">
        <v>2</v>
      </c>
      <c r="E401" s="134" t="s">
        <v>326</v>
      </c>
      <c r="F401" s="134" t="s">
        <v>310</v>
      </c>
      <c r="G401" s="134" t="s">
        <v>317</v>
      </c>
      <c r="H401" s="135">
        <v>74.94</v>
      </c>
      <c r="I401" s="135">
        <v>480.75</v>
      </c>
      <c r="J401" s="135">
        <v>480.75</v>
      </c>
      <c r="K401" t="str">
        <f>VLOOKUP(C401,ResCat!$A$2:$B$268,2,FALSE)</f>
        <v>DOILG</v>
      </c>
    </row>
    <row r="402" spans="3:11" x14ac:dyDescent="0.25">
      <c r="C402" s="134" t="s">
        <v>63</v>
      </c>
      <c r="D402" s="134" t="s">
        <v>2</v>
      </c>
      <c r="E402" s="134" t="s">
        <v>328</v>
      </c>
      <c r="F402" s="134" t="s">
        <v>310</v>
      </c>
      <c r="G402" s="134" t="s">
        <v>319</v>
      </c>
      <c r="H402" s="135">
        <v>156.1</v>
      </c>
      <c r="I402" s="135">
        <v>689.9</v>
      </c>
      <c r="J402" s="135">
        <v>705.5</v>
      </c>
      <c r="K402" t="str">
        <f>VLOOKUP(C402,ResCat!$A$2:$B$268,2,FALSE)</f>
        <v>DOILG</v>
      </c>
    </row>
    <row r="403" spans="3:11" x14ac:dyDescent="0.25">
      <c r="C403" s="134" t="s">
        <v>63</v>
      </c>
      <c r="D403" s="134" t="s">
        <v>2</v>
      </c>
      <c r="E403" s="134" t="s">
        <v>330</v>
      </c>
      <c r="F403" s="134" t="s">
        <v>310</v>
      </c>
      <c r="G403" s="134" t="s">
        <v>321</v>
      </c>
      <c r="H403" s="135">
        <v>0</v>
      </c>
      <c r="I403" s="135">
        <v>0</v>
      </c>
      <c r="J403" s="135">
        <v>269.2</v>
      </c>
      <c r="K403" t="str">
        <f>VLOOKUP(C403,ResCat!$A$2:$B$268,2,FALSE)</f>
        <v>DOILG</v>
      </c>
    </row>
    <row r="404" spans="3:11" x14ac:dyDescent="0.25">
      <c r="C404" s="134" t="s">
        <v>63</v>
      </c>
      <c r="D404" s="134" t="s">
        <v>2</v>
      </c>
      <c r="E404" s="134" t="s">
        <v>332</v>
      </c>
      <c r="F404" s="134" t="s">
        <v>310</v>
      </c>
      <c r="G404" s="134" t="s">
        <v>323</v>
      </c>
      <c r="H404" s="135">
        <v>604.6099999999999</v>
      </c>
      <c r="I404" s="135">
        <v>900.06999999999994</v>
      </c>
      <c r="J404" s="135">
        <v>2123.1</v>
      </c>
      <c r="K404" t="str">
        <f>VLOOKUP(C404,ResCat!$A$2:$B$268,2,FALSE)</f>
        <v>DOILG</v>
      </c>
    </row>
    <row r="405" spans="3:11" x14ac:dyDescent="0.25">
      <c r="C405" s="134" t="s">
        <v>63</v>
      </c>
      <c r="D405" s="134" t="s">
        <v>2</v>
      </c>
      <c r="E405" s="134" t="s">
        <v>335</v>
      </c>
      <c r="F405" s="134" t="s">
        <v>310</v>
      </c>
      <c r="G405" s="134" t="s">
        <v>325</v>
      </c>
      <c r="H405" s="135">
        <v>364.77</v>
      </c>
      <c r="I405" s="135">
        <v>597.81000000000006</v>
      </c>
      <c r="J405" s="135">
        <v>1178.76</v>
      </c>
      <c r="K405" t="str">
        <f>VLOOKUP(C405,ResCat!$A$2:$B$268,2,FALSE)</f>
        <v>DOILG</v>
      </c>
    </row>
    <row r="406" spans="3:11" x14ac:dyDescent="0.25">
      <c r="C406" s="134" t="s">
        <v>63</v>
      </c>
      <c r="D406" s="134" t="s">
        <v>2</v>
      </c>
      <c r="E406" s="134" t="s">
        <v>4</v>
      </c>
      <c r="F406" s="134" t="s">
        <v>310</v>
      </c>
      <c r="G406" s="134" t="s">
        <v>327</v>
      </c>
      <c r="H406" s="135">
        <v>361.40000000000003</v>
      </c>
      <c r="I406" s="135">
        <v>616.67000000000007</v>
      </c>
      <c r="J406" s="135">
        <v>1162.4000000000001</v>
      </c>
      <c r="K406" t="str">
        <f>VLOOKUP(C406,ResCat!$A$2:$B$268,2,FALSE)</f>
        <v>DOILG</v>
      </c>
    </row>
    <row r="407" spans="3:11" x14ac:dyDescent="0.25">
      <c r="C407" s="134" t="s">
        <v>63</v>
      </c>
      <c r="D407" s="134" t="s">
        <v>2</v>
      </c>
      <c r="E407" s="134" t="s">
        <v>511</v>
      </c>
      <c r="F407" s="134" t="s">
        <v>310</v>
      </c>
      <c r="G407" s="134" t="s">
        <v>329</v>
      </c>
      <c r="H407" s="135">
        <v>1171.56</v>
      </c>
      <c r="I407" s="135">
        <v>1915.57</v>
      </c>
      <c r="J407" s="135">
        <v>3477.16</v>
      </c>
      <c r="K407" t="str">
        <f>VLOOKUP(C407,ResCat!$A$2:$B$268,2,FALSE)</f>
        <v>DOILG</v>
      </c>
    </row>
    <row r="408" spans="3:11" x14ac:dyDescent="0.25">
      <c r="C408" s="134" t="s">
        <v>63</v>
      </c>
      <c r="D408" s="134" t="s">
        <v>2</v>
      </c>
      <c r="E408" s="134" t="s">
        <v>969</v>
      </c>
      <c r="F408" s="134" t="s">
        <v>310</v>
      </c>
      <c r="G408" s="134" t="s">
        <v>331</v>
      </c>
      <c r="H408" s="135">
        <v>1139.04</v>
      </c>
      <c r="I408" s="135">
        <v>2415.3400000000006</v>
      </c>
      <c r="J408" s="135">
        <v>3991.35</v>
      </c>
      <c r="K408" t="str">
        <f>VLOOKUP(C408,ResCat!$A$2:$B$268,2,FALSE)</f>
        <v>DOILG</v>
      </c>
    </row>
    <row r="409" spans="3:11" x14ac:dyDescent="0.25">
      <c r="C409" s="134" t="s">
        <v>63</v>
      </c>
      <c r="D409" s="134" t="s">
        <v>2</v>
      </c>
      <c r="E409" s="134" t="s">
        <v>961</v>
      </c>
      <c r="F409" s="134" t="s">
        <v>310</v>
      </c>
      <c r="G409" s="134" t="s">
        <v>334</v>
      </c>
      <c r="H409" s="135">
        <v>5161.1000000000013</v>
      </c>
      <c r="I409" s="135">
        <v>7168.6900000000005</v>
      </c>
      <c r="J409" s="135">
        <v>14917.11</v>
      </c>
      <c r="K409" t="str">
        <f>VLOOKUP(C409,ResCat!$A$2:$B$268,2,FALSE)</f>
        <v>DOILG</v>
      </c>
    </row>
    <row r="410" spans="3:11" x14ac:dyDescent="0.25">
      <c r="C410" s="134" t="s">
        <v>63</v>
      </c>
      <c r="D410" s="134" t="s">
        <v>2</v>
      </c>
      <c r="E410" s="134" t="s">
        <v>970</v>
      </c>
      <c r="F410" s="134" t="s">
        <v>310</v>
      </c>
      <c r="G410" s="134" t="s">
        <v>333</v>
      </c>
      <c r="H410" s="135">
        <v>25972.89</v>
      </c>
      <c r="I410" s="135">
        <v>33906.300000000003</v>
      </c>
      <c r="J410" s="135">
        <v>73255.150000000009</v>
      </c>
      <c r="K410" t="str">
        <f>VLOOKUP(C410,ResCat!$A$2:$B$268,2,FALSE)</f>
        <v>DOILG</v>
      </c>
    </row>
    <row r="411" spans="3:11" x14ac:dyDescent="0.25">
      <c r="C411" s="134" t="s">
        <v>63</v>
      </c>
      <c r="D411" s="134" t="s">
        <v>2</v>
      </c>
      <c r="E411" s="134" t="s">
        <v>1023</v>
      </c>
      <c r="F411" s="134" t="s">
        <v>310</v>
      </c>
      <c r="G411" s="134" t="s">
        <v>308</v>
      </c>
      <c r="H411" s="135">
        <v>46060.770000000019</v>
      </c>
      <c r="I411" s="135">
        <v>50368.310000000019</v>
      </c>
      <c r="J411" s="135">
        <v>82499.72</v>
      </c>
      <c r="K411" t="str">
        <f>VLOOKUP(C411,ResCat!$A$2:$B$268,2,FALSE)</f>
        <v>DOILG</v>
      </c>
    </row>
    <row r="412" spans="3:11" x14ac:dyDescent="0.25">
      <c r="C412" s="134" t="s">
        <v>63</v>
      </c>
      <c r="D412" s="134" t="s">
        <v>343</v>
      </c>
      <c r="E412" s="134" t="s">
        <v>337</v>
      </c>
      <c r="F412" s="134" t="s">
        <v>1053</v>
      </c>
      <c r="G412" s="134" t="s">
        <v>311</v>
      </c>
      <c r="H412" s="135">
        <v>12.68</v>
      </c>
      <c r="I412" s="135">
        <v>31.04</v>
      </c>
      <c r="J412" s="135">
        <v>217.05</v>
      </c>
      <c r="K412" t="str">
        <f>VLOOKUP(C412,ResCat!$A$2:$B$268,2,FALSE)</f>
        <v>DOILG</v>
      </c>
    </row>
    <row r="413" spans="3:11" x14ac:dyDescent="0.25">
      <c r="C413" s="134" t="s">
        <v>63</v>
      </c>
      <c r="D413" s="134" t="s">
        <v>343</v>
      </c>
      <c r="E413" s="134" t="s">
        <v>347</v>
      </c>
      <c r="F413" s="134" t="s">
        <v>1053</v>
      </c>
      <c r="G413" s="134" t="s">
        <v>360</v>
      </c>
      <c r="H413" s="135">
        <v>29.94</v>
      </c>
      <c r="I413" s="135">
        <v>74.5</v>
      </c>
      <c r="J413" s="135">
        <v>76.680000000000007</v>
      </c>
      <c r="K413" t="str">
        <f>VLOOKUP(C413,ResCat!$A$2:$B$268,2,FALSE)</f>
        <v>DOILG</v>
      </c>
    </row>
    <row r="414" spans="3:11" x14ac:dyDescent="0.25">
      <c r="C414" s="134" t="s">
        <v>63</v>
      </c>
      <c r="D414" s="134" t="s">
        <v>343</v>
      </c>
      <c r="E414" s="134" t="s">
        <v>361</v>
      </c>
      <c r="F414" s="134" t="s">
        <v>1053</v>
      </c>
      <c r="G414" s="134" t="s">
        <v>355</v>
      </c>
      <c r="H414" s="135">
        <v>28.17</v>
      </c>
      <c r="I414" s="135">
        <v>62.730000000000004</v>
      </c>
      <c r="J414" s="135">
        <v>64.91</v>
      </c>
      <c r="K414" t="str">
        <f>VLOOKUP(C414,ResCat!$A$2:$B$268,2,FALSE)</f>
        <v>DOILG</v>
      </c>
    </row>
    <row r="415" spans="3:11" x14ac:dyDescent="0.25">
      <c r="C415" s="134" t="s">
        <v>63</v>
      </c>
      <c r="D415" s="134" t="s">
        <v>343</v>
      </c>
      <c r="E415" s="134" t="s">
        <v>312</v>
      </c>
      <c r="F415" s="134" t="s">
        <v>1053</v>
      </c>
      <c r="G415" s="134" t="s">
        <v>364</v>
      </c>
      <c r="H415" s="135">
        <v>178.28</v>
      </c>
      <c r="I415" s="135">
        <v>198.28</v>
      </c>
      <c r="J415" s="135">
        <v>205.57</v>
      </c>
      <c r="K415" t="str">
        <f>VLOOKUP(C415,ResCat!$A$2:$B$268,2,FALSE)</f>
        <v>DOILG</v>
      </c>
    </row>
    <row r="416" spans="3:11" x14ac:dyDescent="0.25">
      <c r="C416" s="134" t="s">
        <v>63</v>
      </c>
      <c r="D416" s="134" t="s">
        <v>343</v>
      </c>
      <c r="E416" s="134" t="s">
        <v>314</v>
      </c>
      <c r="F416" s="134" t="s">
        <v>1053</v>
      </c>
      <c r="G416" s="134" t="s">
        <v>356</v>
      </c>
      <c r="H416" s="135">
        <v>4.7</v>
      </c>
      <c r="I416" s="135">
        <v>24.259999999999998</v>
      </c>
      <c r="J416" s="135">
        <v>28.4</v>
      </c>
      <c r="K416" t="str">
        <f>VLOOKUP(C416,ResCat!$A$2:$B$268,2,FALSE)</f>
        <v>DOILG</v>
      </c>
    </row>
    <row r="417" spans="3:11" x14ac:dyDescent="0.25">
      <c r="C417" s="134" t="s">
        <v>63</v>
      </c>
      <c r="D417" s="134" t="s">
        <v>343</v>
      </c>
      <c r="E417" s="134" t="s">
        <v>339</v>
      </c>
      <c r="F417" s="134" t="s">
        <v>1053</v>
      </c>
      <c r="G417" s="134" t="s">
        <v>353</v>
      </c>
      <c r="H417" s="135">
        <v>4.7</v>
      </c>
      <c r="I417" s="135">
        <v>24.259999999999998</v>
      </c>
      <c r="J417" s="135">
        <v>28.4</v>
      </c>
      <c r="K417" t="str">
        <f>VLOOKUP(C417,ResCat!$A$2:$B$268,2,FALSE)</f>
        <v>DOILG</v>
      </c>
    </row>
    <row r="418" spans="3:11" x14ac:dyDescent="0.25">
      <c r="C418" s="134" t="s">
        <v>63</v>
      </c>
      <c r="D418" s="134" t="s">
        <v>343</v>
      </c>
      <c r="E418" s="134" t="s">
        <v>342</v>
      </c>
      <c r="F418" s="134" t="s">
        <v>1053</v>
      </c>
      <c r="G418" s="134" t="s">
        <v>348</v>
      </c>
      <c r="H418" s="135">
        <v>4.7</v>
      </c>
      <c r="I418" s="135">
        <v>19.799999999999997</v>
      </c>
      <c r="J418" s="135">
        <v>25.56</v>
      </c>
      <c r="K418" t="str">
        <f>VLOOKUP(C418,ResCat!$A$2:$B$268,2,FALSE)</f>
        <v>DOILG</v>
      </c>
    </row>
    <row r="419" spans="3:11" x14ac:dyDescent="0.25">
      <c r="C419" s="134" t="s">
        <v>63</v>
      </c>
      <c r="D419" s="134" t="s">
        <v>343</v>
      </c>
      <c r="E419" s="134" t="s">
        <v>316</v>
      </c>
      <c r="F419" s="134" t="s">
        <v>1053</v>
      </c>
      <c r="G419" s="134" t="s">
        <v>313</v>
      </c>
      <c r="H419" s="135">
        <v>4.7</v>
      </c>
      <c r="I419" s="135">
        <v>19.799999999999997</v>
      </c>
      <c r="J419" s="135">
        <v>25.64</v>
      </c>
      <c r="K419" t="str">
        <f>VLOOKUP(C419,ResCat!$A$2:$B$268,2,FALSE)</f>
        <v>DOILG</v>
      </c>
    </row>
    <row r="420" spans="3:11" x14ac:dyDescent="0.25">
      <c r="C420" s="134" t="s">
        <v>63</v>
      </c>
      <c r="D420" s="134" t="s">
        <v>343</v>
      </c>
      <c r="E420" s="134" t="s">
        <v>318</v>
      </c>
      <c r="F420" s="134" t="s">
        <v>1053</v>
      </c>
      <c r="G420" s="134" t="s">
        <v>358</v>
      </c>
      <c r="H420" s="135">
        <v>4.7</v>
      </c>
      <c r="I420" s="135">
        <v>14.7</v>
      </c>
      <c r="J420" s="135">
        <v>18.84</v>
      </c>
      <c r="K420" t="str">
        <f>VLOOKUP(C420,ResCat!$A$2:$B$268,2,FALSE)</f>
        <v>DOILG</v>
      </c>
    </row>
    <row r="421" spans="3:11" x14ac:dyDescent="0.25">
      <c r="C421" s="134" t="s">
        <v>63</v>
      </c>
      <c r="D421" s="134" t="s">
        <v>343</v>
      </c>
      <c r="E421" s="134" t="s">
        <v>970</v>
      </c>
      <c r="F421" s="134" t="s">
        <v>1053</v>
      </c>
      <c r="G421" s="134" t="s">
        <v>333</v>
      </c>
      <c r="H421" s="135">
        <v>10553.470000000001</v>
      </c>
      <c r="I421" s="135">
        <v>11739.360000000006</v>
      </c>
      <c r="J421" s="135">
        <v>31352.939999999984</v>
      </c>
      <c r="K421" t="str">
        <f>VLOOKUP(C421,ResCat!$A$2:$B$268,2,FALSE)</f>
        <v>DOILG</v>
      </c>
    </row>
    <row r="422" spans="3:11" x14ac:dyDescent="0.25">
      <c r="C422" s="134" t="s">
        <v>63</v>
      </c>
      <c r="D422" s="134" t="s">
        <v>343</v>
      </c>
      <c r="E422" s="134" t="s">
        <v>1023</v>
      </c>
      <c r="F422" s="134" t="s">
        <v>1055</v>
      </c>
      <c r="G422" s="134" t="s">
        <v>308</v>
      </c>
      <c r="H422" s="135">
        <v>0</v>
      </c>
      <c r="I422" s="135">
        <v>14.95</v>
      </c>
      <c r="J422" s="135">
        <v>335.85</v>
      </c>
      <c r="K422" t="str">
        <f>VLOOKUP(C422,ResCat!$A$2:$B$268,2,FALSE)</f>
        <v>DOILG</v>
      </c>
    </row>
    <row r="423" spans="3:11" x14ac:dyDescent="0.25">
      <c r="C423" s="134" t="s">
        <v>63</v>
      </c>
      <c r="D423" s="134" t="s">
        <v>343</v>
      </c>
      <c r="E423" s="134" t="s">
        <v>1023</v>
      </c>
      <c r="F423" s="134" t="s">
        <v>1053</v>
      </c>
      <c r="G423" s="134" t="s">
        <v>308</v>
      </c>
      <c r="H423" s="135">
        <v>66817.559999999983</v>
      </c>
      <c r="I423" s="135">
        <v>77332.109999999942</v>
      </c>
      <c r="J423" s="135">
        <v>186259.27999999971</v>
      </c>
      <c r="K423" t="str">
        <f>VLOOKUP(C423,ResCat!$A$2:$B$268,2,FALSE)</f>
        <v>DOILG</v>
      </c>
    </row>
    <row r="424" spans="3:11" x14ac:dyDescent="0.25">
      <c r="C424" s="134" t="s">
        <v>63</v>
      </c>
      <c r="D424" s="134" t="s">
        <v>1</v>
      </c>
      <c r="E424" s="134" t="s">
        <v>354</v>
      </c>
      <c r="F424" s="134" t="s">
        <v>310</v>
      </c>
      <c r="G424" s="134" t="s">
        <v>311</v>
      </c>
      <c r="H424" s="135">
        <v>-10618.47</v>
      </c>
      <c r="I424" s="135">
        <v>-12425.300000000001</v>
      </c>
      <c r="J424" s="135">
        <v>-106312.59</v>
      </c>
      <c r="K424" t="str">
        <f>VLOOKUP(C424,ResCat!$A$2:$B$268,2,FALSE)</f>
        <v>DOILG</v>
      </c>
    </row>
    <row r="425" spans="3:11" x14ac:dyDescent="0.25">
      <c r="C425" s="134" t="s">
        <v>63</v>
      </c>
      <c r="D425" s="134" t="s">
        <v>1</v>
      </c>
      <c r="E425" s="134" t="s">
        <v>337</v>
      </c>
      <c r="F425" s="134" t="s">
        <v>310</v>
      </c>
      <c r="G425" s="134" t="s">
        <v>311</v>
      </c>
      <c r="H425" s="135">
        <v>119.19</v>
      </c>
      <c r="I425" s="135">
        <v>262.56</v>
      </c>
      <c r="J425" s="135">
        <v>262.56</v>
      </c>
      <c r="K425" t="str">
        <f>VLOOKUP(C425,ResCat!$A$2:$B$268,2,FALSE)</f>
        <v>DOILG</v>
      </c>
    </row>
    <row r="426" spans="3:11" x14ac:dyDescent="0.25">
      <c r="C426" s="134" t="s">
        <v>63</v>
      </c>
      <c r="D426" s="134" t="s">
        <v>1</v>
      </c>
      <c r="E426" s="134" t="s">
        <v>347</v>
      </c>
      <c r="F426" s="134" t="s">
        <v>310</v>
      </c>
      <c r="G426" s="134" t="s">
        <v>360</v>
      </c>
      <c r="H426" s="135">
        <v>183.95</v>
      </c>
      <c r="I426" s="135">
        <v>362.78</v>
      </c>
      <c r="J426" s="135">
        <v>362.78</v>
      </c>
      <c r="K426" t="str">
        <f>VLOOKUP(C426,ResCat!$A$2:$B$268,2,FALSE)</f>
        <v>DOILG</v>
      </c>
    </row>
    <row r="427" spans="3:11" x14ac:dyDescent="0.25">
      <c r="C427" s="134" t="s">
        <v>63</v>
      </c>
      <c r="D427" s="134" t="s">
        <v>1</v>
      </c>
      <c r="E427" s="134" t="s">
        <v>312</v>
      </c>
      <c r="F427" s="134" t="s">
        <v>310</v>
      </c>
      <c r="G427" s="134" t="s">
        <v>364</v>
      </c>
      <c r="H427" s="135">
        <v>210</v>
      </c>
      <c r="I427" s="135">
        <v>400</v>
      </c>
      <c r="J427" s="135">
        <v>400</v>
      </c>
      <c r="K427" t="str">
        <f>VLOOKUP(C427,ResCat!$A$2:$B$268,2,FALSE)</f>
        <v>DOILG</v>
      </c>
    </row>
    <row r="428" spans="3:11" x14ac:dyDescent="0.25">
      <c r="C428" s="134" t="s">
        <v>63</v>
      </c>
      <c r="D428" s="134" t="s">
        <v>1</v>
      </c>
      <c r="E428" s="134" t="s">
        <v>314</v>
      </c>
      <c r="F428" s="134" t="s">
        <v>310</v>
      </c>
      <c r="G428" s="134" t="s">
        <v>356</v>
      </c>
      <c r="H428" s="135">
        <v>264</v>
      </c>
      <c r="I428" s="135">
        <v>430</v>
      </c>
      <c r="J428" s="135">
        <v>430</v>
      </c>
      <c r="K428" t="str">
        <f>VLOOKUP(C428,ResCat!$A$2:$B$268,2,FALSE)</f>
        <v>DOILG</v>
      </c>
    </row>
    <row r="429" spans="3:11" x14ac:dyDescent="0.25">
      <c r="C429" s="134" t="s">
        <v>63</v>
      </c>
      <c r="D429" s="134" t="s">
        <v>1</v>
      </c>
      <c r="E429" s="134" t="s">
        <v>339</v>
      </c>
      <c r="F429" s="134" t="s">
        <v>310</v>
      </c>
      <c r="G429" s="134" t="s">
        <v>353</v>
      </c>
      <c r="H429" s="135">
        <v>0</v>
      </c>
      <c r="I429" s="135">
        <v>0</v>
      </c>
      <c r="J429" s="135">
        <v>0</v>
      </c>
      <c r="K429" t="str">
        <f>VLOOKUP(C429,ResCat!$A$2:$B$268,2,FALSE)</f>
        <v>DOILG</v>
      </c>
    </row>
    <row r="430" spans="3:11" x14ac:dyDescent="0.25">
      <c r="C430" s="134" t="s">
        <v>63</v>
      </c>
      <c r="D430" s="134" t="s">
        <v>1</v>
      </c>
      <c r="E430" s="134" t="s">
        <v>342</v>
      </c>
      <c r="F430" s="134" t="s">
        <v>310</v>
      </c>
      <c r="G430" s="134" t="s">
        <v>348</v>
      </c>
      <c r="H430" s="135">
        <v>0</v>
      </c>
      <c r="I430" s="135">
        <v>0</v>
      </c>
      <c r="J430" s="135">
        <v>0</v>
      </c>
      <c r="K430" t="str">
        <f>VLOOKUP(C430,ResCat!$A$2:$B$268,2,FALSE)</f>
        <v>DOILG</v>
      </c>
    </row>
    <row r="431" spans="3:11" x14ac:dyDescent="0.25">
      <c r="C431" s="134" t="s">
        <v>63</v>
      </c>
      <c r="D431" s="134" t="s">
        <v>1</v>
      </c>
      <c r="E431" s="134" t="s">
        <v>318</v>
      </c>
      <c r="F431" s="134" t="s">
        <v>310</v>
      </c>
      <c r="G431" s="134" t="s">
        <v>358</v>
      </c>
      <c r="H431" s="135">
        <v>-632.33999999999992</v>
      </c>
      <c r="I431" s="135">
        <v>-460.02</v>
      </c>
      <c r="J431" s="135">
        <v>385.4</v>
      </c>
      <c r="K431" t="str">
        <f>VLOOKUP(C431,ResCat!$A$2:$B$268,2,FALSE)</f>
        <v>DOILG</v>
      </c>
    </row>
    <row r="432" spans="3:11" x14ac:dyDescent="0.25">
      <c r="C432" s="134" t="s">
        <v>63</v>
      </c>
      <c r="D432" s="134" t="s">
        <v>1</v>
      </c>
      <c r="E432" s="134" t="s">
        <v>320</v>
      </c>
      <c r="F432" s="134" t="s">
        <v>310</v>
      </c>
      <c r="G432" s="134" t="s">
        <v>315</v>
      </c>
      <c r="H432" s="135">
        <v>0</v>
      </c>
      <c r="I432" s="135">
        <v>448.95000000000005</v>
      </c>
      <c r="J432" s="135">
        <v>448.95000000000005</v>
      </c>
      <c r="K432" t="str">
        <f>VLOOKUP(C432,ResCat!$A$2:$B$268,2,FALSE)</f>
        <v>DOILG</v>
      </c>
    </row>
    <row r="433" spans="3:11" x14ac:dyDescent="0.25">
      <c r="C433" s="134" t="s">
        <v>63</v>
      </c>
      <c r="D433" s="134" t="s">
        <v>1</v>
      </c>
      <c r="E433" s="134" t="s">
        <v>322</v>
      </c>
      <c r="F433" s="134" t="s">
        <v>310</v>
      </c>
      <c r="G433" s="134" t="s">
        <v>341</v>
      </c>
      <c r="H433" s="135">
        <v>274.26</v>
      </c>
      <c r="I433" s="135">
        <v>442.83</v>
      </c>
      <c r="J433" s="135">
        <v>442.83</v>
      </c>
      <c r="K433" t="str">
        <f>VLOOKUP(C433,ResCat!$A$2:$B$268,2,FALSE)</f>
        <v>DOILG</v>
      </c>
    </row>
    <row r="434" spans="3:11" x14ac:dyDescent="0.25">
      <c r="C434" s="134" t="s">
        <v>63</v>
      </c>
      <c r="D434" s="134" t="s">
        <v>1</v>
      </c>
      <c r="E434" s="134" t="s">
        <v>324</v>
      </c>
      <c r="F434" s="134" t="s">
        <v>310</v>
      </c>
      <c r="G434" s="134" t="s">
        <v>340</v>
      </c>
      <c r="H434" s="135">
        <v>272.68</v>
      </c>
      <c r="I434" s="135">
        <v>427.73</v>
      </c>
      <c r="J434" s="135">
        <v>427.73</v>
      </c>
      <c r="K434" t="str">
        <f>VLOOKUP(C434,ResCat!$A$2:$B$268,2,FALSE)</f>
        <v>DOILG</v>
      </c>
    </row>
    <row r="435" spans="3:11" x14ac:dyDescent="0.25">
      <c r="C435" s="134" t="s">
        <v>63</v>
      </c>
      <c r="D435" s="134" t="s">
        <v>1</v>
      </c>
      <c r="E435" s="134" t="s">
        <v>328</v>
      </c>
      <c r="F435" s="134" t="s">
        <v>310</v>
      </c>
      <c r="G435" s="134" t="s">
        <v>319</v>
      </c>
      <c r="H435" s="135">
        <v>170</v>
      </c>
      <c r="I435" s="135">
        <v>355.58</v>
      </c>
      <c r="J435" s="135">
        <v>355.58</v>
      </c>
      <c r="K435" t="str">
        <f>VLOOKUP(C435,ResCat!$A$2:$B$268,2,FALSE)</f>
        <v>DOILG</v>
      </c>
    </row>
    <row r="436" spans="3:11" x14ac:dyDescent="0.25">
      <c r="C436" s="134" t="s">
        <v>63</v>
      </c>
      <c r="D436" s="134" t="s">
        <v>1</v>
      </c>
      <c r="E436" s="134" t="s">
        <v>332</v>
      </c>
      <c r="F436" s="134" t="s">
        <v>310</v>
      </c>
      <c r="G436" s="134" t="s">
        <v>323</v>
      </c>
      <c r="H436" s="135">
        <v>0</v>
      </c>
      <c r="I436" s="135">
        <v>0</v>
      </c>
      <c r="J436" s="135">
        <v>0</v>
      </c>
      <c r="K436" t="str">
        <f>VLOOKUP(C436,ResCat!$A$2:$B$268,2,FALSE)</f>
        <v>DOILG</v>
      </c>
    </row>
    <row r="437" spans="3:11" x14ac:dyDescent="0.25">
      <c r="C437" s="134" t="s">
        <v>63</v>
      </c>
      <c r="D437" s="134" t="s">
        <v>1</v>
      </c>
      <c r="E437" s="134" t="s">
        <v>335</v>
      </c>
      <c r="F437" s="134" t="s">
        <v>310</v>
      </c>
      <c r="G437" s="134" t="s">
        <v>325</v>
      </c>
      <c r="H437" s="135">
        <v>0</v>
      </c>
      <c r="I437" s="135">
        <v>0</v>
      </c>
      <c r="J437" s="135">
        <v>0</v>
      </c>
      <c r="K437" t="str">
        <f>VLOOKUP(C437,ResCat!$A$2:$B$268,2,FALSE)</f>
        <v>DOILG</v>
      </c>
    </row>
    <row r="438" spans="3:11" x14ac:dyDescent="0.25">
      <c r="C438" s="134" t="s">
        <v>63</v>
      </c>
      <c r="D438" s="134" t="s">
        <v>1</v>
      </c>
      <c r="E438" s="134" t="s">
        <v>4</v>
      </c>
      <c r="F438" s="134" t="s">
        <v>310</v>
      </c>
      <c r="G438" s="134" t="s">
        <v>327</v>
      </c>
      <c r="H438" s="135">
        <v>39.49</v>
      </c>
      <c r="I438" s="135">
        <v>0</v>
      </c>
      <c r="J438" s="135">
        <v>0</v>
      </c>
      <c r="K438" t="str">
        <f>VLOOKUP(C438,ResCat!$A$2:$B$268,2,FALSE)</f>
        <v>DOILG</v>
      </c>
    </row>
    <row r="439" spans="3:11" x14ac:dyDescent="0.25">
      <c r="C439" s="134" t="s">
        <v>63</v>
      </c>
      <c r="D439" s="134" t="s">
        <v>1</v>
      </c>
      <c r="E439" s="134" t="s">
        <v>511</v>
      </c>
      <c r="F439" s="134" t="s">
        <v>310</v>
      </c>
      <c r="G439" s="134" t="s">
        <v>329</v>
      </c>
      <c r="H439" s="135">
        <v>339.15</v>
      </c>
      <c r="I439" s="135">
        <v>339.15</v>
      </c>
      <c r="J439" s="135">
        <v>399</v>
      </c>
      <c r="K439" t="str">
        <f>VLOOKUP(C439,ResCat!$A$2:$B$268,2,FALSE)</f>
        <v>DOILG</v>
      </c>
    </row>
    <row r="440" spans="3:11" x14ac:dyDescent="0.25">
      <c r="C440" s="134" t="s">
        <v>63</v>
      </c>
      <c r="D440" s="134" t="s">
        <v>1</v>
      </c>
      <c r="E440" s="134" t="s">
        <v>969</v>
      </c>
      <c r="F440" s="134" t="s">
        <v>310</v>
      </c>
      <c r="G440" s="134" t="s">
        <v>331</v>
      </c>
      <c r="H440" s="135">
        <v>9.4700000000000006</v>
      </c>
      <c r="I440" s="135">
        <v>75.929999999999993</v>
      </c>
      <c r="J440" s="135">
        <v>66.459999999999994</v>
      </c>
      <c r="K440" t="str">
        <f>VLOOKUP(C440,ResCat!$A$2:$B$268,2,FALSE)</f>
        <v>DOILG</v>
      </c>
    </row>
    <row r="441" spans="3:11" x14ac:dyDescent="0.25">
      <c r="C441" s="134" t="s">
        <v>63</v>
      </c>
      <c r="D441" s="134" t="s">
        <v>1</v>
      </c>
      <c r="E441" s="134" t="s">
        <v>961</v>
      </c>
      <c r="F441" s="134" t="s">
        <v>310</v>
      </c>
      <c r="G441" s="134" t="s">
        <v>334</v>
      </c>
      <c r="H441" s="135">
        <v>10035.969999999999</v>
      </c>
      <c r="I441" s="135">
        <v>12171.699999999999</v>
      </c>
      <c r="J441" s="135">
        <v>22239.5</v>
      </c>
      <c r="K441" t="str">
        <f>VLOOKUP(C441,ResCat!$A$2:$B$268,2,FALSE)</f>
        <v>DOILG</v>
      </c>
    </row>
    <row r="442" spans="3:11" x14ac:dyDescent="0.25">
      <c r="C442" s="134" t="s">
        <v>63</v>
      </c>
      <c r="D442" s="134" t="s">
        <v>1</v>
      </c>
      <c r="E442" s="134" t="s">
        <v>970</v>
      </c>
      <c r="F442" s="134" t="s">
        <v>310</v>
      </c>
      <c r="G442" s="134" t="s">
        <v>333</v>
      </c>
      <c r="H442" s="135">
        <v>69183.77</v>
      </c>
      <c r="I442" s="135">
        <v>78077.690000000017</v>
      </c>
      <c r="J442" s="135">
        <v>251067.26</v>
      </c>
      <c r="K442" t="str">
        <f>VLOOKUP(C442,ResCat!$A$2:$B$268,2,FALSE)</f>
        <v>DOILG</v>
      </c>
    </row>
    <row r="443" spans="3:11" x14ac:dyDescent="0.25">
      <c r="C443" s="134" t="s">
        <v>63</v>
      </c>
      <c r="D443" s="134" t="s">
        <v>1</v>
      </c>
      <c r="E443" s="134" t="s">
        <v>1023</v>
      </c>
      <c r="F443" s="134" t="s">
        <v>310</v>
      </c>
      <c r="G443" s="134" t="s">
        <v>308</v>
      </c>
      <c r="H443" s="135">
        <v>39229.64</v>
      </c>
      <c r="I443" s="135">
        <v>56032.9</v>
      </c>
      <c r="J443" s="135">
        <v>106960.84999999999</v>
      </c>
      <c r="K443" t="str">
        <f>VLOOKUP(C443,ResCat!$A$2:$B$268,2,FALSE)</f>
        <v>DOILG</v>
      </c>
    </row>
    <row r="444" spans="3:11" x14ac:dyDescent="0.25">
      <c r="C444" s="134" t="s">
        <v>53</v>
      </c>
      <c r="D444" s="134" t="s">
        <v>2</v>
      </c>
      <c r="E444" s="134" t="s">
        <v>1037</v>
      </c>
      <c r="F444" s="134" t="s">
        <v>310</v>
      </c>
      <c r="G444" s="134" t="s">
        <v>311</v>
      </c>
      <c r="H444" s="135">
        <v>3506.63</v>
      </c>
      <c r="I444" s="135">
        <v>0</v>
      </c>
      <c r="J444" s="135">
        <v>0</v>
      </c>
      <c r="K444" t="str">
        <f>VLOOKUP(C444,ResCat!$A$2:$B$268,2,FALSE)</f>
        <v>DOIIFP</v>
      </c>
    </row>
    <row r="445" spans="3:11" x14ac:dyDescent="0.25">
      <c r="C445" s="134" t="s">
        <v>369</v>
      </c>
      <c r="D445" s="134" t="s">
        <v>368</v>
      </c>
      <c r="E445" s="134" t="s">
        <v>347</v>
      </c>
      <c r="F445" s="134" t="s">
        <v>1056</v>
      </c>
      <c r="G445" s="134" t="s">
        <v>360</v>
      </c>
      <c r="H445" s="135">
        <v>-252.6</v>
      </c>
      <c r="I445" s="135">
        <v>-269</v>
      </c>
      <c r="J445" s="135">
        <v>-535</v>
      </c>
      <c r="K445" t="str">
        <f>VLOOKUP(C445,ResCat!$A$2:$B$268,2,FALSE)</f>
        <v>XXX</v>
      </c>
    </row>
    <row r="446" spans="3:11" x14ac:dyDescent="0.25">
      <c r="C446" s="134" t="s">
        <v>369</v>
      </c>
      <c r="D446" s="134" t="s">
        <v>368</v>
      </c>
      <c r="E446" s="134" t="s">
        <v>314</v>
      </c>
      <c r="F446" s="134" t="s">
        <v>1056</v>
      </c>
      <c r="G446" s="134" t="s">
        <v>356</v>
      </c>
      <c r="H446" s="135">
        <v>-72.8</v>
      </c>
      <c r="I446" s="135">
        <v>-183</v>
      </c>
      <c r="J446" s="135">
        <v>-183</v>
      </c>
      <c r="K446" t="str">
        <f>VLOOKUP(C446,ResCat!$A$2:$B$268,2,FALSE)</f>
        <v>XXX</v>
      </c>
    </row>
    <row r="447" spans="3:11" x14ac:dyDescent="0.25">
      <c r="C447" s="134" t="s">
        <v>369</v>
      </c>
      <c r="D447" s="134" t="s">
        <v>368</v>
      </c>
      <c r="E447" s="134" t="s">
        <v>342</v>
      </c>
      <c r="F447" s="134" t="s">
        <v>1056</v>
      </c>
      <c r="G447" s="134" t="s">
        <v>348</v>
      </c>
      <c r="H447" s="135">
        <v>-68.8</v>
      </c>
      <c r="I447" s="135">
        <v>-86</v>
      </c>
      <c r="J447" s="135">
        <v>-195</v>
      </c>
      <c r="K447" t="str">
        <f>VLOOKUP(C447,ResCat!$A$2:$B$268,2,FALSE)</f>
        <v>XXX</v>
      </c>
    </row>
    <row r="448" spans="3:11" x14ac:dyDescent="0.25">
      <c r="C448" s="134" t="s">
        <v>369</v>
      </c>
      <c r="D448" s="134" t="s">
        <v>368</v>
      </c>
      <c r="E448" s="134" t="s">
        <v>320</v>
      </c>
      <c r="F448" s="134" t="s">
        <v>1056</v>
      </c>
      <c r="G448" s="134" t="s">
        <v>315</v>
      </c>
      <c r="H448" s="135">
        <v>1875.6000000000004</v>
      </c>
      <c r="I448" s="135">
        <v>1905</v>
      </c>
      <c r="J448" s="135">
        <v>2453</v>
      </c>
      <c r="K448" t="str">
        <f>VLOOKUP(C448,ResCat!$A$2:$B$268,2,FALSE)</f>
        <v>XXX</v>
      </c>
    </row>
    <row r="449" spans="3:11" x14ac:dyDescent="0.25">
      <c r="C449" s="134" t="s">
        <v>369</v>
      </c>
      <c r="D449" s="134" t="s">
        <v>368</v>
      </c>
      <c r="E449" s="134" t="s">
        <v>322</v>
      </c>
      <c r="F449" s="134" t="s">
        <v>1056</v>
      </c>
      <c r="G449" s="134" t="s">
        <v>341</v>
      </c>
      <c r="H449" s="135">
        <v>-755.9</v>
      </c>
      <c r="I449" s="135">
        <v>-938</v>
      </c>
      <c r="J449" s="135">
        <v>-1280</v>
      </c>
      <c r="K449" t="str">
        <f>VLOOKUP(C449,ResCat!$A$2:$B$268,2,FALSE)</f>
        <v>XXX</v>
      </c>
    </row>
    <row r="450" spans="3:11" x14ac:dyDescent="0.25">
      <c r="C450" s="134" t="s">
        <v>369</v>
      </c>
      <c r="D450" s="134" t="s">
        <v>368</v>
      </c>
      <c r="E450" s="134" t="s">
        <v>324</v>
      </c>
      <c r="F450" s="134" t="s">
        <v>1056</v>
      </c>
      <c r="G450" s="134" t="s">
        <v>340</v>
      </c>
      <c r="H450" s="135">
        <v>-1912.6999999999998</v>
      </c>
      <c r="I450" s="135">
        <v>-3250.3999999999996</v>
      </c>
      <c r="J450" s="135">
        <v>-4421</v>
      </c>
      <c r="K450" t="str">
        <f>VLOOKUP(C450,ResCat!$A$2:$B$268,2,FALSE)</f>
        <v>XXX</v>
      </c>
    </row>
    <row r="451" spans="3:11" x14ac:dyDescent="0.25">
      <c r="C451" s="134" t="s">
        <v>369</v>
      </c>
      <c r="D451" s="134" t="s">
        <v>368</v>
      </c>
      <c r="E451" s="134" t="s">
        <v>326</v>
      </c>
      <c r="F451" s="134" t="s">
        <v>1056</v>
      </c>
      <c r="G451" s="134" t="s">
        <v>317</v>
      </c>
      <c r="H451" s="135">
        <v>-2218.6999999999998</v>
      </c>
      <c r="I451" s="135">
        <v>-2582</v>
      </c>
      <c r="J451" s="135">
        <v>-4805</v>
      </c>
      <c r="K451" t="str">
        <f>VLOOKUP(C451,ResCat!$A$2:$B$268,2,FALSE)</f>
        <v>XXX</v>
      </c>
    </row>
    <row r="452" spans="3:11" x14ac:dyDescent="0.25">
      <c r="C452" s="134" t="s">
        <v>369</v>
      </c>
      <c r="D452" s="134" t="s">
        <v>368</v>
      </c>
      <c r="E452" s="134" t="s">
        <v>326</v>
      </c>
      <c r="F452" s="134" t="s">
        <v>1057</v>
      </c>
      <c r="G452" s="134" t="s">
        <v>317</v>
      </c>
      <c r="H452" s="135">
        <v>-312</v>
      </c>
      <c r="I452" s="135">
        <v>-312</v>
      </c>
      <c r="J452" s="135">
        <v>-545</v>
      </c>
      <c r="K452" t="str">
        <f>VLOOKUP(C452,ResCat!$A$2:$B$268,2,FALSE)</f>
        <v>XXX</v>
      </c>
    </row>
    <row r="453" spans="3:11" x14ac:dyDescent="0.25">
      <c r="C453" s="134" t="s">
        <v>369</v>
      </c>
      <c r="D453" s="134" t="s">
        <v>368</v>
      </c>
      <c r="E453" s="134" t="s">
        <v>328</v>
      </c>
      <c r="F453" s="134" t="s">
        <v>1056</v>
      </c>
      <c r="G453" s="134" t="s">
        <v>319</v>
      </c>
      <c r="H453" s="135">
        <v>-3074.6999999999989</v>
      </c>
      <c r="I453" s="135">
        <v>-3594.7</v>
      </c>
      <c r="J453" s="135">
        <v>-7554</v>
      </c>
      <c r="K453" t="str">
        <f>VLOOKUP(C453,ResCat!$A$2:$B$268,2,FALSE)</f>
        <v>XXX</v>
      </c>
    </row>
    <row r="454" spans="3:11" x14ac:dyDescent="0.25">
      <c r="C454" s="134" t="s">
        <v>369</v>
      </c>
      <c r="D454" s="134" t="s">
        <v>368</v>
      </c>
      <c r="E454" s="134" t="s">
        <v>328</v>
      </c>
      <c r="F454" s="134" t="s">
        <v>1057</v>
      </c>
      <c r="G454" s="134" t="s">
        <v>319</v>
      </c>
      <c r="H454" s="135">
        <v>-389</v>
      </c>
      <c r="I454" s="135">
        <v>-489</v>
      </c>
      <c r="J454" s="135">
        <v>-2245</v>
      </c>
      <c r="K454" t="str">
        <f>VLOOKUP(C454,ResCat!$A$2:$B$268,2,FALSE)</f>
        <v>XXX</v>
      </c>
    </row>
    <row r="455" spans="3:11" x14ac:dyDescent="0.25">
      <c r="C455" s="134" t="s">
        <v>369</v>
      </c>
      <c r="D455" s="134" t="s">
        <v>368</v>
      </c>
      <c r="E455" s="134" t="s">
        <v>330</v>
      </c>
      <c r="F455" s="134" t="s">
        <v>1056</v>
      </c>
      <c r="G455" s="134" t="s">
        <v>321</v>
      </c>
      <c r="H455" s="135">
        <v>-5204.9999999999991</v>
      </c>
      <c r="I455" s="135">
        <v>-6005.4</v>
      </c>
      <c r="J455" s="135">
        <v>-7967</v>
      </c>
      <c r="K455" t="str">
        <f>VLOOKUP(C455,ResCat!$A$2:$B$268,2,FALSE)</f>
        <v>XXX</v>
      </c>
    </row>
    <row r="456" spans="3:11" x14ac:dyDescent="0.25">
      <c r="C456" s="134" t="s">
        <v>369</v>
      </c>
      <c r="D456" s="134" t="s">
        <v>368</v>
      </c>
      <c r="E456" s="134" t="s">
        <v>330</v>
      </c>
      <c r="F456" s="134" t="s">
        <v>1057</v>
      </c>
      <c r="G456" s="134" t="s">
        <v>321</v>
      </c>
      <c r="H456" s="135">
        <v>-133</v>
      </c>
      <c r="I456" s="135">
        <v>-133</v>
      </c>
      <c r="J456" s="135">
        <v>-450</v>
      </c>
      <c r="K456" t="str">
        <f>VLOOKUP(C456,ResCat!$A$2:$B$268,2,FALSE)</f>
        <v>XXX</v>
      </c>
    </row>
    <row r="457" spans="3:11" x14ac:dyDescent="0.25">
      <c r="C457" s="134" t="s">
        <v>369</v>
      </c>
      <c r="D457" s="134" t="s">
        <v>368</v>
      </c>
      <c r="E457" s="134" t="s">
        <v>332</v>
      </c>
      <c r="F457" s="134" t="s">
        <v>1056</v>
      </c>
      <c r="G457" s="134" t="s">
        <v>323</v>
      </c>
      <c r="H457" s="135">
        <v>-5141.3999999999996</v>
      </c>
      <c r="I457" s="135">
        <v>-6193.4</v>
      </c>
      <c r="J457" s="135">
        <v>-11401</v>
      </c>
      <c r="K457" t="str">
        <f>VLOOKUP(C457,ResCat!$A$2:$B$268,2,FALSE)</f>
        <v>XXX</v>
      </c>
    </row>
    <row r="458" spans="3:11" x14ac:dyDescent="0.25">
      <c r="C458" s="134" t="s">
        <v>369</v>
      </c>
      <c r="D458" s="134" t="s">
        <v>368</v>
      </c>
      <c r="E458" s="134" t="s">
        <v>332</v>
      </c>
      <c r="F458" s="134" t="s">
        <v>1057</v>
      </c>
      <c r="G458" s="134" t="s">
        <v>323</v>
      </c>
      <c r="H458" s="135">
        <v>-48</v>
      </c>
      <c r="I458" s="135">
        <v>-48</v>
      </c>
      <c r="J458" s="135">
        <v>-94</v>
      </c>
      <c r="K458" t="str">
        <f>VLOOKUP(C458,ResCat!$A$2:$B$268,2,FALSE)</f>
        <v>XXX</v>
      </c>
    </row>
    <row r="459" spans="3:11" x14ac:dyDescent="0.25">
      <c r="C459" s="134" t="s">
        <v>369</v>
      </c>
      <c r="D459" s="134" t="s">
        <v>368</v>
      </c>
      <c r="E459" s="134" t="s">
        <v>335</v>
      </c>
      <c r="F459" s="134" t="s">
        <v>1056</v>
      </c>
      <c r="G459" s="134" t="s">
        <v>325</v>
      </c>
      <c r="H459" s="135">
        <v>-6507.2</v>
      </c>
      <c r="I459" s="135">
        <v>-8313</v>
      </c>
      <c r="J459" s="135">
        <v>-15599</v>
      </c>
      <c r="K459" t="str">
        <f>VLOOKUP(C459,ResCat!$A$2:$B$268,2,FALSE)</f>
        <v>XXX</v>
      </c>
    </row>
    <row r="460" spans="3:11" x14ac:dyDescent="0.25">
      <c r="C460" s="134" t="s">
        <v>369</v>
      </c>
      <c r="D460" s="134" t="s">
        <v>368</v>
      </c>
      <c r="E460" s="134" t="s">
        <v>4</v>
      </c>
      <c r="F460" s="134" t="s">
        <v>1056</v>
      </c>
      <c r="G460" s="134" t="s">
        <v>327</v>
      </c>
      <c r="H460" s="135">
        <v>-446.65</v>
      </c>
      <c r="I460" s="135">
        <v>-183.55000000000018</v>
      </c>
      <c r="J460" s="135">
        <v>-580</v>
      </c>
      <c r="K460" t="str">
        <f>VLOOKUP(C460,ResCat!$A$2:$B$268,2,FALSE)</f>
        <v>XXX</v>
      </c>
    </row>
    <row r="461" spans="3:11" x14ac:dyDescent="0.25">
      <c r="C461" s="134" t="s">
        <v>369</v>
      </c>
      <c r="D461" s="134" t="s">
        <v>368</v>
      </c>
      <c r="E461" s="134" t="s">
        <v>511</v>
      </c>
      <c r="F461" s="134" t="s">
        <v>1056</v>
      </c>
      <c r="G461" s="134" t="s">
        <v>329</v>
      </c>
      <c r="H461" s="135">
        <v>1591</v>
      </c>
      <c r="I461" s="135">
        <v>3253</v>
      </c>
      <c r="J461" s="135">
        <v>4093</v>
      </c>
      <c r="K461" t="str">
        <f>VLOOKUP(C461,ResCat!$A$2:$B$268,2,FALSE)</f>
        <v>XXX</v>
      </c>
    </row>
    <row r="462" spans="3:11" x14ac:dyDescent="0.25">
      <c r="C462" s="134" t="s">
        <v>369</v>
      </c>
      <c r="D462" s="134" t="s">
        <v>368</v>
      </c>
      <c r="E462" s="134" t="s">
        <v>969</v>
      </c>
      <c r="F462" s="134" t="s">
        <v>1056</v>
      </c>
      <c r="G462" s="134" t="s">
        <v>331</v>
      </c>
      <c r="H462" s="135">
        <v>1414.3</v>
      </c>
      <c r="I462" s="135">
        <v>1687</v>
      </c>
      <c r="J462" s="135">
        <v>3247</v>
      </c>
      <c r="K462" t="str">
        <f>VLOOKUP(C462,ResCat!$A$2:$B$268,2,FALSE)</f>
        <v>XXX</v>
      </c>
    </row>
    <row r="463" spans="3:11" x14ac:dyDescent="0.25">
      <c r="C463" s="134" t="s">
        <v>369</v>
      </c>
      <c r="D463" s="134" t="s">
        <v>368</v>
      </c>
      <c r="E463" s="134" t="s">
        <v>961</v>
      </c>
      <c r="F463" s="134" t="s">
        <v>1056</v>
      </c>
      <c r="G463" s="134" t="s">
        <v>334</v>
      </c>
      <c r="H463" s="135">
        <v>9321.93</v>
      </c>
      <c r="I463" s="135">
        <v>9562.5299999999988</v>
      </c>
      <c r="J463" s="135">
        <v>17102</v>
      </c>
      <c r="K463" t="str">
        <f>VLOOKUP(C463,ResCat!$A$2:$B$268,2,FALSE)</f>
        <v>XXX</v>
      </c>
    </row>
    <row r="464" spans="3:11" x14ac:dyDescent="0.25">
      <c r="C464" s="134" t="s">
        <v>369</v>
      </c>
      <c r="D464" s="134" t="s">
        <v>368</v>
      </c>
      <c r="E464" s="134" t="s">
        <v>970</v>
      </c>
      <c r="F464" s="134" t="s">
        <v>1056</v>
      </c>
      <c r="G464" s="134" t="s">
        <v>333</v>
      </c>
      <c r="H464" s="135">
        <v>22757.89</v>
      </c>
      <c r="I464" s="135">
        <v>26670.010000000002</v>
      </c>
      <c r="J464" s="135">
        <v>49321.36</v>
      </c>
      <c r="K464" t="str">
        <f>VLOOKUP(C464,ResCat!$A$2:$B$268,2,FALSE)</f>
        <v>XXX</v>
      </c>
    </row>
    <row r="465" spans="3:11" x14ac:dyDescent="0.25">
      <c r="C465" s="134" t="s">
        <v>369</v>
      </c>
      <c r="D465" s="134" t="s">
        <v>368</v>
      </c>
      <c r="E465" s="134" t="s">
        <v>970</v>
      </c>
      <c r="F465" s="134" t="s">
        <v>1057</v>
      </c>
      <c r="G465" s="134" t="s">
        <v>333</v>
      </c>
      <c r="H465" s="135">
        <v>66.400000000000006</v>
      </c>
      <c r="I465" s="135">
        <v>83</v>
      </c>
      <c r="J465" s="135">
        <v>149</v>
      </c>
      <c r="K465" t="str">
        <f>VLOOKUP(C465,ResCat!$A$2:$B$268,2,FALSE)</f>
        <v>XXX</v>
      </c>
    </row>
    <row r="466" spans="3:11" x14ac:dyDescent="0.25">
      <c r="C466" s="134" t="s">
        <v>369</v>
      </c>
      <c r="D466" s="134" t="s">
        <v>368</v>
      </c>
      <c r="E466" s="134" t="s">
        <v>1023</v>
      </c>
      <c r="F466" s="134" t="s">
        <v>1056</v>
      </c>
      <c r="G466" s="134" t="s">
        <v>308</v>
      </c>
      <c r="H466" s="135">
        <v>217285.17000000004</v>
      </c>
      <c r="I466" s="135">
        <v>246855.91000000003</v>
      </c>
      <c r="J466" s="135">
        <v>439549.22</v>
      </c>
      <c r="K466" t="str">
        <f>VLOOKUP(C466,ResCat!$A$2:$B$268,2,FALSE)</f>
        <v>XXX</v>
      </c>
    </row>
    <row r="467" spans="3:11" x14ac:dyDescent="0.25">
      <c r="C467" s="134" t="s">
        <v>369</v>
      </c>
      <c r="D467" s="134" t="s">
        <v>368</v>
      </c>
      <c r="E467" s="134" t="s">
        <v>1023</v>
      </c>
      <c r="F467" s="134" t="s">
        <v>1057</v>
      </c>
      <c r="G467" s="134" t="s">
        <v>308</v>
      </c>
      <c r="H467" s="135">
        <v>17115.400000000001</v>
      </c>
      <c r="I467" s="135">
        <v>17975.2</v>
      </c>
      <c r="J467" s="135">
        <v>35330.5</v>
      </c>
      <c r="K467" t="str">
        <f>VLOOKUP(C467,ResCat!$A$2:$B$268,2,FALSE)</f>
        <v>XXX</v>
      </c>
    </row>
    <row r="468" spans="3:11" x14ac:dyDescent="0.25">
      <c r="C468" s="134" t="s">
        <v>41</v>
      </c>
      <c r="D468" s="134" t="s">
        <v>370</v>
      </c>
      <c r="E468" s="134" t="s">
        <v>322</v>
      </c>
      <c r="F468" s="134" t="s">
        <v>1058</v>
      </c>
      <c r="G468" s="134" t="s">
        <v>341</v>
      </c>
      <c r="H468" s="135">
        <v>210</v>
      </c>
      <c r="I468" s="135">
        <v>715.17</v>
      </c>
      <c r="J468" s="135">
        <v>715.17</v>
      </c>
      <c r="K468" t="str">
        <f>VLOOKUP(C468,ResCat!$A$2:$B$268,2,FALSE)</f>
        <v>AGDMHC</v>
      </c>
    </row>
    <row r="469" spans="3:11" x14ac:dyDescent="0.25">
      <c r="C469" s="134" t="s">
        <v>41</v>
      </c>
      <c r="D469" s="134" t="s">
        <v>370</v>
      </c>
      <c r="E469" s="134" t="s">
        <v>328</v>
      </c>
      <c r="F469" s="134" t="s">
        <v>1058</v>
      </c>
      <c r="G469" s="134" t="s">
        <v>319</v>
      </c>
      <c r="H469" s="135">
        <v>425</v>
      </c>
      <c r="I469" s="135">
        <v>514</v>
      </c>
      <c r="J469" s="135">
        <v>1115</v>
      </c>
      <c r="K469" t="str">
        <f>VLOOKUP(C469,ResCat!$A$2:$B$268,2,FALSE)</f>
        <v>AGDMHC</v>
      </c>
    </row>
    <row r="470" spans="3:11" x14ac:dyDescent="0.25">
      <c r="C470" s="134" t="s">
        <v>41</v>
      </c>
      <c r="D470" s="134" t="s">
        <v>370</v>
      </c>
      <c r="E470" s="134" t="s">
        <v>330</v>
      </c>
      <c r="F470" s="134" t="s">
        <v>1058</v>
      </c>
      <c r="G470" s="134" t="s">
        <v>321</v>
      </c>
      <c r="H470" s="135">
        <v>70</v>
      </c>
      <c r="I470" s="135">
        <v>105</v>
      </c>
      <c r="J470" s="135">
        <v>305</v>
      </c>
      <c r="K470" t="str">
        <f>VLOOKUP(C470,ResCat!$A$2:$B$268,2,FALSE)</f>
        <v>AGDMHC</v>
      </c>
    </row>
    <row r="471" spans="3:11" x14ac:dyDescent="0.25">
      <c r="C471" s="134" t="s">
        <v>41</v>
      </c>
      <c r="D471" s="134" t="s">
        <v>370</v>
      </c>
      <c r="E471" s="134" t="s">
        <v>332</v>
      </c>
      <c r="F471" s="134" t="s">
        <v>1058</v>
      </c>
      <c r="G471" s="134" t="s">
        <v>323</v>
      </c>
      <c r="H471" s="135">
        <v>60</v>
      </c>
      <c r="I471" s="135">
        <v>110</v>
      </c>
      <c r="J471" s="135">
        <v>139</v>
      </c>
      <c r="K471" t="str">
        <f>VLOOKUP(C471,ResCat!$A$2:$B$268,2,FALSE)</f>
        <v>AGDMHC</v>
      </c>
    </row>
    <row r="472" spans="3:11" x14ac:dyDescent="0.25">
      <c r="C472" s="134" t="s">
        <v>41</v>
      </c>
      <c r="D472" s="134" t="s">
        <v>370</v>
      </c>
      <c r="E472" s="134" t="s">
        <v>335</v>
      </c>
      <c r="F472" s="134" t="s">
        <v>1058</v>
      </c>
      <c r="G472" s="134" t="s">
        <v>325</v>
      </c>
      <c r="H472" s="135">
        <v>797</v>
      </c>
      <c r="I472" s="135">
        <v>1096</v>
      </c>
      <c r="J472" s="135">
        <v>1458</v>
      </c>
      <c r="K472" t="str">
        <f>VLOOKUP(C472,ResCat!$A$2:$B$268,2,FALSE)</f>
        <v>AGDMHC</v>
      </c>
    </row>
    <row r="473" spans="3:11" x14ac:dyDescent="0.25">
      <c r="C473" s="134" t="s">
        <v>41</v>
      </c>
      <c r="D473" s="134" t="s">
        <v>370</v>
      </c>
      <c r="E473" s="134" t="s">
        <v>4</v>
      </c>
      <c r="F473" s="134" t="s">
        <v>1058</v>
      </c>
      <c r="G473" s="134" t="s">
        <v>327</v>
      </c>
      <c r="H473" s="135">
        <v>1575.48</v>
      </c>
      <c r="I473" s="135">
        <v>2063.66</v>
      </c>
      <c r="J473" s="135">
        <v>2981.06</v>
      </c>
      <c r="K473" t="str">
        <f>VLOOKUP(C473,ResCat!$A$2:$B$268,2,FALSE)</f>
        <v>AGDMHC</v>
      </c>
    </row>
    <row r="474" spans="3:11" x14ac:dyDescent="0.25">
      <c r="C474" s="134" t="s">
        <v>41</v>
      </c>
      <c r="D474" s="134" t="s">
        <v>370</v>
      </c>
      <c r="E474" s="134" t="s">
        <v>511</v>
      </c>
      <c r="F474" s="134" t="s">
        <v>1058</v>
      </c>
      <c r="G474" s="134" t="s">
        <v>329</v>
      </c>
      <c r="H474" s="135">
        <v>1894.0400000000002</v>
      </c>
      <c r="I474" s="135">
        <v>2550.96</v>
      </c>
      <c r="J474" s="135">
        <v>3809.89</v>
      </c>
      <c r="K474" t="str">
        <f>VLOOKUP(C474,ResCat!$A$2:$B$268,2,FALSE)</f>
        <v>AGDMHC</v>
      </c>
    </row>
    <row r="475" spans="3:11" x14ac:dyDescent="0.25">
      <c r="C475" s="134" t="s">
        <v>41</v>
      </c>
      <c r="D475" s="134" t="s">
        <v>370</v>
      </c>
      <c r="E475" s="134" t="s">
        <v>969</v>
      </c>
      <c r="F475" s="134" t="s">
        <v>1058</v>
      </c>
      <c r="G475" s="134" t="s">
        <v>331</v>
      </c>
      <c r="H475" s="135">
        <v>2376.1799999999998</v>
      </c>
      <c r="I475" s="135">
        <v>3145.94</v>
      </c>
      <c r="J475" s="135">
        <v>4387.7999999999993</v>
      </c>
      <c r="K475" t="str">
        <f>VLOOKUP(C475,ResCat!$A$2:$B$268,2,FALSE)</f>
        <v>AGDMHC</v>
      </c>
    </row>
    <row r="476" spans="3:11" x14ac:dyDescent="0.25">
      <c r="C476" s="134" t="s">
        <v>41</v>
      </c>
      <c r="D476" s="134" t="s">
        <v>370</v>
      </c>
      <c r="E476" s="134" t="s">
        <v>961</v>
      </c>
      <c r="F476" s="134" t="s">
        <v>1058</v>
      </c>
      <c r="G476" s="134" t="s">
        <v>334</v>
      </c>
      <c r="H476" s="135">
        <v>10151.49</v>
      </c>
      <c r="I476" s="135">
        <v>13229.25</v>
      </c>
      <c r="J476" s="135">
        <v>20807.189999999999</v>
      </c>
      <c r="K476" t="str">
        <f>VLOOKUP(C476,ResCat!$A$2:$B$268,2,FALSE)</f>
        <v>AGDMHC</v>
      </c>
    </row>
    <row r="477" spans="3:11" x14ac:dyDescent="0.25">
      <c r="C477" s="134" t="s">
        <v>41</v>
      </c>
      <c r="D477" s="134" t="s">
        <v>370</v>
      </c>
      <c r="E477" s="134" t="s">
        <v>970</v>
      </c>
      <c r="F477" s="134" t="s">
        <v>1058</v>
      </c>
      <c r="G477" s="134" t="s">
        <v>333</v>
      </c>
      <c r="H477" s="135">
        <v>57715.39</v>
      </c>
      <c r="I477" s="135">
        <v>68100.679999999964</v>
      </c>
      <c r="J477" s="135">
        <v>109757.04999999994</v>
      </c>
      <c r="K477" t="str">
        <f>VLOOKUP(C477,ResCat!$A$2:$B$268,2,FALSE)</f>
        <v>AGDMHC</v>
      </c>
    </row>
    <row r="478" spans="3:11" x14ac:dyDescent="0.25">
      <c r="C478" s="134" t="s">
        <v>41</v>
      </c>
      <c r="D478" s="134" t="s">
        <v>370</v>
      </c>
      <c r="E478" s="134" t="s">
        <v>1023</v>
      </c>
      <c r="F478" s="134" t="s">
        <v>1058</v>
      </c>
      <c r="G478" s="134" t="s">
        <v>308</v>
      </c>
      <c r="H478" s="135">
        <v>5702.69</v>
      </c>
      <c r="I478" s="135">
        <v>7783.85</v>
      </c>
      <c r="J478" s="135">
        <v>11064.879999999997</v>
      </c>
      <c r="K478" t="str">
        <f>VLOOKUP(C478,ResCat!$A$2:$B$268,2,FALSE)</f>
        <v>AGDMHC</v>
      </c>
    </row>
    <row r="479" spans="3:11" x14ac:dyDescent="0.25">
      <c r="C479" s="134" t="s">
        <v>38</v>
      </c>
      <c r="D479" s="134" t="s">
        <v>370</v>
      </c>
      <c r="E479" s="134" t="s">
        <v>4</v>
      </c>
      <c r="F479" s="134" t="s">
        <v>1058</v>
      </c>
      <c r="G479" s="134" t="s">
        <v>327</v>
      </c>
      <c r="H479" s="135">
        <v>60</v>
      </c>
      <c r="I479" s="135">
        <v>60</v>
      </c>
      <c r="J479" s="135">
        <v>95</v>
      </c>
      <c r="K479" t="str">
        <f>VLOOKUP(C479,ResCat!$A$2:$B$268,2,FALSE)</f>
        <v>AGDMHC</v>
      </c>
    </row>
    <row r="480" spans="3:11" x14ac:dyDescent="0.25">
      <c r="C480" s="134" t="s">
        <v>38</v>
      </c>
      <c r="D480" s="134" t="s">
        <v>370</v>
      </c>
      <c r="E480" s="134" t="s">
        <v>511</v>
      </c>
      <c r="F480" s="134" t="s">
        <v>1058</v>
      </c>
      <c r="G480" s="134" t="s">
        <v>329</v>
      </c>
      <c r="H480" s="135">
        <v>60</v>
      </c>
      <c r="I480" s="135">
        <v>60</v>
      </c>
      <c r="J480" s="135">
        <v>60</v>
      </c>
      <c r="K480" t="str">
        <f>VLOOKUP(C480,ResCat!$A$2:$B$268,2,FALSE)</f>
        <v>AGDMHC</v>
      </c>
    </row>
    <row r="481" spans="3:11" x14ac:dyDescent="0.25">
      <c r="C481" s="134" t="s">
        <v>38</v>
      </c>
      <c r="D481" s="134" t="s">
        <v>370</v>
      </c>
      <c r="E481" s="134" t="s">
        <v>969</v>
      </c>
      <c r="F481" s="134" t="s">
        <v>1058</v>
      </c>
      <c r="G481" s="134" t="s">
        <v>331</v>
      </c>
      <c r="H481" s="135">
        <v>60</v>
      </c>
      <c r="I481" s="135">
        <v>60</v>
      </c>
      <c r="J481" s="135">
        <v>247</v>
      </c>
      <c r="K481" t="str">
        <f>VLOOKUP(C481,ResCat!$A$2:$B$268,2,FALSE)</f>
        <v>AGDMHC</v>
      </c>
    </row>
    <row r="482" spans="3:11" x14ac:dyDescent="0.25">
      <c r="C482" s="134" t="s">
        <v>38</v>
      </c>
      <c r="D482" s="134" t="s">
        <v>370</v>
      </c>
      <c r="E482" s="134" t="s">
        <v>961</v>
      </c>
      <c r="F482" s="134" t="s">
        <v>1058</v>
      </c>
      <c r="G482" s="134" t="s">
        <v>334</v>
      </c>
      <c r="H482" s="135">
        <v>237</v>
      </c>
      <c r="I482" s="135">
        <v>240</v>
      </c>
      <c r="J482" s="135">
        <v>857</v>
      </c>
      <c r="K482" t="str">
        <f>VLOOKUP(C482,ResCat!$A$2:$B$268,2,FALSE)</f>
        <v>AGDMHC</v>
      </c>
    </row>
    <row r="483" spans="3:11" x14ac:dyDescent="0.25">
      <c r="C483" s="134" t="s">
        <v>38</v>
      </c>
      <c r="D483" s="134" t="s">
        <v>370</v>
      </c>
      <c r="E483" s="134" t="s">
        <v>970</v>
      </c>
      <c r="F483" s="134" t="s">
        <v>1058</v>
      </c>
      <c r="G483" s="134" t="s">
        <v>333</v>
      </c>
      <c r="H483" s="135">
        <v>5827.02</v>
      </c>
      <c r="I483" s="135">
        <v>6371.02</v>
      </c>
      <c r="J483" s="135">
        <v>17972.800000000003</v>
      </c>
      <c r="K483" t="str">
        <f>VLOOKUP(C483,ResCat!$A$2:$B$268,2,FALSE)</f>
        <v>AGDMHC</v>
      </c>
    </row>
    <row r="484" spans="3:11" x14ac:dyDescent="0.25">
      <c r="C484" s="134" t="s">
        <v>38</v>
      </c>
      <c r="D484" s="134" t="s">
        <v>370</v>
      </c>
      <c r="E484" s="134" t="s">
        <v>1023</v>
      </c>
      <c r="F484" s="134" t="s">
        <v>1058</v>
      </c>
      <c r="G484" s="134" t="s">
        <v>308</v>
      </c>
      <c r="H484" s="135">
        <v>1830.76</v>
      </c>
      <c r="I484" s="135">
        <v>2425.7600000000002</v>
      </c>
      <c r="J484" s="135">
        <v>5513.9</v>
      </c>
      <c r="K484" t="str">
        <f>VLOOKUP(C484,ResCat!$A$2:$B$268,2,FALSE)</f>
        <v>AGDMHC</v>
      </c>
    </row>
    <row r="485" spans="3:11" x14ac:dyDescent="0.25">
      <c r="C485" s="134" t="s">
        <v>39</v>
      </c>
      <c r="D485" s="134" t="s">
        <v>370</v>
      </c>
      <c r="E485" s="134" t="s">
        <v>326</v>
      </c>
      <c r="F485" s="134" t="s">
        <v>1058</v>
      </c>
      <c r="G485" s="134" t="s">
        <v>317</v>
      </c>
      <c r="H485" s="135">
        <v>263.11</v>
      </c>
      <c r="I485" s="135">
        <v>293.06</v>
      </c>
      <c r="J485" s="135">
        <v>387.95</v>
      </c>
      <c r="K485" t="str">
        <f>VLOOKUP(C485,ResCat!$A$2:$B$268,2,FALSE)</f>
        <v>AGDMHC</v>
      </c>
    </row>
    <row r="486" spans="3:11" x14ac:dyDescent="0.25">
      <c r="C486" s="134" t="s">
        <v>39</v>
      </c>
      <c r="D486" s="134" t="s">
        <v>370</v>
      </c>
      <c r="E486" s="134" t="s">
        <v>328</v>
      </c>
      <c r="F486" s="134" t="s">
        <v>1058</v>
      </c>
      <c r="G486" s="134" t="s">
        <v>319</v>
      </c>
      <c r="H486" s="135">
        <v>350</v>
      </c>
      <c r="I486" s="135">
        <v>350</v>
      </c>
      <c r="J486" s="135">
        <v>350</v>
      </c>
      <c r="K486" t="str">
        <f>VLOOKUP(C486,ResCat!$A$2:$B$268,2,FALSE)</f>
        <v>AGDMHC</v>
      </c>
    </row>
    <row r="487" spans="3:11" x14ac:dyDescent="0.25">
      <c r="C487" s="134" t="s">
        <v>39</v>
      </c>
      <c r="D487" s="134" t="s">
        <v>370</v>
      </c>
      <c r="E487" s="134" t="s">
        <v>335</v>
      </c>
      <c r="F487" s="134" t="s">
        <v>1058</v>
      </c>
      <c r="G487" s="134" t="s">
        <v>325</v>
      </c>
      <c r="H487" s="135">
        <v>211</v>
      </c>
      <c r="I487" s="135">
        <v>211</v>
      </c>
      <c r="J487" s="135">
        <v>344.95</v>
      </c>
      <c r="K487" t="str">
        <f>VLOOKUP(C487,ResCat!$A$2:$B$268,2,FALSE)</f>
        <v>AGDMHC</v>
      </c>
    </row>
    <row r="488" spans="3:11" x14ac:dyDescent="0.25">
      <c r="C488" s="134" t="s">
        <v>39</v>
      </c>
      <c r="D488" s="134" t="s">
        <v>370</v>
      </c>
      <c r="E488" s="134" t="s">
        <v>4</v>
      </c>
      <c r="F488" s="134" t="s">
        <v>1058</v>
      </c>
      <c r="G488" s="134" t="s">
        <v>327</v>
      </c>
      <c r="H488" s="135">
        <v>756.7</v>
      </c>
      <c r="I488" s="135">
        <v>799.66</v>
      </c>
      <c r="J488" s="135">
        <v>1000.28</v>
      </c>
      <c r="K488" t="str">
        <f>VLOOKUP(C488,ResCat!$A$2:$B$268,2,FALSE)</f>
        <v>AGDMHC</v>
      </c>
    </row>
    <row r="489" spans="3:11" x14ac:dyDescent="0.25">
      <c r="C489" s="134" t="s">
        <v>39</v>
      </c>
      <c r="D489" s="134" t="s">
        <v>370</v>
      </c>
      <c r="E489" s="134" t="s">
        <v>511</v>
      </c>
      <c r="F489" s="134" t="s">
        <v>1058</v>
      </c>
      <c r="G489" s="134" t="s">
        <v>329</v>
      </c>
      <c r="H489" s="135">
        <v>1738.68</v>
      </c>
      <c r="I489" s="135">
        <v>2040.68</v>
      </c>
      <c r="J489" s="135">
        <v>3481.24</v>
      </c>
      <c r="K489" t="str">
        <f>VLOOKUP(C489,ResCat!$A$2:$B$268,2,FALSE)</f>
        <v>AGDMHC</v>
      </c>
    </row>
    <row r="490" spans="3:11" x14ac:dyDescent="0.25">
      <c r="C490" s="134" t="s">
        <v>39</v>
      </c>
      <c r="D490" s="134" t="s">
        <v>370</v>
      </c>
      <c r="E490" s="134" t="s">
        <v>969</v>
      </c>
      <c r="F490" s="134" t="s">
        <v>1058</v>
      </c>
      <c r="G490" s="134" t="s">
        <v>331</v>
      </c>
      <c r="H490" s="135">
        <v>1636.56</v>
      </c>
      <c r="I490" s="135">
        <v>2006.56</v>
      </c>
      <c r="J490" s="135">
        <v>2941.95</v>
      </c>
      <c r="K490" t="str">
        <f>VLOOKUP(C490,ResCat!$A$2:$B$268,2,FALSE)</f>
        <v>AGDMHC</v>
      </c>
    </row>
    <row r="491" spans="3:11" x14ac:dyDescent="0.25">
      <c r="C491" s="134" t="s">
        <v>39</v>
      </c>
      <c r="D491" s="134" t="s">
        <v>370</v>
      </c>
      <c r="E491" s="134" t="s">
        <v>961</v>
      </c>
      <c r="F491" s="134" t="s">
        <v>1058</v>
      </c>
      <c r="G491" s="134" t="s">
        <v>334</v>
      </c>
      <c r="H491" s="135">
        <v>7734.7599999999993</v>
      </c>
      <c r="I491" s="135">
        <v>8632.7599999999984</v>
      </c>
      <c r="J491" s="135">
        <v>13826.77</v>
      </c>
      <c r="K491" t="str">
        <f>VLOOKUP(C491,ResCat!$A$2:$B$268,2,FALSE)</f>
        <v>AGDMHC</v>
      </c>
    </row>
    <row r="492" spans="3:11" x14ac:dyDescent="0.25">
      <c r="C492" s="134" t="s">
        <v>39</v>
      </c>
      <c r="D492" s="134" t="s">
        <v>370</v>
      </c>
      <c r="E492" s="134" t="s">
        <v>970</v>
      </c>
      <c r="F492" s="134" t="s">
        <v>1058</v>
      </c>
      <c r="G492" s="134" t="s">
        <v>333</v>
      </c>
      <c r="H492" s="135">
        <v>26251.990000000005</v>
      </c>
      <c r="I492" s="135">
        <v>30610.490000000009</v>
      </c>
      <c r="J492" s="135">
        <v>49799.319999999985</v>
      </c>
      <c r="K492" t="str">
        <f>VLOOKUP(C492,ResCat!$A$2:$B$268,2,FALSE)</f>
        <v>AGDMHC</v>
      </c>
    </row>
    <row r="493" spans="3:11" x14ac:dyDescent="0.25">
      <c r="C493" s="134" t="s">
        <v>39</v>
      </c>
      <c r="D493" s="134" t="s">
        <v>370</v>
      </c>
      <c r="E493" s="134" t="s">
        <v>1023</v>
      </c>
      <c r="F493" s="134" t="s">
        <v>1058</v>
      </c>
      <c r="G493" s="134" t="s">
        <v>308</v>
      </c>
      <c r="H493" s="135">
        <v>5383.9499999999989</v>
      </c>
      <c r="I493" s="135">
        <v>5936.329999999999</v>
      </c>
      <c r="J493" s="135">
        <v>8893.0399999999972</v>
      </c>
      <c r="K493" t="str">
        <f>VLOOKUP(C493,ResCat!$A$2:$B$268,2,FALSE)</f>
        <v>AGDMHC</v>
      </c>
    </row>
    <row r="494" spans="3:11" x14ac:dyDescent="0.25">
      <c r="C494" s="134" t="s">
        <v>137</v>
      </c>
      <c r="D494" s="134" t="s">
        <v>3</v>
      </c>
      <c r="E494" s="134" t="s">
        <v>345</v>
      </c>
      <c r="F494" s="134" t="s">
        <v>310</v>
      </c>
      <c r="G494" s="134" t="s">
        <v>311</v>
      </c>
      <c r="H494" s="135">
        <v>-1245</v>
      </c>
      <c r="I494" s="135">
        <v>-1245</v>
      </c>
      <c r="J494" s="135">
        <v>-1245</v>
      </c>
      <c r="K494" t="str">
        <f>VLOOKUP(C494,ResCat!$A$2:$B$268,2,FALSE)</f>
        <v>HMOPMR</v>
      </c>
    </row>
    <row r="495" spans="3:11" x14ac:dyDescent="0.25">
      <c r="C495" s="134" t="s">
        <v>137</v>
      </c>
      <c r="D495" s="134" t="s">
        <v>3</v>
      </c>
      <c r="E495" s="134" t="s">
        <v>1026</v>
      </c>
      <c r="F495" s="134" t="s">
        <v>310</v>
      </c>
      <c r="G495" s="134" t="s">
        <v>311</v>
      </c>
      <c r="H495" s="135">
        <v>-584</v>
      </c>
      <c r="I495" s="135">
        <v>-584</v>
      </c>
      <c r="J495" s="135">
        <v>-584</v>
      </c>
      <c r="K495" t="str">
        <f>VLOOKUP(C495,ResCat!$A$2:$B$268,2,FALSE)</f>
        <v>HMOPMR</v>
      </c>
    </row>
    <row r="496" spans="3:11" x14ac:dyDescent="0.25">
      <c r="C496" s="134" t="s">
        <v>137</v>
      </c>
      <c r="D496" s="134" t="s">
        <v>3</v>
      </c>
      <c r="E496" s="134" t="s">
        <v>1027</v>
      </c>
      <c r="F496" s="134" t="s">
        <v>310</v>
      </c>
      <c r="G496" s="134" t="s">
        <v>311</v>
      </c>
      <c r="H496" s="135">
        <v>165.04</v>
      </c>
      <c r="I496" s="135">
        <v>165.04</v>
      </c>
      <c r="J496" s="135">
        <v>299.99</v>
      </c>
      <c r="K496" t="str">
        <f>VLOOKUP(C496,ResCat!$A$2:$B$268,2,FALSE)</f>
        <v>HMOPMR</v>
      </c>
    </row>
    <row r="497" spans="3:11" x14ac:dyDescent="0.25">
      <c r="C497" s="134" t="s">
        <v>137</v>
      </c>
      <c r="D497" s="134" t="s">
        <v>3</v>
      </c>
      <c r="E497" s="134" t="s">
        <v>1028</v>
      </c>
      <c r="F497" s="134" t="s">
        <v>310</v>
      </c>
      <c r="G497" s="134" t="s">
        <v>311</v>
      </c>
      <c r="H497" s="135">
        <v>5597.1399999999994</v>
      </c>
      <c r="I497" s="135">
        <v>5597.1399999999994</v>
      </c>
      <c r="J497" s="135">
        <v>7801.4</v>
      </c>
      <c r="K497" t="str">
        <f>VLOOKUP(C497,ResCat!$A$2:$B$268,2,FALSE)</f>
        <v>HMOPMR</v>
      </c>
    </row>
    <row r="498" spans="3:11" x14ac:dyDescent="0.25">
      <c r="C498" s="134" t="s">
        <v>137</v>
      </c>
      <c r="D498" s="134" t="s">
        <v>3</v>
      </c>
      <c r="E498" s="134" t="s">
        <v>1029</v>
      </c>
      <c r="F498" s="134" t="s">
        <v>310</v>
      </c>
      <c r="G498" s="134" t="s">
        <v>311</v>
      </c>
      <c r="H498" s="135">
        <v>131.06</v>
      </c>
      <c r="I498" s="135">
        <v>131.06</v>
      </c>
      <c r="J498" s="135">
        <v>131.06</v>
      </c>
      <c r="K498" t="str">
        <f>VLOOKUP(C498,ResCat!$A$2:$B$268,2,FALSE)</f>
        <v>HMOPMR</v>
      </c>
    </row>
    <row r="499" spans="3:11" x14ac:dyDescent="0.25">
      <c r="C499" s="134" t="s">
        <v>137</v>
      </c>
      <c r="D499" s="134" t="s">
        <v>3</v>
      </c>
      <c r="E499" s="134" t="s">
        <v>349</v>
      </c>
      <c r="F499" s="134" t="s">
        <v>310</v>
      </c>
      <c r="G499" s="134" t="s">
        <v>311</v>
      </c>
      <c r="H499" s="135">
        <v>-33.74</v>
      </c>
      <c r="I499" s="135">
        <v>-33.74</v>
      </c>
      <c r="J499" s="135">
        <v>21.31</v>
      </c>
      <c r="K499" t="str">
        <f>VLOOKUP(C499,ResCat!$A$2:$B$268,2,FALSE)</f>
        <v>HMOPMR</v>
      </c>
    </row>
    <row r="500" spans="3:11" x14ac:dyDescent="0.25">
      <c r="C500" s="134" t="s">
        <v>137</v>
      </c>
      <c r="D500" s="134" t="s">
        <v>3</v>
      </c>
      <c r="E500" s="134" t="s">
        <v>350</v>
      </c>
      <c r="F500" s="134" t="s">
        <v>310</v>
      </c>
      <c r="G500" s="134" t="s">
        <v>311</v>
      </c>
      <c r="H500" s="135">
        <v>164.42</v>
      </c>
      <c r="I500" s="135">
        <v>164.42</v>
      </c>
      <c r="J500" s="135">
        <v>340.4</v>
      </c>
      <c r="K500" t="str">
        <f>VLOOKUP(C500,ResCat!$A$2:$B$268,2,FALSE)</f>
        <v>HMOPMR</v>
      </c>
    </row>
    <row r="501" spans="3:11" x14ac:dyDescent="0.25">
      <c r="C501" s="134" t="s">
        <v>137</v>
      </c>
      <c r="D501" s="134" t="s">
        <v>3</v>
      </c>
      <c r="E501" s="134" t="s">
        <v>359</v>
      </c>
      <c r="F501" s="134" t="s">
        <v>310</v>
      </c>
      <c r="G501" s="134" t="s">
        <v>311</v>
      </c>
      <c r="H501" s="135">
        <v>-5150.8599999999997</v>
      </c>
      <c r="I501" s="135">
        <v>-5150.8599999999997</v>
      </c>
      <c r="J501" s="135">
        <v>-7308.88</v>
      </c>
      <c r="K501" t="str">
        <f>VLOOKUP(C501,ResCat!$A$2:$B$268,2,FALSE)</f>
        <v>HMOPMR</v>
      </c>
    </row>
    <row r="502" spans="3:11" x14ac:dyDescent="0.25">
      <c r="C502" s="134" t="s">
        <v>137</v>
      </c>
      <c r="D502" s="134" t="s">
        <v>3</v>
      </c>
      <c r="E502" s="134" t="s">
        <v>354</v>
      </c>
      <c r="F502" s="134" t="s">
        <v>310</v>
      </c>
      <c r="G502" s="134" t="s">
        <v>311</v>
      </c>
      <c r="H502" s="135">
        <v>2917.62</v>
      </c>
      <c r="I502" s="135">
        <v>2917.62</v>
      </c>
      <c r="J502" s="135">
        <v>4610.22</v>
      </c>
      <c r="K502" t="str">
        <f>VLOOKUP(C502,ResCat!$A$2:$B$268,2,FALSE)</f>
        <v>HMOPMR</v>
      </c>
    </row>
    <row r="503" spans="3:11" x14ac:dyDescent="0.25">
      <c r="C503" s="134" t="s">
        <v>137</v>
      </c>
      <c r="D503" s="134" t="s">
        <v>3</v>
      </c>
      <c r="E503" s="134" t="s">
        <v>366</v>
      </c>
      <c r="F503" s="134" t="s">
        <v>310</v>
      </c>
      <c r="G503" s="134" t="s">
        <v>311</v>
      </c>
      <c r="H503" s="135">
        <v>211</v>
      </c>
      <c r="I503" s="135">
        <v>211</v>
      </c>
      <c r="J503" s="135">
        <v>363.22</v>
      </c>
      <c r="K503" t="str">
        <f>VLOOKUP(C503,ResCat!$A$2:$B$268,2,FALSE)</f>
        <v>HMOPMR</v>
      </c>
    </row>
    <row r="504" spans="3:11" x14ac:dyDescent="0.25">
      <c r="C504" s="134" t="s">
        <v>137</v>
      </c>
      <c r="D504" s="134" t="s">
        <v>3</v>
      </c>
      <c r="E504" s="134" t="s">
        <v>337</v>
      </c>
      <c r="F504" s="134" t="s">
        <v>310</v>
      </c>
      <c r="G504" s="134" t="s">
        <v>311</v>
      </c>
      <c r="H504" s="135">
        <v>453.78999999999996</v>
      </c>
      <c r="I504" s="135">
        <v>453.78999999999996</v>
      </c>
      <c r="J504" s="135">
        <v>619.86</v>
      </c>
      <c r="K504" t="str">
        <f>VLOOKUP(C504,ResCat!$A$2:$B$268,2,FALSE)</f>
        <v>HMOPMR</v>
      </c>
    </row>
    <row r="505" spans="3:11" x14ac:dyDescent="0.25">
      <c r="C505" s="134" t="s">
        <v>137</v>
      </c>
      <c r="D505" s="134" t="s">
        <v>3</v>
      </c>
      <c r="E505" s="134" t="s">
        <v>352</v>
      </c>
      <c r="F505" s="134" t="s">
        <v>310</v>
      </c>
      <c r="G505" s="134" t="s">
        <v>351</v>
      </c>
      <c r="H505" s="135">
        <v>91.05</v>
      </c>
      <c r="I505" s="135">
        <v>91.05</v>
      </c>
      <c r="J505" s="135">
        <v>122.53</v>
      </c>
      <c r="K505" t="str">
        <f>VLOOKUP(C505,ResCat!$A$2:$B$268,2,FALSE)</f>
        <v>HMOPMR</v>
      </c>
    </row>
    <row r="506" spans="3:11" x14ac:dyDescent="0.25">
      <c r="C506" s="134" t="s">
        <v>137</v>
      </c>
      <c r="D506" s="134" t="s">
        <v>3</v>
      </c>
      <c r="E506" s="134" t="s">
        <v>347</v>
      </c>
      <c r="F506" s="134" t="s">
        <v>310</v>
      </c>
      <c r="G506" s="134" t="s">
        <v>360</v>
      </c>
      <c r="H506" s="135">
        <v>-417.63</v>
      </c>
      <c r="I506" s="135">
        <v>-417.63</v>
      </c>
      <c r="J506" s="135">
        <v>47.37</v>
      </c>
      <c r="K506" t="str">
        <f>VLOOKUP(C506,ResCat!$A$2:$B$268,2,FALSE)</f>
        <v>HMOPMR</v>
      </c>
    </row>
    <row r="507" spans="3:11" x14ac:dyDescent="0.25">
      <c r="C507" s="134" t="s">
        <v>137</v>
      </c>
      <c r="D507" s="134" t="s">
        <v>3</v>
      </c>
      <c r="E507" s="134" t="s">
        <v>361</v>
      </c>
      <c r="F507" s="134" t="s">
        <v>310</v>
      </c>
      <c r="G507" s="134" t="s">
        <v>355</v>
      </c>
      <c r="H507" s="135">
        <v>-75</v>
      </c>
      <c r="I507" s="135">
        <v>-75</v>
      </c>
      <c r="J507" s="135">
        <v>77.319999999999993</v>
      </c>
      <c r="K507" t="str">
        <f>VLOOKUP(C507,ResCat!$A$2:$B$268,2,FALSE)</f>
        <v>HMOPMR</v>
      </c>
    </row>
    <row r="508" spans="3:11" x14ac:dyDescent="0.25">
      <c r="C508" s="134" t="s">
        <v>137</v>
      </c>
      <c r="D508" s="134" t="s">
        <v>3</v>
      </c>
      <c r="E508" s="134" t="s">
        <v>312</v>
      </c>
      <c r="F508" s="134" t="s">
        <v>310</v>
      </c>
      <c r="G508" s="134" t="s">
        <v>364</v>
      </c>
      <c r="H508" s="135">
        <v>83.9</v>
      </c>
      <c r="I508" s="135">
        <v>83.9</v>
      </c>
      <c r="J508" s="135">
        <v>83.9</v>
      </c>
      <c r="K508" t="str">
        <f>VLOOKUP(C508,ResCat!$A$2:$B$268,2,FALSE)</f>
        <v>HMOPMR</v>
      </c>
    </row>
    <row r="509" spans="3:11" x14ac:dyDescent="0.25">
      <c r="C509" s="134" t="s">
        <v>137</v>
      </c>
      <c r="D509" s="134" t="s">
        <v>3</v>
      </c>
      <c r="E509" s="134" t="s">
        <v>357</v>
      </c>
      <c r="F509" s="134" t="s">
        <v>310</v>
      </c>
      <c r="G509" s="134" t="s">
        <v>338</v>
      </c>
      <c r="H509" s="135">
        <v>112.11000000000001</v>
      </c>
      <c r="I509" s="135">
        <v>112.11000000000001</v>
      </c>
      <c r="J509" s="135">
        <v>98.369999999999976</v>
      </c>
      <c r="K509" t="str">
        <f>VLOOKUP(C509,ResCat!$A$2:$B$268,2,FALSE)</f>
        <v>HMOPMR</v>
      </c>
    </row>
    <row r="510" spans="3:11" x14ac:dyDescent="0.25">
      <c r="C510" s="134" t="s">
        <v>137</v>
      </c>
      <c r="D510" s="134" t="s">
        <v>3</v>
      </c>
      <c r="E510" s="134" t="s">
        <v>314</v>
      </c>
      <c r="F510" s="134" t="s">
        <v>310</v>
      </c>
      <c r="G510" s="134" t="s">
        <v>356</v>
      </c>
      <c r="H510" s="135">
        <v>21.16</v>
      </c>
      <c r="I510" s="135">
        <v>21.16</v>
      </c>
      <c r="J510" s="135">
        <v>52.279999999999994</v>
      </c>
      <c r="K510" t="str">
        <f>VLOOKUP(C510,ResCat!$A$2:$B$268,2,FALSE)</f>
        <v>HMOPMR</v>
      </c>
    </row>
    <row r="511" spans="3:11" x14ac:dyDescent="0.25">
      <c r="C511" s="134" t="s">
        <v>137</v>
      </c>
      <c r="D511" s="134" t="s">
        <v>3</v>
      </c>
      <c r="E511" s="134" t="s">
        <v>339</v>
      </c>
      <c r="F511" s="134" t="s">
        <v>310</v>
      </c>
      <c r="G511" s="134" t="s">
        <v>353</v>
      </c>
      <c r="H511" s="135">
        <v>349.76</v>
      </c>
      <c r="I511" s="135">
        <v>349.76</v>
      </c>
      <c r="J511" s="135">
        <v>377.53999999999996</v>
      </c>
      <c r="K511" t="str">
        <f>VLOOKUP(C511,ResCat!$A$2:$B$268,2,FALSE)</f>
        <v>HMOPMR</v>
      </c>
    </row>
    <row r="512" spans="3:11" x14ac:dyDescent="0.25">
      <c r="C512" s="134" t="s">
        <v>137</v>
      </c>
      <c r="D512" s="134" t="s">
        <v>3</v>
      </c>
      <c r="E512" s="134" t="s">
        <v>342</v>
      </c>
      <c r="F512" s="134" t="s">
        <v>310</v>
      </c>
      <c r="G512" s="134" t="s">
        <v>348</v>
      </c>
      <c r="H512" s="135">
        <v>490.13</v>
      </c>
      <c r="I512" s="135">
        <v>505.13</v>
      </c>
      <c r="J512" s="135">
        <v>938.38</v>
      </c>
      <c r="K512" t="str">
        <f>VLOOKUP(C512,ResCat!$A$2:$B$268,2,FALSE)</f>
        <v>HMOPMR</v>
      </c>
    </row>
    <row r="513" spans="3:11" x14ac:dyDescent="0.25">
      <c r="C513" s="134" t="s">
        <v>137</v>
      </c>
      <c r="D513" s="134" t="s">
        <v>3</v>
      </c>
      <c r="E513" s="134" t="s">
        <v>316</v>
      </c>
      <c r="F513" s="134" t="s">
        <v>310</v>
      </c>
      <c r="G513" s="134" t="s">
        <v>313</v>
      </c>
      <c r="H513" s="135">
        <v>2333.5699999999997</v>
      </c>
      <c r="I513" s="135">
        <v>2433.5699999999997</v>
      </c>
      <c r="J513" s="135">
        <v>2110.2199999999998</v>
      </c>
      <c r="K513" t="str">
        <f>VLOOKUP(C513,ResCat!$A$2:$B$268,2,FALSE)</f>
        <v>HMOPMR</v>
      </c>
    </row>
    <row r="514" spans="3:11" x14ac:dyDescent="0.25">
      <c r="C514" s="134" t="s">
        <v>137</v>
      </c>
      <c r="D514" s="134" t="s">
        <v>3</v>
      </c>
      <c r="E514" s="134" t="s">
        <v>318</v>
      </c>
      <c r="F514" s="134" t="s">
        <v>310</v>
      </c>
      <c r="G514" s="134" t="s">
        <v>358</v>
      </c>
      <c r="H514" s="135">
        <v>73.77</v>
      </c>
      <c r="I514" s="135">
        <v>73.77</v>
      </c>
      <c r="J514" s="135">
        <v>750.17</v>
      </c>
      <c r="K514" t="str">
        <f>VLOOKUP(C514,ResCat!$A$2:$B$268,2,FALSE)</f>
        <v>HMOPMR</v>
      </c>
    </row>
    <row r="515" spans="3:11" x14ac:dyDescent="0.25">
      <c r="C515" s="134" t="s">
        <v>137</v>
      </c>
      <c r="D515" s="134" t="s">
        <v>3</v>
      </c>
      <c r="E515" s="134" t="s">
        <v>320</v>
      </c>
      <c r="F515" s="134" t="s">
        <v>310</v>
      </c>
      <c r="G515" s="134" t="s">
        <v>315</v>
      </c>
      <c r="H515" s="135">
        <v>661.61</v>
      </c>
      <c r="I515" s="135">
        <v>761.61</v>
      </c>
      <c r="J515" s="135">
        <v>2208.3000000000002</v>
      </c>
      <c r="K515" t="str">
        <f>VLOOKUP(C515,ResCat!$A$2:$B$268,2,FALSE)</f>
        <v>HMOPMR</v>
      </c>
    </row>
    <row r="516" spans="3:11" x14ac:dyDescent="0.25">
      <c r="C516" s="134" t="s">
        <v>137</v>
      </c>
      <c r="D516" s="134" t="s">
        <v>3</v>
      </c>
      <c r="E516" s="134" t="s">
        <v>322</v>
      </c>
      <c r="F516" s="134" t="s">
        <v>310</v>
      </c>
      <c r="G516" s="134" t="s">
        <v>341</v>
      </c>
      <c r="H516" s="135">
        <v>2313.77</v>
      </c>
      <c r="I516" s="135">
        <v>2313.77</v>
      </c>
      <c r="J516" s="135">
        <v>2313.7800000000002</v>
      </c>
      <c r="K516" t="str">
        <f>VLOOKUP(C516,ResCat!$A$2:$B$268,2,FALSE)</f>
        <v>HMOPMR</v>
      </c>
    </row>
    <row r="517" spans="3:11" x14ac:dyDescent="0.25">
      <c r="C517" s="134" t="s">
        <v>137</v>
      </c>
      <c r="D517" s="134" t="s">
        <v>3</v>
      </c>
      <c r="E517" s="134" t="s">
        <v>324</v>
      </c>
      <c r="F517" s="134" t="s">
        <v>310</v>
      </c>
      <c r="G517" s="134" t="s">
        <v>340</v>
      </c>
      <c r="H517" s="135">
        <v>-687.62999999999988</v>
      </c>
      <c r="I517" s="135">
        <v>-687.62999999999988</v>
      </c>
      <c r="J517" s="135">
        <v>-670.83999999999992</v>
      </c>
      <c r="K517" t="str">
        <f>VLOOKUP(C517,ResCat!$A$2:$B$268,2,FALSE)</f>
        <v>HMOPMR</v>
      </c>
    </row>
    <row r="518" spans="3:11" x14ac:dyDescent="0.25">
      <c r="C518" s="134" t="s">
        <v>137</v>
      </c>
      <c r="D518" s="134" t="s">
        <v>3</v>
      </c>
      <c r="E518" s="134" t="s">
        <v>326</v>
      </c>
      <c r="F518" s="134" t="s">
        <v>310</v>
      </c>
      <c r="G518" s="134" t="s">
        <v>317</v>
      </c>
      <c r="H518" s="135">
        <v>21432.929999999997</v>
      </c>
      <c r="I518" s="135">
        <v>21432.929999999997</v>
      </c>
      <c r="J518" s="135">
        <v>24720.969999999998</v>
      </c>
      <c r="K518" t="str">
        <f>VLOOKUP(C518,ResCat!$A$2:$B$268,2,FALSE)</f>
        <v>HMOPMR</v>
      </c>
    </row>
    <row r="519" spans="3:11" x14ac:dyDescent="0.25">
      <c r="C519" s="134" t="s">
        <v>137</v>
      </c>
      <c r="D519" s="134" t="s">
        <v>3</v>
      </c>
      <c r="E519" s="134" t="s">
        <v>328</v>
      </c>
      <c r="F519" s="134" t="s">
        <v>310</v>
      </c>
      <c r="G519" s="134" t="s">
        <v>319</v>
      </c>
      <c r="H519" s="135">
        <v>-931.81999999999994</v>
      </c>
      <c r="I519" s="135">
        <v>-931.81999999999994</v>
      </c>
      <c r="J519" s="135">
        <v>-1200.0900000000001</v>
      </c>
      <c r="K519" t="str">
        <f>VLOOKUP(C519,ResCat!$A$2:$B$268,2,FALSE)</f>
        <v>HMOPMR</v>
      </c>
    </row>
    <row r="520" spans="3:11" x14ac:dyDescent="0.25">
      <c r="C520" s="134" t="s">
        <v>137</v>
      </c>
      <c r="D520" s="134" t="s">
        <v>3</v>
      </c>
      <c r="E520" s="134" t="s">
        <v>330</v>
      </c>
      <c r="F520" s="134" t="s">
        <v>310</v>
      </c>
      <c r="G520" s="134" t="s">
        <v>321</v>
      </c>
      <c r="H520" s="135">
        <v>10476.1</v>
      </c>
      <c r="I520" s="135">
        <v>10476.1</v>
      </c>
      <c r="J520" s="135">
        <v>13238.909999999998</v>
      </c>
      <c r="K520" t="str">
        <f>VLOOKUP(C520,ResCat!$A$2:$B$268,2,FALSE)</f>
        <v>HMOPMR</v>
      </c>
    </row>
    <row r="521" spans="3:11" x14ac:dyDescent="0.25">
      <c r="C521" s="134" t="s">
        <v>137</v>
      </c>
      <c r="D521" s="134" t="s">
        <v>3</v>
      </c>
      <c r="E521" s="134" t="s">
        <v>332</v>
      </c>
      <c r="F521" s="134" t="s">
        <v>310</v>
      </c>
      <c r="G521" s="134" t="s">
        <v>323</v>
      </c>
      <c r="H521" s="135">
        <v>3178.4900000000002</v>
      </c>
      <c r="I521" s="135">
        <v>3078.4900000000002</v>
      </c>
      <c r="J521" s="135">
        <v>6784.67</v>
      </c>
      <c r="K521" t="str">
        <f>VLOOKUP(C521,ResCat!$A$2:$B$268,2,FALSE)</f>
        <v>HMOPMR</v>
      </c>
    </row>
    <row r="522" spans="3:11" x14ac:dyDescent="0.25">
      <c r="C522" s="134" t="s">
        <v>137</v>
      </c>
      <c r="D522" s="134" t="s">
        <v>3</v>
      </c>
      <c r="E522" s="134" t="s">
        <v>335</v>
      </c>
      <c r="F522" s="134" t="s">
        <v>310</v>
      </c>
      <c r="G522" s="134" t="s">
        <v>325</v>
      </c>
      <c r="H522" s="135">
        <v>11188.320000000002</v>
      </c>
      <c r="I522" s="135">
        <v>11188.320000000002</v>
      </c>
      <c r="J522" s="135">
        <v>20873.62</v>
      </c>
      <c r="K522" t="str">
        <f>VLOOKUP(C522,ResCat!$A$2:$B$268,2,FALSE)</f>
        <v>HMOPMR</v>
      </c>
    </row>
    <row r="523" spans="3:11" x14ac:dyDescent="0.25">
      <c r="C523" s="134" t="s">
        <v>137</v>
      </c>
      <c r="D523" s="134" t="s">
        <v>3</v>
      </c>
      <c r="E523" s="134" t="s">
        <v>4</v>
      </c>
      <c r="F523" s="134" t="s">
        <v>310</v>
      </c>
      <c r="G523" s="134" t="s">
        <v>327</v>
      </c>
      <c r="H523" s="135">
        <v>12336.78</v>
      </c>
      <c r="I523" s="135">
        <v>12336.78</v>
      </c>
      <c r="J523" s="135">
        <v>15911.209999999997</v>
      </c>
      <c r="K523" t="str">
        <f>VLOOKUP(C523,ResCat!$A$2:$B$268,2,FALSE)</f>
        <v>HMOPMR</v>
      </c>
    </row>
    <row r="524" spans="3:11" x14ac:dyDescent="0.25">
      <c r="C524" s="134" t="s">
        <v>137</v>
      </c>
      <c r="D524" s="134" t="s">
        <v>3</v>
      </c>
      <c r="E524" s="134" t="s">
        <v>511</v>
      </c>
      <c r="F524" s="134" t="s">
        <v>310</v>
      </c>
      <c r="G524" s="134" t="s">
        <v>329</v>
      </c>
      <c r="H524" s="135">
        <v>12818.139999999998</v>
      </c>
      <c r="I524" s="135">
        <v>12818.139999999998</v>
      </c>
      <c r="J524" s="135">
        <v>21667.239999999998</v>
      </c>
      <c r="K524" t="str">
        <f>VLOOKUP(C524,ResCat!$A$2:$B$268,2,FALSE)</f>
        <v>HMOPMR</v>
      </c>
    </row>
    <row r="525" spans="3:11" x14ac:dyDescent="0.25">
      <c r="C525" s="134" t="s">
        <v>137</v>
      </c>
      <c r="D525" s="134" t="s">
        <v>3</v>
      </c>
      <c r="E525" s="134" t="s">
        <v>969</v>
      </c>
      <c r="F525" s="134" t="s">
        <v>310</v>
      </c>
      <c r="G525" s="134" t="s">
        <v>331</v>
      </c>
      <c r="H525" s="135">
        <v>58371.820000000014</v>
      </c>
      <c r="I525" s="135">
        <v>58523.19000000001</v>
      </c>
      <c r="J525" s="135">
        <v>66566.34</v>
      </c>
      <c r="K525" t="str">
        <f>VLOOKUP(C525,ResCat!$A$2:$B$268,2,FALSE)</f>
        <v>HMOPMR</v>
      </c>
    </row>
    <row r="526" spans="3:11" x14ac:dyDescent="0.25">
      <c r="C526" s="134" t="s">
        <v>137</v>
      </c>
      <c r="D526" s="134" t="s">
        <v>3</v>
      </c>
      <c r="E526" s="134" t="s">
        <v>961</v>
      </c>
      <c r="F526" s="134" t="s">
        <v>310</v>
      </c>
      <c r="G526" s="134" t="s">
        <v>334</v>
      </c>
      <c r="H526" s="135">
        <v>88706.510000000068</v>
      </c>
      <c r="I526" s="135">
        <v>88716.880000000063</v>
      </c>
      <c r="J526" s="135">
        <v>119213.68000000009</v>
      </c>
      <c r="K526" t="str">
        <f>VLOOKUP(C526,ResCat!$A$2:$B$268,2,FALSE)</f>
        <v>HMOPMR</v>
      </c>
    </row>
    <row r="527" spans="3:11" x14ac:dyDescent="0.25">
      <c r="C527" s="134" t="s">
        <v>137</v>
      </c>
      <c r="D527" s="134" t="s">
        <v>3</v>
      </c>
      <c r="E527" s="134" t="s">
        <v>970</v>
      </c>
      <c r="F527" s="134" t="s">
        <v>310</v>
      </c>
      <c r="G527" s="134" t="s">
        <v>333</v>
      </c>
      <c r="H527" s="135">
        <v>328635.94000000024</v>
      </c>
      <c r="I527" s="135">
        <v>330703.12000000011</v>
      </c>
      <c r="J527" s="135">
        <v>501853.71999999939</v>
      </c>
      <c r="K527" t="str">
        <f>VLOOKUP(C527,ResCat!$A$2:$B$268,2,FALSE)</f>
        <v>HMOPMR</v>
      </c>
    </row>
    <row r="528" spans="3:11" x14ac:dyDescent="0.25">
      <c r="C528" s="134" t="s">
        <v>137</v>
      </c>
      <c r="D528" s="134" t="s">
        <v>3</v>
      </c>
      <c r="E528" s="134" t="s">
        <v>1023</v>
      </c>
      <c r="F528" s="134" t="s">
        <v>310</v>
      </c>
      <c r="G528" s="134" t="s">
        <v>308</v>
      </c>
      <c r="H528" s="135">
        <v>192860.2100000002</v>
      </c>
      <c r="I528" s="135">
        <v>193040.97000000018</v>
      </c>
      <c r="J528" s="135">
        <v>442823.65999999904</v>
      </c>
      <c r="K528" t="str">
        <f>VLOOKUP(C528,ResCat!$A$2:$B$268,2,FALSE)</f>
        <v>HMOPMR</v>
      </c>
    </row>
    <row r="529" spans="3:11" x14ac:dyDescent="0.25">
      <c r="C529" s="134" t="s">
        <v>137</v>
      </c>
      <c r="D529" s="134" t="s">
        <v>0</v>
      </c>
      <c r="E529" s="134" t="s">
        <v>1024</v>
      </c>
      <c r="F529" s="134" t="s">
        <v>310</v>
      </c>
      <c r="G529" s="134" t="s">
        <v>311</v>
      </c>
      <c r="H529" s="135">
        <v>16414</v>
      </c>
      <c r="I529" s="135">
        <v>16414</v>
      </c>
      <c r="J529" s="135">
        <v>106712.75</v>
      </c>
      <c r="K529" t="str">
        <f>VLOOKUP(C529,ResCat!$A$2:$B$268,2,FALSE)</f>
        <v>HMOPMR</v>
      </c>
    </row>
    <row r="530" spans="3:11" x14ac:dyDescent="0.25">
      <c r="C530" s="134" t="s">
        <v>137</v>
      </c>
      <c r="D530" s="134" t="s">
        <v>0</v>
      </c>
      <c r="E530" s="134" t="s">
        <v>1026</v>
      </c>
      <c r="F530" s="134" t="s">
        <v>310</v>
      </c>
      <c r="G530" s="134" t="s">
        <v>311</v>
      </c>
      <c r="H530" s="135">
        <v>13555.55</v>
      </c>
      <c r="I530" s="135">
        <v>13555.55</v>
      </c>
      <c r="J530" s="135">
        <v>13555.55</v>
      </c>
      <c r="K530" t="str">
        <f>VLOOKUP(C530,ResCat!$A$2:$B$268,2,FALSE)</f>
        <v>HMOPMR</v>
      </c>
    </row>
    <row r="531" spans="3:11" x14ac:dyDescent="0.25">
      <c r="C531" s="134" t="s">
        <v>137</v>
      </c>
      <c r="D531" s="134" t="s">
        <v>0</v>
      </c>
      <c r="E531" s="134" t="s">
        <v>349</v>
      </c>
      <c r="F531" s="134" t="s">
        <v>310</v>
      </c>
      <c r="G531" s="134" t="s">
        <v>311</v>
      </c>
      <c r="H531" s="135">
        <v>23116.44999999999</v>
      </c>
      <c r="I531" s="135">
        <v>23116.44999999999</v>
      </c>
      <c r="J531" s="135">
        <v>30306.640000000101</v>
      </c>
      <c r="K531" t="str">
        <f>VLOOKUP(C531,ResCat!$A$2:$B$268,2,FALSE)</f>
        <v>HMOPMR</v>
      </c>
    </row>
    <row r="532" spans="3:11" x14ac:dyDescent="0.25">
      <c r="C532" s="134" t="s">
        <v>137</v>
      </c>
      <c r="D532" s="134" t="s">
        <v>0</v>
      </c>
      <c r="E532" s="134" t="s">
        <v>366</v>
      </c>
      <c r="F532" s="134" t="s">
        <v>310</v>
      </c>
      <c r="G532" s="134" t="s">
        <v>311</v>
      </c>
      <c r="H532" s="135">
        <v>2070.8000000000002</v>
      </c>
      <c r="I532" s="135">
        <v>9114</v>
      </c>
      <c r="J532" s="135">
        <v>15196.66</v>
      </c>
      <c r="K532" t="str">
        <f>VLOOKUP(C532,ResCat!$A$2:$B$268,2,FALSE)</f>
        <v>HMOPMR</v>
      </c>
    </row>
    <row r="533" spans="3:11" x14ac:dyDescent="0.25">
      <c r="C533" s="134" t="s">
        <v>137</v>
      </c>
      <c r="D533" s="134" t="s">
        <v>0</v>
      </c>
      <c r="E533" s="134" t="s">
        <v>337</v>
      </c>
      <c r="F533" s="134" t="s">
        <v>310</v>
      </c>
      <c r="G533" s="134" t="s">
        <v>311</v>
      </c>
      <c r="H533" s="135">
        <v>-91227.26</v>
      </c>
      <c r="I533" s="135">
        <v>-91327.26</v>
      </c>
      <c r="J533" s="135">
        <v>-10901.5</v>
      </c>
      <c r="K533" t="str">
        <f>VLOOKUP(C533,ResCat!$A$2:$B$268,2,FALSE)</f>
        <v>HMOPMR</v>
      </c>
    </row>
    <row r="534" spans="3:11" x14ac:dyDescent="0.25">
      <c r="C534" s="134" t="s">
        <v>137</v>
      </c>
      <c r="D534" s="134" t="s">
        <v>0</v>
      </c>
      <c r="E534" s="134" t="s">
        <v>357</v>
      </c>
      <c r="F534" s="134" t="s">
        <v>310</v>
      </c>
      <c r="G534" s="134" t="s">
        <v>338</v>
      </c>
      <c r="H534" s="135">
        <v>137907.33000000005</v>
      </c>
      <c r="I534" s="135">
        <v>138007.33000000005</v>
      </c>
      <c r="J534" s="135">
        <v>6646.51</v>
      </c>
      <c r="K534" t="str">
        <f>VLOOKUP(C534,ResCat!$A$2:$B$268,2,FALSE)</f>
        <v>HMOPMR</v>
      </c>
    </row>
    <row r="535" spans="3:11" x14ac:dyDescent="0.25">
      <c r="C535" s="134" t="s">
        <v>137</v>
      </c>
      <c r="D535" s="134" t="s">
        <v>0</v>
      </c>
      <c r="E535" s="134" t="s">
        <v>318</v>
      </c>
      <c r="F535" s="134" t="s">
        <v>310</v>
      </c>
      <c r="G535" s="134" t="s">
        <v>358</v>
      </c>
      <c r="H535" s="135">
        <v>322664</v>
      </c>
      <c r="I535" s="135">
        <v>322664</v>
      </c>
      <c r="J535" s="135">
        <v>2282.6700000000128</v>
      </c>
      <c r="K535" t="str">
        <f>VLOOKUP(C535,ResCat!$A$2:$B$268,2,FALSE)</f>
        <v>HMOPMR</v>
      </c>
    </row>
    <row r="536" spans="3:11" x14ac:dyDescent="0.25">
      <c r="C536" s="134" t="s">
        <v>137</v>
      </c>
      <c r="D536" s="134" t="s">
        <v>0</v>
      </c>
      <c r="E536" s="134" t="s">
        <v>320</v>
      </c>
      <c r="F536" s="134" t="s">
        <v>310</v>
      </c>
      <c r="G536" s="134" t="s">
        <v>315</v>
      </c>
      <c r="H536" s="135">
        <v>-9649</v>
      </c>
      <c r="I536" s="135">
        <v>-9649</v>
      </c>
      <c r="J536" s="135">
        <v>-540570.09</v>
      </c>
      <c r="K536" t="str">
        <f>VLOOKUP(C536,ResCat!$A$2:$B$268,2,FALSE)</f>
        <v>HMOPMR</v>
      </c>
    </row>
    <row r="537" spans="3:11" x14ac:dyDescent="0.25">
      <c r="C537" s="134" t="s">
        <v>137</v>
      </c>
      <c r="D537" s="134" t="s">
        <v>0</v>
      </c>
      <c r="E537" s="134" t="s">
        <v>322</v>
      </c>
      <c r="F537" s="134" t="s">
        <v>310</v>
      </c>
      <c r="G537" s="134" t="s">
        <v>341</v>
      </c>
      <c r="H537" s="135">
        <v>84672</v>
      </c>
      <c r="I537" s="135">
        <v>84672</v>
      </c>
      <c r="J537" s="135">
        <v>275526.69000000006</v>
      </c>
      <c r="K537" t="str">
        <f>VLOOKUP(C537,ResCat!$A$2:$B$268,2,FALSE)</f>
        <v>HMOPMR</v>
      </c>
    </row>
    <row r="538" spans="3:11" x14ac:dyDescent="0.25">
      <c r="C538" s="134" t="s">
        <v>137</v>
      </c>
      <c r="D538" s="134" t="s">
        <v>0</v>
      </c>
      <c r="E538" s="134" t="s">
        <v>330</v>
      </c>
      <c r="F538" s="134" t="s">
        <v>310</v>
      </c>
      <c r="G538" s="134" t="s">
        <v>321</v>
      </c>
      <c r="H538" s="135">
        <v>-1665</v>
      </c>
      <c r="I538" s="135">
        <v>-1765</v>
      </c>
      <c r="J538" s="135">
        <v>0</v>
      </c>
      <c r="K538" t="str">
        <f>VLOOKUP(C538,ResCat!$A$2:$B$268,2,FALSE)</f>
        <v>HMOPMR</v>
      </c>
    </row>
    <row r="539" spans="3:11" x14ac:dyDescent="0.25">
      <c r="C539" s="134" t="s">
        <v>137</v>
      </c>
      <c r="D539" s="134" t="s">
        <v>0</v>
      </c>
      <c r="E539" s="134" t="s">
        <v>332</v>
      </c>
      <c r="F539" s="134" t="s">
        <v>310</v>
      </c>
      <c r="G539" s="134" t="s">
        <v>323</v>
      </c>
      <c r="H539" s="135">
        <v>11099.069999999998</v>
      </c>
      <c r="I539" s="135">
        <v>14497.85</v>
      </c>
      <c r="J539" s="135">
        <v>122721.15</v>
      </c>
      <c r="K539" t="str">
        <f>VLOOKUP(C539,ResCat!$A$2:$B$268,2,FALSE)</f>
        <v>HMOPMR</v>
      </c>
    </row>
    <row r="540" spans="3:11" x14ac:dyDescent="0.25">
      <c r="C540" s="134" t="s">
        <v>137</v>
      </c>
      <c r="D540" s="134" t="s">
        <v>0</v>
      </c>
      <c r="E540" s="134" t="s">
        <v>335</v>
      </c>
      <c r="F540" s="134" t="s">
        <v>310</v>
      </c>
      <c r="G540" s="134" t="s">
        <v>325</v>
      </c>
      <c r="H540" s="135">
        <v>3354.0599999999977</v>
      </c>
      <c r="I540" s="135">
        <v>6293.4600000000009</v>
      </c>
      <c r="J540" s="135">
        <v>89445.619999999981</v>
      </c>
      <c r="K540" t="str">
        <f>VLOOKUP(C540,ResCat!$A$2:$B$268,2,FALSE)</f>
        <v>HMOPMR</v>
      </c>
    </row>
    <row r="541" spans="3:11" x14ac:dyDescent="0.25">
      <c r="C541" s="134" t="s">
        <v>137</v>
      </c>
      <c r="D541" s="134" t="s">
        <v>0</v>
      </c>
      <c r="E541" s="134" t="s">
        <v>4</v>
      </c>
      <c r="F541" s="134" t="s">
        <v>310</v>
      </c>
      <c r="G541" s="134" t="s">
        <v>327</v>
      </c>
      <c r="H541" s="135">
        <v>20801.63</v>
      </c>
      <c r="I541" s="135">
        <v>20976.63</v>
      </c>
      <c r="J541" s="135">
        <v>44018.909999999996</v>
      </c>
      <c r="K541" t="str">
        <f>VLOOKUP(C541,ResCat!$A$2:$B$268,2,FALSE)</f>
        <v>HMOPMR</v>
      </c>
    </row>
    <row r="542" spans="3:11" x14ac:dyDescent="0.25">
      <c r="C542" s="134" t="s">
        <v>137</v>
      </c>
      <c r="D542" s="134" t="s">
        <v>0</v>
      </c>
      <c r="E542" s="134" t="s">
        <v>511</v>
      </c>
      <c r="F542" s="134" t="s">
        <v>310</v>
      </c>
      <c r="G542" s="134" t="s">
        <v>329</v>
      </c>
      <c r="H542" s="135">
        <v>170790.24</v>
      </c>
      <c r="I542" s="135">
        <v>171046.18</v>
      </c>
      <c r="J542" s="135">
        <v>747978.51</v>
      </c>
      <c r="K542" t="str">
        <f>VLOOKUP(C542,ResCat!$A$2:$B$268,2,FALSE)</f>
        <v>HMOPMR</v>
      </c>
    </row>
    <row r="543" spans="3:11" x14ac:dyDescent="0.25">
      <c r="C543" s="134" t="s">
        <v>137</v>
      </c>
      <c r="D543" s="134" t="s">
        <v>0</v>
      </c>
      <c r="E543" s="134" t="s">
        <v>969</v>
      </c>
      <c r="F543" s="134" t="s">
        <v>310</v>
      </c>
      <c r="G543" s="134" t="s">
        <v>331</v>
      </c>
      <c r="H543" s="135">
        <v>149438.38</v>
      </c>
      <c r="I543" s="135">
        <v>150038.38</v>
      </c>
      <c r="J543" s="135">
        <v>346314.72000000003</v>
      </c>
      <c r="K543" t="str">
        <f>VLOOKUP(C543,ResCat!$A$2:$B$268,2,FALSE)</f>
        <v>HMOPMR</v>
      </c>
    </row>
    <row r="544" spans="3:11" x14ac:dyDescent="0.25">
      <c r="C544" s="134" t="s">
        <v>137</v>
      </c>
      <c r="D544" s="134" t="s">
        <v>0</v>
      </c>
      <c r="E544" s="134" t="s">
        <v>961</v>
      </c>
      <c r="F544" s="134" t="s">
        <v>310</v>
      </c>
      <c r="G544" s="134" t="s">
        <v>334</v>
      </c>
      <c r="H544" s="135">
        <v>1107371.5299999996</v>
      </c>
      <c r="I544" s="135">
        <v>1108571.5299999996</v>
      </c>
      <c r="J544" s="135">
        <v>1617569.1199999999</v>
      </c>
      <c r="K544" t="str">
        <f>VLOOKUP(C544,ResCat!$A$2:$B$268,2,FALSE)</f>
        <v>HMOPMR</v>
      </c>
    </row>
    <row r="545" spans="3:11" x14ac:dyDescent="0.25">
      <c r="C545" s="134" t="s">
        <v>137</v>
      </c>
      <c r="D545" s="134" t="s">
        <v>0</v>
      </c>
      <c r="E545" s="134" t="s">
        <v>970</v>
      </c>
      <c r="F545" s="134" t="s">
        <v>310</v>
      </c>
      <c r="G545" s="134" t="s">
        <v>333</v>
      </c>
      <c r="H545" s="135">
        <v>731438.61999999988</v>
      </c>
      <c r="I545" s="135">
        <v>744296.43999999959</v>
      </c>
      <c r="J545" s="135">
        <v>2964531.8599999994</v>
      </c>
      <c r="K545" t="str">
        <f>VLOOKUP(C545,ResCat!$A$2:$B$268,2,FALSE)</f>
        <v>HMOPMR</v>
      </c>
    </row>
    <row r="546" spans="3:11" x14ac:dyDescent="0.25">
      <c r="C546" s="134" t="s">
        <v>137</v>
      </c>
      <c r="D546" s="134" t="s">
        <v>0</v>
      </c>
      <c r="E546" s="134" t="s">
        <v>1023</v>
      </c>
      <c r="F546" s="134" t="s">
        <v>310</v>
      </c>
      <c r="G546" s="134" t="s">
        <v>308</v>
      </c>
      <c r="H546" s="135">
        <v>551327.64000000013</v>
      </c>
      <c r="I546" s="135">
        <v>558283.94000000006</v>
      </c>
      <c r="J546" s="135">
        <v>1958620.58</v>
      </c>
      <c r="K546" t="str">
        <f>VLOOKUP(C546,ResCat!$A$2:$B$268,2,FALSE)</f>
        <v>HMOPMR</v>
      </c>
    </row>
    <row r="547" spans="3:11" x14ac:dyDescent="0.25">
      <c r="C547" s="134" t="s">
        <v>137</v>
      </c>
      <c r="D547" s="134" t="s">
        <v>2</v>
      </c>
      <c r="E547" s="134" t="s">
        <v>309</v>
      </c>
      <c r="F547" s="134" t="s">
        <v>310</v>
      </c>
      <c r="G547" s="134" t="s">
        <v>311</v>
      </c>
      <c r="H547" s="135">
        <v>103.13</v>
      </c>
      <c r="I547" s="135">
        <v>118.13</v>
      </c>
      <c r="J547" s="135">
        <v>118.13</v>
      </c>
      <c r="K547" t="str">
        <f>VLOOKUP(C547,ResCat!$A$2:$B$268,2,FALSE)</f>
        <v>HMOPMR</v>
      </c>
    </row>
    <row r="548" spans="3:11" x14ac:dyDescent="0.25">
      <c r="C548" s="134" t="s">
        <v>137</v>
      </c>
      <c r="D548" s="134" t="s">
        <v>2</v>
      </c>
      <c r="E548" s="134" t="s">
        <v>1026</v>
      </c>
      <c r="F548" s="134" t="s">
        <v>310</v>
      </c>
      <c r="G548" s="134" t="s">
        <v>311</v>
      </c>
      <c r="H548" s="135">
        <v>93.65</v>
      </c>
      <c r="I548" s="135">
        <v>93.65</v>
      </c>
      <c r="J548" s="135">
        <v>93.65</v>
      </c>
      <c r="K548" t="str">
        <f>VLOOKUP(C548,ResCat!$A$2:$B$268,2,FALSE)</f>
        <v>HMOPMR</v>
      </c>
    </row>
    <row r="549" spans="3:11" x14ac:dyDescent="0.25">
      <c r="C549" s="134" t="s">
        <v>137</v>
      </c>
      <c r="D549" s="134" t="s">
        <v>2</v>
      </c>
      <c r="E549" s="134" t="s">
        <v>362</v>
      </c>
      <c r="F549" s="134" t="s">
        <v>310</v>
      </c>
      <c r="G549" s="134" t="s">
        <v>311</v>
      </c>
      <c r="H549" s="135">
        <v>143.66</v>
      </c>
      <c r="I549" s="135">
        <v>143.66</v>
      </c>
      <c r="J549" s="135">
        <v>143.66</v>
      </c>
      <c r="K549" t="str">
        <f>VLOOKUP(C549,ResCat!$A$2:$B$268,2,FALSE)</f>
        <v>HMOPMR</v>
      </c>
    </row>
    <row r="550" spans="3:11" x14ac:dyDescent="0.25">
      <c r="C550" s="134" t="s">
        <v>137</v>
      </c>
      <c r="D550" s="134" t="s">
        <v>2</v>
      </c>
      <c r="E550" s="134" t="s">
        <v>1027</v>
      </c>
      <c r="F550" s="134" t="s">
        <v>310</v>
      </c>
      <c r="G550" s="134" t="s">
        <v>311</v>
      </c>
      <c r="H550" s="135">
        <v>150</v>
      </c>
      <c r="I550" s="135">
        <v>195</v>
      </c>
      <c r="J550" s="135">
        <v>195</v>
      </c>
      <c r="K550" t="str">
        <f>VLOOKUP(C550,ResCat!$A$2:$B$268,2,FALSE)</f>
        <v>HMOPMR</v>
      </c>
    </row>
    <row r="551" spans="3:11" x14ac:dyDescent="0.25">
      <c r="C551" s="134" t="s">
        <v>137</v>
      </c>
      <c r="D551" s="134" t="s">
        <v>2</v>
      </c>
      <c r="E551" s="134" t="s">
        <v>1028</v>
      </c>
      <c r="F551" s="134" t="s">
        <v>310</v>
      </c>
      <c r="G551" s="134" t="s">
        <v>311</v>
      </c>
      <c r="H551" s="135">
        <v>786</v>
      </c>
      <c r="I551" s="135">
        <v>801</v>
      </c>
      <c r="J551" s="135">
        <v>801</v>
      </c>
      <c r="K551" t="str">
        <f>VLOOKUP(C551,ResCat!$A$2:$B$268,2,FALSE)</f>
        <v>HMOPMR</v>
      </c>
    </row>
    <row r="552" spans="3:11" x14ac:dyDescent="0.25">
      <c r="C552" s="134" t="s">
        <v>137</v>
      </c>
      <c r="D552" s="134" t="s">
        <v>2</v>
      </c>
      <c r="E552" s="134" t="s">
        <v>1029</v>
      </c>
      <c r="F552" s="134" t="s">
        <v>310</v>
      </c>
      <c r="G552" s="134" t="s">
        <v>311</v>
      </c>
      <c r="H552" s="135">
        <v>166.7</v>
      </c>
      <c r="I552" s="135">
        <v>166.7</v>
      </c>
      <c r="J552" s="135">
        <v>166.7</v>
      </c>
      <c r="K552" t="str">
        <f>VLOOKUP(C552,ResCat!$A$2:$B$268,2,FALSE)</f>
        <v>HMOPMR</v>
      </c>
    </row>
    <row r="553" spans="3:11" x14ac:dyDescent="0.25">
      <c r="C553" s="134" t="s">
        <v>137</v>
      </c>
      <c r="D553" s="134" t="s">
        <v>2</v>
      </c>
      <c r="E553" s="134" t="s">
        <v>349</v>
      </c>
      <c r="F553" s="134" t="s">
        <v>310</v>
      </c>
      <c r="G553" s="134" t="s">
        <v>311</v>
      </c>
      <c r="H553" s="135">
        <v>1609.92</v>
      </c>
      <c r="I553" s="135">
        <v>1624.92</v>
      </c>
      <c r="J553" s="135">
        <v>1693.91</v>
      </c>
      <c r="K553" t="str">
        <f>VLOOKUP(C553,ResCat!$A$2:$B$268,2,FALSE)</f>
        <v>HMOPMR</v>
      </c>
    </row>
    <row r="554" spans="3:11" x14ac:dyDescent="0.25">
      <c r="C554" s="134" t="s">
        <v>137</v>
      </c>
      <c r="D554" s="134" t="s">
        <v>2</v>
      </c>
      <c r="E554" s="134" t="s">
        <v>350</v>
      </c>
      <c r="F554" s="134" t="s">
        <v>310</v>
      </c>
      <c r="G554" s="134" t="s">
        <v>311</v>
      </c>
      <c r="H554" s="135">
        <v>576.38</v>
      </c>
      <c r="I554" s="135">
        <v>616.38</v>
      </c>
      <c r="J554" s="135">
        <v>616.38</v>
      </c>
      <c r="K554" t="str">
        <f>VLOOKUP(C554,ResCat!$A$2:$B$268,2,FALSE)</f>
        <v>HMOPMR</v>
      </c>
    </row>
    <row r="555" spans="3:11" x14ac:dyDescent="0.25">
      <c r="C555" s="134" t="s">
        <v>137</v>
      </c>
      <c r="D555" s="134" t="s">
        <v>2</v>
      </c>
      <c r="E555" s="134" t="s">
        <v>359</v>
      </c>
      <c r="F555" s="134" t="s">
        <v>310</v>
      </c>
      <c r="G555" s="134" t="s">
        <v>311</v>
      </c>
      <c r="H555" s="135">
        <v>648.35000000000014</v>
      </c>
      <c r="I555" s="135">
        <v>678.35000000000014</v>
      </c>
      <c r="J555" s="135">
        <v>678.35000000000014</v>
      </c>
      <c r="K555" t="str">
        <f>VLOOKUP(C555,ResCat!$A$2:$B$268,2,FALSE)</f>
        <v>HMOPMR</v>
      </c>
    </row>
    <row r="556" spans="3:11" x14ac:dyDescent="0.25">
      <c r="C556" s="134" t="s">
        <v>137</v>
      </c>
      <c r="D556" s="134" t="s">
        <v>2</v>
      </c>
      <c r="E556" s="134" t="s">
        <v>354</v>
      </c>
      <c r="F556" s="134" t="s">
        <v>310</v>
      </c>
      <c r="G556" s="134" t="s">
        <v>311</v>
      </c>
      <c r="H556" s="135">
        <v>2148.7800000000002</v>
      </c>
      <c r="I556" s="135">
        <v>2193.7800000000002</v>
      </c>
      <c r="J556" s="135">
        <v>3337.96</v>
      </c>
      <c r="K556" t="str">
        <f>VLOOKUP(C556,ResCat!$A$2:$B$268,2,FALSE)</f>
        <v>HMOPMR</v>
      </c>
    </row>
    <row r="557" spans="3:11" x14ac:dyDescent="0.25">
      <c r="C557" s="134" t="s">
        <v>137</v>
      </c>
      <c r="D557" s="134" t="s">
        <v>2</v>
      </c>
      <c r="E557" s="134" t="s">
        <v>366</v>
      </c>
      <c r="F557" s="134" t="s">
        <v>310</v>
      </c>
      <c r="G557" s="134" t="s">
        <v>311</v>
      </c>
      <c r="H557" s="135">
        <v>2139.77</v>
      </c>
      <c r="I557" s="135">
        <v>2169.77</v>
      </c>
      <c r="J557" s="135">
        <v>2296.2000000000003</v>
      </c>
      <c r="K557" t="str">
        <f>VLOOKUP(C557,ResCat!$A$2:$B$268,2,FALSE)</f>
        <v>HMOPMR</v>
      </c>
    </row>
    <row r="558" spans="3:11" x14ac:dyDescent="0.25">
      <c r="C558" s="134" t="s">
        <v>137</v>
      </c>
      <c r="D558" s="134" t="s">
        <v>2</v>
      </c>
      <c r="E558" s="134" t="s">
        <v>337</v>
      </c>
      <c r="F558" s="134" t="s">
        <v>310</v>
      </c>
      <c r="G558" s="134" t="s">
        <v>311</v>
      </c>
      <c r="H558" s="135">
        <v>1228.8899999999999</v>
      </c>
      <c r="I558" s="135">
        <v>1252.6999999999998</v>
      </c>
      <c r="J558" s="135">
        <v>2685.15</v>
      </c>
      <c r="K558" t="str">
        <f>VLOOKUP(C558,ResCat!$A$2:$B$268,2,FALSE)</f>
        <v>HMOPMR</v>
      </c>
    </row>
    <row r="559" spans="3:11" x14ac:dyDescent="0.25">
      <c r="C559" s="134" t="s">
        <v>137</v>
      </c>
      <c r="D559" s="134" t="s">
        <v>2</v>
      </c>
      <c r="E559" s="134" t="s">
        <v>352</v>
      </c>
      <c r="F559" s="134" t="s">
        <v>310</v>
      </c>
      <c r="G559" s="134" t="s">
        <v>351</v>
      </c>
      <c r="H559" s="135">
        <v>1580.03</v>
      </c>
      <c r="I559" s="135">
        <v>1595.03</v>
      </c>
      <c r="J559" s="135">
        <v>6564.04</v>
      </c>
      <c r="K559" t="str">
        <f>VLOOKUP(C559,ResCat!$A$2:$B$268,2,FALSE)</f>
        <v>HMOPMR</v>
      </c>
    </row>
    <row r="560" spans="3:11" x14ac:dyDescent="0.25">
      <c r="C560" s="134" t="s">
        <v>137</v>
      </c>
      <c r="D560" s="134" t="s">
        <v>2</v>
      </c>
      <c r="E560" s="134" t="s">
        <v>347</v>
      </c>
      <c r="F560" s="134" t="s">
        <v>310</v>
      </c>
      <c r="G560" s="134" t="s">
        <v>360</v>
      </c>
      <c r="H560" s="135">
        <v>1815.15</v>
      </c>
      <c r="I560" s="135">
        <v>1885.15</v>
      </c>
      <c r="J560" s="135">
        <v>9449.7099999999991</v>
      </c>
      <c r="K560" t="str">
        <f>VLOOKUP(C560,ResCat!$A$2:$B$268,2,FALSE)</f>
        <v>HMOPMR</v>
      </c>
    </row>
    <row r="561" spans="3:11" x14ac:dyDescent="0.25">
      <c r="C561" s="134" t="s">
        <v>137</v>
      </c>
      <c r="D561" s="134" t="s">
        <v>2</v>
      </c>
      <c r="E561" s="134" t="s">
        <v>361</v>
      </c>
      <c r="F561" s="134" t="s">
        <v>310</v>
      </c>
      <c r="G561" s="134" t="s">
        <v>355</v>
      </c>
      <c r="H561" s="135">
        <v>1314.5500000000004</v>
      </c>
      <c r="I561" s="135">
        <v>1359.5500000000004</v>
      </c>
      <c r="J561" s="135">
        <v>3187.94</v>
      </c>
      <c r="K561" t="str">
        <f>VLOOKUP(C561,ResCat!$A$2:$B$268,2,FALSE)</f>
        <v>HMOPMR</v>
      </c>
    </row>
    <row r="562" spans="3:11" x14ac:dyDescent="0.25">
      <c r="C562" s="134" t="s">
        <v>137</v>
      </c>
      <c r="D562" s="134" t="s">
        <v>2</v>
      </c>
      <c r="E562" s="134" t="s">
        <v>312</v>
      </c>
      <c r="F562" s="134" t="s">
        <v>310</v>
      </c>
      <c r="G562" s="134" t="s">
        <v>364</v>
      </c>
      <c r="H562" s="135">
        <v>1243.02</v>
      </c>
      <c r="I562" s="135">
        <v>1273.02</v>
      </c>
      <c r="J562" s="135">
        <v>2983.41</v>
      </c>
      <c r="K562" t="str">
        <f>VLOOKUP(C562,ResCat!$A$2:$B$268,2,FALSE)</f>
        <v>HMOPMR</v>
      </c>
    </row>
    <row r="563" spans="3:11" x14ac:dyDescent="0.25">
      <c r="C563" s="134" t="s">
        <v>137</v>
      </c>
      <c r="D563" s="134" t="s">
        <v>2</v>
      </c>
      <c r="E563" s="134" t="s">
        <v>357</v>
      </c>
      <c r="F563" s="134" t="s">
        <v>310</v>
      </c>
      <c r="G563" s="134" t="s">
        <v>338</v>
      </c>
      <c r="H563" s="135">
        <v>1149.9900000000005</v>
      </c>
      <c r="I563" s="135">
        <v>1164.9900000000005</v>
      </c>
      <c r="J563" s="135">
        <v>9166.9399999999987</v>
      </c>
      <c r="K563" t="str">
        <f>VLOOKUP(C563,ResCat!$A$2:$B$268,2,FALSE)</f>
        <v>HMOPMR</v>
      </c>
    </row>
    <row r="564" spans="3:11" x14ac:dyDescent="0.25">
      <c r="C564" s="134" t="s">
        <v>137</v>
      </c>
      <c r="D564" s="134" t="s">
        <v>2</v>
      </c>
      <c r="E564" s="134" t="s">
        <v>314</v>
      </c>
      <c r="F564" s="134" t="s">
        <v>310</v>
      </c>
      <c r="G564" s="134" t="s">
        <v>356</v>
      </c>
      <c r="H564" s="135">
        <v>2134.02</v>
      </c>
      <c r="I564" s="135">
        <v>2179.02</v>
      </c>
      <c r="J564" s="135">
        <v>10354.76</v>
      </c>
      <c r="K564" t="str">
        <f>VLOOKUP(C564,ResCat!$A$2:$B$268,2,FALSE)</f>
        <v>HMOPMR</v>
      </c>
    </row>
    <row r="565" spans="3:11" x14ac:dyDescent="0.25">
      <c r="C565" s="134" t="s">
        <v>137</v>
      </c>
      <c r="D565" s="134" t="s">
        <v>2</v>
      </c>
      <c r="E565" s="134" t="s">
        <v>339</v>
      </c>
      <c r="F565" s="134" t="s">
        <v>310</v>
      </c>
      <c r="G565" s="134" t="s">
        <v>353</v>
      </c>
      <c r="H565" s="135">
        <v>109.88999999999997</v>
      </c>
      <c r="I565" s="135">
        <v>109.88999999999997</v>
      </c>
      <c r="J565" s="135">
        <v>670.75</v>
      </c>
      <c r="K565" t="str">
        <f>VLOOKUP(C565,ResCat!$A$2:$B$268,2,FALSE)</f>
        <v>HMOPMR</v>
      </c>
    </row>
    <row r="566" spans="3:11" x14ac:dyDescent="0.25">
      <c r="C566" s="134" t="s">
        <v>137</v>
      </c>
      <c r="D566" s="134" t="s">
        <v>2</v>
      </c>
      <c r="E566" s="134" t="s">
        <v>342</v>
      </c>
      <c r="F566" s="134" t="s">
        <v>310</v>
      </c>
      <c r="G566" s="134" t="s">
        <v>348</v>
      </c>
      <c r="H566" s="135">
        <v>1285.9099999999999</v>
      </c>
      <c r="I566" s="135">
        <v>1285.9099999999999</v>
      </c>
      <c r="J566" s="135">
        <v>6432.5</v>
      </c>
      <c r="K566" t="str">
        <f>VLOOKUP(C566,ResCat!$A$2:$B$268,2,FALSE)</f>
        <v>HMOPMR</v>
      </c>
    </row>
    <row r="567" spans="3:11" x14ac:dyDescent="0.25">
      <c r="C567" s="134" t="s">
        <v>137</v>
      </c>
      <c r="D567" s="134" t="s">
        <v>2</v>
      </c>
      <c r="E567" s="134" t="s">
        <v>316</v>
      </c>
      <c r="F567" s="134" t="s">
        <v>310</v>
      </c>
      <c r="G567" s="134" t="s">
        <v>313</v>
      </c>
      <c r="H567" s="135">
        <v>4414.1400000000003</v>
      </c>
      <c r="I567" s="135">
        <v>4459.1400000000003</v>
      </c>
      <c r="J567" s="135">
        <v>16608.119999999995</v>
      </c>
      <c r="K567" t="str">
        <f>VLOOKUP(C567,ResCat!$A$2:$B$268,2,FALSE)</f>
        <v>HMOPMR</v>
      </c>
    </row>
    <row r="568" spans="3:11" x14ac:dyDescent="0.25">
      <c r="C568" s="134" t="s">
        <v>137</v>
      </c>
      <c r="D568" s="134" t="s">
        <v>2</v>
      </c>
      <c r="E568" s="134" t="s">
        <v>318</v>
      </c>
      <c r="F568" s="134" t="s">
        <v>310</v>
      </c>
      <c r="G568" s="134" t="s">
        <v>358</v>
      </c>
      <c r="H568" s="135">
        <v>184.83000000000004</v>
      </c>
      <c r="I568" s="135">
        <v>199.83000000000004</v>
      </c>
      <c r="J568" s="135">
        <v>1414.7800000000002</v>
      </c>
      <c r="K568" t="str">
        <f>VLOOKUP(C568,ResCat!$A$2:$B$268,2,FALSE)</f>
        <v>HMOPMR</v>
      </c>
    </row>
    <row r="569" spans="3:11" x14ac:dyDescent="0.25">
      <c r="C569" s="134" t="s">
        <v>137</v>
      </c>
      <c r="D569" s="134" t="s">
        <v>2</v>
      </c>
      <c r="E569" s="134" t="s">
        <v>320</v>
      </c>
      <c r="F569" s="134" t="s">
        <v>310</v>
      </c>
      <c r="G569" s="134" t="s">
        <v>315</v>
      </c>
      <c r="H569" s="135">
        <v>873.91</v>
      </c>
      <c r="I569" s="135">
        <v>931.92000000000019</v>
      </c>
      <c r="J569" s="135">
        <v>1887.31</v>
      </c>
      <c r="K569" t="str">
        <f>VLOOKUP(C569,ResCat!$A$2:$B$268,2,FALSE)</f>
        <v>HMOPMR</v>
      </c>
    </row>
    <row r="570" spans="3:11" x14ac:dyDescent="0.25">
      <c r="C570" s="134" t="s">
        <v>137</v>
      </c>
      <c r="D570" s="134" t="s">
        <v>2</v>
      </c>
      <c r="E570" s="134" t="s">
        <v>322</v>
      </c>
      <c r="F570" s="134" t="s">
        <v>310</v>
      </c>
      <c r="G570" s="134" t="s">
        <v>341</v>
      </c>
      <c r="H570" s="135">
        <v>6010.4100000000008</v>
      </c>
      <c r="I570" s="135">
        <v>6045.4100000000008</v>
      </c>
      <c r="J570" s="135">
        <v>17558.25</v>
      </c>
      <c r="K570" t="str">
        <f>VLOOKUP(C570,ResCat!$A$2:$B$268,2,FALSE)</f>
        <v>HMOPMR</v>
      </c>
    </row>
    <row r="571" spans="3:11" x14ac:dyDescent="0.25">
      <c r="C571" s="134" t="s">
        <v>137</v>
      </c>
      <c r="D571" s="134" t="s">
        <v>2</v>
      </c>
      <c r="E571" s="134" t="s">
        <v>324</v>
      </c>
      <c r="F571" s="134" t="s">
        <v>310</v>
      </c>
      <c r="G571" s="134" t="s">
        <v>340</v>
      </c>
      <c r="H571" s="135">
        <v>1339.7</v>
      </c>
      <c r="I571" s="135">
        <v>1452.05</v>
      </c>
      <c r="J571" s="135">
        <v>5210.3600000000006</v>
      </c>
      <c r="K571" t="str">
        <f>VLOOKUP(C571,ResCat!$A$2:$B$268,2,FALSE)</f>
        <v>HMOPMR</v>
      </c>
    </row>
    <row r="572" spans="3:11" x14ac:dyDescent="0.25">
      <c r="C572" s="134" t="s">
        <v>137</v>
      </c>
      <c r="D572" s="134" t="s">
        <v>2</v>
      </c>
      <c r="E572" s="134" t="s">
        <v>326</v>
      </c>
      <c r="F572" s="134" t="s">
        <v>310</v>
      </c>
      <c r="G572" s="134" t="s">
        <v>317</v>
      </c>
      <c r="H572" s="135">
        <v>2685.87</v>
      </c>
      <c r="I572" s="135">
        <v>2720.87</v>
      </c>
      <c r="J572" s="135">
        <v>6992.66</v>
      </c>
      <c r="K572" t="str">
        <f>VLOOKUP(C572,ResCat!$A$2:$B$268,2,FALSE)</f>
        <v>HMOPMR</v>
      </c>
    </row>
    <row r="573" spans="3:11" x14ac:dyDescent="0.25">
      <c r="C573" s="134" t="s">
        <v>137</v>
      </c>
      <c r="D573" s="134" t="s">
        <v>2</v>
      </c>
      <c r="E573" s="134" t="s">
        <v>328</v>
      </c>
      <c r="F573" s="134" t="s">
        <v>310</v>
      </c>
      <c r="G573" s="134" t="s">
        <v>319</v>
      </c>
      <c r="H573" s="135">
        <v>13022.479999999998</v>
      </c>
      <c r="I573" s="135">
        <v>13107.479999999998</v>
      </c>
      <c r="J573" s="135">
        <v>18280.370000000003</v>
      </c>
      <c r="K573" t="str">
        <f>VLOOKUP(C573,ResCat!$A$2:$B$268,2,FALSE)</f>
        <v>HMOPMR</v>
      </c>
    </row>
    <row r="574" spans="3:11" x14ac:dyDescent="0.25">
      <c r="C574" s="134" t="s">
        <v>137</v>
      </c>
      <c r="D574" s="134" t="s">
        <v>2</v>
      </c>
      <c r="E574" s="134" t="s">
        <v>330</v>
      </c>
      <c r="F574" s="134" t="s">
        <v>310</v>
      </c>
      <c r="G574" s="134" t="s">
        <v>321</v>
      </c>
      <c r="H574" s="135">
        <v>10750.679999999998</v>
      </c>
      <c r="I574" s="135">
        <v>10784.679999999998</v>
      </c>
      <c r="J574" s="135">
        <v>13312.53</v>
      </c>
      <c r="K574" t="str">
        <f>VLOOKUP(C574,ResCat!$A$2:$B$268,2,FALSE)</f>
        <v>HMOPMR</v>
      </c>
    </row>
    <row r="575" spans="3:11" x14ac:dyDescent="0.25">
      <c r="C575" s="134" t="s">
        <v>137</v>
      </c>
      <c r="D575" s="134" t="s">
        <v>2</v>
      </c>
      <c r="E575" s="134" t="s">
        <v>332</v>
      </c>
      <c r="F575" s="134" t="s">
        <v>310</v>
      </c>
      <c r="G575" s="134" t="s">
        <v>323</v>
      </c>
      <c r="H575" s="135">
        <v>4758.25</v>
      </c>
      <c r="I575" s="135">
        <v>5183.2599999999993</v>
      </c>
      <c r="J575" s="135">
        <v>10139.880000000001</v>
      </c>
      <c r="K575" t="str">
        <f>VLOOKUP(C575,ResCat!$A$2:$B$268,2,FALSE)</f>
        <v>HMOPMR</v>
      </c>
    </row>
    <row r="576" spans="3:11" x14ac:dyDescent="0.25">
      <c r="C576" s="134" t="s">
        <v>137</v>
      </c>
      <c r="D576" s="134" t="s">
        <v>2</v>
      </c>
      <c r="E576" s="134" t="s">
        <v>335</v>
      </c>
      <c r="F576" s="134" t="s">
        <v>310</v>
      </c>
      <c r="G576" s="134" t="s">
        <v>325</v>
      </c>
      <c r="H576" s="135">
        <v>17840.099999999995</v>
      </c>
      <c r="I576" s="135">
        <v>18025.099999999995</v>
      </c>
      <c r="J576" s="135">
        <v>26830.809999999998</v>
      </c>
      <c r="K576" t="str">
        <f>VLOOKUP(C576,ResCat!$A$2:$B$268,2,FALSE)</f>
        <v>HMOPMR</v>
      </c>
    </row>
    <row r="577" spans="3:11" x14ac:dyDescent="0.25">
      <c r="C577" s="134" t="s">
        <v>137</v>
      </c>
      <c r="D577" s="134" t="s">
        <v>2</v>
      </c>
      <c r="E577" s="134" t="s">
        <v>4</v>
      </c>
      <c r="F577" s="134" t="s">
        <v>310</v>
      </c>
      <c r="G577" s="134" t="s">
        <v>327</v>
      </c>
      <c r="H577" s="135">
        <v>17828.219999999998</v>
      </c>
      <c r="I577" s="135">
        <v>18147.019999999997</v>
      </c>
      <c r="J577" s="135">
        <v>11161.029999999999</v>
      </c>
      <c r="K577" t="str">
        <f>VLOOKUP(C577,ResCat!$A$2:$B$268,2,FALSE)</f>
        <v>HMOPMR</v>
      </c>
    </row>
    <row r="578" spans="3:11" x14ac:dyDescent="0.25">
      <c r="C578" s="134" t="s">
        <v>137</v>
      </c>
      <c r="D578" s="134" t="s">
        <v>2</v>
      </c>
      <c r="E578" s="134" t="s">
        <v>511</v>
      </c>
      <c r="F578" s="134" t="s">
        <v>310</v>
      </c>
      <c r="G578" s="134" t="s">
        <v>329</v>
      </c>
      <c r="H578" s="135">
        <v>63846.100000000013</v>
      </c>
      <c r="I578" s="135">
        <v>66591.290000000008</v>
      </c>
      <c r="J578" s="135">
        <v>96855.790000000008</v>
      </c>
      <c r="K578" t="str">
        <f>VLOOKUP(C578,ResCat!$A$2:$B$268,2,FALSE)</f>
        <v>HMOPMR</v>
      </c>
    </row>
    <row r="579" spans="3:11" x14ac:dyDescent="0.25">
      <c r="C579" s="134" t="s">
        <v>137</v>
      </c>
      <c r="D579" s="134" t="s">
        <v>2</v>
      </c>
      <c r="E579" s="134" t="s">
        <v>969</v>
      </c>
      <c r="F579" s="134" t="s">
        <v>310</v>
      </c>
      <c r="G579" s="134" t="s">
        <v>331</v>
      </c>
      <c r="H579" s="135">
        <v>44592.270000000026</v>
      </c>
      <c r="I579" s="135">
        <v>45582.450000000026</v>
      </c>
      <c r="J579" s="135">
        <v>108389.59999999998</v>
      </c>
      <c r="K579" t="str">
        <f>VLOOKUP(C579,ResCat!$A$2:$B$268,2,FALSE)</f>
        <v>HMOPMR</v>
      </c>
    </row>
    <row r="580" spans="3:11" x14ac:dyDescent="0.25">
      <c r="C580" s="134" t="s">
        <v>137</v>
      </c>
      <c r="D580" s="134" t="s">
        <v>2</v>
      </c>
      <c r="E580" s="134" t="s">
        <v>961</v>
      </c>
      <c r="F580" s="134" t="s">
        <v>310</v>
      </c>
      <c r="G580" s="134" t="s">
        <v>334</v>
      </c>
      <c r="H580" s="135">
        <v>144351.86999999965</v>
      </c>
      <c r="I580" s="135">
        <v>145199.35999999958</v>
      </c>
      <c r="J580" s="135">
        <v>240315.29999999987</v>
      </c>
      <c r="K580" t="str">
        <f>VLOOKUP(C580,ResCat!$A$2:$B$268,2,FALSE)</f>
        <v>HMOPMR</v>
      </c>
    </row>
    <row r="581" spans="3:11" x14ac:dyDescent="0.25">
      <c r="C581" s="134" t="s">
        <v>137</v>
      </c>
      <c r="D581" s="134" t="s">
        <v>2</v>
      </c>
      <c r="E581" s="134" t="s">
        <v>970</v>
      </c>
      <c r="F581" s="134" t="s">
        <v>310</v>
      </c>
      <c r="G581" s="134" t="s">
        <v>333</v>
      </c>
      <c r="H581" s="135">
        <v>232619.84999999986</v>
      </c>
      <c r="I581" s="135">
        <v>237119.74999999988</v>
      </c>
      <c r="J581" s="135">
        <v>539536.66999999981</v>
      </c>
      <c r="K581" t="str">
        <f>VLOOKUP(C581,ResCat!$A$2:$B$268,2,FALSE)</f>
        <v>HMOPMR</v>
      </c>
    </row>
    <row r="582" spans="3:11" x14ac:dyDescent="0.25">
      <c r="C582" s="134" t="s">
        <v>137</v>
      </c>
      <c r="D582" s="134" t="s">
        <v>2</v>
      </c>
      <c r="E582" s="134" t="s">
        <v>1023</v>
      </c>
      <c r="F582" s="134" t="s">
        <v>310</v>
      </c>
      <c r="G582" s="134" t="s">
        <v>308</v>
      </c>
      <c r="H582" s="135">
        <v>204649.17999999964</v>
      </c>
      <c r="I582" s="135">
        <v>211199.41999999966</v>
      </c>
      <c r="J582" s="135">
        <v>409239.78999999951</v>
      </c>
      <c r="K582" t="str">
        <f>VLOOKUP(C582,ResCat!$A$2:$B$268,2,FALSE)</f>
        <v>HMOPMR</v>
      </c>
    </row>
    <row r="583" spans="3:11" x14ac:dyDescent="0.25">
      <c r="C583" s="134" t="s">
        <v>137</v>
      </c>
      <c r="D583" s="134" t="s">
        <v>343</v>
      </c>
      <c r="E583" s="134" t="s">
        <v>1030</v>
      </c>
      <c r="F583" s="134" t="s">
        <v>1053</v>
      </c>
      <c r="G583" s="134" t="s">
        <v>311</v>
      </c>
      <c r="H583" s="135">
        <v>49.98</v>
      </c>
      <c r="I583" s="135">
        <v>64.98</v>
      </c>
      <c r="J583" s="135">
        <v>64.98</v>
      </c>
      <c r="K583" t="str">
        <f>VLOOKUP(C583,ResCat!$A$2:$B$268,2,FALSE)</f>
        <v>HMOPMR</v>
      </c>
    </row>
    <row r="584" spans="3:11" x14ac:dyDescent="0.25">
      <c r="C584" s="134" t="s">
        <v>137</v>
      </c>
      <c r="D584" s="134" t="s">
        <v>343</v>
      </c>
      <c r="E584" s="134" t="s">
        <v>362</v>
      </c>
      <c r="F584" s="134" t="s">
        <v>1053</v>
      </c>
      <c r="G584" s="134" t="s">
        <v>311</v>
      </c>
      <c r="H584" s="135">
        <v>132.94999999999999</v>
      </c>
      <c r="I584" s="135">
        <v>196.79999999999998</v>
      </c>
      <c r="J584" s="135">
        <v>224.94</v>
      </c>
      <c r="K584" t="str">
        <f>VLOOKUP(C584,ResCat!$A$2:$B$268,2,FALSE)</f>
        <v>HMOPMR</v>
      </c>
    </row>
    <row r="585" spans="3:11" x14ac:dyDescent="0.25">
      <c r="C585" s="134" t="s">
        <v>137</v>
      </c>
      <c r="D585" s="134" t="s">
        <v>343</v>
      </c>
      <c r="E585" s="134" t="s">
        <v>1027</v>
      </c>
      <c r="F585" s="134" t="s">
        <v>1053</v>
      </c>
      <c r="G585" s="134" t="s">
        <v>311</v>
      </c>
      <c r="H585" s="135">
        <v>12.5</v>
      </c>
      <c r="I585" s="135">
        <v>31.65</v>
      </c>
      <c r="J585" s="135">
        <v>38.659999999999997</v>
      </c>
      <c r="K585" t="str">
        <f>VLOOKUP(C585,ResCat!$A$2:$B$268,2,FALSE)</f>
        <v>HMOPMR</v>
      </c>
    </row>
    <row r="586" spans="3:11" x14ac:dyDescent="0.25">
      <c r="C586" s="134" t="s">
        <v>137</v>
      </c>
      <c r="D586" s="134" t="s">
        <v>343</v>
      </c>
      <c r="E586" s="134" t="s">
        <v>350</v>
      </c>
      <c r="F586" s="134" t="s">
        <v>1053</v>
      </c>
      <c r="G586" s="134" t="s">
        <v>311</v>
      </c>
      <c r="H586" s="135">
        <v>1.92</v>
      </c>
      <c r="I586" s="135">
        <v>21.160000000000004</v>
      </c>
      <c r="J586" s="135">
        <v>28.09</v>
      </c>
      <c r="K586" t="str">
        <f>VLOOKUP(C586,ResCat!$A$2:$B$268,2,FALSE)</f>
        <v>HMOPMR</v>
      </c>
    </row>
    <row r="587" spans="3:11" x14ac:dyDescent="0.25">
      <c r="C587" s="134" t="s">
        <v>137</v>
      </c>
      <c r="D587" s="134" t="s">
        <v>343</v>
      </c>
      <c r="E587" s="134" t="s">
        <v>354</v>
      </c>
      <c r="F587" s="134" t="s">
        <v>1053</v>
      </c>
      <c r="G587" s="134" t="s">
        <v>311</v>
      </c>
      <c r="H587" s="135">
        <v>0</v>
      </c>
      <c r="I587" s="135">
        <v>18.75</v>
      </c>
      <c r="J587" s="135">
        <v>23.84</v>
      </c>
      <c r="K587" t="str">
        <f>VLOOKUP(C587,ResCat!$A$2:$B$268,2,FALSE)</f>
        <v>HMOPMR</v>
      </c>
    </row>
    <row r="588" spans="3:11" x14ac:dyDescent="0.25">
      <c r="C588" s="134" t="s">
        <v>137</v>
      </c>
      <c r="D588" s="134" t="s">
        <v>343</v>
      </c>
      <c r="E588" s="134" t="s">
        <v>366</v>
      </c>
      <c r="F588" s="134" t="s">
        <v>1053</v>
      </c>
      <c r="G588" s="134" t="s">
        <v>311</v>
      </c>
      <c r="H588" s="135">
        <v>21.8</v>
      </c>
      <c r="I588" s="135">
        <v>44.620000000000005</v>
      </c>
      <c r="J588" s="135">
        <v>59.489999999999995</v>
      </c>
      <c r="K588" t="str">
        <f>VLOOKUP(C588,ResCat!$A$2:$B$268,2,FALSE)</f>
        <v>HMOPMR</v>
      </c>
    </row>
    <row r="589" spans="3:11" x14ac:dyDescent="0.25">
      <c r="C589" s="134" t="s">
        <v>137</v>
      </c>
      <c r="D589" s="134" t="s">
        <v>343</v>
      </c>
      <c r="E589" s="134" t="s">
        <v>337</v>
      </c>
      <c r="F589" s="134" t="s">
        <v>1053</v>
      </c>
      <c r="G589" s="134" t="s">
        <v>311</v>
      </c>
      <c r="H589" s="135">
        <v>16.350000000000001</v>
      </c>
      <c r="I589" s="135">
        <v>38.580000000000005</v>
      </c>
      <c r="J589" s="135">
        <v>51.49</v>
      </c>
      <c r="K589" t="str">
        <f>VLOOKUP(C589,ResCat!$A$2:$B$268,2,FALSE)</f>
        <v>HMOPMR</v>
      </c>
    </row>
    <row r="590" spans="3:11" x14ac:dyDescent="0.25">
      <c r="C590" s="134" t="s">
        <v>137</v>
      </c>
      <c r="D590" s="134" t="s">
        <v>343</v>
      </c>
      <c r="E590" s="134" t="s">
        <v>352</v>
      </c>
      <c r="F590" s="134" t="s">
        <v>1053</v>
      </c>
      <c r="G590" s="134" t="s">
        <v>351</v>
      </c>
      <c r="H590" s="135">
        <v>21.32</v>
      </c>
      <c r="I590" s="135">
        <v>27.42</v>
      </c>
      <c r="J590" s="135">
        <v>28.42</v>
      </c>
      <c r="K590" t="str">
        <f>VLOOKUP(C590,ResCat!$A$2:$B$268,2,FALSE)</f>
        <v>HMOPMR</v>
      </c>
    </row>
    <row r="591" spans="3:11" x14ac:dyDescent="0.25">
      <c r="C591" s="134" t="s">
        <v>137</v>
      </c>
      <c r="D591" s="134" t="s">
        <v>343</v>
      </c>
      <c r="E591" s="134" t="s">
        <v>347</v>
      </c>
      <c r="F591" s="134" t="s">
        <v>1053</v>
      </c>
      <c r="G591" s="134" t="s">
        <v>360</v>
      </c>
      <c r="H591" s="135">
        <v>21.32</v>
      </c>
      <c r="I591" s="135">
        <v>54.37</v>
      </c>
      <c r="J591" s="135">
        <v>59.83</v>
      </c>
      <c r="K591" t="str">
        <f>VLOOKUP(C591,ResCat!$A$2:$B$268,2,FALSE)</f>
        <v>HMOPMR</v>
      </c>
    </row>
    <row r="592" spans="3:11" x14ac:dyDescent="0.25">
      <c r="C592" s="134" t="s">
        <v>137</v>
      </c>
      <c r="D592" s="134" t="s">
        <v>343</v>
      </c>
      <c r="E592" s="134" t="s">
        <v>312</v>
      </c>
      <c r="F592" s="134" t="s">
        <v>1053</v>
      </c>
      <c r="G592" s="134" t="s">
        <v>364</v>
      </c>
      <c r="H592" s="135">
        <v>76.710000000000008</v>
      </c>
      <c r="I592" s="135">
        <v>120.57999999999998</v>
      </c>
      <c r="J592" s="135">
        <v>248.73999999999998</v>
      </c>
      <c r="K592" t="str">
        <f>VLOOKUP(C592,ResCat!$A$2:$B$268,2,FALSE)</f>
        <v>HMOPMR</v>
      </c>
    </row>
    <row r="593" spans="3:11" x14ac:dyDescent="0.25">
      <c r="C593" s="134" t="s">
        <v>137</v>
      </c>
      <c r="D593" s="134" t="s">
        <v>343</v>
      </c>
      <c r="E593" s="134" t="s">
        <v>357</v>
      </c>
      <c r="F593" s="134" t="s">
        <v>1053</v>
      </c>
      <c r="G593" s="134" t="s">
        <v>338</v>
      </c>
      <c r="H593" s="135">
        <v>15.91</v>
      </c>
      <c r="I593" s="135">
        <v>15.91</v>
      </c>
      <c r="J593" s="135">
        <v>36.65</v>
      </c>
      <c r="K593" t="str">
        <f>VLOOKUP(C593,ResCat!$A$2:$B$268,2,FALSE)</f>
        <v>HMOPMR</v>
      </c>
    </row>
    <row r="594" spans="3:11" x14ac:dyDescent="0.25">
      <c r="C594" s="134" t="s">
        <v>137</v>
      </c>
      <c r="D594" s="134" t="s">
        <v>343</v>
      </c>
      <c r="E594" s="134" t="s">
        <v>314</v>
      </c>
      <c r="F594" s="134" t="s">
        <v>1053</v>
      </c>
      <c r="G594" s="134" t="s">
        <v>356</v>
      </c>
      <c r="H594" s="135">
        <v>34.67</v>
      </c>
      <c r="I594" s="135">
        <v>34.67</v>
      </c>
      <c r="J594" s="135">
        <v>57.78</v>
      </c>
      <c r="K594" t="str">
        <f>VLOOKUP(C594,ResCat!$A$2:$B$268,2,FALSE)</f>
        <v>HMOPMR</v>
      </c>
    </row>
    <row r="595" spans="3:11" x14ac:dyDescent="0.25">
      <c r="C595" s="134" t="s">
        <v>137</v>
      </c>
      <c r="D595" s="134" t="s">
        <v>343</v>
      </c>
      <c r="E595" s="134" t="s">
        <v>339</v>
      </c>
      <c r="F595" s="134" t="s">
        <v>1053</v>
      </c>
      <c r="G595" s="134" t="s">
        <v>353</v>
      </c>
      <c r="H595" s="135">
        <v>18.86</v>
      </c>
      <c r="I595" s="135">
        <v>18.86</v>
      </c>
      <c r="J595" s="135">
        <v>21.13</v>
      </c>
      <c r="K595" t="str">
        <f>VLOOKUP(C595,ResCat!$A$2:$B$268,2,FALSE)</f>
        <v>HMOPMR</v>
      </c>
    </row>
    <row r="596" spans="3:11" x14ac:dyDescent="0.25">
      <c r="C596" s="134" t="s">
        <v>137</v>
      </c>
      <c r="D596" s="134" t="s">
        <v>343</v>
      </c>
      <c r="E596" s="134" t="s">
        <v>342</v>
      </c>
      <c r="F596" s="134" t="s">
        <v>1053</v>
      </c>
      <c r="G596" s="134" t="s">
        <v>348</v>
      </c>
      <c r="H596" s="135">
        <v>18.86</v>
      </c>
      <c r="I596" s="135">
        <v>18.86</v>
      </c>
      <c r="J596" s="135">
        <v>21.13</v>
      </c>
      <c r="K596" t="str">
        <f>VLOOKUP(C596,ResCat!$A$2:$B$268,2,FALSE)</f>
        <v>HMOPMR</v>
      </c>
    </row>
    <row r="597" spans="3:11" x14ac:dyDescent="0.25">
      <c r="C597" s="134" t="s">
        <v>137</v>
      </c>
      <c r="D597" s="134" t="s">
        <v>343</v>
      </c>
      <c r="E597" s="134" t="s">
        <v>316</v>
      </c>
      <c r="F597" s="134" t="s">
        <v>1053</v>
      </c>
      <c r="G597" s="134" t="s">
        <v>313</v>
      </c>
      <c r="H597" s="135">
        <v>26.2</v>
      </c>
      <c r="I597" s="135">
        <v>41.2</v>
      </c>
      <c r="J597" s="135">
        <v>43.019999999999996</v>
      </c>
      <c r="K597" t="str">
        <f>VLOOKUP(C597,ResCat!$A$2:$B$268,2,FALSE)</f>
        <v>HMOPMR</v>
      </c>
    </row>
    <row r="598" spans="3:11" x14ac:dyDescent="0.25">
      <c r="C598" s="134" t="s">
        <v>137</v>
      </c>
      <c r="D598" s="134" t="s">
        <v>343</v>
      </c>
      <c r="E598" s="134" t="s">
        <v>320</v>
      </c>
      <c r="F598" s="134" t="s">
        <v>1053</v>
      </c>
      <c r="G598" s="134" t="s">
        <v>315</v>
      </c>
      <c r="H598" s="135">
        <v>40.67</v>
      </c>
      <c r="I598" s="135">
        <v>160.47000000000003</v>
      </c>
      <c r="J598" s="135">
        <v>164.44000000000003</v>
      </c>
      <c r="K598" t="str">
        <f>VLOOKUP(C598,ResCat!$A$2:$B$268,2,FALSE)</f>
        <v>HMOPMR</v>
      </c>
    </row>
    <row r="599" spans="3:11" x14ac:dyDescent="0.25">
      <c r="C599" s="134" t="s">
        <v>137</v>
      </c>
      <c r="D599" s="134" t="s">
        <v>343</v>
      </c>
      <c r="E599" s="134" t="s">
        <v>335</v>
      </c>
      <c r="F599" s="134" t="s">
        <v>1053</v>
      </c>
      <c r="G599" s="134" t="s">
        <v>325</v>
      </c>
      <c r="H599" s="135">
        <v>-20.67</v>
      </c>
      <c r="I599" s="135">
        <v>-45.67</v>
      </c>
      <c r="J599" s="135">
        <v>-59.43</v>
      </c>
      <c r="K599" t="str">
        <f>VLOOKUP(C599,ResCat!$A$2:$B$268,2,FALSE)</f>
        <v>HMOPMR</v>
      </c>
    </row>
    <row r="600" spans="3:11" x14ac:dyDescent="0.25">
      <c r="C600" s="134" t="s">
        <v>137</v>
      </c>
      <c r="D600" s="134" t="s">
        <v>343</v>
      </c>
      <c r="E600" s="134" t="s">
        <v>511</v>
      </c>
      <c r="F600" s="134" t="s">
        <v>1053</v>
      </c>
      <c r="G600" s="134" t="s">
        <v>329</v>
      </c>
      <c r="H600" s="135">
        <v>83.41</v>
      </c>
      <c r="I600" s="135">
        <v>93.41</v>
      </c>
      <c r="J600" s="135">
        <v>387.69</v>
      </c>
      <c r="K600" t="str">
        <f>VLOOKUP(C600,ResCat!$A$2:$B$268,2,FALSE)</f>
        <v>HMOPMR</v>
      </c>
    </row>
    <row r="601" spans="3:11" x14ac:dyDescent="0.25">
      <c r="C601" s="134" t="s">
        <v>137</v>
      </c>
      <c r="D601" s="134" t="s">
        <v>343</v>
      </c>
      <c r="E601" s="134" t="s">
        <v>969</v>
      </c>
      <c r="F601" s="134" t="s">
        <v>1053</v>
      </c>
      <c r="G601" s="134" t="s">
        <v>331</v>
      </c>
      <c r="H601" s="135">
        <v>0</v>
      </c>
      <c r="I601" s="135">
        <v>-65.209999999999994</v>
      </c>
      <c r="J601" s="135">
        <v>-269.47000000000003</v>
      </c>
      <c r="K601" t="str">
        <f>VLOOKUP(C601,ResCat!$A$2:$B$268,2,FALSE)</f>
        <v>HMOPMR</v>
      </c>
    </row>
    <row r="602" spans="3:11" x14ac:dyDescent="0.25">
      <c r="C602" s="134" t="s">
        <v>137</v>
      </c>
      <c r="D602" s="134" t="s">
        <v>343</v>
      </c>
      <c r="E602" s="134" t="s">
        <v>961</v>
      </c>
      <c r="F602" s="134" t="s">
        <v>1053</v>
      </c>
      <c r="G602" s="134" t="s">
        <v>334</v>
      </c>
      <c r="H602" s="135">
        <v>-1130.8800000000001</v>
      </c>
      <c r="I602" s="135">
        <v>-1351.4099999999996</v>
      </c>
      <c r="J602" s="135">
        <v>-2723.63</v>
      </c>
      <c r="K602" t="str">
        <f>VLOOKUP(C602,ResCat!$A$2:$B$268,2,FALSE)</f>
        <v>HMOPMR</v>
      </c>
    </row>
    <row r="603" spans="3:11" x14ac:dyDescent="0.25">
      <c r="C603" s="134" t="s">
        <v>137</v>
      </c>
      <c r="D603" s="134" t="s">
        <v>343</v>
      </c>
      <c r="E603" s="134" t="s">
        <v>970</v>
      </c>
      <c r="F603" s="134" t="s">
        <v>1053</v>
      </c>
      <c r="G603" s="134" t="s">
        <v>333</v>
      </c>
      <c r="H603" s="135">
        <v>577927.48999999976</v>
      </c>
      <c r="I603" s="135">
        <v>631031.80000000284</v>
      </c>
      <c r="J603" s="135">
        <v>1583992.9399999818</v>
      </c>
      <c r="K603" t="str">
        <f>VLOOKUP(C603,ResCat!$A$2:$B$268,2,FALSE)</f>
        <v>HMOPMR</v>
      </c>
    </row>
    <row r="604" spans="3:11" x14ac:dyDescent="0.25">
      <c r="C604" s="134" t="s">
        <v>137</v>
      </c>
      <c r="D604" s="134" t="s">
        <v>343</v>
      </c>
      <c r="E604" s="134" t="s">
        <v>1023</v>
      </c>
      <c r="F604" s="134" t="s">
        <v>1053</v>
      </c>
      <c r="G604" s="134" t="s">
        <v>308</v>
      </c>
      <c r="H604" s="135">
        <v>2511819.210000026</v>
      </c>
      <c r="I604" s="135">
        <v>2853698.3100000834</v>
      </c>
      <c r="J604" s="135">
        <v>7442354.840000242</v>
      </c>
      <c r="K604" t="str">
        <f>VLOOKUP(C604,ResCat!$A$2:$B$268,2,FALSE)</f>
        <v>HMOPMR</v>
      </c>
    </row>
    <row r="605" spans="3:11" x14ac:dyDescent="0.25">
      <c r="C605" s="134" t="s">
        <v>137</v>
      </c>
      <c r="D605" s="134" t="s">
        <v>1</v>
      </c>
      <c r="E605" s="134" t="s">
        <v>309</v>
      </c>
      <c r="F605" s="134" t="s">
        <v>310</v>
      </c>
      <c r="G605" s="134" t="s">
        <v>311</v>
      </c>
      <c r="H605" s="135">
        <v>0</v>
      </c>
      <c r="I605" s="135">
        <v>54.56</v>
      </c>
      <c r="J605" s="135">
        <v>54.56</v>
      </c>
      <c r="K605" t="str">
        <f>VLOOKUP(C605,ResCat!$A$2:$B$268,2,FALSE)</f>
        <v>HMOPMR</v>
      </c>
    </row>
    <row r="606" spans="3:11" x14ac:dyDescent="0.25">
      <c r="C606" s="134" t="s">
        <v>137</v>
      </c>
      <c r="D606" s="134" t="s">
        <v>1</v>
      </c>
      <c r="E606" s="134" t="s">
        <v>1026</v>
      </c>
      <c r="F606" s="134" t="s">
        <v>310</v>
      </c>
      <c r="G606" s="134" t="s">
        <v>311</v>
      </c>
      <c r="H606" s="135">
        <v>0</v>
      </c>
      <c r="I606" s="135">
        <v>49.6</v>
      </c>
      <c r="J606" s="135">
        <v>49.6</v>
      </c>
      <c r="K606" t="str">
        <f>VLOOKUP(C606,ResCat!$A$2:$B$268,2,FALSE)</f>
        <v>HMOPMR</v>
      </c>
    </row>
    <row r="607" spans="3:11" x14ac:dyDescent="0.25">
      <c r="C607" s="134" t="s">
        <v>137</v>
      </c>
      <c r="D607" s="134" t="s">
        <v>1</v>
      </c>
      <c r="E607" s="134" t="s">
        <v>362</v>
      </c>
      <c r="F607" s="134" t="s">
        <v>310</v>
      </c>
      <c r="G607" s="134" t="s">
        <v>311</v>
      </c>
      <c r="H607" s="135">
        <v>0</v>
      </c>
      <c r="I607" s="135">
        <v>54.06</v>
      </c>
      <c r="J607" s="135">
        <v>54.06</v>
      </c>
      <c r="K607" t="str">
        <f>VLOOKUP(C607,ResCat!$A$2:$B$268,2,FALSE)</f>
        <v>HMOPMR</v>
      </c>
    </row>
    <row r="608" spans="3:11" x14ac:dyDescent="0.25">
      <c r="C608" s="134" t="s">
        <v>137</v>
      </c>
      <c r="D608" s="134" t="s">
        <v>1</v>
      </c>
      <c r="E608" s="134" t="s">
        <v>363</v>
      </c>
      <c r="F608" s="134" t="s">
        <v>310</v>
      </c>
      <c r="G608" s="134" t="s">
        <v>311</v>
      </c>
      <c r="H608" s="135">
        <v>9885</v>
      </c>
      <c r="I608" s="135">
        <v>9885</v>
      </c>
      <c r="J608" s="135">
        <v>15599</v>
      </c>
      <c r="K608" t="str">
        <f>VLOOKUP(C608,ResCat!$A$2:$B$268,2,FALSE)</f>
        <v>HMOPMR</v>
      </c>
    </row>
    <row r="609" spans="3:11" x14ac:dyDescent="0.25">
      <c r="C609" s="134" t="s">
        <v>137</v>
      </c>
      <c r="D609" s="134" t="s">
        <v>1</v>
      </c>
      <c r="E609" s="134" t="s">
        <v>1029</v>
      </c>
      <c r="F609" s="134" t="s">
        <v>310</v>
      </c>
      <c r="G609" s="134" t="s">
        <v>311</v>
      </c>
      <c r="H609" s="135">
        <v>71.27</v>
      </c>
      <c r="I609" s="135">
        <v>146.27000000000001</v>
      </c>
      <c r="J609" s="135">
        <v>146.27000000000001</v>
      </c>
      <c r="K609" t="str">
        <f>VLOOKUP(C609,ResCat!$A$2:$B$268,2,FALSE)</f>
        <v>HMOPMR</v>
      </c>
    </row>
    <row r="610" spans="3:11" x14ac:dyDescent="0.25">
      <c r="C610" s="134" t="s">
        <v>137</v>
      </c>
      <c r="D610" s="134" t="s">
        <v>1</v>
      </c>
      <c r="E610" s="134" t="s">
        <v>349</v>
      </c>
      <c r="F610" s="134" t="s">
        <v>310</v>
      </c>
      <c r="G610" s="134" t="s">
        <v>311</v>
      </c>
      <c r="H610" s="135">
        <v>78.33</v>
      </c>
      <c r="I610" s="135">
        <v>202.93</v>
      </c>
      <c r="J610" s="135">
        <v>202.93</v>
      </c>
      <c r="K610" t="str">
        <f>VLOOKUP(C610,ResCat!$A$2:$B$268,2,FALSE)</f>
        <v>HMOPMR</v>
      </c>
    </row>
    <row r="611" spans="3:11" x14ac:dyDescent="0.25">
      <c r="C611" s="134" t="s">
        <v>137</v>
      </c>
      <c r="D611" s="134" t="s">
        <v>1</v>
      </c>
      <c r="E611" s="134" t="s">
        <v>350</v>
      </c>
      <c r="F611" s="134" t="s">
        <v>310</v>
      </c>
      <c r="G611" s="134" t="s">
        <v>311</v>
      </c>
      <c r="H611" s="135">
        <v>1182.71</v>
      </c>
      <c r="I611" s="135">
        <v>1407.7099999999998</v>
      </c>
      <c r="J611" s="135">
        <v>1844.8999999999999</v>
      </c>
      <c r="K611" t="str">
        <f>VLOOKUP(C611,ResCat!$A$2:$B$268,2,FALSE)</f>
        <v>HMOPMR</v>
      </c>
    </row>
    <row r="612" spans="3:11" x14ac:dyDescent="0.25">
      <c r="C612" s="134" t="s">
        <v>137</v>
      </c>
      <c r="D612" s="134" t="s">
        <v>1</v>
      </c>
      <c r="E612" s="134" t="s">
        <v>359</v>
      </c>
      <c r="F612" s="134" t="s">
        <v>310</v>
      </c>
      <c r="G612" s="134" t="s">
        <v>311</v>
      </c>
      <c r="H612" s="135">
        <v>2960.35</v>
      </c>
      <c r="I612" s="135">
        <v>3085.35</v>
      </c>
      <c r="J612" s="135">
        <v>3085.35</v>
      </c>
      <c r="K612" t="str">
        <f>VLOOKUP(C612,ResCat!$A$2:$B$268,2,FALSE)</f>
        <v>HMOPMR</v>
      </c>
    </row>
    <row r="613" spans="3:11" x14ac:dyDescent="0.25">
      <c r="C613" s="134" t="s">
        <v>137</v>
      </c>
      <c r="D613" s="134" t="s">
        <v>1</v>
      </c>
      <c r="E613" s="134" t="s">
        <v>366</v>
      </c>
      <c r="F613" s="134" t="s">
        <v>310</v>
      </c>
      <c r="G613" s="134" t="s">
        <v>311</v>
      </c>
      <c r="H613" s="135">
        <v>-566.02</v>
      </c>
      <c r="I613" s="135">
        <v>-566.02</v>
      </c>
      <c r="J613" s="135">
        <v>693.83</v>
      </c>
      <c r="K613" t="str">
        <f>VLOOKUP(C613,ResCat!$A$2:$B$268,2,FALSE)</f>
        <v>HMOPMR</v>
      </c>
    </row>
    <row r="614" spans="3:11" x14ac:dyDescent="0.25">
      <c r="C614" s="134" t="s">
        <v>137</v>
      </c>
      <c r="D614" s="134" t="s">
        <v>1</v>
      </c>
      <c r="E614" s="134" t="s">
        <v>337</v>
      </c>
      <c r="F614" s="134" t="s">
        <v>310</v>
      </c>
      <c r="G614" s="134" t="s">
        <v>311</v>
      </c>
      <c r="H614" s="135">
        <v>-3601.82</v>
      </c>
      <c r="I614" s="135">
        <v>-3502.2200000000003</v>
      </c>
      <c r="J614" s="135">
        <v>-1355.04</v>
      </c>
      <c r="K614" t="str">
        <f>VLOOKUP(C614,ResCat!$A$2:$B$268,2,FALSE)</f>
        <v>HMOPMR</v>
      </c>
    </row>
    <row r="615" spans="3:11" x14ac:dyDescent="0.25">
      <c r="C615" s="134" t="s">
        <v>137</v>
      </c>
      <c r="D615" s="134" t="s">
        <v>1</v>
      </c>
      <c r="E615" s="134" t="s">
        <v>352</v>
      </c>
      <c r="F615" s="134" t="s">
        <v>310</v>
      </c>
      <c r="G615" s="134" t="s">
        <v>351</v>
      </c>
      <c r="H615" s="135">
        <v>18.440000000000055</v>
      </c>
      <c r="I615" s="135">
        <v>85.420000000000059</v>
      </c>
      <c r="J615" s="135">
        <v>4572.9799999999996</v>
      </c>
      <c r="K615" t="str">
        <f>VLOOKUP(C615,ResCat!$A$2:$B$268,2,FALSE)</f>
        <v>HMOPMR</v>
      </c>
    </row>
    <row r="616" spans="3:11" x14ac:dyDescent="0.25">
      <c r="C616" s="134" t="s">
        <v>137</v>
      </c>
      <c r="D616" s="134" t="s">
        <v>1</v>
      </c>
      <c r="E616" s="134" t="s">
        <v>347</v>
      </c>
      <c r="F616" s="134" t="s">
        <v>310</v>
      </c>
      <c r="G616" s="134" t="s">
        <v>360</v>
      </c>
      <c r="H616" s="135">
        <v>-1592.43</v>
      </c>
      <c r="I616" s="135">
        <v>-1592.43</v>
      </c>
      <c r="J616" s="135">
        <v>0</v>
      </c>
      <c r="K616" t="str">
        <f>VLOOKUP(C616,ResCat!$A$2:$B$268,2,FALSE)</f>
        <v>HMOPMR</v>
      </c>
    </row>
    <row r="617" spans="3:11" x14ac:dyDescent="0.25">
      <c r="C617" s="134" t="s">
        <v>137</v>
      </c>
      <c r="D617" s="134" t="s">
        <v>1</v>
      </c>
      <c r="E617" s="134" t="s">
        <v>361</v>
      </c>
      <c r="F617" s="134" t="s">
        <v>310</v>
      </c>
      <c r="G617" s="134" t="s">
        <v>355</v>
      </c>
      <c r="H617" s="135">
        <v>19913.809999999998</v>
      </c>
      <c r="I617" s="135">
        <v>19913.809999999998</v>
      </c>
      <c r="J617" s="135">
        <v>26910.560000000001</v>
      </c>
      <c r="K617" t="str">
        <f>VLOOKUP(C617,ResCat!$A$2:$B$268,2,FALSE)</f>
        <v>HMOPMR</v>
      </c>
    </row>
    <row r="618" spans="3:11" x14ac:dyDescent="0.25">
      <c r="C618" s="134" t="s">
        <v>137</v>
      </c>
      <c r="D618" s="134" t="s">
        <v>1</v>
      </c>
      <c r="E618" s="134" t="s">
        <v>312</v>
      </c>
      <c r="F618" s="134" t="s">
        <v>310</v>
      </c>
      <c r="G618" s="134" t="s">
        <v>364</v>
      </c>
      <c r="H618" s="135">
        <v>251.66</v>
      </c>
      <c r="I618" s="135">
        <v>376.26</v>
      </c>
      <c r="J618" s="135">
        <v>376.26</v>
      </c>
      <c r="K618" t="str">
        <f>VLOOKUP(C618,ResCat!$A$2:$B$268,2,FALSE)</f>
        <v>HMOPMR</v>
      </c>
    </row>
    <row r="619" spans="3:11" x14ac:dyDescent="0.25">
      <c r="C619" s="134" t="s">
        <v>137</v>
      </c>
      <c r="D619" s="134" t="s">
        <v>1</v>
      </c>
      <c r="E619" s="134" t="s">
        <v>357</v>
      </c>
      <c r="F619" s="134" t="s">
        <v>310</v>
      </c>
      <c r="G619" s="134" t="s">
        <v>338</v>
      </c>
      <c r="H619" s="135">
        <v>3025.1099999999997</v>
      </c>
      <c r="I619" s="135">
        <v>4002.3999999999996</v>
      </c>
      <c r="J619" s="135">
        <v>3405.46</v>
      </c>
      <c r="K619" t="str">
        <f>VLOOKUP(C619,ResCat!$A$2:$B$268,2,FALSE)</f>
        <v>HMOPMR</v>
      </c>
    </row>
    <row r="620" spans="3:11" x14ac:dyDescent="0.25">
      <c r="C620" s="134" t="s">
        <v>137</v>
      </c>
      <c r="D620" s="134" t="s">
        <v>1</v>
      </c>
      <c r="E620" s="134" t="s">
        <v>314</v>
      </c>
      <c r="F620" s="134" t="s">
        <v>310</v>
      </c>
      <c r="G620" s="134" t="s">
        <v>356</v>
      </c>
      <c r="H620" s="135">
        <v>-943.95999999999947</v>
      </c>
      <c r="I620" s="135">
        <v>-392.43000000000018</v>
      </c>
      <c r="J620" s="135">
        <v>2027.4299999999996</v>
      </c>
      <c r="K620" t="str">
        <f>VLOOKUP(C620,ResCat!$A$2:$B$268,2,FALSE)</f>
        <v>HMOPMR</v>
      </c>
    </row>
    <row r="621" spans="3:11" x14ac:dyDescent="0.25">
      <c r="C621" s="134" t="s">
        <v>137</v>
      </c>
      <c r="D621" s="134" t="s">
        <v>1</v>
      </c>
      <c r="E621" s="134" t="s">
        <v>339</v>
      </c>
      <c r="F621" s="134" t="s">
        <v>310</v>
      </c>
      <c r="G621" s="134" t="s">
        <v>353</v>
      </c>
      <c r="H621" s="135">
        <v>2550.9899999999998</v>
      </c>
      <c r="I621" s="135">
        <v>2625.99</v>
      </c>
      <c r="J621" s="135">
        <v>6054.63</v>
      </c>
      <c r="K621" t="str">
        <f>VLOOKUP(C621,ResCat!$A$2:$B$268,2,FALSE)</f>
        <v>HMOPMR</v>
      </c>
    </row>
    <row r="622" spans="3:11" x14ac:dyDescent="0.25">
      <c r="C622" s="134" t="s">
        <v>137</v>
      </c>
      <c r="D622" s="134" t="s">
        <v>1</v>
      </c>
      <c r="E622" s="134" t="s">
        <v>342</v>
      </c>
      <c r="F622" s="134" t="s">
        <v>310</v>
      </c>
      <c r="G622" s="134" t="s">
        <v>348</v>
      </c>
      <c r="H622" s="135">
        <v>-1271.75</v>
      </c>
      <c r="I622" s="135">
        <v>-1718.3100000000002</v>
      </c>
      <c r="J622" s="135">
        <v>5178</v>
      </c>
      <c r="K622" t="str">
        <f>VLOOKUP(C622,ResCat!$A$2:$B$268,2,FALSE)</f>
        <v>HMOPMR</v>
      </c>
    </row>
    <row r="623" spans="3:11" x14ac:dyDescent="0.25">
      <c r="C623" s="134" t="s">
        <v>137</v>
      </c>
      <c r="D623" s="134" t="s">
        <v>1</v>
      </c>
      <c r="E623" s="134" t="s">
        <v>316</v>
      </c>
      <c r="F623" s="134" t="s">
        <v>310</v>
      </c>
      <c r="G623" s="134" t="s">
        <v>313</v>
      </c>
      <c r="H623" s="135">
        <v>1327.15</v>
      </c>
      <c r="I623" s="135">
        <v>2986.7500000000005</v>
      </c>
      <c r="J623" s="135">
        <v>-410.20000000000027</v>
      </c>
      <c r="K623" t="str">
        <f>VLOOKUP(C623,ResCat!$A$2:$B$268,2,FALSE)</f>
        <v>HMOPMR</v>
      </c>
    </row>
    <row r="624" spans="3:11" x14ac:dyDescent="0.25">
      <c r="C624" s="134" t="s">
        <v>137</v>
      </c>
      <c r="D624" s="134" t="s">
        <v>1</v>
      </c>
      <c r="E624" s="134" t="s">
        <v>318</v>
      </c>
      <c r="F624" s="134" t="s">
        <v>310</v>
      </c>
      <c r="G624" s="134" t="s">
        <v>358</v>
      </c>
      <c r="H624" s="135">
        <v>8657.59</v>
      </c>
      <c r="I624" s="135">
        <v>8882.59</v>
      </c>
      <c r="J624" s="135">
        <v>13332.61</v>
      </c>
      <c r="K624" t="str">
        <f>VLOOKUP(C624,ResCat!$A$2:$B$268,2,FALSE)</f>
        <v>HMOPMR</v>
      </c>
    </row>
    <row r="625" spans="3:11" x14ac:dyDescent="0.25">
      <c r="C625" s="134" t="s">
        <v>137</v>
      </c>
      <c r="D625" s="134" t="s">
        <v>1</v>
      </c>
      <c r="E625" s="134" t="s">
        <v>320</v>
      </c>
      <c r="F625" s="134" t="s">
        <v>310</v>
      </c>
      <c r="G625" s="134" t="s">
        <v>315</v>
      </c>
      <c r="H625" s="135">
        <v>-14606.830000000002</v>
      </c>
      <c r="I625" s="135">
        <v>-14609.93</v>
      </c>
      <c r="J625" s="135">
        <v>-18250.29</v>
      </c>
      <c r="K625" t="str">
        <f>VLOOKUP(C625,ResCat!$A$2:$B$268,2,FALSE)</f>
        <v>HMOPMR</v>
      </c>
    </row>
    <row r="626" spans="3:11" x14ac:dyDescent="0.25">
      <c r="C626" s="134" t="s">
        <v>137</v>
      </c>
      <c r="D626" s="134" t="s">
        <v>1</v>
      </c>
      <c r="E626" s="134" t="s">
        <v>322</v>
      </c>
      <c r="F626" s="134" t="s">
        <v>310</v>
      </c>
      <c r="G626" s="134" t="s">
        <v>341</v>
      </c>
      <c r="H626" s="135">
        <v>2516.27</v>
      </c>
      <c r="I626" s="135">
        <v>2566.27</v>
      </c>
      <c r="J626" s="135">
        <v>12300</v>
      </c>
      <c r="K626" t="str">
        <f>VLOOKUP(C626,ResCat!$A$2:$B$268,2,FALSE)</f>
        <v>HMOPMR</v>
      </c>
    </row>
    <row r="627" spans="3:11" x14ac:dyDescent="0.25">
      <c r="C627" s="134" t="s">
        <v>137</v>
      </c>
      <c r="D627" s="134" t="s">
        <v>1</v>
      </c>
      <c r="E627" s="134" t="s">
        <v>324</v>
      </c>
      <c r="F627" s="134" t="s">
        <v>310</v>
      </c>
      <c r="G627" s="134" t="s">
        <v>340</v>
      </c>
      <c r="H627" s="135">
        <v>-38.889999999999965</v>
      </c>
      <c r="I627" s="135">
        <v>-113.88999999999994</v>
      </c>
      <c r="J627" s="135">
        <v>7517.2199999999993</v>
      </c>
      <c r="K627" t="str">
        <f>VLOOKUP(C627,ResCat!$A$2:$B$268,2,FALSE)</f>
        <v>HMOPMR</v>
      </c>
    </row>
    <row r="628" spans="3:11" x14ac:dyDescent="0.25">
      <c r="C628" s="134" t="s">
        <v>137</v>
      </c>
      <c r="D628" s="134" t="s">
        <v>1</v>
      </c>
      <c r="E628" s="134" t="s">
        <v>326</v>
      </c>
      <c r="F628" s="134" t="s">
        <v>310</v>
      </c>
      <c r="G628" s="134" t="s">
        <v>317</v>
      </c>
      <c r="H628" s="135">
        <v>4372.1600000000008</v>
      </c>
      <c r="I628" s="135">
        <v>4479.2000000000007</v>
      </c>
      <c r="J628" s="135">
        <v>7903.2599999999993</v>
      </c>
      <c r="K628" t="str">
        <f>VLOOKUP(C628,ResCat!$A$2:$B$268,2,FALSE)</f>
        <v>HMOPMR</v>
      </c>
    </row>
    <row r="629" spans="3:11" x14ac:dyDescent="0.25">
      <c r="C629" s="134" t="s">
        <v>137</v>
      </c>
      <c r="D629" s="134" t="s">
        <v>1</v>
      </c>
      <c r="E629" s="134" t="s">
        <v>328</v>
      </c>
      <c r="F629" s="134" t="s">
        <v>310</v>
      </c>
      <c r="G629" s="134" t="s">
        <v>319</v>
      </c>
      <c r="H629" s="135">
        <v>-2273.56</v>
      </c>
      <c r="I629" s="135">
        <v>-2248.56</v>
      </c>
      <c r="J629" s="135">
        <v>-6724.3799999999992</v>
      </c>
      <c r="K629" t="str">
        <f>VLOOKUP(C629,ResCat!$A$2:$B$268,2,FALSE)</f>
        <v>HMOPMR</v>
      </c>
    </row>
    <row r="630" spans="3:11" x14ac:dyDescent="0.25">
      <c r="C630" s="134" t="s">
        <v>137</v>
      </c>
      <c r="D630" s="134" t="s">
        <v>1</v>
      </c>
      <c r="E630" s="134" t="s">
        <v>330</v>
      </c>
      <c r="F630" s="134" t="s">
        <v>310</v>
      </c>
      <c r="G630" s="134" t="s">
        <v>321</v>
      </c>
      <c r="H630" s="135">
        <v>29951.139999999996</v>
      </c>
      <c r="I630" s="135">
        <v>30100.739999999994</v>
      </c>
      <c r="J630" s="135">
        <v>35384.239999999998</v>
      </c>
      <c r="K630" t="str">
        <f>VLOOKUP(C630,ResCat!$A$2:$B$268,2,FALSE)</f>
        <v>HMOPMR</v>
      </c>
    </row>
    <row r="631" spans="3:11" x14ac:dyDescent="0.25">
      <c r="C631" s="134" t="s">
        <v>137</v>
      </c>
      <c r="D631" s="134" t="s">
        <v>1</v>
      </c>
      <c r="E631" s="134" t="s">
        <v>332</v>
      </c>
      <c r="F631" s="134" t="s">
        <v>310</v>
      </c>
      <c r="G631" s="134" t="s">
        <v>323</v>
      </c>
      <c r="H631" s="135">
        <v>12923.6</v>
      </c>
      <c r="I631" s="135">
        <v>13335.2</v>
      </c>
      <c r="J631" s="135">
        <v>30630.390000000007</v>
      </c>
      <c r="K631" t="str">
        <f>VLOOKUP(C631,ResCat!$A$2:$B$268,2,FALSE)</f>
        <v>HMOPMR</v>
      </c>
    </row>
    <row r="632" spans="3:11" x14ac:dyDescent="0.25">
      <c r="C632" s="134" t="s">
        <v>137</v>
      </c>
      <c r="D632" s="134" t="s">
        <v>1</v>
      </c>
      <c r="E632" s="134" t="s">
        <v>335</v>
      </c>
      <c r="F632" s="134" t="s">
        <v>310</v>
      </c>
      <c r="G632" s="134" t="s">
        <v>325</v>
      </c>
      <c r="H632" s="135">
        <v>28692.34</v>
      </c>
      <c r="I632" s="135">
        <v>29116.94</v>
      </c>
      <c r="J632" s="135">
        <v>54502.749999999993</v>
      </c>
      <c r="K632" t="str">
        <f>VLOOKUP(C632,ResCat!$A$2:$B$268,2,FALSE)</f>
        <v>HMOPMR</v>
      </c>
    </row>
    <row r="633" spans="3:11" x14ac:dyDescent="0.25">
      <c r="C633" s="134" t="s">
        <v>137</v>
      </c>
      <c r="D633" s="134" t="s">
        <v>1</v>
      </c>
      <c r="E633" s="134" t="s">
        <v>4</v>
      </c>
      <c r="F633" s="134" t="s">
        <v>310</v>
      </c>
      <c r="G633" s="134" t="s">
        <v>327</v>
      </c>
      <c r="H633" s="135">
        <v>52667.810000000012</v>
      </c>
      <c r="I633" s="135">
        <v>58470.460000000006</v>
      </c>
      <c r="J633" s="135">
        <v>330158.42</v>
      </c>
      <c r="K633" t="str">
        <f>VLOOKUP(C633,ResCat!$A$2:$B$268,2,FALSE)</f>
        <v>HMOPMR</v>
      </c>
    </row>
    <row r="634" spans="3:11" x14ac:dyDescent="0.25">
      <c r="C634" s="134" t="s">
        <v>137</v>
      </c>
      <c r="D634" s="134" t="s">
        <v>1</v>
      </c>
      <c r="E634" s="134" t="s">
        <v>511</v>
      </c>
      <c r="F634" s="134" t="s">
        <v>310</v>
      </c>
      <c r="G634" s="134" t="s">
        <v>329</v>
      </c>
      <c r="H634" s="135">
        <v>126153.42</v>
      </c>
      <c r="I634" s="135">
        <v>126967.41999999998</v>
      </c>
      <c r="J634" s="135">
        <v>226399.36000000004</v>
      </c>
      <c r="K634" t="str">
        <f>VLOOKUP(C634,ResCat!$A$2:$B$268,2,FALSE)</f>
        <v>HMOPMR</v>
      </c>
    </row>
    <row r="635" spans="3:11" x14ac:dyDescent="0.25">
      <c r="C635" s="134" t="s">
        <v>137</v>
      </c>
      <c r="D635" s="134" t="s">
        <v>1</v>
      </c>
      <c r="E635" s="134" t="s">
        <v>969</v>
      </c>
      <c r="F635" s="134" t="s">
        <v>310</v>
      </c>
      <c r="G635" s="134" t="s">
        <v>331</v>
      </c>
      <c r="H635" s="135">
        <v>161999.9</v>
      </c>
      <c r="I635" s="135">
        <v>165698.53</v>
      </c>
      <c r="J635" s="135">
        <v>316612.86</v>
      </c>
      <c r="K635" t="str">
        <f>VLOOKUP(C635,ResCat!$A$2:$B$268,2,FALSE)</f>
        <v>HMOPMR</v>
      </c>
    </row>
    <row r="636" spans="3:11" x14ac:dyDescent="0.25">
      <c r="C636" s="134" t="s">
        <v>137</v>
      </c>
      <c r="D636" s="134" t="s">
        <v>1</v>
      </c>
      <c r="E636" s="134" t="s">
        <v>961</v>
      </c>
      <c r="F636" s="134" t="s">
        <v>310</v>
      </c>
      <c r="G636" s="134" t="s">
        <v>334</v>
      </c>
      <c r="H636" s="135">
        <v>299743.30999999988</v>
      </c>
      <c r="I636" s="135">
        <v>307152.62999999995</v>
      </c>
      <c r="J636" s="135">
        <v>1011775.2600000002</v>
      </c>
      <c r="K636" t="str">
        <f>VLOOKUP(C636,ResCat!$A$2:$B$268,2,FALSE)</f>
        <v>HMOPMR</v>
      </c>
    </row>
    <row r="637" spans="3:11" x14ac:dyDescent="0.25">
      <c r="C637" s="134" t="s">
        <v>137</v>
      </c>
      <c r="D637" s="134" t="s">
        <v>1</v>
      </c>
      <c r="E637" s="134" t="s">
        <v>970</v>
      </c>
      <c r="F637" s="134" t="s">
        <v>310</v>
      </c>
      <c r="G637" s="134" t="s">
        <v>333</v>
      </c>
      <c r="H637" s="135">
        <v>1596650.700000002</v>
      </c>
      <c r="I637" s="135">
        <v>1647428.5900000015</v>
      </c>
      <c r="J637" s="135">
        <v>3513841.549999997</v>
      </c>
      <c r="K637" t="str">
        <f>VLOOKUP(C637,ResCat!$A$2:$B$268,2,FALSE)</f>
        <v>HMOPMR</v>
      </c>
    </row>
    <row r="638" spans="3:11" x14ac:dyDescent="0.25">
      <c r="C638" s="134" t="s">
        <v>137</v>
      </c>
      <c r="D638" s="134" t="s">
        <v>1</v>
      </c>
      <c r="E638" s="134" t="s">
        <v>1023</v>
      </c>
      <c r="F638" s="134" t="s">
        <v>310</v>
      </c>
      <c r="G638" s="134" t="s">
        <v>308</v>
      </c>
      <c r="H638" s="135">
        <v>1715891.8599999992</v>
      </c>
      <c r="I638" s="135">
        <v>1750660.2599999998</v>
      </c>
      <c r="J638" s="135">
        <v>3456244.9699999974</v>
      </c>
      <c r="K638" t="str">
        <f>VLOOKUP(C638,ResCat!$A$2:$B$268,2,FALSE)</f>
        <v>HMOPMR</v>
      </c>
    </row>
    <row r="639" spans="3:11" x14ac:dyDescent="0.25">
      <c r="C639" s="134" t="s">
        <v>139</v>
      </c>
      <c r="D639" s="134" t="s">
        <v>3</v>
      </c>
      <c r="E639" s="134" t="s">
        <v>309</v>
      </c>
      <c r="F639" s="134" t="s">
        <v>310</v>
      </c>
      <c r="G639" s="134" t="s">
        <v>311</v>
      </c>
      <c r="H639" s="135">
        <v>165.04</v>
      </c>
      <c r="I639" s="135">
        <v>165.04</v>
      </c>
      <c r="J639" s="135">
        <v>299.99</v>
      </c>
      <c r="K639" t="str">
        <f>VLOOKUP(C639,ResCat!$A$2:$B$268,2,FALSE)</f>
        <v>HMOPMR</v>
      </c>
    </row>
    <row r="640" spans="3:11" x14ac:dyDescent="0.25">
      <c r="C640" s="134" t="s">
        <v>139</v>
      </c>
      <c r="D640" s="134" t="s">
        <v>3</v>
      </c>
      <c r="E640" s="134" t="s">
        <v>363</v>
      </c>
      <c r="F640" s="134" t="s">
        <v>310</v>
      </c>
      <c r="G640" s="134" t="s">
        <v>311</v>
      </c>
      <c r="H640" s="135">
        <v>539.87</v>
      </c>
      <c r="I640" s="135">
        <v>539.87</v>
      </c>
      <c r="J640" s="135">
        <v>877.25</v>
      </c>
      <c r="K640" t="str">
        <f>VLOOKUP(C640,ResCat!$A$2:$B$268,2,FALSE)</f>
        <v>HMOPMR</v>
      </c>
    </row>
    <row r="641" spans="3:11" x14ac:dyDescent="0.25">
      <c r="C641" s="134" t="s">
        <v>139</v>
      </c>
      <c r="D641" s="134" t="s">
        <v>3</v>
      </c>
      <c r="E641" s="134" t="s">
        <v>350</v>
      </c>
      <c r="F641" s="134" t="s">
        <v>310</v>
      </c>
      <c r="G641" s="134" t="s">
        <v>311</v>
      </c>
      <c r="H641" s="135">
        <v>0</v>
      </c>
      <c r="I641" s="135">
        <v>0</v>
      </c>
      <c r="J641" s="135">
        <v>0</v>
      </c>
      <c r="K641" t="str">
        <f>VLOOKUP(C641,ResCat!$A$2:$B$268,2,FALSE)</f>
        <v>HMOPMR</v>
      </c>
    </row>
    <row r="642" spans="3:11" x14ac:dyDescent="0.25">
      <c r="C642" s="134" t="s">
        <v>139</v>
      </c>
      <c r="D642" s="134" t="s">
        <v>3</v>
      </c>
      <c r="E642" s="134" t="s">
        <v>359</v>
      </c>
      <c r="F642" s="134" t="s">
        <v>310</v>
      </c>
      <c r="G642" s="134" t="s">
        <v>311</v>
      </c>
      <c r="H642" s="135">
        <v>-183.35000000000002</v>
      </c>
      <c r="I642" s="135">
        <v>-103.95000000000005</v>
      </c>
      <c r="J642" s="135">
        <v>1391.71</v>
      </c>
      <c r="K642" t="str">
        <f>VLOOKUP(C642,ResCat!$A$2:$B$268,2,FALSE)</f>
        <v>HMOPMR</v>
      </c>
    </row>
    <row r="643" spans="3:11" x14ac:dyDescent="0.25">
      <c r="C643" s="134" t="s">
        <v>139</v>
      </c>
      <c r="D643" s="134" t="s">
        <v>3</v>
      </c>
      <c r="E643" s="134" t="s">
        <v>354</v>
      </c>
      <c r="F643" s="134" t="s">
        <v>310</v>
      </c>
      <c r="G643" s="134" t="s">
        <v>311</v>
      </c>
      <c r="H643" s="135">
        <v>27.06</v>
      </c>
      <c r="I643" s="135">
        <v>27.06</v>
      </c>
      <c r="J643" s="135">
        <v>27.06</v>
      </c>
      <c r="K643" t="str">
        <f>VLOOKUP(C643,ResCat!$A$2:$B$268,2,FALSE)</f>
        <v>HMOPMR</v>
      </c>
    </row>
    <row r="644" spans="3:11" x14ac:dyDescent="0.25">
      <c r="C644" s="134" t="s">
        <v>139</v>
      </c>
      <c r="D644" s="134" t="s">
        <v>3</v>
      </c>
      <c r="E644" s="134" t="s">
        <v>366</v>
      </c>
      <c r="F644" s="134" t="s">
        <v>310</v>
      </c>
      <c r="G644" s="134" t="s">
        <v>311</v>
      </c>
      <c r="H644" s="135">
        <v>22.21</v>
      </c>
      <c r="I644" s="135">
        <v>502.03999999999996</v>
      </c>
      <c r="J644" s="135">
        <v>734.76</v>
      </c>
      <c r="K644" t="str">
        <f>VLOOKUP(C644,ResCat!$A$2:$B$268,2,FALSE)</f>
        <v>HMOPMR</v>
      </c>
    </row>
    <row r="645" spans="3:11" x14ac:dyDescent="0.25">
      <c r="C645" s="134" t="s">
        <v>139</v>
      </c>
      <c r="D645" s="134" t="s">
        <v>3</v>
      </c>
      <c r="E645" s="134" t="s">
        <v>337</v>
      </c>
      <c r="F645" s="134" t="s">
        <v>310</v>
      </c>
      <c r="G645" s="134" t="s">
        <v>311</v>
      </c>
      <c r="H645" s="135">
        <v>8.57</v>
      </c>
      <c r="I645" s="135">
        <v>8.57</v>
      </c>
      <c r="J645" s="135">
        <v>8.57</v>
      </c>
      <c r="K645" t="str">
        <f>VLOOKUP(C645,ResCat!$A$2:$B$268,2,FALSE)</f>
        <v>HMOPMR</v>
      </c>
    </row>
    <row r="646" spans="3:11" x14ac:dyDescent="0.25">
      <c r="C646" s="134" t="s">
        <v>139</v>
      </c>
      <c r="D646" s="134" t="s">
        <v>3</v>
      </c>
      <c r="E646" s="134" t="s">
        <v>352</v>
      </c>
      <c r="F646" s="134" t="s">
        <v>310</v>
      </c>
      <c r="G646" s="134" t="s">
        <v>351</v>
      </c>
      <c r="H646" s="135">
        <v>543.35</v>
      </c>
      <c r="I646" s="135">
        <v>1711.92</v>
      </c>
      <c r="J646" s="135">
        <v>3760</v>
      </c>
      <c r="K646" t="str">
        <f>VLOOKUP(C646,ResCat!$A$2:$B$268,2,FALSE)</f>
        <v>HMOPMR</v>
      </c>
    </row>
    <row r="647" spans="3:11" x14ac:dyDescent="0.25">
      <c r="C647" s="134" t="s">
        <v>139</v>
      </c>
      <c r="D647" s="134" t="s">
        <v>3</v>
      </c>
      <c r="E647" s="134" t="s">
        <v>347</v>
      </c>
      <c r="F647" s="134" t="s">
        <v>310</v>
      </c>
      <c r="G647" s="134" t="s">
        <v>360</v>
      </c>
      <c r="H647" s="135">
        <v>0</v>
      </c>
      <c r="I647" s="135">
        <v>130.1</v>
      </c>
      <c r="J647" s="135">
        <v>230</v>
      </c>
      <c r="K647" t="str">
        <f>VLOOKUP(C647,ResCat!$A$2:$B$268,2,FALSE)</f>
        <v>HMOPMR</v>
      </c>
    </row>
    <row r="648" spans="3:11" x14ac:dyDescent="0.25">
      <c r="C648" s="134" t="s">
        <v>139</v>
      </c>
      <c r="D648" s="134" t="s">
        <v>3</v>
      </c>
      <c r="E648" s="134" t="s">
        <v>312</v>
      </c>
      <c r="F648" s="134" t="s">
        <v>310</v>
      </c>
      <c r="G648" s="134" t="s">
        <v>364</v>
      </c>
      <c r="H648" s="135">
        <v>52.79</v>
      </c>
      <c r="I648" s="135">
        <v>42.21</v>
      </c>
      <c r="J648" s="135">
        <v>42.21</v>
      </c>
      <c r="K648" t="str">
        <f>VLOOKUP(C648,ResCat!$A$2:$B$268,2,FALSE)</f>
        <v>HMOPMR</v>
      </c>
    </row>
    <row r="649" spans="3:11" x14ac:dyDescent="0.25">
      <c r="C649" s="134" t="s">
        <v>139</v>
      </c>
      <c r="D649" s="134" t="s">
        <v>3</v>
      </c>
      <c r="E649" s="134" t="s">
        <v>357</v>
      </c>
      <c r="F649" s="134" t="s">
        <v>310</v>
      </c>
      <c r="G649" s="134" t="s">
        <v>338</v>
      </c>
      <c r="H649" s="135">
        <v>303.97000000000003</v>
      </c>
      <c r="I649" s="135">
        <v>303.97000000000003</v>
      </c>
      <c r="J649" s="135">
        <v>840</v>
      </c>
      <c r="K649" t="str">
        <f>VLOOKUP(C649,ResCat!$A$2:$B$268,2,FALSE)</f>
        <v>HMOPMR</v>
      </c>
    </row>
    <row r="650" spans="3:11" x14ac:dyDescent="0.25">
      <c r="C650" s="134" t="s">
        <v>139</v>
      </c>
      <c r="D650" s="134" t="s">
        <v>3</v>
      </c>
      <c r="E650" s="134" t="s">
        <v>339</v>
      </c>
      <c r="F650" s="134" t="s">
        <v>310</v>
      </c>
      <c r="G650" s="134" t="s">
        <v>353</v>
      </c>
      <c r="H650" s="135">
        <v>-24.96</v>
      </c>
      <c r="I650" s="135">
        <v>-24.96</v>
      </c>
      <c r="J650" s="135">
        <v>-125</v>
      </c>
      <c r="K650" t="str">
        <f>VLOOKUP(C650,ResCat!$A$2:$B$268,2,FALSE)</f>
        <v>HMOPMR</v>
      </c>
    </row>
    <row r="651" spans="3:11" x14ac:dyDescent="0.25">
      <c r="C651" s="134" t="s">
        <v>139</v>
      </c>
      <c r="D651" s="134" t="s">
        <v>3</v>
      </c>
      <c r="E651" s="134" t="s">
        <v>342</v>
      </c>
      <c r="F651" s="134" t="s">
        <v>310</v>
      </c>
      <c r="G651" s="134" t="s">
        <v>348</v>
      </c>
      <c r="H651" s="135">
        <v>0</v>
      </c>
      <c r="I651" s="135">
        <v>0</v>
      </c>
      <c r="J651" s="135">
        <v>0</v>
      </c>
      <c r="K651" t="str">
        <f>VLOOKUP(C651,ResCat!$A$2:$B$268,2,FALSE)</f>
        <v>HMOPMR</v>
      </c>
    </row>
    <row r="652" spans="3:11" x14ac:dyDescent="0.25">
      <c r="C652" s="134" t="s">
        <v>139</v>
      </c>
      <c r="D652" s="134" t="s">
        <v>3</v>
      </c>
      <c r="E652" s="134" t="s">
        <v>316</v>
      </c>
      <c r="F652" s="134" t="s">
        <v>310</v>
      </c>
      <c r="G652" s="134" t="s">
        <v>313</v>
      </c>
      <c r="H652" s="135">
        <v>-86.72999999999999</v>
      </c>
      <c r="I652" s="135">
        <v>-86.72999999999999</v>
      </c>
      <c r="J652" s="135">
        <v>-141.47000000000003</v>
      </c>
      <c r="K652" t="str">
        <f>VLOOKUP(C652,ResCat!$A$2:$B$268,2,FALSE)</f>
        <v>HMOPMR</v>
      </c>
    </row>
    <row r="653" spans="3:11" x14ac:dyDescent="0.25">
      <c r="C653" s="134" t="s">
        <v>139</v>
      </c>
      <c r="D653" s="134" t="s">
        <v>3</v>
      </c>
      <c r="E653" s="134" t="s">
        <v>318</v>
      </c>
      <c r="F653" s="134" t="s">
        <v>310</v>
      </c>
      <c r="G653" s="134" t="s">
        <v>358</v>
      </c>
      <c r="H653" s="135">
        <v>-44.36999999999999</v>
      </c>
      <c r="I653" s="135">
        <v>29.470000000000013</v>
      </c>
      <c r="J653" s="135">
        <v>2017</v>
      </c>
      <c r="K653" t="str">
        <f>VLOOKUP(C653,ResCat!$A$2:$B$268,2,FALSE)</f>
        <v>HMOPMR</v>
      </c>
    </row>
    <row r="654" spans="3:11" x14ac:dyDescent="0.25">
      <c r="C654" s="134" t="s">
        <v>139</v>
      </c>
      <c r="D654" s="134" t="s">
        <v>3</v>
      </c>
      <c r="E654" s="134" t="s">
        <v>320</v>
      </c>
      <c r="F654" s="134" t="s">
        <v>310</v>
      </c>
      <c r="G654" s="134" t="s">
        <v>315</v>
      </c>
      <c r="H654" s="135">
        <v>340.71999999999997</v>
      </c>
      <c r="I654" s="135">
        <v>315.10000000000002</v>
      </c>
      <c r="J654" s="135">
        <v>963.71</v>
      </c>
      <c r="K654" t="str">
        <f>VLOOKUP(C654,ResCat!$A$2:$B$268,2,FALSE)</f>
        <v>HMOPMR</v>
      </c>
    </row>
    <row r="655" spans="3:11" x14ac:dyDescent="0.25">
      <c r="C655" s="134" t="s">
        <v>139</v>
      </c>
      <c r="D655" s="134" t="s">
        <v>3</v>
      </c>
      <c r="E655" s="134" t="s">
        <v>322</v>
      </c>
      <c r="F655" s="134" t="s">
        <v>310</v>
      </c>
      <c r="G655" s="134" t="s">
        <v>341</v>
      </c>
      <c r="H655" s="135">
        <v>475.6</v>
      </c>
      <c r="I655" s="135">
        <v>692.24</v>
      </c>
      <c r="J655" s="135">
        <v>2720.33</v>
      </c>
      <c r="K655" t="str">
        <f>VLOOKUP(C655,ResCat!$A$2:$B$268,2,FALSE)</f>
        <v>HMOPMR</v>
      </c>
    </row>
    <row r="656" spans="3:11" x14ac:dyDescent="0.25">
      <c r="C656" s="134" t="s">
        <v>139</v>
      </c>
      <c r="D656" s="134" t="s">
        <v>3</v>
      </c>
      <c r="E656" s="134" t="s">
        <v>324</v>
      </c>
      <c r="F656" s="134" t="s">
        <v>310</v>
      </c>
      <c r="G656" s="134" t="s">
        <v>340</v>
      </c>
      <c r="H656" s="135">
        <v>430.36999999999989</v>
      </c>
      <c r="I656" s="135">
        <v>648.88999999999942</v>
      </c>
      <c r="J656" s="135">
        <v>476.44000000000005</v>
      </c>
      <c r="K656" t="str">
        <f>VLOOKUP(C656,ResCat!$A$2:$B$268,2,FALSE)</f>
        <v>HMOPMR</v>
      </c>
    </row>
    <row r="657" spans="3:11" x14ac:dyDescent="0.25">
      <c r="C657" s="134" t="s">
        <v>139</v>
      </c>
      <c r="D657" s="134" t="s">
        <v>3</v>
      </c>
      <c r="E657" s="134" t="s">
        <v>326</v>
      </c>
      <c r="F657" s="134" t="s">
        <v>310</v>
      </c>
      <c r="G657" s="134" t="s">
        <v>317</v>
      </c>
      <c r="H657" s="135">
        <v>-479.74999999999989</v>
      </c>
      <c r="I657" s="135">
        <v>-14.740000000000123</v>
      </c>
      <c r="J657" s="135">
        <v>2141.44</v>
      </c>
      <c r="K657" t="str">
        <f>VLOOKUP(C657,ResCat!$A$2:$B$268,2,FALSE)</f>
        <v>HMOPMR</v>
      </c>
    </row>
    <row r="658" spans="3:11" x14ac:dyDescent="0.25">
      <c r="C658" s="134" t="s">
        <v>139</v>
      </c>
      <c r="D658" s="134" t="s">
        <v>3</v>
      </c>
      <c r="E658" s="134" t="s">
        <v>328</v>
      </c>
      <c r="F658" s="134" t="s">
        <v>310</v>
      </c>
      <c r="G658" s="134" t="s">
        <v>319</v>
      </c>
      <c r="H658" s="135">
        <v>408.96000000000021</v>
      </c>
      <c r="I658" s="135">
        <v>1555.07</v>
      </c>
      <c r="J658" s="135">
        <v>8999.880000000001</v>
      </c>
      <c r="K658" t="str">
        <f>VLOOKUP(C658,ResCat!$A$2:$B$268,2,FALSE)</f>
        <v>HMOPMR</v>
      </c>
    </row>
    <row r="659" spans="3:11" x14ac:dyDescent="0.25">
      <c r="C659" s="134" t="s">
        <v>139</v>
      </c>
      <c r="D659" s="134" t="s">
        <v>3</v>
      </c>
      <c r="E659" s="134" t="s">
        <v>330</v>
      </c>
      <c r="F659" s="134" t="s">
        <v>310</v>
      </c>
      <c r="G659" s="134" t="s">
        <v>321</v>
      </c>
      <c r="H659" s="135">
        <v>358.99999999999989</v>
      </c>
      <c r="I659" s="135">
        <v>875.83000000000038</v>
      </c>
      <c r="J659" s="135">
        <v>6471.38</v>
      </c>
      <c r="K659" t="str">
        <f>VLOOKUP(C659,ResCat!$A$2:$B$268,2,FALSE)</f>
        <v>HMOPMR</v>
      </c>
    </row>
    <row r="660" spans="3:11" x14ac:dyDescent="0.25">
      <c r="C660" s="134" t="s">
        <v>139</v>
      </c>
      <c r="D660" s="134" t="s">
        <v>3</v>
      </c>
      <c r="E660" s="134" t="s">
        <v>332</v>
      </c>
      <c r="F660" s="134" t="s">
        <v>310</v>
      </c>
      <c r="G660" s="134" t="s">
        <v>323</v>
      </c>
      <c r="H660" s="135">
        <v>2182.4699999999998</v>
      </c>
      <c r="I660" s="135">
        <v>2756.0500000000006</v>
      </c>
      <c r="J660" s="135">
        <v>11899.450000000003</v>
      </c>
      <c r="K660" t="str">
        <f>VLOOKUP(C660,ResCat!$A$2:$B$268,2,FALSE)</f>
        <v>HMOPMR</v>
      </c>
    </row>
    <row r="661" spans="3:11" x14ac:dyDescent="0.25">
      <c r="C661" s="134" t="s">
        <v>139</v>
      </c>
      <c r="D661" s="134" t="s">
        <v>3</v>
      </c>
      <c r="E661" s="134" t="s">
        <v>335</v>
      </c>
      <c r="F661" s="134" t="s">
        <v>310</v>
      </c>
      <c r="G661" s="134" t="s">
        <v>325</v>
      </c>
      <c r="H661" s="135">
        <v>7487.9000000000015</v>
      </c>
      <c r="I661" s="135">
        <v>8612.94</v>
      </c>
      <c r="J661" s="135">
        <v>19001.109999999997</v>
      </c>
      <c r="K661" t="str">
        <f>VLOOKUP(C661,ResCat!$A$2:$B$268,2,FALSE)</f>
        <v>HMOPMR</v>
      </c>
    </row>
    <row r="662" spans="3:11" x14ac:dyDescent="0.25">
      <c r="C662" s="134" t="s">
        <v>139</v>
      </c>
      <c r="D662" s="134" t="s">
        <v>3</v>
      </c>
      <c r="E662" s="134" t="s">
        <v>4</v>
      </c>
      <c r="F662" s="134" t="s">
        <v>310</v>
      </c>
      <c r="G662" s="134" t="s">
        <v>327</v>
      </c>
      <c r="H662" s="135">
        <v>9823.659999999998</v>
      </c>
      <c r="I662" s="135">
        <v>10437.799999999997</v>
      </c>
      <c r="J662" s="135">
        <v>25282.769999999997</v>
      </c>
      <c r="K662" t="str">
        <f>VLOOKUP(C662,ResCat!$A$2:$B$268,2,FALSE)</f>
        <v>HMOPMR</v>
      </c>
    </row>
    <row r="663" spans="3:11" x14ac:dyDescent="0.25">
      <c r="C663" s="134" t="s">
        <v>139</v>
      </c>
      <c r="D663" s="134" t="s">
        <v>3</v>
      </c>
      <c r="E663" s="134" t="s">
        <v>511</v>
      </c>
      <c r="F663" s="134" t="s">
        <v>310</v>
      </c>
      <c r="G663" s="134" t="s">
        <v>329</v>
      </c>
      <c r="H663" s="135">
        <v>8389.98</v>
      </c>
      <c r="I663" s="135">
        <v>8745.02</v>
      </c>
      <c r="J663" s="135">
        <v>18214.89</v>
      </c>
      <c r="K663" t="str">
        <f>VLOOKUP(C663,ResCat!$A$2:$B$268,2,FALSE)</f>
        <v>HMOPMR</v>
      </c>
    </row>
    <row r="664" spans="3:11" x14ac:dyDescent="0.25">
      <c r="C664" s="134" t="s">
        <v>139</v>
      </c>
      <c r="D664" s="134" t="s">
        <v>3</v>
      </c>
      <c r="E664" s="134" t="s">
        <v>969</v>
      </c>
      <c r="F664" s="134" t="s">
        <v>310</v>
      </c>
      <c r="G664" s="134" t="s">
        <v>331</v>
      </c>
      <c r="H664" s="135">
        <v>6928.5700000000006</v>
      </c>
      <c r="I664" s="135">
        <v>9776.5400000000009</v>
      </c>
      <c r="J664" s="135">
        <v>24032.53</v>
      </c>
      <c r="K664" t="str">
        <f>VLOOKUP(C664,ResCat!$A$2:$B$268,2,FALSE)</f>
        <v>HMOPMR</v>
      </c>
    </row>
    <row r="665" spans="3:11" x14ac:dyDescent="0.25">
      <c r="C665" s="134" t="s">
        <v>139</v>
      </c>
      <c r="D665" s="134" t="s">
        <v>3</v>
      </c>
      <c r="E665" s="134" t="s">
        <v>961</v>
      </c>
      <c r="F665" s="134" t="s">
        <v>310</v>
      </c>
      <c r="G665" s="134" t="s">
        <v>334</v>
      </c>
      <c r="H665" s="135">
        <v>22911.529999999995</v>
      </c>
      <c r="I665" s="135">
        <v>26951.479999999996</v>
      </c>
      <c r="J665" s="135">
        <v>59370.479999999989</v>
      </c>
      <c r="K665" t="str">
        <f>VLOOKUP(C665,ResCat!$A$2:$B$268,2,FALSE)</f>
        <v>HMOPMR</v>
      </c>
    </row>
    <row r="666" spans="3:11" x14ac:dyDescent="0.25">
      <c r="C666" s="134" t="s">
        <v>139</v>
      </c>
      <c r="D666" s="134" t="s">
        <v>3</v>
      </c>
      <c r="E666" s="134" t="s">
        <v>970</v>
      </c>
      <c r="F666" s="134" t="s">
        <v>310</v>
      </c>
      <c r="G666" s="134" t="s">
        <v>333</v>
      </c>
      <c r="H666" s="135">
        <v>68128.900000000052</v>
      </c>
      <c r="I666" s="135">
        <v>80475.460000000006</v>
      </c>
      <c r="J666" s="135">
        <v>165882.83999999988</v>
      </c>
      <c r="K666" t="str">
        <f>VLOOKUP(C666,ResCat!$A$2:$B$268,2,FALSE)</f>
        <v>HMOPMR</v>
      </c>
    </row>
    <row r="667" spans="3:11" x14ac:dyDescent="0.25">
      <c r="C667" s="134" t="s">
        <v>139</v>
      </c>
      <c r="D667" s="134" t="s">
        <v>3</v>
      </c>
      <c r="E667" s="134" t="s">
        <v>1023</v>
      </c>
      <c r="F667" s="134" t="s">
        <v>310</v>
      </c>
      <c r="G667" s="134" t="s">
        <v>308</v>
      </c>
      <c r="H667" s="135">
        <v>71284.240000000034</v>
      </c>
      <c r="I667" s="135">
        <v>82493.740000000063</v>
      </c>
      <c r="J667" s="135">
        <v>166306.32000000007</v>
      </c>
      <c r="K667" t="str">
        <f>VLOOKUP(C667,ResCat!$A$2:$B$268,2,FALSE)</f>
        <v>HMOPMR</v>
      </c>
    </row>
    <row r="668" spans="3:11" x14ac:dyDescent="0.25">
      <c r="C668" s="134" t="s">
        <v>139</v>
      </c>
      <c r="D668" s="134" t="s">
        <v>0</v>
      </c>
      <c r="E668" s="134" t="s">
        <v>347</v>
      </c>
      <c r="F668" s="134" t="s">
        <v>310</v>
      </c>
      <c r="G668" s="134" t="s">
        <v>360</v>
      </c>
      <c r="H668" s="135">
        <v>-1220</v>
      </c>
      <c r="I668" s="135">
        <v>-1220</v>
      </c>
      <c r="J668" s="135">
        <v>-4328.3</v>
      </c>
      <c r="K668" t="str">
        <f>VLOOKUP(C668,ResCat!$A$2:$B$268,2,FALSE)</f>
        <v>HMOPMR</v>
      </c>
    </row>
    <row r="669" spans="3:11" x14ac:dyDescent="0.25">
      <c r="C669" s="134" t="s">
        <v>139</v>
      </c>
      <c r="D669" s="134" t="s">
        <v>0</v>
      </c>
      <c r="E669" s="134" t="s">
        <v>316</v>
      </c>
      <c r="F669" s="134" t="s">
        <v>310</v>
      </c>
      <c r="G669" s="134" t="s">
        <v>313</v>
      </c>
      <c r="H669" s="135">
        <v>16072.5</v>
      </c>
      <c r="I669" s="135">
        <v>16072.5</v>
      </c>
      <c r="J669" s="135">
        <v>16072.5</v>
      </c>
      <c r="K669" t="str">
        <f>VLOOKUP(C669,ResCat!$A$2:$B$268,2,FALSE)</f>
        <v>HMOPMR</v>
      </c>
    </row>
    <row r="670" spans="3:11" x14ac:dyDescent="0.25">
      <c r="C670" s="134" t="s">
        <v>139</v>
      </c>
      <c r="D670" s="134" t="s">
        <v>0</v>
      </c>
      <c r="E670" s="134" t="s">
        <v>320</v>
      </c>
      <c r="F670" s="134" t="s">
        <v>310</v>
      </c>
      <c r="G670" s="134" t="s">
        <v>315</v>
      </c>
      <c r="H670" s="135">
        <v>-112189.50000000001</v>
      </c>
      <c r="I670" s="135">
        <v>-112189.50000000001</v>
      </c>
      <c r="J670" s="135">
        <v>128521.58</v>
      </c>
      <c r="K670" t="str">
        <f>VLOOKUP(C670,ResCat!$A$2:$B$268,2,FALSE)</f>
        <v>HMOPMR</v>
      </c>
    </row>
    <row r="671" spans="3:11" x14ac:dyDescent="0.25">
      <c r="C671" s="134" t="s">
        <v>139</v>
      </c>
      <c r="D671" s="134" t="s">
        <v>0</v>
      </c>
      <c r="E671" s="134" t="s">
        <v>322</v>
      </c>
      <c r="F671" s="134" t="s">
        <v>310</v>
      </c>
      <c r="G671" s="134" t="s">
        <v>341</v>
      </c>
      <c r="H671" s="135">
        <v>3280</v>
      </c>
      <c r="I671" s="135">
        <v>3280</v>
      </c>
      <c r="J671" s="135">
        <v>0</v>
      </c>
      <c r="K671" t="str">
        <f>VLOOKUP(C671,ResCat!$A$2:$B$268,2,FALSE)</f>
        <v>HMOPMR</v>
      </c>
    </row>
    <row r="672" spans="3:11" x14ac:dyDescent="0.25">
      <c r="C672" s="134" t="s">
        <v>139</v>
      </c>
      <c r="D672" s="134" t="s">
        <v>0</v>
      </c>
      <c r="E672" s="134" t="s">
        <v>324</v>
      </c>
      <c r="F672" s="134" t="s">
        <v>310</v>
      </c>
      <c r="G672" s="134" t="s">
        <v>340</v>
      </c>
      <c r="H672" s="135">
        <v>124241.53</v>
      </c>
      <c r="I672" s="135">
        <v>124241.53</v>
      </c>
      <c r="J672" s="135">
        <v>-110636</v>
      </c>
      <c r="K672" t="str">
        <f>VLOOKUP(C672,ResCat!$A$2:$B$268,2,FALSE)</f>
        <v>HMOPMR</v>
      </c>
    </row>
    <row r="673" spans="3:11" x14ac:dyDescent="0.25">
      <c r="C673" s="134" t="s">
        <v>139</v>
      </c>
      <c r="D673" s="134" t="s">
        <v>0</v>
      </c>
      <c r="E673" s="134" t="s">
        <v>326</v>
      </c>
      <c r="F673" s="134" t="s">
        <v>310</v>
      </c>
      <c r="G673" s="134" t="s">
        <v>317</v>
      </c>
      <c r="H673" s="135">
        <v>5021.8</v>
      </c>
      <c r="I673" s="135">
        <v>5021.8</v>
      </c>
      <c r="J673" s="135">
        <v>5255</v>
      </c>
      <c r="K673" t="str">
        <f>VLOOKUP(C673,ResCat!$A$2:$B$268,2,FALSE)</f>
        <v>HMOPMR</v>
      </c>
    </row>
    <row r="674" spans="3:11" x14ac:dyDescent="0.25">
      <c r="C674" s="134" t="s">
        <v>139</v>
      </c>
      <c r="D674" s="134" t="s">
        <v>0</v>
      </c>
      <c r="E674" s="134" t="s">
        <v>328</v>
      </c>
      <c r="F674" s="134" t="s">
        <v>310</v>
      </c>
      <c r="G674" s="134" t="s">
        <v>319</v>
      </c>
      <c r="H674" s="135">
        <v>57802.2</v>
      </c>
      <c r="I674" s="135">
        <v>57802.2</v>
      </c>
      <c r="J674" s="135">
        <v>12630.21</v>
      </c>
      <c r="K674" t="str">
        <f>VLOOKUP(C674,ResCat!$A$2:$B$268,2,FALSE)</f>
        <v>HMOPMR</v>
      </c>
    </row>
    <row r="675" spans="3:11" x14ac:dyDescent="0.25">
      <c r="C675" s="134" t="s">
        <v>139</v>
      </c>
      <c r="D675" s="134" t="s">
        <v>0</v>
      </c>
      <c r="E675" s="134" t="s">
        <v>330</v>
      </c>
      <c r="F675" s="134" t="s">
        <v>310</v>
      </c>
      <c r="G675" s="134" t="s">
        <v>321</v>
      </c>
      <c r="H675" s="135">
        <v>8676</v>
      </c>
      <c r="I675" s="135">
        <v>8676</v>
      </c>
      <c r="J675" s="135">
        <v>11945.55</v>
      </c>
      <c r="K675" t="str">
        <f>VLOOKUP(C675,ResCat!$A$2:$B$268,2,FALSE)</f>
        <v>HMOPMR</v>
      </c>
    </row>
    <row r="676" spans="3:11" x14ac:dyDescent="0.25">
      <c r="C676" s="134" t="s">
        <v>139</v>
      </c>
      <c r="D676" s="134" t="s">
        <v>0</v>
      </c>
      <c r="E676" s="134" t="s">
        <v>332</v>
      </c>
      <c r="F676" s="134" t="s">
        <v>310</v>
      </c>
      <c r="G676" s="134" t="s">
        <v>323</v>
      </c>
      <c r="H676" s="135">
        <v>127867.84999999999</v>
      </c>
      <c r="I676" s="135">
        <v>127867.84999999999</v>
      </c>
      <c r="J676" s="135">
        <v>300783.27999999997</v>
      </c>
      <c r="K676" t="str">
        <f>VLOOKUP(C676,ResCat!$A$2:$B$268,2,FALSE)</f>
        <v>HMOPMR</v>
      </c>
    </row>
    <row r="677" spans="3:11" x14ac:dyDescent="0.25">
      <c r="C677" s="134" t="s">
        <v>139</v>
      </c>
      <c r="D677" s="134" t="s">
        <v>0</v>
      </c>
      <c r="E677" s="134" t="s">
        <v>335</v>
      </c>
      <c r="F677" s="134" t="s">
        <v>310</v>
      </c>
      <c r="G677" s="134" t="s">
        <v>325</v>
      </c>
      <c r="H677" s="135">
        <v>3156.0199999999995</v>
      </c>
      <c r="I677" s="135">
        <v>3156.0199999999995</v>
      </c>
      <c r="J677" s="135">
        <v>3156.0199999999995</v>
      </c>
      <c r="K677" t="str">
        <f>VLOOKUP(C677,ResCat!$A$2:$B$268,2,FALSE)</f>
        <v>HMOPMR</v>
      </c>
    </row>
    <row r="678" spans="3:11" x14ac:dyDescent="0.25">
      <c r="C678" s="134" t="s">
        <v>139</v>
      </c>
      <c r="D678" s="134" t="s">
        <v>0</v>
      </c>
      <c r="E678" s="134" t="s">
        <v>4</v>
      </c>
      <c r="F678" s="134" t="s">
        <v>310</v>
      </c>
      <c r="G678" s="134" t="s">
        <v>327</v>
      </c>
      <c r="H678" s="135">
        <v>4552</v>
      </c>
      <c r="I678" s="135">
        <v>4552</v>
      </c>
      <c r="J678" s="135">
        <v>16962.95</v>
      </c>
      <c r="K678" t="str">
        <f>VLOOKUP(C678,ResCat!$A$2:$B$268,2,FALSE)</f>
        <v>HMOPMR</v>
      </c>
    </row>
    <row r="679" spans="3:11" x14ac:dyDescent="0.25">
      <c r="C679" s="134" t="s">
        <v>139</v>
      </c>
      <c r="D679" s="134" t="s">
        <v>0</v>
      </c>
      <c r="E679" s="134" t="s">
        <v>511</v>
      </c>
      <c r="F679" s="134" t="s">
        <v>310</v>
      </c>
      <c r="G679" s="134" t="s">
        <v>329</v>
      </c>
      <c r="H679" s="135">
        <v>775029.3</v>
      </c>
      <c r="I679" s="135">
        <v>775029.3</v>
      </c>
      <c r="J679" s="135">
        <v>1630963.19</v>
      </c>
      <c r="K679" t="str">
        <f>VLOOKUP(C679,ResCat!$A$2:$B$268,2,FALSE)</f>
        <v>HMOPMR</v>
      </c>
    </row>
    <row r="680" spans="3:11" x14ac:dyDescent="0.25">
      <c r="C680" s="134" t="s">
        <v>139</v>
      </c>
      <c r="D680" s="134" t="s">
        <v>0</v>
      </c>
      <c r="E680" s="134" t="s">
        <v>969</v>
      </c>
      <c r="F680" s="134" t="s">
        <v>310</v>
      </c>
      <c r="G680" s="134" t="s">
        <v>331</v>
      </c>
      <c r="H680" s="135">
        <v>135487.14000000013</v>
      </c>
      <c r="I680" s="135">
        <v>135487.14000000013</v>
      </c>
      <c r="J680" s="135">
        <v>409300.94</v>
      </c>
      <c r="K680" t="str">
        <f>VLOOKUP(C680,ResCat!$A$2:$B$268,2,FALSE)</f>
        <v>HMOPMR</v>
      </c>
    </row>
    <row r="681" spans="3:11" x14ac:dyDescent="0.25">
      <c r="C681" s="134" t="s">
        <v>139</v>
      </c>
      <c r="D681" s="134" t="s">
        <v>0</v>
      </c>
      <c r="E681" s="134" t="s">
        <v>961</v>
      </c>
      <c r="F681" s="134" t="s">
        <v>310</v>
      </c>
      <c r="G681" s="134" t="s">
        <v>334</v>
      </c>
      <c r="H681" s="135">
        <v>74786.34</v>
      </c>
      <c r="I681" s="135">
        <v>86213</v>
      </c>
      <c r="J681" s="135">
        <v>415827.02</v>
      </c>
      <c r="K681" t="str">
        <f>VLOOKUP(C681,ResCat!$A$2:$B$268,2,FALSE)</f>
        <v>HMOPMR</v>
      </c>
    </row>
    <row r="682" spans="3:11" x14ac:dyDescent="0.25">
      <c r="C682" s="134" t="s">
        <v>139</v>
      </c>
      <c r="D682" s="134" t="s">
        <v>0</v>
      </c>
      <c r="E682" s="134" t="s">
        <v>970</v>
      </c>
      <c r="F682" s="134" t="s">
        <v>310</v>
      </c>
      <c r="G682" s="134" t="s">
        <v>333</v>
      </c>
      <c r="H682" s="135">
        <v>566372.82999999996</v>
      </c>
      <c r="I682" s="135">
        <v>584050.82999999996</v>
      </c>
      <c r="J682" s="135">
        <v>1941322.1199999996</v>
      </c>
      <c r="K682" t="str">
        <f>VLOOKUP(C682,ResCat!$A$2:$B$268,2,FALSE)</f>
        <v>HMOPMR</v>
      </c>
    </row>
    <row r="683" spans="3:11" x14ac:dyDescent="0.25">
      <c r="C683" s="134" t="s">
        <v>139</v>
      </c>
      <c r="D683" s="134" t="s">
        <v>0</v>
      </c>
      <c r="E683" s="134" t="s">
        <v>1023</v>
      </c>
      <c r="F683" s="134" t="s">
        <v>310</v>
      </c>
      <c r="G683" s="134" t="s">
        <v>308</v>
      </c>
      <c r="H683" s="135">
        <v>321283.56</v>
      </c>
      <c r="I683" s="135">
        <v>328649.16000000003</v>
      </c>
      <c r="J683" s="135">
        <v>1173252.7299999997</v>
      </c>
      <c r="K683" t="str">
        <f>VLOOKUP(C683,ResCat!$A$2:$B$268,2,FALSE)</f>
        <v>HMOPMR</v>
      </c>
    </row>
    <row r="684" spans="3:11" x14ac:dyDescent="0.25">
      <c r="C684" s="134" t="s">
        <v>139</v>
      </c>
      <c r="D684" s="134" t="s">
        <v>2</v>
      </c>
      <c r="E684" s="134" t="s">
        <v>1028</v>
      </c>
      <c r="F684" s="134" t="s">
        <v>310</v>
      </c>
      <c r="G684" s="134" t="s">
        <v>311</v>
      </c>
      <c r="H684" s="135">
        <v>450</v>
      </c>
      <c r="I684" s="135">
        <v>450</v>
      </c>
      <c r="J684" s="135">
        <v>5250</v>
      </c>
      <c r="K684" t="str">
        <f>VLOOKUP(C684,ResCat!$A$2:$B$268,2,FALSE)</f>
        <v>HMOPMR</v>
      </c>
    </row>
    <row r="685" spans="3:11" x14ac:dyDescent="0.25">
      <c r="C685" s="134" t="s">
        <v>139</v>
      </c>
      <c r="D685" s="134" t="s">
        <v>2</v>
      </c>
      <c r="E685" s="134" t="s">
        <v>363</v>
      </c>
      <c r="F685" s="134" t="s">
        <v>310</v>
      </c>
      <c r="G685" s="134" t="s">
        <v>311</v>
      </c>
      <c r="H685" s="135">
        <v>691.65</v>
      </c>
      <c r="I685" s="135">
        <v>691.65</v>
      </c>
      <c r="J685" s="135">
        <v>4231.32</v>
      </c>
      <c r="K685" t="str">
        <f>VLOOKUP(C685,ResCat!$A$2:$B$268,2,FALSE)</f>
        <v>HMOPMR</v>
      </c>
    </row>
    <row r="686" spans="3:11" x14ac:dyDescent="0.25">
      <c r="C686" s="134" t="s">
        <v>139</v>
      </c>
      <c r="D686" s="134" t="s">
        <v>2</v>
      </c>
      <c r="E686" s="134" t="s">
        <v>350</v>
      </c>
      <c r="F686" s="134" t="s">
        <v>310</v>
      </c>
      <c r="G686" s="134" t="s">
        <v>311</v>
      </c>
      <c r="H686" s="135">
        <v>98.1</v>
      </c>
      <c r="I686" s="135">
        <v>129.98000000000002</v>
      </c>
      <c r="J686" s="135">
        <v>381.07</v>
      </c>
      <c r="K686" t="str">
        <f>VLOOKUP(C686,ResCat!$A$2:$B$268,2,FALSE)</f>
        <v>HMOPMR</v>
      </c>
    </row>
    <row r="687" spans="3:11" x14ac:dyDescent="0.25">
      <c r="C687" s="134" t="s">
        <v>139</v>
      </c>
      <c r="D687" s="134" t="s">
        <v>2</v>
      </c>
      <c r="E687" s="134" t="s">
        <v>359</v>
      </c>
      <c r="F687" s="134" t="s">
        <v>310</v>
      </c>
      <c r="G687" s="134" t="s">
        <v>311</v>
      </c>
      <c r="H687" s="135">
        <v>-629.33999999999992</v>
      </c>
      <c r="I687" s="135">
        <v>-849.33999999999992</v>
      </c>
      <c r="J687" s="135">
        <v>-594.29</v>
      </c>
      <c r="K687" t="str">
        <f>VLOOKUP(C687,ResCat!$A$2:$B$268,2,FALSE)</f>
        <v>HMOPMR</v>
      </c>
    </row>
    <row r="688" spans="3:11" x14ac:dyDescent="0.25">
      <c r="C688" s="134" t="s">
        <v>139</v>
      </c>
      <c r="D688" s="134" t="s">
        <v>2</v>
      </c>
      <c r="E688" s="134" t="s">
        <v>354</v>
      </c>
      <c r="F688" s="134" t="s">
        <v>310</v>
      </c>
      <c r="G688" s="134" t="s">
        <v>311</v>
      </c>
      <c r="H688" s="135">
        <v>-157.64000000000001</v>
      </c>
      <c r="I688" s="135">
        <v>-160.02000000000001</v>
      </c>
      <c r="J688" s="135">
        <v>-420.65</v>
      </c>
      <c r="K688" t="str">
        <f>VLOOKUP(C688,ResCat!$A$2:$B$268,2,FALSE)</f>
        <v>HMOPMR</v>
      </c>
    </row>
    <row r="689" spans="3:11" x14ac:dyDescent="0.25">
      <c r="C689" s="134" t="s">
        <v>139</v>
      </c>
      <c r="D689" s="134" t="s">
        <v>2</v>
      </c>
      <c r="E689" s="134" t="s">
        <v>366</v>
      </c>
      <c r="F689" s="134" t="s">
        <v>310</v>
      </c>
      <c r="G689" s="134" t="s">
        <v>311</v>
      </c>
      <c r="H689" s="135">
        <v>279.56</v>
      </c>
      <c r="I689" s="135">
        <v>530.67000000000007</v>
      </c>
      <c r="J689" s="135">
        <v>2000.99</v>
      </c>
      <c r="K689" t="str">
        <f>VLOOKUP(C689,ResCat!$A$2:$B$268,2,FALSE)</f>
        <v>HMOPMR</v>
      </c>
    </row>
    <row r="690" spans="3:11" x14ac:dyDescent="0.25">
      <c r="C690" s="134" t="s">
        <v>139</v>
      </c>
      <c r="D690" s="134" t="s">
        <v>2</v>
      </c>
      <c r="E690" s="134" t="s">
        <v>337</v>
      </c>
      <c r="F690" s="134" t="s">
        <v>310</v>
      </c>
      <c r="G690" s="134" t="s">
        <v>311</v>
      </c>
      <c r="H690" s="135">
        <v>373.89</v>
      </c>
      <c r="I690" s="135">
        <v>391.89</v>
      </c>
      <c r="J690" s="135">
        <v>727</v>
      </c>
      <c r="K690" t="str">
        <f>VLOOKUP(C690,ResCat!$A$2:$B$268,2,FALSE)</f>
        <v>HMOPMR</v>
      </c>
    </row>
    <row r="691" spans="3:11" x14ac:dyDescent="0.25">
      <c r="C691" s="134" t="s">
        <v>139</v>
      </c>
      <c r="D691" s="134" t="s">
        <v>2</v>
      </c>
      <c r="E691" s="134" t="s">
        <v>352</v>
      </c>
      <c r="F691" s="134" t="s">
        <v>310</v>
      </c>
      <c r="G691" s="134" t="s">
        <v>351</v>
      </c>
      <c r="H691" s="135">
        <v>408.28999999999996</v>
      </c>
      <c r="I691" s="135">
        <v>731.61</v>
      </c>
      <c r="J691" s="135">
        <v>1426.32</v>
      </c>
      <c r="K691" t="str">
        <f>VLOOKUP(C691,ResCat!$A$2:$B$268,2,FALSE)</f>
        <v>HMOPMR</v>
      </c>
    </row>
    <row r="692" spans="3:11" x14ac:dyDescent="0.25">
      <c r="C692" s="134" t="s">
        <v>139</v>
      </c>
      <c r="D692" s="134" t="s">
        <v>2</v>
      </c>
      <c r="E692" s="134" t="s">
        <v>347</v>
      </c>
      <c r="F692" s="134" t="s">
        <v>310</v>
      </c>
      <c r="G692" s="134" t="s">
        <v>360</v>
      </c>
      <c r="H692" s="135">
        <v>367.34</v>
      </c>
      <c r="I692" s="135">
        <v>455.52</v>
      </c>
      <c r="J692" s="135">
        <v>956.29</v>
      </c>
      <c r="K692" t="str">
        <f>VLOOKUP(C692,ResCat!$A$2:$B$268,2,FALSE)</f>
        <v>HMOPMR</v>
      </c>
    </row>
    <row r="693" spans="3:11" x14ac:dyDescent="0.25">
      <c r="C693" s="134" t="s">
        <v>139</v>
      </c>
      <c r="D693" s="134" t="s">
        <v>2</v>
      </c>
      <c r="E693" s="134" t="s">
        <v>361</v>
      </c>
      <c r="F693" s="134" t="s">
        <v>310</v>
      </c>
      <c r="G693" s="134" t="s">
        <v>355</v>
      </c>
      <c r="H693" s="135">
        <v>35.180000000000007</v>
      </c>
      <c r="I693" s="135">
        <v>75.37</v>
      </c>
      <c r="J693" s="135">
        <v>362</v>
      </c>
      <c r="K693" t="str">
        <f>VLOOKUP(C693,ResCat!$A$2:$B$268,2,FALSE)</f>
        <v>HMOPMR</v>
      </c>
    </row>
    <row r="694" spans="3:11" x14ac:dyDescent="0.25">
      <c r="C694" s="134" t="s">
        <v>139</v>
      </c>
      <c r="D694" s="134" t="s">
        <v>2</v>
      </c>
      <c r="E694" s="134" t="s">
        <v>312</v>
      </c>
      <c r="F694" s="134" t="s">
        <v>310</v>
      </c>
      <c r="G694" s="134" t="s">
        <v>364</v>
      </c>
      <c r="H694" s="135">
        <v>2003.74</v>
      </c>
      <c r="I694" s="135">
        <v>2097.64</v>
      </c>
      <c r="J694" s="135">
        <v>2375.41</v>
      </c>
      <c r="K694" t="str">
        <f>VLOOKUP(C694,ResCat!$A$2:$B$268,2,FALSE)</f>
        <v>HMOPMR</v>
      </c>
    </row>
    <row r="695" spans="3:11" x14ac:dyDescent="0.25">
      <c r="C695" s="134" t="s">
        <v>139</v>
      </c>
      <c r="D695" s="134" t="s">
        <v>2</v>
      </c>
      <c r="E695" s="134" t="s">
        <v>357</v>
      </c>
      <c r="F695" s="134" t="s">
        <v>310</v>
      </c>
      <c r="G695" s="134" t="s">
        <v>338</v>
      </c>
      <c r="H695" s="135">
        <v>2545.3599999999992</v>
      </c>
      <c r="I695" s="135">
        <v>3062.7000000000003</v>
      </c>
      <c r="J695" s="135">
        <v>4860.74</v>
      </c>
      <c r="K695" t="str">
        <f>VLOOKUP(C695,ResCat!$A$2:$B$268,2,FALSE)</f>
        <v>HMOPMR</v>
      </c>
    </row>
    <row r="696" spans="3:11" x14ac:dyDescent="0.25">
      <c r="C696" s="134" t="s">
        <v>139</v>
      </c>
      <c r="D696" s="134" t="s">
        <v>2</v>
      </c>
      <c r="E696" s="134" t="s">
        <v>314</v>
      </c>
      <c r="F696" s="134" t="s">
        <v>310</v>
      </c>
      <c r="G696" s="134" t="s">
        <v>356</v>
      </c>
      <c r="H696" s="135">
        <v>-92.580000000000027</v>
      </c>
      <c r="I696" s="135">
        <v>-76.359999999999943</v>
      </c>
      <c r="J696" s="135">
        <v>1136.1600000000001</v>
      </c>
      <c r="K696" t="str">
        <f>VLOOKUP(C696,ResCat!$A$2:$B$268,2,FALSE)</f>
        <v>HMOPMR</v>
      </c>
    </row>
    <row r="697" spans="3:11" x14ac:dyDescent="0.25">
      <c r="C697" s="134" t="s">
        <v>139</v>
      </c>
      <c r="D697" s="134" t="s">
        <v>2</v>
      </c>
      <c r="E697" s="134" t="s">
        <v>339</v>
      </c>
      <c r="F697" s="134" t="s">
        <v>310</v>
      </c>
      <c r="G697" s="134" t="s">
        <v>353</v>
      </c>
      <c r="H697" s="135">
        <v>1737.8400000000001</v>
      </c>
      <c r="I697" s="135">
        <v>2043.8899999999999</v>
      </c>
      <c r="J697" s="135">
        <v>2410.0200000000009</v>
      </c>
      <c r="K697" t="str">
        <f>VLOOKUP(C697,ResCat!$A$2:$B$268,2,FALSE)</f>
        <v>HMOPMR</v>
      </c>
    </row>
    <row r="698" spans="3:11" x14ac:dyDescent="0.25">
      <c r="C698" s="134" t="s">
        <v>139</v>
      </c>
      <c r="D698" s="134" t="s">
        <v>2</v>
      </c>
      <c r="E698" s="134" t="s">
        <v>342</v>
      </c>
      <c r="F698" s="134" t="s">
        <v>310</v>
      </c>
      <c r="G698" s="134" t="s">
        <v>348</v>
      </c>
      <c r="H698" s="135">
        <v>220.42000000000002</v>
      </c>
      <c r="I698" s="135">
        <v>250.7</v>
      </c>
      <c r="J698" s="135">
        <v>227.28999999999996</v>
      </c>
      <c r="K698" t="str">
        <f>VLOOKUP(C698,ResCat!$A$2:$B$268,2,FALSE)</f>
        <v>HMOPMR</v>
      </c>
    </row>
    <row r="699" spans="3:11" x14ac:dyDescent="0.25">
      <c r="C699" s="134" t="s">
        <v>139</v>
      </c>
      <c r="D699" s="134" t="s">
        <v>2</v>
      </c>
      <c r="E699" s="134" t="s">
        <v>316</v>
      </c>
      <c r="F699" s="134" t="s">
        <v>310</v>
      </c>
      <c r="G699" s="134" t="s">
        <v>313</v>
      </c>
      <c r="H699" s="135">
        <v>-263</v>
      </c>
      <c r="I699" s="135">
        <v>-223.97000000000003</v>
      </c>
      <c r="J699" s="135">
        <v>689.65999999999985</v>
      </c>
      <c r="K699" t="str">
        <f>VLOOKUP(C699,ResCat!$A$2:$B$268,2,FALSE)</f>
        <v>HMOPMR</v>
      </c>
    </row>
    <row r="700" spans="3:11" x14ac:dyDescent="0.25">
      <c r="C700" s="134" t="s">
        <v>139</v>
      </c>
      <c r="D700" s="134" t="s">
        <v>2</v>
      </c>
      <c r="E700" s="134" t="s">
        <v>318</v>
      </c>
      <c r="F700" s="134" t="s">
        <v>310</v>
      </c>
      <c r="G700" s="134" t="s">
        <v>358</v>
      </c>
      <c r="H700" s="135">
        <v>2111.4399999999996</v>
      </c>
      <c r="I700" s="135">
        <v>2255.2199999999998</v>
      </c>
      <c r="J700" s="135">
        <v>4033.33</v>
      </c>
      <c r="K700" t="str">
        <f>VLOOKUP(C700,ResCat!$A$2:$B$268,2,FALSE)</f>
        <v>HMOPMR</v>
      </c>
    </row>
    <row r="701" spans="3:11" x14ac:dyDescent="0.25">
      <c r="C701" s="134" t="s">
        <v>139</v>
      </c>
      <c r="D701" s="134" t="s">
        <v>2</v>
      </c>
      <c r="E701" s="134" t="s">
        <v>320</v>
      </c>
      <c r="F701" s="134" t="s">
        <v>310</v>
      </c>
      <c r="G701" s="134" t="s">
        <v>315</v>
      </c>
      <c r="H701" s="135">
        <v>1526.16</v>
      </c>
      <c r="I701" s="135">
        <v>1722.1799999999998</v>
      </c>
      <c r="J701" s="135">
        <v>3488</v>
      </c>
      <c r="K701" t="str">
        <f>VLOOKUP(C701,ResCat!$A$2:$B$268,2,FALSE)</f>
        <v>HMOPMR</v>
      </c>
    </row>
    <row r="702" spans="3:11" x14ac:dyDescent="0.25">
      <c r="C702" s="134" t="s">
        <v>139</v>
      </c>
      <c r="D702" s="134" t="s">
        <v>2</v>
      </c>
      <c r="E702" s="134" t="s">
        <v>322</v>
      </c>
      <c r="F702" s="134" t="s">
        <v>310</v>
      </c>
      <c r="G702" s="134" t="s">
        <v>341</v>
      </c>
      <c r="H702" s="135">
        <v>1468.6600000000003</v>
      </c>
      <c r="I702" s="135">
        <v>1886.2400000000002</v>
      </c>
      <c r="J702" s="135">
        <v>4433</v>
      </c>
      <c r="K702" t="str">
        <f>VLOOKUP(C702,ResCat!$A$2:$B$268,2,FALSE)</f>
        <v>HMOPMR</v>
      </c>
    </row>
    <row r="703" spans="3:11" x14ac:dyDescent="0.25">
      <c r="C703" s="134" t="s">
        <v>139</v>
      </c>
      <c r="D703" s="134" t="s">
        <v>2</v>
      </c>
      <c r="E703" s="134" t="s">
        <v>324</v>
      </c>
      <c r="F703" s="134" t="s">
        <v>310</v>
      </c>
      <c r="G703" s="134" t="s">
        <v>340</v>
      </c>
      <c r="H703" s="135">
        <v>4014.4600000000005</v>
      </c>
      <c r="I703" s="135">
        <v>4366.2999999999993</v>
      </c>
      <c r="J703" s="135">
        <v>6761.1100000000006</v>
      </c>
      <c r="K703" t="str">
        <f>VLOOKUP(C703,ResCat!$A$2:$B$268,2,FALSE)</f>
        <v>HMOPMR</v>
      </c>
    </row>
    <row r="704" spans="3:11" x14ac:dyDescent="0.25">
      <c r="C704" s="134" t="s">
        <v>139</v>
      </c>
      <c r="D704" s="134" t="s">
        <v>2</v>
      </c>
      <c r="E704" s="134" t="s">
        <v>326</v>
      </c>
      <c r="F704" s="134" t="s">
        <v>310</v>
      </c>
      <c r="G704" s="134" t="s">
        <v>317</v>
      </c>
      <c r="H704" s="135">
        <v>12016.23</v>
      </c>
      <c r="I704" s="135">
        <v>12896.83</v>
      </c>
      <c r="J704" s="135">
        <v>18533.940000000002</v>
      </c>
      <c r="K704" t="str">
        <f>VLOOKUP(C704,ResCat!$A$2:$B$268,2,FALSE)</f>
        <v>HMOPMR</v>
      </c>
    </row>
    <row r="705" spans="3:11" x14ac:dyDescent="0.25">
      <c r="C705" s="134" t="s">
        <v>139</v>
      </c>
      <c r="D705" s="134" t="s">
        <v>2</v>
      </c>
      <c r="E705" s="134" t="s">
        <v>328</v>
      </c>
      <c r="F705" s="134" t="s">
        <v>310</v>
      </c>
      <c r="G705" s="134" t="s">
        <v>319</v>
      </c>
      <c r="H705" s="135">
        <v>10648.31</v>
      </c>
      <c r="I705" s="135">
        <v>12268.849999999999</v>
      </c>
      <c r="J705" s="135">
        <v>26576.040000000005</v>
      </c>
      <c r="K705" t="str">
        <f>VLOOKUP(C705,ResCat!$A$2:$B$268,2,FALSE)</f>
        <v>HMOPMR</v>
      </c>
    </row>
    <row r="706" spans="3:11" x14ac:dyDescent="0.25">
      <c r="C706" s="134" t="s">
        <v>139</v>
      </c>
      <c r="D706" s="134" t="s">
        <v>2</v>
      </c>
      <c r="E706" s="134" t="s">
        <v>330</v>
      </c>
      <c r="F706" s="134" t="s">
        <v>310</v>
      </c>
      <c r="G706" s="134" t="s">
        <v>321</v>
      </c>
      <c r="H706" s="135">
        <v>5795.949999999998</v>
      </c>
      <c r="I706" s="135">
        <v>7131.9199999999964</v>
      </c>
      <c r="J706" s="135">
        <v>16055.859999999999</v>
      </c>
      <c r="K706" t="str">
        <f>VLOOKUP(C706,ResCat!$A$2:$B$268,2,FALSE)</f>
        <v>HMOPMR</v>
      </c>
    </row>
    <row r="707" spans="3:11" x14ac:dyDescent="0.25">
      <c r="C707" s="134" t="s">
        <v>139</v>
      </c>
      <c r="D707" s="134" t="s">
        <v>2</v>
      </c>
      <c r="E707" s="134" t="s">
        <v>332</v>
      </c>
      <c r="F707" s="134" t="s">
        <v>310</v>
      </c>
      <c r="G707" s="134" t="s">
        <v>323</v>
      </c>
      <c r="H707" s="135">
        <v>28666.959999999988</v>
      </c>
      <c r="I707" s="135">
        <v>31364.409999999993</v>
      </c>
      <c r="J707" s="135">
        <v>59734.05</v>
      </c>
      <c r="K707" t="str">
        <f>VLOOKUP(C707,ResCat!$A$2:$B$268,2,FALSE)</f>
        <v>HMOPMR</v>
      </c>
    </row>
    <row r="708" spans="3:11" x14ac:dyDescent="0.25">
      <c r="C708" s="134" t="s">
        <v>139</v>
      </c>
      <c r="D708" s="134" t="s">
        <v>2</v>
      </c>
      <c r="E708" s="134" t="s">
        <v>335</v>
      </c>
      <c r="F708" s="134" t="s">
        <v>310</v>
      </c>
      <c r="G708" s="134" t="s">
        <v>325</v>
      </c>
      <c r="H708" s="135">
        <v>19784.59</v>
      </c>
      <c r="I708" s="135">
        <v>23959.91</v>
      </c>
      <c r="J708" s="135">
        <v>44411.69</v>
      </c>
      <c r="K708" t="str">
        <f>VLOOKUP(C708,ResCat!$A$2:$B$268,2,FALSE)</f>
        <v>HMOPMR</v>
      </c>
    </row>
    <row r="709" spans="3:11" x14ac:dyDescent="0.25">
      <c r="C709" s="134" t="s">
        <v>139</v>
      </c>
      <c r="D709" s="134" t="s">
        <v>2</v>
      </c>
      <c r="E709" s="134" t="s">
        <v>4</v>
      </c>
      <c r="F709" s="134" t="s">
        <v>310</v>
      </c>
      <c r="G709" s="134" t="s">
        <v>327</v>
      </c>
      <c r="H709" s="135">
        <v>32226.100000000002</v>
      </c>
      <c r="I709" s="135">
        <v>35186.639999999999</v>
      </c>
      <c r="J709" s="135">
        <v>60480.189999999995</v>
      </c>
      <c r="K709" t="str">
        <f>VLOOKUP(C709,ResCat!$A$2:$B$268,2,FALSE)</f>
        <v>HMOPMR</v>
      </c>
    </row>
    <row r="710" spans="3:11" x14ac:dyDescent="0.25">
      <c r="C710" s="134" t="s">
        <v>139</v>
      </c>
      <c r="D710" s="134" t="s">
        <v>2</v>
      </c>
      <c r="E710" s="134" t="s">
        <v>511</v>
      </c>
      <c r="F710" s="134" t="s">
        <v>310</v>
      </c>
      <c r="G710" s="134" t="s">
        <v>329</v>
      </c>
      <c r="H710" s="135">
        <v>35654.82</v>
      </c>
      <c r="I710" s="135">
        <v>41611.099999999977</v>
      </c>
      <c r="J710" s="135">
        <v>81918.67</v>
      </c>
      <c r="K710" t="str">
        <f>VLOOKUP(C710,ResCat!$A$2:$B$268,2,FALSE)</f>
        <v>HMOPMR</v>
      </c>
    </row>
    <row r="711" spans="3:11" x14ac:dyDescent="0.25">
      <c r="C711" s="134" t="s">
        <v>139</v>
      </c>
      <c r="D711" s="134" t="s">
        <v>2</v>
      </c>
      <c r="E711" s="134" t="s">
        <v>969</v>
      </c>
      <c r="F711" s="134" t="s">
        <v>310</v>
      </c>
      <c r="G711" s="134" t="s">
        <v>331</v>
      </c>
      <c r="H711" s="135">
        <v>51630.780000000035</v>
      </c>
      <c r="I711" s="135">
        <v>60067.279999999919</v>
      </c>
      <c r="J711" s="135">
        <v>131970.84</v>
      </c>
      <c r="K711" t="str">
        <f>VLOOKUP(C711,ResCat!$A$2:$B$268,2,FALSE)</f>
        <v>HMOPMR</v>
      </c>
    </row>
    <row r="712" spans="3:11" x14ac:dyDescent="0.25">
      <c r="C712" s="134" t="s">
        <v>139</v>
      </c>
      <c r="D712" s="134" t="s">
        <v>2</v>
      </c>
      <c r="E712" s="134" t="s">
        <v>961</v>
      </c>
      <c r="F712" s="134" t="s">
        <v>310</v>
      </c>
      <c r="G712" s="134" t="s">
        <v>334</v>
      </c>
      <c r="H712" s="135">
        <v>81878.749999999651</v>
      </c>
      <c r="I712" s="135">
        <v>91671.609999999666</v>
      </c>
      <c r="J712" s="135">
        <v>198694.64</v>
      </c>
      <c r="K712" t="str">
        <f>VLOOKUP(C712,ResCat!$A$2:$B$268,2,FALSE)</f>
        <v>HMOPMR</v>
      </c>
    </row>
    <row r="713" spans="3:11" x14ac:dyDescent="0.25">
      <c r="C713" s="134" t="s">
        <v>139</v>
      </c>
      <c r="D713" s="134" t="s">
        <v>2</v>
      </c>
      <c r="E713" s="134" t="s">
        <v>970</v>
      </c>
      <c r="F713" s="134" t="s">
        <v>310</v>
      </c>
      <c r="G713" s="134" t="s">
        <v>333</v>
      </c>
      <c r="H713" s="135">
        <v>145186.05999999965</v>
      </c>
      <c r="I713" s="135">
        <v>168080.38999999955</v>
      </c>
      <c r="J713" s="135">
        <v>360079.52</v>
      </c>
      <c r="K713" t="str">
        <f>VLOOKUP(C713,ResCat!$A$2:$B$268,2,FALSE)</f>
        <v>HMOPMR</v>
      </c>
    </row>
    <row r="714" spans="3:11" x14ac:dyDescent="0.25">
      <c r="C714" s="134" t="s">
        <v>139</v>
      </c>
      <c r="D714" s="134" t="s">
        <v>2</v>
      </c>
      <c r="E714" s="134" t="s">
        <v>1023</v>
      </c>
      <c r="F714" s="134" t="s">
        <v>310</v>
      </c>
      <c r="G714" s="134" t="s">
        <v>308</v>
      </c>
      <c r="H714" s="135">
        <v>51180.389999999948</v>
      </c>
      <c r="I714" s="135">
        <v>70850.489999999802</v>
      </c>
      <c r="J714" s="135">
        <v>152626.33999999994</v>
      </c>
      <c r="K714" t="str">
        <f>VLOOKUP(C714,ResCat!$A$2:$B$268,2,FALSE)</f>
        <v>HMOPMR</v>
      </c>
    </row>
    <row r="715" spans="3:11" x14ac:dyDescent="0.25">
      <c r="C715" s="134" t="s">
        <v>139</v>
      </c>
      <c r="D715" s="134" t="s">
        <v>343</v>
      </c>
      <c r="E715" s="134" t="s">
        <v>1028</v>
      </c>
      <c r="F715" s="134" t="s">
        <v>1053</v>
      </c>
      <c r="G715" s="134" t="s">
        <v>311</v>
      </c>
      <c r="H715" s="135">
        <v>24.34</v>
      </c>
      <c r="I715" s="135">
        <v>29.34</v>
      </c>
      <c r="J715" s="135">
        <v>29.34</v>
      </c>
      <c r="K715" t="str">
        <f>VLOOKUP(C715,ResCat!$A$2:$B$268,2,FALSE)</f>
        <v>HMOPMR</v>
      </c>
    </row>
    <row r="716" spans="3:11" x14ac:dyDescent="0.25">
      <c r="C716" s="134" t="s">
        <v>139</v>
      </c>
      <c r="D716" s="134" t="s">
        <v>343</v>
      </c>
      <c r="E716" s="134" t="s">
        <v>511</v>
      </c>
      <c r="F716" s="134" t="s">
        <v>1053</v>
      </c>
      <c r="G716" s="134" t="s">
        <v>329</v>
      </c>
      <c r="H716" s="135">
        <v>-3.23</v>
      </c>
      <c r="I716" s="135">
        <v>-8.23</v>
      </c>
      <c r="J716" s="135">
        <v>-39.96</v>
      </c>
      <c r="K716" t="str">
        <f>VLOOKUP(C716,ResCat!$A$2:$B$268,2,FALSE)</f>
        <v>HMOPMR</v>
      </c>
    </row>
    <row r="717" spans="3:11" x14ac:dyDescent="0.25">
      <c r="C717" s="134" t="s">
        <v>139</v>
      </c>
      <c r="D717" s="134" t="s">
        <v>343</v>
      </c>
      <c r="E717" s="134" t="s">
        <v>969</v>
      </c>
      <c r="F717" s="134" t="s">
        <v>1053</v>
      </c>
      <c r="G717" s="134" t="s">
        <v>331</v>
      </c>
      <c r="H717" s="135">
        <v>-780.21</v>
      </c>
      <c r="I717" s="135">
        <v>-770.21</v>
      </c>
      <c r="J717" s="135">
        <v>-673.69</v>
      </c>
      <c r="K717" t="str">
        <f>VLOOKUP(C717,ResCat!$A$2:$B$268,2,FALSE)</f>
        <v>HMOPMR</v>
      </c>
    </row>
    <row r="718" spans="3:11" x14ac:dyDescent="0.25">
      <c r="C718" s="134" t="s">
        <v>139</v>
      </c>
      <c r="D718" s="134" t="s">
        <v>343</v>
      </c>
      <c r="E718" s="134" t="s">
        <v>961</v>
      </c>
      <c r="F718" s="134" t="s">
        <v>1053</v>
      </c>
      <c r="G718" s="134" t="s">
        <v>334</v>
      </c>
      <c r="H718" s="135">
        <v>-250.00999999999993</v>
      </c>
      <c r="I718" s="135">
        <v>-173.10999999999996</v>
      </c>
      <c r="J718" s="135">
        <v>1738.0800000000004</v>
      </c>
      <c r="K718" t="str">
        <f>VLOOKUP(C718,ResCat!$A$2:$B$268,2,FALSE)</f>
        <v>HMOPMR</v>
      </c>
    </row>
    <row r="719" spans="3:11" x14ac:dyDescent="0.25">
      <c r="C719" s="134" t="s">
        <v>139</v>
      </c>
      <c r="D719" s="134" t="s">
        <v>343</v>
      </c>
      <c r="E719" s="134" t="s">
        <v>970</v>
      </c>
      <c r="F719" s="134" t="s">
        <v>1053</v>
      </c>
      <c r="G719" s="134" t="s">
        <v>333</v>
      </c>
      <c r="H719" s="135">
        <v>245244.43000000078</v>
      </c>
      <c r="I719" s="135">
        <v>261975.36000000054</v>
      </c>
      <c r="J719" s="135">
        <v>579934.46000000043</v>
      </c>
      <c r="K719" t="str">
        <f>VLOOKUP(C719,ResCat!$A$2:$B$268,2,FALSE)</f>
        <v>HMOPMR</v>
      </c>
    </row>
    <row r="720" spans="3:11" x14ac:dyDescent="0.25">
      <c r="C720" s="134" t="s">
        <v>139</v>
      </c>
      <c r="D720" s="134" t="s">
        <v>343</v>
      </c>
      <c r="E720" s="134" t="s">
        <v>1023</v>
      </c>
      <c r="F720" s="134" t="s">
        <v>1053</v>
      </c>
      <c r="G720" s="134" t="s">
        <v>308</v>
      </c>
      <c r="H720" s="135">
        <v>1150332.1600000134</v>
      </c>
      <c r="I720" s="135">
        <v>1222939.9700000051</v>
      </c>
      <c r="J720" s="135">
        <v>2923207.3300000262</v>
      </c>
      <c r="K720" t="str">
        <f>VLOOKUP(C720,ResCat!$A$2:$B$268,2,FALSE)</f>
        <v>HMOPMR</v>
      </c>
    </row>
    <row r="721" spans="3:11" x14ac:dyDescent="0.25">
      <c r="C721" s="134" t="s">
        <v>139</v>
      </c>
      <c r="D721" s="134" t="s">
        <v>1</v>
      </c>
      <c r="E721" s="134" t="s">
        <v>362</v>
      </c>
      <c r="F721" s="134" t="s">
        <v>310</v>
      </c>
      <c r="G721" s="134" t="s">
        <v>311</v>
      </c>
      <c r="H721" s="135">
        <v>-653.29</v>
      </c>
      <c r="I721" s="135">
        <v>-696.14</v>
      </c>
      <c r="J721" s="135">
        <v>-1148.8899999999999</v>
      </c>
      <c r="K721" t="str">
        <f>VLOOKUP(C721,ResCat!$A$2:$B$268,2,FALSE)</f>
        <v>HMOPMR</v>
      </c>
    </row>
    <row r="722" spans="3:11" x14ac:dyDescent="0.25">
      <c r="C722" s="134" t="s">
        <v>139</v>
      </c>
      <c r="D722" s="134" t="s">
        <v>1</v>
      </c>
      <c r="E722" s="134" t="s">
        <v>1029</v>
      </c>
      <c r="F722" s="134" t="s">
        <v>310</v>
      </c>
      <c r="G722" s="134" t="s">
        <v>311</v>
      </c>
      <c r="H722" s="135">
        <v>3989.21</v>
      </c>
      <c r="I722" s="135">
        <v>3989.21</v>
      </c>
      <c r="J722" s="135">
        <v>10723.7</v>
      </c>
      <c r="K722" t="str">
        <f>VLOOKUP(C722,ResCat!$A$2:$B$268,2,FALSE)</f>
        <v>HMOPMR</v>
      </c>
    </row>
    <row r="723" spans="3:11" x14ac:dyDescent="0.25">
      <c r="C723" s="134" t="s">
        <v>139</v>
      </c>
      <c r="D723" s="134" t="s">
        <v>1</v>
      </c>
      <c r="E723" s="134" t="s">
        <v>337</v>
      </c>
      <c r="F723" s="134" t="s">
        <v>310</v>
      </c>
      <c r="G723" s="134" t="s">
        <v>311</v>
      </c>
      <c r="H723" s="135">
        <v>96</v>
      </c>
      <c r="I723" s="135">
        <v>146</v>
      </c>
      <c r="J723" s="135">
        <v>146</v>
      </c>
      <c r="K723" t="str">
        <f>VLOOKUP(C723,ResCat!$A$2:$B$268,2,FALSE)</f>
        <v>HMOPMR</v>
      </c>
    </row>
    <row r="724" spans="3:11" x14ac:dyDescent="0.25">
      <c r="C724" s="134" t="s">
        <v>139</v>
      </c>
      <c r="D724" s="134" t="s">
        <v>1</v>
      </c>
      <c r="E724" s="134" t="s">
        <v>347</v>
      </c>
      <c r="F724" s="134" t="s">
        <v>310</v>
      </c>
      <c r="G724" s="134" t="s">
        <v>360</v>
      </c>
      <c r="H724" s="135">
        <v>1884.73</v>
      </c>
      <c r="I724" s="135">
        <v>1934.73</v>
      </c>
      <c r="J724" s="135">
        <v>4463</v>
      </c>
      <c r="K724" t="str">
        <f>VLOOKUP(C724,ResCat!$A$2:$B$268,2,FALSE)</f>
        <v>HMOPMR</v>
      </c>
    </row>
    <row r="725" spans="3:11" x14ac:dyDescent="0.25">
      <c r="C725" s="134" t="s">
        <v>139</v>
      </c>
      <c r="D725" s="134" t="s">
        <v>1</v>
      </c>
      <c r="E725" s="134" t="s">
        <v>357</v>
      </c>
      <c r="F725" s="134" t="s">
        <v>310</v>
      </c>
      <c r="G725" s="134" t="s">
        <v>338</v>
      </c>
      <c r="H725" s="135">
        <v>118.59</v>
      </c>
      <c r="I725" s="135">
        <v>131.77000000000001</v>
      </c>
      <c r="J725" s="135">
        <v>851</v>
      </c>
      <c r="K725" t="str">
        <f>VLOOKUP(C725,ResCat!$A$2:$B$268,2,FALSE)</f>
        <v>HMOPMR</v>
      </c>
    </row>
    <row r="726" spans="3:11" x14ac:dyDescent="0.25">
      <c r="C726" s="134" t="s">
        <v>139</v>
      </c>
      <c r="D726" s="134" t="s">
        <v>1</v>
      </c>
      <c r="E726" s="134" t="s">
        <v>314</v>
      </c>
      <c r="F726" s="134" t="s">
        <v>310</v>
      </c>
      <c r="G726" s="134" t="s">
        <v>356</v>
      </c>
      <c r="H726" s="135">
        <v>-1600.94</v>
      </c>
      <c r="I726" s="135">
        <v>-2001.17</v>
      </c>
      <c r="J726" s="135">
        <v>-3375</v>
      </c>
      <c r="K726" t="str">
        <f>VLOOKUP(C726,ResCat!$A$2:$B$268,2,FALSE)</f>
        <v>HMOPMR</v>
      </c>
    </row>
    <row r="727" spans="3:11" x14ac:dyDescent="0.25">
      <c r="C727" s="134" t="s">
        <v>139</v>
      </c>
      <c r="D727" s="134" t="s">
        <v>1</v>
      </c>
      <c r="E727" s="134" t="s">
        <v>339</v>
      </c>
      <c r="F727" s="134" t="s">
        <v>310</v>
      </c>
      <c r="G727" s="134" t="s">
        <v>353</v>
      </c>
      <c r="H727" s="135">
        <v>3818.04</v>
      </c>
      <c r="I727" s="135">
        <v>3868.04</v>
      </c>
      <c r="J727" s="135">
        <v>6579</v>
      </c>
      <c r="K727" t="str">
        <f>VLOOKUP(C727,ResCat!$A$2:$B$268,2,FALSE)</f>
        <v>HMOPMR</v>
      </c>
    </row>
    <row r="728" spans="3:11" x14ac:dyDescent="0.25">
      <c r="C728" s="134" t="s">
        <v>139</v>
      </c>
      <c r="D728" s="134" t="s">
        <v>1</v>
      </c>
      <c r="E728" s="134" t="s">
        <v>342</v>
      </c>
      <c r="F728" s="134" t="s">
        <v>310</v>
      </c>
      <c r="G728" s="134" t="s">
        <v>348</v>
      </c>
      <c r="H728" s="135">
        <v>1276.01</v>
      </c>
      <c r="I728" s="135">
        <v>1376.01</v>
      </c>
      <c r="J728" s="135">
        <v>2265.91</v>
      </c>
      <c r="K728" t="str">
        <f>VLOOKUP(C728,ResCat!$A$2:$B$268,2,FALSE)</f>
        <v>HMOPMR</v>
      </c>
    </row>
    <row r="729" spans="3:11" x14ac:dyDescent="0.25">
      <c r="C729" s="134" t="s">
        <v>139</v>
      </c>
      <c r="D729" s="134" t="s">
        <v>1</v>
      </c>
      <c r="E729" s="134" t="s">
        <v>316</v>
      </c>
      <c r="F729" s="134" t="s">
        <v>310</v>
      </c>
      <c r="G729" s="134" t="s">
        <v>313</v>
      </c>
      <c r="H729" s="135">
        <v>1204</v>
      </c>
      <c r="I729" s="135">
        <v>1424</v>
      </c>
      <c r="J729" s="135">
        <v>8898.119999999999</v>
      </c>
      <c r="K729" t="str">
        <f>VLOOKUP(C729,ResCat!$A$2:$B$268,2,FALSE)</f>
        <v>HMOPMR</v>
      </c>
    </row>
    <row r="730" spans="3:11" x14ac:dyDescent="0.25">
      <c r="C730" s="134" t="s">
        <v>139</v>
      </c>
      <c r="D730" s="134" t="s">
        <v>1</v>
      </c>
      <c r="E730" s="134" t="s">
        <v>318</v>
      </c>
      <c r="F730" s="134" t="s">
        <v>310</v>
      </c>
      <c r="G730" s="134" t="s">
        <v>358</v>
      </c>
      <c r="H730" s="135">
        <v>6022.15</v>
      </c>
      <c r="I730" s="135">
        <v>8239.7099999999991</v>
      </c>
      <c r="J730" s="135">
        <v>43295.58</v>
      </c>
      <c r="K730" t="str">
        <f>VLOOKUP(C730,ResCat!$A$2:$B$268,2,FALSE)</f>
        <v>HMOPMR</v>
      </c>
    </row>
    <row r="731" spans="3:11" x14ac:dyDescent="0.25">
      <c r="C731" s="134" t="s">
        <v>139</v>
      </c>
      <c r="D731" s="134" t="s">
        <v>1</v>
      </c>
      <c r="E731" s="134" t="s">
        <v>320</v>
      </c>
      <c r="F731" s="134" t="s">
        <v>310</v>
      </c>
      <c r="G731" s="134" t="s">
        <v>315</v>
      </c>
      <c r="H731" s="135">
        <v>213.9</v>
      </c>
      <c r="I731" s="135">
        <v>213.9</v>
      </c>
      <c r="J731" s="135">
        <v>210</v>
      </c>
      <c r="K731" t="str">
        <f>VLOOKUP(C731,ResCat!$A$2:$B$268,2,FALSE)</f>
        <v>HMOPMR</v>
      </c>
    </row>
    <row r="732" spans="3:11" x14ac:dyDescent="0.25">
      <c r="C732" s="134" t="s">
        <v>139</v>
      </c>
      <c r="D732" s="134" t="s">
        <v>1</v>
      </c>
      <c r="E732" s="134" t="s">
        <v>322</v>
      </c>
      <c r="F732" s="134" t="s">
        <v>310</v>
      </c>
      <c r="G732" s="134" t="s">
        <v>341</v>
      </c>
      <c r="H732" s="135">
        <v>5038.8599999999997</v>
      </c>
      <c r="I732" s="135">
        <v>5088.8599999999997</v>
      </c>
      <c r="J732" s="135">
        <v>7343.41</v>
      </c>
      <c r="K732" t="str">
        <f>VLOOKUP(C732,ResCat!$A$2:$B$268,2,FALSE)</f>
        <v>HMOPMR</v>
      </c>
    </row>
    <row r="733" spans="3:11" x14ac:dyDescent="0.25">
      <c r="C733" s="134" t="s">
        <v>139</v>
      </c>
      <c r="D733" s="134" t="s">
        <v>1</v>
      </c>
      <c r="E733" s="134" t="s">
        <v>324</v>
      </c>
      <c r="F733" s="134" t="s">
        <v>310</v>
      </c>
      <c r="G733" s="134" t="s">
        <v>340</v>
      </c>
      <c r="H733" s="135">
        <v>-328</v>
      </c>
      <c r="I733" s="135">
        <v>-328</v>
      </c>
      <c r="J733" s="135">
        <v>-328</v>
      </c>
      <c r="K733" t="str">
        <f>VLOOKUP(C733,ResCat!$A$2:$B$268,2,FALSE)</f>
        <v>HMOPMR</v>
      </c>
    </row>
    <row r="734" spans="3:11" x14ac:dyDescent="0.25">
      <c r="C734" s="134" t="s">
        <v>139</v>
      </c>
      <c r="D734" s="134" t="s">
        <v>1</v>
      </c>
      <c r="E734" s="134" t="s">
        <v>326</v>
      </c>
      <c r="F734" s="134" t="s">
        <v>310</v>
      </c>
      <c r="G734" s="134" t="s">
        <v>317</v>
      </c>
      <c r="H734" s="135">
        <v>6917.28</v>
      </c>
      <c r="I734" s="135">
        <v>6785.9100000000008</v>
      </c>
      <c r="J734" s="135">
        <v>18300.880000000005</v>
      </c>
      <c r="K734" t="str">
        <f>VLOOKUP(C734,ResCat!$A$2:$B$268,2,FALSE)</f>
        <v>HMOPMR</v>
      </c>
    </row>
    <row r="735" spans="3:11" x14ac:dyDescent="0.25">
      <c r="C735" s="134" t="s">
        <v>139</v>
      </c>
      <c r="D735" s="134" t="s">
        <v>1</v>
      </c>
      <c r="E735" s="134" t="s">
        <v>328</v>
      </c>
      <c r="F735" s="134" t="s">
        <v>310</v>
      </c>
      <c r="G735" s="134" t="s">
        <v>319</v>
      </c>
      <c r="H735" s="135">
        <v>1142.31</v>
      </c>
      <c r="I735" s="135">
        <v>1042.31</v>
      </c>
      <c r="J735" s="135">
        <v>1794</v>
      </c>
      <c r="K735" t="str">
        <f>VLOOKUP(C735,ResCat!$A$2:$B$268,2,FALSE)</f>
        <v>HMOPMR</v>
      </c>
    </row>
    <row r="736" spans="3:11" x14ac:dyDescent="0.25">
      <c r="C736" s="134" t="s">
        <v>139</v>
      </c>
      <c r="D736" s="134" t="s">
        <v>1</v>
      </c>
      <c r="E736" s="134" t="s">
        <v>330</v>
      </c>
      <c r="F736" s="134" t="s">
        <v>310</v>
      </c>
      <c r="G736" s="134" t="s">
        <v>321</v>
      </c>
      <c r="H736" s="135">
        <v>13427.06</v>
      </c>
      <c r="I736" s="135">
        <v>13992.32</v>
      </c>
      <c r="J736" s="135">
        <v>41547.950000000004</v>
      </c>
      <c r="K736" t="str">
        <f>VLOOKUP(C736,ResCat!$A$2:$B$268,2,FALSE)</f>
        <v>HMOPMR</v>
      </c>
    </row>
    <row r="737" spans="3:11" x14ac:dyDescent="0.25">
      <c r="C737" s="134" t="s">
        <v>139</v>
      </c>
      <c r="D737" s="134" t="s">
        <v>1</v>
      </c>
      <c r="E737" s="134" t="s">
        <v>332</v>
      </c>
      <c r="F737" s="134" t="s">
        <v>310</v>
      </c>
      <c r="G737" s="134" t="s">
        <v>323</v>
      </c>
      <c r="H737" s="135">
        <v>11448.5</v>
      </c>
      <c r="I737" s="135">
        <v>11533.5</v>
      </c>
      <c r="J737" s="135">
        <v>16037.33</v>
      </c>
      <c r="K737" t="str">
        <f>VLOOKUP(C737,ResCat!$A$2:$B$268,2,FALSE)</f>
        <v>HMOPMR</v>
      </c>
    </row>
    <row r="738" spans="3:11" x14ac:dyDescent="0.25">
      <c r="C738" s="134" t="s">
        <v>139</v>
      </c>
      <c r="D738" s="134" t="s">
        <v>1</v>
      </c>
      <c r="E738" s="134" t="s">
        <v>335</v>
      </c>
      <c r="F738" s="134" t="s">
        <v>310</v>
      </c>
      <c r="G738" s="134" t="s">
        <v>325</v>
      </c>
      <c r="H738" s="135">
        <v>32545.170000000002</v>
      </c>
      <c r="I738" s="135">
        <v>32838.93</v>
      </c>
      <c r="J738" s="135">
        <v>53622.499999999993</v>
      </c>
      <c r="K738" t="str">
        <f>VLOOKUP(C738,ResCat!$A$2:$B$268,2,FALSE)</f>
        <v>HMOPMR</v>
      </c>
    </row>
    <row r="739" spans="3:11" x14ac:dyDescent="0.25">
      <c r="C739" s="134" t="s">
        <v>139</v>
      </c>
      <c r="D739" s="134" t="s">
        <v>1</v>
      </c>
      <c r="E739" s="134" t="s">
        <v>4</v>
      </c>
      <c r="F739" s="134" t="s">
        <v>310</v>
      </c>
      <c r="G739" s="134" t="s">
        <v>327</v>
      </c>
      <c r="H739" s="135">
        <v>55169.86</v>
      </c>
      <c r="I739" s="135">
        <v>55948.66</v>
      </c>
      <c r="J739" s="135">
        <v>128452.20000000001</v>
      </c>
      <c r="K739" t="str">
        <f>VLOOKUP(C739,ResCat!$A$2:$B$268,2,FALSE)</f>
        <v>HMOPMR</v>
      </c>
    </row>
    <row r="740" spans="3:11" x14ac:dyDescent="0.25">
      <c r="C740" s="134" t="s">
        <v>139</v>
      </c>
      <c r="D740" s="134" t="s">
        <v>1</v>
      </c>
      <c r="E740" s="134" t="s">
        <v>511</v>
      </c>
      <c r="F740" s="134" t="s">
        <v>310</v>
      </c>
      <c r="G740" s="134" t="s">
        <v>329</v>
      </c>
      <c r="H740" s="135">
        <v>56504.579999999987</v>
      </c>
      <c r="I740" s="135">
        <v>58357.62000000001</v>
      </c>
      <c r="J740" s="135">
        <v>173773.59999999998</v>
      </c>
      <c r="K740" t="str">
        <f>VLOOKUP(C740,ResCat!$A$2:$B$268,2,FALSE)</f>
        <v>HMOPMR</v>
      </c>
    </row>
    <row r="741" spans="3:11" x14ac:dyDescent="0.25">
      <c r="C741" s="134" t="s">
        <v>139</v>
      </c>
      <c r="D741" s="134" t="s">
        <v>1</v>
      </c>
      <c r="E741" s="134" t="s">
        <v>969</v>
      </c>
      <c r="F741" s="134" t="s">
        <v>310</v>
      </c>
      <c r="G741" s="134" t="s">
        <v>331</v>
      </c>
      <c r="H741" s="135">
        <v>101271.85000000002</v>
      </c>
      <c r="I741" s="135">
        <v>104333.48000000003</v>
      </c>
      <c r="J741" s="135">
        <v>217295.46000000002</v>
      </c>
      <c r="K741" t="str">
        <f>VLOOKUP(C741,ResCat!$A$2:$B$268,2,FALSE)</f>
        <v>HMOPMR</v>
      </c>
    </row>
    <row r="742" spans="3:11" x14ac:dyDescent="0.25">
      <c r="C742" s="134" t="s">
        <v>139</v>
      </c>
      <c r="D742" s="134" t="s">
        <v>1</v>
      </c>
      <c r="E742" s="134" t="s">
        <v>961</v>
      </c>
      <c r="F742" s="134" t="s">
        <v>310</v>
      </c>
      <c r="G742" s="134" t="s">
        <v>334</v>
      </c>
      <c r="H742" s="135">
        <v>171479.33000000007</v>
      </c>
      <c r="I742" s="135">
        <v>190695.82000000007</v>
      </c>
      <c r="J742" s="135">
        <v>540592.03999999969</v>
      </c>
      <c r="K742" t="str">
        <f>VLOOKUP(C742,ResCat!$A$2:$B$268,2,FALSE)</f>
        <v>HMOPMR</v>
      </c>
    </row>
    <row r="743" spans="3:11" x14ac:dyDescent="0.25">
      <c r="C743" s="134" t="s">
        <v>139</v>
      </c>
      <c r="D743" s="134" t="s">
        <v>1</v>
      </c>
      <c r="E743" s="134" t="s">
        <v>970</v>
      </c>
      <c r="F743" s="134" t="s">
        <v>310</v>
      </c>
      <c r="G743" s="134" t="s">
        <v>333</v>
      </c>
      <c r="H743" s="135">
        <v>571947.64999999967</v>
      </c>
      <c r="I743" s="135">
        <v>596991.80999999971</v>
      </c>
      <c r="J743" s="135">
        <v>1238042.6699999997</v>
      </c>
      <c r="K743" t="str">
        <f>VLOOKUP(C743,ResCat!$A$2:$B$268,2,FALSE)</f>
        <v>HMOPMR</v>
      </c>
    </row>
    <row r="744" spans="3:11" x14ac:dyDescent="0.25">
      <c r="C744" s="134" t="s">
        <v>139</v>
      </c>
      <c r="D744" s="134" t="s">
        <v>1</v>
      </c>
      <c r="E744" s="134" t="s">
        <v>1023</v>
      </c>
      <c r="F744" s="134" t="s">
        <v>310</v>
      </c>
      <c r="G744" s="134" t="s">
        <v>308</v>
      </c>
      <c r="H744" s="135">
        <v>468413.74000000017</v>
      </c>
      <c r="I744" s="135">
        <v>479345.38000000018</v>
      </c>
      <c r="J744" s="135">
        <v>1036068.4500000003</v>
      </c>
      <c r="K744" t="str">
        <f>VLOOKUP(C744,ResCat!$A$2:$B$268,2,FALSE)</f>
        <v>HMOPMR</v>
      </c>
    </row>
    <row r="745" spans="3:11" x14ac:dyDescent="0.25">
      <c r="C745" s="134" t="s">
        <v>93</v>
      </c>
      <c r="D745" s="134" t="s">
        <v>3</v>
      </c>
      <c r="E745" s="134" t="s">
        <v>309</v>
      </c>
      <c r="F745" s="134" t="s">
        <v>310</v>
      </c>
      <c r="G745" s="134" t="s">
        <v>311</v>
      </c>
      <c r="H745" s="135">
        <v>127.3</v>
      </c>
      <c r="I745" s="135">
        <v>127.3</v>
      </c>
      <c r="J745" s="135">
        <v>575.62</v>
      </c>
      <c r="K745" t="str">
        <f>VLOOKUP(C745,ResCat!$A$2:$B$268,2,FALSE)</f>
        <v>HMOFEP</v>
      </c>
    </row>
    <row r="746" spans="3:11" x14ac:dyDescent="0.25">
      <c r="C746" s="134" t="s">
        <v>93</v>
      </c>
      <c r="D746" s="134" t="s">
        <v>3</v>
      </c>
      <c r="E746" s="134" t="s">
        <v>362</v>
      </c>
      <c r="F746" s="134" t="s">
        <v>310</v>
      </c>
      <c r="G746" s="134" t="s">
        <v>311</v>
      </c>
      <c r="H746" s="135">
        <v>37.729999999999997</v>
      </c>
      <c r="I746" s="135">
        <v>37.729999999999997</v>
      </c>
      <c r="J746" s="135">
        <v>37.729999999999997</v>
      </c>
      <c r="K746" t="str">
        <f>VLOOKUP(C746,ResCat!$A$2:$B$268,2,FALSE)</f>
        <v>HMOFEP</v>
      </c>
    </row>
    <row r="747" spans="3:11" x14ac:dyDescent="0.25">
      <c r="C747" s="134" t="s">
        <v>93</v>
      </c>
      <c r="D747" s="134" t="s">
        <v>3</v>
      </c>
      <c r="E747" s="134" t="s">
        <v>1027</v>
      </c>
      <c r="F747" s="134" t="s">
        <v>310</v>
      </c>
      <c r="G747" s="134" t="s">
        <v>311</v>
      </c>
      <c r="H747" s="135">
        <v>-2058.29</v>
      </c>
      <c r="I747" s="135">
        <v>-1849.9399999999998</v>
      </c>
      <c r="J747" s="135">
        <v>452.90999999999997</v>
      </c>
      <c r="K747" t="str">
        <f>VLOOKUP(C747,ResCat!$A$2:$B$268,2,FALSE)</f>
        <v>HMOFEP</v>
      </c>
    </row>
    <row r="748" spans="3:11" x14ac:dyDescent="0.25">
      <c r="C748" s="134" t="s">
        <v>93</v>
      </c>
      <c r="D748" s="134" t="s">
        <v>3</v>
      </c>
      <c r="E748" s="134" t="s">
        <v>1028</v>
      </c>
      <c r="F748" s="134" t="s">
        <v>310</v>
      </c>
      <c r="G748" s="134" t="s">
        <v>311</v>
      </c>
      <c r="H748" s="135">
        <v>8.57</v>
      </c>
      <c r="I748" s="135">
        <v>8.57</v>
      </c>
      <c r="J748" s="135">
        <v>8.57</v>
      </c>
      <c r="K748" t="str">
        <f>VLOOKUP(C748,ResCat!$A$2:$B$268,2,FALSE)</f>
        <v>HMOFEP</v>
      </c>
    </row>
    <row r="749" spans="3:11" x14ac:dyDescent="0.25">
      <c r="C749" s="134" t="s">
        <v>93</v>
      </c>
      <c r="D749" s="134" t="s">
        <v>3</v>
      </c>
      <c r="E749" s="134" t="s">
        <v>363</v>
      </c>
      <c r="F749" s="134" t="s">
        <v>310</v>
      </c>
      <c r="G749" s="134" t="s">
        <v>311</v>
      </c>
      <c r="H749" s="135">
        <v>-135.79999999999998</v>
      </c>
      <c r="I749" s="135">
        <v>-135.79999999999998</v>
      </c>
      <c r="J749" s="135">
        <v>9.93</v>
      </c>
      <c r="K749" t="str">
        <f>VLOOKUP(C749,ResCat!$A$2:$B$268,2,FALSE)</f>
        <v>HMOFEP</v>
      </c>
    </row>
    <row r="750" spans="3:11" x14ac:dyDescent="0.25">
      <c r="C750" s="134" t="s">
        <v>93</v>
      </c>
      <c r="D750" s="134" t="s">
        <v>3</v>
      </c>
      <c r="E750" s="134" t="s">
        <v>349</v>
      </c>
      <c r="F750" s="134" t="s">
        <v>310</v>
      </c>
      <c r="G750" s="134" t="s">
        <v>311</v>
      </c>
      <c r="H750" s="135">
        <v>190.58999999999997</v>
      </c>
      <c r="I750" s="135">
        <v>190.58999999999997</v>
      </c>
      <c r="J750" s="135">
        <v>211.89999999999998</v>
      </c>
      <c r="K750" t="str">
        <f>VLOOKUP(C750,ResCat!$A$2:$B$268,2,FALSE)</f>
        <v>HMOFEP</v>
      </c>
    </row>
    <row r="751" spans="3:11" x14ac:dyDescent="0.25">
      <c r="C751" s="134" t="s">
        <v>93</v>
      </c>
      <c r="D751" s="134" t="s">
        <v>3</v>
      </c>
      <c r="E751" s="134" t="s">
        <v>350</v>
      </c>
      <c r="F751" s="134" t="s">
        <v>310</v>
      </c>
      <c r="G751" s="134" t="s">
        <v>311</v>
      </c>
      <c r="H751" s="135">
        <v>-374.84</v>
      </c>
      <c r="I751" s="135">
        <v>-374.84</v>
      </c>
      <c r="J751" s="135">
        <v>0</v>
      </c>
      <c r="K751" t="str">
        <f>VLOOKUP(C751,ResCat!$A$2:$B$268,2,FALSE)</f>
        <v>HMOFEP</v>
      </c>
    </row>
    <row r="752" spans="3:11" x14ac:dyDescent="0.25">
      <c r="C752" s="134" t="s">
        <v>93</v>
      </c>
      <c r="D752" s="134" t="s">
        <v>3</v>
      </c>
      <c r="E752" s="134" t="s">
        <v>359</v>
      </c>
      <c r="F752" s="134" t="s">
        <v>310</v>
      </c>
      <c r="G752" s="134" t="s">
        <v>311</v>
      </c>
      <c r="H752" s="135">
        <v>61.9</v>
      </c>
      <c r="I752" s="135">
        <v>61.9</v>
      </c>
      <c r="J752" s="135">
        <v>61.9</v>
      </c>
      <c r="K752" t="str">
        <f>VLOOKUP(C752,ResCat!$A$2:$B$268,2,FALSE)</f>
        <v>HMOFEP</v>
      </c>
    </row>
    <row r="753" spans="3:11" x14ac:dyDescent="0.25">
      <c r="C753" s="134" t="s">
        <v>93</v>
      </c>
      <c r="D753" s="134" t="s">
        <v>3</v>
      </c>
      <c r="E753" s="134" t="s">
        <v>354</v>
      </c>
      <c r="F753" s="134" t="s">
        <v>310</v>
      </c>
      <c r="G753" s="134" t="s">
        <v>311</v>
      </c>
      <c r="H753" s="135">
        <v>30.880000000000003</v>
      </c>
      <c r="I753" s="135">
        <v>30.880000000000003</v>
      </c>
      <c r="J753" s="135">
        <v>30.880000000000003</v>
      </c>
      <c r="K753" t="str">
        <f>VLOOKUP(C753,ResCat!$A$2:$B$268,2,FALSE)</f>
        <v>HMOFEP</v>
      </c>
    </row>
    <row r="754" spans="3:11" x14ac:dyDescent="0.25">
      <c r="C754" s="134" t="s">
        <v>93</v>
      </c>
      <c r="D754" s="134" t="s">
        <v>3</v>
      </c>
      <c r="E754" s="134" t="s">
        <v>366</v>
      </c>
      <c r="F754" s="134" t="s">
        <v>310</v>
      </c>
      <c r="G754" s="134" t="s">
        <v>311</v>
      </c>
      <c r="H754" s="135">
        <v>17.05</v>
      </c>
      <c r="I754" s="135">
        <v>17.05</v>
      </c>
      <c r="J754" s="135">
        <v>17.05</v>
      </c>
      <c r="K754" t="str">
        <f>VLOOKUP(C754,ResCat!$A$2:$B$268,2,FALSE)</f>
        <v>HMOFEP</v>
      </c>
    </row>
    <row r="755" spans="3:11" x14ac:dyDescent="0.25">
      <c r="C755" s="134" t="s">
        <v>93</v>
      </c>
      <c r="D755" s="134" t="s">
        <v>3</v>
      </c>
      <c r="E755" s="134" t="s">
        <v>337</v>
      </c>
      <c r="F755" s="134" t="s">
        <v>310</v>
      </c>
      <c r="G755" s="134" t="s">
        <v>311</v>
      </c>
      <c r="H755" s="135">
        <v>-308.5</v>
      </c>
      <c r="I755" s="135">
        <v>-308.5</v>
      </c>
      <c r="J755" s="135">
        <v>-704</v>
      </c>
      <c r="K755" t="str">
        <f>VLOOKUP(C755,ResCat!$A$2:$B$268,2,FALSE)</f>
        <v>HMOFEP</v>
      </c>
    </row>
    <row r="756" spans="3:11" x14ac:dyDescent="0.25">
      <c r="C756" s="134" t="s">
        <v>93</v>
      </c>
      <c r="D756" s="134" t="s">
        <v>3</v>
      </c>
      <c r="E756" s="134" t="s">
        <v>352</v>
      </c>
      <c r="F756" s="134" t="s">
        <v>310</v>
      </c>
      <c r="G756" s="134" t="s">
        <v>351</v>
      </c>
      <c r="H756" s="135">
        <v>12.42</v>
      </c>
      <c r="I756" s="135">
        <v>12.42</v>
      </c>
      <c r="J756" s="135">
        <v>12.42</v>
      </c>
      <c r="K756" t="str">
        <f>VLOOKUP(C756,ResCat!$A$2:$B$268,2,FALSE)</f>
        <v>HMOFEP</v>
      </c>
    </row>
    <row r="757" spans="3:11" x14ac:dyDescent="0.25">
      <c r="C757" s="134" t="s">
        <v>93</v>
      </c>
      <c r="D757" s="134" t="s">
        <v>3</v>
      </c>
      <c r="E757" s="134" t="s">
        <v>361</v>
      </c>
      <c r="F757" s="134" t="s">
        <v>310</v>
      </c>
      <c r="G757" s="134" t="s">
        <v>355</v>
      </c>
      <c r="H757" s="135">
        <v>-76.759999999999991</v>
      </c>
      <c r="I757" s="135">
        <v>-76.759999999999991</v>
      </c>
      <c r="J757" s="135">
        <v>241.69</v>
      </c>
      <c r="K757" t="str">
        <f>VLOOKUP(C757,ResCat!$A$2:$B$268,2,FALSE)</f>
        <v>HMOFEP</v>
      </c>
    </row>
    <row r="758" spans="3:11" x14ac:dyDescent="0.25">
      <c r="C758" s="134" t="s">
        <v>93</v>
      </c>
      <c r="D758" s="134" t="s">
        <v>3</v>
      </c>
      <c r="E758" s="134" t="s">
        <v>312</v>
      </c>
      <c r="F758" s="134" t="s">
        <v>310</v>
      </c>
      <c r="G758" s="134" t="s">
        <v>364</v>
      </c>
      <c r="H758" s="135">
        <v>79.710000000000008</v>
      </c>
      <c r="I758" s="135">
        <v>79.710000000000008</v>
      </c>
      <c r="J758" s="135">
        <v>79.710000000000008</v>
      </c>
      <c r="K758" t="str">
        <f>VLOOKUP(C758,ResCat!$A$2:$B$268,2,FALSE)</f>
        <v>HMOFEP</v>
      </c>
    </row>
    <row r="759" spans="3:11" x14ac:dyDescent="0.25">
      <c r="C759" s="134" t="s">
        <v>93</v>
      </c>
      <c r="D759" s="134" t="s">
        <v>3</v>
      </c>
      <c r="E759" s="134" t="s">
        <v>357</v>
      </c>
      <c r="F759" s="134" t="s">
        <v>310</v>
      </c>
      <c r="G759" s="134" t="s">
        <v>338</v>
      </c>
      <c r="H759" s="135">
        <v>-1028.5999999999999</v>
      </c>
      <c r="I759" s="135">
        <v>-1028.5999999999999</v>
      </c>
      <c r="J759" s="135">
        <v>0</v>
      </c>
      <c r="K759" t="str">
        <f>VLOOKUP(C759,ResCat!$A$2:$B$268,2,FALSE)</f>
        <v>HMOFEP</v>
      </c>
    </row>
    <row r="760" spans="3:11" x14ac:dyDescent="0.25">
      <c r="C760" s="134" t="s">
        <v>93</v>
      </c>
      <c r="D760" s="134" t="s">
        <v>3</v>
      </c>
      <c r="E760" s="134" t="s">
        <v>314</v>
      </c>
      <c r="F760" s="134" t="s">
        <v>310</v>
      </c>
      <c r="G760" s="134" t="s">
        <v>356</v>
      </c>
      <c r="H760" s="135">
        <v>108.13</v>
      </c>
      <c r="I760" s="135">
        <v>185.76</v>
      </c>
      <c r="J760" s="135">
        <v>91.53</v>
      </c>
      <c r="K760" t="str">
        <f>VLOOKUP(C760,ResCat!$A$2:$B$268,2,FALSE)</f>
        <v>HMOFEP</v>
      </c>
    </row>
    <row r="761" spans="3:11" x14ac:dyDescent="0.25">
      <c r="C761" s="134" t="s">
        <v>93</v>
      </c>
      <c r="D761" s="134" t="s">
        <v>3</v>
      </c>
      <c r="E761" s="134" t="s">
        <v>339</v>
      </c>
      <c r="F761" s="134" t="s">
        <v>310</v>
      </c>
      <c r="G761" s="134" t="s">
        <v>353</v>
      </c>
      <c r="H761" s="135">
        <v>50.839999999999996</v>
      </c>
      <c r="I761" s="135">
        <v>50.839999999999996</v>
      </c>
      <c r="J761" s="135">
        <v>132.15</v>
      </c>
      <c r="K761" t="str">
        <f>VLOOKUP(C761,ResCat!$A$2:$B$268,2,FALSE)</f>
        <v>HMOFEP</v>
      </c>
    </row>
    <row r="762" spans="3:11" x14ac:dyDescent="0.25">
      <c r="C762" s="134" t="s">
        <v>93</v>
      </c>
      <c r="D762" s="134" t="s">
        <v>3</v>
      </c>
      <c r="E762" s="134" t="s">
        <v>342</v>
      </c>
      <c r="F762" s="134" t="s">
        <v>310</v>
      </c>
      <c r="G762" s="134" t="s">
        <v>348</v>
      </c>
      <c r="H762" s="135">
        <v>10.75</v>
      </c>
      <c r="I762" s="135">
        <v>10.75</v>
      </c>
      <c r="J762" s="135">
        <v>10.75</v>
      </c>
      <c r="K762" t="str">
        <f>VLOOKUP(C762,ResCat!$A$2:$B$268,2,FALSE)</f>
        <v>HMOFEP</v>
      </c>
    </row>
    <row r="763" spans="3:11" x14ac:dyDescent="0.25">
      <c r="C763" s="134" t="s">
        <v>93</v>
      </c>
      <c r="D763" s="134" t="s">
        <v>3</v>
      </c>
      <c r="E763" s="134" t="s">
        <v>316</v>
      </c>
      <c r="F763" s="134" t="s">
        <v>310</v>
      </c>
      <c r="G763" s="134" t="s">
        <v>313</v>
      </c>
      <c r="H763" s="135">
        <v>-7.0299999999999976</v>
      </c>
      <c r="I763" s="135">
        <v>60.620000000000005</v>
      </c>
      <c r="J763" s="135">
        <v>-4.7800000000000047</v>
      </c>
      <c r="K763" t="str">
        <f>VLOOKUP(C763,ResCat!$A$2:$B$268,2,FALSE)</f>
        <v>HMOFEP</v>
      </c>
    </row>
    <row r="764" spans="3:11" x14ac:dyDescent="0.25">
      <c r="C764" s="134" t="s">
        <v>93</v>
      </c>
      <c r="D764" s="134" t="s">
        <v>3</v>
      </c>
      <c r="E764" s="134" t="s">
        <v>318</v>
      </c>
      <c r="F764" s="134" t="s">
        <v>310</v>
      </c>
      <c r="G764" s="134" t="s">
        <v>358</v>
      </c>
      <c r="H764" s="135">
        <v>171.34</v>
      </c>
      <c r="I764" s="135">
        <v>171.34</v>
      </c>
      <c r="J764" s="135">
        <v>190.36</v>
      </c>
      <c r="K764" t="str">
        <f>VLOOKUP(C764,ResCat!$A$2:$B$268,2,FALSE)</f>
        <v>HMOFEP</v>
      </c>
    </row>
    <row r="765" spans="3:11" x14ac:dyDescent="0.25">
      <c r="C765" s="134" t="s">
        <v>93</v>
      </c>
      <c r="D765" s="134" t="s">
        <v>3</v>
      </c>
      <c r="E765" s="134" t="s">
        <v>320</v>
      </c>
      <c r="F765" s="134" t="s">
        <v>310</v>
      </c>
      <c r="G765" s="134" t="s">
        <v>315</v>
      </c>
      <c r="H765" s="135">
        <v>-457.3</v>
      </c>
      <c r="I765" s="135">
        <v>-416.15000000000003</v>
      </c>
      <c r="J765" s="135">
        <v>89.699999999999989</v>
      </c>
      <c r="K765" t="str">
        <f>VLOOKUP(C765,ResCat!$A$2:$B$268,2,FALSE)</f>
        <v>HMOFEP</v>
      </c>
    </row>
    <row r="766" spans="3:11" x14ac:dyDescent="0.25">
      <c r="C766" s="134" t="s">
        <v>93</v>
      </c>
      <c r="D766" s="134" t="s">
        <v>3</v>
      </c>
      <c r="E766" s="134" t="s">
        <v>322</v>
      </c>
      <c r="F766" s="134" t="s">
        <v>310</v>
      </c>
      <c r="G766" s="134" t="s">
        <v>341</v>
      </c>
      <c r="H766" s="135">
        <v>-796.47</v>
      </c>
      <c r="I766" s="135">
        <v>-1592.95</v>
      </c>
      <c r="J766" s="135">
        <v>-1382.25</v>
      </c>
      <c r="K766" t="str">
        <f>VLOOKUP(C766,ResCat!$A$2:$B$268,2,FALSE)</f>
        <v>HMOFEP</v>
      </c>
    </row>
    <row r="767" spans="3:11" x14ac:dyDescent="0.25">
      <c r="C767" s="134" t="s">
        <v>93</v>
      </c>
      <c r="D767" s="134" t="s">
        <v>3</v>
      </c>
      <c r="E767" s="134" t="s">
        <v>324</v>
      </c>
      <c r="F767" s="134" t="s">
        <v>310</v>
      </c>
      <c r="G767" s="134" t="s">
        <v>340</v>
      </c>
      <c r="H767" s="135">
        <v>9.6299999999999955</v>
      </c>
      <c r="I767" s="135">
        <v>-678.3900000000001</v>
      </c>
      <c r="J767" s="135">
        <v>804.02</v>
      </c>
      <c r="K767" t="str">
        <f>VLOOKUP(C767,ResCat!$A$2:$B$268,2,FALSE)</f>
        <v>HMOFEP</v>
      </c>
    </row>
    <row r="768" spans="3:11" x14ac:dyDescent="0.25">
      <c r="C768" s="134" t="s">
        <v>93</v>
      </c>
      <c r="D768" s="134" t="s">
        <v>3</v>
      </c>
      <c r="E768" s="134" t="s">
        <v>326</v>
      </c>
      <c r="F768" s="134" t="s">
        <v>310</v>
      </c>
      <c r="G768" s="134" t="s">
        <v>317</v>
      </c>
      <c r="H768" s="135">
        <v>1135.6800000000003</v>
      </c>
      <c r="I768" s="135">
        <v>532.46000000000026</v>
      </c>
      <c r="J768" s="135">
        <v>2847.79</v>
      </c>
      <c r="K768" t="str">
        <f>VLOOKUP(C768,ResCat!$A$2:$B$268,2,FALSE)</f>
        <v>HMOFEP</v>
      </c>
    </row>
    <row r="769" spans="3:11" x14ac:dyDescent="0.25">
      <c r="C769" s="134" t="s">
        <v>93</v>
      </c>
      <c r="D769" s="134" t="s">
        <v>3</v>
      </c>
      <c r="E769" s="134" t="s">
        <v>328</v>
      </c>
      <c r="F769" s="134" t="s">
        <v>310</v>
      </c>
      <c r="G769" s="134" t="s">
        <v>319</v>
      </c>
      <c r="H769" s="135">
        <v>-1624.3499999999997</v>
      </c>
      <c r="I769" s="135">
        <v>-2187.2800000000002</v>
      </c>
      <c r="J769" s="135">
        <v>119.36999999999966</v>
      </c>
      <c r="K769" t="str">
        <f>VLOOKUP(C769,ResCat!$A$2:$B$268,2,FALSE)</f>
        <v>HMOFEP</v>
      </c>
    </row>
    <row r="770" spans="3:11" x14ac:dyDescent="0.25">
      <c r="C770" s="134" t="s">
        <v>93</v>
      </c>
      <c r="D770" s="134" t="s">
        <v>3</v>
      </c>
      <c r="E770" s="134" t="s">
        <v>330</v>
      </c>
      <c r="F770" s="134" t="s">
        <v>310</v>
      </c>
      <c r="G770" s="134" t="s">
        <v>321</v>
      </c>
      <c r="H770" s="135">
        <v>1343.67</v>
      </c>
      <c r="I770" s="135">
        <v>588</v>
      </c>
      <c r="J770" s="135">
        <v>731.26000000000022</v>
      </c>
      <c r="K770" t="str">
        <f>VLOOKUP(C770,ResCat!$A$2:$B$268,2,FALSE)</f>
        <v>HMOFEP</v>
      </c>
    </row>
    <row r="771" spans="3:11" x14ac:dyDescent="0.25">
      <c r="C771" s="134" t="s">
        <v>93</v>
      </c>
      <c r="D771" s="134" t="s">
        <v>3</v>
      </c>
      <c r="E771" s="134" t="s">
        <v>332</v>
      </c>
      <c r="F771" s="134" t="s">
        <v>310</v>
      </c>
      <c r="G771" s="134" t="s">
        <v>323</v>
      </c>
      <c r="H771" s="135">
        <v>4408.18</v>
      </c>
      <c r="I771" s="135">
        <v>3777.59</v>
      </c>
      <c r="J771" s="135">
        <v>4768.8499999999995</v>
      </c>
      <c r="K771" t="str">
        <f>VLOOKUP(C771,ResCat!$A$2:$B$268,2,FALSE)</f>
        <v>HMOFEP</v>
      </c>
    </row>
    <row r="772" spans="3:11" x14ac:dyDescent="0.25">
      <c r="C772" s="134" t="s">
        <v>93</v>
      </c>
      <c r="D772" s="134" t="s">
        <v>3</v>
      </c>
      <c r="E772" s="134" t="s">
        <v>335</v>
      </c>
      <c r="F772" s="134" t="s">
        <v>310</v>
      </c>
      <c r="G772" s="134" t="s">
        <v>325</v>
      </c>
      <c r="H772" s="135">
        <v>3376.31</v>
      </c>
      <c r="I772" s="135">
        <v>3523.7499999999995</v>
      </c>
      <c r="J772" s="135">
        <v>5074.41</v>
      </c>
      <c r="K772" t="str">
        <f>VLOOKUP(C772,ResCat!$A$2:$B$268,2,FALSE)</f>
        <v>HMOFEP</v>
      </c>
    </row>
    <row r="773" spans="3:11" x14ac:dyDescent="0.25">
      <c r="C773" s="134" t="s">
        <v>93</v>
      </c>
      <c r="D773" s="134" t="s">
        <v>3</v>
      </c>
      <c r="E773" s="134" t="s">
        <v>4</v>
      </c>
      <c r="F773" s="134" t="s">
        <v>310</v>
      </c>
      <c r="G773" s="134" t="s">
        <v>327</v>
      </c>
      <c r="H773" s="135">
        <v>17069.190000000002</v>
      </c>
      <c r="I773" s="135">
        <v>19101.540000000005</v>
      </c>
      <c r="J773" s="135">
        <v>20587.75</v>
      </c>
      <c r="K773" t="str">
        <f>VLOOKUP(C773,ResCat!$A$2:$B$268,2,FALSE)</f>
        <v>HMOFEP</v>
      </c>
    </row>
    <row r="774" spans="3:11" x14ac:dyDescent="0.25">
      <c r="C774" s="134" t="s">
        <v>93</v>
      </c>
      <c r="D774" s="134" t="s">
        <v>3</v>
      </c>
      <c r="E774" s="134" t="s">
        <v>511</v>
      </c>
      <c r="F774" s="134" t="s">
        <v>310</v>
      </c>
      <c r="G774" s="134" t="s">
        <v>329</v>
      </c>
      <c r="H774" s="135">
        <v>8192.5799999999981</v>
      </c>
      <c r="I774" s="135">
        <v>9635.0400000000009</v>
      </c>
      <c r="J774" s="135">
        <v>14530.519999999999</v>
      </c>
      <c r="K774" t="str">
        <f>VLOOKUP(C774,ResCat!$A$2:$B$268,2,FALSE)</f>
        <v>HMOFEP</v>
      </c>
    </row>
    <row r="775" spans="3:11" x14ac:dyDescent="0.25">
      <c r="C775" s="134" t="s">
        <v>93</v>
      </c>
      <c r="D775" s="134" t="s">
        <v>3</v>
      </c>
      <c r="E775" s="134" t="s">
        <v>969</v>
      </c>
      <c r="F775" s="134" t="s">
        <v>310</v>
      </c>
      <c r="G775" s="134" t="s">
        <v>331</v>
      </c>
      <c r="H775" s="135">
        <v>11646.51</v>
      </c>
      <c r="I775" s="135">
        <v>12484.99</v>
      </c>
      <c r="J775" s="135">
        <v>21870.7</v>
      </c>
      <c r="K775" t="str">
        <f>VLOOKUP(C775,ResCat!$A$2:$B$268,2,FALSE)</f>
        <v>HMOFEP</v>
      </c>
    </row>
    <row r="776" spans="3:11" x14ac:dyDescent="0.25">
      <c r="C776" s="134" t="s">
        <v>93</v>
      </c>
      <c r="D776" s="134" t="s">
        <v>3</v>
      </c>
      <c r="E776" s="134" t="s">
        <v>961</v>
      </c>
      <c r="F776" s="134" t="s">
        <v>310</v>
      </c>
      <c r="G776" s="134" t="s">
        <v>334</v>
      </c>
      <c r="H776" s="135">
        <v>14354.210000000003</v>
      </c>
      <c r="I776" s="135">
        <v>16478.93</v>
      </c>
      <c r="J776" s="135">
        <v>34334.679999999993</v>
      </c>
      <c r="K776" t="str">
        <f>VLOOKUP(C776,ResCat!$A$2:$B$268,2,FALSE)</f>
        <v>HMOFEP</v>
      </c>
    </row>
    <row r="777" spans="3:11" x14ac:dyDescent="0.25">
      <c r="C777" s="134" t="s">
        <v>93</v>
      </c>
      <c r="D777" s="134" t="s">
        <v>3</v>
      </c>
      <c r="E777" s="134" t="s">
        <v>970</v>
      </c>
      <c r="F777" s="134" t="s">
        <v>310</v>
      </c>
      <c r="G777" s="134" t="s">
        <v>333</v>
      </c>
      <c r="H777" s="135">
        <v>49829.909999999953</v>
      </c>
      <c r="I777" s="135">
        <v>56515.539999999986</v>
      </c>
      <c r="J777" s="135">
        <v>96950.020000000033</v>
      </c>
      <c r="K777" t="str">
        <f>VLOOKUP(C777,ResCat!$A$2:$B$268,2,FALSE)</f>
        <v>HMOFEP</v>
      </c>
    </row>
    <row r="778" spans="3:11" x14ac:dyDescent="0.25">
      <c r="C778" s="134" t="s">
        <v>93</v>
      </c>
      <c r="D778" s="134" t="s">
        <v>3</v>
      </c>
      <c r="E778" s="134" t="s">
        <v>1023</v>
      </c>
      <c r="F778" s="134" t="s">
        <v>310</v>
      </c>
      <c r="G778" s="134" t="s">
        <v>308</v>
      </c>
      <c r="H778" s="135">
        <v>38906.169999999991</v>
      </c>
      <c r="I778" s="135">
        <v>46990.8</v>
      </c>
      <c r="J778" s="135">
        <v>86719.770000000019</v>
      </c>
      <c r="K778" t="str">
        <f>VLOOKUP(C778,ResCat!$A$2:$B$268,2,FALSE)</f>
        <v>HMOFEP</v>
      </c>
    </row>
    <row r="779" spans="3:11" x14ac:dyDescent="0.25">
      <c r="C779" s="134" t="s">
        <v>93</v>
      </c>
      <c r="D779" s="134" t="s">
        <v>0</v>
      </c>
      <c r="E779" s="134" t="s">
        <v>366</v>
      </c>
      <c r="F779" s="134" t="s">
        <v>310</v>
      </c>
      <c r="G779" s="134" t="s">
        <v>311</v>
      </c>
      <c r="H779" s="135">
        <v>32353.79</v>
      </c>
      <c r="I779" s="135">
        <v>32353.79</v>
      </c>
      <c r="J779" s="135">
        <v>5597</v>
      </c>
      <c r="K779" t="str">
        <f>VLOOKUP(C779,ResCat!$A$2:$B$268,2,FALSE)</f>
        <v>HMOFEP</v>
      </c>
    </row>
    <row r="780" spans="3:11" x14ac:dyDescent="0.25">
      <c r="C780" s="134" t="s">
        <v>93</v>
      </c>
      <c r="D780" s="134" t="s">
        <v>0</v>
      </c>
      <c r="E780" s="134" t="s">
        <v>352</v>
      </c>
      <c r="F780" s="134" t="s">
        <v>310</v>
      </c>
      <c r="G780" s="134" t="s">
        <v>351</v>
      </c>
      <c r="H780" s="135">
        <v>-513.17999999999995</v>
      </c>
      <c r="I780" s="135">
        <v>-513.18000000000006</v>
      </c>
      <c r="J780" s="135">
        <v>0</v>
      </c>
      <c r="K780" t="str">
        <f>VLOOKUP(C780,ResCat!$A$2:$B$268,2,FALSE)</f>
        <v>HMOFEP</v>
      </c>
    </row>
    <row r="781" spans="3:11" x14ac:dyDescent="0.25">
      <c r="C781" s="134" t="s">
        <v>93</v>
      </c>
      <c r="D781" s="134" t="s">
        <v>0</v>
      </c>
      <c r="E781" s="134" t="s">
        <v>361</v>
      </c>
      <c r="F781" s="134" t="s">
        <v>310</v>
      </c>
      <c r="G781" s="134" t="s">
        <v>355</v>
      </c>
      <c r="H781" s="135">
        <v>-613</v>
      </c>
      <c r="I781" s="135">
        <v>-613</v>
      </c>
      <c r="J781" s="135">
        <v>0</v>
      </c>
      <c r="K781" t="str">
        <f>VLOOKUP(C781,ResCat!$A$2:$B$268,2,FALSE)</f>
        <v>HMOFEP</v>
      </c>
    </row>
    <row r="782" spans="3:11" x14ac:dyDescent="0.25">
      <c r="C782" s="134" t="s">
        <v>93</v>
      </c>
      <c r="D782" s="134" t="s">
        <v>0</v>
      </c>
      <c r="E782" s="134" t="s">
        <v>312</v>
      </c>
      <c r="F782" s="134" t="s">
        <v>310</v>
      </c>
      <c r="G782" s="134" t="s">
        <v>364</v>
      </c>
      <c r="H782" s="135">
        <v>-2954.69</v>
      </c>
      <c r="I782" s="135">
        <v>-2954.69</v>
      </c>
      <c r="J782" s="135">
        <v>0</v>
      </c>
      <c r="K782" t="str">
        <f>VLOOKUP(C782,ResCat!$A$2:$B$268,2,FALSE)</f>
        <v>HMOFEP</v>
      </c>
    </row>
    <row r="783" spans="3:11" x14ac:dyDescent="0.25">
      <c r="C783" s="134" t="s">
        <v>93</v>
      </c>
      <c r="D783" s="134" t="s">
        <v>0</v>
      </c>
      <c r="E783" s="134" t="s">
        <v>314</v>
      </c>
      <c r="F783" s="134" t="s">
        <v>310</v>
      </c>
      <c r="G783" s="134" t="s">
        <v>356</v>
      </c>
      <c r="H783" s="135">
        <v>-688</v>
      </c>
      <c r="I783" s="135">
        <v>3242</v>
      </c>
      <c r="J783" s="135">
        <v>32997.58</v>
      </c>
      <c r="K783" t="str">
        <f>VLOOKUP(C783,ResCat!$A$2:$B$268,2,FALSE)</f>
        <v>HMOFEP</v>
      </c>
    </row>
    <row r="784" spans="3:11" x14ac:dyDescent="0.25">
      <c r="C784" s="134" t="s">
        <v>93</v>
      </c>
      <c r="D784" s="134" t="s">
        <v>0</v>
      </c>
      <c r="E784" s="134" t="s">
        <v>339</v>
      </c>
      <c r="F784" s="134" t="s">
        <v>310</v>
      </c>
      <c r="G784" s="134" t="s">
        <v>353</v>
      </c>
      <c r="H784" s="135">
        <v>33.909999999999997</v>
      </c>
      <c r="I784" s="135">
        <v>166.85000000000002</v>
      </c>
      <c r="J784" s="135">
        <v>722.93</v>
      </c>
      <c r="K784" t="str">
        <f>VLOOKUP(C784,ResCat!$A$2:$B$268,2,FALSE)</f>
        <v>HMOFEP</v>
      </c>
    </row>
    <row r="785" spans="3:11" x14ac:dyDescent="0.25">
      <c r="C785" s="134" t="s">
        <v>93</v>
      </c>
      <c r="D785" s="134" t="s">
        <v>0</v>
      </c>
      <c r="E785" s="134" t="s">
        <v>342</v>
      </c>
      <c r="F785" s="134" t="s">
        <v>310</v>
      </c>
      <c r="G785" s="134" t="s">
        <v>348</v>
      </c>
      <c r="H785" s="135">
        <v>-52.25</v>
      </c>
      <c r="I785" s="135">
        <v>-256.58</v>
      </c>
      <c r="J785" s="135">
        <v>-4224.6000000000004</v>
      </c>
      <c r="K785" t="str">
        <f>VLOOKUP(C785,ResCat!$A$2:$B$268,2,FALSE)</f>
        <v>HMOFEP</v>
      </c>
    </row>
    <row r="786" spans="3:11" x14ac:dyDescent="0.25">
      <c r="C786" s="134" t="s">
        <v>93</v>
      </c>
      <c r="D786" s="134" t="s">
        <v>0</v>
      </c>
      <c r="E786" s="134" t="s">
        <v>316</v>
      </c>
      <c r="F786" s="134" t="s">
        <v>310</v>
      </c>
      <c r="G786" s="134" t="s">
        <v>313</v>
      </c>
      <c r="H786" s="135">
        <v>33.610000000000014</v>
      </c>
      <c r="I786" s="135">
        <v>5724.9299999999994</v>
      </c>
      <c r="J786" s="135">
        <v>23162.35</v>
      </c>
      <c r="K786" t="str">
        <f>VLOOKUP(C786,ResCat!$A$2:$B$268,2,FALSE)</f>
        <v>HMOFEP</v>
      </c>
    </row>
    <row r="787" spans="3:11" x14ac:dyDescent="0.25">
      <c r="C787" s="134" t="s">
        <v>93</v>
      </c>
      <c r="D787" s="134" t="s">
        <v>0</v>
      </c>
      <c r="E787" s="134" t="s">
        <v>324</v>
      </c>
      <c r="F787" s="134" t="s">
        <v>310</v>
      </c>
      <c r="G787" s="134" t="s">
        <v>340</v>
      </c>
      <c r="H787" s="135">
        <v>-55799.580000000016</v>
      </c>
      <c r="I787" s="135">
        <v>-53746.260000000009</v>
      </c>
      <c r="J787" s="135">
        <v>48204</v>
      </c>
      <c r="K787" t="str">
        <f>VLOOKUP(C787,ResCat!$A$2:$B$268,2,FALSE)</f>
        <v>HMOFEP</v>
      </c>
    </row>
    <row r="788" spans="3:11" x14ac:dyDescent="0.25">
      <c r="C788" s="134" t="s">
        <v>93</v>
      </c>
      <c r="D788" s="134" t="s">
        <v>0</v>
      </c>
      <c r="E788" s="134" t="s">
        <v>326</v>
      </c>
      <c r="F788" s="134" t="s">
        <v>310</v>
      </c>
      <c r="G788" s="134" t="s">
        <v>317</v>
      </c>
      <c r="H788" s="135">
        <v>-84897</v>
      </c>
      <c r="I788" s="135">
        <v>-86097</v>
      </c>
      <c r="J788" s="135">
        <v>-300289.82</v>
      </c>
      <c r="K788" t="str">
        <f>VLOOKUP(C788,ResCat!$A$2:$B$268,2,FALSE)</f>
        <v>HMOFEP</v>
      </c>
    </row>
    <row r="789" spans="3:11" x14ac:dyDescent="0.25">
      <c r="C789" s="134" t="s">
        <v>93</v>
      </c>
      <c r="D789" s="134" t="s">
        <v>0</v>
      </c>
      <c r="E789" s="134" t="s">
        <v>328</v>
      </c>
      <c r="F789" s="134" t="s">
        <v>310</v>
      </c>
      <c r="G789" s="134" t="s">
        <v>319</v>
      </c>
      <c r="H789" s="135">
        <v>6063.3099999999995</v>
      </c>
      <c r="I789" s="135">
        <v>6863.3099999999995</v>
      </c>
      <c r="J789" s="135">
        <v>6863.3099999999995</v>
      </c>
      <c r="K789" t="str">
        <f>VLOOKUP(C789,ResCat!$A$2:$B$268,2,FALSE)</f>
        <v>HMOFEP</v>
      </c>
    </row>
    <row r="790" spans="3:11" x14ac:dyDescent="0.25">
      <c r="C790" s="134" t="s">
        <v>93</v>
      </c>
      <c r="D790" s="134" t="s">
        <v>0</v>
      </c>
      <c r="E790" s="134" t="s">
        <v>330</v>
      </c>
      <c r="F790" s="134" t="s">
        <v>310</v>
      </c>
      <c r="G790" s="134" t="s">
        <v>321</v>
      </c>
      <c r="H790" s="135">
        <v>-5816.9999999999964</v>
      </c>
      <c r="I790" s="135">
        <v>-4649.13</v>
      </c>
      <c r="J790" s="135">
        <v>-92648.059999999983</v>
      </c>
      <c r="K790" t="str">
        <f>VLOOKUP(C790,ResCat!$A$2:$B$268,2,FALSE)</f>
        <v>HMOFEP</v>
      </c>
    </row>
    <row r="791" spans="3:11" x14ac:dyDescent="0.25">
      <c r="C791" s="134" t="s">
        <v>93</v>
      </c>
      <c r="D791" s="134" t="s">
        <v>0</v>
      </c>
      <c r="E791" s="134" t="s">
        <v>332</v>
      </c>
      <c r="F791" s="134" t="s">
        <v>310</v>
      </c>
      <c r="G791" s="134" t="s">
        <v>323</v>
      </c>
      <c r="H791" s="135">
        <v>-42665.39</v>
      </c>
      <c r="I791" s="135">
        <v>-43865.39</v>
      </c>
      <c r="J791" s="135">
        <v>-118396.90000000001</v>
      </c>
      <c r="K791" t="str">
        <f>VLOOKUP(C791,ResCat!$A$2:$B$268,2,FALSE)</f>
        <v>HMOFEP</v>
      </c>
    </row>
    <row r="792" spans="3:11" x14ac:dyDescent="0.25">
      <c r="C792" s="134" t="s">
        <v>93</v>
      </c>
      <c r="D792" s="134" t="s">
        <v>0</v>
      </c>
      <c r="E792" s="134" t="s">
        <v>335</v>
      </c>
      <c r="F792" s="134" t="s">
        <v>310</v>
      </c>
      <c r="G792" s="134" t="s">
        <v>325</v>
      </c>
      <c r="H792" s="135">
        <v>51732.56</v>
      </c>
      <c r="I792" s="135">
        <v>52532.56</v>
      </c>
      <c r="J792" s="135">
        <v>142770.62</v>
      </c>
      <c r="K792" t="str">
        <f>VLOOKUP(C792,ResCat!$A$2:$B$268,2,FALSE)</f>
        <v>HMOFEP</v>
      </c>
    </row>
    <row r="793" spans="3:11" x14ac:dyDescent="0.25">
      <c r="C793" s="134" t="s">
        <v>93</v>
      </c>
      <c r="D793" s="134" t="s">
        <v>0</v>
      </c>
      <c r="E793" s="134" t="s">
        <v>4</v>
      </c>
      <c r="F793" s="134" t="s">
        <v>310</v>
      </c>
      <c r="G793" s="134" t="s">
        <v>327</v>
      </c>
      <c r="H793" s="135">
        <v>22694.559999999998</v>
      </c>
      <c r="I793" s="135">
        <v>22990.469999999998</v>
      </c>
      <c r="J793" s="135">
        <v>68549.94</v>
      </c>
      <c r="K793" t="str">
        <f>VLOOKUP(C793,ResCat!$A$2:$B$268,2,FALSE)</f>
        <v>HMOFEP</v>
      </c>
    </row>
    <row r="794" spans="3:11" x14ac:dyDescent="0.25">
      <c r="C794" s="134" t="s">
        <v>93</v>
      </c>
      <c r="D794" s="134" t="s">
        <v>0</v>
      </c>
      <c r="E794" s="134" t="s">
        <v>511</v>
      </c>
      <c r="F794" s="134" t="s">
        <v>310</v>
      </c>
      <c r="G794" s="134" t="s">
        <v>329</v>
      </c>
      <c r="H794" s="135">
        <v>54662.15</v>
      </c>
      <c r="I794" s="135">
        <v>77764.59</v>
      </c>
      <c r="J794" s="135">
        <v>418910.56</v>
      </c>
      <c r="K794" t="str">
        <f>VLOOKUP(C794,ResCat!$A$2:$B$268,2,FALSE)</f>
        <v>HMOFEP</v>
      </c>
    </row>
    <row r="795" spans="3:11" x14ac:dyDescent="0.25">
      <c r="C795" s="134" t="s">
        <v>93</v>
      </c>
      <c r="D795" s="134" t="s">
        <v>0</v>
      </c>
      <c r="E795" s="134" t="s">
        <v>969</v>
      </c>
      <c r="F795" s="134" t="s">
        <v>310</v>
      </c>
      <c r="G795" s="134" t="s">
        <v>331</v>
      </c>
      <c r="H795" s="135">
        <v>29607.760000000002</v>
      </c>
      <c r="I795" s="135">
        <v>41934.1</v>
      </c>
      <c r="J795" s="135">
        <v>125573.69</v>
      </c>
      <c r="K795" t="str">
        <f>VLOOKUP(C795,ResCat!$A$2:$B$268,2,FALSE)</f>
        <v>HMOFEP</v>
      </c>
    </row>
    <row r="796" spans="3:11" x14ac:dyDescent="0.25">
      <c r="C796" s="134" t="s">
        <v>93</v>
      </c>
      <c r="D796" s="134" t="s">
        <v>0</v>
      </c>
      <c r="E796" s="134" t="s">
        <v>961</v>
      </c>
      <c r="F796" s="134" t="s">
        <v>310</v>
      </c>
      <c r="G796" s="134" t="s">
        <v>334</v>
      </c>
      <c r="H796" s="135">
        <v>459692.87999999995</v>
      </c>
      <c r="I796" s="135">
        <v>762070.2799999998</v>
      </c>
      <c r="J796" s="135">
        <v>3045437.17</v>
      </c>
      <c r="K796" t="str">
        <f>VLOOKUP(C796,ResCat!$A$2:$B$268,2,FALSE)</f>
        <v>HMOFEP</v>
      </c>
    </row>
    <row r="797" spans="3:11" x14ac:dyDescent="0.25">
      <c r="C797" s="134" t="s">
        <v>93</v>
      </c>
      <c r="D797" s="134" t="s">
        <v>0</v>
      </c>
      <c r="E797" s="134" t="s">
        <v>970</v>
      </c>
      <c r="F797" s="134" t="s">
        <v>310</v>
      </c>
      <c r="G797" s="134" t="s">
        <v>333</v>
      </c>
      <c r="H797" s="135">
        <v>396075.01999999973</v>
      </c>
      <c r="I797" s="135">
        <v>461115.76</v>
      </c>
      <c r="J797" s="135">
        <v>2454300.6800000006</v>
      </c>
      <c r="K797" t="str">
        <f>VLOOKUP(C797,ResCat!$A$2:$B$268,2,FALSE)</f>
        <v>HMOFEP</v>
      </c>
    </row>
    <row r="798" spans="3:11" x14ac:dyDescent="0.25">
      <c r="C798" s="134" t="s">
        <v>93</v>
      </c>
      <c r="D798" s="134" t="s">
        <v>0</v>
      </c>
      <c r="E798" s="134" t="s">
        <v>1023</v>
      </c>
      <c r="F798" s="134" t="s">
        <v>310</v>
      </c>
      <c r="G798" s="134" t="s">
        <v>308</v>
      </c>
      <c r="H798" s="135">
        <v>157686</v>
      </c>
      <c r="I798" s="135">
        <v>169223.89</v>
      </c>
      <c r="J798" s="135">
        <v>557873.5199999999</v>
      </c>
      <c r="K798" t="str">
        <f>VLOOKUP(C798,ResCat!$A$2:$B$268,2,FALSE)</f>
        <v>HMOFEP</v>
      </c>
    </row>
    <row r="799" spans="3:11" x14ac:dyDescent="0.25">
      <c r="C799" s="134" t="s">
        <v>93</v>
      </c>
      <c r="D799" s="134" t="s">
        <v>2</v>
      </c>
      <c r="E799" s="134" t="s">
        <v>309</v>
      </c>
      <c r="F799" s="134" t="s">
        <v>310</v>
      </c>
      <c r="G799" s="134" t="s">
        <v>311</v>
      </c>
      <c r="H799" s="135">
        <v>-421.97</v>
      </c>
      <c r="I799" s="135">
        <v>-421.97</v>
      </c>
      <c r="J799" s="135">
        <v>-761.94999999999993</v>
      </c>
      <c r="K799" t="str">
        <f>VLOOKUP(C799,ResCat!$A$2:$B$268,2,FALSE)</f>
        <v>HMOFEP</v>
      </c>
    </row>
    <row r="800" spans="3:11" x14ac:dyDescent="0.25">
      <c r="C800" s="134" t="s">
        <v>93</v>
      </c>
      <c r="D800" s="134" t="s">
        <v>2</v>
      </c>
      <c r="E800" s="134" t="s">
        <v>1026</v>
      </c>
      <c r="F800" s="134" t="s">
        <v>310</v>
      </c>
      <c r="G800" s="134" t="s">
        <v>311</v>
      </c>
      <c r="H800" s="135">
        <v>37.590000000000003</v>
      </c>
      <c r="I800" s="135">
        <v>37.590000000000003</v>
      </c>
      <c r="J800" s="135">
        <v>37.590000000000003</v>
      </c>
      <c r="K800" t="str">
        <f>VLOOKUP(C800,ResCat!$A$2:$B$268,2,FALSE)</f>
        <v>HMOFEP</v>
      </c>
    </row>
    <row r="801" spans="3:11" x14ac:dyDescent="0.25">
      <c r="C801" s="134" t="s">
        <v>93</v>
      </c>
      <c r="D801" s="134" t="s">
        <v>2</v>
      </c>
      <c r="E801" s="134" t="s">
        <v>362</v>
      </c>
      <c r="F801" s="134" t="s">
        <v>310</v>
      </c>
      <c r="G801" s="134" t="s">
        <v>311</v>
      </c>
      <c r="H801" s="135">
        <v>336.4</v>
      </c>
      <c r="I801" s="135">
        <v>416.4</v>
      </c>
      <c r="J801" s="135">
        <v>416.4</v>
      </c>
      <c r="K801" t="str">
        <f>VLOOKUP(C801,ResCat!$A$2:$B$268,2,FALSE)</f>
        <v>HMOFEP</v>
      </c>
    </row>
    <row r="802" spans="3:11" x14ac:dyDescent="0.25">
      <c r="C802" s="134" t="s">
        <v>93</v>
      </c>
      <c r="D802" s="134" t="s">
        <v>2</v>
      </c>
      <c r="E802" s="134" t="s">
        <v>1027</v>
      </c>
      <c r="F802" s="134" t="s">
        <v>310</v>
      </c>
      <c r="G802" s="134" t="s">
        <v>311</v>
      </c>
      <c r="H802" s="135">
        <v>91.57</v>
      </c>
      <c r="I802" s="135">
        <v>131.57</v>
      </c>
      <c r="J802" s="135">
        <v>131.57</v>
      </c>
      <c r="K802" t="str">
        <f>VLOOKUP(C802,ResCat!$A$2:$B$268,2,FALSE)</f>
        <v>HMOFEP</v>
      </c>
    </row>
    <row r="803" spans="3:11" x14ac:dyDescent="0.25">
      <c r="C803" s="134" t="s">
        <v>93</v>
      </c>
      <c r="D803" s="134" t="s">
        <v>2</v>
      </c>
      <c r="E803" s="134" t="s">
        <v>1028</v>
      </c>
      <c r="F803" s="134" t="s">
        <v>310</v>
      </c>
      <c r="G803" s="134" t="s">
        <v>311</v>
      </c>
      <c r="H803" s="135">
        <v>71</v>
      </c>
      <c r="I803" s="135">
        <v>71</v>
      </c>
      <c r="J803" s="135">
        <v>71</v>
      </c>
      <c r="K803" t="str">
        <f>VLOOKUP(C803,ResCat!$A$2:$B$268,2,FALSE)</f>
        <v>HMOFEP</v>
      </c>
    </row>
    <row r="804" spans="3:11" x14ac:dyDescent="0.25">
      <c r="C804" s="134" t="s">
        <v>93</v>
      </c>
      <c r="D804" s="134" t="s">
        <v>2</v>
      </c>
      <c r="E804" s="134" t="s">
        <v>363</v>
      </c>
      <c r="F804" s="134" t="s">
        <v>310</v>
      </c>
      <c r="G804" s="134" t="s">
        <v>311</v>
      </c>
      <c r="H804" s="135">
        <v>142.71</v>
      </c>
      <c r="I804" s="135">
        <v>182.71</v>
      </c>
      <c r="J804" s="135">
        <v>232.71</v>
      </c>
      <c r="K804" t="str">
        <f>VLOOKUP(C804,ResCat!$A$2:$B$268,2,FALSE)</f>
        <v>HMOFEP</v>
      </c>
    </row>
    <row r="805" spans="3:11" x14ac:dyDescent="0.25">
      <c r="C805" s="134" t="s">
        <v>93</v>
      </c>
      <c r="D805" s="134" t="s">
        <v>2</v>
      </c>
      <c r="E805" s="134" t="s">
        <v>1029</v>
      </c>
      <c r="F805" s="134" t="s">
        <v>310</v>
      </c>
      <c r="G805" s="134" t="s">
        <v>311</v>
      </c>
      <c r="H805" s="135">
        <v>71</v>
      </c>
      <c r="I805" s="135">
        <v>71</v>
      </c>
      <c r="J805" s="135">
        <v>71</v>
      </c>
      <c r="K805" t="str">
        <f>VLOOKUP(C805,ResCat!$A$2:$B$268,2,FALSE)</f>
        <v>HMOFEP</v>
      </c>
    </row>
    <row r="806" spans="3:11" x14ac:dyDescent="0.25">
      <c r="C806" s="134" t="s">
        <v>93</v>
      </c>
      <c r="D806" s="134" t="s">
        <v>2</v>
      </c>
      <c r="E806" s="134" t="s">
        <v>349</v>
      </c>
      <c r="F806" s="134" t="s">
        <v>310</v>
      </c>
      <c r="G806" s="134" t="s">
        <v>311</v>
      </c>
      <c r="H806" s="135">
        <v>74</v>
      </c>
      <c r="I806" s="135">
        <v>74</v>
      </c>
      <c r="J806" s="135">
        <v>95.539999999999992</v>
      </c>
      <c r="K806" t="str">
        <f>VLOOKUP(C806,ResCat!$A$2:$B$268,2,FALSE)</f>
        <v>HMOFEP</v>
      </c>
    </row>
    <row r="807" spans="3:11" x14ac:dyDescent="0.25">
      <c r="C807" s="134" t="s">
        <v>93</v>
      </c>
      <c r="D807" s="134" t="s">
        <v>2</v>
      </c>
      <c r="E807" s="134" t="s">
        <v>350</v>
      </c>
      <c r="F807" s="134" t="s">
        <v>310</v>
      </c>
      <c r="G807" s="134" t="s">
        <v>311</v>
      </c>
      <c r="H807" s="135">
        <v>-158.83000000000001</v>
      </c>
      <c r="I807" s="135">
        <v>-158.83000000000001</v>
      </c>
      <c r="J807" s="135">
        <v>-158.83000000000001</v>
      </c>
      <c r="K807" t="str">
        <f>VLOOKUP(C807,ResCat!$A$2:$B$268,2,FALSE)</f>
        <v>HMOFEP</v>
      </c>
    </row>
    <row r="808" spans="3:11" x14ac:dyDescent="0.25">
      <c r="C808" s="134" t="s">
        <v>93</v>
      </c>
      <c r="D808" s="134" t="s">
        <v>2</v>
      </c>
      <c r="E808" s="134" t="s">
        <v>359</v>
      </c>
      <c r="F808" s="134" t="s">
        <v>310</v>
      </c>
      <c r="G808" s="134" t="s">
        <v>311</v>
      </c>
      <c r="H808" s="135">
        <v>184.16</v>
      </c>
      <c r="I808" s="135">
        <v>204.16</v>
      </c>
      <c r="J808" s="135">
        <v>204.16</v>
      </c>
      <c r="K808" t="str">
        <f>VLOOKUP(C808,ResCat!$A$2:$B$268,2,FALSE)</f>
        <v>HMOFEP</v>
      </c>
    </row>
    <row r="809" spans="3:11" x14ac:dyDescent="0.25">
      <c r="C809" s="134" t="s">
        <v>93</v>
      </c>
      <c r="D809" s="134" t="s">
        <v>2</v>
      </c>
      <c r="E809" s="134" t="s">
        <v>354</v>
      </c>
      <c r="F809" s="134" t="s">
        <v>310</v>
      </c>
      <c r="G809" s="134" t="s">
        <v>311</v>
      </c>
      <c r="H809" s="135">
        <v>282.35000000000002</v>
      </c>
      <c r="I809" s="135">
        <v>282.35000000000002</v>
      </c>
      <c r="J809" s="135">
        <v>282.35000000000002</v>
      </c>
      <c r="K809" t="str">
        <f>VLOOKUP(C809,ResCat!$A$2:$B$268,2,FALSE)</f>
        <v>HMOFEP</v>
      </c>
    </row>
    <row r="810" spans="3:11" x14ac:dyDescent="0.25">
      <c r="C810" s="134" t="s">
        <v>93</v>
      </c>
      <c r="D810" s="134" t="s">
        <v>2</v>
      </c>
      <c r="E810" s="134" t="s">
        <v>337</v>
      </c>
      <c r="F810" s="134" t="s">
        <v>310</v>
      </c>
      <c r="G810" s="134" t="s">
        <v>311</v>
      </c>
      <c r="H810" s="135">
        <v>60.3</v>
      </c>
      <c r="I810" s="135">
        <v>80.3</v>
      </c>
      <c r="J810" s="135">
        <v>80.3</v>
      </c>
      <c r="K810" t="str">
        <f>VLOOKUP(C810,ResCat!$A$2:$B$268,2,FALSE)</f>
        <v>HMOFEP</v>
      </c>
    </row>
    <row r="811" spans="3:11" x14ac:dyDescent="0.25">
      <c r="C811" s="134" t="s">
        <v>93</v>
      </c>
      <c r="D811" s="134" t="s">
        <v>2</v>
      </c>
      <c r="E811" s="134" t="s">
        <v>352</v>
      </c>
      <c r="F811" s="134" t="s">
        <v>310</v>
      </c>
      <c r="G811" s="134" t="s">
        <v>351</v>
      </c>
      <c r="H811" s="135">
        <v>45.61999999999999</v>
      </c>
      <c r="I811" s="135">
        <v>81.72</v>
      </c>
      <c r="J811" s="135">
        <v>80.419999999999931</v>
      </c>
      <c r="K811" t="str">
        <f>VLOOKUP(C811,ResCat!$A$2:$B$268,2,FALSE)</f>
        <v>HMOFEP</v>
      </c>
    </row>
    <row r="812" spans="3:11" x14ac:dyDescent="0.25">
      <c r="C812" s="134" t="s">
        <v>93</v>
      </c>
      <c r="D812" s="134" t="s">
        <v>2</v>
      </c>
      <c r="E812" s="134" t="s">
        <v>347</v>
      </c>
      <c r="F812" s="134" t="s">
        <v>310</v>
      </c>
      <c r="G812" s="134" t="s">
        <v>360</v>
      </c>
      <c r="H812" s="135">
        <v>1163.18</v>
      </c>
      <c r="I812" s="135">
        <v>1163.18</v>
      </c>
      <c r="J812" s="135">
        <v>3008</v>
      </c>
      <c r="K812" t="str">
        <f>VLOOKUP(C812,ResCat!$A$2:$B$268,2,FALSE)</f>
        <v>HMOFEP</v>
      </c>
    </row>
    <row r="813" spans="3:11" x14ac:dyDescent="0.25">
      <c r="C813" s="134" t="s">
        <v>93</v>
      </c>
      <c r="D813" s="134" t="s">
        <v>2</v>
      </c>
      <c r="E813" s="134" t="s">
        <v>361</v>
      </c>
      <c r="F813" s="134" t="s">
        <v>310</v>
      </c>
      <c r="G813" s="134" t="s">
        <v>355</v>
      </c>
      <c r="H813" s="135">
        <v>51.569999999999993</v>
      </c>
      <c r="I813" s="135">
        <v>71.569999999999993</v>
      </c>
      <c r="J813" s="135">
        <v>328.15999999999997</v>
      </c>
      <c r="K813" t="str">
        <f>VLOOKUP(C813,ResCat!$A$2:$B$268,2,FALSE)</f>
        <v>HMOFEP</v>
      </c>
    </row>
    <row r="814" spans="3:11" x14ac:dyDescent="0.25">
      <c r="C814" s="134" t="s">
        <v>93</v>
      </c>
      <c r="D814" s="134" t="s">
        <v>2</v>
      </c>
      <c r="E814" s="134" t="s">
        <v>312</v>
      </c>
      <c r="F814" s="134" t="s">
        <v>310</v>
      </c>
      <c r="G814" s="134" t="s">
        <v>364</v>
      </c>
      <c r="H814" s="135">
        <v>229.64</v>
      </c>
      <c r="I814" s="135">
        <v>269.64</v>
      </c>
      <c r="J814" s="135">
        <v>700.00999999999988</v>
      </c>
      <c r="K814" t="str">
        <f>VLOOKUP(C814,ResCat!$A$2:$B$268,2,FALSE)</f>
        <v>HMOFEP</v>
      </c>
    </row>
    <row r="815" spans="3:11" x14ac:dyDescent="0.25">
      <c r="C815" s="134" t="s">
        <v>93</v>
      </c>
      <c r="D815" s="134" t="s">
        <v>2</v>
      </c>
      <c r="E815" s="134" t="s">
        <v>357</v>
      </c>
      <c r="F815" s="134" t="s">
        <v>310</v>
      </c>
      <c r="G815" s="134" t="s">
        <v>338</v>
      </c>
      <c r="H815" s="135">
        <v>231.63</v>
      </c>
      <c r="I815" s="135">
        <v>251.63</v>
      </c>
      <c r="J815" s="135">
        <v>251.63</v>
      </c>
      <c r="K815" t="str">
        <f>VLOOKUP(C815,ResCat!$A$2:$B$268,2,FALSE)</f>
        <v>HMOFEP</v>
      </c>
    </row>
    <row r="816" spans="3:11" x14ac:dyDescent="0.25">
      <c r="C816" s="134" t="s">
        <v>93</v>
      </c>
      <c r="D816" s="134" t="s">
        <v>2</v>
      </c>
      <c r="E816" s="134" t="s">
        <v>314</v>
      </c>
      <c r="F816" s="134" t="s">
        <v>310</v>
      </c>
      <c r="G816" s="134" t="s">
        <v>356</v>
      </c>
      <c r="H816" s="135">
        <v>262.06000000000006</v>
      </c>
      <c r="I816" s="135">
        <v>262.06000000000006</v>
      </c>
      <c r="J816" s="135">
        <v>614.91000000000008</v>
      </c>
      <c r="K816" t="str">
        <f>VLOOKUP(C816,ResCat!$A$2:$B$268,2,FALSE)</f>
        <v>HMOFEP</v>
      </c>
    </row>
    <row r="817" spans="3:11" x14ac:dyDescent="0.25">
      <c r="C817" s="134" t="s">
        <v>93</v>
      </c>
      <c r="D817" s="134" t="s">
        <v>2</v>
      </c>
      <c r="E817" s="134" t="s">
        <v>339</v>
      </c>
      <c r="F817" s="134" t="s">
        <v>310</v>
      </c>
      <c r="G817" s="134" t="s">
        <v>353</v>
      </c>
      <c r="H817" s="135">
        <v>2145.83</v>
      </c>
      <c r="I817" s="135">
        <v>2305.83</v>
      </c>
      <c r="J817" s="135">
        <v>1872.1399999999999</v>
      </c>
      <c r="K817" t="str">
        <f>VLOOKUP(C817,ResCat!$A$2:$B$268,2,FALSE)</f>
        <v>HMOFEP</v>
      </c>
    </row>
    <row r="818" spans="3:11" x14ac:dyDescent="0.25">
      <c r="C818" s="134" t="s">
        <v>93</v>
      </c>
      <c r="D818" s="134" t="s">
        <v>2</v>
      </c>
      <c r="E818" s="134" t="s">
        <v>342</v>
      </c>
      <c r="F818" s="134" t="s">
        <v>310</v>
      </c>
      <c r="G818" s="134" t="s">
        <v>348</v>
      </c>
      <c r="H818" s="135">
        <v>386.2</v>
      </c>
      <c r="I818" s="135">
        <v>446.2</v>
      </c>
      <c r="J818" s="135">
        <v>732.96</v>
      </c>
      <c r="K818" t="str">
        <f>VLOOKUP(C818,ResCat!$A$2:$B$268,2,FALSE)</f>
        <v>HMOFEP</v>
      </c>
    </row>
    <row r="819" spans="3:11" x14ac:dyDescent="0.25">
      <c r="C819" s="134" t="s">
        <v>93</v>
      </c>
      <c r="D819" s="134" t="s">
        <v>2</v>
      </c>
      <c r="E819" s="134" t="s">
        <v>316</v>
      </c>
      <c r="F819" s="134" t="s">
        <v>310</v>
      </c>
      <c r="G819" s="134" t="s">
        <v>313</v>
      </c>
      <c r="H819" s="135">
        <v>3932.67</v>
      </c>
      <c r="I819" s="135">
        <v>3992.67</v>
      </c>
      <c r="J819" s="135">
        <v>4761.8700000000008</v>
      </c>
      <c r="K819" t="str">
        <f>VLOOKUP(C819,ResCat!$A$2:$B$268,2,FALSE)</f>
        <v>HMOFEP</v>
      </c>
    </row>
    <row r="820" spans="3:11" x14ac:dyDescent="0.25">
      <c r="C820" s="134" t="s">
        <v>93</v>
      </c>
      <c r="D820" s="134" t="s">
        <v>2</v>
      </c>
      <c r="E820" s="134" t="s">
        <v>318</v>
      </c>
      <c r="F820" s="134" t="s">
        <v>310</v>
      </c>
      <c r="G820" s="134" t="s">
        <v>358</v>
      </c>
      <c r="H820" s="135">
        <v>211.74999999999997</v>
      </c>
      <c r="I820" s="135">
        <v>552.37</v>
      </c>
      <c r="J820" s="135">
        <v>1263.1500000000001</v>
      </c>
      <c r="K820" t="str">
        <f>VLOOKUP(C820,ResCat!$A$2:$B$268,2,FALSE)</f>
        <v>HMOFEP</v>
      </c>
    </row>
    <row r="821" spans="3:11" x14ac:dyDescent="0.25">
      <c r="C821" s="134" t="s">
        <v>93</v>
      </c>
      <c r="D821" s="134" t="s">
        <v>2</v>
      </c>
      <c r="E821" s="134" t="s">
        <v>320</v>
      </c>
      <c r="F821" s="134" t="s">
        <v>310</v>
      </c>
      <c r="G821" s="134" t="s">
        <v>315</v>
      </c>
      <c r="H821" s="135">
        <v>-469.68</v>
      </c>
      <c r="I821" s="135">
        <v>-429.68</v>
      </c>
      <c r="J821" s="135">
        <v>49.480000000000018</v>
      </c>
      <c r="K821" t="str">
        <f>VLOOKUP(C821,ResCat!$A$2:$B$268,2,FALSE)</f>
        <v>HMOFEP</v>
      </c>
    </row>
    <row r="822" spans="3:11" x14ac:dyDescent="0.25">
      <c r="C822" s="134" t="s">
        <v>93</v>
      </c>
      <c r="D822" s="134" t="s">
        <v>2</v>
      </c>
      <c r="E822" s="134" t="s">
        <v>322</v>
      </c>
      <c r="F822" s="134" t="s">
        <v>310</v>
      </c>
      <c r="G822" s="134" t="s">
        <v>341</v>
      </c>
      <c r="H822" s="135">
        <v>420.15</v>
      </c>
      <c r="I822" s="135">
        <v>20.629999999999995</v>
      </c>
      <c r="J822" s="135">
        <v>-399.30000000000018</v>
      </c>
      <c r="K822" t="str">
        <f>VLOOKUP(C822,ResCat!$A$2:$B$268,2,FALSE)</f>
        <v>HMOFEP</v>
      </c>
    </row>
    <row r="823" spans="3:11" x14ac:dyDescent="0.25">
      <c r="C823" s="134" t="s">
        <v>93</v>
      </c>
      <c r="D823" s="134" t="s">
        <v>2</v>
      </c>
      <c r="E823" s="134" t="s">
        <v>324</v>
      </c>
      <c r="F823" s="134" t="s">
        <v>310</v>
      </c>
      <c r="G823" s="134" t="s">
        <v>340</v>
      </c>
      <c r="H823" s="135">
        <v>172.95</v>
      </c>
      <c r="I823" s="135">
        <v>74.179999999999993</v>
      </c>
      <c r="J823" s="135">
        <v>609.63</v>
      </c>
      <c r="K823" t="str">
        <f>VLOOKUP(C823,ResCat!$A$2:$B$268,2,FALSE)</f>
        <v>HMOFEP</v>
      </c>
    </row>
    <row r="824" spans="3:11" x14ac:dyDescent="0.25">
      <c r="C824" s="134" t="s">
        <v>93</v>
      </c>
      <c r="D824" s="134" t="s">
        <v>2</v>
      </c>
      <c r="E824" s="134" t="s">
        <v>326</v>
      </c>
      <c r="F824" s="134" t="s">
        <v>310</v>
      </c>
      <c r="G824" s="134" t="s">
        <v>317</v>
      </c>
      <c r="H824" s="135">
        <v>1888.3899999999999</v>
      </c>
      <c r="I824" s="135">
        <v>1483.4299999999998</v>
      </c>
      <c r="J824" s="135">
        <v>2557.91</v>
      </c>
      <c r="K824" t="str">
        <f>VLOOKUP(C824,ResCat!$A$2:$B$268,2,FALSE)</f>
        <v>HMOFEP</v>
      </c>
    </row>
    <row r="825" spans="3:11" x14ac:dyDescent="0.25">
      <c r="C825" s="134" t="s">
        <v>93</v>
      </c>
      <c r="D825" s="134" t="s">
        <v>2</v>
      </c>
      <c r="E825" s="134" t="s">
        <v>328</v>
      </c>
      <c r="F825" s="134" t="s">
        <v>310</v>
      </c>
      <c r="G825" s="134" t="s">
        <v>319</v>
      </c>
      <c r="H825" s="135">
        <v>2892.0300000000007</v>
      </c>
      <c r="I825" s="135">
        <v>2868.26</v>
      </c>
      <c r="J825" s="135">
        <v>5789.67</v>
      </c>
      <c r="K825" t="str">
        <f>VLOOKUP(C825,ResCat!$A$2:$B$268,2,FALSE)</f>
        <v>HMOFEP</v>
      </c>
    </row>
    <row r="826" spans="3:11" x14ac:dyDescent="0.25">
      <c r="C826" s="134" t="s">
        <v>93</v>
      </c>
      <c r="D826" s="134" t="s">
        <v>2</v>
      </c>
      <c r="E826" s="134" t="s">
        <v>330</v>
      </c>
      <c r="F826" s="134" t="s">
        <v>310</v>
      </c>
      <c r="G826" s="134" t="s">
        <v>321</v>
      </c>
      <c r="H826" s="135">
        <v>4007.5099999999989</v>
      </c>
      <c r="I826" s="135">
        <v>4078.9999999999995</v>
      </c>
      <c r="J826" s="135">
        <v>3432.67</v>
      </c>
      <c r="K826" t="str">
        <f>VLOOKUP(C826,ResCat!$A$2:$B$268,2,FALSE)</f>
        <v>HMOFEP</v>
      </c>
    </row>
    <row r="827" spans="3:11" x14ac:dyDescent="0.25">
      <c r="C827" s="134" t="s">
        <v>93</v>
      </c>
      <c r="D827" s="134" t="s">
        <v>2</v>
      </c>
      <c r="E827" s="134" t="s">
        <v>332</v>
      </c>
      <c r="F827" s="134" t="s">
        <v>310</v>
      </c>
      <c r="G827" s="134" t="s">
        <v>323</v>
      </c>
      <c r="H827" s="135">
        <v>10569.24</v>
      </c>
      <c r="I827" s="135">
        <v>10604.24</v>
      </c>
      <c r="J827" s="135">
        <v>12518.9</v>
      </c>
      <c r="K827" t="str">
        <f>VLOOKUP(C827,ResCat!$A$2:$B$268,2,FALSE)</f>
        <v>HMOFEP</v>
      </c>
    </row>
    <row r="828" spans="3:11" x14ac:dyDescent="0.25">
      <c r="C828" s="134" t="s">
        <v>93</v>
      </c>
      <c r="D828" s="134" t="s">
        <v>2</v>
      </c>
      <c r="E828" s="134" t="s">
        <v>335</v>
      </c>
      <c r="F828" s="134" t="s">
        <v>310</v>
      </c>
      <c r="G828" s="134" t="s">
        <v>325</v>
      </c>
      <c r="H828" s="135">
        <v>6558.0000000000009</v>
      </c>
      <c r="I828" s="135">
        <v>6558.0000000000009</v>
      </c>
      <c r="J828" s="135">
        <v>7270.58</v>
      </c>
      <c r="K828" t="str">
        <f>VLOOKUP(C828,ResCat!$A$2:$B$268,2,FALSE)</f>
        <v>HMOFEP</v>
      </c>
    </row>
    <row r="829" spans="3:11" x14ac:dyDescent="0.25">
      <c r="C829" s="134" t="s">
        <v>93</v>
      </c>
      <c r="D829" s="134" t="s">
        <v>2</v>
      </c>
      <c r="E829" s="134" t="s">
        <v>4</v>
      </c>
      <c r="F829" s="134" t="s">
        <v>310</v>
      </c>
      <c r="G829" s="134" t="s">
        <v>327</v>
      </c>
      <c r="H829" s="135">
        <v>14653.279999999999</v>
      </c>
      <c r="I829" s="135">
        <v>14693.279999999999</v>
      </c>
      <c r="J829" s="135">
        <v>55790.94</v>
      </c>
      <c r="K829" t="str">
        <f>VLOOKUP(C829,ResCat!$A$2:$B$268,2,FALSE)</f>
        <v>HMOFEP</v>
      </c>
    </row>
    <row r="830" spans="3:11" x14ac:dyDescent="0.25">
      <c r="C830" s="134" t="s">
        <v>93</v>
      </c>
      <c r="D830" s="134" t="s">
        <v>2</v>
      </c>
      <c r="E830" s="134" t="s">
        <v>511</v>
      </c>
      <c r="F830" s="134" t="s">
        <v>310</v>
      </c>
      <c r="G830" s="134" t="s">
        <v>329</v>
      </c>
      <c r="H830" s="135">
        <v>23034.730000000003</v>
      </c>
      <c r="I830" s="135">
        <v>23385.49</v>
      </c>
      <c r="J830" s="135">
        <v>34250.020000000004</v>
      </c>
      <c r="K830" t="str">
        <f>VLOOKUP(C830,ResCat!$A$2:$B$268,2,FALSE)</f>
        <v>HMOFEP</v>
      </c>
    </row>
    <row r="831" spans="3:11" x14ac:dyDescent="0.25">
      <c r="C831" s="134" t="s">
        <v>93</v>
      </c>
      <c r="D831" s="134" t="s">
        <v>2</v>
      </c>
      <c r="E831" s="134" t="s">
        <v>969</v>
      </c>
      <c r="F831" s="134" t="s">
        <v>310</v>
      </c>
      <c r="G831" s="134" t="s">
        <v>331</v>
      </c>
      <c r="H831" s="135">
        <v>33856.239999999991</v>
      </c>
      <c r="I831" s="135">
        <v>36444.589999999997</v>
      </c>
      <c r="J831" s="135">
        <v>95923.23</v>
      </c>
      <c r="K831" t="str">
        <f>VLOOKUP(C831,ResCat!$A$2:$B$268,2,FALSE)</f>
        <v>HMOFEP</v>
      </c>
    </row>
    <row r="832" spans="3:11" x14ac:dyDescent="0.25">
      <c r="C832" s="134" t="s">
        <v>93</v>
      </c>
      <c r="D832" s="134" t="s">
        <v>2</v>
      </c>
      <c r="E832" s="134" t="s">
        <v>961</v>
      </c>
      <c r="F832" s="134" t="s">
        <v>310</v>
      </c>
      <c r="G832" s="134" t="s">
        <v>334</v>
      </c>
      <c r="H832" s="135">
        <v>46732.180000000022</v>
      </c>
      <c r="I832" s="135">
        <v>48015.010000000017</v>
      </c>
      <c r="J832" s="135">
        <v>126496.68</v>
      </c>
      <c r="K832" t="str">
        <f>VLOOKUP(C832,ResCat!$A$2:$B$268,2,FALSE)</f>
        <v>HMOFEP</v>
      </c>
    </row>
    <row r="833" spans="3:11" x14ac:dyDescent="0.25">
      <c r="C833" s="134" t="s">
        <v>93</v>
      </c>
      <c r="D833" s="134" t="s">
        <v>2</v>
      </c>
      <c r="E833" s="134" t="s">
        <v>970</v>
      </c>
      <c r="F833" s="134" t="s">
        <v>310</v>
      </c>
      <c r="G833" s="134" t="s">
        <v>333</v>
      </c>
      <c r="H833" s="135">
        <v>95707.289999999964</v>
      </c>
      <c r="I833" s="135">
        <v>99075.15</v>
      </c>
      <c r="J833" s="135">
        <v>218783.02999999994</v>
      </c>
      <c r="K833" t="str">
        <f>VLOOKUP(C833,ResCat!$A$2:$B$268,2,FALSE)</f>
        <v>HMOFEP</v>
      </c>
    </row>
    <row r="834" spans="3:11" x14ac:dyDescent="0.25">
      <c r="C834" s="134" t="s">
        <v>93</v>
      </c>
      <c r="D834" s="134" t="s">
        <v>2</v>
      </c>
      <c r="E834" s="134" t="s">
        <v>1023</v>
      </c>
      <c r="F834" s="134" t="s">
        <v>310</v>
      </c>
      <c r="G834" s="134" t="s">
        <v>308</v>
      </c>
      <c r="H834" s="135">
        <v>73113.009999999966</v>
      </c>
      <c r="I834" s="135">
        <v>75099.749999999956</v>
      </c>
      <c r="J834" s="135">
        <v>143329.11000000004</v>
      </c>
      <c r="K834" t="str">
        <f>VLOOKUP(C834,ResCat!$A$2:$B$268,2,FALSE)</f>
        <v>HMOFEP</v>
      </c>
    </row>
    <row r="835" spans="3:11" x14ac:dyDescent="0.25">
      <c r="C835" s="134" t="s">
        <v>93</v>
      </c>
      <c r="D835" s="134" t="s">
        <v>343</v>
      </c>
      <c r="E835" s="134" t="s">
        <v>1027</v>
      </c>
      <c r="F835" s="134" t="s">
        <v>1053</v>
      </c>
      <c r="G835" s="134" t="s">
        <v>311</v>
      </c>
      <c r="H835" s="135">
        <v>0</v>
      </c>
      <c r="I835" s="135">
        <v>9.75</v>
      </c>
      <c r="J835" s="135">
        <v>20.16</v>
      </c>
      <c r="K835" t="str">
        <f>VLOOKUP(C835,ResCat!$A$2:$B$268,2,FALSE)</f>
        <v>HMOFEP</v>
      </c>
    </row>
    <row r="836" spans="3:11" x14ac:dyDescent="0.25">
      <c r="C836" s="134" t="s">
        <v>93</v>
      </c>
      <c r="D836" s="134" t="s">
        <v>343</v>
      </c>
      <c r="E836" s="134" t="s">
        <v>1029</v>
      </c>
      <c r="F836" s="134" t="s">
        <v>1053</v>
      </c>
      <c r="G836" s="134" t="s">
        <v>311</v>
      </c>
      <c r="H836" s="135">
        <v>0</v>
      </c>
      <c r="I836" s="135">
        <v>5</v>
      </c>
      <c r="J836" s="135">
        <v>8.17</v>
      </c>
      <c r="K836" t="str">
        <f>VLOOKUP(C836,ResCat!$A$2:$B$268,2,FALSE)</f>
        <v>HMOFEP</v>
      </c>
    </row>
    <row r="837" spans="3:11" x14ac:dyDescent="0.25">
      <c r="C837" s="134" t="s">
        <v>93</v>
      </c>
      <c r="D837" s="134" t="s">
        <v>343</v>
      </c>
      <c r="E837" s="134" t="s">
        <v>349</v>
      </c>
      <c r="F837" s="134" t="s">
        <v>1053</v>
      </c>
      <c r="G837" s="134" t="s">
        <v>311</v>
      </c>
      <c r="H837" s="135">
        <v>81.900000000000006</v>
      </c>
      <c r="I837" s="135">
        <v>112.47</v>
      </c>
      <c r="J837" s="135">
        <v>139.99</v>
      </c>
      <c r="K837" t="str">
        <f>VLOOKUP(C837,ResCat!$A$2:$B$268,2,FALSE)</f>
        <v>HMOFEP</v>
      </c>
    </row>
    <row r="838" spans="3:11" x14ac:dyDescent="0.25">
      <c r="C838" s="134" t="s">
        <v>93</v>
      </c>
      <c r="D838" s="134" t="s">
        <v>343</v>
      </c>
      <c r="E838" s="134" t="s">
        <v>350</v>
      </c>
      <c r="F838" s="134" t="s">
        <v>1053</v>
      </c>
      <c r="G838" s="134" t="s">
        <v>311</v>
      </c>
      <c r="H838" s="135">
        <v>0</v>
      </c>
      <c r="I838" s="135">
        <v>2.25</v>
      </c>
      <c r="J838" s="135">
        <v>5.88</v>
      </c>
      <c r="K838" t="str">
        <f>VLOOKUP(C838,ResCat!$A$2:$B$268,2,FALSE)</f>
        <v>HMOFEP</v>
      </c>
    </row>
    <row r="839" spans="3:11" x14ac:dyDescent="0.25">
      <c r="C839" s="134" t="s">
        <v>93</v>
      </c>
      <c r="D839" s="134" t="s">
        <v>343</v>
      </c>
      <c r="E839" s="134" t="s">
        <v>359</v>
      </c>
      <c r="F839" s="134" t="s">
        <v>1053</v>
      </c>
      <c r="G839" s="134" t="s">
        <v>311</v>
      </c>
      <c r="H839" s="135">
        <v>0</v>
      </c>
      <c r="I839" s="135">
        <v>2.95</v>
      </c>
      <c r="J839" s="135">
        <v>5.95</v>
      </c>
      <c r="K839" t="str">
        <f>VLOOKUP(C839,ResCat!$A$2:$B$268,2,FALSE)</f>
        <v>HMOFEP</v>
      </c>
    </row>
    <row r="840" spans="3:11" x14ac:dyDescent="0.25">
      <c r="C840" s="134" t="s">
        <v>93</v>
      </c>
      <c r="D840" s="134" t="s">
        <v>343</v>
      </c>
      <c r="E840" s="134" t="s">
        <v>366</v>
      </c>
      <c r="F840" s="134" t="s">
        <v>1053</v>
      </c>
      <c r="G840" s="134" t="s">
        <v>311</v>
      </c>
      <c r="H840" s="135">
        <v>41.05</v>
      </c>
      <c r="I840" s="135">
        <v>53.029999999999994</v>
      </c>
      <c r="J840" s="135">
        <v>120.91</v>
      </c>
      <c r="K840" t="str">
        <f>VLOOKUP(C840,ResCat!$A$2:$B$268,2,FALSE)</f>
        <v>HMOFEP</v>
      </c>
    </row>
    <row r="841" spans="3:11" x14ac:dyDescent="0.25">
      <c r="C841" s="134" t="s">
        <v>93</v>
      </c>
      <c r="D841" s="134" t="s">
        <v>343</v>
      </c>
      <c r="E841" s="134" t="s">
        <v>337</v>
      </c>
      <c r="F841" s="134" t="s">
        <v>1053</v>
      </c>
      <c r="G841" s="134" t="s">
        <v>311</v>
      </c>
      <c r="H841" s="135">
        <v>20.6</v>
      </c>
      <c r="I841" s="135">
        <v>30.6</v>
      </c>
      <c r="J841" s="135">
        <v>65.150000000000006</v>
      </c>
      <c r="K841" t="str">
        <f>VLOOKUP(C841,ResCat!$A$2:$B$268,2,FALSE)</f>
        <v>HMOFEP</v>
      </c>
    </row>
    <row r="842" spans="3:11" x14ac:dyDescent="0.25">
      <c r="C842" s="134" t="s">
        <v>93</v>
      </c>
      <c r="D842" s="134" t="s">
        <v>343</v>
      </c>
      <c r="E842" s="134" t="s">
        <v>347</v>
      </c>
      <c r="F842" s="134" t="s">
        <v>1053</v>
      </c>
      <c r="G842" s="134" t="s">
        <v>360</v>
      </c>
      <c r="H842" s="135">
        <v>22.31</v>
      </c>
      <c r="I842" s="135">
        <v>32.31</v>
      </c>
      <c r="J842" s="135">
        <v>58.53</v>
      </c>
      <c r="K842" t="str">
        <f>VLOOKUP(C842,ResCat!$A$2:$B$268,2,FALSE)</f>
        <v>HMOFEP</v>
      </c>
    </row>
    <row r="843" spans="3:11" x14ac:dyDescent="0.25">
      <c r="C843" s="134" t="s">
        <v>93</v>
      </c>
      <c r="D843" s="134" t="s">
        <v>343</v>
      </c>
      <c r="E843" s="134" t="s">
        <v>316</v>
      </c>
      <c r="F843" s="134" t="s">
        <v>1053</v>
      </c>
      <c r="G843" s="134" t="s">
        <v>313</v>
      </c>
      <c r="H843" s="135">
        <v>0</v>
      </c>
      <c r="I843" s="135">
        <v>4.7200000000000006</v>
      </c>
      <c r="J843" s="135">
        <v>41.849999999999994</v>
      </c>
      <c r="K843" t="str">
        <f>VLOOKUP(C843,ResCat!$A$2:$B$268,2,FALSE)</f>
        <v>HMOFEP</v>
      </c>
    </row>
    <row r="844" spans="3:11" x14ac:dyDescent="0.25">
      <c r="C844" s="134" t="s">
        <v>93</v>
      </c>
      <c r="D844" s="134" t="s">
        <v>343</v>
      </c>
      <c r="E844" s="134" t="s">
        <v>318</v>
      </c>
      <c r="F844" s="134" t="s">
        <v>1053</v>
      </c>
      <c r="G844" s="134" t="s">
        <v>358</v>
      </c>
      <c r="H844" s="135">
        <v>0</v>
      </c>
      <c r="I844" s="135">
        <v>2.29</v>
      </c>
      <c r="J844" s="135">
        <v>42.29</v>
      </c>
      <c r="K844" t="str">
        <f>VLOOKUP(C844,ResCat!$A$2:$B$268,2,FALSE)</f>
        <v>HMOFEP</v>
      </c>
    </row>
    <row r="845" spans="3:11" x14ac:dyDescent="0.25">
      <c r="C845" s="134" t="s">
        <v>93</v>
      </c>
      <c r="D845" s="134" t="s">
        <v>343</v>
      </c>
      <c r="E845" s="134" t="s">
        <v>320</v>
      </c>
      <c r="F845" s="134" t="s">
        <v>1053</v>
      </c>
      <c r="G845" s="134" t="s">
        <v>315</v>
      </c>
      <c r="H845" s="135">
        <v>81.13</v>
      </c>
      <c r="I845" s="135">
        <v>101.55</v>
      </c>
      <c r="J845" s="135">
        <v>184.82</v>
      </c>
      <c r="K845" t="str">
        <f>VLOOKUP(C845,ResCat!$A$2:$B$268,2,FALSE)</f>
        <v>HMOFEP</v>
      </c>
    </row>
    <row r="846" spans="3:11" x14ac:dyDescent="0.25">
      <c r="C846" s="134" t="s">
        <v>93</v>
      </c>
      <c r="D846" s="134" t="s">
        <v>343</v>
      </c>
      <c r="E846" s="134" t="s">
        <v>511</v>
      </c>
      <c r="F846" s="134" t="s">
        <v>1053</v>
      </c>
      <c r="G846" s="134" t="s">
        <v>329</v>
      </c>
      <c r="H846" s="135">
        <v>-122.45</v>
      </c>
      <c r="I846" s="135">
        <v>-157.44999999999999</v>
      </c>
      <c r="J846" s="135">
        <v>-189.77</v>
      </c>
      <c r="K846" t="str">
        <f>VLOOKUP(C846,ResCat!$A$2:$B$268,2,FALSE)</f>
        <v>HMOFEP</v>
      </c>
    </row>
    <row r="847" spans="3:11" x14ac:dyDescent="0.25">
      <c r="C847" s="134" t="s">
        <v>93</v>
      </c>
      <c r="D847" s="134" t="s">
        <v>343</v>
      </c>
      <c r="E847" s="134" t="s">
        <v>969</v>
      </c>
      <c r="F847" s="134" t="s">
        <v>1053</v>
      </c>
      <c r="G847" s="134" t="s">
        <v>331</v>
      </c>
      <c r="H847" s="135">
        <v>354.07</v>
      </c>
      <c r="I847" s="135">
        <v>384.96</v>
      </c>
      <c r="J847" s="135">
        <v>246.2999999999999</v>
      </c>
      <c r="K847" t="str">
        <f>VLOOKUP(C847,ResCat!$A$2:$B$268,2,FALSE)</f>
        <v>HMOFEP</v>
      </c>
    </row>
    <row r="848" spans="3:11" x14ac:dyDescent="0.25">
      <c r="C848" s="134" t="s">
        <v>93</v>
      </c>
      <c r="D848" s="134" t="s">
        <v>343</v>
      </c>
      <c r="E848" s="134" t="s">
        <v>961</v>
      </c>
      <c r="F848" s="134" t="s">
        <v>1053</v>
      </c>
      <c r="G848" s="134" t="s">
        <v>334</v>
      </c>
      <c r="H848" s="135">
        <v>248.61999999999998</v>
      </c>
      <c r="I848" s="135">
        <v>258.62000000000006</v>
      </c>
      <c r="J848" s="135">
        <v>505.37999999999988</v>
      </c>
      <c r="K848" t="str">
        <f>VLOOKUP(C848,ResCat!$A$2:$B$268,2,FALSE)</f>
        <v>HMOFEP</v>
      </c>
    </row>
    <row r="849" spans="3:11" x14ac:dyDescent="0.25">
      <c r="C849" s="134" t="s">
        <v>93</v>
      </c>
      <c r="D849" s="134" t="s">
        <v>343</v>
      </c>
      <c r="E849" s="134" t="s">
        <v>970</v>
      </c>
      <c r="F849" s="134" t="s">
        <v>1053</v>
      </c>
      <c r="G849" s="134" t="s">
        <v>333</v>
      </c>
      <c r="H849" s="135">
        <v>421292.42000000109</v>
      </c>
      <c r="I849" s="135">
        <v>463091.79000000033</v>
      </c>
      <c r="J849" s="135">
        <v>1143706.8599999908</v>
      </c>
      <c r="K849" t="str">
        <f>VLOOKUP(C849,ResCat!$A$2:$B$268,2,FALSE)</f>
        <v>HMOFEP</v>
      </c>
    </row>
    <row r="850" spans="3:11" x14ac:dyDescent="0.25">
      <c r="C850" s="134" t="s">
        <v>93</v>
      </c>
      <c r="D850" s="134" t="s">
        <v>343</v>
      </c>
      <c r="E850" s="134" t="s">
        <v>1023</v>
      </c>
      <c r="F850" s="134" t="s">
        <v>1053</v>
      </c>
      <c r="G850" s="134" t="s">
        <v>308</v>
      </c>
      <c r="H850" s="135">
        <v>1645012.96999999</v>
      </c>
      <c r="I850" s="135">
        <v>1856721.789999967</v>
      </c>
      <c r="J850" s="135">
        <v>4804653.8500001356</v>
      </c>
      <c r="K850" t="str">
        <f>VLOOKUP(C850,ResCat!$A$2:$B$268,2,FALSE)</f>
        <v>HMOFEP</v>
      </c>
    </row>
    <row r="851" spans="3:11" x14ac:dyDescent="0.25">
      <c r="C851" s="134" t="s">
        <v>93</v>
      </c>
      <c r="D851" s="134" t="s">
        <v>1</v>
      </c>
      <c r="E851" s="134" t="s">
        <v>309</v>
      </c>
      <c r="F851" s="134" t="s">
        <v>310</v>
      </c>
      <c r="G851" s="134" t="s">
        <v>311</v>
      </c>
      <c r="H851" s="135">
        <v>-1087.33</v>
      </c>
      <c r="I851" s="135">
        <v>-1087.33</v>
      </c>
      <c r="J851" s="135">
        <v>0</v>
      </c>
      <c r="K851" t="str">
        <f>VLOOKUP(C851,ResCat!$A$2:$B$268,2,FALSE)</f>
        <v>HMOFEP</v>
      </c>
    </row>
    <row r="852" spans="3:11" x14ac:dyDescent="0.25">
      <c r="C852" s="134" t="s">
        <v>93</v>
      </c>
      <c r="D852" s="134" t="s">
        <v>1</v>
      </c>
      <c r="E852" s="134" t="s">
        <v>362</v>
      </c>
      <c r="F852" s="134" t="s">
        <v>310</v>
      </c>
      <c r="G852" s="134" t="s">
        <v>311</v>
      </c>
      <c r="H852" s="135">
        <v>42</v>
      </c>
      <c r="I852" s="135">
        <v>142</v>
      </c>
      <c r="J852" s="135">
        <v>142</v>
      </c>
      <c r="K852" t="str">
        <f>VLOOKUP(C852,ResCat!$A$2:$B$268,2,FALSE)</f>
        <v>HMOFEP</v>
      </c>
    </row>
    <row r="853" spans="3:11" x14ac:dyDescent="0.25">
      <c r="C853" s="134" t="s">
        <v>93</v>
      </c>
      <c r="D853" s="134" t="s">
        <v>1</v>
      </c>
      <c r="E853" s="134" t="s">
        <v>1027</v>
      </c>
      <c r="F853" s="134" t="s">
        <v>310</v>
      </c>
      <c r="G853" s="134" t="s">
        <v>311</v>
      </c>
      <c r="H853" s="135">
        <v>-6479.34</v>
      </c>
      <c r="I853" s="135">
        <v>-6379.34</v>
      </c>
      <c r="J853" s="135">
        <v>-7117</v>
      </c>
      <c r="K853" t="str">
        <f>VLOOKUP(C853,ResCat!$A$2:$B$268,2,FALSE)</f>
        <v>HMOFEP</v>
      </c>
    </row>
    <row r="854" spans="3:11" x14ac:dyDescent="0.25">
      <c r="C854" s="134" t="s">
        <v>93</v>
      </c>
      <c r="D854" s="134" t="s">
        <v>1</v>
      </c>
      <c r="E854" s="134" t="s">
        <v>1028</v>
      </c>
      <c r="F854" s="134" t="s">
        <v>310</v>
      </c>
      <c r="G854" s="134" t="s">
        <v>311</v>
      </c>
      <c r="H854" s="135">
        <v>0</v>
      </c>
      <c r="I854" s="135">
        <v>0</v>
      </c>
      <c r="J854" s="135">
        <v>-7232</v>
      </c>
      <c r="K854" t="str">
        <f>VLOOKUP(C854,ResCat!$A$2:$B$268,2,FALSE)</f>
        <v>HMOFEP</v>
      </c>
    </row>
    <row r="855" spans="3:11" x14ac:dyDescent="0.25">
      <c r="C855" s="134" t="s">
        <v>93</v>
      </c>
      <c r="D855" s="134" t="s">
        <v>1</v>
      </c>
      <c r="E855" s="134" t="s">
        <v>363</v>
      </c>
      <c r="F855" s="134" t="s">
        <v>310</v>
      </c>
      <c r="G855" s="134" t="s">
        <v>311</v>
      </c>
      <c r="H855" s="135">
        <v>0</v>
      </c>
      <c r="I855" s="135">
        <v>0</v>
      </c>
      <c r="J855" s="135">
        <v>0</v>
      </c>
      <c r="K855" t="str">
        <f>VLOOKUP(C855,ResCat!$A$2:$B$268,2,FALSE)</f>
        <v>HMOFEP</v>
      </c>
    </row>
    <row r="856" spans="3:11" x14ac:dyDescent="0.25">
      <c r="C856" s="134" t="s">
        <v>93</v>
      </c>
      <c r="D856" s="134" t="s">
        <v>1</v>
      </c>
      <c r="E856" s="134" t="s">
        <v>349</v>
      </c>
      <c r="F856" s="134" t="s">
        <v>310</v>
      </c>
      <c r="G856" s="134" t="s">
        <v>311</v>
      </c>
      <c r="H856" s="135">
        <v>148.74</v>
      </c>
      <c r="I856" s="135">
        <v>248.74</v>
      </c>
      <c r="J856" s="135">
        <v>248.74</v>
      </c>
      <c r="K856" t="str">
        <f>VLOOKUP(C856,ResCat!$A$2:$B$268,2,FALSE)</f>
        <v>HMOFEP</v>
      </c>
    </row>
    <row r="857" spans="3:11" x14ac:dyDescent="0.25">
      <c r="C857" s="134" t="s">
        <v>93</v>
      </c>
      <c r="D857" s="134" t="s">
        <v>1</v>
      </c>
      <c r="E857" s="134" t="s">
        <v>350</v>
      </c>
      <c r="F857" s="134" t="s">
        <v>310</v>
      </c>
      <c r="G857" s="134" t="s">
        <v>311</v>
      </c>
      <c r="H857" s="135">
        <v>32.020000000000003</v>
      </c>
      <c r="I857" s="135">
        <v>206.59</v>
      </c>
      <c r="J857" s="135">
        <v>206.59</v>
      </c>
      <c r="K857" t="str">
        <f>VLOOKUP(C857,ResCat!$A$2:$B$268,2,FALSE)</f>
        <v>HMOFEP</v>
      </c>
    </row>
    <row r="858" spans="3:11" x14ac:dyDescent="0.25">
      <c r="C858" s="134" t="s">
        <v>93</v>
      </c>
      <c r="D858" s="134" t="s">
        <v>1</v>
      </c>
      <c r="E858" s="134" t="s">
        <v>359</v>
      </c>
      <c r="F858" s="134" t="s">
        <v>310</v>
      </c>
      <c r="G858" s="134" t="s">
        <v>311</v>
      </c>
      <c r="H858" s="135">
        <v>8.02</v>
      </c>
      <c r="I858" s="135">
        <v>8.02</v>
      </c>
      <c r="J858" s="135">
        <v>8.02</v>
      </c>
      <c r="K858" t="str">
        <f>VLOOKUP(C858,ResCat!$A$2:$B$268,2,FALSE)</f>
        <v>HMOFEP</v>
      </c>
    </row>
    <row r="859" spans="3:11" x14ac:dyDescent="0.25">
      <c r="C859" s="134" t="s">
        <v>93</v>
      </c>
      <c r="D859" s="134" t="s">
        <v>1</v>
      </c>
      <c r="E859" s="134" t="s">
        <v>354</v>
      </c>
      <c r="F859" s="134" t="s">
        <v>310</v>
      </c>
      <c r="G859" s="134" t="s">
        <v>311</v>
      </c>
      <c r="H859" s="135">
        <v>42</v>
      </c>
      <c r="I859" s="135">
        <v>142</v>
      </c>
      <c r="J859" s="135">
        <v>142</v>
      </c>
      <c r="K859" t="str">
        <f>VLOOKUP(C859,ResCat!$A$2:$B$268,2,FALSE)</f>
        <v>HMOFEP</v>
      </c>
    </row>
    <row r="860" spans="3:11" x14ac:dyDescent="0.25">
      <c r="C860" s="134" t="s">
        <v>93</v>
      </c>
      <c r="D860" s="134" t="s">
        <v>1</v>
      </c>
      <c r="E860" s="134" t="s">
        <v>366</v>
      </c>
      <c r="F860" s="134" t="s">
        <v>310</v>
      </c>
      <c r="G860" s="134" t="s">
        <v>311</v>
      </c>
      <c r="H860" s="135">
        <v>42</v>
      </c>
      <c r="I860" s="135">
        <v>142</v>
      </c>
      <c r="J860" s="135">
        <v>142</v>
      </c>
      <c r="K860" t="str">
        <f>VLOOKUP(C860,ResCat!$A$2:$B$268,2,FALSE)</f>
        <v>HMOFEP</v>
      </c>
    </row>
    <row r="861" spans="3:11" x14ac:dyDescent="0.25">
      <c r="C861" s="134" t="s">
        <v>93</v>
      </c>
      <c r="D861" s="134" t="s">
        <v>1</v>
      </c>
      <c r="E861" s="134" t="s">
        <v>337</v>
      </c>
      <c r="F861" s="134" t="s">
        <v>310</v>
      </c>
      <c r="G861" s="134" t="s">
        <v>311</v>
      </c>
      <c r="H861" s="135">
        <v>-788.3</v>
      </c>
      <c r="I861" s="135">
        <v>-788.3</v>
      </c>
      <c r="J861" s="135">
        <v>-1400</v>
      </c>
      <c r="K861" t="str">
        <f>VLOOKUP(C861,ResCat!$A$2:$B$268,2,FALSE)</f>
        <v>HMOFEP</v>
      </c>
    </row>
    <row r="862" spans="3:11" x14ac:dyDescent="0.25">
      <c r="C862" s="134" t="s">
        <v>93</v>
      </c>
      <c r="D862" s="134" t="s">
        <v>1</v>
      </c>
      <c r="E862" s="134" t="s">
        <v>352</v>
      </c>
      <c r="F862" s="134" t="s">
        <v>310</v>
      </c>
      <c r="G862" s="134" t="s">
        <v>351</v>
      </c>
      <c r="H862" s="135">
        <v>0</v>
      </c>
      <c r="I862" s="135">
        <v>0</v>
      </c>
      <c r="J862" s="135">
        <v>-87316</v>
      </c>
      <c r="K862" t="str">
        <f>VLOOKUP(C862,ResCat!$A$2:$B$268,2,FALSE)</f>
        <v>HMOFEP</v>
      </c>
    </row>
    <row r="863" spans="3:11" x14ac:dyDescent="0.25">
      <c r="C863" s="134" t="s">
        <v>93</v>
      </c>
      <c r="D863" s="134" t="s">
        <v>1</v>
      </c>
      <c r="E863" s="134" t="s">
        <v>347</v>
      </c>
      <c r="F863" s="134" t="s">
        <v>310</v>
      </c>
      <c r="G863" s="134" t="s">
        <v>360</v>
      </c>
      <c r="H863" s="135">
        <v>250</v>
      </c>
      <c r="I863" s="135">
        <v>0</v>
      </c>
      <c r="J863" s="135">
        <v>0</v>
      </c>
      <c r="K863" t="str">
        <f>VLOOKUP(C863,ResCat!$A$2:$B$268,2,FALSE)</f>
        <v>HMOFEP</v>
      </c>
    </row>
    <row r="864" spans="3:11" x14ac:dyDescent="0.25">
      <c r="C864" s="134" t="s">
        <v>93</v>
      </c>
      <c r="D864" s="134" t="s">
        <v>1</v>
      </c>
      <c r="E864" s="134" t="s">
        <v>357</v>
      </c>
      <c r="F864" s="134" t="s">
        <v>310</v>
      </c>
      <c r="G864" s="134" t="s">
        <v>338</v>
      </c>
      <c r="H864" s="135">
        <v>-711.06999999999994</v>
      </c>
      <c r="I864" s="135">
        <v>-711.06999999999994</v>
      </c>
      <c r="J864" s="135">
        <v>109.88</v>
      </c>
      <c r="K864" t="str">
        <f>VLOOKUP(C864,ResCat!$A$2:$B$268,2,FALSE)</f>
        <v>HMOFEP</v>
      </c>
    </row>
    <row r="865" spans="3:11" x14ac:dyDescent="0.25">
      <c r="C865" s="134" t="s">
        <v>93</v>
      </c>
      <c r="D865" s="134" t="s">
        <v>1</v>
      </c>
      <c r="E865" s="134" t="s">
        <v>314</v>
      </c>
      <c r="F865" s="134" t="s">
        <v>310</v>
      </c>
      <c r="G865" s="134" t="s">
        <v>356</v>
      </c>
      <c r="H865" s="135">
        <v>-2159.0300000000002</v>
      </c>
      <c r="I865" s="135">
        <v>-2259.0300000000002</v>
      </c>
      <c r="J865" s="135">
        <v>-3264.5</v>
      </c>
      <c r="K865" t="str">
        <f>VLOOKUP(C865,ResCat!$A$2:$B$268,2,FALSE)</f>
        <v>HMOFEP</v>
      </c>
    </row>
    <row r="866" spans="3:11" x14ac:dyDescent="0.25">
      <c r="C866" s="134" t="s">
        <v>93</v>
      </c>
      <c r="D866" s="134" t="s">
        <v>1</v>
      </c>
      <c r="E866" s="134" t="s">
        <v>339</v>
      </c>
      <c r="F866" s="134" t="s">
        <v>310</v>
      </c>
      <c r="G866" s="134" t="s">
        <v>353</v>
      </c>
      <c r="H866" s="135">
        <v>-3516.3</v>
      </c>
      <c r="I866" s="135">
        <v>-4276.6000000000004</v>
      </c>
      <c r="J866" s="135">
        <v>-4438.08</v>
      </c>
      <c r="K866" t="str">
        <f>VLOOKUP(C866,ResCat!$A$2:$B$268,2,FALSE)</f>
        <v>HMOFEP</v>
      </c>
    </row>
    <row r="867" spans="3:11" x14ac:dyDescent="0.25">
      <c r="C867" s="134" t="s">
        <v>93</v>
      </c>
      <c r="D867" s="134" t="s">
        <v>1</v>
      </c>
      <c r="E867" s="134" t="s">
        <v>342</v>
      </c>
      <c r="F867" s="134" t="s">
        <v>310</v>
      </c>
      <c r="G867" s="134" t="s">
        <v>348</v>
      </c>
      <c r="H867" s="135">
        <v>2148.19</v>
      </c>
      <c r="I867" s="135">
        <v>2148.19</v>
      </c>
      <c r="J867" s="135">
        <v>27743.759999999998</v>
      </c>
      <c r="K867" t="str">
        <f>VLOOKUP(C867,ResCat!$A$2:$B$268,2,FALSE)</f>
        <v>HMOFEP</v>
      </c>
    </row>
    <row r="868" spans="3:11" x14ac:dyDescent="0.25">
      <c r="C868" s="134" t="s">
        <v>93</v>
      </c>
      <c r="D868" s="134" t="s">
        <v>1</v>
      </c>
      <c r="E868" s="134" t="s">
        <v>316</v>
      </c>
      <c r="F868" s="134" t="s">
        <v>310</v>
      </c>
      <c r="G868" s="134" t="s">
        <v>313</v>
      </c>
      <c r="H868" s="135">
        <v>-367.47</v>
      </c>
      <c r="I868" s="135">
        <v>-360.29</v>
      </c>
      <c r="J868" s="135">
        <v>-713.32</v>
      </c>
      <c r="K868" t="str">
        <f>VLOOKUP(C868,ResCat!$A$2:$B$268,2,FALSE)</f>
        <v>HMOFEP</v>
      </c>
    </row>
    <row r="869" spans="3:11" x14ac:dyDescent="0.25">
      <c r="C869" s="134" t="s">
        <v>93</v>
      </c>
      <c r="D869" s="134" t="s">
        <v>1</v>
      </c>
      <c r="E869" s="134" t="s">
        <v>318</v>
      </c>
      <c r="F869" s="134" t="s">
        <v>310</v>
      </c>
      <c r="G869" s="134" t="s">
        <v>358</v>
      </c>
      <c r="H869" s="135">
        <v>4013.6399999999994</v>
      </c>
      <c r="I869" s="135">
        <v>4263.6399999999994</v>
      </c>
      <c r="J869" s="135">
        <v>5250</v>
      </c>
      <c r="K869" t="str">
        <f>VLOOKUP(C869,ResCat!$A$2:$B$268,2,FALSE)</f>
        <v>HMOFEP</v>
      </c>
    </row>
    <row r="870" spans="3:11" x14ac:dyDescent="0.25">
      <c r="C870" s="134" t="s">
        <v>93</v>
      </c>
      <c r="D870" s="134" t="s">
        <v>1</v>
      </c>
      <c r="E870" s="134" t="s">
        <v>320</v>
      </c>
      <c r="F870" s="134" t="s">
        <v>310</v>
      </c>
      <c r="G870" s="134" t="s">
        <v>315</v>
      </c>
      <c r="H870" s="135">
        <v>-4076.52</v>
      </c>
      <c r="I870" s="135">
        <v>-4176.5200000000004</v>
      </c>
      <c r="J870" s="135">
        <v>-6273.6</v>
      </c>
      <c r="K870" t="str">
        <f>VLOOKUP(C870,ResCat!$A$2:$B$268,2,FALSE)</f>
        <v>HMOFEP</v>
      </c>
    </row>
    <row r="871" spans="3:11" x14ac:dyDescent="0.25">
      <c r="C871" s="134" t="s">
        <v>93</v>
      </c>
      <c r="D871" s="134" t="s">
        <v>1</v>
      </c>
      <c r="E871" s="134" t="s">
        <v>322</v>
      </c>
      <c r="F871" s="134" t="s">
        <v>310</v>
      </c>
      <c r="G871" s="134" t="s">
        <v>341</v>
      </c>
      <c r="H871" s="135">
        <v>4893.62</v>
      </c>
      <c r="I871" s="135">
        <v>6084.87</v>
      </c>
      <c r="J871" s="135">
        <v>106046.95000000001</v>
      </c>
      <c r="K871" t="str">
        <f>VLOOKUP(C871,ResCat!$A$2:$B$268,2,FALSE)</f>
        <v>HMOFEP</v>
      </c>
    </row>
    <row r="872" spans="3:11" x14ac:dyDescent="0.25">
      <c r="C872" s="134" t="s">
        <v>93</v>
      </c>
      <c r="D872" s="134" t="s">
        <v>1</v>
      </c>
      <c r="E872" s="134" t="s">
        <v>324</v>
      </c>
      <c r="F872" s="134" t="s">
        <v>310</v>
      </c>
      <c r="G872" s="134" t="s">
        <v>340</v>
      </c>
      <c r="H872" s="135">
        <v>877.54</v>
      </c>
      <c r="I872" s="135">
        <v>727.54</v>
      </c>
      <c r="J872" s="135">
        <v>1345.85</v>
      </c>
      <c r="K872" t="str">
        <f>VLOOKUP(C872,ResCat!$A$2:$B$268,2,FALSE)</f>
        <v>HMOFEP</v>
      </c>
    </row>
    <row r="873" spans="3:11" x14ac:dyDescent="0.25">
      <c r="C873" s="134" t="s">
        <v>93</v>
      </c>
      <c r="D873" s="134" t="s">
        <v>1</v>
      </c>
      <c r="E873" s="134" t="s">
        <v>326</v>
      </c>
      <c r="F873" s="134" t="s">
        <v>310</v>
      </c>
      <c r="G873" s="134" t="s">
        <v>317</v>
      </c>
      <c r="H873" s="135">
        <v>561.41000000000008</v>
      </c>
      <c r="I873" s="135">
        <v>2600.7800000000002</v>
      </c>
      <c r="J873" s="135">
        <v>10051.06</v>
      </c>
      <c r="K873" t="str">
        <f>VLOOKUP(C873,ResCat!$A$2:$B$268,2,FALSE)</f>
        <v>HMOFEP</v>
      </c>
    </row>
    <row r="874" spans="3:11" x14ac:dyDescent="0.25">
      <c r="C874" s="134" t="s">
        <v>93</v>
      </c>
      <c r="D874" s="134" t="s">
        <v>1</v>
      </c>
      <c r="E874" s="134" t="s">
        <v>328</v>
      </c>
      <c r="F874" s="134" t="s">
        <v>310</v>
      </c>
      <c r="G874" s="134" t="s">
        <v>319</v>
      </c>
      <c r="H874" s="135">
        <v>6242.25</v>
      </c>
      <c r="I874" s="135">
        <v>6291.35</v>
      </c>
      <c r="J874" s="135">
        <v>18564.639999999996</v>
      </c>
      <c r="K874" t="str">
        <f>VLOOKUP(C874,ResCat!$A$2:$B$268,2,FALSE)</f>
        <v>HMOFEP</v>
      </c>
    </row>
    <row r="875" spans="3:11" x14ac:dyDescent="0.25">
      <c r="C875" s="134" t="s">
        <v>93</v>
      </c>
      <c r="D875" s="134" t="s">
        <v>1</v>
      </c>
      <c r="E875" s="134" t="s">
        <v>330</v>
      </c>
      <c r="F875" s="134" t="s">
        <v>310</v>
      </c>
      <c r="G875" s="134" t="s">
        <v>321</v>
      </c>
      <c r="H875" s="135">
        <v>-6839.54</v>
      </c>
      <c r="I875" s="135">
        <v>-6747.84</v>
      </c>
      <c r="J875" s="135">
        <v>-7396.4699999999993</v>
      </c>
      <c r="K875" t="str">
        <f>VLOOKUP(C875,ResCat!$A$2:$B$268,2,FALSE)</f>
        <v>HMOFEP</v>
      </c>
    </row>
    <row r="876" spans="3:11" x14ac:dyDescent="0.25">
      <c r="C876" s="134" t="s">
        <v>93</v>
      </c>
      <c r="D876" s="134" t="s">
        <v>1</v>
      </c>
      <c r="E876" s="134" t="s">
        <v>332</v>
      </c>
      <c r="F876" s="134" t="s">
        <v>310</v>
      </c>
      <c r="G876" s="134" t="s">
        <v>323</v>
      </c>
      <c r="H876" s="135">
        <v>-1979.88</v>
      </c>
      <c r="I876" s="135">
        <v>5936.079999999999</v>
      </c>
      <c r="J876" s="135">
        <v>51346.64</v>
      </c>
      <c r="K876" t="str">
        <f>VLOOKUP(C876,ResCat!$A$2:$B$268,2,FALSE)</f>
        <v>HMOFEP</v>
      </c>
    </row>
    <row r="877" spans="3:11" x14ac:dyDescent="0.25">
      <c r="C877" s="134" t="s">
        <v>93</v>
      </c>
      <c r="D877" s="134" t="s">
        <v>1</v>
      </c>
      <c r="E877" s="134" t="s">
        <v>335</v>
      </c>
      <c r="F877" s="134" t="s">
        <v>310</v>
      </c>
      <c r="G877" s="134" t="s">
        <v>325</v>
      </c>
      <c r="H877" s="135">
        <v>4546.130000000001</v>
      </c>
      <c r="I877" s="135">
        <v>8103.9100000000026</v>
      </c>
      <c r="J877" s="135">
        <v>28690.39</v>
      </c>
      <c r="K877" t="str">
        <f>VLOOKUP(C877,ResCat!$A$2:$B$268,2,FALSE)</f>
        <v>HMOFEP</v>
      </c>
    </row>
    <row r="878" spans="3:11" x14ac:dyDescent="0.25">
      <c r="C878" s="134" t="s">
        <v>93</v>
      </c>
      <c r="D878" s="134" t="s">
        <v>1</v>
      </c>
      <c r="E878" s="134" t="s">
        <v>4</v>
      </c>
      <c r="F878" s="134" t="s">
        <v>310</v>
      </c>
      <c r="G878" s="134" t="s">
        <v>327</v>
      </c>
      <c r="H878" s="135">
        <v>18445.86</v>
      </c>
      <c r="I878" s="135">
        <v>19149.579999999998</v>
      </c>
      <c r="J878" s="135">
        <v>50700.51</v>
      </c>
      <c r="K878" t="str">
        <f>VLOOKUP(C878,ResCat!$A$2:$B$268,2,FALSE)</f>
        <v>HMOFEP</v>
      </c>
    </row>
    <row r="879" spans="3:11" x14ac:dyDescent="0.25">
      <c r="C879" s="134" t="s">
        <v>93</v>
      </c>
      <c r="D879" s="134" t="s">
        <v>1</v>
      </c>
      <c r="E879" s="134" t="s">
        <v>511</v>
      </c>
      <c r="F879" s="134" t="s">
        <v>310</v>
      </c>
      <c r="G879" s="134" t="s">
        <v>329</v>
      </c>
      <c r="H879" s="135">
        <v>32805.299999999988</v>
      </c>
      <c r="I879" s="135">
        <v>38722.58</v>
      </c>
      <c r="J879" s="135">
        <v>86379.609999999986</v>
      </c>
      <c r="K879" t="str">
        <f>VLOOKUP(C879,ResCat!$A$2:$B$268,2,FALSE)</f>
        <v>HMOFEP</v>
      </c>
    </row>
    <row r="880" spans="3:11" x14ac:dyDescent="0.25">
      <c r="C880" s="134" t="s">
        <v>93</v>
      </c>
      <c r="D880" s="134" t="s">
        <v>1</v>
      </c>
      <c r="E880" s="134" t="s">
        <v>969</v>
      </c>
      <c r="F880" s="134" t="s">
        <v>310</v>
      </c>
      <c r="G880" s="134" t="s">
        <v>331</v>
      </c>
      <c r="H880" s="135">
        <v>64892.119999999995</v>
      </c>
      <c r="I880" s="135">
        <v>69362.03999999995</v>
      </c>
      <c r="J880" s="135">
        <v>118022.27999999997</v>
      </c>
      <c r="K880" t="str">
        <f>VLOOKUP(C880,ResCat!$A$2:$B$268,2,FALSE)</f>
        <v>HMOFEP</v>
      </c>
    </row>
    <row r="881" spans="3:11" x14ac:dyDescent="0.25">
      <c r="C881" s="134" t="s">
        <v>93</v>
      </c>
      <c r="D881" s="134" t="s">
        <v>1</v>
      </c>
      <c r="E881" s="134" t="s">
        <v>961</v>
      </c>
      <c r="F881" s="134" t="s">
        <v>310</v>
      </c>
      <c r="G881" s="134" t="s">
        <v>334</v>
      </c>
      <c r="H881" s="135">
        <v>118962.13000000002</v>
      </c>
      <c r="I881" s="135">
        <v>148375.59</v>
      </c>
      <c r="J881" s="135">
        <v>436897.00999999989</v>
      </c>
      <c r="K881" t="str">
        <f>VLOOKUP(C881,ResCat!$A$2:$B$268,2,FALSE)</f>
        <v>HMOFEP</v>
      </c>
    </row>
    <row r="882" spans="3:11" x14ac:dyDescent="0.25">
      <c r="C882" s="134" t="s">
        <v>93</v>
      </c>
      <c r="D882" s="134" t="s">
        <v>1</v>
      </c>
      <c r="E882" s="134" t="s">
        <v>970</v>
      </c>
      <c r="F882" s="134" t="s">
        <v>310</v>
      </c>
      <c r="G882" s="134" t="s">
        <v>333</v>
      </c>
      <c r="H882" s="135">
        <v>686324.82</v>
      </c>
      <c r="I882" s="135">
        <v>728139.47999999975</v>
      </c>
      <c r="J882" s="135">
        <v>1687614.6900000011</v>
      </c>
      <c r="K882" t="str">
        <f>VLOOKUP(C882,ResCat!$A$2:$B$268,2,FALSE)</f>
        <v>HMOFEP</v>
      </c>
    </row>
    <row r="883" spans="3:11" x14ac:dyDescent="0.25">
      <c r="C883" s="134" t="s">
        <v>93</v>
      </c>
      <c r="D883" s="134" t="s">
        <v>1</v>
      </c>
      <c r="E883" s="134" t="s">
        <v>1023</v>
      </c>
      <c r="F883" s="134" t="s">
        <v>310</v>
      </c>
      <c r="G883" s="134" t="s">
        <v>308</v>
      </c>
      <c r="H883" s="135">
        <v>674482.16</v>
      </c>
      <c r="I883" s="135">
        <v>705580.1399999999</v>
      </c>
      <c r="J883" s="135">
        <v>1560190.6800000002</v>
      </c>
      <c r="K883" t="str">
        <f>VLOOKUP(C883,ResCat!$A$2:$B$268,2,FALSE)</f>
        <v>HMOFEP</v>
      </c>
    </row>
    <row r="884" spans="3:11" x14ac:dyDescent="0.25">
      <c r="C884" s="134" t="s">
        <v>173</v>
      </c>
      <c r="D884" s="134" t="s">
        <v>3</v>
      </c>
      <c r="E884" s="134" t="s">
        <v>1031</v>
      </c>
      <c r="F884" s="134" t="s">
        <v>310</v>
      </c>
      <c r="G884" s="134" t="s">
        <v>311</v>
      </c>
      <c r="H884" s="135">
        <v>50.480000000000004</v>
      </c>
      <c r="I884" s="135">
        <v>58.05</v>
      </c>
      <c r="J884" s="135">
        <v>316</v>
      </c>
      <c r="K884" t="str">
        <f>VLOOKUP(C884,ResCat!$A$2:$B$268,2,FALSE)</f>
        <v>PPOFEP</v>
      </c>
    </row>
    <row r="885" spans="3:11" x14ac:dyDescent="0.25">
      <c r="C885" s="134" t="s">
        <v>173</v>
      </c>
      <c r="D885" s="134" t="s">
        <v>3</v>
      </c>
      <c r="E885" s="134" t="s">
        <v>1039</v>
      </c>
      <c r="F885" s="134" t="s">
        <v>310</v>
      </c>
      <c r="G885" s="134" t="s">
        <v>311</v>
      </c>
      <c r="H885" s="135">
        <v>82.1</v>
      </c>
      <c r="I885" s="135">
        <v>94.42</v>
      </c>
      <c r="J885" s="135">
        <v>450</v>
      </c>
      <c r="K885" t="str">
        <f>VLOOKUP(C885,ResCat!$A$2:$B$268,2,FALSE)</f>
        <v>PPOFEP</v>
      </c>
    </row>
    <row r="886" spans="3:11" x14ac:dyDescent="0.25">
      <c r="C886" s="134" t="s">
        <v>173</v>
      </c>
      <c r="D886" s="134" t="s">
        <v>3</v>
      </c>
      <c r="E886" s="134" t="s">
        <v>1052</v>
      </c>
      <c r="F886" s="134" t="s">
        <v>310</v>
      </c>
      <c r="G886" s="134" t="s">
        <v>311</v>
      </c>
      <c r="H886" s="135">
        <v>169.7</v>
      </c>
      <c r="I886" s="135">
        <v>169.7</v>
      </c>
      <c r="J886" s="135">
        <v>295.39999999999998</v>
      </c>
      <c r="K886" t="str">
        <f>VLOOKUP(C886,ResCat!$A$2:$B$268,2,FALSE)</f>
        <v>PPOFEP</v>
      </c>
    </row>
    <row r="887" spans="3:11" x14ac:dyDescent="0.25">
      <c r="C887" s="134" t="s">
        <v>173</v>
      </c>
      <c r="D887" s="134" t="s">
        <v>3</v>
      </c>
      <c r="E887" s="134" t="s">
        <v>1047</v>
      </c>
      <c r="F887" s="134" t="s">
        <v>310</v>
      </c>
      <c r="G887" s="134" t="s">
        <v>311</v>
      </c>
      <c r="H887" s="135">
        <v>7.22</v>
      </c>
      <c r="I887" s="135">
        <v>8.3000000000000007</v>
      </c>
      <c r="J887" s="135">
        <v>39</v>
      </c>
      <c r="K887" t="str">
        <f>VLOOKUP(C887,ResCat!$A$2:$B$268,2,FALSE)</f>
        <v>PPOFEP</v>
      </c>
    </row>
    <row r="888" spans="3:11" x14ac:dyDescent="0.25">
      <c r="C888" s="134" t="s">
        <v>173</v>
      </c>
      <c r="D888" s="134" t="s">
        <v>3</v>
      </c>
      <c r="E888" s="134" t="s">
        <v>1034</v>
      </c>
      <c r="F888" s="134" t="s">
        <v>310</v>
      </c>
      <c r="G888" s="134" t="s">
        <v>311</v>
      </c>
      <c r="H888" s="135">
        <v>983.24</v>
      </c>
      <c r="I888" s="135">
        <v>1083.24</v>
      </c>
      <c r="J888" s="135">
        <v>1083.24</v>
      </c>
      <c r="K888" t="str">
        <f>VLOOKUP(C888,ResCat!$A$2:$B$268,2,FALSE)</f>
        <v>PPOFEP</v>
      </c>
    </row>
    <row r="889" spans="3:11" x14ac:dyDescent="0.25">
      <c r="C889" s="134" t="s">
        <v>173</v>
      </c>
      <c r="D889" s="134" t="s">
        <v>3</v>
      </c>
      <c r="E889" s="134" t="s">
        <v>1032</v>
      </c>
      <c r="F889" s="134" t="s">
        <v>310</v>
      </c>
      <c r="G889" s="134" t="s">
        <v>311</v>
      </c>
      <c r="H889" s="135">
        <v>-14.36</v>
      </c>
      <c r="I889" s="135">
        <v>-18.399999999999999</v>
      </c>
      <c r="J889" s="135">
        <v>-26.1</v>
      </c>
      <c r="K889" t="str">
        <f>VLOOKUP(C889,ResCat!$A$2:$B$268,2,FALSE)</f>
        <v>PPOFEP</v>
      </c>
    </row>
    <row r="890" spans="3:11" x14ac:dyDescent="0.25">
      <c r="C890" s="134" t="s">
        <v>173</v>
      </c>
      <c r="D890" s="134" t="s">
        <v>3</v>
      </c>
      <c r="E890" s="134" t="s">
        <v>367</v>
      </c>
      <c r="F890" s="134" t="s">
        <v>310</v>
      </c>
      <c r="G890" s="134" t="s">
        <v>311</v>
      </c>
      <c r="H890" s="135">
        <v>54.61</v>
      </c>
      <c r="I890" s="135">
        <v>52.819999999999993</v>
      </c>
      <c r="J890" s="135">
        <v>-11.98</v>
      </c>
      <c r="K890" t="str">
        <f>VLOOKUP(C890,ResCat!$A$2:$B$268,2,FALSE)</f>
        <v>PPOFEP</v>
      </c>
    </row>
    <row r="891" spans="3:11" x14ac:dyDescent="0.25">
      <c r="C891" s="134" t="s">
        <v>173</v>
      </c>
      <c r="D891" s="134" t="s">
        <v>3</v>
      </c>
      <c r="E891" s="134" t="s">
        <v>1035</v>
      </c>
      <c r="F891" s="134" t="s">
        <v>310</v>
      </c>
      <c r="G891" s="134" t="s">
        <v>311</v>
      </c>
      <c r="H891" s="135">
        <v>-97.2</v>
      </c>
      <c r="I891" s="135">
        <v>-97.2</v>
      </c>
      <c r="J891" s="135">
        <v>-162</v>
      </c>
      <c r="K891" t="str">
        <f>VLOOKUP(C891,ResCat!$A$2:$B$268,2,FALSE)</f>
        <v>PPOFEP</v>
      </c>
    </row>
    <row r="892" spans="3:11" x14ac:dyDescent="0.25">
      <c r="C892" s="134" t="s">
        <v>173</v>
      </c>
      <c r="D892" s="134" t="s">
        <v>3</v>
      </c>
      <c r="E892" s="134" t="s">
        <v>365</v>
      </c>
      <c r="F892" s="134" t="s">
        <v>310</v>
      </c>
      <c r="G892" s="134" t="s">
        <v>311</v>
      </c>
      <c r="H892" s="135">
        <v>-9.17</v>
      </c>
      <c r="I892" s="135">
        <v>-10.78</v>
      </c>
      <c r="J892" s="135">
        <v>-10.78</v>
      </c>
      <c r="K892" t="str">
        <f>VLOOKUP(C892,ResCat!$A$2:$B$268,2,FALSE)</f>
        <v>PPOFEP</v>
      </c>
    </row>
    <row r="893" spans="3:11" x14ac:dyDescent="0.25">
      <c r="C893" s="134" t="s">
        <v>173</v>
      </c>
      <c r="D893" s="134" t="s">
        <v>3</v>
      </c>
      <c r="E893" s="134" t="s">
        <v>1030</v>
      </c>
      <c r="F893" s="134" t="s">
        <v>310</v>
      </c>
      <c r="G893" s="134" t="s">
        <v>311</v>
      </c>
      <c r="H893" s="135">
        <v>-1509</v>
      </c>
      <c r="I893" s="135">
        <v>-1509</v>
      </c>
      <c r="J893" s="135">
        <v>-2515</v>
      </c>
      <c r="K893" t="str">
        <f>VLOOKUP(C893,ResCat!$A$2:$B$268,2,FALSE)</f>
        <v>PPOFEP</v>
      </c>
    </row>
    <row r="894" spans="3:11" x14ac:dyDescent="0.25">
      <c r="C894" s="134" t="s">
        <v>173</v>
      </c>
      <c r="D894" s="134" t="s">
        <v>3</v>
      </c>
      <c r="E894" s="134" t="s">
        <v>345</v>
      </c>
      <c r="F894" s="134" t="s">
        <v>310</v>
      </c>
      <c r="G894" s="134" t="s">
        <v>311</v>
      </c>
      <c r="H894" s="135">
        <v>14.830000000000013</v>
      </c>
      <c r="I894" s="135">
        <v>-96.759999999999991</v>
      </c>
      <c r="J894" s="135">
        <v>-462</v>
      </c>
      <c r="K894" t="str">
        <f>VLOOKUP(C894,ResCat!$A$2:$B$268,2,FALSE)</f>
        <v>PPOFEP</v>
      </c>
    </row>
    <row r="895" spans="3:11" x14ac:dyDescent="0.25">
      <c r="C895" s="134" t="s">
        <v>173</v>
      </c>
      <c r="D895" s="134" t="s">
        <v>3</v>
      </c>
      <c r="E895" s="134" t="s">
        <v>346</v>
      </c>
      <c r="F895" s="134" t="s">
        <v>310</v>
      </c>
      <c r="G895" s="134" t="s">
        <v>311</v>
      </c>
      <c r="H895" s="135">
        <v>3385.9900000000007</v>
      </c>
      <c r="I895" s="135">
        <v>3058.98</v>
      </c>
      <c r="J895" s="135">
        <v>5869.56</v>
      </c>
      <c r="K895" t="str">
        <f>VLOOKUP(C895,ResCat!$A$2:$B$268,2,FALSE)</f>
        <v>PPOFEP</v>
      </c>
    </row>
    <row r="896" spans="3:11" x14ac:dyDescent="0.25">
      <c r="C896" s="134" t="s">
        <v>173</v>
      </c>
      <c r="D896" s="134" t="s">
        <v>3</v>
      </c>
      <c r="E896" s="134" t="s">
        <v>309</v>
      </c>
      <c r="F896" s="134" t="s">
        <v>310</v>
      </c>
      <c r="G896" s="134" t="s">
        <v>311</v>
      </c>
      <c r="H896" s="135">
        <v>-6463.61</v>
      </c>
      <c r="I896" s="135">
        <v>-6738.9</v>
      </c>
      <c r="J896" s="135">
        <v>-15866.94</v>
      </c>
      <c r="K896" t="str">
        <f>VLOOKUP(C896,ResCat!$A$2:$B$268,2,FALSE)</f>
        <v>PPOFEP</v>
      </c>
    </row>
    <row r="897" spans="3:11" x14ac:dyDescent="0.25">
      <c r="C897" s="134" t="s">
        <v>173</v>
      </c>
      <c r="D897" s="134" t="s">
        <v>3</v>
      </c>
      <c r="E897" s="134" t="s">
        <v>1026</v>
      </c>
      <c r="F897" s="134" t="s">
        <v>310</v>
      </c>
      <c r="G897" s="134" t="s">
        <v>311</v>
      </c>
      <c r="H897" s="135">
        <v>40.449999999999974</v>
      </c>
      <c r="I897" s="135">
        <v>953.59</v>
      </c>
      <c r="J897" s="135">
        <v>-1360.2800000000002</v>
      </c>
      <c r="K897" t="str">
        <f>VLOOKUP(C897,ResCat!$A$2:$B$268,2,FALSE)</f>
        <v>PPOFEP</v>
      </c>
    </row>
    <row r="898" spans="3:11" x14ac:dyDescent="0.25">
      <c r="C898" s="134" t="s">
        <v>173</v>
      </c>
      <c r="D898" s="134" t="s">
        <v>3</v>
      </c>
      <c r="E898" s="134" t="s">
        <v>362</v>
      </c>
      <c r="F898" s="134" t="s">
        <v>310</v>
      </c>
      <c r="G898" s="134" t="s">
        <v>311</v>
      </c>
      <c r="H898" s="135">
        <v>-836.75000000000011</v>
      </c>
      <c r="I898" s="135">
        <v>-1111.8600000000001</v>
      </c>
      <c r="J898" s="135">
        <v>-5503.3</v>
      </c>
      <c r="K898" t="str">
        <f>VLOOKUP(C898,ResCat!$A$2:$B$268,2,FALSE)</f>
        <v>PPOFEP</v>
      </c>
    </row>
    <row r="899" spans="3:11" x14ac:dyDescent="0.25">
      <c r="C899" s="134" t="s">
        <v>173</v>
      </c>
      <c r="D899" s="134" t="s">
        <v>3</v>
      </c>
      <c r="E899" s="134" t="s">
        <v>1027</v>
      </c>
      <c r="F899" s="134" t="s">
        <v>310</v>
      </c>
      <c r="G899" s="134" t="s">
        <v>311</v>
      </c>
      <c r="H899" s="135">
        <v>-210.38999999999993</v>
      </c>
      <c r="I899" s="135">
        <v>-134.29000000000008</v>
      </c>
      <c r="J899" s="135">
        <v>-605.70000000000016</v>
      </c>
      <c r="K899" t="str">
        <f>VLOOKUP(C899,ResCat!$A$2:$B$268,2,FALSE)</f>
        <v>PPOFEP</v>
      </c>
    </row>
    <row r="900" spans="3:11" x14ac:dyDescent="0.25">
      <c r="C900" s="134" t="s">
        <v>173</v>
      </c>
      <c r="D900" s="134" t="s">
        <v>3</v>
      </c>
      <c r="E900" s="134" t="s">
        <v>1028</v>
      </c>
      <c r="F900" s="134" t="s">
        <v>310</v>
      </c>
      <c r="G900" s="134" t="s">
        <v>311</v>
      </c>
      <c r="H900" s="135">
        <v>1074.71</v>
      </c>
      <c r="I900" s="135">
        <v>930.69999999999993</v>
      </c>
      <c r="J900" s="135">
        <v>377.12999999999982</v>
      </c>
      <c r="K900" t="str">
        <f>VLOOKUP(C900,ResCat!$A$2:$B$268,2,FALSE)</f>
        <v>PPOFEP</v>
      </c>
    </row>
    <row r="901" spans="3:11" x14ac:dyDescent="0.25">
      <c r="C901" s="134" t="s">
        <v>173</v>
      </c>
      <c r="D901" s="134" t="s">
        <v>3</v>
      </c>
      <c r="E901" s="134" t="s">
        <v>363</v>
      </c>
      <c r="F901" s="134" t="s">
        <v>310</v>
      </c>
      <c r="G901" s="134" t="s">
        <v>311</v>
      </c>
      <c r="H901" s="135">
        <v>-7107.0599999999995</v>
      </c>
      <c r="I901" s="135">
        <v>-8787.24</v>
      </c>
      <c r="J901" s="135">
        <v>-32066.110000000004</v>
      </c>
      <c r="K901" t="str">
        <f>VLOOKUP(C901,ResCat!$A$2:$B$268,2,FALSE)</f>
        <v>PPOFEP</v>
      </c>
    </row>
    <row r="902" spans="3:11" x14ac:dyDescent="0.25">
      <c r="C902" s="134" t="s">
        <v>173</v>
      </c>
      <c r="D902" s="134" t="s">
        <v>3</v>
      </c>
      <c r="E902" s="134" t="s">
        <v>1029</v>
      </c>
      <c r="F902" s="134" t="s">
        <v>310</v>
      </c>
      <c r="G902" s="134" t="s">
        <v>311</v>
      </c>
      <c r="H902" s="135">
        <v>-4470.2499999999982</v>
      </c>
      <c r="I902" s="135">
        <v>-6006.03</v>
      </c>
      <c r="J902" s="135">
        <v>-20419.100000000002</v>
      </c>
      <c r="K902" t="str">
        <f>VLOOKUP(C902,ResCat!$A$2:$B$268,2,FALSE)</f>
        <v>PPOFEP</v>
      </c>
    </row>
    <row r="903" spans="3:11" x14ac:dyDescent="0.25">
      <c r="C903" s="134" t="s">
        <v>173</v>
      </c>
      <c r="D903" s="134" t="s">
        <v>3</v>
      </c>
      <c r="E903" s="134" t="s">
        <v>349</v>
      </c>
      <c r="F903" s="134" t="s">
        <v>310</v>
      </c>
      <c r="G903" s="134" t="s">
        <v>311</v>
      </c>
      <c r="H903" s="135">
        <v>-6546.9100000000035</v>
      </c>
      <c r="I903" s="135">
        <v>-9650.0700000000106</v>
      </c>
      <c r="J903" s="135">
        <v>-29417.199999999997</v>
      </c>
      <c r="K903" t="str">
        <f>VLOOKUP(C903,ResCat!$A$2:$B$268,2,FALSE)</f>
        <v>PPOFEP</v>
      </c>
    </row>
    <row r="904" spans="3:11" x14ac:dyDescent="0.25">
      <c r="C904" s="134" t="s">
        <v>173</v>
      </c>
      <c r="D904" s="134" t="s">
        <v>3</v>
      </c>
      <c r="E904" s="134" t="s">
        <v>350</v>
      </c>
      <c r="F904" s="134" t="s">
        <v>310</v>
      </c>
      <c r="G904" s="134" t="s">
        <v>311</v>
      </c>
      <c r="H904" s="135">
        <v>-18106.260000000028</v>
      </c>
      <c r="I904" s="135">
        <v>-21857.030000000035</v>
      </c>
      <c r="J904" s="135">
        <v>-76839.809999999983</v>
      </c>
      <c r="K904" t="str">
        <f>VLOOKUP(C904,ResCat!$A$2:$B$268,2,FALSE)</f>
        <v>PPOFEP</v>
      </c>
    </row>
    <row r="905" spans="3:11" x14ac:dyDescent="0.25">
      <c r="C905" s="134" t="s">
        <v>173</v>
      </c>
      <c r="D905" s="134" t="s">
        <v>3</v>
      </c>
      <c r="E905" s="134" t="s">
        <v>359</v>
      </c>
      <c r="F905" s="134" t="s">
        <v>310</v>
      </c>
      <c r="G905" s="134" t="s">
        <v>311</v>
      </c>
      <c r="H905" s="135">
        <v>-19660.45000000003</v>
      </c>
      <c r="I905" s="135">
        <v>-22649.800000000032</v>
      </c>
      <c r="J905" s="135">
        <v>-50034.16</v>
      </c>
      <c r="K905" t="str">
        <f>VLOOKUP(C905,ResCat!$A$2:$B$268,2,FALSE)</f>
        <v>PPOFEP</v>
      </c>
    </row>
    <row r="906" spans="3:11" x14ac:dyDescent="0.25">
      <c r="C906" s="134" t="s">
        <v>173</v>
      </c>
      <c r="D906" s="134" t="s">
        <v>3</v>
      </c>
      <c r="E906" s="134" t="s">
        <v>354</v>
      </c>
      <c r="F906" s="134" t="s">
        <v>310</v>
      </c>
      <c r="G906" s="134" t="s">
        <v>311</v>
      </c>
      <c r="H906" s="135">
        <v>-6955.190000000016</v>
      </c>
      <c r="I906" s="135">
        <v>-7482.2800000000179</v>
      </c>
      <c r="J906" s="135">
        <v>-12646.309999999998</v>
      </c>
      <c r="K906" t="str">
        <f>VLOOKUP(C906,ResCat!$A$2:$B$268,2,FALSE)</f>
        <v>PPOFEP</v>
      </c>
    </row>
    <row r="907" spans="3:11" x14ac:dyDescent="0.25">
      <c r="C907" s="134" t="s">
        <v>173</v>
      </c>
      <c r="D907" s="134" t="s">
        <v>3</v>
      </c>
      <c r="E907" s="134" t="s">
        <v>366</v>
      </c>
      <c r="F907" s="134" t="s">
        <v>310</v>
      </c>
      <c r="G907" s="134" t="s">
        <v>311</v>
      </c>
      <c r="H907" s="135">
        <v>-21295.910000000022</v>
      </c>
      <c r="I907" s="135">
        <v>-27507.600000000017</v>
      </c>
      <c r="J907" s="135">
        <v>-60439.520000000004</v>
      </c>
      <c r="K907" t="str">
        <f>VLOOKUP(C907,ResCat!$A$2:$B$268,2,FALSE)</f>
        <v>PPOFEP</v>
      </c>
    </row>
    <row r="908" spans="3:11" x14ac:dyDescent="0.25">
      <c r="C908" s="134" t="s">
        <v>173</v>
      </c>
      <c r="D908" s="134" t="s">
        <v>3</v>
      </c>
      <c r="E908" s="134" t="s">
        <v>337</v>
      </c>
      <c r="F908" s="134" t="s">
        <v>310</v>
      </c>
      <c r="G908" s="134" t="s">
        <v>311</v>
      </c>
      <c r="H908" s="135">
        <v>11291.02</v>
      </c>
      <c r="I908" s="135">
        <v>9083.3399999999983</v>
      </c>
      <c r="J908" s="135">
        <v>26894.539999999983</v>
      </c>
      <c r="K908" t="str">
        <f>VLOOKUP(C908,ResCat!$A$2:$B$268,2,FALSE)</f>
        <v>PPOFEP</v>
      </c>
    </row>
    <row r="909" spans="3:11" x14ac:dyDescent="0.25">
      <c r="C909" s="134" t="s">
        <v>173</v>
      </c>
      <c r="D909" s="134" t="s">
        <v>3</v>
      </c>
      <c r="E909" s="134" t="s">
        <v>352</v>
      </c>
      <c r="F909" s="134" t="s">
        <v>310</v>
      </c>
      <c r="G909" s="134" t="s">
        <v>351</v>
      </c>
      <c r="H909" s="135">
        <v>6472.0300000000016</v>
      </c>
      <c r="I909" s="135">
        <v>4500</v>
      </c>
      <c r="J909" s="135">
        <v>16850.38</v>
      </c>
      <c r="K909" t="str">
        <f>VLOOKUP(C909,ResCat!$A$2:$B$268,2,FALSE)</f>
        <v>PPOFEP</v>
      </c>
    </row>
    <row r="910" spans="3:11" x14ac:dyDescent="0.25">
      <c r="C910" s="134" t="s">
        <v>173</v>
      </c>
      <c r="D910" s="134" t="s">
        <v>3</v>
      </c>
      <c r="E910" s="134" t="s">
        <v>347</v>
      </c>
      <c r="F910" s="134" t="s">
        <v>310</v>
      </c>
      <c r="G910" s="134" t="s">
        <v>360</v>
      </c>
      <c r="H910" s="135">
        <v>37871.210000000014</v>
      </c>
      <c r="I910" s="135">
        <v>39891.640000000014</v>
      </c>
      <c r="J910" s="135">
        <v>99392.91</v>
      </c>
      <c r="K910" t="str">
        <f>VLOOKUP(C910,ResCat!$A$2:$B$268,2,FALSE)</f>
        <v>PPOFEP</v>
      </c>
    </row>
    <row r="911" spans="3:11" x14ac:dyDescent="0.25">
      <c r="C911" s="134" t="s">
        <v>173</v>
      </c>
      <c r="D911" s="134" t="s">
        <v>3</v>
      </c>
      <c r="E911" s="134" t="s">
        <v>361</v>
      </c>
      <c r="F911" s="134" t="s">
        <v>310</v>
      </c>
      <c r="G911" s="134" t="s">
        <v>355</v>
      </c>
      <c r="H911" s="135">
        <v>4364.6700000000028</v>
      </c>
      <c r="I911" s="135">
        <v>-421.2000000000013</v>
      </c>
      <c r="J911" s="135">
        <v>25858.029999999992</v>
      </c>
      <c r="K911" t="str">
        <f>VLOOKUP(C911,ResCat!$A$2:$B$268,2,FALSE)</f>
        <v>PPOFEP</v>
      </c>
    </row>
    <row r="912" spans="3:11" x14ac:dyDescent="0.25">
      <c r="C912" s="134" t="s">
        <v>173</v>
      </c>
      <c r="D912" s="134" t="s">
        <v>3</v>
      </c>
      <c r="E912" s="134" t="s">
        <v>312</v>
      </c>
      <c r="F912" s="134" t="s">
        <v>310</v>
      </c>
      <c r="G912" s="134" t="s">
        <v>364</v>
      </c>
      <c r="H912" s="135">
        <v>4529.5000000000036</v>
      </c>
      <c r="I912" s="135">
        <v>-5079.8899999999912</v>
      </c>
      <c r="J912" s="135">
        <v>-31650.960000000014</v>
      </c>
      <c r="K912" t="str">
        <f>VLOOKUP(C912,ResCat!$A$2:$B$268,2,FALSE)</f>
        <v>PPOFEP</v>
      </c>
    </row>
    <row r="913" spans="3:11" x14ac:dyDescent="0.25">
      <c r="C913" s="134" t="s">
        <v>173</v>
      </c>
      <c r="D913" s="134" t="s">
        <v>3</v>
      </c>
      <c r="E913" s="134" t="s">
        <v>357</v>
      </c>
      <c r="F913" s="134" t="s">
        <v>310</v>
      </c>
      <c r="G913" s="134" t="s">
        <v>338</v>
      </c>
      <c r="H913" s="135">
        <v>6223.0199999999968</v>
      </c>
      <c r="I913" s="135">
        <v>-6350.02</v>
      </c>
      <c r="J913" s="135">
        <v>-6090.9199999999983</v>
      </c>
      <c r="K913" t="str">
        <f>VLOOKUP(C913,ResCat!$A$2:$B$268,2,FALSE)</f>
        <v>PPOFEP</v>
      </c>
    </row>
    <row r="914" spans="3:11" x14ac:dyDescent="0.25">
      <c r="C914" s="134" t="s">
        <v>173</v>
      </c>
      <c r="D914" s="134" t="s">
        <v>3</v>
      </c>
      <c r="E914" s="134" t="s">
        <v>314</v>
      </c>
      <c r="F914" s="134" t="s">
        <v>310</v>
      </c>
      <c r="G914" s="134" t="s">
        <v>356</v>
      </c>
      <c r="H914" s="135">
        <v>9317.3199999999979</v>
      </c>
      <c r="I914" s="135">
        <v>10407.369999999997</v>
      </c>
      <c r="J914" s="135">
        <v>27366.46</v>
      </c>
      <c r="K914" t="str">
        <f>VLOOKUP(C914,ResCat!$A$2:$B$268,2,FALSE)</f>
        <v>PPOFEP</v>
      </c>
    </row>
    <row r="915" spans="3:11" x14ac:dyDescent="0.25">
      <c r="C915" s="134" t="s">
        <v>173</v>
      </c>
      <c r="D915" s="134" t="s">
        <v>3</v>
      </c>
      <c r="E915" s="134" t="s">
        <v>339</v>
      </c>
      <c r="F915" s="134" t="s">
        <v>310</v>
      </c>
      <c r="G915" s="134" t="s">
        <v>353</v>
      </c>
      <c r="H915" s="135">
        <v>13394.58</v>
      </c>
      <c r="I915" s="135">
        <v>26027.07</v>
      </c>
      <c r="J915" s="135">
        <v>78002.23000000001</v>
      </c>
      <c r="K915" t="str">
        <f>VLOOKUP(C915,ResCat!$A$2:$B$268,2,FALSE)</f>
        <v>PPOFEP</v>
      </c>
    </row>
    <row r="916" spans="3:11" x14ac:dyDescent="0.25">
      <c r="C916" s="134" t="s">
        <v>173</v>
      </c>
      <c r="D916" s="134" t="s">
        <v>3</v>
      </c>
      <c r="E916" s="134" t="s">
        <v>342</v>
      </c>
      <c r="F916" s="134" t="s">
        <v>310</v>
      </c>
      <c r="G916" s="134" t="s">
        <v>348</v>
      </c>
      <c r="H916" s="135">
        <v>25802.220000000008</v>
      </c>
      <c r="I916" s="135">
        <v>37327.05000000001</v>
      </c>
      <c r="J916" s="135">
        <v>89137.920000000013</v>
      </c>
      <c r="K916" t="str">
        <f>VLOOKUP(C916,ResCat!$A$2:$B$268,2,FALSE)</f>
        <v>PPOFEP</v>
      </c>
    </row>
    <row r="917" spans="3:11" x14ac:dyDescent="0.25">
      <c r="C917" s="134" t="s">
        <v>173</v>
      </c>
      <c r="D917" s="134" t="s">
        <v>3</v>
      </c>
      <c r="E917" s="134" t="s">
        <v>316</v>
      </c>
      <c r="F917" s="134" t="s">
        <v>310</v>
      </c>
      <c r="G917" s="134" t="s">
        <v>313</v>
      </c>
      <c r="H917" s="135">
        <v>38496.779999999992</v>
      </c>
      <c r="I917" s="135">
        <v>53493.029999999992</v>
      </c>
      <c r="J917" s="135">
        <v>168847.30000000002</v>
      </c>
      <c r="K917" t="str">
        <f>VLOOKUP(C917,ResCat!$A$2:$B$268,2,FALSE)</f>
        <v>PPOFEP</v>
      </c>
    </row>
    <row r="918" spans="3:11" x14ac:dyDescent="0.25">
      <c r="C918" s="134" t="s">
        <v>173</v>
      </c>
      <c r="D918" s="134" t="s">
        <v>3</v>
      </c>
      <c r="E918" s="134" t="s">
        <v>318</v>
      </c>
      <c r="F918" s="134" t="s">
        <v>310</v>
      </c>
      <c r="G918" s="134" t="s">
        <v>358</v>
      </c>
      <c r="H918" s="135">
        <v>54605.150000000009</v>
      </c>
      <c r="I918" s="135">
        <v>76412.659999999945</v>
      </c>
      <c r="J918" s="135">
        <v>192201.90999999995</v>
      </c>
      <c r="K918" t="str">
        <f>VLOOKUP(C918,ResCat!$A$2:$B$268,2,FALSE)</f>
        <v>PPOFEP</v>
      </c>
    </row>
    <row r="919" spans="3:11" x14ac:dyDescent="0.25">
      <c r="C919" s="134" t="s">
        <v>173</v>
      </c>
      <c r="D919" s="134" t="s">
        <v>3</v>
      </c>
      <c r="E919" s="134" t="s">
        <v>320</v>
      </c>
      <c r="F919" s="134" t="s">
        <v>310</v>
      </c>
      <c r="G919" s="134" t="s">
        <v>315</v>
      </c>
      <c r="H919" s="135">
        <v>61606.629999999976</v>
      </c>
      <c r="I919" s="135">
        <v>79947.599999999962</v>
      </c>
      <c r="J919" s="135">
        <v>193985.93999999989</v>
      </c>
      <c r="K919" t="str">
        <f>VLOOKUP(C919,ResCat!$A$2:$B$268,2,FALSE)</f>
        <v>PPOFEP</v>
      </c>
    </row>
    <row r="920" spans="3:11" x14ac:dyDescent="0.25">
      <c r="C920" s="134" t="s">
        <v>173</v>
      </c>
      <c r="D920" s="134" t="s">
        <v>3</v>
      </c>
      <c r="E920" s="134" t="s">
        <v>322</v>
      </c>
      <c r="F920" s="134" t="s">
        <v>310</v>
      </c>
      <c r="G920" s="134" t="s">
        <v>341</v>
      </c>
      <c r="H920" s="135">
        <v>77955.000000000102</v>
      </c>
      <c r="I920" s="135">
        <v>94157.230000000112</v>
      </c>
      <c r="J920" s="135">
        <v>310465.15000000002</v>
      </c>
      <c r="K920" t="str">
        <f>VLOOKUP(C920,ResCat!$A$2:$B$268,2,FALSE)</f>
        <v>PPOFEP</v>
      </c>
    </row>
    <row r="921" spans="3:11" x14ac:dyDescent="0.25">
      <c r="C921" s="134" t="s">
        <v>173</v>
      </c>
      <c r="D921" s="134" t="s">
        <v>3</v>
      </c>
      <c r="E921" s="134" t="s">
        <v>324</v>
      </c>
      <c r="F921" s="134" t="s">
        <v>310</v>
      </c>
      <c r="G921" s="134" t="s">
        <v>340</v>
      </c>
      <c r="H921" s="135">
        <v>93777.780000000086</v>
      </c>
      <c r="I921" s="135">
        <v>120391.92000000011</v>
      </c>
      <c r="J921" s="135">
        <v>347594.88</v>
      </c>
      <c r="K921" t="str">
        <f>VLOOKUP(C921,ResCat!$A$2:$B$268,2,FALSE)</f>
        <v>PPOFEP</v>
      </c>
    </row>
    <row r="922" spans="3:11" x14ac:dyDescent="0.25">
      <c r="C922" s="134" t="s">
        <v>173</v>
      </c>
      <c r="D922" s="134" t="s">
        <v>3</v>
      </c>
      <c r="E922" s="134" t="s">
        <v>326</v>
      </c>
      <c r="F922" s="134" t="s">
        <v>310</v>
      </c>
      <c r="G922" s="134" t="s">
        <v>317</v>
      </c>
      <c r="H922" s="135">
        <v>151465.99000000002</v>
      </c>
      <c r="I922" s="135">
        <v>184294.94000000003</v>
      </c>
      <c r="J922" s="135">
        <v>540611.83000000019</v>
      </c>
      <c r="K922" t="str">
        <f>VLOOKUP(C922,ResCat!$A$2:$B$268,2,FALSE)</f>
        <v>PPOFEP</v>
      </c>
    </row>
    <row r="923" spans="3:11" x14ac:dyDescent="0.25">
      <c r="C923" s="134" t="s">
        <v>173</v>
      </c>
      <c r="D923" s="134" t="s">
        <v>3</v>
      </c>
      <c r="E923" s="134" t="s">
        <v>328</v>
      </c>
      <c r="F923" s="134" t="s">
        <v>310</v>
      </c>
      <c r="G923" s="134" t="s">
        <v>319</v>
      </c>
      <c r="H923" s="135">
        <v>136271.46000000005</v>
      </c>
      <c r="I923" s="135">
        <v>170285.81</v>
      </c>
      <c r="J923" s="135">
        <v>486825.50000000012</v>
      </c>
      <c r="K923" t="str">
        <f>VLOOKUP(C923,ResCat!$A$2:$B$268,2,FALSE)</f>
        <v>PPOFEP</v>
      </c>
    </row>
    <row r="924" spans="3:11" x14ac:dyDescent="0.25">
      <c r="C924" s="134" t="s">
        <v>173</v>
      </c>
      <c r="D924" s="134" t="s">
        <v>3</v>
      </c>
      <c r="E924" s="134" t="s">
        <v>330</v>
      </c>
      <c r="F924" s="134" t="s">
        <v>310</v>
      </c>
      <c r="G924" s="134" t="s">
        <v>321</v>
      </c>
      <c r="H924" s="135">
        <v>227513.60999999984</v>
      </c>
      <c r="I924" s="135">
        <v>272917.66000000003</v>
      </c>
      <c r="J924" s="135">
        <v>635102.04999999958</v>
      </c>
      <c r="K924" t="str">
        <f>VLOOKUP(C924,ResCat!$A$2:$B$268,2,FALSE)</f>
        <v>PPOFEP</v>
      </c>
    </row>
    <row r="925" spans="3:11" x14ac:dyDescent="0.25">
      <c r="C925" s="134" t="s">
        <v>173</v>
      </c>
      <c r="D925" s="134" t="s">
        <v>3</v>
      </c>
      <c r="E925" s="134" t="s">
        <v>332</v>
      </c>
      <c r="F925" s="134" t="s">
        <v>310</v>
      </c>
      <c r="G925" s="134" t="s">
        <v>323</v>
      </c>
      <c r="H925" s="135">
        <v>419639.04999999993</v>
      </c>
      <c r="I925" s="135">
        <v>479744.68999999925</v>
      </c>
      <c r="J925" s="135">
        <v>932916.56000000017</v>
      </c>
      <c r="K925" t="str">
        <f>VLOOKUP(C925,ResCat!$A$2:$B$268,2,FALSE)</f>
        <v>PPOFEP</v>
      </c>
    </row>
    <row r="926" spans="3:11" x14ac:dyDescent="0.25">
      <c r="C926" s="134" t="s">
        <v>173</v>
      </c>
      <c r="D926" s="134" t="s">
        <v>3</v>
      </c>
      <c r="E926" s="134" t="s">
        <v>335</v>
      </c>
      <c r="F926" s="134" t="s">
        <v>310</v>
      </c>
      <c r="G926" s="134" t="s">
        <v>325</v>
      </c>
      <c r="H926" s="135">
        <v>197539.91999999984</v>
      </c>
      <c r="I926" s="135">
        <v>274814.50000000006</v>
      </c>
      <c r="J926" s="135">
        <v>737702.08000000019</v>
      </c>
      <c r="K926" t="str">
        <f>VLOOKUP(C926,ResCat!$A$2:$B$268,2,FALSE)</f>
        <v>PPOFEP</v>
      </c>
    </row>
    <row r="927" spans="3:11" x14ac:dyDescent="0.25">
      <c r="C927" s="134" t="s">
        <v>173</v>
      </c>
      <c r="D927" s="134" t="s">
        <v>3</v>
      </c>
      <c r="E927" s="134" t="s">
        <v>4</v>
      </c>
      <c r="F927" s="134" t="s">
        <v>310</v>
      </c>
      <c r="G927" s="134" t="s">
        <v>327</v>
      </c>
      <c r="H927" s="135">
        <v>185973.00000000015</v>
      </c>
      <c r="I927" s="135">
        <v>268776.24</v>
      </c>
      <c r="J927" s="135">
        <v>742263.49999999988</v>
      </c>
      <c r="K927" t="str">
        <f>VLOOKUP(C927,ResCat!$A$2:$B$268,2,FALSE)</f>
        <v>PPOFEP</v>
      </c>
    </row>
    <row r="928" spans="3:11" x14ac:dyDescent="0.25">
      <c r="C928" s="134" t="s">
        <v>173</v>
      </c>
      <c r="D928" s="134" t="s">
        <v>3</v>
      </c>
      <c r="E928" s="134" t="s">
        <v>511</v>
      </c>
      <c r="F928" s="134" t="s">
        <v>310</v>
      </c>
      <c r="G928" s="134" t="s">
        <v>329</v>
      </c>
      <c r="H928" s="135">
        <v>381711.37000000197</v>
      </c>
      <c r="I928" s="135">
        <v>482827.15999999893</v>
      </c>
      <c r="J928" s="135">
        <v>1037986.059999999</v>
      </c>
      <c r="K928" t="str">
        <f>VLOOKUP(C928,ResCat!$A$2:$B$268,2,FALSE)</f>
        <v>PPOFEP</v>
      </c>
    </row>
    <row r="929" spans="3:11" x14ac:dyDescent="0.25">
      <c r="C929" s="134" t="s">
        <v>173</v>
      </c>
      <c r="D929" s="134" t="s">
        <v>3</v>
      </c>
      <c r="E929" s="134" t="s">
        <v>969</v>
      </c>
      <c r="F929" s="134" t="s">
        <v>310</v>
      </c>
      <c r="G929" s="134" t="s">
        <v>331</v>
      </c>
      <c r="H929" s="135">
        <v>639971.67999999551</v>
      </c>
      <c r="I929" s="135">
        <v>895395.55999999808</v>
      </c>
      <c r="J929" s="135">
        <v>2169848.3100000042</v>
      </c>
      <c r="K929" t="str">
        <f>VLOOKUP(C929,ResCat!$A$2:$B$268,2,FALSE)</f>
        <v>PPOFEP</v>
      </c>
    </row>
    <row r="930" spans="3:11" x14ac:dyDescent="0.25">
      <c r="C930" s="134" t="s">
        <v>173</v>
      </c>
      <c r="D930" s="134" t="s">
        <v>3</v>
      </c>
      <c r="E930" s="134" t="s">
        <v>961</v>
      </c>
      <c r="F930" s="134" t="s">
        <v>310</v>
      </c>
      <c r="G930" s="134" t="s">
        <v>334</v>
      </c>
      <c r="H930" s="135">
        <v>1212502.6699999943</v>
      </c>
      <c r="I930" s="135">
        <v>1706571.7400000314</v>
      </c>
      <c r="J930" s="135">
        <v>3801635.9099999997</v>
      </c>
      <c r="K930" t="str">
        <f>VLOOKUP(C930,ResCat!$A$2:$B$268,2,FALSE)</f>
        <v>PPOFEP</v>
      </c>
    </row>
    <row r="931" spans="3:11" x14ac:dyDescent="0.25">
      <c r="C931" s="134" t="s">
        <v>173</v>
      </c>
      <c r="D931" s="134" t="s">
        <v>3</v>
      </c>
      <c r="E931" s="134" t="s">
        <v>970</v>
      </c>
      <c r="F931" s="134" t="s">
        <v>310</v>
      </c>
      <c r="G931" s="134" t="s">
        <v>333</v>
      </c>
      <c r="H931" s="135">
        <v>4142906.310000034</v>
      </c>
      <c r="I931" s="135">
        <v>5862519.2499999478</v>
      </c>
      <c r="J931" s="135">
        <v>15640759.489999993</v>
      </c>
      <c r="K931" t="str">
        <f>VLOOKUP(C931,ResCat!$A$2:$B$268,2,FALSE)</f>
        <v>PPOFEP</v>
      </c>
    </row>
    <row r="932" spans="3:11" x14ac:dyDescent="0.25">
      <c r="C932" s="134" t="s">
        <v>173</v>
      </c>
      <c r="D932" s="134" t="s">
        <v>3</v>
      </c>
      <c r="E932" s="134" t="s">
        <v>1023</v>
      </c>
      <c r="F932" s="134" t="s">
        <v>310</v>
      </c>
      <c r="G932" s="134" t="s">
        <v>308</v>
      </c>
      <c r="H932" s="135">
        <v>3426713.0599999744</v>
      </c>
      <c r="I932" s="135">
        <v>4820106.1499999464</v>
      </c>
      <c r="J932" s="135">
        <v>13364940.780000044</v>
      </c>
      <c r="K932" t="str">
        <f>VLOOKUP(C932,ResCat!$A$2:$B$268,2,FALSE)</f>
        <v>PPOFEP</v>
      </c>
    </row>
    <row r="933" spans="3:11" x14ac:dyDescent="0.25">
      <c r="C933" s="134" t="s">
        <v>173</v>
      </c>
      <c r="D933" s="134" t="s">
        <v>368</v>
      </c>
      <c r="E933" s="134" t="s">
        <v>309</v>
      </c>
      <c r="F933" s="134" t="s">
        <v>310</v>
      </c>
      <c r="G933" s="134" t="s">
        <v>311</v>
      </c>
      <c r="H933" s="135">
        <v>-54</v>
      </c>
      <c r="I933" s="135">
        <v>-54</v>
      </c>
      <c r="J933" s="135">
        <v>-464</v>
      </c>
      <c r="K933" t="str">
        <f>VLOOKUP(C933,ResCat!$A$2:$B$268,2,FALSE)</f>
        <v>PPOFEP</v>
      </c>
    </row>
    <row r="934" spans="3:11" x14ac:dyDescent="0.25">
      <c r="C934" s="134" t="s">
        <v>173</v>
      </c>
      <c r="D934" s="134" t="s">
        <v>368</v>
      </c>
      <c r="E934" s="134" t="s">
        <v>1029</v>
      </c>
      <c r="F934" s="134" t="s">
        <v>310</v>
      </c>
      <c r="G934" s="134" t="s">
        <v>311</v>
      </c>
      <c r="H934" s="135">
        <v>-1156</v>
      </c>
      <c r="I934" s="135">
        <v>-1156</v>
      </c>
      <c r="J934" s="135">
        <v>-2380</v>
      </c>
      <c r="K934" t="str">
        <f>VLOOKUP(C934,ResCat!$A$2:$B$268,2,FALSE)</f>
        <v>PPOFEP</v>
      </c>
    </row>
    <row r="935" spans="3:11" x14ac:dyDescent="0.25">
      <c r="C935" s="134" t="s">
        <v>173</v>
      </c>
      <c r="D935" s="134" t="s">
        <v>368</v>
      </c>
      <c r="E935" s="134" t="s">
        <v>350</v>
      </c>
      <c r="F935" s="134" t="s">
        <v>310</v>
      </c>
      <c r="G935" s="134" t="s">
        <v>311</v>
      </c>
      <c r="H935" s="135">
        <v>-561</v>
      </c>
      <c r="I935" s="135">
        <v>-561</v>
      </c>
      <c r="J935" s="135">
        <v>-1155</v>
      </c>
      <c r="K935" t="str">
        <f>VLOOKUP(C935,ResCat!$A$2:$B$268,2,FALSE)</f>
        <v>PPOFEP</v>
      </c>
    </row>
    <row r="936" spans="3:11" x14ac:dyDescent="0.25">
      <c r="C936" s="134" t="s">
        <v>173</v>
      </c>
      <c r="D936" s="134" t="s">
        <v>368</v>
      </c>
      <c r="E936" s="134" t="s">
        <v>359</v>
      </c>
      <c r="F936" s="134" t="s">
        <v>310</v>
      </c>
      <c r="G936" s="134" t="s">
        <v>311</v>
      </c>
      <c r="H936" s="135">
        <v>-643.26</v>
      </c>
      <c r="I936" s="135">
        <v>-875</v>
      </c>
      <c r="J936" s="135">
        <v>-4369.32</v>
      </c>
      <c r="K936" t="str">
        <f>VLOOKUP(C936,ResCat!$A$2:$B$268,2,FALSE)</f>
        <v>PPOFEP</v>
      </c>
    </row>
    <row r="937" spans="3:11" x14ac:dyDescent="0.25">
      <c r="C937" s="134" t="s">
        <v>173</v>
      </c>
      <c r="D937" s="134" t="s">
        <v>368</v>
      </c>
      <c r="E937" s="134" t="s">
        <v>354</v>
      </c>
      <c r="F937" s="134" t="s">
        <v>310</v>
      </c>
      <c r="G937" s="134" t="s">
        <v>311</v>
      </c>
      <c r="H937" s="135">
        <v>-174.2</v>
      </c>
      <c r="I937" s="135">
        <v>-268</v>
      </c>
      <c r="J937" s="135">
        <v>-395</v>
      </c>
      <c r="K937" t="str">
        <f>VLOOKUP(C937,ResCat!$A$2:$B$268,2,FALSE)</f>
        <v>PPOFEP</v>
      </c>
    </row>
    <row r="938" spans="3:11" x14ac:dyDescent="0.25">
      <c r="C938" s="134" t="s">
        <v>173</v>
      </c>
      <c r="D938" s="134" t="s">
        <v>368</v>
      </c>
      <c r="E938" s="134" t="s">
        <v>366</v>
      </c>
      <c r="F938" s="134" t="s">
        <v>310</v>
      </c>
      <c r="G938" s="134" t="s">
        <v>311</v>
      </c>
      <c r="H938" s="135">
        <v>-2453.9500000000003</v>
      </c>
      <c r="I938" s="135">
        <v>-3424</v>
      </c>
      <c r="J938" s="135">
        <v>-4695</v>
      </c>
      <c r="K938" t="str">
        <f>VLOOKUP(C938,ResCat!$A$2:$B$268,2,FALSE)</f>
        <v>PPOFEP</v>
      </c>
    </row>
    <row r="939" spans="3:11" x14ac:dyDescent="0.25">
      <c r="C939" s="134" t="s">
        <v>173</v>
      </c>
      <c r="D939" s="134" t="s">
        <v>368</v>
      </c>
      <c r="E939" s="134" t="s">
        <v>352</v>
      </c>
      <c r="F939" s="134" t="s">
        <v>310</v>
      </c>
      <c r="G939" s="134" t="s">
        <v>351</v>
      </c>
      <c r="H939" s="135">
        <v>-523.9</v>
      </c>
      <c r="I939" s="135">
        <v>-1156</v>
      </c>
      <c r="J939" s="135">
        <v>-2148</v>
      </c>
      <c r="K939" t="str">
        <f>VLOOKUP(C939,ResCat!$A$2:$B$268,2,FALSE)</f>
        <v>PPOFEP</v>
      </c>
    </row>
    <row r="940" spans="3:11" x14ac:dyDescent="0.25">
      <c r="C940" s="134" t="s">
        <v>173</v>
      </c>
      <c r="D940" s="134" t="s">
        <v>368</v>
      </c>
      <c r="E940" s="134" t="s">
        <v>347</v>
      </c>
      <c r="F940" s="134" t="s">
        <v>310</v>
      </c>
      <c r="G940" s="134" t="s">
        <v>360</v>
      </c>
      <c r="H940" s="135">
        <v>-806.9</v>
      </c>
      <c r="I940" s="135">
        <v>-1336</v>
      </c>
      <c r="J940" s="135">
        <v>-3082</v>
      </c>
      <c r="K940" t="str">
        <f>VLOOKUP(C940,ResCat!$A$2:$B$268,2,FALSE)</f>
        <v>PPOFEP</v>
      </c>
    </row>
    <row r="941" spans="3:11" x14ac:dyDescent="0.25">
      <c r="C941" s="134" t="s">
        <v>173</v>
      </c>
      <c r="D941" s="134" t="s">
        <v>368</v>
      </c>
      <c r="E941" s="134" t="s">
        <v>312</v>
      </c>
      <c r="F941" s="134" t="s">
        <v>310</v>
      </c>
      <c r="G941" s="134" t="s">
        <v>364</v>
      </c>
      <c r="H941" s="135">
        <v>-453.05</v>
      </c>
      <c r="I941" s="135">
        <v>-697</v>
      </c>
      <c r="J941" s="135">
        <v>-1200</v>
      </c>
      <c r="K941" t="str">
        <f>VLOOKUP(C941,ResCat!$A$2:$B$268,2,FALSE)</f>
        <v>PPOFEP</v>
      </c>
    </row>
    <row r="942" spans="3:11" x14ac:dyDescent="0.25">
      <c r="C942" s="134" t="s">
        <v>173</v>
      </c>
      <c r="D942" s="134" t="s">
        <v>368</v>
      </c>
      <c r="E942" s="134" t="s">
        <v>357</v>
      </c>
      <c r="F942" s="134" t="s">
        <v>310</v>
      </c>
      <c r="G942" s="134" t="s">
        <v>338</v>
      </c>
      <c r="H942" s="135">
        <v>282.43</v>
      </c>
      <c r="I942" s="135">
        <v>784.5</v>
      </c>
      <c r="J942" s="135">
        <v>1892</v>
      </c>
      <c r="K942" t="str">
        <f>VLOOKUP(C942,ResCat!$A$2:$B$268,2,FALSE)</f>
        <v>PPOFEP</v>
      </c>
    </row>
    <row r="943" spans="3:11" x14ac:dyDescent="0.25">
      <c r="C943" s="134" t="s">
        <v>173</v>
      </c>
      <c r="D943" s="134" t="s">
        <v>368</v>
      </c>
      <c r="E943" s="134" t="s">
        <v>314</v>
      </c>
      <c r="F943" s="134" t="s">
        <v>310</v>
      </c>
      <c r="G943" s="134" t="s">
        <v>356</v>
      </c>
      <c r="H943" s="135">
        <v>0</v>
      </c>
      <c r="I943" s="135">
        <v>0</v>
      </c>
      <c r="J943" s="135">
        <v>-3564</v>
      </c>
      <c r="K943" t="str">
        <f>VLOOKUP(C943,ResCat!$A$2:$B$268,2,FALSE)</f>
        <v>PPOFEP</v>
      </c>
    </row>
    <row r="944" spans="3:11" x14ac:dyDescent="0.25">
      <c r="C944" s="134" t="s">
        <v>173</v>
      </c>
      <c r="D944" s="134" t="s">
        <v>368</v>
      </c>
      <c r="E944" s="134" t="s">
        <v>316</v>
      </c>
      <c r="F944" s="134" t="s">
        <v>310</v>
      </c>
      <c r="G944" s="134" t="s">
        <v>313</v>
      </c>
      <c r="H944" s="135">
        <v>668.5</v>
      </c>
      <c r="I944" s="135">
        <v>818.5</v>
      </c>
      <c r="J944" s="135">
        <v>2500</v>
      </c>
      <c r="K944" t="str">
        <f>VLOOKUP(C944,ResCat!$A$2:$B$268,2,FALSE)</f>
        <v>PPOFEP</v>
      </c>
    </row>
    <row r="945" spans="3:11" x14ac:dyDescent="0.25">
      <c r="C945" s="134" t="s">
        <v>173</v>
      </c>
      <c r="D945" s="134" t="s">
        <v>368</v>
      </c>
      <c r="E945" s="134" t="s">
        <v>318</v>
      </c>
      <c r="F945" s="134" t="s">
        <v>310</v>
      </c>
      <c r="G945" s="134" t="s">
        <v>358</v>
      </c>
      <c r="H945" s="135">
        <v>278.85000000000002</v>
      </c>
      <c r="I945" s="135">
        <v>429</v>
      </c>
      <c r="J945" s="135">
        <v>793</v>
      </c>
      <c r="K945" t="str">
        <f>VLOOKUP(C945,ResCat!$A$2:$B$268,2,FALSE)</f>
        <v>PPOFEP</v>
      </c>
    </row>
    <row r="946" spans="3:11" x14ac:dyDescent="0.25">
      <c r="C946" s="134" t="s">
        <v>173</v>
      </c>
      <c r="D946" s="134" t="s">
        <v>368</v>
      </c>
      <c r="E946" s="134" t="s">
        <v>320</v>
      </c>
      <c r="F946" s="134" t="s">
        <v>310</v>
      </c>
      <c r="G946" s="134" t="s">
        <v>315</v>
      </c>
      <c r="H946" s="135">
        <v>620</v>
      </c>
      <c r="I946" s="135">
        <v>770</v>
      </c>
      <c r="J946" s="135">
        <v>1107</v>
      </c>
      <c r="K946" t="str">
        <f>VLOOKUP(C946,ResCat!$A$2:$B$268,2,FALSE)</f>
        <v>PPOFEP</v>
      </c>
    </row>
    <row r="947" spans="3:11" x14ac:dyDescent="0.25">
      <c r="C947" s="134" t="s">
        <v>173</v>
      </c>
      <c r="D947" s="134" t="s">
        <v>368</v>
      </c>
      <c r="E947" s="134" t="s">
        <v>322</v>
      </c>
      <c r="F947" s="134" t="s">
        <v>310</v>
      </c>
      <c r="G947" s="134" t="s">
        <v>341</v>
      </c>
      <c r="H947" s="135">
        <v>256</v>
      </c>
      <c r="I947" s="135">
        <v>256</v>
      </c>
      <c r="J947" s="135">
        <v>340</v>
      </c>
      <c r="K947" t="str">
        <f>VLOOKUP(C947,ResCat!$A$2:$B$268,2,FALSE)</f>
        <v>PPOFEP</v>
      </c>
    </row>
    <row r="948" spans="3:11" x14ac:dyDescent="0.25">
      <c r="C948" s="134" t="s">
        <v>173</v>
      </c>
      <c r="D948" s="134" t="s">
        <v>368</v>
      </c>
      <c r="E948" s="134" t="s">
        <v>324</v>
      </c>
      <c r="F948" s="134" t="s">
        <v>310</v>
      </c>
      <c r="G948" s="134" t="s">
        <v>340</v>
      </c>
      <c r="H948" s="135">
        <v>0</v>
      </c>
      <c r="I948" s="135">
        <v>749</v>
      </c>
      <c r="J948" s="135">
        <v>1550</v>
      </c>
      <c r="K948" t="str">
        <f>VLOOKUP(C948,ResCat!$A$2:$B$268,2,FALSE)</f>
        <v>PPOFEP</v>
      </c>
    </row>
    <row r="949" spans="3:11" x14ac:dyDescent="0.25">
      <c r="C949" s="134" t="s">
        <v>173</v>
      </c>
      <c r="D949" s="134" t="s">
        <v>368</v>
      </c>
      <c r="E949" s="134" t="s">
        <v>328</v>
      </c>
      <c r="F949" s="134" t="s">
        <v>310</v>
      </c>
      <c r="G949" s="134" t="s">
        <v>319</v>
      </c>
      <c r="H949" s="135">
        <v>1126.6099999999999</v>
      </c>
      <c r="I949" s="135">
        <v>1774</v>
      </c>
      <c r="J949" s="135">
        <v>2575</v>
      </c>
      <c r="K949" t="str">
        <f>VLOOKUP(C949,ResCat!$A$2:$B$268,2,FALSE)</f>
        <v>PPOFEP</v>
      </c>
    </row>
    <row r="950" spans="3:11" x14ac:dyDescent="0.25">
      <c r="C950" s="134" t="s">
        <v>173</v>
      </c>
      <c r="D950" s="134" t="s">
        <v>368</v>
      </c>
      <c r="E950" s="134" t="s">
        <v>330</v>
      </c>
      <c r="F950" s="134" t="s">
        <v>310</v>
      </c>
      <c r="G950" s="134" t="s">
        <v>321</v>
      </c>
      <c r="H950" s="135">
        <v>986</v>
      </c>
      <c r="I950" s="135">
        <v>1136</v>
      </c>
      <c r="J950" s="135">
        <v>1598</v>
      </c>
      <c r="K950" t="str">
        <f>VLOOKUP(C950,ResCat!$A$2:$B$268,2,FALSE)</f>
        <v>PPOFEP</v>
      </c>
    </row>
    <row r="951" spans="3:11" x14ac:dyDescent="0.25">
      <c r="C951" s="134" t="s">
        <v>173</v>
      </c>
      <c r="D951" s="134" t="s">
        <v>368</v>
      </c>
      <c r="E951" s="134" t="s">
        <v>332</v>
      </c>
      <c r="F951" s="134" t="s">
        <v>310</v>
      </c>
      <c r="G951" s="134" t="s">
        <v>323</v>
      </c>
      <c r="H951" s="135">
        <v>2290.3999999999996</v>
      </c>
      <c r="I951" s="135">
        <v>3253.5</v>
      </c>
      <c r="J951" s="135">
        <v>5480.22</v>
      </c>
      <c r="K951" t="str">
        <f>VLOOKUP(C951,ResCat!$A$2:$B$268,2,FALSE)</f>
        <v>PPOFEP</v>
      </c>
    </row>
    <row r="952" spans="3:11" x14ac:dyDescent="0.25">
      <c r="C952" s="134" t="s">
        <v>173</v>
      </c>
      <c r="D952" s="134" t="s">
        <v>368</v>
      </c>
      <c r="E952" s="134" t="s">
        <v>335</v>
      </c>
      <c r="F952" s="134" t="s">
        <v>310</v>
      </c>
      <c r="G952" s="134" t="s">
        <v>325</v>
      </c>
      <c r="H952" s="135">
        <v>974.15</v>
      </c>
      <c r="I952" s="135">
        <v>1375</v>
      </c>
      <c r="J952" s="135">
        <v>1398.93</v>
      </c>
      <c r="K952" t="str">
        <f>VLOOKUP(C952,ResCat!$A$2:$B$268,2,FALSE)</f>
        <v>PPOFEP</v>
      </c>
    </row>
    <row r="953" spans="3:11" x14ac:dyDescent="0.25">
      <c r="C953" s="134" t="s">
        <v>173</v>
      </c>
      <c r="D953" s="134" t="s">
        <v>368</v>
      </c>
      <c r="E953" s="134" t="s">
        <v>4</v>
      </c>
      <c r="F953" s="134" t="s">
        <v>310</v>
      </c>
      <c r="G953" s="134" t="s">
        <v>327</v>
      </c>
      <c r="H953" s="135">
        <v>2287.4499999999998</v>
      </c>
      <c r="I953" s="135">
        <v>2868</v>
      </c>
      <c r="J953" s="135">
        <v>4218.41</v>
      </c>
      <c r="K953" t="str">
        <f>VLOOKUP(C953,ResCat!$A$2:$B$268,2,FALSE)</f>
        <v>PPOFEP</v>
      </c>
    </row>
    <row r="954" spans="3:11" x14ac:dyDescent="0.25">
      <c r="C954" s="134" t="s">
        <v>173</v>
      </c>
      <c r="D954" s="134" t="s">
        <v>368</v>
      </c>
      <c r="E954" s="134" t="s">
        <v>511</v>
      </c>
      <c r="F954" s="134" t="s">
        <v>310</v>
      </c>
      <c r="G954" s="134" t="s">
        <v>329</v>
      </c>
      <c r="H954" s="135">
        <v>2628.8900000000003</v>
      </c>
      <c r="I954" s="135">
        <v>3568</v>
      </c>
      <c r="J954" s="135">
        <v>6192.45</v>
      </c>
      <c r="K954" t="str">
        <f>VLOOKUP(C954,ResCat!$A$2:$B$268,2,FALSE)</f>
        <v>PPOFEP</v>
      </c>
    </row>
    <row r="955" spans="3:11" x14ac:dyDescent="0.25">
      <c r="C955" s="134" t="s">
        <v>173</v>
      </c>
      <c r="D955" s="134" t="s">
        <v>368</v>
      </c>
      <c r="E955" s="134" t="s">
        <v>969</v>
      </c>
      <c r="F955" s="134" t="s">
        <v>310</v>
      </c>
      <c r="G955" s="134" t="s">
        <v>331</v>
      </c>
      <c r="H955" s="135">
        <v>2075</v>
      </c>
      <c r="I955" s="135">
        <v>3296</v>
      </c>
      <c r="J955" s="135">
        <v>5766.09</v>
      </c>
      <c r="K955" t="str">
        <f>VLOOKUP(C955,ResCat!$A$2:$B$268,2,FALSE)</f>
        <v>PPOFEP</v>
      </c>
    </row>
    <row r="956" spans="3:11" x14ac:dyDescent="0.25">
      <c r="C956" s="134" t="s">
        <v>173</v>
      </c>
      <c r="D956" s="134" t="s">
        <v>368</v>
      </c>
      <c r="E956" s="134" t="s">
        <v>961</v>
      </c>
      <c r="F956" s="134" t="s">
        <v>310</v>
      </c>
      <c r="G956" s="134" t="s">
        <v>334</v>
      </c>
      <c r="H956" s="135">
        <v>4685.62</v>
      </c>
      <c r="I956" s="135">
        <v>6410</v>
      </c>
      <c r="J956" s="135">
        <v>11343.71</v>
      </c>
      <c r="K956" t="str">
        <f>VLOOKUP(C956,ResCat!$A$2:$B$268,2,FALSE)</f>
        <v>PPOFEP</v>
      </c>
    </row>
    <row r="957" spans="3:11" x14ac:dyDescent="0.25">
      <c r="C957" s="134" t="s">
        <v>173</v>
      </c>
      <c r="D957" s="134" t="s">
        <v>368</v>
      </c>
      <c r="E957" s="134" t="s">
        <v>970</v>
      </c>
      <c r="F957" s="134" t="s">
        <v>310</v>
      </c>
      <c r="G957" s="134" t="s">
        <v>333</v>
      </c>
      <c r="H957" s="135">
        <v>15022.95</v>
      </c>
      <c r="I957" s="135">
        <v>21532.75</v>
      </c>
      <c r="J957" s="135">
        <v>43299.579999999994</v>
      </c>
      <c r="K957" t="str">
        <f>VLOOKUP(C957,ResCat!$A$2:$B$268,2,FALSE)</f>
        <v>PPOFEP</v>
      </c>
    </row>
    <row r="958" spans="3:11" x14ac:dyDescent="0.25">
      <c r="C958" s="134" t="s">
        <v>173</v>
      </c>
      <c r="D958" s="134" t="s">
        <v>368</v>
      </c>
      <c r="E958" s="134" t="s">
        <v>1023</v>
      </c>
      <c r="F958" s="134" t="s">
        <v>310</v>
      </c>
      <c r="G958" s="134" t="s">
        <v>308</v>
      </c>
      <c r="H958" s="135">
        <v>6568.9</v>
      </c>
      <c r="I958" s="135">
        <v>9752</v>
      </c>
      <c r="J958" s="135">
        <v>18221.150000000001</v>
      </c>
      <c r="K958" t="str">
        <f>VLOOKUP(C958,ResCat!$A$2:$B$268,2,FALSE)</f>
        <v>PPOFEP</v>
      </c>
    </row>
    <row r="959" spans="3:11" x14ac:dyDescent="0.25">
      <c r="C959" s="134" t="s">
        <v>173</v>
      </c>
      <c r="D959" s="134" t="s">
        <v>2</v>
      </c>
      <c r="E959" s="134" t="s">
        <v>1038</v>
      </c>
      <c r="F959" s="134" t="s">
        <v>310</v>
      </c>
      <c r="G959" s="134" t="s">
        <v>311</v>
      </c>
      <c r="H959" s="135">
        <v>484.5</v>
      </c>
      <c r="I959" s="135">
        <v>570</v>
      </c>
      <c r="J959" s="135">
        <v>650</v>
      </c>
      <c r="K959" t="str">
        <f>VLOOKUP(C959,ResCat!$A$2:$B$268,2,FALSE)</f>
        <v>PPOFEP</v>
      </c>
    </row>
    <row r="960" spans="3:11" x14ac:dyDescent="0.25">
      <c r="C960" s="134" t="s">
        <v>173</v>
      </c>
      <c r="D960" s="134" t="s">
        <v>2</v>
      </c>
      <c r="E960" s="134" t="s">
        <v>1033</v>
      </c>
      <c r="F960" s="134" t="s">
        <v>310</v>
      </c>
      <c r="G960" s="134" t="s">
        <v>311</v>
      </c>
      <c r="H960" s="135">
        <v>108.08</v>
      </c>
      <c r="I960" s="135">
        <v>108.08</v>
      </c>
      <c r="J960" s="135">
        <v>108.08</v>
      </c>
      <c r="K960" t="str">
        <f>VLOOKUP(C960,ResCat!$A$2:$B$268,2,FALSE)</f>
        <v>PPOFEP</v>
      </c>
    </row>
    <row r="961" spans="3:11" x14ac:dyDescent="0.25">
      <c r="C961" s="134" t="s">
        <v>173</v>
      </c>
      <c r="D961" s="134" t="s">
        <v>2</v>
      </c>
      <c r="E961" s="134" t="s">
        <v>1031</v>
      </c>
      <c r="F961" s="134" t="s">
        <v>310</v>
      </c>
      <c r="G961" s="134" t="s">
        <v>311</v>
      </c>
      <c r="H961" s="135">
        <v>235.19</v>
      </c>
      <c r="I961" s="135">
        <v>272.72999999999996</v>
      </c>
      <c r="J961" s="135">
        <v>1104</v>
      </c>
      <c r="K961" t="str">
        <f>VLOOKUP(C961,ResCat!$A$2:$B$268,2,FALSE)</f>
        <v>PPOFEP</v>
      </c>
    </row>
    <row r="962" spans="3:11" x14ac:dyDescent="0.25">
      <c r="C962" s="134" t="s">
        <v>173</v>
      </c>
      <c r="D962" s="134" t="s">
        <v>2</v>
      </c>
      <c r="E962" s="134" t="s">
        <v>1039</v>
      </c>
      <c r="F962" s="134" t="s">
        <v>310</v>
      </c>
      <c r="G962" s="134" t="s">
        <v>311</v>
      </c>
      <c r="H962" s="135">
        <v>-62.099999999999994</v>
      </c>
      <c r="I962" s="135">
        <v>-194.52999999999997</v>
      </c>
      <c r="J962" s="135">
        <v>-782</v>
      </c>
      <c r="K962" t="str">
        <f>VLOOKUP(C962,ResCat!$A$2:$B$268,2,FALSE)</f>
        <v>PPOFEP</v>
      </c>
    </row>
    <row r="963" spans="3:11" x14ac:dyDescent="0.25">
      <c r="C963" s="134" t="s">
        <v>173</v>
      </c>
      <c r="D963" s="134" t="s">
        <v>2</v>
      </c>
      <c r="E963" s="134" t="s">
        <v>1041</v>
      </c>
      <c r="F963" s="134" t="s">
        <v>310</v>
      </c>
      <c r="G963" s="134" t="s">
        <v>311</v>
      </c>
      <c r="H963" s="135">
        <v>65.319999999999993</v>
      </c>
      <c r="I963" s="135">
        <v>65.319999999999993</v>
      </c>
      <c r="J963" s="135">
        <v>120</v>
      </c>
      <c r="K963" t="str">
        <f>VLOOKUP(C963,ResCat!$A$2:$B$268,2,FALSE)</f>
        <v>PPOFEP</v>
      </c>
    </row>
    <row r="964" spans="3:11" x14ac:dyDescent="0.25">
      <c r="C964" s="134" t="s">
        <v>173</v>
      </c>
      <c r="D964" s="134" t="s">
        <v>2</v>
      </c>
      <c r="E964" s="134" t="s">
        <v>1024</v>
      </c>
      <c r="F964" s="134" t="s">
        <v>310</v>
      </c>
      <c r="G964" s="134" t="s">
        <v>311</v>
      </c>
      <c r="H964" s="135">
        <v>0</v>
      </c>
      <c r="I964" s="135">
        <v>0</v>
      </c>
      <c r="J964" s="135">
        <v>0</v>
      </c>
      <c r="K964" t="str">
        <f>VLOOKUP(C964,ResCat!$A$2:$B$268,2,FALSE)</f>
        <v>PPOFEP</v>
      </c>
    </row>
    <row r="965" spans="3:11" x14ac:dyDescent="0.25">
      <c r="C965" s="134" t="s">
        <v>173</v>
      </c>
      <c r="D965" s="134" t="s">
        <v>2</v>
      </c>
      <c r="E965" s="134" t="s">
        <v>1052</v>
      </c>
      <c r="F965" s="134" t="s">
        <v>310</v>
      </c>
      <c r="G965" s="134" t="s">
        <v>311</v>
      </c>
      <c r="H965" s="135">
        <v>449.65</v>
      </c>
      <c r="I965" s="135">
        <v>529</v>
      </c>
      <c r="J965" s="135">
        <v>1616</v>
      </c>
      <c r="K965" t="str">
        <f>VLOOKUP(C965,ResCat!$A$2:$B$268,2,FALSE)</f>
        <v>PPOFEP</v>
      </c>
    </row>
    <row r="966" spans="3:11" x14ac:dyDescent="0.25">
      <c r="C966" s="134" t="s">
        <v>173</v>
      </c>
      <c r="D966" s="134" t="s">
        <v>2</v>
      </c>
      <c r="E966" s="134" t="s">
        <v>1034</v>
      </c>
      <c r="F966" s="134" t="s">
        <v>310</v>
      </c>
      <c r="G966" s="134" t="s">
        <v>311</v>
      </c>
      <c r="H966" s="135">
        <v>30</v>
      </c>
      <c r="I966" s="135">
        <v>30</v>
      </c>
      <c r="J966" s="135">
        <v>96</v>
      </c>
      <c r="K966" t="str">
        <f>VLOOKUP(C966,ResCat!$A$2:$B$268,2,FALSE)</f>
        <v>PPOFEP</v>
      </c>
    </row>
    <row r="967" spans="3:11" x14ac:dyDescent="0.25">
      <c r="C967" s="134" t="s">
        <v>173</v>
      </c>
      <c r="D967" s="134" t="s">
        <v>2</v>
      </c>
      <c r="E967" s="134" t="s">
        <v>1036</v>
      </c>
      <c r="F967" s="134" t="s">
        <v>310</v>
      </c>
      <c r="G967" s="134" t="s">
        <v>311</v>
      </c>
      <c r="H967" s="135">
        <v>922.19</v>
      </c>
      <c r="I967" s="135">
        <v>890.81</v>
      </c>
      <c r="J967" s="135">
        <v>8029.32</v>
      </c>
      <c r="K967" t="str">
        <f>VLOOKUP(C967,ResCat!$A$2:$B$268,2,FALSE)</f>
        <v>PPOFEP</v>
      </c>
    </row>
    <row r="968" spans="3:11" x14ac:dyDescent="0.25">
      <c r="C968" s="134" t="s">
        <v>173</v>
      </c>
      <c r="D968" s="134" t="s">
        <v>2</v>
      </c>
      <c r="E968" s="134" t="s">
        <v>1032</v>
      </c>
      <c r="F968" s="134" t="s">
        <v>310</v>
      </c>
      <c r="G968" s="134" t="s">
        <v>311</v>
      </c>
      <c r="H968" s="135">
        <v>-476.63</v>
      </c>
      <c r="I968" s="135">
        <v>-494.13</v>
      </c>
      <c r="J968" s="135">
        <v>-3777</v>
      </c>
      <c r="K968" t="str">
        <f>VLOOKUP(C968,ResCat!$A$2:$B$268,2,FALSE)</f>
        <v>PPOFEP</v>
      </c>
    </row>
    <row r="969" spans="3:11" x14ac:dyDescent="0.25">
      <c r="C969" s="134" t="s">
        <v>173</v>
      </c>
      <c r="D969" s="134" t="s">
        <v>2</v>
      </c>
      <c r="E969" s="134" t="s">
        <v>367</v>
      </c>
      <c r="F969" s="134" t="s">
        <v>310</v>
      </c>
      <c r="G969" s="134" t="s">
        <v>311</v>
      </c>
      <c r="H969" s="135">
        <v>-784.4</v>
      </c>
      <c r="I969" s="135">
        <v>-1223.98</v>
      </c>
      <c r="J969" s="135">
        <v>-2643</v>
      </c>
      <c r="K969" t="str">
        <f>VLOOKUP(C969,ResCat!$A$2:$B$268,2,FALSE)</f>
        <v>PPOFEP</v>
      </c>
    </row>
    <row r="970" spans="3:11" x14ac:dyDescent="0.25">
      <c r="C970" s="134" t="s">
        <v>173</v>
      </c>
      <c r="D970" s="134" t="s">
        <v>2</v>
      </c>
      <c r="E970" s="134" t="s">
        <v>1037</v>
      </c>
      <c r="F970" s="134" t="s">
        <v>310</v>
      </c>
      <c r="G970" s="134" t="s">
        <v>311</v>
      </c>
      <c r="H970" s="135">
        <v>-578.04</v>
      </c>
      <c r="I970" s="135">
        <v>-620.54</v>
      </c>
      <c r="J970" s="135">
        <v>-2205</v>
      </c>
      <c r="K970" t="str">
        <f>VLOOKUP(C970,ResCat!$A$2:$B$268,2,FALSE)</f>
        <v>PPOFEP</v>
      </c>
    </row>
    <row r="971" spans="3:11" x14ac:dyDescent="0.25">
      <c r="C971" s="134" t="s">
        <v>173</v>
      </c>
      <c r="D971" s="134" t="s">
        <v>2</v>
      </c>
      <c r="E971" s="134" t="s">
        <v>1035</v>
      </c>
      <c r="F971" s="134" t="s">
        <v>310</v>
      </c>
      <c r="G971" s="134" t="s">
        <v>311</v>
      </c>
      <c r="H971" s="135">
        <v>-117.39999999999999</v>
      </c>
      <c r="I971" s="135">
        <v>-129.99</v>
      </c>
      <c r="J971" s="135">
        <v>-2494.5</v>
      </c>
      <c r="K971" t="str">
        <f>VLOOKUP(C971,ResCat!$A$2:$B$268,2,FALSE)</f>
        <v>PPOFEP</v>
      </c>
    </row>
    <row r="972" spans="3:11" x14ac:dyDescent="0.25">
      <c r="C972" s="134" t="s">
        <v>173</v>
      </c>
      <c r="D972" s="134" t="s">
        <v>2</v>
      </c>
      <c r="E972" s="134" t="s">
        <v>1025</v>
      </c>
      <c r="F972" s="134" t="s">
        <v>310</v>
      </c>
      <c r="G972" s="134" t="s">
        <v>311</v>
      </c>
      <c r="H972" s="135">
        <v>32</v>
      </c>
      <c r="I972" s="135">
        <v>32</v>
      </c>
      <c r="J972" s="135">
        <v>160</v>
      </c>
      <c r="K972" t="str">
        <f>VLOOKUP(C972,ResCat!$A$2:$B$268,2,FALSE)</f>
        <v>PPOFEP</v>
      </c>
    </row>
    <row r="973" spans="3:11" x14ac:dyDescent="0.25">
      <c r="C973" s="134" t="s">
        <v>173</v>
      </c>
      <c r="D973" s="134" t="s">
        <v>2</v>
      </c>
      <c r="E973" s="134" t="s">
        <v>365</v>
      </c>
      <c r="F973" s="134" t="s">
        <v>310</v>
      </c>
      <c r="G973" s="134" t="s">
        <v>311</v>
      </c>
      <c r="H973" s="135">
        <v>-605.35000000000014</v>
      </c>
      <c r="I973" s="135">
        <v>-605.35000000000014</v>
      </c>
      <c r="J973" s="135">
        <v>-1718</v>
      </c>
      <c r="K973" t="str">
        <f>VLOOKUP(C973,ResCat!$A$2:$B$268,2,FALSE)</f>
        <v>PPOFEP</v>
      </c>
    </row>
    <row r="974" spans="3:11" x14ac:dyDescent="0.25">
      <c r="C974" s="134" t="s">
        <v>173</v>
      </c>
      <c r="D974" s="134" t="s">
        <v>2</v>
      </c>
      <c r="E974" s="134" t="s">
        <v>344</v>
      </c>
      <c r="F974" s="134" t="s">
        <v>310</v>
      </c>
      <c r="G974" s="134" t="s">
        <v>311</v>
      </c>
      <c r="H974" s="135">
        <v>-467.71</v>
      </c>
      <c r="I974" s="135">
        <v>-762.9</v>
      </c>
      <c r="J974" s="135">
        <v>-2071</v>
      </c>
      <c r="K974" t="str">
        <f>VLOOKUP(C974,ResCat!$A$2:$B$268,2,FALSE)</f>
        <v>PPOFEP</v>
      </c>
    </row>
    <row r="975" spans="3:11" x14ac:dyDescent="0.25">
      <c r="C975" s="134" t="s">
        <v>173</v>
      </c>
      <c r="D975" s="134" t="s">
        <v>2</v>
      </c>
      <c r="E975" s="134" t="s">
        <v>1030</v>
      </c>
      <c r="F975" s="134" t="s">
        <v>310</v>
      </c>
      <c r="G975" s="134" t="s">
        <v>311</v>
      </c>
      <c r="H975" s="135">
        <v>-1405.0299999999997</v>
      </c>
      <c r="I975" s="135">
        <v>-1403.28</v>
      </c>
      <c r="J975" s="135">
        <v>-3297.68</v>
      </c>
      <c r="K975" t="str">
        <f>VLOOKUP(C975,ResCat!$A$2:$B$268,2,FALSE)</f>
        <v>PPOFEP</v>
      </c>
    </row>
    <row r="976" spans="3:11" x14ac:dyDescent="0.25">
      <c r="C976" s="134" t="s">
        <v>173</v>
      </c>
      <c r="D976" s="134" t="s">
        <v>2</v>
      </c>
      <c r="E976" s="134" t="s">
        <v>345</v>
      </c>
      <c r="F976" s="134" t="s">
        <v>310</v>
      </c>
      <c r="G976" s="134" t="s">
        <v>311</v>
      </c>
      <c r="H976" s="135">
        <v>-482.49</v>
      </c>
      <c r="I976" s="135">
        <v>-610.57999999999993</v>
      </c>
      <c r="J976" s="135">
        <v>-2022.8600000000001</v>
      </c>
      <c r="K976" t="str">
        <f>VLOOKUP(C976,ResCat!$A$2:$B$268,2,FALSE)</f>
        <v>PPOFEP</v>
      </c>
    </row>
    <row r="977" spans="3:11" x14ac:dyDescent="0.25">
      <c r="C977" s="134" t="s">
        <v>173</v>
      </c>
      <c r="D977" s="134" t="s">
        <v>2</v>
      </c>
      <c r="E977" s="134" t="s">
        <v>346</v>
      </c>
      <c r="F977" s="134" t="s">
        <v>310</v>
      </c>
      <c r="G977" s="134" t="s">
        <v>311</v>
      </c>
      <c r="H977" s="135">
        <v>3638.73</v>
      </c>
      <c r="I977" s="135">
        <v>3681.8700000000003</v>
      </c>
      <c r="J977" s="135">
        <v>3889.3199999999997</v>
      </c>
      <c r="K977" t="str">
        <f>VLOOKUP(C977,ResCat!$A$2:$B$268,2,FALSE)</f>
        <v>PPOFEP</v>
      </c>
    </row>
    <row r="978" spans="3:11" x14ac:dyDescent="0.25">
      <c r="C978" s="134" t="s">
        <v>173</v>
      </c>
      <c r="D978" s="134" t="s">
        <v>2</v>
      </c>
      <c r="E978" s="134" t="s">
        <v>309</v>
      </c>
      <c r="F978" s="134" t="s">
        <v>310</v>
      </c>
      <c r="G978" s="134" t="s">
        <v>311</v>
      </c>
      <c r="H978" s="135">
        <v>1138.6999999999998</v>
      </c>
      <c r="I978" s="135">
        <v>1103.4599999999998</v>
      </c>
      <c r="J978" s="135">
        <v>13862.150000000001</v>
      </c>
      <c r="K978" t="str">
        <f>VLOOKUP(C978,ResCat!$A$2:$B$268,2,FALSE)</f>
        <v>PPOFEP</v>
      </c>
    </row>
    <row r="979" spans="3:11" x14ac:dyDescent="0.25">
      <c r="C979" s="134" t="s">
        <v>173</v>
      </c>
      <c r="D979" s="134" t="s">
        <v>2</v>
      </c>
      <c r="E979" s="134" t="s">
        <v>1026</v>
      </c>
      <c r="F979" s="134" t="s">
        <v>310</v>
      </c>
      <c r="G979" s="134" t="s">
        <v>311</v>
      </c>
      <c r="H979" s="135">
        <v>1197.5299999999997</v>
      </c>
      <c r="I979" s="135">
        <v>738.23</v>
      </c>
      <c r="J979" s="135">
        <v>19729.009999999995</v>
      </c>
      <c r="K979" t="str">
        <f>VLOOKUP(C979,ResCat!$A$2:$B$268,2,FALSE)</f>
        <v>PPOFEP</v>
      </c>
    </row>
    <row r="980" spans="3:11" x14ac:dyDescent="0.25">
      <c r="C980" s="134" t="s">
        <v>173</v>
      </c>
      <c r="D980" s="134" t="s">
        <v>2</v>
      </c>
      <c r="E980" s="134" t="s">
        <v>362</v>
      </c>
      <c r="F980" s="134" t="s">
        <v>310</v>
      </c>
      <c r="G980" s="134" t="s">
        <v>311</v>
      </c>
      <c r="H980" s="135">
        <v>1228.24</v>
      </c>
      <c r="I980" s="135">
        <v>1159.8599999999997</v>
      </c>
      <c r="J980" s="135">
        <v>22056.34</v>
      </c>
      <c r="K980" t="str">
        <f>VLOOKUP(C980,ResCat!$A$2:$B$268,2,FALSE)</f>
        <v>PPOFEP</v>
      </c>
    </row>
    <row r="981" spans="3:11" x14ac:dyDescent="0.25">
      <c r="C981" s="134" t="s">
        <v>173</v>
      </c>
      <c r="D981" s="134" t="s">
        <v>2</v>
      </c>
      <c r="E981" s="134" t="s">
        <v>1027</v>
      </c>
      <c r="F981" s="134" t="s">
        <v>310</v>
      </c>
      <c r="G981" s="134" t="s">
        <v>311</v>
      </c>
      <c r="H981" s="135">
        <v>-1047.7400000000002</v>
      </c>
      <c r="I981" s="135">
        <v>-966.41000000000008</v>
      </c>
      <c r="J981" s="135">
        <v>27533.25</v>
      </c>
      <c r="K981" t="str">
        <f>VLOOKUP(C981,ResCat!$A$2:$B$268,2,FALSE)</f>
        <v>PPOFEP</v>
      </c>
    </row>
    <row r="982" spans="3:11" x14ac:dyDescent="0.25">
      <c r="C982" s="134" t="s">
        <v>173</v>
      </c>
      <c r="D982" s="134" t="s">
        <v>2</v>
      </c>
      <c r="E982" s="134" t="s">
        <v>1028</v>
      </c>
      <c r="F982" s="134" t="s">
        <v>310</v>
      </c>
      <c r="G982" s="134" t="s">
        <v>311</v>
      </c>
      <c r="H982" s="135">
        <v>-4138.53</v>
      </c>
      <c r="I982" s="135">
        <v>-6088.98</v>
      </c>
      <c r="J982" s="135">
        <v>-34918.33</v>
      </c>
      <c r="K982" t="str">
        <f>VLOOKUP(C982,ResCat!$A$2:$B$268,2,FALSE)</f>
        <v>PPOFEP</v>
      </c>
    </row>
    <row r="983" spans="3:11" x14ac:dyDescent="0.25">
      <c r="C983" s="134" t="s">
        <v>173</v>
      </c>
      <c r="D983" s="134" t="s">
        <v>2</v>
      </c>
      <c r="E983" s="134" t="s">
        <v>363</v>
      </c>
      <c r="F983" s="134" t="s">
        <v>310</v>
      </c>
      <c r="G983" s="134" t="s">
        <v>311</v>
      </c>
      <c r="H983" s="135">
        <v>-6135.5499999999993</v>
      </c>
      <c r="I983" s="135">
        <v>-8175.3899999999994</v>
      </c>
      <c r="J983" s="135">
        <v>-21689.35</v>
      </c>
      <c r="K983" t="str">
        <f>VLOOKUP(C983,ResCat!$A$2:$B$268,2,FALSE)</f>
        <v>PPOFEP</v>
      </c>
    </row>
    <row r="984" spans="3:11" x14ac:dyDescent="0.25">
      <c r="C984" s="134" t="s">
        <v>173</v>
      </c>
      <c r="D984" s="134" t="s">
        <v>2</v>
      </c>
      <c r="E984" s="134" t="s">
        <v>1029</v>
      </c>
      <c r="F984" s="134" t="s">
        <v>310</v>
      </c>
      <c r="G984" s="134" t="s">
        <v>311</v>
      </c>
      <c r="H984" s="135">
        <v>-7938.6400000000031</v>
      </c>
      <c r="I984" s="135">
        <v>-13070.560000000001</v>
      </c>
      <c r="J984" s="135">
        <v>-71892.939999999988</v>
      </c>
      <c r="K984" t="str">
        <f>VLOOKUP(C984,ResCat!$A$2:$B$268,2,FALSE)</f>
        <v>PPOFEP</v>
      </c>
    </row>
    <row r="985" spans="3:11" x14ac:dyDescent="0.25">
      <c r="C985" s="134" t="s">
        <v>173</v>
      </c>
      <c r="D985" s="134" t="s">
        <v>2</v>
      </c>
      <c r="E985" s="134" t="s">
        <v>349</v>
      </c>
      <c r="F985" s="134" t="s">
        <v>310</v>
      </c>
      <c r="G985" s="134" t="s">
        <v>311</v>
      </c>
      <c r="H985" s="135">
        <v>10306.790000000005</v>
      </c>
      <c r="I985" s="135">
        <v>-6341.0800000000017</v>
      </c>
      <c r="J985" s="135">
        <v>-7098.5899999999983</v>
      </c>
      <c r="K985" t="str">
        <f>VLOOKUP(C985,ResCat!$A$2:$B$268,2,FALSE)</f>
        <v>PPOFEP</v>
      </c>
    </row>
    <row r="986" spans="3:11" x14ac:dyDescent="0.25">
      <c r="C986" s="134" t="s">
        <v>173</v>
      </c>
      <c r="D986" s="134" t="s">
        <v>2</v>
      </c>
      <c r="E986" s="134" t="s">
        <v>350</v>
      </c>
      <c r="F986" s="134" t="s">
        <v>310</v>
      </c>
      <c r="G986" s="134" t="s">
        <v>311</v>
      </c>
      <c r="H986" s="135">
        <v>-12685.38</v>
      </c>
      <c r="I986" s="135">
        <v>-19005.309999999994</v>
      </c>
      <c r="J986" s="135">
        <v>-57075.250000000015</v>
      </c>
      <c r="K986" t="str">
        <f>VLOOKUP(C986,ResCat!$A$2:$B$268,2,FALSE)</f>
        <v>PPOFEP</v>
      </c>
    </row>
    <row r="987" spans="3:11" x14ac:dyDescent="0.25">
      <c r="C987" s="134" t="s">
        <v>173</v>
      </c>
      <c r="D987" s="134" t="s">
        <v>2</v>
      </c>
      <c r="E987" s="134" t="s">
        <v>359</v>
      </c>
      <c r="F987" s="134" t="s">
        <v>310</v>
      </c>
      <c r="G987" s="134" t="s">
        <v>311</v>
      </c>
      <c r="H987" s="135">
        <v>-29077.099999999995</v>
      </c>
      <c r="I987" s="135">
        <v>-35573.260000000017</v>
      </c>
      <c r="J987" s="135">
        <v>-88056.540000000008</v>
      </c>
      <c r="K987" t="str">
        <f>VLOOKUP(C987,ResCat!$A$2:$B$268,2,FALSE)</f>
        <v>PPOFEP</v>
      </c>
    </row>
    <row r="988" spans="3:11" x14ac:dyDescent="0.25">
      <c r="C988" s="134" t="s">
        <v>173</v>
      </c>
      <c r="D988" s="134" t="s">
        <v>2</v>
      </c>
      <c r="E988" s="134" t="s">
        <v>354</v>
      </c>
      <c r="F988" s="134" t="s">
        <v>310</v>
      </c>
      <c r="G988" s="134" t="s">
        <v>311</v>
      </c>
      <c r="H988" s="135">
        <v>-30612.030000000002</v>
      </c>
      <c r="I988" s="135">
        <v>-40223.04000000003</v>
      </c>
      <c r="J988" s="135">
        <v>-125581.31</v>
      </c>
      <c r="K988" t="str">
        <f>VLOOKUP(C988,ResCat!$A$2:$B$268,2,FALSE)</f>
        <v>PPOFEP</v>
      </c>
    </row>
    <row r="989" spans="3:11" x14ac:dyDescent="0.25">
      <c r="C989" s="134" t="s">
        <v>173</v>
      </c>
      <c r="D989" s="134" t="s">
        <v>2</v>
      </c>
      <c r="E989" s="134" t="s">
        <v>366</v>
      </c>
      <c r="F989" s="134" t="s">
        <v>310</v>
      </c>
      <c r="G989" s="134" t="s">
        <v>311</v>
      </c>
      <c r="H989" s="135">
        <v>-12821.970000000001</v>
      </c>
      <c r="I989" s="135">
        <v>-27437.600000000035</v>
      </c>
      <c r="J989" s="135">
        <v>-102391.55000000002</v>
      </c>
      <c r="K989" t="str">
        <f>VLOOKUP(C989,ResCat!$A$2:$B$268,2,FALSE)</f>
        <v>PPOFEP</v>
      </c>
    </row>
    <row r="990" spans="3:11" x14ac:dyDescent="0.25">
      <c r="C990" s="134" t="s">
        <v>173</v>
      </c>
      <c r="D990" s="134" t="s">
        <v>2</v>
      </c>
      <c r="E990" s="134" t="s">
        <v>337</v>
      </c>
      <c r="F990" s="134" t="s">
        <v>310</v>
      </c>
      <c r="G990" s="134" t="s">
        <v>311</v>
      </c>
      <c r="H990" s="135">
        <v>-1540.9000000000019</v>
      </c>
      <c r="I990" s="135">
        <v>-10004.010000000002</v>
      </c>
      <c r="J990" s="135">
        <v>-52286.81</v>
      </c>
      <c r="K990" t="str">
        <f>VLOOKUP(C990,ResCat!$A$2:$B$268,2,FALSE)</f>
        <v>PPOFEP</v>
      </c>
    </row>
    <row r="991" spans="3:11" x14ac:dyDescent="0.25">
      <c r="C991" s="134" t="s">
        <v>173</v>
      </c>
      <c r="D991" s="134" t="s">
        <v>2</v>
      </c>
      <c r="E991" s="134" t="s">
        <v>352</v>
      </c>
      <c r="F991" s="134" t="s">
        <v>310</v>
      </c>
      <c r="G991" s="134" t="s">
        <v>351</v>
      </c>
      <c r="H991" s="135">
        <v>6298.6500000000024</v>
      </c>
      <c r="I991" s="135">
        <v>-4161.8400000000029</v>
      </c>
      <c r="J991" s="135">
        <v>-43885.53</v>
      </c>
      <c r="K991" t="str">
        <f>VLOOKUP(C991,ResCat!$A$2:$B$268,2,FALSE)</f>
        <v>PPOFEP</v>
      </c>
    </row>
    <row r="992" spans="3:11" x14ac:dyDescent="0.25">
      <c r="C992" s="134" t="s">
        <v>173</v>
      </c>
      <c r="D992" s="134" t="s">
        <v>2</v>
      </c>
      <c r="E992" s="134" t="s">
        <v>347</v>
      </c>
      <c r="F992" s="134" t="s">
        <v>310</v>
      </c>
      <c r="G992" s="134" t="s">
        <v>360</v>
      </c>
      <c r="H992" s="135">
        <v>2175.9100000000089</v>
      </c>
      <c r="I992" s="135">
        <v>-18834.48</v>
      </c>
      <c r="J992" s="135">
        <v>-135846.20000000001</v>
      </c>
      <c r="K992" t="str">
        <f>VLOOKUP(C992,ResCat!$A$2:$B$268,2,FALSE)</f>
        <v>PPOFEP</v>
      </c>
    </row>
    <row r="993" spans="3:11" x14ac:dyDescent="0.25">
      <c r="C993" s="134" t="s">
        <v>173</v>
      </c>
      <c r="D993" s="134" t="s">
        <v>2</v>
      </c>
      <c r="E993" s="134" t="s">
        <v>361</v>
      </c>
      <c r="F993" s="134" t="s">
        <v>310</v>
      </c>
      <c r="G993" s="134" t="s">
        <v>355</v>
      </c>
      <c r="H993" s="135">
        <v>69668.840000000011</v>
      </c>
      <c r="I993" s="135">
        <v>52081.819999999985</v>
      </c>
      <c r="J993" s="135">
        <v>6053.6100000000006</v>
      </c>
      <c r="K993" t="str">
        <f>VLOOKUP(C993,ResCat!$A$2:$B$268,2,FALSE)</f>
        <v>PPOFEP</v>
      </c>
    </row>
    <row r="994" spans="3:11" x14ac:dyDescent="0.25">
      <c r="C994" s="134" t="s">
        <v>173</v>
      </c>
      <c r="D994" s="134" t="s">
        <v>2</v>
      </c>
      <c r="E994" s="134" t="s">
        <v>312</v>
      </c>
      <c r="F994" s="134" t="s">
        <v>310</v>
      </c>
      <c r="G994" s="134" t="s">
        <v>364</v>
      </c>
      <c r="H994" s="135">
        <v>-15007.130000000003</v>
      </c>
      <c r="I994" s="135">
        <v>-48855.890000000065</v>
      </c>
      <c r="J994" s="135">
        <v>-160188.36000000002</v>
      </c>
      <c r="K994" t="str">
        <f>VLOOKUP(C994,ResCat!$A$2:$B$268,2,FALSE)</f>
        <v>PPOFEP</v>
      </c>
    </row>
    <row r="995" spans="3:11" x14ac:dyDescent="0.25">
      <c r="C995" s="134" t="s">
        <v>173</v>
      </c>
      <c r="D995" s="134" t="s">
        <v>2</v>
      </c>
      <c r="E995" s="134" t="s">
        <v>357</v>
      </c>
      <c r="F995" s="134" t="s">
        <v>310</v>
      </c>
      <c r="G995" s="134" t="s">
        <v>338</v>
      </c>
      <c r="H995" s="135">
        <v>-7316.8999999999814</v>
      </c>
      <c r="I995" s="135">
        <v>-29490.959999999981</v>
      </c>
      <c r="J995" s="135">
        <v>-106408.86000000002</v>
      </c>
      <c r="K995" t="str">
        <f>VLOOKUP(C995,ResCat!$A$2:$B$268,2,FALSE)</f>
        <v>PPOFEP</v>
      </c>
    </row>
    <row r="996" spans="3:11" x14ac:dyDescent="0.25">
      <c r="C996" s="134" t="s">
        <v>173</v>
      </c>
      <c r="D996" s="134" t="s">
        <v>2</v>
      </c>
      <c r="E996" s="134" t="s">
        <v>314</v>
      </c>
      <c r="F996" s="134" t="s">
        <v>310</v>
      </c>
      <c r="G996" s="134" t="s">
        <v>356</v>
      </c>
      <c r="H996" s="135">
        <v>21575.80999999999</v>
      </c>
      <c r="I996" s="135">
        <v>23240.339999999982</v>
      </c>
      <c r="J996" s="135">
        <v>67008.78</v>
      </c>
      <c r="K996" t="str">
        <f>VLOOKUP(C996,ResCat!$A$2:$B$268,2,FALSE)</f>
        <v>PPOFEP</v>
      </c>
    </row>
    <row r="997" spans="3:11" x14ac:dyDescent="0.25">
      <c r="C997" s="134" t="s">
        <v>173</v>
      </c>
      <c r="D997" s="134" t="s">
        <v>2</v>
      </c>
      <c r="E997" s="134" t="s">
        <v>339</v>
      </c>
      <c r="F997" s="134" t="s">
        <v>310</v>
      </c>
      <c r="G997" s="134" t="s">
        <v>353</v>
      </c>
      <c r="H997" s="135">
        <v>31419.530000000006</v>
      </c>
      <c r="I997" s="135">
        <v>37360.580000000016</v>
      </c>
      <c r="J997" s="135">
        <v>117802.74</v>
      </c>
      <c r="K997" t="str">
        <f>VLOOKUP(C997,ResCat!$A$2:$B$268,2,FALSE)</f>
        <v>PPOFEP</v>
      </c>
    </row>
    <row r="998" spans="3:11" x14ac:dyDescent="0.25">
      <c r="C998" s="134" t="s">
        <v>173</v>
      </c>
      <c r="D998" s="134" t="s">
        <v>2</v>
      </c>
      <c r="E998" s="134" t="s">
        <v>342</v>
      </c>
      <c r="F998" s="134" t="s">
        <v>310</v>
      </c>
      <c r="G998" s="134" t="s">
        <v>348</v>
      </c>
      <c r="H998" s="135">
        <v>77982.480000000025</v>
      </c>
      <c r="I998" s="135">
        <v>84317.950000000041</v>
      </c>
      <c r="J998" s="135">
        <v>155184.81</v>
      </c>
      <c r="K998" t="str">
        <f>VLOOKUP(C998,ResCat!$A$2:$B$268,2,FALSE)</f>
        <v>PPOFEP</v>
      </c>
    </row>
    <row r="999" spans="3:11" x14ac:dyDescent="0.25">
      <c r="C999" s="134" t="s">
        <v>173</v>
      </c>
      <c r="D999" s="134" t="s">
        <v>2</v>
      </c>
      <c r="E999" s="134" t="s">
        <v>316</v>
      </c>
      <c r="F999" s="134" t="s">
        <v>310</v>
      </c>
      <c r="G999" s="134" t="s">
        <v>313</v>
      </c>
      <c r="H999" s="135">
        <v>100039.00000000004</v>
      </c>
      <c r="I999" s="135">
        <v>113102.88000000008</v>
      </c>
      <c r="J999" s="135">
        <v>298813.02000000008</v>
      </c>
      <c r="K999" t="str">
        <f>VLOOKUP(C999,ResCat!$A$2:$B$268,2,FALSE)</f>
        <v>PPOFEP</v>
      </c>
    </row>
    <row r="1000" spans="3:11" x14ac:dyDescent="0.25">
      <c r="C1000" s="134" t="s">
        <v>173</v>
      </c>
      <c r="D1000" s="134" t="s">
        <v>2</v>
      </c>
      <c r="E1000" s="134" t="s">
        <v>318</v>
      </c>
      <c r="F1000" s="134" t="s">
        <v>310</v>
      </c>
      <c r="G1000" s="134" t="s">
        <v>358</v>
      </c>
      <c r="H1000" s="135">
        <v>90778.72</v>
      </c>
      <c r="I1000" s="135">
        <v>107450.98</v>
      </c>
      <c r="J1000" s="135">
        <v>219844.04</v>
      </c>
      <c r="K1000" t="str">
        <f>VLOOKUP(C1000,ResCat!$A$2:$B$268,2,FALSE)</f>
        <v>PPOFEP</v>
      </c>
    </row>
    <row r="1001" spans="3:11" x14ac:dyDescent="0.25">
      <c r="C1001" s="134" t="s">
        <v>173</v>
      </c>
      <c r="D1001" s="134" t="s">
        <v>2</v>
      </c>
      <c r="E1001" s="134" t="s">
        <v>320</v>
      </c>
      <c r="F1001" s="134" t="s">
        <v>310</v>
      </c>
      <c r="G1001" s="134" t="s">
        <v>315</v>
      </c>
      <c r="H1001" s="135">
        <v>123484.66</v>
      </c>
      <c r="I1001" s="135">
        <v>157017.14000000013</v>
      </c>
      <c r="J1001" s="135">
        <v>345918.80000000005</v>
      </c>
      <c r="K1001" t="str">
        <f>VLOOKUP(C1001,ResCat!$A$2:$B$268,2,FALSE)</f>
        <v>PPOFEP</v>
      </c>
    </row>
    <row r="1002" spans="3:11" x14ac:dyDescent="0.25">
      <c r="C1002" s="134" t="s">
        <v>173</v>
      </c>
      <c r="D1002" s="134" t="s">
        <v>2</v>
      </c>
      <c r="E1002" s="134" t="s">
        <v>322</v>
      </c>
      <c r="F1002" s="134" t="s">
        <v>310</v>
      </c>
      <c r="G1002" s="134" t="s">
        <v>341</v>
      </c>
      <c r="H1002" s="135">
        <v>187662.13000000027</v>
      </c>
      <c r="I1002" s="135">
        <v>242409.83000000037</v>
      </c>
      <c r="J1002" s="135">
        <v>458431.77000000014</v>
      </c>
      <c r="K1002" t="str">
        <f>VLOOKUP(C1002,ResCat!$A$2:$B$268,2,FALSE)</f>
        <v>PPOFEP</v>
      </c>
    </row>
    <row r="1003" spans="3:11" x14ac:dyDescent="0.25">
      <c r="C1003" s="134" t="s">
        <v>173</v>
      </c>
      <c r="D1003" s="134" t="s">
        <v>2</v>
      </c>
      <c r="E1003" s="134" t="s">
        <v>324</v>
      </c>
      <c r="F1003" s="134" t="s">
        <v>310</v>
      </c>
      <c r="G1003" s="134" t="s">
        <v>340</v>
      </c>
      <c r="H1003" s="135">
        <v>203189.23999999996</v>
      </c>
      <c r="I1003" s="135">
        <v>277239.17000000022</v>
      </c>
      <c r="J1003" s="135">
        <v>549705.98999999976</v>
      </c>
      <c r="K1003" t="str">
        <f>VLOOKUP(C1003,ResCat!$A$2:$B$268,2,FALSE)</f>
        <v>PPOFEP</v>
      </c>
    </row>
    <row r="1004" spans="3:11" x14ac:dyDescent="0.25">
      <c r="C1004" s="134" t="s">
        <v>173</v>
      </c>
      <c r="D1004" s="134" t="s">
        <v>2</v>
      </c>
      <c r="E1004" s="134" t="s">
        <v>326</v>
      </c>
      <c r="F1004" s="134" t="s">
        <v>310</v>
      </c>
      <c r="G1004" s="134" t="s">
        <v>317</v>
      </c>
      <c r="H1004" s="135">
        <v>170105.59000000087</v>
      </c>
      <c r="I1004" s="135">
        <v>266420.31000000058</v>
      </c>
      <c r="J1004" s="135">
        <v>716462.95000000065</v>
      </c>
      <c r="K1004" t="str">
        <f>VLOOKUP(C1004,ResCat!$A$2:$B$268,2,FALSE)</f>
        <v>PPOFEP</v>
      </c>
    </row>
    <row r="1005" spans="3:11" x14ac:dyDescent="0.25">
      <c r="C1005" s="134" t="s">
        <v>173</v>
      </c>
      <c r="D1005" s="134" t="s">
        <v>2</v>
      </c>
      <c r="E1005" s="134" t="s">
        <v>328</v>
      </c>
      <c r="F1005" s="134" t="s">
        <v>310</v>
      </c>
      <c r="G1005" s="134" t="s">
        <v>319</v>
      </c>
      <c r="H1005" s="135">
        <v>258309.13999999969</v>
      </c>
      <c r="I1005" s="135">
        <v>638050.96</v>
      </c>
      <c r="J1005" s="135">
        <v>1510660.8199999998</v>
      </c>
      <c r="K1005" t="str">
        <f>VLOOKUP(C1005,ResCat!$A$2:$B$268,2,FALSE)</f>
        <v>PPOFEP</v>
      </c>
    </row>
    <row r="1006" spans="3:11" x14ac:dyDescent="0.25">
      <c r="C1006" s="134" t="s">
        <v>173</v>
      </c>
      <c r="D1006" s="134" t="s">
        <v>2</v>
      </c>
      <c r="E1006" s="134" t="s">
        <v>330</v>
      </c>
      <c r="F1006" s="134" t="s">
        <v>310</v>
      </c>
      <c r="G1006" s="134" t="s">
        <v>321</v>
      </c>
      <c r="H1006" s="135">
        <v>386415.37000000069</v>
      </c>
      <c r="I1006" s="135">
        <v>939628.81000000355</v>
      </c>
      <c r="J1006" s="135">
        <v>2127891.2599999998</v>
      </c>
      <c r="K1006" t="str">
        <f>VLOOKUP(C1006,ResCat!$A$2:$B$268,2,FALSE)</f>
        <v>PPOFEP</v>
      </c>
    </row>
    <row r="1007" spans="3:11" x14ac:dyDescent="0.25">
      <c r="C1007" s="134" t="s">
        <v>173</v>
      </c>
      <c r="D1007" s="134" t="s">
        <v>2</v>
      </c>
      <c r="E1007" s="134" t="s">
        <v>332</v>
      </c>
      <c r="F1007" s="134" t="s">
        <v>310</v>
      </c>
      <c r="G1007" s="134" t="s">
        <v>323</v>
      </c>
      <c r="H1007" s="135">
        <v>324240.38999999978</v>
      </c>
      <c r="I1007" s="135">
        <v>465251.19000000128</v>
      </c>
      <c r="J1007" s="135">
        <v>1132114.5199999991</v>
      </c>
      <c r="K1007" t="str">
        <f>VLOOKUP(C1007,ResCat!$A$2:$B$268,2,FALSE)</f>
        <v>PPOFEP</v>
      </c>
    </row>
    <row r="1008" spans="3:11" x14ac:dyDescent="0.25">
      <c r="C1008" s="134" t="s">
        <v>173</v>
      </c>
      <c r="D1008" s="134" t="s">
        <v>2</v>
      </c>
      <c r="E1008" s="134" t="s">
        <v>335</v>
      </c>
      <c r="F1008" s="134" t="s">
        <v>310</v>
      </c>
      <c r="G1008" s="134" t="s">
        <v>325</v>
      </c>
      <c r="H1008" s="135">
        <v>366305.07000000257</v>
      </c>
      <c r="I1008" s="135">
        <v>531497.26000000164</v>
      </c>
      <c r="J1008" s="135">
        <v>1465096.3699999996</v>
      </c>
      <c r="K1008" t="str">
        <f>VLOOKUP(C1008,ResCat!$A$2:$B$268,2,FALSE)</f>
        <v>PPOFEP</v>
      </c>
    </row>
    <row r="1009" spans="3:11" x14ac:dyDescent="0.25">
      <c r="C1009" s="134" t="s">
        <v>173</v>
      </c>
      <c r="D1009" s="134" t="s">
        <v>2</v>
      </c>
      <c r="E1009" s="134" t="s">
        <v>4</v>
      </c>
      <c r="F1009" s="134" t="s">
        <v>310</v>
      </c>
      <c r="G1009" s="134" t="s">
        <v>327</v>
      </c>
      <c r="H1009" s="135">
        <v>592313.85000000114</v>
      </c>
      <c r="I1009" s="135">
        <v>857799.59000000206</v>
      </c>
      <c r="J1009" s="135">
        <v>2176392.3199999994</v>
      </c>
      <c r="K1009" t="str">
        <f>VLOOKUP(C1009,ResCat!$A$2:$B$268,2,FALSE)</f>
        <v>PPOFEP</v>
      </c>
    </row>
    <row r="1010" spans="3:11" x14ac:dyDescent="0.25">
      <c r="C1010" s="134" t="s">
        <v>173</v>
      </c>
      <c r="D1010" s="134" t="s">
        <v>2</v>
      </c>
      <c r="E1010" s="134" t="s">
        <v>511</v>
      </c>
      <c r="F1010" s="134" t="s">
        <v>310</v>
      </c>
      <c r="G1010" s="134" t="s">
        <v>329</v>
      </c>
      <c r="H1010" s="135">
        <v>811503.60000000347</v>
      </c>
      <c r="I1010" s="135">
        <v>1065117.8300000047</v>
      </c>
      <c r="J1010" s="135">
        <v>2343451.8099999987</v>
      </c>
      <c r="K1010" t="str">
        <f>VLOOKUP(C1010,ResCat!$A$2:$B$268,2,FALSE)</f>
        <v>PPOFEP</v>
      </c>
    </row>
    <row r="1011" spans="3:11" x14ac:dyDescent="0.25">
      <c r="C1011" s="134" t="s">
        <v>173</v>
      </c>
      <c r="D1011" s="134" t="s">
        <v>2</v>
      </c>
      <c r="E1011" s="134" t="s">
        <v>969</v>
      </c>
      <c r="F1011" s="134" t="s">
        <v>310</v>
      </c>
      <c r="G1011" s="134" t="s">
        <v>331</v>
      </c>
      <c r="H1011" s="135">
        <v>1509925.7200000098</v>
      </c>
      <c r="I1011" s="135">
        <v>2110730.2700000238</v>
      </c>
      <c r="J1011" s="135">
        <v>5075404.8300000066</v>
      </c>
      <c r="K1011" t="str">
        <f>VLOOKUP(C1011,ResCat!$A$2:$B$268,2,FALSE)</f>
        <v>PPOFEP</v>
      </c>
    </row>
    <row r="1012" spans="3:11" x14ac:dyDescent="0.25">
      <c r="C1012" s="134" t="s">
        <v>173</v>
      </c>
      <c r="D1012" s="134" t="s">
        <v>2</v>
      </c>
      <c r="E1012" s="134" t="s">
        <v>961</v>
      </c>
      <c r="F1012" s="134" t="s">
        <v>310</v>
      </c>
      <c r="G1012" s="134" t="s">
        <v>334</v>
      </c>
      <c r="H1012" s="135">
        <v>3019710.6699999683</v>
      </c>
      <c r="I1012" s="135">
        <v>4684547.0200000182</v>
      </c>
      <c r="J1012" s="135">
        <v>11084646.269999949</v>
      </c>
      <c r="K1012" t="str">
        <f>VLOOKUP(C1012,ResCat!$A$2:$B$268,2,FALSE)</f>
        <v>PPOFEP</v>
      </c>
    </row>
    <row r="1013" spans="3:11" x14ac:dyDescent="0.25">
      <c r="C1013" s="134" t="s">
        <v>173</v>
      </c>
      <c r="D1013" s="134" t="s">
        <v>2</v>
      </c>
      <c r="E1013" s="134" t="s">
        <v>970</v>
      </c>
      <c r="F1013" s="134" t="s">
        <v>310</v>
      </c>
      <c r="G1013" s="134" t="s">
        <v>333</v>
      </c>
      <c r="H1013" s="135">
        <v>9540485.7399991173</v>
      </c>
      <c r="I1013" s="135">
        <v>16432943.759998353</v>
      </c>
      <c r="J1013" s="135">
        <v>38978407.380000055</v>
      </c>
      <c r="K1013" t="str">
        <f>VLOOKUP(C1013,ResCat!$A$2:$B$268,2,FALSE)</f>
        <v>PPOFEP</v>
      </c>
    </row>
    <row r="1014" spans="3:11" x14ac:dyDescent="0.25">
      <c r="C1014" s="134" t="s">
        <v>173</v>
      </c>
      <c r="D1014" s="134" t="s">
        <v>2</v>
      </c>
      <c r="E1014" s="134" t="s">
        <v>1023</v>
      </c>
      <c r="F1014" s="134" t="s">
        <v>310</v>
      </c>
      <c r="G1014" s="134" t="s">
        <v>308</v>
      </c>
      <c r="H1014" s="135">
        <v>13693097.769997997</v>
      </c>
      <c r="I1014" s="135">
        <v>17658498.289997436</v>
      </c>
      <c r="J1014" s="135">
        <v>32951704.61000007</v>
      </c>
      <c r="K1014" t="str">
        <f>VLOOKUP(C1014,ResCat!$A$2:$B$268,2,FALSE)</f>
        <v>PPOFEP</v>
      </c>
    </row>
    <row r="1015" spans="3:11" x14ac:dyDescent="0.25">
      <c r="C1015" s="134" t="s">
        <v>173</v>
      </c>
      <c r="D1015" s="134" t="s">
        <v>371</v>
      </c>
      <c r="E1015" s="134" t="s">
        <v>354</v>
      </c>
      <c r="F1015" s="134" t="s">
        <v>310</v>
      </c>
      <c r="G1015" s="134" t="s">
        <v>311</v>
      </c>
      <c r="H1015" s="135">
        <v>-109.2</v>
      </c>
      <c r="I1015" s="135">
        <v>-537.26</v>
      </c>
      <c r="J1015" s="135">
        <v>-1641.08</v>
      </c>
      <c r="K1015" t="str">
        <f>VLOOKUP(C1015,ResCat!$A$2:$B$268,2,FALSE)</f>
        <v>PPOFEP</v>
      </c>
    </row>
    <row r="1016" spans="3:11" x14ac:dyDescent="0.25">
      <c r="C1016" s="134" t="s">
        <v>173</v>
      </c>
      <c r="D1016" s="134" t="s">
        <v>371</v>
      </c>
      <c r="E1016" s="134" t="s">
        <v>352</v>
      </c>
      <c r="F1016" s="134" t="s">
        <v>310</v>
      </c>
      <c r="G1016" s="134" t="s">
        <v>351</v>
      </c>
      <c r="H1016" s="135">
        <v>0</v>
      </c>
      <c r="I1016" s="135">
        <v>0</v>
      </c>
      <c r="J1016" s="135">
        <v>0</v>
      </c>
      <c r="K1016" t="str">
        <f>VLOOKUP(C1016,ResCat!$A$2:$B$268,2,FALSE)</f>
        <v>PPOFEP</v>
      </c>
    </row>
    <row r="1017" spans="3:11" x14ac:dyDescent="0.25">
      <c r="C1017" s="134" t="s">
        <v>173</v>
      </c>
      <c r="D1017" s="134" t="s">
        <v>371</v>
      </c>
      <c r="E1017" s="134" t="s">
        <v>316</v>
      </c>
      <c r="F1017" s="134" t="s">
        <v>310</v>
      </c>
      <c r="G1017" s="134" t="s">
        <v>313</v>
      </c>
      <c r="H1017" s="135">
        <v>2.6</v>
      </c>
      <c r="I1017" s="135">
        <v>4</v>
      </c>
      <c r="J1017" s="135">
        <v>14</v>
      </c>
      <c r="K1017" t="str">
        <f>VLOOKUP(C1017,ResCat!$A$2:$B$268,2,FALSE)</f>
        <v>PPOFEP</v>
      </c>
    </row>
    <row r="1018" spans="3:11" x14ac:dyDescent="0.25">
      <c r="C1018" s="134" t="s">
        <v>173</v>
      </c>
      <c r="D1018" s="134" t="s">
        <v>371</v>
      </c>
      <c r="E1018" s="134" t="s">
        <v>969</v>
      </c>
      <c r="F1018" s="134" t="s">
        <v>310</v>
      </c>
      <c r="G1018" s="134" t="s">
        <v>331</v>
      </c>
      <c r="H1018" s="135">
        <v>144.66</v>
      </c>
      <c r="I1018" s="135">
        <v>711.73</v>
      </c>
      <c r="J1018" s="135">
        <v>3652.21</v>
      </c>
      <c r="K1018" t="str">
        <f>VLOOKUP(C1018,ResCat!$A$2:$B$268,2,FALSE)</f>
        <v>PPOFEP</v>
      </c>
    </row>
    <row r="1019" spans="3:11" x14ac:dyDescent="0.25">
      <c r="C1019" s="134" t="s">
        <v>173</v>
      </c>
      <c r="D1019" s="134" t="s">
        <v>371</v>
      </c>
      <c r="E1019" s="134" t="s">
        <v>961</v>
      </c>
      <c r="F1019" s="134" t="s">
        <v>310</v>
      </c>
      <c r="G1019" s="134" t="s">
        <v>334</v>
      </c>
      <c r="H1019" s="135">
        <v>364.78</v>
      </c>
      <c r="I1019" s="135">
        <v>1794.71</v>
      </c>
      <c r="J1019" s="135">
        <v>13497.09</v>
      </c>
      <c r="K1019" t="str">
        <f>VLOOKUP(C1019,ResCat!$A$2:$B$268,2,FALSE)</f>
        <v>PPOFEP</v>
      </c>
    </row>
    <row r="1020" spans="3:11" x14ac:dyDescent="0.25">
      <c r="C1020" s="134" t="s">
        <v>173</v>
      </c>
      <c r="D1020" s="134" t="s">
        <v>371</v>
      </c>
      <c r="E1020" s="134" t="s">
        <v>970</v>
      </c>
      <c r="F1020" s="134" t="s">
        <v>310</v>
      </c>
      <c r="G1020" s="134" t="s">
        <v>333</v>
      </c>
      <c r="H1020" s="135">
        <v>162.28</v>
      </c>
      <c r="I1020" s="135">
        <v>798.4</v>
      </c>
      <c r="J1020" s="135">
        <v>4709.93</v>
      </c>
      <c r="K1020" t="str">
        <f>VLOOKUP(C1020,ResCat!$A$2:$B$268,2,FALSE)</f>
        <v>PPOFEP</v>
      </c>
    </row>
    <row r="1021" spans="3:11" x14ac:dyDescent="0.25">
      <c r="C1021" s="134" t="s">
        <v>210</v>
      </c>
      <c r="D1021" s="134" t="s">
        <v>3</v>
      </c>
      <c r="E1021" s="134" t="s">
        <v>339</v>
      </c>
      <c r="F1021" s="134" t="s">
        <v>310</v>
      </c>
      <c r="G1021" s="134" t="s">
        <v>353</v>
      </c>
      <c r="H1021" s="135">
        <v>9.84</v>
      </c>
      <c r="I1021" s="135">
        <v>9.84</v>
      </c>
      <c r="J1021" s="135">
        <v>0</v>
      </c>
      <c r="K1021" t="str">
        <f>VLOOKUP(C1021,ResCat!$A$2:$B$268,2,FALSE)</f>
        <v>PPOPMR</v>
      </c>
    </row>
    <row r="1022" spans="3:11" x14ac:dyDescent="0.25">
      <c r="C1022" s="134" t="s">
        <v>210</v>
      </c>
      <c r="D1022" s="134" t="s">
        <v>3</v>
      </c>
      <c r="E1022" s="134" t="s">
        <v>342</v>
      </c>
      <c r="F1022" s="134" t="s">
        <v>310</v>
      </c>
      <c r="G1022" s="134" t="s">
        <v>348</v>
      </c>
      <c r="H1022" s="135">
        <v>9.84</v>
      </c>
      <c r="I1022" s="135">
        <v>9.84</v>
      </c>
      <c r="J1022" s="135">
        <v>0</v>
      </c>
      <c r="K1022" t="str">
        <f>VLOOKUP(C1022,ResCat!$A$2:$B$268,2,FALSE)</f>
        <v>PPOPMR</v>
      </c>
    </row>
    <row r="1023" spans="3:11" x14ac:dyDescent="0.25">
      <c r="C1023" s="134" t="s">
        <v>210</v>
      </c>
      <c r="D1023" s="134" t="s">
        <v>3</v>
      </c>
      <c r="E1023" s="134" t="s">
        <v>316</v>
      </c>
      <c r="F1023" s="134" t="s">
        <v>310</v>
      </c>
      <c r="G1023" s="134" t="s">
        <v>313</v>
      </c>
      <c r="H1023" s="135">
        <v>9.84</v>
      </c>
      <c r="I1023" s="135">
        <v>9.84</v>
      </c>
      <c r="J1023" s="135">
        <v>0</v>
      </c>
      <c r="K1023" t="str">
        <f>VLOOKUP(C1023,ResCat!$A$2:$B$268,2,FALSE)</f>
        <v>PPOPMR</v>
      </c>
    </row>
    <row r="1024" spans="3:11" x14ac:dyDescent="0.25">
      <c r="C1024" s="134" t="s">
        <v>210</v>
      </c>
      <c r="D1024" s="134" t="s">
        <v>3</v>
      </c>
      <c r="E1024" s="134" t="s">
        <v>318</v>
      </c>
      <c r="F1024" s="134" t="s">
        <v>310</v>
      </c>
      <c r="G1024" s="134" t="s">
        <v>358</v>
      </c>
      <c r="H1024" s="135">
        <v>24.72</v>
      </c>
      <c r="I1024" s="135">
        <v>121.6</v>
      </c>
      <c r="J1024" s="135">
        <v>410</v>
      </c>
      <c r="K1024" t="str">
        <f>VLOOKUP(C1024,ResCat!$A$2:$B$268,2,FALSE)</f>
        <v>PPOPMR</v>
      </c>
    </row>
    <row r="1025" spans="3:11" x14ac:dyDescent="0.25">
      <c r="C1025" s="134" t="s">
        <v>210</v>
      </c>
      <c r="D1025" s="134" t="s">
        <v>3</v>
      </c>
      <c r="E1025" s="134" t="s">
        <v>320</v>
      </c>
      <c r="F1025" s="134" t="s">
        <v>310</v>
      </c>
      <c r="G1025" s="134" t="s">
        <v>315</v>
      </c>
      <c r="H1025" s="135">
        <v>38.950000000000003</v>
      </c>
      <c r="I1025" s="135">
        <v>42.33</v>
      </c>
      <c r="J1025" s="135">
        <v>50</v>
      </c>
      <c r="K1025" t="str">
        <f>VLOOKUP(C1025,ResCat!$A$2:$B$268,2,FALSE)</f>
        <v>PPOPMR</v>
      </c>
    </row>
    <row r="1026" spans="3:11" x14ac:dyDescent="0.25">
      <c r="C1026" s="134" t="s">
        <v>210</v>
      </c>
      <c r="D1026" s="134" t="s">
        <v>3</v>
      </c>
      <c r="E1026" s="134" t="s">
        <v>324</v>
      </c>
      <c r="F1026" s="134" t="s">
        <v>310</v>
      </c>
      <c r="G1026" s="134" t="s">
        <v>340</v>
      </c>
      <c r="H1026" s="135">
        <v>13.27</v>
      </c>
      <c r="I1026" s="135">
        <v>54.7</v>
      </c>
      <c r="J1026" s="135">
        <v>66</v>
      </c>
      <c r="K1026" t="str">
        <f>VLOOKUP(C1026,ResCat!$A$2:$B$268,2,FALSE)</f>
        <v>PPOPMR</v>
      </c>
    </row>
    <row r="1027" spans="3:11" x14ac:dyDescent="0.25">
      <c r="C1027" s="134" t="s">
        <v>210</v>
      </c>
      <c r="D1027" s="134" t="s">
        <v>3</v>
      </c>
      <c r="E1027" s="134" t="s">
        <v>326</v>
      </c>
      <c r="F1027" s="134" t="s">
        <v>310</v>
      </c>
      <c r="G1027" s="134" t="s">
        <v>317</v>
      </c>
      <c r="H1027" s="135">
        <v>2.71</v>
      </c>
      <c r="I1027" s="135">
        <v>2.71</v>
      </c>
      <c r="J1027" s="135">
        <v>30</v>
      </c>
      <c r="K1027" t="str">
        <f>VLOOKUP(C1027,ResCat!$A$2:$B$268,2,FALSE)</f>
        <v>PPOPMR</v>
      </c>
    </row>
    <row r="1028" spans="3:11" x14ac:dyDescent="0.25">
      <c r="C1028" s="134" t="s">
        <v>210</v>
      </c>
      <c r="D1028" s="134" t="s">
        <v>3</v>
      </c>
      <c r="E1028" s="134" t="s">
        <v>328</v>
      </c>
      <c r="F1028" s="134" t="s">
        <v>310</v>
      </c>
      <c r="G1028" s="134" t="s">
        <v>319</v>
      </c>
      <c r="H1028" s="135">
        <v>193.23000000000002</v>
      </c>
      <c r="I1028" s="135">
        <v>193.23000000000002</v>
      </c>
      <c r="J1028" s="135">
        <v>774</v>
      </c>
      <c r="K1028" t="str">
        <f>VLOOKUP(C1028,ResCat!$A$2:$B$268,2,FALSE)</f>
        <v>PPOPMR</v>
      </c>
    </row>
    <row r="1029" spans="3:11" x14ac:dyDescent="0.25">
      <c r="C1029" s="134" t="s">
        <v>210</v>
      </c>
      <c r="D1029" s="134" t="s">
        <v>3</v>
      </c>
      <c r="E1029" s="134" t="s">
        <v>330</v>
      </c>
      <c r="F1029" s="134" t="s">
        <v>310</v>
      </c>
      <c r="G1029" s="134" t="s">
        <v>321</v>
      </c>
      <c r="H1029" s="135">
        <v>40.01</v>
      </c>
      <c r="I1029" s="135">
        <v>40.01</v>
      </c>
      <c r="J1029" s="135">
        <v>600</v>
      </c>
      <c r="K1029" t="str">
        <f>VLOOKUP(C1029,ResCat!$A$2:$B$268,2,FALSE)</f>
        <v>PPOPMR</v>
      </c>
    </row>
    <row r="1030" spans="3:11" x14ac:dyDescent="0.25">
      <c r="C1030" s="134" t="s">
        <v>210</v>
      </c>
      <c r="D1030" s="134" t="s">
        <v>3</v>
      </c>
      <c r="E1030" s="134" t="s">
        <v>332</v>
      </c>
      <c r="F1030" s="134" t="s">
        <v>310</v>
      </c>
      <c r="G1030" s="134" t="s">
        <v>323</v>
      </c>
      <c r="H1030" s="135">
        <v>23.11</v>
      </c>
      <c r="I1030" s="135">
        <v>23.11</v>
      </c>
      <c r="J1030" s="135">
        <v>397.76</v>
      </c>
      <c r="K1030" t="str">
        <f>VLOOKUP(C1030,ResCat!$A$2:$B$268,2,FALSE)</f>
        <v>PPOPMR</v>
      </c>
    </row>
    <row r="1031" spans="3:11" x14ac:dyDescent="0.25">
      <c r="C1031" s="134" t="s">
        <v>210</v>
      </c>
      <c r="D1031" s="134" t="s">
        <v>3</v>
      </c>
      <c r="E1031" s="134" t="s">
        <v>4</v>
      </c>
      <c r="F1031" s="134" t="s">
        <v>310</v>
      </c>
      <c r="G1031" s="134" t="s">
        <v>327</v>
      </c>
      <c r="H1031" s="135">
        <v>28</v>
      </c>
      <c r="I1031" s="135">
        <v>28</v>
      </c>
      <c r="J1031" s="135">
        <v>28</v>
      </c>
      <c r="K1031" t="str">
        <f>VLOOKUP(C1031,ResCat!$A$2:$B$268,2,FALSE)</f>
        <v>PPOPMR</v>
      </c>
    </row>
    <row r="1032" spans="3:11" x14ac:dyDescent="0.25">
      <c r="C1032" s="134" t="s">
        <v>210</v>
      </c>
      <c r="D1032" s="134" t="s">
        <v>3</v>
      </c>
      <c r="E1032" s="134" t="s">
        <v>511</v>
      </c>
      <c r="F1032" s="134" t="s">
        <v>310</v>
      </c>
      <c r="G1032" s="134" t="s">
        <v>329</v>
      </c>
      <c r="H1032" s="135">
        <v>287.07</v>
      </c>
      <c r="I1032" s="135">
        <v>420.44</v>
      </c>
      <c r="J1032" s="135">
        <v>2288.71</v>
      </c>
      <c r="K1032" t="str">
        <f>VLOOKUP(C1032,ResCat!$A$2:$B$268,2,FALSE)</f>
        <v>PPOPMR</v>
      </c>
    </row>
    <row r="1033" spans="3:11" x14ac:dyDescent="0.25">
      <c r="C1033" s="134" t="s">
        <v>210</v>
      </c>
      <c r="D1033" s="134" t="s">
        <v>3</v>
      </c>
      <c r="E1033" s="134" t="s">
        <v>969</v>
      </c>
      <c r="F1033" s="134" t="s">
        <v>310</v>
      </c>
      <c r="G1033" s="134" t="s">
        <v>331</v>
      </c>
      <c r="H1033" s="135">
        <v>156.38999999999999</v>
      </c>
      <c r="I1033" s="135">
        <v>159.54</v>
      </c>
      <c r="J1033" s="135">
        <v>2331.56</v>
      </c>
      <c r="K1033" t="str">
        <f>VLOOKUP(C1033,ResCat!$A$2:$B$268,2,FALSE)</f>
        <v>PPOPMR</v>
      </c>
    </row>
    <row r="1034" spans="3:11" x14ac:dyDescent="0.25">
      <c r="C1034" s="134" t="s">
        <v>210</v>
      </c>
      <c r="D1034" s="134" t="s">
        <v>3</v>
      </c>
      <c r="E1034" s="134" t="s">
        <v>961</v>
      </c>
      <c r="F1034" s="134" t="s">
        <v>310</v>
      </c>
      <c r="G1034" s="134" t="s">
        <v>334</v>
      </c>
      <c r="H1034" s="135">
        <v>895.34999999999991</v>
      </c>
      <c r="I1034" s="135">
        <v>1255.1799999999998</v>
      </c>
      <c r="J1034" s="135">
        <v>9792.19</v>
      </c>
      <c r="K1034" t="str">
        <f>VLOOKUP(C1034,ResCat!$A$2:$B$268,2,FALSE)</f>
        <v>PPOPMR</v>
      </c>
    </row>
    <row r="1035" spans="3:11" x14ac:dyDescent="0.25">
      <c r="C1035" s="134" t="s">
        <v>210</v>
      </c>
      <c r="D1035" s="134" t="s">
        <v>3</v>
      </c>
      <c r="E1035" s="134" t="s">
        <v>970</v>
      </c>
      <c r="F1035" s="134" t="s">
        <v>310</v>
      </c>
      <c r="G1035" s="134" t="s">
        <v>333</v>
      </c>
      <c r="H1035" s="135">
        <v>8203.7500000000018</v>
      </c>
      <c r="I1035" s="135">
        <v>9837.4100000000071</v>
      </c>
      <c r="J1035" s="135">
        <v>47858.310000000005</v>
      </c>
      <c r="K1035" t="str">
        <f>VLOOKUP(C1035,ResCat!$A$2:$B$268,2,FALSE)</f>
        <v>PPOPMR</v>
      </c>
    </row>
    <row r="1036" spans="3:11" x14ac:dyDescent="0.25">
      <c r="C1036" s="134" t="s">
        <v>210</v>
      </c>
      <c r="D1036" s="134" t="s">
        <v>3</v>
      </c>
      <c r="E1036" s="134" t="s">
        <v>1023</v>
      </c>
      <c r="F1036" s="134" t="s">
        <v>310</v>
      </c>
      <c r="G1036" s="134" t="s">
        <v>308</v>
      </c>
      <c r="H1036" s="135">
        <v>12302.900000000001</v>
      </c>
      <c r="I1036" s="135">
        <v>17504.169999999998</v>
      </c>
      <c r="J1036" s="135">
        <v>32425.01</v>
      </c>
      <c r="K1036" t="str">
        <f>VLOOKUP(C1036,ResCat!$A$2:$B$268,2,FALSE)</f>
        <v>PPOPMR</v>
      </c>
    </row>
    <row r="1037" spans="3:11" x14ac:dyDescent="0.25">
      <c r="C1037" s="134" t="s">
        <v>210</v>
      </c>
      <c r="D1037" s="134" t="s">
        <v>0</v>
      </c>
      <c r="E1037" s="134" t="s">
        <v>322</v>
      </c>
      <c r="F1037" s="134" t="s">
        <v>310</v>
      </c>
      <c r="G1037" s="134" t="s">
        <v>341</v>
      </c>
      <c r="H1037" s="135">
        <v>324.89999999999998</v>
      </c>
      <c r="I1037" s="135">
        <v>324.89999999999998</v>
      </c>
      <c r="J1037" s="135">
        <v>-24328.12</v>
      </c>
      <c r="K1037" t="str">
        <f>VLOOKUP(C1037,ResCat!$A$2:$B$268,2,FALSE)</f>
        <v>PPOPMR</v>
      </c>
    </row>
    <row r="1038" spans="3:11" x14ac:dyDescent="0.25">
      <c r="C1038" s="134" t="s">
        <v>210</v>
      </c>
      <c r="D1038" s="134" t="s">
        <v>0</v>
      </c>
      <c r="E1038" s="134" t="s">
        <v>328</v>
      </c>
      <c r="F1038" s="134" t="s">
        <v>310</v>
      </c>
      <c r="G1038" s="134" t="s">
        <v>319</v>
      </c>
      <c r="H1038" s="135">
        <v>1316</v>
      </c>
      <c r="I1038" s="135">
        <v>1316</v>
      </c>
      <c r="J1038" s="135">
        <v>23871</v>
      </c>
      <c r="K1038" t="str">
        <f>VLOOKUP(C1038,ResCat!$A$2:$B$268,2,FALSE)</f>
        <v>PPOPMR</v>
      </c>
    </row>
    <row r="1039" spans="3:11" x14ac:dyDescent="0.25">
      <c r="C1039" s="134" t="s">
        <v>210</v>
      </c>
      <c r="D1039" s="134" t="s">
        <v>0</v>
      </c>
      <c r="E1039" s="134" t="s">
        <v>330</v>
      </c>
      <c r="F1039" s="134" t="s">
        <v>310</v>
      </c>
      <c r="G1039" s="134" t="s">
        <v>321</v>
      </c>
      <c r="H1039" s="135">
        <v>1316</v>
      </c>
      <c r="I1039" s="135">
        <v>1316</v>
      </c>
      <c r="J1039" s="135">
        <v>6160</v>
      </c>
      <c r="K1039" t="str">
        <f>VLOOKUP(C1039,ResCat!$A$2:$B$268,2,FALSE)</f>
        <v>PPOPMR</v>
      </c>
    </row>
    <row r="1040" spans="3:11" x14ac:dyDescent="0.25">
      <c r="C1040" s="134" t="s">
        <v>210</v>
      </c>
      <c r="D1040" s="134" t="s">
        <v>0</v>
      </c>
      <c r="E1040" s="134" t="s">
        <v>335</v>
      </c>
      <c r="F1040" s="134" t="s">
        <v>310</v>
      </c>
      <c r="G1040" s="134" t="s">
        <v>325</v>
      </c>
      <c r="H1040" s="135">
        <v>220940.48</v>
      </c>
      <c r="I1040" s="135">
        <v>220940.48</v>
      </c>
      <c r="J1040" s="135">
        <v>-299696.36</v>
      </c>
      <c r="K1040" t="str">
        <f>VLOOKUP(C1040,ResCat!$A$2:$B$268,2,FALSE)</f>
        <v>PPOPMR</v>
      </c>
    </row>
    <row r="1041" spans="3:11" x14ac:dyDescent="0.25">
      <c r="C1041" s="134" t="s">
        <v>210</v>
      </c>
      <c r="D1041" s="134" t="s">
        <v>0</v>
      </c>
      <c r="E1041" s="134" t="s">
        <v>969</v>
      </c>
      <c r="F1041" s="134" t="s">
        <v>310</v>
      </c>
      <c r="G1041" s="134" t="s">
        <v>331</v>
      </c>
      <c r="H1041" s="135">
        <v>7490.35</v>
      </c>
      <c r="I1041" s="135">
        <v>7490.35</v>
      </c>
      <c r="J1041" s="135">
        <v>10461.379999999999</v>
      </c>
      <c r="K1041" t="str">
        <f>VLOOKUP(C1041,ResCat!$A$2:$B$268,2,FALSE)</f>
        <v>PPOPMR</v>
      </c>
    </row>
    <row r="1042" spans="3:11" x14ac:dyDescent="0.25">
      <c r="C1042" s="134" t="s">
        <v>210</v>
      </c>
      <c r="D1042" s="134" t="s">
        <v>0</v>
      </c>
      <c r="E1042" s="134" t="s">
        <v>961</v>
      </c>
      <c r="F1042" s="134" t="s">
        <v>310</v>
      </c>
      <c r="G1042" s="134" t="s">
        <v>334</v>
      </c>
      <c r="H1042" s="135">
        <v>24.17</v>
      </c>
      <c r="I1042" s="135">
        <v>24.17</v>
      </c>
      <c r="J1042" s="135">
        <v>120.84</v>
      </c>
      <c r="K1042" t="str">
        <f>VLOOKUP(C1042,ResCat!$A$2:$B$268,2,FALSE)</f>
        <v>PPOPMR</v>
      </c>
    </row>
    <row r="1043" spans="3:11" x14ac:dyDescent="0.25">
      <c r="C1043" s="134" t="s">
        <v>210</v>
      </c>
      <c r="D1043" s="134" t="s">
        <v>0</v>
      </c>
      <c r="E1043" s="134" t="s">
        <v>970</v>
      </c>
      <c r="F1043" s="134" t="s">
        <v>310</v>
      </c>
      <c r="G1043" s="134" t="s">
        <v>333</v>
      </c>
      <c r="H1043" s="135">
        <v>1729.26</v>
      </c>
      <c r="I1043" s="135">
        <v>1729.26</v>
      </c>
      <c r="J1043" s="135">
        <v>107326.74</v>
      </c>
      <c r="K1043" t="str">
        <f>VLOOKUP(C1043,ResCat!$A$2:$B$268,2,FALSE)</f>
        <v>PPOPMR</v>
      </c>
    </row>
    <row r="1044" spans="3:11" x14ac:dyDescent="0.25">
      <c r="C1044" s="134" t="s">
        <v>210</v>
      </c>
      <c r="D1044" s="134" t="s">
        <v>0</v>
      </c>
      <c r="E1044" s="134" t="s">
        <v>1023</v>
      </c>
      <c r="F1044" s="134" t="s">
        <v>310</v>
      </c>
      <c r="G1044" s="134" t="s">
        <v>308</v>
      </c>
      <c r="H1044" s="135">
        <v>28.13</v>
      </c>
      <c r="I1044" s="135">
        <v>28.13</v>
      </c>
      <c r="J1044" s="135">
        <v>140.66999999999999</v>
      </c>
      <c r="K1044" t="str">
        <f>VLOOKUP(C1044,ResCat!$A$2:$B$268,2,FALSE)</f>
        <v>PPOPMR</v>
      </c>
    </row>
    <row r="1045" spans="3:11" x14ac:dyDescent="0.25">
      <c r="C1045" s="134" t="s">
        <v>210</v>
      </c>
      <c r="D1045" s="134" t="s">
        <v>2</v>
      </c>
      <c r="E1045" s="134" t="s">
        <v>1029</v>
      </c>
      <c r="F1045" s="134" t="s">
        <v>310</v>
      </c>
      <c r="G1045" s="134" t="s">
        <v>311</v>
      </c>
      <c r="H1045" s="135">
        <v>0</v>
      </c>
      <c r="I1045" s="135">
        <v>21.72</v>
      </c>
      <c r="J1045" s="135">
        <v>21.72</v>
      </c>
      <c r="K1045" t="str">
        <f>VLOOKUP(C1045,ResCat!$A$2:$B$268,2,FALSE)</f>
        <v>PPOPMR</v>
      </c>
    </row>
    <row r="1046" spans="3:11" x14ac:dyDescent="0.25">
      <c r="C1046" s="134" t="s">
        <v>210</v>
      </c>
      <c r="D1046" s="134" t="s">
        <v>2</v>
      </c>
      <c r="E1046" s="134" t="s">
        <v>349</v>
      </c>
      <c r="F1046" s="134" t="s">
        <v>310</v>
      </c>
      <c r="G1046" s="134" t="s">
        <v>311</v>
      </c>
      <c r="H1046" s="135">
        <v>0</v>
      </c>
      <c r="I1046" s="135">
        <v>21.72</v>
      </c>
      <c r="J1046" s="135">
        <v>21.72</v>
      </c>
      <c r="K1046" t="str">
        <f>VLOOKUP(C1046,ResCat!$A$2:$B$268,2,FALSE)</f>
        <v>PPOPMR</v>
      </c>
    </row>
    <row r="1047" spans="3:11" x14ac:dyDescent="0.25">
      <c r="C1047" s="134" t="s">
        <v>210</v>
      </c>
      <c r="D1047" s="134" t="s">
        <v>2</v>
      </c>
      <c r="E1047" s="134" t="s">
        <v>347</v>
      </c>
      <c r="F1047" s="134" t="s">
        <v>310</v>
      </c>
      <c r="G1047" s="134" t="s">
        <v>360</v>
      </c>
      <c r="H1047" s="135">
        <v>-101.74</v>
      </c>
      <c r="I1047" s="135">
        <v>-101.74</v>
      </c>
      <c r="J1047" s="135">
        <v>0</v>
      </c>
      <c r="K1047" t="str">
        <f>VLOOKUP(C1047,ResCat!$A$2:$B$268,2,FALSE)</f>
        <v>PPOPMR</v>
      </c>
    </row>
    <row r="1048" spans="3:11" x14ac:dyDescent="0.25">
      <c r="C1048" s="134" t="s">
        <v>210</v>
      </c>
      <c r="D1048" s="134" t="s">
        <v>2</v>
      </c>
      <c r="E1048" s="134" t="s">
        <v>357</v>
      </c>
      <c r="F1048" s="134" t="s">
        <v>310</v>
      </c>
      <c r="G1048" s="134" t="s">
        <v>338</v>
      </c>
      <c r="H1048" s="135">
        <v>0</v>
      </c>
      <c r="I1048" s="135">
        <v>0</v>
      </c>
      <c r="J1048" s="135">
        <v>0</v>
      </c>
      <c r="K1048" t="str">
        <f>VLOOKUP(C1048,ResCat!$A$2:$B$268,2,FALSE)</f>
        <v>PPOPMR</v>
      </c>
    </row>
    <row r="1049" spans="3:11" x14ac:dyDescent="0.25">
      <c r="C1049" s="134" t="s">
        <v>210</v>
      </c>
      <c r="D1049" s="134" t="s">
        <v>2</v>
      </c>
      <c r="E1049" s="134" t="s">
        <v>314</v>
      </c>
      <c r="F1049" s="134" t="s">
        <v>310</v>
      </c>
      <c r="G1049" s="134" t="s">
        <v>356</v>
      </c>
      <c r="H1049" s="135">
        <v>-285.87</v>
      </c>
      <c r="I1049" s="135">
        <v>-106.4</v>
      </c>
      <c r="J1049" s="135">
        <v>0</v>
      </c>
      <c r="K1049" t="str">
        <f>VLOOKUP(C1049,ResCat!$A$2:$B$268,2,FALSE)</f>
        <v>PPOPMR</v>
      </c>
    </row>
    <row r="1050" spans="3:11" x14ac:dyDescent="0.25">
      <c r="C1050" s="134" t="s">
        <v>210</v>
      </c>
      <c r="D1050" s="134" t="s">
        <v>2</v>
      </c>
      <c r="E1050" s="134" t="s">
        <v>339</v>
      </c>
      <c r="F1050" s="134" t="s">
        <v>310</v>
      </c>
      <c r="G1050" s="134" t="s">
        <v>353</v>
      </c>
      <c r="H1050" s="135">
        <v>0</v>
      </c>
      <c r="I1050" s="135">
        <v>0</v>
      </c>
      <c r="J1050" s="135">
        <v>0</v>
      </c>
      <c r="K1050" t="str">
        <f>VLOOKUP(C1050,ResCat!$A$2:$B$268,2,FALSE)</f>
        <v>PPOPMR</v>
      </c>
    </row>
    <row r="1051" spans="3:11" x14ac:dyDescent="0.25">
      <c r="C1051" s="134" t="s">
        <v>210</v>
      </c>
      <c r="D1051" s="134" t="s">
        <v>2</v>
      </c>
      <c r="E1051" s="134" t="s">
        <v>342</v>
      </c>
      <c r="F1051" s="134" t="s">
        <v>310</v>
      </c>
      <c r="G1051" s="134" t="s">
        <v>348</v>
      </c>
      <c r="H1051" s="135">
        <v>0</v>
      </c>
      <c r="I1051" s="135">
        <v>0</v>
      </c>
      <c r="J1051" s="135">
        <v>0</v>
      </c>
      <c r="K1051" t="str">
        <f>VLOOKUP(C1051,ResCat!$A$2:$B$268,2,FALSE)</f>
        <v>PPOPMR</v>
      </c>
    </row>
    <row r="1052" spans="3:11" x14ac:dyDescent="0.25">
      <c r="C1052" s="134" t="s">
        <v>210</v>
      </c>
      <c r="D1052" s="134" t="s">
        <v>2</v>
      </c>
      <c r="E1052" s="134" t="s">
        <v>318</v>
      </c>
      <c r="F1052" s="134" t="s">
        <v>310</v>
      </c>
      <c r="G1052" s="134" t="s">
        <v>358</v>
      </c>
      <c r="H1052" s="135">
        <v>-47.94</v>
      </c>
      <c r="I1052" s="135">
        <v>-47.94</v>
      </c>
      <c r="J1052" s="135">
        <v>0</v>
      </c>
      <c r="K1052" t="str">
        <f>VLOOKUP(C1052,ResCat!$A$2:$B$268,2,FALSE)</f>
        <v>PPOPMR</v>
      </c>
    </row>
    <row r="1053" spans="3:11" x14ac:dyDescent="0.25">
      <c r="C1053" s="134" t="s">
        <v>210</v>
      </c>
      <c r="D1053" s="134" t="s">
        <v>2</v>
      </c>
      <c r="E1053" s="134" t="s">
        <v>320</v>
      </c>
      <c r="F1053" s="134" t="s">
        <v>310</v>
      </c>
      <c r="G1053" s="134" t="s">
        <v>315</v>
      </c>
      <c r="H1053" s="135">
        <v>-537.49</v>
      </c>
      <c r="I1053" s="135">
        <v>-711.97</v>
      </c>
      <c r="J1053" s="135">
        <v>-1398</v>
      </c>
      <c r="K1053" t="str">
        <f>VLOOKUP(C1053,ResCat!$A$2:$B$268,2,FALSE)</f>
        <v>PPOPMR</v>
      </c>
    </row>
    <row r="1054" spans="3:11" x14ac:dyDescent="0.25">
      <c r="C1054" s="134" t="s">
        <v>210</v>
      </c>
      <c r="D1054" s="134" t="s">
        <v>2</v>
      </c>
      <c r="E1054" s="134" t="s">
        <v>324</v>
      </c>
      <c r="F1054" s="134" t="s">
        <v>310</v>
      </c>
      <c r="G1054" s="134" t="s">
        <v>340</v>
      </c>
      <c r="H1054" s="135">
        <v>50.76</v>
      </c>
      <c r="I1054" s="135">
        <v>143</v>
      </c>
      <c r="J1054" s="135">
        <v>143</v>
      </c>
      <c r="K1054" t="str">
        <f>VLOOKUP(C1054,ResCat!$A$2:$B$268,2,FALSE)</f>
        <v>PPOPMR</v>
      </c>
    </row>
    <row r="1055" spans="3:11" x14ac:dyDescent="0.25">
      <c r="C1055" s="134" t="s">
        <v>210</v>
      </c>
      <c r="D1055" s="134" t="s">
        <v>2</v>
      </c>
      <c r="E1055" s="134" t="s">
        <v>326</v>
      </c>
      <c r="F1055" s="134" t="s">
        <v>310</v>
      </c>
      <c r="G1055" s="134" t="s">
        <v>317</v>
      </c>
      <c r="H1055" s="135">
        <v>37.56</v>
      </c>
      <c r="I1055" s="135">
        <v>37.56</v>
      </c>
      <c r="J1055" s="135">
        <v>405</v>
      </c>
      <c r="K1055" t="str">
        <f>VLOOKUP(C1055,ResCat!$A$2:$B$268,2,FALSE)</f>
        <v>PPOPMR</v>
      </c>
    </row>
    <row r="1056" spans="3:11" x14ac:dyDescent="0.25">
      <c r="C1056" s="134" t="s">
        <v>210</v>
      </c>
      <c r="D1056" s="134" t="s">
        <v>2</v>
      </c>
      <c r="E1056" s="134" t="s">
        <v>328</v>
      </c>
      <c r="F1056" s="134" t="s">
        <v>310</v>
      </c>
      <c r="G1056" s="134" t="s">
        <v>319</v>
      </c>
      <c r="H1056" s="135">
        <v>199.76999999999998</v>
      </c>
      <c r="I1056" s="135">
        <v>199.76999999999998</v>
      </c>
      <c r="J1056" s="135">
        <v>890</v>
      </c>
      <c r="K1056" t="str">
        <f>VLOOKUP(C1056,ResCat!$A$2:$B$268,2,FALSE)</f>
        <v>PPOPMR</v>
      </c>
    </row>
    <row r="1057" spans="3:11" x14ac:dyDescent="0.25">
      <c r="C1057" s="134" t="s">
        <v>210</v>
      </c>
      <c r="D1057" s="134" t="s">
        <v>2</v>
      </c>
      <c r="E1057" s="134" t="s">
        <v>330</v>
      </c>
      <c r="F1057" s="134" t="s">
        <v>310</v>
      </c>
      <c r="G1057" s="134" t="s">
        <v>321</v>
      </c>
      <c r="H1057" s="135">
        <v>384.01</v>
      </c>
      <c r="I1057" s="135">
        <v>527.45000000000005</v>
      </c>
      <c r="J1057" s="135">
        <v>920.7</v>
      </c>
      <c r="K1057" t="str">
        <f>VLOOKUP(C1057,ResCat!$A$2:$B$268,2,FALSE)</f>
        <v>PPOPMR</v>
      </c>
    </row>
    <row r="1058" spans="3:11" x14ac:dyDescent="0.25">
      <c r="C1058" s="134" t="s">
        <v>210</v>
      </c>
      <c r="D1058" s="134" t="s">
        <v>2</v>
      </c>
      <c r="E1058" s="134" t="s">
        <v>332</v>
      </c>
      <c r="F1058" s="134" t="s">
        <v>310</v>
      </c>
      <c r="G1058" s="134" t="s">
        <v>323</v>
      </c>
      <c r="H1058" s="135">
        <v>343.78000000000003</v>
      </c>
      <c r="I1058" s="135">
        <v>539.91</v>
      </c>
      <c r="J1058" s="135">
        <v>1749.22</v>
      </c>
      <c r="K1058" t="str">
        <f>VLOOKUP(C1058,ResCat!$A$2:$B$268,2,FALSE)</f>
        <v>PPOPMR</v>
      </c>
    </row>
    <row r="1059" spans="3:11" x14ac:dyDescent="0.25">
      <c r="C1059" s="134" t="s">
        <v>210</v>
      </c>
      <c r="D1059" s="134" t="s">
        <v>2</v>
      </c>
      <c r="E1059" s="134" t="s">
        <v>335</v>
      </c>
      <c r="F1059" s="134" t="s">
        <v>310</v>
      </c>
      <c r="G1059" s="134" t="s">
        <v>325</v>
      </c>
      <c r="H1059" s="135">
        <v>410.23</v>
      </c>
      <c r="I1059" s="135">
        <v>620.6</v>
      </c>
      <c r="J1059" s="135">
        <v>1876</v>
      </c>
      <c r="K1059" t="str">
        <f>VLOOKUP(C1059,ResCat!$A$2:$B$268,2,FALSE)</f>
        <v>PPOPMR</v>
      </c>
    </row>
    <row r="1060" spans="3:11" x14ac:dyDescent="0.25">
      <c r="C1060" s="134" t="s">
        <v>210</v>
      </c>
      <c r="D1060" s="134" t="s">
        <v>2</v>
      </c>
      <c r="E1060" s="134" t="s">
        <v>4</v>
      </c>
      <c r="F1060" s="134" t="s">
        <v>310</v>
      </c>
      <c r="G1060" s="134" t="s">
        <v>327</v>
      </c>
      <c r="H1060" s="135">
        <v>774.41</v>
      </c>
      <c r="I1060" s="135">
        <v>1035.99</v>
      </c>
      <c r="J1060" s="135">
        <v>3810.81</v>
      </c>
      <c r="K1060" t="str">
        <f>VLOOKUP(C1060,ResCat!$A$2:$B$268,2,FALSE)</f>
        <v>PPOPMR</v>
      </c>
    </row>
    <row r="1061" spans="3:11" x14ac:dyDescent="0.25">
      <c r="C1061" s="134" t="s">
        <v>210</v>
      </c>
      <c r="D1061" s="134" t="s">
        <v>2</v>
      </c>
      <c r="E1061" s="134" t="s">
        <v>511</v>
      </c>
      <c r="F1061" s="134" t="s">
        <v>310</v>
      </c>
      <c r="G1061" s="134" t="s">
        <v>329</v>
      </c>
      <c r="H1061" s="135">
        <v>517.27</v>
      </c>
      <c r="I1061" s="135">
        <v>628.09</v>
      </c>
      <c r="J1061" s="135">
        <v>5991.41</v>
      </c>
      <c r="K1061" t="str">
        <f>VLOOKUP(C1061,ResCat!$A$2:$B$268,2,FALSE)</f>
        <v>PPOPMR</v>
      </c>
    </row>
    <row r="1062" spans="3:11" x14ac:dyDescent="0.25">
      <c r="C1062" s="134" t="s">
        <v>210</v>
      </c>
      <c r="D1062" s="134" t="s">
        <v>2</v>
      </c>
      <c r="E1062" s="134" t="s">
        <v>969</v>
      </c>
      <c r="F1062" s="134" t="s">
        <v>310</v>
      </c>
      <c r="G1062" s="134" t="s">
        <v>331</v>
      </c>
      <c r="H1062" s="135">
        <v>2622.22</v>
      </c>
      <c r="I1062" s="135">
        <v>2917.66</v>
      </c>
      <c r="J1062" s="135">
        <v>8937.5400000000009</v>
      </c>
      <c r="K1062" t="str">
        <f>VLOOKUP(C1062,ResCat!$A$2:$B$268,2,FALSE)</f>
        <v>PPOPMR</v>
      </c>
    </row>
    <row r="1063" spans="3:11" x14ac:dyDescent="0.25">
      <c r="C1063" s="134" t="s">
        <v>210</v>
      </c>
      <c r="D1063" s="134" t="s">
        <v>2</v>
      </c>
      <c r="E1063" s="134" t="s">
        <v>961</v>
      </c>
      <c r="F1063" s="134" t="s">
        <v>310</v>
      </c>
      <c r="G1063" s="134" t="s">
        <v>334</v>
      </c>
      <c r="H1063" s="135">
        <v>7004.94</v>
      </c>
      <c r="I1063" s="135">
        <v>7849.0499999999993</v>
      </c>
      <c r="J1063" s="135">
        <v>56964.630000000005</v>
      </c>
      <c r="K1063" t="str">
        <f>VLOOKUP(C1063,ResCat!$A$2:$B$268,2,FALSE)</f>
        <v>PPOPMR</v>
      </c>
    </row>
    <row r="1064" spans="3:11" x14ac:dyDescent="0.25">
      <c r="C1064" s="134" t="s">
        <v>210</v>
      </c>
      <c r="D1064" s="134" t="s">
        <v>2</v>
      </c>
      <c r="E1064" s="134" t="s">
        <v>970</v>
      </c>
      <c r="F1064" s="134" t="s">
        <v>310</v>
      </c>
      <c r="G1064" s="134" t="s">
        <v>333</v>
      </c>
      <c r="H1064" s="135">
        <v>36961.900000000009</v>
      </c>
      <c r="I1064" s="135">
        <v>47154.210000000006</v>
      </c>
      <c r="J1064" s="135">
        <v>138110.14000000004</v>
      </c>
      <c r="K1064" t="str">
        <f>VLOOKUP(C1064,ResCat!$A$2:$B$268,2,FALSE)</f>
        <v>PPOPMR</v>
      </c>
    </row>
    <row r="1065" spans="3:11" x14ac:dyDescent="0.25">
      <c r="C1065" s="134" t="s">
        <v>210</v>
      </c>
      <c r="D1065" s="134" t="s">
        <v>2</v>
      </c>
      <c r="E1065" s="134" t="s">
        <v>1023</v>
      </c>
      <c r="F1065" s="134" t="s">
        <v>310</v>
      </c>
      <c r="G1065" s="134" t="s">
        <v>308</v>
      </c>
      <c r="H1065" s="135">
        <v>44147.94000000001</v>
      </c>
      <c r="I1065" s="135">
        <v>63808.550000000039</v>
      </c>
      <c r="J1065" s="135">
        <v>100679.27</v>
      </c>
      <c r="K1065" t="str">
        <f>VLOOKUP(C1065,ResCat!$A$2:$B$268,2,FALSE)</f>
        <v>PPOPMR</v>
      </c>
    </row>
    <row r="1066" spans="3:11" x14ac:dyDescent="0.25">
      <c r="C1066" s="134" t="s">
        <v>210</v>
      </c>
      <c r="D1066" s="134" t="s">
        <v>343</v>
      </c>
      <c r="E1066" s="134" t="s">
        <v>970</v>
      </c>
      <c r="F1066" s="134" t="s">
        <v>1055</v>
      </c>
      <c r="G1066" s="134" t="s">
        <v>333</v>
      </c>
      <c r="H1066" s="135">
        <v>11265.779999999995</v>
      </c>
      <c r="I1066" s="135">
        <v>12121.490000000002</v>
      </c>
      <c r="J1066" s="135">
        <v>26408.38</v>
      </c>
      <c r="K1066" t="str">
        <f>VLOOKUP(C1066,ResCat!$A$2:$B$268,2,FALSE)</f>
        <v>PPOPMR</v>
      </c>
    </row>
    <row r="1067" spans="3:11" x14ac:dyDescent="0.25">
      <c r="C1067" s="134" t="s">
        <v>210</v>
      </c>
      <c r="D1067" s="134" t="s">
        <v>343</v>
      </c>
      <c r="E1067" s="134" t="s">
        <v>970</v>
      </c>
      <c r="F1067" s="134" t="s">
        <v>1053</v>
      </c>
      <c r="G1067" s="134" t="s">
        <v>333</v>
      </c>
      <c r="H1067" s="135">
        <v>11041.93</v>
      </c>
      <c r="I1067" s="135">
        <v>11483.529999999999</v>
      </c>
      <c r="J1067" s="135">
        <v>31678.300000000007</v>
      </c>
      <c r="K1067" t="str">
        <f>VLOOKUP(C1067,ResCat!$A$2:$B$268,2,FALSE)</f>
        <v>PPOPMR</v>
      </c>
    </row>
    <row r="1068" spans="3:11" x14ac:dyDescent="0.25">
      <c r="C1068" s="134" t="s">
        <v>210</v>
      </c>
      <c r="D1068" s="134" t="s">
        <v>343</v>
      </c>
      <c r="E1068" s="134" t="s">
        <v>1023</v>
      </c>
      <c r="F1068" s="134" t="s">
        <v>1055</v>
      </c>
      <c r="G1068" s="134" t="s">
        <v>308</v>
      </c>
      <c r="H1068" s="135">
        <v>2481.9899999999998</v>
      </c>
      <c r="I1068" s="135">
        <v>15464.449999999988</v>
      </c>
      <c r="J1068" s="135">
        <v>38707.299999999967</v>
      </c>
      <c r="K1068" t="str">
        <f>VLOOKUP(C1068,ResCat!$A$2:$B$268,2,FALSE)</f>
        <v>PPOPMR</v>
      </c>
    </row>
    <row r="1069" spans="3:11" x14ac:dyDescent="0.25">
      <c r="C1069" s="134" t="s">
        <v>210</v>
      </c>
      <c r="D1069" s="134" t="s">
        <v>343</v>
      </c>
      <c r="E1069" s="134" t="s">
        <v>1023</v>
      </c>
      <c r="F1069" s="134" t="s">
        <v>1053</v>
      </c>
      <c r="G1069" s="134" t="s">
        <v>308</v>
      </c>
      <c r="H1069" s="135">
        <v>85726.55</v>
      </c>
      <c r="I1069" s="135">
        <v>90292.050000000047</v>
      </c>
      <c r="J1069" s="135">
        <v>196989.71</v>
      </c>
      <c r="K1069" t="str">
        <f>VLOOKUP(C1069,ResCat!$A$2:$B$268,2,FALSE)</f>
        <v>PPOPMR</v>
      </c>
    </row>
    <row r="1070" spans="3:11" x14ac:dyDescent="0.25">
      <c r="C1070" s="134" t="s">
        <v>210</v>
      </c>
      <c r="D1070" s="134" t="s">
        <v>1</v>
      </c>
      <c r="E1070" s="134" t="s">
        <v>320</v>
      </c>
      <c r="F1070" s="134" t="s">
        <v>310</v>
      </c>
      <c r="G1070" s="134" t="s">
        <v>315</v>
      </c>
      <c r="H1070" s="135">
        <v>-332.25</v>
      </c>
      <c r="I1070" s="135">
        <v>-332.25</v>
      </c>
      <c r="J1070" s="135">
        <v>-443</v>
      </c>
      <c r="K1070" t="str">
        <f>VLOOKUP(C1070,ResCat!$A$2:$B$268,2,FALSE)</f>
        <v>PPOPMR</v>
      </c>
    </row>
    <row r="1071" spans="3:11" x14ac:dyDescent="0.25">
      <c r="C1071" s="134" t="s">
        <v>210</v>
      </c>
      <c r="D1071" s="134" t="s">
        <v>1</v>
      </c>
      <c r="E1071" s="134" t="s">
        <v>324</v>
      </c>
      <c r="F1071" s="134" t="s">
        <v>310</v>
      </c>
      <c r="G1071" s="134" t="s">
        <v>340</v>
      </c>
      <c r="H1071" s="135">
        <v>612.84999999999991</v>
      </c>
      <c r="I1071" s="135">
        <v>2453.5</v>
      </c>
      <c r="J1071" s="135">
        <v>4036</v>
      </c>
      <c r="K1071" t="str">
        <f>VLOOKUP(C1071,ResCat!$A$2:$B$268,2,FALSE)</f>
        <v>PPOPMR</v>
      </c>
    </row>
    <row r="1072" spans="3:11" x14ac:dyDescent="0.25">
      <c r="C1072" s="134" t="s">
        <v>210</v>
      </c>
      <c r="D1072" s="134" t="s">
        <v>1</v>
      </c>
      <c r="E1072" s="134" t="s">
        <v>326</v>
      </c>
      <c r="F1072" s="134" t="s">
        <v>310</v>
      </c>
      <c r="G1072" s="134" t="s">
        <v>317</v>
      </c>
      <c r="H1072" s="135">
        <v>-364.59</v>
      </c>
      <c r="I1072" s="135">
        <v>-364.59</v>
      </c>
      <c r="J1072" s="135">
        <v>-5072.08</v>
      </c>
      <c r="K1072" t="str">
        <f>VLOOKUP(C1072,ResCat!$A$2:$B$268,2,FALSE)</f>
        <v>PPOPMR</v>
      </c>
    </row>
    <row r="1073" spans="3:11" x14ac:dyDescent="0.25">
      <c r="C1073" s="134" t="s">
        <v>210</v>
      </c>
      <c r="D1073" s="134" t="s">
        <v>1</v>
      </c>
      <c r="E1073" s="134" t="s">
        <v>335</v>
      </c>
      <c r="F1073" s="134" t="s">
        <v>310</v>
      </c>
      <c r="G1073" s="134" t="s">
        <v>325</v>
      </c>
      <c r="H1073" s="135">
        <v>272.86</v>
      </c>
      <c r="I1073" s="135">
        <v>-1970.8799999999997</v>
      </c>
      <c r="J1073" s="135">
        <v>4400</v>
      </c>
      <c r="K1073" t="str">
        <f>VLOOKUP(C1073,ResCat!$A$2:$B$268,2,FALSE)</f>
        <v>PPOPMR</v>
      </c>
    </row>
    <row r="1074" spans="3:11" x14ac:dyDescent="0.25">
      <c r="C1074" s="134" t="s">
        <v>210</v>
      </c>
      <c r="D1074" s="134" t="s">
        <v>1</v>
      </c>
      <c r="E1074" s="134" t="s">
        <v>4</v>
      </c>
      <c r="F1074" s="134" t="s">
        <v>310</v>
      </c>
      <c r="G1074" s="134" t="s">
        <v>327</v>
      </c>
      <c r="H1074" s="135">
        <v>-164.89</v>
      </c>
      <c r="I1074" s="135">
        <v>-393.12</v>
      </c>
      <c r="J1074" s="135">
        <v>-1350.67</v>
      </c>
      <c r="K1074" t="str">
        <f>VLOOKUP(C1074,ResCat!$A$2:$B$268,2,FALSE)</f>
        <v>PPOPMR</v>
      </c>
    </row>
    <row r="1075" spans="3:11" x14ac:dyDescent="0.25">
      <c r="C1075" s="134" t="s">
        <v>210</v>
      </c>
      <c r="D1075" s="134" t="s">
        <v>1</v>
      </c>
      <c r="E1075" s="134" t="s">
        <v>511</v>
      </c>
      <c r="F1075" s="134" t="s">
        <v>310</v>
      </c>
      <c r="G1075" s="134" t="s">
        <v>329</v>
      </c>
      <c r="H1075" s="135">
        <v>500.16</v>
      </c>
      <c r="I1075" s="135">
        <v>500.16</v>
      </c>
      <c r="J1075" s="135">
        <v>2500.79</v>
      </c>
      <c r="K1075" t="str">
        <f>VLOOKUP(C1075,ResCat!$A$2:$B$268,2,FALSE)</f>
        <v>PPOPMR</v>
      </c>
    </row>
    <row r="1076" spans="3:11" x14ac:dyDescent="0.25">
      <c r="C1076" s="134" t="s">
        <v>210</v>
      </c>
      <c r="D1076" s="134" t="s">
        <v>1</v>
      </c>
      <c r="E1076" s="134" t="s">
        <v>969</v>
      </c>
      <c r="F1076" s="134" t="s">
        <v>310</v>
      </c>
      <c r="G1076" s="134" t="s">
        <v>331</v>
      </c>
      <c r="H1076" s="135">
        <v>2802.0899999999997</v>
      </c>
      <c r="I1076" s="135">
        <v>301.23999999999995</v>
      </c>
      <c r="J1076" s="135">
        <v>692</v>
      </c>
      <c r="K1076" t="str">
        <f>VLOOKUP(C1076,ResCat!$A$2:$B$268,2,FALSE)</f>
        <v>PPOPMR</v>
      </c>
    </row>
    <row r="1077" spans="3:11" x14ac:dyDescent="0.25">
      <c r="C1077" s="134" t="s">
        <v>210</v>
      </c>
      <c r="D1077" s="134" t="s">
        <v>1</v>
      </c>
      <c r="E1077" s="134" t="s">
        <v>961</v>
      </c>
      <c r="F1077" s="134" t="s">
        <v>310</v>
      </c>
      <c r="G1077" s="134" t="s">
        <v>334</v>
      </c>
      <c r="H1077" s="135">
        <v>21639.89</v>
      </c>
      <c r="I1077" s="135">
        <v>32284.920000000002</v>
      </c>
      <c r="J1077" s="135">
        <v>68628.780000000013</v>
      </c>
      <c r="K1077" t="str">
        <f>VLOOKUP(C1077,ResCat!$A$2:$B$268,2,FALSE)</f>
        <v>PPOPMR</v>
      </c>
    </row>
    <row r="1078" spans="3:11" x14ac:dyDescent="0.25">
      <c r="C1078" s="134" t="s">
        <v>210</v>
      </c>
      <c r="D1078" s="134" t="s">
        <v>1</v>
      </c>
      <c r="E1078" s="134" t="s">
        <v>970</v>
      </c>
      <c r="F1078" s="134" t="s">
        <v>310</v>
      </c>
      <c r="G1078" s="134" t="s">
        <v>333</v>
      </c>
      <c r="H1078" s="135">
        <v>226708.7</v>
      </c>
      <c r="I1078" s="135">
        <v>231350.13000000006</v>
      </c>
      <c r="J1078" s="135">
        <v>524148.03</v>
      </c>
      <c r="K1078" t="str">
        <f>VLOOKUP(C1078,ResCat!$A$2:$B$268,2,FALSE)</f>
        <v>PPOPMR</v>
      </c>
    </row>
    <row r="1079" spans="3:11" x14ac:dyDescent="0.25">
      <c r="C1079" s="134" t="s">
        <v>210</v>
      </c>
      <c r="D1079" s="134" t="s">
        <v>1</v>
      </c>
      <c r="E1079" s="134" t="s">
        <v>1023</v>
      </c>
      <c r="F1079" s="134" t="s">
        <v>310</v>
      </c>
      <c r="G1079" s="134" t="s">
        <v>308</v>
      </c>
      <c r="H1079" s="135">
        <v>55367.83</v>
      </c>
      <c r="I1079" s="135">
        <v>67096.87999999999</v>
      </c>
      <c r="J1079" s="135">
        <v>118367.87</v>
      </c>
      <c r="K1079" t="str">
        <f>VLOOKUP(C1079,ResCat!$A$2:$B$268,2,FALSE)</f>
        <v>PPOPMR</v>
      </c>
    </row>
    <row r="1080" spans="3:11" x14ac:dyDescent="0.25">
      <c r="C1080" s="134" t="s">
        <v>142</v>
      </c>
      <c r="D1080" s="134" t="s">
        <v>3</v>
      </c>
      <c r="E1080" s="134" t="s">
        <v>1026</v>
      </c>
      <c r="F1080" s="134" t="s">
        <v>310</v>
      </c>
      <c r="G1080" s="134" t="s">
        <v>311</v>
      </c>
      <c r="H1080" s="135">
        <v>98.32</v>
      </c>
      <c r="I1080" s="135">
        <v>98.32</v>
      </c>
      <c r="J1080" s="135">
        <v>342</v>
      </c>
      <c r="K1080" t="str">
        <f>VLOOKUP(C1080,ResCat!$A$2:$B$268,2,FALSE)</f>
        <v>HMOPMR</v>
      </c>
    </row>
    <row r="1081" spans="3:11" x14ac:dyDescent="0.25">
      <c r="C1081" s="134" t="s">
        <v>142</v>
      </c>
      <c r="D1081" s="134" t="s">
        <v>3</v>
      </c>
      <c r="E1081" s="134" t="s">
        <v>362</v>
      </c>
      <c r="F1081" s="134" t="s">
        <v>310</v>
      </c>
      <c r="G1081" s="134" t="s">
        <v>311</v>
      </c>
      <c r="H1081" s="135">
        <v>179.98</v>
      </c>
      <c r="I1081" s="135">
        <v>179.98</v>
      </c>
      <c r="J1081" s="135">
        <v>379.99</v>
      </c>
      <c r="K1081" t="str">
        <f>VLOOKUP(C1081,ResCat!$A$2:$B$268,2,FALSE)</f>
        <v>HMOPMR</v>
      </c>
    </row>
    <row r="1082" spans="3:11" x14ac:dyDescent="0.25">
      <c r="C1082" s="134" t="s">
        <v>142</v>
      </c>
      <c r="D1082" s="134" t="s">
        <v>3</v>
      </c>
      <c r="E1082" s="134" t="s">
        <v>1027</v>
      </c>
      <c r="F1082" s="134" t="s">
        <v>310</v>
      </c>
      <c r="G1082" s="134" t="s">
        <v>311</v>
      </c>
      <c r="H1082" s="135">
        <v>63.580000000000005</v>
      </c>
      <c r="I1082" s="135">
        <v>63.580000000000005</v>
      </c>
      <c r="J1082" s="135">
        <v>116.27000000000001</v>
      </c>
      <c r="K1082" t="str">
        <f>VLOOKUP(C1082,ResCat!$A$2:$B$268,2,FALSE)</f>
        <v>HMOPMR</v>
      </c>
    </row>
    <row r="1083" spans="3:11" x14ac:dyDescent="0.25">
      <c r="C1083" s="134" t="s">
        <v>142</v>
      </c>
      <c r="D1083" s="134" t="s">
        <v>3</v>
      </c>
      <c r="E1083" s="134" t="s">
        <v>1028</v>
      </c>
      <c r="F1083" s="134" t="s">
        <v>310</v>
      </c>
      <c r="G1083" s="134" t="s">
        <v>311</v>
      </c>
      <c r="H1083" s="135">
        <v>652.74999999999989</v>
      </c>
      <c r="I1083" s="135">
        <v>652.74999999999989</v>
      </c>
      <c r="J1083" s="135">
        <v>1569.4599999999998</v>
      </c>
      <c r="K1083" t="str">
        <f>VLOOKUP(C1083,ResCat!$A$2:$B$268,2,FALSE)</f>
        <v>HMOPMR</v>
      </c>
    </row>
    <row r="1084" spans="3:11" x14ac:dyDescent="0.25">
      <c r="C1084" s="134" t="s">
        <v>142</v>
      </c>
      <c r="D1084" s="134" t="s">
        <v>3</v>
      </c>
      <c r="E1084" s="134" t="s">
        <v>363</v>
      </c>
      <c r="F1084" s="134" t="s">
        <v>310</v>
      </c>
      <c r="G1084" s="134" t="s">
        <v>311</v>
      </c>
      <c r="H1084" s="135">
        <v>-134.65000000000009</v>
      </c>
      <c r="I1084" s="135">
        <v>-134.65000000000009</v>
      </c>
      <c r="J1084" s="135">
        <v>1650</v>
      </c>
      <c r="K1084" t="str">
        <f>VLOOKUP(C1084,ResCat!$A$2:$B$268,2,FALSE)</f>
        <v>HMOPMR</v>
      </c>
    </row>
    <row r="1085" spans="3:11" x14ac:dyDescent="0.25">
      <c r="C1085" s="134" t="s">
        <v>142</v>
      </c>
      <c r="D1085" s="134" t="s">
        <v>3</v>
      </c>
      <c r="E1085" s="134" t="s">
        <v>1029</v>
      </c>
      <c r="F1085" s="134" t="s">
        <v>310</v>
      </c>
      <c r="G1085" s="134" t="s">
        <v>311</v>
      </c>
      <c r="H1085" s="135">
        <v>-862.6</v>
      </c>
      <c r="I1085" s="135">
        <v>-862.6</v>
      </c>
      <c r="J1085" s="135">
        <v>0</v>
      </c>
      <c r="K1085" t="str">
        <f>VLOOKUP(C1085,ResCat!$A$2:$B$268,2,FALSE)</f>
        <v>HMOPMR</v>
      </c>
    </row>
    <row r="1086" spans="3:11" x14ac:dyDescent="0.25">
      <c r="C1086" s="134" t="s">
        <v>142</v>
      </c>
      <c r="D1086" s="134" t="s">
        <v>3</v>
      </c>
      <c r="E1086" s="134" t="s">
        <v>349</v>
      </c>
      <c r="F1086" s="134" t="s">
        <v>310</v>
      </c>
      <c r="G1086" s="134" t="s">
        <v>311</v>
      </c>
      <c r="H1086" s="135">
        <v>-563.43999999999994</v>
      </c>
      <c r="I1086" s="135">
        <v>-613.43999999999994</v>
      </c>
      <c r="J1086" s="135">
        <v>963.96</v>
      </c>
      <c r="K1086" t="str">
        <f>VLOOKUP(C1086,ResCat!$A$2:$B$268,2,FALSE)</f>
        <v>HMOPMR</v>
      </c>
    </row>
    <row r="1087" spans="3:11" x14ac:dyDescent="0.25">
      <c r="C1087" s="134" t="s">
        <v>142</v>
      </c>
      <c r="D1087" s="134" t="s">
        <v>3</v>
      </c>
      <c r="E1087" s="134" t="s">
        <v>350</v>
      </c>
      <c r="F1087" s="134" t="s">
        <v>310</v>
      </c>
      <c r="G1087" s="134" t="s">
        <v>311</v>
      </c>
      <c r="H1087" s="135">
        <v>60.95</v>
      </c>
      <c r="I1087" s="135">
        <v>60.95</v>
      </c>
      <c r="J1087" s="135">
        <v>172</v>
      </c>
      <c r="K1087" t="str">
        <f>VLOOKUP(C1087,ResCat!$A$2:$B$268,2,FALSE)</f>
        <v>HMOPMR</v>
      </c>
    </row>
    <row r="1088" spans="3:11" x14ac:dyDescent="0.25">
      <c r="C1088" s="134" t="s">
        <v>142</v>
      </c>
      <c r="D1088" s="134" t="s">
        <v>3</v>
      </c>
      <c r="E1088" s="134" t="s">
        <v>354</v>
      </c>
      <c r="F1088" s="134" t="s">
        <v>310</v>
      </c>
      <c r="G1088" s="134" t="s">
        <v>311</v>
      </c>
      <c r="H1088" s="135">
        <v>8.48</v>
      </c>
      <c r="I1088" s="135">
        <v>8.48</v>
      </c>
      <c r="J1088" s="135">
        <v>8.48</v>
      </c>
      <c r="K1088" t="str">
        <f>VLOOKUP(C1088,ResCat!$A$2:$B$268,2,FALSE)</f>
        <v>HMOPMR</v>
      </c>
    </row>
    <row r="1089" spans="3:11" x14ac:dyDescent="0.25">
      <c r="C1089" s="134" t="s">
        <v>142</v>
      </c>
      <c r="D1089" s="134" t="s">
        <v>3</v>
      </c>
      <c r="E1089" s="134" t="s">
        <v>366</v>
      </c>
      <c r="F1089" s="134" t="s">
        <v>310</v>
      </c>
      <c r="G1089" s="134" t="s">
        <v>311</v>
      </c>
      <c r="H1089" s="135">
        <v>738</v>
      </c>
      <c r="I1089" s="135">
        <v>738</v>
      </c>
      <c r="J1089" s="135">
        <v>750</v>
      </c>
      <c r="K1089" t="str">
        <f>VLOOKUP(C1089,ResCat!$A$2:$B$268,2,FALSE)</f>
        <v>HMOPMR</v>
      </c>
    </row>
    <row r="1090" spans="3:11" x14ac:dyDescent="0.25">
      <c r="C1090" s="134" t="s">
        <v>142</v>
      </c>
      <c r="D1090" s="134" t="s">
        <v>3</v>
      </c>
      <c r="E1090" s="134" t="s">
        <v>337</v>
      </c>
      <c r="F1090" s="134" t="s">
        <v>310</v>
      </c>
      <c r="G1090" s="134" t="s">
        <v>311</v>
      </c>
      <c r="H1090" s="135">
        <v>3095.18</v>
      </c>
      <c r="I1090" s="135">
        <v>3095.18</v>
      </c>
      <c r="J1090" s="135">
        <v>3130.12</v>
      </c>
      <c r="K1090" t="str">
        <f>VLOOKUP(C1090,ResCat!$A$2:$B$268,2,FALSE)</f>
        <v>HMOPMR</v>
      </c>
    </row>
    <row r="1091" spans="3:11" x14ac:dyDescent="0.25">
      <c r="C1091" s="134" t="s">
        <v>142</v>
      </c>
      <c r="D1091" s="134" t="s">
        <v>3</v>
      </c>
      <c r="E1091" s="134" t="s">
        <v>352</v>
      </c>
      <c r="F1091" s="134" t="s">
        <v>310</v>
      </c>
      <c r="G1091" s="134" t="s">
        <v>351</v>
      </c>
      <c r="H1091" s="135">
        <v>-221.31</v>
      </c>
      <c r="I1091" s="135">
        <v>-221.31</v>
      </c>
      <c r="J1091" s="135">
        <v>418.3</v>
      </c>
      <c r="K1091" t="str">
        <f>VLOOKUP(C1091,ResCat!$A$2:$B$268,2,FALSE)</f>
        <v>HMOPMR</v>
      </c>
    </row>
    <row r="1092" spans="3:11" x14ac:dyDescent="0.25">
      <c r="C1092" s="134" t="s">
        <v>142</v>
      </c>
      <c r="D1092" s="134" t="s">
        <v>3</v>
      </c>
      <c r="E1092" s="134" t="s">
        <v>347</v>
      </c>
      <c r="F1092" s="134" t="s">
        <v>310</v>
      </c>
      <c r="G1092" s="134" t="s">
        <v>360</v>
      </c>
      <c r="H1092" s="135">
        <v>121.69999999999999</v>
      </c>
      <c r="I1092" s="135">
        <v>121.69999999999999</v>
      </c>
      <c r="J1092" s="135">
        <v>343</v>
      </c>
      <c r="K1092" t="str">
        <f>VLOOKUP(C1092,ResCat!$A$2:$B$268,2,FALSE)</f>
        <v>HMOPMR</v>
      </c>
    </row>
    <row r="1093" spans="3:11" x14ac:dyDescent="0.25">
      <c r="C1093" s="134" t="s">
        <v>142</v>
      </c>
      <c r="D1093" s="134" t="s">
        <v>3</v>
      </c>
      <c r="E1093" s="134" t="s">
        <v>361</v>
      </c>
      <c r="F1093" s="134" t="s">
        <v>310</v>
      </c>
      <c r="G1093" s="134" t="s">
        <v>355</v>
      </c>
      <c r="H1093" s="135">
        <v>95.5</v>
      </c>
      <c r="I1093" s="135">
        <v>95.5</v>
      </c>
      <c r="J1093" s="135">
        <v>384</v>
      </c>
      <c r="K1093" t="str">
        <f>VLOOKUP(C1093,ResCat!$A$2:$B$268,2,FALSE)</f>
        <v>HMOPMR</v>
      </c>
    </row>
    <row r="1094" spans="3:11" x14ac:dyDescent="0.25">
      <c r="C1094" s="134" t="s">
        <v>142</v>
      </c>
      <c r="D1094" s="134" t="s">
        <v>3</v>
      </c>
      <c r="E1094" s="134" t="s">
        <v>312</v>
      </c>
      <c r="F1094" s="134" t="s">
        <v>310</v>
      </c>
      <c r="G1094" s="134" t="s">
        <v>364</v>
      </c>
      <c r="H1094" s="135">
        <v>-1222.1300000000001</v>
      </c>
      <c r="I1094" s="135">
        <v>-1222.1300000000001</v>
      </c>
      <c r="J1094" s="135">
        <v>-620</v>
      </c>
      <c r="K1094" t="str">
        <f>VLOOKUP(C1094,ResCat!$A$2:$B$268,2,FALSE)</f>
        <v>HMOPMR</v>
      </c>
    </row>
    <row r="1095" spans="3:11" x14ac:dyDescent="0.25">
      <c r="C1095" s="134" t="s">
        <v>142</v>
      </c>
      <c r="D1095" s="134" t="s">
        <v>3</v>
      </c>
      <c r="E1095" s="134" t="s">
        <v>314</v>
      </c>
      <c r="F1095" s="134" t="s">
        <v>310</v>
      </c>
      <c r="G1095" s="134" t="s">
        <v>356</v>
      </c>
      <c r="H1095" s="135">
        <v>204.25</v>
      </c>
      <c r="I1095" s="135">
        <v>204.25</v>
      </c>
      <c r="J1095" s="135">
        <v>204.25</v>
      </c>
      <c r="K1095" t="str">
        <f>VLOOKUP(C1095,ResCat!$A$2:$B$268,2,FALSE)</f>
        <v>HMOPMR</v>
      </c>
    </row>
    <row r="1096" spans="3:11" x14ac:dyDescent="0.25">
      <c r="C1096" s="134" t="s">
        <v>142</v>
      </c>
      <c r="D1096" s="134" t="s">
        <v>3</v>
      </c>
      <c r="E1096" s="134" t="s">
        <v>339</v>
      </c>
      <c r="F1096" s="134" t="s">
        <v>310</v>
      </c>
      <c r="G1096" s="134" t="s">
        <v>353</v>
      </c>
      <c r="H1096" s="135">
        <v>-323.73</v>
      </c>
      <c r="I1096" s="135">
        <v>-323.73</v>
      </c>
      <c r="J1096" s="135">
        <v>-867.6</v>
      </c>
      <c r="K1096" t="str">
        <f>VLOOKUP(C1096,ResCat!$A$2:$B$268,2,FALSE)</f>
        <v>HMOPMR</v>
      </c>
    </row>
    <row r="1097" spans="3:11" x14ac:dyDescent="0.25">
      <c r="C1097" s="134" t="s">
        <v>142</v>
      </c>
      <c r="D1097" s="134" t="s">
        <v>3</v>
      </c>
      <c r="E1097" s="134" t="s">
        <v>342</v>
      </c>
      <c r="F1097" s="134" t="s">
        <v>310</v>
      </c>
      <c r="G1097" s="134" t="s">
        <v>348</v>
      </c>
      <c r="H1097" s="135">
        <v>52.16</v>
      </c>
      <c r="I1097" s="135">
        <v>52.16</v>
      </c>
      <c r="J1097" s="135">
        <v>52.16</v>
      </c>
      <c r="K1097" t="str">
        <f>VLOOKUP(C1097,ResCat!$A$2:$B$268,2,FALSE)</f>
        <v>HMOPMR</v>
      </c>
    </row>
    <row r="1098" spans="3:11" x14ac:dyDescent="0.25">
      <c r="C1098" s="134" t="s">
        <v>142</v>
      </c>
      <c r="D1098" s="134" t="s">
        <v>3</v>
      </c>
      <c r="E1098" s="134" t="s">
        <v>316</v>
      </c>
      <c r="F1098" s="134" t="s">
        <v>310</v>
      </c>
      <c r="G1098" s="134" t="s">
        <v>313</v>
      </c>
      <c r="H1098" s="135">
        <v>2514.0400000000004</v>
      </c>
      <c r="I1098" s="135">
        <v>3042.8900000000003</v>
      </c>
      <c r="J1098" s="135">
        <v>3002.11</v>
      </c>
      <c r="K1098" t="str">
        <f>VLOOKUP(C1098,ResCat!$A$2:$B$268,2,FALSE)</f>
        <v>HMOPMR</v>
      </c>
    </row>
    <row r="1099" spans="3:11" x14ac:dyDescent="0.25">
      <c r="C1099" s="134" t="s">
        <v>142</v>
      </c>
      <c r="D1099" s="134" t="s">
        <v>3</v>
      </c>
      <c r="E1099" s="134" t="s">
        <v>318</v>
      </c>
      <c r="F1099" s="134" t="s">
        <v>310</v>
      </c>
      <c r="G1099" s="134" t="s">
        <v>358</v>
      </c>
      <c r="H1099" s="135">
        <v>112</v>
      </c>
      <c r="I1099" s="135">
        <v>112</v>
      </c>
      <c r="J1099" s="135">
        <v>480</v>
      </c>
      <c r="K1099" t="str">
        <f>VLOOKUP(C1099,ResCat!$A$2:$B$268,2,FALSE)</f>
        <v>HMOPMR</v>
      </c>
    </row>
    <row r="1100" spans="3:11" x14ac:dyDescent="0.25">
      <c r="C1100" s="134" t="s">
        <v>142</v>
      </c>
      <c r="D1100" s="134" t="s">
        <v>3</v>
      </c>
      <c r="E1100" s="134" t="s">
        <v>320</v>
      </c>
      <c r="F1100" s="134" t="s">
        <v>310</v>
      </c>
      <c r="G1100" s="134" t="s">
        <v>315</v>
      </c>
      <c r="H1100" s="135">
        <v>1194.18</v>
      </c>
      <c r="I1100" s="135">
        <v>1194.18</v>
      </c>
      <c r="J1100" s="135">
        <v>1936.75</v>
      </c>
      <c r="K1100" t="str">
        <f>VLOOKUP(C1100,ResCat!$A$2:$B$268,2,FALSE)</f>
        <v>HMOPMR</v>
      </c>
    </row>
    <row r="1101" spans="3:11" x14ac:dyDescent="0.25">
      <c r="C1101" s="134" t="s">
        <v>142</v>
      </c>
      <c r="D1101" s="134" t="s">
        <v>3</v>
      </c>
      <c r="E1101" s="134" t="s">
        <v>322</v>
      </c>
      <c r="F1101" s="134" t="s">
        <v>310</v>
      </c>
      <c r="G1101" s="134" t="s">
        <v>341</v>
      </c>
      <c r="H1101" s="135">
        <v>125.54</v>
      </c>
      <c r="I1101" s="135">
        <v>1024.45</v>
      </c>
      <c r="J1101" s="135">
        <v>2031.94</v>
      </c>
      <c r="K1101" t="str">
        <f>VLOOKUP(C1101,ResCat!$A$2:$B$268,2,FALSE)</f>
        <v>HMOPMR</v>
      </c>
    </row>
    <row r="1102" spans="3:11" x14ac:dyDescent="0.25">
      <c r="C1102" s="134" t="s">
        <v>142</v>
      </c>
      <c r="D1102" s="134" t="s">
        <v>3</v>
      </c>
      <c r="E1102" s="134" t="s">
        <v>324</v>
      </c>
      <c r="F1102" s="134" t="s">
        <v>310</v>
      </c>
      <c r="G1102" s="134" t="s">
        <v>340</v>
      </c>
      <c r="H1102" s="135">
        <v>-261.00000000000006</v>
      </c>
      <c r="I1102" s="135">
        <v>-470.08</v>
      </c>
      <c r="J1102" s="135">
        <v>654.20000000000005</v>
      </c>
      <c r="K1102" t="str">
        <f>VLOOKUP(C1102,ResCat!$A$2:$B$268,2,FALSE)</f>
        <v>HMOPMR</v>
      </c>
    </row>
    <row r="1103" spans="3:11" x14ac:dyDescent="0.25">
      <c r="C1103" s="134" t="s">
        <v>142</v>
      </c>
      <c r="D1103" s="134" t="s">
        <v>3</v>
      </c>
      <c r="E1103" s="134" t="s">
        <v>326</v>
      </c>
      <c r="F1103" s="134" t="s">
        <v>310</v>
      </c>
      <c r="G1103" s="134" t="s">
        <v>317</v>
      </c>
      <c r="H1103" s="135">
        <v>1825.5700000000002</v>
      </c>
      <c r="I1103" s="135">
        <v>1605.5700000000002</v>
      </c>
      <c r="J1103" s="135">
        <v>3305.8399999999997</v>
      </c>
      <c r="K1103" t="str">
        <f>VLOOKUP(C1103,ResCat!$A$2:$B$268,2,FALSE)</f>
        <v>HMOPMR</v>
      </c>
    </row>
    <row r="1104" spans="3:11" x14ac:dyDescent="0.25">
      <c r="C1104" s="134" t="s">
        <v>142</v>
      </c>
      <c r="D1104" s="134" t="s">
        <v>3</v>
      </c>
      <c r="E1104" s="134" t="s">
        <v>328</v>
      </c>
      <c r="F1104" s="134" t="s">
        <v>310</v>
      </c>
      <c r="G1104" s="134" t="s">
        <v>319</v>
      </c>
      <c r="H1104" s="135">
        <v>3077.2899999999995</v>
      </c>
      <c r="I1104" s="135">
        <v>2927.97</v>
      </c>
      <c r="J1104" s="135">
        <v>3425.0600000000004</v>
      </c>
      <c r="K1104" t="str">
        <f>VLOOKUP(C1104,ResCat!$A$2:$B$268,2,FALSE)</f>
        <v>HMOPMR</v>
      </c>
    </row>
    <row r="1105" spans="3:11" x14ac:dyDescent="0.25">
      <c r="C1105" s="134" t="s">
        <v>142</v>
      </c>
      <c r="D1105" s="134" t="s">
        <v>3</v>
      </c>
      <c r="E1105" s="134" t="s">
        <v>330</v>
      </c>
      <c r="F1105" s="134" t="s">
        <v>310</v>
      </c>
      <c r="G1105" s="134" t="s">
        <v>321</v>
      </c>
      <c r="H1105" s="135">
        <v>3643.6099999999988</v>
      </c>
      <c r="I1105" s="135">
        <v>3508.6499999999996</v>
      </c>
      <c r="J1105" s="135">
        <v>8199.0399999999991</v>
      </c>
      <c r="K1105" t="str">
        <f>VLOOKUP(C1105,ResCat!$A$2:$B$268,2,FALSE)</f>
        <v>HMOPMR</v>
      </c>
    </row>
    <row r="1106" spans="3:11" x14ac:dyDescent="0.25">
      <c r="C1106" s="134" t="s">
        <v>142</v>
      </c>
      <c r="D1106" s="134" t="s">
        <v>3</v>
      </c>
      <c r="E1106" s="134" t="s">
        <v>332</v>
      </c>
      <c r="F1106" s="134" t="s">
        <v>310</v>
      </c>
      <c r="G1106" s="134" t="s">
        <v>323</v>
      </c>
      <c r="H1106" s="135">
        <v>3130.69</v>
      </c>
      <c r="I1106" s="135">
        <v>3128.2400000000002</v>
      </c>
      <c r="J1106" s="135">
        <v>6342.88</v>
      </c>
      <c r="K1106" t="str">
        <f>VLOOKUP(C1106,ResCat!$A$2:$B$268,2,FALSE)</f>
        <v>HMOPMR</v>
      </c>
    </row>
    <row r="1107" spans="3:11" x14ac:dyDescent="0.25">
      <c r="C1107" s="134" t="s">
        <v>142</v>
      </c>
      <c r="D1107" s="134" t="s">
        <v>3</v>
      </c>
      <c r="E1107" s="134" t="s">
        <v>335</v>
      </c>
      <c r="F1107" s="134" t="s">
        <v>310</v>
      </c>
      <c r="G1107" s="134" t="s">
        <v>325</v>
      </c>
      <c r="H1107" s="135">
        <v>5949.5400000000009</v>
      </c>
      <c r="I1107" s="135">
        <v>6090.8499999999995</v>
      </c>
      <c r="J1107" s="135">
        <v>8905.7200000000012</v>
      </c>
      <c r="K1107" t="str">
        <f>VLOOKUP(C1107,ResCat!$A$2:$B$268,2,FALSE)</f>
        <v>HMOPMR</v>
      </c>
    </row>
    <row r="1108" spans="3:11" x14ac:dyDescent="0.25">
      <c r="C1108" s="134" t="s">
        <v>142</v>
      </c>
      <c r="D1108" s="134" t="s">
        <v>3</v>
      </c>
      <c r="E1108" s="134" t="s">
        <v>4</v>
      </c>
      <c r="F1108" s="134" t="s">
        <v>310</v>
      </c>
      <c r="G1108" s="134" t="s">
        <v>327</v>
      </c>
      <c r="H1108" s="135">
        <v>7396.4400000000005</v>
      </c>
      <c r="I1108" s="135">
        <v>6759.6299999999992</v>
      </c>
      <c r="J1108" s="135">
        <v>8813.48</v>
      </c>
      <c r="K1108" t="str">
        <f>VLOOKUP(C1108,ResCat!$A$2:$B$268,2,FALSE)</f>
        <v>HMOPMR</v>
      </c>
    </row>
    <row r="1109" spans="3:11" x14ac:dyDescent="0.25">
      <c r="C1109" s="134" t="s">
        <v>142</v>
      </c>
      <c r="D1109" s="134" t="s">
        <v>3</v>
      </c>
      <c r="E1109" s="134" t="s">
        <v>511</v>
      </c>
      <c r="F1109" s="134" t="s">
        <v>310</v>
      </c>
      <c r="G1109" s="134" t="s">
        <v>329</v>
      </c>
      <c r="H1109" s="135">
        <v>25572.64000000001</v>
      </c>
      <c r="I1109" s="135">
        <v>25737.680000000004</v>
      </c>
      <c r="J1109" s="135">
        <v>41531.410000000003</v>
      </c>
      <c r="K1109" t="str">
        <f>VLOOKUP(C1109,ResCat!$A$2:$B$268,2,FALSE)</f>
        <v>HMOPMR</v>
      </c>
    </row>
    <row r="1110" spans="3:11" x14ac:dyDescent="0.25">
      <c r="C1110" s="134" t="s">
        <v>142</v>
      </c>
      <c r="D1110" s="134" t="s">
        <v>3</v>
      </c>
      <c r="E1110" s="134" t="s">
        <v>969</v>
      </c>
      <c r="F1110" s="134" t="s">
        <v>310</v>
      </c>
      <c r="G1110" s="134" t="s">
        <v>331</v>
      </c>
      <c r="H1110" s="135">
        <v>16707.609999999997</v>
      </c>
      <c r="I1110" s="135">
        <v>16830.799999999996</v>
      </c>
      <c r="J1110" s="135">
        <v>31304.74</v>
      </c>
      <c r="K1110" t="str">
        <f>VLOOKUP(C1110,ResCat!$A$2:$B$268,2,FALSE)</f>
        <v>HMOPMR</v>
      </c>
    </row>
    <row r="1111" spans="3:11" x14ac:dyDescent="0.25">
      <c r="C1111" s="134" t="s">
        <v>142</v>
      </c>
      <c r="D1111" s="134" t="s">
        <v>3</v>
      </c>
      <c r="E1111" s="134" t="s">
        <v>961</v>
      </c>
      <c r="F1111" s="134" t="s">
        <v>310</v>
      </c>
      <c r="G1111" s="134" t="s">
        <v>334</v>
      </c>
      <c r="H1111" s="135">
        <v>54077.98000000001</v>
      </c>
      <c r="I1111" s="135">
        <v>56412.140000000014</v>
      </c>
      <c r="J1111" s="135">
        <v>82369.340000000026</v>
      </c>
      <c r="K1111" t="str">
        <f>VLOOKUP(C1111,ResCat!$A$2:$B$268,2,FALSE)</f>
        <v>HMOPMR</v>
      </c>
    </row>
    <row r="1112" spans="3:11" x14ac:dyDescent="0.25">
      <c r="C1112" s="134" t="s">
        <v>142</v>
      </c>
      <c r="D1112" s="134" t="s">
        <v>3</v>
      </c>
      <c r="E1112" s="134" t="s">
        <v>970</v>
      </c>
      <c r="F1112" s="134" t="s">
        <v>310</v>
      </c>
      <c r="G1112" s="134" t="s">
        <v>333</v>
      </c>
      <c r="H1112" s="135">
        <v>149637.54</v>
      </c>
      <c r="I1112" s="135">
        <v>151722.77000000002</v>
      </c>
      <c r="J1112" s="135">
        <v>258504.23000000013</v>
      </c>
      <c r="K1112" t="str">
        <f>VLOOKUP(C1112,ResCat!$A$2:$B$268,2,FALSE)</f>
        <v>HMOPMR</v>
      </c>
    </row>
    <row r="1113" spans="3:11" x14ac:dyDescent="0.25">
      <c r="C1113" s="134" t="s">
        <v>142</v>
      </c>
      <c r="D1113" s="134" t="s">
        <v>3</v>
      </c>
      <c r="E1113" s="134" t="s">
        <v>1023</v>
      </c>
      <c r="F1113" s="134" t="s">
        <v>310</v>
      </c>
      <c r="G1113" s="134" t="s">
        <v>308</v>
      </c>
      <c r="H1113" s="135">
        <v>139706.92000000016</v>
      </c>
      <c r="I1113" s="135">
        <v>144245.24000000019</v>
      </c>
      <c r="J1113" s="135">
        <v>262055.38000000009</v>
      </c>
      <c r="K1113" t="str">
        <f>VLOOKUP(C1113,ResCat!$A$2:$B$268,2,FALSE)</f>
        <v>HMOPMR</v>
      </c>
    </row>
    <row r="1114" spans="3:11" x14ac:dyDescent="0.25">
      <c r="C1114" s="134" t="s">
        <v>142</v>
      </c>
      <c r="D1114" s="134" t="s">
        <v>0</v>
      </c>
      <c r="E1114" s="134" t="s">
        <v>1028</v>
      </c>
      <c r="F1114" s="134" t="s">
        <v>310</v>
      </c>
      <c r="G1114" s="134" t="s">
        <v>311</v>
      </c>
      <c r="H1114" s="135">
        <v>9199.68</v>
      </c>
      <c r="I1114" s="135">
        <v>9199.68</v>
      </c>
      <c r="J1114" s="135">
        <v>104334.23</v>
      </c>
      <c r="K1114" t="str">
        <f>VLOOKUP(C1114,ResCat!$A$2:$B$268,2,FALSE)</f>
        <v>HMOPMR</v>
      </c>
    </row>
    <row r="1115" spans="3:11" x14ac:dyDescent="0.25">
      <c r="C1115" s="134" t="s">
        <v>142</v>
      </c>
      <c r="D1115" s="134" t="s">
        <v>0</v>
      </c>
      <c r="E1115" s="134" t="s">
        <v>349</v>
      </c>
      <c r="F1115" s="134" t="s">
        <v>310</v>
      </c>
      <c r="G1115" s="134" t="s">
        <v>311</v>
      </c>
      <c r="H1115" s="135">
        <v>-925</v>
      </c>
      <c r="I1115" s="135">
        <v>-925</v>
      </c>
      <c r="J1115" s="135">
        <v>0</v>
      </c>
      <c r="K1115" t="str">
        <f>VLOOKUP(C1115,ResCat!$A$2:$B$268,2,FALSE)</f>
        <v>HMOPMR</v>
      </c>
    </row>
    <row r="1116" spans="3:11" x14ac:dyDescent="0.25">
      <c r="C1116" s="134" t="s">
        <v>142</v>
      </c>
      <c r="D1116" s="134" t="s">
        <v>0</v>
      </c>
      <c r="E1116" s="134" t="s">
        <v>350</v>
      </c>
      <c r="F1116" s="134" t="s">
        <v>310</v>
      </c>
      <c r="G1116" s="134" t="s">
        <v>311</v>
      </c>
      <c r="H1116" s="135">
        <v>12146.93</v>
      </c>
      <c r="I1116" s="135">
        <v>12146.93</v>
      </c>
      <c r="J1116" s="135">
        <v>82512.320000000007</v>
      </c>
      <c r="K1116" t="str">
        <f>VLOOKUP(C1116,ResCat!$A$2:$B$268,2,FALSE)</f>
        <v>HMOPMR</v>
      </c>
    </row>
    <row r="1117" spans="3:11" x14ac:dyDescent="0.25">
      <c r="C1117" s="134" t="s">
        <v>142</v>
      </c>
      <c r="D1117" s="134" t="s">
        <v>0</v>
      </c>
      <c r="E1117" s="134" t="s">
        <v>354</v>
      </c>
      <c r="F1117" s="134" t="s">
        <v>310</v>
      </c>
      <c r="G1117" s="134" t="s">
        <v>311</v>
      </c>
      <c r="H1117" s="135">
        <v>34936.06</v>
      </c>
      <c r="I1117" s="135">
        <v>35036.06</v>
      </c>
      <c r="J1117" s="135">
        <v>146264.75</v>
      </c>
      <c r="K1117" t="str">
        <f>VLOOKUP(C1117,ResCat!$A$2:$B$268,2,FALSE)</f>
        <v>HMOPMR</v>
      </c>
    </row>
    <row r="1118" spans="3:11" x14ac:dyDescent="0.25">
      <c r="C1118" s="134" t="s">
        <v>142</v>
      </c>
      <c r="D1118" s="134" t="s">
        <v>0</v>
      </c>
      <c r="E1118" s="134" t="s">
        <v>352</v>
      </c>
      <c r="F1118" s="134" t="s">
        <v>310</v>
      </c>
      <c r="G1118" s="134" t="s">
        <v>351</v>
      </c>
      <c r="H1118" s="135">
        <v>-536.04999999999995</v>
      </c>
      <c r="I1118" s="135">
        <v>-536.04999999999995</v>
      </c>
      <c r="J1118" s="135">
        <v>285684.65999999997</v>
      </c>
      <c r="K1118" t="str">
        <f>VLOOKUP(C1118,ResCat!$A$2:$B$268,2,FALSE)</f>
        <v>HMOPMR</v>
      </c>
    </row>
    <row r="1119" spans="3:11" x14ac:dyDescent="0.25">
      <c r="C1119" s="134" t="s">
        <v>142</v>
      </c>
      <c r="D1119" s="134" t="s">
        <v>0</v>
      </c>
      <c r="E1119" s="134" t="s">
        <v>347</v>
      </c>
      <c r="F1119" s="134" t="s">
        <v>310</v>
      </c>
      <c r="G1119" s="134" t="s">
        <v>360</v>
      </c>
      <c r="H1119" s="135">
        <v>70638.600000000006</v>
      </c>
      <c r="I1119" s="135">
        <v>70638.600000000006</v>
      </c>
      <c r="J1119" s="135">
        <v>24759.17</v>
      </c>
      <c r="K1119" t="str">
        <f>VLOOKUP(C1119,ResCat!$A$2:$B$268,2,FALSE)</f>
        <v>HMOPMR</v>
      </c>
    </row>
    <row r="1120" spans="3:11" x14ac:dyDescent="0.25">
      <c r="C1120" s="134" t="s">
        <v>142</v>
      </c>
      <c r="D1120" s="134" t="s">
        <v>0</v>
      </c>
      <c r="E1120" s="134" t="s">
        <v>357</v>
      </c>
      <c r="F1120" s="134" t="s">
        <v>310</v>
      </c>
      <c r="G1120" s="134" t="s">
        <v>338</v>
      </c>
      <c r="H1120" s="135">
        <v>-962</v>
      </c>
      <c r="I1120" s="135">
        <v>-962</v>
      </c>
      <c r="J1120" s="135">
        <v>-3824.34</v>
      </c>
      <c r="K1120" t="str">
        <f>VLOOKUP(C1120,ResCat!$A$2:$B$268,2,FALSE)</f>
        <v>HMOPMR</v>
      </c>
    </row>
    <row r="1121" spans="3:11" x14ac:dyDescent="0.25">
      <c r="C1121" s="134" t="s">
        <v>142</v>
      </c>
      <c r="D1121" s="134" t="s">
        <v>0</v>
      </c>
      <c r="E1121" s="134" t="s">
        <v>339</v>
      </c>
      <c r="F1121" s="134" t="s">
        <v>310</v>
      </c>
      <c r="G1121" s="134" t="s">
        <v>353</v>
      </c>
      <c r="H1121" s="135">
        <v>5568</v>
      </c>
      <c r="I1121" s="135">
        <v>5568</v>
      </c>
      <c r="J1121" s="135">
        <v>9270.5</v>
      </c>
      <c r="K1121" t="str">
        <f>VLOOKUP(C1121,ResCat!$A$2:$B$268,2,FALSE)</f>
        <v>HMOPMR</v>
      </c>
    </row>
    <row r="1122" spans="3:11" x14ac:dyDescent="0.25">
      <c r="C1122" s="134" t="s">
        <v>142</v>
      </c>
      <c r="D1122" s="134" t="s">
        <v>0</v>
      </c>
      <c r="E1122" s="134" t="s">
        <v>318</v>
      </c>
      <c r="F1122" s="134" t="s">
        <v>310</v>
      </c>
      <c r="G1122" s="134" t="s">
        <v>358</v>
      </c>
      <c r="H1122" s="135">
        <v>-4540</v>
      </c>
      <c r="I1122" s="135">
        <v>-4790</v>
      </c>
      <c r="J1122" s="135">
        <v>-10460.780000000001</v>
      </c>
      <c r="K1122" t="str">
        <f>VLOOKUP(C1122,ResCat!$A$2:$B$268,2,FALSE)</f>
        <v>HMOPMR</v>
      </c>
    </row>
    <row r="1123" spans="3:11" x14ac:dyDescent="0.25">
      <c r="C1123" s="134" t="s">
        <v>142</v>
      </c>
      <c r="D1123" s="134" t="s">
        <v>0</v>
      </c>
      <c r="E1123" s="134" t="s">
        <v>320</v>
      </c>
      <c r="F1123" s="134" t="s">
        <v>310</v>
      </c>
      <c r="G1123" s="134" t="s">
        <v>315</v>
      </c>
      <c r="H1123" s="135">
        <v>17949.629999999997</v>
      </c>
      <c r="I1123" s="135">
        <v>30634.1</v>
      </c>
      <c r="J1123" s="135">
        <v>82490.23000000001</v>
      </c>
      <c r="K1123" t="str">
        <f>VLOOKUP(C1123,ResCat!$A$2:$B$268,2,FALSE)</f>
        <v>HMOPMR</v>
      </c>
    </row>
    <row r="1124" spans="3:11" x14ac:dyDescent="0.25">
      <c r="C1124" s="134" t="s">
        <v>142</v>
      </c>
      <c r="D1124" s="134" t="s">
        <v>0</v>
      </c>
      <c r="E1124" s="134" t="s">
        <v>322</v>
      </c>
      <c r="F1124" s="134" t="s">
        <v>310</v>
      </c>
      <c r="G1124" s="134" t="s">
        <v>341</v>
      </c>
      <c r="H1124" s="135">
        <v>14359.16</v>
      </c>
      <c r="I1124" s="135">
        <v>14359.16</v>
      </c>
      <c r="J1124" s="135">
        <v>-36394.58</v>
      </c>
      <c r="K1124" t="str">
        <f>VLOOKUP(C1124,ResCat!$A$2:$B$268,2,FALSE)</f>
        <v>HMOPMR</v>
      </c>
    </row>
    <row r="1125" spans="3:11" x14ac:dyDescent="0.25">
      <c r="C1125" s="134" t="s">
        <v>142</v>
      </c>
      <c r="D1125" s="134" t="s">
        <v>0</v>
      </c>
      <c r="E1125" s="134" t="s">
        <v>326</v>
      </c>
      <c r="F1125" s="134" t="s">
        <v>310</v>
      </c>
      <c r="G1125" s="134" t="s">
        <v>317</v>
      </c>
      <c r="H1125" s="135">
        <v>382716.78</v>
      </c>
      <c r="I1125" s="135">
        <v>330263.17</v>
      </c>
      <c r="J1125" s="135">
        <v>869036.22</v>
      </c>
      <c r="K1125" t="str">
        <f>VLOOKUP(C1125,ResCat!$A$2:$B$268,2,FALSE)</f>
        <v>HMOPMR</v>
      </c>
    </row>
    <row r="1126" spans="3:11" x14ac:dyDescent="0.25">
      <c r="C1126" s="134" t="s">
        <v>142</v>
      </c>
      <c r="D1126" s="134" t="s">
        <v>0</v>
      </c>
      <c r="E1126" s="134" t="s">
        <v>328</v>
      </c>
      <c r="F1126" s="134" t="s">
        <v>310</v>
      </c>
      <c r="G1126" s="134" t="s">
        <v>319</v>
      </c>
      <c r="H1126" s="135">
        <v>25913.599999999999</v>
      </c>
      <c r="I1126" s="135">
        <v>28823.34</v>
      </c>
      <c r="J1126" s="135">
        <v>47541.79</v>
      </c>
      <c r="K1126" t="str">
        <f>VLOOKUP(C1126,ResCat!$A$2:$B$268,2,FALSE)</f>
        <v>HMOPMR</v>
      </c>
    </row>
    <row r="1127" spans="3:11" x14ac:dyDescent="0.25">
      <c r="C1127" s="134" t="s">
        <v>142</v>
      </c>
      <c r="D1127" s="134" t="s">
        <v>0</v>
      </c>
      <c r="E1127" s="134" t="s">
        <v>330</v>
      </c>
      <c r="F1127" s="134" t="s">
        <v>310</v>
      </c>
      <c r="G1127" s="134" t="s">
        <v>321</v>
      </c>
      <c r="H1127" s="135">
        <v>311609.34999999998</v>
      </c>
      <c r="I1127" s="135">
        <v>311609.34999999998</v>
      </c>
      <c r="J1127" s="135">
        <v>384115.51</v>
      </c>
      <c r="K1127" t="str">
        <f>VLOOKUP(C1127,ResCat!$A$2:$B$268,2,FALSE)</f>
        <v>HMOPMR</v>
      </c>
    </row>
    <row r="1128" spans="3:11" x14ac:dyDescent="0.25">
      <c r="C1128" s="134" t="s">
        <v>142</v>
      </c>
      <c r="D1128" s="134" t="s">
        <v>0</v>
      </c>
      <c r="E1128" s="134" t="s">
        <v>332</v>
      </c>
      <c r="F1128" s="134" t="s">
        <v>310</v>
      </c>
      <c r="G1128" s="134" t="s">
        <v>323</v>
      </c>
      <c r="H1128" s="135">
        <v>11896.980000000003</v>
      </c>
      <c r="I1128" s="135">
        <v>11896.980000000003</v>
      </c>
      <c r="J1128" s="135">
        <v>37255.699999999997</v>
      </c>
      <c r="K1128" t="str">
        <f>VLOOKUP(C1128,ResCat!$A$2:$B$268,2,FALSE)</f>
        <v>HMOPMR</v>
      </c>
    </row>
    <row r="1129" spans="3:11" x14ac:dyDescent="0.25">
      <c r="C1129" s="134" t="s">
        <v>142</v>
      </c>
      <c r="D1129" s="134" t="s">
        <v>0</v>
      </c>
      <c r="E1129" s="134" t="s">
        <v>335</v>
      </c>
      <c r="F1129" s="134" t="s">
        <v>310</v>
      </c>
      <c r="G1129" s="134" t="s">
        <v>325</v>
      </c>
      <c r="H1129" s="135">
        <v>2526</v>
      </c>
      <c r="I1129" s="135">
        <v>7160.67</v>
      </c>
      <c r="J1129" s="135">
        <v>7331.5</v>
      </c>
      <c r="K1129" t="str">
        <f>VLOOKUP(C1129,ResCat!$A$2:$B$268,2,FALSE)</f>
        <v>HMOPMR</v>
      </c>
    </row>
    <row r="1130" spans="3:11" x14ac:dyDescent="0.25">
      <c r="C1130" s="134" t="s">
        <v>142</v>
      </c>
      <c r="D1130" s="134" t="s">
        <v>0</v>
      </c>
      <c r="E1130" s="134" t="s">
        <v>4</v>
      </c>
      <c r="F1130" s="134" t="s">
        <v>310</v>
      </c>
      <c r="G1130" s="134" t="s">
        <v>327</v>
      </c>
      <c r="H1130" s="135">
        <v>61009.02</v>
      </c>
      <c r="I1130" s="135">
        <v>61766.07</v>
      </c>
      <c r="J1130" s="135">
        <v>159185.66</v>
      </c>
      <c r="K1130" t="str">
        <f>VLOOKUP(C1130,ResCat!$A$2:$B$268,2,FALSE)</f>
        <v>HMOPMR</v>
      </c>
    </row>
    <row r="1131" spans="3:11" x14ac:dyDescent="0.25">
      <c r="C1131" s="134" t="s">
        <v>142</v>
      </c>
      <c r="D1131" s="134" t="s">
        <v>0</v>
      </c>
      <c r="E1131" s="134" t="s">
        <v>511</v>
      </c>
      <c r="F1131" s="134" t="s">
        <v>310</v>
      </c>
      <c r="G1131" s="134" t="s">
        <v>329</v>
      </c>
      <c r="H1131" s="135">
        <v>-295.45999999999913</v>
      </c>
      <c r="I1131" s="135">
        <v>2174.239999999998</v>
      </c>
      <c r="J1131" s="135">
        <v>63566.44</v>
      </c>
      <c r="K1131" t="str">
        <f>VLOOKUP(C1131,ResCat!$A$2:$B$268,2,FALSE)</f>
        <v>HMOPMR</v>
      </c>
    </row>
    <row r="1132" spans="3:11" x14ac:dyDescent="0.25">
      <c r="C1132" s="134" t="s">
        <v>142</v>
      </c>
      <c r="D1132" s="134" t="s">
        <v>0</v>
      </c>
      <c r="E1132" s="134" t="s">
        <v>969</v>
      </c>
      <c r="F1132" s="134" t="s">
        <v>310</v>
      </c>
      <c r="G1132" s="134" t="s">
        <v>331</v>
      </c>
      <c r="H1132" s="135">
        <v>1034628.4299999999</v>
      </c>
      <c r="I1132" s="135">
        <v>1035914.24</v>
      </c>
      <c r="J1132" s="135">
        <v>2598435.0700000003</v>
      </c>
      <c r="K1132" t="str">
        <f>VLOOKUP(C1132,ResCat!$A$2:$B$268,2,FALSE)</f>
        <v>HMOPMR</v>
      </c>
    </row>
    <row r="1133" spans="3:11" x14ac:dyDescent="0.25">
      <c r="C1133" s="134" t="s">
        <v>142</v>
      </c>
      <c r="D1133" s="134" t="s">
        <v>0</v>
      </c>
      <c r="E1133" s="134" t="s">
        <v>961</v>
      </c>
      <c r="F1133" s="134" t="s">
        <v>310</v>
      </c>
      <c r="G1133" s="134" t="s">
        <v>334</v>
      </c>
      <c r="H1133" s="135">
        <v>1103350.8699999996</v>
      </c>
      <c r="I1133" s="135">
        <v>1127245.6500000004</v>
      </c>
      <c r="J1133" s="135">
        <v>2070555.0199999968</v>
      </c>
      <c r="K1133" t="str">
        <f>VLOOKUP(C1133,ResCat!$A$2:$B$268,2,FALSE)</f>
        <v>HMOPMR</v>
      </c>
    </row>
    <row r="1134" spans="3:11" x14ac:dyDescent="0.25">
      <c r="C1134" s="134" t="s">
        <v>142</v>
      </c>
      <c r="D1134" s="134" t="s">
        <v>0</v>
      </c>
      <c r="E1134" s="134" t="s">
        <v>970</v>
      </c>
      <c r="F1134" s="134" t="s">
        <v>310</v>
      </c>
      <c r="G1134" s="134" t="s">
        <v>333</v>
      </c>
      <c r="H1134" s="135">
        <v>1908450.0000000016</v>
      </c>
      <c r="I1134" s="135">
        <v>1950669.440000003</v>
      </c>
      <c r="J1134" s="135">
        <v>5784344.8499999959</v>
      </c>
      <c r="K1134" t="str">
        <f>VLOOKUP(C1134,ResCat!$A$2:$B$268,2,FALSE)</f>
        <v>HMOPMR</v>
      </c>
    </row>
    <row r="1135" spans="3:11" x14ac:dyDescent="0.25">
      <c r="C1135" s="134" t="s">
        <v>142</v>
      </c>
      <c r="D1135" s="134" t="s">
        <v>0</v>
      </c>
      <c r="E1135" s="134" t="s">
        <v>1023</v>
      </c>
      <c r="F1135" s="134" t="s">
        <v>310</v>
      </c>
      <c r="G1135" s="134" t="s">
        <v>308</v>
      </c>
      <c r="H1135" s="135">
        <v>769440.21</v>
      </c>
      <c r="I1135" s="135">
        <v>808552.41</v>
      </c>
      <c r="J1135" s="135">
        <v>2679379.6800000002</v>
      </c>
      <c r="K1135" t="str">
        <f>VLOOKUP(C1135,ResCat!$A$2:$B$268,2,FALSE)</f>
        <v>HMOPMR</v>
      </c>
    </row>
    <row r="1136" spans="3:11" x14ac:dyDescent="0.25">
      <c r="C1136" s="134" t="s">
        <v>142</v>
      </c>
      <c r="D1136" s="134" t="s">
        <v>2</v>
      </c>
      <c r="E1136" s="134" t="s">
        <v>309</v>
      </c>
      <c r="F1136" s="134" t="s">
        <v>310</v>
      </c>
      <c r="G1136" s="134" t="s">
        <v>311</v>
      </c>
      <c r="H1136" s="135">
        <v>169.98</v>
      </c>
      <c r="I1136" s="135">
        <v>189.98</v>
      </c>
      <c r="J1136" s="135">
        <v>189.98</v>
      </c>
      <c r="K1136" t="str">
        <f>VLOOKUP(C1136,ResCat!$A$2:$B$268,2,FALSE)</f>
        <v>HMOPMR</v>
      </c>
    </row>
    <row r="1137" spans="3:11" x14ac:dyDescent="0.25">
      <c r="C1137" s="134" t="s">
        <v>142</v>
      </c>
      <c r="D1137" s="134" t="s">
        <v>2</v>
      </c>
      <c r="E1137" s="134" t="s">
        <v>1026</v>
      </c>
      <c r="F1137" s="134" t="s">
        <v>310</v>
      </c>
      <c r="G1137" s="134" t="s">
        <v>311</v>
      </c>
      <c r="H1137" s="135">
        <v>30.32</v>
      </c>
      <c r="I1137" s="135">
        <v>50.32</v>
      </c>
      <c r="J1137" s="135">
        <v>50.32</v>
      </c>
      <c r="K1137" t="str">
        <f>VLOOKUP(C1137,ResCat!$A$2:$B$268,2,FALSE)</f>
        <v>HMOPMR</v>
      </c>
    </row>
    <row r="1138" spans="3:11" x14ac:dyDescent="0.25">
      <c r="C1138" s="134" t="s">
        <v>142</v>
      </c>
      <c r="D1138" s="134" t="s">
        <v>2</v>
      </c>
      <c r="E1138" s="134" t="s">
        <v>362</v>
      </c>
      <c r="F1138" s="134" t="s">
        <v>310</v>
      </c>
      <c r="G1138" s="134" t="s">
        <v>311</v>
      </c>
      <c r="H1138" s="135">
        <v>500.66</v>
      </c>
      <c r="I1138" s="135">
        <v>520.66000000000008</v>
      </c>
      <c r="J1138" s="135">
        <v>954.43000000000006</v>
      </c>
      <c r="K1138" t="str">
        <f>VLOOKUP(C1138,ResCat!$A$2:$B$268,2,FALSE)</f>
        <v>HMOPMR</v>
      </c>
    </row>
    <row r="1139" spans="3:11" x14ac:dyDescent="0.25">
      <c r="C1139" s="134" t="s">
        <v>142</v>
      </c>
      <c r="D1139" s="134" t="s">
        <v>2</v>
      </c>
      <c r="E1139" s="134" t="s">
        <v>1027</v>
      </c>
      <c r="F1139" s="134" t="s">
        <v>310</v>
      </c>
      <c r="G1139" s="134" t="s">
        <v>311</v>
      </c>
      <c r="H1139" s="135">
        <v>538.45000000000005</v>
      </c>
      <c r="I1139" s="135">
        <v>578.45000000000005</v>
      </c>
      <c r="J1139" s="135">
        <v>2292.52</v>
      </c>
      <c r="K1139" t="str">
        <f>VLOOKUP(C1139,ResCat!$A$2:$B$268,2,FALSE)</f>
        <v>HMOPMR</v>
      </c>
    </row>
    <row r="1140" spans="3:11" x14ac:dyDescent="0.25">
      <c r="C1140" s="134" t="s">
        <v>142</v>
      </c>
      <c r="D1140" s="134" t="s">
        <v>2</v>
      </c>
      <c r="E1140" s="134" t="s">
        <v>1028</v>
      </c>
      <c r="F1140" s="134" t="s">
        <v>310</v>
      </c>
      <c r="G1140" s="134" t="s">
        <v>311</v>
      </c>
      <c r="H1140" s="135">
        <v>3138</v>
      </c>
      <c r="I1140" s="135">
        <v>3158</v>
      </c>
      <c r="J1140" s="135">
        <v>7099.77</v>
      </c>
      <c r="K1140" t="str">
        <f>VLOOKUP(C1140,ResCat!$A$2:$B$268,2,FALSE)</f>
        <v>HMOPMR</v>
      </c>
    </row>
    <row r="1141" spans="3:11" x14ac:dyDescent="0.25">
      <c r="C1141" s="134" t="s">
        <v>142</v>
      </c>
      <c r="D1141" s="134" t="s">
        <v>2</v>
      </c>
      <c r="E1141" s="134" t="s">
        <v>363</v>
      </c>
      <c r="F1141" s="134" t="s">
        <v>310</v>
      </c>
      <c r="G1141" s="134" t="s">
        <v>311</v>
      </c>
      <c r="H1141" s="135">
        <v>2870.6800000000003</v>
      </c>
      <c r="I1141" s="135">
        <v>2870.6800000000003</v>
      </c>
      <c r="J1141" s="135">
        <v>15611</v>
      </c>
      <c r="K1141" t="str">
        <f>VLOOKUP(C1141,ResCat!$A$2:$B$268,2,FALSE)</f>
        <v>HMOPMR</v>
      </c>
    </row>
    <row r="1142" spans="3:11" x14ac:dyDescent="0.25">
      <c r="C1142" s="134" t="s">
        <v>142</v>
      </c>
      <c r="D1142" s="134" t="s">
        <v>2</v>
      </c>
      <c r="E1142" s="134" t="s">
        <v>349</v>
      </c>
      <c r="F1142" s="134" t="s">
        <v>310</v>
      </c>
      <c r="G1142" s="134" t="s">
        <v>311</v>
      </c>
      <c r="H1142" s="135">
        <v>27.5</v>
      </c>
      <c r="I1142" s="135">
        <v>27.5</v>
      </c>
      <c r="J1142" s="135">
        <v>27.5</v>
      </c>
      <c r="K1142" t="str">
        <f>VLOOKUP(C1142,ResCat!$A$2:$B$268,2,FALSE)</f>
        <v>HMOPMR</v>
      </c>
    </row>
    <row r="1143" spans="3:11" x14ac:dyDescent="0.25">
      <c r="C1143" s="134" t="s">
        <v>142</v>
      </c>
      <c r="D1143" s="134" t="s">
        <v>2</v>
      </c>
      <c r="E1143" s="134" t="s">
        <v>350</v>
      </c>
      <c r="F1143" s="134" t="s">
        <v>310</v>
      </c>
      <c r="G1143" s="134" t="s">
        <v>311</v>
      </c>
      <c r="H1143" s="135">
        <v>1470</v>
      </c>
      <c r="I1143" s="135">
        <v>1490</v>
      </c>
      <c r="J1143" s="135">
        <v>2971.9300000000003</v>
      </c>
      <c r="K1143" t="str">
        <f>VLOOKUP(C1143,ResCat!$A$2:$B$268,2,FALSE)</f>
        <v>HMOPMR</v>
      </c>
    </row>
    <row r="1144" spans="3:11" x14ac:dyDescent="0.25">
      <c r="C1144" s="134" t="s">
        <v>142</v>
      </c>
      <c r="D1144" s="134" t="s">
        <v>2</v>
      </c>
      <c r="E1144" s="134" t="s">
        <v>359</v>
      </c>
      <c r="F1144" s="134" t="s">
        <v>310</v>
      </c>
      <c r="G1144" s="134" t="s">
        <v>311</v>
      </c>
      <c r="H1144" s="135">
        <v>0</v>
      </c>
      <c r="I1144" s="135">
        <v>0</v>
      </c>
      <c r="J1144" s="135">
        <v>620</v>
      </c>
      <c r="K1144" t="str">
        <f>VLOOKUP(C1144,ResCat!$A$2:$B$268,2,FALSE)</f>
        <v>HMOPMR</v>
      </c>
    </row>
    <row r="1145" spans="3:11" x14ac:dyDescent="0.25">
      <c r="C1145" s="134" t="s">
        <v>142</v>
      </c>
      <c r="D1145" s="134" t="s">
        <v>2</v>
      </c>
      <c r="E1145" s="134" t="s">
        <v>354</v>
      </c>
      <c r="F1145" s="134" t="s">
        <v>310</v>
      </c>
      <c r="G1145" s="134" t="s">
        <v>311</v>
      </c>
      <c r="H1145" s="135">
        <v>-20.29</v>
      </c>
      <c r="I1145" s="135">
        <v>-20.29</v>
      </c>
      <c r="J1145" s="135">
        <v>113.65</v>
      </c>
      <c r="K1145" t="str">
        <f>VLOOKUP(C1145,ResCat!$A$2:$B$268,2,FALSE)</f>
        <v>HMOPMR</v>
      </c>
    </row>
    <row r="1146" spans="3:11" x14ac:dyDescent="0.25">
      <c r="C1146" s="134" t="s">
        <v>142</v>
      </c>
      <c r="D1146" s="134" t="s">
        <v>2</v>
      </c>
      <c r="E1146" s="134" t="s">
        <v>366</v>
      </c>
      <c r="F1146" s="134" t="s">
        <v>310</v>
      </c>
      <c r="G1146" s="134" t="s">
        <v>311</v>
      </c>
      <c r="H1146" s="135">
        <v>-1971.42</v>
      </c>
      <c r="I1146" s="135">
        <v>-1951.42</v>
      </c>
      <c r="J1146" s="135">
        <v>-1963</v>
      </c>
      <c r="K1146" t="str">
        <f>VLOOKUP(C1146,ResCat!$A$2:$B$268,2,FALSE)</f>
        <v>HMOPMR</v>
      </c>
    </row>
    <row r="1147" spans="3:11" x14ac:dyDescent="0.25">
      <c r="C1147" s="134" t="s">
        <v>142</v>
      </c>
      <c r="D1147" s="134" t="s">
        <v>2</v>
      </c>
      <c r="E1147" s="134" t="s">
        <v>337</v>
      </c>
      <c r="F1147" s="134" t="s">
        <v>310</v>
      </c>
      <c r="G1147" s="134" t="s">
        <v>311</v>
      </c>
      <c r="H1147" s="135">
        <v>645.91999999999985</v>
      </c>
      <c r="I1147" s="135">
        <v>680.91999999999985</v>
      </c>
      <c r="J1147" s="135">
        <v>1846.2399999999998</v>
      </c>
      <c r="K1147" t="str">
        <f>VLOOKUP(C1147,ResCat!$A$2:$B$268,2,FALSE)</f>
        <v>HMOPMR</v>
      </c>
    </row>
    <row r="1148" spans="3:11" x14ac:dyDescent="0.25">
      <c r="C1148" s="134" t="s">
        <v>142</v>
      </c>
      <c r="D1148" s="134" t="s">
        <v>2</v>
      </c>
      <c r="E1148" s="134" t="s">
        <v>352</v>
      </c>
      <c r="F1148" s="134" t="s">
        <v>310</v>
      </c>
      <c r="G1148" s="134" t="s">
        <v>351</v>
      </c>
      <c r="H1148" s="135">
        <v>2168.92</v>
      </c>
      <c r="I1148" s="135">
        <v>2188.92</v>
      </c>
      <c r="J1148" s="135">
        <v>4770.0300000000007</v>
      </c>
      <c r="K1148" t="str">
        <f>VLOOKUP(C1148,ResCat!$A$2:$B$268,2,FALSE)</f>
        <v>HMOPMR</v>
      </c>
    </row>
    <row r="1149" spans="3:11" x14ac:dyDescent="0.25">
      <c r="C1149" s="134" t="s">
        <v>142</v>
      </c>
      <c r="D1149" s="134" t="s">
        <v>2</v>
      </c>
      <c r="E1149" s="134" t="s">
        <v>347</v>
      </c>
      <c r="F1149" s="134" t="s">
        <v>310</v>
      </c>
      <c r="G1149" s="134" t="s">
        <v>360</v>
      </c>
      <c r="H1149" s="135">
        <v>2312.42</v>
      </c>
      <c r="I1149" s="135">
        <v>2312.42</v>
      </c>
      <c r="J1149" s="135">
        <v>4884.95</v>
      </c>
      <c r="K1149" t="str">
        <f>VLOOKUP(C1149,ResCat!$A$2:$B$268,2,FALSE)</f>
        <v>HMOPMR</v>
      </c>
    </row>
    <row r="1150" spans="3:11" x14ac:dyDescent="0.25">
      <c r="C1150" s="134" t="s">
        <v>142</v>
      </c>
      <c r="D1150" s="134" t="s">
        <v>2</v>
      </c>
      <c r="E1150" s="134" t="s">
        <v>361</v>
      </c>
      <c r="F1150" s="134" t="s">
        <v>310</v>
      </c>
      <c r="G1150" s="134" t="s">
        <v>355</v>
      </c>
      <c r="H1150" s="135">
        <v>895.63</v>
      </c>
      <c r="I1150" s="135">
        <v>955.63</v>
      </c>
      <c r="J1150" s="135">
        <v>2379.69</v>
      </c>
      <c r="K1150" t="str">
        <f>VLOOKUP(C1150,ResCat!$A$2:$B$268,2,FALSE)</f>
        <v>HMOPMR</v>
      </c>
    </row>
    <row r="1151" spans="3:11" x14ac:dyDescent="0.25">
      <c r="C1151" s="134" t="s">
        <v>142</v>
      </c>
      <c r="D1151" s="134" t="s">
        <v>2</v>
      </c>
      <c r="E1151" s="134" t="s">
        <v>312</v>
      </c>
      <c r="F1151" s="134" t="s">
        <v>310</v>
      </c>
      <c r="G1151" s="134" t="s">
        <v>364</v>
      </c>
      <c r="H1151" s="135">
        <v>2894.65</v>
      </c>
      <c r="I1151" s="135">
        <v>2894.65</v>
      </c>
      <c r="J1151" s="135">
        <v>9030.58</v>
      </c>
      <c r="K1151" t="str">
        <f>VLOOKUP(C1151,ResCat!$A$2:$B$268,2,FALSE)</f>
        <v>HMOPMR</v>
      </c>
    </row>
    <row r="1152" spans="3:11" x14ac:dyDescent="0.25">
      <c r="C1152" s="134" t="s">
        <v>142</v>
      </c>
      <c r="D1152" s="134" t="s">
        <v>2</v>
      </c>
      <c r="E1152" s="134" t="s">
        <v>357</v>
      </c>
      <c r="F1152" s="134" t="s">
        <v>310</v>
      </c>
      <c r="G1152" s="134" t="s">
        <v>338</v>
      </c>
      <c r="H1152" s="135">
        <v>-4789.5600000000004</v>
      </c>
      <c r="I1152" s="135">
        <v>-4789.5600000000004</v>
      </c>
      <c r="J1152" s="135">
        <v>-16193.98</v>
      </c>
      <c r="K1152" t="str">
        <f>VLOOKUP(C1152,ResCat!$A$2:$B$268,2,FALSE)</f>
        <v>HMOPMR</v>
      </c>
    </row>
    <row r="1153" spans="3:11" x14ac:dyDescent="0.25">
      <c r="C1153" s="134" t="s">
        <v>142</v>
      </c>
      <c r="D1153" s="134" t="s">
        <v>2</v>
      </c>
      <c r="E1153" s="134" t="s">
        <v>314</v>
      </c>
      <c r="F1153" s="134" t="s">
        <v>310</v>
      </c>
      <c r="G1153" s="134" t="s">
        <v>356</v>
      </c>
      <c r="H1153" s="135">
        <v>708.13</v>
      </c>
      <c r="I1153" s="135">
        <v>738.13</v>
      </c>
      <c r="J1153" s="135">
        <v>1724.37</v>
      </c>
      <c r="K1153" t="str">
        <f>VLOOKUP(C1153,ResCat!$A$2:$B$268,2,FALSE)</f>
        <v>HMOPMR</v>
      </c>
    </row>
    <row r="1154" spans="3:11" x14ac:dyDescent="0.25">
      <c r="C1154" s="134" t="s">
        <v>142</v>
      </c>
      <c r="D1154" s="134" t="s">
        <v>2</v>
      </c>
      <c r="E1154" s="134" t="s">
        <v>339</v>
      </c>
      <c r="F1154" s="134" t="s">
        <v>310</v>
      </c>
      <c r="G1154" s="134" t="s">
        <v>353</v>
      </c>
      <c r="H1154" s="135">
        <v>2766.33</v>
      </c>
      <c r="I1154" s="135">
        <v>2766.33</v>
      </c>
      <c r="J1154" s="135">
        <v>2906.02</v>
      </c>
      <c r="K1154" t="str">
        <f>VLOOKUP(C1154,ResCat!$A$2:$B$268,2,FALSE)</f>
        <v>HMOPMR</v>
      </c>
    </row>
    <row r="1155" spans="3:11" x14ac:dyDescent="0.25">
      <c r="C1155" s="134" t="s">
        <v>142</v>
      </c>
      <c r="D1155" s="134" t="s">
        <v>2</v>
      </c>
      <c r="E1155" s="134" t="s">
        <v>342</v>
      </c>
      <c r="F1155" s="134" t="s">
        <v>310</v>
      </c>
      <c r="G1155" s="134" t="s">
        <v>348</v>
      </c>
      <c r="H1155" s="135">
        <v>1900.5600000000002</v>
      </c>
      <c r="I1155" s="135">
        <v>1925.5600000000002</v>
      </c>
      <c r="J1155" s="135">
        <v>2125.2699999999995</v>
      </c>
      <c r="K1155" t="str">
        <f>VLOOKUP(C1155,ResCat!$A$2:$B$268,2,FALSE)</f>
        <v>HMOPMR</v>
      </c>
    </row>
    <row r="1156" spans="3:11" x14ac:dyDescent="0.25">
      <c r="C1156" s="134" t="s">
        <v>142</v>
      </c>
      <c r="D1156" s="134" t="s">
        <v>2</v>
      </c>
      <c r="E1156" s="134" t="s">
        <v>316</v>
      </c>
      <c r="F1156" s="134" t="s">
        <v>310</v>
      </c>
      <c r="G1156" s="134" t="s">
        <v>313</v>
      </c>
      <c r="H1156" s="135">
        <v>-377.68000000000006</v>
      </c>
      <c r="I1156" s="135">
        <v>-377.68000000000006</v>
      </c>
      <c r="J1156" s="135">
        <v>-349.68000000000006</v>
      </c>
      <c r="K1156" t="str">
        <f>VLOOKUP(C1156,ResCat!$A$2:$B$268,2,FALSE)</f>
        <v>HMOPMR</v>
      </c>
    </row>
    <row r="1157" spans="3:11" x14ac:dyDescent="0.25">
      <c r="C1157" s="134" t="s">
        <v>142</v>
      </c>
      <c r="D1157" s="134" t="s">
        <v>2</v>
      </c>
      <c r="E1157" s="134" t="s">
        <v>318</v>
      </c>
      <c r="F1157" s="134" t="s">
        <v>310</v>
      </c>
      <c r="G1157" s="134" t="s">
        <v>358</v>
      </c>
      <c r="H1157" s="135">
        <v>-8423.1999999999989</v>
      </c>
      <c r="I1157" s="135">
        <v>-8353.1999999999989</v>
      </c>
      <c r="J1157" s="135">
        <v>-9971.2000000000007</v>
      </c>
      <c r="K1157" t="str">
        <f>VLOOKUP(C1157,ResCat!$A$2:$B$268,2,FALSE)</f>
        <v>HMOPMR</v>
      </c>
    </row>
    <row r="1158" spans="3:11" x14ac:dyDescent="0.25">
      <c r="C1158" s="134" t="s">
        <v>142</v>
      </c>
      <c r="D1158" s="134" t="s">
        <v>2</v>
      </c>
      <c r="E1158" s="134" t="s">
        <v>320</v>
      </c>
      <c r="F1158" s="134" t="s">
        <v>310</v>
      </c>
      <c r="G1158" s="134" t="s">
        <v>315</v>
      </c>
      <c r="H1158" s="135">
        <v>8977.1500000000015</v>
      </c>
      <c r="I1158" s="135">
        <v>8977.1500000000015</v>
      </c>
      <c r="J1158" s="135">
        <v>15637.369999999999</v>
      </c>
      <c r="K1158" t="str">
        <f>VLOOKUP(C1158,ResCat!$A$2:$B$268,2,FALSE)</f>
        <v>HMOPMR</v>
      </c>
    </row>
    <row r="1159" spans="3:11" x14ac:dyDescent="0.25">
      <c r="C1159" s="134" t="s">
        <v>142</v>
      </c>
      <c r="D1159" s="134" t="s">
        <v>2</v>
      </c>
      <c r="E1159" s="134" t="s">
        <v>322</v>
      </c>
      <c r="F1159" s="134" t="s">
        <v>310</v>
      </c>
      <c r="G1159" s="134" t="s">
        <v>341</v>
      </c>
      <c r="H1159" s="135">
        <v>1941.77</v>
      </c>
      <c r="I1159" s="135">
        <v>1976.77</v>
      </c>
      <c r="J1159" s="135">
        <v>5339.25</v>
      </c>
      <c r="K1159" t="str">
        <f>VLOOKUP(C1159,ResCat!$A$2:$B$268,2,FALSE)</f>
        <v>HMOPMR</v>
      </c>
    </row>
    <row r="1160" spans="3:11" x14ac:dyDescent="0.25">
      <c r="C1160" s="134" t="s">
        <v>142</v>
      </c>
      <c r="D1160" s="134" t="s">
        <v>2</v>
      </c>
      <c r="E1160" s="134" t="s">
        <v>324</v>
      </c>
      <c r="F1160" s="134" t="s">
        <v>310</v>
      </c>
      <c r="G1160" s="134" t="s">
        <v>340</v>
      </c>
      <c r="H1160" s="135">
        <v>2374.1</v>
      </c>
      <c r="I1160" s="135">
        <v>2414.1</v>
      </c>
      <c r="J1160" s="135">
        <v>6875.51</v>
      </c>
      <c r="K1160" t="str">
        <f>VLOOKUP(C1160,ResCat!$A$2:$B$268,2,FALSE)</f>
        <v>HMOPMR</v>
      </c>
    </row>
    <row r="1161" spans="3:11" x14ac:dyDescent="0.25">
      <c r="C1161" s="134" t="s">
        <v>142</v>
      </c>
      <c r="D1161" s="134" t="s">
        <v>2</v>
      </c>
      <c r="E1161" s="134" t="s">
        <v>326</v>
      </c>
      <c r="F1161" s="134" t="s">
        <v>310</v>
      </c>
      <c r="G1161" s="134" t="s">
        <v>317</v>
      </c>
      <c r="H1161" s="135">
        <v>2927.8900000000008</v>
      </c>
      <c r="I1161" s="135">
        <v>2947.8900000000008</v>
      </c>
      <c r="J1161" s="135">
        <v>6509.06</v>
      </c>
      <c r="K1161" t="str">
        <f>VLOOKUP(C1161,ResCat!$A$2:$B$268,2,FALSE)</f>
        <v>HMOPMR</v>
      </c>
    </row>
    <row r="1162" spans="3:11" x14ac:dyDescent="0.25">
      <c r="C1162" s="134" t="s">
        <v>142</v>
      </c>
      <c r="D1162" s="134" t="s">
        <v>2</v>
      </c>
      <c r="E1162" s="134" t="s">
        <v>328</v>
      </c>
      <c r="F1162" s="134" t="s">
        <v>310</v>
      </c>
      <c r="G1162" s="134" t="s">
        <v>319</v>
      </c>
      <c r="H1162" s="135">
        <v>10441.759999999998</v>
      </c>
      <c r="I1162" s="135">
        <v>10461.759999999998</v>
      </c>
      <c r="J1162" s="135">
        <v>18494.34</v>
      </c>
      <c r="K1162" t="str">
        <f>VLOOKUP(C1162,ResCat!$A$2:$B$268,2,FALSE)</f>
        <v>HMOPMR</v>
      </c>
    </row>
    <row r="1163" spans="3:11" x14ac:dyDescent="0.25">
      <c r="C1163" s="134" t="s">
        <v>142</v>
      </c>
      <c r="D1163" s="134" t="s">
        <v>2</v>
      </c>
      <c r="E1163" s="134" t="s">
        <v>330</v>
      </c>
      <c r="F1163" s="134" t="s">
        <v>310</v>
      </c>
      <c r="G1163" s="134" t="s">
        <v>321</v>
      </c>
      <c r="H1163" s="135">
        <v>6340.1300000000047</v>
      </c>
      <c r="I1163" s="135">
        <v>6470.8400000000047</v>
      </c>
      <c r="J1163" s="135">
        <v>12731.190000000002</v>
      </c>
      <c r="K1163" t="str">
        <f>VLOOKUP(C1163,ResCat!$A$2:$B$268,2,FALSE)</f>
        <v>HMOPMR</v>
      </c>
    </row>
    <row r="1164" spans="3:11" x14ac:dyDescent="0.25">
      <c r="C1164" s="134" t="s">
        <v>142</v>
      </c>
      <c r="D1164" s="134" t="s">
        <v>2</v>
      </c>
      <c r="E1164" s="134" t="s">
        <v>332</v>
      </c>
      <c r="F1164" s="134" t="s">
        <v>310</v>
      </c>
      <c r="G1164" s="134" t="s">
        <v>323</v>
      </c>
      <c r="H1164" s="135">
        <v>8368.6500000000033</v>
      </c>
      <c r="I1164" s="135">
        <v>8418.6500000000033</v>
      </c>
      <c r="J1164" s="135">
        <v>12470.919999999998</v>
      </c>
      <c r="K1164" t="str">
        <f>VLOOKUP(C1164,ResCat!$A$2:$B$268,2,FALSE)</f>
        <v>HMOPMR</v>
      </c>
    </row>
    <row r="1165" spans="3:11" x14ac:dyDescent="0.25">
      <c r="C1165" s="134" t="s">
        <v>142</v>
      </c>
      <c r="D1165" s="134" t="s">
        <v>2</v>
      </c>
      <c r="E1165" s="134" t="s">
        <v>335</v>
      </c>
      <c r="F1165" s="134" t="s">
        <v>310</v>
      </c>
      <c r="G1165" s="134" t="s">
        <v>325</v>
      </c>
      <c r="H1165" s="135">
        <v>6521.7000000000016</v>
      </c>
      <c r="I1165" s="135">
        <v>6594.6400000000012</v>
      </c>
      <c r="J1165" s="135">
        <v>10782.94</v>
      </c>
      <c r="K1165" t="str">
        <f>VLOOKUP(C1165,ResCat!$A$2:$B$268,2,FALSE)</f>
        <v>HMOPMR</v>
      </c>
    </row>
    <row r="1166" spans="3:11" x14ac:dyDescent="0.25">
      <c r="C1166" s="134" t="s">
        <v>142</v>
      </c>
      <c r="D1166" s="134" t="s">
        <v>2</v>
      </c>
      <c r="E1166" s="134" t="s">
        <v>4</v>
      </c>
      <c r="F1166" s="134" t="s">
        <v>310</v>
      </c>
      <c r="G1166" s="134" t="s">
        <v>327</v>
      </c>
      <c r="H1166" s="135">
        <v>16689.240000000005</v>
      </c>
      <c r="I1166" s="135">
        <v>16684.890000000007</v>
      </c>
      <c r="J1166" s="135">
        <v>23689.339999999997</v>
      </c>
      <c r="K1166" t="str">
        <f>VLOOKUP(C1166,ResCat!$A$2:$B$268,2,FALSE)</f>
        <v>HMOPMR</v>
      </c>
    </row>
    <row r="1167" spans="3:11" x14ac:dyDescent="0.25">
      <c r="C1167" s="134" t="s">
        <v>142</v>
      </c>
      <c r="D1167" s="134" t="s">
        <v>2</v>
      </c>
      <c r="E1167" s="134" t="s">
        <v>511</v>
      </c>
      <c r="F1167" s="134" t="s">
        <v>310</v>
      </c>
      <c r="G1167" s="134" t="s">
        <v>329</v>
      </c>
      <c r="H1167" s="135">
        <v>71031.220000000132</v>
      </c>
      <c r="I1167" s="135">
        <v>71300.580000000118</v>
      </c>
      <c r="J1167" s="135">
        <v>110182.63000000005</v>
      </c>
      <c r="K1167" t="str">
        <f>VLOOKUP(C1167,ResCat!$A$2:$B$268,2,FALSE)</f>
        <v>HMOPMR</v>
      </c>
    </row>
    <row r="1168" spans="3:11" x14ac:dyDescent="0.25">
      <c r="C1168" s="134" t="s">
        <v>142</v>
      </c>
      <c r="D1168" s="134" t="s">
        <v>2</v>
      </c>
      <c r="E1168" s="134" t="s">
        <v>969</v>
      </c>
      <c r="F1168" s="134" t="s">
        <v>310</v>
      </c>
      <c r="G1168" s="134" t="s">
        <v>331</v>
      </c>
      <c r="H1168" s="135">
        <v>76400.309999999707</v>
      </c>
      <c r="I1168" s="135">
        <v>76670.269999999698</v>
      </c>
      <c r="J1168" s="135">
        <v>144168.06999999998</v>
      </c>
      <c r="K1168" t="str">
        <f>VLOOKUP(C1168,ResCat!$A$2:$B$268,2,FALSE)</f>
        <v>HMOPMR</v>
      </c>
    </row>
    <row r="1169" spans="3:11" x14ac:dyDescent="0.25">
      <c r="C1169" s="134" t="s">
        <v>142</v>
      </c>
      <c r="D1169" s="134" t="s">
        <v>2</v>
      </c>
      <c r="E1169" s="134" t="s">
        <v>961</v>
      </c>
      <c r="F1169" s="134" t="s">
        <v>310</v>
      </c>
      <c r="G1169" s="134" t="s">
        <v>334</v>
      </c>
      <c r="H1169" s="135">
        <v>95158.499999999724</v>
      </c>
      <c r="I1169" s="135">
        <v>95834.939999999711</v>
      </c>
      <c r="J1169" s="135">
        <v>163171.10999999999</v>
      </c>
      <c r="K1169" t="str">
        <f>VLOOKUP(C1169,ResCat!$A$2:$B$268,2,FALSE)</f>
        <v>HMOPMR</v>
      </c>
    </row>
    <row r="1170" spans="3:11" x14ac:dyDescent="0.25">
      <c r="C1170" s="134" t="s">
        <v>142</v>
      </c>
      <c r="D1170" s="134" t="s">
        <v>2</v>
      </c>
      <c r="E1170" s="134" t="s">
        <v>970</v>
      </c>
      <c r="F1170" s="134" t="s">
        <v>310</v>
      </c>
      <c r="G1170" s="134" t="s">
        <v>333</v>
      </c>
      <c r="H1170" s="135">
        <v>233908.96999999971</v>
      </c>
      <c r="I1170" s="135">
        <v>236140.4899999997</v>
      </c>
      <c r="J1170" s="135">
        <v>398102.08000000007</v>
      </c>
      <c r="K1170" t="str">
        <f>VLOOKUP(C1170,ResCat!$A$2:$B$268,2,FALSE)</f>
        <v>HMOPMR</v>
      </c>
    </row>
    <row r="1171" spans="3:11" x14ac:dyDescent="0.25">
      <c r="C1171" s="134" t="s">
        <v>142</v>
      </c>
      <c r="D1171" s="134" t="s">
        <v>2</v>
      </c>
      <c r="E1171" s="134" t="s">
        <v>1023</v>
      </c>
      <c r="F1171" s="134" t="s">
        <v>310</v>
      </c>
      <c r="G1171" s="134" t="s">
        <v>308</v>
      </c>
      <c r="H1171" s="135">
        <v>166728.93999999977</v>
      </c>
      <c r="I1171" s="135">
        <v>169412.99999999977</v>
      </c>
      <c r="J1171" s="135">
        <v>251711.15999999992</v>
      </c>
      <c r="K1171" t="str">
        <f>VLOOKUP(C1171,ResCat!$A$2:$B$268,2,FALSE)</f>
        <v>HMOPMR</v>
      </c>
    </row>
    <row r="1172" spans="3:11" x14ac:dyDescent="0.25">
      <c r="C1172" s="134" t="s">
        <v>142</v>
      </c>
      <c r="D1172" s="134" t="s">
        <v>343</v>
      </c>
      <c r="E1172" s="134" t="s">
        <v>349</v>
      </c>
      <c r="F1172" s="134" t="s">
        <v>1053</v>
      </c>
      <c r="G1172" s="134" t="s">
        <v>311</v>
      </c>
      <c r="H1172" s="135">
        <v>0</v>
      </c>
      <c r="I1172" s="135">
        <v>2.98</v>
      </c>
      <c r="J1172" s="135">
        <v>2.98</v>
      </c>
      <c r="K1172" t="str">
        <f>VLOOKUP(C1172,ResCat!$A$2:$B$268,2,FALSE)</f>
        <v>HMOPMR</v>
      </c>
    </row>
    <row r="1173" spans="3:11" x14ac:dyDescent="0.25">
      <c r="C1173" s="134" t="s">
        <v>142</v>
      </c>
      <c r="D1173" s="134" t="s">
        <v>343</v>
      </c>
      <c r="E1173" s="134" t="s">
        <v>352</v>
      </c>
      <c r="F1173" s="134" t="s">
        <v>1053</v>
      </c>
      <c r="G1173" s="134" t="s">
        <v>351</v>
      </c>
      <c r="H1173" s="135">
        <v>0</v>
      </c>
      <c r="I1173" s="135">
        <v>2.98</v>
      </c>
      <c r="J1173" s="135">
        <v>2.98</v>
      </c>
      <c r="K1173" t="str">
        <f>VLOOKUP(C1173,ResCat!$A$2:$B$268,2,FALSE)</f>
        <v>HMOPMR</v>
      </c>
    </row>
    <row r="1174" spans="3:11" x14ac:dyDescent="0.25">
      <c r="C1174" s="134" t="s">
        <v>142</v>
      </c>
      <c r="D1174" s="134" t="s">
        <v>343</v>
      </c>
      <c r="E1174" s="134" t="s">
        <v>347</v>
      </c>
      <c r="F1174" s="134" t="s">
        <v>1053</v>
      </c>
      <c r="G1174" s="134" t="s">
        <v>360</v>
      </c>
      <c r="H1174" s="135">
        <v>0</v>
      </c>
      <c r="I1174" s="135">
        <v>8.81</v>
      </c>
      <c r="J1174" s="135">
        <v>8.81</v>
      </c>
      <c r="K1174" t="str">
        <f>VLOOKUP(C1174,ResCat!$A$2:$B$268,2,FALSE)</f>
        <v>HMOPMR</v>
      </c>
    </row>
    <row r="1175" spans="3:11" x14ac:dyDescent="0.25">
      <c r="C1175" s="134" t="s">
        <v>142</v>
      </c>
      <c r="D1175" s="134" t="s">
        <v>343</v>
      </c>
      <c r="E1175" s="134" t="s">
        <v>361</v>
      </c>
      <c r="F1175" s="134" t="s">
        <v>1053</v>
      </c>
      <c r="G1175" s="134" t="s">
        <v>355</v>
      </c>
      <c r="H1175" s="135">
        <v>30.65</v>
      </c>
      <c r="I1175" s="135">
        <v>62.88</v>
      </c>
      <c r="J1175" s="135">
        <v>231.39</v>
      </c>
      <c r="K1175" t="str">
        <f>VLOOKUP(C1175,ResCat!$A$2:$B$268,2,FALSE)</f>
        <v>HMOPMR</v>
      </c>
    </row>
    <row r="1176" spans="3:11" x14ac:dyDescent="0.25">
      <c r="C1176" s="134" t="s">
        <v>142</v>
      </c>
      <c r="D1176" s="134" t="s">
        <v>343</v>
      </c>
      <c r="E1176" s="134" t="s">
        <v>312</v>
      </c>
      <c r="F1176" s="134" t="s">
        <v>1053</v>
      </c>
      <c r="G1176" s="134" t="s">
        <v>364</v>
      </c>
      <c r="H1176" s="135">
        <v>17.36</v>
      </c>
      <c r="I1176" s="135">
        <v>22.65</v>
      </c>
      <c r="J1176" s="135">
        <v>180.60999999999999</v>
      </c>
      <c r="K1176" t="str">
        <f>VLOOKUP(C1176,ResCat!$A$2:$B$268,2,FALSE)</f>
        <v>HMOPMR</v>
      </c>
    </row>
    <row r="1177" spans="3:11" x14ac:dyDescent="0.25">
      <c r="C1177" s="134" t="s">
        <v>142</v>
      </c>
      <c r="D1177" s="134" t="s">
        <v>343</v>
      </c>
      <c r="E1177" s="134" t="s">
        <v>357</v>
      </c>
      <c r="F1177" s="134" t="s">
        <v>1053</v>
      </c>
      <c r="G1177" s="134" t="s">
        <v>338</v>
      </c>
      <c r="H1177" s="135">
        <v>11.17</v>
      </c>
      <c r="I1177" s="135">
        <v>13.18</v>
      </c>
      <c r="J1177" s="135">
        <v>43.33</v>
      </c>
      <c r="K1177" t="str">
        <f>VLOOKUP(C1177,ResCat!$A$2:$B$268,2,FALSE)</f>
        <v>HMOPMR</v>
      </c>
    </row>
    <row r="1178" spans="3:11" x14ac:dyDescent="0.25">
      <c r="C1178" s="134" t="s">
        <v>142</v>
      </c>
      <c r="D1178" s="134" t="s">
        <v>343</v>
      </c>
      <c r="E1178" s="134" t="s">
        <v>314</v>
      </c>
      <c r="F1178" s="134" t="s">
        <v>1053</v>
      </c>
      <c r="G1178" s="134" t="s">
        <v>356</v>
      </c>
      <c r="H1178" s="135">
        <v>1.25</v>
      </c>
      <c r="I1178" s="135">
        <v>11.83</v>
      </c>
      <c r="J1178" s="135">
        <v>33.369999999999997</v>
      </c>
      <c r="K1178" t="str">
        <f>VLOOKUP(C1178,ResCat!$A$2:$B$268,2,FALSE)</f>
        <v>HMOPMR</v>
      </c>
    </row>
    <row r="1179" spans="3:11" x14ac:dyDescent="0.25">
      <c r="C1179" s="134" t="s">
        <v>142</v>
      </c>
      <c r="D1179" s="134" t="s">
        <v>343</v>
      </c>
      <c r="E1179" s="134" t="s">
        <v>339</v>
      </c>
      <c r="F1179" s="134" t="s">
        <v>1053</v>
      </c>
      <c r="G1179" s="134" t="s">
        <v>353</v>
      </c>
      <c r="H1179" s="135">
        <v>1.25</v>
      </c>
      <c r="I1179" s="135">
        <v>11.39</v>
      </c>
      <c r="J1179" s="135">
        <v>32.93</v>
      </c>
      <c r="K1179" t="str">
        <f>VLOOKUP(C1179,ResCat!$A$2:$B$268,2,FALSE)</f>
        <v>HMOPMR</v>
      </c>
    </row>
    <row r="1180" spans="3:11" x14ac:dyDescent="0.25">
      <c r="C1180" s="134" t="s">
        <v>142</v>
      </c>
      <c r="D1180" s="134" t="s">
        <v>343</v>
      </c>
      <c r="E1180" s="134" t="s">
        <v>342</v>
      </c>
      <c r="F1180" s="134" t="s">
        <v>1053</v>
      </c>
      <c r="G1180" s="134" t="s">
        <v>348</v>
      </c>
      <c r="H1180" s="135">
        <v>1.25</v>
      </c>
      <c r="I1180" s="135">
        <v>6.25</v>
      </c>
      <c r="J1180" s="135">
        <v>27.79</v>
      </c>
      <c r="K1180" t="str">
        <f>VLOOKUP(C1180,ResCat!$A$2:$B$268,2,FALSE)</f>
        <v>HMOPMR</v>
      </c>
    </row>
    <row r="1181" spans="3:11" x14ac:dyDescent="0.25">
      <c r="C1181" s="134" t="s">
        <v>142</v>
      </c>
      <c r="D1181" s="134" t="s">
        <v>343</v>
      </c>
      <c r="E1181" s="134" t="s">
        <v>316</v>
      </c>
      <c r="F1181" s="134" t="s">
        <v>1053</v>
      </c>
      <c r="G1181" s="134" t="s">
        <v>313</v>
      </c>
      <c r="H1181" s="135">
        <v>1.25</v>
      </c>
      <c r="I1181" s="135">
        <v>18.91</v>
      </c>
      <c r="J1181" s="135">
        <v>44.67</v>
      </c>
      <c r="K1181" t="str">
        <f>VLOOKUP(C1181,ResCat!$A$2:$B$268,2,FALSE)</f>
        <v>HMOPMR</v>
      </c>
    </row>
    <row r="1182" spans="3:11" x14ac:dyDescent="0.25">
      <c r="C1182" s="134" t="s">
        <v>142</v>
      </c>
      <c r="D1182" s="134" t="s">
        <v>343</v>
      </c>
      <c r="E1182" s="134" t="s">
        <v>318</v>
      </c>
      <c r="F1182" s="134" t="s">
        <v>1053</v>
      </c>
      <c r="G1182" s="134" t="s">
        <v>358</v>
      </c>
      <c r="H1182" s="135">
        <v>50.290000000000006</v>
      </c>
      <c r="I1182" s="135">
        <v>50.290000000000006</v>
      </c>
      <c r="J1182" s="135">
        <v>79.91</v>
      </c>
      <c r="K1182" t="str">
        <f>VLOOKUP(C1182,ResCat!$A$2:$B$268,2,FALSE)</f>
        <v>HMOPMR</v>
      </c>
    </row>
    <row r="1183" spans="3:11" x14ac:dyDescent="0.25">
      <c r="C1183" s="134" t="s">
        <v>142</v>
      </c>
      <c r="D1183" s="134" t="s">
        <v>343</v>
      </c>
      <c r="E1183" s="134" t="s">
        <v>326</v>
      </c>
      <c r="F1183" s="134" t="s">
        <v>1053</v>
      </c>
      <c r="G1183" s="134" t="s">
        <v>317</v>
      </c>
      <c r="H1183" s="135">
        <v>0</v>
      </c>
      <c r="I1183" s="135">
        <v>6.2</v>
      </c>
      <c r="J1183" s="135">
        <v>6.2</v>
      </c>
      <c r="K1183" t="str">
        <f>VLOOKUP(C1183,ResCat!$A$2:$B$268,2,FALSE)</f>
        <v>HMOPMR</v>
      </c>
    </row>
    <row r="1184" spans="3:11" x14ac:dyDescent="0.25">
      <c r="C1184" s="134" t="s">
        <v>142</v>
      </c>
      <c r="D1184" s="134" t="s">
        <v>343</v>
      </c>
      <c r="E1184" s="134" t="s">
        <v>332</v>
      </c>
      <c r="F1184" s="134" t="s">
        <v>1053</v>
      </c>
      <c r="G1184" s="134" t="s">
        <v>323</v>
      </c>
      <c r="H1184" s="135">
        <v>134.34</v>
      </c>
      <c r="I1184" s="135">
        <v>134.34</v>
      </c>
      <c r="J1184" s="135">
        <v>134.34</v>
      </c>
      <c r="K1184" t="str">
        <f>VLOOKUP(C1184,ResCat!$A$2:$B$268,2,FALSE)</f>
        <v>HMOPMR</v>
      </c>
    </row>
    <row r="1185" spans="3:11" x14ac:dyDescent="0.25">
      <c r="C1185" s="134" t="s">
        <v>142</v>
      </c>
      <c r="D1185" s="134" t="s">
        <v>343</v>
      </c>
      <c r="E1185" s="134" t="s">
        <v>969</v>
      </c>
      <c r="F1185" s="134" t="s">
        <v>1053</v>
      </c>
      <c r="G1185" s="134" t="s">
        <v>331</v>
      </c>
      <c r="H1185" s="135">
        <v>-360.8</v>
      </c>
      <c r="I1185" s="135">
        <v>-333.47</v>
      </c>
      <c r="J1185" s="135">
        <v>-534.51</v>
      </c>
      <c r="K1185" t="str">
        <f>VLOOKUP(C1185,ResCat!$A$2:$B$268,2,FALSE)</f>
        <v>HMOPMR</v>
      </c>
    </row>
    <row r="1186" spans="3:11" x14ac:dyDescent="0.25">
      <c r="C1186" s="134" t="s">
        <v>142</v>
      </c>
      <c r="D1186" s="134" t="s">
        <v>343</v>
      </c>
      <c r="E1186" s="134" t="s">
        <v>961</v>
      </c>
      <c r="F1186" s="134" t="s">
        <v>1053</v>
      </c>
      <c r="G1186" s="134" t="s">
        <v>334</v>
      </c>
      <c r="H1186" s="135">
        <v>-7062.64</v>
      </c>
      <c r="I1186" s="135">
        <v>-7162.58</v>
      </c>
      <c r="J1186" s="135">
        <v>-7123.69</v>
      </c>
      <c r="K1186" t="str">
        <f>VLOOKUP(C1186,ResCat!$A$2:$B$268,2,FALSE)</f>
        <v>HMOPMR</v>
      </c>
    </row>
    <row r="1187" spans="3:11" x14ac:dyDescent="0.25">
      <c r="C1187" s="134" t="s">
        <v>142</v>
      </c>
      <c r="D1187" s="134" t="s">
        <v>343</v>
      </c>
      <c r="E1187" s="134" t="s">
        <v>970</v>
      </c>
      <c r="F1187" s="134" t="s">
        <v>1053</v>
      </c>
      <c r="G1187" s="134" t="s">
        <v>333</v>
      </c>
      <c r="H1187" s="135">
        <v>472627.52000000107</v>
      </c>
      <c r="I1187" s="135">
        <v>503460.23999999993</v>
      </c>
      <c r="J1187" s="135">
        <v>1146230.6399999915</v>
      </c>
      <c r="K1187" t="str">
        <f>VLOOKUP(C1187,ResCat!$A$2:$B$268,2,FALSE)</f>
        <v>HMOPMR</v>
      </c>
    </row>
    <row r="1188" spans="3:11" x14ac:dyDescent="0.25">
      <c r="C1188" s="134" t="s">
        <v>142</v>
      </c>
      <c r="D1188" s="134" t="s">
        <v>343</v>
      </c>
      <c r="E1188" s="134" t="s">
        <v>1023</v>
      </c>
      <c r="F1188" s="134" t="s">
        <v>1053</v>
      </c>
      <c r="G1188" s="134" t="s">
        <v>308</v>
      </c>
      <c r="H1188" s="135">
        <v>1732063.3700000122</v>
      </c>
      <c r="I1188" s="135">
        <v>1903664.4300000197</v>
      </c>
      <c r="J1188" s="135">
        <v>4724628.8300000448</v>
      </c>
      <c r="K1188" t="str">
        <f>VLOOKUP(C1188,ResCat!$A$2:$B$268,2,FALSE)</f>
        <v>HMOPMR</v>
      </c>
    </row>
    <row r="1189" spans="3:11" x14ac:dyDescent="0.25">
      <c r="C1189" s="134" t="s">
        <v>142</v>
      </c>
      <c r="D1189" s="134" t="s">
        <v>1</v>
      </c>
      <c r="E1189" s="134" t="s">
        <v>1027</v>
      </c>
      <c r="F1189" s="134" t="s">
        <v>310</v>
      </c>
      <c r="G1189" s="134" t="s">
        <v>311</v>
      </c>
      <c r="H1189" s="135">
        <v>292.77</v>
      </c>
      <c r="I1189" s="135">
        <v>292.77</v>
      </c>
      <c r="J1189" s="135">
        <v>2247.91</v>
      </c>
      <c r="K1189" t="str">
        <f>VLOOKUP(C1189,ResCat!$A$2:$B$268,2,FALSE)</f>
        <v>HMOPMR</v>
      </c>
    </row>
    <row r="1190" spans="3:11" x14ac:dyDescent="0.25">
      <c r="C1190" s="134" t="s">
        <v>142</v>
      </c>
      <c r="D1190" s="134" t="s">
        <v>1</v>
      </c>
      <c r="E1190" s="134" t="s">
        <v>359</v>
      </c>
      <c r="F1190" s="134" t="s">
        <v>310</v>
      </c>
      <c r="G1190" s="134" t="s">
        <v>311</v>
      </c>
      <c r="H1190" s="135">
        <v>-1176.6299999999999</v>
      </c>
      <c r="I1190" s="135">
        <v>-1125.83</v>
      </c>
      <c r="J1190" s="135">
        <v>-6142.81</v>
      </c>
      <c r="K1190" t="str">
        <f>VLOOKUP(C1190,ResCat!$A$2:$B$268,2,FALSE)</f>
        <v>HMOPMR</v>
      </c>
    </row>
    <row r="1191" spans="3:11" x14ac:dyDescent="0.25">
      <c r="C1191" s="134" t="s">
        <v>142</v>
      </c>
      <c r="D1191" s="134" t="s">
        <v>1</v>
      </c>
      <c r="E1191" s="134" t="s">
        <v>354</v>
      </c>
      <c r="F1191" s="134" t="s">
        <v>310</v>
      </c>
      <c r="G1191" s="134" t="s">
        <v>311</v>
      </c>
      <c r="H1191" s="135">
        <v>-13029.02</v>
      </c>
      <c r="I1191" s="135">
        <v>-13079.02</v>
      </c>
      <c r="J1191" s="135">
        <v>-146336.35</v>
      </c>
      <c r="K1191" t="str">
        <f>VLOOKUP(C1191,ResCat!$A$2:$B$268,2,FALSE)</f>
        <v>HMOPMR</v>
      </c>
    </row>
    <row r="1192" spans="3:11" x14ac:dyDescent="0.25">
      <c r="C1192" s="134" t="s">
        <v>142</v>
      </c>
      <c r="D1192" s="134" t="s">
        <v>1</v>
      </c>
      <c r="E1192" s="134" t="s">
        <v>337</v>
      </c>
      <c r="F1192" s="134" t="s">
        <v>310</v>
      </c>
      <c r="G1192" s="134" t="s">
        <v>311</v>
      </c>
      <c r="H1192" s="135">
        <v>3423.64</v>
      </c>
      <c r="I1192" s="135">
        <v>3423.64</v>
      </c>
      <c r="J1192" s="135">
        <v>4721.68</v>
      </c>
      <c r="K1192" t="str">
        <f>VLOOKUP(C1192,ResCat!$A$2:$B$268,2,FALSE)</f>
        <v>HMOPMR</v>
      </c>
    </row>
    <row r="1193" spans="3:11" x14ac:dyDescent="0.25">
      <c r="C1193" s="134" t="s">
        <v>142</v>
      </c>
      <c r="D1193" s="134" t="s">
        <v>1</v>
      </c>
      <c r="E1193" s="134" t="s">
        <v>352</v>
      </c>
      <c r="F1193" s="134" t="s">
        <v>310</v>
      </c>
      <c r="G1193" s="134" t="s">
        <v>351</v>
      </c>
      <c r="H1193" s="135">
        <v>505.49</v>
      </c>
      <c r="I1193" s="135">
        <v>525.49</v>
      </c>
      <c r="J1193" s="135">
        <v>1774.6100000000001</v>
      </c>
      <c r="K1193" t="str">
        <f>VLOOKUP(C1193,ResCat!$A$2:$B$268,2,FALSE)</f>
        <v>HMOPMR</v>
      </c>
    </row>
    <row r="1194" spans="3:11" x14ac:dyDescent="0.25">
      <c r="C1194" s="134" t="s">
        <v>142</v>
      </c>
      <c r="D1194" s="134" t="s">
        <v>1</v>
      </c>
      <c r="E1194" s="134" t="s">
        <v>347</v>
      </c>
      <c r="F1194" s="134" t="s">
        <v>310</v>
      </c>
      <c r="G1194" s="134" t="s">
        <v>360</v>
      </c>
      <c r="H1194" s="135">
        <v>2444.62</v>
      </c>
      <c r="I1194" s="135">
        <v>2450.2200000000003</v>
      </c>
      <c r="J1194" s="135">
        <v>7792</v>
      </c>
      <c r="K1194" t="str">
        <f>VLOOKUP(C1194,ResCat!$A$2:$B$268,2,FALSE)</f>
        <v>HMOPMR</v>
      </c>
    </row>
    <row r="1195" spans="3:11" x14ac:dyDescent="0.25">
      <c r="C1195" s="134" t="s">
        <v>142</v>
      </c>
      <c r="D1195" s="134" t="s">
        <v>1</v>
      </c>
      <c r="E1195" s="134" t="s">
        <v>361</v>
      </c>
      <c r="F1195" s="134" t="s">
        <v>310</v>
      </c>
      <c r="G1195" s="134" t="s">
        <v>355</v>
      </c>
      <c r="H1195" s="135">
        <v>2462.29</v>
      </c>
      <c r="I1195" s="135">
        <v>2464.14</v>
      </c>
      <c r="J1195" s="135">
        <v>6034</v>
      </c>
      <c r="K1195" t="str">
        <f>VLOOKUP(C1195,ResCat!$A$2:$B$268,2,FALSE)</f>
        <v>HMOPMR</v>
      </c>
    </row>
    <row r="1196" spans="3:11" x14ac:dyDescent="0.25">
      <c r="C1196" s="134" t="s">
        <v>142</v>
      </c>
      <c r="D1196" s="134" t="s">
        <v>1</v>
      </c>
      <c r="E1196" s="134" t="s">
        <v>312</v>
      </c>
      <c r="F1196" s="134" t="s">
        <v>310</v>
      </c>
      <c r="G1196" s="134" t="s">
        <v>364</v>
      </c>
      <c r="H1196" s="135">
        <v>6565.47</v>
      </c>
      <c r="I1196" s="135">
        <v>6789.55</v>
      </c>
      <c r="J1196" s="135">
        <v>15580.98</v>
      </c>
      <c r="K1196" t="str">
        <f>VLOOKUP(C1196,ResCat!$A$2:$B$268,2,FALSE)</f>
        <v>HMOPMR</v>
      </c>
    </row>
    <row r="1197" spans="3:11" x14ac:dyDescent="0.25">
      <c r="C1197" s="134" t="s">
        <v>142</v>
      </c>
      <c r="D1197" s="134" t="s">
        <v>1</v>
      </c>
      <c r="E1197" s="134" t="s">
        <v>357</v>
      </c>
      <c r="F1197" s="134" t="s">
        <v>310</v>
      </c>
      <c r="G1197" s="134" t="s">
        <v>338</v>
      </c>
      <c r="H1197" s="135">
        <v>-1227.52</v>
      </c>
      <c r="I1197" s="135">
        <v>-1327.52</v>
      </c>
      <c r="J1197" s="135">
        <v>-6400.0700000000006</v>
      </c>
      <c r="K1197" t="str">
        <f>VLOOKUP(C1197,ResCat!$A$2:$B$268,2,FALSE)</f>
        <v>HMOPMR</v>
      </c>
    </row>
    <row r="1198" spans="3:11" x14ac:dyDescent="0.25">
      <c r="C1198" s="134" t="s">
        <v>142</v>
      </c>
      <c r="D1198" s="134" t="s">
        <v>1</v>
      </c>
      <c r="E1198" s="134" t="s">
        <v>339</v>
      </c>
      <c r="F1198" s="134" t="s">
        <v>310</v>
      </c>
      <c r="G1198" s="134" t="s">
        <v>353</v>
      </c>
      <c r="H1198" s="135">
        <v>-115.06</v>
      </c>
      <c r="I1198" s="135">
        <v>-115.06</v>
      </c>
      <c r="J1198" s="135">
        <v>0</v>
      </c>
      <c r="K1198" t="str">
        <f>VLOOKUP(C1198,ResCat!$A$2:$B$268,2,FALSE)</f>
        <v>HMOPMR</v>
      </c>
    </row>
    <row r="1199" spans="3:11" x14ac:dyDescent="0.25">
      <c r="C1199" s="134" t="s">
        <v>142</v>
      </c>
      <c r="D1199" s="134" t="s">
        <v>1</v>
      </c>
      <c r="E1199" s="134" t="s">
        <v>342</v>
      </c>
      <c r="F1199" s="134" t="s">
        <v>310</v>
      </c>
      <c r="G1199" s="134" t="s">
        <v>348</v>
      </c>
      <c r="H1199" s="135">
        <v>5820.02</v>
      </c>
      <c r="I1199" s="135">
        <v>5870.02</v>
      </c>
      <c r="J1199" s="135">
        <v>13721.1</v>
      </c>
      <c r="K1199" t="str">
        <f>VLOOKUP(C1199,ResCat!$A$2:$B$268,2,FALSE)</f>
        <v>HMOPMR</v>
      </c>
    </row>
    <row r="1200" spans="3:11" x14ac:dyDescent="0.25">
      <c r="C1200" s="134" t="s">
        <v>142</v>
      </c>
      <c r="D1200" s="134" t="s">
        <v>1</v>
      </c>
      <c r="E1200" s="134" t="s">
        <v>316</v>
      </c>
      <c r="F1200" s="134" t="s">
        <v>310</v>
      </c>
      <c r="G1200" s="134" t="s">
        <v>313</v>
      </c>
      <c r="H1200" s="135">
        <v>-9666.4700000000012</v>
      </c>
      <c r="I1200" s="135">
        <v>-9866.4700000000012</v>
      </c>
      <c r="J1200" s="135">
        <v>-6954.3099999999995</v>
      </c>
      <c r="K1200" t="str">
        <f>VLOOKUP(C1200,ResCat!$A$2:$B$268,2,FALSE)</f>
        <v>HMOPMR</v>
      </c>
    </row>
    <row r="1201" spans="3:11" x14ac:dyDescent="0.25">
      <c r="C1201" s="134" t="s">
        <v>142</v>
      </c>
      <c r="D1201" s="134" t="s">
        <v>1</v>
      </c>
      <c r="E1201" s="134" t="s">
        <v>318</v>
      </c>
      <c r="F1201" s="134" t="s">
        <v>310</v>
      </c>
      <c r="G1201" s="134" t="s">
        <v>358</v>
      </c>
      <c r="H1201" s="135">
        <v>-1074.56</v>
      </c>
      <c r="I1201" s="135">
        <v>-1174.5600000000002</v>
      </c>
      <c r="J1201" s="135">
        <v>-650</v>
      </c>
      <c r="K1201" t="str">
        <f>VLOOKUP(C1201,ResCat!$A$2:$B$268,2,FALSE)</f>
        <v>HMOPMR</v>
      </c>
    </row>
    <row r="1202" spans="3:11" x14ac:dyDescent="0.25">
      <c r="C1202" s="134" t="s">
        <v>142</v>
      </c>
      <c r="D1202" s="134" t="s">
        <v>1</v>
      </c>
      <c r="E1202" s="134" t="s">
        <v>320</v>
      </c>
      <c r="F1202" s="134" t="s">
        <v>310</v>
      </c>
      <c r="G1202" s="134" t="s">
        <v>315</v>
      </c>
      <c r="H1202" s="135">
        <v>1344.7100000000003</v>
      </c>
      <c r="I1202" s="135">
        <v>1394.7099999999998</v>
      </c>
      <c r="J1202" s="135">
        <v>15150.5</v>
      </c>
      <c r="K1202" t="str">
        <f>VLOOKUP(C1202,ResCat!$A$2:$B$268,2,FALSE)</f>
        <v>HMOPMR</v>
      </c>
    </row>
    <row r="1203" spans="3:11" x14ac:dyDescent="0.25">
      <c r="C1203" s="134" t="s">
        <v>142</v>
      </c>
      <c r="D1203" s="134" t="s">
        <v>1</v>
      </c>
      <c r="E1203" s="134" t="s">
        <v>322</v>
      </c>
      <c r="F1203" s="134" t="s">
        <v>310</v>
      </c>
      <c r="G1203" s="134" t="s">
        <v>341</v>
      </c>
      <c r="H1203" s="135">
        <v>13797.380000000001</v>
      </c>
      <c r="I1203" s="135">
        <v>17099.560000000001</v>
      </c>
      <c r="J1203" s="135">
        <v>39229.15</v>
      </c>
      <c r="K1203" t="str">
        <f>VLOOKUP(C1203,ResCat!$A$2:$B$268,2,FALSE)</f>
        <v>HMOPMR</v>
      </c>
    </row>
    <row r="1204" spans="3:11" x14ac:dyDescent="0.25">
      <c r="C1204" s="134" t="s">
        <v>142</v>
      </c>
      <c r="D1204" s="134" t="s">
        <v>1</v>
      </c>
      <c r="E1204" s="134" t="s">
        <v>324</v>
      </c>
      <c r="F1204" s="134" t="s">
        <v>310</v>
      </c>
      <c r="G1204" s="134" t="s">
        <v>340</v>
      </c>
      <c r="H1204" s="135">
        <v>8308.5300000000007</v>
      </c>
      <c r="I1204" s="135">
        <v>8618.67</v>
      </c>
      <c r="J1204" s="135">
        <v>12483.19</v>
      </c>
      <c r="K1204" t="str">
        <f>VLOOKUP(C1204,ResCat!$A$2:$B$268,2,FALSE)</f>
        <v>HMOPMR</v>
      </c>
    </row>
    <row r="1205" spans="3:11" x14ac:dyDescent="0.25">
      <c r="C1205" s="134" t="s">
        <v>142</v>
      </c>
      <c r="D1205" s="134" t="s">
        <v>1</v>
      </c>
      <c r="E1205" s="134" t="s">
        <v>326</v>
      </c>
      <c r="F1205" s="134" t="s">
        <v>310</v>
      </c>
      <c r="G1205" s="134" t="s">
        <v>317</v>
      </c>
      <c r="H1205" s="135">
        <v>11598.080000000002</v>
      </c>
      <c r="I1205" s="135">
        <v>12023.220000000001</v>
      </c>
      <c r="J1205" s="135">
        <v>15681.24</v>
      </c>
      <c r="K1205" t="str">
        <f>VLOOKUP(C1205,ResCat!$A$2:$B$268,2,FALSE)</f>
        <v>HMOPMR</v>
      </c>
    </row>
    <row r="1206" spans="3:11" x14ac:dyDescent="0.25">
      <c r="C1206" s="134" t="s">
        <v>142</v>
      </c>
      <c r="D1206" s="134" t="s">
        <v>1</v>
      </c>
      <c r="E1206" s="134" t="s">
        <v>328</v>
      </c>
      <c r="F1206" s="134" t="s">
        <v>310</v>
      </c>
      <c r="G1206" s="134" t="s">
        <v>319</v>
      </c>
      <c r="H1206" s="135">
        <v>10105.370000000001</v>
      </c>
      <c r="I1206" s="135">
        <v>10598.37</v>
      </c>
      <c r="J1206" s="135">
        <v>45697.659999999996</v>
      </c>
      <c r="K1206" t="str">
        <f>VLOOKUP(C1206,ResCat!$A$2:$B$268,2,FALSE)</f>
        <v>HMOPMR</v>
      </c>
    </row>
    <row r="1207" spans="3:11" x14ac:dyDescent="0.25">
      <c r="C1207" s="134" t="s">
        <v>142</v>
      </c>
      <c r="D1207" s="134" t="s">
        <v>1</v>
      </c>
      <c r="E1207" s="134" t="s">
        <v>330</v>
      </c>
      <c r="F1207" s="134" t="s">
        <v>310</v>
      </c>
      <c r="G1207" s="134" t="s">
        <v>321</v>
      </c>
      <c r="H1207" s="135">
        <v>54459.250000000007</v>
      </c>
      <c r="I1207" s="135">
        <v>55643.510000000009</v>
      </c>
      <c r="J1207" s="135">
        <v>97222.319999999992</v>
      </c>
      <c r="K1207" t="str">
        <f>VLOOKUP(C1207,ResCat!$A$2:$B$268,2,FALSE)</f>
        <v>HMOPMR</v>
      </c>
    </row>
    <row r="1208" spans="3:11" x14ac:dyDescent="0.25">
      <c r="C1208" s="134" t="s">
        <v>142</v>
      </c>
      <c r="D1208" s="134" t="s">
        <v>1</v>
      </c>
      <c r="E1208" s="134" t="s">
        <v>332</v>
      </c>
      <c r="F1208" s="134" t="s">
        <v>310</v>
      </c>
      <c r="G1208" s="134" t="s">
        <v>323</v>
      </c>
      <c r="H1208" s="135">
        <v>616.74000000000024</v>
      </c>
      <c r="I1208" s="135">
        <v>705.09000000000015</v>
      </c>
      <c r="J1208" s="135">
        <v>1481.73</v>
      </c>
      <c r="K1208" t="str">
        <f>VLOOKUP(C1208,ResCat!$A$2:$B$268,2,FALSE)</f>
        <v>HMOPMR</v>
      </c>
    </row>
    <row r="1209" spans="3:11" x14ac:dyDescent="0.25">
      <c r="C1209" s="134" t="s">
        <v>142</v>
      </c>
      <c r="D1209" s="134" t="s">
        <v>1</v>
      </c>
      <c r="E1209" s="134" t="s">
        <v>335</v>
      </c>
      <c r="F1209" s="134" t="s">
        <v>310</v>
      </c>
      <c r="G1209" s="134" t="s">
        <v>325</v>
      </c>
      <c r="H1209" s="135">
        <v>29815.46</v>
      </c>
      <c r="I1209" s="135">
        <v>30839.23</v>
      </c>
      <c r="J1209" s="135">
        <v>35156.14</v>
      </c>
      <c r="K1209" t="str">
        <f>VLOOKUP(C1209,ResCat!$A$2:$B$268,2,FALSE)</f>
        <v>HMOPMR</v>
      </c>
    </row>
    <row r="1210" spans="3:11" x14ac:dyDescent="0.25">
      <c r="C1210" s="134" t="s">
        <v>142</v>
      </c>
      <c r="D1210" s="134" t="s">
        <v>1</v>
      </c>
      <c r="E1210" s="134" t="s">
        <v>4</v>
      </c>
      <c r="F1210" s="134" t="s">
        <v>310</v>
      </c>
      <c r="G1210" s="134" t="s">
        <v>327</v>
      </c>
      <c r="H1210" s="135">
        <v>61610.680000000008</v>
      </c>
      <c r="I1210" s="135">
        <v>62841.740000000005</v>
      </c>
      <c r="J1210" s="135">
        <v>126358.85999999999</v>
      </c>
      <c r="K1210" t="str">
        <f>VLOOKUP(C1210,ResCat!$A$2:$B$268,2,FALSE)</f>
        <v>HMOPMR</v>
      </c>
    </row>
    <row r="1211" spans="3:11" x14ac:dyDescent="0.25">
      <c r="C1211" s="134" t="s">
        <v>142</v>
      </c>
      <c r="D1211" s="134" t="s">
        <v>1</v>
      </c>
      <c r="E1211" s="134" t="s">
        <v>511</v>
      </c>
      <c r="F1211" s="134" t="s">
        <v>310</v>
      </c>
      <c r="G1211" s="134" t="s">
        <v>329</v>
      </c>
      <c r="H1211" s="135">
        <v>71142.12000000001</v>
      </c>
      <c r="I1211" s="135">
        <v>72580.88</v>
      </c>
      <c r="J1211" s="135">
        <v>161186.01</v>
      </c>
      <c r="K1211" t="str">
        <f>VLOOKUP(C1211,ResCat!$A$2:$B$268,2,FALSE)</f>
        <v>HMOPMR</v>
      </c>
    </row>
    <row r="1212" spans="3:11" x14ac:dyDescent="0.25">
      <c r="C1212" s="134" t="s">
        <v>142</v>
      </c>
      <c r="D1212" s="134" t="s">
        <v>1</v>
      </c>
      <c r="E1212" s="134" t="s">
        <v>969</v>
      </c>
      <c r="F1212" s="134" t="s">
        <v>310</v>
      </c>
      <c r="G1212" s="134" t="s">
        <v>331</v>
      </c>
      <c r="H1212" s="135">
        <v>110362.53999999995</v>
      </c>
      <c r="I1212" s="135">
        <v>112509.92999999996</v>
      </c>
      <c r="J1212" s="135">
        <v>240502.05</v>
      </c>
      <c r="K1212" t="str">
        <f>VLOOKUP(C1212,ResCat!$A$2:$B$268,2,FALSE)</f>
        <v>HMOPMR</v>
      </c>
    </row>
    <row r="1213" spans="3:11" x14ac:dyDescent="0.25">
      <c r="C1213" s="134" t="s">
        <v>142</v>
      </c>
      <c r="D1213" s="134" t="s">
        <v>1</v>
      </c>
      <c r="E1213" s="134" t="s">
        <v>961</v>
      </c>
      <c r="F1213" s="134" t="s">
        <v>310</v>
      </c>
      <c r="G1213" s="134" t="s">
        <v>334</v>
      </c>
      <c r="H1213" s="135">
        <v>177079.66999999995</v>
      </c>
      <c r="I1213" s="135">
        <v>180578.66999999995</v>
      </c>
      <c r="J1213" s="135">
        <v>398858.50999999995</v>
      </c>
      <c r="K1213" t="str">
        <f>VLOOKUP(C1213,ResCat!$A$2:$B$268,2,FALSE)</f>
        <v>HMOPMR</v>
      </c>
    </row>
    <row r="1214" spans="3:11" x14ac:dyDescent="0.25">
      <c r="C1214" s="134" t="s">
        <v>142</v>
      </c>
      <c r="D1214" s="134" t="s">
        <v>1</v>
      </c>
      <c r="E1214" s="134" t="s">
        <v>970</v>
      </c>
      <c r="F1214" s="134" t="s">
        <v>310</v>
      </c>
      <c r="G1214" s="134" t="s">
        <v>333</v>
      </c>
      <c r="H1214" s="135">
        <v>1408426.5600000003</v>
      </c>
      <c r="I1214" s="135">
        <v>1434689.8199999998</v>
      </c>
      <c r="J1214" s="135">
        <v>3207675.1799999983</v>
      </c>
      <c r="K1214" t="str">
        <f>VLOOKUP(C1214,ResCat!$A$2:$B$268,2,FALSE)</f>
        <v>HMOPMR</v>
      </c>
    </row>
    <row r="1215" spans="3:11" x14ac:dyDescent="0.25">
      <c r="C1215" s="134" t="s">
        <v>142</v>
      </c>
      <c r="D1215" s="134" t="s">
        <v>1</v>
      </c>
      <c r="E1215" s="134" t="s">
        <v>1023</v>
      </c>
      <c r="F1215" s="134" t="s">
        <v>310</v>
      </c>
      <c r="G1215" s="134" t="s">
        <v>308</v>
      </c>
      <c r="H1215" s="135">
        <v>1227901.8399999996</v>
      </c>
      <c r="I1215" s="135">
        <v>1271754.5399999991</v>
      </c>
      <c r="J1215" s="135">
        <v>2847965.9200000013</v>
      </c>
      <c r="K1215" t="str">
        <f>VLOOKUP(C1215,ResCat!$A$2:$B$268,2,FALSE)</f>
        <v>HMOPMR</v>
      </c>
    </row>
    <row r="1216" spans="3:11" x14ac:dyDescent="0.25">
      <c r="C1216" s="134" t="s">
        <v>143</v>
      </c>
      <c r="D1216" s="134" t="s">
        <v>3</v>
      </c>
      <c r="E1216" s="134" t="s">
        <v>332</v>
      </c>
      <c r="F1216" s="134" t="s">
        <v>310</v>
      </c>
      <c r="G1216" s="134" t="s">
        <v>323</v>
      </c>
      <c r="H1216" s="135">
        <v>22.84</v>
      </c>
      <c r="I1216" s="135">
        <v>28.55</v>
      </c>
      <c r="J1216" s="135">
        <v>60</v>
      </c>
      <c r="K1216" t="str">
        <f>VLOOKUP(C1216,ResCat!$A$2:$B$268,2,FALSE)</f>
        <v>HMOPMR</v>
      </c>
    </row>
    <row r="1217" spans="3:11" x14ac:dyDescent="0.25">
      <c r="C1217" s="134" t="s">
        <v>143</v>
      </c>
      <c r="D1217" s="134" t="s">
        <v>3</v>
      </c>
      <c r="E1217" s="134" t="s">
        <v>335</v>
      </c>
      <c r="F1217" s="134" t="s">
        <v>310</v>
      </c>
      <c r="G1217" s="134" t="s">
        <v>325</v>
      </c>
      <c r="H1217" s="135">
        <v>29.06</v>
      </c>
      <c r="I1217" s="135">
        <v>36.33</v>
      </c>
      <c r="J1217" s="135">
        <v>75.38</v>
      </c>
      <c r="K1217" t="str">
        <f>VLOOKUP(C1217,ResCat!$A$2:$B$268,2,FALSE)</f>
        <v>HMOPMR</v>
      </c>
    </row>
    <row r="1218" spans="3:11" x14ac:dyDescent="0.25">
      <c r="C1218" s="134" t="s">
        <v>143</v>
      </c>
      <c r="D1218" s="134" t="s">
        <v>3</v>
      </c>
      <c r="E1218" s="134" t="s">
        <v>4</v>
      </c>
      <c r="F1218" s="134" t="s">
        <v>310</v>
      </c>
      <c r="G1218" s="134" t="s">
        <v>327</v>
      </c>
      <c r="H1218" s="135">
        <v>-4.16</v>
      </c>
      <c r="I1218" s="135">
        <v>0</v>
      </c>
      <c r="J1218" s="135">
        <v>0</v>
      </c>
      <c r="K1218" t="str">
        <f>VLOOKUP(C1218,ResCat!$A$2:$B$268,2,FALSE)</f>
        <v>HMOPMR</v>
      </c>
    </row>
    <row r="1219" spans="3:11" x14ac:dyDescent="0.25">
      <c r="C1219" s="134" t="s">
        <v>143</v>
      </c>
      <c r="D1219" s="134" t="s">
        <v>3</v>
      </c>
      <c r="E1219" s="134" t="s">
        <v>969</v>
      </c>
      <c r="F1219" s="134" t="s">
        <v>310</v>
      </c>
      <c r="G1219" s="134" t="s">
        <v>331</v>
      </c>
      <c r="H1219" s="135">
        <v>11334.890000000001</v>
      </c>
      <c r="I1219" s="135">
        <v>11190.310000000001</v>
      </c>
      <c r="J1219" s="135">
        <v>13822.97</v>
      </c>
      <c r="K1219" t="str">
        <f>VLOOKUP(C1219,ResCat!$A$2:$B$268,2,FALSE)</f>
        <v>HMOPMR</v>
      </c>
    </row>
    <row r="1220" spans="3:11" x14ac:dyDescent="0.25">
      <c r="C1220" s="134" t="s">
        <v>143</v>
      </c>
      <c r="D1220" s="134" t="s">
        <v>3</v>
      </c>
      <c r="E1220" s="134" t="s">
        <v>961</v>
      </c>
      <c r="F1220" s="134" t="s">
        <v>310</v>
      </c>
      <c r="G1220" s="134" t="s">
        <v>334</v>
      </c>
      <c r="H1220" s="135">
        <v>68.489999999999995</v>
      </c>
      <c r="I1220" s="135">
        <v>85.6</v>
      </c>
      <c r="J1220" s="135">
        <v>335</v>
      </c>
      <c r="K1220" t="str">
        <f>VLOOKUP(C1220,ResCat!$A$2:$B$268,2,FALSE)</f>
        <v>HMOPMR</v>
      </c>
    </row>
    <row r="1221" spans="3:11" x14ac:dyDescent="0.25">
      <c r="C1221" s="134" t="s">
        <v>143</v>
      </c>
      <c r="D1221" s="134" t="s">
        <v>3</v>
      </c>
      <c r="E1221" s="134" t="s">
        <v>970</v>
      </c>
      <c r="F1221" s="134" t="s">
        <v>310</v>
      </c>
      <c r="G1221" s="134" t="s">
        <v>333</v>
      </c>
      <c r="H1221" s="135">
        <v>1059.21</v>
      </c>
      <c r="I1221" s="135">
        <v>1117.8699999999999</v>
      </c>
      <c r="J1221" s="135">
        <v>1772.99</v>
      </c>
      <c r="K1221" t="str">
        <f>VLOOKUP(C1221,ResCat!$A$2:$B$268,2,FALSE)</f>
        <v>HMOPMR</v>
      </c>
    </row>
    <row r="1222" spans="3:11" x14ac:dyDescent="0.25">
      <c r="C1222" s="134" t="s">
        <v>143</v>
      </c>
      <c r="D1222" s="134" t="s">
        <v>3</v>
      </c>
      <c r="E1222" s="134" t="s">
        <v>1023</v>
      </c>
      <c r="F1222" s="134" t="s">
        <v>310</v>
      </c>
      <c r="G1222" s="134" t="s">
        <v>308</v>
      </c>
      <c r="H1222" s="135">
        <v>6200.3</v>
      </c>
      <c r="I1222" s="135">
        <v>6658.09</v>
      </c>
      <c r="J1222" s="135">
        <v>11121.59</v>
      </c>
      <c r="K1222" t="str">
        <f>VLOOKUP(C1222,ResCat!$A$2:$B$268,2,FALSE)</f>
        <v>HMOPMR</v>
      </c>
    </row>
    <row r="1223" spans="3:11" x14ac:dyDescent="0.25">
      <c r="C1223" s="134" t="s">
        <v>143</v>
      </c>
      <c r="D1223" s="134" t="s">
        <v>0</v>
      </c>
      <c r="E1223" s="134" t="s">
        <v>316</v>
      </c>
      <c r="F1223" s="134" t="s">
        <v>310</v>
      </c>
      <c r="G1223" s="134" t="s">
        <v>313</v>
      </c>
      <c r="H1223" s="135">
        <v>5525.7</v>
      </c>
      <c r="I1223" s="135">
        <v>5525.7</v>
      </c>
      <c r="J1223" s="135">
        <v>6613</v>
      </c>
      <c r="K1223" t="str">
        <f>VLOOKUP(C1223,ResCat!$A$2:$B$268,2,FALSE)</f>
        <v>HMOPMR</v>
      </c>
    </row>
    <row r="1224" spans="3:11" x14ac:dyDescent="0.25">
      <c r="C1224" s="134" t="s">
        <v>143</v>
      </c>
      <c r="D1224" s="134" t="s">
        <v>0</v>
      </c>
      <c r="E1224" s="134" t="s">
        <v>330</v>
      </c>
      <c r="F1224" s="134" t="s">
        <v>310</v>
      </c>
      <c r="G1224" s="134" t="s">
        <v>321</v>
      </c>
      <c r="H1224" s="135">
        <v>0</v>
      </c>
      <c r="I1224" s="135">
        <v>0</v>
      </c>
      <c r="J1224" s="135">
        <v>0</v>
      </c>
      <c r="K1224" t="str">
        <f>VLOOKUP(C1224,ResCat!$A$2:$B$268,2,FALSE)</f>
        <v>HMOPMR</v>
      </c>
    </row>
    <row r="1225" spans="3:11" x14ac:dyDescent="0.25">
      <c r="C1225" s="134" t="s">
        <v>143</v>
      </c>
      <c r="D1225" s="134" t="s">
        <v>0</v>
      </c>
      <c r="E1225" s="134" t="s">
        <v>970</v>
      </c>
      <c r="F1225" s="134" t="s">
        <v>310</v>
      </c>
      <c r="G1225" s="134" t="s">
        <v>333</v>
      </c>
      <c r="H1225" s="135">
        <v>22152.630000000005</v>
      </c>
      <c r="I1225" s="135">
        <v>22152.630000000005</v>
      </c>
      <c r="J1225" s="135">
        <v>202192</v>
      </c>
      <c r="K1225" t="str">
        <f>VLOOKUP(C1225,ResCat!$A$2:$B$268,2,FALSE)</f>
        <v>HMOPMR</v>
      </c>
    </row>
    <row r="1226" spans="3:11" x14ac:dyDescent="0.25">
      <c r="C1226" s="134" t="s">
        <v>143</v>
      </c>
      <c r="D1226" s="134" t="s">
        <v>2</v>
      </c>
      <c r="E1226" s="134" t="s">
        <v>366</v>
      </c>
      <c r="F1226" s="134" t="s">
        <v>310</v>
      </c>
      <c r="G1226" s="134" t="s">
        <v>311</v>
      </c>
      <c r="H1226" s="135">
        <v>68</v>
      </c>
      <c r="I1226" s="135">
        <v>68</v>
      </c>
      <c r="J1226" s="135">
        <v>68</v>
      </c>
      <c r="K1226" t="str">
        <f>VLOOKUP(C1226,ResCat!$A$2:$B$268,2,FALSE)</f>
        <v>HMOPMR</v>
      </c>
    </row>
    <row r="1227" spans="3:11" x14ac:dyDescent="0.25">
      <c r="C1227" s="134" t="s">
        <v>143</v>
      </c>
      <c r="D1227" s="134" t="s">
        <v>2</v>
      </c>
      <c r="E1227" s="134" t="s">
        <v>314</v>
      </c>
      <c r="F1227" s="134" t="s">
        <v>310</v>
      </c>
      <c r="G1227" s="134" t="s">
        <v>356</v>
      </c>
      <c r="H1227" s="135">
        <v>319.56</v>
      </c>
      <c r="I1227" s="135">
        <v>319.56</v>
      </c>
      <c r="J1227" s="135">
        <v>635</v>
      </c>
      <c r="K1227" t="str">
        <f>VLOOKUP(C1227,ResCat!$A$2:$B$268,2,FALSE)</f>
        <v>HMOPMR</v>
      </c>
    </row>
    <row r="1228" spans="3:11" x14ac:dyDescent="0.25">
      <c r="C1228" s="134" t="s">
        <v>143</v>
      </c>
      <c r="D1228" s="134" t="s">
        <v>2</v>
      </c>
      <c r="E1228" s="134" t="s">
        <v>324</v>
      </c>
      <c r="F1228" s="134" t="s">
        <v>310</v>
      </c>
      <c r="G1228" s="134" t="s">
        <v>340</v>
      </c>
      <c r="H1228" s="135">
        <v>68.38</v>
      </c>
      <c r="I1228" s="135">
        <v>116.89</v>
      </c>
      <c r="J1228" s="135">
        <v>160</v>
      </c>
      <c r="K1228" t="str">
        <f>VLOOKUP(C1228,ResCat!$A$2:$B$268,2,FALSE)</f>
        <v>HMOPMR</v>
      </c>
    </row>
    <row r="1229" spans="3:11" x14ac:dyDescent="0.25">
      <c r="C1229" s="134" t="s">
        <v>143</v>
      </c>
      <c r="D1229" s="134" t="s">
        <v>2</v>
      </c>
      <c r="E1229" s="134" t="s">
        <v>326</v>
      </c>
      <c r="F1229" s="134" t="s">
        <v>310</v>
      </c>
      <c r="G1229" s="134" t="s">
        <v>317</v>
      </c>
      <c r="H1229" s="135">
        <v>749.71</v>
      </c>
      <c r="I1229" s="135">
        <v>1037.1399999999999</v>
      </c>
      <c r="J1229" s="135">
        <v>2798</v>
      </c>
      <c r="K1229" t="str">
        <f>VLOOKUP(C1229,ResCat!$A$2:$B$268,2,FALSE)</f>
        <v>HMOPMR</v>
      </c>
    </row>
    <row r="1230" spans="3:11" x14ac:dyDescent="0.25">
      <c r="C1230" s="134" t="s">
        <v>143</v>
      </c>
      <c r="D1230" s="134" t="s">
        <v>2</v>
      </c>
      <c r="E1230" s="134" t="s">
        <v>328</v>
      </c>
      <c r="F1230" s="134" t="s">
        <v>310</v>
      </c>
      <c r="G1230" s="134" t="s">
        <v>319</v>
      </c>
      <c r="H1230" s="135">
        <v>28.4</v>
      </c>
      <c r="I1230" s="135">
        <v>109.26</v>
      </c>
      <c r="J1230" s="135">
        <v>230</v>
      </c>
      <c r="K1230" t="str">
        <f>VLOOKUP(C1230,ResCat!$A$2:$B$268,2,FALSE)</f>
        <v>HMOPMR</v>
      </c>
    </row>
    <row r="1231" spans="3:11" x14ac:dyDescent="0.25">
      <c r="C1231" s="134" t="s">
        <v>143</v>
      </c>
      <c r="D1231" s="134" t="s">
        <v>2</v>
      </c>
      <c r="E1231" s="134" t="s">
        <v>330</v>
      </c>
      <c r="F1231" s="134" t="s">
        <v>310</v>
      </c>
      <c r="G1231" s="134" t="s">
        <v>321</v>
      </c>
      <c r="H1231" s="135">
        <v>0</v>
      </c>
      <c r="I1231" s="135">
        <v>0</v>
      </c>
      <c r="J1231" s="135">
        <v>0</v>
      </c>
      <c r="K1231" t="str">
        <f>VLOOKUP(C1231,ResCat!$A$2:$B$268,2,FALSE)</f>
        <v>HMOPMR</v>
      </c>
    </row>
    <row r="1232" spans="3:11" x14ac:dyDescent="0.25">
      <c r="C1232" s="134" t="s">
        <v>143</v>
      </c>
      <c r="D1232" s="134" t="s">
        <v>2</v>
      </c>
      <c r="E1232" s="134" t="s">
        <v>332</v>
      </c>
      <c r="F1232" s="134" t="s">
        <v>310</v>
      </c>
      <c r="G1232" s="134" t="s">
        <v>323</v>
      </c>
      <c r="H1232" s="135">
        <v>174.15</v>
      </c>
      <c r="I1232" s="135">
        <v>288.74</v>
      </c>
      <c r="J1232" s="135">
        <v>579</v>
      </c>
      <c r="K1232" t="str">
        <f>VLOOKUP(C1232,ResCat!$A$2:$B$268,2,FALSE)</f>
        <v>HMOPMR</v>
      </c>
    </row>
    <row r="1233" spans="3:11" x14ac:dyDescent="0.25">
      <c r="C1233" s="134" t="s">
        <v>143</v>
      </c>
      <c r="D1233" s="134" t="s">
        <v>2</v>
      </c>
      <c r="E1233" s="134" t="s">
        <v>335</v>
      </c>
      <c r="F1233" s="134" t="s">
        <v>310</v>
      </c>
      <c r="G1233" s="134" t="s">
        <v>325</v>
      </c>
      <c r="H1233" s="135">
        <v>102.53</v>
      </c>
      <c r="I1233" s="135">
        <v>273.14</v>
      </c>
      <c r="J1233" s="135">
        <v>508.36</v>
      </c>
      <c r="K1233" t="str">
        <f>VLOOKUP(C1233,ResCat!$A$2:$B$268,2,FALSE)</f>
        <v>HMOPMR</v>
      </c>
    </row>
    <row r="1234" spans="3:11" x14ac:dyDescent="0.25">
      <c r="C1234" s="134" t="s">
        <v>143</v>
      </c>
      <c r="D1234" s="134" t="s">
        <v>2</v>
      </c>
      <c r="E1234" s="134" t="s">
        <v>4</v>
      </c>
      <c r="F1234" s="134" t="s">
        <v>310</v>
      </c>
      <c r="G1234" s="134" t="s">
        <v>327</v>
      </c>
      <c r="H1234" s="135">
        <v>0</v>
      </c>
      <c r="I1234" s="135">
        <v>0</v>
      </c>
      <c r="J1234" s="135">
        <v>0</v>
      </c>
      <c r="K1234" t="str">
        <f>VLOOKUP(C1234,ResCat!$A$2:$B$268,2,FALSE)</f>
        <v>HMOPMR</v>
      </c>
    </row>
    <row r="1235" spans="3:11" x14ac:dyDescent="0.25">
      <c r="C1235" s="134" t="s">
        <v>143</v>
      </c>
      <c r="D1235" s="134" t="s">
        <v>2</v>
      </c>
      <c r="E1235" s="134" t="s">
        <v>511</v>
      </c>
      <c r="F1235" s="134" t="s">
        <v>310</v>
      </c>
      <c r="G1235" s="134" t="s">
        <v>329</v>
      </c>
      <c r="H1235" s="135">
        <v>51.32</v>
      </c>
      <c r="I1235" s="135">
        <v>378.2</v>
      </c>
      <c r="J1235" s="135">
        <v>620</v>
      </c>
      <c r="K1235" t="str">
        <f>VLOOKUP(C1235,ResCat!$A$2:$B$268,2,FALSE)</f>
        <v>HMOPMR</v>
      </c>
    </row>
    <row r="1236" spans="3:11" x14ac:dyDescent="0.25">
      <c r="C1236" s="134" t="s">
        <v>143</v>
      </c>
      <c r="D1236" s="134" t="s">
        <v>2</v>
      </c>
      <c r="E1236" s="134" t="s">
        <v>969</v>
      </c>
      <c r="F1236" s="134" t="s">
        <v>310</v>
      </c>
      <c r="G1236" s="134" t="s">
        <v>331</v>
      </c>
      <c r="H1236" s="135">
        <v>3183.51</v>
      </c>
      <c r="I1236" s="135">
        <v>4357.9799999999996</v>
      </c>
      <c r="J1236" s="135">
        <v>50369.120000000003</v>
      </c>
      <c r="K1236" t="str">
        <f>VLOOKUP(C1236,ResCat!$A$2:$B$268,2,FALSE)</f>
        <v>HMOPMR</v>
      </c>
    </row>
    <row r="1237" spans="3:11" x14ac:dyDescent="0.25">
      <c r="C1237" s="134" t="s">
        <v>143</v>
      </c>
      <c r="D1237" s="134" t="s">
        <v>2</v>
      </c>
      <c r="E1237" s="134" t="s">
        <v>961</v>
      </c>
      <c r="F1237" s="134" t="s">
        <v>310</v>
      </c>
      <c r="G1237" s="134" t="s">
        <v>334</v>
      </c>
      <c r="H1237" s="135">
        <v>3263.4000000000005</v>
      </c>
      <c r="I1237" s="135">
        <v>3636.9200000000005</v>
      </c>
      <c r="J1237" s="135">
        <v>7166.5499999999993</v>
      </c>
      <c r="K1237" t="str">
        <f>VLOOKUP(C1237,ResCat!$A$2:$B$268,2,FALSE)</f>
        <v>HMOPMR</v>
      </c>
    </row>
    <row r="1238" spans="3:11" x14ac:dyDescent="0.25">
      <c r="C1238" s="134" t="s">
        <v>143</v>
      </c>
      <c r="D1238" s="134" t="s">
        <v>2</v>
      </c>
      <c r="E1238" s="134" t="s">
        <v>970</v>
      </c>
      <c r="F1238" s="134" t="s">
        <v>310</v>
      </c>
      <c r="G1238" s="134" t="s">
        <v>333</v>
      </c>
      <c r="H1238" s="135">
        <v>4919.7000000000016</v>
      </c>
      <c r="I1238" s="135">
        <v>5676.6900000000005</v>
      </c>
      <c r="J1238" s="135">
        <v>11934</v>
      </c>
      <c r="K1238" t="str">
        <f>VLOOKUP(C1238,ResCat!$A$2:$B$268,2,FALSE)</f>
        <v>HMOPMR</v>
      </c>
    </row>
    <row r="1239" spans="3:11" x14ac:dyDescent="0.25">
      <c r="C1239" s="134" t="s">
        <v>143</v>
      </c>
      <c r="D1239" s="134" t="s">
        <v>2</v>
      </c>
      <c r="E1239" s="134" t="s">
        <v>1023</v>
      </c>
      <c r="F1239" s="134" t="s">
        <v>310</v>
      </c>
      <c r="G1239" s="134" t="s">
        <v>308</v>
      </c>
      <c r="H1239" s="135">
        <v>3031.7199999999993</v>
      </c>
      <c r="I1239" s="135">
        <v>5362.22</v>
      </c>
      <c r="J1239" s="135">
        <v>11613.369999999999</v>
      </c>
      <c r="K1239" t="str">
        <f>VLOOKUP(C1239,ResCat!$A$2:$B$268,2,FALSE)</f>
        <v>HMOPMR</v>
      </c>
    </row>
    <row r="1240" spans="3:11" x14ac:dyDescent="0.25">
      <c r="C1240" s="134" t="s">
        <v>143</v>
      </c>
      <c r="D1240" s="134" t="s">
        <v>343</v>
      </c>
      <c r="E1240" s="134" t="s">
        <v>326</v>
      </c>
      <c r="F1240" s="134" t="s">
        <v>1053</v>
      </c>
      <c r="G1240" s="134" t="s">
        <v>317</v>
      </c>
      <c r="H1240" s="135">
        <v>0</v>
      </c>
      <c r="I1240" s="135">
        <v>8.3000000000000007</v>
      </c>
      <c r="J1240" s="135">
        <v>8.3000000000000007</v>
      </c>
      <c r="K1240" t="str">
        <f>VLOOKUP(C1240,ResCat!$A$2:$B$268,2,FALSE)</f>
        <v>HMOPMR</v>
      </c>
    </row>
    <row r="1241" spans="3:11" x14ac:dyDescent="0.25">
      <c r="C1241" s="134" t="s">
        <v>143</v>
      </c>
      <c r="D1241" s="134" t="s">
        <v>343</v>
      </c>
      <c r="E1241" s="134" t="s">
        <v>961</v>
      </c>
      <c r="F1241" s="134" t="s">
        <v>1053</v>
      </c>
      <c r="G1241" s="134" t="s">
        <v>334</v>
      </c>
      <c r="H1241" s="135">
        <v>0</v>
      </c>
      <c r="I1241" s="135">
        <v>5.9</v>
      </c>
      <c r="J1241" s="135">
        <v>5.9</v>
      </c>
      <c r="K1241" t="str">
        <f>VLOOKUP(C1241,ResCat!$A$2:$B$268,2,FALSE)</f>
        <v>HMOPMR</v>
      </c>
    </row>
    <row r="1242" spans="3:11" x14ac:dyDescent="0.25">
      <c r="C1242" s="134" t="s">
        <v>143</v>
      </c>
      <c r="D1242" s="134" t="s">
        <v>343</v>
      </c>
      <c r="E1242" s="134" t="s">
        <v>970</v>
      </c>
      <c r="F1242" s="134" t="s">
        <v>1053</v>
      </c>
      <c r="G1242" s="134" t="s">
        <v>333</v>
      </c>
      <c r="H1242" s="135">
        <v>552.4499999999997</v>
      </c>
      <c r="I1242" s="135">
        <v>1255.3699999999997</v>
      </c>
      <c r="J1242" s="135">
        <v>7927.7799999999979</v>
      </c>
      <c r="K1242" t="str">
        <f>VLOOKUP(C1242,ResCat!$A$2:$B$268,2,FALSE)</f>
        <v>HMOPMR</v>
      </c>
    </row>
    <row r="1243" spans="3:11" x14ac:dyDescent="0.25">
      <c r="C1243" s="134" t="s">
        <v>143</v>
      </c>
      <c r="D1243" s="134" t="s">
        <v>343</v>
      </c>
      <c r="E1243" s="134" t="s">
        <v>1023</v>
      </c>
      <c r="F1243" s="134" t="s">
        <v>1053</v>
      </c>
      <c r="G1243" s="134" t="s">
        <v>308</v>
      </c>
      <c r="H1243" s="135">
        <v>10574.720000000003</v>
      </c>
      <c r="I1243" s="135">
        <v>11629.840000000004</v>
      </c>
      <c r="J1243" s="135">
        <v>32499.699999999997</v>
      </c>
      <c r="K1243" t="str">
        <f>VLOOKUP(C1243,ResCat!$A$2:$B$268,2,FALSE)</f>
        <v>HMOPMR</v>
      </c>
    </row>
    <row r="1244" spans="3:11" x14ac:dyDescent="0.25">
      <c r="C1244" s="134" t="s">
        <v>143</v>
      </c>
      <c r="D1244" s="134" t="s">
        <v>1</v>
      </c>
      <c r="E1244" s="134" t="s">
        <v>363</v>
      </c>
      <c r="F1244" s="134" t="s">
        <v>310</v>
      </c>
      <c r="G1244" s="134" t="s">
        <v>311</v>
      </c>
      <c r="H1244" s="135">
        <v>-342.75</v>
      </c>
      <c r="I1244" s="135">
        <v>-342.75</v>
      </c>
      <c r="J1244" s="135">
        <v>-457</v>
      </c>
      <c r="K1244" t="str">
        <f>VLOOKUP(C1244,ResCat!$A$2:$B$268,2,FALSE)</f>
        <v>HMOPMR</v>
      </c>
    </row>
    <row r="1245" spans="3:11" x14ac:dyDescent="0.25">
      <c r="C1245" s="134" t="s">
        <v>143</v>
      </c>
      <c r="D1245" s="134" t="s">
        <v>1</v>
      </c>
      <c r="E1245" s="134" t="s">
        <v>359</v>
      </c>
      <c r="F1245" s="134" t="s">
        <v>310</v>
      </c>
      <c r="G1245" s="134" t="s">
        <v>311</v>
      </c>
      <c r="H1245" s="135">
        <v>327.7</v>
      </c>
      <c r="I1245" s="135">
        <v>327.7</v>
      </c>
      <c r="J1245" s="135">
        <v>540.75</v>
      </c>
      <c r="K1245" t="str">
        <f>VLOOKUP(C1245,ResCat!$A$2:$B$268,2,FALSE)</f>
        <v>HMOPMR</v>
      </c>
    </row>
    <row r="1246" spans="3:11" x14ac:dyDescent="0.25">
      <c r="C1246" s="134" t="s">
        <v>143</v>
      </c>
      <c r="D1246" s="134" t="s">
        <v>1</v>
      </c>
      <c r="E1246" s="134" t="s">
        <v>347</v>
      </c>
      <c r="F1246" s="134" t="s">
        <v>310</v>
      </c>
      <c r="G1246" s="134" t="s">
        <v>360</v>
      </c>
      <c r="H1246" s="135">
        <v>503.76</v>
      </c>
      <c r="I1246" s="135">
        <v>503.76</v>
      </c>
      <c r="J1246" s="135">
        <v>852</v>
      </c>
      <c r="K1246" t="str">
        <f>VLOOKUP(C1246,ResCat!$A$2:$B$268,2,FALSE)</f>
        <v>HMOPMR</v>
      </c>
    </row>
    <row r="1247" spans="3:11" x14ac:dyDescent="0.25">
      <c r="C1247" s="134" t="s">
        <v>143</v>
      </c>
      <c r="D1247" s="134" t="s">
        <v>1</v>
      </c>
      <c r="E1247" s="134" t="s">
        <v>316</v>
      </c>
      <c r="F1247" s="134" t="s">
        <v>310</v>
      </c>
      <c r="G1247" s="134" t="s">
        <v>313</v>
      </c>
      <c r="H1247" s="135">
        <v>533.14</v>
      </c>
      <c r="I1247" s="135">
        <v>533.14</v>
      </c>
      <c r="J1247" s="135">
        <v>533.14</v>
      </c>
      <c r="K1247" t="str">
        <f>VLOOKUP(C1247,ResCat!$A$2:$B$268,2,FALSE)</f>
        <v>HMOPMR</v>
      </c>
    </row>
    <row r="1248" spans="3:11" x14ac:dyDescent="0.25">
      <c r="C1248" s="134" t="s">
        <v>143</v>
      </c>
      <c r="D1248" s="134" t="s">
        <v>1</v>
      </c>
      <c r="E1248" s="134" t="s">
        <v>318</v>
      </c>
      <c r="F1248" s="134" t="s">
        <v>310</v>
      </c>
      <c r="G1248" s="134" t="s">
        <v>358</v>
      </c>
      <c r="H1248" s="135">
        <v>2524</v>
      </c>
      <c r="I1248" s="135">
        <v>2524</v>
      </c>
      <c r="J1248" s="135">
        <v>2524</v>
      </c>
      <c r="K1248" t="str">
        <f>VLOOKUP(C1248,ResCat!$A$2:$B$268,2,FALSE)</f>
        <v>HMOPMR</v>
      </c>
    </row>
    <row r="1249" spans="3:11" x14ac:dyDescent="0.25">
      <c r="C1249" s="134" t="s">
        <v>143</v>
      </c>
      <c r="D1249" s="134" t="s">
        <v>1</v>
      </c>
      <c r="E1249" s="134" t="s">
        <v>330</v>
      </c>
      <c r="F1249" s="134" t="s">
        <v>310</v>
      </c>
      <c r="G1249" s="134" t="s">
        <v>321</v>
      </c>
      <c r="H1249" s="135">
        <v>4739.7700000000004</v>
      </c>
      <c r="I1249" s="135">
        <v>4739.7700000000004</v>
      </c>
      <c r="J1249" s="135">
        <v>22355</v>
      </c>
      <c r="K1249" t="str">
        <f>VLOOKUP(C1249,ResCat!$A$2:$B$268,2,FALSE)</f>
        <v>HMOPMR</v>
      </c>
    </row>
    <row r="1250" spans="3:11" x14ac:dyDescent="0.25">
      <c r="C1250" s="134" t="s">
        <v>143</v>
      </c>
      <c r="D1250" s="134" t="s">
        <v>1</v>
      </c>
      <c r="E1250" s="134" t="s">
        <v>511</v>
      </c>
      <c r="F1250" s="134" t="s">
        <v>310</v>
      </c>
      <c r="G1250" s="134" t="s">
        <v>329</v>
      </c>
      <c r="H1250" s="135">
        <v>422.25</v>
      </c>
      <c r="I1250" s="135">
        <v>422.25</v>
      </c>
      <c r="J1250" s="135">
        <v>688.84</v>
      </c>
      <c r="K1250" t="str">
        <f>VLOOKUP(C1250,ResCat!$A$2:$B$268,2,FALSE)</f>
        <v>HMOPMR</v>
      </c>
    </row>
    <row r="1251" spans="3:11" x14ac:dyDescent="0.25">
      <c r="C1251" s="134" t="s">
        <v>143</v>
      </c>
      <c r="D1251" s="134" t="s">
        <v>1</v>
      </c>
      <c r="E1251" s="134" t="s">
        <v>961</v>
      </c>
      <c r="F1251" s="134" t="s">
        <v>310</v>
      </c>
      <c r="G1251" s="134" t="s">
        <v>334</v>
      </c>
      <c r="H1251" s="135">
        <v>27309.52</v>
      </c>
      <c r="I1251" s="135">
        <v>28027.02</v>
      </c>
      <c r="J1251" s="135">
        <v>44455.51</v>
      </c>
      <c r="K1251" t="str">
        <f>VLOOKUP(C1251,ResCat!$A$2:$B$268,2,FALSE)</f>
        <v>HMOPMR</v>
      </c>
    </row>
    <row r="1252" spans="3:11" x14ac:dyDescent="0.25">
      <c r="C1252" s="134" t="s">
        <v>143</v>
      </c>
      <c r="D1252" s="134" t="s">
        <v>1</v>
      </c>
      <c r="E1252" s="134" t="s">
        <v>970</v>
      </c>
      <c r="F1252" s="134" t="s">
        <v>310</v>
      </c>
      <c r="G1252" s="134" t="s">
        <v>333</v>
      </c>
      <c r="H1252" s="135">
        <v>47274.31</v>
      </c>
      <c r="I1252" s="135">
        <v>47774.31</v>
      </c>
      <c r="J1252" s="135">
        <v>133831.97</v>
      </c>
      <c r="K1252" t="str">
        <f>VLOOKUP(C1252,ResCat!$A$2:$B$268,2,FALSE)</f>
        <v>HMOPMR</v>
      </c>
    </row>
    <row r="1253" spans="3:11" x14ac:dyDescent="0.25">
      <c r="C1253" s="134" t="s">
        <v>143</v>
      </c>
      <c r="D1253" s="134" t="s">
        <v>1</v>
      </c>
      <c r="E1253" s="134" t="s">
        <v>1023</v>
      </c>
      <c r="F1253" s="134" t="s">
        <v>310</v>
      </c>
      <c r="G1253" s="134" t="s">
        <v>308</v>
      </c>
      <c r="H1253" s="135">
        <v>18040.64</v>
      </c>
      <c r="I1253" s="135">
        <v>18840.64</v>
      </c>
      <c r="J1253" s="135">
        <v>23172.7</v>
      </c>
      <c r="K1253" t="str">
        <f>VLOOKUP(C1253,ResCat!$A$2:$B$268,2,FALSE)</f>
        <v>HMOPMR</v>
      </c>
    </row>
    <row r="1254" spans="3:11" x14ac:dyDescent="0.25">
      <c r="C1254" s="134" t="s">
        <v>144</v>
      </c>
      <c r="D1254" s="134" t="s">
        <v>3</v>
      </c>
      <c r="E1254" s="134" t="s">
        <v>361</v>
      </c>
      <c r="F1254" s="134" t="s">
        <v>310</v>
      </c>
      <c r="G1254" s="134" t="s">
        <v>355</v>
      </c>
      <c r="H1254" s="135">
        <v>32.47</v>
      </c>
      <c r="I1254" s="135">
        <v>32.47</v>
      </c>
      <c r="J1254" s="135">
        <v>32.47</v>
      </c>
      <c r="K1254" t="str">
        <f>VLOOKUP(C1254,ResCat!$A$2:$B$268,2,FALSE)</f>
        <v>HMOPMR</v>
      </c>
    </row>
    <row r="1255" spans="3:11" x14ac:dyDescent="0.25">
      <c r="C1255" s="134" t="s">
        <v>144</v>
      </c>
      <c r="D1255" s="134" t="s">
        <v>3</v>
      </c>
      <c r="E1255" s="134" t="s">
        <v>339</v>
      </c>
      <c r="F1255" s="134" t="s">
        <v>310</v>
      </c>
      <c r="G1255" s="134" t="s">
        <v>353</v>
      </c>
      <c r="H1255" s="135">
        <v>203.85000000000002</v>
      </c>
      <c r="I1255" s="135">
        <v>353.63</v>
      </c>
      <c r="J1255" s="135">
        <v>1358.9099999999999</v>
      </c>
      <c r="K1255" t="str">
        <f>VLOOKUP(C1255,ResCat!$A$2:$B$268,2,FALSE)</f>
        <v>HMOPMR</v>
      </c>
    </row>
    <row r="1256" spans="3:11" x14ac:dyDescent="0.25">
      <c r="C1256" s="134" t="s">
        <v>144</v>
      </c>
      <c r="D1256" s="134" t="s">
        <v>3</v>
      </c>
      <c r="E1256" s="134" t="s">
        <v>342</v>
      </c>
      <c r="F1256" s="134" t="s">
        <v>310</v>
      </c>
      <c r="G1256" s="134" t="s">
        <v>348</v>
      </c>
      <c r="H1256" s="135">
        <v>84.98</v>
      </c>
      <c r="I1256" s="135">
        <v>84.98</v>
      </c>
      <c r="J1256" s="135">
        <v>84.98</v>
      </c>
      <c r="K1256" t="str">
        <f>VLOOKUP(C1256,ResCat!$A$2:$B$268,2,FALSE)</f>
        <v>HMOPMR</v>
      </c>
    </row>
    <row r="1257" spans="3:11" x14ac:dyDescent="0.25">
      <c r="C1257" s="134" t="s">
        <v>144</v>
      </c>
      <c r="D1257" s="134" t="s">
        <v>3</v>
      </c>
      <c r="E1257" s="134" t="s">
        <v>318</v>
      </c>
      <c r="F1257" s="134" t="s">
        <v>310</v>
      </c>
      <c r="G1257" s="134" t="s">
        <v>358</v>
      </c>
      <c r="H1257" s="135">
        <v>108.21000000000001</v>
      </c>
      <c r="I1257" s="135">
        <v>108.21000000000001</v>
      </c>
      <c r="J1257" s="135">
        <v>108.21000000000001</v>
      </c>
      <c r="K1257" t="str">
        <f>VLOOKUP(C1257,ResCat!$A$2:$B$268,2,FALSE)</f>
        <v>HMOPMR</v>
      </c>
    </row>
    <row r="1258" spans="3:11" x14ac:dyDescent="0.25">
      <c r="C1258" s="134" t="s">
        <v>144</v>
      </c>
      <c r="D1258" s="134" t="s">
        <v>2</v>
      </c>
      <c r="E1258" s="134" t="s">
        <v>337</v>
      </c>
      <c r="F1258" s="134" t="s">
        <v>310</v>
      </c>
      <c r="G1258" s="134" t="s">
        <v>311</v>
      </c>
      <c r="H1258" s="135">
        <v>108.08</v>
      </c>
      <c r="I1258" s="135">
        <v>108.08</v>
      </c>
      <c r="J1258" s="135">
        <v>108.08</v>
      </c>
      <c r="K1258" t="str">
        <f>VLOOKUP(C1258,ResCat!$A$2:$B$268,2,FALSE)</f>
        <v>HMOPMR</v>
      </c>
    </row>
    <row r="1259" spans="3:11" x14ac:dyDescent="0.25">
      <c r="C1259" s="134" t="s">
        <v>144</v>
      </c>
      <c r="D1259" s="134" t="s">
        <v>2</v>
      </c>
      <c r="E1259" s="134" t="s">
        <v>357</v>
      </c>
      <c r="F1259" s="134" t="s">
        <v>310</v>
      </c>
      <c r="G1259" s="134" t="s">
        <v>338</v>
      </c>
      <c r="H1259" s="135">
        <v>68.349999999999994</v>
      </c>
      <c r="I1259" s="135">
        <v>68.349999999999994</v>
      </c>
      <c r="J1259" s="135">
        <v>68.349999999999994</v>
      </c>
      <c r="K1259" t="str">
        <f>VLOOKUP(C1259,ResCat!$A$2:$B$268,2,FALSE)</f>
        <v>HMOPMR</v>
      </c>
    </row>
    <row r="1260" spans="3:11" x14ac:dyDescent="0.25">
      <c r="C1260" s="134" t="s">
        <v>144</v>
      </c>
      <c r="D1260" s="134" t="s">
        <v>2</v>
      </c>
      <c r="E1260" s="134" t="s">
        <v>314</v>
      </c>
      <c r="F1260" s="134" t="s">
        <v>310</v>
      </c>
      <c r="G1260" s="134" t="s">
        <v>356</v>
      </c>
      <c r="H1260" s="135">
        <v>44.6</v>
      </c>
      <c r="I1260" s="135">
        <v>44.6</v>
      </c>
      <c r="J1260" s="135">
        <v>44.6</v>
      </c>
      <c r="K1260" t="str">
        <f>VLOOKUP(C1260,ResCat!$A$2:$B$268,2,FALSE)</f>
        <v>HMOPMR</v>
      </c>
    </row>
    <row r="1261" spans="3:11" x14ac:dyDescent="0.25">
      <c r="C1261" s="134" t="s">
        <v>144</v>
      </c>
      <c r="D1261" s="134" t="s">
        <v>2</v>
      </c>
      <c r="E1261" s="134" t="s">
        <v>339</v>
      </c>
      <c r="F1261" s="134" t="s">
        <v>310</v>
      </c>
      <c r="G1261" s="134" t="s">
        <v>353</v>
      </c>
      <c r="H1261" s="135">
        <v>89.2</v>
      </c>
      <c r="I1261" s="135">
        <v>89.2</v>
      </c>
      <c r="J1261" s="135">
        <v>89.2</v>
      </c>
      <c r="K1261" t="str">
        <f>VLOOKUP(C1261,ResCat!$A$2:$B$268,2,FALSE)</f>
        <v>HMOPMR</v>
      </c>
    </row>
    <row r="1262" spans="3:11" x14ac:dyDescent="0.25">
      <c r="C1262" s="134" t="s">
        <v>144</v>
      </c>
      <c r="D1262" s="134" t="s">
        <v>2</v>
      </c>
      <c r="E1262" s="134" t="s">
        <v>342</v>
      </c>
      <c r="F1262" s="134" t="s">
        <v>310</v>
      </c>
      <c r="G1262" s="134" t="s">
        <v>348</v>
      </c>
      <c r="H1262" s="135">
        <v>397.48</v>
      </c>
      <c r="I1262" s="135">
        <v>397.48</v>
      </c>
      <c r="J1262" s="135">
        <v>397.48</v>
      </c>
      <c r="K1262" t="str">
        <f>VLOOKUP(C1262,ResCat!$A$2:$B$268,2,FALSE)</f>
        <v>HMOPMR</v>
      </c>
    </row>
    <row r="1263" spans="3:11" x14ac:dyDescent="0.25">
      <c r="C1263" s="134" t="s">
        <v>144</v>
      </c>
      <c r="D1263" s="134" t="s">
        <v>2</v>
      </c>
      <c r="E1263" s="134" t="s">
        <v>316</v>
      </c>
      <c r="F1263" s="134" t="s">
        <v>310</v>
      </c>
      <c r="G1263" s="134" t="s">
        <v>313</v>
      </c>
      <c r="H1263" s="135">
        <v>50</v>
      </c>
      <c r="I1263" s="135">
        <v>65</v>
      </c>
      <c r="J1263" s="135">
        <v>65</v>
      </c>
      <c r="K1263" t="str">
        <f>VLOOKUP(C1263,ResCat!$A$2:$B$268,2,FALSE)</f>
        <v>HMOPMR</v>
      </c>
    </row>
    <row r="1264" spans="3:11" x14ac:dyDescent="0.25">
      <c r="C1264" s="134" t="s">
        <v>144</v>
      </c>
      <c r="D1264" s="134" t="s">
        <v>2</v>
      </c>
      <c r="E1264" s="134" t="s">
        <v>318</v>
      </c>
      <c r="F1264" s="134" t="s">
        <v>310</v>
      </c>
      <c r="G1264" s="134" t="s">
        <v>358</v>
      </c>
      <c r="H1264" s="135">
        <v>1625</v>
      </c>
      <c r="I1264" s="135">
        <v>1625</v>
      </c>
      <c r="J1264" s="135">
        <v>1680</v>
      </c>
      <c r="K1264" t="str">
        <f>VLOOKUP(C1264,ResCat!$A$2:$B$268,2,FALSE)</f>
        <v>HMOPMR</v>
      </c>
    </row>
    <row r="1265" spans="3:11" x14ac:dyDescent="0.25">
      <c r="C1265" s="134" t="s">
        <v>144</v>
      </c>
      <c r="D1265" s="134" t="s">
        <v>2</v>
      </c>
      <c r="E1265" s="134" t="s">
        <v>320</v>
      </c>
      <c r="F1265" s="134" t="s">
        <v>310</v>
      </c>
      <c r="G1265" s="134" t="s">
        <v>315</v>
      </c>
      <c r="H1265" s="135">
        <v>50</v>
      </c>
      <c r="I1265" s="135">
        <v>65</v>
      </c>
      <c r="J1265" s="135">
        <v>65</v>
      </c>
      <c r="K1265" t="str">
        <f>VLOOKUP(C1265,ResCat!$A$2:$B$268,2,FALSE)</f>
        <v>HMOPMR</v>
      </c>
    </row>
    <row r="1266" spans="3:11" x14ac:dyDescent="0.25">
      <c r="C1266" s="134" t="s">
        <v>144</v>
      </c>
      <c r="D1266" s="134" t="s">
        <v>2</v>
      </c>
      <c r="E1266" s="134" t="s">
        <v>322</v>
      </c>
      <c r="F1266" s="134" t="s">
        <v>310</v>
      </c>
      <c r="G1266" s="134" t="s">
        <v>341</v>
      </c>
      <c r="H1266" s="135">
        <v>186.5</v>
      </c>
      <c r="I1266" s="135">
        <v>231.5</v>
      </c>
      <c r="J1266" s="135">
        <v>231.5</v>
      </c>
      <c r="K1266" t="str">
        <f>VLOOKUP(C1266,ResCat!$A$2:$B$268,2,FALSE)</f>
        <v>HMOPMR</v>
      </c>
    </row>
    <row r="1267" spans="3:11" x14ac:dyDescent="0.25">
      <c r="C1267" s="134" t="s">
        <v>144</v>
      </c>
      <c r="D1267" s="134" t="s">
        <v>2</v>
      </c>
      <c r="E1267" s="134" t="s">
        <v>324</v>
      </c>
      <c r="F1267" s="134" t="s">
        <v>310</v>
      </c>
      <c r="G1267" s="134" t="s">
        <v>340</v>
      </c>
      <c r="H1267" s="135">
        <v>22.5</v>
      </c>
      <c r="I1267" s="135">
        <v>37.5</v>
      </c>
      <c r="J1267" s="135">
        <v>37.5</v>
      </c>
      <c r="K1267" t="str">
        <f>VLOOKUP(C1267,ResCat!$A$2:$B$268,2,FALSE)</f>
        <v>HMOPMR</v>
      </c>
    </row>
    <row r="1268" spans="3:11" x14ac:dyDescent="0.25">
      <c r="C1268" s="134" t="s">
        <v>144</v>
      </c>
      <c r="D1268" s="134" t="s">
        <v>2</v>
      </c>
      <c r="E1268" s="134" t="s">
        <v>326</v>
      </c>
      <c r="F1268" s="134" t="s">
        <v>310</v>
      </c>
      <c r="G1268" s="134" t="s">
        <v>317</v>
      </c>
      <c r="H1268" s="135">
        <v>50</v>
      </c>
      <c r="I1268" s="135">
        <v>65</v>
      </c>
      <c r="J1268" s="135">
        <v>65</v>
      </c>
      <c r="K1268" t="str">
        <f>VLOOKUP(C1268,ResCat!$A$2:$B$268,2,FALSE)</f>
        <v>HMOPMR</v>
      </c>
    </row>
    <row r="1269" spans="3:11" x14ac:dyDescent="0.25">
      <c r="C1269" s="134" t="s">
        <v>144</v>
      </c>
      <c r="D1269" s="134" t="s">
        <v>1</v>
      </c>
      <c r="E1269" s="134" t="s">
        <v>337</v>
      </c>
      <c r="F1269" s="134" t="s">
        <v>310</v>
      </c>
      <c r="G1269" s="134" t="s">
        <v>311</v>
      </c>
      <c r="H1269" s="135">
        <v>4713.2</v>
      </c>
      <c r="I1269" s="135">
        <v>5336.89</v>
      </c>
      <c r="J1269" s="135">
        <v>5336.89</v>
      </c>
      <c r="K1269" t="str">
        <f>VLOOKUP(C1269,ResCat!$A$2:$B$268,2,FALSE)</f>
        <v>HMOPMR</v>
      </c>
    </row>
    <row r="1270" spans="3:11" x14ac:dyDescent="0.25">
      <c r="C1270" s="134" t="s">
        <v>144</v>
      </c>
      <c r="D1270" s="134" t="s">
        <v>1</v>
      </c>
      <c r="E1270" s="134" t="s">
        <v>347</v>
      </c>
      <c r="F1270" s="134" t="s">
        <v>310</v>
      </c>
      <c r="G1270" s="134" t="s">
        <v>360</v>
      </c>
      <c r="H1270" s="135">
        <v>17.940000000000001</v>
      </c>
      <c r="I1270" s="135">
        <v>119.93</v>
      </c>
      <c r="J1270" s="135">
        <v>119.93</v>
      </c>
      <c r="K1270" t="str">
        <f>VLOOKUP(C1270,ResCat!$A$2:$B$268,2,FALSE)</f>
        <v>HMOPMR</v>
      </c>
    </row>
    <row r="1271" spans="3:11" x14ac:dyDescent="0.25">
      <c r="C1271" s="134" t="s">
        <v>144</v>
      </c>
      <c r="D1271" s="134" t="s">
        <v>1</v>
      </c>
      <c r="E1271" s="134" t="s">
        <v>361</v>
      </c>
      <c r="F1271" s="134" t="s">
        <v>310</v>
      </c>
      <c r="G1271" s="134" t="s">
        <v>355</v>
      </c>
      <c r="H1271" s="135">
        <v>145.80000000000001</v>
      </c>
      <c r="I1271" s="135">
        <v>262</v>
      </c>
      <c r="J1271" s="135">
        <v>262</v>
      </c>
      <c r="K1271" t="str">
        <f>VLOOKUP(C1271,ResCat!$A$2:$B$268,2,FALSE)</f>
        <v>HMOPMR</v>
      </c>
    </row>
    <row r="1272" spans="3:11" x14ac:dyDescent="0.25">
      <c r="C1272" s="134" t="s">
        <v>144</v>
      </c>
      <c r="D1272" s="134" t="s">
        <v>1</v>
      </c>
      <c r="E1272" s="134" t="s">
        <v>339</v>
      </c>
      <c r="F1272" s="134" t="s">
        <v>310</v>
      </c>
      <c r="G1272" s="134" t="s">
        <v>353</v>
      </c>
      <c r="H1272" s="135">
        <v>0</v>
      </c>
      <c r="I1272" s="135">
        <v>54.05</v>
      </c>
      <c r="J1272" s="135">
        <v>54.05</v>
      </c>
      <c r="K1272" t="str">
        <f>VLOOKUP(C1272,ResCat!$A$2:$B$268,2,FALSE)</f>
        <v>HMOPMR</v>
      </c>
    </row>
    <row r="1273" spans="3:11" x14ac:dyDescent="0.25">
      <c r="C1273" s="134" t="s">
        <v>144</v>
      </c>
      <c r="D1273" s="134" t="s">
        <v>1</v>
      </c>
      <c r="E1273" s="134" t="s">
        <v>342</v>
      </c>
      <c r="F1273" s="134" t="s">
        <v>310</v>
      </c>
      <c r="G1273" s="134" t="s">
        <v>348</v>
      </c>
      <c r="H1273" s="135">
        <v>217</v>
      </c>
      <c r="I1273" s="135">
        <v>317</v>
      </c>
      <c r="J1273" s="135">
        <v>317</v>
      </c>
      <c r="K1273" t="str">
        <f>VLOOKUP(C1273,ResCat!$A$2:$B$268,2,FALSE)</f>
        <v>HMOPMR</v>
      </c>
    </row>
    <row r="1274" spans="3:11" x14ac:dyDescent="0.25">
      <c r="C1274" s="134" t="s">
        <v>144</v>
      </c>
      <c r="D1274" s="134" t="s">
        <v>1</v>
      </c>
      <c r="E1274" s="134" t="s">
        <v>316</v>
      </c>
      <c r="F1274" s="134" t="s">
        <v>310</v>
      </c>
      <c r="G1274" s="134" t="s">
        <v>313</v>
      </c>
      <c r="H1274" s="135">
        <v>12.29</v>
      </c>
      <c r="I1274" s="135">
        <v>112.29</v>
      </c>
      <c r="J1274" s="135">
        <v>112.29</v>
      </c>
      <c r="K1274" t="str">
        <f>VLOOKUP(C1274,ResCat!$A$2:$B$268,2,FALSE)</f>
        <v>HMOPMR</v>
      </c>
    </row>
    <row r="1275" spans="3:11" x14ac:dyDescent="0.25">
      <c r="C1275" s="134" t="s">
        <v>144</v>
      </c>
      <c r="D1275" s="134" t="s">
        <v>1</v>
      </c>
      <c r="E1275" s="134" t="s">
        <v>318</v>
      </c>
      <c r="F1275" s="134" t="s">
        <v>310</v>
      </c>
      <c r="G1275" s="134" t="s">
        <v>358</v>
      </c>
      <c r="H1275" s="135">
        <v>498.26</v>
      </c>
      <c r="I1275" s="135">
        <v>498.26</v>
      </c>
      <c r="J1275" s="135">
        <v>498.26</v>
      </c>
      <c r="K1275" t="str">
        <f>VLOOKUP(C1275,ResCat!$A$2:$B$268,2,FALSE)</f>
        <v>HMOPMR</v>
      </c>
    </row>
    <row r="1276" spans="3:11" x14ac:dyDescent="0.25">
      <c r="C1276" s="134" t="s">
        <v>144</v>
      </c>
      <c r="D1276" s="134" t="s">
        <v>1</v>
      </c>
      <c r="E1276" s="134" t="s">
        <v>322</v>
      </c>
      <c r="F1276" s="134" t="s">
        <v>310</v>
      </c>
      <c r="G1276" s="134" t="s">
        <v>341</v>
      </c>
      <c r="H1276" s="135">
        <v>434</v>
      </c>
      <c r="I1276" s="135">
        <v>634</v>
      </c>
      <c r="J1276" s="135">
        <v>634</v>
      </c>
      <c r="K1276" t="str">
        <f>VLOOKUP(C1276,ResCat!$A$2:$B$268,2,FALSE)</f>
        <v>HMOPMR</v>
      </c>
    </row>
    <row r="1277" spans="3:11" x14ac:dyDescent="0.25">
      <c r="C1277" s="134" t="s">
        <v>144</v>
      </c>
      <c r="D1277" s="134" t="s">
        <v>1</v>
      </c>
      <c r="E1277" s="134" t="s">
        <v>324</v>
      </c>
      <c r="F1277" s="134" t="s">
        <v>310</v>
      </c>
      <c r="G1277" s="134" t="s">
        <v>340</v>
      </c>
      <c r="H1277" s="135">
        <v>156.37</v>
      </c>
      <c r="I1277" s="135">
        <v>326.37</v>
      </c>
      <c r="J1277" s="135">
        <v>326.37</v>
      </c>
      <c r="K1277" t="str">
        <f>VLOOKUP(C1277,ResCat!$A$2:$B$268,2,FALSE)</f>
        <v>HMOPMR</v>
      </c>
    </row>
    <row r="1278" spans="3:11" x14ac:dyDescent="0.25">
      <c r="C1278" s="134" t="s">
        <v>71</v>
      </c>
      <c r="D1278" s="134" t="s">
        <v>3</v>
      </c>
      <c r="E1278" s="134" t="s">
        <v>1027</v>
      </c>
      <c r="F1278" s="134" t="s">
        <v>310</v>
      </c>
      <c r="G1278" s="134" t="s">
        <v>311</v>
      </c>
      <c r="H1278" s="135">
        <v>102.4</v>
      </c>
      <c r="I1278" s="135">
        <v>102.4</v>
      </c>
      <c r="J1278" s="135">
        <v>214.44</v>
      </c>
      <c r="K1278" t="str">
        <f>VLOOKUP(C1278,ResCat!$A$2:$B$268,2,FALSE)</f>
        <v>HMFLEX</v>
      </c>
    </row>
    <row r="1279" spans="3:11" x14ac:dyDescent="0.25">
      <c r="C1279" s="134" t="s">
        <v>71</v>
      </c>
      <c r="D1279" s="134" t="s">
        <v>3</v>
      </c>
      <c r="E1279" s="134" t="s">
        <v>1028</v>
      </c>
      <c r="F1279" s="134" t="s">
        <v>310</v>
      </c>
      <c r="G1279" s="134" t="s">
        <v>311</v>
      </c>
      <c r="H1279" s="135">
        <v>165.04</v>
      </c>
      <c r="I1279" s="135">
        <v>165.04</v>
      </c>
      <c r="J1279" s="135">
        <v>299.99</v>
      </c>
      <c r="K1279" t="str">
        <f>VLOOKUP(C1279,ResCat!$A$2:$B$268,2,FALSE)</f>
        <v>HMFLEX</v>
      </c>
    </row>
    <row r="1280" spans="3:11" x14ac:dyDescent="0.25">
      <c r="C1280" s="134" t="s">
        <v>71</v>
      </c>
      <c r="D1280" s="134" t="s">
        <v>3</v>
      </c>
      <c r="E1280" s="134" t="s">
        <v>1029</v>
      </c>
      <c r="F1280" s="134" t="s">
        <v>310</v>
      </c>
      <c r="G1280" s="134" t="s">
        <v>311</v>
      </c>
      <c r="H1280" s="135">
        <v>-824.87000000000012</v>
      </c>
      <c r="I1280" s="135">
        <v>-824.87000000000012</v>
      </c>
      <c r="J1280" s="135">
        <v>-489</v>
      </c>
      <c r="K1280" t="str">
        <f>VLOOKUP(C1280,ResCat!$A$2:$B$268,2,FALSE)</f>
        <v>HMFLEX</v>
      </c>
    </row>
    <row r="1281" spans="3:11" x14ac:dyDescent="0.25">
      <c r="C1281" s="134" t="s">
        <v>71</v>
      </c>
      <c r="D1281" s="134" t="s">
        <v>3</v>
      </c>
      <c r="E1281" s="134" t="s">
        <v>349</v>
      </c>
      <c r="F1281" s="134" t="s">
        <v>310</v>
      </c>
      <c r="G1281" s="134" t="s">
        <v>311</v>
      </c>
      <c r="H1281" s="135">
        <v>-821.77</v>
      </c>
      <c r="I1281" s="135">
        <v>-821.77</v>
      </c>
      <c r="J1281" s="135">
        <v>0</v>
      </c>
      <c r="K1281" t="str">
        <f>VLOOKUP(C1281,ResCat!$A$2:$B$268,2,FALSE)</f>
        <v>HMFLEX</v>
      </c>
    </row>
    <row r="1282" spans="3:11" x14ac:dyDescent="0.25">
      <c r="C1282" s="134" t="s">
        <v>71</v>
      </c>
      <c r="D1282" s="134" t="s">
        <v>3</v>
      </c>
      <c r="E1282" s="134" t="s">
        <v>350</v>
      </c>
      <c r="F1282" s="134" t="s">
        <v>310</v>
      </c>
      <c r="G1282" s="134" t="s">
        <v>311</v>
      </c>
      <c r="H1282" s="135">
        <v>-704.02</v>
      </c>
      <c r="I1282" s="135">
        <v>-671.01</v>
      </c>
      <c r="J1282" s="135">
        <v>-57.009999999999991</v>
      </c>
      <c r="K1282" t="str">
        <f>VLOOKUP(C1282,ResCat!$A$2:$B$268,2,FALSE)</f>
        <v>HMFLEX</v>
      </c>
    </row>
    <row r="1283" spans="3:11" x14ac:dyDescent="0.25">
      <c r="C1283" s="134" t="s">
        <v>71</v>
      </c>
      <c r="D1283" s="134" t="s">
        <v>3</v>
      </c>
      <c r="E1283" s="134" t="s">
        <v>359</v>
      </c>
      <c r="F1283" s="134" t="s">
        <v>310</v>
      </c>
      <c r="G1283" s="134" t="s">
        <v>311</v>
      </c>
      <c r="H1283" s="135">
        <v>87.17</v>
      </c>
      <c r="I1283" s="135">
        <v>87.17</v>
      </c>
      <c r="J1283" s="135">
        <v>87.17</v>
      </c>
      <c r="K1283" t="str">
        <f>VLOOKUP(C1283,ResCat!$A$2:$B$268,2,FALSE)</f>
        <v>HMFLEX</v>
      </c>
    </row>
    <row r="1284" spans="3:11" x14ac:dyDescent="0.25">
      <c r="C1284" s="134" t="s">
        <v>71</v>
      </c>
      <c r="D1284" s="134" t="s">
        <v>3</v>
      </c>
      <c r="E1284" s="134" t="s">
        <v>354</v>
      </c>
      <c r="F1284" s="134" t="s">
        <v>310</v>
      </c>
      <c r="G1284" s="134" t="s">
        <v>311</v>
      </c>
      <c r="H1284" s="135">
        <v>128.76</v>
      </c>
      <c r="I1284" s="135">
        <v>128.76</v>
      </c>
      <c r="J1284" s="135">
        <v>169.73000000000002</v>
      </c>
      <c r="K1284" t="str">
        <f>VLOOKUP(C1284,ResCat!$A$2:$B$268,2,FALSE)</f>
        <v>HMFLEX</v>
      </c>
    </row>
    <row r="1285" spans="3:11" x14ac:dyDescent="0.25">
      <c r="C1285" s="134" t="s">
        <v>71</v>
      </c>
      <c r="D1285" s="134" t="s">
        <v>3</v>
      </c>
      <c r="E1285" s="134" t="s">
        <v>366</v>
      </c>
      <c r="F1285" s="134" t="s">
        <v>310</v>
      </c>
      <c r="G1285" s="134" t="s">
        <v>311</v>
      </c>
      <c r="H1285" s="135">
        <v>227.40999999999997</v>
      </c>
      <c r="I1285" s="135">
        <v>227.40999999999997</v>
      </c>
      <c r="J1285" s="135">
        <v>213.64</v>
      </c>
      <c r="K1285" t="str">
        <f>VLOOKUP(C1285,ResCat!$A$2:$B$268,2,FALSE)</f>
        <v>HMFLEX</v>
      </c>
    </row>
    <row r="1286" spans="3:11" x14ac:dyDescent="0.25">
      <c r="C1286" s="134" t="s">
        <v>71</v>
      </c>
      <c r="D1286" s="134" t="s">
        <v>3</v>
      </c>
      <c r="E1286" s="134" t="s">
        <v>337</v>
      </c>
      <c r="F1286" s="134" t="s">
        <v>310</v>
      </c>
      <c r="G1286" s="134" t="s">
        <v>311</v>
      </c>
      <c r="H1286" s="135">
        <v>-172.74</v>
      </c>
      <c r="I1286" s="135">
        <v>-172.74</v>
      </c>
      <c r="J1286" s="135">
        <v>-470.36999999999995</v>
      </c>
      <c r="K1286" t="str">
        <f>VLOOKUP(C1286,ResCat!$A$2:$B$268,2,FALSE)</f>
        <v>HMFLEX</v>
      </c>
    </row>
    <row r="1287" spans="3:11" x14ac:dyDescent="0.25">
      <c r="C1287" s="134" t="s">
        <v>71</v>
      </c>
      <c r="D1287" s="134" t="s">
        <v>3</v>
      </c>
      <c r="E1287" s="134" t="s">
        <v>352</v>
      </c>
      <c r="F1287" s="134" t="s">
        <v>310</v>
      </c>
      <c r="G1287" s="134" t="s">
        <v>351</v>
      </c>
      <c r="H1287" s="135">
        <v>-1177.74</v>
      </c>
      <c r="I1287" s="135">
        <v>-1177.74</v>
      </c>
      <c r="J1287" s="135">
        <v>491.30999999999995</v>
      </c>
      <c r="K1287" t="str">
        <f>VLOOKUP(C1287,ResCat!$A$2:$B$268,2,FALSE)</f>
        <v>HMFLEX</v>
      </c>
    </row>
    <row r="1288" spans="3:11" x14ac:dyDescent="0.25">
      <c r="C1288" s="134" t="s">
        <v>71</v>
      </c>
      <c r="D1288" s="134" t="s">
        <v>3</v>
      </c>
      <c r="E1288" s="134" t="s">
        <v>347</v>
      </c>
      <c r="F1288" s="134" t="s">
        <v>310</v>
      </c>
      <c r="G1288" s="134" t="s">
        <v>360</v>
      </c>
      <c r="H1288" s="135">
        <v>-1511.6299999999999</v>
      </c>
      <c r="I1288" s="135">
        <v>-1561.6299999999999</v>
      </c>
      <c r="J1288" s="135">
        <v>-228.31000000000037</v>
      </c>
      <c r="K1288" t="str">
        <f>VLOOKUP(C1288,ResCat!$A$2:$B$268,2,FALSE)</f>
        <v>HMFLEX</v>
      </c>
    </row>
    <row r="1289" spans="3:11" x14ac:dyDescent="0.25">
      <c r="C1289" s="134" t="s">
        <v>71</v>
      </c>
      <c r="D1289" s="134" t="s">
        <v>3</v>
      </c>
      <c r="E1289" s="134" t="s">
        <v>361</v>
      </c>
      <c r="F1289" s="134" t="s">
        <v>310</v>
      </c>
      <c r="G1289" s="134" t="s">
        <v>355</v>
      </c>
      <c r="H1289" s="135">
        <v>999.1400000000001</v>
      </c>
      <c r="I1289" s="135">
        <v>1079.5500000000002</v>
      </c>
      <c r="J1289" s="135">
        <v>2767.9400000000005</v>
      </c>
      <c r="K1289" t="str">
        <f>VLOOKUP(C1289,ResCat!$A$2:$B$268,2,FALSE)</f>
        <v>HMFLEX</v>
      </c>
    </row>
    <row r="1290" spans="3:11" x14ac:dyDescent="0.25">
      <c r="C1290" s="134" t="s">
        <v>71</v>
      </c>
      <c r="D1290" s="134" t="s">
        <v>3</v>
      </c>
      <c r="E1290" s="134" t="s">
        <v>312</v>
      </c>
      <c r="F1290" s="134" t="s">
        <v>310</v>
      </c>
      <c r="G1290" s="134" t="s">
        <v>364</v>
      </c>
      <c r="H1290" s="135">
        <v>307.10000000000002</v>
      </c>
      <c r="I1290" s="135">
        <v>357.1</v>
      </c>
      <c r="J1290" s="135">
        <v>4750.21</v>
      </c>
      <c r="K1290" t="str">
        <f>VLOOKUP(C1290,ResCat!$A$2:$B$268,2,FALSE)</f>
        <v>HMFLEX</v>
      </c>
    </row>
    <row r="1291" spans="3:11" x14ac:dyDescent="0.25">
      <c r="C1291" s="134" t="s">
        <v>71</v>
      </c>
      <c r="D1291" s="134" t="s">
        <v>3</v>
      </c>
      <c r="E1291" s="134" t="s">
        <v>357</v>
      </c>
      <c r="F1291" s="134" t="s">
        <v>310</v>
      </c>
      <c r="G1291" s="134" t="s">
        <v>338</v>
      </c>
      <c r="H1291" s="135">
        <v>375.53999999999996</v>
      </c>
      <c r="I1291" s="135">
        <v>450.53999999999996</v>
      </c>
      <c r="J1291" s="135">
        <v>697.2600000000001</v>
      </c>
      <c r="K1291" t="str">
        <f>VLOOKUP(C1291,ResCat!$A$2:$B$268,2,FALSE)</f>
        <v>HMFLEX</v>
      </c>
    </row>
    <row r="1292" spans="3:11" x14ac:dyDescent="0.25">
      <c r="C1292" s="134" t="s">
        <v>71</v>
      </c>
      <c r="D1292" s="134" t="s">
        <v>3</v>
      </c>
      <c r="E1292" s="134" t="s">
        <v>314</v>
      </c>
      <c r="F1292" s="134" t="s">
        <v>310</v>
      </c>
      <c r="G1292" s="134" t="s">
        <v>356</v>
      </c>
      <c r="H1292" s="135">
        <v>1747.5500000000002</v>
      </c>
      <c r="I1292" s="135">
        <v>1947.5500000000002</v>
      </c>
      <c r="J1292" s="135">
        <v>615.65</v>
      </c>
      <c r="K1292" t="str">
        <f>VLOOKUP(C1292,ResCat!$A$2:$B$268,2,FALSE)</f>
        <v>HMFLEX</v>
      </c>
    </row>
    <row r="1293" spans="3:11" x14ac:dyDescent="0.25">
      <c r="C1293" s="134" t="s">
        <v>71</v>
      </c>
      <c r="D1293" s="134" t="s">
        <v>3</v>
      </c>
      <c r="E1293" s="134" t="s">
        <v>339</v>
      </c>
      <c r="F1293" s="134" t="s">
        <v>310</v>
      </c>
      <c r="G1293" s="134" t="s">
        <v>353</v>
      </c>
      <c r="H1293" s="135">
        <v>-460.05999999999989</v>
      </c>
      <c r="I1293" s="135">
        <v>-435.05999999999989</v>
      </c>
      <c r="J1293" s="135">
        <v>259.18</v>
      </c>
      <c r="K1293" t="str">
        <f>VLOOKUP(C1293,ResCat!$A$2:$B$268,2,FALSE)</f>
        <v>HMFLEX</v>
      </c>
    </row>
    <row r="1294" spans="3:11" x14ac:dyDescent="0.25">
      <c r="C1294" s="134" t="s">
        <v>71</v>
      </c>
      <c r="D1294" s="134" t="s">
        <v>3</v>
      </c>
      <c r="E1294" s="134" t="s">
        <v>342</v>
      </c>
      <c r="F1294" s="134" t="s">
        <v>310</v>
      </c>
      <c r="G1294" s="134" t="s">
        <v>348</v>
      </c>
      <c r="H1294" s="135">
        <v>289.77000000000004</v>
      </c>
      <c r="I1294" s="135">
        <v>289.77000000000004</v>
      </c>
      <c r="J1294" s="135">
        <v>556.13</v>
      </c>
      <c r="K1294" t="str">
        <f>VLOOKUP(C1294,ResCat!$A$2:$B$268,2,FALSE)</f>
        <v>HMFLEX</v>
      </c>
    </row>
    <row r="1295" spans="3:11" x14ac:dyDescent="0.25">
      <c r="C1295" s="134" t="s">
        <v>71</v>
      </c>
      <c r="D1295" s="134" t="s">
        <v>3</v>
      </c>
      <c r="E1295" s="134" t="s">
        <v>316</v>
      </c>
      <c r="F1295" s="134" t="s">
        <v>310</v>
      </c>
      <c r="G1295" s="134" t="s">
        <v>313</v>
      </c>
      <c r="H1295" s="135">
        <v>-121.56000000000002</v>
      </c>
      <c r="I1295" s="135">
        <v>-121.56000000000002</v>
      </c>
      <c r="J1295" s="135">
        <v>-135.98999999999995</v>
      </c>
      <c r="K1295" t="str">
        <f>VLOOKUP(C1295,ResCat!$A$2:$B$268,2,FALSE)</f>
        <v>HMFLEX</v>
      </c>
    </row>
    <row r="1296" spans="3:11" x14ac:dyDescent="0.25">
      <c r="C1296" s="134" t="s">
        <v>71</v>
      </c>
      <c r="D1296" s="134" t="s">
        <v>3</v>
      </c>
      <c r="E1296" s="134" t="s">
        <v>318</v>
      </c>
      <c r="F1296" s="134" t="s">
        <v>310</v>
      </c>
      <c r="G1296" s="134" t="s">
        <v>358</v>
      </c>
      <c r="H1296" s="135">
        <v>-556.6</v>
      </c>
      <c r="I1296" s="135">
        <v>-631.6</v>
      </c>
      <c r="J1296" s="135">
        <v>-1753.9400000000003</v>
      </c>
      <c r="K1296" t="str">
        <f>VLOOKUP(C1296,ResCat!$A$2:$B$268,2,FALSE)</f>
        <v>HMFLEX</v>
      </c>
    </row>
    <row r="1297" spans="3:11" x14ac:dyDescent="0.25">
      <c r="C1297" s="134" t="s">
        <v>71</v>
      </c>
      <c r="D1297" s="134" t="s">
        <v>3</v>
      </c>
      <c r="E1297" s="134" t="s">
        <v>320</v>
      </c>
      <c r="F1297" s="134" t="s">
        <v>310</v>
      </c>
      <c r="G1297" s="134" t="s">
        <v>315</v>
      </c>
      <c r="H1297" s="135">
        <v>-9545.5999999999985</v>
      </c>
      <c r="I1297" s="135">
        <v>-9545.5999999999985</v>
      </c>
      <c r="J1297" s="135">
        <v>-16758.230000000003</v>
      </c>
      <c r="K1297" t="str">
        <f>VLOOKUP(C1297,ResCat!$A$2:$B$268,2,FALSE)</f>
        <v>HMFLEX</v>
      </c>
    </row>
    <row r="1298" spans="3:11" x14ac:dyDescent="0.25">
      <c r="C1298" s="134" t="s">
        <v>71</v>
      </c>
      <c r="D1298" s="134" t="s">
        <v>3</v>
      </c>
      <c r="E1298" s="134" t="s">
        <v>322</v>
      </c>
      <c r="F1298" s="134" t="s">
        <v>310</v>
      </c>
      <c r="G1298" s="134" t="s">
        <v>341</v>
      </c>
      <c r="H1298" s="135">
        <v>-59.830000000000041</v>
      </c>
      <c r="I1298" s="135">
        <v>-353.28000000000003</v>
      </c>
      <c r="J1298" s="135">
        <v>206.39</v>
      </c>
      <c r="K1298" t="str">
        <f>VLOOKUP(C1298,ResCat!$A$2:$B$268,2,FALSE)</f>
        <v>HMFLEX</v>
      </c>
    </row>
    <row r="1299" spans="3:11" x14ac:dyDescent="0.25">
      <c r="C1299" s="134" t="s">
        <v>71</v>
      </c>
      <c r="D1299" s="134" t="s">
        <v>3</v>
      </c>
      <c r="E1299" s="134" t="s">
        <v>324</v>
      </c>
      <c r="F1299" s="134" t="s">
        <v>310</v>
      </c>
      <c r="G1299" s="134" t="s">
        <v>340</v>
      </c>
      <c r="H1299" s="135">
        <v>1295.4700000000003</v>
      </c>
      <c r="I1299" s="135">
        <v>1075.0900000000001</v>
      </c>
      <c r="J1299" s="135">
        <v>1377.04</v>
      </c>
      <c r="K1299" t="str">
        <f>VLOOKUP(C1299,ResCat!$A$2:$B$268,2,FALSE)</f>
        <v>HMFLEX</v>
      </c>
    </row>
    <row r="1300" spans="3:11" x14ac:dyDescent="0.25">
      <c r="C1300" s="134" t="s">
        <v>71</v>
      </c>
      <c r="D1300" s="134" t="s">
        <v>3</v>
      </c>
      <c r="E1300" s="134" t="s">
        <v>326</v>
      </c>
      <c r="F1300" s="134" t="s">
        <v>310</v>
      </c>
      <c r="G1300" s="134" t="s">
        <v>317</v>
      </c>
      <c r="H1300" s="135">
        <v>387.21</v>
      </c>
      <c r="I1300" s="135">
        <v>327.09000000000009</v>
      </c>
      <c r="J1300" s="135">
        <v>1555.53</v>
      </c>
      <c r="K1300" t="str">
        <f>VLOOKUP(C1300,ResCat!$A$2:$B$268,2,FALSE)</f>
        <v>HMFLEX</v>
      </c>
    </row>
    <row r="1301" spans="3:11" x14ac:dyDescent="0.25">
      <c r="C1301" s="134" t="s">
        <v>71</v>
      </c>
      <c r="D1301" s="134" t="s">
        <v>3</v>
      </c>
      <c r="E1301" s="134" t="s">
        <v>328</v>
      </c>
      <c r="F1301" s="134" t="s">
        <v>310</v>
      </c>
      <c r="G1301" s="134" t="s">
        <v>319</v>
      </c>
      <c r="H1301" s="135">
        <v>6847.8099999999986</v>
      </c>
      <c r="I1301" s="135">
        <v>6415.9399999999987</v>
      </c>
      <c r="J1301" s="135">
        <v>5693.71</v>
      </c>
      <c r="K1301" t="str">
        <f>VLOOKUP(C1301,ResCat!$A$2:$B$268,2,FALSE)</f>
        <v>HMFLEX</v>
      </c>
    </row>
    <row r="1302" spans="3:11" x14ac:dyDescent="0.25">
      <c r="C1302" s="134" t="s">
        <v>71</v>
      </c>
      <c r="D1302" s="134" t="s">
        <v>3</v>
      </c>
      <c r="E1302" s="134" t="s">
        <v>330</v>
      </c>
      <c r="F1302" s="134" t="s">
        <v>310</v>
      </c>
      <c r="G1302" s="134" t="s">
        <v>321</v>
      </c>
      <c r="H1302" s="135">
        <v>2880.4699999999993</v>
      </c>
      <c r="I1302" s="135">
        <v>2618.89</v>
      </c>
      <c r="J1302" s="135">
        <v>9385.8900000000012</v>
      </c>
      <c r="K1302" t="str">
        <f>VLOOKUP(C1302,ResCat!$A$2:$B$268,2,FALSE)</f>
        <v>HMFLEX</v>
      </c>
    </row>
    <row r="1303" spans="3:11" x14ac:dyDescent="0.25">
      <c r="C1303" s="134" t="s">
        <v>71</v>
      </c>
      <c r="D1303" s="134" t="s">
        <v>3</v>
      </c>
      <c r="E1303" s="134" t="s">
        <v>332</v>
      </c>
      <c r="F1303" s="134" t="s">
        <v>310</v>
      </c>
      <c r="G1303" s="134" t="s">
        <v>323</v>
      </c>
      <c r="H1303" s="135">
        <v>19422.819999999996</v>
      </c>
      <c r="I1303" s="135">
        <v>18961.449999999993</v>
      </c>
      <c r="J1303" s="135">
        <v>30255</v>
      </c>
      <c r="K1303" t="str">
        <f>VLOOKUP(C1303,ResCat!$A$2:$B$268,2,FALSE)</f>
        <v>HMFLEX</v>
      </c>
    </row>
    <row r="1304" spans="3:11" x14ac:dyDescent="0.25">
      <c r="C1304" s="134" t="s">
        <v>71</v>
      </c>
      <c r="D1304" s="134" t="s">
        <v>3</v>
      </c>
      <c r="E1304" s="134" t="s">
        <v>335</v>
      </c>
      <c r="F1304" s="134" t="s">
        <v>310</v>
      </c>
      <c r="G1304" s="134" t="s">
        <v>325</v>
      </c>
      <c r="H1304" s="135">
        <v>7487.3400000000011</v>
      </c>
      <c r="I1304" s="135">
        <v>7749.6100000000006</v>
      </c>
      <c r="J1304" s="135">
        <v>11756.18</v>
      </c>
      <c r="K1304" t="str">
        <f>VLOOKUP(C1304,ResCat!$A$2:$B$268,2,FALSE)</f>
        <v>HMFLEX</v>
      </c>
    </row>
    <row r="1305" spans="3:11" x14ac:dyDescent="0.25">
      <c r="C1305" s="134" t="s">
        <v>71</v>
      </c>
      <c r="D1305" s="134" t="s">
        <v>3</v>
      </c>
      <c r="E1305" s="134" t="s">
        <v>4</v>
      </c>
      <c r="F1305" s="134" t="s">
        <v>310</v>
      </c>
      <c r="G1305" s="134" t="s">
        <v>327</v>
      </c>
      <c r="H1305" s="135">
        <v>31977.879999999994</v>
      </c>
      <c r="I1305" s="135">
        <v>32043.579999999991</v>
      </c>
      <c r="J1305" s="135">
        <v>25902.740000000045</v>
      </c>
      <c r="K1305" t="str">
        <f>VLOOKUP(C1305,ResCat!$A$2:$B$268,2,FALSE)</f>
        <v>HMFLEX</v>
      </c>
    </row>
    <row r="1306" spans="3:11" x14ac:dyDescent="0.25">
      <c r="C1306" s="134" t="s">
        <v>71</v>
      </c>
      <c r="D1306" s="134" t="s">
        <v>3</v>
      </c>
      <c r="E1306" s="134" t="s">
        <v>511</v>
      </c>
      <c r="F1306" s="134" t="s">
        <v>310</v>
      </c>
      <c r="G1306" s="134" t="s">
        <v>329</v>
      </c>
      <c r="H1306" s="135">
        <v>40734.239999999976</v>
      </c>
      <c r="I1306" s="135">
        <v>41119.809999999976</v>
      </c>
      <c r="J1306" s="135">
        <v>72502.240000000005</v>
      </c>
      <c r="K1306" t="str">
        <f>VLOOKUP(C1306,ResCat!$A$2:$B$268,2,FALSE)</f>
        <v>HMFLEX</v>
      </c>
    </row>
    <row r="1307" spans="3:11" x14ac:dyDescent="0.25">
      <c r="C1307" s="134" t="s">
        <v>71</v>
      </c>
      <c r="D1307" s="134" t="s">
        <v>3</v>
      </c>
      <c r="E1307" s="134" t="s">
        <v>969</v>
      </c>
      <c r="F1307" s="134" t="s">
        <v>310</v>
      </c>
      <c r="G1307" s="134" t="s">
        <v>331</v>
      </c>
      <c r="H1307" s="135">
        <v>59458.550000000068</v>
      </c>
      <c r="I1307" s="135">
        <v>60252.500000000065</v>
      </c>
      <c r="J1307" s="135">
        <v>89748.239999999947</v>
      </c>
      <c r="K1307" t="str">
        <f>VLOOKUP(C1307,ResCat!$A$2:$B$268,2,FALSE)</f>
        <v>HMFLEX</v>
      </c>
    </row>
    <row r="1308" spans="3:11" x14ac:dyDescent="0.25">
      <c r="C1308" s="134" t="s">
        <v>71</v>
      </c>
      <c r="D1308" s="134" t="s">
        <v>3</v>
      </c>
      <c r="E1308" s="134" t="s">
        <v>961</v>
      </c>
      <c r="F1308" s="134" t="s">
        <v>310</v>
      </c>
      <c r="G1308" s="134" t="s">
        <v>334</v>
      </c>
      <c r="H1308" s="135">
        <v>99065.230000000025</v>
      </c>
      <c r="I1308" s="135">
        <v>102200.22000000002</v>
      </c>
      <c r="J1308" s="135">
        <v>143696.40000000005</v>
      </c>
      <c r="K1308" t="str">
        <f>VLOOKUP(C1308,ResCat!$A$2:$B$268,2,FALSE)</f>
        <v>HMFLEX</v>
      </c>
    </row>
    <row r="1309" spans="3:11" x14ac:dyDescent="0.25">
      <c r="C1309" s="134" t="s">
        <v>71</v>
      </c>
      <c r="D1309" s="134" t="s">
        <v>3</v>
      </c>
      <c r="E1309" s="134" t="s">
        <v>970</v>
      </c>
      <c r="F1309" s="134" t="s">
        <v>310</v>
      </c>
      <c r="G1309" s="134" t="s">
        <v>333</v>
      </c>
      <c r="H1309" s="135">
        <v>227171.42000000025</v>
      </c>
      <c r="I1309" s="135">
        <v>229818.75000000032</v>
      </c>
      <c r="J1309" s="135">
        <v>377061.41999999975</v>
      </c>
      <c r="K1309" t="str">
        <f>VLOOKUP(C1309,ResCat!$A$2:$B$268,2,FALSE)</f>
        <v>HMFLEX</v>
      </c>
    </row>
    <row r="1310" spans="3:11" x14ac:dyDescent="0.25">
      <c r="C1310" s="134" t="s">
        <v>71</v>
      </c>
      <c r="D1310" s="134" t="s">
        <v>3</v>
      </c>
      <c r="E1310" s="134" t="s">
        <v>1023</v>
      </c>
      <c r="F1310" s="134" t="s">
        <v>310</v>
      </c>
      <c r="G1310" s="134" t="s">
        <v>308</v>
      </c>
      <c r="H1310" s="135">
        <v>255253.37000000014</v>
      </c>
      <c r="I1310" s="135">
        <v>257984.54000000012</v>
      </c>
      <c r="J1310" s="135">
        <v>522271.58999999851</v>
      </c>
      <c r="K1310" t="str">
        <f>VLOOKUP(C1310,ResCat!$A$2:$B$268,2,FALSE)</f>
        <v>HMFLEX</v>
      </c>
    </row>
    <row r="1311" spans="3:11" x14ac:dyDescent="0.25">
      <c r="C1311" s="134" t="s">
        <v>71</v>
      </c>
      <c r="D1311" s="134" t="s">
        <v>0</v>
      </c>
      <c r="E1311" s="134" t="s">
        <v>1026</v>
      </c>
      <c r="F1311" s="134" t="s">
        <v>310</v>
      </c>
      <c r="G1311" s="134" t="s">
        <v>311</v>
      </c>
      <c r="H1311" s="135">
        <v>-3604.4</v>
      </c>
      <c r="I1311" s="135">
        <v>-3604.4</v>
      </c>
      <c r="J1311" s="135">
        <v>-8920.5300000000007</v>
      </c>
      <c r="K1311" t="str">
        <f>VLOOKUP(C1311,ResCat!$A$2:$B$268,2,FALSE)</f>
        <v>HMFLEX</v>
      </c>
    </row>
    <row r="1312" spans="3:11" x14ac:dyDescent="0.25">
      <c r="C1312" s="134" t="s">
        <v>71</v>
      </c>
      <c r="D1312" s="134" t="s">
        <v>0</v>
      </c>
      <c r="E1312" s="134" t="s">
        <v>366</v>
      </c>
      <c r="F1312" s="134" t="s">
        <v>310</v>
      </c>
      <c r="G1312" s="134" t="s">
        <v>311</v>
      </c>
      <c r="H1312" s="135">
        <v>-53016</v>
      </c>
      <c r="I1312" s="135">
        <v>-53366</v>
      </c>
      <c r="J1312" s="135">
        <v>-214443.61</v>
      </c>
      <c r="K1312" t="str">
        <f>VLOOKUP(C1312,ResCat!$A$2:$B$268,2,FALSE)</f>
        <v>HMFLEX</v>
      </c>
    </row>
    <row r="1313" spans="3:11" x14ac:dyDescent="0.25">
      <c r="C1313" s="134" t="s">
        <v>71</v>
      </c>
      <c r="D1313" s="134" t="s">
        <v>0</v>
      </c>
      <c r="E1313" s="134" t="s">
        <v>352</v>
      </c>
      <c r="F1313" s="134" t="s">
        <v>310</v>
      </c>
      <c r="G1313" s="134" t="s">
        <v>351</v>
      </c>
      <c r="H1313" s="135">
        <v>-1529.9400000000005</v>
      </c>
      <c r="I1313" s="135">
        <v>-1029.9400000000005</v>
      </c>
      <c r="J1313" s="135">
        <v>-27353.08</v>
      </c>
      <c r="K1313" t="str">
        <f>VLOOKUP(C1313,ResCat!$A$2:$B$268,2,FALSE)</f>
        <v>HMFLEX</v>
      </c>
    </row>
    <row r="1314" spans="3:11" x14ac:dyDescent="0.25">
      <c r="C1314" s="134" t="s">
        <v>71</v>
      </c>
      <c r="D1314" s="134" t="s">
        <v>0</v>
      </c>
      <c r="E1314" s="134" t="s">
        <v>347</v>
      </c>
      <c r="F1314" s="134" t="s">
        <v>310</v>
      </c>
      <c r="G1314" s="134" t="s">
        <v>360</v>
      </c>
      <c r="H1314" s="135">
        <v>-38177.64</v>
      </c>
      <c r="I1314" s="135">
        <v>-38177.64</v>
      </c>
      <c r="J1314" s="135">
        <v>0</v>
      </c>
      <c r="K1314" t="str">
        <f>VLOOKUP(C1314,ResCat!$A$2:$B$268,2,FALSE)</f>
        <v>HMFLEX</v>
      </c>
    </row>
    <row r="1315" spans="3:11" x14ac:dyDescent="0.25">
      <c r="C1315" s="134" t="s">
        <v>71</v>
      </c>
      <c r="D1315" s="134" t="s">
        <v>0</v>
      </c>
      <c r="E1315" s="134" t="s">
        <v>361</v>
      </c>
      <c r="F1315" s="134" t="s">
        <v>310</v>
      </c>
      <c r="G1315" s="134" t="s">
        <v>355</v>
      </c>
      <c r="H1315" s="135">
        <v>-10448</v>
      </c>
      <c r="I1315" s="135">
        <v>-10648</v>
      </c>
      <c r="J1315" s="135">
        <v>-19937.03</v>
      </c>
      <c r="K1315" t="str">
        <f>VLOOKUP(C1315,ResCat!$A$2:$B$268,2,FALSE)</f>
        <v>HMFLEX</v>
      </c>
    </row>
    <row r="1316" spans="3:11" x14ac:dyDescent="0.25">
      <c r="C1316" s="134" t="s">
        <v>71</v>
      </c>
      <c r="D1316" s="134" t="s">
        <v>0</v>
      </c>
      <c r="E1316" s="134" t="s">
        <v>312</v>
      </c>
      <c r="F1316" s="134" t="s">
        <v>310</v>
      </c>
      <c r="G1316" s="134" t="s">
        <v>364</v>
      </c>
      <c r="H1316" s="135">
        <v>-48736</v>
      </c>
      <c r="I1316" s="135">
        <v>-48936</v>
      </c>
      <c r="J1316" s="135">
        <v>-97757</v>
      </c>
      <c r="K1316" t="str">
        <f>VLOOKUP(C1316,ResCat!$A$2:$B$268,2,FALSE)</f>
        <v>HMFLEX</v>
      </c>
    </row>
    <row r="1317" spans="3:11" x14ac:dyDescent="0.25">
      <c r="C1317" s="134" t="s">
        <v>71</v>
      </c>
      <c r="D1317" s="134" t="s">
        <v>0</v>
      </c>
      <c r="E1317" s="134" t="s">
        <v>357</v>
      </c>
      <c r="F1317" s="134" t="s">
        <v>310</v>
      </c>
      <c r="G1317" s="134" t="s">
        <v>338</v>
      </c>
      <c r="H1317" s="135">
        <v>-12431.529999999999</v>
      </c>
      <c r="I1317" s="135">
        <v>-12431.529999999999</v>
      </c>
      <c r="J1317" s="135">
        <v>0</v>
      </c>
      <c r="K1317" t="str">
        <f>VLOOKUP(C1317,ResCat!$A$2:$B$268,2,FALSE)</f>
        <v>HMFLEX</v>
      </c>
    </row>
    <row r="1318" spans="3:11" x14ac:dyDescent="0.25">
      <c r="C1318" s="134" t="s">
        <v>71</v>
      </c>
      <c r="D1318" s="134" t="s">
        <v>0</v>
      </c>
      <c r="E1318" s="134" t="s">
        <v>314</v>
      </c>
      <c r="F1318" s="134" t="s">
        <v>310</v>
      </c>
      <c r="G1318" s="134" t="s">
        <v>356</v>
      </c>
      <c r="H1318" s="135">
        <v>32255</v>
      </c>
      <c r="I1318" s="135">
        <v>32255</v>
      </c>
      <c r="J1318" s="135">
        <v>41540.75</v>
      </c>
      <c r="K1318" t="str">
        <f>VLOOKUP(C1318,ResCat!$A$2:$B$268,2,FALSE)</f>
        <v>HMFLEX</v>
      </c>
    </row>
    <row r="1319" spans="3:11" x14ac:dyDescent="0.25">
      <c r="C1319" s="134" t="s">
        <v>71</v>
      </c>
      <c r="D1319" s="134" t="s">
        <v>0</v>
      </c>
      <c r="E1319" s="134" t="s">
        <v>339</v>
      </c>
      <c r="F1319" s="134" t="s">
        <v>310</v>
      </c>
      <c r="G1319" s="134" t="s">
        <v>353</v>
      </c>
      <c r="H1319" s="135">
        <v>30967</v>
      </c>
      <c r="I1319" s="135">
        <v>30967</v>
      </c>
      <c r="J1319" s="135">
        <v>-31173.089999999997</v>
      </c>
      <c r="K1319" t="str">
        <f>VLOOKUP(C1319,ResCat!$A$2:$B$268,2,FALSE)</f>
        <v>HMFLEX</v>
      </c>
    </row>
    <row r="1320" spans="3:11" x14ac:dyDescent="0.25">
      <c r="C1320" s="134" t="s">
        <v>71</v>
      </c>
      <c r="D1320" s="134" t="s">
        <v>0</v>
      </c>
      <c r="E1320" s="134" t="s">
        <v>316</v>
      </c>
      <c r="F1320" s="134" t="s">
        <v>310</v>
      </c>
      <c r="G1320" s="134" t="s">
        <v>313</v>
      </c>
      <c r="H1320" s="135">
        <v>102241</v>
      </c>
      <c r="I1320" s="135">
        <v>102441</v>
      </c>
      <c r="J1320" s="135">
        <v>493246.43999999994</v>
      </c>
      <c r="K1320" t="str">
        <f>VLOOKUP(C1320,ResCat!$A$2:$B$268,2,FALSE)</f>
        <v>HMFLEX</v>
      </c>
    </row>
    <row r="1321" spans="3:11" x14ac:dyDescent="0.25">
      <c r="C1321" s="134" t="s">
        <v>71</v>
      </c>
      <c r="D1321" s="134" t="s">
        <v>0</v>
      </c>
      <c r="E1321" s="134" t="s">
        <v>322</v>
      </c>
      <c r="F1321" s="134" t="s">
        <v>310</v>
      </c>
      <c r="G1321" s="134" t="s">
        <v>341</v>
      </c>
      <c r="H1321" s="135">
        <v>-16856.620000000003</v>
      </c>
      <c r="I1321" s="135">
        <v>-14396.620000000003</v>
      </c>
      <c r="J1321" s="135">
        <v>240290.86</v>
      </c>
      <c r="K1321" t="str">
        <f>VLOOKUP(C1321,ResCat!$A$2:$B$268,2,FALSE)</f>
        <v>HMFLEX</v>
      </c>
    </row>
    <row r="1322" spans="3:11" x14ac:dyDescent="0.25">
      <c r="C1322" s="134" t="s">
        <v>71</v>
      </c>
      <c r="D1322" s="134" t="s">
        <v>0</v>
      </c>
      <c r="E1322" s="134" t="s">
        <v>326</v>
      </c>
      <c r="F1322" s="134" t="s">
        <v>310</v>
      </c>
      <c r="G1322" s="134" t="s">
        <v>317</v>
      </c>
      <c r="H1322" s="135">
        <v>155432.29</v>
      </c>
      <c r="I1322" s="135">
        <v>190118.29</v>
      </c>
      <c r="J1322" s="135">
        <v>272164.24</v>
      </c>
      <c r="K1322" t="str">
        <f>VLOOKUP(C1322,ResCat!$A$2:$B$268,2,FALSE)</f>
        <v>HMFLEX</v>
      </c>
    </row>
    <row r="1323" spans="3:11" x14ac:dyDescent="0.25">
      <c r="C1323" s="134" t="s">
        <v>71</v>
      </c>
      <c r="D1323" s="134" t="s">
        <v>0</v>
      </c>
      <c r="E1323" s="134" t="s">
        <v>330</v>
      </c>
      <c r="F1323" s="134" t="s">
        <v>310</v>
      </c>
      <c r="G1323" s="134" t="s">
        <v>321</v>
      </c>
      <c r="H1323" s="135">
        <v>266916.52000000025</v>
      </c>
      <c r="I1323" s="135">
        <v>267116.52000000025</v>
      </c>
      <c r="J1323" s="135">
        <v>205734</v>
      </c>
      <c r="K1323" t="str">
        <f>VLOOKUP(C1323,ResCat!$A$2:$B$268,2,FALSE)</f>
        <v>HMFLEX</v>
      </c>
    </row>
    <row r="1324" spans="3:11" x14ac:dyDescent="0.25">
      <c r="C1324" s="134" t="s">
        <v>71</v>
      </c>
      <c r="D1324" s="134" t="s">
        <v>0</v>
      </c>
      <c r="E1324" s="134" t="s">
        <v>332</v>
      </c>
      <c r="F1324" s="134" t="s">
        <v>310</v>
      </c>
      <c r="G1324" s="134" t="s">
        <v>323</v>
      </c>
      <c r="H1324" s="135">
        <v>42900.859999999942</v>
      </c>
      <c r="I1324" s="135">
        <v>42900.859999999942</v>
      </c>
      <c r="J1324" s="135">
        <v>49680.900000000038</v>
      </c>
      <c r="K1324" t="str">
        <f>VLOOKUP(C1324,ResCat!$A$2:$B$268,2,FALSE)</f>
        <v>HMFLEX</v>
      </c>
    </row>
    <row r="1325" spans="3:11" x14ac:dyDescent="0.25">
      <c r="C1325" s="134" t="s">
        <v>71</v>
      </c>
      <c r="D1325" s="134" t="s">
        <v>0</v>
      </c>
      <c r="E1325" s="134" t="s">
        <v>335</v>
      </c>
      <c r="F1325" s="134" t="s">
        <v>310</v>
      </c>
      <c r="G1325" s="134" t="s">
        <v>325</v>
      </c>
      <c r="H1325" s="135">
        <v>179778.61</v>
      </c>
      <c r="I1325" s="135">
        <v>180078.61</v>
      </c>
      <c r="J1325" s="135">
        <v>546563.47</v>
      </c>
      <c r="K1325" t="str">
        <f>VLOOKUP(C1325,ResCat!$A$2:$B$268,2,FALSE)</f>
        <v>HMFLEX</v>
      </c>
    </row>
    <row r="1326" spans="3:11" x14ac:dyDescent="0.25">
      <c r="C1326" s="134" t="s">
        <v>71</v>
      </c>
      <c r="D1326" s="134" t="s">
        <v>0</v>
      </c>
      <c r="E1326" s="134" t="s">
        <v>4</v>
      </c>
      <c r="F1326" s="134" t="s">
        <v>310</v>
      </c>
      <c r="G1326" s="134" t="s">
        <v>327</v>
      </c>
      <c r="H1326" s="135">
        <v>111769.80000000005</v>
      </c>
      <c r="I1326" s="135">
        <v>116033.11999999998</v>
      </c>
      <c r="J1326" s="135">
        <v>355972.25999999995</v>
      </c>
      <c r="K1326" t="str">
        <f>VLOOKUP(C1326,ResCat!$A$2:$B$268,2,FALSE)</f>
        <v>HMFLEX</v>
      </c>
    </row>
    <row r="1327" spans="3:11" x14ac:dyDescent="0.25">
      <c r="C1327" s="134" t="s">
        <v>71</v>
      </c>
      <c r="D1327" s="134" t="s">
        <v>0</v>
      </c>
      <c r="E1327" s="134" t="s">
        <v>511</v>
      </c>
      <c r="F1327" s="134" t="s">
        <v>310</v>
      </c>
      <c r="G1327" s="134" t="s">
        <v>329</v>
      </c>
      <c r="H1327" s="135">
        <v>374032.58999999997</v>
      </c>
      <c r="I1327" s="135">
        <v>374351.70999999996</v>
      </c>
      <c r="J1327" s="135">
        <v>787212.32</v>
      </c>
      <c r="K1327" t="str">
        <f>VLOOKUP(C1327,ResCat!$A$2:$B$268,2,FALSE)</f>
        <v>HMFLEX</v>
      </c>
    </row>
    <row r="1328" spans="3:11" x14ac:dyDescent="0.25">
      <c r="C1328" s="134" t="s">
        <v>71</v>
      </c>
      <c r="D1328" s="134" t="s">
        <v>0</v>
      </c>
      <c r="E1328" s="134" t="s">
        <v>969</v>
      </c>
      <c r="F1328" s="134" t="s">
        <v>310</v>
      </c>
      <c r="G1328" s="134" t="s">
        <v>331</v>
      </c>
      <c r="H1328" s="135">
        <v>50894.34000000004</v>
      </c>
      <c r="I1328" s="135">
        <v>55886.740000000056</v>
      </c>
      <c r="J1328" s="135">
        <v>348001.69000000006</v>
      </c>
      <c r="K1328" t="str">
        <f>VLOOKUP(C1328,ResCat!$A$2:$B$268,2,FALSE)</f>
        <v>HMFLEX</v>
      </c>
    </row>
    <row r="1329" spans="3:11" x14ac:dyDescent="0.25">
      <c r="C1329" s="134" t="s">
        <v>71</v>
      </c>
      <c r="D1329" s="134" t="s">
        <v>0</v>
      </c>
      <c r="E1329" s="134" t="s">
        <v>961</v>
      </c>
      <c r="F1329" s="134" t="s">
        <v>310</v>
      </c>
      <c r="G1329" s="134" t="s">
        <v>334</v>
      </c>
      <c r="H1329" s="135">
        <v>735941.84000000008</v>
      </c>
      <c r="I1329" s="135">
        <v>751173.5900000002</v>
      </c>
      <c r="J1329" s="135">
        <v>2346066.5000000009</v>
      </c>
      <c r="K1329" t="str">
        <f>VLOOKUP(C1329,ResCat!$A$2:$B$268,2,FALSE)</f>
        <v>HMFLEX</v>
      </c>
    </row>
    <row r="1330" spans="3:11" x14ac:dyDescent="0.25">
      <c r="C1330" s="134" t="s">
        <v>71</v>
      </c>
      <c r="D1330" s="134" t="s">
        <v>0</v>
      </c>
      <c r="E1330" s="134" t="s">
        <v>970</v>
      </c>
      <c r="F1330" s="134" t="s">
        <v>310</v>
      </c>
      <c r="G1330" s="134" t="s">
        <v>333</v>
      </c>
      <c r="H1330" s="135">
        <v>2315053.4600000079</v>
      </c>
      <c r="I1330" s="135">
        <v>2332591.6900000069</v>
      </c>
      <c r="J1330" s="135">
        <v>6640353.790000001</v>
      </c>
      <c r="K1330" t="str">
        <f>VLOOKUP(C1330,ResCat!$A$2:$B$268,2,FALSE)</f>
        <v>HMFLEX</v>
      </c>
    </row>
    <row r="1331" spans="3:11" x14ac:dyDescent="0.25">
      <c r="C1331" s="134" t="s">
        <v>71</v>
      </c>
      <c r="D1331" s="134" t="s">
        <v>0</v>
      </c>
      <c r="E1331" s="134" t="s">
        <v>1023</v>
      </c>
      <c r="F1331" s="134" t="s">
        <v>310</v>
      </c>
      <c r="G1331" s="134" t="s">
        <v>308</v>
      </c>
      <c r="H1331" s="135">
        <v>1056624.2799999998</v>
      </c>
      <c r="I1331" s="135">
        <v>1067380.18</v>
      </c>
      <c r="J1331" s="135">
        <v>3240258.1199999992</v>
      </c>
      <c r="K1331" t="str">
        <f>VLOOKUP(C1331,ResCat!$A$2:$B$268,2,FALSE)</f>
        <v>HMFLEX</v>
      </c>
    </row>
    <row r="1332" spans="3:11" x14ac:dyDescent="0.25">
      <c r="C1332" s="134" t="s">
        <v>71</v>
      </c>
      <c r="D1332" s="134" t="s">
        <v>2</v>
      </c>
      <c r="E1332" s="134" t="s">
        <v>309</v>
      </c>
      <c r="F1332" s="134" t="s">
        <v>310</v>
      </c>
      <c r="G1332" s="134" t="s">
        <v>311</v>
      </c>
      <c r="H1332" s="135">
        <v>-37.36</v>
      </c>
      <c r="I1332" s="135">
        <v>-37.36</v>
      </c>
      <c r="J1332" s="135">
        <v>-1568</v>
      </c>
      <c r="K1332" t="str">
        <f>VLOOKUP(C1332,ResCat!$A$2:$B$268,2,FALSE)</f>
        <v>HMFLEX</v>
      </c>
    </row>
    <row r="1333" spans="3:11" x14ac:dyDescent="0.25">
      <c r="C1333" s="134" t="s">
        <v>71</v>
      </c>
      <c r="D1333" s="134" t="s">
        <v>2</v>
      </c>
      <c r="E1333" s="134" t="s">
        <v>1028</v>
      </c>
      <c r="F1333" s="134" t="s">
        <v>310</v>
      </c>
      <c r="G1333" s="134" t="s">
        <v>311</v>
      </c>
      <c r="H1333" s="135">
        <v>-242.54</v>
      </c>
      <c r="I1333" s="135">
        <v>-242.54</v>
      </c>
      <c r="J1333" s="135">
        <v>-900</v>
      </c>
      <c r="K1333" t="str">
        <f>VLOOKUP(C1333,ResCat!$A$2:$B$268,2,FALSE)</f>
        <v>HMFLEX</v>
      </c>
    </row>
    <row r="1334" spans="3:11" x14ac:dyDescent="0.25">
      <c r="C1334" s="134" t="s">
        <v>71</v>
      </c>
      <c r="D1334" s="134" t="s">
        <v>2</v>
      </c>
      <c r="E1334" s="134" t="s">
        <v>350</v>
      </c>
      <c r="F1334" s="134" t="s">
        <v>310</v>
      </c>
      <c r="G1334" s="134" t="s">
        <v>311</v>
      </c>
      <c r="H1334" s="135">
        <v>107.2</v>
      </c>
      <c r="I1334" s="135">
        <v>107.2</v>
      </c>
      <c r="J1334" s="135">
        <v>107.2</v>
      </c>
      <c r="K1334" t="str">
        <f>VLOOKUP(C1334,ResCat!$A$2:$B$268,2,FALSE)</f>
        <v>HMFLEX</v>
      </c>
    </row>
    <row r="1335" spans="3:11" x14ac:dyDescent="0.25">
      <c r="C1335" s="134" t="s">
        <v>71</v>
      </c>
      <c r="D1335" s="134" t="s">
        <v>2</v>
      </c>
      <c r="E1335" s="134" t="s">
        <v>359</v>
      </c>
      <c r="F1335" s="134" t="s">
        <v>310</v>
      </c>
      <c r="G1335" s="134" t="s">
        <v>311</v>
      </c>
      <c r="H1335" s="135">
        <v>-37.020000000000003</v>
      </c>
      <c r="I1335" s="135">
        <v>-37.020000000000003</v>
      </c>
      <c r="J1335" s="135">
        <v>-280</v>
      </c>
      <c r="K1335" t="str">
        <f>VLOOKUP(C1335,ResCat!$A$2:$B$268,2,FALSE)</f>
        <v>HMFLEX</v>
      </c>
    </row>
    <row r="1336" spans="3:11" x14ac:dyDescent="0.25">
      <c r="C1336" s="134" t="s">
        <v>71</v>
      </c>
      <c r="D1336" s="134" t="s">
        <v>2</v>
      </c>
      <c r="E1336" s="134" t="s">
        <v>354</v>
      </c>
      <c r="F1336" s="134" t="s">
        <v>310</v>
      </c>
      <c r="G1336" s="134" t="s">
        <v>311</v>
      </c>
      <c r="H1336" s="135">
        <v>-216.58</v>
      </c>
      <c r="I1336" s="135">
        <v>-216.58</v>
      </c>
      <c r="J1336" s="135">
        <v>-239</v>
      </c>
      <c r="K1336" t="str">
        <f>VLOOKUP(C1336,ResCat!$A$2:$B$268,2,FALSE)</f>
        <v>HMFLEX</v>
      </c>
    </row>
    <row r="1337" spans="3:11" x14ac:dyDescent="0.25">
      <c r="C1337" s="134" t="s">
        <v>71</v>
      </c>
      <c r="D1337" s="134" t="s">
        <v>2</v>
      </c>
      <c r="E1337" s="134" t="s">
        <v>337</v>
      </c>
      <c r="F1337" s="134" t="s">
        <v>310</v>
      </c>
      <c r="G1337" s="134" t="s">
        <v>311</v>
      </c>
      <c r="H1337" s="135">
        <v>1302.03</v>
      </c>
      <c r="I1337" s="135">
        <v>1277.03</v>
      </c>
      <c r="J1337" s="135">
        <v>3976.13</v>
      </c>
      <c r="K1337" t="str">
        <f>VLOOKUP(C1337,ResCat!$A$2:$B$268,2,FALSE)</f>
        <v>HMFLEX</v>
      </c>
    </row>
    <row r="1338" spans="3:11" x14ac:dyDescent="0.25">
      <c r="C1338" s="134" t="s">
        <v>71</v>
      </c>
      <c r="D1338" s="134" t="s">
        <v>2</v>
      </c>
      <c r="E1338" s="134" t="s">
        <v>352</v>
      </c>
      <c r="F1338" s="134" t="s">
        <v>310</v>
      </c>
      <c r="G1338" s="134" t="s">
        <v>351</v>
      </c>
      <c r="H1338" s="135">
        <v>916.16</v>
      </c>
      <c r="I1338" s="135">
        <v>941.16</v>
      </c>
      <c r="J1338" s="135">
        <v>4300.83</v>
      </c>
      <c r="K1338" t="str">
        <f>VLOOKUP(C1338,ResCat!$A$2:$B$268,2,FALSE)</f>
        <v>HMFLEX</v>
      </c>
    </row>
    <row r="1339" spans="3:11" x14ac:dyDescent="0.25">
      <c r="C1339" s="134" t="s">
        <v>71</v>
      </c>
      <c r="D1339" s="134" t="s">
        <v>2</v>
      </c>
      <c r="E1339" s="134" t="s">
        <v>347</v>
      </c>
      <c r="F1339" s="134" t="s">
        <v>310</v>
      </c>
      <c r="G1339" s="134" t="s">
        <v>360</v>
      </c>
      <c r="H1339" s="135">
        <v>614.93000000000006</v>
      </c>
      <c r="I1339" s="135">
        <v>614.93000000000006</v>
      </c>
      <c r="J1339" s="135">
        <v>4454</v>
      </c>
      <c r="K1339" t="str">
        <f>VLOOKUP(C1339,ResCat!$A$2:$B$268,2,FALSE)</f>
        <v>HMFLEX</v>
      </c>
    </row>
    <row r="1340" spans="3:11" x14ac:dyDescent="0.25">
      <c r="C1340" s="134" t="s">
        <v>71</v>
      </c>
      <c r="D1340" s="134" t="s">
        <v>2</v>
      </c>
      <c r="E1340" s="134" t="s">
        <v>361</v>
      </c>
      <c r="F1340" s="134" t="s">
        <v>310</v>
      </c>
      <c r="G1340" s="134" t="s">
        <v>355</v>
      </c>
      <c r="H1340" s="135">
        <v>726.53</v>
      </c>
      <c r="I1340" s="135">
        <v>726.53</v>
      </c>
      <c r="J1340" s="135">
        <v>8253</v>
      </c>
      <c r="K1340" t="str">
        <f>VLOOKUP(C1340,ResCat!$A$2:$B$268,2,FALSE)</f>
        <v>HMFLEX</v>
      </c>
    </row>
    <row r="1341" spans="3:11" x14ac:dyDescent="0.25">
      <c r="C1341" s="134" t="s">
        <v>71</v>
      </c>
      <c r="D1341" s="134" t="s">
        <v>2</v>
      </c>
      <c r="E1341" s="134" t="s">
        <v>312</v>
      </c>
      <c r="F1341" s="134" t="s">
        <v>310</v>
      </c>
      <c r="G1341" s="134" t="s">
        <v>364</v>
      </c>
      <c r="H1341" s="135">
        <v>9815.24</v>
      </c>
      <c r="I1341" s="135">
        <v>10655.59</v>
      </c>
      <c r="J1341" s="135">
        <v>13240</v>
      </c>
      <c r="K1341" t="str">
        <f>VLOOKUP(C1341,ResCat!$A$2:$B$268,2,FALSE)</f>
        <v>HMFLEX</v>
      </c>
    </row>
    <row r="1342" spans="3:11" x14ac:dyDescent="0.25">
      <c r="C1342" s="134" t="s">
        <v>71</v>
      </c>
      <c r="D1342" s="134" t="s">
        <v>2</v>
      </c>
      <c r="E1342" s="134" t="s">
        <v>357</v>
      </c>
      <c r="F1342" s="134" t="s">
        <v>310</v>
      </c>
      <c r="G1342" s="134" t="s">
        <v>338</v>
      </c>
      <c r="H1342" s="135">
        <v>2377.5500000000002</v>
      </c>
      <c r="I1342" s="135">
        <v>2377.5500000000002</v>
      </c>
      <c r="J1342" s="135">
        <v>6298.58</v>
      </c>
      <c r="K1342" t="str">
        <f>VLOOKUP(C1342,ResCat!$A$2:$B$268,2,FALSE)</f>
        <v>HMFLEX</v>
      </c>
    </row>
    <row r="1343" spans="3:11" x14ac:dyDescent="0.25">
      <c r="C1343" s="134" t="s">
        <v>71</v>
      </c>
      <c r="D1343" s="134" t="s">
        <v>2</v>
      </c>
      <c r="E1343" s="134" t="s">
        <v>314</v>
      </c>
      <c r="F1343" s="134" t="s">
        <v>310</v>
      </c>
      <c r="G1343" s="134" t="s">
        <v>356</v>
      </c>
      <c r="H1343" s="135">
        <v>611.79</v>
      </c>
      <c r="I1343" s="135">
        <v>611.79</v>
      </c>
      <c r="J1343" s="135">
        <v>2658.8500000000004</v>
      </c>
      <c r="K1343" t="str">
        <f>VLOOKUP(C1343,ResCat!$A$2:$B$268,2,FALSE)</f>
        <v>HMFLEX</v>
      </c>
    </row>
    <row r="1344" spans="3:11" x14ac:dyDescent="0.25">
      <c r="C1344" s="134" t="s">
        <v>71</v>
      </c>
      <c r="D1344" s="134" t="s">
        <v>2</v>
      </c>
      <c r="E1344" s="134" t="s">
        <v>339</v>
      </c>
      <c r="F1344" s="134" t="s">
        <v>310</v>
      </c>
      <c r="G1344" s="134" t="s">
        <v>353</v>
      </c>
      <c r="H1344" s="135">
        <v>-1905.8100000000002</v>
      </c>
      <c r="I1344" s="135">
        <v>-1905.8100000000002</v>
      </c>
      <c r="J1344" s="135">
        <v>895.84</v>
      </c>
      <c r="K1344" t="str">
        <f>VLOOKUP(C1344,ResCat!$A$2:$B$268,2,FALSE)</f>
        <v>HMFLEX</v>
      </c>
    </row>
    <row r="1345" spans="3:11" x14ac:dyDescent="0.25">
      <c r="C1345" s="134" t="s">
        <v>71</v>
      </c>
      <c r="D1345" s="134" t="s">
        <v>2</v>
      </c>
      <c r="E1345" s="134" t="s">
        <v>342</v>
      </c>
      <c r="F1345" s="134" t="s">
        <v>310</v>
      </c>
      <c r="G1345" s="134" t="s">
        <v>348</v>
      </c>
      <c r="H1345" s="135">
        <v>-1002.8400000000001</v>
      </c>
      <c r="I1345" s="135">
        <v>-1002.8400000000001</v>
      </c>
      <c r="J1345" s="135">
        <v>261</v>
      </c>
      <c r="K1345" t="str">
        <f>VLOOKUP(C1345,ResCat!$A$2:$B$268,2,FALSE)</f>
        <v>HMFLEX</v>
      </c>
    </row>
    <row r="1346" spans="3:11" x14ac:dyDescent="0.25">
      <c r="C1346" s="134" t="s">
        <v>71</v>
      </c>
      <c r="D1346" s="134" t="s">
        <v>2</v>
      </c>
      <c r="E1346" s="134" t="s">
        <v>316</v>
      </c>
      <c r="F1346" s="134" t="s">
        <v>310</v>
      </c>
      <c r="G1346" s="134" t="s">
        <v>313</v>
      </c>
      <c r="H1346" s="135">
        <v>-2371.5200000000004</v>
      </c>
      <c r="I1346" s="135">
        <v>-2371.5200000000004</v>
      </c>
      <c r="J1346" s="135">
        <v>-3994.04</v>
      </c>
      <c r="K1346" t="str">
        <f>VLOOKUP(C1346,ResCat!$A$2:$B$268,2,FALSE)</f>
        <v>HMFLEX</v>
      </c>
    </row>
    <row r="1347" spans="3:11" x14ac:dyDescent="0.25">
      <c r="C1347" s="134" t="s">
        <v>71</v>
      </c>
      <c r="D1347" s="134" t="s">
        <v>2</v>
      </c>
      <c r="E1347" s="134" t="s">
        <v>318</v>
      </c>
      <c r="F1347" s="134" t="s">
        <v>310</v>
      </c>
      <c r="G1347" s="134" t="s">
        <v>358</v>
      </c>
      <c r="H1347" s="135">
        <v>86.840000000000146</v>
      </c>
      <c r="I1347" s="135">
        <v>111.84000000000015</v>
      </c>
      <c r="J1347" s="135">
        <v>3820.58</v>
      </c>
      <c r="K1347" t="str">
        <f>VLOOKUP(C1347,ResCat!$A$2:$B$268,2,FALSE)</f>
        <v>HMFLEX</v>
      </c>
    </row>
    <row r="1348" spans="3:11" x14ac:dyDescent="0.25">
      <c r="C1348" s="134" t="s">
        <v>71</v>
      </c>
      <c r="D1348" s="134" t="s">
        <v>2</v>
      </c>
      <c r="E1348" s="134" t="s">
        <v>320</v>
      </c>
      <c r="F1348" s="134" t="s">
        <v>310</v>
      </c>
      <c r="G1348" s="134" t="s">
        <v>315</v>
      </c>
      <c r="H1348" s="135">
        <v>1275.4499999999996</v>
      </c>
      <c r="I1348" s="135">
        <v>1275.4499999999996</v>
      </c>
      <c r="J1348" s="135">
        <v>7928.89</v>
      </c>
      <c r="K1348" t="str">
        <f>VLOOKUP(C1348,ResCat!$A$2:$B$268,2,FALSE)</f>
        <v>HMFLEX</v>
      </c>
    </row>
    <row r="1349" spans="3:11" x14ac:dyDescent="0.25">
      <c r="C1349" s="134" t="s">
        <v>71</v>
      </c>
      <c r="D1349" s="134" t="s">
        <v>2</v>
      </c>
      <c r="E1349" s="134" t="s">
        <v>322</v>
      </c>
      <c r="F1349" s="134" t="s">
        <v>310</v>
      </c>
      <c r="G1349" s="134" t="s">
        <v>341</v>
      </c>
      <c r="H1349" s="135">
        <v>6333.16</v>
      </c>
      <c r="I1349" s="135">
        <v>6368.16</v>
      </c>
      <c r="J1349" s="135">
        <v>17191.389999999996</v>
      </c>
      <c r="K1349" t="str">
        <f>VLOOKUP(C1349,ResCat!$A$2:$B$268,2,FALSE)</f>
        <v>HMFLEX</v>
      </c>
    </row>
    <row r="1350" spans="3:11" x14ac:dyDescent="0.25">
      <c r="C1350" s="134" t="s">
        <v>71</v>
      </c>
      <c r="D1350" s="134" t="s">
        <v>2</v>
      </c>
      <c r="E1350" s="134" t="s">
        <v>324</v>
      </c>
      <c r="F1350" s="134" t="s">
        <v>310</v>
      </c>
      <c r="G1350" s="134" t="s">
        <v>340</v>
      </c>
      <c r="H1350" s="135">
        <v>5517.0099999999975</v>
      </c>
      <c r="I1350" s="135">
        <v>5672.159999999998</v>
      </c>
      <c r="J1350" s="135">
        <v>16912</v>
      </c>
      <c r="K1350" t="str">
        <f>VLOOKUP(C1350,ResCat!$A$2:$B$268,2,FALSE)</f>
        <v>HMFLEX</v>
      </c>
    </row>
    <row r="1351" spans="3:11" x14ac:dyDescent="0.25">
      <c r="C1351" s="134" t="s">
        <v>71</v>
      </c>
      <c r="D1351" s="134" t="s">
        <v>2</v>
      </c>
      <c r="E1351" s="134" t="s">
        <v>326</v>
      </c>
      <c r="F1351" s="134" t="s">
        <v>310</v>
      </c>
      <c r="G1351" s="134" t="s">
        <v>317</v>
      </c>
      <c r="H1351" s="135">
        <v>29231.489999999998</v>
      </c>
      <c r="I1351" s="135">
        <v>29328.38</v>
      </c>
      <c r="J1351" s="135">
        <v>148683.03999999998</v>
      </c>
      <c r="K1351" t="str">
        <f>VLOOKUP(C1351,ResCat!$A$2:$B$268,2,FALSE)</f>
        <v>HMFLEX</v>
      </c>
    </row>
    <row r="1352" spans="3:11" x14ac:dyDescent="0.25">
      <c r="C1352" s="134" t="s">
        <v>71</v>
      </c>
      <c r="D1352" s="134" t="s">
        <v>2</v>
      </c>
      <c r="E1352" s="134" t="s">
        <v>328</v>
      </c>
      <c r="F1352" s="134" t="s">
        <v>310</v>
      </c>
      <c r="G1352" s="134" t="s">
        <v>319</v>
      </c>
      <c r="H1352" s="135">
        <v>241.55999999999869</v>
      </c>
      <c r="I1352" s="135">
        <v>342.95999999999833</v>
      </c>
      <c r="J1352" s="135">
        <v>14591.470000000001</v>
      </c>
      <c r="K1352" t="str">
        <f>VLOOKUP(C1352,ResCat!$A$2:$B$268,2,FALSE)</f>
        <v>HMFLEX</v>
      </c>
    </row>
    <row r="1353" spans="3:11" x14ac:dyDescent="0.25">
      <c r="C1353" s="134" t="s">
        <v>71</v>
      </c>
      <c r="D1353" s="134" t="s">
        <v>2</v>
      </c>
      <c r="E1353" s="134" t="s">
        <v>330</v>
      </c>
      <c r="F1353" s="134" t="s">
        <v>310</v>
      </c>
      <c r="G1353" s="134" t="s">
        <v>321</v>
      </c>
      <c r="H1353" s="135">
        <v>2345.4300000000007</v>
      </c>
      <c r="I1353" s="135">
        <v>3428.71</v>
      </c>
      <c r="J1353" s="135">
        <v>11692.49</v>
      </c>
      <c r="K1353" t="str">
        <f>VLOOKUP(C1353,ResCat!$A$2:$B$268,2,FALSE)</f>
        <v>HMFLEX</v>
      </c>
    </row>
    <row r="1354" spans="3:11" x14ac:dyDescent="0.25">
      <c r="C1354" s="134" t="s">
        <v>71</v>
      </c>
      <c r="D1354" s="134" t="s">
        <v>2</v>
      </c>
      <c r="E1354" s="134" t="s">
        <v>332</v>
      </c>
      <c r="F1354" s="134" t="s">
        <v>310</v>
      </c>
      <c r="G1354" s="134" t="s">
        <v>323</v>
      </c>
      <c r="H1354" s="135">
        <v>10699.180000000004</v>
      </c>
      <c r="I1354" s="135">
        <v>10824.180000000004</v>
      </c>
      <c r="J1354" s="135">
        <v>10527.01</v>
      </c>
      <c r="K1354" t="str">
        <f>VLOOKUP(C1354,ResCat!$A$2:$B$268,2,FALSE)</f>
        <v>HMFLEX</v>
      </c>
    </row>
    <row r="1355" spans="3:11" x14ac:dyDescent="0.25">
      <c r="C1355" s="134" t="s">
        <v>71</v>
      </c>
      <c r="D1355" s="134" t="s">
        <v>2</v>
      </c>
      <c r="E1355" s="134" t="s">
        <v>335</v>
      </c>
      <c r="F1355" s="134" t="s">
        <v>310</v>
      </c>
      <c r="G1355" s="134" t="s">
        <v>325</v>
      </c>
      <c r="H1355" s="135">
        <v>7372.61</v>
      </c>
      <c r="I1355" s="135">
        <v>7774.829999999999</v>
      </c>
      <c r="J1355" s="135">
        <v>8908.41</v>
      </c>
      <c r="K1355" t="str">
        <f>VLOOKUP(C1355,ResCat!$A$2:$B$268,2,FALSE)</f>
        <v>HMFLEX</v>
      </c>
    </row>
    <row r="1356" spans="3:11" x14ac:dyDescent="0.25">
      <c r="C1356" s="134" t="s">
        <v>71</v>
      </c>
      <c r="D1356" s="134" t="s">
        <v>2</v>
      </c>
      <c r="E1356" s="134" t="s">
        <v>4</v>
      </c>
      <c r="F1356" s="134" t="s">
        <v>310</v>
      </c>
      <c r="G1356" s="134" t="s">
        <v>327</v>
      </c>
      <c r="H1356" s="135">
        <v>27396.81</v>
      </c>
      <c r="I1356" s="135">
        <v>28023.920000000002</v>
      </c>
      <c r="J1356" s="135">
        <v>35446.53</v>
      </c>
      <c r="K1356" t="str">
        <f>VLOOKUP(C1356,ResCat!$A$2:$B$268,2,FALSE)</f>
        <v>HMFLEX</v>
      </c>
    </row>
    <row r="1357" spans="3:11" x14ac:dyDescent="0.25">
      <c r="C1357" s="134" t="s">
        <v>71</v>
      </c>
      <c r="D1357" s="134" t="s">
        <v>2</v>
      </c>
      <c r="E1357" s="134" t="s">
        <v>511</v>
      </c>
      <c r="F1357" s="134" t="s">
        <v>310</v>
      </c>
      <c r="G1357" s="134" t="s">
        <v>329</v>
      </c>
      <c r="H1357" s="135">
        <v>20774.48000000001</v>
      </c>
      <c r="I1357" s="135">
        <v>21090.510000000013</v>
      </c>
      <c r="J1357" s="135">
        <v>37277.140000000007</v>
      </c>
      <c r="K1357" t="str">
        <f>VLOOKUP(C1357,ResCat!$A$2:$B$268,2,FALSE)</f>
        <v>HMFLEX</v>
      </c>
    </row>
    <row r="1358" spans="3:11" x14ac:dyDescent="0.25">
      <c r="C1358" s="134" t="s">
        <v>71</v>
      </c>
      <c r="D1358" s="134" t="s">
        <v>2</v>
      </c>
      <c r="E1358" s="134" t="s">
        <v>969</v>
      </c>
      <c r="F1358" s="134" t="s">
        <v>310</v>
      </c>
      <c r="G1358" s="134" t="s">
        <v>331</v>
      </c>
      <c r="H1358" s="135">
        <v>114902.26999999973</v>
      </c>
      <c r="I1358" s="135">
        <v>111124.74999999971</v>
      </c>
      <c r="J1358" s="135">
        <v>155937.81</v>
      </c>
      <c r="K1358" t="str">
        <f>VLOOKUP(C1358,ResCat!$A$2:$B$268,2,FALSE)</f>
        <v>HMFLEX</v>
      </c>
    </row>
    <row r="1359" spans="3:11" x14ac:dyDescent="0.25">
      <c r="C1359" s="134" t="s">
        <v>71</v>
      </c>
      <c r="D1359" s="134" t="s">
        <v>2</v>
      </c>
      <c r="E1359" s="134" t="s">
        <v>961</v>
      </c>
      <c r="F1359" s="134" t="s">
        <v>310</v>
      </c>
      <c r="G1359" s="134" t="s">
        <v>334</v>
      </c>
      <c r="H1359" s="135">
        <v>266883.23999999883</v>
      </c>
      <c r="I1359" s="135">
        <v>268665.739999999</v>
      </c>
      <c r="J1359" s="135">
        <v>489612.00999999861</v>
      </c>
      <c r="K1359" t="str">
        <f>VLOOKUP(C1359,ResCat!$A$2:$B$268,2,FALSE)</f>
        <v>HMFLEX</v>
      </c>
    </row>
    <row r="1360" spans="3:11" x14ac:dyDescent="0.25">
      <c r="C1360" s="134" t="s">
        <v>71</v>
      </c>
      <c r="D1360" s="134" t="s">
        <v>2</v>
      </c>
      <c r="E1360" s="134" t="s">
        <v>970</v>
      </c>
      <c r="F1360" s="134" t="s">
        <v>310</v>
      </c>
      <c r="G1360" s="134" t="s">
        <v>333</v>
      </c>
      <c r="H1360" s="135">
        <v>323565.41000000044</v>
      </c>
      <c r="I1360" s="135">
        <v>329035.33000000048</v>
      </c>
      <c r="J1360" s="135">
        <v>567632.83999999892</v>
      </c>
      <c r="K1360" t="str">
        <f>VLOOKUP(C1360,ResCat!$A$2:$B$268,2,FALSE)</f>
        <v>HMFLEX</v>
      </c>
    </row>
    <row r="1361" spans="3:11" x14ac:dyDescent="0.25">
      <c r="C1361" s="134" t="s">
        <v>71</v>
      </c>
      <c r="D1361" s="134" t="s">
        <v>2</v>
      </c>
      <c r="E1361" s="134" t="s">
        <v>1023</v>
      </c>
      <c r="F1361" s="134" t="s">
        <v>310</v>
      </c>
      <c r="G1361" s="134" t="s">
        <v>308</v>
      </c>
      <c r="H1361" s="135">
        <v>203725.83000000007</v>
      </c>
      <c r="I1361" s="135">
        <v>208617.47000000009</v>
      </c>
      <c r="J1361" s="135">
        <v>322737.52999999991</v>
      </c>
      <c r="K1361" t="str">
        <f>VLOOKUP(C1361,ResCat!$A$2:$B$268,2,FALSE)</f>
        <v>HMFLEX</v>
      </c>
    </row>
    <row r="1362" spans="3:11" x14ac:dyDescent="0.25">
      <c r="C1362" s="134" t="s">
        <v>71</v>
      </c>
      <c r="D1362" s="134" t="s">
        <v>343</v>
      </c>
      <c r="E1362" s="134" t="s">
        <v>309</v>
      </c>
      <c r="F1362" s="134" t="s">
        <v>1053</v>
      </c>
      <c r="G1362" s="134" t="s">
        <v>311</v>
      </c>
      <c r="H1362" s="135">
        <v>210.61</v>
      </c>
      <c r="I1362" s="135">
        <v>245.61</v>
      </c>
      <c r="J1362" s="135">
        <v>290.95</v>
      </c>
      <c r="K1362" t="str">
        <f>VLOOKUP(C1362,ResCat!$A$2:$B$268,2,FALSE)</f>
        <v>HMFLEX</v>
      </c>
    </row>
    <row r="1363" spans="3:11" x14ac:dyDescent="0.25">
      <c r="C1363" s="134" t="s">
        <v>71</v>
      </c>
      <c r="D1363" s="134" t="s">
        <v>343</v>
      </c>
      <c r="E1363" s="134" t="s">
        <v>363</v>
      </c>
      <c r="F1363" s="134" t="s">
        <v>1053</v>
      </c>
      <c r="G1363" s="134" t="s">
        <v>311</v>
      </c>
      <c r="H1363" s="135">
        <v>0</v>
      </c>
      <c r="I1363" s="135">
        <v>7.15</v>
      </c>
      <c r="J1363" s="135">
        <v>8</v>
      </c>
      <c r="K1363" t="str">
        <f>VLOOKUP(C1363,ResCat!$A$2:$B$268,2,FALSE)</f>
        <v>HMFLEX</v>
      </c>
    </row>
    <row r="1364" spans="3:11" x14ac:dyDescent="0.25">
      <c r="C1364" s="134" t="s">
        <v>71</v>
      </c>
      <c r="D1364" s="134" t="s">
        <v>343</v>
      </c>
      <c r="E1364" s="134" t="s">
        <v>1029</v>
      </c>
      <c r="F1364" s="134" t="s">
        <v>1053</v>
      </c>
      <c r="G1364" s="134" t="s">
        <v>311</v>
      </c>
      <c r="H1364" s="135">
        <v>7.35</v>
      </c>
      <c r="I1364" s="135">
        <v>30.2</v>
      </c>
      <c r="J1364" s="135">
        <v>35.949999999999996</v>
      </c>
      <c r="K1364" t="str">
        <f>VLOOKUP(C1364,ResCat!$A$2:$B$268,2,FALSE)</f>
        <v>HMFLEX</v>
      </c>
    </row>
    <row r="1365" spans="3:11" x14ac:dyDescent="0.25">
      <c r="C1365" s="134" t="s">
        <v>71</v>
      </c>
      <c r="D1365" s="134" t="s">
        <v>343</v>
      </c>
      <c r="E1365" s="134" t="s">
        <v>349</v>
      </c>
      <c r="F1365" s="134" t="s">
        <v>1053</v>
      </c>
      <c r="G1365" s="134" t="s">
        <v>311</v>
      </c>
      <c r="H1365" s="135">
        <v>0</v>
      </c>
      <c r="I1365" s="135">
        <v>14.99</v>
      </c>
      <c r="J1365" s="135">
        <v>15.84</v>
      </c>
      <c r="K1365" t="str">
        <f>VLOOKUP(C1365,ResCat!$A$2:$B$268,2,FALSE)</f>
        <v>HMFLEX</v>
      </c>
    </row>
    <row r="1366" spans="3:11" x14ac:dyDescent="0.25">
      <c r="C1366" s="134" t="s">
        <v>71</v>
      </c>
      <c r="D1366" s="134" t="s">
        <v>343</v>
      </c>
      <c r="E1366" s="134" t="s">
        <v>350</v>
      </c>
      <c r="F1366" s="134" t="s">
        <v>1053</v>
      </c>
      <c r="G1366" s="134" t="s">
        <v>311</v>
      </c>
      <c r="H1366" s="135">
        <v>306.58999999999997</v>
      </c>
      <c r="I1366" s="135">
        <v>310.19</v>
      </c>
      <c r="J1366" s="135">
        <v>310.19</v>
      </c>
      <c r="K1366" t="str">
        <f>VLOOKUP(C1366,ResCat!$A$2:$B$268,2,FALSE)</f>
        <v>HMFLEX</v>
      </c>
    </row>
    <row r="1367" spans="3:11" x14ac:dyDescent="0.25">
      <c r="C1367" s="134" t="s">
        <v>71</v>
      </c>
      <c r="D1367" s="134" t="s">
        <v>343</v>
      </c>
      <c r="E1367" s="134" t="s">
        <v>354</v>
      </c>
      <c r="F1367" s="134" t="s">
        <v>1053</v>
      </c>
      <c r="G1367" s="134" t="s">
        <v>311</v>
      </c>
      <c r="H1367" s="135">
        <v>306.58999999999997</v>
      </c>
      <c r="I1367" s="135">
        <v>310.19</v>
      </c>
      <c r="J1367" s="135">
        <v>310.19</v>
      </c>
      <c r="K1367" t="str">
        <f>VLOOKUP(C1367,ResCat!$A$2:$B$268,2,FALSE)</f>
        <v>HMFLEX</v>
      </c>
    </row>
    <row r="1368" spans="3:11" x14ac:dyDescent="0.25">
      <c r="C1368" s="134" t="s">
        <v>71</v>
      </c>
      <c r="D1368" s="134" t="s">
        <v>343</v>
      </c>
      <c r="E1368" s="134" t="s">
        <v>366</v>
      </c>
      <c r="F1368" s="134" t="s">
        <v>1053</v>
      </c>
      <c r="G1368" s="134" t="s">
        <v>311</v>
      </c>
      <c r="H1368" s="135">
        <v>306.58999999999997</v>
      </c>
      <c r="I1368" s="135">
        <v>310.19</v>
      </c>
      <c r="J1368" s="135">
        <v>310.19</v>
      </c>
      <c r="K1368" t="str">
        <f>VLOOKUP(C1368,ResCat!$A$2:$B$268,2,FALSE)</f>
        <v>HMFLEX</v>
      </c>
    </row>
    <row r="1369" spans="3:11" x14ac:dyDescent="0.25">
      <c r="C1369" s="134" t="s">
        <v>71</v>
      </c>
      <c r="D1369" s="134" t="s">
        <v>343</v>
      </c>
      <c r="E1369" s="134" t="s">
        <v>337</v>
      </c>
      <c r="F1369" s="134" t="s">
        <v>1053</v>
      </c>
      <c r="G1369" s="134" t="s">
        <v>311</v>
      </c>
      <c r="H1369" s="135">
        <v>313.41000000000003</v>
      </c>
      <c r="I1369" s="135">
        <v>318.21000000000004</v>
      </c>
      <c r="J1369" s="135">
        <v>318.21000000000004</v>
      </c>
      <c r="K1369" t="str">
        <f>VLOOKUP(C1369,ResCat!$A$2:$B$268,2,FALSE)</f>
        <v>HMFLEX</v>
      </c>
    </row>
    <row r="1370" spans="3:11" x14ac:dyDescent="0.25">
      <c r="C1370" s="134" t="s">
        <v>71</v>
      </c>
      <c r="D1370" s="134" t="s">
        <v>343</v>
      </c>
      <c r="E1370" s="134" t="s">
        <v>352</v>
      </c>
      <c r="F1370" s="134" t="s">
        <v>1053</v>
      </c>
      <c r="G1370" s="134" t="s">
        <v>351</v>
      </c>
      <c r="H1370" s="135">
        <v>313.41000000000003</v>
      </c>
      <c r="I1370" s="135">
        <v>318.21000000000004</v>
      </c>
      <c r="J1370" s="135">
        <v>318.21000000000004</v>
      </c>
      <c r="K1370" t="str">
        <f>VLOOKUP(C1370,ResCat!$A$2:$B$268,2,FALSE)</f>
        <v>HMFLEX</v>
      </c>
    </row>
    <row r="1371" spans="3:11" x14ac:dyDescent="0.25">
      <c r="C1371" s="134" t="s">
        <v>71</v>
      </c>
      <c r="D1371" s="134" t="s">
        <v>343</v>
      </c>
      <c r="E1371" s="134" t="s">
        <v>347</v>
      </c>
      <c r="F1371" s="134" t="s">
        <v>1053</v>
      </c>
      <c r="G1371" s="134" t="s">
        <v>360</v>
      </c>
      <c r="H1371" s="135">
        <v>501.2</v>
      </c>
      <c r="I1371" s="135">
        <v>511.09999999999997</v>
      </c>
      <c r="J1371" s="135">
        <v>511.09999999999997</v>
      </c>
      <c r="K1371" t="str">
        <f>VLOOKUP(C1371,ResCat!$A$2:$B$268,2,FALSE)</f>
        <v>HMFLEX</v>
      </c>
    </row>
    <row r="1372" spans="3:11" x14ac:dyDescent="0.25">
      <c r="C1372" s="134" t="s">
        <v>71</v>
      </c>
      <c r="D1372" s="134" t="s">
        <v>343</v>
      </c>
      <c r="E1372" s="134" t="s">
        <v>361</v>
      </c>
      <c r="F1372" s="134" t="s">
        <v>1053</v>
      </c>
      <c r="G1372" s="134" t="s">
        <v>355</v>
      </c>
      <c r="H1372" s="135">
        <v>338.69</v>
      </c>
      <c r="I1372" s="135">
        <v>343.29</v>
      </c>
      <c r="J1372" s="135">
        <v>343.29</v>
      </c>
      <c r="K1372" t="str">
        <f>VLOOKUP(C1372,ResCat!$A$2:$B$268,2,FALSE)</f>
        <v>HMFLEX</v>
      </c>
    </row>
    <row r="1373" spans="3:11" x14ac:dyDescent="0.25">
      <c r="C1373" s="134" t="s">
        <v>71</v>
      </c>
      <c r="D1373" s="134" t="s">
        <v>343</v>
      </c>
      <c r="E1373" s="134" t="s">
        <v>312</v>
      </c>
      <c r="F1373" s="134" t="s">
        <v>1053</v>
      </c>
      <c r="G1373" s="134" t="s">
        <v>364</v>
      </c>
      <c r="H1373" s="135">
        <v>335.95</v>
      </c>
      <c r="I1373" s="135">
        <v>339.55</v>
      </c>
      <c r="J1373" s="135">
        <v>339.55</v>
      </c>
      <c r="K1373" t="str">
        <f>VLOOKUP(C1373,ResCat!$A$2:$B$268,2,FALSE)</f>
        <v>HMFLEX</v>
      </c>
    </row>
    <row r="1374" spans="3:11" x14ac:dyDescent="0.25">
      <c r="C1374" s="134" t="s">
        <v>71</v>
      </c>
      <c r="D1374" s="134" t="s">
        <v>343</v>
      </c>
      <c r="E1374" s="134" t="s">
        <v>314</v>
      </c>
      <c r="F1374" s="134" t="s">
        <v>1053</v>
      </c>
      <c r="G1374" s="134" t="s">
        <v>356</v>
      </c>
      <c r="H1374" s="135">
        <v>252.32</v>
      </c>
      <c r="I1374" s="135">
        <v>257.12</v>
      </c>
      <c r="J1374" s="135">
        <v>257.12</v>
      </c>
      <c r="K1374" t="str">
        <f>VLOOKUP(C1374,ResCat!$A$2:$B$268,2,FALSE)</f>
        <v>HMFLEX</v>
      </c>
    </row>
    <row r="1375" spans="3:11" x14ac:dyDescent="0.25">
      <c r="C1375" s="134" t="s">
        <v>71</v>
      </c>
      <c r="D1375" s="134" t="s">
        <v>343</v>
      </c>
      <c r="E1375" s="134" t="s">
        <v>318</v>
      </c>
      <c r="F1375" s="134" t="s">
        <v>1053</v>
      </c>
      <c r="G1375" s="134" t="s">
        <v>358</v>
      </c>
      <c r="H1375" s="135">
        <v>25.8</v>
      </c>
      <c r="I1375" s="135">
        <v>50.8</v>
      </c>
      <c r="J1375" s="135">
        <v>62.29</v>
      </c>
      <c r="K1375" t="str">
        <f>VLOOKUP(C1375,ResCat!$A$2:$B$268,2,FALSE)</f>
        <v>HMFLEX</v>
      </c>
    </row>
    <row r="1376" spans="3:11" x14ac:dyDescent="0.25">
      <c r="C1376" s="134" t="s">
        <v>71</v>
      </c>
      <c r="D1376" s="134" t="s">
        <v>343</v>
      </c>
      <c r="E1376" s="134" t="s">
        <v>326</v>
      </c>
      <c r="F1376" s="134" t="s">
        <v>1053</v>
      </c>
      <c r="G1376" s="134" t="s">
        <v>317</v>
      </c>
      <c r="H1376" s="135">
        <v>9.19</v>
      </c>
      <c r="I1376" s="135">
        <v>19.190000000000001</v>
      </c>
      <c r="J1376" s="135">
        <v>49.28</v>
      </c>
      <c r="K1376" t="str">
        <f>VLOOKUP(C1376,ResCat!$A$2:$B$268,2,FALSE)</f>
        <v>HMFLEX</v>
      </c>
    </row>
    <row r="1377" spans="3:11" x14ac:dyDescent="0.25">
      <c r="C1377" s="134" t="s">
        <v>71</v>
      </c>
      <c r="D1377" s="134" t="s">
        <v>343</v>
      </c>
      <c r="E1377" s="134" t="s">
        <v>328</v>
      </c>
      <c r="F1377" s="134" t="s">
        <v>1053</v>
      </c>
      <c r="G1377" s="134" t="s">
        <v>319</v>
      </c>
      <c r="H1377" s="135">
        <v>-472.19</v>
      </c>
      <c r="I1377" s="135">
        <v>-497.19</v>
      </c>
      <c r="J1377" s="135">
        <v>-596.74</v>
      </c>
      <c r="K1377" t="str">
        <f>VLOOKUP(C1377,ResCat!$A$2:$B$268,2,FALSE)</f>
        <v>HMFLEX</v>
      </c>
    </row>
    <row r="1378" spans="3:11" x14ac:dyDescent="0.25">
      <c r="C1378" s="134" t="s">
        <v>71</v>
      </c>
      <c r="D1378" s="134" t="s">
        <v>343</v>
      </c>
      <c r="E1378" s="134" t="s">
        <v>335</v>
      </c>
      <c r="F1378" s="134" t="s">
        <v>1053</v>
      </c>
      <c r="G1378" s="134" t="s">
        <v>325</v>
      </c>
      <c r="H1378" s="135">
        <v>0</v>
      </c>
      <c r="I1378" s="135">
        <v>5.8500000000000005</v>
      </c>
      <c r="J1378" s="135">
        <v>202.17</v>
      </c>
      <c r="K1378" t="str">
        <f>VLOOKUP(C1378,ResCat!$A$2:$B$268,2,FALSE)</f>
        <v>HMFLEX</v>
      </c>
    </row>
    <row r="1379" spans="3:11" x14ac:dyDescent="0.25">
      <c r="C1379" s="134" t="s">
        <v>71</v>
      </c>
      <c r="D1379" s="134" t="s">
        <v>343</v>
      </c>
      <c r="E1379" s="134" t="s">
        <v>4</v>
      </c>
      <c r="F1379" s="134" t="s">
        <v>1053</v>
      </c>
      <c r="G1379" s="134" t="s">
        <v>327</v>
      </c>
      <c r="H1379" s="135">
        <v>9.99</v>
      </c>
      <c r="I1379" s="135">
        <v>19.7</v>
      </c>
      <c r="J1379" s="135">
        <v>178.45</v>
      </c>
      <c r="K1379" t="str">
        <f>VLOOKUP(C1379,ResCat!$A$2:$B$268,2,FALSE)</f>
        <v>HMFLEX</v>
      </c>
    </row>
    <row r="1380" spans="3:11" x14ac:dyDescent="0.25">
      <c r="C1380" s="134" t="s">
        <v>71</v>
      </c>
      <c r="D1380" s="134" t="s">
        <v>343</v>
      </c>
      <c r="E1380" s="134" t="s">
        <v>511</v>
      </c>
      <c r="F1380" s="134" t="s">
        <v>1053</v>
      </c>
      <c r="G1380" s="134" t="s">
        <v>329</v>
      </c>
      <c r="H1380" s="135">
        <v>-162.46999999999997</v>
      </c>
      <c r="I1380" s="135">
        <v>-171.62</v>
      </c>
      <c r="J1380" s="135">
        <v>10.799999999999955</v>
      </c>
      <c r="K1380" t="str">
        <f>VLOOKUP(C1380,ResCat!$A$2:$B$268,2,FALSE)</f>
        <v>HMFLEX</v>
      </c>
    </row>
    <row r="1381" spans="3:11" x14ac:dyDescent="0.25">
      <c r="C1381" s="134" t="s">
        <v>71</v>
      </c>
      <c r="D1381" s="134" t="s">
        <v>343</v>
      </c>
      <c r="E1381" s="134" t="s">
        <v>969</v>
      </c>
      <c r="F1381" s="134" t="s">
        <v>1053</v>
      </c>
      <c r="G1381" s="134" t="s">
        <v>331</v>
      </c>
      <c r="H1381" s="135">
        <v>9.08</v>
      </c>
      <c r="I1381" s="135">
        <v>9.93</v>
      </c>
      <c r="J1381" s="135">
        <v>149.41999999999999</v>
      </c>
      <c r="K1381" t="str">
        <f>VLOOKUP(C1381,ResCat!$A$2:$B$268,2,FALSE)</f>
        <v>HMFLEX</v>
      </c>
    </row>
    <row r="1382" spans="3:11" x14ac:dyDescent="0.25">
      <c r="C1382" s="134" t="s">
        <v>71</v>
      </c>
      <c r="D1382" s="134" t="s">
        <v>343</v>
      </c>
      <c r="E1382" s="134" t="s">
        <v>961</v>
      </c>
      <c r="F1382" s="134" t="s">
        <v>1053</v>
      </c>
      <c r="G1382" s="134" t="s">
        <v>334</v>
      </c>
      <c r="H1382" s="135">
        <v>289.10000000000002</v>
      </c>
      <c r="I1382" s="135">
        <v>299.66999999999996</v>
      </c>
      <c r="J1382" s="135">
        <v>1024.8700000000001</v>
      </c>
      <c r="K1382" t="str">
        <f>VLOOKUP(C1382,ResCat!$A$2:$B$268,2,FALSE)</f>
        <v>HMFLEX</v>
      </c>
    </row>
    <row r="1383" spans="3:11" x14ac:dyDescent="0.25">
      <c r="C1383" s="134" t="s">
        <v>71</v>
      </c>
      <c r="D1383" s="134" t="s">
        <v>343</v>
      </c>
      <c r="E1383" s="134" t="s">
        <v>970</v>
      </c>
      <c r="F1383" s="134" t="s">
        <v>1053</v>
      </c>
      <c r="G1383" s="134" t="s">
        <v>333</v>
      </c>
      <c r="H1383" s="135">
        <v>1212862.7700000042</v>
      </c>
      <c r="I1383" s="135">
        <v>1294494.4500000081</v>
      </c>
      <c r="J1383" s="135">
        <v>2803603.1199999894</v>
      </c>
      <c r="K1383" t="str">
        <f>VLOOKUP(C1383,ResCat!$A$2:$B$268,2,FALSE)</f>
        <v>HMFLEX</v>
      </c>
    </row>
    <row r="1384" spans="3:11" x14ac:dyDescent="0.25">
      <c r="C1384" s="134" t="s">
        <v>71</v>
      </c>
      <c r="D1384" s="134" t="s">
        <v>343</v>
      </c>
      <c r="E1384" s="134" t="s">
        <v>1023</v>
      </c>
      <c r="F1384" s="134" t="s">
        <v>1053</v>
      </c>
      <c r="G1384" s="134" t="s">
        <v>308</v>
      </c>
      <c r="H1384" s="135">
        <v>5073380.900000087</v>
      </c>
      <c r="I1384" s="135">
        <v>5458322.7500001024</v>
      </c>
      <c r="J1384" s="135">
        <v>12597829.059999283</v>
      </c>
      <c r="K1384" t="str">
        <f>VLOOKUP(C1384,ResCat!$A$2:$B$268,2,FALSE)</f>
        <v>HMFLEX</v>
      </c>
    </row>
    <row r="1385" spans="3:11" x14ac:dyDescent="0.25">
      <c r="C1385" s="134" t="s">
        <v>71</v>
      </c>
      <c r="D1385" s="134" t="s">
        <v>1</v>
      </c>
      <c r="E1385" s="134" t="s">
        <v>350</v>
      </c>
      <c r="F1385" s="134" t="s">
        <v>310</v>
      </c>
      <c r="G1385" s="134" t="s">
        <v>311</v>
      </c>
      <c r="H1385" s="135">
        <v>269.74</v>
      </c>
      <c r="I1385" s="135">
        <v>469.74</v>
      </c>
      <c r="J1385" s="135">
        <v>469.74</v>
      </c>
      <c r="K1385" t="str">
        <f>VLOOKUP(C1385,ResCat!$A$2:$B$268,2,FALSE)</f>
        <v>HMFLEX</v>
      </c>
    </row>
    <row r="1386" spans="3:11" x14ac:dyDescent="0.25">
      <c r="C1386" s="134" t="s">
        <v>71</v>
      </c>
      <c r="D1386" s="134" t="s">
        <v>1</v>
      </c>
      <c r="E1386" s="134" t="s">
        <v>359</v>
      </c>
      <c r="F1386" s="134" t="s">
        <v>310</v>
      </c>
      <c r="G1386" s="134" t="s">
        <v>311</v>
      </c>
      <c r="H1386" s="135">
        <v>10803.73</v>
      </c>
      <c r="I1386" s="135">
        <v>10803.73</v>
      </c>
      <c r="J1386" s="135">
        <v>14797</v>
      </c>
      <c r="K1386" t="str">
        <f>VLOOKUP(C1386,ResCat!$A$2:$B$268,2,FALSE)</f>
        <v>HMFLEX</v>
      </c>
    </row>
    <row r="1387" spans="3:11" x14ac:dyDescent="0.25">
      <c r="C1387" s="134" t="s">
        <v>71</v>
      </c>
      <c r="D1387" s="134" t="s">
        <v>1</v>
      </c>
      <c r="E1387" s="134" t="s">
        <v>354</v>
      </c>
      <c r="F1387" s="134" t="s">
        <v>310</v>
      </c>
      <c r="G1387" s="134" t="s">
        <v>311</v>
      </c>
      <c r="H1387" s="135">
        <v>-1652.4</v>
      </c>
      <c r="I1387" s="135">
        <v>-1652.4</v>
      </c>
      <c r="J1387" s="135">
        <v>-2236</v>
      </c>
      <c r="K1387" t="str">
        <f>VLOOKUP(C1387,ResCat!$A$2:$B$268,2,FALSE)</f>
        <v>HMFLEX</v>
      </c>
    </row>
    <row r="1388" spans="3:11" x14ac:dyDescent="0.25">
      <c r="C1388" s="134" t="s">
        <v>71</v>
      </c>
      <c r="D1388" s="134" t="s">
        <v>1</v>
      </c>
      <c r="E1388" s="134" t="s">
        <v>366</v>
      </c>
      <c r="F1388" s="134" t="s">
        <v>310</v>
      </c>
      <c r="G1388" s="134" t="s">
        <v>311</v>
      </c>
      <c r="H1388" s="135">
        <v>0</v>
      </c>
      <c r="I1388" s="135">
        <v>102.38</v>
      </c>
      <c r="J1388" s="135">
        <v>102.38</v>
      </c>
      <c r="K1388" t="str">
        <f>VLOOKUP(C1388,ResCat!$A$2:$B$268,2,FALSE)</f>
        <v>HMFLEX</v>
      </c>
    </row>
    <row r="1389" spans="3:11" x14ac:dyDescent="0.25">
      <c r="C1389" s="134" t="s">
        <v>71</v>
      </c>
      <c r="D1389" s="134" t="s">
        <v>1</v>
      </c>
      <c r="E1389" s="134" t="s">
        <v>337</v>
      </c>
      <c r="F1389" s="134" t="s">
        <v>310</v>
      </c>
      <c r="G1389" s="134" t="s">
        <v>311</v>
      </c>
      <c r="H1389" s="135">
        <v>6641.75</v>
      </c>
      <c r="I1389" s="135">
        <v>6641.75</v>
      </c>
      <c r="J1389" s="135">
        <v>8986.0600000000013</v>
      </c>
      <c r="K1389" t="str">
        <f>VLOOKUP(C1389,ResCat!$A$2:$B$268,2,FALSE)</f>
        <v>HMFLEX</v>
      </c>
    </row>
    <row r="1390" spans="3:11" x14ac:dyDescent="0.25">
      <c r="C1390" s="134" t="s">
        <v>71</v>
      </c>
      <c r="D1390" s="134" t="s">
        <v>1</v>
      </c>
      <c r="E1390" s="134" t="s">
        <v>352</v>
      </c>
      <c r="F1390" s="134" t="s">
        <v>310</v>
      </c>
      <c r="G1390" s="134" t="s">
        <v>351</v>
      </c>
      <c r="H1390" s="135">
        <v>12790.230000000001</v>
      </c>
      <c r="I1390" s="135">
        <v>12439.830000000002</v>
      </c>
      <c r="J1390" s="135">
        <v>17701.61</v>
      </c>
      <c r="K1390" t="str">
        <f>VLOOKUP(C1390,ResCat!$A$2:$B$268,2,FALSE)</f>
        <v>HMFLEX</v>
      </c>
    </row>
    <row r="1391" spans="3:11" x14ac:dyDescent="0.25">
      <c r="C1391" s="134" t="s">
        <v>71</v>
      </c>
      <c r="D1391" s="134" t="s">
        <v>1</v>
      </c>
      <c r="E1391" s="134" t="s">
        <v>347</v>
      </c>
      <c r="F1391" s="134" t="s">
        <v>310</v>
      </c>
      <c r="G1391" s="134" t="s">
        <v>360</v>
      </c>
      <c r="H1391" s="135">
        <v>7049.1500000000005</v>
      </c>
      <c r="I1391" s="135">
        <v>7049.1500000000005</v>
      </c>
      <c r="J1391" s="135">
        <v>9826.2999999999993</v>
      </c>
      <c r="K1391" t="str">
        <f>VLOOKUP(C1391,ResCat!$A$2:$B$268,2,FALSE)</f>
        <v>HMFLEX</v>
      </c>
    </row>
    <row r="1392" spans="3:11" x14ac:dyDescent="0.25">
      <c r="C1392" s="134" t="s">
        <v>71</v>
      </c>
      <c r="D1392" s="134" t="s">
        <v>1</v>
      </c>
      <c r="E1392" s="134" t="s">
        <v>361</v>
      </c>
      <c r="F1392" s="134" t="s">
        <v>310</v>
      </c>
      <c r="G1392" s="134" t="s">
        <v>355</v>
      </c>
      <c r="H1392" s="135">
        <v>-1702.8500000000001</v>
      </c>
      <c r="I1392" s="135">
        <v>-1802.8500000000001</v>
      </c>
      <c r="J1392" s="135">
        <v>-3298.46</v>
      </c>
      <c r="K1392" t="str">
        <f>VLOOKUP(C1392,ResCat!$A$2:$B$268,2,FALSE)</f>
        <v>HMFLEX</v>
      </c>
    </row>
    <row r="1393" spans="3:11" x14ac:dyDescent="0.25">
      <c r="C1393" s="134" t="s">
        <v>71</v>
      </c>
      <c r="D1393" s="134" t="s">
        <v>1</v>
      </c>
      <c r="E1393" s="134" t="s">
        <v>312</v>
      </c>
      <c r="F1393" s="134" t="s">
        <v>310</v>
      </c>
      <c r="G1393" s="134" t="s">
        <v>364</v>
      </c>
      <c r="H1393" s="135">
        <v>2622.2400000000007</v>
      </c>
      <c r="I1393" s="135">
        <v>2522.2400000000007</v>
      </c>
      <c r="J1393" s="135">
        <v>4001.93</v>
      </c>
      <c r="K1393" t="str">
        <f>VLOOKUP(C1393,ResCat!$A$2:$B$268,2,FALSE)</f>
        <v>HMFLEX</v>
      </c>
    </row>
    <row r="1394" spans="3:11" x14ac:dyDescent="0.25">
      <c r="C1394" s="134" t="s">
        <v>71</v>
      </c>
      <c r="D1394" s="134" t="s">
        <v>1</v>
      </c>
      <c r="E1394" s="134" t="s">
        <v>357</v>
      </c>
      <c r="F1394" s="134" t="s">
        <v>310</v>
      </c>
      <c r="G1394" s="134" t="s">
        <v>338</v>
      </c>
      <c r="H1394" s="135">
        <v>-4621.6400000000003</v>
      </c>
      <c r="I1394" s="135">
        <v>-4621.6400000000003</v>
      </c>
      <c r="J1394" s="135">
        <v>-1784</v>
      </c>
      <c r="K1394" t="str">
        <f>VLOOKUP(C1394,ResCat!$A$2:$B$268,2,FALSE)</f>
        <v>HMFLEX</v>
      </c>
    </row>
    <row r="1395" spans="3:11" x14ac:dyDescent="0.25">
      <c r="C1395" s="134" t="s">
        <v>71</v>
      </c>
      <c r="D1395" s="134" t="s">
        <v>1</v>
      </c>
      <c r="E1395" s="134" t="s">
        <v>314</v>
      </c>
      <c r="F1395" s="134" t="s">
        <v>310</v>
      </c>
      <c r="G1395" s="134" t="s">
        <v>356</v>
      </c>
      <c r="H1395" s="135">
        <v>-611.32999999999993</v>
      </c>
      <c r="I1395" s="135">
        <v>-701.95</v>
      </c>
      <c r="J1395" s="135">
        <v>-756</v>
      </c>
      <c r="K1395" t="str">
        <f>VLOOKUP(C1395,ResCat!$A$2:$B$268,2,FALSE)</f>
        <v>HMFLEX</v>
      </c>
    </row>
    <row r="1396" spans="3:11" x14ac:dyDescent="0.25">
      <c r="C1396" s="134" t="s">
        <v>71</v>
      </c>
      <c r="D1396" s="134" t="s">
        <v>1</v>
      </c>
      <c r="E1396" s="134" t="s">
        <v>339</v>
      </c>
      <c r="F1396" s="134" t="s">
        <v>310</v>
      </c>
      <c r="G1396" s="134" t="s">
        <v>353</v>
      </c>
      <c r="H1396" s="135">
        <v>10520.27</v>
      </c>
      <c r="I1396" s="135">
        <v>10520.27</v>
      </c>
      <c r="J1396" s="135">
        <v>12930</v>
      </c>
      <c r="K1396" t="str">
        <f>VLOOKUP(C1396,ResCat!$A$2:$B$268,2,FALSE)</f>
        <v>HMFLEX</v>
      </c>
    </row>
    <row r="1397" spans="3:11" x14ac:dyDescent="0.25">
      <c r="C1397" s="134" t="s">
        <v>71</v>
      </c>
      <c r="D1397" s="134" t="s">
        <v>1</v>
      </c>
      <c r="E1397" s="134" t="s">
        <v>342</v>
      </c>
      <c r="F1397" s="134" t="s">
        <v>310</v>
      </c>
      <c r="G1397" s="134" t="s">
        <v>348</v>
      </c>
      <c r="H1397" s="135">
        <v>7422.9600000000019</v>
      </c>
      <c r="I1397" s="135">
        <v>7422.9600000000019</v>
      </c>
      <c r="J1397" s="135">
        <v>35550.639999999999</v>
      </c>
      <c r="K1397" t="str">
        <f>VLOOKUP(C1397,ResCat!$A$2:$B$268,2,FALSE)</f>
        <v>HMFLEX</v>
      </c>
    </row>
    <row r="1398" spans="3:11" x14ac:dyDescent="0.25">
      <c r="C1398" s="134" t="s">
        <v>71</v>
      </c>
      <c r="D1398" s="134" t="s">
        <v>1</v>
      </c>
      <c r="E1398" s="134" t="s">
        <v>316</v>
      </c>
      <c r="F1398" s="134" t="s">
        <v>310</v>
      </c>
      <c r="G1398" s="134" t="s">
        <v>313</v>
      </c>
      <c r="H1398" s="135">
        <v>1632.78</v>
      </c>
      <c r="I1398" s="135">
        <v>1507.7800000000002</v>
      </c>
      <c r="J1398" s="135">
        <v>4200.26</v>
      </c>
      <c r="K1398" t="str">
        <f>VLOOKUP(C1398,ResCat!$A$2:$B$268,2,FALSE)</f>
        <v>HMFLEX</v>
      </c>
    </row>
    <row r="1399" spans="3:11" x14ac:dyDescent="0.25">
      <c r="C1399" s="134" t="s">
        <v>71</v>
      </c>
      <c r="D1399" s="134" t="s">
        <v>1</v>
      </c>
      <c r="E1399" s="134" t="s">
        <v>318</v>
      </c>
      <c r="F1399" s="134" t="s">
        <v>310</v>
      </c>
      <c r="G1399" s="134" t="s">
        <v>358</v>
      </c>
      <c r="H1399" s="135">
        <v>500.93000000000018</v>
      </c>
      <c r="I1399" s="135">
        <v>525.92999999999995</v>
      </c>
      <c r="J1399" s="135">
        <v>-72981.17</v>
      </c>
      <c r="K1399" t="str">
        <f>VLOOKUP(C1399,ResCat!$A$2:$B$268,2,FALSE)</f>
        <v>HMFLEX</v>
      </c>
    </row>
    <row r="1400" spans="3:11" x14ac:dyDescent="0.25">
      <c r="C1400" s="134" t="s">
        <v>71</v>
      </c>
      <c r="D1400" s="134" t="s">
        <v>1</v>
      </c>
      <c r="E1400" s="134" t="s">
        <v>320</v>
      </c>
      <c r="F1400" s="134" t="s">
        <v>310</v>
      </c>
      <c r="G1400" s="134" t="s">
        <v>315</v>
      </c>
      <c r="H1400" s="135">
        <v>5244.9100000000008</v>
      </c>
      <c r="I1400" s="135">
        <v>6279.8900000000012</v>
      </c>
      <c r="J1400" s="135">
        <v>38496.25</v>
      </c>
      <c r="K1400" t="str">
        <f>VLOOKUP(C1400,ResCat!$A$2:$B$268,2,FALSE)</f>
        <v>HMFLEX</v>
      </c>
    </row>
    <row r="1401" spans="3:11" x14ac:dyDescent="0.25">
      <c r="C1401" s="134" t="s">
        <v>71</v>
      </c>
      <c r="D1401" s="134" t="s">
        <v>1</v>
      </c>
      <c r="E1401" s="134" t="s">
        <v>322</v>
      </c>
      <c r="F1401" s="134" t="s">
        <v>310</v>
      </c>
      <c r="G1401" s="134" t="s">
        <v>341</v>
      </c>
      <c r="H1401" s="135">
        <v>7266.4499999999989</v>
      </c>
      <c r="I1401" s="135">
        <v>7266.4499999999989</v>
      </c>
      <c r="J1401" s="135">
        <v>27403.239999999998</v>
      </c>
      <c r="K1401" t="str">
        <f>VLOOKUP(C1401,ResCat!$A$2:$B$268,2,FALSE)</f>
        <v>HMFLEX</v>
      </c>
    </row>
    <row r="1402" spans="3:11" x14ac:dyDescent="0.25">
      <c r="C1402" s="134" t="s">
        <v>71</v>
      </c>
      <c r="D1402" s="134" t="s">
        <v>1</v>
      </c>
      <c r="E1402" s="134" t="s">
        <v>324</v>
      </c>
      <c r="F1402" s="134" t="s">
        <v>310</v>
      </c>
      <c r="G1402" s="134" t="s">
        <v>340</v>
      </c>
      <c r="H1402" s="135">
        <v>19034.520000000004</v>
      </c>
      <c r="I1402" s="135">
        <v>19084.520000000004</v>
      </c>
      <c r="J1402" s="135">
        <v>114885.91</v>
      </c>
      <c r="K1402" t="str">
        <f>VLOOKUP(C1402,ResCat!$A$2:$B$268,2,FALSE)</f>
        <v>HMFLEX</v>
      </c>
    </row>
    <row r="1403" spans="3:11" x14ac:dyDescent="0.25">
      <c r="C1403" s="134" t="s">
        <v>71</v>
      </c>
      <c r="D1403" s="134" t="s">
        <v>1</v>
      </c>
      <c r="E1403" s="134" t="s">
        <v>326</v>
      </c>
      <c r="F1403" s="134" t="s">
        <v>310</v>
      </c>
      <c r="G1403" s="134" t="s">
        <v>317</v>
      </c>
      <c r="H1403" s="135">
        <v>-18691.34</v>
      </c>
      <c r="I1403" s="135">
        <v>-18441.34</v>
      </c>
      <c r="J1403" s="135">
        <v>-5707.8099999999959</v>
      </c>
      <c r="K1403" t="str">
        <f>VLOOKUP(C1403,ResCat!$A$2:$B$268,2,FALSE)</f>
        <v>HMFLEX</v>
      </c>
    </row>
    <row r="1404" spans="3:11" x14ac:dyDescent="0.25">
      <c r="C1404" s="134" t="s">
        <v>71</v>
      </c>
      <c r="D1404" s="134" t="s">
        <v>1</v>
      </c>
      <c r="E1404" s="134" t="s">
        <v>328</v>
      </c>
      <c r="F1404" s="134" t="s">
        <v>310</v>
      </c>
      <c r="G1404" s="134" t="s">
        <v>319</v>
      </c>
      <c r="H1404" s="135">
        <v>33925.89</v>
      </c>
      <c r="I1404" s="135">
        <v>33915.47</v>
      </c>
      <c r="J1404" s="135">
        <v>52701.33</v>
      </c>
      <c r="K1404" t="str">
        <f>VLOOKUP(C1404,ResCat!$A$2:$B$268,2,FALSE)</f>
        <v>HMFLEX</v>
      </c>
    </row>
    <row r="1405" spans="3:11" x14ac:dyDescent="0.25">
      <c r="C1405" s="134" t="s">
        <v>71</v>
      </c>
      <c r="D1405" s="134" t="s">
        <v>1</v>
      </c>
      <c r="E1405" s="134" t="s">
        <v>330</v>
      </c>
      <c r="F1405" s="134" t="s">
        <v>310</v>
      </c>
      <c r="G1405" s="134" t="s">
        <v>321</v>
      </c>
      <c r="H1405" s="135">
        <v>11264.63</v>
      </c>
      <c r="I1405" s="135">
        <v>10914.63</v>
      </c>
      <c r="J1405" s="135">
        <v>29245.91</v>
      </c>
      <c r="K1405" t="str">
        <f>VLOOKUP(C1405,ResCat!$A$2:$B$268,2,FALSE)</f>
        <v>HMFLEX</v>
      </c>
    </row>
    <row r="1406" spans="3:11" x14ac:dyDescent="0.25">
      <c r="C1406" s="134" t="s">
        <v>71</v>
      </c>
      <c r="D1406" s="134" t="s">
        <v>1</v>
      </c>
      <c r="E1406" s="134" t="s">
        <v>332</v>
      </c>
      <c r="F1406" s="134" t="s">
        <v>310</v>
      </c>
      <c r="G1406" s="134" t="s">
        <v>323</v>
      </c>
      <c r="H1406" s="135">
        <v>87142.250000000015</v>
      </c>
      <c r="I1406" s="135">
        <v>87242.250000000015</v>
      </c>
      <c r="J1406" s="135">
        <v>109566.35</v>
      </c>
      <c r="K1406" t="str">
        <f>VLOOKUP(C1406,ResCat!$A$2:$B$268,2,FALSE)</f>
        <v>HMFLEX</v>
      </c>
    </row>
    <row r="1407" spans="3:11" x14ac:dyDescent="0.25">
      <c r="C1407" s="134" t="s">
        <v>71</v>
      </c>
      <c r="D1407" s="134" t="s">
        <v>1</v>
      </c>
      <c r="E1407" s="134" t="s">
        <v>335</v>
      </c>
      <c r="F1407" s="134" t="s">
        <v>310</v>
      </c>
      <c r="G1407" s="134" t="s">
        <v>325</v>
      </c>
      <c r="H1407" s="135">
        <v>15127.78</v>
      </c>
      <c r="I1407" s="135">
        <v>15202.780000000002</v>
      </c>
      <c r="J1407" s="135">
        <v>19372.41</v>
      </c>
      <c r="K1407" t="str">
        <f>VLOOKUP(C1407,ResCat!$A$2:$B$268,2,FALSE)</f>
        <v>HMFLEX</v>
      </c>
    </row>
    <row r="1408" spans="3:11" x14ac:dyDescent="0.25">
      <c r="C1408" s="134" t="s">
        <v>71</v>
      </c>
      <c r="D1408" s="134" t="s">
        <v>1</v>
      </c>
      <c r="E1408" s="134" t="s">
        <v>4</v>
      </c>
      <c r="F1408" s="134" t="s">
        <v>310</v>
      </c>
      <c r="G1408" s="134" t="s">
        <v>327</v>
      </c>
      <c r="H1408" s="135">
        <v>136046.29</v>
      </c>
      <c r="I1408" s="135">
        <v>135991.29</v>
      </c>
      <c r="J1408" s="135">
        <v>223374.76000000004</v>
      </c>
      <c r="K1408" t="str">
        <f>VLOOKUP(C1408,ResCat!$A$2:$B$268,2,FALSE)</f>
        <v>HMFLEX</v>
      </c>
    </row>
    <row r="1409" spans="3:11" x14ac:dyDescent="0.25">
      <c r="C1409" s="134" t="s">
        <v>71</v>
      </c>
      <c r="D1409" s="134" t="s">
        <v>1</v>
      </c>
      <c r="E1409" s="134" t="s">
        <v>511</v>
      </c>
      <c r="F1409" s="134" t="s">
        <v>310</v>
      </c>
      <c r="G1409" s="134" t="s">
        <v>329</v>
      </c>
      <c r="H1409" s="135">
        <v>151032.82</v>
      </c>
      <c r="I1409" s="135">
        <v>152735.48000000001</v>
      </c>
      <c r="J1409" s="135">
        <v>221787.55000000002</v>
      </c>
      <c r="K1409" t="str">
        <f>VLOOKUP(C1409,ResCat!$A$2:$B$268,2,FALSE)</f>
        <v>HMFLEX</v>
      </c>
    </row>
    <row r="1410" spans="3:11" x14ac:dyDescent="0.25">
      <c r="C1410" s="134" t="s">
        <v>71</v>
      </c>
      <c r="D1410" s="134" t="s">
        <v>1</v>
      </c>
      <c r="E1410" s="134" t="s">
        <v>969</v>
      </c>
      <c r="F1410" s="134" t="s">
        <v>310</v>
      </c>
      <c r="G1410" s="134" t="s">
        <v>331</v>
      </c>
      <c r="H1410" s="135">
        <v>211314.66</v>
      </c>
      <c r="I1410" s="135">
        <v>213090.16999999998</v>
      </c>
      <c r="J1410" s="135">
        <v>372900.59</v>
      </c>
      <c r="K1410" t="str">
        <f>VLOOKUP(C1410,ResCat!$A$2:$B$268,2,FALSE)</f>
        <v>HMFLEX</v>
      </c>
    </row>
    <row r="1411" spans="3:11" x14ac:dyDescent="0.25">
      <c r="C1411" s="134" t="s">
        <v>71</v>
      </c>
      <c r="D1411" s="134" t="s">
        <v>1</v>
      </c>
      <c r="E1411" s="134" t="s">
        <v>961</v>
      </c>
      <c r="F1411" s="134" t="s">
        <v>310</v>
      </c>
      <c r="G1411" s="134" t="s">
        <v>334</v>
      </c>
      <c r="H1411" s="135">
        <v>785722.34999999974</v>
      </c>
      <c r="I1411" s="135">
        <v>799363.80999999982</v>
      </c>
      <c r="J1411" s="135">
        <v>1663888.1899999995</v>
      </c>
      <c r="K1411" t="str">
        <f>VLOOKUP(C1411,ResCat!$A$2:$B$268,2,FALSE)</f>
        <v>HMFLEX</v>
      </c>
    </row>
    <row r="1412" spans="3:11" x14ac:dyDescent="0.25">
      <c r="C1412" s="134" t="s">
        <v>71</v>
      </c>
      <c r="D1412" s="134" t="s">
        <v>1</v>
      </c>
      <c r="E1412" s="134" t="s">
        <v>970</v>
      </c>
      <c r="F1412" s="134" t="s">
        <v>310</v>
      </c>
      <c r="G1412" s="134" t="s">
        <v>333</v>
      </c>
      <c r="H1412" s="135">
        <v>2931431.5700000012</v>
      </c>
      <c r="I1412" s="135">
        <v>3037606.2500000009</v>
      </c>
      <c r="J1412" s="135">
        <v>6036503.4900000002</v>
      </c>
      <c r="K1412" t="str">
        <f>VLOOKUP(C1412,ResCat!$A$2:$B$268,2,FALSE)</f>
        <v>HMFLEX</v>
      </c>
    </row>
    <row r="1413" spans="3:11" x14ac:dyDescent="0.25">
      <c r="C1413" s="134" t="s">
        <v>71</v>
      </c>
      <c r="D1413" s="134" t="s">
        <v>1</v>
      </c>
      <c r="E1413" s="134" t="s">
        <v>1023</v>
      </c>
      <c r="F1413" s="134" t="s">
        <v>310</v>
      </c>
      <c r="G1413" s="134" t="s">
        <v>308</v>
      </c>
      <c r="H1413" s="135">
        <v>3295219.6999999979</v>
      </c>
      <c r="I1413" s="135">
        <v>3372845.1699999981</v>
      </c>
      <c r="J1413" s="135">
        <v>5862453.1799999969</v>
      </c>
      <c r="K1413" t="str">
        <f>VLOOKUP(C1413,ResCat!$A$2:$B$268,2,FALSE)</f>
        <v>HMFLEX</v>
      </c>
    </row>
    <row r="1414" spans="3:11" x14ac:dyDescent="0.25">
      <c r="C1414" s="134" t="s">
        <v>74</v>
      </c>
      <c r="D1414" s="134" t="s">
        <v>3</v>
      </c>
      <c r="E1414" s="134" t="s">
        <v>1026</v>
      </c>
      <c r="F1414" s="134" t="s">
        <v>310</v>
      </c>
      <c r="G1414" s="134" t="s">
        <v>311</v>
      </c>
      <c r="H1414" s="135">
        <v>427.13</v>
      </c>
      <c r="I1414" s="135">
        <v>427.13</v>
      </c>
      <c r="J1414" s="135">
        <v>451.13</v>
      </c>
      <c r="K1414" t="str">
        <f>VLOOKUP(C1414,ResCat!$A$2:$B$268,2,FALSE)</f>
        <v>HMFLEX</v>
      </c>
    </row>
    <row r="1415" spans="3:11" x14ac:dyDescent="0.25">
      <c r="C1415" s="134" t="s">
        <v>74</v>
      </c>
      <c r="D1415" s="134" t="s">
        <v>3</v>
      </c>
      <c r="E1415" s="134" t="s">
        <v>1027</v>
      </c>
      <c r="F1415" s="134" t="s">
        <v>310</v>
      </c>
      <c r="G1415" s="134" t="s">
        <v>311</v>
      </c>
      <c r="H1415" s="135">
        <v>0</v>
      </c>
      <c r="I1415" s="135">
        <v>0</v>
      </c>
      <c r="J1415" s="135">
        <v>0</v>
      </c>
      <c r="K1415" t="str">
        <f>VLOOKUP(C1415,ResCat!$A$2:$B$268,2,FALSE)</f>
        <v>HMFLEX</v>
      </c>
    </row>
    <row r="1416" spans="3:11" x14ac:dyDescent="0.25">
      <c r="C1416" s="134" t="s">
        <v>74</v>
      </c>
      <c r="D1416" s="134" t="s">
        <v>3</v>
      </c>
      <c r="E1416" s="134" t="s">
        <v>1028</v>
      </c>
      <c r="F1416" s="134" t="s">
        <v>310</v>
      </c>
      <c r="G1416" s="134" t="s">
        <v>311</v>
      </c>
      <c r="H1416" s="135">
        <v>0</v>
      </c>
      <c r="I1416" s="135">
        <v>0</v>
      </c>
      <c r="J1416" s="135">
        <v>0</v>
      </c>
      <c r="K1416" t="str">
        <f>VLOOKUP(C1416,ResCat!$A$2:$B$268,2,FALSE)</f>
        <v>HMFLEX</v>
      </c>
    </row>
    <row r="1417" spans="3:11" x14ac:dyDescent="0.25">
      <c r="C1417" s="134" t="s">
        <v>74</v>
      </c>
      <c r="D1417" s="134" t="s">
        <v>3</v>
      </c>
      <c r="E1417" s="134" t="s">
        <v>349</v>
      </c>
      <c r="F1417" s="134" t="s">
        <v>310</v>
      </c>
      <c r="G1417" s="134" t="s">
        <v>311</v>
      </c>
      <c r="H1417" s="135">
        <v>-83.77</v>
      </c>
      <c r="I1417" s="135">
        <v>-83.77</v>
      </c>
      <c r="J1417" s="135">
        <v>-92</v>
      </c>
      <c r="K1417" t="str">
        <f>VLOOKUP(C1417,ResCat!$A$2:$B$268,2,FALSE)</f>
        <v>HMFLEX</v>
      </c>
    </row>
    <row r="1418" spans="3:11" x14ac:dyDescent="0.25">
      <c r="C1418" s="134" t="s">
        <v>74</v>
      </c>
      <c r="D1418" s="134" t="s">
        <v>3</v>
      </c>
      <c r="E1418" s="134" t="s">
        <v>361</v>
      </c>
      <c r="F1418" s="134" t="s">
        <v>310</v>
      </c>
      <c r="G1418" s="134" t="s">
        <v>355</v>
      </c>
      <c r="H1418" s="135">
        <v>-199.35</v>
      </c>
      <c r="I1418" s="135">
        <v>-199.35</v>
      </c>
      <c r="J1418" s="135">
        <v>0</v>
      </c>
      <c r="K1418" t="str">
        <f>VLOOKUP(C1418,ResCat!$A$2:$B$268,2,FALSE)</f>
        <v>HMFLEX</v>
      </c>
    </row>
    <row r="1419" spans="3:11" x14ac:dyDescent="0.25">
      <c r="C1419" s="134" t="s">
        <v>74</v>
      </c>
      <c r="D1419" s="134" t="s">
        <v>3</v>
      </c>
      <c r="E1419" s="134" t="s">
        <v>339</v>
      </c>
      <c r="F1419" s="134" t="s">
        <v>310</v>
      </c>
      <c r="G1419" s="134" t="s">
        <v>353</v>
      </c>
      <c r="H1419" s="135">
        <v>-102.4</v>
      </c>
      <c r="I1419" s="135">
        <v>-128</v>
      </c>
      <c r="J1419" s="135">
        <v>-4818</v>
      </c>
      <c r="K1419" t="str">
        <f>VLOOKUP(C1419,ResCat!$A$2:$B$268,2,FALSE)</f>
        <v>HMFLEX</v>
      </c>
    </row>
    <row r="1420" spans="3:11" x14ac:dyDescent="0.25">
      <c r="C1420" s="134" t="s">
        <v>74</v>
      </c>
      <c r="D1420" s="134" t="s">
        <v>3</v>
      </c>
      <c r="E1420" s="134" t="s">
        <v>342</v>
      </c>
      <c r="F1420" s="134" t="s">
        <v>310</v>
      </c>
      <c r="G1420" s="134" t="s">
        <v>348</v>
      </c>
      <c r="H1420" s="135">
        <v>2643.39</v>
      </c>
      <c r="I1420" s="135">
        <v>2643.39</v>
      </c>
      <c r="J1420" s="135">
        <v>2643.39</v>
      </c>
      <c r="K1420" t="str">
        <f>VLOOKUP(C1420,ResCat!$A$2:$B$268,2,FALSE)</f>
        <v>HMFLEX</v>
      </c>
    </row>
    <row r="1421" spans="3:11" x14ac:dyDescent="0.25">
      <c r="C1421" s="134" t="s">
        <v>74</v>
      </c>
      <c r="D1421" s="134" t="s">
        <v>3</v>
      </c>
      <c r="E1421" s="134" t="s">
        <v>318</v>
      </c>
      <c r="F1421" s="134" t="s">
        <v>310</v>
      </c>
      <c r="G1421" s="134" t="s">
        <v>358</v>
      </c>
      <c r="H1421" s="135">
        <v>297.58000000000004</v>
      </c>
      <c r="I1421" s="135">
        <v>297.58000000000004</v>
      </c>
      <c r="J1421" s="135">
        <v>1340</v>
      </c>
      <c r="K1421" t="str">
        <f>VLOOKUP(C1421,ResCat!$A$2:$B$268,2,FALSE)</f>
        <v>HMFLEX</v>
      </c>
    </row>
    <row r="1422" spans="3:11" x14ac:dyDescent="0.25">
      <c r="C1422" s="134" t="s">
        <v>74</v>
      </c>
      <c r="D1422" s="134" t="s">
        <v>3</v>
      </c>
      <c r="E1422" s="134" t="s">
        <v>320</v>
      </c>
      <c r="F1422" s="134" t="s">
        <v>310</v>
      </c>
      <c r="G1422" s="134" t="s">
        <v>315</v>
      </c>
      <c r="H1422" s="135">
        <v>183.44</v>
      </c>
      <c r="I1422" s="135">
        <v>183.44</v>
      </c>
      <c r="J1422" s="135">
        <v>1120</v>
      </c>
      <c r="K1422" t="str">
        <f>VLOOKUP(C1422,ResCat!$A$2:$B$268,2,FALSE)</f>
        <v>HMFLEX</v>
      </c>
    </row>
    <row r="1423" spans="3:11" x14ac:dyDescent="0.25">
      <c r="C1423" s="134" t="s">
        <v>74</v>
      </c>
      <c r="D1423" s="134" t="s">
        <v>3</v>
      </c>
      <c r="E1423" s="134" t="s">
        <v>324</v>
      </c>
      <c r="F1423" s="134" t="s">
        <v>310</v>
      </c>
      <c r="G1423" s="134" t="s">
        <v>340</v>
      </c>
      <c r="H1423" s="135">
        <v>255.75</v>
      </c>
      <c r="I1423" s="135">
        <v>255.75</v>
      </c>
      <c r="J1423" s="135">
        <v>268.85000000000002</v>
      </c>
      <c r="K1423" t="str">
        <f>VLOOKUP(C1423,ResCat!$A$2:$B$268,2,FALSE)</f>
        <v>HMFLEX</v>
      </c>
    </row>
    <row r="1424" spans="3:11" x14ac:dyDescent="0.25">
      <c r="C1424" s="134" t="s">
        <v>74</v>
      </c>
      <c r="D1424" s="134" t="s">
        <v>3</v>
      </c>
      <c r="E1424" s="134" t="s">
        <v>326</v>
      </c>
      <c r="F1424" s="134" t="s">
        <v>310</v>
      </c>
      <c r="G1424" s="134" t="s">
        <v>317</v>
      </c>
      <c r="H1424" s="135">
        <v>56.75</v>
      </c>
      <c r="I1424" s="135">
        <v>56.75</v>
      </c>
      <c r="J1424" s="135">
        <v>108.28999999999999</v>
      </c>
      <c r="K1424" t="str">
        <f>VLOOKUP(C1424,ResCat!$A$2:$B$268,2,FALSE)</f>
        <v>HMFLEX</v>
      </c>
    </row>
    <row r="1425" spans="3:11" x14ac:dyDescent="0.25">
      <c r="C1425" s="134" t="s">
        <v>74</v>
      </c>
      <c r="D1425" s="134" t="s">
        <v>3</v>
      </c>
      <c r="E1425" s="134" t="s">
        <v>328</v>
      </c>
      <c r="F1425" s="134" t="s">
        <v>310</v>
      </c>
      <c r="G1425" s="134" t="s">
        <v>319</v>
      </c>
      <c r="H1425" s="135">
        <v>17.04</v>
      </c>
      <c r="I1425" s="135">
        <v>0</v>
      </c>
      <c r="J1425" s="135">
        <v>0</v>
      </c>
      <c r="K1425" t="str">
        <f>VLOOKUP(C1425,ResCat!$A$2:$B$268,2,FALSE)</f>
        <v>HMFLEX</v>
      </c>
    </row>
    <row r="1426" spans="3:11" x14ac:dyDescent="0.25">
      <c r="C1426" s="134" t="s">
        <v>74</v>
      </c>
      <c r="D1426" s="134" t="s">
        <v>3</v>
      </c>
      <c r="E1426" s="134" t="s">
        <v>330</v>
      </c>
      <c r="F1426" s="134" t="s">
        <v>310</v>
      </c>
      <c r="G1426" s="134" t="s">
        <v>321</v>
      </c>
      <c r="H1426" s="135">
        <v>39.760000000000005</v>
      </c>
      <c r="I1426" s="135">
        <v>12</v>
      </c>
      <c r="J1426" s="135">
        <v>22</v>
      </c>
      <c r="K1426" t="str">
        <f>VLOOKUP(C1426,ResCat!$A$2:$B$268,2,FALSE)</f>
        <v>HMFLEX</v>
      </c>
    </row>
    <row r="1427" spans="3:11" x14ac:dyDescent="0.25">
      <c r="C1427" s="134" t="s">
        <v>74</v>
      </c>
      <c r="D1427" s="134" t="s">
        <v>3</v>
      </c>
      <c r="E1427" s="134" t="s">
        <v>332</v>
      </c>
      <c r="F1427" s="134" t="s">
        <v>310</v>
      </c>
      <c r="G1427" s="134" t="s">
        <v>323</v>
      </c>
      <c r="H1427" s="135">
        <v>10.5</v>
      </c>
      <c r="I1427" s="135">
        <v>-258.21000000000004</v>
      </c>
      <c r="J1427" s="135">
        <v>-137</v>
      </c>
      <c r="K1427" t="str">
        <f>VLOOKUP(C1427,ResCat!$A$2:$B$268,2,FALSE)</f>
        <v>HMFLEX</v>
      </c>
    </row>
    <row r="1428" spans="3:11" x14ac:dyDescent="0.25">
      <c r="C1428" s="134" t="s">
        <v>74</v>
      </c>
      <c r="D1428" s="134" t="s">
        <v>3</v>
      </c>
      <c r="E1428" s="134" t="s">
        <v>335</v>
      </c>
      <c r="F1428" s="134" t="s">
        <v>310</v>
      </c>
      <c r="G1428" s="134" t="s">
        <v>325</v>
      </c>
      <c r="H1428" s="135">
        <v>2112.9700000000003</v>
      </c>
      <c r="I1428" s="135">
        <v>2112.9700000000003</v>
      </c>
      <c r="J1428" s="135">
        <v>2255</v>
      </c>
      <c r="K1428" t="str">
        <f>VLOOKUP(C1428,ResCat!$A$2:$B$268,2,FALSE)</f>
        <v>HMFLEX</v>
      </c>
    </row>
    <row r="1429" spans="3:11" x14ac:dyDescent="0.25">
      <c r="C1429" s="134" t="s">
        <v>74</v>
      </c>
      <c r="D1429" s="134" t="s">
        <v>3</v>
      </c>
      <c r="E1429" s="134" t="s">
        <v>4</v>
      </c>
      <c r="F1429" s="134" t="s">
        <v>310</v>
      </c>
      <c r="G1429" s="134" t="s">
        <v>327</v>
      </c>
      <c r="H1429" s="135">
        <v>69418.340000000026</v>
      </c>
      <c r="I1429" s="135">
        <v>69611.420000000013</v>
      </c>
      <c r="J1429" s="135">
        <v>9187.18</v>
      </c>
      <c r="K1429" t="str">
        <f>VLOOKUP(C1429,ResCat!$A$2:$B$268,2,FALSE)</f>
        <v>HMFLEX</v>
      </c>
    </row>
    <row r="1430" spans="3:11" x14ac:dyDescent="0.25">
      <c r="C1430" s="134" t="s">
        <v>74</v>
      </c>
      <c r="D1430" s="134" t="s">
        <v>3</v>
      </c>
      <c r="E1430" s="134" t="s">
        <v>511</v>
      </c>
      <c r="F1430" s="134" t="s">
        <v>310</v>
      </c>
      <c r="G1430" s="134" t="s">
        <v>329</v>
      </c>
      <c r="H1430" s="135">
        <v>5157.0600000000004</v>
      </c>
      <c r="I1430" s="135">
        <v>5149.9800000000005</v>
      </c>
      <c r="J1430" s="135">
        <v>7540.96</v>
      </c>
      <c r="K1430" t="str">
        <f>VLOOKUP(C1430,ResCat!$A$2:$B$268,2,FALSE)</f>
        <v>HMFLEX</v>
      </c>
    </row>
    <row r="1431" spans="3:11" x14ac:dyDescent="0.25">
      <c r="C1431" s="134" t="s">
        <v>74</v>
      </c>
      <c r="D1431" s="134" t="s">
        <v>3</v>
      </c>
      <c r="E1431" s="134" t="s">
        <v>969</v>
      </c>
      <c r="F1431" s="134" t="s">
        <v>310</v>
      </c>
      <c r="G1431" s="134" t="s">
        <v>331</v>
      </c>
      <c r="H1431" s="135">
        <v>9083.76</v>
      </c>
      <c r="I1431" s="135">
        <v>8935.6799999999985</v>
      </c>
      <c r="J1431" s="135">
        <v>14983.539999999999</v>
      </c>
      <c r="K1431" t="str">
        <f>VLOOKUP(C1431,ResCat!$A$2:$B$268,2,FALSE)</f>
        <v>HMFLEX</v>
      </c>
    </row>
    <row r="1432" spans="3:11" x14ac:dyDescent="0.25">
      <c r="C1432" s="134" t="s">
        <v>74</v>
      </c>
      <c r="D1432" s="134" t="s">
        <v>3</v>
      </c>
      <c r="E1432" s="134" t="s">
        <v>961</v>
      </c>
      <c r="F1432" s="134" t="s">
        <v>310</v>
      </c>
      <c r="G1432" s="134" t="s">
        <v>334</v>
      </c>
      <c r="H1432" s="135">
        <v>10288.26</v>
      </c>
      <c r="I1432" s="135">
        <v>10483.5</v>
      </c>
      <c r="J1432" s="135">
        <v>18040.989999999998</v>
      </c>
      <c r="K1432" t="str">
        <f>VLOOKUP(C1432,ResCat!$A$2:$B$268,2,FALSE)</f>
        <v>HMFLEX</v>
      </c>
    </row>
    <row r="1433" spans="3:11" x14ac:dyDescent="0.25">
      <c r="C1433" s="134" t="s">
        <v>74</v>
      </c>
      <c r="D1433" s="134" t="s">
        <v>3</v>
      </c>
      <c r="E1433" s="134" t="s">
        <v>970</v>
      </c>
      <c r="F1433" s="134" t="s">
        <v>310</v>
      </c>
      <c r="G1433" s="134" t="s">
        <v>333</v>
      </c>
      <c r="H1433" s="135">
        <v>25472.179999999986</v>
      </c>
      <c r="I1433" s="135">
        <v>26151.329999999994</v>
      </c>
      <c r="J1433" s="135">
        <v>41336.6</v>
      </c>
      <c r="K1433" t="str">
        <f>VLOOKUP(C1433,ResCat!$A$2:$B$268,2,FALSE)</f>
        <v>HMFLEX</v>
      </c>
    </row>
    <row r="1434" spans="3:11" x14ac:dyDescent="0.25">
      <c r="C1434" s="134" t="s">
        <v>74</v>
      </c>
      <c r="D1434" s="134" t="s">
        <v>3</v>
      </c>
      <c r="E1434" s="134" t="s">
        <v>1023</v>
      </c>
      <c r="F1434" s="134" t="s">
        <v>310</v>
      </c>
      <c r="G1434" s="134" t="s">
        <v>308</v>
      </c>
      <c r="H1434" s="135">
        <v>13819.460000000003</v>
      </c>
      <c r="I1434" s="135">
        <v>16122.510000000002</v>
      </c>
      <c r="J1434" s="135">
        <v>57374.500000000015</v>
      </c>
      <c r="K1434" t="str">
        <f>VLOOKUP(C1434,ResCat!$A$2:$B$268,2,FALSE)</f>
        <v>HMFLEX</v>
      </c>
    </row>
    <row r="1435" spans="3:11" x14ac:dyDescent="0.25">
      <c r="C1435" s="134" t="s">
        <v>74</v>
      </c>
      <c r="D1435" s="134" t="s">
        <v>0</v>
      </c>
      <c r="E1435" s="134" t="s">
        <v>322</v>
      </c>
      <c r="F1435" s="134" t="s">
        <v>310</v>
      </c>
      <c r="G1435" s="134" t="s">
        <v>341</v>
      </c>
      <c r="H1435" s="135">
        <v>-2845.8499999999767</v>
      </c>
      <c r="I1435" s="135">
        <v>-3874.3699999999953</v>
      </c>
      <c r="J1435" s="135">
        <v>-8265.5999999999767</v>
      </c>
      <c r="K1435" t="str">
        <f>VLOOKUP(C1435,ResCat!$A$2:$B$268,2,FALSE)</f>
        <v>HMFLEX</v>
      </c>
    </row>
    <row r="1436" spans="3:11" x14ac:dyDescent="0.25">
      <c r="C1436" s="134" t="s">
        <v>74</v>
      </c>
      <c r="D1436" s="134" t="s">
        <v>0</v>
      </c>
      <c r="E1436" s="134" t="s">
        <v>511</v>
      </c>
      <c r="F1436" s="134" t="s">
        <v>310</v>
      </c>
      <c r="G1436" s="134" t="s">
        <v>329</v>
      </c>
      <c r="H1436" s="135">
        <v>24655.909999999989</v>
      </c>
      <c r="I1436" s="135">
        <v>26494.94999999999</v>
      </c>
      <c r="J1436" s="135">
        <v>135439.66999999998</v>
      </c>
      <c r="K1436" t="str">
        <f>VLOOKUP(C1436,ResCat!$A$2:$B$268,2,FALSE)</f>
        <v>HMFLEX</v>
      </c>
    </row>
    <row r="1437" spans="3:11" x14ac:dyDescent="0.25">
      <c r="C1437" s="134" t="s">
        <v>74</v>
      </c>
      <c r="D1437" s="134" t="s">
        <v>0</v>
      </c>
      <c r="E1437" s="134" t="s">
        <v>969</v>
      </c>
      <c r="F1437" s="134" t="s">
        <v>310</v>
      </c>
      <c r="G1437" s="134" t="s">
        <v>331</v>
      </c>
      <c r="H1437" s="135">
        <v>0</v>
      </c>
      <c r="I1437" s="135">
        <v>0</v>
      </c>
      <c r="J1437" s="135">
        <v>0</v>
      </c>
      <c r="K1437" t="str">
        <f>VLOOKUP(C1437,ResCat!$A$2:$B$268,2,FALSE)</f>
        <v>HMFLEX</v>
      </c>
    </row>
    <row r="1438" spans="3:11" x14ac:dyDescent="0.25">
      <c r="C1438" s="134" t="s">
        <v>74</v>
      </c>
      <c r="D1438" s="134" t="s">
        <v>0</v>
      </c>
      <c r="E1438" s="134" t="s">
        <v>961</v>
      </c>
      <c r="F1438" s="134" t="s">
        <v>310</v>
      </c>
      <c r="G1438" s="134" t="s">
        <v>334</v>
      </c>
      <c r="H1438" s="135">
        <v>42578.340000000026</v>
      </c>
      <c r="I1438" s="135">
        <v>42578.340000000026</v>
      </c>
      <c r="J1438" s="135">
        <v>279886.37</v>
      </c>
      <c r="K1438" t="str">
        <f>VLOOKUP(C1438,ResCat!$A$2:$B$268,2,FALSE)</f>
        <v>HMFLEX</v>
      </c>
    </row>
    <row r="1439" spans="3:11" x14ac:dyDescent="0.25">
      <c r="C1439" s="134" t="s">
        <v>74</v>
      </c>
      <c r="D1439" s="134" t="s">
        <v>0</v>
      </c>
      <c r="E1439" s="134" t="s">
        <v>970</v>
      </c>
      <c r="F1439" s="134" t="s">
        <v>310</v>
      </c>
      <c r="G1439" s="134" t="s">
        <v>333</v>
      </c>
      <c r="H1439" s="135">
        <v>314387.40999999997</v>
      </c>
      <c r="I1439" s="135">
        <v>321439.03999999992</v>
      </c>
      <c r="J1439" s="135">
        <v>852225.93</v>
      </c>
      <c r="K1439" t="str">
        <f>VLOOKUP(C1439,ResCat!$A$2:$B$268,2,FALSE)</f>
        <v>HMFLEX</v>
      </c>
    </row>
    <row r="1440" spans="3:11" x14ac:dyDescent="0.25">
      <c r="C1440" s="134" t="s">
        <v>74</v>
      </c>
      <c r="D1440" s="134" t="s">
        <v>0</v>
      </c>
      <c r="E1440" s="134" t="s">
        <v>1023</v>
      </c>
      <c r="F1440" s="134" t="s">
        <v>310</v>
      </c>
      <c r="G1440" s="134" t="s">
        <v>308</v>
      </c>
      <c r="H1440" s="135">
        <v>35746</v>
      </c>
      <c r="I1440" s="135">
        <v>36496</v>
      </c>
      <c r="J1440" s="135">
        <v>76070.649999999994</v>
      </c>
      <c r="K1440" t="str">
        <f>VLOOKUP(C1440,ResCat!$A$2:$B$268,2,FALSE)</f>
        <v>HMFLEX</v>
      </c>
    </row>
    <row r="1441" spans="3:11" x14ac:dyDescent="0.25">
      <c r="C1441" s="134" t="s">
        <v>74</v>
      </c>
      <c r="D1441" s="134" t="s">
        <v>2</v>
      </c>
      <c r="E1441" s="134" t="s">
        <v>309</v>
      </c>
      <c r="F1441" s="134" t="s">
        <v>310</v>
      </c>
      <c r="G1441" s="134" t="s">
        <v>311</v>
      </c>
      <c r="H1441" s="135">
        <v>44.15</v>
      </c>
      <c r="I1441" s="135">
        <v>44.15</v>
      </c>
      <c r="J1441" s="135">
        <v>44.15</v>
      </c>
      <c r="K1441" t="str">
        <f>VLOOKUP(C1441,ResCat!$A$2:$B$268,2,FALSE)</f>
        <v>HMFLEX</v>
      </c>
    </row>
    <row r="1442" spans="3:11" x14ac:dyDescent="0.25">
      <c r="C1442" s="134" t="s">
        <v>74</v>
      </c>
      <c r="D1442" s="134" t="s">
        <v>2</v>
      </c>
      <c r="E1442" s="134" t="s">
        <v>1026</v>
      </c>
      <c r="F1442" s="134" t="s">
        <v>310</v>
      </c>
      <c r="G1442" s="134" t="s">
        <v>311</v>
      </c>
      <c r="H1442" s="135">
        <v>91.88</v>
      </c>
      <c r="I1442" s="135">
        <v>91.88</v>
      </c>
      <c r="J1442" s="135">
        <v>91.88</v>
      </c>
      <c r="K1442" t="str">
        <f>VLOOKUP(C1442,ResCat!$A$2:$B$268,2,FALSE)</f>
        <v>HMFLEX</v>
      </c>
    </row>
    <row r="1443" spans="3:11" x14ac:dyDescent="0.25">
      <c r="C1443" s="134" t="s">
        <v>74</v>
      </c>
      <c r="D1443" s="134" t="s">
        <v>2</v>
      </c>
      <c r="E1443" s="134" t="s">
        <v>350</v>
      </c>
      <c r="F1443" s="134" t="s">
        <v>310</v>
      </c>
      <c r="G1443" s="134" t="s">
        <v>311</v>
      </c>
      <c r="H1443" s="135">
        <v>-97.21</v>
      </c>
      <c r="I1443" s="135">
        <v>-97.21</v>
      </c>
      <c r="J1443" s="135">
        <v>0</v>
      </c>
      <c r="K1443" t="str">
        <f>VLOOKUP(C1443,ResCat!$A$2:$B$268,2,FALSE)</f>
        <v>HMFLEX</v>
      </c>
    </row>
    <row r="1444" spans="3:11" x14ac:dyDescent="0.25">
      <c r="C1444" s="134" t="s">
        <v>74</v>
      </c>
      <c r="D1444" s="134" t="s">
        <v>2</v>
      </c>
      <c r="E1444" s="134" t="s">
        <v>337</v>
      </c>
      <c r="F1444" s="134" t="s">
        <v>310</v>
      </c>
      <c r="G1444" s="134" t="s">
        <v>311</v>
      </c>
      <c r="H1444" s="135">
        <v>6</v>
      </c>
      <c r="I1444" s="135">
        <v>6</v>
      </c>
      <c r="J1444" s="135">
        <v>20</v>
      </c>
      <c r="K1444" t="str">
        <f>VLOOKUP(C1444,ResCat!$A$2:$B$268,2,FALSE)</f>
        <v>HMFLEX</v>
      </c>
    </row>
    <row r="1445" spans="3:11" x14ac:dyDescent="0.25">
      <c r="C1445" s="134" t="s">
        <v>74</v>
      </c>
      <c r="D1445" s="134" t="s">
        <v>2</v>
      </c>
      <c r="E1445" s="134" t="s">
        <v>347</v>
      </c>
      <c r="F1445" s="134" t="s">
        <v>310</v>
      </c>
      <c r="G1445" s="134" t="s">
        <v>360</v>
      </c>
      <c r="H1445" s="135">
        <v>-66.240000000000009</v>
      </c>
      <c r="I1445" s="135">
        <v>-66.240000000000009</v>
      </c>
      <c r="J1445" s="135">
        <v>200</v>
      </c>
      <c r="K1445" t="str">
        <f>VLOOKUP(C1445,ResCat!$A$2:$B$268,2,FALSE)</f>
        <v>HMFLEX</v>
      </c>
    </row>
    <row r="1446" spans="3:11" x14ac:dyDescent="0.25">
      <c r="C1446" s="134" t="s">
        <v>74</v>
      </c>
      <c r="D1446" s="134" t="s">
        <v>2</v>
      </c>
      <c r="E1446" s="134" t="s">
        <v>361</v>
      </c>
      <c r="F1446" s="134" t="s">
        <v>310</v>
      </c>
      <c r="G1446" s="134" t="s">
        <v>355</v>
      </c>
      <c r="H1446" s="135">
        <v>3786.6300000000006</v>
      </c>
      <c r="I1446" s="135">
        <v>3786.6300000000006</v>
      </c>
      <c r="J1446" s="135">
        <v>12300</v>
      </c>
      <c r="K1446" t="str">
        <f>VLOOKUP(C1446,ResCat!$A$2:$B$268,2,FALSE)</f>
        <v>HMFLEX</v>
      </c>
    </row>
    <row r="1447" spans="3:11" x14ac:dyDescent="0.25">
      <c r="C1447" s="134" t="s">
        <v>74</v>
      </c>
      <c r="D1447" s="134" t="s">
        <v>2</v>
      </c>
      <c r="E1447" s="134" t="s">
        <v>312</v>
      </c>
      <c r="F1447" s="134" t="s">
        <v>310</v>
      </c>
      <c r="G1447" s="134" t="s">
        <v>364</v>
      </c>
      <c r="H1447" s="135">
        <v>4173.92</v>
      </c>
      <c r="I1447" s="135">
        <v>4173.92</v>
      </c>
      <c r="J1447" s="135">
        <v>25700</v>
      </c>
      <c r="K1447" t="str">
        <f>VLOOKUP(C1447,ResCat!$A$2:$B$268,2,FALSE)</f>
        <v>HMFLEX</v>
      </c>
    </row>
    <row r="1448" spans="3:11" x14ac:dyDescent="0.25">
      <c r="C1448" s="134" t="s">
        <v>74</v>
      </c>
      <c r="D1448" s="134" t="s">
        <v>2</v>
      </c>
      <c r="E1448" s="134" t="s">
        <v>342</v>
      </c>
      <c r="F1448" s="134" t="s">
        <v>310</v>
      </c>
      <c r="G1448" s="134" t="s">
        <v>348</v>
      </c>
      <c r="H1448" s="135">
        <v>72.900000000000006</v>
      </c>
      <c r="I1448" s="135">
        <v>72.900000000000006</v>
      </c>
      <c r="J1448" s="135">
        <v>100.15</v>
      </c>
      <c r="K1448" t="str">
        <f>VLOOKUP(C1448,ResCat!$A$2:$B$268,2,FALSE)</f>
        <v>HMFLEX</v>
      </c>
    </row>
    <row r="1449" spans="3:11" x14ac:dyDescent="0.25">
      <c r="C1449" s="134" t="s">
        <v>74</v>
      </c>
      <c r="D1449" s="134" t="s">
        <v>2</v>
      </c>
      <c r="E1449" s="134" t="s">
        <v>316</v>
      </c>
      <c r="F1449" s="134" t="s">
        <v>310</v>
      </c>
      <c r="G1449" s="134" t="s">
        <v>313</v>
      </c>
      <c r="H1449" s="135">
        <v>287.26000000000005</v>
      </c>
      <c r="I1449" s="135">
        <v>287.26000000000005</v>
      </c>
      <c r="J1449" s="135">
        <v>391</v>
      </c>
      <c r="K1449" t="str">
        <f>VLOOKUP(C1449,ResCat!$A$2:$B$268,2,FALSE)</f>
        <v>HMFLEX</v>
      </c>
    </row>
    <row r="1450" spans="3:11" x14ac:dyDescent="0.25">
      <c r="C1450" s="134" t="s">
        <v>74</v>
      </c>
      <c r="D1450" s="134" t="s">
        <v>2</v>
      </c>
      <c r="E1450" s="134" t="s">
        <v>320</v>
      </c>
      <c r="F1450" s="134" t="s">
        <v>310</v>
      </c>
      <c r="G1450" s="134" t="s">
        <v>315</v>
      </c>
      <c r="H1450" s="135">
        <v>125</v>
      </c>
      <c r="I1450" s="135">
        <v>145</v>
      </c>
      <c r="J1450" s="135">
        <v>145</v>
      </c>
      <c r="K1450" t="str">
        <f>VLOOKUP(C1450,ResCat!$A$2:$B$268,2,FALSE)</f>
        <v>HMFLEX</v>
      </c>
    </row>
    <row r="1451" spans="3:11" x14ac:dyDescent="0.25">
      <c r="C1451" s="134" t="s">
        <v>74</v>
      </c>
      <c r="D1451" s="134" t="s">
        <v>2</v>
      </c>
      <c r="E1451" s="134" t="s">
        <v>322</v>
      </c>
      <c r="F1451" s="134" t="s">
        <v>310</v>
      </c>
      <c r="G1451" s="134" t="s">
        <v>341</v>
      </c>
      <c r="H1451" s="135">
        <v>111.70000000000002</v>
      </c>
      <c r="I1451" s="135">
        <v>105.57</v>
      </c>
      <c r="J1451" s="135">
        <v>0</v>
      </c>
      <c r="K1451" t="str">
        <f>VLOOKUP(C1451,ResCat!$A$2:$B$268,2,FALSE)</f>
        <v>HMFLEX</v>
      </c>
    </row>
    <row r="1452" spans="3:11" x14ac:dyDescent="0.25">
      <c r="C1452" s="134" t="s">
        <v>74</v>
      </c>
      <c r="D1452" s="134" t="s">
        <v>2</v>
      </c>
      <c r="E1452" s="134" t="s">
        <v>324</v>
      </c>
      <c r="F1452" s="134" t="s">
        <v>310</v>
      </c>
      <c r="G1452" s="134" t="s">
        <v>340</v>
      </c>
      <c r="H1452" s="135">
        <v>694.01</v>
      </c>
      <c r="I1452" s="135">
        <v>694.01</v>
      </c>
      <c r="J1452" s="135">
        <v>963</v>
      </c>
      <c r="K1452" t="str">
        <f>VLOOKUP(C1452,ResCat!$A$2:$B$268,2,FALSE)</f>
        <v>HMFLEX</v>
      </c>
    </row>
    <row r="1453" spans="3:11" x14ac:dyDescent="0.25">
      <c r="C1453" s="134" t="s">
        <v>74</v>
      </c>
      <c r="D1453" s="134" t="s">
        <v>2</v>
      </c>
      <c r="E1453" s="134" t="s">
        <v>326</v>
      </c>
      <c r="F1453" s="134" t="s">
        <v>310</v>
      </c>
      <c r="G1453" s="134" t="s">
        <v>317</v>
      </c>
      <c r="H1453" s="135">
        <v>190</v>
      </c>
      <c r="I1453" s="135">
        <v>215</v>
      </c>
      <c r="J1453" s="135">
        <v>215</v>
      </c>
      <c r="K1453" t="str">
        <f>VLOOKUP(C1453,ResCat!$A$2:$B$268,2,FALSE)</f>
        <v>HMFLEX</v>
      </c>
    </row>
    <row r="1454" spans="3:11" x14ac:dyDescent="0.25">
      <c r="C1454" s="134" t="s">
        <v>74</v>
      </c>
      <c r="D1454" s="134" t="s">
        <v>2</v>
      </c>
      <c r="E1454" s="134" t="s">
        <v>328</v>
      </c>
      <c r="F1454" s="134" t="s">
        <v>310</v>
      </c>
      <c r="G1454" s="134" t="s">
        <v>319</v>
      </c>
      <c r="H1454" s="135">
        <v>449.64</v>
      </c>
      <c r="I1454" s="135">
        <v>449.64</v>
      </c>
      <c r="J1454" s="135">
        <v>817.7</v>
      </c>
      <c r="K1454" t="str">
        <f>VLOOKUP(C1454,ResCat!$A$2:$B$268,2,FALSE)</f>
        <v>HMFLEX</v>
      </c>
    </row>
    <row r="1455" spans="3:11" x14ac:dyDescent="0.25">
      <c r="C1455" s="134" t="s">
        <v>74</v>
      </c>
      <c r="D1455" s="134" t="s">
        <v>2</v>
      </c>
      <c r="E1455" s="134" t="s">
        <v>330</v>
      </c>
      <c r="F1455" s="134" t="s">
        <v>310</v>
      </c>
      <c r="G1455" s="134" t="s">
        <v>321</v>
      </c>
      <c r="H1455" s="135">
        <v>1020.17</v>
      </c>
      <c r="I1455" s="135">
        <v>1020.17</v>
      </c>
      <c r="J1455" s="135">
        <v>780</v>
      </c>
      <c r="K1455" t="str">
        <f>VLOOKUP(C1455,ResCat!$A$2:$B$268,2,FALSE)</f>
        <v>HMFLEX</v>
      </c>
    </row>
    <row r="1456" spans="3:11" x14ac:dyDescent="0.25">
      <c r="C1456" s="134" t="s">
        <v>74</v>
      </c>
      <c r="D1456" s="134" t="s">
        <v>2</v>
      </c>
      <c r="E1456" s="134" t="s">
        <v>332</v>
      </c>
      <c r="F1456" s="134" t="s">
        <v>310</v>
      </c>
      <c r="G1456" s="134" t="s">
        <v>323</v>
      </c>
      <c r="H1456" s="135">
        <v>1487.0300000000002</v>
      </c>
      <c r="I1456" s="135">
        <v>1537.0300000000002</v>
      </c>
      <c r="J1456" s="135">
        <v>2113</v>
      </c>
      <c r="K1456" t="str">
        <f>VLOOKUP(C1456,ResCat!$A$2:$B$268,2,FALSE)</f>
        <v>HMFLEX</v>
      </c>
    </row>
    <row r="1457" spans="3:11" x14ac:dyDescent="0.25">
      <c r="C1457" s="134" t="s">
        <v>74</v>
      </c>
      <c r="D1457" s="134" t="s">
        <v>2</v>
      </c>
      <c r="E1457" s="134" t="s">
        <v>335</v>
      </c>
      <c r="F1457" s="134" t="s">
        <v>310</v>
      </c>
      <c r="G1457" s="134" t="s">
        <v>325</v>
      </c>
      <c r="H1457" s="135">
        <v>4052.2200000000003</v>
      </c>
      <c r="I1457" s="135">
        <v>4112.22</v>
      </c>
      <c r="J1457" s="135">
        <v>3852.75</v>
      </c>
      <c r="K1457" t="str">
        <f>VLOOKUP(C1457,ResCat!$A$2:$B$268,2,FALSE)</f>
        <v>HMFLEX</v>
      </c>
    </row>
    <row r="1458" spans="3:11" x14ac:dyDescent="0.25">
      <c r="C1458" s="134" t="s">
        <v>74</v>
      </c>
      <c r="D1458" s="134" t="s">
        <v>2</v>
      </c>
      <c r="E1458" s="134" t="s">
        <v>4</v>
      </c>
      <c r="F1458" s="134" t="s">
        <v>310</v>
      </c>
      <c r="G1458" s="134" t="s">
        <v>327</v>
      </c>
      <c r="H1458" s="135">
        <v>1068.6599999999999</v>
      </c>
      <c r="I1458" s="135">
        <v>1133.6599999999999</v>
      </c>
      <c r="J1458" s="135">
        <v>1611</v>
      </c>
      <c r="K1458" t="str">
        <f>VLOOKUP(C1458,ResCat!$A$2:$B$268,2,FALSE)</f>
        <v>HMFLEX</v>
      </c>
    </row>
    <row r="1459" spans="3:11" x14ac:dyDescent="0.25">
      <c r="C1459" s="134" t="s">
        <v>74</v>
      </c>
      <c r="D1459" s="134" t="s">
        <v>2</v>
      </c>
      <c r="E1459" s="134" t="s">
        <v>511</v>
      </c>
      <c r="F1459" s="134" t="s">
        <v>310</v>
      </c>
      <c r="G1459" s="134" t="s">
        <v>329</v>
      </c>
      <c r="H1459" s="135">
        <v>3477.44</v>
      </c>
      <c r="I1459" s="135">
        <v>3537.44</v>
      </c>
      <c r="J1459" s="135">
        <v>6941.61</v>
      </c>
      <c r="K1459" t="str">
        <f>VLOOKUP(C1459,ResCat!$A$2:$B$268,2,FALSE)</f>
        <v>HMFLEX</v>
      </c>
    </row>
    <row r="1460" spans="3:11" x14ac:dyDescent="0.25">
      <c r="C1460" s="134" t="s">
        <v>74</v>
      </c>
      <c r="D1460" s="134" t="s">
        <v>2</v>
      </c>
      <c r="E1460" s="134" t="s">
        <v>969</v>
      </c>
      <c r="F1460" s="134" t="s">
        <v>310</v>
      </c>
      <c r="G1460" s="134" t="s">
        <v>331</v>
      </c>
      <c r="H1460" s="135">
        <v>18286.010000000006</v>
      </c>
      <c r="I1460" s="135">
        <v>18331.010000000006</v>
      </c>
      <c r="J1460" s="135">
        <v>27332.900000000005</v>
      </c>
      <c r="K1460" t="str">
        <f>VLOOKUP(C1460,ResCat!$A$2:$B$268,2,FALSE)</f>
        <v>HMFLEX</v>
      </c>
    </row>
    <row r="1461" spans="3:11" x14ac:dyDescent="0.25">
      <c r="C1461" s="134" t="s">
        <v>74</v>
      </c>
      <c r="D1461" s="134" t="s">
        <v>2</v>
      </c>
      <c r="E1461" s="134" t="s">
        <v>961</v>
      </c>
      <c r="F1461" s="134" t="s">
        <v>310</v>
      </c>
      <c r="G1461" s="134" t="s">
        <v>334</v>
      </c>
      <c r="H1461" s="135">
        <v>28846.350000000017</v>
      </c>
      <c r="I1461" s="135">
        <v>28891.350000000017</v>
      </c>
      <c r="J1461" s="135">
        <v>53536.159999999996</v>
      </c>
      <c r="K1461" t="str">
        <f>VLOOKUP(C1461,ResCat!$A$2:$B$268,2,FALSE)</f>
        <v>HMFLEX</v>
      </c>
    </row>
    <row r="1462" spans="3:11" x14ac:dyDescent="0.25">
      <c r="C1462" s="134" t="s">
        <v>74</v>
      </c>
      <c r="D1462" s="134" t="s">
        <v>2</v>
      </c>
      <c r="E1462" s="134" t="s">
        <v>970</v>
      </c>
      <c r="F1462" s="134" t="s">
        <v>310</v>
      </c>
      <c r="G1462" s="134" t="s">
        <v>333</v>
      </c>
      <c r="H1462" s="135">
        <v>31971.289999999997</v>
      </c>
      <c r="I1462" s="135">
        <v>32377.289999999997</v>
      </c>
      <c r="J1462" s="135">
        <v>58355.549999999996</v>
      </c>
      <c r="K1462" t="str">
        <f>VLOOKUP(C1462,ResCat!$A$2:$B$268,2,FALSE)</f>
        <v>HMFLEX</v>
      </c>
    </row>
    <row r="1463" spans="3:11" x14ac:dyDescent="0.25">
      <c r="C1463" s="134" t="s">
        <v>74</v>
      </c>
      <c r="D1463" s="134" t="s">
        <v>2</v>
      </c>
      <c r="E1463" s="134" t="s">
        <v>1023</v>
      </c>
      <c r="F1463" s="134" t="s">
        <v>310</v>
      </c>
      <c r="G1463" s="134" t="s">
        <v>308</v>
      </c>
      <c r="H1463" s="135">
        <v>30355.659999999989</v>
      </c>
      <c r="I1463" s="135">
        <v>31891.329999999994</v>
      </c>
      <c r="J1463" s="135">
        <v>57239.860000000015</v>
      </c>
      <c r="K1463" t="str">
        <f>VLOOKUP(C1463,ResCat!$A$2:$B$268,2,FALSE)</f>
        <v>HMFLEX</v>
      </c>
    </row>
    <row r="1464" spans="3:11" x14ac:dyDescent="0.25">
      <c r="C1464" s="134" t="s">
        <v>74</v>
      </c>
      <c r="D1464" s="134" t="s">
        <v>343</v>
      </c>
      <c r="E1464" s="134" t="s">
        <v>352</v>
      </c>
      <c r="F1464" s="134" t="s">
        <v>1053</v>
      </c>
      <c r="G1464" s="134" t="s">
        <v>351</v>
      </c>
      <c r="H1464" s="135">
        <v>67.05</v>
      </c>
      <c r="I1464" s="135">
        <v>97.58</v>
      </c>
      <c r="J1464" s="135">
        <v>569.48</v>
      </c>
      <c r="K1464" t="str">
        <f>VLOOKUP(C1464,ResCat!$A$2:$B$268,2,FALSE)</f>
        <v>HMFLEX</v>
      </c>
    </row>
    <row r="1465" spans="3:11" x14ac:dyDescent="0.25">
      <c r="C1465" s="134" t="s">
        <v>74</v>
      </c>
      <c r="D1465" s="134" t="s">
        <v>343</v>
      </c>
      <c r="E1465" s="134" t="s">
        <v>347</v>
      </c>
      <c r="F1465" s="134" t="s">
        <v>1053</v>
      </c>
      <c r="G1465" s="134" t="s">
        <v>360</v>
      </c>
      <c r="H1465" s="135">
        <v>0</v>
      </c>
      <c r="I1465" s="135">
        <v>7.99</v>
      </c>
      <c r="J1465" s="135">
        <v>7.99</v>
      </c>
      <c r="K1465" t="str">
        <f>VLOOKUP(C1465,ResCat!$A$2:$B$268,2,FALSE)</f>
        <v>HMFLEX</v>
      </c>
    </row>
    <row r="1466" spans="3:11" x14ac:dyDescent="0.25">
      <c r="C1466" s="134" t="s">
        <v>74</v>
      </c>
      <c r="D1466" s="134" t="s">
        <v>343</v>
      </c>
      <c r="E1466" s="134" t="s">
        <v>361</v>
      </c>
      <c r="F1466" s="134" t="s">
        <v>1053</v>
      </c>
      <c r="G1466" s="134" t="s">
        <v>355</v>
      </c>
      <c r="H1466" s="135">
        <v>38.1</v>
      </c>
      <c r="I1466" s="135">
        <v>60.57</v>
      </c>
      <c r="J1466" s="135">
        <v>61.07</v>
      </c>
      <c r="K1466" t="str">
        <f>VLOOKUP(C1466,ResCat!$A$2:$B$268,2,FALSE)</f>
        <v>HMFLEX</v>
      </c>
    </row>
    <row r="1467" spans="3:11" x14ac:dyDescent="0.25">
      <c r="C1467" s="134" t="s">
        <v>74</v>
      </c>
      <c r="D1467" s="134" t="s">
        <v>343</v>
      </c>
      <c r="E1467" s="134" t="s">
        <v>312</v>
      </c>
      <c r="F1467" s="134" t="s">
        <v>1053</v>
      </c>
      <c r="G1467" s="134" t="s">
        <v>364</v>
      </c>
      <c r="H1467" s="135">
        <v>74</v>
      </c>
      <c r="I1467" s="135">
        <v>177.54000000000002</v>
      </c>
      <c r="J1467" s="135">
        <v>190.42000000000004</v>
      </c>
      <c r="K1467" t="str">
        <f>VLOOKUP(C1467,ResCat!$A$2:$B$268,2,FALSE)</f>
        <v>HMFLEX</v>
      </c>
    </row>
    <row r="1468" spans="3:11" x14ac:dyDescent="0.25">
      <c r="C1468" s="134" t="s">
        <v>74</v>
      </c>
      <c r="D1468" s="134" t="s">
        <v>343</v>
      </c>
      <c r="E1468" s="134" t="s">
        <v>314</v>
      </c>
      <c r="F1468" s="134" t="s">
        <v>1053</v>
      </c>
      <c r="G1468" s="134" t="s">
        <v>356</v>
      </c>
      <c r="H1468" s="135">
        <v>56.2</v>
      </c>
      <c r="I1468" s="135">
        <v>61.78</v>
      </c>
      <c r="J1468" s="135">
        <v>62.78</v>
      </c>
      <c r="K1468" t="str">
        <f>VLOOKUP(C1468,ResCat!$A$2:$B$268,2,FALSE)</f>
        <v>HMFLEX</v>
      </c>
    </row>
    <row r="1469" spans="3:11" x14ac:dyDescent="0.25">
      <c r="C1469" s="134" t="s">
        <v>74</v>
      </c>
      <c r="D1469" s="134" t="s">
        <v>343</v>
      </c>
      <c r="E1469" s="134" t="s">
        <v>339</v>
      </c>
      <c r="F1469" s="134" t="s">
        <v>1053</v>
      </c>
      <c r="G1469" s="134" t="s">
        <v>353</v>
      </c>
      <c r="H1469" s="135">
        <v>31.81</v>
      </c>
      <c r="I1469" s="135">
        <v>43.47</v>
      </c>
      <c r="J1469" s="135">
        <v>70.569999999999993</v>
      </c>
      <c r="K1469" t="str">
        <f>VLOOKUP(C1469,ResCat!$A$2:$B$268,2,FALSE)</f>
        <v>HMFLEX</v>
      </c>
    </row>
    <row r="1470" spans="3:11" x14ac:dyDescent="0.25">
      <c r="C1470" s="134" t="s">
        <v>74</v>
      </c>
      <c r="D1470" s="134" t="s">
        <v>343</v>
      </c>
      <c r="E1470" s="134" t="s">
        <v>342</v>
      </c>
      <c r="F1470" s="134" t="s">
        <v>1053</v>
      </c>
      <c r="G1470" s="134" t="s">
        <v>348</v>
      </c>
      <c r="H1470" s="135">
        <v>16.79</v>
      </c>
      <c r="I1470" s="135">
        <v>16.79</v>
      </c>
      <c r="J1470" s="135">
        <v>28.6</v>
      </c>
      <c r="K1470" t="str">
        <f>VLOOKUP(C1470,ResCat!$A$2:$B$268,2,FALSE)</f>
        <v>HMFLEX</v>
      </c>
    </row>
    <row r="1471" spans="3:11" x14ac:dyDescent="0.25">
      <c r="C1471" s="134" t="s">
        <v>74</v>
      </c>
      <c r="D1471" s="134" t="s">
        <v>343</v>
      </c>
      <c r="E1471" s="134" t="s">
        <v>316</v>
      </c>
      <c r="F1471" s="134" t="s">
        <v>1053</v>
      </c>
      <c r="G1471" s="134" t="s">
        <v>313</v>
      </c>
      <c r="H1471" s="135">
        <v>18.72</v>
      </c>
      <c r="I1471" s="135">
        <v>103.09</v>
      </c>
      <c r="J1471" s="135">
        <v>272.17</v>
      </c>
      <c r="K1471" t="str">
        <f>VLOOKUP(C1471,ResCat!$A$2:$B$268,2,FALSE)</f>
        <v>HMFLEX</v>
      </c>
    </row>
    <row r="1472" spans="3:11" x14ac:dyDescent="0.25">
      <c r="C1472" s="134" t="s">
        <v>74</v>
      </c>
      <c r="D1472" s="134" t="s">
        <v>343</v>
      </c>
      <c r="E1472" s="134" t="s">
        <v>969</v>
      </c>
      <c r="F1472" s="134" t="s">
        <v>1053</v>
      </c>
      <c r="G1472" s="134" t="s">
        <v>331</v>
      </c>
      <c r="H1472" s="135">
        <v>2.8599999999999994</v>
      </c>
      <c r="I1472" s="135">
        <v>2.8599999999999994</v>
      </c>
      <c r="J1472" s="135">
        <v>1.7800000000000011</v>
      </c>
      <c r="K1472" t="str">
        <f>VLOOKUP(C1472,ResCat!$A$2:$B$268,2,FALSE)</f>
        <v>HMFLEX</v>
      </c>
    </row>
    <row r="1473" spans="3:11" x14ac:dyDescent="0.25">
      <c r="C1473" s="134" t="s">
        <v>74</v>
      </c>
      <c r="D1473" s="134" t="s">
        <v>343</v>
      </c>
      <c r="E1473" s="134" t="s">
        <v>961</v>
      </c>
      <c r="F1473" s="134" t="s">
        <v>1053</v>
      </c>
      <c r="G1473" s="134" t="s">
        <v>334</v>
      </c>
      <c r="H1473" s="135">
        <v>66.619999999999976</v>
      </c>
      <c r="I1473" s="135">
        <v>64.479999999999976</v>
      </c>
      <c r="J1473" s="135">
        <v>-41.580000000000005</v>
      </c>
      <c r="K1473" t="str">
        <f>VLOOKUP(C1473,ResCat!$A$2:$B$268,2,FALSE)</f>
        <v>HMFLEX</v>
      </c>
    </row>
    <row r="1474" spans="3:11" x14ac:dyDescent="0.25">
      <c r="C1474" s="134" t="s">
        <v>74</v>
      </c>
      <c r="D1474" s="134" t="s">
        <v>343</v>
      </c>
      <c r="E1474" s="134" t="s">
        <v>970</v>
      </c>
      <c r="F1474" s="134" t="s">
        <v>1053</v>
      </c>
      <c r="G1474" s="134" t="s">
        <v>333</v>
      </c>
      <c r="H1474" s="135">
        <v>142968.23000000001</v>
      </c>
      <c r="I1474" s="135">
        <v>151192.00000000029</v>
      </c>
      <c r="J1474" s="135">
        <v>352157.47999999975</v>
      </c>
      <c r="K1474" t="str">
        <f>VLOOKUP(C1474,ResCat!$A$2:$B$268,2,FALSE)</f>
        <v>HMFLEX</v>
      </c>
    </row>
    <row r="1475" spans="3:11" x14ac:dyDescent="0.25">
      <c r="C1475" s="134" t="s">
        <v>74</v>
      </c>
      <c r="D1475" s="134" t="s">
        <v>343</v>
      </c>
      <c r="E1475" s="134" t="s">
        <v>1023</v>
      </c>
      <c r="F1475" s="134" t="s">
        <v>1055</v>
      </c>
      <c r="G1475" s="134" t="s">
        <v>308</v>
      </c>
      <c r="H1475" s="135">
        <v>0</v>
      </c>
      <c r="I1475" s="135">
        <v>1.54</v>
      </c>
      <c r="J1475" s="135">
        <v>141.16</v>
      </c>
      <c r="K1475" t="str">
        <f>VLOOKUP(C1475,ResCat!$A$2:$B$268,2,FALSE)</f>
        <v>HMFLEX</v>
      </c>
    </row>
    <row r="1476" spans="3:11" x14ac:dyDescent="0.25">
      <c r="C1476" s="134" t="s">
        <v>74</v>
      </c>
      <c r="D1476" s="134" t="s">
        <v>343</v>
      </c>
      <c r="E1476" s="134" t="s">
        <v>1023</v>
      </c>
      <c r="F1476" s="134" t="s">
        <v>1053</v>
      </c>
      <c r="G1476" s="134" t="s">
        <v>308</v>
      </c>
      <c r="H1476" s="135">
        <v>456081.03000000102</v>
      </c>
      <c r="I1476" s="135">
        <v>555594.89000000199</v>
      </c>
      <c r="J1476" s="135">
        <v>1375107.6099999959</v>
      </c>
      <c r="K1476" t="str">
        <f>VLOOKUP(C1476,ResCat!$A$2:$B$268,2,FALSE)</f>
        <v>HMFLEX</v>
      </c>
    </row>
    <row r="1477" spans="3:11" x14ac:dyDescent="0.25">
      <c r="C1477" s="134" t="s">
        <v>74</v>
      </c>
      <c r="D1477" s="134" t="s">
        <v>1</v>
      </c>
      <c r="E1477" s="134" t="s">
        <v>1026</v>
      </c>
      <c r="F1477" s="134" t="s">
        <v>310</v>
      </c>
      <c r="G1477" s="134" t="s">
        <v>311</v>
      </c>
      <c r="H1477" s="135">
        <v>169.5</v>
      </c>
      <c r="I1477" s="135">
        <v>269.5</v>
      </c>
      <c r="J1477" s="135">
        <v>385</v>
      </c>
      <c r="K1477" t="str">
        <f>VLOOKUP(C1477,ResCat!$A$2:$B$268,2,FALSE)</f>
        <v>HMFLEX</v>
      </c>
    </row>
    <row r="1478" spans="3:11" x14ac:dyDescent="0.25">
      <c r="C1478" s="134" t="s">
        <v>74</v>
      </c>
      <c r="D1478" s="134" t="s">
        <v>1</v>
      </c>
      <c r="E1478" s="134" t="s">
        <v>362</v>
      </c>
      <c r="F1478" s="134" t="s">
        <v>310</v>
      </c>
      <c r="G1478" s="134" t="s">
        <v>311</v>
      </c>
      <c r="H1478" s="135">
        <v>-1292.6500000000001</v>
      </c>
      <c r="I1478" s="135">
        <v>-1292.6500000000001</v>
      </c>
      <c r="J1478" s="135">
        <v>0</v>
      </c>
      <c r="K1478" t="str">
        <f>VLOOKUP(C1478,ResCat!$A$2:$B$268,2,FALSE)</f>
        <v>HMFLEX</v>
      </c>
    </row>
    <row r="1479" spans="3:11" x14ac:dyDescent="0.25">
      <c r="C1479" s="134" t="s">
        <v>74</v>
      </c>
      <c r="D1479" s="134" t="s">
        <v>1</v>
      </c>
      <c r="E1479" s="134" t="s">
        <v>352</v>
      </c>
      <c r="F1479" s="134" t="s">
        <v>310</v>
      </c>
      <c r="G1479" s="134" t="s">
        <v>351</v>
      </c>
      <c r="H1479" s="135">
        <v>-800</v>
      </c>
      <c r="I1479" s="135">
        <v>-803.01</v>
      </c>
      <c r="J1479" s="135">
        <v>0</v>
      </c>
      <c r="K1479" t="str">
        <f>VLOOKUP(C1479,ResCat!$A$2:$B$268,2,FALSE)</f>
        <v>HMFLEX</v>
      </c>
    </row>
    <row r="1480" spans="3:11" x14ac:dyDescent="0.25">
      <c r="C1480" s="134" t="s">
        <v>74</v>
      </c>
      <c r="D1480" s="134" t="s">
        <v>1</v>
      </c>
      <c r="E1480" s="134" t="s">
        <v>347</v>
      </c>
      <c r="F1480" s="134" t="s">
        <v>310</v>
      </c>
      <c r="G1480" s="134" t="s">
        <v>360</v>
      </c>
      <c r="H1480" s="135">
        <v>42.62</v>
      </c>
      <c r="I1480" s="135">
        <v>42.62</v>
      </c>
      <c r="J1480" s="135">
        <v>42.62</v>
      </c>
      <c r="K1480" t="str">
        <f>VLOOKUP(C1480,ResCat!$A$2:$B$268,2,FALSE)</f>
        <v>HMFLEX</v>
      </c>
    </row>
    <row r="1481" spans="3:11" x14ac:dyDescent="0.25">
      <c r="C1481" s="134" t="s">
        <v>74</v>
      </c>
      <c r="D1481" s="134" t="s">
        <v>1</v>
      </c>
      <c r="E1481" s="134" t="s">
        <v>339</v>
      </c>
      <c r="F1481" s="134" t="s">
        <v>310</v>
      </c>
      <c r="G1481" s="134" t="s">
        <v>353</v>
      </c>
      <c r="H1481" s="135">
        <v>179.9</v>
      </c>
      <c r="I1481" s="135">
        <v>179.9</v>
      </c>
      <c r="J1481" s="135">
        <v>434.62</v>
      </c>
      <c r="K1481" t="str">
        <f>VLOOKUP(C1481,ResCat!$A$2:$B$268,2,FALSE)</f>
        <v>HMFLEX</v>
      </c>
    </row>
    <row r="1482" spans="3:11" x14ac:dyDescent="0.25">
      <c r="C1482" s="134" t="s">
        <v>74</v>
      </c>
      <c r="D1482" s="134" t="s">
        <v>1</v>
      </c>
      <c r="E1482" s="134" t="s">
        <v>316</v>
      </c>
      <c r="F1482" s="134" t="s">
        <v>310</v>
      </c>
      <c r="G1482" s="134" t="s">
        <v>313</v>
      </c>
      <c r="H1482" s="135">
        <v>10039.27</v>
      </c>
      <c r="I1482" s="135">
        <v>10039.27</v>
      </c>
      <c r="J1482" s="135">
        <v>16125</v>
      </c>
      <c r="K1482" t="str">
        <f>VLOOKUP(C1482,ResCat!$A$2:$B$268,2,FALSE)</f>
        <v>HMFLEX</v>
      </c>
    </row>
    <row r="1483" spans="3:11" x14ac:dyDescent="0.25">
      <c r="C1483" s="134" t="s">
        <v>74</v>
      </c>
      <c r="D1483" s="134" t="s">
        <v>1</v>
      </c>
      <c r="E1483" s="134" t="s">
        <v>318</v>
      </c>
      <c r="F1483" s="134" t="s">
        <v>310</v>
      </c>
      <c r="G1483" s="134" t="s">
        <v>358</v>
      </c>
      <c r="H1483" s="135">
        <v>-257.55999999999995</v>
      </c>
      <c r="I1483" s="135">
        <v>-211.92999999999995</v>
      </c>
      <c r="J1483" s="135">
        <v>-626.26</v>
      </c>
      <c r="K1483" t="str">
        <f>VLOOKUP(C1483,ResCat!$A$2:$B$268,2,FALSE)</f>
        <v>HMFLEX</v>
      </c>
    </row>
    <row r="1484" spans="3:11" x14ac:dyDescent="0.25">
      <c r="C1484" s="134" t="s">
        <v>74</v>
      </c>
      <c r="D1484" s="134" t="s">
        <v>1</v>
      </c>
      <c r="E1484" s="134" t="s">
        <v>322</v>
      </c>
      <c r="F1484" s="134" t="s">
        <v>310</v>
      </c>
      <c r="G1484" s="134" t="s">
        <v>341</v>
      </c>
      <c r="H1484" s="135">
        <v>1105.5</v>
      </c>
      <c r="I1484" s="135">
        <v>1180.5</v>
      </c>
      <c r="J1484" s="135">
        <v>1085</v>
      </c>
      <c r="K1484" t="str">
        <f>VLOOKUP(C1484,ResCat!$A$2:$B$268,2,FALSE)</f>
        <v>HMFLEX</v>
      </c>
    </row>
    <row r="1485" spans="3:11" x14ac:dyDescent="0.25">
      <c r="C1485" s="134" t="s">
        <v>74</v>
      </c>
      <c r="D1485" s="134" t="s">
        <v>1</v>
      </c>
      <c r="E1485" s="134" t="s">
        <v>324</v>
      </c>
      <c r="F1485" s="134" t="s">
        <v>310</v>
      </c>
      <c r="G1485" s="134" t="s">
        <v>340</v>
      </c>
      <c r="H1485" s="135">
        <v>-10552.28</v>
      </c>
      <c r="I1485" s="135">
        <v>-11841.78</v>
      </c>
      <c r="J1485" s="135">
        <v>-51999.1</v>
      </c>
      <c r="K1485" t="str">
        <f>VLOOKUP(C1485,ResCat!$A$2:$B$268,2,FALSE)</f>
        <v>HMFLEX</v>
      </c>
    </row>
    <row r="1486" spans="3:11" x14ac:dyDescent="0.25">
      <c r="C1486" s="134" t="s">
        <v>74</v>
      </c>
      <c r="D1486" s="134" t="s">
        <v>1</v>
      </c>
      <c r="E1486" s="134" t="s">
        <v>326</v>
      </c>
      <c r="F1486" s="134" t="s">
        <v>310</v>
      </c>
      <c r="G1486" s="134" t="s">
        <v>317</v>
      </c>
      <c r="H1486" s="135">
        <v>-980.84</v>
      </c>
      <c r="I1486" s="135">
        <v>-1180.8399999999999</v>
      </c>
      <c r="J1486" s="135">
        <v>-2023</v>
      </c>
      <c r="K1486" t="str">
        <f>VLOOKUP(C1486,ResCat!$A$2:$B$268,2,FALSE)</f>
        <v>HMFLEX</v>
      </c>
    </row>
    <row r="1487" spans="3:11" x14ac:dyDescent="0.25">
      <c r="C1487" s="134" t="s">
        <v>74</v>
      </c>
      <c r="D1487" s="134" t="s">
        <v>1</v>
      </c>
      <c r="E1487" s="134" t="s">
        <v>328</v>
      </c>
      <c r="F1487" s="134" t="s">
        <v>310</v>
      </c>
      <c r="G1487" s="134" t="s">
        <v>319</v>
      </c>
      <c r="H1487" s="135">
        <v>200</v>
      </c>
      <c r="I1487" s="135">
        <v>0</v>
      </c>
      <c r="J1487" s="135">
        <v>0</v>
      </c>
      <c r="K1487" t="str">
        <f>VLOOKUP(C1487,ResCat!$A$2:$B$268,2,FALSE)</f>
        <v>HMFLEX</v>
      </c>
    </row>
    <row r="1488" spans="3:11" x14ac:dyDescent="0.25">
      <c r="C1488" s="134" t="s">
        <v>74</v>
      </c>
      <c r="D1488" s="134" t="s">
        <v>1</v>
      </c>
      <c r="E1488" s="134" t="s">
        <v>330</v>
      </c>
      <c r="F1488" s="134" t="s">
        <v>310</v>
      </c>
      <c r="G1488" s="134" t="s">
        <v>321</v>
      </c>
      <c r="H1488" s="135">
        <v>22216.519999999997</v>
      </c>
      <c r="I1488" s="135">
        <v>22216.519999999997</v>
      </c>
      <c r="J1488" s="135">
        <v>59059.24</v>
      </c>
      <c r="K1488" t="str">
        <f>VLOOKUP(C1488,ResCat!$A$2:$B$268,2,FALSE)</f>
        <v>HMFLEX</v>
      </c>
    </row>
    <row r="1489" spans="3:11" x14ac:dyDescent="0.25">
      <c r="C1489" s="134" t="s">
        <v>74</v>
      </c>
      <c r="D1489" s="134" t="s">
        <v>1</v>
      </c>
      <c r="E1489" s="134" t="s">
        <v>332</v>
      </c>
      <c r="F1489" s="134" t="s">
        <v>310</v>
      </c>
      <c r="G1489" s="134" t="s">
        <v>323</v>
      </c>
      <c r="H1489" s="135">
        <v>-373.57</v>
      </c>
      <c r="I1489" s="135">
        <v>-373.57</v>
      </c>
      <c r="J1489" s="135">
        <v>0</v>
      </c>
      <c r="K1489" t="str">
        <f>VLOOKUP(C1489,ResCat!$A$2:$B$268,2,FALSE)</f>
        <v>HMFLEX</v>
      </c>
    </row>
    <row r="1490" spans="3:11" x14ac:dyDescent="0.25">
      <c r="C1490" s="134" t="s">
        <v>74</v>
      </c>
      <c r="D1490" s="134" t="s">
        <v>1</v>
      </c>
      <c r="E1490" s="134" t="s">
        <v>4</v>
      </c>
      <c r="F1490" s="134" t="s">
        <v>310</v>
      </c>
      <c r="G1490" s="134" t="s">
        <v>327</v>
      </c>
      <c r="H1490" s="135">
        <v>895.5</v>
      </c>
      <c r="I1490" s="135">
        <v>620.5</v>
      </c>
      <c r="J1490" s="135">
        <v>1700</v>
      </c>
      <c r="K1490" t="str">
        <f>VLOOKUP(C1490,ResCat!$A$2:$B$268,2,FALSE)</f>
        <v>HMFLEX</v>
      </c>
    </row>
    <row r="1491" spans="3:11" x14ac:dyDescent="0.25">
      <c r="C1491" s="134" t="s">
        <v>74</v>
      </c>
      <c r="D1491" s="134" t="s">
        <v>1</v>
      </c>
      <c r="E1491" s="134" t="s">
        <v>511</v>
      </c>
      <c r="F1491" s="134" t="s">
        <v>310</v>
      </c>
      <c r="G1491" s="134" t="s">
        <v>329</v>
      </c>
      <c r="H1491" s="135">
        <v>75</v>
      </c>
      <c r="I1491" s="135">
        <v>0</v>
      </c>
      <c r="J1491" s="135">
        <v>0</v>
      </c>
      <c r="K1491" t="str">
        <f>VLOOKUP(C1491,ResCat!$A$2:$B$268,2,FALSE)</f>
        <v>HMFLEX</v>
      </c>
    </row>
    <row r="1492" spans="3:11" x14ac:dyDescent="0.25">
      <c r="C1492" s="134" t="s">
        <v>74</v>
      </c>
      <c r="D1492" s="134" t="s">
        <v>1</v>
      </c>
      <c r="E1492" s="134" t="s">
        <v>969</v>
      </c>
      <c r="F1492" s="134" t="s">
        <v>310</v>
      </c>
      <c r="G1492" s="134" t="s">
        <v>331</v>
      </c>
      <c r="H1492" s="135">
        <v>36261.980000000003</v>
      </c>
      <c r="I1492" s="135">
        <v>38011.800000000003</v>
      </c>
      <c r="J1492" s="135">
        <v>48612.75</v>
      </c>
      <c r="K1492" t="str">
        <f>VLOOKUP(C1492,ResCat!$A$2:$B$268,2,FALSE)</f>
        <v>HMFLEX</v>
      </c>
    </row>
    <row r="1493" spans="3:11" x14ac:dyDescent="0.25">
      <c r="C1493" s="134" t="s">
        <v>74</v>
      </c>
      <c r="D1493" s="134" t="s">
        <v>1</v>
      </c>
      <c r="E1493" s="134" t="s">
        <v>961</v>
      </c>
      <c r="F1493" s="134" t="s">
        <v>310</v>
      </c>
      <c r="G1493" s="134" t="s">
        <v>334</v>
      </c>
      <c r="H1493" s="135">
        <v>37969.649999999994</v>
      </c>
      <c r="I1493" s="135">
        <v>38346.949999999997</v>
      </c>
      <c r="J1493" s="135">
        <v>91248.88</v>
      </c>
      <c r="K1493" t="str">
        <f>VLOOKUP(C1493,ResCat!$A$2:$B$268,2,FALSE)</f>
        <v>HMFLEX</v>
      </c>
    </row>
    <row r="1494" spans="3:11" x14ac:dyDescent="0.25">
      <c r="C1494" s="134" t="s">
        <v>74</v>
      </c>
      <c r="D1494" s="134" t="s">
        <v>1</v>
      </c>
      <c r="E1494" s="134" t="s">
        <v>970</v>
      </c>
      <c r="F1494" s="134" t="s">
        <v>310</v>
      </c>
      <c r="G1494" s="134" t="s">
        <v>333</v>
      </c>
      <c r="H1494" s="135">
        <v>411329.7100000002</v>
      </c>
      <c r="I1494" s="135">
        <v>421931.35000000009</v>
      </c>
      <c r="J1494" s="135">
        <v>862300.78999999992</v>
      </c>
      <c r="K1494" t="str">
        <f>VLOOKUP(C1494,ResCat!$A$2:$B$268,2,FALSE)</f>
        <v>HMFLEX</v>
      </c>
    </row>
    <row r="1495" spans="3:11" x14ac:dyDescent="0.25">
      <c r="C1495" s="134" t="s">
        <v>74</v>
      </c>
      <c r="D1495" s="134" t="s">
        <v>1</v>
      </c>
      <c r="E1495" s="134" t="s">
        <v>1023</v>
      </c>
      <c r="F1495" s="134" t="s">
        <v>310</v>
      </c>
      <c r="G1495" s="134" t="s">
        <v>308</v>
      </c>
      <c r="H1495" s="135">
        <v>459580.44999999978</v>
      </c>
      <c r="I1495" s="135">
        <v>479734.48999999976</v>
      </c>
      <c r="J1495" s="135">
        <v>962865.82999999984</v>
      </c>
      <c r="K1495" t="str">
        <f>VLOOKUP(C1495,ResCat!$A$2:$B$268,2,FALSE)</f>
        <v>HMFLEX</v>
      </c>
    </row>
    <row r="1496" spans="3:11" x14ac:dyDescent="0.25">
      <c r="C1496" s="134" t="s">
        <v>75</v>
      </c>
      <c r="D1496" s="134" t="s">
        <v>1</v>
      </c>
      <c r="E1496" s="134" t="s">
        <v>1027</v>
      </c>
      <c r="F1496" s="134" t="s">
        <v>310</v>
      </c>
      <c r="G1496" s="134" t="s">
        <v>311</v>
      </c>
      <c r="H1496" s="135">
        <v>-117.81</v>
      </c>
      <c r="I1496" s="135">
        <v>-117.81</v>
      </c>
      <c r="J1496" s="135">
        <v>0</v>
      </c>
      <c r="K1496" t="str">
        <f>VLOOKUP(C1496,ResCat!$A$2:$B$268,2,FALSE)</f>
        <v>HMFLEX</v>
      </c>
    </row>
    <row r="1497" spans="3:11" x14ac:dyDescent="0.25">
      <c r="C1497" s="134" t="s">
        <v>273</v>
      </c>
      <c r="D1497" s="134" t="s">
        <v>3</v>
      </c>
      <c r="E1497" s="134" t="s">
        <v>363</v>
      </c>
      <c r="F1497" s="134" t="s">
        <v>310</v>
      </c>
      <c r="G1497" s="134" t="s">
        <v>311</v>
      </c>
      <c r="H1497" s="135">
        <v>-50.61</v>
      </c>
      <c r="I1497" s="135">
        <v>-50.61</v>
      </c>
      <c r="J1497" s="135">
        <v>0</v>
      </c>
      <c r="K1497" t="str">
        <f>VLOOKUP(C1497,ResCat!$A$2:$B$268,2,FALSE)</f>
        <v>XXX</v>
      </c>
    </row>
    <row r="1498" spans="3:11" x14ac:dyDescent="0.25">
      <c r="C1498" s="134" t="s">
        <v>273</v>
      </c>
      <c r="D1498" s="134" t="s">
        <v>3</v>
      </c>
      <c r="E1498" s="134" t="s">
        <v>349</v>
      </c>
      <c r="F1498" s="134" t="s">
        <v>310</v>
      </c>
      <c r="G1498" s="134" t="s">
        <v>311</v>
      </c>
      <c r="H1498" s="135">
        <v>-754.77</v>
      </c>
      <c r="I1498" s="135">
        <v>-756.46</v>
      </c>
      <c r="J1498" s="135">
        <v>0</v>
      </c>
      <c r="K1498" t="str">
        <f>VLOOKUP(C1498,ResCat!$A$2:$B$268,2,FALSE)</f>
        <v>XXX</v>
      </c>
    </row>
    <row r="1499" spans="3:11" x14ac:dyDescent="0.25">
      <c r="C1499" s="134" t="s">
        <v>273</v>
      </c>
      <c r="D1499" s="134" t="s">
        <v>3</v>
      </c>
      <c r="E1499" s="134" t="s">
        <v>361</v>
      </c>
      <c r="F1499" s="134" t="s">
        <v>310</v>
      </c>
      <c r="G1499" s="134" t="s">
        <v>355</v>
      </c>
      <c r="H1499" s="135">
        <v>-988.59</v>
      </c>
      <c r="I1499" s="135">
        <v>-1265</v>
      </c>
      <c r="J1499" s="135">
        <v>-5400</v>
      </c>
      <c r="K1499" t="str">
        <f>VLOOKUP(C1499,ResCat!$A$2:$B$268,2,FALSE)</f>
        <v>XXX</v>
      </c>
    </row>
    <row r="1500" spans="3:11" x14ac:dyDescent="0.25">
      <c r="C1500" s="134" t="s">
        <v>273</v>
      </c>
      <c r="D1500" s="134" t="s">
        <v>3</v>
      </c>
      <c r="E1500" s="134" t="s">
        <v>316</v>
      </c>
      <c r="F1500" s="134" t="s">
        <v>310</v>
      </c>
      <c r="G1500" s="134" t="s">
        <v>313</v>
      </c>
      <c r="H1500" s="135">
        <v>-164.44</v>
      </c>
      <c r="I1500" s="135">
        <v>-164.44</v>
      </c>
      <c r="J1500" s="135">
        <v>0</v>
      </c>
      <c r="K1500" t="str">
        <f>VLOOKUP(C1500,ResCat!$A$2:$B$268,2,FALSE)</f>
        <v>XXX</v>
      </c>
    </row>
    <row r="1501" spans="3:11" x14ac:dyDescent="0.25">
      <c r="C1501" s="134" t="s">
        <v>273</v>
      </c>
      <c r="D1501" s="134" t="s">
        <v>3</v>
      </c>
      <c r="E1501" s="134" t="s">
        <v>318</v>
      </c>
      <c r="F1501" s="134" t="s">
        <v>310</v>
      </c>
      <c r="G1501" s="134" t="s">
        <v>358</v>
      </c>
      <c r="H1501" s="135">
        <v>-206.67000000000002</v>
      </c>
      <c r="I1501" s="135">
        <v>-265.51</v>
      </c>
      <c r="J1501" s="135">
        <v>267.08</v>
      </c>
      <c r="K1501" t="str">
        <f>VLOOKUP(C1501,ResCat!$A$2:$B$268,2,FALSE)</f>
        <v>XXX</v>
      </c>
    </row>
    <row r="1502" spans="3:11" x14ac:dyDescent="0.25">
      <c r="C1502" s="134" t="s">
        <v>273</v>
      </c>
      <c r="D1502" s="134" t="s">
        <v>3</v>
      </c>
      <c r="E1502" s="134" t="s">
        <v>320</v>
      </c>
      <c r="F1502" s="134" t="s">
        <v>310</v>
      </c>
      <c r="G1502" s="134" t="s">
        <v>315</v>
      </c>
      <c r="H1502" s="135">
        <v>-8.1400000000000148</v>
      </c>
      <c r="I1502" s="135">
        <v>-37.420000000000016</v>
      </c>
      <c r="J1502" s="135">
        <v>2190</v>
      </c>
      <c r="K1502" t="str">
        <f>VLOOKUP(C1502,ResCat!$A$2:$B$268,2,FALSE)</f>
        <v>XXX</v>
      </c>
    </row>
    <row r="1503" spans="3:11" x14ac:dyDescent="0.25">
      <c r="C1503" s="134" t="s">
        <v>273</v>
      </c>
      <c r="D1503" s="134" t="s">
        <v>3</v>
      </c>
      <c r="E1503" s="134" t="s">
        <v>322</v>
      </c>
      <c r="F1503" s="134" t="s">
        <v>310</v>
      </c>
      <c r="G1503" s="134" t="s">
        <v>341</v>
      </c>
      <c r="H1503" s="135">
        <v>2.7699999999999818</v>
      </c>
      <c r="I1503" s="135">
        <v>-42.590000000000089</v>
      </c>
      <c r="J1503" s="135">
        <v>1678.0300000000002</v>
      </c>
      <c r="K1503" t="str">
        <f>VLOOKUP(C1503,ResCat!$A$2:$B$268,2,FALSE)</f>
        <v>XXX</v>
      </c>
    </row>
    <row r="1504" spans="3:11" x14ac:dyDescent="0.25">
      <c r="C1504" s="134" t="s">
        <v>273</v>
      </c>
      <c r="D1504" s="134" t="s">
        <v>3</v>
      </c>
      <c r="E1504" s="134" t="s">
        <v>324</v>
      </c>
      <c r="F1504" s="134" t="s">
        <v>310</v>
      </c>
      <c r="G1504" s="134" t="s">
        <v>340</v>
      </c>
      <c r="H1504" s="135">
        <v>-812.91000000000008</v>
      </c>
      <c r="I1504" s="135">
        <v>-839.65000000000009</v>
      </c>
      <c r="J1504" s="135">
        <v>-377.45000000000005</v>
      </c>
      <c r="K1504" t="str">
        <f>VLOOKUP(C1504,ResCat!$A$2:$B$268,2,FALSE)</f>
        <v>XXX</v>
      </c>
    </row>
    <row r="1505" spans="3:11" x14ac:dyDescent="0.25">
      <c r="C1505" s="134" t="s">
        <v>273</v>
      </c>
      <c r="D1505" s="134" t="s">
        <v>3</v>
      </c>
      <c r="E1505" s="134" t="s">
        <v>326</v>
      </c>
      <c r="F1505" s="134" t="s">
        <v>310</v>
      </c>
      <c r="G1505" s="134" t="s">
        <v>317</v>
      </c>
      <c r="H1505" s="135">
        <v>-704.13000000000011</v>
      </c>
      <c r="I1505" s="135">
        <v>-684.34000000000015</v>
      </c>
      <c r="J1505" s="135">
        <v>-112.23000000000002</v>
      </c>
      <c r="K1505" t="str">
        <f>VLOOKUP(C1505,ResCat!$A$2:$B$268,2,FALSE)</f>
        <v>XXX</v>
      </c>
    </row>
    <row r="1506" spans="3:11" x14ac:dyDescent="0.25">
      <c r="C1506" s="134" t="s">
        <v>273</v>
      </c>
      <c r="D1506" s="134" t="s">
        <v>3</v>
      </c>
      <c r="E1506" s="134" t="s">
        <v>328</v>
      </c>
      <c r="F1506" s="134" t="s">
        <v>310</v>
      </c>
      <c r="G1506" s="134" t="s">
        <v>319</v>
      </c>
      <c r="H1506" s="135">
        <v>172.10000000000008</v>
      </c>
      <c r="I1506" s="135">
        <v>726.6</v>
      </c>
      <c r="J1506" s="135">
        <v>1329.26</v>
      </c>
      <c r="K1506" t="str">
        <f>VLOOKUP(C1506,ResCat!$A$2:$B$268,2,FALSE)</f>
        <v>XXX</v>
      </c>
    </row>
    <row r="1507" spans="3:11" x14ac:dyDescent="0.25">
      <c r="C1507" s="134" t="s">
        <v>273</v>
      </c>
      <c r="D1507" s="134" t="s">
        <v>3</v>
      </c>
      <c r="E1507" s="134" t="s">
        <v>330</v>
      </c>
      <c r="F1507" s="134" t="s">
        <v>310</v>
      </c>
      <c r="G1507" s="134" t="s">
        <v>321</v>
      </c>
      <c r="H1507" s="135">
        <v>1070.49</v>
      </c>
      <c r="I1507" s="135">
        <v>1204.6500000000001</v>
      </c>
      <c r="J1507" s="135">
        <v>1683.27</v>
      </c>
      <c r="K1507" t="str">
        <f>VLOOKUP(C1507,ResCat!$A$2:$B$268,2,FALSE)</f>
        <v>XXX</v>
      </c>
    </row>
    <row r="1508" spans="3:11" x14ac:dyDescent="0.25">
      <c r="C1508" s="134" t="s">
        <v>273</v>
      </c>
      <c r="D1508" s="134" t="s">
        <v>3</v>
      </c>
      <c r="E1508" s="134" t="s">
        <v>332</v>
      </c>
      <c r="F1508" s="134" t="s">
        <v>310</v>
      </c>
      <c r="G1508" s="134" t="s">
        <v>323</v>
      </c>
      <c r="H1508" s="135">
        <v>882.04</v>
      </c>
      <c r="I1508" s="135">
        <v>-67.330000000000041</v>
      </c>
      <c r="J1508" s="135">
        <v>3310.83</v>
      </c>
      <c r="K1508" t="str">
        <f>VLOOKUP(C1508,ResCat!$A$2:$B$268,2,FALSE)</f>
        <v>XXX</v>
      </c>
    </row>
    <row r="1509" spans="3:11" x14ac:dyDescent="0.25">
      <c r="C1509" s="134" t="s">
        <v>273</v>
      </c>
      <c r="D1509" s="134" t="s">
        <v>3</v>
      </c>
      <c r="E1509" s="134" t="s">
        <v>335</v>
      </c>
      <c r="F1509" s="134" t="s">
        <v>310</v>
      </c>
      <c r="G1509" s="134" t="s">
        <v>325</v>
      </c>
      <c r="H1509" s="135">
        <v>1238.4100000000001</v>
      </c>
      <c r="I1509" s="135">
        <v>1450.6</v>
      </c>
      <c r="J1509" s="135">
        <v>4123.5600000000004</v>
      </c>
      <c r="K1509" t="str">
        <f>VLOOKUP(C1509,ResCat!$A$2:$B$268,2,FALSE)</f>
        <v>XXX</v>
      </c>
    </row>
    <row r="1510" spans="3:11" x14ac:dyDescent="0.25">
      <c r="C1510" s="134" t="s">
        <v>273</v>
      </c>
      <c r="D1510" s="134" t="s">
        <v>3</v>
      </c>
      <c r="E1510" s="134" t="s">
        <v>4</v>
      </c>
      <c r="F1510" s="134" t="s">
        <v>310</v>
      </c>
      <c r="G1510" s="134" t="s">
        <v>327</v>
      </c>
      <c r="H1510" s="135">
        <v>7261.92</v>
      </c>
      <c r="I1510" s="135">
        <v>9109.24</v>
      </c>
      <c r="J1510" s="135">
        <v>34594.340000000004</v>
      </c>
      <c r="K1510" t="str">
        <f>VLOOKUP(C1510,ResCat!$A$2:$B$268,2,FALSE)</f>
        <v>XXX</v>
      </c>
    </row>
    <row r="1511" spans="3:11" x14ac:dyDescent="0.25">
      <c r="C1511" s="134" t="s">
        <v>273</v>
      </c>
      <c r="D1511" s="134" t="s">
        <v>3</v>
      </c>
      <c r="E1511" s="134" t="s">
        <v>511</v>
      </c>
      <c r="F1511" s="134" t="s">
        <v>310</v>
      </c>
      <c r="G1511" s="134" t="s">
        <v>329</v>
      </c>
      <c r="H1511" s="135">
        <v>4844.4099999999989</v>
      </c>
      <c r="I1511" s="135">
        <v>6103.5599999999977</v>
      </c>
      <c r="J1511" s="135">
        <v>23789.280000000006</v>
      </c>
      <c r="K1511" t="str">
        <f>VLOOKUP(C1511,ResCat!$A$2:$B$268,2,FALSE)</f>
        <v>XXX</v>
      </c>
    </row>
    <row r="1512" spans="3:11" x14ac:dyDescent="0.25">
      <c r="C1512" s="134" t="s">
        <v>273</v>
      </c>
      <c r="D1512" s="134" t="s">
        <v>3</v>
      </c>
      <c r="E1512" s="134" t="s">
        <v>969</v>
      </c>
      <c r="F1512" s="134" t="s">
        <v>310</v>
      </c>
      <c r="G1512" s="134" t="s">
        <v>331</v>
      </c>
      <c r="H1512" s="135">
        <v>10334.64</v>
      </c>
      <c r="I1512" s="135">
        <v>13282.990000000002</v>
      </c>
      <c r="J1512" s="135">
        <v>39912.090000000011</v>
      </c>
      <c r="K1512" t="str">
        <f>VLOOKUP(C1512,ResCat!$A$2:$B$268,2,FALSE)</f>
        <v>XXX</v>
      </c>
    </row>
    <row r="1513" spans="3:11" x14ac:dyDescent="0.25">
      <c r="C1513" s="134" t="s">
        <v>273</v>
      </c>
      <c r="D1513" s="134" t="s">
        <v>3</v>
      </c>
      <c r="E1513" s="134" t="s">
        <v>961</v>
      </c>
      <c r="F1513" s="134" t="s">
        <v>310</v>
      </c>
      <c r="G1513" s="134" t="s">
        <v>334</v>
      </c>
      <c r="H1513" s="135">
        <v>22989.01</v>
      </c>
      <c r="I1513" s="135">
        <v>28825.910000000011</v>
      </c>
      <c r="J1513" s="135">
        <v>71069.89</v>
      </c>
      <c r="K1513" t="str">
        <f>VLOOKUP(C1513,ResCat!$A$2:$B$268,2,FALSE)</f>
        <v>XXX</v>
      </c>
    </row>
    <row r="1514" spans="3:11" x14ac:dyDescent="0.25">
      <c r="C1514" s="134" t="s">
        <v>273</v>
      </c>
      <c r="D1514" s="134" t="s">
        <v>3</v>
      </c>
      <c r="E1514" s="134" t="s">
        <v>970</v>
      </c>
      <c r="F1514" s="134" t="s">
        <v>310</v>
      </c>
      <c r="G1514" s="134" t="s">
        <v>333</v>
      </c>
      <c r="H1514" s="135">
        <v>139723.1700000001</v>
      </c>
      <c r="I1514" s="135">
        <v>163721.18999999992</v>
      </c>
      <c r="J1514" s="135">
        <v>487708.07</v>
      </c>
      <c r="K1514" t="str">
        <f>VLOOKUP(C1514,ResCat!$A$2:$B$268,2,FALSE)</f>
        <v>XXX</v>
      </c>
    </row>
    <row r="1515" spans="3:11" x14ac:dyDescent="0.25">
      <c r="C1515" s="134" t="s">
        <v>273</v>
      </c>
      <c r="D1515" s="134" t="s">
        <v>3</v>
      </c>
      <c r="E1515" s="134" t="s">
        <v>1023</v>
      </c>
      <c r="F1515" s="134" t="s">
        <v>310</v>
      </c>
      <c r="G1515" s="134" t="s">
        <v>308</v>
      </c>
      <c r="H1515" s="135">
        <v>84410.15</v>
      </c>
      <c r="I1515" s="135">
        <v>182747.71999999994</v>
      </c>
      <c r="J1515" s="135">
        <v>579834.26999999944</v>
      </c>
      <c r="K1515" t="str">
        <f>VLOOKUP(C1515,ResCat!$A$2:$B$268,2,FALSE)</f>
        <v>XXX</v>
      </c>
    </row>
    <row r="1516" spans="3:11" x14ac:dyDescent="0.25">
      <c r="C1516" s="134" t="s">
        <v>273</v>
      </c>
      <c r="D1516" s="134" t="s">
        <v>0</v>
      </c>
      <c r="E1516" s="134" t="s">
        <v>1029</v>
      </c>
      <c r="F1516" s="134" t="s">
        <v>310</v>
      </c>
      <c r="G1516" s="134" t="s">
        <v>311</v>
      </c>
      <c r="H1516" s="135">
        <v>-225318.09999999986</v>
      </c>
      <c r="I1516" s="135">
        <v>-225318.09999999986</v>
      </c>
      <c r="J1516" s="135">
        <v>261642.99</v>
      </c>
      <c r="K1516" t="str">
        <f>VLOOKUP(C1516,ResCat!$A$2:$B$268,2,FALSE)</f>
        <v>XXX</v>
      </c>
    </row>
    <row r="1517" spans="3:11" x14ac:dyDescent="0.25">
      <c r="C1517" s="134" t="s">
        <v>273</v>
      </c>
      <c r="D1517" s="134" t="s">
        <v>0</v>
      </c>
      <c r="E1517" s="134" t="s">
        <v>335</v>
      </c>
      <c r="F1517" s="134" t="s">
        <v>310</v>
      </c>
      <c r="G1517" s="134" t="s">
        <v>325</v>
      </c>
      <c r="H1517" s="135">
        <v>37036.700000000012</v>
      </c>
      <c r="I1517" s="135">
        <v>37864.150000000009</v>
      </c>
      <c r="J1517" s="135">
        <v>-53423.23</v>
      </c>
      <c r="K1517" t="str">
        <f>VLOOKUP(C1517,ResCat!$A$2:$B$268,2,FALSE)</f>
        <v>XXX</v>
      </c>
    </row>
    <row r="1518" spans="3:11" x14ac:dyDescent="0.25">
      <c r="C1518" s="134" t="s">
        <v>273</v>
      </c>
      <c r="D1518" s="134" t="s">
        <v>0</v>
      </c>
      <c r="E1518" s="134" t="s">
        <v>511</v>
      </c>
      <c r="F1518" s="134" t="s">
        <v>310</v>
      </c>
      <c r="G1518" s="134" t="s">
        <v>329</v>
      </c>
      <c r="H1518" s="135">
        <v>23825.02</v>
      </c>
      <c r="I1518" s="135">
        <v>25368.39</v>
      </c>
      <c r="J1518" s="135">
        <v>56092.87</v>
      </c>
      <c r="K1518" t="str">
        <f>VLOOKUP(C1518,ResCat!$A$2:$B$268,2,FALSE)</f>
        <v>XXX</v>
      </c>
    </row>
    <row r="1519" spans="3:11" x14ac:dyDescent="0.25">
      <c r="C1519" s="134" t="s">
        <v>273</v>
      </c>
      <c r="D1519" s="134" t="s">
        <v>0</v>
      </c>
      <c r="E1519" s="134" t="s">
        <v>969</v>
      </c>
      <c r="F1519" s="134" t="s">
        <v>310</v>
      </c>
      <c r="G1519" s="134" t="s">
        <v>331</v>
      </c>
      <c r="H1519" s="135">
        <v>187513.60000000001</v>
      </c>
      <c r="I1519" s="135">
        <v>188100.65</v>
      </c>
      <c r="J1519" s="135">
        <v>303927.64</v>
      </c>
      <c r="K1519" t="str">
        <f>VLOOKUP(C1519,ResCat!$A$2:$B$268,2,FALSE)</f>
        <v>XXX</v>
      </c>
    </row>
    <row r="1520" spans="3:11" x14ac:dyDescent="0.25">
      <c r="C1520" s="134" t="s">
        <v>273</v>
      </c>
      <c r="D1520" s="134" t="s">
        <v>0</v>
      </c>
      <c r="E1520" s="134" t="s">
        <v>961</v>
      </c>
      <c r="F1520" s="134" t="s">
        <v>310</v>
      </c>
      <c r="G1520" s="134" t="s">
        <v>334</v>
      </c>
      <c r="H1520" s="135">
        <v>135061.72</v>
      </c>
      <c r="I1520" s="135">
        <v>135545.14000000001</v>
      </c>
      <c r="J1520" s="135">
        <v>289746.93999999994</v>
      </c>
      <c r="K1520" t="str">
        <f>VLOOKUP(C1520,ResCat!$A$2:$B$268,2,FALSE)</f>
        <v>XXX</v>
      </c>
    </row>
    <row r="1521" spans="3:11" x14ac:dyDescent="0.25">
      <c r="C1521" s="134" t="s">
        <v>273</v>
      </c>
      <c r="D1521" s="134" t="s">
        <v>0</v>
      </c>
      <c r="E1521" s="134" t="s">
        <v>970</v>
      </c>
      <c r="F1521" s="134" t="s">
        <v>310</v>
      </c>
      <c r="G1521" s="134" t="s">
        <v>333</v>
      </c>
      <c r="H1521" s="135">
        <v>620411.99999999988</v>
      </c>
      <c r="I1521" s="135">
        <v>629872.28</v>
      </c>
      <c r="J1521" s="135">
        <v>1647558.1900000002</v>
      </c>
      <c r="K1521" t="str">
        <f>VLOOKUP(C1521,ResCat!$A$2:$B$268,2,FALSE)</f>
        <v>XXX</v>
      </c>
    </row>
    <row r="1522" spans="3:11" x14ac:dyDescent="0.25">
      <c r="C1522" s="134" t="s">
        <v>273</v>
      </c>
      <c r="D1522" s="134" t="s">
        <v>0</v>
      </c>
      <c r="E1522" s="134" t="s">
        <v>1023</v>
      </c>
      <c r="F1522" s="134" t="s">
        <v>310</v>
      </c>
      <c r="G1522" s="134" t="s">
        <v>308</v>
      </c>
      <c r="H1522" s="135">
        <v>86234.449999999983</v>
      </c>
      <c r="I1522" s="135">
        <v>98071.71</v>
      </c>
      <c r="J1522" s="135">
        <v>339888.08</v>
      </c>
      <c r="K1522" t="str">
        <f>VLOOKUP(C1522,ResCat!$A$2:$B$268,2,FALSE)</f>
        <v>XXX</v>
      </c>
    </row>
    <row r="1523" spans="3:11" x14ac:dyDescent="0.25">
      <c r="C1523" s="134" t="s">
        <v>273</v>
      </c>
      <c r="D1523" s="134" t="s">
        <v>2</v>
      </c>
      <c r="E1523" s="134" t="s">
        <v>1059</v>
      </c>
      <c r="F1523" s="134" t="s">
        <v>310</v>
      </c>
      <c r="G1523" s="134" t="s">
        <v>311</v>
      </c>
      <c r="H1523" s="135">
        <v>23.5</v>
      </c>
      <c r="I1523" s="135">
        <v>26.11</v>
      </c>
      <c r="J1523" s="135">
        <v>3072</v>
      </c>
      <c r="K1523" t="str">
        <f>VLOOKUP(C1523,ResCat!$A$2:$B$268,2,FALSE)</f>
        <v>XXX</v>
      </c>
    </row>
    <row r="1524" spans="3:11" x14ac:dyDescent="0.25">
      <c r="C1524" s="134" t="s">
        <v>273</v>
      </c>
      <c r="D1524" s="134" t="s">
        <v>2</v>
      </c>
      <c r="E1524" s="134" t="s">
        <v>1028</v>
      </c>
      <c r="F1524" s="134" t="s">
        <v>310</v>
      </c>
      <c r="G1524" s="134" t="s">
        <v>311</v>
      </c>
      <c r="H1524" s="135">
        <v>-57.49</v>
      </c>
      <c r="I1524" s="135">
        <v>-57.49</v>
      </c>
      <c r="J1524" s="135">
        <v>0</v>
      </c>
      <c r="K1524" t="str">
        <f>VLOOKUP(C1524,ResCat!$A$2:$B$268,2,FALSE)</f>
        <v>XXX</v>
      </c>
    </row>
    <row r="1525" spans="3:11" x14ac:dyDescent="0.25">
      <c r="C1525" s="134" t="s">
        <v>273</v>
      </c>
      <c r="D1525" s="134" t="s">
        <v>2</v>
      </c>
      <c r="E1525" s="134" t="s">
        <v>354</v>
      </c>
      <c r="F1525" s="134" t="s">
        <v>310</v>
      </c>
      <c r="G1525" s="134" t="s">
        <v>311</v>
      </c>
      <c r="H1525" s="135">
        <v>-103.79</v>
      </c>
      <c r="I1525" s="135">
        <v>-103.79</v>
      </c>
      <c r="J1525" s="135">
        <v>-224.08</v>
      </c>
      <c r="K1525" t="str">
        <f>VLOOKUP(C1525,ResCat!$A$2:$B$268,2,FALSE)</f>
        <v>XXX</v>
      </c>
    </row>
    <row r="1526" spans="3:11" x14ac:dyDescent="0.25">
      <c r="C1526" s="134" t="s">
        <v>273</v>
      </c>
      <c r="D1526" s="134" t="s">
        <v>2</v>
      </c>
      <c r="E1526" s="134" t="s">
        <v>337</v>
      </c>
      <c r="F1526" s="134" t="s">
        <v>310</v>
      </c>
      <c r="G1526" s="134" t="s">
        <v>311</v>
      </c>
      <c r="H1526" s="135">
        <v>-128.71</v>
      </c>
      <c r="I1526" s="135">
        <v>-148.71</v>
      </c>
      <c r="J1526" s="135">
        <v>-151</v>
      </c>
      <c r="K1526" t="str">
        <f>VLOOKUP(C1526,ResCat!$A$2:$B$268,2,FALSE)</f>
        <v>XXX</v>
      </c>
    </row>
    <row r="1527" spans="3:11" x14ac:dyDescent="0.25">
      <c r="C1527" s="134" t="s">
        <v>273</v>
      </c>
      <c r="D1527" s="134" t="s">
        <v>2</v>
      </c>
      <c r="E1527" s="134" t="s">
        <v>312</v>
      </c>
      <c r="F1527" s="134" t="s">
        <v>310</v>
      </c>
      <c r="G1527" s="134" t="s">
        <v>364</v>
      </c>
      <c r="H1527" s="135">
        <v>-72.05</v>
      </c>
      <c r="I1527" s="135">
        <v>-72.05</v>
      </c>
      <c r="J1527" s="135">
        <v>0</v>
      </c>
      <c r="K1527" t="str">
        <f>VLOOKUP(C1527,ResCat!$A$2:$B$268,2,FALSE)</f>
        <v>XXX</v>
      </c>
    </row>
    <row r="1528" spans="3:11" x14ac:dyDescent="0.25">
      <c r="C1528" s="134" t="s">
        <v>273</v>
      </c>
      <c r="D1528" s="134" t="s">
        <v>2</v>
      </c>
      <c r="E1528" s="134" t="s">
        <v>357</v>
      </c>
      <c r="F1528" s="134" t="s">
        <v>310</v>
      </c>
      <c r="G1528" s="134" t="s">
        <v>338</v>
      </c>
      <c r="H1528" s="135">
        <v>-215.49</v>
      </c>
      <c r="I1528" s="135">
        <v>-215.49</v>
      </c>
      <c r="J1528" s="135">
        <v>-627</v>
      </c>
      <c r="K1528" t="str">
        <f>VLOOKUP(C1528,ResCat!$A$2:$B$268,2,FALSE)</f>
        <v>XXX</v>
      </c>
    </row>
    <row r="1529" spans="3:11" x14ac:dyDescent="0.25">
      <c r="C1529" s="134" t="s">
        <v>273</v>
      </c>
      <c r="D1529" s="134" t="s">
        <v>2</v>
      </c>
      <c r="E1529" s="134" t="s">
        <v>314</v>
      </c>
      <c r="F1529" s="134" t="s">
        <v>310</v>
      </c>
      <c r="G1529" s="134" t="s">
        <v>356</v>
      </c>
      <c r="H1529" s="135">
        <v>-116.67999999999999</v>
      </c>
      <c r="I1529" s="135">
        <v>-229.18</v>
      </c>
      <c r="J1529" s="135">
        <v>-208</v>
      </c>
      <c r="K1529" t="str">
        <f>VLOOKUP(C1529,ResCat!$A$2:$B$268,2,FALSE)</f>
        <v>XXX</v>
      </c>
    </row>
    <row r="1530" spans="3:11" x14ac:dyDescent="0.25">
      <c r="C1530" s="134" t="s">
        <v>273</v>
      </c>
      <c r="D1530" s="134" t="s">
        <v>2</v>
      </c>
      <c r="E1530" s="134" t="s">
        <v>339</v>
      </c>
      <c r="F1530" s="134" t="s">
        <v>310</v>
      </c>
      <c r="G1530" s="134" t="s">
        <v>353</v>
      </c>
      <c r="H1530" s="135">
        <v>14.69</v>
      </c>
      <c r="I1530" s="135">
        <v>72.27</v>
      </c>
      <c r="J1530" s="135">
        <v>76.48</v>
      </c>
      <c r="K1530" t="str">
        <f>VLOOKUP(C1530,ResCat!$A$2:$B$268,2,FALSE)</f>
        <v>XXX</v>
      </c>
    </row>
    <row r="1531" spans="3:11" x14ac:dyDescent="0.25">
      <c r="C1531" s="134" t="s">
        <v>273</v>
      </c>
      <c r="D1531" s="134" t="s">
        <v>2</v>
      </c>
      <c r="E1531" s="134" t="s">
        <v>316</v>
      </c>
      <c r="F1531" s="134" t="s">
        <v>310</v>
      </c>
      <c r="G1531" s="134" t="s">
        <v>313</v>
      </c>
      <c r="H1531" s="135">
        <v>49.69</v>
      </c>
      <c r="I1531" s="135">
        <v>204.84000000000003</v>
      </c>
      <c r="J1531" s="135">
        <v>497</v>
      </c>
      <c r="K1531" t="str">
        <f>VLOOKUP(C1531,ResCat!$A$2:$B$268,2,FALSE)</f>
        <v>XXX</v>
      </c>
    </row>
    <row r="1532" spans="3:11" x14ac:dyDescent="0.25">
      <c r="C1532" s="134" t="s">
        <v>273</v>
      </c>
      <c r="D1532" s="134" t="s">
        <v>2</v>
      </c>
      <c r="E1532" s="134" t="s">
        <v>318</v>
      </c>
      <c r="F1532" s="134" t="s">
        <v>310</v>
      </c>
      <c r="G1532" s="134" t="s">
        <v>358</v>
      </c>
      <c r="H1532" s="135">
        <v>46.020000000000039</v>
      </c>
      <c r="I1532" s="135">
        <v>27.249999999999943</v>
      </c>
      <c r="J1532" s="135">
        <v>-969.5</v>
      </c>
      <c r="K1532" t="str">
        <f>VLOOKUP(C1532,ResCat!$A$2:$B$268,2,FALSE)</f>
        <v>XXX</v>
      </c>
    </row>
    <row r="1533" spans="3:11" x14ac:dyDescent="0.25">
      <c r="C1533" s="134" t="s">
        <v>273</v>
      </c>
      <c r="D1533" s="134" t="s">
        <v>2</v>
      </c>
      <c r="E1533" s="134" t="s">
        <v>320</v>
      </c>
      <c r="F1533" s="134" t="s">
        <v>310</v>
      </c>
      <c r="G1533" s="134" t="s">
        <v>315</v>
      </c>
      <c r="H1533" s="135">
        <v>33073.510000000009</v>
      </c>
      <c r="I1533" s="135">
        <v>33492.230000000003</v>
      </c>
      <c r="J1533" s="135">
        <v>97498.85</v>
      </c>
      <c r="K1533" t="str">
        <f>VLOOKUP(C1533,ResCat!$A$2:$B$268,2,FALSE)</f>
        <v>XXX</v>
      </c>
    </row>
    <row r="1534" spans="3:11" x14ac:dyDescent="0.25">
      <c r="C1534" s="134" t="s">
        <v>273</v>
      </c>
      <c r="D1534" s="134" t="s">
        <v>2</v>
      </c>
      <c r="E1534" s="134" t="s">
        <v>322</v>
      </c>
      <c r="F1534" s="134" t="s">
        <v>310</v>
      </c>
      <c r="G1534" s="134" t="s">
        <v>341</v>
      </c>
      <c r="H1534" s="135">
        <v>1756.35</v>
      </c>
      <c r="I1534" s="135">
        <v>1598.4099999999999</v>
      </c>
      <c r="J1534" s="135">
        <v>6886.8</v>
      </c>
      <c r="K1534" t="str">
        <f>VLOOKUP(C1534,ResCat!$A$2:$B$268,2,FALSE)</f>
        <v>XXX</v>
      </c>
    </row>
    <row r="1535" spans="3:11" x14ac:dyDescent="0.25">
      <c r="C1535" s="134" t="s">
        <v>273</v>
      </c>
      <c r="D1535" s="134" t="s">
        <v>2</v>
      </c>
      <c r="E1535" s="134" t="s">
        <v>324</v>
      </c>
      <c r="F1535" s="134" t="s">
        <v>310</v>
      </c>
      <c r="G1535" s="134" t="s">
        <v>340</v>
      </c>
      <c r="H1535" s="135">
        <v>-90.87</v>
      </c>
      <c r="I1535" s="135">
        <v>22.569999999999993</v>
      </c>
      <c r="J1535" s="135">
        <v>296</v>
      </c>
      <c r="K1535" t="str">
        <f>VLOOKUP(C1535,ResCat!$A$2:$B$268,2,FALSE)</f>
        <v>XXX</v>
      </c>
    </row>
    <row r="1536" spans="3:11" x14ac:dyDescent="0.25">
      <c r="C1536" s="134" t="s">
        <v>273</v>
      </c>
      <c r="D1536" s="134" t="s">
        <v>2</v>
      </c>
      <c r="E1536" s="134" t="s">
        <v>326</v>
      </c>
      <c r="F1536" s="134" t="s">
        <v>310</v>
      </c>
      <c r="G1536" s="134" t="s">
        <v>317</v>
      </c>
      <c r="H1536" s="135">
        <v>1573.96</v>
      </c>
      <c r="I1536" s="135">
        <v>1817.4799999999996</v>
      </c>
      <c r="J1536" s="135">
        <v>12316.1</v>
      </c>
      <c r="K1536" t="str">
        <f>VLOOKUP(C1536,ResCat!$A$2:$B$268,2,FALSE)</f>
        <v>XXX</v>
      </c>
    </row>
    <row r="1537" spans="3:11" x14ac:dyDescent="0.25">
      <c r="C1537" s="134" t="s">
        <v>273</v>
      </c>
      <c r="D1537" s="134" t="s">
        <v>2</v>
      </c>
      <c r="E1537" s="134" t="s">
        <v>328</v>
      </c>
      <c r="F1537" s="134" t="s">
        <v>310</v>
      </c>
      <c r="G1537" s="134" t="s">
        <v>319</v>
      </c>
      <c r="H1537" s="135">
        <v>-525.4</v>
      </c>
      <c r="I1537" s="135">
        <v>-144.91999999999999</v>
      </c>
      <c r="J1537" s="135">
        <v>-194.84999999999991</v>
      </c>
      <c r="K1537" t="str">
        <f>VLOOKUP(C1537,ResCat!$A$2:$B$268,2,FALSE)</f>
        <v>XXX</v>
      </c>
    </row>
    <row r="1538" spans="3:11" x14ac:dyDescent="0.25">
      <c r="C1538" s="134" t="s">
        <v>273</v>
      </c>
      <c r="D1538" s="134" t="s">
        <v>2</v>
      </c>
      <c r="E1538" s="134" t="s">
        <v>330</v>
      </c>
      <c r="F1538" s="134" t="s">
        <v>310</v>
      </c>
      <c r="G1538" s="134" t="s">
        <v>321</v>
      </c>
      <c r="H1538" s="135">
        <v>203.59</v>
      </c>
      <c r="I1538" s="135">
        <v>371.08000000000004</v>
      </c>
      <c r="J1538" s="135">
        <v>838</v>
      </c>
      <c r="K1538" t="str">
        <f>VLOOKUP(C1538,ResCat!$A$2:$B$268,2,FALSE)</f>
        <v>XXX</v>
      </c>
    </row>
    <row r="1539" spans="3:11" x14ac:dyDescent="0.25">
      <c r="C1539" s="134" t="s">
        <v>273</v>
      </c>
      <c r="D1539" s="134" t="s">
        <v>2</v>
      </c>
      <c r="E1539" s="134" t="s">
        <v>332</v>
      </c>
      <c r="F1539" s="134" t="s">
        <v>310</v>
      </c>
      <c r="G1539" s="134" t="s">
        <v>323</v>
      </c>
      <c r="H1539" s="135">
        <v>2679.7400000000002</v>
      </c>
      <c r="I1539" s="135">
        <v>3136.7099999999996</v>
      </c>
      <c r="J1539" s="135">
        <v>10035.450000000001</v>
      </c>
      <c r="K1539" t="str">
        <f>VLOOKUP(C1539,ResCat!$A$2:$B$268,2,FALSE)</f>
        <v>XXX</v>
      </c>
    </row>
    <row r="1540" spans="3:11" x14ac:dyDescent="0.25">
      <c r="C1540" s="134" t="s">
        <v>273</v>
      </c>
      <c r="D1540" s="134" t="s">
        <v>2</v>
      </c>
      <c r="E1540" s="134" t="s">
        <v>335</v>
      </c>
      <c r="F1540" s="134" t="s">
        <v>310</v>
      </c>
      <c r="G1540" s="134" t="s">
        <v>325</v>
      </c>
      <c r="H1540" s="135">
        <v>3646.599999999999</v>
      </c>
      <c r="I1540" s="135">
        <v>4321.34</v>
      </c>
      <c r="J1540" s="135">
        <v>9502.64</v>
      </c>
      <c r="K1540" t="str">
        <f>VLOOKUP(C1540,ResCat!$A$2:$B$268,2,FALSE)</f>
        <v>XXX</v>
      </c>
    </row>
    <row r="1541" spans="3:11" x14ac:dyDescent="0.25">
      <c r="C1541" s="134" t="s">
        <v>273</v>
      </c>
      <c r="D1541" s="134" t="s">
        <v>2</v>
      </c>
      <c r="E1541" s="134" t="s">
        <v>4</v>
      </c>
      <c r="F1541" s="134" t="s">
        <v>310</v>
      </c>
      <c r="G1541" s="134" t="s">
        <v>327</v>
      </c>
      <c r="H1541" s="135">
        <v>9336.889999999994</v>
      </c>
      <c r="I1541" s="135">
        <v>10424.079999999996</v>
      </c>
      <c r="J1541" s="135">
        <v>27288.89</v>
      </c>
      <c r="K1541" t="str">
        <f>VLOOKUP(C1541,ResCat!$A$2:$B$268,2,FALSE)</f>
        <v>XXX</v>
      </c>
    </row>
    <row r="1542" spans="3:11" x14ac:dyDescent="0.25">
      <c r="C1542" s="134" t="s">
        <v>273</v>
      </c>
      <c r="D1542" s="134" t="s">
        <v>2</v>
      </c>
      <c r="E1542" s="134" t="s">
        <v>511</v>
      </c>
      <c r="F1542" s="134" t="s">
        <v>310</v>
      </c>
      <c r="G1542" s="134" t="s">
        <v>329</v>
      </c>
      <c r="H1542" s="135">
        <v>11544.319999999996</v>
      </c>
      <c r="I1542" s="135">
        <v>13838.129999999994</v>
      </c>
      <c r="J1542" s="135">
        <v>32844.699999999997</v>
      </c>
      <c r="K1542" t="str">
        <f>VLOOKUP(C1542,ResCat!$A$2:$B$268,2,FALSE)</f>
        <v>XXX</v>
      </c>
    </row>
    <row r="1543" spans="3:11" x14ac:dyDescent="0.25">
      <c r="C1543" s="134" t="s">
        <v>273</v>
      </c>
      <c r="D1543" s="134" t="s">
        <v>2</v>
      </c>
      <c r="E1543" s="134" t="s">
        <v>969</v>
      </c>
      <c r="F1543" s="134" t="s">
        <v>310</v>
      </c>
      <c r="G1543" s="134" t="s">
        <v>331</v>
      </c>
      <c r="H1543" s="135">
        <v>33290.799999999981</v>
      </c>
      <c r="I1543" s="135">
        <v>37214.32</v>
      </c>
      <c r="J1543" s="135">
        <v>92275.38</v>
      </c>
      <c r="K1543" t="str">
        <f>VLOOKUP(C1543,ResCat!$A$2:$B$268,2,FALSE)</f>
        <v>XXX</v>
      </c>
    </row>
    <row r="1544" spans="3:11" x14ac:dyDescent="0.25">
      <c r="C1544" s="134" t="s">
        <v>273</v>
      </c>
      <c r="D1544" s="134" t="s">
        <v>2</v>
      </c>
      <c r="E1544" s="134" t="s">
        <v>961</v>
      </c>
      <c r="F1544" s="134" t="s">
        <v>310</v>
      </c>
      <c r="G1544" s="134" t="s">
        <v>334</v>
      </c>
      <c r="H1544" s="135">
        <v>73018.83</v>
      </c>
      <c r="I1544" s="135">
        <v>84964.100000000049</v>
      </c>
      <c r="J1544" s="135">
        <v>190143.09999999998</v>
      </c>
      <c r="K1544" t="str">
        <f>VLOOKUP(C1544,ResCat!$A$2:$B$268,2,FALSE)</f>
        <v>XXX</v>
      </c>
    </row>
    <row r="1545" spans="3:11" x14ac:dyDescent="0.25">
      <c r="C1545" s="134" t="s">
        <v>273</v>
      </c>
      <c r="D1545" s="134" t="s">
        <v>2</v>
      </c>
      <c r="E1545" s="134" t="s">
        <v>970</v>
      </c>
      <c r="F1545" s="134" t="s">
        <v>310</v>
      </c>
      <c r="G1545" s="134" t="s">
        <v>333</v>
      </c>
      <c r="H1545" s="135">
        <v>543210.25000000151</v>
      </c>
      <c r="I1545" s="135">
        <v>600332.23000000382</v>
      </c>
      <c r="J1545" s="135">
        <v>1362145.3800000015</v>
      </c>
      <c r="K1545" t="str">
        <f>VLOOKUP(C1545,ResCat!$A$2:$B$268,2,FALSE)</f>
        <v>XXX</v>
      </c>
    </row>
    <row r="1546" spans="3:11" x14ac:dyDescent="0.25">
      <c r="C1546" s="134" t="s">
        <v>273</v>
      </c>
      <c r="D1546" s="134" t="s">
        <v>2</v>
      </c>
      <c r="E1546" s="134" t="s">
        <v>1023</v>
      </c>
      <c r="F1546" s="134" t="s">
        <v>310</v>
      </c>
      <c r="G1546" s="134" t="s">
        <v>308</v>
      </c>
      <c r="H1546" s="135">
        <v>596160.54000000202</v>
      </c>
      <c r="I1546" s="135">
        <v>826711.09000000393</v>
      </c>
      <c r="J1546" s="135">
        <v>1697404.0899999989</v>
      </c>
      <c r="K1546" t="str">
        <f>VLOOKUP(C1546,ResCat!$A$2:$B$268,2,FALSE)</f>
        <v>XXX</v>
      </c>
    </row>
    <row r="1547" spans="3:11" x14ac:dyDescent="0.25">
      <c r="C1547" s="134" t="s">
        <v>273</v>
      </c>
      <c r="D1547" s="134" t="s">
        <v>343</v>
      </c>
      <c r="E1547" s="134" t="s">
        <v>335</v>
      </c>
      <c r="F1547" s="134" t="s">
        <v>1053</v>
      </c>
      <c r="G1547" s="134" t="s">
        <v>325</v>
      </c>
      <c r="H1547" s="135">
        <v>-3.87</v>
      </c>
      <c r="I1547" s="135">
        <v>-13.87</v>
      </c>
      <c r="J1547" s="135">
        <v>-110.52</v>
      </c>
      <c r="K1547" t="str">
        <f>VLOOKUP(C1547,ResCat!$A$2:$B$268,2,FALSE)</f>
        <v>XXX</v>
      </c>
    </row>
    <row r="1548" spans="3:11" x14ac:dyDescent="0.25">
      <c r="C1548" s="134" t="s">
        <v>273</v>
      </c>
      <c r="D1548" s="134" t="s">
        <v>343</v>
      </c>
      <c r="E1548" s="134" t="s">
        <v>969</v>
      </c>
      <c r="F1548" s="134" t="s">
        <v>1053</v>
      </c>
      <c r="G1548" s="134" t="s">
        <v>331</v>
      </c>
      <c r="H1548" s="135">
        <v>-23.87</v>
      </c>
      <c r="I1548" s="135">
        <v>-23.87</v>
      </c>
      <c r="J1548" s="135">
        <v>-43.94</v>
      </c>
      <c r="K1548" t="str">
        <f>VLOOKUP(C1548,ResCat!$A$2:$B$268,2,FALSE)</f>
        <v>XXX</v>
      </c>
    </row>
    <row r="1549" spans="3:11" x14ac:dyDescent="0.25">
      <c r="C1549" s="134" t="s">
        <v>273</v>
      </c>
      <c r="D1549" s="134" t="s">
        <v>343</v>
      </c>
      <c r="E1549" s="134" t="s">
        <v>961</v>
      </c>
      <c r="F1549" s="134" t="s">
        <v>1053</v>
      </c>
      <c r="G1549" s="134" t="s">
        <v>334</v>
      </c>
      <c r="H1549" s="135">
        <v>-26.450000000000003</v>
      </c>
      <c r="I1549" s="135">
        <v>-26.740000000000002</v>
      </c>
      <c r="J1549" s="135">
        <v>-279.07</v>
      </c>
      <c r="K1549" t="str">
        <f>VLOOKUP(C1549,ResCat!$A$2:$B$268,2,FALSE)</f>
        <v>XXX</v>
      </c>
    </row>
    <row r="1550" spans="3:11" x14ac:dyDescent="0.25">
      <c r="C1550" s="134" t="s">
        <v>273</v>
      </c>
      <c r="D1550" s="134" t="s">
        <v>343</v>
      </c>
      <c r="E1550" s="134" t="s">
        <v>970</v>
      </c>
      <c r="F1550" s="134" t="s">
        <v>1055</v>
      </c>
      <c r="G1550" s="134" t="s">
        <v>333</v>
      </c>
      <c r="H1550" s="135">
        <v>20116.460000000006</v>
      </c>
      <c r="I1550" s="135">
        <v>20409.990000000013</v>
      </c>
      <c r="J1550" s="135">
        <v>43298.750000000015</v>
      </c>
      <c r="K1550" t="str">
        <f>VLOOKUP(C1550,ResCat!$A$2:$B$268,2,FALSE)</f>
        <v>XXX</v>
      </c>
    </row>
    <row r="1551" spans="3:11" x14ac:dyDescent="0.25">
      <c r="C1551" s="134" t="s">
        <v>273</v>
      </c>
      <c r="D1551" s="134" t="s">
        <v>343</v>
      </c>
      <c r="E1551" s="134" t="s">
        <v>970</v>
      </c>
      <c r="F1551" s="134" t="s">
        <v>1053</v>
      </c>
      <c r="G1551" s="134" t="s">
        <v>333</v>
      </c>
      <c r="H1551" s="135">
        <v>259508.63000000012</v>
      </c>
      <c r="I1551" s="135">
        <v>277029.38999999984</v>
      </c>
      <c r="J1551" s="135">
        <v>614639.27999999886</v>
      </c>
      <c r="K1551" t="str">
        <f>VLOOKUP(C1551,ResCat!$A$2:$B$268,2,FALSE)</f>
        <v>XXX</v>
      </c>
    </row>
    <row r="1552" spans="3:11" x14ac:dyDescent="0.25">
      <c r="C1552" s="134" t="s">
        <v>273</v>
      </c>
      <c r="D1552" s="134" t="s">
        <v>343</v>
      </c>
      <c r="E1552" s="134" t="s">
        <v>1023</v>
      </c>
      <c r="F1552" s="134" t="s">
        <v>1055</v>
      </c>
      <c r="G1552" s="134" t="s">
        <v>308</v>
      </c>
      <c r="H1552" s="135">
        <v>15871.87</v>
      </c>
      <c r="I1552" s="135">
        <v>31344.040000000019</v>
      </c>
      <c r="J1552" s="135">
        <v>86460.110000000059</v>
      </c>
      <c r="K1552" t="str">
        <f>VLOOKUP(C1552,ResCat!$A$2:$B$268,2,FALSE)</f>
        <v>XXX</v>
      </c>
    </row>
    <row r="1553" spans="3:11" x14ac:dyDescent="0.25">
      <c r="C1553" s="134" t="s">
        <v>273</v>
      </c>
      <c r="D1553" s="134" t="s">
        <v>343</v>
      </c>
      <c r="E1553" s="134" t="s">
        <v>1023</v>
      </c>
      <c r="F1553" s="134" t="s">
        <v>1053</v>
      </c>
      <c r="G1553" s="134" t="s">
        <v>308</v>
      </c>
      <c r="H1553" s="135">
        <v>840339.0300000041</v>
      </c>
      <c r="I1553" s="135">
        <v>945823.61000000627</v>
      </c>
      <c r="J1553" s="135">
        <v>2245418.0199999828</v>
      </c>
      <c r="K1553" t="str">
        <f>VLOOKUP(C1553,ResCat!$A$2:$B$268,2,FALSE)</f>
        <v>XXX</v>
      </c>
    </row>
    <row r="1554" spans="3:11" x14ac:dyDescent="0.25">
      <c r="C1554" s="134" t="s">
        <v>273</v>
      </c>
      <c r="D1554" s="134" t="s">
        <v>1</v>
      </c>
      <c r="E1554" s="134" t="s">
        <v>347</v>
      </c>
      <c r="F1554" s="134" t="s">
        <v>310</v>
      </c>
      <c r="G1554" s="134" t="s">
        <v>360</v>
      </c>
      <c r="H1554" s="135">
        <v>-248.3</v>
      </c>
      <c r="I1554" s="135">
        <v>-275.88</v>
      </c>
      <c r="J1554" s="135">
        <v>-627</v>
      </c>
      <c r="K1554" t="str">
        <f>VLOOKUP(C1554,ResCat!$A$2:$B$268,2,FALSE)</f>
        <v>XXX</v>
      </c>
    </row>
    <row r="1555" spans="3:11" x14ac:dyDescent="0.25">
      <c r="C1555" s="134" t="s">
        <v>273</v>
      </c>
      <c r="D1555" s="134" t="s">
        <v>1</v>
      </c>
      <c r="E1555" s="134" t="s">
        <v>314</v>
      </c>
      <c r="F1555" s="134" t="s">
        <v>310</v>
      </c>
      <c r="G1555" s="134" t="s">
        <v>356</v>
      </c>
      <c r="H1555" s="135">
        <v>-687.32</v>
      </c>
      <c r="I1555" s="135">
        <v>-687.32</v>
      </c>
      <c r="J1555" s="135">
        <v>0</v>
      </c>
      <c r="K1555" t="str">
        <f>VLOOKUP(C1555,ResCat!$A$2:$B$268,2,FALSE)</f>
        <v>XXX</v>
      </c>
    </row>
    <row r="1556" spans="3:11" x14ac:dyDescent="0.25">
      <c r="C1556" s="134" t="s">
        <v>273</v>
      </c>
      <c r="D1556" s="134" t="s">
        <v>1</v>
      </c>
      <c r="E1556" s="134" t="s">
        <v>318</v>
      </c>
      <c r="F1556" s="134" t="s">
        <v>310</v>
      </c>
      <c r="G1556" s="134" t="s">
        <v>358</v>
      </c>
      <c r="H1556" s="135">
        <v>-1466.1</v>
      </c>
      <c r="I1556" s="135">
        <v>-1629</v>
      </c>
      <c r="J1556" s="135">
        <v>-10381</v>
      </c>
      <c r="K1556" t="str">
        <f>VLOOKUP(C1556,ResCat!$A$2:$B$268,2,FALSE)</f>
        <v>XXX</v>
      </c>
    </row>
    <row r="1557" spans="3:11" x14ac:dyDescent="0.25">
      <c r="C1557" s="134" t="s">
        <v>273</v>
      </c>
      <c r="D1557" s="134" t="s">
        <v>1</v>
      </c>
      <c r="E1557" s="134" t="s">
        <v>320</v>
      </c>
      <c r="F1557" s="134" t="s">
        <v>310</v>
      </c>
      <c r="G1557" s="134" t="s">
        <v>315</v>
      </c>
      <c r="H1557" s="135">
        <v>-1713.44</v>
      </c>
      <c r="I1557" s="135">
        <v>-1651.01</v>
      </c>
      <c r="J1557" s="135">
        <v>0</v>
      </c>
      <c r="K1557" t="str">
        <f>VLOOKUP(C1557,ResCat!$A$2:$B$268,2,FALSE)</f>
        <v>XXX</v>
      </c>
    </row>
    <row r="1558" spans="3:11" x14ac:dyDescent="0.25">
      <c r="C1558" s="134" t="s">
        <v>273</v>
      </c>
      <c r="D1558" s="134" t="s">
        <v>1</v>
      </c>
      <c r="E1558" s="134" t="s">
        <v>324</v>
      </c>
      <c r="F1558" s="134" t="s">
        <v>310</v>
      </c>
      <c r="G1558" s="134" t="s">
        <v>340</v>
      </c>
      <c r="H1558" s="135">
        <v>1910</v>
      </c>
      <c r="I1558" s="135">
        <v>3320</v>
      </c>
      <c r="J1558" s="135">
        <v>15000</v>
      </c>
      <c r="K1558" t="str">
        <f>VLOOKUP(C1558,ResCat!$A$2:$B$268,2,FALSE)</f>
        <v>XXX</v>
      </c>
    </row>
    <row r="1559" spans="3:11" x14ac:dyDescent="0.25">
      <c r="C1559" s="134" t="s">
        <v>273</v>
      </c>
      <c r="D1559" s="134" t="s">
        <v>1</v>
      </c>
      <c r="E1559" s="134" t="s">
        <v>326</v>
      </c>
      <c r="F1559" s="134" t="s">
        <v>310</v>
      </c>
      <c r="G1559" s="134" t="s">
        <v>317</v>
      </c>
      <c r="H1559" s="135">
        <v>625</v>
      </c>
      <c r="I1559" s="135">
        <v>625</v>
      </c>
      <c r="J1559" s="135">
        <v>6250</v>
      </c>
      <c r="K1559" t="str">
        <f>VLOOKUP(C1559,ResCat!$A$2:$B$268,2,FALSE)</f>
        <v>XXX</v>
      </c>
    </row>
    <row r="1560" spans="3:11" x14ac:dyDescent="0.25">
      <c r="C1560" s="134" t="s">
        <v>273</v>
      </c>
      <c r="D1560" s="134" t="s">
        <v>1</v>
      </c>
      <c r="E1560" s="134" t="s">
        <v>328</v>
      </c>
      <c r="F1560" s="134" t="s">
        <v>310</v>
      </c>
      <c r="G1560" s="134" t="s">
        <v>319</v>
      </c>
      <c r="H1560" s="135">
        <v>939.98</v>
      </c>
      <c r="I1560" s="135">
        <v>939.98</v>
      </c>
      <c r="J1560" s="135">
        <v>7642</v>
      </c>
      <c r="K1560" t="str">
        <f>VLOOKUP(C1560,ResCat!$A$2:$B$268,2,FALSE)</f>
        <v>XXX</v>
      </c>
    </row>
    <row r="1561" spans="3:11" x14ac:dyDescent="0.25">
      <c r="C1561" s="134" t="s">
        <v>273</v>
      </c>
      <c r="D1561" s="134" t="s">
        <v>1</v>
      </c>
      <c r="E1561" s="134" t="s">
        <v>330</v>
      </c>
      <c r="F1561" s="134" t="s">
        <v>310</v>
      </c>
      <c r="G1561" s="134" t="s">
        <v>321</v>
      </c>
      <c r="H1561" s="135">
        <v>15049.72</v>
      </c>
      <c r="I1561" s="135">
        <v>15242.130000000001</v>
      </c>
      <c r="J1561" s="135">
        <v>6625</v>
      </c>
      <c r="K1561" t="str">
        <f>VLOOKUP(C1561,ResCat!$A$2:$B$268,2,FALSE)</f>
        <v>XXX</v>
      </c>
    </row>
    <row r="1562" spans="3:11" x14ac:dyDescent="0.25">
      <c r="C1562" s="134" t="s">
        <v>273</v>
      </c>
      <c r="D1562" s="134" t="s">
        <v>1</v>
      </c>
      <c r="E1562" s="134" t="s">
        <v>332</v>
      </c>
      <c r="F1562" s="134" t="s">
        <v>310</v>
      </c>
      <c r="G1562" s="134" t="s">
        <v>323</v>
      </c>
      <c r="H1562" s="135">
        <v>375</v>
      </c>
      <c r="I1562" s="135">
        <v>375</v>
      </c>
      <c r="J1562" s="135">
        <v>3750</v>
      </c>
      <c r="K1562" t="str">
        <f>VLOOKUP(C1562,ResCat!$A$2:$B$268,2,FALSE)</f>
        <v>XXX</v>
      </c>
    </row>
    <row r="1563" spans="3:11" x14ac:dyDescent="0.25">
      <c r="C1563" s="134" t="s">
        <v>273</v>
      </c>
      <c r="D1563" s="134" t="s">
        <v>1</v>
      </c>
      <c r="E1563" s="134" t="s">
        <v>335</v>
      </c>
      <c r="F1563" s="134" t="s">
        <v>310</v>
      </c>
      <c r="G1563" s="134" t="s">
        <v>325</v>
      </c>
      <c r="H1563" s="135">
        <v>2598.5500000000002</v>
      </c>
      <c r="I1563" s="135">
        <v>2492.8100000000004</v>
      </c>
      <c r="J1563" s="135">
        <v>8125.75</v>
      </c>
      <c r="K1563" t="str">
        <f>VLOOKUP(C1563,ResCat!$A$2:$B$268,2,FALSE)</f>
        <v>XXX</v>
      </c>
    </row>
    <row r="1564" spans="3:11" x14ac:dyDescent="0.25">
      <c r="C1564" s="134" t="s">
        <v>273</v>
      </c>
      <c r="D1564" s="134" t="s">
        <v>1</v>
      </c>
      <c r="E1564" s="134" t="s">
        <v>4</v>
      </c>
      <c r="F1564" s="134" t="s">
        <v>310</v>
      </c>
      <c r="G1564" s="134" t="s">
        <v>327</v>
      </c>
      <c r="H1564" s="135">
        <v>3790.9500000000003</v>
      </c>
      <c r="I1564" s="135">
        <v>11593.98</v>
      </c>
      <c r="J1564" s="135">
        <v>21862.6</v>
      </c>
      <c r="K1564" t="str">
        <f>VLOOKUP(C1564,ResCat!$A$2:$B$268,2,FALSE)</f>
        <v>XXX</v>
      </c>
    </row>
    <row r="1565" spans="3:11" x14ac:dyDescent="0.25">
      <c r="C1565" s="134" t="s">
        <v>273</v>
      </c>
      <c r="D1565" s="134" t="s">
        <v>1</v>
      </c>
      <c r="E1565" s="134" t="s">
        <v>511</v>
      </c>
      <c r="F1565" s="134" t="s">
        <v>310</v>
      </c>
      <c r="G1565" s="134" t="s">
        <v>329</v>
      </c>
      <c r="H1565" s="135">
        <v>29426.03</v>
      </c>
      <c r="I1565" s="135">
        <v>30224.92</v>
      </c>
      <c r="J1565" s="135">
        <v>101893.14999999998</v>
      </c>
      <c r="K1565" t="str">
        <f>VLOOKUP(C1565,ResCat!$A$2:$B$268,2,FALSE)</f>
        <v>XXX</v>
      </c>
    </row>
    <row r="1566" spans="3:11" x14ac:dyDescent="0.25">
      <c r="C1566" s="134" t="s">
        <v>273</v>
      </c>
      <c r="D1566" s="134" t="s">
        <v>1</v>
      </c>
      <c r="E1566" s="134" t="s">
        <v>969</v>
      </c>
      <c r="F1566" s="134" t="s">
        <v>310</v>
      </c>
      <c r="G1566" s="134" t="s">
        <v>331</v>
      </c>
      <c r="H1566" s="135">
        <v>24414.54</v>
      </c>
      <c r="I1566" s="135">
        <v>27525.45</v>
      </c>
      <c r="J1566" s="135">
        <v>61867.439999999995</v>
      </c>
      <c r="K1566" t="str">
        <f>VLOOKUP(C1566,ResCat!$A$2:$B$268,2,FALSE)</f>
        <v>XXX</v>
      </c>
    </row>
    <row r="1567" spans="3:11" x14ac:dyDescent="0.25">
      <c r="C1567" s="134" t="s">
        <v>273</v>
      </c>
      <c r="D1567" s="134" t="s">
        <v>1</v>
      </c>
      <c r="E1567" s="134" t="s">
        <v>961</v>
      </c>
      <c r="F1567" s="134" t="s">
        <v>310</v>
      </c>
      <c r="G1567" s="134" t="s">
        <v>334</v>
      </c>
      <c r="H1567" s="135">
        <v>107411.55000000002</v>
      </c>
      <c r="I1567" s="135">
        <v>117870.93</v>
      </c>
      <c r="J1567" s="135">
        <v>440406.11999999994</v>
      </c>
      <c r="K1567" t="str">
        <f>VLOOKUP(C1567,ResCat!$A$2:$B$268,2,FALSE)</f>
        <v>XXX</v>
      </c>
    </row>
    <row r="1568" spans="3:11" x14ac:dyDescent="0.25">
      <c r="C1568" s="134" t="s">
        <v>273</v>
      </c>
      <c r="D1568" s="134" t="s">
        <v>1</v>
      </c>
      <c r="E1568" s="134" t="s">
        <v>970</v>
      </c>
      <c r="F1568" s="134" t="s">
        <v>310</v>
      </c>
      <c r="G1568" s="134" t="s">
        <v>333</v>
      </c>
      <c r="H1568" s="135">
        <v>760115.27999999886</v>
      </c>
      <c r="I1568" s="135">
        <v>799927.90999999933</v>
      </c>
      <c r="J1568" s="135">
        <v>1768157.7699999996</v>
      </c>
      <c r="K1568" t="str">
        <f>VLOOKUP(C1568,ResCat!$A$2:$B$268,2,FALSE)</f>
        <v>XXX</v>
      </c>
    </row>
    <row r="1569" spans="3:11" x14ac:dyDescent="0.25">
      <c r="C1569" s="134" t="s">
        <v>273</v>
      </c>
      <c r="D1569" s="134" t="s">
        <v>1</v>
      </c>
      <c r="E1569" s="134" t="s">
        <v>1023</v>
      </c>
      <c r="F1569" s="134" t="s">
        <v>310</v>
      </c>
      <c r="G1569" s="134" t="s">
        <v>308</v>
      </c>
      <c r="H1569" s="135">
        <v>569416.00999999966</v>
      </c>
      <c r="I1569" s="135">
        <v>679392.45000000065</v>
      </c>
      <c r="J1569" s="135">
        <v>1226729.5199999989</v>
      </c>
      <c r="K1569" t="str">
        <f>VLOOKUP(C1569,ResCat!$A$2:$B$268,2,FALSE)</f>
        <v>XXX</v>
      </c>
    </row>
    <row r="1570" spans="3:11" x14ac:dyDescent="0.25">
      <c r="C1570" s="134" t="s">
        <v>77</v>
      </c>
      <c r="D1570" s="134" t="s">
        <v>3</v>
      </c>
      <c r="E1570" s="134" t="s">
        <v>337</v>
      </c>
      <c r="F1570" s="134" t="s">
        <v>310</v>
      </c>
      <c r="G1570" s="134" t="s">
        <v>311</v>
      </c>
      <c r="H1570" s="135">
        <v>-211.2</v>
      </c>
      <c r="I1570" s="135">
        <v>-264</v>
      </c>
      <c r="J1570" s="135">
        <v>-264</v>
      </c>
      <c r="K1570" t="str">
        <f>VLOOKUP(C1570,ResCat!$A$2:$B$268,2,FALSE)</f>
        <v>HMFLEX</v>
      </c>
    </row>
    <row r="1571" spans="3:11" x14ac:dyDescent="0.25">
      <c r="C1571" s="134" t="s">
        <v>77</v>
      </c>
      <c r="D1571" s="134" t="s">
        <v>3</v>
      </c>
      <c r="E1571" s="134" t="s">
        <v>361</v>
      </c>
      <c r="F1571" s="134" t="s">
        <v>310</v>
      </c>
      <c r="G1571" s="134" t="s">
        <v>355</v>
      </c>
      <c r="H1571" s="135">
        <v>474.85</v>
      </c>
      <c r="I1571" s="135">
        <v>474.85</v>
      </c>
      <c r="J1571" s="135">
        <v>474.85</v>
      </c>
      <c r="K1571" t="str">
        <f>VLOOKUP(C1571,ResCat!$A$2:$B$268,2,FALSE)</f>
        <v>HMFLEX</v>
      </c>
    </row>
    <row r="1572" spans="3:11" x14ac:dyDescent="0.25">
      <c r="C1572" s="134" t="s">
        <v>77</v>
      </c>
      <c r="D1572" s="134" t="s">
        <v>3</v>
      </c>
      <c r="E1572" s="134" t="s">
        <v>312</v>
      </c>
      <c r="F1572" s="134" t="s">
        <v>310</v>
      </c>
      <c r="G1572" s="134" t="s">
        <v>364</v>
      </c>
      <c r="H1572" s="135">
        <v>484.98</v>
      </c>
      <c r="I1572" s="135">
        <v>484.98</v>
      </c>
      <c r="J1572" s="135">
        <v>484.98</v>
      </c>
      <c r="K1572" t="str">
        <f>VLOOKUP(C1572,ResCat!$A$2:$B$268,2,FALSE)</f>
        <v>HMFLEX</v>
      </c>
    </row>
    <row r="1573" spans="3:11" x14ac:dyDescent="0.25">
      <c r="C1573" s="134" t="s">
        <v>77</v>
      </c>
      <c r="D1573" s="134" t="s">
        <v>3</v>
      </c>
      <c r="E1573" s="134" t="s">
        <v>357</v>
      </c>
      <c r="F1573" s="134" t="s">
        <v>310</v>
      </c>
      <c r="G1573" s="134" t="s">
        <v>338</v>
      </c>
      <c r="H1573" s="135">
        <v>62</v>
      </c>
      <c r="I1573" s="135">
        <v>62</v>
      </c>
      <c r="J1573" s="135">
        <v>363.4</v>
      </c>
      <c r="K1573" t="str">
        <f>VLOOKUP(C1573,ResCat!$A$2:$B$268,2,FALSE)</f>
        <v>HMFLEX</v>
      </c>
    </row>
    <row r="1574" spans="3:11" x14ac:dyDescent="0.25">
      <c r="C1574" s="134" t="s">
        <v>77</v>
      </c>
      <c r="D1574" s="134" t="s">
        <v>3</v>
      </c>
      <c r="E1574" s="134" t="s">
        <v>314</v>
      </c>
      <c r="F1574" s="134" t="s">
        <v>310</v>
      </c>
      <c r="G1574" s="134" t="s">
        <v>356</v>
      </c>
      <c r="H1574" s="135">
        <v>631.01</v>
      </c>
      <c r="I1574" s="135">
        <v>631.01</v>
      </c>
      <c r="J1574" s="135">
        <v>-692.80000000000007</v>
      </c>
      <c r="K1574" t="str">
        <f>VLOOKUP(C1574,ResCat!$A$2:$B$268,2,FALSE)</f>
        <v>HMFLEX</v>
      </c>
    </row>
    <row r="1575" spans="3:11" x14ac:dyDescent="0.25">
      <c r="C1575" s="134" t="s">
        <v>77</v>
      </c>
      <c r="D1575" s="134" t="s">
        <v>3</v>
      </c>
      <c r="E1575" s="134" t="s">
        <v>339</v>
      </c>
      <c r="F1575" s="134" t="s">
        <v>310</v>
      </c>
      <c r="G1575" s="134" t="s">
        <v>353</v>
      </c>
      <c r="H1575" s="135">
        <v>726.8</v>
      </c>
      <c r="I1575" s="135">
        <v>737.31999999999994</v>
      </c>
      <c r="J1575" s="135">
        <v>748.57999999999993</v>
      </c>
      <c r="K1575" t="str">
        <f>VLOOKUP(C1575,ResCat!$A$2:$B$268,2,FALSE)</f>
        <v>HMFLEX</v>
      </c>
    </row>
    <row r="1576" spans="3:11" x14ac:dyDescent="0.25">
      <c r="C1576" s="134" t="s">
        <v>77</v>
      </c>
      <c r="D1576" s="134" t="s">
        <v>3</v>
      </c>
      <c r="E1576" s="134" t="s">
        <v>342</v>
      </c>
      <c r="F1576" s="134" t="s">
        <v>310</v>
      </c>
      <c r="G1576" s="134" t="s">
        <v>348</v>
      </c>
      <c r="H1576" s="135">
        <v>2.99</v>
      </c>
      <c r="I1576" s="135">
        <v>13.51</v>
      </c>
      <c r="J1576" s="135">
        <v>135.19</v>
      </c>
      <c r="K1576" t="str">
        <f>VLOOKUP(C1576,ResCat!$A$2:$B$268,2,FALSE)</f>
        <v>HMFLEX</v>
      </c>
    </row>
    <row r="1577" spans="3:11" x14ac:dyDescent="0.25">
      <c r="C1577" s="134" t="s">
        <v>77</v>
      </c>
      <c r="D1577" s="134" t="s">
        <v>3</v>
      </c>
      <c r="E1577" s="134" t="s">
        <v>316</v>
      </c>
      <c r="F1577" s="134" t="s">
        <v>310</v>
      </c>
      <c r="G1577" s="134" t="s">
        <v>313</v>
      </c>
      <c r="H1577" s="135">
        <v>63.52</v>
      </c>
      <c r="I1577" s="135">
        <v>79.39</v>
      </c>
      <c r="J1577" s="135">
        <v>230</v>
      </c>
      <c r="K1577" t="str">
        <f>VLOOKUP(C1577,ResCat!$A$2:$B$268,2,FALSE)</f>
        <v>HMFLEX</v>
      </c>
    </row>
    <row r="1578" spans="3:11" x14ac:dyDescent="0.25">
      <c r="C1578" s="134" t="s">
        <v>77</v>
      </c>
      <c r="D1578" s="134" t="s">
        <v>3</v>
      </c>
      <c r="E1578" s="134" t="s">
        <v>318</v>
      </c>
      <c r="F1578" s="134" t="s">
        <v>310</v>
      </c>
      <c r="G1578" s="134" t="s">
        <v>358</v>
      </c>
      <c r="H1578" s="135">
        <v>19.66</v>
      </c>
      <c r="I1578" s="135">
        <v>19.66</v>
      </c>
      <c r="J1578" s="135">
        <v>0</v>
      </c>
      <c r="K1578" t="str">
        <f>VLOOKUP(C1578,ResCat!$A$2:$B$268,2,FALSE)</f>
        <v>HMFLEX</v>
      </c>
    </row>
    <row r="1579" spans="3:11" x14ac:dyDescent="0.25">
      <c r="C1579" s="134" t="s">
        <v>77</v>
      </c>
      <c r="D1579" s="134" t="s">
        <v>3</v>
      </c>
      <c r="E1579" s="134" t="s">
        <v>320</v>
      </c>
      <c r="F1579" s="134" t="s">
        <v>310</v>
      </c>
      <c r="G1579" s="134" t="s">
        <v>315</v>
      </c>
      <c r="H1579" s="135">
        <v>-13.590000000000002</v>
      </c>
      <c r="I1579" s="135">
        <v>-11.840000000000002</v>
      </c>
      <c r="J1579" s="135">
        <v>-89</v>
      </c>
      <c r="K1579" t="str">
        <f>VLOOKUP(C1579,ResCat!$A$2:$B$268,2,FALSE)</f>
        <v>HMFLEX</v>
      </c>
    </row>
    <row r="1580" spans="3:11" x14ac:dyDescent="0.25">
      <c r="C1580" s="134" t="s">
        <v>77</v>
      </c>
      <c r="D1580" s="134" t="s">
        <v>3</v>
      </c>
      <c r="E1580" s="134" t="s">
        <v>322</v>
      </c>
      <c r="F1580" s="134" t="s">
        <v>310</v>
      </c>
      <c r="G1580" s="134" t="s">
        <v>341</v>
      </c>
      <c r="H1580" s="135">
        <v>4.08</v>
      </c>
      <c r="I1580" s="135">
        <v>4.08</v>
      </c>
      <c r="J1580" s="135">
        <v>30</v>
      </c>
      <c r="K1580" t="str">
        <f>VLOOKUP(C1580,ResCat!$A$2:$B$268,2,FALSE)</f>
        <v>HMFLEX</v>
      </c>
    </row>
    <row r="1581" spans="3:11" x14ac:dyDescent="0.25">
      <c r="C1581" s="134" t="s">
        <v>77</v>
      </c>
      <c r="D1581" s="134" t="s">
        <v>3</v>
      </c>
      <c r="E1581" s="134" t="s">
        <v>324</v>
      </c>
      <c r="F1581" s="134" t="s">
        <v>310</v>
      </c>
      <c r="G1581" s="134" t="s">
        <v>340</v>
      </c>
      <c r="H1581" s="135">
        <v>41.8</v>
      </c>
      <c r="I1581" s="135">
        <v>45.08</v>
      </c>
      <c r="J1581" s="135">
        <v>313.77999999999997</v>
      </c>
      <c r="K1581" t="str">
        <f>VLOOKUP(C1581,ResCat!$A$2:$B$268,2,FALSE)</f>
        <v>HMFLEX</v>
      </c>
    </row>
    <row r="1582" spans="3:11" x14ac:dyDescent="0.25">
      <c r="C1582" s="134" t="s">
        <v>77</v>
      </c>
      <c r="D1582" s="134" t="s">
        <v>3</v>
      </c>
      <c r="E1582" s="134" t="s">
        <v>326</v>
      </c>
      <c r="F1582" s="134" t="s">
        <v>310</v>
      </c>
      <c r="G1582" s="134" t="s">
        <v>317</v>
      </c>
      <c r="H1582" s="135">
        <v>364.62</v>
      </c>
      <c r="I1582" s="135">
        <v>423.64</v>
      </c>
      <c r="J1582" s="135">
        <v>2335</v>
      </c>
      <c r="K1582" t="str">
        <f>VLOOKUP(C1582,ResCat!$A$2:$B$268,2,FALSE)</f>
        <v>HMFLEX</v>
      </c>
    </row>
    <row r="1583" spans="3:11" x14ac:dyDescent="0.25">
      <c r="C1583" s="134" t="s">
        <v>77</v>
      </c>
      <c r="D1583" s="134" t="s">
        <v>3</v>
      </c>
      <c r="E1583" s="134" t="s">
        <v>328</v>
      </c>
      <c r="F1583" s="134" t="s">
        <v>310</v>
      </c>
      <c r="G1583" s="134" t="s">
        <v>319</v>
      </c>
      <c r="H1583" s="135">
        <v>35.200000000000003</v>
      </c>
      <c r="I1583" s="135">
        <v>31.290000000000003</v>
      </c>
      <c r="J1583" s="135">
        <v>70.39</v>
      </c>
      <c r="K1583" t="str">
        <f>VLOOKUP(C1583,ResCat!$A$2:$B$268,2,FALSE)</f>
        <v>HMFLEX</v>
      </c>
    </row>
    <row r="1584" spans="3:11" x14ac:dyDescent="0.25">
      <c r="C1584" s="134" t="s">
        <v>77</v>
      </c>
      <c r="D1584" s="134" t="s">
        <v>3</v>
      </c>
      <c r="E1584" s="134" t="s">
        <v>330</v>
      </c>
      <c r="F1584" s="134" t="s">
        <v>310</v>
      </c>
      <c r="G1584" s="134" t="s">
        <v>321</v>
      </c>
      <c r="H1584" s="135">
        <v>48.79999999999999</v>
      </c>
      <c r="I1584" s="135">
        <v>-196.63</v>
      </c>
      <c r="J1584" s="135">
        <v>446.8</v>
      </c>
      <c r="K1584" t="str">
        <f>VLOOKUP(C1584,ResCat!$A$2:$B$268,2,FALSE)</f>
        <v>HMFLEX</v>
      </c>
    </row>
    <row r="1585" spans="3:11" x14ac:dyDescent="0.25">
      <c r="C1585" s="134" t="s">
        <v>77</v>
      </c>
      <c r="D1585" s="134" t="s">
        <v>3</v>
      </c>
      <c r="E1585" s="134" t="s">
        <v>332</v>
      </c>
      <c r="F1585" s="134" t="s">
        <v>310</v>
      </c>
      <c r="G1585" s="134" t="s">
        <v>323</v>
      </c>
      <c r="H1585" s="135">
        <v>48.22</v>
      </c>
      <c r="I1585" s="135">
        <v>64.570000000000007</v>
      </c>
      <c r="J1585" s="135">
        <v>364</v>
      </c>
      <c r="K1585" t="str">
        <f>VLOOKUP(C1585,ResCat!$A$2:$B$268,2,FALSE)</f>
        <v>HMFLEX</v>
      </c>
    </row>
    <row r="1586" spans="3:11" x14ac:dyDescent="0.25">
      <c r="C1586" s="134" t="s">
        <v>77</v>
      </c>
      <c r="D1586" s="134" t="s">
        <v>3</v>
      </c>
      <c r="E1586" s="134" t="s">
        <v>335</v>
      </c>
      <c r="F1586" s="134" t="s">
        <v>310</v>
      </c>
      <c r="G1586" s="134" t="s">
        <v>325</v>
      </c>
      <c r="H1586" s="135">
        <v>225.45999999999998</v>
      </c>
      <c r="I1586" s="135">
        <v>-723.93999999999994</v>
      </c>
      <c r="J1586" s="135">
        <v>-997.04000000000008</v>
      </c>
      <c r="K1586" t="str">
        <f>VLOOKUP(C1586,ResCat!$A$2:$B$268,2,FALSE)</f>
        <v>HMFLEX</v>
      </c>
    </row>
    <row r="1587" spans="3:11" x14ac:dyDescent="0.25">
      <c r="C1587" s="134" t="s">
        <v>77</v>
      </c>
      <c r="D1587" s="134" t="s">
        <v>3</v>
      </c>
      <c r="E1587" s="134" t="s">
        <v>4</v>
      </c>
      <c r="F1587" s="134" t="s">
        <v>310</v>
      </c>
      <c r="G1587" s="134" t="s">
        <v>327</v>
      </c>
      <c r="H1587" s="135">
        <v>1129.7000000000003</v>
      </c>
      <c r="I1587" s="135">
        <v>1167.0400000000004</v>
      </c>
      <c r="J1587" s="135">
        <v>24787.59</v>
      </c>
      <c r="K1587" t="str">
        <f>VLOOKUP(C1587,ResCat!$A$2:$B$268,2,FALSE)</f>
        <v>HMFLEX</v>
      </c>
    </row>
    <row r="1588" spans="3:11" x14ac:dyDescent="0.25">
      <c r="C1588" s="134" t="s">
        <v>77</v>
      </c>
      <c r="D1588" s="134" t="s">
        <v>3</v>
      </c>
      <c r="E1588" s="134" t="s">
        <v>511</v>
      </c>
      <c r="F1588" s="134" t="s">
        <v>310</v>
      </c>
      <c r="G1588" s="134" t="s">
        <v>329</v>
      </c>
      <c r="H1588" s="135">
        <v>3651.5999999999995</v>
      </c>
      <c r="I1588" s="135">
        <v>4281.97</v>
      </c>
      <c r="J1588" s="135">
        <v>24710.22</v>
      </c>
      <c r="K1588" t="str">
        <f>VLOOKUP(C1588,ResCat!$A$2:$B$268,2,FALSE)</f>
        <v>HMFLEX</v>
      </c>
    </row>
    <row r="1589" spans="3:11" x14ac:dyDescent="0.25">
      <c r="C1589" s="134" t="s">
        <v>77</v>
      </c>
      <c r="D1589" s="134" t="s">
        <v>3</v>
      </c>
      <c r="E1589" s="134" t="s">
        <v>969</v>
      </c>
      <c r="F1589" s="134" t="s">
        <v>310</v>
      </c>
      <c r="G1589" s="134" t="s">
        <v>331</v>
      </c>
      <c r="H1589" s="135">
        <v>2071.2800000000002</v>
      </c>
      <c r="I1589" s="135">
        <v>1673.0099999999998</v>
      </c>
      <c r="J1589" s="135">
        <v>5608.35</v>
      </c>
      <c r="K1589" t="str">
        <f>VLOOKUP(C1589,ResCat!$A$2:$B$268,2,FALSE)</f>
        <v>HMFLEX</v>
      </c>
    </row>
    <row r="1590" spans="3:11" x14ac:dyDescent="0.25">
      <c r="C1590" s="134" t="s">
        <v>77</v>
      </c>
      <c r="D1590" s="134" t="s">
        <v>3</v>
      </c>
      <c r="E1590" s="134" t="s">
        <v>961</v>
      </c>
      <c r="F1590" s="134" t="s">
        <v>310</v>
      </c>
      <c r="G1590" s="134" t="s">
        <v>334</v>
      </c>
      <c r="H1590" s="135">
        <v>2846.8800000000006</v>
      </c>
      <c r="I1590" s="135">
        <v>3452.0700000000006</v>
      </c>
      <c r="J1590" s="135">
        <v>19246.289999999997</v>
      </c>
      <c r="K1590" t="str">
        <f>VLOOKUP(C1590,ResCat!$A$2:$B$268,2,FALSE)</f>
        <v>HMFLEX</v>
      </c>
    </row>
    <row r="1591" spans="3:11" x14ac:dyDescent="0.25">
      <c r="C1591" s="134" t="s">
        <v>77</v>
      </c>
      <c r="D1591" s="134" t="s">
        <v>3</v>
      </c>
      <c r="E1591" s="134" t="s">
        <v>970</v>
      </c>
      <c r="F1591" s="134" t="s">
        <v>310</v>
      </c>
      <c r="G1591" s="134" t="s">
        <v>333</v>
      </c>
      <c r="H1591" s="135">
        <v>44366.909999999974</v>
      </c>
      <c r="I1591" s="135">
        <v>51585.76999999999</v>
      </c>
      <c r="J1591" s="135">
        <v>158214.08000000002</v>
      </c>
      <c r="K1591" t="str">
        <f>VLOOKUP(C1591,ResCat!$A$2:$B$268,2,FALSE)</f>
        <v>HMFLEX</v>
      </c>
    </row>
    <row r="1592" spans="3:11" x14ac:dyDescent="0.25">
      <c r="C1592" s="134" t="s">
        <v>77</v>
      </c>
      <c r="D1592" s="134" t="s">
        <v>3</v>
      </c>
      <c r="E1592" s="134" t="s">
        <v>1023</v>
      </c>
      <c r="F1592" s="134" t="s">
        <v>310</v>
      </c>
      <c r="G1592" s="134" t="s">
        <v>308</v>
      </c>
      <c r="H1592" s="135">
        <v>14971.849999999999</v>
      </c>
      <c r="I1592" s="135">
        <v>56990.030000000013</v>
      </c>
      <c r="J1592" s="135">
        <v>157276.78999999998</v>
      </c>
      <c r="K1592" t="str">
        <f>VLOOKUP(C1592,ResCat!$A$2:$B$268,2,FALSE)</f>
        <v>HMFLEX</v>
      </c>
    </row>
    <row r="1593" spans="3:11" x14ac:dyDescent="0.25">
      <c r="C1593" s="134" t="s">
        <v>77</v>
      </c>
      <c r="D1593" s="134" t="s">
        <v>0</v>
      </c>
      <c r="E1593" s="134" t="s">
        <v>320</v>
      </c>
      <c r="F1593" s="134" t="s">
        <v>310</v>
      </c>
      <c r="G1593" s="134" t="s">
        <v>315</v>
      </c>
      <c r="H1593" s="135">
        <v>10.74</v>
      </c>
      <c r="I1593" s="135">
        <v>10.74</v>
      </c>
      <c r="J1593" s="135">
        <v>264</v>
      </c>
      <c r="K1593" t="str">
        <f>VLOOKUP(C1593,ResCat!$A$2:$B$268,2,FALSE)</f>
        <v>HMFLEX</v>
      </c>
    </row>
    <row r="1594" spans="3:11" x14ac:dyDescent="0.25">
      <c r="C1594" s="134" t="s">
        <v>77</v>
      </c>
      <c r="D1594" s="134" t="s">
        <v>0</v>
      </c>
      <c r="E1594" s="134" t="s">
        <v>324</v>
      </c>
      <c r="F1594" s="134" t="s">
        <v>310</v>
      </c>
      <c r="G1594" s="134" t="s">
        <v>340</v>
      </c>
      <c r="H1594" s="135">
        <v>0</v>
      </c>
      <c r="I1594" s="135">
        <v>-0.99</v>
      </c>
      <c r="J1594" s="135">
        <v>0</v>
      </c>
      <c r="K1594" t="str">
        <f>VLOOKUP(C1594,ResCat!$A$2:$B$268,2,FALSE)</f>
        <v>HMFLEX</v>
      </c>
    </row>
    <row r="1595" spans="3:11" x14ac:dyDescent="0.25">
      <c r="C1595" s="134" t="s">
        <v>77</v>
      </c>
      <c r="D1595" s="134" t="s">
        <v>0</v>
      </c>
      <c r="E1595" s="134" t="s">
        <v>326</v>
      </c>
      <c r="F1595" s="134" t="s">
        <v>310</v>
      </c>
      <c r="G1595" s="134" t="s">
        <v>317</v>
      </c>
      <c r="H1595" s="135">
        <v>59.699999999999996</v>
      </c>
      <c r="I1595" s="135">
        <v>59.699999999999996</v>
      </c>
      <c r="J1595" s="135">
        <v>329.58</v>
      </c>
      <c r="K1595" t="str">
        <f>VLOOKUP(C1595,ResCat!$A$2:$B$268,2,FALSE)</f>
        <v>HMFLEX</v>
      </c>
    </row>
    <row r="1596" spans="3:11" x14ac:dyDescent="0.25">
      <c r="C1596" s="134" t="s">
        <v>77</v>
      </c>
      <c r="D1596" s="134" t="s">
        <v>0</v>
      </c>
      <c r="E1596" s="134" t="s">
        <v>332</v>
      </c>
      <c r="F1596" s="134" t="s">
        <v>310</v>
      </c>
      <c r="G1596" s="134" t="s">
        <v>323</v>
      </c>
      <c r="H1596" s="135">
        <v>25456.78</v>
      </c>
      <c r="I1596" s="135">
        <v>26133</v>
      </c>
      <c r="J1596" s="135">
        <v>51914.03</v>
      </c>
      <c r="K1596" t="str">
        <f>VLOOKUP(C1596,ResCat!$A$2:$B$268,2,FALSE)</f>
        <v>HMFLEX</v>
      </c>
    </row>
    <row r="1597" spans="3:11" x14ac:dyDescent="0.25">
      <c r="C1597" s="134" t="s">
        <v>77</v>
      </c>
      <c r="D1597" s="134" t="s">
        <v>0</v>
      </c>
      <c r="E1597" s="134" t="s">
        <v>335</v>
      </c>
      <c r="F1597" s="134" t="s">
        <v>310</v>
      </c>
      <c r="G1597" s="134" t="s">
        <v>325</v>
      </c>
      <c r="H1597" s="135">
        <v>31.2</v>
      </c>
      <c r="I1597" s="135">
        <v>31.2</v>
      </c>
      <c r="J1597" s="135">
        <v>156</v>
      </c>
      <c r="K1597" t="str">
        <f>VLOOKUP(C1597,ResCat!$A$2:$B$268,2,FALSE)</f>
        <v>HMFLEX</v>
      </c>
    </row>
    <row r="1598" spans="3:11" x14ac:dyDescent="0.25">
      <c r="C1598" s="134" t="s">
        <v>77</v>
      </c>
      <c r="D1598" s="134" t="s">
        <v>0</v>
      </c>
      <c r="E1598" s="134" t="s">
        <v>511</v>
      </c>
      <c r="F1598" s="134" t="s">
        <v>310</v>
      </c>
      <c r="G1598" s="134" t="s">
        <v>329</v>
      </c>
      <c r="H1598" s="135">
        <v>1480.5</v>
      </c>
      <c r="I1598" s="135">
        <v>1480.5</v>
      </c>
      <c r="J1598" s="135">
        <v>9505.7900000000009</v>
      </c>
      <c r="K1598" t="str">
        <f>VLOOKUP(C1598,ResCat!$A$2:$B$268,2,FALSE)</f>
        <v>HMFLEX</v>
      </c>
    </row>
    <row r="1599" spans="3:11" x14ac:dyDescent="0.25">
      <c r="C1599" s="134" t="s">
        <v>77</v>
      </c>
      <c r="D1599" s="134" t="s">
        <v>0</v>
      </c>
      <c r="E1599" s="134" t="s">
        <v>969</v>
      </c>
      <c r="F1599" s="134" t="s">
        <v>310</v>
      </c>
      <c r="G1599" s="134" t="s">
        <v>331</v>
      </c>
      <c r="H1599" s="135">
        <v>165522.18</v>
      </c>
      <c r="I1599" s="135">
        <v>165522.18</v>
      </c>
      <c r="J1599" s="135">
        <v>164635.53</v>
      </c>
      <c r="K1599" t="str">
        <f>VLOOKUP(C1599,ResCat!$A$2:$B$268,2,FALSE)</f>
        <v>HMFLEX</v>
      </c>
    </row>
    <row r="1600" spans="3:11" x14ac:dyDescent="0.25">
      <c r="C1600" s="134" t="s">
        <v>77</v>
      </c>
      <c r="D1600" s="134" t="s">
        <v>0</v>
      </c>
      <c r="E1600" s="134" t="s">
        <v>961</v>
      </c>
      <c r="F1600" s="134" t="s">
        <v>310</v>
      </c>
      <c r="G1600" s="134" t="s">
        <v>334</v>
      </c>
      <c r="H1600" s="135">
        <v>305389.62</v>
      </c>
      <c r="I1600" s="135">
        <v>309587.22000000003</v>
      </c>
      <c r="J1600" s="135">
        <v>803171.2300000001</v>
      </c>
      <c r="K1600" t="str">
        <f>VLOOKUP(C1600,ResCat!$A$2:$B$268,2,FALSE)</f>
        <v>HMFLEX</v>
      </c>
    </row>
    <row r="1601" spans="3:11" x14ac:dyDescent="0.25">
      <c r="C1601" s="134" t="s">
        <v>77</v>
      </c>
      <c r="D1601" s="134" t="s">
        <v>0</v>
      </c>
      <c r="E1601" s="134" t="s">
        <v>970</v>
      </c>
      <c r="F1601" s="134" t="s">
        <v>310</v>
      </c>
      <c r="G1601" s="134" t="s">
        <v>333</v>
      </c>
      <c r="H1601" s="135">
        <v>45844.930000000058</v>
      </c>
      <c r="I1601" s="135">
        <v>47895.130000000056</v>
      </c>
      <c r="J1601" s="135">
        <v>529689.13999999966</v>
      </c>
      <c r="K1601" t="str">
        <f>VLOOKUP(C1601,ResCat!$A$2:$B$268,2,FALSE)</f>
        <v>HMFLEX</v>
      </c>
    </row>
    <row r="1602" spans="3:11" x14ac:dyDescent="0.25">
      <c r="C1602" s="134" t="s">
        <v>77</v>
      </c>
      <c r="D1602" s="134" t="s">
        <v>0</v>
      </c>
      <c r="E1602" s="134" t="s">
        <v>1023</v>
      </c>
      <c r="F1602" s="134" t="s">
        <v>310</v>
      </c>
      <c r="G1602" s="134" t="s">
        <v>308</v>
      </c>
      <c r="H1602" s="135">
        <v>84045.72</v>
      </c>
      <c r="I1602" s="135">
        <v>89186</v>
      </c>
      <c r="J1602" s="135">
        <v>99876.160000000003</v>
      </c>
      <c r="K1602" t="str">
        <f>VLOOKUP(C1602,ResCat!$A$2:$B$268,2,FALSE)</f>
        <v>HMFLEX</v>
      </c>
    </row>
    <row r="1603" spans="3:11" x14ac:dyDescent="0.25">
      <c r="C1603" s="134" t="s">
        <v>77</v>
      </c>
      <c r="D1603" s="134" t="s">
        <v>2</v>
      </c>
      <c r="E1603" s="134" t="s">
        <v>309</v>
      </c>
      <c r="F1603" s="134" t="s">
        <v>310</v>
      </c>
      <c r="G1603" s="134" t="s">
        <v>311</v>
      </c>
      <c r="H1603" s="135">
        <v>-132.6</v>
      </c>
      <c r="I1603" s="135">
        <v>-132.6</v>
      </c>
      <c r="J1603" s="135">
        <v>0</v>
      </c>
      <c r="K1603" t="str">
        <f>VLOOKUP(C1603,ResCat!$A$2:$B$268,2,FALSE)</f>
        <v>HMFLEX</v>
      </c>
    </row>
    <row r="1604" spans="3:11" x14ac:dyDescent="0.25">
      <c r="C1604" s="134" t="s">
        <v>77</v>
      </c>
      <c r="D1604" s="134" t="s">
        <v>2</v>
      </c>
      <c r="E1604" s="134" t="s">
        <v>1028</v>
      </c>
      <c r="F1604" s="134" t="s">
        <v>310</v>
      </c>
      <c r="G1604" s="134" t="s">
        <v>311</v>
      </c>
      <c r="H1604" s="135">
        <v>-33.200000000000003</v>
      </c>
      <c r="I1604" s="135">
        <v>-60.8</v>
      </c>
      <c r="J1604" s="135">
        <v>-138</v>
      </c>
      <c r="K1604" t="str">
        <f>VLOOKUP(C1604,ResCat!$A$2:$B$268,2,FALSE)</f>
        <v>HMFLEX</v>
      </c>
    </row>
    <row r="1605" spans="3:11" x14ac:dyDescent="0.25">
      <c r="C1605" s="134" t="s">
        <v>77</v>
      </c>
      <c r="D1605" s="134" t="s">
        <v>2</v>
      </c>
      <c r="E1605" s="134" t="s">
        <v>1029</v>
      </c>
      <c r="F1605" s="134" t="s">
        <v>310</v>
      </c>
      <c r="G1605" s="134" t="s">
        <v>311</v>
      </c>
      <c r="H1605" s="135">
        <v>-42.13</v>
      </c>
      <c r="I1605" s="135">
        <v>-42.13</v>
      </c>
      <c r="J1605" s="135">
        <v>-429</v>
      </c>
      <c r="K1605" t="str">
        <f>VLOOKUP(C1605,ResCat!$A$2:$B$268,2,FALSE)</f>
        <v>HMFLEX</v>
      </c>
    </row>
    <row r="1606" spans="3:11" x14ac:dyDescent="0.25">
      <c r="C1606" s="134" t="s">
        <v>77</v>
      </c>
      <c r="D1606" s="134" t="s">
        <v>2</v>
      </c>
      <c r="E1606" s="134" t="s">
        <v>366</v>
      </c>
      <c r="F1606" s="134" t="s">
        <v>310</v>
      </c>
      <c r="G1606" s="134" t="s">
        <v>311</v>
      </c>
      <c r="H1606" s="135">
        <v>-304.47000000000003</v>
      </c>
      <c r="I1606" s="135">
        <v>-304.47000000000003</v>
      </c>
      <c r="J1606" s="135">
        <v>-475</v>
      </c>
      <c r="K1606" t="str">
        <f>VLOOKUP(C1606,ResCat!$A$2:$B$268,2,FALSE)</f>
        <v>HMFLEX</v>
      </c>
    </row>
    <row r="1607" spans="3:11" x14ac:dyDescent="0.25">
      <c r="C1607" s="134" t="s">
        <v>77</v>
      </c>
      <c r="D1607" s="134" t="s">
        <v>2</v>
      </c>
      <c r="E1607" s="134" t="s">
        <v>347</v>
      </c>
      <c r="F1607" s="134" t="s">
        <v>310</v>
      </c>
      <c r="G1607" s="134" t="s">
        <v>360</v>
      </c>
      <c r="H1607" s="135">
        <v>135.87</v>
      </c>
      <c r="I1607" s="135">
        <v>135.87</v>
      </c>
      <c r="J1607" s="135">
        <v>161</v>
      </c>
      <c r="K1607" t="str">
        <f>VLOOKUP(C1607,ResCat!$A$2:$B$268,2,FALSE)</f>
        <v>HMFLEX</v>
      </c>
    </row>
    <row r="1608" spans="3:11" x14ac:dyDescent="0.25">
      <c r="C1608" s="134" t="s">
        <v>77</v>
      </c>
      <c r="D1608" s="134" t="s">
        <v>2</v>
      </c>
      <c r="E1608" s="134" t="s">
        <v>312</v>
      </c>
      <c r="F1608" s="134" t="s">
        <v>310</v>
      </c>
      <c r="G1608" s="134" t="s">
        <v>364</v>
      </c>
      <c r="H1608" s="135">
        <v>0</v>
      </c>
      <c r="I1608" s="135">
        <v>0</v>
      </c>
      <c r="J1608" s="135">
        <v>0</v>
      </c>
      <c r="K1608" t="str">
        <f>VLOOKUP(C1608,ResCat!$A$2:$B$268,2,FALSE)</f>
        <v>HMFLEX</v>
      </c>
    </row>
    <row r="1609" spans="3:11" x14ac:dyDescent="0.25">
      <c r="C1609" s="134" t="s">
        <v>77</v>
      </c>
      <c r="D1609" s="134" t="s">
        <v>2</v>
      </c>
      <c r="E1609" s="134" t="s">
        <v>357</v>
      </c>
      <c r="F1609" s="134" t="s">
        <v>310</v>
      </c>
      <c r="G1609" s="134" t="s">
        <v>338</v>
      </c>
      <c r="H1609" s="135">
        <v>0</v>
      </c>
      <c r="I1609" s="135">
        <v>0</v>
      </c>
      <c r="J1609" s="135">
        <v>0</v>
      </c>
      <c r="K1609" t="str">
        <f>VLOOKUP(C1609,ResCat!$A$2:$B$268,2,FALSE)</f>
        <v>HMFLEX</v>
      </c>
    </row>
    <row r="1610" spans="3:11" x14ac:dyDescent="0.25">
      <c r="C1610" s="134" t="s">
        <v>77</v>
      </c>
      <c r="D1610" s="134" t="s">
        <v>2</v>
      </c>
      <c r="E1610" s="134" t="s">
        <v>314</v>
      </c>
      <c r="F1610" s="134" t="s">
        <v>310</v>
      </c>
      <c r="G1610" s="134" t="s">
        <v>356</v>
      </c>
      <c r="H1610" s="135">
        <v>-196.58</v>
      </c>
      <c r="I1610" s="135">
        <v>-196.58</v>
      </c>
      <c r="J1610" s="135">
        <v>0</v>
      </c>
      <c r="K1610" t="str">
        <f>VLOOKUP(C1610,ResCat!$A$2:$B$268,2,FALSE)</f>
        <v>HMFLEX</v>
      </c>
    </row>
    <row r="1611" spans="3:11" x14ac:dyDescent="0.25">
      <c r="C1611" s="134" t="s">
        <v>77</v>
      </c>
      <c r="D1611" s="134" t="s">
        <v>2</v>
      </c>
      <c r="E1611" s="134" t="s">
        <v>339</v>
      </c>
      <c r="F1611" s="134" t="s">
        <v>310</v>
      </c>
      <c r="G1611" s="134" t="s">
        <v>353</v>
      </c>
      <c r="H1611" s="135">
        <v>-483.62</v>
      </c>
      <c r="I1611" s="135">
        <v>-383.23</v>
      </c>
      <c r="J1611" s="135">
        <v>-663.89</v>
      </c>
      <c r="K1611" t="str">
        <f>VLOOKUP(C1611,ResCat!$A$2:$B$268,2,FALSE)</f>
        <v>HMFLEX</v>
      </c>
    </row>
    <row r="1612" spans="3:11" x14ac:dyDescent="0.25">
      <c r="C1612" s="134" t="s">
        <v>77</v>
      </c>
      <c r="D1612" s="134" t="s">
        <v>2</v>
      </c>
      <c r="E1612" s="134" t="s">
        <v>342</v>
      </c>
      <c r="F1612" s="134" t="s">
        <v>310</v>
      </c>
      <c r="G1612" s="134" t="s">
        <v>348</v>
      </c>
      <c r="H1612" s="135">
        <v>-168.64999999999998</v>
      </c>
      <c r="I1612" s="135">
        <v>94.760000000000019</v>
      </c>
      <c r="J1612" s="135">
        <v>-21.860000000000014</v>
      </c>
      <c r="K1612" t="str">
        <f>VLOOKUP(C1612,ResCat!$A$2:$B$268,2,FALSE)</f>
        <v>HMFLEX</v>
      </c>
    </row>
    <row r="1613" spans="3:11" x14ac:dyDescent="0.25">
      <c r="C1613" s="134" t="s">
        <v>77</v>
      </c>
      <c r="D1613" s="134" t="s">
        <v>2</v>
      </c>
      <c r="E1613" s="134" t="s">
        <v>318</v>
      </c>
      <c r="F1613" s="134" t="s">
        <v>310</v>
      </c>
      <c r="G1613" s="134" t="s">
        <v>358</v>
      </c>
      <c r="H1613" s="135">
        <v>2651.72</v>
      </c>
      <c r="I1613" s="135">
        <v>2680.94</v>
      </c>
      <c r="J1613" s="135">
        <v>10590.89</v>
      </c>
      <c r="K1613" t="str">
        <f>VLOOKUP(C1613,ResCat!$A$2:$B$268,2,FALSE)</f>
        <v>HMFLEX</v>
      </c>
    </row>
    <row r="1614" spans="3:11" x14ac:dyDescent="0.25">
      <c r="C1614" s="134" t="s">
        <v>77</v>
      </c>
      <c r="D1614" s="134" t="s">
        <v>2</v>
      </c>
      <c r="E1614" s="134" t="s">
        <v>320</v>
      </c>
      <c r="F1614" s="134" t="s">
        <v>310</v>
      </c>
      <c r="G1614" s="134" t="s">
        <v>315</v>
      </c>
      <c r="H1614" s="135">
        <v>-223.38</v>
      </c>
      <c r="I1614" s="135">
        <v>-223.38</v>
      </c>
      <c r="J1614" s="135">
        <v>-214.28</v>
      </c>
      <c r="K1614" t="str">
        <f>VLOOKUP(C1614,ResCat!$A$2:$B$268,2,FALSE)</f>
        <v>HMFLEX</v>
      </c>
    </row>
    <row r="1615" spans="3:11" x14ac:dyDescent="0.25">
      <c r="C1615" s="134" t="s">
        <v>77</v>
      </c>
      <c r="D1615" s="134" t="s">
        <v>2</v>
      </c>
      <c r="E1615" s="134" t="s">
        <v>322</v>
      </c>
      <c r="F1615" s="134" t="s">
        <v>310</v>
      </c>
      <c r="G1615" s="134" t="s">
        <v>341</v>
      </c>
      <c r="H1615" s="135">
        <v>795.38</v>
      </c>
      <c r="I1615" s="135">
        <v>795.38</v>
      </c>
      <c r="J1615" s="135">
        <v>2657</v>
      </c>
      <c r="K1615" t="str">
        <f>VLOOKUP(C1615,ResCat!$A$2:$B$268,2,FALSE)</f>
        <v>HMFLEX</v>
      </c>
    </row>
    <row r="1616" spans="3:11" x14ac:dyDescent="0.25">
      <c r="C1616" s="134" t="s">
        <v>77</v>
      </c>
      <c r="D1616" s="134" t="s">
        <v>2</v>
      </c>
      <c r="E1616" s="134" t="s">
        <v>324</v>
      </c>
      <c r="F1616" s="134" t="s">
        <v>310</v>
      </c>
      <c r="G1616" s="134" t="s">
        <v>340</v>
      </c>
      <c r="H1616" s="135">
        <v>164.52999999999997</v>
      </c>
      <c r="I1616" s="135">
        <v>142.73999999999998</v>
      </c>
      <c r="J1616" s="135">
        <v>3050</v>
      </c>
      <c r="K1616" t="str">
        <f>VLOOKUP(C1616,ResCat!$A$2:$B$268,2,FALSE)</f>
        <v>HMFLEX</v>
      </c>
    </row>
    <row r="1617" spans="3:11" x14ac:dyDescent="0.25">
      <c r="C1617" s="134" t="s">
        <v>77</v>
      </c>
      <c r="D1617" s="134" t="s">
        <v>2</v>
      </c>
      <c r="E1617" s="134" t="s">
        <v>326</v>
      </c>
      <c r="F1617" s="134" t="s">
        <v>310</v>
      </c>
      <c r="G1617" s="134" t="s">
        <v>317</v>
      </c>
      <c r="H1617" s="135">
        <v>383.46999999999997</v>
      </c>
      <c r="I1617" s="135">
        <v>435.44999999999993</v>
      </c>
      <c r="J1617" s="135">
        <v>2924</v>
      </c>
      <c r="K1617" t="str">
        <f>VLOOKUP(C1617,ResCat!$A$2:$B$268,2,FALSE)</f>
        <v>HMFLEX</v>
      </c>
    </row>
    <row r="1618" spans="3:11" x14ac:dyDescent="0.25">
      <c r="C1618" s="134" t="s">
        <v>77</v>
      </c>
      <c r="D1618" s="134" t="s">
        <v>2</v>
      </c>
      <c r="E1618" s="134" t="s">
        <v>328</v>
      </c>
      <c r="F1618" s="134" t="s">
        <v>310</v>
      </c>
      <c r="G1618" s="134" t="s">
        <v>319</v>
      </c>
      <c r="H1618" s="135">
        <v>122.74999999999997</v>
      </c>
      <c r="I1618" s="135">
        <v>156.74999999999997</v>
      </c>
      <c r="J1618" s="135">
        <v>573.69000000000005</v>
      </c>
      <c r="K1618" t="str">
        <f>VLOOKUP(C1618,ResCat!$A$2:$B$268,2,FALSE)</f>
        <v>HMFLEX</v>
      </c>
    </row>
    <row r="1619" spans="3:11" x14ac:dyDescent="0.25">
      <c r="C1619" s="134" t="s">
        <v>77</v>
      </c>
      <c r="D1619" s="134" t="s">
        <v>2</v>
      </c>
      <c r="E1619" s="134" t="s">
        <v>330</v>
      </c>
      <c r="F1619" s="134" t="s">
        <v>310</v>
      </c>
      <c r="G1619" s="134" t="s">
        <v>321</v>
      </c>
      <c r="H1619" s="135">
        <v>1000.4099999999999</v>
      </c>
      <c r="I1619" s="135">
        <v>1020.55</v>
      </c>
      <c r="J1619" s="135">
        <v>2056.23</v>
      </c>
      <c r="K1619" t="str">
        <f>VLOOKUP(C1619,ResCat!$A$2:$B$268,2,FALSE)</f>
        <v>HMFLEX</v>
      </c>
    </row>
    <row r="1620" spans="3:11" x14ac:dyDescent="0.25">
      <c r="C1620" s="134" t="s">
        <v>77</v>
      </c>
      <c r="D1620" s="134" t="s">
        <v>2</v>
      </c>
      <c r="E1620" s="134" t="s">
        <v>332</v>
      </c>
      <c r="F1620" s="134" t="s">
        <v>310</v>
      </c>
      <c r="G1620" s="134" t="s">
        <v>323</v>
      </c>
      <c r="H1620" s="135">
        <v>575.48</v>
      </c>
      <c r="I1620" s="135">
        <v>990.72</v>
      </c>
      <c r="J1620" s="135">
        <v>-138.90000000000009</v>
      </c>
      <c r="K1620" t="str">
        <f>VLOOKUP(C1620,ResCat!$A$2:$B$268,2,FALSE)</f>
        <v>HMFLEX</v>
      </c>
    </row>
    <row r="1621" spans="3:11" x14ac:dyDescent="0.25">
      <c r="C1621" s="134" t="s">
        <v>77</v>
      </c>
      <c r="D1621" s="134" t="s">
        <v>2</v>
      </c>
      <c r="E1621" s="134" t="s">
        <v>335</v>
      </c>
      <c r="F1621" s="134" t="s">
        <v>310</v>
      </c>
      <c r="G1621" s="134" t="s">
        <v>325</v>
      </c>
      <c r="H1621" s="135">
        <v>2028.9800000000002</v>
      </c>
      <c r="I1621" s="135">
        <v>2507.2400000000002</v>
      </c>
      <c r="J1621" s="135">
        <v>8319.4599999999991</v>
      </c>
      <c r="K1621" t="str">
        <f>VLOOKUP(C1621,ResCat!$A$2:$B$268,2,FALSE)</f>
        <v>HMFLEX</v>
      </c>
    </row>
    <row r="1622" spans="3:11" x14ac:dyDescent="0.25">
      <c r="C1622" s="134" t="s">
        <v>77</v>
      </c>
      <c r="D1622" s="134" t="s">
        <v>2</v>
      </c>
      <c r="E1622" s="134" t="s">
        <v>4</v>
      </c>
      <c r="F1622" s="134" t="s">
        <v>310</v>
      </c>
      <c r="G1622" s="134" t="s">
        <v>327</v>
      </c>
      <c r="H1622" s="135">
        <v>1687.4700000000003</v>
      </c>
      <c r="I1622" s="135">
        <v>2487.8299999999986</v>
      </c>
      <c r="J1622" s="135">
        <v>7393.86</v>
      </c>
      <c r="K1622" t="str">
        <f>VLOOKUP(C1622,ResCat!$A$2:$B$268,2,FALSE)</f>
        <v>HMFLEX</v>
      </c>
    </row>
    <row r="1623" spans="3:11" x14ac:dyDescent="0.25">
      <c r="C1623" s="134" t="s">
        <v>77</v>
      </c>
      <c r="D1623" s="134" t="s">
        <v>2</v>
      </c>
      <c r="E1623" s="134" t="s">
        <v>511</v>
      </c>
      <c r="F1623" s="134" t="s">
        <v>310</v>
      </c>
      <c r="G1623" s="134" t="s">
        <v>329</v>
      </c>
      <c r="H1623" s="135">
        <v>9318.309999999994</v>
      </c>
      <c r="I1623" s="135">
        <v>8625.2099999999973</v>
      </c>
      <c r="J1623" s="135">
        <v>15910.29</v>
      </c>
      <c r="K1623" t="str">
        <f>VLOOKUP(C1623,ResCat!$A$2:$B$268,2,FALSE)</f>
        <v>HMFLEX</v>
      </c>
    </row>
    <row r="1624" spans="3:11" x14ac:dyDescent="0.25">
      <c r="C1624" s="134" t="s">
        <v>77</v>
      </c>
      <c r="D1624" s="134" t="s">
        <v>2</v>
      </c>
      <c r="E1624" s="134" t="s">
        <v>969</v>
      </c>
      <c r="F1624" s="134" t="s">
        <v>310</v>
      </c>
      <c r="G1624" s="134" t="s">
        <v>331</v>
      </c>
      <c r="H1624" s="135">
        <v>68945.290000000066</v>
      </c>
      <c r="I1624" s="135">
        <v>70933.48000000001</v>
      </c>
      <c r="J1624" s="135">
        <v>88212.349999999991</v>
      </c>
      <c r="K1624" t="str">
        <f>VLOOKUP(C1624,ResCat!$A$2:$B$268,2,FALSE)</f>
        <v>HMFLEX</v>
      </c>
    </row>
    <row r="1625" spans="3:11" x14ac:dyDescent="0.25">
      <c r="C1625" s="134" t="s">
        <v>77</v>
      </c>
      <c r="D1625" s="134" t="s">
        <v>2</v>
      </c>
      <c r="E1625" s="134" t="s">
        <v>961</v>
      </c>
      <c r="F1625" s="134" t="s">
        <v>310</v>
      </c>
      <c r="G1625" s="134" t="s">
        <v>334</v>
      </c>
      <c r="H1625" s="135">
        <v>17443.850000000006</v>
      </c>
      <c r="I1625" s="135">
        <v>20492.010000000009</v>
      </c>
      <c r="J1625" s="135">
        <v>75114.47</v>
      </c>
      <c r="K1625" t="str">
        <f>VLOOKUP(C1625,ResCat!$A$2:$B$268,2,FALSE)</f>
        <v>HMFLEX</v>
      </c>
    </row>
    <row r="1626" spans="3:11" x14ac:dyDescent="0.25">
      <c r="C1626" s="134" t="s">
        <v>77</v>
      </c>
      <c r="D1626" s="134" t="s">
        <v>2</v>
      </c>
      <c r="E1626" s="134" t="s">
        <v>970</v>
      </c>
      <c r="F1626" s="134" t="s">
        <v>310</v>
      </c>
      <c r="G1626" s="134" t="s">
        <v>333</v>
      </c>
      <c r="H1626" s="135">
        <v>115763.32999999983</v>
      </c>
      <c r="I1626" s="135">
        <v>135450.03999999948</v>
      </c>
      <c r="J1626" s="135">
        <v>405596.57</v>
      </c>
      <c r="K1626" t="str">
        <f>VLOOKUP(C1626,ResCat!$A$2:$B$268,2,FALSE)</f>
        <v>HMFLEX</v>
      </c>
    </row>
    <row r="1627" spans="3:11" x14ac:dyDescent="0.25">
      <c r="C1627" s="134" t="s">
        <v>77</v>
      </c>
      <c r="D1627" s="134" t="s">
        <v>2</v>
      </c>
      <c r="E1627" s="134" t="s">
        <v>1023</v>
      </c>
      <c r="F1627" s="134" t="s">
        <v>310</v>
      </c>
      <c r="G1627" s="134" t="s">
        <v>308</v>
      </c>
      <c r="H1627" s="135">
        <v>73385.499999999956</v>
      </c>
      <c r="I1627" s="135">
        <v>219901.33000000042</v>
      </c>
      <c r="J1627" s="135">
        <v>406455.51000000007</v>
      </c>
      <c r="K1627" t="str">
        <f>VLOOKUP(C1627,ResCat!$A$2:$B$268,2,FALSE)</f>
        <v>HMFLEX</v>
      </c>
    </row>
    <row r="1628" spans="3:11" x14ac:dyDescent="0.25">
      <c r="C1628" s="134" t="s">
        <v>77</v>
      </c>
      <c r="D1628" s="134" t="s">
        <v>343</v>
      </c>
      <c r="E1628" s="134" t="s">
        <v>970</v>
      </c>
      <c r="F1628" s="134" t="s">
        <v>1055</v>
      </c>
      <c r="G1628" s="134" t="s">
        <v>333</v>
      </c>
      <c r="H1628" s="135">
        <v>107689.20999999992</v>
      </c>
      <c r="I1628" s="135">
        <v>113585.07999999993</v>
      </c>
      <c r="J1628" s="135">
        <v>254023.77999999985</v>
      </c>
      <c r="K1628" t="str">
        <f>VLOOKUP(C1628,ResCat!$A$2:$B$268,2,FALSE)</f>
        <v>HMFLEX</v>
      </c>
    </row>
    <row r="1629" spans="3:11" x14ac:dyDescent="0.25">
      <c r="C1629" s="134" t="s">
        <v>77</v>
      </c>
      <c r="D1629" s="134" t="s">
        <v>343</v>
      </c>
      <c r="E1629" s="134" t="s">
        <v>970</v>
      </c>
      <c r="F1629" s="134" t="s">
        <v>1053</v>
      </c>
      <c r="G1629" s="134" t="s">
        <v>333</v>
      </c>
      <c r="H1629" s="135">
        <v>12779.390000000007</v>
      </c>
      <c r="I1629" s="135">
        <v>13939.550000000001</v>
      </c>
      <c r="J1629" s="135">
        <v>33612.649999999994</v>
      </c>
      <c r="K1629" t="str">
        <f>VLOOKUP(C1629,ResCat!$A$2:$B$268,2,FALSE)</f>
        <v>HMFLEX</v>
      </c>
    </row>
    <row r="1630" spans="3:11" x14ac:dyDescent="0.25">
      <c r="C1630" s="134" t="s">
        <v>77</v>
      </c>
      <c r="D1630" s="134" t="s">
        <v>343</v>
      </c>
      <c r="E1630" s="134" t="s">
        <v>1023</v>
      </c>
      <c r="F1630" s="134" t="s">
        <v>1055</v>
      </c>
      <c r="G1630" s="134" t="s">
        <v>308</v>
      </c>
      <c r="H1630" s="135">
        <v>75097.080000000016</v>
      </c>
      <c r="I1630" s="135">
        <v>177583.22</v>
      </c>
      <c r="J1630" s="135">
        <v>430133.52000000107</v>
      </c>
      <c r="K1630" t="str">
        <f>VLOOKUP(C1630,ResCat!$A$2:$B$268,2,FALSE)</f>
        <v>HMFLEX</v>
      </c>
    </row>
    <row r="1631" spans="3:11" x14ac:dyDescent="0.25">
      <c r="C1631" s="134" t="s">
        <v>77</v>
      </c>
      <c r="D1631" s="134" t="s">
        <v>343</v>
      </c>
      <c r="E1631" s="134" t="s">
        <v>1023</v>
      </c>
      <c r="F1631" s="134" t="s">
        <v>1053</v>
      </c>
      <c r="G1631" s="134" t="s">
        <v>308</v>
      </c>
      <c r="H1631" s="135">
        <v>36085.639999999985</v>
      </c>
      <c r="I1631" s="135">
        <v>46426.729999999996</v>
      </c>
      <c r="J1631" s="135">
        <v>134553.19999999995</v>
      </c>
      <c r="K1631" t="str">
        <f>VLOOKUP(C1631,ResCat!$A$2:$B$268,2,FALSE)</f>
        <v>HMFLEX</v>
      </c>
    </row>
    <row r="1632" spans="3:11" x14ac:dyDescent="0.25">
      <c r="C1632" s="134" t="s">
        <v>77</v>
      </c>
      <c r="D1632" s="134" t="s">
        <v>1</v>
      </c>
      <c r="E1632" s="134" t="s">
        <v>362</v>
      </c>
      <c r="F1632" s="134" t="s">
        <v>310</v>
      </c>
      <c r="G1632" s="134" t="s">
        <v>311</v>
      </c>
      <c r="H1632" s="135">
        <v>55.26</v>
      </c>
      <c r="I1632" s="135">
        <v>58.94</v>
      </c>
      <c r="J1632" s="135">
        <v>58.94</v>
      </c>
      <c r="K1632" t="str">
        <f>VLOOKUP(C1632,ResCat!$A$2:$B$268,2,FALSE)</f>
        <v>HMFLEX</v>
      </c>
    </row>
    <row r="1633" spans="3:11" x14ac:dyDescent="0.25">
      <c r="C1633" s="134" t="s">
        <v>77</v>
      </c>
      <c r="D1633" s="134" t="s">
        <v>1</v>
      </c>
      <c r="E1633" s="134" t="s">
        <v>349</v>
      </c>
      <c r="F1633" s="134" t="s">
        <v>310</v>
      </c>
      <c r="G1633" s="134" t="s">
        <v>311</v>
      </c>
      <c r="H1633" s="135">
        <v>0</v>
      </c>
      <c r="I1633" s="135">
        <v>49.39</v>
      </c>
      <c r="J1633" s="135">
        <v>49.39</v>
      </c>
      <c r="K1633" t="str">
        <f>VLOOKUP(C1633,ResCat!$A$2:$B$268,2,FALSE)</f>
        <v>HMFLEX</v>
      </c>
    </row>
    <row r="1634" spans="3:11" x14ac:dyDescent="0.25">
      <c r="C1634" s="134" t="s">
        <v>77</v>
      </c>
      <c r="D1634" s="134" t="s">
        <v>1</v>
      </c>
      <c r="E1634" s="134" t="s">
        <v>339</v>
      </c>
      <c r="F1634" s="134" t="s">
        <v>310</v>
      </c>
      <c r="G1634" s="134" t="s">
        <v>353</v>
      </c>
      <c r="H1634" s="135">
        <v>4.84</v>
      </c>
      <c r="I1634" s="135">
        <v>-11.65</v>
      </c>
      <c r="J1634" s="135">
        <v>0</v>
      </c>
      <c r="K1634" t="str">
        <f>VLOOKUP(C1634,ResCat!$A$2:$B$268,2,FALSE)</f>
        <v>HMFLEX</v>
      </c>
    </row>
    <row r="1635" spans="3:11" x14ac:dyDescent="0.25">
      <c r="C1635" s="134" t="s">
        <v>77</v>
      </c>
      <c r="D1635" s="134" t="s">
        <v>1</v>
      </c>
      <c r="E1635" s="134" t="s">
        <v>320</v>
      </c>
      <c r="F1635" s="134" t="s">
        <v>310</v>
      </c>
      <c r="G1635" s="134" t="s">
        <v>315</v>
      </c>
      <c r="H1635" s="135">
        <v>-165.36999999999998</v>
      </c>
      <c r="I1635" s="135">
        <v>-165.36999999999998</v>
      </c>
      <c r="J1635" s="135">
        <v>3741</v>
      </c>
      <c r="K1635" t="str">
        <f>VLOOKUP(C1635,ResCat!$A$2:$B$268,2,FALSE)</f>
        <v>HMFLEX</v>
      </c>
    </row>
    <row r="1636" spans="3:11" x14ac:dyDescent="0.25">
      <c r="C1636" s="134" t="s">
        <v>77</v>
      </c>
      <c r="D1636" s="134" t="s">
        <v>1</v>
      </c>
      <c r="E1636" s="134" t="s">
        <v>322</v>
      </c>
      <c r="F1636" s="134" t="s">
        <v>310</v>
      </c>
      <c r="G1636" s="134" t="s">
        <v>341</v>
      </c>
      <c r="H1636" s="135">
        <v>191.08</v>
      </c>
      <c r="I1636" s="135">
        <v>238.59</v>
      </c>
      <c r="J1636" s="135">
        <v>298</v>
      </c>
      <c r="K1636" t="str">
        <f>VLOOKUP(C1636,ResCat!$A$2:$B$268,2,FALSE)</f>
        <v>HMFLEX</v>
      </c>
    </row>
    <row r="1637" spans="3:11" x14ac:dyDescent="0.25">
      <c r="C1637" s="134" t="s">
        <v>77</v>
      </c>
      <c r="D1637" s="134" t="s">
        <v>1</v>
      </c>
      <c r="E1637" s="134" t="s">
        <v>330</v>
      </c>
      <c r="F1637" s="134" t="s">
        <v>310</v>
      </c>
      <c r="G1637" s="134" t="s">
        <v>321</v>
      </c>
      <c r="H1637" s="135">
        <v>8</v>
      </c>
      <c r="I1637" s="135">
        <v>10</v>
      </c>
      <c r="J1637" s="135">
        <v>10</v>
      </c>
      <c r="K1637" t="str">
        <f>VLOOKUP(C1637,ResCat!$A$2:$B$268,2,FALSE)</f>
        <v>HMFLEX</v>
      </c>
    </row>
    <row r="1638" spans="3:11" x14ac:dyDescent="0.25">
      <c r="C1638" s="134" t="s">
        <v>77</v>
      </c>
      <c r="D1638" s="134" t="s">
        <v>1</v>
      </c>
      <c r="E1638" s="134" t="s">
        <v>332</v>
      </c>
      <c r="F1638" s="134" t="s">
        <v>310</v>
      </c>
      <c r="G1638" s="134" t="s">
        <v>323</v>
      </c>
      <c r="H1638" s="135">
        <v>1816.63</v>
      </c>
      <c r="I1638" s="135">
        <v>2201.9700000000003</v>
      </c>
      <c r="J1638" s="135">
        <v>32496.02</v>
      </c>
      <c r="K1638" t="str">
        <f>VLOOKUP(C1638,ResCat!$A$2:$B$268,2,FALSE)</f>
        <v>HMFLEX</v>
      </c>
    </row>
    <row r="1639" spans="3:11" x14ac:dyDescent="0.25">
      <c r="C1639" s="134" t="s">
        <v>77</v>
      </c>
      <c r="D1639" s="134" t="s">
        <v>1</v>
      </c>
      <c r="E1639" s="134" t="s">
        <v>335</v>
      </c>
      <c r="F1639" s="134" t="s">
        <v>310</v>
      </c>
      <c r="G1639" s="134" t="s">
        <v>325</v>
      </c>
      <c r="H1639" s="135">
        <v>343.98</v>
      </c>
      <c r="I1639" s="135">
        <v>429.98</v>
      </c>
      <c r="J1639" s="135">
        <v>524.37</v>
      </c>
      <c r="K1639" t="str">
        <f>VLOOKUP(C1639,ResCat!$A$2:$B$268,2,FALSE)</f>
        <v>HMFLEX</v>
      </c>
    </row>
    <row r="1640" spans="3:11" x14ac:dyDescent="0.25">
      <c r="C1640" s="134" t="s">
        <v>77</v>
      </c>
      <c r="D1640" s="134" t="s">
        <v>1</v>
      </c>
      <c r="E1640" s="134" t="s">
        <v>4</v>
      </c>
      <c r="F1640" s="134" t="s">
        <v>310</v>
      </c>
      <c r="G1640" s="134" t="s">
        <v>327</v>
      </c>
      <c r="H1640" s="135">
        <v>4808.08</v>
      </c>
      <c r="I1640" s="135">
        <v>5991.2800000000007</v>
      </c>
      <c r="J1640" s="135">
        <v>8404.91</v>
      </c>
      <c r="K1640" t="str">
        <f>VLOOKUP(C1640,ResCat!$A$2:$B$268,2,FALSE)</f>
        <v>HMFLEX</v>
      </c>
    </row>
    <row r="1641" spans="3:11" x14ac:dyDescent="0.25">
      <c r="C1641" s="134" t="s">
        <v>77</v>
      </c>
      <c r="D1641" s="134" t="s">
        <v>1</v>
      </c>
      <c r="E1641" s="134" t="s">
        <v>511</v>
      </c>
      <c r="F1641" s="134" t="s">
        <v>310</v>
      </c>
      <c r="G1641" s="134" t="s">
        <v>329</v>
      </c>
      <c r="H1641" s="135">
        <v>42013.15</v>
      </c>
      <c r="I1641" s="135">
        <v>42142.47</v>
      </c>
      <c r="J1641" s="135">
        <v>48079.159999999996</v>
      </c>
      <c r="K1641" t="str">
        <f>VLOOKUP(C1641,ResCat!$A$2:$B$268,2,FALSE)</f>
        <v>HMFLEX</v>
      </c>
    </row>
    <row r="1642" spans="3:11" x14ac:dyDescent="0.25">
      <c r="C1642" s="134" t="s">
        <v>77</v>
      </c>
      <c r="D1642" s="134" t="s">
        <v>1</v>
      </c>
      <c r="E1642" s="134" t="s">
        <v>969</v>
      </c>
      <c r="F1642" s="134" t="s">
        <v>310</v>
      </c>
      <c r="G1642" s="134" t="s">
        <v>331</v>
      </c>
      <c r="H1642" s="135">
        <v>5506.53</v>
      </c>
      <c r="I1642" s="135">
        <v>7119.9699999999993</v>
      </c>
      <c r="J1642" s="135">
        <v>11480.58</v>
      </c>
      <c r="K1642" t="str">
        <f>VLOOKUP(C1642,ResCat!$A$2:$B$268,2,FALSE)</f>
        <v>HMFLEX</v>
      </c>
    </row>
    <row r="1643" spans="3:11" x14ac:dyDescent="0.25">
      <c r="C1643" s="134" t="s">
        <v>77</v>
      </c>
      <c r="D1643" s="134" t="s">
        <v>1</v>
      </c>
      <c r="E1643" s="134" t="s">
        <v>961</v>
      </c>
      <c r="F1643" s="134" t="s">
        <v>310</v>
      </c>
      <c r="G1643" s="134" t="s">
        <v>334</v>
      </c>
      <c r="H1643" s="135">
        <v>83415.87000000001</v>
      </c>
      <c r="I1643" s="135">
        <v>85827.819999999992</v>
      </c>
      <c r="J1643" s="135">
        <v>179874.39</v>
      </c>
      <c r="K1643" t="str">
        <f>VLOOKUP(C1643,ResCat!$A$2:$B$268,2,FALSE)</f>
        <v>HMFLEX</v>
      </c>
    </row>
    <row r="1644" spans="3:11" x14ac:dyDescent="0.25">
      <c r="C1644" s="134" t="s">
        <v>77</v>
      </c>
      <c r="D1644" s="134" t="s">
        <v>1</v>
      </c>
      <c r="E1644" s="134" t="s">
        <v>970</v>
      </c>
      <c r="F1644" s="134" t="s">
        <v>310</v>
      </c>
      <c r="G1644" s="134" t="s">
        <v>333</v>
      </c>
      <c r="H1644" s="135">
        <v>187730.86</v>
      </c>
      <c r="I1644" s="135">
        <v>210381.29</v>
      </c>
      <c r="J1644" s="135">
        <v>705629.9</v>
      </c>
      <c r="K1644" t="str">
        <f>VLOOKUP(C1644,ResCat!$A$2:$B$268,2,FALSE)</f>
        <v>HMFLEX</v>
      </c>
    </row>
    <row r="1645" spans="3:11" x14ac:dyDescent="0.25">
      <c r="C1645" s="134" t="s">
        <v>77</v>
      </c>
      <c r="D1645" s="134" t="s">
        <v>1</v>
      </c>
      <c r="E1645" s="134" t="s">
        <v>1023</v>
      </c>
      <c r="F1645" s="134" t="s">
        <v>310</v>
      </c>
      <c r="G1645" s="134" t="s">
        <v>308</v>
      </c>
      <c r="H1645" s="135">
        <v>148870.56000000006</v>
      </c>
      <c r="I1645" s="135">
        <v>245171.39000000016</v>
      </c>
      <c r="J1645" s="135">
        <v>436128.42</v>
      </c>
      <c r="K1645" t="str">
        <f>VLOOKUP(C1645,ResCat!$A$2:$B$268,2,FALSE)</f>
        <v>HMFLEX</v>
      </c>
    </row>
    <row r="1646" spans="3:11" x14ac:dyDescent="0.25">
      <c r="C1646" s="134" t="s">
        <v>213</v>
      </c>
      <c r="D1646" s="134" t="s">
        <v>3</v>
      </c>
      <c r="E1646" s="134" t="s">
        <v>354</v>
      </c>
      <c r="F1646" s="134" t="s">
        <v>310</v>
      </c>
      <c r="G1646" s="134" t="s">
        <v>311</v>
      </c>
      <c r="H1646" s="135">
        <v>-202.2</v>
      </c>
      <c r="I1646" s="135">
        <v>-202.2</v>
      </c>
      <c r="J1646" s="135">
        <v>-916.9</v>
      </c>
      <c r="K1646" t="str">
        <f>VLOOKUP(C1646,ResCat!$A$2:$B$268,2,FALSE)</f>
        <v>PPOPMR</v>
      </c>
    </row>
    <row r="1647" spans="3:11" x14ac:dyDescent="0.25">
      <c r="C1647" s="134" t="s">
        <v>213</v>
      </c>
      <c r="D1647" s="134" t="s">
        <v>3</v>
      </c>
      <c r="E1647" s="134" t="s">
        <v>352</v>
      </c>
      <c r="F1647" s="134" t="s">
        <v>310</v>
      </c>
      <c r="G1647" s="134" t="s">
        <v>351</v>
      </c>
      <c r="H1647" s="135">
        <v>188.14</v>
      </c>
      <c r="I1647" s="135">
        <v>188.14</v>
      </c>
      <c r="J1647" s="135">
        <v>188.14</v>
      </c>
      <c r="K1647" t="str">
        <f>VLOOKUP(C1647,ResCat!$A$2:$B$268,2,FALSE)</f>
        <v>PPOPMR</v>
      </c>
    </row>
    <row r="1648" spans="3:11" x14ac:dyDescent="0.25">
      <c r="C1648" s="134" t="s">
        <v>213</v>
      </c>
      <c r="D1648" s="134" t="s">
        <v>3</v>
      </c>
      <c r="E1648" s="134" t="s">
        <v>347</v>
      </c>
      <c r="F1648" s="134" t="s">
        <v>310</v>
      </c>
      <c r="G1648" s="134" t="s">
        <v>360</v>
      </c>
      <c r="H1648" s="135">
        <v>240.20999999999998</v>
      </c>
      <c r="I1648" s="135">
        <v>291.67</v>
      </c>
      <c r="J1648" s="135">
        <v>1320.6</v>
      </c>
      <c r="K1648" t="str">
        <f>VLOOKUP(C1648,ResCat!$A$2:$B$268,2,FALSE)</f>
        <v>PPOPMR</v>
      </c>
    </row>
    <row r="1649" spans="3:11" x14ac:dyDescent="0.25">
      <c r="C1649" s="134" t="s">
        <v>213</v>
      </c>
      <c r="D1649" s="134" t="s">
        <v>3</v>
      </c>
      <c r="E1649" s="134" t="s">
        <v>361</v>
      </c>
      <c r="F1649" s="134" t="s">
        <v>310</v>
      </c>
      <c r="G1649" s="134" t="s">
        <v>355</v>
      </c>
      <c r="H1649" s="135">
        <v>139.5</v>
      </c>
      <c r="I1649" s="135">
        <v>139.5</v>
      </c>
      <c r="J1649" s="135">
        <v>190.05</v>
      </c>
      <c r="K1649" t="str">
        <f>VLOOKUP(C1649,ResCat!$A$2:$B$268,2,FALSE)</f>
        <v>PPOPMR</v>
      </c>
    </row>
    <row r="1650" spans="3:11" x14ac:dyDescent="0.25">
      <c r="C1650" s="134" t="s">
        <v>213</v>
      </c>
      <c r="D1650" s="134" t="s">
        <v>3</v>
      </c>
      <c r="E1650" s="134" t="s">
        <v>312</v>
      </c>
      <c r="F1650" s="134" t="s">
        <v>310</v>
      </c>
      <c r="G1650" s="134" t="s">
        <v>364</v>
      </c>
      <c r="H1650" s="135">
        <v>-104.77</v>
      </c>
      <c r="I1650" s="135">
        <v>-104.77</v>
      </c>
      <c r="J1650" s="135">
        <v>-294</v>
      </c>
      <c r="K1650" t="str">
        <f>VLOOKUP(C1650,ResCat!$A$2:$B$268,2,FALSE)</f>
        <v>PPOPMR</v>
      </c>
    </row>
    <row r="1651" spans="3:11" x14ac:dyDescent="0.25">
      <c r="C1651" s="134" t="s">
        <v>213</v>
      </c>
      <c r="D1651" s="134" t="s">
        <v>3</v>
      </c>
      <c r="E1651" s="134" t="s">
        <v>357</v>
      </c>
      <c r="F1651" s="134" t="s">
        <v>310</v>
      </c>
      <c r="G1651" s="134" t="s">
        <v>338</v>
      </c>
      <c r="H1651" s="135">
        <v>-250.32</v>
      </c>
      <c r="I1651" s="135">
        <v>-250.32</v>
      </c>
      <c r="J1651" s="135">
        <v>0</v>
      </c>
      <c r="K1651" t="str">
        <f>VLOOKUP(C1651,ResCat!$A$2:$B$268,2,FALSE)</f>
        <v>PPOPMR</v>
      </c>
    </row>
    <row r="1652" spans="3:11" x14ac:dyDescent="0.25">
      <c r="C1652" s="134" t="s">
        <v>213</v>
      </c>
      <c r="D1652" s="134" t="s">
        <v>3</v>
      </c>
      <c r="E1652" s="134" t="s">
        <v>314</v>
      </c>
      <c r="F1652" s="134" t="s">
        <v>310</v>
      </c>
      <c r="G1652" s="134" t="s">
        <v>356</v>
      </c>
      <c r="H1652" s="135">
        <v>-202.07</v>
      </c>
      <c r="I1652" s="135">
        <v>-173.35999999999999</v>
      </c>
      <c r="J1652" s="135">
        <v>274</v>
      </c>
      <c r="K1652" t="str">
        <f>VLOOKUP(C1652,ResCat!$A$2:$B$268,2,FALSE)</f>
        <v>PPOPMR</v>
      </c>
    </row>
    <row r="1653" spans="3:11" x14ac:dyDescent="0.25">
      <c r="C1653" s="134" t="s">
        <v>213</v>
      </c>
      <c r="D1653" s="134" t="s">
        <v>3</v>
      </c>
      <c r="E1653" s="134" t="s">
        <v>339</v>
      </c>
      <c r="F1653" s="134" t="s">
        <v>310</v>
      </c>
      <c r="G1653" s="134" t="s">
        <v>353</v>
      </c>
      <c r="H1653" s="135">
        <v>0</v>
      </c>
      <c r="I1653" s="135">
        <v>0</v>
      </c>
      <c r="J1653" s="135">
        <v>0</v>
      </c>
      <c r="K1653" t="str">
        <f>VLOOKUP(C1653,ResCat!$A$2:$B$268,2,FALSE)</f>
        <v>PPOPMR</v>
      </c>
    </row>
    <row r="1654" spans="3:11" x14ac:dyDescent="0.25">
      <c r="C1654" s="134" t="s">
        <v>213</v>
      </c>
      <c r="D1654" s="134" t="s">
        <v>3</v>
      </c>
      <c r="E1654" s="134" t="s">
        <v>342</v>
      </c>
      <c r="F1654" s="134" t="s">
        <v>310</v>
      </c>
      <c r="G1654" s="134" t="s">
        <v>348</v>
      </c>
      <c r="H1654" s="135">
        <v>39.72</v>
      </c>
      <c r="I1654" s="135">
        <v>83.47</v>
      </c>
      <c r="J1654" s="135">
        <v>1104</v>
      </c>
      <c r="K1654" t="str">
        <f>VLOOKUP(C1654,ResCat!$A$2:$B$268,2,FALSE)</f>
        <v>PPOPMR</v>
      </c>
    </row>
    <row r="1655" spans="3:11" x14ac:dyDescent="0.25">
      <c r="C1655" s="134" t="s">
        <v>213</v>
      </c>
      <c r="D1655" s="134" t="s">
        <v>3</v>
      </c>
      <c r="E1655" s="134" t="s">
        <v>316</v>
      </c>
      <c r="F1655" s="134" t="s">
        <v>310</v>
      </c>
      <c r="G1655" s="134" t="s">
        <v>313</v>
      </c>
      <c r="H1655" s="135">
        <v>-24.33</v>
      </c>
      <c r="I1655" s="135">
        <v>-16.329999999999998</v>
      </c>
      <c r="J1655" s="135">
        <v>8</v>
      </c>
      <c r="K1655" t="str">
        <f>VLOOKUP(C1655,ResCat!$A$2:$B$268,2,FALSE)</f>
        <v>PPOPMR</v>
      </c>
    </row>
    <row r="1656" spans="3:11" x14ac:dyDescent="0.25">
      <c r="C1656" s="134" t="s">
        <v>213</v>
      </c>
      <c r="D1656" s="134" t="s">
        <v>3</v>
      </c>
      <c r="E1656" s="134" t="s">
        <v>318</v>
      </c>
      <c r="F1656" s="134" t="s">
        <v>310</v>
      </c>
      <c r="G1656" s="134" t="s">
        <v>358</v>
      </c>
      <c r="H1656" s="135">
        <v>-267.23</v>
      </c>
      <c r="I1656" s="135">
        <v>-267.23</v>
      </c>
      <c r="J1656" s="135">
        <v>-198.26999999999998</v>
      </c>
      <c r="K1656" t="str">
        <f>VLOOKUP(C1656,ResCat!$A$2:$B$268,2,FALSE)</f>
        <v>PPOPMR</v>
      </c>
    </row>
    <row r="1657" spans="3:11" x14ac:dyDescent="0.25">
      <c r="C1657" s="134" t="s">
        <v>213</v>
      </c>
      <c r="D1657" s="134" t="s">
        <v>3</v>
      </c>
      <c r="E1657" s="134" t="s">
        <v>320</v>
      </c>
      <c r="F1657" s="134" t="s">
        <v>310</v>
      </c>
      <c r="G1657" s="134" t="s">
        <v>315</v>
      </c>
      <c r="H1657" s="135">
        <v>-340.07999999999987</v>
      </c>
      <c r="I1657" s="135">
        <v>-516.36000000000013</v>
      </c>
      <c r="J1657" s="135">
        <v>0</v>
      </c>
      <c r="K1657" t="str">
        <f>VLOOKUP(C1657,ResCat!$A$2:$B$268,2,FALSE)</f>
        <v>PPOPMR</v>
      </c>
    </row>
    <row r="1658" spans="3:11" x14ac:dyDescent="0.25">
      <c r="C1658" s="134" t="s">
        <v>213</v>
      </c>
      <c r="D1658" s="134" t="s">
        <v>3</v>
      </c>
      <c r="E1658" s="134" t="s">
        <v>322</v>
      </c>
      <c r="F1658" s="134" t="s">
        <v>310</v>
      </c>
      <c r="G1658" s="134" t="s">
        <v>341</v>
      </c>
      <c r="H1658" s="135">
        <v>-1304.24</v>
      </c>
      <c r="I1658" s="135">
        <v>-1379.96</v>
      </c>
      <c r="J1658" s="135">
        <v>-469.42</v>
      </c>
      <c r="K1658" t="str">
        <f>VLOOKUP(C1658,ResCat!$A$2:$B$268,2,FALSE)</f>
        <v>PPOPMR</v>
      </c>
    </row>
    <row r="1659" spans="3:11" x14ac:dyDescent="0.25">
      <c r="C1659" s="134" t="s">
        <v>213</v>
      </c>
      <c r="D1659" s="134" t="s">
        <v>3</v>
      </c>
      <c r="E1659" s="134" t="s">
        <v>324</v>
      </c>
      <c r="F1659" s="134" t="s">
        <v>310</v>
      </c>
      <c r="G1659" s="134" t="s">
        <v>340</v>
      </c>
      <c r="H1659" s="135">
        <v>-1394.81</v>
      </c>
      <c r="I1659" s="135">
        <v>-1594.06</v>
      </c>
      <c r="J1659" s="135">
        <v>-348.5</v>
      </c>
      <c r="K1659" t="str">
        <f>VLOOKUP(C1659,ResCat!$A$2:$B$268,2,FALSE)</f>
        <v>PPOPMR</v>
      </c>
    </row>
    <row r="1660" spans="3:11" x14ac:dyDescent="0.25">
      <c r="C1660" s="134" t="s">
        <v>213</v>
      </c>
      <c r="D1660" s="134" t="s">
        <v>3</v>
      </c>
      <c r="E1660" s="134" t="s">
        <v>326</v>
      </c>
      <c r="F1660" s="134" t="s">
        <v>310</v>
      </c>
      <c r="G1660" s="134" t="s">
        <v>317</v>
      </c>
      <c r="H1660" s="135">
        <v>-1077.46</v>
      </c>
      <c r="I1660" s="135">
        <v>-866.38999999999987</v>
      </c>
      <c r="J1660" s="135">
        <v>-1581.1999999999998</v>
      </c>
      <c r="K1660" t="str">
        <f>VLOOKUP(C1660,ResCat!$A$2:$B$268,2,FALSE)</f>
        <v>PPOPMR</v>
      </c>
    </row>
    <row r="1661" spans="3:11" x14ac:dyDescent="0.25">
      <c r="C1661" s="134" t="s">
        <v>213</v>
      </c>
      <c r="D1661" s="134" t="s">
        <v>3</v>
      </c>
      <c r="E1661" s="134" t="s">
        <v>328</v>
      </c>
      <c r="F1661" s="134" t="s">
        <v>310</v>
      </c>
      <c r="G1661" s="134" t="s">
        <v>319</v>
      </c>
      <c r="H1661" s="135">
        <v>-1118.97</v>
      </c>
      <c r="I1661" s="135">
        <v>-1256.97</v>
      </c>
      <c r="J1661" s="135">
        <v>-378.42000000000007</v>
      </c>
      <c r="K1661" t="str">
        <f>VLOOKUP(C1661,ResCat!$A$2:$B$268,2,FALSE)</f>
        <v>PPOPMR</v>
      </c>
    </row>
    <row r="1662" spans="3:11" x14ac:dyDescent="0.25">
      <c r="C1662" s="134" t="s">
        <v>213</v>
      </c>
      <c r="D1662" s="134" t="s">
        <v>3</v>
      </c>
      <c r="E1662" s="134" t="s">
        <v>330</v>
      </c>
      <c r="F1662" s="134" t="s">
        <v>310</v>
      </c>
      <c r="G1662" s="134" t="s">
        <v>321</v>
      </c>
      <c r="H1662" s="135">
        <v>-1095.9600000000003</v>
      </c>
      <c r="I1662" s="135">
        <v>-987.55999999999983</v>
      </c>
      <c r="J1662" s="135">
        <v>712.54</v>
      </c>
      <c r="K1662" t="str">
        <f>VLOOKUP(C1662,ResCat!$A$2:$B$268,2,FALSE)</f>
        <v>PPOPMR</v>
      </c>
    </row>
    <row r="1663" spans="3:11" x14ac:dyDescent="0.25">
      <c r="C1663" s="134" t="s">
        <v>213</v>
      </c>
      <c r="D1663" s="134" t="s">
        <v>3</v>
      </c>
      <c r="E1663" s="134" t="s">
        <v>332</v>
      </c>
      <c r="F1663" s="134" t="s">
        <v>310</v>
      </c>
      <c r="G1663" s="134" t="s">
        <v>323</v>
      </c>
      <c r="H1663" s="135">
        <v>460.55</v>
      </c>
      <c r="I1663" s="135">
        <v>692.05000000000007</v>
      </c>
      <c r="J1663" s="135">
        <v>3050.68</v>
      </c>
      <c r="K1663" t="str">
        <f>VLOOKUP(C1663,ResCat!$A$2:$B$268,2,FALSE)</f>
        <v>PPOPMR</v>
      </c>
    </row>
    <row r="1664" spans="3:11" x14ac:dyDescent="0.25">
      <c r="C1664" s="134" t="s">
        <v>213</v>
      </c>
      <c r="D1664" s="134" t="s">
        <v>3</v>
      </c>
      <c r="E1664" s="134" t="s">
        <v>335</v>
      </c>
      <c r="F1664" s="134" t="s">
        <v>310</v>
      </c>
      <c r="G1664" s="134" t="s">
        <v>325</v>
      </c>
      <c r="H1664" s="135">
        <v>217.02999999999997</v>
      </c>
      <c r="I1664" s="135">
        <v>289.44</v>
      </c>
      <c r="J1664" s="135">
        <v>1405.15</v>
      </c>
      <c r="K1664" t="str">
        <f>VLOOKUP(C1664,ResCat!$A$2:$B$268,2,FALSE)</f>
        <v>PPOPMR</v>
      </c>
    </row>
    <row r="1665" spans="3:11" x14ac:dyDescent="0.25">
      <c r="C1665" s="134" t="s">
        <v>213</v>
      </c>
      <c r="D1665" s="134" t="s">
        <v>3</v>
      </c>
      <c r="E1665" s="134" t="s">
        <v>4</v>
      </c>
      <c r="F1665" s="134" t="s">
        <v>310</v>
      </c>
      <c r="G1665" s="134" t="s">
        <v>327</v>
      </c>
      <c r="H1665" s="135">
        <v>5248.1999999999989</v>
      </c>
      <c r="I1665" s="135">
        <v>5790.33</v>
      </c>
      <c r="J1665" s="135">
        <v>11547.62</v>
      </c>
      <c r="K1665" t="str">
        <f>VLOOKUP(C1665,ResCat!$A$2:$B$268,2,FALSE)</f>
        <v>PPOPMR</v>
      </c>
    </row>
    <row r="1666" spans="3:11" x14ac:dyDescent="0.25">
      <c r="C1666" s="134" t="s">
        <v>213</v>
      </c>
      <c r="D1666" s="134" t="s">
        <v>3</v>
      </c>
      <c r="E1666" s="134" t="s">
        <v>511</v>
      </c>
      <c r="F1666" s="134" t="s">
        <v>310</v>
      </c>
      <c r="G1666" s="134" t="s">
        <v>329</v>
      </c>
      <c r="H1666" s="135">
        <v>14465.629999999997</v>
      </c>
      <c r="I1666" s="135">
        <v>15858.909999999993</v>
      </c>
      <c r="J1666" s="135">
        <v>35222.49</v>
      </c>
      <c r="K1666" t="str">
        <f>VLOOKUP(C1666,ResCat!$A$2:$B$268,2,FALSE)</f>
        <v>PPOPMR</v>
      </c>
    </row>
    <row r="1667" spans="3:11" x14ac:dyDescent="0.25">
      <c r="C1667" s="134" t="s">
        <v>213</v>
      </c>
      <c r="D1667" s="134" t="s">
        <v>3</v>
      </c>
      <c r="E1667" s="134" t="s">
        <v>969</v>
      </c>
      <c r="F1667" s="134" t="s">
        <v>310</v>
      </c>
      <c r="G1667" s="134" t="s">
        <v>331</v>
      </c>
      <c r="H1667" s="135">
        <v>10627.100000000004</v>
      </c>
      <c r="I1667" s="135">
        <v>12322.56</v>
      </c>
      <c r="J1667" s="135">
        <v>55454.23</v>
      </c>
      <c r="K1667" t="str">
        <f>VLOOKUP(C1667,ResCat!$A$2:$B$268,2,FALSE)</f>
        <v>PPOPMR</v>
      </c>
    </row>
    <row r="1668" spans="3:11" x14ac:dyDescent="0.25">
      <c r="C1668" s="134" t="s">
        <v>213</v>
      </c>
      <c r="D1668" s="134" t="s">
        <v>3</v>
      </c>
      <c r="E1668" s="134" t="s">
        <v>961</v>
      </c>
      <c r="F1668" s="134" t="s">
        <v>310</v>
      </c>
      <c r="G1668" s="134" t="s">
        <v>334</v>
      </c>
      <c r="H1668" s="135">
        <v>22316.980000000018</v>
      </c>
      <c r="I1668" s="135">
        <v>26712.570000000011</v>
      </c>
      <c r="J1668" s="135">
        <v>103671.9</v>
      </c>
      <c r="K1668" t="str">
        <f>VLOOKUP(C1668,ResCat!$A$2:$B$268,2,FALSE)</f>
        <v>PPOPMR</v>
      </c>
    </row>
    <row r="1669" spans="3:11" x14ac:dyDescent="0.25">
      <c r="C1669" s="134" t="s">
        <v>213</v>
      </c>
      <c r="D1669" s="134" t="s">
        <v>3</v>
      </c>
      <c r="E1669" s="134" t="s">
        <v>970</v>
      </c>
      <c r="F1669" s="134" t="s">
        <v>310</v>
      </c>
      <c r="G1669" s="134" t="s">
        <v>333</v>
      </c>
      <c r="H1669" s="135">
        <v>120311.73000000024</v>
      </c>
      <c r="I1669" s="135">
        <v>153325.55000000028</v>
      </c>
      <c r="J1669" s="135">
        <v>591579.21</v>
      </c>
      <c r="K1669" t="str">
        <f>VLOOKUP(C1669,ResCat!$A$2:$B$268,2,FALSE)</f>
        <v>PPOPMR</v>
      </c>
    </row>
    <row r="1670" spans="3:11" x14ac:dyDescent="0.25">
      <c r="C1670" s="134" t="s">
        <v>213</v>
      </c>
      <c r="D1670" s="134" t="s">
        <v>3</v>
      </c>
      <c r="E1670" s="134" t="s">
        <v>1023</v>
      </c>
      <c r="F1670" s="134" t="s">
        <v>310</v>
      </c>
      <c r="G1670" s="134" t="s">
        <v>308</v>
      </c>
      <c r="H1670" s="135">
        <v>132235.30999999991</v>
      </c>
      <c r="I1670" s="135">
        <v>212694.17999999982</v>
      </c>
      <c r="J1670" s="135">
        <v>524780.22999999963</v>
      </c>
      <c r="K1670" t="str">
        <f>VLOOKUP(C1670,ResCat!$A$2:$B$268,2,FALSE)</f>
        <v>PPOPMR</v>
      </c>
    </row>
    <row r="1671" spans="3:11" x14ac:dyDescent="0.25">
      <c r="C1671" s="134" t="s">
        <v>213</v>
      </c>
      <c r="D1671" s="134" t="s">
        <v>0</v>
      </c>
      <c r="E1671" s="134" t="s">
        <v>352</v>
      </c>
      <c r="F1671" s="134" t="s">
        <v>310</v>
      </c>
      <c r="G1671" s="134" t="s">
        <v>351</v>
      </c>
      <c r="H1671" s="135">
        <v>-4236.2099999999919</v>
      </c>
      <c r="I1671" s="135">
        <v>-4236.2099999999919</v>
      </c>
      <c r="J1671" s="135">
        <v>341179.24</v>
      </c>
      <c r="K1671" t="str">
        <f>VLOOKUP(C1671,ResCat!$A$2:$B$268,2,FALSE)</f>
        <v>PPOPMR</v>
      </c>
    </row>
    <row r="1672" spans="3:11" x14ac:dyDescent="0.25">
      <c r="C1672" s="134" t="s">
        <v>213</v>
      </c>
      <c r="D1672" s="134" t="s">
        <v>0</v>
      </c>
      <c r="E1672" s="134" t="s">
        <v>347</v>
      </c>
      <c r="F1672" s="134" t="s">
        <v>310</v>
      </c>
      <c r="G1672" s="134" t="s">
        <v>360</v>
      </c>
      <c r="H1672" s="135">
        <v>21582.17</v>
      </c>
      <c r="I1672" s="135">
        <v>21567.42</v>
      </c>
      <c r="J1672" s="135">
        <v>68468</v>
      </c>
      <c r="K1672" t="str">
        <f>VLOOKUP(C1672,ResCat!$A$2:$B$268,2,FALSE)</f>
        <v>PPOPMR</v>
      </c>
    </row>
    <row r="1673" spans="3:11" x14ac:dyDescent="0.25">
      <c r="C1673" s="134" t="s">
        <v>213</v>
      </c>
      <c r="D1673" s="134" t="s">
        <v>0</v>
      </c>
      <c r="E1673" s="134" t="s">
        <v>357</v>
      </c>
      <c r="F1673" s="134" t="s">
        <v>310</v>
      </c>
      <c r="G1673" s="134" t="s">
        <v>338</v>
      </c>
      <c r="H1673" s="135">
        <v>20.68</v>
      </c>
      <c r="I1673" s="135">
        <v>20.68</v>
      </c>
      <c r="J1673" s="135">
        <v>132</v>
      </c>
      <c r="K1673" t="str">
        <f>VLOOKUP(C1673,ResCat!$A$2:$B$268,2,FALSE)</f>
        <v>PPOPMR</v>
      </c>
    </row>
    <row r="1674" spans="3:11" x14ac:dyDescent="0.25">
      <c r="C1674" s="134" t="s">
        <v>213</v>
      </c>
      <c r="D1674" s="134" t="s">
        <v>0</v>
      </c>
      <c r="E1674" s="134" t="s">
        <v>339</v>
      </c>
      <c r="F1674" s="134" t="s">
        <v>310</v>
      </c>
      <c r="G1674" s="134" t="s">
        <v>353</v>
      </c>
      <c r="H1674" s="135">
        <v>-1878.9599999999996</v>
      </c>
      <c r="I1674" s="135">
        <v>-1878.9599999999996</v>
      </c>
      <c r="J1674" s="135">
        <v>-1941.0400000000004</v>
      </c>
      <c r="K1674" t="str">
        <f>VLOOKUP(C1674,ResCat!$A$2:$B$268,2,FALSE)</f>
        <v>PPOPMR</v>
      </c>
    </row>
    <row r="1675" spans="3:11" x14ac:dyDescent="0.25">
      <c r="C1675" s="134" t="s">
        <v>213</v>
      </c>
      <c r="D1675" s="134" t="s">
        <v>0</v>
      </c>
      <c r="E1675" s="134" t="s">
        <v>320</v>
      </c>
      <c r="F1675" s="134" t="s">
        <v>310</v>
      </c>
      <c r="G1675" s="134" t="s">
        <v>315</v>
      </c>
      <c r="H1675" s="135">
        <v>1288</v>
      </c>
      <c r="I1675" s="135">
        <v>14032.32</v>
      </c>
      <c r="J1675" s="135">
        <v>53664.2</v>
      </c>
      <c r="K1675" t="str">
        <f>VLOOKUP(C1675,ResCat!$A$2:$B$268,2,FALSE)</f>
        <v>PPOPMR</v>
      </c>
    </row>
    <row r="1676" spans="3:11" x14ac:dyDescent="0.25">
      <c r="C1676" s="134" t="s">
        <v>213</v>
      </c>
      <c r="D1676" s="134" t="s">
        <v>0</v>
      </c>
      <c r="E1676" s="134" t="s">
        <v>328</v>
      </c>
      <c r="F1676" s="134" t="s">
        <v>310</v>
      </c>
      <c r="G1676" s="134" t="s">
        <v>319</v>
      </c>
      <c r="H1676" s="135">
        <v>-11664</v>
      </c>
      <c r="I1676" s="135">
        <v>-11664</v>
      </c>
      <c r="J1676" s="135">
        <v>-29638.36</v>
      </c>
      <c r="K1676" t="str">
        <f>VLOOKUP(C1676,ResCat!$A$2:$B$268,2,FALSE)</f>
        <v>PPOPMR</v>
      </c>
    </row>
    <row r="1677" spans="3:11" x14ac:dyDescent="0.25">
      <c r="C1677" s="134" t="s">
        <v>213</v>
      </c>
      <c r="D1677" s="134" t="s">
        <v>0</v>
      </c>
      <c r="E1677" s="134" t="s">
        <v>332</v>
      </c>
      <c r="F1677" s="134" t="s">
        <v>310</v>
      </c>
      <c r="G1677" s="134" t="s">
        <v>323</v>
      </c>
      <c r="H1677" s="135">
        <v>4307.6900000000005</v>
      </c>
      <c r="I1677" s="135">
        <v>7736.63</v>
      </c>
      <c r="J1677" s="135">
        <v>6411.8099999999995</v>
      </c>
      <c r="K1677" t="str">
        <f>VLOOKUP(C1677,ResCat!$A$2:$B$268,2,FALSE)</f>
        <v>PPOPMR</v>
      </c>
    </row>
    <row r="1678" spans="3:11" x14ac:dyDescent="0.25">
      <c r="C1678" s="134" t="s">
        <v>213</v>
      </c>
      <c r="D1678" s="134" t="s">
        <v>0</v>
      </c>
      <c r="E1678" s="134" t="s">
        <v>335</v>
      </c>
      <c r="F1678" s="134" t="s">
        <v>310</v>
      </c>
      <c r="G1678" s="134" t="s">
        <v>325</v>
      </c>
      <c r="H1678" s="135">
        <v>4153.71</v>
      </c>
      <c r="I1678" s="135">
        <v>4153.71</v>
      </c>
      <c r="J1678" s="135">
        <v>14306.64</v>
      </c>
      <c r="K1678" t="str">
        <f>VLOOKUP(C1678,ResCat!$A$2:$B$268,2,FALSE)</f>
        <v>PPOPMR</v>
      </c>
    </row>
    <row r="1679" spans="3:11" x14ac:dyDescent="0.25">
      <c r="C1679" s="134" t="s">
        <v>213</v>
      </c>
      <c r="D1679" s="134" t="s">
        <v>0</v>
      </c>
      <c r="E1679" s="134" t="s">
        <v>4</v>
      </c>
      <c r="F1679" s="134" t="s">
        <v>310</v>
      </c>
      <c r="G1679" s="134" t="s">
        <v>327</v>
      </c>
      <c r="H1679" s="135">
        <v>43843.81</v>
      </c>
      <c r="I1679" s="135">
        <v>55670</v>
      </c>
      <c r="J1679" s="135">
        <v>160730.12</v>
      </c>
      <c r="K1679" t="str">
        <f>VLOOKUP(C1679,ResCat!$A$2:$B$268,2,FALSE)</f>
        <v>PPOPMR</v>
      </c>
    </row>
    <row r="1680" spans="3:11" x14ac:dyDescent="0.25">
      <c r="C1680" s="134" t="s">
        <v>213</v>
      </c>
      <c r="D1680" s="134" t="s">
        <v>0</v>
      </c>
      <c r="E1680" s="134" t="s">
        <v>511</v>
      </c>
      <c r="F1680" s="134" t="s">
        <v>310</v>
      </c>
      <c r="G1680" s="134" t="s">
        <v>329</v>
      </c>
      <c r="H1680" s="135">
        <v>20789.12</v>
      </c>
      <c r="I1680" s="135">
        <v>20870.350000000002</v>
      </c>
      <c r="J1680" s="135">
        <v>25447.65</v>
      </c>
      <c r="K1680" t="str">
        <f>VLOOKUP(C1680,ResCat!$A$2:$B$268,2,FALSE)</f>
        <v>PPOPMR</v>
      </c>
    </row>
    <row r="1681" spans="3:11" x14ac:dyDescent="0.25">
      <c r="C1681" s="134" t="s">
        <v>213</v>
      </c>
      <c r="D1681" s="134" t="s">
        <v>0</v>
      </c>
      <c r="E1681" s="134" t="s">
        <v>969</v>
      </c>
      <c r="F1681" s="134" t="s">
        <v>310</v>
      </c>
      <c r="G1681" s="134" t="s">
        <v>331</v>
      </c>
      <c r="H1681" s="135">
        <v>517815.99999999988</v>
      </c>
      <c r="I1681" s="135">
        <v>520676.21000000008</v>
      </c>
      <c r="J1681" s="135">
        <v>492206.75</v>
      </c>
      <c r="K1681" t="str">
        <f>VLOOKUP(C1681,ResCat!$A$2:$B$268,2,FALSE)</f>
        <v>PPOPMR</v>
      </c>
    </row>
    <row r="1682" spans="3:11" x14ac:dyDescent="0.25">
      <c r="C1682" s="134" t="s">
        <v>213</v>
      </c>
      <c r="D1682" s="134" t="s">
        <v>0</v>
      </c>
      <c r="E1682" s="134" t="s">
        <v>961</v>
      </c>
      <c r="F1682" s="134" t="s">
        <v>310</v>
      </c>
      <c r="G1682" s="134" t="s">
        <v>334</v>
      </c>
      <c r="H1682" s="135">
        <v>225568.96000000002</v>
      </c>
      <c r="I1682" s="135">
        <v>229447.77000000002</v>
      </c>
      <c r="J1682" s="135">
        <v>917461.53999999992</v>
      </c>
      <c r="K1682" t="str">
        <f>VLOOKUP(C1682,ResCat!$A$2:$B$268,2,FALSE)</f>
        <v>PPOPMR</v>
      </c>
    </row>
    <row r="1683" spans="3:11" x14ac:dyDescent="0.25">
      <c r="C1683" s="134" t="s">
        <v>213</v>
      </c>
      <c r="D1683" s="134" t="s">
        <v>0</v>
      </c>
      <c r="E1683" s="134" t="s">
        <v>970</v>
      </c>
      <c r="F1683" s="134" t="s">
        <v>310</v>
      </c>
      <c r="G1683" s="134" t="s">
        <v>333</v>
      </c>
      <c r="H1683" s="135">
        <v>293746.76999999973</v>
      </c>
      <c r="I1683" s="135">
        <v>394045.84999999992</v>
      </c>
      <c r="J1683" s="135">
        <v>3006357.23</v>
      </c>
      <c r="K1683" t="str">
        <f>VLOOKUP(C1683,ResCat!$A$2:$B$268,2,FALSE)</f>
        <v>PPOPMR</v>
      </c>
    </row>
    <row r="1684" spans="3:11" x14ac:dyDescent="0.25">
      <c r="C1684" s="134" t="s">
        <v>213</v>
      </c>
      <c r="D1684" s="134" t="s">
        <v>0</v>
      </c>
      <c r="E1684" s="134" t="s">
        <v>1023</v>
      </c>
      <c r="F1684" s="134" t="s">
        <v>310</v>
      </c>
      <c r="G1684" s="134" t="s">
        <v>308</v>
      </c>
      <c r="H1684" s="135">
        <v>63446.37</v>
      </c>
      <c r="I1684" s="135">
        <v>75609.17</v>
      </c>
      <c r="J1684" s="135">
        <v>257572.28</v>
      </c>
      <c r="K1684" t="str">
        <f>VLOOKUP(C1684,ResCat!$A$2:$B$268,2,FALSE)</f>
        <v>PPOPMR</v>
      </c>
    </row>
    <row r="1685" spans="3:11" x14ac:dyDescent="0.25">
      <c r="C1685" s="134" t="s">
        <v>213</v>
      </c>
      <c r="D1685" s="134" t="s">
        <v>2</v>
      </c>
      <c r="E1685" s="134" t="s">
        <v>349</v>
      </c>
      <c r="F1685" s="134" t="s">
        <v>310</v>
      </c>
      <c r="G1685" s="134" t="s">
        <v>311</v>
      </c>
      <c r="H1685" s="135">
        <v>-102.55</v>
      </c>
      <c r="I1685" s="135">
        <v>-102.55</v>
      </c>
      <c r="J1685" s="135">
        <v>0</v>
      </c>
      <c r="K1685" t="str">
        <f>VLOOKUP(C1685,ResCat!$A$2:$B$268,2,FALSE)</f>
        <v>PPOPMR</v>
      </c>
    </row>
    <row r="1686" spans="3:11" x14ac:dyDescent="0.25">
      <c r="C1686" s="134" t="s">
        <v>213</v>
      </c>
      <c r="D1686" s="134" t="s">
        <v>2</v>
      </c>
      <c r="E1686" s="134" t="s">
        <v>350</v>
      </c>
      <c r="F1686" s="134" t="s">
        <v>310</v>
      </c>
      <c r="G1686" s="134" t="s">
        <v>311</v>
      </c>
      <c r="H1686" s="135">
        <v>-527.67000000000007</v>
      </c>
      <c r="I1686" s="135">
        <v>-527.67000000000007</v>
      </c>
      <c r="J1686" s="135">
        <v>0</v>
      </c>
      <c r="K1686" t="str">
        <f>VLOOKUP(C1686,ResCat!$A$2:$B$268,2,FALSE)</f>
        <v>PPOPMR</v>
      </c>
    </row>
    <row r="1687" spans="3:11" x14ac:dyDescent="0.25">
      <c r="C1687" s="134" t="s">
        <v>213</v>
      </c>
      <c r="D1687" s="134" t="s">
        <v>2</v>
      </c>
      <c r="E1687" s="134" t="s">
        <v>354</v>
      </c>
      <c r="F1687" s="134" t="s">
        <v>310</v>
      </c>
      <c r="G1687" s="134" t="s">
        <v>311</v>
      </c>
      <c r="H1687" s="135">
        <v>-5.81</v>
      </c>
      <c r="I1687" s="135">
        <v>-5.81</v>
      </c>
      <c r="J1687" s="135">
        <v>-32</v>
      </c>
      <c r="K1687" t="str">
        <f>VLOOKUP(C1687,ResCat!$A$2:$B$268,2,FALSE)</f>
        <v>PPOPMR</v>
      </c>
    </row>
    <row r="1688" spans="3:11" x14ac:dyDescent="0.25">
      <c r="C1688" s="134" t="s">
        <v>213</v>
      </c>
      <c r="D1688" s="134" t="s">
        <v>2</v>
      </c>
      <c r="E1688" s="134" t="s">
        <v>366</v>
      </c>
      <c r="F1688" s="134" t="s">
        <v>310</v>
      </c>
      <c r="G1688" s="134" t="s">
        <v>311</v>
      </c>
      <c r="H1688" s="135">
        <v>-68.19</v>
      </c>
      <c r="I1688" s="135">
        <v>-68.19</v>
      </c>
      <c r="J1688" s="135">
        <v>0</v>
      </c>
      <c r="K1688" t="str">
        <f>VLOOKUP(C1688,ResCat!$A$2:$B$268,2,FALSE)</f>
        <v>PPOPMR</v>
      </c>
    </row>
    <row r="1689" spans="3:11" x14ac:dyDescent="0.25">
      <c r="C1689" s="134" t="s">
        <v>213</v>
      </c>
      <c r="D1689" s="134" t="s">
        <v>2</v>
      </c>
      <c r="E1689" s="134" t="s">
        <v>337</v>
      </c>
      <c r="F1689" s="134" t="s">
        <v>310</v>
      </c>
      <c r="G1689" s="134" t="s">
        <v>311</v>
      </c>
      <c r="H1689" s="135">
        <v>-76.67</v>
      </c>
      <c r="I1689" s="135">
        <v>-76.67</v>
      </c>
      <c r="J1689" s="135">
        <v>-117</v>
      </c>
      <c r="K1689" t="str">
        <f>VLOOKUP(C1689,ResCat!$A$2:$B$268,2,FALSE)</f>
        <v>PPOPMR</v>
      </c>
    </row>
    <row r="1690" spans="3:11" x14ac:dyDescent="0.25">
      <c r="C1690" s="134" t="s">
        <v>213</v>
      </c>
      <c r="D1690" s="134" t="s">
        <v>2</v>
      </c>
      <c r="E1690" s="134" t="s">
        <v>352</v>
      </c>
      <c r="F1690" s="134" t="s">
        <v>310</v>
      </c>
      <c r="G1690" s="134" t="s">
        <v>351</v>
      </c>
      <c r="H1690" s="135">
        <v>20.639999999999997</v>
      </c>
      <c r="I1690" s="135">
        <v>12.149999999999999</v>
      </c>
      <c r="J1690" s="135">
        <v>443.18</v>
      </c>
      <c r="K1690" t="str">
        <f>VLOOKUP(C1690,ResCat!$A$2:$B$268,2,FALSE)</f>
        <v>PPOPMR</v>
      </c>
    </row>
    <row r="1691" spans="3:11" x14ac:dyDescent="0.25">
      <c r="C1691" s="134" t="s">
        <v>213</v>
      </c>
      <c r="D1691" s="134" t="s">
        <v>2</v>
      </c>
      <c r="E1691" s="134" t="s">
        <v>347</v>
      </c>
      <c r="F1691" s="134" t="s">
        <v>310</v>
      </c>
      <c r="G1691" s="134" t="s">
        <v>360</v>
      </c>
      <c r="H1691" s="135">
        <v>-196.84</v>
      </c>
      <c r="I1691" s="135">
        <v>-196.84</v>
      </c>
      <c r="J1691" s="135">
        <v>-656.14</v>
      </c>
      <c r="K1691" t="str">
        <f>VLOOKUP(C1691,ResCat!$A$2:$B$268,2,FALSE)</f>
        <v>PPOPMR</v>
      </c>
    </row>
    <row r="1692" spans="3:11" x14ac:dyDescent="0.25">
      <c r="C1692" s="134" t="s">
        <v>213</v>
      </c>
      <c r="D1692" s="134" t="s">
        <v>2</v>
      </c>
      <c r="E1692" s="134" t="s">
        <v>361</v>
      </c>
      <c r="F1692" s="134" t="s">
        <v>310</v>
      </c>
      <c r="G1692" s="134" t="s">
        <v>355</v>
      </c>
      <c r="H1692" s="135">
        <v>0</v>
      </c>
      <c r="I1692" s="135">
        <v>61.54</v>
      </c>
      <c r="J1692" s="135">
        <v>120</v>
      </c>
      <c r="K1692" t="str">
        <f>VLOOKUP(C1692,ResCat!$A$2:$B$268,2,FALSE)</f>
        <v>PPOPMR</v>
      </c>
    </row>
    <row r="1693" spans="3:11" x14ac:dyDescent="0.25">
      <c r="C1693" s="134" t="s">
        <v>213</v>
      </c>
      <c r="D1693" s="134" t="s">
        <v>2</v>
      </c>
      <c r="E1693" s="134" t="s">
        <v>312</v>
      </c>
      <c r="F1693" s="134" t="s">
        <v>310</v>
      </c>
      <c r="G1693" s="134" t="s">
        <v>364</v>
      </c>
      <c r="H1693" s="135">
        <v>105.39</v>
      </c>
      <c r="I1693" s="135">
        <v>153.07</v>
      </c>
      <c r="J1693" s="135">
        <v>-170</v>
      </c>
      <c r="K1693" t="str">
        <f>VLOOKUP(C1693,ResCat!$A$2:$B$268,2,FALSE)</f>
        <v>PPOPMR</v>
      </c>
    </row>
    <row r="1694" spans="3:11" x14ac:dyDescent="0.25">
      <c r="C1694" s="134" t="s">
        <v>213</v>
      </c>
      <c r="D1694" s="134" t="s">
        <v>2</v>
      </c>
      <c r="E1694" s="134" t="s">
        <v>357</v>
      </c>
      <c r="F1694" s="134" t="s">
        <v>310</v>
      </c>
      <c r="G1694" s="134" t="s">
        <v>338</v>
      </c>
      <c r="H1694" s="135">
        <v>-849.87</v>
      </c>
      <c r="I1694" s="135">
        <v>-849.87</v>
      </c>
      <c r="J1694" s="135">
        <v>-942</v>
      </c>
      <c r="K1694" t="str">
        <f>VLOOKUP(C1694,ResCat!$A$2:$B$268,2,FALSE)</f>
        <v>PPOPMR</v>
      </c>
    </row>
    <row r="1695" spans="3:11" x14ac:dyDescent="0.25">
      <c r="C1695" s="134" t="s">
        <v>213</v>
      </c>
      <c r="D1695" s="134" t="s">
        <v>2</v>
      </c>
      <c r="E1695" s="134" t="s">
        <v>314</v>
      </c>
      <c r="F1695" s="134" t="s">
        <v>310</v>
      </c>
      <c r="G1695" s="134" t="s">
        <v>356</v>
      </c>
      <c r="H1695" s="135">
        <v>-134.85</v>
      </c>
      <c r="I1695" s="135">
        <v>-133.47999999999999</v>
      </c>
      <c r="J1695" s="135">
        <v>68</v>
      </c>
      <c r="K1695" t="str">
        <f>VLOOKUP(C1695,ResCat!$A$2:$B$268,2,FALSE)</f>
        <v>PPOPMR</v>
      </c>
    </row>
    <row r="1696" spans="3:11" x14ac:dyDescent="0.25">
      <c r="C1696" s="134" t="s">
        <v>213</v>
      </c>
      <c r="D1696" s="134" t="s">
        <v>2</v>
      </c>
      <c r="E1696" s="134" t="s">
        <v>339</v>
      </c>
      <c r="F1696" s="134" t="s">
        <v>310</v>
      </c>
      <c r="G1696" s="134" t="s">
        <v>353</v>
      </c>
      <c r="H1696" s="135">
        <v>-1289.1399999999999</v>
      </c>
      <c r="I1696" s="135">
        <v>-1140.0999999999999</v>
      </c>
      <c r="J1696" s="135">
        <v>-361</v>
      </c>
      <c r="K1696" t="str">
        <f>VLOOKUP(C1696,ResCat!$A$2:$B$268,2,FALSE)</f>
        <v>PPOPMR</v>
      </c>
    </row>
    <row r="1697" spans="3:11" x14ac:dyDescent="0.25">
      <c r="C1697" s="134" t="s">
        <v>213</v>
      </c>
      <c r="D1697" s="134" t="s">
        <v>2</v>
      </c>
      <c r="E1697" s="134" t="s">
        <v>342</v>
      </c>
      <c r="F1697" s="134" t="s">
        <v>310</v>
      </c>
      <c r="G1697" s="134" t="s">
        <v>348</v>
      </c>
      <c r="H1697" s="135">
        <v>974.11999999999989</v>
      </c>
      <c r="I1697" s="135">
        <v>1108.21</v>
      </c>
      <c r="J1697" s="135">
        <v>1882</v>
      </c>
      <c r="K1697" t="str">
        <f>VLOOKUP(C1697,ResCat!$A$2:$B$268,2,FALSE)</f>
        <v>PPOPMR</v>
      </c>
    </row>
    <row r="1698" spans="3:11" x14ac:dyDescent="0.25">
      <c r="C1698" s="134" t="s">
        <v>213</v>
      </c>
      <c r="D1698" s="134" t="s">
        <v>2</v>
      </c>
      <c r="E1698" s="134" t="s">
        <v>316</v>
      </c>
      <c r="F1698" s="134" t="s">
        <v>310</v>
      </c>
      <c r="G1698" s="134" t="s">
        <v>313</v>
      </c>
      <c r="H1698" s="135">
        <v>-995.25</v>
      </c>
      <c r="I1698" s="135">
        <v>-995.25</v>
      </c>
      <c r="J1698" s="135">
        <v>-675</v>
      </c>
      <c r="K1698" t="str">
        <f>VLOOKUP(C1698,ResCat!$A$2:$B$268,2,FALSE)</f>
        <v>PPOPMR</v>
      </c>
    </row>
    <row r="1699" spans="3:11" x14ac:dyDescent="0.25">
      <c r="C1699" s="134" t="s">
        <v>213</v>
      </c>
      <c r="D1699" s="134" t="s">
        <v>2</v>
      </c>
      <c r="E1699" s="134" t="s">
        <v>318</v>
      </c>
      <c r="F1699" s="134" t="s">
        <v>310</v>
      </c>
      <c r="G1699" s="134" t="s">
        <v>358</v>
      </c>
      <c r="H1699" s="135">
        <v>-2993.71</v>
      </c>
      <c r="I1699" s="135">
        <v>-3508.25</v>
      </c>
      <c r="J1699" s="135">
        <v>-1145</v>
      </c>
      <c r="K1699" t="str">
        <f>VLOOKUP(C1699,ResCat!$A$2:$B$268,2,FALSE)</f>
        <v>PPOPMR</v>
      </c>
    </row>
    <row r="1700" spans="3:11" x14ac:dyDescent="0.25">
      <c r="C1700" s="134" t="s">
        <v>213</v>
      </c>
      <c r="D1700" s="134" t="s">
        <v>2</v>
      </c>
      <c r="E1700" s="134" t="s">
        <v>320</v>
      </c>
      <c r="F1700" s="134" t="s">
        <v>310</v>
      </c>
      <c r="G1700" s="134" t="s">
        <v>315</v>
      </c>
      <c r="H1700" s="135">
        <v>-1109.4099999999999</v>
      </c>
      <c r="I1700" s="135">
        <v>-1186.49</v>
      </c>
      <c r="J1700" s="135">
        <v>-1577.37</v>
      </c>
      <c r="K1700" t="str">
        <f>VLOOKUP(C1700,ResCat!$A$2:$B$268,2,FALSE)</f>
        <v>PPOPMR</v>
      </c>
    </row>
    <row r="1701" spans="3:11" x14ac:dyDescent="0.25">
      <c r="C1701" s="134" t="s">
        <v>213</v>
      </c>
      <c r="D1701" s="134" t="s">
        <v>2</v>
      </c>
      <c r="E1701" s="134" t="s">
        <v>322</v>
      </c>
      <c r="F1701" s="134" t="s">
        <v>310</v>
      </c>
      <c r="G1701" s="134" t="s">
        <v>341</v>
      </c>
      <c r="H1701" s="135">
        <v>787.18999999999994</v>
      </c>
      <c r="I1701" s="135">
        <v>2732.62</v>
      </c>
      <c r="J1701" s="135">
        <v>10530.91</v>
      </c>
      <c r="K1701" t="str">
        <f>VLOOKUP(C1701,ResCat!$A$2:$B$268,2,FALSE)</f>
        <v>PPOPMR</v>
      </c>
    </row>
    <row r="1702" spans="3:11" x14ac:dyDescent="0.25">
      <c r="C1702" s="134" t="s">
        <v>213</v>
      </c>
      <c r="D1702" s="134" t="s">
        <v>2</v>
      </c>
      <c r="E1702" s="134" t="s">
        <v>324</v>
      </c>
      <c r="F1702" s="134" t="s">
        <v>310</v>
      </c>
      <c r="G1702" s="134" t="s">
        <v>340</v>
      </c>
      <c r="H1702" s="135">
        <v>1756.3599999999997</v>
      </c>
      <c r="I1702" s="135">
        <v>2489.1000000000004</v>
      </c>
      <c r="J1702" s="135">
        <v>5224.09</v>
      </c>
      <c r="K1702" t="str">
        <f>VLOOKUP(C1702,ResCat!$A$2:$B$268,2,FALSE)</f>
        <v>PPOPMR</v>
      </c>
    </row>
    <row r="1703" spans="3:11" x14ac:dyDescent="0.25">
      <c r="C1703" s="134" t="s">
        <v>213</v>
      </c>
      <c r="D1703" s="134" t="s">
        <v>2</v>
      </c>
      <c r="E1703" s="134" t="s">
        <v>326</v>
      </c>
      <c r="F1703" s="134" t="s">
        <v>310</v>
      </c>
      <c r="G1703" s="134" t="s">
        <v>317</v>
      </c>
      <c r="H1703" s="135">
        <v>542.58999999999992</v>
      </c>
      <c r="I1703" s="135">
        <v>360.70999999999987</v>
      </c>
      <c r="J1703" s="135">
        <v>2216.37</v>
      </c>
      <c r="K1703" t="str">
        <f>VLOOKUP(C1703,ResCat!$A$2:$B$268,2,FALSE)</f>
        <v>PPOPMR</v>
      </c>
    </row>
    <row r="1704" spans="3:11" x14ac:dyDescent="0.25">
      <c r="C1704" s="134" t="s">
        <v>213</v>
      </c>
      <c r="D1704" s="134" t="s">
        <v>2</v>
      </c>
      <c r="E1704" s="134" t="s">
        <v>328</v>
      </c>
      <c r="F1704" s="134" t="s">
        <v>310</v>
      </c>
      <c r="G1704" s="134" t="s">
        <v>319</v>
      </c>
      <c r="H1704" s="135">
        <v>1741.9</v>
      </c>
      <c r="I1704" s="135">
        <v>2327.1499999999992</v>
      </c>
      <c r="J1704" s="135">
        <v>13272.699999999999</v>
      </c>
      <c r="K1704" t="str">
        <f>VLOOKUP(C1704,ResCat!$A$2:$B$268,2,FALSE)</f>
        <v>PPOPMR</v>
      </c>
    </row>
    <row r="1705" spans="3:11" x14ac:dyDescent="0.25">
      <c r="C1705" s="134" t="s">
        <v>213</v>
      </c>
      <c r="D1705" s="134" t="s">
        <v>2</v>
      </c>
      <c r="E1705" s="134" t="s">
        <v>330</v>
      </c>
      <c r="F1705" s="134" t="s">
        <v>310</v>
      </c>
      <c r="G1705" s="134" t="s">
        <v>321</v>
      </c>
      <c r="H1705" s="135">
        <v>4469.9299999999967</v>
      </c>
      <c r="I1705" s="135">
        <v>4229.3199999999988</v>
      </c>
      <c r="J1705" s="135">
        <v>4022.9399999999987</v>
      </c>
      <c r="K1705" t="str">
        <f>VLOOKUP(C1705,ResCat!$A$2:$B$268,2,FALSE)</f>
        <v>PPOPMR</v>
      </c>
    </row>
    <row r="1706" spans="3:11" x14ac:dyDescent="0.25">
      <c r="C1706" s="134" t="s">
        <v>213</v>
      </c>
      <c r="D1706" s="134" t="s">
        <v>2</v>
      </c>
      <c r="E1706" s="134" t="s">
        <v>332</v>
      </c>
      <c r="F1706" s="134" t="s">
        <v>310</v>
      </c>
      <c r="G1706" s="134" t="s">
        <v>323</v>
      </c>
      <c r="H1706" s="135">
        <v>6054.78</v>
      </c>
      <c r="I1706" s="135">
        <v>7030.49</v>
      </c>
      <c r="J1706" s="135">
        <v>18300.09</v>
      </c>
      <c r="K1706" t="str">
        <f>VLOOKUP(C1706,ResCat!$A$2:$B$268,2,FALSE)</f>
        <v>PPOPMR</v>
      </c>
    </row>
    <row r="1707" spans="3:11" x14ac:dyDescent="0.25">
      <c r="C1707" s="134" t="s">
        <v>213</v>
      </c>
      <c r="D1707" s="134" t="s">
        <v>2</v>
      </c>
      <c r="E1707" s="134" t="s">
        <v>335</v>
      </c>
      <c r="F1707" s="134" t="s">
        <v>310</v>
      </c>
      <c r="G1707" s="134" t="s">
        <v>325</v>
      </c>
      <c r="H1707" s="135">
        <v>7552.7999999999984</v>
      </c>
      <c r="I1707" s="135">
        <v>12315.35</v>
      </c>
      <c r="J1707" s="135">
        <v>89555.48</v>
      </c>
      <c r="K1707" t="str">
        <f>VLOOKUP(C1707,ResCat!$A$2:$B$268,2,FALSE)</f>
        <v>PPOPMR</v>
      </c>
    </row>
    <row r="1708" spans="3:11" x14ac:dyDescent="0.25">
      <c r="C1708" s="134" t="s">
        <v>213</v>
      </c>
      <c r="D1708" s="134" t="s">
        <v>2</v>
      </c>
      <c r="E1708" s="134" t="s">
        <v>4</v>
      </c>
      <c r="F1708" s="134" t="s">
        <v>310</v>
      </c>
      <c r="G1708" s="134" t="s">
        <v>327</v>
      </c>
      <c r="H1708" s="135">
        <v>14678.769999999991</v>
      </c>
      <c r="I1708" s="135">
        <v>24779.850000000017</v>
      </c>
      <c r="J1708" s="135">
        <v>51777.59</v>
      </c>
      <c r="K1708" t="str">
        <f>VLOOKUP(C1708,ResCat!$A$2:$B$268,2,FALSE)</f>
        <v>PPOPMR</v>
      </c>
    </row>
    <row r="1709" spans="3:11" x14ac:dyDescent="0.25">
      <c r="C1709" s="134" t="s">
        <v>213</v>
      </c>
      <c r="D1709" s="134" t="s">
        <v>2</v>
      </c>
      <c r="E1709" s="134" t="s">
        <v>511</v>
      </c>
      <c r="F1709" s="134" t="s">
        <v>310</v>
      </c>
      <c r="G1709" s="134" t="s">
        <v>329</v>
      </c>
      <c r="H1709" s="135">
        <v>13228.670000000002</v>
      </c>
      <c r="I1709" s="135">
        <v>18442.070000000029</v>
      </c>
      <c r="J1709" s="135">
        <v>61440.04</v>
      </c>
      <c r="K1709" t="str">
        <f>VLOOKUP(C1709,ResCat!$A$2:$B$268,2,FALSE)</f>
        <v>PPOPMR</v>
      </c>
    </row>
    <row r="1710" spans="3:11" x14ac:dyDescent="0.25">
      <c r="C1710" s="134" t="s">
        <v>213</v>
      </c>
      <c r="D1710" s="134" t="s">
        <v>2</v>
      </c>
      <c r="E1710" s="134" t="s">
        <v>969</v>
      </c>
      <c r="F1710" s="134" t="s">
        <v>310</v>
      </c>
      <c r="G1710" s="134" t="s">
        <v>331</v>
      </c>
      <c r="H1710" s="135">
        <v>39480.609999999986</v>
      </c>
      <c r="I1710" s="135">
        <v>44617.799999999981</v>
      </c>
      <c r="J1710" s="135">
        <v>182774.88</v>
      </c>
      <c r="K1710" t="str">
        <f>VLOOKUP(C1710,ResCat!$A$2:$B$268,2,FALSE)</f>
        <v>PPOPMR</v>
      </c>
    </row>
    <row r="1711" spans="3:11" x14ac:dyDescent="0.25">
      <c r="C1711" s="134" t="s">
        <v>213</v>
      </c>
      <c r="D1711" s="134" t="s">
        <v>2</v>
      </c>
      <c r="E1711" s="134" t="s">
        <v>961</v>
      </c>
      <c r="F1711" s="134" t="s">
        <v>310</v>
      </c>
      <c r="G1711" s="134" t="s">
        <v>334</v>
      </c>
      <c r="H1711" s="135">
        <v>99792.550000000076</v>
      </c>
      <c r="I1711" s="135">
        <v>124301.09999999992</v>
      </c>
      <c r="J1711" s="135">
        <v>470977.48000000004</v>
      </c>
      <c r="K1711" t="str">
        <f>VLOOKUP(C1711,ResCat!$A$2:$B$268,2,FALSE)</f>
        <v>PPOPMR</v>
      </c>
    </row>
    <row r="1712" spans="3:11" x14ac:dyDescent="0.25">
      <c r="C1712" s="134" t="s">
        <v>213</v>
      </c>
      <c r="D1712" s="134" t="s">
        <v>2</v>
      </c>
      <c r="E1712" s="134" t="s">
        <v>970</v>
      </c>
      <c r="F1712" s="134" t="s">
        <v>310</v>
      </c>
      <c r="G1712" s="134" t="s">
        <v>333</v>
      </c>
      <c r="H1712" s="135">
        <v>355331.47999999946</v>
      </c>
      <c r="I1712" s="135">
        <v>442727.9700000002</v>
      </c>
      <c r="J1712" s="135">
        <v>1599152.7200000002</v>
      </c>
      <c r="K1712" t="str">
        <f>VLOOKUP(C1712,ResCat!$A$2:$B$268,2,FALSE)</f>
        <v>PPOPMR</v>
      </c>
    </row>
    <row r="1713" spans="3:11" x14ac:dyDescent="0.25">
      <c r="C1713" s="134" t="s">
        <v>213</v>
      </c>
      <c r="D1713" s="134" t="s">
        <v>2</v>
      </c>
      <c r="E1713" s="134" t="s">
        <v>1023</v>
      </c>
      <c r="F1713" s="134" t="s">
        <v>310</v>
      </c>
      <c r="G1713" s="134" t="s">
        <v>308</v>
      </c>
      <c r="H1713" s="135">
        <v>391651.18999999965</v>
      </c>
      <c r="I1713" s="135">
        <v>530144.65000000352</v>
      </c>
      <c r="J1713" s="135">
        <v>1107214.0299999998</v>
      </c>
      <c r="K1713" t="str">
        <f>VLOOKUP(C1713,ResCat!$A$2:$B$268,2,FALSE)</f>
        <v>PPOPMR</v>
      </c>
    </row>
    <row r="1714" spans="3:11" x14ac:dyDescent="0.25">
      <c r="C1714" s="134" t="s">
        <v>213</v>
      </c>
      <c r="D1714" s="134" t="s">
        <v>343</v>
      </c>
      <c r="E1714" s="134" t="s">
        <v>4</v>
      </c>
      <c r="F1714" s="134" t="s">
        <v>1053</v>
      </c>
      <c r="G1714" s="134" t="s">
        <v>327</v>
      </c>
      <c r="H1714" s="135">
        <v>9.0800000000000125</v>
      </c>
      <c r="I1714" s="135">
        <v>9.0799999999999841</v>
      </c>
      <c r="J1714" s="135">
        <v>34.629999999999995</v>
      </c>
      <c r="K1714" t="str">
        <f>VLOOKUP(C1714,ResCat!$A$2:$B$268,2,FALSE)</f>
        <v>PPOPMR</v>
      </c>
    </row>
    <row r="1715" spans="3:11" x14ac:dyDescent="0.25">
      <c r="C1715" s="134" t="s">
        <v>213</v>
      </c>
      <c r="D1715" s="134" t="s">
        <v>343</v>
      </c>
      <c r="E1715" s="134" t="s">
        <v>511</v>
      </c>
      <c r="F1715" s="134" t="s">
        <v>1053</v>
      </c>
      <c r="G1715" s="134" t="s">
        <v>329</v>
      </c>
      <c r="H1715" s="135">
        <v>-131.54</v>
      </c>
      <c r="I1715" s="135">
        <v>-161.54</v>
      </c>
      <c r="J1715" s="135">
        <v>-194.66</v>
      </c>
      <c r="K1715" t="str">
        <f>VLOOKUP(C1715,ResCat!$A$2:$B$268,2,FALSE)</f>
        <v>PPOPMR</v>
      </c>
    </row>
    <row r="1716" spans="3:11" x14ac:dyDescent="0.25">
      <c r="C1716" s="134" t="s">
        <v>213</v>
      </c>
      <c r="D1716" s="134" t="s">
        <v>343</v>
      </c>
      <c r="E1716" s="134" t="s">
        <v>970</v>
      </c>
      <c r="F1716" s="134" t="s">
        <v>1055</v>
      </c>
      <c r="G1716" s="134" t="s">
        <v>333</v>
      </c>
      <c r="H1716" s="135">
        <v>5406.29</v>
      </c>
      <c r="I1716" s="135">
        <v>5897.1399999999994</v>
      </c>
      <c r="J1716" s="135">
        <v>11005.279999999999</v>
      </c>
      <c r="K1716" t="str">
        <f>VLOOKUP(C1716,ResCat!$A$2:$B$268,2,FALSE)</f>
        <v>PPOPMR</v>
      </c>
    </row>
    <row r="1717" spans="3:11" x14ac:dyDescent="0.25">
      <c r="C1717" s="134" t="s">
        <v>213</v>
      </c>
      <c r="D1717" s="134" t="s">
        <v>343</v>
      </c>
      <c r="E1717" s="134" t="s">
        <v>970</v>
      </c>
      <c r="F1717" s="134" t="s">
        <v>1053</v>
      </c>
      <c r="G1717" s="134" t="s">
        <v>333</v>
      </c>
      <c r="H1717" s="135">
        <v>111791.19</v>
      </c>
      <c r="I1717" s="135">
        <v>120356.61999999985</v>
      </c>
      <c r="J1717" s="135">
        <v>274360.63000000035</v>
      </c>
      <c r="K1717" t="str">
        <f>VLOOKUP(C1717,ResCat!$A$2:$B$268,2,FALSE)</f>
        <v>PPOPMR</v>
      </c>
    </row>
    <row r="1718" spans="3:11" x14ac:dyDescent="0.25">
      <c r="C1718" s="134" t="s">
        <v>213</v>
      </c>
      <c r="D1718" s="134" t="s">
        <v>343</v>
      </c>
      <c r="E1718" s="134" t="s">
        <v>1023</v>
      </c>
      <c r="F1718" s="134" t="s">
        <v>1055</v>
      </c>
      <c r="G1718" s="134" t="s">
        <v>308</v>
      </c>
      <c r="H1718" s="135">
        <v>778.9</v>
      </c>
      <c r="I1718" s="135">
        <v>10129.150000000001</v>
      </c>
      <c r="J1718" s="135">
        <v>28033.000000000007</v>
      </c>
      <c r="K1718" t="str">
        <f>VLOOKUP(C1718,ResCat!$A$2:$B$268,2,FALSE)</f>
        <v>PPOPMR</v>
      </c>
    </row>
    <row r="1719" spans="3:11" x14ac:dyDescent="0.25">
      <c r="C1719" s="134" t="s">
        <v>213</v>
      </c>
      <c r="D1719" s="134" t="s">
        <v>343</v>
      </c>
      <c r="E1719" s="134" t="s">
        <v>1023</v>
      </c>
      <c r="F1719" s="134" t="s">
        <v>1053</v>
      </c>
      <c r="G1719" s="134" t="s">
        <v>308</v>
      </c>
      <c r="H1719" s="135">
        <v>570191.80000000261</v>
      </c>
      <c r="I1719" s="135">
        <v>618495.95000000321</v>
      </c>
      <c r="J1719" s="135">
        <v>1479684.4999999898</v>
      </c>
      <c r="K1719" t="str">
        <f>VLOOKUP(C1719,ResCat!$A$2:$B$268,2,FALSE)</f>
        <v>PPOPMR</v>
      </c>
    </row>
    <row r="1720" spans="3:11" x14ac:dyDescent="0.25">
      <c r="C1720" s="134" t="s">
        <v>213</v>
      </c>
      <c r="D1720" s="134" t="s">
        <v>1</v>
      </c>
      <c r="E1720" s="134" t="s">
        <v>1029</v>
      </c>
      <c r="F1720" s="134" t="s">
        <v>310</v>
      </c>
      <c r="G1720" s="134" t="s">
        <v>311</v>
      </c>
      <c r="H1720" s="135">
        <v>-1900</v>
      </c>
      <c r="I1720" s="135">
        <v>-1900</v>
      </c>
      <c r="J1720" s="135">
        <v>0</v>
      </c>
      <c r="K1720" t="str">
        <f>VLOOKUP(C1720,ResCat!$A$2:$B$268,2,FALSE)</f>
        <v>PPOPMR</v>
      </c>
    </row>
    <row r="1721" spans="3:11" x14ac:dyDescent="0.25">
      <c r="C1721" s="134" t="s">
        <v>213</v>
      </c>
      <c r="D1721" s="134" t="s">
        <v>1</v>
      </c>
      <c r="E1721" s="134" t="s">
        <v>359</v>
      </c>
      <c r="F1721" s="134" t="s">
        <v>310</v>
      </c>
      <c r="G1721" s="134" t="s">
        <v>311</v>
      </c>
      <c r="H1721" s="135">
        <v>-99.44</v>
      </c>
      <c r="I1721" s="135">
        <v>-99.44</v>
      </c>
      <c r="J1721" s="135">
        <v>-230</v>
      </c>
      <c r="K1721" t="str">
        <f>VLOOKUP(C1721,ResCat!$A$2:$B$268,2,FALSE)</f>
        <v>PPOPMR</v>
      </c>
    </row>
    <row r="1722" spans="3:11" x14ac:dyDescent="0.25">
      <c r="C1722" s="134" t="s">
        <v>213</v>
      </c>
      <c r="D1722" s="134" t="s">
        <v>1</v>
      </c>
      <c r="E1722" s="134" t="s">
        <v>337</v>
      </c>
      <c r="F1722" s="134" t="s">
        <v>310</v>
      </c>
      <c r="G1722" s="134" t="s">
        <v>311</v>
      </c>
      <c r="H1722" s="135">
        <v>-1500</v>
      </c>
      <c r="I1722" s="135">
        <v>-1500</v>
      </c>
      <c r="J1722" s="135">
        <v>0</v>
      </c>
      <c r="K1722" t="str">
        <f>VLOOKUP(C1722,ResCat!$A$2:$B$268,2,FALSE)</f>
        <v>PPOPMR</v>
      </c>
    </row>
    <row r="1723" spans="3:11" x14ac:dyDescent="0.25">
      <c r="C1723" s="134" t="s">
        <v>213</v>
      </c>
      <c r="D1723" s="134" t="s">
        <v>1</v>
      </c>
      <c r="E1723" s="134" t="s">
        <v>352</v>
      </c>
      <c r="F1723" s="134" t="s">
        <v>310</v>
      </c>
      <c r="G1723" s="134" t="s">
        <v>351</v>
      </c>
      <c r="H1723" s="135">
        <v>282.42</v>
      </c>
      <c r="I1723" s="135">
        <v>282.42</v>
      </c>
      <c r="J1723" s="135">
        <v>282.42</v>
      </c>
      <c r="K1723" t="str">
        <f>VLOOKUP(C1723,ResCat!$A$2:$B$268,2,FALSE)</f>
        <v>PPOPMR</v>
      </c>
    </row>
    <row r="1724" spans="3:11" x14ac:dyDescent="0.25">
      <c r="C1724" s="134" t="s">
        <v>213</v>
      </c>
      <c r="D1724" s="134" t="s">
        <v>1</v>
      </c>
      <c r="E1724" s="134" t="s">
        <v>312</v>
      </c>
      <c r="F1724" s="134" t="s">
        <v>310</v>
      </c>
      <c r="G1724" s="134" t="s">
        <v>364</v>
      </c>
      <c r="H1724" s="135">
        <v>0</v>
      </c>
      <c r="I1724" s="135">
        <v>0</v>
      </c>
      <c r="J1724" s="135">
        <v>0</v>
      </c>
      <c r="K1724" t="str">
        <f>VLOOKUP(C1724,ResCat!$A$2:$B$268,2,FALSE)</f>
        <v>PPOPMR</v>
      </c>
    </row>
    <row r="1725" spans="3:11" x14ac:dyDescent="0.25">
      <c r="C1725" s="134" t="s">
        <v>213</v>
      </c>
      <c r="D1725" s="134" t="s">
        <v>1</v>
      </c>
      <c r="E1725" s="134" t="s">
        <v>357</v>
      </c>
      <c r="F1725" s="134" t="s">
        <v>310</v>
      </c>
      <c r="G1725" s="134" t="s">
        <v>338</v>
      </c>
      <c r="H1725" s="135">
        <v>15.749999999999996</v>
      </c>
      <c r="I1725" s="135">
        <v>15.749999999999996</v>
      </c>
      <c r="J1725" s="135">
        <v>1177</v>
      </c>
      <c r="K1725" t="str">
        <f>VLOOKUP(C1725,ResCat!$A$2:$B$268,2,FALSE)</f>
        <v>PPOPMR</v>
      </c>
    </row>
    <row r="1726" spans="3:11" x14ac:dyDescent="0.25">
      <c r="C1726" s="134" t="s">
        <v>213</v>
      </c>
      <c r="D1726" s="134" t="s">
        <v>1</v>
      </c>
      <c r="E1726" s="134" t="s">
        <v>339</v>
      </c>
      <c r="F1726" s="134" t="s">
        <v>310</v>
      </c>
      <c r="G1726" s="134" t="s">
        <v>353</v>
      </c>
      <c r="H1726" s="135">
        <v>44.19</v>
      </c>
      <c r="I1726" s="135">
        <v>-69.84</v>
      </c>
      <c r="J1726" s="135">
        <v>187</v>
      </c>
      <c r="K1726" t="str">
        <f>VLOOKUP(C1726,ResCat!$A$2:$B$268,2,FALSE)</f>
        <v>PPOPMR</v>
      </c>
    </row>
    <row r="1727" spans="3:11" x14ac:dyDescent="0.25">
      <c r="C1727" s="134" t="s">
        <v>213</v>
      </c>
      <c r="D1727" s="134" t="s">
        <v>1</v>
      </c>
      <c r="E1727" s="134" t="s">
        <v>342</v>
      </c>
      <c r="F1727" s="134" t="s">
        <v>310</v>
      </c>
      <c r="G1727" s="134" t="s">
        <v>348</v>
      </c>
      <c r="H1727" s="135">
        <v>127.85000000000001</v>
      </c>
      <c r="I1727" s="135">
        <v>0</v>
      </c>
      <c r="J1727" s="135">
        <v>0</v>
      </c>
      <c r="K1727" t="str">
        <f>VLOOKUP(C1727,ResCat!$A$2:$B$268,2,FALSE)</f>
        <v>PPOPMR</v>
      </c>
    </row>
    <row r="1728" spans="3:11" x14ac:dyDescent="0.25">
      <c r="C1728" s="134" t="s">
        <v>213</v>
      </c>
      <c r="D1728" s="134" t="s">
        <v>1</v>
      </c>
      <c r="E1728" s="134" t="s">
        <v>316</v>
      </c>
      <c r="F1728" s="134" t="s">
        <v>310</v>
      </c>
      <c r="G1728" s="134" t="s">
        <v>313</v>
      </c>
      <c r="H1728" s="135">
        <v>75.349999999999994</v>
      </c>
      <c r="I1728" s="135">
        <v>75.349999999999994</v>
      </c>
      <c r="J1728" s="135">
        <v>124</v>
      </c>
      <c r="K1728" t="str">
        <f>VLOOKUP(C1728,ResCat!$A$2:$B$268,2,FALSE)</f>
        <v>PPOPMR</v>
      </c>
    </row>
    <row r="1729" spans="3:11" x14ac:dyDescent="0.25">
      <c r="C1729" s="134" t="s">
        <v>213</v>
      </c>
      <c r="D1729" s="134" t="s">
        <v>1</v>
      </c>
      <c r="E1729" s="134" t="s">
        <v>318</v>
      </c>
      <c r="F1729" s="134" t="s">
        <v>310</v>
      </c>
      <c r="G1729" s="134" t="s">
        <v>358</v>
      </c>
      <c r="H1729" s="135">
        <v>-4524.9799999999996</v>
      </c>
      <c r="I1729" s="135">
        <v>-5127.75</v>
      </c>
      <c r="J1729" s="135">
        <v>-10453.16</v>
      </c>
      <c r="K1729" t="str">
        <f>VLOOKUP(C1729,ResCat!$A$2:$B$268,2,FALSE)</f>
        <v>PPOPMR</v>
      </c>
    </row>
    <row r="1730" spans="3:11" x14ac:dyDescent="0.25">
      <c r="C1730" s="134" t="s">
        <v>213</v>
      </c>
      <c r="D1730" s="134" t="s">
        <v>1</v>
      </c>
      <c r="E1730" s="134" t="s">
        <v>320</v>
      </c>
      <c r="F1730" s="134" t="s">
        <v>310</v>
      </c>
      <c r="G1730" s="134" t="s">
        <v>315</v>
      </c>
      <c r="H1730" s="135">
        <v>-1365.3600000000001</v>
      </c>
      <c r="I1730" s="135">
        <v>-1462.7300000000002</v>
      </c>
      <c r="J1730" s="135">
        <v>4191.9399999999996</v>
      </c>
      <c r="K1730" t="str">
        <f>VLOOKUP(C1730,ResCat!$A$2:$B$268,2,FALSE)</f>
        <v>PPOPMR</v>
      </c>
    </row>
    <row r="1731" spans="3:11" x14ac:dyDescent="0.25">
      <c r="C1731" s="134" t="s">
        <v>213</v>
      </c>
      <c r="D1731" s="134" t="s">
        <v>1</v>
      </c>
      <c r="E1731" s="134" t="s">
        <v>322</v>
      </c>
      <c r="F1731" s="134" t="s">
        <v>310</v>
      </c>
      <c r="G1731" s="134" t="s">
        <v>341</v>
      </c>
      <c r="H1731" s="135">
        <v>-1312.2799999999997</v>
      </c>
      <c r="I1731" s="135">
        <v>-2347.69</v>
      </c>
      <c r="J1731" s="135">
        <v>179.18000000000006</v>
      </c>
      <c r="K1731" t="str">
        <f>VLOOKUP(C1731,ResCat!$A$2:$B$268,2,FALSE)</f>
        <v>PPOPMR</v>
      </c>
    </row>
    <row r="1732" spans="3:11" x14ac:dyDescent="0.25">
      <c r="C1732" s="134" t="s">
        <v>213</v>
      </c>
      <c r="D1732" s="134" t="s">
        <v>1</v>
      </c>
      <c r="E1732" s="134" t="s">
        <v>324</v>
      </c>
      <c r="F1732" s="134" t="s">
        <v>310</v>
      </c>
      <c r="G1732" s="134" t="s">
        <v>340</v>
      </c>
      <c r="H1732" s="135">
        <v>-410.25999999999993</v>
      </c>
      <c r="I1732" s="135">
        <v>-516.51999999999987</v>
      </c>
      <c r="J1732" s="135">
        <v>3413.41</v>
      </c>
      <c r="K1732" t="str">
        <f>VLOOKUP(C1732,ResCat!$A$2:$B$268,2,FALSE)</f>
        <v>PPOPMR</v>
      </c>
    </row>
    <row r="1733" spans="3:11" x14ac:dyDescent="0.25">
      <c r="C1733" s="134" t="s">
        <v>213</v>
      </c>
      <c r="D1733" s="134" t="s">
        <v>1</v>
      </c>
      <c r="E1733" s="134" t="s">
        <v>326</v>
      </c>
      <c r="F1733" s="134" t="s">
        <v>310</v>
      </c>
      <c r="G1733" s="134" t="s">
        <v>317</v>
      </c>
      <c r="H1733" s="135">
        <v>0</v>
      </c>
      <c r="I1733" s="135">
        <v>71.069999999999993</v>
      </c>
      <c r="J1733" s="135">
        <v>71.069999999999993</v>
      </c>
      <c r="K1733" t="str">
        <f>VLOOKUP(C1733,ResCat!$A$2:$B$268,2,FALSE)</f>
        <v>PPOPMR</v>
      </c>
    </row>
    <row r="1734" spans="3:11" x14ac:dyDescent="0.25">
      <c r="C1734" s="134" t="s">
        <v>213</v>
      </c>
      <c r="D1734" s="134" t="s">
        <v>1</v>
      </c>
      <c r="E1734" s="134" t="s">
        <v>328</v>
      </c>
      <c r="F1734" s="134" t="s">
        <v>310</v>
      </c>
      <c r="G1734" s="134" t="s">
        <v>319</v>
      </c>
      <c r="H1734" s="135">
        <v>23983.05</v>
      </c>
      <c r="I1734" s="135">
        <v>23983.05</v>
      </c>
      <c r="J1734" s="135">
        <v>25198.23</v>
      </c>
      <c r="K1734" t="str">
        <f>VLOOKUP(C1734,ResCat!$A$2:$B$268,2,FALSE)</f>
        <v>PPOPMR</v>
      </c>
    </row>
    <row r="1735" spans="3:11" x14ac:dyDescent="0.25">
      <c r="C1735" s="134" t="s">
        <v>213</v>
      </c>
      <c r="D1735" s="134" t="s">
        <v>1</v>
      </c>
      <c r="E1735" s="134" t="s">
        <v>330</v>
      </c>
      <c r="F1735" s="134" t="s">
        <v>310</v>
      </c>
      <c r="G1735" s="134" t="s">
        <v>321</v>
      </c>
      <c r="H1735" s="135">
        <v>434.34000000000003</v>
      </c>
      <c r="I1735" s="135">
        <v>434.34000000000003</v>
      </c>
      <c r="J1735" s="135">
        <v>1110</v>
      </c>
      <c r="K1735" t="str">
        <f>VLOOKUP(C1735,ResCat!$A$2:$B$268,2,FALSE)</f>
        <v>PPOPMR</v>
      </c>
    </row>
    <row r="1736" spans="3:11" x14ac:dyDescent="0.25">
      <c r="C1736" s="134" t="s">
        <v>213</v>
      </c>
      <c r="D1736" s="134" t="s">
        <v>1</v>
      </c>
      <c r="E1736" s="134" t="s">
        <v>332</v>
      </c>
      <c r="F1736" s="134" t="s">
        <v>310</v>
      </c>
      <c r="G1736" s="134" t="s">
        <v>323</v>
      </c>
      <c r="H1736" s="135">
        <v>7468.2000000000007</v>
      </c>
      <c r="I1736" s="135">
        <v>7486.31</v>
      </c>
      <c r="J1736" s="135">
        <v>14758.3</v>
      </c>
      <c r="K1736" t="str">
        <f>VLOOKUP(C1736,ResCat!$A$2:$B$268,2,FALSE)</f>
        <v>PPOPMR</v>
      </c>
    </row>
    <row r="1737" spans="3:11" x14ac:dyDescent="0.25">
      <c r="C1737" s="134" t="s">
        <v>213</v>
      </c>
      <c r="D1737" s="134" t="s">
        <v>1</v>
      </c>
      <c r="E1737" s="134" t="s">
        <v>335</v>
      </c>
      <c r="F1737" s="134" t="s">
        <v>310</v>
      </c>
      <c r="G1737" s="134" t="s">
        <v>325</v>
      </c>
      <c r="H1737" s="135">
        <v>4489.1499999999987</v>
      </c>
      <c r="I1737" s="135">
        <v>8458.2000000000007</v>
      </c>
      <c r="J1737" s="135">
        <v>29841.1</v>
      </c>
      <c r="K1737" t="str">
        <f>VLOOKUP(C1737,ResCat!$A$2:$B$268,2,FALSE)</f>
        <v>PPOPMR</v>
      </c>
    </row>
    <row r="1738" spans="3:11" x14ac:dyDescent="0.25">
      <c r="C1738" s="134" t="s">
        <v>213</v>
      </c>
      <c r="D1738" s="134" t="s">
        <v>1</v>
      </c>
      <c r="E1738" s="134" t="s">
        <v>4</v>
      </c>
      <c r="F1738" s="134" t="s">
        <v>310</v>
      </c>
      <c r="G1738" s="134" t="s">
        <v>327</v>
      </c>
      <c r="H1738" s="135">
        <v>13784.730000000003</v>
      </c>
      <c r="I1738" s="135">
        <v>16966.359999999997</v>
      </c>
      <c r="J1738" s="135">
        <v>58161.41</v>
      </c>
      <c r="K1738" t="str">
        <f>VLOOKUP(C1738,ResCat!$A$2:$B$268,2,FALSE)</f>
        <v>PPOPMR</v>
      </c>
    </row>
    <row r="1739" spans="3:11" x14ac:dyDescent="0.25">
      <c r="C1739" s="134" t="s">
        <v>213</v>
      </c>
      <c r="D1739" s="134" t="s">
        <v>1</v>
      </c>
      <c r="E1739" s="134" t="s">
        <v>511</v>
      </c>
      <c r="F1739" s="134" t="s">
        <v>310</v>
      </c>
      <c r="G1739" s="134" t="s">
        <v>329</v>
      </c>
      <c r="H1739" s="135">
        <v>3051.2400000000007</v>
      </c>
      <c r="I1739" s="135">
        <v>2832.8400000000006</v>
      </c>
      <c r="J1739" s="135">
        <v>51990.11</v>
      </c>
      <c r="K1739" t="str">
        <f>VLOOKUP(C1739,ResCat!$A$2:$B$268,2,FALSE)</f>
        <v>PPOPMR</v>
      </c>
    </row>
    <row r="1740" spans="3:11" x14ac:dyDescent="0.25">
      <c r="C1740" s="134" t="s">
        <v>213</v>
      </c>
      <c r="D1740" s="134" t="s">
        <v>1</v>
      </c>
      <c r="E1740" s="134" t="s">
        <v>969</v>
      </c>
      <c r="F1740" s="134" t="s">
        <v>310</v>
      </c>
      <c r="G1740" s="134" t="s">
        <v>331</v>
      </c>
      <c r="H1740" s="135">
        <v>51932.88</v>
      </c>
      <c r="I1740" s="135">
        <v>54121.440000000002</v>
      </c>
      <c r="J1740" s="135">
        <v>155969.37000000002</v>
      </c>
      <c r="K1740" t="str">
        <f>VLOOKUP(C1740,ResCat!$A$2:$B$268,2,FALSE)</f>
        <v>PPOPMR</v>
      </c>
    </row>
    <row r="1741" spans="3:11" x14ac:dyDescent="0.25">
      <c r="C1741" s="134" t="s">
        <v>213</v>
      </c>
      <c r="D1741" s="134" t="s">
        <v>1</v>
      </c>
      <c r="E1741" s="134" t="s">
        <v>961</v>
      </c>
      <c r="F1741" s="134" t="s">
        <v>310</v>
      </c>
      <c r="G1741" s="134" t="s">
        <v>334</v>
      </c>
      <c r="H1741" s="135">
        <v>155578.04999999999</v>
      </c>
      <c r="I1741" s="135">
        <v>159094.08000000002</v>
      </c>
      <c r="J1741" s="135">
        <v>328244.16999999993</v>
      </c>
      <c r="K1741" t="str">
        <f>VLOOKUP(C1741,ResCat!$A$2:$B$268,2,FALSE)</f>
        <v>PPOPMR</v>
      </c>
    </row>
    <row r="1742" spans="3:11" x14ac:dyDescent="0.25">
      <c r="C1742" s="134" t="s">
        <v>213</v>
      </c>
      <c r="D1742" s="134" t="s">
        <v>1</v>
      </c>
      <c r="E1742" s="134" t="s">
        <v>970</v>
      </c>
      <c r="F1742" s="134" t="s">
        <v>310</v>
      </c>
      <c r="G1742" s="134" t="s">
        <v>333</v>
      </c>
      <c r="H1742" s="135">
        <v>736528.98000000033</v>
      </c>
      <c r="I1742" s="135">
        <v>804186.33000000054</v>
      </c>
      <c r="J1742" s="135">
        <v>2523728.1499999994</v>
      </c>
      <c r="K1742" t="str">
        <f>VLOOKUP(C1742,ResCat!$A$2:$B$268,2,FALSE)</f>
        <v>PPOPMR</v>
      </c>
    </row>
    <row r="1743" spans="3:11" x14ac:dyDescent="0.25">
      <c r="C1743" s="134" t="s">
        <v>213</v>
      </c>
      <c r="D1743" s="134" t="s">
        <v>1</v>
      </c>
      <c r="E1743" s="134" t="s">
        <v>1023</v>
      </c>
      <c r="F1743" s="134" t="s">
        <v>310</v>
      </c>
      <c r="G1743" s="134" t="s">
        <v>308</v>
      </c>
      <c r="H1743" s="135">
        <v>424967.06999999972</v>
      </c>
      <c r="I1743" s="135">
        <v>514277.96999999986</v>
      </c>
      <c r="J1743" s="135">
        <v>972877.17</v>
      </c>
      <c r="K1743" t="str">
        <f>VLOOKUP(C1743,ResCat!$A$2:$B$268,2,FALSE)</f>
        <v>PPOPMR</v>
      </c>
    </row>
    <row r="1744" spans="3:11" x14ac:dyDescent="0.25">
      <c r="C1744" s="134" t="s">
        <v>80</v>
      </c>
      <c r="D1744" s="134" t="s">
        <v>3</v>
      </c>
      <c r="E1744" s="134" t="s">
        <v>309</v>
      </c>
      <c r="F1744" s="134" t="s">
        <v>310</v>
      </c>
      <c r="G1744" s="134" t="s">
        <v>311</v>
      </c>
      <c r="H1744" s="135">
        <v>-38.17</v>
      </c>
      <c r="I1744" s="135">
        <v>-38.17</v>
      </c>
      <c r="J1744" s="135">
        <v>49.78</v>
      </c>
      <c r="K1744" t="str">
        <f>VLOOKUP(C1744,ResCat!$A$2:$B$268,2,FALSE)</f>
        <v>HMFLEX</v>
      </c>
    </row>
    <row r="1745" spans="3:11" x14ac:dyDescent="0.25">
      <c r="C1745" s="134" t="s">
        <v>80</v>
      </c>
      <c r="D1745" s="134" t="s">
        <v>3</v>
      </c>
      <c r="E1745" s="134" t="s">
        <v>363</v>
      </c>
      <c r="F1745" s="134" t="s">
        <v>310</v>
      </c>
      <c r="G1745" s="134" t="s">
        <v>311</v>
      </c>
      <c r="H1745" s="135">
        <v>-1610.66</v>
      </c>
      <c r="I1745" s="135">
        <v>-1610.66</v>
      </c>
      <c r="J1745" s="135">
        <v>0</v>
      </c>
      <c r="K1745" t="str">
        <f>VLOOKUP(C1745,ResCat!$A$2:$B$268,2,FALSE)</f>
        <v>HMFLEX</v>
      </c>
    </row>
    <row r="1746" spans="3:11" x14ac:dyDescent="0.25">
      <c r="C1746" s="134" t="s">
        <v>80</v>
      </c>
      <c r="D1746" s="134" t="s">
        <v>3</v>
      </c>
      <c r="E1746" s="134" t="s">
        <v>349</v>
      </c>
      <c r="F1746" s="134" t="s">
        <v>310</v>
      </c>
      <c r="G1746" s="134" t="s">
        <v>311</v>
      </c>
      <c r="H1746" s="135">
        <v>-16.87</v>
      </c>
      <c r="I1746" s="135">
        <v>-16.87</v>
      </c>
      <c r="J1746" s="135">
        <v>0</v>
      </c>
      <c r="K1746" t="str">
        <f>VLOOKUP(C1746,ResCat!$A$2:$B$268,2,FALSE)</f>
        <v>HMFLEX</v>
      </c>
    </row>
    <row r="1747" spans="3:11" x14ac:dyDescent="0.25">
      <c r="C1747" s="134" t="s">
        <v>80</v>
      </c>
      <c r="D1747" s="134" t="s">
        <v>3</v>
      </c>
      <c r="E1747" s="134" t="s">
        <v>350</v>
      </c>
      <c r="F1747" s="134" t="s">
        <v>310</v>
      </c>
      <c r="G1747" s="134" t="s">
        <v>311</v>
      </c>
      <c r="H1747" s="135">
        <v>-10.760000000000005</v>
      </c>
      <c r="I1747" s="135">
        <v>73.080000000000013</v>
      </c>
      <c r="J1747" s="135">
        <v>13.300000000000004</v>
      </c>
      <c r="K1747" t="str">
        <f>VLOOKUP(C1747,ResCat!$A$2:$B$268,2,FALSE)</f>
        <v>HMFLEX</v>
      </c>
    </row>
    <row r="1748" spans="3:11" x14ac:dyDescent="0.25">
      <c r="C1748" s="134" t="s">
        <v>80</v>
      </c>
      <c r="D1748" s="134" t="s">
        <v>3</v>
      </c>
      <c r="E1748" s="134" t="s">
        <v>354</v>
      </c>
      <c r="F1748" s="134" t="s">
        <v>310</v>
      </c>
      <c r="G1748" s="134" t="s">
        <v>311</v>
      </c>
      <c r="H1748" s="135">
        <v>0</v>
      </c>
      <c r="I1748" s="135">
        <v>34.549999999999997</v>
      </c>
      <c r="J1748" s="135">
        <v>31.979999999999997</v>
      </c>
      <c r="K1748" t="str">
        <f>VLOOKUP(C1748,ResCat!$A$2:$B$268,2,FALSE)</f>
        <v>HMFLEX</v>
      </c>
    </row>
    <row r="1749" spans="3:11" x14ac:dyDescent="0.25">
      <c r="C1749" s="134" t="s">
        <v>80</v>
      </c>
      <c r="D1749" s="134" t="s">
        <v>3</v>
      </c>
      <c r="E1749" s="134" t="s">
        <v>366</v>
      </c>
      <c r="F1749" s="134" t="s">
        <v>310</v>
      </c>
      <c r="G1749" s="134" t="s">
        <v>311</v>
      </c>
      <c r="H1749" s="135">
        <v>17.579999999999998</v>
      </c>
      <c r="I1749" s="135">
        <v>47.58</v>
      </c>
      <c r="J1749" s="135">
        <v>47.58</v>
      </c>
      <c r="K1749" t="str">
        <f>VLOOKUP(C1749,ResCat!$A$2:$B$268,2,FALSE)</f>
        <v>HMFLEX</v>
      </c>
    </row>
    <row r="1750" spans="3:11" x14ac:dyDescent="0.25">
      <c r="C1750" s="134" t="s">
        <v>80</v>
      </c>
      <c r="D1750" s="134" t="s">
        <v>3</v>
      </c>
      <c r="E1750" s="134" t="s">
        <v>347</v>
      </c>
      <c r="F1750" s="134" t="s">
        <v>310</v>
      </c>
      <c r="G1750" s="134" t="s">
        <v>360</v>
      </c>
      <c r="H1750" s="135">
        <v>-216.44</v>
      </c>
      <c r="I1750" s="135">
        <v>-158.57</v>
      </c>
      <c r="J1750" s="135">
        <v>11.429999999999996</v>
      </c>
      <c r="K1750" t="str">
        <f>VLOOKUP(C1750,ResCat!$A$2:$B$268,2,FALSE)</f>
        <v>HMFLEX</v>
      </c>
    </row>
    <row r="1751" spans="3:11" x14ac:dyDescent="0.25">
      <c r="C1751" s="134" t="s">
        <v>80</v>
      </c>
      <c r="D1751" s="134" t="s">
        <v>3</v>
      </c>
      <c r="E1751" s="134" t="s">
        <v>361</v>
      </c>
      <c r="F1751" s="134" t="s">
        <v>310</v>
      </c>
      <c r="G1751" s="134" t="s">
        <v>355</v>
      </c>
      <c r="H1751" s="135">
        <v>-1104.6400000000001</v>
      </c>
      <c r="I1751" s="135">
        <v>-1392.6</v>
      </c>
      <c r="J1751" s="135">
        <v>-2387.66</v>
      </c>
      <c r="K1751" t="str">
        <f>VLOOKUP(C1751,ResCat!$A$2:$B$268,2,FALSE)</f>
        <v>HMFLEX</v>
      </c>
    </row>
    <row r="1752" spans="3:11" x14ac:dyDescent="0.25">
      <c r="C1752" s="134" t="s">
        <v>80</v>
      </c>
      <c r="D1752" s="134" t="s">
        <v>3</v>
      </c>
      <c r="E1752" s="134" t="s">
        <v>312</v>
      </c>
      <c r="F1752" s="134" t="s">
        <v>310</v>
      </c>
      <c r="G1752" s="134" t="s">
        <v>364</v>
      </c>
      <c r="H1752" s="135">
        <v>-202.74</v>
      </c>
      <c r="I1752" s="135">
        <v>-247.22</v>
      </c>
      <c r="J1752" s="135">
        <v>-983.61</v>
      </c>
      <c r="K1752" t="str">
        <f>VLOOKUP(C1752,ResCat!$A$2:$B$268,2,FALSE)</f>
        <v>HMFLEX</v>
      </c>
    </row>
    <row r="1753" spans="3:11" x14ac:dyDescent="0.25">
      <c r="C1753" s="134" t="s">
        <v>80</v>
      </c>
      <c r="D1753" s="134" t="s">
        <v>3</v>
      </c>
      <c r="E1753" s="134" t="s">
        <v>357</v>
      </c>
      <c r="F1753" s="134" t="s">
        <v>310</v>
      </c>
      <c r="G1753" s="134" t="s">
        <v>338</v>
      </c>
      <c r="H1753" s="135">
        <v>-2185.2599999999998</v>
      </c>
      <c r="I1753" s="135">
        <v>-2428.06</v>
      </c>
      <c r="J1753" s="135">
        <v>-2857.0899999999997</v>
      </c>
      <c r="K1753" t="str">
        <f>VLOOKUP(C1753,ResCat!$A$2:$B$268,2,FALSE)</f>
        <v>HMFLEX</v>
      </c>
    </row>
    <row r="1754" spans="3:11" x14ac:dyDescent="0.25">
      <c r="C1754" s="134" t="s">
        <v>80</v>
      </c>
      <c r="D1754" s="134" t="s">
        <v>3</v>
      </c>
      <c r="E1754" s="134" t="s">
        <v>314</v>
      </c>
      <c r="F1754" s="134" t="s">
        <v>310</v>
      </c>
      <c r="G1754" s="134" t="s">
        <v>356</v>
      </c>
      <c r="H1754" s="135">
        <v>1512.38</v>
      </c>
      <c r="I1754" s="135">
        <v>1957.06</v>
      </c>
      <c r="J1754" s="135">
        <v>6581.45</v>
      </c>
      <c r="K1754" t="str">
        <f>VLOOKUP(C1754,ResCat!$A$2:$B$268,2,FALSE)</f>
        <v>HMFLEX</v>
      </c>
    </row>
    <row r="1755" spans="3:11" x14ac:dyDescent="0.25">
      <c r="C1755" s="134" t="s">
        <v>80</v>
      </c>
      <c r="D1755" s="134" t="s">
        <v>0</v>
      </c>
      <c r="E1755" s="134" t="s">
        <v>354</v>
      </c>
      <c r="F1755" s="134" t="s">
        <v>310</v>
      </c>
      <c r="G1755" s="134" t="s">
        <v>311</v>
      </c>
      <c r="H1755" s="135">
        <v>-71388.160000000003</v>
      </c>
      <c r="I1755" s="135">
        <v>-71388.160000000003</v>
      </c>
      <c r="J1755" s="135">
        <v>5579.1</v>
      </c>
      <c r="K1755" t="str">
        <f>VLOOKUP(C1755,ResCat!$A$2:$B$268,2,FALSE)</f>
        <v>HMFLEX</v>
      </c>
    </row>
    <row r="1756" spans="3:11" x14ac:dyDescent="0.25">
      <c r="C1756" s="134" t="s">
        <v>80</v>
      </c>
      <c r="D1756" s="134" t="s">
        <v>0</v>
      </c>
      <c r="E1756" s="134" t="s">
        <v>352</v>
      </c>
      <c r="F1756" s="134" t="s">
        <v>310</v>
      </c>
      <c r="G1756" s="134" t="s">
        <v>351</v>
      </c>
      <c r="H1756" s="135">
        <v>87303.41</v>
      </c>
      <c r="I1756" s="135">
        <v>87303.41</v>
      </c>
      <c r="J1756" s="135">
        <v>129513.85</v>
      </c>
      <c r="K1756" t="str">
        <f>VLOOKUP(C1756,ResCat!$A$2:$B$268,2,FALSE)</f>
        <v>HMFLEX</v>
      </c>
    </row>
    <row r="1757" spans="3:11" x14ac:dyDescent="0.25">
      <c r="C1757" s="134" t="s">
        <v>80</v>
      </c>
      <c r="D1757" s="134" t="s">
        <v>0</v>
      </c>
      <c r="E1757" s="134" t="s">
        <v>361</v>
      </c>
      <c r="F1757" s="134" t="s">
        <v>310</v>
      </c>
      <c r="G1757" s="134" t="s">
        <v>355</v>
      </c>
      <c r="H1757" s="135">
        <v>28575.74</v>
      </c>
      <c r="I1757" s="135">
        <v>30432</v>
      </c>
      <c r="J1757" s="135">
        <v>192106.1</v>
      </c>
      <c r="K1757" t="str">
        <f>VLOOKUP(C1757,ResCat!$A$2:$B$268,2,FALSE)</f>
        <v>HMFLEX</v>
      </c>
    </row>
    <row r="1758" spans="3:11" x14ac:dyDescent="0.25">
      <c r="C1758" s="134" t="s">
        <v>80</v>
      </c>
      <c r="D1758" s="134" t="s">
        <v>0</v>
      </c>
      <c r="E1758" s="134" t="s">
        <v>357</v>
      </c>
      <c r="F1758" s="134" t="s">
        <v>310</v>
      </c>
      <c r="G1758" s="134" t="s">
        <v>338</v>
      </c>
      <c r="H1758" s="135">
        <v>-14057.15</v>
      </c>
      <c r="I1758" s="135">
        <v>-14057.15</v>
      </c>
      <c r="J1758" s="135">
        <v>1359.04</v>
      </c>
      <c r="K1758" t="str">
        <f>VLOOKUP(C1758,ResCat!$A$2:$B$268,2,FALSE)</f>
        <v>HMFLEX</v>
      </c>
    </row>
    <row r="1759" spans="3:11" x14ac:dyDescent="0.25">
      <c r="C1759" s="134" t="s">
        <v>80</v>
      </c>
      <c r="D1759" s="134" t="s">
        <v>0</v>
      </c>
      <c r="E1759" s="134" t="s">
        <v>314</v>
      </c>
      <c r="F1759" s="134" t="s">
        <v>310</v>
      </c>
      <c r="G1759" s="134" t="s">
        <v>356</v>
      </c>
      <c r="H1759" s="135">
        <v>34046.29</v>
      </c>
      <c r="I1759" s="135">
        <v>25976.240000000002</v>
      </c>
      <c r="J1759" s="135">
        <v>65366.6</v>
      </c>
      <c r="K1759" t="str">
        <f>VLOOKUP(C1759,ResCat!$A$2:$B$268,2,FALSE)</f>
        <v>HMFLEX</v>
      </c>
    </row>
    <row r="1760" spans="3:11" x14ac:dyDescent="0.25">
      <c r="C1760" s="134" t="s">
        <v>80</v>
      </c>
      <c r="D1760" s="134" t="s">
        <v>2</v>
      </c>
      <c r="E1760" s="134" t="s">
        <v>309</v>
      </c>
      <c r="F1760" s="134" t="s">
        <v>310</v>
      </c>
      <c r="G1760" s="134" t="s">
        <v>311</v>
      </c>
      <c r="H1760" s="135">
        <v>0</v>
      </c>
      <c r="I1760" s="135">
        <v>31.94</v>
      </c>
      <c r="J1760" s="135">
        <v>31.94</v>
      </c>
      <c r="K1760" t="str">
        <f>VLOOKUP(C1760,ResCat!$A$2:$B$268,2,FALSE)</f>
        <v>HMFLEX</v>
      </c>
    </row>
    <row r="1761" spans="3:11" x14ac:dyDescent="0.25">
      <c r="C1761" s="134" t="s">
        <v>80</v>
      </c>
      <c r="D1761" s="134" t="s">
        <v>2</v>
      </c>
      <c r="E1761" s="134" t="s">
        <v>1026</v>
      </c>
      <c r="F1761" s="134" t="s">
        <v>310</v>
      </c>
      <c r="G1761" s="134" t="s">
        <v>311</v>
      </c>
      <c r="H1761" s="135">
        <v>0</v>
      </c>
      <c r="I1761" s="135">
        <v>87.11</v>
      </c>
      <c r="J1761" s="135">
        <v>87.11</v>
      </c>
      <c r="K1761" t="str">
        <f>VLOOKUP(C1761,ResCat!$A$2:$B$268,2,FALSE)</f>
        <v>HMFLEX</v>
      </c>
    </row>
    <row r="1762" spans="3:11" x14ac:dyDescent="0.25">
      <c r="C1762" s="134" t="s">
        <v>80</v>
      </c>
      <c r="D1762" s="134" t="s">
        <v>2</v>
      </c>
      <c r="E1762" s="134" t="s">
        <v>1027</v>
      </c>
      <c r="F1762" s="134" t="s">
        <v>310</v>
      </c>
      <c r="G1762" s="134" t="s">
        <v>311</v>
      </c>
      <c r="H1762" s="135">
        <v>-158.44999999999999</v>
      </c>
      <c r="I1762" s="135">
        <v>-158.44999999999999</v>
      </c>
      <c r="J1762" s="135">
        <v>0</v>
      </c>
      <c r="K1762" t="str">
        <f>VLOOKUP(C1762,ResCat!$A$2:$B$268,2,FALSE)</f>
        <v>HMFLEX</v>
      </c>
    </row>
    <row r="1763" spans="3:11" x14ac:dyDescent="0.25">
      <c r="C1763" s="134" t="s">
        <v>80</v>
      </c>
      <c r="D1763" s="134" t="s">
        <v>2</v>
      </c>
      <c r="E1763" s="134" t="s">
        <v>1028</v>
      </c>
      <c r="F1763" s="134" t="s">
        <v>310</v>
      </c>
      <c r="G1763" s="134" t="s">
        <v>311</v>
      </c>
      <c r="H1763" s="135">
        <v>-233.45</v>
      </c>
      <c r="I1763" s="135">
        <v>-228.45</v>
      </c>
      <c r="J1763" s="135">
        <v>-246.75</v>
      </c>
      <c r="K1763" t="str">
        <f>VLOOKUP(C1763,ResCat!$A$2:$B$268,2,FALSE)</f>
        <v>HMFLEX</v>
      </c>
    </row>
    <row r="1764" spans="3:11" x14ac:dyDescent="0.25">
      <c r="C1764" s="134" t="s">
        <v>80</v>
      </c>
      <c r="D1764" s="134" t="s">
        <v>2</v>
      </c>
      <c r="E1764" s="134" t="s">
        <v>1029</v>
      </c>
      <c r="F1764" s="134" t="s">
        <v>310</v>
      </c>
      <c r="G1764" s="134" t="s">
        <v>311</v>
      </c>
      <c r="H1764" s="135">
        <v>515.15</v>
      </c>
      <c r="I1764" s="135">
        <v>515.15</v>
      </c>
      <c r="J1764" s="135">
        <v>905</v>
      </c>
      <c r="K1764" t="str">
        <f>VLOOKUP(C1764,ResCat!$A$2:$B$268,2,FALSE)</f>
        <v>HMFLEX</v>
      </c>
    </row>
    <row r="1765" spans="3:11" x14ac:dyDescent="0.25">
      <c r="C1765" s="134" t="s">
        <v>80</v>
      </c>
      <c r="D1765" s="134" t="s">
        <v>2</v>
      </c>
      <c r="E1765" s="134" t="s">
        <v>349</v>
      </c>
      <c r="F1765" s="134" t="s">
        <v>310</v>
      </c>
      <c r="G1765" s="134" t="s">
        <v>311</v>
      </c>
      <c r="H1765" s="135">
        <v>-63.94</v>
      </c>
      <c r="I1765" s="135">
        <v>461.04</v>
      </c>
      <c r="J1765" s="135">
        <v>1551</v>
      </c>
      <c r="K1765" t="str">
        <f>VLOOKUP(C1765,ResCat!$A$2:$B$268,2,FALSE)</f>
        <v>HMFLEX</v>
      </c>
    </row>
    <row r="1766" spans="3:11" x14ac:dyDescent="0.25">
      <c r="C1766" s="134" t="s">
        <v>80</v>
      </c>
      <c r="D1766" s="134" t="s">
        <v>2</v>
      </c>
      <c r="E1766" s="134" t="s">
        <v>350</v>
      </c>
      <c r="F1766" s="134" t="s">
        <v>310</v>
      </c>
      <c r="G1766" s="134" t="s">
        <v>311</v>
      </c>
      <c r="H1766" s="135">
        <v>-135.55000000000001</v>
      </c>
      <c r="I1766" s="135">
        <v>228.93</v>
      </c>
      <c r="J1766" s="135">
        <v>-1.4200000000000017</v>
      </c>
      <c r="K1766" t="str">
        <f>VLOOKUP(C1766,ResCat!$A$2:$B$268,2,FALSE)</f>
        <v>HMFLEX</v>
      </c>
    </row>
    <row r="1767" spans="3:11" x14ac:dyDescent="0.25">
      <c r="C1767" s="134" t="s">
        <v>80</v>
      </c>
      <c r="D1767" s="134" t="s">
        <v>2</v>
      </c>
      <c r="E1767" s="134" t="s">
        <v>359</v>
      </c>
      <c r="F1767" s="134" t="s">
        <v>310</v>
      </c>
      <c r="G1767" s="134" t="s">
        <v>311</v>
      </c>
      <c r="H1767" s="135">
        <v>-284.99</v>
      </c>
      <c r="I1767" s="135">
        <v>163.97</v>
      </c>
      <c r="J1767" s="135">
        <v>-8</v>
      </c>
      <c r="K1767" t="str">
        <f>VLOOKUP(C1767,ResCat!$A$2:$B$268,2,FALSE)</f>
        <v>HMFLEX</v>
      </c>
    </row>
    <row r="1768" spans="3:11" x14ac:dyDescent="0.25">
      <c r="C1768" s="134" t="s">
        <v>80</v>
      </c>
      <c r="D1768" s="134" t="s">
        <v>2</v>
      </c>
      <c r="E1768" s="134" t="s">
        <v>354</v>
      </c>
      <c r="F1768" s="134" t="s">
        <v>310</v>
      </c>
      <c r="G1768" s="134" t="s">
        <v>311</v>
      </c>
      <c r="H1768" s="135">
        <v>-78.790000000000006</v>
      </c>
      <c r="I1768" s="135">
        <v>572.69999999999993</v>
      </c>
      <c r="J1768" s="135">
        <v>18.279999999999994</v>
      </c>
      <c r="K1768" t="str">
        <f>VLOOKUP(C1768,ResCat!$A$2:$B$268,2,FALSE)</f>
        <v>HMFLEX</v>
      </c>
    </row>
    <row r="1769" spans="3:11" x14ac:dyDescent="0.25">
      <c r="C1769" s="134" t="s">
        <v>80</v>
      </c>
      <c r="D1769" s="134" t="s">
        <v>2</v>
      </c>
      <c r="E1769" s="134" t="s">
        <v>366</v>
      </c>
      <c r="F1769" s="134" t="s">
        <v>310</v>
      </c>
      <c r="G1769" s="134" t="s">
        <v>311</v>
      </c>
      <c r="H1769" s="135">
        <v>22.52</v>
      </c>
      <c r="I1769" s="135">
        <v>672.62000000000012</v>
      </c>
      <c r="J1769" s="135">
        <v>672.62000000000012</v>
      </c>
      <c r="K1769" t="str">
        <f>VLOOKUP(C1769,ResCat!$A$2:$B$268,2,FALSE)</f>
        <v>HMFLEX</v>
      </c>
    </row>
    <row r="1770" spans="3:11" x14ac:dyDescent="0.25">
      <c r="C1770" s="134" t="s">
        <v>80</v>
      </c>
      <c r="D1770" s="134" t="s">
        <v>2</v>
      </c>
      <c r="E1770" s="134" t="s">
        <v>337</v>
      </c>
      <c r="F1770" s="134" t="s">
        <v>310</v>
      </c>
      <c r="G1770" s="134" t="s">
        <v>311</v>
      </c>
      <c r="H1770" s="135">
        <v>-410.61</v>
      </c>
      <c r="I1770" s="135">
        <v>-384.37</v>
      </c>
      <c r="J1770" s="135">
        <v>-826.57</v>
      </c>
      <c r="K1770" t="str">
        <f>VLOOKUP(C1770,ResCat!$A$2:$B$268,2,FALSE)</f>
        <v>HMFLEX</v>
      </c>
    </row>
    <row r="1771" spans="3:11" x14ac:dyDescent="0.25">
      <c r="C1771" s="134" t="s">
        <v>80</v>
      </c>
      <c r="D1771" s="134" t="s">
        <v>2</v>
      </c>
      <c r="E1771" s="134" t="s">
        <v>352</v>
      </c>
      <c r="F1771" s="134" t="s">
        <v>310</v>
      </c>
      <c r="G1771" s="134" t="s">
        <v>351</v>
      </c>
      <c r="H1771" s="135">
        <v>1518.24</v>
      </c>
      <c r="I1771" s="135">
        <v>1654.2799999999997</v>
      </c>
      <c r="J1771" s="135">
        <v>-120.84999999999994</v>
      </c>
      <c r="K1771" t="str">
        <f>VLOOKUP(C1771,ResCat!$A$2:$B$268,2,FALSE)</f>
        <v>HMFLEX</v>
      </c>
    </row>
    <row r="1772" spans="3:11" x14ac:dyDescent="0.25">
      <c r="C1772" s="134" t="s">
        <v>80</v>
      </c>
      <c r="D1772" s="134" t="s">
        <v>2</v>
      </c>
      <c r="E1772" s="134" t="s">
        <v>347</v>
      </c>
      <c r="F1772" s="134" t="s">
        <v>310</v>
      </c>
      <c r="G1772" s="134" t="s">
        <v>360</v>
      </c>
      <c r="H1772" s="135">
        <v>-11.320000000000014</v>
      </c>
      <c r="I1772" s="135">
        <v>463.71000000000004</v>
      </c>
      <c r="J1772" s="135">
        <v>440.78999999999996</v>
      </c>
      <c r="K1772" t="str">
        <f>VLOOKUP(C1772,ResCat!$A$2:$B$268,2,FALSE)</f>
        <v>HMFLEX</v>
      </c>
    </row>
    <row r="1773" spans="3:11" x14ac:dyDescent="0.25">
      <c r="C1773" s="134" t="s">
        <v>80</v>
      </c>
      <c r="D1773" s="134" t="s">
        <v>2</v>
      </c>
      <c r="E1773" s="134" t="s">
        <v>361</v>
      </c>
      <c r="F1773" s="134" t="s">
        <v>310</v>
      </c>
      <c r="G1773" s="134" t="s">
        <v>355</v>
      </c>
      <c r="H1773" s="135">
        <v>-3278.1899999999996</v>
      </c>
      <c r="I1773" s="135">
        <v>-5500.2000000000007</v>
      </c>
      <c r="J1773" s="135">
        <v>-5100.08</v>
      </c>
      <c r="K1773" t="str">
        <f>VLOOKUP(C1773,ResCat!$A$2:$B$268,2,FALSE)</f>
        <v>HMFLEX</v>
      </c>
    </row>
    <row r="1774" spans="3:11" x14ac:dyDescent="0.25">
      <c r="C1774" s="134" t="s">
        <v>80</v>
      </c>
      <c r="D1774" s="134" t="s">
        <v>2</v>
      </c>
      <c r="E1774" s="134" t="s">
        <v>312</v>
      </c>
      <c r="F1774" s="134" t="s">
        <v>310</v>
      </c>
      <c r="G1774" s="134" t="s">
        <v>364</v>
      </c>
      <c r="H1774" s="135">
        <v>552.41999999999996</v>
      </c>
      <c r="I1774" s="135">
        <v>938.13</v>
      </c>
      <c r="J1774" s="135">
        <v>805.02</v>
      </c>
      <c r="K1774" t="str">
        <f>VLOOKUP(C1774,ResCat!$A$2:$B$268,2,FALSE)</f>
        <v>HMFLEX</v>
      </c>
    </row>
    <row r="1775" spans="3:11" x14ac:dyDescent="0.25">
      <c r="C1775" s="134" t="s">
        <v>80</v>
      </c>
      <c r="D1775" s="134" t="s">
        <v>2</v>
      </c>
      <c r="E1775" s="134" t="s">
        <v>357</v>
      </c>
      <c r="F1775" s="134" t="s">
        <v>310</v>
      </c>
      <c r="G1775" s="134" t="s">
        <v>338</v>
      </c>
      <c r="H1775" s="135">
        <v>-54.959999999999965</v>
      </c>
      <c r="I1775" s="135">
        <v>834.94999999999993</v>
      </c>
      <c r="J1775" s="135">
        <v>677.56000000000006</v>
      </c>
      <c r="K1775" t="str">
        <f>VLOOKUP(C1775,ResCat!$A$2:$B$268,2,FALSE)</f>
        <v>HMFLEX</v>
      </c>
    </row>
    <row r="1776" spans="3:11" x14ac:dyDescent="0.25">
      <c r="C1776" s="134" t="s">
        <v>80</v>
      </c>
      <c r="D1776" s="134" t="s">
        <v>2</v>
      </c>
      <c r="E1776" s="134" t="s">
        <v>314</v>
      </c>
      <c r="F1776" s="134" t="s">
        <v>310</v>
      </c>
      <c r="G1776" s="134" t="s">
        <v>356</v>
      </c>
      <c r="H1776" s="135">
        <v>613.26999999999975</v>
      </c>
      <c r="I1776" s="135">
        <v>2491.41</v>
      </c>
      <c r="J1776" s="135">
        <v>2897.6400000000003</v>
      </c>
      <c r="K1776" t="str">
        <f>VLOOKUP(C1776,ResCat!$A$2:$B$268,2,FALSE)</f>
        <v>HMFLEX</v>
      </c>
    </row>
    <row r="1777" spans="3:11" x14ac:dyDescent="0.25">
      <c r="C1777" s="134" t="s">
        <v>80</v>
      </c>
      <c r="D1777" s="134" t="s">
        <v>343</v>
      </c>
      <c r="E1777" s="134" t="s">
        <v>363</v>
      </c>
      <c r="F1777" s="134" t="s">
        <v>1053</v>
      </c>
      <c r="G1777" s="134" t="s">
        <v>311</v>
      </c>
      <c r="H1777" s="135">
        <v>20</v>
      </c>
      <c r="I1777" s="135">
        <v>40</v>
      </c>
      <c r="J1777" s="135">
        <v>42.69</v>
      </c>
      <c r="K1777" t="str">
        <f>VLOOKUP(C1777,ResCat!$A$2:$B$268,2,FALSE)</f>
        <v>HMFLEX</v>
      </c>
    </row>
    <row r="1778" spans="3:11" x14ac:dyDescent="0.25">
      <c r="C1778" s="134" t="s">
        <v>80</v>
      </c>
      <c r="D1778" s="134" t="s">
        <v>1</v>
      </c>
      <c r="E1778" s="134" t="s">
        <v>309</v>
      </c>
      <c r="F1778" s="134" t="s">
        <v>310</v>
      </c>
      <c r="G1778" s="134" t="s">
        <v>311</v>
      </c>
      <c r="H1778" s="135">
        <v>0</v>
      </c>
      <c r="I1778" s="135">
        <v>259.64</v>
      </c>
      <c r="J1778" s="135">
        <v>259.64</v>
      </c>
      <c r="K1778" t="str">
        <f>VLOOKUP(C1778,ResCat!$A$2:$B$268,2,FALSE)</f>
        <v>HMFLEX</v>
      </c>
    </row>
    <row r="1779" spans="3:11" x14ac:dyDescent="0.25">
      <c r="C1779" s="134" t="s">
        <v>80</v>
      </c>
      <c r="D1779" s="134" t="s">
        <v>1</v>
      </c>
      <c r="E1779" s="134" t="s">
        <v>1026</v>
      </c>
      <c r="F1779" s="134" t="s">
        <v>310</v>
      </c>
      <c r="G1779" s="134" t="s">
        <v>311</v>
      </c>
      <c r="H1779" s="135">
        <v>0</v>
      </c>
      <c r="I1779" s="135">
        <v>21.27</v>
      </c>
      <c r="J1779" s="135">
        <v>21.27</v>
      </c>
      <c r="K1779" t="str">
        <f>VLOOKUP(C1779,ResCat!$A$2:$B$268,2,FALSE)</f>
        <v>HMFLEX</v>
      </c>
    </row>
    <row r="1780" spans="3:11" x14ac:dyDescent="0.25">
      <c r="C1780" s="134" t="s">
        <v>80</v>
      </c>
      <c r="D1780" s="134" t="s">
        <v>1</v>
      </c>
      <c r="E1780" s="134" t="s">
        <v>362</v>
      </c>
      <c r="F1780" s="134" t="s">
        <v>310</v>
      </c>
      <c r="G1780" s="134" t="s">
        <v>311</v>
      </c>
      <c r="H1780" s="135">
        <v>0</v>
      </c>
      <c r="I1780" s="135">
        <v>94.1</v>
      </c>
      <c r="J1780" s="135">
        <v>94.1</v>
      </c>
      <c r="K1780" t="str">
        <f>VLOOKUP(C1780,ResCat!$A$2:$B$268,2,FALSE)</f>
        <v>HMFLEX</v>
      </c>
    </row>
    <row r="1781" spans="3:11" x14ac:dyDescent="0.25">
      <c r="C1781" s="134" t="s">
        <v>80</v>
      </c>
      <c r="D1781" s="134" t="s">
        <v>1</v>
      </c>
      <c r="E1781" s="134" t="s">
        <v>1029</v>
      </c>
      <c r="F1781" s="134" t="s">
        <v>310</v>
      </c>
      <c r="G1781" s="134" t="s">
        <v>311</v>
      </c>
      <c r="H1781" s="135">
        <v>-919.9</v>
      </c>
      <c r="I1781" s="135">
        <v>-919.9</v>
      </c>
      <c r="J1781" s="135">
        <v>-1111</v>
      </c>
      <c r="K1781" t="str">
        <f>VLOOKUP(C1781,ResCat!$A$2:$B$268,2,FALSE)</f>
        <v>HMFLEX</v>
      </c>
    </row>
    <row r="1782" spans="3:11" x14ac:dyDescent="0.25">
      <c r="C1782" s="134" t="s">
        <v>80</v>
      </c>
      <c r="D1782" s="134" t="s">
        <v>1</v>
      </c>
      <c r="E1782" s="134" t="s">
        <v>354</v>
      </c>
      <c r="F1782" s="134" t="s">
        <v>310</v>
      </c>
      <c r="G1782" s="134" t="s">
        <v>311</v>
      </c>
      <c r="H1782" s="135">
        <v>5034.3999999999996</v>
      </c>
      <c r="I1782" s="135">
        <v>6293</v>
      </c>
      <c r="J1782" s="135">
        <v>14078.3</v>
      </c>
      <c r="K1782" t="str">
        <f>VLOOKUP(C1782,ResCat!$A$2:$B$268,2,FALSE)</f>
        <v>HMFLEX</v>
      </c>
    </row>
    <row r="1783" spans="3:11" x14ac:dyDescent="0.25">
      <c r="C1783" s="134" t="s">
        <v>80</v>
      </c>
      <c r="D1783" s="134" t="s">
        <v>1</v>
      </c>
      <c r="E1783" s="134" t="s">
        <v>366</v>
      </c>
      <c r="F1783" s="134" t="s">
        <v>310</v>
      </c>
      <c r="G1783" s="134" t="s">
        <v>311</v>
      </c>
      <c r="H1783" s="135">
        <v>2277.21</v>
      </c>
      <c r="I1783" s="135">
        <v>3030.24</v>
      </c>
      <c r="J1783" s="135">
        <v>27622.560000000001</v>
      </c>
      <c r="K1783" t="str">
        <f>VLOOKUP(C1783,ResCat!$A$2:$B$268,2,FALSE)</f>
        <v>HMFLEX</v>
      </c>
    </row>
    <row r="1784" spans="3:11" x14ac:dyDescent="0.25">
      <c r="C1784" s="134" t="s">
        <v>80</v>
      </c>
      <c r="D1784" s="134" t="s">
        <v>1</v>
      </c>
      <c r="E1784" s="134" t="s">
        <v>337</v>
      </c>
      <c r="F1784" s="134" t="s">
        <v>310</v>
      </c>
      <c r="G1784" s="134" t="s">
        <v>311</v>
      </c>
      <c r="H1784" s="135">
        <v>1388.03</v>
      </c>
      <c r="I1784" s="135">
        <v>1536.74</v>
      </c>
      <c r="J1784" s="135">
        <v>1536.74</v>
      </c>
      <c r="K1784" t="str">
        <f>VLOOKUP(C1784,ResCat!$A$2:$B$268,2,FALSE)</f>
        <v>HMFLEX</v>
      </c>
    </row>
    <row r="1785" spans="3:11" x14ac:dyDescent="0.25">
      <c r="C1785" s="134" t="s">
        <v>80</v>
      </c>
      <c r="D1785" s="134" t="s">
        <v>1</v>
      </c>
      <c r="E1785" s="134" t="s">
        <v>352</v>
      </c>
      <c r="F1785" s="134" t="s">
        <v>310</v>
      </c>
      <c r="G1785" s="134" t="s">
        <v>351</v>
      </c>
      <c r="H1785" s="135">
        <v>19848.289999999997</v>
      </c>
      <c r="I1785" s="135">
        <v>22056.26</v>
      </c>
      <c r="J1785" s="135">
        <v>21940</v>
      </c>
      <c r="K1785" t="str">
        <f>VLOOKUP(C1785,ResCat!$A$2:$B$268,2,FALSE)</f>
        <v>HMFLEX</v>
      </c>
    </row>
    <row r="1786" spans="3:11" x14ac:dyDescent="0.25">
      <c r="C1786" s="134" t="s">
        <v>80</v>
      </c>
      <c r="D1786" s="134" t="s">
        <v>1</v>
      </c>
      <c r="E1786" s="134" t="s">
        <v>347</v>
      </c>
      <c r="F1786" s="134" t="s">
        <v>310</v>
      </c>
      <c r="G1786" s="134" t="s">
        <v>360</v>
      </c>
      <c r="H1786" s="135">
        <v>341.91</v>
      </c>
      <c r="I1786" s="135">
        <v>455.88</v>
      </c>
      <c r="J1786" s="135">
        <v>455.88</v>
      </c>
      <c r="K1786" t="str">
        <f>VLOOKUP(C1786,ResCat!$A$2:$B$268,2,FALSE)</f>
        <v>HMFLEX</v>
      </c>
    </row>
    <row r="1787" spans="3:11" x14ac:dyDescent="0.25">
      <c r="C1787" s="134" t="s">
        <v>80</v>
      </c>
      <c r="D1787" s="134" t="s">
        <v>1</v>
      </c>
      <c r="E1787" s="134" t="s">
        <v>361</v>
      </c>
      <c r="F1787" s="134" t="s">
        <v>310</v>
      </c>
      <c r="G1787" s="134" t="s">
        <v>355</v>
      </c>
      <c r="H1787" s="135">
        <v>-33.46</v>
      </c>
      <c r="I1787" s="135">
        <v>-58.46</v>
      </c>
      <c r="J1787" s="135">
        <v>-79</v>
      </c>
      <c r="K1787" t="str">
        <f>VLOOKUP(C1787,ResCat!$A$2:$B$268,2,FALSE)</f>
        <v>HMFLEX</v>
      </c>
    </row>
    <row r="1788" spans="3:11" x14ac:dyDescent="0.25">
      <c r="C1788" s="134" t="s">
        <v>80</v>
      </c>
      <c r="D1788" s="134" t="s">
        <v>1</v>
      </c>
      <c r="E1788" s="134" t="s">
        <v>312</v>
      </c>
      <c r="F1788" s="134" t="s">
        <v>310</v>
      </c>
      <c r="G1788" s="134" t="s">
        <v>364</v>
      </c>
      <c r="H1788" s="135">
        <v>-565.34</v>
      </c>
      <c r="I1788" s="135">
        <v>-565.34</v>
      </c>
      <c r="J1788" s="135">
        <v>34.770000000000003</v>
      </c>
      <c r="K1788" t="str">
        <f>VLOOKUP(C1788,ResCat!$A$2:$B$268,2,FALSE)</f>
        <v>HMFLEX</v>
      </c>
    </row>
    <row r="1789" spans="3:11" x14ac:dyDescent="0.25">
      <c r="C1789" s="134" t="s">
        <v>80</v>
      </c>
      <c r="D1789" s="134" t="s">
        <v>1</v>
      </c>
      <c r="E1789" s="134" t="s">
        <v>357</v>
      </c>
      <c r="F1789" s="134" t="s">
        <v>310</v>
      </c>
      <c r="G1789" s="134" t="s">
        <v>338</v>
      </c>
      <c r="H1789" s="135">
        <v>4620.2</v>
      </c>
      <c r="I1789" s="135">
        <v>4976.2800000000007</v>
      </c>
      <c r="J1789" s="135">
        <v>8382.81</v>
      </c>
      <c r="K1789" t="str">
        <f>VLOOKUP(C1789,ResCat!$A$2:$B$268,2,FALSE)</f>
        <v>HMFLEX</v>
      </c>
    </row>
    <row r="1790" spans="3:11" x14ac:dyDescent="0.25">
      <c r="C1790" s="134" t="s">
        <v>80</v>
      </c>
      <c r="D1790" s="134" t="s">
        <v>1</v>
      </c>
      <c r="E1790" s="134" t="s">
        <v>314</v>
      </c>
      <c r="F1790" s="134" t="s">
        <v>310</v>
      </c>
      <c r="G1790" s="134" t="s">
        <v>356</v>
      </c>
      <c r="H1790" s="135">
        <v>-1198.75</v>
      </c>
      <c r="I1790" s="135">
        <v>-1228.75</v>
      </c>
      <c r="J1790" s="135">
        <v>235.23000000000002</v>
      </c>
      <c r="K1790" t="str">
        <f>VLOOKUP(C1790,ResCat!$A$2:$B$268,2,FALSE)</f>
        <v>HMFLEX</v>
      </c>
    </row>
    <row r="1791" spans="3:11" x14ac:dyDescent="0.25">
      <c r="C1791" s="134" t="s">
        <v>102</v>
      </c>
      <c r="D1791" s="134" t="s">
        <v>3</v>
      </c>
      <c r="E1791" s="134" t="s">
        <v>367</v>
      </c>
      <c r="F1791" s="134" t="s">
        <v>310</v>
      </c>
      <c r="G1791" s="134" t="s">
        <v>311</v>
      </c>
      <c r="H1791" s="135">
        <v>165.04</v>
      </c>
      <c r="I1791" s="135">
        <v>165.04</v>
      </c>
      <c r="J1791" s="135">
        <v>299.99</v>
      </c>
      <c r="K1791" t="str">
        <f>VLOOKUP(C1791,ResCat!$A$2:$B$268,2,FALSE)</f>
        <v>HMOLG</v>
      </c>
    </row>
    <row r="1792" spans="3:11" x14ac:dyDescent="0.25">
      <c r="C1792" s="134" t="s">
        <v>102</v>
      </c>
      <c r="D1792" s="134" t="s">
        <v>3</v>
      </c>
      <c r="E1792" s="134" t="s">
        <v>344</v>
      </c>
      <c r="F1792" s="134" t="s">
        <v>310</v>
      </c>
      <c r="G1792" s="134" t="s">
        <v>311</v>
      </c>
      <c r="H1792" s="135">
        <v>-2003.16</v>
      </c>
      <c r="I1792" s="135">
        <v>-2003.16</v>
      </c>
      <c r="J1792" s="135">
        <v>-4689</v>
      </c>
      <c r="K1792" t="str">
        <f>VLOOKUP(C1792,ResCat!$A$2:$B$268,2,FALSE)</f>
        <v>HMOLG</v>
      </c>
    </row>
    <row r="1793" spans="3:11" x14ac:dyDescent="0.25">
      <c r="C1793" s="134" t="s">
        <v>102</v>
      </c>
      <c r="D1793" s="134" t="s">
        <v>3</v>
      </c>
      <c r="E1793" s="134" t="s">
        <v>345</v>
      </c>
      <c r="F1793" s="134" t="s">
        <v>310</v>
      </c>
      <c r="G1793" s="134" t="s">
        <v>311</v>
      </c>
      <c r="H1793" s="135">
        <v>165.04</v>
      </c>
      <c r="I1793" s="135">
        <v>165.04</v>
      </c>
      <c r="J1793" s="135">
        <v>299.99</v>
      </c>
      <c r="K1793" t="str">
        <f>VLOOKUP(C1793,ResCat!$A$2:$B$268,2,FALSE)</f>
        <v>HMOLG</v>
      </c>
    </row>
    <row r="1794" spans="3:11" x14ac:dyDescent="0.25">
      <c r="C1794" s="134" t="s">
        <v>102</v>
      </c>
      <c r="D1794" s="134" t="s">
        <v>3</v>
      </c>
      <c r="E1794" s="134" t="s">
        <v>362</v>
      </c>
      <c r="F1794" s="134" t="s">
        <v>310</v>
      </c>
      <c r="G1794" s="134" t="s">
        <v>311</v>
      </c>
      <c r="H1794" s="135">
        <v>148.16999999999999</v>
      </c>
      <c r="I1794" s="135">
        <v>148.16999999999999</v>
      </c>
      <c r="J1794" s="135">
        <v>299.99</v>
      </c>
      <c r="K1794" t="str">
        <f>VLOOKUP(C1794,ResCat!$A$2:$B$268,2,FALSE)</f>
        <v>HMOLG</v>
      </c>
    </row>
    <row r="1795" spans="3:11" x14ac:dyDescent="0.25">
      <c r="C1795" s="134" t="s">
        <v>102</v>
      </c>
      <c r="D1795" s="134" t="s">
        <v>3</v>
      </c>
      <c r="E1795" s="134" t="s">
        <v>1027</v>
      </c>
      <c r="F1795" s="134" t="s">
        <v>310</v>
      </c>
      <c r="G1795" s="134" t="s">
        <v>311</v>
      </c>
      <c r="H1795" s="135">
        <v>-567.24</v>
      </c>
      <c r="I1795" s="135">
        <v>-567.24</v>
      </c>
      <c r="J1795" s="135">
        <v>553.99</v>
      </c>
      <c r="K1795" t="str">
        <f>VLOOKUP(C1795,ResCat!$A$2:$B$268,2,FALSE)</f>
        <v>HMOLG</v>
      </c>
    </row>
    <row r="1796" spans="3:11" x14ac:dyDescent="0.25">
      <c r="C1796" s="134" t="s">
        <v>102</v>
      </c>
      <c r="D1796" s="134" t="s">
        <v>3</v>
      </c>
      <c r="E1796" s="134" t="s">
        <v>1028</v>
      </c>
      <c r="F1796" s="134" t="s">
        <v>310</v>
      </c>
      <c r="G1796" s="134" t="s">
        <v>311</v>
      </c>
      <c r="H1796" s="135">
        <v>336.28999999999996</v>
      </c>
      <c r="I1796" s="135">
        <v>336.28999999999996</v>
      </c>
      <c r="J1796" s="135">
        <v>471.24</v>
      </c>
      <c r="K1796" t="str">
        <f>VLOOKUP(C1796,ResCat!$A$2:$B$268,2,FALSE)</f>
        <v>HMOLG</v>
      </c>
    </row>
    <row r="1797" spans="3:11" x14ac:dyDescent="0.25">
      <c r="C1797" s="134" t="s">
        <v>102</v>
      </c>
      <c r="D1797" s="134" t="s">
        <v>3</v>
      </c>
      <c r="E1797" s="134" t="s">
        <v>363</v>
      </c>
      <c r="F1797" s="134" t="s">
        <v>310</v>
      </c>
      <c r="G1797" s="134" t="s">
        <v>311</v>
      </c>
      <c r="H1797" s="135">
        <v>-585.08999999999992</v>
      </c>
      <c r="I1797" s="135">
        <v>-585.08999999999992</v>
      </c>
      <c r="J1797" s="135">
        <v>-585.08999999999992</v>
      </c>
      <c r="K1797" t="str">
        <f>VLOOKUP(C1797,ResCat!$A$2:$B$268,2,FALSE)</f>
        <v>HMOLG</v>
      </c>
    </row>
    <row r="1798" spans="3:11" x14ac:dyDescent="0.25">
      <c r="C1798" s="134" t="s">
        <v>102</v>
      </c>
      <c r="D1798" s="134" t="s">
        <v>3</v>
      </c>
      <c r="E1798" s="134" t="s">
        <v>1029</v>
      </c>
      <c r="F1798" s="134" t="s">
        <v>310</v>
      </c>
      <c r="G1798" s="134" t="s">
        <v>311</v>
      </c>
      <c r="H1798" s="135">
        <v>253.84999999999997</v>
      </c>
      <c r="I1798" s="135">
        <v>253.84999999999997</v>
      </c>
      <c r="J1798" s="135">
        <v>426.98000000000008</v>
      </c>
      <c r="K1798" t="str">
        <f>VLOOKUP(C1798,ResCat!$A$2:$B$268,2,FALSE)</f>
        <v>HMOLG</v>
      </c>
    </row>
    <row r="1799" spans="3:11" x14ac:dyDescent="0.25">
      <c r="C1799" s="134" t="s">
        <v>102</v>
      </c>
      <c r="D1799" s="134" t="s">
        <v>3</v>
      </c>
      <c r="E1799" s="134" t="s">
        <v>349</v>
      </c>
      <c r="F1799" s="134" t="s">
        <v>310</v>
      </c>
      <c r="G1799" s="134" t="s">
        <v>311</v>
      </c>
      <c r="H1799" s="135">
        <v>-785.4</v>
      </c>
      <c r="I1799" s="135">
        <v>-785.4</v>
      </c>
      <c r="J1799" s="135">
        <v>36.369999999999997</v>
      </c>
      <c r="K1799" t="str">
        <f>VLOOKUP(C1799,ResCat!$A$2:$B$268,2,FALSE)</f>
        <v>HMOLG</v>
      </c>
    </row>
    <row r="1800" spans="3:11" x14ac:dyDescent="0.25">
      <c r="C1800" s="134" t="s">
        <v>102</v>
      </c>
      <c r="D1800" s="134" t="s">
        <v>3</v>
      </c>
      <c r="E1800" s="134" t="s">
        <v>350</v>
      </c>
      <c r="F1800" s="134" t="s">
        <v>310</v>
      </c>
      <c r="G1800" s="134" t="s">
        <v>311</v>
      </c>
      <c r="H1800" s="135">
        <v>276.22999999999996</v>
      </c>
      <c r="I1800" s="135">
        <v>276.22999999999996</v>
      </c>
      <c r="J1800" s="135">
        <v>276.22999999999996</v>
      </c>
      <c r="K1800" t="str">
        <f>VLOOKUP(C1800,ResCat!$A$2:$B$268,2,FALSE)</f>
        <v>HMOLG</v>
      </c>
    </row>
    <row r="1801" spans="3:11" x14ac:dyDescent="0.25">
      <c r="C1801" s="134" t="s">
        <v>102</v>
      </c>
      <c r="D1801" s="134" t="s">
        <v>3</v>
      </c>
      <c r="E1801" s="134" t="s">
        <v>359</v>
      </c>
      <c r="F1801" s="134" t="s">
        <v>310</v>
      </c>
      <c r="G1801" s="134" t="s">
        <v>311</v>
      </c>
      <c r="H1801" s="135">
        <v>-117.26999999999998</v>
      </c>
      <c r="I1801" s="135">
        <v>-117.26999999999998</v>
      </c>
      <c r="J1801" s="135">
        <v>2454.19</v>
      </c>
      <c r="K1801" t="str">
        <f>VLOOKUP(C1801,ResCat!$A$2:$B$268,2,FALSE)</f>
        <v>HMOLG</v>
      </c>
    </row>
    <row r="1802" spans="3:11" x14ac:dyDescent="0.25">
      <c r="C1802" s="134" t="s">
        <v>102</v>
      </c>
      <c r="D1802" s="134" t="s">
        <v>3</v>
      </c>
      <c r="E1802" s="134" t="s">
        <v>354</v>
      </c>
      <c r="F1802" s="134" t="s">
        <v>310</v>
      </c>
      <c r="G1802" s="134" t="s">
        <v>311</v>
      </c>
      <c r="H1802" s="135">
        <v>67.09</v>
      </c>
      <c r="I1802" s="135">
        <v>67.09</v>
      </c>
      <c r="J1802" s="135">
        <v>149.31</v>
      </c>
      <c r="K1802" t="str">
        <f>VLOOKUP(C1802,ResCat!$A$2:$B$268,2,FALSE)</f>
        <v>HMOLG</v>
      </c>
    </row>
    <row r="1803" spans="3:11" x14ac:dyDescent="0.25">
      <c r="C1803" s="134" t="s">
        <v>102</v>
      </c>
      <c r="D1803" s="134" t="s">
        <v>3</v>
      </c>
      <c r="E1803" s="134" t="s">
        <v>366</v>
      </c>
      <c r="F1803" s="134" t="s">
        <v>310</v>
      </c>
      <c r="G1803" s="134" t="s">
        <v>311</v>
      </c>
      <c r="H1803" s="135">
        <v>640.88</v>
      </c>
      <c r="I1803" s="135">
        <v>640.88</v>
      </c>
      <c r="J1803" s="135">
        <v>640.4799999999999</v>
      </c>
      <c r="K1803" t="str">
        <f>VLOOKUP(C1803,ResCat!$A$2:$B$268,2,FALSE)</f>
        <v>HMOLG</v>
      </c>
    </row>
    <row r="1804" spans="3:11" x14ac:dyDescent="0.25">
      <c r="C1804" s="134" t="s">
        <v>102</v>
      </c>
      <c r="D1804" s="134" t="s">
        <v>3</v>
      </c>
      <c r="E1804" s="134" t="s">
        <v>337</v>
      </c>
      <c r="F1804" s="134" t="s">
        <v>310</v>
      </c>
      <c r="G1804" s="134" t="s">
        <v>311</v>
      </c>
      <c r="H1804" s="135">
        <v>1678.53</v>
      </c>
      <c r="I1804" s="135">
        <v>1678.53</v>
      </c>
      <c r="J1804" s="135">
        <v>1884.79</v>
      </c>
      <c r="K1804" t="str">
        <f>VLOOKUP(C1804,ResCat!$A$2:$B$268,2,FALSE)</f>
        <v>HMOLG</v>
      </c>
    </row>
    <row r="1805" spans="3:11" x14ac:dyDescent="0.25">
      <c r="C1805" s="134" t="s">
        <v>102</v>
      </c>
      <c r="D1805" s="134" t="s">
        <v>3</v>
      </c>
      <c r="E1805" s="134" t="s">
        <v>352</v>
      </c>
      <c r="F1805" s="134" t="s">
        <v>310</v>
      </c>
      <c r="G1805" s="134" t="s">
        <v>351</v>
      </c>
      <c r="H1805" s="135">
        <v>719.34</v>
      </c>
      <c r="I1805" s="135">
        <v>719.34</v>
      </c>
      <c r="J1805" s="135">
        <v>4495.3599999999997</v>
      </c>
      <c r="K1805" t="str">
        <f>VLOOKUP(C1805,ResCat!$A$2:$B$268,2,FALSE)</f>
        <v>HMOLG</v>
      </c>
    </row>
    <row r="1806" spans="3:11" x14ac:dyDescent="0.25">
      <c r="C1806" s="134" t="s">
        <v>102</v>
      </c>
      <c r="D1806" s="134" t="s">
        <v>3</v>
      </c>
      <c r="E1806" s="134" t="s">
        <v>347</v>
      </c>
      <c r="F1806" s="134" t="s">
        <v>310</v>
      </c>
      <c r="G1806" s="134" t="s">
        <v>360</v>
      </c>
      <c r="H1806" s="135">
        <v>465.52</v>
      </c>
      <c r="I1806" s="135">
        <v>495.99</v>
      </c>
      <c r="J1806" s="135">
        <v>910.44</v>
      </c>
      <c r="K1806" t="str">
        <f>VLOOKUP(C1806,ResCat!$A$2:$B$268,2,FALSE)</f>
        <v>HMOLG</v>
      </c>
    </row>
    <row r="1807" spans="3:11" x14ac:dyDescent="0.25">
      <c r="C1807" s="134" t="s">
        <v>102</v>
      </c>
      <c r="D1807" s="134" t="s">
        <v>3</v>
      </c>
      <c r="E1807" s="134" t="s">
        <v>361</v>
      </c>
      <c r="F1807" s="134" t="s">
        <v>310</v>
      </c>
      <c r="G1807" s="134" t="s">
        <v>355</v>
      </c>
      <c r="H1807" s="135">
        <v>1039.0900000000001</v>
      </c>
      <c r="I1807" s="135">
        <v>1039.0900000000001</v>
      </c>
      <c r="J1807" s="135">
        <v>3138.55</v>
      </c>
      <c r="K1807" t="str">
        <f>VLOOKUP(C1807,ResCat!$A$2:$B$268,2,FALSE)</f>
        <v>HMOLG</v>
      </c>
    </row>
    <row r="1808" spans="3:11" x14ac:dyDescent="0.25">
      <c r="C1808" s="134" t="s">
        <v>102</v>
      </c>
      <c r="D1808" s="134" t="s">
        <v>3</v>
      </c>
      <c r="E1808" s="134" t="s">
        <v>312</v>
      </c>
      <c r="F1808" s="134" t="s">
        <v>310</v>
      </c>
      <c r="G1808" s="134" t="s">
        <v>364</v>
      </c>
      <c r="H1808" s="135">
        <v>475.42</v>
      </c>
      <c r="I1808" s="135">
        <v>475.42</v>
      </c>
      <c r="J1808" s="135">
        <v>489.88</v>
      </c>
      <c r="K1808" t="str">
        <f>VLOOKUP(C1808,ResCat!$A$2:$B$268,2,FALSE)</f>
        <v>HMOLG</v>
      </c>
    </row>
    <row r="1809" spans="3:11" x14ac:dyDescent="0.25">
      <c r="C1809" s="134" t="s">
        <v>102</v>
      </c>
      <c r="D1809" s="134" t="s">
        <v>3</v>
      </c>
      <c r="E1809" s="134" t="s">
        <v>357</v>
      </c>
      <c r="F1809" s="134" t="s">
        <v>310</v>
      </c>
      <c r="G1809" s="134" t="s">
        <v>338</v>
      </c>
      <c r="H1809" s="135">
        <v>101.53</v>
      </c>
      <c r="I1809" s="135">
        <v>101.53</v>
      </c>
      <c r="J1809" s="135">
        <v>227.54</v>
      </c>
      <c r="K1809" t="str">
        <f>VLOOKUP(C1809,ResCat!$A$2:$B$268,2,FALSE)</f>
        <v>HMOLG</v>
      </c>
    </row>
    <row r="1810" spans="3:11" x14ac:dyDescent="0.25">
      <c r="C1810" s="134" t="s">
        <v>102</v>
      </c>
      <c r="D1810" s="134" t="s">
        <v>3</v>
      </c>
      <c r="E1810" s="134" t="s">
        <v>314</v>
      </c>
      <c r="F1810" s="134" t="s">
        <v>310</v>
      </c>
      <c r="G1810" s="134" t="s">
        <v>356</v>
      </c>
      <c r="H1810" s="135">
        <v>-1677.5400000000002</v>
      </c>
      <c r="I1810" s="135">
        <v>-1677.5400000000002</v>
      </c>
      <c r="J1810" s="135">
        <v>365.98</v>
      </c>
      <c r="K1810" t="str">
        <f>VLOOKUP(C1810,ResCat!$A$2:$B$268,2,FALSE)</f>
        <v>HMOLG</v>
      </c>
    </row>
    <row r="1811" spans="3:11" x14ac:dyDescent="0.25">
      <c r="C1811" s="134" t="s">
        <v>102</v>
      </c>
      <c r="D1811" s="134" t="s">
        <v>3</v>
      </c>
      <c r="E1811" s="134" t="s">
        <v>339</v>
      </c>
      <c r="F1811" s="134" t="s">
        <v>310</v>
      </c>
      <c r="G1811" s="134" t="s">
        <v>353</v>
      </c>
      <c r="H1811" s="135">
        <v>52.07</v>
      </c>
      <c r="I1811" s="135">
        <v>52.07</v>
      </c>
      <c r="J1811" s="135">
        <v>66.53</v>
      </c>
      <c r="K1811" t="str">
        <f>VLOOKUP(C1811,ResCat!$A$2:$B$268,2,FALSE)</f>
        <v>HMOLG</v>
      </c>
    </row>
    <row r="1812" spans="3:11" x14ac:dyDescent="0.25">
      <c r="C1812" s="134" t="s">
        <v>102</v>
      </c>
      <c r="D1812" s="134" t="s">
        <v>3</v>
      </c>
      <c r="E1812" s="134" t="s">
        <v>342</v>
      </c>
      <c r="F1812" s="134" t="s">
        <v>310</v>
      </c>
      <c r="G1812" s="134" t="s">
        <v>348</v>
      </c>
      <c r="H1812" s="135">
        <v>12.39</v>
      </c>
      <c r="I1812" s="135">
        <v>12.39</v>
      </c>
      <c r="J1812" s="135">
        <v>26.85</v>
      </c>
      <c r="K1812" t="str">
        <f>VLOOKUP(C1812,ResCat!$A$2:$B$268,2,FALSE)</f>
        <v>HMOLG</v>
      </c>
    </row>
    <row r="1813" spans="3:11" x14ac:dyDescent="0.25">
      <c r="C1813" s="134" t="s">
        <v>102</v>
      </c>
      <c r="D1813" s="134" t="s">
        <v>3</v>
      </c>
      <c r="E1813" s="134" t="s">
        <v>316</v>
      </c>
      <c r="F1813" s="134" t="s">
        <v>310</v>
      </c>
      <c r="G1813" s="134" t="s">
        <v>313</v>
      </c>
      <c r="H1813" s="135">
        <v>360.85</v>
      </c>
      <c r="I1813" s="135">
        <v>360.85</v>
      </c>
      <c r="J1813" s="135">
        <v>1131.6199999999999</v>
      </c>
      <c r="K1813" t="str">
        <f>VLOOKUP(C1813,ResCat!$A$2:$B$268,2,FALSE)</f>
        <v>HMOLG</v>
      </c>
    </row>
    <row r="1814" spans="3:11" x14ac:dyDescent="0.25">
      <c r="C1814" s="134" t="s">
        <v>102</v>
      </c>
      <c r="D1814" s="134" t="s">
        <v>3</v>
      </c>
      <c r="E1814" s="134" t="s">
        <v>318</v>
      </c>
      <c r="F1814" s="134" t="s">
        <v>310</v>
      </c>
      <c r="G1814" s="134" t="s">
        <v>358</v>
      </c>
      <c r="H1814" s="135">
        <v>-47.169999999999789</v>
      </c>
      <c r="I1814" s="135">
        <v>-47.169999999999789</v>
      </c>
      <c r="J1814" s="135">
        <v>-761.52999999999986</v>
      </c>
      <c r="K1814" t="str">
        <f>VLOOKUP(C1814,ResCat!$A$2:$B$268,2,FALSE)</f>
        <v>HMOLG</v>
      </c>
    </row>
    <row r="1815" spans="3:11" x14ac:dyDescent="0.25">
      <c r="C1815" s="134" t="s">
        <v>102</v>
      </c>
      <c r="D1815" s="134" t="s">
        <v>3</v>
      </c>
      <c r="E1815" s="134" t="s">
        <v>320</v>
      </c>
      <c r="F1815" s="134" t="s">
        <v>310</v>
      </c>
      <c r="G1815" s="134" t="s">
        <v>315</v>
      </c>
      <c r="H1815" s="135">
        <v>533.26</v>
      </c>
      <c r="I1815" s="135">
        <v>531.79</v>
      </c>
      <c r="J1815" s="135">
        <v>2156.23</v>
      </c>
      <c r="K1815" t="str">
        <f>VLOOKUP(C1815,ResCat!$A$2:$B$268,2,FALSE)</f>
        <v>HMOLG</v>
      </c>
    </row>
    <row r="1816" spans="3:11" x14ac:dyDescent="0.25">
      <c r="C1816" s="134" t="s">
        <v>102</v>
      </c>
      <c r="D1816" s="134" t="s">
        <v>3</v>
      </c>
      <c r="E1816" s="134" t="s">
        <v>322</v>
      </c>
      <c r="F1816" s="134" t="s">
        <v>310</v>
      </c>
      <c r="G1816" s="134" t="s">
        <v>341</v>
      </c>
      <c r="H1816" s="135">
        <v>-789.70999999999992</v>
      </c>
      <c r="I1816" s="135">
        <v>-1077.21</v>
      </c>
      <c r="J1816" s="135">
        <v>-901.99999999999989</v>
      </c>
      <c r="K1816" t="str">
        <f>VLOOKUP(C1816,ResCat!$A$2:$B$268,2,FALSE)</f>
        <v>HMOLG</v>
      </c>
    </row>
    <row r="1817" spans="3:11" x14ac:dyDescent="0.25">
      <c r="C1817" s="134" t="s">
        <v>102</v>
      </c>
      <c r="D1817" s="134" t="s">
        <v>3</v>
      </c>
      <c r="E1817" s="134" t="s">
        <v>324</v>
      </c>
      <c r="F1817" s="134" t="s">
        <v>310</v>
      </c>
      <c r="G1817" s="134" t="s">
        <v>340</v>
      </c>
      <c r="H1817" s="135">
        <v>-2469.04</v>
      </c>
      <c r="I1817" s="135">
        <v>-2995.17</v>
      </c>
      <c r="J1817" s="135">
        <v>-1750.9499999999998</v>
      </c>
      <c r="K1817" t="str">
        <f>VLOOKUP(C1817,ResCat!$A$2:$B$268,2,FALSE)</f>
        <v>HMOLG</v>
      </c>
    </row>
    <row r="1818" spans="3:11" x14ac:dyDescent="0.25">
      <c r="C1818" s="134" t="s">
        <v>102</v>
      </c>
      <c r="D1818" s="134" t="s">
        <v>3</v>
      </c>
      <c r="E1818" s="134" t="s">
        <v>326</v>
      </c>
      <c r="F1818" s="134" t="s">
        <v>310</v>
      </c>
      <c r="G1818" s="134" t="s">
        <v>317</v>
      </c>
      <c r="H1818" s="135">
        <v>6515.88</v>
      </c>
      <c r="I1818" s="135">
        <v>5826.1399999999985</v>
      </c>
      <c r="J1818" s="135">
        <v>7324.9000000000015</v>
      </c>
      <c r="K1818" t="str">
        <f>VLOOKUP(C1818,ResCat!$A$2:$B$268,2,FALSE)</f>
        <v>HMOLG</v>
      </c>
    </row>
    <row r="1819" spans="3:11" x14ac:dyDescent="0.25">
      <c r="C1819" s="134" t="s">
        <v>102</v>
      </c>
      <c r="D1819" s="134" t="s">
        <v>3</v>
      </c>
      <c r="E1819" s="134" t="s">
        <v>328</v>
      </c>
      <c r="F1819" s="134" t="s">
        <v>310</v>
      </c>
      <c r="G1819" s="134" t="s">
        <v>319</v>
      </c>
      <c r="H1819" s="135">
        <v>-1145.6499999999996</v>
      </c>
      <c r="I1819" s="135">
        <v>-1765.0800000000002</v>
      </c>
      <c r="J1819" s="135">
        <v>-1238.0800000000002</v>
      </c>
      <c r="K1819" t="str">
        <f>VLOOKUP(C1819,ResCat!$A$2:$B$268,2,FALSE)</f>
        <v>HMOLG</v>
      </c>
    </row>
    <row r="1820" spans="3:11" x14ac:dyDescent="0.25">
      <c r="C1820" s="134" t="s">
        <v>102</v>
      </c>
      <c r="D1820" s="134" t="s">
        <v>3</v>
      </c>
      <c r="E1820" s="134" t="s">
        <v>330</v>
      </c>
      <c r="F1820" s="134" t="s">
        <v>310</v>
      </c>
      <c r="G1820" s="134" t="s">
        <v>321</v>
      </c>
      <c r="H1820" s="135">
        <v>140.21000000000004</v>
      </c>
      <c r="I1820" s="135">
        <v>-604.54999999999995</v>
      </c>
      <c r="J1820" s="135">
        <v>543.36</v>
      </c>
      <c r="K1820" t="str">
        <f>VLOOKUP(C1820,ResCat!$A$2:$B$268,2,FALSE)</f>
        <v>HMOLG</v>
      </c>
    </row>
    <row r="1821" spans="3:11" x14ac:dyDescent="0.25">
      <c r="C1821" s="134" t="s">
        <v>102</v>
      </c>
      <c r="D1821" s="134" t="s">
        <v>3</v>
      </c>
      <c r="E1821" s="134" t="s">
        <v>332</v>
      </c>
      <c r="F1821" s="134" t="s">
        <v>310</v>
      </c>
      <c r="G1821" s="134" t="s">
        <v>323</v>
      </c>
      <c r="H1821" s="135">
        <v>-890.13</v>
      </c>
      <c r="I1821" s="135">
        <v>-1084.8599999999999</v>
      </c>
      <c r="J1821" s="135">
        <v>-409.30000000000018</v>
      </c>
      <c r="K1821" t="str">
        <f>VLOOKUP(C1821,ResCat!$A$2:$B$268,2,FALSE)</f>
        <v>HMOLG</v>
      </c>
    </row>
    <row r="1822" spans="3:11" x14ac:dyDescent="0.25">
      <c r="C1822" s="134" t="s">
        <v>102</v>
      </c>
      <c r="D1822" s="134" t="s">
        <v>3</v>
      </c>
      <c r="E1822" s="134" t="s">
        <v>335</v>
      </c>
      <c r="F1822" s="134" t="s">
        <v>310</v>
      </c>
      <c r="G1822" s="134" t="s">
        <v>325</v>
      </c>
      <c r="H1822" s="135">
        <v>7840.3099999999986</v>
      </c>
      <c r="I1822" s="135">
        <v>7845.3799999999992</v>
      </c>
      <c r="J1822" s="135">
        <v>5484.1399999999994</v>
      </c>
      <c r="K1822" t="str">
        <f>VLOOKUP(C1822,ResCat!$A$2:$B$268,2,FALSE)</f>
        <v>HMOLG</v>
      </c>
    </row>
    <row r="1823" spans="3:11" x14ac:dyDescent="0.25">
      <c r="C1823" s="134" t="s">
        <v>102</v>
      </c>
      <c r="D1823" s="134" t="s">
        <v>3</v>
      </c>
      <c r="E1823" s="134" t="s">
        <v>4</v>
      </c>
      <c r="F1823" s="134" t="s">
        <v>310</v>
      </c>
      <c r="G1823" s="134" t="s">
        <v>327</v>
      </c>
      <c r="H1823" s="135">
        <v>4941.8799999999983</v>
      </c>
      <c r="I1823" s="135">
        <v>4932.1799999999994</v>
      </c>
      <c r="J1823" s="135">
        <v>5135.9999999999991</v>
      </c>
      <c r="K1823" t="str">
        <f>VLOOKUP(C1823,ResCat!$A$2:$B$268,2,FALSE)</f>
        <v>HMOLG</v>
      </c>
    </row>
    <row r="1824" spans="3:11" x14ac:dyDescent="0.25">
      <c r="C1824" s="134" t="s">
        <v>102</v>
      </c>
      <c r="D1824" s="134" t="s">
        <v>3</v>
      </c>
      <c r="E1824" s="134" t="s">
        <v>511</v>
      </c>
      <c r="F1824" s="134" t="s">
        <v>310</v>
      </c>
      <c r="G1824" s="134" t="s">
        <v>329</v>
      </c>
      <c r="H1824" s="135">
        <v>7923.3</v>
      </c>
      <c r="I1824" s="135">
        <v>8804.2900000000009</v>
      </c>
      <c r="J1824" s="135">
        <v>13224.94</v>
      </c>
      <c r="K1824" t="str">
        <f>VLOOKUP(C1824,ResCat!$A$2:$B$268,2,FALSE)</f>
        <v>HMOLG</v>
      </c>
    </row>
    <row r="1825" spans="3:11" x14ac:dyDescent="0.25">
      <c r="C1825" s="134" t="s">
        <v>102</v>
      </c>
      <c r="D1825" s="134" t="s">
        <v>3</v>
      </c>
      <c r="E1825" s="134" t="s">
        <v>969</v>
      </c>
      <c r="F1825" s="134" t="s">
        <v>310</v>
      </c>
      <c r="G1825" s="134" t="s">
        <v>331</v>
      </c>
      <c r="H1825" s="135">
        <v>37559.099999999991</v>
      </c>
      <c r="I1825" s="135">
        <v>38469.479999999989</v>
      </c>
      <c r="J1825" s="135">
        <v>50228.369999999988</v>
      </c>
      <c r="K1825" t="str">
        <f>VLOOKUP(C1825,ResCat!$A$2:$B$268,2,FALSE)</f>
        <v>HMOLG</v>
      </c>
    </row>
    <row r="1826" spans="3:11" x14ac:dyDescent="0.25">
      <c r="C1826" s="134" t="s">
        <v>102</v>
      </c>
      <c r="D1826" s="134" t="s">
        <v>3</v>
      </c>
      <c r="E1826" s="134" t="s">
        <v>961</v>
      </c>
      <c r="F1826" s="134" t="s">
        <v>310</v>
      </c>
      <c r="G1826" s="134" t="s">
        <v>334</v>
      </c>
      <c r="H1826" s="135">
        <v>28489.049999999988</v>
      </c>
      <c r="I1826" s="135">
        <v>31312.73999999998</v>
      </c>
      <c r="J1826" s="135">
        <v>47345.039999999979</v>
      </c>
      <c r="K1826" t="str">
        <f>VLOOKUP(C1826,ResCat!$A$2:$B$268,2,FALSE)</f>
        <v>HMOLG</v>
      </c>
    </row>
    <row r="1827" spans="3:11" x14ac:dyDescent="0.25">
      <c r="C1827" s="134" t="s">
        <v>102</v>
      </c>
      <c r="D1827" s="134" t="s">
        <v>3</v>
      </c>
      <c r="E1827" s="134" t="s">
        <v>970</v>
      </c>
      <c r="F1827" s="134" t="s">
        <v>310</v>
      </c>
      <c r="G1827" s="134" t="s">
        <v>333</v>
      </c>
      <c r="H1827" s="135">
        <v>122203.27000000011</v>
      </c>
      <c r="I1827" s="135">
        <v>130617.6500000002</v>
      </c>
      <c r="J1827" s="135">
        <v>222613.99000000002</v>
      </c>
      <c r="K1827" t="str">
        <f>VLOOKUP(C1827,ResCat!$A$2:$B$268,2,FALSE)</f>
        <v>HMOLG</v>
      </c>
    </row>
    <row r="1828" spans="3:11" x14ac:dyDescent="0.25">
      <c r="C1828" s="134" t="s">
        <v>102</v>
      </c>
      <c r="D1828" s="134" t="s">
        <v>3</v>
      </c>
      <c r="E1828" s="134" t="s">
        <v>1023</v>
      </c>
      <c r="F1828" s="134" t="s">
        <v>310</v>
      </c>
      <c r="G1828" s="134" t="s">
        <v>308</v>
      </c>
      <c r="H1828" s="135">
        <v>134953.53000000003</v>
      </c>
      <c r="I1828" s="135">
        <v>148263.88000000006</v>
      </c>
      <c r="J1828" s="135">
        <v>278783.61000000004</v>
      </c>
      <c r="K1828" t="str">
        <f>VLOOKUP(C1828,ResCat!$A$2:$B$268,2,FALSE)</f>
        <v>HMOLG</v>
      </c>
    </row>
    <row r="1829" spans="3:11" x14ac:dyDescent="0.25">
      <c r="C1829" s="134" t="s">
        <v>102</v>
      </c>
      <c r="D1829" s="134" t="s">
        <v>0</v>
      </c>
      <c r="E1829" s="134" t="s">
        <v>367</v>
      </c>
      <c r="F1829" s="134" t="s">
        <v>310</v>
      </c>
      <c r="G1829" s="134" t="s">
        <v>311</v>
      </c>
      <c r="H1829" s="135">
        <v>-1557.01</v>
      </c>
      <c r="I1829" s="135">
        <v>-1557.01</v>
      </c>
      <c r="J1829" s="135">
        <v>0</v>
      </c>
      <c r="K1829" t="str">
        <f>VLOOKUP(C1829,ResCat!$A$2:$B$268,2,FALSE)</f>
        <v>HMOLG</v>
      </c>
    </row>
    <row r="1830" spans="3:11" x14ac:dyDescent="0.25">
      <c r="C1830" s="134" t="s">
        <v>102</v>
      </c>
      <c r="D1830" s="134" t="s">
        <v>0</v>
      </c>
      <c r="E1830" s="134" t="s">
        <v>1028</v>
      </c>
      <c r="F1830" s="134" t="s">
        <v>310</v>
      </c>
      <c r="G1830" s="134" t="s">
        <v>311</v>
      </c>
      <c r="H1830" s="135">
        <v>6736</v>
      </c>
      <c r="I1830" s="135">
        <v>7086</v>
      </c>
      <c r="J1830" s="135">
        <v>7086</v>
      </c>
      <c r="K1830" t="str">
        <f>VLOOKUP(C1830,ResCat!$A$2:$B$268,2,FALSE)</f>
        <v>HMOLG</v>
      </c>
    </row>
    <row r="1831" spans="3:11" x14ac:dyDescent="0.25">
      <c r="C1831" s="134" t="s">
        <v>102</v>
      </c>
      <c r="D1831" s="134" t="s">
        <v>0</v>
      </c>
      <c r="E1831" s="134" t="s">
        <v>354</v>
      </c>
      <c r="F1831" s="134" t="s">
        <v>310</v>
      </c>
      <c r="G1831" s="134" t="s">
        <v>311</v>
      </c>
      <c r="H1831" s="135">
        <v>200</v>
      </c>
      <c r="I1831" s="135">
        <v>0</v>
      </c>
      <c r="J1831" s="135">
        <v>0</v>
      </c>
      <c r="K1831" t="str">
        <f>VLOOKUP(C1831,ResCat!$A$2:$B$268,2,FALSE)</f>
        <v>HMOLG</v>
      </c>
    </row>
    <row r="1832" spans="3:11" x14ac:dyDescent="0.25">
      <c r="C1832" s="134" t="s">
        <v>102</v>
      </c>
      <c r="D1832" s="134" t="s">
        <v>0</v>
      </c>
      <c r="E1832" s="134" t="s">
        <v>337</v>
      </c>
      <c r="F1832" s="134" t="s">
        <v>310</v>
      </c>
      <c r="G1832" s="134" t="s">
        <v>311</v>
      </c>
      <c r="H1832" s="135">
        <v>249.95</v>
      </c>
      <c r="I1832" s="135">
        <v>0</v>
      </c>
      <c r="J1832" s="135">
        <v>0</v>
      </c>
      <c r="K1832" t="str">
        <f>VLOOKUP(C1832,ResCat!$A$2:$B$268,2,FALSE)</f>
        <v>HMOLG</v>
      </c>
    </row>
    <row r="1833" spans="3:11" x14ac:dyDescent="0.25">
      <c r="C1833" s="134" t="s">
        <v>102</v>
      </c>
      <c r="D1833" s="134" t="s">
        <v>0</v>
      </c>
      <c r="E1833" s="134" t="s">
        <v>361</v>
      </c>
      <c r="F1833" s="134" t="s">
        <v>310</v>
      </c>
      <c r="G1833" s="134" t="s">
        <v>355</v>
      </c>
      <c r="H1833" s="135">
        <v>20649.760000000002</v>
      </c>
      <c r="I1833" s="135">
        <v>21149.760000000002</v>
      </c>
      <c r="J1833" s="135">
        <v>21149.760000000002</v>
      </c>
      <c r="K1833" t="str">
        <f>VLOOKUP(C1833,ResCat!$A$2:$B$268,2,FALSE)</f>
        <v>HMOLG</v>
      </c>
    </row>
    <row r="1834" spans="3:11" x14ac:dyDescent="0.25">
      <c r="C1834" s="134" t="s">
        <v>102</v>
      </c>
      <c r="D1834" s="134" t="s">
        <v>0</v>
      </c>
      <c r="E1834" s="134" t="s">
        <v>312</v>
      </c>
      <c r="F1834" s="134" t="s">
        <v>310</v>
      </c>
      <c r="G1834" s="134" t="s">
        <v>364</v>
      </c>
      <c r="H1834" s="135">
        <v>5096.5599999999995</v>
      </c>
      <c r="I1834" s="135">
        <v>5196.5599999999995</v>
      </c>
      <c r="J1834" s="135">
        <v>67081.570000000007</v>
      </c>
      <c r="K1834" t="str">
        <f>VLOOKUP(C1834,ResCat!$A$2:$B$268,2,FALSE)</f>
        <v>HMOLG</v>
      </c>
    </row>
    <row r="1835" spans="3:11" x14ac:dyDescent="0.25">
      <c r="C1835" s="134" t="s">
        <v>102</v>
      </c>
      <c r="D1835" s="134" t="s">
        <v>0</v>
      </c>
      <c r="E1835" s="134" t="s">
        <v>314</v>
      </c>
      <c r="F1835" s="134" t="s">
        <v>310</v>
      </c>
      <c r="G1835" s="134" t="s">
        <v>356</v>
      </c>
      <c r="H1835" s="135">
        <v>-1523.06</v>
      </c>
      <c r="I1835" s="135">
        <v>-1523.06</v>
      </c>
      <c r="J1835" s="135">
        <v>17744.2</v>
      </c>
      <c r="K1835" t="str">
        <f>VLOOKUP(C1835,ResCat!$A$2:$B$268,2,FALSE)</f>
        <v>HMOLG</v>
      </c>
    </row>
    <row r="1836" spans="3:11" x14ac:dyDescent="0.25">
      <c r="C1836" s="134" t="s">
        <v>102</v>
      </c>
      <c r="D1836" s="134" t="s">
        <v>0</v>
      </c>
      <c r="E1836" s="134" t="s">
        <v>339</v>
      </c>
      <c r="F1836" s="134" t="s">
        <v>310</v>
      </c>
      <c r="G1836" s="134" t="s">
        <v>353</v>
      </c>
      <c r="H1836" s="135">
        <v>9534.2800000000007</v>
      </c>
      <c r="I1836" s="135">
        <v>10237.85</v>
      </c>
      <c r="J1836" s="135">
        <v>10237.85</v>
      </c>
      <c r="K1836" t="str">
        <f>VLOOKUP(C1836,ResCat!$A$2:$B$268,2,FALSE)</f>
        <v>HMOLG</v>
      </c>
    </row>
    <row r="1837" spans="3:11" x14ac:dyDescent="0.25">
      <c r="C1837" s="134" t="s">
        <v>102</v>
      </c>
      <c r="D1837" s="134" t="s">
        <v>0</v>
      </c>
      <c r="E1837" s="134" t="s">
        <v>316</v>
      </c>
      <c r="F1837" s="134" t="s">
        <v>310</v>
      </c>
      <c r="G1837" s="134" t="s">
        <v>313</v>
      </c>
      <c r="H1837" s="135">
        <v>-52882.03</v>
      </c>
      <c r="I1837" s="135">
        <v>-52882.03</v>
      </c>
      <c r="J1837" s="135">
        <v>0</v>
      </c>
      <c r="K1837" t="str">
        <f>VLOOKUP(C1837,ResCat!$A$2:$B$268,2,FALSE)</f>
        <v>HMOLG</v>
      </c>
    </row>
    <row r="1838" spans="3:11" x14ac:dyDescent="0.25">
      <c r="C1838" s="134" t="s">
        <v>102</v>
      </c>
      <c r="D1838" s="134" t="s">
        <v>0</v>
      </c>
      <c r="E1838" s="134" t="s">
        <v>318</v>
      </c>
      <c r="F1838" s="134" t="s">
        <v>310</v>
      </c>
      <c r="G1838" s="134" t="s">
        <v>358</v>
      </c>
      <c r="H1838" s="135">
        <v>2693.63</v>
      </c>
      <c r="I1838" s="135">
        <v>2943.63</v>
      </c>
      <c r="J1838" s="135">
        <v>4811.24</v>
      </c>
      <c r="K1838" t="str">
        <f>VLOOKUP(C1838,ResCat!$A$2:$B$268,2,FALSE)</f>
        <v>HMOLG</v>
      </c>
    </row>
    <row r="1839" spans="3:11" x14ac:dyDescent="0.25">
      <c r="C1839" s="134" t="s">
        <v>102</v>
      </c>
      <c r="D1839" s="134" t="s">
        <v>0</v>
      </c>
      <c r="E1839" s="134" t="s">
        <v>320</v>
      </c>
      <c r="F1839" s="134" t="s">
        <v>310</v>
      </c>
      <c r="G1839" s="134" t="s">
        <v>315</v>
      </c>
      <c r="H1839" s="135">
        <v>-6666.5</v>
      </c>
      <c r="I1839" s="135">
        <v>-8234</v>
      </c>
      <c r="J1839" s="135">
        <v>-11556.16</v>
      </c>
      <c r="K1839" t="str">
        <f>VLOOKUP(C1839,ResCat!$A$2:$B$268,2,FALSE)</f>
        <v>HMOLG</v>
      </c>
    </row>
    <row r="1840" spans="3:11" x14ac:dyDescent="0.25">
      <c r="C1840" s="134" t="s">
        <v>102</v>
      </c>
      <c r="D1840" s="134" t="s">
        <v>0</v>
      </c>
      <c r="E1840" s="134" t="s">
        <v>322</v>
      </c>
      <c r="F1840" s="134" t="s">
        <v>310</v>
      </c>
      <c r="G1840" s="134" t="s">
        <v>341</v>
      </c>
      <c r="H1840" s="135">
        <v>-3704.4799999999987</v>
      </c>
      <c r="I1840" s="135">
        <v>-5494.439999999996</v>
      </c>
      <c r="J1840" s="135">
        <v>-8165.3999999999951</v>
      </c>
      <c r="K1840" t="str">
        <f>VLOOKUP(C1840,ResCat!$A$2:$B$268,2,FALSE)</f>
        <v>HMOLG</v>
      </c>
    </row>
    <row r="1841" spans="3:11" x14ac:dyDescent="0.25">
      <c r="C1841" s="134" t="s">
        <v>102</v>
      </c>
      <c r="D1841" s="134" t="s">
        <v>0</v>
      </c>
      <c r="E1841" s="134" t="s">
        <v>324</v>
      </c>
      <c r="F1841" s="134" t="s">
        <v>310</v>
      </c>
      <c r="G1841" s="134" t="s">
        <v>340</v>
      </c>
      <c r="H1841" s="135">
        <v>34982.17</v>
      </c>
      <c r="I1841" s="135">
        <v>16286.170000000002</v>
      </c>
      <c r="J1841" s="135">
        <v>-48696.899999999994</v>
      </c>
      <c r="K1841" t="str">
        <f>VLOOKUP(C1841,ResCat!$A$2:$B$268,2,FALSE)</f>
        <v>HMOLG</v>
      </c>
    </row>
    <row r="1842" spans="3:11" x14ac:dyDescent="0.25">
      <c r="C1842" s="134" t="s">
        <v>102</v>
      </c>
      <c r="D1842" s="134" t="s">
        <v>0</v>
      </c>
      <c r="E1842" s="134" t="s">
        <v>326</v>
      </c>
      <c r="F1842" s="134" t="s">
        <v>310</v>
      </c>
      <c r="G1842" s="134" t="s">
        <v>317</v>
      </c>
      <c r="H1842" s="135">
        <v>51733.31</v>
      </c>
      <c r="I1842" s="135">
        <v>51733.31</v>
      </c>
      <c r="J1842" s="135">
        <v>53951.31</v>
      </c>
      <c r="K1842" t="str">
        <f>VLOOKUP(C1842,ResCat!$A$2:$B$268,2,FALSE)</f>
        <v>HMOLG</v>
      </c>
    </row>
    <row r="1843" spans="3:11" x14ac:dyDescent="0.25">
      <c r="C1843" s="134" t="s">
        <v>102</v>
      </c>
      <c r="D1843" s="134" t="s">
        <v>0</v>
      </c>
      <c r="E1843" s="134" t="s">
        <v>332</v>
      </c>
      <c r="F1843" s="134" t="s">
        <v>310</v>
      </c>
      <c r="G1843" s="134" t="s">
        <v>323</v>
      </c>
      <c r="H1843" s="135">
        <v>-16366.470000000001</v>
      </c>
      <c r="I1843" s="135">
        <v>-16254.600000000006</v>
      </c>
      <c r="J1843" s="135">
        <v>239880.85</v>
      </c>
      <c r="K1843" t="str">
        <f>VLOOKUP(C1843,ResCat!$A$2:$B$268,2,FALSE)</f>
        <v>HMOLG</v>
      </c>
    </row>
    <row r="1844" spans="3:11" x14ac:dyDescent="0.25">
      <c r="C1844" s="134" t="s">
        <v>102</v>
      </c>
      <c r="D1844" s="134" t="s">
        <v>0</v>
      </c>
      <c r="E1844" s="134" t="s">
        <v>335</v>
      </c>
      <c r="F1844" s="134" t="s">
        <v>310</v>
      </c>
      <c r="G1844" s="134" t="s">
        <v>325</v>
      </c>
      <c r="H1844" s="135">
        <v>662</v>
      </c>
      <c r="I1844" s="135">
        <v>662</v>
      </c>
      <c r="J1844" s="135">
        <v>3654</v>
      </c>
      <c r="K1844" t="str">
        <f>VLOOKUP(C1844,ResCat!$A$2:$B$268,2,FALSE)</f>
        <v>HMOLG</v>
      </c>
    </row>
    <row r="1845" spans="3:11" x14ac:dyDescent="0.25">
      <c r="C1845" s="134" t="s">
        <v>102</v>
      </c>
      <c r="D1845" s="134" t="s">
        <v>0</v>
      </c>
      <c r="E1845" s="134" t="s">
        <v>4</v>
      </c>
      <c r="F1845" s="134" t="s">
        <v>310</v>
      </c>
      <c r="G1845" s="134" t="s">
        <v>327</v>
      </c>
      <c r="H1845" s="135">
        <v>74889</v>
      </c>
      <c r="I1845" s="135">
        <v>75139</v>
      </c>
      <c r="J1845" s="135">
        <v>110164.81</v>
      </c>
      <c r="K1845" t="str">
        <f>VLOOKUP(C1845,ResCat!$A$2:$B$268,2,FALSE)</f>
        <v>HMOLG</v>
      </c>
    </row>
    <row r="1846" spans="3:11" x14ac:dyDescent="0.25">
      <c r="C1846" s="134" t="s">
        <v>102</v>
      </c>
      <c r="D1846" s="134" t="s">
        <v>0</v>
      </c>
      <c r="E1846" s="134" t="s">
        <v>511</v>
      </c>
      <c r="F1846" s="134" t="s">
        <v>310</v>
      </c>
      <c r="G1846" s="134" t="s">
        <v>329</v>
      </c>
      <c r="H1846" s="135">
        <v>559261.61</v>
      </c>
      <c r="I1846" s="135">
        <v>559761.61</v>
      </c>
      <c r="J1846" s="135">
        <v>1133948.6399999999</v>
      </c>
      <c r="K1846" t="str">
        <f>VLOOKUP(C1846,ResCat!$A$2:$B$268,2,FALSE)</f>
        <v>HMOLG</v>
      </c>
    </row>
    <row r="1847" spans="3:11" x14ac:dyDescent="0.25">
      <c r="C1847" s="134" t="s">
        <v>102</v>
      </c>
      <c r="D1847" s="134" t="s">
        <v>0</v>
      </c>
      <c r="E1847" s="134" t="s">
        <v>969</v>
      </c>
      <c r="F1847" s="134" t="s">
        <v>310</v>
      </c>
      <c r="G1847" s="134" t="s">
        <v>331</v>
      </c>
      <c r="H1847" s="135">
        <v>343869.38000000012</v>
      </c>
      <c r="I1847" s="135">
        <v>529038.31000000006</v>
      </c>
      <c r="J1847" s="135">
        <v>1228795.8599999999</v>
      </c>
      <c r="K1847" t="str">
        <f>VLOOKUP(C1847,ResCat!$A$2:$B$268,2,FALSE)</f>
        <v>HMOLG</v>
      </c>
    </row>
    <row r="1848" spans="3:11" x14ac:dyDescent="0.25">
      <c r="C1848" s="134" t="s">
        <v>102</v>
      </c>
      <c r="D1848" s="134" t="s">
        <v>0</v>
      </c>
      <c r="E1848" s="134" t="s">
        <v>961</v>
      </c>
      <c r="F1848" s="134" t="s">
        <v>310</v>
      </c>
      <c r="G1848" s="134" t="s">
        <v>334</v>
      </c>
      <c r="H1848" s="135">
        <v>979743.71</v>
      </c>
      <c r="I1848" s="135">
        <v>982356.05</v>
      </c>
      <c r="J1848" s="135">
        <v>3190595.2</v>
      </c>
      <c r="K1848" t="str">
        <f>VLOOKUP(C1848,ResCat!$A$2:$B$268,2,FALSE)</f>
        <v>HMOLG</v>
      </c>
    </row>
    <row r="1849" spans="3:11" x14ac:dyDescent="0.25">
      <c r="C1849" s="134" t="s">
        <v>102</v>
      </c>
      <c r="D1849" s="134" t="s">
        <v>0</v>
      </c>
      <c r="E1849" s="134" t="s">
        <v>970</v>
      </c>
      <c r="F1849" s="134" t="s">
        <v>310</v>
      </c>
      <c r="G1849" s="134" t="s">
        <v>333</v>
      </c>
      <c r="H1849" s="135">
        <v>1301640.9400000016</v>
      </c>
      <c r="I1849" s="135">
        <v>1341488.0600000015</v>
      </c>
      <c r="J1849" s="135">
        <v>4737444.6399999997</v>
      </c>
      <c r="K1849" t="str">
        <f>VLOOKUP(C1849,ResCat!$A$2:$B$268,2,FALSE)</f>
        <v>HMOLG</v>
      </c>
    </row>
    <row r="1850" spans="3:11" x14ac:dyDescent="0.25">
      <c r="C1850" s="134" t="s">
        <v>102</v>
      </c>
      <c r="D1850" s="134" t="s">
        <v>0</v>
      </c>
      <c r="E1850" s="134" t="s">
        <v>1023</v>
      </c>
      <c r="F1850" s="134" t="s">
        <v>310</v>
      </c>
      <c r="G1850" s="134" t="s">
        <v>308</v>
      </c>
      <c r="H1850" s="135">
        <v>735621.34000000008</v>
      </c>
      <c r="I1850" s="135">
        <v>776856.76</v>
      </c>
      <c r="J1850" s="135">
        <v>2572459.67</v>
      </c>
      <c r="K1850" t="str">
        <f>VLOOKUP(C1850,ResCat!$A$2:$B$268,2,FALSE)</f>
        <v>HMOLG</v>
      </c>
    </row>
    <row r="1851" spans="3:11" x14ac:dyDescent="0.25">
      <c r="C1851" s="134" t="s">
        <v>102</v>
      </c>
      <c r="D1851" s="134" t="s">
        <v>2</v>
      </c>
      <c r="E1851" s="134" t="s">
        <v>309</v>
      </c>
      <c r="F1851" s="134" t="s">
        <v>310</v>
      </c>
      <c r="G1851" s="134" t="s">
        <v>311</v>
      </c>
      <c r="H1851" s="135">
        <v>68.349999999999994</v>
      </c>
      <c r="I1851" s="135">
        <v>68.349999999999994</v>
      </c>
      <c r="J1851" s="135">
        <v>68.349999999999994</v>
      </c>
      <c r="K1851" t="str">
        <f>VLOOKUP(C1851,ResCat!$A$2:$B$268,2,FALSE)</f>
        <v>HMOLG</v>
      </c>
    </row>
    <row r="1852" spans="3:11" x14ac:dyDescent="0.25">
      <c r="C1852" s="134" t="s">
        <v>102</v>
      </c>
      <c r="D1852" s="134" t="s">
        <v>2</v>
      </c>
      <c r="E1852" s="134" t="s">
        <v>1026</v>
      </c>
      <c r="F1852" s="134" t="s">
        <v>310</v>
      </c>
      <c r="G1852" s="134" t="s">
        <v>311</v>
      </c>
      <c r="H1852" s="135">
        <v>402.91999999999996</v>
      </c>
      <c r="I1852" s="135">
        <v>432.91999999999996</v>
      </c>
      <c r="J1852" s="135">
        <v>432.91999999999996</v>
      </c>
      <c r="K1852" t="str">
        <f>VLOOKUP(C1852,ResCat!$A$2:$B$268,2,FALSE)</f>
        <v>HMOLG</v>
      </c>
    </row>
    <row r="1853" spans="3:11" x14ac:dyDescent="0.25">
      <c r="C1853" s="134" t="s">
        <v>102</v>
      </c>
      <c r="D1853" s="134" t="s">
        <v>2</v>
      </c>
      <c r="E1853" s="134" t="s">
        <v>362</v>
      </c>
      <c r="F1853" s="134" t="s">
        <v>310</v>
      </c>
      <c r="G1853" s="134" t="s">
        <v>311</v>
      </c>
      <c r="H1853" s="135">
        <v>705.3</v>
      </c>
      <c r="I1853" s="135">
        <v>720.3</v>
      </c>
      <c r="J1853" s="135">
        <v>868.01</v>
      </c>
      <c r="K1853" t="str">
        <f>VLOOKUP(C1853,ResCat!$A$2:$B$268,2,FALSE)</f>
        <v>HMOLG</v>
      </c>
    </row>
    <row r="1854" spans="3:11" x14ac:dyDescent="0.25">
      <c r="C1854" s="134" t="s">
        <v>102</v>
      </c>
      <c r="D1854" s="134" t="s">
        <v>2</v>
      </c>
      <c r="E1854" s="134" t="s">
        <v>1027</v>
      </c>
      <c r="F1854" s="134" t="s">
        <v>310</v>
      </c>
      <c r="G1854" s="134" t="s">
        <v>311</v>
      </c>
      <c r="H1854" s="135">
        <v>67.67</v>
      </c>
      <c r="I1854" s="135">
        <v>67.67</v>
      </c>
      <c r="J1854" s="135">
        <v>67.67</v>
      </c>
      <c r="K1854" t="str">
        <f>VLOOKUP(C1854,ResCat!$A$2:$B$268,2,FALSE)</f>
        <v>HMOLG</v>
      </c>
    </row>
    <row r="1855" spans="3:11" x14ac:dyDescent="0.25">
      <c r="C1855" s="134" t="s">
        <v>102</v>
      </c>
      <c r="D1855" s="134" t="s">
        <v>2</v>
      </c>
      <c r="E1855" s="134" t="s">
        <v>1028</v>
      </c>
      <c r="F1855" s="134" t="s">
        <v>310</v>
      </c>
      <c r="G1855" s="134" t="s">
        <v>311</v>
      </c>
      <c r="H1855" s="135">
        <v>1794.2599999999998</v>
      </c>
      <c r="I1855" s="135">
        <v>1794.2599999999998</v>
      </c>
      <c r="J1855" s="135">
        <v>2081.9299999999994</v>
      </c>
      <c r="K1855" t="str">
        <f>VLOOKUP(C1855,ResCat!$A$2:$B$268,2,FALSE)</f>
        <v>HMOLG</v>
      </c>
    </row>
    <row r="1856" spans="3:11" x14ac:dyDescent="0.25">
      <c r="C1856" s="134" t="s">
        <v>102</v>
      </c>
      <c r="D1856" s="134" t="s">
        <v>2</v>
      </c>
      <c r="E1856" s="134" t="s">
        <v>363</v>
      </c>
      <c r="F1856" s="134" t="s">
        <v>310</v>
      </c>
      <c r="G1856" s="134" t="s">
        <v>311</v>
      </c>
      <c r="H1856" s="135">
        <v>239.68</v>
      </c>
      <c r="I1856" s="135">
        <v>254.68</v>
      </c>
      <c r="J1856" s="135">
        <v>351.51</v>
      </c>
      <c r="K1856" t="str">
        <f>VLOOKUP(C1856,ResCat!$A$2:$B$268,2,FALSE)</f>
        <v>HMOLG</v>
      </c>
    </row>
    <row r="1857" spans="3:11" x14ac:dyDescent="0.25">
      <c r="C1857" s="134" t="s">
        <v>102</v>
      </c>
      <c r="D1857" s="134" t="s">
        <v>2</v>
      </c>
      <c r="E1857" s="134" t="s">
        <v>1029</v>
      </c>
      <c r="F1857" s="134" t="s">
        <v>310</v>
      </c>
      <c r="G1857" s="134" t="s">
        <v>311</v>
      </c>
      <c r="H1857" s="135">
        <v>361.11999999999995</v>
      </c>
      <c r="I1857" s="135">
        <v>440.4</v>
      </c>
      <c r="J1857" s="135">
        <v>530.93000000000006</v>
      </c>
      <c r="K1857" t="str">
        <f>VLOOKUP(C1857,ResCat!$A$2:$B$268,2,FALSE)</f>
        <v>HMOLG</v>
      </c>
    </row>
    <row r="1858" spans="3:11" x14ac:dyDescent="0.25">
      <c r="C1858" s="134" t="s">
        <v>102</v>
      </c>
      <c r="D1858" s="134" t="s">
        <v>2</v>
      </c>
      <c r="E1858" s="134" t="s">
        <v>349</v>
      </c>
      <c r="F1858" s="134" t="s">
        <v>310</v>
      </c>
      <c r="G1858" s="134" t="s">
        <v>311</v>
      </c>
      <c r="H1858" s="135">
        <v>387.70000000000005</v>
      </c>
      <c r="I1858" s="135">
        <v>387.70000000000005</v>
      </c>
      <c r="J1858" s="135">
        <v>580.87</v>
      </c>
      <c r="K1858" t="str">
        <f>VLOOKUP(C1858,ResCat!$A$2:$B$268,2,FALSE)</f>
        <v>HMOLG</v>
      </c>
    </row>
    <row r="1859" spans="3:11" x14ac:dyDescent="0.25">
      <c r="C1859" s="134" t="s">
        <v>102</v>
      </c>
      <c r="D1859" s="134" t="s">
        <v>2</v>
      </c>
      <c r="E1859" s="134" t="s">
        <v>350</v>
      </c>
      <c r="F1859" s="134" t="s">
        <v>310</v>
      </c>
      <c r="G1859" s="134" t="s">
        <v>311</v>
      </c>
      <c r="H1859" s="135">
        <v>1606.9799999999998</v>
      </c>
      <c r="I1859" s="135">
        <v>1636.9799999999998</v>
      </c>
      <c r="J1859" s="135">
        <v>4132.2700000000004</v>
      </c>
      <c r="K1859" t="str">
        <f>VLOOKUP(C1859,ResCat!$A$2:$B$268,2,FALSE)</f>
        <v>HMOLG</v>
      </c>
    </row>
    <row r="1860" spans="3:11" x14ac:dyDescent="0.25">
      <c r="C1860" s="134" t="s">
        <v>102</v>
      </c>
      <c r="D1860" s="134" t="s">
        <v>2</v>
      </c>
      <c r="E1860" s="134" t="s">
        <v>359</v>
      </c>
      <c r="F1860" s="134" t="s">
        <v>310</v>
      </c>
      <c r="G1860" s="134" t="s">
        <v>311</v>
      </c>
      <c r="H1860" s="135">
        <v>295.36</v>
      </c>
      <c r="I1860" s="135">
        <v>275.35999999999996</v>
      </c>
      <c r="J1860" s="135">
        <v>913.17</v>
      </c>
      <c r="K1860" t="str">
        <f>VLOOKUP(C1860,ResCat!$A$2:$B$268,2,FALSE)</f>
        <v>HMOLG</v>
      </c>
    </row>
    <row r="1861" spans="3:11" x14ac:dyDescent="0.25">
      <c r="C1861" s="134" t="s">
        <v>102</v>
      </c>
      <c r="D1861" s="134" t="s">
        <v>2</v>
      </c>
      <c r="E1861" s="134" t="s">
        <v>354</v>
      </c>
      <c r="F1861" s="134" t="s">
        <v>310</v>
      </c>
      <c r="G1861" s="134" t="s">
        <v>311</v>
      </c>
      <c r="H1861" s="135">
        <v>292.90000000000003</v>
      </c>
      <c r="I1861" s="135">
        <v>327.9</v>
      </c>
      <c r="J1861" s="135">
        <v>570.24</v>
      </c>
      <c r="K1861" t="str">
        <f>VLOOKUP(C1861,ResCat!$A$2:$B$268,2,FALSE)</f>
        <v>HMOLG</v>
      </c>
    </row>
    <row r="1862" spans="3:11" x14ac:dyDescent="0.25">
      <c r="C1862" s="134" t="s">
        <v>102</v>
      </c>
      <c r="D1862" s="134" t="s">
        <v>2</v>
      </c>
      <c r="E1862" s="134" t="s">
        <v>366</v>
      </c>
      <c r="F1862" s="134" t="s">
        <v>310</v>
      </c>
      <c r="G1862" s="134" t="s">
        <v>311</v>
      </c>
      <c r="H1862" s="135">
        <v>768.73</v>
      </c>
      <c r="I1862" s="135">
        <v>823.73</v>
      </c>
      <c r="J1862" s="135">
        <v>139.36999999999989</v>
      </c>
      <c r="K1862" t="str">
        <f>VLOOKUP(C1862,ResCat!$A$2:$B$268,2,FALSE)</f>
        <v>HMOLG</v>
      </c>
    </row>
    <row r="1863" spans="3:11" x14ac:dyDescent="0.25">
      <c r="C1863" s="134" t="s">
        <v>102</v>
      </c>
      <c r="D1863" s="134" t="s">
        <v>2</v>
      </c>
      <c r="E1863" s="134" t="s">
        <v>337</v>
      </c>
      <c r="F1863" s="134" t="s">
        <v>310</v>
      </c>
      <c r="G1863" s="134" t="s">
        <v>311</v>
      </c>
      <c r="H1863" s="135">
        <v>1944.5300000000002</v>
      </c>
      <c r="I1863" s="135">
        <v>1934.5300000000002</v>
      </c>
      <c r="J1863" s="135">
        <v>5330.6</v>
      </c>
      <c r="K1863" t="str">
        <f>VLOOKUP(C1863,ResCat!$A$2:$B$268,2,FALSE)</f>
        <v>HMOLG</v>
      </c>
    </row>
    <row r="1864" spans="3:11" x14ac:dyDescent="0.25">
      <c r="C1864" s="134" t="s">
        <v>102</v>
      </c>
      <c r="D1864" s="134" t="s">
        <v>2</v>
      </c>
      <c r="E1864" s="134" t="s">
        <v>352</v>
      </c>
      <c r="F1864" s="134" t="s">
        <v>310</v>
      </c>
      <c r="G1864" s="134" t="s">
        <v>351</v>
      </c>
      <c r="H1864" s="135">
        <v>4374.6399999999994</v>
      </c>
      <c r="I1864" s="135">
        <v>4409.6399999999994</v>
      </c>
      <c r="J1864" s="135">
        <v>10688.27</v>
      </c>
      <c r="K1864" t="str">
        <f>VLOOKUP(C1864,ResCat!$A$2:$B$268,2,FALSE)</f>
        <v>HMOLG</v>
      </c>
    </row>
    <row r="1865" spans="3:11" x14ac:dyDescent="0.25">
      <c r="C1865" s="134" t="s">
        <v>102</v>
      </c>
      <c r="D1865" s="134" t="s">
        <v>2</v>
      </c>
      <c r="E1865" s="134" t="s">
        <v>347</v>
      </c>
      <c r="F1865" s="134" t="s">
        <v>310</v>
      </c>
      <c r="G1865" s="134" t="s">
        <v>360</v>
      </c>
      <c r="H1865" s="135">
        <v>1841.72</v>
      </c>
      <c r="I1865" s="135">
        <v>1916.72</v>
      </c>
      <c r="J1865" s="135">
        <v>4280.43</v>
      </c>
      <c r="K1865" t="str">
        <f>VLOOKUP(C1865,ResCat!$A$2:$B$268,2,FALSE)</f>
        <v>HMOLG</v>
      </c>
    </row>
    <row r="1866" spans="3:11" x14ac:dyDescent="0.25">
      <c r="C1866" s="134" t="s">
        <v>102</v>
      </c>
      <c r="D1866" s="134" t="s">
        <v>2</v>
      </c>
      <c r="E1866" s="134" t="s">
        <v>361</v>
      </c>
      <c r="F1866" s="134" t="s">
        <v>310</v>
      </c>
      <c r="G1866" s="134" t="s">
        <v>355</v>
      </c>
      <c r="H1866" s="135">
        <v>1686.3600000000001</v>
      </c>
      <c r="I1866" s="135">
        <v>1735.88</v>
      </c>
      <c r="J1866" s="135">
        <v>4789.4399999999996</v>
      </c>
      <c r="K1866" t="str">
        <f>VLOOKUP(C1866,ResCat!$A$2:$B$268,2,FALSE)</f>
        <v>HMOLG</v>
      </c>
    </row>
    <row r="1867" spans="3:11" x14ac:dyDescent="0.25">
      <c r="C1867" s="134" t="s">
        <v>102</v>
      </c>
      <c r="D1867" s="134" t="s">
        <v>2</v>
      </c>
      <c r="E1867" s="134" t="s">
        <v>312</v>
      </c>
      <c r="F1867" s="134" t="s">
        <v>310</v>
      </c>
      <c r="G1867" s="134" t="s">
        <v>364</v>
      </c>
      <c r="H1867" s="135">
        <v>-2062.2400000000002</v>
      </c>
      <c r="I1867" s="135">
        <v>-2012.24</v>
      </c>
      <c r="J1867" s="135">
        <v>-1045.3900000000003</v>
      </c>
      <c r="K1867" t="str">
        <f>VLOOKUP(C1867,ResCat!$A$2:$B$268,2,FALSE)</f>
        <v>HMOLG</v>
      </c>
    </row>
    <row r="1868" spans="3:11" x14ac:dyDescent="0.25">
      <c r="C1868" s="134" t="s">
        <v>102</v>
      </c>
      <c r="D1868" s="134" t="s">
        <v>2</v>
      </c>
      <c r="E1868" s="134" t="s">
        <v>357</v>
      </c>
      <c r="F1868" s="134" t="s">
        <v>310</v>
      </c>
      <c r="G1868" s="134" t="s">
        <v>338</v>
      </c>
      <c r="H1868" s="135">
        <v>-3110.2699999999995</v>
      </c>
      <c r="I1868" s="135">
        <v>-3080.7499999999995</v>
      </c>
      <c r="J1868" s="135">
        <v>-16964.259999999998</v>
      </c>
      <c r="K1868" t="str">
        <f>VLOOKUP(C1868,ResCat!$A$2:$B$268,2,FALSE)</f>
        <v>HMOLG</v>
      </c>
    </row>
    <row r="1869" spans="3:11" x14ac:dyDescent="0.25">
      <c r="C1869" s="134" t="s">
        <v>102</v>
      </c>
      <c r="D1869" s="134" t="s">
        <v>2</v>
      </c>
      <c r="E1869" s="134" t="s">
        <v>314</v>
      </c>
      <c r="F1869" s="134" t="s">
        <v>310</v>
      </c>
      <c r="G1869" s="134" t="s">
        <v>356</v>
      </c>
      <c r="H1869" s="135">
        <v>1780.4899999999998</v>
      </c>
      <c r="I1869" s="135">
        <v>1800.4899999999998</v>
      </c>
      <c r="J1869" s="135">
        <v>4760.88</v>
      </c>
      <c r="K1869" t="str">
        <f>VLOOKUP(C1869,ResCat!$A$2:$B$268,2,FALSE)</f>
        <v>HMOLG</v>
      </c>
    </row>
    <row r="1870" spans="3:11" x14ac:dyDescent="0.25">
      <c r="C1870" s="134" t="s">
        <v>102</v>
      </c>
      <c r="D1870" s="134" t="s">
        <v>2</v>
      </c>
      <c r="E1870" s="134" t="s">
        <v>339</v>
      </c>
      <c r="F1870" s="134" t="s">
        <v>310</v>
      </c>
      <c r="G1870" s="134" t="s">
        <v>353</v>
      </c>
      <c r="H1870" s="135">
        <v>-2799.29</v>
      </c>
      <c r="I1870" s="135">
        <v>-2753.19</v>
      </c>
      <c r="J1870" s="135">
        <v>-5812.4399999999987</v>
      </c>
      <c r="K1870" t="str">
        <f>VLOOKUP(C1870,ResCat!$A$2:$B$268,2,FALSE)</f>
        <v>HMOLG</v>
      </c>
    </row>
    <row r="1871" spans="3:11" x14ac:dyDescent="0.25">
      <c r="C1871" s="134" t="s">
        <v>102</v>
      </c>
      <c r="D1871" s="134" t="s">
        <v>2</v>
      </c>
      <c r="E1871" s="134" t="s">
        <v>342</v>
      </c>
      <c r="F1871" s="134" t="s">
        <v>310</v>
      </c>
      <c r="G1871" s="134" t="s">
        <v>348</v>
      </c>
      <c r="H1871" s="135">
        <v>812.29</v>
      </c>
      <c r="I1871" s="135">
        <v>852.29</v>
      </c>
      <c r="J1871" s="135">
        <v>963.64</v>
      </c>
      <c r="K1871" t="str">
        <f>VLOOKUP(C1871,ResCat!$A$2:$B$268,2,FALSE)</f>
        <v>HMOLG</v>
      </c>
    </row>
    <row r="1872" spans="3:11" x14ac:dyDescent="0.25">
      <c r="C1872" s="134" t="s">
        <v>102</v>
      </c>
      <c r="D1872" s="134" t="s">
        <v>2</v>
      </c>
      <c r="E1872" s="134" t="s">
        <v>316</v>
      </c>
      <c r="F1872" s="134" t="s">
        <v>310</v>
      </c>
      <c r="G1872" s="134" t="s">
        <v>313</v>
      </c>
      <c r="H1872" s="135">
        <v>117.6</v>
      </c>
      <c r="I1872" s="135">
        <v>147.6</v>
      </c>
      <c r="J1872" s="135">
        <v>341.03999999999996</v>
      </c>
      <c r="K1872" t="str">
        <f>VLOOKUP(C1872,ResCat!$A$2:$B$268,2,FALSE)</f>
        <v>HMOLG</v>
      </c>
    </row>
    <row r="1873" spans="3:11" x14ac:dyDescent="0.25">
      <c r="C1873" s="134" t="s">
        <v>102</v>
      </c>
      <c r="D1873" s="134" t="s">
        <v>2</v>
      </c>
      <c r="E1873" s="134" t="s">
        <v>318</v>
      </c>
      <c r="F1873" s="134" t="s">
        <v>310</v>
      </c>
      <c r="G1873" s="134" t="s">
        <v>358</v>
      </c>
      <c r="H1873" s="135">
        <v>-2300.35</v>
      </c>
      <c r="I1873" s="135">
        <v>-2165.35</v>
      </c>
      <c r="J1873" s="135">
        <v>6963.7899999999991</v>
      </c>
      <c r="K1873" t="str">
        <f>VLOOKUP(C1873,ResCat!$A$2:$B$268,2,FALSE)</f>
        <v>HMOLG</v>
      </c>
    </row>
    <row r="1874" spans="3:11" x14ac:dyDescent="0.25">
      <c r="C1874" s="134" t="s">
        <v>102</v>
      </c>
      <c r="D1874" s="134" t="s">
        <v>2</v>
      </c>
      <c r="E1874" s="134" t="s">
        <v>320</v>
      </c>
      <c r="F1874" s="134" t="s">
        <v>310</v>
      </c>
      <c r="G1874" s="134" t="s">
        <v>315</v>
      </c>
      <c r="H1874" s="135">
        <v>17508.530000000002</v>
      </c>
      <c r="I1874" s="135">
        <v>17267.560000000001</v>
      </c>
      <c r="J1874" s="135">
        <v>48744.45</v>
      </c>
      <c r="K1874" t="str">
        <f>VLOOKUP(C1874,ResCat!$A$2:$B$268,2,FALSE)</f>
        <v>HMOLG</v>
      </c>
    </row>
    <row r="1875" spans="3:11" x14ac:dyDescent="0.25">
      <c r="C1875" s="134" t="s">
        <v>102</v>
      </c>
      <c r="D1875" s="134" t="s">
        <v>2</v>
      </c>
      <c r="E1875" s="134" t="s">
        <v>322</v>
      </c>
      <c r="F1875" s="134" t="s">
        <v>310</v>
      </c>
      <c r="G1875" s="134" t="s">
        <v>341</v>
      </c>
      <c r="H1875" s="135">
        <v>2025.66</v>
      </c>
      <c r="I1875" s="135">
        <v>2166.5699999999997</v>
      </c>
      <c r="J1875" s="135">
        <v>3159.05</v>
      </c>
      <c r="K1875" t="str">
        <f>VLOOKUP(C1875,ResCat!$A$2:$B$268,2,FALSE)</f>
        <v>HMOLG</v>
      </c>
    </row>
    <row r="1876" spans="3:11" x14ac:dyDescent="0.25">
      <c r="C1876" s="134" t="s">
        <v>102</v>
      </c>
      <c r="D1876" s="134" t="s">
        <v>2</v>
      </c>
      <c r="E1876" s="134" t="s">
        <v>324</v>
      </c>
      <c r="F1876" s="134" t="s">
        <v>310</v>
      </c>
      <c r="G1876" s="134" t="s">
        <v>340</v>
      </c>
      <c r="H1876" s="135">
        <v>3982.2400000000007</v>
      </c>
      <c r="I1876" s="135">
        <v>4062.2400000000007</v>
      </c>
      <c r="J1876" s="135">
        <v>12627.87</v>
      </c>
      <c r="K1876" t="str">
        <f>VLOOKUP(C1876,ResCat!$A$2:$B$268,2,FALSE)</f>
        <v>HMOLG</v>
      </c>
    </row>
    <row r="1877" spans="3:11" x14ac:dyDescent="0.25">
      <c r="C1877" s="134" t="s">
        <v>102</v>
      </c>
      <c r="D1877" s="134" t="s">
        <v>2</v>
      </c>
      <c r="E1877" s="134" t="s">
        <v>326</v>
      </c>
      <c r="F1877" s="134" t="s">
        <v>310</v>
      </c>
      <c r="G1877" s="134" t="s">
        <v>317</v>
      </c>
      <c r="H1877" s="135">
        <v>3682.2999999999997</v>
      </c>
      <c r="I1877" s="135">
        <v>3665.0399999999995</v>
      </c>
      <c r="J1877" s="135">
        <v>7917.33</v>
      </c>
      <c r="K1877" t="str">
        <f>VLOOKUP(C1877,ResCat!$A$2:$B$268,2,FALSE)</f>
        <v>HMOLG</v>
      </c>
    </row>
    <row r="1878" spans="3:11" x14ac:dyDescent="0.25">
      <c r="C1878" s="134" t="s">
        <v>102</v>
      </c>
      <c r="D1878" s="134" t="s">
        <v>2</v>
      </c>
      <c r="E1878" s="134" t="s">
        <v>328</v>
      </c>
      <c r="F1878" s="134" t="s">
        <v>310</v>
      </c>
      <c r="G1878" s="134" t="s">
        <v>319</v>
      </c>
      <c r="H1878" s="135">
        <v>30594.670000000006</v>
      </c>
      <c r="I1878" s="135">
        <v>30624.670000000006</v>
      </c>
      <c r="J1878" s="135">
        <v>31250.61</v>
      </c>
      <c r="K1878" t="str">
        <f>VLOOKUP(C1878,ResCat!$A$2:$B$268,2,FALSE)</f>
        <v>HMOLG</v>
      </c>
    </row>
    <row r="1879" spans="3:11" x14ac:dyDescent="0.25">
      <c r="C1879" s="134" t="s">
        <v>102</v>
      </c>
      <c r="D1879" s="134" t="s">
        <v>2</v>
      </c>
      <c r="E1879" s="134" t="s">
        <v>330</v>
      </c>
      <c r="F1879" s="134" t="s">
        <v>310</v>
      </c>
      <c r="G1879" s="134" t="s">
        <v>321</v>
      </c>
      <c r="H1879" s="135">
        <v>38675.80999999999</v>
      </c>
      <c r="I1879" s="135">
        <v>38745.80999999999</v>
      </c>
      <c r="J1879" s="135">
        <v>52396.74</v>
      </c>
      <c r="K1879" t="str">
        <f>VLOOKUP(C1879,ResCat!$A$2:$B$268,2,FALSE)</f>
        <v>HMOLG</v>
      </c>
    </row>
    <row r="1880" spans="3:11" x14ac:dyDescent="0.25">
      <c r="C1880" s="134" t="s">
        <v>102</v>
      </c>
      <c r="D1880" s="134" t="s">
        <v>2</v>
      </c>
      <c r="E1880" s="134" t="s">
        <v>332</v>
      </c>
      <c r="F1880" s="134" t="s">
        <v>310</v>
      </c>
      <c r="G1880" s="134" t="s">
        <v>323</v>
      </c>
      <c r="H1880" s="135">
        <v>8458.2000000000007</v>
      </c>
      <c r="I1880" s="135">
        <v>8548.2000000000007</v>
      </c>
      <c r="J1880" s="135">
        <v>27375.55</v>
      </c>
      <c r="K1880" t="str">
        <f>VLOOKUP(C1880,ResCat!$A$2:$B$268,2,FALSE)</f>
        <v>HMOLG</v>
      </c>
    </row>
    <row r="1881" spans="3:11" x14ac:dyDescent="0.25">
      <c r="C1881" s="134" t="s">
        <v>102</v>
      </c>
      <c r="D1881" s="134" t="s">
        <v>2</v>
      </c>
      <c r="E1881" s="134" t="s">
        <v>335</v>
      </c>
      <c r="F1881" s="134" t="s">
        <v>310</v>
      </c>
      <c r="G1881" s="134" t="s">
        <v>325</v>
      </c>
      <c r="H1881" s="135">
        <v>10799.510000000002</v>
      </c>
      <c r="I1881" s="135">
        <v>10869.510000000002</v>
      </c>
      <c r="J1881" s="135">
        <v>41311.429999999993</v>
      </c>
      <c r="K1881" t="str">
        <f>VLOOKUP(C1881,ResCat!$A$2:$B$268,2,FALSE)</f>
        <v>HMOLG</v>
      </c>
    </row>
    <row r="1882" spans="3:11" x14ac:dyDescent="0.25">
      <c r="C1882" s="134" t="s">
        <v>102</v>
      </c>
      <c r="D1882" s="134" t="s">
        <v>2</v>
      </c>
      <c r="E1882" s="134" t="s">
        <v>4</v>
      </c>
      <c r="F1882" s="134" t="s">
        <v>310</v>
      </c>
      <c r="G1882" s="134" t="s">
        <v>327</v>
      </c>
      <c r="H1882" s="135">
        <v>22322.75</v>
      </c>
      <c r="I1882" s="135">
        <v>22517.11</v>
      </c>
      <c r="J1882" s="135">
        <v>37846.869999999995</v>
      </c>
      <c r="K1882" t="str">
        <f>VLOOKUP(C1882,ResCat!$A$2:$B$268,2,FALSE)</f>
        <v>HMOLG</v>
      </c>
    </row>
    <row r="1883" spans="3:11" x14ac:dyDescent="0.25">
      <c r="C1883" s="134" t="s">
        <v>102</v>
      </c>
      <c r="D1883" s="134" t="s">
        <v>2</v>
      </c>
      <c r="E1883" s="134" t="s">
        <v>511</v>
      </c>
      <c r="F1883" s="134" t="s">
        <v>310</v>
      </c>
      <c r="G1883" s="134" t="s">
        <v>329</v>
      </c>
      <c r="H1883" s="135">
        <v>23663.660000000018</v>
      </c>
      <c r="I1883" s="135">
        <v>23863.020000000019</v>
      </c>
      <c r="J1883" s="135">
        <v>45804.57</v>
      </c>
      <c r="K1883" t="str">
        <f>VLOOKUP(C1883,ResCat!$A$2:$B$268,2,FALSE)</f>
        <v>HMOLG</v>
      </c>
    </row>
    <row r="1884" spans="3:11" x14ac:dyDescent="0.25">
      <c r="C1884" s="134" t="s">
        <v>102</v>
      </c>
      <c r="D1884" s="134" t="s">
        <v>2</v>
      </c>
      <c r="E1884" s="134" t="s">
        <v>969</v>
      </c>
      <c r="F1884" s="134" t="s">
        <v>310</v>
      </c>
      <c r="G1884" s="134" t="s">
        <v>331</v>
      </c>
      <c r="H1884" s="135">
        <v>56851.450000000012</v>
      </c>
      <c r="I1884" s="135">
        <v>57418.930000000015</v>
      </c>
      <c r="J1884" s="135">
        <v>108139.87999999999</v>
      </c>
      <c r="K1884" t="str">
        <f>VLOOKUP(C1884,ResCat!$A$2:$B$268,2,FALSE)</f>
        <v>HMOLG</v>
      </c>
    </row>
    <row r="1885" spans="3:11" x14ac:dyDescent="0.25">
      <c r="C1885" s="134" t="s">
        <v>102</v>
      </c>
      <c r="D1885" s="134" t="s">
        <v>2</v>
      </c>
      <c r="E1885" s="134" t="s">
        <v>961</v>
      </c>
      <c r="F1885" s="134" t="s">
        <v>310</v>
      </c>
      <c r="G1885" s="134" t="s">
        <v>334</v>
      </c>
      <c r="H1885" s="135">
        <v>107728.75999999972</v>
      </c>
      <c r="I1885" s="135">
        <v>108381.23999999973</v>
      </c>
      <c r="J1885" s="135">
        <v>171769.25</v>
      </c>
      <c r="K1885" t="str">
        <f>VLOOKUP(C1885,ResCat!$A$2:$B$268,2,FALSE)</f>
        <v>HMOLG</v>
      </c>
    </row>
    <row r="1886" spans="3:11" x14ac:dyDescent="0.25">
      <c r="C1886" s="134" t="s">
        <v>102</v>
      </c>
      <c r="D1886" s="134" t="s">
        <v>2</v>
      </c>
      <c r="E1886" s="134" t="s">
        <v>970</v>
      </c>
      <c r="F1886" s="134" t="s">
        <v>310</v>
      </c>
      <c r="G1886" s="134" t="s">
        <v>333</v>
      </c>
      <c r="H1886" s="135">
        <v>207436.79999999955</v>
      </c>
      <c r="I1886" s="135">
        <v>209991.96999999956</v>
      </c>
      <c r="J1886" s="135">
        <v>405193.81000000006</v>
      </c>
      <c r="K1886" t="str">
        <f>VLOOKUP(C1886,ResCat!$A$2:$B$268,2,FALSE)</f>
        <v>HMOLG</v>
      </c>
    </row>
    <row r="1887" spans="3:11" x14ac:dyDescent="0.25">
      <c r="C1887" s="134" t="s">
        <v>102</v>
      </c>
      <c r="D1887" s="134" t="s">
        <v>2</v>
      </c>
      <c r="E1887" s="134" t="s">
        <v>1023</v>
      </c>
      <c r="F1887" s="134" t="s">
        <v>310</v>
      </c>
      <c r="G1887" s="134" t="s">
        <v>308</v>
      </c>
      <c r="H1887" s="135">
        <v>126601.01999999961</v>
      </c>
      <c r="I1887" s="135">
        <v>130839.07999999961</v>
      </c>
      <c r="J1887" s="135">
        <v>211401.56000000006</v>
      </c>
      <c r="K1887" t="str">
        <f>VLOOKUP(C1887,ResCat!$A$2:$B$268,2,FALSE)</f>
        <v>HMOLG</v>
      </c>
    </row>
    <row r="1888" spans="3:11" x14ac:dyDescent="0.25">
      <c r="C1888" s="134" t="s">
        <v>102</v>
      </c>
      <c r="D1888" s="134" t="s">
        <v>343</v>
      </c>
      <c r="E1888" s="134" t="s">
        <v>309</v>
      </c>
      <c r="F1888" s="134" t="s">
        <v>1053</v>
      </c>
      <c r="G1888" s="134" t="s">
        <v>311</v>
      </c>
      <c r="H1888" s="135">
        <v>149.72999999999999</v>
      </c>
      <c r="I1888" s="135">
        <v>173.33</v>
      </c>
      <c r="J1888" s="135">
        <v>175.96</v>
      </c>
      <c r="K1888" t="str">
        <f>VLOOKUP(C1888,ResCat!$A$2:$B$268,2,FALSE)</f>
        <v>HMOLG</v>
      </c>
    </row>
    <row r="1889" spans="3:11" x14ac:dyDescent="0.25">
      <c r="C1889" s="134" t="s">
        <v>102</v>
      </c>
      <c r="D1889" s="134" t="s">
        <v>343</v>
      </c>
      <c r="E1889" s="134" t="s">
        <v>1026</v>
      </c>
      <c r="F1889" s="134" t="s">
        <v>1053</v>
      </c>
      <c r="G1889" s="134" t="s">
        <v>311</v>
      </c>
      <c r="H1889" s="135">
        <v>5.78</v>
      </c>
      <c r="I1889" s="135">
        <v>26.099999999999998</v>
      </c>
      <c r="J1889" s="135">
        <v>28.729999999999997</v>
      </c>
      <c r="K1889" t="str">
        <f>VLOOKUP(C1889,ResCat!$A$2:$B$268,2,FALSE)</f>
        <v>HMOLG</v>
      </c>
    </row>
    <row r="1890" spans="3:11" x14ac:dyDescent="0.25">
      <c r="C1890" s="134" t="s">
        <v>102</v>
      </c>
      <c r="D1890" s="134" t="s">
        <v>343</v>
      </c>
      <c r="E1890" s="134" t="s">
        <v>362</v>
      </c>
      <c r="F1890" s="134" t="s">
        <v>1053</v>
      </c>
      <c r="G1890" s="134" t="s">
        <v>311</v>
      </c>
      <c r="H1890" s="135">
        <v>0</v>
      </c>
      <c r="I1890" s="135">
        <v>28.48</v>
      </c>
      <c r="J1890" s="135">
        <v>45.22</v>
      </c>
      <c r="K1890" t="str">
        <f>VLOOKUP(C1890,ResCat!$A$2:$B$268,2,FALSE)</f>
        <v>HMOLG</v>
      </c>
    </row>
    <row r="1891" spans="3:11" x14ac:dyDescent="0.25">
      <c r="C1891" s="134" t="s">
        <v>102</v>
      </c>
      <c r="D1891" s="134" t="s">
        <v>343</v>
      </c>
      <c r="E1891" s="134" t="s">
        <v>1027</v>
      </c>
      <c r="F1891" s="134" t="s">
        <v>1053</v>
      </c>
      <c r="G1891" s="134" t="s">
        <v>311</v>
      </c>
      <c r="H1891" s="135">
        <v>11.3</v>
      </c>
      <c r="I1891" s="135">
        <v>36.53</v>
      </c>
      <c r="J1891" s="135">
        <v>48.82</v>
      </c>
      <c r="K1891" t="str">
        <f>VLOOKUP(C1891,ResCat!$A$2:$B$268,2,FALSE)</f>
        <v>HMOLG</v>
      </c>
    </row>
    <row r="1892" spans="3:11" x14ac:dyDescent="0.25">
      <c r="C1892" s="134" t="s">
        <v>102</v>
      </c>
      <c r="D1892" s="134" t="s">
        <v>343</v>
      </c>
      <c r="E1892" s="134" t="s">
        <v>363</v>
      </c>
      <c r="F1892" s="134" t="s">
        <v>1053</v>
      </c>
      <c r="G1892" s="134" t="s">
        <v>311</v>
      </c>
      <c r="H1892" s="135">
        <v>3.35</v>
      </c>
      <c r="I1892" s="135">
        <v>13.35</v>
      </c>
      <c r="J1892" s="135">
        <v>102.78</v>
      </c>
      <c r="K1892" t="str">
        <f>VLOOKUP(C1892,ResCat!$A$2:$B$268,2,FALSE)</f>
        <v>HMOLG</v>
      </c>
    </row>
    <row r="1893" spans="3:11" x14ac:dyDescent="0.25">
      <c r="C1893" s="134" t="s">
        <v>102</v>
      </c>
      <c r="D1893" s="134" t="s">
        <v>343</v>
      </c>
      <c r="E1893" s="134" t="s">
        <v>1029</v>
      </c>
      <c r="F1893" s="134" t="s">
        <v>1053</v>
      </c>
      <c r="G1893" s="134" t="s">
        <v>311</v>
      </c>
      <c r="H1893" s="135">
        <v>0</v>
      </c>
      <c r="I1893" s="135">
        <v>6.45</v>
      </c>
      <c r="J1893" s="135">
        <v>215.62</v>
      </c>
      <c r="K1893" t="str">
        <f>VLOOKUP(C1893,ResCat!$A$2:$B$268,2,FALSE)</f>
        <v>HMOLG</v>
      </c>
    </row>
    <row r="1894" spans="3:11" x14ac:dyDescent="0.25">
      <c r="C1894" s="134" t="s">
        <v>102</v>
      </c>
      <c r="D1894" s="134" t="s">
        <v>343</v>
      </c>
      <c r="E1894" s="134" t="s">
        <v>349</v>
      </c>
      <c r="F1894" s="134" t="s">
        <v>1053</v>
      </c>
      <c r="G1894" s="134" t="s">
        <v>311</v>
      </c>
      <c r="H1894" s="135">
        <v>0</v>
      </c>
      <c r="I1894" s="135">
        <v>6.75</v>
      </c>
      <c r="J1894" s="135">
        <v>69.84</v>
      </c>
      <c r="K1894" t="str">
        <f>VLOOKUP(C1894,ResCat!$A$2:$B$268,2,FALSE)</f>
        <v>HMOLG</v>
      </c>
    </row>
    <row r="1895" spans="3:11" x14ac:dyDescent="0.25">
      <c r="C1895" s="134" t="s">
        <v>102</v>
      </c>
      <c r="D1895" s="134" t="s">
        <v>343</v>
      </c>
      <c r="E1895" s="134" t="s">
        <v>350</v>
      </c>
      <c r="F1895" s="134" t="s">
        <v>1053</v>
      </c>
      <c r="G1895" s="134" t="s">
        <v>311</v>
      </c>
      <c r="H1895" s="135">
        <v>0</v>
      </c>
      <c r="I1895" s="135">
        <v>5.13</v>
      </c>
      <c r="J1895" s="135">
        <v>5.13</v>
      </c>
      <c r="K1895" t="str">
        <f>VLOOKUP(C1895,ResCat!$A$2:$B$268,2,FALSE)</f>
        <v>HMOLG</v>
      </c>
    </row>
    <row r="1896" spans="3:11" x14ac:dyDescent="0.25">
      <c r="C1896" s="134" t="s">
        <v>102</v>
      </c>
      <c r="D1896" s="134" t="s">
        <v>343</v>
      </c>
      <c r="E1896" s="134" t="s">
        <v>366</v>
      </c>
      <c r="F1896" s="134" t="s">
        <v>1053</v>
      </c>
      <c r="G1896" s="134" t="s">
        <v>311</v>
      </c>
      <c r="H1896" s="135">
        <v>7.05</v>
      </c>
      <c r="I1896" s="135">
        <v>24.4</v>
      </c>
      <c r="J1896" s="135">
        <v>36.480000000000004</v>
      </c>
      <c r="K1896" t="str">
        <f>VLOOKUP(C1896,ResCat!$A$2:$B$268,2,FALSE)</f>
        <v>HMOLG</v>
      </c>
    </row>
    <row r="1897" spans="3:11" x14ac:dyDescent="0.25">
      <c r="C1897" s="134" t="s">
        <v>102</v>
      </c>
      <c r="D1897" s="134" t="s">
        <v>343</v>
      </c>
      <c r="E1897" s="134" t="s">
        <v>352</v>
      </c>
      <c r="F1897" s="134" t="s">
        <v>1053</v>
      </c>
      <c r="G1897" s="134" t="s">
        <v>351</v>
      </c>
      <c r="H1897" s="135">
        <v>21.88</v>
      </c>
      <c r="I1897" s="135">
        <v>57.980000000000004</v>
      </c>
      <c r="J1897" s="135">
        <v>65.55</v>
      </c>
      <c r="K1897" t="str">
        <f>VLOOKUP(C1897,ResCat!$A$2:$B$268,2,FALSE)</f>
        <v>HMOLG</v>
      </c>
    </row>
    <row r="1898" spans="3:11" x14ac:dyDescent="0.25">
      <c r="C1898" s="134" t="s">
        <v>102</v>
      </c>
      <c r="D1898" s="134" t="s">
        <v>343</v>
      </c>
      <c r="E1898" s="134" t="s">
        <v>347</v>
      </c>
      <c r="F1898" s="134" t="s">
        <v>1053</v>
      </c>
      <c r="G1898" s="134" t="s">
        <v>360</v>
      </c>
      <c r="H1898" s="135">
        <v>0</v>
      </c>
      <c r="I1898" s="135">
        <v>30.050000000000004</v>
      </c>
      <c r="J1898" s="135">
        <v>39.729999999999997</v>
      </c>
      <c r="K1898" t="str">
        <f>VLOOKUP(C1898,ResCat!$A$2:$B$268,2,FALSE)</f>
        <v>HMOLG</v>
      </c>
    </row>
    <row r="1899" spans="3:11" x14ac:dyDescent="0.25">
      <c r="C1899" s="134" t="s">
        <v>102</v>
      </c>
      <c r="D1899" s="134" t="s">
        <v>343</v>
      </c>
      <c r="E1899" s="134" t="s">
        <v>361</v>
      </c>
      <c r="F1899" s="134" t="s">
        <v>1053</v>
      </c>
      <c r="G1899" s="134" t="s">
        <v>355</v>
      </c>
      <c r="H1899" s="135">
        <v>0</v>
      </c>
      <c r="I1899" s="135">
        <v>7.4499999999999993</v>
      </c>
      <c r="J1899" s="135">
        <v>12.870000000000001</v>
      </c>
      <c r="K1899" t="str">
        <f>VLOOKUP(C1899,ResCat!$A$2:$B$268,2,FALSE)</f>
        <v>HMOLG</v>
      </c>
    </row>
    <row r="1900" spans="3:11" x14ac:dyDescent="0.25">
      <c r="C1900" s="134" t="s">
        <v>102</v>
      </c>
      <c r="D1900" s="134" t="s">
        <v>343</v>
      </c>
      <c r="E1900" s="134" t="s">
        <v>312</v>
      </c>
      <c r="F1900" s="134" t="s">
        <v>1053</v>
      </c>
      <c r="G1900" s="134" t="s">
        <v>364</v>
      </c>
      <c r="H1900" s="135">
        <v>6.3</v>
      </c>
      <c r="I1900" s="135">
        <v>16.3</v>
      </c>
      <c r="J1900" s="135">
        <v>147.99</v>
      </c>
      <c r="K1900" t="str">
        <f>VLOOKUP(C1900,ResCat!$A$2:$B$268,2,FALSE)</f>
        <v>HMOLG</v>
      </c>
    </row>
    <row r="1901" spans="3:11" x14ac:dyDescent="0.25">
      <c r="C1901" s="134" t="s">
        <v>102</v>
      </c>
      <c r="D1901" s="134" t="s">
        <v>343</v>
      </c>
      <c r="E1901" s="134" t="s">
        <v>357</v>
      </c>
      <c r="F1901" s="134" t="s">
        <v>1053</v>
      </c>
      <c r="G1901" s="134" t="s">
        <v>338</v>
      </c>
      <c r="H1901" s="135">
        <v>2.64</v>
      </c>
      <c r="I1901" s="135">
        <v>30.04</v>
      </c>
      <c r="J1901" s="135">
        <v>117.97</v>
      </c>
      <c r="K1901" t="str">
        <f>VLOOKUP(C1901,ResCat!$A$2:$B$268,2,FALSE)</f>
        <v>HMOLG</v>
      </c>
    </row>
    <row r="1902" spans="3:11" x14ac:dyDescent="0.25">
      <c r="C1902" s="134" t="s">
        <v>102</v>
      </c>
      <c r="D1902" s="134" t="s">
        <v>343</v>
      </c>
      <c r="E1902" s="134" t="s">
        <v>314</v>
      </c>
      <c r="F1902" s="134" t="s">
        <v>1053</v>
      </c>
      <c r="G1902" s="134" t="s">
        <v>356</v>
      </c>
      <c r="H1902" s="135">
        <v>144.29000000000002</v>
      </c>
      <c r="I1902" s="135">
        <v>278.48</v>
      </c>
      <c r="J1902" s="135">
        <v>324.96000000000004</v>
      </c>
      <c r="K1902" t="str">
        <f>VLOOKUP(C1902,ResCat!$A$2:$B$268,2,FALSE)</f>
        <v>HMOLG</v>
      </c>
    </row>
    <row r="1903" spans="3:11" x14ac:dyDescent="0.25">
      <c r="C1903" s="134" t="s">
        <v>102</v>
      </c>
      <c r="D1903" s="134" t="s">
        <v>343</v>
      </c>
      <c r="E1903" s="134" t="s">
        <v>339</v>
      </c>
      <c r="F1903" s="134" t="s">
        <v>1053</v>
      </c>
      <c r="G1903" s="134" t="s">
        <v>353</v>
      </c>
      <c r="H1903" s="135">
        <v>187.98</v>
      </c>
      <c r="I1903" s="135">
        <v>355.57</v>
      </c>
      <c r="J1903" s="135">
        <v>428.52999999999992</v>
      </c>
      <c r="K1903" t="str">
        <f>VLOOKUP(C1903,ResCat!$A$2:$B$268,2,FALSE)</f>
        <v>HMOLG</v>
      </c>
    </row>
    <row r="1904" spans="3:11" x14ac:dyDescent="0.25">
      <c r="C1904" s="134" t="s">
        <v>102</v>
      </c>
      <c r="D1904" s="134" t="s">
        <v>343</v>
      </c>
      <c r="E1904" s="134" t="s">
        <v>342</v>
      </c>
      <c r="F1904" s="134" t="s">
        <v>1053</v>
      </c>
      <c r="G1904" s="134" t="s">
        <v>348</v>
      </c>
      <c r="H1904" s="135">
        <v>173.68</v>
      </c>
      <c r="I1904" s="135">
        <v>240.09</v>
      </c>
      <c r="J1904" s="135">
        <v>296.43</v>
      </c>
      <c r="K1904" t="str">
        <f>VLOOKUP(C1904,ResCat!$A$2:$B$268,2,FALSE)</f>
        <v>HMOLG</v>
      </c>
    </row>
    <row r="1905" spans="3:11" x14ac:dyDescent="0.25">
      <c r="C1905" s="134" t="s">
        <v>102</v>
      </c>
      <c r="D1905" s="134" t="s">
        <v>343</v>
      </c>
      <c r="E1905" s="134" t="s">
        <v>316</v>
      </c>
      <c r="F1905" s="134" t="s">
        <v>1053</v>
      </c>
      <c r="G1905" s="134" t="s">
        <v>313</v>
      </c>
      <c r="H1905" s="135">
        <v>1529.31</v>
      </c>
      <c r="I1905" s="135">
        <v>1721.14</v>
      </c>
      <c r="J1905" s="135">
        <v>2065.7199999999998</v>
      </c>
      <c r="K1905" t="str">
        <f>VLOOKUP(C1905,ResCat!$A$2:$B$268,2,FALSE)</f>
        <v>HMOLG</v>
      </c>
    </row>
    <row r="1906" spans="3:11" x14ac:dyDescent="0.25">
      <c r="C1906" s="134" t="s">
        <v>102</v>
      </c>
      <c r="D1906" s="134" t="s">
        <v>343</v>
      </c>
      <c r="E1906" s="134" t="s">
        <v>318</v>
      </c>
      <c r="F1906" s="134" t="s">
        <v>1053</v>
      </c>
      <c r="G1906" s="134" t="s">
        <v>358</v>
      </c>
      <c r="H1906" s="135">
        <v>1099.3600000000001</v>
      </c>
      <c r="I1906" s="135">
        <v>1154.3600000000001</v>
      </c>
      <c r="J1906" s="135">
        <v>1339.03</v>
      </c>
      <c r="K1906" t="str">
        <f>VLOOKUP(C1906,ResCat!$A$2:$B$268,2,FALSE)</f>
        <v>HMOLG</v>
      </c>
    </row>
    <row r="1907" spans="3:11" x14ac:dyDescent="0.25">
      <c r="C1907" s="134" t="s">
        <v>102</v>
      </c>
      <c r="D1907" s="134" t="s">
        <v>343</v>
      </c>
      <c r="E1907" s="134" t="s">
        <v>320</v>
      </c>
      <c r="F1907" s="134" t="s">
        <v>1053</v>
      </c>
      <c r="G1907" s="134" t="s">
        <v>315</v>
      </c>
      <c r="H1907" s="135">
        <v>1353.75</v>
      </c>
      <c r="I1907" s="135">
        <v>1456.3400000000001</v>
      </c>
      <c r="J1907" s="135">
        <v>1680.6000000000001</v>
      </c>
      <c r="K1907" t="str">
        <f>VLOOKUP(C1907,ResCat!$A$2:$B$268,2,FALSE)</f>
        <v>HMOLG</v>
      </c>
    </row>
    <row r="1908" spans="3:11" x14ac:dyDescent="0.25">
      <c r="C1908" s="134" t="s">
        <v>102</v>
      </c>
      <c r="D1908" s="134" t="s">
        <v>343</v>
      </c>
      <c r="E1908" s="134" t="s">
        <v>330</v>
      </c>
      <c r="F1908" s="134" t="s">
        <v>1053</v>
      </c>
      <c r="G1908" s="134" t="s">
        <v>321</v>
      </c>
      <c r="H1908" s="135">
        <v>0</v>
      </c>
      <c r="I1908" s="135">
        <v>-5.69</v>
      </c>
      <c r="J1908" s="135">
        <v>-116.3</v>
      </c>
      <c r="K1908" t="str">
        <f>VLOOKUP(C1908,ResCat!$A$2:$B$268,2,FALSE)</f>
        <v>HMOLG</v>
      </c>
    </row>
    <row r="1909" spans="3:11" x14ac:dyDescent="0.25">
      <c r="C1909" s="134" t="s">
        <v>102</v>
      </c>
      <c r="D1909" s="134" t="s">
        <v>343</v>
      </c>
      <c r="E1909" s="134" t="s">
        <v>332</v>
      </c>
      <c r="F1909" s="134" t="s">
        <v>1053</v>
      </c>
      <c r="G1909" s="134" t="s">
        <v>323</v>
      </c>
      <c r="H1909" s="135">
        <v>0</v>
      </c>
      <c r="I1909" s="135">
        <v>-5.69</v>
      </c>
      <c r="J1909" s="135">
        <v>-116.3</v>
      </c>
      <c r="K1909" t="str">
        <f>VLOOKUP(C1909,ResCat!$A$2:$B$268,2,FALSE)</f>
        <v>HMOLG</v>
      </c>
    </row>
    <row r="1910" spans="3:11" x14ac:dyDescent="0.25">
      <c r="C1910" s="134" t="s">
        <v>102</v>
      </c>
      <c r="D1910" s="134" t="s">
        <v>343</v>
      </c>
      <c r="E1910" s="134" t="s">
        <v>335</v>
      </c>
      <c r="F1910" s="134" t="s">
        <v>1053</v>
      </c>
      <c r="G1910" s="134" t="s">
        <v>325</v>
      </c>
      <c r="H1910" s="135">
        <v>487.87</v>
      </c>
      <c r="I1910" s="135">
        <v>577.87</v>
      </c>
      <c r="J1910" s="135">
        <v>577.87</v>
      </c>
      <c r="K1910" t="str">
        <f>VLOOKUP(C1910,ResCat!$A$2:$B$268,2,FALSE)</f>
        <v>HMOLG</v>
      </c>
    </row>
    <row r="1911" spans="3:11" x14ac:dyDescent="0.25">
      <c r="C1911" s="134" t="s">
        <v>102</v>
      </c>
      <c r="D1911" s="134" t="s">
        <v>343</v>
      </c>
      <c r="E1911" s="134" t="s">
        <v>969</v>
      </c>
      <c r="F1911" s="134" t="s">
        <v>1053</v>
      </c>
      <c r="G1911" s="134" t="s">
        <v>331</v>
      </c>
      <c r="H1911" s="135">
        <v>-22.01</v>
      </c>
      <c r="I1911" s="135">
        <v>-52.01</v>
      </c>
      <c r="J1911" s="135">
        <v>-102.62</v>
      </c>
      <c r="K1911" t="str">
        <f>VLOOKUP(C1911,ResCat!$A$2:$B$268,2,FALSE)</f>
        <v>HMOLG</v>
      </c>
    </row>
    <row r="1912" spans="3:11" x14ac:dyDescent="0.25">
      <c r="C1912" s="134" t="s">
        <v>102</v>
      </c>
      <c r="D1912" s="134" t="s">
        <v>343</v>
      </c>
      <c r="E1912" s="134" t="s">
        <v>961</v>
      </c>
      <c r="F1912" s="134" t="s">
        <v>1053</v>
      </c>
      <c r="G1912" s="134" t="s">
        <v>334</v>
      </c>
      <c r="H1912" s="135">
        <v>-18.569999999999997</v>
      </c>
      <c r="I1912" s="135">
        <v>-99.65</v>
      </c>
      <c r="J1912" s="135">
        <v>-1321.92</v>
      </c>
      <c r="K1912" t="str">
        <f>VLOOKUP(C1912,ResCat!$A$2:$B$268,2,FALSE)</f>
        <v>HMOLG</v>
      </c>
    </row>
    <row r="1913" spans="3:11" x14ac:dyDescent="0.25">
      <c r="C1913" s="134" t="s">
        <v>102</v>
      </c>
      <c r="D1913" s="134" t="s">
        <v>343</v>
      </c>
      <c r="E1913" s="134" t="s">
        <v>970</v>
      </c>
      <c r="F1913" s="134" t="s">
        <v>1053</v>
      </c>
      <c r="G1913" s="134" t="s">
        <v>333</v>
      </c>
      <c r="H1913" s="135">
        <v>552164.65000000317</v>
      </c>
      <c r="I1913" s="135">
        <v>601224.94000000379</v>
      </c>
      <c r="J1913" s="135">
        <v>1463463.6099999931</v>
      </c>
      <c r="K1913" t="str">
        <f>VLOOKUP(C1913,ResCat!$A$2:$B$268,2,FALSE)</f>
        <v>HMOLG</v>
      </c>
    </row>
    <row r="1914" spans="3:11" x14ac:dyDescent="0.25">
      <c r="C1914" s="134" t="s">
        <v>102</v>
      </c>
      <c r="D1914" s="134" t="s">
        <v>343</v>
      </c>
      <c r="E1914" s="134" t="s">
        <v>1023</v>
      </c>
      <c r="F1914" s="134" t="s">
        <v>1055</v>
      </c>
      <c r="G1914" s="134" t="s">
        <v>308</v>
      </c>
      <c r="H1914" s="135">
        <v>0</v>
      </c>
      <c r="I1914" s="135">
        <v>10.75</v>
      </c>
      <c r="J1914" s="135">
        <v>276.5</v>
      </c>
      <c r="K1914" t="str">
        <f>VLOOKUP(C1914,ResCat!$A$2:$B$268,2,FALSE)</f>
        <v>HMOLG</v>
      </c>
    </row>
    <row r="1915" spans="3:11" x14ac:dyDescent="0.25">
      <c r="C1915" s="134" t="s">
        <v>102</v>
      </c>
      <c r="D1915" s="134" t="s">
        <v>343</v>
      </c>
      <c r="E1915" s="134" t="s">
        <v>1023</v>
      </c>
      <c r="F1915" s="134" t="s">
        <v>1053</v>
      </c>
      <c r="G1915" s="134" t="s">
        <v>308</v>
      </c>
      <c r="H1915" s="135">
        <v>2744933.739999997</v>
      </c>
      <c r="I1915" s="135">
        <v>3091739.8499999768</v>
      </c>
      <c r="J1915" s="135">
        <v>7977989.2300003711</v>
      </c>
      <c r="K1915" t="str">
        <f>VLOOKUP(C1915,ResCat!$A$2:$B$268,2,FALSE)</f>
        <v>HMOLG</v>
      </c>
    </row>
    <row r="1916" spans="3:11" x14ac:dyDescent="0.25">
      <c r="C1916" s="134" t="s">
        <v>102</v>
      </c>
      <c r="D1916" s="134" t="s">
        <v>1</v>
      </c>
      <c r="E1916" s="134" t="s">
        <v>309</v>
      </c>
      <c r="F1916" s="134" t="s">
        <v>310</v>
      </c>
      <c r="G1916" s="134" t="s">
        <v>311</v>
      </c>
      <c r="H1916" s="135">
        <v>104.75</v>
      </c>
      <c r="I1916" s="135">
        <v>179.75</v>
      </c>
      <c r="J1916" s="135">
        <v>179.75</v>
      </c>
      <c r="K1916" t="str">
        <f>VLOOKUP(C1916,ResCat!$A$2:$B$268,2,FALSE)</f>
        <v>HMOLG</v>
      </c>
    </row>
    <row r="1917" spans="3:11" x14ac:dyDescent="0.25">
      <c r="C1917" s="134" t="s">
        <v>102</v>
      </c>
      <c r="D1917" s="134" t="s">
        <v>1</v>
      </c>
      <c r="E1917" s="134" t="s">
        <v>1026</v>
      </c>
      <c r="F1917" s="134" t="s">
        <v>310</v>
      </c>
      <c r="G1917" s="134" t="s">
        <v>311</v>
      </c>
      <c r="H1917" s="135">
        <v>15.6</v>
      </c>
      <c r="I1917" s="135">
        <v>115.6</v>
      </c>
      <c r="J1917" s="135">
        <v>115.6</v>
      </c>
      <c r="K1917" t="str">
        <f>VLOOKUP(C1917,ResCat!$A$2:$B$268,2,FALSE)</f>
        <v>HMOLG</v>
      </c>
    </row>
    <row r="1918" spans="3:11" x14ac:dyDescent="0.25">
      <c r="C1918" s="134" t="s">
        <v>102</v>
      </c>
      <c r="D1918" s="134" t="s">
        <v>1</v>
      </c>
      <c r="E1918" s="134" t="s">
        <v>362</v>
      </c>
      <c r="F1918" s="134" t="s">
        <v>310</v>
      </c>
      <c r="G1918" s="134" t="s">
        <v>311</v>
      </c>
      <c r="H1918" s="135">
        <v>76.34</v>
      </c>
      <c r="I1918" s="135">
        <v>276.34000000000003</v>
      </c>
      <c r="J1918" s="135">
        <v>276.34000000000003</v>
      </c>
      <c r="K1918" t="str">
        <f>VLOOKUP(C1918,ResCat!$A$2:$B$268,2,FALSE)</f>
        <v>HMOLG</v>
      </c>
    </row>
    <row r="1919" spans="3:11" x14ac:dyDescent="0.25">
      <c r="C1919" s="134" t="s">
        <v>102</v>
      </c>
      <c r="D1919" s="134" t="s">
        <v>1</v>
      </c>
      <c r="E1919" s="134" t="s">
        <v>1027</v>
      </c>
      <c r="F1919" s="134" t="s">
        <v>310</v>
      </c>
      <c r="G1919" s="134" t="s">
        <v>311</v>
      </c>
      <c r="H1919" s="135">
        <v>53.94</v>
      </c>
      <c r="I1919" s="135">
        <v>53.94</v>
      </c>
      <c r="J1919" s="135">
        <v>53.94</v>
      </c>
      <c r="K1919" t="str">
        <f>VLOOKUP(C1919,ResCat!$A$2:$B$268,2,FALSE)</f>
        <v>HMOLG</v>
      </c>
    </row>
    <row r="1920" spans="3:11" x14ac:dyDescent="0.25">
      <c r="C1920" s="134" t="s">
        <v>102</v>
      </c>
      <c r="D1920" s="134" t="s">
        <v>1</v>
      </c>
      <c r="E1920" s="134" t="s">
        <v>1028</v>
      </c>
      <c r="F1920" s="134" t="s">
        <v>310</v>
      </c>
      <c r="G1920" s="134" t="s">
        <v>311</v>
      </c>
      <c r="H1920" s="135">
        <v>606.92000000000007</v>
      </c>
      <c r="I1920" s="135">
        <v>681.92000000000007</v>
      </c>
      <c r="J1920" s="135">
        <v>681.92000000000007</v>
      </c>
      <c r="K1920" t="str">
        <f>VLOOKUP(C1920,ResCat!$A$2:$B$268,2,FALSE)</f>
        <v>HMOLG</v>
      </c>
    </row>
    <row r="1921" spans="3:11" x14ac:dyDescent="0.25">
      <c r="C1921" s="134" t="s">
        <v>102</v>
      </c>
      <c r="D1921" s="134" t="s">
        <v>1</v>
      </c>
      <c r="E1921" s="134" t="s">
        <v>363</v>
      </c>
      <c r="F1921" s="134" t="s">
        <v>310</v>
      </c>
      <c r="G1921" s="134" t="s">
        <v>311</v>
      </c>
      <c r="H1921" s="135">
        <v>376.21</v>
      </c>
      <c r="I1921" s="135">
        <v>476.21</v>
      </c>
      <c r="J1921" s="135">
        <v>476.21</v>
      </c>
      <c r="K1921" t="str">
        <f>VLOOKUP(C1921,ResCat!$A$2:$B$268,2,FALSE)</f>
        <v>HMOLG</v>
      </c>
    </row>
    <row r="1922" spans="3:11" x14ac:dyDescent="0.25">
      <c r="C1922" s="134" t="s">
        <v>102</v>
      </c>
      <c r="D1922" s="134" t="s">
        <v>1</v>
      </c>
      <c r="E1922" s="134" t="s">
        <v>350</v>
      </c>
      <c r="F1922" s="134" t="s">
        <v>310</v>
      </c>
      <c r="G1922" s="134" t="s">
        <v>311</v>
      </c>
      <c r="H1922" s="135">
        <v>-1061.1399999999999</v>
      </c>
      <c r="I1922" s="135">
        <v>-1136.1399999999999</v>
      </c>
      <c r="J1922" s="135">
        <v>13052.68</v>
      </c>
      <c r="K1922" t="str">
        <f>VLOOKUP(C1922,ResCat!$A$2:$B$268,2,FALSE)</f>
        <v>HMOLG</v>
      </c>
    </row>
    <row r="1923" spans="3:11" x14ac:dyDescent="0.25">
      <c r="C1923" s="134" t="s">
        <v>102</v>
      </c>
      <c r="D1923" s="134" t="s">
        <v>1</v>
      </c>
      <c r="E1923" s="134" t="s">
        <v>359</v>
      </c>
      <c r="F1923" s="134" t="s">
        <v>310</v>
      </c>
      <c r="G1923" s="134" t="s">
        <v>311</v>
      </c>
      <c r="H1923" s="135">
        <v>0</v>
      </c>
      <c r="I1923" s="135">
        <v>50.05</v>
      </c>
      <c r="J1923" s="135">
        <v>50.05</v>
      </c>
      <c r="K1923" t="str">
        <f>VLOOKUP(C1923,ResCat!$A$2:$B$268,2,FALSE)</f>
        <v>HMOLG</v>
      </c>
    </row>
    <row r="1924" spans="3:11" x14ac:dyDescent="0.25">
      <c r="C1924" s="134" t="s">
        <v>102</v>
      </c>
      <c r="D1924" s="134" t="s">
        <v>1</v>
      </c>
      <c r="E1924" s="134" t="s">
        <v>354</v>
      </c>
      <c r="F1924" s="134" t="s">
        <v>310</v>
      </c>
      <c r="G1924" s="134" t="s">
        <v>311</v>
      </c>
      <c r="H1924" s="135">
        <v>65.08</v>
      </c>
      <c r="I1924" s="135">
        <v>65.08</v>
      </c>
      <c r="J1924" s="135">
        <v>65.08</v>
      </c>
      <c r="K1924" t="str">
        <f>VLOOKUP(C1924,ResCat!$A$2:$B$268,2,FALSE)</f>
        <v>HMOLG</v>
      </c>
    </row>
    <row r="1925" spans="3:11" x14ac:dyDescent="0.25">
      <c r="C1925" s="134" t="s">
        <v>102</v>
      </c>
      <c r="D1925" s="134" t="s">
        <v>1</v>
      </c>
      <c r="E1925" s="134" t="s">
        <v>366</v>
      </c>
      <c r="F1925" s="134" t="s">
        <v>310</v>
      </c>
      <c r="G1925" s="134" t="s">
        <v>311</v>
      </c>
      <c r="H1925" s="135">
        <v>-1888.3</v>
      </c>
      <c r="I1925" s="135">
        <v>-1888.3</v>
      </c>
      <c r="J1925" s="135">
        <v>0</v>
      </c>
      <c r="K1925" t="str">
        <f>VLOOKUP(C1925,ResCat!$A$2:$B$268,2,FALSE)</f>
        <v>HMOLG</v>
      </c>
    </row>
    <row r="1926" spans="3:11" x14ac:dyDescent="0.25">
      <c r="C1926" s="134" t="s">
        <v>102</v>
      </c>
      <c r="D1926" s="134" t="s">
        <v>1</v>
      </c>
      <c r="E1926" s="134" t="s">
        <v>337</v>
      </c>
      <c r="F1926" s="134" t="s">
        <v>310</v>
      </c>
      <c r="G1926" s="134" t="s">
        <v>311</v>
      </c>
      <c r="H1926" s="135">
        <v>0</v>
      </c>
      <c r="I1926" s="135">
        <v>62</v>
      </c>
      <c r="J1926" s="135">
        <v>62</v>
      </c>
      <c r="K1926" t="str">
        <f>VLOOKUP(C1926,ResCat!$A$2:$B$268,2,FALSE)</f>
        <v>HMOLG</v>
      </c>
    </row>
    <row r="1927" spans="3:11" x14ac:dyDescent="0.25">
      <c r="C1927" s="134" t="s">
        <v>102</v>
      </c>
      <c r="D1927" s="134" t="s">
        <v>1</v>
      </c>
      <c r="E1927" s="134" t="s">
        <v>352</v>
      </c>
      <c r="F1927" s="134" t="s">
        <v>310</v>
      </c>
      <c r="G1927" s="134" t="s">
        <v>351</v>
      </c>
      <c r="H1927" s="135">
        <v>537.22</v>
      </c>
      <c r="I1927" s="135">
        <v>496.74</v>
      </c>
      <c r="J1927" s="135">
        <v>559.52</v>
      </c>
      <c r="K1927" t="str">
        <f>VLOOKUP(C1927,ResCat!$A$2:$B$268,2,FALSE)</f>
        <v>HMOLG</v>
      </c>
    </row>
    <row r="1928" spans="3:11" x14ac:dyDescent="0.25">
      <c r="C1928" s="134" t="s">
        <v>102</v>
      </c>
      <c r="D1928" s="134" t="s">
        <v>1</v>
      </c>
      <c r="E1928" s="134" t="s">
        <v>347</v>
      </c>
      <c r="F1928" s="134" t="s">
        <v>310</v>
      </c>
      <c r="G1928" s="134" t="s">
        <v>360</v>
      </c>
      <c r="H1928" s="135">
        <v>427.42000000000007</v>
      </c>
      <c r="I1928" s="135">
        <v>593.80000000000007</v>
      </c>
      <c r="J1928" s="135">
        <v>761.38</v>
      </c>
      <c r="K1928" t="str">
        <f>VLOOKUP(C1928,ResCat!$A$2:$B$268,2,FALSE)</f>
        <v>HMOLG</v>
      </c>
    </row>
    <row r="1929" spans="3:11" x14ac:dyDescent="0.25">
      <c r="C1929" s="134" t="s">
        <v>102</v>
      </c>
      <c r="D1929" s="134" t="s">
        <v>1</v>
      </c>
      <c r="E1929" s="134" t="s">
        <v>361</v>
      </c>
      <c r="F1929" s="134" t="s">
        <v>310</v>
      </c>
      <c r="G1929" s="134" t="s">
        <v>355</v>
      </c>
      <c r="H1929" s="135">
        <v>-710.41000000000008</v>
      </c>
      <c r="I1929" s="135">
        <v>-610.41000000000008</v>
      </c>
      <c r="J1929" s="135">
        <v>362.59</v>
      </c>
      <c r="K1929" t="str">
        <f>VLOOKUP(C1929,ResCat!$A$2:$B$268,2,FALSE)</f>
        <v>HMOLG</v>
      </c>
    </row>
    <row r="1930" spans="3:11" x14ac:dyDescent="0.25">
      <c r="C1930" s="134" t="s">
        <v>102</v>
      </c>
      <c r="D1930" s="134" t="s">
        <v>1</v>
      </c>
      <c r="E1930" s="134" t="s">
        <v>312</v>
      </c>
      <c r="F1930" s="134" t="s">
        <v>310</v>
      </c>
      <c r="G1930" s="134" t="s">
        <v>364</v>
      </c>
      <c r="H1930" s="135">
        <v>189.76</v>
      </c>
      <c r="I1930" s="135">
        <v>403.33000000000004</v>
      </c>
      <c r="J1930" s="135">
        <v>403.33000000000004</v>
      </c>
      <c r="K1930" t="str">
        <f>VLOOKUP(C1930,ResCat!$A$2:$B$268,2,FALSE)</f>
        <v>HMOLG</v>
      </c>
    </row>
    <row r="1931" spans="3:11" x14ac:dyDescent="0.25">
      <c r="C1931" s="134" t="s">
        <v>102</v>
      </c>
      <c r="D1931" s="134" t="s">
        <v>1</v>
      </c>
      <c r="E1931" s="134" t="s">
        <v>357</v>
      </c>
      <c r="F1931" s="134" t="s">
        <v>310</v>
      </c>
      <c r="G1931" s="134" t="s">
        <v>338</v>
      </c>
      <c r="H1931" s="135">
        <v>-412.54999999999984</v>
      </c>
      <c r="I1931" s="135">
        <v>-312.54999999999984</v>
      </c>
      <c r="J1931" s="135">
        <v>282.94000000000005</v>
      </c>
      <c r="K1931" t="str">
        <f>VLOOKUP(C1931,ResCat!$A$2:$B$268,2,FALSE)</f>
        <v>HMOLG</v>
      </c>
    </row>
    <row r="1932" spans="3:11" x14ac:dyDescent="0.25">
      <c r="C1932" s="134" t="s">
        <v>102</v>
      </c>
      <c r="D1932" s="134" t="s">
        <v>1</v>
      </c>
      <c r="E1932" s="134" t="s">
        <v>314</v>
      </c>
      <c r="F1932" s="134" t="s">
        <v>310</v>
      </c>
      <c r="G1932" s="134" t="s">
        <v>356</v>
      </c>
      <c r="H1932" s="135">
        <v>1382.83</v>
      </c>
      <c r="I1932" s="135">
        <v>1058.24</v>
      </c>
      <c r="J1932" s="135">
        <v>127.89999999999995</v>
      </c>
      <c r="K1932" t="str">
        <f>VLOOKUP(C1932,ResCat!$A$2:$B$268,2,FALSE)</f>
        <v>HMOLG</v>
      </c>
    </row>
    <row r="1933" spans="3:11" x14ac:dyDescent="0.25">
      <c r="C1933" s="134" t="s">
        <v>102</v>
      </c>
      <c r="D1933" s="134" t="s">
        <v>1</v>
      </c>
      <c r="E1933" s="134" t="s">
        <v>339</v>
      </c>
      <c r="F1933" s="134" t="s">
        <v>310</v>
      </c>
      <c r="G1933" s="134" t="s">
        <v>353</v>
      </c>
      <c r="H1933" s="135">
        <v>1688.8300000000004</v>
      </c>
      <c r="I1933" s="135">
        <v>1879.3100000000002</v>
      </c>
      <c r="J1933" s="135">
        <v>8940.4700000000012</v>
      </c>
      <c r="K1933" t="str">
        <f>VLOOKUP(C1933,ResCat!$A$2:$B$268,2,FALSE)</f>
        <v>HMOLG</v>
      </c>
    </row>
    <row r="1934" spans="3:11" x14ac:dyDescent="0.25">
      <c r="C1934" s="134" t="s">
        <v>102</v>
      </c>
      <c r="D1934" s="134" t="s">
        <v>1</v>
      </c>
      <c r="E1934" s="134" t="s">
        <v>342</v>
      </c>
      <c r="F1934" s="134" t="s">
        <v>310</v>
      </c>
      <c r="G1934" s="134" t="s">
        <v>348</v>
      </c>
      <c r="H1934" s="135">
        <v>-2286.4100000000003</v>
      </c>
      <c r="I1934" s="135">
        <v>-2644.6000000000004</v>
      </c>
      <c r="J1934" s="135">
        <v>-3695.62</v>
      </c>
      <c r="K1934" t="str">
        <f>VLOOKUP(C1934,ResCat!$A$2:$B$268,2,FALSE)</f>
        <v>HMOLG</v>
      </c>
    </row>
    <row r="1935" spans="3:11" x14ac:dyDescent="0.25">
      <c r="C1935" s="134" t="s">
        <v>102</v>
      </c>
      <c r="D1935" s="134" t="s">
        <v>1</v>
      </c>
      <c r="E1935" s="134" t="s">
        <v>316</v>
      </c>
      <c r="F1935" s="134" t="s">
        <v>310</v>
      </c>
      <c r="G1935" s="134" t="s">
        <v>313</v>
      </c>
      <c r="H1935" s="135">
        <v>-483.53</v>
      </c>
      <c r="I1935" s="135">
        <v>-153.93000000000006</v>
      </c>
      <c r="J1935" s="135">
        <v>-650.04999999999995</v>
      </c>
      <c r="K1935" t="str">
        <f>VLOOKUP(C1935,ResCat!$A$2:$B$268,2,FALSE)</f>
        <v>HMOLG</v>
      </c>
    </row>
    <row r="1936" spans="3:11" x14ac:dyDescent="0.25">
      <c r="C1936" s="134" t="s">
        <v>102</v>
      </c>
      <c r="D1936" s="134" t="s">
        <v>1</v>
      </c>
      <c r="E1936" s="134" t="s">
        <v>318</v>
      </c>
      <c r="F1936" s="134" t="s">
        <v>310</v>
      </c>
      <c r="G1936" s="134" t="s">
        <v>358</v>
      </c>
      <c r="H1936" s="135">
        <v>-5388.13</v>
      </c>
      <c r="I1936" s="135">
        <v>-5079.6400000000003</v>
      </c>
      <c r="J1936" s="135">
        <v>15984.08</v>
      </c>
      <c r="K1936" t="str">
        <f>VLOOKUP(C1936,ResCat!$A$2:$B$268,2,FALSE)</f>
        <v>HMOLG</v>
      </c>
    </row>
    <row r="1937" spans="3:11" x14ac:dyDescent="0.25">
      <c r="C1937" s="134" t="s">
        <v>102</v>
      </c>
      <c r="D1937" s="134" t="s">
        <v>1</v>
      </c>
      <c r="E1937" s="134" t="s">
        <v>320</v>
      </c>
      <c r="F1937" s="134" t="s">
        <v>310</v>
      </c>
      <c r="G1937" s="134" t="s">
        <v>315</v>
      </c>
      <c r="H1937" s="135">
        <v>-318.14</v>
      </c>
      <c r="I1937" s="135">
        <v>-258.53999999999996</v>
      </c>
      <c r="J1937" s="135">
        <v>1028.7</v>
      </c>
      <c r="K1937" t="str">
        <f>VLOOKUP(C1937,ResCat!$A$2:$B$268,2,FALSE)</f>
        <v>HMOLG</v>
      </c>
    </row>
    <row r="1938" spans="3:11" x14ac:dyDescent="0.25">
      <c r="C1938" s="134" t="s">
        <v>102</v>
      </c>
      <c r="D1938" s="134" t="s">
        <v>1</v>
      </c>
      <c r="E1938" s="134" t="s">
        <v>322</v>
      </c>
      <c r="F1938" s="134" t="s">
        <v>310</v>
      </c>
      <c r="G1938" s="134" t="s">
        <v>341</v>
      </c>
      <c r="H1938" s="135">
        <v>-5723.8400000000011</v>
      </c>
      <c r="I1938" s="135">
        <v>-5705.0700000000006</v>
      </c>
      <c r="J1938" s="135">
        <v>47294.6</v>
      </c>
      <c r="K1938" t="str">
        <f>VLOOKUP(C1938,ResCat!$A$2:$B$268,2,FALSE)</f>
        <v>HMOLG</v>
      </c>
    </row>
    <row r="1939" spans="3:11" x14ac:dyDescent="0.25">
      <c r="C1939" s="134" t="s">
        <v>102</v>
      </c>
      <c r="D1939" s="134" t="s">
        <v>1</v>
      </c>
      <c r="E1939" s="134" t="s">
        <v>324</v>
      </c>
      <c r="F1939" s="134" t="s">
        <v>310</v>
      </c>
      <c r="G1939" s="134" t="s">
        <v>340</v>
      </c>
      <c r="H1939" s="135">
        <v>-20234.169999999998</v>
      </c>
      <c r="I1939" s="135">
        <v>-20264.169999999998</v>
      </c>
      <c r="J1939" s="135">
        <v>-37804</v>
      </c>
      <c r="K1939" t="str">
        <f>VLOOKUP(C1939,ResCat!$A$2:$B$268,2,FALSE)</f>
        <v>HMOLG</v>
      </c>
    </row>
    <row r="1940" spans="3:11" x14ac:dyDescent="0.25">
      <c r="C1940" s="134" t="s">
        <v>102</v>
      </c>
      <c r="D1940" s="134" t="s">
        <v>1</v>
      </c>
      <c r="E1940" s="134" t="s">
        <v>326</v>
      </c>
      <c r="F1940" s="134" t="s">
        <v>310</v>
      </c>
      <c r="G1940" s="134" t="s">
        <v>317</v>
      </c>
      <c r="H1940" s="135">
        <v>6084.63</v>
      </c>
      <c r="I1940" s="135">
        <v>7020.52</v>
      </c>
      <c r="J1940" s="135">
        <v>15706.300000000001</v>
      </c>
      <c r="K1940" t="str">
        <f>VLOOKUP(C1940,ResCat!$A$2:$B$268,2,FALSE)</f>
        <v>HMOLG</v>
      </c>
    </row>
    <row r="1941" spans="3:11" x14ac:dyDescent="0.25">
      <c r="C1941" s="134" t="s">
        <v>102</v>
      </c>
      <c r="D1941" s="134" t="s">
        <v>1</v>
      </c>
      <c r="E1941" s="134" t="s">
        <v>328</v>
      </c>
      <c r="F1941" s="134" t="s">
        <v>310</v>
      </c>
      <c r="G1941" s="134" t="s">
        <v>319</v>
      </c>
      <c r="H1941" s="135">
        <v>848.92999999999984</v>
      </c>
      <c r="I1941" s="135">
        <v>13002.43</v>
      </c>
      <c r="J1941" s="135">
        <v>23989.590000000007</v>
      </c>
      <c r="K1941" t="str">
        <f>VLOOKUP(C1941,ResCat!$A$2:$B$268,2,FALSE)</f>
        <v>HMOLG</v>
      </c>
    </row>
    <row r="1942" spans="3:11" x14ac:dyDescent="0.25">
      <c r="C1942" s="134" t="s">
        <v>102</v>
      </c>
      <c r="D1942" s="134" t="s">
        <v>1</v>
      </c>
      <c r="E1942" s="134" t="s">
        <v>330</v>
      </c>
      <c r="F1942" s="134" t="s">
        <v>310</v>
      </c>
      <c r="G1942" s="134" t="s">
        <v>321</v>
      </c>
      <c r="H1942" s="135">
        <v>3181.5</v>
      </c>
      <c r="I1942" s="135">
        <v>3253.68</v>
      </c>
      <c r="J1942" s="135">
        <v>6435.18</v>
      </c>
      <c r="K1942" t="str">
        <f>VLOOKUP(C1942,ResCat!$A$2:$B$268,2,FALSE)</f>
        <v>HMOLG</v>
      </c>
    </row>
    <row r="1943" spans="3:11" x14ac:dyDescent="0.25">
      <c r="C1943" s="134" t="s">
        <v>102</v>
      </c>
      <c r="D1943" s="134" t="s">
        <v>1</v>
      </c>
      <c r="E1943" s="134" t="s">
        <v>332</v>
      </c>
      <c r="F1943" s="134" t="s">
        <v>310</v>
      </c>
      <c r="G1943" s="134" t="s">
        <v>323</v>
      </c>
      <c r="H1943" s="135">
        <v>24763.82</v>
      </c>
      <c r="I1943" s="135">
        <v>25106.69</v>
      </c>
      <c r="J1943" s="135">
        <v>45722.42</v>
      </c>
      <c r="K1943" t="str">
        <f>VLOOKUP(C1943,ResCat!$A$2:$B$268,2,FALSE)</f>
        <v>HMOLG</v>
      </c>
    </row>
    <row r="1944" spans="3:11" x14ac:dyDescent="0.25">
      <c r="C1944" s="134" t="s">
        <v>102</v>
      </c>
      <c r="D1944" s="134" t="s">
        <v>1</v>
      </c>
      <c r="E1944" s="134" t="s">
        <v>335</v>
      </c>
      <c r="F1944" s="134" t="s">
        <v>310</v>
      </c>
      <c r="G1944" s="134" t="s">
        <v>325</v>
      </c>
      <c r="H1944" s="135">
        <v>7316.9800000000032</v>
      </c>
      <c r="I1944" s="135">
        <v>7616.5800000000036</v>
      </c>
      <c r="J1944" s="135">
        <v>32091.47</v>
      </c>
      <c r="K1944" t="str">
        <f>VLOOKUP(C1944,ResCat!$A$2:$B$268,2,FALSE)</f>
        <v>HMOLG</v>
      </c>
    </row>
    <row r="1945" spans="3:11" x14ac:dyDescent="0.25">
      <c r="C1945" s="134" t="s">
        <v>102</v>
      </c>
      <c r="D1945" s="134" t="s">
        <v>1</v>
      </c>
      <c r="E1945" s="134" t="s">
        <v>4</v>
      </c>
      <c r="F1945" s="134" t="s">
        <v>310</v>
      </c>
      <c r="G1945" s="134" t="s">
        <v>327</v>
      </c>
      <c r="H1945" s="135">
        <v>39725.01</v>
      </c>
      <c r="I1945" s="135">
        <v>41334.730000000003</v>
      </c>
      <c r="J1945" s="135">
        <v>103140.4</v>
      </c>
      <c r="K1945" t="str">
        <f>VLOOKUP(C1945,ResCat!$A$2:$B$268,2,FALSE)</f>
        <v>HMOLG</v>
      </c>
    </row>
    <row r="1946" spans="3:11" x14ac:dyDescent="0.25">
      <c r="C1946" s="134" t="s">
        <v>102</v>
      </c>
      <c r="D1946" s="134" t="s">
        <v>1</v>
      </c>
      <c r="E1946" s="134" t="s">
        <v>511</v>
      </c>
      <c r="F1946" s="134" t="s">
        <v>310</v>
      </c>
      <c r="G1946" s="134" t="s">
        <v>329</v>
      </c>
      <c r="H1946" s="135">
        <v>88322.87999999999</v>
      </c>
      <c r="I1946" s="135">
        <v>89918.84</v>
      </c>
      <c r="J1946" s="135">
        <v>203378.19</v>
      </c>
      <c r="K1946" t="str">
        <f>VLOOKUP(C1946,ResCat!$A$2:$B$268,2,FALSE)</f>
        <v>HMOLG</v>
      </c>
    </row>
    <row r="1947" spans="3:11" x14ac:dyDescent="0.25">
      <c r="C1947" s="134" t="s">
        <v>102</v>
      </c>
      <c r="D1947" s="134" t="s">
        <v>1</v>
      </c>
      <c r="E1947" s="134" t="s">
        <v>969</v>
      </c>
      <c r="F1947" s="134" t="s">
        <v>310</v>
      </c>
      <c r="G1947" s="134" t="s">
        <v>331</v>
      </c>
      <c r="H1947" s="135">
        <v>130878.33000000002</v>
      </c>
      <c r="I1947" s="135">
        <v>136843.91000000003</v>
      </c>
      <c r="J1947" s="135">
        <v>314871.46000000002</v>
      </c>
      <c r="K1947" t="str">
        <f>VLOOKUP(C1947,ResCat!$A$2:$B$268,2,FALSE)</f>
        <v>HMOLG</v>
      </c>
    </row>
    <row r="1948" spans="3:11" x14ac:dyDescent="0.25">
      <c r="C1948" s="134" t="s">
        <v>102</v>
      </c>
      <c r="D1948" s="134" t="s">
        <v>1</v>
      </c>
      <c r="E1948" s="134" t="s">
        <v>961</v>
      </c>
      <c r="F1948" s="134" t="s">
        <v>310</v>
      </c>
      <c r="G1948" s="134" t="s">
        <v>334</v>
      </c>
      <c r="H1948" s="135">
        <v>122067.32</v>
      </c>
      <c r="I1948" s="135">
        <v>132005.84000000003</v>
      </c>
      <c r="J1948" s="135">
        <v>-572989.77</v>
      </c>
      <c r="K1948" t="str">
        <f>VLOOKUP(C1948,ResCat!$A$2:$B$268,2,FALSE)</f>
        <v>HMOLG</v>
      </c>
    </row>
    <row r="1949" spans="3:11" x14ac:dyDescent="0.25">
      <c r="C1949" s="134" t="s">
        <v>102</v>
      </c>
      <c r="D1949" s="134" t="s">
        <v>1</v>
      </c>
      <c r="E1949" s="134" t="s">
        <v>970</v>
      </c>
      <c r="F1949" s="134" t="s">
        <v>310</v>
      </c>
      <c r="G1949" s="134" t="s">
        <v>333</v>
      </c>
      <c r="H1949" s="135">
        <v>1395750.4099999992</v>
      </c>
      <c r="I1949" s="135">
        <v>1442610.7499999998</v>
      </c>
      <c r="J1949" s="135">
        <v>3495768.5399999991</v>
      </c>
      <c r="K1949" t="str">
        <f>VLOOKUP(C1949,ResCat!$A$2:$B$268,2,FALSE)</f>
        <v>HMOLG</v>
      </c>
    </row>
    <row r="1950" spans="3:11" x14ac:dyDescent="0.25">
      <c r="C1950" s="134" t="s">
        <v>102</v>
      </c>
      <c r="D1950" s="134" t="s">
        <v>1</v>
      </c>
      <c r="E1950" s="134" t="s">
        <v>1023</v>
      </c>
      <c r="F1950" s="134" t="s">
        <v>310</v>
      </c>
      <c r="G1950" s="134" t="s">
        <v>308</v>
      </c>
      <c r="H1950" s="135">
        <v>1402902.5100000009</v>
      </c>
      <c r="I1950" s="135">
        <v>1459477.6300000008</v>
      </c>
      <c r="J1950" s="135">
        <v>3132644.0799999996</v>
      </c>
      <c r="K1950" t="str">
        <f>VLOOKUP(C1950,ResCat!$A$2:$B$268,2,FALSE)</f>
        <v>HMOLG</v>
      </c>
    </row>
    <row r="1951" spans="3:11" x14ac:dyDescent="0.25">
      <c r="C1951" s="134" t="s">
        <v>103</v>
      </c>
      <c r="D1951" s="134" t="s">
        <v>3</v>
      </c>
      <c r="E1951" s="134" t="s">
        <v>359</v>
      </c>
      <c r="F1951" s="134" t="s">
        <v>310</v>
      </c>
      <c r="G1951" s="134" t="s">
        <v>311</v>
      </c>
      <c r="H1951" s="135">
        <v>-33.19</v>
      </c>
      <c r="I1951" s="135">
        <v>-33.19</v>
      </c>
      <c r="J1951" s="135">
        <v>0</v>
      </c>
      <c r="K1951" t="str">
        <f>VLOOKUP(C1951,ResCat!$A$2:$B$268,2,FALSE)</f>
        <v>HMOLG</v>
      </c>
    </row>
    <row r="1952" spans="3:11" x14ac:dyDescent="0.25">
      <c r="C1952" s="134" t="s">
        <v>103</v>
      </c>
      <c r="D1952" s="134" t="s">
        <v>3</v>
      </c>
      <c r="E1952" s="134" t="s">
        <v>366</v>
      </c>
      <c r="F1952" s="134" t="s">
        <v>310</v>
      </c>
      <c r="G1952" s="134" t="s">
        <v>311</v>
      </c>
      <c r="H1952" s="135">
        <v>76.06</v>
      </c>
      <c r="I1952" s="135">
        <v>164.7</v>
      </c>
      <c r="J1952" s="135">
        <v>336</v>
      </c>
      <c r="K1952" t="str">
        <f>VLOOKUP(C1952,ResCat!$A$2:$B$268,2,FALSE)</f>
        <v>HMOLG</v>
      </c>
    </row>
    <row r="1953" spans="3:11" x14ac:dyDescent="0.25">
      <c r="C1953" s="134" t="s">
        <v>103</v>
      </c>
      <c r="D1953" s="134" t="s">
        <v>3</v>
      </c>
      <c r="E1953" s="134" t="s">
        <v>361</v>
      </c>
      <c r="F1953" s="134" t="s">
        <v>310</v>
      </c>
      <c r="G1953" s="134" t="s">
        <v>355</v>
      </c>
      <c r="H1953" s="135">
        <v>-122.33</v>
      </c>
      <c r="I1953" s="135">
        <v>-122.33</v>
      </c>
      <c r="J1953" s="135">
        <v>-245</v>
      </c>
      <c r="K1953" t="str">
        <f>VLOOKUP(C1953,ResCat!$A$2:$B$268,2,FALSE)</f>
        <v>HMOLG</v>
      </c>
    </row>
    <row r="1954" spans="3:11" x14ac:dyDescent="0.25">
      <c r="C1954" s="134" t="s">
        <v>103</v>
      </c>
      <c r="D1954" s="134" t="s">
        <v>3</v>
      </c>
      <c r="E1954" s="134" t="s">
        <v>342</v>
      </c>
      <c r="F1954" s="134" t="s">
        <v>310</v>
      </c>
      <c r="G1954" s="134" t="s">
        <v>348</v>
      </c>
      <c r="H1954" s="135">
        <v>183.4</v>
      </c>
      <c r="I1954" s="135">
        <v>183.4</v>
      </c>
      <c r="J1954" s="135">
        <v>420</v>
      </c>
      <c r="K1954" t="str">
        <f>VLOOKUP(C1954,ResCat!$A$2:$B$268,2,FALSE)</f>
        <v>HMOLG</v>
      </c>
    </row>
    <row r="1955" spans="3:11" x14ac:dyDescent="0.25">
      <c r="C1955" s="134" t="s">
        <v>103</v>
      </c>
      <c r="D1955" s="134" t="s">
        <v>3</v>
      </c>
      <c r="E1955" s="134" t="s">
        <v>324</v>
      </c>
      <c r="F1955" s="134" t="s">
        <v>310</v>
      </c>
      <c r="G1955" s="134" t="s">
        <v>340</v>
      </c>
      <c r="H1955" s="135">
        <v>-252.56</v>
      </c>
      <c r="I1955" s="135">
        <v>-252.56</v>
      </c>
      <c r="J1955" s="135">
        <v>-457</v>
      </c>
      <c r="K1955" t="str">
        <f>VLOOKUP(C1955,ResCat!$A$2:$B$268,2,FALSE)</f>
        <v>HMOLG</v>
      </c>
    </row>
    <row r="1956" spans="3:11" x14ac:dyDescent="0.25">
      <c r="C1956" s="134" t="s">
        <v>103</v>
      </c>
      <c r="D1956" s="134" t="s">
        <v>3</v>
      </c>
      <c r="E1956" s="134" t="s">
        <v>326</v>
      </c>
      <c r="F1956" s="134" t="s">
        <v>310</v>
      </c>
      <c r="G1956" s="134" t="s">
        <v>317</v>
      </c>
      <c r="H1956" s="135">
        <v>184.45999999999998</v>
      </c>
      <c r="I1956" s="135">
        <v>200.81</v>
      </c>
      <c r="J1956" s="135">
        <v>548</v>
      </c>
      <c r="K1956" t="str">
        <f>VLOOKUP(C1956,ResCat!$A$2:$B$268,2,FALSE)</f>
        <v>HMOLG</v>
      </c>
    </row>
    <row r="1957" spans="3:11" x14ac:dyDescent="0.25">
      <c r="C1957" s="134" t="s">
        <v>103</v>
      </c>
      <c r="D1957" s="134" t="s">
        <v>3</v>
      </c>
      <c r="E1957" s="134" t="s">
        <v>328</v>
      </c>
      <c r="F1957" s="134" t="s">
        <v>310</v>
      </c>
      <c r="G1957" s="134" t="s">
        <v>319</v>
      </c>
      <c r="H1957" s="135">
        <v>308.27</v>
      </c>
      <c r="I1957" s="135">
        <v>140.22999999999996</v>
      </c>
      <c r="J1957" s="135">
        <v>238</v>
      </c>
      <c r="K1957" t="str">
        <f>VLOOKUP(C1957,ResCat!$A$2:$B$268,2,FALSE)</f>
        <v>HMOLG</v>
      </c>
    </row>
    <row r="1958" spans="3:11" x14ac:dyDescent="0.25">
      <c r="C1958" s="134" t="s">
        <v>103</v>
      </c>
      <c r="D1958" s="134" t="s">
        <v>3</v>
      </c>
      <c r="E1958" s="134" t="s">
        <v>330</v>
      </c>
      <c r="F1958" s="134" t="s">
        <v>310</v>
      </c>
      <c r="G1958" s="134" t="s">
        <v>321</v>
      </c>
      <c r="H1958" s="135">
        <v>288.48</v>
      </c>
      <c r="I1958" s="135">
        <v>360.6</v>
      </c>
      <c r="J1958" s="135">
        <v>445</v>
      </c>
      <c r="K1958" t="str">
        <f>VLOOKUP(C1958,ResCat!$A$2:$B$268,2,FALSE)</f>
        <v>HMOLG</v>
      </c>
    </row>
    <row r="1959" spans="3:11" x14ac:dyDescent="0.25">
      <c r="C1959" s="134" t="s">
        <v>103</v>
      </c>
      <c r="D1959" s="134" t="s">
        <v>3</v>
      </c>
      <c r="E1959" s="134" t="s">
        <v>332</v>
      </c>
      <c r="F1959" s="134" t="s">
        <v>310</v>
      </c>
      <c r="G1959" s="134" t="s">
        <v>323</v>
      </c>
      <c r="H1959" s="135">
        <v>51.15</v>
      </c>
      <c r="I1959" s="135">
        <v>63.93</v>
      </c>
      <c r="J1959" s="135">
        <v>487.85</v>
      </c>
      <c r="K1959" t="str">
        <f>VLOOKUP(C1959,ResCat!$A$2:$B$268,2,FALSE)</f>
        <v>HMOLG</v>
      </c>
    </row>
    <row r="1960" spans="3:11" x14ac:dyDescent="0.25">
      <c r="C1960" s="134" t="s">
        <v>103</v>
      </c>
      <c r="D1960" s="134" t="s">
        <v>3</v>
      </c>
      <c r="E1960" s="134" t="s">
        <v>335</v>
      </c>
      <c r="F1960" s="134" t="s">
        <v>310</v>
      </c>
      <c r="G1960" s="134" t="s">
        <v>325</v>
      </c>
      <c r="H1960" s="135">
        <v>4657.2999999999993</v>
      </c>
      <c r="I1960" s="135">
        <v>4748.6499999999996</v>
      </c>
      <c r="J1960" s="135">
        <v>7919.13</v>
      </c>
      <c r="K1960" t="str">
        <f>VLOOKUP(C1960,ResCat!$A$2:$B$268,2,FALSE)</f>
        <v>HMOLG</v>
      </c>
    </row>
    <row r="1961" spans="3:11" x14ac:dyDescent="0.25">
      <c r="C1961" s="134" t="s">
        <v>103</v>
      </c>
      <c r="D1961" s="134" t="s">
        <v>3</v>
      </c>
      <c r="E1961" s="134" t="s">
        <v>4</v>
      </c>
      <c r="F1961" s="134" t="s">
        <v>310</v>
      </c>
      <c r="G1961" s="134" t="s">
        <v>327</v>
      </c>
      <c r="H1961" s="135">
        <v>2292.5099999999998</v>
      </c>
      <c r="I1961" s="135">
        <v>2580.08</v>
      </c>
      <c r="J1961" s="135">
        <v>4049.86</v>
      </c>
      <c r="K1961" t="str">
        <f>VLOOKUP(C1961,ResCat!$A$2:$B$268,2,FALSE)</f>
        <v>HMOLG</v>
      </c>
    </row>
    <row r="1962" spans="3:11" x14ac:dyDescent="0.25">
      <c r="C1962" s="134" t="s">
        <v>103</v>
      </c>
      <c r="D1962" s="134" t="s">
        <v>3</v>
      </c>
      <c r="E1962" s="134" t="s">
        <v>511</v>
      </c>
      <c r="F1962" s="134" t="s">
        <v>310</v>
      </c>
      <c r="G1962" s="134" t="s">
        <v>329</v>
      </c>
      <c r="H1962" s="135">
        <v>443.19</v>
      </c>
      <c r="I1962" s="135">
        <v>68.19</v>
      </c>
      <c r="J1962" s="135">
        <v>90</v>
      </c>
      <c r="K1962" t="str">
        <f>VLOOKUP(C1962,ResCat!$A$2:$B$268,2,FALSE)</f>
        <v>HMOLG</v>
      </c>
    </row>
    <row r="1963" spans="3:11" x14ac:dyDescent="0.25">
      <c r="C1963" s="134" t="s">
        <v>103</v>
      </c>
      <c r="D1963" s="134" t="s">
        <v>3</v>
      </c>
      <c r="E1963" s="134" t="s">
        <v>969</v>
      </c>
      <c r="F1963" s="134" t="s">
        <v>310</v>
      </c>
      <c r="G1963" s="134" t="s">
        <v>331</v>
      </c>
      <c r="H1963" s="135">
        <v>2918.04</v>
      </c>
      <c r="I1963" s="135">
        <v>2527.2999999999997</v>
      </c>
      <c r="J1963" s="135">
        <v>4629.95</v>
      </c>
      <c r="K1963" t="str">
        <f>VLOOKUP(C1963,ResCat!$A$2:$B$268,2,FALSE)</f>
        <v>HMOLG</v>
      </c>
    </row>
    <row r="1964" spans="3:11" x14ac:dyDescent="0.25">
      <c r="C1964" s="134" t="s">
        <v>103</v>
      </c>
      <c r="D1964" s="134" t="s">
        <v>3</v>
      </c>
      <c r="E1964" s="134" t="s">
        <v>961</v>
      </c>
      <c r="F1964" s="134" t="s">
        <v>310</v>
      </c>
      <c r="G1964" s="134" t="s">
        <v>334</v>
      </c>
      <c r="H1964" s="135">
        <v>1918.27</v>
      </c>
      <c r="I1964" s="135">
        <v>2330.7099999999996</v>
      </c>
      <c r="J1964" s="135">
        <v>4267.26</v>
      </c>
      <c r="K1964" t="str">
        <f>VLOOKUP(C1964,ResCat!$A$2:$B$268,2,FALSE)</f>
        <v>HMOLG</v>
      </c>
    </row>
    <row r="1965" spans="3:11" x14ac:dyDescent="0.25">
      <c r="C1965" s="134" t="s">
        <v>103</v>
      </c>
      <c r="D1965" s="134" t="s">
        <v>3</v>
      </c>
      <c r="E1965" s="134" t="s">
        <v>970</v>
      </c>
      <c r="F1965" s="134" t="s">
        <v>310</v>
      </c>
      <c r="G1965" s="134" t="s">
        <v>333</v>
      </c>
      <c r="H1965" s="135">
        <v>7234.5200000000023</v>
      </c>
      <c r="I1965" s="135">
        <v>8011.7399999999989</v>
      </c>
      <c r="J1965" s="135">
        <v>17023.749999999996</v>
      </c>
      <c r="K1965" t="str">
        <f>VLOOKUP(C1965,ResCat!$A$2:$B$268,2,FALSE)</f>
        <v>HMOLG</v>
      </c>
    </row>
    <row r="1966" spans="3:11" x14ac:dyDescent="0.25">
      <c r="C1966" s="134" t="s">
        <v>103</v>
      </c>
      <c r="D1966" s="134" t="s">
        <v>3</v>
      </c>
      <c r="E1966" s="134" t="s">
        <v>1023</v>
      </c>
      <c r="F1966" s="134" t="s">
        <v>310</v>
      </c>
      <c r="G1966" s="134" t="s">
        <v>308</v>
      </c>
      <c r="H1966" s="135">
        <v>11405.76</v>
      </c>
      <c r="I1966" s="135">
        <v>12284.100000000002</v>
      </c>
      <c r="J1966" s="135">
        <v>17320.190000000002</v>
      </c>
      <c r="K1966" t="str">
        <f>VLOOKUP(C1966,ResCat!$A$2:$B$268,2,FALSE)</f>
        <v>HMOLG</v>
      </c>
    </row>
    <row r="1967" spans="3:11" x14ac:dyDescent="0.25">
      <c r="C1967" s="134" t="s">
        <v>103</v>
      </c>
      <c r="D1967" s="134" t="s">
        <v>0</v>
      </c>
      <c r="E1967" s="134" t="s">
        <v>316</v>
      </c>
      <c r="F1967" s="134" t="s">
        <v>310</v>
      </c>
      <c r="G1967" s="134" t="s">
        <v>313</v>
      </c>
      <c r="H1967" s="135">
        <v>0</v>
      </c>
      <c r="I1967" s="135">
        <v>0</v>
      </c>
      <c r="J1967" s="135">
        <v>0</v>
      </c>
      <c r="K1967" t="str">
        <f>VLOOKUP(C1967,ResCat!$A$2:$B$268,2,FALSE)</f>
        <v>HMOLG</v>
      </c>
    </row>
    <row r="1968" spans="3:11" x14ac:dyDescent="0.25">
      <c r="C1968" s="134" t="s">
        <v>103</v>
      </c>
      <c r="D1968" s="134" t="s">
        <v>0</v>
      </c>
      <c r="E1968" s="134" t="s">
        <v>4</v>
      </c>
      <c r="F1968" s="134" t="s">
        <v>310</v>
      </c>
      <c r="G1968" s="134" t="s">
        <v>327</v>
      </c>
      <c r="H1968" s="135">
        <v>-28893</v>
      </c>
      <c r="I1968" s="135">
        <v>-28893</v>
      </c>
      <c r="J1968" s="135">
        <v>0</v>
      </c>
      <c r="K1968" t="str">
        <f>VLOOKUP(C1968,ResCat!$A$2:$B$268,2,FALSE)</f>
        <v>HMOLG</v>
      </c>
    </row>
    <row r="1969" spans="3:11" x14ac:dyDescent="0.25">
      <c r="C1969" s="134" t="s">
        <v>103</v>
      </c>
      <c r="D1969" s="134" t="s">
        <v>0</v>
      </c>
      <c r="E1969" s="134" t="s">
        <v>961</v>
      </c>
      <c r="F1969" s="134" t="s">
        <v>310</v>
      </c>
      <c r="G1969" s="134" t="s">
        <v>334</v>
      </c>
      <c r="H1969" s="135">
        <v>56080.07</v>
      </c>
      <c r="I1969" s="135">
        <v>70351.55</v>
      </c>
      <c r="J1969" s="135">
        <v>329155.99</v>
      </c>
      <c r="K1969" t="str">
        <f>VLOOKUP(C1969,ResCat!$A$2:$B$268,2,FALSE)</f>
        <v>HMOLG</v>
      </c>
    </row>
    <row r="1970" spans="3:11" x14ac:dyDescent="0.25">
      <c r="C1970" s="134" t="s">
        <v>103</v>
      </c>
      <c r="D1970" s="134" t="s">
        <v>0</v>
      </c>
      <c r="E1970" s="134" t="s">
        <v>970</v>
      </c>
      <c r="F1970" s="134" t="s">
        <v>310</v>
      </c>
      <c r="G1970" s="134" t="s">
        <v>333</v>
      </c>
      <c r="H1970" s="135">
        <v>15485.5</v>
      </c>
      <c r="I1970" s="135">
        <v>15485.5</v>
      </c>
      <c r="J1970" s="135">
        <v>60477.56</v>
      </c>
      <c r="K1970" t="str">
        <f>VLOOKUP(C1970,ResCat!$A$2:$B$268,2,FALSE)</f>
        <v>HMOLG</v>
      </c>
    </row>
    <row r="1971" spans="3:11" x14ac:dyDescent="0.25">
      <c r="C1971" s="134" t="s">
        <v>103</v>
      </c>
      <c r="D1971" s="134" t="s">
        <v>0</v>
      </c>
      <c r="E1971" s="134" t="s">
        <v>1023</v>
      </c>
      <c r="F1971" s="134" t="s">
        <v>310</v>
      </c>
      <c r="G1971" s="134" t="s">
        <v>308</v>
      </c>
      <c r="H1971" s="135">
        <v>43706</v>
      </c>
      <c r="I1971" s="135">
        <v>43706</v>
      </c>
      <c r="J1971" s="135">
        <v>131948.97000000003</v>
      </c>
      <c r="K1971" t="str">
        <f>VLOOKUP(C1971,ResCat!$A$2:$B$268,2,FALSE)</f>
        <v>HMOLG</v>
      </c>
    </row>
    <row r="1972" spans="3:11" x14ac:dyDescent="0.25">
      <c r="C1972" s="134" t="s">
        <v>103</v>
      </c>
      <c r="D1972" s="134" t="s">
        <v>2</v>
      </c>
      <c r="E1972" s="134" t="s">
        <v>349</v>
      </c>
      <c r="F1972" s="134" t="s">
        <v>310</v>
      </c>
      <c r="G1972" s="134" t="s">
        <v>311</v>
      </c>
      <c r="H1972" s="135">
        <v>-590.78</v>
      </c>
      <c r="I1972" s="135">
        <v>-590.78</v>
      </c>
      <c r="J1972" s="135">
        <v>-770</v>
      </c>
      <c r="K1972" t="str">
        <f>VLOOKUP(C1972,ResCat!$A$2:$B$268,2,FALSE)</f>
        <v>HMOLG</v>
      </c>
    </row>
    <row r="1973" spans="3:11" x14ac:dyDescent="0.25">
      <c r="C1973" s="134" t="s">
        <v>103</v>
      </c>
      <c r="D1973" s="134" t="s">
        <v>2</v>
      </c>
      <c r="E1973" s="134" t="s">
        <v>350</v>
      </c>
      <c r="F1973" s="134" t="s">
        <v>310</v>
      </c>
      <c r="G1973" s="134" t="s">
        <v>311</v>
      </c>
      <c r="H1973" s="135">
        <v>-421.27</v>
      </c>
      <c r="I1973" s="135">
        <v>-421.27</v>
      </c>
      <c r="J1973" s="135">
        <v>-506</v>
      </c>
      <c r="K1973" t="str">
        <f>VLOOKUP(C1973,ResCat!$A$2:$B$268,2,FALSE)</f>
        <v>HMOLG</v>
      </c>
    </row>
    <row r="1974" spans="3:11" x14ac:dyDescent="0.25">
      <c r="C1974" s="134" t="s">
        <v>103</v>
      </c>
      <c r="D1974" s="134" t="s">
        <v>2</v>
      </c>
      <c r="E1974" s="134" t="s">
        <v>347</v>
      </c>
      <c r="F1974" s="134" t="s">
        <v>310</v>
      </c>
      <c r="G1974" s="134" t="s">
        <v>360</v>
      </c>
      <c r="H1974" s="135">
        <v>-56</v>
      </c>
      <c r="I1974" s="135">
        <v>-66</v>
      </c>
      <c r="J1974" s="135">
        <v>-120</v>
      </c>
      <c r="K1974" t="str">
        <f>VLOOKUP(C1974,ResCat!$A$2:$B$268,2,FALSE)</f>
        <v>HMOLG</v>
      </c>
    </row>
    <row r="1975" spans="3:11" x14ac:dyDescent="0.25">
      <c r="C1975" s="134" t="s">
        <v>103</v>
      </c>
      <c r="D1975" s="134" t="s">
        <v>2</v>
      </c>
      <c r="E1975" s="134" t="s">
        <v>361</v>
      </c>
      <c r="F1975" s="134" t="s">
        <v>310</v>
      </c>
      <c r="G1975" s="134" t="s">
        <v>355</v>
      </c>
      <c r="H1975" s="135">
        <v>18.100000000000001</v>
      </c>
      <c r="I1975" s="135">
        <v>109.59</v>
      </c>
      <c r="J1975" s="135">
        <v>232</v>
      </c>
      <c r="K1975" t="str">
        <f>VLOOKUP(C1975,ResCat!$A$2:$B$268,2,FALSE)</f>
        <v>HMOLG</v>
      </c>
    </row>
    <row r="1976" spans="3:11" x14ac:dyDescent="0.25">
      <c r="C1976" s="134" t="s">
        <v>103</v>
      </c>
      <c r="D1976" s="134" t="s">
        <v>2</v>
      </c>
      <c r="E1976" s="134" t="s">
        <v>314</v>
      </c>
      <c r="F1976" s="134" t="s">
        <v>310</v>
      </c>
      <c r="G1976" s="134" t="s">
        <v>356</v>
      </c>
      <c r="H1976" s="135">
        <v>1705.49</v>
      </c>
      <c r="I1976" s="135">
        <v>1705.49</v>
      </c>
      <c r="J1976" s="135">
        <v>4950</v>
      </c>
      <c r="K1976" t="str">
        <f>VLOOKUP(C1976,ResCat!$A$2:$B$268,2,FALSE)</f>
        <v>HMOLG</v>
      </c>
    </row>
    <row r="1977" spans="3:11" x14ac:dyDescent="0.25">
      <c r="C1977" s="134" t="s">
        <v>103</v>
      </c>
      <c r="D1977" s="134" t="s">
        <v>2</v>
      </c>
      <c r="E1977" s="134" t="s">
        <v>339</v>
      </c>
      <c r="F1977" s="134" t="s">
        <v>310</v>
      </c>
      <c r="G1977" s="134" t="s">
        <v>353</v>
      </c>
      <c r="H1977" s="135">
        <v>-185.69</v>
      </c>
      <c r="I1977" s="135">
        <v>-260.04000000000002</v>
      </c>
      <c r="J1977" s="135">
        <v>-199</v>
      </c>
      <c r="K1977" t="str">
        <f>VLOOKUP(C1977,ResCat!$A$2:$B$268,2,FALSE)</f>
        <v>HMOLG</v>
      </c>
    </row>
    <row r="1978" spans="3:11" x14ac:dyDescent="0.25">
      <c r="C1978" s="134" t="s">
        <v>103</v>
      </c>
      <c r="D1978" s="134" t="s">
        <v>2</v>
      </c>
      <c r="E1978" s="134" t="s">
        <v>342</v>
      </c>
      <c r="F1978" s="134" t="s">
        <v>310</v>
      </c>
      <c r="G1978" s="134" t="s">
        <v>348</v>
      </c>
      <c r="H1978" s="135">
        <v>-1075.9899999999998</v>
      </c>
      <c r="I1978" s="135">
        <v>-1055.9900000000002</v>
      </c>
      <c r="J1978" s="135">
        <v>2185</v>
      </c>
      <c r="K1978" t="str">
        <f>VLOOKUP(C1978,ResCat!$A$2:$B$268,2,FALSE)</f>
        <v>HMOLG</v>
      </c>
    </row>
    <row r="1979" spans="3:11" x14ac:dyDescent="0.25">
      <c r="C1979" s="134" t="s">
        <v>103</v>
      </c>
      <c r="D1979" s="134" t="s">
        <v>2</v>
      </c>
      <c r="E1979" s="134" t="s">
        <v>316</v>
      </c>
      <c r="F1979" s="134" t="s">
        <v>310</v>
      </c>
      <c r="G1979" s="134" t="s">
        <v>313</v>
      </c>
      <c r="H1979" s="135">
        <v>127.86</v>
      </c>
      <c r="I1979" s="135">
        <v>159.82</v>
      </c>
      <c r="J1979" s="135">
        <v>208</v>
      </c>
      <c r="K1979" t="str">
        <f>VLOOKUP(C1979,ResCat!$A$2:$B$268,2,FALSE)</f>
        <v>HMOLG</v>
      </c>
    </row>
    <row r="1980" spans="3:11" x14ac:dyDescent="0.25">
      <c r="C1980" s="134" t="s">
        <v>103</v>
      </c>
      <c r="D1980" s="134" t="s">
        <v>2</v>
      </c>
      <c r="E1980" s="134" t="s">
        <v>318</v>
      </c>
      <c r="F1980" s="134" t="s">
        <v>310</v>
      </c>
      <c r="G1980" s="134" t="s">
        <v>358</v>
      </c>
      <c r="H1980" s="135">
        <v>137.1</v>
      </c>
      <c r="I1980" s="135">
        <v>171.37</v>
      </c>
      <c r="J1980" s="135">
        <v>256</v>
      </c>
      <c r="K1980" t="str">
        <f>VLOOKUP(C1980,ResCat!$A$2:$B$268,2,FALSE)</f>
        <v>HMOLG</v>
      </c>
    </row>
    <row r="1981" spans="3:11" x14ac:dyDescent="0.25">
      <c r="C1981" s="134" t="s">
        <v>103</v>
      </c>
      <c r="D1981" s="134" t="s">
        <v>2</v>
      </c>
      <c r="E1981" s="134" t="s">
        <v>320</v>
      </c>
      <c r="F1981" s="134" t="s">
        <v>310</v>
      </c>
      <c r="G1981" s="134" t="s">
        <v>315</v>
      </c>
      <c r="H1981" s="135">
        <v>0</v>
      </c>
      <c r="I1981" s="135">
        <v>0</v>
      </c>
      <c r="J1981" s="135">
        <v>0</v>
      </c>
      <c r="K1981" t="str">
        <f>VLOOKUP(C1981,ResCat!$A$2:$B$268,2,FALSE)</f>
        <v>HMOLG</v>
      </c>
    </row>
    <row r="1982" spans="3:11" x14ac:dyDescent="0.25">
      <c r="C1982" s="134" t="s">
        <v>103</v>
      </c>
      <c r="D1982" s="134" t="s">
        <v>2</v>
      </c>
      <c r="E1982" s="134" t="s">
        <v>322</v>
      </c>
      <c r="F1982" s="134" t="s">
        <v>310</v>
      </c>
      <c r="G1982" s="134" t="s">
        <v>341</v>
      </c>
      <c r="H1982" s="135">
        <v>132.57</v>
      </c>
      <c r="I1982" s="135">
        <v>0</v>
      </c>
      <c r="J1982" s="135">
        <v>0</v>
      </c>
      <c r="K1982" t="str">
        <f>VLOOKUP(C1982,ResCat!$A$2:$B$268,2,FALSE)</f>
        <v>HMOLG</v>
      </c>
    </row>
    <row r="1983" spans="3:11" x14ac:dyDescent="0.25">
      <c r="C1983" s="134" t="s">
        <v>103</v>
      </c>
      <c r="D1983" s="134" t="s">
        <v>2</v>
      </c>
      <c r="E1983" s="134" t="s">
        <v>326</v>
      </c>
      <c r="F1983" s="134" t="s">
        <v>310</v>
      </c>
      <c r="G1983" s="134" t="s">
        <v>317</v>
      </c>
      <c r="H1983" s="135">
        <v>157.66</v>
      </c>
      <c r="I1983" s="135">
        <v>191.36</v>
      </c>
      <c r="J1983" s="135">
        <v>355</v>
      </c>
      <c r="K1983" t="str">
        <f>VLOOKUP(C1983,ResCat!$A$2:$B$268,2,FALSE)</f>
        <v>HMOLG</v>
      </c>
    </row>
    <row r="1984" spans="3:11" x14ac:dyDescent="0.25">
      <c r="C1984" s="134" t="s">
        <v>103</v>
      </c>
      <c r="D1984" s="134" t="s">
        <v>2</v>
      </c>
      <c r="E1984" s="134" t="s">
        <v>328</v>
      </c>
      <c r="F1984" s="134" t="s">
        <v>310</v>
      </c>
      <c r="G1984" s="134" t="s">
        <v>319</v>
      </c>
      <c r="H1984" s="135">
        <v>557.36</v>
      </c>
      <c r="I1984" s="135">
        <v>685.63</v>
      </c>
      <c r="J1984" s="135">
        <v>1957.1</v>
      </c>
      <c r="K1984" t="str">
        <f>VLOOKUP(C1984,ResCat!$A$2:$B$268,2,FALSE)</f>
        <v>HMOLG</v>
      </c>
    </row>
    <row r="1985" spans="3:11" x14ac:dyDescent="0.25">
      <c r="C1985" s="134" t="s">
        <v>103</v>
      </c>
      <c r="D1985" s="134" t="s">
        <v>2</v>
      </c>
      <c r="E1985" s="134" t="s">
        <v>330</v>
      </c>
      <c r="F1985" s="134" t="s">
        <v>310</v>
      </c>
      <c r="G1985" s="134" t="s">
        <v>321</v>
      </c>
      <c r="H1985" s="135">
        <v>1257.25</v>
      </c>
      <c r="I1985" s="135">
        <v>1407.71</v>
      </c>
      <c r="J1985" s="135">
        <v>3252.36</v>
      </c>
      <c r="K1985" t="str">
        <f>VLOOKUP(C1985,ResCat!$A$2:$B$268,2,FALSE)</f>
        <v>HMOLG</v>
      </c>
    </row>
    <row r="1986" spans="3:11" x14ac:dyDescent="0.25">
      <c r="C1986" s="134" t="s">
        <v>103</v>
      </c>
      <c r="D1986" s="134" t="s">
        <v>2</v>
      </c>
      <c r="E1986" s="134" t="s">
        <v>332</v>
      </c>
      <c r="F1986" s="134" t="s">
        <v>310</v>
      </c>
      <c r="G1986" s="134" t="s">
        <v>323</v>
      </c>
      <c r="H1986" s="135">
        <v>507.03000000000003</v>
      </c>
      <c r="I1986" s="135">
        <v>775.98</v>
      </c>
      <c r="J1986" s="135">
        <v>2269.4</v>
      </c>
      <c r="K1986" t="str">
        <f>VLOOKUP(C1986,ResCat!$A$2:$B$268,2,FALSE)</f>
        <v>HMOLG</v>
      </c>
    </row>
    <row r="1987" spans="3:11" x14ac:dyDescent="0.25">
      <c r="C1987" s="134" t="s">
        <v>103</v>
      </c>
      <c r="D1987" s="134" t="s">
        <v>2</v>
      </c>
      <c r="E1987" s="134" t="s">
        <v>335</v>
      </c>
      <c r="F1987" s="134" t="s">
        <v>310</v>
      </c>
      <c r="G1987" s="134" t="s">
        <v>325</v>
      </c>
      <c r="H1987" s="135">
        <v>14653.08</v>
      </c>
      <c r="I1987" s="135">
        <v>18806.320000000003</v>
      </c>
      <c r="J1987" s="135">
        <v>66744.039999999994</v>
      </c>
      <c r="K1987" t="str">
        <f>VLOOKUP(C1987,ResCat!$A$2:$B$268,2,FALSE)</f>
        <v>HMOLG</v>
      </c>
    </row>
    <row r="1988" spans="3:11" x14ac:dyDescent="0.25">
      <c r="C1988" s="134" t="s">
        <v>103</v>
      </c>
      <c r="D1988" s="134" t="s">
        <v>2</v>
      </c>
      <c r="E1988" s="134" t="s">
        <v>4</v>
      </c>
      <c r="F1988" s="134" t="s">
        <v>310</v>
      </c>
      <c r="G1988" s="134" t="s">
        <v>327</v>
      </c>
      <c r="H1988" s="135">
        <v>2513.9900000000002</v>
      </c>
      <c r="I1988" s="135">
        <v>3547.96</v>
      </c>
      <c r="J1988" s="135">
        <v>7957.8799999999992</v>
      </c>
      <c r="K1988" t="str">
        <f>VLOOKUP(C1988,ResCat!$A$2:$B$268,2,FALSE)</f>
        <v>HMOLG</v>
      </c>
    </row>
    <row r="1989" spans="3:11" x14ac:dyDescent="0.25">
      <c r="C1989" s="134" t="s">
        <v>103</v>
      </c>
      <c r="D1989" s="134" t="s">
        <v>2</v>
      </c>
      <c r="E1989" s="134" t="s">
        <v>511</v>
      </c>
      <c r="F1989" s="134" t="s">
        <v>310</v>
      </c>
      <c r="G1989" s="134" t="s">
        <v>329</v>
      </c>
      <c r="H1989" s="135">
        <v>2085.27</v>
      </c>
      <c r="I1989" s="135">
        <v>2504.54</v>
      </c>
      <c r="J1989" s="135">
        <v>4181.25</v>
      </c>
      <c r="K1989" t="str">
        <f>VLOOKUP(C1989,ResCat!$A$2:$B$268,2,FALSE)</f>
        <v>HMOLG</v>
      </c>
    </row>
    <row r="1990" spans="3:11" x14ac:dyDescent="0.25">
      <c r="C1990" s="134" t="s">
        <v>103</v>
      </c>
      <c r="D1990" s="134" t="s">
        <v>2</v>
      </c>
      <c r="E1990" s="134" t="s">
        <v>969</v>
      </c>
      <c r="F1990" s="134" t="s">
        <v>310</v>
      </c>
      <c r="G1990" s="134" t="s">
        <v>331</v>
      </c>
      <c r="H1990" s="135">
        <v>4959.54</v>
      </c>
      <c r="I1990" s="135">
        <v>6090.1399999999985</v>
      </c>
      <c r="J1990" s="135">
        <v>16487.580000000002</v>
      </c>
      <c r="K1990" t="str">
        <f>VLOOKUP(C1990,ResCat!$A$2:$B$268,2,FALSE)</f>
        <v>HMOLG</v>
      </c>
    </row>
    <row r="1991" spans="3:11" x14ac:dyDescent="0.25">
      <c r="C1991" s="134" t="s">
        <v>103</v>
      </c>
      <c r="D1991" s="134" t="s">
        <v>2</v>
      </c>
      <c r="E1991" s="134" t="s">
        <v>961</v>
      </c>
      <c r="F1991" s="134" t="s">
        <v>310</v>
      </c>
      <c r="G1991" s="134" t="s">
        <v>334</v>
      </c>
      <c r="H1991" s="135">
        <v>6926.7999999999993</v>
      </c>
      <c r="I1991" s="135">
        <v>8104.59</v>
      </c>
      <c r="J1991" s="135">
        <v>18825.27</v>
      </c>
      <c r="K1991" t="str">
        <f>VLOOKUP(C1991,ResCat!$A$2:$B$268,2,FALSE)</f>
        <v>HMOLG</v>
      </c>
    </row>
    <row r="1992" spans="3:11" x14ac:dyDescent="0.25">
      <c r="C1992" s="134" t="s">
        <v>103</v>
      </c>
      <c r="D1992" s="134" t="s">
        <v>2</v>
      </c>
      <c r="E1992" s="134" t="s">
        <v>970</v>
      </c>
      <c r="F1992" s="134" t="s">
        <v>310</v>
      </c>
      <c r="G1992" s="134" t="s">
        <v>333</v>
      </c>
      <c r="H1992" s="135">
        <v>26737.389999999992</v>
      </c>
      <c r="I1992" s="135">
        <v>31630.819999999996</v>
      </c>
      <c r="J1992" s="135">
        <v>49463.850000000006</v>
      </c>
      <c r="K1992" t="str">
        <f>VLOOKUP(C1992,ResCat!$A$2:$B$268,2,FALSE)</f>
        <v>HMOLG</v>
      </c>
    </row>
    <row r="1993" spans="3:11" x14ac:dyDescent="0.25">
      <c r="C1993" s="134" t="s">
        <v>103</v>
      </c>
      <c r="D1993" s="134" t="s">
        <v>2</v>
      </c>
      <c r="E1993" s="134" t="s">
        <v>1023</v>
      </c>
      <c r="F1993" s="134" t="s">
        <v>310</v>
      </c>
      <c r="G1993" s="134" t="s">
        <v>308</v>
      </c>
      <c r="H1993" s="135">
        <v>3845.7400000000002</v>
      </c>
      <c r="I1993" s="135">
        <v>7104.0900000000038</v>
      </c>
      <c r="J1993" s="135">
        <v>13657.759999999998</v>
      </c>
      <c r="K1993" t="str">
        <f>VLOOKUP(C1993,ResCat!$A$2:$B$268,2,FALSE)</f>
        <v>HMOLG</v>
      </c>
    </row>
    <row r="1994" spans="3:11" x14ac:dyDescent="0.25">
      <c r="C1994" s="134" t="s">
        <v>103</v>
      </c>
      <c r="D1994" s="134" t="s">
        <v>343</v>
      </c>
      <c r="E1994" s="134" t="s">
        <v>961</v>
      </c>
      <c r="F1994" s="134" t="s">
        <v>1053</v>
      </c>
      <c r="G1994" s="134" t="s">
        <v>334</v>
      </c>
      <c r="H1994" s="135">
        <v>-10.18</v>
      </c>
      <c r="I1994" s="135">
        <v>-10.67</v>
      </c>
      <c r="J1994" s="135">
        <v>-88.419999999999987</v>
      </c>
      <c r="K1994" t="str">
        <f>VLOOKUP(C1994,ResCat!$A$2:$B$268,2,FALSE)</f>
        <v>HMOLG</v>
      </c>
    </row>
    <row r="1995" spans="3:11" x14ac:dyDescent="0.25">
      <c r="C1995" s="134" t="s">
        <v>103</v>
      </c>
      <c r="D1995" s="134" t="s">
        <v>343</v>
      </c>
      <c r="E1995" s="134" t="s">
        <v>970</v>
      </c>
      <c r="F1995" s="134" t="s">
        <v>1053</v>
      </c>
      <c r="G1995" s="134" t="s">
        <v>333</v>
      </c>
      <c r="H1995" s="135">
        <v>51807.029999999933</v>
      </c>
      <c r="I1995" s="135">
        <v>55370.879999999976</v>
      </c>
      <c r="J1995" s="135">
        <v>131667.38999999998</v>
      </c>
      <c r="K1995" t="str">
        <f>VLOOKUP(C1995,ResCat!$A$2:$B$268,2,FALSE)</f>
        <v>HMOLG</v>
      </c>
    </row>
    <row r="1996" spans="3:11" x14ac:dyDescent="0.25">
      <c r="C1996" s="134" t="s">
        <v>103</v>
      </c>
      <c r="D1996" s="134" t="s">
        <v>343</v>
      </c>
      <c r="E1996" s="134" t="s">
        <v>1023</v>
      </c>
      <c r="F1996" s="134" t="s">
        <v>1053</v>
      </c>
      <c r="G1996" s="134" t="s">
        <v>308</v>
      </c>
      <c r="H1996" s="135">
        <v>144359.38999999984</v>
      </c>
      <c r="I1996" s="135">
        <v>156105.71</v>
      </c>
      <c r="J1996" s="135">
        <v>428877.14999999991</v>
      </c>
      <c r="K1996" t="str">
        <f>VLOOKUP(C1996,ResCat!$A$2:$B$268,2,FALSE)</f>
        <v>HMOLG</v>
      </c>
    </row>
    <row r="1997" spans="3:11" x14ac:dyDescent="0.25">
      <c r="C1997" s="134" t="s">
        <v>103</v>
      </c>
      <c r="D1997" s="134" t="s">
        <v>1</v>
      </c>
      <c r="E1997" s="134" t="s">
        <v>337</v>
      </c>
      <c r="F1997" s="134" t="s">
        <v>310</v>
      </c>
      <c r="G1997" s="134" t="s">
        <v>311</v>
      </c>
      <c r="H1997" s="135">
        <v>0</v>
      </c>
      <c r="I1997" s="135">
        <v>0</v>
      </c>
      <c r="J1997" s="135">
        <v>305</v>
      </c>
      <c r="K1997" t="str">
        <f>VLOOKUP(C1997,ResCat!$A$2:$B$268,2,FALSE)</f>
        <v>HMOLG</v>
      </c>
    </row>
    <row r="1998" spans="3:11" x14ac:dyDescent="0.25">
      <c r="C1998" s="134" t="s">
        <v>103</v>
      </c>
      <c r="D1998" s="134" t="s">
        <v>1</v>
      </c>
      <c r="E1998" s="134" t="s">
        <v>347</v>
      </c>
      <c r="F1998" s="134" t="s">
        <v>310</v>
      </c>
      <c r="G1998" s="134" t="s">
        <v>360</v>
      </c>
      <c r="H1998" s="135">
        <v>143.37</v>
      </c>
      <c r="I1998" s="135">
        <v>143.37</v>
      </c>
      <c r="J1998" s="135">
        <v>240.16</v>
      </c>
      <c r="K1998" t="str">
        <f>VLOOKUP(C1998,ResCat!$A$2:$B$268,2,FALSE)</f>
        <v>HMOLG</v>
      </c>
    </row>
    <row r="1999" spans="3:11" x14ac:dyDescent="0.25">
      <c r="C1999" s="134" t="s">
        <v>103</v>
      </c>
      <c r="D1999" s="134" t="s">
        <v>1</v>
      </c>
      <c r="E1999" s="134" t="s">
        <v>361</v>
      </c>
      <c r="F1999" s="134" t="s">
        <v>310</v>
      </c>
      <c r="G1999" s="134" t="s">
        <v>355</v>
      </c>
      <c r="H1999" s="135">
        <v>5197.7</v>
      </c>
      <c r="I1999" s="135">
        <v>5197.7</v>
      </c>
      <c r="J1999" s="135">
        <v>13972.29</v>
      </c>
      <c r="K1999" t="str">
        <f>VLOOKUP(C1999,ResCat!$A$2:$B$268,2,FALSE)</f>
        <v>HMOLG</v>
      </c>
    </row>
    <row r="2000" spans="3:11" x14ac:dyDescent="0.25">
      <c r="C2000" s="134" t="s">
        <v>103</v>
      </c>
      <c r="D2000" s="134" t="s">
        <v>1</v>
      </c>
      <c r="E2000" s="134" t="s">
        <v>314</v>
      </c>
      <c r="F2000" s="134" t="s">
        <v>310</v>
      </c>
      <c r="G2000" s="134" t="s">
        <v>356</v>
      </c>
      <c r="H2000" s="135">
        <v>-133.6</v>
      </c>
      <c r="I2000" s="135">
        <v>-133.6</v>
      </c>
      <c r="J2000" s="135">
        <v>-493</v>
      </c>
      <c r="K2000" t="str">
        <f>VLOOKUP(C2000,ResCat!$A$2:$B$268,2,FALSE)</f>
        <v>HMOLG</v>
      </c>
    </row>
    <row r="2001" spans="3:11" x14ac:dyDescent="0.25">
      <c r="C2001" s="134" t="s">
        <v>103</v>
      </c>
      <c r="D2001" s="134" t="s">
        <v>1</v>
      </c>
      <c r="E2001" s="134" t="s">
        <v>342</v>
      </c>
      <c r="F2001" s="134" t="s">
        <v>310</v>
      </c>
      <c r="G2001" s="134" t="s">
        <v>348</v>
      </c>
      <c r="H2001" s="135">
        <v>91.74</v>
      </c>
      <c r="I2001" s="135">
        <v>451.35</v>
      </c>
      <c r="J2001" s="135">
        <v>1502</v>
      </c>
      <c r="K2001" t="str">
        <f>VLOOKUP(C2001,ResCat!$A$2:$B$268,2,FALSE)</f>
        <v>HMOLG</v>
      </c>
    </row>
    <row r="2002" spans="3:11" x14ac:dyDescent="0.25">
      <c r="C2002" s="134" t="s">
        <v>103</v>
      </c>
      <c r="D2002" s="134" t="s">
        <v>1</v>
      </c>
      <c r="E2002" s="134" t="s">
        <v>322</v>
      </c>
      <c r="F2002" s="134" t="s">
        <v>310</v>
      </c>
      <c r="G2002" s="134" t="s">
        <v>341</v>
      </c>
      <c r="H2002" s="135">
        <v>80.97</v>
      </c>
      <c r="I2002" s="135">
        <v>98.92</v>
      </c>
      <c r="J2002" s="135">
        <v>221</v>
      </c>
      <c r="K2002" t="str">
        <f>VLOOKUP(C2002,ResCat!$A$2:$B$268,2,FALSE)</f>
        <v>HMOLG</v>
      </c>
    </row>
    <row r="2003" spans="3:11" x14ac:dyDescent="0.25">
      <c r="C2003" s="134" t="s">
        <v>103</v>
      </c>
      <c r="D2003" s="134" t="s">
        <v>1</v>
      </c>
      <c r="E2003" s="134" t="s">
        <v>332</v>
      </c>
      <c r="F2003" s="134" t="s">
        <v>310</v>
      </c>
      <c r="G2003" s="134" t="s">
        <v>323</v>
      </c>
      <c r="H2003" s="135">
        <v>4554.6899999999996</v>
      </c>
      <c r="I2003" s="135">
        <v>4801.04</v>
      </c>
      <c r="J2003" s="135">
        <v>23704.33</v>
      </c>
      <c r="K2003" t="str">
        <f>VLOOKUP(C2003,ResCat!$A$2:$B$268,2,FALSE)</f>
        <v>HMOLG</v>
      </c>
    </row>
    <row r="2004" spans="3:11" x14ac:dyDescent="0.25">
      <c r="C2004" s="134" t="s">
        <v>103</v>
      </c>
      <c r="D2004" s="134" t="s">
        <v>1</v>
      </c>
      <c r="E2004" s="134" t="s">
        <v>335</v>
      </c>
      <c r="F2004" s="134" t="s">
        <v>310</v>
      </c>
      <c r="G2004" s="134" t="s">
        <v>325</v>
      </c>
      <c r="H2004" s="135">
        <v>263.60000000000002</v>
      </c>
      <c r="I2004" s="135">
        <v>294.8</v>
      </c>
      <c r="J2004" s="135">
        <v>652.92000000000007</v>
      </c>
      <c r="K2004" t="str">
        <f>VLOOKUP(C2004,ResCat!$A$2:$B$268,2,FALSE)</f>
        <v>HMOLG</v>
      </c>
    </row>
    <row r="2005" spans="3:11" x14ac:dyDescent="0.25">
      <c r="C2005" s="134" t="s">
        <v>103</v>
      </c>
      <c r="D2005" s="134" t="s">
        <v>1</v>
      </c>
      <c r="E2005" s="134" t="s">
        <v>4</v>
      </c>
      <c r="F2005" s="134" t="s">
        <v>310</v>
      </c>
      <c r="G2005" s="134" t="s">
        <v>327</v>
      </c>
      <c r="H2005" s="135">
        <v>1350.49</v>
      </c>
      <c r="I2005" s="135">
        <v>1434.97</v>
      </c>
      <c r="J2005" s="135">
        <v>3171.4</v>
      </c>
      <c r="K2005" t="str">
        <f>VLOOKUP(C2005,ResCat!$A$2:$B$268,2,FALSE)</f>
        <v>HMOLG</v>
      </c>
    </row>
    <row r="2006" spans="3:11" x14ac:dyDescent="0.25">
      <c r="C2006" s="134" t="s">
        <v>103</v>
      </c>
      <c r="D2006" s="134" t="s">
        <v>1</v>
      </c>
      <c r="E2006" s="134" t="s">
        <v>511</v>
      </c>
      <c r="F2006" s="134" t="s">
        <v>310</v>
      </c>
      <c r="G2006" s="134" t="s">
        <v>329</v>
      </c>
      <c r="H2006" s="135">
        <v>8973.43</v>
      </c>
      <c r="I2006" s="135">
        <v>9238.26</v>
      </c>
      <c r="J2006" s="135">
        <v>14230</v>
      </c>
      <c r="K2006" t="str">
        <f>VLOOKUP(C2006,ResCat!$A$2:$B$268,2,FALSE)</f>
        <v>HMOLG</v>
      </c>
    </row>
    <row r="2007" spans="3:11" x14ac:dyDescent="0.25">
      <c r="C2007" s="134" t="s">
        <v>103</v>
      </c>
      <c r="D2007" s="134" t="s">
        <v>1</v>
      </c>
      <c r="E2007" s="134" t="s">
        <v>969</v>
      </c>
      <c r="F2007" s="134" t="s">
        <v>310</v>
      </c>
      <c r="G2007" s="134" t="s">
        <v>331</v>
      </c>
      <c r="H2007" s="135">
        <v>6689.28</v>
      </c>
      <c r="I2007" s="135">
        <v>6739.28</v>
      </c>
      <c r="J2007" s="135">
        <v>8208.23</v>
      </c>
      <c r="K2007" t="str">
        <f>VLOOKUP(C2007,ResCat!$A$2:$B$268,2,FALSE)</f>
        <v>HMOLG</v>
      </c>
    </row>
    <row r="2008" spans="3:11" x14ac:dyDescent="0.25">
      <c r="C2008" s="134" t="s">
        <v>103</v>
      </c>
      <c r="D2008" s="134" t="s">
        <v>1</v>
      </c>
      <c r="E2008" s="134" t="s">
        <v>961</v>
      </c>
      <c r="F2008" s="134" t="s">
        <v>310</v>
      </c>
      <c r="G2008" s="134" t="s">
        <v>334</v>
      </c>
      <c r="H2008" s="135">
        <v>10672.48</v>
      </c>
      <c r="I2008" s="135">
        <v>10576.72</v>
      </c>
      <c r="J2008" s="135">
        <v>15255.349999999999</v>
      </c>
      <c r="K2008" t="str">
        <f>VLOOKUP(C2008,ResCat!$A$2:$B$268,2,FALSE)</f>
        <v>HMOLG</v>
      </c>
    </row>
    <row r="2009" spans="3:11" x14ac:dyDescent="0.25">
      <c r="C2009" s="134" t="s">
        <v>103</v>
      </c>
      <c r="D2009" s="134" t="s">
        <v>1</v>
      </c>
      <c r="E2009" s="134" t="s">
        <v>970</v>
      </c>
      <c r="F2009" s="134" t="s">
        <v>310</v>
      </c>
      <c r="G2009" s="134" t="s">
        <v>333</v>
      </c>
      <c r="H2009" s="135">
        <v>47147.61</v>
      </c>
      <c r="I2009" s="135">
        <v>48063.240000000005</v>
      </c>
      <c r="J2009" s="135">
        <v>118290.61</v>
      </c>
      <c r="K2009" t="str">
        <f>VLOOKUP(C2009,ResCat!$A$2:$B$268,2,FALSE)</f>
        <v>HMOLG</v>
      </c>
    </row>
    <row r="2010" spans="3:11" x14ac:dyDescent="0.25">
      <c r="C2010" s="134" t="s">
        <v>103</v>
      </c>
      <c r="D2010" s="134" t="s">
        <v>1</v>
      </c>
      <c r="E2010" s="134" t="s">
        <v>1023</v>
      </c>
      <c r="F2010" s="134" t="s">
        <v>310</v>
      </c>
      <c r="G2010" s="134" t="s">
        <v>308</v>
      </c>
      <c r="H2010" s="135">
        <v>44322.820000000007</v>
      </c>
      <c r="I2010" s="135">
        <v>45247.119999999995</v>
      </c>
      <c r="J2010" s="135">
        <v>175762.72</v>
      </c>
      <c r="K2010" t="str">
        <f>VLOOKUP(C2010,ResCat!$A$2:$B$268,2,FALSE)</f>
        <v>HMOLG</v>
      </c>
    </row>
    <row r="2011" spans="3:11" x14ac:dyDescent="0.25">
      <c r="C2011" s="134" t="s">
        <v>104</v>
      </c>
      <c r="D2011" s="134" t="s">
        <v>3</v>
      </c>
      <c r="E2011" s="134" t="s">
        <v>1047</v>
      </c>
      <c r="F2011" s="134" t="s">
        <v>310</v>
      </c>
      <c r="G2011" s="134" t="s">
        <v>311</v>
      </c>
      <c r="H2011" s="135">
        <v>165.04</v>
      </c>
      <c r="I2011" s="135">
        <v>165.04</v>
      </c>
      <c r="J2011" s="135">
        <v>299</v>
      </c>
      <c r="K2011" t="str">
        <f>VLOOKUP(C2011,ResCat!$A$2:$B$268,2,FALSE)</f>
        <v>HMOLG</v>
      </c>
    </row>
    <row r="2012" spans="3:11" x14ac:dyDescent="0.25">
      <c r="C2012" s="134" t="s">
        <v>104</v>
      </c>
      <c r="D2012" s="134" t="s">
        <v>3</v>
      </c>
      <c r="E2012" s="134" t="s">
        <v>1034</v>
      </c>
      <c r="F2012" s="134" t="s">
        <v>310</v>
      </c>
      <c r="G2012" s="134" t="s">
        <v>311</v>
      </c>
      <c r="H2012" s="135">
        <v>165.04</v>
      </c>
      <c r="I2012" s="135">
        <v>165.04</v>
      </c>
      <c r="J2012" s="135">
        <v>300</v>
      </c>
      <c r="K2012" t="str">
        <f>VLOOKUP(C2012,ResCat!$A$2:$B$268,2,FALSE)</f>
        <v>HMOLG</v>
      </c>
    </row>
    <row r="2013" spans="3:11" x14ac:dyDescent="0.25">
      <c r="C2013" s="134" t="s">
        <v>104</v>
      </c>
      <c r="D2013" s="134" t="s">
        <v>3</v>
      </c>
      <c r="E2013" s="134" t="s">
        <v>367</v>
      </c>
      <c r="F2013" s="134" t="s">
        <v>310</v>
      </c>
      <c r="G2013" s="134" t="s">
        <v>311</v>
      </c>
      <c r="H2013" s="135">
        <v>165.04</v>
      </c>
      <c r="I2013" s="135">
        <v>165.04</v>
      </c>
      <c r="J2013" s="135">
        <v>299.99</v>
      </c>
      <c r="K2013" t="str">
        <f>VLOOKUP(C2013,ResCat!$A$2:$B$268,2,FALSE)</f>
        <v>HMOLG</v>
      </c>
    </row>
    <row r="2014" spans="3:11" x14ac:dyDescent="0.25">
      <c r="C2014" s="134" t="s">
        <v>104</v>
      </c>
      <c r="D2014" s="134" t="s">
        <v>3</v>
      </c>
      <c r="E2014" s="134" t="s">
        <v>1037</v>
      </c>
      <c r="F2014" s="134" t="s">
        <v>310</v>
      </c>
      <c r="G2014" s="134" t="s">
        <v>311</v>
      </c>
      <c r="H2014" s="135">
        <v>330.08</v>
      </c>
      <c r="I2014" s="135">
        <v>330.08</v>
      </c>
      <c r="J2014" s="135">
        <v>599.98</v>
      </c>
      <c r="K2014" t="str">
        <f>VLOOKUP(C2014,ResCat!$A$2:$B$268,2,FALSE)</f>
        <v>HMOLG</v>
      </c>
    </row>
    <row r="2015" spans="3:11" x14ac:dyDescent="0.25">
      <c r="C2015" s="134" t="s">
        <v>104</v>
      </c>
      <c r="D2015" s="134" t="s">
        <v>3</v>
      </c>
      <c r="E2015" s="134" t="s">
        <v>1035</v>
      </c>
      <c r="F2015" s="134" t="s">
        <v>310</v>
      </c>
      <c r="G2015" s="134" t="s">
        <v>311</v>
      </c>
      <c r="H2015" s="135">
        <v>165.04</v>
      </c>
      <c r="I2015" s="135">
        <v>165.04</v>
      </c>
      <c r="J2015" s="135">
        <v>299.99</v>
      </c>
      <c r="K2015" t="str">
        <f>VLOOKUP(C2015,ResCat!$A$2:$B$268,2,FALSE)</f>
        <v>HMOLG</v>
      </c>
    </row>
    <row r="2016" spans="3:11" x14ac:dyDescent="0.25">
      <c r="C2016" s="134" t="s">
        <v>104</v>
      </c>
      <c r="D2016" s="134" t="s">
        <v>3</v>
      </c>
      <c r="E2016" s="134" t="s">
        <v>1025</v>
      </c>
      <c r="F2016" s="134" t="s">
        <v>310</v>
      </c>
      <c r="G2016" s="134" t="s">
        <v>311</v>
      </c>
      <c r="H2016" s="135">
        <v>165.04</v>
      </c>
      <c r="I2016" s="135">
        <v>165.04</v>
      </c>
      <c r="J2016" s="135">
        <v>299.99</v>
      </c>
      <c r="K2016" t="str">
        <f>VLOOKUP(C2016,ResCat!$A$2:$B$268,2,FALSE)</f>
        <v>HMOLG</v>
      </c>
    </row>
    <row r="2017" spans="3:11" x14ac:dyDescent="0.25">
      <c r="C2017" s="134" t="s">
        <v>104</v>
      </c>
      <c r="D2017" s="134" t="s">
        <v>3</v>
      </c>
      <c r="E2017" s="134" t="s">
        <v>365</v>
      </c>
      <c r="F2017" s="134" t="s">
        <v>310</v>
      </c>
      <c r="G2017" s="134" t="s">
        <v>311</v>
      </c>
      <c r="H2017" s="135">
        <v>165.04</v>
      </c>
      <c r="I2017" s="135">
        <v>165.04</v>
      </c>
      <c r="J2017" s="135">
        <v>299.99</v>
      </c>
      <c r="K2017" t="str">
        <f>VLOOKUP(C2017,ResCat!$A$2:$B$268,2,FALSE)</f>
        <v>HMOLG</v>
      </c>
    </row>
    <row r="2018" spans="3:11" x14ac:dyDescent="0.25">
      <c r="C2018" s="134" t="s">
        <v>104</v>
      </c>
      <c r="D2018" s="134" t="s">
        <v>3</v>
      </c>
      <c r="E2018" s="134" t="s">
        <v>344</v>
      </c>
      <c r="F2018" s="134" t="s">
        <v>310</v>
      </c>
      <c r="G2018" s="134" t="s">
        <v>311</v>
      </c>
      <c r="H2018" s="135">
        <v>330.08</v>
      </c>
      <c r="I2018" s="135">
        <v>330.08</v>
      </c>
      <c r="J2018" s="135">
        <v>599.98</v>
      </c>
      <c r="K2018" t="str">
        <f>VLOOKUP(C2018,ResCat!$A$2:$B$268,2,FALSE)</f>
        <v>HMOLG</v>
      </c>
    </row>
    <row r="2019" spans="3:11" x14ac:dyDescent="0.25">
      <c r="C2019" s="134" t="s">
        <v>104</v>
      </c>
      <c r="D2019" s="134" t="s">
        <v>3</v>
      </c>
      <c r="E2019" s="134" t="s">
        <v>345</v>
      </c>
      <c r="F2019" s="134" t="s">
        <v>310</v>
      </c>
      <c r="G2019" s="134" t="s">
        <v>311</v>
      </c>
      <c r="H2019" s="135">
        <v>165.04</v>
      </c>
      <c r="I2019" s="135">
        <v>165.04</v>
      </c>
      <c r="J2019" s="135">
        <v>299.99</v>
      </c>
      <c r="K2019" t="str">
        <f>VLOOKUP(C2019,ResCat!$A$2:$B$268,2,FALSE)</f>
        <v>HMOLG</v>
      </c>
    </row>
    <row r="2020" spans="3:11" x14ac:dyDescent="0.25">
      <c r="C2020" s="134" t="s">
        <v>104</v>
      </c>
      <c r="D2020" s="134" t="s">
        <v>3</v>
      </c>
      <c r="E2020" s="134" t="s">
        <v>346</v>
      </c>
      <c r="F2020" s="134" t="s">
        <v>310</v>
      </c>
      <c r="G2020" s="134" t="s">
        <v>311</v>
      </c>
      <c r="H2020" s="135">
        <v>175.25</v>
      </c>
      <c r="I2020" s="135">
        <v>175.25</v>
      </c>
      <c r="J2020" s="135">
        <v>310.2</v>
      </c>
      <c r="K2020" t="str">
        <f>VLOOKUP(C2020,ResCat!$A$2:$B$268,2,FALSE)</f>
        <v>HMOLG</v>
      </c>
    </row>
    <row r="2021" spans="3:11" x14ac:dyDescent="0.25">
      <c r="C2021" s="134" t="s">
        <v>104</v>
      </c>
      <c r="D2021" s="134" t="s">
        <v>3</v>
      </c>
      <c r="E2021" s="134" t="s">
        <v>309</v>
      </c>
      <c r="F2021" s="134" t="s">
        <v>310</v>
      </c>
      <c r="G2021" s="134" t="s">
        <v>311</v>
      </c>
      <c r="H2021" s="135">
        <v>432.81000000000006</v>
      </c>
      <c r="I2021" s="135">
        <v>432.81000000000006</v>
      </c>
      <c r="J2021" s="135">
        <v>621.87000000000012</v>
      </c>
      <c r="K2021" t="str">
        <f>VLOOKUP(C2021,ResCat!$A$2:$B$268,2,FALSE)</f>
        <v>HMOLG</v>
      </c>
    </row>
    <row r="2022" spans="3:11" x14ac:dyDescent="0.25">
      <c r="C2022" s="134" t="s">
        <v>104</v>
      </c>
      <c r="D2022" s="134" t="s">
        <v>3</v>
      </c>
      <c r="E2022" s="134" t="s">
        <v>1026</v>
      </c>
      <c r="F2022" s="134" t="s">
        <v>310</v>
      </c>
      <c r="G2022" s="134" t="s">
        <v>311</v>
      </c>
      <c r="H2022" s="135">
        <v>345.10000000000008</v>
      </c>
      <c r="I2022" s="135">
        <v>446.18</v>
      </c>
      <c r="J2022" s="135">
        <v>446.18</v>
      </c>
      <c r="K2022" t="str">
        <f>VLOOKUP(C2022,ResCat!$A$2:$B$268,2,FALSE)</f>
        <v>HMOLG</v>
      </c>
    </row>
    <row r="2023" spans="3:11" x14ac:dyDescent="0.25">
      <c r="C2023" s="134" t="s">
        <v>104</v>
      </c>
      <c r="D2023" s="134" t="s">
        <v>3</v>
      </c>
      <c r="E2023" s="134" t="s">
        <v>362</v>
      </c>
      <c r="F2023" s="134" t="s">
        <v>310</v>
      </c>
      <c r="G2023" s="134" t="s">
        <v>311</v>
      </c>
      <c r="H2023" s="135">
        <v>1047.94</v>
      </c>
      <c r="I2023" s="135">
        <v>1154.1300000000001</v>
      </c>
      <c r="J2023" s="135">
        <v>1582.1200000000001</v>
      </c>
      <c r="K2023" t="str">
        <f>VLOOKUP(C2023,ResCat!$A$2:$B$268,2,FALSE)</f>
        <v>HMOLG</v>
      </c>
    </row>
    <row r="2024" spans="3:11" x14ac:dyDescent="0.25">
      <c r="C2024" s="134" t="s">
        <v>104</v>
      </c>
      <c r="D2024" s="134" t="s">
        <v>3</v>
      </c>
      <c r="E2024" s="134" t="s">
        <v>1027</v>
      </c>
      <c r="F2024" s="134" t="s">
        <v>310</v>
      </c>
      <c r="G2024" s="134" t="s">
        <v>311</v>
      </c>
      <c r="H2024" s="135">
        <v>-471.72</v>
      </c>
      <c r="I2024" s="135">
        <v>-407.32000000000005</v>
      </c>
      <c r="J2024" s="135">
        <v>561.4</v>
      </c>
      <c r="K2024" t="str">
        <f>VLOOKUP(C2024,ResCat!$A$2:$B$268,2,FALSE)</f>
        <v>HMOLG</v>
      </c>
    </row>
    <row r="2025" spans="3:11" x14ac:dyDescent="0.25">
      <c r="C2025" s="134" t="s">
        <v>104</v>
      </c>
      <c r="D2025" s="134" t="s">
        <v>3</v>
      </c>
      <c r="E2025" s="134" t="s">
        <v>1028</v>
      </c>
      <c r="F2025" s="134" t="s">
        <v>310</v>
      </c>
      <c r="G2025" s="134" t="s">
        <v>311</v>
      </c>
      <c r="H2025" s="135">
        <v>-1055.6699999999998</v>
      </c>
      <c r="I2025" s="135">
        <v>-1046.07</v>
      </c>
      <c r="J2025" s="135">
        <v>186.29000000000002</v>
      </c>
      <c r="K2025" t="str">
        <f>VLOOKUP(C2025,ResCat!$A$2:$B$268,2,FALSE)</f>
        <v>HMOLG</v>
      </c>
    </row>
    <row r="2026" spans="3:11" x14ac:dyDescent="0.25">
      <c r="C2026" s="134" t="s">
        <v>104</v>
      </c>
      <c r="D2026" s="134" t="s">
        <v>3</v>
      </c>
      <c r="E2026" s="134" t="s">
        <v>363</v>
      </c>
      <c r="F2026" s="134" t="s">
        <v>310</v>
      </c>
      <c r="G2026" s="134" t="s">
        <v>311</v>
      </c>
      <c r="H2026" s="135">
        <v>-533.48</v>
      </c>
      <c r="I2026" s="135">
        <v>-499.46999999999997</v>
      </c>
      <c r="J2026" s="135">
        <v>395.00999999999993</v>
      </c>
      <c r="K2026" t="str">
        <f>VLOOKUP(C2026,ResCat!$A$2:$B$268,2,FALSE)</f>
        <v>HMOLG</v>
      </c>
    </row>
    <row r="2027" spans="3:11" x14ac:dyDescent="0.25">
      <c r="C2027" s="134" t="s">
        <v>104</v>
      </c>
      <c r="D2027" s="134" t="s">
        <v>3</v>
      </c>
      <c r="E2027" s="134" t="s">
        <v>1029</v>
      </c>
      <c r="F2027" s="134" t="s">
        <v>310</v>
      </c>
      <c r="G2027" s="134" t="s">
        <v>311</v>
      </c>
      <c r="H2027" s="135">
        <v>46.33</v>
      </c>
      <c r="I2027" s="135">
        <v>155.92999999999998</v>
      </c>
      <c r="J2027" s="135">
        <v>204.10999999999999</v>
      </c>
      <c r="K2027" t="str">
        <f>VLOOKUP(C2027,ResCat!$A$2:$B$268,2,FALSE)</f>
        <v>HMOLG</v>
      </c>
    </row>
    <row r="2028" spans="3:11" x14ac:dyDescent="0.25">
      <c r="C2028" s="134" t="s">
        <v>104</v>
      </c>
      <c r="D2028" s="134" t="s">
        <v>3</v>
      </c>
      <c r="E2028" s="134" t="s">
        <v>349</v>
      </c>
      <c r="F2028" s="134" t="s">
        <v>310</v>
      </c>
      <c r="G2028" s="134" t="s">
        <v>311</v>
      </c>
      <c r="H2028" s="135">
        <v>-804.07999999999993</v>
      </c>
      <c r="I2028" s="135">
        <v>-794.48</v>
      </c>
      <c r="J2028" s="135">
        <v>75.47</v>
      </c>
      <c r="K2028" t="str">
        <f>VLOOKUP(C2028,ResCat!$A$2:$B$268,2,FALSE)</f>
        <v>HMOLG</v>
      </c>
    </row>
    <row r="2029" spans="3:11" x14ac:dyDescent="0.25">
      <c r="C2029" s="134" t="s">
        <v>104</v>
      </c>
      <c r="D2029" s="134" t="s">
        <v>3</v>
      </c>
      <c r="E2029" s="134" t="s">
        <v>350</v>
      </c>
      <c r="F2029" s="134" t="s">
        <v>310</v>
      </c>
      <c r="G2029" s="134" t="s">
        <v>311</v>
      </c>
      <c r="H2029" s="135">
        <v>1014.73</v>
      </c>
      <c r="I2029" s="135">
        <v>1050.4299999999998</v>
      </c>
      <c r="J2029" s="135">
        <v>744.59999999999991</v>
      </c>
      <c r="K2029" t="str">
        <f>VLOOKUP(C2029,ResCat!$A$2:$B$268,2,FALSE)</f>
        <v>HMOLG</v>
      </c>
    </row>
    <row r="2030" spans="3:11" x14ac:dyDescent="0.25">
      <c r="C2030" s="134" t="s">
        <v>104</v>
      </c>
      <c r="D2030" s="134" t="s">
        <v>3</v>
      </c>
      <c r="E2030" s="134" t="s">
        <v>359</v>
      </c>
      <c r="F2030" s="134" t="s">
        <v>310</v>
      </c>
      <c r="G2030" s="134" t="s">
        <v>311</v>
      </c>
      <c r="H2030" s="135">
        <v>-628.36</v>
      </c>
      <c r="I2030" s="135">
        <v>-618.76</v>
      </c>
      <c r="J2030" s="135">
        <v>139.51999999999998</v>
      </c>
      <c r="K2030" t="str">
        <f>VLOOKUP(C2030,ResCat!$A$2:$B$268,2,FALSE)</f>
        <v>HMOLG</v>
      </c>
    </row>
    <row r="2031" spans="3:11" x14ac:dyDescent="0.25">
      <c r="C2031" s="134" t="s">
        <v>104</v>
      </c>
      <c r="D2031" s="134" t="s">
        <v>3</v>
      </c>
      <c r="E2031" s="134" t="s">
        <v>354</v>
      </c>
      <c r="F2031" s="134" t="s">
        <v>310</v>
      </c>
      <c r="G2031" s="134" t="s">
        <v>311</v>
      </c>
      <c r="H2031" s="135">
        <v>216.77999999999997</v>
      </c>
      <c r="I2031" s="135">
        <v>160.19999999999993</v>
      </c>
      <c r="J2031" s="135">
        <v>95.199999999999989</v>
      </c>
      <c r="K2031" t="str">
        <f>VLOOKUP(C2031,ResCat!$A$2:$B$268,2,FALSE)</f>
        <v>HMOLG</v>
      </c>
    </row>
    <row r="2032" spans="3:11" x14ac:dyDescent="0.25">
      <c r="C2032" s="134" t="s">
        <v>104</v>
      </c>
      <c r="D2032" s="134" t="s">
        <v>3</v>
      </c>
      <c r="E2032" s="134" t="s">
        <v>366</v>
      </c>
      <c r="F2032" s="134" t="s">
        <v>310</v>
      </c>
      <c r="G2032" s="134" t="s">
        <v>311</v>
      </c>
      <c r="H2032" s="135">
        <v>251.1</v>
      </c>
      <c r="I2032" s="135">
        <v>407.02000000000004</v>
      </c>
      <c r="J2032" s="135">
        <v>429.67</v>
      </c>
      <c r="K2032" t="str">
        <f>VLOOKUP(C2032,ResCat!$A$2:$B$268,2,FALSE)</f>
        <v>HMOLG</v>
      </c>
    </row>
    <row r="2033" spans="3:11" x14ac:dyDescent="0.25">
      <c r="C2033" s="134" t="s">
        <v>104</v>
      </c>
      <c r="D2033" s="134" t="s">
        <v>3</v>
      </c>
      <c r="E2033" s="134" t="s">
        <v>337</v>
      </c>
      <c r="F2033" s="134" t="s">
        <v>310</v>
      </c>
      <c r="G2033" s="134" t="s">
        <v>311</v>
      </c>
      <c r="H2033" s="135">
        <v>270.2</v>
      </c>
      <c r="I2033" s="135">
        <v>309.27999999999997</v>
      </c>
      <c r="J2033" s="135">
        <v>1752.81</v>
      </c>
      <c r="K2033" t="str">
        <f>VLOOKUP(C2033,ResCat!$A$2:$B$268,2,FALSE)</f>
        <v>HMOLG</v>
      </c>
    </row>
    <row r="2034" spans="3:11" x14ac:dyDescent="0.25">
      <c r="C2034" s="134" t="s">
        <v>104</v>
      </c>
      <c r="D2034" s="134" t="s">
        <v>3</v>
      </c>
      <c r="E2034" s="134" t="s">
        <v>352</v>
      </c>
      <c r="F2034" s="134" t="s">
        <v>310</v>
      </c>
      <c r="G2034" s="134" t="s">
        <v>351</v>
      </c>
      <c r="H2034" s="135">
        <v>172.89999999999998</v>
      </c>
      <c r="I2034" s="135">
        <v>182.5</v>
      </c>
      <c r="J2034" s="135">
        <v>638.73</v>
      </c>
      <c r="K2034" t="str">
        <f>VLOOKUP(C2034,ResCat!$A$2:$B$268,2,FALSE)</f>
        <v>HMOLG</v>
      </c>
    </row>
    <row r="2035" spans="3:11" x14ac:dyDescent="0.25">
      <c r="C2035" s="134" t="s">
        <v>104</v>
      </c>
      <c r="D2035" s="134" t="s">
        <v>3</v>
      </c>
      <c r="E2035" s="134" t="s">
        <v>347</v>
      </c>
      <c r="F2035" s="134" t="s">
        <v>310</v>
      </c>
      <c r="G2035" s="134" t="s">
        <v>360</v>
      </c>
      <c r="H2035" s="135">
        <v>528.9</v>
      </c>
      <c r="I2035" s="135">
        <v>728.5</v>
      </c>
      <c r="J2035" s="135">
        <v>964.5</v>
      </c>
      <c r="K2035" t="str">
        <f>VLOOKUP(C2035,ResCat!$A$2:$B$268,2,FALSE)</f>
        <v>HMOLG</v>
      </c>
    </row>
    <row r="2036" spans="3:11" x14ac:dyDescent="0.25">
      <c r="C2036" s="134" t="s">
        <v>104</v>
      </c>
      <c r="D2036" s="134" t="s">
        <v>3</v>
      </c>
      <c r="E2036" s="134" t="s">
        <v>361</v>
      </c>
      <c r="F2036" s="134" t="s">
        <v>310</v>
      </c>
      <c r="G2036" s="134" t="s">
        <v>355</v>
      </c>
      <c r="H2036" s="135">
        <v>-20.370000000000005</v>
      </c>
      <c r="I2036" s="135">
        <v>-89.01</v>
      </c>
      <c r="J2036" s="135">
        <v>-593.64</v>
      </c>
      <c r="K2036" t="str">
        <f>VLOOKUP(C2036,ResCat!$A$2:$B$268,2,FALSE)</f>
        <v>HMOLG</v>
      </c>
    </row>
    <row r="2037" spans="3:11" x14ac:dyDescent="0.25">
      <c r="C2037" s="134" t="s">
        <v>104</v>
      </c>
      <c r="D2037" s="134" t="s">
        <v>3</v>
      </c>
      <c r="E2037" s="134" t="s">
        <v>312</v>
      </c>
      <c r="F2037" s="134" t="s">
        <v>310</v>
      </c>
      <c r="G2037" s="134" t="s">
        <v>364</v>
      </c>
      <c r="H2037" s="135">
        <v>360.38</v>
      </c>
      <c r="I2037" s="135">
        <v>369.97999999999996</v>
      </c>
      <c r="J2037" s="135">
        <v>379.97999999999996</v>
      </c>
      <c r="K2037" t="str">
        <f>VLOOKUP(C2037,ResCat!$A$2:$B$268,2,FALSE)</f>
        <v>HMOLG</v>
      </c>
    </row>
    <row r="2038" spans="3:11" x14ac:dyDescent="0.25">
      <c r="C2038" s="134" t="s">
        <v>104</v>
      </c>
      <c r="D2038" s="134" t="s">
        <v>3</v>
      </c>
      <c r="E2038" s="134" t="s">
        <v>357</v>
      </c>
      <c r="F2038" s="134" t="s">
        <v>310</v>
      </c>
      <c r="G2038" s="134" t="s">
        <v>338</v>
      </c>
      <c r="H2038" s="135">
        <v>328.87</v>
      </c>
      <c r="I2038" s="135">
        <v>339.97</v>
      </c>
      <c r="J2038" s="135">
        <v>1362.3899999999999</v>
      </c>
      <c r="K2038" t="str">
        <f>VLOOKUP(C2038,ResCat!$A$2:$B$268,2,FALSE)</f>
        <v>HMOLG</v>
      </c>
    </row>
    <row r="2039" spans="3:11" x14ac:dyDescent="0.25">
      <c r="C2039" s="134" t="s">
        <v>104</v>
      </c>
      <c r="D2039" s="134" t="s">
        <v>3</v>
      </c>
      <c r="E2039" s="134" t="s">
        <v>314</v>
      </c>
      <c r="F2039" s="134" t="s">
        <v>310</v>
      </c>
      <c r="G2039" s="134" t="s">
        <v>356</v>
      </c>
      <c r="H2039" s="135">
        <v>763</v>
      </c>
      <c r="I2039" s="135">
        <v>891.48</v>
      </c>
      <c r="J2039" s="135">
        <v>1244.75</v>
      </c>
      <c r="K2039" t="str">
        <f>VLOOKUP(C2039,ResCat!$A$2:$B$268,2,FALSE)</f>
        <v>HMOLG</v>
      </c>
    </row>
    <row r="2040" spans="3:11" x14ac:dyDescent="0.25">
      <c r="C2040" s="134" t="s">
        <v>104</v>
      </c>
      <c r="D2040" s="134" t="s">
        <v>3</v>
      </c>
      <c r="E2040" s="134" t="s">
        <v>339</v>
      </c>
      <c r="F2040" s="134" t="s">
        <v>310</v>
      </c>
      <c r="G2040" s="134" t="s">
        <v>353</v>
      </c>
      <c r="H2040" s="135">
        <v>-424.64000000000004</v>
      </c>
      <c r="I2040" s="135">
        <v>-322.96999999999997</v>
      </c>
      <c r="J2040" s="135">
        <v>617.51</v>
      </c>
      <c r="K2040" t="str">
        <f>VLOOKUP(C2040,ResCat!$A$2:$B$268,2,FALSE)</f>
        <v>HMOLG</v>
      </c>
    </row>
    <row r="2041" spans="3:11" x14ac:dyDescent="0.25">
      <c r="C2041" s="134" t="s">
        <v>104</v>
      </c>
      <c r="D2041" s="134" t="s">
        <v>3</v>
      </c>
      <c r="E2041" s="134" t="s">
        <v>342</v>
      </c>
      <c r="F2041" s="134" t="s">
        <v>310</v>
      </c>
      <c r="G2041" s="134" t="s">
        <v>348</v>
      </c>
      <c r="H2041" s="135">
        <v>-430.93000000000006</v>
      </c>
      <c r="I2041" s="135">
        <v>-421.33000000000004</v>
      </c>
      <c r="J2041" s="135">
        <v>403.15000000000009</v>
      </c>
      <c r="K2041" t="str">
        <f>VLOOKUP(C2041,ResCat!$A$2:$B$268,2,FALSE)</f>
        <v>HMOLG</v>
      </c>
    </row>
    <row r="2042" spans="3:11" x14ac:dyDescent="0.25">
      <c r="C2042" s="134" t="s">
        <v>104</v>
      </c>
      <c r="D2042" s="134" t="s">
        <v>3</v>
      </c>
      <c r="E2042" s="134" t="s">
        <v>316</v>
      </c>
      <c r="F2042" s="134" t="s">
        <v>310</v>
      </c>
      <c r="G2042" s="134" t="s">
        <v>313</v>
      </c>
      <c r="H2042" s="135">
        <v>-558.09</v>
      </c>
      <c r="I2042" s="135">
        <v>-593.16000000000008</v>
      </c>
      <c r="J2042" s="135">
        <v>-510.09000000000003</v>
      </c>
      <c r="K2042" t="str">
        <f>VLOOKUP(C2042,ResCat!$A$2:$B$268,2,FALSE)</f>
        <v>HMOLG</v>
      </c>
    </row>
    <row r="2043" spans="3:11" x14ac:dyDescent="0.25">
      <c r="C2043" s="134" t="s">
        <v>104</v>
      </c>
      <c r="D2043" s="134" t="s">
        <v>3</v>
      </c>
      <c r="E2043" s="134" t="s">
        <v>318</v>
      </c>
      <c r="F2043" s="134" t="s">
        <v>310</v>
      </c>
      <c r="G2043" s="134" t="s">
        <v>358</v>
      </c>
      <c r="H2043" s="135">
        <v>4361.1799999999994</v>
      </c>
      <c r="I2043" s="135">
        <v>4530.54</v>
      </c>
      <c r="J2043" s="135">
        <v>6540.24</v>
      </c>
      <c r="K2043" t="str">
        <f>VLOOKUP(C2043,ResCat!$A$2:$B$268,2,FALSE)</f>
        <v>HMOLG</v>
      </c>
    </row>
    <row r="2044" spans="3:11" x14ac:dyDescent="0.25">
      <c r="C2044" s="134" t="s">
        <v>104</v>
      </c>
      <c r="D2044" s="134" t="s">
        <v>3</v>
      </c>
      <c r="E2044" s="134" t="s">
        <v>320</v>
      </c>
      <c r="F2044" s="134" t="s">
        <v>310</v>
      </c>
      <c r="G2044" s="134" t="s">
        <v>315</v>
      </c>
      <c r="H2044" s="135">
        <v>-86.84999999999998</v>
      </c>
      <c r="I2044" s="135">
        <v>-94.920000000000073</v>
      </c>
      <c r="J2044" s="135">
        <v>1368.9</v>
      </c>
      <c r="K2044" t="str">
        <f>VLOOKUP(C2044,ResCat!$A$2:$B$268,2,FALSE)</f>
        <v>HMOLG</v>
      </c>
    </row>
    <row r="2045" spans="3:11" x14ac:dyDescent="0.25">
      <c r="C2045" s="134" t="s">
        <v>104</v>
      </c>
      <c r="D2045" s="134" t="s">
        <v>3</v>
      </c>
      <c r="E2045" s="134" t="s">
        <v>322</v>
      </c>
      <c r="F2045" s="134" t="s">
        <v>310</v>
      </c>
      <c r="G2045" s="134" t="s">
        <v>341</v>
      </c>
      <c r="H2045" s="135">
        <v>3925.8399999999997</v>
      </c>
      <c r="I2045" s="135">
        <v>6089.97</v>
      </c>
      <c r="J2045" s="135">
        <v>5765.99</v>
      </c>
      <c r="K2045" t="str">
        <f>VLOOKUP(C2045,ResCat!$A$2:$B$268,2,FALSE)</f>
        <v>HMOLG</v>
      </c>
    </row>
    <row r="2046" spans="3:11" x14ac:dyDescent="0.25">
      <c r="C2046" s="134" t="s">
        <v>104</v>
      </c>
      <c r="D2046" s="134" t="s">
        <v>3</v>
      </c>
      <c r="E2046" s="134" t="s">
        <v>324</v>
      </c>
      <c r="F2046" s="134" t="s">
        <v>310</v>
      </c>
      <c r="G2046" s="134" t="s">
        <v>340</v>
      </c>
      <c r="H2046" s="135">
        <v>-545.8900000000001</v>
      </c>
      <c r="I2046" s="135">
        <v>-1186.27</v>
      </c>
      <c r="J2046" s="135">
        <v>142.88000000000034</v>
      </c>
      <c r="K2046" t="str">
        <f>VLOOKUP(C2046,ResCat!$A$2:$B$268,2,FALSE)</f>
        <v>HMOLG</v>
      </c>
    </row>
    <row r="2047" spans="3:11" x14ac:dyDescent="0.25">
      <c r="C2047" s="134" t="s">
        <v>104</v>
      </c>
      <c r="D2047" s="134" t="s">
        <v>3</v>
      </c>
      <c r="E2047" s="134" t="s">
        <v>326</v>
      </c>
      <c r="F2047" s="134" t="s">
        <v>310</v>
      </c>
      <c r="G2047" s="134" t="s">
        <v>317</v>
      </c>
      <c r="H2047" s="135">
        <v>-94.190000000000126</v>
      </c>
      <c r="I2047" s="135">
        <v>-639.39000000000021</v>
      </c>
      <c r="J2047" s="135">
        <v>431.88</v>
      </c>
      <c r="K2047" t="str">
        <f>VLOOKUP(C2047,ResCat!$A$2:$B$268,2,FALSE)</f>
        <v>HMOLG</v>
      </c>
    </row>
    <row r="2048" spans="3:11" x14ac:dyDescent="0.25">
      <c r="C2048" s="134" t="s">
        <v>104</v>
      </c>
      <c r="D2048" s="134" t="s">
        <v>3</v>
      </c>
      <c r="E2048" s="134" t="s">
        <v>328</v>
      </c>
      <c r="F2048" s="134" t="s">
        <v>310</v>
      </c>
      <c r="G2048" s="134" t="s">
        <v>319</v>
      </c>
      <c r="H2048" s="135">
        <v>375.53999999999985</v>
      </c>
      <c r="I2048" s="135">
        <v>128.23999999999992</v>
      </c>
      <c r="J2048" s="135">
        <v>-2431.0899999999997</v>
      </c>
      <c r="K2048" t="str">
        <f>VLOOKUP(C2048,ResCat!$A$2:$B$268,2,FALSE)</f>
        <v>HMOLG</v>
      </c>
    </row>
    <row r="2049" spans="3:11" x14ac:dyDescent="0.25">
      <c r="C2049" s="134" t="s">
        <v>104</v>
      </c>
      <c r="D2049" s="134" t="s">
        <v>3</v>
      </c>
      <c r="E2049" s="134" t="s">
        <v>330</v>
      </c>
      <c r="F2049" s="134" t="s">
        <v>310</v>
      </c>
      <c r="G2049" s="134" t="s">
        <v>321</v>
      </c>
      <c r="H2049" s="135">
        <v>79.609999999999928</v>
      </c>
      <c r="I2049" s="135">
        <v>-556.23000000000013</v>
      </c>
      <c r="J2049" s="135">
        <v>-670.06</v>
      </c>
      <c r="K2049" t="str">
        <f>VLOOKUP(C2049,ResCat!$A$2:$B$268,2,FALSE)</f>
        <v>HMOLG</v>
      </c>
    </row>
    <row r="2050" spans="3:11" x14ac:dyDescent="0.25">
      <c r="C2050" s="134" t="s">
        <v>104</v>
      </c>
      <c r="D2050" s="134" t="s">
        <v>3</v>
      </c>
      <c r="E2050" s="134" t="s">
        <v>332</v>
      </c>
      <c r="F2050" s="134" t="s">
        <v>310</v>
      </c>
      <c r="G2050" s="134" t="s">
        <v>323</v>
      </c>
      <c r="H2050" s="135">
        <v>6102.9500000000007</v>
      </c>
      <c r="I2050" s="135">
        <v>6378.7600000000011</v>
      </c>
      <c r="J2050" s="135">
        <v>24420.09</v>
      </c>
      <c r="K2050" t="str">
        <f>VLOOKUP(C2050,ResCat!$A$2:$B$268,2,FALSE)</f>
        <v>HMOLG</v>
      </c>
    </row>
    <row r="2051" spans="3:11" x14ac:dyDescent="0.25">
      <c r="C2051" s="134" t="s">
        <v>104</v>
      </c>
      <c r="D2051" s="134" t="s">
        <v>3</v>
      </c>
      <c r="E2051" s="134" t="s">
        <v>335</v>
      </c>
      <c r="F2051" s="134" t="s">
        <v>310</v>
      </c>
      <c r="G2051" s="134" t="s">
        <v>325</v>
      </c>
      <c r="H2051" s="135">
        <v>15648.569999999998</v>
      </c>
      <c r="I2051" s="135">
        <v>16221.169999999998</v>
      </c>
      <c r="J2051" s="135">
        <v>35545.049999999996</v>
      </c>
      <c r="K2051" t="str">
        <f>VLOOKUP(C2051,ResCat!$A$2:$B$268,2,FALSE)</f>
        <v>HMOLG</v>
      </c>
    </row>
    <row r="2052" spans="3:11" x14ac:dyDescent="0.25">
      <c r="C2052" s="134" t="s">
        <v>104</v>
      </c>
      <c r="D2052" s="134" t="s">
        <v>3</v>
      </c>
      <c r="E2052" s="134" t="s">
        <v>4</v>
      </c>
      <c r="F2052" s="134" t="s">
        <v>310</v>
      </c>
      <c r="G2052" s="134" t="s">
        <v>327</v>
      </c>
      <c r="H2052" s="135">
        <v>11083.069999999998</v>
      </c>
      <c r="I2052" s="135">
        <v>11477.319999999998</v>
      </c>
      <c r="J2052" s="135">
        <v>13373.579999999998</v>
      </c>
      <c r="K2052" t="str">
        <f>VLOOKUP(C2052,ResCat!$A$2:$B$268,2,FALSE)</f>
        <v>HMOLG</v>
      </c>
    </row>
    <row r="2053" spans="3:11" x14ac:dyDescent="0.25">
      <c r="C2053" s="134" t="s">
        <v>104</v>
      </c>
      <c r="D2053" s="134" t="s">
        <v>3</v>
      </c>
      <c r="E2053" s="134" t="s">
        <v>511</v>
      </c>
      <c r="F2053" s="134" t="s">
        <v>310</v>
      </c>
      <c r="G2053" s="134" t="s">
        <v>329</v>
      </c>
      <c r="H2053" s="135">
        <v>14427.750000000002</v>
      </c>
      <c r="I2053" s="135">
        <v>16029.629999999997</v>
      </c>
      <c r="J2053" s="135">
        <v>19907.240000000002</v>
      </c>
      <c r="K2053" t="str">
        <f>VLOOKUP(C2053,ResCat!$A$2:$B$268,2,FALSE)</f>
        <v>HMOLG</v>
      </c>
    </row>
    <row r="2054" spans="3:11" x14ac:dyDescent="0.25">
      <c r="C2054" s="134" t="s">
        <v>104</v>
      </c>
      <c r="D2054" s="134" t="s">
        <v>3</v>
      </c>
      <c r="E2054" s="134" t="s">
        <v>969</v>
      </c>
      <c r="F2054" s="134" t="s">
        <v>310</v>
      </c>
      <c r="G2054" s="134" t="s">
        <v>331</v>
      </c>
      <c r="H2054" s="135">
        <v>52611.499999999993</v>
      </c>
      <c r="I2054" s="135">
        <v>54455.999999999993</v>
      </c>
      <c r="J2054" s="135">
        <v>70126.429999999993</v>
      </c>
      <c r="K2054" t="str">
        <f>VLOOKUP(C2054,ResCat!$A$2:$B$268,2,FALSE)</f>
        <v>HMOLG</v>
      </c>
    </row>
    <row r="2055" spans="3:11" x14ac:dyDescent="0.25">
      <c r="C2055" s="134" t="s">
        <v>104</v>
      </c>
      <c r="D2055" s="134" t="s">
        <v>3</v>
      </c>
      <c r="E2055" s="134" t="s">
        <v>961</v>
      </c>
      <c r="F2055" s="134" t="s">
        <v>310</v>
      </c>
      <c r="G2055" s="134" t="s">
        <v>334</v>
      </c>
      <c r="H2055" s="135">
        <v>43212.929999999964</v>
      </c>
      <c r="I2055" s="135">
        <v>48630.969999999965</v>
      </c>
      <c r="J2055" s="135">
        <v>67999.349999999962</v>
      </c>
      <c r="K2055" t="str">
        <f>VLOOKUP(C2055,ResCat!$A$2:$B$268,2,FALSE)</f>
        <v>HMOLG</v>
      </c>
    </row>
    <row r="2056" spans="3:11" x14ac:dyDescent="0.25">
      <c r="C2056" s="134" t="s">
        <v>104</v>
      </c>
      <c r="D2056" s="134" t="s">
        <v>3</v>
      </c>
      <c r="E2056" s="134" t="s">
        <v>970</v>
      </c>
      <c r="F2056" s="134" t="s">
        <v>310</v>
      </c>
      <c r="G2056" s="134" t="s">
        <v>333</v>
      </c>
      <c r="H2056" s="135">
        <v>137319.96</v>
      </c>
      <c r="I2056" s="135">
        <v>151153.87</v>
      </c>
      <c r="J2056" s="135">
        <v>274444.87</v>
      </c>
      <c r="K2056" t="str">
        <f>VLOOKUP(C2056,ResCat!$A$2:$B$268,2,FALSE)</f>
        <v>HMOLG</v>
      </c>
    </row>
    <row r="2057" spans="3:11" x14ac:dyDescent="0.25">
      <c r="C2057" s="134" t="s">
        <v>104</v>
      </c>
      <c r="D2057" s="134" t="s">
        <v>3</v>
      </c>
      <c r="E2057" s="134" t="s">
        <v>1023</v>
      </c>
      <c r="F2057" s="134" t="s">
        <v>310</v>
      </c>
      <c r="G2057" s="134" t="s">
        <v>308</v>
      </c>
      <c r="H2057" s="135">
        <v>108605.09999999992</v>
      </c>
      <c r="I2057" s="135">
        <v>125555.77999999996</v>
      </c>
      <c r="J2057" s="135">
        <v>236419.77000000011</v>
      </c>
      <c r="K2057" t="str">
        <f>VLOOKUP(C2057,ResCat!$A$2:$B$268,2,FALSE)</f>
        <v>HMOLG</v>
      </c>
    </row>
    <row r="2058" spans="3:11" x14ac:dyDescent="0.25">
      <c r="C2058" s="134" t="s">
        <v>104</v>
      </c>
      <c r="D2058" s="134" t="s">
        <v>0</v>
      </c>
      <c r="E2058" s="134" t="s">
        <v>346</v>
      </c>
      <c r="F2058" s="134" t="s">
        <v>310</v>
      </c>
      <c r="G2058" s="134" t="s">
        <v>311</v>
      </c>
      <c r="H2058" s="135">
        <v>0</v>
      </c>
      <c r="I2058" s="135">
        <v>0</v>
      </c>
      <c r="J2058" s="135">
        <v>0</v>
      </c>
      <c r="K2058" t="str">
        <f>VLOOKUP(C2058,ResCat!$A$2:$B$268,2,FALSE)</f>
        <v>HMOLG</v>
      </c>
    </row>
    <row r="2059" spans="3:11" x14ac:dyDescent="0.25">
      <c r="C2059" s="134" t="s">
        <v>104</v>
      </c>
      <c r="D2059" s="134" t="s">
        <v>0</v>
      </c>
      <c r="E2059" s="134" t="s">
        <v>309</v>
      </c>
      <c r="F2059" s="134" t="s">
        <v>310</v>
      </c>
      <c r="G2059" s="134" t="s">
        <v>311</v>
      </c>
      <c r="H2059" s="135">
        <v>4722.3999999999996</v>
      </c>
      <c r="I2059" s="135">
        <v>6003</v>
      </c>
      <c r="J2059" s="135">
        <v>6003</v>
      </c>
      <c r="K2059" t="str">
        <f>VLOOKUP(C2059,ResCat!$A$2:$B$268,2,FALSE)</f>
        <v>HMOLG</v>
      </c>
    </row>
    <row r="2060" spans="3:11" x14ac:dyDescent="0.25">
      <c r="C2060" s="134" t="s">
        <v>104</v>
      </c>
      <c r="D2060" s="134" t="s">
        <v>0</v>
      </c>
      <c r="E2060" s="134" t="s">
        <v>1026</v>
      </c>
      <c r="F2060" s="134" t="s">
        <v>310</v>
      </c>
      <c r="G2060" s="134" t="s">
        <v>311</v>
      </c>
      <c r="H2060" s="135">
        <v>713.2</v>
      </c>
      <c r="I2060" s="135">
        <v>7018</v>
      </c>
      <c r="J2060" s="135">
        <v>23499</v>
      </c>
      <c r="K2060" t="str">
        <f>VLOOKUP(C2060,ResCat!$A$2:$B$268,2,FALSE)</f>
        <v>HMOLG</v>
      </c>
    </row>
    <row r="2061" spans="3:11" x14ac:dyDescent="0.25">
      <c r="C2061" s="134" t="s">
        <v>104</v>
      </c>
      <c r="D2061" s="134" t="s">
        <v>0</v>
      </c>
      <c r="E2061" s="134" t="s">
        <v>362</v>
      </c>
      <c r="F2061" s="134" t="s">
        <v>310</v>
      </c>
      <c r="G2061" s="134" t="s">
        <v>311</v>
      </c>
      <c r="H2061" s="135">
        <v>69782.760000000009</v>
      </c>
      <c r="I2061" s="135">
        <v>71252.760000000009</v>
      </c>
      <c r="J2061" s="135">
        <v>20359.62</v>
      </c>
      <c r="K2061" t="str">
        <f>VLOOKUP(C2061,ResCat!$A$2:$B$268,2,FALSE)</f>
        <v>HMOLG</v>
      </c>
    </row>
    <row r="2062" spans="3:11" x14ac:dyDescent="0.25">
      <c r="C2062" s="134" t="s">
        <v>104</v>
      </c>
      <c r="D2062" s="134" t="s">
        <v>0</v>
      </c>
      <c r="E2062" s="134" t="s">
        <v>1029</v>
      </c>
      <c r="F2062" s="134" t="s">
        <v>310</v>
      </c>
      <c r="G2062" s="134" t="s">
        <v>311</v>
      </c>
      <c r="H2062" s="135">
        <v>13044</v>
      </c>
      <c r="I2062" s="135">
        <v>13044</v>
      </c>
      <c r="J2062" s="135">
        <v>60037.34</v>
      </c>
      <c r="K2062" t="str">
        <f>VLOOKUP(C2062,ResCat!$A$2:$B$268,2,FALSE)</f>
        <v>HMOLG</v>
      </c>
    </row>
    <row r="2063" spans="3:11" x14ac:dyDescent="0.25">
      <c r="C2063" s="134" t="s">
        <v>104</v>
      </c>
      <c r="D2063" s="134" t="s">
        <v>0</v>
      </c>
      <c r="E2063" s="134" t="s">
        <v>350</v>
      </c>
      <c r="F2063" s="134" t="s">
        <v>310</v>
      </c>
      <c r="G2063" s="134" t="s">
        <v>311</v>
      </c>
      <c r="H2063" s="135">
        <v>7133.06</v>
      </c>
      <c r="I2063" s="135">
        <v>7133.06</v>
      </c>
      <c r="J2063" s="135">
        <v>150194.70000000001</v>
      </c>
      <c r="K2063" t="str">
        <f>VLOOKUP(C2063,ResCat!$A$2:$B$268,2,FALSE)</f>
        <v>HMOLG</v>
      </c>
    </row>
    <row r="2064" spans="3:11" x14ac:dyDescent="0.25">
      <c r="C2064" s="134" t="s">
        <v>104</v>
      </c>
      <c r="D2064" s="134" t="s">
        <v>0</v>
      </c>
      <c r="E2064" s="134" t="s">
        <v>359</v>
      </c>
      <c r="F2064" s="134" t="s">
        <v>310</v>
      </c>
      <c r="G2064" s="134" t="s">
        <v>311</v>
      </c>
      <c r="H2064" s="135">
        <v>20367.73</v>
      </c>
      <c r="I2064" s="135">
        <v>20367.73</v>
      </c>
      <c r="J2064" s="135">
        <v>54447</v>
      </c>
      <c r="K2064" t="str">
        <f>VLOOKUP(C2064,ResCat!$A$2:$B$268,2,FALSE)</f>
        <v>HMOLG</v>
      </c>
    </row>
    <row r="2065" spans="3:11" x14ac:dyDescent="0.25">
      <c r="C2065" s="134" t="s">
        <v>104</v>
      </c>
      <c r="D2065" s="134" t="s">
        <v>0</v>
      </c>
      <c r="E2065" s="134" t="s">
        <v>366</v>
      </c>
      <c r="F2065" s="134" t="s">
        <v>310</v>
      </c>
      <c r="G2065" s="134" t="s">
        <v>311</v>
      </c>
      <c r="H2065" s="135">
        <v>28606.99</v>
      </c>
      <c r="I2065" s="135">
        <v>28606.99</v>
      </c>
      <c r="J2065" s="135">
        <v>210444</v>
      </c>
      <c r="K2065" t="str">
        <f>VLOOKUP(C2065,ResCat!$A$2:$B$268,2,FALSE)</f>
        <v>HMOLG</v>
      </c>
    </row>
    <row r="2066" spans="3:11" x14ac:dyDescent="0.25">
      <c r="C2066" s="134" t="s">
        <v>104</v>
      </c>
      <c r="D2066" s="134" t="s">
        <v>0</v>
      </c>
      <c r="E2066" s="134" t="s">
        <v>352</v>
      </c>
      <c r="F2066" s="134" t="s">
        <v>310</v>
      </c>
      <c r="G2066" s="134" t="s">
        <v>351</v>
      </c>
      <c r="H2066" s="135">
        <v>59281</v>
      </c>
      <c r="I2066" s="135">
        <v>59281</v>
      </c>
      <c r="J2066" s="135">
        <v>64338.15</v>
      </c>
      <c r="K2066" t="str">
        <f>VLOOKUP(C2066,ResCat!$A$2:$B$268,2,FALSE)</f>
        <v>HMOLG</v>
      </c>
    </row>
    <row r="2067" spans="3:11" x14ac:dyDescent="0.25">
      <c r="C2067" s="134" t="s">
        <v>104</v>
      </c>
      <c r="D2067" s="134" t="s">
        <v>0</v>
      </c>
      <c r="E2067" s="134" t="s">
        <v>347</v>
      </c>
      <c r="F2067" s="134" t="s">
        <v>310</v>
      </c>
      <c r="G2067" s="134" t="s">
        <v>360</v>
      </c>
      <c r="H2067" s="135">
        <v>9770</v>
      </c>
      <c r="I2067" s="135">
        <v>10270</v>
      </c>
      <c r="J2067" s="135">
        <v>57756.2</v>
      </c>
      <c r="K2067" t="str">
        <f>VLOOKUP(C2067,ResCat!$A$2:$B$268,2,FALSE)</f>
        <v>HMOLG</v>
      </c>
    </row>
    <row r="2068" spans="3:11" x14ac:dyDescent="0.25">
      <c r="C2068" s="134" t="s">
        <v>104</v>
      </c>
      <c r="D2068" s="134" t="s">
        <v>0</v>
      </c>
      <c r="E2068" s="134" t="s">
        <v>361</v>
      </c>
      <c r="F2068" s="134" t="s">
        <v>310</v>
      </c>
      <c r="G2068" s="134" t="s">
        <v>355</v>
      </c>
      <c r="H2068" s="135">
        <v>5155.6299999999992</v>
      </c>
      <c r="I2068" s="135">
        <v>5155.6299999999992</v>
      </c>
      <c r="J2068" s="135">
        <v>3472</v>
      </c>
      <c r="K2068" t="str">
        <f>VLOOKUP(C2068,ResCat!$A$2:$B$268,2,FALSE)</f>
        <v>HMOLG</v>
      </c>
    </row>
    <row r="2069" spans="3:11" x14ac:dyDescent="0.25">
      <c r="C2069" s="134" t="s">
        <v>104</v>
      </c>
      <c r="D2069" s="134" t="s">
        <v>0</v>
      </c>
      <c r="E2069" s="134" t="s">
        <v>357</v>
      </c>
      <c r="F2069" s="134" t="s">
        <v>310</v>
      </c>
      <c r="G2069" s="134" t="s">
        <v>338</v>
      </c>
      <c r="H2069" s="135">
        <v>488.87000000000626</v>
      </c>
      <c r="I2069" s="135">
        <v>488.87000000000626</v>
      </c>
      <c r="J2069" s="135">
        <v>545</v>
      </c>
      <c r="K2069" t="str">
        <f>VLOOKUP(C2069,ResCat!$A$2:$B$268,2,FALSE)</f>
        <v>HMOLG</v>
      </c>
    </row>
    <row r="2070" spans="3:11" x14ac:dyDescent="0.25">
      <c r="C2070" s="134" t="s">
        <v>104</v>
      </c>
      <c r="D2070" s="134" t="s">
        <v>0</v>
      </c>
      <c r="E2070" s="134" t="s">
        <v>314</v>
      </c>
      <c r="F2070" s="134" t="s">
        <v>310</v>
      </c>
      <c r="G2070" s="134" t="s">
        <v>356</v>
      </c>
      <c r="H2070" s="135">
        <v>1048.52</v>
      </c>
      <c r="I2070" s="135">
        <v>1410.65</v>
      </c>
      <c r="J2070" s="135">
        <v>1410.65</v>
      </c>
      <c r="K2070" t="str">
        <f>VLOOKUP(C2070,ResCat!$A$2:$B$268,2,FALSE)</f>
        <v>HMOLG</v>
      </c>
    </row>
    <row r="2071" spans="3:11" x14ac:dyDescent="0.25">
      <c r="C2071" s="134" t="s">
        <v>104</v>
      </c>
      <c r="D2071" s="134" t="s">
        <v>0</v>
      </c>
      <c r="E2071" s="134" t="s">
        <v>342</v>
      </c>
      <c r="F2071" s="134" t="s">
        <v>310</v>
      </c>
      <c r="G2071" s="134" t="s">
        <v>348</v>
      </c>
      <c r="H2071" s="135">
        <v>126519.42</v>
      </c>
      <c r="I2071" s="135">
        <v>127879.82</v>
      </c>
      <c r="J2071" s="135">
        <v>302571.03999999998</v>
      </c>
      <c r="K2071" t="str">
        <f>VLOOKUP(C2071,ResCat!$A$2:$B$268,2,FALSE)</f>
        <v>HMOLG</v>
      </c>
    </row>
    <row r="2072" spans="3:11" x14ac:dyDescent="0.25">
      <c r="C2072" s="134" t="s">
        <v>104</v>
      </c>
      <c r="D2072" s="134" t="s">
        <v>0</v>
      </c>
      <c r="E2072" s="134" t="s">
        <v>316</v>
      </c>
      <c r="F2072" s="134" t="s">
        <v>310</v>
      </c>
      <c r="G2072" s="134" t="s">
        <v>313</v>
      </c>
      <c r="H2072" s="135">
        <v>-13741.589999999998</v>
      </c>
      <c r="I2072" s="135">
        <v>-13741.589999999998</v>
      </c>
      <c r="J2072" s="135">
        <v>2908.1</v>
      </c>
      <c r="K2072" t="str">
        <f>VLOOKUP(C2072,ResCat!$A$2:$B$268,2,FALSE)</f>
        <v>HMOLG</v>
      </c>
    </row>
    <row r="2073" spans="3:11" x14ac:dyDescent="0.25">
      <c r="C2073" s="134" t="s">
        <v>104</v>
      </c>
      <c r="D2073" s="134" t="s">
        <v>0</v>
      </c>
      <c r="E2073" s="134" t="s">
        <v>318</v>
      </c>
      <c r="F2073" s="134" t="s">
        <v>310</v>
      </c>
      <c r="G2073" s="134" t="s">
        <v>358</v>
      </c>
      <c r="H2073" s="135">
        <v>5202.95</v>
      </c>
      <c r="I2073" s="135">
        <v>5702.95</v>
      </c>
      <c r="J2073" s="135">
        <v>232306.9</v>
      </c>
      <c r="K2073" t="str">
        <f>VLOOKUP(C2073,ResCat!$A$2:$B$268,2,FALSE)</f>
        <v>HMOLG</v>
      </c>
    </row>
    <row r="2074" spans="3:11" x14ac:dyDescent="0.25">
      <c r="C2074" s="134" t="s">
        <v>104</v>
      </c>
      <c r="D2074" s="134" t="s">
        <v>0</v>
      </c>
      <c r="E2074" s="134" t="s">
        <v>320</v>
      </c>
      <c r="F2074" s="134" t="s">
        <v>310</v>
      </c>
      <c r="G2074" s="134" t="s">
        <v>315</v>
      </c>
      <c r="H2074" s="135">
        <v>566.82000000000005</v>
      </c>
      <c r="I2074" s="135">
        <v>755.76</v>
      </c>
      <c r="J2074" s="135">
        <v>755.76</v>
      </c>
      <c r="K2074" t="str">
        <f>VLOOKUP(C2074,ResCat!$A$2:$B$268,2,FALSE)</f>
        <v>HMOLG</v>
      </c>
    </row>
    <row r="2075" spans="3:11" x14ac:dyDescent="0.25">
      <c r="C2075" s="134" t="s">
        <v>104</v>
      </c>
      <c r="D2075" s="134" t="s">
        <v>0</v>
      </c>
      <c r="E2075" s="134" t="s">
        <v>322</v>
      </c>
      <c r="F2075" s="134" t="s">
        <v>310</v>
      </c>
      <c r="G2075" s="134" t="s">
        <v>341</v>
      </c>
      <c r="H2075" s="135">
        <v>0</v>
      </c>
      <c r="I2075" s="135">
        <v>0</v>
      </c>
      <c r="J2075" s="135">
        <v>65</v>
      </c>
      <c r="K2075" t="str">
        <f>VLOOKUP(C2075,ResCat!$A$2:$B$268,2,FALSE)</f>
        <v>HMOLG</v>
      </c>
    </row>
    <row r="2076" spans="3:11" x14ac:dyDescent="0.25">
      <c r="C2076" s="134" t="s">
        <v>104</v>
      </c>
      <c r="D2076" s="134" t="s">
        <v>0</v>
      </c>
      <c r="E2076" s="134" t="s">
        <v>324</v>
      </c>
      <c r="F2076" s="134" t="s">
        <v>310</v>
      </c>
      <c r="G2076" s="134" t="s">
        <v>340</v>
      </c>
      <c r="H2076" s="135">
        <v>-10627.83</v>
      </c>
      <c r="I2076" s="135">
        <v>-15546.5</v>
      </c>
      <c r="J2076" s="135">
        <v>-52700</v>
      </c>
      <c r="K2076" t="str">
        <f>VLOOKUP(C2076,ResCat!$A$2:$B$268,2,FALSE)</f>
        <v>HMOLG</v>
      </c>
    </row>
    <row r="2077" spans="3:11" x14ac:dyDescent="0.25">
      <c r="C2077" s="134" t="s">
        <v>104</v>
      </c>
      <c r="D2077" s="134" t="s">
        <v>0</v>
      </c>
      <c r="E2077" s="134" t="s">
        <v>326</v>
      </c>
      <c r="F2077" s="134" t="s">
        <v>310</v>
      </c>
      <c r="G2077" s="134" t="s">
        <v>317</v>
      </c>
      <c r="H2077" s="135">
        <v>63343.569999999992</v>
      </c>
      <c r="I2077" s="135">
        <v>61928.159999999996</v>
      </c>
      <c r="J2077" s="135">
        <v>98820.1</v>
      </c>
      <c r="K2077" t="str">
        <f>VLOOKUP(C2077,ResCat!$A$2:$B$268,2,FALSE)</f>
        <v>HMOLG</v>
      </c>
    </row>
    <row r="2078" spans="3:11" x14ac:dyDescent="0.25">
      <c r="C2078" s="134" t="s">
        <v>104</v>
      </c>
      <c r="D2078" s="134" t="s">
        <v>0</v>
      </c>
      <c r="E2078" s="134" t="s">
        <v>328</v>
      </c>
      <c r="F2078" s="134" t="s">
        <v>310</v>
      </c>
      <c r="G2078" s="134" t="s">
        <v>319</v>
      </c>
      <c r="H2078" s="135">
        <v>33278</v>
      </c>
      <c r="I2078" s="135">
        <v>34778</v>
      </c>
      <c r="J2078" s="135">
        <v>97861.29</v>
      </c>
      <c r="K2078" t="str">
        <f>VLOOKUP(C2078,ResCat!$A$2:$B$268,2,FALSE)</f>
        <v>HMOLG</v>
      </c>
    </row>
    <row r="2079" spans="3:11" x14ac:dyDescent="0.25">
      <c r="C2079" s="134" t="s">
        <v>104</v>
      </c>
      <c r="D2079" s="134" t="s">
        <v>0</v>
      </c>
      <c r="E2079" s="134" t="s">
        <v>330</v>
      </c>
      <c r="F2079" s="134" t="s">
        <v>310</v>
      </c>
      <c r="G2079" s="134" t="s">
        <v>321</v>
      </c>
      <c r="H2079" s="135">
        <v>820890.35999999987</v>
      </c>
      <c r="I2079" s="135">
        <v>822108.98999999987</v>
      </c>
      <c r="J2079" s="135">
        <v>1131649.29</v>
      </c>
      <c r="K2079" t="str">
        <f>VLOOKUP(C2079,ResCat!$A$2:$B$268,2,FALSE)</f>
        <v>HMOLG</v>
      </c>
    </row>
    <row r="2080" spans="3:11" x14ac:dyDescent="0.25">
      <c r="C2080" s="134" t="s">
        <v>104</v>
      </c>
      <c r="D2080" s="134" t="s">
        <v>0</v>
      </c>
      <c r="E2080" s="134" t="s">
        <v>332</v>
      </c>
      <c r="F2080" s="134" t="s">
        <v>310</v>
      </c>
      <c r="G2080" s="134" t="s">
        <v>323</v>
      </c>
      <c r="H2080" s="135">
        <v>4058.27</v>
      </c>
      <c r="I2080" s="135">
        <v>4058.27</v>
      </c>
      <c r="J2080" s="135">
        <v>7263.85</v>
      </c>
      <c r="K2080" t="str">
        <f>VLOOKUP(C2080,ResCat!$A$2:$B$268,2,FALSE)</f>
        <v>HMOLG</v>
      </c>
    </row>
    <row r="2081" spans="3:11" x14ac:dyDescent="0.25">
      <c r="C2081" s="134" t="s">
        <v>104</v>
      </c>
      <c r="D2081" s="134" t="s">
        <v>0</v>
      </c>
      <c r="E2081" s="134" t="s">
        <v>335</v>
      </c>
      <c r="F2081" s="134" t="s">
        <v>310</v>
      </c>
      <c r="G2081" s="134" t="s">
        <v>325</v>
      </c>
      <c r="H2081" s="135">
        <v>564187.93999999994</v>
      </c>
      <c r="I2081" s="135">
        <v>564187.93999999994</v>
      </c>
      <c r="J2081" s="135">
        <v>129528.03000000003</v>
      </c>
      <c r="K2081" t="str">
        <f>VLOOKUP(C2081,ResCat!$A$2:$B$268,2,FALSE)</f>
        <v>HMOLG</v>
      </c>
    </row>
    <row r="2082" spans="3:11" x14ac:dyDescent="0.25">
      <c r="C2082" s="134" t="s">
        <v>104</v>
      </c>
      <c r="D2082" s="134" t="s">
        <v>0</v>
      </c>
      <c r="E2082" s="134" t="s">
        <v>4</v>
      </c>
      <c r="F2082" s="134" t="s">
        <v>310</v>
      </c>
      <c r="G2082" s="134" t="s">
        <v>327</v>
      </c>
      <c r="H2082" s="135">
        <v>7329</v>
      </c>
      <c r="I2082" s="135">
        <v>9872</v>
      </c>
      <c r="J2082" s="135">
        <v>18240.419999999998</v>
      </c>
      <c r="K2082" t="str">
        <f>VLOOKUP(C2082,ResCat!$A$2:$B$268,2,FALSE)</f>
        <v>HMOLG</v>
      </c>
    </row>
    <row r="2083" spans="3:11" x14ac:dyDescent="0.25">
      <c r="C2083" s="134" t="s">
        <v>104</v>
      </c>
      <c r="D2083" s="134" t="s">
        <v>0</v>
      </c>
      <c r="E2083" s="134" t="s">
        <v>511</v>
      </c>
      <c r="F2083" s="134" t="s">
        <v>310</v>
      </c>
      <c r="G2083" s="134" t="s">
        <v>329</v>
      </c>
      <c r="H2083" s="135">
        <v>318018.11</v>
      </c>
      <c r="I2083" s="135">
        <v>320064.73</v>
      </c>
      <c r="J2083" s="135">
        <v>1166512.18</v>
      </c>
      <c r="K2083" t="str">
        <f>VLOOKUP(C2083,ResCat!$A$2:$B$268,2,FALSE)</f>
        <v>HMOLG</v>
      </c>
    </row>
    <row r="2084" spans="3:11" x14ac:dyDescent="0.25">
      <c r="C2084" s="134" t="s">
        <v>104</v>
      </c>
      <c r="D2084" s="134" t="s">
        <v>0</v>
      </c>
      <c r="E2084" s="134" t="s">
        <v>969</v>
      </c>
      <c r="F2084" s="134" t="s">
        <v>310</v>
      </c>
      <c r="G2084" s="134" t="s">
        <v>331</v>
      </c>
      <c r="H2084" s="135">
        <v>451516.89</v>
      </c>
      <c r="I2084" s="135">
        <v>456798.02</v>
      </c>
      <c r="J2084" s="135">
        <v>1273373.0699999998</v>
      </c>
      <c r="K2084" t="str">
        <f>VLOOKUP(C2084,ResCat!$A$2:$B$268,2,FALSE)</f>
        <v>HMOLG</v>
      </c>
    </row>
    <row r="2085" spans="3:11" x14ac:dyDescent="0.25">
      <c r="C2085" s="134" t="s">
        <v>104</v>
      </c>
      <c r="D2085" s="134" t="s">
        <v>0</v>
      </c>
      <c r="E2085" s="134" t="s">
        <v>961</v>
      </c>
      <c r="F2085" s="134" t="s">
        <v>310</v>
      </c>
      <c r="G2085" s="134" t="s">
        <v>334</v>
      </c>
      <c r="H2085" s="135">
        <v>409161.68999999983</v>
      </c>
      <c r="I2085" s="135">
        <v>420583.41999999981</v>
      </c>
      <c r="J2085" s="135">
        <v>1557671.97</v>
      </c>
      <c r="K2085" t="str">
        <f>VLOOKUP(C2085,ResCat!$A$2:$B$268,2,FALSE)</f>
        <v>HMOLG</v>
      </c>
    </row>
    <row r="2086" spans="3:11" x14ac:dyDescent="0.25">
      <c r="C2086" s="134" t="s">
        <v>104</v>
      </c>
      <c r="D2086" s="134" t="s">
        <v>0</v>
      </c>
      <c r="E2086" s="134" t="s">
        <v>970</v>
      </c>
      <c r="F2086" s="134" t="s">
        <v>310</v>
      </c>
      <c r="G2086" s="134" t="s">
        <v>333</v>
      </c>
      <c r="H2086" s="135">
        <v>1442530.4500000009</v>
      </c>
      <c r="I2086" s="135">
        <v>1504367.9500000009</v>
      </c>
      <c r="J2086" s="135">
        <v>4255035.5399999954</v>
      </c>
      <c r="K2086" t="str">
        <f>VLOOKUP(C2086,ResCat!$A$2:$B$268,2,FALSE)</f>
        <v>HMOLG</v>
      </c>
    </row>
    <row r="2087" spans="3:11" x14ac:dyDescent="0.25">
      <c r="C2087" s="134" t="s">
        <v>104</v>
      </c>
      <c r="D2087" s="134" t="s">
        <v>0</v>
      </c>
      <c r="E2087" s="134" t="s">
        <v>1023</v>
      </c>
      <c r="F2087" s="134" t="s">
        <v>310</v>
      </c>
      <c r="G2087" s="134" t="s">
        <v>308</v>
      </c>
      <c r="H2087" s="135">
        <v>809320.15000000014</v>
      </c>
      <c r="I2087" s="135">
        <v>841296.1</v>
      </c>
      <c r="J2087" s="135">
        <v>2328132.87</v>
      </c>
      <c r="K2087" t="str">
        <f>VLOOKUP(C2087,ResCat!$A$2:$B$268,2,FALSE)</f>
        <v>HMOLG</v>
      </c>
    </row>
    <row r="2088" spans="3:11" x14ac:dyDescent="0.25">
      <c r="C2088" s="134" t="s">
        <v>104</v>
      </c>
      <c r="D2088" s="134" t="s">
        <v>2</v>
      </c>
      <c r="E2088" s="134" t="s">
        <v>1035</v>
      </c>
      <c r="F2088" s="134" t="s">
        <v>310</v>
      </c>
      <c r="G2088" s="134" t="s">
        <v>311</v>
      </c>
      <c r="H2088" s="135">
        <v>-204.48</v>
      </c>
      <c r="I2088" s="135">
        <v>-204.48</v>
      </c>
      <c r="J2088" s="135">
        <v>-300</v>
      </c>
      <c r="K2088" t="str">
        <f>VLOOKUP(C2088,ResCat!$A$2:$B$268,2,FALSE)</f>
        <v>HMOLG</v>
      </c>
    </row>
    <row r="2089" spans="3:11" x14ac:dyDescent="0.25">
      <c r="C2089" s="134" t="s">
        <v>104</v>
      </c>
      <c r="D2089" s="134" t="s">
        <v>2</v>
      </c>
      <c r="E2089" s="134" t="s">
        <v>1030</v>
      </c>
      <c r="F2089" s="134" t="s">
        <v>310</v>
      </c>
      <c r="G2089" s="134" t="s">
        <v>311</v>
      </c>
      <c r="H2089" s="135">
        <v>1136.17</v>
      </c>
      <c r="I2089" s="135">
        <v>1136.17</v>
      </c>
      <c r="J2089" s="135">
        <v>2040</v>
      </c>
      <c r="K2089" t="str">
        <f>VLOOKUP(C2089,ResCat!$A$2:$B$268,2,FALSE)</f>
        <v>HMOLG</v>
      </c>
    </row>
    <row r="2090" spans="3:11" x14ac:dyDescent="0.25">
      <c r="C2090" s="134" t="s">
        <v>104</v>
      </c>
      <c r="D2090" s="134" t="s">
        <v>2</v>
      </c>
      <c r="E2090" s="134" t="s">
        <v>345</v>
      </c>
      <c r="F2090" s="134" t="s">
        <v>310</v>
      </c>
      <c r="G2090" s="134" t="s">
        <v>311</v>
      </c>
      <c r="H2090" s="135">
        <v>0</v>
      </c>
      <c r="I2090" s="135">
        <v>0</v>
      </c>
      <c r="J2090" s="135">
        <v>0</v>
      </c>
      <c r="K2090" t="str">
        <f>VLOOKUP(C2090,ResCat!$A$2:$B$268,2,FALSE)</f>
        <v>HMOLG</v>
      </c>
    </row>
    <row r="2091" spans="3:11" x14ac:dyDescent="0.25">
      <c r="C2091" s="134" t="s">
        <v>104</v>
      </c>
      <c r="D2091" s="134" t="s">
        <v>2</v>
      </c>
      <c r="E2091" s="134" t="s">
        <v>346</v>
      </c>
      <c r="F2091" s="134" t="s">
        <v>310</v>
      </c>
      <c r="G2091" s="134" t="s">
        <v>311</v>
      </c>
      <c r="H2091" s="135">
        <v>98.389999999999986</v>
      </c>
      <c r="I2091" s="135">
        <v>98.389999999999986</v>
      </c>
      <c r="J2091" s="135">
        <v>254.95</v>
      </c>
      <c r="K2091" t="str">
        <f>VLOOKUP(C2091,ResCat!$A$2:$B$268,2,FALSE)</f>
        <v>HMOLG</v>
      </c>
    </row>
    <row r="2092" spans="3:11" x14ac:dyDescent="0.25">
      <c r="C2092" s="134" t="s">
        <v>104</v>
      </c>
      <c r="D2092" s="134" t="s">
        <v>2</v>
      </c>
      <c r="E2092" s="134" t="s">
        <v>309</v>
      </c>
      <c r="F2092" s="134" t="s">
        <v>310</v>
      </c>
      <c r="G2092" s="134" t="s">
        <v>311</v>
      </c>
      <c r="H2092" s="135">
        <v>2259.48</v>
      </c>
      <c r="I2092" s="135">
        <v>2359.48</v>
      </c>
      <c r="J2092" s="135">
        <v>2655.5599999999995</v>
      </c>
      <c r="K2092" t="str">
        <f>VLOOKUP(C2092,ResCat!$A$2:$B$268,2,FALSE)</f>
        <v>HMOLG</v>
      </c>
    </row>
    <row r="2093" spans="3:11" x14ac:dyDescent="0.25">
      <c r="C2093" s="134" t="s">
        <v>104</v>
      </c>
      <c r="D2093" s="134" t="s">
        <v>2</v>
      </c>
      <c r="E2093" s="134" t="s">
        <v>1026</v>
      </c>
      <c r="F2093" s="134" t="s">
        <v>310</v>
      </c>
      <c r="G2093" s="134" t="s">
        <v>311</v>
      </c>
      <c r="H2093" s="135">
        <v>5050.63</v>
      </c>
      <c r="I2093" s="135">
        <v>5254.83</v>
      </c>
      <c r="J2093" s="135">
        <v>9279.93</v>
      </c>
      <c r="K2093" t="str">
        <f>VLOOKUP(C2093,ResCat!$A$2:$B$268,2,FALSE)</f>
        <v>HMOLG</v>
      </c>
    </row>
    <row r="2094" spans="3:11" x14ac:dyDescent="0.25">
      <c r="C2094" s="134" t="s">
        <v>104</v>
      </c>
      <c r="D2094" s="134" t="s">
        <v>2</v>
      </c>
      <c r="E2094" s="134" t="s">
        <v>362</v>
      </c>
      <c r="F2094" s="134" t="s">
        <v>310</v>
      </c>
      <c r="G2094" s="134" t="s">
        <v>311</v>
      </c>
      <c r="H2094" s="135">
        <v>2524.4799999999987</v>
      </c>
      <c r="I2094" s="135">
        <v>2727.8799999999983</v>
      </c>
      <c r="J2094" s="135">
        <v>2768.7899999999981</v>
      </c>
      <c r="K2094" t="str">
        <f>VLOOKUP(C2094,ResCat!$A$2:$B$268,2,FALSE)</f>
        <v>HMOLG</v>
      </c>
    </row>
    <row r="2095" spans="3:11" x14ac:dyDescent="0.25">
      <c r="C2095" s="134" t="s">
        <v>104</v>
      </c>
      <c r="D2095" s="134" t="s">
        <v>2</v>
      </c>
      <c r="E2095" s="134" t="s">
        <v>1027</v>
      </c>
      <c r="F2095" s="134" t="s">
        <v>310</v>
      </c>
      <c r="G2095" s="134" t="s">
        <v>311</v>
      </c>
      <c r="H2095" s="135">
        <v>2856.6699999999996</v>
      </c>
      <c r="I2095" s="135">
        <v>2926.6699999999996</v>
      </c>
      <c r="J2095" s="135">
        <v>2148.3099999999995</v>
      </c>
      <c r="K2095" t="str">
        <f>VLOOKUP(C2095,ResCat!$A$2:$B$268,2,FALSE)</f>
        <v>HMOLG</v>
      </c>
    </row>
    <row r="2096" spans="3:11" x14ac:dyDescent="0.25">
      <c r="C2096" s="134" t="s">
        <v>104</v>
      </c>
      <c r="D2096" s="134" t="s">
        <v>2</v>
      </c>
      <c r="E2096" s="134" t="s">
        <v>1028</v>
      </c>
      <c r="F2096" s="134" t="s">
        <v>310</v>
      </c>
      <c r="G2096" s="134" t="s">
        <v>311</v>
      </c>
      <c r="H2096" s="135">
        <v>1320.96</v>
      </c>
      <c r="I2096" s="135">
        <v>1390.96</v>
      </c>
      <c r="J2096" s="135">
        <v>1390.96</v>
      </c>
      <c r="K2096" t="str">
        <f>VLOOKUP(C2096,ResCat!$A$2:$B$268,2,FALSE)</f>
        <v>HMOLG</v>
      </c>
    </row>
    <row r="2097" spans="3:11" x14ac:dyDescent="0.25">
      <c r="C2097" s="134" t="s">
        <v>104</v>
      </c>
      <c r="D2097" s="134" t="s">
        <v>2</v>
      </c>
      <c r="E2097" s="134" t="s">
        <v>363</v>
      </c>
      <c r="F2097" s="134" t="s">
        <v>310</v>
      </c>
      <c r="G2097" s="134" t="s">
        <v>311</v>
      </c>
      <c r="H2097" s="135">
        <v>722.8</v>
      </c>
      <c r="I2097" s="135">
        <v>886.8</v>
      </c>
      <c r="J2097" s="135">
        <v>1000.27</v>
      </c>
      <c r="K2097" t="str">
        <f>VLOOKUP(C2097,ResCat!$A$2:$B$268,2,FALSE)</f>
        <v>HMOLG</v>
      </c>
    </row>
    <row r="2098" spans="3:11" x14ac:dyDescent="0.25">
      <c r="C2098" s="134" t="s">
        <v>104</v>
      </c>
      <c r="D2098" s="134" t="s">
        <v>2</v>
      </c>
      <c r="E2098" s="134" t="s">
        <v>1029</v>
      </c>
      <c r="F2098" s="134" t="s">
        <v>310</v>
      </c>
      <c r="G2098" s="134" t="s">
        <v>311</v>
      </c>
      <c r="H2098" s="135">
        <v>1648.6800000000003</v>
      </c>
      <c r="I2098" s="135">
        <v>1673.6800000000003</v>
      </c>
      <c r="J2098" s="135">
        <v>1452.44</v>
      </c>
      <c r="K2098" t="str">
        <f>VLOOKUP(C2098,ResCat!$A$2:$B$268,2,FALSE)</f>
        <v>HMOLG</v>
      </c>
    </row>
    <row r="2099" spans="3:11" x14ac:dyDescent="0.25">
      <c r="C2099" s="134" t="s">
        <v>104</v>
      </c>
      <c r="D2099" s="134" t="s">
        <v>2</v>
      </c>
      <c r="E2099" s="134" t="s">
        <v>349</v>
      </c>
      <c r="F2099" s="134" t="s">
        <v>310</v>
      </c>
      <c r="G2099" s="134" t="s">
        <v>311</v>
      </c>
      <c r="H2099" s="135">
        <v>447.52</v>
      </c>
      <c r="I2099" s="135">
        <v>512.52</v>
      </c>
      <c r="J2099" s="135">
        <v>581.51</v>
      </c>
      <c r="K2099" t="str">
        <f>VLOOKUP(C2099,ResCat!$A$2:$B$268,2,FALSE)</f>
        <v>HMOLG</v>
      </c>
    </row>
    <row r="2100" spans="3:11" x14ac:dyDescent="0.25">
      <c r="C2100" s="134" t="s">
        <v>104</v>
      </c>
      <c r="D2100" s="134" t="s">
        <v>2</v>
      </c>
      <c r="E2100" s="134" t="s">
        <v>350</v>
      </c>
      <c r="F2100" s="134" t="s">
        <v>310</v>
      </c>
      <c r="G2100" s="134" t="s">
        <v>311</v>
      </c>
      <c r="H2100" s="135">
        <v>1666.79</v>
      </c>
      <c r="I2100" s="135">
        <v>1691.79</v>
      </c>
      <c r="J2100" s="135">
        <v>1854.3600000000001</v>
      </c>
      <c r="K2100" t="str">
        <f>VLOOKUP(C2100,ResCat!$A$2:$B$268,2,FALSE)</f>
        <v>HMOLG</v>
      </c>
    </row>
    <row r="2101" spans="3:11" x14ac:dyDescent="0.25">
      <c r="C2101" s="134" t="s">
        <v>104</v>
      </c>
      <c r="D2101" s="134" t="s">
        <v>2</v>
      </c>
      <c r="E2101" s="134" t="s">
        <v>359</v>
      </c>
      <c r="F2101" s="134" t="s">
        <v>310</v>
      </c>
      <c r="G2101" s="134" t="s">
        <v>311</v>
      </c>
      <c r="H2101" s="135">
        <v>-113.44</v>
      </c>
      <c r="I2101" s="135">
        <v>-43.439999999999941</v>
      </c>
      <c r="J2101" s="135">
        <v>-709.67</v>
      </c>
      <c r="K2101" t="str">
        <f>VLOOKUP(C2101,ResCat!$A$2:$B$268,2,FALSE)</f>
        <v>HMOLG</v>
      </c>
    </row>
    <row r="2102" spans="3:11" x14ac:dyDescent="0.25">
      <c r="C2102" s="134" t="s">
        <v>104</v>
      </c>
      <c r="D2102" s="134" t="s">
        <v>2</v>
      </c>
      <c r="E2102" s="134" t="s">
        <v>354</v>
      </c>
      <c r="F2102" s="134" t="s">
        <v>310</v>
      </c>
      <c r="G2102" s="134" t="s">
        <v>311</v>
      </c>
      <c r="H2102" s="135">
        <v>216.85999999999996</v>
      </c>
      <c r="I2102" s="135">
        <v>231.85999999999996</v>
      </c>
      <c r="J2102" s="135">
        <v>-42.760000000000048</v>
      </c>
      <c r="K2102" t="str">
        <f>VLOOKUP(C2102,ResCat!$A$2:$B$268,2,FALSE)</f>
        <v>HMOLG</v>
      </c>
    </row>
    <row r="2103" spans="3:11" x14ac:dyDescent="0.25">
      <c r="C2103" s="134" t="s">
        <v>104</v>
      </c>
      <c r="D2103" s="134" t="s">
        <v>2</v>
      </c>
      <c r="E2103" s="134" t="s">
        <v>366</v>
      </c>
      <c r="F2103" s="134" t="s">
        <v>310</v>
      </c>
      <c r="G2103" s="134" t="s">
        <v>311</v>
      </c>
      <c r="H2103" s="135">
        <v>745.31</v>
      </c>
      <c r="I2103" s="135">
        <v>885.31</v>
      </c>
      <c r="J2103" s="135">
        <v>1489.89</v>
      </c>
      <c r="K2103" t="str">
        <f>VLOOKUP(C2103,ResCat!$A$2:$B$268,2,FALSE)</f>
        <v>HMOLG</v>
      </c>
    </row>
    <row r="2104" spans="3:11" x14ac:dyDescent="0.25">
      <c r="C2104" s="134" t="s">
        <v>104</v>
      </c>
      <c r="D2104" s="134" t="s">
        <v>2</v>
      </c>
      <c r="E2104" s="134" t="s">
        <v>337</v>
      </c>
      <c r="F2104" s="134" t="s">
        <v>310</v>
      </c>
      <c r="G2104" s="134" t="s">
        <v>311</v>
      </c>
      <c r="H2104" s="135">
        <v>-15.87000000000009</v>
      </c>
      <c r="I2104" s="135">
        <v>119.04</v>
      </c>
      <c r="J2104" s="135">
        <v>3241.0599999999995</v>
      </c>
      <c r="K2104" t="str">
        <f>VLOOKUP(C2104,ResCat!$A$2:$B$268,2,FALSE)</f>
        <v>HMOLG</v>
      </c>
    </row>
    <row r="2105" spans="3:11" x14ac:dyDescent="0.25">
      <c r="C2105" s="134" t="s">
        <v>104</v>
      </c>
      <c r="D2105" s="134" t="s">
        <v>2</v>
      </c>
      <c r="E2105" s="134" t="s">
        <v>352</v>
      </c>
      <c r="F2105" s="134" t="s">
        <v>310</v>
      </c>
      <c r="G2105" s="134" t="s">
        <v>351</v>
      </c>
      <c r="H2105" s="135">
        <v>6419.7699999999995</v>
      </c>
      <c r="I2105" s="135">
        <v>6614.77</v>
      </c>
      <c r="J2105" s="135">
        <v>14564.380000000001</v>
      </c>
      <c r="K2105" t="str">
        <f>VLOOKUP(C2105,ResCat!$A$2:$B$268,2,FALSE)</f>
        <v>HMOLG</v>
      </c>
    </row>
    <row r="2106" spans="3:11" x14ac:dyDescent="0.25">
      <c r="C2106" s="134" t="s">
        <v>104</v>
      </c>
      <c r="D2106" s="134" t="s">
        <v>2</v>
      </c>
      <c r="E2106" s="134" t="s">
        <v>347</v>
      </c>
      <c r="F2106" s="134" t="s">
        <v>310</v>
      </c>
      <c r="G2106" s="134" t="s">
        <v>360</v>
      </c>
      <c r="H2106" s="135">
        <v>5992.4299999999994</v>
      </c>
      <c r="I2106" s="135">
        <v>6091.9899999999989</v>
      </c>
      <c r="J2106" s="135">
        <v>11775.56</v>
      </c>
      <c r="K2106" t="str">
        <f>VLOOKUP(C2106,ResCat!$A$2:$B$268,2,FALSE)</f>
        <v>HMOLG</v>
      </c>
    </row>
    <row r="2107" spans="3:11" x14ac:dyDescent="0.25">
      <c r="C2107" s="134" t="s">
        <v>104</v>
      </c>
      <c r="D2107" s="134" t="s">
        <v>2</v>
      </c>
      <c r="E2107" s="134" t="s">
        <v>361</v>
      </c>
      <c r="F2107" s="134" t="s">
        <v>310</v>
      </c>
      <c r="G2107" s="134" t="s">
        <v>355</v>
      </c>
      <c r="H2107" s="135">
        <v>2852.3199999999997</v>
      </c>
      <c r="I2107" s="135">
        <v>3000.7799999999997</v>
      </c>
      <c r="J2107" s="135">
        <v>6879.39</v>
      </c>
      <c r="K2107" t="str">
        <f>VLOOKUP(C2107,ResCat!$A$2:$B$268,2,FALSE)</f>
        <v>HMOLG</v>
      </c>
    </row>
    <row r="2108" spans="3:11" x14ac:dyDescent="0.25">
      <c r="C2108" s="134" t="s">
        <v>104</v>
      </c>
      <c r="D2108" s="134" t="s">
        <v>2</v>
      </c>
      <c r="E2108" s="134" t="s">
        <v>312</v>
      </c>
      <c r="F2108" s="134" t="s">
        <v>310</v>
      </c>
      <c r="G2108" s="134" t="s">
        <v>364</v>
      </c>
      <c r="H2108" s="135">
        <v>-2498.5000000000009</v>
      </c>
      <c r="I2108" s="135">
        <v>-2395.4000000000015</v>
      </c>
      <c r="J2108" s="135">
        <v>-6191.99</v>
      </c>
      <c r="K2108" t="str">
        <f>VLOOKUP(C2108,ResCat!$A$2:$B$268,2,FALSE)</f>
        <v>HMOLG</v>
      </c>
    </row>
    <row r="2109" spans="3:11" x14ac:dyDescent="0.25">
      <c r="C2109" s="134" t="s">
        <v>104</v>
      </c>
      <c r="D2109" s="134" t="s">
        <v>2</v>
      </c>
      <c r="E2109" s="134" t="s">
        <v>357</v>
      </c>
      <c r="F2109" s="134" t="s">
        <v>310</v>
      </c>
      <c r="G2109" s="134" t="s">
        <v>338</v>
      </c>
      <c r="H2109" s="135">
        <v>2266.92</v>
      </c>
      <c r="I2109" s="135">
        <v>2399.6800000000003</v>
      </c>
      <c r="J2109" s="135">
        <v>5022.7700000000004</v>
      </c>
      <c r="K2109" t="str">
        <f>VLOOKUP(C2109,ResCat!$A$2:$B$268,2,FALSE)</f>
        <v>HMOLG</v>
      </c>
    </row>
    <row r="2110" spans="3:11" x14ac:dyDescent="0.25">
      <c r="C2110" s="134" t="s">
        <v>104</v>
      </c>
      <c r="D2110" s="134" t="s">
        <v>2</v>
      </c>
      <c r="E2110" s="134" t="s">
        <v>314</v>
      </c>
      <c r="F2110" s="134" t="s">
        <v>310</v>
      </c>
      <c r="G2110" s="134" t="s">
        <v>356</v>
      </c>
      <c r="H2110" s="135">
        <v>1576.58</v>
      </c>
      <c r="I2110" s="135">
        <v>1756.58</v>
      </c>
      <c r="J2110" s="135">
        <v>4397.38</v>
      </c>
      <c r="K2110" t="str">
        <f>VLOOKUP(C2110,ResCat!$A$2:$B$268,2,FALSE)</f>
        <v>HMOLG</v>
      </c>
    </row>
    <row r="2111" spans="3:11" x14ac:dyDescent="0.25">
      <c r="C2111" s="134" t="s">
        <v>104</v>
      </c>
      <c r="D2111" s="134" t="s">
        <v>2</v>
      </c>
      <c r="E2111" s="134" t="s">
        <v>339</v>
      </c>
      <c r="F2111" s="134" t="s">
        <v>310</v>
      </c>
      <c r="G2111" s="134" t="s">
        <v>353</v>
      </c>
      <c r="H2111" s="135">
        <v>2178.2399999999998</v>
      </c>
      <c r="I2111" s="135">
        <v>2238.2399999999993</v>
      </c>
      <c r="J2111" s="135">
        <v>4122.01</v>
      </c>
      <c r="K2111" t="str">
        <f>VLOOKUP(C2111,ResCat!$A$2:$B$268,2,FALSE)</f>
        <v>HMOLG</v>
      </c>
    </row>
    <row r="2112" spans="3:11" x14ac:dyDescent="0.25">
      <c r="C2112" s="134" t="s">
        <v>104</v>
      </c>
      <c r="D2112" s="134" t="s">
        <v>2</v>
      </c>
      <c r="E2112" s="134" t="s">
        <v>342</v>
      </c>
      <c r="F2112" s="134" t="s">
        <v>310</v>
      </c>
      <c r="G2112" s="134" t="s">
        <v>348</v>
      </c>
      <c r="H2112" s="135">
        <v>10222.049999999999</v>
      </c>
      <c r="I2112" s="135">
        <v>10317.049999999999</v>
      </c>
      <c r="J2112" s="135">
        <v>14131.61</v>
      </c>
      <c r="K2112" t="str">
        <f>VLOOKUP(C2112,ResCat!$A$2:$B$268,2,FALSE)</f>
        <v>HMOLG</v>
      </c>
    </row>
    <row r="2113" spans="3:11" x14ac:dyDescent="0.25">
      <c r="C2113" s="134" t="s">
        <v>104</v>
      </c>
      <c r="D2113" s="134" t="s">
        <v>2</v>
      </c>
      <c r="E2113" s="134" t="s">
        <v>316</v>
      </c>
      <c r="F2113" s="134" t="s">
        <v>310</v>
      </c>
      <c r="G2113" s="134" t="s">
        <v>313</v>
      </c>
      <c r="H2113" s="135">
        <v>2942.0300000000011</v>
      </c>
      <c r="I2113" s="135">
        <v>3042.0300000000016</v>
      </c>
      <c r="J2113" s="135">
        <v>5823.41</v>
      </c>
      <c r="K2113" t="str">
        <f>VLOOKUP(C2113,ResCat!$A$2:$B$268,2,FALSE)</f>
        <v>HMOLG</v>
      </c>
    </row>
    <row r="2114" spans="3:11" x14ac:dyDescent="0.25">
      <c r="C2114" s="134" t="s">
        <v>104</v>
      </c>
      <c r="D2114" s="134" t="s">
        <v>2</v>
      </c>
      <c r="E2114" s="134" t="s">
        <v>318</v>
      </c>
      <c r="F2114" s="134" t="s">
        <v>310</v>
      </c>
      <c r="G2114" s="134" t="s">
        <v>358</v>
      </c>
      <c r="H2114" s="135">
        <v>4923.7700000000023</v>
      </c>
      <c r="I2114" s="135">
        <v>5313.7700000000023</v>
      </c>
      <c r="J2114" s="135">
        <v>7402.83</v>
      </c>
      <c r="K2114" t="str">
        <f>VLOOKUP(C2114,ResCat!$A$2:$B$268,2,FALSE)</f>
        <v>HMOLG</v>
      </c>
    </row>
    <row r="2115" spans="3:11" x14ac:dyDescent="0.25">
      <c r="C2115" s="134" t="s">
        <v>104</v>
      </c>
      <c r="D2115" s="134" t="s">
        <v>2</v>
      </c>
      <c r="E2115" s="134" t="s">
        <v>320</v>
      </c>
      <c r="F2115" s="134" t="s">
        <v>310</v>
      </c>
      <c r="G2115" s="134" t="s">
        <v>315</v>
      </c>
      <c r="H2115" s="135">
        <v>867.24999999999977</v>
      </c>
      <c r="I2115" s="135">
        <v>1087.2499999999998</v>
      </c>
      <c r="J2115" s="135">
        <v>4539.6900000000005</v>
      </c>
      <c r="K2115" t="str">
        <f>VLOOKUP(C2115,ResCat!$A$2:$B$268,2,FALSE)</f>
        <v>HMOLG</v>
      </c>
    </row>
    <row r="2116" spans="3:11" x14ac:dyDescent="0.25">
      <c r="C2116" s="134" t="s">
        <v>104</v>
      </c>
      <c r="D2116" s="134" t="s">
        <v>2</v>
      </c>
      <c r="E2116" s="134" t="s">
        <v>322</v>
      </c>
      <c r="F2116" s="134" t="s">
        <v>310</v>
      </c>
      <c r="G2116" s="134" t="s">
        <v>341</v>
      </c>
      <c r="H2116" s="135">
        <v>-3002.8099999999936</v>
      </c>
      <c r="I2116" s="135">
        <v>-2945.209999999995</v>
      </c>
      <c r="J2116" s="135">
        <v>-27219.119999999999</v>
      </c>
      <c r="K2116" t="str">
        <f>VLOOKUP(C2116,ResCat!$A$2:$B$268,2,FALSE)</f>
        <v>HMOLG</v>
      </c>
    </row>
    <row r="2117" spans="3:11" x14ac:dyDescent="0.25">
      <c r="C2117" s="134" t="s">
        <v>104</v>
      </c>
      <c r="D2117" s="134" t="s">
        <v>2</v>
      </c>
      <c r="E2117" s="134" t="s">
        <v>324</v>
      </c>
      <c r="F2117" s="134" t="s">
        <v>310</v>
      </c>
      <c r="G2117" s="134" t="s">
        <v>340</v>
      </c>
      <c r="H2117" s="135">
        <v>2156.0099999999998</v>
      </c>
      <c r="I2117" s="135">
        <v>2213.6099999999997</v>
      </c>
      <c r="J2117" s="135">
        <v>8959.52</v>
      </c>
      <c r="K2117" t="str">
        <f>VLOOKUP(C2117,ResCat!$A$2:$B$268,2,FALSE)</f>
        <v>HMOLG</v>
      </c>
    </row>
    <row r="2118" spans="3:11" x14ac:dyDescent="0.25">
      <c r="C2118" s="134" t="s">
        <v>104</v>
      </c>
      <c r="D2118" s="134" t="s">
        <v>2</v>
      </c>
      <c r="E2118" s="134" t="s">
        <v>326</v>
      </c>
      <c r="F2118" s="134" t="s">
        <v>310</v>
      </c>
      <c r="G2118" s="134" t="s">
        <v>317</v>
      </c>
      <c r="H2118" s="135">
        <v>3358.1899999999996</v>
      </c>
      <c r="I2118" s="135">
        <v>3453.1899999999996</v>
      </c>
      <c r="J2118" s="135">
        <v>7621.9100000000008</v>
      </c>
      <c r="K2118" t="str">
        <f>VLOOKUP(C2118,ResCat!$A$2:$B$268,2,FALSE)</f>
        <v>HMOLG</v>
      </c>
    </row>
    <row r="2119" spans="3:11" x14ac:dyDescent="0.25">
      <c r="C2119" s="134" t="s">
        <v>104</v>
      </c>
      <c r="D2119" s="134" t="s">
        <v>2</v>
      </c>
      <c r="E2119" s="134" t="s">
        <v>328</v>
      </c>
      <c r="F2119" s="134" t="s">
        <v>310</v>
      </c>
      <c r="G2119" s="134" t="s">
        <v>319</v>
      </c>
      <c r="H2119" s="135">
        <v>12383.999999999998</v>
      </c>
      <c r="I2119" s="135">
        <v>12593.999999999998</v>
      </c>
      <c r="J2119" s="135">
        <v>16348.23</v>
      </c>
      <c r="K2119" t="str">
        <f>VLOOKUP(C2119,ResCat!$A$2:$B$268,2,FALSE)</f>
        <v>HMOLG</v>
      </c>
    </row>
    <row r="2120" spans="3:11" x14ac:dyDescent="0.25">
      <c r="C2120" s="134" t="s">
        <v>104</v>
      </c>
      <c r="D2120" s="134" t="s">
        <v>2</v>
      </c>
      <c r="E2120" s="134" t="s">
        <v>330</v>
      </c>
      <c r="F2120" s="134" t="s">
        <v>310</v>
      </c>
      <c r="G2120" s="134" t="s">
        <v>321</v>
      </c>
      <c r="H2120" s="135">
        <v>16482.88</v>
      </c>
      <c r="I2120" s="135">
        <v>17928.34</v>
      </c>
      <c r="J2120" s="135">
        <v>21264.65</v>
      </c>
      <c r="K2120" t="str">
        <f>VLOOKUP(C2120,ResCat!$A$2:$B$268,2,FALSE)</f>
        <v>HMOLG</v>
      </c>
    </row>
    <row r="2121" spans="3:11" x14ac:dyDescent="0.25">
      <c r="C2121" s="134" t="s">
        <v>104</v>
      </c>
      <c r="D2121" s="134" t="s">
        <v>2</v>
      </c>
      <c r="E2121" s="134" t="s">
        <v>332</v>
      </c>
      <c r="F2121" s="134" t="s">
        <v>310</v>
      </c>
      <c r="G2121" s="134" t="s">
        <v>323</v>
      </c>
      <c r="H2121" s="135">
        <v>8562.8599999999988</v>
      </c>
      <c r="I2121" s="135">
        <v>8675.76</v>
      </c>
      <c r="J2121" s="135">
        <v>15501.07</v>
      </c>
      <c r="K2121" t="str">
        <f>VLOOKUP(C2121,ResCat!$A$2:$B$268,2,FALSE)</f>
        <v>HMOLG</v>
      </c>
    </row>
    <row r="2122" spans="3:11" x14ac:dyDescent="0.25">
      <c r="C2122" s="134" t="s">
        <v>104</v>
      </c>
      <c r="D2122" s="134" t="s">
        <v>2</v>
      </c>
      <c r="E2122" s="134" t="s">
        <v>335</v>
      </c>
      <c r="F2122" s="134" t="s">
        <v>310</v>
      </c>
      <c r="G2122" s="134" t="s">
        <v>325</v>
      </c>
      <c r="H2122" s="135">
        <v>4238.6400000000003</v>
      </c>
      <c r="I2122" s="135">
        <v>4388.6400000000003</v>
      </c>
      <c r="J2122" s="135">
        <v>6559.3200000000006</v>
      </c>
      <c r="K2122" t="str">
        <f>VLOOKUP(C2122,ResCat!$A$2:$B$268,2,FALSE)</f>
        <v>HMOLG</v>
      </c>
    </row>
    <row r="2123" spans="3:11" x14ac:dyDescent="0.25">
      <c r="C2123" s="134" t="s">
        <v>104</v>
      </c>
      <c r="D2123" s="134" t="s">
        <v>2</v>
      </c>
      <c r="E2123" s="134" t="s">
        <v>4</v>
      </c>
      <c r="F2123" s="134" t="s">
        <v>310</v>
      </c>
      <c r="G2123" s="134" t="s">
        <v>327</v>
      </c>
      <c r="H2123" s="135">
        <v>12063.570000000003</v>
      </c>
      <c r="I2123" s="135">
        <v>12298.570000000003</v>
      </c>
      <c r="J2123" s="135">
        <v>15656.22</v>
      </c>
      <c r="K2123" t="str">
        <f>VLOOKUP(C2123,ResCat!$A$2:$B$268,2,FALSE)</f>
        <v>HMOLG</v>
      </c>
    </row>
    <row r="2124" spans="3:11" x14ac:dyDescent="0.25">
      <c r="C2124" s="134" t="s">
        <v>104</v>
      </c>
      <c r="D2124" s="134" t="s">
        <v>2</v>
      </c>
      <c r="E2124" s="134" t="s">
        <v>511</v>
      </c>
      <c r="F2124" s="134" t="s">
        <v>310</v>
      </c>
      <c r="G2124" s="134" t="s">
        <v>329</v>
      </c>
      <c r="H2124" s="135">
        <v>28039.570000000014</v>
      </c>
      <c r="I2124" s="135">
        <v>28329.570000000014</v>
      </c>
      <c r="J2124" s="135">
        <v>37889.29</v>
      </c>
      <c r="K2124" t="str">
        <f>VLOOKUP(C2124,ResCat!$A$2:$B$268,2,FALSE)</f>
        <v>HMOLG</v>
      </c>
    </row>
    <row r="2125" spans="3:11" x14ac:dyDescent="0.25">
      <c r="C2125" s="134" t="s">
        <v>104</v>
      </c>
      <c r="D2125" s="134" t="s">
        <v>2</v>
      </c>
      <c r="E2125" s="134" t="s">
        <v>969</v>
      </c>
      <c r="F2125" s="134" t="s">
        <v>310</v>
      </c>
      <c r="G2125" s="134" t="s">
        <v>331</v>
      </c>
      <c r="H2125" s="135">
        <v>94042.349999999904</v>
      </c>
      <c r="I2125" s="135">
        <v>94603.119999999908</v>
      </c>
      <c r="J2125" s="135">
        <v>141282.90999999997</v>
      </c>
      <c r="K2125" t="str">
        <f>VLOOKUP(C2125,ResCat!$A$2:$B$268,2,FALSE)</f>
        <v>HMOLG</v>
      </c>
    </row>
    <row r="2126" spans="3:11" x14ac:dyDescent="0.25">
      <c r="C2126" s="134" t="s">
        <v>104</v>
      </c>
      <c r="D2126" s="134" t="s">
        <v>2</v>
      </c>
      <c r="E2126" s="134" t="s">
        <v>961</v>
      </c>
      <c r="F2126" s="134" t="s">
        <v>310</v>
      </c>
      <c r="G2126" s="134" t="s">
        <v>334</v>
      </c>
      <c r="H2126" s="135">
        <v>180464.76999999926</v>
      </c>
      <c r="I2126" s="135">
        <v>181334.76999999926</v>
      </c>
      <c r="J2126" s="135">
        <v>298014.69999999995</v>
      </c>
      <c r="K2126" t="str">
        <f>VLOOKUP(C2126,ResCat!$A$2:$B$268,2,FALSE)</f>
        <v>HMOLG</v>
      </c>
    </row>
    <row r="2127" spans="3:11" x14ac:dyDescent="0.25">
      <c r="C2127" s="134" t="s">
        <v>104</v>
      </c>
      <c r="D2127" s="134" t="s">
        <v>2</v>
      </c>
      <c r="E2127" s="134" t="s">
        <v>970</v>
      </c>
      <c r="F2127" s="134" t="s">
        <v>310</v>
      </c>
      <c r="G2127" s="134" t="s">
        <v>333</v>
      </c>
      <c r="H2127" s="135">
        <v>217167.01999999883</v>
      </c>
      <c r="I2127" s="135">
        <v>220923.2999999988</v>
      </c>
      <c r="J2127" s="135">
        <v>440619.66000000015</v>
      </c>
      <c r="K2127" t="str">
        <f>VLOOKUP(C2127,ResCat!$A$2:$B$268,2,FALSE)</f>
        <v>HMOLG</v>
      </c>
    </row>
    <row r="2128" spans="3:11" x14ac:dyDescent="0.25">
      <c r="C2128" s="134" t="s">
        <v>104</v>
      </c>
      <c r="D2128" s="134" t="s">
        <v>2</v>
      </c>
      <c r="E2128" s="134" t="s">
        <v>1023</v>
      </c>
      <c r="F2128" s="134" t="s">
        <v>310</v>
      </c>
      <c r="G2128" s="134" t="s">
        <v>308</v>
      </c>
      <c r="H2128" s="135">
        <v>128578.16999999968</v>
      </c>
      <c r="I2128" s="135">
        <v>134653.0199999997</v>
      </c>
      <c r="J2128" s="135">
        <v>225133.44</v>
      </c>
      <c r="K2128" t="str">
        <f>VLOOKUP(C2128,ResCat!$A$2:$B$268,2,FALSE)</f>
        <v>HMOLG</v>
      </c>
    </row>
    <row r="2129" spans="3:11" x14ac:dyDescent="0.25">
      <c r="C2129" s="134" t="s">
        <v>104</v>
      </c>
      <c r="D2129" s="134" t="s">
        <v>343</v>
      </c>
      <c r="E2129" s="134" t="s">
        <v>1026</v>
      </c>
      <c r="F2129" s="134" t="s">
        <v>1053</v>
      </c>
      <c r="G2129" s="134" t="s">
        <v>311</v>
      </c>
      <c r="H2129" s="135">
        <v>0</v>
      </c>
      <c r="I2129" s="135">
        <v>10.35</v>
      </c>
      <c r="J2129" s="135">
        <v>116.94</v>
      </c>
      <c r="K2129" t="str">
        <f>VLOOKUP(C2129,ResCat!$A$2:$B$268,2,FALSE)</f>
        <v>HMOLG</v>
      </c>
    </row>
    <row r="2130" spans="3:11" x14ac:dyDescent="0.25">
      <c r="C2130" s="134" t="s">
        <v>104</v>
      </c>
      <c r="D2130" s="134" t="s">
        <v>343</v>
      </c>
      <c r="E2130" s="134" t="s">
        <v>362</v>
      </c>
      <c r="F2130" s="134" t="s">
        <v>1053</v>
      </c>
      <c r="G2130" s="134" t="s">
        <v>311</v>
      </c>
      <c r="H2130" s="135">
        <v>0</v>
      </c>
      <c r="I2130" s="135">
        <v>10.35</v>
      </c>
      <c r="J2130" s="135">
        <v>116.94</v>
      </c>
      <c r="K2130" t="str">
        <f>VLOOKUP(C2130,ResCat!$A$2:$B$268,2,FALSE)</f>
        <v>HMOLG</v>
      </c>
    </row>
    <row r="2131" spans="3:11" x14ac:dyDescent="0.25">
      <c r="C2131" s="134" t="s">
        <v>104</v>
      </c>
      <c r="D2131" s="134" t="s">
        <v>343</v>
      </c>
      <c r="E2131" s="134" t="s">
        <v>1027</v>
      </c>
      <c r="F2131" s="134" t="s">
        <v>1053</v>
      </c>
      <c r="G2131" s="134" t="s">
        <v>311</v>
      </c>
      <c r="H2131" s="135">
        <v>510.68</v>
      </c>
      <c r="I2131" s="135">
        <v>646.75</v>
      </c>
      <c r="J2131" s="135">
        <v>800.3599999999999</v>
      </c>
      <c r="K2131" t="str">
        <f>VLOOKUP(C2131,ResCat!$A$2:$B$268,2,FALSE)</f>
        <v>HMOLG</v>
      </c>
    </row>
    <row r="2132" spans="3:11" x14ac:dyDescent="0.25">
      <c r="C2132" s="134" t="s">
        <v>104</v>
      </c>
      <c r="D2132" s="134" t="s">
        <v>343</v>
      </c>
      <c r="E2132" s="134" t="s">
        <v>1028</v>
      </c>
      <c r="F2132" s="134" t="s">
        <v>1053</v>
      </c>
      <c r="G2132" s="134" t="s">
        <v>311</v>
      </c>
      <c r="H2132" s="135">
        <v>390.63</v>
      </c>
      <c r="I2132" s="135">
        <v>460.08000000000004</v>
      </c>
      <c r="J2132" s="135">
        <v>576.07000000000005</v>
      </c>
      <c r="K2132" t="str">
        <f>VLOOKUP(C2132,ResCat!$A$2:$B$268,2,FALSE)</f>
        <v>HMOLG</v>
      </c>
    </row>
    <row r="2133" spans="3:11" x14ac:dyDescent="0.25">
      <c r="C2133" s="134" t="s">
        <v>104</v>
      </c>
      <c r="D2133" s="134" t="s">
        <v>343</v>
      </c>
      <c r="E2133" s="134" t="s">
        <v>363</v>
      </c>
      <c r="F2133" s="134" t="s">
        <v>1053</v>
      </c>
      <c r="G2133" s="134" t="s">
        <v>311</v>
      </c>
      <c r="H2133" s="135">
        <v>21.29</v>
      </c>
      <c r="I2133" s="135">
        <v>53.290000000000006</v>
      </c>
      <c r="J2133" s="135">
        <v>169.84</v>
      </c>
      <c r="K2133" t="str">
        <f>VLOOKUP(C2133,ResCat!$A$2:$B$268,2,FALSE)</f>
        <v>HMOLG</v>
      </c>
    </row>
    <row r="2134" spans="3:11" x14ac:dyDescent="0.25">
      <c r="C2134" s="134" t="s">
        <v>104</v>
      </c>
      <c r="D2134" s="134" t="s">
        <v>343</v>
      </c>
      <c r="E2134" s="134" t="s">
        <v>1029</v>
      </c>
      <c r="F2134" s="134" t="s">
        <v>1053</v>
      </c>
      <c r="G2134" s="134" t="s">
        <v>311</v>
      </c>
      <c r="H2134" s="135">
        <v>27.6</v>
      </c>
      <c r="I2134" s="135">
        <v>83</v>
      </c>
      <c r="J2134" s="135">
        <v>220.49</v>
      </c>
      <c r="K2134" t="str">
        <f>VLOOKUP(C2134,ResCat!$A$2:$B$268,2,FALSE)</f>
        <v>HMOLG</v>
      </c>
    </row>
    <row r="2135" spans="3:11" x14ac:dyDescent="0.25">
      <c r="C2135" s="134" t="s">
        <v>104</v>
      </c>
      <c r="D2135" s="134" t="s">
        <v>343</v>
      </c>
      <c r="E2135" s="134" t="s">
        <v>349</v>
      </c>
      <c r="F2135" s="134" t="s">
        <v>1053</v>
      </c>
      <c r="G2135" s="134" t="s">
        <v>311</v>
      </c>
      <c r="H2135" s="135">
        <v>102.85</v>
      </c>
      <c r="I2135" s="135">
        <v>169.10999999999999</v>
      </c>
      <c r="J2135" s="135">
        <v>328.33</v>
      </c>
      <c r="K2135" t="str">
        <f>VLOOKUP(C2135,ResCat!$A$2:$B$268,2,FALSE)</f>
        <v>HMOLG</v>
      </c>
    </row>
    <row r="2136" spans="3:11" x14ac:dyDescent="0.25">
      <c r="C2136" s="134" t="s">
        <v>104</v>
      </c>
      <c r="D2136" s="134" t="s">
        <v>343</v>
      </c>
      <c r="E2136" s="134" t="s">
        <v>350</v>
      </c>
      <c r="F2136" s="134" t="s">
        <v>1053</v>
      </c>
      <c r="G2136" s="134" t="s">
        <v>311</v>
      </c>
      <c r="H2136" s="135">
        <v>421.05</v>
      </c>
      <c r="I2136" s="135">
        <v>489.11</v>
      </c>
      <c r="J2136" s="135">
        <v>597.08000000000004</v>
      </c>
      <c r="K2136" t="str">
        <f>VLOOKUP(C2136,ResCat!$A$2:$B$268,2,FALSE)</f>
        <v>HMOLG</v>
      </c>
    </row>
    <row r="2137" spans="3:11" x14ac:dyDescent="0.25">
      <c r="C2137" s="134" t="s">
        <v>104</v>
      </c>
      <c r="D2137" s="134" t="s">
        <v>343</v>
      </c>
      <c r="E2137" s="134" t="s">
        <v>359</v>
      </c>
      <c r="F2137" s="134" t="s">
        <v>1053</v>
      </c>
      <c r="G2137" s="134" t="s">
        <v>311</v>
      </c>
      <c r="H2137" s="135">
        <v>369.3</v>
      </c>
      <c r="I2137" s="135">
        <v>436.72999999999996</v>
      </c>
      <c r="J2137" s="135">
        <v>552.95000000000005</v>
      </c>
      <c r="K2137" t="str">
        <f>VLOOKUP(C2137,ResCat!$A$2:$B$268,2,FALSE)</f>
        <v>HMOLG</v>
      </c>
    </row>
    <row r="2138" spans="3:11" x14ac:dyDescent="0.25">
      <c r="C2138" s="134" t="s">
        <v>104</v>
      </c>
      <c r="D2138" s="134" t="s">
        <v>343</v>
      </c>
      <c r="E2138" s="134" t="s">
        <v>354</v>
      </c>
      <c r="F2138" s="134" t="s">
        <v>1053</v>
      </c>
      <c r="G2138" s="134" t="s">
        <v>311</v>
      </c>
      <c r="H2138" s="135">
        <v>25.09</v>
      </c>
      <c r="I2138" s="135">
        <v>59.14</v>
      </c>
      <c r="J2138" s="135">
        <v>180.25000000000003</v>
      </c>
      <c r="K2138" t="str">
        <f>VLOOKUP(C2138,ResCat!$A$2:$B$268,2,FALSE)</f>
        <v>HMOLG</v>
      </c>
    </row>
    <row r="2139" spans="3:11" x14ac:dyDescent="0.25">
      <c r="C2139" s="134" t="s">
        <v>104</v>
      </c>
      <c r="D2139" s="134" t="s">
        <v>343</v>
      </c>
      <c r="E2139" s="134" t="s">
        <v>366</v>
      </c>
      <c r="F2139" s="134" t="s">
        <v>1053</v>
      </c>
      <c r="G2139" s="134" t="s">
        <v>311</v>
      </c>
      <c r="H2139" s="135">
        <v>24.49</v>
      </c>
      <c r="I2139" s="135">
        <v>74.489999999999995</v>
      </c>
      <c r="J2139" s="135">
        <v>239.91</v>
      </c>
      <c r="K2139" t="str">
        <f>VLOOKUP(C2139,ResCat!$A$2:$B$268,2,FALSE)</f>
        <v>HMOLG</v>
      </c>
    </row>
    <row r="2140" spans="3:11" x14ac:dyDescent="0.25">
      <c r="C2140" s="134" t="s">
        <v>104</v>
      </c>
      <c r="D2140" s="134" t="s">
        <v>343</v>
      </c>
      <c r="E2140" s="134" t="s">
        <v>337</v>
      </c>
      <c r="F2140" s="134" t="s">
        <v>1053</v>
      </c>
      <c r="G2140" s="134" t="s">
        <v>311</v>
      </c>
      <c r="H2140" s="135">
        <v>98.210000000000008</v>
      </c>
      <c r="I2140" s="135">
        <v>176</v>
      </c>
      <c r="J2140" s="135">
        <v>515.03000000000009</v>
      </c>
      <c r="K2140" t="str">
        <f>VLOOKUP(C2140,ResCat!$A$2:$B$268,2,FALSE)</f>
        <v>HMOLG</v>
      </c>
    </row>
    <row r="2141" spans="3:11" x14ac:dyDescent="0.25">
      <c r="C2141" s="134" t="s">
        <v>104</v>
      </c>
      <c r="D2141" s="134" t="s">
        <v>343</v>
      </c>
      <c r="E2141" s="134" t="s">
        <v>352</v>
      </c>
      <c r="F2141" s="134" t="s">
        <v>1053</v>
      </c>
      <c r="G2141" s="134" t="s">
        <v>351</v>
      </c>
      <c r="H2141" s="135">
        <v>965.81999999999982</v>
      </c>
      <c r="I2141" s="135">
        <v>1209.75</v>
      </c>
      <c r="J2141" s="135">
        <v>1484.6399999999999</v>
      </c>
      <c r="K2141" t="str">
        <f>VLOOKUP(C2141,ResCat!$A$2:$B$268,2,FALSE)</f>
        <v>HMOLG</v>
      </c>
    </row>
    <row r="2142" spans="3:11" x14ac:dyDescent="0.25">
      <c r="C2142" s="134" t="s">
        <v>104</v>
      </c>
      <c r="D2142" s="134" t="s">
        <v>343</v>
      </c>
      <c r="E2142" s="134" t="s">
        <v>347</v>
      </c>
      <c r="F2142" s="134" t="s">
        <v>1053</v>
      </c>
      <c r="G2142" s="134" t="s">
        <v>360</v>
      </c>
      <c r="H2142" s="135">
        <v>142.58000000000001</v>
      </c>
      <c r="I2142" s="135">
        <v>303.99</v>
      </c>
      <c r="J2142" s="135">
        <v>747.6400000000001</v>
      </c>
      <c r="K2142" t="str">
        <f>VLOOKUP(C2142,ResCat!$A$2:$B$268,2,FALSE)</f>
        <v>HMOLG</v>
      </c>
    </row>
    <row r="2143" spans="3:11" x14ac:dyDescent="0.25">
      <c r="C2143" s="134" t="s">
        <v>104</v>
      </c>
      <c r="D2143" s="134" t="s">
        <v>343</v>
      </c>
      <c r="E2143" s="134" t="s">
        <v>361</v>
      </c>
      <c r="F2143" s="134" t="s">
        <v>1053</v>
      </c>
      <c r="G2143" s="134" t="s">
        <v>355</v>
      </c>
      <c r="H2143" s="135">
        <v>107.65</v>
      </c>
      <c r="I2143" s="135">
        <v>208.39999999999998</v>
      </c>
      <c r="J2143" s="135">
        <v>417.54</v>
      </c>
      <c r="K2143" t="str">
        <f>VLOOKUP(C2143,ResCat!$A$2:$B$268,2,FALSE)</f>
        <v>HMOLG</v>
      </c>
    </row>
    <row r="2144" spans="3:11" x14ac:dyDescent="0.25">
      <c r="C2144" s="134" t="s">
        <v>104</v>
      </c>
      <c r="D2144" s="134" t="s">
        <v>343</v>
      </c>
      <c r="E2144" s="134" t="s">
        <v>312</v>
      </c>
      <c r="F2144" s="134" t="s">
        <v>1053</v>
      </c>
      <c r="G2144" s="134" t="s">
        <v>364</v>
      </c>
      <c r="H2144" s="135">
        <v>69.66</v>
      </c>
      <c r="I2144" s="135">
        <v>187.73</v>
      </c>
      <c r="J2144" s="135">
        <v>372.40999999999997</v>
      </c>
      <c r="K2144" t="str">
        <f>VLOOKUP(C2144,ResCat!$A$2:$B$268,2,FALSE)</f>
        <v>HMOLG</v>
      </c>
    </row>
    <row r="2145" spans="3:11" x14ac:dyDescent="0.25">
      <c r="C2145" s="134" t="s">
        <v>104</v>
      </c>
      <c r="D2145" s="134" t="s">
        <v>343</v>
      </c>
      <c r="E2145" s="134" t="s">
        <v>357</v>
      </c>
      <c r="F2145" s="134" t="s">
        <v>1053</v>
      </c>
      <c r="G2145" s="134" t="s">
        <v>338</v>
      </c>
      <c r="H2145" s="135">
        <v>86.41</v>
      </c>
      <c r="I2145" s="135">
        <v>177.69</v>
      </c>
      <c r="J2145" s="135">
        <v>361</v>
      </c>
      <c r="K2145" t="str">
        <f>VLOOKUP(C2145,ResCat!$A$2:$B$268,2,FALSE)</f>
        <v>HMOLG</v>
      </c>
    </row>
    <row r="2146" spans="3:11" x14ac:dyDescent="0.25">
      <c r="C2146" s="134" t="s">
        <v>104</v>
      </c>
      <c r="D2146" s="134" t="s">
        <v>343</v>
      </c>
      <c r="E2146" s="134" t="s">
        <v>314</v>
      </c>
      <c r="F2146" s="134" t="s">
        <v>1053</v>
      </c>
      <c r="G2146" s="134" t="s">
        <v>356</v>
      </c>
      <c r="H2146" s="135">
        <v>819.06000000000006</v>
      </c>
      <c r="I2146" s="135">
        <v>941.54999999999984</v>
      </c>
      <c r="J2146" s="135">
        <v>1147.3800000000001</v>
      </c>
      <c r="K2146" t="str">
        <f>VLOOKUP(C2146,ResCat!$A$2:$B$268,2,FALSE)</f>
        <v>HMOLG</v>
      </c>
    </row>
    <row r="2147" spans="3:11" x14ac:dyDescent="0.25">
      <c r="C2147" s="134" t="s">
        <v>104</v>
      </c>
      <c r="D2147" s="134" t="s">
        <v>343</v>
      </c>
      <c r="E2147" s="134" t="s">
        <v>339</v>
      </c>
      <c r="F2147" s="134" t="s">
        <v>1053</v>
      </c>
      <c r="G2147" s="134" t="s">
        <v>353</v>
      </c>
      <c r="H2147" s="135">
        <v>739.22000000000014</v>
      </c>
      <c r="I2147" s="135">
        <v>857.69000000000017</v>
      </c>
      <c r="J2147" s="135">
        <v>1112.04</v>
      </c>
      <c r="K2147" t="str">
        <f>VLOOKUP(C2147,ResCat!$A$2:$B$268,2,FALSE)</f>
        <v>HMOLG</v>
      </c>
    </row>
    <row r="2148" spans="3:11" x14ac:dyDescent="0.25">
      <c r="C2148" s="134" t="s">
        <v>104</v>
      </c>
      <c r="D2148" s="134" t="s">
        <v>343</v>
      </c>
      <c r="E2148" s="134" t="s">
        <v>342</v>
      </c>
      <c r="F2148" s="134" t="s">
        <v>1053</v>
      </c>
      <c r="G2148" s="134" t="s">
        <v>348</v>
      </c>
      <c r="H2148" s="135">
        <v>1298.47</v>
      </c>
      <c r="I2148" s="135">
        <v>1609.33</v>
      </c>
      <c r="J2148" s="135">
        <v>2103.41</v>
      </c>
      <c r="K2148" t="str">
        <f>VLOOKUP(C2148,ResCat!$A$2:$B$268,2,FALSE)</f>
        <v>HMOLG</v>
      </c>
    </row>
    <row r="2149" spans="3:11" x14ac:dyDescent="0.25">
      <c r="C2149" s="134" t="s">
        <v>104</v>
      </c>
      <c r="D2149" s="134" t="s">
        <v>343</v>
      </c>
      <c r="E2149" s="134" t="s">
        <v>316</v>
      </c>
      <c r="F2149" s="134" t="s">
        <v>1053</v>
      </c>
      <c r="G2149" s="134" t="s">
        <v>313</v>
      </c>
      <c r="H2149" s="135">
        <v>380.49</v>
      </c>
      <c r="I2149" s="135">
        <v>596.15</v>
      </c>
      <c r="J2149" s="135">
        <v>844.22</v>
      </c>
      <c r="K2149" t="str">
        <f>VLOOKUP(C2149,ResCat!$A$2:$B$268,2,FALSE)</f>
        <v>HMOLG</v>
      </c>
    </row>
    <row r="2150" spans="3:11" x14ac:dyDescent="0.25">
      <c r="C2150" s="134" t="s">
        <v>104</v>
      </c>
      <c r="D2150" s="134" t="s">
        <v>343</v>
      </c>
      <c r="E2150" s="134" t="s">
        <v>318</v>
      </c>
      <c r="F2150" s="134" t="s">
        <v>1053</v>
      </c>
      <c r="G2150" s="134" t="s">
        <v>358</v>
      </c>
      <c r="H2150" s="135">
        <v>263.75</v>
      </c>
      <c r="I2150" s="135">
        <v>393.48000000000008</v>
      </c>
      <c r="J2150" s="135">
        <v>752.88000000000011</v>
      </c>
      <c r="K2150" t="str">
        <f>VLOOKUP(C2150,ResCat!$A$2:$B$268,2,FALSE)</f>
        <v>HMOLG</v>
      </c>
    </row>
    <row r="2151" spans="3:11" x14ac:dyDescent="0.25">
      <c r="C2151" s="134" t="s">
        <v>104</v>
      </c>
      <c r="D2151" s="134" t="s">
        <v>343</v>
      </c>
      <c r="E2151" s="134" t="s">
        <v>320</v>
      </c>
      <c r="F2151" s="134" t="s">
        <v>1053</v>
      </c>
      <c r="G2151" s="134" t="s">
        <v>315</v>
      </c>
      <c r="H2151" s="135">
        <v>156.96</v>
      </c>
      <c r="I2151" s="135">
        <v>253</v>
      </c>
      <c r="J2151" s="135">
        <v>698.87999999999988</v>
      </c>
      <c r="K2151" t="str">
        <f>VLOOKUP(C2151,ResCat!$A$2:$B$268,2,FALSE)</f>
        <v>HMOLG</v>
      </c>
    </row>
    <row r="2152" spans="3:11" x14ac:dyDescent="0.25">
      <c r="C2152" s="134" t="s">
        <v>104</v>
      </c>
      <c r="D2152" s="134" t="s">
        <v>343</v>
      </c>
      <c r="E2152" s="134" t="s">
        <v>4</v>
      </c>
      <c r="F2152" s="134" t="s">
        <v>1053</v>
      </c>
      <c r="G2152" s="134" t="s">
        <v>327</v>
      </c>
      <c r="H2152" s="135">
        <v>0</v>
      </c>
      <c r="I2152" s="135">
        <v>-11.08</v>
      </c>
      <c r="J2152" s="135">
        <v>-29.8</v>
      </c>
      <c r="K2152" t="str">
        <f>VLOOKUP(C2152,ResCat!$A$2:$B$268,2,FALSE)</f>
        <v>HMOLG</v>
      </c>
    </row>
    <row r="2153" spans="3:11" x14ac:dyDescent="0.25">
      <c r="C2153" s="134" t="s">
        <v>104</v>
      </c>
      <c r="D2153" s="134" t="s">
        <v>343</v>
      </c>
      <c r="E2153" s="134" t="s">
        <v>969</v>
      </c>
      <c r="F2153" s="134" t="s">
        <v>1053</v>
      </c>
      <c r="G2153" s="134" t="s">
        <v>331</v>
      </c>
      <c r="H2153" s="135">
        <v>145.99</v>
      </c>
      <c r="I2153" s="135">
        <v>151.99</v>
      </c>
      <c r="J2153" s="135">
        <v>350.27</v>
      </c>
      <c r="K2153" t="str">
        <f>VLOOKUP(C2153,ResCat!$A$2:$B$268,2,FALSE)</f>
        <v>HMOLG</v>
      </c>
    </row>
    <row r="2154" spans="3:11" x14ac:dyDescent="0.25">
      <c r="C2154" s="134" t="s">
        <v>104</v>
      </c>
      <c r="D2154" s="134" t="s">
        <v>343</v>
      </c>
      <c r="E2154" s="134" t="s">
        <v>961</v>
      </c>
      <c r="F2154" s="134" t="s">
        <v>1053</v>
      </c>
      <c r="G2154" s="134" t="s">
        <v>334</v>
      </c>
      <c r="H2154" s="135">
        <v>-2795.57</v>
      </c>
      <c r="I2154" s="135">
        <v>-2907.42</v>
      </c>
      <c r="J2154" s="135">
        <v>-4265.7999999999993</v>
      </c>
      <c r="K2154" t="str">
        <f>VLOOKUP(C2154,ResCat!$A$2:$B$268,2,FALSE)</f>
        <v>HMOLG</v>
      </c>
    </row>
    <row r="2155" spans="3:11" x14ac:dyDescent="0.25">
      <c r="C2155" s="134" t="s">
        <v>104</v>
      </c>
      <c r="D2155" s="134" t="s">
        <v>343</v>
      </c>
      <c r="E2155" s="134" t="s">
        <v>970</v>
      </c>
      <c r="F2155" s="134" t="s">
        <v>1053</v>
      </c>
      <c r="G2155" s="134" t="s">
        <v>333</v>
      </c>
      <c r="H2155" s="135">
        <v>758005.78000000375</v>
      </c>
      <c r="I2155" s="135">
        <v>821845.47000000451</v>
      </c>
      <c r="J2155" s="135">
        <v>1996079.1299999915</v>
      </c>
      <c r="K2155" t="str">
        <f>VLOOKUP(C2155,ResCat!$A$2:$B$268,2,FALSE)</f>
        <v>HMOLG</v>
      </c>
    </row>
    <row r="2156" spans="3:11" x14ac:dyDescent="0.25">
      <c r="C2156" s="134" t="s">
        <v>104</v>
      </c>
      <c r="D2156" s="134" t="s">
        <v>343</v>
      </c>
      <c r="E2156" s="134" t="s">
        <v>1023</v>
      </c>
      <c r="F2156" s="134" t="s">
        <v>1055</v>
      </c>
      <c r="G2156" s="134" t="s">
        <v>308</v>
      </c>
      <c r="H2156" s="135">
        <v>16.75</v>
      </c>
      <c r="I2156" s="135">
        <v>145.59</v>
      </c>
      <c r="J2156" s="135">
        <v>2325.17</v>
      </c>
      <c r="K2156" t="str">
        <f>VLOOKUP(C2156,ResCat!$A$2:$B$268,2,FALSE)</f>
        <v>HMOLG</v>
      </c>
    </row>
    <row r="2157" spans="3:11" x14ac:dyDescent="0.25">
      <c r="C2157" s="134" t="s">
        <v>104</v>
      </c>
      <c r="D2157" s="134" t="s">
        <v>343</v>
      </c>
      <c r="E2157" s="134" t="s">
        <v>1023</v>
      </c>
      <c r="F2157" s="134" t="s">
        <v>1053</v>
      </c>
      <c r="G2157" s="134" t="s">
        <v>308</v>
      </c>
      <c r="H2157" s="135">
        <v>3124316.4000000162</v>
      </c>
      <c r="I2157" s="135">
        <v>3521157.8000000082</v>
      </c>
      <c r="J2157" s="135">
        <v>8817074.6800002735</v>
      </c>
      <c r="K2157" t="str">
        <f>VLOOKUP(C2157,ResCat!$A$2:$B$268,2,FALSE)</f>
        <v>HMOLG</v>
      </c>
    </row>
    <row r="2158" spans="3:11" x14ac:dyDescent="0.25">
      <c r="C2158" s="134" t="s">
        <v>104</v>
      </c>
      <c r="D2158" s="134" t="s">
        <v>1</v>
      </c>
      <c r="E2158" s="134" t="s">
        <v>344</v>
      </c>
      <c r="F2158" s="134" t="s">
        <v>310</v>
      </c>
      <c r="G2158" s="134" t="s">
        <v>311</v>
      </c>
      <c r="H2158" s="135">
        <v>-160.76</v>
      </c>
      <c r="I2158" s="135">
        <v>-150.76</v>
      </c>
      <c r="J2158" s="135">
        <v>-229.56</v>
      </c>
      <c r="K2158" t="str">
        <f>VLOOKUP(C2158,ResCat!$A$2:$B$268,2,FALSE)</f>
        <v>HMOLG</v>
      </c>
    </row>
    <row r="2159" spans="3:11" x14ac:dyDescent="0.25">
      <c r="C2159" s="134" t="s">
        <v>104</v>
      </c>
      <c r="D2159" s="134" t="s">
        <v>1</v>
      </c>
      <c r="E2159" s="134" t="s">
        <v>346</v>
      </c>
      <c r="F2159" s="134" t="s">
        <v>310</v>
      </c>
      <c r="G2159" s="134" t="s">
        <v>311</v>
      </c>
      <c r="H2159" s="135">
        <v>14.64</v>
      </c>
      <c r="I2159" s="135">
        <v>24.64</v>
      </c>
      <c r="J2159" s="135">
        <v>24.64</v>
      </c>
      <c r="K2159" t="str">
        <f>VLOOKUP(C2159,ResCat!$A$2:$B$268,2,FALSE)</f>
        <v>HMOLG</v>
      </c>
    </row>
    <row r="2160" spans="3:11" x14ac:dyDescent="0.25">
      <c r="C2160" s="134" t="s">
        <v>104</v>
      </c>
      <c r="D2160" s="134" t="s">
        <v>1</v>
      </c>
      <c r="E2160" s="134" t="s">
        <v>1026</v>
      </c>
      <c r="F2160" s="134" t="s">
        <v>310</v>
      </c>
      <c r="G2160" s="134" t="s">
        <v>311</v>
      </c>
      <c r="H2160" s="135">
        <v>185.33</v>
      </c>
      <c r="I2160" s="135">
        <v>459.9</v>
      </c>
      <c r="J2160" s="135">
        <v>459.9</v>
      </c>
      <c r="K2160" t="str">
        <f>VLOOKUP(C2160,ResCat!$A$2:$B$268,2,FALSE)</f>
        <v>HMOLG</v>
      </c>
    </row>
    <row r="2161" spans="3:11" x14ac:dyDescent="0.25">
      <c r="C2161" s="134" t="s">
        <v>104</v>
      </c>
      <c r="D2161" s="134" t="s">
        <v>1</v>
      </c>
      <c r="E2161" s="134" t="s">
        <v>362</v>
      </c>
      <c r="F2161" s="134" t="s">
        <v>310</v>
      </c>
      <c r="G2161" s="134" t="s">
        <v>311</v>
      </c>
      <c r="H2161" s="135">
        <v>172.73000000000002</v>
      </c>
      <c r="I2161" s="135">
        <v>227.66000000000003</v>
      </c>
      <c r="J2161" s="135">
        <v>227.66000000000003</v>
      </c>
      <c r="K2161" t="str">
        <f>VLOOKUP(C2161,ResCat!$A$2:$B$268,2,FALSE)</f>
        <v>HMOLG</v>
      </c>
    </row>
    <row r="2162" spans="3:11" x14ac:dyDescent="0.25">
      <c r="C2162" s="134" t="s">
        <v>104</v>
      </c>
      <c r="D2162" s="134" t="s">
        <v>1</v>
      </c>
      <c r="E2162" s="134" t="s">
        <v>1027</v>
      </c>
      <c r="F2162" s="134" t="s">
        <v>310</v>
      </c>
      <c r="G2162" s="134" t="s">
        <v>311</v>
      </c>
      <c r="H2162" s="135">
        <v>264.38</v>
      </c>
      <c r="I2162" s="135">
        <v>695.75</v>
      </c>
      <c r="J2162" s="135">
        <v>764.22</v>
      </c>
      <c r="K2162" t="str">
        <f>VLOOKUP(C2162,ResCat!$A$2:$B$268,2,FALSE)</f>
        <v>HMOLG</v>
      </c>
    </row>
    <row r="2163" spans="3:11" x14ac:dyDescent="0.25">
      <c r="C2163" s="134" t="s">
        <v>104</v>
      </c>
      <c r="D2163" s="134" t="s">
        <v>1</v>
      </c>
      <c r="E2163" s="134" t="s">
        <v>1028</v>
      </c>
      <c r="F2163" s="134" t="s">
        <v>310</v>
      </c>
      <c r="G2163" s="134" t="s">
        <v>311</v>
      </c>
      <c r="H2163" s="135">
        <v>756.78</v>
      </c>
      <c r="I2163" s="135">
        <v>1581.5200000000002</v>
      </c>
      <c r="J2163" s="135">
        <v>1581.5200000000002</v>
      </c>
      <c r="K2163" t="str">
        <f>VLOOKUP(C2163,ResCat!$A$2:$B$268,2,FALSE)</f>
        <v>HMOLG</v>
      </c>
    </row>
    <row r="2164" spans="3:11" x14ac:dyDescent="0.25">
      <c r="C2164" s="134" t="s">
        <v>104</v>
      </c>
      <c r="D2164" s="134" t="s">
        <v>1</v>
      </c>
      <c r="E2164" s="134" t="s">
        <v>363</v>
      </c>
      <c r="F2164" s="134" t="s">
        <v>310</v>
      </c>
      <c r="G2164" s="134" t="s">
        <v>311</v>
      </c>
      <c r="H2164" s="135">
        <v>486.86</v>
      </c>
      <c r="I2164" s="135">
        <v>586.86</v>
      </c>
      <c r="J2164" s="135">
        <v>586.86</v>
      </c>
      <c r="K2164" t="str">
        <f>VLOOKUP(C2164,ResCat!$A$2:$B$268,2,FALSE)</f>
        <v>HMOLG</v>
      </c>
    </row>
    <row r="2165" spans="3:11" x14ac:dyDescent="0.25">
      <c r="C2165" s="134" t="s">
        <v>104</v>
      </c>
      <c r="D2165" s="134" t="s">
        <v>1</v>
      </c>
      <c r="E2165" s="134" t="s">
        <v>1029</v>
      </c>
      <c r="F2165" s="134" t="s">
        <v>310</v>
      </c>
      <c r="G2165" s="134" t="s">
        <v>311</v>
      </c>
      <c r="H2165" s="135">
        <v>87.71</v>
      </c>
      <c r="I2165" s="135">
        <v>387.71000000000004</v>
      </c>
      <c r="J2165" s="135">
        <v>387.71000000000004</v>
      </c>
      <c r="K2165" t="str">
        <f>VLOOKUP(C2165,ResCat!$A$2:$B$268,2,FALSE)</f>
        <v>HMOLG</v>
      </c>
    </row>
    <row r="2166" spans="3:11" x14ac:dyDescent="0.25">
      <c r="C2166" s="134" t="s">
        <v>104</v>
      </c>
      <c r="D2166" s="134" t="s">
        <v>1</v>
      </c>
      <c r="E2166" s="134" t="s">
        <v>349</v>
      </c>
      <c r="F2166" s="134" t="s">
        <v>310</v>
      </c>
      <c r="G2166" s="134" t="s">
        <v>311</v>
      </c>
      <c r="H2166" s="135">
        <v>-5542.21</v>
      </c>
      <c r="I2166" s="135">
        <v>-5494.69</v>
      </c>
      <c r="J2166" s="135">
        <v>2190.77</v>
      </c>
      <c r="K2166" t="str">
        <f>VLOOKUP(C2166,ResCat!$A$2:$B$268,2,FALSE)</f>
        <v>HMOLG</v>
      </c>
    </row>
    <row r="2167" spans="3:11" x14ac:dyDescent="0.25">
      <c r="C2167" s="134" t="s">
        <v>104</v>
      </c>
      <c r="D2167" s="134" t="s">
        <v>1</v>
      </c>
      <c r="E2167" s="134" t="s">
        <v>350</v>
      </c>
      <c r="F2167" s="134" t="s">
        <v>310</v>
      </c>
      <c r="G2167" s="134" t="s">
        <v>311</v>
      </c>
      <c r="H2167" s="135">
        <v>5470.2999999999993</v>
      </c>
      <c r="I2167" s="135">
        <v>5023.03</v>
      </c>
      <c r="J2167" s="135">
        <v>22895.64</v>
      </c>
      <c r="K2167" t="str">
        <f>VLOOKUP(C2167,ResCat!$A$2:$B$268,2,FALSE)</f>
        <v>HMOLG</v>
      </c>
    </row>
    <row r="2168" spans="3:11" x14ac:dyDescent="0.25">
      <c r="C2168" s="134" t="s">
        <v>104</v>
      </c>
      <c r="D2168" s="134" t="s">
        <v>1</v>
      </c>
      <c r="E2168" s="134" t="s">
        <v>359</v>
      </c>
      <c r="F2168" s="134" t="s">
        <v>310</v>
      </c>
      <c r="G2168" s="134" t="s">
        <v>311</v>
      </c>
      <c r="H2168" s="135">
        <v>0</v>
      </c>
      <c r="I2168" s="135">
        <v>73.39</v>
      </c>
      <c r="J2168" s="135">
        <v>4021.39</v>
      </c>
      <c r="K2168" t="str">
        <f>VLOOKUP(C2168,ResCat!$A$2:$B$268,2,FALSE)</f>
        <v>HMOLG</v>
      </c>
    </row>
    <row r="2169" spans="3:11" x14ac:dyDescent="0.25">
      <c r="C2169" s="134" t="s">
        <v>104</v>
      </c>
      <c r="D2169" s="134" t="s">
        <v>1</v>
      </c>
      <c r="E2169" s="134" t="s">
        <v>354</v>
      </c>
      <c r="F2169" s="134" t="s">
        <v>310</v>
      </c>
      <c r="G2169" s="134" t="s">
        <v>311</v>
      </c>
      <c r="H2169" s="135">
        <v>-1095.76</v>
      </c>
      <c r="I2169" s="135">
        <v>-1060.26</v>
      </c>
      <c r="J2169" s="135">
        <v>-1107</v>
      </c>
      <c r="K2169" t="str">
        <f>VLOOKUP(C2169,ResCat!$A$2:$B$268,2,FALSE)</f>
        <v>HMOLG</v>
      </c>
    </row>
    <row r="2170" spans="3:11" x14ac:dyDescent="0.25">
      <c r="C2170" s="134" t="s">
        <v>104</v>
      </c>
      <c r="D2170" s="134" t="s">
        <v>1</v>
      </c>
      <c r="E2170" s="134" t="s">
        <v>366</v>
      </c>
      <c r="F2170" s="134" t="s">
        <v>310</v>
      </c>
      <c r="G2170" s="134" t="s">
        <v>311</v>
      </c>
      <c r="H2170" s="135">
        <v>78.599999999999994</v>
      </c>
      <c r="I2170" s="135">
        <v>19.62</v>
      </c>
      <c r="J2170" s="135">
        <v>19.62</v>
      </c>
      <c r="K2170" t="str">
        <f>VLOOKUP(C2170,ResCat!$A$2:$B$268,2,FALSE)</f>
        <v>HMOLG</v>
      </c>
    </row>
    <row r="2171" spans="3:11" x14ac:dyDescent="0.25">
      <c r="C2171" s="134" t="s">
        <v>104</v>
      </c>
      <c r="D2171" s="134" t="s">
        <v>1</v>
      </c>
      <c r="E2171" s="134" t="s">
        <v>337</v>
      </c>
      <c r="F2171" s="134" t="s">
        <v>310</v>
      </c>
      <c r="G2171" s="134" t="s">
        <v>311</v>
      </c>
      <c r="H2171" s="135">
        <v>830.54</v>
      </c>
      <c r="I2171" s="135">
        <v>918.95999999999992</v>
      </c>
      <c r="J2171" s="135">
        <v>4714.42</v>
      </c>
      <c r="K2171" t="str">
        <f>VLOOKUP(C2171,ResCat!$A$2:$B$268,2,FALSE)</f>
        <v>HMOLG</v>
      </c>
    </row>
    <row r="2172" spans="3:11" x14ac:dyDescent="0.25">
      <c r="C2172" s="134" t="s">
        <v>104</v>
      </c>
      <c r="D2172" s="134" t="s">
        <v>1</v>
      </c>
      <c r="E2172" s="134" t="s">
        <v>352</v>
      </c>
      <c r="F2172" s="134" t="s">
        <v>310</v>
      </c>
      <c r="G2172" s="134" t="s">
        <v>351</v>
      </c>
      <c r="H2172" s="135">
        <v>-67.390000000000015</v>
      </c>
      <c r="I2172" s="135">
        <v>-105.19</v>
      </c>
      <c r="J2172" s="135">
        <v>62.2</v>
      </c>
      <c r="K2172" t="str">
        <f>VLOOKUP(C2172,ResCat!$A$2:$B$268,2,FALSE)</f>
        <v>HMOLG</v>
      </c>
    </row>
    <row r="2173" spans="3:11" x14ac:dyDescent="0.25">
      <c r="C2173" s="134" t="s">
        <v>104</v>
      </c>
      <c r="D2173" s="134" t="s">
        <v>1</v>
      </c>
      <c r="E2173" s="134" t="s">
        <v>347</v>
      </c>
      <c r="F2173" s="134" t="s">
        <v>310</v>
      </c>
      <c r="G2173" s="134" t="s">
        <v>360</v>
      </c>
      <c r="H2173" s="135">
        <v>1211.2</v>
      </c>
      <c r="I2173" s="135">
        <v>1581.9300000000003</v>
      </c>
      <c r="J2173" s="135">
        <v>2470.5500000000002</v>
      </c>
      <c r="K2173" t="str">
        <f>VLOOKUP(C2173,ResCat!$A$2:$B$268,2,FALSE)</f>
        <v>HMOLG</v>
      </c>
    </row>
    <row r="2174" spans="3:11" x14ac:dyDescent="0.25">
      <c r="C2174" s="134" t="s">
        <v>104</v>
      </c>
      <c r="D2174" s="134" t="s">
        <v>1</v>
      </c>
      <c r="E2174" s="134" t="s">
        <v>361</v>
      </c>
      <c r="F2174" s="134" t="s">
        <v>310</v>
      </c>
      <c r="G2174" s="134" t="s">
        <v>355</v>
      </c>
      <c r="H2174" s="135">
        <v>-2685.4</v>
      </c>
      <c r="I2174" s="135">
        <v>-2685.4</v>
      </c>
      <c r="J2174" s="135">
        <v>-4245.7299999999996</v>
      </c>
      <c r="K2174" t="str">
        <f>VLOOKUP(C2174,ResCat!$A$2:$B$268,2,FALSE)</f>
        <v>HMOLG</v>
      </c>
    </row>
    <row r="2175" spans="3:11" x14ac:dyDescent="0.25">
      <c r="C2175" s="134" t="s">
        <v>104</v>
      </c>
      <c r="D2175" s="134" t="s">
        <v>1</v>
      </c>
      <c r="E2175" s="134" t="s">
        <v>312</v>
      </c>
      <c r="F2175" s="134" t="s">
        <v>310</v>
      </c>
      <c r="G2175" s="134" t="s">
        <v>364</v>
      </c>
      <c r="H2175" s="135">
        <v>162</v>
      </c>
      <c r="I2175" s="135">
        <v>274</v>
      </c>
      <c r="J2175" s="135">
        <v>274</v>
      </c>
      <c r="K2175" t="str">
        <f>VLOOKUP(C2175,ResCat!$A$2:$B$268,2,FALSE)</f>
        <v>HMOLG</v>
      </c>
    </row>
    <row r="2176" spans="3:11" x14ac:dyDescent="0.25">
      <c r="C2176" s="134" t="s">
        <v>104</v>
      </c>
      <c r="D2176" s="134" t="s">
        <v>1</v>
      </c>
      <c r="E2176" s="134" t="s">
        <v>357</v>
      </c>
      <c r="F2176" s="134" t="s">
        <v>310</v>
      </c>
      <c r="G2176" s="134" t="s">
        <v>338</v>
      </c>
      <c r="H2176" s="135">
        <v>2927.1</v>
      </c>
      <c r="I2176" s="135">
        <v>3131.47</v>
      </c>
      <c r="J2176" s="135">
        <v>4077.63</v>
      </c>
      <c r="K2176" t="str">
        <f>VLOOKUP(C2176,ResCat!$A$2:$B$268,2,FALSE)</f>
        <v>HMOLG</v>
      </c>
    </row>
    <row r="2177" spans="3:11" x14ac:dyDescent="0.25">
      <c r="C2177" s="134" t="s">
        <v>104</v>
      </c>
      <c r="D2177" s="134" t="s">
        <v>1</v>
      </c>
      <c r="E2177" s="134" t="s">
        <v>314</v>
      </c>
      <c r="F2177" s="134" t="s">
        <v>310</v>
      </c>
      <c r="G2177" s="134" t="s">
        <v>356</v>
      </c>
      <c r="H2177" s="135">
        <v>-100.58000000000003</v>
      </c>
      <c r="I2177" s="135">
        <v>-155.88</v>
      </c>
      <c r="J2177" s="135">
        <v>1019.0999999999999</v>
      </c>
      <c r="K2177" t="str">
        <f>VLOOKUP(C2177,ResCat!$A$2:$B$268,2,FALSE)</f>
        <v>HMOLG</v>
      </c>
    </row>
    <row r="2178" spans="3:11" x14ac:dyDescent="0.25">
      <c r="C2178" s="134" t="s">
        <v>104</v>
      </c>
      <c r="D2178" s="134" t="s">
        <v>1</v>
      </c>
      <c r="E2178" s="134" t="s">
        <v>339</v>
      </c>
      <c r="F2178" s="134" t="s">
        <v>310</v>
      </c>
      <c r="G2178" s="134" t="s">
        <v>353</v>
      </c>
      <c r="H2178" s="135">
        <v>2010.08</v>
      </c>
      <c r="I2178" s="135">
        <v>1919.79</v>
      </c>
      <c r="J2178" s="135">
        <v>2615.48</v>
      </c>
      <c r="K2178" t="str">
        <f>VLOOKUP(C2178,ResCat!$A$2:$B$268,2,FALSE)</f>
        <v>HMOLG</v>
      </c>
    </row>
    <row r="2179" spans="3:11" x14ac:dyDescent="0.25">
      <c r="C2179" s="134" t="s">
        <v>104</v>
      </c>
      <c r="D2179" s="134" t="s">
        <v>1</v>
      </c>
      <c r="E2179" s="134" t="s">
        <v>342</v>
      </c>
      <c r="F2179" s="134" t="s">
        <v>310</v>
      </c>
      <c r="G2179" s="134" t="s">
        <v>348</v>
      </c>
      <c r="H2179" s="135">
        <v>1760.299999999999</v>
      </c>
      <c r="I2179" s="135">
        <v>2109.9000000000015</v>
      </c>
      <c r="J2179" s="135">
        <v>-46682.39</v>
      </c>
      <c r="K2179" t="str">
        <f>VLOOKUP(C2179,ResCat!$A$2:$B$268,2,FALSE)</f>
        <v>HMOLG</v>
      </c>
    </row>
    <row r="2180" spans="3:11" x14ac:dyDescent="0.25">
      <c r="C2180" s="134" t="s">
        <v>104</v>
      </c>
      <c r="D2180" s="134" t="s">
        <v>1</v>
      </c>
      <c r="E2180" s="134" t="s">
        <v>316</v>
      </c>
      <c r="F2180" s="134" t="s">
        <v>310</v>
      </c>
      <c r="G2180" s="134" t="s">
        <v>313</v>
      </c>
      <c r="H2180" s="135">
        <v>-4434.7599999999984</v>
      </c>
      <c r="I2180" s="135">
        <v>-4184.7599999999984</v>
      </c>
      <c r="J2180" s="135">
        <v>-2345.1499999999996</v>
      </c>
      <c r="K2180" t="str">
        <f>VLOOKUP(C2180,ResCat!$A$2:$B$268,2,FALSE)</f>
        <v>HMOLG</v>
      </c>
    </row>
    <row r="2181" spans="3:11" x14ac:dyDescent="0.25">
      <c r="C2181" s="134" t="s">
        <v>104</v>
      </c>
      <c r="D2181" s="134" t="s">
        <v>1</v>
      </c>
      <c r="E2181" s="134" t="s">
        <v>318</v>
      </c>
      <c r="F2181" s="134" t="s">
        <v>310</v>
      </c>
      <c r="G2181" s="134" t="s">
        <v>358</v>
      </c>
      <c r="H2181" s="135">
        <v>13700.48</v>
      </c>
      <c r="I2181" s="135">
        <v>14234.72</v>
      </c>
      <c r="J2181" s="135">
        <v>39133.01</v>
      </c>
      <c r="K2181" t="str">
        <f>VLOOKUP(C2181,ResCat!$A$2:$B$268,2,FALSE)</f>
        <v>HMOLG</v>
      </c>
    </row>
    <row r="2182" spans="3:11" x14ac:dyDescent="0.25">
      <c r="C2182" s="134" t="s">
        <v>104</v>
      </c>
      <c r="D2182" s="134" t="s">
        <v>1</v>
      </c>
      <c r="E2182" s="134" t="s">
        <v>320</v>
      </c>
      <c r="F2182" s="134" t="s">
        <v>310</v>
      </c>
      <c r="G2182" s="134" t="s">
        <v>315</v>
      </c>
      <c r="H2182" s="135">
        <v>-2948.91</v>
      </c>
      <c r="I2182" s="135">
        <v>-2755.26</v>
      </c>
      <c r="J2182" s="135">
        <v>2304.2799999999988</v>
      </c>
      <c r="K2182" t="str">
        <f>VLOOKUP(C2182,ResCat!$A$2:$B$268,2,FALSE)</f>
        <v>HMOLG</v>
      </c>
    </row>
    <row r="2183" spans="3:11" x14ac:dyDescent="0.25">
      <c r="C2183" s="134" t="s">
        <v>104</v>
      </c>
      <c r="D2183" s="134" t="s">
        <v>1</v>
      </c>
      <c r="E2183" s="134" t="s">
        <v>322</v>
      </c>
      <c r="F2183" s="134" t="s">
        <v>310</v>
      </c>
      <c r="G2183" s="134" t="s">
        <v>341</v>
      </c>
      <c r="H2183" s="135">
        <v>2058.87</v>
      </c>
      <c r="I2183" s="135">
        <v>2438.44</v>
      </c>
      <c r="J2183" s="135">
        <v>2702.7</v>
      </c>
      <c r="K2183" t="str">
        <f>VLOOKUP(C2183,ResCat!$A$2:$B$268,2,FALSE)</f>
        <v>HMOLG</v>
      </c>
    </row>
    <row r="2184" spans="3:11" x14ac:dyDescent="0.25">
      <c r="C2184" s="134" t="s">
        <v>104</v>
      </c>
      <c r="D2184" s="134" t="s">
        <v>1</v>
      </c>
      <c r="E2184" s="134" t="s">
        <v>324</v>
      </c>
      <c r="F2184" s="134" t="s">
        <v>310</v>
      </c>
      <c r="G2184" s="134" t="s">
        <v>340</v>
      </c>
      <c r="H2184" s="135">
        <v>-3626.4199999999983</v>
      </c>
      <c r="I2184" s="135">
        <v>-3577.3599999999969</v>
      </c>
      <c r="J2184" s="135">
        <v>79827.47</v>
      </c>
      <c r="K2184" t="str">
        <f>VLOOKUP(C2184,ResCat!$A$2:$B$268,2,FALSE)</f>
        <v>HMOLG</v>
      </c>
    </row>
    <row r="2185" spans="3:11" x14ac:dyDescent="0.25">
      <c r="C2185" s="134" t="s">
        <v>104</v>
      </c>
      <c r="D2185" s="134" t="s">
        <v>1</v>
      </c>
      <c r="E2185" s="134" t="s">
        <v>326</v>
      </c>
      <c r="F2185" s="134" t="s">
        <v>310</v>
      </c>
      <c r="G2185" s="134" t="s">
        <v>317</v>
      </c>
      <c r="H2185" s="135">
        <v>16095.010000000006</v>
      </c>
      <c r="I2185" s="135">
        <v>17361.610000000004</v>
      </c>
      <c r="J2185" s="135">
        <v>94473.069999999992</v>
      </c>
      <c r="K2185" t="str">
        <f>VLOOKUP(C2185,ResCat!$A$2:$B$268,2,FALSE)</f>
        <v>HMOLG</v>
      </c>
    </row>
    <row r="2186" spans="3:11" x14ac:dyDescent="0.25">
      <c r="C2186" s="134" t="s">
        <v>104</v>
      </c>
      <c r="D2186" s="134" t="s">
        <v>1</v>
      </c>
      <c r="E2186" s="134" t="s">
        <v>328</v>
      </c>
      <c r="F2186" s="134" t="s">
        <v>310</v>
      </c>
      <c r="G2186" s="134" t="s">
        <v>319</v>
      </c>
      <c r="H2186" s="135">
        <v>10460.89</v>
      </c>
      <c r="I2186" s="135">
        <v>11620.699999999999</v>
      </c>
      <c r="J2186" s="135">
        <v>20439.47</v>
      </c>
      <c r="K2186" t="str">
        <f>VLOOKUP(C2186,ResCat!$A$2:$B$268,2,FALSE)</f>
        <v>HMOLG</v>
      </c>
    </row>
    <row r="2187" spans="3:11" x14ac:dyDescent="0.25">
      <c r="C2187" s="134" t="s">
        <v>104</v>
      </c>
      <c r="D2187" s="134" t="s">
        <v>1</v>
      </c>
      <c r="E2187" s="134" t="s">
        <v>330</v>
      </c>
      <c r="F2187" s="134" t="s">
        <v>310</v>
      </c>
      <c r="G2187" s="134" t="s">
        <v>321</v>
      </c>
      <c r="H2187" s="135">
        <v>11158.480000000001</v>
      </c>
      <c r="I2187" s="135">
        <v>11778.53</v>
      </c>
      <c r="J2187" s="135">
        <v>12995.06</v>
      </c>
      <c r="K2187" t="str">
        <f>VLOOKUP(C2187,ResCat!$A$2:$B$268,2,FALSE)</f>
        <v>HMOLG</v>
      </c>
    </row>
    <row r="2188" spans="3:11" x14ac:dyDescent="0.25">
      <c r="C2188" s="134" t="s">
        <v>104</v>
      </c>
      <c r="D2188" s="134" t="s">
        <v>1</v>
      </c>
      <c r="E2188" s="134" t="s">
        <v>332</v>
      </c>
      <c r="F2188" s="134" t="s">
        <v>310</v>
      </c>
      <c r="G2188" s="134" t="s">
        <v>323</v>
      </c>
      <c r="H2188" s="135">
        <v>32005.409999999996</v>
      </c>
      <c r="I2188" s="135">
        <v>32130.26</v>
      </c>
      <c r="J2188" s="135">
        <v>99256.97</v>
      </c>
      <c r="K2188" t="str">
        <f>VLOOKUP(C2188,ResCat!$A$2:$B$268,2,FALSE)</f>
        <v>HMOLG</v>
      </c>
    </row>
    <row r="2189" spans="3:11" x14ac:dyDescent="0.25">
      <c r="C2189" s="134" t="s">
        <v>104</v>
      </c>
      <c r="D2189" s="134" t="s">
        <v>1</v>
      </c>
      <c r="E2189" s="134" t="s">
        <v>335</v>
      </c>
      <c r="F2189" s="134" t="s">
        <v>310</v>
      </c>
      <c r="G2189" s="134" t="s">
        <v>325</v>
      </c>
      <c r="H2189" s="135">
        <v>11662.99</v>
      </c>
      <c r="I2189" s="135">
        <v>12378.49</v>
      </c>
      <c r="J2189" s="135">
        <v>18366.59</v>
      </c>
      <c r="K2189" t="str">
        <f>VLOOKUP(C2189,ResCat!$A$2:$B$268,2,FALSE)</f>
        <v>HMOLG</v>
      </c>
    </row>
    <row r="2190" spans="3:11" x14ac:dyDescent="0.25">
      <c r="C2190" s="134" t="s">
        <v>104</v>
      </c>
      <c r="D2190" s="134" t="s">
        <v>1</v>
      </c>
      <c r="E2190" s="134" t="s">
        <v>4</v>
      </c>
      <c r="F2190" s="134" t="s">
        <v>310</v>
      </c>
      <c r="G2190" s="134" t="s">
        <v>327</v>
      </c>
      <c r="H2190" s="135">
        <v>38819.889999999992</v>
      </c>
      <c r="I2190" s="135">
        <v>38501.32</v>
      </c>
      <c r="J2190" s="135">
        <v>6174.0599999999977</v>
      </c>
      <c r="K2190" t="str">
        <f>VLOOKUP(C2190,ResCat!$A$2:$B$268,2,FALSE)</f>
        <v>HMOLG</v>
      </c>
    </row>
    <row r="2191" spans="3:11" x14ac:dyDescent="0.25">
      <c r="C2191" s="134" t="s">
        <v>104</v>
      </c>
      <c r="D2191" s="134" t="s">
        <v>1</v>
      </c>
      <c r="E2191" s="134" t="s">
        <v>511</v>
      </c>
      <c r="F2191" s="134" t="s">
        <v>310</v>
      </c>
      <c r="G2191" s="134" t="s">
        <v>329</v>
      </c>
      <c r="H2191" s="135">
        <v>115744.41</v>
      </c>
      <c r="I2191" s="135">
        <v>116247.36</v>
      </c>
      <c r="J2191" s="135">
        <v>175031.17</v>
      </c>
      <c r="K2191" t="str">
        <f>VLOOKUP(C2191,ResCat!$A$2:$B$268,2,FALSE)</f>
        <v>HMOLG</v>
      </c>
    </row>
    <row r="2192" spans="3:11" x14ac:dyDescent="0.25">
      <c r="C2192" s="134" t="s">
        <v>104</v>
      </c>
      <c r="D2192" s="134" t="s">
        <v>1</v>
      </c>
      <c r="E2192" s="134" t="s">
        <v>969</v>
      </c>
      <c r="F2192" s="134" t="s">
        <v>310</v>
      </c>
      <c r="G2192" s="134" t="s">
        <v>331</v>
      </c>
      <c r="H2192" s="135">
        <v>128913.7</v>
      </c>
      <c r="I2192" s="135">
        <v>133479.97999999998</v>
      </c>
      <c r="J2192" s="135">
        <v>197130.37</v>
      </c>
      <c r="K2192" t="str">
        <f>VLOOKUP(C2192,ResCat!$A$2:$B$268,2,FALSE)</f>
        <v>HMOLG</v>
      </c>
    </row>
    <row r="2193" spans="3:11" x14ac:dyDescent="0.25">
      <c r="C2193" s="134" t="s">
        <v>104</v>
      </c>
      <c r="D2193" s="134" t="s">
        <v>1</v>
      </c>
      <c r="E2193" s="134" t="s">
        <v>961</v>
      </c>
      <c r="F2193" s="134" t="s">
        <v>310</v>
      </c>
      <c r="G2193" s="134" t="s">
        <v>334</v>
      </c>
      <c r="H2193" s="135">
        <v>169965.65000000005</v>
      </c>
      <c r="I2193" s="135">
        <v>174183.01000000004</v>
      </c>
      <c r="J2193" s="135">
        <v>479736.63999999996</v>
      </c>
      <c r="K2193" t="str">
        <f>VLOOKUP(C2193,ResCat!$A$2:$B$268,2,FALSE)</f>
        <v>HMOLG</v>
      </c>
    </row>
    <row r="2194" spans="3:11" x14ac:dyDescent="0.25">
      <c r="C2194" s="134" t="s">
        <v>104</v>
      </c>
      <c r="D2194" s="134" t="s">
        <v>1</v>
      </c>
      <c r="E2194" s="134" t="s">
        <v>970</v>
      </c>
      <c r="F2194" s="134" t="s">
        <v>310</v>
      </c>
      <c r="G2194" s="134" t="s">
        <v>333</v>
      </c>
      <c r="H2194" s="135">
        <v>1723287.8099999991</v>
      </c>
      <c r="I2194" s="135">
        <v>1796013.5199999993</v>
      </c>
      <c r="J2194" s="135">
        <v>3728484.9800000009</v>
      </c>
      <c r="K2194" t="str">
        <f>VLOOKUP(C2194,ResCat!$A$2:$B$268,2,FALSE)</f>
        <v>HMOLG</v>
      </c>
    </row>
    <row r="2195" spans="3:11" x14ac:dyDescent="0.25">
      <c r="C2195" s="134" t="s">
        <v>104</v>
      </c>
      <c r="D2195" s="134" t="s">
        <v>1</v>
      </c>
      <c r="E2195" s="134" t="s">
        <v>1023</v>
      </c>
      <c r="F2195" s="134" t="s">
        <v>310</v>
      </c>
      <c r="G2195" s="134" t="s">
        <v>308</v>
      </c>
      <c r="H2195" s="135">
        <v>1544366.8499999996</v>
      </c>
      <c r="I2195" s="135">
        <v>1620044.4599999986</v>
      </c>
      <c r="J2195" s="135">
        <v>3419665.4300000011</v>
      </c>
      <c r="K2195" t="str">
        <f>VLOOKUP(C2195,ResCat!$A$2:$B$268,2,FALSE)</f>
        <v>HMOLG</v>
      </c>
    </row>
    <row r="2196" spans="3:11" x14ac:dyDescent="0.25">
      <c r="C2196" s="134" t="s">
        <v>105</v>
      </c>
      <c r="D2196" s="134" t="s">
        <v>3</v>
      </c>
      <c r="E2196" s="134" t="s">
        <v>316</v>
      </c>
      <c r="F2196" s="134" t="s">
        <v>310</v>
      </c>
      <c r="G2196" s="134" t="s">
        <v>313</v>
      </c>
      <c r="H2196" s="135">
        <v>69.06</v>
      </c>
      <c r="I2196" s="135">
        <v>69.06</v>
      </c>
      <c r="J2196" s="135">
        <v>311</v>
      </c>
      <c r="K2196" t="str">
        <f>VLOOKUP(C2196,ResCat!$A$2:$B$268,2,FALSE)</f>
        <v>HMOLG</v>
      </c>
    </row>
    <row r="2197" spans="3:11" x14ac:dyDescent="0.25">
      <c r="C2197" s="134" t="s">
        <v>105</v>
      </c>
      <c r="D2197" s="134" t="s">
        <v>3</v>
      </c>
      <c r="E2197" s="134" t="s">
        <v>322</v>
      </c>
      <c r="F2197" s="134" t="s">
        <v>310</v>
      </c>
      <c r="G2197" s="134" t="s">
        <v>341</v>
      </c>
      <c r="H2197" s="135">
        <v>-827.64</v>
      </c>
      <c r="I2197" s="135">
        <v>-894.82999999999993</v>
      </c>
      <c r="J2197" s="135">
        <v>-680.8</v>
      </c>
      <c r="K2197" t="str">
        <f>VLOOKUP(C2197,ResCat!$A$2:$B$268,2,FALSE)</f>
        <v>HMOLG</v>
      </c>
    </row>
    <row r="2198" spans="3:11" x14ac:dyDescent="0.25">
      <c r="C2198" s="134" t="s">
        <v>105</v>
      </c>
      <c r="D2198" s="134" t="s">
        <v>3</v>
      </c>
      <c r="E2198" s="134" t="s">
        <v>324</v>
      </c>
      <c r="F2198" s="134" t="s">
        <v>310</v>
      </c>
      <c r="G2198" s="134" t="s">
        <v>340</v>
      </c>
      <c r="H2198" s="135">
        <v>518.9</v>
      </c>
      <c r="I2198" s="135">
        <v>518.9</v>
      </c>
      <c r="J2198" s="135">
        <v>780</v>
      </c>
      <c r="K2198" t="str">
        <f>VLOOKUP(C2198,ResCat!$A$2:$B$268,2,FALSE)</f>
        <v>HMOLG</v>
      </c>
    </row>
    <row r="2199" spans="3:11" x14ac:dyDescent="0.25">
      <c r="C2199" s="134" t="s">
        <v>105</v>
      </c>
      <c r="D2199" s="134" t="s">
        <v>3</v>
      </c>
      <c r="E2199" s="134" t="s">
        <v>326</v>
      </c>
      <c r="F2199" s="134" t="s">
        <v>310</v>
      </c>
      <c r="G2199" s="134" t="s">
        <v>317</v>
      </c>
      <c r="H2199" s="135">
        <v>-601.4</v>
      </c>
      <c r="I2199" s="135">
        <v>-726.4</v>
      </c>
      <c r="J2199" s="135">
        <v>-730</v>
      </c>
      <c r="K2199" t="str">
        <f>VLOOKUP(C2199,ResCat!$A$2:$B$268,2,FALSE)</f>
        <v>HMOLG</v>
      </c>
    </row>
    <row r="2200" spans="3:11" x14ac:dyDescent="0.25">
      <c r="C2200" s="134" t="s">
        <v>105</v>
      </c>
      <c r="D2200" s="134" t="s">
        <v>3</v>
      </c>
      <c r="E2200" s="134" t="s">
        <v>328</v>
      </c>
      <c r="F2200" s="134" t="s">
        <v>310</v>
      </c>
      <c r="G2200" s="134" t="s">
        <v>319</v>
      </c>
      <c r="H2200" s="135">
        <v>-350</v>
      </c>
      <c r="I2200" s="135">
        <v>-475</v>
      </c>
      <c r="J2200" s="135">
        <v>-475</v>
      </c>
      <c r="K2200" t="str">
        <f>VLOOKUP(C2200,ResCat!$A$2:$B$268,2,FALSE)</f>
        <v>HMOLG</v>
      </c>
    </row>
    <row r="2201" spans="3:11" x14ac:dyDescent="0.25">
      <c r="C2201" s="134" t="s">
        <v>105</v>
      </c>
      <c r="D2201" s="134" t="s">
        <v>3</v>
      </c>
      <c r="E2201" s="134" t="s">
        <v>330</v>
      </c>
      <c r="F2201" s="134" t="s">
        <v>310</v>
      </c>
      <c r="G2201" s="134" t="s">
        <v>321</v>
      </c>
      <c r="H2201" s="135">
        <v>-785.75</v>
      </c>
      <c r="I2201" s="135">
        <v>-910.75</v>
      </c>
      <c r="J2201" s="135">
        <v>-750</v>
      </c>
      <c r="K2201" t="str">
        <f>VLOOKUP(C2201,ResCat!$A$2:$B$268,2,FALSE)</f>
        <v>HMOLG</v>
      </c>
    </row>
    <row r="2202" spans="3:11" x14ac:dyDescent="0.25">
      <c r="C2202" s="134" t="s">
        <v>105</v>
      </c>
      <c r="D2202" s="134" t="s">
        <v>3</v>
      </c>
      <c r="E2202" s="134" t="s">
        <v>332</v>
      </c>
      <c r="F2202" s="134" t="s">
        <v>310</v>
      </c>
      <c r="G2202" s="134" t="s">
        <v>323</v>
      </c>
      <c r="H2202" s="135">
        <v>391.56</v>
      </c>
      <c r="I2202" s="135">
        <v>391.56</v>
      </c>
      <c r="J2202" s="135">
        <v>498</v>
      </c>
      <c r="K2202" t="str">
        <f>VLOOKUP(C2202,ResCat!$A$2:$B$268,2,FALSE)</f>
        <v>HMOLG</v>
      </c>
    </row>
    <row r="2203" spans="3:11" x14ac:dyDescent="0.25">
      <c r="C2203" s="134" t="s">
        <v>105</v>
      </c>
      <c r="D2203" s="134" t="s">
        <v>3</v>
      </c>
      <c r="E2203" s="134" t="s">
        <v>335</v>
      </c>
      <c r="F2203" s="134" t="s">
        <v>310</v>
      </c>
      <c r="G2203" s="134" t="s">
        <v>325</v>
      </c>
      <c r="H2203" s="135">
        <v>787.49</v>
      </c>
      <c r="I2203" s="135">
        <v>787.49</v>
      </c>
      <c r="J2203" s="135">
        <v>873</v>
      </c>
      <c r="K2203" t="str">
        <f>VLOOKUP(C2203,ResCat!$A$2:$B$268,2,FALSE)</f>
        <v>HMOLG</v>
      </c>
    </row>
    <row r="2204" spans="3:11" x14ac:dyDescent="0.25">
      <c r="C2204" s="134" t="s">
        <v>105</v>
      </c>
      <c r="D2204" s="134" t="s">
        <v>3</v>
      </c>
      <c r="E2204" s="134" t="s">
        <v>4</v>
      </c>
      <c r="F2204" s="134" t="s">
        <v>310</v>
      </c>
      <c r="G2204" s="134" t="s">
        <v>327</v>
      </c>
      <c r="H2204" s="135">
        <v>102.24000000000001</v>
      </c>
      <c r="I2204" s="135">
        <v>102.24000000000001</v>
      </c>
      <c r="J2204" s="135">
        <v>346</v>
      </c>
      <c r="K2204" t="str">
        <f>VLOOKUP(C2204,ResCat!$A$2:$B$268,2,FALSE)</f>
        <v>HMOLG</v>
      </c>
    </row>
    <row r="2205" spans="3:11" x14ac:dyDescent="0.25">
      <c r="C2205" s="134" t="s">
        <v>105</v>
      </c>
      <c r="D2205" s="134" t="s">
        <v>3</v>
      </c>
      <c r="E2205" s="134" t="s">
        <v>969</v>
      </c>
      <c r="F2205" s="134" t="s">
        <v>310</v>
      </c>
      <c r="G2205" s="134" t="s">
        <v>331</v>
      </c>
      <c r="H2205" s="135">
        <v>57.8</v>
      </c>
      <c r="I2205" s="135">
        <v>115.61</v>
      </c>
      <c r="J2205" s="135">
        <v>367.8</v>
      </c>
      <c r="K2205" t="str">
        <f>VLOOKUP(C2205,ResCat!$A$2:$B$268,2,FALSE)</f>
        <v>HMOLG</v>
      </c>
    </row>
    <row r="2206" spans="3:11" x14ac:dyDescent="0.25">
      <c r="C2206" s="134" t="s">
        <v>105</v>
      </c>
      <c r="D2206" s="134" t="s">
        <v>2</v>
      </c>
      <c r="E2206" s="134" t="s">
        <v>316</v>
      </c>
      <c r="F2206" s="134" t="s">
        <v>310</v>
      </c>
      <c r="G2206" s="134" t="s">
        <v>313</v>
      </c>
      <c r="H2206" s="135">
        <v>184.8</v>
      </c>
      <c r="I2206" s="135">
        <v>184.8</v>
      </c>
      <c r="J2206" s="135">
        <v>279</v>
      </c>
      <c r="K2206" t="str">
        <f>VLOOKUP(C2206,ResCat!$A$2:$B$268,2,FALSE)</f>
        <v>HMOLG</v>
      </c>
    </row>
    <row r="2207" spans="3:11" x14ac:dyDescent="0.25">
      <c r="C2207" s="134" t="s">
        <v>105</v>
      </c>
      <c r="D2207" s="134" t="s">
        <v>2</v>
      </c>
      <c r="E2207" s="134" t="s">
        <v>318</v>
      </c>
      <c r="F2207" s="134" t="s">
        <v>310</v>
      </c>
      <c r="G2207" s="134" t="s">
        <v>358</v>
      </c>
      <c r="H2207" s="135">
        <v>-104.23</v>
      </c>
      <c r="I2207" s="135">
        <v>-104.23</v>
      </c>
      <c r="J2207" s="135">
        <v>-200</v>
      </c>
      <c r="K2207" t="str">
        <f>VLOOKUP(C2207,ResCat!$A$2:$B$268,2,FALSE)</f>
        <v>HMOLG</v>
      </c>
    </row>
    <row r="2208" spans="3:11" x14ac:dyDescent="0.25">
      <c r="C2208" s="134" t="s">
        <v>105</v>
      </c>
      <c r="D2208" s="134" t="s">
        <v>2</v>
      </c>
      <c r="E2208" s="134" t="s">
        <v>322</v>
      </c>
      <c r="F2208" s="134" t="s">
        <v>310</v>
      </c>
      <c r="G2208" s="134" t="s">
        <v>341</v>
      </c>
      <c r="H2208" s="135">
        <v>104.74999999999994</v>
      </c>
      <c r="I2208" s="135">
        <v>134.74999999999994</v>
      </c>
      <c r="J2208" s="135">
        <v>-9</v>
      </c>
      <c r="K2208" t="str">
        <f>VLOOKUP(C2208,ResCat!$A$2:$B$268,2,FALSE)</f>
        <v>HMOLG</v>
      </c>
    </row>
    <row r="2209" spans="3:11" x14ac:dyDescent="0.25">
      <c r="C2209" s="134" t="s">
        <v>105</v>
      </c>
      <c r="D2209" s="134" t="s">
        <v>2</v>
      </c>
      <c r="E2209" s="134" t="s">
        <v>324</v>
      </c>
      <c r="F2209" s="134" t="s">
        <v>310</v>
      </c>
      <c r="G2209" s="134" t="s">
        <v>340</v>
      </c>
      <c r="H2209" s="135">
        <v>90.97</v>
      </c>
      <c r="I2209" s="135">
        <v>105.97</v>
      </c>
      <c r="J2209" s="135">
        <v>133</v>
      </c>
      <c r="K2209" t="str">
        <f>VLOOKUP(C2209,ResCat!$A$2:$B$268,2,FALSE)</f>
        <v>HMOLG</v>
      </c>
    </row>
    <row r="2210" spans="3:11" x14ac:dyDescent="0.25">
      <c r="C2210" s="134" t="s">
        <v>105</v>
      </c>
      <c r="D2210" s="134" t="s">
        <v>2</v>
      </c>
      <c r="E2210" s="134" t="s">
        <v>326</v>
      </c>
      <c r="F2210" s="134" t="s">
        <v>310</v>
      </c>
      <c r="G2210" s="134" t="s">
        <v>317</v>
      </c>
      <c r="H2210" s="135">
        <v>-892.8</v>
      </c>
      <c r="I2210" s="135">
        <v>-862.15</v>
      </c>
      <c r="J2210" s="135">
        <v>-1881.74</v>
      </c>
      <c r="K2210" t="str">
        <f>VLOOKUP(C2210,ResCat!$A$2:$B$268,2,FALSE)</f>
        <v>HMOLG</v>
      </c>
    </row>
    <row r="2211" spans="3:11" x14ac:dyDescent="0.25">
      <c r="C2211" s="134" t="s">
        <v>105</v>
      </c>
      <c r="D2211" s="134" t="s">
        <v>2</v>
      </c>
      <c r="E2211" s="134" t="s">
        <v>328</v>
      </c>
      <c r="F2211" s="134" t="s">
        <v>310</v>
      </c>
      <c r="G2211" s="134" t="s">
        <v>319</v>
      </c>
      <c r="H2211" s="135">
        <v>143.6</v>
      </c>
      <c r="I2211" s="135">
        <v>153.6</v>
      </c>
      <c r="J2211" s="135">
        <v>169.98000000000002</v>
      </c>
      <c r="K2211" t="str">
        <f>VLOOKUP(C2211,ResCat!$A$2:$B$268,2,FALSE)</f>
        <v>HMOLG</v>
      </c>
    </row>
    <row r="2212" spans="3:11" x14ac:dyDescent="0.25">
      <c r="C2212" s="134" t="s">
        <v>105</v>
      </c>
      <c r="D2212" s="134" t="s">
        <v>2</v>
      </c>
      <c r="E2212" s="134" t="s">
        <v>332</v>
      </c>
      <c r="F2212" s="134" t="s">
        <v>310</v>
      </c>
      <c r="G2212" s="134" t="s">
        <v>323</v>
      </c>
      <c r="H2212" s="135">
        <v>28.97</v>
      </c>
      <c r="I2212" s="135">
        <v>28.97</v>
      </c>
      <c r="J2212" s="135">
        <v>42</v>
      </c>
      <c r="K2212" t="str">
        <f>VLOOKUP(C2212,ResCat!$A$2:$B$268,2,FALSE)</f>
        <v>HMOLG</v>
      </c>
    </row>
    <row r="2213" spans="3:11" x14ac:dyDescent="0.25">
      <c r="C2213" s="134" t="s">
        <v>105</v>
      </c>
      <c r="D2213" s="134" t="s">
        <v>2</v>
      </c>
      <c r="E2213" s="134" t="s">
        <v>4</v>
      </c>
      <c r="F2213" s="134" t="s">
        <v>310</v>
      </c>
      <c r="G2213" s="134" t="s">
        <v>327</v>
      </c>
      <c r="H2213" s="135">
        <v>86.96</v>
      </c>
      <c r="I2213" s="135">
        <v>86.96</v>
      </c>
      <c r="J2213" s="135">
        <v>133</v>
      </c>
      <c r="K2213" t="str">
        <f>VLOOKUP(C2213,ResCat!$A$2:$B$268,2,FALSE)</f>
        <v>HMOLG</v>
      </c>
    </row>
    <row r="2214" spans="3:11" x14ac:dyDescent="0.25">
      <c r="C2214" s="134" t="s">
        <v>105</v>
      </c>
      <c r="D2214" s="134" t="s">
        <v>2</v>
      </c>
      <c r="E2214" s="134" t="s">
        <v>511</v>
      </c>
      <c r="F2214" s="134" t="s">
        <v>310</v>
      </c>
      <c r="G2214" s="134" t="s">
        <v>329</v>
      </c>
      <c r="H2214" s="135">
        <v>2417.2399999999998</v>
      </c>
      <c r="I2214" s="135">
        <v>2417.2399999999998</v>
      </c>
      <c r="J2214" s="135">
        <v>2536.1999999999998</v>
      </c>
      <c r="K2214" t="str">
        <f>VLOOKUP(C2214,ResCat!$A$2:$B$268,2,FALSE)</f>
        <v>HMOLG</v>
      </c>
    </row>
    <row r="2215" spans="3:11" x14ac:dyDescent="0.25">
      <c r="C2215" s="134" t="s">
        <v>105</v>
      </c>
      <c r="D2215" s="134" t="s">
        <v>2</v>
      </c>
      <c r="E2215" s="134" t="s">
        <v>969</v>
      </c>
      <c r="F2215" s="134" t="s">
        <v>310</v>
      </c>
      <c r="G2215" s="134" t="s">
        <v>331</v>
      </c>
      <c r="H2215" s="135">
        <v>28.97</v>
      </c>
      <c r="I2215" s="135">
        <v>28.97</v>
      </c>
      <c r="J2215" s="135">
        <v>42</v>
      </c>
      <c r="K2215" t="str">
        <f>VLOOKUP(C2215,ResCat!$A$2:$B$268,2,FALSE)</f>
        <v>HMOLG</v>
      </c>
    </row>
    <row r="2216" spans="3:11" x14ac:dyDescent="0.25">
      <c r="C2216" s="134" t="s">
        <v>105</v>
      </c>
      <c r="D2216" s="134" t="s">
        <v>343</v>
      </c>
      <c r="E2216" s="134" t="s">
        <v>1023</v>
      </c>
      <c r="F2216" s="134" t="s">
        <v>1053</v>
      </c>
      <c r="G2216" s="134" t="s">
        <v>308</v>
      </c>
      <c r="H2216" s="135">
        <v>0</v>
      </c>
      <c r="I2216" s="135">
        <v>0</v>
      </c>
      <c r="J2216" s="135">
        <v>0</v>
      </c>
      <c r="K2216" t="str">
        <f>VLOOKUP(C2216,ResCat!$A$2:$B$268,2,FALSE)</f>
        <v>HMOLG</v>
      </c>
    </row>
    <row r="2217" spans="3:11" x14ac:dyDescent="0.25">
      <c r="C2217" s="134" t="s">
        <v>105</v>
      </c>
      <c r="D2217" s="134" t="s">
        <v>1</v>
      </c>
      <c r="E2217" s="134" t="s">
        <v>335</v>
      </c>
      <c r="F2217" s="134" t="s">
        <v>310</v>
      </c>
      <c r="G2217" s="134" t="s">
        <v>325</v>
      </c>
      <c r="H2217" s="135">
        <v>121.12</v>
      </c>
      <c r="I2217" s="135">
        <v>1211.1400000000001</v>
      </c>
      <c r="J2217" s="135">
        <v>2562.0100000000002</v>
      </c>
      <c r="K2217" t="str">
        <f>VLOOKUP(C2217,ResCat!$A$2:$B$268,2,FALSE)</f>
        <v>HMOLG</v>
      </c>
    </row>
    <row r="2218" spans="3:11" x14ac:dyDescent="0.25">
      <c r="C2218" s="134" t="s">
        <v>105</v>
      </c>
      <c r="D2218" s="134" t="s">
        <v>1</v>
      </c>
      <c r="E2218" s="134" t="s">
        <v>511</v>
      </c>
      <c r="F2218" s="134" t="s">
        <v>310</v>
      </c>
      <c r="G2218" s="134" t="s">
        <v>329</v>
      </c>
      <c r="H2218" s="135">
        <v>0</v>
      </c>
      <c r="I2218" s="135">
        <v>0</v>
      </c>
      <c r="J2218" s="135">
        <v>271.01</v>
      </c>
      <c r="K2218" t="str">
        <f>VLOOKUP(C2218,ResCat!$A$2:$B$268,2,FALSE)</f>
        <v>HMOLG</v>
      </c>
    </row>
    <row r="2219" spans="3:11" x14ac:dyDescent="0.25">
      <c r="C2219" s="134" t="s">
        <v>105</v>
      </c>
      <c r="D2219" s="134" t="s">
        <v>1</v>
      </c>
      <c r="E2219" s="134" t="s">
        <v>969</v>
      </c>
      <c r="F2219" s="134" t="s">
        <v>310</v>
      </c>
      <c r="G2219" s="134" t="s">
        <v>331</v>
      </c>
      <c r="H2219" s="135">
        <v>353.6</v>
      </c>
      <c r="I2219" s="135">
        <v>353.6</v>
      </c>
      <c r="J2219" s="135">
        <v>544</v>
      </c>
      <c r="K2219" t="str">
        <f>VLOOKUP(C2219,ResCat!$A$2:$B$268,2,FALSE)</f>
        <v>HMOLG</v>
      </c>
    </row>
    <row r="2220" spans="3:11" x14ac:dyDescent="0.25">
      <c r="C2220" s="134" t="s">
        <v>107</v>
      </c>
      <c r="D2220" s="134" t="s">
        <v>3</v>
      </c>
      <c r="E2220" s="134" t="s">
        <v>1026</v>
      </c>
      <c r="F2220" s="134" t="s">
        <v>310</v>
      </c>
      <c r="G2220" s="134" t="s">
        <v>311</v>
      </c>
      <c r="H2220" s="135">
        <v>0</v>
      </c>
      <c r="I2220" s="135">
        <v>38.229999999999997</v>
      </c>
      <c r="J2220" s="135">
        <v>83.6</v>
      </c>
      <c r="K2220" t="str">
        <f>VLOOKUP(C2220,ResCat!$A$2:$B$268,2,FALSE)</f>
        <v>HMOLG</v>
      </c>
    </row>
    <row r="2221" spans="3:11" x14ac:dyDescent="0.25">
      <c r="C2221" s="134" t="s">
        <v>107</v>
      </c>
      <c r="D2221" s="134" t="s">
        <v>3</v>
      </c>
      <c r="E2221" s="134" t="s">
        <v>316</v>
      </c>
      <c r="F2221" s="134" t="s">
        <v>310</v>
      </c>
      <c r="G2221" s="134" t="s">
        <v>313</v>
      </c>
      <c r="H2221" s="135">
        <v>-261.52999999999997</v>
      </c>
      <c r="I2221" s="135">
        <v>-290.58999999999997</v>
      </c>
      <c r="J2221" s="135">
        <v>-1143</v>
      </c>
      <c r="K2221" t="str">
        <f>VLOOKUP(C2221,ResCat!$A$2:$B$268,2,FALSE)</f>
        <v>HMOLG</v>
      </c>
    </row>
    <row r="2222" spans="3:11" x14ac:dyDescent="0.25">
      <c r="C2222" s="134" t="s">
        <v>107</v>
      </c>
      <c r="D2222" s="134" t="s">
        <v>3</v>
      </c>
      <c r="E2222" s="134" t="s">
        <v>320</v>
      </c>
      <c r="F2222" s="134" t="s">
        <v>310</v>
      </c>
      <c r="G2222" s="134" t="s">
        <v>315</v>
      </c>
      <c r="H2222" s="135">
        <v>32.01</v>
      </c>
      <c r="I2222" s="135">
        <v>35.57</v>
      </c>
      <c r="J2222" s="135">
        <v>104</v>
      </c>
      <c r="K2222" t="str">
        <f>VLOOKUP(C2222,ResCat!$A$2:$B$268,2,FALSE)</f>
        <v>HMOLG</v>
      </c>
    </row>
    <row r="2223" spans="3:11" x14ac:dyDescent="0.25">
      <c r="C2223" s="134" t="s">
        <v>107</v>
      </c>
      <c r="D2223" s="134" t="s">
        <v>3</v>
      </c>
      <c r="E2223" s="134" t="s">
        <v>322</v>
      </c>
      <c r="F2223" s="134" t="s">
        <v>310</v>
      </c>
      <c r="G2223" s="134" t="s">
        <v>341</v>
      </c>
      <c r="H2223" s="135">
        <v>-125</v>
      </c>
      <c r="I2223" s="135">
        <v>-250</v>
      </c>
      <c r="J2223" s="135">
        <v>-250</v>
      </c>
      <c r="K2223" t="str">
        <f>VLOOKUP(C2223,ResCat!$A$2:$B$268,2,FALSE)</f>
        <v>HMOLG</v>
      </c>
    </row>
    <row r="2224" spans="3:11" x14ac:dyDescent="0.25">
      <c r="C2224" s="134" t="s">
        <v>107</v>
      </c>
      <c r="D2224" s="134" t="s">
        <v>3</v>
      </c>
      <c r="E2224" s="134" t="s">
        <v>332</v>
      </c>
      <c r="F2224" s="134" t="s">
        <v>310</v>
      </c>
      <c r="G2224" s="134" t="s">
        <v>323</v>
      </c>
      <c r="H2224" s="135">
        <v>102.33</v>
      </c>
      <c r="I2224" s="135">
        <v>112.74</v>
      </c>
      <c r="J2224" s="135">
        <v>170</v>
      </c>
      <c r="K2224" t="str">
        <f>VLOOKUP(C2224,ResCat!$A$2:$B$268,2,FALSE)</f>
        <v>HMOLG</v>
      </c>
    </row>
    <row r="2225" spans="3:11" x14ac:dyDescent="0.25">
      <c r="C2225" s="134" t="s">
        <v>107</v>
      </c>
      <c r="D2225" s="134" t="s">
        <v>3</v>
      </c>
      <c r="E2225" s="134" t="s">
        <v>335</v>
      </c>
      <c r="F2225" s="134" t="s">
        <v>310</v>
      </c>
      <c r="G2225" s="134" t="s">
        <v>325</v>
      </c>
      <c r="H2225" s="135">
        <v>0</v>
      </c>
      <c r="I2225" s="135">
        <v>7.15</v>
      </c>
      <c r="J2225" s="135">
        <v>52.5</v>
      </c>
      <c r="K2225" t="str">
        <f>VLOOKUP(C2225,ResCat!$A$2:$B$268,2,FALSE)</f>
        <v>HMOLG</v>
      </c>
    </row>
    <row r="2226" spans="3:11" x14ac:dyDescent="0.25">
      <c r="C2226" s="134" t="s">
        <v>107</v>
      </c>
      <c r="D2226" s="134" t="s">
        <v>3</v>
      </c>
      <c r="E2226" s="134" t="s">
        <v>511</v>
      </c>
      <c r="F2226" s="134" t="s">
        <v>310</v>
      </c>
      <c r="G2226" s="134" t="s">
        <v>329</v>
      </c>
      <c r="H2226" s="135">
        <v>135.65</v>
      </c>
      <c r="I2226" s="135">
        <v>146.41</v>
      </c>
      <c r="J2226" s="135">
        <v>983</v>
      </c>
      <c r="K2226" t="str">
        <f>VLOOKUP(C2226,ResCat!$A$2:$B$268,2,FALSE)</f>
        <v>HMOLG</v>
      </c>
    </row>
    <row r="2227" spans="3:11" x14ac:dyDescent="0.25">
      <c r="C2227" s="134" t="s">
        <v>107</v>
      </c>
      <c r="D2227" s="134" t="s">
        <v>3</v>
      </c>
      <c r="E2227" s="134" t="s">
        <v>969</v>
      </c>
      <c r="F2227" s="134" t="s">
        <v>310</v>
      </c>
      <c r="G2227" s="134" t="s">
        <v>331</v>
      </c>
      <c r="H2227" s="135">
        <v>245.1</v>
      </c>
      <c r="I2227" s="135">
        <v>443.79</v>
      </c>
      <c r="J2227" s="135">
        <v>938.42000000000007</v>
      </c>
      <c r="K2227" t="str">
        <f>VLOOKUP(C2227,ResCat!$A$2:$B$268,2,FALSE)</f>
        <v>HMOLG</v>
      </c>
    </row>
    <row r="2228" spans="3:11" x14ac:dyDescent="0.25">
      <c r="C2228" s="134" t="s">
        <v>107</v>
      </c>
      <c r="D2228" s="134" t="s">
        <v>3</v>
      </c>
      <c r="E2228" s="134" t="s">
        <v>961</v>
      </c>
      <c r="F2228" s="134" t="s">
        <v>310</v>
      </c>
      <c r="G2228" s="134" t="s">
        <v>334</v>
      </c>
      <c r="H2228" s="135">
        <v>322.54000000000002</v>
      </c>
      <c r="I2228" s="135">
        <v>339.46</v>
      </c>
      <c r="J2228" s="135">
        <v>934.03</v>
      </c>
      <c r="K2228" t="str">
        <f>VLOOKUP(C2228,ResCat!$A$2:$B$268,2,FALSE)</f>
        <v>HMOLG</v>
      </c>
    </row>
    <row r="2229" spans="3:11" x14ac:dyDescent="0.25">
      <c r="C2229" s="134" t="s">
        <v>107</v>
      </c>
      <c r="D2229" s="134" t="s">
        <v>3</v>
      </c>
      <c r="E2229" s="134" t="s">
        <v>970</v>
      </c>
      <c r="F2229" s="134" t="s">
        <v>310</v>
      </c>
      <c r="G2229" s="134" t="s">
        <v>333</v>
      </c>
      <c r="H2229" s="135">
        <v>754.7600000000001</v>
      </c>
      <c r="I2229" s="135">
        <v>799.55</v>
      </c>
      <c r="J2229" s="135">
        <v>2184.59</v>
      </c>
      <c r="K2229" t="str">
        <f>VLOOKUP(C2229,ResCat!$A$2:$B$268,2,FALSE)</f>
        <v>HMOLG</v>
      </c>
    </row>
    <row r="2230" spans="3:11" x14ac:dyDescent="0.25">
      <c r="C2230" s="134" t="s">
        <v>107</v>
      </c>
      <c r="D2230" s="134" t="s">
        <v>3</v>
      </c>
      <c r="E2230" s="134" t="s">
        <v>1023</v>
      </c>
      <c r="F2230" s="134" t="s">
        <v>310</v>
      </c>
      <c r="G2230" s="134" t="s">
        <v>308</v>
      </c>
      <c r="H2230" s="135">
        <v>251.59</v>
      </c>
      <c r="I2230" s="135">
        <v>547.68000000000006</v>
      </c>
      <c r="J2230" s="135">
        <v>961.5</v>
      </c>
      <c r="K2230" t="str">
        <f>VLOOKUP(C2230,ResCat!$A$2:$B$268,2,FALSE)</f>
        <v>HMOLG</v>
      </c>
    </row>
    <row r="2231" spans="3:11" x14ac:dyDescent="0.25">
      <c r="C2231" s="134" t="s">
        <v>107</v>
      </c>
      <c r="D2231" s="134" t="s">
        <v>0</v>
      </c>
      <c r="E2231" s="134" t="s">
        <v>316</v>
      </c>
      <c r="F2231" s="134" t="s">
        <v>310</v>
      </c>
      <c r="G2231" s="134" t="s">
        <v>313</v>
      </c>
      <c r="H2231" s="135">
        <v>-61396</v>
      </c>
      <c r="I2231" s="135">
        <v>-61596</v>
      </c>
      <c r="J2231" s="135">
        <v>-160743.5</v>
      </c>
      <c r="K2231" t="str">
        <f>VLOOKUP(C2231,ResCat!$A$2:$B$268,2,FALSE)</f>
        <v>HMOLG</v>
      </c>
    </row>
    <row r="2232" spans="3:11" x14ac:dyDescent="0.25">
      <c r="C2232" s="134" t="s">
        <v>107</v>
      </c>
      <c r="D2232" s="134" t="s">
        <v>0</v>
      </c>
      <c r="E2232" s="134" t="s">
        <v>318</v>
      </c>
      <c r="F2232" s="134" t="s">
        <v>310</v>
      </c>
      <c r="G2232" s="134" t="s">
        <v>358</v>
      </c>
      <c r="H2232" s="135">
        <v>-40940.85</v>
      </c>
      <c r="I2232" s="135">
        <v>-41064</v>
      </c>
      <c r="J2232" s="135">
        <v>-95103.12</v>
      </c>
      <c r="K2232" t="str">
        <f>VLOOKUP(C2232,ResCat!$A$2:$B$268,2,FALSE)</f>
        <v>HMOLG</v>
      </c>
    </row>
    <row r="2233" spans="3:11" x14ac:dyDescent="0.25">
      <c r="C2233" s="134" t="s">
        <v>107</v>
      </c>
      <c r="D2233" s="134" t="s">
        <v>0</v>
      </c>
      <c r="E2233" s="134" t="s">
        <v>332</v>
      </c>
      <c r="F2233" s="134" t="s">
        <v>310</v>
      </c>
      <c r="G2233" s="134" t="s">
        <v>323</v>
      </c>
      <c r="H2233" s="135">
        <v>21007.94</v>
      </c>
      <c r="I2233" s="135">
        <v>21207.94</v>
      </c>
      <c r="J2233" s="135">
        <v>24777</v>
      </c>
      <c r="K2233" t="str">
        <f>VLOOKUP(C2233,ResCat!$A$2:$B$268,2,FALSE)</f>
        <v>HMOLG</v>
      </c>
    </row>
    <row r="2234" spans="3:11" x14ac:dyDescent="0.25">
      <c r="C2234" s="134" t="s">
        <v>107</v>
      </c>
      <c r="D2234" s="134" t="s">
        <v>2</v>
      </c>
      <c r="E2234" s="134" t="s">
        <v>1026</v>
      </c>
      <c r="F2234" s="134" t="s">
        <v>310</v>
      </c>
      <c r="G2234" s="134" t="s">
        <v>311</v>
      </c>
      <c r="H2234" s="135">
        <v>0</v>
      </c>
      <c r="I2234" s="135">
        <v>2.15</v>
      </c>
      <c r="J2234" s="135">
        <v>10</v>
      </c>
      <c r="K2234" t="str">
        <f>VLOOKUP(C2234,ResCat!$A$2:$B$268,2,FALSE)</f>
        <v>HMOLG</v>
      </c>
    </row>
    <row r="2235" spans="3:11" x14ac:dyDescent="0.25">
      <c r="C2235" s="134" t="s">
        <v>107</v>
      </c>
      <c r="D2235" s="134" t="s">
        <v>2</v>
      </c>
      <c r="E2235" s="134" t="s">
        <v>357</v>
      </c>
      <c r="F2235" s="134" t="s">
        <v>310</v>
      </c>
      <c r="G2235" s="134" t="s">
        <v>338</v>
      </c>
      <c r="H2235" s="135">
        <v>-235.22</v>
      </c>
      <c r="I2235" s="135">
        <v>-294.49</v>
      </c>
      <c r="J2235" s="135">
        <v>-545.15</v>
      </c>
      <c r="K2235" t="str">
        <f>VLOOKUP(C2235,ResCat!$A$2:$B$268,2,FALSE)</f>
        <v>HMOLG</v>
      </c>
    </row>
    <row r="2236" spans="3:11" x14ac:dyDescent="0.25">
      <c r="C2236" s="134" t="s">
        <v>107</v>
      </c>
      <c r="D2236" s="134" t="s">
        <v>2</v>
      </c>
      <c r="E2236" s="134" t="s">
        <v>342</v>
      </c>
      <c r="F2236" s="134" t="s">
        <v>310</v>
      </c>
      <c r="G2236" s="134" t="s">
        <v>348</v>
      </c>
      <c r="H2236" s="135">
        <v>-127.03</v>
      </c>
      <c r="I2236" s="135">
        <v>-158.79</v>
      </c>
      <c r="J2236" s="135">
        <v>-256</v>
      </c>
      <c r="K2236" t="str">
        <f>VLOOKUP(C2236,ResCat!$A$2:$B$268,2,FALSE)</f>
        <v>HMOLG</v>
      </c>
    </row>
    <row r="2237" spans="3:11" x14ac:dyDescent="0.25">
      <c r="C2237" s="134" t="s">
        <v>107</v>
      </c>
      <c r="D2237" s="134" t="s">
        <v>2</v>
      </c>
      <c r="E2237" s="134" t="s">
        <v>316</v>
      </c>
      <c r="F2237" s="134" t="s">
        <v>310</v>
      </c>
      <c r="G2237" s="134" t="s">
        <v>313</v>
      </c>
      <c r="H2237" s="135">
        <v>-159.5</v>
      </c>
      <c r="I2237" s="135">
        <v>-68.310000000000031</v>
      </c>
      <c r="J2237" s="135">
        <v>-76</v>
      </c>
      <c r="K2237" t="str">
        <f>VLOOKUP(C2237,ResCat!$A$2:$B$268,2,FALSE)</f>
        <v>HMOLG</v>
      </c>
    </row>
    <row r="2238" spans="3:11" x14ac:dyDescent="0.25">
      <c r="C2238" s="134" t="s">
        <v>107</v>
      </c>
      <c r="D2238" s="134" t="s">
        <v>2</v>
      </c>
      <c r="E2238" s="134" t="s">
        <v>320</v>
      </c>
      <c r="F2238" s="134" t="s">
        <v>310</v>
      </c>
      <c r="G2238" s="134" t="s">
        <v>315</v>
      </c>
      <c r="H2238" s="135">
        <v>0</v>
      </c>
      <c r="I2238" s="135">
        <v>0</v>
      </c>
      <c r="J2238" s="135">
        <v>0</v>
      </c>
      <c r="K2238" t="str">
        <f>VLOOKUP(C2238,ResCat!$A$2:$B$268,2,FALSE)</f>
        <v>HMOLG</v>
      </c>
    </row>
    <row r="2239" spans="3:11" x14ac:dyDescent="0.25">
      <c r="C2239" s="134" t="s">
        <v>107</v>
      </c>
      <c r="D2239" s="134" t="s">
        <v>2</v>
      </c>
      <c r="E2239" s="134" t="s">
        <v>322</v>
      </c>
      <c r="F2239" s="134" t="s">
        <v>310</v>
      </c>
      <c r="G2239" s="134" t="s">
        <v>341</v>
      </c>
      <c r="H2239" s="135">
        <v>134.42000000000002</v>
      </c>
      <c r="I2239" s="135">
        <v>149.35</v>
      </c>
      <c r="J2239" s="135">
        <v>440</v>
      </c>
      <c r="K2239" t="str">
        <f>VLOOKUP(C2239,ResCat!$A$2:$B$268,2,FALSE)</f>
        <v>HMOLG</v>
      </c>
    </row>
    <row r="2240" spans="3:11" x14ac:dyDescent="0.25">
      <c r="C2240" s="134" t="s">
        <v>107</v>
      </c>
      <c r="D2240" s="134" t="s">
        <v>2</v>
      </c>
      <c r="E2240" s="134" t="s">
        <v>324</v>
      </c>
      <c r="F2240" s="134" t="s">
        <v>310</v>
      </c>
      <c r="G2240" s="134" t="s">
        <v>340</v>
      </c>
      <c r="H2240" s="135">
        <v>262.39999999999998</v>
      </c>
      <c r="I2240" s="135">
        <v>283.53999999999996</v>
      </c>
      <c r="J2240" s="135">
        <v>560</v>
      </c>
      <c r="K2240" t="str">
        <f>VLOOKUP(C2240,ResCat!$A$2:$B$268,2,FALSE)</f>
        <v>HMOLG</v>
      </c>
    </row>
    <row r="2241" spans="3:11" x14ac:dyDescent="0.25">
      <c r="C2241" s="134" t="s">
        <v>107</v>
      </c>
      <c r="D2241" s="134" t="s">
        <v>2</v>
      </c>
      <c r="E2241" s="134" t="s">
        <v>326</v>
      </c>
      <c r="F2241" s="134" t="s">
        <v>310</v>
      </c>
      <c r="G2241" s="134" t="s">
        <v>317</v>
      </c>
      <c r="H2241" s="135">
        <v>121.57</v>
      </c>
      <c r="I2241" s="135">
        <v>121.57</v>
      </c>
      <c r="J2241" s="135">
        <v>196.72</v>
      </c>
      <c r="K2241" t="str">
        <f>VLOOKUP(C2241,ResCat!$A$2:$B$268,2,FALSE)</f>
        <v>HMOLG</v>
      </c>
    </row>
    <row r="2242" spans="3:11" x14ac:dyDescent="0.25">
      <c r="C2242" s="134" t="s">
        <v>107</v>
      </c>
      <c r="D2242" s="134" t="s">
        <v>2</v>
      </c>
      <c r="E2242" s="134" t="s">
        <v>328</v>
      </c>
      <c r="F2242" s="134" t="s">
        <v>310</v>
      </c>
      <c r="G2242" s="134" t="s">
        <v>319</v>
      </c>
      <c r="H2242" s="135">
        <v>5616.51</v>
      </c>
      <c r="I2242" s="135">
        <v>6002.11</v>
      </c>
      <c r="J2242" s="135">
        <v>9950.2000000000007</v>
      </c>
      <c r="K2242" t="str">
        <f>VLOOKUP(C2242,ResCat!$A$2:$B$268,2,FALSE)</f>
        <v>HMOLG</v>
      </c>
    </row>
    <row r="2243" spans="3:11" x14ac:dyDescent="0.25">
      <c r="C2243" s="134" t="s">
        <v>107</v>
      </c>
      <c r="D2243" s="134" t="s">
        <v>2</v>
      </c>
      <c r="E2243" s="134" t="s">
        <v>330</v>
      </c>
      <c r="F2243" s="134" t="s">
        <v>310</v>
      </c>
      <c r="G2243" s="134" t="s">
        <v>321</v>
      </c>
      <c r="H2243" s="135">
        <v>379.78</v>
      </c>
      <c r="I2243" s="135">
        <v>428.67</v>
      </c>
      <c r="J2243" s="135">
        <v>568.45000000000005</v>
      </c>
      <c r="K2243" t="str">
        <f>VLOOKUP(C2243,ResCat!$A$2:$B$268,2,FALSE)</f>
        <v>HMOLG</v>
      </c>
    </row>
    <row r="2244" spans="3:11" x14ac:dyDescent="0.25">
      <c r="C2244" s="134" t="s">
        <v>107</v>
      </c>
      <c r="D2244" s="134" t="s">
        <v>2</v>
      </c>
      <c r="E2244" s="134" t="s">
        <v>332</v>
      </c>
      <c r="F2244" s="134" t="s">
        <v>310</v>
      </c>
      <c r="G2244" s="134" t="s">
        <v>323</v>
      </c>
      <c r="H2244" s="135">
        <v>578.49</v>
      </c>
      <c r="I2244" s="135">
        <v>636.59999999999991</v>
      </c>
      <c r="J2244" s="135">
        <v>1157</v>
      </c>
      <c r="K2244" t="str">
        <f>VLOOKUP(C2244,ResCat!$A$2:$B$268,2,FALSE)</f>
        <v>HMOLG</v>
      </c>
    </row>
    <row r="2245" spans="3:11" x14ac:dyDescent="0.25">
      <c r="C2245" s="134" t="s">
        <v>107</v>
      </c>
      <c r="D2245" s="134" t="s">
        <v>2</v>
      </c>
      <c r="E2245" s="134" t="s">
        <v>335</v>
      </c>
      <c r="F2245" s="134" t="s">
        <v>310</v>
      </c>
      <c r="G2245" s="134" t="s">
        <v>325</v>
      </c>
      <c r="H2245" s="135">
        <v>588.88</v>
      </c>
      <c r="I2245" s="135">
        <v>790.20999999999992</v>
      </c>
      <c r="J2245" s="135">
        <v>1370</v>
      </c>
      <c r="K2245" t="str">
        <f>VLOOKUP(C2245,ResCat!$A$2:$B$268,2,FALSE)</f>
        <v>HMOLG</v>
      </c>
    </row>
    <row r="2246" spans="3:11" x14ac:dyDescent="0.25">
      <c r="C2246" s="134" t="s">
        <v>107</v>
      </c>
      <c r="D2246" s="134" t="s">
        <v>2</v>
      </c>
      <c r="E2246" s="134" t="s">
        <v>4</v>
      </c>
      <c r="F2246" s="134" t="s">
        <v>310</v>
      </c>
      <c r="G2246" s="134" t="s">
        <v>327</v>
      </c>
      <c r="H2246" s="135">
        <v>3049.31</v>
      </c>
      <c r="I2246" s="135">
        <v>3175.42</v>
      </c>
      <c r="J2246" s="135">
        <v>7616</v>
      </c>
      <c r="K2246" t="str">
        <f>VLOOKUP(C2246,ResCat!$A$2:$B$268,2,FALSE)</f>
        <v>HMOLG</v>
      </c>
    </row>
    <row r="2247" spans="3:11" x14ac:dyDescent="0.25">
      <c r="C2247" s="134" t="s">
        <v>107</v>
      </c>
      <c r="D2247" s="134" t="s">
        <v>2</v>
      </c>
      <c r="E2247" s="134" t="s">
        <v>511</v>
      </c>
      <c r="F2247" s="134" t="s">
        <v>310</v>
      </c>
      <c r="G2247" s="134" t="s">
        <v>329</v>
      </c>
      <c r="H2247" s="135">
        <v>803.28000000000009</v>
      </c>
      <c r="I2247" s="135">
        <v>982.53000000000009</v>
      </c>
      <c r="J2247" s="135">
        <v>675</v>
      </c>
      <c r="K2247" t="str">
        <f>VLOOKUP(C2247,ResCat!$A$2:$B$268,2,FALSE)</f>
        <v>HMOLG</v>
      </c>
    </row>
    <row r="2248" spans="3:11" x14ac:dyDescent="0.25">
      <c r="C2248" s="134" t="s">
        <v>107</v>
      </c>
      <c r="D2248" s="134" t="s">
        <v>2</v>
      </c>
      <c r="E2248" s="134" t="s">
        <v>969</v>
      </c>
      <c r="F2248" s="134" t="s">
        <v>310</v>
      </c>
      <c r="G2248" s="134" t="s">
        <v>331</v>
      </c>
      <c r="H2248" s="135">
        <v>827.43</v>
      </c>
      <c r="I2248" s="135">
        <v>1015.9199999999998</v>
      </c>
      <c r="J2248" s="135">
        <v>844.75</v>
      </c>
      <c r="K2248" t="str">
        <f>VLOOKUP(C2248,ResCat!$A$2:$B$268,2,FALSE)</f>
        <v>HMOLG</v>
      </c>
    </row>
    <row r="2249" spans="3:11" x14ac:dyDescent="0.25">
      <c r="C2249" s="134" t="s">
        <v>107</v>
      </c>
      <c r="D2249" s="134" t="s">
        <v>2</v>
      </c>
      <c r="E2249" s="134" t="s">
        <v>961</v>
      </c>
      <c r="F2249" s="134" t="s">
        <v>310</v>
      </c>
      <c r="G2249" s="134" t="s">
        <v>334</v>
      </c>
      <c r="H2249" s="135">
        <v>1641.37</v>
      </c>
      <c r="I2249" s="135">
        <v>1777.15</v>
      </c>
      <c r="J2249" s="135">
        <v>3416.02</v>
      </c>
      <c r="K2249" t="str">
        <f>VLOOKUP(C2249,ResCat!$A$2:$B$268,2,FALSE)</f>
        <v>HMOLG</v>
      </c>
    </row>
    <row r="2250" spans="3:11" x14ac:dyDescent="0.25">
      <c r="C2250" s="134" t="s">
        <v>107</v>
      </c>
      <c r="D2250" s="134" t="s">
        <v>2</v>
      </c>
      <c r="E2250" s="134" t="s">
        <v>970</v>
      </c>
      <c r="F2250" s="134" t="s">
        <v>310</v>
      </c>
      <c r="G2250" s="134" t="s">
        <v>333</v>
      </c>
      <c r="H2250" s="135">
        <v>2256.35</v>
      </c>
      <c r="I2250" s="135">
        <v>2739.19</v>
      </c>
      <c r="J2250" s="135">
        <v>4180.75</v>
      </c>
      <c r="K2250" t="str">
        <f>VLOOKUP(C2250,ResCat!$A$2:$B$268,2,FALSE)</f>
        <v>HMOLG</v>
      </c>
    </row>
    <row r="2251" spans="3:11" x14ac:dyDescent="0.25">
      <c r="C2251" s="134" t="s">
        <v>107</v>
      </c>
      <c r="D2251" s="134" t="s">
        <v>2</v>
      </c>
      <c r="E2251" s="134" t="s">
        <v>1023</v>
      </c>
      <c r="F2251" s="134" t="s">
        <v>310</v>
      </c>
      <c r="G2251" s="134" t="s">
        <v>308</v>
      </c>
      <c r="H2251" s="135">
        <v>923.41</v>
      </c>
      <c r="I2251" s="135">
        <v>1098.1399999999999</v>
      </c>
      <c r="J2251" s="135">
        <v>1857.17</v>
      </c>
      <c r="K2251" t="str">
        <f>VLOOKUP(C2251,ResCat!$A$2:$B$268,2,FALSE)</f>
        <v>HMOLG</v>
      </c>
    </row>
    <row r="2252" spans="3:11" x14ac:dyDescent="0.25">
      <c r="C2252" s="134" t="s">
        <v>107</v>
      </c>
      <c r="D2252" s="134" t="s">
        <v>343</v>
      </c>
      <c r="E2252" s="134" t="s">
        <v>961</v>
      </c>
      <c r="F2252" s="134" t="s">
        <v>1053</v>
      </c>
      <c r="G2252" s="134" t="s">
        <v>334</v>
      </c>
      <c r="H2252" s="135">
        <v>0</v>
      </c>
      <c r="I2252" s="135">
        <v>-3.16</v>
      </c>
      <c r="J2252" s="135">
        <v>-36.54</v>
      </c>
      <c r="K2252" t="str">
        <f>VLOOKUP(C2252,ResCat!$A$2:$B$268,2,FALSE)</f>
        <v>HMOLG</v>
      </c>
    </row>
    <row r="2253" spans="3:11" x14ac:dyDescent="0.25">
      <c r="C2253" s="134" t="s">
        <v>107</v>
      </c>
      <c r="D2253" s="134" t="s">
        <v>343</v>
      </c>
      <c r="E2253" s="134" t="s">
        <v>970</v>
      </c>
      <c r="F2253" s="134" t="s">
        <v>1053</v>
      </c>
      <c r="G2253" s="134" t="s">
        <v>333</v>
      </c>
      <c r="H2253" s="135">
        <v>5562.9800000000005</v>
      </c>
      <c r="I2253" s="135">
        <v>6154.3499999999985</v>
      </c>
      <c r="J2253" s="135">
        <v>13831.540000000003</v>
      </c>
      <c r="K2253" t="str">
        <f>VLOOKUP(C2253,ResCat!$A$2:$B$268,2,FALSE)</f>
        <v>HMOLG</v>
      </c>
    </row>
    <row r="2254" spans="3:11" x14ac:dyDescent="0.25">
      <c r="C2254" s="134" t="s">
        <v>107</v>
      </c>
      <c r="D2254" s="134" t="s">
        <v>343</v>
      </c>
      <c r="E2254" s="134" t="s">
        <v>1023</v>
      </c>
      <c r="F2254" s="134" t="s">
        <v>1053</v>
      </c>
      <c r="G2254" s="134" t="s">
        <v>308</v>
      </c>
      <c r="H2254" s="135">
        <v>14532.809999999998</v>
      </c>
      <c r="I2254" s="135">
        <v>17593.489999999998</v>
      </c>
      <c r="J2254" s="135">
        <v>41611.719999999972</v>
      </c>
      <c r="K2254" t="str">
        <f>VLOOKUP(C2254,ResCat!$A$2:$B$268,2,FALSE)</f>
        <v>HMOLG</v>
      </c>
    </row>
    <row r="2255" spans="3:11" x14ac:dyDescent="0.25">
      <c r="C2255" s="134" t="s">
        <v>107</v>
      </c>
      <c r="D2255" s="134" t="s">
        <v>1</v>
      </c>
      <c r="E2255" s="134" t="s">
        <v>1026</v>
      </c>
      <c r="F2255" s="134" t="s">
        <v>310</v>
      </c>
      <c r="G2255" s="134" t="s">
        <v>311</v>
      </c>
      <c r="H2255" s="135">
        <v>-1929.58</v>
      </c>
      <c r="I2255" s="135">
        <v>-1929.58</v>
      </c>
      <c r="J2255" s="135">
        <v>3326.17</v>
      </c>
      <c r="K2255" t="str">
        <f>VLOOKUP(C2255,ResCat!$A$2:$B$268,2,FALSE)</f>
        <v>HMOLG</v>
      </c>
    </row>
    <row r="2256" spans="3:11" x14ac:dyDescent="0.25">
      <c r="C2256" s="134" t="s">
        <v>107</v>
      </c>
      <c r="D2256" s="134" t="s">
        <v>1</v>
      </c>
      <c r="E2256" s="134" t="s">
        <v>339</v>
      </c>
      <c r="F2256" s="134" t="s">
        <v>310</v>
      </c>
      <c r="G2256" s="134" t="s">
        <v>353</v>
      </c>
      <c r="H2256" s="135">
        <v>-172.63</v>
      </c>
      <c r="I2256" s="135">
        <v>-191.82</v>
      </c>
      <c r="J2256" s="135">
        <v>-287.58999999999997</v>
      </c>
      <c r="K2256" t="str">
        <f>VLOOKUP(C2256,ResCat!$A$2:$B$268,2,FALSE)</f>
        <v>HMOLG</v>
      </c>
    </row>
    <row r="2257" spans="3:11" x14ac:dyDescent="0.25">
      <c r="C2257" s="134" t="s">
        <v>107</v>
      </c>
      <c r="D2257" s="134" t="s">
        <v>1</v>
      </c>
      <c r="E2257" s="134" t="s">
        <v>316</v>
      </c>
      <c r="F2257" s="134" t="s">
        <v>310</v>
      </c>
      <c r="G2257" s="134" t="s">
        <v>313</v>
      </c>
      <c r="H2257" s="135">
        <v>-3758.7500000000005</v>
      </c>
      <c r="I2257" s="135">
        <v>-3758.7500000000005</v>
      </c>
      <c r="J2257" s="135">
        <v>-6924.48</v>
      </c>
      <c r="K2257" t="str">
        <f>VLOOKUP(C2257,ResCat!$A$2:$B$268,2,FALSE)</f>
        <v>HMOLG</v>
      </c>
    </row>
    <row r="2258" spans="3:11" x14ac:dyDescent="0.25">
      <c r="C2258" s="134" t="s">
        <v>107</v>
      </c>
      <c r="D2258" s="134" t="s">
        <v>1</v>
      </c>
      <c r="E2258" s="134" t="s">
        <v>318</v>
      </c>
      <c r="F2258" s="134" t="s">
        <v>310</v>
      </c>
      <c r="G2258" s="134" t="s">
        <v>358</v>
      </c>
      <c r="H2258" s="135">
        <v>-6748.15</v>
      </c>
      <c r="I2258" s="135">
        <v>-6748.15</v>
      </c>
      <c r="J2258" s="135">
        <v>-12212.56</v>
      </c>
      <c r="K2258" t="str">
        <f>VLOOKUP(C2258,ResCat!$A$2:$B$268,2,FALSE)</f>
        <v>HMOLG</v>
      </c>
    </row>
    <row r="2259" spans="3:11" x14ac:dyDescent="0.25">
      <c r="C2259" s="134" t="s">
        <v>107</v>
      </c>
      <c r="D2259" s="134" t="s">
        <v>1</v>
      </c>
      <c r="E2259" s="134" t="s">
        <v>4</v>
      </c>
      <c r="F2259" s="134" t="s">
        <v>310</v>
      </c>
      <c r="G2259" s="134" t="s">
        <v>327</v>
      </c>
      <c r="H2259" s="135">
        <v>17027.169999999998</v>
      </c>
      <c r="I2259" s="135">
        <v>17027.169999999998</v>
      </c>
      <c r="J2259" s="135">
        <v>31865.89</v>
      </c>
      <c r="K2259" t="str">
        <f>VLOOKUP(C2259,ResCat!$A$2:$B$268,2,FALSE)</f>
        <v>HMOLG</v>
      </c>
    </row>
    <row r="2260" spans="3:11" x14ac:dyDescent="0.25">
      <c r="C2260" s="134" t="s">
        <v>107</v>
      </c>
      <c r="D2260" s="134" t="s">
        <v>1</v>
      </c>
      <c r="E2260" s="134" t="s">
        <v>511</v>
      </c>
      <c r="F2260" s="134" t="s">
        <v>310</v>
      </c>
      <c r="G2260" s="134" t="s">
        <v>329</v>
      </c>
      <c r="H2260" s="135">
        <v>55910.36</v>
      </c>
      <c r="I2260" s="135">
        <v>55910.36</v>
      </c>
      <c r="J2260" s="135">
        <v>98953.83</v>
      </c>
      <c r="K2260" t="str">
        <f>VLOOKUP(C2260,ResCat!$A$2:$B$268,2,FALSE)</f>
        <v>HMOLG</v>
      </c>
    </row>
    <row r="2261" spans="3:11" x14ac:dyDescent="0.25">
      <c r="C2261" s="134" t="s">
        <v>107</v>
      </c>
      <c r="D2261" s="134" t="s">
        <v>1</v>
      </c>
      <c r="E2261" s="134" t="s">
        <v>969</v>
      </c>
      <c r="F2261" s="134" t="s">
        <v>310</v>
      </c>
      <c r="G2261" s="134" t="s">
        <v>331</v>
      </c>
      <c r="H2261" s="135">
        <v>39266.03</v>
      </c>
      <c r="I2261" s="135">
        <v>39266.03</v>
      </c>
      <c r="J2261" s="135">
        <v>70400.53</v>
      </c>
      <c r="K2261" t="str">
        <f>VLOOKUP(C2261,ResCat!$A$2:$B$268,2,FALSE)</f>
        <v>HMOLG</v>
      </c>
    </row>
    <row r="2262" spans="3:11" x14ac:dyDescent="0.25">
      <c r="C2262" s="134" t="s">
        <v>107</v>
      </c>
      <c r="D2262" s="134" t="s">
        <v>1</v>
      </c>
      <c r="E2262" s="134" t="s">
        <v>961</v>
      </c>
      <c r="F2262" s="134" t="s">
        <v>310</v>
      </c>
      <c r="G2262" s="134" t="s">
        <v>334</v>
      </c>
      <c r="H2262" s="135">
        <v>5994.86</v>
      </c>
      <c r="I2262" s="135">
        <v>6094.86</v>
      </c>
      <c r="J2262" s="135">
        <v>23929.22</v>
      </c>
      <c r="K2262" t="str">
        <f>VLOOKUP(C2262,ResCat!$A$2:$B$268,2,FALSE)</f>
        <v>HMOLG</v>
      </c>
    </row>
    <row r="2263" spans="3:11" x14ac:dyDescent="0.25">
      <c r="C2263" s="134" t="s">
        <v>107</v>
      </c>
      <c r="D2263" s="134" t="s">
        <v>1</v>
      </c>
      <c r="E2263" s="134" t="s">
        <v>970</v>
      </c>
      <c r="F2263" s="134" t="s">
        <v>310</v>
      </c>
      <c r="G2263" s="134" t="s">
        <v>333</v>
      </c>
      <c r="H2263" s="135">
        <v>12736.16</v>
      </c>
      <c r="I2263" s="135">
        <v>13036.16</v>
      </c>
      <c r="J2263" s="135">
        <v>29653.08</v>
      </c>
      <c r="K2263" t="str">
        <f>VLOOKUP(C2263,ResCat!$A$2:$B$268,2,FALSE)</f>
        <v>HMOLG</v>
      </c>
    </row>
    <row r="2264" spans="3:11" x14ac:dyDescent="0.25">
      <c r="C2264" s="134" t="s">
        <v>107</v>
      </c>
      <c r="D2264" s="134" t="s">
        <v>1</v>
      </c>
      <c r="E2264" s="134" t="s">
        <v>1023</v>
      </c>
      <c r="F2264" s="134" t="s">
        <v>310</v>
      </c>
      <c r="G2264" s="134" t="s">
        <v>308</v>
      </c>
      <c r="H2264" s="135">
        <v>6136.420000000001</v>
      </c>
      <c r="I2264" s="135">
        <v>6536.420000000001</v>
      </c>
      <c r="J2264" s="135">
        <v>12511.59</v>
      </c>
      <c r="K2264" t="str">
        <f>VLOOKUP(C2264,ResCat!$A$2:$B$268,2,FALSE)</f>
        <v>HMOLG</v>
      </c>
    </row>
    <row r="2265" spans="3:11" x14ac:dyDescent="0.25">
      <c r="C2265" s="134" t="s">
        <v>108</v>
      </c>
      <c r="D2265" s="134" t="s">
        <v>3</v>
      </c>
      <c r="E2265" s="134" t="s">
        <v>324</v>
      </c>
      <c r="F2265" s="134" t="s">
        <v>310</v>
      </c>
      <c r="G2265" s="134" t="s">
        <v>340</v>
      </c>
      <c r="H2265" s="135">
        <v>-125</v>
      </c>
      <c r="I2265" s="135">
        <v>-250</v>
      </c>
      <c r="J2265" s="135">
        <v>-250</v>
      </c>
      <c r="K2265" t="str">
        <f>VLOOKUP(C2265,ResCat!$A$2:$B$268,2,FALSE)</f>
        <v>HMOLG</v>
      </c>
    </row>
    <row r="2266" spans="3:11" x14ac:dyDescent="0.25">
      <c r="C2266" s="134" t="s">
        <v>108</v>
      </c>
      <c r="D2266" s="134" t="s">
        <v>3</v>
      </c>
      <c r="E2266" s="134" t="s">
        <v>326</v>
      </c>
      <c r="F2266" s="134" t="s">
        <v>310</v>
      </c>
      <c r="G2266" s="134" t="s">
        <v>317</v>
      </c>
      <c r="H2266" s="135">
        <v>-125</v>
      </c>
      <c r="I2266" s="135">
        <v>-250</v>
      </c>
      <c r="J2266" s="135">
        <v>-250</v>
      </c>
      <c r="K2266" t="str">
        <f>VLOOKUP(C2266,ResCat!$A$2:$B$268,2,FALSE)</f>
        <v>HMOLG</v>
      </c>
    </row>
    <row r="2267" spans="3:11" x14ac:dyDescent="0.25">
      <c r="C2267" s="134" t="s">
        <v>108</v>
      </c>
      <c r="D2267" s="134" t="s">
        <v>3</v>
      </c>
      <c r="E2267" s="134" t="s">
        <v>328</v>
      </c>
      <c r="F2267" s="134" t="s">
        <v>310</v>
      </c>
      <c r="G2267" s="134" t="s">
        <v>319</v>
      </c>
      <c r="H2267" s="135">
        <v>-15.769999999999996</v>
      </c>
      <c r="I2267" s="135">
        <v>-140.76999999999998</v>
      </c>
      <c r="J2267" s="135">
        <v>12</v>
      </c>
      <c r="K2267" t="str">
        <f>VLOOKUP(C2267,ResCat!$A$2:$B$268,2,FALSE)</f>
        <v>HMOLG</v>
      </c>
    </row>
    <row r="2268" spans="3:11" x14ac:dyDescent="0.25">
      <c r="C2268" s="134" t="s">
        <v>108</v>
      </c>
      <c r="D2268" s="134" t="s">
        <v>3</v>
      </c>
      <c r="E2268" s="134" t="s">
        <v>330</v>
      </c>
      <c r="F2268" s="134" t="s">
        <v>310</v>
      </c>
      <c r="G2268" s="134" t="s">
        <v>321</v>
      </c>
      <c r="H2268" s="135">
        <v>-125</v>
      </c>
      <c r="I2268" s="135">
        <v>-250</v>
      </c>
      <c r="J2268" s="135">
        <v>-250</v>
      </c>
      <c r="K2268" t="str">
        <f>VLOOKUP(C2268,ResCat!$A$2:$B$268,2,FALSE)</f>
        <v>HMOLG</v>
      </c>
    </row>
    <row r="2269" spans="3:11" x14ac:dyDescent="0.25">
      <c r="C2269" s="134" t="s">
        <v>108</v>
      </c>
      <c r="D2269" s="134" t="s">
        <v>3</v>
      </c>
      <c r="E2269" s="134" t="s">
        <v>335</v>
      </c>
      <c r="F2269" s="134" t="s">
        <v>310</v>
      </c>
      <c r="G2269" s="134" t="s">
        <v>325</v>
      </c>
      <c r="H2269" s="135">
        <v>32.119999999999997</v>
      </c>
      <c r="I2269" s="135">
        <v>64.25</v>
      </c>
      <c r="J2269" s="135">
        <v>250</v>
      </c>
      <c r="K2269" t="str">
        <f>VLOOKUP(C2269,ResCat!$A$2:$B$268,2,FALSE)</f>
        <v>HMOLG</v>
      </c>
    </row>
    <row r="2270" spans="3:11" x14ac:dyDescent="0.25">
      <c r="C2270" s="134" t="s">
        <v>108</v>
      </c>
      <c r="D2270" s="134" t="s">
        <v>3</v>
      </c>
      <c r="E2270" s="134" t="s">
        <v>4</v>
      </c>
      <c r="F2270" s="134" t="s">
        <v>310</v>
      </c>
      <c r="G2270" s="134" t="s">
        <v>327</v>
      </c>
      <c r="H2270" s="135">
        <v>32.119999999999997</v>
      </c>
      <c r="I2270" s="135">
        <v>64.25</v>
      </c>
      <c r="J2270" s="135">
        <v>250</v>
      </c>
      <c r="K2270" t="str">
        <f>VLOOKUP(C2270,ResCat!$A$2:$B$268,2,FALSE)</f>
        <v>HMOLG</v>
      </c>
    </row>
    <row r="2271" spans="3:11" x14ac:dyDescent="0.25">
      <c r="C2271" s="134" t="s">
        <v>108</v>
      </c>
      <c r="D2271" s="134" t="s">
        <v>3</v>
      </c>
      <c r="E2271" s="134" t="s">
        <v>511</v>
      </c>
      <c r="F2271" s="134" t="s">
        <v>310</v>
      </c>
      <c r="G2271" s="134" t="s">
        <v>329</v>
      </c>
      <c r="H2271" s="135">
        <v>32.119999999999997</v>
      </c>
      <c r="I2271" s="135">
        <v>64.25</v>
      </c>
      <c r="J2271" s="135">
        <v>250</v>
      </c>
      <c r="K2271" t="str">
        <f>VLOOKUP(C2271,ResCat!$A$2:$B$268,2,FALSE)</f>
        <v>HMOLG</v>
      </c>
    </row>
    <row r="2272" spans="3:11" x14ac:dyDescent="0.25">
      <c r="C2272" s="134" t="s">
        <v>108</v>
      </c>
      <c r="D2272" s="134" t="s">
        <v>3</v>
      </c>
      <c r="E2272" s="134" t="s">
        <v>969</v>
      </c>
      <c r="F2272" s="134" t="s">
        <v>310</v>
      </c>
      <c r="G2272" s="134" t="s">
        <v>331</v>
      </c>
      <c r="H2272" s="135">
        <v>95.24</v>
      </c>
      <c r="I2272" s="135">
        <v>95.24</v>
      </c>
      <c r="J2272" s="135">
        <v>0</v>
      </c>
      <c r="K2272" t="str">
        <f>VLOOKUP(C2272,ResCat!$A$2:$B$268,2,FALSE)</f>
        <v>HMOLG</v>
      </c>
    </row>
    <row r="2273" spans="3:11" x14ac:dyDescent="0.25">
      <c r="C2273" s="134" t="s">
        <v>108</v>
      </c>
      <c r="D2273" s="134" t="s">
        <v>3</v>
      </c>
      <c r="E2273" s="134" t="s">
        <v>961</v>
      </c>
      <c r="F2273" s="134" t="s">
        <v>310</v>
      </c>
      <c r="G2273" s="134" t="s">
        <v>334</v>
      </c>
      <c r="H2273" s="135">
        <v>457.12</v>
      </c>
      <c r="I2273" s="135">
        <v>470.02</v>
      </c>
      <c r="J2273" s="135">
        <v>741.4</v>
      </c>
      <c r="K2273" t="str">
        <f>VLOOKUP(C2273,ResCat!$A$2:$B$268,2,FALSE)</f>
        <v>HMOLG</v>
      </c>
    </row>
    <row r="2274" spans="3:11" x14ac:dyDescent="0.25">
      <c r="C2274" s="134" t="s">
        <v>108</v>
      </c>
      <c r="D2274" s="134" t="s">
        <v>3</v>
      </c>
      <c r="E2274" s="134" t="s">
        <v>970</v>
      </c>
      <c r="F2274" s="134" t="s">
        <v>310</v>
      </c>
      <c r="G2274" s="134" t="s">
        <v>333</v>
      </c>
      <c r="H2274" s="135">
        <v>2872.96</v>
      </c>
      <c r="I2274" s="135">
        <v>4569.43</v>
      </c>
      <c r="J2274" s="135">
        <v>5302.8</v>
      </c>
      <c r="K2274" t="str">
        <f>VLOOKUP(C2274,ResCat!$A$2:$B$268,2,FALSE)</f>
        <v>HMOLG</v>
      </c>
    </row>
    <row r="2275" spans="3:11" x14ac:dyDescent="0.25">
      <c r="C2275" s="134" t="s">
        <v>108</v>
      </c>
      <c r="D2275" s="134" t="s">
        <v>3</v>
      </c>
      <c r="E2275" s="134" t="s">
        <v>1023</v>
      </c>
      <c r="F2275" s="134" t="s">
        <v>310</v>
      </c>
      <c r="G2275" s="134" t="s">
        <v>308</v>
      </c>
      <c r="H2275" s="135">
        <v>3521</v>
      </c>
      <c r="I2275" s="135">
        <v>4996</v>
      </c>
      <c r="J2275" s="135">
        <v>4996</v>
      </c>
      <c r="K2275" t="str">
        <f>VLOOKUP(C2275,ResCat!$A$2:$B$268,2,FALSE)</f>
        <v>HMOLG</v>
      </c>
    </row>
    <row r="2276" spans="3:11" x14ac:dyDescent="0.25">
      <c r="C2276" s="134" t="s">
        <v>108</v>
      </c>
      <c r="D2276" s="134" t="s">
        <v>0</v>
      </c>
      <c r="E2276" s="134" t="s">
        <v>970</v>
      </c>
      <c r="F2276" s="134" t="s">
        <v>310</v>
      </c>
      <c r="G2276" s="134" t="s">
        <v>333</v>
      </c>
      <c r="H2276" s="135">
        <v>36358.5</v>
      </c>
      <c r="I2276" s="135">
        <v>37108.5</v>
      </c>
      <c r="J2276" s="135">
        <v>209334.14</v>
      </c>
      <c r="K2276" t="str">
        <f>VLOOKUP(C2276,ResCat!$A$2:$B$268,2,FALSE)</f>
        <v>HMOLG</v>
      </c>
    </row>
    <row r="2277" spans="3:11" x14ac:dyDescent="0.25">
      <c r="C2277" s="134" t="s">
        <v>108</v>
      </c>
      <c r="D2277" s="134" t="s">
        <v>0</v>
      </c>
      <c r="E2277" s="134" t="s">
        <v>1023</v>
      </c>
      <c r="F2277" s="134" t="s">
        <v>310</v>
      </c>
      <c r="G2277" s="134" t="s">
        <v>308</v>
      </c>
      <c r="H2277" s="135">
        <v>6797</v>
      </c>
      <c r="I2277" s="135">
        <v>7047</v>
      </c>
      <c r="J2277" s="135">
        <v>13853.51</v>
      </c>
      <c r="K2277" t="str">
        <f>VLOOKUP(C2277,ResCat!$A$2:$B$268,2,FALSE)</f>
        <v>HMOLG</v>
      </c>
    </row>
    <row r="2278" spans="3:11" x14ac:dyDescent="0.25">
      <c r="C2278" s="134" t="s">
        <v>108</v>
      </c>
      <c r="D2278" s="134" t="s">
        <v>2</v>
      </c>
      <c r="E2278" s="134" t="s">
        <v>326</v>
      </c>
      <c r="F2278" s="134" t="s">
        <v>310</v>
      </c>
      <c r="G2278" s="134" t="s">
        <v>317</v>
      </c>
      <c r="H2278" s="135">
        <v>222.55</v>
      </c>
      <c r="I2278" s="135">
        <v>222.55</v>
      </c>
      <c r="J2278" s="135">
        <v>667</v>
      </c>
      <c r="K2278" t="str">
        <f>VLOOKUP(C2278,ResCat!$A$2:$B$268,2,FALSE)</f>
        <v>HMOLG</v>
      </c>
    </row>
    <row r="2279" spans="3:11" x14ac:dyDescent="0.25">
      <c r="C2279" s="134" t="s">
        <v>108</v>
      </c>
      <c r="D2279" s="134" t="s">
        <v>2</v>
      </c>
      <c r="E2279" s="134" t="s">
        <v>330</v>
      </c>
      <c r="F2279" s="134" t="s">
        <v>310</v>
      </c>
      <c r="G2279" s="134" t="s">
        <v>321</v>
      </c>
      <c r="H2279" s="135">
        <v>65.680000000000007</v>
      </c>
      <c r="I2279" s="135">
        <v>65.680000000000007</v>
      </c>
      <c r="J2279" s="135">
        <v>268</v>
      </c>
      <c r="K2279" t="str">
        <f>VLOOKUP(C2279,ResCat!$A$2:$B$268,2,FALSE)</f>
        <v>HMOLG</v>
      </c>
    </row>
    <row r="2280" spans="3:11" x14ac:dyDescent="0.25">
      <c r="C2280" s="134" t="s">
        <v>108</v>
      </c>
      <c r="D2280" s="134" t="s">
        <v>2</v>
      </c>
      <c r="E2280" s="134" t="s">
        <v>4</v>
      </c>
      <c r="F2280" s="134" t="s">
        <v>310</v>
      </c>
      <c r="G2280" s="134" t="s">
        <v>327</v>
      </c>
      <c r="H2280" s="135">
        <v>102.67</v>
      </c>
      <c r="I2280" s="135">
        <v>102.67</v>
      </c>
      <c r="J2280" s="135">
        <v>168</v>
      </c>
      <c r="K2280" t="str">
        <f>VLOOKUP(C2280,ResCat!$A$2:$B$268,2,FALSE)</f>
        <v>HMOLG</v>
      </c>
    </row>
    <row r="2281" spans="3:11" x14ac:dyDescent="0.25">
      <c r="C2281" s="134" t="s">
        <v>108</v>
      </c>
      <c r="D2281" s="134" t="s">
        <v>2</v>
      </c>
      <c r="E2281" s="134" t="s">
        <v>511</v>
      </c>
      <c r="F2281" s="134" t="s">
        <v>310</v>
      </c>
      <c r="G2281" s="134" t="s">
        <v>329</v>
      </c>
      <c r="H2281" s="135">
        <v>15</v>
      </c>
      <c r="I2281" s="135">
        <v>166</v>
      </c>
      <c r="J2281" s="135">
        <v>166</v>
      </c>
      <c r="K2281" t="str">
        <f>VLOOKUP(C2281,ResCat!$A$2:$B$268,2,FALSE)</f>
        <v>HMOLG</v>
      </c>
    </row>
    <row r="2282" spans="3:11" x14ac:dyDescent="0.25">
      <c r="C2282" s="134" t="s">
        <v>108</v>
      </c>
      <c r="D2282" s="134" t="s">
        <v>2</v>
      </c>
      <c r="E2282" s="134" t="s">
        <v>969</v>
      </c>
      <c r="F2282" s="134" t="s">
        <v>310</v>
      </c>
      <c r="G2282" s="134" t="s">
        <v>331</v>
      </c>
      <c r="H2282" s="135">
        <v>1079.3800000000001</v>
      </c>
      <c r="I2282" s="135">
        <v>1104.3800000000001</v>
      </c>
      <c r="J2282" s="135">
        <v>1146</v>
      </c>
      <c r="K2282" t="str">
        <f>VLOOKUP(C2282,ResCat!$A$2:$B$268,2,FALSE)</f>
        <v>HMOLG</v>
      </c>
    </row>
    <row r="2283" spans="3:11" x14ac:dyDescent="0.25">
      <c r="C2283" s="134" t="s">
        <v>108</v>
      </c>
      <c r="D2283" s="134" t="s">
        <v>2</v>
      </c>
      <c r="E2283" s="134" t="s">
        <v>961</v>
      </c>
      <c r="F2283" s="134" t="s">
        <v>310</v>
      </c>
      <c r="G2283" s="134" t="s">
        <v>334</v>
      </c>
      <c r="H2283" s="135">
        <v>226.49</v>
      </c>
      <c r="I2283" s="135">
        <v>226.49</v>
      </c>
      <c r="J2283" s="135">
        <v>344</v>
      </c>
      <c r="K2283" t="str">
        <f>VLOOKUP(C2283,ResCat!$A$2:$B$268,2,FALSE)</f>
        <v>HMOLG</v>
      </c>
    </row>
    <row r="2284" spans="3:11" x14ac:dyDescent="0.25">
      <c r="C2284" s="134" t="s">
        <v>108</v>
      </c>
      <c r="D2284" s="134" t="s">
        <v>2</v>
      </c>
      <c r="E2284" s="134" t="s">
        <v>970</v>
      </c>
      <c r="F2284" s="134" t="s">
        <v>310</v>
      </c>
      <c r="G2284" s="134" t="s">
        <v>333</v>
      </c>
      <c r="H2284" s="135">
        <v>2430.2600000000002</v>
      </c>
      <c r="I2284" s="135">
        <v>2661.5</v>
      </c>
      <c r="J2284" s="135">
        <v>4909.5599999999995</v>
      </c>
      <c r="K2284" t="str">
        <f>VLOOKUP(C2284,ResCat!$A$2:$B$268,2,FALSE)</f>
        <v>HMOLG</v>
      </c>
    </row>
    <row r="2285" spans="3:11" x14ac:dyDescent="0.25">
      <c r="C2285" s="134" t="s">
        <v>108</v>
      </c>
      <c r="D2285" s="134" t="s">
        <v>2</v>
      </c>
      <c r="E2285" s="134" t="s">
        <v>1023</v>
      </c>
      <c r="F2285" s="134" t="s">
        <v>310</v>
      </c>
      <c r="G2285" s="134" t="s">
        <v>308</v>
      </c>
      <c r="H2285" s="135">
        <v>928.48</v>
      </c>
      <c r="I2285" s="135">
        <v>1053.48</v>
      </c>
      <c r="J2285" s="135">
        <v>1068.8800000000001</v>
      </c>
      <c r="K2285" t="str">
        <f>VLOOKUP(C2285,ResCat!$A$2:$B$268,2,FALSE)</f>
        <v>HMOLG</v>
      </c>
    </row>
    <row r="2286" spans="3:11" x14ac:dyDescent="0.25">
      <c r="C2286" s="134" t="s">
        <v>108</v>
      </c>
      <c r="D2286" s="134" t="s">
        <v>343</v>
      </c>
      <c r="E2286" s="134" t="s">
        <v>970</v>
      </c>
      <c r="F2286" s="134" t="s">
        <v>1053</v>
      </c>
      <c r="G2286" s="134" t="s">
        <v>333</v>
      </c>
      <c r="H2286" s="135">
        <v>10708.359999999999</v>
      </c>
      <c r="I2286" s="135">
        <v>11454.23</v>
      </c>
      <c r="J2286" s="135">
        <v>24473.919999999995</v>
      </c>
      <c r="K2286" t="str">
        <f>VLOOKUP(C2286,ResCat!$A$2:$B$268,2,FALSE)</f>
        <v>HMOLG</v>
      </c>
    </row>
    <row r="2287" spans="3:11" x14ac:dyDescent="0.25">
      <c r="C2287" s="134" t="s">
        <v>108</v>
      </c>
      <c r="D2287" s="134" t="s">
        <v>343</v>
      </c>
      <c r="E2287" s="134" t="s">
        <v>1023</v>
      </c>
      <c r="F2287" s="134" t="s">
        <v>1053</v>
      </c>
      <c r="G2287" s="134" t="s">
        <v>308</v>
      </c>
      <c r="H2287" s="135">
        <v>37263.51999999999</v>
      </c>
      <c r="I2287" s="135">
        <v>40216.159999999953</v>
      </c>
      <c r="J2287" s="135">
        <v>93056.569999999978</v>
      </c>
      <c r="K2287" t="str">
        <f>VLOOKUP(C2287,ResCat!$A$2:$B$268,2,FALSE)</f>
        <v>HMOLG</v>
      </c>
    </row>
    <row r="2288" spans="3:11" x14ac:dyDescent="0.25">
      <c r="C2288" s="134" t="s">
        <v>108</v>
      </c>
      <c r="D2288" s="134" t="s">
        <v>1</v>
      </c>
      <c r="E2288" s="134" t="s">
        <v>969</v>
      </c>
      <c r="F2288" s="134" t="s">
        <v>310</v>
      </c>
      <c r="G2288" s="134" t="s">
        <v>331</v>
      </c>
      <c r="H2288" s="135">
        <v>4470.8</v>
      </c>
      <c r="I2288" s="135">
        <v>5292.76</v>
      </c>
      <c r="J2288" s="135">
        <v>19356.87</v>
      </c>
      <c r="K2288" t="str">
        <f>VLOOKUP(C2288,ResCat!$A$2:$B$268,2,FALSE)</f>
        <v>HMOLG</v>
      </c>
    </row>
    <row r="2289" spans="3:11" x14ac:dyDescent="0.25">
      <c r="C2289" s="134" t="s">
        <v>108</v>
      </c>
      <c r="D2289" s="134" t="s">
        <v>1</v>
      </c>
      <c r="E2289" s="134" t="s">
        <v>961</v>
      </c>
      <c r="F2289" s="134" t="s">
        <v>310</v>
      </c>
      <c r="G2289" s="134" t="s">
        <v>334</v>
      </c>
      <c r="H2289" s="135">
        <v>609.64</v>
      </c>
      <c r="I2289" s="135">
        <v>762.05</v>
      </c>
      <c r="J2289" s="135">
        <v>3500</v>
      </c>
      <c r="K2289" t="str">
        <f>VLOOKUP(C2289,ResCat!$A$2:$B$268,2,FALSE)</f>
        <v>HMOLG</v>
      </c>
    </row>
    <row r="2290" spans="3:11" x14ac:dyDescent="0.25">
      <c r="C2290" s="134" t="s">
        <v>108</v>
      </c>
      <c r="D2290" s="134" t="s">
        <v>1</v>
      </c>
      <c r="E2290" s="134" t="s">
        <v>970</v>
      </c>
      <c r="F2290" s="134" t="s">
        <v>310</v>
      </c>
      <c r="G2290" s="134" t="s">
        <v>333</v>
      </c>
      <c r="H2290" s="135">
        <v>27715.43</v>
      </c>
      <c r="I2290" s="135">
        <v>32307.899999999998</v>
      </c>
      <c r="J2290" s="135">
        <v>70941.040000000008</v>
      </c>
      <c r="K2290" t="str">
        <f>VLOOKUP(C2290,ResCat!$A$2:$B$268,2,FALSE)</f>
        <v>HMOLG</v>
      </c>
    </row>
    <row r="2291" spans="3:11" x14ac:dyDescent="0.25">
      <c r="C2291" s="134" t="s">
        <v>108</v>
      </c>
      <c r="D2291" s="134" t="s">
        <v>1</v>
      </c>
      <c r="E2291" s="134" t="s">
        <v>1023</v>
      </c>
      <c r="F2291" s="134" t="s">
        <v>310</v>
      </c>
      <c r="G2291" s="134" t="s">
        <v>308</v>
      </c>
      <c r="H2291" s="135">
        <v>4090.04</v>
      </c>
      <c r="I2291" s="135">
        <v>5409.19</v>
      </c>
      <c r="J2291" s="135">
        <v>6683.9800000000005</v>
      </c>
      <c r="K2291" t="str">
        <f>VLOOKUP(C2291,ResCat!$A$2:$B$268,2,FALSE)</f>
        <v>HMOLG</v>
      </c>
    </row>
    <row r="2292" spans="3:11" x14ac:dyDescent="0.25">
      <c r="C2292" s="134" t="s">
        <v>81</v>
      </c>
      <c r="D2292" s="134" t="s">
        <v>3</v>
      </c>
      <c r="E2292" s="134" t="s">
        <v>961</v>
      </c>
      <c r="F2292" s="134" t="s">
        <v>310</v>
      </c>
      <c r="G2292" s="134" t="s">
        <v>334</v>
      </c>
      <c r="H2292" s="135">
        <v>44.37</v>
      </c>
      <c r="I2292" s="135">
        <v>44.37</v>
      </c>
      <c r="J2292" s="135">
        <v>96.48</v>
      </c>
      <c r="K2292" t="str">
        <f>VLOOKUP(C2292,ResCat!$A$2:$B$268,2,FALSE)</f>
        <v>HMFLEX</v>
      </c>
    </row>
    <row r="2293" spans="3:11" x14ac:dyDescent="0.25">
      <c r="C2293" s="134" t="s">
        <v>81</v>
      </c>
      <c r="D2293" s="134" t="s">
        <v>3</v>
      </c>
      <c r="E2293" s="134" t="s">
        <v>970</v>
      </c>
      <c r="F2293" s="134" t="s">
        <v>310</v>
      </c>
      <c r="G2293" s="134" t="s">
        <v>333</v>
      </c>
      <c r="H2293" s="135">
        <v>2854.07</v>
      </c>
      <c r="I2293" s="135">
        <v>2896.06</v>
      </c>
      <c r="J2293" s="135">
        <v>3805.3900000000003</v>
      </c>
      <c r="K2293" t="str">
        <f>VLOOKUP(C2293,ResCat!$A$2:$B$268,2,FALSE)</f>
        <v>HMFLEX</v>
      </c>
    </row>
    <row r="2294" spans="3:11" x14ac:dyDescent="0.25">
      <c r="C2294" s="134" t="s">
        <v>81</v>
      </c>
      <c r="D2294" s="134" t="s">
        <v>3</v>
      </c>
      <c r="E2294" s="134" t="s">
        <v>1023</v>
      </c>
      <c r="F2294" s="134" t="s">
        <v>310</v>
      </c>
      <c r="G2294" s="134" t="s">
        <v>308</v>
      </c>
      <c r="H2294" s="135">
        <v>1113.72</v>
      </c>
      <c r="I2294" s="135">
        <v>1932.1299999999999</v>
      </c>
      <c r="J2294" s="135">
        <v>7110.82</v>
      </c>
      <c r="K2294" t="str">
        <f>VLOOKUP(C2294,ResCat!$A$2:$B$268,2,FALSE)</f>
        <v>HMFLEX</v>
      </c>
    </row>
    <row r="2295" spans="3:11" x14ac:dyDescent="0.25">
      <c r="C2295" s="134" t="s">
        <v>81</v>
      </c>
      <c r="D2295" s="134" t="s">
        <v>0</v>
      </c>
      <c r="E2295" s="134" t="s">
        <v>970</v>
      </c>
      <c r="F2295" s="134" t="s">
        <v>310</v>
      </c>
      <c r="G2295" s="134" t="s">
        <v>333</v>
      </c>
      <c r="H2295" s="135">
        <v>19499</v>
      </c>
      <c r="I2295" s="135">
        <v>19499</v>
      </c>
      <c r="J2295" s="135">
        <v>63734.850000000006</v>
      </c>
      <c r="K2295" t="str">
        <f>VLOOKUP(C2295,ResCat!$A$2:$B$268,2,FALSE)</f>
        <v>HMFLEX</v>
      </c>
    </row>
    <row r="2296" spans="3:11" x14ac:dyDescent="0.25">
      <c r="C2296" s="134" t="s">
        <v>81</v>
      </c>
      <c r="D2296" s="134" t="s">
        <v>0</v>
      </c>
      <c r="E2296" s="134" t="s">
        <v>1023</v>
      </c>
      <c r="F2296" s="134" t="s">
        <v>310</v>
      </c>
      <c r="G2296" s="134" t="s">
        <v>308</v>
      </c>
      <c r="H2296" s="135">
        <v>20154</v>
      </c>
      <c r="I2296" s="135">
        <v>20154</v>
      </c>
      <c r="J2296" s="135">
        <v>32447.05</v>
      </c>
      <c r="K2296" t="str">
        <f>VLOOKUP(C2296,ResCat!$A$2:$B$268,2,FALSE)</f>
        <v>HMFLEX</v>
      </c>
    </row>
    <row r="2297" spans="3:11" x14ac:dyDescent="0.25">
      <c r="C2297" s="134" t="s">
        <v>81</v>
      </c>
      <c r="D2297" s="134" t="s">
        <v>2</v>
      </c>
      <c r="E2297" s="134" t="s">
        <v>4</v>
      </c>
      <c r="F2297" s="134" t="s">
        <v>310</v>
      </c>
      <c r="G2297" s="134" t="s">
        <v>327</v>
      </c>
      <c r="H2297" s="135">
        <v>1115</v>
      </c>
      <c r="I2297" s="135">
        <v>1115</v>
      </c>
      <c r="J2297" s="135">
        <v>1115</v>
      </c>
      <c r="K2297" t="str">
        <f>VLOOKUP(C2297,ResCat!$A$2:$B$268,2,FALSE)</f>
        <v>HMFLEX</v>
      </c>
    </row>
    <row r="2298" spans="3:11" x14ac:dyDescent="0.25">
      <c r="C2298" s="134" t="s">
        <v>81</v>
      </c>
      <c r="D2298" s="134" t="s">
        <v>2</v>
      </c>
      <c r="E2298" s="134" t="s">
        <v>511</v>
      </c>
      <c r="F2298" s="134" t="s">
        <v>310</v>
      </c>
      <c r="G2298" s="134" t="s">
        <v>329</v>
      </c>
      <c r="H2298" s="135">
        <v>360.35</v>
      </c>
      <c r="I2298" s="135">
        <v>360.35</v>
      </c>
      <c r="J2298" s="135">
        <v>563</v>
      </c>
      <c r="K2298" t="str">
        <f>VLOOKUP(C2298,ResCat!$A$2:$B$268,2,FALSE)</f>
        <v>HMFLEX</v>
      </c>
    </row>
    <row r="2299" spans="3:11" x14ac:dyDescent="0.25">
      <c r="C2299" s="134" t="s">
        <v>81</v>
      </c>
      <c r="D2299" s="134" t="s">
        <v>2</v>
      </c>
      <c r="E2299" s="134" t="s">
        <v>969</v>
      </c>
      <c r="F2299" s="134" t="s">
        <v>310</v>
      </c>
      <c r="G2299" s="134" t="s">
        <v>331</v>
      </c>
      <c r="H2299" s="135">
        <v>274.01</v>
      </c>
      <c r="I2299" s="135">
        <v>274.01</v>
      </c>
      <c r="J2299" s="135">
        <v>632.5</v>
      </c>
      <c r="K2299" t="str">
        <f>VLOOKUP(C2299,ResCat!$A$2:$B$268,2,FALSE)</f>
        <v>HMFLEX</v>
      </c>
    </row>
    <row r="2300" spans="3:11" x14ac:dyDescent="0.25">
      <c r="C2300" s="134" t="s">
        <v>81</v>
      </c>
      <c r="D2300" s="134" t="s">
        <v>2</v>
      </c>
      <c r="E2300" s="134" t="s">
        <v>961</v>
      </c>
      <c r="F2300" s="134" t="s">
        <v>310</v>
      </c>
      <c r="G2300" s="134" t="s">
        <v>334</v>
      </c>
      <c r="H2300" s="135">
        <v>515.17999999999995</v>
      </c>
      <c r="I2300" s="135">
        <v>530.17999999999995</v>
      </c>
      <c r="J2300" s="135">
        <v>815.52</v>
      </c>
      <c r="K2300" t="str">
        <f>VLOOKUP(C2300,ResCat!$A$2:$B$268,2,FALSE)</f>
        <v>HMFLEX</v>
      </c>
    </row>
    <row r="2301" spans="3:11" x14ac:dyDescent="0.25">
      <c r="C2301" s="134" t="s">
        <v>81</v>
      </c>
      <c r="D2301" s="134" t="s">
        <v>2</v>
      </c>
      <c r="E2301" s="134" t="s">
        <v>970</v>
      </c>
      <c r="F2301" s="134" t="s">
        <v>310</v>
      </c>
      <c r="G2301" s="134" t="s">
        <v>333</v>
      </c>
      <c r="H2301" s="135">
        <v>967.86</v>
      </c>
      <c r="I2301" s="135">
        <v>967.86</v>
      </c>
      <c r="J2301" s="135">
        <v>2850.2</v>
      </c>
      <c r="K2301" t="str">
        <f>VLOOKUP(C2301,ResCat!$A$2:$B$268,2,FALSE)</f>
        <v>HMFLEX</v>
      </c>
    </row>
    <row r="2302" spans="3:11" x14ac:dyDescent="0.25">
      <c r="C2302" s="134" t="s">
        <v>81</v>
      </c>
      <c r="D2302" s="134" t="s">
        <v>2</v>
      </c>
      <c r="E2302" s="134" t="s">
        <v>1023</v>
      </c>
      <c r="F2302" s="134" t="s">
        <v>310</v>
      </c>
      <c r="G2302" s="134" t="s">
        <v>308</v>
      </c>
      <c r="H2302" s="135">
        <v>32.839999999999996</v>
      </c>
      <c r="I2302" s="135">
        <v>32.839999999999996</v>
      </c>
      <c r="J2302" s="135">
        <v>99</v>
      </c>
      <c r="K2302" t="str">
        <f>VLOOKUP(C2302,ResCat!$A$2:$B$268,2,FALSE)</f>
        <v>HMFLEX</v>
      </c>
    </row>
    <row r="2303" spans="3:11" x14ac:dyDescent="0.25">
      <c r="C2303" s="134" t="s">
        <v>81</v>
      </c>
      <c r="D2303" s="134" t="s">
        <v>343</v>
      </c>
      <c r="E2303" s="134" t="s">
        <v>970</v>
      </c>
      <c r="F2303" s="134" t="s">
        <v>1053</v>
      </c>
      <c r="G2303" s="134" t="s">
        <v>333</v>
      </c>
      <c r="H2303" s="135">
        <v>9333.2999999999975</v>
      </c>
      <c r="I2303" s="135">
        <v>10266.27999999999</v>
      </c>
      <c r="J2303" s="135">
        <v>29117.940000000006</v>
      </c>
      <c r="K2303" t="str">
        <f>VLOOKUP(C2303,ResCat!$A$2:$B$268,2,FALSE)</f>
        <v>HMFLEX</v>
      </c>
    </row>
    <row r="2304" spans="3:11" x14ac:dyDescent="0.25">
      <c r="C2304" s="134" t="s">
        <v>81</v>
      </c>
      <c r="D2304" s="134" t="s">
        <v>343</v>
      </c>
      <c r="E2304" s="134" t="s">
        <v>1023</v>
      </c>
      <c r="F2304" s="134" t="s">
        <v>1053</v>
      </c>
      <c r="G2304" s="134" t="s">
        <v>308</v>
      </c>
      <c r="H2304" s="135">
        <v>36499.469999999987</v>
      </c>
      <c r="I2304" s="135">
        <v>40105.859999999964</v>
      </c>
      <c r="J2304" s="135">
        <v>104438.45999999993</v>
      </c>
      <c r="K2304" t="str">
        <f>VLOOKUP(C2304,ResCat!$A$2:$B$268,2,FALSE)</f>
        <v>HMFLEX</v>
      </c>
    </row>
    <row r="2305" spans="3:11" x14ac:dyDescent="0.25">
      <c r="C2305" s="134" t="s">
        <v>81</v>
      </c>
      <c r="D2305" s="134" t="s">
        <v>1</v>
      </c>
      <c r="E2305" s="134" t="s">
        <v>4</v>
      </c>
      <c r="F2305" s="134" t="s">
        <v>310</v>
      </c>
      <c r="G2305" s="134" t="s">
        <v>327</v>
      </c>
      <c r="H2305" s="135">
        <v>1405.4</v>
      </c>
      <c r="I2305" s="135">
        <v>1405.4</v>
      </c>
      <c r="J2305" s="135">
        <v>2119</v>
      </c>
      <c r="K2305" t="str">
        <f>VLOOKUP(C2305,ResCat!$A$2:$B$268,2,FALSE)</f>
        <v>HMFLEX</v>
      </c>
    </row>
    <row r="2306" spans="3:11" x14ac:dyDescent="0.25">
      <c r="C2306" s="134" t="s">
        <v>81</v>
      </c>
      <c r="D2306" s="134" t="s">
        <v>1</v>
      </c>
      <c r="E2306" s="134" t="s">
        <v>511</v>
      </c>
      <c r="F2306" s="134" t="s">
        <v>310</v>
      </c>
      <c r="G2306" s="134" t="s">
        <v>329</v>
      </c>
      <c r="H2306" s="135">
        <v>1123.08</v>
      </c>
      <c r="I2306" s="135">
        <v>1123.08</v>
      </c>
      <c r="J2306" s="135">
        <v>1123.08</v>
      </c>
      <c r="K2306" t="str">
        <f>VLOOKUP(C2306,ResCat!$A$2:$B$268,2,FALSE)</f>
        <v>HMFLEX</v>
      </c>
    </row>
    <row r="2307" spans="3:11" x14ac:dyDescent="0.25">
      <c r="C2307" s="134" t="s">
        <v>81</v>
      </c>
      <c r="D2307" s="134" t="s">
        <v>1</v>
      </c>
      <c r="E2307" s="134" t="s">
        <v>969</v>
      </c>
      <c r="F2307" s="134" t="s">
        <v>310</v>
      </c>
      <c r="G2307" s="134" t="s">
        <v>331</v>
      </c>
      <c r="H2307" s="135">
        <v>12.32</v>
      </c>
      <c r="I2307" s="135">
        <v>0</v>
      </c>
      <c r="J2307" s="135">
        <v>0</v>
      </c>
      <c r="K2307" t="str">
        <f>VLOOKUP(C2307,ResCat!$A$2:$B$268,2,FALSE)</f>
        <v>HMFLEX</v>
      </c>
    </row>
    <row r="2308" spans="3:11" x14ac:dyDescent="0.25">
      <c r="C2308" s="134" t="s">
        <v>81</v>
      </c>
      <c r="D2308" s="134" t="s">
        <v>1</v>
      </c>
      <c r="E2308" s="134" t="s">
        <v>970</v>
      </c>
      <c r="F2308" s="134" t="s">
        <v>310</v>
      </c>
      <c r="G2308" s="134" t="s">
        <v>333</v>
      </c>
      <c r="H2308" s="135">
        <v>23274.98</v>
      </c>
      <c r="I2308" s="135">
        <v>23507.54</v>
      </c>
      <c r="J2308" s="135">
        <v>59136.18</v>
      </c>
      <c r="K2308" t="str">
        <f>VLOOKUP(C2308,ResCat!$A$2:$B$268,2,FALSE)</f>
        <v>HMFLEX</v>
      </c>
    </row>
    <row r="2309" spans="3:11" x14ac:dyDescent="0.25">
      <c r="C2309" s="134" t="s">
        <v>81</v>
      </c>
      <c r="D2309" s="134" t="s">
        <v>1</v>
      </c>
      <c r="E2309" s="134" t="s">
        <v>1023</v>
      </c>
      <c r="F2309" s="134" t="s">
        <v>310</v>
      </c>
      <c r="G2309" s="134" t="s">
        <v>308</v>
      </c>
      <c r="H2309" s="135">
        <v>16732.03</v>
      </c>
      <c r="I2309" s="135">
        <v>16902.03</v>
      </c>
      <c r="J2309" s="135">
        <v>61807.100000000006</v>
      </c>
      <c r="K2309" t="str">
        <f>VLOOKUP(C2309,ResCat!$A$2:$B$268,2,FALSE)</f>
        <v>HMFLEX</v>
      </c>
    </row>
    <row r="2310" spans="3:11" x14ac:dyDescent="0.25">
      <c r="C2310" s="134" t="s">
        <v>82</v>
      </c>
      <c r="D2310" s="134" t="s">
        <v>3</v>
      </c>
      <c r="E2310" s="134" t="s">
        <v>318</v>
      </c>
      <c r="F2310" s="134" t="s">
        <v>310</v>
      </c>
      <c r="G2310" s="134" t="s">
        <v>358</v>
      </c>
      <c r="H2310" s="135">
        <v>-17.62</v>
      </c>
      <c r="I2310" s="135">
        <v>-92.23</v>
      </c>
      <c r="J2310" s="135">
        <v>-183</v>
      </c>
      <c r="K2310" t="str">
        <f>VLOOKUP(C2310,ResCat!$A$2:$B$268,2,FALSE)</f>
        <v>HMFLEX</v>
      </c>
    </row>
    <row r="2311" spans="3:11" x14ac:dyDescent="0.25">
      <c r="C2311" s="134" t="s">
        <v>82</v>
      </c>
      <c r="D2311" s="134" t="s">
        <v>3</v>
      </c>
      <c r="E2311" s="134" t="s">
        <v>332</v>
      </c>
      <c r="F2311" s="134" t="s">
        <v>310</v>
      </c>
      <c r="G2311" s="134" t="s">
        <v>323</v>
      </c>
      <c r="H2311" s="135">
        <v>0</v>
      </c>
      <c r="I2311" s="135">
        <v>102.04</v>
      </c>
      <c r="J2311" s="135">
        <v>150</v>
      </c>
      <c r="K2311" t="str">
        <f>VLOOKUP(C2311,ResCat!$A$2:$B$268,2,FALSE)</f>
        <v>HMFLEX</v>
      </c>
    </row>
    <row r="2312" spans="3:11" x14ac:dyDescent="0.25">
      <c r="C2312" s="134" t="s">
        <v>82</v>
      </c>
      <c r="D2312" s="134" t="s">
        <v>2</v>
      </c>
      <c r="E2312" s="134" t="s">
        <v>357</v>
      </c>
      <c r="F2312" s="134" t="s">
        <v>310</v>
      </c>
      <c r="G2312" s="134" t="s">
        <v>338</v>
      </c>
      <c r="H2312" s="135">
        <v>191.32</v>
      </c>
      <c r="I2312" s="135">
        <v>191.32</v>
      </c>
      <c r="J2312" s="135">
        <v>635</v>
      </c>
      <c r="K2312" t="str">
        <f>VLOOKUP(C2312,ResCat!$A$2:$B$268,2,FALSE)</f>
        <v>HMFLEX</v>
      </c>
    </row>
    <row r="2313" spans="3:11" x14ac:dyDescent="0.25">
      <c r="C2313" s="134" t="s">
        <v>82</v>
      </c>
      <c r="D2313" s="134" t="s">
        <v>2</v>
      </c>
      <c r="E2313" s="134" t="s">
        <v>318</v>
      </c>
      <c r="F2313" s="134" t="s">
        <v>310</v>
      </c>
      <c r="G2313" s="134" t="s">
        <v>358</v>
      </c>
      <c r="H2313" s="135">
        <v>-44.23</v>
      </c>
      <c r="I2313" s="135">
        <v>-194.03</v>
      </c>
      <c r="J2313" s="135">
        <v>-358</v>
      </c>
      <c r="K2313" t="str">
        <f>VLOOKUP(C2313,ResCat!$A$2:$B$268,2,FALSE)</f>
        <v>HMFLEX</v>
      </c>
    </row>
    <row r="2314" spans="3:11" x14ac:dyDescent="0.25">
      <c r="C2314" s="134" t="s">
        <v>82</v>
      </c>
      <c r="D2314" s="134" t="s">
        <v>2</v>
      </c>
      <c r="E2314" s="134" t="s">
        <v>322</v>
      </c>
      <c r="F2314" s="134" t="s">
        <v>310</v>
      </c>
      <c r="G2314" s="134" t="s">
        <v>341</v>
      </c>
      <c r="H2314" s="135">
        <v>3.2</v>
      </c>
      <c r="I2314" s="135">
        <v>3.2</v>
      </c>
      <c r="J2314" s="135">
        <v>60</v>
      </c>
      <c r="K2314" t="str">
        <f>VLOOKUP(C2314,ResCat!$A$2:$B$268,2,FALSE)</f>
        <v>HMFLEX</v>
      </c>
    </row>
    <row r="2315" spans="3:11" x14ac:dyDescent="0.25">
      <c r="C2315" s="134" t="s">
        <v>82</v>
      </c>
      <c r="D2315" s="134" t="s">
        <v>2</v>
      </c>
      <c r="E2315" s="134" t="s">
        <v>326</v>
      </c>
      <c r="F2315" s="134" t="s">
        <v>310</v>
      </c>
      <c r="G2315" s="134" t="s">
        <v>317</v>
      </c>
      <c r="H2315" s="135">
        <v>1.04</v>
      </c>
      <c r="I2315" s="135">
        <v>1.04</v>
      </c>
      <c r="J2315" s="135">
        <v>20</v>
      </c>
      <c r="K2315" t="str">
        <f>VLOOKUP(C2315,ResCat!$A$2:$B$268,2,FALSE)</f>
        <v>HMFLEX</v>
      </c>
    </row>
    <row r="2316" spans="3:11" x14ac:dyDescent="0.25">
      <c r="C2316" s="134" t="s">
        <v>82</v>
      </c>
      <c r="D2316" s="134" t="s">
        <v>2</v>
      </c>
      <c r="E2316" s="134" t="s">
        <v>328</v>
      </c>
      <c r="F2316" s="134" t="s">
        <v>310</v>
      </c>
      <c r="G2316" s="134" t="s">
        <v>319</v>
      </c>
      <c r="H2316" s="135">
        <v>2.97</v>
      </c>
      <c r="I2316" s="135">
        <v>154.24</v>
      </c>
      <c r="J2316" s="135">
        <v>168</v>
      </c>
      <c r="K2316" t="str">
        <f>VLOOKUP(C2316,ResCat!$A$2:$B$268,2,FALSE)</f>
        <v>HMFLEX</v>
      </c>
    </row>
    <row r="2317" spans="3:11" x14ac:dyDescent="0.25">
      <c r="C2317" s="134" t="s">
        <v>82</v>
      </c>
      <c r="D2317" s="134" t="s">
        <v>2</v>
      </c>
      <c r="E2317" s="134" t="s">
        <v>332</v>
      </c>
      <c r="F2317" s="134" t="s">
        <v>310</v>
      </c>
      <c r="G2317" s="134" t="s">
        <v>323</v>
      </c>
      <c r="H2317" s="135">
        <v>0</v>
      </c>
      <c r="I2317" s="135">
        <v>109.26</v>
      </c>
      <c r="J2317" s="135">
        <v>250</v>
      </c>
      <c r="K2317" t="str">
        <f>VLOOKUP(C2317,ResCat!$A$2:$B$268,2,FALSE)</f>
        <v>HMFLEX</v>
      </c>
    </row>
    <row r="2318" spans="3:11" x14ac:dyDescent="0.25">
      <c r="C2318" s="134" t="s">
        <v>274</v>
      </c>
      <c r="D2318" s="134" t="s">
        <v>3</v>
      </c>
      <c r="E2318" s="134" t="s">
        <v>1027</v>
      </c>
      <c r="F2318" s="134" t="s">
        <v>310</v>
      </c>
      <c r="G2318" s="134" t="s">
        <v>311</v>
      </c>
      <c r="H2318" s="135">
        <v>-780.94</v>
      </c>
      <c r="I2318" s="135">
        <v>-780.94</v>
      </c>
      <c r="J2318" s="135">
        <v>0</v>
      </c>
      <c r="K2318" t="str">
        <f>VLOOKUP(C2318,ResCat!$A$2:$B$268,2,FALSE)</f>
        <v>XXX</v>
      </c>
    </row>
    <row r="2319" spans="3:11" x14ac:dyDescent="0.25">
      <c r="C2319" s="134" t="s">
        <v>274</v>
      </c>
      <c r="D2319" s="134" t="s">
        <v>3</v>
      </c>
      <c r="E2319" s="134" t="s">
        <v>1028</v>
      </c>
      <c r="F2319" s="134" t="s">
        <v>310</v>
      </c>
      <c r="G2319" s="134" t="s">
        <v>311</v>
      </c>
      <c r="H2319" s="135">
        <v>-38.17</v>
      </c>
      <c r="I2319" s="135">
        <v>-38.17</v>
      </c>
      <c r="J2319" s="135">
        <v>-194</v>
      </c>
      <c r="K2319" t="str">
        <f>VLOOKUP(C2319,ResCat!$A$2:$B$268,2,FALSE)</f>
        <v>XXX</v>
      </c>
    </row>
    <row r="2320" spans="3:11" x14ac:dyDescent="0.25">
      <c r="C2320" s="134" t="s">
        <v>274</v>
      </c>
      <c r="D2320" s="134" t="s">
        <v>3</v>
      </c>
      <c r="E2320" s="134" t="s">
        <v>1029</v>
      </c>
      <c r="F2320" s="134" t="s">
        <v>310</v>
      </c>
      <c r="G2320" s="134" t="s">
        <v>311</v>
      </c>
      <c r="H2320" s="135">
        <v>-862.6</v>
      </c>
      <c r="I2320" s="135">
        <v>-862.6</v>
      </c>
      <c r="J2320" s="135">
        <v>0</v>
      </c>
      <c r="K2320" t="str">
        <f>VLOOKUP(C2320,ResCat!$A$2:$B$268,2,FALSE)</f>
        <v>XXX</v>
      </c>
    </row>
    <row r="2321" spans="3:11" x14ac:dyDescent="0.25">
      <c r="C2321" s="134" t="s">
        <v>274</v>
      </c>
      <c r="D2321" s="134" t="s">
        <v>3</v>
      </c>
      <c r="E2321" s="134" t="s">
        <v>359</v>
      </c>
      <c r="F2321" s="134" t="s">
        <v>310</v>
      </c>
      <c r="G2321" s="134" t="s">
        <v>311</v>
      </c>
      <c r="H2321" s="135">
        <v>18.760000000000002</v>
      </c>
      <c r="I2321" s="135">
        <v>18.760000000000002</v>
      </c>
      <c r="J2321" s="135">
        <v>75</v>
      </c>
      <c r="K2321" t="str">
        <f>VLOOKUP(C2321,ResCat!$A$2:$B$268,2,FALSE)</f>
        <v>XXX</v>
      </c>
    </row>
    <row r="2322" spans="3:11" x14ac:dyDescent="0.25">
      <c r="C2322" s="134" t="s">
        <v>274</v>
      </c>
      <c r="D2322" s="134" t="s">
        <v>3</v>
      </c>
      <c r="E2322" s="134" t="s">
        <v>354</v>
      </c>
      <c r="F2322" s="134" t="s">
        <v>310</v>
      </c>
      <c r="G2322" s="134" t="s">
        <v>311</v>
      </c>
      <c r="H2322" s="135">
        <v>196</v>
      </c>
      <c r="I2322" s="135">
        <v>196</v>
      </c>
      <c r="J2322" s="135">
        <v>196</v>
      </c>
      <c r="K2322" t="str">
        <f>VLOOKUP(C2322,ResCat!$A$2:$B$268,2,FALSE)</f>
        <v>XXX</v>
      </c>
    </row>
    <row r="2323" spans="3:11" x14ac:dyDescent="0.25">
      <c r="C2323" s="134" t="s">
        <v>274</v>
      </c>
      <c r="D2323" s="134" t="s">
        <v>3</v>
      </c>
      <c r="E2323" s="134" t="s">
        <v>366</v>
      </c>
      <c r="F2323" s="134" t="s">
        <v>310</v>
      </c>
      <c r="G2323" s="134" t="s">
        <v>311</v>
      </c>
      <c r="H2323" s="135">
        <v>28.62</v>
      </c>
      <c r="I2323" s="135">
        <v>216.38</v>
      </c>
      <c r="J2323" s="135">
        <v>216.38</v>
      </c>
      <c r="K2323" t="str">
        <f>VLOOKUP(C2323,ResCat!$A$2:$B$268,2,FALSE)</f>
        <v>XXX</v>
      </c>
    </row>
    <row r="2324" spans="3:11" x14ac:dyDescent="0.25">
      <c r="C2324" s="134" t="s">
        <v>274</v>
      </c>
      <c r="D2324" s="134" t="s">
        <v>3</v>
      </c>
      <c r="E2324" s="134" t="s">
        <v>337</v>
      </c>
      <c r="F2324" s="134" t="s">
        <v>310</v>
      </c>
      <c r="G2324" s="134" t="s">
        <v>311</v>
      </c>
      <c r="H2324" s="135">
        <v>0</v>
      </c>
      <c r="I2324" s="135">
        <v>9.58</v>
      </c>
      <c r="J2324" s="135">
        <v>9.58</v>
      </c>
      <c r="K2324" t="str">
        <f>VLOOKUP(C2324,ResCat!$A$2:$B$268,2,FALSE)</f>
        <v>XXX</v>
      </c>
    </row>
    <row r="2325" spans="3:11" x14ac:dyDescent="0.25">
      <c r="C2325" s="134" t="s">
        <v>274</v>
      </c>
      <c r="D2325" s="134" t="s">
        <v>3</v>
      </c>
      <c r="E2325" s="134" t="s">
        <v>347</v>
      </c>
      <c r="F2325" s="134" t="s">
        <v>310</v>
      </c>
      <c r="G2325" s="134" t="s">
        <v>360</v>
      </c>
      <c r="H2325" s="135">
        <v>-786.95</v>
      </c>
      <c r="I2325" s="135">
        <v>-574.93000000000006</v>
      </c>
      <c r="J2325" s="135">
        <v>-687.98</v>
      </c>
      <c r="K2325" t="str">
        <f>VLOOKUP(C2325,ResCat!$A$2:$B$268,2,FALSE)</f>
        <v>XXX</v>
      </c>
    </row>
    <row r="2326" spans="3:11" x14ac:dyDescent="0.25">
      <c r="C2326" s="134" t="s">
        <v>274</v>
      </c>
      <c r="D2326" s="134" t="s">
        <v>3</v>
      </c>
      <c r="E2326" s="134" t="s">
        <v>361</v>
      </c>
      <c r="F2326" s="134" t="s">
        <v>310</v>
      </c>
      <c r="G2326" s="134" t="s">
        <v>355</v>
      </c>
      <c r="H2326" s="135">
        <v>157.79</v>
      </c>
      <c r="I2326" s="135">
        <v>292.12000000000006</v>
      </c>
      <c r="J2326" s="135">
        <v>144.52999999999997</v>
      </c>
      <c r="K2326" t="str">
        <f>VLOOKUP(C2326,ResCat!$A$2:$B$268,2,FALSE)</f>
        <v>XXX</v>
      </c>
    </row>
    <row r="2327" spans="3:11" x14ac:dyDescent="0.25">
      <c r="C2327" s="134" t="s">
        <v>274</v>
      </c>
      <c r="D2327" s="134" t="s">
        <v>3</v>
      </c>
      <c r="E2327" s="134" t="s">
        <v>312</v>
      </c>
      <c r="F2327" s="134" t="s">
        <v>310</v>
      </c>
      <c r="G2327" s="134" t="s">
        <v>364</v>
      </c>
      <c r="H2327" s="135">
        <v>326.81000000000006</v>
      </c>
      <c r="I2327" s="135">
        <v>327.05</v>
      </c>
      <c r="J2327" s="135">
        <v>3224.23</v>
      </c>
      <c r="K2327" t="str">
        <f>VLOOKUP(C2327,ResCat!$A$2:$B$268,2,FALSE)</f>
        <v>XXX</v>
      </c>
    </row>
    <row r="2328" spans="3:11" x14ac:dyDescent="0.25">
      <c r="C2328" s="134" t="s">
        <v>274</v>
      </c>
      <c r="D2328" s="134" t="s">
        <v>3</v>
      </c>
      <c r="E2328" s="134" t="s">
        <v>357</v>
      </c>
      <c r="F2328" s="134" t="s">
        <v>310</v>
      </c>
      <c r="G2328" s="134" t="s">
        <v>338</v>
      </c>
      <c r="H2328" s="135">
        <v>-436.37</v>
      </c>
      <c r="I2328" s="135">
        <v>-436.37</v>
      </c>
      <c r="J2328" s="135">
        <v>-2168.44</v>
      </c>
      <c r="K2328" t="str">
        <f>VLOOKUP(C2328,ResCat!$A$2:$B$268,2,FALSE)</f>
        <v>XXX</v>
      </c>
    </row>
    <row r="2329" spans="3:11" x14ac:dyDescent="0.25">
      <c r="C2329" s="134" t="s">
        <v>274</v>
      </c>
      <c r="D2329" s="134" t="s">
        <v>3</v>
      </c>
      <c r="E2329" s="134" t="s">
        <v>314</v>
      </c>
      <c r="F2329" s="134" t="s">
        <v>310</v>
      </c>
      <c r="G2329" s="134" t="s">
        <v>356</v>
      </c>
      <c r="H2329" s="135">
        <v>161.22</v>
      </c>
      <c r="I2329" s="135">
        <v>308.02</v>
      </c>
      <c r="J2329" s="135">
        <v>588.12</v>
      </c>
      <c r="K2329" t="str">
        <f>VLOOKUP(C2329,ResCat!$A$2:$B$268,2,FALSE)</f>
        <v>XXX</v>
      </c>
    </row>
    <row r="2330" spans="3:11" x14ac:dyDescent="0.25">
      <c r="C2330" s="134" t="s">
        <v>274</v>
      </c>
      <c r="D2330" s="134" t="s">
        <v>3</v>
      </c>
      <c r="E2330" s="134" t="s">
        <v>342</v>
      </c>
      <c r="F2330" s="134" t="s">
        <v>310</v>
      </c>
      <c r="G2330" s="134" t="s">
        <v>348</v>
      </c>
      <c r="H2330" s="135">
        <v>-261.90999999999997</v>
      </c>
      <c r="I2330" s="135">
        <v>-155.52999999999997</v>
      </c>
      <c r="J2330" s="135">
        <v>-886.68</v>
      </c>
      <c r="K2330" t="str">
        <f>VLOOKUP(C2330,ResCat!$A$2:$B$268,2,FALSE)</f>
        <v>XXX</v>
      </c>
    </row>
    <row r="2331" spans="3:11" x14ac:dyDescent="0.25">
      <c r="C2331" s="134" t="s">
        <v>274</v>
      </c>
      <c r="D2331" s="134" t="s">
        <v>3</v>
      </c>
      <c r="E2331" s="134" t="s">
        <v>316</v>
      </c>
      <c r="F2331" s="134" t="s">
        <v>310</v>
      </c>
      <c r="G2331" s="134" t="s">
        <v>313</v>
      </c>
      <c r="H2331" s="135">
        <v>-594.01</v>
      </c>
      <c r="I2331" s="135">
        <v>702.81999999999994</v>
      </c>
      <c r="J2331" s="135">
        <v>399.68999999999994</v>
      </c>
      <c r="K2331" t="str">
        <f>VLOOKUP(C2331,ResCat!$A$2:$B$268,2,FALSE)</f>
        <v>XXX</v>
      </c>
    </row>
    <row r="2332" spans="3:11" x14ac:dyDescent="0.25">
      <c r="C2332" s="134" t="s">
        <v>274</v>
      </c>
      <c r="D2332" s="134" t="s">
        <v>3</v>
      </c>
      <c r="E2332" s="134" t="s">
        <v>318</v>
      </c>
      <c r="F2332" s="134" t="s">
        <v>310</v>
      </c>
      <c r="G2332" s="134" t="s">
        <v>358</v>
      </c>
      <c r="H2332" s="135">
        <v>-18.86</v>
      </c>
      <c r="I2332" s="135">
        <v>-9.3899999999999988</v>
      </c>
      <c r="J2332" s="135">
        <v>-71.710000000000008</v>
      </c>
      <c r="K2332" t="str">
        <f>VLOOKUP(C2332,ResCat!$A$2:$B$268,2,FALSE)</f>
        <v>XXX</v>
      </c>
    </row>
    <row r="2333" spans="3:11" x14ac:dyDescent="0.25">
      <c r="C2333" s="134" t="s">
        <v>274</v>
      </c>
      <c r="D2333" s="134" t="s">
        <v>3</v>
      </c>
      <c r="E2333" s="134" t="s">
        <v>320</v>
      </c>
      <c r="F2333" s="134" t="s">
        <v>310</v>
      </c>
      <c r="G2333" s="134" t="s">
        <v>315</v>
      </c>
      <c r="H2333" s="135">
        <v>1079.48</v>
      </c>
      <c r="I2333" s="135">
        <v>999.60999999999967</v>
      </c>
      <c r="J2333" s="135">
        <v>2386.08</v>
      </c>
      <c r="K2333" t="str">
        <f>VLOOKUP(C2333,ResCat!$A$2:$B$268,2,FALSE)</f>
        <v>XXX</v>
      </c>
    </row>
    <row r="2334" spans="3:11" x14ac:dyDescent="0.25">
      <c r="C2334" s="134" t="s">
        <v>274</v>
      </c>
      <c r="D2334" s="134" t="s">
        <v>3</v>
      </c>
      <c r="E2334" s="134" t="s">
        <v>322</v>
      </c>
      <c r="F2334" s="134" t="s">
        <v>310</v>
      </c>
      <c r="G2334" s="134" t="s">
        <v>341</v>
      </c>
      <c r="H2334" s="135">
        <v>1062.6799999999998</v>
      </c>
      <c r="I2334" s="135">
        <v>1528.3900000000003</v>
      </c>
      <c r="J2334" s="135">
        <v>4155.3099999999995</v>
      </c>
      <c r="K2334" t="str">
        <f>VLOOKUP(C2334,ResCat!$A$2:$B$268,2,FALSE)</f>
        <v>XXX</v>
      </c>
    </row>
    <row r="2335" spans="3:11" x14ac:dyDescent="0.25">
      <c r="C2335" s="134" t="s">
        <v>274</v>
      </c>
      <c r="D2335" s="134" t="s">
        <v>3</v>
      </c>
      <c r="E2335" s="134" t="s">
        <v>324</v>
      </c>
      <c r="F2335" s="134" t="s">
        <v>310</v>
      </c>
      <c r="G2335" s="134" t="s">
        <v>340</v>
      </c>
      <c r="H2335" s="135">
        <v>-487.34999999999997</v>
      </c>
      <c r="I2335" s="135">
        <v>-178.79000000000002</v>
      </c>
      <c r="J2335" s="135">
        <v>643.21000000000015</v>
      </c>
      <c r="K2335" t="str">
        <f>VLOOKUP(C2335,ResCat!$A$2:$B$268,2,FALSE)</f>
        <v>XXX</v>
      </c>
    </row>
    <row r="2336" spans="3:11" x14ac:dyDescent="0.25">
      <c r="C2336" s="134" t="s">
        <v>274</v>
      </c>
      <c r="D2336" s="134" t="s">
        <v>3</v>
      </c>
      <c r="E2336" s="134" t="s">
        <v>326</v>
      </c>
      <c r="F2336" s="134" t="s">
        <v>310</v>
      </c>
      <c r="G2336" s="134" t="s">
        <v>317</v>
      </c>
      <c r="H2336" s="135">
        <v>-72.31</v>
      </c>
      <c r="I2336" s="135">
        <v>-278.36</v>
      </c>
      <c r="J2336" s="135">
        <v>3410.12</v>
      </c>
      <c r="K2336" t="str">
        <f>VLOOKUP(C2336,ResCat!$A$2:$B$268,2,FALSE)</f>
        <v>XXX</v>
      </c>
    </row>
    <row r="2337" spans="3:11" x14ac:dyDescent="0.25">
      <c r="C2337" s="134" t="s">
        <v>274</v>
      </c>
      <c r="D2337" s="134" t="s">
        <v>3</v>
      </c>
      <c r="E2337" s="134" t="s">
        <v>328</v>
      </c>
      <c r="F2337" s="134" t="s">
        <v>310</v>
      </c>
      <c r="G2337" s="134" t="s">
        <v>319</v>
      </c>
      <c r="H2337" s="135">
        <v>29.839999999999975</v>
      </c>
      <c r="I2337" s="135">
        <v>165.71000000000004</v>
      </c>
      <c r="J2337" s="135">
        <v>1827.83</v>
      </c>
      <c r="K2337" t="str">
        <f>VLOOKUP(C2337,ResCat!$A$2:$B$268,2,FALSE)</f>
        <v>XXX</v>
      </c>
    </row>
    <row r="2338" spans="3:11" x14ac:dyDescent="0.25">
      <c r="C2338" s="134" t="s">
        <v>274</v>
      </c>
      <c r="D2338" s="134" t="s">
        <v>3</v>
      </c>
      <c r="E2338" s="134" t="s">
        <v>330</v>
      </c>
      <c r="F2338" s="134" t="s">
        <v>310</v>
      </c>
      <c r="G2338" s="134" t="s">
        <v>321</v>
      </c>
      <c r="H2338" s="135">
        <v>-1044.49</v>
      </c>
      <c r="I2338" s="135">
        <v>-1588.3999999999999</v>
      </c>
      <c r="J2338" s="135">
        <v>-932.45</v>
      </c>
      <c r="K2338" t="str">
        <f>VLOOKUP(C2338,ResCat!$A$2:$B$268,2,FALSE)</f>
        <v>XXX</v>
      </c>
    </row>
    <row r="2339" spans="3:11" x14ac:dyDescent="0.25">
      <c r="C2339" s="134" t="s">
        <v>274</v>
      </c>
      <c r="D2339" s="134" t="s">
        <v>3</v>
      </c>
      <c r="E2339" s="134" t="s">
        <v>332</v>
      </c>
      <c r="F2339" s="134" t="s">
        <v>310</v>
      </c>
      <c r="G2339" s="134" t="s">
        <v>323</v>
      </c>
      <c r="H2339" s="135">
        <v>813.68999999999994</v>
      </c>
      <c r="I2339" s="135">
        <v>813.42</v>
      </c>
      <c r="J2339" s="135">
        <v>4274.5</v>
      </c>
      <c r="K2339" t="str">
        <f>VLOOKUP(C2339,ResCat!$A$2:$B$268,2,FALSE)</f>
        <v>XXX</v>
      </c>
    </row>
    <row r="2340" spans="3:11" x14ac:dyDescent="0.25">
      <c r="C2340" s="134" t="s">
        <v>274</v>
      </c>
      <c r="D2340" s="134" t="s">
        <v>3</v>
      </c>
      <c r="E2340" s="134" t="s">
        <v>335</v>
      </c>
      <c r="F2340" s="134" t="s">
        <v>310</v>
      </c>
      <c r="G2340" s="134" t="s">
        <v>325</v>
      </c>
      <c r="H2340" s="135">
        <v>1217.9400000000003</v>
      </c>
      <c r="I2340" s="135">
        <v>1435.5900000000004</v>
      </c>
      <c r="J2340" s="135">
        <v>7533.24</v>
      </c>
      <c r="K2340" t="str">
        <f>VLOOKUP(C2340,ResCat!$A$2:$B$268,2,FALSE)</f>
        <v>XXX</v>
      </c>
    </row>
    <row r="2341" spans="3:11" x14ac:dyDescent="0.25">
      <c r="C2341" s="134" t="s">
        <v>274</v>
      </c>
      <c r="D2341" s="134" t="s">
        <v>3</v>
      </c>
      <c r="E2341" s="134" t="s">
        <v>4</v>
      </c>
      <c r="F2341" s="134" t="s">
        <v>310</v>
      </c>
      <c r="G2341" s="134" t="s">
        <v>327</v>
      </c>
      <c r="H2341" s="135">
        <v>4616.51</v>
      </c>
      <c r="I2341" s="135">
        <v>6332.0099999999984</v>
      </c>
      <c r="J2341" s="135">
        <v>21058.240000000002</v>
      </c>
      <c r="K2341" t="str">
        <f>VLOOKUP(C2341,ResCat!$A$2:$B$268,2,FALSE)</f>
        <v>XXX</v>
      </c>
    </row>
    <row r="2342" spans="3:11" x14ac:dyDescent="0.25">
      <c r="C2342" s="134" t="s">
        <v>274</v>
      </c>
      <c r="D2342" s="134" t="s">
        <v>3</v>
      </c>
      <c r="E2342" s="134" t="s">
        <v>511</v>
      </c>
      <c r="F2342" s="134" t="s">
        <v>310</v>
      </c>
      <c r="G2342" s="134" t="s">
        <v>329</v>
      </c>
      <c r="H2342" s="135">
        <v>5659.64</v>
      </c>
      <c r="I2342" s="135">
        <v>8409.26</v>
      </c>
      <c r="J2342" s="135">
        <v>21316.350000000002</v>
      </c>
      <c r="K2342" t="str">
        <f>VLOOKUP(C2342,ResCat!$A$2:$B$268,2,FALSE)</f>
        <v>XXX</v>
      </c>
    </row>
    <row r="2343" spans="3:11" x14ac:dyDescent="0.25">
      <c r="C2343" s="134" t="s">
        <v>274</v>
      </c>
      <c r="D2343" s="134" t="s">
        <v>3</v>
      </c>
      <c r="E2343" s="134" t="s">
        <v>969</v>
      </c>
      <c r="F2343" s="134" t="s">
        <v>310</v>
      </c>
      <c r="G2343" s="134" t="s">
        <v>331</v>
      </c>
      <c r="H2343" s="135">
        <v>78665.880000000034</v>
      </c>
      <c r="I2343" s="135">
        <v>81844.160000000033</v>
      </c>
      <c r="J2343" s="135">
        <v>117335.41</v>
      </c>
      <c r="K2343" t="str">
        <f>VLOOKUP(C2343,ResCat!$A$2:$B$268,2,FALSE)</f>
        <v>XXX</v>
      </c>
    </row>
    <row r="2344" spans="3:11" x14ac:dyDescent="0.25">
      <c r="C2344" s="134" t="s">
        <v>274</v>
      </c>
      <c r="D2344" s="134" t="s">
        <v>3</v>
      </c>
      <c r="E2344" s="134" t="s">
        <v>961</v>
      </c>
      <c r="F2344" s="134" t="s">
        <v>310</v>
      </c>
      <c r="G2344" s="134" t="s">
        <v>334</v>
      </c>
      <c r="H2344" s="135">
        <v>116223.42000000006</v>
      </c>
      <c r="I2344" s="135">
        <v>126812.96000000009</v>
      </c>
      <c r="J2344" s="135">
        <v>206410.85999999993</v>
      </c>
      <c r="K2344" t="str">
        <f>VLOOKUP(C2344,ResCat!$A$2:$B$268,2,FALSE)</f>
        <v>XXX</v>
      </c>
    </row>
    <row r="2345" spans="3:11" x14ac:dyDescent="0.25">
      <c r="C2345" s="134" t="s">
        <v>274</v>
      </c>
      <c r="D2345" s="134" t="s">
        <v>3</v>
      </c>
      <c r="E2345" s="134" t="s">
        <v>970</v>
      </c>
      <c r="F2345" s="134" t="s">
        <v>310</v>
      </c>
      <c r="G2345" s="134" t="s">
        <v>333</v>
      </c>
      <c r="H2345" s="135">
        <v>204433.75000000017</v>
      </c>
      <c r="I2345" s="135">
        <v>245753.95000000027</v>
      </c>
      <c r="J2345" s="135">
        <v>686068.40999999992</v>
      </c>
      <c r="K2345" t="str">
        <f>VLOOKUP(C2345,ResCat!$A$2:$B$268,2,FALSE)</f>
        <v>XXX</v>
      </c>
    </row>
    <row r="2346" spans="3:11" x14ac:dyDescent="0.25">
      <c r="C2346" s="134" t="s">
        <v>274</v>
      </c>
      <c r="D2346" s="134" t="s">
        <v>3</v>
      </c>
      <c r="E2346" s="134" t="s">
        <v>1023</v>
      </c>
      <c r="F2346" s="134" t="s">
        <v>310</v>
      </c>
      <c r="G2346" s="134" t="s">
        <v>308</v>
      </c>
      <c r="H2346" s="135">
        <v>192664.99000000005</v>
      </c>
      <c r="I2346" s="135">
        <v>324116.80000000069</v>
      </c>
      <c r="J2346" s="135">
        <v>929588.14999999735</v>
      </c>
      <c r="K2346" t="str">
        <f>VLOOKUP(C2346,ResCat!$A$2:$B$268,2,FALSE)</f>
        <v>XXX</v>
      </c>
    </row>
    <row r="2347" spans="3:11" x14ac:dyDescent="0.25">
      <c r="C2347" s="134" t="s">
        <v>274</v>
      </c>
      <c r="D2347" s="134" t="s">
        <v>0</v>
      </c>
      <c r="E2347" s="134" t="s">
        <v>354</v>
      </c>
      <c r="F2347" s="134" t="s">
        <v>310</v>
      </c>
      <c r="G2347" s="134" t="s">
        <v>311</v>
      </c>
      <c r="H2347" s="135">
        <v>2675.77</v>
      </c>
      <c r="I2347" s="135">
        <v>3500</v>
      </c>
      <c r="J2347" s="135">
        <v>3500</v>
      </c>
      <c r="K2347" t="str">
        <f>VLOOKUP(C2347,ResCat!$A$2:$B$268,2,FALSE)</f>
        <v>XXX</v>
      </c>
    </row>
    <row r="2348" spans="3:11" x14ac:dyDescent="0.25">
      <c r="C2348" s="134" t="s">
        <v>274</v>
      </c>
      <c r="D2348" s="134" t="s">
        <v>0</v>
      </c>
      <c r="E2348" s="134" t="s">
        <v>366</v>
      </c>
      <c r="F2348" s="134" t="s">
        <v>310</v>
      </c>
      <c r="G2348" s="134" t="s">
        <v>311</v>
      </c>
      <c r="H2348" s="135">
        <v>10825</v>
      </c>
      <c r="I2348" s="135">
        <v>12825</v>
      </c>
      <c r="J2348" s="135">
        <v>18025</v>
      </c>
      <c r="K2348" t="str">
        <f>VLOOKUP(C2348,ResCat!$A$2:$B$268,2,FALSE)</f>
        <v>XXX</v>
      </c>
    </row>
    <row r="2349" spans="3:11" x14ac:dyDescent="0.25">
      <c r="C2349" s="134" t="s">
        <v>274</v>
      </c>
      <c r="D2349" s="134" t="s">
        <v>0</v>
      </c>
      <c r="E2349" s="134" t="s">
        <v>352</v>
      </c>
      <c r="F2349" s="134" t="s">
        <v>310</v>
      </c>
      <c r="G2349" s="134" t="s">
        <v>351</v>
      </c>
      <c r="H2349" s="135">
        <v>11233.24</v>
      </c>
      <c r="I2349" s="135">
        <v>13676.02</v>
      </c>
      <c r="J2349" s="135">
        <v>13676.02</v>
      </c>
      <c r="K2349" t="str">
        <f>VLOOKUP(C2349,ResCat!$A$2:$B$268,2,FALSE)</f>
        <v>XXX</v>
      </c>
    </row>
    <row r="2350" spans="3:11" x14ac:dyDescent="0.25">
      <c r="C2350" s="134" t="s">
        <v>274</v>
      </c>
      <c r="D2350" s="134" t="s">
        <v>0</v>
      </c>
      <c r="E2350" s="134" t="s">
        <v>361</v>
      </c>
      <c r="F2350" s="134" t="s">
        <v>310</v>
      </c>
      <c r="G2350" s="134" t="s">
        <v>355</v>
      </c>
      <c r="H2350" s="135">
        <v>-63793.82</v>
      </c>
      <c r="I2350" s="135">
        <v>-61697.53</v>
      </c>
      <c r="J2350" s="135">
        <v>5247</v>
      </c>
      <c r="K2350" t="str">
        <f>VLOOKUP(C2350,ResCat!$A$2:$B$268,2,FALSE)</f>
        <v>XXX</v>
      </c>
    </row>
    <row r="2351" spans="3:11" x14ac:dyDescent="0.25">
      <c r="C2351" s="134" t="s">
        <v>274</v>
      </c>
      <c r="D2351" s="134" t="s">
        <v>0</v>
      </c>
      <c r="E2351" s="134" t="s">
        <v>316</v>
      </c>
      <c r="F2351" s="134" t="s">
        <v>310</v>
      </c>
      <c r="G2351" s="134" t="s">
        <v>313</v>
      </c>
      <c r="H2351" s="135">
        <v>-8714.130000000001</v>
      </c>
      <c r="I2351" s="135">
        <v>-8714.130000000001</v>
      </c>
      <c r="J2351" s="135">
        <v>-15199.5</v>
      </c>
      <c r="K2351" t="str">
        <f>VLOOKUP(C2351,ResCat!$A$2:$B$268,2,FALSE)</f>
        <v>XXX</v>
      </c>
    </row>
    <row r="2352" spans="3:11" x14ac:dyDescent="0.25">
      <c r="C2352" s="134" t="s">
        <v>274</v>
      </c>
      <c r="D2352" s="134" t="s">
        <v>0</v>
      </c>
      <c r="E2352" s="134" t="s">
        <v>318</v>
      </c>
      <c r="F2352" s="134" t="s">
        <v>310</v>
      </c>
      <c r="G2352" s="134" t="s">
        <v>358</v>
      </c>
      <c r="H2352" s="135">
        <v>-16514.32</v>
      </c>
      <c r="I2352" s="135">
        <v>-15911.95</v>
      </c>
      <c r="J2352" s="135">
        <v>-32728.180000000008</v>
      </c>
      <c r="K2352" t="str">
        <f>VLOOKUP(C2352,ResCat!$A$2:$B$268,2,FALSE)</f>
        <v>XXX</v>
      </c>
    </row>
    <row r="2353" spans="3:11" x14ac:dyDescent="0.25">
      <c r="C2353" s="134" t="s">
        <v>274</v>
      </c>
      <c r="D2353" s="134" t="s">
        <v>0</v>
      </c>
      <c r="E2353" s="134" t="s">
        <v>320</v>
      </c>
      <c r="F2353" s="134" t="s">
        <v>310</v>
      </c>
      <c r="G2353" s="134" t="s">
        <v>315</v>
      </c>
      <c r="H2353" s="135">
        <v>29926.22</v>
      </c>
      <c r="I2353" s="135">
        <v>32839.07</v>
      </c>
      <c r="J2353" s="135">
        <v>117756.47000000002</v>
      </c>
      <c r="K2353" t="str">
        <f>VLOOKUP(C2353,ResCat!$A$2:$B$268,2,FALSE)</f>
        <v>XXX</v>
      </c>
    </row>
    <row r="2354" spans="3:11" x14ac:dyDescent="0.25">
      <c r="C2354" s="134" t="s">
        <v>274</v>
      </c>
      <c r="D2354" s="134" t="s">
        <v>0</v>
      </c>
      <c r="E2354" s="134" t="s">
        <v>324</v>
      </c>
      <c r="F2354" s="134" t="s">
        <v>310</v>
      </c>
      <c r="G2354" s="134" t="s">
        <v>340</v>
      </c>
      <c r="H2354" s="135">
        <v>-63959.179999999993</v>
      </c>
      <c r="I2354" s="135">
        <v>-63718.399999999994</v>
      </c>
      <c r="J2354" s="135">
        <v>-10429.510000000009</v>
      </c>
      <c r="K2354" t="str">
        <f>VLOOKUP(C2354,ResCat!$A$2:$B$268,2,FALSE)</f>
        <v>XXX</v>
      </c>
    </row>
    <row r="2355" spans="3:11" x14ac:dyDescent="0.25">
      <c r="C2355" s="134" t="s">
        <v>274</v>
      </c>
      <c r="D2355" s="134" t="s">
        <v>0</v>
      </c>
      <c r="E2355" s="134" t="s">
        <v>326</v>
      </c>
      <c r="F2355" s="134" t="s">
        <v>310</v>
      </c>
      <c r="G2355" s="134" t="s">
        <v>317</v>
      </c>
      <c r="H2355" s="135">
        <v>-14752.95999999999</v>
      </c>
      <c r="I2355" s="135">
        <v>-11524.139999999994</v>
      </c>
      <c r="J2355" s="135">
        <v>45121.519999999968</v>
      </c>
      <c r="K2355" t="str">
        <f>VLOOKUP(C2355,ResCat!$A$2:$B$268,2,FALSE)</f>
        <v>XXX</v>
      </c>
    </row>
    <row r="2356" spans="3:11" x14ac:dyDescent="0.25">
      <c r="C2356" s="134" t="s">
        <v>274</v>
      </c>
      <c r="D2356" s="134" t="s">
        <v>0</v>
      </c>
      <c r="E2356" s="134" t="s">
        <v>328</v>
      </c>
      <c r="F2356" s="134" t="s">
        <v>310</v>
      </c>
      <c r="G2356" s="134" t="s">
        <v>319</v>
      </c>
      <c r="H2356" s="135">
        <v>9292.619999999999</v>
      </c>
      <c r="I2356" s="135">
        <v>17916.46</v>
      </c>
      <c r="J2356" s="135">
        <v>53447.15</v>
      </c>
      <c r="K2356" t="str">
        <f>VLOOKUP(C2356,ResCat!$A$2:$B$268,2,FALSE)</f>
        <v>XXX</v>
      </c>
    </row>
    <row r="2357" spans="3:11" x14ac:dyDescent="0.25">
      <c r="C2357" s="134" t="s">
        <v>274</v>
      </c>
      <c r="D2357" s="134" t="s">
        <v>0</v>
      </c>
      <c r="E2357" s="134" t="s">
        <v>330</v>
      </c>
      <c r="F2357" s="134" t="s">
        <v>310</v>
      </c>
      <c r="G2357" s="134" t="s">
        <v>321</v>
      </c>
      <c r="H2357" s="135">
        <v>237448.91</v>
      </c>
      <c r="I2357" s="135">
        <v>237507.44</v>
      </c>
      <c r="J2357" s="135">
        <v>1218777.22</v>
      </c>
      <c r="K2357" t="str">
        <f>VLOOKUP(C2357,ResCat!$A$2:$B$268,2,FALSE)</f>
        <v>XXX</v>
      </c>
    </row>
    <row r="2358" spans="3:11" x14ac:dyDescent="0.25">
      <c r="C2358" s="134" t="s">
        <v>274</v>
      </c>
      <c r="D2358" s="134" t="s">
        <v>0</v>
      </c>
      <c r="E2358" s="134" t="s">
        <v>332</v>
      </c>
      <c r="F2358" s="134" t="s">
        <v>310</v>
      </c>
      <c r="G2358" s="134" t="s">
        <v>323</v>
      </c>
      <c r="H2358" s="135">
        <v>10064.780000000001</v>
      </c>
      <c r="I2358" s="135">
        <v>11454.1</v>
      </c>
      <c r="J2358" s="135">
        <v>28415</v>
      </c>
      <c r="K2358" t="str">
        <f>VLOOKUP(C2358,ResCat!$A$2:$B$268,2,FALSE)</f>
        <v>XXX</v>
      </c>
    </row>
    <row r="2359" spans="3:11" x14ac:dyDescent="0.25">
      <c r="C2359" s="134" t="s">
        <v>274</v>
      </c>
      <c r="D2359" s="134" t="s">
        <v>0</v>
      </c>
      <c r="E2359" s="134" t="s">
        <v>335</v>
      </c>
      <c r="F2359" s="134" t="s">
        <v>310</v>
      </c>
      <c r="G2359" s="134" t="s">
        <v>325</v>
      </c>
      <c r="H2359" s="135">
        <v>20336.29</v>
      </c>
      <c r="I2359" s="135">
        <v>28522.339999999997</v>
      </c>
      <c r="J2359" s="135">
        <v>62760.79</v>
      </c>
      <c r="K2359" t="str">
        <f>VLOOKUP(C2359,ResCat!$A$2:$B$268,2,FALSE)</f>
        <v>XXX</v>
      </c>
    </row>
    <row r="2360" spans="3:11" x14ac:dyDescent="0.25">
      <c r="C2360" s="134" t="s">
        <v>274</v>
      </c>
      <c r="D2360" s="134" t="s">
        <v>0</v>
      </c>
      <c r="E2360" s="134" t="s">
        <v>4</v>
      </c>
      <c r="F2360" s="134" t="s">
        <v>310</v>
      </c>
      <c r="G2360" s="134" t="s">
        <v>327</v>
      </c>
      <c r="H2360" s="135">
        <v>18097.830000000002</v>
      </c>
      <c r="I2360" s="135">
        <v>21238.120000000003</v>
      </c>
      <c r="J2360" s="135">
        <v>-9957.6099999999933</v>
      </c>
      <c r="K2360" t="str">
        <f>VLOOKUP(C2360,ResCat!$A$2:$B$268,2,FALSE)</f>
        <v>XXX</v>
      </c>
    </row>
    <row r="2361" spans="3:11" x14ac:dyDescent="0.25">
      <c r="C2361" s="134" t="s">
        <v>274</v>
      </c>
      <c r="D2361" s="134" t="s">
        <v>0</v>
      </c>
      <c r="E2361" s="134" t="s">
        <v>511</v>
      </c>
      <c r="F2361" s="134" t="s">
        <v>310</v>
      </c>
      <c r="G2361" s="134" t="s">
        <v>329</v>
      </c>
      <c r="H2361" s="135">
        <v>52268.909999999996</v>
      </c>
      <c r="I2361" s="135">
        <v>57287.719999999987</v>
      </c>
      <c r="J2361" s="135">
        <v>78613.120000000068</v>
      </c>
      <c r="K2361" t="str">
        <f>VLOOKUP(C2361,ResCat!$A$2:$B$268,2,FALSE)</f>
        <v>XXX</v>
      </c>
    </row>
    <row r="2362" spans="3:11" x14ac:dyDescent="0.25">
      <c r="C2362" s="134" t="s">
        <v>274</v>
      </c>
      <c r="D2362" s="134" t="s">
        <v>0</v>
      </c>
      <c r="E2362" s="134" t="s">
        <v>969</v>
      </c>
      <c r="F2362" s="134" t="s">
        <v>310</v>
      </c>
      <c r="G2362" s="134" t="s">
        <v>331</v>
      </c>
      <c r="H2362" s="135">
        <v>287980.90000000008</v>
      </c>
      <c r="I2362" s="135">
        <v>327552.87000000005</v>
      </c>
      <c r="J2362" s="135">
        <v>1036144.0099999977</v>
      </c>
      <c r="K2362" t="str">
        <f>VLOOKUP(C2362,ResCat!$A$2:$B$268,2,FALSE)</f>
        <v>XXX</v>
      </c>
    </row>
    <row r="2363" spans="3:11" x14ac:dyDescent="0.25">
      <c r="C2363" s="134" t="s">
        <v>274</v>
      </c>
      <c r="D2363" s="134" t="s">
        <v>0</v>
      </c>
      <c r="E2363" s="134" t="s">
        <v>961</v>
      </c>
      <c r="F2363" s="134" t="s">
        <v>310</v>
      </c>
      <c r="G2363" s="134" t="s">
        <v>334</v>
      </c>
      <c r="H2363" s="135">
        <v>149973.3500000003</v>
      </c>
      <c r="I2363" s="135">
        <v>173488.01999999976</v>
      </c>
      <c r="J2363" s="135">
        <v>280599.72999999969</v>
      </c>
      <c r="K2363" t="str">
        <f>VLOOKUP(C2363,ResCat!$A$2:$B$268,2,FALSE)</f>
        <v>XXX</v>
      </c>
    </row>
    <row r="2364" spans="3:11" x14ac:dyDescent="0.25">
      <c r="C2364" s="134" t="s">
        <v>274</v>
      </c>
      <c r="D2364" s="134" t="s">
        <v>0</v>
      </c>
      <c r="E2364" s="134" t="s">
        <v>970</v>
      </c>
      <c r="F2364" s="134" t="s">
        <v>310</v>
      </c>
      <c r="G2364" s="134" t="s">
        <v>333</v>
      </c>
      <c r="H2364" s="135">
        <v>1135036.7100000009</v>
      </c>
      <c r="I2364" s="135">
        <v>1313710.99</v>
      </c>
      <c r="J2364" s="135">
        <v>3479992.7100000004</v>
      </c>
      <c r="K2364" t="str">
        <f>VLOOKUP(C2364,ResCat!$A$2:$B$268,2,FALSE)</f>
        <v>XXX</v>
      </c>
    </row>
    <row r="2365" spans="3:11" x14ac:dyDescent="0.25">
      <c r="C2365" s="134" t="s">
        <v>274</v>
      </c>
      <c r="D2365" s="134" t="s">
        <v>0</v>
      </c>
      <c r="E2365" s="134" t="s">
        <v>1023</v>
      </c>
      <c r="F2365" s="134" t="s">
        <v>310</v>
      </c>
      <c r="G2365" s="134" t="s">
        <v>308</v>
      </c>
      <c r="H2365" s="135">
        <v>498485.55999999988</v>
      </c>
      <c r="I2365" s="135">
        <v>579036.02</v>
      </c>
      <c r="J2365" s="135">
        <v>1583006.53</v>
      </c>
      <c r="K2365" t="str">
        <f>VLOOKUP(C2365,ResCat!$A$2:$B$268,2,FALSE)</f>
        <v>XXX</v>
      </c>
    </row>
    <row r="2366" spans="3:11" x14ac:dyDescent="0.25">
      <c r="C2366" s="134" t="s">
        <v>274</v>
      </c>
      <c r="D2366" s="134" t="s">
        <v>2</v>
      </c>
      <c r="E2366" s="134" t="s">
        <v>363</v>
      </c>
      <c r="F2366" s="134" t="s">
        <v>310</v>
      </c>
      <c r="G2366" s="134" t="s">
        <v>311</v>
      </c>
      <c r="H2366" s="135">
        <v>18.98</v>
      </c>
      <c r="I2366" s="135">
        <v>23.73</v>
      </c>
      <c r="J2366" s="135">
        <v>50</v>
      </c>
      <c r="K2366" t="str">
        <f>VLOOKUP(C2366,ResCat!$A$2:$B$268,2,FALSE)</f>
        <v>XXX</v>
      </c>
    </row>
    <row r="2367" spans="3:11" x14ac:dyDescent="0.25">
      <c r="C2367" s="134" t="s">
        <v>274</v>
      </c>
      <c r="D2367" s="134" t="s">
        <v>2</v>
      </c>
      <c r="E2367" s="134" t="s">
        <v>1029</v>
      </c>
      <c r="F2367" s="134" t="s">
        <v>310</v>
      </c>
      <c r="G2367" s="134" t="s">
        <v>311</v>
      </c>
      <c r="H2367" s="135">
        <v>227.41</v>
      </c>
      <c r="I2367" s="135">
        <v>257.41000000000003</v>
      </c>
      <c r="J2367" s="135">
        <v>264</v>
      </c>
      <c r="K2367" t="str">
        <f>VLOOKUP(C2367,ResCat!$A$2:$B$268,2,FALSE)</f>
        <v>XXX</v>
      </c>
    </row>
    <row r="2368" spans="3:11" x14ac:dyDescent="0.25">
      <c r="C2368" s="134" t="s">
        <v>274</v>
      </c>
      <c r="D2368" s="134" t="s">
        <v>2</v>
      </c>
      <c r="E2368" s="134" t="s">
        <v>350</v>
      </c>
      <c r="F2368" s="134" t="s">
        <v>310</v>
      </c>
      <c r="G2368" s="134" t="s">
        <v>311</v>
      </c>
      <c r="H2368" s="135">
        <v>4.75</v>
      </c>
      <c r="I2368" s="135">
        <v>23.73</v>
      </c>
      <c r="J2368" s="135">
        <v>50</v>
      </c>
      <c r="K2368" t="str">
        <f>VLOOKUP(C2368,ResCat!$A$2:$B$268,2,FALSE)</f>
        <v>XXX</v>
      </c>
    </row>
    <row r="2369" spans="3:11" x14ac:dyDescent="0.25">
      <c r="C2369" s="134" t="s">
        <v>274</v>
      </c>
      <c r="D2369" s="134" t="s">
        <v>2</v>
      </c>
      <c r="E2369" s="134" t="s">
        <v>359</v>
      </c>
      <c r="F2369" s="134" t="s">
        <v>310</v>
      </c>
      <c r="G2369" s="134" t="s">
        <v>311</v>
      </c>
      <c r="H2369" s="135">
        <v>57.2</v>
      </c>
      <c r="I2369" s="135">
        <v>111.4</v>
      </c>
      <c r="J2369" s="135">
        <v>390</v>
      </c>
      <c r="K2369" t="str">
        <f>VLOOKUP(C2369,ResCat!$A$2:$B$268,2,FALSE)</f>
        <v>XXX</v>
      </c>
    </row>
    <row r="2370" spans="3:11" x14ac:dyDescent="0.25">
      <c r="C2370" s="134" t="s">
        <v>274</v>
      </c>
      <c r="D2370" s="134" t="s">
        <v>2</v>
      </c>
      <c r="E2370" s="134" t="s">
        <v>354</v>
      </c>
      <c r="F2370" s="134" t="s">
        <v>310</v>
      </c>
      <c r="G2370" s="134" t="s">
        <v>311</v>
      </c>
      <c r="H2370" s="135">
        <v>58.96</v>
      </c>
      <c r="I2370" s="135">
        <v>58.96</v>
      </c>
      <c r="J2370" s="135">
        <v>58.96</v>
      </c>
      <c r="K2370" t="str">
        <f>VLOOKUP(C2370,ResCat!$A$2:$B$268,2,FALSE)</f>
        <v>XXX</v>
      </c>
    </row>
    <row r="2371" spans="3:11" x14ac:dyDescent="0.25">
      <c r="C2371" s="134" t="s">
        <v>274</v>
      </c>
      <c r="D2371" s="134" t="s">
        <v>2</v>
      </c>
      <c r="E2371" s="134" t="s">
        <v>337</v>
      </c>
      <c r="F2371" s="134" t="s">
        <v>310</v>
      </c>
      <c r="G2371" s="134" t="s">
        <v>311</v>
      </c>
      <c r="H2371" s="135">
        <v>-482.03</v>
      </c>
      <c r="I2371" s="135">
        <v>903.40000000000009</v>
      </c>
      <c r="J2371" s="135">
        <v>-4315.6799999999994</v>
      </c>
      <c r="K2371" t="str">
        <f>VLOOKUP(C2371,ResCat!$A$2:$B$268,2,FALSE)</f>
        <v>XXX</v>
      </c>
    </row>
    <row r="2372" spans="3:11" x14ac:dyDescent="0.25">
      <c r="C2372" s="134" t="s">
        <v>274</v>
      </c>
      <c r="D2372" s="134" t="s">
        <v>2</v>
      </c>
      <c r="E2372" s="134" t="s">
        <v>347</v>
      </c>
      <c r="F2372" s="134" t="s">
        <v>310</v>
      </c>
      <c r="G2372" s="134" t="s">
        <v>360</v>
      </c>
      <c r="H2372" s="135">
        <v>-71.7</v>
      </c>
      <c r="I2372" s="135">
        <v>-160.9</v>
      </c>
      <c r="J2372" s="135">
        <v>-345</v>
      </c>
      <c r="K2372" t="str">
        <f>VLOOKUP(C2372,ResCat!$A$2:$B$268,2,FALSE)</f>
        <v>XXX</v>
      </c>
    </row>
    <row r="2373" spans="3:11" x14ac:dyDescent="0.25">
      <c r="C2373" s="134" t="s">
        <v>274</v>
      </c>
      <c r="D2373" s="134" t="s">
        <v>2</v>
      </c>
      <c r="E2373" s="134" t="s">
        <v>361</v>
      </c>
      <c r="F2373" s="134" t="s">
        <v>310</v>
      </c>
      <c r="G2373" s="134" t="s">
        <v>355</v>
      </c>
      <c r="H2373" s="135">
        <v>-96.659999999999982</v>
      </c>
      <c r="I2373" s="135">
        <v>1022.83</v>
      </c>
      <c r="J2373" s="135">
        <v>1409.79</v>
      </c>
      <c r="K2373" t="str">
        <f>VLOOKUP(C2373,ResCat!$A$2:$B$268,2,FALSE)</f>
        <v>XXX</v>
      </c>
    </row>
    <row r="2374" spans="3:11" x14ac:dyDescent="0.25">
      <c r="C2374" s="134" t="s">
        <v>274</v>
      </c>
      <c r="D2374" s="134" t="s">
        <v>2</v>
      </c>
      <c r="E2374" s="134" t="s">
        <v>312</v>
      </c>
      <c r="F2374" s="134" t="s">
        <v>310</v>
      </c>
      <c r="G2374" s="134" t="s">
        <v>364</v>
      </c>
      <c r="H2374" s="135">
        <v>59.130000000000017</v>
      </c>
      <c r="I2374" s="135">
        <v>257.27</v>
      </c>
      <c r="J2374" s="135">
        <v>1096.8499999999999</v>
      </c>
      <c r="K2374" t="str">
        <f>VLOOKUP(C2374,ResCat!$A$2:$B$268,2,FALSE)</f>
        <v>XXX</v>
      </c>
    </row>
    <row r="2375" spans="3:11" x14ac:dyDescent="0.25">
      <c r="C2375" s="134" t="s">
        <v>274</v>
      </c>
      <c r="D2375" s="134" t="s">
        <v>2</v>
      </c>
      <c r="E2375" s="134" t="s">
        <v>357</v>
      </c>
      <c r="F2375" s="134" t="s">
        <v>310</v>
      </c>
      <c r="G2375" s="134" t="s">
        <v>338</v>
      </c>
      <c r="H2375" s="135">
        <v>-574.4</v>
      </c>
      <c r="I2375" s="135">
        <v>-317.66000000000008</v>
      </c>
      <c r="J2375" s="135">
        <v>-633.5</v>
      </c>
      <c r="K2375" t="str">
        <f>VLOOKUP(C2375,ResCat!$A$2:$B$268,2,FALSE)</f>
        <v>XXX</v>
      </c>
    </row>
    <row r="2376" spans="3:11" x14ac:dyDescent="0.25">
      <c r="C2376" s="134" t="s">
        <v>274</v>
      </c>
      <c r="D2376" s="134" t="s">
        <v>2</v>
      </c>
      <c r="E2376" s="134" t="s">
        <v>314</v>
      </c>
      <c r="F2376" s="134" t="s">
        <v>310</v>
      </c>
      <c r="G2376" s="134" t="s">
        <v>356</v>
      </c>
      <c r="H2376" s="135">
        <v>-786.62999999999988</v>
      </c>
      <c r="I2376" s="135">
        <v>-916.83999999999992</v>
      </c>
      <c r="J2376" s="135">
        <v>-1465</v>
      </c>
      <c r="K2376" t="str">
        <f>VLOOKUP(C2376,ResCat!$A$2:$B$268,2,FALSE)</f>
        <v>XXX</v>
      </c>
    </row>
    <row r="2377" spans="3:11" x14ac:dyDescent="0.25">
      <c r="C2377" s="134" t="s">
        <v>274</v>
      </c>
      <c r="D2377" s="134" t="s">
        <v>2</v>
      </c>
      <c r="E2377" s="134" t="s">
        <v>339</v>
      </c>
      <c r="F2377" s="134" t="s">
        <v>310</v>
      </c>
      <c r="G2377" s="134" t="s">
        <v>353</v>
      </c>
      <c r="H2377" s="135">
        <v>896.11999999999989</v>
      </c>
      <c r="I2377" s="135">
        <v>3593.53</v>
      </c>
      <c r="J2377" s="135">
        <v>12193.36</v>
      </c>
      <c r="K2377" t="str">
        <f>VLOOKUP(C2377,ResCat!$A$2:$B$268,2,FALSE)</f>
        <v>XXX</v>
      </c>
    </row>
    <row r="2378" spans="3:11" x14ac:dyDescent="0.25">
      <c r="C2378" s="134" t="s">
        <v>274</v>
      </c>
      <c r="D2378" s="134" t="s">
        <v>2</v>
      </c>
      <c r="E2378" s="134" t="s">
        <v>342</v>
      </c>
      <c r="F2378" s="134" t="s">
        <v>310</v>
      </c>
      <c r="G2378" s="134" t="s">
        <v>348</v>
      </c>
      <c r="H2378" s="135">
        <v>-1422.77</v>
      </c>
      <c r="I2378" s="135">
        <v>-1514.84</v>
      </c>
      <c r="J2378" s="135">
        <v>-1233</v>
      </c>
      <c r="K2378" t="str">
        <f>VLOOKUP(C2378,ResCat!$A$2:$B$268,2,FALSE)</f>
        <v>XXX</v>
      </c>
    </row>
    <row r="2379" spans="3:11" x14ac:dyDescent="0.25">
      <c r="C2379" s="134" t="s">
        <v>274</v>
      </c>
      <c r="D2379" s="134" t="s">
        <v>2</v>
      </c>
      <c r="E2379" s="134" t="s">
        <v>316</v>
      </c>
      <c r="F2379" s="134" t="s">
        <v>310</v>
      </c>
      <c r="G2379" s="134" t="s">
        <v>313</v>
      </c>
      <c r="H2379" s="135">
        <v>-1036.3399999999999</v>
      </c>
      <c r="I2379" s="135">
        <v>-1241.3599999999999</v>
      </c>
      <c r="J2379" s="135">
        <v>-3148.28</v>
      </c>
      <c r="K2379" t="str">
        <f>VLOOKUP(C2379,ResCat!$A$2:$B$268,2,FALSE)</f>
        <v>XXX</v>
      </c>
    </row>
    <row r="2380" spans="3:11" x14ac:dyDescent="0.25">
      <c r="C2380" s="134" t="s">
        <v>274</v>
      </c>
      <c r="D2380" s="134" t="s">
        <v>2</v>
      </c>
      <c r="E2380" s="134" t="s">
        <v>318</v>
      </c>
      <c r="F2380" s="134" t="s">
        <v>310</v>
      </c>
      <c r="G2380" s="134" t="s">
        <v>358</v>
      </c>
      <c r="H2380" s="135">
        <v>-590.4899999999999</v>
      </c>
      <c r="I2380" s="135">
        <v>-675.55000000000007</v>
      </c>
      <c r="J2380" s="135">
        <v>-1593.92</v>
      </c>
      <c r="K2380" t="str">
        <f>VLOOKUP(C2380,ResCat!$A$2:$B$268,2,FALSE)</f>
        <v>XXX</v>
      </c>
    </row>
    <row r="2381" spans="3:11" x14ac:dyDescent="0.25">
      <c r="C2381" s="134" t="s">
        <v>274</v>
      </c>
      <c r="D2381" s="134" t="s">
        <v>2</v>
      </c>
      <c r="E2381" s="134" t="s">
        <v>320</v>
      </c>
      <c r="F2381" s="134" t="s">
        <v>310</v>
      </c>
      <c r="G2381" s="134" t="s">
        <v>315</v>
      </c>
      <c r="H2381" s="135">
        <v>404.29999999999984</v>
      </c>
      <c r="I2381" s="135">
        <v>818.66000000000008</v>
      </c>
      <c r="J2381" s="135">
        <v>-4196.3</v>
      </c>
      <c r="K2381" t="str">
        <f>VLOOKUP(C2381,ResCat!$A$2:$B$268,2,FALSE)</f>
        <v>XXX</v>
      </c>
    </row>
    <row r="2382" spans="3:11" x14ac:dyDescent="0.25">
      <c r="C2382" s="134" t="s">
        <v>274</v>
      </c>
      <c r="D2382" s="134" t="s">
        <v>2</v>
      </c>
      <c r="E2382" s="134" t="s">
        <v>322</v>
      </c>
      <c r="F2382" s="134" t="s">
        <v>310</v>
      </c>
      <c r="G2382" s="134" t="s">
        <v>341</v>
      </c>
      <c r="H2382" s="135">
        <v>2842.72</v>
      </c>
      <c r="I2382" s="135">
        <v>4048.8899999999994</v>
      </c>
      <c r="J2382" s="135">
        <v>9266.32</v>
      </c>
      <c r="K2382" t="str">
        <f>VLOOKUP(C2382,ResCat!$A$2:$B$268,2,FALSE)</f>
        <v>XXX</v>
      </c>
    </row>
    <row r="2383" spans="3:11" x14ac:dyDescent="0.25">
      <c r="C2383" s="134" t="s">
        <v>274</v>
      </c>
      <c r="D2383" s="134" t="s">
        <v>2</v>
      </c>
      <c r="E2383" s="134" t="s">
        <v>324</v>
      </c>
      <c r="F2383" s="134" t="s">
        <v>310</v>
      </c>
      <c r="G2383" s="134" t="s">
        <v>340</v>
      </c>
      <c r="H2383" s="135">
        <v>1650.59</v>
      </c>
      <c r="I2383" s="135">
        <v>924.26999999999975</v>
      </c>
      <c r="J2383" s="135">
        <v>2515.7400000000002</v>
      </c>
      <c r="K2383" t="str">
        <f>VLOOKUP(C2383,ResCat!$A$2:$B$268,2,FALSE)</f>
        <v>XXX</v>
      </c>
    </row>
    <row r="2384" spans="3:11" x14ac:dyDescent="0.25">
      <c r="C2384" s="134" t="s">
        <v>274</v>
      </c>
      <c r="D2384" s="134" t="s">
        <v>2</v>
      </c>
      <c r="E2384" s="134" t="s">
        <v>326</v>
      </c>
      <c r="F2384" s="134" t="s">
        <v>310</v>
      </c>
      <c r="G2384" s="134" t="s">
        <v>317</v>
      </c>
      <c r="H2384" s="135">
        <v>925.75000000000057</v>
      </c>
      <c r="I2384" s="135">
        <v>3283.0100000000016</v>
      </c>
      <c r="J2384" s="135">
        <v>6295.82</v>
      </c>
      <c r="K2384" t="str">
        <f>VLOOKUP(C2384,ResCat!$A$2:$B$268,2,FALSE)</f>
        <v>XXX</v>
      </c>
    </row>
    <row r="2385" spans="3:11" x14ac:dyDescent="0.25">
      <c r="C2385" s="134" t="s">
        <v>274</v>
      </c>
      <c r="D2385" s="134" t="s">
        <v>2</v>
      </c>
      <c r="E2385" s="134" t="s">
        <v>328</v>
      </c>
      <c r="F2385" s="134" t="s">
        <v>310</v>
      </c>
      <c r="G2385" s="134" t="s">
        <v>319</v>
      </c>
      <c r="H2385" s="135">
        <v>10074.709999999999</v>
      </c>
      <c r="I2385" s="135">
        <v>13033.200000000008</v>
      </c>
      <c r="J2385" s="135">
        <v>21081.479999999996</v>
      </c>
      <c r="K2385" t="str">
        <f>VLOOKUP(C2385,ResCat!$A$2:$B$268,2,FALSE)</f>
        <v>XXX</v>
      </c>
    </row>
    <row r="2386" spans="3:11" x14ac:dyDescent="0.25">
      <c r="C2386" s="134" t="s">
        <v>274</v>
      </c>
      <c r="D2386" s="134" t="s">
        <v>2</v>
      </c>
      <c r="E2386" s="134" t="s">
        <v>330</v>
      </c>
      <c r="F2386" s="134" t="s">
        <v>310</v>
      </c>
      <c r="G2386" s="134" t="s">
        <v>321</v>
      </c>
      <c r="H2386" s="135">
        <v>558.30000000000007</v>
      </c>
      <c r="I2386" s="135">
        <v>1053.6600000000003</v>
      </c>
      <c r="J2386" s="135">
        <v>5626.4800000000005</v>
      </c>
      <c r="K2386" t="str">
        <f>VLOOKUP(C2386,ResCat!$A$2:$B$268,2,FALSE)</f>
        <v>XXX</v>
      </c>
    </row>
    <row r="2387" spans="3:11" x14ac:dyDescent="0.25">
      <c r="C2387" s="134" t="s">
        <v>274</v>
      </c>
      <c r="D2387" s="134" t="s">
        <v>2</v>
      </c>
      <c r="E2387" s="134" t="s">
        <v>332</v>
      </c>
      <c r="F2387" s="134" t="s">
        <v>310</v>
      </c>
      <c r="G2387" s="134" t="s">
        <v>323</v>
      </c>
      <c r="H2387" s="135">
        <v>8136.1300000000019</v>
      </c>
      <c r="I2387" s="135">
        <v>14520.889999999994</v>
      </c>
      <c r="J2387" s="135">
        <v>49857.35</v>
      </c>
      <c r="K2387" t="str">
        <f>VLOOKUP(C2387,ResCat!$A$2:$B$268,2,FALSE)</f>
        <v>XXX</v>
      </c>
    </row>
    <row r="2388" spans="3:11" x14ac:dyDescent="0.25">
      <c r="C2388" s="134" t="s">
        <v>274</v>
      </c>
      <c r="D2388" s="134" t="s">
        <v>2</v>
      </c>
      <c r="E2388" s="134" t="s">
        <v>335</v>
      </c>
      <c r="F2388" s="134" t="s">
        <v>310</v>
      </c>
      <c r="G2388" s="134" t="s">
        <v>325</v>
      </c>
      <c r="H2388" s="135">
        <v>20380.02</v>
      </c>
      <c r="I2388" s="135">
        <v>23655.630000000012</v>
      </c>
      <c r="J2388" s="135">
        <v>30432.160000000011</v>
      </c>
      <c r="K2388" t="str">
        <f>VLOOKUP(C2388,ResCat!$A$2:$B$268,2,FALSE)</f>
        <v>XXX</v>
      </c>
    </row>
    <row r="2389" spans="3:11" x14ac:dyDescent="0.25">
      <c r="C2389" s="134" t="s">
        <v>274</v>
      </c>
      <c r="D2389" s="134" t="s">
        <v>2</v>
      </c>
      <c r="E2389" s="134" t="s">
        <v>4</v>
      </c>
      <c r="F2389" s="134" t="s">
        <v>310</v>
      </c>
      <c r="G2389" s="134" t="s">
        <v>327</v>
      </c>
      <c r="H2389" s="135">
        <v>51769.629999999954</v>
      </c>
      <c r="I2389" s="135">
        <v>58478.089999999989</v>
      </c>
      <c r="J2389" s="135">
        <v>119612.78000000001</v>
      </c>
      <c r="K2389" t="str">
        <f>VLOOKUP(C2389,ResCat!$A$2:$B$268,2,FALSE)</f>
        <v>XXX</v>
      </c>
    </row>
    <row r="2390" spans="3:11" x14ac:dyDescent="0.25">
      <c r="C2390" s="134" t="s">
        <v>274</v>
      </c>
      <c r="D2390" s="134" t="s">
        <v>2</v>
      </c>
      <c r="E2390" s="134" t="s">
        <v>511</v>
      </c>
      <c r="F2390" s="134" t="s">
        <v>310</v>
      </c>
      <c r="G2390" s="134" t="s">
        <v>329</v>
      </c>
      <c r="H2390" s="135">
        <v>44034.069999999963</v>
      </c>
      <c r="I2390" s="135">
        <v>59455.539999999928</v>
      </c>
      <c r="J2390" s="135">
        <v>137103.56</v>
      </c>
      <c r="K2390" t="str">
        <f>VLOOKUP(C2390,ResCat!$A$2:$B$268,2,FALSE)</f>
        <v>XXX</v>
      </c>
    </row>
    <row r="2391" spans="3:11" x14ac:dyDescent="0.25">
      <c r="C2391" s="134" t="s">
        <v>274</v>
      </c>
      <c r="D2391" s="134" t="s">
        <v>2</v>
      </c>
      <c r="E2391" s="134" t="s">
        <v>969</v>
      </c>
      <c r="F2391" s="134" t="s">
        <v>310</v>
      </c>
      <c r="G2391" s="134" t="s">
        <v>331</v>
      </c>
      <c r="H2391" s="135">
        <v>80597.379999999772</v>
      </c>
      <c r="I2391" s="135">
        <v>110604.38999999985</v>
      </c>
      <c r="J2391" s="135">
        <v>315886.50000000006</v>
      </c>
      <c r="K2391" t="str">
        <f>VLOOKUP(C2391,ResCat!$A$2:$B$268,2,FALSE)</f>
        <v>XXX</v>
      </c>
    </row>
    <row r="2392" spans="3:11" x14ac:dyDescent="0.25">
      <c r="C2392" s="134" t="s">
        <v>274</v>
      </c>
      <c r="D2392" s="134" t="s">
        <v>2</v>
      </c>
      <c r="E2392" s="134" t="s">
        <v>961</v>
      </c>
      <c r="F2392" s="134" t="s">
        <v>310</v>
      </c>
      <c r="G2392" s="134" t="s">
        <v>334</v>
      </c>
      <c r="H2392" s="135">
        <v>180948.13999999978</v>
      </c>
      <c r="I2392" s="135">
        <v>241334.06000000011</v>
      </c>
      <c r="J2392" s="135">
        <v>642721.55000000051</v>
      </c>
      <c r="K2392" t="str">
        <f>VLOOKUP(C2392,ResCat!$A$2:$B$268,2,FALSE)</f>
        <v>XXX</v>
      </c>
    </row>
    <row r="2393" spans="3:11" x14ac:dyDescent="0.25">
      <c r="C2393" s="134" t="s">
        <v>274</v>
      </c>
      <c r="D2393" s="134" t="s">
        <v>2</v>
      </c>
      <c r="E2393" s="134" t="s">
        <v>970</v>
      </c>
      <c r="F2393" s="134" t="s">
        <v>310</v>
      </c>
      <c r="G2393" s="134" t="s">
        <v>333</v>
      </c>
      <c r="H2393" s="135">
        <v>723917.86000000592</v>
      </c>
      <c r="I2393" s="135">
        <v>949319.35000000533</v>
      </c>
      <c r="J2393" s="135">
        <v>2250526.4699999993</v>
      </c>
      <c r="K2393" t="str">
        <f>VLOOKUP(C2393,ResCat!$A$2:$B$268,2,FALSE)</f>
        <v>XXX</v>
      </c>
    </row>
    <row r="2394" spans="3:11" x14ac:dyDescent="0.25">
      <c r="C2394" s="134" t="s">
        <v>274</v>
      </c>
      <c r="D2394" s="134" t="s">
        <v>2</v>
      </c>
      <c r="E2394" s="134" t="s">
        <v>1023</v>
      </c>
      <c r="F2394" s="134" t="s">
        <v>310</v>
      </c>
      <c r="G2394" s="134" t="s">
        <v>308</v>
      </c>
      <c r="H2394" s="135">
        <v>754939.44000000064</v>
      </c>
      <c r="I2394" s="135">
        <v>1252575.2100000058</v>
      </c>
      <c r="J2394" s="135">
        <v>2451424.5300000007</v>
      </c>
      <c r="K2394" t="str">
        <f>VLOOKUP(C2394,ResCat!$A$2:$B$268,2,FALSE)</f>
        <v>XXX</v>
      </c>
    </row>
    <row r="2395" spans="3:11" x14ac:dyDescent="0.25">
      <c r="C2395" s="134" t="s">
        <v>274</v>
      </c>
      <c r="D2395" s="134" t="s">
        <v>371</v>
      </c>
      <c r="E2395" s="134" t="s">
        <v>4</v>
      </c>
      <c r="F2395" s="134" t="s">
        <v>310</v>
      </c>
      <c r="G2395" s="134" t="s">
        <v>327</v>
      </c>
      <c r="H2395" s="135">
        <v>209.54</v>
      </c>
      <c r="I2395" s="135">
        <v>209.54</v>
      </c>
      <c r="J2395" s="135">
        <v>209.54</v>
      </c>
      <c r="K2395" t="str">
        <f>VLOOKUP(C2395,ResCat!$A$2:$B$268,2,FALSE)</f>
        <v>XXX</v>
      </c>
    </row>
    <row r="2396" spans="3:11" x14ac:dyDescent="0.25">
      <c r="C2396" s="134" t="s">
        <v>274</v>
      </c>
      <c r="D2396" s="134" t="s">
        <v>343</v>
      </c>
      <c r="E2396" s="134" t="s">
        <v>1027</v>
      </c>
      <c r="F2396" s="134" t="s">
        <v>1053</v>
      </c>
      <c r="G2396" s="134" t="s">
        <v>311</v>
      </c>
      <c r="H2396" s="135">
        <v>0</v>
      </c>
      <c r="I2396" s="135">
        <v>3.15</v>
      </c>
      <c r="J2396" s="135">
        <v>4.5</v>
      </c>
      <c r="K2396" t="str">
        <f>VLOOKUP(C2396,ResCat!$A$2:$B$268,2,FALSE)</f>
        <v>XXX</v>
      </c>
    </row>
    <row r="2397" spans="3:11" x14ac:dyDescent="0.25">
      <c r="C2397" s="134" t="s">
        <v>274</v>
      </c>
      <c r="D2397" s="134" t="s">
        <v>343</v>
      </c>
      <c r="E2397" s="134" t="s">
        <v>366</v>
      </c>
      <c r="F2397" s="134" t="s">
        <v>1053</v>
      </c>
      <c r="G2397" s="134" t="s">
        <v>311</v>
      </c>
      <c r="H2397" s="135">
        <v>0</v>
      </c>
      <c r="I2397" s="135">
        <v>4.95</v>
      </c>
      <c r="J2397" s="135">
        <v>5.32</v>
      </c>
      <c r="K2397" t="str">
        <f>VLOOKUP(C2397,ResCat!$A$2:$B$268,2,FALSE)</f>
        <v>XXX</v>
      </c>
    </row>
    <row r="2398" spans="3:11" x14ac:dyDescent="0.25">
      <c r="C2398" s="134" t="s">
        <v>274</v>
      </c>
      <c r="D2398" s="134" t="s">
        <v>343</v>
      </c>
      <c r="E2398" s="134" t="s">
        <v>337</v>
      </c>
      <c r="F2398" s="134" t="s">
        <v>1053</v>
      </c>
      <c r="G2398" s="134" t="s">
        <v>311</v>
      </c>
      <c r="H2398" s="135">
        <v>0</v>
      </c>
      <c r="I2398" s="135">
        <v>38.81</v>
      </c>
      <c r="J2398" s="135">
        <v>38.81</v>
      </c>
      <c r="K2398" t="str">
        <f>VLOOKUP(C2398,ResCat!$A$2:$B$268,2,FALSE)</f>
        <v>XXX</v>
      </c>
    </row>
    <row r="2399" spans="3:11" x14ac:dyDescent="0.25">
      <c r="C2399" s="134" t="s">
        <v>274</v>
      </c>
      <c r="D2399" s="134" t="s">
        <v>343</v>
      </c>
      <c r="E2399" s="134" t="s">
        <v>352</v>
      </c>
      <c r="F2399" s="134" t="s">
        <v>1053</v>
      </c>
      <c r="G2399" s="134" t="s">
        <v>351</v>
      </c>
      <c r="H2399" s="135">
        <v>0</v>
      </c>
      <c r="I2399" s="135">
        <v>23.16</v>
      </c>
      <c r="J2399" s="135">
        <v>23.16</v>
      </c>
      <c r="K2399" t="str">
        <f>VLOOKUP(C2399,ResCat!$A$2:$B$268,2,FALSE)</f>
        <v>XXX</v>
      </c>
    </row>
    <row r="2400" spans="3:11" x14ac:dyDescent="0.25">
      <c r="C2400" s="134" t="s">
        <v>274</v>
      </c>
      <c r="D2400" s="134" t="s">
        <v>343</v>
      </c>
      <c r="E2400" s="134" t="s">
        <v>347</v>
      </c>
      <c r="F2400" s="134" t="s">
        <v>1053</v>
      </c>
      <c r="G2400" s="134" t="s">
        <v>360</v>
      </c>
      <c r="H2400" s="135">
        <v>8.89</v>
      </c>
      <c r="I2400" s="135">
        <v>132.06</v>
      </c>
      <c r="J2400" s="135">
        <v>136.41999999999999</v>
      </c>
      <c r="K2400" t="str">
        <f>VLOOKUP(C2400,ResCat!$A$2:$B$268,2,FALSE)</f>
        <v>XXX</v>
      </c>
    </row>
    <row r="2401" spans="3:11" x14ac:dyDescent="0.25">
      <c r="C2401" s="134" t="s">
        <v>274</v>
      </c>
      <c r="D2401" s="134" t="s">
        <v>343</v>
      </c>
      <c r="E2401" s="134" t="s">
        <v>361</v>
      </c>
      <c r="F2401" s="134" t="s">
        <v>1053</v>
      </c>
      <c r="G2401" s="134" t="s">
        <v>355</v>
      </c>
      <c r="H2401" s="135">
        <v>3.17</v>
      </c>
      <c r="I2401" s="135">
        <v>53.17</v>
      </c>
      <c r="J2401" s="135">
        <v>55.35</v>
      </c>
      <c r="K2401" t="str">
        <f>VLOOKUP(C2401,ResCat!$A$2:$B$268,2,FALSE)</f>
        <v>XXX</v>
      </c>
    </row>
    <row r="2402" spans="3:11" x14ac:dyDescent="0.25">
      <c r="C2402" s="134" t="s">
        <v>274</v>
      </c>
      <c r="D2402" s="134" t="s">
        <v>343</v>
      </c>
      <c r="E2402" s="134" t="s">
        <v>312</v>
      </c>
      <c r="F2402" s="134" t="s">
        <v>1053</v>
      </c>
      <c r="G2402" s="134" t="s">
        <v>364</v>
      </c>
      <c r="H2402" s="135">
        <v>3.17</v>
      </c>
      <c r="I2402" s="135">
        <v>53.17</v>
      </c>
      <c r="J2402" s="135">
        <v>55.35</v>
      </c>
      <c r="K2402" t="str">
        <f>VLOOKUP(C2402,ResCat!$A$2:$B$268,2,FALSE)</f>
        <v>XXX</v>
      </c>
    </row>
    <row r="2403" spans="3:11" x14ac:dyDescent="0.25">
      <c r="C2403" s="134" t="s">
        <v>274</v>
      </c>
      <c r="D2403" s="134" t="s">
        <v>343</v>
      </c>
      <c r="E2403" s="134" t="s">
        <v>357</v>
      </c>
      <c r="F2403" s="134" t="s">
        <v>1053</v>
      </c>
      <c r="G2403" s="134" t="s">
        <v>338</v>
      </c>
      <c r="H2403" s="135">
        <v>67.709999999999994</v>
      </c>
      <c r="I2403" s="135">
        <v>82.71</v>
      </c>
      <c r="J2403" s="135">
        <v>147.75</v>
      </c>
      <c r="K2403" t="str">
        <f>VLOOKUP(C2403,ResCat!$A$2:$B$268,2,FALSE)</f>
        <v>XXX</v>
      </c>
    </row>
    <row r="2404" spans="3:11" x14ac:dyDescent="0.25">
      <c r="C2404" s="134" t="s">
        <v>274</v>
      </c>
      <c r="D2404" s="134" t="s">
        <v>343</v>
      </c>
      <c r="E2404" s="134" t="s">
        <v>339</v>
      </c>
      <c r="F2404" s="134" t="s">
        <v>1053</v>
      </c>
      <c r="G2404" s="134" t="s">
        <v>353</v>
      </c>
      <c r="H2404" s="135">
        <v>0</v>
      </c>
      <c r="I2404" s="135">
        <v>321.31</v>
      </c>
      <c r="J2404" s="135">
        <v>366.66</v>
      </c>
      <c r="K2404" t="str">
        <f>VLOOKUP(C2404,ResCat!$A$2:$B$268,2,FALSE)</f>
        <v>XXX</v>
      </c>
    </row>
    <row r="2405" spans="3:11" x14ac:dyDescent="0.25">
      <c r="C2405" s="134" t="s">
        <v>274</v>
      </c>
      <c r="D2405" s="134" t="s">
        <v>343</v>
      </c>
      <c r="E2405" s="134" t="s">
        <v>342</v>
      </c>
      <c r="F2405" s="134" t="s">
        <v>1053</v>
      </c>
      <c r="G2405" s="134" t="s">
        <v>348</v>
      </c>
      <c r="H2405" s="135">
        <v>19.600000000000001</v>
      </c>
      <c r="I2405" s="135">
        <v>98.510000000000019</v>
      </c>
      <c r="J2405" s="135">
        <v>109.07</v>
      </c>
      <c r="K2405" t="str">
        <f>VLOOKUP(C2405,ResCat!$A$2:$B$268,2,FALSE)</f>
        <v>XXX</v>
      </c>
    </row>
    <row r="2406" spans="3:11" x14ac:dyDescent="0.25">
      <c r="C2406" s="134" t="s">
        <v>274</v>
      </c>
      <c r="D2406" s="134" t="s">
        <v>343</v>
      </c>
      <c r="E2406" s="134" t="s">
        <v>316</v>
      </c>
      <c r="F2406" s="134" t="s">
        <v>1053</v>
      </c>
      <c r="G2406" s="134" t="s">
        <v>313</v>
      </c>
      <c r="H2406" s="135">
        <v>50.910000000000004</v>
      </c>
      <c r="I2406" s="135">
        <v>160</v>
      </c>
      <c r="J2406" s="135">
        <v>230.25000000000003</v>
      </c>
      <c r="K2406" t="str">
        <f>VLOOKUP(C2406,ResCat!$A$2:$B$268,2,FALSE)</f>
        <v>XXX</v>
      </c>
    </row>
    <row r="2407" spans="3:11" x14ac:dyDescent="0.25">
      <c r="C2407" s="134" t="s">
        <v>274</v>
      </c>
      <c r="D2407" s="134" t="s">
        <v>343</v>
      </c>
      <c r="E2407" s="134" t="s">
        <v>318</v>
      </c>
      <c r="F2407" s="134" t="s">
        <v>1053</v>
      </c>
      <c r="G2407" s="134" t="s">
        <v>358</v>
      </c>
      <c r="H2407" s="135">
        <v>0</v>
      </c>
      <c r="I2407" s="135">
        <v>7.7</v>
      </c>
      <c r="J2407" s="135">
        <v>8</v>
      </c>
      <c r="K2407" t="str">
        <f>VLOOKUP(C2407,ResCat!$A$2:$B$268,2,FALSE)</f>
        <v>XXX</v>
      </c>
    </row>
    <row r="2408" spans="3:11" x14ac:dyDescent="0.25">
      <c r="C2408" s="134" t="s">
        <v>274</v>
      </c>
      <c r="D2408" s="134" t="s">
        <v>343</v>
      </c>
      <c r="E2408" s="134" t="s">
        <v>969</v>
      </c>
      <c r="F2408" s="134" t="s">
        <v>1053</v>
      </c>
      <c r="G2408" s="134" t="s">
        <v>331</v>
      </c>
      <c r="H2408" s="135">
        <v>-276.39</v>
      </c>
      <c r="I2408" s="135">
        <v>-321.26</v>
      </c>
      <c r="J2408" s="135">
        <v>-443.44000000000005</v>
      </c>
      <c r="K2408" t="str">
        <f>VLOOKUP(C2408,ResCat!$A$2:$B$268,2,FALSE)</f>
        <v>XXX</v>
      </c>
    </row>
    <row r="2409" spans="3:11" x14ac:dyDescent="0.25">
      <c r="C2409" s="134" t="s">
        <v>274</v>
      </c>
      <c r="D2409" s="134" t="s">
        <v>343</v>
      </c>
      <c r="E2409" s="134" t="s">
        <v>961</v>
      </c>
      <c r="F2409" s="134" t="s">
        <v>1055</v>
      </c>
      <c r="G2409" s="134" t="s">
        <v>334</v>
      </c>
      <c r="H2409" s="135">
        <v>-0.55000000000000004</v>
      </c>
      <c r="I2409" s="135">
        <v>-0.69</v>
      </c>
      <c r="J2409" s="135">
        <v>-54.4</v>
      </c>
      <c r="K2409" t="str">
        <f>VLOOKUP(C2409,ResCat!$A$2:$B$268,2,FALSE)</f>
        <v>XXX</v>
      </c>
    </row>
    <row r="2410" spans="3:11" x14ac:dyDescent="0.25">
      <c r="C2410" s="134" t="s">
        <v>274</v>
      </c>
      <c r="D2410" s="134" t="s">
        <v>343</v>
      </c>
      <c r="E2410" s="134" t="s">
        <v>961</v>
      </c>
      <c r="F2410" s="134" t="s">
        <v>1053</v>
      </c>
      <c r="G2410" s="134" t="s">
        <v>334</v>
      </c>
      <c r="H2410" s="135">
        <v>-1545.27</v>
      </c>
      <c r="I2410" s="135">
        <v>-1563.84</v>
      </c>
      <c r="J2410" s="135">
        <v>-2901.92</v>
      </c>
      <c r="K2410" t="str">
        <f>VLOOKUP(C2410,ResCat!$A$2:$B$268,2,FALSE)</f>
        <v>XXX</v>
      </c>
    </row>
    <row r="2411" spans="3:11" x14ac:dyDescent="0.25">
      <c r="C2411" s="134" t="s">
        <v>274</v>
      </c>
      <c r="D2411" s="134" t="s">
        <v>343</v>
      </c>
      <c r="E2411" s="134" t="s">
        <v>970</v>
      </c>
      <c r="F2411" s="134" t="s">
        <v>1055</v>
      </c>
      <c r="G2411" s="134" t="s">
        <v>333</v>
      </c>
      <c r="H2411" s="135">
        <v>970.04000000000019</v>
      </c>
      <c r="I2411" s="135">
        <v>1174.5800000000004</v>
      </c>
      <c r="J2411" s="135">
        <v>3864.41</v>
      </c>
      <c r="K2411" t="str">
        <f>VLOOKUP(C2411,ResCat!$A$2:$B$268,2,FALSE)</f>
        <v>XXX</v>
      </c>
    </row>
    <row r="2412" spans="3:11" x14ac:dyDescent="0.25">
      <c r="C2412" s="134" t="s">
        <v>274</v>
      </c>
      <c r="D2412" s="134" t="s">
        <v>343</v>
      </c>
      <c r="E2412" s="134" t="s">
        <v>970</v>
      </c>
      <c r="F2412" s="134" t="s">
        <v>1053</v>
      </c>
      <c r="G2412" s="134" t="s">
        <v>333</v>
      </c>
      <c r="H2412" s="135">
        <v>459869.33000000066</v>
      </c>
      <c r="I2412" s="135">
        <v>476672.55999999976</v>
      </c>
      <c r="J2412" s="135">
        <v>1059539.5999999931</v>
      </c>
      <c r="K2412" t="str">
        <f>VLOOKUP(C2412,ResCat!$A$2:$B$268,2,FALSE)</f>
        <v>XXX</v>
      </c>
    </row>
    <row r="2413" spans="3:11" x14ac:dyDescent="0.25">
      <c r="C2413" s="134" t="s">
        <v>274</v>
      </c>
      <c r="D2413" s="134" t="s">
        <v>343</v>
      </c>
      <c r="E2413" s="134" t="s">
        <v>1023</v>
      </c>
      <c r="F2413" s="134" t="s">
        <v>1055</v>
      </c>
      <c r="G2413" s="134" t="s">
        <v>308</v>
      </c>
      <c r="H2413" s="135">
        <v>919.91</v>
      </c>
      <c r="I2413" s="135">
        <v>12480.670000000006</v>
      </c>
      <c r="J2413" s="135">
        <v>35277.459999999977</v>
      </c>
      <c r="K2413" t="str">
        <f>VLOOKUP(C2413,ResCat!$A$2:$B$268,2,FALSE)</f>
        <v>XXX</v>
      </c>
    </row>
    <row r="2414" spans="3:11" x14ac:dyDescent="0.25">
      <c r="C2414" s="134" t="s">
        <v>274</v>
      </c>
      <c r="D2414" s="134" t="s">
        <v>343</v>
      </c>
      <c r="E2414" s="134" t="s">
        <v>1023</v>
      </c>
      <c r="F2414" s="134" t="s">
        <v>1053</v>
      </c>
      <c r="G2414" s="134" t="s">
        <v>308</v>
      </c>
      <c r="H2414" s="135">
        <v>1502206.4100000055</v>
      </c>
      <c r="I2414" s="135">
        <v>1622790.7300000091</v>
      </c>
      <c r="J2414" s="135">
        <v>3793893.2600000193</v>
      </c>
      <c r="K2414" t="str">
        <f>VLOOKUP(C2414,ResCat!$A$2:$B$268,2,FALSE)</f>
        <v>XXX</v>
      </c>
    </row>
    <row r="2415" spans="3:11" x14ac:dyDescent="0.25">
      <c r="C2415" s="134" t="s">
        <v>274</v>
      </c>
      <c r="D2415" s="134" t="s">
        <v>1</v>
      </c>
      <c r="E2415" s="134" t="s">
        <v>1026</v>
      </c>
      <c r="F2415" s="134" t="s">
        <v>310</v>
      </c>
      <c r="G2415" s="134" t="s">
        <v>311</v>
      </c>
      <c r="H2415" s="135">
        <v>-468</v>
      </c>
      <c r="I2415" s="135">
        <v>-468</v>
      </c>
      <c r="J2415" s="135">
        <v>-468</v>
      </c>
      <c r="K2415" t="str">
        <f>VLOOKUP(C2415,ResCat!$A$2:$B$268,2,FALSE)</f>
        <v>XXX</v>
      </c>
    </row>
    <row r="2416" spans="3:11" x14ac:dyDescent="0.25">
      <c r="C2416" s="134" t="s">
        <v>274</v>
      </c>
      <c r="D2416" s="134" t="s">
        <v>1</v>
      </c>
      <c r="E2416" s="134" t="s">
        <v>1029</v>
      </c>
      <c r="F2416" s="134" t="s">
        <v>310</v>
      </c>
      <c r="G2416" s="134" t="s">
        <v>311</v>
      </c>
      <c r="H2416" s="135">
        <v>-1549.27</v>
      </c>
      <c r="I2416" s="135">
        <v>-1549.27</v>
      </c>
      <c r="J2416" s="135">
        <v>5779.8</v>
      </c>
      <c r="K2416" t="str">
        <f>VLOOKUP(C2416,ResCat!$A$2:$B$268,2,FALSE)</f>
        <v>XXX</v>
      </c>
    </row>
    <row r="2417" spans="3:11" x14ac:dyDescent="0.25">
      <c r="C2417" s="134" t="s">
        <v>274</v>
      </c>
      <c r="D2417" s="134" t="s">
        <v>1</v>
      </c>
      <c r="E2417" s="134" t="s">
        <v>359</v>
      </c>
      <c r="F2417" s="134" t="s">
        <v>310</v>
      </c>
      <c r="G2417" s="134" t="s">
        <v>311</v>
      </c>
      <c r="H2417" s="135">
        <v>0</v>
      </c>
      <c r="I2417" s="135">
        <v>0</v>
      </c>
      <c r="J2417" s="135">
        <v>0</v>
      </c>
      <c r="K2417" t="str">
        <f>VLOOKUP(C2417,ResCat!$A$2:$B$268,2,FALSE)</f>
        <v>XXX</v>
      </c>
    </row>
    <row r="2418" spans="3:11" x14ac:dyDescent="0.25">
      <c r="C2418" s="134" t="s">
        <v>274</v>
      </c>
      <c r="D2418" s="134" t="s">
        <v>1</v>
      </c>
      <c r="E2418" s="134" t="s">
        <v>337</v>
      </c>
      <c r="F2418" s="134" t="s">
        <v>310</v>
      </c>
      <c r="G2418" s="134" t="s">
        <v>311</v>
      </c>
      <c r="H2418" s="135">
        <v>-261.86999999999989</v>
      </c>
      <c r="I2418" s="135">
        <v>-369.32999999999993</v>
      </c>
      <c r="J2418" s="135">
        <v>-3256.4699999999993</v>
      </c>
      <c r="K2418" t="str">
        <f>VLOOKUP(C2418,ResCat!$A$2:$B$268,2,FALSE)</f>
        <v>XXX</v>
      </c>
    </row>
    <row r="2419" spans="3:11" x14ac:dyDescent="0.25">
      <c r="C2419" s="134" t="s">
        <v>274</v>
      </c>
      <c r="D2419" s="134" t="s">
        <v>1</v>
      </c>
      <c r="E2419" s="134" t="s">
        <v>352</v>
      </c>
      <c r="F2419" s="134" t="s">
        <v>310</v>
      </c>
      <c r="G2419" s="134" t="s">
        <v>351</v>
      </c>
      <c r="H2419" s="135">
        <v>-4080</v>
      </c>
      <c r="I2419" s="135">
        <v>-3618.27</v>
      </c>
      <c r="J2419" s="135">
        <v>-3557</v>
      </c>
      <c r="K2419" t="str">
        <f>VLOOKUP(C2419,ResCat!$A$2:$B$268,2,FALSE)</f>
        <v>XXX</v>
      </c>
    </row>
    <row r="2420" spans="3:11" x14ac:dyDescent="0.25">
      <c r="C2420" s="134" t="s">
        <v>274</v>
      </c>
      <c r="D2420" s="134" t="s">
        <v>1</v>
      </c>
      <c r="E2420" s="134" t="s">
        <v>347</v>
      </c>
      <c r="F2420" s="134" t="s">
        <v>310</v>
      </c>
      <c r="G2420" s="134" t="s">
        <v>360</v>
      </c>
      <c r="H2420" s="135">
        <v>817.28</v>
      </c>
      <c r="I2420" s="135">
        <v>7332.6</v>
      </c>
      <c r="J2420" s="135">
        <v>9802.75</v>
      </c>
      <c r="K2420" t="str">
        <f>VLOOKUP(C2420,ResCat!$A$2:$B$268,2,FALSE)</f>
        <v>XXX</v>
      </c>
    </row>
    <row r="2421" spans="3:11" x14ac:dyDescent="0.25">
      <c r="C2421" s="134" t="s">
        <v>274</v>
      </c>
      <c r="D2421" s="134" t="s">
        <v>1</v>
      </c>
      <c r="E2421" s="134" t="s">
        <v>361</v>
      </c>
      <c r="F2421" s="134" t="s">
        <v>310</v>
      </c>
      <c r="G2421" s="134" t="s">
        <v>355</v>
      </c>
      <c r="H2421" s="135">
        <v>-1646</v>
      </c>
      <c r="I2421" s="135">
        <v>-1686</v>
      </c>
      <c r="J2421" s="135">
        <v>-1686</v>
      </c>
      <c r="K2421" t="str">
        <f>VLOOKUP(C2421,ResCat!$A$2:$B$268,2,FALSE)</f>
        <v>XXX</v>
      </c>
    </row>
    <row r="2422" spans="3:11" x14ac:dyDescent="0.25">
      <c r="C2422" s="134" t="s">
        <v>274</v>
      </c>
      <c r="D2422" s="134" t="s">
        <v>1</v>
      </c>
      <c r="E2422" s="134" t="s">
        <v>312</v>
      </c>
      <c r="F2422" s="134" t="s">
        <v>310</v>
      </c>
      <c r="G2422" s="134" t="s">
        <v>364</v>
      </c>
      <c r="H2422" s="135">
        <v>0</v>
      </c>
      <c r="I2422" s="135">
        <v>49.6</v>
      </c>
      <c r="J2422" s="135">
        <v>49.6</v>
      </c>
      <c r="K2422" t="str">
        <f>VLOOKUP(C2422,ResCat!$A$2:$B$268,2,FALSE)</f>
        <v>XXX</v>
      </c>
    </row>
    <row r="2423" spans="3:11" x14ac:dyDescent="0.25">
      <c r="C2423" s="134" t="s">
        <v>274</v>
      </c>
      <c r="D2423" s="134" t="s">
        <v>1</v>
      </c>
      <c r="E2423" s="134" t="s">
        <v>357</v>
      </c>
      <c r="F2423" s="134" t="s">
        <v>310</v>
      </c>
      <c r="G2423" s="134" t="s">
        <v>338</v>
      </c>
      <c r="H2423" s="135">
        <v>-1378.5500000000002</v>
      </c>
      <c r="I2423" s="135">
        <v>-1378.5500000000002</v>
      </c>
      <c r="J2423" s="135">
        <v>-241.33</v>
      </c>
      <c r="K2423" t="str">
        <f>VLOOKUP(C2423,ResCat!$A$2:$B$268,2,FALSE)</f>
        <v>XXX</v>
      </c>
    </row>
    <row r="2424" spans="3:11" x14ac:dyDescent="0.25">
      <c r="C2424" s="134" t="s">
        <v>274</v>
      </c>
      <c r="D2424" s="134" t="s">
        <v>1</v>
      </c>
      <c r="E2424" s="134" t="s">
        <v>314</v>
      </c>
      <c r="F2424" s="134" t="s">
        <v>310</v>
      </c>
      <c r="G2424" s="134" t="s">
        <v>356</v>
      </c>
      <c r="H2424" s="135">
        <v>-5585.9</v>
      </c>
      <c r="I2424" s="135">
        <v>-5898.8600000000006</v>
      </c>
      <c r="J2424" s="135">
        <v>-4989.3500000000004</v>
      </c>
      <c r="K2424" t="str">
        <f>VLOOKUP(C2424,ResCat!$A$2:$B$268,2,FALSE)</f>
        <v>XXX</v>
      </c>
    </row>
    <row r="2425" spans="3:11" x14ac:dyDescent="0.25">
      <c r="C2425" s="134" t="s">
        <v>274</v>
      </c>
      <c r="D2425" s="134" t="s">
        <v>1</v>
      </c>
      <c r="E2425" s="134" t="s">
        <v>339</v>
      </c>
      <c r="F2425" s="134" t="s">
        <v>310</v>
      </c>
      <c r="G2425" s="134" t="s">
        <v>353</v>
      </c>
      <c r="H2425" s="135">
        <v>24.34</v>
      </c>
      <c r="I2425" s="135">
        <v>3.4400000000000119</v>
      </c>
      <c r="J2425" s="135">
        <v>104.86</v>
      </c>
      <c r="K2425" t="str">
        <f>VLOOKUP(C2425,ResCat!$A$2:$B$268,2,FALSE)</f>
        <v>XXX</v>
      </c>
    </row>
    <row r="2426" spans="3:11" x14ac:dyDescent="0.25">
      <c r="C2426" s="134" t="s">
        <v>274</v>
      </c>
      <c r="D2426" s="134" t="s">
        <v>1</v>
      </c>
      <c r="E2426" s="134" t="s">
        <v>342</v>
      </c>
      <c r="F2426" s="134" t="s">
        <v>310</v>
      </c>
      <c r="G2426" s="134" t="s">
        <v>348</v>
      </c>
      <c r="H2426" s="135">
        <v>306.38</v>
      </c>
      <c r="I2426" s="135">
        <v>0</v>
      </c>
      <c r="J2426" s="135">
        <v>0</v>
      </c>
      <c r="K2426" t="str">
        <f>VLOOKUP(C2426,ResCat!$A$2:$B$268,2,FALSE)</f>
        <v>XXX</v>
      </c>
    </row>
    <row r="2427" spans="3:11" x14ac:dyDescent="0.25">
      <c r="C2427" s="134" t="s">
        <v>274</v>
      </c>
      <c r="D2427" s="134" t="s">
        <v>1</v>
      </c>
      <c r="E2427" s="134" t="s">
        <v>316</v>
      </c>
      <c r="F2427" s="134" t="s">
        <v>310</v>
      </c>
      <c r="G2427" s="134" t="s">
        <v>313</v>
      </c>
      <c r="H2427" s="135">
        <v>213.19</v>
      </c>
      <c r="I2427" s="135">
        <v>333.11</v>
      </c>
      <c r="J2427" s="135">
        <v>333.11</v>
      </c>
      <c r="K2427" t="str">
        <f>VLOOKUP(C2427,ResCat!$A$2:$B$268,2,FALSE)</f>
        <v>XXX</v>
      </c>
    </row>
    <row r="2428" spans="3:11" x14ac:dyDescent="0.25">
      <c r="C2428" s="134" t="s">
        <v>274</v>
      </c>
      <c r="D2428" s="134" t="s">
        <v>1</v>
      </c>
      <c r="E2428" s="134" t="s">
        <v>318</v>
      </c>
      <c r="F2428" s="134" t="s">
        <v>310</v>
      </c>
      <c r="G2428" s="134" t="s">
        <v>358</v>
      </c>
      <c r="H2428" s="135">
        <v>-447.19999999999993</v>
      </c>
      <c r="I2428" s="135">
        <v>-447.19999999999993</v>
      </c>
      <c r="J2428" s="135">
        <v>-583.78</v>
      </c>
      <c r="K2428" t="str">
        <f>VLOOKUP(C2428,ResCat!$A$2:$B$268,2,FALSE)</f>
        <v>XXX</v>
      </c>
    </row>
    <row r="2429" spans="3:11" x14ac:dyDescent="0.25">
      <c r="C2429" s="134" t="s">
        <v>274</v>
      </c>
      <c r="D2429" s="134" t="s">
        <v>1</v>
      </c>
      <c r="E2429" s="134" t="s">
        <v>320</v>
      </c>
      <c r="F2429" s="134" t="s">
        <v>310</v>
      </c>
      <c r="G2429" s="134" t="s">
        <v>315</v>
      </c>
      <c r="H2429" s="135">
        <v>836.67000000000007</v>
      </c>
      <c r="I2429" s="135">
        <v>13668.860000000002</v>
      </c>
      <c r="J2429" s="135">
        <v>45586.13</v>
      </c>
      <c r="K2429" t="str">
        <f>VLOOKUP(C2429,ResCat!$A$2:$B$268,2,FALSE)</f>
        <v>XXX</v>
      </c>
    </row>
    <row r="2430" spans="3:11" x14ac:dyDescent="0.25">
      <c r="C2430" s="134" t="s">
        <v>274</v>
      </c>
      <c r="D2430" s="134" t="s">
        <v>1</v>
      </c>
      <c r="E2430" s="134" t="s">
        <v>322</v>
      </c>
      <c r="F2430" s="134" t="s">
        <v>310</v>
      </c>
      <c r="G2430" s="134" t="s">
        <v>341</v>
      </c>
      <c r="H2430" s="135">
        <v>717.56</v>
      </c>
      <c r="I2430" s="135">
        <v>773.68000000000006</v>
      </c>
      <c r="J2430" s="135">
        <v>1893.3200000000002</v>
      </c>
      <c r="K2430" t="str">
        <f>VLOOKUP(C2430,ResCat!$A$2:$B$268,2,FALSE)</f>
        <v>XXX</v>
      </c>
    </row>
    <row r="2431" spans="3:11" x14ac:dyDescent="0.25">
      <c r="C2431" s="134" t="s">
        <v>274</v>
      </c>
      <c r="D2431" s="134" t="s">
        <v>1</v>
      </c>
      <c r="E2431" s="134" t="s">
        <v>324</v>
      </c>
      <c r="F2431" s="134" t="s">
        <v>310</v>
      </c>
      <c r="G2431" s="134" t="s">
        <v>340</v>
      </c>
      <c r="H2431" s="135">
        <v>-167.08</v>
      </c>
      <c r="I2431" s="135">
        <v>-170.71</v>
      </c>
      <c r="J2431" s="135">
        <v>-1796.43</v>
      </c>
      <c r="K2431" t="str">
        <f>VLOOKUP(C2431,ResCat!$A$2:$B$268,2,FALSE)</f>
        <v>XXX</v>
      </c>
    </row>
    <row r="2432" spans="3:11" x14ac:dyDescent="0.25">
      <c r="C2432" s="134" t="s">
        <v>274</v>
      </c>
      <c r="D2432" s="134" t="s">
        <v>1</v>
      </c>
      <c r="E2432" s="134" t="s">
        <v>326</v>
      </c>
      <c r="F2432" s="134" t="s">
        <v>310</v>
      </c>
      <c r="G2432" s="134" t="s">
        <v>317</v>
      </c>
      <c r="H2432" s="135">
        <v>2393.37</v>
      </c>
      <c r="I2432" s="135">
        <v>5414.98</v>
      </c>
      <c r="J2432" s="135">
        <v>9446</v>
      </c>
      <c r="K2432" t="str">
        <f>VLOOKUP(C2432,ResCat!$A$2:$B$268,2,FALSE)</f>
        <v>XXX</v>
      </c>
    </row>
    <row r="2433" spans="3:11" x14ac:dyDescent="0.25">
      <c r="C2433" s="134" t="s">
        <v>274</v>
      </c>
      <c r="D2433" s="134" t="s">
        <v>1</v>
      </c>
      <c r="E2433" s="134" t="s">
        <v>328</v>
      </c>
      <c r="F2433" s="134" t="s">
        <v>310</v>
      </c>
      <c r="G2433" s="134" t="s">
        <v>319</v>
      </c>
      <c r="H2433" s="135">
        <v>-8167.9600000000009</v>
      </c>
      <c r="I2433" s="135">
        <v>-9603.39</v>
      </c>
      <c r="J2433" s="135">
        <v>-6654.91</v>
      </c>
      <c r="K2433" t="str">
        <f>VLOOKUP(C2433,ResCat!$A$2:$B$268,2,FALSE)</f>
        <v>XXX</v>
      </c>
    </row>
    <row r="2434" spans="3:11" x14ac:dyDescent="0.25">
      <c r="C2434" s="134" t="s">
        <v>274</v>
      </c>
      <c r="D2434" s="134" t="s">
        <v>1</v>
      </c>
      <c r="E2434" s="134" t="s">
        <v>330</v>
      </c>
      <c r="F2434" s="134" t="s">
        <v>310</v>
      </c>
      <c r="G2434" s="134" t="s">
        <v>321</v>
      </c>
      <c r="H2434" s="135">
        <v>26537.329999999994</v>
      </c>
      <c r="I2434" s="135">
        <v>26864.529999999995</v>
      </c>
      <c r="J2434" s="135">
        <v>43063.229999999996</v>
      </c>
      <c r="K2434" t="str">
        <f>VLOOKUP(C2434,ResCat!$A$2:$B$268,2,FALSE)</f>
        <v>XXX</v>
      </c>
    </row>
    <row r="2435" spans="3:11" x14ac:dyDescent="0.25">
      <c r="C2435" s="134" t="s">
        <v>274</v>
      </c>
      <c r="D2435" s="134" t="s">
        <v>1</v>
      </c>
      <c r="E2435" s="134" t="s">
        <v>332</v>
      </c>
      <c r="F2435" s="134" t="s">
        <v>310</v>
      </c>
      <c r="G2435" s="134" t="s">
        <v>323</v>
      </c>
      <c r="H2435" s="135">
        <v>60942.229999999996</v>
      </c>
      <c r="I2435" s="135">
        <v>60970.55</v>
      </c>
      <c r="J2435" s="135">
        <v>101013.05</v>
      </c>
      <c r="K2435" t="str">
        <f>VLOOKUP(C2435,ResCat!$A$2:$B$268,2,FALSE)</f>
        <v>XXX</v>
      </c>
    </row>
    <row r="2436" spans="3:11" x14ac:dyDescent="0.25">
      <c r="C2436" s="134" t="s">
        <v>274</v>
      </c>
      <c r="D2436" s="134" t="s">
        <v>1</v>
      </c>
      <c r="E2436" s="134" t="s">
        <v>335</v>
      </c>
      <c r="F2436" s="134" t="s">
        <v>310</v>
      </c>
      <c r="G2436" s="134" t="s">
        <v>325</v>
      </c>
      <c r="H2436" s="135">
        <v>20178</v>
      </c>
      <c r="I2436" s="135">
        <v>23016.71</v>
      </c>
      <c r="J2436" s="135">
        <v>31326.25</v>
      </c>
      <c r="K2436" t="str">
        <f>VLOOKUP(C2436,ResCat!$A$2:$B$268,2,FALSE)</f>
        <v>XXX</v>
      </c>
    </row>
    <row r="2437" spans="3:11" x14ac:dyDescent="0.25">
      <c r="C2437" s="134" t="s">
        <v>274</v>
      </c>
      <c r="D2437" s="134" t="s">
        <v>1</v>
      </c>
      <c r="E2437" s="134" t="s">
        <v>4</v>
      </c>
      <c r="F2437" s="134" t="s">
        <v>310</v>
      </c>
      <c r="G2437" s="134" t="s">
        <v>327</v>
      </c>
      <c r="H2437" s="135">
        <v>43484.120000000024</v>
      </c>
      <c r="I2437" s="135">
        <v>43564.850000000042</v>
      </c>
      <c r="J2437" s="135">
        <v>52241.18</v>
      </c>
      <c r="K2437" t="str">
        <f>VLOOKUP(C2437,ResCat!$A$2:$B$268,2,FALSE)</f>
        <v>XXX</v>
      </c>
    </row>
    <row r="2438" spans="3:11" x14ac:dyDescent="0.25">
      <c r="C2438" s="134" t="s">
        <v>274</v>
      </c>
      <c r="D2438" s="134" t="s">
        <v>1</v>
      </c>
      <c r="E2438" s="134" t="s">
        <v>511</v>
      </c>
      <c r="F2438" s="134" t="s">
        <v>310</v>
      </c>
      <c r="G2438" s="134" t="s">
        <v>329</v>
      </c>
      <c r="H2438" s="135">
        <v>48240.289999999986</v>
      </c>
      <c r="I2438" s="135">
        <v>61910.649999999994</v>
      </c>
      <c r="J2438" s="135">
        <v>161477.59999999998</v>
      </c>
      <c r="K2438" t="str">
        <f>VLOOKUP(C2438,ResCat!$A$2:$B$268,2,FALSE)</f>
        <v>XXX</v>
      </c>
    </row>
    <row r="2439" spans="3:11" x14ac:dyDescent="0.25">
      <c r="C2439" s="134" t="s">
        <v>274</v>
      </c>
      <c r="D2439" s="134" t="s">
        <v>1</v>
      </c>
      <c r="E2439" s="134" t="s">
        <v>969</v>
      </c>
      <c r="F2439" s="134" t="s">
        <v>310</v>
      </c>
      <c r="G2439" s="134" t="s">
        <v>331</v>
      </c>
      <c r="H2439" s="135">
        <v>51280.699999999975</v>
      </c>
      <c r="I2439" s="135">
        <v>55407.82999999998</v>
      </c>
      <c r="J2439" s="135">
        <v>120672.93000000004</v>
      </c>
      <c r="K2439" t="str">
        <f>VLOOKUP(C2439,ResCat!$A$2:$B$268,2,FALSE)</f>
        <v>XXX</v>
      </c>
    </row>
    <row r="2440" spans="3:11" x14ac:dyDescent="0.25">
      <c r="C2440" s="134" t="s">
        <v>274</v>
      </c>
      <c r="D2440" s="134" t="s">
        <v>1</v>
      </c>
      <c r="E2440" s="134" t="s">
        <v>961</v>
      </c>
      <c r="F2440" s="134" t="s">
        <v>310</v>
      </c>
      <c r="G2440" s="134" t="s">
        <v>334</v>
      </c>
      <c r="H2440" s="135">
        <v>418139.54000000027</v>
      </c>
      <c r="I2440" s="135">
        <v>460330.59000000026</v>
      </c>
      <c r="J2440" s="135">
        <v>812511.54</v>
      </c>
      <c r="K2440" t="str">
        <f>VLOOKUP(C2440,ResCat!$A$2:$B$268,2,FALSE)</f>
        <v>XXX</v>
      </c>
    </row>
    <row r="2441" spans="3:11" x14ac:dyDescent="0.25">
      <c r="C2441" s="134" t="s">
        <v>274</v>
      </c>
      <c r="D2441" s="134" t="s">
        <v>1</v>
      </c>
      <c r="E2441" s="134" t="s">
        <v>970</v>
      </c>
      <c r="F2441" s="134" t="s">
        <v>310</v>
      </c>
      <c r="G2441" s="134" t="s">
        <v>333</v>
      </c>
      <c r="H2441" s="135">
        <v>1544035.4800000016</v>
      </c>
      <c r="I2441" s="135">
        <v>1659208.4300000032</v>
      </c>
      <c r="J2441" s="135">
        <v>3391252.8500000024</v>
      </c>
      <c r="K2441" t="str">
        <f>VLOOKUP(C2441,ResCat!$A$2:$B$268,2,FALSE)</f>
        <v>XXX</v>
      </c>
    </row>
    <row r="2442" spans="3:11" x14ac:dyDescent="0.25">
      <c r="C2442" s="134" t="s">
        <v>274</v>
      </c>
      <c r="D2442" s="134" t="s">
        <v>1</v>
      </c>
      <c r="E2442" s="134" t="s">
        <v>1023</v>
      </c>
      <c r="F2442" s="134" t="s">
        <v>310</v>
      </c>
      <c r="G2442" s="134" t="s">
        <v>308</v>
      </c>
      <c r="H2442" s="135">
        <v>1418154.2900000003</v>
      </c>
      <c r="I2442" s="135">
        <v>1583650.790000001</v>
      </c>
      <c r="J2442" s="135">
        <v>2942378.4500000007</v>
      </c>
      <c r="K2442" t="str">
        <f>VLOOKUP(C2442,ResCat!$A$2:$B$268,2,FALSE)</f>
        <v>XXX</v>
      </c>
    </row>
    <row r="2443" spans="3:11" x14ac:dyDescent="0.25">
      <c r="C2443" s="134" t="s">
        <v>277</v>
      </c>
      <c r="D2443" s="134" t="s">
        <v>3</v>
      </c>
      <c r="E2443" s="134" t="s">
        <v>363</v>
      </c>
      <c r="F2443" s="134" t="s">
        <v>310</v>
      </c>
      <c r="G2443" s="134" t="s">
        <v>311</v>
      </c>
      <c r="H2443" s="135">
        <v>43.63</v>
      </c>
      <c r="I2443" s="135">
        <v>43.63</v>
      </c>
      <c r="J2443" s="135">
        <v>52.22</v>
      </c>
      <c r="K2443" t="str">
        <f>VLOOKUP(C2443,ResCat!$A$2:$B$268,2,FALSE)</f>
        <v>XXX</v>
      </c>
    </row>
    <row r="2444" spans="3:11" x14ac:dyDescent="0.25">
      <c r="C2444" s="134" t="s">
        <v>277</v>
      </c>
      <c r="D2444" s="134" t="s">
        <v>3</v>
      </c>
      <c r="E2444" s="134" t="s">
        <v>350</v>
      </c>
      <c r="F2444" s="134" t="s">
        <v>310</v>
      </c>
      <c r="G2444" s="134" t="s">
        <v>311</v>
      </c>
      <c r="H2444" s="135">
        <v>174.64</v>
      </c>
      <c r="I2444" s="135">
        <v>218.3</v>
      </c>
      <c r="J2444" s="135">
        <v>218.3</v>
      </c>
      <c r="K2444" t="str">
        <f>VLOOKUP(C2444,ResCat!$A$2:$B$268,2,FALSE)</f>
        <v>XXX</v>
      </c>
    </row>
    <row r="2445" spans="3:11" x14ac:dyDescent="0.25">
      <c r="C2445" s="134" t="s">
        <v>277</v>
      </c>
      <c r="D2445" s="134" t="s">
        <v>3</v>
      </c>
      <c r="E2445" s="134" t="s">
        <v>359</v>
      </c>
      <c r="F2445" s="134" t="s">
        <v>310</v>
      </c>
      <c r="G2445" s="134" t="s">
        <v>311</v>
      </c>
      <c r="H2445" s="135">
        <v>0</v>
      </c>
      <c r="I2445" s="135">
        <v>2.4300000000000002</v>
      </c>
      <c r="J2445" s="135">
        <v>26</v>
      </c>
      <c r="K2445" t="str">
        <f>VLOOKUP(C2445,ResCat!$A$2:$B$268,2,FALSE)</f>
        <v>XXX</v>
      </c>
    </row>
    <row r="2446" spans="3:11" x14ac:dyDescent="0.25">
      <c r="C2446" s="134" t="s">
        <v>277</v>
      </c>
      <c r="D2446" s="134" t="s">
        <v>3</v>
      </c>
      <c r="E2446" s="134" t="s">
        <v>354</v>
      </c>
      <c r="F2446" s="134" t="s">
        <v>310</v>
      </c>
      <c r="G2446" s="134" t="s">
        <v>311</v>
      </c>
      <c r="H2446" s="135">
        <v>0</v>
      </c>
      <c r="I2446" s="135">
        <v>2.4300000000000002</v>
      </c>
      <c r="J2446" s="135">
        <v>26</v>
      </c>
      <c r="K2446" t="str">
        <f>VLOOKUP(C2446,ResCat!$A$2:$B$268,2,FALSE)</f>
        <v>XXX</v>
      </c>
    </row>
    <row r="2447" spans="3:11" x14ac:dyDescent="0.25">
      <c r="C2447" s="134" t="s">
        <v>277</v>
      </c>
      <c r="D2447" s="134" t="s">
        <v>3</v>
      </c>
      <c r="E2447" s="134" t="s">
        <v>337</v>
      </c>
      <c r="F2447" s="134" t="s">
        <v>310</v>
      </c>
      <c r="G2447" s="134" t="s">
        <v>311</v>
      </c>
      <c r="H2447" s="135">
        <v>811.31</v>
      </c>
      <c r="I2447" s="135">
        <v>1358.31</v>
      </c>
      <c r="J2447" s="135">
        <v>2201.3000000000002</v>
      </c>
      <c r="K2447" t="str">
        <f>VLOOKUP(C2447,ResCat!$A$2:$B$268,2,FALSE)</f>
        <v>XXX</v>
      </c>
    </row>
    <row r="2448" spans="3:11" x14ac:dyDescent="0.25">
      <c r="C2448" s="134" t="s">
        <v>277</v>
      </c>
      <c r="D2448" s="134" t="s">
        <v>3</v>
      </c>
      <c r="E2448" s="134" t="s">
        <v>352</v>
      </c>
      <c r="F2448" s="134" t="s">
        <v>310</v>
      </c>
      <c r="G2448" s="134" t="s">
        <v>351</v>
      </c>
      <c r="H2448" s="135">
        <v>-490</v>
      </c>
      <c r="I2448" s="135">
        <v>-375</v>
      </c>
      <c r="J2448" s="135">
        <v>792</v>
      </c>
      <c r="K2448" t="str">
        <f>VLOOKUP(C2448,ResCat!$A$2:$B$268,2,FALSE)</f>
        <v>XXX</v>
      </c>
    </row>
    <row r="2449" spans="3:11" x14ac:dyDescent="0.25">
      <c r="C2449" s="134" t="s">
        <v>277</v>
      </c>
      <c r="D2449" s="134" t="s">
        <v>3</v>
      </c>
      <c r="E2449" s="134" t="s">
        <v>347</v>
      </c>
      <c r="F2449" s="134" t="s">
        <v>310</v>
      </c>
      <c r="G2449" s="134" t="s">
        <v>360</v>
      </c>
      <c r="H2449" s="135">
        <v>-396.95000000000005</v>
      </c>
      <c r="I2449" s="135">
        <v>-808.18000000000006</v>
      </c>
      <c r="J2449" s="135">
        <v>-1374.5</v>
      </c>
      <c r="K2449" t="str">
        <f>VLOOKUP(C2449,ResCat!$A$2:$B$268,2,FALSE)</f>
        <v>XXX</v>
      </c>
    </row>
    <row r="2450" spans="3:11" x14ac:dyDescent="0.25">
      <c r="C2450" s="134" t="s">
        <v>277</v>
      </c>
      <c r="D2450" s="134" t="s">
        <v>3</v>
      </c>
      <c r="E2450" s="134" t="s">
        <v>361</v>
      </c>
      <c r="F2450" s="134" t="s">
        <v>310</v>
      </c>
      <c r="G2450" s="134" t="s">
        <v>355</v>
      </c>
      <c r="H2450" s="135">
        <v>-133.44</v>
      </c>
      <c r="I2450" s="135">
        <v>-133.44</v>
      </c>
      <c r="J2450" s="135">
        <v>-250</v>
      </c>
      <c r="K2450" t="str">
        <f>VLOOKUP(C2450,ResCat!$A$2:$B$268,2,FALSE)</f>
        <v>XXX</v>
      </c>
    </row>
    <row r="2451" spans="3:11" x14ac:dyDescent="0.25">
      <c r="C2451" s="134" t="s">
        <v>277</v>
      </c>
      <c r="D2451" s="134" t="s">
        <v>3</v>
      </c>
      <c r="E2451" s="134" t="s">
        <v>357</v>
      </c>
      <c r="F2451" s="134" t="s">
        <v>310</v>
      </c>
      <c r="G2451" s="134" t="s">
        <v>338</v>
      </c>
      <c r="H2451" s="135">
        <v>1579.82</v>
      </c>
      <c r="I2451" s="135">
        <v>1983.4199999999998</v>
      </c>
      <c r="J2451" s="135">
        <v>640</v>
      </c>
      <c r="K2451" t="str">
        <f>VLOOKUP(C2451,ResCat!$A$2:$B$268,2,FALSE)</f>
        <v>XXX</v>
      </c>
    </row>
    <row r="2452" spans="3:11" x14ac:dyDescent="0.25">
      <c r="C2452" s="134" t="s">
        <v>277</v>
      </c>
      <c r="D2452" s="134" t="s">
        <v>3</v>
      </c>
      <c r="E2452" s="134" t="s">
        <v>314</v>
      </c>
      <c r="F2452" s="134" t="s">
        <v>310</v>
      </c>
      <c r="G2452" s="134" t="s">
        <v>356</v>
      </c>
      <c r="H2452" s="135">
        <v>105.26</v>
      </c>
      <c r="I2452" s="135">
        <v>143.4</v>
      </c>
      <c r="J2452" s="135">
        <v>475</v>
      </c>
      <c r="K2452" t="str">
        <f>VLOOKUP(C2452,ResCat!$A$2:$B$268,2,FALSE)</f>
        <v>XXX</v>
      </c>
    </row>
    <row r="2453" spans="3:11" x14ac:dyDescent="0.25">
      <c r="C2453" s="134" t="s">
        <v>277</v>
      </c>
      <c r="D2453" s="134" t="s">
        <v>3</v>
      </c>
      <c r="E2453" s="134" t="s">
        <v>339</v>
      </c>
      <c r="F2453" s="134" t="s">
        <v>310</v>
      </c>
      <c r="G2453" s="134" t="s">
        <v>353</v>
      </c>
      <c r="H2453" s="135">
        <v>1579.82</v>
      </c>
      <c r="I2453" s="135">
        <v>1617.96</v>
      </c>
      <c r="J2453" s="135">
        <v>0</v>
      </c>
      <c r="K2453" t="str">
        <f>VLOOKUP(C2453,ResCat!$A$2:$B$268,2,FALSE)</f>
        <v>XXX</v>
      </c>
    </row>
    <row r="2454" spans="3:11" x14ac:dyDescent="0.25">
      <c r="C2454" s="134" t="s">
        <v>277</v>
      </c>
      <c r="D2454" s="134" t="s">
        <v>3</v>
      </c>
      <c r="E2454" s="134" t="s">
        <v>316</v>
      </c>
      <c r="F2454" s="134" t="s">
        <v>310</v>
      </c>
      <c r="G2454" s="134" t="s">
        <v>313</v>
      </c>
      <c r="H2454" s="135">
        <v>635.81999999999994</v>
      </c>
      <c r="I2454" s="135">
        <v>653.06999999999994</v>
      </c>
      <c r="J2454" s="135">
        <v>889.15</v>
      </c>
      <c r="K2454" t="str">
        <f>VLOOKUP(C2454,ResCat!$A$2:$B$268,2,FALSE)</f>
        <v>XXX</v>
      </c>
    </row>
    <row r="2455" spans="3:11" x14ac:dyDescent="0.25">
      <c r="C2455" s="134" t="s">
        <v>277</v>
      </c>
      <c r="D2455" s="134" t="s">
        <v>3</v>
      </c>
      <c r="E2455" s="134" t="s">
        <v>318</v>
      </c>
      <c r="F2455" s="134" t="s">
        <v>310</v>
      </c>
      <c r="G2455" s="134" t="s">
        <v>358</v>
      </c>
      <c r="H2455" s="135">
        <v>135.96000000000004</v>
      </c>
      <c r="I2455" s="135">
        <v>-145.34999999999997</v>
      </c>
      <c r="J2455" s="135">
        <v>-5918.5999999999995</v>
      </c>
      <c r="K2455" t="str">
        <f>VLOOKUP(C2455,ResCat!$A$2:$B$268,2,FALSE)</f>
        <v>XXX</v>
      </c>
    </row>
    <row r="2456" spans="3:11" x14ac:dyDescent="0.25">
      <c r="C2456" s="134" t="s">
        <v>277</v>
      </c>
      <c r="D2456" s="134" t="s">
        <v>3</v>
      </c>
      <c r="E2456" s="134" t="s">
        <v>320</v>
      </c>
      <c r="F2456" s="134" t="s">
        <v>310</v>
      </c>
      <c r="G2456" s="134" t="s">
        <v>315</v>
      </c>
      <c r="H2456" s="135">
        <v>372.19</v>
      </c>
      <c r="I2456" s="135">
        <v>397.06</v>
      </c>
      <c r="J2456" s="135">
        <v>850.43000000000006</v>
      </c>
      <c r="K2456" t="str">
        <f>VLOOKUP(C2456,ResCat!$A$2:$B$268,2,FALSE)</f>
        <v>XXX</v>
      </c>
    </row>
    <row r="2457" spans="3:11" x14ac:dyDescent="0.25">
      <c r="C2457" s="134" t="s">
        <v>277</v>
      </c>
      <c r="D2457" s="134" t="s">
        <v>3</v>
      </c>
      <c r="E2457" s="134" t="s">
        <v>322</v>
      </c>
      <c r="F2457" s="134" t="s">
        <v>310</v>
      </c>
      <c r="G2457" s="134" t="s">
        <v>341</v>
      </c>
      <c r="H2457" s="135">
        <v>1195.81</v>
      </c>
      <c r="I2457" s="135">
        <v>1833.81</v>
      </c>
      <c r="J2457" s="135">
        <v>3386.79</v>
      </c>
      <c r="K2457" t="str">
        <f>VLOOKUP(C2457,ResCat!$A$2:$B$268,2,FALSE)</f>
        <v>XXX</v>
      </c>
    </row>
    <row r="2458" spans="3:11" x14ac:dyDescent="0.25">
      <c r="C2458" s="134" t="s">
        <v>277</v>
      </c>
      <c r="D2458" s="134" t="s">
        <v>3</v>
      </c>
      <c r="E2458" s="134" t="s">
        <v>324</v>
      </c>
      <c r="F2458" s="134" t="s">
        <v>310</v>
      </c>
      <c r="G2458" s="134" t="s">
        <v>340</v>
      </c>
      <c r="H2458" s="135">
        <v>760.61000000000013</v>
      </c>
      <c r="I2458" s="135">
        <v>1149.5100000000002</v>
      </c>
      <c r="J2458" s="135">
        <v>4382.5499999999993</v>
      </c>
      <c r="K2458" t="str">
        <f>VLOOKUP(C2458,ResCat!$A$2:$B$268,2,FALSE)</f>
        <v>XXX</v>
      </c>
    </row>
    <row r="2459" spans="3:11" x14ac:dyDescent="0.25">
      <c r="C2459" s="134" t="s">
        <v>277</v>
      </c>
      <c r="D2459" s="134" t="s">
        <v>3</v>
      </c>
      <c r="E2459" s="134" t="s">
        <v>326</v>
      </c>
      <c r="F2459" s="134" t="s">
        <v>310</v>
      </c>
      <c r="G2459" s="134" t="s">
        <v>317</v>
      </c>
      <c r="H2459" s="135">
        <v>1734.1</v>
      </c>
      <c r="I2459" s="135">
        <v>2266.1499999999996</v>
      </c>
      <c r="J2459" s="135">
        <v>4282.0200000000004</v>
      </c>
      <c r="K2459" t="str">
        <f>VLOOKUP(C2459,ResCat!$A$2:$B$268,2,FALSE)</f>
        <v>XXX</v>
      </c>
    </row>
    <row r="2460" spans="3:11" x14ac:dyDescent="0.25">
      <c r="C2460" s="134" t="s">
        <v>277</v>
      </c>
      <c r="D2460" s="134" t="s">
        <v>3</v>
      </c>
      <c r="E2460" s="134" t="s">
        <v>328</v>
      </c>
      <c r="F2460" s="134" t="s">
        <v>310</v>
      </c>
      <c r="G2460" s="134" t="s">
        <v>319</v>
      </c>
      <c r="H2460" s="135">
        <v>1463.9799999999996</v>
      </c>
      <c r="I2460" s="135">
        <v>2016.3099999999997</v>
      </c>
      <c r="J2460" s="135">
        <v>6113.99</v>
      </c>
      <c r="K2460" t="str">
        <f>VLOOKUP(C2460,ResCat!$A$2:$B$268,2,FALSE)</f>
        <v>XXX</v>
      </c>
    </row>
    <row r="2461" spans="3:11" x14ac:dyDescent="0.25">
      <c r="C2461" s="134" t="s">
        <v>277</v>
      </c>
      <c r="D2461" s="134" t="s">
        <v>3</v>
      </c>
      <c r="E2461" s="134" t="s">
        <v>330</v>
      </c>
      <c r="F2461" s="134" t="s">
        <v>310</v>
      </c>
      <c r="G2461" s="134" t="s">
        <v>321</v>
      </c>
      <c r="H2461" s="135">
        <v>7894.56</v>
      </c>
      <c r="I2461" s="135">
        <v>8430.6999999999989</v>
      </c>
      <c r="J2461" s="135">
        <v>14368.359999999999</v>
      </c>
      <c r="K2461" t="str">
        <f>VLOOKUP(C2461,ResCat!$A$2:$B$268,2,FALSE)</f>
        <v>XXX</v>
      </c>
    </row>
    <row r="2462" spans="3:11" x14ac:dyDescent="0.25">
      <c r="C2462" s="134" t="s">
        <v>277</v>
      </c>
      <c r="D2462" s="134" t="s">
        <v>3</v>
      </c>
      <c r="E2462" s="134" t="s">
        <v>332</v>
      </c>
      <c r="F2462" s="134" t="s">
        <v>310</v>
      </c>
      <c r="G2462" s="134" t="s">
        <v>323</v>
      </c>
      <c r="H2462" s="135">
        <v>9092.8799999999992</v>
      </c>
      <c r="I2462" s="135">
        <v>9453.7999999999993</v>
      </c>
      <c r="J2462" s="135">
        <v>13876.970000000001</v>
      </c>
      <c r="K2462" t="str">
        <f>VLOOKUP(C2462,ResCat!$A$2:$B$268,2,FALSE)</f>
        <v>XXX</v>
      </c>
    </row>
    <row r="2463" spans="3:11" x14ac:dyDescent="0.25">
      <c r="C2463" s="134" t="s">
        <v>277</v>
      </c>
      <c r="D2463" s="134" t="s">
        <v>3</v>
      </c>
      <c r="E2463" s="134" t="s">
        <v>335</v>
      </c>
      <c r="F2463" s="134" t="s">
        <v>310</v>
      </c>
      <c r="G2463" s="134" t="s">
        <v>325</v>
      </c>
      <c r="H2463" s="135">
        <v>7127.2400000000016</v>
      </c>
      <c r="I2463" s="135">
        <v>8324.3700000000008</v>
      </c>
      <c r="J2463" s="135">
        <v>21549.919999999998</v>
      </c>
      <c r="K2463" t="str">
        <f>VLOOKUP(C2463,ResCat!$A$2:$B$268,2,FALSE)</f>
        <v>XXX</v>
      </c>
    </row>
    <row r="2464" spans="3:11" x14ac:dyDescent="0.25">
      <c r="C2464" s="134" t="s">
        <v>277</v>
      </c>
      <c r="D2464" s="134" t="s">
        <v>3</v>
      </c>
      <c r="E2464" s="134" t="s">
        <v>4</v>
      </c>
      <c r="F2464" s="134" t="s">
        <v>310</v>
      </c>
      <c r="G2464" s="134" t="s">
        <v>327</v>
      </c>
      <c r="H2464" s="135">
        <v>22328.79</v>
      </c>
      <c r="I2464" s="135">
        <v>25345.85</v>
      </c>
      <c r="J2464" s="135">
        <v>42058.57</v>
      </c>
      <c r="K2464" t="str">
        <f>VLOOKUP(C2464,ResCat!$A$2:$B$268,2,FALSE)</f>
        <v>XXX</v>
      </c>
    </row>
    <row r="2465" spans="3:11" x14ac:dyDescent="0.25">
      <c r="C2465" s="134" t="s">
        <v>277</v>
      </c>
      <c r="D2465" s="134" t="s">
        <v>3</v>
      </c>
      <c r="E2465" s="134" t="s">
        <v>511</v>
      </c>
      <c r="F2465" s="134" t="s">
        <v>310</v>
      </c>
      <c r="G2465" s="134" t="s">
        <v>329</v>
      </c>
      <c r="H2465" s="135">
        <v>9321.7700000000041</v>
      </c>
      <c r="I2465" s="135">
        <v>12458.200000000003</v>
      </c>
      <c r="J2465" s="135">
        <v>33898.840000000004</v>
      </c>
      <c r="K2465" t="str">
        <f>VLOOKUP(C2465,ResCat!$A$2:$B$268,2,FALSE)</f>
        <v>XXX</v>
      </c>
    </row>
    <row r="2466" spans="3:11" x14ac:dyDescent="0.25">
      <c r="C2466" s="134" t="s">
        <v>277</v>
      </c>
      <c r="D2466" s="134" t="s">
        <v>3</v>
      </c>
      <c r="E2466" s="134" t="s">
        <v>969</v>
      </c>
      <c r="F2466" s="134" t="s">
        <v>310</v>
      </c>
      <c r="G2466" s="134" t="s">
        <v>331</v>
      </c>
      <c r="H2466" s="135">
        <v>25857.210000000017</v>
      </c>
      <c r="I2466" s="135">
        <v>32647.990000000013</v>
      </c>
      <c r="J2466" s="135">
        <v>73688.479999999981</v>
      </c>
      <c r="K2466" t="str">
        <f>VLOOKUP(C2466,ResCat!$A$2:$B$268,2,FALSE)</f>
        <v>XXX</v>
      </c>
    </row>
    <row r="2467" spans="3:11" x14ac:dyDescent="0.25">
      <c r="C2467" s="134" t="s">
        <v>277</v>
      </c>
      <c r="D2467" s="134" t="s">
        <v>3</v>
      </c>
      <c r="E2467" s="134" t="s">
        <v>961</v>
      </c>
      <c r="F2467" s="134" t="s">
        <v>310</v>
      </c>
      <c r="G2467" s="134" t="s">
        <v>334</v>
      </c>
      <c r="H2467" s="135">
        <v>65417.480000000054</v>
      </c>
      <c r="I2467" s="135">
        <v>85228.960000000123</v>
      </c>
      <c r="J2467" s="135">
        <v>198302.13999999978</v>
      </c>
      <c r="K2467" t="str">
        <f>VLOOKUP(C2467,ResCat!$A$2:$B$268,2,FALSE)</f>
        <v>XXX</v>
      </c>
    </row>
    <row r="2468" spans="3:11" x14ac:dyDescent="0.25">
      <c r="C2468" s="134" t="s">
        <v>277</v>
      </c>
      <c r="D2468" s="134" t="s">
        <v>3</v>
      </c>
      <c r="E2468" s="134" t="s">
        <v>970</v>
      </c>
      <c r="F2468" s="134" t="s">
        <v>310</v>
      </c>
      <c r="G2468" s="134" t="s">
        <v>333</v>
      </c>
      <c r="H2468" s="135">
        <v>271547.91000000032</v>
      </c>
      <c r="I2468" s="135">
        <v>318981.21000000043</v>
      </c>
      <c r="J2468" s="135">
        <v>827767.03999999957</v>
      </c>
      <c r="K2468" t="str">
        <f>VLOOKUP(C2468,ResCat!$A$2:$B$268,2,FALSE)</f>
        <v>XXX</v>
      </c>
    </row>
    <row r="2469" spans="3:11" x14ac:dyDescent="0.25">
      <c r="C2469" s="134" t="s">
        <v>277</v>
      </c>
      <c r="D2469" s="134" t="s">
        <v>3</v>
      </c>
      <c r="E2469" s="134" t="s">
        <v>1023</v>
      </c>
      <c r="F2469" s="134" t="s">
        <v>310</v>
      </c>
      <c r="G2469" s="134" t="s">
        <v>308</v>
      </c>
      <c r="H2469" s="135">
        <v>124912.62000000007</v>
      </c>
      <c r="I2469" s="135">
        <v>188763.57000000021</v>
      </c>
      <c r="J2469" s="135">
        <v>530399.40999999898</v>
      </c>
      <c r="K2469" t="str">
        <f>VLOOKUP(C2469,ResCat!$A$2:$B$268,2,FALSE)</f>
        <v>XXX</v>
      </c>
    </row>
    <row r="2470" spans="3:11" x14ac:dyDescent="0.25">
      <c r="C2470" s="134" t="s">
        <v>277</v>
      </c>
      <c r="D2470" s="134" t="s">
        <v>0</v>
      </c>
      <c r="E2470" s="134" t="s">
        <v>1035</v>
      </c>
      <c r="F2470" s="134" t="s">
        <v>310</v>
      </c>
      <c r="G2470" s="134" t="s">
        <v>311</v>
      </c>
      <c r="H2470" s="135">
        <v>9521.4599999999991</v>
      </c>
      <c r="I2470" s="135">
        <v>9521.4599999999991</v>
      </c>
      <c r="J2470" s="135">
        <v>20432.88</v>
      </c>
      <c r="K2470" t="str">
        <f>VLOOKUP(C2470,ResCat!$A$2:$B$268,2,FALSE)</f>
        <v>XXX</v>
      </c>
    </row>
    <row r="2471" spans="3:11" x14ac:dyDescent="0.25">
      <c r="C2471" s="134" t="s">
        <v>277</v>
      </c>
      <c r="D2471" s="134" t="s">
        <v>0</v>
      </c>
      <c r="E2471" s="134" t="s">
        <v>1028</v>
      </c>
      <c r="F2471" s="134" t="s">
        <v>310</v>
      </c>
      <c r="G2471" s="134" t="s">
        <v>311</v>
      </c>
      <c r="H2471" s="135">
        <v>6500</v>
      </c>
      <c r="I2471" s="135">
        <v>6500</v>
      </c>
      <c r="J2471" s="135">
        <v>18121.5</v>
      </c>
      <c r="K2471" t="str">
        <f>VLOOKUP(C2471,ResCat!$A$2:$B$268,2,FALSE)</f>
        <v>XXX</v>
      </c>
    </row>
    <row r="2472" spans="3:11" x14ac:dyDescent="0.25">
      <c r="C2472" s="134" t="s">
        <v>277</v>
      </c>
      <c r="D2472" s="134" t="s">
        <v>0</v>
      </c>
      <c r="E2472" s="134" t="s">
        <v>350</v>
      </c>
      <c r="F2472" s="134" t="s">
        <v>310</v>
      </c>
      <c r="G2472" s="134" t="s">
        <v>311</v>
      </c>
      <c r="H2472" s="135">
        <v>16407</v>
      </c>
      <c r="I2472" s="135">
        <v>0</v>
      </c>
      <c r="J2472" s="135">
        <v>-52527</v>
      </c>
      <c r="K2472" t="str">
        <f>VLOOKUP(C2472,ResCat!$A$2:$B$268,2,FALSE)</f>
        <v>XXX</v>
      </c>
    </row>
    <row r="2473" spans="3:11" x14ac:dyDescent="0.25">
      <c r="C2473" s="134" t="s">
        <v>277</v>
      </c>
      <c r="D2473" s="134" t="s">
        <v>0</v>
      </c>
      <c r="E2473" s="134" t="s">
        <v>352</v>
      </c>
      <c r="F2473" s="134" t="s">
        <v>310</v>
      </c>
      <c r="G2473" s="134" t="s">
        <v>351</v>
      </c>
      <c r="H2473" s="135">
        <v>0</v>
      </c>
      <c r="I2473" s="135">
        <v>-8876.6</v>
      </c>
      <c r="J2473" s="135">
        <v>0</v>
      </c>
      <c r="K2473" t="str">
        <f>VLOOKUP(C2473,ResCat!$A$2:$B$268,2,FALSE)</f>
        <v>XXX</v>
      </c>
    </row>
    <row r="2474" spans="3:11" x14ac:dyDescent="0.25">
      <c r="C2474" s="134" t="s">
        <v>277</v>
      </c>
      <c r="D2474" s="134" t="s">
        <v>0</v>
      </c>
      <c r="E2474" s="134" t="s">
        <v>347</v>
      </c>
      <c r="F2474" s="134" t="s">
        <v>310</v>
      </c>
      <c r="G2474" s="134" t="s">
        <v>360</v>
      </c>
      <c r="H2474" s="135">
        <v>61625.61</v>
      </c>
      <c r="I2474" s="135">
        <v>61945.29</v>
      </c>
      <c r="J2474" s="135">
        <v>85206.7</v>
      </c>
      <c r="K2474" t="str">
        <f>VLOOKUP(C2474,ResCat!$A$2:$B$268,2,FALSE)</f>
        <v>XXX</v>
      </c>
    </row>
    <row r="2475" spans="3:11" x14ac:dyDescent="0.25">
      <c r="C2475" s="134" t="s">
        <v>277</v>
      </c>
      <c r="D2475" s="134" t="s">
        <v>0</v>
      </c>
      <c r="E2475" s="134" t="s">
        <v>312</v>
      </c>
      <c r="F2475" s="134" t="s">
        <v>310</v>
      </c>
      <c r="G2475" s="134" t="s">
        <v>364</v>
      </c>
      <c r="H2475" s="135">
        <v>3715.3700000000003</v>
      </c>
      <c r="I2475" s="135">
        <v>-3205.05</v>
      </c>
      <c r="J2475" s="135">
        <v>3220</v>
      </c>
      <c r="K2475" t="str">
        <f>VLOOKUP(C2475,ResCat!$A$2:$B$268,2,FALSE)</f>
        <v>XXX</v>
      </c>
    </row>
    <row r="2476" spans="3:11" x14ac:dyDescent="0.25">
      <c r="C2476" s="134" t="s">
        <v>277</v>
      </c>
      <c r="D2476" s="134" t="s">
        <v>0</v>
      </c>
      <c r="E2476" s="134" t="s">
        <v>314</v>
      </c>
      <c r="F2476" s="134" t="s">
        <v>310</v>
      </c>
      <c r="G2476" s="134" t="s">
        <v>356</v>
      </c>
      <c r="H2476" s="135">
        <v>0</v>
      </c>
      <c r="I2476" s="135">
        <v>0</v>
      </c>
      <c r="J2476" s="135">
        <v>-43035.71</v>
      </c>
      <c r="K2476" t="str">
        <f>VLOOKUP(C2476,ResCat!$A$2:$B$268,2,FALSE)</f>
        <v>XXX</v>
      </c>
    </row>
    <row r="2477" spans="3:11" x14ac:dyDescent="0.25">
      <c r="C2477" s="134" t="s">
        <v>277</v>
      </c>
      <c r="D2477" s="134" t="s">
        <v>0</v>
      </c>
      <c r="E2477" s="134" t="s">
        <v>339</v>
      </c>
      <c r="F2477" s="134" t="s">
        <v>310</v>
      </c>
      <c r="G2477" s="134" t="s">
        <v>353</v>
      </c>
      <c r="H2477" s="135">
        <v>100085.1</v>
      </c>
      <c r="I2477" s="135">
        <v>101882.18</v>
      </c>
      <c r="J2477" s="135">
        <v>204883.51</v>
      </c>
      <c r="K2477" t="str">
        <f>VLOOKUP(C2477,ResCat!$A$2:$B$268,2,FALSE)</f>
        <v>XXX</v>
      </c>
    </row>
    <row r="2478" spans="3:11" x14ac:dyDescent="0.25">
      <c r="C2478" s="134" t="s">
        <v>277</v>
      </c>
      <c r="D2478" s="134" t="s">
        <v>0</v>
      </c>
      <c r="E2478" s="134" t="s">
        <v>342</v>
      </c>
      <c r="F2478" s="134" t="s">
        <v>310</v>
      </c>
      <c r="G2478" s="134" t="s">
        <v>348</v>
      </c>
      <c r="H2478" s="135">
        <v>19859.439999999999</v>
      </c>
      <c r="I2478" s="135">
        <v>23364.04</v>
      </c>
      <c r="J2478" s="135">
        <v>25256.23</v>
      </c>
      <c r="K2478" t="str">
        <f>VLOOKUP(C2478,ResCat!$A$2:$B$268,2,FALSE)</f>
        <v>XXX</v>
      </c>
    </row>
    <row r="2479" spans="3:11" x14ac:dyDescent="0.25">
      <c r="C2479" s="134" t="s">
        <v>277</v>
      </c>
      <c r="D2479" s="134" t="s">
        <v>0</v>
      </c>
      <c r="E2479" s="134" t="s">
        <v>316</v>
      </c>
      <c r="F2479" s="134" t="s">
        <v>310</v>
      </c>
      <c r="G2479" s="134" t="s">
        <v>313</v>
      </c>
      <c r="H2479" s="135">
        <v>281341.44999999995</v>
      </c>
      <c r="I2479" s="135">
        <v>291005.64999999991</v>
      </c>
      <c r="J2479" s="135">
        <v>461076.74</v>
      </c>
      <c r="K2479" t="str">
        <f>VLOOKUP(C2479,ResCat!$A$2:$B$268,2,FALSE)</f>
        <v>XXX</v>
      </c>
    </row>
    <row r="2480" spans="3:11" x14ac:dyDescent="0.25">
      <c r="C2480" s="134" t="s">
        <v>277</v>
      </c>
      <c r="D2480" s="134" t="s">
        <v>0</v>
      </c>
      <c r="E2480" s="134" t="s">
        <v>318</v>
      </c>
      <c r="F2480" s="134" t="s">
        <v>310</v>
      </c>
      <c r="G2480" s="134" t="s">
        <v>358</v>
      </c>
      <c r="H2480" s="135">
        <v>134031.84000000003</v>
      </c>
      <c r="I2480" s="135">
        <v>134031.84000000003</v>
      </c>
      <c r="J2480" s="135">
        <v>17933</v>
      </c>
      <c r="K2480" t="str">
        <f>VLOOKUP(C2480,ResCat!$A$2:$B$268,2,FALSE)</f>
        <v>XXX</v>
      </c>
    </row>
    <row r="2481" spans="3:11" x14ac:dyDescent="0.25">
      <c r="C2481" s="134" t="s">
        <v>277</v>
      </c>
      <c r="D2481" s="134" t="s">
        <v>0</v>
      </c>
      <c r="E2481" s="134" t="s">
        <v>320</v>
      </c>
      <c r="F2481" s="134" t="s">
        <v>310</v>
      </c>
      <c r="G2481" s="134" t="s">
        <v>315</v>
      </c>
      <c r="H2481" s="135">
        <v>22351</v>
      </c>
      <c r="I2481" s="135">
        <v>22351</v>
      </c>
      <c r="J2481" s="135">
        <v>14254</v>
      </c>
      <c r="K2481" t="str">
        <f>VLOOKUP(C2481,ResCat!$A$2:$B$268,2,FALSE)</f>
        <v>XXX</v>
      </c>
    </row>
    <row r="2482" spans="3:11" x14ac:dyDescent="0.25">
      <c r="C2482" s="134" t="s">
        <v>277</v>
      </c>
      <c r="D2482" s="134" t="s">
        <v>0</v>
      </c>
      <c r="E2482" s="134" t="s">
        <v>322</v>
      </c>
      <c r="F2482" s="134" t="s">
        <v>310</v>
      </c>
      <c r="G2482" s="134" t="s">
        <v>341</v>
      </c>
      <c r="H2482" s="135">
        <v>61311.92</v>
      </c>
      <c r="I2482" s="135">
        <v>64175</v>
      </c>
      <c r="J2482" s="135">
        <v>69144.81</v>
      </c>
      <c r="K2482" t="str">
        <f>VLOOKUP(C2482,ResCat!$A$2:$B$268,2,FALSE)</f>
        <v>XXX</v>
      </c>
    </row>
    <row r="2483" spans="3:11" x14ac:dyDescent="0.25">
      <c r="C2483" s="134" t="s">
        <v>277</v>
      </c>
      <c r="D2483" s="134" t="s">
        <v>0</v>
      </c>
      <c r="E2483" s="134" t="s">
        <v>324</v>
      </c>
      <c r="F2483" s="134" t="s">
        <v>310</v>
      </c>
      <c r="G2483" s="134" t="s">
        <v>340</v>
      </c>
      <c r="H2483" s="135">
        <v>40792</v>
      </c>
      <c r="I2483" s="135">
        <v>406921.63</v>
      </c>
      <c r="J2483" s="135">
        <v>650978.3600000001</v>
      </c>
      <c r="K2483" t="str">
        <f>VLOOKUP(C2483,ResCat!$A$2:$B$268,2,FALSE)</f>
        <v>XXX</v>
      </c>
    </row>
    <row r="2484" spans="3:11" x14ac:dyDescent="0.25">
      <c r="C2484" s="134" t="s">
        <v>277</v>
      </c>
      <c r="D2484" s="134" t="s">
        <v>0</v>
      </c>
      <c r="E2484" s="134" t="s">
        <v>326</v>
      </c>
      <c r="F2484" s="134" t="s">
        <v>310</v>
      </c>
      <c r="G2484" s="134" t="s">
        <v>317</v>
      </c>
      <c r="H2484" s="135">
        <v>77295.079999999987</v>
      </c>
      <c r="I2484" s="135">
        <v>81181.12999999999</v>
      </c>
      <c r="J2484" s="135">
        <v>121578.73</v>
      </c>
      <c r="K2484" t="str">
        <f>VLOOKUP(C2484,ResCat!$A$2:$B$268,2,FALSE)</f>
        <v>XXX</v>
      </c>
    </row>
    <row r="2485" spans="3:11" x14ac:dyDescent="0.25">
      <c r="C2485" s="134" t="s">
        <v>277</v>
      </c>
      <c r="D2485" s="134" t="s">
        <v>0</v>
      </c>
      <c r="E2485" s="134" t="s">
        <v>328</v>
      </c>
      <c r="F2485" s="134" t="s">
        <v>310</v>
      </c>
      <c r="G2485" s="134" t="s">
        <v>319</v>
      </c>
      <c r="H2485" s="135">
        <v>78196.36</v>
      </c>
      <c r="I2485" s="135">
        <v>100680.95</v>
      </c>
      <c r="J2485" s="135">
        <v>238597.62</v>
      </c>
      <c r="K2485" t="str">
        <f>VLOOKUP(C2485,ResCat!$A$2:$B$268,2,FALSE)</f>
        <v>XXX</v>
      </c>
    </row>
    <row r="2486" spans="3:11" x14ac:dyDescent="0.25">
      <c r="C2486" s="134" t="s">
        <v>277</v>
      </c>
      <c r="D2486" s="134" t="s">
        <v>0</v>
      </c>
      <c r="E2486" s="134" t="s">
        <v>330</v>
      </c>
      <c r="F2486" s="134" t="s">
        <v>310</v>
      </c>
      <c r="G2486" s="134" t="s">
        <v>321</v>
      </c>
      <c r="H2486" s="135">
        <v>70207.650000000023</v>
      </c>
      <c r="I2486" s="135">
        <v>70828.720000000016</v>
      </c>
      <c r="J2486" s="135">
        <v>148344.57</v>
      </c>
      <c r="K2486" t="str">
        <f>VLOOKUP(C2486,ResCat!$A$2:$B$268,2,FALSE)</f>
        <v>XXX</v>
      </c>
    </row>
    <row r="2487" spans="3:11" x14ac:dyDescent="0.25">
      <c r="C2487" s="134" t="s">
        <v>277</v>
      </c>
      <c r="D2487" s="134" t="s">
        <v>0</v>
      </c>
      <c r="E2487" s="134" t="s">
        <v>332</v>
      </c>
      <c r="F2487" s="134" t="s">
        <v>310</v>
      </c>
      <c r="G2487" s="134" t="s">
        <v>323</v>
      </c>
      <c r="H2487" s="135">
        <v>64688.760000000017</v>
      </c>
      <c r="I2487" s="135">
        <v>40331.060000000005</v>
      </c>
      <c r="J2487" s="135">
        <v>122717</v>
      </c>
      <c r="K2487" t="str">
        <f>VLOOKUP(C2487,ResCat!$A$2:$B$268,2,FALSE)</f>
        <v>XXX</v>
      </c>
    </row>
    <row r="2488" spans="3:11" x14ac:dyDescent="0.25">
      <c r="C2488" s="134" t="s">
        <v>277</v>
      </c>
      <c r="D2488" s="134" t="s">
        <v>0</v>
      </c>
      <c r="E2488" s="134" t="s">
        <v>335</v>
      </c>
      <c r="F2488" s="134" t="s">
        <v>310</v>
      </c>
      <c r="G2488" s="134" t="s">
        <v>325</v>
      </c>
      <c r="H2488" s="135">
        <v>162042.76999999996</v>
      </c>
      <c r="I2488" s="135">
        <v>169283.57999999996</v>
      </c>
      <c r="J2488" s="135">
        <v>459375.80999999994</v>
      </c>
      <c r="K2488" t="str">
        <f>VLOOKUP(C2488,ResCat!$A$2:$B$268,2,FALSE)</f>
        <v>XXX</v>
      </c>
    </row>
    <row r="2489" spans="3:11" x14ac:dyDescent="0.25">
      <c r="C2489" s="134" t="s">
        <v>277</v>
      </c>
      <c r="D2489" s="134" t="s">
        <v>0</v>
      </c>
      <c r="E2489" s="134" t="s">
        <v>4</v>
      </c>
      <c r="F2489" s="134" t="s">
        <v>310</v>
      </c>
      <c r="G2489" s="134" t="s">
        <v>327</v>
      </c>
      <c r="H2489" s="135">
        <v>69866.490000000005</v>
      </c>
      <c r="I2489" s="135">
        <v>72590.86</v>
      </c>
      <c r="J2489" s="135">
        <v>247731.8</v>
      </c>
      <c r="K2489" t="str">
        <f>VLOOKUP(C2489,ResCat!$A$2:$B$268,2,FALSE)</f>
        <v>XXX</v>
      </c>
    </row>
    <row r="2490" spans="3:11" x14ac:dyDescent="0.25">
      <c r="C2490" s="134" t="s">
        <v>277</v>
      </c>
      <c r="D2490" s="134" t="s">
        <v>0</v>
      </c>
      <c r="E2490" s="134" t="s">
        <v>511</v>
      </c>
      <c r="F2490" s="134" t="s">
        <v>310</v>
      </c>
      <c r="G2490" s="134" t="s">
        <v>329</v>
      </c>
      <c r="H2490" s="135">
        <v>316656.77999999997</v>
      </c>
      <c r="I2490" s="135">
        <v>330499.11999999994</v>
      </c>
      <c r="J2490" s="135">
        <v>589180.30000000005</v>
      </c>
      <c r="K2490" t="str">
        <f>VLOOKUP(C2490,ResCat!$A$2:$B$268,2,FALSE)</f>
        <v>XXX</v>
      </c>
    </row>
    <row r="2491" spans="3:11" x14ac:dyDescent="0.25">
      <c r="C2491" s="134" t="s">
        <v>277</v>
      </c>
      <c r="D2491" s="134" t="s">
        <v>0</v>
      </c>
      <c r="E2491" s="134" t="s">
        <v>969</v>
      </c>
      <c r="F2491" s="134" t="s">
        <v>310</v>
      </c>
      <c r="G2491" s="134" t="s">
        <v>331</v>
      </c>
      <c r="H2491" s="135">
        <v>281520.90000000002</v>
      </c>
      <c r="I2491" s="135">
        <v>290446</v>
      </c>
      <c r="J2491" s="135">
        <v>839415.37000000011</v>
      </c>
      <c r="K2491" t="str">
        <f>VLOOKUP(C2491,ResCat!$A$2:$B$268,2,FALSE)</f>
        <v>XXX</v>
      </c>
    </row>
    <row r="2492" spans="3:11" x14ac:dyDescent="0.25">
      <c r="C2492" s="134" t="s">
        <v>277</v>
      </c>
      <c r="D2492" s="134" t="s">
        <v>0</v>
      </c>
      <c r="E2492" s="134" t="s">
        <v>961</v>
      </c>
      <c r="F2492" s="134" t="s">
        <v>310</v>
      </c>
      <c r="G2492" s="134" t="s">
        <v>334</v>
      </c>
      <c r="H2492" s="135">
        <v>342035.20999999996</v>
      </c>
      <c r="I2492" s="135">
        <v>409912.40000000031</v>
      </c>
      <c r="J2492" s="135">
        <v>1147884.08</v>
      </c>
      <c r="K2492" t="str">
        <f>VLOOKUP(C2492,ResCat!$A$2:$B$268,2,FALSE)</f>
        <v>XXX</v>
      </c>
    </row>
    <row r="2493" spans="3:11" x14ac:dyDescent="0.25">
      <c r="C2493" s="134" t="s">
        <v>277</v>
      </c>
      <c r="D2493" s="134" t="s">
        <v>0</v>
      </c>
      <c r="E2493" s="134" t="s">
        <v>970</v>
      </c>
      <c r="F2493" s="134" t="s">
        <v>310</v>
      </c>
      <c r="G2493" s="134" t="s">
        <v>333</v>
      </c>
      <c r="H2493" s="135">
        <v>302354.0399999998</v>
      </c>
      <c r="I2493" s="135">
        <v>328030.07999999961</v>
      </c>
      <c r="J2493" s="135">
        <v>689580.75</v>
      </c>
      <c r="K2493" t="str">
        <f>VLOOKUP(C2493,ResCat!$A$2:$B$268,2,FALSE)</f>
        <v>XXX</v>
      </c>
    </row>
    <row r="2494" spans="3:11" x14ac:dyDescent="0.25">
      <c r="C2494" s="134" t="s">
        <v>277</v>
      </c>
      <c r="D2494" s="134" t="s">
        <v>0</v>
      </c>
      <c r="E2494" s="134" t="s">
        <v>1023</v>
      </c>
      <c r="F2494" s="134" t="s">
        <v>310</v>
      </c>
      <c r="G2494" s="134" t="s">
        <v>308</v>
      </c>
      <c r="H2494" s="135">
        <v>33036</v>
      </c>
      <c r="I2494" s="135">
        <v>40677.100000000006</v>
      </c>
      <c r="J2494" s="135">
        <v>32887.520000000004</v>
      </c>
      <c r="K2494" t="str">
        <f>VLOOKUP(C2494,ResCat!$A$2:$B$268,2,FALSE)</f>
        <v>XXX</v>
      </c>
    </row>
    <row r="2495" spans="3:11" x14ac:dyDescent="0.25">
      <c r="C2495" s="134" t="s">
        <v>277</v>
      </c>
      <c r="D2495" s="134" t="s">
        <v>2</v>
      </c>
      <c r="E2495" s="134" t="s">
        <v>344</v>
      </c>
      <c r="F2495" s="134" t="s">
        <v>310</v>
      </c>
      <c r="G2495" s="134" t="s">
        <v>311</v>
      </c>
      <c r="H2495" s="135">
        <v>41.36</v>
      </c>
      <c r="I2495" s="135">
        <v>51.7</v>
      </c>
      <c r="J2495" s="135">
        <v>250.6</v>
      </c>
      <c r="K2495" t="str">
        <f>VLOOKUP(C2495,ResCat!$A$2:$B$268,2,FALSE)</f>
        <v>XXX</v>
      </c>
    </row>
    <row r="2496" spans="3:11" x14ac:dyDescent="0.25">
      <c r="C2496" s="134" t="s">
        <v>277</v>
      </c>
      <c r="D2496" s="134" t="s">
        <v>2</v>
      </c>
      <c r="E2496" s="134" t="s">
        <v>1030</v>
      </c>
      <c r="F2496" s="134" t="s">
        <v>310</v>
      </c>
      <c r="G2496" s="134" t="s">
        <v>311</v>
      </c>
      <c r="H2496" s="135">
        <v>20.68</v>
      </c>
      <c r="I2496" s="135">
        <v>25.85</v>
      </c>
      <c r="J2496" s="135">
        <v>125.3</v>
      </c>
      <c r="K2496" t="str">
        <f>VLOOKUP(C2496,ResCat!$A$2:$B$268,2,FALSE)</f>
        <v>XXX</v>
      </c>
    </row>
    <row r="2497" spans="3:11" x14ac:dyDescent="0.25">
      <c r="C2497" s="134" t="s">
        <v>277</v>
      </c>
      <c r="D2497" s="134" t="s">
        <v>2</v>
      </c>
      <c r="E2497" s="134" t="s">
        <v>345</v>
      </c>
      <c r="F2497" s="134" t="s">
        <v>310</v>
      </c>
      <c r="G2497" s="134" t="s">
        <v>311</v>
      </c>
      <c r="H2497" s="135">
        <v>41.36</v>
      </c>
      <c r="I2497" s="135">
        <v>51.7</v>
      </c>
      <c r="J2497" s="135">
        <v>250.6</v>
      </c>
      <c r="K2497" t="str">
        <f>VLOOKUP(C2497,ResCat!$A$2:$B$268,2,FALSE)</f>
        <v>XXX</v>
      </c>
    </row>
    <row r="2498" spans="3:11" x14ac:dyDescent="0.25">
      <c r="C2498" s="134" t="s">
        <v>277</v>
      </c>
      <c r="D2498" s="134" t="s">
        <v>2</v>
      </c>
      <c r="E2498" s="134" t="s">
        <v>309</v>
      </c>
      <c r="F2498" s="134" t="s">
        <v>310</v>
      </c>
      <c r="G2498" s="134" t="s">
        <v>311</v>
      </c>
      <c r="H2498" s="135">
        <v>132.59</v>
      </c>
      <c r="I2498" s="135">
        <v>132.59</v>
      </c>
      <c r="J2498" s="135">
        <v>132.59</v>
      </c>
      <c r="K2498" t="str">
        <f>VLOOKUP(C2498,ResCat!$A$2:$B$268,2,FALSE)</f>
        <v>XXX</v>
      </c>
    </row>
    <row r="2499" spans="3:11" x14ac:dyDescent="0.25">
      <c r="C2499" s="134" t="s">
        <v>277</v>
      </c>
      <c r="D2499" s="134" t="s">
        <v>2</v>
      </c>
      <c r="E2499" s="134" t="s">
        <v>1027</v>
      </c>
      <c r="F2499" s="134" t="s">
        <v>310</v>
      </c>
      <c r="G2499" s="134" t="s">
        <v>311</v>
      </c>
      <c r="H2499" s="135">
        <v>3428.87</v>
      </c>
      <c r="I2499" s="135">
        <v>3428.87</v>
      </c>
      <c r="J2499" s="135">
        <v>3566.06</v>
      </c>
      <c r="K2499" t="str">
        <f>VLOOKUP(C2499,ResCat!$A$2:$B$268,2,FALSE)</f>
        <v>XXX</v>
      </c>
    </row>
    <row r="2500" spans="3:11" x14ac:dyDescent="0.25">
      <c r="C2500" s="134" t="s">
        <v>277</v>
      </c>
      <c r="D2500" s="134" t="s">
        <v>2</v>
      </c>
      <c r="E2500" s="134" t="s">
        <v>363</v>
      </c>
      <c r="F2500" s="134" t="s">
        <v>310</v>
      </c>
      <c r="G2500" s="134" t="s">
        <v>311</v>
      </c>
      <c r="H2500" s="135">
        <v>124.69</v>
      </c>
      <c r="I2500" s="135">
        <v>124.69</v>
      </c>
      <c r="J2500" s="135">
        <v>125</v>
      </c>
      <c r="K2500" t="str">
        <f>VLOOKUP(C2500,ResCat!$A$2:$B$268,2,FALSE)</f>
        <v>XXX</v>
      </c>
    </row>
    <row r="2501" spans="3:11" x14ac:dyDescent="0.25">
      <c r="C2501" s="134" t="s">
        <v>277</v>
      </c>
      <c r="D2501" s="134" t="s">
        <v>2</v>
      </c>
      <c r="E2501" s="134" t="s">
        <v>1029</v>
      </c>
      <c r="F2501" s="134" t="s">
        <v>310</v>
      </c>
      <c r="G2501" s="134" t="s">
        <v>311</v>
      </c>
      <c r="H2501" s="135">
        <v>82.26</v>
      </c>
      <c r="I2501" s="135">
        <v>142.26</v>
      </c>
      <c r="J2501" s="135">
        <v>180</v>
      </c>
      <c r="K2501" t="str">
        <f>VLOOKUP(C2501,ResCat!$A$2:$B$268,2,FALSE)</f>
        <v>XXX</v>
      </c>
    </row>
    <row r="2502" spans="3:11" x14ac:dyDescent="0.25">
      <c r="C2502" s="134" t="s">
        <v>277</v>
      </c>
      <c r="D2502" s="134" t="s">
        <v>2</v>
      </c>
      <c r="E2502" s="134" t="s">
        <v>349</v>
      </c>
      <c r="F2502" s="134" t="s">
        <v>310</v>
      </c>
      <c r="G2502" s="134" t="s">
        <v>311</v>
      </c>
      <c r="H2502" s="135">
        <v>-1594.87</v>
      </c>
      <c r="I2502" s="135">
        <v>-1287.3799999999997</v>
      </c>
      <c r="J2502" s="135">
        <v>3784</v>
      </c>
      <c r="K2502" t="str">
        <f>VLOOKUP(C2502,ResCat!$A$2:$B$268,2,FALSE)</f>
        <v>XXX</v>
      </c>
    </row>
    <row r="2503" spans="3:11" x14ac:dyDescent="0.25">
      <c r="C2503" s="134" t="s">
        <v>277</v>
      </c>
      <c r="D2503" s="134" t="s">
        <v>2</v>
      </c>
      <c r="E2503" s="134" t="s">
        <v>350</v>
      </c>
      <c r="F2503" s="134" t="s">
        <v>310</v>
      </c>
      <c r="G2503" s="134" t="s">
        <v>311</v>
      </c>
      <c r="H2503" s="135">
        <v>240.6</v>
      </c>
      <c r="I2503" s="135">
        <v>532.20000000000005</v>
      </c>
      <c r="J2503" s="135">
        <v>658</v>
      </c>
      <c r="K2503" t="str">
        <f>VLOOKUP(C2503,ResCat!$A$2:$B$268,2,FALSE)</f>
        <v>XXX</v>
      </c>
    </row>
    <row r="2504" spans="3:11" x14ac:dyDescent="0.25">
      <c r="C2504" s="134" t="s">
        <v>277</v>
      </c>
      <c r="D2504" s="134" t="s">
        <v>2</v>
      </c>
      <c r="E2504" s="134" t="s">
        <v>359</v>
      </c>
      <c r="F2504" s="134" t="s">
        <v>310</v>
      </c>
      <c r="G2504" s="134" t="s">
        <v>311</v>
      </c>
      <c r="H2504" s="135">
        <v>0</v>
      </c>
      <c r="I2504" s="135">
        <v>145.46</v>
      </c>
      <c r="J2504" s="135">
        <v>223.8</v>
      </c>
      <c r="K2504" t="str">
        <f>VLOOKUP(C2504,ResCat!$A$2:$B$268,2,FALSE)</f>
        <v>XXX</v>
      </c>
    </row>
    <row r="2505" spans="3:11" x14ac:dyDescent="0.25">
      <c r="C2505" s="134" t="s">
        <v>277</v>
      </c>
      <c r="D2505" s="134" t="s">
        <v>2</v>
      </c>
      <c r="E2505" s="134" t="s">
        <v>354</v>
      </c>
      <c r="F2505" s="134" t="s">
        <v>310</v>
      </c>
      <c r="G2505" s="134" t="s">
        <v>311</v>
      </c>
      <c r="H2505" s="135">
        <v>0</v>
      </c>
      <c r="I2505" s="135">
        <v>45.32</v>
      </c>
      <c r="J2505" s="135">
        <v>85</v>
      </c>
      <c r="K2505" t="str">
        <f>VLOOKUP(C2505,ResCat!$A$2:$B$268,2,FALSE)</f>
        <v>XXX</v>
      </c>
    </row>
    <row r="2506" spans="3:11" x14ac:dyDescent="0.25">
      <c r="C2506" s="134" t="s">
        <v>277</v>
      </c>
      <c r="D2506" s="134" t="s">
        <v>2</v>
      </c>
      <c r="E2506" s="134" t="s">
        <v>366</v>
      </c>
      <c r="F2506" s="134" t="s">
        <v>310</v>
      </c>
      <c r="G2506" s="134" t="s">
        <v>311</v>
      </c>
      <c r="H2506" s="135">
        <v>-2690.63</v>
      </c>
      <c r="I2506" s="135">
        <v>-2690.63</v>
      </c>
      <c r="J2506" s="135">
        <v>-6935</v>
      </c>
      <c r="K2506" t="str">
        <f>VLOOKUP(C2506,ResCat!$A$2:$B$268,2,FALSE)</f>
        <v>XXX</v>
      </c>
    </row>
    <row r="2507" spans="3:11" x14ac:dyDescent="0.25">
      <c r="C2507" s="134" t="s">
        <v>277</v>
      </c>
      <c r="D2507" s="134" t="s">
        <v>2</v>
      </c>
      <c r="E2507" s="134" t="s">
        <v>337</v>
      </c>
      <c r="F2507" s="134" t="s">
        <v>310</v>
      </c>
      <c r="G2507" s="134" t="s">
        <v>311</v>
      </c>
      <c r="H2507" s="135">
        <v>100.5</v>
      </c>
      <c r="I2507" s="135">
        <v>-149.83000000000001</v>
      </c>
      <c r="J2507" s="135">
        <v>22.699999999999989</v>
      </c>
      <c r="K2507" t="str">
        <f>VLOOKUP(C2507,ResCat!$A$2:$B$268,2,FALSE)</f>
        <v>XXX</v>
      </c>
    </row>
    <row r="2508" spans="3:11" x14ac:dyDescent="0.25">
      <c r="C2508" s="134" t="s">
        <v>277</v>
      </c>
      <c r="D2508" s="134" t="s">
        <v>2</v>
      </c>
      <c r="E2508" s="134" t="s">
        <v>352</v>
      </c>
      <c r="F2508" s="134" t="s">
        <v>310</v>
      </c>
      <c r="G2508" s="134" t="s">
        <v>351</v>
      </c>
      <c r="H2508" s="135">
        <v>115.47000000000001</v>
      </c>
      <c r="I2508" s="135">
        <v>265.47000000000003</v>
      </c>
      <c r="J2508" s="135">
        <v>421</v>
      </c>
      <c r="K2508" t="str">
        <f>VLOOKUP(C2508,ResCat!$A$2:$B$268,2,FALSE)</f>
        <v>XXX</v>
      </c>
    </row>
    <row r="2509" spans="3:11" x14ac:dyDescent="0.25">
      <c r="C2509" s="134" t="s">
        <v>277</v>
      </c>
      <c r="D2509" s="134" t="s">
        <v>2</v>
      </c>
      <c r="E2509" s="134" t="s">
        <v>347</v>
      </c>
      <c r="F2509" s="134" t="s">
        <v>310</v>
      </c>
      <c r="G2509" s="134" t="s">
        <v>360</v>
      </c>
      <c r="H2509" s="135">
        <v>58.55</v>
      </c>
      <c r="I2509" s="135">
        <v>78.55</v>
      </c>
      <c r="J2509" s="135">
        <v>165</v>
      </c>
      <c r="K2509" t="str">
        <f>VLOOKUP(C2509,ResCat!$A$2:$B$268,2,FALSE)</f>
        <v>XXX</v>
      </c>
    </row>
    <row r="2510" spans="3:11" x14ac:dyDescent="0.25">
      <c r="C2510" s="134" t="s">
        <v>277</v>
      </c>
      <c r="D2510" s="134" t="s">
        <v>2</v>
      </c>
      <c r="E2510" s="134" t="s">
        <v>361</v>
      </c>
      <c r="F2510" s="134" t="s">
        <v>310</v>
      </c>
      <c r="G2510" s="134" t="s">
        <v>355</v>
      </c>
      <c r="H2510" s="135">
        <v>350.72</v>
      </c>
      <c r="I2510" s="135">
        <v>426.05000000000007</v>
      </c>
      <c r="J2510" s="135">
        <v>568.91999999999996</v>
      </c>
      <c r="K2510" t="str">
        <f>VLOOKUP(C2510,ResCat!$A$2:$B$268,2,FALSE)</f>
        <v>XXX</v>
      </c>
    </row>
    <row r="2511" spans="3:11" x14ac:dyDescent="0.25">
      <c r="C2511" s="134" t="s">
        <v>277</v>
      </c>
      <c r="D2511" s="134" t="s">
        <v>2</v>
      </c>
      <c r="E2511" s="134" t="s">
        <v>312</v>
      </c>
      <c r="F2511" s="134" t="s">
        <v>310</v>
      </c>
      <c r="G2511" s="134" t="s">
        <v>364</v>
      </c>
      <c r="H2511" s="135">
        <v>189.13</v>
      </c>
      <c r="I2511" s="135">
        <v>774.62</v>
      </c>
      <c r="J2511" s="135">
        <v>1645</v>
      </c>
      <c r="K2511" t="str">
        <f>VLOOKUP(C2511,ResCat!$A$2:$B$268,2,FALSE)</f>
        <v>XXX</v>
      </c>
    </row>
    <row r="2512" spans="3:11" x14ac:dyDescent="0.25">
      <c r="C2512" s="134" t="s">
        <v>277</v>
      </c>
      <c r="D2512" s="134" t="s">
        <v>2</v>
      </c>
      <c r="E2512" s="134" t="s">
        <v>357</v>
      </c>
      <c r="F2512" s="134" t="s">
        <v>310</v>
      </c>
      <c r="G2512" s="134" t="s">
        <v>338</v>
      </c>
      <c r="H2512" s="135">
        <v>573.72</v>
      </c>
      <c r="I2512" s="135">
        <v>597.72</v>
      </c>
      <c r="J2512" s="135">
        <v>913</v>
      </c>
      <c r="K2512" t="str">
        <f>VLOOKUP(C2512,ResCat!$A$2:$B$268,2,FALSE)</f>
        <v>XXX</v>
      </c>
    </row>
    <row r="2513" spans="3:11" x14ac:dyDescent="0.25">
      <c r="C2513" s="134" t="s">
        <v>277</v>
      </c>
      <c r="D2513" s="134" t="s">
        <v>2</v>
      </c>
      <c r="E2513" s="134" t="s">
        <v>314</v>
      </c>
      <c r="F2513" s="134" t="s">
        <v>310</v>
      </c>
      <c r="G2513" s="134" t="s">
        <v>356</v>
      </c>
      <c r="H2513" s="135">
        <v>722.73999999999978</v>
      </c>
      <c r="I2513" s="135">
        <v>773.5899999999998</v>
      </c>
      <c r="J2513" s="135">
        <v>-1676.39</v>
      </c>
      <c r="K2513" t="str">
        <f>VLOOKUP(C2513,ResCat!$A$2:$B$268,2,FALSE)</f>
        <v>XXX</v>
      </c>
    </row>
    <row r="2514" spans="3:11" x14ac:dyDescent="0.25">
      <c r="C2514" s="134" t="s">
        <v>277</v>
      </c>
      <c r="D2514" s="134" t="s">
        <v>2</v>
      </c>
      <c r="E2514" s="134" t="s">
        <v>339</v>
      </c>
      <c r="F2514" s="134" t="s">
        <v>310</v>
      </c>
      <c r="G2514" s="134" t="s">
        <v>353</v>
      </c>
      <c r="H2514" s="135">
        <v>143.05000000000001</v>
      </c>
      <c r="I2514" s="135">
        <v>143.05000000000001</v>
      </c>
      <c r="J2514" s="135">
        <v>317.8</v>
      </c>
      <c r="K2514" t="str">
        <f>VLOOKUP(C2514,ResCat!$A$2:$B$268,2,FALSE)</f>
        <v>XXX</v>
      </c>
    </row>
    <row r="2515" spans="3:11" x14ac:dyDescent="0.25">
      <c r="C2515" s="134" t="s">
        <v>277</v>
      </c>
      <c r="D2515" s="134" t="s">
        <v>2</v>
      </c>
      <c r="E2515" s="134" t="s">
        <v>342</v>
      </c>
      <c r="F2515" s="134" t="s">
        <v>310</v>
      </c>
      <c r="G2515" s="134" t="s">
        <v>348</v>
      </c>
      <c r="H2515" s="135">
        <v>419.70999999999992</v>
      </c>
      <c r="I2515" s="135">
        <v>479.70999999999992</v>
      </c>
      <c r="J2515" s="135">
        <v>715</v>
      </c>
      <c r="K2515" t="str">
        <f>VLOOKUP(C2515,ResCat!$A$2:$B$268,2,FALSE)</f>
        <v>XXX</v>
      </c>
    </row>
    <row r="2516" spans="3:11" x14ac:dyDescent="0.25">
      <c r="C2516" s="134" t="s">
        <v>277</v>
      </c>
      <c r="D2516" s="134" t="s">
        <v>2</v>
      </c>
      <c r="E2516" s="134" t="s">
        <v>316</v>
      </c>
      <c r="F2516" s="134" t="s">
        <v>310</v>
      </c>
      <c r="G2516" s="134" t="s">
        <v>313</v>
      </c>
      <c r="H2516" s="135">
        <v>380.72</v>
      </c>
      <c r="I2516" s="135">
        <v>181.82999999999998</v>
      </c>
      <c r="J2516" s="135">
        <v>118</v>
      </c>
      <c r="K2516" t="str">
        <f>VLOOKUP(C2516,ResCat!$A$2:$B$268,2,FALSE)</f>
        <v>XXX</v>
      </c>
    </row>
    <row r="2517" spans="3:11" x14ac:dyDescent="0.25">
      <c r="C2517" s="134" t="s">
        <v>277</v>
      </c>
      <c r="D2517" s="134" t="s">
        <v>2</v>
      </c>
      <c r="E2517" s="134" t="s">
        <v>318</v>
      </c>
      <c r="F2517" s="134" t="s">
        <v>310</v>
      </c>
      <c r="G2517" s="134" t="s">
        <v>358</v>
      </c>
      <c r="H2517" s="135">
        <v>-943.46000000000026</v>
      </c>
      <c r="I2517" s="135">
        <v>-951.52000000000021</v>
      </c>
      <c r="J2517" s="135">
        <v>55.009999999999991</v>
      </c>
      <c r="K2517" t="str">
        <f>VLOOKUP(C2517,ResCat!$A$2:$B$268,2,FALSE)</f>
        <v>XXX</v>
      </c>
    </row>
    <row r="2518" spans="3:11" x14ac:dyDescent="0.25">
      <c r="C2518" s="134" t="s">
        <v>277</v>
      </c>
      <c r="D2518" s="134" t="s">
        <v>2</v>
      </c>
      <c r="E2518" s="134" t="s">
        <v>320</v>
      </c>
      <c r="F2518" s="134" t="s">
        <v>310</v>
      </c>
      <c r="G2518" s="134" t="s">
        <v>315</v>
      </c>
      <c r="H2518" s="135">
        <v>662.09</v>
      </c>
      <c r="I2518" s="135">
        <v>1097.76</v>
      </c>
      <c r="J2518" s="135">
        <v>2022</v>
      </c>
      <c r="K2518" t="str">
        <f>VLOOKUP(C2518,ResCat!$A$2:$B$268,2,FALSE)</f>
        <v>XXX</v>
      </c>
    </row>
    <row r="2519" spans="3:11" x14ac:dyDescent="0.25">
      <c r="C2519" s="134" t="s">
        <v>277</v>
      </c>
      <c r="D2519" s="134" t="s">
        <v>2</v>
      </c>
      <c r="E2519" s="134" t="s">
        <v>322</v>
      </c>
      <c r="F2519" s="134" t="s">
        <v>310</v>
      </c>
      <c r="G2519" s="134" t="s">
        <v>341</v>
      </c>
      <c r="H2519" s="135">
        <v>2903.8099999999995</v>
      </c>
      <c r="I2519" s="135">
        <v>3247.7099999999991</v>
      </c>
      <c r="J2519" s="135">
        <v>5082.8</v>
      </c>
      <c r="K2519" t="str">
        <f>VLOOKUP(C2519,ResCat!$A$2:$B$268,2,FALSE)</f>
        <v>XXX</v>
      </c>
    </row>
    <row r="2520" spans="3:11" x14ac:dyDescent="0.25">
      <c r="C2520" s="134" t="s">
        <v>277</v>
      </c>
      <c r="D2520" s="134" t="s">
        <v>2</v>
      </c>
      <c r="E2520" s="134" t="s">
        <v>324</v>
      </c>
      <c r="F2520" s="134" t="s">
        <v>310</v>
      </c>
      <c r="G2520" s="134" t="s">
        <v>340</v>
      </c>
      <c r="H2520" s="135">
        <v>5317.9000000000015</v>
      </c>
      <c r="I2520" s="135">
        <v>5594.6800000000021</v>
      </c>
      <c r="J2520" s="135">
        <v>10885.199999999999</v>
      </c>
      <c r="K2520" t="str">
        <f>VLOOKUP(C2520,ResCat!$A$2:$B$268,2,FALSE)</f>
        <v>XXX</v>
      </c>
    </row>
    <row r="2521" spans="3:11" x14ac:dyDescent="0.25">
      <c r="C2521" s="134" t="s">
        <v>277</v>
      </c>
      <c r="D2521" s="134" t="s">
        <v>2</v>
      </c>
      <c r="E2521" s="134" t="s">
        <v>326</v>
      </c>
      <c r="F2521" s="134" t="s">
        <v>310</v>
      </c>
      <c r="G2521" s="134" t="s">
        <v>317</v>
      </c>
      <c r="H2521" s="135">
        <v>6643.42</v>
      </c>
      <c r="I2521" s="135">
        <v>7672.260000000002</v>
      </c>
      <c r="J2521" s="135">
        <v>11224.83</v>
      </c>
      <c r="K2521" t="str">
        <f>VLOOKUP(C2521,ResCat!$A$2:$B$268,2,FALSE)</f>
        <v>XXX</v>
      </c>
    </row>
    <row r="2522" spans="3:11" x14ac:dyDescent="0.25">
      <c r="C2522" s="134" t="s">
        <v>277</v>
      </c>
      <c r="D2522" s="134" t="s">
        <v>2</v>
      </c>
      <c r="E2522" s="134" t="s">
        <v>328</v>
      </c>
      <c r="F2522" s="134" t="s">
        <v>310</v>
      </c>
      <c r="G2522" s="134" t="s">
        <v>319</v>
      </c>
      <c r="H2522" s="135">
        <v>6051.4399999999978</v>
      </c>
      <c r="I2522" s="135">
        <v>7142.13</v>
      </c>
      <c r="J2522" s="135">
        <v>15498.29</v>
      </c>
      <c r="K2522" t="str">
        <f>VLOOKUP(C2522,ResCat!$A$2:$B$268,2,FALSE)</f>
        <v>XXX</v>
      </c>
    </row>
    <row r="2523" spans="3:11" x14ac:dyDescent="0.25">
      <c r="C2523" s="134" t="s">
        <v>277</v>
      </c>
      <c r="D2523" s="134" t="s">
        <v>2</v>
      </c>
      <c r="E2523" s="134" t="s">
        <v>330</v>
      </c>
      <c r="F2523" s="134" t="s">
        <v>310</v>
      </c>
      <c r="G2523" s="134" t="s">
        <v>321</v>
      </c>
      <c r="H2523" s="135">
        <v>2681.0299999999997</v>
      </c>
      <c r="I2523" s="135">
        <v>3687.170000000001</v>
      </c>
      <c r="J2523" s="135">
        <v>3973.53</v>
      </c>
      <c r="K2523" t="str">
        <f>VLOOKUP(C2523,ResCat!$A$2:$B$268,2,FALSE)</f>
        <v>XXX</v>
      </c>
    </row>
    <row r="2524" spans="3:11" x14ac:dyDescent="0.25">
      <c r="C2524" s="134" t="s">
        <v>277</v>
      </c>
      <c r="D2524" s="134" t="s">
        <v>2</v>
      </c>
      <c r="E2524" s="134" t="s">
        <v>332</v>
      </c>
      <c r="F2524" s="134" t="s">
        <v>310</v>
      </c>
      <c r="G2524" s="134" t="s">
        <v>323</v>
      </c>
      <c r="H2524" s="135">
        <v>21442.470000000008</v>
      </c>
      <c r="I2524" s="135">
        <v>22114.760000000013</v>
      </c>
      <c r="J2524" s="135">
        <v>32920.559999999998</v>
      </c>
      <c r="K2524" t="str">
        <f>VLOOKUP(C2524,ResCat!$A$2:$B$268,2,FALSE)</f>
        <v>XXX</v>
      </c>
    </row>
    <row r="2525" spans="3:11" x14ac:dyDescent="0.25">
      <c r="C2525" s="134" t="s">
        <v>277</v>
      </c>
      <c r="D2525" s="134" t="s">
        <v>2</v>
      </c>
      <c r="E2525" s="134" t="s">
        <v>335</v>
      </c>
      <c r="F2525" s="134" t="s">
        <v>310</v>
      </c>
      <c r="G2525" s="134" t="s">
        <v>325</v>
      </c>
      <c r="H2525" s="135">
        <v>11632.03000000001</v>
      </c>
      <c r="I2525" s="135">
        <v>14958.150000000003</v>
      </c>
      <c r="J2525" s="135">
        <v>21146.91</v>
      </c>
      <c r="K2525" t="str">
        <f>VLOOKUP(C2525,ResCat!$A$2:$B$268,2,FALSE)</f>
        <v>XXX</v>
      </c>
    </row>
    <row r="2526" spans="3:11" x14ac:dyDescent="0.25">
      <c r="C2526" s="134" t="s">
        <v>277</v>
      </c>
      <c r="D2526" s="134" t="s">
        <v>2</v>
      </c>
      <c r="E2526" s="134" t="s">
        <v>4</v>
      </c>
      <c r="F2526" s="134" t="s">
        <v>310</v>
      </c>
      <c r="G2526" s="134" t="s">
        <v>327</v>
      </c>
      <c r="H2526" s="135">
        <v>31433.720000000005</v>
      </c>
      <c r="I2526" s="135">
        <v>36549.100000000006</v>
      </c>
      <c r="J2526" s="135">
        <v>94902.95</v>
      </c>
      <c r="K2526" t="str">
        <f>VLOOKUP(C2526,ResCat!$A$2:$B$268,2,FALSE)</f>
        <v>XXX</v>
      </c>
    </row>
    <row r="2527" spans="3:11" x14ac:dyDescent="0.25">
      <c r="C2527" s="134" t="s">
        <v>277</v>
      </c>
      <c r="D2527" s="134" t="s">
        <v>2</v>
      </c>
      <c r="E2527" s="134" t="s">
        <v>511</v>
      </c>
      <c r="F2527" s="134" t="s">
        <v>310</v>
      </c>
      <c r="G2527" s="134" t="s">
        <v>329</v>
      </c>
      <c r="H2527" s="135">
        <v>57806.500000000036</v>
      </c>
      <c r="I2527" s="135">
        <v>63681.990000000063</v>
      </c>
      <c r="J2527" s="135">
        <v>94351.72000000003</v>
      </c>
      <c r="K2527" t="str">
        <f>VLOOKUP(C2527,ResCat!$A$2:$B$268,2,FALSE)</f>
        <v>XXX</v>
      </c>
    </row>
    <row r="2528" spans="3:11" x14ac:dyDescent="0.25">
      <c r="C2528" s="134" t="s">
        <v>277</v>
      </c>
      <c r="D2528" s="134" t="s">
        <v>2</v>
      </c>
      <c r="E2528" s="134" t="s">
        <v>969</v>
      </c>
      <c r="F2528" s="134" t="s">
        <v>310</v>
      </c>
      <c r="G2528" s="134" t="s">
        <v>331</v>
      </c>
      <c r="H2528" s="135">
        <v>127584.16000000003</v>
      </c>
      <c r="I2528" s="135">
        <v>144834.2300000001</v>
      </c>
      <c r="J2528" s="135">
        <v>318721.37999999995</v>
      </c>
      <c r="K2528" t="str">
        <f>VLOOKUP(C2528,ResCat!$A$2:$B$268,2,FALSE)</f>
        <v>XXX</v>
      </c>
    </row>
    <row r="2529" spans="3:11" x14ac:dyDescent="0.25">
      <c r="C2529" s="134" t="s">
        <v>277</v>
      </c>
      <c r="D2529" s="134" t="s">
        <v>2</v>
      </c>
      <c r="E2529" s="134" t="s">
        <v>961</v>
      </c>
      <c r="F2529" s="134" t="s">
        <v>310</v>
      </c>
      <c r="G2529" s="134" t="s">
        <v>334</v>
      </c>
      <c r="H2529" s="135">
        <v>304525.71999999986</v>
      </c>
      <c r="I2529" s="135">
        <v>342365.23999999953</v>
      </c>
      <c r="J2529" s="135">
        <v>708871.71000000043</v>
      </c>
      <c r="K2529" t="str">
        <f>VLOOKUP(C2529,ResCat!$A$2:$B$268,2,FALSE)</f>
        <v>XXX</v>
      </c>
    </row>
    <row r="2530" spans="3:11" x14ac:dyDescent="0.25">
      <c r="C2530" s="134" t="s">
        <v>277</v>
      </c>
      <c r="D2530" s="134" t="s">
        <v>2</v>
      </c>
      <c r="E2530" s="134" t="s">
        <v>970</v>
      </c>
      <c r="F2530" s="134" t="s">
        <v>310</v>
      </c>
      <c r="G2530" s="134" t="s">
        <v>333</v>
      </c>
      <c r="H2530" s="135">
        <v>945859.71000000765</v>
      </c>
      <c r="I2530" s="135">
        <v>1059746.3800000092</v>
      </c>
      <c r="J2530" s="135">
        <v>2044032.7599999995</v>
      </c>
      <c r="K2530" t="str">
        <f>VLOOKUP(C2530,ResCat!$A$2:$B$268,2,FALSE)</f>
        <v>XXX</v>
      </c>
    </row>
    <row r="2531" spans="3:11" x14ac:dyDescent="0.25">
      <c r="C2531" s="134" t="s">
        <v>277</v>
      </c>
      <c r="D2531" s="134" t="s">
        <v>2</v>
      </c>
      <c r="E2531" s="134" t="s">
        <v>1023</v>
      </c>
      <c r="F2531" s="134" t="s">
        <v>310</v>
      </c>
      <c r="G2531" s="134" t="s">
        <v>308</v>
      </c>
      <c r="H2531" s="135">
        <v>552012.31000000413</v>
      </c>
      <c r="I2531" s="135">
        <v>697623.75000000792</v>
      </c>
      <c r="J2531" s="135">
        <v>1192884.2000000023</v>
      </c>
      <c r="K2531" t="str">
        <f>VLOOKUP(C2531,ResCat!$A$2:$B$268,2,FALSE)</f>
        <v>XXX</v>
      </c>
    </row>
    <row r="2532" spans="3:11" x14ac:dyDescent="0.25">
      <c r="C2532" s="134" t="s">
        <v>277</v>
      </c>
      <c r="D2532" s="134" t="s">
        <v>1</v>
      </c>
      <c r="E2532" s="134" t="s">
        <v>1029</v>
      </c>
      <c r="F2532" s="134" t="s">
        <v>310</v>
      </c>
      <c r="G2532" s="134" t="s">
        <v>311</v>
      </c>
      <c r="H2532" s="135">
        <v>0</v>
      </c>
      <c r="I2532" s="135">
        <v>-313</v>
      </c>
      <c r="J2532" s="135">
        <v>-500</v>
      </c>
      <c r="K2532" t="str">
        <f>VLOOKUP(C2532,ResCat!$A$2:$B$268,2,FALSE)</f>
        <v>XXX</v>
      </c>
    </row>
    <row r="2533" spans="3:11" x14ac:dyDescent="0.25">
      <c r="C2533" s="134" t="s">
        <v>277</v>
      </c>
      <c r="D2533" s="134" t="s">
        <v>1</v>
      </c>
      <c r="E2533" s="134" t="s">
        <v>349</v>
      </c>
      <c r="F2533" s="134" t="s">
        <v>310</v>
      </c>
      <c r="G2533" s="134" t="s">
        <v>311</v>
      </c>
      <c r="H2533" s="135">
        <v>0</v>
      </c>
      <c r="I2533" s="135">
        <v>817.47</v>
      </c>
      <c r="J2533" s="135">
        <v>1163</v>
      </c>
      <c r="K2533" t="str">
        <f>VLOOKUP(C2533,ResCat!$A$2:$B$268,2,FALSE)</f>
        <v>XXX</v>
      </c>
    </row>
    <row r="2534" spans="3:11" x14ac:dyDescent="0.25">
      <c r="C2534" s="134" t="s">
        <v>277</v>
      </c>
      <c r="D2534" s="134" t="s">
        <v>1</v>
      </c>
      <c r="E2534" s="134" t="s">
        <v>352</v>
      </c>
      <c r="F2534" s="134" t="s">
        <v>310</v>
      </c>
      <c r="G2534" s="134" t="s">
        <v>351</v>
      </c>
      <c r="H2534" s="135">
        <v>0.1</v>
      </c>
      <c r="I2534" s="135">
        <v>0.1</v>
      </c>
      <c r="J2534" s="135">
        <v>0</v>
      </c>
      <c r="K2534" t="str">
        <f>VLOOKUP(C2534,ResCat!$A$2:$B$268,2,FALSE)</f>
        <v>XXX</v>
      </c>
    </row>
    <row r="2535" spans="3:11" x14ac:dyDescent="0.25">
      <c r="C2535" s="134" t="s">
        <v>277</v>
      </c>
      <c r="D2535" s="134" t="s">
        <v>1</v>
      </c>
      <c r="E2535" s="134" t="s">
        <v>347</v>
      </c>
      <c r="F2535" s="134" t="s">
        <v>310</v>
      </c>
      <c r="G2535" s="134" t="s">
        <v>360</v>
      </c>
      <c r="H2535" s="135">
        <v>252.28</v>
      </c>
      <c r="I2535" s="135">
        <v>252.28</v>
      </c>
      <c r="J2535" s="135">
        <v>252.28</v>
      </c>
      <c r="K2535" t="str">
        <f>VLOOKUP(C2535,ResCat!$A$2:$B$268,2,FALSE)</f>
        <v>XXX</v>
      </c>
    </row>
    <row r="2536" spans="3:11" x14ac:dyDescent="0.25">
      <c r="C2536" s="134" t="s">
        <v>277</v>
      </c>
      <c r="D2536" s="134" t="s">
        <v>1</v>
      </c>
      <c r="E2536" s="134" t="s">
        <v>361</v>
      </c>
      <c r="F2536" s="134" t="s">
        <v>310</v>
      </c>
      <c r="G2536" s="134" t="s">
        <v>355</v>
      </c>
      <c r="H2536" s="135">
        <v>-11332.689999999999</v>
      </c>
      <c r="I2536" s="135">
        <v>-11328.61</v>
      </c>
      <c r="J2536" s="135">
        <v>-16081.73</v>
      </c>
      <c r="K2536" t="str">
        <f>VLOOKUP(C2536,ResCat!$A$2:$B$268,2,FALSE)</f>
        <v>XXX</v>
      </c>
    </row>
    <row r="2537" spans="3:11" x14ac:dyDescent="0.25">
      <c r="C2537" s="134" t="s">
        <v>277</v>
      </c>
      <c r="D2537" s="134" t="s">
        <v>1</v>
      </c>
      <c r="E2537" s="134" t="s">
        <v>312</v>
      </c>
      <c r="F2537" s="134" t="s">
        <v>310</v>
      </c>
      <c r="G2537" s="134" t="s">
        <v>364</v>
      </c>
      <c r="H2537" s="135">
        <v>8521.4</v>
      </c>
      <c r="I2537" s="135">
        <v>8705.2000000000007</v>
      </c>
      <c r="J2537" s="135">
        <v>8705.2000000000007</v>
      </c>
      <c r="K2537" t="str">
        <f>VLOOKUP(C2537,ResCat!$A$2:$B$268,2,FALSE)</f>
        <v>XXX</v>
      </c>
    </row>
    <row r="2538" spans="3:11" x14ac:dyDescent="0.25">
      <c r="C2538" s="134" t="s">
        <v>277</v>
      </c>
      <c r="D2538" s="134" t="s">
        <v>1</v>
      </c>
      <c r="E2538" s="134" t="s">
        <v>357</v>
      </c>
      <c r="F2538" s="134" t="s">
        <v>310</v>
      </c>
      <c r="G2538" s="134" t="s">
        <v>338</v>
      </c>
      <c r="H2538" s="135">
        <v>399.18</v>
      </c>
      <c r="I2538" s="135">
        <v>513.25</v>
      </c>
      <c r="J2538" s="135">
        <v>513.25</v>
      </c>
      <c r="K2538" t="str">
        <f>VLOOKUP(C2538,ResCat!$A$2:$B$268,2,FALSE)</f>
        <v>XXX</v>
      </c>
    </row>
    <row r="2539" spans="3:11" x14ac:dyDescent="0.25">
      <c r="C2539" s="134" t="s">
        <v>277</v>
      </c>
      <c r="D2539" s="134" t="s">
        <v>1</v>
      </c>
      <c r="E2539" s="134" t="s">
        <v>314</v>
      </c>
      <c r="F2539" s="134" t="s">
        <v>310</v>
      </c>
      <c r="G2539" s="134" t="s">
        <v>356</v>
      </c>
      <c r="H2539" s="135">
        <v>-502.84</v>
      </c>
      <c r="I2539" s="135">
        <v>-3162.2899999999995</v>
      </c>
      <c r="J2539" s="135">
        <v>-2678.78</v>
      </c>
      <c r="K2539" t="str">
        <f>VLOOKUP(C2539,ResCat!$A$2:$B$268,2,FALSE)</f>
        <v>XXX</v>
      </c>
    </row>
    <row r="2540" spans="3:11" x14ac:dyDescent="0.25">
      <c r="C2540" s="134" t="s">
        <v>277</v>
      </c>
      <c r="D2540" s="134" t="s">
        <v>1</v>
      </c>
      <c r="E2540" s="134" t="s">
        <v>339</v>
      </c>
      <c r="F2540" s="134" t="s">
        <v>310</v>
      </c>
      <c r="G2540" s="134" t="s">
        <v>353</v>
      </c>
      <c r="H2540" s="135">
        <v>11600.44</v>
      </c>
      <c r="I2540" s="135">
        <v>11650.04</v>
      </c>
      <c r="J2540" s="135">
        <v>8272.6</v>
      </c>
      <c r="K2540" t="str">
        <f>VLOOKUP(C2540,ResCat!$A$2:$B$268,2,FALSE)</f>
        <v>XXX</v>
      </c>
    </row>
    <row r="2541" spans="3:11" x14ac:dyDescent="0.25">
      <c r="C2541" s="134" t="s">
        <v>277</v>
      </c>
      <c r="D2541" s="134" t="s">
        <v>1</v>
      </c>
      <c r="E2541" s="134" t="s">
        <v>342</v>
      </c>
      <c r="F2541" s="134" t="s">
        <v>310</v>
      </c>
      <c r="G2541" s="134" t="s">
        <v>348</v>
      </c>
      <c r="H2541" s="135">
        <v>3568</v>
      </c>
      <c r="I2541" s="135">
        <v>4246.6499999999996</v>
      </c>
      <c r="J2541" s="135">
        <v>7341.02</v>
      </c>
      <c r="K2541" t="str">
        <f>VLOOKUP(C2541,ResCat!$A$2:$B$268,2,FALSE)</f>
        <v>XXX</v>
      </c>
    </row>
    <row r="2542" spans="3:11" x14ac:dyDescent="0.25">
      <c r="C2542" s="134" t="s">
        <v>277</v>
      </c>
      <c r="D2542" s="134" t="s">
        <v>1</v>
      </c>
      <c r="E2542" s="134" t="s">
        <v>316</v>
      </c>
      <c r="F2542" s="134" t="s">
        <v>310</v>
      </c>
      <c r="G2542" s="134" t="s">
        <v>313</v>
      </c>
      <c r="H2542" s="135">
        <v>39532.75</v>
      </c>
      <c r="I2542" s="135">
        <v>38362.980000000003</v>
      </c>
      <c r="J2542" s="135">
        <v>84341.540000000008</v>
      </c>
      <c r="K2542" t="str">
        <f>VLOOKUP(C2542,ResCat!$A$2:$B$268,2,FALSE)</f>
        <v>XXX</v>
      </c>
    </row>
    <row r="2543" spans="3:11" x14ac:dyDescent="0.25">
      <c r="C2543" s="134" t="s">
        <v>277</v>
      </c>
      <c r="D2543" s="134" t="s">
        <v>1</v>
      </c>
      <c r="E2543" s="134" t="s">
        <v>318</v>
      </c>
      <c r="F2543" s="134" t="s">
        <v>310</v>
      </c>
      <c r="G2543" s="134" t="s">
        <v>358</v>
      </c>
      <c r="H2543" s="135">
        <v>2054.23</v>
      </c>
      <c r="I2543" s="135">
        <v>5158.7700000000004</v>
      </c>
      <c r="J2543" s="135">
        <v>27193.96</v>
      </c>
      <c r="K2543" t="str">
        <f>VLOOKUP(C2543,ResCat!$A$2:$B$268,2,FALSE)</f>
        <v>XXX</v>
      </c>
    </row>
    <row r="2544" spans="3:11" x14ac:dyDescent="0.25">
      <c r="C2544" s="134" t="s">
        <v>277</v>
      </c>
      <c r="D2544" s="134" t="s">
        <v>1</v>
      </c>
      <c r="E2544" s="134" t="s">
        <v>320</v>
      </c>
      <c r="F2544" s="134" t="s">
        <v>310</v>
      </c>
      <c r="G2544" s="134" t="s">
        <v>315</v>
      </c>
      <c r="H2544" s="135">
        <v>3595.1400000000003</v>
      </c>
      <c r="I2544" s="135">
        <v>5296.51</v>
      </c>
      <c r="J2544" s="135">
        <v>2027.1500000000015</v>
      </c>
      <c r="K2544" t="str">
        <f>VLOOKUP(C2544,ResCat!$A$2:$B$268,2,FALSE)</f>
        <v>XXX</v>
      </c>
    </row>
    <row r="2545" spans="3:11" x14ac:dyDescent="0.25">
      <c r="C2545" s="134" t="s">
        <v>277</v>
      </c>
      <c r="D2545" s="134" t="s">
        <v>1</v>
      </c>
      <c r="E2545" s="134" t="s">
        <v>322</v>
      </c>
      <c r="F2545" s="134" t="s">
        <v>310</v>
      </c>
      <c r="G2545" s="134" t="s">
        <v>341</v>
      </c>
      <c r="H2545" s="135">
        <v>-1269.1799999999998</v>
      </c>
      <c r="I2545" s="135">
        <v>-2584.48</v>
      </c>
      <c r="J2545" s="135">
        <v>-10550.43</v>
      </c>
      <c r="K2545" t="str">
        <f>VLOOKUP(C2545,ResCat!$A$2:$B$268,2,FALSE)</f>
        <v>XXX</v>
      </c>
    </row>
    <row r="2546" spans="3:11" x14ac:dyDescent="0.25">
      <c r="C2546" s="134" t="s">
        <v>277</v>
      </c>
      <c r="D2546" s="134" t="s">
        <v>1</v>
      </c>
      <c r="E2546" s="134" t="s">
        <v>324</v>
      </c>
      <c r="F2546" s="134" t="s">
        <v>310</v>
      </c>
      <c r="G2546" s="134" t="s">
        <v>340</v>
      </c>
      <c r="H2546" s="135">
        <v>3782.15</v>
      </c>
      <c r="I2546" s="135">
        <v>4219.34</v>
      </c>
      <c r="J2546" s="135">
        <v>17670.690000000002</v>
      </c>
      <c r="K2546" t="str">
        <f>VLOOKUP(C2546,ResCat!$A$2:$B$268,2,FALSE)</f>
        <v>XXX</v>
      </c>
    </row>
    <row r="2547" spans="3:11" x14ac:dyDescent="0.25">
      <c r="C2547" s="134" t="s">
        <v>277</v>
      </c>
      <c r="D2547" s="134" t="s">
        <v>1</v>
      </c>
      <c r="E2547" s="134" t="s">
        <v>326</v>
      </c>
      <c r="F2547" s="134" t="s">
        <v>310</v>
      </c>
      <c r="G2547" s="134" t="s">
        <v>317</v>
      </c>
      <c r="H2547" s="135">
        <v>1132.94</v>
      </c>
      <c r="I2547" s="135">
        <v>1885.2900000000004</v>
      </c>
      <c r="J2547" s="135">
        <v>-547.90999999999985</v>
      </c>
      <c r="K2547" t="str">
        <f>VLOOKUP(C2547,ResCat!$A$2:$B$268,2,FALSE)</f>
        <v>XXX</v>
      </c>
    </row>
    <row r="2548" spans="3:11" x14ac:dyDescent="0.25">
      <c r="C2548" s="134" t="s">
        <v>277</v>
      </c>
      <c r="D2548" s="134" t="s">
        <v>1</v>
      </c>
      <c r="E2548" s="134" t="s">
        <v>328</v>
      </c>
      <c r="F2548" s="134" t="s">
        <v>310</v>
      </c>
      <c r="G2548" s="134" t="s">
        <v>319</v>
      </c>
      <c r="H2548" s="135">
        <v>84531.36</v>
      </c>
      <c r="I2548" s="135">
        <v>86169.78</v>
      </c>
      <c r="J2548" s="135">
        <v>377646.93000000005</v>
      </c>
      <c r="K2548" t="str">
        <f>VLOOKUP(C2548,ResCat!$A$2:$B$268,2,FALSE)</f>
        <v>XXX</v>
      </c>
    </row>
    <row r="2549" spans="3:11" x14ac:dyDescent="0.25">
      <c r="C2549" s="134" t="s">
        <v>277</v>
      </c>
      <c r="D2549" s="134" t="s">
        <v>1</v>
      </c>
      <c r="E2549" s="134" t="s">
        <v>330</v>
      </c>
      <c r="F2549" s="134" t="s">
        <v>310</v>
      </c>
      <c r="G2549" s="134" t="s">
        <v>321</v>
      </c>
      <c r="H2549" s="135">
        <v>68423.320000000007</v>
      </c>
      <c r="I2549" s="135">
        <v>68862.63</v>
      </c>
      <c r="J2549" s="135">
        <v>205864.31000000003</v>
      </c>
      <c r="K2549" t="str">
        <f>VLOOKUP(C2549,ResCat!$A$2:$B$268,2,FALSE)</f>
        <v>XXX</v>
      </c>
    </row>
    <row r="2550" spans="3:11" x14ac:dyDescent="0.25">
      <c r="C2550" s="134" t="s">
        <v>277</v>
      </c>
      <c r="D2550" s="134" t="s">
        <v>1</v>
      </c>
      <c r="E2550" s="134" t="s">
        <v>332</v>
      </c>
      <c r="F2550" s="134" t="s">
        <v>310</v>
      </c>
      <c r="G2550" s="134" t="s">
        <v>323</v>
      </c>
      <c r="H2550" s="135">
        <v>26186.340000000004</v>
      </c>
      <c r="I2550" s="135">
        <v>28249.54</v>
      </c>
      <c r="J2550" s="135">
        <v>51220.5</v>
      </c>
      <c r="K2550" t="str">
        <f>VLOOKUP(C2550,ResCat!$A$2:$B$268,2,FALSE)</f>
        <v>XXX</v>
      </c>
    </row>
    <row r="2551" spans="3:11" x14ac:dyDescent="0.25">
      <c r="C2551" s="134" t="s">
        <v>277</v>
      </c>
      <c r="D2551" s="134" t="s">
        <v>1</v>
      </c>
      <c r="E2551" s="134" t="s">
        <v>335</v>
      </c>
      <c r="F2551" s="134" t="s">
        <v>310</v>
      </c>
      <c r="G2551" s="134" t="s">
        <v>325</v>
      </c>
      <c r="H2551" s="135">
        <v>112759.83000000003</v>
      </c>
      <c r="I2551" s="135">
        <v>115295.69000000002</v>
      </c>
      <c r="J2551" s="135">
        <v>358917.49999999994</v>
      </c>
      <c r="K2551" t="str">
        <f>VLOOKUP(C2551,ResCat!$A$2:$B$268,2,FALSE)</f>
        <v>XXX</v>
      </c>
    </row>
    <row r="2552" spans="3:11" x14ac:dyDescent="0.25">
      <c r="C2552" s="134" t="s">
        <v>277</v>
      </c>
      <c r="D2552" s="134" t="s">
        <v>1</v>
      </c>
      <c r="E2552" s="134" t="s">
        <v>4</v>
      </c>
      <c r="F2552" s="134" t="s">
        <v>310</v>
      </c>
      <c r="G2552" s="134" t="s">
        <v>327</v>
      </c>
      <c r="H2552" s="135">
        <v>101012.20999999999</v>
      </c>
      <c r="I2552" s="135">
        <v>125897.71999999999</v>
      </c>
      <c r="J2552" s="135">
        <v>291338.61000000004</v>
      </c>
      <c r="K2552" t="str">
        <f>VLOOKUP(C2552,ResCat!$A$2:$B$268,2,FALSE)</f>
        <v>XXX</v>
      </c>
    </row>
    <row r="2553" spans="3:11" x14ac:dyDescent="0.25">
      <c r="C2553" s="134" t="s">
        <v>277</v>
      </c>
      <c r="D2553" s="134" t="s">
        <v>1</v>
      </c>
      <c r="E2553" s="134" t="s">
        <v>511</v>
      </c>
      <c r="F2553" s="134" t="s">
        <v>310</v>
      </c>
      <c r="G2553" s="134" t="s">
        <v>329</v>
      </c>
      <c r="H2553" s="135">
        <v>207437.11999999997</v>
      </c>
      <c r="I2553" s="135">
        <v>261978.74</v>
      </c>
      <c r="J2553" s="135">
        <v>595489.74000000011</v>
      </c>
      <c r="K2553" t="str">
        <f>VLOOKUP(C2553,ResCat!$A$2:$B$268,2,FALSE)</f>
        <v>XXX</v>
      </c>
    </row>
    <row r="2554" spans="3:11" x14ac:dyDescent="0.25">
      <c r="C2554" s="134" t="s">
        <v>277</v>
      </c>
      <c r="D2554" s="134" t="s">
        <v>1</v>
      </c>
      <c r="E2554" s="134" t="s">
        <v>969</v>
      </c>
      <c r="F2554" s="134" t="s">
        <v>310</v>
      </c>
      <c r="G2554" s="134" t="s">
        <v>331</v>
      </c>
      <c r="H2554" s="135">
        <v>272568.98999999993</v>
      </c>
      <c r="I2554" s="135">
        <v>337825.53999999992</v>
      </c>
      <c r="J2554" s="135">
        <v>706416.69000000006</v>
      </c>
      <c r="K2554" t="str">
        <f>VLOOKUP(C2554,ResCat!$A$2:$B$268,2,FALSE)</f>
        <v>XXX</v>
      </c>
    </row>
    <row r="2555" spans="3:11" x14ac:dyDescent="0.25">
      <c r="C2555" s="134" t="s">
        <v>277</v>
      </c>
      <c r="D2555" s="134" t="s">
        <v>1</v>
      </c>
      <c r="E2555" s="134" t="s">
        <v>961</v>
      </c>
      <c r="F2555" s="134" t="s">
        <v>310</v>
      </c>
      <c r="G2555" s="134" t="s">
        <v>334</v>
      </c>
      <c r="H2555" s="135">
        <v>661439.85999999987</v>
      </c>
      <c r="I2555" s="135">
        <v>800513.7100000002</v>
      </c>
      <c r="J2555" s="135">
        <v>1927578.0999999999</v>
      </c>
      <c r="K2555" t="str">
        <f>VLOOKUP(C2555,ResCat!$A$2:$B$268,2,FALSE)</f>
        <v>XXX</v>
      </c>
    </row>
    <row r="2556" spans="3:11" x14ac:dyDescent="0.25">
      <c r="C2556" s="134" t="s">
        <v>277</v>
      </c>
      <c r="D2556" s="134" t="s">
        <v>1</v>
      </c>
      <c r="E2556" s="134" t="s">
        <v>970</v>
      </c>
      <c r="F2556" s="134" t="s">
        <v>310</v>
      </c>
      <c r="G2556" s="134" t="s">
        <v>333</v>
      </c>
      <c r="H2556" s="135">
        <v>1427966.9599999995</v>
      </c>
      <c r="I2556" s="135">
        <v>1522597.1800000004</v>
      </c>
      <c r="J2556" s="135">
        <v>2835138.7299999986</v>
      </c>
      <c r="K2556" t="str">
        <f>VLOOKUP(C2556,ResCat!$A$2:$B$268,2,FALSE)</f>
        <v>XXX</v>
      </c>
    </row>
    <row r="2557" spans="3:11" x14ac:dyDescent="0.25">
      <c r="C2557" s="134" t="s">
        <v>277</v>
      </c>
      <c r="D2557" s="134" t="s">
        <v>1</v>
      </c>
      <c r="E2557" s="134" t="s">
        <v>1023</v>
      </c>
      <c r="F2557" s="134" t="s">
        <v>310</v>
      </c>
      <c r="G2557" s="134" t="s">
        <v>308</v>
      </c>
      <c r="H2557" s="135">
        <v>243802.12999999989</v>
      </c>
      <c r="I2557" s="135">
        <v>305793.52999999985</v>
      </c>
      <c r="J2557" s="135">
        <v>528027.21</v>
      </c>
      <c r="K2557" t="str">
        <f>VLOOKUP(C2557,ResCat!$A$2:$B$268,2,FALSE)</f>
        <v>XXX</v>
      </c>
    </row>
    <row r="2558" spans="3:11" x14ac:dyDescent="0.25">
      <c r="C2558" s="134" t="s">
        <v>278</v>
      </c>
      <c r="D2558" s="134" t="s">
        <v>3</v>
      </c>
      <c r="E2558" s="134" t="s">
        <v>1036</v>
      </c>
      <c r="F2558" s="134" t="s">
        <v>310</v>
      </c>
      <c r="G2558" s="134" t="s">
        <v>311</v>
      </c>
      <c r="H2558" s="135">
        <v>613.91</v>
      </c>
      <c r="I2558" s="135">
        <v>613.91</v>
      </c>
      <c r="J2558" s="135">
        <v>3473</v>
      </c>
      <c r="K2558" t="str">
        <f>VLOOKUP(C2558,ResCat!$A$2:$B$268,2,FALSE)</f>
        <v>XXX</v>
      </c>
    </row>
    <row r="2559" spans="3:11" x14ac:dyDescent="0.25">
      <c r="C2559" s="134" t="s">
        <v>278</v>
      </c>
      <c r="D2559" s="134" t="s">
        <v>3</v>
      </c>
      <c r="E2559" s="134" t="s">
        <v>1025</v>
      </c>
      <c r="F2559" s="134" t="s">
        <v>310</v>
      </c>
      <c r="G2559" s="134" t="s">
        <v>311</v>
      </c>
      <c r="H2559" s="135">
        <v>0</v>
      </c>
      <c r="I2559" s="135">
        <v>0</v>
      </c>
      <c r="J2559" s="135">
        <v>0</v>
      </c>
      <c r="K2559" t="str">
        <f>VLOOKUP(C2559,ResCat!$A$2:$B$268,2,FALSE)</f>
        <v>XXX</v>
      </c>
    </row>
    <row r="2560" spans="3:11" x14ac:dyDescent="0.25">
      <c r="C2560" s="134" t="s">
        <v>278</v>
      </c>
      <c r="D2560" s="134" t="s">
        <v>3</v>
      </c>
      <c r="E2560" s="134" t="s">
        <v>344</v>
      </c>
      <c r="F2560" s="134" t="s">
        <v>310</v>
      </c>
      <c r="G2560" s="134" t="s">
        <v>311</v>
      </c>
      <c r="H2560" s="135">
        <v>573.41</v>
      </c>
      <c r="I2560" s="135">
        <v>573.41</v>
      </c>
      <c r="J2560" s="135">
        <v>3250</v>
      </c>
      <c r="K2560" t="str">
        <f>VLOOKUP(C2560,ResCat!$A$2:$B$268,2,FALSE)</f>
        <v>XXX</v>
      </c>
    </row>
    <row r="2561" spans="3:11" x14ac:dyDescent="0.25">
      <c r="C2561" s="134" t="s">
        <v>278</v>
      </c>
      <c r="D2561" s="134" t="s">
        <v>3</v>
      </c>
      <c r="E2561" s="134" t="s">
        <v>1030</v>
      </c>
      <c r="F2561" s="134" t="s">
        <v>310</v>
      </c>
      <c r="G2561" s="134" t="s">
        <v>311</v>
      </c>
      <c r="H2561" s="135">
        <v>573.41</v>
      </c>
      <c r="I2561" s="135">
        <v>573.41</v>
      </c>
      <c r="J2561" s="135">
        <v>3250</v>
      </c>
      <c r="K2561" t="str">
        <f>VLOOKUP(C2561,ResCat!$A$2:$B$268,2,FALSE)</f>
        <v>XXX</v>
      </c>
    </row>
    <row r="2562" spans="3:11" x14ac:dyDescent="0.25">
      <c r="C2562" s="134" t="s">
        <v>278</v>
      </c>
      <c r="D2562" s="134" t="s">
        <v>3</v>
      </c>
      <c r="E2562" s="134" t="s">
        <v>309</v>
      </c>
      <c r="F2562" s="134" t="s">
        <v>310</v>
      </c>
      <c r="G2562" s="134" t="s">
        <v>311</v>
      </c>
      <c r="H2562" s="135">
        <v>97.56</v>
      </c>
      <c r="I2562" s="135">
        <v>97.56</v>
      </c>
      <c r="J2562" s="135">
        <v>97.56</v>
      </c>
      <c r="K2562" t="str">
        <f>VLOOKUP(C2562,ResCat!$A$2:$B$268,2,FALSE)</f>
        <v>XXX</v>
      </c>
    </row>
    <row r="2563" spans="3:11" x14ac:dyDescent="0.25">
      <c r="C2563" s="134" t="s">
        <v>278</v>
      </c>
      <c r="D2563" s="134" t="s">
        <v>3</v>
      </c>
      <c r="E2563" s="134" t="s">
        <v>1026</v>
      </c>
      <c r="F2563" s="134" t="s">
        <v>310</v>
      </c>
      <c r="G2563" s="134" t="s">
        <v>311</v>
      </c>
      <c r="H2563" s="135">
        <v>146.72</v>
      </c>
      <c r="I2563" s="135">
        <v>146.72</v>
      </c>
      <c r="J2563" s="135">
        <v>146.72</v>
      </c>
      <c r="K2563" t="str">
        <f>VLOOKUP(C2563,ResCat!$A$2:$B$268,2,FALSE)</f>
        <v>XXX</v>
      </c>
    </row>
    <row r="2564" spans="3:11" x14ac:dyDescent="0.25">
      <c r="C2564" s="134" t="s">
        <v>278</v>
      </c>
      <c r="D2564" s="134" t="s">
        <v>3</v>
      </c>
      <c r="E2564" s="134" t="s">
        <v>362</v>
      </c>
      <c r="F2564" s="134" t="s">
        <v>310</v>
      </c>
      <c r="G2564" s="134" t="s">
        <v>311</v>
      </c>
      <c r="H2564" s="135">
        <v>332.83000000000004</v>
      </c>
      <c r="I2564" s="135">
        <v>332.83000000000004</v>
      </c>
      <c r="J2564" s="135">
        <v>343.15000000000003</v>
      </c>
      <c r="K2564" t="str">
        <f>VLOOKUP(C2564,ResCat!$A$2:$B$268,2,FALSE)</f>
        <v>XXX</v>
      </c>
    </row>
    <row r="2565" spans="3:11" x14ac:dyDescent="0.25">
      <c r="C2565" s="134" t="s">
        <v>278</v>
      </c>
      <c r="D2565" s="134" t="s">
        <v>3</v>
      </c>
      <c r="E2565" s="134" t="s">
        <v>1027</v>
      </c>
      <c r="F2565" s="134" t="s">
        <v>310</v>
      </c>
      <c r="G2565" s="134" t="s">
        <v>311</v>
      </c>
      <c r="H2565" s="135">
        <v>76.52</v>
      </c>
      <c r="I2565" s="135">
        <v>92.3</v>
      </c>
      <c r="J2565" s="135">
        <v>478.6</v>
      </c>
      <c r="K2565" t="str">
        <f>VLOOKUP(C2565,ResCat!$A$2:$B$268,2,FALSE)</f>
        <v>XXX</v>
      </c>
    </row>
    <row r="2566" spans="3:11" x14ac:dyDescent="0.25">
      <c r="C2566" s="134" t="s">
        <v>278</v>
      </c>
      <c r="D2566" s="134" t="s">
        <v>3</v>
      </c>
      <c r="E2566" s="134" t="s">
        <v>1028</v>
      </c>
      <c r="F2566" s="134" t="s">
        <v>310</v>
      </c>
      <c r="G2566" s="134" t="s">
        <v>311</v>
      </c>
      <c r="H2566" s="135">
        <v>65.22</v>
      </c>
      <c r="I2566" s="135">
        <v>81.53</v>
      </c>
      <c r="J2566" s="135">
        <v>120</v>
      </c>
      <c r="K2566" t="str">
        <f>VLOOKUP(C2566,ResCat!$A$2:$B$268,2,FALSE)</f>
        <v>XXX</v>
      </c>
    </row>
    <row r="2567" spans="3:11" x14ac:dyDescent="0.25">
      <c r="C2567" s="134" t="s">
        <v>278</v>
      </c>
      <c r="D2567" s="134" t="s">
        <v>3</v>
      </c>
      <c r="E2567" s="134" t="s">
        <v>363</v>
      </c>
      <c r="F2567" s="134" t="s">
        <v>310</v>
      </c>
      <c r="G2567" s="134" t="s">
        <v>311</v>
      </c>
      <c r="H2567" s="135">
        <v>575.21</v>
      </c>
      <c r="I2567" s="135">
        <v>575.21</v>
      </c>
      <c r="J2567" s="135">
        <v>592.5</v>
      </c>
      <c r="K2567" t="str">
        <f>VLOOKUP(C2567,ResCat!$A$2:$B$268,2,FALSE)</f>
        <v>XXX</v>
      </c>
    </row>
    <row r="2568" spans="3:11" x14ac:dyDescent="0.25">
      <c r="C2568" s="134" t="s">
        <v>278</v>
      </c>
      <c r="D2568" s="134" t="s">
        <v>3</v>
      </c>
      <c r="E2568" s="134" t="s">
        <v>1029</v>
      </c>
      <c r="F2568" s="134" t="s">
        <v>310</v>
      </c>
      <c r="G2568" s="134" t="s">
        <v>311</v>
      </c>
      <c r="H2568" s="135">
        <v>0</v>
      </c>
      <c r="I2568" s="135">
        <v>9.48</v>
      </c>
      <c r="J2568" s="135">
        <v>200</v>
      </c>
      <c r="K2568" t="str">
        <f>VLOOKUP(C2568,ResCat!$A$2:$B$268,2,FALSE)</f>
        <v>XXX</v>
      </c>
    </row>
    <row r="2569" spans="3:11" x14ac:dyDescent="0.25">
      <c r="C2569" s="134" t="s">
        <v>278</v>
      </c>
      <c r="D2569" s="134" t="s">
        <v>3</v>
      </c>
      <c r="E2569" s="134" t="s">
        <v>349</v>
      </c>
      <c r="F2569" s="134" t="s">
        <v>310</v>
      </c>
      <c r="G2569" s="134" t="s">
        <v>311</v>
      </c>
      <c r="H2569" s="135">
        <v>142.51</v>
      </c>
      <c r="I2569" s="135">
        <v>142.51</v>
      </c>
      <c r="J2569" s="135">
        <v>129.63</v>
      </c>
      <c r="K2569" t="str">
        <f>VLOOKUP(C2569,ResCat!$A$2:$B$268,2,FALSE)</f>
        <v>XXX</v>
      </c>
    </row>
    <row r="2570" spans="3:11" x14ac:dyDescent="0.25">
      <c r="C2570" s="134" t="s">
        <v>278</v>
      </c>
      <c r="D2570" s="134" t="s">
        <v>3</v>
      </c>
      <c r="E2570" s="134" t="s">
        <v>350</v>
      </c>
      <c r="F2570" s="134" t="s">
        <v>310</v>
      </c>
      <c r="G2570" s="134" t="s">
        <v>311</v>
      </c>
      <c r="H2570" s="135">
        <v>408.79</v>
      </c>
      <c r="I2570" s="135">
        <v>481.63</v>
      </c>
      <c r="J2570" s="135">
        <v>1212.1000000000001</v>
      </c>
      <c r="K2570" t="str">
        <f>VLOOKUP(C2570,ResCat!$A$2:$B$268,2,FALSE)</f>
        <v>XXX</v>
      </c>
    </row>
    <row r="2571" spans="3:11" x14ac:dyDescent="0.25">
      <c r="C2571" s="134" t="s">
        <v>278</v>
      </c>
      <c r="D2571" s="134" t="s">
        <v>3</v>
      </c>
      <c r="E2571" s="134" t="s">
        <v>359</v>
      </c>
      <c r="F2571" s="134" t="s">
        <v>310</v>
      </c>
      <c r="G2571" s="134" t="s">
        <v>311</v>
      </c>
      <c r="H2571" s="135">
        <v>63.36</v>
      </c>
      <c r="I2571" s="135">
        <v>97.18</v>
      </c>
      <c r="J2571" s="135">
        <v>128.36000000000001</v>
      </c>
      <c r="K2571" t="str">
        <f>VLOOKUP(C2571,ResCat!$A$2:$B$268,2,FALSE)</f>
        <v>XXX</v>
      </c>
    </row>
    <row r="2572" spans="3:11" x14ac:dyDescent="0.25">
      <c r="C2572" s="134" t="s">
        <v>278</v>
      </c>
      <c r="D2572" s="134" t="s">
        <v>3</v>
      </c>
      <c r="E2572" s="134" t="s">
        <v>354</v>
      </c>
      <c r="F2572" s="134" t="s">
        <v>310</v>
      </c>
      <c r="G2572" s="134" t="s">
        <v>311</v>
      </c>
      <c r="H2572" s="135">
        <v>0</v>
      </c>
      <c r="I2572" s="135">
        <v>8.42</v>
      </c>
      <c r="J2572" s="135">
        <v>50</v>
      </c>
      <c r="K2572" t="str">
        <f>VLOOKUP(C2572,ResCat!$A$2:$B$268,2,FALSE)</f>
        <v>XXX</v>
      </c>
    </row>
    <row r="2573" spans="3:11" x14ac:dyDescent="0.25">
      <c r="C2573" s="134" t="s">
        <v>278</v>
      </c>
      <c r="D2573" s="134" t="s">
        <v>3</v>
      </c>
      <c r="E2573" s="134" t="s">
        <v>366</v>
      </c>
      <c r="F2573" s="134" t="s">
        <v>310</v>
      </c>
      <c r="G2573" s="134" t="s">
        <v>311</v>
      </c>
      <c r="H2573" s="135">
        <v>318.84999999999997</v>
      </c>
      <c r="I2573" s="135">
        <v>425.22999999999996</v>
      </c>
      <c r="J2573" s="135">
        <v>2093.4300000000003</v>
      </c>
      <c r="K2573" t="str">
        <f>VLOOKUP(C2573,ResCat!$A$2:$B$268,2,FALSE)</f>
        <v>XXX</v>
      </c>
    </row>
    <row r="2574" spans="3:11" x14ac:dyDescent="0.25">
      <c r="C2574" s="134" t="s">
        <v>278</v>
      </c>
      <c r="D2574" s="134" t="s">
        <v>3</v>
      </c>
      <c r="E2574" s="134" t="s">
        <v>337</v>
      </c>
      <c r="F2574" s="134" t="s">
        <v>310</v>
      </c>
      <c r="G2574" s="134" t="s">
        <v>311</v>
      </c>
      <c r="H2574" s="135">
        <v>156.47</v>
      </c>
      <c r="I2574" s="135">
        <v>269.74</v>
      </c>
      <c r="J2574" s="135">
        <v>896.88</v>
      </c>
      <c r="K2574" t="str">
        <f>VLOOKUP(C2574,ResCat!$A$2:$B$268,2,FALSE)</f>
        <v>XXX</v>
      </c>
    </row>
    <row r="2575" spans="3:11" x14ac:dyDescent="0.25">
      <c r="C2575" s="134" t="s">
        <v>278</v>
      </c>
      <c r="D2575" s="134" t="s">
        <v>3</v>
      </c>
      <c r="E2575" s="134" t="s">
        <v>352</v>
      </c>
      <c r="F2575" s="134" t="s">
        <v>310</v>
      </c>
      <c r="G2575" s="134" t="s">
        <v>351</v>
      </c>
      <c r="H2575" s="135">
        <v>1401.7599999999998</v>
      </c>
      <c r="I2575" s="135">
        <v>1587.5199999999998</v>
      </c>
      <c r="J2575" s="135">
        <v>-2077.1299999999997</v>
      </c>
      <c r="K2575" t="str">
        <f>VLOOKUP(C2575,ResCat!$A$2:$B$268,2,FALSE)</f>
        <v>XXX</v>
      </c>
    </row>
    <row r="2576" spans="3:11" x14ac:dyDescent="0.25">
      <c r="C2576" s="134" t="s">
        <v>278</v>
      </c>
      <c r="D2576" s="134" t="s">
        <v>3</v>
      </c>
      <c r="E2576" s="134" t="s">
        <v>347</v>
      </c>
      <c r="F2576" s="134" t="s">
        <v>310</v>
      </c>
      <c r="G2576" s="134" t="s">
        <v>360</v>
      </c>
      <c r="H2576" s="135">
        <v>481.35</v>
      </c>
      <c r="I2576" s="135">
        <v>614.99</v>
      </c>
      <c r="J2576" s="135">
        <v>1129.46</v>
      </c>
      <c r="K2576" t="str">
        <f>VLOOKUP(C2576,ResCat!$A$2:$B$268,2,FALSE)</f>
        <v>XXX</v>
      </c>
    </row>
    <row r="2577" spans="3:11" x14ac:dyDescent="0.25">
      <c r="C2577" s="134" t="s">
        <v>278</v>
      </c>
      <c r="D2577" s="134" t="s">
        <v>3</v>
      </c>
      <c r="E2577" s="134" t="s">
        <v>361</v>
      </c>
      <c r="F2577" s="134" t="s">
        <v>310</v>
      </c>
      <c r="G2577" s="134" t="s">
        <v>355</v>
      </c>
      <c r="H2577" s="135">
        <v>5414.3600000000006</v>
      </c>
      <c r="I2577" s="135">
        <v>5363.6900000000005</v>
      </c>
      <c r="J2577" s="135">
        <v>5718.170000000001</v>
      </c>
      <c r="K2577" t="str">
        <f>VLOOKUP(C2577,ResCat!$A$2:$B$268,2,FALSE)</f>
        <v>XXX</v>
      </c>
    </row>
    <row r="2578" spans="3:11" x14ac:dyDescent="0.25">
      <c r="C2578" s="134" t="s">
        <v>278</v>
      </c>
      <c r="D2578" s="134" t="s">
        <v>3</v>
      </c>
      <c r="E2578" s="134" t="s">
        <v>312</v>
      </c>
      <c r="F2578" s="134" t="s">
        <v>310</v>
      </c>
      <c r="G2578" s="134" t="s">
        <v>364</v>
      </c>
      <c r="H2578" s="135">
        <v>1353.25</v>
      </c>
      <c r="I2578" s="135">
        <v>1401.85</v>
      </c>
      <c r="J2578" s="135">
        <v>3898.1599999999994</v>
      </c>
      <c r="K2578" t="str">
        <f>VLOOKUP(C2578,ResCat!$A$2:$B$268,2,FALSE)</f>
        <v>XXX</v>
      </c>
    </row>
    <row r="2579" spans="3:11" x14ac:dyDescent="0.25">
      <c r="C2579" s="134" t="s">
        <v>278</v>
      </c>
      <c r="D2579" s="134" t="s">
        <v>3</v>
      </c>
      <c r="E2579" s="134" t="s">
        <v>357</v>
      </c>
      <c r="F2579" s="134" t="s">
        <v>310</v>
      </c>
      <c r="G2579" s="134" t="s">
        <v>338</v>
      </c>
      <c r="H2579" s="135">
        <v>1284.7199999999998</v>
      </c>
      <c r="I2579" s="135">
        <v>1669.72</v>
      </c>
      <c r="J2579" s="135">
        <v>4455.91</v>
      </c>
      <c r="K2579" t="str">
        <f>VLOOKUP(C2579,ResCat!$A$2:$B$268,2,FALSE)</f>
        <v>XXX</v>
      </c>
    </row>
    <row r="2580" spans="3:11" x14ac:dyDescent="0.25">
      <c r="C2580" s="134" t="s">
        <v>278</v>
      </c>
      <c r="D2580" s="134" t="s">
        <v>3</v>
      </c>
      <c r="E2580" s="134" t="s">
        <v>314</v>
      </c>
      <c r="F2580" s="134" t="s">
        <v>310</v>
      </c>
      <c r="G2580" s="134" t="s">
        <v>356</v>
      </c>
      <c r="H2580" s="135">
        <v>2133.8500000000004</v>
      </c>
      <c r="I2580" s="135">
        <v>2452.9900000000002</v>
      </c>
      <c r="J2580" s="135">
        <v>5791.67</v>
      </c>
      <c r="K2580" t="str">
        <f>VLOOKUP(C2580,ResCat!$A$2:$B$268,2,FALSE)</f>
        <v>XXX</v>
      </c>
    </row>
    <row r="2581" spans="3:11" x14ac:dyDescent="0.25">
      <c r="C2581" s="134" t="s">
        <v>278</v>
      </c>
      <c r="D2581" s="134" t="s">
        <v>3</v>
      </c>
      <c r="E2581" s="134" t="s">
        <v>339</v>
      </c>
      <c r="F2581" s="134" t="s">
        <v>310</v>
      </c>
      <c r="G2581" s="134" t="s">
        <v>353</v>
      </c>
      <c r="H2581" s="135">
        <v>1546.51</v>
      </c>
      <c r="I2581" s="135">
        <v>1734.76</v>
      </c>
      <c r="J2581" s="135">
        <v>4294.2699999999995</v>
      </c>
      <c r="K2581" t="str">
        <f>VLOOKUP(C2581,ResCat!$A$2:$B$268,2,FALSE)</f>
        <v>XXX</v>
      </c>
    </row>
    <row r="2582" spans="3:11" x14ac:dyDescent="0.25">
      <c r="C2582" s="134" t="s">
        <v>278</v>
      </c>
      <c r="D2582" s="134" t="s">
        <v>3</v>
      </c>
      <c r="E2582" s="134" t="s">
        <v>342</v>
      </c>
      <c r="F2582" s="134" t="s">
        <v>310</v>
      </c>
      <c r="G2582" s="134" t="s">
        <v>348</v>
      </c>
      <c r="H2582" s="135">
        <v>735.09</v>
      </c>
      <c r="I2582" s="135">
        <v>970.19</v>
      </c>
      <c r="J2582" s="135">
        <v>2449.4699999999998</v>
      </c>
      <c r="K2582" t="str">
        <f>VLOOKUP(C2582,ResCat!$A$2:$B$268,2,FALSE)</f>
        <v>XXX</v>
      </c>
    </row>
    <row r="2583" spans="3:11" x14ac:dyDescent="0.25">
      <c r="C2583" s="134" t="s">
        <v>278</v>
      </c>
      <c r="D2583" s="134" t="s">
        <v>3</v>
      </c>
      <c r="E2583" s="134" t="s">
        <v>316</v>
      </c>
      <c r="F2583" s="134" t="s">
        <v>310</v>
      </c>
      <c r="G2583" s="134" t="s">
        <v>313</v>
      </c>
      <c r="H2583" s="135">
        <v>2744.3299999999995</v>
      </c>
      <c r="I2583" s="135">
        <v>4165.91</v>
      </c>
      <c r="J2583" s="135">
        <v>8493.7300000000014</v>
      </c>
      <c r="K2583" t="str">
        <f>VLOOKUP(C2583,ResCat!$A$2:$B$268,2,FALSE)</f>
        <v>XXX</v>
      </c>
    </row>
    <row r="2584" spans="3:11" x14ac:dyDescent="0.25">
      <c r="C2584" s="134" t="s">
        <v>278</v>
      </c>
      <c r="D2584" s="134" t="s">
        <v>3</v>
      </c>
      <c r="E2584" s="134" t="s">
        <v>318</v>
      </c>
      <c r="F2584" s="134" t="s">
        <v>310</v>
      </c>
      <c r="G2584" s="134" t="s">
        <v>358</v>
      </c>
      <c r="H2584" s="135">
        <v>1830.1099999999988</v>
      </c>
      <c r="I2584" s="135">
        <v>2794.9999999999995</v>
      </c>
      <c r="J2584" s="135">
        <v>4582.21</v>
      </c>
      <c r="K2584" t="str">
        <f>VLOOKUP(C2584,ResCat!$A$2:$B$268,2,FALSE)</f>
        <v>XXX</v>
      </c>
    </row>
    <row r="2585" spans="3:11" x14ac:dyDescent="0.25">
      <c r="C2585" s="134" t="s">
        <v>278</v>
      </c>
      <c r="D2585" s="134" t="s">
        <v>3</v>
      </c>
      <c r="E2585" s="134" t="s">
        <v>320</v>
      </c>
      <c r="F2585" s="134" t="s">
        <v>310</v>
      </c>
      <c r="G2585" s="134" t="s">
        <v>315</v>
      </c>
      <c r="H2585" s="135">
        <v>4608.03</v>
      </c>
      <c r="I2585" s="135">
        <v>4868.3599999999988</v>
      </c>
      <c r="J2585" s="135">
        <v>8151.41</v>
      </c>
      <c r="K2585" t="str">
        <f>VLOOKUP(C2585,ResCat!$A$2:$B$268,2,FALSE)</f>
        <v>XXX</v>
      </c>
    </row>
    <row r="2586" spans="3:11" x14ac:dyDescent="0.25">
      <c r="C2586" s="134" t="s">
        <v>278</v>
      </c>
      <c r="D2586" s="134" t="s">
        <v>3</v>
      </c>
      <c r="E2586" s="134" t="s">
        <v>322</v>
      </c>
      <c r="F2586" s="134" t="s">
        <v>310</v>
      </c>
      <c r="G2586" s="134" t="s">
        <v>341</v>
      </c>
      <c r="H2586" s="135">
        <v>8195.9699999999993</v>
      </c>
      <c r="I2586" s="135">
        <v>10967.730000000001</v>
      </c>
      <c r="J2586" s="135">
        <v>21209.5</v>
      </c>
      <c r="K2586" t="str">
        <f>VLOOKUP(C2586,ResCat!$A$2:$B$268,2,FALSE)</f>
        <v>XXX</v>
      </c>
    </row>
    <row r="2587" spans="3:11" x14ac:dyDescent="0.25">
      <c r="C2587" s="134" t="s">
        <v>278</v>
      </c>
      <c r="D2587" s="134" t="s">
        <v>3</v>
      </c>
      <c r="E2587" s="134" t="s">
        <v>324</v>
      </c>
      <c r="F2587" s="134" t="s">
        <v>310</v>
      </c>
      <c r="G2587" s="134" t="s">
        <v>340</v>
      </c>
      <c r="H2587" s="135">
        <v>11993.669999999996</v>
      </c>
      <c r="I2587" s="135">
        <v>13872.64</v>
      </c>
      <c r="J2587" s="135">
        <v>49670.13</v>
      </c>
      <c r="K2587" t="str">
        <f>VLOOKUP(C2587,ResCat!$A$2:$B$268,2,FALSE)</f>
        <v>XXX</v>
      </c>
    </row>
    <row r="2588" spans="3:11" x14ac:dyDescent="0.25">
      <c r="C2588" s="134" t="s">
        <v>278</v>
      </c>
      <c r="D2588" s="134" t="s">
        <v>3</v>
      </c>
      <c r="E2588" s="134" t="s">
        <v>326</v>
      </c>
      <c r="F2588" s="134" t="s">
        <v>310</v>
      </c>
      <c r="G2588" s="134" t="s">
        <v>317</v>
      </c>
      <c r="H2588" s="135">
        <v>16213.949999999997</v>
      </c>
      <c r="I2588" s="135">
        <v>20154.5</v>
      </c>
      <c r="J2588" s="135">
        <v>53378.789999999994</v>
      </c>
      <c r="K2588" t="str">
        <f>VLOOKUP(C2588,ResCat!$A$2:$B$268,2,FALSE)</f>
        <v>XXX</v>
      </c>
    </row>
    <row r="2589" spans="3:11" x14ac:dyDescent="0.25">
      <c r="C2589" s="134" t="s">
        <v>278</v>
      </c>
      <c r="D2589" s="134" t="s">
        <v>3</v>
      </c>
      <c r="E2589" s="134" t="s">
        <v>328</v>
      </c>
      <c r="F2589" s="134" t="s">
        <v>310</v>
      </c>
      <c r="G2589" s="134" t="s">
        <v>319</v>
      </c>
      <c r="H2589" s="135">
        <v>14720.559999999996</v>
      </c>
      <c r="I2589" s="135">
        <v>15580.799999999994</v>
      </c>
      <c r="J2589" s="135">
        <v>53281.440000000031</v>
      </c>
      <c r="K2589" t="str">
        <f>VLOOKUP(C2589,ResCat!$A$2:$B$268,2,FALSE)</f>
        <v>XXX</v>
      </c>
    </row>
    <row r="2590" spans="3:11" x14ac:dyDescent="0.25">
      <c r="C2590" s="134" t="s">
        <v>278</v>
      </c>
      <c r="D2590" s="134" t="s">
        <v>3</v>
      </c>
      <c r="E2590" s="134" t="s">
        <v>330</v>
      </c>
      <c r="F2590" s="134" t="s">
        <v>310</v>
      </c>
      <c r="G2590" s="134" t="s">
        <v>321</v>
      </c>
      <c r="H2590" s="135">
        <v>17723.939999999999</v>
      </c>
      <c r="I2590" s="135">
        <v>20538.050000000003</v>
      </c>
      <c r="J2590" s="135">
        <v>64484.84</v>
      </c>
      <c r="K2590" t="str">
        <f>VLOOKUP(C2590,ResCat!$A$2:$B$268,2,FALSE)</f>
        <v>XXX</v>
      </c>
    </row>
    <row r="2591" spans="3:11" x14ac:dyDescent="0.25">
      <c r="C2591" s="134" t="s">
        <v>278</v>
      </c>
      <c r="D2591" s="134" t="s">
        <v>3</v>
      </c>
      <c r="E2591" s="134" t="s">
        <v>332</v>
      </c>
      <c r="F2591" s="134" t="s">
        <v>310</v>
      </c>
      <c r="G2591" s="134" t="s">
        <v>323</v>
      </c>
      <c r="H2591" s="135">
        <v>58495.930000000029</v>
      </c>
      <c r="I2591" s="135">
        <v>65006.760000000038</v>
      </c>
      <c r="J2591" s="135">
        <v>123131.40000000007</v>
      </c>
      <c r="K2591" t="str">
        <f>VLOOKUP(C2591,ResCat!$A$2:$B$268,2,FALSE)</f>
        <v>XXX</v>
      </c>
    </row>
    <row r="2592" spans="3:11" x14ac:dyDescent="0.25">
      <c r="C2592" s="134" t="s">
        <v>278</v>
      </c>
      <c r="D2592" s="134" t="s">
        <v>3</v>
      </c>
      <c r="E2592" s="134" t="s">
        <v>335</v>
      </c>
      <c r="F2592" s="134" t="s">
        <v>310</v>
      </c>
      <c r="G2592" s="134" t="s">
        <v>325</v>
      </c>
      <c r="H2592" s="135">
        <v>36692.999999999993</v>
      </c>
      <c r="I2592" s="135">
        <v>45267.87999999999</v>
      </c>
      <c r="J2592" s="135">
        <v>149928.02000000005</v>
      </c>
      <c r="K2592" t="str">
        <f>VLOOKUP(C2592,ResCat!$A$2:$B$268,2,FALSE)</f>
        <v>XXX</v>
      </c>
    </row>
    <row r="2593" spans="3:11" x14ac:dyDescent="0.25">
      <c r="C2593" s="134" t="s">
        <v>278</v>
      </c>
      <c r="D2593" s="134" t="s">
        <v>3</v>
      </c>
      <c r="E2593" s="134" t="s">
        <v>4</v>
      </c>
      <c r="F2593" s="134" t="s">
        <v>310</v>
      </c>
      <c r="G2593" s="134" t="s">
        <v>327</v>
      </c>
      <c r="H2593" s="135">
        <v>61078.539999999964</v>
      </c>
      <c r="I2593" s="135">
        <v>84233.170000000071</v>
      </c>
      <c r="J2593" s="135">
        <v>213844.82999999987</v>
      </c>
      <c r="K2593" t="str">
        <f>VLOOKUP(C2593,ResCat!$A$2:$B$268,2,FALSE)</f>
        <v>XXX</v>
      </c>
    </row>
    <row r="2594" spans="3:11" x14ac:dyDescent="0.25">
      <c r="C2594" s="134" t="s">
        <v>278</v>
      </c>
      <c r="D2594" s="134" t="s">
        <v>3</v>
      </c>
      <c r="E2594" s="134" t="s">
        <v>511</v>
      </c>
      <c r="F2594" s="134" t="s">
        <v>310</v>
      </c>
      <c r="G2594" s="134" t="s">
        <v>329</v>
      </c>
      <c r="H2594" s="135">
        <v>72642.150000000052</v>
      </c>
      <c r="I2594" s="135">
        <v>98785.060000000085</v>
      </c>
      <c r="J2594" s="135">
        <v>212866.70999999979</v>
      </c>
      <c r="K2594" t="str">
        <f>VLOOKUP(C2594,ResCat!$A$2:$B$268,2,FALSE)</f>
        <v>XXX</v>
      </c>
    </row>
    <row r="2595" spans="3:11" x14ac:dyDescent="0.25">
      <c r="C2595" s="134" t="s">
        <v>278</v>
      </c>
      <c r="D2595" s="134" t="s">
        <v>3</v>
      </c>
      <c r="E2595" s="134" t="s">
        <v>969</v>
      </c>
      <c r="F2595" s="134" t="s">
        <v>310</v>
      </c>
      <c r="G2595" s="134" t="s">
        <v>331</v>
      </c>
      <c r="H2595" s="135">
        <v>195975.43000000037</v>
      </c>
      <c r="I2595" s="135">
        <v>249104.72000000053</v>
      </c>
      <c r="J2595" s="135">
        <v>633840.7499999993</v>
      </c>
      <c r="K2595" t="str">
        <f>VLOOKUP(C2595,ResCat!$A$2:$B$268,2,FALSE)</f>
        <v>XXX</v>
      </c>
    </row>
    <row r="2596" spans="3:11" x14ac:dyDescent="0.25">
      <c r="C2596" s="134" t="s">
        <v>278</v>
      </c>
      <c r="D2596" s="134" t="s">
        <v>3</v>
      </c>
      <c r="E2596" s="134" t="s">
        <v>961</v>
      </c>
      <c r="F2596" s="134" t="s">
        <v>310</v>
      </c>
      <c r="G2596" s="134" t="s">
        <v>334</v>
      </c>
      <c r="H2596" s="135">
        <v>381422.97999999963</v>
      </c>
      <c r="I2596" s="135">
        <v>493383.75999999873</v>
      </c>
      <c r="J2596" s="135">
        <v>1251776.8700000003</v>
      </c>
      <c r="K2596" t="str">
        <f>VLOOKUP(C2596,ResCat!$A$2:$B$268,2,FALSE)</f>
        <v>XXX</v>
      </c>
    </row>
    <row r="2597" spans="3:11" x14ac:dyDescent="0.25">
      <c r="C2597" s="134" t="s">
        <v>278</v>
      </c>
      <c r="D2597" s="134" t="s">
        <v>3</v>
      </c>
      <c r="E2597" s="134" t="s">
        <v>970</v>
      </c>
      <c r="F2597" s="134" t="s">
        <v>310</v>
      </c>
      <c r="G2597" s="134" t="s">
        <v>333</v>
      </c>
      <c r="H2597" s="135">
        <v>1482718.1199999976</v>
      </c>
      <c r="I2597" s="135">
        <v>1760598.3999999862</v>
      </c>
      <c r="J2597" s="135">
        <v>4680475.9000000004</v>
      </c>
      <c r="K2597" t="str">
        <f>VLOOKUP(C2597,ResCat!$A$2:$B$268,2,FALSE)</f>
        <v>XXX</v>
      </c>
    </row>
    <row r="2598" spans="3:11" x14ac:dyDescent="0.25">
      <c r="C2598" s="134" t="s">
        <v>278</v>
      </c>
      <c r="D2598" s="134" t="s">
        <v>3</v>
      </c>
      <c r="E2598" s="134" t="s">
        <v>1023</v>
      </c>
      <c r="F2598" s="134" t="s">
        <v>310</v>
      </c>
      <c r="G2598" s="134" t="s">
        <v>308</v>
      </c>
      <c r="H2598" s="135">
        <v>863874.6099999958</v>
      </c>
      <c r="I2598" s="135">
        <v>1008409.1699999955</v>
      </c>
      <c r="J2598" s="135">
        <v>2881982.9600000107</v>
      </c>
      <c r="K2598" t="str">
        <f>VLOOKUP(C2598,ResCat!$A$2:$B$268,2,FALSE)</f>
        <v>XXX</v>
      </c>
    </row>
    <row r="2599" spans="3:11" x14ac:dyDescent="0.25">
      <c r="C2599" s="134" t="s">
        <v>278</v>
      </c>
      <c r="D2599" s="134" t="s">
        <v>0</v>
      </c>
      <c r="E2599" s="134" t="s">
        <v>1037</v>
      </c>
      <c r="F2599" s="134" t="s">
        <v>310</v>
      </c>
      <c r="G2599" s="134" t="s">
        <v>311</v>
      </c>
      <c r="H2599" s="135">
        <v>11366.93</v>
      </c>
      <c r="I2599" s="135">
        <v>11366.93</v>
      </c>
      <c r="J2599" s="135">
        <v>37889.760000000002</v>
      </c>
      <c r="K2599" t="str">
        <f>VLOOKUP(C2599,ResCat!$A$2:$B$268,2,FALSE)</f>
        <v>XXX</v>
      </c>
    </row>
    <row r="2600" spans="3:11" x14ac:dyDescent="0.25">
      <c r="C2600" s="134" t="s">
        <v>278</v>
      </c>
      <c r="D2600" s="134" t="s">
        <v>0</v>
      </c>
      <c r="E2600" s="134" t="s">
        <v>1028</v>
      </c>
      <c r="F2600" s="134" t="s">
        <v>310</v>
      </c>
      <c r="G2600" s="134" t="s">
        <v>311</v>
      </c>
      <c r="H2600" s="135">
        <v>10950</v>
      </c>
      <c r="I2600" s="135">
        <v>0</v>
      </c>
      <c r="J2600" s="135">
        <v>0</v>
      </c>
      <c r="K2600" t="str">
        <f>VLOOKUP(C2600,ResCat!$A$2:$B$268,2,FALSE)</f>
        <v>XXX</v>
      </c>
    </row>
    <row r="2601" spans="3:11" x14ac:dyDescent="0.25">
      <c r="C2601" s="134" t="s">
        <v>278</v>
      </c>
      <c r="D2601" s="134" t="s">
        <v>0</v>
      </c>
      <c r="E2601" s="134" t="s">
        <v>1029</v>
      </c>
      <c r="F2601" s="134" t="s">
        <v>310</v>
      </c>
      <c r="G2601" s="134" t="s">
        <v>311</v>
      </c>
      <c r="H2601" s="135">
        <v>526758.75</v>
      </c>
      <c r="I2601" s="135">
        <v>324803.75</v>
      </c>
      <c r="J2601" s="135">
        <v>286545.06</v>
      </c>
      <c r="K2601" t="str">
        <f>VLOOKUP(C2601,ResCat!$A$2:$B$268,2,FALSE)</f>
        <v>XXX</v>
      </c>
    </row>
    <row r="2602" spans="3:11" x14ac:dyDescent="0.25">
      <c r="C2602" s="134" t="s">
        <v>278</v>
      </c>
      <c r="D2602" s="134" t="s">
        <v>0</v>
      </c>
      <c r="E2602" s="134" t="s">
        <v>349</v>
      </c>
      <c r="F2602" s="134" t="s">
        <v>310</v>
      </c>
      <c r="G2602" s="134" t="s">
        <v>311</v>
      </c>
      <c r="H2602" s="135">
        <v>52296.979999999996</v>
      </c>
      <c r="I2602" s="135">
        <v>83575.899999999994</v>
      </c>
      <c r="J2602" s="135">
        <v>213397.58</v>
      </c>
      <c r="K2602" t="str">
        <f>VLOOKUP(C2602,ResCat!$A$2:$B$268,2,FALSE)</f>
        <v>XXX</v>
      </c>
    </row>
    <row r="2603" spans="3:11" x14ac:dyDescent="0.25">
      <c r="C2603" s="134" t="s">
        <v>278</v>
      </c>
      <c r="D2603" s="134" t="s">
        <v>0</v>
      </c>
      <c r="E2603" s="134" t="s">
        <v>350</v>
      </c>
      <c r="F2603" s="134" t="s">
        <v>310</v>
      </c>
      <c r="G2603" s="134" t="s">
        <v>311</v>
      </c>
      <c r="H2603" s="135">
        <v>-321464.43</v>
      </c>
      <c r="I2603" s="135">
        <v>54219.61</v>
      </c>
      <c r="J2603" s="135">
        <v>66355.12</v>
      </c>
      <c r="K2603" t="str">
        <f>VLOOKUP(C2603,ResCat!$A$2:$B$268,2,FALSE)</f>
        <v>XXX</v>
      </c>
    </row>
    <row r="2604" spans="3:11" x14ac:dyDescent="0.25">
      <c r="C2604" s="134" t="s">
        <v>278</v>
      </c>
      <c r="D2604" s="134" t="s">
        <v>0</v>
      </c>
      <c r="E2604" s="134" t="s">
        <v>359</v>
      </c>
      <c r="F2604" s="134" t="s">
        <v>310</v>
      </c>
      <c r="G2604" s="134" t="s">
        <v>311</v>
      </c>
      <c r="H2604" s="135">
        <v>-91359.16</v>
      </c>
      <c r="I2604" s="135">
        <v>-94971.39</v>
      </c>
      <c r="J2604" s="135">
        <v>-91379.92</v>
      </c>
      <c r="K2604" t="str">
        <f>VLOOKUP(C2604,ResCat!$A$2:$B$268,2,FALSE)</f>
        <v>XXX</v>
      </c>
    </row>
    <row r="2605" spans="3:11" x14ac:dyDescent="0.25">
      <c r="C2605" s="134" t="s">
        <v>278</v>
      </c>
      <c r="D2605" s="134" t="s">
        <v>0</v>
      </c>
      <c r="E2605" s="134" t="s">
        <v>354</v>
      </c>
      <c r="F2605" s="134" t="s">
        <v>310</v>
      </c>
      <c r="G2605" s="134" t="s">
        <v>311</v>
      </c>
      <c r="H2605" s="135">
        <v>23314.55</v>
      </c>
      <c r="I2605" s="135">
        <v>0</v>
      </c>
      <c r="J2605" s="135">
        <v>0</v>
      </c>
      <c r="K2605" t="str">
        <f>VLOOKUP(C2605,ResCat!$A$2:$B$268,2,FALSE)</f>
        <v>XXX</v>
      </c>
    </row>
    <row r="2606" spans="3:11" x14ac:dyDescent="0.25">
      <c r="C2606" s="134" t="s">
        <v>278</v>
      </c>
      <c r="D2606" s="134" t="s">
        <v>0</v>
      </c>
      <c r="E2606" s="134" t="s">
        <v>366</v>
      </c>
      <c r="F2606" s="134" t="s">
        <v>310</v>
      </c>
      <c r="G2606" s="134" t="s">
        <v>311</v>
      </c>
      <c r="H2606" s="135">
        <v>56803</v>
      </c>
      <c r="I2606" s="135">
        <v>-22035</v>
      </c>
      <c r="J2606" s="135">
        <v>-99339.75</v>
      </c>
      <c r="K2606" t="str">
        <f>VLOOKUP(C2606,ResCat!$A$2:$B$268,2,FALSE)</f>
        <v>XXX</v>
      </c>
    </row>
    <row r="2607" spans="3:11" x14ac:dyDescent="0.25">
      <c r="C2607" s="134" t="s">
        <v>278</v>
      </c>
      <c r="D2607" s="134" t="s">
        <v>0</v>
      </c>
      <c r="E2607" s="134" t="s">
        <v>337</v>
      </c>
      <c r="F2607" s="134" t="s">
        <v>310</v>
      </c>
      <c r="G2607" s="134" t="s">
        <v>311</v>
      </c>
      <c r="H2607" s="135">
        <v>97198.68</v>
      </c>
      <c r="I2607" s="135">
        <v>104163.95999999999</v>
      </c>
      <c r="J2607" s="135">
        <v>599916.48</v>
      </c>
      <c r="K2607" t="str">
        <f>VLOOKUP(C2607,ResCat!$A$2:$B$268,2,FALSE)</f>
        <v>XXX</v>
      </c>
    </row>
    <row r="2608" spans="3:11" x14ac:dyDescent="0.25">
      <c r="C2608" s="134" t="s">
        <v>278</v>
      </c>
      <c r="D2608" s="134" t="s">
        <v>0</v>
      </c>
      <c r="E2608" s="134" t="s">
        <v>352</v>
      </c>
      <c r="F2608" s="134" t="s">
        <v>310</v>
      </c>
      <c r="G2608" s="134" t="s">
        <v>351</v>
      </c>
      <c r="H2608" s="135">
        <v>-88338.31</v>
      </c>
      <c r="I2608" s="135">
        <v>26544.390000000003</v>
      </c>
      <c r="J2608" s="135">
        <v>12505.810000000001</v>
      </c>
      <c r="K2608" t="str">
        <f>VLOOKUP(C2608,ResCat!$A$2:$B$268,2,FALSE)</f>
        <v>XXX</v>
      </c>
    </row>
    <row r="2609" spans="3:11" x14ac:dyDescent="0.25">
      <c r="C2609" s="134" t="s">
        <v>278</v>
      </c>
      <c r="D2609" s="134" t="s">
        <v>0</v>
      </c>
      <c r="E2609" s="134" t="s">
        <v>347</v>
      </c>
      <c r="F2609" s="134" t="s">
        <v>310</v>
      </c>
      <c r="G2609" s="134" t="s">
        <v>360</v>
      </c>
      <c r="H2609" s="135">
        <v>184</v>
      </c>
      <c r="I2609" s="135">
        <v>184</v>
      </c>
      <c r="J2609" s="135">
        <v>-17226.53</v>
      </c>
      <c r="K2609" t="str">
        <f>VLOOKUP(C2609,ResCat!$A$2:$B$268,2,FALSE)</f>
        <v>XXX</v>
      </c>
    </row>
    <row r="2610" spans="3:11" x14ac:dyDescent="0.25">
      <c r="C2610" s="134" t="s">
        <v>278</v>
      </c>
      <c r="D2610" s="134" t="s">
        <v>0</v>
      </c>
      <c r="E2610" s="134" t="s">
        <v>361</v>
      </c>
      <c r="F2610" s="134" t="s">
        <v>310</v>
      </c>
      <c r="G2610" s="134" t="s">
        <v>355</v>
      </c>
      <c r="H2610" s="135">
        <v>230392.61</v>
      </c>
      <c r="I2610" s="135">
        <v>261924.35</v>
      </c>
      <c r="J2610" s="135">
        <v>354119.25000000006</v>
      </c>
      <c r="K2610" t="str">
        <f>VLOOKUP(C2610,ResCat!$A$2:$B$268,2,FALSE)</f>
        <v>XXX</v>
      </c>
    </row>
    <row r="2611" spans="3:11" x14ac:dyDescent="0.25">
      <c r="C2611" s="134" t="s">
        <v>278</v>
      </c>
      <c r="D2611" s="134" t="s">
        <v>0</v>
      </c>
      <c r="E2611" s="134" t="s">
        <v>312</v>
      </c>
      <c r="F2611" s="134" t="s">
        <v>310</v>
      </c>
      <c r="G2611" s="134" t="s">
        <v>364</v>
      </c>
      <c r="H2611" s="135">
        <v>59819.600000000006</v>
      </c>
      <c r="I2611" s="135">
        <v>56129.599999999999</v>
      </c>
      <c r="J2611" s="135">
        <v>-400815.49000000011</v>
      </c>
      <c r="K2611" t="str">
        <f>VLOOKUP(C2611,ResCat!$A$2:$B$268,2,FALSE)</f>
        <v>XXX</v>
      </c>
    </row>
    <row r="2612" spans="3:11" x14ac:dyDescent="0.25">
      <c r="C2612" s="134" t="s">
        <v>278</v>
      </c>
      <c r="D2612" s="134" t="s">
        <v>0</v>
      </c>
      <c r="E2612" s="134" t="s">
        <v>357</v>
      </c>
      <c r="F2612" s="134" t="s">
        <v>310</v>
      </c>
      <c r="G2612" s="134" t="s">
        <v>338</v>
      </c>
      <c r="H2612" s="135">
        <v>57978.5</v>
      </c>
      <c r="I2612" s="135">
        <v>73906.75</v>
      </c>
      <c r="J2612" s="135">
        <v>225303</v>
      </c>
      <c r="K2612" t="str">
        <f>VLOOKUP(C2612,ResCat!$A$2:$B$268,2,FALSE)</f>
        <v>XXX</v>
      </c>
    </row>
    <row r="2613" spans="3:11" x14ac:dyDescent="0.25">
      <c r="C2613" s="134" t="s">
        <v>278</v>
      </c>
      <c r="D2613" s="134" t="s">
        <v>0</v>
      </c>
      <c r="E2613" s="134" t="s">
        <v>314</v>
      </c>
      <c r="F2613" s="134" t="s">
        <v>310</v>
      </c>
      <c r="G2613" s="134" t="s">
        <v>356</v>
      </c>
      <c r="H2613" s="135">
        <v>269941.37999999995</v>
      </c>
      <c r="I2613" s="135">
        <v>318867.21000000002</v>
      </c>
      <c r="J2613" s="135">
        <v>809941.15000000014</v>
      </c>
      <c r="K2613" t="str">
        <f>VLOOKUP(C2613,ResCat!$A$2:$B$268,2,FALSE)</f>
        <v>XXX</v>
      </c>
    </row>
    <row r="2614" spans="3:11" x14ac:dyDescent="0.25">
      <c r="C2614" s="134" t="s">
        <v>278</v>
      </c>
      <c r="D2614" s="134" t="s">
        <v>0</v>
      </c>
      <c r="E2614" s="134" t="s">
        <v>339</v>
      </c>
      <c r="F2614" s="134" t="s">
        <v>310</v>
      </c>
      <c r="G2614" s="134" t="s">
        <v>353</v>
      </c>
      <c r="H2614" s="135">
        <v>10039.969999999999</v>
      </c>
      <c r="I2614" s="135">
        <v>10361.969999999999</v>
      </c>
      <c r="J2614" s="135">
        <v>3020</v>
      </c>
      <c r="K2614" t="str">
        <f>VLOOKUP(C2614,ResCat!$A$2:$B$268,2,FALSE)</f>
        <v>XXX</v>
      </c>
    </row>
    <row r="2615" spans="3:11" x14ac:dyDescent="0.25">
      <c r="C2615" s="134" t="s">
        <v>278</v>
      </c>
      <c r="D2615" s="134" t="s">
        <v>0</v>
      </c>
      <c r="E2615" s="134" t="s">
        <v>342</v>
      </c>
      <c r="F2615" s="134" t="s">
        <v>310</v>
      </c>
      <c r="G2615" s="134" t="s">
        <v>348</v>
      </c>
      <c r="H2615" s="135">
        <v>232182.55000000008</v>
      </c>
      <c r="I2615" s="135">
        <v>232182.55000000008</v>
      </c>
      <c r="J2615" s="135">
        <v>205315.06000000003</v>
      </c>
      <c r="K2615" t="str">
        <f>VLOOKUP(C2615,ResCat!$A$2:$B$268,2,FALSE)</f>
        <v>XXX</v>
      </c>
    </row>
    <row r="2616" spans="3:11" x14ac:dyDescent="0.25">
      <c r="C2616" s="134" t="s">
        <v>278</v>
      </c>
      <c r="D2616" s="134" t="s">
        <v>0</v>
      </c>
      <c r="E2616" s="134" t="s">
        <v>316</v>
      </c>
      <c r="F2616" s="134" t="s">
        <v>310</v>
      </c>
      <c r="G2616" s="134" t="s">
        <v>313</v>
      </c>
      <c r="H2616" s="135">
        <v>246690.64</v>
      </c>
      <c r="I2616" s="135">
        <v>516681.33</v>
      </c>
      <c r="J2616" s="135">
        <v>200539.61000000002</v>
      </c>
      <c r="K2616" t="str">
        <f>VLOOKUP(C2616,ResCat!$A$2:$B$268,2,FALSE)</f>
        <v>XXX</v>
      </c>
    </row>
    <row r="2617" spans="3:11" x14ac:dyDescent="0.25">
      <c r="C2617" s="134" t="s">
        <v>278</v>
      </c>
      <c r="D2617" s="134" t="s">
        <v>0</v>
      </c>
      <c r="E2617" s="134" t="s">
        <v>318</v>
      </c>
      <c r="F2617" s="134" t="s">
        <v>310</v>
      </c>
      <c r="G2617" s="134" t="s">
        <v>358</v>
      </c>
      <c r="H2617" s="135">
        <v>471093.23000000004</v>
      </c>
      <c r="I2617" s="135">
        <v>448544.72000000079</v>
      </c>
      <c r="J2617" s="135">
        <v>979046.35000000009</v>
      </c>
      <c r="K2617" t="str">
        <f>VLOOKUP(C2617,ResCat!$A$2:$B$268,2,FALSE)</f>
        <v>XXX</v>
      </c>
    </row>
    <row r="2618" spans="3:11" x14ac:dyDescent="0.25">
      <c r="C2618" s="134" t="s">
        <v>278</v>
      </c>
      <c r="D2618" s="134" t="s">
        <v>0</v>
      </c>
      <c r="E2618" s="134" t="s">
        <v>320</v>
      </c>
      <c r="F2618" s="134" t="s">
        <v>310</v>
      </c>
      <c r="G2618" s="134" t="s">
        <v>315</v>
      </c>
      <c r="H2618" s="135">
        <v>375220.97</v>
      </c>
      <c r="I2618" s="135">
        <v>275454.01000000007</v>
      </c>
      <c r="J2618" s="135">
        <v>507583.36000000004</v>
      </c>
      <c r="K2618" t="str">
        <f>VLOOKUP(C2618,ResCat!$A$2:$B$268,2,FALSE)</f>
        <v>XXX</v>
      </c>
    </row>
    <row r="2619" spans="3:11" x14ac:dyDescent="0.25">
      <c r="C2619" s="134" t="s">
        <v>278</v>
      </c>
      <c r="D2619" s="134" t="s">
        <v>0</v>
      </c>
      <c r="E2619" s="134" t="s">
        <v>322</v>
      </c>
      <c r="F2619" s="134" t="s">
        <v>310</v>
      </c>
      <c r="G2619" s="134" t="s">
        <v>341</v>
      </c>
      <c r="H2619" s="135">
        <v>111184.30000000003</v>
      </c>
      <c r="I2619" s="135">
        <v>121019.75999999997</v>
      </c>
      <c r="J2619" s="135">
        <v>164963.15</v>
      </c>
      <c r="K2619" t="str">
        <f>VLOOKUP(C2619,ResCat!$A$2:$B$268,2,FALSE)</f>
        <v>XXX</v>
      </c>
    </row>
    <row r="2620" spans="3:11" x14ac:dyDescent="0.25">
      <c r="C2620" s="134" t="s">
        <v>278</v>
      </c>
      <c r="D2620" s="134" t="s">
        <v>0</v>
      </c>
      <c r="E2620" s="134" t="s">
        <v>324</v>
      </c>
      <c r="F2620" s="134" t="s">
        <v>310</v>
      </c>
      <c r="G2620" s="134" t="s">
        <v>340</v>
      </c>
      <c r="H2620" s="135">
        <v>625947.69999999995</v>
      </c>
      <c r="I2620" s="135">
        <v>843388.37000000093</v>
      </c>
      <c r="J2620" s="135">
        <v>1377487.08</v>
      </c>
      <c r="K2620" t="str">
        <f>VLOOKUP(C2620,ResCat!$A$2:$B$268,2,FALSE)</f>
        <v>XXX</v>
      </c>
    </row>
    <row r="2621" spans="3:11" x14ac:dyDescent="0.25">
      <c r="C2621" s="134" t="s">
        <v>278</v>
      </c>
      <c r="D2621" s="134" t="s">
        <v>0</v>
      </c>
      <c r="E2621" s="134" t="s">
        <v>326</v>
      </c>
      <c r="F2621" s="134" t="s">
        <v>310</v>
      </c>
      <c r="G2621" s="134" t="s">
        <v>317</v>
      </c>
      <c r="H2621" s="135">
        <v>597083.95000000112</v>
      </c>
      <c r="I2621" s="135">
        <v>631901.23000000115</v>
      </c>
      <c r="J2621" s="135">
        <v>1344882.39</v>
      </c>
      <c r="K2621" t="str">
        <f>VLOOKUP(C2621,ResCat!$A$2:$B$268,2,FALSE)</f>
        <v>XXX</v>
      </c>
    </row>
    <row r="2622" spans="3:11" x14ac:dyDescent="0.25">
      <c r="C2622" s="134" t="s">
        <v>278</v>
      </c>
      <c r="D2622" s="134" t="s">
        <v>0</v>
      </c>
      <c r="E2622" s="134" t="s">
        <v>328</v>
      </c>
      <c r="F2622" s="134" t="s">
        <v>310</v>
      </c>
      <c r="G2622" s="134" t="s">
        <v>319</v>
      </c>
      <c r="H2622" s="135">
        <v>351825.05999999982</v>
      </c>
      <c r="I2622" s="135">
        <v>372275.99000000011</v>
      </c>
      <c r="J2622" s="135">
        <v>732577.45000000007</v>
      </c>
      <c r="K2622" t="str">
        <f>VLOOKUP(C2622,ResCat!$A$2:$B$268,2,FALSE)</f>
        <v>XXX</v>
      </c>
    </row>
    <row r="2623" spans="3:11" x14ac:dyDescent="0.25">
      <c r="C2623" s="134" t="s">
        <v>278</v>
      </c>
      <c r="D2623" s="134" t="s">
        <v>0</v>
      </c>
      <c r="E2623" s="134" t="s">
        <v>330</v>
      </c>
      <c r="F2623" s="134" t="s">
        <v>310</v>
      </c>
      <c r="G2623" s="134" t="s">
        <v>321</v>
      </c>
      <c r="H2623" s="135">
        <v>356323.3299999999</v>
      </c>
      <c r="I2623" s="135">
        <v>567446.89000000025</v>
      </c>
      <c r="J2623" s="135">
        <v>1310123.2499999995</v>
      </c>
      <c r="K2623" t="str">
        <f>VLOOKUP(C2623,ResCat!$A$2:$B$268,2,FALSE)</f>
        <v>XXX</v>
      </c>
    </row>
    <row r="2624" spans="3:11" x14ac:dyDescent="0.25">
      <c r="C2624" s="134" t="s">
        <v>278</v>
      </c>
      <c r="D2624" s="134" t="s">
        <v>0</v>
      </c>
      <c r="E2624" s="134" t="s">
        <v>332</v>
      </c>
      <c r="F2624" s="134" t="s">
        <v>310</v>
      </c>
      <c r="G2624" s="134" t="s">
        <v>323</v>
      </c>
      <c r="H2624" s="135">
        <v>676854.94000000029</v>
      </c>
      <c r="I2624" s="135">
        <v>713498.53000000038</v>
      </c>
      <c r="J2624" s="135">
        <v>1683300.32</v>
      </c>
      <c r="K2624" t="str">
        <f>VLOOKUP(C2624,ResCat!$A$2:$B$268,2,FALSE)</f>
        <v>XXX</v>
      </c>
    </row>
    <row r="2625" spans="3:11" x14ac:dyDescent="0.25">
      <c r="C2625" s="134" t="s">
        <v>278</v>
      </c>
      <c r="D2625" s="134" t="s">
        <v>0</v>
      </c>
      <c r="E2625" s="134" t="s">
        <v>335</v>
      </c>
      <c r="F2625" s="134" t="s">
        <v>310</v>
      </c>
      <c r="G2625" s="134" t="s">
        <v>325</v>
      </c>
      <c r="H2625" s="135">
        <v>577242.93999999994</v>
      </c>
      <c r="I2625" s="135">
        <v>695054.0400000005</v>
      </c>
      <c r="J2625" s="135">
        <v>1376283.9199999997</v>
      </c>
      <c r="K2625" t="str">
        <f>VLOOKUP(C2625,ResCat!$A$2:$B$268,2,FALSE)</f>
        <v>XXX</v>
      </c>
    </row>
    <row r="2626" spans="3:11" x14ac:dyDescent="0.25">
      <c r="C2626" s="134" t="s">
        <v>278</v>
      </c>
      <c r="D2626" s="134" t="s">
        <v>0</v>
      </c>
      <c r="E2626" s="134" t="s">
        <v>4</v>
      </c>
      <c r="F2626" s="134" t="s">
        <v>310</v>
      </c>
      <c r="G2626" s="134" t="s">
        <v>327</v>
      </c>
      <c r="H2626" s="135">
        <v>1290563.9499999997</v>
      </c>
      <c r="I2626" s="135">
        <v>1334149.2700000007</v>
      </c>
      <c r="J2626" s="135">
        <v>3104612.9899999998</v>
      </c>
      <c r="K2626" t="str">
        <f>VLOOKUP(C2626,ResCat!$A$2:$B$268,2,FALSE)</f>
        <v>XXX</v>
      </c>
    </row>
    <row r="2627" spans="3:11" x14ac:dyDescent="0.25">
      <c r="C2627" s="134" t="s">
        <v>278</v>
      </c>
      <c r="D2627" s="134" t="s">
        <v>0</v>
      </c>
      <c r="E2627" s="134" t="s">
        <v>511</v>
      </c>
      <c r="F2627" s="134" t="s">
        <v>310</v>
      </c>
      <c r="G2627" s="134" t="s">
        <v>329</v>
      </c>
      <c r="H2627" s="135">
        <v>1497643.8400000022</v>
      </c>
      <c r="I2627" s="135">
        <v>1942257.8500000024</v>
      </c>
      <c r="J2627" s="135">
        <v>3928928.6900000027</v>
      </c>
      <c r="K2627" t="str">
        <f>VLOOKUP(C2627,ResCat!$A$2:$B$268,2,FALSE)</f>
        <v>XXX</v>
      </c>
    </row>
    <row r="2628" spans="3:11" x14ac:dyDescent="0.25">
      <c r="C2628" s="134" t="s">
        <v>278</v>
      </c>
      <c r="D2628" s="134" t="s">
        <v>0</v>
      </c>
      <c r="E2628" s="134" t="s">
        <v>969</v>
      </c>
      <c r="F2628" s="134" t="s">
        <v>310</v>
      </c>
      <c r="G2628" s="134" t="s">
        <v>331</v>
      </c>
      <c r="H2628" s="135">
        <v>2834433.1999999974</v>
      </c>
      <c r="I2628" s="135">
        <v>3836050.5999999959</v>
      </c>
      <c r="J2628" s="135">
        <v>7724997.719999996</v>
      </c>
      <c r="K2628" t="str">
        <f>VLOOKUP(C2628,ResCat!$A$2:$B$268,2,FALSE)</f>
        <v>XXX</v>
      </c>
    </row>
    <row r="2629" spans="3:11" x14ac:dyDescent="0.25">
      <c r="C2629" s="134" t="s">
        <v>278</v>
      </c>
      <c r="D2629" s="134" t="s">
        <v>0</v>
      </c>
      <c r="E2629" s="134" t="s">
        <v>961</v>
      </c>
      <c r="F2629" s="134" t="s">
        <v>310</v>
      </c>
      <c r="G2629" s="134" t="s">
        <v>334</v>
      </c>
      <c r="H2629" s="135">
        <v>3384096.3000000073</v>
      </c>
      <c r="I2629" s="135">
        <v>3885004.6400000039</v>
      </c>
      <c r="J2629" s="135">
        <v>8423757.2499999963</v>
      </c>
      <c r="K2629" t="str">
        <f>VLOOKUP(C2629,ResCat!$A$2:$B$268,2,FALSE)</f>
        <v>XXX</v>
      </c>
    </row>
    <row r="2630" spans="3:11" x14ac:dyDescent="0.25">
      <c r="C2630" s="134" t="s">
        <v>278</v>
      </c>
      <c r="D2630" s="134" t="s">
        <v>0</v>
      </c>
      <c r="E2630" s="134" t="s">
        <v>970</v>
      </c>
      <c r="F2630" s="134" t="s">
        <v>310</v>
      </c>
      <c r="G2630" s="134" t="s">
        <v>333</v>
      </c>
      <c r="H2630" s="135">
        <v>4146017.1600000057</v>
      </c>
      <c r="I2630" s="135">
        <v>4401322.5599999949</v>
      </c>
      <c r="J2630" s="135">
        <v>11040201.009999987</v>
      </c>
      <c r="K2630" t="str">
        <f>VLOOKUP(C2630,ResCat!$A$2:$B$268,2,FALSE)</f>
        <v>XXX</v>
      </c>
    </row>
    <row r="2631" spans="3:11" x14ac:dyDescent="0.25">
      <c r="C2631" s="134" t="s">
        <v>278</v>
      </c>
      <c r="D2631" s="134" t="s">
        <v>0</v>
      </c>
      <c r="E2631" s="134" t="s">
        <v>1023</v>
      </c>
      <c r="F2631" s="134" t="s">
        <v>310</v>
      </c>
      <c r="G2631" s="134" t="s">
        <v>308</v>
      </c>
      <c r="H2631" s="135">
        <v>1244670.3299999998</v>
      </c>
      <c r="I2631" s="135">
        <v>1255839.67</v>
      </c>
      <c r="J2631" s="135">
        <v>3520783.8900000006</v>
      </c>
      <c r="K2631" t="str">
        <f>VLOOKUP(C2631,ResCat!$A$2:$B$268,2,FALSE)</f>
        <v>XXX</v>
      </c>
    </row>
    <row r="2632" spans="3:11" x14ac:dyDescent="0.25">
      <c r="C2632" s="134" t="s">
        <v>278</v>
      </c>
      <c r="D2632" s="134" t="s">
        <v>2</v>
      </c>
      <c r="E2632" s="134" t="s">
        <v>1041</v>
      </c>
      <c r="F2632" s="134" t="s">
        <v>310</v>
      </c>
      <c r="G2632" s="134" t="s">
        <v>311</v>
      </c>
      <c r="H2632" s="135">
        <v>72.680000000000007</v>
      </c>
      <c r="I2632" s="135">
        <v>72.680000000000007</v>
      </c>
      <c r="J2632" s="135">
        <v>78.25</v>
      </c>
      <c r="K2632" t="str">
        <f>VLOOKUP(C2632,ResCat!$A$2:$B$268,2,FALSE)</f>
        <v>XXX</v>
      </c>
    </row>
    <row r="2633" spans="3:11" x14ac:dyDescent="0.25">
      <c r="C2633" s="134" t="s">
        <v>278</v>
      </c>
      <c r="D2633" s="134" t="s">
        <v>2</v>
      </c>
      <c r="E2633" s="134" t="s">
        <v>1036</v>
      </c>
      <c r="F2633" s="134" t="s">
        <v>310</v>
      </c>
      <c r="G2633" s="134" t="s">
        <v>311</v>
      </c>
      <c r="H2633" s="135">
        <v>229.27</v>
      </c>
      <c r="I2633" s="135">
        <v>229.27</v>
      </c>
      <c r="J2633" s="135">
        <v>361</v>
      </c>
      <c r="K2633" t="str">
        <f>VLOOKUP(C2633,ResCat!$A$2:$B$268,2,FALSE)</f>
        <v>XXX</v>
      </c>
    </row>
    <row r="2634" spans="3:11" x14ac:dyDescent="0.25">
      <c r="C2634" s="134" t="s">
        <v>278</v>
      </c>
      <c r="D2634" s="134" t="s">
        <v>2</v>
      </c>
      <c r="E2634" s="134" t="s">
        <v>1025</v>
      </c>
      <c r="F2634" s="134" t="s">
        <v>310</v>
      </c>
      <c r="G2634" s="134" t="s">
        <v>311</v>
      </c>
      <c r="H2634" s="135">
        <v>54.48</v>
      </c>
      <c r="I2634" s="135">
        <v>68.099999999999994</v>
      </c>
      <c r="J2634" s="135">
        <v>0</v>
      </c>
      <c r="K2634" t="str">
        <f>VLOOKUP(C2634,ResCat!$A$2:$B$268,2,FALSE)</f>
        <v>XXX</v>
      </c>
    </row>
    <row r="2635" spans="3:11" x14ac:dyDescent="0.25">
      <c r="C2635" s="134" t="s">
        <v>278</v>
      </c>
      <c r="D2635" s="134" t="s">
        <v>2</v>
      </c>
      <c r="E2635" s="134" t="s">
        <v>309</v>
      </c>
      <c r="F2635" s="134" t="s">
        <v>310</v>
      </c>
      <c r="G2635" s="134" t="s">
        <v>311</v>
      </c>
      <c r="H2635" s="135">
        <v>352.30999999999995</v>
      </c>
      <c r="I2635" s="135">
        <v>394.27</v>
      </c>
      <c r="J2635" s="135">
        <v>394.27</v>
      </c>
      <c r="K2635" t="str">
        <f>VLOOKUP(C2635,ResCat!$A$2:$B$268,2,FALSE)</f>
        <v>XXX</v>
      </c>
    </row>
    <row r="2636" spans="3:11" x14ac:dyDescent="0.25">
      <c r="C2636" s="134" t="s">
        <v>278</v>
      </c>
      <c r="D2636" s="134" t="s">
        <v>2</v>
      </c>
      <c r="E2636" s="134" t="s">
        <v>1026</v>
      </c>
      <c r="F2636" s="134" t="s">
        <v>310</v>
      </c>
      <c r="G2636" s="134" t="s">
        <v>311</v>
      </c>
      <c r="H2636" s="135">
        <v>55514.75</v>
      </c>
      <c r="I2636" s="135">
        <v>55514.75</v>
      </c>
      <c r="J2636" s="135">
        <v>55514.75</v>
      </c>
      <c r="K2636" t="str">
        <f>VLOOKUP(C2636,ResCat!$A$2:$B$268,2,FALSE)</f>
        <v>XXX</v>
      </c>
    </row>
    <row r="2637" spans="3:11" x14ac:dyDescent="0.25">
      <c r="C2637" s="134" t="s">
        <v>278</v>
      </c>
      <c r="D2637" s="134" t="s">
        <v>2</v>
      </c>
      <c r="E2637" s="134" t="s">
        <v>362</v>
      </c>
      <c r="F2637" s="134" t="s">
        <v>310</v>
      </c>
      <c r="G2637" s="134" t="s">
        <v>311</v>
      </c>
      <c r="H2637" s="135">
        <v>55107.890000000007</v>
      </c>
      <c r="I2637" s="135">
        <v>55107.890000000007</v>
      </c>
      <c r="J2637" s="135">
        <v>55889.08</v>
      </c>
      <c r="K2637" t="str">
        <f>VLOOKUP(C2637,ResCat!$A$2:$B$268,2,FALSE)</f>
        <v>XXX</v>
      </c>
    </row>
    <row r="2638" spans="3:11" x14ac:dyDescent="0.25">
      <c r="C2638" s="134" t="s">
        <v>278</v>
      </c>
      <c r="D2638" s="134" t="s">
        <v>2</v>
      </c>
      <c r="E2638" s="134" t="s">
        <v>1027</v>
      </c>
      <c r="F2638" s="134" t="s">
        <v>310</v>
      </c>
      <c r="G2638" s="134" t="s">
        <v>311</v>
      </c>
      <c r="H2638" s="135">
        <v>54897.39</v>
      </c>
      <c r="I2638" s="135">
        <v>55076.75</v>
      </c>
      <c r="J2638" s="135">
        <v>55474.240000000005</v>
      </c>
      <c r="K2638" t="str">
        <f>VLOOKUP(C2638,ResCat!$A$2:$B$268,2,FALSE)</f>
        <v>XXX</v>
      </c>
    </row>
    <row r="2639" spans="3:11" x14ac:dyDescent="0.25">
      <c r="C2639" s="134" t="s">
        <v>278</v>
      </c>
      <c r="D2639" s="134" t="s">
        <v>2</v>
      </c>
      <c r="E2639" s="134" t="s">
        <v>1028</v>
      </c>
      <c r="F2639" s="134" t="s">
        <v>310</v>
      </c>
      <c r="G2639" s="134" t="s">
        <v>311</v>
      </c>
      <c r="H2639" s="135">
        <v>27961.120000000003</v>
      </c>
      <c r="I2639" s="135">
        <v>28312.36</v>
      </c>
      <c r="J2639" s="135">
        <v>28629.4</v>
      </c>
      <c r="K2639" t="str">
        <f>VLOOKUP(C2639,ResCat!$A$2:$B$268,2,FALSE)</f>
        <v>XXX</v>
      </c>
    </row>
    <row r="2640" spans="3:11" x14ac:dyDescent="0.25">
      <c r="C2640" s="134" t="s">
        <v>278</v>
      </c>
      <c r="D2640" s="134" t="s">
        <v>2</v>
      </c>
      <c r="E2640" s="134" t="s">
        <v>363</v>
      </c>
      <c r="F2640" s="134" t="s">
        <v>310</v>
      </c>
      <c r="G2640" s="134" t="s">
        <v>311</v>
      </c>
      <c r="H2640" s="135">
        <v>54911.5</v>
      </c>
      <c r="I2640" s="135">
        <v>55091.280000000006</v>
      </c>
      <c r="J2640" s="135">
        <v>55570.41</v>
      </c>
      <c r="K2640" t="str">
        <f>VLOOKUP(C2640,ResCat!$A$2:$B$268,2,FALSE)</f>
        <v>XXX</v>
      </c>
    </row>
    <row r="2641" spans="3:11" x14ac:dyDescent="0.25">
      <c r="C2641" s="134" t="s">
        <v>278</v>
      </c>
      <c r="D2641" s="134" t="s">
        <v>2</v>
      </c>
      <c r="E2641" s="134" t="s">
        <v>1029</v>
      </c>
      <c r="F2641" s="134" t="s">
        <v>310</v>
      </c>
      <c r="G2641" s="134" t="s">
        <v>311</v>
      </c>
      <c r="H2641" s="135">
        <v>239.37</v>
      </c>
      <c r="I2641" s="135">
        <v>8619.6999999999989</v>
      </c>
      <c r="J2641" s="135">
        <v>36883.360000000001</v>
      </c>
      <c r="K2641" t="str">
        <f>VLOOKUP(C2641,ResCat!$A$2:$B$268,2,FALSE)</f>
        <v>XXX</v>
      </c>
    </row>
    <row r="2642" spans="3:11" x14ac:dyDescent="0.25">
      <c r="C2642" s="134" t="s">
        <v>278</v>
      </c>
      <c r="D2642" s="134" t="s">
        <v>2</v>
      </c>
      <c r="E2642" s="134" t="s">
        <v>349</v>
      </c>
      <c r="F2642" s="134" t="s">
        <v>310</v>
      </c>
      <c r="G2642" s="134" t="s">
        <v>311</v>
      </c>
      <c r="H2642" s="135">
        <v>918.88999999999987</v>
      </c>
      <c r="I2642" s="135">
        <v>1116.8899999999999</v>
      </c>
      <c r="J2642" s="135">
        <v>1652.21</v>
      </c>
      <c r="K2642" t="str">
        <f>VLOOKUP(C2642,ResCat!$A$2:$B$268,2,FALSE)</f>
        <v>XXX</v>
      </c>
    </row>
    <row r="2643" spans="3:11" x14ac:dyDescent="0.25">
      <c r="C2643" s="134" t="s">
        <v>278</v>
      </c>
      <c r="D2643" s="134" t="s">
        <v>2</v>
      </c>
      <c r="E2643" s="134" t="s">
        <v>350</v>
      </c>
      <c r="F2643" s="134" t="s">
        <v>310</v>
      </c>
      <c r="G2643" s="134" t="s">
        <v>311</v>
      </c>
      <c r="H2643" s="135">
        <v>608.13000000000011</v>
      </c>
      <c r="I2643" s="135">
        <v>3463.3699999999994</v>
      </c>
      <c r="J2643" s="135">
        <v>11433.14</v>
      </c>
      <c r="K2643" t="str">
        <f>VLOOKUP(C2643,ResCat!$A$2:$B$268,2,FALSE)</f>
        <v>XXX</v>
      </c>
    </row>
    <row r="2644" spans="3:11" x14ac:dyDescent="0.25">
      <c r="C2644" s="134" t="s">
        <v>278</v>
      </c>
      <c r="D2644" s="134" t="s">
        <v>2</v>
      </c>
      <c r="E2644" s="134" t="s">
        <v>359</v>
      </c>
      <c r="F2644" s="134" t="s">
        <v>310</v>
      </c>
      <c r="G2644" s="134" t="s">
        <v>311</v>
      </c>
      <c r="H2644" s="135">
        <v>-716.02</v>
      </c>
      <c r="I2644" s="135">
        <v>-248.29999999999973</v>
      </c>
      <c r="J2644" s="135">
        <v>-944.00999999999976</v>
      </c>
      <c r="K2644" t="str">
        <f>VLOOKUP(C2644,ResCat!$A$2:$B$268,2,FALSE)</f>
        <v>XXX</v>
      </c>
    </row>
    <row r="2645" spans="3:11" x14ac:dyDescent="0.25">
      <c r="C2645" s="134" t="s">
        <v>278</v>
      </c>
      <c r="D2645" s="134" t="s">
        <v>2</v>
      </c>
      <c r="E2645" s="134" t="s">
        <v>354</v>
      </c>
      <c r="F2645" s="134" t="s">
        <v>310</v>
      </c>
      <c r="G2645" s="134" t="s">
        <v>311</v>
      </c>
      <c r="H2645" s="135">
        <v>641.31999999999994</v>
      </c>
      <c r="I2645" s="135">
        <v>853.28</v>
      </c>
      <c r="J2645" s="135">
        <v>1268.2099999999998</v>
      </c>
      <c r="K2645" t="str">
        <f>VLOOKUP(C2645,ResCat!$A$2:$B$268,2,FALSE)</f>
        <v>XXX</v>
      </c>
    </row>
    <row r="2646" spans="3:11" x14ac:dyDescent="0.25">
      <c r="C2646" s="134" t="s">
        <v>278</v>
      </c>
      <c r="D2646" s="134" t="s">
        <v>2</v>
      </c>
      <c r="E2646" s="134" t="s">
        <v>366</v>
      </c>
      <c r="F2646" s="134" t="s">
        <v>310</v>
      </c>
      <c r="G2646" s="134" t="s">
        <v>311</v>
      </c>
      <c r="H2646" s="135">
        <v>65.140000000000015</v>
      </c>
      <c r="I2646" s="135">
        <v>-114.89999999999998</v>
      </c>
      <c r="J2646" s="135">
        <v>-266.88000000000005</v>
      </c>
      <c r="K2646" t="str">
        <f>VLOOKUP(C2646,ResCat!$A$2:$B$268,2,FALSE)</f>
        <v>XXX</v>
      </c>
    </row>
    <row r="2647" spans="3:11" x14ac:dyDescent="0.25">
      <c r="C2647" s="134" t="s">
        <v>278</v>
      </c>
      <c r="D2647" s="134" t="s">
        <v>2</v>
      </c>
      <c r="E2647" s="134" t="s">
        <v>337</v>
      </c>
      <c r="F2647" s="134" t="s">
        <v>310</v>
      </c>
      <c r="G2647" s="134" t="s">
        <v>311</v>
      </c>
      <c r="H2647" s="135">
        <v>13270.390000000001</v>
      </c>
      <c r="I2647" s="135">
        <v>14742.620000000003</v>
      </c>
      <c r="J2647" s="135">
        <v>21475.949999999997</v>
      </c>
      <c r="K2647" t="str">
        <f>VLOOKUP(C2647,ResCat!$A$2:$B$268,2,FALSE)</f>
        <v>XXX</v>
      </c>
    </row>
    <row r="2648" spans="3:11" x14ac:dyDescent="0.25">
      <c r="C2648" s="134" t="s">
        <v>278</v>
      </c>
      <c r="D2648" s="134" t="s">
        <v>2</v>
      </c>
      <c r="E2648" s="134" t="s">
        <v>352</v>
      </c>
      <c r="F2648" s="134" t="s">
        <v>310</v>
      </c>
      <c r="G2648" s="134" t="s">
        <v>351</v>
      </c>
      <c r="H2648" s="135">
        <v>6739.8100000000013</v>
      </c>
      <c r="I2648" s="135">
        <v>7615.7200000000021</v>
      </c>
      <c r="J2648" s="135">
        <v>13026.32</v>
      </c>
      <c r="K2648" t="str">
        <f>VLOOKUP(C2648,ResCat!$A$2:$B$268,2,FALSE)</f>
        <v>XXX</v>
      </c>
    </row>
    <row r="2649" spans="3:11" x14ac:dyDescent="0.25">
      <c r="C2649" s="134" t="s">
        <v>278</v>
      </c>
      <c r="D2649" s="134" t="s">
        <v>2</v>
      </c>
      <c r="E2649" s="134" t="s">
        <v>347</v>
      </c>
      <c r="F2649" s="134" t="s">
        <v>310</v>
      </c>
      <c r="G2649" s="134" t="s">
        <v>360</v>
      </c>
      <c r="H2649" s="135">
        <v>6096.5000000000009</v>
      </c>
      <c r="I2649" s="135">
        <v>6626.4500000000025</v>
      </c>
      <c r="J2649" s="135">
        <v>7681.16</v>
      </c>
      <c r="K2649" t="str">
        <f>VLOOKUP(C2649,ResCat!$A$2:$B$268,2,FALSE)</f>
        <v>XXX</v>
      </c>
    </row>
    <row r="2650" spans="3:11" x14ac:dyDescent="0.25">
      <c r="C2650" s="134" t="s">
        <v>278</v>
      </c>
      <c r="D2650" s="134" t="s">
        <v>2</v>
      </c>
      <c r="E2650" s="134" t="s">
        <v>361</v>
      </c>
      <c r="F2650" s="134" t="s">
        <v>310</v>
      </c>
      <c r="G2650" s="134" t="s">
        <v>355</v>
      </c>
      <c r="H2650" s="135">
        <v>39527.839999999997</v>
      </c>
      <c r="I2650" s="135">
        <v>42898.5</v>
      </c>
      <c r="J2650" s="135">
        <v>47459.86</v>
      </c>
      <c r="K2650" t="str">
        <f>VLOOKUP(C2650,ResCat!$A$2:$B$268,2,FALSE)</f>
        <v>XXX</v>
      </c>
    </row>
    <row r="2651" spans="3:11" x14ac:dyDescent="0.25">
      <c r="C2651" s="134" t="s">
        <v>278</v>
      </c>
      <c r="D2651" s="134" t="s">
        <v>2</v>
      </c>
      <c r="E2651" s="134" t="s">
        <v>312</v>
      </c>
      <c r="F2651" s="134" t="s">
        <v>310</v>
      </c>
      <c r="G2651" s="134" t="s">
        <v>364</v>
      </c>
      <c r="H2651" s="135">
        <v>43624.650000000009</v>
      </c>
      <c r="I2651" s="135">
        <v>46742.030000000006</v>
      </c>
      <c r="J2651" s="135">
        <v>49048.770000000011</v>
      </c>
      <c r="K2651" t="str">
        <f>VLOOKUP(C2651,ResCat!$A$2:$B$268,2,FALSE)</f>
        <v>XXX</v>
      </c>
    </row>
    <row r="2652" spans="3:11" x14ac:dyDescent="0.25">
      <c r="C2652" s="134" t="s">
        <v>278</v>
      </c>
      <c r="D2652" s="134" t="s">
        <v>2</v>
      </c>
      <c r="E2652" s="134" t="s">
        <v>357</v>
      </c>
      <c r="F2652" s="134" t="s">
        <v>310</v>
      </c>
      <c r="G2652" s="134" t="s">
        <v>338</v>
      </c>
      <c r="H2652" s="135">
        <v>5996.1600000000008</v>
      </c>
      <c r="I2652" s="135">
        <v>6389.04</v>
      </c>
      <c r="J2652" s="135">
        <v>10740.73</v>
      </c>
      <c r="K2652" t="str">
        <f>VLOOKUP(C2652,ResCat!$A$2:$B$268,2,FALSE)</f>
        <v>XXX</v>
      </c>
    </row>
    <row r="2653" spans="3:11" x14ac:dyDescent="0.25">
      <c r="C2653" s="134" t="s">
        <v>278</v>
      </c>
      <c r="D2653" s="134" t="s">
        <v>2</v>
      </c>
      <c r="E2653" s="134" t="s">
        <v>314</v>
      </c>
      <c r="F2653" s="134" t="s">
        <v>310</v>
      </c>
      <c r="G2653" s="134" t="s">
        <v>356</v>
      </c>
      <c r="H2653" s="135">
        <v>6982.72</v>
      </c>
      <c r="I2653" s="135">
        <v>13731.400000000001</v>
      </c>
      <c r="J2653" s="135">
        <v>41412.97</v>
      </c>
      <c r="K2653" t="str">
        <f>VLOOKUP(C2653,ResCat!$A$2:$B$268,2,FALSE)</f>
        <v>XXX</v>
      </c>
    </row>
    <row r="2654" spans="3:11" x14ac:dyDescent="0.25">
      <c r="C2654" s="134" t="s">
        <v>278</v>
      </c>
      <c r="D2654" s="134" t="s">
        <v>2</v>
      </c>
      <c r="E2654" s="134" t="s">
        <v>339</v>
      </c>
      <c r="F2654" s="134" t="s">
        <v>310</v>
      </c>
      <c r="G2654" s="134" t="s">
        <v>353</v>
      </c>
      <c r="H2654" s="135">
        <v>7678.8999999999969</v>
      </c>
      <c r="I2654" s="135">
        <v>8169.5399999999972</v>
      </c>
      <c r="J2654" s="135">
        <v>28961.239999999998</v>
      </c>
      <c r="K2654" t="str">
        <f>VLOOKUP(C2654,ResCat!$A$2:$B$268,2,FALSE)</f>
        <v>XXX</v>
      </c>
    </row>
    <row r="2655" spans="3:11" x14ac:dyDescent="0.25">
      <c r="C2655" s="134" t="s">
        <v>278</v>
      </c>
      <c r="D2655" s="134" t="s">
        <v>2</v>
      </c>
      <c r="E2655" s="134" t="s">
        <v>342</v>
      </c>
      <c r="F2655" s="134" t="s">
        <v>310</v>
      </c>
      <c r="G2655" s="134" t="s">
        <v>348</v>
      </c>
      <c r="H2655" s="135">
        <v>40220.48000000001</v>
      </c>
      <c r="I2655" s="135">
        <v>53338.090000000018</v>
      </c>
      <c r="J2655" s="135">
        <v>102124.18000000001</v>
      </c>
      <c r="K2655" t="str">
        <f>VLOOKUP(C2655,ResCat!$A$2:$B$268,2,FALSE)</f>
        <v>XXX</v>
      </c>
    </row>
    <row r="2656" spans="3:11" x14ac:dyDescent="0.25">
      <c r="C2656" s="134" t="s">
        <v>278</v>
      </c>
      <c r="D2656" s="134" t="s">
        <v>2</v>
      </c>
      <c r="E2656" s="134" t="s">
        <v>316</v>
      </c>
      <c r="F2656" s="134" t="s">
        <v>310</v>
      </c>
      <c r="G2656" s="134" t="s">
        <v>313</v>
      </c>
      <c r="H2656" s="135">
        <v>8522.2300000000014</v>
      </c>
      <c r="I2656" s="135">
        <v>21173.829999999998</v>
      </c>
      <c r="J2656" s="135">
        <v>28569.050000000003</v>
      </c>
      <c r="K2656" t="str">
        <f>VLOOKUP(C2656,ResCat!$A$2:$B$268,2,FALSE)</f>
        <v>XXX</v>
      </c>
    </row>
    <row r="2657" spans="3:11" x14ac:dyDescent="0.25">
      <c r="C2657" s="134" t="s">
        <v>278</v>
      </c>
      <c r="D2657" s="134" t="s">
        <v>2</v>
      </c>
      <c r="E2657" s="134" t="s">
        <v>318</v>
      </c>
      <c r="F2657" s="134" t="s">
        <v>310</v>
      </c>
      <c r="G2657" s="134" t="s">
        <v>358</v>
      </c>
      <c r="H2657" s="135">
        <v>29244.309999999998</v>
      </c>
      <c r="I2657" s="135">
        <v>40525.409999999989</v>
      </c>
      <c r="J2657" s="135">
        <v>54690.880000000005</v>
      </c>
      <c r="K2657" t="str">
        <f>VLOOKUP(C2657,ResCat!$A$2:$B$268,2,FALSE)</f>
        <v>XXX</v>
      </c>
    </row>
    <row r="2658" spans="3:11" x14ac:dyDescent="0.25">
      <c r="C2658" s="134" t="s">
        <v>278</v>
      </c>
      <c r="D2658" s="134" t="s">
        <v>2</v>
      </c>
      <c r="E2658" s="134" t="s">
        <v>320</v>
      </c>
      <c r="F2658" s="134" t="s">
        <v>310</v>
      </c>
      <c r="G2658" s="134" t="s">
        <v>315</v>
      </c>
      <c r="H2658" s="135">
        <v>10128.280000000004</v>
      </c>
      <c r="I2658" s="135">
        <v>15934.699999999995</v>
      </c>
      <c r="J2658" s="135">
        <v>37250.06</v>
      </c>
      <c r="K2658" t="str">
        <f>VLOOKUP(C2658,ResCat!$A$2:$B$268,2,FALSE)</f>
        <v>XXX</v>
      </c>
    </row>
    <row r="2659" spans="3:11" x14ac:dyDescent="0.25">
      <c r="C2659" s="134" t="s">
        <v>278</v>
      </c>
      <c r="D2659" s="134" t="s">
        <v>2</v>
      </c>
      <c r="E2659" s="134" t="s">
        <v>322</v>
      </c>
      <c r="F2659" s="134" t="s">
        <v>310</v>
      </c>
      <c r="G2659" s="134" t="s">
        <v>341</v>
      </c>
      <c r="H2659" s="135">
        <v>23522.109999999971</v>
      </c>
      <c r="I2659" s="135">
        <v>30863.659999999967</v>
      </c>
      <c r="J2659" s="135">
        <v>54578.339999999982</v>
      </c>
      <c r="K2659" t="str">
        <f>VLOOKUP(C2659,ResCat!$A$2:$B$268,2,FALSE)</f>
        <v>XXX</v>
      </c>
    </row>
    <row r="2660" spans="3:11" x14ac:dyDescent="0.25">
      <c r="C2660" s="134" t="s">
        <v>278</v>
      </c>
      <c r="D2660" s="134" t="s">
        <v>2</v>
      </c>
      <c r="E2660" s="134" t="s">
        <v>324</v>
      </c>
      <c r="F2660" s="134" t="s">
        <v>310</v>
      </c>
      <c r="G2660" s="134" t="s">
        <v>340</v>
      </c>
      <c r="H2660" s="135">
        <v>31263.199999999968</v>
      </c>
      <c r="I2660" s="135">
        <v>46049.730000000018</v>
      </c>
      <c r="J2660" s="135">
        <v>87212.37999999999</v>
      </c>
      <c r="K2660" t="str">
        <f>VLOOKUP(C2660,ResCat!$A$2:$B$268,2,FALSE)</f>
        <v>XXX</v>
      </c>
    </row>
    <row r="2661" spans="3:11" x14ac:dyDescent="0.25">
      <c r="C2661" s="134" t="s">
        <v>278</v>
      </c>
      <c r="D2661" s="134" t="s">
        <v>2</v>
      </c>
      <c r="E2661" s="134" t="s">
        <v>326</v>
      </c>
      <c r="F2661" s="134" t="s">
        <v>310</v>
      </c>
      <c r="G2661" s="134" t="s">
        <v>317</v>
      </c>
      <c r="H2661" s="135">
        <v>59361.670000000006</v>
      </c>
      <c r="I2661" s="135">
        <v>58773.430000000022</v>
      </c>
      <c r="J2661" s="135">
        <v>156474.99000000002</v>
      </c>
      <c r="K2661" t="str">
        <f>VLOOKUP(C2661,ResCat!$A$2:$B$268,2,FALSE)</f>
        <v>XXX</v>
      </c>
    </row>
    <row r="2662" spans="3:11" x14ac:dyDescent="0.25">
      <c r="C2662" s="134" t="s">
        <v>278</v>
      </c>
      <c r="D2662" s="134" t="s">
        <v>2</v>
      </c>
      <c r="E2662" s="134" t="s">
        <v>328</v>
      </c>
      <c r="F2662" s="134" t="s">
        <v>310</v>
      </c>
      <c r="G2662" s="134" t="s">
        <v>319</v>
      </c>
      <c r="H2662" s="135">
        <v>42542.739999999962</v>
      </c>
      <c r="I2662" s="135">
        <v>53743.29</v>
      </c>
      <c r="J2662" s="135">
        <v>110629.64999999998</v>
      </c>
      <c r="K2662" t="str">
        <f>VLOOKUP(C2662,ResCat!$A$2:$B$268,2,FALSE)</f>
        <v>XXX</v>
      </c>
    </row>
    <row r="2663" spans="3:11" x14ac:dyDescent="0.25">
      <c r="C2663" s="134" t="s">
        <v>278</v>
      </c>
      <c r="D2663" s="134" t="s">
        <v>2</v>
      </c>
      <c r="E2663" s="134" t="s">
        <v>330</v>
      </c>
      <c r="F2663" s="134" t="s">
        <v>310</v>
      </c>
      <c r="G2663" s="134" t="s">
        <v>321</v>
      </c>
      <c r="H2663" s="135">
        <v>81019.540000000037</v>
      </c>
      <c r="I2663" s="135">
        <v>104095.87000000002</v>
      </c>
      <c r="J2663" s="135">
        <v>211386.55999999997</v>
      </c>
      <c r="K2663" t="str">
        <f>VLOOKUP(C2663,ResCat!$A$2:$B$268,2,FALSE)</f>
        <v>XXX</v>
      </c>
    </row>
    <row r="2664" spans="3:11" x14ac:dyDescent="0.25">
      <c r="C2664" s="134" t="s">
        <v>278</v>
      </c>
      <c r="D2664" s="134" t="s">
        <v>2</v>
      </c>
      <c r="E2664" s="134" t="s">
        <v>332</v>
      </c>
      <c r="F2664" s="134" t="s">
        <v>310</v>
      </c>
      <c r="G2664" s="134" t="s">
        <v>323</v>
      </c>
      <c r="H2664" s="135">
        <v>115371.14999999992</v>
      </c>
      <c r="I2664" s="135">
        <v>156511.3000000001</v>
      </c>
      <c r="J2664" s="135">
        <v>300941.28999999992</v>
      </c>
      <c r="K2664" t="str">
        <f>VLOOKUP(C2664,ResCat!$A$2:$B$268,2,FALSE)</f>
        <v>XXX</v>
      </c>
    </row>
    <row r="2665" spans="3:11" x14ac:dyDescent="0.25">
      <c r="C2665" s="134" t="s">
        <v>278</v>
      </c>
      <c r="D2665" s="134" t="s">
        <v>2</v>
      </c>
      <c r="E2665" s="134" t="s">
        <v>335</v>
      </c>
      <c r="F2665" s="134" t="s">
        <v>310</v>
      </c>
      <c r="G2665" s="134" t="s">
        <v>325</v>
      </c>
      <c r="H2665" s="135">
        <v>118063.30999999991</v>
      </c>
      <c r="I2665" s="135">
        <v>146258.57999999978</v>
      </c>
      <c r="J2665" s="135">
        <v>302777.01999999996</v>
      </c>
      <c r="K2665" t="str">
        <f>VLOOKUP(C2665,ResCat!$A$2:$B$268,2,FALSE)</f>
        <v>XXX</v>
      </c>
    </row>
    <row r="2666" spans="3:11" x14ac:dyDescent="0.25">
      <c r="C2666" s="134" t="s">
        <v>278</v>
      </c>
      <c r="D2666" s="134" t="s">
        <v>2</v>
      </c>
      <c r="E2666" s="134" t="s">
        <v>4</v>
      </c>
      <c r="F2666" s="134" t="s">
        <v>310</v>
      </c>
      <c r="G2666" s="134" t="s">
        <v>327</v>
      </c>
      <c r="H2666" s="135">
        <v>238626.7800000002</v>
      </c>
      <c r="I2666" s="135">
        <v>300852.68000000034</v>
      </c>
      <c r="J2666" s="135">
        <v>708442.83000000042</v>
      </c>
      <c r="K2666" t="str">
        <f>VLOOKUP(C2666,ResCat!$A$2:$B$268,2,FALSE)</f>
        <v>XXX</v>
      </c>
    </row>
    <row r="2667" spans="3:11" x14ac:dyDescent="0.25">
      <c r="C2667" s="134" t="s">
        <v>278</v>
      </c>
      <c r="D2667" s="134" t="s">
        <v>2</v>
      </c>
      <c r="E2667" s="134" t="s">
        <v>511</v>
      </c>
      <c r="F2667" s="134" t="s">
        <v>310</v>
      </c>
      <c r="G2667" s="134" t="s">
        <v>329</v>
      </c>
      <c r="H2667" s="135">
        <v>262164.71000000066</v>
      </c>
      <c r="I2667" s="135">
        <v>357940.64999999956</v>
      </c>
      <c r="J2667" s="135">
        <v>833606.88999999908</v>
      </c>
      <c r="K2667" t="str">
        <f>VLOOKUP(C2667,ResCat!$A$2:$B$268,2,FALSE)</f>
        <v>XXX</v>
      </c>
    </row>
    <row r="2668" spans="3:11" x14ac:dyDescent="0.25">
      <c r="C2668" s="134" t="s">
        <v>278</v>
      </c>
      <c r="D2668" s="134" t="s">
        <v>2</v>
      </c>
      <c r="E2668" s="134" t="s">
        <v>969</v>
      </c>
      <c r="F2668" s="134" t="s">
        <v>310</v>
      </c>
      <c r="G2668" s="134" t="s">
        <v>331</v>
      </c>
      <c r="H2668" s="135">
        <v>479942.94000000029</v>
      </c>
      <c r="I2668" s="135">
        <v>633064.73999999883</v>
      </c>
      <c r="J2668" s="135">
        <v>1547211.8099999996</v>
      </c>
      <c r="K2668" t="str">
        <f>VLOOKUP(C2668,ResCat!$A$2:$B$268,2,FALSE)</f>
        <v>XXX</v>
      </c>
    </row>
    <row r="2669" spans="3:11" x14ac:dyDescent="0.25">
      <c r="C2669" s="134" t="s">
        <v>278</v>
      </c>
      <c r="D2669" s="134" t="s">
        <v>2</v>
      </c>
      <c r="E2669" s="134" t="s">
        <v>961</v>
      </c>
      <c r="F2669" s="134" t="s">
        <v>310</v>
      </c>
      <c r="G2669" s="134" t="s">
        <v>334</v>
      </c>
      <c r="H2669" s="135">
        <v>1195730.8100000077</v>
      </c>
      <c r="I2669" s="135">
        <v>1581601.0900000078</v>
      </c>
      <c r="J2669" s="135">
        <v>3622293.209999993</v>
      </c>
      <c r="K2669" t="str">
        <f>VLOOKUP(C2669,ResCat!$A$2:$B$268,2,FALSE)</f>
        <v>XXX</v>
      </c>
    </row>
    <row r="2670" spans="3:11" x14ac:dyDescent="0.25">
      <c r="C2670" s="134" t="s">
        <v>278</v>
      </c>
      <c r="D2670" s="134" t="s">
        <v>2</v>
      </c>
      <c r="E2670" s="134" t="s">
        <v>970</v>
      </c>
      <c r="F2670" s="134" t="s">
        <v>310</v>
      </c>
      <c r="G2670" s="134" t="s">
        <v>333</v>
      </c>
      <c r="H2670" s="135">
        <v>4311287.0700000124</v>
      </c>
      <c r="I2670" s="135">
        <v>5235344.0999999847</v>
      </c>
      <c r="J2670" s="135">
        <v>11126124.989999941</v>
      </c>
      <c r="K2670" t="str">
        <f>VLOOKUP(C2670,ResCat!$A$2:$B$268,2,FALSE)</f>
        <v>XXX</v>
      </c>
    </row>
    <row r="2671" spans="3:11" x14ac:dyDescent="0.25">
      <c r="C2671" s="134" t="s">
        <v>278</v>
      </c>
      <c r="D2671" s="134" t="s">
        <v>2</v>
      </c>
      <c r="E2671" s="134" t="s">
        <v>1023</v>
      </c>
      <c r="F2671" s="134" t="s">
        <v>310</v>
      </c>
      <c r="G2671" s="134" t="s">
        <v>308</v>
      </c>
      <c r="H2671" s="135">
        <v>3169880.6400000546</v>
      </c>
      <c r="I2671" s="135">
        <v>3682361.4900000445</v>
      </c>
      <c r="J2671" s="135">
        <v>7206513.0699999994</v>
      </c>
      <c r="K2671" t="str">
        <f>VLOOKUP(C2671,ResCat!$A$2:$B$268,2,FALSE)</f>
        <v>XXX</v>
      </c>
    </row>
    <row r="2672" spans="3:11" x14ac:dyDescent="0.25">
      <c r="C2672" s="134" t="s">
        <v>278</v>
      </c>
      <c r="D2672" s="134" t="s">
        <v>1</v>
      </c>
      <c r="E2672" s="134" t="s">
        <v>309</v>
      </c>
      <c r="F2672" s="134" t="s">
        <v>310</v>
      </c>
      <c r="G2672" s="134" t="s">
        <v>311</v>
      </c>
      <c r="H2672" s="135">
        <v>599.12</v>
      </c>
      <c r="I2672" s="135">
        <v>764.71</v>
      </c>
      <c r="J2672" s="135">
        <v>764.71</v>
      </c>
      <c r="K2672" t="str">
        <f>VLOOKUP(C2672,ResCat!$A$2:$B$268,2,FALSE)</f>
        <v>XXX</v>
      </c>
    </row>
    <row r="2673" spans="3:11" x14ac:dyDescent="0.25">
      <c r="C2673" s="134" t="s">
        <v>278</v>
      </c>
      <c r="D2673" s="134" t="s">
        <v>1</v>
      </c>
      <c r="E2673" s="134" t="s">
        <v>1026</v>
      </c>
      <c r="F2673" s="134" t="s">
        <v>310</v>
      </c>
      <c r="G2673" s="134" t="s">
        <v>311</v>
      </c>
      <c r="H2673" s="135">
        <v>986.63</v>
      </c>
      <c r="I2673" s="135">
        <v>1172.8100000000002</v>
      </c>
      <c r="J2673" s="135">
        <v>2424.0899999999997</v>
      </c>
      <c r="K2673" t="str">
        <f>VLOOKUP(C2673,ResCat!$A$2:$B$268,2,FALSE)</f>
        <v>XXX</v>
      </c>
    </row>
    <row r="2674" spans="3:11" x14ac:dyDescent="0.25">
      <c r="C2674" s="134" t="s">
        <v>278</v>
      </c>
      <c r="D2674" s="134" t="s">
        <v>1</v>
      </c>
      <c r="E2674" s="134" t="s">
        <v>362</v>
      </c>
      <c r="F2674" s="134" t="s">
        <v>310</v>
      </c>
      <c r="G2674" s="134" t="s">
        <v>311</v>
      </c>
      <c r="H2674" s="135">
        <v>4389.3600000000006</v>
      </c>
      <c r="I2674" s="135">
        <v>1200</v>
      </c>
      <c r="J2674" s="135">
        <v>1200</v>
      </c>
      <c r="K2674" t="str">
        <f>VLOOKUP(C2674,ResCat!$A$2:$B$268,2,FALSE)</f>
        <v>XXX</v>
      </c>
    </row>
    <row r="2675" spans="3:11" x14ac:dyDescent="0.25">
      <c r="C2675" s="134" t="s">
        <v>278</v>
      </c>
      <c r="D2675" s="134" t="s">
        <v>1</v>
      </c>
      <c r="E2675" s="134" t="s">
        <v>1027</v>
      </c>
      <c r="F2675" s="134" t="s">
        <v>310</v>
      </c>
      <c r="G2675" s="134" t="s">
        <v>311</v>
      </c>
      <c r="H2675" s="135">
        <v>28932.99</v>
      </c>
      <c r="I2675" s="135">
        <v>28957.99</v>
      </c>
      <c r="J2675" s="135">
        <v>44281.039999999994</v>
      </c>
      <c r="K2675" t="str">
        <f>VLOOKUP(C2675,ResCat!$A$2:$B$268,2,FALSE)</f>
        <v>XXX</v>
      </c>
    </row>
    <row r="2676" spans="3:11" x14ac:dyDescent="0.25">
      <c r="C2676" s="134" t="s">
        <v>278</v>
      </c>
      <c r="D2676" s="134" t="s">
        <v>1</v>
      </c>
      <c r="E2676" s="134" t="s">
        <v>1028</v>
      </c>
      <c r="F2676" s="134" t="s">
        <v>310</v>
      </c>
      <c r="G2676" s="134" t="s">
        <v>311</v>
      </c>
      <c r="H2676" s="135">
        <v>52.57</v>
      </c>
      <c r="I2676" s="135">
        <v>52.57</v>
      </c>
      <c r="J2676" s="135">
        <v>52.57</v>
      </c>
      <c r="K2676" t="str">
        <f>VLOOKUP(C2676,ResCat!$A$2:$B$268,2,FALSE)</f>
        <v>XXX</v>
      </c>
    </row>
    <row r="2677" spans="3:11" x14ac:dyDescent="0.25">
      <c r="C2677" s="134" t="s">
        <v>278</v>
      </c>
      <c r="D2677" s="134" t="s">
        <v>1</v>
      </c>
      <c r="E2677" s="134" t="s">
        <v>363</v>
      </c>
      <c r="F2677" s="134" t="s">
        <v>310</v>
      </c>
      <c r="G2677" s="134" t="s">
        <v>311</v>
      </c>
      <c r="H2677" s="135">
        <v>0</v>
      </c>
      <c r="I2677" s="135">
        <v>0</v>
      </c>
      <c r="J2677" s="135">
        <v>0</v>
      </c>
      <c r="K2677" t="str">
        <f>VLOOKUP(C2677,ResCat!$A$2:$B$268,2,FALSE)</f>
        <v>XXX</v>
      </c>
    </row>
    <row r="2678" spans="3:11" x14ac:dyDescent="0.25">
      <c r="C2678" s="134" t="s">
        <v>278</v>
      </c>
      <c r="D2678" s="134" t="s">
        <v>1</v>
      </c>
      <c r="E2678" s="134" t="s">
        <v>1029</v>
      </c>
      <c r="F2678" s="134" t="s">
        <v>310</v>
      </c>
      <c r="G2678" s="134" t="s">
        <v>311</v>
      </c>
      <c r="H2678" s="135">
        <v>-337.95</v>
      </c>
      <c r="I2678" s="135">
        <v>11408.84</v>
      </c>
      <c r="J2678" s="135">
        <v>25390.390000000003</v>
      </c>
      <c r="K2678" t="str">
        <f>VLOOKUP(C2678,ResCat!$A$2:$B$268,2,FALSE)</f>
        <v>XXX</v>
      </c>
    </row>
    <row r="2679" spans="3:11" x14ac:dyDescent="0.25">
      <c r="C2679" s="134" t="s">
        <v>278</v>
      </c>
      <c r="D2679" s="134" t="s">
        <v>1</v>
      </c>
      <c r="E2679" s="134" t="s">
        <v>349</v>
      </c>
      <c r="F2679" s="134" t="s">
        <v>310</v>
      </c>
      <c r="G2679" s="134" t="s">
        <v>311</v>
      </c>
      <c r="H2679" s="135">
        <v>3307.56</v>
      </c>
      <c r="I2679" s="135">
        <v>6278.04</v>
      </c>
      <c r="J2679" s="135">
        <v>7893.15</v>
      </c>
      <c r="K2679" t="str">
        <f>VLOOKUP(C2679,ResCat!$A$2:$B$268,2,FALSE)</f>
        <v>XXX</v>
      </c>
    </row>
    <row r="2680" spans="3:11" x14ac:dyDescent="0.25">
      <c r="C2680" s="134" t="s">
        <v>278</v>
      </c>
      <c r="D2680" s="134" t="s">
        <v>1</v>
      </c>
      <c r="E2680" s="134" t="s">
        <v>350</v>
      </c>
      <c r="F2680" s="134" t="s">
        <v>310</v>
      </c>
      <c r="G2680" s="134" t="s">
        <v>311</v>
      </c>
      <c r="H2680" s="135">
        <v>1903.81</v>
      </c>
      <c r="I2680" s="135">
        <v>29598.87</v>
      </c>
      <c r="J2680" s="135">
        <v>67205.270000000019</v>
      </c>
      <c r="K2680" t="str">
        <f>VLOOKUP(C2680,ResCat!$A$2:$B$268,2,FALSE)</f>
        <v>XXX</v>
      </c>
    </row>
    <row r="2681" spans="3:11" x14ac:dyDescent="0.25">
      <c r="C2681" s="134" t="s">
        <v>278</v>
      </c>
      <c r="D2681" s="134" t="s">
        <v>1</v>
      </c>
      <c r="E2681" s="134" t="s">
        <v>359</v>
      </c>
      <c r="F2681" s="134" t="s">
        <v>310</v>
      </c>
      <c r="G2681" s="134" t="s">
        <v>311</v>
      </c>
      <c r="H2681" s="135">
        <v>8471.83</v>
      </c>
      <c r="I2681" s="135">
        <v>8767.83</v>
      </c>
      <c r="J2681" s="135">
        <v>21734.39</v>
      </c>
      <c r="K2681" t="str">
        <f>VLOOKUP(C2681,ResCat!$A$2:$B$268,2,FALSE)</f>
        <v>XXX</v>
      </c>
    </row>
    <row r="2682" spans="3:11" x14ac:dyDescent="0.25">
      <c r="C2682" s="134" t="s">
        <v>278</v>
      </c>
      <c r="D2682" s="134" t="s">
        <v>1</v>
      </c>
      <c r="E2682" s="134" t="s">
        <v>354</v>
      </c>
      <c r="F2682" s="134" t="s">
        <v>310</v>
      </c>
      <c r="G2682" s="134" t="s">
        <v>311</v>
      </c>
      <c r="H2682" s="135">
        <v>1470</v>
      </c>
      <c r="I2682" s="135">
        <v>1719.51</v>
      </c>
      <c r="J2682" s="135">
        <v>1756.26</v>
      </c>
      <c r="K2682" t="str">
        <f>VLOOKUP(C2682,ResCat!$A$2:$B$268,2,FALSE)</f>
        <v>XXX</v>
      </c>
    </row>
    <row r="2683" spans="3:11" x14ac:dyDescent="0.25">
      <c r="C2683" s="134" t="s">
        <v>278</v>
      </c>
      <c r="D2683" s="134" t="s">
        <v>1</v>
      </c>
      <c r="E2683" s="134" t="s">
        <v>366</v>
      </c>
      <c r="F2683" s="134" t="s">
        <v>310</v>
      </c>
      <c r="G2683" s="134" t="s">
        <v>311</v>
      </c>
      <c r="H2683" s="135">
        <v>2953.6499999999996</v>
      </c>
      <c r="I2683" s="135">
        <v>3073.41</v>
      </c>
      <c r="J2683" s="135">
        <v>7461.96</v>
      </c>
      <c r="K2683" t="str">
        <f>VLOOKUP(C2683,ResCat!$A$2:$B$268,2,FALSE)</f>
        <v>XXX</v>
      </c>
    </row>
    <row r="2684" spans="3:11" x14ac:dyDescent="0.25">
      <c r="C2684" s="134" t="s">
        <v>278</v>
      </c>
      <c r="D2684" s="134" t="s">
        <v>1</v>
      </c>
      <c r="E2684" s="134" t="s">
        <v>337</v>
      </c>
      <c r="F2684" s="134" t="s">
        <v>310</v>
      </c>
      <c r="G2684" s="134" t="s">
        <v>311</v>
      </c>
      <c r="H2684" s="135">
        <v>7237.5199999999995</v>
      </c>
      <c r="I2684" s="135">
        <v>9709.1500000000015</v>
      </c>
      <c r="J2684" s="135">
        <v>17073.46</v>
      </c>
      <c r="K2684" t="str">
        <f>VLOOKUP(C2684,ResCat!$A$2:$B$268,2,FALSE)</f>
        <v>XXX</v>
      </c>
    </row>
    <row r="2685" spans="3:11" x14ac:dyDescent="0.25">
      <c r="C2685" s="134" t="s">
        <v>278</v>
      </c>
      <c r="D2685" s="134" t="s">
        <v>1</v>
      </c>
      <c r="E2685" s="134" t="s">
        <v>352</v>
      </c>
      <c r="F2685" s="134" t="s">
        <v>310</v>
      </c>
      <c r="G2685" s="134" t="s">
        <v>351</v>
      </c>
      <c r="H2685" s="135">
        <v>53082.549999999996</v>
      </c>
      <c r="I2685" s="135">
        <v>47354.060000000005</v>
      </c>
      <c r="J2685" s="135">
        <v>119139.40000000001</v>
      </c>
      <c r="K2685" t="str">
        <f>VLOOKUP(C2685,ResCat!$A$2:$B$268,2,FALSE)</f>
        <v>XXX</v>
      </c>
    </row>
    <row r="2686" spans="3:11" x14ac:dyDescent="0.25">
      <c r="C2686" s="134" t="s">
        <v>278</v>
      </c>
      <c r="D2686" s="134" t="s">
        <v>1</v>
      </c>
      <c r="E2686" s="134" t="s">
        <v>347</v>
      </c>
      <c r="F2686" s="134" t="s">
        <v>310</v>
      </c>
      <c r="G2686" s="134" t="s">
        <v>360</v>
      </c>
      <c r="H2686" s="135">
        <v>3569.7000000000003</v>
      </c>
      <c r="I2686" s="135">
        <v>3589.7000000000003</v>
      </c>
      <c r="J2686" s="135">
        <v>2698.1299999999997</v>
      </c>
      <c r="K2686" t="str">
        <f>VLOOKUP(C2686,ResCat!$A$2:$B$268,2,FALSE)</f>
        <v>XXX</v>
      </c>
    </row>
    <row r="2687" spans="3:11" x14ac:dyDescent="0.25">
      <c r="C2687" s="134" t="s">
        <v>278</v>
      </c>
      <c r="D2687" s="134" t="s">
        <v>1</v>
      </c>
      <c r="E2687" s="134" t="s">
        <v>361</v>
      </c>
      <c r="F2687" s="134" t="s">
        <v>310</v>
      </c>
      <c r="G2687" s="134" t="s">
        <v>355</v>
      </c>
      <c r="H2687" s="135">
        <v>19926.379999999997</v>
      </c>
      <c r="I2687" s="135">
        <v>24106.609999999997</v>
      </c>
      <c r="J2687" s="135">
        <v>47241.72</v>
      </c>
      <c r="K2687" t="str">
        <f>VLOOKUP(C2687,ResCat!$A$2:$B$268,2,FALSE)</f>
        <v>XXX</v>
      </c>
    </row>
    <row r="2688" spans="3:11" x14ac:dyDescent="0.25">
      <c r="C2688" s="134" t="s">
        <v>278</v>
      </c>
      <c r="D2688" s="134" t="s">
        <v>1</v>
      </c>
      <c r="E2688" s="134" t="s">
        <v>312</v>
      </c>
      <c r="F2688" s="134" t="s">
        <v>310</v>
      </c>
      <c r="G2688" s="134" t="s">
        <v>364</v>
      </c>
      <c r="H2688" s="135">
        <v>23173.499999999993</v>
      </c>
      <c r="I2688" s="135">
        <v>24086.319999999996</v>
      </c>
      <c r="J2688" s="135">
        <v>48285.009999999995</v>
      </c>
      <c r="K2688" t="str">
        <f>VLOOKUP(C2688,ResCat!$A$2:$B$268,2,FALSE)</f>
        <v>XXX</v>
      </c>
    </row>
    <row r="2689" spans="3:11" x14ac:dyDescent="0.25">
      <c r="C2689" s="134" t="s">
        <v>278</v>
      </c>
      <c r="D2689" s="134" t="s">
        <v>1</v>
      </c>
      <c r="E2689" s="134" t="s">
        <v>357</v>
      </c>
      <c r="F2689" s="134" t="s">
        <v>310</v>
      </c>
      <c r="G2689" s="134" t="s">
        <v>338</v>
      </c>
      <c r="H2689" s="135">
        <v>59424.220000000008</v>
      </c>
      <c r="I2689" s="135">
        <v>61767.240000000013</v>
      </c>
      <c r="J2689" s="135">
        <v>77155.02</v>
      </c>
      <c r="K2689" t="str">
        <f>VLOOKUP(C2689,ResCat!$A$2:$B$268,2,FALSE)</f>
        <v>XXX</v>
      </c>
    </row>
    <row r="2690" spans="3:11" x14ac:dyDescent="0.25">
      <c r="C2690" s="134" t="s">
        <v>278</v>
      </c>
      <c r="D2690" s="134" t="s">
        <v>1</v>
      </c>
      <c r="E2690" s="134" t="s">
        <v>314</v>
      </c>
      <c r="F2690" s="134" t="s">
        <v>310</v>
      </c>
      <c r="G2690" s="134" t="s">
        <v>356</v>
      </c>
      <c r="H2690" s="135">
        <v>20572.089999999997</v>
      </c>
      <c r="I2690" s="135">
        <v>16203.470000000001</v>
      </c>
      <c r="J2690" s="135">
        <v>26831.069999999996</v>
      </c>
      <c r="K2690" t="str">
        <f>VLOOKUP(C2690,ResCat!$A$2:$B$268,2,FALSE)</f>
        <v>XXX</v>
      </c>
    </row>
    <row r="2691" spans="3:11" x14ac:dyDescent="0.25">
      <c r="C2691" s="134" t="s">
        <v>278</v>
      </c>
      <c r="D2691" s="134" t="s">
        <v>1</v>
      </c>
      <c r="E2691" s="134" t="s">
        <v>339</v>
      </c>
      <c r="F2691" s="134" t="s">
        <v>310</v>
      </c>
      <c r="G2691" s="134" t="s">
        <v>353</v>
      </c>
      <c r="H2691" s="135">
        <v>41041.64</v>
      </c>
      <c r="I2691" s="135">
        <v>45670.679999999993</v>
      </c>
      <c r="J2691" s="135">
        <v>55498.570000000007</v>
      </c>
      <c r="K2691" t="str">
        <f>VLOOKUP(C2691,ResCat!$A$2:$B$268,2,FALSE)</f>
        <v>XXX</v>
      </c>
    </row>
    <row r="2692" spans="3:11" x14ac:dyDescent="0.25">
      <c r="C2692" s="134" t="s">
        <v>278</v>
      </c>
      <c r="D2692" s="134" t="s">
        <v>1</v>
      </c>
      <c r="E2692" s="134" t="s">
        <v>342</v>
      </c>
      <c r="F2692" s="134" t="s">
        <v>310</v>
      </c>
      <c r="G2692" s="134" t="s">
        <v>348</v>
      </c>
      <c r="H2692" s="135">
        <v>32850.86</v>
      </c>
      <c r="I2692" s="135">
        <v>33538.209999999992</v>
      </c>
      <c r="J2692" s="135">
        <v>111482.49999999999</v>
      </c>
      <c r="K2692" t="str">
        <f>VLOOKUP(C2692,ResCat!$A$2:$B$268,2,FALSE)</f>
        <v>XXX</v>
      </c>
    </row>
    <row r="2693" spans="3:11" x14ac:dyDescent="0.25">
      <c r="C2693" s="134" t="s">
        <v>278</v>
      </c>
      <c r="D2693" s="134" t="s">
        <v>1</v>
      </c>
      <c r="E2693" s="134" t="s">
        <v>316</v>
      </c>
      <c r="F2693" s="134" t="s">
        <v>310</v>
      </c>
      <c r="G2693" s="134" t="s">
        <v>313</v>
      </c>
      <c r="H2693" s="135">
        <v>-3837.2100000000014</v>
      </c>
      <c r="I2693" s="135">
        <v>26668.239999999991</v>
      </c>
      <c r="J2693" s="135">
        <v>137102.64999999997</v>
      </c>
      <c r="K2693" t="str">
        <f>VLOOKUP(C2693,ResCat!$A$2:$B$268,2,FALSE)</f>
        <v>XXX</v>
      </c>
    </row>
    <row r="2694" spans="3:11" x14ac:dyDescent="0.25">
      <c r="C2694" s="134" t="s">
        <v>278</v>
      </c>
      <c r="D2694" s="134" t="s">
        <v>1</v>
      </c>
      <c r="E2694" s="134" t="s">
        <v>318</v>
      </c>
      <c r="F2694" s="134" t="s">
        <v>310</v>
      </c>
      <c r="G2694" s="134" t="s">
        <v>358</v>
      </c>
      <c r="H2694" s="135">
        <v>21785.660000000003</v>
      </c>
      <c r="I2694" s="135">
        <v>32174.969999999998</v>
      </c>
      <c r="J2694" s="135">
        <v>127289.15000000001</v>
      </c>
      <c r="K2694" t="str">
        <f>VLOOKUP(C2694,ResCat!$A$2:$B$268,2,FALSE)</f>
        <v>XXX</v>
      </c>
    </row>
    <row r="2695" spans="3:11" x14ac:dyDescent="0.25">
      <c r="C2695" s="134" t="s">
        <v>278</v>
      </c>
      <c r="D2695" s="134" t="s">
        <v>1</v>
      </c>
      <c r="E2695" s="134" t="s">
        <v>320</v>
      </c>
      <c r="F2695" s="134" t="s">
        <v>310</v>
      </c>
      <c r="G2695" s="134" t="s">
        <v>315</v>
      </c>
      <c r="H2695" s="135">
        <v>78000.299999999974</v>
      </c>
      <c r="I2695" s="135">
        <v>97335.62999999999</v>
      </c>
      <c r="J2695" s="135">
        <v>249478.88999999998</v>
      </c>
      <c r="K2695" t="str">
        <f>VLOOKUP(C2695,ResCat!$A$2:$B$268,2,FALSE)</f>
        <v>XXX</v>
      </c>
    </row>
    <row r="2696" spans="3:11" x14ac:dyDescent="0.25">
      <c r="C2696" s="134" t="s">
        <v>278</v>
      </c>
      <c r="D2696" s="134" t="s">
        <v>1</v>
      </c>
      <c r="E2696" s="134" t="s">
        <v>322</v>
      </c>
      <c r="F2696" s="134" t="s">
        <v>310</v>
      </c>
      <c r="G2696" s="134" t="s">
        <v>341</v>
      </c>
      <c r="H2696" s="135">
        <v>41727.160000000003</v>
      </c>
      <c r="I2696" s="135">
        <v>50287.450000000004</v>
      </c>
      <c r="J2696" s="135">
        <v>107549.49999999999</v>
      </c>
      <c r="K2696" t="str">
        <f>VLOOKUP(C2696,ResCat!$A$2:$B$268,2,FALSE)</f>
        <v>XXX</v>
      </c>
    </row>
    <row r="2697" spans="3:11" x14ac:dyDescent="0.25">
      <c r="C2697" s="134" t="s">
        <v>278</v>
      </c>
      <c r="D2697" s="134" t="s">
        <v>1</v>
      </c>
      <c r="E2697" s="134" t="s">
        <v>324</v>
      </c>
      <c r="F2697" s="134" t="s">
        <v>310</v>
      </c>
      <c r="G2697" s="134" t="s">
        <v>340</v>
      </c>
      <c r="H2697" s="135">
        <v>164823.91999999998</v>
      </c>
      <c r="I2697" s="135">
        <v>163901.11000000002</v>
      </c>
      <c r="J2697" s="135">
        <v>233691.98000000004</v>
      </c>
      <c r="K2697" t="str">
        <f>VLOOKUP(C2697,ResCat!$A$2:$B$268,2,FALSE)</f>
        <v>XXX</v>
      </c>
    </row>
    <row r="2698" spans="3:11" x14ac:dyDescent="0.25">
      <c r="C2698" s="134" t="s">
        <v>278</v>
      </c>
      <c r="D2698" s="134" t="s">
        <v>1</v>
      </c>
      <c r="E2698" s="134" t="s">
        <v>326</v>
      </c>
      <c r="F2698" s="134" t="s">
        <v>310</v>
      </c>
      <c r="G2698" s="134" t="s">
        <v>317</v>
      </c>
      <c r="H2698" s="135">
        <v>85723.72000000003</v>
      </c>
      <c r="I2698" s="135">
        <v>108661.22000000002</v>
      </c>
      <c r="J2698" s="135">
        <v>160417.64000000004</v>
      </c>
      <c r="K2698" t="str">
        <f>VLOOKUP(C2698,ResCat!$A$2:$B$268,2,FALSE)</f>
        <v>XXX</v>
      </c>
    </row>
    <row r="2699" spans="3:11" x14ac:dyDescent="0.25">
      <c r="C2699" s="134" t="s">
        <v>278</v>
      </c>
      <c r="D2699" s="134" t="s">
        <v>1</v>
      </c>
      <c r="E2699" s="134" t="s">
        <v>328</v>
      </c>
      <c r="F2699" s="134" t="s">
        <v>310</v>
      </c>
      <c r="G2699" s="134" t="s">
        <v>319</v>
      </c>
      <c r="H2699" s="135">
        <v>91426.22000000003</v>
      </c>
      <c r="I2699" s="135">
        <v>110740.81</v>
      </c>
      <c r="J2699" s="135">
        <v>31902.720000000001</v>
      </c>
      <c r="K2699" t="str">
        <f>VLOOKUP(C2699,ResCat!$A$2:$B$268,2,FALSE)</f>
        <v>XXX</v>
      </c>
    </row>
    <row r="2700" spans="3:11" x14ac:dyDescent="0.25">
      <c r="C2700" s="134" t="s">
        <v>278</v>
      </c>
      <c r="D2700" s="134" t="s">
        <v>1</v>
      </c>
      <c r="E2700" s="134" t="s">
        <v>330</v>
      </c>
      <c r="F2700" s="134" t="s">
        <v>310</v>
      </c>
      <c r="G2700" s="134" t="s">
        <v>321</v>
      </c>
      <c r="H2700" s="135">
        <v>239375.38000000012</v>
      </c>
      <c r="I2700" s="135">
        <v>257915.99000000011</v>
      </c>
      <c r="J2700" s="135">
        <v>402204.14999999997</v>
      </c>
      <c r="K2700" t="str">
        <f>VLOOKUP(C2700,ResCat!$A$2:$B$268,2,FALSE)</f>
        <v>XXX</v>
      </c>
    </row>
    <row r="2701" spans="3:11" x14ac:dyDescent="0.25">
      <c r="C2701" s="134" t="s">
        <v>278</v>
      </c>
      <c r="D2701" s="134" t="s">
        <v>1</v>
      </c>
      <c r="E2701" s="134" t="s">
        <v>332</v>
      </c>
      <c r="F2701" s="134" t="s">
        <v>310</v>
      </c>
      <c r="G2701" s="134" t="s">
        <v>323</v>
      </c>
      <c r="H2701" s="135">
        <v>534358.77999999991</v>
      </c>
      <c r="I2701" s="135">
        <v>538873.18999999994</v>
      </c>
      <c r="J2701" s="135">
        <v>1031526.6100000001</v>
      </c>
      <c r="K2701" t="str">
        <f>VLOOKUP(C2701,ResCat!$A$2:$B$268,2,FALSE)</f>
        <v>XXX</v>
      </c>
    </row>
    <row r="2702" spans="3:11" x14ac:dyDescent="0.25">
      <c r="C2702" s="134" t="s">
        <v>278</v>
      </c>
      <c r="D2702" s="134" t="s">
        <v>1</v>
      </c>
      <c r="E2702" s="134" t="s">
        <v>335</v>
      </c>
      <c r="F2702" s="134" t="s">
        <v>310</v>
      </c>
      <c r="G2702" s="134" t="s">
        <v>325</v>
      </c>
      <c r="H2702" s="135">
        <v>522815.40000000014</v>
      </c>
      <c r="I2702" s="135">
        <v>623169.01999999979</v>
      </c>
      <c r="J2702" s="135">
        <v>1321607.5799999998</v>
      </c>
      <c r="K2702" t="str">
        <f>VLOOKUP(C2702,ResCat!$A$2:$B$268,2,FALSE)</f>
        <v>XXX</v>
      </c>
    </row>
    <row r="2703" spans="3:11" x14ac:dyDescent="0.25">
      <c r="C2703" s="134" t="s">
        <v>278</v>
      </c>
      <c r="D2703" s="134" t="s">
        <v>1</v>
      </c>
      <c r="E2703" s="134" t="s">
        <v>4</v>
      </c>
      <c r="F2703" s="134" t="s">
        <v>310</v>
      </c>
      <c r="G2703" s="134" t="s">
        <v>327</v>
      </c>
      <c r="H2703" s="135">
        <v>354697.44000000006</v>
      </c>
      <c r="I2703" s="135">
        <v>515821.33000000042</v>
      </c>
      <c r="J2703" s="135">
        <v>1156030.1800000004</v>
      </c>
      <c r="K2703" t="str">
        <f>VLOOKUP(C2703,ResCat!$A$2:$B$268,2,FALSE)</f>
        <v>XXX</v>
      </c>
    </row>
    <row r="2704" spans="3:11" x14ac:dyDescent="0.25">
      <c r="C2704" s="134" t="s">
        <v>278</v>
      </c>
      <c r="D2704" s="134" t="s">
        <v>1</v>
      </c>
      <c r="E2704" s="134" t="s">
        <v>511</v>
      </c>
      <c r="F2704" s="134" t="s">
        <v>310</v>
      </c>
      <c r="G2704" s="134" t="s">
        <v>329</v>
      </c>
      <c r="H2704" s="135">
        <v>1023685.4100000003</v>
      </c>
      <c r="I2704" s="135">
        <v>1238224.0499999998</v>
      </c>
      <c r="J2704" s="135">
        <v>2379739.98</v>
      </c>
      <c r="K2704" t="str">
        <f>VLOOKUP(C2704,ResCat!$A$2:$B$268,2,FALSE)</f>
        <v>XXX</v>
      </c>
    </row>
    <row r="2705" spans="3:11" x14ac:dyDescent="0.25">
      <c r="C2705" s="134" t="s">
        <v>278</v>
      </c>
      <c r="D2705" s="134" t="s">
        <v>1</v>
      </c>
      <c r="E2705" s="134" t="s">
        <v>969</v>
      </c>
      <c r="F2705" s="134" t="s">
        <v>310</v>
      </c>
      <c r="G2705" s="134" t="s">
        <v>331</v>
      </c>
      <c r="H2705" s="135">
        <v>1508584.3499999999</v>
      </c>
      <c r="I2705" s="135">
        <v>2072928.7199999997</v>
      </c>
      <c r="J2705" s="135">
        <v>4250708.490000003</v>
      </c>
      <c r="K2705" t="str">
        <f>VLOOKUP(C2705,ResCat!$A$2:$B$268,2,FALSE)</f>
        <v>XXX</v>
      </c>
    </row>
    <row r="2706" spans="3:11" x14ac:dyDescent="0.25">
      <c r="C2706" s="134" t="s">
        <v>278</v>
      </c>
      <c r="D2706" s="134" t="s">
        <v>1</v>
      </c>
      <c r="E2706" s="134" t="s">
        <v>961</v>
      </c>
      <c r="F2706" s="134" t="s">
        <v>310</v>
      </c>
      <c r="G2706" s="134" t="s">
        <v>334</v>
      </c>
      <c r="H2706" s="135">
        <v>3724882.7500000093</v>
      </c>
      <c r="I2706" s="135">
        <v>4544422.7000000058</v>
      </c>
      <c r="J2706" s="135">
        <v>9359088.8000000101</v>
      </c>
      <c r="K2706" t="str">
        <f>VLOOKUP(C2706,ResCat!$A$2:$B$268,2,FALSE)</f>
        <v>XXX</v>
      </c>
    </row>
    <row r="2707" spans="3:11" x14ac:dyDescent="0.25">
      <c r="C2707" s="134" t="s">
        <v>278</v>
      </c>
      <c r="D2707" s="134" t="s">
        <v>1</v>
      </c>
      <c r="E2707" s="134" t="s">
        <v>970</v>
      </c>
      <c r="F2707" s="134" t="s">
        <v>310</v>
      </c>
      <c r="G2707" s="134" t="s">
        <v>333</v>
      </c>
      <c r="H2707" s="135">
        <v>7905829.7999999635</v>
      </c>
      <c r="I2707" s="135">
        <v>8861268.8700000029</v>
      </c>
      <c r="J2707" s="135">
        <v>17861382.109999962</v>
      </c>
      <c r="K2707" t="str">
        <f>VLOOKUP(C2707,ResCat!$A$2:$B$268,2,FALSE)</f>
        <v>XXX</v>
      </c>
    </row>
    <row r="2708" spans="3:11" x14ac:dyDescent="0.25">
      <c r="C2708" s="134" t="s">
        <v>278</v>
      </c>
      <c r="D2708" s="134" t="s">
        <v>1</v>
      </c>
      <c r="E2708" s="134" t="s">
        <v>1023</v>
      </c>
      <c r="F2708" s="134" t="s">
        <v>310</v>
      </c>
      <c r="G2708" s="134" t="s">
        <v>308</v>
      </c>
      <c r="H2708" s="135">
        <v>5568997.4800000004</v>
      </c>
      <c r="I2708" s="135">
        <v>5767463.0499999998</v>
      </c>
      <c r="J2708" s="135">
        <v>10691686.639999989</v>
      </c>
      <c r="K2708" t="str">
        <f>VLOOKUP(C2708,ResCat!$A$2:$B$268,2,FALSE)</f>
        <v>XXX</v>
      </c>
    </row>
    <row r="2709" spans="3:11" x14ac:dyDescent="0.25">
      <c r="C2709" s="134" t="s">
        <v>187</v>
      </c>
      <c r="D2709" s="134" t="s">
        <v>3</v>
      </c>
      <c r="E2709" s="134" t="s">
        <v>309</v>
      </c>
      <c r="F2709" s="134" t="s">
        <v>310</v>
      </c>
      <c r="G2709" s="134" t="s">
        <v>311</v>
      </c>
      <c r="H2709" s="135">
        <v>0</v>
      </c>
      <c r="I2709" s="135">
        <v>59.65</v>
      </c>
      <c r="J2709" s="135">
        <v>59.65</v>
      </c>
      <c r="K2709" t="str">
        <f>VLOOKUP(C2709,ResCat!$A$2:$B$268,2,FALSE)</f>
        <v>PPOLG</v>
      </c>
    </row>
    <row r="2710" spans="3:11" x14ac:dyDescent="0.25">
      <c r="C2710" s="134" t="s">
        <v>187</v>
      </c>
      <c r="D2710" s="134" t="s">
        <v>3</v>
      </c>
      <c r="E2710" s="134" t="s">
        <v>1028</v>
      </c>
      <c r="F2710" s="134" t="s">
        <v>310</v>
      </c>
      <c r="G2710" s="134" t="s">
        <v>311</v>
      </c>
      <c r="H2710" s="135">
        <v>-32.93</v>
      </c>
      <c r="I2710" s="135">
        <v>-32.93</v>
      </c>
      <c r="J2710" s="135">
        <v>0</v>
      </c>
      <c r="K2710" t="str">
        <f>VLOOKUP(C2710,ResCat!$A$2:$B$268,2,FALSE)</f>
        <v>PPOLG</v>
      </c>
    </row>
    <row r="2711" spans="3:11" x14ac:dyDescent="0.25">
      <c r="C2711" s="134" t="s">
        <v>187</v>
      </c>
      <c r="D2711" s="134" t="s">
        <v>3</v>
      </c>
      <c r="E2711" s="134" t="s">
        <v>363</v>
      </c>
      <c r="F2711" s="134" t="s">
        <v>310</v>
      </c>
      <c r="G2711" s="134" t="s">
        <v>311</v>
      </c>
      <c r="H2711" s="135">
        <v>-780.94</v>
      </c>
      <c r="I2711" s="135">
        <v>-768.28000000000009</v>
      </c>
      <c r="J2711" s="135">
        <v>-768.28000000000009</v>
      </c>
      <c r="K2711" t="str">
        <f>VLOOKUP(C2711,ResCat!$A$2:$B$268,2,FALSE)</f>
        <v>PPOLG</v>
      </c>
    </row>
    <row r="2712" spans="3:11" x14ac:dyDescent="0.25">
      <c r="C2712" s="134" t="s">
        <v>187</v>
      </c>
      <c r="D2712" s="134" t="s">
        <v>3</v>
      </c>
      <c r="E2712" s="134" t="s">
        <v>349</v>
      </c>
      <c r="F2712" s="134" t="s">
        <v>310</v>
      </c>
      <c r="G2712" s="134" t="s">
        <v>311</v>
      </c>
      <c r="H2712" s="135">
        <v>-16.87</v>
      </c>
      <c r="I2712" s="135">
        <v>-16.87</v>
      </c>
      <c r="J2712" s="135">
        <v>82.25</v>
      </c>
      <c r="K2712" t="str">
        <f>VLOOKUP(C2712,ResCat!$A$2:$B$268,2,FALSE)</f>
        <v>PPOLG</v>
      </c>
    </row>
    <row r="2713" spans="3:11" x14ac:dyDescent="0.25">
      <c r="C2713" s="134" t="s">
        <v>187</v>
      </c>
      <c r="D2713" s="134" t="s">
        <v>3</v>
      </c>
      <c r="E2713" s="134" t="s">
        <v>359</v>
      </c>
      <c r="F2713" s="134" t="s">
        <v>310</v>
      </c>
      <c r="G2713" s="134" t="s">
        <v>311</v>
      </c>
      <c r="H2713" s="135">
        <v>876.38</v>
      </c>
      <c r="I2713" s="135">
        <v>881.53</v>
      </c>
      <c r="J2713" s="135">
        <v>928.62</v>
      </c>
      <c r="K2713" t="str">
        <f>VLOOKUP(C2713,ResCat!$A$2:$B$268,2,FALSE)</f>
        <v>PPOLG</v>
      </c>
    </row>
    <row r="2714" spans="3:11" x14ac:dyDescent="0.25">
      <c r="C2714" s="134" t="s">
        <v>187</v>
      </c>
      <c r="D2714" s="134" t="s">
        <v>3</v>
      </c>
      <c r="E2714" s="134" t="s">
        <v>354</v>
      </c>
      <c r="F2714" s="134" t="s">
        <v>310</v>
      </c>
      <c r="G2714" s="134" t="s">
        <v>311</v>
      </c>
      <c r="H2714" s="135">
        <v>-56.15</v>
      </c>
      <c r="I2714" s="135">
        <v>-56.15</v>
      </c>
      <c r="J2714" s="135">
        <v>0</v>
      </c>
      <c r="K2714" t="str">
        <f>VLOOKUP(C2714,ResCat!$A$2:$B$268,2,FALSE)</f>
        <v>PPOLG</v>
      </c>
    </row>
    <row r="2715" spans="3:11" x14ac:dyDescent="0.25">
      <c r="C2715" s="134" t="s">
        <v>187</v>
      </c>
      <c r="D2715" s="134" t="s">
        <v>3</v>
      </c>
      <c r="E2715" s="134" t="s">
        <v>366</v>
      </c>
      <c r="F2715" s="134" t="s">
        <v>310</v>
      </c>
      <c r="G2715" s="134" t="s">
        <v>311</v>
      </c>
      <c r="H2715" s="135">
        <v>-785.98</v>
      </c>
      <c r="I2715" s="135">
        <v>-743.99000000000012</v>
      </c>
      <c r="J2715" s="135">
        <v>322.14999999999998</v>
      </c>
      <c r="K2715" t="str">
        <f>VLOOKUP(C2715,ResCat!$A$2:$B$268,2,FALSE)</f>
        <v>PPOLG</v>
      </c>
    </row>
    <row r="2716" spans="3:11" x14ac:dyDescent="0.25">
      <c r="C2716" s="134" t="s">
        <v>187</v>
      </c>
      <c r="D2716" s="134" t="s">
        <v>3</v>
      </c>
      <c r="E2716" s="134" t="s">
        <v>337</v>
      </c>
      <c r="F2716" s="134" t="s">
        <v>310</v>
      </c>
      <c r="G2716" s="134" t="s">
        <v>311</v>
      </c>
      <c r="H2716" s="135">
        <v>78.72999999999999</v>
      </c>
      <c r="I2716" s="135">
        <v>203.44</v>
      </c>
      <c r="J2716" s="135">
        <v>352.64</v>
      </c>
      <c r="K2716" t="str">
        <f>VLOOKUP(C2716,ResCat!$A$2:$B$268,2,FALSE)</f>
        <v>PPOLG</v>
      </c>
    </row>
    <row r="2717" spans="3:11" x14ac:dyDescent="0.25">
      <c r="C2717" s="134" t="s">
        <v>187</v>
      </c>
      <c r="D2717" s="134" t="s">
        <v>3</v>
      </c>
      <c r="E2717" s="134" t="s">
        <v>352</v>
      </c>
      <c r="F2717" s="134" t="s">
        <v>310</v>
      </c>
      <c r="G2717" s="134" t="s">
        <v>351</v>
      </c>
      <c r="H2717" s="135">
        <v>99.32</v>
      </c>
      <c r="I2717" s="135">
        <v>262.31</v>
      </c>
      <c r="J2717" s="135">
        <v>322.86999999999995</v>
      </c>
      <c r="K2717" t="str">
        <f>VLOOKUP(C2717,ResCat!$A$2:$B$268,2,FALSE)</f>
        <v>PPOLG</v>
      </c>
    </row>
    <row r="2718" spans="3:11" x14ac:dyDescent="0.25">
      <c r="C2718" s="134" t="s">
        <v>187</v>
      </c>
      <c r="D2718" s="134" t="s">
        <v>3</v>
      </c>
      <c r="E2718" s="134" t="s">
        <v>347</v>
      </c>
      <c r="F2718" s="134" t="s">
        <v>310</v>
      </c>
      <c r="G2718" s="134" t="s">
        <v>360</v>
      </c>
      <c r="H2718" s="135">
        <v>53.03</v>
      </c>
      <c r="I2718" s="135">
        <v>104.91</v>
      </c>
      <c r="J2718" s="135">
        <v>228.17999999999998</v>
      </c>
      <c r="K2718" t="str">
        <f>VLOOKUP(C2718,ResCat!$A$2:$B$268,2,FALSE)</f>
        <v>PPOLG</v>
      </c>
    </row>
    <row r="2719" spans="3:11" x14ac:dyDescent="0.25">
      <c r="C2719" s="134" t="s">
        <v>187</v>
      </c>
      <c r="D2719" s="134" t="s">
        <v>3</v>
      </c>
      <c r="E2719" s="134" t="s">
        <v>361</v>
      </c>
      <c r="F2719" s="134" t="s">
        <v>310</v>
      </c>
      <c r="G2719" s="134" t="s">
        <v>355</v>
      </c>
      <c r="H2719" s="135">
        <v>-1051.8499999999999</v>
      </c>
      <c r="I2719" s="135">
        <v>-985.72</v>
      </c>
      <c r="J2719" s="135">
        <v>-1663.77</v>
      </c>
      <c r="K2719" t="str">
        <f>VLOOKUP(C2719,ResCat!$A$2:$B$268,2,FALSE)</f>
        <v>PPOLG</v>
      </c>
    </row>
    <row r="2720" spans="3:11" x14ac:dyDescent="0.25">
      <c r="C2720" s="134" t="s">
        <v>187</v>
      </c>
      <c r="D2720" s="134" t="s">
        <v>3</v>
      </c>
      <c r="E2720" s="134" t="s">
        <v>312</v>
      </c>
      <c r="F2720" s="134" t="s">
        <v>310</v>
      </c>
      <c r="G2720" s="134" t="s">
        <v>364</v>
      </c>
      <c r="H2720" s="135">
        <v>-33.06</v>
      </c>
      <c r="I2720" s="135">
        <v>-33.06</v>
      </c>
      <c r="J2720" s="135">
        <v>0</v>
      </c>
      <c r="K2720" t="str">
        <f>VLOOKUP(C2720,ResCat!$A$2:$B$268,2,FALSE)</f>
        <v>PPOLG</v>
      </c>
    </row>
    <row r="2721" spans="3:11" x14ac:dyDescent="0.25">
      <c r="C2721" s="134" t="s">
        <v>187</v>
      </c>
      <c r="D2721" s="134" t="s">
        <v>3</v>
      </c>
      <c r="E2721" s="134" t="s">
        <v>357</v>
      </c>
      <c r="F2721" s="134" t="s">
        <v>310</v>
      </c>
      <c r="G2721" s="134" t="s">
        <v>338</v>
      </c>
      <c r="H2721" s="135">
        <v>48.81</v>
      </c>
      <c r="I2721" s="135">
        <v>56.04</v>
      </c>
      <c r="J2721" s="135">
        <v>106.24</v>
      </c>
      <c r="K2721" t="str">
        <f>VLOOKUP(C2721,ResCat!$A$2:$B$268,2,FALSE)</f>
        <v>PPOLG</v>
      </c>
    </row>
    <row r="2722" spans="3:11" x14ac:dyDescent="0.25">
      <c r="C2722" s="134" t="s">
        <v>187</v>
      </c>
      <c r="D2722" s="134" t="s">
        <v>3</v>
      </c>
      <c r="E2722" s="134" t="s">
        <v>314</v>
      </c>
      <c r="F2722" s="134" t="s">
        <v>310</v>
      </c>
      <c r="G2722" s="134" t="s">
        <v>356</v>
      </c>
      <c r="H2722" s="135">
        <v>-331.05</v>
      </c>
      <c r="I2722" s="135">
        <v>-241.68</v>
      </c>
      <c r="J2722" s="135">
        <v>-1163.92</v>
      </c>
      <c r="K2722" t="str">
        <f>VLOOKUP(C2722,ResCat!$A$2:$B$268,2,FALSE)</f>
        <v>PPOLG</v>
      </c>
    </row>
    <row r="2723" spans="3:11" x14ac:dyDescent="0.25">
      <c r="C2723" s="134" t="s">
        <v>187</v>
      </c>
      <c r="D2723" s="134" t="s">
        <v>3</v>
      </c>
      <c r="E2723" s="134" t="s">
        <v>339</v>
      </c>
      <c r="F2723" s="134" t="s">
        <v>310</v>
      </c>
      <c r="G2723" s="134" t="s">
        <v>353</v>
      </c>
      <c r="H2723" s="135">
        <v>-1631.58</v>
      </c>
      <c r="I2723" s="135">
        <v>-1954.0399999999997</v>
      </c>
      <c r="J2723" s="135">
        <v>-1786.47</v>
      </c>
      <c r="K2723" t="str">
        <f>VLOOKUP(C2723,ResCat!$A$2:$B$268,2,FALSE)</f>
        <v>PPOLG</v>
      </c>
    </row>
    <row r="2724" spans="3:11" x14ac:dyDescent="0.25">
      <c r="C2724" s="134" t="s">
        <v>187</v>
      </c>
      <c r="D2724" s="134" t="s">
        <v>3</v>
      </c>
      <c r="E2724" s="134" t="s">
        <v>342</v>
      </c>
      <c r="F2724" s="134" t="s">
        <v>310</v>
      </c>
      <c r="G2724" s="134" t="s">
        <v>348</v>
      </c>
      <c r="H2724" s="135">
        <v>-237.48000000000002</v>
      </c>
      <c r="I2724" s="135">
        <v>-1902.81</v>
      </c>
      <c r="J2724" s="135">
        <v>-2399.66</v>
      </c>
      <c r="K2724" t="str">
        <f>VLOOKUP(C2724,ResCat!$A$2:$B$268,2,FALSE)</f>
        <v>PPOLG</v>
      </c>
    </row>
    <row r="2725" spans="3:11" x14ac:dyDescent="0.25">
      <c r="C2725" s="134" t="s">
        <v>187</v>
      </c>
      <c r="D2725" s="134" t="s">
        <v>3</v>
      </c>
      <c r="E2725" s="134" t="s">
        <v>316</v>
      </c>
      <c r="F2725" s="134" t="s">
        <v>310</v>
      </c>
      <c r="G2725" s="134" t="s">
        <v>313</v>
      </c>
      <c r="H2725" s="135">
        <v>-247.14</v>
      </c>
      <c r="I2725" s="135">
        <v>323.38000000000011</v>
      </c>
      <c r="J2725" s="135">
        <v>-384.92999999999995</v>
      </c>
      <c r="K2725" t="str">
        <f>VLOOKUP(C2725,ResCat!$A$2:$B$268,2,FALSE)</f>
        <v>PPOLG</v>
      </c>
    </row>
    <row r="2726" spans="3:11" x14ac:dyDescent="0.25">
      <c r="C2726" s="134" t="s">
        <v>187</v>
      </c>
      <c r="D2726" s="134" t="s">
        <v>3</v>
      </c>
      <c r="E2726" s="134" t="s">
        <v>318</v>
      </c>
      <c r="F2726" s="134" t="s">
        <v>310</v>
      </c>
      <c r="G2726" s="134" t="s">
        <v>358</v>
      </c>
      <c r="H2726" s="135">
        <v>-388.72</v>
      </c>
      <c r="I2726" s="135">
        <v>-387.67</v>
      </c>
      <c r="J2726" s="135">
        <v>-451.02</v>
      </c>
      <c r="K2726" t="str">
        <f>VLOOKUP(C2726,ResCat!$A$2:$B$268,2,FALSE)</f>
        <v>PPOLG</v>
      </c>
    </row>
    <row r="2727" spans="3:11" x14ac:dyDescent="0.25">
      <c r="C2727" s="134" t="s">
        <v>187</v>
      </c>
      <c r="D2727" s="134" t="s">
        <v>3</v>
      </c>
      <c r="E2727" s="134" t="s">
        <v>320</v>
      </c>
      <c r="F2727" s="134" t="s">
        <v>310</v>
      </c>
      <c r="G2727" s="134" t="s">
        <v>315</v>
      </c>
      <c r="H2727" s="135">
        <v>1738.2100000000005</v>
      </c>
      <c r="I2727" s="135">
        <v>1996.5799999999992</v>
      </c>
      <c r="J2727" s="135">
        <v>2378.8499999999995</v>
      </c>
      <c r="K2727" t="str">
        <f>VLOOKUP(C2727,ResCat!$A$2:$B$268,2,FALSE)</f>
        <v>PPOLG</v>
      </c>
    </row>
    <row r="2728" spans="3:11" x14ac:dyDescent="0.25">
      <c r="C2728" s="134" t="s">
        <v>187</v>
      </c>
      <c r="D2728" s="134" t="s">
        <v>3</v>
      </c>
      <c r="E2728" s="134" t="s">
        <v>322</v>
      </c>
      <c r="F2728" s="134" t="s">
        <v>310</v>
      </c>
      <c r="G2728" s="134" t="s">
        <v>341</v>
      </c>
      <c r="H2728" s="135">
        <v>106.70000000000002</v>
      </c>
      <c r="I2728" s="135">
        <v>436.2600000000001</v>
      </c>
      <c r="J2728" s="135">
        <v>3052.2100000000005</v>
      </c>
      <c r="K2728" t="str">
        <f>VLOOKUP(C2728,ResCat!$A$2:$B$268,2,FALSE)</f>
        <v>PPOLG</v>
      </c>
    </row>
    <row r="2729" spans="3:11" x14ac:dyDescent="0.25">
      <c r="C2729" s="134" t="s">
        <v>187</v>
      </c>
      <c r="D2729" s="134" t="s">
        <v>3</v>
      </c>
      <c r="E2729" s="134" t="s">
        <v>324</v>
      </c>
      <c r="F2729" s="134" t="s">
        <v>310</v>
      </c>
      <c r="G2729" s="134" t="s">
        <v>340</v>
      </c>
      <c r="H2729" s="135">
        <v>9162.98</v>
      </c>
      <c r="I2729" s="135">
        <v>9088.8799999999992</v>
      </c>
      <c r="J2729" s="135">
        <v>14151.45</v>
      </c>
      <c r="K2729" t="str">
        <f>VLOOKUP(C2729,ResCat!$A$2:$B$268,2,FALSE)</f>
        <v>PPOLG</v>
      </c>
    </row>
    <row r="2730" spans="3:11" x14ac:dyDescent="0.25">
      <c r="C2730" s="134" t="s">
        <v>187</v>
      </c>
      <c r="D2730" s="134" t="s">
        <v>3</v>
      </c>
      <c r="E2730" s="134" t="s">
        <v>326</v>
      </c>
      <c r="F2730" s="134" t="s">
        <v>310</v>
      </c>
      <c r="G2730" s="134" t="s">
        <v>317</v>
      </c>
      <c r="H2730" s="135">
        <v>-549.04000000000042</v>
      </c>
      <c r="I2730" s="135">
        <v>-1001.0100000000003</v>
      </c>
      <c r="J2730" s="135">
        <v>-3053.3999999999996</v>
      </c>
      <c r="K2730" t="str">
        <f>VLOOKUP(C2730,ResCat!$A$2:$B$268,2,FALSE)</f>
        <v>PPOLG</v>
      </c>
    </row>
    <row r="2731" spans="3:11" x14ac:dyDescent="0.25">
      <c r="C2731" s="134" t="s">
        <v>187</v>
      </c>
      <c r="D2731" s="134" t="s">
        <v>3</v>
      </c>
      <c r="E2731" s="134" t="s">
        <v>328</v>
      </c>
      <c r="F2731" s="134" t="s">
        <v>310</v>
      </c>
      <c r="G2731" s="134" t="s">
        <v>319</v>
      </c>
      <c r="H2731" s="135">
        <v>3005.2100000000009</v>
      </c>
      <c r="I2731" s="135">
        <v>6546.8099999999995</v>
      </c>
      <c r="J2731" s="135">
        <v>13749.580000000002</v>
      </c>
      <c r="K2731" t="str">
        <f>VLOOKUP(C2731,ResCat!$A$2:$B$268,2,FALSE)</f>
        <v>PPOLG</v>
      </c>
    </row>
    <row r="2732" spans="3:11" x14ac:dyDescent="0.25">
      <c r="C2732" s="134" t="s">
        <v>187</v>
      </c>
      <c r="D2732" s="134" t="s">
        <v>3</v>
      </c>
      <c r="E2732" s="134" t="s">
        <v>330</v>
      </c>
      <c r="F2732" s="134" t="s">
        <v>310</v>
      </c>
      <c r="G2732" s="134" t="s">
        <v>321</v>
      </c>
      <c r="H2732" s="135">
        <v>3252.37</v>
      </c>
      <c r="I2732" s="135">
        <v>4188.6399999999994</v>
      </c>
      <c r="J2732" s="135">
        <v>15935.289999999995</v>
      </c>
      <c r="K2732" t="str">
        <f>VLOOKUP(C2732,ResCat!$A$2:$B$268,2,FALSE)</f>
        <v>PPOLG</v>
      </c>
    </row>
    <row r="2733" spans="3:11" x14ac:dyDescent="0.25">
      <c r="C2733" s="134" t="s">
        <v>187</v>
      </c>
      <c r="D2733" s="134" t="s">
        <v>3</v>
      </c>
      <c r="E2733" s="134" t="s">
        <v>332</v>
      </c>
      <c r="F2733" s="134" t="s">
        <v>310</v>
      </c>
      <c r="G2733" s="134" t="s">
        <v>323</v>
      </c>
      <c r="H2733" s="135">
        <v>6667.1900000000014</v>
      </c>
      <c r="I2733" s="135">
        <v>7869.6699999999983</v>
      </c>
      <c r="J2733" s="135">
        <v>15274.029999999999</v>
      </c>
      <c r="K2733" t="str">
        <f>VLOOKUP(C2733,ResCat!$A$2:$B$268,2,FALSE)</f>
        <v>PPOLG</v>
      </c>
    </row>
    <row r="2734" spans="3:11" x14ac:dyDescent="0.25">
      <c r="C2734" s="134" t="s">
        <v>187</v>
      </c>
      <c r="D2734" s="134" t="s">
        <v>3</v>
      </c>
      <c r="E2734" s="134" t="s">
        <v>335</v>
      </c>
      <c r="F2734" s="134" t="s">
        <v>310</v>
      </c>
      <c r="G2734" s="134" t="s">
        <v>325</v>
      </c>
      <c r="H2734" s="135">
        <v>30986.03</v>
      </c>
      <c r="I2734" s="135">
        <v>32158.92</v>
      </c>
      <c r="J2734" s="135">
        <v>72837.820000000007</v>
      </c>
      <c r="K2734" t="str">
        <f>VLOOKUP(C2734,ResCat!$A$2:$B$268,2,FALSE)</f>
        <v>PPOLG</v>
      </c>
    </row>
    <row r="2735" spans="3:11" x14ac:dyDescent="0.25">
      <c r="C2735" s="134" t="s">
        <v>187</v>
      </c>
      <c r="D2735" s="134" t="s">
        <v>3</v>
      </c>
      <c r="E2735" s="134" t="s">
        <v>4</v>
      </c>
      <c r="F2735" s="134" t="s">
        <v>310</v>
      </c>
      <c r="G2735" s="134" t="s">
        <v>327</v>
      </c>
      <c r="H2735" s="135">
        <v>14889.520000000004</v>
      </c>
      <c r="I2735" s="135">
        <v>17685.879999999994</v>
      </c>
      <c r="J2735" s="135">
        <v>56579.799999999996</v>
      </c>
      <c r="K2735" t="str">
        <f>VLOOKUP(C2735,ResCat!$A$2:$B$268,2,FALSE)</f>
        <v>PPOLG</v>
      </c>
    </row>
    <row r="2736" spans="3:11" x14ac:dyDescent="0.25">
      <c r="C2736" s="134" t="s">
        <v>187</v>
      </c>
      <c r="D2736" s="134" t="s">
        <v>3</v>
      </c>
      <c r="E2736" s="134" t="s">
        <v>511</v>
      </c>
      <c r="F2736" s="134" t="s">
        <v>310</v>
      </c>
      <c r="G2736" s="134" t="s">
        <v>329</v>
      </c>
      <c r="H2736" s="135">
        <v>9153.31</v>
      </c>
      <c r="I2736" s="135">
        <v>11640.659999999998</v>
      </c>
      <c r="J2736" s="135">
        <v>27155.530000000002</v>
      </c>
      <c r="K2736" t="str">
        <f>VLOOKUP(C2736,ResCat!$A$2:$B$268,2,FALSE)</f>
        <v>PPOLG</v>
      </c>
    </row>
    <row r="2737" spans="3:11" x14ac:dyDescent="0.25">
      <c r="C2737" s="134" t="s">
        <v>187</v>
      </c>
      <c r="D2737" s="134" t="s">
        <v>3</v>
      </c>
      <c r="E2737" s="134" t="s">
        <v>969</v>
      </c>
      <c r="F2737" s="134" t="s">
        <v>310</v>
      </c>
      <c r="G2737" s="134" t="s">
        <v>331</v>
      </c>
      <c r="H2737" s="135">
        <v>80270.870000000054</v>
      </c>
      <c r="I2737" s="135">
        <v>85804.790000000066</v>
      </c>
      <c r="J2737" s="135">
        <v>132619.41000000003</v>
      </c>
      <c r="K2737" t="str">
        <f>VLOOKUP(C2737,ResCat!$A$2:$B$268,2,FALSE)</f>
        <v>PPOLG</v>
      </c>
    </row>
    <row r="2738" spans="3:11" x14ac:dyDescent="0.25">
      <c r="C2738" s="134" t="s">
        <v>187</v>
      </c>
      <c r="D2738" s="134" t="s">
        <v>3</v>
      </c>
      <c r="E2738" s="134" t="s">
        <v>961</v>
      </c>
      <c r="F2738" s="134" t="s">
        <v>310</v>
      </c>
      <c r="G2738" s="134" t="s">
        <v>334</v>
      </c>
      <c r="H2738" s="135">
        <v>62001.960000000028</v>
      </c>
      <c r="I2738" s="135">
        <v>75405.380000000048</v>
      </c>
      <c r="J2738" s="135">
        <v>182762.38000000009</v>
      </c>
      <c r="K2738" t="str">
        <f>VLOOKUP(C2738,ResCat!$A$2:$B$268,2,FALSE)</f>
        <v>PPOLG</v>
      </c>
    </row>
    <row r="2739" spans="3:11" x14ac:dyDescent="0.25">
      <c r="C2739" s="134" t="s">
        <v>187</v>
      </c>
      <c r="D2739" s="134" t="s">
        <v>3</v>
      </c>
      <c r="E2739" s="134" t="s">
        <v>970</v>
      </c>
      <c r="F2739" s="134" t="s">
        <v>310</v>
      </c>
      <c r="G2739" s="134" t="s">
        <v>333</v>
      </c>
      <c r="H2739" s="135">
        <v>321094.0500000001</v>
      </c>
      <c r="I2739" s="135">
        <v>405217.81000000046</v>
      </c>
      <c r="J2739" s="135">
        <v>1117717.2399999988</v>
      </c>
      <c r="K2739" t="str">
        <f>VLOOKUP(C2739,ResCat!$A$2:$B$268,2,FALSE)</f>
        <v>PPOLG</v>
      </c>
    </row>
    <row r="2740" spans="3:11" x14ac:dyDescent="0.25">
      <c r="C2740" s="134" t="s">
        <v>187</v>
      </c>
      <c r="D2740" s="134" t="s">
        <v>3</v>
      </c>
      <c r="E2740" s="134" t="s">
        <v>1023</v>
      </c>
      <c r="F2740" s="134" t="s">
        <v>310</v>
      </c>
      <c r="G2740" s="134" t="s">
        <v>308</v>
      </c>
      <c r="H2740" s="135">
        <v>292112.48000000004</v>
      </c>
      <c r="I2740" s="135">
        <v>613911.299999999</v>
      </c>
      <c r="J2740" s="135">
        <v>1523393.2200000004</v>
      </c>
      <c r="K2740" t="str">
        <f>VLOOKUP(C2740,ResCat!$A$2:$B$268,2,FALSE)</f>
        <v>PPOLG</v>
      </c>
    </row>
    <row r="2741" spans="3:11" x14ac:dyDescent="0.25">
      <c r="C2741" s="134" t="s">
        <v>187</v>
      </c>
      <c r="D2741" s="134" t="s">
        <v>0</v>
      </c>
      <c r="E2741" s="134" t="s">
        <v>1026</v>
      </c>
      <c r="F2741" s="134" t="s">
        <v>310</v>
      </c>
      <c r="G2741" s="134" t="s">
        <v>311</v>
      </c>
      <c r="H2741" s="135">
        <v>16946</v>
      </c>
      <c r="I2741" s="135">
        <v>23296</v>
      </c>
      <c r="J2741" s="135">
        <v>33765.65</v>
      </c>
      <c r="K2741" t="str">
        <f>VLOOKUP(C2741,ResCat!$A$2:$B$268,2,FALSE)</f>
        <v>PPOLG</v>
      </c>
    </row>
    <row r="2742" spans="3:11" x14ac:dyDescent="0.25">
      <c r="C2742" s="134" t="s">
        <v>187</v>
      </c>
      <c r="D2742" s="134" t="s">
        <v>0</v>
      </c>
      <c r="E2742" s="134" t="s">
        <v>349</v>
      </c>
      <c r="F2742" s="134" t="s">
        <v>310</v>
      </c>
      <c r="G2742" s="134" t="s">
        <v>311</v>
      </c>
      <c r="H2742" s="135">
        <v>22250.36</v>
      </c>
      <c r="I2742" s="135">
        <v>24611.919999999998</v>
      </c>
      <c r="J2742" s="135">
        <v>154000.35</v>
      </c>
      <c r="K2742" t="str">
        <f>VLOOKUP(C2742,ResCat!$A$2:$B$268,2,FALSE)</f>
        <v>PPOLG</v>
      </c>
    </row>
    <row r="2743" spans="3:11" x14ac:dyDescent="0.25">
      <c r="C2743" s="134" t="s">
        <v>187</v>
      </c>
      <c r="D2743" s="134" t="s">
        <v>0</v>
      </c>
      <c r="E2743" s="134" t="s">
        <v>350</v>
      </c>
      <c r="F2743" s="134" t="s">
        <v>310</v>
      </c>
      <c r="G2743" s="134" t="s">
        <v>311</v>
      </c>
      <c r="H2743" s="135">
        <v>1260</v>
      </c>
      <c r="I2743" s="135">
        <v>1260</v>
      </c>
      <c r="J2743" s="135">
        <v>5404</v>
      </c>
      <c r="K2743" t="str">
        <f>VLOOKUP(C2743,ResCat!$A$2:$B$268,2,FALSE)</f>
        <v>PPOLG</v>
      </c>
    </row>
    <row r="2744" spans="3:11" x14ac:dyDescent="0.25">
      <c r="C2744" s="134" t="s">
        <v>187</v>
      </c>
      <c r="D2744" s="134" t="s">
        <v>0</v>
      </c>
      <c r="E2744" s="134" t="s">
        <v>352</v>
      </c>
      <c r="F2744" s="134" t="s">
        <v>310</v>
      </c>
      <c r="G2744" s="134" t="s">
        <v>351</v>
      </c>
      <c r="H2744" s="135">
        <v>-1288</v>
      </c>
      <c r="I2744" s="135">
        <v>-1288</v>
      </c>
      <c r="J2744" s="135">
        <v>-129040.31</v>
      </c>
      <c r="K2744" t="str">
        <f>VLOOKUP(C2744,ResCat!$A$2:$B$268,2,FALSE)</f>
        <v>PPOLG</v>
      </c>
    </row>
    <row r="2745" spans="3:11" x14ac:dyDescent="0.25">
      <c r="C2745" s="134" t="s">
        <v>187</v>
      </c>
      <c r="D2745" s="134" t="s">
        <v>0</v>
      </c>
      <c r="E2745" s="134" t="s">
        <v>312</v>
      </c>
      <c r="F2745" s="134" t="s">
        <v>310</v>
      </c>
      <c r="G2745" s="134" t="s">
        <v>364</v>
      </c>
      <c r="H2745" s="135">
        <v>11330</v>
      </c>
      <c r="I2745" s="135">
        <v>11330</v>
      </c>
      <c r="J2745" s="135">
        <v>19528.57</v>
      </c>
      <c r="K2745" t="str">
        <f>VLOOKUP(C2745,ResCat!$A$2:$B$268,2,FALSE)</f>
        <v>PPOLG</v>
      </c>
    </row>
    <row r="2746" spans="3:11" x14ac:dyDescent="0.25">
      <c r="C2746" s="134" t="s">
        <v>187</v>
      </c>
      <c r="D2746" s="134" t="s">
        <v>0</v>
      </c>
      <c r="E2746" s="134" t="s">
        <v>357</v>
      </c>
      <c r="F2746" s="134" t="s">
        <v>310</v>
      </c>
      <c r="G2746" s="134" t="s">
        <v>338</v>
      </c>
      <c r="H2746" s="135">
        <v>0</v>
      </c>
      <c r="I2746" s="135">
        <v>0</v>
      </c>
      <c r="J2746" s="135">
        <v>0</v>
      </c>
      <c r="K2746" t="str">
        <f>VLOOKUP(C2746,ResCat!$A$2:$B$268,2,FALSE)</f>
        <v>PPOLG</v>
      </c>
    </row>
    <row r="2747" spans="3:11" x14ac:dyDescent="0.25">
      <c r="C2747" s="134" t="s">
        <v>187</v>
      </c>
      <c r="D2747" s="134" t="s">
        <v>0</v>
      </c>
      <c r="E2747" s="134" t="s">
        <v>339</v>
      </c>
      <c r="F2747" s="134" t="s">
        <v>310</v>
      </c>
      <c r="G2747" s="134" t="s">
        <v>353</v>
      </c>
      <c r="H2747" s="135">
        <v>0</v>
      </c>
      <c r="I2747" s="135">
        <v>0</v>
      </c>
      <c r="J2747" s="135">
        <v>0</v>
      </c>
      <c r="K2747" t="str">
        <f>VLOOKUP(C2747,ResCat!$A$2:$B$268,2,FALSE)</f>
        <v>PPOLG</v>
      </c>
    </row>
    <row r="2748" spans="3:11" x14ac:dyDescent="0.25">
      <c r="C2748" s="134" t="s">
        <v>187</v>
      </c>
      <c r="D2748" s="134" t="s">
        <v>0</v>
      </c>
      <c r="E2748" s="134" t="s">
        <v>316</v>
      </c>
      <c r="F2748" s="134" t="s">
        <v>310</v>
      </c>
      <c r="G2748" s="134" t="s">
        <v>313</v>
      </c>
      <c r="H2748" s="135">
        <v>3055</v>
      </c>
      <c r="I2748" s="135">
        <v>3055</v>
      </c>
      <c r="J2748" s="135">
        <v>3055</v>
      </c>
      <c r="K2748" t="str">
        <f>VLOOKUP(C2748,ResCat!$A$2:$B$268,2,FALSE)</f>
        <v>PPOLG</v>
      </c>
    </row>
    <row r="2749" spans="3:11" x14ac:dyDescent="0.25">
      <c r="C2749" s="134" t="s">
        <v>187</v>
      </c>
      <c r="D2749" s="134" t="s">
        <v>0</v>
      </c>
      <c r="E2749" s="134" t="s">
        <v>320</v>
      </c>
      <c r="F2749" s="134" t="s">
        <v>310</v>
      </c>
      <c r="G2749" s="134" t="s">
        <v>315</v>
      </c>
      <c r="H2749" s="135">
        <v>11212</v>
      </c>
      <c r="I2749" s="135">
        <v>11212</v>
      </c>
      <c r="J2749" s="135">
        <v>12877.53</v>
      </c>
      <c r="K2749" t="str">
        <f>VLOOKUP(C2749,ResCat!$A$2:$B$268,2,FALSE)</f>
        <v>PPOLG</v>
      </c>
    </row>
    <row r="2750" spans="3:11" x14ac:dyDescent="0.25">
      <c r="C2750" s="134" t="s">
        <v>187</v>
      </c>
      <c r="D2750" s="134" t="s">
        <v>0</v>
      </c>
      <c r="E2750" s="134" t="s">
        <v>322</v>
      </c>
      <c r="F2750" s="134" t="s">
        <v>310</v>
      </c>
      <c r="G2750" s="134" t="s">
        <v>341</v>
      </c>
      <c r="H2750" s="135">
        <v>231689.82</v>
      </c>
      <c r="I2750" s="135">
        <v>231389.82</v>
      </c>
      <c r="J2750" s="135">
        <v>339289</v>
      </c>
      <c r="K2750" t="str">
        <f>VLOOKUP(C2750,ResCat!$A$2:$B$268,2,FALSE)</f>
        <v>PPOLG</v>
      </c>
    </row>
    <row r="2751" spans="3:11" x14ac:dyDescent="0.25">
      <c r="C2751" s="134" t="s">
        <v>187</v>
      </c>
      <c r="D2751" s="134" t="s">
        <v>0</v>
      </c>
      <c r="E2751" s="134" t="s">
        <v>326</v>
      </c>
      <c r="F2751" s="134" t="s">
        <v>310</v>
      </c>
      <c r="G2751" s="134" t="s">
        <v>317</v>
      </c>
      <c r="H2751" s="135">
        <v>504</v>
      </c>
      <c r="I2751" s="135">
        <v>504</v>
      </c>
      <c r="J2751" s="135">
        <v>1958</v>
      </c>
      <c r="K2751" t="str">
        <f>VLOOKUP(C2751,ResCat!$A$2:$B$268,2,FALSE)</f>
        <v>PPOLG</v>
      </c>
    </row>
    <row r="2752" spans="3:11" x14ac:dyDescent="0.25">
      <c r="C2752" s="134" t="s">
        <v>187</v>
      </c>
      <c r="D2752" s="134" t="s">
        <v>0</v>
      </c>
      <c r="E2752" s="134" t="s">
        <v>328</v>
      </c>
      <c r="F2752" s="134" t="s">
        <v>310</v>
      </c>
      <c r="G2752" s="134" t="s">
        <v>319</v>
      </c>
      <c r="H2752" s="135">
        <v>22595.97</v>
      </c>
      <c r="I2752" s="135">
        <v>25115.969999999998</v>
      </c>
      <c r="J2752" s="135">
        <v>56263.600000000006</v>
      </c>
      <c r="K2752" t="str">
        <f>VLOOKUP(C2752,ResCat!$A$2:$B$268,2,FALSE)</f>
        <v>PPOLG</v>
      </c>
    </row>
    <row r="2753" spans="3:11" x14ac:dyDescent="0.25">
      <c r="C2753" s="134" t="s">
        <v>187</v>
      </c>
      <c r="D2753" s="134" t="s">
        <v>0</v>
      </c>
      <c r="E2753" s="134" t="s">
        <v>330</v>
      </c>
      <c r="F2753" s="134" t="s">
        <v>310</v>
      </c>
      <c r="G2753" s="134" t="s">
        <v>321</v>
      </c>
      <c r="H2753" s="135">
        <v>43913.27</v>
      </c>
      <c r="I2753" s="135">
        <v>43913.27</v>
      </c>
      <c r="J2753" s="135">
        <v>81112.33</v>
      </c>
      <c r="K2753" t="str">
        <f>VLOOKUP(C2753,ResCat!$A$2:$B$268,2,FALSE)</f>
        <v>PPOLG</v>
      </c>
    </row>
    <row r="2754" spans="3:11" x14ac:dyDescent="0.25">
      <c r="C2754" s="134" t="s">
        <v>187</v>
      </c>
      <c r="D2754" s="134" t="s">
        <v>0</v>
      </c>
      <c r="E2754" s="134" t="s">
        <v>332</v>
      </c>
      <c r="F2754" s="134" t="s">
        <v>310</v>
      </c>
      <c r="G2754" s="134" t="s">
        <v>323</v>
      </c>
      <c r="H2754" s="135">
        <v>35362.550000000003</v>
      </c>
      <c r="I2754" s="135">
        <v>36018.67</v>
      </c>
      <c r="J2754" s="135">
        <v>-18277.32</v>
      </c>
      <c r="K2754" t="str">
        <f>VLOOKUP(C2754,ResCat!$A$2:$B$268,2,FALSE)</f>
        <v>PPOLG</v>
      </c>
    </row>
    <row r="2755" spans="3:11" x14ac:dyDescent="0.25">
      <c r="C2755" s="134" t="s">
        <v>187</v>
      </c>
      <c r="D2755" s="134" t="s">
        <v>0</v>
      </c>
      <c r="E2755" s="134" t="s">
        <v>335</v>
      </c>
      <c r="F2755" s="134" t="s">
        <v>310</v>
      </c>
      <c r="G2755" s="134" t="s">
        <v>325</v>
      </c>
      <c r="H2755" s="135">
        <v>14743.1</v>
      </c>
      <c r="I2755" s="135">
        <v>19062.7</v>
      </c>
      <c r="J2755" s="135">
        <v>16752.650000000001</v>
      </c>
      <c r="K2755" t="str">
        <f>VLOOKUP(C2755,ResCat!$A$2:$B$268,2,FALSE)</f>
        <v>PPOLG</v>
      </c>
    </row>
    <row r="2756" spans="3:11" x14ac:dyDescent="0.25">
      <c r="C2756" s="134" t="s">
        <v>187</v>
      </c>
      <c r="D2756" s="134" t="s">
        <v>0</v>
      </c>
      <c r="E2756" s="134" t="s">
        <v>4</v>
      </c>
      <c r="F2756" s="134" t="s">
        <v>310</v>
      </c>
      <c r="G2756" s="134" t="s">
        <v>327</v>
      </c>
      <c r="H2756" s="135">
        <v>5436.9</v>
      </c>
      <c r="I2756" s="135">
        <v>5436.9</v>
      </c>
      <c r="J2756" s="135">
        <v>6041</v>
      </c>
      <c r="K2756" t="str">
        <f>VLOOKUP(C2756,ResCat!$A$2:$B$268,2,FALSE)</f>
        <v>PPOLG</v>
      </c>
    </row>
    <row r="2757" spans="3:11" x14ac:dyDescent="0.25">
      <c r="C2757" s="134" t="s">
        <v>187</v>
      </c>
      <c r="D2757" s="134" t="s">
        <v>0</v>
      </c>
      <c r="E2757" s="134" t="s">
        <v>511</v>
      </c>
      <c r="F2757" s="134" t="s">
        <v>310</v>
      </c>
      <c r="G2757" s="134" t="s">
        <v>329</v>
      </c>
      <c r="H2757" s="135">
        <v>121055.31</v>
      </c>
      <c r="I2757" s="135">
        <v>121161.62</v>
      </c>
      <c r="J2757" s="135">
        <v>182394.71</v>
      </c>
      <c r="K2757" t="str">
        <f>VLOOKUP(C2757,ResCat!$A$2:$B$268,2,FALSE)</f>
        <v>PPOLG</v>
      </c>
    </row>
    <row r="2758" spans="3:11" x14ac:dyDescent="0.25">
      <c r="C2758" s="134" t="s">
        <v>187</v>
      </c>
      <c r="D2758" s="134" t="s">
        <v>0</v>
      </c>
      <c r="E2758" s="134" t="s">
        <v>969</v>
      </c>
      <c r="F2758" s="134" t="s">
        <v>310</v>
      </c>
      <c r="G2758" s="134" t="s">
        <v>331</v>
      </c>
      <c r="H2758" s="135">
        <v>83758.720000000001</v>
      </c>
      <c r="I2758" s="135">
        <v>83758.720000000001</v>
      </c>
      <c r="J2758" s="135">
        <v>146751.62</v>
      </c>
      <c r="K2758" t="str">
        <f>VLOOKUP(C2758,ResCat!$A$2:$B$268,2,FALSE)</f>
        <v>PPOLG</v>
      </c>
    </row>
    <row r="2759" spans="3:11" x14ac:dyDescent="0.25">
      <c r="C2759" s="134" t="s">
        <v>187</v>
      </c>
      <c r="D2759" s="134" t="s">
        <v>0</v>
      </c>
      <c r="E2759" s="134" t="s">
        <v>961</v>
      </c>
      <c r="F2759" s="134" t="s">
        <v>310</v>
      </c>
      <c r="G2759" s="134" t="s">
        <v>334</v>
      </c>
      <c r="H2759" s="135">
        <v>755237.35000000021</v>
      </c>
      <c r="I2759" s="135">
        <v>779881.60999999987</v>
      </c>
      <c r="J2759" s="135">
        <v>1538576.7</v>
      </c>
      <c r="K2759" t="str">
        <f>VLOOKUP(C2759,ResCat!$A$2:$B$268,2,FALSE)</f>
        <v>PPOLG</v>
      </c>
    </row>
    <row r="2760" spans="3:11" x14ac:dyDescent="0.25">
      <c r="C2760" s="134" t="s">
        <v>187</v>
      </c>
      <c r="D2760" s="134" t="s">
        <v>0</v>
      </c>
      <c r="E2760" s="134" t="s">
        <v>970</v>
      </c>
      <c r="F2760" s="134" t="s">
        <v>310</v>
      </c>
      <c r="G2760" s="134" t="s">
        <v>333</v>
      </c>
      <c r="H2760" s="135">
        <v>1470650.2600000012</v>
      </c>
      <c r="I2760" s="135">
        <v>1519991.0500000019</v>
      </c>
      <c r="J2760" s="135">
        <v>4820404.870000002</v>
      </c>
      <c r="K2760" t="str">
        <f>VLOOKUP(C2760,ResCat!$A$2:$B$268,2,FALSE)</f>
        <v>PPOLG</v>
      </c>
    </row>
    <row r="2761" spans="3:11" x14ac:dyDescent="0.25">
      <c r="C2761" s="134" t="s">
        <v>187</v>
      </c>
      <c r="D2761" s="134" t="s">
        <v>0</v>
      </c>
      <c r="E2761" s="134" t="s">
        <v>1023</v>
      </c>
      <c r="F2761" s="134" t="s">
        <v>310</v>
      </c>
      <c r="G2761" s="134" t="s">
        <v>308</v>
      </c>
      <c r="H2761" s="135">
        <v>556239.55999999994</v>
      </c>
      <c r="I2761" s="135">
        <v>626450.34</v>
      </c>
      <c r="J2761" s="135">
        <v>1712227.5300000003</v>
      </c>
      <c r="K2761" t="str">
        <f>VLOOKUP(C2761,ResCat!$A$2:$B$268,2,FALSE)</f>
        <v>PPOLG</v>
      </c>
    </row>
    <row r="2762" spans="3:11" x14ac:dyDescent="0.25">
      <c r="C2762" s="134" t="s">
        <v>187</v>
      </c>
      <c r="D2762" s="134" t="s">
        <v>2</v>
      </c>
      <c r="E2762" s="134" t="s">
        <v>1038</v>
      </c>
      <c r="F2762" s="134" t="s">
        <v>310</v>
      </c>
      <c r="G2762" s="134" t="s">
        <v>311</v>
      </c>
      <c r="H2762" s="135">
        <v>1031.8599999999999</v>
      </c>
      <c r="I2762" s="135">
        <v>1474.08</v>
      </c>
      <c r="J2762" s="135">
        <v>15000</v>
      </c>
      <c r="K2762" t="str">
        <f>VLOOKUP(C2762,ResCat!$A$2:$B$268,2,FALSE)</f>
        <v>PPOLG</v>
      </c>
    </row>
    <row r="2763" spans="3:11" x14ac:dyDescent="0.25">
      <c r="C2763" s="134" t="s">
        <v>187</v>
      </c>
      <c r="D2763" s="134" t="s">
        <v>2</v>
      </c>
      <c r="E2763" s="134" t="s">
        <v>309</v>
      </c>
      <c r="F2763" s="134" t="s">
        <v>310</v>
      </c>
      <c r="G2763" s="134" t="s">
        <v>311</v>
      </c>
      <c r="H2763" s="135">
        <v>0</v>
      </c>
      <c r="I2763" s="135">
        <v>33.96</v>
      </c>
      <c r="J2763" s="135">
        <v>33.96</v>
      </c>
      <c r="K2763" t="str">
        <f>VLOOKUP(C2763,ResCat!$A$2:$B$268,2,FALSE)</f>
        <v>PPOLG</v>
      </c>
    </row>
    <row r="2764" spans="3:11" x14ac:dyDescent="0.25">
      <c r="C2764" s="134" t="s">
        <v>187</v>
      </c>
      <c r="D2764" s="134" t="s">
        <v>2</v>
      </c>
      <c r="E2764" s="134" t="s">
        <v>1026</v>
      </c>
      <c r="F2764" s="134" t="s">
        <v>310</v>
      </c>
      <c r="G2764" s="134" t="s">
        <v>311</v>
      </c>
      <c r="H2764" s="135">
        <v>0</v>
      </c>
      <c r="I2764" s="135">
        <v>120.01</v>
      </c>
      <c r="J2764" s="135">
        <v>120.01</v>
      </c>
      <c r="K2764" t="str">
        <f>VLOOKUP(C2764,ResCat!$A$2:$B$268,2,FALSE)</f>
        <v>PPOLG</v>
      </c>
    </row>
    <row r="2765" spans="3:11" x14ac:dyDescent="0.25">
      <c r="C2765" s="134" t="s">
        <v>187</v>
      </c>
      <c r="D2765" s="134" t="s">
        <v>2</v>
      </c>
      <c r="E2765" s="134" t="s">
        <v>362</v>
      </c>
      <c r="F2765" s="134" t="s">
        <v>310</v>
      </c>
      <c r="G2765" s="134" t="s">
        <v>311</v>
      </c>
      <c r="H2765" s="135">
        <v>0</v>
      </c>
      <c r="I2765" s="135">
        <v>77.41</v>
      </c>
      <c r="J2765" s="135">
        <v>77.41</v>
      </c>
      <c r="K2765" t="str">
        <f>VLOOKUP(C2765,ResCat!$A$2:$B$268,2,FALSE)</f>
        <v>PPOLG</v>
      </c>
    </row>
    <row r="2766" spans="3:11" x14ac:dyDescent="0.25">
      <c r="C2766" s="134" t="s">
        <v>187</v>
      </c>
      <c r="D2766" s="134" t="s">
        <v>2</v>
      </c>
      <c r="E2766" s="134" t="s">
        <v>363</v>
      </c>
      <c r="F2766" s="134" t="s">
        <v>310</v>
      </c>
      <c r="G2766" s="134" t="s">
        <v>311</v>
      </c>
      <c r="H2766" s="135">
        <v>0</v>
      </c>
      <c r="I2766" s="135">
        <v>162.26</v>
      </c>
      <c r="J2766" s="135">
        <v>162.26</v>
      </c>
      <c r="K2766" t="str">
        <f>VLOOKUP(C2766,ResCat!$A$2:$B$268,2,FALSE)</f>
        <v>PPOLG</v>
      </c>
    </row>
    <row r="2767" spans="3:11" x14ac:dyDescent="0.25">
      <c r="C2767" s="134" t="s">
        <v>187</v>
      </c>
      <c r="D2767" s="134" t="s">
        <v>2</v>
      </c>
      <c r="E2767" s="134" t="s">
        <v>1029</v>
      </c>
      <c r="F2767" s="134" t="s">
        <v>310</v>
      </c>
      <c r="G2767" s="134" t="s">
        <v>311</v>
      </c>
      <c r="H2767" s="135">
        <v>0</v>
      </c>
      <c r="I2767" s="135">
        <v>29.94</v>
      </c>
      <c r="J2767" s="135">
        <v>29.94</v>
      </c>
      <c r="K2767" t="str">
        <f>VLOOKUP(C2767,ResCat!$A$2:$B$268,2,FALSE)</f>
        <v>PPOLG</v>
      </c>
    </row>
    <row r="2768" spans="3:11" x14ac:dyDescent="0.25">
      <c r="C2768" s="134" t="s">
        <v>187</v>
      </c>
      <c r="D2768" s="134" t="s">
        <v>2</v>
      </c>
      <c r="E2768" s="134" t="s">
        <v>349</v>
      </c>
      <c r="F2768" s="134" t="s">
        <v>310</v>
      </c>
      <c r="G2768" s="134" t="s">
        <v>311</v>
      </c>
      <c r="H2768" s="135">
        <v>0</v>
      </c>
      <c r="I2768" s="135">
        <v>59.34</v>
      </c>
      <c r="J2768" s="135">
        <v>59.34</v>
      </c>
      <c r="K2768" t="str">
        <f>VLOOKUP(C2768,ResCat!$A$2:$B$268,2,FALSE)</f>
        <v>PPOLG</v>
      </c>
    </row>
    <row r="2769" spans="3:11" x14ac:dyDescent="0.25">
      <c r="C2769" s="134" t="s">
        <v>187</v>
      </c>
      <c r="D2769" s="134" t="s">
        <v>2</v>
      </c>
      <c r="E2769" s="134" t="s">
        <v>350</v>
      </c>
      <c r="F2769" s="134" t="s">
        <v>310</v>
      </c>
      <c r="G2769" s="134" t="s">
        <v>311</v>
      </c>
      <c r="H2769" s="135">
        <v>-361.70000000000005</v>
      </c>
      <c r="I2769" s="135">
        <v>-341.70000000000005</v>
      </c>
      <c r="J2769" s="135">
        <v>-519</v>
      </c>
      <c r="K2769" t="str">
        <f>VLOOKUP(C2769,ResCat!$A$2:$B$268,2,FALSE)</f>
        <v>PPOLG</v>
      </c>
    </row>
    <row r="2770" spans="3:11" x14ac:dyDescent="0.25">
      <c r="C2770" s="134" t="s">
        <v>187</v>
      </c>
      <c r="D2770" s="134" t="s">
        <v>2</v>
      </c>
      <c r="E2770" s="134" t="s">
        <v>359</v>
      </c>
      <c r="F2770" s="134" t="s">
        <v>310</v>
      </c>
      <c r="G2770" s="134" t="s">
        <v>311</v>
      </c>
      <c r="H2770" s="135">
        <v>-76.5</v>
      </c>
      <c r="I2770" s="135">
        <v>565.59</v>
      </c>
      <c r="J2770" s="135">
        <v>661.82</v>
      </c>
      <c r="K2770" t="str">
        <f>VLOOKUP(C2770,ResCat!$A$2:$B$268,2,FALSE)</f>
        <v>PPOLG</v>
      </c>
    </row>
    <row r="2771" spans="3:11" x14ac:dyDescent="0.25">
      <c r="C2771" s="134" t="s">
        <v>187</v>
      </c>
      <c r="D2771" s="134" t="s">
        <v>2</v>
      </c>
      <c r="E2771" s="134" t="s">
        <v>354</v>
      </c>
      <c r="F2771" s="134" t="s">
        <v>310</v>
      </c>
      <c r="G2771" s="134" t="s">
        <v>311</v>
      </c>
      <c r="H2771" s="135">
        <v>-338.11</v>
      </c>
      <c r="I2771" s="135">
        <v>-183.66000000000003</v>
      </c>
      <c r="J2771" s="135">
        <v>154.44999999999999</v>
      </c>
      <c r="K2771" t="str">
        <f>VLOOKUP(C2771,ResCat!$A$2:$B$268,2,FALSE)</f>
        <v>PPOLG</v>
      </c>
    </row>
    <row r="2772" spans="3:11" x14ac:dyDescent="0.25">
      <c r="C2772" s="134" t="s">
        <v>187</v>
      </c>
      <c r="D2772" s="134" t="s">
        <v>2</v>
      </c>
      <c r="E2772" s="134" t="s">
        <v>366</v>
      </c>
      <c r="F2772" s="134" t="s">
        <v>310</v>
      </c>
      <c r="G2772" s="134" t="s">
        <v>311</v>
      </c>
      <c r="H2772" s="135">
        <v>-1563.2199999999998</v>
      </c>
      <c r="I2772" s="135">
        <v>-1086.9799999999998</v>
      </c>
      <c r="J2772" s="135">
        <v>1158.04</v>
      </c>
      <c r="K2772" t="str">
        <f>VLOOKUP(C2772,ResCat!$A$2:$B$268,2,FALSE)</f>
        <v>PPOLG</v>
      </c>
    </row>
    <row r="2773" spans="3:11" x14ac:dyDescent="0.25">
      <c r="C2773" s="134" t="s">
        <v>187</v>
      </c>
      <c r="D2773" s="134" t="s">
        <v>2</v>
      </c>
      <c r="E2773" s="134" t="s">
        <v>337</v>
      </c>
      <c r="F2773" s="134" t="s">
        <v>310</v>
      </c>
      <c r="G2773" s="134" t="s">
        <v>311</v>
      </c>
      <c r="H2773" s="135">
        <v>-657.05</v>
      </c>
      <c r="I2773" s="135">
        <v>-736.34999999999991</v>
      </c>
      <c r="J2773" s="135">
        <v>-723.27</v>
      </c>
      <c r="K2773" t="str">
        <f>VLOOKUP(C2773,ResCat!$A$2:$B$268,2,FALSE)</f>
        <v>PPOLG</v>
      </c>
    </row>
    <row r="2774" spans="3:11" x14ac:dyDescent="0.25">
      <c r="C2774" s="134" t="s">
        <v>187</v>
      </c>
      <c r="D2774" s="134" t="s">
        <v>2</v>
      </c>
      <c r="E2774" s="134" t="s">
        <v>352</v>
      </c>
      <c r="F2774" s="134" t="s">
        <v>310</v>
      </c>
      <c r="G2774" s="134" t="s">
        <v>351</v>
      </c>
      <c r="H2774" s="135">
        <v>787.52</v>
      </c>
      <c r="I2774" s="135">
        <v>1182.9000000000001</v>
      </c>
      <c r="J2774" s="135">
        <v>1973.22</v>
      </c>
      <c r="K2774" t="str">
        <f>VLOOKUP(C2774,ResCat!$A$2:$B$268,2,FALSE)</f>
        <v>PPOLG</v>
      </c>
    </row>
    <row r="2775" spans="3:11" x14ac:dyDescent="0.25">
      <c r="C2775" s="134" t="s">
        <v>187</v>
      </c>
      <c r="D2775" s="134" t="s">
        <v>2</v>
      </c>
      <c r="E2775" s="134" t="s">
        <v>347</v>
      </c>
      <c r="F2775" s="134" t="s">
        <v>310</v>
      </c>
      <c r="G2775" s="134" t="s">
        <v>360</v>
      </c>
      <c r="H2775" s="135">
        <v>-1082.24</v>
      </c>
      <c r="I2775" s="135">
        <v>-550.19000000000028</v>
      </c>
      <c r="J2775" s="135">
        <v>986.62999999999988</v>
      </c>
      <c r="K2775" t="str">
        <f>VLOOKUP(C2775,ResCat!$A$2:$B$268,2,FALSE)</f>
        <v>PPOLG</v>
      </c>
    </row>
    <row r="2776" spans="3:11" x14ac:dyDescent="0.25">
      <c r="C2776" s="134" t="s">
        <v>187</v>
      </c>
      <c r="D2776" s="134" t="s">
        <v>2</v>
      </c>
      <c r="E2776" s="134" t="s">
        <v>361</v>
      </c>
      <c r="F2776" s="134" t="s">
        <v>310</v>
      </c>
      <c r="G2776" s="134" t="s">
        <v>355</v>
      </c>
      <c r="H2776" s="135">
        <v>482.90999999999991</v>
      </c>
      <c r="I2776" s="135">
        <v>724.99000000000012</v>
      </c>
      <c r="J2776" s="135">
        <v>2418.0100000000002</v>
      </c>
      <c r="K2776" t="str">
        <f>VLOOKUP(C2776,ResCat!$A$2:$B$268,2,FALSE)</f>
        <v>PPOLG</v>
      </c>
    </row>
    <row r="2777" spans="3:11" x14ac:dyDescent="0.25">
      <c r="C2777" s="134" t="s">
        <v>187</v>
      </c>
      <c r="D2777" s="134" t="s">
        <v>2</v>
      </c>
      <c r="E2777" s="134" t="s">
        <v>312</v>
      </c>
      <c r="F2777" s="134" t="s">
        <v>310</v>
      </c>
      <c r="G2777" s="134" t="s">
        <v>364</v>
      </c>
      <c r="H2777" s="135">
        <v>703.8</v>
      </c>
      <c r="I2777" s="135">
        <v>1116.9699999999998</v>
      </c>
      <c r="J2777" s="135">
        <v>2030.04</v>
      </c>
      <c r="K2777" t="str">
        <f>VLOOKUP(C2777,ResCat!$A$2:$B$268,2,FALSE)</f>
        <v>PPOLG</v>
      </c>
    </row>
    <row r="2778" spans="3:11" x14ac:dyDescent="0.25">
      <c r="C2778" s="134" t="s">
        <v>187</v>
      </c>
      <c r="D2778" s="134" t="s">
        <v>2</v>
      </c>
      <c r="E2778" s="134" t="s">
        <v>357</v>
      </c>
      <c r="F2778" s="134" t="s">
        <v>310</v>
      </c>
      <c r="G2778" s="134" t="s">
        <v>338</v>
      </c>
      <c r="H2778" s="135">
        <v>-20.65999999999984</v>
      </c>
      <c r="I2778" s="135">
        <v>267.65000000000003</v>
      </c>
      <c r="J2778" s="135">
        <v>886.74</v>
      </c>
      <c r="K2778" t="str">
        <f>VLOOKUP(C2778,ResCat!$A$2:$B$268,2,FALSE)</f>
        <v>PPOLG</v>
      </c>
    </row>
    <row r="2779" spans="3:11" x14ac:dyDescent="0.25">
      <c r="C2779" s="134" t="s">
        <v>187</v>
      </c>
      <c r="D2779" s="134" t="s">
        <v>2</v>
      </c>
      <c r="E2779" s="134" t="s">
        <v>314</v>
      </c>
      <c r="F2779" s="134" t="s">
        <v>310</v>
      </c>
      <c r="G2779" s="134" t="s">
        <v>356</v>
      </c>
      <c r="H2779" s="135">
        <v>495.99000000000007</v>
      </c>
      <c r="I2779" s="135">
        <v>1003.8499999999999</v>
      </c>
      <c r="J2779" s="135">
        <v>1911.64</v>
      </c>
      <c r="K2779" t="str">
        <f>VLOOKUP(C2779,ResCat!$A$2:$B$268,2,FALSE)</f>
        <v>PPOLG</v>
      </c>
    </row>
    <row r="2780" spans="3:11" x14ac:dyDescent="0.25">
      <c r="C2780" s="134" t="s">
        <v>187</v>
      </c>
      <c r="D2780" s="134" t="s">
        <v>2</v>
      </c>
      <c r="E2780" s="134" t="s">
        <v>339</v>
      </c>
      <c r="F2780" s="134" t="s">
        <v>310</v>
      </c>
      <c r="G2780" s="134" t="s">
        <v>353</v>
      </c>
      <c r="H2780" s="135">
        <v>228.93</v>
      </c>
      <c r="I2780" s="135">
        <v>436.9000000000002</v>
      </c>
      <c r="J2780" s="135">
        <v>-9.6299999999999386</v>
      </c>
      <c r="K2780" t="str">
        <f>VLOOKUP(C2780,ResCat!$A$2:$B$268,2,FALSE)</f>
        <v>PPOLG</v>
      </c>
    </row>
    <row r="2781" spans="3:11" x14ac:dyDescent="0.25">
      <c r="C2781" s="134" t="s">
        <v>187</v>
      </c>
      <c r="D2781" s="134" t="s">
        <v>2</v>
      </c>
      <c r="E2781" s="134" t="s">
        <v>342</v>
      </c>
      <c r="F2781" s="134" t="s">
        <v>310</v>
      </c>
      <c r="G2781" s="134" t="s">
        <v>348</v>
      </c>
      <c r="H2781" s="135">
        <v>-252.4500000000001</v>
      </c>
      <c r="I2781" s="135">
        <v>440.89</v>
      </c>
      <c r="J2781" s="135">
        <v>958.36999999999978</v>
      </c>
      <c r="K2781" t="str">
        <f>VLOOKUP(C2781,ResCat!$A$2:$B$268,2,FALSE)</f>
        <v>PPOLG</v>
      </c>
    </row>
    <row r="2782" spans="3:11" x14ac:dyDescent="0.25">
      <c r="C2782" s="134" t="s">
        <v>187</v>
      </c>
      <c r="D2782" s="134" t="s">
        <v>2</v>
      </c>
      <c r="E2782" s="134" t="s">
        <v>316</v>
      </c>
      <c r="F2782" s="134" t="s">
        <v>310</v>
      </c>
      <c r="G2782" s="134" t="s">
        <v>313</v>
      </c>
      <c r="H2782" s="135">
        <v>-1366.5099999999998</v>
      </c>
      <c r="I2782" s="135">
        <v>-912.63999999999987</v>
      </c>
      <c r="J2782" s="135">
        <v>640.14</v>
      </c>
      <c r="K2782" t="str">
        <f>VLOOKUP(C2782,ResCat!$A$2:$B$268,2,FALSE)</f>
        <v>PPOLG</v>
      </c>
    </row>
    <row r="2783" spans="3:11" x14ac:dyDescent="0.25">
      <c r="C2783" s="134" t="s">
        <v>187</v>
      </c>
      <c r="D2783" s="134" t="s">
        <v>2</v>
      </c>
      <c r="E2783" s="134" t="s">
        <v>318</v>
      </c>
      <c r="F2783" s="134" t="s">
        <v>310</v>
      </c>
      <c r="G2783" s="134" t="s">
        <v>358</v>
      </c>
      <c r="H2783" s="135">
        <v>-995.58000000000027</v>
      </c>
      <c r="I2783" s="135">
        <v>-469.63999999999987</v>
      </c>
      <c r="J2783" s="135">
        <v>-578.38000000000011</v>
      </c>
      <c r="K2783" t="str">
        <f>VLOOKUP(C2783,ResCat!$A$2:$B$268,2,FALSE)</f>
        <v>PPOLG</v>
      </c>
    </row>
    <row r="2784" spans="3:11" x14ac:dyDescent="0.25">
      <c r="C2784" s="134" t="s">
        <v>187</v>
      </c>
      <c r="D2784" s="134" t="s">
        <v>2</v>
      </c>
      <c r="E2784" s="134" t="s">
        <v>320</v>
      </c>
      <c r="F2784" s="134" t="s">
        <v>310</v>
      </c>
      <c r="G2784" s="134" t="s">
        <v>315</v>
      </c>
      <c r="H2784" s="135">
        <v>-5137.4999999999973</v>
      </c>
      <c r="I2784" s="135">
        <v>-5135.4199999999964</v>
      </c>
      <c r="J2784" s="135">
        <v>-900.56</v>
      </c>
      <c r="K2784" t="str">
        <f>VLOOKUP(C2784,ResCat!$A$2:$B$268,2,FALSE)</f>
        <v>PPOLG</v>
      </c>
    </row>
    <row r="2785" spans="3:11" x14ac:dyDescent="0.25">
      <c r="C2785" s="134" t="s">
        <v>187</v>
      </c>
      <c r="D2785" s="134" t="s">
        <v>2</v>
      </c>
      <c r="E2785" s="134" t="s">
        <v>322</v>
      </c>
      <c r="F2785" s="134" t="s">
        <v>310</v>
      </c>
      <c r="G2785" s="134" t="s">
        <v>341</v>
      </c>
      <c r="H2785" s="135">
        <v>-1522.8500000000001</v>
      </c>
      <c r="I2785" s="135">
        <v>-826.65000000000009</v>
      </c>
      <c r="J2785" s="135">
        <v>6918.7000000000007</v>
      </c>
      <c r="K2785" t="str">
        <f>VLOOKUP(C2785,ResCat!$A$2:$B$268,2,FALSE)</f>
        <v>PPOLG</v>
      </c>
    </row>
    <row r="2786" spans="3:11" x14ac:dyDescent="0.25">
      <c r="C2786" s="134" t="s">
        <v>187</v>
      </c>
      <c r="D2786" s="134" t="s">
        <v>2</v>
      </c>
      <c r="E2786" s="134" t="s">
        <v>324</v>
      </c>
      <c r="F2786" s="134" t="s">
        <v>310</v>
      </c>
      <c r="G2786" s="134" t="s">
        <v>340</v>
      </c>
      <c r="H2786" s="135">
        <v>7346.9599999999991</v>
      </c>
      <c r="I2786" s="135">
        <v>8470.5499999999993</v>
      </c>
      <c r="J2786" s="135">
        <v>20707.009999999998</v>
      </c>
      <c r="K2786" t="str">
        <f>VLOOKUP(C2786,ResCat!$A$2:$B$268,2,FALSE)</f>
        <v>PPOLG</v>
      </c>
    </row>
    <row r="2787" spans="3:11" x14ac:dyDescent="0.25">
      <c r="C2787" s="134" t="s">
        <v>187</v>
      </c>
      <c r="D2787" s="134" t="s">
        <v>2</v>
      </c>
      <c r="E2787" s="134" t="s">
        <v>326</v>
      </c>
      <c r="F2787" s="134" t="s">
        <v>310</v>
      </c>
      <c r="G2787" s="134" t="s">
        <v>317</v>
      </c>
      <c r="H2787" s="135">
        <v>4605.619999999999</v>
      </c>
      <c r="I2787" s="135">
        <v>7091.8</v>
      </c>
      <c r="J2787" s="135">
        <v>16975.189999999995</v>
      </c>
      <c r="K2787" t="str">
        <f>VLOOKUP(C2787,ResCat!$A$2:$B$268,2,FALSE)</f>
        <v>PPOLG</v>
      </c>
    </row>
    <row r="2788" spans="3:11" x14ac:dyDescent="0.25">
      <c r="C2788" s="134" t="s">
        <v>187</v>
      </c>
      <c r="D2788" s="134" t="s">
        <v>2</v>
      </c>
      <c r="E2788" s="134" t="s">
        <v>328</v>
      </c>
      <c r="F2788" s="134" t="s">
        <v>310</v>
      </c>
      <c r="G2788" s="134" t="s">
        <v>319</v>
      </c>
      <c r="H2788" s="135">
        <v>8554.17</v>
      </c>
      <c r="I2788" s="135">
        <v>10981.160000000002</v>
      </c>
      <c r="J2788" s="135">
        <v>66951.159999999989</v>
      </c>
      <c r="K2788" t="str">
        <f>VLOOKUP(C2788,ResCat!$A$2:$B$268,2,FALSE)</f>
        <v>PPOLG</v>
      </c>
    </row>
    <row r="2789" spans="3:11" x14ac:dyDescent="0.25">
      <c r="C2789" s="134" t="s">
        <v>187</v>
      </c>
      <c r="D2789" s="134" t="s">
        <v>2</v>
      </c>
      <c r="E2789" s="134" t="s">
        <v>330</v>
      </c>
      <c r="F2789" s="134" t="s">
        <v>310</v>
      </c>
      <c r="G2789" s="134" t="s">
        <v>321</v>
      </c>
      <c r="H2789" s="135">
        <v>27384.23000000001</v>
      </c>
      <c r="I2789" s="135">
        <v>30982.529999999995</v>
      </c>
      <c r="J2789" s="135">
        <v>56170.000000000022</v>
      </c>
      <c r="K2789" t="str">
        <f>VLOOKUP(C2789,ResCat!$A$2:$B$268,2,FALSE)</f>
        <v>PPOLG</v>
      </c>
    </row>
    <row r="2790" spans="3:11" x14ac:dyDescent="0.25">
      <c r="C2790" s="134" t="s">
        <v>187</v>
      </c>
      <c r="D2790" s="134" t="s">
        <v>2</v>
      </c>
      <c r="E2790" s="134" t="s">
        <v>332</v>
      </c>
      <c r="F2790" s="134" t="s">
        <v>310</v>
      </c>
      <c r="G2790" s="134" t="s">
        <v>323</v>
      </c>
      <c r="H2790" s="135">
        <v>9336.5700000000052</v>
      </c>
      <c r="I2790" s="135">
        <v>11709.760000000009</v>
      </c>
      <c r="J2790" s="135">
        <v>24341.200000000001</v>
      </c>
      <c r="K2790" t="str">
        <f>VLOOKUP(C2790,ResCat!$A$2:$B$268,2,FALSE)</f>
        <v>PPOLG</v>
      </c>
    </row>
    <row r="2791" spans="3:11" x14ac:dyDescent="0.25">
      <c r="C2791" s="134" t="s">
        <v>187</v>
      </c>
      <c r="D2791" s="134" t="s">
        <v>2</v>
      </c>
      <c r="E2791" s="134" t="s">
        <v>335</v>
      </c>
      <c r="F2791" s="134" t="s">
        <v>310</v>
      </c>
      <c r="G2791" s="134" t="s">
        <v>325</v>
      </c>
      <c r="H2791" s="135">
        <v>13751.84</v>
      </c>
      <c r="I2791" s="135">
        <v>17918.949999999997</v>
      </c>
      <c r="J2791" s="135">
        <v>36065.759999999995</v>
      </c>
      <c r="K2791" t="str">
        <f>VLOOKUP(C2791,ResCat!$A$2:$B$268,2,FALSE)</f>
        <v>PPOLG</v>
      </c>
    </row>
    <row r="2792" spans="3:11" x14ac:dyDescent="0.25">
      <c r="C2792" s="134" t="s">
        <v>187</v>
      </c>
      <c r="D2792" s="134" t="s">
        <v>2</v>
      </c>
      <c r="E2792" s="134" t="s">
        <v>4</v>
      </c>
      <c r="F2792" s="134" t="s">
        <v>310</v>
      </c>
      <c r="G2792" s="134" t="s">
        <v>327</v>
      </c>
      <c r="H2792" s="135">
        <v>35922.520000000011</v>
      </c>
      <c r="I2792" s="135">
        <v>40464.73000000001</v>
      </c>
      <c r="J2792" s="135">
        <v>76127.490000000005</v>
      </c>
      <c r="K2792" t="str">
        <f>VLOOKUP(C2792,ResCat!$A$2:$B$268,2,FALSE)</f>
        <v>PPOLG</v>
      </c>
    </row>
    <row r="2793" spans="3:11" x14ac:dyDescent="0.25">
      <c r="C2793" s="134" t="s">
        <v>187</v>
      </c>
      <c r="D2793" s="134" t="s">
        <v>2</v>
      </c>
      <c r="E2793" s="134" t="s">
        <v>511</v>
      </c>
      <c r="F2793" s="134" t="s">
        <v>310</v>
      </c>
      <c r="G2793" s="134" t="s">
        <v>329</v>
      </c>
      <c r="H2793" s="135">
        <v>72450.810000000012</v>
      </c>
      <c r="I2793" s="135">
        <v>81961.840000000084</v>
      </c>
      <c r="J2793" s="135">
        <v>155469.57999999999</v>
      </c>
      <c r="K2793" t="str">
        <f>VLOOKUP(C2793,ResCat!$A$2:$B$268,2,FALSE)</f>
        <v>PPOLG</v>
      </c>
    </row>
    <row r="2794" spans="3:11" x14ac:dyDescent="0.25">
      <c r="C2794" s="134" t="s">
        <v>187</v>
      </c>
      <c r="D2794" s="134" t="s">
        <v>2</v>
      </c>
      <c r="E2794" s="134" t="s">
        <v>969</v>
      </c>
      <c r="F2794" s="134" t="s">
        <v>310</v>
      </c>
      <c r="G2794" s="134" t="s">
        <v>331</v>
      </c>
      <c r="H2794" s="135">
        <v>196212.83000000028</v>
      </c>
      <c r="I2794" s="135">
        <v>207745.98000000004</v>
      </c>
      <c r="J2794" s="135">
        <v>276602.27999999997</v>
      </c>
      <c r="K2794" t="str">
        <f>VLOOKUP(C2794,ResCat!$A$2:$B$268,2,FALSE)</f>
        <v>PPOLG</v>
      </c>
    </row>
    <row r="2795" spans="3:11" x14ac:dyDescent="0.25">
      <c r="C2795" s="134" t="s">
        <v>187</v>
      </c>
      <c r="D2795" s="134" t="s">
        <v>2</v>
      </c>
      <c r="E2795" s="134" t="s">
        <v>961</v>
      </c>
      <c r="F2795" s="134" t="s">
        <v>310</v>
      </c>
      <c r="G2795" s="134" t="s">
        <v>334</v>
      </c>
      <c r="H2795" s="135">
        <v>218149.81000000006</v>
      </c>
      <c r="I2795" s="135">
        <v>258547.72999999978</v>
      </c>
      <c r="J2795" s="135">
        <v>608389.78000000026</v>
      </c>
      <c r="K2795" t="str">
        <f>VLOOKUP(C2795,ResCat!$A$2:$B$268,2,FALSE)</f>
        <v>PPOLG</v>
      </c>
    </row>
    <row r="2796" spans="3:11" x14ac:dyDescent="0.25">
      <c r="C2796" s="134" t="s">
        <v>187</v>
      </c>
      <c r="D2796" s="134" t="s">
        <v>2</v>
      </c>
      <c r="E2796" s="134" t="s">
        <v>970</v>
      </c>
      <c r="F2796" s="134" t="s">
        <v>310</v>
      </c>
      <c r="G2796" s="134" t="s">
        <v>333</v>
      </c>
      <c r="H2796" s="135">
        <v>1175027.5800000036</v>
      </c>
      <c r="I2796" s="135">
        <v>1380892.2200000039</v>
      </c>
      <c r="J2796" s="135">
        <v>3102598.540000001</v>
      </c>
      <c r="K2796" t="str">
        <f>VLOOKUP(C2796,ResCat!$A$2:$B$268,2,FALSE)</f>
        <v>PPOLG</v>
      </c>
    </row>
    <row r="2797" spans="3:11" x14ac:dyDescent="0.25">
      <c r="C2797" s="134" t="s">
        <v>187</v>
      </c>
      <c r="D2797" s="134" t="s">
        <v>2</v>
      </c>
      <c r="E2797" s="134" t="s">
        <v>1023</v>
      </c>
      <c r="F2797" s="134" t="s">
        <v>310</v>
      </c>
      <c r="G2797" s="134" t="s">
        <v>308</v>
      </c>
      <c r="H2797" s="135">
        <v>1336770.6400000167</v>
      </c>
      <c r="I2797" s="135">
        <v>2195504.2200000365</v>
      </c>
      <c r="J2797" s="135">
        <v>3895309.9300000034</v>
      </c>
      <c r="K2797" t="str">
        <f>VLOOKUP(C2797,ResCat!$A$2:$B$268,2,FALSE)</f>
        <v>PPOLG</v>
      </c>
    </row>
    <row r="2798" spans="3:11" x14ac:dyDescent="0.25">
      <c r="C2798" s="134" t="s">
        <v>187</v>
      </c>
      <c r="D2798" s="134" t="s">
        <v>371</v>
      </c>
      <c r="E2798" s="134" t="s">
        <v>969</v>
      </c>
      <c r="F2798" s="134" t="s">
        <v>310</v>
      </c>
      <c r="G2798" s="134" t="s">
        <v>331</v>
      </c>
      <c r="H2798" s="135">
        <v>100.99</v>
      </c>
      <c r="I2798" s="135">
        <v>100.99</v>
      </c>
      <c r="J2798" s="135">
        <v>100.99</v>
      </c>
      <c r="K2798" t="str">
        <f>VLOOKUP(C2798,ResCat!$A$2:$B$268,2,FALSE)</f>
        <v>PPOLG</v>
      </c>
    </row>
    <row r="2799" spans="3:11" x14ac:dyDescent="0.25">
      <c r="C2799" s="134" t="s">
        <v>187</v>
      </c>
      <c r="D2799" s="134" t="s">
        <v>343</v>
      </c>
      <c r="E2799" s="134" t="s">
        <v>362</v>
      </c>
      <c r="F2799" s="134" t="s">
        <v>1055</v>
      </c>
      <c r="G2799" s="134" t="s">
        <v>311</v>
      </c>
      <c r="H2799" s="135">
        <v>76.509999999999991</v>
      </c>
      <c r="I2799" s="135">
        <v>350.53000000000003</v>
      </c>
      <c r="J2799" s="135">
        <v>350.53000000000003</v>
      </c>
      <c r="K2799" t="str">
        <f>VLOOKUP(C2799,ResCat!$A$2:$B$268,2,FALSE)</f>
        <v>PPOLG</v>
      </c>
    </row>
    <row r="2800" spans="3:11" x14ac:dyDescent="0.25">
      <c r="C2800" s="134" t="s">
        <v>187</v>
      </c>
      <c r="D2800" s="134" t="s">
        <v>343</v>
      </c>
      <c r="E2800" s="134" t="s">
        <v>1027</v>
      </c>
      <c r="F2800" s="134" t="s">
        <v>1055</v>
      </c>
      <c r="G2800" s="134" t="s">
        <v>311</v>
      </c>
      <c r="H2800" s="135">
        <v>17.5</v>
      </c>
      <c r="I2800" s="135">
        <v>21.5</v>
      </c>
      <c r="J2800" s="135">
        <v>21.5</v>
      </c>
      <c r="K2800" t="str">
        <f>VLOOKUP(C2800,ResCat!$A$2:$B$268,2,FALSE)</f>
        <v>PPOLG</v>
      </c>
    </row>
    <row r="2801" spans="3:11" x14ac:dyDescent="0.25">
      <c r="C2801" s="134" t="s">
        <v>187</v>
      </c>
      <c r="D2801" s="134" t="s">
        <v>343</v>
      </c>
      <c r="E2801" s="134" t="s">
        <v>1028</v>
      </c>
      <c r="F2801" s="134" t="s">
        <v>1055</v>
      </c>
      <c r="G2801" s="134" t="s">
        <v>311</v>
      </c>
      <c r="H2801" s="135">
        <v>17.5</v>
      </c>
      <c r="I2801" s="135">
        <v>21.5</v>
      </c>
      <c r="J2801" s="135">
        <v>21.5</v>
      </c>
      <c r="K2801" t="str">
        <f>VLOOKUP(C2801,ResCat!$A$2:$B$268,2,FALSE)</f>
        <v>PPOLG</v>
      </c>
    </row>
    <row r="2802" spans="3:11" x14ac:dyDescent="0.25">
      <c r="C2802" s="134" t="s">
        <v>187</v>
      </c>
      <c r="D2802" s="134" t="s">
        <v>343</v>
      </c>
      <c r="E2802" s="134" t="s">
        <v>363</v>
      </c>
      <c r="F2802" s="134" t="s">
        <v>1055</v>
      </c>
      <c r="G2802" s="134" t="s">
        <v>311</v>
      </c>
      <c r="H2802" s="135">
        <v>17.5</v>
      </c>
      <c r="I2802" s="135">
        <v>21.5</v>
      </c>
      <c r="J2802" s="135">
        <v>21.5</v>
      </c>
      <c r="K2802" t="str">
        <f>VLOOKUP(C2802,ResCat!$A$2:$B$268,2,FALSE)</f>
        <v>PPOLG</v>
      </c>
    </row>
    <row r="2803" spans="3:11" x14ac:dyDescent="0.25">
      <c r="C2803" s="134" t="s">
        <v>187</v>
      </c>
      <c r="D2803" s="134" t="s">
        <v>343</v>
      </c>
      <c r="E2803" s="134" t="s">
        <v>1029</v>
      </c>
      <c r="F2803" s="134" t="s">
        <v>1055</v>
      </c>
      <c r="G2803" s="134" t="s">
        <v>311</v>
      </c>
      <c r="H2803" s="135">
        <v>17.5</v>
      </c>
      <c r="I2803" s="135">
        <v>21.5</v>
      </c>
      <c r="J2803" s="135">
        <v>21.5</v>
      </c>
      <c r="K2803" t="str">
        <f>VLOOKUP(C2803,ResCat!$A$2:$B$268,2,FALSE)</f>
        <v>PPOLG</v>
      </c>
    </row>
    <row r="2804" spans="3:11" x14ac:dyDescent="0.25">
      <c r="C2804" s="134" t="s">
        <v>187</v>
      </c>
      <c r="D2804" s="134" t="s">
        <v>343</v>
      </c>
      <c r="E2804" s="134" t="s">
        <v>1029</v>
      </c>
      <c r="F2804" s="134" t="s">
        <v>1053</v>
      </c>
      <c r="G2804" s="134" t="s">
        <v>311</v>
      </c>
      <c r="H2804" s="135">
        <v>69.5</v>
      </c>
      <c r="I2804" s="135">
        <v>86.25</v>
      </c>
      <c r="J2804" s="135">
        <v>88.34</v>
      </c>
      <c r="K2804" t="str">
        <f>VLOOKUP(C2804,ResCat!$A$2:$B$268,2,FALSE)</f>
        <v>PPOLG</v>
      </c>
    </row>
    <row r="2805" spans="3:11" x14ac:dyDescent="0.25">
      <c r="C2805" s="134" t="s">
        <v>187</v>
      </c>
      <c r="D2805" s="134" t="s">
        <v>343</v>
      </c>
      <c r="E2805" s="134" t="s">
        <v>349</v>
      </c>
      <c r="F2805" s="134" t="s">
        <v>1055</v>
      </c>
      <c r="G2805" s="134" t="s">
        <v>311</v>
      </c>
      <c r="H2805" s="135">
        <v>17.5</v>
      </c>
      <c r="I2805" s="135">
        <v>21.5</v>
      </c>
      <c r="J2805" s="135">
        <v>21.5</v>
      </c>
      <c r="K2805" t="str">
        <f>VLOOKUP(C2805,ResCat!$A$2:$B$268,2,FALSE)</f>
        <v>PPOLG</v>
      </c>
    </row>
    <row r="2806" spans="3:11" x14ac:dyDescent="0.25">
      <c r="C2806" s="134" t="s">
        <v>187</v>
      </c>
      <c r="D2806" s="134" t="s">
        <v>343</v>
      </c>
      <c r="E2806" s="134" t="s">
        <v>350</v>
      </c>
      <c r="F2806" s="134" t="s">
        <v>1055</v>
      </c>
      <c r="G2806" s="134" t="s">
        <v>311</v>
      </c>
      <c r="H2806" s="135">
        <v>17.5</v>
      </c>
      <c r="I2806" s="135">
        <v>21.5</v>
      </c>
      <c r="J2806" s="135">
        <v>21.5</v>
      </c>
      <c r="K2806" t="str">
        <f>VLOOKUP(C2806,ResCat!$A$2:$B$268,2,FALSE)</f>
        <v>PPOLG</v>
      </c>
    </row>
    <row r="2807" spans="3:11" x14ac:dyDescent="0.25">
      <c r="C2807" s="134" t="s">
        <v>187</v>
      </c>
      <c r="D2807" s="134" t="s">
        <v>343</v>
      </c>
      <c r="E2807" s="134" t="s">
        <v>350</v>
      </c>
      <c r="F2807" s="134" t="s">
        <v>1053</v>
      </c>
      <c r="G2807" s="134" t="s">
        <v>311</v>
      </c>
      <c r="H2807" s="135">
        <v>35.57</v>
      </c>
      <c r="I2807" s="135">
        <v>45.57</v>
      </c>
      <c r="J2807" s="135">
        <v>59.99</v>
      </c>
      <c r="K2807" t="str">
        <f>VLOOKUP(C2807,ResCat!$A$2:$B$268,2,FALSE)</f>
        <v>PPOLG</v>
      </c>
    </row>
    <row r="2808" spans="3:11" x14ac:dyDescent="0.25">
      <c r="C2808" s="134" t="s">
        <v>187</v>
      </c>
      <c r="D2808" s="134" t="s">
        <v>343</v>
      </c>
      <c r="E2808" s="134" t="s">
        <v>359</v>
      </c>
      <c r="F2808" s="134" t="s">
        <v>1055</v>
      </c>
      <c r="G2808" s="134" t="s">
        <v>311</v>
      </c>
      <c r="H2808" s="135">
        <v>64.789999999999992</v>
      </c>
      <c r="I2808" s="135">
        <v>80.990000000000009</v>
      </c>
      <c r="J2808" s="135">
        <v>80.990000000000009</v>
      </c>
      <c r="K2808" t="str">
        <f>VLOOKUP(C2808,ResCat!$A$2:$B$268,2,FALSE)</f>
        <v>PPOLG</v>
      </c>
    </row>
    <row r="2809" spans="3:11" x14ac:dyDescent="0.25">
      <c r="C2809" s="134" t="s">
        <v>187</v>
      </c>
      <c r="D2809" s="134" t="s">
        <v>343</v>
      </c>
      <c r="E2809" s="134" t="s">
        <v>354</v>
      </c>
      <c r="F2809" s="134" t="s">
        <v>1055</v>
      </c>
      <c r="G2809" s="134" t="s">
        <v>311</v>
      </c>
      <c r="H2809" s="135">
        <v>283.42</v>
      </c>
      <c r="I2809" s="135">
        <v>353.91999999999996</v>
      </c>
      <c r="J2809" s="135">
        <v>353.91999999999996</v>
      </c>
      <c r="K2809" t="str">
        <f>VLOOKUP(C2809,ResCat!$A$2:$B$268,2,FALSE)</f>
        <v>PPOLG</v>
      </c>
    </row>
    <row r="2810" spans="3:11" x14ac:dyDescent="0.25">
      <c r="C2810" s="134" t="s">
        <v>187</v>
      </c>
      <c r="D2810" s="134" t="s">
        <v>343</v>
      </c>
      <c r="E2810" s="134" t="s">
        <v>366</v>
      </c>
      <c r="F2810" s="134" t="s">
        <v>1055</v>
      </c>
      <c r="G2810" s="134" t="s">
        <v>311</v>
      </c>
      <c r="H2810" s="135">
        <v>305.20999999999998</v>
      </c>
      <c r="I2810" s="135">
        <v>382.71</v>
      </c>
      <c r="J2810" s="135">
        <v>382.71</v>
      </c>
      <c r="K2810" t="str">
        <f>VLOOKUP(C2810,ResCat!$A$2:$B$268,2,FALSE)</f>
        <v>PPOLG</v>
      </c>
    </row>
    <row r="2811" spans="3:11" x14ac:dyDescent="0.25">
      <c r="C2811" s="134" t="s">
        <v>187</v>
      </c>
      <c r="D2811" s="134" t="s">
        <v>343</v>
      </c>
      <c r="E2811" s="134" t="s">
        <v>337</v>
      </c>
      <c r="F2811" s="134" t="s">
        <v>1055</v>
      </c>
      <c r="G2811" s="134" t="s">
        <v>311</v>
      </c>
      <c r="H2811" s="135">
        <v>75.430000000000007</v>
      </c>
      <c r="I2811" s="135">
        <v>75.430000000000007</v>
      </c>
      <c r="J2811" s="135">
        <v>75.430000000000007</v>
      </c>
      <c r="K2811" t="str">
        <f>VLOOKUP(C2811,ResCat!$A$2:$B$268,2,FALSE)</f>
        <v>PPOLG</v>
      </c>
    </row>
    <row r="2812" spans="3:11" x14ac:dyDescent="0.25">
      <c r="C2812" s="134" t="s">
        <v>187</v>
      </c>
      <c r="D2812" s="134" t="s">
        <v>343</v>
      </c>
      <c r="E2812" s="134" t="s">
        <v>352</v>
      </c>
      <c r="F2812" s="134" t="s">
        <v>1055</v>
      </c>
      <c r="G2812" s="134" t="s">
        <v>351</v>
      </c>
      <c r="H2812" s="135">
        <v>335.12</v>
      </c>
      <c r="I2812" s="135">
        <v>335.12</v>
      </c>
      <c r="J2812" s="135">
        <v>335.12</v>
      </c>
      <c r="K2812" t="str">
        <f>VLOOKUP(C2812,ResCat!$A$2:$B$268,2,FALSE)</f>
        <v>PPOLG</v>
      </c>
    </row>
    <row r="2813" spans="3:11" x14ac:dyDescent="0.25">
      <c r="C2813" s="134" t="s">
        <v>187</v>
      </c>
      <c r="D2813" s="134" t="s">
        <v>343</v>
      </c>
      <c r="E2813" s="134" t="s">
        <v>361</v>
      </c>
      <c r="F2813" s="134" t="s">
        <v>1053</v>
      </c>
      <c r="G2813" s="134" t="s">
        <v>355</v>
      </c>
      <c r="H2813" s="135">
        <v>67.69</v>
      </c>
      <c r="I2813" s="135">
        <v>77.69</v>
      </c>
      <c r="J2813" s="135">
        <v>302.81</v>
      </c>
      <c r="K2813" t="str">
        <f>VLOOKUP(C2813,ResCat!$A$2:$B$268,2,FALSE)</f>
        <v>PPOLG</v>
      </c>
    </row>
    <row r="2814" spans="3:11" x14ac:dyDescent="0.25">
      <c r="C2814" s="134" t="s">
        <v>187</v>
      </c>
      <c r="D2814" s="134" t="s">
        <v>343</v>
      </c>
      <c r="E2814" s="134" t="s">
        <v>312</v>
      </c>
      <c r="F2814" s="134" t="s">
        <v>1053</v>
      </c>
      <c r="G2814" s="134" t="s">
        <v>364</v>
      </c>
      <c r="H2814" s="135">
        <v>10.7</v>
      </c>
      <c r="I2814" s="135">
        <v>15.7</v>
      </c>
      <c r="J2814" s="135">
        <v>118.86</v>
      </c>
      <c r="K2814" t="str">
        <f>VLOOKUP(C2814,ResCat!$A$2:$B$268,2,FALSE)</f>
        <v>PPOLG</v>
      </c>
    </row>
    <row r="2815" spans="3:11" x14ac:dyDescent="0.25">
      <c r="C2815" s="134" t="s">
        <v>187</v>
      </c>
      <c r="D2815" s="134" t="s">
        <v>343</v>
      </c>
      <c r="E2815" s="134" t="s">
        <v>357</v>
      </c>
      <c r="F2815" s="134" t="s">
        <v>1053</v>
      </c>
      <c r="G2815" s="134" t="s">
        <v>338</v>
      </c>
      <c r="H2815" s="135">
        <v>10.7</v>
      </c>
      <c r="I2815" s="135">
        <v>15.7</v>
      </c>
      <c r="J2815" s="135">
        <v>118.86</v>
      </c>
      <c r="K2815" t="str">
        <f>VLOOKUP(C2815,ResCat!$A$2:$B$268,2,FALSE)</f>
        <v>PPOLG</v>
      </c>
    </row>
    <row r="2816" spans="3:11" x14ac:dyDescent="0.25">
      <c r="C2816" s="134" t="s">
        <v>187</v>
      </c>
      <c r="D2816" s="134" t="s">
        <v>343</v>
      </c>
      <c r="E2816" s="134" t="s">
        <v>314</v>
      </c>
      <c r="F2816" s="134" t="s">
        <v>1053</v>
      </c>
      <c r="G2816" s="134" t="s">
        <v>356</v>
      </c>
      <c r="H2816" s="135">
        <v>27.46</v>
      </c>
      <c r="I2816" s="135">
        <v>47.46</v>
      </c>
      <c r="J2816" s="135">
        <v>56.5</v>
      </c>
      <c r="K2816" t="str">
        <f>VLOOKUP(C2816,ResCat!$A$2:$B$268,2,FALSE)</f>
        <v>PPOLG</v>
      </c>
    </row>
    <row r="2817" spans="3:11" x14ac:dyDescent="0.25">
      <c r="C2817" s="134" t="s">
        <v>187</v>
      </c>
      <c r="D2817" s="134" t="s">
        <v>343</v>
      </c>
      <c r="E2817" s="134" t="s">
        <v>320</v>
      </c>
      <c r="F2817" s="134" t="s">
        <v>1055</v>
      </c>
      <c r="G2817" s="134" t="s">
        <v>315</v>
      </c>
      <c r="H2817" s="135">
        <v>6.1</v>
      </c>
      <c r="I2817" s="135">
        <v>6.1</v>
      </c>
      <c r="J2817" s="135">
        <v>6.1</v>
      </c>
      <c r="K2817" t="str">
        <f>VLOOKUP(C2817,ResCat!$A$2:$B$268,2,FALSE)</f>
        <v>PPOLG</v>
      </c>
    </row>
    <row r="2818" spans="3:11" x14ac:dyDescent="0.25">
      <c r="C2818" s="134" t="s">
        <v>187</v>
      </c>
      <c r="D2818" s="134" t="s">
        <v>343</v>
      </c>
      <c r="E2818" s="134" t="s">
        <v>324</v>
      </c>
      <c r="F2818" s="134" t="s">
        <v>1055</v>
      </c>
      <c r="G2818" s="134" t="s">
        <v>340</v>
      </c>
      <c r="H2818" s="135">
        <v>12.17</v>
      </c>
      <c r="I2818" s="135">
        <v>12.17</v>
      </c>
      <c r="J2818" s="135">
        <v>12.17</v>
      </c>
      <c r="K2818" t="str">
        <f>VLOOKUP(C2818,ResCat!$A$2:$B$268,2,FALSE)</f>
        <v>PPOLG</v>
      </c>
    </row>
    <row r="2819" spans="3:11" x14ac:dyDescent="0.25">
      <c r="C2819" s="134" t="s">
        <v>187</v>
      </c>
      <c r="D2819" s="134" t="s">
        <v>343</v>
      </c>
      <c r="E2819" s="134" t="s">
        <v>324</v>
      </c>
      <c r="F2819" s="134" t="s">
        <v>1053</v>
      </c>
      <c r="G2819" s="134" t="s">
        <v>340</v>
      </c>
      <c r="H2819" s="135">
        <v>-288.91000000000003</v>
      </c>
      <c r="I2819" s="135">
        <v>-313.91000000000003</v>
      </c>
      <c r="J2819" s="135">
        <v>-377.14</v>
      </c>
      <c r="K2819" t="str">
        <f>VLOOKUP(C2819,ResCat!$A$2:$B$268,2,FALSE)</f>
        <v>PPOLG</v>
      </c>
    </row>
    <row r="2820" spans="3:11" x14ac:dyDescent="0.25">
      <c r="C2820" s="134" t="s">
        <v>187</v>
      </c>
      <c r="D2820" s="134" t="s">
        <v>343</v>
      </c>
      <c r="E2820" s="134" t="s">
        <v>330</v>
      </c>
      <c r="F2820" s="134" t="s">
        <v>1053</v>
      </c>
      <c r="G2820" s="134" t="s">
        <v>321</v>
      </c>
      <c r="H2820" s="135">
        <v>-60.98</v>
      </c>
      <c r="I2820" s="135">
        <v>-90.98</v>
      </c>
      <c r="J2820" s="135">
        <v>-114.36</v>
      </c>
      <c r="K2820" t="str">
        <f>VLOOKUP(C2820,ResCat!$A$2:$B$268,2,FALSE)</f>
        <v>PPOLG</v>
      </c>
    </row>
    <row r="2821" spans="3:11" x14ac:dyDescent="0.25">
      <c r="C2821" s="134" t="s">
        <v>187</v>
      </c>
      <c r="D2821" s="134" t="s">
        <v>343</v>
      </c>
      <c r="E2821" s="134" t="s">
        <v>511</v>
      </c>
      <c r="F2821" s="134" t="s">
        <v>1053</v>
      </c>
      <c r="G2821" s="134" t="s">
        <v>329</v>
      </c>
      <c r="H2821" s="135">
        <v>146.18</v>
      </c>
      <c r="I2821" s="135">
        <v>146.18</v>
      </c>
      <c r="J2821" s="135">
        <v>146.18</v>
      </c>
      <c r="K2821" t="str">
        <f>VLOOKUP(C2821,ResCat!$A$2:$B$268,2,FALSE)</f>
        <v>PPOLG</v>
      </c>
    </row>
    <row r="2822" spans="3:11" x14ac:dyDescent="0.25">
      <c r="C2822" s="134" t="s">
        <v>187</v>
      </c>
      <c r="D2822" s="134" t="s">
        <v>343</v>
      </c>
      <c r="E2822" s="134" t="s">
        <v>969</v>
      </c>
      <c r="F2822" s="134" t="s">
        <v>1055</v>
      </c>
      <c r="G2822" s="134" t="s">
        <v>331</v>
      </c>
      <c r="H2822" s="135">
        <v>0</v>
      </c>
      <c r="I2822" s="135">
        <v>-3.57</v>
      </c>
      <c r="J2822" s="135">
        <v>-56.7</v>
      </c>
      <c r="K2822" t="str">
        <f>VLOOKUP(C2822,ResCat!$A$2:$B$268,2,FALSE)</f>
        <v>PPOLG</v>
      </c>
    </row>
    <row r="2823" spans="3:11" x14ac:dyDescent="0.25">
      <c r="C2823" s="134" t="s">
        <v>187</v>
      </c>
      <c r="D2823" s="134" t="s">
        <v>343</v>
      </c>
      <c r="E2823" s="134" t="s">
        <v>969</v>
      </c>
      <c r="F2823" s="134" t="s">
        <v>1053</v>
      </c>
      <c r="G2823" s="134" t="s">
        <v>331</v>
      </c>
      <c r="H2823" s="135">
        <v>143.83000000000001</v>
      </c>
      <c r="I2823" s="135">
        <v>140.10000000000002</v>
      </c>
      <c r="J2823" s="135">
        <v>97.88000000000001</v>
      </c>
      <c r="K2823" t="str">
        <f>VLOOKUP(C2823,ResCat!$A$2:$B$268,2,FALSE)</f>
        <v>PPOLG</v>
      </c>
    </row>
    <row r="2824" spans="3:11" x14ac:dyDescent="0.25">
      <c r="C2824" s="134" t="s">
        <v>187</v>
      </c>
      <c r="D2824" s="134" t="s">
        <v>343</v>
      </c>
      <c r="E2824" s="134" t="s">
        <v>961</v>
      </c>
      <c r="F2824" s="134" t="s">
        <v>1055</v>
      </c>
      <c r="G2824" s="134" t="s">
        <v>334</v>
      </c>
      <c r="H2824" s="135">
        <v>-15.99</v>
      </c>
      <c r="I2824" s="135">
        <v>-0.49000000000000199</v>
      </c>
      <c r="J2824" s="135">
        <v>-27.439999999999998</v>
      </c>
      <c r="K2824" t="str">
        <f>VLOOKUP(C2824,ResCat!$A$2:$B$268,2,FALSE)</f>
        <v>PPOLG</v>
      </c>
    </row>
    <row r="2825" spans="3:11" x14ac:dyDescent="0.25">
      <c r="C2825" s="134" t="s">
        <v>187</v>
      </c>
      <c r="D2825" s="134" t="s">
        <v>343</v>
      </c>
      <c r="E2825" s="134" t="s">
        <v>961</v>
      </c>
      <c r="F2825" s="134" t="s">
        <v>1053</v>
      </c>
      <c r="G2825" s="134" t="s">
        <v>334</v>
      </c>
      <c r="H2825" s="135">
        <v>3352.4700000000003</v>
      </c>
      <c r="I2825" s="135">
        <v>3352.4700000000003</v>
      </c>
      <c r="J2825" s="135">
        <v>3483.4099999999994</v>
      </c>
      <c r="K2825" t="str">
        <f>VLOOKUP(C2825,ResCat!$A$2:$B$268,2,FALSE)</f>
        <v>PPOLG</v>
      </c>
    </row>
    <row r="2826" spans="3:11" x14ac:dyDescent="0.25">
      <c r="C2826" s="134" t="s">
        <v>187</v>
      </c>
      <c r="D2826" s="134" t="s">
        <v>343</v>
      </c>
      <c r="E2826" s="134" t="s">
        <v>970</v>
      </c>
      <c r="F2826" s="134" t="s">
        <v>1055</v>
      </c>
      <c r="G2826" s="134" t="s">
        <v>333</v>
      </c>
      <c r="H2826" s="135">
        <v>95637.100000000035</v>
      </c>
      <c r="I2826" s="135">
        <v>112219.55000000002</v>
      </c>
      <c r="J2826" s="135">
        <v>270984.58999999979</v>
      </c>
      <c r="K2826" t="str">
        <f>VLOOKUP(C2826,ResCat!$A$2:$B$268,2,FALSE)</f>
        <v>PPOLG</v>
      </c>
    </row>
    <row r="2827" spans="3:11" x14ac:dyDescent="0.25">
      <c r="C2827" s="134" t="s">
        <v>187</v>
      </c>
      <c r="D2827" s="134" t="s">
        <v>343</v>
      </c>
      <c r="E2827" s="134" t="s">
        <v>970</v>
      </c>
      <c r="F2827" s="134" t="s">
        <v>1053</v>
      </c>
      <c r="G2827" s="134" t="s">
        <v>333</v>
      </c>
      <c r="H2827" s="135">
        <v>371829.42000000039</v>
      </c>
      <c r="I2827" s="135">
        <v>395902.86000000068</v>
      </c>
      <c r="J2827" s="135">
        <v>884574.99999999662</v>
      </c>
      <c r="K2827" t="str">
        <f>VLOOKUP(C2827,ResCat!$A$2:$B$268,2,FALSE)</f>
        <v>PPOLG</v>
      </c>
    </row>
    <row r="2828" spans="3:11" x14ac:dyDescent="0.25">
      <c r="C2828" s="134" t="s">
        <v>187</v>
      </c>
      <c r="D2828" s="134" t="s">
        <v>343</v>
      </c>
      <c r="E2828" s="134" t="s">
        <v>1023</v>
      </c>
      <c r="F2828" s="134" t="s">
        <v>1055</v>
      </c>
      <c r="G2828" s="134" t="s">
        <v>308</v>
      </c>
      <c r="H2828" s="135">
        <v>138823.74</v>
      </c>
      <c r="I2828" s="135">
        <v>498929.03000000177</v>
      </c>
      <c r="J2828" s="135">
        <v>1403034.5599999903</v>
      </c>
      <c r="K2828" t="str">
        <f>VLOOKUP(C2828,ResCat!$A$2:$B$268,2,FALSE)</f>
        <v>PPOLG</v>
      </c>
    </row>
    <row r="2829" spans="3:11" x14ac:dyDescent="0.25">
      <c r="C2829" s="134" t="s">
        <v>187</v>
      </c>
      <c r="D2829" s="134" t="s">
        <v>343</v>
      </c>
      <c r="E2829" s="134" t="s">
        <v>1023</v>
      </c>
      <c r="F2829" s="134" t="s">
        <v>1053</v>
      </c>
      <c r="G2829" s="134" t="s">
        <v>308</v>
      </c>
      <c r="H2829" s="135">
        <v>1673989.2499999867</v>
      </c>
      <c r="I2829" s="135">
        <v>1849380.2899999842</v>
      </c>
      <c r="J2829" s="135">
        <v>4203021.5600000657</v>
      </c>
      <c r="K2829" t="str">
        <f>VLOOKUP(C2829,ResCat!$A$2:$B$268,2,FALSE)</f>
        <v>PPOLG</v>
      </c>
    </row>
    <row r="2830" spans="3:11" x14ac:dyDescent="0.25">
      <c r="C2830" s="134" t="s">
        <v>187</v>
      </c>
      <c r="D2830" s="134" t="s">
        <v>1</v>
      </c>
      <c r="E2830" s="134" t="s">
        <v>309</v>
      </c>
      <c r="F2830" s="134" t="s">
        <v>310</v>
      </c>
      <c r="G2830" s="134" t="s">
        <v>311</v>
      </c>
      <c r="H2830" s="135">
        <v>0</v>
      </c>
      <c r="I2830" s="135">
        <v>16.18</v>
      </c>
      <c r="J2830" s="135">
        <v>16.18</v>
      </c>
      <c r="K2830" t="str">
        <f>VLOOKUP(C2830,ResCat!$A$2:$B$268,2,FALSE)</f>
        <v>PPOLG</v>
      </c>
    </row>
    <row r="2831" spans="3:11" x14ac:dyDescent="0.25">
      <c r="C2831" s="134" t="s">
        <v>187</v>
      </c>
      <c r="D2831" s="134" t="s">
        <v>1</v>
      </c>
      <c r="E2831" s="134" t="s">
        <v>362</v>
      </c>
      <c r="F2831" s="134" t="s">
        <v>310</v>
      </c>
      <c r="G2831" s="134" t="s">
        <v>311</v>
      </c>
      <c r="H2831" s="135">
        <v>0</v>
      </c>
      <c r="I2831" s="135">
        <v>5.14</v>
      </c>
      <c r="J2831" s="135">
        <v>5.14</v>
      </c>
      <c r="K2831" t="str">
        <f>VLOOKUP(C2831,ResCat!$A$2:$B$268,2,FALSE)</f>
        <v>PPOLG</v>
      </c>
    </row>
    <row r="2832" spans="3:11" x14ac:dyDescent="0.25">
      <c r="C2832" s="134" t="s">
        <v>187</v>
      </c>
      <c r="D2832" s="134" t="s">
        <v>1</v>
      </c>
      <c r="E2832" s="134" t="s">
        <v>1028</v>
      </c>
      <c r="F2832" s="134" t="s">
        <v>310</v>
      </c>
      <c r="G2832" s="134" t="s">
        <v>311</v>
      </c>
      <c r="H2832" s="135">
        <v>583.05999999999995</v>
      </c>
      <c r="I2832" s="135">
        <v>2513.84</v>
      </c>
      <c r="J2832" s="135">
        <v>3072.44</v>
      </c>
      <c r="K2832" t="str">
        <f>VLOOKUP(C2832,ResCat!$A$2:$B$268,2,FALSE)</f>
        <v>PPOLG</v>
      </c>
    </row>
    <row r="2833" spans="3:11" x14ac:dyDescent="0.25">
      <c r="C2833" s="134" t="s">
        <v>187</v>
      </c>
      <c r="D2833" s="134" t="s">
        <v>1</v>
      </c>
      <c r="E2833" s="134" t="s">
        <v>349</v>
      </c>
      <c r="F2833" s="134" t="s">
        <v>310</v>
      </c>
      <c r="G2833" s="134" t="s">
        <v>311</v>
      </c>
      <c r="H2833" s="135">
        <v>-11198.8</v>
      </c>
      <c r="I2833" s="135">
        <v>-12443.11</v>
      </c>
      <c r="J2833" s="135">
        <v>-149422.26</v>
      </c>
      <c r="K2833" t="str">
        <f>VLOOKUP(C2833,ResCat!$A$2:$B$268,2,FALSE)</f>
        <v>PPOLG</v>
      </c>
    </row>
    <row r="2834" spans="3:11" x14ac:dyDescent="0.25">
      <c r="C2834" s="134" t="s">
        <v>187</v>
      </c>
      <c r="D2834" s="134" t="s">
        <v>1</v>
      </c>
      <c r="E2834" s="134" t="s">
        <v>350</v>
      </c>
      <c r="F2834" s="134" t="s">
        <v>310</v>
      </c>
      <c r="G2834" s="134" t="s">
        <v>311</v>
      </c>
      <c r="H2834" s="135">
        <v>-462.96000000000004</v>
      </c>
      <c r="I2834" s="135">
        <v>-462.96000000000004</v>
      </c>
      <c r="J2834" s="135">
        <v>-1500</v>
      </c>
      <c r="K2834" t="str">
        <f>VLOOKUP(C2834,ResCat!$A$2:$B$268,2,FALSE)</f>
        <v>PPOLG</v>
      </c>
    </row>
    <row r="2835" spans="3:11" x14ac:dyDescent="0.25">
      <c r="C2835" s="134" t="s">
        <v>187</v>
      </c>
      <c r="D2835" s="134" t="s">
        <v>1</v>
      </c>
      <c r="E2835" s="134" t="s">
        <v>359</v>
      </c>
      <c r="F2835" s="134" t="s">
        <v>310</v>
      </c>
      <c r="G2835" s="134" t="s">
        <v>311</v>
      </c>
      <c r="H2835" s="135">
        <v>-430.14000000000004</v>
      </c>
      <c r="I2835" s="135">
        <v>-430.14000000000004</v>
      </c>
      <c r="J2835" s="135">
        <v>-1231</v>
      </c>
      <c r="K2835" t="str">
        <f>VLOOKUP(C2835,ResCat!$A$2:$B$268,2,FALSE)</f>
        <v>PPOLG</v>
      </c>
    </row>
    <row r="2836" spans="3:11" x14ac:dyDescent="0.25">
      <c r="C2836" s="134" t="s">
        <v>187</v>
      </c>
      <c r="D2836" s="134" t="s">
        <v>1</v>
      </c>
      <c r="E2836" s="134" t="s">
        <v>354</v>
      </c>
      <c r="F2836" s="134" t="s">
        <v>310</v>
      </c>
      <c r="G2836" s="134" t="s">
        <v>311</v>
      </c>
      <c r="H2836" s="135">
        <v>-828.3</v>
      </c>
      <c r="I2836" s="135">
        <v>-828.3</v>
      </c>
      <c r="J2836" s="135">
        <v>0</v>
      </c>
      <c r="K2836" t="str">
        <f>VLOOKUP(C2836,ResCat!$A$2:$B$268,2,FALSE)</f>
        <v>PPOLG</v>
      </c>
    </row>
    <row r="2837" spans="3:11" x14ac:dyDescent="0.25">
      <c r="C2837" s="134" t="s">
        <v>187</v>
      </c>
      <c r="D2837" s="134" t="s">
        <v>1</v>
      </c>
      <c r="E2837" s="134" t="s">
        <v>366</v>
      </c>
      <c r="F2837" s="134" t="s">
        <v>310</v>
      </c>
      <c r="G2837" s="134" t="s">
        <v>311</v>
      </c>
      <c r="H2837" s="135">
        <v>-1836.3999999999999</v>
      </c>
      <c r="I2837" s="135">
        <v>-1486.3999999999999</v>
      </c>
      <c r="J2837" s="135">
        <v>364.03</v>
      </c>
      <c r="K2837" t="str">
        <f>VLOOKUP(C2837,ResCat!$A$2:$B$268,2,FALSE)</f>
        <v>PPOLG</v>
      </c>
    </row>
    <row r="2838" spans="3:11" x14ac:dyDescent="0.25">
      <c r="C2838" s="134" t="s">
        <v>187</v>
      </c>
      <c r="D2838" s="134" t="s">
        <v>1</v>
      </c>
      <c r="E2838" s="134" t="s">
        <v>352</v>
      </c>
      <c r="F2838" s="134" t="s">
        <v>310</v>
      </c>
      <c r="G2838" s="134" t="s">
        <v>351</v>
      </c>
      <c r="H2838" s="135">
        <v>0</v>
      </c>
      <c r="I2838" s="135">
        <v>57.04</v>
      </c>
      <c r="J2838" s="135">
        <v>57.04</v>
      </c>
      <c r="K2838" t="str">
        <f>VLOOKUP(C2838,ResCat!$A$2:$B$268,2,FALSE)</f>
        <v>PPOLG</v>
      </c>
    </row>
    <row r="2839" spans="3:11" x14ac:dyDescent="0.25">
      <c r="C2839" s="134" t="s">
        <v>187</v>
      </c>
      <c r="D2839" s="134" t="s">
        <v>1</v>
      </c>
      <c r="E2839" s="134" t="s">
        <v>347</v>
      </c>
      <c r="F2839" s="134" t="s">
        <v>310</v>
      </c>
      <c r="G2839" s="134" t="s">
        <v>360</v>
      </c>
      <c r="H2839" s="135">
        <v>996.5</v>
      </c>
      <c r="I2839" s="135">
        <v>0</v>
      </c>
      <c r="J2839" s="135">
        <v>0</v>
      </c>
      <c r="K2839" t="str">
        <f>VLOOKUP(C2839,ResCat!$A$2:$B$268,2,FALSE)</f>
        <v>PPOLG</v>
      </c>
    </row>
    <row r="2840" spans="3:11" x14ac:dyDescent="0.25">
      <c r="C2840" s="134" t="s">
        <v>187</v>
      </c>
      <c r="D2840" s="134" t="s">
        <v>1</v>
      </c>
      <c r="E2840" s="134" t="s">
        <v>361</v>
      </c>
      <c r="F2840" s="134" t="s">
        <v>310</v>
      </c>
      <c r="G2840" s="134" t="s">
        <v>355</v>
      </c>
      <c r="H2840" s="135">
        <v>48.8</v>
      </c>
      <c r="I2840" s="135">
        <v>161</v>
      </c>
      <c r="J2840" s="135">
        <v>161</v>
      </c>
      <c r="K2840" t="str">
        <f>VLOOKUP(C2840,ResCat!$A$2:$B$268,2,FALSE)</f>
        <v>PPOLG</v>
      </c>
    </row>
    <row r="2841" spans="3:11" x14ac:dyDescent="0.25">
      <c r="C2841" s="134" t="s">
        <v>187</v>
      </c>
      <c r="D2841" s="134" t="s">
        <v>1</v>
      </c>
      <c r="E2841" s="134" t="s">
        <v>312</v>
      </c>
      <c r="F2841" s="134" t="s">
        <v>310</v>
      </c>
      <c r="G2841" s="134" t="s">
        <v>364</v>
      </c>
      <c r="H2841" s="135">
        <v>-230.57</v>
      </c>
      <c r="I2841" s="135">
        <v>-230.57</v>
      </c>
      <c r="J2841" s="135">
        <v>0</v>
      </c>
      <c r="K2841" t="str">
        <f>VLOOKUP(C2841,ResCat!$A$2:$B$268,2,FALSE)</f>
        <v>PPOLG</v>
      </c>
    </row>
    <row r="2842" spans="3:11" x14ac:dyDescent="0.25">
      <c r="C2842" s="134" t="s">
        <v>187</v>
      </c>
      <c r="D2842" s="134" t="s">
        <v>1</v>
      </c>
      <c r="E2842" s="134" t="s">
        <v>357</v>
      </c>
      <c r="F2842" s="134" t="s">
        <v>310</v>
      </c>
      <c r="G2842" s="134" t="s">
        <v>338</v>
      </c>
      <c r="H2842" s="135">
        <v>-263.66000000000003</v>
      </c>
      <c r="I2842" s="135">
        <v>-231.05</v>
      </c>
      <c r="J2842" s="135">
        <v>32.61</v>
      </c>
      <c r="K2842" t="str">
        <f>VLOOKUP(C2842,ResCat!$A$2:$B$268,2,FALSE)</f>
        <v>PPOLG</v>
      </c>
    </row>
    <row r="2843" spans="3:11" x14ac:dyDescent="0.25">
      <c r="C2843" s="134" t="s">
        <v>187</v>
      </c>
      <c r="D2843" s="134" t="s">
        <v>1</v>
      </c>
      <c r="E2843" s="134" t="s">
        <v>314</v>
      </c>
      <c r="F2843" s="134" t="s">
        <v>310</v>
      </c>
      <c r="G2843" s="134" t="s">
        <v>356</v>
      </c>
      <c r="H2843" s="135">
        <v>4585.7499999999991</v>
      </c>
      <c r="I2843" s="135">
        <v>4630.2699999999995</v>
      </c>
      <c r="J2843" s="135">
        <v>6434.3</v>
      </c>
      <c r="K2843" t="str">
        <f>VLOOKUP(C2843,ResCat!$A$2:$B$268,2,FALSE)</f>
        <v>PPOLG</v>
      </c>
    </row>
    <row r="2844" spans="3:11" x14ac:dyDescent="0.25">
      <c r="C2844" s="134" t="s">
        <v>187</v>
      </c>
      <c r="D2844" s="134" t="s">
        <v>1</v>
      </c>
      <c r="E2844" s="134" t="s">
        <v>339</v>
      </c>
      <c r="F2844" s="134" t="s">
        <v>310</v>
      </c>
      <c r="G2844" s="134" t="s">
        <v>353</v>
      </c>
      <c r="H2844" s="135">
        <v>-1098</v>
      </c>
      <c r="I2844" s="135">
        <v>-1100.3399999999999</v>
      </c>
      <c r="J2844" s="135">
        <v>-1096.5999999999999</v>
      </c>
      <c r="K2844" t="str">
        <f>VLOOKUP(C2844,ResCat!$A$2:$B$268,2,FALSE)</f>
        <v>PPOLG</v>
      </c>
    </row>
    <row r="2845" spans="3:11" x14ac:dyDescent="0.25">
      <c r="C2845" s="134" t="s">
        <v>187</v>
      </c>
      <c r="D2845" s="134" t="s">
        <v>1</v>
      </c>
      <c r="E2845" s="134" t="s">
        <v>342</v>
      </c>
      <c r="F2845" s="134" t="s">
        <v>310</v>
      </c>
      <c r="G2845" s="134" t="s">
        <v>348</v>
      </c>
      <c r="H2845" s="135">
        <v>-1037.1500000000001</v>
      </c>
      <c r="I2845" s="135">
        <v>-999.06</v>
      </c>
      <c r="J2845" s="135">
        <v>117.69</v>
      </c>
      <c r="K2845" t="str">
        <f>VLOOKUP(C2845,ResCat!$A$2:$B$268,2,FALSE)</f>
        <v>PPOLG</v>
      </c>
    </row>
    <row r="2846" spans="3:11" x14ac:dyDescent="0.25">
      <c r="C2846" s="134" t="s">
        <v>187</v>
      </c>
      <c r="D2846" s="134" t="s">
        <v>1</v>
      </c>
      <c r="E2846" s="134" t="s">
        <v>316</v>
      </c>
      <c r="F2846" s="134" t="s">
        <v>310</v>
      </c>
      <c r="G2846" s="134" t="s">
        <v>313</v>
      </c>
      <c r="H2846" s="135">
        <v>-743.76</v>
      </c>
      <c r="I2846" s="135">
        <v>-698.14</v>
      </c>
      <c r="J2846" s="135">
        <v>-197.42</v>
      </c>
      <c r="K2846" t="str">
        <f>VLOOKUP(C2846,ResCat!$A$2:$B$268,2,FALSE)</f>
        <v>PPOLG</v>
      </c>
    </row>
    <row r="2847" spans="3:11" x14ac:dyDescent="0.25">
      <c r="C2847" s="134" t="s">
        <v>187</v>
      </c>
      <c r="D2847" s="134" t="s">
        <v>1</v>
      </c>
      <c r="E2847" s="134" t="s">
        <v>318</v>
      </c>
      <c r="F2847" s="134" t="s">
        <v>310</v>
      </c>
      <c r="G2847" s="134" t="s">
        <v>358</v>
      </c>
      <c r="H2847" s="135">
        <v>-238.11</v>
      </c>
      <c r="I2847" s="135">
        <v>-205.70999999999998</v>
      </c>
      <c r="J2847" s="135">
        <v>-299.64</v>
      </c>
      <c r="K2847" t="str">
        <f>VLOOKUP(C2847,ResCat!$A$2:$B$268,2,FALSE)</f>
        <v>PPOLG</v>
      </c>
    </row>
    <row r="2848" spans="3:11" x14ac:dyDescent="0.25">
      <c r="C2848" s="134" t="s">
        <v>187</v>
      </c>
      <c r="D2848" s="134" t="s">
        <v>1</v>
      </c>
      <c r="E2848" s="134" t="s">
        <v>320</v>
      </c>
      <c r="F2848" s="134" t="s">
        <v>310</v>
      </c>
      <c r="G2848" s="134" t="s">
        <v>315</v>
      </c>
      <c r="H2848" s="135">
        <v>-1606.4299999999998</v>
      </c>
      <c r="I2848" s="135">
        <v>-1190.9399999999996</v>
      </c>
      <c r="J2848" s="135">
        <v>-740.88999999999987</v>
      </c>
      <c r="K2848" t="str">
        <f>VLOOKUP(C2848,ResCat!$A$2:$B$268,2,FALSE)</f>
        <v>PPOLG</v>
      </c>
    </row>
    <row r="2849" spans="3:11" x14ac:dyDescent="0.25">
      <c r="C2849" s="134" t="s">
        <v>187</v>
      </c>
      <c r="D2849" s="134" t="s">
        <v>1</v>
      </c>
      <c r="E2849" s="134" t="s">
        <v>322</v>
      </c>
      <c r="F2849" s="134" t="s">
        <v>310</v>
      </c>
      <c r="G2849" s="134" t="s">
        <v>341</v>
      </c>
      <c r="H2849" s="135">
        <v>832.14000000000033</v>
      </c>
      <c r="I2849" s="135">
        <v>714.37999999999965</v>
      </c>
      <c r="J2849" s="135">
        <v>-21540.85</v>
      </c>
      <c r="K2849" t="str">
        <f>VLOOKUP(C2849,ResCat!$A$2:$B$268,2,FALSE)</f>
        <v>PPOLG</v>
      </c>
    </row>
    <row r="2850" spans="3:11" x14ac:dyDescent="0.25">
      <c r="C2850" s="134" t="s">
        <v>187</v>
      </c>
      <c r="D2850" s="134" t="s">
        <v>1</v>
      </c>
      <c r="E2850" s="134" t="s">
        <v>324</v>
      </c>
      <c r="F2850" s="134" t="s">
        <v>310</v>
      </c>
      <c r="G2850" s="134" t="s">
        <v>340</v>
      </c>
      <c r="H2850" s="135">
        <v>20509.559999999998</v>
      </c>
      <c r="I2850" s="135">
        <v>19814.059999999998</v>
      </c>
      <c r="J2850" s="135">
        <v>98619.56</v>
      </c>
      <c r="K2850" t="str">
        <f>VLOOKUP(C2850,ResCat!$A$2:$B$268,2,FALSE)</f>
        <v>PPOLG</v>
      </c>
    </row>
    <row r="2851" spans="3:11" x14ac:dyDescent="0.25">
      <c r="C2851" s="134" t="s">
        <v>187</v>
      </c>
      <c r="D2851" s="134" t="s">
        <v>1</v>
      </c>
      <c r="E2851" s="134" t="s">
        <v>326</v>
      </c>
      <c r="F2851" s="134" t="s">
        <v>310</v>
      </c>
      <c r="G2851" s="134" t="s">
        <v>317</v>
      </c>
      <c r="H2851" s="135">
        <v>545.90000000000009</v>
      </c>
      <c r="I2851" s="135">
        <v>-514.8399999999998</v>
      </c>
      <c r="J2851" s="135">
        <v>1739.6100000000001</v>
      </c>
      <c r="K2851" t="str">
        <f>VLOOKUP(C2851,ResCat!$A$2:$B$268,2,FALSE)</f>
        <v>PPOLG</v>
      </c>
    </row>
    <row r="2852" spans="3:11" x14ac:dyDescent="0.25">
      <c r="C2852" s="134" t="s">
        <v>187</v>
      </c>
      <c r="D2852" s="134" t="s">
        <v>1</v>
      </c>
      <c r="E2852" s="134" t="s">
        <v>328</v>
      </c>
      <c r="F2852" s="134" t="s">
        <v>310</v>
      </c>
      <c r="G2852" s="134" t="s">
        <v>319</v>
      </c>
      <c r="H2852" s="135">
        <v>5622.67</v>
      </c>
      <c r="I2852" s="135">
        <v>6367.17</v>
      </c>
      <c r="J2852" s="135">
        <v>7264</v>
      </c>
      <c r="K2852" t="str">
        <f>VLOOKUP(C2852,ResCat!$A$2:$B$268,2,FALSE)</f>
        <v>PPOLG</v>
      </c>
    </row>
    <row r="2853" spans="3:11" x14ac:dyDescent="0.25">
      <c r="C2853" s="134" t="s">
        <v>187</v>
      </c>
      <c r="D2853" s="134" t="s">
        <v>1</v>
      </c>
      <c r="E2853" s="134" t="s">
        <v>330</v>
      </c>
      <c r="F2853" s="134" t="s">
        <v>310</v>
      </c>
      <c r="G2853" s="134" t="s">
        <v>321</v>
      </c>
      <c r="H2853" s="135">
        <v>7416.3200000000006</v>
      </c>
      <c r="I2853" s="135">
        <v>7880.0300000000007</v>
      </c>
      <c r="J2853" s="135">
        <v>26730.44</v>
      </c>
      <c r="K2853" t="str">
        <f>VLOOKUP(C2853,ResCat!$A$2:$B$268,2,FALSE)</f>
        <v>PPOLG</v>
      </c>
    </row>
    <row r="2854" spans="3:11" x14ac:dyDescent="0.25">
      <c r="C2854" s="134" t="s">
        <v>187</v>
      </c>
      <c r="D2854" s="134" t="s">
        <v>1</v>
      </c>
      <c r="E2854" s="134" t="s">
        <v>332</v>
      </c>
      <c r="F2854" s="134" t="s">
        <v>310</v>
      </c>
      <c r="G2854" s="134" t="s">
        <v>323</v>
      </c>
      <c r="H2854" s="135">
        <v>2928.57</v>
      </c>
      <c r="I2854" s="135">
        <v>5143.75</v>
      </c>
      <c r="J2854" s="135">
        <v>5695.01</v>
      </c>
      <c r="K2854" t="str">
        <f>VLOOKUP(C2854,ResCat!$A$2:$B$268,2,FALSE)</f>
        <v>PPOLG</v>
      </c>
    </row>
    <row r="2855" spans="3:11" x14ac:dyDescent="0.25">
      <c r="C2855" s="134" t="s">
        <v>187</v>
      </c>
      <c r="D2855" s="134" t="s">
        <v>1</v>
      </c>
      <c r="E2855" s="134" t="s">
        <v>335</v>
      </c>
      <c r="F2855" s="134" t="s">
        <v>310</v>
      </c>
      <c r="G2855" s="134" t="s">
        <v>325</v>
      </c>
      <c r="H2855" s="135">
        <v>22528.839999999997</v>
      </c>
      <c r="I2855" s="135">
        <v>24735.519999999997</v>
      </c>
      <c r="J2855" s="135">
        <v>67233.86</v>
      </c>
      <c r="K2855" t="str">
        <f>VLOOKUP(C2855,ResCat!$A$2:$B$268,2,FALSE)</f>
        <v>PPOLG</v>
      </c>
    </row>
    <row r="2856" spans="3:11" x14ac:dyDescent="0.25">
      <c r="C2856" s="134" t="s">
        <v>187</v>
      </c>
      <c r="D2856" s="134" t="s">
        <v>1</v>
      </c>
      <c r="E2856" s="134" t="s">
        <v>4</v>
      </c>
      <c r="F2856" s="134" t="s">
        <v>310</v>
      </c>
      <c r="G2856" s="134" t="s">
        <v>327</v>
      </c>
      <c r="H2856" s="135">
        <v>4114.74</v>
      </c>
      <c r="I2856" s="135">
        <v>4641.9799999999996</v>
      </c>
      <c r="J2856" s="135">
        <v>18792.829999999998</v>
      </c>
      <c r="K2856" t="str">
        <f>VLOOKUP(C2856,ResCat!$A$2:$B$268,2,FALSE)</f>
        <v>PPOLG</v>
      </c>
    </row>
    <row r="2857" spans="3:11" x14ac:dyDescent="0.25">
      <c r="C2857" s="134" t="s">
        <v>187</v>
      </c>
      <c r="D2857" s="134" t="s">
        <v>1</v>
      </c>
      <c r="E2857" s="134" t="s">
        <v>511</v>
      </c>
      <c r="F2857" s="134" t="s">
        <v>310</v>
      </c>
      <c r="G2857" s="134" t="s">
        <v>329</v>
      </c>
      <c r="H2857" s="135">
        <v>142303.80000000002</v>
      </c>
      <c r="I2857" s="135">
        <v>153466.15</v>
      </c>
      <c r="J2857" s="135">
        <v>324857.70999999996</v>
      </c>
      <c r="K2857" t="str">
        <f>VLOOKUP(C2857,ResCat!$A$2:$B$268,2,FALSE)</f>
        <v>PPOLG</v>
      </c>
    </row>
    <row r="2858" spans="3:11" x14ac:dyDescent="0.25">
      <c r="C2858" s="134" t="s">
        <v>187</v>
      </c>
      <c r="D2858" s="134" t="s">
        <v>1</v>
      </c>
      <c r="E2858" s="134" t="s">
        <v>969</v>
      </c>
      <c r="F2858" s="134" t="s">
        <v>310</v>
      </c>
      <c r="G2858" s="134" t="s">
        <v>331</v>
      </c>
      <c r="H2858" s="135">
        <v>68998.41</v>
      </c>
      <c r="I2858" s="135">
        <v>81904.859999999986</v>
      </c>
      <c r="J2858" s="135">
        <v>225218</v>
      </c>
      <c r="K2858" t="str">
        <f>VLOOKUP(C2858,ResCat!$A$2:$B$268,2,FALSE)</f>
        <v>PPOLG</v>
      </c>
    </row>
    <row r="2859" spans="3:11" x14ac:dyDescent="0.25">
      <c r="C2859" s="134" t="s">
        <v>187</v>
      </c>
      <c r="D2859" s="134" t="s">
        <v>1</v>
      </c>
      <c r="E2859" s="134" t="s">
        <v>961</v>
      </c>
      <c r="F2859" s="134" t="s">
        <v>310</v>
      </c>
      <c r="G2859" s="134" t="s">
        <v>334</v>
      </c>
      <c r="H2859" s="135">
        <v>274226.02000000008</v>
      </c>
      <c r="I2859" s="135">
        <v>308540.36000000004</v>
      </c>
      <c r="J2859" s="135">
        <v>724898.28000000014</v>
      </c>
      <c r="K2859" t="str">
        <f>VLOOKUP(C2859,ResCat!$A$2:$B$268,2,FALSE)</f>
        <v>PPOLG</v>
      </c>
    </row>
    <row r="2860" spans="3:11" x14ac:dyDescent="0.25">
      <c r="C2860" s="134" t="s">
        <v>187</v>
      </c>
      <c r="D2860" s="134" t="s">
        <v>1</v>
      </c>
      <c r="E2860" s="134" t="s">
        <v>970</v>
      </c>
      <c r="F2860" s="134" t="s">
        <v>310</v>
      </c>
      <c r="G2860" s="134" t="s">
        <v>333</v>
      </c>
      <c r="H2860" s="135">
        <v>1615535.430000002</v>
      </c>
      <c r="I2860" s="135">
        <v>1786788.7500000007</v>
      </c>
      <c r="J2860" s="135">
        <v>4019028.1500000018</v>
      </c>
      <c r="K2860" t="str">
        <f>VLOOKUP(C2860,ResCat!$A$2:$B$268,2,FALSE)</f>
        <v>PPOLG</v>
      </c>
    </row>
    <row r="2861" spans="3:11" x14ac:dyDescent="0.25">
      <c r="C2861" s="134" t="s">
        <v>187</v>
      </c>
      <c r="D2861" s="134" t="s">
        <v>1</v>
      </c>
      <c r="E2861" s="134" t="s">
        <v>1023</v>
      </c>
      <c r="F2861" s="134" t="s">
        <v>310</v>
      </c>
      <c r="G2861" s="134" t="s">
        <v>308</v>
      </c>
      <c r="H2861" s="135">
        <v>1313568.0800000026</v>
      </c>
      <c r="I2861" s="135">
        <v>1920330.3499999996</v>
      </c>
      <c r="J2861" s="135">
        <v>3689661.1100000036</v>
      </c>
      <c r="K2861" t="str">
        <f>VLOOKUP(C2861,ResCat!$A$2:$B$268,2,FALSE)</f>
        <v>PPOLG</v>
      </c>
    </row>
    <row r="2862" spans="3:11" x14ac:dyDescent="0.25">
      <c r="C2862" s="134" t="s">
        <v>188</v>
      </c>
      <c r="D2862" s="134" t="s">
        <v>3</v>
      </c>
      <c r="E2862" s="134" t="s">
        <v>1025</v>
      </c>
      <c r="F2862" s="134" t="s">
        <v>310</v>
      </c>
      <c r="G2862" s="134" t="s">
        <v>311</v>
      </c>
      <c r="H2862" s="135">
        <v>-195.11</v>
      </c>
      <c r="I2862" s="135">
        <v>-218</v>
      </c>
      <c r="J2862" s="135">
        <v>-218</v>
      </c>
      <c r="K2862" t="str">
        <f>VLOOKUP(C2862,ResCat!$A$2:$B$268,2,FALSE)</f>
        <v>PPOLG</v>
      </c>
    </row>
    <row r="2863" spans="3:11" x14ac:dyDescent="0.25">
      <c r="C2863" s="134" t="s">
        <v>188</v>
      </c>
      <c r="D2863" s="134" t="s">
        <v>3</v>
      </c>
      <c r="E2863" s="134" t="s">
        <v>1030</v>
      </c>
      <c r="F2863" s="134" t="s">
        <v>310</v>
      </c>
      <c r="G2863" s="134" t="s">
        <v>311</v>
      </c>
      <c r="H2863" s="135">
        <v>-155.47</v>
      </c>
      <c r="I2863" s="135">
        <v>-155.47</v>
      </c>
      <c r="J2863" s="135">
        <v>-1965.7</v>
      </c>
      <c r="K2863" t="str">
        <f>VLOOKUP(C2863,ResCat!$A$2:$B$268,2,FALSE)</f>
        <v>PPOLG</v>
      </c>
    </row>
    <row r="2864" spans="3:11" x14ac:dyDescent="0.25">
      <c r="C2864" s="134" t="s">
        <v>188</v>
      </c>
      <c r="D2864" s="134" t="s">
        <v>3</v>
      </c>
      <c r="E2864" s="134" t="s">
        <v>346</v>
      </c>
      <c r="F2864" s="134" t="s">
        <v>310</v>
      </c>
      <c r="G2864" s="134" t="s">
        <v>311</v>
      </c>
      <c r="H2864" s="135">
        <v>0</v>
      </c>
      <c r="I2864" s="135">
        <v>-37.200000000000003</v>
      </c>
      <c r="J2864" s="135">
        <v>-73</v>
      </c>
      <c r="K2864" t="str">
        <f>VLOOKUP(C2864,ResCat!$A$2:$B$268,2,FALSE)</f>
        <v>PPOLG</v>
      </c>
    </row>
    <row r="2865" spans="3:11" x14ac:dyDescent="0.25">
      <c r="C2865" s="134" t="s">
        <v>188</v>
      </c>
      <c r="D2865" s="134" t="s">
        <v>3</v>
      </c>
      <c r="E2865" s="134" t="s">
        <v>309</v>
      </c>
      <c r="F2865" s="134" t="s">
        <v>310</v>
      </c>
      <c r="G2865" s="134" t="s">
        <v>311</v>
      </c>
      <c r="H2865" s="135">
        <v>16187.4</v>
      </c>
      <c r="I2865" s="135">
        <v>27040.73</v>
      </c>
      <c r="J2865" s="135">
        <v>27040.73</v>
      </c>
      <c r="K2865" t="str">
        <f>VLOOKUP(C2865,ResCat!$A$2:$B$268,2,FALSE)</f>
        <v>PPOLG</v>
      </c>
    </row>
    <row r="2866" spans="3:11" x14ac:dyDescent="0.25">
      <c r="C2866" s="134" t="s">
        <v>188</v>
      </c>
      <c r="D2866" s="134" t="s">
        <v>3</v>
      </c>
      <c r="E2866" s="134" t="s">
        <v>1026</v>
      </c>
      <c r="F2866" s="134" t="s">
        <v>310</v>
      </c>
      <c r="G2866" s="134" t="s">
        <v>311</v>
      </c>
      <c r="H2866" s="135">
        <v>99356.590000000011</v>
      </c>
      <c r="I2866" s="135">
        <v>111178.94</v>
      </c>
      <c r="J2866" s="135">
        <v>111094.03</v>
      </c>
      <c r="K2866" t="str">
        <f>VLOOKUP(C2866,ResCat!$A$2:$B$268,2,FALSE)</f>
        <v>PPOLG</v>
      </c>
    </row>
    <row r="2867" spans="3:11" x14ac:dyDescent="0.25">
      <c r="C2867" s="134" t="s">
        <v>188</v>
      </c>
      <c r="D2867" s="134" t="s">
        <v>3</v>
      </c>
      <c r="E2867" s="134" t="s">
        <v>362</v>
      </c>
      <c r="F2867" s="134" t="s">
        <v>310</v>
      </c>
      <c r="G2867" s="134" t="s">
        <v>311</v>
      </c>
      <c r="H2867" s="135">
        <v>0</v>
      </c>
      <c r="I2867" s="135">
        <v>151.35999999999999</v>
      </c>
      <c r="J2867" s="135">
        <v>151.35999999999999</v>
      </c>
      <c r="K2867" t="str">
        <f>VLOOKUP(C2867,ResCat!$A$2:$B$268,2,FALSE)</f>
        <v>PPOLG</v>
      </c>
    </row>
    <row r="2868" spans="3:11" x14ac:dyDescent="0.25">
      <c r="C2868" s="134" t="s">
        <v>188</v>
      </c>
      <c r="D2868" s="134" t="s">
        <v>3</v>
      </c>
      <c r="E2868" s="134" t="s">
        <v>1027</v>
      </c>
      <c r="F2868" s="134" t="s">
        <v>310</v>
      </c>
      <c r="G2868" s="134" t="s">
        <v>311</v>
      </c>
      <c r="H2868" s="135">
        <v>-602.53</v>
      </c>
      <c r="I2868" s="135">
        <v>-602.53</v>
      </c>
      <c r="J2868" s="135">
        <v>0</v>
      </c>
      <c r="K2868" t="str">
        <f>VLOOKUP(C2868,ResCat!$A$2:$B$268,2,FALSE)</f>
        <v>PPOLG</v>
      </c>
    </row>
    <row r="2869" spans="3:11" x14ac:dyDescent="0.25">
      <c r="C2869" s="134" t="s">
        <v>188</v>
      </c>
      <c r="D2869" s="134" t="s">
        <v>3</v>
      </c>
      <c r="E2869" s="134" t="s">
        <v>1028</v>
      </c>
      <c r="F2869" s="134" t="s">
        <v>310</v>
      </c>
      <c r="G2869" s="134" t="s">
        <v>311</v>
      </c>
      <c r="H2869" s="135">
        <v>0</v>
      </c>
      <c r="I2869" s="135">
        <v>65.94</v>
      </c>
      <c r="J2869" s="135">
        <v>87.149999999999991</v>
      </c>
      <c r="K2869" t="str">
        <f>VLOOKUP(C2869,ResCat!$A$2:$B$268,2,FALSE)</f>
        <v>PPOLG</v>
      </c>
    </row>
    <row r="2870" spans="3:11" x14ac:dyDescent="0.25">
      <c r="C2870" s="134" t="s">
        <v>188</v>
      </c>
      <c r="D2870" s="134" t="s">
        <v>3</v>
      </c>
      <c r="E2870" s="134" t="s">
        <v>363</v>
      </c>
      <c r="F2870" s="134" t="s">
        <v>310</v>
      </c>
      <c r="G2870" s="134" t="s">
        <v>311</v>
      </c>
      <c r="H2870" s="135">
        <v>0</v>
      </c>
      <c r="I2870" s="135">
        <v>1021.75</v>
      </c>
      <c r="J2870" s="135">
        <v>1358.78</v>
      </c>
      <c r="K2870" t="str">
        <f>VLOOKUP(C2870,ResCat!$A$2:$B$268,2,FALSE)</f>
        <v>PPOLG</v>
      </c>
    </row>
    <row r="2871" spans="3:11" x14ac:dyDescent="0.25">
      <c r="C2871" s="134" t="s">
        <v>188</v>
      </c>
      <c r="D2871" s="134" t="s">
        <v>3</v>
      </c>
      <c r="E2871" s="134" t="s">
        <v>1029</v>
      </c>
      <c r="F2871" s="134" t="s">
        <v>310</v>
      </c>
      <c r="G2871" s="134" t="s">
        <v>311</v>
      </c>
      <c r="H2871" s="135">
        <v>-2.4</v>
      </c>
      <c r="I2871" s="135">
        <v>818.72</v>
      </c>
      <c r="J2871" s="135">
        <v>790.3</v>
      </c>
      <c r="K2871" t="str">
        <f>VLOOKUP(C2871,ResCat!$A$2:$B$268,2,FALSE)</f>
        <v>PPOLG</v>
      </c>
    </row>
    <row r="2872" spans="3:11" x14ac:dyDescent="0.25">
      <c r="C2872" s="134" t="s">
        <v>188</v>
      </c>
      <c r="D2872" s="134" t="s">
        <v>3</v>
      </c>
      <c r="E2872" s="134" t="s">
        <v>349</v>
      </c>
      <c r="F2872" s="134" t="s">
        <v>310</v>
      </c>
      <c r="G2872" s="134" t="s">
        <v>311</v>
      </c>
      <c r="H2872" s="135">
        <v>-1510</v>
      </c>
      <c r="I2872" s="135">
        <v>-1360.2</v>
      </c>
      <c r="J2872" s="135">
        <v>-579.26</v>
      </c>
      <c r="K2872" t="str">
        <f>VLOOKUP(C2872,ResCat!$A$2:$B$268,2,FALSE)</f>
        <v>PPOLG</v>
      </c>
    </row>
    <row r="2873" spans="3:11" x14ac:dyDescent="0.25">
      <c r="C2873" s="134" t="s">
        <v>188</v>
      </c>
      <c r="D2873" s="134" t="s">
        <v>3</v>
      </c>
      <c r="E2873" s="134" t="s">
        <v>350</v>
      </c>
      <c r="F2873" s="134" t="s">
        <v>310</v>
      </c>
      <c r="G2873" s="134" t="s">
        <v>311</v>
      </c>
      <c r="H2873" s="135">
        <v>0</v>
      </c>
      <c r="I2873" s="135">
        <v>564.04000000000008</v>
      </c>
      <c r="J2873" s="135">
        <v>839.79000000000008</v>
      </c>
      <c r="K2873" t="str">
        <f>VLOOKUP(C2873,ResCat!$A$2:$B$268,2,FALSE)</f>
        <v>PPOLG</v>
      </c>
    </row>
    <row r="2874" spans="3:11" x14ac:dyDescent="0.25">
      <c r="C2874" s="134" t="s">
        <v>188</v>
      </c>
      <c r="D2874" s="134" t="s">
        <v>3</v>
      </c>
      <c r="E2874" s="134" t="s">
        <v>359</v>
      </c>
      <c r="F2874" s="134" t="s">
        <v>310</v>
      </c>
      <c r="G2874" s="134" t="s">
        <v>311</v>
      </c>
      <c r="H2874" s="135">
        <v>-693.1</v>
      </c>
      <c r="I2874" s="135">
        <v>49.090000000000053</v>
      </c>
      <c r="J2874" s="135">
        <v>775.18</v>
      </c>
      <c r="K2874" t="str">
        <f>VLOOKUP(C2874,ResCat!$A$2:$B$268,2,FALSE)</f>
        <v>PPOLG</v>
      </c>
    </row>
    <row r="2875" spans="3:11" x14ac:dyDescent="0.25">
      <c r="C2875" s="134" t="s">
        <v>188</v>
      </c>
      <c r="D2875" s="134" t="s">
        <v>3</v>
      </c>
      <c r="E2875" s="134" t="s">
        <v>354</v>
      </c>
      <c r="F2875" s="134" t="s">
        <v>310</v>
      </c>
      <c r="G2875" s="134" t="s">
        <v>311</v>
      </c>
      <c r="H2875" s="135">
        <v>80.84</v>
      </c>
      <c r="I2875" s="135">
        <v>160.76999999999998</v>
      </c>
      <c r="J2875" s="135">
        <v>183.76999999999998</v>
      </c>
      <c r="K2875" t="str">
        <f>VLOOKUP(C2875,ResCat!$A$2:$B$268,2,FALSE)</f>
        <v>PPOLG</v>
      </c>
    </row>
    <row r="2876" spans="3:11" x14ac:dyDescent="0.25">
      <c r="C2876" s="134" t="s">
        <v>188</v>
      </c>
      <c r="D2876" s="134" t="s">
        <v>3</v>
      </c>
      <c r="E2876" s="134" t="s">
        <v>366</v>
      </c>
      <c r="F2876" s="134" t="s">
        <v>310</v>
      </c>
      <c r="G2876" s="134" t="s">
        <v>311</v>
      </c>
      <c r="H2876" s="135">
        <v>107.88</v>
      </c>
      <c r="I2876" s="135">
        <v>985.35000000000014</v>
      </c>
      <c r="J2876" s="135">
        <v>1521.38</v>
      </c>
      <c r="K2876" t="str">
        <f>VLOOKUP(C2876,ResCat!$A$2:$B$268,2,FALSE)</f>
        <v>PPOLG</v>
      </c>
    </row>
    <row r="2877" spans="3:11" x14ac:dyDescent="0.25">
      <c r="C2877" s="134" t="s">
        <v>188</v>
      </c>
      <c r="D2877" s="134" t="s">
        <v>3</v>
      </c>
      <c r="E2877" s="134" t="s">
        <v>337</v>
      </c>
      <c r="F2877" s="134" t="s">
        <v>310</v>
      </c>
      <c r="G2877" s="134" t="s">
        <v>311</v>
      </c>
      <c r="H2877" s="135">
        <v>185.57</v>
      </c>
      <c r="I2877" s="135">
        <v>304.91000000000003</v>
      </c>
      <c r="J2877" s="135">
        <v>304.91000000000003</v>
      </c>
      <c r="K2877" t="str">
        <f>VLOOKUP(C2877,ResCat!$A$2:$B$268,2,FALSE)</f>
        <v>PPOLG</v>
      </c>
    </row>
    <row r="2878" spans="3:11" x14ac:dyDescent="0.25">
      <c r="C2878" s="134" t="s">
        <v>188</v>
      </c>
      <c r="D2878" s="134" t="s">
        <v>3</v>
      </c>
      <c r="E2878" s="134" t="s">
        <v>352</v>
      </c>
      <c r="F2878" s="134" t="s">
        <v>310</v>
      </c>
      <c r="G2878" s="134" t="s">
        <v>351</v>
      </c>
      <c r="H2878" s="135">
        <v>344.56</v>
      </c>
      <c r="I2878" s="135">
        <v>370.95000000000005</v>
      </c>
      <c r="J2878" s="135">
        <v>473.06000000000006</v>
      </c>
      <c r="K2878" t="str">
        <f>VLOOKUP(C2878,ResCat!$A$2:$B$268,2,FALSE)</f>
        <v>PPOLG</v>
      </c>
    </row>
    <row r="2879" spans="3:11" x14ac:dyDescent="0.25">
      <c r="C2879" s="134" t="s">
        <v>188</v>
      </c>
      <c r="D2879" s="134" t="s">
        <v>3</v>
      </c>
      <c r="E2879" s="134" t="s">
        <v>347</v>
      </c>
      <c r="F2879" s="134" t="s">
        <v>310</v>
      </c>
      <c r="G2879" s="134" t="s">
        <v>360</v>
      </c>
      <c r="H2879" s="135">
        <v>20.439999999999998</v>
      </c>
      <c r="I2879" s="135">
        <v>-134.48999999999998</v>
      </c>
      <c r="J2879" s="135">
        <v>-475.64999999999992</v>
      </c>
      <c r="K2879" t="str">
        <f>VLOOKUP(C2879,ResCat!$A$2:$B$268,2,FALSE)</f>
        <v>PPOLG</v>
      </c>
    </row>
    <row r="2880" spans="3:11" x14ac:dyDescent="0.25">
      <c r="C2880" s="134" t="s">
        <v>188</v>
      </c>
      <c r="D2880" s="134" t="s">
        <v>3</v>
      </c>
      <c r="E2880" s="134" t="s">
        <v>361</v>
      </c>
      <c r="F2880" s="134" t="s">
        <v>310</v>
      </c>
      <c r="G2880" s="134" t="s">
        <v>355</v>
      </c>
      <c r="H2880" s="135">
        <v>-445</v>
      </c>
      <c r="I2880" s="135">
        <v>613.79999999999984</v>
      </c>
      <c r="J2880" s="135">
        <v>-1337.44</v>
      </c>
      <c r="K2880" t="str">
        <f>VLOOKUP(C2880,ResCat!$A$2:$B$268,2,FALSE)</f>
        <v>PPOLG</v>
      </c>
    </row>
    <row r="2881" spans="3:11" x14ac:dyDescent="0.25">
      <c r="C2881" s="134" t="s">
        <v>188</v>
      </c>
      <c r="D2881" s="134" t="s">
        <v>3</v>
      </c>
      <c r="E2881" s="134" t="s">
        <v>312</v>
      </c>
      <c r="F2881" s="134" t="s">
        <v>310</v>
      </c>
      <c r="G2881" s="134" t="s">
        <v>364</v>
      </c>
      <c r="H2881" s="135">
        <v>-40.650000000000006</v>
      </c>
      <c r="I2881" s="135">
        <v>507.08</v>
      </c>
      <c r="J2881" s="135">
        <v>358.09000000000003</v>
      </c>
      <c r="K2881" t="str">
        <f>VLOOKUP(C2881,ResCat!$A$2:$B$268,2,FALSE)</f>
        <v>PPOLG</v>
      </c>
    </row>
    <row r="2882" spans="3:11" x14ac:dyDescent="0.25">
      <c r="C2882" s="134" t="s">
        <v>188</v>
      </c>
      <c r="D2882" s="134" t="s">
        <v>3</v>
      </c>
      <c r="E2882" s="134" t="s">
        <v>357</v>
      </c>
      <c r="F2882" s="134" t="s">
        <v>310</v>
      </c>
      <c r="G2882" s="134" t="s">
        <v>338</v>
      </c>
      <c r="H2882" s="135">
        <v>112</v>
      </c>
      <c r="I2882" s="135">
        <v>621.77</v>
      </c>
      <c r="J2882" s="135">
        <v>1161.77</v>
      </c>
      <c r="K2882" t="str">
        <f>VLOOKUP(C2882,ResCat!$A$2:$B$268,2,FALSE)</f>
        <v>PPOLG</v>
      </c>
    </row>
    <row r="2883" spans="3:11" x14ac:dyDescent="0.25">
      <c r="C2883" s="134" t="s">
        <v>188</v>
      </c>
      <c r="D2883" s="134" t="s">
        <v>3</v>
      </c>
      <c r="E2883" s="134" t="s">
        <v>314</v>
      </c>
      <c r="F2883" s="134" t="s">
        <v>310</v>
      </c>
      <c r="G2883" s="134" t="s">
        <v>356</v>
      </c>
      <c r="H2883" s="135">
        <v>-97.029999999999987</v>
      </c>
      <c r="I2883" s="135">
        <v>-244.88000000000008</v>
      </c>
      <c r="J2883" s="135">
        <v>-1178.54</v>
      </c>
      <c r="K2883" t="str">
        <f>VLOOKUP(C2883,ResCat!$A$2:$B$268,2,FALSE)</f>
        <v>PPOLG</v>
      </c>
    </row>
    <row r="2884" spans="3:11" x14ac:dyDescent="0.25">
      <c r="C2884" s="134" t="s">
        <v>188</v>
      </c>
      <c r="D2884" s="134" t="s">
        <v>3</v>
      </c>
      <c r="E2884" s="134" t="s">
        <v>339</v>
      </c>
      <c r="F2884" s="134" t="s">
        <v>310</v>
      </c>
      <c r="G2884" s="134" t="s">
        <v>353</v>
      </c>
      <c r="H2884" s="135">
        <v>-77.31</v>
      </c>
      <c r="I2884" s="135">
        <v>44.219999999999985</v>
      </c>
      <c r="J2884" s="135">
        <v>-1108.8300000000002</v>
      </c>
      <c r="K2884" t="str">
        <f>VLOOKUP(C2884,ResCat!$A$2:$B$268,2,FALSE)</f>
        <v>PPOLG</v>
      </c>
    </row>
    <row r="2885" spans="3:11" x14ac:dyDescent="0.25">
      <c r="C2885" s="134" t="s">
        <v>188</v>
      </c>
      <c r="D2885" s="134" t="s">
        <v>3</v>
      </c>
      <c r="E2885" s="134" t="s">
        <v>342</v>
      </c>
      <c r="F2885" s="134" t="s">
        <v>310</v>
      </c>
      <c r="G2885" s="134" t="s">
        <v>348</v>
      </c>
      <c r="H2885" s="135">
        <v>289.23999999999995</v>
      </c>
      <c r="I2885" s="135">
        <v>640.29</v>
      </c>
      <c r="J2885" s="135">
        <v>1120.24</v>
      </c>
      <c r="K2885" t="str">
        <f>VLOOKUP(C2885,ResCat!$A$2:$B$268,2,FALSE)</f>
        <v>PPOLG</v>
      </c>
    </row>
    <row r="2886" spans="3:11" x14ac:dyDescent="0.25">
      <c r="C2886" s="134" t="s">
        <v>188</v>
      </c>
      <c r="D2886" s="134" t="s">
        <v>3</v>
      </c>
      <c r="E2886" s="134" t="s">
        <v>316</v>
      </c>
      <c r="F2886" s="134" t="s">
        <v>310</v>
      </c>
      <c r="G2886" s="134" t="s">
        <v>313</v>
      </c>
      <c r="H2886" s="135">
        <v>-1727.8200000000002</v>
      </c>
      <c r="I2886" s="135">
        <v>-1879.9699999999998</v>
      </c>
      <c r="J2886" s="135">
        <v>540.18999999999994</v>
      </c>
      <c r="K2886" t="str">
        <f>VLOOKUP(C2886,ResCat!$A$2:$B$268,2,FALSE)</f>
        <v>PPOLG</v>
      </c>
    </row>
    <row r="2887" spans="3:11" x14ac:dyDescent="0.25">
      <c r="C2887" s="134" t="s">
        <v>188</v>
      </c>
      <c r="D2887" s="134" t="s">
        <v>3</v>
      </c>
      <c r="E2887" s="134" t="s">
        <v>318</v>
      </c>
      <c r="F2887" s="134" t="s">
        <v>310</v>
      </c>
      <c r="G2887" s="134" t="s">
        <v>358</v>
      </c>
      <c r="H2887" s="135">
        <v>-588.91999999999996</v>
      </c>
      <c r="I2887" s="135">
        <v>508.98999999999995</v>
      </c>
      <c r="J2887" s="135">
        <v>1208.4599999999998</v>
      </c>
      <c r="K2887" t="str">
        <f>VLOOKUP(C2887,ResCat!$A$2:$B$268,2,FALSE)</f>
        <v>PPOLG</v>
      </c>
    </row>
    <row r="2888" spans="3:11" x14ac:dyDescent="0.25">
      <c r="C2888" s="134" t="s">
        <v>188</v>
      </c>
      <c r="D2888" s="134" t="s">
        <v>3</v>
      </c>
      <c r="E2888" s="134" t="s">
        <v>320</v>
      </c>
      <c r="F2888" s="134" t="s">
        <v>310</v>
      </c>
      <c r="G2888" s="134" t="s">
        <v>315</v>
      </c>
      <c r="H2888" s="135">
        <v>-263.43000000000018</v>
      </c>
      <c r="I2888" s="135">
        <v>-601.92999999999984</v>
      </c>
      <c r="J2888" s="135">
        <v>-1731.45</v>
      </c>
      <c r="K2888" t="str">
        <f>VLOOKUP(C2888,ResCat!$A$2:$B$268,2,FALSE)</f>
        <v>PPOLG</v>
      </c>
    </row>
    <row r="2889" spans="3:11" x14ac:dyDescent="0.25">
      <c r="C2889" s="134" t="s">
        <v>188</v>
      </c>
      <c r="D2889" s="134" t="s">
        <v>3</v>
      </c>
      <c r="E2889" s="134" t="s">
        <v>322</v>
      </c>
      <c r="F2889" s="134" t="s">
        <v>310</v>
      </c>
      <c r="G2889" s="134" t="s">
        <v>341</v>
      </c>
      <c r="H2889" s="135">
        <v>2298.5199999999991</v>
      </c>
      <c r="I2889" s="135">
        <v>2537.8899999999994</v>
      </c>
      <c r="J2889" s="135">
        <v>4889.57</v>
      </c>
      <c r="K2889" t="str">
        <f>VLOOKUP(C2889,ResCat!$A$2:$B$268,2,FALSE)</f>
        <v>PPOLG</v>
      </c>
    </row>
    <row r="2890" spans="3:11" x14ac:dyDescent="0.25">
      <c r="C2890" s="134" t="s">
        <v>188</v>
      </c>
      <c r="D2890" s="134" t="s">
        <v>3</v>
      </c>
      <c r="E2890" s="134" t="s">
        <v>324</v>
      </c>
      <c r="F2890" s="134" t="s">
        <v>310</v>
      </c>
      <c r="G2890" s="134" t="s">
        <v>340</v>
      </c>
      <c r="H2890" s="135">
        <v>280.09999999999991</v>
      </c>
      <c r="I2890" s="135">
        <v>593.26999999999987</v>
      </c>
      <c r="J2890" s="135">
        <v>3294.4</v>
      </c>
      <c r="K2890" t="str">
        <f>VLOOKUP(C2890,ResCat!$A$2:$B$268,2,FALSE)</f>
        <v>PPOLG</v>
      </c>
    </row>
    <row r="2891" spans="3:11" x14ac:dyDescent="0.25">
      <c r="C2891" s="134" t="s">
        <v>188</v>
      </c>
      <c r="D2891" s="134" t="s">
        <v>3</v>
      </c>
      <c r="E2891" s="134" t="s">
        <v>326</v>
      </c>
      <c r="F2891" s="134" t="s">
        <v>310</v>
      </c>
      <c r="G2891" s="134" t="s">
        <v>317</v>
      </c>
      <c r="H2891" s="135">
        <v>3702.5399999999995</v>
      </c>
      <c r="I2891" s="135">
        <v>4581.0100000000011</v>
      </c>
      <c r="J2891" s="135">
        <v>11835.529999999999</v>
      </c>
      <c r="K2891" t="str">
        <f>VLOOKUP(C2891,ResCat!$A$2:$B$268,2,FALSE)</f>
        <v>PPOLG</v>
      </c>
    </row>
    <row r="2892" spans="3:11" x14ac:dyDescent="0.25">
      <c r="C2892" s="134" t="s">
        <v>188</v>
      </c>
      <c r="D2892" s="134" t="s">
        <v>3</v>
      </c>
      <c r="E2892" s="134" t="s">
        <v>328</v>
      </c>
      <c r="F2892" s="134" t="s">
        <v>310</v>
      </c>
      <c r="G2892" s="134" t="s">
        <v>319</v>
      </c>
      <c r="H2892" s="135">
        <v>3079.7000000000003</v>
      </c>
      <c r="I2892" s="135">
        <v>3228.7899999999995</v>
      </c>
      <c r="J2892" s="135">
        <v>7008.5699999999988</v>
      </c>
      <c r="K2892" t="str">
        <f>VLOOKUP(C2892,ResCat!$A$2:$B$268,2,FALSE)</f>
        <v>PPOLG</v>
      </c>
    </row>
    <row r="2893" spans="3:11" x14ac:dyDescent="0.25">
      <c r="C2893" s="134" t="s">
        <v>188</v>
      </c>
      <c r="D2893" s="134" t="s">
        <v>3</v>
      </c>
      <c r="E2893" s="134" t="s">
        <v>330</v>
      </c>
      <c r="F2893" s="134" t="s">
        <v>310</v>
      </c>
      <c r="G2893" s="134" t="s">
        <v>321</v>
      </c>
      <c r="H2893" s="135">
        <v>8303.6400000000012</v>
      </c>
      <c r="I2893" s="135">
        <v>9207.239999999998</v>
      </c>
      <c r="J2893" s="135">
        <v>18094.149999999998</v>
      </c>
      <c r="K2893" t="str">
        <f>VLOOKUP(C2893,ResCat!$A$2:$B$268,2,FALSE)</f>
        <v>PPOLG</v>
      </c>
    </row>
    <row r="2894" spans="3:11" x14ac:dyDescent="0.25">
      <c r="C2894" s="134" t="s">
        <v>188</v>
      </c>
      <c r="D2894" s="134" t="s">
        <v>3</v>
      </c>
      <c r="E2894" s="134" t="s">
        <v>332</v>
      </c>
      <c r="F2894" s="134" t="s">
        <v>310</v>
      </c>
      <c r="G2894" s="134" t="s">
        <v>323</v>
      </c>
      <c r="H2894" s="135">
        <v>6700.8399999999992</v>
      </c>
      <c r="I2894" s="135">
        <v>8462.9</v>
      </c>
      <c r="J2894" s="135">
        <v>15835.76</v>
      </c>
      <c r="K2894" t="str">
        <f>VLOOKUP(C2894,ResCat!$A$2:$B$268,2,FALSE)</f>
        <v>PPOLG</v>
      </c>
    </row>
    <row r="2895" spans="3:11" x14ac:dyDescent="0.25">
      <c r="C2895" s="134" t="s">
        <v>188</v>
      </c>
      <c r="D2895" s="134" t="s">
        <v>3</v>
      </c>
      <c r="E2895" s="134" t="s">
        <v>335</v>
      </c>
      <c r="F2895" s="134" t="s">
        <v>310</v>
      </c>
      <c r="G2895" s="134" t="s">
        <v>325</v>
      </c>
      <c r="H2895" s="135">
        <v>3537.3300000000004</v>
      </c>
      <c r="I2895" s="135">
        <v>4353.8600000000006</v>
      </c>
      <c r="J2895" s="135">
        <v>11039.609999999999</v>
      </c>
      <c r="K2895" t="str">
        <f>VLOOKUP(C2895,ResCat!$A$2:$B$268,2,FALSE)</f>
        <v>PPOLG</v>
      </c>
    </row>
    <row r="2896" spans="3:11" x14ac:dyDescent="0.25">
      <c r="C2896" s="134" t="s">
        <v>188</v>
      </c>
      <c r="D2896" s="134" t="s">
        <v>3</v>
      </c>
      <c r="E2896" s="134" t="s">
        <v>4</v>
      </c>
      <c r="F2896" s="134" t="s">
        <v>310</v>
      </c>
      <c r="G2896" s="134" t="s">
        <v>327</v>
      </c>
      <c r="H2896" s="135">
        <v>12731.980000000007</v>
      </c>
      <c r="I2896" s="135">
        <v>16201.929999999995</v>
      </c>
      <c r="J2896" s="135">
        <v>41676.339999999997</v>
      </c>
      <c r="K2896" t="str">
        <f>VLOOKUP(C2896,ResCat!$A$2:$B$268,2,FALSE)</f>
        <v>PPOLG</v>
      </c>
    </row>
    <row r="2897" spans="3:11" x14ac:dyDescent="0.25">
      <c r="C2897" s="134" t="s">
        <v>188</v>
      </c>
      <c r="D2897" s="134" t="s">
        <v>3</v>
      </c>
      <c r="E2897" s="134" t="s">
        <v>511</v>
      </c>
      <c r="F2897" s="134" t="s">
        <v>310</v>
      </c>
      <c r="G2897" s="134" t="s">
        <v>329</v>
      </c>
      <c r="H2897" s="135">
        <v>27338.2</v>
      </c>
      <c r="I2897" s="135">
        <v>30703.980000000003</v>
      </c>
      <c r="J2897" s="135">
        <v>71539.169999999984</v>
      </c>
      <c r="K2897" t="str">
        <f>VLOOKUP(C2897,ResCat!$A$2:$B$268,2,FALSE)</f>
        <v>PPOLG</v>
      </c>
    </row>
    <row r="2898" spans="3:11" x14ac:dyDescent="0.25">
      <c r="C2898" s="134" t="s">
        <v>188</v>
      </c>
      <c r="D2898" s="134" t="s">
        <v>3</v>
      </c>
      <c r="E2898" s="134" t="s">
        <v>969</v>
      </c>
      <c r="F2898" s="134" t="s">
        <v>310</v>
      </c>
      <c r="G2898" s="134" t="s">
        <v>331</v>
      </c>
      <c r="H2898" s="135">
        <v>74909.329999999987</v>
      </c>
      <c r="I2898" s="135">
        <v>85272.780000000013</v>
      </c>
      <c r="J2898" s="135">
        <v>162758.57000000007</v>
      </c>
      <c r="K2898" t="str">
        <f>VLOOKUP(C2898,ResCat!$A$2:$B$268,2,FALSE)</f>
        <v>PPOLG</v>
      </c>
    </row>
    <row r="2899" spans="3:11" x14ac:dyDescent="0.25">
      <c r="C2899" s="134" t="s">
        <v>188</v>
      </c>
      <c r="D2899" s="134" t="s">
        <v>3</v>
      </c>
      <c r="E2899" s="134" t="s">
        <v>961</v>
      </c>
      <c r="F2899" s="134" t="s">
        <v>310</v>
      </c>
      <c r="G2899" s="134" t="s">
        <v>334</v>
      </c>
      <c r="H2899" s="135">
        <v>89419.100000000049</v>
      </c>
      <c r="I2899" s="135">
        <v>112343.74000000012</v>
      </c>
      <c r="J2899" s="135">
        <v>238233.46999999983</v>
      </c>
      <c r="K2899" t="str">
        <f>VLOOKUP(C2899,ResCat!$A$2:$B$268,2,FALSE)</f>
        <v>PPOLG</v>
      </c>
    </row>
    <row r="2900" spans="3:11" x14ac:dyDescent="0.25">
      <c r="C2900" s="134" t="s">
        <v>188</v>
      </c>
      <c r="D2900" s="134" t="s">
        <v>3</v>
      </c>
      <c r="E2900" s="134" t="s">
        <v>970</v>
      </c>
      <c r="F2900" s="134" t="s">
        <v>310</v>
      </c>
      <c r="G2900" s="134" t="s">
        <v>333</v>
      </c>
      <c r="H2900" s="135">
        <v>485766.76000000042</v>
      </c>
      <c r="I2900" s="135">
        <v>627876.12999999768</v>
      </c>
      <c r="J2900" s="135">
        <v>1674545.1800000013</v>
      </c>
      <c r="K2900" t="str">
        <f>VLOOKUP(C2900,ResCat!$A$2:$B$268,2,FALSE)</f>
        <v>PPOLG</v>
      </c>
    </row>
    <row r="2901" spans="3:11" x14ac:dyDescent="0.25">
      <c r="C2901" s="134" t="s">
        <v>188</v>
      </c>
      <c r="D2901" s="134" t="s">
        <v>3</v>
      </c>
      <c r="E2901" s="134" t="s">
        <v>1023</v>
      </c>
      <c r="F2901" s="134" t="s">
        <v>310</v>
      </c>
      <c r="G2901" s="134" t="s">
        <v>308</v>
      </c>
      <c r="H2901" s="135">
        <v>349654.03000000026</v>
      </c>
      <c r="I2901" s="135">
        <v>860852.20999999973</v>
      </c>
      <c r="J2901" s="135">
        <v>2231592.8500000034</v>
      </c>
      <c r="K2901" t="str">
        <f>VLOOKUP(C2901,ResCat!$A$2:$B$268,2,FALSE)</f>
        <v>PPOLG</v>
      </c>
    </row>
    <row r="2902" spans="3:11" x14ac:dyDescent="0.25">
      <c r="C2902" s="134" t="s">
        <v>188</v>
      </c>
      <c r="D2902" s="134" t="s">
        <v>0</v>
      </c>
      <c r="E2902" s="134" t="s">
        <v>1040</v>
      </c>
      <c r="F2902" s="134" t="s">
        <v>310</v>
      </c>
      <c r="G2902" s="134" t="s">
        <v>311</v>
      </c>
      <c r="H2902" s="135">
        <v>18924.47</v>
      </c>
      <c r="I2902" s="135">
        <v>22951.05</v>
      </c>
      <c r="J2902" s="135">
        <v>24159</v>
      </c>
      <c r="K2902" t="str">
        <f>VLOOKUP(C2902,ResCat!$A$2:$B$268,2,FALSE)</f>
        <v>PPOLG</v>
      </c>
    </row>
    <row r="2903" spans="3:11" x14ac:dyDescent="0.25">
      <c r="C2903" s="134" t="s">
        <v>188</v>
      </c>
      <c r="D2903" s="134" t="s">
        <v>0</v>
      </c>
      <c r="E2903" s="134" t="s">
        <v>1035</v>
      </c>
      <c r="F2903" s="134" t="s">
        <v>310</v>
      </c>
      <c r="G2903" s="134" t="s">
        <v>311</v>
      </c>
      <c r="H2903" s="135">
        <v>600</v>
      </c>
      <c r="I2903" s="135">
        <v>250</v>
      </c>
      <c r="J2903" s="135">
        <v>0</v>
      </c>
      <c r="K2903" t="str">
        <f>VLOOKUP(C2903,ResCat!$A$2:$B$268,2,FALSE)</f>
        <v>PPOLG</v>
      </c>
    </row>
    <row r="2904" spans="3:11" x14ac:dyDescent="0.25">
      <c r="C2904" s="134" t="s">
        <v>188</v>
      </c>
      <c r="D2904" s="134" t="s">
        <v>0</v>
      </c>
      <c r="E2904" s="134" t="s">
        <v>362</v>
      </c>
      <c r="F2904" s="134" t="s">
        <v>310</v>
      </c>
      <c r="G2904" s="134" t="s">
        <v>311</v>
      </c>
      <c r="H2904" s="135">
        <v>0</v>
      </c>
      <c r="I2904" s="135">
        <v>347.16</v>
      </c>
      <c r="J2904" s="135">
        <v>347.16</v>
      </c>
      <c r="K2904" t="str">
        <f>VLOOKUP(C2904,ResCat!$A$2:$B$268,2,FALSE)</f>
        <v>PPOLG</v>
      </c>
    </row>
    <row r="2905" spans="3:11" x14ac:dyDescent="0.25">
      <c r="C2905" s="134" t="s">
        <v>188</v>
      </c>
      <c r="D2905" s="134" t="s">
        <v>0</v>
      </c>
      <c r="E2905" s="134" t="s">
        <v>366</v>
      </c>
      <c r="F2905" s="134" t="s">
        <v>310</v>
      </c>
      <c r="G2905" s="134" t="s">
        <v>311</v>
      </c>
      <c r="H2905" s="135">
        <v>-8841.17</v>
      </c>
      <c r="I2905" s="135">
        <v>-8841.17</v>
      </c>
      <c r="J2905" s="135">
        <v>22079.55</v>
      </c>
      <c r="K2905" t="str">
        <f>VLOOKUP(C2905,ResCat!$A$2:$B$268,2,FALSE)</f>
        <v>PPOLG</v>
      </c>
    </row>
    <row r="2906" spans="3:11" x14ac:dyDescent="0.25">
      <c r="C2906" s="134" t="s">
        <v>188</v>
      </c>
      <c r="D2906" s="134" t="s">
        <v>0</v>
      </c>
      <c r="E2906" s="134" t="s">
        <v>337</v>
      </c>
      <c r="F2906" s="134" t="s">
        <v>310</v>
      </c>
      <c r="G2906" s="134" t="s">
        <v>311</v>
      </c>
      <c r="H2906" s="135">
        <v>0</v>
      </c>
      <c r="I2906" s="135">
        <v>0</v>
      </c>
      <c r="J2906" s="135">
        <v>5801.3</v>
      </c>
      <c r="K2906" t="str">
        <f>VLOOKUP(C2906,ResCat!$A$2:$B$268,2,FALSE)</f>
        <v>PPOLG</v>
      </c>
    </row>
    <row r="2907" spans="3:11" x14ac:dyDescent="0.25">
      <c r="C2907" s="134" t="s">
        <v>188</v>
      </c>
      <c r="D2907" s="134" t="s">
        <v>0</v>
      </c>
      <c r="E2907" s="134" t="s">
        <v>347</v>
      </c>
      <c r="F2907" s="134" t="s">
        <v>310</v>
      </c>
      <c r="G2907" s="134" t="s">
        <v>360</v>
      </c>
      <c r="H2907" s="135">
        <v>-1240.17</v>
      </c>
      <c r="I2907" s="135">
        <v>-1240.17</v>
      </c>
      <c r="J2907" s="135">
        <v>0</v>
      </c>
      <c r="K2907" t="str">
        <f>VLOOKUP(C2907,ResCat!$A$2:$B$268,2,FALSE)</f>
        <v>PPOLG</v>
      </c>
    </row>
    <row r="2908" spans="3:11" x14ac:dyDescent="0.25">
      <c r="C2908" s="134" t="s">
        <v>188</v>
      </c>
      <c r="D2908" s="134" t="s">
        <v>0</v>
      </c>
      <c r="E2908" s="134" t="s">
        <v>361</v>
      </c>
      <c r="F2908" s="134" t="s">
        <v>310</v>
      </c>
      <c r="G2908" s="134" t="s">
        <v>355</v>
      </c>
      <c r="H2908" s="135">
        <v>-3282.3</v>
      </c>
      <c r="I2908" s="135">
        <v>-3647</v>
      </c>
      <c r="J2908" s="135">
        <v>-55044.02</v>
      </c>
      <c r="K2908" t="str">
        <f>VLOOKUP(C2908,ResCat!$A$2:$B$268,2,FALSE)</f>
        <v>PPOLG</v>
      </c>
    </row>
    <row r="2909" spans="3:11" x14ac:dyDescent="0.25">
      <c r="C2909" s="134" t="s">
        <v>188</v>
      </c>
      <c r="D2909" s="134" t="s">
        <v>0</v>
      </c>
      <c r="E2909" s="134" t="s">
        <v>357</v>
      </c>
      <c r="F2909" s="134" t="s">
        <v>310</v>
      </c>
      <c r="G2909" s="134" t="s">
        <v>338</v>
      </c>
      <c r="H2909" s="135">
        <v>0</v>
      </c>
      <c r="I2909" s="135">
        <v>8.17</v>
      </c>
      <c r="J2909" s="135">
        <v>0</v>
      </c>
      <c r="K2909" t="str">
        <f>VLOOKUP(C2909,ResCat!$A$2:$B$268,2,FALSE)</f>
        <v>PPOLG</v>
      </c>
    </row>
    <row r="2910" spans="3:11" x14ac:dyDescent="0.25">
      <c r="C2910" s="134" t="s">
        <v>188</v>
      </c>
      <c r="D2910" s="134" t="s">
        <v>0</v>
      </c>
      <c r="E2910" s="134" t="s">
        <v>314</v>
      </c>
      <c r="F2910" s="134" t="s">
        <v>310</v>
      </c>
      <c r="G2910" s="134" t="s">
        <v>356</v>
      </c>
      <c r="H2910" s="135">
        <v>5192.0099999999993</v>
      </c>
      <c r="I2910" s="135">
        <v>5844.89</v>
      </c>
      <c r="J2910" s="135">
        <v>393137.42</v>
      </c>
      <c r="K2910" t="str">
        <f>VLOOKUP(C2910,ResCat!$A$2:$B$268,2,FALSE)</f>
        <v>PPOLG</v>
      </c>
    </row>
    <row r="2911" spans="3:11" x14ac:dyDescent="0.25">
      <c r="C2911" s="134" t="s">
        <v>188</v>
      </c>
      <c r="D2911" s="134" t="s">
        <v>0</v>
      </c>
      <c r="E2911" s="134" t="s">
        <v>339</v>
      </c>
      <c r="F2911" s="134" t="s">
        <v>310</v>
      </c>
      <c r="G2911" s="134" t="s">
        <v>353</v>
      </c>
      <c r="H2911" s="135">
        <v>23113.119999999999</v>
      </c>
      <c r="I2911" s="135">
        <v>33530</v>
      </c>
      <c r="J2911" s="135">
        <v>67134.44</v>
      </c>
      <c r="K2911" t="str">
        <f>VLOOKUP(C2911,ResCat!$A$2:$B$268,2,FALSE)</f>
        <v>PPOLG</v>
      </c>
    </row>
    <row r="2912" spans="3:11" x14ac:dyDescent="0.25">
      <c r="C2912" s="134" t="s">
        <v>188</v>
      </c>
      <c r="D2912" s="134" t="s">
        <v>0</v>
      </c>
      <c r="E2912" s="134" t="s">
        <v>316</v>
      </c>
      <c r="F2912" s="134" t="s">
        <v>310</v>
      </c>
      <c r="G2912" s="134" t="s">
        <v>313</v>
      </c>
      <c r="H2912" s="135">
        <v>13332.3</v>
      </c>
      <c r="I2912" s="135">
        <v>13332.3</v>
      </c>
      <c r="J2912" s="135">
        <v>229885.66999999998</v>
      </c>
      <c r="K2912" t="str">
        <f>VLOOKUP(C2912,ResCat!$A$2:$B$268,2,FALSE)</f>
        <v>PPOLG</v>
      </c>
    </row>
    <row r="2913" spans="3:11" x14ac:dyDescent="0.25">
      <c r="C2913" s="134" t="s">
        <v>188</v>
      </c>
      <c r="D2913" s="134" t="s">
        <v>0</v>
      </c>
      <c r="E2913" s="134" t="s">
        <v>318</v>
      </c>
      <c r="F2913" s="134" t="s">
        <v>310</v>
      </c>
      <c r="G2913" s="134" t="s">
        <v>358</v>
      </c>
      <c r="H2913" s="135">
        <v>2351.8599999999997</v>
      </c>
      <c r="I2913" s="135">
        <v>2351.8599999999997</v>
      </c>
      <c r="J2913" s="135">
        <v>11266.900000000001</v>
      </c>
      <c r="K2913" t="str">
        <f>VLOOKUP(C2913,ResCat!$A$2:$B$268,2,FALSE)</f>
        <v>PPOLG</v>
      </c>
    </row>
    <row r="2914" spans="3:11" x14ac:dyDescent="0.25">
      <c r="C2914" s="134" t="s">
        <v>188</v>
      </c>
      <c r="D2914" s="134" t="s">
        <v>0</v>
      </c>
      <c r="E2914" s="134" t="s">
        <v>320</v>
      </c>
      <c r="F2914" s="134" t="s">
        <v>310</v>
      </c>
      <c r="G2914" s="134" t="s">
        <v>315</v>
      </c>
      <c r="H2914" s="135">
        <v>25629.819999999992</v>
      </c>
      <c r="I2914" s="135">
        <v>25629.819999999992</v>
      </c>
      <c r="J2914" s="135">
        <v>169205.34000000035</v>
      </c>
      <c r="K2914" t="str">
        <f>VLOOKUP(C2914,ResCat!$A$2:$B$268,2,FALSE)</f>
        <v>PPOLG</v>
      </c>
    </row>
    <row r="2915" spans="3:11" x14ac:dyDescent="0.25">
      <c r="C2915" s="134" t="s">
        <v>188</v>
      </c>
      <c r="D2915" s="134" t="s">
        <v>0</v>
      </c>
      <c r="E2915" s="134" t="s">
        <v>322</v>
      </c>
      <c r="F2915" s="134" t="s">
        <v>310</v>
      </c>
      <c r="G2915" s="134" t="s">
        <v>341</v>
      </c>
      <c r="H2915" s="135">
        <v>7590.3500000000022</v>
      </c>
      <c r="I2915" s="135">
        <v>12354.61</v>
      </c>
      <c r="J2915" s="135">
        <v>369628</v>
      </c>
      <c r="K2915" t="str">
        <f>VLOOKUP(C2915,ResCat!$A$2:$B$268,2,FALSE)</f>
        <v>PPOLG</v>
      </c>
    </row>
    <row r="2916" spans="3:11" x14ac:dyDescent="0.25">
      <c r="C2916" s="134" t="s">
        <v>188</v>
      </c>
      <c r="D2916" s="134" t="s">
        <v>0</v>
      </c>
      <c r="E2916" s="134" t="s">
        <v>324</v>
      </c>
      <c r="F2916" s="134" t="s">
        <v>310</v>
      </c>
      <c r="G2916" s="134" t="s">
        <v>340</v>
      </c>
      <c r="H2916" s="135">
        <v>0</v>
      </c>
      <c r="I2916" s="135">
        <v>0</v>
      </c>
      <c r="J2916" s="135">
        <v>-2814.42</v>
      </c>
      <c r="K2916" t="str">
        <f>VLOOKUP(C2916,ResCat!$A$2:$B$268,2,FALSE)</f>
        <v>PPOLG</v>
      </c>
    </row>
    <row r="2917" spans="3:11" x14ac:dyDescent="0.25">
      <c r="C2917" s="134" t="s">
        <v>188</v>
      </c>
      <c r="D2917" s="134" t="s">
        <v>0</v>
      </c>
      <c r="E2917" s="134" t="s">
        <v>326</v>
      </c>
      <c r="F2917" s="134" t="s">
        <v>310</v>
      </c>
      <c r="G2917" s="134" t="s">
        <v>317</v>
      </c>
      <c r="H2917" s="135">
        <v>8778.98</v>
      </c>
      <c r="I2917" s="135">
        <v>9906.94</v>
      </c>
      <c r="J2917" s="135">
        <v>57862.130000000005</v>
      </c>
      <c r="K2917" t="str">
        <f>VLOOKUP(C2917,ResCat!$A$2:$B$268,2,FALSE)</f>
        <v>PPOLG</v>
      </c>
    </row>
    <row r="2918" spans="3:11" x14ac:dyDescent="0.25">
      <c r="C2918" s="134" t="s">
        <v>188</v>
      </c>
      <c r="D2918" s="134" t="s">
        <v>0</v>
      </c>
      <c r="E2918" s="134" t="s">
        <v>328</v>
      </c>
      <c r="F2918" s="134" t="s">
        <v>310</v>
      </c>
      <c r="G2918" s="134" t="s">
        <v>319</v>
      </c>
      <c r="H2918" s="135">
        <v>850.27</v>
      </c>
      <c r="I2918" s="135">
        <v>850.27</v>
      </c>
      <c r="J2918" s="135">
        <v>311929.88</v>
      </c>
      <c r="K2918" t="str">
        <f>VLOOKUP(C2918,ResCat!$A$2:$B$268,2,FALSE)</f>
        <v>PPOLG</v>
      </c>
    </row>
    <row r="2919" spans="3:11" x14ac:dyDescent="0.25">
      <c r="C2919" s="134" t="s">
        <v>188</v>
      </c>
      <c r="D2919" s="134" t="s">
        <v>0</v>
      </c>
      <c r="E2919" s="134" t="s">
        <v>330</v>
      </c>
      <c r="F2919" s="134" t="s">
        <v>310</v>
      </c>
      <c r="G2919" s="134" t="s">
        <v>321</v>
      </c>
      <c r="H2919" s="135">
        <v>74546.53</v>
      </c>
      <c r="I2919" s="135">
        <v>73902.219999999987</v>
      </c>
      <c r="J2919" s="135">
        <v>182906.78999999998</v>
      </c>
      <c r="K2919" t="str">
        <f>VLOOKUP(C2919,ResCat!$A$2:$B$268,2,FALSE)</f>
        <v>PPOLG</v>
      </c>
    </row>
    <row r="2920" spans="3:11" x14ac:dyDescent="0.25">
      <c r="C2920" s="134" t="s">
        <v>188</v>
      </c>
      <c r="D2920" s="134" t="s">
        <v>0</v>
      </c>
      <c r="E2920" s="134" t="s">
        <v>332</v>
      </c>
      <c r="F2920" s="134" t="s">
        <v>310</v>
      </c>
      <c r="G2920" s="134" t="s">
        <v>323</v>
      </c>
      <c r="H2920" s="135">
        <v>8736.19</v>
      </c>
      <c r="I2920" s="135">
        <v>11622.16</v>
      </c>
      <c r="J2920" s="135">
        <v>44847.8</v>
      </c>
      <c r="K2920" t="str">
        <f>VLOOKUP(C2920,ResCat!$A$2:$B$268,2,FALSE)</f>
        <v>PPOLG</v>
      </c>
    </row>
    <row r="2921" spans="3:11" x14ac:dyDescent="0.25">
      <c r="C2921" s="134" t="s">
        <v>188</v>
      </c>
      <c r="D2921" s="134" t="s">
        <v>0</v>
      </c>
      <c r="E2921" s="134" t="s">
        <v>335</v>
      </c>
      <c r="F2921" s="134" t="s">
        <v>310</v>
      </c>
      <c r="G2921" s="134" t="s">
        <v>325</v>
      </c>
      <c r="H2921" s="135">
        <v>29467.530000000002</v>
      </c>
      <c r="I2921" s="135">
        <v>29465.4</v>
      </c>
      <c r="J2921" s="135">
        <v>104257</v>
      </c>
      <c r="K2921" t="str">
        <f>VLOOKUP(C2921,ResCat!$A$2:$B$268,2,FALSE)</f>
        <v>PPOLG</v>
      </c>
    </row>
    <row r="2922" spans="3:11" x14ac:dyDescent="0.25">
      <c r="C2922" s="134" t="s">
        <v>188</v>
      </c>
      <c r="D2922" s="134" t="s">
        <v>0</v>
      </c>
      <c r="E2922" s="134" t="s">
        <v>4</v>
      </c>
      <c r="F2922" s="134" t="s">
        <v>310</v>
      </c>
      <c r="G2922" s="134" t="s">
        <v>327</v>
      </c>
      <c r="H2922" s="135">
        <v>45162.869999999988</v>
      </c>
      <c r="I2922" s="135">
        <v>51968.840000000033</v>
      </c>
      <c r="J2922" s="135">
        <v>185300.17</v>
      </c>
      <c r="K2922" t="str">
        <f>VLOOKUP(C2922,ResCat!$A$2:$B$268,2,FALSE)</f>
        <v>PPOLG</v>
      </c>
    </row>
    <row r="2923" spans="3:11" x14ac:dyDescent="0.25">
      <c r="C2923" s="134" t="s">
        <v>188</v>
      </c>
      <c r="D2923" s="134" t="s">
        <v>0</v>
      </c>
      <c r="E2923" s="134" t="s">
        <v>511</v>
      </c>
      <c r="F2923" s="134" t="s">
        <v>310</v>
      </c>
      <c r="G2923" s="134" t="s">
        <v>329</v>
      </c>
      <c r="H2923" s="135">
        <v>264573.84999999998</v>
      </c>
      <c r="I2923" s="135">
        <v>271419.26000000013</v>
      </c>
      <c r="J2923" s="135">
        <v>669566.15000000014</v>
      </c>
      <c r="K2923" t="str">
        <f>VLOOKUP(C2923,ResCat!$A$2:$B$268,2,FALSE)</f>
        <v>PPOLG</v>
      </c>
    </row>
    <row r="2924" spans="3:11" x14ac:dyDescent="0.25">
      <c r="C2924" s="134" t="s">
        <v>188</v>
      </c>
      <c r="D2924" s="134" t="s">
        <v>0</v>
      </c>
      <c r="E2924" s="134" t="s">
        <v>969</v>
      </c>
      <c r="F2924" s="134" t="s">
        <v>310</v>
      </c>
      <c r="G2924" s="134" t="s">
        <v>331</v>
      </c>
      <c r="H2924" s="135">
        <v>594241.56000000052</v>
      </c>
      <c r="I2924" s="135">
        <v>607581.10999999917</v>
      </c>
      <c r="J2924" s="135">
        <v>3075560.1800000016</v>
      </c>
      <c r="K2924" t="str">
        <f>VLOOKUP(C2924,ResCat!$A$2:$B$268,2,FALSE)</f>
        <v>PPOLG</v>
      </c>
    </row>
    <row r="2925" spans="3:11" x14ac:dyDescent="0.25">
      <c r="C2925" s="134" t="s">
        <v>188</v>
      </c>
      <c r="D2925" s="134" t="s">
        <v>0</v>
      </c>
      <c r="E2925" s="134" t="s">
        <v>961</v>
      </c>
      <c r="F2925" s="134" t="s">
        <v>310</v>
      </c>
      <c r="G2925" s="134" t="s">
        <v>334</v>
      </c>
      <c r="H2925" s="135">
        <v>804306.97999999963</v>
      </c>
      <c r="I2925" s="135">
        <v>825789.09999999939</v>
      </c>
      <c r="J2925" s="135">
        <v>2797635.6700000013</v>
      </c>
      <c r="K2925" t="str">
        <f>VLOOKUP(C2925,ResCat!$A$2:$B$268,2,FALSE)</f>
        <v>PPOLG</v>
      </c>
    </row>
    <row r="2926" spans="3:11" x14ac:dyDescent="0.25">
      <c r="C2926" s="134" t="s">
        <v>188</v>
      </c>
      <c r="D2926" s="134" t="s">
        <v>0</v>
      </c>
      <c r="E2926" s="134" t="s">
        <v>970</v>
      </c>
      <c r="F2926" s="134" t="s">
        <v>310</v>
      </c>
      <c r="G2926" s="134" t="s">
        <v>333</v>
      </c>
      <c r="H2926" s="135">
        <v>1809893.2600000023</v>
      </c>
      <c r="I2926" s="135">
        <v>1918094.9900000044</v>
      </c>
      <c r="J2926" s="135">
        <v>6802450.9999999981</v>
      </c>
      <c r="K2926" t="str">
        <f>VLOOKUP(C2926,ResCat!$A$2:$B$268,2,FALSE)</f>
        <v>PPOLG</v>
      </c>
    </row>
    <row r="2927" spans="3:11" x14ac:dyDescent="0.25">
      <c r="C2927" s="134" t="s">
        <v>188</v>
      </c>
      <c r="D2927" s="134" t="s">
        <v>0</v>
      </c>
      <c r="E2927" s="134" t="s">
        <v>1023</v>
      </c>
      <c r="F2927" s="134" t="s">
        <v>310</v>
      </c>
      <c r="G2927" s="134" t="s">
        <v>308</v>
      </c>
      <c r="H2927" s="135">
        <v>386204.84000000014</v>
      </c>
      <c r="I2927" s="135">
        <v>449740.75999999989</v>
      </c>
      <c r="J2927" s="135">
        <v>1478577.3800000001</v>
      </c>
      <c r="K2927" t="str">
        <f>VLOOKUP(C2927,ResCat!$A$2:$B$268,2,FALSE)</f>
        <v>PPOLG</v>
      </c>
    </row>
    <row r="2928" spans="3:11" x14ac:dyDescent="0.25">
      <c r="C2928" s="134" t="s">
        <v>188</v>
      </c>
      <c r="D2928" s="134" t="s">
        <v>2</v>
      </c>
      <c r="E2928" s="134" t="s">
        <v>1035</v>
      </c>
      <c r="F2928" s="134" t="s">
        <v>310</v>
      </c>
      <c r="G2928" s="134" t="s">
        <v>311</v>
      </c>
      <c r="H2928" s="135">
        <v>-259</v>
      </c>
      <c r="I2928" s="135">
        <v>-294</v>
      </c>
      <c r="J2928" s="135">
        <v>-294</v>
      </c>
      <c r="K2928" t="str">
        <f>VLOOKUP(C2928,ResCat!$A$2:$B$268,2,FALSE)</f>
        <v>PPOLG</v>
      </c>
    </row>
    <row r="2929" spans="3:11" x14ac:dyDescent="0.25">
      <c r="C2929" s="134" t="s">
        <v>188</v>
      </c>
      <c r="D2929" s="134" t="s">
        <v>2</v>
      </c>
      <c r="E2929" s="134" t="s">
        <v>1025</v>
      </c>
      <c r="F2929" s="134" t="s">
        <v>310</v>
      </c>
      <c r="G2929" s="134" t="s">
        <v>311</v>
      </c>
      <c r="H2929" s="135">
        <v>-55.89</v>
      </c>
      <c r="I2929" s="135">
        <v>-20.89</v>
      </c>
      <c r="J2929" s="135">
        <v>0</v>
      </c>
      <c r="K2929" t="str">
        <f>VLOOKUP(C2929,ResCat!$A$2:$B$268,2,FALSE)</f>
        <v>PPOLG</v>
      </c>
    </row>
    <row r="2930" spans="3:11" x14ac:dyDescent="0.25">
      <c r="C2930" s="134" t="s">
        <v>188</v>
      </c>
      <c r="D2930" s="134" t="s">
        <v>2</v>
      </c>
      <c r="E2930" s="134" t="s">
        <v>346</v>
      </c>
      <c r="F2930" s="134" t="s">
        <v>310</v>
      </c>
      <c r="G2930" s="134" t="s">
        <v>311</v>
      </c>
      <c r="H2930" s="135">
        <v>-102.93</v>
      </c>
      <c r="I2930" s="135">
        <v>-81.91</v>
      </c>
      <c r="J2930" s="135">
        <v>-132.47999999999999</v>
      </c>
      <c r="K2930" t="str">
        <f>VLOOKUP(C2930,ResCat!$A$2:$B$268,2,FALSE)</f>
        <v>PPOLG</v>
      </c>
    </row>
    <row r="2931" spans="3:11" x14ac:dyDescent="0.25">
      <c r="C2931" s="134" t="s">
        <v>188</v>
      </c>
      <c r="D2931" s="134" t="s">
        <v>2</v>
      </c>
      <c r="E2931" s="134" t="s">
        <v>309</v>
      </c>
      <c r="F2931" s="134" t="s">
        <v>310</v>
      </c>
      <c r="G2931" s="134" t="s">
        <v>311</v>
      </c>
      <c r="H2931" s="135">
        <v>223.51999999999998</v>
      </c>
      <c r="I2931" s="135">
        <v>1132.8399999999999</v>
      </c>
      <c r="J2931" s="135">
        <v>1168.67</v>
      </c>
      <c r="K2931" t="str">
        <f>VLOOKUP(C2931,ResCat!$A$2:$B$268,2,FALSE)</f>
        <v>PPOLG</v>
      </c>
    </row>
    <row r="2932" spans="3:11" x14ac:dyDescent="0.25">
      <c r="C2932" s="134" t="s">
        <v>188</v>
      </c>
      <c r="D2932" s="134" t="s">
        <v>2</v>
      </c>
      <c r="E2932" s="134" t="s">
        <v>1026</v>
      </c>
      <c r="F2932" s="134" t="s">
        <v>310</v>
      </c>
      <c r="G2932" s="134" t="s">
        <v>311</v>
      </c>
      <c r="H2932" s="135">
        <v>0</v>
      </c>
      <c r="I2932" s="135">
        <v>508.58000000000004</v>
      </c>
      <c r="J2932" s="135">
        <v>533.13</v>
      </c>
      <c r="K2932" t="str">
        <f>VLOOKUP(C2932,ResCat!$A$2:$B$268,2,FALSE)</f>
        <v>PPOLG</v>
      </c>
    </row>
    <row r="2933" spans="3:11" x14ac:dyDescent="0.25">
      <c r="C2933" s="134" t="s">
        <v>188</v>
      </c>
      <c r="D2933" s="134" t="s">
        <v>2</v>
      </c>
      <c r="E2933" s="134" t="s">
        <v>362</v>
      </c>
      <c r="F2933" s="134" t="s">
        <v>310</v>
      </c>
      <c r="G2933" s="134" t="s">
        <v>311</v>
      </c>
      <c r="H2933" s="135">
        <v>207.02</v>
      </c>
      <c r="I2933" s="135">
        <v>692.84999999999991</v>
      </c>
      <c r="J2933" s="135">
        <v>1117.28</v>
      </c>
      <c r="K2933" t="str">
        <f>VLOOKUP(C2933,ResCat!$A$2:$B$268,2,FALSE)</f>
        <v>PPOLG</v>
      </c>
    </row>
    <row r="2934" spans="3:11" x14ac:dyDescent="0.25">
      <c r="C2934" s="134" t="s">
        <v>188</v>
      </c>
      <c r="D2934" s="134" t="s">
        <v>2</v>
      </c>
      <c r="E2934" s="134" t="s">
        <v>1027</v>
      </c>
      <c r="F2934" s="134" t="s">
        <v>310</v>
      </c>
      <c r="G2934" s="134" t="s">
        <v>311</v>
      </c>
      <c r="H2934" s="135">
        <v>49.37</v>
      </c>
      <c r="I2934" s="135">
        <v>60.37</v>
      </c>
      <c r="J2934" s="135">
        <v>11</v>
      </c>
      <c r="K2934" t="str">
        <f>VLOOKUP(C2934,ResCat!$A$2:$B$268,2,FALSE)</f>
        <v>PPOLG</v>
      </c>
    </row>
    <row r="2935" spans="3:11" x14ac:dyDescent="0.25">
      <c r="C2935" s="134" t="s">
        <v>188</v>
      </c>
      <c r="D2935" s="134" t="s">
        <v>2</v>
      </c>
      <c r="E2935" s="134" t="s">
        <v>1028</v>
      </c>
      <c r="F2935" s="134" t="s">
        <v>310</v>
      </c>
      <c r="G2935" s="134" t="s">
        <v>311</v>
      </c>
      <c r="H2935" s="135">
        <v>7.6899999999999977</v>
      </c>
      <c r="I2935" s="135">
        <v>1461.8999999999999</v>
      </c>
      <c r="J2935" s="135">
        <v>1699.6699999999998</v>
      </c>
      <c r="K2935" t="str">
        <f>VLOOKUP(C2935,ResCat!$A$2:$B$268,2,FALSE)</f>
        <v>PPOLG</v>
      </c>
    </row>
    <row r="2936" spans="3:11" x14ac:dyDescent="0.25">
      <c r="C2936" s="134" t="s">
        <v>188</v>
      </c>
      <c r="D2936" s="134" t="s">
        <v>2</v>
      </c>
      <c r="E2936" s="134" t="s">
        <v>363</v>
      </c>
      <c r="F2936" s="134" t="s">
        <v>310</v>
      </c>
      <c r="G2936" s="134" t="s">
        <v>311</v>
      </c>
      <c r="H2936" s="135">
        <v>0</v>
      </c>
      <c r="I2936" s="135">
        <v>1112.9199999999998</v>
      </c>
      <c r="J2936" s="135">
        <v>1444.9499999999998</v>
      </c>
      <c r="K2936" t="str">
        <f>VLOOKUP(C2936,ResCat!$A$2:$B$268,2,FALSE)</f>
        <v>PPOLG</v>
      </c>
    </row>
    <row r="2937" spans="3:11" x14ac:dyDescent="0.25">
      <c r="C2937" s="134" t="s">
        <v>188</v>
      </c>
      <c r="D2937" s="134" t="s">
        <v>2</v>
      </c>
      <c r="E2937" s="134" t="s">
        <v>1029</v>
      </c>
      <c r="F2937" s="134" t="s">
        <v>310</v>
      </c>
      <c r="G2937" s="134" t="s">
        <v>311</v>
      </c>
      <c r="H2937" s="135">
        <v>-221.56000000000003</v>
      </c>
      <c r="I2937" s="135">
        <v>1613.78</v>
      </c>
      <c r="J2937" s="135">
        <v>1416.95</v>
      </c>
      <c r="K2937" t="str">
        <f>VLOOKUP(C2937,ResCat!$A$2:$B$268,2,FALSE)</f>
        <v>PPOLG</v>
      </c>
    </row>
    <row r="2938" spans="3:11" x14ac:dyDescent="0.25">
      <c r="C2938" s="134" t="s">
        <v>188</v>
      </c>
      <c r="D2938" s="134" t="s">
        <v>2</v>
      </c>
      <c r="E2938" s="134" t="s">
        <v>349</v>
      </c>
      <c r="F2938" s="134" t="s">
        <v>310</v>
      </c>
      <c r="G2938" s="134" t="s">
        <v>311</v>
      </c>
      <c r="H2938" s="135">
        <v>0</v>
      </c>
      <c r="I2938" s="135">
        <v>1176.7499999999998</v>
      </c>
      <c r="J2938" s="135">
        <v>1176.7499999999998</v>
      </c>
      <c r="K2938" t="str">
        <f>VLOOKUP(C2938,ResCat!$A$2:$B$268,2,FALSE)</f>
        <v>PPOLG</v>
      </c>
    </row>
    <row r="2939" spans="3:11" x14ac:dyDescent="0.25">
      <c r="C2939" s="134" t="s">
        <v>188</v>
      </c>
      <c r="D2939" s="134" t="s">
        <v>2</v>
      </c>
      <c r="E2939" s="134" t="s">
        <v>350</v>
      </c>
      <c r="F2939" s="134" t="s">
        <v>310</v>
      </c>
      <c r="G2939" s="134" t="s">
        <v>311</v>
      </c>
      <c r="H2939" s="135">
        <v>-250.21999999999991</v>
      </c>
      <c r="I2939" s="135">
        <v>-43.739999999999966</v>
      </c>
      <c r="J2939" s="135">
        <v>-4120.6799999999994</v>
      </c>
      <c r="K2939" t="str">
        <f>VLOOKUP(C2939,ResCat!$A$2:$B$268,2,FALSE)</f>
        <v>PPOLG</v>
      </c>
    </row>
    <row r="2940" spans="3:11" x14ac:dyDescent="0.25">
      <c r="C2940" s="134" t="s">
        <v>188</v>
      </c>
      <c r="D2940" s="134" t="s">
        <v>2</v>
      </c>
      <c r="E2940" s="134" t="s">
        <v>359</v>
      </c>
      <c r="F2940" s="134" t="s">
        <v>310</v>
      </c>
      <c r="G2940" s="134" t="s">
        <v>311</v>
      </c>
      <c r="H2940" s="135">
        <v>723.50000000000011</v>
      </c>
      <c r="I2940" s="135">
        <v>1439.13</v>
      </c>
      <c r="J2940" s="135">
        <v>1654.7200000000003</v>
      </c>
      <c r="K2940" t="str">
        <f>VLOOKUP(C2940,ResCat!$A$2:$B$268,2,FALSE)</f>
        <v>PPOLG</v>
      </c>
    </row>
    <row r="2941" spans="3:11" x14ac:dyDescent="0.25">
      <c r="C2941" s="134" t="s">
        <v>188</v>
      </c>
      <c r="D2941" s="134" t="s">
        <v>2</v>
      </c>
      <c r="E2941" s="134" t="s">
        <v>354</v>
      </c>
      <c r="F2941" s="134" t="s">
        <v>310</v>
      </c>
      <c r="G2941" s="134" t="s">
        <v>311</v>
      </c>
      <c r="H2941" s="135">
        <v>-8.6399999999999864</v>
      </c>
      <c r="I2941" s="135">
        <v>484.02999999999992</v>
      </c>
      <c r="J2941" s="135">
        <v>1099.1500000000001</v>
      </c>
      <c r="K2941" t="str">
        <f>VLOOKUP(C2941,ResCat!$A$2:$B$268,2,FALSE)</f>
        <v>PPOLG</v>
      </c>
    </row>
    <row r="2942" spans="3:11" x14ac:dyDescent="0.25">
      <c r="C2942" s="134" t="s">
        <v>188</v>
      </c>
      <c r="D2942" s="134" t="s">
        <v>2</v>
      </c>
      <c r="E2942" s="134" t="s">
        <v>366</v>
      </c>
      <c r="F2942" s="134" t="s">
        <v>310</v>
      </c>
      <c r="G2942" s="134" t="s">
        <v>311</v>
      </c>
      <c r="H2942" s="135">
        <v>14.379999999999999</v>
      </c>
      <c r="I2942" s="135">
        <v>405.21999999999997</v>
      </c>
      <c r="J2942" s="135">
        <v>265.50999999999993</v>
      </c>
      <c r="K2942" t="str">
        <f>VLOOKUP(C2942,ResCat!$A$2:$B$268,2,FALSE)</f>
        <v>PPOLG</v>
      </c>
    </row>
    <row r="2943" spans="3:11" x14ac:dyDescent="0.25">
      <c r="C2943" s="134" t="s">
        <v>188</v>
      </c>
      <c r="D2943" s="134" t="s">
        <v>2</v>
      </c>
      <c r="E2943" s="134" t="s">
        <v>337</v>
      </c>
      <c r="F2943" s="134" t="s">
        <v>310</v>
      </c>
      <c r="G2943" s="134" t="s">
        <v>311</v>
      </c>
      <c r="H2943" s="135">
        <v>309.29999999999995</v>
      </c>
      <c r="I2943" s="135">
        <v>807.37</v>
      </c>
      <c r="J2943" s="135">
        <v>425.70000000000005</v>
      </c>
      <c r="K2943" t="str">
        <f>VLOOKUP(C2943,ResCat!$A$2:$B$268,2,FALSE)</f>
        <v>PPOLG</v>
      </c>
    </row>
    <row r="2944" spans="3:11" x14ac:dyDescent="0.25">
      <c r="C2944" s="134" t="s">
        <v>188</v>
      </c>
      <c r="D2944" s="134" t="s">
        <v>2</v>
      </c>
      <c r="E2944" s="134" t="s">
        <v>352</v>
      </c>
      <c r="F2944" s="134" t="s">
        <v>310</v>
      </c>
      <c r="G2944" s="134" t="s">
        <v>351</v>
      </c>
      <c r="H2944" s="135">
        <v>1963</v>
      </c>
      <c r="I2944" s="135">
        <v>2894.58</v>
      </c>
      <c r="J2944" s="135">
        <v>10169.590000000004</v>
      </c>
      <c r="K2944" t="str">
        <f>VLOOKUP(C2944,ResCat!$A$2:$B$268,2,FALSE)</f>
        <v>PPOLG</v>
      </c>
    </row>
    <row r="2945" spans="3:11" x14ac:dyDescent="0.25">
      <c r="C2945" s="134" t="s">
        <v>188</v>
      </c>
      <c r="D2945" s="134" t="s">
        <v>2</v>
      </c>
      <c r="E2945" s="134" t="s">
        <v>347</v>
      </c>
      <c r="F2945" s="134" t="s">
        <v>310</v>
      </c>
      <c r="G2945" s="134" t="s">
        <v>360</v>
      </c>
      <c r="H2945" s="135">
        <v>-938.93000000000006</v>
      </c>
      <c r="I2945" s="135">
        <v>-1110.02</v>
      </c>
      <c r="J2945" s="135">
        <v>-898.7800000000002</v>
      </c>
      <c r="K2945" t="str">
        <f>VLOOKUP(C2945,ResCat!$A$2:$B$268,2,FALSE)</f>
        <v>PPOLG</v>
      </c>
    </row>
    <row r="2946" spans="3:11" x14ac:dyDescent="0.25">
      <c r="C2946" s="134" t="s">
        <v>188</v>
      </c>
      <c r="D2946" s="134" t="s">
        <v>2</v>
      </c>
      <c r="E2946" s="134" t="s">
        <v>361</v>
      </c>
      <c r="F2946" s="134" t="s">
        <v>310</v>
      </c>
      <c r="G2946" s="134" t="s">
        <v>355</v>
      </c>
      <c r="H2946" s="135">
        <v>-34.419999999999959</v>
      </c>
      <c r="I2946" s="135">
        <v>951.33999999999992</v>
      </c>
      <c r="J2946" s="135">
        <v>1258.93</v>
      </c>
      <c r="K2946" t="str">
        <f>VLOOKUP(C2946,ResCat!$A$2:$B$268,2,FALSE)</f>
        <v>PPOLG</v>
      </c>
    </row>
    <row r="2947" spans="3:11" x14ac:dyDescent="0.25">
      <c r="C2947" s="134" t="s">
        <v>188</v>
      </c>
      <c r="D2947" s="134" t="s">
        <v>2</v>
      </c>
      <c r="E2947" s="134" t="s">
        <v>312</v>
      </c>
      <c r="F2947" s="134" t="s">
        <v>310</v>
      </c>
      <c r="G2947" s="134" t="s">
        <v>364</v>
      </c>
      <c r="H2947" s="135">
        <v>-943.7</v>
      </c>
      <c r="I2947" s="135">
        <v>163.64000000000024</v>
      </c>
      <c r="J2947" s="135">
        <v>-802.06000000000017</v>
      </c>
      <c r="K2947" t="str">
        <f>VLOOKUP(C2947,ResCat!$A$2:$B$268,2,FALSE)</f>
        <v>PPOLG</v>
      </c>
    </row>
    <row r="2948" spans="3:11" x14ac:dyDescent="0.25">
      <c r="C2948" s="134" t="s">
        <v>188</v>
      </c>
      <c r="D2948" s="134" t="s">
        <v>2</v>
      </c>
      <c r="E2948" s="134" t="s">
        <v>357</v>
      </c>
      <c r="F2948" s="134" t="s">
        <v>310</v>
      </c>
      <c r="G2948" s="134" t="s">
        <v>338</v>
      </c>
      <c r="H2948" s="135">
        <v>-2146.1999999999998</v>
      </c>
      <c r="I2948" s="135">
        <v>-1965.1399999999994</v>
      </c>
      <c r="J2948" s="135">
        <v>-2162.3899999999994</v>
      </c>
      <c r="K2948" t="str">
        <f>VLOOKUP(C2948,ResCat!$A$2:$B$268,2,FALSE)</f>
        <v>PPOLG</v>
      </c>
    </row>
    <row r="2949" spans="3:11" x14ac:dyDescent="0.25">
      <c r="C2949" s="134" t="s">
        <v>188</v>
      </c>
      <c r="D2949" s="134" t="s">
        <v>2</v>
      </c>
      <c r="E2949" s="134" t="s">
        <v>314</v>
      </c>
      <c r="F2949" s="134" t="s">
        <v>310</v>
      </c>
      <c r="G2949" s="134" t="s">
        <v>356</v>
      </c>
      <c r="H2949" s="135">
        <v>-963.90000000000032</v>
      </c>
      <c r="I2949" s="135">
        <v>-881.24000000000046</v>
      </c>
      <c r="J2949" s="135">
        <v>-108.39000000000044</v>
      </c>
      <c r="K2949" t="str">
        <f>VLOOKUP(C2949,ResCat!$A$2:$B$268,2,FALSE)</f>
        <v>PPOLG</v>
      </c>
    </row>
    <row r="2950" spans="3:11" x14ac:dyDescent="0.25">
      <c r="C2950" s="134" t="s">
        <v>188</v>
      </c>
      <c r="D2950" s="134" t="s">
        <v>2</v>
      </c>
      <c r="E2950" s="134" t="s">
        <v>339</v>
      </c>
      <c r="F2950" s="134" t="s">
        <v>310</v>
      </c>
      <c r="G2950" s="134" t="s">
        <v>353</v>
      </c>
      <c r="H2950" s="135">
        <v>-1693.1399999999999</v>
      </c>
      <c r="I2950" s="135">
        <v>-1614.1299999999997</v>
      </c>
      <c r="J2950" s="135">
        <v>-4326</v>
      </c>
      <c r="K2950" t="str">
        <f>VLOOKUP(C2950,ResCat!$A$2:$B$268,2,FALSE)</f>
        <v>PPOLG</v>
      </c>
    </row>
    <row r="2951" spans="3:11" x14ac:dyDescent="0.25">
      <c r="C2951" s="134" t="s">
        <v>188</v>
      </c>
      <c r="D2951" s="134" t="s">
        <v>2</v>
      </c>
      <c r="E2951" s="134" t="s">
        <v>342</v>
      </c>
      <c r="F2951" s="134" t="s">
        <v>310</v>
      </c>
      <c r="G2951" s="134" t="s">
        <v>348</v>
      </c>
      <c r="H2951" s="135">
        <v>-3523.1600000000008</v>
      </c>
      <c r="I2951" s="135">
        <v>-2953.2200000000007</v>
      </c>
      <c r="J2951" s="135">
        <v>30347.8</v>
      </c>
      <c r="K2951" t="str">
        <f>VLOOKUP(C2951,ResCat!$A$2:$B$268,2,FALSE)</f>
        <v>PPOLG</v>
      </c>
    </row>
    <row r="2952" spans="3:11" x14ac:dyDescent="0.25">
      <c r="C2952" s="134" t="s">
        <v>188</v>
      </c>
      <c r="D2952" s="134" t="s">
        <v>2</v>
      </c>
      <c r="E2952" s="134" t="s">
        <v>316</v>
      </c>
      <c r="F2952" s="134" t="s">
        <v>310</v>
      </c>
      <c r="G2952" s="134" t="s">
        <v>313</v>
      </c>
      <c r="H2952" s="135">
        <v>-4232.6399999999985</v>
      </c>
      <c r="I2952" s="135">
        <v>-4008.09</v>
      </c>
      <c r="J2952" s="135">
        <v>237.47000000000008</v>
      </c>
      <c r="K2952" t="str">
        <f>VLOOKUP(C2952,ResCat!$A$2:$B$268,2,FALSE)</f>
        <v>PPOLG</v>
      </c>
    </row>
    <row r="2953" spans="3:11" x14ac:dyDescent="0.25">
      <c r="C2953" s="134" t="s">
        <v>188</v>
      </c>
      <c r="D2953" s="134" t="s">
        <v>2</v>
      </c>
      <c r="E2953" s="134" t="s">
        <v>318</v>
      </c>
      <c r="F2953" s="134" t="s">
        <v>310</v>
      </c>
      <c r="G2953" s="134" t="s">
        <v>358</v>
      </c>
      <c r="H2953" s="135">
        <v>157.35000000000014</v>
      </c>
      <c r="I2953" s="135">
        <v>940.72000000000025</v>
      </c>
      <c r="J2953" s="135">
        <v>1371.7200000000003</v>
      </c>
      <c r="K2953" t="str">
        <f>VLOOKUP(C2953,ResCat!$A$2:$B$268,2,FALSE)</f>
        <v>PPOLG</v>
      </c>
    </row>
    <row r="2954" spans="3:11" x14ac:dyDescent="0.25">
      <c r="C2954" s="134" t="s">
        <v>188</v>
      </c>
      <c r="D2954" s="134" t="s">
        <v>2</v>
      </c>
      <c r="E2954" s="134" t="s">
        <v>320</v>
      </c>
      <c r="F2954" s="134" t="s">
        <v>310</v>
      </c>
      <c r="G2954" s="134" t="s">
        <v>315</v>
      </c>
      <c r="H2954" s="135">
        <v>-775.85000000000014</v>
      </c>
      <c r="I2954" s="135">
        <v>-913.56999999999994</v>
      </c>
      <c r="J2954" s="135">
        <v>1844.9</v>
      </c>
      <c r="K2954" t="str">
        <f>VLOOKUP(C2954,ResCat!$A$2:$B$268,2,FALSE)</f>
        <v>PPOLG</v>
      </c>
    </row>
    <row r="2955" spans="3:11" x14ac:dyDescent="0.25">
      <c r="C2955" s="134" t="s">
        <v>188</v>
      </c>
      <c r="D2955" s="134" t="s">
        <v>2</v>
      </c>
      <c r="E2955" s="134" t="s">
        <v>322</v>
      </c>
      <c r="F2955" s="134" t="s">
        <v>310</v>
      </c>
      <c r="G2955" s="134" t="s">
        <v>341</v>
      </c>
      <c r="H2955" s="135">
        <v>3900.7200000000003</v>
      </c>
      <c r="I2955" s="135">
        <v>4774.8999999999996</v>
      </c>
      <c r="J2955" s="135">
        <v>57501.669999999991</v>
      </c>
      <c r="K2955" t="str">
        <f>VLOOKUP(C2955,ResCat!$A$2:$B$268,2,FALSE)</f>
        <v>PPOLG</v>
      </c>
    </row>
    <row r="2956" spans="3:11" x14ac:dyDescent="0.25">
      <c r="C2956" s="134" t="s">
        <v>188</v>
      </c>
      <c r="D2956" s="134" t="s">
        <v>2</v>
      </c>
      <c r="E2956" s="134" t="s">
        <v>324</v>
      </c>
      <c r="F2956" s="134" t="s">
        <v>310</v>
      </c>
      <c r="G2956" s="134" t="s">
        <v>340</v>
      </c>
      <c r="H2956" s="135">
        <v>8924.9000000000033</v>
      </c>
      <c r="I2956" s="135">
        <v>11026.140000000001</v>
      </c>
      <c r="J2956" s="135">
        <v>21510.290000000005</v>
      </c>
      <c r="K2956" t="str">
        <f>VLOOKUP(C2956,ResCat!$A$2:$B$268,2,FALSE)</f>
        <v>PPOLG</v>
      </c>
    </row>
    <row r="2957" spans="3:11" x14ac:dyDescent="0.25">
      <c r="C2957" s="134" t="s">
        <v>188</v>
      </c>
      <c r="D2957" s="134" t="s">
        <v>2</v>
      </c>
      <c r="E2957" s="134" t="s">
        <v>326</v>
      </c>
      <c r="F2957" s="134" t="s">
        <v>310</v>
      </c>
      <c r="G2957" s="134" t="s">
        <v>317</v>
      </c>
      <c r="H2957" s="135">
        <v>16946.719999999994</v>
      </c>
      <c r="I2957" s="135">
        <v>22257.309999999994</v>
      </c>
      <c r="J2957" s="135">
        <v>33519.549999999996</v>
      </c>
      <c r="K2957" t="str">
        <f>VLOOKUP(C2957,ResCat!$A$2:$B$268,2,FALSE)</f>
        <v>PPOLG</v>
      </c>
    </row>
    <row r="2958" spans="3:11" x14ac:dyDescent="0.25">
      <c r="C2958" s="134" t="s">
        <v>188</v>
      </c>
      <c r="D2958" s="134" t="s">
        <v>2</v>
      </c>
      <c r="E2958" s="134" t="s">
        <v>328</v>
      </c>
      <c r="F2958" s="134" t="s">
        <v>310</v>
      </c>
      <c r="G2958" s="134" t="s">
        <v>319</v>
      </c>
      <c r="H2958" s="135">
        <v>8496.7500000000036</v>
      </c>
      <c r="I2958" s="135">
        <v>12784.53000000001</v>
      </c>
      <c r="J2958" s="135">
        <v>34372.959999999999</v>
      </c>
      <c r="K2958" t="str">
        <f>VLOOKUP(C2958,ResCat!$A$2:$B$268,2,FALSE)</f>
        <v>PPOLG</v>
      </c>
    </row>
    <row r="2959" spans="3:11" x14ac:dyDescent="0.25">
      <c r="C2959" s="134" t="s">
        <v>188</v>
      </c>
      <c r="D2959" s="134" t="s">
        <v>2</v>
      </c>
      <c r="E2959" s="134" t="s">
        <v>330</v>
      </c>
      <c r="F2959" s="134" t="s">
        <v>310</v>
      </c>
      <c r="G2959" s="134" t="s">
        <v>321</v>
      </c>
      <c r="H2959" s="135">
        <v>8159.0400000000027</v>
      </c>
      <c r="I2959" s="135">
        <v>12787.250000000009</v>
      </c>
      <c r="J2959" s="135">
        <v>43432.189999999995</v>
      </c>
      <c r="K2959" t="str">
        <f>VLOOKUP(C2959,ResCat!$A$2:$B$268,2,FALSE)</f>
        <v>PPOLG</v>
      </c>
    </row>
    <row r="2960" spans="3:11" x14ac:dyDescent="0.25">
      <c r="C2960" s="134" t="s">
        <v>188</v>
      </c>
      <c r="D2960" s="134" t="s">
        <v>2</v>
      </c>
      <c r="E2960" s="134" t="s">
        <v>332</v>
      </c>
      <c r="F2960" s="134" t="s">
        <v>310</v>
      </c>
      <c r="G2960" s="134" t="s">
        <v>323</v>
      </c>
      <c r="H2960" s="135">
        <v>9513.6400000000012</v>
      </c>
      <c r="I2960" s="135">
        <v>10525.810000000001</v>
      </c>
      <c r="J2960" s="135">
        <v>23450.539999999994</v>
      </c>
      <c r="K2960" t="str">
        <f>VLOOKUP(C2960,ResCat!$A$2:$B$268,2,FALSE)</f>
        <v>PPOLG</v>
      </c>
    </row>
    <row r="2961" spans="3:11" x14ac:dyDescent="0.25">
      <c r="C2961" s="134" t="s">
        <v>188</v>
      </c>
      <c r="D2961" s="134" t="s">
        <v>2</v>
      </c>
      <c r="E2961" s="134" t="s">
        <v>335</v>
      </c>
      <c r="F2961" s="134" t="s">
        <v>310</v>
      </c>
      <c r="G2961" s="134" t="s">
        <v>325</v>
      </c>
      <c r="H2961" s="135">
        <v>14297.140000000003</v>
      </c>
      <c r="I2961" s="135">
        <v>19854.920000000002</v>
      </c>
      <c r="J2961" s="135">
        <v>35427.709999999992</v>
      </c>
      <c r="K2961" t="str">
        <f>VLOOKUP(C2961,ResCat!$A$2:$B$268,2,FALSE)</f>
        <v>PPOLG</v>
      </c>
    </row>
    <row r="2962" spans="3:11" x14ac:dyDescent="0.25">
      <c r="C2962" s="134" t="s">
        <v>188</v>
      </c>
      <c r="D2962" s="134" t="s">
        <v>2</v>
      </c>
      <c r="E2962" s="134" t="s">
        <v>4</v>
      </c>
      <c r="F2962" s="134" t="s">
        <v>310</v>
      </c>
      <c r="G2962" s="134" t="s">
        <v>327</v>
      </c>
      <c r="H2962" s="135">
        <v>40268.110000000015</v>
      </c>
      <c r="I2962" s="135">
        <v>50666.539999999994</v>
      </c>
      <c r="J2962" s="135">
        <v>126665.39000000001</v>
      </c>
      <c r="K2962" t="str">
        <f>VLOOKUP(C2962,ResCat!$A$2:$B$268,2,FALSE)</f>
        <v>PPOLG</v>
      </c>
    </row>
    <row r="2963" spans="3:11" x14ac:dyDescent="0.25">
      <c r="C2963" s="134" t="s">
        <v>188</v>
      </c>
      <c r="D2963" s="134" t="s">
        <v>2</v>
      </c>
      <c r="E2963" s="134" t="s">
        <v>511</v>
      </c>
      <c r="F2963" s="134" t="s">
        <v>310</v>
      </c>
      <c r="G2963" s="134" t="s">
        <v>329</v>
      </c>
      <c r="H2963" s="135">
        <v>57448.829999999944</v>
      </c>
      <c r="I2963" s="135">
        <v>75943.240000000151</v>
      </c>
      <c r="J2963" s="135">
        <v>178659.41999999995</v>
      </c>
      <c r="K2963" t="str">
        <f>VLOOKUP(C2963,ResCat!$A$2:$B$268,2,FALSE)</f>
        <v>PPOLG</v>
      </c>
    </row>
    <row r="2964" spans="3:11" x14ac:dyDescent="0.25">
      <c r="C2964" s="134" t="s">
        <v>188</v>
      </c>
      <c r="D2964" s="134" t="s">
        <v>2</v>
      </c>
      <c r="E2964" s="134" t="s">
        <v>969</v>
      </c>
      <c r="F2964" s="134" t="s">
        <v>310</v>
      </c>
      <c r="G2964" s="134" t="s">
        <v>331</v>
      </c>
      <c r="H2964" s="135">
        <v>156129.94999999984</v>
      </c>
      <c r="I2964" s="135">
        <v>183019.89999999982</v>
      </c>
      <c r="J2964" s="135">
        <v>378299.71000000008</v>
      </c>
      <c r="K2964" t="str">
        <f>VLOOKUP(C2964,ResCat!$A$2:$B$268,2,FALSE)</f>
        <v>PPOLG</v>
      </c>
    </row>
    <row r="2965" spans="3:11" x14ac:dyDescent="0.25">
      <c r="C2965" s="134" t="s">
        <v>188</v>
      </c>
      <c r="D2965" s="134" t="s">
        <v>2</v>
      </c>
      <c r="E2965" s="134" t="s">
        <v>961</v>
      </c>
      <c r="F2965" s="134" t="s">
        <v>310</v>
      </c>
      <c r="G2965" s="134" t="s">
        <v>334</v>
      </c>
      <c r="H2965" s="135">
        <v>296635.25000000064</v>
      </c>
      <c r="I2965" s="135">
        <v>358052.99000000104</v>
      </c>
      <c r="J2965" s="135">
        <v>790348.10999999975</v>
      </c>
      <c r="K2965" t="str">
        <f>VLOOKUP(C2965,ResCat!$A$2:$B$268,2,FALSE)</f>
        <v>PPOLG</v>
      </c>
    </row>
    <row r="2966" spans="3:11" x14ac:dyDescent="0.25">
      <c r="C2966" s="134" t="s">
        <v>188</v>
      </c>
      <c r="D2966" s="134" t="s">
        <v>2</v>
      </c>
      <c r="E2966" s="134" t="s">
        <v>970</v>
      </c>
      <c r="F2966" s="134" t="s">
        <v>310</v>
      </c>
      <c r="G2966" s="134" t="s">
        <v>333</v>
      </c>
      <c r="H2966" s="135">
        <v>1605455.9000000092</v>
      </c>
      <c r="I2966" s="135">
        <v>1964095.5500000166</v>
      </c>
      <c r="J2966" s="135">
        <v>4226854.360000005</v>
      </c>
      <c r="K2966" t="str">
        <f>VLOOKUP(C2966,ResCat!$A$2:$B$268,2,FALSE)</f>
        <v>PPOLG</v>
      </c>
    </row>
    <row r="2967" spans="3:11" x14ac:dyDescent="0.25">
      <c r="C2967" s="134" t="s">
        <v>188</v>
      </c>
      <c r="D2967" s="134" t="s">
        <v>2</v>
      </c>
      <c r="E2967" s="134" t="s">
        <v>1023</v>
      </c>
      <c r="F2967" s="134" t="s">
        <v>310</v>
      </c>
      <c r="G2967" s="134" t="s">
        <v>308</v>
      </c>
      <c r="H2967" s="135">
        <v>1794163.1800000237</v>
      </c>
      <c r="I2967" s="135">
        <v>3074538.0100000422</v>
      </c>
      <c r="J2967" s="135">
        <v>5349536.4599999869</v>
      </c>
      <c r="K2967" t="str">
        <f>VLOOKUP(C2967,ResCat!$A$2:$B$268,2,FALSE)</f>
        <v>PPOLG</v>
      </c>
    </row>
    <row r="2968" spans="3:11" x14ac:dyDescent="0.25">
      <c r="C2968" s="134" t="s">
        <v>188</v>
      </c>
      <c r="D2968" s="134" t="s">
        <v>371</v>
      </c>
      <c r="E2968" s="134" t="s">
        <v>961</v>
      </c>
      <c r="F2968" s="134" t="s">
        <v>310</v>
      </c>
      <c r="G2968" s="134" t="s">
        <v>334</v>
      </c>
      <c r="H2968" s="135">
        <v>229.99</v>
      </c>
      <c r="I2968" s="135">
        <v>229.99</v>
      </c>
      <c r="J2968" s="135">
        <v>229.99</v>
      </c>
      <c r="K2968" t="str">
        <f>VLOOKUP(C2968,ResCat!$A$2:$B$268,2,FALSE)</f>
        <v>PPOLG</v>
      </c>
    </row>
    <row r="2969" spans="3:11" x14ac:dyDescent="0.25">
      <c r="C2969" s="134" t="s">
        <v>188</v>
      </c>
      <c r="D2969" s="134" t="s">
        <v>343</v>
      </c>
      <c r="E2969" s="134" t="s">
        <v>309</v>
      </c>
      <c r="F2969" s="134" t="s">
        <v>1053</v>
      </c>
      <c r="G2969" s="134" t="s">
        <v>311</v>
      </c>
      <c r="H2969" s="135">
        <v>0</v>
      </c>
      <c r="I2969" s="135">
        <v>7.84</v>
      </c>
      <c r="J2969" s="135">
        <v>13.76</v>
      </c>
      <c r="K2969" t="str">
        <f>VLOOKUP(C2969,ResCat!$A$2:$B$268,2,FALSE)</f>
        <v>PPOLG</v>
      </c>
    </row>
    <row r="2970" spans="3:11" x14ac:dyDescent="0.25">
      <c r="C2970" s="134" t="s">
        <v>188</v>
      </c>
      <c r="D2970" s="134" t="s">
        <v>343</v>
      </c>
      <c r="E2970" s="134" t="s">
        <v>1026</v>
      </c>
      <c r="F2970" s="134" t="s">
        <v>1053</v>
      </c>
      <c r="G2970" s="134" t="s">
        <v>311</v>
      </c>
      <c r="H2970" s="135">
        <v>0.35</v>
      </c>
      <c r="I2970" s="135">
        <v>10.35</v>
      </c>
      <c r="J2970" s="135">
        <v>21.62</v>
      </c>
      <c r="K2970" t="str">
        <f>VLOOKUP(C2970,ResCat!$A$2:$B$268,2,FALSE)</f>
        <v>PPOLG</v>
      </c>
    </row>
    <row r="2971" spans="3:11" x14ac:dyDescent="0.25">
      <c r="C2971" s="134" t="s">
        <v>188</v>
      </c>
      <c r="D2971" s="134" t="s">
        <v>343</v>
      </c>
      <c r="E2971" s="134" t="s">
        <v>366</v>
      </c>
      <c r="F2971" s="134" t="s">
        <v>1053</v>
      </c>
      <c r="G2971" s="134" t="s">
        <v>311</v>
      </c>
      <c r="H2971" s="135">
        <v>0</v>
      </c>
      <c r="I2971" s="135">
        <v>12.899999999999999</v>
      </c>
      <c r="J2971" s="135">
        <v>80.83</v>
      </c>
      <c r="K2971" t="str">
        <f>VLOOKUP(C2971,ResCat!$A$2:$B$268,2,FALSE)</f>
        <v>PPOLG</v>
      </c>
    </row>
    <row r="2972" spans="3:11" x14ac:dyDescent="0.25">
      <c r="C2972" s="134" t="s">
        <v>188</v>
      </c>
      <c r="D2972" s="134" t="s">
        <v>343</v>
      </c>
      <c r="E2972" s="134" t="s">
        <v>337</v>
      </c>
      <c r="F2972" s="134" t="s">
        <v>1053</v>
      </c>
      <c r="G2972" s="134" t="s">
        <v>311</v>
      </c>
      <c r="H2972" s="135">
        <v>0</v>
      </c>
      <c r="I2972" s="135">
        <v>19.100000000000001</v>
      </c>
      <c r="J2972" s="135">
        <v>122.63</v>
      </c>
      <c r="K2972" t="str">
        <f>VLOOKUP(C2972,ResCat!$A$2:$B$268,2,FALSE)</f>
        <v>PPOLG</v>
      </c>
    </row>
    <row r="2973" spans="3:11" x14ac:dyDescent="0.25">
      <c r="C2973" s="134" t="s">
        <v>188</v>
      </c>
      <c r="D2973" s="134" t="s">
        <v>343</v>
      </c>
      <c r="E2973" s="134" t="s">
        <v>352</v>
      </c>
      <c r="F2973" s="134" t="s">
        <v>1053</v>
      </c>
      <c r="G2973" s="134" t="s">
        <v>351</v>
      </c>
      <c r="H2973" s="135">
        <v>2.85</v>
      </c>
      <c r="I2973" s="135">
        <v>12.85</v>
      </c>
      <c r="J2973" s="135">
        <v>15.58</v>
      </c>
      <c r="K2973" t="str">
        <f>VLOOKUP(C2973,ResCat!$A$2:$B$268,2,FALSE)</f>
        <v>PPOLG</v>
      </c>
    </row>
    <row r="2974" spans="3:11" x14ac:dyDescent="0.25">
      <c r="C2974" s="134" t="s">
        <v>188</v>
      </c>
      <c r="D2974" s="134" t="s">
        <v>343</v>
      </c>
      <c r="E2974" s="134" t="s">
        <v>347</v>
      </c>
      <c r="F2974" s="134" t="s">
        <v>1053</v>
      </c>
      <c r="G2974" s="134" t="s">
        <v>360</v>
      </c>
      <c r="H2974" s="135">
        <v>219.54000000000002</v>
      </c>
      <c r="I2974" s="135">
        <v>251.84</v>
      </c>
      <c r="J2974" s="135">
        <v>323.09000000000003</v>
      </c>
      <c r="K2974" t="str">
        <f>VLOOKUP(C2974,ResCat!$A$2:$B$268,2,FALSE)</f>
        <v>PPOLG</v>
      </c>
    </row>
    <row r="2975" spans="3:11" x14ac:dyDescent="0.25">
      <c r="C2975" s="134" t="s">
        <v>188</v>
      </c>
      <c r="D2975" s="134" t="s">
        <v>343</v>
      </c>
      <c r="E2975" s="134" t="s">
        <v>361</v>
      </c>
      <c r="F2975" s="134" t="s">
        <v>1053</v>
      </c>
      <c r="G2975" s="134" t="s">
        <v>355</v>
      </c>
      <c r="H2975" s="135">
        <v>0</v>
      </c>
      <c r="I2975" s="135">
        <v>5.0999999999999996</v>
      </c>
      <c r="J2975" s="135">
        <v>7.46</v>
      </c>
      <c r="K2975" t="str">
        <f>VLOOKUP(C2975,ResCat!$A$2:$B$268,2,FALSE)</f>
        <v>PPOLG</v>
      </c>
    </row>
    <row r="2976" spans="3:11" x14ac:dyDescent="0.25">
      <c r="C2976" s="134" t="s">
        <v>188</v>
      </c>
      <c r="D2976" s="134" t="s">
        <v>343</v>
      </c>
      <c r="E2976" s="134" t="s">
        <v>312</v>
      </c>
      <c r="F2976" s="134" t="s">
        <v>1053</v>
      </c>
      <c r="G2976" s="134" t="s">
        <v>364</v>
      </c>
      <c r="H2976" s="135">
        <v>0</v>
      </c>
      <c r="I2976" s="135">
        <v>15.55</v>
      </c>
      <c r="J2976" s="135">
        <v>23.7</v>
      </c>
      <c r="K2976" t="str">
        <f>VLOOKUP(C2976,ResCat!$A$2:$B$268,2,FALSE)</f>
        <v>PPOLG</v>
      </c>
    </row>
    <row r="2977" spans="3:11" x14ac:dyDescent="0.25">
      <c r="C2977" s="134" t="s">
        <v>188</v>
      </c>
      <c r="D2977" s="134" t="s">
        <v>343</v>
      </c>
      <c r="E2977" s="134" t="s">
        <v>357</v>
      </c>
      <c r="F2977" s="134" t="s">
        <v>1053</v>
      </c>
      <c r="G2977" s="134" t="s">
        <v>338</v>
      </c>
      <c r="H2977" s="135">
        <v>59.53</v>
      </c>
      <c r="I2977" s="135">
        <v>74.28</v>
      </c>
      <c r="J2977" s="135">
        <v>139.97999999999999</v>
      </c>
      <c r="K2977" t="str">
        <f>VLOOKUP(C2977,ResCat!$A$2:$B$268,2,FALSE)</f>
        <v>PPOLG</v>
      </c>
    </row>
    <row r="2978" spans="3:11" x14ac:dyDescent="0.25">
      <c r="C2978" s="134" t="s">
        <v>188</v>
      </c>
      <c r="D2978" s="134" t="s">
        <v>343</v>
      </c>
      <c r="E2978" s="134" t="s">
        <v>314</v>
      </c>
      <c r="F2978" s="134" t="s">
        <v>1053</v>
      </c>
      <c r="G2978" s="134" t="s">
        <v>356</v>
      </c>
      <c r="H2978" s="135">
        <v>51.489999999999995</v>
      </c>
      <c r="I2978" s="135">
        <v>98.990000000000009</v>
      </c>
      <c r="J2978" s="135">
        <v>102.84</v>
      </c>
      <c r="K2978" t="str">
        <f>VLOOKUP(C2978,ResCat!$A$2:$B$268,2,FALSE)</f>
        <v>PPOLG</v>
      </c>
    </row>
    <row r="2979" spans="3:11" x14ac:dyDescent="0.25">
      <c r="C2979" s="134" t="s">
        <v>188</v>
      </c>
      <c r="D2979" s="134" t="s">
        <v>343</v>
      </c>
      <c r="E2979" s="134" t="s">
        <v>316</v>
      </c>
      <c r="F2979" s="134" t="s">
        <v>1053</v>
      </c>
      <c r="G2979" s="134" t="s">
        <v>313</v>
      </c>
      <c r="H2979" s="135">
        <v>0</v>
      </c>
      <c r="I2979" s="135">
        <v>15.25</v>
      </c>
      <c r="J2979" s="135">
        <v>76.319999999999993</v>
      </c>
      <c r="K2979" t="str">
        <f>VLOOKUP(C2979,ResCat!$A$2:$B$268,2,FALSE)</f>
        <v>PPOLG</v>
      </c>
    </row>
    <row r="2980" spans="3:11" x14ac:dyDescent="0.25">
      <c r="C2980" s="134" t="s">
        <v>188</v>
      </c>
      <c r="D2980" s="134" t="s">
        <v>343</v>
      </c>
      <c r="E2980" s="134" t="s">
        <v>318</v>
      </c>
      <c r="F2980" s="134" t="s">
        <v>1053</v>
      </c>
      <c r="G2980" s="134" t="s">
        <v>358</v>
      </c>
      <c r="H2980" s="135">
        <v>29.36</v>
      </c>
      <c r="I2980" s="135">
        <v>29.36</v>
      </c>
      <c r="J2980" s="135">
        <v>31.99</v>
      </c>
      <c r="K2980" t="str">
        <f>VLOOKUP(C2980,ResCat!$A$2:$B$268,2,FALSE)</f>
        <v>PPOLG</v>
      </c>
    </row>
    <row r="2981" spans="3:11" x14ac:dyDescent="0.25">
      <c r="C2981" s="134" t="s">
        <v>188</v>
      </c>
      <c r="D2981" s="134" t="s">
        <v>343</v>
      </c>
      <c r="E2981" s="134" t="s">
        <v>322</v>
      </c>
      <c r="F2981" s="134" t="s">
        <v>1053</v>
      </c>
      <c r="G2981" s="134" t="s">
        <v>341</v>
      </c>
      <c r="H2981" s="135">
        <v>271.59000000000003</v>
      </c>
      <c r="I2981" s="135">
        <v>271.59000000000003</v>
      </c>
      <c r="J2981" s="135">
        <v>271.59000000000003</v>
      </c>
      <c r="K2981" t="str">
        <f>VLOOKUP(C2981,ResCat!$A$2:$B$268,2,FALSE)</f>
        <v>PPOLG</v>
      </c>
    </row>
    <row r="2982" spans="3:11" x14ac:dyDescent="0.25">
      <c r="C2982" s="134" t="s">
        <v>188</v>
      </c>
      <c r="D2982" s="134" t="s">
        <v>343</v>
      </c>
      <c r="E2982" s="134" t="s">
        <v>324</v>
      </c>
      <c r="F2982" s="134" t="s">
        <v>1055</v>
      </c>
      <c r="G2982" s="134" t="s">
        <v>340</v>
      </c>
      <c r="H2982" s="135">
        <v>0</v>
      </c>
      <c r="I2982" s="135">
        <v>40</v>
      </c>
      <c r="J2982" s="135">
        <v>40</v>
      </c>
      <c r="K2982" t="str">
        <f>VLOOKUP(C2982,ResCat!$A$2:$B$268,2,FALSE)</f>
        <v>PPOLG</v>
      </c>
    </row>
    <row r="2983" spans="3:11" x14ac:dyDescent="0.25">
      <c r="C2983" s="134" t="s">
        <v>188</v>
      </c>
      <c r="D2983" s="134" t="s">
        <v>343</v>
      </c>
      <c r="E2983" s="134" t="s">
        <v>324</v>
      </c>
      <c r="F2983" s="134" t="s">
        <v>1053</v>
      </c>
      <c r="G2983" s="134" t="s">
        <v>340</v>
      </c>
      <c r="H2983" s="135">
        <v>39</v>
      </c>
      <c r="I2983" s="135">
        <v>94</v>
      </c>
      <c r="J2983" s="135">
        <v>94</v>
      </c>
      <c r="K2983" t="str">
        <f>VLOOKUP(C2983,ResCat!$A$2:$B$268,2,FALSE)</f>
        <v>PPOLG</v>
      </c>
    </row>
    <row r="2984" spans="3:11" x14ac:dyDescent="0.25">
      <c r="C2984" s="134" t="s">
        <v>188</v>
      </c>
      <c r="D2984" s="134" t="s">
        <v>343</v>
      </c>
      <c r="E2984" s="134" t="s">
        <v>326</v>
      </c>
      <c r="F2984" s="134" t="s">
        <v>1055</v>
      </c>
      <c r="G2984" s="134" t="s">
        <v>317</v>
      </c>
      <c r="H2984" s="135">
        <v>0</v>
      </c>
      <c r="I2984" s="135">
        <v>84</v>
      </c>
      <c r="J2984" s="135">
        <v>84</v>
      </c>
      <c r="K2984" t="str">
        <f>VLOOKUP(C2984,ResCat!$A$2:$B$268,2,FALSE)</f>
        <v>PPOLG</v>
      </c>
    </row>
    <row r="2985" spans="3:11" x14ac:dyDescent="0.25">
      <c r="C2985" s="134" t="s">
        <v>188</v>
      </c>
      <c r="D2985" s="134" t="s">
        <v>343</v>
      </c>
      <c r="E2985" s="134" t="s">
        <v>326</v>
      </c>
      <c r="F2985" s="134" t="s">
        <v>1053</v>
      </c>
      <c r="G2985" s="134" t="s">
        <v>317</v>
      </c>
      <c r="H2985" s="135">
        <v>967.92</v>
      </c>
      <c r="I2985" s="135">
        <v>1030.42</v>
      </c>
      <c r="J2985" s="135">
        <v>1030.42</v>
      </c>
      <c r="K2985" t="str">
        <f>VLOOKUP(C2985,ResCat!$A$2:$B$268,2,FALSE)</f>
        <v>PPOLG</v>
      </c>
    </row>
    <row r="2986" spans="3:11" x14ac:dyDescent="0.25">
      <c r="C2986" s="134" t="s">
        <v>188</v>
      </c>
      <c r="D2986" s="134" t="s">
        <v>343</v>
      </c>
      <c r="E2986" s="134" t="s">
        <v>328</v>
      </c>
      <c r="F2986" s="134" t="s">
        <v>1055</v>
      </c>
      <c r="G2986" s="134" t="s">
        <v>319</v>
      </c>
      <c r="H2986" s="135">
        <v>0</v>
      </c>
      <c r="I2986" s="135">
        <v>396.96</v>
      </c>
      <c r="J2986" s="135">
        <v>396.96</v>
      </c>
      <c r="K2986" t="str">
        <f>VLOOKUP(C2986,ResCat!$A$2:$B$268,2,FALSE)</f>
        <v>PPOLG</v>
      </c>
    </row>
    <row r="2987" spans="3:11" x14ac:dyDescent="0.25">
      <c r="C2987" s="134" t="s">
        <v>188</v>
      </c>
      <c r="D2987" s="134" t="s">
        <v>343</v>
      </c>
      <c r="E2987" s="134" t="s">
        <v>328</v>
      </c>
      <c r="F2987" s="134" t="s">
        <v>1053</v>
      </c>
      <c r="G2987" s="134" t="s">
        <v>319</v>
      </c>
      <c r="H2987" s="135">
        <v>483.53999999999996</v>
      </c>
      <c r="I2987" s="135">
        <v>483.53999999999996</v>
      </c>
      <c r="J2987" s="135">
        <v>483.53999999999996</v>
      </c>
      <c r="K2987" t="str">
        <f>VLOOKUP(C2987,ResCat!$A$2:$B$268,2,FALSE)</f>
        <v>PPOLG</v>
      </c>
    </row>
    <row r="2988" spans="3:11" x14ac:dyDescent="0.25">
      <c r="C2988" s="134" t="s">
        <v>188</v>
      </c>
      <c r="D2988" s="134" t="s">
        <v>343</v>
      </c>
      <c r="E2988" s="134" t="s">
        <v>330</v>
      </c>
      <c r="F2988" s="134" t="s">
        <v>1055</v>
      </c>
      <c r="G2988" s="134" t="s">
        <v>321</v>
      </c>
      <c r="H2988" s="135">
        <v>0</v>
      </c>
      <c r="I2988" s="135">
        <v>396.96</v>
      </c>
      <c r="J2988" s="135">
        <v>396.96</v>
      </c>
      <c r="K2988" t="str">
        <f>VLOOKUP(C2988,ResCat!$A$2:$B$268,2,FALSE)</f>
        <v>PPOLG</v>
      </c>
    </row>
    <row r="2989" spans="3:11" x14ac:dyDescent="0.25">
      <c r="C2989" s="134" t="s">
        <v>188</v>
      </c>
      <c r="D2989" s="134" t="s">
        <v>343</v>
      </c>
      <c r="E2989" s="134" t="s">
        <v>330</v>
      </c>
      <c r="F2989" s="134" t="s">
        <v>1053</v>
      </c>
      <c r="G2989" s="134" t="s">
        <v>321</v>
      </c>
      <c r="H2989" s="135">
        <v>131.69999999999999</v>
      </c>
      <c r="I2989" s="135">
        <v>131.69999999999999</v>
      </c>
      <c r="J2989" s="135">
        <v>131.69999999999999</v>
      </c>
      <c r="K2989" t="str">
        <f>VLOOKUP(C2989,ResCat!$A$2:$B$268,2,FALSE)</f>
        <v>PPOLG</v>
      </c>
    </row>
    <row r="2990" spans="3:11" x14ac:dyDescent="0.25">
      <c r="C2990" s="134" t="s">
        <v>188</v>
      </c>
      <c r="D2990" s="134" t="s">
        <v>343</v>
      </c>
      <c r="E2990" s="134" t="s">
        <v>4</v>
      </c>
      <c r="F2990" s="134" t="s">
        <v>1055</v>
      </c>
      <c r="G2990" s="134" t="s">
        <v>327</v>
      </c>
      <c r="H2990" s="135">
        <v>238.24</v>
      </c>
      <c r="I2990" s="135">
        <v>434.87</v>
      </c>
      <c r="J2990" s="135">
        <v>434.87</v>
      </c>
      <c r="K2990" t="str">
        <f>VLOOKUP(C2990,ResCat!$A$2:$B$268,2,FALSE)</f>
        <v>PPOLG</v>
      </c>
    </row>
    <row r="2991" spans="3:11" x14ac:dyDescent="0.25">
      <c r="C2991" s="134" t="s">
        <v>188</v>
      </c>
      <c r="D2991" s="134" t="s">
        <v>343</v>
      </c>
      <c r="E2991" s="134" t="s">
        <v>511</v>
      </c>
      <c r="F2991" s="134" t="s">
        <v>1055</v>
      </c>
      <c r="G2991" s="134" t="s">
        <v>329</v>
      </c>
      <c r="H2991" s="135">
        <v>167.58</v>
      </c>
      <c r="I2991" s="135">
        <v>167.58</v>
      </c>
      <c r="J2991" s="135">
        <v>283.10000000000002</v>
      </c>
      <c r="K2991" t="str">
        <f>VLOOKUP(C2991,ResCat!$A$2:$B$268,2,FALSE)</f>
        <v>PPOLG</v>
      </c>
    </row>
    <row r="2992" spans="3:11" x14ac:dyDescent="0.25">
      <c r="C2992" s="134" t="s">
        <v>188</v>
      </c>
      <c r="D2992" s="134" t="s">
        <v>343</v>
      </c>
      <c r="E2992" s="134" t="s">
        <v>511</v>
      </c>
      <c r="F2992" s="134" t="s">
        <v>1053</v>
      </c>
      <c r="G2992" s="134" t="s">
        <v>329</v>
      </c>
      <c r="H2992" s="135">
        <v>783.61</v>
      </c>
      <c r="I2992" s="135">
        <v>803.61</v>
      </c>
      <c r="J2992" s="135">
        <v>824.72</v>
      </c>
      <c r="K2992" t="str">
        <f>VLOOKUP(C2992,ResCat!$A$2:$B$268,2,FALSE)</f>
        <v>PPOLG</v>
      </c>
    </row>
    <row r="2993" spans="3:11" x14ac:dyDescent="0.25">
      <c r="C2993" s="134" t="s">
        <v>188</v>
      </c>
      <c r="D2993" s="134" t="s">
        <v>343</v>
      </c>
      <c r="E2993" s="134" t="s">
        <v>969</v>
      </c>
      <c r="F2993" s="134" t="s">
        <v>1055</v>
      </c>
      <c r="G2993" s="134" t="s">
        <v>331</v>
      </c>
      <c r="H2993" s="135">
        <v>374.45</v>
      </c>
      <c r="I2993" s="135">
        <v>1118.29</v>
      </c>
      <c r="J2993" s="135">
        <v>2139.7799999999997</v>
      </c>
      <c r="K2993" t="str">
        <f>VLOOKUP(C2993,ResCat!$A$2:$B$268,2,FALSE)</f>
        <v>PPOLG</v>
      </c>
    </row>
    <row r="2994" spans="3:11" x14ac:dyDescent="0.25">
      <c r="C2994" s="134" t="s">
        <v>188</v>
      </c>
      <c r="D2994" s="134" t="s">
        <v>343</v>
      </c>
      <c r="E2994" s="134" t="s">
        <v>961</v>
      </c>
      <c r="F2994" s="134" t="s">
        <v>1055</v>
      </c>
      <c r="G2994" s="134" t="s">
        <v>334</v>
      </c>
      <c r="H2994" s="135">
        <v>323.49</v>
      </c>
      <c r="I2994" s="135">
        <v>778.27</v>
      </c>
      <c r="J2994" s="135">
        <v>1421.5900000000001</v>
      </c>
      <c r="K2994" t="str">
        <f>VLOOKUP(C2994,ResCat!$A$2:$B$268,2,FALSE)</f>
        <v>PPOLG</v>
      </c>
    </row>
    <row r="2995" spans="3:11" x14ac:dyDescent="0.25">
      <c r="C2995" s="134" t="s">
        <v>188</v>
      </c>
      <c r="D2995" s="134" t="s">
        <v>343</v>
      </c>
      <c r="E2995" s="134" t="s">
        <v>961</v>
      </c>
      <c r="F2995" s="134" t="s">
        <v>1053</v>
      </c>
      <c r="G2995" s="134" t="s">
        <v>334</v>
      </c>
      <c r="H2995" s="135">
        <v>-75.910000000000011</v>
      </c>
      <c r="I2995" s="135">
        <v>-88.460000000000008</v>
      </c>
      <c r="J2995" s="135">
        <v>-641.2800000000002</v>
      </c>
      <c r="K2995" t="str">
        <f>VLOOKUP(C2995,ResCat!$A$2:$B$268,2,FALSE)</f>
        <v>PPOLG</v>
      </c>
    </row>
    <row r="2996" spans="3:11" x14ac:dyDescent="0.25">
      <c r="C2996" s="134" t="s">
        <v>188</v>
      </c>
      <c r="D2996" s="134" t="s">
        <v>343</v>
      </c>
      <c r="E2996" s="134" t="s">
        <v>970</v>
      </c>
      <c r="F2996" s="134" t="s">
        <v>1055</v>
      </c>
      <c r="G2996" s="134" t="s">
        <v>333</v>
      </c>
      <c r="H2996" s="135">
        <v>253123.05000000002</v>
      </c>
      <c r="I2996" s="135">
        <v>275393.23999999953</v>
      </c>
      <c r="J2996" s="135">
        <v>620326.74999999779</v>
      </c>
      <c r="K2996" t="str">
        <f>VLOOKUP(C2996,ResCat!$A$2:$B$268,2,FALSE)</f>
        <v>PPOLG</v>
      </c>
    </row>
    <row r="2997" spans="3:11" x14ac:dyDescent="0.25">
      <c r="C2997" s="134" t="s">
        <v>188</v>
      </c>
      <c r="D2997" s="134" t="s">
        <v>343</v>
      </c>
      <c r="E2997" s="134" t="s">
        <v>970</v>
      </c>
      <c r="F2997" s="134" t="s">
        <v>1053</v>
      </c>
      <c r="G2997" s="134" t="s">
        <v>333</v>
      </c>
      <c r="H2997" s="135">
        <v>497975.22000000009</v>
      </c>
      <c r="I2997" s="135">
        <v>536053.7100000002</v>
      </c>
      <c r="J2997" s="135">
        <v>1285398.9499999906</v>
      </c>
      <c r="K2997" t="str">
        <f>VLOOKUP(C2997,ResCat!$A$2:$B$268,2,FALSE)</f>
        <v>PPOLG</v>
      </c>
    </row>
    <row r="2998" spans="3:11" x14ac:dyDescent="0.25">
      <c r="C2998" s="134" t="s">
        <v>188</v>
      </c>
      <c r="D2998" s="134" t="s">
        <v>343</v>
      </c>
      <c r="E2998" s="134" t="s">
        <v>1023</v>
      </c>
      <c r="F2998" s="134" t="s">
        <v>1055</v>
      </c>
      <c r="G2998" s="134" t="s">
        <v>308</v>
      </c>
      <c r="H2998" s="135">
        <v>363574.97000000073</v>
      </c>
      <c r="I2998" s="135">
        <v>957107.03000000538</v>
      </c>
      <c r="J2998" s="135">
        <v>2551980.340000005</v>
      </c>
      <c r="K2998" t="str">
        <f>VLOOKUP(C2998,ResCat!$A$2:$B$268,2,FALSE)</f>
        <v>PPOLG</v>
      </c>
    </row>
    <row r="2999" spans="3:11" x14ac:dyDescent="0.25">
      <c r="C2999" s="134" t="s">
        <v>188</v>
      </c>
      <c r="D2999" s="134" t="s">
        <v>343</v>
      </c>
      <c r="E2999" s="134" t="s">
        <v>1023</v>
      </c>
      <c r="F2999" s="134" t="s">
        <v>1053</v>
      </c>
      <c r="G2999" s="134" t="s">
        <v>308</v>
      </c>
      <c r="H2999" s="135">
        <v>2038109.7199999869</v>
      </c>
      <c r="I2999" s="135">
        <v>2277652.8699999843</v>
      </c>
      <c r="J2999" s="135">
        <v>5422898.5200000796</v>
      </c>
      <c r="K2999" t="str">
        <f>VLOOKUP(C2999,ResCat!$A$2:$B$268,2,FALSE)</f>
        <v>PPOLG</v>
      </c>
    </row>
    <row r="3000" spans="3:11" x14ac:dyDescent="0.25">
      <c r="C3000" s="134" t="s">
        <v>188</v>
      </c>
      <c r="D3000" s="134" t="s">
        <v>1</v>
      </c>
      <c r="E3000" s="134" t="s">
        <v>1039</v>
      </c>
      <c r="F3000" s="134" t="s">
        <v>310</v>
      </c>
      <c r="G3000" s="134" t="s">
        <v>311</v>
      </c>
      <c r="H3000" s="135">
        <v>-494</v>
      </c>
      <c r="I3000" s="135">
        <v>-494</v>
      </c>
      <c r="J3000" s="135">
        <v>0</v>
      </c>
      <c r="K3000" t="str">
        <f>VLOOKUP(C3000,ResCat!$A$2:$B$268,2,FALSE)</f>
        <v>PPOLG</v>
      </c>
    </row>
    <row r="3001" spans="3:11" x14ac:dyDescent="0.25">
      <c r="C3001" s="134" t="s">
        <v>188</v>
      </c>
      <c r="D3001" s="134" t="s">
        <v>1</v>
      </c>
      <c r="E3001" s="134" t="s">
        <v>309</v>
      </c>
      <c r="F3001" s="134" t="s">
        <v>310</v>
      </c>
      <c r="G3001" s="134" t="s">
        <v>311</v>
      </c>
      <c r="H3001" s="135">
        <v>-490.55</v>
      </c>
      <c r="I3001" s="135">
        <v>-569.82000000000005</v>
      </c>
      <c r="J3001" s="135">
        <v>-396.34</v>
      </c>
      <c r="K3001" t="str">
        <f>VLOOKUP(C3001,ResCat!$A$2:$B$268,2,FALSE)</f>
        <v>PPOLG</v>
      </c>
    </row>
    <row r="3002" spans="3:11" x14ac:dyDescent="0.25">
      <c r="C3002" s="134" t="s">
        <v>188</v>
      </c>
      <c r="D3002" s="134" t="s">
        <v>1</v>
      </c>
      <c r="E3002" s="134" t="s">
        <v>1026</v>
      </c>
      <c r="F3002" s="134" t="s">
        <v>310</v>
      </c>
      <c r="G3002" s="134" t="s">
        <v>311</v>
      </c>
      <c r="H3002" s="135">
        <v>280</v>
      </c>
      <c r="I3002" s="135">
        <v>1303.7800000000002</v>
      </c>
      <c r="J3002" s="135">
        <v>1303.7800000000002</v>
      </c>
      <c r="K3002" t="str">
        <f>VLOOKUP(C3002,ResCat!$A$2:$B$268,2,FALSE)</f>
        <v>PPOLG</v>
      </c>
    </row>
    <row r="3003" spans="3:11" x14ac:dyDescent="0.25">
      <c r="C3003" s="134" t="s">
        <v>188</v>
      </c>
      <c r="D3003" s="134" t="s">
        <v>1</v>
      </c>
      <c r="E3003" s="134" t="s">
        <v>362</v>
      </c>
      <c r="F3003" s="134" t="s">
        <v>310</v>
      </c>
      <c r="G3003" s="134" t="s">
        <v>311</v>
      </c>
      <c r="H3003" s="135">
        <v>54.43</v>
      </c>
      <c r="I3003" s="135">
        <v>90.71</v>
      </c>
      <c r="J3003" s="135">
        <v>90.71</v>
      </c>
      <c r="K3003" t="str">
        <f>VLOOKUP(C3003,ResCat!$A$2:$B$268,2,FALSE)</f>
        <v>PPOLG</v>
      </c>
    </row>
    <row r="3004" spans="3:11" x14ac:dyDescent="0.25">
      <c r="C3004" s="134" t="s">
        <v>188</v>
      </c>
      <c r="D3004" s="134" t="s">
        <v>1</v>
      </c>
      <c r="E3004" s="134" t="s">
        <v>1027</v>
      </c>
      <c r="F3004" s="134" t="s">
        <v>310</v>
      </c>
      <c r="G3004" s="134" t="s">
        <v>311</v>
      </c>
      <c r="H3004" s="135">
        <v>-62.94</v>
      </c>
      <c r="I3004" s="135">
        <v>-62.94</v>
      </c>
      <c r="J3004" s="135">
        <v>0</v>
      </c>
      <c r="K3004" t="str">
        <f>VLOOKUP(C3004,ResCat!$A$2:$B$268,2,FALSE)</f>
        <v>PPOLG</v>
      </c>
    </row>
    <row r="3005" spans="3:11" x14ac:dyDescent="0.25">
      <c r="C3005" s="134" t="s">
        <v>188</v>
      </c>
      <c r="D3005" s="134" t="s">
        <v>1</v>
      </c>
      <c r="E3005" s="134" t="s">
        <v>1028</v>
      </c>
      <c r="F3005" s="134" t="s">
        <v>310</v>
      </c>
      <c r="G3005" s="134" t="s">
        <v>311</v>
      </c>
      <c r="H3005" s="135">
        <v>-1094.68</v>
      </c>
      <c r="I3005" s="135">
        <v>36.25</v>
      </c>
      <c r="J3005" s="135">
        <v>36.25</v>
      </c>
      <c r="K3005" t="str">
        <f>VLOOKUP(C3005,ResCat!$A$2:$B$268,2,FALSE)</f>
        <v>PPOLG</v>
      </c>
    </row>
    <row r="3006" spans="3:11" x14ac:dyDescent="0.25">
      <c r="C3006" s="134" t="s">
        <v>188</v>
      </c>
      <c r="D3006" s="134" t="s">
        <v>1</v>
      </c>
      <c r="E3006" s="134" t="s">
        <v>363</v>
      </c>
      <c r="F3006" s="134" t="s">
        <v>310</v>
      </c>
      <c r="G3006" s="134" t="s">
        <v>311</v>
      </c>
      <c r="H3006" s="135">
        <v>410.24</v>
      </c>
      <c r="I3006" s="135">
        <v>528.47</v>
      </c>
      <c r="J3006" s="135">
        <v>528.47</v>
      </c>
      <c r="K3006" t="str">
        <f>VLOOKUP(C3006,ResCat!$A$2:$B$268,2,FALSE)</f>
        <v>PPOLG</v>
      </c>
    </row>
    <row r="3007" spans="3:11" x14ac:dyDescent="0.25">
      <c r="C3007" s="134" t="s">
        <v>188</v>
      </c>
      <c r="D3007" s="134" t="s">
        <v>1</v>
      </c>
      <c r="E3007" s="134" t="s">
        <v>1029</v>
      </c>
      <c r="F3007" s="134" t="s">
        <v>310</v>
      </c>
      <c r="G3007" s="134" t="s">
        <v>311</v>
      </c>
      <c r="H3007" s="135">
        <v>0</v>
      </c>
      <c r="I3007" s="135">
        <v>34.090000000000003</v>
      </c>
      <c r="J3007" s="135">
        <v>34.090000000000003</v>
      </c>
      <c r="K3007" t="str">
        <f>VLOOKUP(C3007,ResCat!$A$2:$B$268,2,FALSE)</f>
        <v>PPOLG</v>
      </c>
    </row>
    <row r="3008" spans="3:11" x14ac:dyDescent="0.25">
      <c r="C3008" s="134" t="s">
        <v>188</v>
      </c>
      <c r="D3008" s="134" t="s">
        <v>1</v>
      </c>
      <c r="E3008" s="134" t="s">
        <v>350</v>
      </c>
      <c r="F3008" s="134" t="s">
        <v>310</v>
      </c>
      <c r="G3008" s="134" t="s">
        <v>311</v>
      </c>
      <c r="H3008" s="135">
        <v>0</v>
      </c>
      <c r="I3008" s="135">
        <v>49.6</v>
      </c>
      <c r="J3008" s="135">
        <v>49.6</v>
      </c>
      <c r="K3008" t="str">
        <f>VLOOKUP(C3008,ResCat!$A$2:$B$268,2,FALSE)</f>
        <v>PPOLG</v>
      </c>
    </row>
    <row r="3009" spans="3:11" x14ac:dyDescent="0.25">
      <c r="C3009" s="134" t="s">
        <v>188</v>
      </c>
      <c r="D3009" s="134" t="s">
        <v>1</v>
      </c>
      <c r="E3009" s="134" t="s">
        <v>359</v>
      </c>
      <c r="F3009" s="134" t="s">
        <v>310</v>
      </c>
      <c r="G3009" s="134" t="s">
        <v>311</v>
      </c>
      <c r="H3009" s="135">
        <v>-655.20000000000005</v>
      </c>
      <c r="I3009" s="135">
        <v>-626.34</v>
      </c>
      <c r="J3009" s="135">
        <v>69.11</v>
      </c>
      <c r="K3009" t="str">
        <f>VLOOKUP(C3009,ResCat!$A$2:$B$268,2,FALSE)</f>
        <v>PPOLG</v>
      </c>
    </row>
    <row r="3010" spans="3:11" x14ac:dyDescent="0.25">
      <c r="C3010" s="134" t="s">
        <v>188</v>
      </c>
      <c r="D3010" s="134" t="s">
        <v>1</v>
      </c>
      <c r="E3010" s="134" t="s">
        <v>354</v>
      </c>
      <c r="F3010" s="134" t="s">
        <v>310</v>
      </c>
      <c r="G3010" s="134" t="s">
        <v>311</v>
      </c>
      <c r="H3010" s="135">
        <v>0</v>
      </c>
      <c r="I3010" s="135">
        <v>186.46</v>
      </c>
      <c r="J3010" s="135">
        <v>186.46</v>
      </c>
      <c r="K3010" t="str">
        <f>VLOOKUP(C3010,ResCat!$A$2:$B$268,2,FALSE)</f>
        <v>PPOLG</v>
      </c>
    </row>
    <row r="3011" spans="3:11" x14ac:dyDescent="0.25">
      <c r="C3011" s="134" t="s">
        <v>188</v>
      </c>
      <c r="D3011" s="134" t="s">
        <v>1</v>
      </c>
      <c r="E3011" s="134" t="s">
        <v>366</v>
      </c>
      <c r="F3011" s="134" t="s">
        <v>310</v>
      </c>
      <c r="G3011" s="134" t="s">
        <v>311</v>
      </c>
      <c r="H3011" s="135">
        <v>650</v>
      </c>
      <c r="I3011" s="135">
        <v>161</v>
      </c>
      <c r="J3011" s="135">
        <v>161</v>
      </c>
      <c r="K3011" t="str">
        <f>VLOOKUP(C3011,ResCat!$A$2:$B$268,2,FALSE)</f>
        <v>PPOLG</v>
      </c>
    </row>
    <row r="3012" spans="3:11" x14ac:dyDescent="0.25">
      <c r="C3012" s="134" t="s">
        <v>188</v>
      </c>
      <c r="D3012" s="134" t="s">
        <v>1</v>
      </c>
      <c r="E3012" s="134" t="s">
        <v>337</v>
      </c>
      <c r="F3012" s="134" t="s">
        <v>310</v>
      </c>
      <c r="G3012" s="134" t="s">
        <v>311</v>
      </c>
      <c r="H3012" s="135">
        <v>1872.94</v>
      </c>
      <c r="I3012" s="135">
        <v>2033.94</v>
      </c>
      <c r="J3012" s="135">
        <v>2033.94</v>
      </c>
      <c r="K3012" t="str">
        <f>VLOOKUP(C3012,ResCat!$A$2:$B$268,2,FALSE)</f>
        <v>PPOLG</v>
      </c>
    </row>
    <row r="3013" spans="3:11" x14ac:dyDescent="0.25">
      <c r="C3013" s="134" t="s">
        <v>188</v>
      </c>
      <c r="D3013" s="134" t="s">
        <v>1</v>
      </c>
      <c r="E3013" s="134" t="s">
        <v>352</v>
      </c>
      <c r="F3013" s="134" t="s">
        <v>310</v>
      </c>
      <c r="G3013" s="134" t="s">
        <v>351</v>
      </c>
      <c r="H3013" s="135">
        <v>1966.5300000000002</v>
      </c>
      <c r="I3013" s="135">
        <v>2198.56</v>
      </c>
      <c r="J3013" s="135">
        <v>2857.84</v>
      </c>
      <c r="K3013" t="str">
        <f>VLOOKUP(C3013,ResCat!$A$2:$B$268,2,FALSE)</f>
        <v>PPOLG</v>
      </c>
    </row>
    <row r="3014" spans="3:11" x14ac:dyDescent="0.25">
      <c r="C3014" s="134" t="s">
        <v>188</v>
      </c>
      <c r="D3014" s="134" t="s">
        <v>1</v>
      </c>
      <c r="E3014" s="134" t="s">
        <v>347</v>
      </c>
      <c r="F3014" s="134" t="s">
        <v>310</v>
      </c>
      <c r="G3014" s="134" t="s">
        <v>360</v>
      </c>
      <c r="H3014" s="135">
        <v>2587.64</v>
      </c>
      <c r="I3014" s="135">
        <v>3258</v>
      </c>
      <c r="J3014" s="135">
        <v>10604.4</v>
      </c>
      <c r="K3014" t="str">
        <f>VLOOKUP(C3014,ResCat!$A$2:$B$268,2,FALSE)</f>
        <v>PPOLG</v>
      </c>
    </row>
    <row r="3015" spans="3:11" x14ac:dyDescent="0.25">
      <c r="C3015" s="134" t="s">
        <v>188</v>
      </c>
      <c r="D3015" s="134" t="s">
        <v>1</v>
      </c>
      <c r="E3015" s="134" t="s">
        <v>361</v>
      </c>
      <c r="F3015" s="134" t="s">
        <v>310</v>
      </c>
      <c r="G3015" s="134" t="s">
        <v>355</v>
      </c>
      <c r="H3015" s="135">
        <v>-2171.4599999999996</v>
      </c>
      <c r="I3015" s="135">
        <v>-35.239999999999668</v>
      </c>
      <c r="J3015" s="135">
        <v>2057.59</v>
      </c>
      <c r="K3015" t="str">
        <f>VLOOKUP(C3015,ResCat!$A$2:$B$268,2,FALSE)</f>
        <v>PPOLG</v>
      </c>
    </row>
    <row r="3016" spans="3:11" x14ac:dyDescent="0.25">
      <c r="C3016" s="134" t="s">
        <v>188</v>
      </c>
      <c r="D3016" s="134" t="s">
        <v>1</v>
      </c>
      <c r="E3016" s="134" t="s">
        <v>312</v>
      </c>
      <c r="F3016" s="134" t="s">
        <v>310</v>
      </c>
      <c r="G3016" s="134" t="s">
        <v>364</v>
      </c>
      <c r="H3016" s="135">
        <v>705.84999999999991</v>
      </c>
      <c r="I3016" s="135">
        <v>582.84999999999991</v>
      </c>
      <c r="J3016" s="135">
        <v>-3150.99</v>
      </c>
      <c r="K3016" t="str">
        <f>VLOOKUP(C3016,ResCat!$A$2:$B$268,2,FALSE)</f>
        <v>PPOLG</v>
      </c>
    </row>
    <row r="3017" spans="3:11" x14ac:dyDescent="0.25">
      <c r="C3017" s="134" t="s">
        <v>188</v>
      </c>
      <c r="D3017" s="134" t="s">
        <v>1</v>
      </c>
      <c r="E3017" s="134" t="s">
        <v>357</v>
      </c>
      <c r="F3017" s="134" t="s">
        <v>310</v>
      </c>
      <c r="G3017" s="134" t="s">
        <v>338</v>
      </c>
      <c r="H3017" s="135">
        <v>-1965.51</v>
      </c>
      <c r="I3017" s="135">
        <v>-2015.47</v>
      </c>
      <c r="J3017" s="135">
        <v>0</v>
      </c>
      <c r="K3017" t="str">
        <f>VLOOKUP(C3017,ResCat!$A$2:$B$268,2,FALSE)</f>
        <v>PPOLG</v>
      </c>
    </row>
    <row r="3018" spans="3:11" x14ac:dyDescent="0.25">
      <c r="C3018" s="134" t="s">
        <v>188</v>
      </c>
      <c r="D3018" s="134" t="s">
        <v>1</v>
      </c>
      <c r="E3018" s="134" t="s">
        <v>314</v>
      </c>
      <c r="F3018" s="134" t="s">
        <v>310</v>
      </c>
      <c r="G3018" s="134" t="s">
        <v>356</v>
      </c>
      <c r="H3018" s="135">
        <v>-5081.09</v>
      </c>
      <c r="I3018" s="135">
        <v>-4207.7599999999993</v>
      </c>
      <c r="J3018" s="135">
        <v>-5582.9999999999991</v>
      </c>
      <c r="K3018" t="str">
        <f>VLOOKUP(C3018,ResCat!$A$2:$B$268,2,FALSE)</f>
        <v>PPOLG</v>
      </c>
    </row>
    <row r="3019" spans="3:11" x14ac:dyDescent="0.25">
      <c r="C3019" s="134" t="s">
        <v>188</v>
      </c>
      <c r="D3019" s="134" t="s">
        <v>1</v>
      </c>
      <c r="E3019" s="134" t="s">
        <v>339</v>
      </c>
      <c r="F3019" s="134" t="s">
        <v>310</v>
      </c>
      <c r="G3019" s="134" t="s">
        <v>353</v>
      </c>
      <c r="H3019" s="135">
        <v>342.97</v>
      </c>
      <c r="I3019" s="135">
        <v>-31.009999999999991</v>
      </c>
      <c r="J3019" s="135">
        <v>-155</v>
      </c>
      <c r="K3019" t="str">
        <f>VLOOKUP(C3019,ResCat!$A$2:$B$268,2,FALSE)</f>
        <v>PPOLG</v>
      </c>
    </row>
    <row r="3020" spans="3:11" x14ac:dyDescent="0.25">
      <c r="C3020" s="134" t="s">
        <v>188</v>
      </c>
      <c r="D3020" s="134" t="s">
        <v>1</v>
      </c>
      <c r="E3020" s="134" t="s">
        <v>342</v>
      </c>
      <c r="F3020" s="134" t="s">
        <v>310</v>
      </c>
      <c r="G3020" s="134" t="s">
        <v>348</v>
      </c>
      <c r="H3020" s="135">
        <v>-2654.06</v>
      </c>
      <c r="I3020" s="135">
        <v>-3531.4</v>
      </c>
      <c r="J3020" s="135">
        <v>-7120</v>
      </c>
      <c r="K3020" t="str">
        <f>VLOOKUP(C3020,ResCat!$A$2:$B$268,2,FALSE)</f>
        <v>PPOLG</v>
      </c>
    </row>
    <row r="3021" spans="3:11" x14ac:dyDescent="0.25">
      <c r="C3021" s="134" t="s">
        <v>188</v>
      </c>
      <c r="D3021" s="134" t="s">
        <v>1</v>
      </c>
      <c r="E3021" s="134" t="s">
        <v>316</v>
      </c>
      <c r="F3021" s="134" t="s">
        <v>310</v>
      </c>
      <c r="G3021" s="134" t="s">
        <v>313</v>
      </c>
      <c r="H3021" s="135">
        <v>3949.7799999999997</v>
      </c>
      <c r="I3021" s="135">
        <v>3651.1799999999985</v>
      </c>
      <c r="J3021" s="135">
        <v>5148.0200000000004</v>
      </c>
      <c r="K3021" t="str">
        <f>VLOOKUP(C3021,ResCat!$A$2:$B$268,2,FALSE)</f>
        <v>PPOLG</v>
      </c>
    </row>
    <row r="3022" spans="3:11" x14ac:dyDescent="0.25">
      <c r="C3022" s="134" t="s">
        <v>188</v>
      </c>
      <c r="D3022" s="134" t="s">
        <v>1</v>
      </c>
      <c r="E3022" s="134" t="s">
        <v>318</v>
      </c>
      <c r="F3022" s="134" t="s">
        <v>310</v>
      </c>
      <c r="G3022" s="134" t="s">
        <v>358</v>
      </c>
      <c r="H3022" s="135">
        <v>-279.15999999999997</v>
      </c>
      <c r="I3022" s="135">
        <v>-278.92</v>
      </c>
      <c r="J3022" s="135">
        <v>0.24</v>
      </c>
      <c r="K3022" t="str">
        <f>VLOOKUP(C3022,ResCat!$A$2:$B$268,2,FALSE)</f>
        <v>PPOLG</v>
      </c>
    </row>
    <row r="3023" spans="3:11" x14ac:dyDescent="0.25">
      <c r="C3023" s="134" t="s">
        <v>188</v>
      </c>
      <c r="D3023" s="134" t="s">
        <v>1</v>
      </c>
      <c r="E3023" s="134" t="s">
        <v>320</v>
      </c>
      <c r="F3023" s="134" t="s">
        <v>310</v>
      </c>
      <c r="G3023" s="134" t="s">
        <v>315</v>
      </c>
      <c r="H3023" s="135">
        <v>-19088.269999999997</v>
      </c>
      <c r="I3023" s="135">
        <v>-20480.120000000003</v>
      </c>
      <c r="J3023" s="135">
        <v>-138904.66</v>
      </c>
      <c r="K3023" t="str">
        <f>VLOOKUP(C3023,ResCat!$A$2:$B$268,2,FALSE)</f>
        <v>PPOLG</v>
      </c>
    </row>
    <row r="3024" spans="3:11" x14ac:dyDescent="0.25">
      <c r="C3024" s="134" t="s">
        <v>188</v>
      </c>
      <c r="D3024" s="134" t="s">
        <v>1</v>
      </c>
      <c r="E3024" s="134" t="s">
        <v>322</v>
      </c>
      <c r="F3024" s="134" t="s">
        <v>310</v>
      </c>
      <c r="G3024" s="134" t="s">
        <v>341</v>
      </c>
      <c r="H3024" s="135">
        <v>1835.9899999999998</v>
      </c>
      <c r="I3024" s="135">
        <v>1437.2700000000004</v>
      </c>
      <c r="J3024" s="135">
        <v>10253.870000000003</v>
      </c>
      <c r="K3024" t="str">
        <f>VLOOKUP(C3024,ResCat!$A$2:$B$268,2,FALSE)</f>
        <v>PPOLG</v>
      </c>
    </row>
    <row r="3025" spans="3:11" x14ac:dyDescent="0.25">
      <c r="C3025" s="134" t="s">
        <v>188</v>
      </c>
      <c r="D3025" s="134" t="s">
        <v>1</v>
      </c>
      <c r="E3025" s="134" t="s">
        <v>324</v>
      </c>
      <c r="F3025" s="134" t="s">
        <v>310</v>
      </c>
      <c r="G3025" s="134" t="s">
        <v>340</v>
      </c>
      <c r="H3025" s="135">
        <v>5053.8600000000006</v>
      </c>
      <c r="I3025" s="135">
        <v>3884.0699999999997</v>
      </c>
      <c r="J3025" s="135">
        <v>-208</v>
      </c>
      <c r="K3025" t="str">
        <f>VLOOKUP(C3025,ResCat!$A$2:$B$268,2,FALSE)</f>
        <v>PPOLG</v>
      </c>
    </row>
    <row r="3026" spans="3:11" x14ac:dyDescent="0.25">
      <c r="C3026" s="134" t="s">
        <v>188</v>
      </c>
      <c r="D3026" s="134" t="s">
        <v>1</v>
      </c>
      <c r="E3026" s="134" t="s">
        <v>326</v>
      </c>
      <c r="F3026" s="134" t="s">
        <v>310</v>
      </c>
      <c r="G3026" s="134" t="s">
        <v>317</v>
      </c>
      <c r="H3026" s="135">
        <v>20229.66</v>
      </c>
      <c r="I3026" s="135">
        <v>20425.71</v>
      </c>
      <c r="J3026" s="135">
        <v>61832.9</v>
      </c>
      <c r="K3026" t="str">
        <f>VLOOKUP(C3026,ResCat!$A$2:$B$268,2,FALSE)</f>
        <v>PPOLG</v>
      </c>
    </row>
    <row r="3027" spans="3:11" x14ac:dyDescent="0.25">
      <c r="C3027" s="134" t="s">
        <v>188</v>
      </c>
      <c r="D3027" s="134" t="s">
        <v>1</v>
      </c>
      <c r="E3027" s="134" t="s">
        <v>328</v>
      </c>
      <c r="F3027" s="134" t="s">
        <v>310</v>
      </c>
      <c r="G3027" s="134" t="s">
        <v>319</v>
      </c>
      <c r="H3027" s="135">
        <v>17480.010000000002</v>
      </c>
      <c r="I3027" s="135">
        <v>18205.5</v>
      </c>
      <c r="J3027" s="135">
        <v>28206.579999999998</v>
      </c>
      <c r="K3027" t="str">
        <f>VLOOKUP(C3027,ResCat!$A$2:$B$268,2,FALSE)</f>
        <v>PPOLG</v>
      </c>
    </row>
    <row r="3028" spans="3:11" x14ac:dyDescent="0.25">
      <c r="C3028" s="134" t="s">
        <v>188</v>
      </c>
      <c r="D3028" s="134" t="s">
        <v>1</v>
      </c>
      <c r="E3028" s="134" t="s">
        <v>330</v>
      </c>
      <c r="F3028" s="134" t="s">
        <v>310</v>
      </c>
      <c r="G3028" s="134" t="s">
        <v>321</v>
      </c>
      <c r="H3028" s="135">
        <v>-158.5600000000004</v>
      </c>
      <c r="I3028" s="135">
        <v>-4609.420000000001</v>
      </c>
      <c r="J3028" s="135">
        <v>-4345.75</v>
      </c>
      <c r="K3028" t="str">
        <f>VLOOKUP(C3028,ResCat!$A$2:$B$268,2,FALSE)</f>
        <v>PPOLG</v>
      </c>
    </row>
    <row r="3029" spans="3:11" x14ac:dyDescent="0.25">
      <c r="C3029" s="134" t="s">
        <v>188</v>
      </c>
      <c r="D3029" s="134" t="s">
        <v>1</v>
      </c>
      <c r="E3029" s="134" t="s">
        <v>332</v>
      </c>
      <c r="F3029" s="134" t="s">
        <v>310</v>
      </c>
      <c r="G3029" s="134" t="s">
        <v>323</v>
      </c>
      <c r="H3029" s="135">
        <v>19440.449999999997</v>
      </c>
      <c r="I3029" s="135">
        <v>20441.719999999998</v>
      </c>
      <c r="J3029" s="135">
        <v>45455.85</v>
      </c>
      <c r="K3029" t="str">
        <f>VLOOKUP(C3029,ResCat!$A$2:$B$268,2,FALSE)</f>
        <v>PPOLG</v>
      </c>
    </row>
    <row r="3030" spans="3:11" x14ac:dyDescent="0.25">
      <c r="C3030" s="134" t="s">
        <v>188</v>
      </c>
      <c r="D3030" s="134" t="s">
        <v>1</v>
      </c>
      <c r="E3030" s="134" t="s">
        <v>335</v>
      </c>
      <c r="F3030" s="134" t="s">
        <v>310</v>
      </c>
      <c r="G3030" s="134" t="s">
        <v>325</v>
      </c>
      <c r="H3030" s="135">
        <v>51210.21</v>
      </c>
      <c r="I3030" s="135">
        <v>51337.47</v>
      </c>
      <c r="J3030" s="135">
        <v>137553.32</v>
      </c>
      <c r="K3030" t="str">
        <f>VLOOKUP(C3030,ResCat!$A$2:$B$268,2,FALSE)</f>
        <v>PPOLG</v>
      </c>
    </row>
    <row r="3031" spans="3:11" x14ac:dyDescent="0.25">
      <c r="C3031" s="134" t="s">
        <v>188</v>
      </c>
      <c r="D3031" s="134" t="s">
        <v>1</v>
      </c>
      <c r="E3031" s="134" t="s">
        <v>4</v>
      </c>
      <c r="F3031" s="134" t="s">
        <v>310</v>
      </c>
      <c r="G3031" s="134" t="s">
        <v>327</v>
      </c>
      <c r="H3031" s="135">
        <v>40786.350000000013</v>
      </c>
      <c r="I3031" s="135">
        <v>47831.850000000006</v>
      </c>
      <c r="J3031" s="135">
        <v>113097.05000000002</v>
      </c>
      <c r="K3031" t="str">
        <f>VLOOKUP(C3031,ResCat!$A$2:$B$268,2,FALSE)</f>
        <v>PPOLG</v>
      </c>
    </row>
    <row r="3032" spans="3:11" x14ac:dyDescent="0.25">
      <c r="C3032" s="134" t="s">
        <v>188</v>
      </c>
      <c r="D3032" s="134" t="s">
        <v>1</v>
      </c>
      <c r="E3032" s="134" t="s">
        <v>511</v>
      </c>
      <c r="F3032" s="134" t="s">
        <v>310</v>
      </c>
      <c r="G3032" s="134" t="s">
        <v>329</v>
      </c>
      <c r="H3032" s="135">
        <v>67190.720000000016</v>
      </c>
      <c r="I3032" s="135">
        <v>72492.039999999994</v>
      </c>
      <c r="J3032" s="135">
        <v>162283.91</v>
      </c>
      <c r="K3032" t="str">
        <f>VLOOKUP(C3032,ResCat!$A$2:$B$268,2,FALSE)</f>
        <v>PPOLG</v>
      </c>
    </row>
    <row r="3033" spans="3:11" x14ac:dyDescent="0.25">
      <c r="C3033" s="134" t="s">
        <v>188</v>
      </c>
      <c r="D3033" s="134" t="s">
        <v>1</v>
      </c>
      <c r="E3033" s="134" t="s">
        <v>969</v>
      </c>
      <c r="F3033" s="134" t="s">
        <v>310</v>
      </c>
      <c r="G3033" s="134" t="s">
        <v>331</v>
      </c>
      <c r="H3033" s="135">
        <v>133312.91999999998</v>
      </c>
      <c r="I3033" s="135">
        <v>139859.12000000002</v>
      </c>
      <c r="J3033" s="135">
        <v>338752.03</v>
      </c>
      <c r="K3033" t="str">
        <f>VLOOKUP(C3033,ResCat!$A$2:$B$268,2,FALSE)</f>
        <v>PPOLG</v>
      </c>
    </row>
    <row r="3034" spans="3:11" x14ac:dyDescent="0.25">
      <c r="C3034" s="134" t="s">
        <v>188</v>
      </c>
      <c r="D3034" s="134" t="s">
        <v>1</v>
      </c>
      <c r="E3034" s="134" t="s">
        <v>961</v>
      </c>
      <c r="F3034" s="134" t="s">
        <v>310</v>
      </c>
      <c r="G3034" s="134" t="s">
        <v>334</v>
      </c>
      <c r="H3034" s="135">
        <v>460974.47999999946</v>
      </c>
      <c r="I3034" s="135">
        <v>507816.00000000035</v>
      </c>
      <c r="J3034" s="135">
        <v>1250532.8999999994</v>
      </c>
      <c r="K3034" t="str">
        <f>VLOOKUP(C3034,ResCat!$A$2:$B$268,2,FALSE)</f>
        <v>PPOLG</v>
      </c>
    </row>
    <row r="3035" spans="3:11" x14ac:dyDescent="0.25">
      <c r="C3035" s="134" t="s">
        <v>188</v>
      </c>
      <c r="D3035" s="134" t="s">
        <v>1</v>
      </c>
      <c r="E3035" s="134" t="s">
        <v>970</v>
      </c>
      <c r="F3035" s="134" t="s">
        <v>310</v>
      </c>
      <c r="G3035" s="134" t="s">
        <v>333</v>
      </c>
      <c r="H3035" s="135">
        <v>3097428.0299999984</v>
      </c>
      <c r="I3035" s="135">
        <v>3421397.3400000003</v>
      </c>
      <c r="J3035" s="135">
        <v>7781618.3399999971</v>
      </c>
      <c r="K3035" t="str">
        <f>VLOOKUP(C3035,ResCat!$A$2:$B$268,2,FALSE)</f>
        <v>PPOLG</v>
      </c>
    </row>
    <row r="3036" spans="3:11" x14ac:dyDescent="0.25">
      <c r="C3036" s="134" t="s">
        <v>188</v>
      </c>
      <c r="D3036" s="134" t="s">
        <v>1</v>
      </c>
      <c r="E3036" s="134" t="s">
        <v>1023</v>
      </c>
      <c r="F3036" s="134" t="s">
        <v>310</v>
      </c>
      <c r="G3036" s="134" t="s">
        <v>308</v>
      </c>
      <c r="H3036" s="135">
        <v>1741542.130000002</v>
      </c>
      <c r="I3036" s="135">
        <v>2640478.4499999969</v>
      </c>
      <c r="J3036" s="135">
        <v>5673000.7300000014</v>
      </c>
      <c r="K3036" t="str">
        <f>VLOOKUP(C3036,ResCat!$A$2:$B$268,2,FALSE)</f>
        <v>PPOLG</v>
      </c>
    </row>
    <row r="3037" spans="3:11" x14ac:dyDescent="0.25">
      <c r="C3037" s="134" t="s">
        <v>191</v>
      </c>
      <c r="D3037" s="134" t="s">
        <v>3</v>
      </c>
      <c r="E3037" s="134" t="s">
        <v>337</v>
      </c>
      <c r="F3037" s="134" t="s">
        <v>310</v>
      </c>
      <c r="G3037" s="134" t="s">
        <v>311</v>
      </c>
      <c r="H3037" s="135">
        <v>-16.64</v>
      </c>
      <c r="I3037" s="135">
        <v>-36.64</v>
      </c>
      <c r="J3037" s="135">
        <v>-70</v>
      </c>
      <c r="K3037" t="str">
        <f>VLOOKUP(C3037,ResCat!$A$2:$B$268,2,FALSE)</f>
        <v>PPOLG</v>
      </c>
    </row>
    <row r="3038" spans="3:11" x14ac:dyDescent="0.25">
      <c r="C3038" s="134" t="s">
        <v>191</v>
      </c>
      <c r="D3038" s="134" t="s">
        <v>3</v>
      </c>
      <c r="E3038" s="134" t="s">
        <v>339</v>
      </c>
      <c r="F3038" s="134" t="s">
        <v>310</v>
      </c>
      <c r="G3038" s="134" t="s">
        <v>353</v>
      </c>
      <c r="H3038" s="135">
        <v>-8.3000000000000007</v>
      </c>
      <c r="I3038" s="135">
        <v>-9.2200000000000006</v>
      </c>
      <c r="J3038" s="135">
        <v>-37</v>
      </c>
      <c r="K3038" t="str">
        <f>VLOOKUP(C3038,ResCat!$A$2:$B$268,2,FALSE)</f>
        <v>PPOLG</v>
      </c>
    </row>
    <row r="3039" spans="3:11" x14ac:dyDescent="0.25">
      <c r="C3039" s="134" t="s">
        <v>191</v>
      </c>
      <c r="D3039" s="134" t="s">
        <v>3</v>
      </c>
      <c r="E3039" s="134" t="s">
        <v>316</v>
      </c>
      <c r="F3039" s="134" t="s">
        <v>310</v>
      </c>
      <c r="G3039" s="134" t="s">
        <v>313</v>
      </c>
      <c r="H3039" s="135">
        <v>23.93</v>
      </c>
      <c r="I3039" s="135">
        <v>125.38</v>
      </c>
      <c r="J3039" s="135">
        <v>0</v>
      </c>
      <c r="K3039" t="str">
        <f>VLOOKUP(C3039,ResCat!$A$2:$B$268,2,FALSE)</f>
        <v>PPOLG</v>
      </c>
    </row>
    <row r="3040" spans="3:11" x14ac:dyDescent="0.25">
      <c r="C3040" s="134" t="s">
        <v>191</v>
      </c>
      <c r="D3040" s="134" t="s">
        <v>3</v>
      </c>
      <c r="E3040" s="134" t="s">
        <v>318</v>
      </c>
      <c r="F3040" s="134" t="s">
        <v>310</v>
      </c>
      <c r="G3040" s="134" t="s">
        <v>358</v>
      </c>
      <c r="H3040" s="135">
        <v>14.03</v>
      </c>
      <c r="I3040" s="135">
        <v>66.47</v>
      </c>
      <c r="J3040" s="135">
        <v>0</v>
      </c>
      <c r="K3040" t="str">
        <f>VLOOKUP(C3040,ResCat!$A$2:$B$268,2,FALSE)</f>
        <v>PPOLG</v>
      </c>
    </row>
    <row r="3041" spans="3:11" x14ac:dyDescent="0.25">
      <c r="C3041" s="134" t="s">
        <v>191</v>
      </c>
      <c r="D3041" s="134" t="s">
        <v>3</v>
      </c>
      <c r="E3041" s="134" t="s">
        <v>320</v>
      </c>
      <c r="F3041" s="134" t="s">
        <v>310</v>
      </c>
      <c r="G3041" s="134" t="s">
        <v>315</v>
      </c>
      <c r="H3041" s="135">
        <v>77.759999999999991</v>
      </c>
      <c r="I3041" s="135">
        <v>67.37</v>
      </c>
      <c r="J3041" s="135">
        <v>169.2199999999998</v>
      </c>
      <c r="K3041" t="str">
        <f>VLOOKUP(C3041,ResCat!$A$2:$B$268,2,FALSE)</f>
        <v>PPOLG</v>
      </c>
    </row>
    <row r="3042" spans="3:11" x14ac:dyDescent="0.25">
      <c r="C3042" s="134" t="s">
        <v>191</v>
      </c>
      <c r="D3042" s="134" t="s">
        <v>3</v>
      </c>
      <c r="E3042" s="134" t="s">
        <v>322</v>
      </c>
      <c r="F3042" s="134" t="s">
        <v>310</v>
      </c>
      <c r="G3042" s="134" t="s">
        <v>341</v>
      </c>
      <c r="H3042" s="135">
        <v>52.870000000000005</v>
      </c>
      <c r="I3042" s="135">
        <v>61.410000000000025</v>
      </c>
      <c r="J3042" s="135">
        <v>174.34000000000003</v>
      </c>
      <c r="K3042" t="str">
        <f>VLOOKUP(C3042,ResCat!$A$2:$B$268,2,FALSE)</f>
        <v>PPOLG</v>
      </c>
    </row>
    <row r="3043" spans="3:11" x14ac:dyDescent="0.25">
      <c r="C3043" s="134" t="s">
        <v>191</v>
      </c>
      <c r="D3043" s="134" t="s">
        <v>3</v>
      </c>
      <c r="E3043" s="134" t="s">
        <v>324</v>
      </c>
      <c r="F3043" s="134" t="s">
        <v>310</v>
      </c>
      <c r="G3043" s="134" t="s">
        <v>340</v>
      </c>
      <c r="H3043" s="135">
        <v>-115.01</v>
      </c>
      <c r="I3043" s="135">
        <v>-104.38000000000001</v>
      </c>
      <c r="J3043" s="135">
        <v>-100.51</v>
      </c>
      <c r="K3043" t="str">
        <f>VLOOKUP(C3043,ResCat!$A$2:$B$268,2,FALSE)</f>
        <v>PPOLG</v>
      </c>
    </row>
    <row r="3044" spans="3:11" x14ac:dyDescent="0.25">
      <c r="C3044" s="134" t="s">
        <v>191</v>
      </c>
      <c r="D3044" s="134" t="s">
        <v>3</v>
      </c>
      <c r="E3044" s="134" t="s">
        <v>326</v>
      </c>
      <c r="F3044" s="134" t="s">
        <v>310</v>
      </c>
      <c r="G3044" s="134" t="s">
        <v>317</v>
      </c>
      <c r="H3044" s="135">
        <v>121.16999999999997</v>
      </c>
      <c r="I3044" s="135">
        <v>2284.5900000000006</v>
      </c>
      <c r="J3044" s="135">
        <v>4868.7700000000004</v>
      </c>
      <c r="K3044" t="str">
        <f>VLOOKUP(C3044,ResCat!$A$2:$B$268,2,FALSE)</f>
        <v>PPOLG</v>
      </c>
    </row>
    <row r="3045" spans="3:11" x14ac:dyDescent="0.25">
      <c r="C3045" s="134" t="s">
        <v>191</v>
      </c>
      <c r="D3045" s="134" t="s">
        <v>3</v>
      </c>
      <c r="E3045" s="134" t="s">
        <v>328</v>
      </c>
      <c r="F3045" s="134" t="s">
        <v>310</v>
      </c>
      <c r="G3045" s="134" t="s">
        <v>319</v>
      </c>
      <c r="H3045" s="135">
        <v>-565.58000000000004</v>
      </c>
      <c r="I3045" s="135">
        <v>-565.54</v>
      </c>
      <c r="J3045" s="135">
        <v>-1187.51</v>
      </c>
      <c r="K3045" t="str">
        <f>VLOOKUP(C3045,ResCat!$A$2:$B$268,2,FALSE)</f>
        <v>PPOLG</v>
      </c>
    </row>
    <row r="3046" spans="3:11" x14ac:dyDescent="0.25">
      <c r="C3046" s="134" t="s">
        <v>191</v>
      </c>
      <c r="D3046" s="134" t="s">
        <v>3</v>
      </c>
      <c r="E3046" s="134" t="s">
        <v>330</v>
      </c>
      <c r="F3046" s="134" t="s">
        <v>310</v>
      </c>
      <c r="G3046" s="134" t="s">
        <v>321</v>
      </c>
      <c r="H3046" s="135">
        <v>-83.190000000000026</v>
      </c>
      <c r="I3046" s="135">
        <v>-22.870000000000033</v>
      </c>
      <c r="J3046" s="135">
        <v>821.99</v>
      </c>
      <c r="K3046" t="str">
        <f>VLOOKUP(C3046,ResCat!$A$2:$B$268,2,FALSE)</f>
        <v>PPOLG</v>
      </c>
    </row>
    <row r="3047" spans="3:11" x14ac:dyDescent="0.25">
      <c r="C3047" s="134" t="s">
        <v>191</v>
      </c>
      <c r="D3047" s="134" t="s">
        <v>3</v>
      </c>
      <c r="E3047" s="134" t="s">
        <v>332</v>
      </c>
      <c r="F3047" s="134" t="s">
        <v>310</v>
      </c>
      <c r="G3047" s="134" t="s">
        <v>323</v>
      </c>
      <c r="H3047" s="135">
        <v>122.61</v>
      </c>
      <c r="I3047" s="135">
        <v>285.27</v>
      </c>
      <c r="J3047" s="135">
        <v>2441.02</v>
      </c>
      <c r="K3047" t="str">
        <f>VLOOKUP(C3047,ResCat!$A$2:$B$268,2,FALSE)</f>
        <v>PPOLG</v>
      </c>
    </row>
    <row r="3048" spans="3:11" x14ac:dyDescent="0.25">
      <c r="C3048" s="134" t="s">
        <v>191</v>
      </c>
      <c r="D3048" s="134" t="s">
        <v>3</v>
      </c>
      <c r="E3048" s="134" t="s">
        <v>335</v>
      </c>
      <c r="F3048" s="134" t="s">
        <v>310</v>
      </c>
      <c r="G3048" s="134" t="s">
        <v>325</v>
      </c>
      <c r="H3048" s="135">
        <v>708.90000000000009</v>
      </c>
      <c r="I3048" s="135">
        <v>774.29000000000019</v>
      </c>
      <c r="J3048" s="135">
        <v>2306.5299999999997</v>
      </c>
      <c r="K3048" t="str">
        <f>VLOOKUP(C3048,ResCat!$A$2:$B$268,2,FALSE)</f>
        <v>PPOLG</v>
      </c>
    </row>
    <row r="3049" spans="3:11" x14ac:dyDescent="0.25">
      <c r="C3049" s="134" t="s">
        <v>191</v>
      </c>
      <c r="D3049" s="134" t="s">
        <v>3</v>
      </c>
      <c r="E3049" s="134" t="s">
        <v>4</v>
      </c>
      <c r="F3049" s="134" t="s">
        <v>310</v>
      </c>
      <c r="G3049" s="134" t="s">
        <v>327</v>
      </c>
      <c r="H3049" s="135">
        <v>708.51</v>
      </c>
      <c r="I3049" s="135">
        <v>1061.54</v>
      </c>
      <c r="J3049" s="135">
        <v>2580</v>
      </c>
      <c r="K3049" t="str">
        <f>VLOOKUP(C3049,ResCat!$A$2:$B$268,2,FALSE)</f>
        <v>PPOLG</v>
      </c>
    </row>
    <row r="3050" spans="3:11" x14ac:dyDescent="0.25">
      <c r="C3050" s="134" t="s">
        <v>191</v>
      </c>
      <c r="D3050" s="134" t="s">
        <v>3</v>
      </c>
      <c r="E3050" s="134" t="s">
        <v>511</v>
      </c>
      <c r="F3050" s="134" t="s">
        <v>310</v>
      </c>
      <c r="G3050" s="134" t="s">
        <v>329</v>
      </c>
      <c r="H3050" s="135">
        <v>150.82999999999998</v>
      </c>
      <c r="I3050" s="135">
        <v>669.61</v>
      </c>
      <c r="J3050" s="135">
        <v>2872.2999999999997</v>
      </c>
      <c r="K3050" t="str">
        <f>VLOOKUP(C3050,ResCat!$A$2:$B$268,2,FALSE)</f>
        <v>PPOLG</v>
      </c>
    </row>
    <row r="3051" spans="3:11" x14ac:dyDescent="0.25">
      <c r="C3051" s="134" t="s">
        <v>191</v>
      </c>
      <c r="D3051" s="134" t="s">
        <v>3</v>
      </c>
      <c r="E3051" s="134" t="s">
        <v>969</v>
      </c>
      <c r="F3051" s="134" t="s">
        <v>310</v>
      </c>
      <c r="G3051" s="134" t="s">
        <v>331</v>
      </c>
      <c r="H3051" s="135">
        <v>339.75000000000006</v>
      </c>
      <c r="I3051" s="135">
        <v>450.88</v>
      </c>
      <c r="J3051" s="135">
        <v>2743.06</v>
      </c>
      <c r="K3051" t="str">
        <f>VLOOKUP(C3051,ResCat!$A$2:$B$268,2,FALSE)</f>
        <v>PPOLG</v>
      </c>
    </row>
    <row r="3052" spans="3:11" x14ac:dyDescent="0.25">
      <c r="C3052" s="134" t="s">
        <v>191</v>
      </c>
      <c r="D3052" s="134" t="s">
        <v>3</v>
      </c>
      <c r="E3052" s="134" t="s">
        <v>961</v>
      </c>
      <c r="F3052" s="134" t="s">
        <v>310</v>
      </c>
      <c r="G3052" s="134" t="s">
        <v>334</v>
      </c>
      <c r="H3052" s="135">
        <v>9310.8999999999978</v>
      </c>
      <c r="I3052" s="135">
        <v>10196.109999999999</v>
      </c>
      <c r="J3052" s="135">
        <v>23799.64</v>
      </c>
      <c r="K3052" t="str">
        <f>VLOOKUP(C3052,ResCat!$A$2:$B$268,2,FALSE)</f>
        <v>PPOLG</v>
      </c>
    </row>
    <row r="3053" spans="3:11" x14ac:dyDescent="0.25">
      <c r="C3053" s="134" t="s">
        <v>191</v>
      </c>
      <c r="D3053" s="134" t="s">
        <v>3</v>
      </c>
      <c r="E3053" s="134" t="s">
        <v>970</v>
      </c>
      <c r="F3053" s="134" t="s">
        <v>310</v>
      </c>
      <c r="G3053" s="134" t="s">
        <v>333</v>
      </c>
      <c r="H3053" s="135">
        <v>25034.149999999987</v>
      </c>
      <c r="I3053" s="135">
        <v>33761.129999999983</v>
      </c>
      <c r="J3053" s="135">
        <v>115487.99999999999</v>
      </c>
      <c r="K3053" t="str">
        <f>VLOOKUP(C3053,ResCat!$A$2:$B$268,2,FALSE)</f>
        <v>PPOLG</v>
      </c>
    </row>
    <row r="3054" spans="3:11" x14ac:dyDescent="0.25">
      <c r="C3054" s="134" t="s">
        <v>191</v>
      </c>
      <c r="D3054" s="134" t="s">
        <v>3</v>
      </c>
      <c r="E3054" s="134" t="s">
        <v>1023</v>
      </c>
      <c r="F3054" s="134" t="s">
        <v>310</v>
      </c>
      <c r="G3054" s="134" t="s">
        <v>308</v>
      </c>
      <c r="H3054" s="135">
        <v>11583.909999999993</v>
      </c>
      <c r="I3054" s="135">
        <v>33576.099999999984</v>
      </c>
      <c r="J3054" s="135">
        <v>122898.72999999994</v>
      </c>
      <c r="K3054" t="str">
        <f>VLOOKUP(C3054,ResCat!$A$2:$B$268,2,FALSE)</f>
        <v>PPOLG</v>
      </c>
    </row>
    <row r="3055" spans="3:11" x14ac:dyDescent="0.25">
      <c r="C3055" s="134" t="s">
        <v>191</v>
      </c>
      <c r="D3055" s="134" t="s">
        <v>0</v>
      </c>
      <c r="E3055" s="134" t="s">
        <v>357</v>
      </c>
      <c r="F3055" s="134" t="s">
        <v>310</v>
      </c>
      <c r="G3055" s="134" t="s">
        <v>338</v>
      </c>
      <c r="H3055" s="135">
        <v>-1652</v>
      </c>
      <c r="I3055" s="135">
        <v>-1652</v>
      </c>
      <c r="J3055" s="135">
        <v>0</v>
      </c>
      <c r="K3055" t="str">
        <f>VLOOKUP(C3055,ResCat!$A$2:$B$268,2,FALSE)</f>
        <v>PPOLG</v>
      </c>
    </row>
    <row r="3056" spans="3:11" x14ac:dyDescent="0.25">
      <c r="C3056" s="134" t="s">
        <v>191</v>
      </c>
      <c r="D3056" s="134" t="s">
        <v>0</v>
      </c>
      <c r="E3056" s="134" t="s">
        <v>335</v>
      </c>
      <c r="F3056" s="134" t="s">
        <v>310</v>
      </c>
      <c r="G3056" s="134" t="s">
        <v>325</v>
      </c>
      <c r="H3056" s="135">
        <v>17728.990000000002</v>
      </c>
      <c r="I3056" s="135">
        <v>17728.990000000002</v>
      </c>
      <c r="J3056" s="135">
        <v>88816</v>
      </c>
      <c r="K3056" t="str">
        <f>VLOOKUP(C3056,ResCat!$A$2:$B$268,2,FALSE)</f>
        <v>PPOLG</v>
      </c>
    </row>
    <row r="3057" spans="3:11" x14ac:dyDescent="0.25">
      <c r="C3057" s="134" t="s">
        <v>191</v>
      </c>
      <c r="D3057" s="134" t="s">
        <v>0</v>
      </c>
      <c r="E3057" s="134" t="s">
        <v>969</v>
      </c>
      <c r="F3057" s="134" t="s">
        <v>310</v>
      </c>
      <c r="G3057" s="134" t="s">
        <v>331</v>
      </c>
      <c r="H3057" s="135">
        <v>174606.63999999993</v>
      </c>
      <c r="I3057" s="135">
        <v>176987.73999999993</v>
      </c>
      <c r="J3057" s="135">
        <v>365485.14999999991</v>
      </c>
      <c r="K3057" t="str">
        <f>VLOOKUP(C3057,ResCat!$A$2:$B$268,2,FALSE)</f>
        <v>PPOLG</v>
      </c>
    </row>
    <row r="3058" spans="3:11" x14ac:dyDescent="0.25">
      <c r="C3058" s="134" t="s">
        <v>191</v>
      </c>
      <c r="D3058" s="134" t="s">
        <v>0</v>
      </c>
      <c r="E3058" s="134" t="s">
        <v>961</v>
      </c>
      <c r="F3058" s="134" t="s">
        <v>310</v>
      </c>
      <c r="G3058" s="134" t="s">
        <v>334</v>
      </c>
      <c r="H3058" s="135">
        <v>45694.700000000004</v>
      </c>
      <c r="I3058" s="135">
        <v>57839.929999999978</v>
      </c>
      <c r="J3058" s="135">
        <v>529142.63999999966</v>
      </c>
      <c r="K3058" t="str">
        <f>VLOOKUP(C3058,ResCat!$A$2:$B$268,2,FALSE)</f>
        <v>PPOLG</v>
      </c>
    </row>
    <row r="3059" spans="3:11" x14ac:dyDescent="0.25">
      <c r="C3059" s="134" t="s">
        <v>191</v>
      </c>
      <c r="D3059" s="134" t="s">
        <v>0</v>
      </c>
      <c r="E3059" s="134" t="s">
        <v>970</v>
      </c>
      <c r="F3059" s="134" t="s">
        <v>310</v>
      </c>
      <c r="G3059" s="134" t="s">
        <v>333</v>
      </c>
      <c r="H3059" s="135">
        <v>147506.52999999991</v>
      </c>
      <c r="I3059" s="135">
        <v>157144.41999999995</v>
      </c>
      <c r="J3059" s="135">
        <v>626183.88</v>
      </c>
      <c r="K3059" t="str">
        <f>VLOOKUP(C3059,ResCat!$A$2:$B$268,2,FALSE)</f>
        <v>PPOLG</v>
      </c>
    </row>
    <row r="3060" spans="3:11" x14ac:dyDescent="0.25">
      <c r="C3060" s="134" t="s">
        <v>191</v>
      </c>
      <c r="D3060" s="134" t="s">
        <v>0</v>
      </c>
      <c r="E3060" s="134" t="s">
        <v>1023</v>
      </c>
      <c r="F3060" s="134" t="s">
        <v>310</v>
      </c>
      <c r="G3060" s="134" t="s">
        <v>308</v>
      </c>
      <c r="H3060" s="135">
        <v>14663.58</v>
      </c>
      <c r="I3060" s="135">
        <v>15001.7</v>
      </c>
      <c r="J3060" s="135">
        <v>40372</v>
      </c>
      <c r="K3060" t="str">
        <f>VLOOKUP(C3060,ResCat!$A$2:$B$268,2,FALSE)</f>
        <v>PPOLG</v>
      </c>
    </row>
    <row r="3061" spans="3:11" x14ac:dyDescent="0.25">
      <c r="C3061" s="134" t="s">
        <v>191</v>
      </c>
      <c r="D3061" s="134" t="s">
        <v>2</v>
      </c>
      <c r="E3061" s="134" t="s">
        <v>359</v>
      </c>
      <c r="F3061" s="134" t="s">
        <v>310</v>
      </c>
      <c r="G3061" s="134" t="s">
        <v>311</v>
      </c>
      <c r="H3061" s="135">
        <v>120</v>
      </c>
      <c r="I3061" s="135">
        <v>120</v>
      </c>
      <c r="J3061" s="135">
        <v>120</v>
      </c>
      <c r="K3061" t="str">
        <f>VLOOKUP(C3061,ResCat!$A$2:$B$268,2,FALSE)</f>
        <v>PPOLG</v>
      </c>
    </row>
    <row r="3062" spans="3:11" x14ac:dyDescent="0.25">
      <c r="C3062" s="134" t="s">
        <v>191</v>
      </c>
      <c r="D3062" s="134" t="s">
        <v>2</v>
      </c>
      <c r="E3062" s="134" t="s">
        <v>337</v>
      </c>
      <c r="F3062" s="134" t="s">
        <v>310</v>
      </c>
      <c r="G3062" s="134" t="s">
        <v>311</v>
      </c>
      <c r="H3062" s="135">
        <v>-134.31</v>
      </c>
      <c r="I3062" s="135">
        <v>-154.31</v>
      </c>
      <c r="J3062" s="135">
        <v>-301</v>
      </c>
      <c r="K3062" t="str">
        <f>VLOOKUP(C3062,ResCat!$A$2:$B$268,2,FALSE)</f>
        <v>PPOLG</v>
      </c>
    </row>
    <row r="3063" spans="3:11" x14ac:dyDescent="0.25">
      <c r="C3063" s="134" t="s">
        <v>191</v>
      </c>
      <c r="D3063" s="134" t="s">
        <v>2</v>
      </c>
      <c r="E3063" s="134" t="s">
        <v>316</v>
      </c>
      <c r="F3063" s="134" t="s">
        <v>310</v>
      </c>
      <c r="G3063" s="134" t="s">
        <v>313</v>
      </c>
      <c r="H3063" s="135">
        <v>2.94</v>
      </c>
      <c r="I3063" s="135">
        <v>25.26</v>
      </c>
      <c r="J3063" s="135">
        <v>30</v>
      </c>
      <c r="K3063" t="str">
        <f>VLOOKUP(C3063,ResCat!$A$2:$B$268,2,FALSE)</f>
        <v>PPOLG</v>
      </c>
    </row>
    <row r="3064" spans="3:11" x14ac:dyDescent="0.25">
      <c r="C3064" s="134" t="s">
        <v>191</v>
      </c>
      <c r="D3064" s="134" t="s">
        <v>2</v>
      </c>
      <c r="E3064" s="134" t="s">
        <v>318</v>
      </c>
      <c r="F3064" s="134" t="s">
        <v>310</v>
      </c>
      <c r="G3064" s="134" t="s">
        <v>358</v>
      </c>
      <c r="H3064" s="135">
        <v>201.64</v>
      </c>
      <c r="I3064" s="135">
        <v>508.12</v>
      </c>
      <c r="J3064" s="135">
        <v>1048</v>
      </c>
      <c r="K3064" t="str">
        <f>VLOOKUP(C3064,ResCat!$A$2:$B$268,2,FALSE)</f>
        <v>PPOLG</v>
      </c>
    </row>
    <row r="3065" spans="3:11" x14ac:dyDescent="0.25">
      <c r="C3065" s="134" t="s">
        <v>191</v>
      </c>
      <c r="D3065" s="134" t="s">
        <v>2</v>
      </c>
      <c r="E3065" s="134" t="s">
        <v>320</v>
      </c>
      <c r="F3065" s="134" t="s">
        <v>310</v>
      </c>
      <c r="G3065" s="134" t="s">
        <v>315</v>
      </c>
      <c r="H3065" s="135">
        <v>218.43</v>
      </c>
      <c r="I3065" s="135">
        <v>270.42</v>
      </c>
      <c r="J3065" s="135">
        <v>530</v>
      </c>
      <c r="K3065" t="str">
        <f>VLOOKUP(C3065,ResCat!$A$2:$B$268,2,FALSE)</f>
        <v>PPOLG</v>
      </c>
    </row>
    <row r="3066" spans="3:11" x14ac:dyDescent="0.25">
      <c r="C3066" s="134" t="s">
        <v>191</v>
      </c>
      <c r="D3066" s="134" t="s">
        <v>2</v>
      </c>
      <c r="E3066" s="134" t="s">
        <v>322</v>
      </c>
      <c r="F3066" s="134" t="s">
        <v>310</v>
      </c>
      <c r="G3066" s="134" t="s">
        <v>341</v>
      </c>
      <c r="H3066" s="135">
        <v>918.13000000000011</v>
      </c>
      <c r="I3066" s="135">
        <v>1045.73</v>
      </c>
      <c r="J3066" s="135">
        <v>1867.9900000000002</v>
      </c>
      <c r="K3066" t="str">
        <f>VLOOKUP(C3066,ResCat!$A$2:$B$268,2,FALSE)</f>
        <v>PPOLG</v>
      </c>
    </row>
    <row r="3067" spans="3:11" x14ac:dyDescent="0.25">
      <c r="C3067" s="134" t="s">
        <v>191</v>
      </c>
      <c r="D3067" s="134" t="s">
        <v>2</v>
      </c>
      <c r="E3067" s="134" t="s">
        <v>324</v>
      </c>
      <c r="F3067" s="134" t="s">
        <v>310</v>
      </c>
      <c r="G3067" s="134" t="s">
        <v>340</v>
      </c>
      <c r="H3067" s="135">
        <v>508.56</v>
      </c>
      <c r="I3067" s="135">
        <v>588.55999999999995</v>
      </c>
      <c r="J3067" s="135">
        <v>600</v>
      </c>
      <c r="K3067" t="str">
        <f>VLOOKUP(C3067,ResCat!$A$2:$B$268,2,FALSE)</f>
        <v>PPOLG</v>
      </c>
    </row>
    <row r="3068" spans="3:11" x14ac:dyDescent="0.25">
      <c r="C3068" s="134" t="s">
        <v>191</v>
      </c>
      <c r="D3068" s="134" t="s">
        <v>2</v>
      </c>
      <c r="E3068" s="134" t="s">
        <v>326</v>
      </c>
      <c r="F3068" s="134" t="s">
        <v>310</v>
      </c>
      <c r="G3068" s="134" t="s">
        <v>317</v>
      </c>
      <c r="H3068" s="135">
        <v>600.41000000000008</v>
      </c>
      <c r="I3068" s="135">
        <v>645.26</v>
      </c>
      <c r="J3068" s="135">
        <v>1547.5</v>
      </c>
      <c r="K3068" t="str">
        <f>VLOOKUP(C3068,ResCat!$A$2:$B$268,2,FALSE)</f>
        <v>PPOLG</v>
      </c>
    </row>
    <row r="3069" spans="3:11" x14ac:dyDescent="0.25">
      <c r="C3069" s="134" t="s">
        <v>191</v>
      </c>
      <c r="D3069" s="134" t="s">
        <v>2</v>
      </c>
      <c r="E3069" s="134" t="s">
        <v>328</v>
      </c>
      <c r="F3069" s="134" t="s">
        <v>310</v>
      </c>
      <c r="G3069" s="134" t="s">
        <v>319</v>
      </c>
      <c r="H3069" s="135">
        <v>1117.73</v>
      </c>
      <c r="I3069" s="135">
        <v>1114.27</v>
      </c>
      <c r="J3069" s="135">
        <v>3214.18</v>
      </c>
      <c r="K3069" t="str">
        <f>VLOOKUP(C3069,ResCat!$A$2:$B$268,2,FALSE)</f>
        <v>PPOLG</v>
      </c>
    </row>
    <row r="3070" spans="3:11" x14ac:dyDescent="0.25">
      <c r="C3070" s="134" t="s">
        <v>191</v>
      </c>
      <c r="D3070" s="134" t="s">
        <v>2</v>
      </c>
      <c r="E3070" s="134" t="s">
        <v>330</v>
      </c>
      <c r="F3070" s="134" t="s">
        <v>310</v>
      </c>
      <c r="G3070" s="134" t="s">
        <v>321</v>
      </c>
      <c r="H3070" s="135">
        <v>429.72</v>
      </c>
      <c r="I3070" s="135">
        <v>442.03</v>
      </c>
      <c r="J3070" s="135">
        <v>794</v>
      </c>
      <c r="K3070" t="str">
        <f>VLOOKUP(C3070,ResCat!$A$2:$B$268,2,FALSE)</f>
        <v>PPOLG</v>
      </c>
    </row>
    <row r="3071" spans="3:11" x14ac:dyDescent="0.25">
      <c r="C3071" s="134" t="s">
        <v>191</v>
      </c>
      <c r="D3071" s="134" t="s">
        <v>2</v>
      </c>
      <c r="E3071" s="134" t="s">
        <v>332</v>
      </c>
      <c r="F3071" s="134" t="s">
        <v>310</v>
      </c>
      <c r="G3071" s="134" t="s">
        <v>323</v>
      </c>
      <c r="H3071" s="135">
        <v>551.89</v>
      </c>
      <c r="I3071" s="135">
        <v>670.15</v>
      </c>
      <c r="J3071" s="135">
        <v>1140</v>
      </c>
      <c r="K3071" t="str">
        <f>VLOOKUP(C3071,ResCat!$A$2:$B$268,2,FALSE)</f>
        <v>PPOLG</v>
      </c>
    </row>
    <row r="3072" spans="3:11" x14ac:dyDescent="0.25">
      <c r="C3072" s="134" t="s">
        <v>191</v>
      </c>
      <c r="D3072" s="134" t="s">
        <v>2</v>
      </c>
      <c r="E3072" s="134" t="s">
        <v>335</v>
      </c>
      <c r="F3072" s="134" t="s">
        <v>310</v>
      </c>
      <c r="G3072" s="134" t="s">
        <v>325</v>
      </c>
      <c r="H3072" s="135">
        <v>3174.9700000000003</v>
      </c>
      <c r="I3072" s="135">
        <v>3895.6400000000008</v>
      </c>
      <c r="J3072" s="135">
        <v>8367.84</v>
      </c>
      <c r="K3072" t="str">
        <f>VLOOKUP(C3072,ResCat!$A$2:$B$268,2,FALSE)</f>
        <v>PPOLG</v>
      </c>
    </row>
    <row r="3073" spans="3:11" x14ac:dyDescent="0.25">
      <c r="C3073" s="134" t="s">
        <v>191</v>
      </c>
      <c r="D3073" s="134" t="s">
        <v>2</v>
      </c>
      <c r="E3073" s="134" t="s">
        <v>4</v>
      </c>
      <c r="F3073" s="134" t="s">
        <v>310</v>
      </c>
      <c r="G3073" s="134" t="s">
        <v>327</v>
      </c>
      <c r="H3073" s="135">
        <v>1970.8000000000002</v>
      </c>
      <c r="I3073" s="135">
        <v>2841.2699999999995</v>
      </c>
      <c r="J3073" s="135">
        <v>4874.8899999999994</v>
      </c>
      <c r="K3073" t="str">
        <f>VLOOKUP(C3073,ResCat!$A$2:$B$268,2,FALSE)</f>
        <v>PPOLG</v>
      </c>
    </row>
    <row r="3074" spans="3:11" x14ac:dyDescent="0.25">
      <c r="C3074" s="134" t="s">
        <v>191</v>
      </c>
      <c r="D3074" s="134" t="s">
        <v>2</v>
      </c>
      <c r="E3074" s="134" t="s">
        <v>511</v>
      </c>
      <c r="F3074" s="134" t="s">
        <v>310</v>
      </c>
      <c r="G3074" s="134" t="s">
        <v>329</v>
      </c>
      <c r="H3074" s="135">
        <v>4059.63</v>
      </c>
      <c r="I3074" s="135">
        <v>4268.1699999999992</v>
      </c>
      <c r="J3074" s="135">
        <v>7622.12</v>
      </c>
      <c r="K3074" t="str">
        <f>VLOOKUP(C3074,ResCat!$A$2:$B$268,2,FALSE)</f>
        <v>PPOLG</v>
      </c>
    </row>
    <row r="3075" spans="3:11" x14ac:dyDescent="0.25">
      <c r="C3075" s="134" t="s">
        <v>191</v>
      </c>
      <c r="D3075" s="134" t="s">
        <v>2</v>
      </c>
      <c r="E3075" s="134" t="s">
        <v>969</v>
      </c>
      <c r="F3075" s="134" t="s">
        <v>310</v>
      </c>
      <c r="G3075" s="134" t="s">
        <v>331</v>
      </c>
      <c r="H3075" s="135">
        <v>12720.47</v>
      </c>
      <c r="I3075" s="135">
        <v>14050.979999999998</v>
      </c>
      <c r="J3075" s="135">
        <v>52267.070000000007</v>
      </c>
      <c r="K3075" t="str">
        <f>VLOOKUP(C3075,ResCat!$A$2:$B$268,2,FALSE)</f>
        <v>PPOLG</v>
      </c>
    </row>
    <row r="3076" spans="3:11" x14ac:dyDescent="0.25">
      <c r="C3076" s="134" t="s">
        <v>191</v>
      </c>
      <c r="D3076" s="134" t="s">
        <v>2</v>
      </c>
      <c r="E3076" s="134" t="s">
        <v>961</v>
      </c>
      <c r="F3076" s="134" t="s">
        <v>310</v>
      </c>
      <c r="G3076" s="134" t="s">
        <v>334</v>
      </c>
      <c r="H3076" s="135">
        <v>32727.220000000034</v>
      </c>
      <c r="I3076" s="135">
        <v>42630.030000000013</v>
      </c>
      <c r="J3076" s="135">
        <v>101306.95999999999</v>
      </c>
      <c r="K3076" t="str">
        <f>VLOOKUP(C3076,ResCat!$A$2:$B$268,2,FALSE)</f>
        <v>PPOLG</v>
      </c>
    </row>
    <row r="3077" spans="3:11" x14ac:dyDescent="0.25">
      <c r="C3077" s="134" t="s">
        <v>191</v>
      </c>
      <c r="D3077" s="134" t="s">
        <v>2</v>
      </c>
      <c r="E3077" s="134" t="s">
        <v>970</v>
      </c>
      <c r="F3077" s="134" t="s">
        <v>310</v>
      </c>
      <c r="G3077" s="134" t="s">
        <v>333</v>
      </c>
      <c r="H3077" s="135">
        <v>106007.66999999982</v>
      </c>
      <c r="I3077" s="135">
        <v>133207.6899999998</v>
      </c>
      <c r="J3077" s="135">
        <v>324265.97999999992</v>
      </c>
      <c r="K3077" t="str">
        <f>VLOOKUP(C3077,ResCat!$A$2:$B$268,2,FALSE)</f>
        <v>PPOLG</v>
      </c>
    </row>
    <row r="3078" spans="3:11" x14ac:dyDescent="0.25">
      <c r="C3078" s="134" t="s">
        <v>191</v>
      </c>
      <c r="D3078" s="134" t="s">
        <v>2</v>
      </c>
      <c r="E3078" s="134" t="s">
        <v>1023</v>
      </c>
      <c r="F3078" s="134" t="s">
        <v>310</v>
      </c>
      <c r="G3078" s="134" t="s">
        <v>308</v>
      </c>
      <c r="H3078" s="135">
        <v>83500.789999999964</v>
      </c>
      <c r="I3078" s="135">
        <v>134887.36999999988</v>
      </c>
      <c r="J3078" s="135">
        <v>291064.84000000003</v>
      </c>
      <c r="K3078" t="str">
        <f>VLOOKUP(C3078,ResCat!$A$2:$B$268,2,FALSE)</f>
        <v>PPOLG</v>
      </c>
    </row>
    <row r="3079" spans="3:11" x14ac:dyDescent="0.25">
      <c r="C3079" s="134" t="s">
        <v>191</v>
      </c>
      <c r="D3079" s="134" t="s">
        <v>343</v>
      </c>
      <c r="E3079" s="134" t="s">
        <v>4</v>
      </c>
      <c r="F3079" s="134" t="s">
        <v>1053</v>
      </c>
      <c r="G3079" s="134" t="s">
        <v>327</v>
      </c>
      <c r="H3079" s="135">
        <v>0</v>
      </c>
      <c r="I3079" s="135">
        <v>0.28999999999999998</v>
      </c>
      <c r="J3079" s="135">
        <v>0.28999999999999998</v>
      </c>
      <c r="K3079" t="str">
        <f>VLOOKUP(C3079,ResCat!$A$2:$B$268,2,FALSE)</f>
        <v>PPOLG</v>
      </c>
    </row>
    <row r="3080" spans="3:11" x14ac:dyDescent="0.25">
      <c r="C3080" s="134" t="s">
        <v>191</v>
      </c>
      <c r="D3080" s="134" t="s">
        <v>343</v>
      </c>
      <c r="E3080" s="134" t="s">
        <v>969</v>
      </c>
      <c r="F3080" s="134" t="s">
        <v>1053</v>
      </c>
      <c r="G3080" s="134" t="s">
        <v>331</v>
      </c>
      <c r="H3080" s="135">
        <v>0</v>
      </c>
      <c r="I3080" s="135">
        <v>6.62</v>
      </c>
      <c r="J3080" s="135">
        <v>6.62</v>
      </c>
      <c r="K3080" t="str">
        <f>VLOOKUP(C3080,ResCat!$A$2:$B$268,2,FALSE)</f>
        <v>PPOLG</v>
      </c>
    </row>
    <row r="3081" spans="3:11" x14ac:dyDescent="0.25">
      <c r="C3081" s="134" t="s">
        <v>191</v>
      </c>
      <c r="D3081" s="134" t="s">
        <v>343</v>
      </c>
      <c r="E3081" s="134" t="s">
        <v>961</v>
      </c>
      <c r="F3081" s="134" t="s">
        <v>1053</v>
      </c>
      <c r="G3081" s="134" t="s">
        <v>334</v>
      </c>
      <c r="H3081" s="135">
        <v>154.53</v>
      </c>
      <c r="I3081" s="135">
        <v>159.53</v>
      </c>
      <c r="J3081" s="135">
        <v>569.66999999999996</v>
      </c>
      <c r="K3081" t="str">
        <f>VLOOKUP(C3081,ResCat!$A$2:$B$268,2,FALSE)</f>
        <v>PPOLG</v>
      </c>
    </row>
    <row r="3082" spans="3:11" x14ac:dyDescent="0.25">
      <c r="C3082" s="134" t="s">
        <v>191</v>
      </c>
      <c r="D3082" s="134" t="s">
        <v>343</v>
      </c>
      <c r="E3082" s="134" t="s">
        <v>970</v>
      </c>
      <c r="F3082" s="134" t="s">
        <v>1055</v>
      </c>
      <c r="G3082" s="134" t="s">
        <v>333</v>
      </c>
      <c r="H3082" s="135">
        <v>485.34000000000003</v>
      </c>
      <c r="I3082" s="135">
        <v>528.80999999999995</v>
      </c>
      <c r="J3082" s="135">
        <v>1854.23</v>
      </c>
      <c r="K3082" t="str">
        <f>VLOOKUP(C3082,ResCat!$A$2:$B$268,2,FALSE)</f>
        <v>PPOLG</v>
      </c>
    </row>
    <row r="3083" spans="3:11" x14ac:dyDescent="0.25">
      <c r="C3083" s="134" t="s">
        <v>191</v>
      </c>
      <c r="D3083" s="134" t="s">
        <v>343</v>
      </c>
      <c r="E3083" s="134" t="s">
        <v>970</v>
      </c>
      <c r="F3083" s="134" t="s">
        <v>1053</v>
      </c>
      <c r="G3083" s="134" t="s">
        <v>333</v>
      </c>
      <c r="H3083" s="135">
        <v>71216.869999999981</v>
      </c>
      <c r="I3083" s="135">
        <v>73617.769999999975</v>
      </c>
      <c r="J3083" s="135">
        <v>156401.61000000004</v>
      </c>
      <c r="K3083" t="str">
        <f>VLOOKUP(C3083,ResCat!$A$2:$B$268,2,FALSE)</f>
        <v>PPOLG</v>
      </c>
    </row>
    <row r="3084" spans="3:11" x14ac:dyDescent="0.25">
      <c r="C3084" s="134" t="s">
        <v>191</v>
      </c>
      <c r="D3084" s="134" t="s">
        <v>343</v>
      </c>
      <c r="E3084" s="134" t="s">
        <v>1023</v>
      </c>
      <c r="F3084" s="134" t="s">
        <v>1055</v>
      </c>
      <c r="G3084" s="134" t="s">
        <v>308</v>
      </c>
      <c r="H3084" s="135">
        <v>104.81</v>
      </c>
      <c r="I3084" s="135">
        <v>675.53000000000009</v>
      </c>
      <c r="J3084" s="135">
        <v>4388.87</v>
      </c>
      <c r="K3084" t="str">
        <f>VLOOKUP(C3084,ResCat!$A$2:$B$268,2,FALSE)</f>
        <v>PPOLG</v>
      </c>
    </row>
    <row r="3085" spans="3:11" x14ac:dyDescent="0.25">
      <c r="C3085" s="134" t="s">
        <v>191</v>
      </c>
      <c r="D3085" s="134" t="s">
        <v>343</v>
      </c>
      <c r="E3085" s="134" t="s">
        <v>1023</v>
      </c>
      <c r="F3085" s="134" t="s">
        <v>1053</v>
      </c>
      <c r="G3085" s="134" t="s">
        <v>308</v>
      </c>
      <c r="H3085" s="135">
        <v>226227.69</v>
      </c>
      <c r="I3085" s="135">
        <v>244714.31999999995</v>
      </c>
      <c r="J3085" s="135">
        <v>565017.40999999922</v>
      </c>
      <c r="K3085" t="str">
        <f>VLOOKUP(C3085,ResCat!$A$2:$B$268,2,FALSE)</f>
        <v>PPOLG</v>
      </c>
    </row>
    <row r="3086" spans="3:11" x14ac:dyDescent="0.25">
      <c r="C3086" s="134" t="s">
        <v>191</v>
      </c>
      <c r="D3086" s="134" t="s">
        <v>1</v>
      </c>
      <c r="E3086" s="134" t="s">
        <v>357</v>
      </c>
      <c r="F3086" s="134" t="s">
        <v>310</v>
      </c>
      <c r="G3086" s="134" t="s">
        <v>338</v>
      </c>
      <c r="H3086" s="135">
        <v>-724.09</v>
      </c>
      <c r="I3086" s="135">
        <v>-724.09</v>
      </c>
      <c r="J3086" s="135">
        <v>0</v>
      </c>
      <c r="K3086" t="str">
        <f>VLOOKUP(C3086,ResCat!$A$2:$B$268,2,FALSE)</f>
        <v>PPOLG</v>
      </c>
    </row>
    <row r="3087" spans="3:11" x14ac:dyDescent="0.25">
      <c r="C3087" s="134" t="s">
        <v>191</v>
      </c>
      <c r="D3087" s="134" t="s">
        <v>1</v>
      </c>
      <c r="E3087" s="134" t="s">
        <v>339</v>
      </c>
      <c r="F3087" s="134" t="s">
        <v>310</v>
      </c>
      <c r="G3087" s="134" t="s">
        <v>353</v>
      </c>
      <c r="H3087" s="135">
        <v>0</v>
      </c>
      <c r="I3087" s="135">
        <v>0</v>
      </c>
      <c r="J3087" s="135">
        <v>0</v>
      </c>
      <c r="K3087" t="str">
        <f>VLOOKUP(C3087,ResCat!$A$2:$B$268,2,FALSE)</f>
        <v>PPOLG</v>
      </c>
    </row>
    <row r="3088" spans="3:11" x14ac:dyDescent="0.25">
      <c r="C3088" s="134" t="s">
        <v>191</v>
      </c>
      <c r="D3088" s="134" t="s">
        <v>1</v>
      </c>
      <c r="E3088" s="134" t="s">
        <v>342</v>
      </c>
      <c r="F3088" s="134" t="s">
        <v>310</v>
      </c>
      <c r="G3088" s="134" t="s">
        <v>348</v>
      </c>
      <c r="H3088" s="135">
        <v>-1346.8700000000001</v>
      </c>
      <c r="I3088" s="135">
        <v>-1346.8700000000001</v>
      </c>
      <c r="J3088" s="135">
        <v>-2250.6</v>
      </c>
      <c r="K3088" t="str">
        <f>VLOOKUP(C3088,ResCat!$A$2:$B$268,2,FALSE)</f>
        <v>PPOLG</v>
      </c>
    </row>
    <row r="3089" spans="3:11" x14ac:dyDescent="0.25">
      <c r="C3089" s="134" t="s">
        <v>191</v>
      </c>
      <c r="D3089" s="134" t="s">
        <v>1</v>
      </c>
      <c r="E3089" s="134" t="s">
        <v>316</v>
      </c>
      <c r="F3089" s="134" t="s">
        <v>310</v>
      </c>
      <c r="G3089" s="134" t="s">
        <v>313</v>
      </c>
      <c r="H3089" s="135">
        <v>-3965.59</v>
      </c>
      <c r="I3089" s="135">
        <v>-3965.59</v>
      </c>
      <c r="J3089" s="135">
        <v>-9882.5</v>
      </c>
      <c r="K3089" t="str">
        <f>VLOOKUP(C3089,ResCat!$A$2:$B$268,2,FALSE)</f>
        <v>PPOLG</v>
      </c>
    </row>
    <row r="3090" spans="3:11" x14ac:dyDescent="0.25">
      <c r="C3090" s="134" t="s">
        <v>191</v>
      </c>
      <c r="D3090" s="134" t="s">
        <v>1</v>
      </c>
      <c r="E3090" s="134" t="s">
        <v>318</v>
      </c>
      <c r="F3090" s="134" t="s">
        <v>310</v>
      </c>
      <c r="G3090" s="134" t="s">
        <v>358</v>
      </c>
      <c r="H3090" s="135">
        <v>-852.44</v>
      </c>
      <c r="I3090" s="135">
        <v>-1003.56</v>
      </c>
      <c r="J3090" s="135">
        <v>-1760.64</v>
      </c>
      <c r="K3090" t="str">
        <f>VLOOKUP(C3090,ResCat!$A$2:$B$268,2,FALSE)</f>
        <v>PPOLG</v>
      </c>
    </row>
    <row r="3091" spans="3:11" x14ac:dyDescent="0.25">
      <c r="C3091" s="134" t="s">
        <v>191</v>
      </c>
      <c r="D3091" s="134" t="s">
        <v>1</v>
      </c>
      <c r="E3091" s="134" t="s">
        <v>322</v>
      </c>
      <c r="F3091" s="134" t="s">
        <v>310</v>
      </c>
      <c r="G3091" s="134" t="s">
        <v>341</v>
      </c>
      <c r="H3091" s="135">
        <v>-30.77</v>
      </c>
      <c r="I3091" s="135">
        <v>-293.47000000000003</v>
      </c>
      <c r="J3091" s="135">
        <v>-919</v>
      </c>
      <c r="K3091" t="str">
        <f>VLOOKUP(C3091,ResCat!$A$2:$B$268,2,FALSE)</f>
        <v>PPOLG</v>
      </c>
    </row>
    <row r="3092" spans="3:11" x14ac:dyDescent="0.25">
      <c r="C3092" s="134" t="s">
        <v>191</v>
      </c>
      <c r="D3092" s="134" t="s">
        <v>1</v>
      </c>
      <c r="E3092" s="134" t="s">
        <v>324</v>
      </c>
      <c r="F3092" s="134" t="s">
        <v>310</v>
      </c>
      <c r="G3092" s="134" t="s">
        <v>340</v>
      </c>
      <c r="H3092" s="135">
        <v>-158.41</v>
      </c>
      <c r="I3092" s="135">
        <v>-165.17000000000002</v>
      </c>
      <c r="J3092" s="135">
        <v>-312.01</v>
      </c>
      <c r="K3092" t="str">
        <f>VLOOKUP(C3092,ResCat!$A$2:$B$268,2,FALSE)</f>
        <v>PPOLG</v>
      </c>
    </row>
    <row r="3093" spans="3:11" x14ac:dyDescent="0.25">
      <c r="C3093" s="134" t="s">
        <v>191</v>
      </c>
      <c r="D3093" s="134" t="s">
        <v>1</v>
      </c>
      <c r="E3093" s="134" t="s">
        <v>332</v>
      </c>
      <c r="F3093" s="134" t="s">
        <v>310</v>
      </c>
      <c r="G3093" s="134" t="s">
        <v>323</v>
      </c>
      <c r="H3093" s="135">
        <v>-318.83</v>
      </c>
      <c r="I3093" s="135">
        <v>-363.83</v>
      </c>
      <c r="J3093" s="135">
        <v>-1023</v>
      </c>
      <c r="K3093" t="str">
        <f>VLOOKUP(C3093,ResCat!$A$2:$B$268,2,FALSE)</f>
        <v>PPOLG</v>
      </c>
    </row>
    <row r="3094" spans="3:11" x14ac:dyDescent="0.25">
      <c r="C3094" s="134" t="s">
        <v>191</v>
      </c>
      <c r="D3094" s="134" t="s">
        <v>1</v>
      </c>
      <c r="E3094" s="134" t="s">
        <v>335</v>
      </c>
      <c r="F3094" s="134" t="s">
        <v>310</v>
      </c>
      <c r="G3094" s="134" t="s">
        <v>325</v>
      </c>
      <c r="H3094" s="135">
        <v>-3188.2</v>
      </c>
      <c r="I3094" s="135">
        <v>-4793.25</v>
      </c>
      <c r="J3094" s="135">
        <v>-24243.22</v>
      </c>
      <c r="K3094" t="str">
        <f>VLOOKUP(C3094,ResCat!$A$2:$B$268,2,FALSE)</f>
        <v>PPOLG</v>
      </c>
    </row>
    <row r="3095" spans="3:11" x14ac:dyDescent="0.25">
      <c r="C3095" s="134" t="s">
        <v>191</v>
      </c>
      <c r="D3095" s="134" t="s">
        <v>1</v>
      </c>
      <c r="E3095" s="134" t="s">
        <v>4</v>
      </c>
      <c r="F3095" s="134" t="s">
        <v>310</v>
      </c>
      <c r="G3095" s="134" t="s">
        <v>327</v>
      </c>
      <c r="H3095" s="135">
        <v>472.33000000000004</v>
      </c>
      <c r="I3095" s="135">
        <v>721.7</v>
      </c>
      <c r="J3095" s="135">
        <v>3524.02</v>
      </c>
      <c r="K3095" t="str">
        <f>VLOOKUP(C3095,ResCat!$A$2:$B$268,2,FALSE)</f>
        <v>PPOLG</v>
      </c>
    </row>
    <row r="3096" spans="3:11" x14ac:dyDescent="0.25">
      <c r="C3096" s="134" t="s">
        <v>191</v>
      </c>
      <c r="D3096" s="134" t="s">
        <v>1</v>
      </c>
      <c r="E3096" s="134" t="s">
        <v>511</v>
      </c>
      <c r="F3096" s="134" t="s">
        <v>310</v>
      </c>
      <c r="G3096" s="134" t="s">
        <v>329</v>
      </c>
      <c r="H3096" s="135">
        <v>0</v>
      </c>
      <c r="I3096" s="135">
        <v>8800.94</v>
      </c>
      <c r="J3096" s="135">
        <v>39160.93</v>
      </c>
      <c r="K3096" t="str">
        <f>VLOOKUP(C3096,ResCat!$A$2:$B$268,2,FALSE)</f>
        <v>PPOLG</v>
      </c>
    </row>
    <row r="3097" spans="3:11" x14ac:dyDescent="0.25">
      <c r="C3097" s="134" t="s">
        <v>191</v>
      </c>
      <c r="D3097" s="134" t="s">
        <v>1</v>
      </c>
      <c r="E3097" s="134" t="s">
        <v>969</v>
      </c>
      <c r="F3097" s="134" t="s">
        <v>310</v>
      </c>
      <c r="G3097" s="134" t="s">
        <v>331</v>
      </c>
      <c r="H3097" s="135">
        <v>152.80000000000001</v>
      </c>
      <c r="I3097" s="135">
        <v>97.8</v>
      </c>
      <c r="J3097" s="135">
        <v>163</v>
      </c>
      <c r="K3097" t="str">
        <f>VLOOKUP(C3097,ResCat!$A$2:$B$268,2,FALSE)</f>
        <v>PPOLG</v>
      </c>
    </row>
    <row r="3098" spans="3:11" x14ac:dyDescent="0.25">
      <c r="C3098" s="134" t="s">
        <v>191</v>
      </c>
      <c r="D3098" s="134" t="s">
        <v>1</v>
      </c>
      <c r="E3098" s="134" t="s">
        <v>961</v>
      </c>
      <c r="F3098" s="134" t="s">
        <v>310</v>
      </c>
      <c r="G3098" s="134" t="s">
        <v>334</v>
      </c>
      <c r="H3098" s="135">
        <v>44890.160000000011</v>
      </c>
      <c r="I3098" s="135">
        <v>50400.849999999991</v>
      </c>
      <c r="J3098" s="135">
        <v>154700.35</v>
      </c>
      <c r="K3098" t="str">
        <f>VLOOKUP(C3098,ResCat!$A$2:$B$268,2,FALSE)</f>
        <v>PPOLG</v>
      </c>
    </row>
    <row r="3099" spans="3:11" x14ac:dyDescent="0.25">
      <c r="C3099" s="134" t="s">
        <v>191</v>
      </c>
      <c r="D3099" s="134" t="s">
        <v>1</v>
      </c>
      <c r="E3099" s="134" t="s">
        <v>970</v>
      </c>
      <c r="F3099" s="134" t="s">
        <v>310</v>
      </c>
      <c r="G3099" s="134" t="s">
        <v>333</v>
      </c>
      <c r="H3099" s="135">
        <v>114633.39</v>
      </c>
      <c r="I3099" s="135">
        <v>131174.45000000001</v>
      </c>
      <c r="J3099" s="135">
        <v>370511.5400000001</v>
      </c>
      <c r="K3099" t="str">
        <f>VLOOKUP(C3099,ResCat!$A$2:$B$268,2,FALSE)</f>
        <v>PPOLG</v>
      </c>
    </row>
    <row r="3100" spans="3:11" x14ac:dyDescent="0.25">
      <c r="C3100" s="134" t="s">
        <v>191</v>
      </c>
      <c r="D3100" s="134" t="s">
        <v>1</v>
      </c>
      <c r="E3100" s="134" t="s">
        <v>1023</v>
      </c>
      <c r="F3100" s="134" t="s">
        <v>310</v>
      </c>
      <c r="G3100" s="134" t="s">
        <v>308</v>
      </c>
      <c r="H3100" s="135">
        <v>64418.13</v>
      </c>
      <c r="I3100" s="135">
        <v>80524.519999999975</v>
      </c>
      <c r="J3100" s="135">
        <v>167442.19999999998</v>
      </c>
      <c r="K3100" t="str">
        <f>VLOOKUP(C3100,ResCat!$A$2:$B$268,2,FALSE)</f>
        <v>PPOLG</v>
      </c>
    </row>
    <row r="3101" spans="3:11" x14ac:dyDescent="0.25">
      <c r="C3101" s="134" t="s">
        <v>200</v>
      </c>
      <c r="D3101" s="134" t="s">
        <v>343</v>
      </c>
      <c r="E3101" s="134" t="s">
        <v>318</v>
      </c>
      <c r="F3101" s="134" t="s">
        <v>1060</v>
      </c>
      <c r="G3101" s="134" t="s">
        <v>358</v>
      </c>
      <c r="H3101" s="135">
        <v>48.63</v>
      </c>
      <c r="I3101" s="135">
        <v>48.63</v>
      </c>
      <c r="J3101" s="135">
        <v>48.63</v>
      </c>
      <c r="K3101" t="str">
        <f>VLOOKUP(C3101,ResCat!$A$2:$B$268,2,FALSE)</f>
        <v>PPOMM</v>
      </c>
    </row>
    <row r="3102" spans="3:11" x14ac:dyDescent="0.25">
      <c r="C3102" s="134" t="s">
        <v>200</v>
      </c>
      <c r="D3102" s="134" t="s">
        <v>343</v>
      </c>
      <c r="E3102" s="134" t="s">
        <v>324</v>
      </c>
      <c r="F3102" s="134" t="s">
        <v>1060</v>
      </c>
      <c r="G3102" s="134" t="s">
        <v>340</v>
      </c>
      <c r="H3102" s="135">
        <v>-919.42</v>
      </c>
      <c r="I3102" s="135">
        <v>-1159.4299999999998</v>
      </c>
      <c r="J3102" s="135">
        <v>-2385.33</v>
      </c>
      <c r="K3102" t="str">
        <f>VLOOKUP(C3102,ResCat!$A$2:$B$268,2,FALSE)</f>
        <v>PPOMM</v>
      </c>
    </row>
    <row r="3103" spans="3:11" x14ac:dyDescent="0.25">
      <c r="C3103" s="134" t="s">
        <v>200</v>
      </c>
      <c r="D3103" s="134" t="s">
        <v>343</v>
      </c>
      <c r="E3103" s="134" t="s">
        <v>326</v>
      </c>
      <c r="F3103" s="134" t="s">
        <v>1060</v>
      </c>
      <c r="G3103" s="134" t="s">
        <v>317</v>
      </c>
      <c r="H3103" s="135">
        <v>0</v>
      </c>
      <c r="I3103" s="135">
        <v>-14.45</v>
      </c>
      <c r="J3103" s="135">
        <v>-289.02</v>
      </c>
      <c r="K3103" t="str">
        <f>VLOOKUP(C3103,ResCat!$A$2:$B$268,2,FALSE)</f>
        <v>PPOMM</v>
      </c>
    </row>
    <row r="3104" spans="3:11" x14ac:dyDescent="0.25">
      <c r="C3104" s="134" t="s">
        <v>200</v>
      </c>
      <c r="D3104" s="134" t="s">
        <v>343</v>
      </c>
      <c r="E3104" s="134" t="s">
        <v>328</v>
      </c>
      <c r="F3104" s="134" t="s">
        <v>1060</v>
      </c>
      <c r="G3104" s="134" t="s">
        <v>319</v>
      </c>
      <c r="H3104" s="135">
        <v>-13.04</v>
      </c>
      <c r="I3104" s="135">
        <v>-25.25</v>
      </c>
      <c r="J3104" s="135">
        <v>-910.84999999999991</v>
      </c>
      <c r="K3104" t="str">
        <f>VLOOKUP(C3104,ResCat!$A$2:$B$268,2,FALSE)</f>
        <v>PPOMM</v>
      </c>
    </row>
    <row r="3105" spans="3:11" x14ac:dyDescent="0.25">
      <c r="C3105" s="134" t="s">
        <v>200</v>
      </c>
      <c r="D3105" s="134" t="s">
        <v>343</v>
      </c>
      <c r="E3105" s="134" t="s">
        <v>330</v>
      </c>
      <c r="F3105" s="134" t="s">
        <v>1060</v>
      </c>
      <c r="G3105" s="134" t="s">
        <v>321</v>
      </c>
      <c r="H3105" s="135">
        <v>-639.15</v>
      </c>
      <c r="I3105" s="135">
        <v>-721.31999999999994</v>
      </c>
      <c r="J3105" s="135">
        <v>-895.94</v>
      </c>
      <c r="K3105" t="str">
        <f>VLOOKUP(C3105,ResCat!$A$2:$B$268,2,FALSE)</f>
        <v>PPOMM</v>
      </c>
    </row>
    <row r="3106" spans="3:11" x14ac:dyDescent="0.25">
      <c r="C3106" s="134" t="s">
        <v>200</v>
      </c>
      <c r="D3106" s="134" t="s">
        <v>343</v>
      </c>
      <c r="E3106" s="134" t="s">
        <v>335</v>
      </c>
      <c r="F3106" s="134" t="s">
        <v>1060</v>
      </c>
      <c r="G3106" s="134" t="s">
        <v>325</v>
      </c>
      <c r="H3106" s="135">
        <v>277.74</v>
      </c>
      <c r="I3106" s="135">
        <v>324.74</v>
      </c>
      <c r="J3106" s="135">
        <v>411.25</v>
      </c>
      <c r="K3106" t="str">
        <f>VLOOKUP(C3106,ResCat!$A$2:$B$268,2,FALSE)</f>
        <v>PPOMM</v>
      </c>
    </row>
    <row r="3107" spans="3:11" x14ac:dyDescent="0.25">
      <c r="C3107" s="134" t="s">
        <v>200</v>
      </c>
      <c r="D3107" s="134" t="s">
        <v>343</v>
      </c>
      <c r="E3107" s="134" t="s">
        <v>4</v>
      </c>
      <c r="F3107" s="134" t="s">
        <v>1060</v>
      </c>
      <c r="G3107" s="134" t="s">
        <v>327</v>
      </c>
      <c r="H3107" s="135">
        <v>-348.27</v>
      </c>
      <c r="I3107" s="135">
        <v>-478.93</v>
      </c>
      <c r="J3107" s="135">
        <v>-1140.79</v>
      </c>
      <c r="K3107" t="str">
        <f>VLOOKUP(C3107,ResCat!$A$2:$B$268,2,FALSE)</f>
        <v>PPOMM</v>
      </c>
    </row>
    <row r="3108" spans="3:11" x14ac:dyDescent="0.25">
      <c r="C3108" s="134" t="s">
        <v>200</v>
      </c>
      <c r="D3108" s="134" t="s">
        <v>343</v>
      </c>
      <c r="E3108" s="134" t="s">
        <v>511</v>
      </c>
      <c r="F3108" s="134" t="s">
        <v>1060</v>
      </c>
      <c r="G3108" s="134" t="s">
        <v>329</v>
      </c>
      <c r="H3108" s="135">
        <v>-247.46</v>
      </c>
      <c r="I3108" s="135">
        <v>-428.24</v>
      </c>
      <c r="J3108" s="135">
        <v>-1773.56</v>
      </c>
      <c r="K3108" t="str">
        <f>VLOOKUP(C3108,ResCat!$A$2:$B$268,2,FALSE)</f>
        <v>PPOMM</v>
      </c>
    </row>
    <row r="3109" spans="3:11" x14ac:dyDescent="0.25">
      <c r="C3109" s="134" t="s">
        <v>200</v>
      </c>
      <c r="D3109" s="134" t="s">
        <v>343</v>
      </c>
      <c r="E3109" s="134" t="s">
        <v>969</v>
      </c>
      <c r="F3109" s="134" t="s">
        <v>1060</v>
      </c>
      <c r="G3109" s="134" t="s">
        <v>331</v>
      </c>
      <c r="H3109" s="135">
        <v>89.27</v>
      </c>
      <c r="I3109" s="135">
        <v>111.01</v>
      </c>
      <c r="J3109" s="135">
        <v>19.019999999999996</v>
      </c>
      <c r="K3109" t="str">
        <f>VLOOKUP(C3109,ResCat!$A$2:$B$268,2,FALSE)</f>
        <v>PPOMM</v>
      </c>
    </row>
    <row r="3110" spans="3:11" x14ac:dyDescent="0.25">
      <c r="C3110" s="134" t="s">
        <v>200</v>
      </c>
      <c r="D3110" s="134" t="s">
        <v>343</v>
      </c>
      <c r="E3110" s="134" t="s">
        <v>961</v>
      </c>
      <c r="F3110" s="134" t="s">
        <v>1060</v>
      </c>
      <c r="G3110" s="134" t="s">
        <v>334</v>
      </c>
      <c r="H3110" s="135">
        <v>2131.9000000000005</v>
      </c>
      <c r="I3110" s="135">
        <v>1961.2400000000002</v>
      </c>
      <c r="J3110" s="135">
        <v>2520.2999999999988</v>
      </c>
      <c r="K3110" t="str">
        <f>VLOOKUP(C3110,ResCat!$A$2:$B$268,2,FALSE)</f>
        <v>PPOMM</v>
      </c>
    </row>
    <row r="3111" spans="3:11" x14ac:dyDescent="0.25">
      <c r="C3111" s="134" t="s">
        <v>200</v>
      </c>
      <c r="D3111" s="134" t="s">
        <v>343</v>
      </c>
      <c r="E3111" s="134" t="s">
        <v>970</v>
      </c>
      <c r="F3111" s="134" t="s">
        <v>1060</v>
      </c>
      <c r="G3111" s="134" t="s">
        <v>333</v>
      </c>
      <c r="H3111" s="135">
        <v>739773.19000000029</v>
      </c>
      <c r="I3111" s="135">
        <v>870042.20000000112</v>
      </c>
      <c r="J3111" s="135">
        <v>2162944.4399999883</v>
      </c>
      <c r="K3111" t="str">
        <f>VLOOKUP(C3111,ResCat!$A$2:$B$268,2,FALSE)</f>
        <v>PPOMM</v>
      </c>
    </row>
    <row r="3112" spans="3:11" x14ac:dyDescent="0.25">
      <c r="C3112" s="134" t="s">
        <v>200</v>
      </c>
      <c r="D3112" s="134" t="s">
        <v>343</v>
      </c>
      <c r="E3112" s="134" t="s">
        <v>970</v>
      </c>
      <c r="F3112" s="134" t="s">
        <v>1061</v>
      </c>
      <c r="G3112" s="134" t="s">
        <v>333</v>
      </c>
      <c r="H3112" s="135">
        <v>4187.8500000000004</v>
      </c>
      <c r="I3112" s="135">
        <v>4737.9500000000016</v>
      </c>
      <c r="J3112" s="135">
        <v>13247.210000000001</v>
      </c>
      <c r="K3112" t="str">
        <f>VLOOKUP(C3112,ResCat!$A$2:$B$268,2,FALSE)</f>
        <v>PPOMM</v>
      </c>
    </row>
    <row r="3113" spans="3:11" x14ac:dyDescent="0.25">
      <c r="C3113" s="134" t="s">
        <v>200</v>
      </c>
      <c r="D3113" s="134" t="s">
        <v>343</v>
      </c>
      <c r="E3113" s="134" t="s">
        <v>1023</v>
      </c>
      <c r="F3113" s="134" t="s">
        <v>1060</v>
      </c>
      <c r="G3113" s="134" t="s">
        <v>308</v>
      </c>
      <c r="H3113" s="135">
        <v>3313650.1500000246</v>
      </c>
      <c r="I3113" s="135">
        <v>4392825.0300000608</v>
      </c>
      <c r="J3113" s="135">
        <v>10500185.170000058</v>
      </c>
      <c r="K3113" t="str">
        <f>VLOOKUP(C3113,ResCat!$A$2:$B$268,2,FALSE)</f>
        <v>PPOMM</v>
      </c>
    </row>
    <row r="3114" spans="3:11" x14ac:dyDescent="0.25">
      <c r="C3114" s="134" t="s">
        <v>200</v>
      </c>
      <c r="D3114" s="134" t="s">
        <v>343</v>
      </c>
      <c r="E3114" s="134" t="s">
        <v>1023</v>
      </c>
      <c r="F3114" s="134" t="s">
        <v>1061</v>
      </c>
      <c r="G3114" s="134" t="s">
        <v>308</v>
      </c>
      <c r="H3114" s="135">
        <v>18951.349999999999</v>
      </c>
      <c r="I3114" s="135">
        <v>23252.310000000005</v>
      </c>
      <c r="J3114" s="135">
        <v>64673.350000000006</v>
      </c>
      <c r="K3114" t="str">
        <f>VLOOKUP(C3114,ResCat!$A$2:$B$268,2,FALSE)</f>
        <v>PPOMM</v>
      </c>
    </row>
    <row r="3115" spans="3:11" x14ac:dyDescent="0.25">
      <c r="C3115" s="134" t="s">
        <v>201</v>
      </c>
      <c r="D3115" s="134" t="s">
        <v>343</v>
      </c>
      <c r="E3115" s="134" t="s">
        <v>332</v>
      </c>
      <c r="F3115" s="134" t="s">
        <v>1060</v>
      </c>
      <c r="G3115" s="134" t="s">
        <v>323</v>
      </c>
      <c r="H3115" s="135">
        <v>236.32</v>
      </c>
      <c r="I3115" s="135">
        <v>286.32</v>
      </c>
      <c r="J3115" s="135">
        <v>2841.3</v>
      </c>
      <c r="K3115" t="str">
        <f>VLOOKUP(C3115,ResCat!$A$2:$B$268,2,FALSE)</f>
        <v>PPOMM</v>
      </c>
    </row>
    <row r="3116" spans="3:11" x14ac:dyDescent="0.25">
      <c r="C3116" s="134" t="s">
        <v>201</v>
      </c>
      <c r="D3116" s="134" t="s">
        <v>343</v>
      </c>
      <c r="E3116" s="134" t="s">
        <v>335</v>
      </c>
      <c r="F3116" s="134" t="s">
        <v>1060</v>
      </c>
      <c r="G3116" s="134" t="s">
        <v>325</v>
      </c>
      <c r="H3116" s="135">
        <v>-33.24</v>
      </c>
      <c r="I3116" s="135">
        <v>-83.24</v>
      </c>
      <c r="J3116" s="135">
        <v>-954.66</v>
      </c>
      <c r="K3116" t="str">
        <f>VLOOKUP(C3116,ResCat!$A$2:$B$268,2,FALSE)</f>
        <v>PPOMM</v>
      </c>
    </row>
    <row r="3117" spans="3:11" x14ac:dyDescent="0.25">
      <c r="C3117" s="134" t="s">
        <v>201</v>
      </c>
      <c r="D3117" s="134" t="s">
        <v>343</v>
      </c>
      <c r="E3117" s="134" t="s">
        <v>4</v>
      </c>
      <c r="F3117" s="134" t="s">
        <v>1060</v>
      </c>
      <c r="G3117" s="134" t="s">
        <v>327</v>
      </c>
      <c r="H3117" s="135">
        <v>-111</v>
      </c>
      <c r="I3117" s="135">
        <v>-161</v>
      </c>
      <c r="J3117" s="135">
        <v>-161</v>
      </c>
      <c r="K3117" t="str">
        <f>VLOOKUP(C3117,ResCat!$A$2:$B$268,2,FALSE)</f>
        <v>PPOMM</v>
      </c>
    </row>
    <row r="3118" spans="3:11" x14ac:dyDescent="0.25">
      <c r="C3118" s="134" t="s">
        <v>201</v>
      </c>
      <c r="D3118" s="134" t="s">
        <v>343</v>
      </c>
      <c r="E3118" s="134" t="s">
        <v>511</v>
      </c>
      <c r="F3118" s="134" t="s">
        <v>1060</v>
      </c>
      <c r="G3118" s="134" t="s">
        <v>329</v>
      </c>
      <c r="H3118" s="135">
        <v>-2.25</v>
      </c>
      <c r="I3118" s="135">
        <v>-9.61</v>
      </c>
      <c r="J3118" s="135">
        <v>-149.21</v>
      </c>
      <c r="K3118" t="str">
        <f>VLOOKUP(C3118,ResCat!$A$2:$B$268,2,FALSE)</f>
        <v>PPOMM</v>
      </c>
    </row>
    <row r="3119" spans="3:11" x14ac:dyDescent="0.25">
      <c r="C3119" s="134" t="s">
        <v>201</v>
      </c>
      <c r="D3119" s="134" t="s">
        <v>343</v>
      </c>
      <c r="E3119" s="134" t="s">
        <v>969</v>
      </c>
      <c r="F3119" s="134" t="s">
        <v>1060</v>
      </c>
      <c r="G3119" s="134" t="s">
        <v>331</v>
      </c>
      <c r="H3119" s="135">
        <v>-48.17</v>
      </c>
      <c r="I3119" s="135">
        <v>-86.61</v>
      </c>
      <c r="J3119" s="135">
        <v>134.4</v>
      </c>
      <c r="K3119" t="str">
        <f>VLOOKUP(C3119,ResCat!$A$2:$B$268,2,FALSE)</f>
        <v>PPOMM</v>
      </c>
    </row>
    <row r="3120" spans="3:11" x14ac:dyDescent="0.25">
      <c r="C3120" s="134" t="s">
        <v>201</v>
      </c>
      <c r="D3120" s="134" t="s">
        <v>343</v>
      </c>
      <c r="E3120" s="134" t="s">
        <v>961</v>
      </c>
      <c r="F3120" s="134" t="s">
        <v>1060</v>
      </c>
      <c r="G3120" s="134" t="s">
        <v>334</v>
      </c>
      <c r="H3120" s="135">
        <v>4759.0800000000008</v>
      </c>
      <c r="I3120" s="135">
        <v>4525.5800000000008</v>
      </c>
      <c r="J3120" s="135">
        <v>10910.070000000003</v>
      </c>
      <c r="K3120" t="str">
        <f>VLOOKUP(C3120,ResCat!$A$2:$B$268,2,FALSE)</f>
        <v>PPOMM</v>
      </c>
    </row>
    <row r="3121" spans="3:11" x14ac:dyDescent="0.25">
      <c r="C3121" s="134" t="s">
        <v>201</v>
      </c>
      <c r="D3121" s="134" t="s">
        <v>343</v>
      </c>
      <c r="E3121" s="134" t="s">
        <v>970</v>
      </c>
      <c r="F3121" s="134" t="s">
        <v>1060</v>
      </c>
      <c r="G3121" s="134" t="s">
        <v>333</v>
      </c>
      <c r="H3121" s="135">
        <v>265349.12000000005</v>
      </c>
      <c r="I3121" s="135">
        <v>293748.71999999962</v>
      </c>
      <c r="J3121" s="135">
        <v>739739.23999999859</v>
      </c>
      <c r="K3121" t="str">
        <f>VLOOKUP(C3121,ResCat!$A$2:$B$268,2,FALSE)</f>
        <v>PPOMM</v>
      </c>
    </row>
    <row r="3122" spans="3:11" x14ac:dyDescent="0.25">
      <c r="C3122" s="134" t="s">
        <v>201</v>
      </c>
      <c r="D3122" s="134" t="s">
        <v>343</v>
      </c>
      <c r="E3122" s="134" t="s">
        <v>970</v>
      </c>
      <c r="F3122" s="134" t="s">
        <v>1061</v>
      </c>
      <c r="G3122" s="134" t="s">
        <v>333</v>
      </c>
      <c r="H3122" s="135">
        <v>39.46</v>
      </c>
      <c r="I3122" s="135">
        <v>41.54</v>
      </c>
      <c r="J3122" s="135">
        <v>41.54</v>
      </c>
      <c r="K3122" t="str">
        <f>VLOOKUP(C3122,ResCat!$A$2:$B$268,2,FALSE)</f>
        <v>PPOMM</v>
      </c>
    </row>
    <row r="3123" spans="3:11" x14ac:dyDescent="0.25">
      <c r="C3123" s="134" t="s">
        <v>201</v>
      </c>
      <c r="D3123" s="134" t="s">
        <v>343</v>
      </c>
      <c r="E3123" s="134" t="s">
        <v>1023</v>
      </c>
      <c r="F3123" s="134" t="s">
        <v>1060</v>
      </c>
      <c r="G3123" s="134" t="s">
        <v>308</v>
      </c>
      <c r="H3123" s="135">
        <v>1406536.5600000019</v>
      </c>
      <c r="I3123" s="135">
        <v>1547755.8000000054</v>
      </c>
      <c r="J3123" s="135">
        <v>3653248.6200000122</v>
      </c>
      <c r="K3123" t="str">
        <f>VLOOKUP(C3123,ResCat!$A$2:$B$268,2,FALSE)</f>
        <v>PPOMM</v>
      </c>
    </row>
    <row r="3124" spans="3:11" x14ac:dyDescent="0.25">
      <c r="C3124" s="134" t="s">
        <v>201</v>
      </c>
      <c r="D3124" s="134" t="s">
        <v>343</v>
      </c>
      <c r="E3124" s="134" t="s">
        <v>1023</v>
      </c>
      <c r="F3124" s="134" t="s">
        <v>1053</v>
      </c>
      <c r="G3124" s="134" t="s">
        <v>308</v>
      </c>
      <c r="H3124" s="135">
        <v>229.37</v>
      </c>
      <c r="I3124" s="135">
        <v>254.37</v>
      </c>
      <c r="J3124" s="135">
        <v>309.16000000000003</v>
      </c>
      <c r="K3124" t="str">
        <f>VLOOKUP(C3124,ResCat!$A$2:$B$268,2,FALSE)</f>
        <v>PPOMM</v>
      </c>
    </row>
    <row r="3125" spans="3:11" x14ac:dyDescent="0.25">
      <c r="C3125" s="134" t="s">
        <v>201</v>
      </c>
      <c r="D3125" s="134" t="s">
        <v>343</v>
      </c>
      <c r="E3125" s="134" t="s">
        <v>1023</v>
      </c>
      <c r="F3125" s="134" t="s">
        <v>1061</v>
      </c>
      <c r="G3125" s="134" t="s">
        <v>308</v>
      </c>
      <c r="H3125" s="135">
        <v>305.15000000000003</v>
      </c>
      <c r="I3125" s="135">
        <v>378.68000000000006</v>
      </c>
      <c r="J3125" s="135">
        <v>2510.37</v>
      </c>
      <c r="K3125" t="str">
        <f>VLOOKUP(C3125,ResCat!$A$2:$B$268,2,FALSE)</f>
        <v>PPOMM</v>
      </c>
    </row>
    <row r="3126" spans="3:11" x14ac:dyDescent="0.25">
      <c r="C3126" s="134" t="s">
        <v>203</v>
      </c>
      <c r="D3126" s="134" t="s">
        <v>343</v>
      </c>
      <c r="E3126" s="134" t="s">
        <v>970</v>
      </c>
      <c r="F3126" s="134" t="s">
        <v>1060</v>
      </c>
      <c r="G3126" s="134" t="s">
        <v>333</v>
      </c>
      <c r="H3126" s="135">
        <v>32670.78000000001</v>
      </c>
      <c r="I3126" s="135">
        <v>36043.340000000033</v>
      </c>
      <c r="J3126" s="135">
        <v>91920.110000000102</v>
      </c>
      <c r="K3126" t="str">
        <f>VLOOKUP(C3126,ResCat!$A$2:$B$268,2,FALSE)</f>
        <v>PPOMM</v>
      </c>
    </row>
    <row r="3127" spans="3:11" x14ac:dyDescent="0.25">
      <c r="C3127" s="134" t="s">
        <v>203</v>
      </c>
      <c r="D3127" s="134" t="s">
        <v>343</v>
      </c>
      <c r="E3127" s="134" t="s">
        <v>1023</v>
      </c>
      <c r="F3127" s="134" t="s">
        <v>1060</v>
      </c>
      <c r="G3127" s="134" t="s">
        <v>308</v>
      </c>
      <c r="H3127" s="135">
        <v>90496.809999999939</v>
      </c>
      <c r="I3127" s="135">
        <v>105387.59999999999</v>
      </c>
      <c r="J3127" s="135">
        <v>269911.68000000011</v>
      </c>
      <c r="K3127" t="str">
        <f>VLOOKUP(C3127,ResCat!$A$2:$B$268,2,FALSE)</f>
        <v>PPOMM</v>
      </c>
    </row>
    <row r="3128" spans="3:11" x14ac:dyDescent="0.25">
      <c r="C3128" s="134" t="s">
        <v>205</v>
      </c>
      <c r="D3128" s="134" t="s">
        <v>343</v>
      </c>
      <c r="E3128" s="134" t="s">
        <v>969</v>
      </c>
      <c r="F3128" s="134" t="s">
        <v>1060</v>
      </c>
      <c r="G3128" s="134" t="s">
        <v>331</v>
      </c>
      <c r="H3128" s="135">
        <v>96.17</v>
      </c>
      <c r="I3128" s="135">
        <v>121.37</v>
      </c>
      <c r="J3128" s="135">
        <v>121.37</v>
      </c>
      <c r="K3128" t="str">
        <f>VLOOKUP(C3128,ResCat!$A$2:$B$268,2,FALSE)</f>
        <v>PPOMM</v>
      </c>
    </row>
    <row r="3129" spans="3:11" x14ac:dyDescent="0.25">
      <c r="C3129" s="134" t="s">
        <v>205</v>
      </c>
      <c r="D3129" s="134" t="s">
        <v>343</v>
      </c>
      <c r="E3129" s="134" t="s">
        <v>961</v>
      </c>
      <c r="F3129" s="134" t="s">
        <v>1060</v>
      </c>
      <c r="G3129" s="134" t="s">
        <v>334</v>
      </c>
      <c r="H3129" s="135">
        <v>-52.83</v>
      </c>
      <c r="I3129" s="135">
        <v>-62.83</v>
      </c>
      <c r="J3129" s="135">
        <v>-189.8</v>
      </c>
      <c r="K3129" t="str">
        <f>VLOOKUP(C3129,ResCat!$A$2:$B$268,2,FALSE)</f>
        <v>PPOMM</v>
      </c>
    </row>
    <row r="3130" spans="3:11" x14ac:dyDescent="0.25">
      <c r="C3130" s="134" t="s">
        <v>205</v>
      </c>
      <c r="D3130" s="134" t="s">
        <v>343</v>
      </c>
      <c r="E3130" s="134" t="s">
        <v>970</v>
      </c>
      <c r="F3130" s="134" t="s">
        <v>1060</v>
      </c>
      <c r="G3130" s="134" t="s">
        <v>333</v>
      </c>
      <c r="H3130" s="135">
        <v>41493.980000000025</v>
      </c>
      <c r="I3130" s="135">
        <v>43743.330000000016</v>
      </c>
      <c r="J3130" s="135">
        <v>104051.57000000007</v>
      </c>
      <c r="K3130" t="str">
        <f>VLOOKUP(C3130,ResCat!$A$2:$B$268,2,FALSE)</f>
        <v>PPOMM</v>
      </c>
    </row>
    <row r="3131" spans="3:11" x14ac:dyDescent="0.25">
      <c r="C3131" s="134" t="s">
        <v>205</v>
      </c>
      <c r="D3131" s="134" t="s">
        <v>343</v>
      </c>
      <c r="E3131" s="134" t="s">
        <v>1023</v>
      </c>
      <c r="F3131" s="134" t="s">
        <v>1060</v>
      </c>
      <c r="G3131" s="134" t="s">
        <v>308</v>
      </c>
      <c r="H3131" s="135">
        <v>79111.370000000024</v>
      </c>
      <c r="I3131" s="135">
        <v>97951.100000000093</v>
      </c>
      <c r="J3131" s="135">
        <v>251794.96000000028</v>
      </c>
      <c r="K3131" t="str">
        <f>VLOOKUP(C3131,ResCat!$A$2:$B$268,2,FALSE)</f>
        <v>PPOMM</v>
      </c>
    </row>
    <row r="3132" spans="3:11" x14ac:dyDescent="0.25">
      <c r="C3132" s="134" t="s">
        <v>208</v>
      </c>
      <c r="D3132" s="134" t="s">
        <v>343</v>
      </c>
      <c r="E3132" s="134" t="s">
        <v>322</v>
      </c>
      <c r="F3132" s="134" t="s">
        <v>1060</v>
      </c>
      <c r="G3132" s="134" t="s">
        <v>341</v>
      </c>
      <c r="H3132" s="135">
        <v>488.6</v>
      </c>
      <c r="I3132" s="135">
        <v>688.17</v>
      </c>
      <c r="J3132" s="135">
        <v>688.17</v>
      </c>
      <c r="K3132" t="str">
        <f>VLOOKUP(C3132,ResCat!$A$2:$B$268,2,FALSE)</f>
        <v>PPOMM</v>
      </c>
    </row>
    <row r="3133" spans="3:11" x14ac:dyDescent="0.25">
      <c r="C3133" s="134" t="s">
        <v>208</v>
      </c>
      <c r="D3133" s="134" t="s">
        <v>343</v>
      </c>
      <c r="E3133" s="134" t="s">
        <v>324</v>
      </c>
      <c r="F3133" s="134" t="s">
        <v>1060</v>
      </c>
      <c r="G3133" s="134" t="s">
        <v>340</v>
      </c>
      <c r="H3133" s="135">
        <v>-508.28000000000003</v>
      </c>
      <c r="I3133" s="135">
        <v>-264.83000000000004</v>
      </c>
      <c r="J3133" s="135">
        <v>-2033.5499999999997</v>
      </c>
      <c r="K3133" t="str">
        <f>VLOOKUP(C3133,ResCat!$A$2:$B$268,2,FALSE)</f>
        <v>PPOMM</v>
      </c>
    </row>
    <row r="3134" spans="3:11" x14ac:dyDescent="0.25">
      <c r="C3134" s="134" t="s">
        <v>208</v>
      </c>
      <c r="D3134" s="134" t="s">
        <v>343</v>
      </c>
      <c r="E3134" s="134" t="s">
        <v>326</v>
      </c>
      <c r="F3134" s="134" t="s">
        <v>1060</v>
      </c>
      <c r="G3134" s="134" t="s">
        <v>317</v>
      </c>
      <c r="H3134" s="135">
        <v>134.1</v>
      </c>
      <c r="I3134" s="135">
        <v>148.16</v>
      </c>
      <c r="J3134" s="135">
        <v>148.16</v>
      </c>
      <c r="K3134" t="str">
        <f>VLOOKUP(C3134,ResCat!$A$2:$B$268,2,FALSE)</f>
        <v>PPOMM</v>
      </c>
    </row>
    <row r="3135" spans="3:11" x14ac:dyDescent="0.25">
      <c r="C3135" s="134" t="s">
        <v>208</v>
      </c>
      <c r="D3135" s="134" t="s">
        <v>343</v>
      </c>
      <c r="E3135" s="134" t="s">
        <v>328</v>
      </c>
      <c r="F3135" s="134" t="s">
        <v>1060</v>
      </c>
      <c r="G3135" s="134" t="s">
        <v>319</v>
      </c>
      <c r="H3135" s="135">
        <v>156.60999999999999</v>
      </c>
      <c r="I3135" s="135">
        <v>169.54</v>
      </c>
      <c r="J3135" s="135">
        <v>169.54</v>
      </c>
      <c r="K3135" t="str">
        <f>VLOOKUP(C3135,ResCat!$A$2:$B$268,2,FALSE)</f>
        <v>PPOMM</v>
      </c>
    </row>
    <row r="3136" spans="3:11" x14ac:dyDescent="0.25">
      <c r="C3136" s="134" t="s">
        <v>208</v>
      </c>
      <c r="D3136" s="134" t="s">
        <v>343</v>
      </c>
      <c r="E3136" s="134" t="s">
        <v>330</v>
      </c>
      <c r="F3136" s="134" t="s">
        <v>1060</v>
      </c>
      <c r="G3136" s="134" t="s">
        <v>321</v>
      </c>
      <c r="H3136" s="135">
        <v>96.980000000000018</v>
      </c>
      <c r="I3136" s="135">
        <v>160.29000000000002</v>
      </c>
      <c r="J3136" s="135">
        <v>160.29000000000002</v>
      </c>
      <c r="K3136" t="str">
        <f>VLOOKUP(C3136,ResCat!$A$2:$B$268,2,FALSE)</f>
        <v>PPOMM</v>
      </c>
    </row>
    <row r="3137" spans="3:11" x14ac:dyDescent="0.25">
      <c r="C3137" s="134" t="s">
        <v>208</v>
      </c>
      <c r="D3137" s="134" t="s">
        <v>343</v>
      </c>
      <c r="E3137" s="134" t="s">
        <v>332</v>
      </c>
      <c r="F3137" s="134" t="s">
        <v>1060</v>
      </c>
      <c r="G3137" s="134" t="s">
        <v>323</v>
      </c>
      <c r="H3137" s="135">
        <v>80.330000000000013</v>
      </c>
      <c r="I3137" s="135">
        <v>94.73</v>
      </c>
      <c r="J3137" s="135">
        <v>42.619999999999976</v>
      </c>
      <c r="K3137" t="str">
        <f>VLOOKUP(C3137,ResCat!$A$2:$B$268,2,FALSE)</f>
        <v>PPOMM</v>
      </c>
    </row>
    <row r="3138" spans="3:11" x14ac:dyDescent="0.25">
      <c r="C3138" s="134" t="s">
        <v>208</v>
      </c>
      <c r="D3138" s="134" t="s">
        <v>343</v>
      </c>
      <c r="E3138" s="134" t="s">
        <v>335</v>
      </c>
      <c r="F3138" s="134" t="s">
        <v>1060</v>
      </c>
      <c r="G3138" s="134" t="s">
        <v>325</v>
      </c>
      <c r="H3138" s="135">
        <v>-3.7699999999999996</v>
      </c>
      <c r="I3138" s="135">
        <v>43.53</v>
      </c>
      <c r="J3138" s="135">
        <v>-82.38</v>
      </c>
      <c r="K3138" t="str">
        <f>VLOOKUP(C3138,ResCat!$A$2:$B$268,2,FALSE)</f>
        <v>PPOMM</v>
      </c>
    </row>
    <row r="3139" spans="3:11" x14ac:dyDescent="0.25">
      <c r="C3139" s="134" t="s">
        <v>208</v>
      </c>
      <c r="D3139" s="134" t="s">
        <v>343</v>
      </c>
      <c r="E3139" s="134" t="s">
        <v>4</v>
      </c>
      <c r="F3139" s="134" t="s">
        <v>1060</v>
      </c>
      <c r="G3139" s="134" t="s">
        <v>327</v>
      </c>
      <c r="H3139" s="135">
        <v>136.22999999999999</v>
      </c>
      <c r="I3139" s="135">
        <v>146.5</v>
      </c>
      <c r="J3139" s="135">
        <v>-269.64</v>
      </c>
      <c r="K3139" t="str">
        <f>VLOOKUP(C3139,ResCat!$A$2:$B$268,2,FALSE)</f>
        <v>PPOMM</v>
      </c>
    </row>
    <row r="3140" spans="3:11" x14ac:dyDescent="0.25">
      <c r="C3140" s="134" t="s">
        <v>208</v>
      </c>
      <c r="D3140" s="134" t="s">
        <v>343</v>
      </c>
      <c r="E3140" s="134" t="s">
        <v>511</v>
      </c>
      <c r="F3140" s="134" t="s">
        <v>1060</v>
      </c>
      <c r="G3140" s="134" t="s">
        <v>329</v>
      </c>
      <c r="H3140" s="135">
        <v>890.8599999999999</v>
      </c>
      <c r="I3140" s="135">
        <v>1232.1599999999999</v>
      </c>
      <c r="J3140" s="135">
        <v>-661.08999999999969</v>
      </c>
      <c r="K3140" t="str">
        <f>VLOOKUP(C3140,ResCat!$A$2:$B$268,2,FALSE)</f>
        <v>PPOMM</v>
      </c>
    </row>
    <row r="3141" spans="3:11" x14ac:dyDescent="0.25">
      <c r="C3141" s="134" t="s">
        <v>208</v>
      </c>
      <c r="D3141" s="134" t="s">
        <v>343</v>
      </c>
      <c r="E3141" s="134" t="s">
        <v>969</v>
      </c>
      <c r="F3141" s="134" t="s">
        <v>1060</v>
      </c>
      <c r="G3141" s="134" t="s">
        <v>331</v>
      </c>
      <c r="H3141" s="135">
        <v>-1331.79</v>
      </c>
      <c r="I3141" s="135">
        <v>-1370.9099999999999</v>
      </c>
      <c r="J3141" s="135">
        <v>-1342.67</v>
      </c>
      <c r="K3141" t="str">
        <f>VLOOKUP(C3141,ResCat!$A$2:$B$268,2,FALSE)</f>
        <v>PPOMM</v>
      </c>
    </row>
    <row r="3142" spans="3:11" x14ac:dyDescent="0.25">
      <c r="C3142" s="134" t="s">
        <v>208</v>
      </c>
      <c r="D3142" s="134" t="s">
        <v>343</v>
      </c>
      <c r="E3142" s="134" t="s">
        <v>961</v>
      </c>
      <c r="F3142" s="134" t="s">
        <v>1060</v>
      </c>
      <c r="G3142" s="134" t="s">
        <v>334</v>
      </c>
      <c r="H3142" s="135">
        <v>4904.6800000000012</v>
      </c>
      <c r="I3142" s="135">
        <v>4481.6400000000003</v>
      </c>
      <c r="J3142" s="135">
        <v>11032.14</v>
      </c>
      <c r="K3142" t="str">
        <f>VLOOKUP(C3142,ResCat!$A$2:$B$268,2,FALSE)</f>
        <v>PPOMM</v>
      </c>
    </row>
    <row r="3143" spans="3:11" x14ac:dyDescent="0.25">
      <c r="C3143" s="134" t="s">
        <v>208</v>
      </c>
      <c r="D3143" s="134" t="s">
        <v>343</v>
      </c>
      <c r="E3143" s="134" t="s">
        <v>961</v>
      </c>
      <c r="F3143" s="134" t="s">
        <v>1061</v>
      </c>
      <c r="G3143" s="134" t="s">
        <v>334</v>
      </c>
      <c r="H3143" s="135">
        <v>-2114.65</v>
      </c>
      <c r="I3143" s="135">
        <v>-3168.29</v>
      </c>
      <c r="J3143" s="135">
        <v>-3767.1</v>
      </c>
      <c r="K3143" t="str">
        <f>VLOOKUP(C3143,ResCat!$A$2:$B$268,2,FALSE)</f>
        <v>PPOMM</v>
      </c>
    </row>
    <row r="3144" spans="3:11" x14ac:dyDescent="0.25">
      <c r="C3144" s="134" t="s">
        <v>208</v>
      </c>
      <c r="D3144" s="134" t="s">
        <v>343</v>
      </c>
      <c r="E3144" s="134" t="s">
        <v>970</v>
      </c>
      <c r="F3144" s="134" t="s">
        <v>1060</v>
      </c>
      <c r="G3144" s="134" t="s">
        <v>333</v>
      </c>
      <c r="H3144" s="135">
        <v>1267986.509999994</v>
      </c>
      <c r="I3144" s="135">
        <v>1512369.3200000117</v>
      </c>
      <c r="J3144" s="135">
        <v>3693172.0600000136</v>
      </c>
      <c r="K3144" t="str">
        <f>VLOOKUP(C3144,ResCat!$A$2:$B$268,2,FALSE)</f>
        <v>PPOMM</v>
      </c>
    </row>
    <row r="3145" spans="3:11" x14ac:dyDescent="0.25">
      <c r="C3145" s="134" t="s">
        <v>208</v>
      </c>
      <c r="D3145" s="134" t="s">
        <v>343</v>
      </c>
      <c r="E3145" s="134" t="s">
        <v>970</v>
      </c>
      <c r="F3145" s="134" t="s">
        <v>1061</v>
      </c>
      <c r="G3145" s="134" t="s">
        <v>333</v>
      </c>
      <c r="H3145" s="135">
        <v>20022.34</v>
      </c>
      <c r="I3145" s="135">
        <v>21374.23000000001</v>
      </c>
      <c r="J3145" s="135">
        <v>37358.579999999994</v>
      </c>
      <c r="K3145" t="str">
        <f>VLOOKUP(C3145,ResCat!$A$2:$B$268,2,FALSE)</f>
        <v>PPOMM</v>
      </c>
    </row>
    <row r="3146" spans="3:11" x14ac:dyDescent="0.25">
      <c r="C3146" s="134" t="s">
        <v>208</v>
      </c>
      <c r="D3146" s="134" t="s">
        <v>343</v>
      </c>
      <c r="E3146" s="134" t="s">
        <v>1023</v>
      </c>
      <c r="F3146" s="134" t="s">
        <v>1060</v>
      </c>
      <c r="G3146" s="134" t="s">
        <v>308</v>
      </c>
      <c r="H3146" s="135">
        <v>5533637.0400000457</v>
      </c>
      <c r="I3146" s="135">
        <v>7502645.9200002449</v>
      </c>
      <c r="J3146" s="135">
        <v>18386782.880000155</v>
      </c>
      <c r="K3146" t="str">
        <f>VLOOKUP(C3146,ResCat!$A$2:$B$268,2,FALSE)</f>
        <v>PPOMM</v>
      </c>
    </row>
    <row r="3147" spans="3:11" x14ac:dyDescent="0.25">
      <c r="C3147" s="134" t="s">
        <v>208</v>
      </c>
      <c r="D3147" s="134" t="s">
        <v>343</v>
      </c>
      <c r="E3147" s="134" t="s">
        <v>1023</v>
      </c>
      <c r="F3147" s="134" t="s">
        <v>1061</v>
      </c>
      <c r="G3147" s="134" t="s">
        <v>308</v>
      </c>
      <c r="H3147" s="135">
        <v>8008.39</v>
      </c>
      <c r="I3147" s="135">
        <v>10262.810000000005</v>
      </c>
      <c r="J3147" s="135">
        <v>47319.579999999973</v>
      </c>
      <c r="K3147" t="str">
        <f>VLOOKUP(C3147,ResCat!$A$2:$B$268,2,FALSE)</f>
        <v>PPOMM</v>
      </c>
    </row>
    <row r="3148" spans="3:11" x14ac:dyDescent="0.25">
      <c r="C3148" s="134" t="s">
        <v>110</v>
      </c>
      <c r="D3148" s="134" t="s">
        <v>3</v>
      </c>
      <c r="E3148" s="134" t="s">
        <v>1025</v>
      </c>
      <c r="F3148" s="134" t="s">
        <v>310</v>
      </c>
      <c r="G3148" s="134" t="s">
        <v>311</v>
      </c>
      <c r="H3148" s="135">
        <v>165.04</v>
      </c>
      <c r="I3148" s="135">
        <v>165.04</v>
      </c>
      <c r="J3148" s="135">
        <v>299.99</v>
      </c>
      <c r="K3148" t="str">
        <f>VLOOKUP(C3148,ResCat!$A$2:$B$268,2,FALSE)</f>
        <v>HMOLG</v>
      </c>
    </row>
    <row r="3149" spans="3:11" x14ac:dyDescent="0.25">
      <c r="C3149" s="134" t="s">
        <v>110</v>
      </c>
      <c r="D3149" s="134" t="s">
        <v>3</v>
      </c>
      <c r="E3149" s="134" t="s">
        <v>309</v>
      </c>
      <c r="F3149" s="134" t="s">
        <v>310</v>
      </c>
      <c r="G3149" s="134" t="s">
        <v>311</v>
      </c>
      <c r="H3149" s="135">
        <v>-978.75</v>
      </c>
      <c r="I3149" s="135">
        <v>-978.75</v>
      </c>
      <c r="J3149" s="135">
        <v>21.31</v>
      </c>
      <c r="K3149" t="str">
        <f>VLOOKUP(C3149,ResCat!$A$2:$B$268,2,FALSE)</f>
        <v>HMOLG</v>
      </c>
    </row>
    <row r="3150" spans="3:11" x14ac:dyDescent="0.25">
      <c r="C3150" s="134" t="s">
        <v>110</v>
      </c>
      <c r="D3150" s="134" t="s">
        <v>3</v>
      </c>
      <c r="E3150" s="134" t="s">
        <v>362</v>
      </c>
      <c r="F3150" s="134" t="s">
        <v>310</v>
      </c>
      <c r="G3150" s="134" t="s">
        <v>311</v>
      </c>
      <c r="H3150" s="135">
        <v>161.74</v>
      </c>
      <c r="I3150" s="135">
        <v>161.74</v>
      </c>
      <c r="J3150" s="135">
        <v>175.45</v>
      </c>
      <c r="K3150" t="str">
        <f>VLOOKUP(C3150,ResCat!$A$2:$B$268,2,FALSE)</f>
        <v>HMOLG</v>
      </c>
    </row>
    <row r="3151" spans="3:11" x14ac:dyDescent="0.25">
      <c r="C3151" s="134" t="s">
        <v>110</v>
      </c>
      <c r="D3151" s="134" t="s">
        <v>3</v>
      </c>
      <c r="E3151" s="134" t="s">
        <v>1027</v>
      </c>
      <c r="F3151" s="134" t="s">
        <v>310</v>
      </c>
      <c r="G3151" s="134" t="s">
        <v>311</v>
      </c>
      <c r="H3151" s="135">
        <v>209.99</v>
      </c>
      <c r="I3151" s="135">
        <v>247.74</v>
      </c>
      <c r="J3151" s="135">
        <v>382.69</v>
      </c>
      <c r="K3151" t="str">
        <f>VLOOKUP(C3151,ResCat!$A$2:$B$268,2,FALSE)</f>
        <v>HMOLG</v>
      </c>
    </row>
    <row r="3152" spans="3:11" x14ac:dyDescent="0.25">
      <c r="C3152" s="134" t="s">
        <v>110</v>
      </c>
      <c r="D3152" s="134" t="s">
        <v>3</v>
      </c>
      <c r="E3152" s="134" t="s">
        <v>1028</v>
      </c>
      <c r="F3152" s="134" t="s">
        <v>310</v>
      </c>
      <c r="G3152" s="134" t="s">
        <v>311</v>
      </c>
      <c r="H3152" s="135">
        <v>264.39</v>
      </c>
      <c r="I3152" s="135">
        <v>264.39</v>
      </c>
      <c r="J3152" s="135">
        <v>264.39</v>
      </c>
      <c r="K3152" t="str">
        <f>VLOOKUP(C3152,ResCat!$A$2:$B$268,2,FALSE)</f>
        <v>HMOLG</v>
      </c>
    </row>
    <row r="3153" spans="3:11" x14ac:dyDescent="0.25">
      <c r="C3153" s="134" t="s">
        <v>110</v>
      </c>
      <c r="D3153" s="134" t="s">
        <v>3</v>
      </c>
      <c r="E3153" s="134" t="s">
        <v>1029</v>
      </c>
      <c r="F3153" s="134" t="s">
        <v>310</v>
      </c>
      <c r="G3153" s="134" t="s">
        <v>311</v>
      </c>
      <c r="H3153" s="135">
        <v>-821.77</v>
      </c>
      <c r="I3153" s="135">
        <v>-821.77</v>
      </c>
      <c r="J3153" s="135">
        <v>0</v>
      </c>
      <c r="K3153" t="str">
        <f>VLOOKUP(C3153,ResCat!$A$2:$B$268,2,FALSE)</f>
        <v>HMOLG</v>
      </c>
    </row>
    <row r="3154" spans="3:11" x14ac:dyDescent="0.25">
      <c r="C3154" s="134" t="s">
        <v>110</v>
      </c>
      <c r="D3154" s="134" t="s">
        <v>3</v>
      </c>
      <c r="E3154" s="134" t="s">
        <v>359</v>
      </c>
      <c r="F3154" s="134" t="s">
        <v>310</v>
      </c>
      <c r="G3154" s="134" t="s">
        <v>311</v>
      </c>
      <c r="H3154" s="135">
        <v>160.06</v>
      </c>
      <c r="I3154" s="135">
        <v>191.1</v>
      </c>
      <c r="J3154" s="135">
        <v>191.1</v>
      </c>
      <c r="K3154" t="str">
        <f>VLOOKUP(C3154,ResCat!$A$2:$B$268,2,FALSE)</f>
        <v>HMOLG</v>
      </c>
    </row>
    <row r="3155" spans="3:11" x14ac:dyDescent="0.25">
      <c r="C3155" s="134" t="s">
        <v>110</v>
      </c>
      <c r="D3155" s="134" t="s">
        <v>3</v>
      </c>
      <c r="E3155" s="134" t="s">
        <v>354</v>
      </c>
      <c r="F3155" s="134" t="s">
        <v>310</v>
      </c>
      <c r="G3155" s="134" t="s">
        <v>311</v>
      </c>
      <c r="H3155" s="135">
        <v>14.24</v>
      </c>
      <c r="I3155" s="135">
        <v>14.24</v>
      </c>
      <c r="J3155" s="135">
        <v>14.24</v>
      </c>
      <c r="K3155" t="str">
        <f>VLOOKUP(C3155,ResCat!$A$2:$B$268,2,FALSE)</f>
        <v>HMOLG</v>
      </c>
    </row>
    <row r="3156" spans="3:11" x14ac:dyDescent="0.25">
      <c r="C3156" s="134" t="s">
        <v>110</v>
      </c>
      <c r="D3156" s="134" t="s">
        <v>3</v>
      </c>
      <c r="E3156" s="134" t="s">
        <v>366</v>
      </c>
      <c r="F3156" s="134" t="s">
        <v>310</v>
      </c>
      <c r="G3156" s="134" t="s">
        <v>311</v>
      </c>
      <c r="H3156" s="135">
        <v>-1808.94</v>
      </c>
      <c r="I3156" s="135">
        <v>-1809.02</v>
      </c>
      <c r="J3156" s="135">
        <v>-4433.53</v>
      </c>
      <c r="K3156" t="str">
        <f>VLOOKUP(C3156,ResCat!$A$2:$B$268,2,FALSE)</f>
        <v>HMOLG</v>
      </c>
    </row>
    <row r="3157" spans="3:11" x14ac:dyDescent="0.25">
      <c r="C3157" s="134" t="s">
        <v>110</v>
      </c>
      <c r="D3157" s="134" t="s">
        <v>3</v>
      </c>
      <c r="E3157" s="134" t="s">
        <v>352</v>
      </c>
      <c r="F3157" s="134" t="s">
        <v>310</v>
      </c>
      <c r="G3157" s="134" t="s">
        <v>351</v>
      </c>
      <c r="H3157" s="135">
        <v>-1707.85</v>
      </c>
      <c r="I3157" s="135">
        <v>-1624.99</v>
      </c>
      <c r="J3157" s="135">
        <v>-1624.99</v>
      </c>
      <c r="K3157" t="str">
        <f>VLOOKUP(C3157,ResCat!$A$2:$B$268,2,FALSE)</f>
        <v>HMOLG</v>
      </c>
    </row>
    <row r="3158" spans="3:11" x14ac:dyDescent="0.25">
      <c r="C3158" s="134" t="s">
        <v>110</v>
      </c>
      <c r="D3158" s="134" t="s">
        <v>3</v>
      </c>
      <c r="E3158" s="134" t="s">
        <v>347</v>
      </c>
      <c r="F3158" s="134" t="s">
        <v>310</v>
      </c>
      <c r="G3158" s="134" t="s">
        <v>360</v>
      </c>
      <c r="H3158" s="135">
        <v>77.28</v>
      </c>
      <c r="I3158" s="135">
        <v>154.56</v>
      </c>
      <c r="J3158" s="135">
        <v>154.56</v>
      </c>
      <c r="K3158" t="str">
        <f>VLOOKUP(C3158,ResCat!$A$2:$B$268,2,FALSE)</f>
        <v>HMOLG</v>
      </c>
    </row>
    <row r="3159" spans="3:11" x14ac:dyDescent="0.25">
      <c r="C3159" s="134" t="s">
        <v>110</v>
      </c>
      <c r="D3159" s="134" t="s">
        <v>3</v>
      </c>
      <c r="E3159" s="134" t="s">
        <v>312</v>
      </c>
      <c r="F3159" s="134" t="s">
        <v>310</v>
      </c>
      <c r="G3159" s="134" t="s">
        <v>364</v>
      </c>
      <c r="H3159" s="135">
        <v>152.27000000000001</v>
      </c>
      <c r="I3159" s="135">
        <v>184.87</v>
      </c>
      <c r="J3159" s="135">
        <v>184.87</v>
      </c>
      <c r="K3159" t="str">
        <f>VLOOKUP(C3159,ResCat!$A$2:$B$268,2,FALSE)</f>
        <v>HMOLG</v>
      </c>
    </row>
    <row r="3160" spans="3:11" x14ac:dyDescent="0.25">
      <c r="C3160" s="134" t="s">
        <v>110</v>
      </c>
      <c r="D3160" s="134" t="s">
        <v>3</v>
      </c>
      <c r="E3160" s="134" t="s">
        <v>357</v>
      </c>
      <c r="F3160" s="134" t="s">
        <v>310</v>
      </c>
      <c r="G3160" s="134" t="s">
        <v>338</v>
      </c>
      <c r="H3160" s="135">
        <v>283.90999999999997</v>
      </c>
      <c r="I3160" s="135">
        <v>349.11</v>
      </c>
      <c r="J3160" s="135">
        <v>349.11</v>
      </c>
      <c r="K3160" t="str">
        <f>VLOOKUP(C3160,ResCat!$A$2:$B$268,2,FALSE)</f>
        <v>HMOLG</v>
      </c>
    </row>
    <row r="3161" spans="3:11" x14ac:dyDescent="0.25">
      <c r="C3161" s="134" t="s">
        <v>110</v>
      </c>
      <c r="D3161" s="134" t="s">
        <v>3</v>
      </c>
      <c r="E3161" s="134" t="s">
        <v>314</v>
      </c>
      <c r="F3161" s="134" t="s">
        <v>310</v>
      </c>
      <c r="G3161" s="134" t="s">
        <v>356</v>
      </c>
      <c r="H3161" s="135">
        <v>172.60000000000002</v>
      </c>
      <c r="I3161" s="135">
        <v>305.2</v>
      </c>
      <c r="J3161" s="135">
        <v>305.2</v>
      </c>
      <c r="K3161" t="str">
        <f>VLOOKUP(C3161,ResCat!$A$2:$B$268,2,FALSE)</f>
        <v>HMOLG</v>
      </c>
    </row>
    <row r="3162" spans="3:11" x14ac:dyDescent="0.25">
      <c r="C3162" s="134" t="s">
        <v>110</v>
      </c>
      <c r="D3162" s="134" t="s">
        <v>3</v>
      </c>
      <c r="E3162" s="134" t="s">
        <v>339</v>
      </c>
      <c r="F3162" s="134" t="s">
        <v>310</v>
      </c>
      <c r="G3162" s="134" t="s">
        <v>353</v>
      </c>
      <c r="H3162" s="135">
        <v>260.8</v>
      </c>
      <c r="I3162" s="135">
        <v>326</v>
      </c>
      <c r="J3162" s="135">
        <v>326</v>
      </c>
      <c r="K3162" t="str">
        <f>VLOOKUP(C3162,ResCat!$A$2:$B$268,2,FALSE)</f>
        <v>HMOLG</v>
      </c>
    </row>
    <row r="3163" spans="3:11" x14ac:dyDescent="0.25">
      <c r="C3163" s="134" t="s">
        <v>110</v>
      </c>
      <c r="D3163" s="134" t="s">
        <v>3</v>
      </c>
      <c r="E3163" s="134" t="s">
        <v>342</v>
      </c>
      <c r="F3163" s="134" t="s">
        <v>310</v>
      </c>
      <c r="G3163" s="134" t="s">
        <v>348</v>
      </c>
      <c r="H3163" s="135">
        <v>199.99</v>
      </c>
      <c r="I3163" s="135">
        <v>232.58999999999997</v>
      </c>
      <c r="J3163" s="135">
        <v>232.58999999999997</v>
      </c>
      <c r="K3163" t="str">
        <f>VLOOKUP(C3163,ResCat!$A$2:$B$268,2,FALSE)</f>
        <v>HMOLG</v>
      </c>
    </row>
    <row r="3164" spans="3:11" x14ac:dyDescent="0.25">
      <c r="C3164" s="134" t="s">
        <v>110</v>
      </c>
      <c r="D3164" s="134" t="s">
        <v>3</v>
      </c>
      <c r="E3164" s="134" t="s">
        <v>316</v>
      </c>
      <c r="F3164" s="134" t="s">
        <v>310</v>
      </c>
      <c r="G3164" s="134" t="s">
        <v>313</v>
      </c>
      <c r="H3164" s="135">
        <v>130.4</v>
      </c>
      <c r="I3164" s="135">
        <v>163</v>
      </c>
      <c r="J3164" s="135">
        <v>163</v>
      </c>
      <c r="K3164" t="str">
        <f>VLOOKUP(C3164,ResCat!$A$2:$B$268,2,FALSE)</f>
        <v>HMOLG</v>
      </c>
    </row>
    <row r="3165" spans="3:11" x14ac:dyDescent="0.25">
      <c r="C3165" s="134" t="s">
        <v>110</v>
      </c>
      <c r="D3165" s="134" t="s">
        <v>3</v>
      </c>
      <c r="E3165" s="134" t="s">
        <v>318</v>
      </c>
      <c r="F3165" s="134" t="s">
        <v>310</v>
      </c>
      <c r="G3165" s="134" t="s">
        <v>358</v>
      </c>
      <c r="H3165" s="135">
        <v>136.9</v>
      </c>
      <c r="I3165" s="135">
        <v>169.5</v>
      </c>
      <c r="J3165" s="135">
        <v>169.5</v>
      </c>
      <c r="K3165" t="str">
        <f>VLOOKUP(C3165,ResCat!$A$2:$B$268,2,FALSE)</f>
        <v>HMOLG</v>
      </c>
    </row>
    <row r="3166" spans="3:11" x14ac:dyDescent="0.25">
      <c r="C3166" s="134" t="s">
        <v>110</v>
      </c>
      <c r="D3166" s="134" t="s">
        <v>3</v>
      </c>
      <c r="E3166" s="134" t="s">
        <v>320</v>
      </c>
      <c r="F3166" s="134" t="s">
        <v>310</v>
      </c>
      <c r="G3166" s="134" t="s">
        <v>315</v>
      </c>
      <c r="H3166" s="135">
        <v>2822.07</v>
      </c>
      <c r="I3166" s="135">
        <v>3150.9300000000003</v>
      </c>
      <c r="J3166" s="135">
        <v>3800.9</v>
      </c>
      <c r="K3166" t="str">
        <f>VLOOKUP(C3166,ResCat!$A$2:$B$268,2,FALSE)</f>
        <v>HMOLG</v>
      </c>
    </row>
    <row r="3167" spans="3:11" x14ac:dyDescent="0.25">
      <c r="C3167" s="134" t="s">
        <v>110</v>
      </c>
      <c r="D3167" s="134" t="s">
        <v>3</v>
      </c>
      <c r="E3167" s="134" t="s">
        <v>322</v>
      </c>
      <c r="F3167" s="134" t="s">
        <v>310</v>
      </c>
      <c r="G3167" s="134" t="s">
        <v>341</v>
      </c>
      <c r="H3167" s="135">
        <v>726.6</v>
      </c>
      <c r="I3167" s="135">
        <v>877.82</v>
      </c>
      <c r="J3167" s="135">
        <v>877.82</v>
      </c>
      <c r="K3167" t="str">
        <f>VLOOKUP(C3167,ResCat!$A$2:$B$268,2,FALSE)</f>
        <v>HMOLG</v>
      </c>
    </row>
    <row r="3168" spans="3:11" x14ac:dyDescent="0.25">
      <c r="C3168" s="134" t="s">
        <v>110</v>
      </c>
      <c r="D3168" s="134" t="s">
        <v>3</v>
      </c>
      <c r="E3168" s="134" t="s">
        <v>324</v>
      </c>
      <c r="F3168" s="134" t="s">
        <v>310</v>
      </c>
      <c r="G3168" s="134" t="s">
        <v>340</v>
      </c>
      <c r="H3168" s="135">
        <v>548.4799999999999</v>
      </c>
      <c r="I3168" s="135">
        <v>512.53000000000009</v>
      </c>
      <c r="J3168" s="135">
        <v>1364.91</v>
      </c>
      <c r="K3168" t="str">
        <f>VLOOKUP(C3168,ResCat!$A$2:$B$268,2,FALSE)</f>
        <v>HMOLG</v>
      </c>
    </row>
    <row r="3169" spans="3:11" x14ac:dyDescent="0.25">
      <c r="C3169" s="134" t="s">
        <v>110</v>
      </c>
      <c r="D3169" s="134" t="s">
        <v>3</v>
      </c>
      <c r="E3169" s="134" t="s">
        <v>326</v>
      </c>
      <c r="F3169" s="134" t="s">
        <v>310</v>
      </c>
      <c r="G3169" s="134" t="s">
        <v>317</v>
      </c>
      <c r="H3169" s="135">
        <v>917.93</v>
      </c>
      <c r="I3169" s="135">
        <v>847.93</v>
      </c>
      <c r="J3169" s="135">
        <v>1097.93</v>
      </c>
      <c r="K3169" t="str">
        <f>VLOOKUP(C3169,ResCat!$A$2:$B$268,2,FALSE)</f>
        <v>HMOLG</v>
      </c>
    </row>
    <row r="3170" spans="3:11" x14ac:dyDescent="0.25">
      <c r="C3170" s="134" t="s">
        <v>110</v>
      </c>
      <c r="D3170" s="134" t="s">
        <v>3</v>
      </c>
      <c r="E3170" s="134" t="s">
        <v>328</v>
      </c>
      <c r="F3170" s="134" t="s">
        <v>310</v>
      </c>
      <c r="G3170" s="134" t="s">
        <v>319</v>
      </c>
      <c r="H3170" s="135">
        <v>-201.63</v>
      </c>
      <c r="I3170" s="135">
        <v>-246.63</v>
      </c>
      <c r="J3170" s="135">
        <v>52.079999999999984</v>
      </c>
      <c r="K3170" t="str">
        <f>VLOOKUP(C3170,ResCat!$A$2:$B$268,2,FALSE)</f>
        <v>HMOLG</v>
      </c>
    </row>
    <row r="3171" spans="3:11" x14ac:dyDescent="0.25">
      <c r="C3171" s="134" t="s">
        <v>110</v>
      </c>
      <c r="D3171" s="134" t="s">
        <v>3</v>
      </c>
      <c r="E3171" s="134" t="s">
        <v>330</v>
      </c>
      <c r="F3171" s="134" t="s">
        <v>310</v>
      </c>
      <c r="G3171" s="134" t="s">
        <v>321</v>
      </c>
      <c r="H3171" s="135">
        <v>-429.49000000000007</v>
      </c>
      <c r="I3171" s="135">
        <v>-773.91000000000008</v>
      </c>
      <c r="J3171" s="135">
        <v>41501.760000000002</v>
      </c>
      <c r="K3171" t="str">
        <f>VLOOKUP(C3171,ResCat!$A$2:$B$268,2,FALSE)</f>
        <v>HMOLG</v>
      </c>
    </row>
    <row r="3172" spans="3:11" x14ac:dyDescent="0.25">
      <c r="C3172" s="134" t="s">
        <v>110</v>
      </c>
      <c r="D3172" s="134" t="s">
        <v>3</v>
      </c>
      <c r="E3172" s="134" t="s">
        <v>332</v>
      </c>
      <c r="F3172" s="134" t="s">
        <v>310</v>
      </c>
      <c r="G3172" s="134" t="s">
        <v>323</v>
      </c>
      <c r="H3172" s="135">
        <v>1261.58</v>
      </c>
      <c r="I3172" s="135">
        <v>1186.58</v>
      </c>
      <c r="J3172" s="135">
        <v>1468.37</v>
      </c>
      <c r="K3172" t="str">
        <f>VLOOKUP(C3172,ResCat!$A$2:$B$268,2,FALSE)</f>
        <v>HMOLG</v>
      </c>
    </row>
    <row r="3173" spans="3:11" x14ac:dyDescent="0.25">
      <c r="C3173" s="134" t="s">
        <v>110</v>
      </c>
      <c r="D3173" s="134" t="s">
        <v>3</v>
      </c>
      <c r="E3173" s="134" t="s">
        <v>335</v>
      </c>
      <c r="F3173" s="134" t="s">
        <v>310</v>
      </c>
      <c r="G3173" s="134" t="s">
        <v>325</v>
      </c>
      <c r="H3173" s="135">
        <v>1683.29</v>
      </c>
      <c r="I3173" s="135">
        <v>2055.36</v>
      </c>
      <c r="J3173" s="135">
        <v>1444.5900000000001</v>
      </c>
      <c r="K3173" t="str">
        <f>VLOOKUP(C3173,ResCat!$A$2:$B$268,2,FALSE)</f>
        <v>HMOLG</v>
      </c>
    </row>
    <row r="3174" spans="3:11" x14ac:dyDescent="0.25">
      <c r="C3174" s="134" t="s">
        <v>110</v>
      </c>
      <c r="D3174" s="134" t="s">
        <v>3</v>
      </c>
      <c r="E3174" s="134" t="s">
        <v>4</v>
      </c>
      <c r="F3174" s="134" t="s">
        <v>310</v>
      </c>
      <c r="G3174" s="134" t="s">
        <v>327</v>
      </c>
      <c r="H3174" s="135">
        <v>13725.839999999998</v>
      </c>
      <c r="I3174" s="135">
        <v>15950.490000000002</v>
      </c>
      <c r="J3174" s="135">
        <v>23437.059999999998</v>
      </c>
      <c r="K3174" t="str">
        <f>VLOOKUP(C3174,ResCat!$A$2:$B$268,2,FALSE)</f>
        <v>HMOLG</v>
      </c>
    </row>
    <row r="3175" spans="3:11" x14ac:dyDescent="0.25">
      <c r="C3175" s="134" t="s">
        <v>110</v>
      </c>
      <c r="D3175" s="134" t="s">
        <v>3</v>
      </c>
      <c r="E3175" s="134" t="s">
        <v>511</v>
      </c>
      <c r="F3175" s="134" t="s">
        <v>310</v>
      </c>
      <c r="G3175" s="134" t="s">
        <v>329</v>
      </c>
      <c r="H3175" s="135">
        <v>6624.12</v>
      </c>
      <c r="I3175" s="135">
        <v>7168.2300000000005</v>
      </c>
      <c r="J3175" s="135">
        <v>11374.87</v>
      </c>
      <c r="K3175" t="str">
        <f>VLOOKUP(C3175,ResCat!$A$2:$B$268,2,FALSE)</f>
        <v>HMOLG</v>
      </c>
    </row>
    <row r="3176" spans="3:11" x14ac:dyDescent="0.25">
      <c r="C3176" s="134" t="s">
        <v>110</v>
      </c>
      <c r="D3176" s="134" t="s">
        <v>3</v>
      </c>
      <c r="E3176" s="134" t="s">
        <v>969</v>
      </c>
      <c r="F3176" s="134" t="s">
        <v>310</v>
      </c>
      <c r="G3176" s="134" t="s">
        <v>331</v>
      </c>
      <c r="H3176" s="135">
        <v>9212.4100000000017</v>
      </c>
      <c r="I3176" s="135">
        <v>9602.42</v>
      </c>
      <c r="J3176" s="135">
        <v>16031.67</v>
      </c>
      <c r="K3176" t="str">
        <f>VLOOKUP(C3176,ResCat!$A$2:$B$268,2,FALSE)</f>
        <v>HMOLG</v>
      </c>
    </row>
    <row r="3177" spans="3:11" x14ac:dyDescent="0.25">
      <c r="C3177" s="134" t="s">
        <v>110</v>
      </c>
      <c r="D3177" s="134" t="s">
        <v>3</v>
      </c>
      <c r="E3177" s="134" t="s">
        <v>961</v>
      </c>
      <c r="F3177" s="134" t="s">
        <v>310</v>
      </c>
      <c r="G3177" s="134" t="s">
        <v>334</v>
      </c>
      <c r="H3177" s="135">
        <v>13495.090000000002</v>
      </c>
      <c r="I3177" s="135">
        <v>15345.419999999998</v>
      </c>
      <c r="J3177" s="135">
        <v>26836.369999999981</v>
      </c>
      <c r="K3177" t="str">
        <f>VLOOKUP(C3177,ResCat!$A$2:$B$268,2,FALSE)</f>
        <v>HMOLG</v>
      </c>
    </row>
    <row r="3178" spans="3:11" x14ac:dyDescent="0.25">
      <c r="C3178" s="134" t="s">
        <v>110</v>
      </c>
      <c r="D3178" s="134" t="s">
        <v>3</v>
      </c>
      <c r="E3178" s="134" t="s">
        <v>970</v>
      </c>
      <c r="F3178" s="134" t="s">
        <v>310</v>
      </c>
      <c r="G3178" s="134" t="s">
        <v>333</v>
      </c>
      <c r="H3178" s="135">
        <v>70902.98</v>
      </c>
      <c r="I3178" s="135">
        <v>77800.510000000024</v>
      </c>
      <c r="J3178" s="135">
        <v>130962.98000000003</v>
      </c>
      <c r="K3178" t="str">
        <f>VLOOKUP(C3178,ResCat!$A$2:$B$268,2,FALSE)</f>
        <v>HMOLG</v>
      </c>
    </row>
    <row r="3179" spans="3:11" x14ac:dyDescent="0.25">
      <c r="C3179" s="134" t="s">
        <v>110</v>
      </c>
      <c r="D3179" s="134" t="s">
        <v>3</v>
      </c>
      <c r="E3179" s="134" t="s">
        <v>1023</v>
      </c>
      <c r="F3179" s="134" t="s">
        <v>310</v>
      </c>
      <c r="G3179" s="134" t="s">
        <v>308</v>
      </c>
      <c r="H3179" s="135">
        <v>63872.91999999994</v>
      </c>
      <c r="I3179" s="135">
        <v>73603.41</v>
      </c>
      <c r="J3179" s="135">
        <v>179849.07000000012</v>
      </c>
      <c r="K3179" t="str">
        <f>VLOOKUP(C3179,ResCat!$A$2:$B$268,2,FALSE)</f>
        <v>HMOLG</v>
      </c>
    </row>
    <row r="3180" spans="3:11" x14ac:dyDescent="0.25">
      <c r="C3180" s="134" t="s">
        <v>110</v>
      </c>
      <c r="D3180" s="134" t="s">
        <v>0</v>
      </c>
      <c r="E3180" s="134" t="s">
        <v>357</v>
      </c>
      <c r="F3180" s="134" t="s">
        <v>310</v>
      </c>
      <c r="G3180" s="134" t="s">
        <v>338</v>
      </c>
      <c r="H3180" s="135">
        <v>15806</v>
      </c>
      <c r="I3180" s="135">
        <v>16056</v>
      </c>
      <c r="J3180" s="135">
        <v>16056</v>
      </c>
      <c r="K3180" t="str">
        <f>VLOOKUP(C3180,ResCat!$A$2:$B$268,2,FALSE)</f>
        <v>HMOLG</v>
      </c>
    </row>
    <row r="3181" spans="3:11" x14ac:dyDescent="0.25">
      <c r="C3181" s="134" t="s">
        <v>110</v>
      </c>
      <c r="D3181" s="134" t="s">
        <v>0</v>
      </c>
      <c r="E3181" s="134" t="s">
        <v>314</v>
      </c>
      <c r="F3181" s="134" t="s">
        <v>310</v>
      </c>
      <c r="G3181" s="134" t="s">
        <v>356</v>
      </c>
      <c r="H3181" s="135">
        <v>2678.17</v>
      </c>
      <c r="I3181" s="135">
        <v>4475.75</v>
      </c>
      <c r="J3181" s="135">
        <v>4475.75</v>
      </c>
      <c r="K3181" t="str">
        <f>VLOOKUP(C3181,ResCat!$A$2:$B$268,2,FALSE)</f>
        <v>HMOLG</v>
      </c>
    </row>
    <row r="3182" spans="3:11" x14ac:dyDescent="0.25">
      <c r="C3182" s="134" t="s">
        <v>110</v>
      </c>
      <c r="D3182" s="134" t="s">
        <v>0</v>
      </c>
      <c r="E3182" s="134" t="s">
        <v>318</v>
      </c>
      <c r="F3182" s="134" t="s">
        <v>310</v>
      </c>
      <c r="G3182" s="134" t="s">
        <v>358</v>
      </c>
      <c r="H3182" s="135">
        <v>-3182.48</v>
      </c>
      <c r="I3182" s="135">
        <v>-3182.48</v>
      </c>
      <c r="J3182" s="135">
        <v>-25188</v>
      </c>
      <c r="K3182" t="str">
        <f>VLOOKUP(C3182,ResCat!$A$2:$B$268,2,FALSE)</f>
        <v>HMOLG</v>
      </c>
    </row>
    <row r="3183" spans="3:11" x14ac:dyDescent="0.25">
      <c r="C3183" s="134" t="s">
        <v>110</v>
      </c>
      <c r="D3183" s="134" t="s">
        <v>0</v>
      </c>
      <c r="E3183" s="134" t="s">
        <v>324</v>
      </c>
      <c r="F3183" s="134" t="s">
        <v>310</v>
      </c>
      <c r="G3183" s="134" t="s">
        <v>340</v>
      </c>
      <c r="H3183" s="135">
        <v>-16214</v>
      </c>
      <c r="I3183" s="135">
        <v>-16464</v>
      </c>
      <c r="J3183" s="135">
        <v>-41403.800000000003</v>
      </c>
      <c r="K3183" t="str">
        <f>VLOOKUP(C3183,ResCat!$A$2:$B$268,2,FALSE)</f>
        <v>HMOLG</v>
      </c>
    </row>
    <row r="3184" spans="3:11" x14ac:dyDescent="0.25">
      <c r="C3184" s="134" t="s">
        <v>110</v>
      </c>
      <c r="D3184" s="134" t="s">
        <v>0</v>
      </c>
      <c r="E3184" s="134" t="s">
        <v>326</v>
      </c>
      <c r="F3184" s="134" t="s">
        <v>310</v>
      </c>
      <c r="G3184" s="134" t="s">
        <v>317</v>
      </c>
      <c r="H3184" s="135">
        <v>31550</v>
      </c>
      <c r="I3184" s="135">
        <v>33336</v>
      </c>
      <c r="J3184" s="135">
        <v>67897.27</v>
      </c>
      <c r="K3184" t="str">
        <f>VLOOKUP(C3184,ResCat!$A$2:$B$268,2,FALSE)</f>
        <v>HMOLG</v>
      </c>
    </row>
    <row r="3185" spans="3:11" x14ac:dyDescent="0.25">
      <c r="C3185" s="134" t="s">
        <v>110</v>
      </c>
      <c r="D3185" s="134" t="s">
        <v>0</v>
      </c>
      <c r="E3185" s="134" t="s">
        <v>328</v>
      </c>
      <c r="F3185" s="134" t="s">
        <v>310</v>
      </c>
      <c r="G3185" s="134" t="s">
        <v>319</v>
      </c>
      <c r="H3185" s="135">
        <v>505.76</v>
      </c>
      <c r="I3185" s="135">
        <v>755.76</v>
      </c>
      <c r="J3185" s="135">
        <v>755.76</v>
      </c>
      <c r="K3185" t="str">
        <f>VLOOKUP(C3185,ResCat!$A$2:$B$268,2,FALSE)</f>
        <v>HMOLG</v>
      </c>
    </row>
    <row r="3186" spans="3:11" x14ac:dyDescent="0.25">
      <c r="C3186" s="134" t="s">
        <v>110</v>
      </c>
      <c r="D3186" s="134" t="s">
        <v>0</v>
      </c>
      <c r="E3186" s="134" t="s">
        <v>330</v>
      </c>
      <c r="F3186" s="134" t="s">
        <v>310</v>
      </c>
      <c r="G3186" s="134" t="s">
        <v>321</v>
      </c>
      <c r="H3186" s="135">
        <v>29471.52</v>
      </c>
      <c r="I3186" s="135">
        <v>29471.52</v>
      </c>
      <c r="J3186" s="135">
        <v>15891</v>
      </c>
      <c r="K3186" t="str">
        <f>VLOOKUP(C3186,ResCat!$A$2:$B$268,2,FALSE)</f>
        <v>HMOLG</v>
      </c>
    </row>
    <row r="3187" spans="3:11" x14ac:dyDescent="0.25">
      <c r="C3187" s="134" t="s">
        <v>110</v>
      </c>
      <c r="D3187" s="134" t="s">
        <v>0</v>
      </c>
      <c r="E3187" s="134" t="s">
        <v>332</v>
      </c>
      <c r="F3187" s="134" t="s">
        <v>310</v>
      </c>
      <c r="G3187" s="134" t="s">
        <v>323</v>
      </c>
      <c r="H3187" s="135">
        <v>-4743.6699999999983</v>
      </c>
      <c r="I3187" s="135">
        <v>-4447.8399999999983</v>
      </c>
      <c r="J3187" s="135">
        <v>-77962.070000000007</v>
      </c>
      <c r="K3187" t="str">
        <f>VLOOKUP(C3187,ResCat!$A$2:$B$268,2,FALSE)</f>
        <v>HMOLG</v>
      </c>
    </row>
    <row r="3188" spans="3:11" x14ac:dyDescent="0.25">
      <c r="C3188" s="134" t="s">
        <v>110</v>
      </c>
      <c r="D3188" s="134" t="s">
        <v>0</v>
      </c>
      <c r="E3188" s="134" t="s">
        <v>335</v>
      </c>
      <c r="F3188" s="134" t="s">
        <v>310</v>
      </c>
      <c r="G3188" s="134" t="s">
        <v>325</v>
      </c>
      <c r="H3188" s="135">
        <v>17662</v>
      </c>
      <c r="I3188" s="135">
        <v>18162</v>
      </c>
      <c r="J3188" s="135">
        <v>45580.02</v>
      </c>
      <c r="K3188" t="str">
        <f>VLOOKUP(C3188,ResCat!$A$2:$B$268,2,FALSE)</f>
        <v>HMOLG</v>
      </c>
    </row>
    <row r="3189" spans="3:11" x14ac:dyDescent="0.25">
      <c r="C3189" s="134" t="s">
        <v>110</v>
      </c>
      <c r="D3189" s="134" t="s">
        <v>0</v>
      </c>
      <c r="E3189" s="134" t="s">
        <v>4</v>
      </c>
      <c r="F3189" s="134" t="s">
        <v>310</v>
      </c>
      <c r="G3189" s="134" t="s">
        <v>327</v>
      </c>
      <c r="H3189" s="135">
        <v>9145.9</v>
      </c>
      <c r="I3189" s="135">
        <v>9395.9</v>
      </c>
      <c r="J3189" s="135">
        <v>61060.85</v>
      </c>
      <c r="K3189" t="str">
        <f>VLOOKUP(C3189,ResCat!$A$2:$B$268,2,FALSE)</f>
        <v>HMOLG</v>
      </c>
    </row>
    <row r="3190" spans="3:11" x14ac:dyDescent="0.25">
      <c r="C3190" s="134" t="s">
        <v>110</v>
      </c>
      <c r="D3190" s="134" t="s">
        <v>0</v>
      </c>
      <c r="E3190" s="134" t="s">
        <v>511</v>
      </c>
      <c r="F3190" s="134" t="s">
        <v>310</v>
      </c>
      <c r="G3190" s="134" t="s">
        <v>329</v>
      </c>
      <c r="H3190" s="135">
        <v>40771</v>
      </c>
      <c r="I3190" s="135">
        <v>41721</v>
      </c>
      <c r="J3190" s="135">
        <v>215793.01</v>
      </c>
      <c r="K3190" t="str">
        <f>VLOOKUP(C3190,ResCat!$A$2:$B$268,2,FALSE)</f>
        <v>HMOLG</v>
      </c>
    </row>
    <row r="3191" spans="3:11" x14ac:dyDescent="0.25">
      <c r="C3191" s="134" t="s">
        <v>110</v>
      </c>
      <c r="D3191" s="134" t="s">
        <v>0</v>
      </c>
      <c r="E3191" s="134" t="s">
        <v>969</v>
      </c>
      <c r="F3191" s="134" t="s">
        <v>310</v>
      </c>
      <c r="G3191" s="134" t="s">
        <v>331</v>
      </c>
      <c r="H3191" s="135">
        <v>147821.19</v>
      </c>
      <c r="I3191" s="135">
        <v>151237.19</v>
      </c>
      <c r="J3191" s="135">
        <v>409083.95999999996</v>
      </c>
      <c r="K3191" t="str">
        <f>VLOOKUP(C3191,ResCat!$A$2:$B$268,2,FALSE)</f>
        <v>HMOLG</v>
      </c>
    </row>
    <row r="3192" spans="3:11" x14ac:dyDescent="0.25">
      <c r="C3192" s="134" t="s">
        <v>110</v>
      </c>
      <c r="D3192" s="134" t="s">
        <v>0</v>
      </c>
      <c r="E3192" s="134" t="s">
        <v>961</v>
      </c>
      <c r="F3192" s="134" t="s">
        <v>310</v>
      </c>
      <c r="G3192" s="134" t="s">
        <v>334</v>
      </c>
      <c r="H3192" s="135">
        <v>395221.81999999995</v>
      </c>
      <c r="I3192" s="135">
        <v>402396.57999999996</v>
      </c>
      <c r="J3192" s="135">
        <v>2875816.7300000004</v>
      </c>
      <c r="K3192" t="str">
        <f>VLOOKUP(C3192,ResCat!$A$2:$B$268,2,FALSE)</f>
        <v>HMOLG</v>
      </c>
    </row>
    <row r="3193" spans="3:11" x14ac:dyDescent="0.25">
      <c r="C3193" s="134" t="s">
        <v>110</v>
      </c>
      <c r="D3193" s="134" t="s">
        <v>0</v>
      </c>
      <c r="E3193" s="134" t="s">
        <v>970</v>
      </c>
      <c r="F3193" s="134" t="s">
        <v>310</v>
      </c>
      <c r="G3193" s="134" t="s">
        <v>333</v>
      </c>
      <c r="H3193" s="135">
        <v>856397.51999999979</v>
      </c>
      <c r="I3193" s="135">
        <v>874567.96999999974</v>
      </c>
      <c r="J3193" s="135">
        <v>2667905.1</v>
      </c>
      <c r="K3193" t="str">
        <f>VLOOKUP(C3193,ResCat!$A$2:$B$268,2,FALSE)</f>
        <v>HMOLG</v>
      </c>
    </row>
    <row r="3194" spans="3:11" x14ac:dyDescent="0.25">
      <c r="C3194" s="134" t="s">
        <v>110</v>
      </c>
      <c r="D3194" s="134" t="s">
        <v>0</v>
      </c>
      <c r="E3194" s="134" t="s">
        <v>1023</v>
      </c>
      <c r="F3194" s="134" t="s">
        <v>310</v>
      </c>
      <c r="G3194" s="134" t="s">
        <v>308</v>
      </c>
      <c r="H3194" s="135">
        <v>202031.09000000003</v>
      </c>
      <c r="I3194" s="135">
        <v>215016.46000000002</v>
      </c>
      <c r="J3194" s="135">
        <v>665516.7699999999</v>
      </c>
      <c r="K3194" t="str">
        <f>VLOOKUP(C3194,ResCat!$A$2:$B$268,2,FALSE)</f>
        <v>HMOLG</v>
      </c>
    </row>
    <row r="3195" spans="3:11" x14ac:dyDescent="0.25">
      <c r="C3195" s="134" t="s">
        <v>110</v>
      </c>
      <c r="D3195" s="134" t="s">
        <v>2</v>
      </c>
      <c r="E3195" s="134" t="s">
        <v>309</v>
      </c>
      <c r="F3195" s="134" t="s">
        <v>310</v>
      </c>
      <c r="G3195" s="134" t="s">
        <v>311</v>
      </c>
      <c r="H3195" s="135">
        <v>21.54</v>
      </c>
      <c r="I3195" s="135">
        <v>21.54</v>
      </c>
      <c r="J3195" s="135">
        <v>21.54</v>
      </c>
      <c r="K3195" t="str">
        <f>VLOOKUP(C3195,ResCat!$A$2:$B$268,2,FALSE)</f>
        <v>HMOLG</v>
      </c>
    </row>
    <row r="3196" spans="3:11" x14ac:dyDescent="0.25">
      <c r="C3196" s="134" t="s">
        <v>110</v>
      </c>
      <c r="D3196" s="134" t="s">
        <v>2</v>
      </c>
      <c r="E3196" s="134" t="s">
        <v>1026</v>
      </c>
      <c r="F3196" s="134" t="s">
        <v>310</v>
      </c>
      <c r="G3196" s="134" t="s">
        <v>311</v>
      </c>
      <c r="H3196" s="135">
        <v>71</v>
      </c>
      <c r="I3196" s="135">
        <v>71</v>
      </c>
      <c r="J3196" s="135">
        <v>71</v>
      </c>
      <c r="K3196" t="str">
        <f>VLOOKUP(C3196,ResCat!$A$2:$B$268,2,FALSE)</f>
        <v>HMOLG</v>
      </c>
    </row>
    <row r="3197" spans="3:11" x14ac:dyDescent="0.25">
      <c r="C3197" s="134" t="s">
        <v>110</v>
      </c>
      <c r="D3197" s="134" t="s">
        <v>2</v>
      </c>
      <c r="E3197" s="134" t="s">
        <v>362</v>
      </c>
      <c r="F3197" s="134" t="s">
        <v>310</v>
      </c>
      <c r="G3197" s="134" t="s">
        <v>311</v>
      </c>
      <c r="H3197" s="135">
        <v>180.95999999999998</v>
      </c>
      <c r="I3197" s="135">
        <v>180.95999999999998</v>
      </c>
      <c r="J3197" s="135">
        <v>180.95999999999998</v>
      </c>
      <c r="K3197" t="str">
        <f>VLOOKUP(C3197,ResCat!$A$2:$B$268,2,FALSE)</f>
        <v>HMOLG</v>
      </c>
    </row>
    <row r="3198" spans="3:11" x14ac:dyDescent="0.25">
      <c r="C3198" s="134" t="s">
        <v>110</v>
      </c>
      <c r="D3198" s="134" t="s">
        <v>2</v>
      </c>
      <c r="E3198" s="134" t="s">
        <v>1027</v>
      </c>
      <c r="F3198" s="134" t="s">
        <v>310</v>
      </c>
      <c r="G3198" s="134" t="s">
        <v>311</v>
      </c>
      <c r="H3198" s="135">
        <v>80</v>
      </c>
      <c r="I3198" s="135">
        <v>135</v>
      </c>
      <c r="J3198" s="135">
        <v>135</v>
      </c>
      <c r="K3198" t="str">
        <f>VLOOKUP(C3198,ResCat!$A$2:$B$268,2,FALSE)</f>
        <v>HMOLG</v>
      </c>
    </row>
    <row r="3199" spans="3:11" x14ac:dyDescent="0.25">
      <c r="C3199" s="134" t="s">
        <v>110</v>
      </c>
      <c r="D3199" s="134" t="s">
        <v>2</v>
      </c>
      <c r="E3199" s="134" t="s">
        <v>1028</v>
      </c>
      <c r="F3199" s="134" t="s">
        <v>310</v>
      </c>
      <c r="G3199" s="134" t="s">
        <v>311</v>
      </c>
      <c r="H3199" s="135">
        <v>124.25999999999999</v>
      </c>
      <c r="I3199" s="135">
        <v>134.26</v>
      </c>
      <c r="J3199" s="135">
        <v>349.26</v>
      </c>
      <c r="K3199" t="str">
        <f>VLOOKUP(C3199,ResCat!$A$2:$B$268,2,FALSE)</f>
        <v>HMOLG</v>
      </c>
    </row>
    <row r="3200" spans="3:11" x14ac:dyDescent="0.25">
      <c r="C3200" s="134" t="s">
        <v>110</v>
      </c>
      <c r="D3200" s="134" t="s">
        <v>2</v>
      </c>
      <c r="E3200" s="134" t="s">
        <v>363</v>
      </c>
      <c r="F3200" s="134" t="s">
        <v>310</v>
      </c>
      <c r="G3200" s="134" t="s">
        <v>311</v>
      </c>
      <c r="H3200" s="135">
        <v>126.72</v>
      </c>
      <c r="I3200" s="135">
        <v>151.72</v>
      </c>
      <c r="J3200" s="135">
        <v>151.72</v>
      </c>
      <c r="K3200" t="str">
        <f>VLOOKUP(C3200,ResCat!$A$2:$B$268,2,FALSE)</f>
        <v>HMOLG</v>
      </c>
    </row>
    <row r="3201" spans="3:11" x14ac:dyDescent="0.25">
      <c r="C3201" s="134" t="s">
        <v>110</v>
      </c>
      <c r="D3201" s="134" t="s">
        <v>2</v>
      </c>
      <c r="E3201" s="134" t="s">
        <v>349</v>
      </c>
      <c r="F3201" s="134" t="s">
        <v>310</v>
      </c>
      <c r="G3201" s="134" t="s">
        <v>311</v>
      </c>
      <c r="H3201" s="135">
        <v>116.41</v>
      </c>
      <c r="I3201" s="135">
        <v>136.41</v>
      </c>
      <c r="J3201" s="135">
        <v>136.41</v>
      </c>
      <c r="K3201" t="str">
        <f>VLOOKUP(C3201,ResCat!$A$2:$B$268,2,FALSE)</f>
        <v>HMOLG</v>
      </c>
    </row>
    <row r="3202" spans="3:11" x14ac:dyDescent="0.25">
      <c r="C3202" s="134" t="s">
        <v>110</v>
      </c>
      <c r="D3202" s="134" t="s">
        <v>2</v>
      </c>
      <c r="E3202" s="134" t="s">
        <v>350</v>
      </c>
      <c r="F3202" s="134" t="s">
        <v>310</v>
      </c>
      <c r="G3202" s="134" t="s">
        <v>311</v>
      </c>
      <c r="H3202" s="135">
        <v>84.05</v>
      </c>
      <c r="I3202" s="135">
        <v>104.05</v>
      </c>
      <c r="J3202" s="135">
        <v>104.05</v>
      </c>
      <c r="K3202" t="str">
        <f>VLOOKUP(C3202,ResCat!$A$2:$B$268,2,FALSE)</f>
        <v>HMOLG</v>
      </c>
    </row>
    <row r="3203" spans="3:11" x14ac:dyDescent="0.25">
      <c r="C3203" s="134" t="s">
        <v>110</v>
      </c>
      <c r="D3203" s="134" t="s">
        <v>2</v>
      </c>
      <c r="E3203" s="134" t="s">
        <v>359</v>
      </c>
      <c r="F3203" s="134" t="s">
        <v>310</v>
      </c>
      <c r="G3203" s="134" t="s">
        <v>311</v>
      </c>
      <c r="H3203" s="135">
        <v>290.39000000000004</v>
      </c>
      <c r="I3203" s="135">
        <v>300.39000000000004</v>
      </c>
      <c r="J3203" s="135">
        <v>388.34999999999997</v>
      </c>
      <c r="K3203" t="str">
        <f>VLOOKUP(C3203,ResCat!$A$2:$B$268,2,FALSE)</f>
        <v>HMOLG</v>
      </c>
    </row>
    <row r="3204" spans="3:11" x14ac:dyDescent="0.25">
      <c r="C3204" s="134" t="s">
        <v>110</v>
      </c>
      <c r="D3204" s="134" t="s">
        <v>2</v>
      </c>
      <c r="E3204" s="134" t="s">
        <v>354</v>
      </c>
      <c r="F3204" s="134" t="s">
        <v>310</v>
      </c>
      <c r="G3204" s="134" t="s">
        <v>311</v>
      </c>
      <c r="H3204" s="135">
        <v>2102.5300000000002</v>
      </c>
      <c r="I3204" s="135">
        <v>2102.5300000000002</v>
      </c>
      <c r="J3204" s="135">
        <v>2482.63</v>
      </c>
      <c r="K3204" t="str">
        <f>VLOOKUP(C3204,ResCat!$A$2:$B$268,2,FALSE)</f>
        <v>HMOLG</v>
      </c>
    </row>
    <row r="3205" spans="3:11" x14ac:dyDescent="0.25">
      <c r="C3205" s="134" t="s">
        <v>110</v>
      </c>
      <c r="D3205" s="134" t="s">
        <v>2</v>
      </c>
      <c r="E3205" s="134" t="s">
        <v>366</v>
      </c>
      <c r="F3205" s="134" t="s">
        <v>310</v>
      </c>
      <c r="G3205" s="134" t="s">
        <v>311</v>
      </c>
      <c r="H3205" s="135">
        <v>63.109999999999985</v>
      </c>
      <c r="I3205" s="135">
        <v>68.109999999999985</v>
      </c>
      <c r="J3205" s="135">
        <v>-149.31</v>
      </c>
      <c r="K3205" t="str">
        <f>VLOOKUP(C3205,ResCat!$A$2:$B$268,2,FALSE)</f>
        <v>HMOLG</v>
      </c>
    </row>
    <row r="3206" spans="3:11" x14ac:dyDescent="0.25">
      <c r="C3206" s="134" t="s">
        <v>110</v>
      </c>
      <c r="D3206" s="134" t="s">
        <v>2</v>
      </c>
      <c r="E3206" s="134" t="s">
        <v>337</v>
      </c>
      <c r="F3206" s="134" t="s">
        <v>310</v>
      </c>
      <c r="G3206" s="134" t="s">
        <v>311</v>
      </c>
      <c r="H3206" s="135">
        <v>2811.8900000000003</v>
      </c>
      <c r="I3206" s="135">
        <v>2871.8899999999994</v>
      </c>
      <c r="J3206" s="135">
        <v>4883.7700000000004</v>
      </c>
      <c r="K3206" t="str">
        <f>VLOOKUP(C3206,ResCat!$A$2:$B$268,2,FALSE)</f>
        <v>HMOLG</v>
      </c>
    </row>
    <row r="3207" spans="3:11" x14ac:dyDescent="0.25">
      <c r="C3207" s="134" t="s">
        <v>110</v>
      </c>
      <c r="D3207" s="134" t="s">
        <v>2</v>
      </c>
      <c r="E3207" s="134" t="s">
        <v>352</v>
      </c>
      <c r="F3207" s="134" t="s">
        <v>310</v>
      </c>
      <c r="G3207" s="134" t="s">
        <v>351</v>
      </c>
      <c r="H3207" s="135">
        <v>1408.44</v>
      </c>
      <c r="I3207" s="135">
        <v>1408.44</v>
      </c>
      <c r="J3207" s="135">
        <v>3075.83</v>
      </c>
      <c r="K3207" t="str">
        <f>VLOOKUP(C3207,ResCat!$A$2:$B$268,2,FALSE)</f>
        <v>HMOLG</v>
      </c>
    </row>
    <row r="3208" spans="3:11" x14ac:dyDescent="0.25">
      <c r="C3208" s="134" t="s">
        <v>110</v>
      </c>
      <c r="D3208" s="134" t="s">
        <v>2</v>
      </c>
      <c r="E3208" s="134" t="s">
        <v>347</v>
      </c>
      <c r="F3208" s="134" t="s">
        <v>310</v>
      </c>
      <c r="G3208" s="134" t="s">
        <v>360</v>
      </c>
      <c r="H3208" s="135">
        <v>1324.43</v>
      </c>
      <c r="I3208" s="135">
        <v>1324.43</v>
      </c>
      <c r="J3208" s="135">
        <v>3477.58</v>
      </c>
      <c r="K3208" t="str">
        <f>VLOOKUP(C3208,ResCat!$A$2:$B$268,2,FALSE)</f>
        <v>HMOLG</v>
      </c>
    </row>
    <row r="3209" spans="3:11" x14ac:dyDescent="0.25">
      <c r="C3209" s="134" t="s">
        <v>110</v>
      </c>
      <c r="D3209" s="134" t="s">
        <v>2</v>
      </c>
      <c r="E3209" s="134" t="s">
        <v>361</v>
      </c>
      <c r="F3209" s="134" t="s">
        <v>310</v>
      </c>
      <c r="G3209" s="134" t="s">
        <v>355</v>
      </c>
      <c r="H3209" s="135">
        <v>1144.25</v>
      </c>
      <c r="I3209" s="135">
        <v>1144.25</v>
      </c>
      <c r="J3209" s="135">
        <v>2685</v>
      </c>
      <c r="K3209" t="str">
        <f>VLOOKUP(C3209,ResCat!$A$2:$B$268,2,FALSE)</f>
        <v>HMOLG</v>
      </c>
    </row>
    <row r="3210" spans="3:11" x14ac:dyDescent="0.25">
      <c r="C3210" s="134" t="s">
        <v>110</v>
      </c>
      <c r="D3210" s="134" t="s">
        <v>2</v>
      </c>
      <c r="E3210" s="134" t="s">
        <v>312</v>
      </c>
      <c r="F3210" s="134" t="s">
        <v>310</v>
      </c>
      <c r="G3210" s="134" t="s">
        <v>364</v>
      </c>
      <c r="H3210" s="135">
        <v>2610.63</v>
      </c>
      <c r="I3210" s="135">
        <v>2610.63</v>
      </c>
      <c r="J3210" s="135">
        <v>2977.48</v>
      </c>
      <c r="K3210" t="str">
        <f>VLOOKUP(C3210,ResCat!$A$2:$B$268,2,FALSE)</f>
        <v>HMOLG</v>
      </c>
    </row>
    <row r="3211" spans="3:11" x14ac:dyDescent="0.25">
      <c r="C3211" s="134" t="s">
        <v>110</v>
      </c>
      <c r="D3211" s="134" t="s">
        <v>2</v>
      </c>
      <c r="E3211" s="134" t="s">
        <v>357</v>
      </c>
      <c r="F3211" s="134" t="s">
        <v>310</v>
      </c>
      <c r="G3211" s="134" t="s">
        <v>338</v>
      </c>
      <c r="H3211" s="135">
        <v>586.62</v>
      </c>
      <c r="I3211" s="135">
        <v>586.62</v>
      </c>
      <c r="J3211" s="135">
        <v>954.43000000000006</v>
      </c>
      <c r="K3211" t="str">
        <f>VLOOKUP(C3211,ResCat!$A$2:$B$268,2,FALSE)</f>
        <v>HMOLG</v>
      </c>
    </row>
    <row r="3212" spans="3:11" x14ac:dyDescent="0.25">
      <c r="C3212" s="134" t="s">
        <v>110</v>
      </c>
      <c r="D3212" s="134" t="s">
        <v>2</v>
      </c>
      <c r="E3212" s="134" t="s">
        <v>314</v>
      </c>
      <c r="F3212" s="134" t="s">
        <v>310</v>
      </c>
      <c r="G3212" s="134" t="s">
        <v>356</v>
      </c>
      <c r="H3212" s="135">
        <v>970.85</v>
      </c>
      <c r="I3212" s="135">
        <v>970.85</v>
      </c>
      <c r="J3212" s="135">
        <v>1260.3399999999999</v>
      </c>
      <c r="K3212" t="str">
        <f>VLOOKUP(C3212,ResCat!$A$2:$B$268,2,FALSE)</f>
        <v>HMOLG</v>
      </c>
    </row>
    <row r="3213" spans="3:11" x14ac:dyDescent="0.25">
      <c r="C3213" s="134" t="s">
        <v>110</v>
      </c>
      <c r="D3213" s="134" t="s">
        <v>2</v>
      </c>
      <c r="E3213" s="134" t="s">
        <v>339</v>
      </c>
      <c r="F3213" s="134" t="s">
        <v>310</v>
      </c>
      <c r="G3213" s="134" t="s">
        <v>353</v>
      </c>
      <c r="H3213" s="135">
        <v>159.73000000000002</v>
      </c>
      <c r="I3213" s="135">
        <v>179.73000000000002</v>
      </c>
      <c r="J3213" s="135">
        <v>334.05</v>
      </c>
      <c r="K3213" t="str">
        <f>VLOOKUP(C3213,ResCat!$A$2:$B$268,2,FALSE)</f>
        <v>HMOLG</v>
      </c>
    </row>
    <row r="3214" spans="3:11" x14ac:dyDescent="0.25">
      <c r="C3214" s="134" t="s">
        <v>110</v>
      </c>
      <c r="D3214" s="134" t="s">
        <v>2</v>
      </c>
      <c r="E3214" s="134" t="s">
        <v>342</v>
      </c>
      <c r="F3214" s="134" t="s">
        <v>310</v>
      </c>
      <c r="G3214" s="134" t="s">
        <v>348</v>
      </c>
      <c r="H3214" s="135">
        <v>1830.2299999999998</v>
      </c>
      <c r="I3214" s="135">
        <v>1845.2299999999998</v>
      </c>
      <c r="J3214" s="135">
        <v>1892.4299999999998</v>
      </c>
      <c r="K3214" t="str">
        <f>VLOOKUP(C3214,ResCat!$A$2:$B$268,2,FALSE)</f>
        <v>HMOLG</v>
      </c>
    </row>
    <row r="3215" spans="3:11" x14ac:dyDescent="0.25">
      <c r="C3215" s="134" t="s">
        <v>110</v>
      </c>
      <c r="D3215" s="134" t="s">
        <v>2</v>
      </c>
      <c r="E3215" s="134" t="s">
        <v>316</v>
      </c>
      <c r="F3215" s="134" t="s">
        <v>310</v>
      </c>
      <c r="G3215" s="134" t="s">
        <v>313</v>
      </c>
      <c r="H3215" s="135">
        <v>677.93999999999994</v>
      </c>
      <c r="I3215" s="135">
        <v>697.93999999999994</v>
      </c>
      <c r="J3215" s="135">
        <v>1414.46</v>
      </c>
      <c r="K3215" t="str">
        <f>VLOOKUP(C3215,ResCat!$A$2:$B$268,2,FALSE)</f>
        <v>HMOLG</v>
      </c>
    </row>
    <row r="3216" spans="3:11" x14ac:dyDescent="0.25">
      <c r="C3216" s="134" t="s">
        <v>110</v>
      </c>
      <c r="D3216" s="134" t="s">
        <v>2</v>
      </c>
      <c r="E3216" s="134" t="s">
        <v>318</v>
      </c>
      <c r="F3216" s="134" t="s">
        <v>310</v>
      </c>
      <c r="G3216" s="134" t="s">
        <v>358</v>
      </c>
      <c r="H3216" s="135">
        <v>117.91</v>
      </c>
      <c r="I3216" s="135">
        <v>177.91</v>
      </c>
      <c r="J3216" s="135">
        <v>422.56</v>
      </c>
      <c r="K3216" t="str">
        <f>VLOOKUP(C3216,ResCat!$A$2:$B$268,2,FALSE)</f>
        <v>HMOLG</v>
      </c>
    </row>
    <row r="3217" spans="3:11" x14ac:dyDescent="0.25">
      <c r="C3217" s="134" t="s">
        <v>110</v>
      </c>
      <c r="D3217" s="134" t="s">
        <v>2</v>
      </c>
      <c r="E3217" s="134" t="s">
        <v>320</v>
      </c>
      <c r="F3217" s="134" t="s">
        <v>310</v>
      </c>
      <c r="G3217" s="134" t="s">
        <v>315</v>
      </c>
      <c r="H3217" s="135">
        <v>5306.6</v>
      </c>
      <c r="I3217" s="135">
        <v>5306.6</v>
      </c>
      <c r="J3217" s="135">
        <v>222.21</v>
      </c>
      <c r="K3217" t="str">
        <f>VLOOKUP(C3217,ResCat!$A$2:$B$268,2,FALSE)</f>
        <v>HMOLG</v>
      </c>
    </row>
    <row r="3218" spans="3:11" x14ac:dyDescent="0.25">
      <c r="C3218" s="134" t="s">
        <v>110</v>
      </c>
      <c r="D3218" s="134" t="s">
        <v>2</v>
      </c>
      <c r="E3218" s="134" t="s">
        <v>322</v>
      </c>
      <c r="F3218" s="134" t="s">
        <v>310</v>
      </c>
      <c r="G3218" s="134" t="s">
        <v>341</v>
      </c>
      <c r="H3218" s="135">
        <v>1273.02</v>
      </c>
      <c r="I3218" s="135">
        <v>1313.02</v>
      </c>
      <c r="J3218" s="135">
        <v>2097.54</v>
      </c>
      <c r="K3218" t="str">
        <f>VLOOKUP(C3218,ResCat!$A$2:$B$268,2,FALSE)</f>
        <v>HMOLG</v>
      </c>
    </row>
    <row r="3219" spans="3:11" x14ac:dyDescent="0.25">
      <c r="C3219" s="134" t="s">
        <v>110</v>
      </c>
      <c r="D3219" s="134" t="s">
        <v>2</v>
      </c>
      <c r="E3219" s="134" t="s">
        <v>324</v>
      </c>
      <c r="F3219" s="134" t="s">
        <v>310</v>
      </c>
      <c r="G3219" s="134" t="s">
        <v>340</v>
      </c>
      <c r="H3219" s="135">
        <v>1913.3599999999997</v>
      </c>
      <c r="I3219" s="135">
        <v>1978.3599999999997</v>
      </c>
      <c r="J3219" s="135">
        <v>4159.5</v>
      </c>
      <c r="K3219" t="str">
        <f>VLOOKUP(C3219,ResCat!$A$2:$B$268,2,FALSE)</f>
        <v>HMOLG</v>
      </c>
    </row>
    <row r="3220" spans="3:11" x14ac:dyDescent="0.25">
      <c r="C3220" s="134" t="s">
        <v>110</v>
      </c>
      <c r="D3220" s="134" t="s">
        <v>2</v>
      </c>
      <c r="E3220" s="134" t="s">
        <v>326</v>
      </c>
      <c r="F3220" s="134" t="s">
        <v>310</v>
      </c>
      <c r="G3220" s="134" t="s">
        <v>317</v>
      </c>
      <c r="H3220" s="135">
        <v>1945.6099999999997</v>
      </c>
      <c r="I3220" s="135">
        <v>1995.6099999999997</v>
      </c>
      <c r="J3220" s="135">
        <v>3078.0500000000006</v>
      </c>
      <c r="K3220" t="str">
        <f>VLOOKUP(C3220,ResCat!$A$2:$B$268,2,FALSE)</f>
        <v>HMOLG</v>
      </c>
    </row>
    <row r="3221" spans="3:11" x14ac:dyDescent="0.25">
      <c r="C3221" s="134" t="s">
        <v>110</v>
      </c>
      <c r="D3221" s="134" t="s">
        <v>2</v>
      </c>
      <c r="E3221" s="134" t="s">
        <v>328</v>
      </c>
      <c r="F3221" s="134" t="s">
        <v>310</v>
      </c>
      <c r="G3221" s="134" t="s">
        <v>319</v>
      </c>
      <c r="H3221" s="135">
        <v>1597.8500000000001</v>
      </c>
      <c r="I3221" s="135">
        <v>1597.8500000000001</v>
      </c>
      <c r="J3221" s="135">
        <v>2171.34</v>
      </c>
      <c r="K3221" t="str">
        <f>VLOOKUP(C3221,ResCat!$A$2:$B$268,2,FALSE)</f>
        <v>HMOLG</v>
      </c>
    </row>
    <row r="3222" spans="3:11" x14ac:dyDescent="0.25">
      <c r="C3222" s="134" t="s">
        <v>110</v>
      </c>
      <c r="D3222" s="134" t="s">
        <v>2</v>
      </c>
      <c r="E3222" s="134" t="s">
        <v>330</v>
      </c>
      <c r="F3222" s="134" t="s">
        <v>310</v>
      </c>
      <c r="G3222" s="134" t="s">
        <v>321</v>
      </c>
      <c r="H3222" s="135">
        <v>736.6</v>
      </c>
      <c r="I3222" s="135">
        <v>736.6</v>
      </c>
      <c r="J3222" s="135">
        <v>1254.3000000000002</v>
      </c>
      <c r="K3222" t="str">
        <f>VLOOKUP(C3222,ResCat!$A$2:$B$268,2,FALSE)</f>
        <v>HMOLG</v>
      </c>
    </row>
    <row r="3223" spans="3:11" x14ac:dyDescent="0.25">
      <c r="C3223" s="134" t="s">
        <v>110</v>
      </c>
      <c r="D3223" s="134" t="s">
        <v>2</v>
      </c>
      <c r="E3223" s="134" t="s">
        <v>332</v>
      </c>
      <c r="F3223" s="134" t="s">
        <v>310</v>
      </c>
      <c r="G3223" s="134" t="s">
        <v>323</v>
      </c>
      <c r="H3223" s="135">
        <v>834.75999999999988</v>
      </c>
      <c r="I3223" s="135">
        <v>936.83999999999992</v>
      </c>
      <c r="J3223" s="135">
        <v>1608.05</v>
      </c>
      <c r="K3223" t="str">
        <f>VLOOKUP(C3223,ResCat!$A$2:$B$268,2,FALSE)</f>
        <v>HMOLG</v>
      </c>
    </row>
    <row r="3224" spans="3:11" x14ac:dyDescent="0.25">
      <c r="C3224" s="134" t="s">
        <v>110</v>
      </c>
      <c r="D3224" s="134" t="s">
        <v>2</v>
      </c>
      <c r="E3224" s="134" t="s">
        <v>335</v>
      </c>
      <c r="F3224" s="134" t="s">
        <v>310</v>
      </c>
      <c r="G3224" s="134" t="s">
        <v>325</v>
      </c>
      <c r="H3224" s="135">
        <v>11664.930000000002</v>
      </c>
      <c r="I3224" s="135">
        <v>11855.12</v>
      </c>
      <c r="J3224" s="135">
        <v>12946.96</v>
      </c>
      <c r="K3224" t="str">
        <f>VLOOKUP(C3224,ResCat!$A$2:$B$268,2,FALSE)</f>
        <v>HMOLG</v>
      </c>
    </row>
    <row r="3225" spans="3:11" x14ac:dyDescent="0.25">
      <c r="C3225" s="134" t="s">
        <v>110</v>
      </c>
      <c r="D3225" s="134" t="s">
        <v>2</v>
      </c>
      <c r="E3225" s="134" t="s">
        <v>4</v>
      </c>
      <c r="F3225" s="134" t="s">
        <v>310</v>
      </c>
      <c r="G3225" s="134" t="s">
        <v>327</v>
      </c>
      <c r="H3225" s="135">
        <v>5215.1299999999983</v>
      </c>
      <c r="I3225" s="135">
        <v>5531.8699999999981</v>
      </c>
      <c r="J3225" s="135">
        <v>8810.8300000000017</v>
      </c>
      <c r="K3225" t="str">
        <f>VLOOKUP(C3225,ResCat!$A$2:$B$268,2,FALSE)</f>
        <v>HMOLG</v>
      </c>
    </row>
    <row r="3226" spans="3:11" x14ac:dyDescent="0.25">
      <c r="C3226" s="134" t="s">
        <v>110</v>
      </c>
      <c r="D3226" s="134" t="s">
        <v>2</v>
      </c>
      <c r="E3226" s="134" t="s">
        <v>511</v>
      </c>
      <c r="F3226" s="134" t="s">
        <v>310</v>
      </c>
      <c r="G3226" s="134" t="s">
        <v>329</v>
      </c>
      <c r="H3226" s="135">
        <v>48605.400000000016</v>
      </c>
      <c r="I3226" s="135">
        <v>49040.490000000013</v>
      </c>
      <c r="J3226" s="135">
        <v>59768.47</v>
      </c>
      <c r="K3226" t="str">
        <f>VLOOKUP(C3226,ResCat!$A$2:$B$268,2,FALSE)</f>
        <v>HMOLG</v>
      </c>
    </row>
    <row r="3227" spans="3:11" x14ac:dyDescent="0.25">
      <c r="C3227" s="134" t="s">
        <v>110</v>
      </c>
      <c r="D3227" s="134" t="s">
        <v>2</v>
      </c>
      <c r="E3227" s="134" t="s">
        <v>969</v>
      </c>
      <c r="F3227" s="134" t="s">
        <v>310</v>
      </c>
      <c r="G3227" s="134" t="s">
        <v>331</v>
      </c>
      <c r="H3227" s="135">
        <v>42538.100000000028</v>
      </c>
      <c r="I3227" s="135">
        <v>43013.370000000032</v>
      </c>
      <c r="J3227" s="135">
        <v>57813.29</v>
      </c>
      <c r="K3227" t="str">
        <f>VLOOKUP(C3227,ResCat!$A$2:$B$268,2,FALSE)</f>
        <v>HMOLG</v>
      </c>
    </row>
    <row r="3228" spans="3:11" x14ac:dyDescent="0.25">
      <c r="C3228" s="134" t="s">
        <v>110</v>
      </c>
      <c r="D3228" s="134" t="s">
        <v>2</v>
      </c>
      <c r="E3228" s="134" t="s">
        <v>961</v>
      </c>
      <c r="F3228" s="134" t="s">
        <v>310</v>
      </c>
      <c r="G3228" s="134" t="s">
        <v>334</v>
      </c>
      <c r="H3228" s="135">
        <v>43380.540000000023</v>
      </c>
      <c r="I3228" s="135">
        <v>44197.070000000036</v>
      </c>
      <c r="J3228" s="135">
        <v>93409.050000000017</v>
      </c>
      <c r="K3228" t="str">
        <f>VLOOKUP(C3228,ResCat!$A$2:$B$268,2,FALSE)</f>
        <v>HMOLG</v>
      </c>
    </row>
    <row r="3229" spans="3:11" x14ac:dyDescent="0.25">
      <c r="C3229" s="134" t="s">
        <v>110</v>
      </c>
      <c r="D3229" s="134" t="s">
        <v>2</v>
      </c>
      <c r="E3229" s="134" t="s">
        <v>970</v>
      </c>
      <c r="F3229" s="134" t="s">
        <v>310</v>
      </c>
      <c r="G3229" s="134" t="s">
        <v>333</v>
      </c>
      <c r="H3229" s="135">
        <v>106181.24999999964</v>
      </c>
      <c r="I3229" s="135">
        <v>108643.81999999963</v>
      </c>
      <c r="J3229" s="135">
        <v>221497.23999999996</v>
      </c>
      <c r="K3229" t="str">
        <f>VLOOKUP(C3229,ResCat!$A$2:$B$268,2,FALSE)</f>
        <v>HMOLG</v>
      </c>
    </row>
    <row r="3230" spans="3:11" x14ac:dyDescent="0.25">
      <c r="C3230" s="134" t="s">
        <v>110</v>
      </c>
      <c r="D3230" s="134" t="s">
        <v>2</v>
      </c>
      <c r="E3230" s="134" t="s">
        <v>1023</v>
      </c>
      <c r="F3230" s="134" t="s">
        <v>310</v>
      </c>
      <c r="G3230" s="134" t="s">
        <v>308</v>
      </c>
      <c r="H3230" s="135">
        <v>60302.529999999977</v>
      </c>
      <c r="I3230" s="135">
        <v>63771.779999999992</v>
      </c>
      <c r="J3230" s="135">
        <v>129172.06000000004</v>
      </c>
      <c r="K3230" t="str">
        <f>VLOOKUP(C3230,ResCat!$A$2:$B$268,2,FALSE)</f>
        <v>HMOLG</v>
      </c>
    </row>
    <row r="3231" spans="3:11" x14ac:dyDescent="0.25">
      <c r="C3231" s="134" t="s">
        <v>110</v>
      </c>
      <c r="D3231" s="134" t="s">
        <v>343</v>
      </c>
      <c r="E3231" s="134" t="s">
        <v>1028</v>
      </c>
      <c r="F3231" s="134" t="s">
        <v>1053</v>
      </c>
      <c r="G3231" s="134" t="s">
        <v>311</v>
      </c>
      <c r="H3231" s="135">
        <v>16.36</v>
      </c>
      <c r="I3231" s="135">
        <v>48.78</v>
      </c>
      <c r="J3231" s="135">
        <v>65.98</v>
      </c>
      <c r="K3231" t="str">
        <f>VLOOKUP(C3231,ResCat!$A$2:$B$268,2,FALSE)</f>
        <v>HMOLG</v>
      </c>
    </row>
    <row r="3232" spans="3:11" x14ac:dyDescent="0.25">
      <c r="C3232" s="134" t="s">
        <v>110</v>
      </c>
      <c r="D3232" s="134" t="s">
        <v>343</v>
      </c>
      <c r="E3232" s="134" t="s">
        <v>363</v>
      </c>
      <c r="F3232" s="134" t="s">
        <v>1053</v>
      </c>
      <c r="G3232" s="134" t="s">
        <v>311</v>
      </c>
      <c r="H3232" s="135">
        <v>0.15</v>
      </c>
      <c r="I3232" s="135">
        <v>35.160000000000004</v>
      </c>
      <c r="J3232" s="135">
        <v>49.569999999999993</v>
      </c>
      <c r="K3232" t="str">
        <f>VLOOKUP(C3232,ResCat!$A$2:$B$268,2,FALSE)</f>
        <v>HMOLG</v>
      </c>
    </row>
    <row r="3233" spans="3:11" x14ac:dyDescent="0.25">
      <c r="C3233" s="134" t="s">
        <v>110</v>
      </c>
      <c r="D3233" s="134" t="s">
        <v>343</v>
      </c>
      <c r="E3233" s="134" t="s">
        <v>359</v>
      </c>
      <c r="F3233" s="134" t="s">
        <v>1053</v>
      </c>
      <c r="G3233" s="134" t="s">
        <v>311</v>
      </c>
      <c r="H3233" s="135">
        <v>0</v>
      </c>
      <c r="I3233" s="135">
        <v>2.79</v>
      </c>
      <c r="J3233" s="135">
        <v>4</v>
      </c>
      <c r="K3233" t="str">
        <f>VLOOKUP(C3233,ResCat!$A$2:$B$268,2,FALSE)</f>
        <v>HMOLG</v>
      </c>
    </row>
    <row r="3234" spans="3:11" x14ac:dyDescent="0.25">
      <c r="C3234" s="134" t="s">
        <v>110</v>
      </c>
      <c r="D3234" s="134" t="s">
        <v>343</v>
      </c>
      <c r="E3234" s="134" t="s">
        <v>366</v>
      </c>
      <c r="F3234" s="134" t="s">
        <v>1053</v>
      </c>
      <c r="G3234" s="134" t="s">
        <v>311</v>
      </c>
      <c r="H3234" s="135">
        <v>0</v>
      </c>
      <c r="I3234" s="135">
        <v>5.75</v>
      </c>
      <c r="J3234" s="135">
        <v>5.75</v>
      </c>
      <c r="K3234" t="str">
        <f>VLOOKUP(C3234,ResCat!$A$2:$B$268,2,FALSE)</f>
        <v>HMOLG</v>
      </c>
    </row>
    <row r="3235" spans="3:11" x14ac:dyDescent="0.25">
      <c r="C3235" s="134" t="s">
        <v>110</v>
      </c>
      <c r="D3235" s="134" t="s">
        <v>343</v>
      </c>
      <c r="E3235" s="134" t="s">
        <v>352</v>
      </c>
      <c r="F3235" s="134" t="s">
        <v>1053</v>
      </c>
      <c r="G3235" s="134" t="s">
        <v>351</v>
      </c>
      <c r="H3235" s="135">
        <v>229.54</v>
      </c>
      <c r="I3235" s="135">
        <v>250.63</v>
      </c>
      <c r="J3235" s="135">
        <v>250.63</v>
      </c>
      <c r="K3235" t="str">
        <f>VLOOKUP(C3235,ResCat!$A$2:$B$268,2,FALSE)</f>
        <v>HMOLG</v>
      </c>
    </row>
    <row r="3236" spans="3:11" x14ac:dyDescent="0.25">
      <c r="C3236" s="134" t="s">
        <v>110</v>
      </c>
      <c r="D3236" s="134" t="s">
        <v>343</v>
      </c>
      <c r="E3236" s="134" t="s">
        <v>361</v>
      </c>
      <c r="F3236" s="134" t="s">
        <v>1053</v>
      </c>
      <c r="G3236" s="134" t="s">
        <v>355</v>
      </c>
      <c r="H3236" s="135">
        <v>3.54</v>
      </c>
      <c r="I3236" s="135">
        <v>18.54</v>
      </c>
      <c r="J3236" s="135">
        <v>18.54</v>
      </c>
      <c r="K3236" t="str">
        <f>VLOOKUP(C3236,ResCat!$A$2:$B$268,2,FALSE)</f>
        <v>HMOLG</v>
      </c>
    </row>
    <row r="3237" spans="3:11" x14ac:dyDescent="0.25">
      <c r="C3237" s="134" t="s">
        <v>110</v>
      </c>
      <c r="D3237" s="134" t="s">
        <v>343</v>
      </c>
      <c r="E3237" s="134" t="s">
        <v>312</v>
      </c>
      <c r="F3237" s="134" t="s">
        <v>1053</v>
      </c>
      <c r="G3237" s="134" t="s">
        <v>364</v>
      </c>
      <c r="H3237" s="135">
        <v>0</v>
      </c>
      <c r="I3237" s="135">
        <v>5.07</v>
      </c>
      <c r="J3237" s="135">
        <v>9.1999999999999993</v>
      </c>
      <c r="K3237" t="str">
        <f>VLOOKUP(C3237,ResCat!$A$2:$B$268,2,FALSE)</f>
        <v>HMOLG</v>
      </c>
    </row>
    <row r="3238" spans="3:11" x14ac:dyDescent="0.25">
      <c r="C3238" s="134" t="s">
        <v>110</v>
      </c>
      <c r="D3238" s="134" t="s">
        <v>343</v>
      </c>
      <c r="E3238" s="134" t="s">
        <v>357</v>
      </c>
      <c r="F3238" s="134" t="s">
        <v>1053</v>
      </c>
      <c r="G3238" s="134" t="s">
        <v>338</v>
      </c>
      <c r="H3238" s="135">
        <v>0</v>
      </c>
      <c r="I3238" s="135">
        <v>14.69</v>
      </c>
      <c r="J3238" s="135">
        <v>21.84</v>
      </c>
      <c r="K3238" t="str">
        <f>VLOOKUP(C3238,ResCat!$A$2:$B$268,2,FALSE)</f>
        <v>HMOLG</v>
      </c>
    </row>
    <row r="3239" spans="3:11" x14ac:dyDescent="0.25">
      <c r="C3239" s="134" t="s">
        <v>110</v>
      </c>
      <c r="D3239" s="134" t="s">
        <v>343</v>
      </c>
      <c r="E3239" s="134" t="s">
        <v>314</v>
      </c>
      <c r="F3239" s="134" t="s">
        <v>1053</v>
      </c>
      <c r="G3239" s="134" t="s">
        <v>356</v>
      </c>
      <c r="H3239" s="135">
        <v>9.44</v>
      </c>
      <c r="I3239" s="135">
        <v>29.439999999999998</v>
      </c>
      <c r="J3239" s="135">
        <v>29.439999999999998</v>
      </c>
      <c r="K3239" t="str">
        <f>VLOOKUP(C3239,ResCat!$A$2:$B$268,2,FALSE)</f>
        <v>HMOLG</v>
      </c>
    </row>
    <row r="3240" spans="3:11" x14ac:dyDescent="0.25">
      <c r="C3240" s="134" t="s">
        <v>110</v>
      </c>
      <c r="D3240" s="134" t="s">
        <v>343</v>
      </c>
      <c r="E3240" s="134" t="s">
        <v>339</v>
      </c>
      <c r="F3240" s="134" t="s">
        <v>1053</v>
      </c>
      <c r="G3240" s="134" t="s">
        <v>353</v>
      </c>
      <c r="H3240" s="135">
        <v>5.5</v>
      </c>
      <c r="I3240" s="135">
        <v>15.5</v>
      </c>
      <c r="J3240" s="135">
        <v>15.5</v>
      </c>
      <c r="K3240" t="str">
        <f>VLOOKUP(C3240,ResCat!$A$2:$B$268,2,FALSE)</f>
        <v>HMOLG</v>
      </c>
    </row>
    <row r="3241" spans="3:11" x14ac:dyDescent="0.25">
      <c r="C3241" s="134" t="s">
        <v>110</v>
      </c>
      <c r="D3241" s="134" t="s">
        <v>343</v>
      </c>
      <c r="E3241" s="134" t="s">
        <v>342</v>
      </c>
      <c r="F3241" s="134" t="s">
        <v>1053</v>
      </c>
      <c r="G3241" s="134" t="s">
        <v>348</v>
      </c>
      <c r="H3241" s="135">
        <v>238.98</v>
      </c>
      <c r="I3241" s="135">
        <v>284.58</v>
      </c>
      <c r="J3241" s="135">
        <v>289.10000000000002</v>
      </c>
      <c r="K3241" t="str">
        <f>VLOOKUP(C3241,ResCat!$A$2:$B$268,2,FALSE)</f>
        <v>HMOLG</v>
      </c>
    </row>
    <row r="3242" spans="3:11" x14ac:dyDescent="0.25">
      <c r="C3242" s="134" t="s">
        <v>110</v>
      </c>
      <c r="D3242" s="134" t="s">
        <v>343</v>
      </c>
      <c r="E3242" s="134" t="s">
        <v>316</v>
      </c>
      <c r="F3242" s="134" t="s">
        <v>1053</v>
      </c>
      <c r="G3242" s="134" t="s">
        <v>313</v>
      </c>
      <c r="H3242" s="135">
        <v>12.33</v>
      </c>
      <c r="I3242" s="135">
        <v>27.95</v>
      </c>
      <c r="J3242" s="135">
        <v>32.25</v>
      </c>
      <c r="K3242" t="str">
        <f>VLOOKUP(C3242,ResCat!$A$2:$B$268,2,FALSE)</f>
        <v>HMOLG</v>
      </c>
    </row>
    <row r="3243" spans="3:11" x14ac:dyDescent="0.25">
      <c r="C3243" s="134" t="s">
        <v>110</v>
      </c>
      <c r="D3243" s="134" t="s">
        <v>343</v>
      </c>
      <c r="E3243" s="134" t="s">
        <v>318</v>
      </c>
      <c r="F3243" s="134" t="s">
        <v>1053</v>
      </c>
      <c r="G3243" s="134" t="s">
        <v>358</v>
      </c>
      <c r="H3243" s="135">
        <v>6.83</v>
      </c>
      <c r="I3243" s="135">
        <v>7.15</v>
      </c>
      <c r="J3243" s="135">
        <v>7.15</v>
      </c>
      <c r="K3243" t="str">
        <f>VLOOKUP(C3243,ResCat!$A$2:$B$268,2,FALSE)</f>
        <v>HMOLG</v>
      </c>
    </row>
    <row r="3244" spans="3:11" x14ac:dyDescent="0.25">
      <c r="C3244" s="134" t="s">
        <v>110</v>
      </c>
      <c r="D3244" s="134" t="s">
        <v>343</v>
      </c>
      <c r="E3244" s="134" t="s">
        <v>320</v>
      </c>
      <c r="F3244" s="134" t="s">
        <v>1053</v>
      </c>
      <c r="G3244" s="134" t="s">
        <v>315</v>
      </c>
      <c r="H3244" s="135">
        <v>258.25</v>
      </c>
      <c r="I3244" s="135">
        <v>275.64999999999998</v>
      </c>
      <c r="J3244" s="135">
        <v>275.64999999999998</v>
      </c>
      <c r="K3244" t="str">
        <f>VLOOKUP(C3244,ResCat!$A$2:$B$268,2,FALSE)</f>
        <v>HMOLG</v>
      </c>
    </row>
    <row r="3245" spans="3:11" x14ac:dyDescent="0.25">
      <c r="C3245" s="134" t="s">
        <v>110</v>
      </c>
      <c r="D3245" s="134" t="s">
        <v>343</v>
      </c>
      <c r="E3245" s="134" t="s">
        <v>324</v>
      </c>
      <c r="F3245" s="134" t="s">
        <v>1053</v>
      </c>
      <c r="G3245" s="134" t="s">
        <v>340</v>
      </c>
      <c r="H3245" s="135">
        <v>6.75</v>
      </c>
      <c r="I3245" s="135">
        <v>7.15</v>
      </c>
      <c r="J3245" s="135">
        <v>7.15</v>
      </c>
      <c r="K3245" t="str">
        <f>VLOOKUP(C3245,ResCat!$A$2:$B$268,2,FALSE)</f>
        <v>HMOLG</v>
      </c>
    </row>
    <row r="3246" spans="3:11" x14ac:dyDescent="0.25">
      <c r="C3246" s="134" t="s">
        <v>110</v>
      </c>
      <c r="D3246" s="134" t="s">
        <v>343</v>
      </c>
      <c r="E3246" s="134" t="s">
        <v>326</v>
      </c>
      <c r="F3246" s="134" t="s">
        <v>1053</v>
      </c>
      <c r="G3246" s="134" t="s">
        <v>317</v>
      </c>
      <c r="H3246" s="135">
        <v>7.07</v>
      </c>
      <c r="I3246" s="135">
        <v>19.47</v>
      </c>
      <c r="J3246" s="135">
        <v>19.47</v>
      </c>
      <c r="K3246" t="str">
        <f>VLOOKUP(C3246,ResCat!$A$2:$B$268,2,FALSE)</f>
        <v>HMOLG</v>
      </c>
    </row>
    <row r="3247" spans="3:11" x14ac:dyDescent="0.25">
      <c r="C3247" s="134" t="s">
        <v>110</v>
      </c>
      <c r="D3247" s="134" t="s">
        <v>343</v>
      </c>
      <c r="E3247" s="134" t="s">
        <v>335</v>
      </c>
      <c r="F3247" s="134" t="s">
        <v>1053</v>
      </c>
      <c r="G3247" s="134" t="s">
        <v>325</v>
      </c>
      <c r="H3247" s="135">
        <v>135.63</v>
      </c>
      <c r="I3247" s="135">
        <v>135.63</v>
      </c>
      <c r="J3247" s="135">
        <v>138.63</v>
      </c>
      <c r="K3247" t="str">
        <f>VLOOKUP(C3247,ResCat!$A$2:$B$268,2,FALSE)</f>
        <v>HMOLG</v>
      </c>
    </row>
    <row r="3248" spans="3:11" x14ac:dyDescent="0.25">
      <c r="C3248" s="134" t="s">
        <v>110</v>
      </c>
      <c r="D3248" s="134" t="s">
        <v>343</v>
      </c>
      <c r="E3248" s="134" t="s">
        <v>511</v>
      </c>
      <c r="F3248" s="134" t="s">
        <v>1053</v>
      </c>
      <c r="G3248" s="134" t="s">
        <v>329</v>
      </c>
      <c r="H3248" s="135">
        <v>-7951.87</v>
      </c>
      <c r="I3248" s="135">
        <v>-8026.87</v>
      </c>
      <c r="J3248" s="135">
        <v>-9592.83</v>
      </c>
      <c r="K3248" t="str">
        <f>VLOOKUP(C3248,ResCat!$A$2:$B$268,2,FALSE)</f>
        <v>HMOLG</v>
      </c>
    </row>
    <row r="3249" spans="3:11" x14ac:dyDescent="0.25">
      <c r="C3249" s="134" t="s">
        <v>110</v>
      </c>
      <c r="D3249" s="134" t="s">
        <v>343</v>
      </c>
      <c r="E3249" s="134" t="s">
        <v>961</v>
      </c>
      <c r="F3249" s="134" t="s">
        <v>1053</v>
      </c>
      <c r="G3249" s="134" t="s">
        <v>334</v>
      </c>
      <c r="H3249" s="135">
        <v>-1329.51</v>
      </c>
      <c r="I3249" s="135">
        <v>-1392.6799999999998</v>
      </c>
      <c r="J3249" s="135">
        <v>-2820.6699999999996</v>
      </c>
      <c r="K3249" t="str">
        <f>VLOOKUP(C3249,ResCat!$A$2:$B$268,2,FALSE)</f>
        <v>HMOLG</v>
      </c>
    </row>
    <row r="3250" spans="3:11" x14ac:dyDescent="0.25">
      <c r="C3250" s="134" t="s">
        <v>110</v>
      </c>
      <c r="D3250" s="134" t="s">
        <v>343</v>
      </c>
      <c r="E3250" s="134" t="s">
        <v>970</v>
      </c>
      <c r="F3250" s="134" t="s">
        <v>1053</v>
      </c>
      <c r="G3250" s="134" t="s">
        <v>333</v>
      </c>
      <c r="H3250" s="135">
        <v>419117.73999999987</v>
      </c>
      <c r="I3250" s="135">
        <v>449153.71999999986</v>
      </c>
      <c r="J3250" s="135">
        <v>1032777.4699999999</v>
      </c>
      <c r="K3250" t="str">
        <f>VLOOKUP(C3250,ResCat!$A$2:$B$268,2,FALSE)</f>
        <v>HMOLG</v>
      </c>
    </row>
    <row r="3251" spans="3:11" x14ac:dyDescent="0.25">
      <c r="C3251" s="134" t="s">
        <v>110</v>
      </c>
      <c r="D3251" s="134" t="s">
        <v>343</v>
      </c>
      <c r="E3251" s="134" t="s">
        <v>1023</v>
      </c>
      <c r="F3251" s="134" t="s">
        <v>1055</v>
      </c>
      <c r="G3251" s="134" t="s">
        <v>308</v>
      </c>
      <c r="H3251" s="135">
        <v>0</v>
      </c>
      <c r="I3251" s="135">
        <v>18.990000000000009</v>
      </c>
      <c r="J3251" s="135">
        <v>348.45</v>
      </c>
      <c r="K3251" t="str">
        <f>VLOOKUP(C3251,ResCat!$A$2:$B$268,2,FALSE)</f>
        <v>HMOLG</v>
      </c>
    </row>
    <row r="3252" spans="3:11" x14ac:dyDescent="0.25">
      <c r="C3252" s="134" t="s">
        <v>110</v>
      </c>
      <c r="D3252" s="134" t="s">
        <v>343</v>
      </c>
      <c r="E3252" s="134" t="s">
        <v>1023</v>
      </c>
      <c r="F3252" s="134" t="s">
        <v>1053</v>
      </c>
      <c r="G3252" s="134" t="s">
        <v>308</v>
      </c>
      <c r="H3252" s="135">
        <v>1465850.7099999955</v>
      </c>
      <c r="I3252" s="135">
        <v>1632453.8399999901</v>
      </c>
      <c r="J3252" s="135">
        <v>4006025.7500000419</v>
      </c>
      <c r="K3252" t="str">
        <f>VLOOKUP(C3252,ResCat!$A$2:$B$268,2,FALSE)</f>
        <v>HMOLG</v>
      </c>
    </row>
    <row r="3253" spans="3:11" x14ac:dyDescent="0.25">
      <c r="C3253" s="134" t="s">
        <v>110</v>
      </c>
      <c r="D3253" s="134" t="s">
        <v>1</v>
      </c>
      <c r="E3253" s="134" t="s">
        <v>346</v>
      </c>
      <c r="F3253" s="134" t="s">
        <v>310</v>
      </c>
      <c r="G3253" s="134" t="s">
        <v>311</v>
      </c>
      <c r="H3253" s="135">
        <v>0</v>
      </c>
      <c r="I3253" s="135">
        <v>86.92</v>
      </c>
      <c r="J3253" s="135">
        <v>86.92</v>
      </c>
      <c r="K3253" t="str">
        <f>VLOOKUP(C3253,ResCat!$A$2:$B$268,2,FALSE)</f>
        <v>HMOLG</v>
      </c>
    </row>
    <row r="3254" spans="3:11" x14ac:dyDescent="0.25">
      <c r="C3254" s="134" t="s">
        <v>110</v>
      </c>
      <c r="D3254" s="134" t="s">
        <v>1</v>
      </c>
      <c r="E3254" s="134" t="s">
        <v>1026</v>
      </c>
      <c r="F3254" s="134" t="s">
        <v>310</v>
      </c>
      <c r="G3254" s="134" t="s">
        <v>311</v>
      </c>
      <c r="H3254" s="135">
        <v>145</v>
      </c>
      <c r="I3254" s="135">
        <v>313.49</v>
      </c>
      <c r="J3254" s="135">
        <v>313.49</v>
      </c>
      <c r="K3254" t="str">
        <f>VLOOKUP(C3254,ResCat!$A$2:$B$268,2,FALSE)</f>
        <v>HMOLG</v>
      </c>
    </row>
    <row r="3255" spans="3:11" x14ac:dyDescent="0.25">
      <c r="C3255" s="134" t="s">
        <v>110</v>
      </c>
      <c r="D3255" s="134" t="s">
        <v>1</v>
      </c>
      <c r="E3255" s="134" t="s">
        <v>362</v>
      </c>
      <c r="F3255" s="134" t="s">
        <v>310</v>
      </c>
      <c r="G3255" s="134" t="s">
        <v>311</v>
      </c>
      <c r="H3255" s="135">
        <v>238.14</v>
      </c>
      <c r="I3255" s="135">
        <v>412.71</v>
      </c>
      <c r="J3255" s="135">
        <v>412.71</v>
      </c>
      <c r="K3255" t="str">
        <f>VLOOKUP(C3255,ResCat!$A$2:$B$268,2,FALSE)</f>
        <v>HMOLG</v>
      </c>
    </row>
    <row r="3256" spans="3:11" x14ac:dyDescent="0.25">
      <c r="C3256" s="134" t="s">
        <v>110</v>
      </c>
      <c r="D3256" s="134" t="s">
        <v>1</v>
      </c>
      <c r="E3256" s="134" t="s">
        <v>363</v>
      </c>
      <c r="F3256" s="134" t="s">
        <v>310</v>
      </c>
      <c r="G3256" s="134" t="s">
        <v>311</v>
      </c>
      <c r="H3256" s="135">
        <v>0</v>
      </c>
      <c r="I3256" s="135">
        <v>89.36</v>
      </c>
      <c r="J3256" s="135">
        <v>89.36</v>
      </c>
      <c r="K3256" t="str">
        <f>VLOOKUP(C3256,ResCat!$A$2:$B$268,2,FALSE)</f>
        <v>HMOLG</v>
      </c>
    </row>
    <row r="3257" spans="3:11" x14ac:dyDescent="0.25">
      <c r="C3257" s="134" t="s">
        <v>110</v>
      </c>
      <c r="D3257" s="134" t="s">
        <v>1</v>
      </c>
      <c r="E3257" s="134" t="s">
        <v>1029</v>
      </c>
      <c r="F3257" s="134" t="s">
        <v>310</v>
      </c>
      <c r="G3257" s="134" t="s">
        <v>311</v>
      </c>
      <c r="H3257" s="135">
        <v>282</v>
      </c>
      <c r="I3257" s="135">
        <v>282</v>
      </c>
      <c r="J3257" s="135">
        <v>282</v>
      </c>
      <c r="K3257" t="str">
        <f>VLOOKUP(C3257,ResCat!$A$2:$B$268,2,FALSE)</f>
        <v>HMOLG</v>
      </c>
    </row>
    <row r="3258" spans="3:11" x14ac:dyDescent="0.25">
      <c r="C3258" s="134" t="s">
        <v>110</v>
      </c>
      <c r="D3258" s="134" t="s">
        <v>1</v>
      </c>
      <c r="E3258" s="134" t="s">
        <v>349</v>
      </c>
      <c r="F3258" s="134" t="s">
        <v>310</v>
      </c>
      <c r="G3258" s="134" t="s">
        <v>311</v>
      </c>
      <c r="H3258" s="135">
        <v>0</v>
      </c>
      <c r="I3258" s="135">
        <v>70</v>
      </c>
      <c r="J3258" s="135">
        <v>70</v>
      </c>
      <c r="K3258" t="str">
        <f>VLOOKUP(C3258,ResCat!$A$2:$B$268,2,FALSE)</f>
        <v>HMOLG</v>
      </c>
    </row>
    <row r="3259" spans="3:11" x14ac:dyDescent="0.25">
      <c r="C3259" s="134" t="s">
        <v>110</v>
      </c>
      <c r="D3259" s="134" t="s">
        <v>1</v>
      </c>
      <c r="E3259" s="134" t="s">
        <v>354</v>
      </c>
      <c r="F3259" s="134" t="s">
        <v>310</v>
      </c>
      <c r="G3259" s="134" t="s">
        <v>311</v>
      </c>
      <c r="H3259" s="135">
        <v>3298.54</v>
      </c>
      <c r="I3259" s="135">
        <v>3548.54</v>
      </c>
      <c r="J3259" s="135">
        <v>5174.78</v>
      </c>
      <c r="K3259" t="str">
        <f>VLOOKUP(C3259,ResCat!$A$2:$B$268,2,FALSE)</f>
        <v>HMOLG</v>
      </c>
    </row>
    <row r="3260" spans="3:11" x14ac:dyDescent="0.25">
      <c r="C3260" s="134" t="s">
        <v>110</v>
      </c>
      <c r="D3260" s="134" t="s">
        <v>1</v>
      </c>
      <c r="E3260" s="134" t="s">
        <v>337</v>
      </c>
      <c r="F3260" s="134" t="s">
        <v>310</v>
      </c>
      <c r="G3260" s="134" t="s">
        <v>311</v>
      </c>
      <c r="H3260" s="135">
        <v>0</v>
      </c>
      <c r="I3260" s="135">
        <v>37.03</v>
      </c>
      <c r="J3260" s="135">
        <v>37.03</v>
      </c>
      <c r="K3260" t="str">
        <f>VLOOKUP(C3260,ResCat!$A$2:$B$268,2,FALSE)</f>
        <v>HMOLG</v>
      </c>
    </row>
    <row r="3261" spans="3:11" x14ac:dyDescent="0.25">
      <c r="C3261" s="134" t="s">
        <v>110</v>
      </c>
      <c r="D3261" s="134" t="s">
        <v>1</v>
      </c>
      <c r="E3261" s="134" t="s">
        <v>352</v>
      </c>
      <c r="F3261" s="134" t="s">
        <v>310</v>
      </c>
      <c r="G3261" s="134" t="s">
        <v>351</v>
      </c>
      <c r="H3261" s="135">
        <v>0</v>
      </c>
      <c r="I3261" s="135">
        <v>71.989999999999995</v>
      </c>
      <c r="J3261" s="135">
        <v>71.989999999999995</v>
      </c>
      <c r="K3261" t="str">
        <f>VLOOKUP(C3261,ResCat!$A$2:$B$268,2,FALSE)</f>
        <v>HMOLG</v>
      </c>
    </row>
    <row r="3262" spans="3:11" x14ac:dyDescent="0.25">
      <c r="C3262" s="134" t="s">
        <v>110</v>
      </c>
      <c r="D3262" s="134" t="s">
        <v>1</v>
      </c>
      <c r="E3262" s="134" t="s">
        <v>347</v>
      </c>
      <c r="F3262" s="134" t="s">
        <v>310</v>
      </c>
      <c r="G3262" s="134" t="s">
        <v>360</v>
      </c>
      <c r="H3262" s="135">
        <v>100.38000000000001</v>
      </c>
      <c r="I3262" s="135">
        <v>500.38</v>
      </c>
      <c r="J3262" s="135">
        <v>500.38</v>
      </c>
      <c r="K3262" t="str">
        <f>VLOOKUP(C3262,ResCat!$A$2:$B$268,2,FALSE)</f>
        <v>HMOLG</v>
      </c>
    </row>
    <row r="3263" spans="3:11" x14ac:dyDescent="0.25">
      <c r="C3263" s="134" t="s">
        <v>110</v>
      </c>
      <c r="D3263" s="134" t="s">
        <v>1</v>
      </c>
      <c r="E3263" s="134" t="s">
        <v>312</v>
      </c>
      <c r="F3263" s="134" t="s">
        <v>310</v>
      </c>
      <c r="G3263" s="134" t="s">
        <v>364</v>
      </c>
      <c r="H3263" s="135">
        <v>-31.09</v>
      </c>
      <c r="I3263" s="135">
        <v>-131.09</v>
      </c>
      <c r="J3263" s="135">
        <v>0</v>
      </c>
      <c r="K3263" t="str">
        <f>VLOOKUP(C3263,ResCat!$A$2:$B$268,2,FALSE)</f>
        <v>HMOLG</v>
      </c>
    </row>
    <row r="3264" spans="3:11" x14ac:dyDescent="0.25">
      <c r="C3264" s="134" t="s">
        <v>110</v>
      </c>
      <c r="D3264" s="134" t="s">
        <v>1</v>
      </c>
      <c r="E3264" s="134" t="s">
        <v>357</v>
      </c>
      <c r="F3264" s="134" t="s">
        <v>310</v>
      </c>
      <c r="G3264" s="134" t="s">
        <v>338</v>
      </c>
      <c r="H3264" s="135">
        <v>217</v>
      </c>
      <c r="I3264" s="135">
        <v>374.06</v>
      </c>
      <c r="J3264" s="135">
        <v>374.06</v>
      </c>
      <c r="K3264" t="str">
        <f>VLOOKUP(C3264,ResCat!$A$2:$B$268,2,FALSE)</f>
        <v>HMOLG</v>
      </c>
    </row>
    <row r="3265" spans="3:11" x14ac:dyDescent="0.25">
      <c r="C3265" s="134" t="s">
        <v>110</v>
      </c>
      <c r="D3265" s="134" t="s">
        <v>1</v>
      </c>
      <c r="E3265" s="134" t="s">
        <v>314</v>
      </c>
      <c r="F3265" s="134" t="s">
        <v>310</v>
      </c>
      <c r="G3265" s="134" t="s">
        <v>356</v>
      </c>
      <c r="H3265" s="135">
        <v>258.88</v>
      </c>
      <c r="I3265" s="135">
        <v>314.31</v>
      </c>
      <c r="J3265" s="135">
        <v>331.06</v>
      </c>
      <c r="K3265" t="str">
        <f>VLOOKUP(C3265,ResCat!$A$2:$B$268,2,FALSE)</f>
        <v>HMOLG</v>
      </c>
    </row>
    <row r="3266" spans="3:11" x14ac:dyDescent="0.25">
      <c r="C3266" s="134" t="s">
        <v>110</v>
      </c>
      <c r="D3266" s="134" t="s">
        <v>1</v>
      </c>
      <c r="E3266" s="134" t="s">
        <v>339</v>
      </c>
      <c r="F3266" s="134" t="s">
        <v>310</v>
      </c>
      <c r="G3266" s="134" t="s">
        <v>353</v>
      </c>
      <c r="H3266" s="135">
        <v>0</v>
      </c>
      <c r="I3266" s="135">
        <v>49.6</v>
      </c>
      <c r="J3266" s="135">
        <v>49.6</v>
      </c>
      <c r="K3266" t="str">
        <f>VLOOKUP(C3266,ResCat!$A$2:$B$268,2,FALSE)</f>
        <v>HMOLG</v>
      </c>
    </row>
    <row r="3267" spans="3:11" x14ac:dyDescent="0.25">
      <c r="C3267" s="134" t="s">
        <v>110</v>
      </c>
      <c r="D3267" s="134" t="s">
        <v>1</v>
      </c>
      <c r="E3267" s="134" t="s">
        <v>342</v>
      </c>
      <c r="F3267" s="134" t="s">
        <v>310</v>
      </c>
      <c r="G3267" s="134" t="s">
        <v>348</v>
      </c>
      <c r="H3267" s="135">
        <v>167.74</v>
      </c>
      <c r="I3267" s="135">
        <v>223.66</v>
      </c>
      <c r="J3267" s="135">
        <v>223.66</v>
      </c>
      <c r="K3267" t="str">
        <f>VLOOKUP(C3267,ResCat!$A$2:$B$268,2,FALSE)</f>
        <v>HMOLG</v>
      </c>
    </row>
    <row r="3268" spans="3:11" x14ac:dyDescent="0.25">
      <c r="C3268" s="134" t="s">
        <v>110</v>
      </c>
      <c r="D3268" s="134" t="s">
        <v>1</v>
      </c>
      <c r="E3268" s="134" t="s">
        <v>316</v>
      </c>
      <c r="F3268" s="134" t="s">
        <v>310</v>
      </c>
      <c r="G3268" s="134" t="s">
        <v>313</v>
      </c>
      <c r="H3268" s="135">
        <v>16.88</v>
      </c>
      <c r="I3268" s="135">
        <v>198.93</v>
      </c>
      <c r="J3268" s="135">
        <v>198.93</v>
      </c>
      <c r="K3268" t="str">
        <f>VLOOKUP(C3268,ResCat!$A$2:$B$268,2,FALSE)</f>
        <v>HMOLG</v>
      </c>
    </row>
    <row r="3269" spans="3:11" x14ac:dyDescent="0.25">
      <c r="C3269" s="134" t="s">
        <v>110</v>
      </c>
      <c r="D3269" s="134" t="s">
        <v>1</v>
      </c>
      <c r="E3269" s="134" t="s">
        <v>318</v>
      </c>
      <c r="F3269" s="134" t="s">
        <v>310</v>
      </c>
      <c r="G3269" s="134" t="s">
        <v>358</v>
      </c>
      <c r="H3269" s="135">
        <v>10097.220000000001</v>
      </c>
      <c r="I3269" s="135">
        <v>10405.630000000001</v>
      </c>
      <c r="J3269" s="135">
        <v>21829.41</v>
      </c>
      <c r="K3269" t="str">
        <f>VLOOKUP(C3269,ResCat!$A$2:$B$268,2,FALSE)</f>
        <v>HMOLG</v>
      </c>
    </row>
    <row r="3270" spans="3:11" x14ac:dyDescent="0.25">
      <c r="C3270" s="134" t="s">
        <v>110</v>
      </c>
      <c r="D3270" s="134" t="s">
        <v>1</v>
      </c>
      <c r="E3270" s="134" t="s">
        <v>320</v>
      </c>
      <c r="F3270" s="134" t="s">
        <v>310</v>
      </c>
      <c r="G3270" s="134" t="s">
        <v>315</v>
      </c>
      <c r="H3270" s="135">
        <v>-3301.86</v>
      </c>
      <c r="I3270" s="135">
        <v>-3401.86</v>
      </c>
      <c r="J3270" s="135">
        <v>10391.67</v>
      </c>
      <c r="K3270" t="str">
        <f>VLOOKUP(C3270,ResCat!$A$2:$B$268,2,FALSE)</f>
        <v>HMOLG</v>
      </c>
    </row>
    <row r="3271" spans="3:11" x14ac:dyDescent="0.25">
      <c r="C3271" s="134" t="s">
        <v>110</v>
      </c>
      <c r="D3271" s="134" t="s">
        <v>1</v>
      </c>
      <c r="E3271" s="134" t="s">
        <v>324</v>
      </c>
      <c r="F3271" s="134" t="s">
        <v>310</v>
      </c>
      <c r="G3271" s="134" t="s">
        <v>340</v>
      </c>
      <c r="H3271" s="135">
        <v>5.37</v>
      </c>
      <c r="I3271" s="135">
        <v>105.37</v>
      </c>
      <c r="J3271" s="135">
        <v>105.37</v>
      </c>
      <c r="K3271" t="str">
        <f>VLOOKUP(C3271,ResCat!$A$2:$B$268,2,FALSE)</f>
        <v>HMOLG</v>
      </c>
    </row>
    <row r="3272" spans="3:11" x14ac:dyDescent="0.25">
      <c r="C3272" s="134" t="s">
        <v>110</v>
      </c>
      <c r="D3272" s="134" t="s">
        <v>1</v>
      </c>
      <c r="E3272" s="134" t="s">
        <v>326</v>
      </c>
      <c r="F3272" s="134" t="s">
        <v>310</v>
      </c>
      <c r="G3272" s="134" t="s">
        <v>317</v>
      </c>
      <c r="H3272" s="135">
        <v>685.54</v>
      </c>
      <c r="I3272" s="135">
        <v>734.69</v>
      </c>
      <c r="J3272" s="135">
        <v>1389.15</v>
      </c>
      <c r="K3272" t="str">
        <f>VLOOKUP(C3272,ResCat!$A$2:$B$268,2,FALSE)</f>
        <v>HMOLG</v>
      </c>
    </row>
    <row r="3273" spans="3:11" x14ac:dyDescent="0.25">
      <c r="C3273" s="134" t="s">
        <v>110</v>
      </c>
      <c r="D3273" s="134" t="s">
        <v>1</v>
      </c>
      <c r="E3273" s="134" t="s">
        <v>328</v>
      </c>
      <c r="F3273" s="134" t="s">
        <v>310</v>
      </c>
      <c r="G3273" s="134" t="s">
        <v>319</v>
      </c>
      <c r="H3273" s="135">
        <v>-17.190000000000055</v>
      </c>
      <c r="I3273" s="135">
        <v>-117.19000000000005</v>
      </c>
      <c r="J3273" s="135">
        <v>218.8599999999999</v>
      </c>
      <c r="K3273" t="str">
        <f>VLOOKUP(C3273,ResCat!$A$2:$B$268,2,FALSE)</f>
        <v>HMOLG</v>
      </c>
    </row>
    <row r="3274" spans="3:11" x14ac:dyDescent="0.25">
      <c r="C3274" s="134" t="s">
        <v>110</v>
      </c>
      <c r="D3274" s="134" t="s">
        <v>1</v>
      </c>
      <c r="E3274" s="134" t="s">
        <v>330</v>
      </c>
      <c r="F3274" s="134" t="s">
        <v>310</v>
      </c>
      <c r="G3274" s="134" t="s">
        <v>321</v>
      </c>
      <c r="H3274" s="135">
        <v>21150.1</v>
      </c>
      <c r="I3274" s="135">
        <v>21250.1</v>
      </c>
      <c r="J3274" s="135">
        <v>55536.02</v>
      </c>
      <c r="K3274" t="str">
        <f>VLOOKUP(C3274,ResCat!$A$2:$B$268,2,FALSE)</f>
        <v>HMOLG</v>
      </c>
    </row>
    <row r="3275" spans="3:11" x14ac:dyDescent="0.25">
      <c r="C3275" s="134" t="s">
        <v>110</v>
      </c>
      <c r="D3275" s="134" t="s">
        <v>1</v>
      </c>
      <c r="E3275" s="134" t="s">
        <v>332</v>
      </c>
      <c r="F3275" s="134" t="s">
        <v>310</v>
      </c>
      <c r="G3275" s="134" t="s">
        <v>323</v>
      </c>
      <c r="H3275" s="135">
        <v>10928.26</v>
      </c>
      <c r="I3275" s="135">
        <v>11030.84</v>
      </c>
      <c r="J3275" s="135">
        <v>21717.8</v>
      </c>
      <c r="K3275" t="str">
        <f>VLOOKUP(C3275,ResCat!$A$2:$B$268,2,FALSE)</f>
        <v>HMOLG</v>
      </c>
    </row>
    <row r="3276" spans="3:11" x14ac:dyDescent="0.25">
      <c r="C3276" s="134" t="s">
        <v>110</v>
      </c>
      <c r="D3276" s="134" t="s">
        <v>1</v>
      </c>
      <c r="E3276" s="134" t="s">
        <v>335</v>
      </c>
      <c r="F3276" s="134" t="s">
        <v>310</v>
      </c>
      <c r="G3276" s="134" t="s">
        <v>325</v>
      </c>
      <c r="H3276" s="135">
        <v>33764.47</v>
      </c>
      <c r="I3276" s="135">
        <v>33739.01</v>
      </c>
      <c r="J3276" s="135">
        <v>123738.46</v>
      </c>
      <c r="K3276" t="str">
        <f>VLOOKUP(C3276,ResCat!$A$2:$B$268,2,FALSE)</f>
        <v>HMOLG</v>
      </c>
    </row>
    <row r="3277" spans="3:11" x14ac:dyDescent="0.25">
      <c r="C3277" s="134" t="s">
        <v>110</v>
      </c>
      <c r="D3277" s="134" t="s">
        <v>1</v>
      </c>
      <c r="E3277" s="134" t="s">
        <v>4</v>
      </c>
      <c r="F3277" s="134" t="s">
        <v>310</v>
      </c>
      <c r="G3277" s="134" t="s">
        <v>327</v>
      </c>
      <c r="H3277" s="135">
        <v>24808.51</v>
      </c>
      <c r="I3277" s="135">
        <v>25368.51</v>
      </c>
      <c r="J3277" s="135">
        <v>48598.42</v>
      </c>
      <c r="K3277" t="str">
        <f>VLOOKUP(C3277,ResCat!$A$2:$B$268,2,FALSE)</f>
        <v>HMOLG</v>
      </c>
    </row>
    <row r="3278" spans="3:11" x14ac:dyDescent="0.25">
      <c r="C3278" s="134" t="s">
        <v>110</v>
      </c>
      <c r="D3278" s="134" t="s">
        <v>1</v>
      </c>
      <c r="E3278" s="134" t="s">
        <v>511</v>
      </c>
      <c r="F3278" s="134" t="s">
        <v>310</v>
      </c>
      <c r="G3278" s="134" t="s">
        <v>329</v>
      </c>
      <c r="H3278" s="135">
        <v>35998.31</v>
      </c>
      <c r="I3278" s="135">
        <v>36289.410000000003</v>
      </c>
      <c r="J3278" s="135">
        <v>93234.52</v>
      </c>
      <c r="K3278" t="str">
        <f>VLOOKUP(C3278,ResCat!$A$2:$B$268,2,FALSE)</f>
        <v>HMOLG</v>
      </c>
    </row>
    <row r="3279" spans="3:11" x14ac:dyDescent="0.25">
      <c r="C3279" s="134" t="s">
        <v>110</v>
      </c>
      <c r="D3279" s="134" t="s">
        <v>1</v>
      </c>
      <c r="E3279" s="134" t="s">
        <v>969</v>
      </c>
      <c r="F3279" s="134" t="s">
        <v>310</v>
      </c>
      <c r="G3279" s="134" t="s">
        <v>331</v>
      </c>
      <c r="H3279" s="135">
        <v>26293.750000000004</v>
      </c>
      <c r="I3279" s="135">
        <v>28682.530000000002</v>
      </c>
      <c r="J3279" s="135">
        <v>68162.03</v>
      </c>
      <c r="K3279" t="str">
        <f>VLOOKUP(C3279,ResCat!$A$2:$B$268,2,FALSE)</f>
        <v>HMOLG</v>
      </c>
    </row>
    <row r="3280" spans="3:11" x14ac:dyDescent="0.25">
      <c r="C3280" s="134" t="s">
        <v>110</v>
      </c>
      <c r="D3280" s="134" t="s">
        <v>1</v>
      </c>
      <c r="E3280" s="134" t="s">
        <v>961</v>
      </c>
      <c r="F3280" s="134" t="s">
        <v>310</v>
      </c>
      <c r="G3280" s="134" t="s">
        <v>334</v>
      </c>
      <c r="H3280" s="135">
        <v>293385.36</v>
      </c>
      <c r="I3280" s="135">
        <v>300109.95999999996</v>
      </c>
      <c r="J3280" s="135">
        <v>549076.57999999996</v>
      </c>
      <c r="K3280" t="str">
        <f>VLOOKUP(C3280,ResCat!$A$2:$B$268,2,FALSE)</f>
        <v>HMOLG</v>
      </c>
    </row>
    <row r="3281" spans="3:11" x14ac:dyDescent="0.25">
      <c r="C3281" s="134" t="s">
        <v>110</v>
      </c>
      <c r="D3281" s="134" t="s">
        <v>1</v>
      </c>
      <c r="E3281" s="134" t="s">
        <v>970</v>
      </c>
      <c r="F3281" s="134" t="s">
        <v>310</v>
      </c>
      <c r="G3281" s="134" t="s">
        <v>333</v>
      </c>
      <c r="H3281" s="135">
        <v>951264.04000000027</v>
      </c>
      <c r="I3281" s="135">
        <v>977167.81000000017</v>
      </c>
      <c r="J3281" s="135">
        <v>1945715.3899999997</v>
      </c>
      <c r="K3281" t="str">
        <f>VLOOKUP(C3281,ResCat!$A$2:$B$268,2,FALSE)</f>
        <v>HMOLG</v>
      </c>
    </row>
    <row r="3282" spans="3:11" x14ac:dyDescent="0.25">
      <c r="C3282" s="134" t="s">
        <v>110</v>
      </c>
      <c r="D3282" s="134" t="s">
        <v>1</v>
      </c>
      <c r="E3282" s="134" t="s">
        <v>1023</v>
      </c>
      <c r="F3282" s="134" t="s">
        <v>310</v>
      </c>
      <c r="G3282" s="134" t="s">
        <v>308</v>
      </c>
      <c r="H3282" s="135">
        <v>844761.87000000011</v>
      </c>
      <c r="I3282" s="135">
        <v>871605.97</v>
      </c>
      <c r="J3282" s="135">
        <v>1865688.610000001</v>
      </c>
      <c r="K3282" t="str">
        <f>VLOOKUP(C3282,ResCat!$A$2:$B$268,2,FALSE)</f>
        <v>HMOLG</v>
      </c>
    </row>
    <row r="3283" spans="3:11" x14ac:dyDescent="0.25">
      <c r="C3283" s="134" t="s">
        <v>155</v>
      </c>
      <c r="D3283" s="134" t="s">
        <v>3</v>
      </c>
      <c r="E3283" s="134" t="s">
        <v>322</v>
      </c>
      <c r="F3283" s="134" t="s">
        <v>310</v>
      </c>
      <c r="G3283" s="134" t="s">
        <v>341</v>
      </c>
      <c r="H3283" s="135">
        <v>154.74</v>
      </c>
      <c r="I3283" s="135">
        <v>254.74</v>
      </c>
      <c r="J3283" s="135">
        <v>254.74</v>
      </c>
      <c r="K3283" t="str">
        <f>VLOOKUP(C3283,ResCat!$A$2:$B$268,2,FALSE)</f>
        <v>NATPAR</v>
      </c>
    </row>
    <row r="3284" spans="3:11" x14ac:dyDescent="0.25">
      <c r="C3284" s="134" t="s">
        <v>155</v>
      </c>
      <c r="D3284" s="134" t="s">
        <v>3</v>
      </c>
      <c r="E3284" s="134" t="s">
        <v>335</v>
      </c>
      <c r="F3284" s="134" t="s">
        <v>310</v>
      </c>
      <c r="G3284" s="134" t="s">
        <v>325</v>
      </c>
      <c r="H3284" s="135">
        <v>119.67</v>
      </c>
      <c r="I3284" s="135">
        <v>239.35</v>
      </c>
      <c r="J3284" s="135">
        <v>1788.64</v>
      </c>
      <c r="K3284" t="str">
        <f>VLOOKUP(C3284,ResCat!$A$2:$B$268,2,FALSE)</f>
        <v>NATPAR</v>
      </c>
    </row>
    <row r="3285" spans="3:11" x14ac:dyDescent="0.25">
      <c r="C3285" s="134" t="s">
        <v>155</v>
      </c>
      <c r="D3285" s="134" t="s">
        <v>3</v>
      </c>
      <c r="E3285" s="134" t="s">
        <v>4</v>
      </c>
      <c r="F3285" s="134" t="s">
        <v>310</v>
      </c>
      <c r="G3285" s="134" t="s">
        <v>327</v>
      </c>
      <c r="H3285" s="135">
        <v>837.65999999999985</v>
      </c>
      <c r="I3285" s="135">
        <v>1038.4199999999996</v>
      </c>
      <c r="J3285" s="135">
        <v>3339.4700000000012</v>
      </c>
      <c r="K3285" t="str">
        <f>VLOOKUP(C3285,ResCat!$A$2:$B$268,2,FALSE)</f>
        <v>NATPAR</v>
      </c>
    </row>
    <row r="3286" spans="3:11" x14ac:dyDescent="0.25">
      <c r="C3286" s="134" t="s">
        <v>155</v>
      </c>
      <c r="D3286" s="134" t="s">
        <v>3</v>
      </c>
      <c r="E3286" s="134" t="s">
        <v>511</v>
      </c>
      <c r="F3286" s="134" t="s">
        <v>310</v>
      </c>
      <c r="G3286" s="134" t="s">
        <v>329</v>
      </c>
      <c r="H3286" s="135">
        <v>332.32</v>
      </c>
      <c r="I3286" s="135">
        <v>480.38</v>
      </c>
      <c r="J3286" s="135">
        <v>2245.59</v>
      </c>
      <c r="K3286" t="str">
        <f>VLOOKUP(C3286,ResCat!$A$2:$B$268,2,FALSE)</f>
        <v>NATPAR</v>
      </c>
    </row>
    <row r="3287" spans="3:11" x14ac:dyDescent="0.25">
      <c r="C3287" s="134" t="s">
        <v>155</v>
      </c>
      <c r="D3287" s="134" t="s">
        <v>3</v>
      </c>
      <c r="E3287" s="134" t="s">
        <v>969</v>
      </c>
      <c r="F3287" s="134" t="s">
        <v>310</v>
      </c>
      <c r="G3287" s="134" t="s">
        <v>331</v>
      </c>
      <c r="H3287" s="135">
        <v>167</v>
      </c>
      <c r="I3287" s="135">
        <v>324.93999999999994</v>
      </c>
      <c r="J3287" s="135">
        <v>1874.23</v>
      </c>
      <c r="K3287" t="str">
        <f>VLOOKUP(C3287,ResCat!$A$2:$B$268,2,FALSE)</f>
        <v>NATPAR</v>
      </c>
    </row>
    <row r="3288" spans="3:11" x14ac:dyDescent="0.25">
      <c r="C3288" s="134" t="s">
        <v>155</v>
      </c>
      <c r="D3288" s="134" t="s">
        <v>3</v>
      </c>
      <c r="E3288" s="134" t="s">
        <v>961</v>
      </c>
      <c r="F3288" s="134" t="s">
        <v>310</v>
      </c>
      <c r="G3288" s="134" t="s">
        <v>334</v>
      </c>
      <c r="H3288" s="135">
        <v>1624.8200000000002</v>
      </c>
      <c r="I3288" s="135">
        <v>1844.5</v>
      </c>
      <c r="J3288" s="135">
        <v>3708.64</v>
      </c>
      <c r="K3288" t="str">
        <f>VLOOKUP(C3288,ResCat!$A$2:$B$268,2,FALSE)</f>
        <v>NATPAR</v>
      </c>
    </row>
    <row r="3289" spans="3:11" x14ac:dyDescent="0.25">
      <c r="C3289" s="134" t="s">
        <v>155</v>
      </c>
      <c r="D3289" s="134" t="s">
        <v>3</v>
      </c>
      <c r="E3289" s="134" t="s">
        <v>970</v>
      </c>
      <c r="F3289" s="134" t="s">
        <v>310</v>
      </c>
      <c r="G3289" s="134" t="s">
        <v>333</v>
      </c>
      <c r="H3289" s="135">
        <v>1858.4599999999998</v>
      </c>
      <c r="I3289" s="135">
        <v>1978.1399999999996</v>
      </c>
      <c r="J3289" s="135">
        <v>6498.9699999999993</v>
      </c>
      <c r="K3289" t="str">
        <f>VLOOKUP(C3289,ResCat!$A$2:$B$268,2,FALSE)</f>
        <v>NATPAR</v>
      </c>
    </row>
    <row r="3290" spans="3:11" x14ac:dyDescent="0.25">
      <c r="C3290" s="134" t="s">
        <v>155</v>
      </c>
      <c r="D3290" s="134" t="s">
        <v>3</v>
      </c>
      <c r="E3290" s="134" t="s">
        <v>1023</v>
      </c>
      <c r="F3290" s="134" t="s">
        <v>310</v>
      </c>
      <c r="G3290" s="134" t="s">
        <v>308</v>
      </c>
      <c r="H3290" s="135">
        <v>2765.6299999999997</v>
      </c>
      <c r="I3290" s="135">
        <v>2778.6299999999997</v>
      </c>
      <c r="J3290" s="135">
        <v>6809.08</v>
      </c>
      <c r="K3290" t="str">
        <f>VLOOKUP(C3290,ResCat!$A$2:$B$268,2,FALSE)</f>
        <v>NATPAR</v>
      </c>
    </row>
    <row r="3291" spans="3:11" x14ac:dyDescent="0.25">
      <c r="C3291" s="134" t="s">
        <v>155</v>
      </c>
      <c r="D3291" s="134" t="s">
        <v>0</v>
      </c>
      <c r="E3291" s="134" t="s">
        <v>969</v>
      </c>
      <c r="F3291" s="134" t="s">
        <v>310</v>
      </c>
      <c r="G3291" s="134" t="s">
        <v>331</v>
      </c>
      <c r="H3291" s="135">
        <v>4716</v>
      </c>
      <c r="I3291" s="135">
        <v>4716</v>
      </c>
      <c r="J3291" s="135">
        <v>5240</v>
      </c>
      <c r="K3291" t="str">
        <f>VLOOKUP(C3291,ResCat!$A$2:$B$268,2,FALSE)</f>
        <v>NATPAR</v>
      </c>
    </row>
    <row r="3292" spans="3:11" x14ac:dyDescent="0.25">
      <c r="C3292" s="134" t="s">
        <v>155</v>
      </c>
      <c r="D3292" s="134" t="s">
        <v>0</v>
      </c>
      <c r="E3292" s="134" t="s">
        <v>970</v>
      </c>
      <c r="F3292" s="134" t="s">
        <v>310</v>
      </c>
      <c r="G3292" s="134" t="s">
        <v>333</v>
      </c>
      <c r="H3292" s="135">
        <v>11145</v>
      </c>
      <c r="I3292" s="135">
        <v>11145</v>
      </c>
      <c r="J3292" s="135">
        <v>57403.360000000001</v>
      </c>
      <c r="K3292" t="str">
        <f>VLOOKUP(C3292,ResCat!$A$2:$B$268,2,FALSE)</f>
        <v>NATPAR</v>
      </c>
    </row>
    <row r="3293" spans="3:11" x14ac:dyDescent="0.25">
      <c r="C3293" s="134" t="s">
        <v>155</v>
      </c>
      <c r="D3293" s="134" t="s">
        <v>2</v>
      </c>
      <c r="E3293" s="134" t="s">
        <v>337</v>
      </c>
      <c r="F3293" s="134" t="s">
        <v>310</v>
      </c>
      <c r="G3293" s="134" t="s">
        <v>311</v>
      </c>
      <c r="H3293" s="135">
        <v>45.32</v>
      </c>
      <c r="I3293" s="135">
        <v>50.32</v>
      </c>
      <c r="J3293" s="135">
        <v>50.32</v>
      </c>
      <c r="K3293" t="str">
        <f>VLOOKUP(C3293,ResCat!$A$2:$B$268,2,FALSE)</f>
        <v>NATPAR</v>
      </c>
    </row>
    <row r="3294" spans="3:11" x14ac:dyDescent="0.25">
      <c r="C3294" s="134" t="s">
        <v>155</v>
      </c>
      <c r="D3294" s="134" t="s">
        <v>2</v>
      </c>
      <c r="E3294" s="134" t="s">
        <v>320</v>
      </c>
      <c r="F3294" s="134" t="s">
        <v>310</v>
      </c>
      <c r="G3294" s="134" t="s">
        <v>315</v>
      </c>
      <c r="H3294" s="135">
        <v>-125.00999999999999</v>
      </c>
      <c r="I3294" s="135">
        <v>-190.31</v>
      </c>
      <c r="J3294" s="135">
        <v>-177</v>
      </c>
      <c r="K3294" t="str">
        <f>VLOOKUP(C3294,ResCat!$A$2:$B$268,2,FALSE)</f>
        <v>NATPAR</v>
      </c>
    </row>
    <row r="3295" spans="3:11" x14ac:dyDescent="0.25">
      <c r="C3295" s="134" t="s">
        <v>155</v>
      </c>
      <c r="D3295" s="134" t="s">
        <v>2</v>
      </c>
      <c r="E3295" s="134" t="s">
        <v>322</v>
      </c>
      <c r="F3295" s="134" t="s">
        <v>310</v>
      </c>
      <c r="G3295" s="134" t="s">
        <v>341</v>
      </c>
      <c r="H3295" s="135">
        <v>147.76999999999998</v>
      </c>
      <c r="I3295" s="135">
        <v>147.76999999999998</v>
      </c>
      <c r="J3295" s="135">
        <v>829</v>
      </c>
      <c r="K3295" t="str">
        <f>VLOOKUP(C3295,ResCat!$A$2:$B$268,2,FALSE)</f>
        <v>NATPAR</v>
      </c>
    </row>
    <row r="3296" spans="3:11" x14ac:dyDescent="0.25">
      <c r="C3296" s="134" t="s">
        <v>155</v>
      </c>
      <c r="D3296" s="134" t="s">
        <v>2</v>
      </c>
      <c r="E3296" s="134" t="s">
        <v>324</v>
      </c>
      <c r="F3296" s="134" t="s">
        <v>310</v>
      </c>
      <c r="G3296" s="134" t="s">
        <v>340</v>
      </c>
      <c r="H3296" s="135">
        <v>248</v>
      </c>
      <c r="I3296" s="135">
        <v>258</v>
      </c>
      <c r="J3296" s="135">
        <v>288</v>
      </c>
      <c r="K3296" t="str">
        <f>VLOOKUP(C3296,ResCat!$A$2:$B$268,2,FALSE)</f>
        <v>NATPAR</v>
      </c>
    </row>
    <row r="3297" spans="3:11" x14ac:dyDescent="0.25">
      <c r="C3297" s="134" t="s">
        <v>155</v>
      </c>
      <c r="D3297" s="134" t="s">
        <v>2</v>
      </c>
      <c r="E3297" s="134" t="s">
        <v>328</v>
      </c>
      <c r="F3297" s="134" t="s">
        <v>310</v>
      </c>
      <c r="G3297" s="134" t="s">
        <v>319</v>
      </c>
      <c r="H3297" s="135">
        <v>6703</v>
      </c>
      <c r="I3297" s="135">
        <v>6703</v>
      </c>
      <c r="J3297" s="135">
        <v>8393</v>
      </c>
      <c r="K3297" t="str">
        <f>VLOOKUP(C3297,ResCat!$A$2:$B$268,2,FALSE)</f>
        <v>NATPAR</v>
      </c>
    </row>
    <row r="3298" spans="3:11" x14ac:dyDescent="0.25">
      <c r="C3298" s="134" t="s">
        <v>155</v>
      </c>
      <c r="D3298" s="134" t="s">
        <v>2</v>
      </c>
      <c r="E3298" s="134" t="s">
        <v>330</v>
      </c>
      <c r="F3298" s="134" t="s">
        <v>310</v>
      </c>
      <c r="G3298" s="134" t="s">
        <v>321</v>
      </c>
      <c r="H3298" s="135">
        <v>168.98</v>
      </c>
      <c r="I3298" s="135">
        <v>188.98</v>
      </c>
      <c r="J3298" s="135">
        <v>188.98</v>
      </c>
      <c r="K3298" t="str">
        <f>VLOOKUP(C3298,ResCat!$A$2:$B$268,2,FALSE)</f>
        <v>NATPAR</v>
      </c>
    </row>
    <row r="3299" spans="3:11" x14ac:dyDescent="0.25">
      <c r="C3299" s="134" t="s">
        <v>155</v>
      </c>
      <c r="D3299" s="134" t="s">
        <v>2</v>
      </c>
      <c r="E3299" s="134" t="s">
        <v>332</v>
      </c>
      <c r="F3299" s="134" t="s">
        <v>310</v>
      </c>
      <c r="G3299" s="134" t="s">
        <v>323</v>
      </c>
      <c r="H3299" s="135">
        <v>238.22</v>
      </c>
      <c r="I3299" s="135">
        <v>243.22</v>
      </c>
      <c r="J3299" s="135">
        <v>363</v>
      </c>
      <c r="K3299" t="str">
        <f>VLOOKUP(C3299,ResCat!$A$2:$B$268,2,FALSE)</f>
        <v>NATPAR</v>
      </c>
    </row>
    <row r="3300" spans="3:11" x14ac:dyDescent="0.25">
      <c r="C3300" s="134" t="s">
        <v>155</v>
      </c>
      <c r="D3300" s="134" t="s">
        <v>2</v>
      </c>
      <c r="E3300" s="134" t="s">
        <v>4</v>
      </c>
      <c r="F3300" s="134" t="s">
        <v>310</v>
      </c>
      <c r="G3300" s="134" t="s">
        <v>327</v>
      </c>
      <c r="H3300" s="135">
        <v>8548.92</v>
      </c>
      <c r="I3300" s="135">
        <v>8548.92</v>
      </c>
      <c r="J3300" s="135">
        <v>8548.92</v>
      </c>
      <c r="K3300" t="str">
        <f>VLOOKUP(C3300,ResCat!$A$2:$B$268,2,FALSE)</f>
        <v>NATPAR</v>
      </c>
    </row>
    <row r="3301" spans="3:11" x14ac:dyDescent="0.25">
      <c r="C3301" s="134" t="s">
        <v>155</v>
      </c>
      <c r="D3301" s="134" t="s">
        <v>2</v>
      </c>
      <c r="E3301" s="134" t="s">
        <v>511</v>
      </c>
      <c r="F3301" s="134" t="s">
        <v>310</v>
      </c>
      <c r="G3301" s="134" t="s">
        <v>329</v>
      </c>
      <c r="H3301" s="135">
        <v>904.77</v>
      </c>
      <c r="I3301" s="135">
        <v>929.77</v>
      </c>
      <c r="J3301" s="135">
        <v>1051.8699999999999</v>
      </c>
      <c r="K3301" t="str">
        <f>VLOOKUP(C3301,ResCat!$A$2:$B$268,2,FALSE)</f>
        <v>NATPAR</v>
      </c>
    </row>
    <row r="3302" spans="3:11" x14ac:dyDescent="0.25">
      <c r="C3302" s="134" t="s">
        <v>155</v>
      </c>
      <c r="D3302" s="134" t="s">
        <v>2</v>
      </c>
      <c r="E3302" s="134" t="s">
        <v>969</v>
      </c>
      <c r="F3302" s="134" t="s">
        <v>310</v>
      </c>
      <c r="G3302" s="134" t="s">
        <v>331</v>
      </c>
      <c r="H3302" s="135">
        <v>377.94</v>
      </c>
      <c r="I3302" s="135">
        <v>397.94</v>
      </c>
      <c r="J3302" s="135">
        <v>467.08</v>
      </c>
      <c r="K3302" t="str">
        <f>VLOOKUP(C3302,ResCat!$A$2:$B$268,2,FALSE)</f>
        <v>NATPAR</v>
      </c>
    </row>
    <row r="3303" spans="3:11" x14ac:dyDescent="0.25">
      <c r="C3303" s="134" t="s">
        <v>155</v>
      </c>
      <c r="D3303" s="134" t="s">
        <v>2</v>
      </c>
      <c r="E3303" s="134" t="s">
        <v>961</v>
      </c>
      <c r="F3303" s="134" t="s">
        <v>310</v>
      </c>
      <c r="G3303" s="134" t="s">
        <v>334</v>
      </c>
      <c r="H3303" s="135">
        <v>2233.6799999999998</v>
      </c>
      <c r="I3303" s="135">
        <v>2268.6799999999998</v>
      </c>
      <c r="J3303" s="135">
        <v>3918.57</v>
      </c>
      <c r="K3303" t="str">
        <f>VLOOKUP(C3303,ResCat!$A$2:$B$268,2,FALSE)</f>
        <v>NATPAR</v>
      </c>
    </row>
    <row r="3304" spans="3:11" x14ac:dyDescent="0.25">
      <c r="C3304" s="134" t="s">
        <v>155</v>
      </c>
      <c r="D3304" s="134" t="s">
        <v>2</v>
      </c>
      <c r="E3304" s="134" t="s">
        <v>970</v>
      </c>
      <c r="F3304" s="134" t="s">
        <v>310</v>
      </c>
      <c r="G3304" s="134" t="s">
        <v>333</v>
      </c>
      <c r="H3304" s="135">
        <v>5216.7700000000004</v>
      </c>
      <c r="I3304" s="135">
        <v>5286.77</v>
      </c>
      <c r="J3304" s="135">
        <v>12250.5</v>
      </c>
      <c r="K3304" t="str">
        <f>VLOOKUP(C3304,ResCat!$A$2:$B$268,2,FALSE)</f>
        <v>NATPAR</v>
      </c>
    </row>
    <row r="3305" spans="3:11" x14ac:dyDescent="0.25">
      <c r="C3305" s="134" t="s">
        <v>155</v>
      </c>
      <c r="D3305" s="134" t="s">
        <v>2</v>
      </c>
      <c r="E3305" s="134" t="s">
        <v>1023</v>
      </c>
      <c r="F3305" s="134" t="s">
        <v>310</v>
      </c>
      <c r="G3305" s="134" t="s">
        <v>308</v>
      </c>
      <c r="H3305" s="135">
        <v>5437.3199999999988</v>
      </c>
      <c r="I3305" s="135">
        <v>5562.3199999999988</v>
      </c>
      <c r="J3305" s="135">
        <v>7592.29</v>
      </c>
      <c r="K3305" t="str">
        <f>VLOOKUP(C3305,ResCat!$A$2:$B$268,2,FALSE)</f>
        <v>NATPAR</v>
      </c>
    </row>
    <row r="3306" spans="3:11" x14ac:dyDescent="0.25">
      <c r="C3306" s="134" t="s">
        <v>155</v>
      </c>
      <c r="D3306" s="134" t="s">
        <v>1</v>
      </c>
      <c r="E3306" s="134" t="s">
        <v>335</v>
      </c>
      <c r="F3306" s="134" t="s">
        <v>310</v>
      </c>
      <c r="G3306" s="134" t="s">
        <v>325</v>
      </c>
      <c r="H3306" s="135">
        <v>26.48</v>
      </c>
      <c r="I3306" s="135">
        <v>26.48</v>
      </c>
      <c r="J3306" s="135">
        <v>73.95</v>
      </c>
      <c r="K3306" t="str">
        <f>VLOOKUP(C3306,ResCat!$A$2:$B$268,2,FALSE)</f>
        <v>NATPAR</v>
      </c>
    </row>
    <row r="3307" spans="3:11" x14ac:dyDescent="0.25">
      <c r="C3307" s="134" t="s">
        <v>155</v>
      </c>
      <c r="D3307" s="134" t="s">
        <v>1</v>
      </c>
      <c r="E3307" s="134" t="s">
        <v>969</v>
      </c>
      <c r="F3307" s="134" t="s">
        <v>310</v>
      </c>
      <c r="G3307" s="134" t="s">
        <v>331</v>
      </c>
      <c r="H3307" s="135">
        <v>0</v>
      </c>
      <c r="I3307" s="135">
        <v>0</v>
      </c>
      <c r="J3307" s="135">
        <v>0</v>
      </c>
      <c r="K3307" t="str">
        <f>VLOOKUP(C3307,ResCat!$A$2:$B$268,2,FALSE)</f>
        <v>NATPAR</v>
      </c>
    </row>
    <row r="3308" spans="3:11" x14ac:dyDescent="0.25">
      <c r="C3308" s="134" t="s">
        <v>155</v>
      </c>
      <c r="D3308" s="134" t="s">
        <v>1</v>
      </c>
      <c r="E3308" s="134" t="s">
        <v>961</v>
      </c>
      <c r="F3308" s="134" t="s">
        <v>310</v>
      </c>
      <c r="G3308" s="134" t="s">
        <v>334</v>
      </c>
      <c r="H3308" s="135">
        <v>759.88</v>
      </c>
      <c r="I3308" s="135">
        <v>859.88</v>
      </c>
      <c r="J3308" s="135">
        <v>3905.03</v>
      </c>
      <c r="K3308" t="str">
        <f>VLOOKUP(C3308,ResCat!$A$2:$B$268,2,FALSE)</f>
        <v>NATPAR</v>
      </c>
    </row>
    <row r="3309" spans="3:11" x14ac:dyDescent="0.25">
      <c r="C3309" s="134" t="s">
        <v>111</v>
      </c>
      <c r="D3309" s="134" t="s">
        <v>3</v>
      </c>
      <c r="E3309" s="134" t="s">
        <v>312</v>
      </c>
      <c r="F3309" s="134" t="s">
        <v>310</v>
      </c>
      <c r="G3309" s="134" t="s">
        <v>364</v>
      </c>
      <c r="H3309" s="135">
        <v>6.92</v>
      </c>
      <c r="I3309" s="135">
        <v>6.92</v>
      </c>
      <c r="J3309" s="135">
        <v>6.92</v>
      </c>
      <c r="K3309" t="str">
        <f>VLOOKUP(C3309,ResCat!$A$2:$B$268,2,FALSE)</f>
        <v>HMOLG</v>
      </c>
    </row>
    <row r="3310" spans="3:11" x14ac:dyDescent="0.25">
      <c r="C3310" s="134" t="s">
        <v>111</v>
      </c>
      <c r="D3310" s="134" t="s">
        <v>3</v>
      </c>
      <c r="E3310" s="134" t="s">
        <v>328</v>
      </c>
      <c r="F3310" s="134" t="s">
        <v>310</v>
      </c>
      <c r="G3310" s="134" t="s">
        <v>319</v>
      </c>
      <c r="H3310" s="135">
        <v>-125</v>
      </c>
      <c r="I3310" s="135">
        <v>-250</v>
      </c>
      <c r="J3310" s="135">
        <v>-250</v>
      </c>
      <c r="K3310" t="str">
        <f>VLOOKUP(C3310,ResCat!$A$2:$B$268,2,FALSE)</f>
        <v>HMOLG</v>
      </c>
    </row>
    <row r="3311" spans="3:11" x14ac:dyDescent="0.25">
      <c r="C3311" s="134" t="s">
        <v>111</v>
      </c>
      <c r="D3311" s="134" t="s">
        <v>3</v>
      </c>
      <c r="E3311" s="134" t="s">
        <v>330</v>
      </c>
      <c r="F3311" s="134" t="s">
        <v>310</v>
      </c>
      <c r="G3311" s="134" t="s">
        <v>321</v>
      </c>
      <c r="H3311" s="135">
        <v>-125</v>
      </c>
      <c r="I3311" s="135">
        <v>-250</v>
      </c>
      <c r="J3311" s="135">
        <v>-250</v>
      </c>
      <c r="K3311" t="str">
        <f>VLOOKUP(C3311,ResCat!$A$2:$B$268,2,FALSE)</f>
        <v>HMOLG</v>
      </c>
    </row>
    <row r="3312" spans="3:11" x14ac:dyDescent="0.25">
      <c r="C3312" s="134" t="s">
        <v>111</v>
      </c>
      <c r="D3312" s="134" t="s">
        <v>3</v>
      </c>
      <c r="E3312" s="134" t="s">
        <v>332</v>
      </c>
      <c r="F3312" s="134" t="s">
        <v>310</v>
      </c>
      <c r="G3312" s="134" t="s">
        <v>323</v>
      </c>
      <c r="H3312" s="135">
        <v>37.5</v>
      </c>
      <c r="I3312" s="135">
        <v>379.02000000000004</v>
      </c>
      <c r="J3312" s="135">
        <v>1478.33</v>
      </c>
      <c r="K3312" t="str">
        <f>VLOOKUP(C3312,ResCat!$A$2:$B$268,2,FALSE)</f>
        <v>HMOLG</v>
      </c>
    </row>
    <row r="3313" spans="3:11" x14ac:dyDescent="0.25">
      <c r="C3313" s="134" t="s">
        <v>111</v>
      </c>
      <c r="D3313" s="134" t="s">
        <v>3</v>
      </c>
      <c r="E3313" s="134" t="s">
        <v>335</v>
      </c>
      <c r="F3313" s="134" t="s">
        <v>310</v>
      </c>
      <c r="G3313" s="134" t="s">
        <v>325</v>
      </c>
      <c r="H3313" s="135">
        <v>521.29999999999995</v>
      </c>
      <c r="I3313" s="135">
        <v>878.41</v>
      </c>
      <c r="J3313" s="135">
        <v>1158.6199999999999</v>
      </c>
      <c r="K3313" t="str">
        <f>VLOOKUP(C3313,ResCat!$A$2:$B$268,2,FALSE)</f>
        <v>HMOLG</v>
      </c>
    </row>
    <row r="3314" spans="3:11" x14ac:dyDescent="0.25">
      <c r="C3314" s="134" t="s">
        <v>111</v>
      </c>
      <c r="D3314" s="134" t="s">
        <v>3</v>
      </c>
      <c r="E3314" s="134" t="s">
        <v>511</v>
      </c>
      <c r="F3314" s="134" t="s">
        <v>310</v>
      </c>
      <c r="G3314" s="134" t="s">
        <v>329</v>
      </c>
      <c r="H3314" s="135">
        <v>571</v>
      </c>
      <c r="I3314" s="135">
        <v>873.4</v>
      </c>
      <c r="J3314" s="135">
        <v>869.8</v>
      </c>
      <c r="K3314" t="str">
        <f>VLOOKUP(C3314,ResCat!$A$2:$B$268,2,FALSE)</f>
        <v>HMOLG</v>
      </c>
    </row>
    <row r="3315" spans="3:11" x14ac:dyDescent="0.25">
      <c r="C3315" s="134" t="s">
        <v>111</v>
      </c>
      <c r="D3315" s="134" t="s">
        <v>3</v>
      </c>
      <c r="E3315" s="134" t="s">
        <v>961</v>
      </c>
      <c r="F3315" s="134" t="s">
        <v>310</v>
      </c>
      <c r="G3315" s="134" t="s">
        <v>334</v>
      </c>
      <c r="H3315" s="135">
        <v>5.68</v>
      </c>
      <c r="I3315" s="135">
        <v>5.68</v>
      </c>
      <c r="J3315" s="135">
        <v>100</v>
      </c>
      <c r="K3315" t="str">
        <f>VLOOKUP(C3315,ResCat!$A$2:$B$268,2,FALSE)</f>
        <v>HMOLG</v>
      </c>
    </row>
    <row r="3316" spans="3:11" x14ac:dyDescent="0.25">
      <c r="C3316" s="134" t="s">
        <v>111</v>
      </c>
      <c r="D3316" s="134" t="s">
        <v>3</v>
      </c>
      <c r="E3316" s="134" t="s">
        <v>970</v>
      </c>
      <c r="F3316" s="134" t="s">
        <v>310</v>
      </c>
      <c r="G3316" s="134" t="s">
        <v>333</v>
      </c>
      <c r="H3316" s="135">
        <v>671.56999999999994</v>
      </c>
      <c r="I3316" s="135">
        <v>797.84000000000015</v>
      </c>
      <c r="J3316" s="135">
        <v>1711.08</v>
      </c>
      <c r="K3316" t="str">
        <f>VLOOKUP(C3316,ResCat!$A$2:$B$268,2,FALSE)</f>
        <v>HMOLG</v>
      </c>
    </row>
    <row r="3317" spans="3:11" x14ac:dyDescent="0.25">
      <c r="C3317" s="134" t="s">
        <v>111</v>
      </c>
      <c r="D3317" s="134" t="s">
        <v>3</v>
      </c>
      <c r="E3317" s="134" t="s">
        <v>1023</v>
      </c>
      <c r="F3317" s="134" t="s">
        <v>310</v>
      </c>
      <c r="G3317" s="134" t="s">
        <v>308</v>
      </c>
      <c r="H3317" s="135">
        <v>43.839999999999996</v>
      </c>
      <c r="I3317" s="135">
        <v>504.26000000000005</v>
      </c>
      <c r="J3317" s="135">
        <v>929.42</v>
      </c>
      <c r="K3317" t="str">
        <f>VLOOKUP(C3317,ResCat!$A$2:$B$268,2,FALSE)</f>
        <v>HMOLG</v>
      </c>
    </row>
    <row r="3318" spans="3:11" x14ac:dyDescent="0.25">
      <c r="C3318" s="134" t="s">
        <v>111</v>
      </c>
      <c r="D3318" s="134" t="s">
        <v>0</v>
      </c>
      <c r="E3318" s="134" t="s">
        <v>961</v>
      </c>
      <c r="F3318" s="134" t="s">
        <v>310</v>
      </c>
      <c r="G3318" s="134" t="s">
        <v>334</v>
      </c>
      <c r="H3318" s="135">
        <v>12724.59</v>
      </c>
      <c r="I3318" s="135">
        <v>12724.59</v>
      </c>
      <c r="J3318" s="135">
        <v>16107.07</v>
      </c>
      <c r="K3318" t="str">
        <f>VLOOKUP(C3318,ResCat!$A$2:$B$268,2,FALSE)</f>
        <v>HMOLG</v>
      </c>
    </row>
    <row r="3319" spans="3:11" x14ac:dyDescent="0.25">
      <c r="C3319" s="134" t="s">
        <v>111</v>
      </c>
      <c r="D3319" s="134" t="s">
        <v>0</v>
      </c>
      <c r="E3319" s="134" t="s">
        <v>1023</v>
      </c>
      <c r="F3319" s="134" t="s">
        <v>310</v>
      </c>
      <c r="G3319" s="134" t="s">
        <v>308</v>
      </c>
      <c r="H3319" s="135">
        <v>13096</v>
      </c>
      <c r="I3319" s="135">
        <v>13296</v>
      </c>
      <c r="J3319" s="135">
        <v>35218.01</v>
      </c>
      <c r="K3319" t="str">
        <f>VLOOKUP(C3319,ResCat!$A$2:$B$268,2,FALSE)</f>
        <v>HMOLG</v>
      </c>
    </row>
    <row r="3320" spans="3:11" x14ac:dyDescent="0.25">
      <c r="C3320" s="134" t="s">
        <v>111</v>
      </c>
      <c r="D3320" s="134" t="s">
        <v>2</v>
      </c>
      <c r="E3320" s="134" t="s">
        <v>350</v>
      </c>
      <c r="F3320" s="134" t="s">
        <v>310</v>
      </c>
      <c r="G3320" s="134" t="s">
        <v>311</v>
      </c>
      <c r="H3320" s="135">
        <v>0</v>
      </c>
      <c r="I3320" s="135">
        <v>53.82</v>
      </c>
      <c r="J3320" s="135">
        <v>53.82</v>
      </c>
      <c r="K3320" t="str">
        <f>VLOOKUP(C3320,ResCat!$A$2:$B$268,2,FALSE)</f>
        <v>HMOLG</v>
      </c>
    </row>
    <row r="3321" spans="3:11" x14ac:dyDescent="0.25">
      <c r="C3321" s="134" t="s">
        <v>111</v>
      </c>
      <c r="D3321" s="134" t="s">
        <v>2</v>
      </c>
      <c r="E3321" s="134" t="s">
        <v>354</v>
      </c>
      <c r="F3321" s="134" t="s">
        <v>310</v>
      </c>
      <c r="G3321" s="134" t="s">
        <v>311</v>
      </c>
      <c r="H3321" s="135">
        <v>0</v>
      </c>
      <c r="I3321" s="135">
        <v>68.900000000000006</v>
      </c>
      <c r="J3321" s="135">
        <v>68.900000000000006</v>
      </c>
      <c r="K3321" t="str">
        <f>VLOOKUP(C3321,ResCat!$A$2:$B$268,2,FALSE)</f>
        <v>HMOLG</v>
      </c>
    </row>
    <row r="3322" spans="3:11" x14ac:dyDescent="0.25">
      <c r="C3322" s="134" t="s">
        <v>111</v>
      </c>
      <c r="D3322" s="134" t="s">
        <v>2</v>
      </c>
      <c r="E3322" s="134" t="s">
        <v>337</v>
      </c>
      <c r="F3322" s="134" t="s">
        <v>310</v>
      </c>
      <c r="G3322" s="134" t="s">
        <v>311</v>
      </c>
      <c r="H3322" s="135">
        <v>74</v>
      </c>
      <c r="I3322" s="135">
        <v>74</v>
      </c>
      <c r="J3322" s="135">
        <v>74</v>
      </c>
      <c r="K3322" t="str">
        <f>VLOOKUP(C3322,ResCat!$A$2:$B$268,2,FALSE)</f>
        <v>HMOLG</v>
      </c>
    </row>
    <row r="3323" spans="3:11" x14ac:dyDescent="0.25">
      <c r="C3323" s="134" t="s">
        <v>111</v>
      </c>
      <c r="D3323" s="134" t="s">
        <v>2</v>
      </c>
      <c r="E3323" s="134" t="s">
        <v>312</v>
      </c>
      <c r="F3323" s="134" t="s">
        <v>310</v>
      </c>
      <c r="G3323" s="134" t="s">
        <v>364</v>
      </c>
      <c r="H3323" s="135">
        <v>74</v>
      </c>
      <c r="I3323" s="135">
        <v>74</v>
      </c>
      <c r="J3323" s="135">
        <v>74</v>
      </c>
      <c r="K3323" t="str">
        <f>VLOOKUP(C3323,ResCat!$A$2:$B$268,2,FALSE)</f>
        <v>HMOLG</v>
      </c>
    </row>
    <row r="3324" spans="3:11" x14ac:dyDescent="0.25">
      <c r="C3324" s="134" t="s">
        <v>111</v>
      </c>
      <c r="D3324" s="134" t="s">
        <v>2</v>
      </c>
      <c r="E3324" s="134" t="s">
        <v>320</v>
      </c>
      <c r="F3324" s="134" t="s">
        <v>310</v>
      </c>
      <c r="G3324" s="134" t="s">
        <v>315</v>
      </c>
      <c r="H3324" s="135">
        <v>152.19</v>
      </c>
      <c r="I3324" s="135">
        <v>152.19</v>
      </c>
      <c r="J3324" s="135">
        <v>445</v>
      </c>
      <c r="K3324" t="str">
        <f>VLOOKUP(C3324,ResCat!$A$2:$B$268,2,FALSE)</f>
        <v>HMOLG</v>
      </c>
    </row>
    <row r="3325" spans="3:11" x14ac:dyDescent="0.25">
      <c r="C3325" s="134" t="s">
        <v>111</v>
      </c>
      <c r="D3325" s="134" t="s">
        <v>2</v>
      </c>
      <c r="E3325" s="134" t="s">
        <v>328</v>
      </c>
      <c r="F3325" s="134" t="s">
        <v>310</v>
      </c>
      <c r="G3325" s="134" t="s">
        <v>319</v>
      </c>
      <c r="H3325" s="135">
        <v>378.51</v>
      </c>
      <c r="I3325" s="135">
        <v>0</v>
      </c>
      <c r="J3325" s="135">
        <v>0</v>
      </c>
      <c r="K3325" t="str">
        <f>VLOOKUP(C3325,ResCat!$A$2:$B$268,2,FALSE)</f>
        <v>HMOLG</v>
      </c>
    </row>
    <row r="3326" spans="3:11" x14ac:dyDescent="0.25">
      <c r="C3326" s="134" t="s">
        <v>111</v>
      </c>
      <c r="D3326" s="134" t="s">
        <v>2</v>
      </c>
      <c r="E3326" s="134" t="s">
        <v>330</v>
      </c>
      <c r="F3326" s="134" t="s">
        <v>310</v>
      </c>
      <c r="G3326" s="134" t="s">
        <v>321</v>
      </c>
      <c r="H3326" s="135">
        <v>409.89</v>
      </c>
      <c r="I3326" s="135">
        <v>409.89</v>
      </c>
      <c r="J3326" s="135">
        <v>720.92</v>
      </c>
      <c r="K3326" t="str">
        <f>VLOOKUP(C3326,ResCat!$A$2:$B$268,2,FALSE)</f>
        <v>HMOLG</v>
      </c>
    </row>
    <row r="3327" spans="3:11" x14ac:dyDescent="0.25">
      <c r="C3327" s="134" t="s">
        <v>111</v>
      </c>
      <c r="D3327" s="134" t="s">
        <v>2</v>
      </c>
      <c r="E3327" s="134" t="s">
        <v>332</v>
      </c>
      <c r="F3327" s="134" t="s">
        <v>310</v>
      </c>
      <c r="G3327" s="134" t="s">
        <v>323</v>
      </c>
      <c r="H3327" s="135">
        <v>0</v>
      </c>
      <c r="I3327" s="135">
        <v>141.32</v>
      </c>
      <c r="J3327" s="135">
        <v>216</v>
      </c>
      <c r="K3327" t="str">
        <f>VLOOKUP(C3327,ResCat!$A$2:$B$268,2,FALSE)</f>
        <v>HMOLG</v>
      </c>
    </row>
    <row r="3328" spans="3:11" x14ac:dyDescent="0.25">
      <c r="C3328" s="134" t="s">
        <v>111</v>
      </c>
      <c r="D3328" s="134" t="s">
        <v>2</v>
      </c>
      <c r="E3328" s="134" t="s">
        <v>335</v>
      </c>
      <c r="F3328" s="134" t="s">
        <v>310</v>
      </c>
      <c r="G3328" s="134" t="s">
        <v>325</v>
      </c>
      <c r="H3328" s="135">
        <v>839.76</v>
      </c>
      <c r="I3328" s="135">
        <v>939.76</v>
      </c>
      <c r="J3328" s="135">
        <v>1784</v>
      </c>
      <c r="K3328" t="str">
        <f>VLOOKUP(C3328,ResCat!$A$2:$B$268,2,FALSE)</f>
        <v>HMOLG</v>
      </c>
    </row>
    <row r="3329" spans="3:11" x14ac:dyDescent="0.25">
      <c r="C3329" s="134" t="s">
        <v>111</v>
      </c>
      <c r="D3329" s="134" t="s">
        <v>2</v>
      </c>
      <c r="E3329" s="134" t="s">
        <v>4</v>
      </c>
      <c r="F3329" s="134" t="s">
        <v>310</v>
      </c>
      <c r="G3329" s="134" t="s">
        <v>327</v>
      </c>
      <c r="H3329" s="135">
        <v>259.61</v>
      </c>
      <c r="I3329" s="135">
        <v>694.76</v>
      </c>
      <c r="J3329" s="135">
        <v>1747</v>
      </c>
      <c r="K3329" t="str">
        <f>VLOOKUP(C3329,ResCat!$A$2:$B$268,2,FALSE)</f>
        <v>HMOLG</v>
      </c>
    </row>
    <row r="3330" spans="3:11" x14ac:dyDescent="0.25">
      <c r="C3330" s="134" t="s">
        <v>111</v>
      </c>
      <c r="D3330" s="134" t="s">
        <v>2</v>
      </c>
      <c r="E3330" s="134" t="s">
        <v>511</v>
      </c>
      <c r="F3330" s="134" t="s">
        <v>310</v>
      </c>
      <c r="G3330" s="134" t="s">
        <v>329</v>
      </c>
      <c r="H3330" s="135">
        <v>205</v>
      </c>
      <c r="I3330" s="135">
        <v>215</v>
      </c>
      <c r="J3330" s="135">
        <v>215</v>
      </c>
      <c r="K3330" t="str">
        <f>VLOOKUP(C3330,ResCat!$A$2:$B$268,2,FALSE)</f>
        <v>HMOLG</v>
      </c>
    </row>
    <row r="3331" spans="3:11" x14ac:dyDescent="0.25">
      <c r="C3331" s="134" t="s">
        <v>111</v>
      </c>
      <c r="D3331" s="134" t="s">
        <v>2</v>
      </c>
      <c r="E3331" s="134" t="s">
        <v>969</v>
      </c>
      <c r="F3331" s="134" t="s">
        <v>310</v>
      </c>
      <c r="G3331" s="134" t="s">
        <v>331</v>
      </c>
      <c r="H3331" s="135">
        <v>133.26</v>
      </c>
      <c r="I3331" s="135">
        <v>143.26</v>
      </c>
      <c r="J3331" s="135">
        <v>265</v>
      </c>
      <c r="K3331" t="str">
        <f>VLOOKUP(C3331,ResCat!$A$2:$B$268,2,FALSE)</f>
        <v>HMOLG</v>
      </c>
    </row>
    <row r="3332" spans="3:11" x14ac:dyDescent="0.25">
      <c r="C3332" s="134" t="s">
        <v>111</v>
      </c>
      <c r="D3332" s="134" t="s">
        <v>2</v>
      </c>
      <c r="E3332" s="134" t="s">
        <v>961</v>
      </c>
      <c r="F3332" s="134" t="s">
        <v>310</v>
      </c>
      <c r="G3332" s="134" t="s">
        <v>334</v>
      </c>
      <c r="H3332" s="135">
        <v>3335.9900000000002</v>
      </c>
      <c r="I3332" s="135">
        <v>3930.8200000000006</v>
      </c>
      <c r="J3332" s="135">
        <v>6857.73</v>
      </c>
      <c r="K3332" t="str">
        <f>VLOOKUP(C3332,ResCat!$A$2:$B$268,2,FALSE)</f>
        <v>HMOLG</v>
      </c>
    </row>
    <row r="3333" spans="3:11" x14ac:dyDescent="0.25">
      <c r="C3333" s="134" t="s">
        <v>111</v>
      </c>
      <c r="D3333" s="134" t="s">
        <v>2</v>
      </c>
      <c r="E3333" s="134" t="s">
        <v>970</v>
      </c>
      <c r="F3333" s="134" t="s">
        <v>310</v>
      </c>
      <c r="G3333" s="134" t="s">
        <v>333</v>
      </c>
      <c r="H3333" s="135">
        <v>4439.1899999999987</v>
      </c>
      <c r="I3333" s="135">
        <v>4784.4699999999993</v>
      </c>
      <c r="J3333" s="135">
        <v>8359.66</v>
      </c>
      <c r="K3333" t="str">
        <f>VLOOKUP(C3333,ResCat!$A$2:$B$268,2,FALSE)</f>
        <v>HMOLG</v>
      </c>
    </row>
    <row r="3334" spans="3:11" x14ac:dyDescent="0.25">
      <c r="C3334" s="134" t="s">
        <v>111</v>
      </c>
      <c r="D3334" s="134" t="s">
        <v>2</v>
      </c>
      <c r="E3334" s="134" t="s">
        <v>1023</v>
      </c>
      <c r="F3334" s="134" t="s">
        <v>310</v>
      </c>
      <c r="G3334" s="134" t="s">
        <v>308</v>
      </c>
      <c r="H3334" s="135">
        <v>1783.27</v>
      </c>
      <c r="I3334" s="135">
        <v>2088.4700000000003</v>
      </c>
      <c r="J3334" s="135">
        <v>5398.23</v>
      </c>
      <c r="K3334" t="str">
        <f>VLOOKUP(C3334,ResCat!$A$2:$B$268,2,FALSE)</f>
        <v>HMOLG</v>
      </c>
    </row>
    <row r="3335" spans="3:11" x14ac:dyDescent="0.25">
      <c r="C3335" s="134" t="s">
        <v>111</v>
      </c>
      <c r="D3335" s="134" t="s">
        <v>343</v>
      </c>
      <c r="E3335" s="134" t="s">
        <v>359</v>
      </c>
      <c r="F3335" s="134" t="s">
        <v>1053</v>
      </c>
      <c r="G3335" s="134" t="s">
        <v>311</v>
      </c>
      <c r="H3335" s="135">
        <v>0</v>
      </c>
      <c r="I3335" s="135">
        <v>9.94</v>
      </c>
      <c r="J3335" s="135">
        <v>20.66</v>
      </c>
      <c r="K3335" t="str">
        <f>VLOOKUP(C3335,ResCat!$A$2:$B$268,2,FALSE)</f>
        <v>HMOLG</v>
      </c>
    </row>
    <row r="3336" spans="3:11" x14ac:dyDescent="0.25">
      <c r="C3336" s="134" t="s">
        <v>111</v>
      </c>
      <c r="D3336" s="134" t="s">
        <v>343</v>
      </c>
      <c r="E3336" s="134" t="s">
        <v>361</v>
      </c>
      <c r="F3336" s="134" t="s">
        <v>1053</v>
      </c>
      <c r="G3336" s="134" t="s">
        <v>355</v>
      </c>
      <c r="H3336" s="135">
        <v>0</v>
      </c>
      <c r="I3336" s="135">
        <v>3.17</v>
      </c>
      <c r="J3336" s="135">
        <v>6.38</v>
      </c>
      <c r="K3336" t="str">
        <f>VLOOKUP(C3336,ResCat!$A$2:$B$268,2,FALSE)</f>
        <v>HMOLG</v>
      </c>
    </row>
    <row r="3337" spans="3:11" x14ac:dyDescent="0.25">
      <c r="C3337" s="134" t="s">
        <v>111</v>
      </c>
      <c r="D3337" s="134" t="s">
        <v>343</v>
      </c>
      <c r="E3337" s="134" t="s">
        <v>970</v>
      </c>
      <c r="F3337" s="134" t="s">
        <v>1053</v>
      </c>
      <c r="G3337" s="134" t="s">
        <v>333</v>
      </c>
      <c r="H3337" s="135">
        <v>14177.269999999997</v>
      </c>
      <c r="I3337" s="135">
        <v>15086.669999999998</v>
      </c>
      <c r="J3337" s="135">
        <v>31964.829999999998</v>
      </c>
      <c r="K3337" t="str">
        <f>VLOOKUP(C3337,ResCat!$A$2:$B$268,2,FALSE)</f>
        <v>HMOLG</v>
      </c>
    </row>
    <row r="3338" spans="3:11" x14ac:dyDescent="0.25">
      <c r="C3338" s="134" t="s">
        <v>111</v>
      </c>
      <c r="D3338" s="134" t="s">
        <v>343</v>
      </c>
      <c r="E3338" s="134" t="s">
        <v>1023</v>
      </c>
      <c r="F3338" s="134" t="s">
        <v>1053</v>
      </c>
      <c r="G3338" s="134" t="s">
        <v>308</v>
      </c>
      <c r="H3338" s="135">
        <v>34337.090000000011</v>
      </c>
      <c r="I3338" s="135">
        <v>38746.94</v>
      </c>
      <c r="J3338" s="135">
        <v>88811.839999999997</v>
      </c>
      <c r="K3338" t="str">
        <f>VLOOKUP(C3338,ResCat!$A$2:$B$268,2,FALSE)</f>
        <v>HMOLG</v>
      </c>
    </row>
    <row r="3339" spans="3:11" x14ac:dyDescent="0.25">
      <c r="C3339" s="134" t="s">
        <v>111</v>
      </c>
      <c r="D3339" s="134" t="s">
        <v>1</v>
      </c>
      <c r="E3339" s="134" t="s">
        <v>318</v>
      </c>
      <c r="F3339" s="134" t="s">
        <v>310</v>
      </c>
      <c r="G3339" s="134" t="s">
        <v>358</v>
      </c>
      <c r="H3339" s="135">
        <v>0</v>
      </c>
      <c r="I3339" s="135">
        <v>0</v>
      </c>
      <c r="J3339" s="135">
        <v>0</v>
      </c>
      <c r="K3339" t="str">
        <f>VLOOKUP(C3339,ResCat!$A$2:$B$268,2,FALSE)</f>
        <v>HMOLG</v>
      </c>
    </row>
    <row r="3340" spans="3:11" x14ac:dyDescent="0.25">
      <c r="C3340" s="134" t="s">
        <v>111</v>
      </c>
      <c r="D3340" s="134" t="s">
        <v>1</v>
      </c>
      <c r="E3340" s="134" t="s">
        <v>330</v>
      </c>
      <c r="F3340" s="134" t="s">
        <v>310</v>
      </c>
      <c r="G3340" s="134" t="s">
        <v>321</v>
      </c>
      <c r="H3340" s="135">
        <v>0</v>
      </c>
      <c r="I3340" s="135">
        <v>0</v>
      </c>
      <c r="J3340" s="135">
        <v>2480.7399999999998</v>
      </c>
      <c r="K3340" t="str">
        <f>VLOOKUP(C3340,ResCat!$A$2:$B$268,2,FALSE)</f>
        <v>HMOLG</v>
      </c>
    </row>
    <row r="3341" spans="3:11" x14ac:dyDescent="0.25">
      <c r="C3341" s="134" t="s">
        <v>111</v>
      </c>
      <c r="D3341" s="134" t="s">
        <v>1</v>
      </c>
      <c r="E3341" s="134" t="s">
        <v>969</v>
      </c>
      <c r="F3341" s="134" t="s">
        <v>310</v>
      </c>
      <c r="G3341" s="134" t="s">
        <v>331</v>
      </c>
      <c r="H3341" s="135">
        <v>6678.39</v>
      </c>
      <c r="I3341" s="135">
        <v>7101.6900000000005</v>
      </c>
      <c r="J3341" s="135">
        <v>13018.89</v>
      </c>
      <c r="K3341" t="str">
        <f>VLOOKUP(C3341,ResCat!$A$2:$B$268,2,FALSE)</f>
        <v>HMOLG</v>
      </c>
    </row>
    <row r="3342" spans="3:11" x14ac:dyDescent="0.25">
      <c r="C3342" s="134" t="s">
        <v>111</v>
      </c>
      <c r="D3342" s="134" t="s">
        <v>1</v>
      </c>
      <c r="E3342" s="134" t="s">
        <v>961</v>
      </c>
      <c r="F3342" s="134" t="s">
        <v>310</v>
      </c>
      <c r="G3342" s="134" t="s">
        <v>334</v>
      </c>
      <c r="H3342" s="135">
        <v>2312.8900000000003</v>
      </c>
      <c r="I3342" s="135">
        <v>2422.8900000000003</v>
      </c>
      <c r="J3342" s="135">
        <v>6498.29</v>
      </c>
      <c r="K3342" t="str">
        <f>VLOOKUP(C3342,ResCat!$A$2:$B$268,2,FALSE)</f>
        <v>HMOLG</v>
      </c>
    </row>
    <row r="3343" spans="3:11" x14ac:dyDescent="0.25">
      <c r="C3343" s="134" t="s">
        <v>111</v>
      </c>
      <c r="D3343" s="134" t="s">
        <v>1</v>
      </c>
      <c r="E3343" s="134" t="s">
        <v>970</v>
      </c>
      <c r="F3343" s="134" t="s">
        <v>310</v>
      </c>
      <c r="G3343" s="134" t="s">
        <v>333</v>
      </c>
      <c r="H3343" s="135">
        <v>15094.099999999999</v>
      </c>
      <c r="I3343" s="135">
        <v>15544.099999999999</v>
      </c>
      <c r="J3343" s="135">
        <v>54144.960000000006</v>
      </c>
      <c r="K3343" t="str">
        <f>VLOOKUP(C3343,ResCat!$A$2:$B$268,2,FALSE)</f>
        <v>HMOLG</v>
      </c>
    </row>
    <row r="3344" spans="3:11" x14ac:dyDescent="0.25">
      <c r="C3344" s="134" t="s">
        <v>111</v>
      </c>
      <c r="D3344" s="134" t="s">
        <v>1</v>
      </c>
      <c r="E3344" s="134" t="s">
        <v>1023</v>
      </c>
      <c r="F3344" s="134" t="s">
        <v>310</v>
      </c>
      <c r="G3344" s="134" t="s">
        <v>308</v>
      </c>
      <c r="H3344" s="135">
        <v>24678.700000000004</v>
      </c>
      <c r="I3344" s="135">
        <v>25574.5</v>
      </c>
      <c r="J3344" s="135">
        <v>34349.199999999997</v>
      </c>
      <c r="K3344" t="str">
        <f>VLOOKUP(C3344,ResCat!$A$2:$B$268,2,FALSE)</f>
        <v>HMOLG</v>
      </c>
    </row>
    <row r="3345" spans="3:11" x14ac:dyDescent="0.25">
      <c r="C3345" s="134" t="s">
        <v>146</v>
      </c>
      <c r="D3345" s="134" t="s">
        <v>3</v>
      </c>
      <c r="E3345" s="134" t="s">
        <v>318</v>
      </c>
      <c r="F3345" s="134" t="s">
        <v>310</v>
      </c>
      <c r="G3345" s="134" t="s">
        <v>358</v>
      </c>
      <c r="H3345" s="135">
        <v>-211.34</v>
      </c>
      <c r="I3345" s="135">
        <v>-234.82</v>
      </c>
      <c r="J3345" s="135">
        <v>-604</v>
      </c>
      <c r="K3345" t="str">
        <f>VLOOKUP(C3345,ResCat!$A$2:$B$268,2,FALSE)</f>
        <v>HMOPMR</v>
      </c>
    </row>
    <row r="3346" spans="3:11" x14ac:dyDescent="0.25">
      <c r="C3346" s="134" t="s">
        <v>146</v>
      </c>
      <c r="D3346" s="134" t="s">
        <v>3</v>
      </c>
      <c r="E3346" s="134" t="s">
        <v>322</v>
      </c>
      <c r="F3346" s="134" t="s">
        <v>310</v>
      </c>
      <c r="G3346" s="134" t="s">
        <v>341</v>
      </c>
      <c r="H3346" s="135">
        <v>42.72</v>
      </c>
      <c r="I3346" s="135">
        <v>45.94</v>
      </c>
      <c r="J3346" s="135">
        <v>141</v>
      </c>
      <c r="K3346" t="str">
        <f>VLOOKUP(C3346,ResCat!$A$2:$B$268,2,FALSE)</f>
        <v>HMOPMR</v>
      </c>
    </row>
    <row r="3347" spans="3:11" x14ac:dyDescent="0.25">
      <c r="C3347" s="134" t="s">
        <v>146</v>
      </c>
      <c r="D3347" s="134" t="s">
        <v>3</v>
      </c>
      <c r="E3347" s="134" t="s">
        <v>326</v>
      </c>
      <c r="F3347" s="134" t="s">
        <v>310</v>
      </c>
      <c r="G3347" s="134" t="s">
        <v>317</v>
      </c>
      <c r="H3347" s="135">
        <v>73.98</v>
      </c>
      <c r="I3347" s="135">
        <v>73.98</v>
      </c>
      <c r="J3347" s="135">
        <v>73.98</v>
      </c>
      <c r="K3347" t="str">
        <f>VLOOKUP(C3347,ResCat!$A$2:$B$268,2,FALSE)</f>
        <v>HMOPMR</v>
      </c>
    </row>
    <row r="3348" spans="3:11" x14ac:dyDescent="0.25">
      <c r="C3348" s="134" t="s">
        <v>146</v>
      </c>
      <c r="D3348" s="134" t="s">
        <v>3</v>
      </c>
      <c r="E3348" s="134" t="s">
        <v>328</v>
      </c>
      <c r="F3348" s="134" t="s">
        <v>310</v>
      </c>
      <c r="G3348" s="134" t="s">
        <v>319</v>
      </c>
      <c r="H3348" s="135">
        <v>-200.81</v>
      </c>
      <c r="I3348" s="135">
        <v>-200.81</v>
      </c>
      <c r="J3348" s="135">
        <v>0</v>
      </c>
      <c r="K3348" t="str">
        <f>VLOOKUP(C3348,ResCat!$A$2:$B$268,2,FALSE)</f>
        <v>HMOPMR</v>
      </c>
    </row>
    <row r="3349" spans="3:11" x14ac:dyDescent="0.25">
      <c r="C3349" s="134" t="s">
        <v>146</v>
      </c>
      <c r="D3349" s="134" t="s">
        <v>3</v>
      </c>
      <c r="E3349" s="134" t="s">
        <v>330</v>
      </c>
      <c r="F3349" s="134" t="s">
        <v>310</v>
      </c>
      <c r="G3349" s="134" t="s">
        <v>321</v>
      </c>
      <c r="H3349" s="135">
        <v>-200.81</v>
      </c>
      <c r="I3349" s="135">
        <v>-200.81</v>
      </c>
      <c r="J3349" s="135">
        <v>0</v>
      </c>
      <c r="K3349" t="str">
        <f>VLOOKUP(C3349,ResCat!$A$2:$B$268,2,FALSE)</f>
        <v>HMOPMR</v>
      </c>
    </row>
    <row r="3350" spans="3:11" x14ac:dyDescent="0.25">
      <c r="C3350" s="134" t="s">
        <v>146</v>
      </c>
      <c r="D3350" s="134" t="s">
        <v>3</v>
      </c>
      <c r="E3350" s="134" t="s">
        <v>332</v>
      </c>
      <c r="F3350" s="134" t="s">
        <v>310</v>
      </c>
      <c r="G3350" s="134" t="s">
        <v>323</v>
      </c>
      <c r="H3350" s="135">
        <v>79.25</v>
      </c>
      <c r="I3350" s="135">
        <v>145.66</v>
      </c>
      <c r="J3350" s="135">
        <v>439</v>
      </c>
      <c r="K3350" t="str">
        <f>VLOOKUP(C3350,ResCat!$A$2:$B$268,2,FALSE)</f>
        <v>HMOPMR</v>
      </c>
    </row>
    <row r="3351" spans="3:11" x14ac:dyDescent="0.25">
      <c r="C3351" s="134" t="s">
        <v>146</v>
      </c>
      <c r="D3351" s="134" t="s">
        <v>0</v>
      </c>
      <c r="E3351" s="134" t="s">
        <v>332</v>
      </c>
      <c r="F3351" s="134" t="s">
        <v>310</v>
      </c>
      <c r="G3351" s="134" t="s">
        <v>323</v>
      </c>
      <c r="H3351" s="135">
        <v>5085</v>
      </c>
      <c r="I3351" s="135">
        <v>5085</v>
      </c>
      <c r="J3351" s="135">
        <v>2891</v>
      </c>
      <c r="K3351" t="str">
        <f>VLOOKUP(C3351,ResCat!$A$2:$B$268,2,FALSE)</f>
        <v>HMOPMR</v>
      </c>
    </row>
    <row r="3352" spans="3:11" x14ac:dyDescent="0.25">
      <c r="C3352" s="134" t="s">
        <v>146</v>
      </c>
      <c r="D3352" s="134" t="s">
        <v>2</v>
      </c>
      <c r="E3352" s="134" t="s">
        <v>352</v>
      </c>
      <c r="F3352" s="134" t="s">
        <v>310</v>
      </c>
      <c r="G3352" s="134" t="s">
        <v>351</v>
      </c>
      <c r="H3352" s="135">
        <v>-1384.08</v>
      </c>
      <c r="I3352" s="135">
        <v>-1384.08</v>
      </c>
      <c r="J3352" s="135">
        <v>0</v>
      </c>
      <c r="K3352" t="str">
        <f>VLOOKUP(C3352,ResCat!$A$2:$B$268,2,FALSE)</f>
        <v>HMOPMR</v>
      </c>
    </row>
    <row r="3353" spans="3:11" x14ac:dyDescent="0.25">
      <c r="C3353" s="134" t="s">
        <v>146</v>
      </c>
      <c r="D3353" s="134" t="s">
        <v>2</v>
      </c>
      <c r="E3353" s="134" t="s">
        <v>314</v>
      </c>
      <c r="F3353" s="134" t="s">
        <v>310</v>
      </c>
      <c r="G3353" s="134" t="s">
        <v>356</v>
      </c>
      <c r="H3353" s="135">
        <v>601.73</v>
      </c>
      <c r="I3353" s="135">
        <v>666.92</v>
      </c>
      <c r="J3353" s="135">
        <v>1283</v>
      </c>
      <c r="K3353" t="str">
        <f>VLOOKUP(C3353,ResCat!$A$2:$B$268,2,FALSE)</f>
        <v>HMOPMR</v>
      </c>
    </row>
    <row r="3354" spans="3:11" x14ac:dyDescent="0.25">
      <c r="C3354" s="134" t="s">
        <v>146</v>
      </c>
      <c r="D3354" s="134" t="s">
        <v>2</v>
      </c>
      <c r="E3354" s="134" t="s">
        <v>342</v>
      </c>
      <c r="F3354" s="134" t="s">
        <v>310</v>
      </c>
      <c r="G3354" s="134" t="s">
        <v>348</v>
      </c>
      <c r="H3354" s="135">
        <v>60</v>
      </c>
      <c r="I3354" s="135">
        <v>65</v>
      </c>
      <c r="J3354" s="135">
        <v>65</v>
      </c>
      <c r="K3354" t="str">
        <f>VLOOKUP(C3354,ResCat!$A$2:$B$268,2,FALSE)</f>
        <v>HMOPMR</v>
      </c>
    </row>
    <row r="3355" spans="3:11" x14ac:dyDescent="0.25">
      <c r="C3355" s="134" t="s">
        <v>146</v>
      </c>
      <c r="D3355" s="134" t="s">
        <v>2</v>
      </c>
      <c r="E3355" s="134" t="s">
        <v>316</v>
      </c>
      <c r="F3355" s="134" t="s">
        <v>310</v>
      </c>
      <c r="G3355" s="134" t="s">
        <v>313</v>
      </c>
      <c r="H3355" s="135">
        <v>236.28000000000003</v>
      </c>
      <c r="I3355" s="135">
        <v>246.28000000000003</v>
      </c>
      <c r="J3355" s="135">
        <v>246.28000000000003</v>
      </c>
      <c r="K3355" t="str">
        <f>VLOOKUP(C3355,ResCat!$A$2:$B$268,2,FALSE)</f>
        <v>HMOPMR</v>
      </c>
    </row>
    <row r="3356" spans="3:11" x14ac:dyDescent="0.25">
      <c r="C3356" s="134" t="s">
        <v>146</v>
      </c>
      <c r="D3356" s="134" t="s">
        <v>2</v>
      </c>
      <c r="E3356" s="134" t="s">
        <v>318</v>
      </c>
      <c r="F3356" s="134" t="s">
        <v>310</v>
      </c>
      <c r="G3356" s="134" t="s">
        <v>358</v>
      </c>
      <c r="H3356" s="135">
        <v>246.63</v>
      </c>
      <c r="I3356" s="135">
        <v>240.5</v>
      </c>
      <c r="J3356" s="135">
        <v>-360.37</v>
      </c>
      <c r="K3356" t="str">
        <f>VLOOKUP(C3356,ResCat!$A$2:$B$268,2,FALSE)</f>
        <v>HMOPMR</v>
      </c>
    </row>
    <row r="3357" spans="3:11" x14ac:dyDescent="0.25">
      <c r="C3357" s="134" t="s">
        <v>146</v>
      </c>
      <c r="D3357" s="134" t="s">
        <v>2</v>
      </c>
      <c r="E3357" s="134" t="s">
        <v>320</v>
      </c>
      <c r="F3357" s="134" t="s">
        <v>310</v>
      </c>
      <c r="G3357" s="134" t="s">
        <v>315</v>
      </c>
      <c r="H3357" s="135">
        <v>60</v>
      </c>
      <c r="I3357" s="135">
        <v>65</v>
      </c>
      <c r="J3357" s="135">
        <v>65</v>
      </c>
      <c r="K3357" t="str">
        <f>VLOOKUP(C3357,ResCat!$A$2:$B$268,2,FALSE)</f>
        <v>HMOPMR</v>
      </c>
    </row>
    <row r="3358" spans="3:11" x14ac:dyDescent="0.25">
      <c r="C3358" s="134" t="s">
        <v>146</v>
      </c>
      <c r="D3358" s="134" t="s">
        <v>2</v>
      </c>
      <c r="E3358" s="134" t="s">
        <v>322</v>
      </c>
      <c r="F3358" s="134" t="s">
        <v>310</v>
      </c>
      <c r="G3358" s="134" t="s">
        <v>341</v>
      </c>
      <c r="H3358" s="135">
        <v>1428.82</v>
      </c>
      <c r="I3358" s="135">
        <v>1585.91</v>
      </c>
      <c r="J3358" s="135">
        <v>3275</v>
      </c>
      <c r="K3358" t="str">
        <f>VLOOKUP(C3358,ResCat!$A$2:$B$268,2,FALSE)</f>
        <v>HMOPMR</v>
      </c>
    </row>
    <row r="3359" spans="3:11" x14ac:dyDescent="0.25">
      <c r="C3359" s="134" t="s">
        <v>146</v>
      </c>
      <c r="D3359" s="134" t="s">
        <v>2</v>
      </c>
      <c r="E3359" s="134" t="s">
        <v>324</v>
      </c>
      <c r="F3359" s="134" t="s">
        <v>310</v>
      </c>
      <c r="G3359" s="134" t="s">
        <v>340</v>
      </c>
      <c r="H3359" s="135">
        <v>50</v>
      </c>
      <c r="I3359" s="135">
        <v>55</v>
      </c>
      <c r="J3359" s="135">
        <v>55</v>
      </c>
      <c r="K3359" t="str">
        <f>VLOOKUP(C3359,ResCat!$A$2:$B$268,2,FALSE)</f>
        <v>HMOPMR</v>
      </c>
    </row>
    <row r="3360" spans="3:11" x14ac:dyDescent="0.25">
      <c r="C3360" s="134" t="s">
        <v>146</v>
      </c>
      <c r="D3360" s="134" t="s">
        <v>2</v>
      </c>
      <c r="E3360" s="134" t="s">
        <v>326</v>
      </c>
      <c r="F3360" s="134" t="s">
        <v>310</v>
      </c>
      <c r="G3360" s="134" t="s">
        <v>317</v>
      </c>
      <c r="H3360" s="135">
        <v>175.69</v>
      </c>
      <c r="I3360" s="135">
        <v>180.69</v>
      </c>
      <c r="J3360" s="135">
        <v>439</v>
      </c>
      <c r="K3360" t="str">
        <f>VLOOKUP(C3360,ResCat!$A$2:$B$268,2,FALSE)</f>
        <v>HMOPMR</v>
      </c>
    </row>
    <row r="3361" spans="3:11" x14ac:dyDescent="0.25">
      <c r="C3361" s="134" t="s">
        <v>146</v>
      </c>
      <c r="D3361" s="134" t="s">
        <v>2</v>
      </c>
      <c r="E3361" s="134" t="s">
        <v>328</v>
      </c>
      <c r="F3361" s="134" t="s">
        <v>310</v>
      </c>
      <c r="G3361" s="134" t="s">
        <v>319</v>
      </c>
      <c r="H3361" s="135">
        <v>2052.04</v>
      </c>
      <c r="I3361" s="135">
        <v>2072.89</v>
      </c>
      <c r="J3361" s="135">
        <v>1719.99</v>
      </c>
      <c r="K3361" t="str">
        <f>VLOOKUP(C3361,ResCat!$A$2:$B$268,2,FALSE)</f>
        <v>HMOPMR</v>
      </c>
    </row>
    <row r="3362" spans="3:11" x14ac:dyDescent="0.25">
      <c r="C3362" s="134" t="s">
        <v>146</v>
      </c>
      <c r="D3362" s="134" t="s">
        <v>2</v>
      </c>
      <c r="E3362" s="134" t="s">
        <v>330</v>
      </c>
      <c r="F3362" s="134" t="s">
        <v>310</v>
      </c>
      <c r="G3362" s="134" t="s">
        <v>321</v>
      </c>
      <c r="H3362" s="135">
        <v>8.43</v>
      </c>
      <c r="I3362" s="135">
        <v>12.04</v>
      </c>
      <c r="J3362" s="135">
        <v>26</v>
      </c>
      <c r="K3362" t="str">
        <f>VLOOKUP(C3362,ResCat!$A$2:$B$268,2,FALSE)</f>
        <v>HMOPMR</v>
      </c>
    </row>
    <row r="3363" spans="3:11" x14ac:dyDescent="0.25">
      <c r="C3363" s="134" t="s">
        <v>146</v>
      </c>
      <c r="D3363" s="134" t="s">
        <v>2</v>
      </c>
      <c r="E3363" s="134" t="s">
        <v>332</v>
      </c>
      <c r="F3363" s="134" t="s">
        <v>310</v>
      </c>
      <c r="G3363" s="134" t="s">
        <v>323</v>
      </c>
      <c r="H3363" s="135">
        <v>262.58</v>
      </c>
      <c r="I3363" s="135">
        <v>464.84000000000003</v>
      </c>
      <c r="J3363" s="135">
        <v>1084</v>
      </c>
      <c r="K3363" t="str">
        <f>VLOOKUP(C3363,ResCat!$A$2:$B$268,2,FALSE)</f>
        <v>HMOPMR</v>
      </c>
    </row>
    <row r="3364" spans="3:11" x14ac:dyDescent="0.25">
      <c r="C3364" s="134" t="s">
        <v>146</v>
      </c>
      <c r="D3364" s="134" t="s">
        <v>1</v>
      </c>
      <c r="E3364" s="134" t="s">
        <v>318</v>
      </c>
      <c r="F3364" s="134" t="s">
        <v>310</v>
      </c>
      <c r="G3364" s="134" t="s">
        <v>358</v>
      </c>
      <c r="H3364" s="135">
        <v>-256.39999999999998</v>
      </c>
      <c r="I3364" s="135">
        <v>-256.39999999999998</v>
      </c>
      <c r="J3364" s="135">
        <v>0</v>
      </c>
      <c r="K3364" t="str">
        <f>VLOOKUP(C3364,ResCat!$A$2:$B$268,2,FALSE)</f>
        <v>HMOPMR</v>
      </c>
    </row>
    <row r="3365" spans="3:11" x14ac:dyDescent="0.25">
      <c r="C3365" s="134" t="s">
        <v>146</v>
      </c>
      <c r="D3365" s="134" t="s">
        <v>1</v>
      </c>
      <c r="E3365" s="134" t="s">
        <v>326</v>
      </c>
      <c r="F3365" s="134" t="s">
        <v>310</v>
      </c>
      <c r="G3365" s="134" t="s">
        <v>317</v>
      </c>
      <c r="H3365" s="135">
        <v>82</v>
      </c>
      <c r="I3365" s="135">
        <v>82</v>
      </c>
      <c r="J3365" s="135">
        <v>130</v>
      </c>
      <c r="K3365" t="str">
        <f>VLOOKUP(C3365,ResCat!$A$2:$B$268,2,FALSE)</f>
        <v>HMOPMR</v>
      </c>
    </row>
    <row r="3366" spans="3:11" x14ac:dyDescent="0.25">
      <c r="C3366" s="134" t="s">
        <v>146</v>
      </c>
      <c r="D3366" s="134" t="s">
        <v>1</v>
      </c>
      <c r="E3366" s="134" t="s">
        <v>328</v>
      </c>
      <c r="F3366" s="134" t="s">
        <v>310</v>
      </c>
      <c r="G3366" s="134" t="s">
        <v>319</v>
      </c>
      <c r="H3366" s="135">
        <v>2322.54</v>
      </c>
      <c r="I3366" s="135">
        <v>2322.54</v>
      </c>
      <c r="J3366" s="135">
        <v>6930.53</v>
      </c>
      <c r="K3366" t="str">
        <f>VLOOKUP(C3366,ResCat!$A$2:$B$268,2,FALSE)</f>
        <v>HMOPMR</v>
      </c>
    </row>
    <row r="3367" spans="3:11" x14ac:dyDescent="0.25">
      <c r="C3367" s="134" t="s">
        <v>146</v>
      </c>
      <c r="D3367" s="134" t="s">
        <v>1</v>
      </c>
      <c r="E3367" s="134" t="s">
        <v>330</v>
      </c>
      <c r="F3367" s="134" t="s">
        <v>310</v>
      </c>
      <c r="G3367" s="134" t="s">
        <v>321</v>
      </c>
      <c r="H3367" s="135">
        <v>587.20000000000005</v>
      </c>
      <c r="I3367" s="135">
        <v>652.44000000000005</v>
      </c>
      <c r="J3367" s="135">
        <v>1090</v>
      </c>
      <c r="K3367" t="str">
        <f>VLOOKUP(C3367,ResCat!$A$2:$B$268,2,FALSE)</f>
        <v>HMOPMR</v>
      </c>
    </row>
    <row r="3368" spans="3:11" x14ac:dyDescent="0.25">
      <c r="C3368" s="134" t="s">
        <v>140</v>
      </c>
      <c r="D3368" s="134" t="s">
        <v>3</v>
      </c>
      <c r="E3368" s="134" t="s">
        <v>337</v>
      </c>
      <c r="F3368" s="134" t="s">
        <v>310</v>
      </c>
      <c r="G3368" s="134" t="s">
        <v>311</v>
      </c>
      <c r="H3368" s="135">
        <v>71.58</v>
      </c>
      <c r="I3368" s="135">
        <v>71.58</v>
      </c>
      <c r="J3368" s="135">
        <v>92.89</v>
      </c>
      <c r="K3368" t="str">
        <f>VLOOKUP(C3368,ResCat!$A$2:$B$268,2,FALSE)</f>
        <v>HMOPMR</v>
      </c>
    </row>
    <row r="3369" spans="3:11" x14ac:dyDescent="0.25">
      <c r="C3369" s="134" t="s">
        <v>140</v>
      </c>
      <c r="D3369" s="134" t="s">
        <v>3</v>
      </c>
      <c r="E3369" s="134" t="s">
        <v>352</v>
      </c>
      <c r="F3369" s="134" t="s">
        <v>310</v>
      </c>
      <c r="G3369" s="134" t="s">
        <v>351</v>
      </c>
      <c r="H3369" s="135">
        <v>26.17</v>
      </c>
      <c r="I3369" s="135">
        <v>26.17</v>
      </c>
      <c r="J3369" s="135">
        <v>36.300000000000004</v>
      </c>
      <c r="K3369" t="str">
        <f>VLOOKUP(C3369,ResCat!$A$2:$B$268,2,FALSE)</f>
        <v>HMOPMR</v>
      </c>
    </row>
    <row r="3370" spans="3:11" x14ac:dyDescent="0.25">
      <c r="C3370" s="134" t="s">
        <v>140</v>
      </c>
      <c r="D3370" s="134" t="s">
        <v>3</v>
      </c>
      <c r="E3370" s="134" t="s">
        <v>347</v>
      </c>
      <c r="F3370" s="134" t="s">
        <v>310</v>
      </c>
      <c r="G3370" s="134" t="s">
        <v>360</v>
      </c>
      <c r="H3370" s="135">
        <v>191.72000000000003</v>
      </c>
      <c r="I3370" s="135">
        <v>191.72000000000003</v>
      </c>
      <c r="J3370" s="135">
        <v>234.75000000000003</v>
      </c>
      <c r="K3370" t="str">
        <f>VLOOKUP(C3370,ResCat!$A$2:$B$268,2,FALSE)</f>
        <v>HMOPMR</v>
      </c>
    </row>
    <row r="3371" spans="3:11" x14ac:dyDescent="0.25">
      <c r="C3371" s="134" t="s">
        <v>140</v>
      </c>
      <c r="D3371" s="134" t="s">
        <v>3</v>
      </c>
      <c r="E3371" s="134" t="s">
        <v>361</v>
      </c>
      <c r="F3371" s="134" t="s">
        <v>310</v>
      </c>
      <c r="G3371" s="134" t="s">
        <v>355</v>
      </c>
      <c r="H3371" s="135">
        <v>-1341.01</v>
      </c>
      <c r="I3371" s="135">
        <v>-1341.01</v>
      </c>
      <c r="J3371" s="135">
        <v>1695.38</v>
      </c>
      <c r="K3371" t="str">
        <f>VLOOKUP(C3371,ResCat!$A$2:$B$268,2,FALSE)</f>
        <v>HMOPMR</v>
      </c>
    </row>
    <row r="3372" spans="3:11" x14ac:dyDescent="0.25">
      <c r="C3372" s="134" t="s">
        <v>140</v>
      </c>
      <c r="D3372" s="134" t="s">
        <v>3</v>
      </c>
      <c r="E3372" s="134" t="s">
        <v>312</v>
      </c>
      <c r="F3372" s="134" t="s">
        <v>310</v>
      </c>
      <c r="G3372" s="134" t="s">
        <v>364</v>
      </c>
      <c r="H3372" s="135">
        <v>158.70000000000002</v>
      </c>
      <c r="I3372" s="135">
        <v>158.70000000000002</v>
      </c>
      <c r="J3372" s="135">
        <v>172.23000000000002</v>
      </c>
      <c r="K3372" t="str">
        <f>VLOOKUP(C3372,ResCat!$A$2:$B$268,2,FALSE)</f>
        <v>HMOPMR</v>
      </c>
    </row>
    <row r="3373" spans="3:11" x14ac:dyDescent="0.25">
      <c r="C3373" s="134" t="s">
        <v>140</v>
      </c>
      <c r="D3373" s="134" t="s">
        <v>3</v>
      </c>
      <c r="E3373" s="134" t="s">
        <v>357</v>
      </c>
      <c r="F3373" s="134" t="s">
        <v>310</v>
      </c>
      <c r="G3373" s="134" t="s">
        <v>338</v>
      </c>
      <c r="H3373" s="135">
        <v>82.63</v>
      </c>
      <c r="I3373" s="135">
        <v>82.63</v>
      </c>
      <c r="J3373" s="135">
        <v>103.94</v>
      </c>
      <c r="K3373" t="str">
        <f>VLOOKUP(C3373,ResCat!$A$2:$B$268,2,FALSE)</f>
        <v>HMOPMR</v>
      </c>
    </row>
    <row r="3374" spans="3:11" x14ac:dyDescent="0.25">
      <c r="C3374" s="134" t="s">
        <v>140</v>
      </c>
      <c r="D3374" s="134" t="s">
        <v>3</v>
      </c>
      <c r="E3374" s="134" t="s">
        <v>314</v>
      </c>
      <c r="F3374" s="134" t="s">
        <v>310</v>
      </c>
      <c r="G3374" s="134" t="s">
        <v>356</v>
      </c>
      <c r="H3374" s="135">
        <v>342</v>
      </c>
      <c r="I3374" s="135">
        <v>312</v>
      </c>
      <c r="J3374" s="135">
        <v>384</v>
      </c>
      <c r="K3374" t="str">
        <f>VLOOKUP(C3374,ResCat!$A$2:$B$268,2,FALSE)</f>
        <v>HMOPMR</v>
      </c>
    </row>
    <row r="3375" spans="3:11" x14ac:dyDescent="0.25">
      <c r="C3375" s="134" t="s">
        <v>140</v>
      </c>
      <c r="D3375" s="134" t="s">
        <v>3</v>
      </c>
      <c r="E3375" s="134" t="s">
        <v>339</v>
      </c>
      <c r="F3375" s="134" t="s">
        <v>310</v>
      </c>
      <c r="G3375" s="134" t="s">
        <v>353</v>
      </c>
      <c r="H3375" s="135">
        <v>307.03000000000003</v>
      </c>
      <c r="I3375" s="135">
        <v>307.03000000000003</v>
      </c>
      <c r="J3375" s="135">
        <v>1838.2899999999997</v>
      </c>
      <c r="K3375" t="str">
        <f>VLOOKUP(C3375,ResCat!$A$2:$B$268,2,FALSE)</f>
        <v>HMOPMR</v>
      </c>
    </row>
    <row r="3376" spans="3:11" x14ac:dyDescent="0.25">
      <c r="C3376" s="134" t="s">
        <v>140</v>
      </c>
      <c r="D3376" s="134" t="s">
        <v>3</v>
      </c>
      <c r="E3376" s="134" t="s">
        <v>342</v>
      </c>
      <c r="F3376" s="134" t="s">
        <v>310</v>
      </c>
      <c r="G3376" s="134" t="s">
        <v>348</v>
      </c>
      <c r="H3376" s="135">
        <v>114.26</v>
      </c>
      <c r="I3376" s="135">
        <v>114.26</v>
      </c>
      <c r="J3376" s="135">
        <v>533.17000000000007</v>
      </c>
      <c r="K3376" t="str">
        <f>VLOOKUP(C3376,ResCat!$A$2:$B$268,2,FALSE)</f>
        <v>HMOPMR</v>
      </c>
    </row>
    <row r="3377" spans="3:11" x14ac:dyDescent="0.25">
      <c r="C3377" s="134" t="s">
        <v>140</v>
      </c>
      <c r="D3377" s="134" t="s">
        <v>3</v>
      </c>
      <c r="E3377" s="134" t="s">
        <v>316</v>
      </c>
      <c r="F3377" s="134" t="s">
        <v>310</v>
      </c>
      <c r="G3377" s="134" t="s">
        <v>313</v>
      </c>
      <c r="H3377" s="135">
        <v>734</v>
      </c>
      <c r="I3377" s="135">
        <v>734</v>
      </c>
      <c r="J3377" s="135">
        <v>1202</v>
      </c>
      <c r="K3377" t="str">
        <f>VLOOKUP(C3377,ResCat!$A$2:$B$268,2,FALSE)</f>
        <v>HMOPMR</v>
      </c>
    </row>
    <row r="3378" spans="3:11" x14ac:dyDescent="0.25">
      <c r="C3378" s="134" t="s">
        <v>140</v>
      </c>
      <c r="D3378" s="134" t="s">
        <v>3</v>
      </c>
      <c r="E3378" s="134" t="s">
        <v>318</v>
      </c>
      <c r="F3378" s="134" t="s">
        <v>310</v>
      </c>
      <c r="G3378" s="134" t="s">
        <v>358</v>
      </c>
      <c r="H3378" s="135">
        <v>-30.609999999999985</v>
      </c>
      <c r="I3378" s="135">
        <v>-30.609999999999985</v>
      </c>
      <c r="J3378" s="135">
        <v>317.08999999999997</v>
      </c>
      <c r="K3378" t="str">
        <f>VLOOKUP(C3378,ResCat!$A$2:$B$268,2,FALSE)</f>
        <v>HMOPMR</v>
      </c>
    </row>
    <row r="3379" spans="3:11" x14ac:dyDescent="0.25">
      <c r="C3379" s="134" t="s">
        <v>140</v>
      </c>
      <c r="D3379" s="134" t="s">
        <v>3</v>
      </c>
      <c r="E3379" s="134" t="s">
        <v>320</v>
      </c>
      <c r="F3379" s="134" t="s">
        <v>310</v>
      </c>
      <c r="G3379" s="134" t="s">
        <v>315</v>
      </c>
      <c r="H3379" s="135">
        <v>23.060000000000002</v>
      </c>
      <c r="I3379" s="135">
        <v>23.060000000000002</v>
      </c>
      <c r="J3379" s="135">
        <v>33.89</v>
      </c>
      <c r="K3379" t="str">
        <f>VLOOKUP(C3379,ResCat!$A$2:$B$268,2,FALSE)</f>
        <v>HMOPMR</v>
      </c>
    </row>
    <row r="3380" spans="3:11" x14ac:dyDescent="0.25">
      <c r="C3380" s="134" t="s">
        <v>140</v>
      </c>
      <c r="D3380" s="134" t="s">
        <v>3</v>
      </c>
      <c r="E3380" s="134" t="s">
        <v>322</v>
      </c>
      <c r="F3380" s="134" t="s">
        <v>310</v>
      </c>
      <c r="G3380" s="134" t="s">
        <v>341</v>
      </c>
      <c r="H3380" s="135">
        <v>348.99</v>
      </c>
      <c r="I3380" s="135">
        <v>348.99</v>
      </c>
      <c r="J3380" s="135">
        <v>571.73</v>
      </c>
      <c r="K3380" t="str">
        <f>VLOOKUP(C3380,ResCat!$A$2:$B$268,2,FALSE)</f>
        <v>HMOPMR</v>
      </c>
    </row>
    <row r="3381" spans="3:11" x14ac:dyDescent="0.25">
      <c r="C3381" s="134" t="s">
        <v>140</v>
      </c>
      <c r="D3381" s="134" t="s">
        <v>3</v>
      </c>
      <c r="E3381" s="134" t="s">
        <v>324</v>
      </c>
      <c r="F3381" s="134" t="s">
        <v>310</v>
      </c>
      <c r="G3381" s="134" t="s">
        <v>340</v>
      </c>
      <c r="H3381" s="135">
        <v>-826.99000000000012</v>
      </c>
      <c r="I3381" s="135">
        <v>-808.73</v>
      </c>
      <c r="J3381" s="135">
        <v>-194.55999999999995</v>
      </c>
      <c r="K3381" t="str">
        <f>VLOOKUP(C3381,ResCat!$A$2:$B$268,2,FALSE)</f>
        <v>HMOPMR</v>
      </c>
    </row>
    <row r="3382" spans="3:11" x14ac:dyDescent="0.25">
      <c r="C3382" s="134" t="s">
        <v>140</v>
      </c>
      <c r="D3382" s="134" t="s">
        <v>3</v>
      </c>
      <c r="E3382" s="134" t="s">
        <v>326</v>
      </c>
      <c r="F3382" s="134" t="s">
        <v>310</v>
      </c>
      <c r="G3382" s="134" t="s">
        <v>317</v>
      </c>
      <c r="H3382" s="135">
        <v>630.97000000000025</v>
      </c>
      <c r="I3382" s="135">
        <v>630.97000000000025</v>
      </c>
      <c r="J3382" s="135">
        <v>1434.83</v>
      </c>
      <c r="K3382" t="str">
        <f>VLOOKUP(C3382,ResCat!$A$2:$B$268,2,FALSE)</f>
        <v>HMOPMR</v>
      </c>
    </row>
    <row r="3383" spans="3:11" x14ac:dyDescent="0.25">
      <c r="C3383" s="134" t="s">
        <v>140</v>
      </c>
      <c r="D3383" s="134" t="s">
        <v>3</v>
      </c>
      <c r="E3383" s="134" t="s">
        <v>328</v>
      </c>
      <c r="F3383" s="134" t="s">
        <v>310</v>
      </c>
      <c r="G3383" s="134" t="s">
        <v>319</v>
      </c>
      <c r="H3383" s="135">
        <v>-738.5</v>
      </c>
      <c r="I3383" s="135">
        <v>-738.5</v>
      </c>
      <c r="J3383" s="135">
        <v>-550.48</v>
      </c>
      <c r="K3383" t="str">
        <f>VLOOKUP(C3383,ResCat!$A$2:$B$268,2,FALSE)</f>
        <v>HMOPMR</v>
      </c>
    </row>
    <row r="3384" spans="3:11" x14ac:dyDescent="0.25">
      <c r="C3384" s="134" t="s">
        <v>140</v>
      </c>
      <c r="D3384" s="134" t="s">
        <v>3</v>
      </c>
      <c r="E3384" s="134" t="s">
        <v>330</v>
      </c>
      <c r="F3384" s="134" t="s">
        <v>310</v>
      </c>
      <c r="G3384" s="134" t="s">
        <v>321</v>
      </c>
      <c r="H3384" s="135">
        <v>-1676.2400000000002</v>
      </c>
      <c r="I3384" s="135">
        <v>-1646.2400000000002</v>
      </c>
      <c r="J3384" s="135">
        <v>-508.48</v>
      </c>
      <c r="K3384" t="str">
        <f>VLOOKUP(C3384,ResCat!$A$2:$B$268,2,FALSE)</f>
        <v>HMOPMR</v>
      </c>
    </row>
    <row r="3385" spans="3:11" x14ac:dyDescent="0.25">
      <c r="C3385" s="134" t="s">
        <v>140</v>
      </c>
      <c r="D3385" s="134" t="s">
        <v>3</v>
      </c>
      <c r="E3385" s="134" t="s">
        <v>332</v>
      </c>
      <c r="F3385" s="134" t="s">
        <v>310</v>
      </c>
      <c r="G3385" s="134" t="s">
        <v>323</v>
      </c>
      <c r="H3385" s="135">
        <v>536.72</v>
      </c>
      <c r="I3385" s="135">
        <v>588.16000000000008</v>
      </c>
      <c r="J3385" s="135">
        <v>1373.04</v>
      </c>
      <c r="K3385" t="str">
        <f>VLOOKUP(C3385,ResCat!$A$2:$B$268,2,FALSE)</f>
        <v>HMOPMR</v>
      </c>
    </row>
    <row r="3386" spans="3:11" x14ac:dyDescent="0.25">
      <c r="C3386" s="134" t="s">
        <v>140</v>
      </c>
      <c r="D3386" s="134" t="s">
        <v>3</v>
      </c>
      <c r="E3386" s="134" t="s">
        <v>335</v>
      </c>
      <c r="F3386" s="134" t="s">
        <v>310</v>
      </c>
      <c r="G3386" s="134" t="s">
        <v>325</v>
      </c>
      <c r="H3386" s="135">
        <v>5564.2199999999993</v>
      </c>
      <c r="I3386" s="135">
        <v>5564.2199999999993</v>
      </c>
      <c r="J3386" s="135">
        <v>7198.1399999999994</v>
      </c>
      <c r="K3386" t="str">
        <f>VLOOKUP(C3386,ResCat!$A$2:$B$268,2,FALSE)</f>
        <v>HMOPMR</v>
      </c>
    </row>
    <row r="3387" spans="3:11" x14ac:dyDescent="0.25">
      <c r="C3387" s="134" t="s">
        <v>140</v>
      </c>
      <c r="D3387" s="134" t="s">
        <v>3</v>
      </c>
      <c r="E3387" s="134" t="s">
        <v>4</v>
      </c>
      <c r="F3387" s="134" t="s">
        <v>310</v>
      </c>
      <c r="G3387" s="134" t="s">
        <v>327</v>
      </c>
      <c r="H3387" s="135">
        <v>3333.05</v>
      </c>
      <c r="I3387" s="135">
        <v>3333.05</v>
      </c>
      <c r="J3387" s="135">
        <v>7754.5899999999992</v>
      </c>
      <c r="K3387" t="str">
        <f>VLOOKUP(C3387,ResCat!$A$2:$B$268,2,FALSE)</f>
        <v>HMOPMR</v>
      </c>
    </row>
    <row r="3388" spans="3:11" x14ac:dyDescent="0.25">
      <c r="C3388" s="134" t="s">
        <v>140</v>
      </c>
      <c r="D3388" s="134" t="s">
        <v>3</v>
      </c>
      <c r="E3388" s="134" t="s">
        <v>511</v>
      </c>
      <c r="F3388" s="134" t="s">
        <v>310</v>
      </c>
      <c r="G3388" s="134" t="s">
        <v>329</v>
      </c>
      <c r="H3388" s="135">
        <v>7049.6700000000019</v>
      </c>
      <c r="I3388" s="135">
        <v>7049.6700000000019</v>
      </c>
      <c r="J3388" s="135">
        <v>15182.849999999999</v>
      </c>
      <c r="K3388" t="str">
        <f>VLOOKUP(C3388,ResCat!$A$2:$B$268,2,FALSE)</f>
        <v>HMOPMR</v>
      </c>
    </row>
    <row r="3389" spans="3:11" x14ac:dyDescent="0.25">
      <c r="C3389" s="134" t="s">
        <v>140</v>
      </c>
      <c r="D3389" s="134" t="s">
        <v>3</v>
      </c>
      <c r="E3389" s="134" t="s">
        <v>969</v>
      </c>
      <c r="F3389" s="134" t="s">
        <v>310</v>
      </c>
      <c r="G3389" s="134" t="s">
        <v>331</v>
      </c>
      <c r="H3389" s="135">
        <v>11570.289999999999</v>
      </c>
      <c r="I3389" s="135">
        <v>12731.31</v>
      </c>
      <c r="J3389" s="135">
        <v>26220.63</v>
      </c>
      <c r="K3389" t="str">
        <f>VLOOKUP(C3389,ResCat!$A$2:$B$268,2,FALSE)</f>
        <v>HMOPMR</v>
      </c>
    </row>
    <row r="3390" spans="3:11" x14ac:dyDescent="0.25">
      <c r="C3390" s="134" t="s">
        <v>140</v>
      </c>
      <c r="D3390" s="134" t="s">
        <v>3</v>
      </c>
      <c r="E3390" s="134" t="s">
        <v>961</v>
      </c>
      <c r="F3390" s="134" t="s">
        <v>310</v>
      </c>
      <c r="G3390" s="134" t="s">
        <v>334</v>
      </c>
      <c r="H3390" s="135">
        <v>27869.64</v>
      </c>
      <c r="I3390" s="135">
        <v>28055.510000000002</v>
      </c>
      <c r="J3390" s="135">
        <v>61546.419999999984</v>
      </c>
      <c r="K3390" t="str">
        <f>VLOOKUP(C3390,ResCat!$A$2:$B$268,2,FALSE)</f>
        <v>HMOPMR</v>
      </c>
    </row>
    <row r="3391" spans="3:11" x14ac:dyDescent="0.25">
      <c r="C3391" s="134" t="s">
        <v>140</v>
      </c>
      <c r="D3391" s="134" t="s">
        <v>3</v>
      </c>
      <c r="E3391" s="134" t="s">
        <v>970</v>
      </c>
      <c r="F3391" s="134" t="s">
        <v>310</v>
      </c>
      <c r="G3391" s="134" t="s">
        <v>333</v>
      </c>
      <c r="H3391" s="135">
        <v>44577.24</v>
      </c>
      <c r="I3391" s="135">
        <v>44728.28</v>
      </c>
      <c r="J3391" s="135">
        <v>95969.550000000047</v>
      </c>
      <c r="K3391" t="str">
        <f>VLOOKUP(C3391,ResCat!$A$2:$B$268,2,FALSE)</f>
        <v>HMOPMR</v>
      </c>
    </row>
    <row r="3392" spans="3:11" x14ac:dyDescent="0.25">
      <c r="C3392" s="134" t="s">
        <v>140</v>
      </c>
      <c r="D3392" s="134" t="s">
        <v>3</v>
      </c>
      <c r="E3392" s="134" t="s">
        <v>1023</v>
      </c>
      <c r="F3392" s="134" t="s">
        <v>310</v>
      </c>
      <c r="G3392" s="134" t="s">
        <v>308</v>
      </c>
      <c r="H3392" s="135">
        <v>43973.780000000006</v>
      </c>
      <c r="I3392" s="135">
        <v>44063.780000000013</v>
      </c>
      <c r="J3392" s="135">
        <v>120439.33000000005</v>
      </c>
      <c r="K3392" t="str">
        <f>VLOOKUP(C3392,ResCat!$A$2:$B$268,2,FALSE)</f>
        <v>HMOPMR</v>
      </c>
    </row>
    <row r="3393" spans="3:11" x14ac:dyDescent="0.25">
      <c r="C3393" s="134" t="s">
        <v>140</v>
      </c>
      <c r="D3393" s="134" t="s">
        <v>0</v>
      </c>
      <c r="E3393" s="134" t="s">
        <v>337</v>
      </c>
      <c r="F3393" s="134" t="s">
        <v>310</v>
      </c>
      <c r="G3393" s="134" t="s">
        <v>311</v>
      </c>
      <c r="H3393" s="135">
        <v>8892</v>
      </c>
      <c r="I3393" s="135">
        <v>8892</v>
      </c>
      <c r="J3393" s="135">
        <v>30032.63</v>
      </c>
      <c r="K3393" t="str">
        <f>VLOOKUP(C3393,ResCat!$A$2:$B$268,2,FALSE)</f>
        <v>HMOPMR</v>
      </c>
    </row>
    <row r="3394" spans="3:11" x14ac:dyDescent="0.25">
      <c r="C3394" s="134" t="s">
        <v>140</v>
      </c>
      <c r="D3394" s="134" t="s">
        <v>0</v>
      </c>
      <c r="E3394" s="134" t="s">
        <v>312</v>
      </c>
      <c r="F3394" s="134" t="s">
        <v>310</v>
      </c>
      <c r="G3394" s="134" t="s">
        <v>364</v>
      </c>
      <c r="H3394" s="135">
        <v>8216</v>
      </c>
      <c r="I3394" s="135">
        <v>8216</v>
      </c>
      <c r="J3394" s="135">
        <v>8216</v>
      </c>
      <c r="K3394" t="str">
        <f>VLOOKUP(C3394,ResCat!$A$2:$B$268,2,FALSE)</f>
        <v>HMOPMR</v>
      </c>
    </row>
    <row r="3395" spans="3:11" x14ac:dyDescent="0.25">
      <c r="C3395" s="134" t="s">
        <v>140</v>
      </c>
      <c r="D3395" s="134" t="s">
        <v>0</v>
      </c>
      <c r="E3395" s="134" t="s">
        <v>339</v>
      </c>
      <c r="F3395" s="134" t="s">
        <v>310</v>
      </c>
      <c r="G3395" s="134" t="s">
        <v>353</v>
      </c>
      <c r="H3395" s="135">
        <v>-795.62</v>
      </c>
      <c r="I3395" s="135">
        <v>-795.62</v>
      </c>
      <c r="J3395" s="135">
        <v>-6297</v>
      </c>
      <c r="K3395" t="str">
        <f>VLOOKUP(C3395,ResCat!$A$2:$B$268,2,FALSE)</f>
        <v>HMOPMR</v>
      </c>
    </row>
    <row r="3396" spans="3:11" x14ac:dyDescent="0.25">
      <c r="C3396" s="134" t="s">
        <v>140</v>
      </c>
      <c r="D3396" s="134" t="s">
        <v>0</v>
      </c>
      <c r="E3396" s="134" t="s">
        <v>316</v>
      </c>
      <c r="F3396" s="134" t="s">
        <v>310</v>
      </c>
      <c r="G3396" s="134" t="s">
        <v>313</v>
      </c>
      <c r="H3396" s="135">
        <v>6500</v>
      </c>
      <c r="I3396" s="135">
        <v>6500</v>
      </c>
      <c r="J3396" s="135">
        <v>26990</v>
      </c>
      <c r="K3396" t="str">
        <f>VLOOKUP(C3396,ResCat!$A$2:$B$268,2,FALSE)</f>
        <v>HMOPMR</v>
      </c>
    </row>
    <row r="3397" spans="3:11" x14ac:dyDescent="0.25">
      <c r="C3397" s="134" t="s">
        <v>140</v>
      </c>
      <c r="D3397" s="134" t="s">
        <v>0</v>
      </c>
      <c r="E3397" s="134" t="s">
        <v>318</v>
      </c>
      <c r="F3397" s="134" t="s">
        <v>310</v>
      </c>
      <c r="G3397" s="134" t="s">
        <v>358</v>
      </c>
      <c r="H3397" s="135">
        <v>11700</v>
      </c>
      <c r="I3397" s="135">
        <v>11700</v>
      </c>
      <c r="J3397" s="135">
        <v>40145.24</v>
      </c>
      <c r="K3397" t="str">
        <f>VLOOKUP(C3397,ResCat!$A$2:$B$268,2,FALSE)</f>
        <v>HMOPMR</v>
      </c>
    </row>
    <row r="3398" spans="3:11" x14ac:dyDescent="0.25">
      <c r="C3398" s="134" t="s">
        <v>140</v>
      </c>
      <c r="D3398" s="134" t="s">
        <v>0</v>
      </c>
      <c r="E3398" s="134" t="s">
        <v>320</v>
      </c>
      <c r="F3398" s="134" t="s">
        <v>310</v>
      </c>
      <c r="G3398" s="134" t="s">
        <v>315</v>
      </c>
      <c r="H3398" s="135">
        <v>11050</v>
      </c>
      <c r="I3398" s="135">
        <v>11050</v>
      </c>
      <c r="J3398" s="135">
        <v>45883</v>
      </c>
      <c r="K3398" t="str">
        <f>VLOOKUP(C3398,ResCat!$A$2:$B$268,2,FALSE)</f>
        <v>HMOPMR</v>
      </c>
    </row>
    <row r="3399" spans="3:11" x14ac:dyDescent="0.25">
      <c r="C3399" s="134" t="s">
        <v>140</v>
      </c>
      <c r="D3399" s="134" t="s">
        <v>0</v>
      </c>
      <c r="E3399" s="134" t="s">
        <v>322</v>
      </c>
      <c r="F3399" s="134" t="s">
        <v>310</v>
      </c>
      <c r="G3399" s="134" t="s">
        <v>341</v>
      </c>
      <c r="H3399" s="135">
        <v>-102.26</v>
      </c>
      <c r="I3399" s="135">
        <v>-102.26</v>
      </c>
      <c r="J3399" s="135">
        <v>0</v>
      </c>
      <c r="K3399" t="str">
        <f>VLOOKUP(C3399,ResCat!$A$2:$B$268,2,FALSE)</f>
        <v>HMOPMR</v>
      </c>
    </row>
    <row r="3400" spans="3:11" x14ac:dyDescent="0.25">
      <c r="C3400" s="134" t="s">
        <v>140</v>
      </c>
      <c r="D3400" s="134" t="s">
        <v>0</v>
      </c>
      <c r="E3400" s="134" t="s">
        <v>324</v>
      </c>
      <c r="F3400" s="134" t="s">
        <v>310</v>
      </c>
      <c r="G3400" s="134" t="s">
        <v>340</v>
      </c>
      <c r="H3400" s="135">
        <v>5297.24</v>
      </c>
      <c r="I3400" s="135">
        <v>5297.24</v>
      </c>
      <c r="J3400" s="135">
        <v>5297.24</v>
      </c>
      <c r="K3400" t="str">
        <f>VLOOKUP(C3400,ResCat!$A$2:$B$268,2,FALSE)</f>
        <v>HMOPMR</v>
      </c>
    </row>
    <row r="3401" spans="3:11" x14ac:dyDescent="0.25">
      <c r="C3401" s="134" t="s">
        <v>140</v>
      </c>
      <c r="D3401" s="134" t="s">
        <v>0</v>
      </c>
      <c r="E3401" s="134" t="s">
        <v>326</v>
      </c>
      <c r="F3401" s="134" t="s">
        <v>310</v>
      </c>
      <c r="G3401" s="134" t="s">
        <v>317</v>
      </c>
      <c r="H3401" s="135">
        <v>17453</v>
      </c>
      <c r="I3401" s="135">
        <v>17453</v>
      </c>
      <c r="J3401" s="135">
        <v>87854</v>
      </c>
      <c r="K3401" t="str">
        <f>VLOOKUP(C3401,ResCat!$A$2:$B$268,2,FALSE)</f>
        <v>HMOPMR</v>
      </c>
    </row>
    <row r="3402" spans="3:11" x14ac:dyDescent="0.25">
      <c r="C3402" s="134" t="s">
        <v>140</v>
      </c>
      <c r="D3402" s="134" t="s">
        <v>0</v>
      </c>
      <c r="E3402" s="134" t="s">
        <v>328</v>
      </c>
      <c r="F3402" s="134" t="s">
        <v>310</v>
      </c>
      <c r="G3402" s="134" t="s">
        <v>319</v>
      </c>
      <c r="H3402" s="135">
        <v>239206.28</v>
      </c>
      <c r="I3402" s="135">
        <v>239206.28</v>
      </c>
      <c r="J3402" s="135">
        <v>1389535.77</v>
      </c>
      <c r="K3402" t="str">
        <f>VLOOKUP(C3402,ResCat!$A$2:$B$268,2,FALSE)</f>
        <v>HMOPMR</v>
      </c>
    </row>
    <row r="3403" spans="3:11" x14ac:dyDescent="0.25">
      <c r="C3403" s="134" t="s">
        <v>140</v>
      </c>
      <c r="D3403" s="134" t="s">
        <v>0</v>
      </c>
      <c r="E3403" s="134" t="s">
        <v>330</v>
      </c>
      <c r="F3403" s="134" t="s">
        <v>310</v>
      </c>
      <c r="G3403" s="134" t="s">
        <v>321</v>
      </c>
      <c r="H3403" s="135">
        <v>315130.14</v>
      </c>
      <c r="I3403" s="135">
        <v>315130.14</v>
      </c>
      <c r="J3403" s="135">
        <v>630260.27</v>
      </c>
      <c r="K3403" t="str">
        <f>VLOOKUP(C3403,ResCat!$A$2:$B$268,2,FALSE)</f>
        <v>HMOPMR</v>
      </c>
    </row>
    <row r="3404" spans="3:11" x14ac:dyDescent="0.25">
      <c r="C3404" s="134" t="s">
        <v>140</v>
      </c>
      <c r="D3404" s="134" t="s">
        <v>0</v>
      </c>
      <c r="E3404" s="134" t="s">
        <v>335</v>
      </c>
      <c r="F3404" s="134" t="s">
        <v>310</v>
      </c>
      <c r="G3404" s="134" t="s">
        <v>325</v>
      </c>
      <c r="H3404" s="135">
        <v>95639.709999999992</v>
      </c>
      <c r="I3404" s="135">
        <v>95639.709999999992</v>
      </c>
      <c r="J3404" s="135">
        <v>166942.85</v>
      </c>
      <c r="K3404" t="str">
        <f>VLOOKUP(C3404,ResCat!$A$2:$B$268,2,FALSE)</f>
        <v>HMOPMR</v>
      </c>
    </row>
    <row r="3405" spans="3:11" x14ac:dyDescent="0.25">
      <c r="C3405" s="134" t="s">
        <v>140</v>
      </c>
      <c r="D3405" s="134" t="s">
        <v>0</v>
      </c>
      <c r="E3405" s="134" t="s">
        <v>4</v>
      </c>
      <c r="F3405" s="134" t="s">
        <v>310</v>
      </c>
      <c r="G3405" s="134" t="s">
        <v>327</v>
      </c>
      <c r="H3405" s="135">
        <v>15211.560000000001</v>
      </c>
      <c r="I3405" s="135">
        <v>15211.560000000001</v>
      </c>
      <c r="J3405" s="135">
        <v>15839.640000000001</v>
      </c>
      <c r="K3405" t="str">
        <f>VLOOKUP(C3405,ResCat!$A$2:$B$268,2,FALSE)</f>
        <v>HMOPMR</v>
      </c>
    </row>
    <row r="3406" spans="3:11" x14ac:dyDescent="0.25">
      <c r="C3406" s="134" t="s">
        <v>140</v>
      </c>
      <c r="D3406" s="134" t="s">
        <v>0</v>
      </c>
      <c r="E3406" s="134" t="s">
        <v>511</v>
      </c>
      <c r="F3406" s="134" t="s">
        <v>310</v>
      </c>
      <c r="G3406" s="134" t="s">
        <v>329</v>
      </c>
      <c r="H3406" s="135">
        <v>38073.339999999997</v>
      </c>
      <c r="I3406" s="135">
        <v>38073.339999999997</v>
      </c>
      <c r="J3406" s="135">
        <v>54929.259999999995</v>
      </c>
      <c r="K3406" t="str">
        <f>VLOOKUP(C3406,ResCat!$A$2:$B$268,2,FALSE)</f>
        <v>HMOPMR</v>
      </c>
    </row>
    <row r="3407" spans="3:11" x14ac:dyDescent="0.25">
      <c r="C3407" s="134" t="s">
        <v>140</v>
      </c>
      <c r="D3407" s="134" t="s">
        <v>0</v>
      </c>
      <c r="E3407" s="134" t="s">
        <v>969</v>
      </c>
      <c r="F3407" s="134" t="s">
        <v>310</v>
      </c>
      <c r="G3407" s="134" t="s">
        <v>331</v>
      </c>
      <c r="H3407" s="135">
        <v>139439.47</v>
      </c>
      <c r="I3407" s="135">
        <v>139439.47</v>
      </c>
      <c r="J3407" s="135">
        <v>282971.93</v>
      </c>
      <c r="K3407" t="str">
        <f>VLOOKUP(C3407,ResCat!$A$2:$B$268,2,FALSE)</f>
        <v>HMOPMR</v>
      </c>
    </row>
    <row r="3408" spans="3:11" x14ac:dyDescent="0.25">
      <c r="C3408" s="134" t="s">
        <v>140</v>
      </c>
      <c r="D3408" s="134" t="s">
        <v>0</v>
      </c>
      <c r="E3408" s="134" t="s">
        <v>961</v>
      </c>
      <c r="F3408" s="134" t="s">
        <v>310</v>
      </c>
      <c r="G3408" s="134" t="s">
        <v>334</v>
      </c>
      <c r="H3408" s="135">
        <v>166838.54999999999</v>
      </c>
      <c r="I3408" s="135">
        <v>166838.54999999999</v>
      </c>
      <c r="J3408" s="135">
        <v>546867.37</v>
      </c>
      <c r="K3408" t="str">
        <f>VLOOKUP(C3408,ResCat!$A$2:$B$268,2,FALSE)</f>
        <v>HMOPMR</v>
      </c>
    </row>
    <row r="3409" spans="3:11" x14ac:dyDescent="0.25">
      <c r="C3409" s="134" t="s">
        <v>140</v>
      </c>
      <c r="D3409" s="134" t="s">
        <v>0</v>
      </c>
      <c r="E3409" s="134" t="s">
        <v>970</v>
      </c>
      <c r="F3409" s="134" t="s">
        <v>310</v>
      </c>
      <c r="G3409" s="134" t="s">
        <v>333</v>
      </c>
      <c r="H3409" s="135">
        <v>193650.81999999989</v>
      </c>
      <c r="I3409" s="135">
        <v>193650.81999999989</v>
      </c>
      <c r="J3409" s="135">
        <v>1049702.8500000001</v>
      </c>
      <c r="K3409" t="str">
        <f>VLOOKUP(C3409,ResCat!$A$2:$B$268,2,FALSE)</f>
        <v>HMOPMR</v>
      </c>
    </row>
    <row r="3410" spans="3:11" x14ac:dyDescent="0.25">
      <c r="C3410" s="134" t="s">
        <v>140</v>
      </c>
      <c r="D3410" s="134" t="s">
        <v>0</v>
      </c>
      <c r="E3410" s="134" t="s">
        <v>1023</v>
      </c>
      <c r="F3410" s="134" t="s">
        <v>310</v>
      </c>
      <c r="G3410" s="134" t="s">
        <v>308</v>
      </c>
      <c r="H3410" s="135">
        <v>144831.93</v>
      </c>
      <c r="I3410" s="135">
        <v>144831.93</v>
      </c>
      <c r="J3410" s="135">
        <v>742705.61000000022</v>
      </c>
      <c r="K3410" t="str">
        <f>VLOOKUP(C3410,ResCat!$A$2:$B$268,2,FALSE)</f>
        <v>HMOPMR</v>
      </c>
    </row>
    <row r="3411" spans="3:11" x14ac:dyDescent="0.25">
      <c r="C3411" s="134" t="s">
        <v>140</v>
      </c>
      <c r="D3411" s="134" t="s">
        <v>2</v>
      </c>
      <c r="E3411" s="134" t="s">
        <v>337</v>
      </c>
      <c r="F3411" s="134" t="s">
        <v>310</v>
      </c>
      <c r="G3411" s="134" t="s">
        <v>311</v>
      </c>
      <c r="H3411" s="135">
        <v>1141.96</v>
      </c>
      <c r="I3411" s="135">
        <v>1281.9600000000003</v>
      </c>
      <c r="J3411" s="135">
        <v>2203.1400000000003</v>
      </c>
      <c r="K3411" t="str">
        <f>VLOOKUP(C3411,ResCat!$A$2:$B$268,2,FALSE)</f>
        <v>HMOPMR</v>
      </c>
    </row>
    <row r="3412" spans="3:11" x14ac:dyDescent="0.25">
      <c r="C3412" s="134" t="s">
        <v>140</v>
      </c>
      <c r="D3412" s="134" t="s">
        <v>2</v>
      </c>
      <c r="E3412" s="134" t="s">
        <v>352</v>
      </c>
      <c r="F3412" s="134" t="s">
        <v>310</v>
      </c>
      <c r="G3412" s="134" t="s">
        <v>351</v>
      </c>
      <c r="H3412" s="135">
        <v>916.34</v>
      </c>
      <c r="I3412" s="135">
        <v>1006.34</v>
      </c>
      <c r="J3412" s="135">
        <v>706.31999999999994</v>
      </c>
      <c r="K3412" t="str">
        <f>VLOOKUP(C3412,ResCat!$A$2:$B$268,2,FALSE)</f>
        <v>HMOPMR</v>
      </c>
    </row>
    <row r="3413" spans="3:11" x14ac:dyDescent="0.25">
      <c r="C3413" s="134" t="s">
        <v>140</v>
      </c>
      <c r="D3413" s="134" t="s">
        <v>2</v>
      </c>
      <c r="E3413" s="134" t="s">
        <v>347</v>
      </c>
      <c r="F3413" s="134" t="s">
        <v>310</v>
      </c>
      <c r="G3413" s="134" t="s">
        <v>360</v>
      </c>
      <c r="H3413" s="135">
        <v>1002.7199999999998</v>
      </c>
      <c r="I3413" s="135">
        <v>1142.7199999999998</v>
      </c>
      <c r="J3413" s="135">
        <v>1273.72</v>
      </c>
      <c r="K3413" t="str">
        <f>VLOOKUP(C3413,ResCat!$A$2:$B$268,2,FALSE)</f>
        <v>HMOPMR</v>
      </c>
    </row>
    <row r="3414" spans="3:11" x14ac:dyDescent="0.25">
      <c r="C3414" s="134" t="s">
        <v>140</v>
      </c>
      <c r="D3414" s="134" t="s">
        <v>2</v>
      </c>
      <c r="E3414" s="134" t="s">
        <v>361</v>
      </c>
      <c r="F3414" s="134" t="s">
        <v>310</v>
      </c>
      <c r="G3414" s="134" t="s">
        <v>355</v>
      </c>
      <c r="H3414" s="135">
        <v>1421.2</v>
      </c>
      <c r="I3414" s="135">
        <v>1571.2</v>
      </c>
      <c r="J3414" s="135">
        <v>1772.92</v>
      </c>
      <c r="K3414" t="str">
        <f>VLOOKUP(C3414,ResCat!$A$2:$B$268,2,FALSE)</f>
        <v>HMOPMR</v>
      </c>
    </row>
    <row r="3415" spans="3:11" x14ac:dyDescent="0.25">
      <c r="C3415" s="134" t="s">
        <v>140</v>
      </c>
      <c r="D3415" s="134" t="s">
        <v>2</v>
      </c>
      <c r="E3415" s="134" t="s">
        <v>312</v>
      </c>
      <c r="F3415" s="134" t="s">
        <v>310</v>
      </c>
      <c r="G3415" s="134" t="s">
        <v>364</v>
      </c>
      <c r="H3415" s="135">
        <v>3000.82</v>
      </c>
      <c r="I3415" s="135">
        <v>3201.05</v>
      </c>
      <c r="J3415" s="135">
        <v>3754.4500000000003</v>
      </c>
      <c r="K3415" t="str">
        <f>VLOOKUP(C3415,ResCat!$A$2:$B$268,2,FALSE)</f>
        <v>HMOPMR</v>
      </c>
    </row>
    <row r="3416" spans="3:11" x14ac:dyDescent="0.25">
      <c r="C3416" s="134" t="s">
        <v>140</v>
      </c>
      <c r="D3416" s="134" t="s">
        <v>2</v>
      </c>
      <c r="E3416" s="134" t="s">
        <v>357</v>
      </c>
      <c r="F3416" s="134" t="s">
        <v>310</v>
      </c>
      <c r="G3416" s="134" t="s">
        <v>338</v>
      </c>
      <c r="H3416" s="135">
        <v>1324.28</v>
      </c>
      <c r="I3416" s="135">
        <v>1504.28</v>
      </c>
      <c r="J3416" s="135">
        <v>1573.2699999999998</v>
      </c>
      <c r="K3416" t="str">
        <f>VLOOKUP(C3416,ResCat!$A$2:$B$268,2,FALSE)</f>
        <v>HMOPMR</v>
      </c>
    </row>
    <row r="3417" spans="3:11" x14ac:dyDescent="0.25">
      <c r="C3417" s="134" t="s">
        <v>140</v>
      </c>
      <c r="D3417" s="134" t="s">
        <v>2</v>
      </c>
      <c r="E3417" s="134" t="s">
        <v>314</v>
      </c>
      <c r="F3417" s="134" t="s">
        <v>310</v>
      </c>
      <c r="G3417" s="134" t="s">
        <v>356</v>
      </c>
      <c r="H3417" s="135">
        <v>1013.3900000000001</v>
      </c>
      <c r="I3417" s="135">
        <v>1143.3900000000001</v>
      </c>
      <c r="J3417" s="135">
        <v>1445.77</v>
      </c>
      <c r="K3417" t="str">
        <f>VLOOKUP(C3417,ResCat!$A$2:$B$268,2,FALSE)</f>
        <v>HMOPMR</v>
      </c>
    </row>
    <row r="3418" spans="3:11" x14ac:dyDescent="0.25">
      <c r="C3418" s="134" t="s">
        <v>140</v>
      </c>
      <c r="D3418" s="134" t="s">
        <v>2</v>
      </c>
      <c r="E3418" s="134" t="s">
        <v>339</v>
      </c>
      <c r="F3418" s="134" t="s">
        <v>310</v>
      </c>
      <c r="G3418" s="134" t="s">
        <v>353</v>
      </c>
      <c r="H3418" s="135">
        <v>788.18</v>
      </c>
      <c r="I3418" s="135">
        <v>908.18</v>
      </c>
      <c r="J3418" s="135">
        <v>970.67</v>
      </c>
      <c r="K3418" t="str">
        <f>VLOOKUP(C3418,ResCat!$A$2:$B$268,2,FALSE)</f>
        <v>HMOPMR</v>
      </c>
    </row>
    <row r="3419" spans="3:11" x14ac:dyDescent="0.25">
      <c r="C3419" s="134" t="s">
        <v>140</v>
      </c>
      <c r="D3419" s="134" t="s">
        <v>2</v>
      </c>
      <c r="E3419" s="134" t="s">
        <v>342</v>
      </c>
      <c r="F3419" s="134" t="s">
        <v>310</v>
      </c>
      <c r="G3419" s="134" t="s">
        <v>348</v>
      </c>
      <c r="H3419" s="135">
        <v>499.71000000000004</v>
      </c>
      <c r="I3419" s="135">
        <v>549.70999999999992</v>
      </c>
      <c r="J3419" s="135">
        <v>341.08999999999992</v>
      </c>
      <c r="K3419" t="str">
        <f>VLOOKUP(C3419,ResCat!$A$2:$B$268,2,FALSE)</f>
        <v>HMOPMR</v>
      </c>
    </row>
    <row r="3420" spans="3:11" x14ac:dyDescent="0.25">
      <c r="C3420" s="134" t="s">
        <v>140</v>
      </c>
      <c r="D3420" s="134" t="s">
        <v>2</v>
      </c>
      <c r="E3420" s="134" t="s">
        <v>316</v>
      </c>
      <c r="F3420" s="134" t="s">
        <v>310</v>
      </c>
      <c r="G3420" s="134" t="s">
        <v>313</v>
      </c>
      <c r="H3420" s="135">
        <v>1197.8599999999999</v>
      </c>
      <c r="I3420" s="135">
        <v>1306.8600000000001</v>
      </c>
      <c r="J3420" s="135">
        <v>1190.81</v>
      </c>
      <c r="K3420" t="str">
        <f>VLOOKUP(C3420,ResCat!$A$2:$B$268,2,FALSE)</f>
        <v>HMOPMR</v>
      </c>
    </row>
    <row r="3421" spans="3:11" x14ac:dyDescent="0.25">
      <c r="C3421" s="134" t="s">
        <v>140</v>
      </c>
      <c r="D3421" s="134" t="s">
        <v>2</v>
      </c>
      <c r="E3421" s="134" t="s">
        <v>318</v>
      </c>
      <c r="F3421" s="134" t="s">
        <v>310</v>
      </c>
      <c r="G3421" s="134" t="s">
        <v>358</v>
      </c>
      <c r="H3421" s="135">
        <v>4848.3799999999992</v>
      </c>
      <c r="I3421" s="135">
        <v>5018.3799999999992</v>
      </c>
      <c r="J3421" s="135">
        <v>7353.01</v>
      </c>
      <c r="K3421" t="str">
        <f>VLOOKUP(C3421,ResCat!$A$2:$B$268,2,FALSE)</f>
        <v>HMOPMR</v>
      </c>
    </row>
    <row r="3422" spans="3:11" x14ac:dyDescent="0.25">
      <c r="C3422" s="134" t="s">
        <v>140</v>
      </c>
      <c r="D3422" s="134" t="s">
        <v>2</v>
      </c>
      <c r="E3422" s="134" t="s">
        <v>320</v>
      </c>
      <c r="F3422" s="134" t="s">
        <v>310</v>
      </c>
      <c r="G3422" s="134" t="s">
        <v>315</v>
      </c>
      <c r="H3422" s="135">
        <v>1168.1000000000001</v>
      </c>
      <c r="I3422" s="135">
        <v>1298.0999999999999</v>
      </c>
      <c r="J3422" s="135">
        <v>1959.12</v>
      </c>
      <c r="K3422" t="str">
        <f>VLOOKUP(C3422,ResCat!$A$2:$B$268,2,FALSE)</f>
        <v>HMOPMR</v>
      </c>
    </row>
    <row r="3423" spans="3:11" x14ac:dyDescent="0.25">
      <c r="C3423" s="134" t="s">
        <v>140</v>
      </c>
      <c r="D3423" s="134" t="s">
        <v>2</v>
      </c>
      <c r="E3423" s="134" t="s">
        <v>322</v>
      </c>
      <c r="F3423" s="134" t="s">
        <v>310</v>
      </c>
      <c r="G3423" s="134" t="s">
        <v>341</v>
      </c>
      <c r="H3423" s="135">
        <v>950.78000000000009</v>
      </c>
      <c r="I3423" s="135">
        <v>1020.7800000000001</v>
      </c>
      <c r="J3423" s="135">
        <v>1780.98</v>
      </c>
      <c r="K3423" t="str">
        <f>VLOOKUP(C3423,ResCat!$A$2:$B$268,2,FALSE)</f>
        <v>HMOPMR</v>
      </c>
    </row>
    <row r="3424" spans="3:11" x14ac:dyDescent="0.25">
      <c r="C3424" s="134" t="s">
        <v>140</v>
      </c>
      <c r="D3424" s="134" t="s">
        <v>2</v>
      </c>
      <c r="E3424" s="134" t="s">
        <v>324</v>
      </c>
      <c r="F3424" s="134" t="s">
        <v>310</v>
      </c>
      <c r="G3424" s="134" t="s">
        <v>340</v>
      </c>
      <c r="H3424" s="135">
        <v>3946</v>
      </c>
      <c r="I3424" s="135">
        <v>4048.84</v>
      </c>
      <c r="J3424" s="135">
        <v>9420.91</v>
      </c>
      <c r="K3424" t="str">
        <f>VLOOKUP(C3424,ResCat!$A$2:$B$268,2,FALSE)</f>
        <v>HMOPMR</v>
      </c>
    </row>
    <row r="3425" spans="3:11" x14ac:dyDescent="0.25">
      <c r="C3425" s="134" t="s">
        <v>140</v>
      </c>
      <c r="D3425" s="134" t="s">
        <v>2</v>
      </c>
      <c r="E3425" s="134" t="s">
        <v>326</v>
      </c>
      <c r="F3425" s="134" t="s">
        <v>310</v>
      </c>
      <c r="G3425" s="134" t="s">
        <v>317</v>
      </c>
      <c r="H3425" s="135">
        <v>701.18</v>
      </c>
      <c r="I3425" s="135">
        <v>797.09999999999991</v>
      </c>
      <c r="J3425" s="135">
        <v>2217.17</v>
      </c>
      <c r="K3425" t="str">
        <f>VLOOKUP(C3425,ResCat!$A$2:$B$268,2,FALSE)</f>
        <v>HMOPMR</v>
      </c>
    </row>
    <row r="3426" spans="3:11" x14ac:dyDescent="0.25">
      <c r="C3426" s="134" t="s">
        <v>140</v>
      </c>
      <c r="D3426" s="134" t="s">
        <v>2</v>
      </c>
      <c r="E3426" s="134" t="s">
        <v>328</v>
      </c>
      <c r="F3426" s="134" t="s">
        <v>310</v>
      </c>
      <c r="G3426" s="134" t="s">
        <v>319</v>
      </c>
      <c r="H3426" s="135">
        <v>1054.46</v>
      </c>
      <c r="I3426" s="135">
        <v>1134.46</v>
      </c>
      <c r="J3426" s="135">
        <v>1741.1200000000001</v>
      </c>
      <c r="K3426" t="str">
        <f>VLOOKUP(C3426,ResCat!$A$2:$B$268,2,FALSE)</f>
        <v>HMOPMR</v>
      </c>
    </row>
    <row r="3427" spans="3:11" x14ac:dyDescent="0.25">
      <c r="C3427" s="134" t="s">
        <v>140</v>
      </c>
      <c r="D3427" s="134" t="s">
        <v>2</v>
      </c>
      <c r="E3427" s="134" t="s">
        <v>330</v>
      </c>
      <c r="F3427" s="134" t="s">
        <v>310</v>
      </c>
      <c r="G3427" s="134" t="s">
        <v>321</v>
      </c>
      <c r="H3427" s="135">
        <v>1053.3399999999999</v>
      </c>
      <c r="I3427" s="135">
        <v>1073.3399999999999</v>
      </c>
      <c r="J3427" s="135">
        <v>2183.0100000000002</v>
      </c>
      <c r="K3427" t="str">
        <f>VLOOKUP(C3427,ResCat!$A$2:$B$268,2,FALSE)</f>
        <v>HMOPMR</v>
      </c>
    </row>
    <row r="3428" spans="3:11" x14ac:dyDescent="0.25">
      <c r="C3428" s="134" t="s">
        <v>140</v>
      </c>
      <c r="D3428" s="134" t="s">
        <v>2</v>
      </c>
      <c r="E3428" s="134" t="s">
        <v>332</v>
      </c>
      <c r="F3428" s="134" t="s">
        <v>310</v>
      </c>
      <c r="G3428" s="134" t="s">
        <v>323</v>
      </c>
      <c r="H3428" s="135">
        <v>2134.31</v>
      </c>
      <c r="I3428" s="135">
        <v>2340.2300000000005</v>
      </c>
      <c r="J3428" s="135">
        <v>4469.21</v>
      </c>
      <c r="K3428" t="str">
        <f>VLOOKUP(C3428,ResCat!$A$2:$B$268,2,FALSE)</f>
        <v>HMOPMR</v>
      </c>
    </row>
    <row r="3429" spans="3:11" x14ac:dyDescent="0.25">
      <c r="C3429" s="134" t="s">
        <v>140</v>
      </c>
      <c r="D3429" s="134" t="s">
        <v>2</v>
      </c>
      <c r="E3429" s="134" t="s">
        <v>335</v>
      </c>
      <c r="F3429" s="134" t="s">
        <v>310</v>
      </c>
      <c r="G3429" s="134" t="s">
        <v>325</v>
      </c>
      <c r="H3429" s="135">
        <v>2320.91</v>
      </c>
      <c r="I3429" s="135">
        <v>2460.91</v>
      </c>
      <c r="J3429" s="135">
        <v>12741.67</v>
      </c>
      <c r="K3429" t="str">
        <f>VLOOKUP(C3429,ResCat!$A$2:$B$268,2,FALSE)</f>
        <v>HMOPMR</v>
      </c>
    </row>
    <row r="3430" spans="3:11" x14ac:dyDescent="0.25">
      <c r="C3430" s="134" t="s">
        <v>140</v>
      </c>
      <c r="D3430" s="134" t="s">
        <v>2</v>
      </c>
      <c r="E3430" s="134" t="s">
        <v>4</v>
      </c>
      <c r="F3430" s="134" t="s">
        <v>310</v>
      </c>
      <c r="G3430" s="134" t="s">
        <v>327</v>
      </c>
      <c r="H3430" s="135">
        <v>4116.6900000000005</v>
      </c>
      <c r="I3430" s="135">
        <v>4421.3100000000004</v>
      </c>
      <c r="J3430" s="135">
        <v>28644.059999999998</v>
      </c>
      <c r="K3430" t="str">
        <f>VLOOKUP(C3430,ResCat!$A$2:$B$268,2,FALSE)</f>
        <v>HMOPMR</v>
      </c>
    </row>
    <row r="3431" spans="3:11" x14ac:dyDescent="0.25">
      <c r="C3431" s="134" t="s">
        <v>140</v>
      </c>
      <c r="D3431" s="134" t="s">
        <v>2</v>
      </c>
      <c r="E3431" s="134" t="s">
        <v>511</v>
      </c>
      <c r="F3431" s="134" t="s">
        <v>310</v>
      </c>
      <c r="G3431" s="134" t="s">
        <v>329</v>
      </c>
      <c r="H3431" s="135">
        <v>5782.28</v>
      </c>
      <c r="I3431" s="135">
        <v>6218.2699999999986</v>
      </c>
      <c r="J3431" s="135">
        <v>36646.270000000004</v>
      </c>
      <c r="K3431" t="str">
        <f>VLOOKUP(C3431,ResCat!$A$2:$B$268,2,FALSE)</f>
        <v>HMOPMR</v>
      </c>
    </row>
    <row r="3432" spans="3:11" x14ac:dyDescent="0.25">
      <c r="C3432" s="134" t="s">
        <v>140</v>
      </c>
      <c r="D3432" s="134" t="s">
        <v>2</v>
      </c>
      <c r="E3432" s="134" t="s">
        <v>969</v>
      </c>
      <c r="F3432" s="134" t="s">
        <v>310</v>
      </c>
      <c r="G3432" s="134" t="s">
        <v>331</v>
      </c>
      <c r="H3432" s="135">
        <v>72435.51999999999</v>
      </c>
      <c r="I3432" s="135">
        <v>72899.14</v>
      </c>
      <c r="J3432" s="135">
        <v>76499.23</v>
      </c>
      <c r="K3432" t="str">
        <f>VLOOKUP(C3432,ResCat!$A$2:$B$268,2,FALSE)</f>
        <v>HMOPMR</v>
      </c>
    </row>
    <row r="3433" spans="3:11" x14ac:dyDescent="0.25">
      <c r="C3433" s="134" t="s">
        <v>140</v>
      </c>
      <c r="D3433" s="134" t="s">
        <v>2</v>
      </c>
      <c r="E3433" s="134" t="s">
        <v>961</v>
      </c>
      <c r="F3433" s="134" t="s">
        <v>310</v>
      </c>
      <c r="G3433" s="134" t="s">
        <v>334</v>
      </c>
      <c r="H3433" s="135">
        <v>90807.599999999977</v>
      </c>
      <c r="I3433" s="135">
        <v>91491.589999999982</v>
      </c>
      <c r="J3433" s="135">
        <v>227784.5</v>
      </c>
      <c r="K3433" t="str">
        <f>VLOOKUP(C3433,ResCat!$A$2:$B$268,2,FALSE)</f>
        <v>HMOPMR</v>
      </c>
    </row>
    <row r="3434" spans="3:11" x14ac:dyDescent="0.25">
      <c r="C3434" s="134" t="s">
        <v>140</v>
      </c>
      <c r="D3434" s="134" t="s">
        <v>2</v>
      </c>
      <c r="E3434" s="134" t="s">
        <v>970</v>
      </c>
      <c r="F3434" s="134" t="s">
        <v>310</v>
      </c>
      <c r="G3434" s="134" t="s">
        <v>333</v>
      </c>
      <c r="H3434" s="135">
        <v>105567.35999999999</v>
      </c>
      <c r="I3434" s="135">
        <v>107891.22999999995</v>
      </c>
      <c r="J3434" s="135">
        <v>249161.28999999998</v>
      </c>
      <c r="K3434" t="str">
        <f>VLOOKUP(C3434,ResCat!$A$2:$B$268,2,FALSE)</f>
        <v>HMOPMR</v>
      </c>
    </row>
    <row r="3435" spans="3:11" x14ac:dyDescent="0.25">
      <c r="C3435" s="134" t="s">
        <v>140</v>
      </c>
      <c r="D3435" s="134" t="s">
        <v>2</v>
      </c>
      <c r="E3435" s="134" t="s">
        <v>1023</v>
      </c>
      <c r="F3435" s="134" t="s">
        <v>310</v>
      </c>
      <c r="G3435" s="134" t="s">
        <v>308</v>
      </c>
      <c r="H3435" s="135">
        <v>11786.589999999998</v>
      </c>
      <c r="I3435" s="135">
        <v>12356.179999999997</v>
      </c>
      <c r="J3435" s="135">
        <v>23309.829999999994</v>
      </c>
      <c r="K3435" t="str">
        <f>VLOOKUP(C3435,ResCat!$A$2:$B$268,2,FALSE)</f>
        <v>HMOPMR</v>
      </c>
    </row>
    <row r="3436" spans="3:11" x14ac:dyDescent="0.25">
      <c r="C3436" s="134" t="s">
        <v>140</v>
      </c>
      <c r="D3436" s="134" t="s">
        <v>343</v>
      </c>
      <c r="E3436" s="134" t="s">
        <v>350</v>
      </c>
      <c r="F3436" s="134" t="s">
        <v>1053</v>
      </c>
      <c r="G3436" s="134" t="s">
        <v>311</v>
      </c>
      <c r="H3436" s="135">
        <v>16.5</v>
      </c>
      <c r="I3436" s="135">
        <v>21.5</v>
      </c>
      <c r="J3436" s="135">
        <v>103.18</v>
      </c>
      <c r="K3436" t="str">
        <f>VLOOKUP(C3436,ResCat!$A$2:$B$268,2,FALSE)</f>
        <v>HMOPMR</v>
      </c>
    </row>
    <row r="3437" spans="3:11" x14ac:dyDescent="0.25">
      <c r="C3437" s="134" t="s">
        <v>140</v>
      </c>
      <c r="D3437" s="134" t="s">
        <v>343</v>
      </c>
      <c r="E3437" s="134" t="s">
        <v>339</v>
      </c>
      <c r="F3437" s="134" t="s">
        <v>1053</v>
      </c>
      <c r="G3437" s="134" t="s">
        <v>353</v>
      </c>
      <c r="H3437" s="135">
        <v>33.9</v>
      </c>
      <c r="I3437" s="135">
        <v>38.9</v>
      </c>
      <c r="J3437" s="135">
        <v>63.5</v>
      </c>
      <c r="K3437" t="str">
        <f>VLOOKUP(C3437,ResCat!$A$2:$B$268,2,FALSE)</f>
        <v>HMOPMR</v>
      </c>
    </row>
    <row r="3438" spans="3:11" x14ac:dyDescent="0.25">
      <c r="C3438" s="134" t="s">
        <v>140</v>
      </c>
      <c r="D3438" s="134" t="s">
        <v>343</v>
      </c>
      <c r="E3438" s="134" t="s">
        <v>969</v>
      </c>
      <c r="F3438" s="134" t="s">
        <v>1053</v>
      </c>
      <c r="G3438" s="134" t="s">
        <v>331</v>
      </c>
      <c r="H3438" s="135">
        <v>-717.49</v>
      </c>
      <c r="I3438" s="135">
        <v>-722.49</v>
      </c>
      <c r="J3438" s="135">
        <v>-1156.5</v>
      </c>
      <c r="K3438" t="str">
        <f>VLOOKUP(C3438,ResCat!$A$2:$B$268,2,FALSE)</f>
        <v>HMOPMR</v>
      </c>
    </row>
    <row r="3439" spans="3:11" x14ac:dyDescent="0.25">
      <c r="C3439" s="134" t="s">
        <v>140</v>
      </c>
      <c r="D3439" s="134" t="s">
        <v>343</v>
      </c>
      <c r="E3439" s="134" t="s">
        <v>961</v>
      </c>
      <c r="F3439" s="134" t="s">
        <v>1053</v>
      </c>
      <c r="G3439" s="134" t="s">
        <v>334</v>
      </c>
      <c r="H3439" s="135">
        <v>155.85</v>
      </c>
      <c r="I3439" s="135">
        <v>159.89999999999998</v>
      </c>
      <c r="J3439" s="135">
        <v>169.34000000000003</v>
      </c>
      <c r="K3439" t="str">
        <f>VLOOKUP(C3439,ResCat!$A$2:$B$268,2,FALSE)</f>
        <v>HMOPMR</v>
      </c>
    </row>
    <row r="3440" spans="3:11" x14ac:dyDescent="0.25">
      <c r="C3440" s="134" t="s">
        <v>140</v>
      </c>
      <c r="D3440" s="134" t="s">
        <v>343</v>
      </c>
      <c r="E3440" s="134" t="s">
        <v>970</v>
      </c>
      <c r="F3440" s="134" t="s">
        <v>1053</v>
      </c>
      <c r="G3440" s="134" t="s">
        <v>333</v>
      </c>
      <c r="H3440" s="135">
        <v>281521.04000000033</v>
      </c>
      <c r="I3440" s="135">
        <v>299534.95000000013</v>
      </c>
      <c r="J3440" s="135">
        <v>754512.35</v>
      </c>
      <c r="K3440" t="str">
        <f>VLOOKUP(C3440,ResCat!$A$2:$B$268,2,FALSE)</f>
        <v>HMOPMR</v>
      </c>
    </row>
    <row r="3441" spans="3:11" x14ac:dyDescent="0.25">
      <c r="C3441" s="134" t="s">
        <v>140</v>
      </c>
      <c r="D3441" s="134" t="s">
        <v>343</v>
      </c>
      <c r="E3441" s="134" t="s">
        <v>1023</v>
      </c>
      <c r="F3441" s="134" t="s">
        <v>1053</v>
      </c>
      <c r="G3441" s="134" t="s">
        <v>308</v>
      </c>
      <c r="H3441" s="135">
        <v>1464545.860000002</v>
      </c>
      <c r="I3441" s="135">
        <v>1545364.9899999858</v>
      </c>
      <c r="J3441" s="135">
        <v>3945455.730000033</v>
      </c>
      <c r="K3441" t="str">
        <f>VLOOKUP(C3441,ResCat!$A$2:$B$268,2,FALSE)</f>
        <v>HMOPMR</v>
      </c>
    </row>
    <row r="3442" spans="3:11" x14ac:dyDescent="0.25">
      <c r="C3442" s="134" t="s">
        <v>140</v>
      </c>
      <c r="D3442" s="134" t="s">
        <v>1</v>
      </c>
      <c r="E3442" s="134" t="s">
        <v>337</v>
      </c>
      <c r="F3442" s="134" t="s">
        <v>310</v>
      </c>
      <c r="G3442" s="134" t="s">
        <v>311</v>
      </c>
      <c r="H3442" s="135">
        <v>0</v>
      </c>
      <c r="I3442" s="135">
        <v>49.6</v>
      </c>
      <c r="J3442" s="135">
        <v>49.6</v>
      </c>
      <c r="K3442" t="str">
        <f>VLOOKUP(C3442,ResCat!$A$2:$B$268,2,FALSE)</f>
        <v>HMOPMR</v>
      </c>
    </row>
    <row r="3443" spans="3:11" x14ac:dyDescent="0.25">
      <c r="C3443" s="134" t="s">
        <v>140</v>
      </c>
      <c r="D3443" s="134" t="s">
        <v>1</v>
      </c>
      <c r="E3443" s="134" t="s">
        <v>352</v>
      </c>
      <c r="F3443" s="134" t="s">
        <v>310</v>
      </c>
      <c r="G3443" s="134" t="s">
        <v>351</v>
      </c>
      <c r="H3443" s="135">
        <v>466.27</v>
      </c>
      <c r="I3443" s="135">
        <v>616.27</v>
      </c>
      <c r="J3443" s="135">
        <v>616.27</v>
      </c>
      <c r="K3443" t="str">
        <f>VLOOKUP(C3443,ResCat!$A$2:$B$268,2,FALSE)</f>
        <v>HMOPMR</v>
      </c>
    </row>
    <row r="3444" spans="3:11" x14ac:dyDescent="0.25">
      <c r="C3444" s="134" t="s">
        <v>140</v>
      </c>
      <c r="D3444" s="134" t="s">
        <v>1</v>
      </c>
      <c r="E3444" s="134" t="s">
        <v>347</v>
      </c>
      <c r="F3444" s="134" t="s">
        <v>310</v>
      </c>
      <c r="G3444" s="134" t="s">
        <v>360</v>
      </c>
      <c r="H3444" s="135">
        <v>420.67</v>
      </c>
      <c r="I3444" s="135">
        <v>556.01</v>
      </c>
      <c r="J3444" s="135">
        <v>556.01</v>
      </c>
      <c r="K3444" t="str">
        <f>VLOOKUP(C3444,ResCat!$A$2:$B$268,2,FALSE)</f>
        <v>HMOPMR</v>
      </c>
    </row>
    <row r="3445" spans="3:11" x14ac:dyDescent="0.25">
      <c r="C3445" s="134" t="s">
        <v>140</v>
      </c>
      <c r="D3445" s="134" t="s">
        <v>1</v>
      </c>
      <c r="E3445" s="134" t="s">
        <v>361</v>
      </c>
      <c r="F3445" s="134" t="s">
        <v>310</v>
      </c>
      <c r="G3445" s="134" t="s">
        <v>355</v>
      </c>
      <c r="H3445" s="135">
        <v>53.72</v>
      </c>
      <c r="I3445" s="135">
        <v>152.91999999999999</v>
      </c>
      <c r="J3445" s="135">
        <v>152.91999999999999</v>
      </c>
      <c r="K3445" t="str">
        <f>VLOOKUP(C3445,ResCat!$A$2:$B$268,2,FALSE)</f>
        <v>HMOPMR</v>
      </c>
    </row>
    <row r="3446" spans="3:11" x14ac:dyDescent="0.25">
      <c r="C3446" s="134" t="s">
        <v>140</v>
      </c>
      <c r="D3446" s="134" t="s">
        <v>1</v>
      </c>
      <c r="E3446" s="134" t="s">
        <v>312</v>
      </c>
      <c r="F3446" s="134" t="s">
        <v>310</v>
      </c>
      <c r="G3446" s="134" t="s">
        <v>364</v>
      </c>
      <c r="H3446" s="135">
        <v>2248.61</v>
      </c>
      <c r="I3446" s="135">
        <v>2638.4900000000002</v>
      </c>
      <c r="J3446" s="135">
        <v>2707.6</v>
      </c>
      <c r="K3446" t="str">
        <f>VLOOKUP(C3446,ResCat!$A$2:$B$268,2,FALSE)</f>
        <v>HMOPMR</v>
      </c>
    </row>
    <row r="3447" spans="3:11" x14ac:dyDescent="0.25">
      <c r="C3447" s="134" t="s">
        <v>140</v>
      </c>
      <c r="D3447" s="134" t="s">
        <v>1</v>
      </c>
      <c r="E3447" s="134" t="s">
        <v>357</v>
      </c>
      <c r="F3447" s="134" t="s">
        <v>310</v>
      </c>
      <c r="G3447" s="134" t="s">
        <v>338</v>
      </c>
      <c r="H3447" s="135">
        <v>375</v>
      </c>
      <c r="I3447" s="135">
        <v>613.4</v>
      </c>
      <c r="J3447" s="135">
        <v>613.4</v>
      </c>
      <c r="K3447" t="str">
        <f>VLOOKUP(C3447,ResCat!$A$2:$B$268,2,FALSE)</f>
        <v>HMOPMR</v>
      </c>
    </row>
    <row r="3448" spans="3:11" x14ac:dyDescent="0.25">
      <c r="C3448" s="134" t="s">
        <v>140</v>
      </c>
      <c r="D3448" s="134" t="s">
        <v>1</v>
      </c>
      <c r="E3448" s="134" t="s">
        <v>314</v>
      </c>
      <c r="F3448" s="134" t="s">
        <v>310</v>
      </c>
      <c r="G3448" s="134" t="s">
        <v>356</v>
      </c>
      <c r="H3448" s="135">
        <v>-272.60000000000002</v>
      </c>
      <c r="I3448" s="135">
        <v>-122.60000000000002</v>
      </c>
      <c r="J3448" s="135">
        <v>2470</v>
      </c>
      <c r="K3448" t="str">
        <f>VLOOKUP(C3448,ResCat!$A$2:$B$268,2,FALSE)</f>
        <v>HMOPMR</v>
      </c>
    </row>
    <row r="3449" spans="3:11" x14ac:dyDescent="0.25">
      <c r="C3449" s="134" t="s">
        <v>140</v>
      </c>
      <c r="D3449" s="134" t="s">
        <v>1</v>
      </c>
      <c r="E3449" s="134" t="s">
        <v>339</v>
      </c>
      <c r="F3449" s="134" t="s">
        <v>310</v>
      </c>
      <c r="G3449" s="134" t="s">
        <v>353</v>
      </c>
      <c r="H3449" s="135">
        <v>4651.2400000000007</v>
      </c>
      <c r="I3449" s="135">
        <v>5085.4400000000005</v>
      </c>
      <c r="J3449" s="135">
        <v>13583.18</v>
      </c>
      <c r="K3449" t="str">
        <f>VLOOKUP(C3449,ResCat!$A$2:$B$268,2,FALSE)</f>
        <v>HMOPMR</v>
      </c>
    </row>
    <row r="3450" spans="3:11" x14ac:dyDescent="0.25">
      <c r="C3450" s="134" t="s">
        <v>140</v>
      </c>
      <c r="D3450" s="134" t="s">
        <v>1</v>
      </c>
      <c r="E3450" s="134" t="s">
        <v>342</v>
      </c>
      <c r="F3450" s="134" t="s">
        <v>310</v>
      </c>
      <c r="G3450" s="134" t="s">
        <v>348</v>
      </c>
      <c r="H3450" s="135">
        <v>3046.7300000000005</v>
      </c>
      <c r="I3450" s="135">
        <v>2996.7300000000005</v>
      </c>
      <c r="J3450" s="135">
        <v>-666.76999999999975</v>
      </c>
      <c r="K3450" t="str">
        <f>VLOOKUP(C3450,ResCat!$A$2:$B$268,2,FALSE)</f>
        <v>HMOPMR</v>
      </c>
    </row>
    <row r="3451" spans="3:11" x14ac:dyDescent="0.25">
      <c r="C3451" s="134" t="s">
        <v>140</v>
      </c>
      <c r="D3451" s="134" t="s">
        <v>1</v>
      </c>
      <c r="E3451" s="134" t="s">
        <v>316</v>
      </c>
      <c r="F3451" s="134" t="s">
        <v>310</v>
      </c>
      <c r="G3451" s="134" t="s">
        <v>313</v>
      </c>
      <c r="H3451" s="135">
        <v>573.34</v>
      </c>
      <c r="I3451" s="135">
        <v>673.34</v>
      </c>
      <c r="J3451" s="135">
        <v>673.34</v>
      </c>
      <c r="K3451" t="str">
        <f>VLOOKUP(C3451,ResCat!$A$2:$B$268,2,FALSE)</f>
        <v>HMOPMR</v>
      </c>
    </row>
    <row r="3452" spans="3:11" x14ac:dyDescent="0.25">
      <c r="C3452" s="134" t="s">
        <v>140</v>
      </c>
      <c r="D3452" s="134" t="s">
        <v>1</v>
      </c>
      <c r="E3452" s="134" t="s">
        <v>318</v>
      </c>
      <c r="F3452" s="134" t="s">
        <v>310</v>
      </c>
      <c r="G3452" s="134" t="s">
        <v>358</v>
      </c>
      <c r="H3452" s="135">
        <v>1532.55</v>
      </c>
      <c r="I3452" s="135">
        <v>1666.85</v>
      </c>
      <c r="J3452" s="135">
        <v>4937.9000000000005</v>
      </c>
      <c r="K3452" t="str">
        <f>VLOOKUP(C3452,ResCat!$A$2:$B$268,2,FALSE)</f>
        <v>HMOPMR</v>
      </c>
    </row>
    <row r="3453" spans="3:11" x14ac:dyDescent="0.25">
      <c r="C3453" s="134" t="s">
        <v>140</v>
      </c>
      <c r="D3453" s="134" t="s">
        <v>1</v>
      </c>
      <c r="E3453" s="134" t="s">
        <v>320</v>
      </c>
      <c r="F3453" s="134" t="s">
        <v>310</v>
      </c>
      <c r="G3453" s="134" t="s">
        <v>315</v>
      </c>
      <c r="H3453" s="135">
        <v>285.93999999999994</v>
      </c>
      <c r="I3453" s="135">
        <v>585.54</v>
      </c>
      <c r="J3453" s="135">
        <v>784.48</v>
      </c>
      <c r="K3453" t="str">
        <f>VLOOKUP(C3453,ResCat!$A$2:$B$268,2,FALSE)</f>
        <v>HMOPMR</v>
      </c>
    </row>
    <row r="3454" spans="3:11" x14ac:dyDescent="0.25">
      <c r="C3454" s="134" t="s">
        <v>140</v>
      </c>
      <c r="D3454" s="134" t="s">
        <v>1</v>
      </c>
      <c r="E3454" s="134" t="s">
        <v>322</v>
      </c>
      <c r="F3454" s="134" t="s">
        <v>310</v>
      </c>
      <c r="G3454" s="134" t="s">
        <v>341</v>
      </c>
      <c r="H3454" s="135">
        <v>310.47000000000003</v>
      </c>
      <c r="I3454" s="135">
        <v>470.47</v>
      </c>
      <c r="J3454" s="135">
        <v>470.47</v>
      </c>
      <c r="K3454" t="str">
        <f>VLOOKUP(C3454,ResCat!$A$2:$B$268,2,FALSE)</f>
        <v>HMOPMR</v>
      </c>
    </row>
    <row r="3455" spans="3:11" x14ac:dyDescent="0.25">
      <c r="C3455" s="134" t="s">
        <v>140</v>
      </c>
      <c r="D3455" s="134" t="s">
        <v>1</v>
      </c>
      <c r="E3455" s="134" t="s">
        <v>324</v>
      </c>
      <c r="F3455" s="134" t="s">
        <v>310</v>
      </c>
      <c r="G3455" s="134" t="s">
        <v>340</v>
      </c>
      <c r="H3455" s="135">
        <v>673.56999999999994</v>
      </c>
      <c r="I3455" s="135">
        <v>1023.17</v>
      </c>
      <c r="J3455" s="135">
        <v>275.7700000000001</v>
      </c>
      <c r="K3455" t="str">
        <f>VLOOKUP(C3455,ResCat!$A$2:$B$268,2,FALSE)</f>
        <v>HMOPMR</v>
      </c>
    </row>
    <row r="3456" spans="3:11" x14ac:dyDescent="0.25">
      <c r="C3456" s="134" t="s">
        <v>140</v>
      </c>
      <c r="D3456" s="134" t="s">
        <v>1</v>
      </c>
      <c r="E3456" s="134" t="s">
        <v>326</v>
      </c>
      <c r="F3456" s="134" t="s">
        <v>310</v>
      </c>
      <c r="G3456" s="134" t="s">
        <v>317</v>
      </c>
      <c r="H3456" s="135">
        <v>27809.599999999999</v>
      </c>
      <c r="I3456" s="135">
        <v>27959.599999999999</v>
      </c>
      <c r="J3456" s="135">
        <v>179752.4</v>
      </c>
      <c r="K3456" t="str">
        <f>VLOOKUP(C3456,ResCat!$A$2:$B$268,2,FALSE)</f>
        <v>HMOPMR</v>
      </c>
    </row>
    <row r="3457" spans="3:11" x14ac:dyDescent="0.25">
      <c r="C3457" s="134" t="s">
        <v>140</v>
      </c>
      <c r="D3457" s="134" t="s">
        <v>1</v>
      </c>
      <c r="E3457" s="134" t="s">
        <v>328</v>
      </c>
      <c r="F3457" s="134" t="s">
        <v>310</v>
      </c>
      <c r="G3457" s="134" t="s">
        <v>319</v>
      </c>
      <c r="H3457" s="135">
        <v>5314.880000000001</v>
      </c>
      <c r="I3457" s="135">
        <v>5764.880000000001</v>
      </c>
      <c r="J3457" s="135">
        <v>32138.06</v>
      </c>
      <c r="K3457" t="str">
        <f>VLOOKUP(C3457,ResCat!$A$2:$B$268,2,FALSE)</f>
        <v>HMOPMR</v>
      </c>
    </row>
    <row r="3458" spans="3:11" x14ac:dyDescent="0.25">
      <c r="C3458" s="134" t="s">
        <v>140</v>
      </c>
      <c r="D3458" s="134" t="s">
        <v>1</v>
      </c>
      <c r="E3458" s="134" t="s">
        <v>330</v>
      </c>
      <c r="F3458" s="134" t="s">
        <v>310</v>
      </c>
      <c r="G3458" s="134" t="s">
        <v>321</v>
      </c>
      <c r="H3458" s="135">
        <v>3487.56</v>
      </c>
      <c r="I3458" s="135">
        <v>3686.7599999999998</v>
      </c>
      <c r="J3458" s="135">
        <v>36717.17</v>
      </c>
      <c r="K3458" t="str">
        <f>VLOOKUP(C3458,ResCat!$A$2:$B$268,2,FALSE)</f>
        <v>HMOPMR</v>
      </c>
    </row>
    <row r="3459" spans="3:11" x14ac:dyDescent="0.25">
      <c r="C3459" s="134" t="s">
        <v>140</v>
      </c>
      <c r="D3459" s="134" t="s">
        <v>1</v>
      </c>
      <c r="E3459" s="134" t="s">
        <v>332</v>
      </c>
      <c r="F3459" s="134" t="s">
        <v>310</v>
      </c>
      <c r="G3459" s="134" t="s">
        <v>323</v>
      </c>
      <c r="H3459" s="135">
        <v>3030.5299999999997</v>
      </c>
      <c r="I3459" s="135">
        <v>3280.5299999999997</v>
      </c>
      <c r="J3459" s="135">
        <v>5901.4900000000007</v>
      </c>
      <c r="K3459" t="str">
        <f>VLOOKUP(C3459,ResCat!$A$2:$B$268,2,FALSE)</f>
        <v>HMOPMR</v>
      </c>
    </row>
    <row r="3460" spans="3:11" x14ac:dyDescent="0.25">
      <c r="C3460" s="134" t="s">
        <v>140</v>
      </c>
      <c r="D3460" s="134" t="s">
        <v>1</v>
      </c>
      <c r="E3460" s="134" t="s">
        <v>335</v>
      </c>
      <c r="F3460" s="134" t="s">
        <v>310</v>
      </c>
      <c r="G3460" s="134" t="s">
        <v>325</v>
      </c>
      <c r="H3460" s="135">
        <v>10395.52</v>
      </c>
      <c r="I3460" s="135">
        <v>10645.12</v>
      </c>
      <c r="J3460" s="135">
        <v>16743.5</v>
      </c>
      <c r="K3460" t="str">
        <f>VLOOKUP(C3460,ResCat!$A$2:$B$268,2,FALSE)</f>
        <v>HMOPMR</v>
      </c>
    </row>
    <row r="3461" spans="3:11" x14ac:dyDescent="0.25">
      <c r="C3461" s="134" t="s">
        <v>140</v>
      </c>
      <c r="D3461" s="134" t="s">
        <v>1</v>
      </c>
      <c r="E3461" s="134" t="s">
        <v>4</v>
      </c>
      <c r="F3461" s="134" t="s">
        <v>310</v>
      </c>
      <c r="G3461" s="134" t="s">
        <v>327</v>
      </c>
      <c r="H3461" s="135">
        <v>33520.359999999993</v>
      </c>
      <c r="I3461" s="135">
        <v>33719.959999999992</v>
      </c>
      <c r="J3461" s="135">
        <v>61405.159999999996</v>
      </c>
      <c r="K3461" t="str">
        <f>VLOOKUP(C3461,ResCat!$A$2:$B$268,2,FALSE)</f>
        <v>HMOPMR</v>
      </c>
    </row>
    <row r="3462" spans="3:11" x14ac:dyDescent="0.25">
      <c r="C3462" s="134" t="s">
        <v>140</v>
      </c>
      <c r="D3462" s="134" t="s">
        <v>1</v>
      </c>
      <c r="E3462" s="134" t="s">
        <v>511</v>
      </c>
      <c r="F3462" s="134" t="s">
        <v>310</v>
      </c>
      <c r="G3462" s="134" t="s">
        <v>329</v>
      </c>
      <c r="H3462" s="135">
        <v>65974.61</v>
      </c>
      <c r="I3462" s="135">
        <v>70049.900000000009</v>
      </c>
      <c r="J3462" s="135">
        <v>132763.29</v>
      </c>
      <c r="K3462" t="str">
        <f>VLOOKUP(C3462,ResCat!$A$2:$B$268,2,FALSE)</f>
        <v>HMOPMR</v>
      </c>
    </row>
    <row r="3463" spans="3:11" x14ac:dyDescent="0.25">
      <c r="C3463" s="134" t="s">
        <v>140</v>
      </c>
      <c r="D3463" s="134" t="s">
        <v>1</v>
      </c>
      <c r="E3463" s="134" t="s">
        <v>969</v>
      </c>
      <c r="F3463" s="134" t="s">
        <v>310</v>
      </c>
      <c r="G3463" s="134" t="s">
        <v>331</v>
      </c>
      <c r="H3463" s="135">
        <v>91328.739999999976</v>
      </c>
      <c r="I3463" s="135">
        <v>91578.739999999976</v>
      </c>
      <c r="J3463" s="135">
        <v>163450.85</v>
      </c>
      <c r="K3463" t="str">
        <f>VLOOKUP(C3463,ResCat!$A$2:$B$268,2,FALSE)</f>
        <v>HMOPMR</v>
      </c>
    </row>
    <row r="3464" spans="3:11" x14ac:dyDescent="0.25">
      <c r="C3464" s="134" t="s">
        <v>140</v>
      </c>
      <c r="D3464" s="134" t="s">
        <v>1</v>
      </c>
      <c r="E3464" s="134" t="s">
        <v>961</v>
      </c>
      <c r="F3464" s="134" t="s">
        <v>310</v>
      </c>
      <c r="G3464" s="134" t="s">
        <v>334</v>
      </c>
      <c r="H3464" s="135">
        <v>55644.939999999988</v>
      </c>
      <c r="I3464" s="135">
        <v>59581.639999999992</v>
      </c>
      <c r="J3464" s="135">
        <v>128939.12999999998</v>
      </c>
      <c r="K3464" t="str">
        <f>VLOOKUP(C3464,ResCat!$A$2:$B$268,2,FALSE)</f>
        <v>HMOPMR</v>
      </c>
    </row>
    <row r="3465" spans="3:11" x14ac:dyDescent="0.25">
      <c r="C3465" s="134" t="s">
        <v>140</v>
      </c>
      <c r="D3465" s="134" t="s">
        <v>1</v>
      </c>
      <c r="E3465" s="134" t="s">
        <v>970</v>
      </c>
      <c r="F3465" s="134" t="s">
        <v>310</v>
      </c>
      <c r="G3465" s="134" t="s">
        <v>333</v>
      </c>
      <c r="H3465" s="135">
        <v>327281.12999999995</v>
      </c>
      <c r="I3465" s="135">
        <v>331380.84999999998</v>
      </c>
      <c r="J3465" s="135">
        <v>1010806.87</v>
      </c>
      <c r="K3465" t="str">
        <f>VLOOKUP(C3465,ResCat!$A$2:$B$268,2,FALSE)</f>
        <v>HMOPMR</v>
      </c>
    </row>
    <row r="3466" spans="3:11" x14ac:dyDescent="0.25">
      <c r="C3466" s="134" t="s">
        <v>140</v>
      </c>
      <c r="D3466" s="134" t="s">
        <v>1</v>
      </c>
      <c r="E3466" s="134" t="s">
        <v>1023</v>
      </c>
      <c r="F3466" s="134" t="s">
        <v>310</v>
      </c>
      <c r="G3466" s="134" t="s">
        <v>308</v>
      </c>
      <c r="H3466" s="135">
        <v>396477.38</v>
      </c>
      <c r="I3466" s="135">
        <v>402277.38</v>
      </c>
      <c r="J3466" s="135">
        <v>1024560.0999999999</v>
      </c>
      <c r="K3466" t="str">
        <f>VLOOKUP(C3466,ResCat!$A$2:$B$268,2,FALSE)</f>
        <v>HMOPMR</v>
      </c>
    </row>
    <row r="3467" spans="3:11" x14ac:dyDescent="0.25">
      <c r="C3467" s="134" t="s">
        <v>141</v>
      </c>
      <c r="D3467" s="134" t="s">
        <v>3</v>
      </c>
      <c r="E3467" s="134" t="s">
        <v>1026</v>
      </c>
      <c r="F3467" s="134" t="s">
        <v>310</v>
      </c>
      <c r="G3467" s="134" t="s">
        <v>311</v>
      </c>
      <c r="H3467" s="135">
        <v>165.04</v>
      </c>
      <c r="I3467" s="135">
        <v>165.04</v>
      </c>
      <c r="J3467" s="135">
        <v>299.99</v>
      </c>
      <c r="K3467" t="str">
        <f>VLOOKUP(C3467,ResCat!$A$2:$B$268,2,FALSE)</f>
        <v>HMOPMR</v>
      </c>
    </row>
    <row r="3468" spans="3:11" x14ac:dyDescent="0.25">
      <c r="C3468" s="134" t="s">
        <v>141</v>
      </c>
      <c r="D3468" s="134" t="s">
        <v>3</v>
      </c>
      <c r="E3468" s="134" t="s">
        <v>1028</v>
      </c>
      <c r="F3468" s="134" t="s">
        <v>310</v>
      </c>
      <c r="G3468" s="134" t="s">
        <v>311</v>
      </c>
      <c r="H3468" s="135">
        <v>-805.33</v>
      </c>
      <c r="I3468" s="135">
        <v>-805.33</v>
      </c>
      <c r="J3468" s="135">
        <v>0</v>
      </c>
      <c r="K3468" t="str">
        <f>VLOOKUP(C3468,ResCat!$A$2:$B$268,2,FALSE)</f>
        <v>HMOPMR</v>
      </c>
    </row>
    <row r="3469" spans="3:11" x14ac:dyDescent="0.25">
      <c r="C3469" s="134" t="s">
        <v>141</v>
      </c>
      <c r="D3469" s="134" t="s">
        <v>3</v>
      </c>
      <c r="E3469" s="134" t="s">
        <v>363</v>
      </c>
      <c r="F3469" s="134" t="s">
        <v>310</v>
      </c>
      <c r="G3469" s="134" t="s">
        <v>311</v>
      </c>
      <c r="H3469" s="135">
        <v>768.43</v>
      </c>
      <c r="I3469" s="135">
        <v>768.43</v>
      </c>
      <c r="J3469" s="135">
        <v>768.43</v>
      </c>
      <c r="K3469" t="str">
        <f>VLOOKUP(C3469,ResCat!$A$2:$B$268,2,FALSE)</f>
        <v>HMOPMR</v>
      </c>
    </row>
    <row r="3470" spans="3:11" x14ac:dyDescent="0.25">
      <c r="C3470" s="134" t="s">
        <v>141</v>
      </c>
      <c r="D3470" s="134" t="s">
        <v>3</v>
      </c>
      <c r="E3470" s="134" t="s">
        <v>359</v>
      </c>
      <c r="F3470" s="134" t="s">
        <v>310</v>
      </c>
      <c r="G3470" s="134" t="s">
        <v>311</v>
      </c>
      <c r="H3470" s="135">
        <v>-251.71</v>
      </c>
      <c r="I3470" s="135">
        <v>-251.71</v>
      </c>
      <c r="J3470" s="135">
        <v>0</v>
      </c>
      <c r="K3470" t="str">
        <f>VLOOKUP(C3470,ResCat!$A$2:$B$268,2,FALSE)</f>
        <v>HMOPMR</v>
      </c>
    </row>
    <row r="3471" spans="3:11" x14ac:dyDescent="0.25">
      <c r="C3471" s="134" t="s">
        <v>141</v>
      </c>
      <c r="D3471" s="134" t="s">
        <v>3</v>
      </c>
      <c r="E3471" s="134" t="s">
        <v>347</v>
      </c>
      <c r="F3471" s="134" t="s">
        <v>310</v>
      </c>
      <c r="G3471" s="134" t="s">
        <v>360</v>
      </c>
      <c r="H3471" s="135">
        <v>8.57</v>
      </c>
      <c r="I3471" s="135">
        <v>8.57</v>
      </c>
      <c r="J3471" s="135">
        <v>8.57</v>
      </c>
      <c r="K3471" t="str">
        <f>VLOOKUP(C3471,ResCat!$A$2:$B$268,2,FALSE)</f>
        <v>HMOPMR</v>
      </c>
    </row>
    <row r="3472" spans="3:11" x14ac:dyDescent="0.25">
      <c r="C3472" s="134" t="s">
        <v>141</v>
      </c>
      <c r="D3472" s="134" t="s">
        <v>3</v>
      </c>
      <c r="E3472" s="134" t="s">
        <v>361</v>
      </c>
      <c r="F3472" s="134" t="s">
        <v>310</v>
      </c>
      <c r="G3472" s="134" t="s">
        <v>355</v>
      </c>
      <c r="H3472" s="135">
        <v>-109.77</v>
      </c>
      <c r="I3472" s="135">
        <v>-109.77</v>
      </c>
      <c r="J3472" s="135">
        <v>-341.17</v>
      </c>
      <c r="K3472" t="str">
        <f>VLOOKUP(C3472,ResCat!$A$2:$B$268,2,FALSE)</f>
        <v>HMOPMR</v>
      </c>
    </row>
    <row r="3473" spans="3:11" x14ac:dyDescent="0.25">
      <c r="C3473" s="134" t="s">
        <v>141</v>
      </c>
      <c r="D3473" s="134" t="s">
        <v>3</v>
      </c>
      <c r="E3473" s="134" t="s">
        <v>312</v>
      </c>
      <c r="F3473" s="134" t="s">
        <v>310</v>
      </c>
      <c r="G3473" s="134" t="s">
        <v>364</v>
      </c>
      <c r="H3473" s="135">
        <v>924.3</v>
      </c>
      <c r="I3473" s="135">
        <v>924.3</v>
      </c>
      <c r="J3473" s="135">
        <v>924.3</v>
      </c>
      <c r="K3473" t="str">
        <f>VLOOKUP(C3473,ResCat!$A$2:$B$268,2,FALSE)</f>
        <v>HMOPMR</v>
      </c>
    </row>
    <row r="3474" spans="3:11" x14ac:dyDescent="0.25">
      <c r="C3474" s="134" t="s">
        <v>141</v>
      </c>
      <c r="D3474" s="134" t="s">
        <v>3</v>
      </c>
      <c r="E3474" s="134" t="s">
        <v>357</v>
      </c>
      <c r="F3474" s="134" t="s">
        <v>310</v>
      </c>
      <c r="G3474" s="134" t="s">
        <v>338</v>
      </c>
      <c r="H3474" s="135">
        <v>6685.46</v>
      </c>
      <c r="I3474" s="135">
        <v>6685.46</v>
      </c>
      <c r="J3474" s="135">
        <v>822.39</v>
      </c>
      <c r="K3474" t="str">
        <f>VLOOKUP(C3474,ResCat!$A$2:$B$268,2,FALSE)</f>
        <v>HMOPMR</v>
      </c>
    </row>
    <row r="3475" spans="3:11" x14ac:dyDescent="0.25">
      <c r="C3475" s="134" t="s">
        <v>141</v>
      </c>
      <c r="D3475" s="134" t="s">
        <v>3</v>
      </c>
      <c r="E3475" s="134" t="s">
        <v>314</v>
      </c>
      <c r="F3475" s="134" t="s">
        <v>310</v>
      </c>
      <c r="G3475" s="134" t="s">
        <v>356</v>
      </c>
      <c r="H3475" s="135">
        <v>-355.79</v>
      </c>
      <c r="I3475" s="135">
        <v>-355.79</v>
      </c>
      <c r="J3475" s="135">
        <v>-794</v>
      </c>
      <c r="K3475" t="str">
        <f>VLOOKUP(C3475,ResCat!$A$2:$B$268,2,FALSE)</f>
        <v>HMOPMR</v>
      </c>
    </row>
    <row r="3476" spans="3:11" x14ac:dyDescent="0.25">
      <c r="C3476" s="134" t="s">
        <v>141</v>
      </c>
      <c r="D3476" s="134" t="s">
        <v>3</v>
      </c>
      <c r="E3476" s="134" t="s">
        <v>339</v>
      </c>
      <c r="F3476" s="134" t="s">
        <v>310</v>
      </c>
      <c r="G3476" s="134" t="s">
        <v>353</v>
      </c>
      <c r="H3476" s="135">
        <v>668.82999999999993</v>
      </c>
      <c r="I3476" s="135">
        <v>668.82999999999993</v>
      </c>
      <c r="J3476" s="135">
        <v>628.05999999999995</v>
      </c>
      <c r="K3476" t="str">
        <f>VLOOKUP(C3476,ResCat!$A$2:$B$268,2,FALSE)</f>
        <v>HMOPMR</v>
      </c>
    </row>
    <row r="3477" spans="3:11" x14ac:dyDescent="0.25">
      <c r="C3477" s="134" t="s">
        <v>141</v>
      </c>
      <c r="D3477" s="134" t="s">
        <v>3</v>
      </c>
      <c r="E3477" s="134" t="s">
        <v>342</v>
      </c>
      <c r="F3477" s="134" t="s">
        <v>310</v>
      </c>
      <c r="G3477" s="134" t="s">
        <v>348</v>
      </c>
      <c r="H3477" s="135">
        <v>-65.960000000000008</v>
      </c>
      <c r="I3477" s="135">
        <v>-65.960000000000008</v>
      </c>
      <c r="J3477" s="135">
        <v>-503.9</v>
      </c>
      <c r="K3477" t="str">
        <f>VLOOKUP(C3477,ResCat!$A$2:$B$268,2,FALSE)</f>
        <v>HMOPMR</v>
      </c>
    </row>
    <row r="3478" spans="3:11" x14ac:dyDescent="0.25">
      <c r="C3478" s="134" t="s">
        <v>141</v>
      </c>
      <c r="D3478" s="134" t="s">
        <v>3</v>
      </c>
      <c r="E3478" s="134" t="s">
        <v>316</v>
      </c>
      <c r="F3478" s="134" t="s">
        <v>310</v>
      </c>
      <c r="G3478" s="134" t="s">
        <v>313</v>
      </c>
      <c r="H3478" s="135">
        <v>-114.92</v>
      </c>
      <c r="I3478" s="135">
        <v>-114.92</v>
      </c>
      <c r="J3478" s="135">
        <v>-477</v>
      </c>
      <c r="K3478" t="str">
        <f>VLOOKUP(C3478,ResCat!$A$2:$B$268,2,FALSE)</f>
        <v>HMOPMR</v>
      </c>
    </row>
    <row r="3479" spans="3:11" x14ac:dyDescent="0.25">
      <c r="C3479" s="134" t="s">
        <v>141</v>
      </c>
      <c r="D3479" s="134" t="s">
        <v>3</v>
      </c>
      <c r="E3479" s="134" t="s">
        <v>318</v>
      </c>
      <c r="F3479" s="134" t="s">
        <v>310</v>
      </c>
      <c r="G3479" s="134" t="s">
        <v>358</v>
      </c>
      <c r="H3479" s="135">
        <v>-114.55</v>
      </c>
      <c r="I3479" s="135">
        <v>-114.55</v>
      </c>
      <c r="J3479" s="135">
        <v>-533</v>
      </c>
      <c r="K3479" t="str">
        <f>VLOOKUP(C3479,ResCat!$A$2:$B$268,2,FALSE)</f>
        <v>HMOPMR</v>
      </c>
    </row>
    <row r="3480" spans="3:11" x14ac:dyDescent="0.25">
      <c r="C3480" s="134" t="s">
        <v>141</v>
      </c>
      <c r="D3480" s="134" t="s">
        <v>3</v>
      </c>
      <c r="E3480" s="134" t="s">
        <v>320</v>
      </c>
      <c r="F3480" s="134" t="s">
        <v>310</v>
      </c>
      <c r="G3480" s="134" t="s">
        <v>315</v>
      </c>
      <c r="H3480" s="135">
        <v>205.86</v>
      </c>
      <c r="I3480" s="135">
        <v>205.86</v>
      </c>
      <c r="J3480" s="135">
        <v>780</v>
      </c>
      <c r="K3480" t="str">
        <f>VLOOKUP(C3480,ResCat!$A$2:$B$268,2,FALSE)</f>
        <v>HMOPMR</v>
      </c>
    </row>
    <row r="3481" spans="3:11" x14ac:dyDescent="0.25">
      <c r="C3481" s="134" t="s">
        <v>141</v>
      </c>
      <c r="D3481" s="134" t="s">
        <v>3</v>
      </c>
      <c r="E3481" s="134" t="s">
        <v>322</v>
      </c>
      <c r="F3481" s="134" t="s">
        <v>310</v>
      </c>
      <c r="G3481" s="134" t="s">
        <v>341</v>
      </c>
      <c r="H3481" s="135">
        <v>-500</v>
      </c>
      <c r="I3481" s="135">
        <v>-500</v>
      </c>
      <c r="J3481" s="135">
        <v>-500</v>
      </c>
      <c r="K3481" t="str">
        <f>VLOOKUP(C3481,ResCat!$A$2:$B$268,2,FALSE)</f>
        <v>HMOPMR</v>
      </c>
    </row>
    <row r="3482" spans="3:11" x14ac:dyDescent="0.25">
      <c r="C3482" s="134" t="s">
        <v>141</v>
      </c>
      <c r="D3482" s="134" t="s">
        <v>3</v>
      </c>
      <c r="E3482" s="134" t="s">
        <v>324</v>
      </c>
      <c r="F3482" s="134" t="s">
        <v>310</v>
      </c>
      <c r="G3482" s="134" t="s">
        <v>340</v>
      </c>
      <c r="H3482" s="135">
        <v>317.05000000000007</v>
      </c>
      <c r="I3482" s="135">
        <v>417.05000000000007</v>
      </c>
      <c r="J3482" s="135">
        <v>967.07999999999993</v>
      </c>
      <c r="K3482" t="str">
        <f>VLOOKUP(C3482,ResCat!$A$2:$B$268,2,FALSE)</f>
        <v>HMOPMR</v>
      </c>
    </row>
    <row r="3483" spans="3:11" x14ac:dyDescent="0.25">
      <c r="C3483" s="134" t="s">
        <v>141</v>
      </c>
      <c r="D3483" s="134" t="s">
        <v>3</v>
      </c>
      <c r="E3483" s="134" t="s">
        <v>326</v>
      </c>
      <c r="F3483" s="134" t="s">
        <v>310</v>
      </c>
      <c r="G3483" s="134" t="s">
        <v>317</v>
      </c>
      <c r="H3483" s="135">
        <v>3229.2</v>
      </c>
      <c r="I3483" s="135">
        <v>3229.2</v>
      </c>
      <c r="J3483" s="135">
        <v>3819.55</v>
      </c>
      <c r="K3483" t="str">
        <f>VLOOKUP(C3483,ResCat!$A$2:$B$268,2,FALSE)</f>
        <v>HMOPMR</v>
      </c>
    </row>
    <row r="3484" spans="3:11" x14ac:dyDescent="0.25">
      <c r="C3484" s="134" t="s">
        <v>141</v>
      </c>
      <c r="D3484" s="134" t="s">
        <v>3</v>
      </c>
      <c r="E3484" s="134" t="s">
        <v>328</v>
      </c>
      <c r="F3484" s="134" t="s">
        <v>310</v>
      </c>
      <c r="G3484" s="134" t="s">
        <v>319</v>
      </c>
      <c r="H3484" s="135">
        <v>-571.16999999999996</v>
      </c>
      <c r="I3484" s="135">
        <v>-571.16999999999996</v>
      </c>
      <c r="J3484" s="135">
        <v>0</v>
      </c>
      <c r="K3484" t="str">
        <f>VLOOKUP(C3484,ResCat!$A$2:$B$268,2,FALSE)</f>
        <v>HMOPMR</v>
      </c>
    </row>
    <row r="3485" spans="3:11" x14ac:dyDescent="0.25">
      <c r="C3485" s="134" t="s">
        <v>141</v>
      </c>
      <c r="D3485" s="134" t="s">
        <v>3</v>
      </c>
      <c r="E3485" s="134" t="s">
        <v>330</v>
      </c>
      <c r="F3485" s="134" t="s">
        <v>310</v>
      </c>
      <c r="G3485" s="134" t="s">
        <v>321</v>
      </c>
      <c r="H3485" s="135">
        <v>-584.32000000000005</v>
      </c>
      <c r="I3485" s="135">
        <v>-584.32000000000005</v>
      </c>
      <c r="J3485" s="135">
        <v>0</v>
      </c>
      <c r="K3485" t="str">
        <f>VLOOKUP(C3485,ResCat!$A$2:$B$268,2,FALSE)</f>
        <v>HMOPMR</v>
      </c>
    </row>
    <row r="3486" spans="3:11" x14ac:dyDescent="0.25">
      <c r="C3486" s="134" t="s">
        <v>141</v>
      </c>
      <c r="D3486" s="134" t="s">
        <v>3</v>
      </c>
      <c r="E3486" s="134" t="s">
        <v>332</v>
      </c>
      <c r="F3486" s="134" t="s">
        <v>310</v>
      </c>
      <c r="G3486" s="134" t="s">
        <v>323</v>
      </c>
      <c r="H3486" s="135">
        <v>18.22</v>
      </c>
      <c r="I3486" s="135">
        <v>18.22</v>
      </c>
      <c r="J3486" s="135">
        <v>224.47</v>
      </c>
      <c r="K3486" t="str">
        <f>VLOOKUP(C3486,ResCat!$A$2:$B$268,2,FALSE)</f>
        <v>HMOPMR</v>
      </c>
    </row>
    <row r="3487" spans="3:11" x14ac:dyDescent="0.25">
      <c r="C3487" s="134" t="s">
        <v>141</v>
      </c>
      <c r="D3487" s="134" t="s">
        <v>3</v>
      </c>
      <c r="E3487" s="134" t="s">
        <v>335</v>
      </c>
      <c r="F3487" s="134" t="s">
        <v>310</v>
      </c>
      <c r="G3487" s="134" t="s">
        <v>325</v>
      </c>
      <c r="H3487" s="135">
        <v>136.9</v>
      </c>
      <c r="I3487" s="135">
        <v>136.9</v>
      </c>
      <c r="J3487" s="135">
        <v>558</v>
      </c>
      <c r="K3487" t="str">
        <f>VLOOKUP(C3487,ResCat!$A$2:$B$268,2,FALSE)</f>
        <v>HMOPMR</v>
      </c>
    </row>
    <row r="3488" spans="3:11" x14ac:dyDescent="0.25">
      <c r="C3488" s="134" t="s">
        <v>141</v>
      </c>
      <c r="D3488" s="134" t="s">
        <v>3</v>
      </c>
      <c r="E3488" s="134" t="s">
        <v>4</v>
      </c>
      <c r="F3488" s="134" t="s">
        <v>310</v>
      </c>
      <c r="G3488" s="134" t="s">
        <v>327</v>
      </c>
      <c r="H3488" s="135">
        <v>4533.0199999999995</v>
      </c>
      <c r="I3488" s="135">
        <v>4533.0199999999995</v>
      </c>
      <c r="J3488" s="135">
        <v>8414.89</v>
      </c>
      <c r="K3488" t="str">
        <f>VLOOKUP(C3488,ResCat!$A$2:$B$268,2,FALSE)</f>
        <v>HMOPMR</v>
      </c>
    </row>
    <row r="3489" spans="3:11" x14ac:dyDescent="0.25">
      <c r="C3489" s="134" t="s">
        <v>141</v>
      </c>
      <c r="D3489" s="134" t="s">
        <v>3</v>
      </c>
      <c r="E3489" s="134" t="s">
        <v>511</v>
      </c>
      <c r="F3489" s="134" t="s">
        <v>310</v>
      </c>
      <c r="G3489" s="134" t="s">
        <v>329</v>
      </c>
      <c r="H3489" s="135">
        <v>8255.56</v>
      </c>
      <c r="I3489" s="135">
        <v>8305.56</v>
      </c>
      <c r="J3489" s="135">
        <v>8738.0300000000007</v>
      </c>
      <c r="K3489" t="str">
        <f>VLOOKUP(C3489,ResCat!$A$2:$B$268,2,FALSE)</f>
        <v>HMOPMR</v>
      </c>
    </row>
    <row r="3490" spans="3:11" x14ac:dyDescent="0.25">
      <c r="C3490" s="134" t="s">
        <v>141</v>
      </c>
      <c r="D3490" s="134" t="s">
        <v>3</v>
      </c>
      <c r="E3490" s="134" t="s">
        <v>969</v>
      </c>
      <c r="F3490" s="134" t="s">
        <v>310</v>
      </c>
      <c r="G3490" s="134" t="s">
        <v>331</v>
      </c>
      <c r="H3490" s="135">
        <v>5887.1799999999994</v>
      </c>
      <c r="I3490" s="135">
        <v>5887.1799999999994</v>
      </c>
      <c r="J3490" s="135">
        <v>6321.869999999999</v>
      </c>
      <c r="K3490" t="str">
        <f>VLOOKUP(C3490,ResCat!$A$2:$B$268,2,FALSE)</f>
        <v>HMOPMR</v>
      </c>
    </row>
    <row r="3491" spans="3:11" x14ac:dyDescent="0.25">
      <c r="C3491" s="134" t="s">
        <v>141</v>
      </c>
      <c r="D3491" s="134" t="s">
        <v>3</v>
      </c>
      <c r="E3491" s="134" t="s">
        <v>961</v>
      </c>
      <c r="F3491" s="134" t="s">
        <v>310</v>
      </c>
      <c r="G3491" s="134" t="s">
        <v>334</v>
      </c>
      <c r="H3491" s="135">
        <v>2691.1900000000005</v>
      </c>
      <c r="I3491" s="135">
        <v>2691.1900000000005</v>
      </c>
      <c r="J3491" s="135">
        <v>7455.18</v>
      </c>
      <c r="K3491" t="str">
        <f>VLOOKUP(C3491,ResCat!$A$2:$B$268,2,FALSE)</f>
        <v>HMOPMR</v>
      </c>
    </row>
    <row r="3492" spans="3:11" x14ac:dyDescent="0.25">
      <c r="C3492" s="134" t="s">
        <v>141</v>
      </c>
      <c r="D3492" s="134" t="s">
        <v>3</v>
      </c>
      <c r="E3492" s="134" t="s">
        <v>970</v>
      </c>
      <c r="F3492" s="134" t="s">
        <v>310</v>
      </c>
      <c r="G3492" s="134" t="s">
        <v>333</v>
      </c>
      <c r="H3492" s="135">
        <v>22518.790000000008</v>
      </c>
      <c r="I3492" s="135">
        <v>22576.050000000003</v>
      </c>
      <c r="J3492" s="135">
        <v>55059.830000000009</v>
      </c>
      <c r="K3492" t="str">
        <f>VLOOKUP(C3492,ResCat!$A$2:$B$268,2,FALSE)</f>
        <v>HMOPMR</v>
      </c>
    </row>
    <row r="3493" spans="3:11" x14ac:dyDescent="0.25">
      <c r="C3493" s="134" t="s">
        <v>141</v>
      </c>
      <c r="D3493" s="134" t="s">
        <v>3</v>
      </c>
      <c r="E3493" s="134" t="s">
        <v>1023</v>
      </c>
      <c r="F3493" s="134" t="s">
        <v>310</v>
      </c>
      <c r="G3493" s="134" t="s">
        <v>308</v>
      </c>
      <c r="H3493" s="135">
        <v>23941.079999999984</v>
      </c>
      <c r="I3493" s="135">
        <v>25312.51999999999</v>
      </c>
      <c r="J3493" s="135">
        <v>53300.070000000014</v>
      </c>
      <c r="K3493" t="str">
        <f>VLOOKUP(C3493,ResCat!$A$2:$B$268,2,FALSE)</f>
        <v>HMOPMR</v>
      </c>
    </row>
    <row r="3494" spans="3:11" x14ac:dyDescent="0.25">
      <c r="C3494" s="134" t="s">
        <v>141</v>
      </c>
      <c r="D3494" s="134" t="s">
        <v>0</v>
      </c>
      <c r="E3494" s="134" t="s">
        <v>1028</v>
      </c>
      <c r="F3494" s="134" t="s">
        <v>310</v>
      </c>
      <c r="G3494" s="134" t="s">
        <v>311</v>
      </c>
      <c r="H3494" s="135">
        <v>831.13</v>
      </c>
      <c r="I3494" s="135">
        <v>931.13</v>
      </c>
      <c r="J3494" s="135">
        <v>931.13</v>
      </c>
      <c r="K3494" t="str">
        <f>VLOOKUP(C3494,ResCat!$A$2:$B$268,2,FALSE)</f>
        <v>HMOPMR</v>
      </c>
    </row>
    <row r="3495" spans="3:11" x14ac:dyDescent="0.25">
      <c r="C3495" s="134" t="s">
        <v>141</v>
      </c>
      <c r="D3495" s="134" t="s">
        <v>0</v>
      </c>
      <c r="E3495" s="134" t="s">
        <v>337</v>
      </c>
      <c r="F3495" s="134" t="s">
        <v>310</v>
      </c>
      <c r="G3495" s="134" t="s">
        <v>311</v>
      </c>
      <c r="H3495" s="135">
        <v>-4523.09</v>
      </c>
      <c r="I3495" s="135">
        <v>-4523.09</v>
      </c>
      <c r="J3495" s="135">
        <v>0</v>
      </c>
      <c r="K3495" t="str">
        <f>VLOOKUP(C3495,ResCat!$A$2:$B$268,2,FALSE)</f>
        <v>HMOPMR</v>
      </c>
    </row>
    <row r="3496" spans="3:11" x14ac:dyDescent="0.25">
      <c r="C3496" s="134" t="s">
        <v>141</v>
      </c>
      <c r="D3496" s="134" t="s">
        <v>0</v>
      </c>
      <c r="E3496" s="134" t="s">
        <v>314</v>
      </c>
      <c r="F3496" s="134" t="s">
        <v>310</v>
      </c>
      <c r="G3496" s="134" t="s">
        <v>356</v>
      </c>
      <c r="H3496" s="135">
        <v>-38747.450000000004</v>
      </c>
      <c r="I3496" s="135">
        <v>-38747.450000000004</v>
      </c>
      <c r="J3496" s="135">
        <v>72311.56</v>
      </c>
      <c r="K3496" t="str">
        <f>VLOOKUP(C3496,ResCat!$A$2:$B$268,2,FALSE)</f>
        <v>HMOPMR</v>
      </c>
    </row>
    <row r="3497" spans="3:11" x14ac:dyDescent="0.25">
      <c r="C3497" s="134" t="s">
        <v>141</v>
      </c>
      <c r="D3497" s="134" t="s">
        <v>0</v>
      </c>
      <c r="E3497" s="134" t="s">
        <v>339</v>
      </c>
      <c r="F3497" s="134" t="s">
        <v>310</v>
      </c>
      <c r="G3497" s="134" t="s">
        <v>353</v>
      </c>
      <c r="H3497" s="135">
        <v>-2781</v>
      </c>
      <c r="I3497" s="135">
        <v>-2781</v>
      </c>
      <c r="J3497" s="135">
        <v>-14147.43</v>
      </c>
      <c r="K3497" t="str">
        <f>VLOOKUP(C3497,ResCat!$A$2:$B$268,2,FALSE)</f>
        <v>HMOPMR</v>
      </c>
    </row>
    <row r="3498" spans="3:11" x14ac:dyDescent="0.25">
      <c r="C3498" s="134" t="s">
        <v>141</v>
      </c>
      <c r="D3498" s="134" t="s">
        <v>0</v>
      </c>
      <c r="E3498" s="134" t="s">
        <v>320</v>
      </c>
      <c r="F3498" s="134" t="s">
        <v>310</v>
      </c>
      <c r="G3498" s="134" t="s">
        <v>315</v>
      </c>
      <c r="H3498" s="135">
        <v>4480</v>
      </c>
      <c r="I3498" s="135">
        <v>4480</v>
      </c>
      <c r="J3498" s="135">
        <v>9583.23</v>
      </c>
      <c r="K3498" t="str">
        <f>VLOOKUP(C3498,ResCat!$A$2:$B$268,2,FALSE)</f>
        <v>HMOPMR</v>
      </c>
    </row>
    <row r="3499" spans="3:11" x14ac:dyDescent="0.25">
      <c r="C3499" s="134" t="s">
        <v>141</v>
      </c>
      <c r="D3499" s="134" t="s">
        <v>0</v>
      </c>
      <c r="E3499" s="134" t="s">
        <v>330</v>
      </c>
      <c r="F3499" s="134" t="s">
        <v>310</v>
      </c>
      <c r="G3499" s="134" t="s">
        <v>321</v>
      </c>
      <c r="H3499" s="135">
        <v>95263</v>
      </c>
      <c r="I3499" s="135">
        <v>95263</v>
      </c>
      <c r="J3499" s="135">
        <v>-129900.27</v>
      </c>
      <c r="K3499" t="str">
        <f>VLOOKUP(C3499,ResCat!$A$2:$B$268,2,FALSE)</f>
        <v>HMOPMR</v>
      </c>
    </row>
    <row r="3500" spans="3:11" x14ac:dyDescent="0.25">
      <c r="C3500" s="134" t="s">
        <v>141</v>
      </c>
      <c r="D3500" s="134" t="s">
        <v>0</v>
      </c>
      <c r="E3500" s="134" t="s">
        <v>335</v>
      </c>
      <c r="F3500" s="134" t="s">
        <v>310</v>
      </c>
      <c r="G3500" s="134" t="s">
        <v>325</v>
      </c>
      <c r="H3500" s="135">
        <v>2051.17</v>
      </c>
      <c r="I3500" s="135">
        <v>2051.17</v>
      </c>
      <c r="J3500" s="135">
        <v>2296.9499999999998</v>
      </c>
      <c r="K3500" t="str">
        <f>VLOOKUP(C3500,ResCat!$A$2:$B$268,2,FALSE)</f>
        <v>HMOPMR</v>
      </c>
    </row>
    <row r="3501" spans="3:11" x14ac:dyDescent="0.25">
      <c r="C3501" s="134" t="s">
        <v>141</v>
      </c>
      <c r="D3501" s="134" t="s">
        <v>0</v>
      </c>
      <c r="E3501" s="134" t="s">
        <v>4</v>
      </c>
      <c r="F3501" s="134" t="s">
        <v>310</v>
      </c>
      <c r="G3501" s="134" t="s">
        <v>327</v>
      </c>
      <c r="H3501" s="135">
        <v>20540.38</v>
      </c>
      <c r="I3501" s="135">
        <v>20540.38</v>
      </c>
      <c r="J3501" s="135">
        <v>54958.6</v>
      </c>
      <c r="K3501" t="str">
        <f>VLOOKUP(C3501,ResCat!$A$2:$B$268,2,FALSE)</f>
        <v>HMOPMR</v>
      </c>
    </row>
    <row r="3502" spans="3:11" x14ac:dyDescent="0.25">
      <c r="C3502" s="134" t="s">
        <v>141</v>
      </c>
      <c r="D3502" s="134" t="s">
        <v>0</v>
      </c>
      <c r="E3502" s="134" t="s">
        <v>511</v>
      </c>
      <c r="F3502" s="134" t="s">
        <v>310</v>
      </c>
      <c r="G3502" s="134" t="s">
        <v>329</v>
      </c>
      <c r="H3502" s="135">
        <v>57139.789999999994</v>
      </c>
      <c r="I3502" s="135">
        <v>57632.03</v>
      </c>
      <c r="J3502" s="135">
        <v>-17370.75</v>
      </c>
      <c r="K3502" t="str">
        <f>VLOOKUP(C3502,ResCat!$A$2:$B$268,2,FALSE)</f>
        <v>HMOPMR</v>
      </c>
    </row>
    <row r="3503" spans="3:11" x14ac:dyDescent="0.25">
      <c r="C3503" s="134" t="s">
        <v>141</v>
      </c>
      <c r="D3503" s="134" t="s">
        <v>0</v>
      </c>
      <c r="E3503" s="134" t="s">
        <v>969</v>
      </c>
      <c r="F3503" s="134" t="s">
        <v>310</v>
      </c>
      <c r="G3503" s="134" t="s">
        <v>331</v>
      </c>
      <c r="H3503" s="135">
        <v>4803.74</v>
      </c>
      <c r="I3503" s="135">
        <v>4803.74</v>
      </c>
      <c r="J3503" s="135">
        <v>16465.89</v>
      </c>
      <c r="K3503" t="str">
        <f>VLOOKUP(C3503,ResCat!$A$2:$B$268,2,FALSE)</f>
        <v>HMOPMR</v>
      </c>
    </row>
    <row r="3504" spans="3:11" x14ac:dyDescent="0.25">
      <c r="C3504" s="134" t="s">
        <v>141</v>
      </c>
      <c r="D3504" s="134" t="s">
        <v>0</v>
      </c>
      <c r="E3504" s="134" t="s">
        <v>961</v>
      </c>
      <c r="F3504" s="134" t="s">
        <v>310</v>
      </c>
      <c r="G3504" s="134" t="s">
        <v>334</v>
      </c>
      <c r="H3504" s="135">
        <v>5933.44</v>
      </c>
      <c r="I3504" s="135">
        <v>5933.44</v>
      </c>
      <c r="J3504" s="135">
        <v>86981.2</v>
      </c>
      <c r="K3504" t="str">
        <f>VLOOKUP(C3504,ResCat!$A$2:$B$268,2,FALSE)</f>
        <v>HMOPMR</v>
      </c>
    </row>
    <row r="3505" spans="3:11" x14ac:dyDescent="0.25">
      <c r="C3505" s="134" t="s">
        <v>141</v>
      </c>
      <c r="D3505" s="134" t="s">
        <v>0</v>
      </c>
      <c r="E3505" s="134" t="s">
        <v>970</v>
      </c>
      <c r="F3505" s="134" t="s">
        <v>310</v>
      </c>
      <c r="G3505" s="134" t="s">
        <v>333</v>
      </c>
      <c r="H3505" s="135">
        <v>49237.120000000003</v>
      </c>
      <c r="I3505" s="135">
        <v>115435.48</v>
      </c>
      <c r="J3505" s="135">
        <v>647358.45000000007</v>
      </c>
      <c r="K3505" t="str">
        <f>VLOOKUP(C3505,ResCat!$A$2:$B$268,2,FALSE)</f>
        <v>HMOPMR</v>
      </c>
    </row>
    <row r="3506" spans="3:11" x14ac:dyDescent="0.25">
      <c r="C3506" s="134" t="s">
        <v>141</v>
      </c>
      <c r="D3506" s="134" t="s">
        <v>0</v>
      </c>
      <c r="E3506" s="134" t="s">
        <v>1023</v>
      </c>
      <c r="F3506" s="134" t="s">
        <v>310</v>
      </c>
      <c r="G3506" s="134" t="s">
        <v>308</v>
      </c>
      <c r="H3506" s="135">
        <v>98056.88</v>
      </c>
      <c r="I3506" s="135">
        <v>100782.32</v>
      </c>
      <c r="J3506" s="135">
        <v>304943.12</v>
      </c>
      <c r="K3506" t="str">
        <f>VLOOKUP(C3506,ResCat!$A$2:$B$268,2,FALSE)</f>
        <v>HMOPMR</v>
      </c>
    </row>
    <row r="3507" spans="3:11" x14ac:dyDescent="0.25">
      <c r="C3507" s="134" t="s">
        <v>141</v>
      </c>
      <c r="D3507" s="134" t="s">
        <v>2</v>
      </c>
      <c r="E3507" s="134" t="s">
        <v>362</v>
      </c>
      <c r="F3507" s="134" t="s">
        <v>310</v>
      </c>
      <c r="G3507" s="134" t="s">
        <v>311</v>
      </c>
      <c r="H3507" s="135">
        <v>-176.3</v>
      </c>
      <c r="I3507" s="135">
        <v>-196.3</v>
      </c>
      <c r="J3507" s="135">
        <v>-625.95000000000005</v>
      </c>
      <c r="K3507" t="str">
        <f>VLOOKUP(C3507,ResCat!$A$2:$B$268,2,FALSE)</f>
        <v>HMOPMR</v>
      </c>
    </row>
    <row r="3508" spans="3:11" x14ac:dyDescent="0.25">
      <c r="C3508" s="134" t="s">
        <v>141</v>
      </c>
      <c r="D3508" s="134" t="s">
        <v>2</v>
      </c>
      <c r="E3508" s="134" t="s">
        <v>363</v>
      </c>
      <c r="F3508" s="134" t="s">
        <v>310</v>
      </c>
      <c r="G3508" s="134" t="s">
        <v>311</v>
      </c>
      <c r="H3508" s="135">
        <v>240.18</v>
      </c>
      <c r="I3508" s="135">
        <v>240.18</v>
      </c>
      <c r="J3508" s="135">
        <v>262.02999999999997</v>
      </c>
      <c r="K3508" t="str">
        <f>VLOOKUP(C3508,ResCat!$A$2:$B$268,2,FALSE)</f>
        <v>HMOPMR</v>
      </c>
    </row>
    <row r="3509" spans="3:11" x14ac:dyDescent="0.25">
      <c r="C3509" s="134" t="s">
        <v>141</v>
      </c>
      <c r="D3509" s="134" t="s">
        <v>2</v>
      </c>
      <c r="E3509" s="134" t="s">
        <v>350</v>
      </c>
      <c r="F3509" s="134" t="s">
        <v>310</v>
      </c>
      <c r="G3509" s="134" t="s">
        <v>311</v>
      </c>
      <c r="H3509" s="135">
        <v>-140.34</v>
      </c>
      <c r="I3509" s="135">
        <v>-140.34</v>
      </c>
      <c r="J3509" s="135">
        <v>-345</v>
      </c>
      <c r="K3509" t="str">
        <f>VLOOKUP(C3509,ResCat!$A$2:$B$268,2,FALSE)</f>
        <v>HMOPMR</v>
      </c>
    </row>
    <row r="3510" spans="3:11" x14ac:dyDescent="0.25">
      <c r="C3510" s="134" t="s">
        <v>141</v>
      </c>
      <c r="D3510" s="134" t="s">
        <v>2</v>
      </c>
      <c r="E3510" s="134" t="s">
        <v>354</v>
      </c>
      <c r="F3510" s="134" t="s">
        <v>310</v>
      </c>
      <c r="G3510" s="134" t="s">
        <v>311</v>
      </c>
      <c r="H3510" s="135">
        <v>-100.33</v>
      </c>
      <c r="I3510" s="135">
        <v>-100.33</v>
      </c>
      <c r="J3510" s="135">
        <v>0</v>
      </c>
      <c r="K3510" t="str">
        <f>VLOOKUP(C3510,ResCat!$A$2:$B$268,2,FALSE)</f>
        <v>HMOPMR</v>
      </c>
    </row>
    <row r="3511" spans="3:11" x14ac:dyDescent="0.25">
      <c r="C3511" s="134" t="s">
        <v>141</v>
      </c>
      <c r="D3511" s="134" t="s">
        <v>2</v>
      </c>
      <c r="E3511" s="134" t="s">
        <v>366</v>
      </c>
      <c r="F3511" s="134" t="s">
        <v>310</v>
      </c>
      <c r="G3511" s="134" t="s">
        <v>311</v>
      </c>
      <c r="H3511" s="135">
        <v>29.14</v>
      </c>
      <c r="I3511" s="135">
        <v>29.14</v>
      </c>
      <c r="J3511" s="135">
        <v>50</v>
      </c>
      <c r="K3511" t="str">
        <f>VLOOKUP(C3511,ResCat!$A$2:$B$268,2,FALSE)</f>
        <v>HMOPMR</v>
      </c>
    </row>
    <row r="3512" spans="3:11" x14ac:dyDescent="0.25">
      <c r="C3512" s="134" t="s">
        <v>141</v>
      </c>
      <c r="D3512" s="134" t="s">
        <v>2</v>
      </c>
      <c r="E3512" s="134" t="s">
        <v>337</v>
      </c>
      <c r="F3512" s="134" t="s">
        <v>310</v>
      </c>
      <c r="G3512" s="134" t="s">
        <v>311</v>
      </c>
      <c r="H3512" s="135">
        <v>244.37</v>
      </c>
      <c r="I3512" s="135">
        <v>259.37</v>
      </c>
      <c r="J3512" s="135">
        <v>720</v>
      </c>
      <c r="K3512" t="str">
        <f>VLOOKUP(C3512,ResCat!$A$2:$B$268,2,FALSE)</f>
        <v>HMOPMR</v>
      </c>
    </row>
    <row r="3513" spans="3:11" x14ac:dyDescent="0.25">
      <c r="C3513" s="134" t="s">
        <v>141</v>
      </c>
      <c r="D3513" s="134" t="s">
        <v>2</v>
      </c>
      <c r="E3513" s="134" t="s">
        <v>352</v>
      </c>
      <c r="F3513" s="134" t="s">
        <v>310</v>
      </c>
      <c r="G3513" s="134" t="s">
        <v>351</v>
      </c>
      <c r="H3513" s="135">
        <v>414.21</v>
      </c>
      <c r="I3513" s="135">
        <v>414.21</v>
      </c>
      <c r="J3513" s="135">
        <v>1136</v>
      </c>
      <c r="K3513" t="str">
        <f>VLOOKUP(C3513,ResCat!$A$2:$B$268,2,FALSE)</f>
        <v>HMOPMR</v>
      </c>
    </row>
    <row r="3514" spans="3:11" x14ac:dyDescent="0.25">
      <c r="C3514" s="134" t="s">
        <v>141</v>
      </c>
      <c r="D3514" s="134" t="s">
        <v>2</v>
      </c>
      <c r="E3514" s="134" t="s">
        <v>347</v>
      </c>
      <c r="F3514" s="134" t="s">
        <v>310</v>
      </c>
      <c r="G3514" s="134" t="s">
        <v>360</v>
      </c>
      <c r="H3514" s="135">
        <v>100.10000000000001</v>
      </c>
      <c r="I3514" s="135">
        <v>115.10000000000001</v>
      </c>
      <c r="J3514" s="135">
        <v>595</v>
      </c>
      <c r="K3514" t="str">
        <f>VLOOKUP(C3514,ResCat!$A$2:$B$268,2,FALSE)</f>
        <v>HMOPMR</v>
      </c>
    </row>
    <row r="3515" spans="3:11" x14ac:dyDescent="0.25">
      <c r="C3515" s="134" t="s">
        <v>141</v>
      </c>
      <c r="D3515" s="134" t="s">
        <v>2</v>
      </c>
      <c r="E3515" s="134" t="s">
        <v>361</v>
      </c>
      <c r="F3515" s="134" t="s">
        <v>310</v>
      </c>
      <c r="G3515" s="134" t="s">
        <v>355</v>
      </c>
      <c r="H3515" s="135">
        <v>94.37</v>
      </c>
      <c r="I3515" s="135">
        <v>109.37</v>
      </c>
      <c r="J3515" s="135">
        <v>330</v>
      </c>
      <c r="K3515" t="str">
        <f>VLOOKUP(C3515,ResCat!$A$2:$B$268,2,FALSE)</f>
        <v>HMOPMR</v>
      </c>
    </row>
    <row r="3516" spans="3:11" x14ac:dyDescent="0.25">
      <c r="C3516" s="134" t="s">
        <v>141</v>
      </c>
      <c r="D3516" s="134" t="s">
        <v>2</v>
      </c>
      <c r="E3516" s="134" t="s">
        <v>312</v>
      </c>
      <c r="F3516" s="134" t="s">
        <v>310</v>
      </c>
      <c r="G3516" s="134" t="s">
        <v>364</v>
      </c>
      <c r="H3516" s="135">
        <v>330.97</v>
      </c>
      <c r="I3516" s="135">
        <v>330.97</v>
      </c>
      <c r="J3516" s="135">
        <v>550</v>
      </c>
      <c r="K3516" t="str">
        <f>VLOOKUP(C3516,ResCat!$A$2:$B$268,2,FALSE)</f>
        <v>HMOPMR</v>
      </c>
    </row>
    <row r="3517" spans="3:11" x14ac:dyDescent="0.25">
      <c r="C3517" s="134" t="s">
        <v>141</v>
      </c>
      <c r="D3517" s="134" t="s">
        <v>2</v>
      </c>
      <c r="E3517" s="134" t="s">
        <v>357</v>
      </c>
      <c r="F3517" s="134" t="s">
        <v>310</v>
      </c>
      <c r="G3517" s="134" t="s">
        <v>338</v>
      </c>
      <c r="H3517" s="135">
        <v>-368.55</v>
      </c>
      <c r="I3517" s="135">
        <v>-368.55</v>
      </c>
      <c r="J3517" s="135">
        <v>-147.92000000000002</v>
      </c>
      <c r="K3517" t="str">
        <f>VLOOKUP(C3517,ResCat!$A$2:$B$268,2,FALSE)</f>
        <v>HMOPMR</v>
      </c>
    </row>
    <row r="3518" spans="3:11" x14ac:dyDescent="0.25">
      <c r="C3518" s="134" t="s">
        <v>141</v>
      </c>
      <c r="D3518" s="134" t="s">
        <v>2</v>
      </c>
      <c r="E3518" s="134" t="s">
        <v>314</v>
      </c>
      <c r="F3518" s="134" t="s">
        <v>310</v>
      </c>
      <c r="G3518" s="134" t="s">
        <v>356</v>
      </c>
      <c r="H3518" s="135">
        <v>-963.46999999999991</v>
      </c>
      <c r="I3518" s="135">
        <v>-948.46999999999991</v>
      </c>
      <c r="J3518" s="135">
        <v>-875.14</v>
      </c>
      <c r="K3518" t="str">
        <f>VLOOKUP(C3518,ResCat!$A$2:$B$268,2,FALSE)</f>
        <v>HMOPMR</v>
      </c>
    </row>
    <row r="3519" spans="3:11" x14ac:dyDescent="0.25">
      <c r="C3519" s="134" t="s">
        <v>141</v>
      </c>
      <c r="D3519" s="134" t="s">
        <v>2</v>
      </c>
      <c r="E3519" s="134" t="s">
        <v>339</v>
      </c>
      <c r="F3519" s="134" t="s">
        <v>310</v>
      </c>
      <c r="G3519" s="134" t="s">
        <v>353</v>
      </c>
      <c r="H3519" s="135">
        <v>-1526.36</v>
      </c>
      <c r="I3519" s="135">
        <v>-1501.36</v>
      </c>
      <c r="J3519" s="135">
        <v>-1417.62</v>
      </c>
      <c r="K3519" t="str">
        <f>VLOOKUP(C3519,ResCat!$A$2:$B$268,2,FALSE)</f>
        <v>HMOPMR</v>
      </c>
    </row>
    <row r="3520" spans="3:11" x14ac:dyDescent="0.25">
      <c r="C3520" s="134" t="s">
        <v>141</v>
      </c>
      <c r="D3520" s="134" t="s">
        <v>2</v>
      </c>
      <c r="E3520" s="134" t="s">
        <v>342</v>
      </c>
      <c r="F3520" s="134" t="s">
        <v>310</v>
      </c>
      <c r="G3520" s="134" t="s">
        <v>348</v>
      </c>
      <c r="H3520" s="135">
        <v>4941.9999999999991</v>
      </c>
      <c r="I3520" s="135">
        <v>4941.9999999999991</v>
      </c>
      <c r="J3520" s="135">
        <v>7393.08</v>
      </c>
      <c r="K3520" t="str">
        <f>VLOOKUP(C3520,ResCat!$A$2:$B$268,2,FALSE)</f>
        <v>HMOPMR</v>
      </c>
    </row>
    <row r="3521" spans="3:11" x14ac:dyDescent="0.25">
      <c r="C3521" s="134" t="s">
        <v>141</v>
      </c>
      <c r="D3521" s="134" t="s">
        <v>2</v>
      </c>
      <c r="E3521" s="134" t="s">
        <v>316</v>
      </c>
      <c r="F3521" s="134" t="s">
        <v>310</v>
      </c>
      <c r="G3521" s="134" t="s">
        <v>313</v>
      </c>
      <c r="H3521" s="135">
        <v>33.590000000000003</v>
      </c>
      <c r="I3521" s="135">
        <v>33.590000000000003</v>
      </c>
      <c r="J3521" s="135">
        <v>121</v>
      </c>
      <c r="K3521" t="str">
        <f>VLOOKUP(C3521,ResCat!$A$2:$B$268,2,FALSE)</f>
        <v>HMOPMR</v>
      </c>
    </row>
    <row r="3522" spans="3:11" x14ac:dyDescent="0.25">
      <c r="C3522" s="134" t="s">
        <v>141</v>
      </c>
      <c r="D3522" s="134" t="s">
        <v>2</v>
      </c>
      <c r="E3522" s="134" t="s">
        <v>318</v>
      </c>
      <c r="F3522" s="134" t="s">
        <v>310</v>
      </c>
      <c r="G3522" s="134" t="s">
        <v>358</v>
      </c>
      <c r="H3522" s="135">
        <v>1090.95</v>
      </c>
      <c r="I3522" s="135">
        <v>1175.95</v>
      </c>
      <c r="J3522" s="135">
        <v>2663.61</v>
      </c>
      <c r="K3522" t="str">
        <f>VLOOKUP(C3522,ResCat!$A$2:$B$268,2,FALSE)</f>
        <v>HMOPMR</v>
      </c>
    </row>
    <row r="3523" spans="3:11" x14ac:dyDescent="0.25">
      <c r="C3523" s="134" t="s">
        <v>141</v>
      </c>
      <c r="D3523" s="134" t="s">
        <v>2</v>
      </c>
      <c r="E3523" s="134" t="s">
        <v>320</v>
      </c>
      <c r="F3523" s="134" t="s">
        <v>310</v>
      </c>
      <c r="G3523" s="134" t="s">
        <v>315</v>
      </c>
      <c r="H3523" s="135">
        <v>333.68</v>
      </c>
      <c r="I3523" s="135">
        <v>363.67999999999995</v>
      </c>
      <c r="J3523" s="135">
        <v>605.77</v>
      </c>
      <c r="K3523" t="str">
        <f>VLOOKUP(C3523,ResCat!$A$2:$B$268,2,FALSE)</f>
        <v>HMOPMR</v>
      </c>
    </row>
    <row r="3524" spans="3:11" x14ac:dyDescent="0.25">
      <c r="C3524" s="134" t="s">
        <v>141</v>
      </c>
      <c r="D3524" s="134" t="s">
        <v>2</v>
      </c>
      <c r="E3524" s="134" t="s">
        <v>322</v>
      </c>
      <c r="F3524" s="134" t="s">
        <v>310</v>
      </c>
      <c r="G3524" s="134" t="s">
        <v>341</v>
      </c>
      <c r="H3524" s="135">
        <v>92.75</v>
      </c>
      <c r="I3524" s="135">
        <v>112.75</v>
      </c>
      <c r="J3524" s="135">
        <v>112.75</v>
      </c>
      <c r="K3524" t="str">
        <f>VLOOKUP(C3524,ResCat!$A$2:$B$268,2,FALSE)</f>
        <v>HMOPMR</v>
      </c>
    </row>
    <row r="3525" spans="3:11" x14ac:dyDescent="0.25">
      <c r="C3525" s="134" t="s">
        <v>141</v>
      </c>
      <c r="D3525" s="134" t="s">
        <v>2</v>
      </c>
      <c r="E3525" s="134" t="s">
        <v>324</v>
      </c>
      <c r="F3525" s="134" t="s">
        <v>310</v>
      </c>
      <c r="G3525" s="134" t="s">
        <v>340</v>
      </c>
      <c r="H3525" s="135">
        <v>41.45</v>
      </c>
      <c r="I3525" s="135">
        <v>41.45</v>
      </c>
      <c r="J3525" s="135">
        <v>62</v>
      </c>
      <c r="K3525" t="str">
        <f>VLOOKUP(C3525,ResCat!$A$2:$B$268,2,FALSE)</f>
        <v>HMOPMR</v>
      </c>
    </row>
    <row r="3526" spans="3:11" x14ac:dyDescent="0.25">
      <c r="C3526" s="134" t="s">
        <v>141</v>
      </c>
      <c r="D3526" s="134" t="s">
        <v>2</v>
      </c>
      <c r="E3526" s="134" t="s">
        <v>326</v>
      </c>
      <c r="F3526" s="134" t="s">
        <v>310</v>
      </c>
      <c r="G3526" s="134" t="s">
        <v>317</v>
      </c>
      <c r="H3526" s="135">
        <v>303.39</v>
      </c>
      <c r="I3526" s="135">
        <v>323.39</v>
      </c>
      <c r="J3526" s="135">
        <v>637.75</v>
      </c>
      <c r="K3526" t="str">
        <f>VLOOKUP(C3526,ResCat!$A$2:$B$268,2,FALSE)</f>
        <v>HMOPMR</v>
      </c>
    </row>
    <row r="3527" spans="3:11" x14ac:dyDescent="0.25">
      <c r="C3527" s="134" t="s">
        <v>141</v>
      </c>
      <c r="D3527" s="134" t="s">
        <v>2</v>
      </c>
      <c r="E3527" s="134" t="s">
        <v>328</v>
      </c>
      <c r="F3527" s="134" t="s">
        <v>310</v>
      </c>
      <c r="G3527" s="134" t="s">
        <v>319</v>
      </c>
      <c r="H3527" s="135">
        <v>4556.01</v>
      </c>
      <c r="I3527" s="135">
        <v>4556.01</v>
      </c>
      <c r="J3527" s="135">
        <v>22082.57</v>
      </c>
      <c r="K3527" t="str">
        <f>VLOOKUP(C3527,ResCat!$A$2:$B$268,2,FALSE)</f>
        <v>HMOPMR</v>
      </c>
    </row>
    <row r="3528" spans="3:11" x14ac:dyDescent="0.25">
      <c r="C3528" s="134" t="s">
        <v>141</v>
      </c>
      <c r="D3528" s="134" t="s">
        <v>2</v>
      </c>
      <c r="E3528" s="134" t="s">
        <v>330</v>
      </c>
      <c r="F3528" s="134" t="s">
        <v>310</v>
      </c>
      <c r="G3528" s="134" t="s">
        <v>321</v>
      </c>
      <c r="H3528" s="135">
        <v>991.32</v>
      </c>
      <c r="I3528" s="135">
        <v>1011.32</v>
      </c>
      <c r="J3528" s="135">
        <v>2308.0100000000002</v>
      </c>
      <c r="K3528" t="str">
        <f>VLOOKUP(C3528,ResCat!$A$2:$B$268,2,FALSE)</f>
        <v>HMOPMR</v>
      </c>
    </row>
    <row r="3529" spans="3:11" x14ac:dyDescent="0.25">
      <c r="C3529" s="134" t="s">
        <v>141</v>
      </c>
      <c r="D3529" s="134" t="s">
        <v>2</v>
      </c>
      <c r="E3529" s="134" t="s">
        <v>332</v>
      </c>
      <c r="F3529" s="134" t="s">
        <v>310</v>
      </c>
      <c r="G3529" s="134" t="s">
        <v>323</v>
      </c>
      <c r="H3529" s="135">
        <v>75</v>
      </c>
      <c r="I3529" s="135">
        <v>80</v>
      </c>
      <c r="J3529" s="135">
        <v>120</v>
      </c>
      <c r="K3529" t="str">
        <f>VLOOKUP(C3529,ResCat!$A$2:$B$268,2,FALSE)</f>
        <v>HMOPMR</v>
      </c>
    </row>
    <row r="3530" spans="3:11" x14ac:dyDescent="0.25">
      <c r="C3530" s="134" t="s">
        <v>141</v>
      </c>
      <c r="D3530" s="134" t="s">
        <v>2</v>
      </c>
      <c r="E3530" s="134" t="s">
        <v>335</v>
      </c>
      <c r="F3530" s="134" t="s">
        <v>310</v>
      </c>
      <c r="G3530" s="134" t="s">
        <v>325</v>
      </c>
      <c r="H3530" s="135">
        <v>2128.2600000000002</v>
      </c>
      <c r="I3530" s="135">
        <v>2138.2600000000002</v>
      </c>
      <c r="J3530" s="135">
        <v>2381</v>
      </c>
      <c r="K3530" t="str">
        <f>VLOOKUP(C3530,ResCat!$A$2:$B$268,2,FALSE)</f>
        <v>HMOPMR</v>
      </c>
    </row>
    <row r="3531" spans="3:11" x14ac:dyDescent="0.25">
      <c r="C3531" s="134" t="s">
        <v>141</v>
      </c>
      <c r="D3531" s="134" t="s">
        <v>2</v>
      </c>
      <c r="E3531" s="134" t="s">
        <v>4</v>
      </c>
      <c r="F3531" s="134" t="s">
        <v>310</v>
      </c>
      <c r="G3531" s="134" t="s">
        <v>327</v>
      </c>
      <c r="H3531" s="135">
        <v>3787.6700000000005</v>
      </c>
      <c r="I3531" s="135">
        <v>3807.6700000000005</v>
      </c>
      <c r="J3531" s="135">
        <v>6677.8600000000006</v>
      </c>
      <c r="K3531" t="str">
        <f>VLOOKUP(C3531,ResCat!$A$2:$B$268,2,FALSE)</f>
        <v>HMOPMR</v>
      </c>
    </row>
    <row r="3532" spans="3:11" x14ac:dyDescent="0.25">
      <c r="C3532" s="134" t="s">
        <v>141</v>
      </c>
      <c r="D3532" s="134" t="s">
        <v>2</v>
      </c>
      <c r="E3532" s="134" t="s">
        <v>511</v>
      </c>
      <c r="F3532" s="134" t="s">
        <v>310</v>
      </c>
      <c r="G3532" s="134" t="s">
        <v>329</v>
      </c>
      <c r="H3532" s="135">
        <v>3459.73</v>
      </c>
      <c r="I3532" s="135">
        <v>3530.59</v>
      </c>
      <c r="J3532" s="135">
        <v>9465.24</v>
      </c>
      <c r="K3532" t="str">
        <f>VLOOKUP(C3532,ResCat!$A$2:$B$268,2,FALSE)</f>
        <v>HMOPMR</v>
      </c>
    </row>
    <row r="3533" spans="3:11" x14ac:dyDescent="0.25">
      <c r="C3533" s="134" t="s">
        <v>141</v>
      </c>
      <c r="D3533" s="134" t="s">
        <v>2</v>
      </c>
      <c r="E3533" s="134" t="s">
        <v>969</v>
      </c>
      <c r="F3533" s="134" t="s">
        <v>310</v>
      </c>
      <c r="G3533" s="134" t="s">
        <v>331</v>
      </c>
      <c r="H3533" s="135">
        <v>8644.66</v>
      </c>
      <c r="I3533" s="135">
        <v>8764.66</v>
      </c>
      <c r="J3533" s="135">
        <v>12496.57</v>
      </c>
      <c r="K3533" t="str">
        <f>VLOOKUP(C3533,ResCat!$A$2:$B$268,2,FALSE)</f>
        <v>HMOPMR</v>
      </c>
    </row>
    <row r="3534" spans="3:11" x14ac:dyDescent="0.25">
      <c r="C3534" s="134" t="s">
        <v>141</v>
      </c>
      <c r="D3534" s="134" t="s">
        <v>2</v>
      </c>
      <c r="E3534" s="134" t="s">
        <v>961</v>
      </c>
      <c r="F3534" s="134" t="s">
        <v>310</v>
      </c>
      <c r="G3534" s="134" t="s">
        <v>334</v>
      </c>
      <c r="H3534" s="135">
        <v>9779.3699999999935</v>
      </c>
      <c r="I3534" s="135">
        <v>9904.3699999999935</v>
      </c>
      <c r="J3534" s="135">
        <v>15189.12</v>
      </c>
      <c r="K3534" t="str">
        <f>VLOOKUP(C3534,ResCat!$A$2:$B$268,2,FALSE)</f>
        <v>HMOPMR</v>
      </c>
    </row>
    <row r="3535" spans="3:11" x14ac:dyDescent="0.25">
      <c r="C3535" s="134" t="s">
        <v>141</v>
      </c>
      <c r="D3535" s="134" t="s">
        <v>2</v>
      </c>
      <c r="E3535" s="134" t="s">
        <v>970</v>
      </c>
      <c r="F3535" s="134" t="s">
        <v>310</v>
      </c>
      <c r="G3535" s="134" t="s">
        <v>333</v>
      </c>
      <c r="H3535" s="135">
        <v>17491.239999999991</v>
      </c>
      <c r="I3535" s="135">
        <v>17761.239999999991</v>
      </c>
      <c r="J3535" s="135">
        <v>38144.6</v>
      </c>
      <c r="K3535" t="str">
        <f>VLOOKUP(C3535,ResCat!$A$2:$B$268,2,FALSE)</f>
        <v>HMOPMR</v>
      </c>
    </row>
    <row r="3536" spans="3:11" x14ac:dyDescent="0.25">
      <c r="C3536" s="134" t="s">
        <v>141</v>
      </c>
      <c r="D3536" s="134" t="s">
        <v>2</v>
      </c>
      <c r="E3536" s="134" t="s">
        <v>1023</v>
      </c>
      <c r="F3536" s="134" t="s">
        <v>310</v>
      </c>
      <c r="G3536" s="134" t="s">
        <v>308</v>
      </c>
      <c r="H3536" s="135">
        <v>10826.740000000002</v>
      </c>
      <c r="I3536" s="135">
        <v>11421.74</v>
      </c>
      <c r="J3536" s="135">
        <v>21352.41</v>
      </c>
      <c r="K3536" t="str">
        <f>VLOOKUP(C3536,ResCat!$A$2:$B$268,2,FALSE)</f>
        <v>HMOPMR</v>
      </c>
    </row>
    <row r="3537" spans="3:11" x14ac:dyDescent="0.25">
      <c r="C3537" s="134" t="s">
        <v>141</v>
      </c>
      <c r="D3537" s="134" t="s">
        <v>343</v>
      </c>
      <c r="E3537" s="134" t="s">
        <v>362</v>
      </c>
      <c r="F3537" s="134" t="s">
        <v>1053</v>
      </c>
      <c r="G3537" s="134" t="s">
        <v>311</v>
      </c>
      <c r="H3537" s="135">
        <v>15.47</v>
      </c>
      <c r="I3537" s="135">
        <v>15.47</v>
      </c>
      <c r="J3537" s="135">
        <v>18.98</v>
      </c>
      <c r="K3537" t="str">
        <f>VLOOKUP(C3537,ResCat!$A$2:$B$268,2,FALSE)</f>
        <v>HMOPMR</v>
      </c>
    </row>
    <row r="3538" spans="3:11" x14ac:dyDescent="0.25">
      <c r="C3538" s="134" t="s">
        <v>141</v>
      </c>
      <c r="D3538" s="134" t="s">
        <v>343</v>
      </c>
      <c r="E3538" s="134" t="s">
        <v>361</v>
      </c>
      <c r="F3538" s="134" t="s">
        <v>1053</v>
      </c>
      <c r="G3538" s="134" t="s">
        <v>355</v>
      </c>
      <c r="H3538" s="135">
        <v>0</v>
      </c>
      <c r="I3538" s="135">
        <v>23.150000000000002</v>
      </c>
      <c r="J3538" s="135">
        <v>23.150000000000002</v>
      </c>
      <c r="K3538" t="str">
        <f>VLOOKUP(C3538,ResCat!$A$2:$B$268,2,FALSE)</f>
        <v>HMOPMR</v>
      </c>
    </row>
    <row r="3539" spans="3:11" x14ac:dyDescent="0.25">
      <c r="C3539" s="134" t="s">
        <v>141</v>
      </c>
      <c r="D3539" s="134" t="s">
        <v>343</v>
      </c>
      <c r="E3539" s="134" t="s">
        <v>312</v>
      </c>
      <c r="F3539" s="134" t="s">
        <v>1053</v>
      </c>
      <c r="G3539" s="134" t="s">
        <v>364</v>
      </c>
      <c r="H3539" s="135">
        <v>32.72</v>
      </c>
      <c r="I3539" s="135">
        <v>52.72</v>
      </c>
      <c r="J3539" s="135">
        <v>52.72</v>
      </c>
      <c r="K3539" t="str">
        <f>VLOOKUP(C3539,ResCat!$A$2:$B$268,2,FALSE)</f>
        <v>HMOPMR</v>
      </c>
    </row>
    <row r="3540" spans="3:11" x14ac:dyDescent="0.25">
      <c r="C3540" s="134" t="s">
        <v>141</v>
      </c>
      <c r="D3540" s="134" t="s">
        <v>343</v>
      </c>
      <c r="E3540" s="134" t="s">
        <v>342</v>
      </c>
      <c r="F3540" s="134" t="s">
        <v>1053</v>
      </c>
      <c r="G3540" s="134" t="s">
        <v>348</v>
      </c>
      <c r="H3540" s="135">
        <v>7.77</v>
      </c>
      <c r="I3540" s="135">
        <v>11.37</v>
      </c>
      <c r="J3540" s="135">
        <v>11.37</v>
      </c>
      <c r="K3540" t="str">
        <f>VLOOKUP(C3540,ResCat!$A$2:$B$268,2,FALSE)</f>
        <v>HMOPMR</v>
      </c>
    </row>
    <row r="3541" spans="3:11" x14ac:dyDescent="0.25">
      <c r="C3541" s="134" t="s">
        <v>141</v>
      </c>
      <c r="D3541" s="134" t="s">
        <v>343</v>
      </c>
      <c r="E3541" s="134" t="s">
        <v>316</v>
      </c>
      <c r="F3541" s="134" t="s">
        <v>1053</v>
      </c>
      <c r="G3541" s="134" t="s">
        <v>313</v>
      </c>
      <c r="H3541" s="135">
        <v>582.61</v>
      </c>
      <c r="I3541" s="135">
        <v>593.46</v>
      </c>
      <c r="J3541" s="135">
        <v>616.29000000000008</v>
      </c>
      <c r="K3541" t="str">
        <f>VLOOKUP(C3541,ResCat!$A$2:$B$268,2,FALSE)</f>
        <v>HMOPMR</v>
      </c>
    </row>
    <row r="3542" spans="3:11" x14ac:dyDescent="0.25">
      <c r="C3542" s="134" t="s">
        <v>141</v>
      </c>
      <c r="D3542" s="134" t="s">
        <v>343</v>
      </c>
      <c r="E3542" s="134" t="s">
        <v>320</v>
      </c>
      <c r="F3542" s="134" t="s">
        <v>1053</v>
      </c>
      <c r="G3542" s="134" t="s">
        <v>315</v>
      </c>
      <c r="H3542" s="135">
        <v>562.30999999999995</v>
      </c>
      <c r="I3542" s="135">
        <v>562.30999999999995</v>
      </c>
      <c r="J3542" s="135">
        <v>562.30999999999995</v>
      </c>
      <c r="K3542" t="str">
        <f>VLOOKUP(C3542,ResCat!$A$2:$B$268,2,FALSE)</f>
        <v>HMOPMR</v>
      </c>
    </row>
    <row r="3543" spans="3:11" x14ac:dyDescent="0.25">
      <c r="C3543" s="134" t="s">
        <v>141</v>
      </c>
      <c r="D3543" s="134" t="s">
        <v>343</v>
      </c>
      <c r="E3543" s="134" t="s">
        <v>511</v>
      </c>
      <c r="F3543" s="134" t="s">
        <v>1053</v>
      </c>
      <c r="G3543" s="134" t="s">
        <v>329</v>
      </c>
      <c r="H3543" s="135">
        <v>15.84</v>
      </c>
      <c r="I3543" s="135">
        <v>25.839999999999996</v>
      </c>
      <c r="J3543" s="135">
        <v>240.65</v>
      </c>
      <c r="K3543" t="str">
        <f>VLOOKUP(C3543,ResCat!$A$2:$B$268,2,FALSE)</f>
        <v>HMOPMR</v>
      </c>
    </row>
    <row r="3544" spans="3:11" x14ac:dyDescent="0.25">
      <c r="C3544" s="134" t="s">
        <v>141</v>
      </c>
      <c r="D3544" s="134" t="s">
        <v>343</v>
      </c>
      <c r="E3544" s="134" t="s">
        <v>969</v>
      </c>
      <c r="F3544" s="134" t="s">
        <v>1053</v>
      </c>
      <c r="G3544" s="134" t="s">
        <v>331</v>
      </c>
      <c r="H3544" s="135">
        <v>15.84</v>
      </c>
      <c r="I3544" s="135">
        <v>25.839999999999996</v>
      </c>
      <c r="J3544" s="135">
        <v>240.65</v>
      </c>
      <c r="K3544" t="str">
        <f>VLOOKUP(C3544,ResCat!$A$2:$B$268,2,FALSE)</f>
        <v>HMOPMR</v>
      </c>
    </row>
    <row r="3545" spans="3:11" x14ac:dyDescent="0.25">
      <c r="C3545" s="134" t="s">
        <v>141</v>
      </c>
      <c r="D3545" s="134" t="s">
        <v>343</v>
      </c>
      <c r="E3545" s="134" t="s">
        <v>961</v>
      </c>
      <c r="F3545" s="134" t="s">
        <v>1053</v>
      </c>
      <c r="G3545" s="134" t="s">
        <v>334</v>
      </c>
      <c r="H3545" s="135">
        <v>15.84</v>
      </c>
      <c r="I3545" s="135">
        <v>25.839999999999996</v>
      </c>
      <c r="J3545" s="135">
        <v>240.65</v>
      </c>
      <c r="K3545" t="str">
        <f>VLOOKUP(C3545,ResCat!$A$2:$B$268,2,FALSE)</f>
        <v>HMOPMR</v>
      </c>
    </row>
    <row r="3546" spans="3:11" x14ac:dyDescent="0.25">
      <c r="C3546" s="134" t="s">
        <v>141</v>
      </c>
      <c r="D3546" s="134" t="s">
        <v>343</v>
      </c>
      <c r="E3546" s="134" t="s">
        <v>970</v>
      </c>
      <c r="F3546" s="134" t="s">
        <v>1053</v>
      </c>
      <c r="G3546" s="134" t="s">
        <v>333</v>
      </c>
      <c r="H3546" s="135">
        <v>104355.02999999985</v>
      </c>
      <c r="I3546" s="135">
        <v>110084.8099999996</v>
      </c>
      <c r="J3546" s="135">
        <v>248782.67000000086</v>
      </c>
      <c r="K3546" t="str">
        <f>VLOOKUP(C3546,ResCat!$A$2:$B$268,2,FALSE)</f>
        <v>HMOPMR</v>
      </c>
    </row>
    <row r="3547" spans="3:11" x14ac:dyDescent="0.25">
      <c r="C3547" s="134" t="s">
        <v>141</v>
      </c>
      <c r="D3547" s="134" t="s">
        <v>343</v>
      </c>
      <c r="E3547" s="134" t="s">
        <v>1023</v>
      </c>
      <c r="F3547" s="134" t="s">
        <v>1053</v>
      </c>
      <c r="G3547" s="134" t="s">
        <v>308</v>
      </c>
      <c r="H3547" s="135">
        <v>433622.34000000067</v>
      </c>
      <c r="I3547" s="135">
        <v>459380.99000000051</v>
      </c>
      <c r="J3547" s="135">
        <v>1183040.219999993</v>
      </c>
      <c r="K3547" t="str">
        <f>VLOOKUP(C3547,ResCat!$A$2:$B$268,2,FALSE)</f>
        <v>HMOPMR</v>
      </c>
    </row>
    <row r="3548" spans="3:11" x14ac:dyDescent="0.25">
      <c r="C3548" s="134" t="s">
        <v>141</v>
      </c>
      <c r="D3548" s="134" t="s">
        <v>1</v>
      </c>
      <c r="E3548" s="134" t="s">
        <v>1028</v>
      </c>
      <c r="F3548" s="134" t="s">
        <v>310</v>
      </c>
      <c r="G3548" s="134" t="s">
        <v>311</v>
      </c>
      <c r="H3548" s="135">
        <v>829.17</v>
      </c>
      <c r="I3548" s="135">
        <v>829.17</v>
      </c>
      <c r="J3548" s="135">
        <v>2800</v>
      </c>
      <c r="K3548" t="str">
        <f>VLOOKUP(C3548,ResCat!$A$2:$B$268,2,FALSE)</f>
        <v>HMOPMR</v>
      </c>
    </row>
    <row r="3549" spans="3:11" x14ac:dyDescent="0.25">
      <c r="C3549" s="134" t="s">
        <v>141</v>
      </c>
      <c r="D3549" s="134" t="s">
        <v>1</v>
      </c>
      <c r="E3549" s="134" t="s">
        <v>1029</v>
      </c>
      <c r="F3549" s="134" t="s">
        <v>310</v>
      </c>
      <c r="G3549" s="134" t="s">
        <v>311</v>
      </c>
      <c r="H3549" s="135">
        <v>12658</v>
      </c>
      <c r="I3549" s="135">
        <v>12658</v>
      </c>
      <c r="J3549" s="135">
        <v>28927.17</v>
      </c>
      <c r="K3549" t="str">
        <f>VLOOKUP(C3549,ResCat!$A$2:$B$268,2,FALSE)</f>
        <v>HMOPMR</v>
      </c>
    </row>
    <row r="3550" spans="3:11" x14ac:dyDescent="0.25">
      <c r="C3550" s="134" t="s">
        <v>141</v>
      </c>
      <c r="D3550" s="134" t="s">
        <v>1</v>
      </c>
      <c r="E3550" s="134" t="s">
        <v>359</v>
      </c>
      <c r="F3550" s="134" t="s">
        <v>310</v>
      </c>
      <c r="G3550" s="134" t="s">
        <v>311</v>
      </c>
      <c r="H3550" s="135">
        <v>12658</v>
      </c>
      <c r="I3550" s="135">
        <v>12658</v>
      </c>
      <c r="J3550" s="135">
        <v>37875.22</v>
      </c>
      <c r="K3550" t="str">
        <f>VLOOKUP(C3550,ResCat!$A$2:$B$268,2,FALSE)</f>
        <v>HMOPMR</v>
      </c>
    </row>
    <row r="3551" spans="3:11" x14ac:dyDescent="0.25">
      <c r="C3551" s="134" t="s">
        <v>141</v>
      </c>
      <c r="D3551" s="134" t="s">
        <v>1</v>
      </c>
      <c r="E3551" s="134" t="s">
        <v>352</v>
      </c>
      <c r="F3551" s="134" t="s">
        <v>310</v>
      </c>
      <c r="G3551" s="134" t="s">
        <v>351</v>
      </c>
      <c r="H3551" s="135">
        <v>-200</v>
      </c>
      <c r="I3551" s="135">
        <v>-200</v>
      </c>
      <c r="J3551" s="135">
        <v>0</v>
      </c>
      <c r="K3551" t="str">
        <f>VLOOKUP(C3551,ResCat!$A$2:$B$268,2,FALSE)</f>
        <v>HMOPMR</v>
      </c>
    </row>
    <row r="3552" spans="3:11" x14ac:dyDescent="0.25">
      <c r="C3552" s="134" t="s">
        <v>141</v>
      </c>
      <c r="D3552" s="134" t="s">
        <v>1</v>
      </c>
      <c r="E3552" s="134" t="s">
        <v>361</v>
      </c>
      <c r="F3552" s="134" t="s">
        <v>310</v>
      </c>
      <c r="G3552" s="134" t="s">
        <v>355</v>
      </c>
      <c r="H3552" s="135">
        <v>-1720.28</v>
      </c>
      <c r="I3552" s="135">
        <v>-1820.28</v>
      </c>
      <c r="J3552" s="135">
        <v>-19506.55</v>
      </c>
      <c r="K3552" t="str">
        <f>VLOOKUP(C3552,ResCat!$A$2:$B$268,2,FALSE)</f>
        <v>HMOPMR</v>
      </c>
    </row>
    <row r="3553" spans="3:11" x14ac:dyDescent="0.25">
      <c r="C3553" s="134" t="s">
        <v>141</v>
      </c>
      <c r="D3553" s="134" t="s">
        <v>1</v>
      </c>
      <c r="E3553" s="134" t="s">
        <v>312</v>
      </c>
      <c r="F3553" s="134" t="s">
        <v>310</v>
      </c>
      <c r="G3553" s="134" t="s">
        <v>364</v>
      </c>
      <c r="H3553" s="135">
        <v>0</v>
      </c>
      <c r="I3553" s="135">
        <v>49.6</v>
      </c>
      <c r="J3553" s="135">
        <v>49.6</v>
      </c>
      <c r="K3553" t="str">
        <f>VLOOKUP(C3553,ResCat!$A$2:$B$268,2,FALSE)</f>
        <v>HMOPMR</v>
      </c>
    </row>
    <row r="3554" spans="3:11" x14ac:dyDescent="0.25">
      <c r="C3554" s="134" t="s">
        <v>141</v>
      </c>
      <c r="D3554" s="134" t="s">
        <v>1</v>
      </c>
      <c r="E3554" s="134" t="s">
        <v>316</v>
      </c>
      <c r="F3554" s="134" t="s">
        <v>310</v>
      </c>
      <c r="G3554" s="134" t="s">
        <v>313</v>
      </c>
      <c r="H3554" s="135">
        <v>12268.02</v>
      </c>
      <c r="I3554" s="135">
        <v>12268.02</v>
      </c>
      <c r="J3554" s="135">
        <v>39625</v>
      </c>
      <c r="K3554" t="str">
        <f>VLOOKUP(C3554,ResCat!$A$2:$B$268,2,FALSE)</f>
        <v>HMOPMR</v>
      </c>
    </row>
    <row r="3555" spans="3:11" x14ac:dyDescent="0.25">
      <c r="C3555" s="134" t="s">
        <v>141</v>
      </c>
      <c r="D3555" s="134" t="s">
        <v>1</v>
      </c>
      <c r="E3555" s="134" t="s">
        <v>318</v>
      </c>
      <c r="F3555" s="134" t="s">
        <v>310</v>
      </c>
      <c r="G3555" s="134" t="s">
        <v>358</v>
      </c>
      <c r="H3555" s="135">
        <v>2989.06</v>
      </c>
      <c r="I3555" s="135">
        <v>2989.06</v>
      </c>
      <c r="J3555" s="135">
        <v>11289.52</v>
      </c>
      <c r="K3555" t="str">
        <f>VLOOKUP(C3555,ResCat!$A$2:$B$268,2,FALSE)</f>
        <v>HMOPMR</v>
      </c>
    </row>
    <row r="3556" spans="3:11" x14ac:dyDescent="0.25">
      <c r="C3556" s="134" t="s">
        <v>141</v>
      </c>
      <c r="D3556" s="134" t="s">
        <v>1</v>
      </c>
      <c r="E3556" s="134" t="s">
        <v>320</v>
      </c>
      <c r="F3556" s="134" t="s">
        <v>310</v>
      </c>
      <c r="G3556" s="134" t="s">
        <v>315</v>
      </c>
      <c r="H3556" s="135">
        <v>-133.41999999999999</v>
      </c>
      <c r="I3556" s="135">
        <v>-133.41999999999999</v>
      </c>
      <c r="J3556" s="135">
        <v>408.5</v>
      </c>
      <c r="K3556" t="str">
        <f>VLOOKUP(C3556,ResCat!$A$2:$B$268,2,FALSE)</f>
        <v>HMOPMR</v>
      </c>
    </row>
    <row r="3557" spans="3:11" x14ac:dyDescent="0.25">
      <c r="C3557" s="134" t="s">
        <v>141</v>
      </c>
      <c r="D3557" s="134" t="s">
        <v>1</v>
      </c>
      <c r="E3557" s="134" t="s">
        <v>324</v>
      </c>
      <c r="F3557" s="134" t="s">
        <v>310</v>
      </c>
      <c r="G3557" s="134" t="s">
        <v>340</v>
      </c>
      <c r="H3557" s="135">
        <v>1152.81</v>
      </c>
      <c r="I3557" s="135">
        <v>1152.81</v>
      </c>
      <c r="J3557" s="135">
        <v>2484.5</v>
      </c>
      <c r="K3557" t="str">
        <f>VLOOKUP(C3557,ResCat!$A$2:$B$268,2,FALSE)</f>
        <v>HMOPMR</v>
      </c>
    </row>
    <row r="3558" spans="3:11" x14ac:dyDescent="0.25">
      <c r="C3558" s="134" t="s">
        <v>141</v>
      </c>
      <c r="D3558" s="134" t="s">
        <v>1</v>
      </c>
      <c r="E3558" s="134" t="s">
        <v>326</v>
      </c>
      <c r="F3558" s="134" t="s">
        <v>310</v>
      </c>
      <c r="G3558" s="134" t="s">
        <v>317</v>
      </c>
      <c r="H3558" s="135">
        <v>8241.4</v>
      </c>
      <c r="I3558" s="135">
        <v>8341.4</v>
      </c>
      <c r="J3558" s="135">
        <v>8341.4</v>
      </c>
      <c r="K3558" t="str">
        <f>VLOOKUP(C3558,ResCat!$A$2:$B$268,2,FALSE)</f>
        <v>HMOPMR</v>
      </c>
    </row>
    <row r="3559" spans="3:11" x14ac:dyDescent="0.25">
      <c r="C3559" s="134" t="s">
        <v>141</v>
      </c>
      <c r="D3559" s="134" t="s">
        <v>1</v>
      </c>
      <c r="E3559" s="134" t="s">
        <v>328</v>
      </c>
      <c r="F3559" s="134" t="s">
        <v>310</v>
      </c>
      <c r="G3559" s="134" t="s">
        <v>319</v>
      </c>
      <c r="H3559" s="135">
        <v>-934.45</v>
      </c>
      <c r="I3559" s="135">
        <v>-934.45</v>
      </c>
      <c r="J3559" s="135">
        <v>0</v>
      </c>
      <c r="K3559" t="str">
        <f>VLOOKUP(C3559,ResCat!$A$2:$B$268,2,FALSE)</f>
        <v>HMOPMR</v>
      </c>
    </row>
    <row r="3560" spans="3:11" x14ac:dyDescent="0.25">
      <c r="C3560" s="134" t="s">
        <v>141</v>
      </c>
      <c r="D3560" s="134" t="s">
        <v>1</v>
      </c>
      <c r="E3560" s="134" t="s">
        <v>332</v>
      </c>
      <c r="F3560" s="134" t="s">
        <v>310</v>
      </c>
      <c r="G3560" s="134" t="s">
        <v>323</v>
      </c>
      <c r="H3560" s="135">
        <v>6566.42</v>
      </c>
      <c r="I3560" s="135">
        <v>6566.42</v>
      </c>
      <c r="J3560" s="135">
        <v>17936.61</v>
      </c>
      <c r="K3560" t="str">
        <f>VLOOKUP(C3560,ResCat!$A$2:$B$268,2,FALSE)</f>
        <v>HMOPMR</v>
      </c>
    </row>
    <row r="3561" spans="3:11" x14ac:dyDescent="0.25">
      <c r="C3561" s="134" t="s">
        <v>141</v>
      </c>
      <c r="D3561" s="134" t="s">
        <v>1</v>
      </c>
      <c r="E3561" s="134" t="s">
        <v>335</v>
      </c>
      <c r="F3561" s="134" t="s">
        <v>310</v>
      </c>
      <c r="G3561" s="134" t="s">
        <v>325</v>
      </c>
      <c r="H3561" s="135">
        <v>4447.3100000000004</v>
      </c>
      <c r="I3561" s="135">
        <v>4447.3100000000004</v>
      </c>
      <c r="J3561" s="135">
        <v>9393.44</v>
      </c>
      <c r="K3561" t="str">
        <f>VLOOKUP(C3561,ResCat!$A$2:$B$268,2,FALSE)</f>
        <v>HMOPMR</v>
      </c>
    </row>
    <row r="3562" spans="3:11" x14ac:dyDescent="0.25">
      <c r="C3562" s="134" t="s">
        <v>141</v>
      </c>
      <c r="D3562" s="134" t="s">
        <v>1</v>
      </c>
      <c r="E3562" s="134" t="s">
        <v>511</v>
      </c>
      <c r="F3562" s="134" t="s">
        <v>310</v>
      </c>
      <c r="G3562" s="134" t="s">
        <v>329</v>
      </c>
      <c r="H3562" s="135">
        <v>98</v>
      </c>
      <c r="I3562" s="135">
        <v>198</v>
      </c>
      <c r="J3562" s="135">
        <v>198</v>
      </c>
      <c r="K3562" t="str">
        <f>VLOOKUP(C3562,ResCat!$A$2:$B$268,2,FALSE)</f>
        <v>HMOPMR</v>
      </c>
    </row>
    <row r="3563" spans="3:11" x14ac:dyDescent="0.25">
      <c r="C3563" s="134" t="s">
        <v>141</v>
      </c>
      <c r="D3563" s="134" t="s">
        <v>1</v>
      </c>
      <c r="E3563" s="134" t="s">
        <v>969</v>
      </c>
      <c r="F3563" s="134" t="s">
        <v>310</v>
      </c>
      <c r="G3563" s="134" t="s">
        <v>331</v>
      </c>
      <c r="H3563" s="135">
        <v>4715.4999999999991</v>
      </c>
      <c r="I3563" s="135">
        <v>5065.4999999999991</v>
      </c>
      <c r="J3563" s="135">
        <v>29890.15</v>
      </c>
      <c r="K3563" t="str">
        <f>VLOOKUP(C3563,ResCat!$A$2:$B$268,2,FALSE)</f>
        <v>HMOPMR</v>
      </c>
    </row>
    <row r="3564" spans="3:11" x14ac:dyDescent="0.25">
      <c r="C3564" s="134" t="s">
        <v>141</v>
      </c>
      <c r="D3564" s="134" t="s">
        <v>1</v>
      </c>
      <c r="E3564" s="134" t="s">
        <v>961</v>
      </c>
      <c r="F3564" s="134" t="s">
        <v>310</v>
      </c>
      <c r="G3564" s="134" t="s">
        <v>334</v>
      </c>
      <c r="H3564" s="135">
        <v>27170.929999999993</v>
      </c>
      <c r="I3564" s="135">
        <v>30500.879999999994</v>
      </c>
      <c r="J3564" s="135">
        <v>109865.63999999998</v>
      </c>
      <c r="K3564" t="str">
        <f>VLOOKUP(C3564,ResCat!$A$2:$B$268,2,FALSE)</f>
        <v>HMOPMR</v>
      </c>
    </row>
    <row r="3565" spans="3:11" x14ac:dyDescent="0.25">
      <c r="C3565" s="134" t="s">
        <v>141</v>
      </c>
      <c r="D3565" s="134" t="s">
        <v>1</v>
      </c>
      <c r="E3565" s="134" t="s">
        <v>970</v>
      </c>
      <c r="F3565" s="134" t="s">
        <v>310</v>
      </c>
      <c r="G3565" s="134" t="s">
        <v>333</v>
      </c>
      <c r="H3565" s="135">
        <v>217932.11000000002</v>
      </c>
      <c r="I3565" s="135">
        <v>221166.93000000002</v>
      </c>
      <c r="J3565" s="135">
        <v>720532.05000000016</v>
      </c>
      <c r="K3565" t="str">
        <f>VLOOKUP(C3565,ResCat!$A$2:$B$268,2,FALSE)</f>
        <v>HMOPMR</v>
      </c>
    </row>
    <row r="3566" spans="3:11" x14ac:dyDescent="0.25">
      <c r="C3566" s="134" t="s">
        <v>141</v>
      </c>
      <c r="D3566" s="134" t="s">
        <v>1</v>
      </c>
      <c r="E3566" s="134" t="s">
        <v>1023</v>
      </c>
      <c r="F3566" s="134" t="s">
        <v>310</v>
      </c>
      <c r="G3566" s="134" t="s">
        <v>308</v>
      </c>
      <c r="H3566" s="135">
        <v>195818.29</v>
      </c>
      <c r="I3566" s="135">
        <v>208250.63999999998</v>
      </c>
      <c r="J3566" s="135">
        <v>417459.72000000009</v>
      </c>
      <c r="K3566" t="str">
        <f>VLOOKUP(C3566,ResCat!$A$2:$B$268,2,FALSE)</f>
        <v>HMOPMR</v>
      </c>
    </row>
    <row r="3567" spans="3:11" x14ac:dyDescent="0.25">
      <c r="C3567" s="134" t="s">
        <v>147</v>
      </c>
      <c r="D3567" s="134" t="s">
        <v>3</v>
      </c>
      <c r="E3567" s="134" t="s">
        <v>362</v>
      </c>
      <c r="F3567" s="134" t="s">
        <v>310</v>
      </c>
      <c r="G3567" s="134" t="s">
        <v>311</v>
      </c>
      <c r="H3567" s="135">
        <v>-748.28</v>
      </c>
      <c r="I3567" s="135">
        <v>-748.28</v>
      </c>
      <c r="J3567" s="135">
        <v>0</v>
      </c>
      <c r="K3567" t="str">
        <f>VLOOKUP(C3567,ResCat!$A$2:$B$268,2,FALSE)</f>
        <v>HMOPMR</v>
      </c>
    </row>
    <row r="3568" spans="3:11" x14ac:dyDescent="0.25">
      <c r="C3568" s="134" t="s">
        <v>147</v>
      </c>
      <c r="D3568" s="134" t="s">
        <v>3</v>
      </c>
      <c r="E3568" s="134" t="s">
        <v>349</v>
      </c>
      <c r="F3568" s="134" t="s">
        <v>310</v>
      </c>
      <c r="G3568" s="134" t="s">
        <v>311</v>
      </c>
      <c r="H3568" s="135">
        <v>184.8</v>
      </c>
      <c r="I3568" s="135">
        <v>184.8</v>
      </c>
      <c r="J3568" s="135">
        <v>184.8</v>
      </c>
      <c r="K3568" t="str">
        <f>VLOOKUP(C3568,ResCat!$A$2:$B$268,2,FALSE)</f>
        <v>HMOPMR</v>
      </c>
    </row>
    <row r="3569" spans="3:11" x14ac:dyDescent="0.25">
      <c r="C3569" s="134" t="s">
        <v>147</v>
      </c>
      <c r="D3569" s="134" t="s">
        <v>3</v>
      </c>
      <c r="E3569" s="134" t="s">
        <v>350</v>
      </c>
      <c r="F3569" s="134" t="s">
        <v>310</v>
      </c>
      <c r="G3569" s="134" t="s">
        <v>311</v>
      </c>
      <c r="H3569" s="135">
        <v>10.130000000000001</v>
      </c>
      <c r="I3569" s="135">
        <v>10.130000000000001</v>
      </c>
      <c r="J3569" s="135">
        <v>10.130000000000001</v>
      </c>
      <c r="K3569" t="str">
        <f>VLOOKUP(C3569,ResCat!$A$2:$B$268,2,FALSE)</f>
        <v>HMOPMR</v>
      </c>
    </row>
    <row r="3570" spans="3:11" x14ac:dyDescent="0.25">
      <c r="C3570" s="134" t="s">
        <v>147</v>
      </c>
      <c r="D3570" s="134" t="s">
        <v>3</v>
      </c>
      <c r="E3570" s="134" t="s">
        <v>354</v>
      </c>
      <c r="F3570" s="134" t="s">
        <v>310</v>
      </c>
      <c r="G3570" s="134" t="s">
        <v>311</v>
      </c>
      <c r="H3570" s="135">
        <v>0</v>
      </c>
      <c r="I3570" s="135">
        <v>0</v>
      </c>
      <c r="J3570" s="135">
        <v>0</v>
      </c>
      <c r="K3570" t="str">
        <f>VLOOKUP(C3570,ResCat!$A$2:$B$268,2,FALSE)</f>
        <v>HMOPMR</v>
      </c>
    </row>
    <row r="3571" spans="3:11" x14ac:dyDescent="0.25">
      <c r="C3571" s="134" t="s">
        <v>147</v>
      </c>
      <c r="D3571" s="134" t="s">
        <v>3</v>
      </c>
      <c r="E3571" s="134" t="s">
        <v>347</v>
      </c>
      <c r="F3571" s="134" t="s">
        <v>310</v>
      </c>
      <c r="G3571" s="134" t="s">
        <v>360</v>
      </c>
      <c r="H3571" s="135">
        <v>-150</v>
      </c>
      <c r="I3571" s="135">
        <v>-150</v>
      </c>
      <c r="J3571" s="135">
        <v>0</v>
      </c>
      <c r="K3571" t="str">
        <f>VLOOKUP(C3571,ResCat!$A$2:$B$268,2,FALSE)</f>
        <v>HMOPMR</v>
      </c>
    </row>
    <row r="3572" spans="3:11" x14ac:dyDescent="0.25">
      <c r="C3572" s="134" t="s">
        <v>147</v>
      </c>
      <c r="D3572" s="134" t="s">
        <v>3</v>
      </c>
      <c r="E3572" s="134" t="s">
        <v>361</v>
      </c>
      <c r="F3572" s="134" t="s">
        <v>310</v>
      </c>
      <c r="G3572" s="134" t="s">
        <v>355</v>
      </c>
      <c r="H3572" s="135">
        <v>-395.39</v>
      </c>
      <c r="I3572" s="135">
        <v>-445.39</v>
      </c>
      <c r="J3572" s="135">
        <v>-445.39</v>
      </c>
      <c r="K3572" t="str">
        <f>VLOOKUP(C3572,ResCat!$A$2:$B$268,2,FALSE)</f>
        <v>HMOPMR</v>
      </c>
    </row>
    <row r="3573" spans="3:11" x14ac:dyDescent="0.25">
      <c r="C3573" s="134" t="s">
        <v>147</v>
      </c>
      <c r="D3573" s="134" t="s">
        <v>3</v>
      </c>
      <c r="E3573" s="134" t="s">
        <v>312</v>
      </c>
      <c r="F3573" s="134" t="s">
        <v>310</v>
      </c>
      <c r="G3573" s="134" t="s">
        <v>364</v>
      </c>
      <c r="H3573" s="135">
        <v>0</v>
      </c>
      <c r="I3573" s="135">
        <v>0</v>
      </c>
      <c r="J3573" s="135">
        <v>42.62</v>
      </c>
      <c r="K3573" t="str">
        <f>VLOOKUP(C3573,ResCat!$A$2:$B$268,2,FALSE)</f>
        <v>HMOPMR</v>
      </c>
    </row>
    <row r="3574" spans="3:11" x14ac:dyDescent="0.25">
      <c r="C3574" s="134" t="s">
        <v>147</v>
      </c>
      <c r="D3574" s="134" t="s">
        <v>3</v>
      </c>
      <c r="E3574" s="134" t="s">
        <v>357</v>
      </c>
      <c r="F3574" s="134" t="s">
        <v>310</v>
      </c>
      <c r="G3574" s="134" t="s">
        <v>338</v>
      </c>
      <c r="H3574" s="135">
        <v>209.48000000000002</v>
      </c>
      <c r="I3574" s="135">
        <v>209.48000000000002</v>
      </c>
      <c r="J3574" s="135">
        <v>1614.25</v>
      </c>
      <c r="K3574" t="str">
        <f>VLOOKUP(C3574,ResCat!$A$2:$B$268,2,FALSE)</f>
        <v>HMOPMR</v>
      </c>
    </row>
    <row r="3575" spans="3:11" x14ac:dyDescent="0.25">
      <c r="C3575" s="134" t="s">
        <v>147</v>
      </c>
      <c r="D3575" s="134" t="s">
        <v>3</v>
      </c>
      <c r="E3575" s="134" t="s">
        <v>339</v>
      </c>
      <c r="F3575" s="134" t="s">
        <v>310</v>
      </c>
      <c r="G3575" s="134" t="s">
        <v>353</v>
      </c>
      <c r="H3575" s="135">
        <v>-16.749999999999993</v>
      </c>
      <c r="I3575" s="135">
        <v>-16.749999999999993</v>
      </c>
      <c r="J3575" s="135">
        <v>-57.509999999999991</v>
      </c>
      <c r="K3575" t="str">
        <f>VLOOKUP(C3575,ResCat!$A$2:$B$268,2,FALSE)</f>
        <v>HMOPMR</v>
      </c>
    </row>
    <row r="3576" spans="3:11" x14ac:dyDescent="0.25">
      <c r="C3576" s="134" t="s">
        <v>147</v>
      </c>
      <c r="D3576" s="134" t="s">
        <v>3</v>
      </c>
      <c r="E3576" s="134" t="s">
        <v>342</v>
      </c>
      <c r="F3576" s="134" t="s">
        <v>310</v>
      </c>
      <c r="G3576" s="134" t="s">
        <v>348</v>
      </c>
      <c r="H3576" s="135">
        <v>8.57</v>
      </c>
      <c r="I3576" s="135">
        <v>8.57</v>
      </c>
      <c r="J3576" s="135">
        <v>8.57</v>
      </c>
      <c r="K3576" t="str">
        <f>VLOOKUP(C3576,ResCat!$A$2:$B$268,2,FALSE)</f>
        <v>HMOPMR</v>
      </c>
    </row>
    <row r="3577" spans="3:11" x14ac:dyDescent="0.25">
      <c r="C3577" s="134" t="s">
        <v>147</v>
      </c>
      <c r="D3577" s="134" t="s">
        <v>3</v>
      </c>
      <c r="E3577" s="134" t="s">
        <v>316</v>
      </c>
      <c r="F3577" s="134" t="s">
        <v>310</v>
      </c>
      <c r="G3577" s="134" t="s">
        <v>313</v>
      </c>
      <c r="H3577" s="135">
        <v>160</v>
      </c>
      <c r="I3577" s="135">
        <v>160</v>
      </c>
      <c r="J3577" s="135">
        <v>500</v>
      </c>
      <c r="K3577" t="str">
        <f>VLOOKUP(C3577,ResCat!$A$2:$B$268,2,FALSE)</f>
        <v>HMOPMR</v>
      </c>
    </row>
    <row r="3578" spans="3:11" x14ac:dyDescent="0.25">
      <c r="C3578" s="134" t="s">
        <v>147</v>
      </c>
      <c r="D3578" s="134" t="s">
        <v>3</v>
      </c>
      <c r="E3578" s="134" t="s">
        <v>318</v>
      </c>
      <c r="F3578" s="134" t="s">
        <v>310</v>
      </c>
      <c r="G3578" s="134" t="s">
        <v>358</v>
      </c>
      <c r="H3578" s="135">
        <v>480.49</v>
      </c>
      <c r="I3578" s="135">
        <v>480.49</v>
      </c>
      <c r="J3578" s="135">
        <v>1275</v>
      </c>
      <c r="K3578" t="str">
        <f>VLOOKUP(C3578,ResCat!$A$2:$B$268,2,FALSE)</f>
        <v>HMOPMR</v>
      </c>
    </row>
    <row r="3579" spans="3:11" x14ac:dyDescent="0.25">
      <c r="C3579" s="134" t="s">
        <v>147</v>
      </c>
      <c r="D3579" s="134" t="s">
        <v>3</v>
      </c>
      <c r="E3579" s="134" t="s">
        <v>320</v>
      </c>
      <c r="F3579" s="134" t="s">
        <v>310</v>
      </c>
      <c r="G3579" s="134" t="s">
        <v>315</v>
      </c>
      <c r="H3579" s="135">
        <v>146.07999999999998</v>
      </c>
      <c r="I3579" s="135">
        <v>146.07999999999998</v>
      </c>
      <c r="J3579" s="135">
        <v>680</v>
      </c>
      <c r="K3579" t="str">
        <f>VLOOKUP(C3579,ResCat!$A$2:$B$268,2,FALSE)</f>
        <v>HMOPMR</v>
      </c>
    </row>
    <row r="3580" spans="3:11" x14ac:dyDescent="0.25">
      <c r="C3580" s="134" t="s">
        <v>147</v>
      </c>
      <c r="D3580" s="134" t="s">
        <v>3</v>
      </c>
      <c r="E3580" s="134" t="s">
        <v>322</v>
      </c>
      <c r="F3580" s="134" t="s">
        <v>310</v>
      </c>
      <c r="G3580" s="134" t="s">
        <v>341</v>
      </c>
      <c r="H3580" s="135">
        <v>-828.38</v>
      </c>
      <c r="I3580" s="135">
        <v>-407.47</v>
      </c>
      <c r="J3580" s="135">
        <v>364.26</v>
      </c>
      <c r="K3580" t="str">
        <f>VLOOKUP(C3580,ResCat!$A$2:$B$268,2,FALSE)</f>
        <v>HMOPMR</v>
      </c>
    </row>
    <row r="3581" spans="3:11" x14ac:dyDescent="0.25">
      <c r="C3581" s="134" t="s">
        <v>147</v>
      </c>
      <c r="D3581" s="134" t="s">
        <v>3</v>
      </c>
      <c r="E3581" s="134" t="s">
        <v>324</v>
      </c>
      <c r="F3581" s="134" t="s">
        <v>310</v>
      </c>
      <c r="G3581" s="134" t="s">
        <v>340</v>
      </c>
      <c r="H3581" s="135">
        <v>-2892.9700000000003</v>
      </c>
      <c r="I3581" s="135">
        <v>-2892.9700000000003</v>
      </c>
      <c r="J3581" s="135">
        <v>-2105.6400000000003</v>
      </c>
      <c r="K3581" t="str">
        <f>VLOOKUP(C3581,ResCat!$A$2:$B$268,2,FALSE)</f>
        <v>HMOPMR</v>
      </c>
    </row>
    <row r="3582" spans="3:11" x14ac:dyDescent="0.25">
      <c r="C3582" s="134" t="s">
        <v>147</v>
      </c>
      <c r="D3582" s="134" t="s">
        <v>3</v>
      </c>
      <c r="E3582" s="134" t="s">
        <v>326</v>
      </c>
      <c r="F3582" s="134" t="s">
        <v>310</v>
      </c>
      <c r="G3582" s="134" t="s">
        <v>317</v>
      </c>
      <c r="H3582" s="135">
        <v>-4041.27</v>
      </c>
      <c r="I3582" s="135">
        <v>-4041.27</v>
      </c>
      <c r="J3582" s="135">
        <v>-1873.2800000000002</v>
      </c>
      <c r="K3582" t="str">
        <f>VLOOKUP(C3582,ResCat!$A$2:$B$268,2,FALSE)</f>
        <v>HMOPMR</v>
      </c>
    </row>
    <row r="3583" spans="3:11" x14ac:dyDescent="0.25">
      <c r="C3583" s="134" t="s">
        <v>147</v>
      </c>
      <c r="D3583" s="134" t="s">
        <v>3</v>
      </c>
      <c r="E3583" s="134" t="s">
        <v>328</v>
      </c>
      <c r="F3583" s="134" t="s">
        <v>310</v>
      </c>
      <c r="G3583" s="134" t="s">
        <v>319</v>
      </c>
      <c r="H3583" s="135">
        <v>-2889.8399999999992</v>
      </c>
      <c r="I3583" s="135">
        <v>-2889.8399999999992</v>
      </c>
      <c r="J3583" s="135">
        <v>-1970.3300000000002</v>
      </c>
      <c r="K3583" t="str">
        <f>VLOOKUP(C3583,ResCat!$A$2:$B$268,2,FALSE)</f>
        <v>HMOPMR</v>
      </c>
    </row>
    <row r="3584" spans="3:11" x14ac:dyDescent="0.25">
      <c r="C3584" s="134" t="s">
        <v>147</v>
      </c>
      <c r="D3584" s="134" t="s">
        <v>3</v>
      </c>
      <c r="E3584" s="134" t="s">
        <v>330</v>
      </c>
      <c r="F3584" s="134" t="s">
        <v>310</v>
      </c>
      <c r="G3584" s="134" t="s">
        <v>321</v>
      </c>
      <c r="H3584" s="135">
        <v>-4555.7799999999988</v>
      </c>
      <c r="I3584" s="135">
        <v>-4605.78</v>
      </c>
      <c r="J3584" s="135">
        <v>-897.22</v>
      </c>
      <c r="K3584" t="str">
        <f>VLOOKUP(C3584,ResCat!$A$2:$B$268,2,FALSE)</f>
        <v>HMOPMR</v>
      </c>
    </row>
    <row r="3585" spans="3:11" x14ac:dyDescent="0.25">
      <c r="C3585" s="134" t="s">
        <v>147</v>
      </c>
      <c r="D3585" s="134" t="s">
        <v>3</v>
      </c>
      <c r="E3585" s="134" t="s">
        <v>332</v>
      </c>
      <c r="F3585" s="134" t="s">
        <v>310</v>
      </c>
      <c r="G3585" s="134" t="s">
        <v>323</v>
      </c>
      <c r="H3585" s="135">
        <v>1388.6000000000001</v>
      </c>
      <c r="I3585" s="135">
        <v>1388.6000000000001</v>
      </c>
      <c r="J3585" s="135">
        <v>3489.8300000000004</v>
      </c>
      <c r="K3585" t="str">
        <f>VLOOKUP(C3585,ResCat!$A$2:$B$268,2,FALSE)</f>
        <v>HMOPMR</v>
      </c>
    </row>
    <row r="3586" spans="3:11" x14ac:dyDescent="0.25">
      <c r="C3586" s="134" t="s">
        <v>147</v>
      </c>
      <c r="D3586" s="134" t="s">
        <v>3</v>
      </c>
      <c r="E3586" s="134" t="s">
        <v>335</v>
      </c>
      <c r="F3586" s="134" t="s">
        <v>310</v>
      </c>
      <c r="G3586" s="134" t="s">
        <v>325</v>
      </c>
      <c r="H3586" s="135">
        <v>1225.1299999999999</v>
      </c>
      <c r="I3586" s="135">
        <v>1284.3099999999997</v>
      </c>
      <c r="J3586" s="135">
        <v>4240.97</v>
      </c>
      <c r="K3586" t="str">
        <f>VLOOKUP(C3586,ResCat!$A$2:$B$268,2,FALSE)</f>
        <v>HMOPMR</v>
      </c>
    </row>
    <row r="3587" spans="3:11" x14ac:dyDescent="0.25">
      <c r="C3587" s="134" t="s">
        <v>147</v>
      </c>
      <c r="D3587" s="134" t="s">
        <v>3</v>
      </c>
      <c r="E3587" s="134" t="s">
        <v>4</v>
      </c>
      <c r="F3587" s="134" t="s">
        <v>310</v>
      </c>
      <c r="G3587" s="134" t="s">
        <v>327</v>
      </c>
      <c r="H3587" s="135">
        <v>615.26</v>
      </c>
      <c r="I3587" s="135">
        <v>615.26</v>
      </c>
      <c r="J3587" s="135">
        <v>2860.94</v>
      </c>
      <c r="K3587" t="str">
        <f>VLOOKUP(C3587,ResCat!$A$2:$B$268,2,FALSE)</f>
        <v>HMOPMR</v>
      </c>
    </row>
    <row r="3588" spans="3:11" x14ac:dyDescent="0.25">
      <c r="C3588" s="134" t="s">
        <v>147</v>
      </c>
      <c r="D3588" s="134" t="s">
        <v>3</v>
      </c>
      <c r="E3588" s="134" t="s">
        <v>511</v>
      </c>
      <c r="F3588" s="134" t="s">
        <v>310</v>
      </c>
      <c r="G3588" s="134" t="s">
        <v>329</v>
      </c>
      <c r="H3588" s="135">
        <v>804.86</v>
      </c>
      <c r="I3588" s="135">
        <v>1555.07</v>
      </c>
      <c r="J3588" s="135">
        <v>2678.79</v>
      </c>
      <c r="K3588" t="str">
        <f>VLOOKUP(C3588,ResCat!$A$2:$B$268,2,FALSE)</f>
        <v>HMOPMR</v>
      </c>
    </row>
    <row r="3589" spans="3:11" x14ac:dyDescent="0.25">
      <c r="C3589" s="134" t="s">
        <v>147</v>
      </c>
      <c r="D3589" s="134" t="s">
        <v>3</v>
      </c>
      <c r="E3589" s="134" t="s">
        <v>969</v>
      </c>
      <c r="F3589" s="134" t="s">
        <v>310</v>
      </c>
      <c r="G3589" s="134" t="s">
        <v>331</v>
      </c>
      <c r="H3589" s="135">
        <v>9848.6200000000026</v>
      </c>
      <c r="I3589" s="135">
        <v>9848.6200000000026</v>
      </c>
      <c r="J3589" s="135">
        <v>11115.01</v>
      </c>
      <c r="K3589" t="str">
        <f>VLOOKUP(C3589,ResCat!$A$2:$B$268,2,FALSE)</f>
        <v>HMOPMR</v>
      </c>
    </row>
    <row r="3590" spans="3:11" x14ac:dyDescent="0.25">
      <c r="C3590" s="134" t="s">
        <v>147</v>
      </c>
      <c r="D3590" s="134" t="s">
        <v>3</v>
      </c>
      <c r="E3590" s="134" t="s">
        <v>961</v>
      </c>
      <c r="F3590" s="134" t="s">
        <v>310</v>
      </c>
      <c r="G3590" s="134" t="s">
        <v>334</v>
      </c>
      <c r="H3590" s="135">
        <v>22483.61</v>
      </c>
      <c r="I3590" s="135">
        <v>22533.61</v>
      </c>
      <c r="J3590" s="135">
        <v>39000.04</v>
      </c>
      <c r="K3590" t="str">
        <f>VLOOKUP(C3590,ResCat!$A$2:$B$268,2,FALSE)</f>
        <v>HMOPMR</v>
      </c>
    </row>
    <row r="3591" spans="3:11" x14ac:dyDescent="0.25">
      <c r="C3591" s="134" t="s">
        <v>147</v>
      </c>
      <c r="D3591" s="134" t="s">
        <v>3</v>
      </c>
      <c r="E3591" s="134" t="s">
        <v>970</v>
      </c>
      <c r="F3591" s="134" t="s">
        <v>310</v>
      </c>
      <c r="G3591" s="134" t="s">
        <v>333</v>
      </c>
      <c r="H3591" s="135">
        <v>33474.14</v>
      </c>
      <c r="I3591" s="135">
        <v>34718.299999999996</v>
      </c>
      <c r="J3591" s="135">
        <v>60763.740000000005</v>
      </c>
      <c r="K3591" t="str">
        <f>VLOOKUP(C3591,ResCat!$A$2:$B$268,2,FALSE)</f>
        <v>HMOPMR</v>
      </c>
    </row>
    <row r="3592" spans="3:11" x14ac:dyDescent="0.25">
      <c r="C3592" s="134" t="s">
        <v>147</v>
      </c>
      <c r="D3592" s="134" t="s">
        <v>3</v>
      </c>
      <c r="E3592" s="134" t="s">
        <v>1023</v>
      </c>
      <c r="F3592" s="134" t="s">
        <v>310</v>
      </c>
      <c r="G3592" s="134" t="s">
        <v>308</v>
      </c>
      <c r="H3592" s="135">
        <v>28420.079999999994</v>
      </c>
      <c r="I3592" s="135">
        <v>28757.849999999995</v>
      </c>
      <c r="J3592" s="135">
        <v>72174.319999999978</v>
      </c>
      <c r="K3592" t="str">
        <f>VLOOKUP(C3592,ResCat!$A$2:$B$268,2,FALSE)</f>
        <v>HMOPMR</v>
      </c>
    </row>
    <row r="3593" spans="3:11" x14ac:dyDescent="0.25">
      <c r="C3593" s="134" t="s">
        <v>147</v>
      </c>
      <c r="D3593" s="134" t="s">
        <v>0</v>
      </c>
      <c r="E3593" s="134" t="s">
        <v>363</v>
      </c>
      <c r="F3593" s="134" t="s">
        <v>310</v>
      </c>
      <c r="G3593" s="134" t="s">
        <v>311</v>
      </c>
      <c r="H3593" s="135">
        <v>13567.94</v>
      </c>
      <c r="I3593" s="135">
        <v>13567.94</v>
      </c>
      <c r="J3593" s="135">
        <v>134964.15</v>
      </c>
      <c r="K3593" t="str">
        <f>VLOOKUP(C3593,ResCat!$A$2:$B$268,2,FALSE)</f>
        <v>HMOPMR</v>
      </c>
    </row>
    <row r="3594" spans="3:11" x14ac:dyDescent="0.25">
      <c r="C3594" s="134" t="s">
        <v>147</v>
      </c>
      <c r="D3594" s="134" t="s">
        <v>0</v>
      </c>
      <c r="E3594" s="134" t="s">
        <v>312</v>
      </c>
      <c r="F3594" s="134" t="s">
        <v>310</v>
      </c>
      <c r="G3594" s="134" t="s">
        <v>364</v>
      </c>
      <c r="H3594" s="135">
        <v>-15686.33</v>
      </c>
      <c r="I3594" s="135">
        <v>-16726.41</v>
      </c>
      <c r="J3594" s="135">
        <v>-88201.63</v>
      </c>
      <c r="K3594" t="str">
        <f>VLOOKUP(C3594,ResCat!$A$2:$B$268,2,FALSE)</f>
        <v>HMOPMR</v>
      </c>
    </row>
    <row r="3595" spans="3:11" x14ac:dyDescent="0.25">
      <c r="C3595" s="134" t="s">
        <v>147</v>
      </c>
      <c r="D3595" s="134" t="s">
        <v>0</v>
      </c>
      <c r="E3595" s="134" t="s">
        <v>339</v>
      </c>
      <c r="F3595" s="134" t="s">
        <v>310</v>
      </c>
      <c r="G3595" s="134" t="s">
        <v>353</v>
      </c>
      <c r="H3595" s="135">
        <v>0</v>
      </c>
      <c r="I3595" s="135">
        <v>0</v>
      </c>
      <c r="J3595" s="135">
        <v>-3102.45</v>
      </c>
      <c r="K3595" t="str">
        <f>VLOOKUP(C3595,ResCat!$A$2:$B$268,2,FALSE)</f>
        <v>HMOPMR</v>
      </c>
    </row>
    <row r="3596" spans="3:11" x14ac:dyDescent="0.25">
      <c r="C3596" s="134" t="s">
        <v>147</v>
      </c>
      <c r="D3596" s="134" t="s">
        <v>0</v>
      </c>
      <c r="E3596" s="134" t="s">
        <v>316</v>
      </c>
      <c r="F3596" s="134" t="s">
        <v>310</v>
      </c>
      <c r="G3596" s="134" t="s">
        <v>313</v>
      </c>
      <c r="H3596" s="135">
        <v>-2748.99</v>
      </c>
      <c r="I3596" s="135">
        <v>-2748.99</v>
      </c>
      <c r="J3596" s="135">
        <v>21602.6</v>
      </c>
      <c r="K3596" t="str">
        <f>VLOOKUP(C3596,ResCat!$A$2:$B$268,2,FALSE)</f>
        <v>HMOPMR</v>
      </c>
    </row>
    <row r="3597" spans="3:11" x14ac:dyDescent="0.25">
      <c r="C3597" s="134" t="s">
        <v>147</v>
      </c>
      <c r="D3597" s="134" t="s">
        <v>0</v>
      </c>
      <c r="E3597" s="134" t="s">
        <v>320</v>
      </c>
      <c r="F3597" s="134" t="s">
        <v>310</v>
      </c>
      <c r="G3597" s="134" t="s">
        <v>315</v>
      </c>
      <c r="H3597" s="135">
        <v>23414.84</v>
      </c>
      <c r="I3597" s="135">
        <v>23414.84</v>
      </c>
      <c r="J3597" s="135">
        <v>81546.31</v>
      </c>
      <c r="K3597" t="str">
        <f>VLOOKUP(C3597,ResCat!$A$2:$B$268,2,FALSE)</f>
        <v>HMOPMR</v>
      </c>
    </row>
    <row r="3598" spans="3:11" x14ac:dyDescent="0.25">
      <c r="C3598" s="134" t="s">
        <v>147</v>
      </c>
      <c r="D3598" s="134" t="s">
        <v>0</v>
      </c>
      <c r="E3598" s="134" t="s">
        <v>330</v>
      </c>
      <c r="F3598" s="134" t="s">
        <v>310</v>
      </c>
      <c r="G3598" s="134" t="s">
        <v>321</v>
      </c>
      <c r="H3598" s="135">
        <v>3074</v>
      </c>
      <c r="I3598" s="135">
        <v>3324</v>
      </c>
      <c r="J3598" s="135">
        <v>3324</v>
      </c>
      <c r="K3598" t="str">
        <f>VLOOKUP(C3598,ResCat!$A$2:$B$268,2,FALSE)</f>
        <v>HMOPMR</v>
      </c>
    </row>
    <row r="3599" spans="3:11" x14ac:dyDescent="0.25">
      <c r="C3599" s="134" t="s">
        <v>147</v>
      </c>
      <c r="D3599" s="134" t="s">
        <v>0</v>
      </c>
      <c r="E3599" s="134" t="s">
        <v>332</v>
      </c>
      <c r="F3599" s="134" t="s">
        <v>310</v>
      </c>
      <c r="G3599" s="134" t="s">
        <v>323</v>
      </c>
      <c r="H3599" s="135">
        <v>7250.51</v>
      </c>
      <c r="I3599" s="135">
        <v>8447.16</v>
      </c>
      <c r="J3599" s="135">
        <v>34637.160000000003</v>
      </c>
      <c r="K3599" t="str">
        <f>VLOOKUP(C3599,ResCat!$A$2:$B$268,2,FALSE)</f>
        <v>HMOPMR</v>
      </c>
    </row>
    <row r="3600" spans="3:11" x14ac:dyDescent="0.25">
      <c r="C3600" s="134" t="s">
        <v>147</v>
      </c>
      <c r="D3600" s="134" t="s">
        <v>0</v>
      </c>
      <c r="E3600" s="134" t="s">
        <v>335</v>
      </c>
      <c r="F3600" s="134" t="s">
        <v>310</v>
      </c>
      <c r="G3600" s="134" t="s">
        <v>325</v>
      </c>
      <c r="H3600" s="135">
        <v>15075.97</v>
      </c>
      <c r="I3600" s="135">
        <v>31064.32</v>
      </c>
      <c r="J3600" s="135">
        <v>133311.62</v>
      </c>
      <c r="K3600" t="str">
        <f>VLOOKUP(C3600,ResCat!$A$2:$B$268,2,FALSE)</f>
        <v>HMOPMR</v>
      </c>
    </row>
    <row r="3601" spans="3:11" x14ac:dyDescent="0.25">
      <c r="C3601" s="134" t="s">
        <v>147</v>
      </c>
      <c r="D3601" s="134" t="s">
        <v>0</v>
      </c>
      <c r="E3601" s="134" t="s">
        <v>4</v>
      </c>
      <c r="F3601" s="134" t="s">
        <v>310</v>
      </c>
      <c r="G3601" s="134" t="s">
        <v>327</v>
      </c>
      <c r="H3601" s="135">
        <v>3960</v>
      </c>
      <c r="I3601" s="135">
        <v>3960</v>
      </c>
      <c r="J3601" s="135">
        <v>7629.9</v>
      </c>
      <c r="K3601" t="str">
        <f>VLOOKUP(C3601,ResCat!$A$2:$B$268,2,FALSE)</f>
        <v>HMOPMR</v>
      </c>
    </row>
    <row r="3602" spans="3:11" x14ac:dyDescent="0.25">
      <c r="C3602" s="134" t="s">
        <v>147</v>
      </c>
      <c r="D3602" s="134" t="s">
        <v>0</v>
      </c>
      <c r="E3602" s="134" t="s">
        <v>511</v>
      </c>
      <c r="F3602" s="134" t="s">
        <v>310</v>
      </c>
      <c r="G3602" s="134" t="s">
        <v>329</v>
      </c>
      <c r="H3602" s="135">
        <v>537810.04</v>
      </c>
      <c r="I3602" s="135">
        <v>538060.04</v>
      </c>
      <c r="J3602" s="135">
        <v>1043931.79</v>
      </c>
      <c r="K3602" t="str">
        <f>VLOOKUP(C3602,ResCat!$A$2:$B$268,2,FALSE)</f>
        <v>HMOPMR</v>
      </c>
    </row>
    <row r="3603" spans="3:11" x14ac:dyDescent="0.25">
      <c r="C3603" s="134" t="s">
        <v>147</v>
      </c>
      <c r="D3603" s="134" t="s">
        <v>0</v>
      </c>
      <c r="E3603" s="134" t="s">
        <v>969</v>
      </c>
      <c r="F3603" s="134" t="s">
        <v>310</v>
      </c>
      <c r="G3603" s="134" t="s">
        <v>331</v>
      </c>
      <c r="H3603" s="135">
        <v>1316</v>
      </c>
      <c r="I3603" s="135">
        <v>38289.129999999997</v>
      </c>
      <c r="J3603" s="135">
        <v>16440</v>
      </c>
      <c r="K3603" t="str">
        <f>VLOOKUP(C3603,ResCat!$A$2:$B$268,2,FALSE)</f>
        <v>HMOPMR</v>
      </c>
    </row>
    <row r="3604" spans="3:11" x14ac:dyDescent="0.25">
      <c r="C3604" s="134" t="s">
        <v>147</v>
      </c>
      <c r="D3604" s="134" t="s">
        <v>0</v>
      </c>
      <c r="E3604" s="134" t="s">
        <v>961</v>
      </c>
      <c r="F3604" s="134" t="s">
        <v>310</v>
      </c>
      <c r="G3604" s="134" t="s">
        <v>334</v>
      </c>
      <c r="H3604" s="135">
        <v>1316</v>
      </c>
      <c r="I3604" s="135">
        <v>9995.4699999999993</v>
      </c>
      <c r="J3604" s="135">
        <v>46466.239999999998</v>
      </c>
      <c r="K3604" t="str">
        <f>VLOOKUP(C3604,ResCat!$A$2:$B$268,2,FALSE)</f>
        <v>HMOPMR</v>
      </c>
    </row>
    <row r="3605" spans="3:11" x14ac:dyDescent="0.25">
      <c r="C3605" s="134" t="s">
        <v>147</v>
      </c>
      <c r="D3605" s="134" t="s">
        <v>0</v>
      </c>
      <c r="E3605" s="134" t="s">
        <v>970</v>
      </c>
      <c r="F3605" s="134" t="s">
        <v>310</v>
      </c>
      <c r="G3605" s="134" t="s">
        <v>333</v>
      </c>
      <c r="H3605" s="135">
        <v>191576.72999999998</v>
      </c>
      <c r="I3605" s="135">
        <v>205064.02999999997</v>
      </c>
      <c r="J3605" s="135">
        <v>825536.33000000077</v>
      </c>
      <c r="K3605" t="str">
        <f>VLOOKUP(C3605,ResCat!$A$2:$B$268,2,FALSE)</f>
        <v>HMOPMR</v>
      </c>
    </row>
    <row r="3606" spans="3:11" x14ac:dyDescent="0.25">
      <c r="C3606" s="134" t="s">
        <v>147</v>
      </c>
      <c r="D3606" s="134" t="s">
        <v>0</v>
      </c>
      <c r="E3606" s="134" t="s">
        <v>1023</v>
      </c>
      <c r="F3606" s="134" t="s">
        <v>310</v>
      </c>
      <c r="G3606" s="134" t="s">
        <v>308</v>
      </c>
      <c r="H3606" s="135">
        <v>34509.919999999998</v>
      </c>
      <c r="I3606" s="135">
        <v>36009.919999999998</v>
      </c>
      <c r="J3606" s="135">
        <v>158633.32</v>
      </c>
      <c r="K3606" t="str">
        <f>VLOOKUP(C3606,ResCat!$A$2:$B$268,2,FALSE)</f>
        <v>HMOPMR</v>
      </c>
    </row>
    <row r="3607" spans="3:11" x14ac:dyDescent="0.25">
      <c r="C3607" s="134" t="s">
        <v>147</v>
      </c>
      <c r="D3607" s="134" t="s">
        <v>2</v>
      </c>
      <c r="E3607" s="134" t="s">
        <v>350</v>
      </c>
      <c r="F3607" s="134" t="s">
        <v>310</v>
      </c>
      <c r="G3607" s="134" t="s">
        <v>311</v>
      </c>
      <c r="H3607" s="135">
        <v>3072.02</v>
      </c>
      <c r="I3607" s="135">
        <v>3092.02</v>
      </c>
      <c r="J3607" s="135">
        <v>3092.02</v>
      </c>
      <c r="K3607" t="str">
        <f>VLOOKUP(C3607,ResCat!$A$2:$B$268,2,FALSE)</f>
        <v>HMOPMR</v>
      </c>
    </row>
    <row r="3608" spans="3:11" x14ac:dyDescent="0.25">
      <c r="C3608" s="134" t="s">
        <v>147</v>
      </c>
      <c r="D3608" s="134" t="s">
        <v>2</v>
      </c>
      <c r="E3608" s="134" t="s">
        <v>354</v>
      </c>
      <c r="F3608" s="134" t="s">
        <v>310</v>
      </c>
      <c r="G3608" s="134" t="s">
        <v>311</v>
      </c>
      <c r="H3608" s="135">
        <v>164.41</v>
      </c>
      <c r="I3608" s="135">
        <v>189.41</v>
      </c>
      <c r="J3608" s="135">
        <v>233.07</v>
      </c>
      <c r="K3608" t="str">
        <f>VLOOKUP(C3608,ResCat!$A$2:$B$268,2,FALSE)</f>
        <v>HMOPMR</v>
      </c>
    </row>
    <row r="3609" spans="3:11" x14ac:dyDescent="0.25">
      <c r="C3609" s="134" t="s">
        <v>147</v>
      </c>
      <c r="D3609" s="134" t="s">
        <v>2</v>
      </c>
      <c r="E3609" s="134" t="s">
        <v>366</v>
      </c>
      <c r="F3609" s="134" t="s">
        <v>310</v>
      </c>
      <c r="G3609" s="134" t="s">
        <v>311</v>
      </c>
      <c r="H3609" s="135">
        <v>1113.5500000000002</v>
      </c>
      <c r="I3609" s="135">
        <v>1123.5500000000002</v>
      </c>
      <c r="J3609" s="135">
        <v>1272.7500000000002</v>
      </c>
      <c r="K3609" t="str">
        <f>VLOOKUP(C3609,ResCat!$A$2:$B$268,2,FALSE)</f>
        <v>HMOPMR</v>
      </c>
    </row>
    <row r="3610" spans="3:11" x14ac:dyDescent="0.25">
      <c r="C3610" s="134" t="s">
        <v>147</v>
      </c>
      <c r="D3610" s="134" t="s">
        <v>2</v>
      </c>
      <c r="E3610" s="134" t="s">
        <v>337</v>
      </c>
      <c r="F3610" s="134" t="s">
        <v>310</v>
      </c>
      <c r="G3610" s="134" t="s">
        <v>311</v>
      </c>
      <c r="H3610" s="135">
        <v>672.45</v>
      </c>
      <c r="I3610" s="135">
        <v>682.45</v>
      </c>
      <c r="J3610" s="135">
        <v>1759</v>
      </c>
      <c r="K3610" t="str">
        <f>VLOOKUP(C3610,ResCat!$A$2:$B$268,2,FALSE)</f>
        <v>HMOPMR</v>
      </c>
    </row>
    <row r="3611" spans="3:11" x14ac:dyDescent="0.25">
      <c r="C3611" s="134" t="s">
        <v>147</v>
      </c>
      <c r="D3611" s="134" t="s">
        <v>2</v>
      </c>
      <c r="E3611" s="134" t="s">
        <v>352</v>
      </c>
      <c r="F3611" s="134" t="s">
        <v>310</v>
      </c>
      <c r="G3611" s="134" t="s">
        <v>351</v>
      </c>
      <c r="H3611" s="135">
        <v>1293.7</v>
      </c>
      <c r="I3611" s="135">
        <v>1313.7</v>
      </c>
      <c r="J3611" s="135">
        <v>2946</v>
      </c>
      <c r="K3611" t="str">
        <f>VLOOKUP(C3611,ResCat!$A$2:$B$268,2,FALSE)</f>
        <v>HMOPMR</v>
      </c>
    </row>
    <row r="3612" spans="3:11" x14ac:dyDescent="0.25">
      <c r="C3612" s="134" t="s">
        <v>147</v>
      </c>
      <c r="D3612" s="134" t="s">
        <v>2</v>
      </c>
      <c r="E3612" s="134" t="s">
        <v>347</v>
      </c>
      <c r="F3612" s="134" t="s">
        <v>310</v>
      </c>
      <c r="G3612" s="134" t="s">
        <v>360</v>
      </c>
      <c r="H3612" s="135">
        <v>572.20000000000005</v>
      </c>
      <c r="I3612" s="135">
        <v>572.20000000000005</v>
      </c>
      <c r="J3612" s="135">
        <v>1912</v>
      </c>
      <c r="K3612" t="str">
        <f>VLOOKUP(C3612,ResCat!$A$2:$B$268,2,FALSE)</f>
        <v>HMOPMR</v>
      </c>
    </row>
    <row r="3613" spans="3:11" x14ac:dyDescent="0.25">
      <c r="C3613" s="134" t="s">
        <v>147</v>
      </c>
      <c r="D3613" s="134" t="s">
        <v>2</v>
      </c>
      <c r="E3613" s="134" t="s">
        <v>361</v>
      </c>
      <c r="F3613" s="134" t="s">
        <v>310</v>
      </c>
      <c r="G3613" s="134" t="s">
        <v>355</v>
      </c>
      <c r="H3613" s="135">
        <v>430.53999999999996</v>
      </c>
      <c r="I3613" s="135">
        <v>450.53999999999996</v>
      </c>
      <c r="J3613" s="135">
        <v>856.45</v>
      </c>
      <c r="K3613" t="str">
        <f>VLOOKUP(C3613,ResCat!$A$2:$B$268,2,FALSE)</f>
        <v>HMOPMR</v>
      </c>
    </row>
    <row r="3614" spans="3:11" x14ac:dyDescent="0.25">
      <c r="C3614" s="134" t="s">
        <v>147</v>
      </c>
      <c r="D3614" s="134" t="s">
        <v>2</v>
      </c>
      <c r="E3614" s="134" t="s">
        <v>312</v>
      </c>
      <c r="F3614" s="134" t="s">
        <v>310</v>
      </c>
      <c r="G3614" s="134" t="s">
        <v>364</v>
      </c>
      <c r="H3614" s="135">
        <v>310.56</v>
      </c>
      <c r="I3614" s="135">
        <v>310.56</v>
      </c>
      <c r="J3614" s="135">
        <v>1188.08</v>
      </c>
      <c r="K3614" t="str">
        <f>VLOOKUP(C3614,ResCat!$A$2:$B$268,2,FALSE)</f>
        <v>HMOPMR</v>
      </c>
    </row>
    <row r="3615" spans="3:11" x14ac:dyDescent="0.25">
      <c r="C3615" s="134" t="s">
        <v>147</v>
      </c>
      <c r="D3615" s="134" t="s">
        <v>2</v>
      </c>
      <c r="E3615" s="134" t="s">
        <v>357</v>
      </c>
      <c r="F3615" s="134" t="s">
        <v>310</v>
      </c>
      <c r="G3615" s="134" t="s">
        <v>338</v>
      </c>
      <c r="H3615" s="135">
        <v>-503.18999999999994</v>
      </c>
      <c r="I3615" s="135">
        <v>-503.18999999999994</v>
      </c>
      <c r="J3615" s="135">
        <v>-600</v>
      </c>
      <c r="K3615" t="str">
        <f>VLOOKUP(C3615,ResCat!$A$2:$B$268,2,FALSE)</f>
        <v>HMOPMR</v>
      </c>
    </row>
    <row r="3616" spans="3:11" x14ac:dyDescent="0.25">
      <c r="C3616" s="134" t="s">
        <v>147</v>
      </c>
      <c r="D3616" s="134" t="s">
        <v>2</v>
      </c>
      <c r="E3616" s="134" t="s">
        <v>339</v>
      </c>
      <c r="F3616" s="134" t="s">
        <v>310</v>
      </c>
      <c r="G3616" s="134" t="s">
        <v>353</v>
      </c>
      <c r="H3616" s="135">
        <v>191.4</v>
      </c>
      <c r="I3616" s="135">
        <v>221.4</v>
      </c>
      <c r="J3616" s="135">
        <v>313</v>
      </c>
      <c r="K3616" t="str">
        <f>VLOOKUP(C3616,ResCat!$A$2:$B$268,2,FALSE)</f>
        <v>HMOPMR</v>
      </c>
    </row>
    <row r="3617" spans="3:11" x14ac:dyDescent="0.25">
      <c r="C3617" s="134" t="s">
        <v>147</v>
      </c>
      <c r="D3617" s="134" t="s">
        <v>2</v>
      </c>
      <c r="E3617" s="134" t="s">
        <v>342</v>
      </c>
      <c r="F3617" s="134" t="s">
        <v>310</v>
      </c>
      <c r="G3617" s="134" t="s">
        <v>348</v>
      </c>
      <c r="H3617" s="135">
        <v>217.74</v>
      </c>
      <c r="I3617" s="135">
        <v>227.74</v>
      </c>
      <c r="J3617" s="135">
        <v>338.88</v>
      </c>
      <c r="K3617" t="str">
        <f>VLOOKUP(C3617,ResCat!$A$2:$B$268,2,FALSE)</f>
        <v>HMOPMR</v>
      </c>
    </row>
    <row r="3618" spans="3:11" x14ac:dyDescent="0.25">
      <c r="C3618" s="134" t="s">
        <v>147</v>
      </c>
      <c r="D3618" s="134" t="s">
        <v>2</v>
      </c>
      <c r="E3618" s="134" t="s">
        <v>316</v>
      </c>
      <c r="F3618" s="134" t="s">
        <v>310</v>
      </c>
      <c r="G3618" s="134" t="s">
        <v>313</v>
      </c>
      <c r="H3618" s="135">
        <v>-728.52</v>
      </c>
      <c r="I3618" s="135">
        <v>-708.52</v>
      </c>
      <c r="J3618" s="135">
        <v>-708.52</v>
      </c>
      <c r="K3618" t="str">
        <f>VLOOKUP(C3618,ResCat!$A$2:$B$268,2,FALSE)</f>
        <v>HMOPMR</v>
      </c>
    </row>
    <row r="3619" spans="3:11" x14ac:dyDescent="0.25">
      <c r="C3619" s="134" t="s">
        <v>147</v>
      </c>
      <c r="D3619" s="134" t="s">
        <v>2</v>
      </c>
      <c r="E3619" s="134" t="s">
        <v>318</v>
      </c>
      <c r="F3619" s="134" t="s">
        <v>310</v>
      </c>
      <c r="G3619" s="134" t="s">
        <v>358</v>
      </c>
      <c r="H3619" s="135">
        <v>505.56</v>
      </c>
      <c r="I3619" s="135">
        <v>515.56000000000006</v>
      </c>
      <c r="J3619" s="135">
        <v>4990.67</v>
      </c>
      <c r="K3619" t="str">
        <f>VLOOKUP(C3619,ResCat!$A$2:$B$268,2,FALSE)</f>
        <v>HMOPMR</v>
      </c>
    </row>
    <row r="3620" spans="3:11" x14ac:dyDescent="0.25">
      <c r="C3620" s="134" t="s">
        <v>147</v>
      </c>
      <c r="D3620" s="134" t="s">
        <v>2</v>
      </c>
      <c r="E3620" s="134" t="s">
        <v>320</v>
      </c>
      <c r="F3620" s="134" t="s">
        <v>310</v>
      </c>
      <c r="G3620" s="134" t="s">
        <v>315</v>
      </c>
      <c r="H3620" s="135">
        <v>515.56000000000006</v>
      </c>
      <c r="I3620" s="135">
        <v>575.56000000000006</v>
      </c>
      <c r="J3620" s="135">
        <v>759.48</v>
      </c>
      <c r="K3620" t="str">
        <f>VLOOKUP(C3620,ResCat!$A$2:$B$268,2,FALSE)</f>
        <v>HMOPMR</v>
      </c>
    </row>
    <row r="3621" spans="3:11" x14ac:dyDescent="0.25">
      <c r="C3621" s="134" t="s">
        <v>147</v>
      </c>
      <c r="D3621" s="134" t="s">
        <v>2</v>
      </c>
      <c r="E3621" s="134" t="s">
        <v>322</v>
      </c>
      <c r="F3621" s="134" t="s">
        <v>310</v>
      </c>
      <c r="G3621" s="134" t="s">
        <v>341</v>
      </c>
      <c r="H3621" s="135">
        <v>425.73</v>
      </c>
      <c r="I3621" s="135">
        <v>515.73</v>
      </c>
      <c r="J3621" s="135">
        <v>849</v>
      </c>
      <c r="K3621" t="str">
        <f>VLOOKUP(C3621,ResCat!$A$2:$B$268,2,FALSE)</f>
        <v>HMOPMR</v>
      </c>
    </row>
    <row r="3622" spans="3:11" x14ac:dyDescent="0.25">
      <c r="C3622" s="134" t="s">
        <v>147</v>
      </c>
      <c r="D3622" s="134" t="s">
        <v>2</v>
      </c>
      <c r="E3622" s="134" t="s">
        <v>324</v>
      </c>
      <c r="F3622" s="134" t="s">
        <v>310</v>
      </c>
      <c r="G3622" s="134" t="s">
        <v>340</v>
      </c>
      <c r="H3622" s="135">
        <v>3337.94</v>
      </c>
      <c r="I3622" s="135">
        <v>3482.94</v>
      </c>
      <c r="J3622" s="135">
        <v>6787.64</v>
      </c>
      <c r="K3622" t="str">
        <f>VLOOKUP(C3622,ResCat!$A$2:$B$268,2,FALSE)</f>
        <v>HMOPMR</v>
      </c>
    </row>
    <row r="3623" spans="3:11" x14ac:dyDescent="0.25">
      <c r="C3623" s="134" t="s">
        <v>147</v>
      </c>
      <c r="D3623" s="134" t="s">
        <v>2</v>
      </c>
      <c r="E3623" s="134" t="s">
        <v>326</v>
      </c>
      <c r="F3623" s="134" t="s">
        <v>310</v>
      </c>
      <c r="G3623" s="134" t="s">
        <v>317</v>
      </c>
      <c r="H3623" s="135">
        <v>306.16000000000003</v>
      </c>
      <c r="I3623" s="135">
        <v>391.16</v>
      </c>
      <c r="J3623" s="135">
        <v>282.99</v>
      </c>
      <c r="K3623" t="str">
        <f>VLOOKUP(C3623,ResCat!$A$2:$B$268,2,FALSE)</f>
        <v>HMOPMR</v>
      </c>
    </row>
    <row r="3624" spans="3:11" x14ac:dyDescent="0.25">
      <c r="C3624" s="134" t="s">
        <v>147</v>
      </c>
      <c r="D3624" s="134" t="s">
        <v>2</v>
      </c>
      <c r="E3624" s="134" t="s">
        <v>328</v>
      </c>
      <c r="F3624" s="134" t="s">
        <v>310</v>
      </c>
      <c r="G3624" s="134" t="s">
        <v>319</v>
      </c>
      <c r="H3624" s="135">
        <v>892.24</v>
      </c>
      <c r="I3624" s="135">
        <v>962.24</v>
      </c>
      <c r="J3624" s="135">
        <v>2551</v>
      </c>
      <c r="K3624" t="str">
        <f>VLOOKUP(C3624,ResCat!$A$2:$B$268,2,FALSE)</f>
        <v>HMOPMR</v>
      </c>
    </row>
    <row r="3625" spans="3:11" x14ac:dyDescent="0.25">
      <c r="C3625" s="134" t="s">
        <v>147</v>
      </c>
      <c r="D3625" s="134" t="s">
        <v>2</v>
      </c>
      <c r="E3625" s="134" t="s">
        <v>330</v>
      </c>
      <c r="F3625" s="134" t="s">
        <v>310</v>
      </c>
      <c r="G3625" s="134" t="s">
        <v>321</v>
      </c>
      <c r="H3625" s="135">
        <v>-397.06</v>
      </c>
      <c r="I3625" s="135">
        <v>-281.76</v>
      </c>
      <c r="J3625" s="135">
        <v>-721.61000000000013</v>
      </c>
      <c r="K3625" t="str">
        <f>VLOOKUP(C3625,ResCat!$A$2:$B$268,2,FALSE)</f>
        <v>HMOPMR</v>
      </c>
    </row>
    <row r="3626" spans="3:11" x14ac:dyDescent="0.25">
      <c r="C3626" s="134" t="s">
        <v>147</v>
      </c>
      <c r="D3626" s="134" t="s">
        <v>2</v>
      </c>
      <c r="E3626" s="134" t="s">
        <v>332</v>
      </c>
      <c r="F3626" s="134" t="s">
        <v>310</v>
      </c>
      <c r="G3626" s="134" t="s">
        <v>323</v>
      </c>
      <c r="H3626" s="135">
        <v>3502.7099999999996</v>
      </c>
      <c r="I3626" s="135">
        <v>3592.7099999999996</v>
      </c>
      <c r="J3626" s="135">
        <v>12666.029999999999</v>
      </c>
      <c r="K3626" t="str">
        <f>VLOOKUP(C3626,ResCat!$A$2:$B$268,2,FALSE)</f>
        <v>HMOPMR</v>
      </c>
    </row>
    <row r="3627" spans="3:11" x14ac:dyDescent="0.25">
      <c r="C3627" s="134" t="s">
        <v>147</v>
      </c>
      <c r="D3627" s="134" t="s">
        <v>2</v>
      </c>
      <c r="E3627" s="134" t="s">
        <v>335</v>
      </c>
      <c r="F3627" s="134" t="s">
        <v>310</v>
      </c>
      <c r="G3627" s="134" t="s">
        <v>325</v>
      </c>
      <c r="H3627" s="135">
        <v>7744.3700000000008</v>
      </c>
      <c r="I3627" s="135">
        <v>7819.670000000001</v>
      </c>
      <c r="J3627" s="135">
        <v>4881.3600000000006</v>
      </c>
      <c r="K3627" t="str">
        <f>VLOOKUP(C3627,ResCat!$A$2:$B$268,2,FALSE)</f>
        <v>HMOPMR</v>
      </c>
    </row>
    <row r="3628" spans="3:11" x14ac:dyDescent="0.25">
      <c r="C3628" s="134" t="s">
        <v>147</v>
      </c>
      <c r="D3628" s="134" t="s">
        <v>2</v>
      </c>
      <c r="E3628" s="134" t="s">
        <v>4</v>
      </c>
      <c r="F3628" s="134" t="s">
        <v>310</v>
      </c>
      <c r="G3628" s="134" t="s">
        <v>327</v>
      </c>
      <c r="H3628" s="135">
        <v>1055.92</v>
      </c>
      <c r="I3628" s="135">
        <v>1362.1899999999998</v>
      </c>
      <c r="J3628" s="135">
        <v>3069.4</v>
      </c>
      <c r="K3628" t="str">
        <f>VLOOKUP(C3628,ResCat!$A$2:$B$268,2,FALSE)</f>
        <v>HMOPMR</v>
      </c>
    </row>
    <row r="3629" spans="3:11" x14ac:dyDescent="0.25">
      <c r="C3629" s="134" t="s">
        <v>147</v>
      </c>
      <c r="D3629" s="134" t="s">
        <v>2</v>
      </c>
      <c r="E3629" s="134" t="s">
        <v>511</v>
      </c>
      <c r="F3629" s="134" t="s">
        <v>310</v>
      </c>
      <c r="G3629" s="134" t="s">
        <v>329</v>
      </c>
      <c r="H3629" s="135">
        <v>6558.6900000000014</v>
      </c>
      <c r="I3629" s="135">
        <v>6696.090000000002</v>
      </c>
      <c r="J3629" s="135">
        <v>14380.8</v>
      </c>
      <c r="K3629" t="str">
        <f>VLOOKUP(C3629,ResCat!$A$2:$B$268,2,FALSE)</f>
        <v>HMOPMR</v>
      </c>
    </row>
    <row r="3630" spans="3:11" x14ac:dyDescent="0.25">
      <c r="C3630" s="134" t="s">
        <v>147</v>
      </c>
      <c r="D3630" s="134" t="s">
        <v>2</v>
      </c>
      <c r="E3630" s="134" t="s">
        <v>969</v>
      </c>
      <c r="F3630" s="134" t="s">
        <v>310</v>
      </c>
      <c r="G3630" s="134" t="s">
        <v>331</v>
      </c>
      <c r="H3630" s="135">
        <v>9312.84</v>
      </c>
      <c r="I3630" s="135">
        <v>9676.56</v>
      </c>
      <c r="J3630" s="135">
        <v>14565.470000000001</v>
      </c>
      <c r="K3630" t="str">
        <f>VLOOKUP(C3630,ResCat!$A$2:$B$268,2,FALSE)</f>
        <v>HMOPMR</v>
      </c>
    </row>
    <row r="3631" spans="3:11" x14ac:dyDescent="0.25">
      <c r="C3631" s="134" t="s">
        <v>147</v>
      </c>
      <c r="D3631" s="134" t="s">
        <v>2</v>
      </c>
      <c r="E3631" s="134" t="s">
        <v>961</v>
      </c>
      <c r="F3631" s="134" t="s">
        <v>310</v>
      </c>
      <c r="G3631" s="134" t="s">
        <v>334</v>
      </c>
      <c r="H3631" s="135">
        <v>65073.250000000036</v>
      </c>
      <c r="I3631" s="135">
        <v>65352.040000000037</v>
      </c>
      <c r="J3631" s="135">
        <v>103931.19000000002</v>
      </c>
      <c r="K3631" t="str">
        <f>VLOOKUP(C3631,ResCat!$A$2:$B$268,2,FALSE)</f>
        <v>HMOPMR</v>
      </c>
    </row>
    <row r="3632" spans="3:11" x14ac:dyDescent="0.25">
      <c r="C3632" s="134" t="s">
        <v>147</v>
      </c>
      <c r="D3632" s="134" t="s">
        <v>2</v>
      </c>
      <c r="E3632" s="134" t="s">
        <v>970</v>
      </c>
      <c r="F3632" s="134" t="s">
        <v>310</v>
      </c>
      <c r="G3632" s="134" t="s">
        <v>333</v>
      </c>
      <c r="H3632" s="135">
        <v>69639.129999999976</v>
      </c>
      <c r="I3632" s="135">
        <v>70134.51999999999</v>
      </c>
      <c r="J3632" s="135">
        <v>148784.69999999998</v>
      </c>
      <c r="K3632" t="str">
        <f>VLOOKUP(C3632,ResCat!$A$2:$B$268,2,FALSE)</f>
        <v>HMOPMR</v>
      </c>
    </row>
    <row r="3633" spans="3:11" x14ac:dyDescent="0.25">
      <c r="C3633" s="134" t="s">
        <v>147</v>
      </c>
      <c r="D3633" s="134" t="s">
        <v>2</v>
      </c>
      <c r="E3633" s="134" t="s">
        <v>1023</v>
      </c>
      <c r="F3633" s="134" t="s">
        <v>310</v>
      </c>
      <c r="G3633" s="134" t="s">
        <v>308</v>
      </c>
      <c r="H3633" s="135">
        <v>23828.820000000022</v>
      </c>
      <c r="I3633" s="135">
        <v>24498.820000000022</v>
      </c>
      <c r="J3633" s="135">
        <v>47970.16</v>
      </c>
      <c r="K3633" t="str">
        <f>VLOOKUP(C3633,ResCat!$A$2:$B$268,2,FALSE)</f>
        <v>HMOPMR</v>
      </c>
    </row>
    <row r="3634" spans="3:11" x14ac:dyDescent="0.25">
      <c r="C3634" s="134" t="s">
        <v>147</v>
      </c>
      <c r="D3634" s="134" t="s">
        <v>343</v>
      </c>
      <c r="E3634" s="134" t="s">
        <v>350</v>
      </c>
      <c r="F3634" s="134" t="s">
        <v>1053</v>
      </c>
      <c r="G3634" s="134" t="s">
        <v>311</v>
      </c>
      <c r="H3634" s="135">
        <v>0</v>
      </c>
      <c r="I3634" s="135">
        <v>5.36</v>
      </c>
      <c r="J3634" s="135">
        <v>68.569999999999993</v>
      </c>
      <c r="K3634" t="str">
        <f>VLOOKUP(C3634,ResCat!$A$2:$B$268,2,FALSE)</f>
        <v>HMOPMR</v>
      </c>
    </row>
    <row r="3635" spans="3:11" x14ac:dyDescent="0.25">
      <c r="C3635" s="134" t="s">
        <v>147</v>
      </c>
      <c r="D3635" s="134" t="s">
        <v>343</v>
      </c>
      <c r="E3635" s="134" t="s">
        <v>314</v>
      </c>
      <c r="F3635" s="134" t="s">
        <v>1053</v>
      </c>
      <c r="G3635" s="134" t="s">
        <v>356</v>
      </c>
      <c r="H3635" s="135">
        <v>35.700000000000003</v>
      </c>
      <c r="I3635" s="135">
        <v>43.7</v>
      </c>
      <c r="J3635" s="135">
        <v>57.26</v>
      </c>
      <c r="K3635" t="str">
        <f>VLOOKUP(C3635,ResCat!$A$2:$B$268,2,FALSE)</f>
        <v>HMOPMR</v>
      </c>
    </row>
    <row r="3636" spans="3:11" x14ac:dyDescent="0.25">
      <c r="C3636" s="134" t="s">
        <v>147</v>
      </c>
      <c r="D3636" s="134" t="s">
        <v>343</v>
      </c>
      <c r="E3636" s="134" t="s">
        <v>342</v>
      </c>
      <c r="F3636" s="134" t="s">
        <v>1053</v>
      </c>
      <c r="G3636" s="134" t="s">
        <v>348</v>
      </c>
      <c r="H3636" s="135">
        <v>35.700000000000003</v>
      </c>
      <c r="I3636" s="135">
        <v>43.7</v>
      </c>
      <c r="J3636" s="135">
        <v>57.26</v>
      </c>
      <c r="K3636" t="str">
        <f>VLOOKUP(C3636,ResCat!$A$2:$B$268,2,FALSE)</f>
        <v>HMOPMR</v>
      </c>
    </row>
    <row r="3637" spans="3:11" x14ac:dyDescent="0.25">
      <c r="C3637" s="134" t="s">
        <v>147</v>
      </c>
      <c r="D3637" s="134" t="s">
        <v>343</v>
      </c>
      <c r="E3637" s="134" t="s">
        <v>316</v>
      </c>
      <c r="F3637" s="134" t="s">
        <v>1053</v>
      </c>
      <c r="G3637" s="134" t="s">
        <v>313</v>
      </c>
      <c r="H3637" s="135">
        <v>17.260000000000002</v>
      </c>
      <c r="I3637" s="135">
        <v>17.260000000000002</v>
      </c>
      <c r="J3637" s="135">
        <v>19.760000000000002</v>
      </c>
      <c r="K3637" t="str">
        <f>VLOOKUP(C3637,ResCat!$A$2:$B$268,2,FALSE)</f>
        <v>HMOPMR</v>
      </c>
    </row>
    <row r="3638" spans="3:11" x14ac:dyDescent="0.25">
      <c r="C3638" s="134" t="s">
        <v>147</v>
      </c>
      <c r="D3638" s="134" t="s">
        <v>343</v>
      </c>
      <c r="E3638" s="134" t="s">
        <v>318</v>
      </c>
      <c r="F3638" s="134" t="s">
        <v>1053</v>
      </c>
      <c r="G3638" s="134" t="s">
        <v>358</v>
      </c>
      <c r="H3638" s="135">
        <v>15.58</v>
      </c>
      <c r="I3638" s="135">
        <v>15.58</v>
      </c>
      <c r="J3638" s="135">
        <v>20.75</v>
      </c>
      <c r="K3638" t="str">
        <f>VLOOKUP(C3638,ResCat!$A$2:$B$268,2,FALSE)</f>
        <v>HMOPMR</v>
      </c>
    </row>
    <row r="3639" spans="3:11" x14ac:dyDescent="0.25">
      <c r="C3639" s="134" t="s">
        <v>147</v>
      </c>
      <c r="D3639" s="134" t="s">
        <v>343</v>
      </c>
      <c r="E3639" s="134" t="s">
        <v>969</v>
      </c>
      <c r="F3639" s="134" t="s">
        <v>1053</v>
      </c>
      <c r="G3639" s="134" t="s">
        <v>331</v>
      </c>
      <c r="H3639" s="135">
        <v>-20.779999999999998</v>
      </c>
      <c r="I3639" s="135">
        <v>-20.78</v>
      </c>
      <c r="J3639" s="135">
        <v>-73.140000000000015</v>
      </c>
      <c r="K3639" t="str">
        <f>VLOOKUP(C3639,ResCat!$A$2:$B$268,2,FALSE)</f>
        <v>HMOPMR</v>
      </c>
    </row>
    <row r="3640" spans="3:11" x14ac:dyDescent="0.25">
      <c r="C3640" s="134" t="s">
        <v>147</v>
      </c>
      <c r="D3640" s="134" t="s">
        <v>343</v>
      </c>
      <c r="E3640" s="134" t="s">
        <v>961</v>
      </c>
      <c r="F3640" s="134" t="s">
        <v>1053</v>
      </c>
      <c r="G3640" s="134" t="s">
        <v>334</v>
      </c>
      <c r="H3640" s="135">
        <v>-270.16000000000003</v>
      </c>
      <c r="I3640" s="135">
        <v>-280.16000000000003</v>
      </c>
      <c r="J3640" s="135">
        <v>-280.16000000000003</v>
      </c>
      <c r="K3640" t="str">
        <f>VLOOKUP(C3640,ResCat!$A$2:$B$268,2,FALSE)</f>
        <v>HMOPMR</v>
      </c>
    </row>
    <row r="3641" spans="3:11" x14ac:dyDescent="0.25">
      <c r="C3641" s="134" t="s">
        <v>147</v>
      </c>
      <c r="D3641" s="134" t="s">
        <v>343</v>
      </c>
      <c r="E3641" s="134" t="s">
        <v>970</v>
      </c>
      <c r="F3641" s="134" t="s">
        <v>1053</v>
      </c>
      <c r="G3641" s="134" t="s">
        <v>333</v>
      </c>
      <c r="H3641" s="135">
        <v>119111.64999999988</v>
      </c>
      <c r="I3641" s="135">
        <v>126622.67000000003</v>
      </c>
      <c r="J3641" s="135">
        <v>299735.42000000004</v>
      </c>
      <c r="K3641" t="str">
        <f>VLOOKUP(C3641,ResCat!$A$2:$B$268,2,FALSE)</f>
        <v>HMOPMR</v>
      </c>
    </row>
    <row r="3642" spans="3:11" x14ac:dyDescent="0.25">
      <c r="C3642" s="134" t="s">
        <v>147</v>
      </c>
      <c r="D3642" s="134" t="s">
        <v>343</v>
      </c>
      <c r="E3642" s="134" t="s">
        <v>1023</v>
      </c>
      <c r="F3642" s="134" t="s">
        <v>1053</v>
      </c>
      <c r="G3642" s="134" t="s">
        <v>308</v>
      </c>
      <c r="H3642" s="135">
        <v>351799.66000000061</v>
      </c>
      <c r="I3642" s="135">
        <v>381470.18000000174</v>
      </c>
      <c r="J3642" s="135">
        <v>956001.30999999866</v>
      </c>
      <c r="K3642" t="str">
        <f>VLOOKUP(C3642,ResCat!$A$2:$B$268,2,FALSE)</f>
        <v>HMOPMR</v>
      </c>
    </row>
    <row r="3643" spans="3:11" x14ac:dyDescent="0.25">
      <c r="C3643" s="134" t="s">
        <v>147</v>
      </c>
      <c r="D3643" s="134" t="s">
        <v>1</v>
      </c>
      <c r="E3643" s="134" t="s">
        <v>350</v>
      </c>
      <c r="F3643" s="134" t="s">
        <v>310</v>
      </c>
      <c r="G3643" s="134" t="s">
        <v>311</v>
      </c>
      <c r="H3643" s="135">
        <v>-6651</v>
      </c>
      <c r="I3643" s="135">
        <v>-6588.8</v>
      </c>
      <c r="J3643" s="135">
        <v>-14478.009999999998</v>
      </c>
      <c r="K3643" t="str">
        <f>VLOOKUP(C3643,ResCat!$A$2:$B$268,2,FALSE)</f>
        <v>HMOPMR</v>
      </c>
    </row>
    <row r="3644" spans="3:11" x14ac:dyDescent="0.25">
      <c r="C3644" s="134" t="s">
        <v>147</v>
      </c>
      <c r="D3644" s="134" t="s">
        <v>1</v>
      </c>
      <c r="E3644" s="134" t="s">
        <v>359</v>
      </c>
      <c r="F3644" s="134" t="s">
        <v>310</v>
      </c>
      <c r="G3644" s="134" t="s">
        <v>311</v>
      </c>
      <c r="H3644" s="135">
        <v>-180.96</v>
      </c>
      <c r="I3644" s="135">
        <v>-180.96</v>
      </c>
      <c r="J3644" s="135">
        <v>0</v>
      </c>
      <c r="K3644" t="str">
        <f>VLOOKUP(C3644,ResCat!$A$2:$B$268,2,FALSE)</f>
        <v>HMOPMR</v>
      </c>
    </row>
    <row r="3645" spans="3:11" x14ac:dyDescent="0.25">
      <c r="C3645" s="134" t="s">
        <v>147</v>
      </c>
      <c r="D3645" s="134" t="s">
        <v>1</v>
      </c>
      <c r="E3645" s="134" t="s">
        <v>354</v>
      </c>
      <c r="F3645" s="134" t="s">
        <v>310</v>
      </c>
      <c r="G3645" s="134" t="s">
        <v>311</v>
      </c>
      <c r="H3645" s="135">
        <v>0</v>
      </c>
      <c r="I3645" s="135">
        <v>0</v>
      </c>
      <c r="J3645" s="135">
        <v>0</v>
      </c>
      <c r="K3645" t="str">
        <f>VLOOKUP(C3645,ResCat!$A$2:$B$268,2,FALSE)</f>
        <v>HMOPMR</v>
      </c>
    </row>
    <row r="3646" spans="3:11" x14ac:dyDescent="0.25">
      <c r="C3646" s="134" t="s">
        <v>147</v>
      </c>
      <c r="D3646" s="134" t="s">
        <v>1</v>
      </c>
      <c r="E3646" s="134" t="s">
        <v>366</v>
      </c>
      <c r="F3646" s="134" t="s">
        <v>310</v>
      </c>
      <c r="G3646" s="134" t="s">
        <v>311</v>
      </c>
      <c r="H3646" s="135">
        <v>543.32000000000005</v>
      </c>
      <c r="I3646" s="135">
        <v>543.32000000000005</v>
      </c>
      <c r="J3646" s="135">
        <v>543.32000000000005</v>
      </c>
      <c r="K3646" t="str">
        <f>VLOOKUP(C3646,ResCat!$A$2:$B$268,2,FALSE)</f>
        <v>HMOPMR</v>
      </c>
    </row>
    <row r="3647" spans="3:11" x14ac:dyDescent="0.25">
      <c r="C3647" s="134" t="s">
        <v>147</v>
      </c>
      <c r="D3647" s="134" t="s">
        <v>1</v>
      </c>
      <c r="E3647" s="134" t="s">
        <v>357</v>
      </c>
      <c r="F3647" s="134" t="s">
        <v>310</v>
      </c>
      <c r="G3647" s="134" t="s">
        <v>338</v>
      </c>
      <c r="H3647" s="135">
        <v>-543.79</v>
      </c>
      <c r="I3647" s="135">
        <v>-475.59</v>
      </c>
      <c r="J3647" s="135">
        <v>68.2</v>
      </c>
      <c r="K3647" t="str">
        <f>VLOOKUP(C3647,ResCat!$A$2:$B$268,2,FALSE)</f>
        <v>HMOPMR</v>
      </c>
    </row>
    <row r="3648" spans="3:11" x14ac:dyDescent="0.25">
      <c r="C3648" s="134" t="s">
        <v>147</v>
      </c>
      <c r="D3648" s="134" t="s">
        <v>1</v>
      </c>
      <c r="E3648" s="134" t="s">
        <v>339</v>
      </c>
      <c r="F3648" s="134" t="s">
        <v>310</v>
      </c>
      <c r="G3648" s="134" t="s">
        <v>353</v>
      </c>
      <c r="H3648" s="135">
        <v>0</v>
      </c>
      <c r="I3648" s="135">
        <v>72.36</v>
      </c>
      <c r="J3648" s="135">
        <v>72.36</v>
      </c>
      <c r="K3648" t="str">
        <f>VLOOKUP(C3648,ResCat!$A$2:$B$268,2,FALSE)</f>
        <v>HMOPMR</v>
      </c>
    </row>
    <row r="3649" spans="3:11" x14ac:dyDescent="0.25">
      <c r="C3649" s="134" t="s">
        <v>147</v>
      </c>
      <c r="D3649" s="134" t="s">
        <v>1</v>
      </c>
      <c r="E3649" s="134" t="s">
        <v>342</v>
      </c>
      <c r="F3649" s="134" t="s">
        <v>310</v>
      </c>
      <c r="G3649" s="134" t="s">
        <v>348</v>
      </c>
      <c r="H3649" s="135">
        <v>-1457.66</v>
      </c>
      <c r="I3649" s="135">
        <v>-1157.6600000000001</v>
      </c>
      <c r="J3649" s="135">
        <v>-6234.54</v>
      </c>
      <c r="K3649" t="str">
        <f>VLOOKUP(C3649,ResCat!$A$2:$B$268,2,FALSE)</f>
        <v>HMOPMR</v>
      </c>
    </row>
    <row r="3650" spans="3:11" x14ac:dyDescent="0.25">
      <c r="C3650" s="134" t="s">
        <v>147</v>
      </c>
      <c r="D3650" s="134" t="s">
        <v>1</v>
      </c>
      <c r="E3650" s="134" t="s">
        <v>316</v>
      </c>
      <c r="F3650" s="134" t="s">
        <v>310</v>
      </c>
      <c r="G3650" s="134" t="s">
        <v>313</v>
      </c>
      <c r="H3650" s="135">
        <v>74.760000000000005</v>
      </c>
      <c r="I3650" s="135">
        <v>94.76</v>
      </c>
      <c r="J3650" s="135">
        <v>94.76</v>
      </c>
      <c r="K3650" t="str">
        <f>VLOOKUP(C3650,ResCat!$A$2:$B$268,2,FALSE)</f>
        <v>HMOPMR</v>
      </c>
    </row>
    <row r="3651" spans="3:11" x14ac:dyDescent="0.25">
      <c r="C3651" s="134" t="s">
        <v>147</v>
      </c>
      <c r="D3651" s="134" t="s">
        <v>1</v>
      </c>
      <c r="E3651" s="134" t="s">
        <v>320</v>
      </c>
      <c r="F3651" s="134" t="s">
        <v>310</v>
      </c>
      <c r="G3651" s="134" t="s">
        <v>315</v>
      </c>
      <c r="H3651" s="135">
        <v>-1029.77</v>
      </c>
      <c r="I3651" s="135">
        <v>-981.77</v>
      </c>
      <c r="J3651" s="135">
        <v>48</v>
      </c>
      <c r="K3651" t="str">
        <f>VLOOKUP(C3651,ResCat!$A$2:$B$268,2,FALSE)</f>
        <v>HMOPMR</v>
      </c>
    </row>
    <row r="3652" spans="3:11" x14ac:dyDescent="0.25">
      <c r="C3652" s="134" t="s">
        <v>147</v>
      </c>
      <c r="D3652" s="134" t="s">
        <v>1</v>
      </c>
      <c r="E3652" s="134" t="s">
        <v>322</v>
      </c>
      <c r="F3652" s="134" t="s">
        <v>310</v>
      </c>
      <c r="G3652" s="134" t="s">
        <v>341</v>
      </c>
      <c r="H3652" s="135">
        <v>13723.17</v>
      </c>
      <c r="I3652" s="135">
        <v>13723.17</v>
      </c>
      <c r="J3652" s="135">
        <v>43659.78</v>
      </c>
      <c r="K3652" t="str">
        <f>VLOOKUP(C3652,ResCat!$A$2:$B$268,2,FALSE)</f>
        <v>HMOPMR</v>
      </c>
    </row>
    <row r="3653" spans="3:11" x14ac:dyDescent="0.25">
      <c r="C3653" s="134" t="s">
        <v>147</v>
      </c>
      <c r="D3653" s="134" t="s">
        <v>1</v>
      </c>
      <c r="E3653" s="134" t="s">
        <v>324</v>
      </c>
      <c r="F3653" s="134" t="s">
        <v>310</v>
      </c>
      <c r="G3653" s="134" t="s">
        <v>340</v>
      </c>
      <c r="H3653" s="135">
        <v>84.71</v>
      </c>
      <c r="I3653" s="135">
        <v>84.71</v>
      </c>
      <c r="J3653" s="135">
        <v>0</v>
      </c>
      <c r="K3653" t="str">
        <f>VLOOKUP(C3653,ResCat!$A$2:$B$268,2,FALSE)</f>
        <v>HMOPMR</v>
      </c>
    </row>
    <row r="3654" spans="3:11" x14ac:dyDescent="0.25">
      <c r="C3654" s="134" t="s">
        <v>147</v>
      </c>
      <c r="D3654" s="134" t="s">
        <v>1</v>
      </c>
      <c r="E3654" s="134" t="s">
        <v>326</v>
      </c>
      <c r="F3654" s="134" t="s">
        <v>310</v>
      </c>
      <c r="G3654" s="134" t="s">
        <v>317</v>
      </c>
      <c r="H3654" s="135">
        <v>631.91000000000008</v>
      </c>
      <c r="I3654" s="135">
        <v>3429.1</v>
      </c>
      <c r="J3654" s="135">
        <v>12396.55</v>
      </c>
      <c r="K3654" t="str">
        <f>VLOOKUP(C3654,ResCat!$A$2:$B$268,2,FALSE)</f>
        <v>HMOPMR</v>
      </c>
    </row>
    <row r="3655" spans="3:11" x14ac:dyDescent="0.25">
      <c r="C3655" s="134" t="s">
        <v>147</v>
      </c>
      <c r="D3655" s="134" t="s">
        <v>1</v>
      </c>
      <c r="E3655" s="134" t="s">
        <v>328</v>
      </c>
      <c r="F3655" s="134" t="s">
        <v>310</v>
      </c>
      <c r="G3655" s="134" t="s">
        <v>319</v>
      </c>
      <c r="H3655" s="135">
        <v>-525.79</v>
      </c>
      <c r="I3655" s="135">
        <v>-369</v>
      </c>
      <c r="J3655" s="135">
        <v>294.57</v>
      </c>
      <c r="K3655" t="str">
        <f>VLOOKUP(C3655,ResCat!$A$2:$B$268,2,FALSE)</f>
        <v>HMOPMR</v>
      </c>
    </row>
    <row r="3656" spans="3:11" x14ac:dyDescent="0.25">
      <c r="C3656" s="134" t="s">
        <v>147</v>
      </c>
      <c r="D3656" s="134" t="s">
        <v>1</v>
      </c>
      <c r="E3656" s="134" t="s">
        <v>330</v>
      </c>
      <c r="F3656" s="134" t="s">
        <v>310</v>
      </c>
      <c r="G3656" s="134" t="s">
        <v>321</v>
      </c>
      <c r="H3656" s="135">
        <v>3756.15</v>
      </c>
      <c r="I3656" s="135">
        <v>3840.15</v>
      </c>
      <c r="J3656" s="135">
        <v>6605.1</v>
      </c>
      <c r="K3656" t="str">
        <f>VLOOKUP(C3656,ResCat!$A$2:$B$268,2,FALSE)</f>
        <v>HMOPMR</v>
      </c>
    </row>
    <row r="3657" spans="3:11" x14ac:dyDescent="0.25">
      <c r="C3657" s="134" t="s">
        <v>147</v>
      </c>
      <c r="D3657" s="134" t="s">
        <v>1</v>
      </c>
      <c r="E3657" s="134" t="s">
        <v>332</v>
      </c>
      <c r="F3657" s="134" t="s">
        <v>310</v>
      </c>
      <c r="G3657" s="134" t="s">
        <v>323</v>
      </c>
      <c r="H3657" s="135">
        <v>9597.5999999999985</v>
      </c>
      <c r="I3657" s="135">
        <v>9876.4999999999982</v>
      </c>
      <c r="J3657" s="135">
        <v>22335.96</v>
      </c>
      <c r="K3657" t="str">
        <f>VLOOKUP(C3657,ResCat!$A$2:$B$268,2,FALSE)</f>
        <v>HMOPMR</v>
      </c>
    </row>
    <row r="3658" spans="3:11" x14ac:dyDescent="0.25">
      <c r="C3658" s="134" t="s">
        <v>147</v>
      </c>
      <c r="D3658" s="134" t="s">
        <v>1</v>
      </c>
      <c r="E3658" s="134" t="s">
        <v>335</v>
      </c>
      <c r="F3658" s="134" t="s">
        <v>310</v>
      </c>
      <c r="G3658" s="134" t="s">
        <v>325</v>
      </c>
      <c r="H3658" s="135">
        <v>19408.05</v>
      </c>
      <c r="I3658" s="135">
        <v>20842.32</v>
      </c>
      <c r="J3658" s="135">
        <v>26590.7</v>
      </c>
      <c r="K3658" t="str">
        <f>VLOOKUP(C3658,ResCat!$A$2:$B$268,2,FALSE)</f>
        <v>HMOPMR</v>
      </c>
    </row>
    <row r="3659" spans="3:11" x14ac:dyDescent="0.25">
      <c r="C3659" s="134" t="s">
        <v>147</v>
      </c>
      <c r="D3659" s="134" t="s">
        <v>1</v>
      </c>
      <c r="E3659" s="134" t="s">
        <v>4</v>
      </c>
      <c r="F3659" s="134" t="s">
        <v>310</v>
      </c>
      <c r="G3659" s="134" t="s">
        <v>327</v>
      </c>
      <c r="H3659" s="135">
        <v>5126.8500000000004</v>
      </c>
      <c r="I3659" s="135">
        <v>5126.8500000000004</v>
      </c>
      <c r="J3659" s="135">
        <v>5154</v>
      </c>
      <c r="K3659" t="str">
        <f>VLOOKUP(C3659,ResCat!$A$2:$B$268,2,FALSE)</f>
        <v>HMOPMR</v>
      </c>
    </row>
    <row r="3660" spans="3:11" x14ac:dyDescent="0.25">
      <c r="C3660" s="134" t="s">
        <v>147</v>
      </c>
      <c r="D3660" s="134" t="s">
        <v>1</v>
      </c>
      <c r="E3660" s="134" t="s">
        <v>511</v>
      </c>
      <c r="F3660" s="134" t="s">
        <v>310</v>
      </c>
      <c r="G3660" s="134" t="s">
        <v>329</v>
      </c>
      <c r="H3660" s="135">
        <v>12224.66</v>
      </c>
      <c r="I3660" s="135">
        <v>12224.66</v>
      </c>
      <c r="J3660" s="135">
        <v>25550.28</v>
      </c>
      <c r="K3660" t="str">
        <f>VLOOKUP(C3660,ResCat!$A$2:$B$268,2,FALSE)</f>
        <v>HMOPMR</v>
      </c>
    </row>
    <row r="3661" spans="3:11" x14ac:dyDescent="0.25">
      <c r="C3661" s="134" t="s">
        <v>147</v>
      </c>
      <c r="D3661" s="134" t="s">
        <v>1</v>
      </c>
      <c r="E3661" s="134" t="s">
        <v>969</v>
      </c>
      <c r="F3661" s="134" t="s">
        <v>310</v>
      </c>
      <c r="G3661" s="134" t="s">
        <v>331</v>
      </c>
      <c r="H3661" s="135">
        <v>10490.499999999998</v>
      </c>
      <c r="I3661" s="135">
        <v>11044.939999999999</v>
      </c>
      <c r="J3661" s="135">
        <v>21375.41</v>
      </c>
      <c r="K3661" t="str">
        <f>VLOOKUP(C3661,ResCat!$A$2:$B$268,2,FALSE)</f>
        <v>HMOPMR</v>
      </c>
    </row>
    <row r="3662" spans="3:11" x14ac:dyDescent="0.25">
      <c r="C3662" s="134" t="s">
        <v>147</v>
      </c>
      <c r="D3662" s="134" t="s">
        <v>1</v>
      </c>
      <c r="E3662" s="134" t="s">
        <v>961</v>
      </c>
      <c r="F3662" s="134" t="s">
        <v>310</v>
      </c>
      <c r="G3662" s="134" t="s">
        <v>334</v>
      </c>
      <c r="H3662" s="135">
        <v>8656.82</v>
      </c>
      <c r="I3662" s="135">
        <v>8656.82</v>
      </c>
      <c r="J3662" s="135">
        <v>19709.439999999999</v>
      </c>
      <c r="K3662" t="str">
        <f>VLOOKUP(C3662,ResCat!$A$2:$B$268,2,FALSE)</f>
        <v>HMOPMR</v>
      </c>
    </row>
    <row r="3663" spans="3:11" x14ac:dyDescent="0.25">
      <c r="C3663" s="134" t="s">
        <v>147</v>
      </c>
      <c r="D3663" s="134" t="s">
        <v>1</v>
      </c>
      <c r="E3663" s="134" t="s">
        <v>970</v>
      </c>
      <c r="F3663" s="134" t="s">
        <v>310</v>
      </c>
      <c r="G3663" s="134" t="s">
        <v>333</v>
      </c>
      <c r="H3663" s="135">
        <v>270001.07999999996</v>
      </c>
      <c r="I3663" s="135">
        <v>276972.51999999996</v>
      </c>
      <c r="J3663" s="135">
        <v>637557.32999999973</v>
      </c>
      <c r="K3663" t="str">
        <f>VLOOKUP(C3663,ResCat!$A$2:$B$268,2,FALSE)</f>
        <v>HMOPMR</v>
      </c>
    </row>
    <row r="3664" spans="3:11" x14ac:dyDescent="0.25">
      <c r="C3664" s="134" t="s">
        <v>147</v>
      </c>
      <c r="D3664" s="134" t="s">
        <v>1</v>
      </c>
      <c r="E3664" s="134" t="s">
        <v>1023</v>
      </c>
      <c r="F3664" s="134" t="s">
        <v>310</v>
      </c>
      <c r="G3664" s="134" t="s">
        <v>308</v>
      </c>
      <c r="H3664" s="135">
        <v>275821.93000000011</v>
      </c>
      <c r="I3664" s="135">
        <v>283023.31000000011</v>
      </c>
      <c r="J3664" s="135">
        <v>568926.50000000012</v>
      </c>
      <c r="K3664" t="str">
        <f>VLOOKUP(C3664,ResCat!$A$2:$B$268,2,FALSE)</f>
        <v>HMOPMR</v>
      </c>
    </row>
    <row r="3665" spans="3:11" x14ac:dyDescent="0.25">
      <c r="C3665" s="134" t="s">
        <v>84</v>
      </c>
      <c r="D3665" s="134" t="s">
        <v>3</v>
      </c>
      <c r="E3665" s="134" t="s">
        <v>354</v>
      </c>
      <c r="F3665" s="134" t="s">
        <v>310</v>
      </c>
      <c r="G3665" s="134" t="s">
        <v>311</v>
      </c>
      <c r="H3665" s="135">
        <v>0</v>
      </c>
      <c r="I3665" s="135">
        <v>0</v>
      </c>
      <c r="J3665" s="135">
        <v>0</v>
      </c>
      <c r="K3665" t="str">
        <f>VLOOKUP(C3665,ResCat!$A$2:$B$268,2,FALSE)</f>
        <v>HMFLEX</v>
      </c>
    </row>
    <row r="3666" spans="3:11" x14ac:dyDescent="0.25">
      <c r="C3666" s="134" t="s">
        <v>84</v>
      </c>
      <c r="D3666" s="134" t="s">
        <v>3</v>
      </c>
      <c r="E3666" s="134" t="s">
        <v>366</v>
      </c>
      <c r="F3666" s="134" t="s">
        <v>310</v>
      </c>
      <c r="G3666" s="134" t="s">
        <v>311</v>
      </c>
      <c r="H3666" s="135">
        <v>-196.6</v>
      </c>
      <c r="I3666" s="135">
        <v>-318.44</v>
      </c>
      <c r="J3666" s="135">
        <v>-757</v>
      </c>
      <c r="K3666" t="str">
        <f>VLOOKUP(C3666,ResCat!$A$2:$B$268,2,FALSE)</f>
        <v>HMFLEX</v>
      </c>
    </row>
    <row r="3667" spans="3:11" x14ac:dyDescent="0.25">
      <c r="C3667" s="134" t="s">
        <v>84</v>
      </c>
      <c r="D3667" s="134" t="s">
        <v>3</v>
      </c>
      <c r="E3667" s="134" t="s">
        <v>312</v>
      </c>
      <c r="F3667" s="134" t="s">
        <v>310</v>
      </c>
      <c r="G3667" s="134" t="s">
        <v>364</v>
      </c>
      <c r="H3667" s="135">
        <v>374.24</v>
      </c>
      <c r="I3667" s="135">
        <v>424.24</v>
      </c>
      <c r="J3667" s="135">
        <v>654.85</v>
      </c>
      <c r="K3667" t="str">
        <f>VLOOKUP(C3667,ResCat!$A$2:$B$268,2,FALSE)</f>
        <v>HMFLEX</v>
      </c>
    </row>
    <row r="3668" spans="3:11" x14ac:dyDescent="0.25">
      <c r="C3668" s="134" t="s">
        <v>84</v>
      </c>
      <c r="D3668" s="134" t="s">
        <v>3</v>
      </c>
      <c r="E3668" s="134" t="s">
        <v>357</v>
      </c>
      <c r="F3668" s="134" t="s">
        <v>310</v>
      </c>
      <c r="G3668" s="134" t="s">
        <v>338</v>
      </c>
      <c r="H3668" s="135">
        <v>156</v>
      </c>
      <c r="I3668" s="135">
        <v>156</v>
      </c>
      <c r="J3668" s="135">
        <v>156</v>
      </c>
      <c r="K3668" t="str">
        <f>VLOOKUP(C3668,ResCat!$A$2:$B$268,2,FALSE)</f>
        <v>HMFLEX</v>
      </c>
    </row>
    <row r="3669" spans="3:11" x14ac:dyDescent="0.25">
      <c r="C3669" s="134" t="s">
        <v>84</v>
      </c>
      <c r="D3669" s="134" t="s">
        <v>3</v>
      </c>
      <c r="E3669" s="134" t="s">
        <v>339</v>
      </c>
      <c r="F3669" s="134" t="s">
        <v>310</v>
      </c>
      <c r="G3669" s="134" t="s">
        <v>353</v>
      </c>
      <c r="H3669" s="135">
        <v>-224.92</v>
      </c>
      <c r="I3669" s="135">
        <v>-224.92</v>
      </c>
      <c r="J3669" s="135">
        <v>-689.72</v>
      </c>
      <c r="K3669" t="str">
        <f>VLOOKUP(C3669,ResCat!$A$2:$B$268,2,FALSE)</f>
        <v>HMFLEX</v>
      </c>
    </row>
    <row r="3670" spans="3:11" x14ac:dyDescent="0.25">
      <c r="C3670" s="134" t="s">
        <v>84</v>
      </c>
      <c r="D3670" s="134" t="s">
        <v>3</v>
      </c>
      <c r="E3670" s="134" t="s">
        <v>342</v>
      </c>
      <c r="F3670" s="134" t="s">
        <v>310</v>
      </c>
      <c r="G3670" s="134" t="s">
        <v>348</v>
      </c>
      <c r="H3670" s="135">
        <v>-247</v>
      </c>
      <c r="I3670" s="135">
        <v>-278.65999999999997</v>
      </c>
      <c r="J3670" s="135">
        <v>-791.1</v>
      </c>
      <c r="K3670" t="str">
        <f>VLOOKUP(C3670,ResCat!$A$2:$B$268,2,FALSE)</f>
        <v>HMFLEX</v>
      </c>
    </row>
    <row r="3671" spans="3:11" x14ac:dyDescent="0.25">
      <c r="C3671" s="134" t="s">
        <v>84</v>
      </c>
      <c r="D3671" s="134" t="s">
        <v>3</v>
      </c>
      <c r="E3671" s="134" t="s">
        <v>318</v>
      </c>
      <c r="F3671" s="134" t="s">
        <v>310</v>
      </c>
      <c r="G3671" s="134" t="s">
        <v>358</v>
      </c>
      <c r="H3671" s="135">
        <v>968.14</v>
      </c>
      <c r="I3671" s="135">
        <v>1163.3400000000001</v>
      </c>
      <c r="J3671" s="135">
        <v>1613.18</v>
      </c>
      <c r="K3671" t="str">
        <f>VLOOKUP(C3671,ResCat!$A$2:$B$268,2,FALSE)</f>
        <v>HMFLEX</v>
      </c>
    </row>
    <row r="3672" spans="3:11" x14ac:dyDescent="0.25">
      <c r="C3672" s="134" t="s">
        <v>84</v>
      </c>
      <c r="D3672" s="134" t="s">
        <v>3</v>
      </c>
      <c r="E3672" s="134" t="s">
        <v>320</v>
      </c>
      <c r="F3672" s="134" t="s">
        <v>310</v>
      </c>
      <c r="G3672" s="134" t="s">
        <v>315</v>
      </c>
      <c r="H3672" s="135">
        <v>15.859999999999985</v>
      </c>
      <c r="I3672" s="135">
        <v>131.06</v>
      </c>
      <c r="J3672" s="135">
        <v>2059.4</v>
      </c>
      <c r="K3672" t="str">
        <f>VLOOKUP(C3672,ResCat!$A$2:$B$268,2,FALSE)</f>
        <v>HMFLEX</v>
      </c>
    </row>
    <row r="3673" spans="3:11" x14ac:dyDescent="0.25">
      <c r="C3673" s="134" t="s">
        <v>84</v>
      </c>
      <c r="D3673" s="134" t="s">
        <v>3</v>
      </c>
      <c r="E3673" s="134" t="s">
        <v>322</v>
      </c>
      <c r="F3673" s="134" t="s">
        <v>310</v>
      </c>
      <c r="G3673" s="134" t="s">
        <v>341</v>
      </c>
      <c r="H3673" s="135">
        <v>352.77</v>
      </c>
      <c r="I3673" s="135">
        <v>65.339999999999975</v>
      </c>
      <c r="J3673" s="135">
        <v>1661.4599999999998</v>
      </c>
      <c r="K3673" t="str">
        <f>VLOOKUP(C3673,ResCat!$A$2:$B$268,2,FALSE)</f>
        <v>HMFLEX</v>
      </c>
    </row>
    <row r="3674" spans="3:11" x14ac:dyDescent="0.25">
      <c r="C3674" s="134" t="s">
        <v>84</v>
      </c>
      <c r="D3674" s="134" t="s">
        <v>3</v>
      </c>
      <c r="E3674" s="134" t="s">
        <v>324</v>
      </c>
      <c r="F3674" s="134" t="s">
        <v>310</v>
      </c>
      <c r="G3674" s="134" t="s">
        <v>340</v>
      </c>
      <c r="H3674" s="135">
        <v>969.9100000000002</v>
      </c>
      <c r="I3674" s="135">
        <v>853.85</v>
      </c>
      <c r="J3674" s="135">
        <v>1553.3600000000001</v>
      </c>
      <c r="K3674" t="str">
        <f>VLOOKUP(C3674,ResCat!$A$2:$B$268,2,FALSE)</f>
        <v>HMFLEX</v>
      </c>
    </row>
    <row r="3675" spans="3:11" x14ac:dyDescent="0.25">
      <c r="C3675" s="134" t="s">
        <v>84</v>
      </c>
      <c r="D3675" s="134" t="s">
        <v>3</v>
      </c>
      <c r="E3675" s="134" t="s">
        <v>326</v>
      </c>
      <c r="F3675" s="134" t="s">
        <v>310</v>
      </c>
      <c r="G3675" s="134" t="s">
        <v>317</v>
      </c>
      <c r="H3675" s="135">
        <v>-1683.8000000000002</v>
      </c>
      <c r="I3675" s="135">
        <v>-1968.5900000000001</v>
      </c>
      <c r="J3675" s="135">
        <v>-117.60000000000002</v>
      </c>
      <c r="K3675" t="str">
        <f>VLOOKUP(C3675,ResCat!$A$2:$B$268,2,FALSE)</f>
        <v>HMFLEX</v>
      </c>
    </row>
    <row r="3676" spans="3:11" x14ac:dyDescent="0.25">
      <c r="C3676" s="134" t="s">
        <v>84</v>
      </c>
      <c r="D3676" s="134" t="s">
        <v>3</v>
      </c>
      <c r="E3676" s="134" t="s">
        <v>328</v>
      </c>
      <c r="F3676" s="134" t="s">
        <v>310</v>
      </c>
      <c r="G3676" s="134" t="s">
        <v>319</v>
      </c>
      <c r="H3676" s="135">
        <v>-1468.3600000000001</v>
      </c>
      <c r="I3676" s="135">
        <v>-1702.7800000000002</v>
      </c>
      <c r="J3676" s="135">
        <v>2347.3700000000003</v>
      </c>
      <c r="K3676" t="str">
        <f>VLOOKUP(C3676,ResCat!$A$2:$B$268,2,FALSE)</f>
        <v>HMFLEX</v>
      </c>
    </row>
    <row r="3677" spans="3:11" x14ac:dyDescent="0.25">
      <c r="C3677" s="134" t="s">
        <v>84</v>
      </c>
      <c r="D3677" s="134" t="s">
        <v>3</v>
      </c>
      <c r="E3677" s="134" t="s">
        <v>330</v>
      </c>
      <c r="F3677" s="134" t="s">
        <v>310</v>
      </c>
      <c r="G3677" s="134" t="s">
        <v>321</v>
      </c>
      <c r="H3677" s="135">
        <v>-2579.62</v>
      </c>
      <c r="I3677" s="135">
        <v>-2928.5199999999995</v>
      </c>
      <c r="J3677" s="135">
        <v>-1796.35</v>
      </c>
      <c r="K3677" t="str">
        <f>VLOOKUP(C3677,ResCat!$A$2:$B$268,2,FALSE)</f>
        <v>HMFLEX</v>
      </c>
    </row>
    <row r="3678" spans="3:11" x14ac:dyDescent="0.25">
      <c r="C3678" s="134" t="s">
        <v>84</v>
      </c>
      <c r="D3678" s="134" t="s">
        <v>3</v>
      </c>
      <c r="E3678" s="134" t="s">
        <v>332</v>
      </c>
      <c r="F3678" s="134" t="s">
        <v>310</v>
      </c>
      <c r="G3678" s="134" t="s">
        <v>323</v>
      </c>
      <c r="H3678" s="135">
        <v>4309.8300000000008</v>
      </c>
      <c r="I3678" s="135">
        <v>4287.88</v>
      </c>
      <c r="J3678" s="135">
        <v>4828.63</v>
      </c>
      <c r="K3678" t="str">
        <f>VLOOKUP(C3678,ResCat!$A$2:$B$268,2,FALSE)</f>
        <v>HMFLEX</v>
      </c>
    </row>
    <row r="3679" spans="3:11" x14ac:dyDescent="0.25">
      <c r="C3679" s="134" t="s">
        <v>84</v>
      </c>
      <c r="D3679" s="134" t="s">
        <v>3</v>
      </c>
      <c r="E3679" s="134" t="s">
        <v>335</v>
      </c>
      <c r="F3679" s="134" t="s">
        <v>310</v>
      </c>
      <c r="G3679" s="134" t="s">
        <v>325</v>
      </c>
      <c r="H3679" s="135">
        <v>452.44000000000005</v>
      </c>
      <c r="I3679" s="135">
        <v>480.49</v>
      </c>
      <c r="J3679" s="135">
        <v>1033.3800000000001</v>
      </c>
      <c r="K3679" t="str">
        <f>VLOOKUP(C3679,ResCat!$A$2:$B$268,2,FALSE)</f>
        <v>HMFLEX</v>
      </c>
    </row>
    <row r="3680" spans="3:11" x14ac:dyDescent="0.25">
      <c r="C3680" s="134" t="s">
        <v>84</v>
      </c>
      <c r="D3680" s="134" t="s">
        <v>3</v>
      </c>
      <c r="E3680" s="134" t="s">
        <v>4</v>
      </c>
      <c r="F3680" s="134" t="s">
        <v>310</v>
      </c>
      <c r="G3680" s="134" t="s">
        <v>327</v>
      </c>
      <c r="H3680" s="135">
        <v>3155.38</v>
      </c>
      <c r="I3680" s="135">
        <v>3328.0700000000006</v>
      </c>
      <c r="J3680" s="135">
        <v>5910.4599999999991</v>
      </c>
      <c r="K3680" t="str">
        <f>VLOOKUP(C3680,ResCat!$A$2:$B$268,2,FALSE)</f>
        <v>HMFLEX</v>
      </c>
    </row>
    <row r="3681" spans="3:11" x14ac:dyDescent="0.25">
      <c r="C3681" s="134" t="s">
        <v>84</v>
      </c>
      <c r="D3681" s="134" t="s">
        <v>3</v>
      </c>
      <c r="E3681" s="134" t="s">
        <v>511</v>
      </c>
      <c r="F3681" s="134" t="s">
        <v>310</v>
      </c>
      <c r="G3681" s="134" t="s">
        <v>329</v>
      </c>
      <c r="H3681" s="135">
        <v>6380.14</v>
      </c>
      <c r="I3681" s="135">
        <v>6582.0999999999995</v>
      </c>
      <c r="J3681" s="135">
        <v>11829.529999999999</v>
      </c>
      <c r="K3681" t="str">
        <f>VLOOKUP(C3681,ResCat!$A$2:$B$268,2,FALSE)</f>
        <v>HMFLEX</v>
      </c>
    </row>
    <row r="3682" spans="3:11" x14ac:dyDescent="0.25">
      <c r="C3682" s="134" t="s">
        <v>84</v>
      </c>
      <c r="D3682" s="134" t="s">
        <v>3</v>
      </c>
      <c r="E3682" s="134" t="s">
        <v>969</v>
      </c>
      <c r="F3682" s="134" t="s">
        <v>310</v>
      </c>
      <c r="G3682" s="134" t="s">
        <v>331</v>
      </c>
      <c r="H3682" s="135">
        <v>12248.559999999998</v>
      </c>
      <c r="I3682" s="135">
        <v>12648.95</v>
      </c>
      <c r="J3682" s="135">
        <v>12750.61</v>
      </c>
      <c r="K3682" t="str">
        <f>VLOOKUP(C3682,ResCat!$A$2:$B$268,2,FALSE)</f>
        <v>HMFLEX</v>
      </c>
    </row>
    <row r="3683" spans="3:11" x14ac:dyDescent="0.25">
      <c r="C3683" s="134" t="s">
        <v>84</v>
      </c>
      <c r="D3683" s="134" t="s">
        <v>3</v>
      </c>
      <c r="E3683" s="134" t="s">
        <v>961</v>
      </c>
      <c r="F3683" s="134" t="s">
        <v>310</v>
      </c>
      <c r="G3683" s="134" t="s">
        <v>334</v>
      </c>
      <c r="H3683" s="135">
        <v>20923.659999999982</v>
      </c>
      <c r="I3683" s="135">
        <v>27279.26999999999</v>
      </c>
      <c r="J3683" s="135">
        <v>35489.109999999993</v>
      </c>
      <c r="K3683" t="str">
        <f>VLOOKUP(C3683,ResCat!$A$2:$B$268,2,FALSE)</f>
        <v>HMFLEX</v>
      </c>
    </row>
    <row r="3684" spans="3:11" x14ac:dyDescent="0.25">
      <c r="C3684" s="134" t="s">
        <v>84</v>
      </c>
      <c r="D3684" s="134" t="s">
        <v>3</v>
      </c>
      <c r="E3684" s="134" t="s">
        <v>970</v>
      </c>
      <c r="F3684" s="134" t="s">
        <v>310</v>
      </c>
      <c r="G3684" s="134" t="s">
        <v>333</v>
      </c>
      <c r="H3684" s="135">
        <v>108775.99999999996</v>
      </c>
      <c r="I3684" s="135">
        <v>120443.43999999997</v>
      </c>
      <c r="J3684" s="135">
        <v>178282.55</v>
      </c>
      <c r="K3684" t="str">
        <f>VLOOKUP(C3684,ResCat!$A$2:$B$268,2,FALSE)</f>
        <v>HMFLEX</v>
      </c>
    </row>
    <row r="3685" spans="3:11" x14ac:dyDescent="0.25">
      <c r="C3685" s="134" t="s">
        <v>84</v>
      </c>
      <c r="D3685" s="134" t="s">
        <v>3</v>
      </c>
      <c r="E3685" s="134" t="s">
        <v>1023</v>
      </c>
      <c r="F3685" s="134" t="s">
        <v>310</v>
      </c>
      <c r="G3685" s="134" t="s">
        <v>308</v>
      </c>
      <c r="H3685" s="135">
        <v>76589.729999999981</v>
      </c>
      <c r="I3685" s="135">
        <v>91185.689999999988</v>
      </c>
      <c r="J3685" s="135">
        <v>177876.49000000008</v>
      </c>
      <c r="K3685" t="str">
        <f>VLOOKUP(C3685,ResCat!$A$2:$B$268,2,FALSE)</f>
        <v>HMFLEX</v>
      </c>
    </row>
    <row r="3686" spans="3:11" x14ac:dyDescent="0.25">
      <c r="C3686" s="134" t="s">
        <v>84</v>
      </c>
      <c r="D3686" s="134" t="s">
        <v>0</v>
      </c>
      <c r="E3686" s="134" t="s">
        <v>318</v>
      </c>
      <c r="F3686" s="134" t="s">
        <v>310</v>
      </c>
      <c r="G3686" s="134" t="s">
        <v>358</v>
      </c>
      <c r="H3686" s="135">
        <v>-4789.01</v>
      </c>
      <c r="I3686" s="135">
        <v>-4889.01</v>
      </c>
      <c r="J3686" s="135">
        <v>-15372.14</v>
      </c>
      <c r="K3686" t="str">
        <f>VLOOKUP(C3686,ResCat!$A$2:$B$268,2,FALSE)</f>
        <v>HMFLEX</v>
      </c>
    </row>
    <row r="3687" spans="3:11" x14ac:dyDescent="0.25">
      <c r="C3687" s="134" t="s">
        <v>84</v>
      </c>
      <c r="D3687" s="134" t="s">
        <v>0</v>
      </c>
      <c r="E3687" s="134" t="s">
        <v>320</v>
      </c>
      <c r="F3687" s="134" t="s">
        <v>310</v>
      </c>
      <c r="G3687" s="134" t="s">
        <v>315</v>
      </c>
      <c r="H3687" s="135">
        <v>14738.25</v>
      </c>
      <c r="I3687" s="135">
        <v>14738.25</v>
      </c>
      <c r="J3687" s="135">
        <v>28288.400000000001</v>
      </c>
      <c r="K3687" t="str">
        <f>VLOOKUP(C3687,ResCat!$A$2:$B$268,2,FALSE)</f>
        <v>HMFLEX</v>
      </c>
    </row>
    <row r="3688" spans="3:11" x14ac:dyDescent="0.25">
      <c r="C3688" s="134" t="s">
        <v>84</v>
      </c>
      <c r="D3688" s="134" t="s">
        <v>0</v>
      </c>
      <c r="E3688" s="134" t="s">
        <v>322</v>
      </c>
      <c r="F3688" s="134" t="s">
        <v>310</v>
      </c>
      <c r="G3688" s="134" t="s">
        <v>341</v>
      </c>
      <c r="H3688" s="135">
        <v>26250</v>
      </c>
      <c r="I3688" s="135">
        <v>26500</v>
      </c>
      <c r="J3688" s="135">
        <v>108591.14</v>
      </c>
      <c r="K3688" t="str">
        <f>VLOOKUP(C3688,ResCat!$A$2:$B$268,2,FALSE)</f>
        <v>HMFLEX</v>
      </c>
    </row>
    <row r="3689" spans="3:11" x14ac:dyDescent="0.25">
      <c r="C3689" s="134" t="s">
        <v>84</v>
      </c>
      <c r="D3689" s="134" t="s">
        <v>0</v>
      </c>
      <c r="E3689" s="134" t="s">
        <v>324</v>
      </c>
      <c r="F3689" s="134" t="s">
        <v>310</v>
      </c>
      <c r="G3689" s="134" t="s">
        <v>340</v>
      </c>
      <c r="H3689" s="135">
        <v>12421.8</v>
      </c>
      <c r="I3689" s="135">
        <v>12421.8</v>
      </c>
      <c r="J3689" s="135">
        <v>13802</v>
      </c>
      <c r="K3689" t="str">
        <f>VLOOKUP(C3689,ResCat!$A$2:$B$268,2,FALSE)</f>
        <v>HMFLEX</v>
      </c>
    </row>
    <row r="3690" spans="3:11" x14ac:dyDescent="0.25">
      <c r="C3690" s="134" t="s">
        <v>84</v>
      </c>
      <c r="D3690" s="134" t="s">
        <v>0</v>
      </c>
      <c r="E3690" s="134" t="s">
        <v>326</v>
      </c>
      <c r="F3690" s="134" t="s">
        <v>310</v>
      </c>
      <c r="G3690" s="134" t="s">
        <v>317</v>
      </c>
      <c r="H3690" s="135">
        <v>529.27</v>
      </c>
      <c r="I3690" s="135">
        <v>529.27</v>
      </c>
      <c r="J3690" s="135">
        <v>656.66</v>
      </c>
      <c r="K3690" t="str">
        <f>VLOOKUP(C3690,ResCat!$A$2:$B$268,2,FALSE)</f>
        <v>HMFLEX</v>
      </c>
    </row>
    <row r="3691" spans="3:11" x14ac:dyDescent="0.25">
      <c r="C3691" s="134" t="s">
        <v>84</v>
      </c>
      <c r="D3691" s="134" t="s">
        <v>0</v>
      </c>
      <c r="E3691" s="134" t="s">
        <v>335</v>
      </c>
      <c r="F3691" s="134" t="s">
        <v>310</v>
      </c>
      <c r="G3691" s="134" t="s">
        <v>325</v>
      </c>
      <c r="H3691" s="135">
        <v>-2379.1799999999998</v>
      </c>
      <c r="I3691" s="135">
        <v>-2379.1799999999998</v>
      </c>
      <c r="J3691" s="135">
        <v>-8021.06</v>
      </c>
      <c r="K3691" t="str">
        <f>VLOOKUP(C3691,ResCat!$A$2:$B$268,2,FALSE)</f>
        <v>HMFLEX</v>
      </c>
    </row>
    <row r="3692" spans="3:11" x14ac:dyDescent="0.25">
      <c r="C3692" s="134" t="s">
        <v>84</v>
      </c>
      <c r="D3692" s="134" t="s">
        <v>0</v>
      </c>
      <c r="E3692" s="134" t="s">
        <v>4</v>
      </c>
      <c r="F3692" s="134" t="s">
        <v>310</v>
      </c>
      <c r="G3692" s="134" t="s">
        <v>327</v>
      </c>
      <c r="H3692" s="135">
        <v>0</v>
      </c>
      <c r="I3692" s="135">
        <v>-350</v>
      </c>
      <c r="J3692" s="135">
        <v>0</v>
      </c>
      <c r="K3692" t="str">
        <f>VLOOKUP(C3692,ResCat!$A$2:$B$268,2,FALSE)</f>
        <v>HMFLEX</v>
      </c>
    </row>
    <row r="3693" spans="3:11" x14ac:dyDescent="0.25">
      <c r="C3693" s="134" t="s">
        <v>84</v>
      </c>
      <c r="D3693" s="134" t="s">
        <v>0</v>
      </c>
      <c r="E3693" s="134" t="s">
        <v>511</v>
      </c>
      <c r="F3693" s="134" t="s">
        <v>310</v>
      </c>
      <c r="G3693" s="134" t="s">
        <v>329</v>
      </c>
      <c r="H3693" s="135">
        <v>5150</v>
      </c>
      <c r="I3693" s="135">
        <v>5500</v>
      </c>
      <c r="J3693" s="135">
        <v>13838.91</v>
      </c>
      <c r="K3693" t="str">
        <f>VLOOKUP(C3693,ResCat!$A$2:$B$268,2,FALSE)</f>
        <v>HMFLEX</v>
      </c>
    </row>
    <row r="3694" spans="3:11" x14ac:dyDescent="0.25">
      <c r="C3694" s="134" t="s">
        <v>84</v>
      </c>
      <c r="D3694" s="134" t="s">
        <v>0</v>
      </c>
      <c r="E3694" s="134" t="s">
        <v>961</v>
      </c>
      <c r="F3694" s="134" t="s">
        <v>310</v>
      </c>
      <c r="G3694" s="134" t="s">
        <v>334</v>
      </c>
      <c r="H3694" s="135">
        <v>505249.98</v>
      </c>
      <c r="I3694" s="135">
        <v>505599.98</v>
      </c>
      <c r="J3694" s="135">
        <v>1188670.8700000003</v>
      </c>
      <c r="K3694" t="str">
        <f>VLOOKUP(C3694,ResCat!$A$2:$B$268,2,FALSE)</f>
        <v>HMFLEX</v>
      </c>
    </row>
    <row r="3695" spans="3:11" x14ac:dyDescent="0.25">
      <c r="C3695" s="134" t="s">
        <v>84</v>
      </c>
      <c r="D3695" s="134" t="s">
        <v>0</v>
      </c>
      <c r="E3695" s="134" t="s">
        <v>970</v>
      </c>
      <c r="F3695" s="134" t="s">
        <v>310</v>
      </c>
      <c r="G3695" s="134" t="s">
        <v>333</v>
      </c>
      <c r="H3695" s="135">
        <v>501060.41000000003</v>
      </c>
      <c r="I3695" s="135">
        <v>528396.30999999994</v>
      </c>
      <c r="J3695" s="135">
        <v>1506566.2400000005</v>
      </c>
      <c r="K3695" t="str">
        <f>VLOOKUP(C3695,ResCat!$A$2:$B$268,2,FALSE)</f>
        <v>HMFLEX</v>
      </c>
    </row>
    <row r="3696" spans="3:11" x14ac:dyDescent="0.25">
      <c r="C3696" s="134" t="s">
        <v>84</v>
      </c>
      <c r="D3696" s="134" t="s">
        <v>0</v>
      </c>
      <c r="E3696" s="134" t="s">
        <v>1023</v>
      </c>
      <c r="F3696" s="134" t="s">
        <v>310</v>
      </c>
      <c r="G3696" s="134" t="s">
        <v>308</v>
      </c>
      <c r="H3696" s="135">
        <v>338544.68</v>
      </c>
      <c r="I3696" s="135">
        <v>344344.68</v>
      </c>
      <c r="J3696" s="135">
        <v>955171.8600000001</v>
      </c>
      <c r="K3696" t="str">
        <f>VLOOKUP(C3696,ResCat!$A$2:$B$268,2,FALSE)</f>
        <v>HMFLEX</v>
      </c>
    </row>
    <row r="3697" spans="3:11" x14ac:dyDescent="0.25">
      <c r="C3697" s="134" t="s">
        <v>84</v>
      </c>
      <c r="D3697" s="134" t="s">
        <v>2</v>
      </c>
      <c r="E3697" s="134" t="s">
        <v>352</v>
      </c>
      <c r="F3697" s="134" t="s">
        <v>310</v>
      </c>
      <c r="G3697" s="134" t="s">
        <v>351</v>
      </c>
      <c r="H3697" s="135">
        <v>253.45</v>
      </c>
      <c r="I3697" s="135">
        <v>253.45</v>
      </c>
      <c r="J3697" s="135">
        <v>848</v>
      </c>
      <c r="K3697" t="str">
        <f>VLOOKUP(C3697,ResCat!$A$2:$B$268,2,FALSE)</f>
        <v>HMFLEX</v>
      </c>
    </row>
    <row r="3698" spans="3:11" x14ac:dyDescent="0.25">
      <c r="C3698" s="134" t="s">
        <v>84</v>
      </c>
      <c r="D3698" s="134" t="s">
        <v>2</v>
      </c>
      <c r="E3698" s="134" t="s">
        <v>347</v>
      </c>
      <c r="F3698" s="134" t="s">
        <v>310</v>
      </c>
      <c r="G3698" s="134" t="s">
        <v>360</v>
      </c>
      <c r="H3698" s="135">
        <v>537.86</v>
      </c>
      <c r="I3698" s="135">
        <v>537.86</v>
      </c>
      <c r="J3698" s="135">
        <v>1270</v>
      </c>
      <c r="K3698" t="str">
        <f>VLOOKUP(C3698,ResCat!$A$2:$B$268,2,FALSE)</f>
        <v>HMFLEX</v>
      </c>
    </row>
    <row r="3699" spans="3:11" x14ac:dyDescent="0.25">
      <c r="C3699" s="134" t="s">
        <v>84</v>
      </c>
      <c r="D3699" s="134" t="s">
        <v>2</v>
      </c>
      <c r="E3699" s="134" t="s">
        <v>312</v>
      </c>
      <c r="F3699" s="134" t="s">
        <v>310</v>
      </c>
      <c r="G3699" s="134" t="s">
        <v>364</v>
      </c>
      <c r="H3699" s="135">
        <v>499.21999999999997</v>
      </c>
      <c r="I3699" s="135">
        <v>499.21999999999997</v>
      </c>
      <c r="J3699" s="135">
        <v>1147.46</v>
      </c>
      <c r="K3699" t="str">
        <f>VLOOKUP(C3699,ResCat!$A$2:$B$268,2,FALSE)</f>
        <v>HMFLEX</v>
      </c>
    </row>
    <row r="3700" spans="3:11" x14ac:dyDescent="0.25">
      <c r="C3700" s="134" t="s">
        <v>84</v>
      </c>
      <c r="D3700" s="134" t="s">
        <v>2</v>
      </c>
      <c r="E3700" s="134" t="s">
        <v>357</v>
      </c>
      <c r="F3700" s="134" t="s">
        <v>310</v>
      </c>
      <c r="G3700" s="134" t="s">
        <v>338</v>
      </c>
      <c r="H3700" s="135">
        <v>0</v>
      </c>
      <c r="I3700" s="135">
        <v>0</v>
      </c>
      <c r="J3700" s="135">
        <v>56.72</v>
      </c>
      <c r="K3700" t="str">
        <f>VLOOKUP(C3700,ResCat!$A$2:$B$268,2,FALSE)</f>
        <v>HMFLEX</v>
      </c>
    </row>
    <row r="3701" spans="3:11" x14ac:dyDescent="0.25">
      <c r="C3701" s="134" t="s">
        <v>84</v>
      </c>
      <c r="D3701" s="134" t="s">
        <v>2</v>
      </c>
      <c r="E3701" s="134" t="s">
        <v>314</v>
      </c>
      <c r="F3701" s="134" t="s">
        <v>310</v>
      </c>
      <c r="G3701" s="134" t="s">
        <v>356</v>
      </c>
      <c r="H3701" s="135">
        <v>718.93</v>
      </c>
      <c r="I3701" s="135">
        <v>728.93</v>
      </c>
      <c r="J3701" s="135">
        <v>1937.6</v>
      </c>
      <c r="K3701" t="str">
        <f>VLOOKUP(C3701,ResCat!$A$2:$B$268,2,FALSE)</f>
        <v>HMFLEX</v>
      </c>
    </row>
    <row r="3702" spans="3:11" x14ac:dyDescent="0.25">
      <c r="C3702" s="134" t="s">
        <v>84</v>
      </c>
      <c r="D3702" s="134" t="s">
        <v>2</v>
      </c>
      <c r="E3702" s="134" t="s">
        <v>339</v>
      </c>
      <c r="F3702" s="134" t="s">
        <v>310</v>
      </c>
      <c r="G3702" s="134" t="s">
        <v>353</v>
      </c>
      <c r="H3702" s="135">
        <v>187.25</v>
      </c>
      <c r="I3702" s="135">
        <v>187.25</v>
      </c>
      <c r="J3702" s="135">
        <v>468.6</v>
      </c>
      <c r="K3702" t="str">
        <f>VLOOKUP(C3702,ResCat!$A$2:$B$268,2,FALSE)</f>
        <v>HMFLEX</v>
      </c>
    </row>
    <row r="3703" spans="3:11" x14ac:dyDescent="0.25">
      <c r="C3703" s="134" t="s">
        <v>84</v>
      </c>
      <c r="D3703" s="134" t="s">
        <v>2</v>
      </c>
      <c r="E3703" s="134" t="s">
        <v>342</v>
      </c>
      <c r="F3703" s="134" t="s">
        <v>310</v>
      </c>
      <c r="G3703" s="134" t="s">
        <v>348</v>
      </c>
      <c r="H3703" s="135">
        <v>2088.7700000000004</v>
      </c>
      <c r="I3703" s="135">
        <v>2168.7700000000004</v>
      </c>
      <c r="J3703" s="135">
        <v>2690.0699999999997</v>
      </c>
      <c r="K3703" t="str">
        <f>VLOOKUP(C3703,ResCat!$A$2:$B$268,2,FALSE)</f>
        <v>HMFLEX</v>
      </c>
    </row>
    <row r="3704" spans="3:11" x14ac:dyDescent="0.25">
      <c r="C3704" s="134" t="s">
        <v>84</v>
      </c>
      <c r="D3704" s="134" t="s">
        <v>2</v>
      </c>
      <c r="E3704" s="134" t="s">
        <v>316</v>
      </c>
      <c r="F3704" s="134" t="s">
        <v>310</v>
      </c>
      <c r="G3704" s="134" t="s">
        <v>313</v>
      </c>
      <c r="H3704" s="135">
        <v>2339.09</v>
      </c>
      <c r="I3704" s="135">
        <v>2339.09</v>
      </c>
      <c r="J3704" s="135">
        <v>2708.25</v>
      </c>
      <c r="K3704" t="str">
        <f>VLOOKUP(C3704,ResCat!$A$2:$B$268,2,FALSE)</f>
        <v>HMFLEX</v>
      </c>
    </row>
    <row r="3705" spans="3:11" x14ac:dyDescent="0.25">
      <c r="C3705" s="134" t="s">
        <v>84</v>
      </c>
      <c r="D3705" s="134" t="s">
        <v>2</v>
      </c>
      <c r="E3705" s="134" t="s">
        <v>318</v>
      </c>
      <c r="F3705" s="134" t="s">
        <v>310</v>
      </c>
      <c r="G3705" s="134" t="s">
        <v>358</v>
      </c>
      <c r="H3705" s="135">
        <v>112.85000000000002</v>
      </c>
      <c r="I3705" s="135">
        <v>132.85000000000002</v>
      </c>
      <c r="J3705" s="135">
        <v>127.05000000000001</v>
      </c>
      <c r="K3705" t="str">
        <f>VLOOKUP(C3705,ResCat!$A$2:$B$268,2,FALSE)</f>
        <v>HMFLEX</v>
      </c>
    </row>
    <row r="3706" spans="3:11" x14ac:dyDescent="0.25">
      <c r="C3706" s="134" t="s">
        <v>84</v>
      </c>
      <c r="D3706" s="134" t="s">
        <v>2</v>
      </c>
      <c r="E3706" s="134" t="s">
        <v>320</v>
      </c>
      <c r="F3706" s="134" t="s">
        <v>310</v>
      </c>
      <c r="G3706" s="134" t="s">
        <v>315</v>
      </c>
      <c r="H3706" s="135">
        <v>1899.8499999999992</v>
      </c>
      <c r="I3706" s="135">
        <v>1989.849999999999</v>
      </c>
      <c r="J3706" s="135">
        <v>6015</v>
      </c>
      <c r="K3706" t="str">
        <f>VLOOKUP(C3706,ResCat!$A$2:$B$268,2,FALSE)</f>
        <v>HMFLEX</v>
      </c>
    </row>
    <row r="3707" spans="3:11" x14ac:dyDescent="0.25">
      <c r="C3707" s="134" t="s">
        <v>84</v>
      </c>
      <c r="D3707" s="134" t="s">
        <v>2</v>
      </c>
      <c r="E3707" s="134" t="s">
        <v>322</v>
      </c>
      <c r="F3707" s="134" t="s">
        <v>310</v>
      </c>
      <c r="G3707" s="134" t="s">
        <v>341</v>
      </c>
      <c r="H3707" s="135">
        <v>11098.789999999999</v>
      </c>
      <c r="I3707" s="135">
        <v>11098.789999999999</v>
      </c>
      <c r="J3707" s="135">
        <v>16387.400000000001</v>
      </c>
      <c r="K3707" t="str">
        <f>VLOOKUP(C3707,ResCat!$A$2:$B$268,2,FALSE)</f>
        <v>HMFLEX</v>
      </c>
    </row>
    <row r="3708" spans="3:11" x14ac:dyDescent="0.25">
      <c r="C3708" s="134" t="s">
        <v>84</v>
      </c>
      <c r="D3708" s="134" t="s">
        <v>2</v>
      </c>
      <c r="E3708" s="134" t="s">
        <v>324</v>
      </c>
      <c r="F3708" s="134" t="s">
        <v>310</v>
      </c>
      <c r="G3708" s="134" t="s">
        <v>340</v>
      </c>
      <c r="H3708" s="135">
        <v>10902.710000000001</v>
      </c>
      <c r="I3708" s="135">
        <v>11102.710000000001</v>
      </c>
      <c r="J3708" s="135">
        <v>22727.21</v>
      </c>
      <c r="K3708" t="str">
        <f>VLOOKUP(C3708,ResCat!$A$2:$B$268,2,FALSE)</f>
        <v>HMFLEX</v>
      </c>
    </row>
    <row r="3709" spans="3:11" x14ac:dyDescent="0.25">
      <c r="C3709" s="134" t="s">
        <v>84</v>
      </c>
      <c r="D3709" s="134" t="s">
        <v>2</v>
      </c>
      <c r="E3709" s="134" t="s">
        <v>326</v>
      </c>
      <c r="F3709" s="134" t="s">
        <v>310</v>
      </c>
      <c r="G3709" s="134" t="s">
        <v>317</v>
      </c>
      <c r="H3709" s="135">
        <v>2456.96</v>
      </c>
      <c r="I3709" s="135">
        <v>2511.96</v>
      </c>
      <c r="J3709" s="135">
        <v>5505.4699999999993</v>
      </c>
      <c r="K3709" t="str">
        <f>VLOOKUP(C3709,ResCat!$A$2:$B$268,2,FALSE)</f>
        <v>HMFLEX</v>
      </c>
    </row>
    <row r="3710" spans="3:11" x14ac:dyDescent="0.25">
      <c r="C3710" s="134" t="s">
        <v>84</v>
      </c>
      <c r="D3710" s="134" t="s">
        <v>2</v>
      </c>
      <c r="E3710" s="134" t="s">
        <v>328</v>
      </c>
      <c r="F3710" s="134" t="s">
        <v>310</v>
      </c>
      <c r="G3710" s="134" t="s">
        <v>319</v>
      </c>
      <c r="H3710" s="135">
        <v>2244.48</v>
      </c>
      <c r="I3710" s="135">
        <v>2279.48</v>
      </c>
      <c r="J3710" s="135">
        <v>8801.6899999999987</v>
      </c>
      <c r="K3710" t="str">
        <f>VLOOKUP(C3710,ResCat!$A$2:$B$268,2,FALSE)</f>
        <v>HMFLEX</v>
      </c>
    </row>
    <row r="3711" spans="3:11" x14ac:dyDescent="0.25">
      <c r="C3711" s="134" t="s">
        <v>84</v>
      </c>
      <c r="D3711" s="134" t="s">
        <v>2</v>
      </c>
      <c r="E3711" s="134" t="s">
        <v>330</v>
      </c>
      <c r="F3711" s="134" t="s">
        <v>310</v>
      </c>
      <c r="G3711" s="134" t="s">
        <v>321</v>
      </c>
      <c r="H3711" s="135">
        <v>1835.97</v>
      </c>
      <c r="I3711" s="135">
        <v>1875.97</v>
      </c>
      <c r="J3711" s="135">
        <v>2444.1799999999998</v>
      </c>
      <c r="K3711" t="str">
        <f>VLOOKUP(C3711,ResCat!$A$2:$B$268,2,FALSE)</f>
        <v>HMFLEX</v>
      </c>
    </row>
    <row r="3712" spans="3:11" x14ac:dyDescent="0.25">
      <c r="C3712" s="134" t="s">
        <v>84</v>
      </c>
      <c r="D3712" s="134" t="s">
        <v>2</v>
      </c>
      <c r="E3712" s="134" t="s">
        <v>332</v>
      </c>
      <c r="F3712" s="134" t="s">
        <v>310</v>
      </c>
      <c r="G3712" s="134" t="s">
        <v>323</v>
      </c>
      <c r="H3712" s="135">
        <v>4439.7399999999989</v>
      </c>
      <c r="I3712" s="135">
        <v>4439.7399999999989</v>
      </c>
      <c r="J3712" s="135">
        <v>4967</v>
      </c>
      <c r="K3712" t="str">
        <f>VLOOKUP(C3712,ResCat!$A$2:$B$268,2,FALSE)</f>
        <v>HMFLEX</v>
      </c>
    </row>
    <row r="3713" spans="3:11" x14ac:dyDescent="0.25">
      <c r="C3713" s="134" t="s">
        <v>84</v>
      </c>
      <c r="D3713" s="134" t="s">
        <v>2</v>
      </c>
      <c r="E3713" s="134" t="s">
        <v>335</v>
      </c>
      <c r="F3713" s="134" t="s">
        <v>310</v>
      </c>
      <c r="G3713" s="134" t="s">
        <v>325</v>
      </c>
      <c r="H3713" s="135">
        <v>4071.04</v>
      </c>
      <c r="I3713" s="135">
        <v>4156.04</v>
      </c>
      <c r="J3713" s="135">
        <v>6823.02</v>
      </c>
      <c r="K3713" t="str">
        <f>VLOOKUP(C3713,ResCat!$A$2:$B$268,2,FALSE)</f>
        <v>HMFLEX</v>
      </c>
    </row>
    <row r="3714" spans="3:11" x14ac:dyDescent="0.25">
      <c r="C3714" s="134" t="s">
        <v>84</v>
      </c>
      <c r="D3714" s="134" t="s">
        <v>2</v>
      </c>
      <c r="E3714" s="134" t="s">
        <v>4</v>
      </c>
      <c r="F3714" s="134" t="s">
        <v>310</v>
      </c>
      <c r="G3714" s="134" t="s">
        <v>327</v>
      </c>
      <c r="H3714" s="135">
        <v>19501.389999999996</v>
      </c>
      <c r="I3714" s="135">
        <v>19599.949999999997</v>
      </c>
      <c r="J3714" s="135">
        <v>69421.58</v>
      </c>
      <c r="K3714" t="str">
        <f>VLOOKUP(C3714,ResCat!$A$2:$B$268,2,FALSE)</f>
        <v>HMFLEX</v>
      </c>
    </row>
    <row r="3715" spans="3:11" x14ac:dyDescent="0.25">
      <c r="C3715" s="134" t="s">
        <v>84</v>
      </c>
      <c r="D3715" s="134" t="s">
        <v>2</v>
      </c>
      <c r="E3715" s="134" t="s">
        <v>511</v>
      </c>
      <c r="F3715" s="134" t="s">
        <v>310</v>
      </c>
      <c r="G3715" s="134" t="s">
        <v>329</v>
      </c>
      <c r="H3715" s="135">
        <v>26658.260000000002</v>
      </c>
      <c r="I3715" s="135">
        <v>26928.260000000002</v>
      </c>
      <c r="J3715" s="135">
        <v>35954.5</v>
      </c>
      <c r="K3715" t="str">
        <f>VLOOKUP(C3715,ResCat!$A$2:$B$268,2,FALSE)</f>
        <v>HMFLEX</v>
      </c>
    </row>
    <row r="3716" spans="3:11" x14ac:dyDescent="0.25">
      <c r="C3716" s="134" t="s">
        <v>84</v>
      </c>
      <c r="D3716" s="134" t="s">
        <v>2</v>
      </c>
      <c r="E3716" s="134" t="s">
        <v>969</v>
      </c>
      <c r="F3716" s="134" t="s">
        <v>310</v>
      </c>
      <c r="G3716" s="134" t="s">
        <v>331</v>
      </c>
      <c r="H3716" s="135">
        <v>79889.58</v>
      </c>
      <c r="I3716" s="135">
        <v>80991.530000000013</v>
      </c>
      <c r="J3716" s="135">
        <v>107118.54999999999</v>
      </c>
      <c r="K3716" t="str">
        <f>VLOOKUP(C3716,ResCat!$A$2:$B$268,2,FALSE)</f>
        <v>HMFLEX</v>
      </c>
    </row>
    <row r="3717" spans="3:11" x14ac:dyDescent="0.25">
      <c r="C3717" s="134" t="s">
        <v>84</v>
      </c>
      <c r="D3717" s="134" t="s">
        <v>2</v>
      </c>
      <c r="E3717" s="134" t="s">
        <v>961</v>
      </c>
      <c r="F3717" s="134" t="s">
        <v>310</v>
      </c>
      <c r="G3717" s="134" t="s">
        <v>334</v>
      </c>
      <c r="H3717" s="135">
        <v>73567.359999999971</v>
      </c>
      <c r="I3717" s="135">
        <v>73958.439999999973</v>
      </c>
      <c r="J3717" s="135">
        <v>114433.92</v>
      </c>
      <c r="K3717" t="str">
        <f>VLOOKUP(C3717,ResCat!$A$2:$B$268,2,FALSE)</f>
        <v>HMFLEX</v>
      </c>
    </row>
    <row r="3718" spans="3:11" x14ac:dyDescent="0.25">
      <c r="C3718" s="134" t="s">
        <v>84</v>
      </c>
      <c r="D3718" s="134" t="s">
        <v>2</v>
      </c>
      <c r="E3718" s="134" t="s">
        <v>970</v>
      </c>
      <c r="F3718" s="134" t="s">
        <v>310</v>
      </c>
      <c r="G3718" s="134" t="s">
        <v>333</v>
      </c>
      <c r="H3718" s="135">
        <v>81291.319999999891</v>
      </c>
      <c r="I3718" s="135">
        <v>85825.959999999875</v>
      </c>
      <c r="J3718" s="135">
        <v>156802.98999999996</v>
      </c>
      <c r="K3718" t="str">
        <f>VLOOKUP(C3718,ResCat!$A$2:$B$268,2,FALSE)</f>
        <v>HMFLEX</v>
      </c>
    </row>
    <row r="3719" spans="3:11" x14ac:dyDescent="0.25">
      <c r="C3719" s="134" t="s">
        <v>84</v>
      </c>
      <c r="D3719" s="134" t="s">
        <v>2</v>
      </c>
      <c r="E3719" s="134" t="s">
        <v>1023</v>
      </c>
      <c r="F3719" s="134" t="s">
        <v>310</v>
      </c>
      <c r="G3719" s="134" t="s">
        <v>308</v>
      </c>
      <c r="H3719" s="135">
        <v>119956.0300000001</v>
      </c>
      <c r="I3719" s="135">
        <v>124047.2000000001</v>
      </c>
      <c r="J3719" s="135">
        <v>170941.72000000003</v>
      </c>
      <c r="K3719" t="str">
        <f>VLOOKUP(C3719,ResCat!$A$2:$B$268,2,FALSE)</f>
        <v>HMFLEX</v>
      </c>
    </row>
    <row r="3720" spans="3:11" x14ac:dyDescent="0.25">
      <c r="C3720" s="134" t="s">
        <v>84</v>
      </c>
      <c r="D3720" s="134" t="s">
        <v>343</v>
      </c>
      <c r="E3720" s="134" t="s">
        <v>339</v>
      </c>
      <c r="F3720" s="134" t="s">
        <v>1053</v>
      </c>
      <c r="G3720" s="134" t="s">
        <v>353</v>
      </c>
      <c r="H3720" s="135">
        <v>1.94</v>
      </c>
      <c r="I3720" s="135">
        <v>3.14</v>
      </c>
      <c r="J3720" s="135">
        <v>3.14</v>
      </c>
      <c r="K3720" t="str">
        <f>VLOOKUP(C3720,ResCat!$A$2:$B$268,2,FALSE)</f>
        <v>HMFLEX</v>
      </c>
    </row>
    <row r="3721" spans="3:11" x14ac:dyDescent="0.25">
      <c r="C3721" s="134" t="s">
        <v>84</v>
      </c>
      <c r="D3721" s="134" t="s">
        <v>343</v>
      </c>
      <c r="E3721" s="134" t="s">
        <v>322</v>
      </c>
      <c r="F3721" s="134" t="s">
        <v>1053</v>
      </c>
      <c r="G3721" s="134" t="s">
        <v>341</v>
      </c>
      <c r="H3721" s="135">
        <v>10</v>
      </c>
      <c r="I3721" s="135">
        <v>30</v>
      </c>
      <c r="J3721" s="135">
        <v>30</v>
      </c>
      <c r="K3721" t="str">
        <f>VLOOKUP(C3721,ResCat!$A$2:$B$268,2,FALSE)</f>
        <v>HMFLEX</v>
      </c>
    </row>
    <row r="3722" spans="3:11" x14ac:dyDescent="0.25">
      <c r="C3722" s="134" t="s">
        <v>84</v>
      </c>
      <c r="D3722" s="134" t="s">
        <v>343</v>
      </c>
      <c r="E3722" s="134" t="s">
        <v>332</v>
      </c>
      <c r="F3722" s="134" t="s">
        <v>1053</v>
      </c>
      <c r="G3722" s="134" t="s">
        <v>323</v>
      </c>
      <c r="H3722" s="135">
        <v>108</v>
      </c>
      <c r="I3722" s="135">
        <v>108</v>
      </c>
      <c r="J3722" s="135">
        <v>108</v>
      </c>
      <c r="K3722" t="str">
        <f>VLOOKUP(C3722,ResCat!$A$2:$B$268,2,FALSE)</f>
        <v>HMFLEX</v>
      </c>
    </row>
    <row r="3723" spans="3:11" x14ac:dyDescent="0.25">
      <c r="C3723" s="134" t="s">
        <v>84</v>
      </c>
      <c r="D3723" s="134" t="s">
        <v>343</v>
      </c>
      <c r="E3723" s="134" t="s">
        <v>4</v>
      </c>
      <c r="F3723" s="134" t="s">
        <v>1053</v>
      </c>
      <c r="G3723" s="134" t="s">
        <v>327</v>
      </c>
      <c r="H3723" s="135">
        <v>166.49</v>
      </c>
      <c r="I3723" s="135">
        <v>176.49</v>
      </c>
      <c r="J3723" s="135">
        <v>176.49</v>
      </c>
      <c r="K3723" t="str">
        <f>VLOOKUP(C3723,ResCat!$A$2:$B$268,2,FALSE)</f>
        <v>HMFLEX</v>
      </c>
    </row>
    <row r="3724" spans="3:11" x14ac:dyDescent="0.25">
      <c r="C3724" s="134" t="s">
        <v>84</v>
      </c>
      <c r="D3724" s="134" t="s">
        <v>343</v>
      </c>
      <c r="E3724" s="134" t="s">
        <v>511</v>
      </c>
      <c r="F3724" s="134" t="s">
        <v>1053</v>
      </c>
      <c r="G3724" s="134" t="s">
        <v>329</v>
      </c>
      <c r="H3724" s="135">
        <v>62.67</v>
      </c>
      <c r="I3724" s="135">
        <v>92.67</v>
      </c>
      <c r="J3724" s="135">
        <v>92.67</v>
      </c>
      <c r="K3724" t="str">
        <f>VLOOKUP(C3724,ResCat!$A$2:$B$268,2,FALSE)</f>
        <v>HMFLEX</v>
      </c>
    </row>
    <row r="3725" spans="3:11" x14ac:dyDescent="0.25">
      <c r="C3725" s="134" t="s">
        <v>84</v>
      </c>
      <c r="D3725" s="134" t="s">
        <v>343</v>
      </c>
      <c r="E3725" s="134" t="s">
        <v>969</v>
      </c>
      <c r="F3725" s="134" t="s">
        <v>1053</v>
      </c>
      <c r="G3725" s="134" t="s">
        <v>331</v>
      </c>
      <c r="H3725" s="135">
        <v>-1.3</v>
      </c>
      <c r="I3725" s="135">
        <v>-11.3</v>
      </c>
      <c r="J3725" s="135">
        <v>-113.6</v>
      </c>
      <c r="K3725" t="str">
        <f>VLOOKUP(C3725,ResCat!$A$2:$B$268,2,FALSE)</f>
        <v>HMFLEX</v>
      </c>
    </row>
    <row r="3726" spans="3:11" x14ac:dyDescent="0.25">
      <c r="C3726" s="134" t="s">
        <v>84</v>
      </c>
      <c r="D3726" s="134" t="s">
        <v>343</v>
      </c>
      <c r="E3726" s="134" t="s">
        <v>961</v>
      </c>
      <c r="F3726" s="134" t="s">
        <v>1053</v>
      </c>
      <c r="G3726" s="134" t="s">
        <v>334</v>
      </c>
      <c r="H3726" s="135">
        <v>15.49</v>
      </c>
      <c r="I3726" s="135">
        <v>25.49</v>
      </c>
      <c r="J3726" s="135">
        <v>25.49</v>
      </c>
      <c r="K3726" t="str">
        <f>VLOOKUP(C3726,ResCat!$A$2:$B$268,2,FALSE)</f>
        <v>HMFLEX</v>
      </c>
    </row>
    <row r="3727" spans="3:11" x14ac:dyDescent="0.25">
      <c r="C3727" s="134" t="s">
        <v>84</v>
      </c>
      <c r="D3727" s="134" t="s">
        <v>343</v>
      </c>
      <c r="E3727" s="134" t="s">
        <v>970</v>
      </c>
      <c r="F3727" s="134" t="s">
        <v>1053</v>
      </c>
      <c r="G3727" s="134" t="s">
        <v>333</v>
      </c>
      <c r="H3727" s="135">
        <v>106081.20999999969</v>
      </c>
      <c r="I3727" s="135">
        <v>118862.56999999975</v>
      </c>
      <c r="J3727" s="135">
        <v>290282.55000000022</v>
      </c>
      <c r="K3727" t="str">
        <f>VLOOKUP(C3727,ResCat!$A$2:$B$268,2,FALSE)</f>
        <v>HMFLEX</v>
      </c>
    </row>
    <row r="3728" spans="3:11" x14ac:dyDescent="0.25">
      <c r="C3728" s="134" t="s">
        <v>84</v>
      </c>
      <c r="D3728" s="134" t="s">
        <v>343</v>
      </c>
      <c r="E3728" s="134" t="s">
        <v>1023</v>
      </c>
      <c r="F3728" s="134" t="s">
        <v>1053</v>
      </c>
      <c r="G3728" s="134" t="s">
        <v>308</v>
      </c>
      <c r="H3728" s="135">
        <v>595430.55000000016</v>
      </c>
      <c r="I3728" s="135">
        <v>662544.40000000177</v>
      </c>
      <c r="J3728" s="135">
        <v>1581753.2199999841</v>
      </c>
      <c r="K3728" t="str">
        <f>VLOOKUP(C3728,ResCat!$A$2:$B$268,2,FALSE)</f>
        <v>HMFLEX</v>
      </c>
    </row>
    <row r="3729" spans="3:11" x14ac:dyDescent="0.25">
      <c r="C3729" s="134" t="s">
        <v>84</v>
      </c>
      <c r="D3729" s="134" t="s">
        <v>1</v>
      </c>
      <c r="E3729" s="134" t="s">
        <v>357</v>
      </c>
      <c r="F3729" s="134" t="s">
        <v>310</v>
      </c>
      <c r="G3729" s="134" t="s">
        <v>338</v>
      </c>
      <c r="H3729" s="135">
        <v>-1105.9100000000001</v>
      </c>
      <c r="I3729" s="135">
        <v>-1130.9100000000001</v>
      </c>
      <c r="J3729" s="135">
        <v>0</v>
      </c>
      <c r="K3729" t="str">
        <f>VLOOKUP(C3729,ResCat!$A$2:$B$268,2,FALSE)</f>
        <v>HMFLEX</v>
      </c>
    </row>
    <row r="3730" spans="3:11" x14ac:dyDescent="0.25">
      <c r="C3730" s="134" t="s">
        <v>84</v>
      </c>
      <c r="D3730" s="134" t="s">
        <v>1</v>
      </c>
      <c r="E3730" s="134" t="s">
        <v>314</v>
      </c>
      <c r="F3730" s="134" t="s">
        <v>310</v>
      </c>
      <c r="G3730" s="134" t="s">
        <v>356</v>
      </c>
      <c r="H3730" s="135">
        <v>-980.8</v>
      </c>
      <c r="I3730" s="135">
        <v>-980.8</v>
      </c>
      <c r="J3730" s="135">
        <v>-1539.98</v>
      </c>
      <c r="K3730" t="str">
        <f>VLOOKUP(C3730,ResCat!$A$2:$B$268,2,FALSE)</f>
        <v>HMFLEX</v>
      </c>
    </row>
    <row r="3731" spans="3:11" x14ac:dyDescent="0.25">
      <c r="C3731" s="134" t="s">
        <v>84</v>
      </c>
      <c r="D3731" s="134" t="s">
        <v>1</v>
      </c>
      <c r="E3731" s="134" t="s">
        <v>339</v>
      </c>
      <c r="F3731" s="134" t="s">
        <v>310</v>
      </c>
      <c r="G3731" s="134" t="s">
        <v>353</v>
      </c>
      <c r="H3731" s="135">
        <v>48.33</v>
      </c>
      <c r="I3731" s="135">
        <v>72.5</v>
      </c>
      <c r="J3731" s="135">
        <v>72.5</v>
      </c>
      <c r="K3731" t="str">
        <f>VLOOKUP(C3731,ResCat!$A$2:$B$268,2,FALSE)</f>
        <v>HMFLEX</v>
      </c>
    </row>
    <row r="3732" spans="3:11" x14ac:dyDescent="0.25">
      <c r="C3732" s="134" t="s">
        <v>84</v>
      </c>
      <c r="D3732" s="134" t="s">
        <v>1</v>
      </c>
      <c r="E3732" s="134" t="s">
        <v>342</v>
      </c>
      <c r="F3732" s="134" t="s">
        <v>310</v>
      </c>
      <c r="G3732" s="134" t="s">
        <v>348</v>
      </c>
      <c r="H3732" s="135">
        <v>-4907.96</v>
      </c>
      <c r="I3732" s="135">
        <v>-4907.96</v>
      </c>
      <c r="J3732" s="135">
        <v>4047</v>
      </c>
      <c r="K3732" t="str">
        <f>VLOOKUP(C3732,ResCat!$A$2:$B$268,2,FALSE)</f>
        <v>HMFLEX</v>
      </c>
    </row>
    <row r="3733" spans="3:11" x14ac:dyDescent="0.25">
      <c r="C3733" s="134" t="s">
        <v>84</v>
      </c>
      <c r="D3733" s="134" t="s">
        <v>1</v>
      </c>
      <c r="E3733" s="134" t="s">
        <v>316</v>
      </c>
      <c r="F3733" s="134" t="s">
        <v>310</v>
      </c>
      <c r="G3733" s="134" t="s">
        <v>313</v>
      </c>
      <c r="H3733" s="135">
        <v>-312.39</v>
      </c>
      <c r="I3733" s="135">
        <v>-312.39</v>
      </c>
      <c r="J3733" s="135">
        <v>-1329.31</v>
      </c>
      <c r="K3733" t="str">
        <f>VLOOKUP(C3733,ResCat!$A$2:$B$268,2,FALSE)</f>
        <v>HMFLEX</v>
      </c>
    </row>
    <row r="3734" spans="3:11" x14ac:dyDescent="0.25">
      <c r="C3734" s="134" t="s">
        <v>84</v>
      </c>
      <c r="D3734" s="134" t="s">
        <v>1</v>
      </c>
      <c r="E3734" s="134" t="s">
        <v>318</v>
      </c>
      <c r="F3734" s="134" t="s">
        <v>310</v>
      </c>
      <c r="G3734" s="134" t="s">
        <v>358</v>
      </c>
      <c r="H3734" s="135">
        <v>251.68</v>
      </c>
      <c r="I3734" s="135">
        <v>251.68</v>
      </c>
      <c r="J3734" s="135">
        <v>405</v>
      </c>
      <c r="K3734" t="str">
        <f>VLOOKUP(C3734,ResCat!$A$2:$B$268,2,FALSE)</f>
        <v>HMFLEX</v>
      </c>
    </row>
    <row r="3735" spans="3:11" x14ac:dyDescent="0.25">
      <c r="C3735" s="134" t="s">
        <v>84</v>
      </c>
      <c r="D3735" s="134" t="s">
        <v>1</v>
      </c>
      <c r="E3735" s="134" t="s">
        <v>322</v>
      </c>
      <c r="F3735" s="134" t="s">
        <v>310</v>
      </c>
      <c r="G3735" s="134" t="s">
        <v>341</v>
      </c>
      <c r="H3735" s="135">
        <v>-9936.06</v>
      </c>
      <c r="I3735" s="135">
        <v>-10086.06</v>
      </c>
      <c r="J3735" s="135">
        <v>-51627.89</v>
      </c>
      <c r="K3735" t="str">
        <f>VLOOKUP(C3735,ResCat!$A$2:$B$268,2,FALSE)</f>
        <v>HMFLEX</v>
      </c>
    </row>
    <row r="3736" spans="3:11" x14ac:dyDescent="0.25">
      <c r="C3736" s="134" t="s">
        <v>84</v>
      </c>
      <c r="D3736" s="134" t="s">
        <v>1</v>
      </c>
      <c r="E3736" s="134" t="s">
        <v>324</v>
      </c>
      <c r="F3736" s="134" t="s">
        <v>310</v>
      </c>
      <c r="G3736" s="134" t="s">
        <v>340</v>
      </c>
      <c r="H3736" s="135">
        <v>-1333.23</v>
      </c>
      <c r="I3736" s="135">
        <v>-1433.23</v>
      </c>
      <c r="J3736" s="135">
        <v>-1223.4899999999998</v>
      </c>
      <c r="K3736" t="str">
        <f>VLOOKUP(C3736,ResCat!$A$2:$B$268,2,FALSE)</f>
        <v>HMFLEX</v>
      </c>
    </row>
    <row r="3737" spans="3:11" x14ac:dyDescent="0.25">
      <c r="C3737" s="134" t="s">
        <v>84</v>
      </c>
      <c r="D3737" s="134" t="s">
        <v>1</v>
      </c>
      <c r="E3737" s="134" t="s">
        <v>326</v>
      </c>
      <c r="F3737" s="134" t="s">
        <v>310</v>
      </c>
      <c r="G3737" s="134" t="s">
        <v>317</v>
      </c>
      <c r="H3737" s="135">
        <v>14359.85</v>
      </c>
      <c r="I3737" s="135">
        <v>14359.85</v>
      </c>
      <c r="J3737" s="135">
        <v>588</v>
      </c>
      <c r="K3737" t="str">
        <f>VLOOKUP(C3737,ResCat!$A$2:$B$268,2,FALSE)</f>
        <v>HMFLEX</v>
      </c>
    </row>
    <row r="3738" spans="3:11" x14ac:dyDescent="0.25">
      <c r="C3738" s="134" t="s">
        <v>84</v>
      </c>
      <c r="D3738" s="134" t="s">
        <v>1</v>
      </c>
      <c r="E3738" s="134" t="s">
        <v>328</v>
      </c>
      <c r="F3738" s="134" t="s">
        <v>310</v>
      </c>
      <c r="G3738" s="134" t="s">
        <v>319</v>
      </c>
      <c r="H3738" s="135">
        <v>4687.21</v>
      </c>
      <c r="I3738" s="135">
        <v>4837.8600000000006</v>
      </c>
      <c r="J3738" s="135">
        <v>12041.439999999999</v>
      </c>
      <c r="K3738" t="str">
        <f>VLOOKUP(C3738,ResCat!$A$2:$B$268,2,FALSE)</f>
        <v>HMFLEX</v>
      </c>
    </row>
    <row r="3739" spans="3:11" x14ac:dyDescent="0.25">
      <c r="C3739" s="134" t="s">
        <v>84</v>
      </c>
      <c r="D3739" s="134" t="s">
        <v>1</v>
      </c>
      <c r="E3739" s="134" t="s">
        <v>330</v>
      </c>
      <c r="F3739" s="134" t="s">
        <v>310</v>
      </c>
      <c r="G3739" s="134" t="s">
        <v>321</v>
      </c>
      <c r="H3739" s="135">
        <v>100</v>
      </c>
      <c r="I3739" s="135">
        <v>160</v>
      </c>
      <c r="J3739" s="135">
        <v>1482</v>
      </c>
      <c r="K3739" t="str">
        <f>VLOOKUP(C3739,ResCat!$A$2:$B$268,2,FALSE)</f>
        <v>HMFLEX</v>
      </c>
    </row>
    <row r="3740" spans="3:11" x14ac:dyDescent="0.25">
      <c r="C3740" s="134" t="s">
        <v>84</v>
      </c>
      <c r="D3740" s="134" t="s">
        <v>1</v>
      </c>
      <c r="E3740" s="134" t="s">
        <v>332</v>
      </c>
      <c r="F3740" s="134" t="s">
        <v>310</v>
      </c>
      <c r="G3740" s="134" t="s">
        <v>323</v>
      </c>
      <c r="H3740" s="135">
        <v>4520.4800000000005</v>
      </c>
      <c r="I3740" s="135">
        <v>6720.4800000000005</v>
      </c>
      <c r="J3740" s="135">
        <v>17953.87</v>
      </c>
      <c r="K3740" t="str">
        <f>VLOOKUP(C3740,ResCat!$A$2:$B$268,2,FALSE)</f>
        <v>HMFLEX</v>
      </c>
    </row>
    <row r="3741" spans="3:11" x14ac:dyDescent="0.25">
      <c r="C3741" s="134" t="s">
        <v>84</v>
      </c>
      <c r="D3741" s="134" t="s">
        <v>1</v>
      </c>
      <c r="E3741" s="134" t="s">
        <v>335</v>
      </c>
      <c r="F3741" s="134" t="s">
        <v>310</v>
      </c>
      <c r="G3741" s="134" t="s">
        <v>325</v>
      </c>
      <c r="H3741" s="135">
        <v>10705.08</v>
      </c>
      <c r="I3741" s="135">
        <v>10842.53</v>
      </c>
      <c r="J3741" s="135">
        <v>13714.21</v>
      </c>
      <c r="K3741" t="str">
        <f>VLOOKUP(C3741,ResCat!$A$2:$B$268,2,FALSE)</f>
        <v>HMFLEX</v>
      </c>
    </row>
    <row r="3742" spans="3:11" x14ac:dyDescent="0.25">
      <c r="C3742" s="134" t="s">
        <v>84</v>
      </c>
      <c r="D3742" s="134" t="s">
        <v>1</v>
      </c>
      <c r="E3742" s="134" t="s">
        <v>4</v>
      </c>
      <c r="F3742" s="134" t="s">
        <v>310</v>
      </c>
      <c r="G3742" s="134" t="s">
        <v>327</v>
      </c>
      <c r="H3742" s="135">
        <v>70884.570000000007</v>
      </c>
      <c r="I3742" s="135">
        <v>72368.800000000003</v>
      </c>
      <c r="J3742" s="135">
        <v>138051</v>
      </c>
      <c r="K3742" t="str">
        <f>VLOOKUP(C3742,ResCat!$A$2:$B$268,2,FALSE)</f>
        <v>HMFLEX</v>
      </c>
    </row>
    <row r="3743" spans="3:11" x14ac:dyDescent="0.25">
      <c r="C3743" s="134" t="s">
        <v>84</v>
      </c>
      <c r="D3743" s="134" t="s">
        <v>1</v>
      </c>
      <c r="E3743" s="134" t="s">
        <v>511</v>
      </c>
      <c r="F3743" s="134" t="s">
        <v>310</v>
      </c>
      <c r="G3743" s="134" t="s">
        <v>329</v>
      </c>
      <c r="H3743" s="135">
        <v>15314.72</v>
      </c>
      <c r="I3743" s="135">
        <v>17868.309999999998</v>
      </c>
      <c r="J3743" s="135">
        <v>70630.670000000013</v>
      </c>
      <c r="K3743" t="str">
        <f>VLOOKUP(C3743,ResCat!$A$2:$B$268,2,FALSE)</f>
        <v>HMFLEX</v>
      </c>
    </row>
    <row r="3744" spans="3:11" x14ac:dyDescent="0.25">
      <c r="C3744" s="134" t="s">
        <v>84</v>
      </c>
      <c r="D3744" s="134" t="s">
        <v>1</v>
      </c>
      <c r="E3744" s="134" t="s">
        <v>969</v>
      </c>
      <c r="F3744" s="134" t="s">
        <v>310</v>
      </c>
      <c r="G3744" s="134" t="s">
        <v>331</v>
      </c>
      <c r="H3744" s="135">
        <v>83400.03</v>
      </c>
      <c r="I3744" s="135">
        <v>84290.03</v>
      </c>
      <c r="J3744" s="135">
        <v>176954.82</v>
      </c>
      <c r="K3744" t="str">
        <f>VLOOKUP(C3744,ResCat!$A$2:$B$268,2,FALSE)</f>
        <v>HMFLEX</v>
      </c>
    </row>
    <row r="3745" spans="3:11" x14ac:dyDescent="0.25">
      <c r="C3745" s="134" t="s">
        <v>84</v>
      </c>
      <c r="D3745" s="134" t="s">
        <v>1</v>
      </c>
      <c r="E3745" s="134" t="s">
        <v>961</v>
      </c>
      <c r="F3745" s="134" t="s">
        <v>310</v>
      </c>
      <c r="G3745" s="134" t="s">
        <v>334</v>
      </c>
      <c r="H3745" s="135">
        <v>125063.97000000003</v>
      </c>
      <c r="I3745" s="135">
        <v>133555.49999999994</v>
      </c>
      <c r="J3745" s="135">
        <v>292012.12</v>
      </c>
      <c r="K3745" t="str">
        <f>VLOOKUP(C3745,ResCat!$A$2:$B$268,2,FALSE)</f>
        <v>HMFLEX</v>
      </c>
    </row>
    <row r="3746" spans="3:11" x14ac:dyDescent="0.25">
      <c r="C3746" s="134" t="s">
        <v>84</v>
      </c>
      <c r="D3746" s="134" t="s">
        <v>1</v>
      </c>
      <c r="E3746" s="134" t="s">
        <v>970</v>
      </c>
      <c r="F3746" s="134" t="s">
        <v>310</v>
      </c>
      <c r="G3746" s="134" t="s">
        <v>333</v>
      </c>
      <c r="H3746" s="135">
        <v>720634.37999999989</v>
      </c>
      <c r="I3746" s="135">
        <v>741428.99</v>
      </c>
      <c r="J3746" s="135">
        <v>1538145.4799999997</v>
      </c>
      <c r="K3746" t="str">
        <f>VLOOKUP(C3746,ResCat!$A$2:$B$268,2,FALSE)</f>
        <v>HMFLEX</v>
      </c>
    </row>
    <row r="3747" spans="3:11" x14ac:dyDescent="0.25">
      <c r="C3747" s="134" t="s">
        <v>84</v>
      </c>
      <c r="D3747" s="134" t="s">
        <v>1</v>
      </c>
      <c r="E3747" s="134" t="s">
        <v>1023</v>
      </c>
      <c r="F3747" s="134" t="s">
        <v>310</v>
      </c>
      <c r="G3747" s="134" t="s">
        <v>308</v>
      </c>
      <c r="H3747" s="135">
        <v>606051.4099999998</v>
      </c>
      <c r="I3747" s="135">
        <v>625790.45999999973</v>
      </c>
      <c r="J3747" s="135">
        <v>1253191.6299999997</v>
      </c>
      <c r="K3747" t="str">
        <f>VLOOKUP(C3747,ResCat!$A$2:$B$268,2,FALSE)</f>
        <v>HMFLEX</v>
      </c>
    </row>
    <row r="3748" spans="3:11" x14ac:dyDescent="0.25">
      <c r="C3748" s="134" t="s">
        <v>285</v>
      </c>
      <c r="D3748" s="134" t="s">
        <v>3</v>
      </c>
      <c r="E3748" s="134" t="s">
        <v>309</v>
      </c>
      <c r="F3748" s="134" t="s">
        <v>310</v>
      </c>
      <c r="G3748" s="134" t="s">
        <v>311</v>
      </c>
      <c r="H3748" s="135">
        <v>-162.24</v>
      </c>
      <c r="I3748" s="135">
        <v>-162.24</v>
      </c>
      <c r="J3748" s="135">
        <v>0</v>
      </c>
      <c r="K3748" t="str">
        <f>VLOOKUP(C3748,ResCat!$A$2:$B$268,2,FALSE)</f>
        <v>XXX</v>
      </c>
    </row>
    <row r="3749" spans="3:11" x14ac:dyDescent="0.25">
      <c r="C3749" s="134" t="s">
        <v>285</v>
      </c>
      <c r="D3749" s="134" t="s">
        <v>3</v>
      </c>
      <c r="E3749" s="134" t="s">
        <v>362</v>
      </c>
      <c r="F3749" s="134" t="s">
        <v>310</v>
      </c>
      <c r="G3749" s="134" t="s">
        <v>311</v>
      </c>
      <c r="H3749" s="135">
        <v>-50.65</v>
      </c>
      <c r="I3749" s="135">
        <v>-50.65</v>
      </c>
      <c r="J3749" s="135">
        <v>0</v>
      </c>
      <c r="K3749" t="str">
        <f>VLOOKUP(C3749,ResCat!$A$2:$B$268,2,FALSE)</f>
        <v>XXX</v>
      </c>
    </row>
    <row r="3750" spans="3:11" x14ac:dyDescent="0.25">
      <c r="C3750" s="134" t="s">
        <v>285</v>
      </c>
      <c r="D3750" s="134" t="s">
        <v>3</v>
      </c>
      <c r="E3750" s="134" t="s">
        <v>1028</v>
      </c>
      <c r="F3750" s="134" t="s">
        <v>310</v>
      </c>
      <c r="G3750" s="134" t="s">
        <v>311</v>
      </c>
      <c r="H3750" s="135">
        <v>-953.24</v>
      </c>
      <c r="I3750" s="135">
        <v>-953.24</v>
      </c>
      <c r="J3750" s="135">
        <v>0</v>
      </c>
      <c r="K3750" t="str">
        <f>VLOOKUP(C3750,ResCat!$A$2:$B$268,2,FALSE)</f>
        <v>XXX</v>
      </c>
    </row>
    <row r="3751" spans="3:11" x14ac:dyDescent="0.25">
      <c r="C3751" s="134" t="s">
        <v>285</v>
      </c>
      <c r="D3751" s="134" t="s">
        <v>3</v>
      </c>
      <c r="E3751" s="134" t="s">
        <v>363</v>
      </c>
      <c r="F3751" s="134" t="s">
        <v>310</v>
      </c>
      <c r="G3751" s="134" t="s">
        <v>311</v>
      </c>
      <c r="H3751" s="135">
        <v>-79.92</v>
      </c>
      <c r="I3751" s="135">
        <v>-393.22</v>
      </c>
      <c r="J3751" s="135">
        <v>-1710.5</v>
      </c>
      <c r="K3751" t="str">
        <f>VLOOKUP(C3751,ResCat!$A$2:$B$268,2,FALSE)</f>
        <v>XXX</v>
      </c>
    </row>
    <row r="3752" spans="3:11" x14ac:dyDescent="0.25">
      <c r="C3752" s="134" t="s">
        <v>285</v>
      </c>
      <c r="D3752" s="134" t="s">
        <v>3</v>
      </c>
      <c r="E3752" s="134" t="s">
        <v>1029</v>
      </c>
      <c r="F3752" s="134" t="s">
        <v>310</v>
      </c>
      <c r="G3752" s="134" t="s">
        <v>311</v>
      </c>
      <c r="H3752" s="135">
        <v>0</v>
      </c>
      <c r="I3752" s="135">
        <v>0</v>
      </c>
      <c r="J3752" s="135">
        <v>20</v>
      </c>
      <c r="K3752" t="str">
        <f>VLOOKUP(C3752,ResCat!$A$2:$B$268,2,FALSE)</f>
        <v>XXX</v>
      </c>
    </row>
    <row r="3753" spans="3:11" x14ac:dyDescent="0.25">
      <c r="C3753" s="134" t="s">
        <v>285</v>
      </c>
      <c r="D3753" s="134" t="s">
        <v>3</v>
      </c>
      <c r="E3753" s="134" t="s">
        <v>349</v>
      </c>
      <c r="F3753" s="134" t="s">
        <v>310</v>
      </c>
      <c r="G3753" s="134" t="s">
        <v>311</v>
      </c>
      <c r="H3753" s="135">
        <v>-106</v>
      </c>
      <c r="I3753" s="135">
        <v>-106</v>
      </c>
      <c r="J3753" s="135">
        <v>0</v>
      </c>
      <c r="K3753" t="str">
        <f>VLOOKUP(C3753,ResCat!$A$2:$B$268,2,FALSE)</f>
        <v>XXX</v>
      </c>
    </row>
    <row r="3754" spans="3:11" x14ac:dyDescent="0.25">
      <c r="C3754" s="134" t="s">
        <v>285</v>
      </c>
      <c r="D3754" s="134" t="s">
        <v>3</v>
      </c>
      <c r="E3754" s="134" t="s">
        <v>350</v>
      </c>
      <c r="F3754" s="134" t="s">
        <v>310</v>
      </c>
      <c r="G3754" s="134" t="s">
        <v>311</v>
      </c>
      <c r="H3754" s="135">
        <v>-69.3</v>
      </c>
      <c r="I3754" s="135">
        <v>-85.63</v>
      </c>
      <c r="J3754" s="135">
        <v>-78.69</v>
      </c>
      <c r="K3754" t="str">
        <f>VLOOKUP(C3754,ResCat!$A$2:$B$268,2,FALSE)</f>
        <v>XXX</v>
      </c>
    </row>
    <row r="3755" spans="3:11" x14ac:dyDescent="0.25">
      <c r="C3755" s="134" t="s">
        <v>285</v>
      </c>
      <c r="D3755" s="134" t="s">
        <v>3</v>
      </c>
      <c r="E3755" s="134" t="s">
        <v>354</v>
      </c>
      <c r="F3755" s="134" t="s">
        <v>310</v>
      </c>
      <c r="G3755" s="134" t="s">
        <v>311</v>
      </c>
      <c r="H3755" s="135">
        <v>30.620000000000008</v>
      </c>
      <c r="I3755" s="135">
        <v>30.620000000000008</v>
      </c>
      <c r="J3755" s="135">
        <v>199.02</v>
      </c>
      <c r="K3755" t="str">
        <f>VLOOKUP(C3755,ResCat!$A$2:$B$268,2,FALSE)</f>
        <v>XXX</v>
      </c>
    </row>
    <row r="3756" spans="3:11" x14ac:dyDescent="0.25">
      <c r="C3756" s="134" t="s">
        <v>285</v>
      </c>
      <c r="D3756" s="134" t="s">
        <v>3</v>
      </c>
      <c r="E3756" s="134" t="s">
        <v>337</v>
      </c>
      <c r="F3756" s="134" t="s">
        <v>310</v>
      </c>
      <c r="G3756" s="134" t="s">
        <v>311</v>
      </c>
      <c r="H3756" s="135">
        <v>-467.74</v>
      </c>
      <c r="I3756" s="135">
        <v>-671.11999999999989</v>
      </c>
      <c r="J3756" s="135">
        <v>-1159.06</v>
      </c>
      <c r="K3756" t="str">
        <f>VLOOKUP(C3756,ResCat!$A$2:$B$268,2,FALSE)</f>
        <v>XXX</v>
      </c>
    </row>
    <row r="3757" spans="3:11" x14ac:dyDescent="0.25">
      <c r="C3757" s="134" t="s">
        <v>285</v>
      </c>
      <c r="D3757" s="134" t="s">
        <v>3</v>
      </c>
      <c r="E3757" s="134" t="s">
        <v>352</v>
      </c>
      <c r="F3757" s="134" t="s">
        <v>310</v>
      </c>
      <c r="G3757" s="134" t="s">
        <v>351</v>
      </c>
      <c r="H3757" s="135">
        <v>-1006.99</v>
      </c>
      <c r="I3757" s="135">
        <v>-1170.24</v>
      </c>
      <c r="J3757" s="135">
        <v>0</v>
      </c>
      <c r="K3757" t="str">
        <f>VLOOKUP(C3757,ResCat!$A$2:$B$268,2,FALSE)</f>
        <v>XXX</v>
      </c>
    </row>
    <row r="3758" spans="3:11" x14ac:dyDescent="0.25">
      <c r="C3758" s="134" t="s">
        <v>285</v>
      </c>
      <c r="D3758" s="134" t="s">
        <v>3</v>
      </c>
      <c r="E3758" s="134" t="s">
        <v>347</v>
      </c>
      <c r="F3758" s="134" t="s">
        <v>310</v>
      </c>
      <c r="G3758" s="134" t="s">
        <v>360</v>
      </c>
      <c r="H3758" s="135">
        <v>-520.08000000000004</v>
      </c>
      <c r="I3758" s="135">
        <v>-983.88</v>
      </c>
      <c r="J3758" s="135">
        <v>-961.25</v>
      </c>
      <c r="K3758" t="str">
        <f>VLOOKUP(C3758,ResCat!$A$2:$B$268,2,FALSE)</f>
        <v>XXX</v>
      </c>
    </row>
    <row r="3759" spans="3:11" x14ac:dyDescent="0.25">
      <c r="C3759" s="134" t="s">
        <v>285</v>
      </c>
      <c r="D3759" s="134" t="s">
        <v>3</v>
      </c>
      <c r="E3759" s="134" t="s">
        <v>361</v>
      </c>
      <c r="F3759" s="134" t="s">
        <v>310</v>
      </c>
      <c r="G3759" s="134" t="s">
        <v>355</v>
      </c>
      <c r="H3759" s="135">
        <v>-10.77</v>
      </c>
      <c r="I3759" s="135">
        <v>-10.77</v>
      </c>
      <c r="J3759" s="135">
        <v>0</v>
      </c>
      <c r="K3759" t="str">
        <f>VLOOKUP(C3759,ResCat!$A$2:$B$268,2,FALSE)</f>
        <v>XXX</v>
      </c>
    </row>
    <row r="3760" spans="3:11" x14ac:dyDescent="0.25">
      <c r="C3760" s="134" t="s">
        <v>285</v>
      </c>
      <c r="D3760" s="134" t="s">
        <v>3</v>
      </c>
      <c r="E3760" s="134" t="s">
        <v>312</v>
      </c>
      <c r="F3760" s="134" t="s">
        <v>310</v>
      </c>
      <c r="G3760" s="134" t="s">
        <v>364</v>
      </c>
      <c r="H3760" s="135">
        <v>850.3</v>
      </c>
      <c r="I3760" s="135">
        <v>850.3</v>
      </c>
      <c r="J3760" s="135">
        <v>658</v>
      </c>
      <c r="K3760" t="str">
        <f>VLOOKUP(C3760,ResCat!$A$2:$B$268,2,FALSE)</f>
        <v>XXX</v>
      </c>
    </row>
    <row r="3761" spans="3:11" x14ac:dyDescent="0.25">
      <c r="C3761" s="134" t="s">
        <v>285</v>
      </c>
      <c r="D3761" s="134" t="s">
        <v>3</v>
      </c>
      <c r="E3761" s="134" t="s">
        <v>357</v>
      </c>
      <c r="F3761" s="134" t="s">
        <v>310</v>
      </c>
      <c r="G3761" s="134" t="s">
        <v>338</v>
      </c>
      <c r="H3761" s="135">
        <v>96</v>
      </c>
      <c r="I3761" s="135">
        <v>360</v>
      </c>
      <c r="J3761" s="135">
        <v>900</v>
      </c>
      <c r="K3761" t="str">
        <f>VLOOKUP(C3761,ResCat!$A$2:$B$268,2,FALSE)</f>
        <v>XXX</v>
      </c>
    </row>
    <row r="3762" spans="3:11" x14ac:dyDescent="0.25">
      <c r="C3762" s="134" t="s">
        <v>285</v>
      </c>
      <c r="D3762" s="134" t="s">
        <v>3</v>
      </c>
      <c r="E3762" s="134" t="s">
        <v>314</v>
      </c>
      <c r="F3762" s="134" t="s">
        <v>310</v>
      </c>
      <c r="G3762" s="134" t="s">
        <v>356</v>
      </c>
      <c r="H3762" s="135">
        <v>325.06</v>
      </c>
      <c r="I3762" s="135">
        <v>558.33000000000004</v>
      </c>
      <c r="J3762" s="135">
        <v>1765.15</v>
      </c>
      <c r="K3762" t="str">
        <f>VLOOKUP(C3762,ResCat!$A$2:$B$268,2,FALSE)</f>
        <v>XXX</v>
      </c>
    </row>
    <row r="3763" spans="3:11" x14ac:dyDescent="0.25">
      <c r="C3763" s="134" t="s">
        <v>285</v>
      </c>
      <c r="D3763" s="134" t="s">
        <v>3</v>
      </c>
      <c r="E3763" s="134" t="s">
        <v>339</v>
      </c>
      <c r="F3763" s="134" t="s">
        <v>310</v>
      </c>
      <c r="G3763" s="134" t="s">
        <v>353</v>
      </c>
      <c r="H3763" s="135">
        <v>11.199999999999982</v>
      </c>
      <c r="I3763" s="135">
        <v>-219.39999999999998</v>
      </c>
      <c r="J3763" s="135">
        <v>-736.69</v>
      </c>
      <c r="K3763" t="str">
        <f>VLOOKUP(C3763,ResCat!$A$2:$B$268,2,FALSE)</f>
        <v>XXX</v>
      </c>
    </row>
    <row r="3764" spans="3:11" x14ac:dyDescent="0.25">
      <c r="C3764" s="134" t="s">
        <v>285</v>
      </c>
      <c r="D3764" s="134" t="s">
        <v>3</v>
      </c>
      <c r="E3764" s="134" t="s">
        <v>342</v>
      </c>
      <c r="F3764" s="134" t="s">
        <v>310</v>
      </c>
      <c r="G3764" s="134" t="s">
        <v>348</v>
      </c>
      <c r="H3764" s="135">
        <v>-949.88999999999987</v>
      </c>
      <c r="I3764" s="135">
        <v>-691.4899999999999</v>
      </c>
      <c r="J3764" s="135">
        <v>375.44000000000005</v>
      </c>
      <c r="K3764" t="str">
        <f>VLOOKUP(C3764,ResCat!$A$2:$B$268,2,FALSE)</f>
        <v>XXX</v>
      </c>
    </row>
    <row r="3765" spans="3:11" x14ac:dyDescent="0.25">
      <c r="C3765" s="134" t="s">
        <v>285</v>
      </c>
      <c r="D3765" s="134" t="s">
        <v>3</v>
      </c>
      <c r="E3765" s="134" t="s">
        <v>316</v>
      </c>
      <c r="F3765" s="134" t="s">
        <v>310</v>
      </c>
      <c r="G3765" s="134" t="s">
        <v>313</v>
      </c>
      <c r="H3765" s="135">
        <v>-815.7700000000001</v>
      </c>
      <c r="I3765" s="135">
        <v>-816.0100000000001</v>
      </c>
      <c r="J3765" s="135">
        <v>-378</v>
      </c>
      <c r="K3765" t="str">
        <f>VLOOKUP(C3765,ResCat!$A$2:$B$268,2,FALSE)</f>
        <v>XXX</v>
      </c>
    </row>
    <row r="3766" spans="3:11" x14ac:dyDescent="0.25">
      <c r="C3766" s="134" t="s">
        <v>285</v>
      </c>
      <c r="D3766" s="134" t="s">
        <v>3</v>
      </c>
      <c r="E3766" s="134" t="s">
        <v>318</v>
      </c>
      <c r="F3766" s="134" t="s">
        <v>310</v>
      </c>
      <c r="G3766" s="134" t="s">
        <v>358</v>
      </c>
      <c r="H3766" s="135">
        <v>37.78</v>
      </c>
      <c r="I3766" s="135">
        <v>47.23</v>
      </c>
      <c r="J3766" s="135">
        <v>65</v>
      </c>
      <c r="K3766" t="str">
        <f>VLOOKUP(C3766,ResCat!$A$2:$B$268,2,FALSE)</f>
        <v>XXX</v>
      </c>
    </row>
    <row r="3767" spans="3:11" x14ac:dyDescent="0.25">
      <c r="C3767" s="134" t="s">
        <v>285</v>
      </c>
      <c r="D3767" s="134" t="s">
        <v>3</v>
      </c>
      <c r="E3767" s="134" t="s">
        <v>320</v>
      </c>
      <c r="F3767" s="134" t="s">
        <v>310</v>
      </c>
      <c r="G3767" s="134" t="s">
        <v>315</v>
      </c>
      <c r="H3767" s="135">
        <v>-29.260000000000019</v>
      </c>
      <c r="I3767" s="135">
        <v>352.43999999999994</v>
      </c>
      <c r="J3767" s="135">
        <v>2714.1299999999997</v>
      </c>
      <c r="K3767" t="str">
        <f>VLOOKUP(C3767,ResCat!$A$2:$B$268,2,FALSE)</f>
        <v>XXX</v>
      </c>
    </row>
    <row r="3768" spans="3:11" x14ac:dyDescent="0.25">
      <c r="C3768" s="134" t="s">
        <v>285</v>
      </c>
      <c r="D3768" s="134" t="s">
        <v>3</v>
      </c>
      <c r="E3768" s="134" t="s">
        <v>322</v>
      </c>
      <c r="F3768" s="134" t="s">
        <v>310</v>
      </c>
      <c r="G3768" s="134" t="s">
        <v>341</v>
      </c>
      <c r="H3768" s="135">
        <v>3433.3599999999997</v>
      </c>
      <c r="I3768" s="135">
        <v>6441.119999999999</v>
      </c>
      <c r="J3768" s="135">
        <v>18653.289999999997</v>
      </c>
      <c r="K3768" t="str">
        <f>VLOOKUP(C3768,ResCat!$A$2:$B$268,2,FALSE)</f>
        <v>XXX</v>
      </c>
    </row>
    <row r="3769" spans="3:11" x14ac:dyDescent="0.25">
      <c r="C3769" s="134" t="s">
        <v>285</v>
      </c>
      <c r="D3769" s="134" t="s">
        <v>3</v>
      </c>
      <c r="E3769" s="134" t="s">
        <v>324</v>
      </c>
      <c r="F3769" s="134" t="s">
        <v>310</v>
      </c>
      <c r="G3769" s="134" t="s">
        <v>340</v>
      </c>
      <c r="H3769" s="135">
        <v>137.48999999999998</v>
      </c>
      <c r="I3769" s="135">
        <v>608.63</v>
      </c>
      <c r="J3769" s="135">
        <v>27772.63</v>
      </c>
      <c r="K3769" t="str">
        <f>VLOOKUP(C3769,ResCat!$A$2:$B$268,2,FALSE)</f>
        <v>XXX</v>
      </c>
    </row>
    <row r="3770" spans="3:11" x14ac:dyDescent="0.25">
      <c r="C3770" s="134" t="s">
        <v>285</v>
      </c>
      <c r="D3770" s="134" t="s">
        <v>3</v>
      </c>
      <c r="E3770" s="134" t="s">
        <v>326</v>
      </c>
      <c r="F3770" s="134" t="s">
        <v>310</v>
      </c>
      <c r="G3770" s="134" t="s">
        <v>317</v>
      </c>
      <c r="H3770" s="135">
        <v>561.00000000000011</v>
      </c>
      <c r="I3770" s="135">
        <v>1513.2600000000002</v>
      </c>
      <c r="J3770" s="135">
        <v>12074.87</v>
      </c>
      <c r="K3770" t="str">
        <f>VLOOKUP(C3770,ResCat!$A$2:$B$268,2,FALSE)</f>
        <v>XXX</v>
      </c>
    </row>
    <row r="3771" spans="3:11" x14ac:dyDescent="0.25">
      <c r="C3771" s="134" t="s">
        <v>285</v>
      </c>
      <c r="D3771" s="134" t="s">
        <v>3</v>
      </c>
      <c r="E3771" s="134" t="s">
        <v>328</v>
      </c>
      <c r="F3771" s="134" t="s">
        <v>310</v>
      </c>
      <c r="G3771" s="134" t="s">
        <v>319</v>
      </c>
      <c r="H3771" s="135">
        <v>715.8900000000001</v>
      </c>
      <c r="I3771" s="135">
        <v>2116.1599999999994</v>
      </c>
      <c r="J3771" s="135">
        <v>6046.3600000000006</v>
      </c>
      <c r="K3771" t="str">
        <f>VLOOKUP(C3771,ResCat!$A$2:$B$268,2,FALSE)</f>
        <v>XXX</v>
      </c>
    </row>
    <row r="3772" spans="3:11" x14ac:dyDescent="0.25">
      <c r="C3772" s="134" t="s">
        <v>285</v>
      </c>
      <c r="D3772" s="134" t="s">
        <v>3</v>
      </c>
      <c r="E3772" s="134" t="s">
        <v>330</v>
      </c>
      <c r="F3772" s="134" t="s">
        <v>310</v>
      </c>
      <c r="G3772" s="134" t="s">
        <v>321</v>
      </c>
      <c r="H3772" s="135">
        <v>1856.1099999999997</v>
      </c>
      <c r="I3772" s="135">
        <v>2986.85</v>
      </c>
      <c r="J3772" s="135">
        <v>8898.5399999999991</v>
      </c>
      <c r="K3772" t="str">
        <f>VLOOKUP(C3772,ResCat!$A$2:$B$268,2,FALSE)</f>
        <v>XXX</v>
      </c>
    </row>
    <row r="3773" spans="3:11" x14ac:dyDescent="0.25">
      <c r="C3773" s="134" t="s">
        <v>285</v>
      </c>
      <c r="D3773" s="134" t="s">
        <v>3</v>
      </c>
      <c r="E3773" s="134" t="s">
        <v>332</v>
      </c>
      <c r="F3773" s="134" t="s">
        <v>310</v>
      </c>
      <c r="G3773" s="134" t="s">
        <v>323</v>
      </c>
      <c r="H3773" s="135">
        <v>1407.61</v>
      </c>
      <c r="I3773" s="135">
        <v>3768.1800000000012</v>
      </c>
      <c r="J3773" s="135">
        <v>11141.72</v>
      </c>
      <c r="K3773" t="str">
        <f>VLOOKUP(C3773,ResCat!$A$2:$B$268,2,FALSE)</f>
        <v>XXX</v>
      </c>
    </row>
    <row r="3774" spans="3:11" x14ac:dyDescent="0.25">
      <c r="C3774" s="134" t="s">
        <v>285</v>
      </c>
      <c r="D3774" s="134" t="s">
        <v>3</v>
      </c>
      <c r="E3774" s="134" t="s">
        <v>335</v>
      </c>
      <c r="F3774" s="134" t="s">
        <v>310</v>
      </c>
      <c r="G3774" s="134" t="s">
        <v>325</v>
      </c>
      <c r="H3774" s="135">
        <v>2800.96</v>
      </c>
      <c r="I3774" s="135">
        <v>5869.7300000000014</v>
      </c>
      <c r="J3774" s="135">
        <v>18996.969999999998</v>
      </c>
      <c r="K3774" t="str">
        <f>VLOOKUP(C3774,ResCat!$A$2:$B$268,2,FALSE)</f>
        <v>XXX</v>
      </c>
    </row>
    <row r="3775" spans="3:11" x14ac:dyDescent="0.25">
      <c r="C3775" s="134" t="s">
        <v>285</v>
      </c>
      <c r="D3775" s="134" t="s">
        <v>3</v>
      </c>
      <c r="E3775" s="134" t="s">
        <v>4</v>
      </c>
      <c r="F3775" s="134" t="s">
        <v>310</v>
      </c>
      <c r="G3775" s="134" t="s">
        <v>327</v>
      </c>
      <c r="H3775" s="135">
        <v>8474.91</v>
      </c>
      <c r="I3775" s="135">
        <v>13432.710000000003</v>
      </c>
      <c r="J3775" s="135">
        <v>30651.270000000004</v>
      </c>
      <c r="K3775" t="str">
        <f>VLOOKUP(C3775,ResCat!$A$2:$B$268,2,FALSE)</f>
        <v>XXX</v>
      </c>
    </row>
    <row r="3776" spans="3:11" x14ac:dyDescent="0.25">
      <c r="C3776" s="134" t="s">
        <v>285</v>
      </c>
      <c r="D3776" s="134" t="s">
        <v>3</v>
      </c>
      <c r="E3776" s="134" t="s">
        <v>511</v>
      </c>
      <c r="F3776" s="134" t="s">
        <v>310</v>
      </c>
      <c r="G3776" s="134" t="s">
        <v>329</v>
      </c>
      <c r="H3776" s="135">
        <v>8456.4699999999975</v>
      </c>
      <c r="I3776" s="135">
        <v>14003.410000000005</v>
      </c>
      <c r="J3776" s="135">
        <v>34805.539999999994</v>
      </c>
      <c r="K3776" t="str">
        <f>VLOOKUP(C3776,ResCat!$A$2:$B$268,2,FALSE)</f>
        <v>XXX</v>
      </c>
    </row>
    <row r="3777" spans="3:11" x14ac:dyDescent="0.25">
      <c r="C3777" s="134" t="s">
        <v>285</v>
      </c>
      <c r="D3777" s="134" t="s">
        <v>3</v>
      </c>
      <c r="E3777" s="134" t="s">
        <v>969</v>
      </c>
      <c r="F3777" s="134" t="s">
        <v>310</v>
      </c>
      <c r="G3777" s="134" t="s">
        <v>331</v>
      </c>
      <c r="H3777" s="135">
        <v>17549.290000000008</v>
      </c>
      <c r="I3777" s="135">
        <v>25883.299999999985</v>
      </c>
      <c r="J3777" s="135">
        <v>89288.579999999973</v>
      </c>
      <c r="K3777" t="str">
        <f>VLOOKUP(C3777,ResCat!$A$2:$B$268,2,FALSE)</f>
        <v>XXX</v>
      </c>
    </row>
    <row r="3778" spans="3:11" x14ac:dyDescent="0.25">
      <c r="C3778" s="134" t="s">
        <v>285</v>
      </c>
      <c r="D3778" s="134" t="s">
        <v>3</v>
      </c>
      <c r="E3778" s="134" t="s">
        <v>961</v>
      </c>
      <c r="F3778" s="134" t="s">
        <v>310</v>
      </c>
      <c r="G3778" s="134" t="s">
        <v>334</v>
      </c>
      <c r="H3778" s="135">
        <v>64615.260000000031</v>
      </c>
      <c r="I3778" s="135">
        <v>100863.98999999996</v>
      </c>
      <c r="J3778" s="135">
        <v>275755.63999999966</v>
      </c>
      <c r="K3778" t="str">
        <f>VLOOKUP(C3778,ResCat!$A$2:$B$268,2,FALSE)</f>
        <v>XXX</v>
      </c>
    </row>
    <row r="3779" spans="3:11" x14ac:dyDescent="0.25">
      <c r="C3779" s="134" t="s">
        <v>285</v>
      </c>
      <c r="D3779" s="134" t="s">
        <v>3</v>
      </c>
      <c r="E3779" s="134" t="s">
        <v>970</v>
      </c>
      <c r="F3779" s="134" t="s">
        <v>310</v>
      </c>
      <c r="G3779" s="134" t="s">
        <v>333</v>
      </c>
      <c r="H3779" s="135">
        <v>340710.54000000068</v>
      </c>
      <c r="I3779" s="135">
        <v>466819.14999999991</v>
      </c>
      <c r="J3779" s="135">
        <v>1152778.45</v>
      </c>
      <c r="K3779" t="str">
        <f>VLOOKUP(C3779,ResCat!$A$2:$B$268,2,FALSE)</f>
        <v>XXX</v>
      </c>
    </row>
    <row r="3780" spans="3:11" x14ac:dyDescent="0.25">
      <c r="C3780" s="134" t="s">
        <v>285</v>
      </c>
      <c r="D3780" s="134" t="s">
        <v>3</v>
      </c>
      <c r="E3780" s="134" t="s">
        <v>1023</v>
      </c>
      <c r="F3780" s="134" t="s">
        <v>310</v>
      </c>
      <c r="G3780" s="134" t="s">
        <v>308</v>
      </c>
      <c r="H3780" s="135">
        <v>208235.1299999996</v>
      </c>
      <c r="I3780" s="135">
        <v>341801.95000000176</v>
      </c>
      <c r="J3780" s="135">
        <v>1021306.4399999987</v>
      </c>
      <c r="K3780" t="str">
        <f>VLOOKUP(C3780,ResCat!$A$2:$B$268,2,FALSE)</f>
        <v>XXX</v>
      </c>
    </row>
    <row r="3781" spans="3:11" x14ac:dyDescent="0.25">
      <c r="C3781" s="134" t="s">
        <v>285</v>
      </c>
      <c r="D3781" s="134" t="s">
        <v>0</v>
      </c>
      <c r="E3781" s="134" t="s">
        <v>349</v>
      </c>
      <c r="F3781" s="134" t="s">
        <v>310</v>
      </c>
      <c r="G3781" s="134" t="s">
        <v>311</v>
      </c>
      <c r="H3781" s="135">
        <v>-1260</v>
      </c>
      <c r="I3781" s="135">
        <v>-5393.36</v>
      </c>
      <c r="J3781" s="135">
        <v>-33281</v>
      </c>
      <c r="K3781" t="str">
        <f>VLOOKUP(C3781,ResCat!$A$2:$B$268,2,FALSE)</f>
        <v>XXX</v>
      </c>
    </row>
    <row r="3782" spans="3:11" x14ac:dyDescent="0.25">
      <c r="C3782" s="134" t="s">
        <v>285</v>
      </c>
      <c r="D3782" s="134" t="s">
        <v>0</v>
      </c>
      <c r="E3782" s="134" t="s">
        <v>337</v>
      </c>
      <c r="F3782" s="134" t="s">
        <v>310</v>
      </c>
      <c r="G3782" s="134" t="s">
        <v>311</v>
      </c>
      <c r="H3782" s="135">
        <v>-58980.72</v>
      </c>
      <c r="I3782" s="135">
        <v>-59230.720000000001</v>
      </c>
      <c r="J3782" s="135">
        <v>-107692.21</v>
      </c>
      <c r="K3782" t="str">
        <f>VLOOKUP(C3782,ResCat!$A$2:$B$268,2,FALSE)</f>
        <v>XXX</v>
      </c>
    </row>
    <row r="3783" spans="3:11" x14ac:dyDescent="0.25">
      <c r="C3783" s="134" t="s">
        <v>285</v>
      </c>
      <c r="D3783" s="134" t="s">
        <v>0</v>
      </c>
      <c r="E3783" s="134" t="s">
        <v>352</v>
      </c>
      <c r="F3783" s="134" t="s">
        <v>310</v>
      </c>
      <c r="G3783" s="134" t="s">
        <v>351</v>
      </c>
      <c r="H3783" s="135">
        <v>32323</v>
      </c>
      <c r="I3783" s="135">
        <v>32323</v>
      </c>
      <c r="J3783" s="135">
        <v>34384</v>
      </c>
      <c r="K3783" t="str">
        <f>VLOOKUP(C3783,ResCat!$A$2:$B$268,2,FALSE)</f>
        <v>XXX</v>
      </c>
    </row>
    <row r="3784" spans="3:11" x14ac:dyDescent="0.25">
      <c r="C3784" s="134" t="s">
        <v>285</v>
      </c>
      <c r="D3784" s="134" t="s">
        <v>0</v>
      </c>
      <c r="E3784" s="134" t="s">
        <v>339</v>
      </c>
      <c r="F3784" s="134" t="s">
        <v>310</v>
      </c>
      <c r="G3784" s="134" t="s">
        <v>353</v>
      </c>
      <c r="H3784" s="135">
        <v>27170</v>
      </c>
      <c r="I3784" s="135">
        <v>27170</v>
      </c>
      <c r="J3784" s="135">
        <v>27170</v>
      </c>
      <c r="K3784" t="str">
        <f>VLOOKUP(C3784,ResCat!$A$2:$B$268,2,FALSE)</f>
        <v>XXX</v>
      </c>
    </row>
    <row r="3785" spans="3:11" x14ac:dyDescent="0.25">
      <c r="C3785" s="134" t="s">
        <v>285</v>
      </c>
      <c r="D3785" s="134" t="s">
        <v>0</v>
      </c>
      <c r="E3785" s="134" t="s">
        <v>342</v>
      </c>
      <c r="F3785" s="134" t="s">
        <v>310</v>
      </c>
      <c r="G3785" s="134" t="s">
        <v>348</v>
      </c>
      <c r="H3785" s="135">
        <v>-858.28</v>
      </c>
      <c r="I3785" s="135">
        <v>-858.28</v>
      </c>
      <c r="J3785" s="135">
        <v>0</v>
      </c>
      <c r="K3785" t="str">
        <f>VLOOKUP(C3785,ResCat!$A$2:$B$268,2,FALSE)</f>
        <v>XXX</v>
      </c>
    </row>
    <row r="3786" spans="3:11" x14ac:dyDescent="0.25">
      <c r="C3786" s="134" t="s">
        <v>285</v>
      </c>
      <c r="D3786" s="134" t="s">
        <v>0</v>
      </c>
      <c r="E3786" s="134" t="s">
        <v>318</v>
      </c>
      <c r="F3786" s="134" t="s">
        <v>310</v>
      </c>
      <c r="G3786" s="134" t="s">
        <v>358</v>
      </c>
      <c r="H3786" s="135">
        <v>46.85</v>
      </c>
      <c r="I3786" s="135">
        <v>3463.6099999999997</v>
      </c>
      <c r="J3786" s="135">
        <v>6900.83</v>
      </c>
      <c r="K3786" t="str">
        <f>VLOOKUP(C3786,ResCat!$A$2:$B$268,2,FALSE)</f>
        <v>XXX</v>
      </c>
    </row>
    <row r="3787" spans="3:11" x14ac:dyDescent="0.25">
      <c r="C3787" s="134" t="s">
        <v>285</v>
      </c>
      <c r="D3787" s="134" t="s">
        <v>0</v>
      </c>
      <c r="E3787" s="134" t="s">
        <v>320</v>
      </c>
      <c r="F3787" s="134" t="s">
        <v>310</v>
      </c>
      <c r="G3787" s="134" t="s">
        <v>315</v>
      </c>
      <c r="H3787" s="135">
        <v>12723.04</v>
      </c>
      <c r="I3787" s="135">
        <v>13801.03</v>
      </c>
      <c r="J3787" s="135">
        <v>68909.739999999991</v>
      </c>
      <c r="K3787" t="str">
        <f>VLOOKUP(C3787,ResCat!$A$2:$B$268,2,FALSE)</f>
        <v>XXX</v>
      </c>
    </row>
    <row r="3788" spans="3:11" x14ac:dyDescent="0.25">
      <c r="C3788" s="134" t="s">
        <v>285</v>
      </c>
      <c r="D3788" s="134" t="s">
        <v>0</v>
      </c>
      <c r="E3788" s="134" t="s">
        <v>324</v>
      </c>
      <c r="F3788" s="134" t="s">
        <v>310</v>
      </c>
      <c r="G3788" s="134" t="s">
        <v>340</v>
      </c>
      <c r="H3788" s="135">
        <v>3948</v>
      </c>
      <c r="I3788" s="135">
        <v>33819.79</v>
      </c>
      <c r="J3788" s="135">
        <v>125233.49</v>
      </c>
      <c r="K3788" t="str">
        <f>VLOOKUP(C3788,ResCat!$A$2:$B$268,2,FALSE)</f>
        <v>XXX</v>
      </c>
    </row>
    <row r="3789" spans="3:11" x14ac:dyDescent="0.25">
      <c r="C3789" s="134" t="s">
        <v>285</v>
      </c>
      <c r="D3789" s="134" t="s">
        <v>0</v>
      </c>
      <c r="E3789" s="134" t="s">
        <v>326</v>
      </c>
      <c r="F3789" s="134" t="s">
        <v>310</v>
      </c>
      <c r="G3789" s="134" t="s">
        <v>317</v>
      </c>
      <c r="H3789" s="135">
        <v>47947.8</v>
      </c>
      <c r="I3789" s="135">
        <v>47947.8</v>
      </c>
      <c r="J3789" s="135">
        <v>64045.359999999986</v>
      </c>
      <c r="K3789" t="str">
        <f>VLOOKUP(C3789,ResCat!$A$2:$B$268,2,FALSE)</f>
        <v>XXX</v>
      </c>
    </row>
    <row r="3790" spans="3:11" x14ac:dyDescent="0.25">
      <c r="C3790" s="134" t="s">
        <v>285</v>
      </c>
      <c r="D3790" s="134" t="s">
        <v>0</v>
      </c>
      <c r="E3790" s="134" t="s">
        <v>328</v>
      </c>
      <c r="F3790" s="134" t="s">
        <v>310</v>
      </c>
      <c r="G3790" s="134" t="s">
        <v>319</v>
      </c>
      <c r="H3790" s="135">
        <v>-135411.23000000001</v>
      </c>
      <c r="I3790" s="135">
        <v>-134460.12</v>
      </c>
      <c r="J3790" s="135">
        <v>-249392.08000000002</v>
      </c>
      <c r="K3790" t="str">
        <f>VLOOKUP(C3790,ResCat!$A$2:$B$268,2,FALSE)</f>
        <v>XXX</v>
      </c>
    </row>
    <row r="3791" spans="3:11" x14ac:dyDescent="0.25">
      <c r="C3791" s="134" t="s">
        <v>285</v>
      </c>
      <c r="D3791" s="134" t="s">
        <v>0</v>
      </c>
      <c r="E3791" s="134" t="s">
        <v>330</v>
      </c>
      <c r="F3791" s="134" t="s">
        <v>310</v>
      </c>
      <c r="G3791" s="134" t="s">
        <v>321</v>
      </c>
      <c r="H3791" s="135">
        <v>-341442.07</v>
      </c>
      <c r="I3791" s="135">
        <v>-301665.90999999997</v>
      </c>
      <c r="J3791" s="135">
        <v>81633.27</v>
      </c>
      <c r="K3791" t="str">
        <f>VLOOKUP(C3791,ResCat!$A$2:$B$268,2,FALSE)</f>
        <v>XXX</v>
      </c>
    </row>
    <row r="3792" spans="3:11" x14ac:dyDescent="0.25">
      <c r="C3792" s="134" t="s">
        <v>285</v>
      </c>
      <c r="D3792" s="134" t="s">
        <v>0</v>
      </c>
      <c r="E3792" s="134" t="s">
        <v>332</v>
      </c>
      <c r="F3792" s="134" t="s">
        <v>310</v>
      </c>
      <c r="G3792" s="134" t="s">
        <v>323</v>
      </c>
      <c r="H3792" s="135">
        <v>17613.57</v>
      </c>
      <c r="I3792" s="135">
        <v>21676.35</v>
      </c>
      <c r="J3792" s="135">
        <v>36602.14</v>
      </c>
      <c r="K3792" t="str">
        <f>VLOOKUP(C3792,ResCat!$A$2:$B$268,2,FALSE)</f>
        <v>XXX</v>
      </c>
    </row>
    <row r="3793" spans="3:11" x14ac:dyDescent="0.25">
      <c r="C3793" s="134" t="s">
        <v>285</v>
      </c>
      <c r="D3793" s="134" t="s">
        <v>0</v>
      </c>
      <c r="E3793" s="134" t="s">
        <v>335</v>
      </c>
      <c r="F3793" s="134" t="s">
        <v>310</v>
      </c>
      <c r="G3793" s="134" t="s">
        <v>325</v>
      </c>
      <c r="H3793" s="135">
        <v>7431.6399999999994</v>
      </c>
      <c r="I3793" s="135">
        <v>23474.870000000003</v>
      </c>
      <c r="J3793" s="135">
        <v>71970.2</v>
      </c>
      <c r="K3793" t="str">
        <f>VLOOKUP(C3793,ResCat!$A$2:$B$268,2,FALSE)</f>
        <v>XXX</v>
      </c>
    </row>
    <row r="3794" spans="3:11" x14ac:dyDescent="0.25">
      <c r="C3794" s="134" t="s">
        <v>285</v>
      </c>
      <c r="D3794" s="134" t="s">
        <v>0</v>
      </c>
      <c r="E3794" s="134" t="s">
        <v>4</v>
      </c>
      <c r="F3794" s="134" t="s">
        <v>310</v>
      </c>
      <c r="G3794" s="134" t="s">
        <v>327</v>
      </c>
      <c r="H3794" s="135">
        <v>59551.30000000001</v>
      </c>
      <c r="I3794" s="135">
        <v>62794.180000000008</v>
      </c>
      <c r="J3794" s="135">
        <v>37522.86</v>
      </c>
      <c r="K3794" t="str">
        <f>VLOOKUP(C3794,ResCat!$A$2:$B$268,2,FALSE)</f>
        <v>XXX</v>
      </c>
    </row>
    <row r="3795" spans="3:11" x14ac:dyDescent="0.25">
      <c r="C3795" s="134" t="s">
        <v>285</v>
      </c>
      <c r="D3795" s="134" t="s">
        <v>0</v>
      </c>
      <c r="E3795" s="134" t="s">
        <v>511</v>
      </c>
      <c r="F3795" s="134" t="s">
        <v>310</v>
      </c>
      <c r="G3795" s="134" t="s">
        <v>329</v>
      </c>
      <c r="H3795" s="135">
        <v>37402.129999999997</v>
      </c>
      <c r="I3795" s="135">
        <v>51053.53</v>
      </c>
      <c r="J3795" s="135">
        <v>125799.95999999999</v>
      </c>
      <c r="K3795" t="str">
        <f>VLOOKUP(C3795,ResCat!$A$2:$B$268,2,FALSE)</f>
        <v>XXX</v>
      </c>
    </row>
    <row r="3796" spans="3:11" x14ac:dyDescent="0.25">
      <c r="C3796" s="134" t="s">
        <v>285</v>
      </c>
      <c r="D3796" s="134" t="s">
        <v>0</v>
      </c>
      <c r="E3796" s="134" t="s">
        <v>969</v>
      </c>
      <c r="F3796" s="134" t="s">
        <v>310</v>
      </c>
      <c r="G3796" s="134" t="s">
        <v>331</v>
      </c>
      <c r="H3796" s="135">
        <v>60372.740000000005</v>
      </c>
      <c r="I3796" s="135">
        <v>205304.75999999995</v>
      </c>
      <c r="J3796" s="135">
        <v>541582.73</v>
      </c>
      <c r="K3796" t="str">
        <f>VLOOKUP(C3796,ResCat!$A$2:$B$268,2,FALSE)</f>
        <v>XXX</v>
      </c>
    </row>
    <row r="3797" spans="3:11" x14ac:dyDescent="0.25">
      <c r="C3797" s="134" t="s">
        <v>285</v>
      </c>
      <c r="D3797" s="134" t="s">
        <v>0</v>
      </c>
      <c r="E3797" s="134" t="s">
        <v>961</v>
      </c>
      <c r="F3797" s="134" t="s">
        <v>310</v>
      </c>
      <c r="G3797" s="134" t="s">
        <v>334</v>
      </c>
      <c r="H3797" s="135">
        <v>392495.06000000081</v>
      </c>
      <c r="I3797" s="135">
        <v>596364.68000000052</v>
      </c>
      <c r="J3797" s="135">
        <v>2295470.1900000018</v>
      </c>
      <c r="K3797" t="str">
        <f>VLOOKUP(C3797,ResCat!$A$2:$B$268,2,FALSE)</f>
        <v>XXX</v>
      </c>
    </row>
    <row r="3798" spans="3:11" x14ac:dyDescent="0.25">
      <c r="C3798" s="134" t="s">
        <v>285</v>
      </c>
      <c r="D3798" s="134" t="s">
        <v>0</v>
      </c>
      <c r="E3798" s="134" t="s">
        <v>970</v>
      </c>
      <c r="F3798" s="134" t="s">
        <v>310</v>
      </c>
      <c r="G3798" s="134" t="s">
        <v>333</v>
      </c>
      <c r="H3798" s="135">
        <v>1374393.5700000019</v>
      </c>
      <c r="I3798" s="135">
        <v>1837871.3200000012</v>
      </c>
      <c r="J3798" s="135">
        <v>5820923.860000005</v>
      </c>
      <c r="K3798" t="str">
        <f>VLOOKUP(C3798,ResCat!$A$2:$B$268,2,FALSE)</f>
        <v>XXX</v>
      </c>
    </row>
    <row r="3799" spans="3:11" x14ac:dyDescent="0.25">
      <c r="C3799" s="134" t="s">
        <v>285</v>
      </c>
      <c r="D3799" s="134" t="s">
        <v>0</v>
      </c>
      <c r="E3799" s="134" t="s">
        <v>1023</v>
      </c>
      <c r="F3799" s="134" t="s">
        <v>310</v>
      </c>
      <c r="G3799" s="134" t="s">
        <v>308</v>
      </c>
      <c r="H3799" s="135">
        <v>497572.57</v>
      </c>
      <c r="I3799" s="135">
        <v>554035.61</v>
      </c>
      <c r="J3799" s="135">
        <v>1501851.23</v>
      </c>
      <c r="K3799" t="str">
        <f>VLOOKUP(C3799,ResCat!$A$2:$B$268,2,FALSE)</f>
        <v>XXX</v>
      </c>
    </row>
    <row r="3800" spans="3:11" x14ac:dyDescent="0.25">
      <c r="C3800" s="134" t="s">
        <v>285</v>
      </c>
      <c r="D3800" s="134" t="s">
        <v>2</v>
      </c>
      <c r="E3800" s="134" t="s">
        <v>362</v>
      </c>
      <c r="F3800" s="134" t="s">
        <v>310</v>
      </c>
      <c r="G3800" s="134" t="s">
        <v>311</v>
      </c>
      <c r="H3800" s="135">
        <v>-77.489999999999995</v>
      </c>
      <c r="I3800" s="135">
        <v>-77.489999999999995</v>
      </c>
      <c r="J3800" s="135">
        <v>0</v>
      </c>
      <c r="K3800" t="str">
        <f>VLOOKUP(C3800,ResCat!$A$2:$B$268,2,FALSE)</f>
        <v>XXX</v>
      </c>
    </row>
    <row r="3801" spans="3:11" x14ac:dyDescent="0.25">
      <c r="C3801" s="134" t="s">
        <v>285</v>
      </c>
      <c r="D3801" s="134" t="s">
        <v>2</v>
      </c>
      <c r="E3801" s="134" t="s">
        <v>363</v>
      </c>
      <c r="F3801" s="134" t="s">
        <v>310</v>
      </c>
      <c r="G3801" s="134" t="s">
        <v>311</v>
      </c>
      <c r="H3801" s="135">
        <v>-135.99</v>
      </c>
      <c r="I3801" s="135">
        <v>-135.99</v>
      </c>
      <c r="J3801" s="135">
        <v>0</v>
      </c>
      <c r="K3801" t="str">
        <f>VLOOKUP(C3801,ResCat!$A$2:$B$268,2,FALSE)</f>
        <v>XXX</v>
      </c>
    </row>
    <row r="3802" spans="3:11" x14ac:dyDescent="0.25">
      <c r="C3802" s="134" t="s">
        <v>285</v>
      </c>
      <c r="D3802" s="134" t="s">
        <v>2</v>
      </c>
      <c r="E3802" s="134" t="s">
        <v>1029</v>
      </c>
      <c r="F3802" s="134" t="s">
        <v>310</v>
      </c>
      <c r="G3802" s="134" t="s">
        <v>311</v>
      </c>
      <c r="H3802" s="135">
        <v>168.14</v>
      </c>
      <c r="I3802" s="135">
        <v>168.14</v>
      </c>
      <c r="J3802" s="135">
        <v>750</v>
      </c>
      <c r="K3802" t="str">
        <f>VLOOKUP(C3802,ResCat!$A$2:$B$268,2,FALSE)</f>
        <v>XXX</v>
      </c>
    </row>
    <row r="3803" spans="3:11" x14ac:dyDescent="0.25">
      <c r="C3803" s="134" t="s">
        <v>285</v>
      </c>
      <c r="D3803" s="134" t="s">
        <v>2</v>
      </c>
      <c r="E3803" s="134" t="s">
        <v>349</v>
      </c>
      <c r="F3803" s="134" t="s">
        <v>310</v>
      </c>
      <c r="G3803" s="134" t="s">
        <v>311</v>
      </c>
      <c r="H3803" s="135">
        <v>12.47</v>
      </c>
      <c r="I3803" s="135">
        <v>61.35</v>
      </c>
      <c r="J3803" s="135">
        <v>271</v>
      </c>
      <c r="K3803" t="str">
        <f>VLOOKUP(C3803,ResCat!$A$2:$B$268,2,FALSE)</f>
        <v>XXX</v>
      </c>
    </row>
    <row r="3804" spans="3:11" x14ac:dyDescent="0.25">
      <c r="C3804" s="134" t="s">
        <v>285</v>
      </c>
      <c r="D3804" s="134" t="s">
        <v>2</v>
      </c>
      <c r="E3804" s="134" t="s">
        <v>350</v>
      </c>
      <c r="F3804" s="134" t="s">
        <v>310</v>
      </c>
      <c r="G3804" s="134" t="s">
        <v>311</v>
      </c>
      <c r="H3804" s="135">
        <v>-115.24000000000001</v>
      </c>
      <c r="I3804" s="135">
        <v>-34.57</v>
      </c>
      <c r="J3804" s="135">
        <v>-82.01</v>
      </c>
      <c r="K3804" t="str">
        <f>VLOOKUP(C3804,ResCat!$A$2:$B$268,2,FALSE)</f>
        <v>XXX</v>
      </c>
    </row>
    <row r="3805" spans="3:11" x14ac:dyDescent="0.25">
      <c r="C3805" s="134" t="s">
        <v>285</v>
      </c>
      <c r="D3805" s="134" t="s">
        <v>2</v>
      </c>
      <c r="E3805" s="134" t="s">
        <v>359</v>
      </c>
      <c r="F3805" s="134" t="s">
        <v>310</v>
      </c>
      <c r="G3805" s="134" t="s">
        <v>311</v>
      </c>
      <c r="H3805" s="135">
        <v>-7.21</v>
      </c>
      <c r="I3805" s="135">
        <v>57.79</v>
      </c>
      <c r="J3805" s="135">
        <v>-111.53</v>
      </c>
      <c r="K3805" t="str">
        <f>VLOOKUP(C3805,ResCat!$A$2:$B$268,2,FALSE)</f>
        <v>XXX</v>
      </c>
    </row>
    <row r="3806" spans="3:11" x14ac:dyDescent="0.25">
      <c r="C3806" s="134" t="s">
        <v>285</v>
      </c>
      <c r="D3806" s="134" t="s">
        <v>2</v>
      </c>
      <c r="E3806" s="134" t="s">
        <v>354</v>
      </c>
      <c r="F3806" s="134" t="s">
        <v>310</v>
      </c>
      <c r="G3806" s="134" t="s">
        <v>311</v>
      </c>
      <c r="H3806" s="135">
        <v>0.21999999999999886</v>
      </c>
      <c r="I3806" s="135">
        <v>299.11</v>
      </c>
      <c r="J3806" s="135">
        <v>2162</v>
      </c>
      <c r="K3806" t="str">
        <f>VLOOKUP(C3806,ResCat!$A$2:$B$268,2,FALSE)</f>
        <v>XXX</v>
      </c>
    </row>
    <row r="3807" spans="3:11" x14ac:dyDescent="0.25">
      <c r="C3807" s="134" t="s">
        <v>285</v>
      </c>
      <c r="D3807" s="134" t="s">
        <v>2</v>
      </c>
      <c r="E3807" s="134" t="s">
        <v>366</v>
      </c>
      <c r="F3807" s="134" t="s">
        <v>310</v>
      </c>
      <c r="G3807" s="134" t="s">
        <v>311</v>
      </c>
      <c r="H3807" s="135">
        <v>-207.59000000000003</v>
      </c>
      <c r="I3807" s="135">
        <v>99.519999999999982</v>
      </c>
      <c r="J3807" s="135">
        <v>98.769999999999953</v>
      </c>
      <c r="K3807" t="str">
        <f>VLOOKUP(C3807,ResCat!$A$2:$B$268,2,FALSE)</f>
        <v>XXX</v>
      </c>
    </row>
    <row r="3808" spans="3:11" x14ac:dyDescent="0.25">
      <c r="C3808" s="134" t="s">
        <v>285</v>
      </c>
      <c r="D3808" s="134" t="s">
        <v>2</v>
      </c>
      <c r="E3808" s="134" t="s">
        <v>337</v>
      </c>
      <c r="F3808" s="134" t="s">
        <v>310</v>
      </c>
      <c r="G3808" s="134" t="s">
        <v>311</v>
      </c>
      <c r="H3808" s="135">
        <v>-2892.7200000000016</v>
      </c>
      <c r="I3808" s="135">
        <v>-3617.19</v>
      </c>
      <c r="J3808" s="135">
        <v>-10496.6</v>
      </c>
      <c r="K3808" t="str">
        <f>VLOOKUP(C3808,ResCat!$A$2:$B$268,2,FALSE)</f>
        <v>XXX</v>
      </c>
    </row>
    <row r="3809" spans="3:11" x14ac:dyDescent="0.25">
      <c r="C3809" s="134" t="s">
        <v>285</v>
      </c>
      <c r="D3809" s="134" t="s">
        <v>2</v>
      </c>
      <c r="E3809" s="134" t="s">
        <v>352</v>
      </c>
      <c r="F3809" s="134" t="s">
        <v>310</v>
      </c>
      <c r="G3809" s="134" t="s">
        <v>351</v>
      </c>
      <c r="H3809" s="135">
        <v>-394.49</v>
      </c>
      <c r="I3809" s="135">
        <v>-551.76</v>
      </c>
      <c r="J3809" s="135">
        <v>-2256.15</v>
      </c>
      <c r="K3809" t="str">
        <f>VLOOKUP(C3809,ResCat!$A$2:$B$268,2,FALSE)</f>
        <v>XXX</v>
      </c>
    </row>
    <row r="3810" spans="3:11" x14ac:dyDescent="0.25">
      <c r="C3810" s="134" t="s">
        <v>285</v>
      </c>
      <c r="D3810" s="134" t="s">
        <v>2</v>
      </c>
      <c r="E3810" s="134" t="s">
        <v>347</v>
      </c>
      <c r="F3810" s="134" t="s">
        <v>310</v>
      </c>
      <c r="G3810" s="134" t="s">
        <v>360</v>
      </c>
      <c r="H3810" s="135">
        <v>-226.40999999999997</v>
      </c>
      <c r="I3810" s="135">
        <v>-529.96000000000015</v>
      </c>
      <c r="J3810" s="135">
        <v>-2342</v>
      </c>
      <c r="K3810" t="str">
        <f>VLOOKUP(C3810,ResCat!$A$2:$B$268,2,FALSE)</f>
        <v>XXX</v>
      </c>
    </row>
    <row r="3811" spans="3:11" x14ac:dyDescent="0.25">
      <c r="C3811" s="134" t="s">
        <v>285</v>
      </c>
      <c r="D3811" s="134" t="s">
        <v>2</v>
      </c>
      <c r="E3811" s="134" t="s">
        <v>361</v>
      </c>
      <c r="F3811" s="134" t="s">
        <v>310</v>
      </c>
      <c r="G3811" s="134" t="s">
        <v>355</v>
      </c>
      <c r="H3811" s="135">
        <v>141.56999999999996</v>
      </c>
      <c r="I3811" s="135">
        <v>159.23000000000002</v>
      </c>
      <c r="J3811" s="135">
        <v>458.5</v>
      </c>
      <c r="K3811" t="str">
        <f>VLOOKUP(C3811,ResCat!$A$2:$B$268,2,FALSE)</f>
        <v>XXX</v>
      </c>
    </row>
    <row r="3812" spans="3:11" x14ac:dyDescent="0.25">
      <c r="C3812" s="134" t="s">
        <v>285</v>
      </c>
      <c r="D3812" s="134" t="s">
        <v>2</v>
      </c>
      <c r="E3812" s="134" t="s">
        <v>312</v>
      </c>
      <c r="F3812" s="134" t="s">
        <v>310</v>
      </c>
      <c r="G3812" s="134" t="s">
        <v>364</v>
      </c>
      <c r="H3812" s="135">
        <v>2052.6799999999998</v>
      </c>
      <c r="I3812" s="135">
        <v>2282.73</v>
      </c>
      <c r="J3812" s="135">
        <v>5358</v>
      </c>
      <c r="K3812" t="str">
        <f>VLOOKUP(C3812,ResCat!$A$2:$B$268,2,FALSE)</f>
        <v>XXX</v>
      </c>
    </row>
    <row r="3813" spans="3:11" x14ac:dyDescent="0.25">
      <c r="C3813" s="134" t="s">
        <v>285</v>
      </c>
      <c r="D3813" s="134" t="s">
        <v>2</v>
      </c>
      <c r="E3813" s="134" t="s">
        <v>357</v>
      </c>
      <c r="F3813" s="134" t="s">
        <v>310</v>
      </c>
      <c r="G3813" s="134" t="s">
        <v>338</v>
      </c>
      <c r="H3813" s="135">
        <v>58.66</v>
      </c>
      <c r="I3813" s="135">
        <v>288.64999999999998</v>
      </c>
      <c r="J3813" s="135">
        <v>1005</v>
      </c>
      <c r="K3813" t="str">
        <f>VLOOKUP(C3813,ResCat!$A$2:$B$268,2,FALSE)</f>
        <v>XXX</v>
      </c>
    </row>
    <row r="3814" spans="3:11" x14ac:dyDescent="0.25">
      <c r="C3814" s="134" t="s">
        <v>285</v>
      </c>
      <c r="D3814" s="134" t="s">
        <v>2</v>
      </c>
      <c r="E3814" s="134" t="s">
        <v>314</v>
      </c>
      <c r="F3814" s="134" t="s">
        <v>310</v>
      </c>
      <c r="G3814" s="134" t="s">
        <v>356</v>
      </c>
      <c r="H3814" s="135">
        <v>884.7299999999999</v>
      </c>
      <c r="I3814" s="135">
        <v>1078.54</v>
      </c>
      <c r="J3814" s="135">
        <v>2127.0499999999997</v>
      </c>
      <c r="K3814" t="str">
        <f>VLOOKUP(C3814,ResCat!$A$2:$B$268,2,FALSE)</f>
        <v>XXX</v>
      </c>
    </row>
    <row r="3815" spans="3:11" x14ac:dyDescent="0.25">
      <c r="C3815" s="134" t="s">
        <v>285</v>
      </c>
      <c r="D3815" s="134" t="s">
        <v>2</v>
      </c>
      <c r="E3815" s="134" t="s">
        <v>339</v>
      </c>
      <c r="F3815" s="134" t="s">
        <v>310</v>
      </c>
      <c r="G3815" s="134" t="s">
        <v>353</v>
      </c>
      <c r="H3815" s="135">
        <v>1503.6299999999999</v>
      </c>
      <c r="I3815" s="135">
        <v>1489.2900000000004</v>
      </c>
      <c r="J3815" s="135">
        <v>8072</v>
      </c>
      <c r="K3815" t="str">
        <f>VLOOKUP(C3815,ResCat!$A$2:$B$268,2,FALSE)</f>
        <v>XXX</v>
      </c>
    </row>
    <row r="3816" spans="3:11" x14ac:dyDescent="0.25">
      <c r="C3816" s="134" t="s">
        <v>285</v>
      </c>
      <c r="D3816" s="134" t="s">
        <v>2</v>
      </c>
      <c r="E3816" s="134" t="s">
        <v>342</v>
      </c>
      <c r="F3816" s="134" t="s">
        <v>310</v>
      </c>
      <c r="G3816" s="134" t="s">
        <v>348</v>
      </c>
      <c r="H3816" s="135">
        <v>1918.9200000000005</v>
      </c>
      <c r="I3816" s="135">
        <v>2143.2000000000007</v>
      </c>
      <c r="J3816" s="135">
        <v>4114.2400000000007</v>
      </c>
      <c r="K3816" t="str">
        <f>VLOOKUP(C3816,ResCat!$A$2:$B$268,2,FALSE)</f>
        <v>XXX</v>
      </c>
    </row>
    <row r="3817" spans="3:11" x14ac:dyDescent="0.25">
      <c r="C3817" s="134" t="s">
        <v>285</v>
      </c>
      <c r="D3817" s="134" t="s">
        <v>2</v>
      </c>
      <c r="E3817" s="134" t="s">
        <v>316</v>
      </c>
      <c r="F3817" s="134" t="s">
        <v>310</v>
      </c>
      <c r="G3817" s="134" t="s">
        <v>313</v>
      </c>
      <c r="H3817" s="135">
        <v>205.29000000000002</v>
      </c>
      <c r="I3817" s="135">
        <v>370.00999999999976</v>
      </c>
      <c r="J3817" s="135">
        <v>3471.46</v>
      </c>
      <c r="K3817" t="str">
        <f>VLOOKUP(C3817,ResCat!$A$2:$B$268,2,FALSE)</f>
        <v>XXX</v>
      </c>
    </row>
    <row r="3818" spans="3:11" x14ac:dyDescent="0.25">
      <c r="C3818" s="134" t="s">
        <v>285</v>
      </c>
      <c r="D3818" s="134" t="s">
        <v>2</v>
      </c>
      <c r="E3818" s="134" t="s">
        <v>318</v>
      </c>
      <c r="F3818" s="134" t="s">
        <v>310</v>
      </c>
      <c r="G3818" s="134" t="s">
        <v>358</v>
      </c>
      <c r="H3818" s="135">
        <v>850.71999999999991</v>
      </c>
      <c r="I3818" s="135">
        <v>1088.8999999999996</v>
      </c>
      <c r="J3818" s="135">
        <v>3900.6</v>
      </c>
      <c r="K3818" t="str">
        <f>VLOOKUP(C3818,ResCat!$A$2:$B$268,2,FALSE)</f>
        <v>XXX</v>
      </c>
    </row>
    <row r="3819" spans="3:11" x14ac:dyDescent="0.25">
      <c r="C3819" s="134" t="s">
        <v>285</v>
      </c>
      <c r="D3819" s="134" t="s">
        <v>2</v>
      </c>
      <c r="E3819" s="134" t="s">
        <v>320</v>
      </c>
      <c r="F3819" s="134" t="s">
        <v>310</v>
      </c>
      <c r="G3819" s="134" t="s">
        <v>315</v>
      </c>
      <c r="H3819" s="135">
        <v>842.09000000000026</v>
      </c>
      <c r="I3819" s="135">
        <v>2373.94</v>
      </c>
      <c r="J3819" s="135">
        <v>4199.37</v>
      </c>
      <c r="K3819" t="str">
        <f>VLOOKUP(C3819,ResCat!$A$2:$B$268,2,FALSE)</f>
        <v>XXX</v>
      </c>
    </row>
    <row r="3820" spans="3:11" x14ac:dyDescent="0.25">
      <c r="C3820" s="134" t="s">
        <v>285</v>
      </c>
      <c r="D3820" s="134" t="s">
        <v>2</v>
      </c>
      <c r="E3820" s="134" t="s">
        <v>322</v>
      </c>
      <c r="F3820" s="134" t="s">
        <v>310</v>
      </c>
      <c r="G3820" s="134" t="s">
        <v>341</v>
      </c>
      <c r="H3820" s="135">
        <v>9043.880000000001</v>
      </c>
      <c r="I3820" s="135">
        <v>12505.990000000003</v>
      </c>
      <c r="J3820" s="135">
        <v>23009.72</v>
      </c>
      <c r="K3820" t="str">
        <f>VLOOKUP(C3820,ResCat!$A$2:$B$268,2,FALSE)</f>
        <v>XXX</v>
      </c>
    </row>
    <row r="3821" spans="3:11" x14ac:dyDescent="0.25">
      <c r="C3821" s="134" t="s">
        <v>285</v>
      </c>
      <c r="D3821" s="134" t="s">
        <v>2</v>
      </c>
      <c r="E3821" s="134" t="s">
        <v>324</v>
      </c>
      <c r="F3821" s="134" t="s">
        <v>310</v>
      </c>
      <c r="G3821" s="134" t="s">
        <v>340</v>
      </c>
      <c r="H3821" s="135">
        <v>7350.0500000000011</v>
      </c>
      <c r="I3821" s="135">
        <v>11720.309999999996</v>
      </c>
      <c r="J3821" s="135">
        <v>26074.9</v>
      </c>
      <c r="K3821" t="str">
        <f>VLOOKUP(C3821,ResCat!$A$2:$B$268,2,FALSE)</f>
        <v>XXX</v>
      </c>
    </row>
    <row r="3822" spans="3:11" x14ac:dyDescent="0.25">
      <c r="C3822" s="134" t="s">
        <v>285</v>
      </c>
      <c r="D3822" s="134" t="s">
        <v>2</v>
      </c>
      <c r="E3822" s="134" t="s">
        <v>326</v>
      </c>
      <c r="F3822" s="134" t="s">
        <v>310</v>
      </c>
      <c r="G3822" s="134" t="s">
        <v>317</v>
      </c>
      <c r="H3822" s="135">
        <v>10807.27</v>
      </c>
      <c r="I3822" s="135">
        <v>17698.160000000003</v>
      </c>
      <c r="J3822" s="135">
        <v>78458.76999999999</v>
      </c>
      <c r="K3822" t="str">
        <f>VLOOKUP(C3822,ResCat!$A$2:$B$268,2,FALSE)</f>
        <v>XXX</v>
      </c>
    </row>
    <row r="3823" spans="3:11" x14ac:dyDescent="0.25">
      <c r="C3823" s="134" t="s">
        <v>285</v>
      </c>
      <c r="D3823" s="134" t="s">
        <v>2</v>
      </c>
      <c r="E3823" s="134" t="s">
        <v>328</v>
      </c>
      <c r="F3823" s="134" t="s">
        <v>310</v>
      </c>
      <c r="G3823" s="134" t="s">
        <v>319</v>
      </c>
      <c r="H3823" s="135">
        <v>11930.149999999998</v>
      </c>
      <c r="I3823" s="135">
        <v>18052.620000000014</v>
      </c>
      <c r="J3823" s="135">
        <v>47119.05</v>
      </c>
      <c r="K3823" t="str">
        <f>VLOOKUP(C3823,ResCat!$A$2:$B$268,2,FALSE)</f>
        <v>XXX</v>
      </c>
    </row>
    <row r="3824" spans="3:11" x14ac:dyDescent="0.25">
      <c r="C3824" s="134" t="s">
        <v>285</v>
      </c>
      <c r="D3824" s="134" t="s">
        <v>2</v>
      </c>
      <c r="E3824" s="134" t="s">
        <v>330</v>
      </c>
      <c r="F3824" s="134" t="s">
        <v>310</v>
      </c>
      <c r="G3824" s="134" t="s">
        <v>321</v>
      </c>
      <c r="H3824" s="135">
        <v>15480.550000000017</v>
      </c>
      <c r="I3824" s="135">
        <v>21585.749999999975</v>
      </c>
      <c r="J3824" s="135">
        <v>41783.11</v>
      </c>
      <c r="K3824" t="str">
        <f>VLOOKUP(C3824,ResCat!$A$2:$B$268,2,FALSE)</f>
        <v>XXX</v>
      </c>
    </row>
    <row r="3825" spans="3:11" x14ac:dyDescent="0.25">
      <c r="C3825" s="134" t="s">
        <v>285</v>
      </c>
      <c r="D3825" s="134" t="s">
        <v>2</v>
      </c>
      <c r="E3825" s="134" t="s">
        <v>332</v>
      </c>
      <c r="F3825" s="134" t="s">
        <v>310</v>
      </c>
      <c r="G3825" s="134" t="s">
        <v>323</v>
      </c>
      <c r="H3825" s="135">
        <v>20829.499999999978</v>
      </c>
      <c r="I3825" s="135">
        <v>36051.699999999983</v>
      </c>
      <c r="J3825" s="135">
        <v>120965.48</v>
      </c>
      <c r="K3825" t="str">
        <f>VLOOKUP(C3825,ResCat!$A$2:$B$268,2,FALSE)</f>
        <v>XXX</v>
      </c>
    </row>
    <row r="3826" spans="3:11" x14ac:dyDescent="0.25">
      <c r="C3826" s="134" t="s">
        <v>285</v>
      </c>
      <c r="D3826" s="134" t="s">
        <v>2</v>
      </c>
      <c r="E3826" s="134" t="s">
        <v>335</v>
      </c>
      <c r="F3826" s="134" t="s">
        <v>310</v>
      </c>
      <c r="G3826" s="134" t="s">
        <v>325</v>
      </c>
      <c r="H3826" s="135">
        <v>13048.720000000007</v>
      </c>
      <c r="I3826" s="135">
        <v>26897.229999999981</v>
      </c>
      <c r="J3826" s="135">
        <v>57024.65</v>
      </c>
      <c r="K3826" t="str">
        <f>VLOOKUP(C3826,ResCat!$A$2:$B$268,2,FALSE)</f>
        <v>XXX</v>
      </c>
    </row>
    <row r="3827" spans="3:11" x14ac:dyDescent="0.25">
      <c r="C3827" s="134" t="s">
        <v>285</v>
      </c>
      <c r="D3827" s="134" t="s">
        <v>2</v>
      </c>
      <c r="E3827" s="134" t="s">
        <v>4</v>
      </c>
      <c r="F3827" s="134" t="s">
        <v>310</v>
      </c>
      <c r="G3827" s="134" t="s">
        <v>327</v>
      </c>
      <c r="H3827" s="135">
        <v>42334.679999999986</v>
      </c>
      <c r="I3827" s="135">
        <v>83244.42</v>
      </c>
      <c r="J3827" s="135">
        <v>139778.5</v>
      </c>
      <c r="K3827" t="str">
        <f>VLOOKUP(C3827,ResCat!$A$2:$B$268,2,FALSE)</f>
        <v>XXX</v>
      </c>
    </row>
    <row r="3828" spans="3:11" x14ac:dyDescent="0.25">
      <c r="C3828" s="134" t="s">
        <v>285</v>
      </c>
      <c r="D3828" s="134" t="s">
        <v>2</v>
      </c>
      <c r="E3828" s="134" t="s">
        <v>511</v>
      </c>
      <c r="F3828" s="134" t="s">
        <v>310</v>
      </c>
      <c r="G3828" s="134" t="s">
        <v>329</v>
      </c>
      <c r="H3828" s="135">
        <v>32724.110000000026</v>
      </c>
      <c r="I3828" s="135">
        <v>60299.78</v>
      </c>
      <c r="J3828" s="135">
        <v>122851.6</v>
      </c>
      <c r="K3828" t="str">
        <f>VLOOKUP(C3828,ResCat!$A$2:$B$268,2,FALSE)</f>
        <v>XXX</v>
      </c>
    </row>
    <row r="3829" spans="3:11" x14ac:dyDescent="0.25">
      <c r="C3829" s="134" t="s">
        <v>285</v>
      </c>
      <c r="D3829" s="134" t="s">
        <v>2</v>
      </c>
      <c r="E3829" s="134" t="s">
        <v>969</v>
      </c>
      <c r="F3829" s="134" t="s">
        <v>310</v>
      </c>
      <c r="G3829" s="134" t="s">
        <v>331</v>
      </c>
      <c r="H3829" s="135">
        <v>106642.47000000015</v>
      </c>
      <c r="I3829" s="135">
        <v>141001.18000000002</v>
      </c>
      <c r="J3829" s="135">
        <v>265593.58</v>
      </c>
      <c r="K3829" t="str">
        <f>VLOOKUP(C3829,ResCat!$A$2:$B$268,2,FALSE)</f>
        <v>XXX</v>
      </c>
    </row>
    <row r="3830" spans="3:11" x14ac:dyDescent="0.25">
      <c r="C3830" s="134" t="s">
        <v>285</v>
      </c>
      <c r="D3830" s="134" t="s">
        <v>2</v>
      </c>
      <c r="E3830" s="134" t="s">
        <v>961</v>
      </c>
      <c r="F3830" s="134" t="s">
        <v>310</v>
      </c>
      <c r="G3830" s="134" t="s">
        <v>334</v>
      </c>
      <c r="H3830" s="135">
        <v>183146.19000000006</v>
      </c>
      <c r="I3830" s="135">
        <v>341341.35000000073</v>
      </c>
      <c r="J3830" s="135">
        <v>918243.07000000018</v>
      </c>
      <c r="K3830" t="str">
        <f>VLOOKUP(C3830,ResCat!$A$2:$B$268,2,FALSE)</f>
        <v>XXX</v>
      </c>
    </row>
    <row r="3831" spans="3:11" x14ac:dyDescent="0.25">
      <c r="C3831" s="134" t="s">
        <v>285</v>
      </c>
      <c r="D3831" s="134" t="s">
        <v>2</v>
      </c>
      <c r="E3831" s="134" t="s">
        <v>970</v>
      </c>
      <c r="F3831" s="134" t="s">
        <v>310</v>
      </c>
      <c r="G3831" s="134" t="s">
        <v>333</v>
      </c>
      <c r="H3831" s="135">
        <v>976065.220000003</v>
      </c>
      <c r="I3831" s="135">
        <v>1560755.060000007</v>
      </c>
      <c r="J3831" s="135">
        <v>3624882.9799999897</v>
      </c>
      <c r="K3831" t="str">
        <f>VLOOKUP(C3831,ResCat!$A$2:$B$268,2,FALSE)</f>
        <v>XXX</v>
      </c>
    </row>
    <row r="3832" spans="3:11" x14ac:dyDescent="0.25">
      <c r="C3832" s="134" t="s">
        <v>285</v>
      </c>
      <c r="D3832" s="134" t="s">
        <v>2</v>
      </c>
      <c r="E3832" s="134" t="s">
        <v>1023</v>
      </c>
      <c r="F3832" s="134" t="s">
        <v>310</v>
      </c>
      <c r="G3832" s="134" t="s">
        <v>308</v>
      </c>
      <c r="H3832" s="135">
        <v>870824.00000000885</v>
      </c>
      <c r="I3832" s="135">
        <v>1446466.800000007</v>
      </c>
      <c r="J3832" s="135">
        <v>2964994.2799999989</v>
      </c>
      <c r="K3832" t="str">
        <f>VLOOKUP(C3832,ResCat!$A$2:$B$268,2,FALSE)</f>
        <v>XXX</v>
      </c>
    </row>
    <row r="3833" spans="3:11" x14ac:dyDescent="0.25">
      <c r="C3833" s="134" t="s">
        <v>285</v>
      </c>
      <c r="D3833" s="134" t="s">
        <v>343</v>
      </c>
      <c r="E3833" s="134" t="s">
        <v>1027</v>
      </c>
      <c r="F3833" s="134" t="s">
        <v>1055</v>
      </c>
      <c r="G3833" s="134" t="s">
        <v>311</v>
      </c>
      <c r="H3833" s="135">
        <v>0</v>
      </c>
      <c r="I3833" s="135">
        <v>9.0399999999999991</v>
      </c>
      <c r="J3833" s="135">
        <v>9.0399999999999991</v>
      </c>
      <c r="K3833" t="str">
        <f>VLOOKUP(C3833,ResCat!$A$2:$B$268,2,FALSE)</f>
        <v>XXX</v>
      </c>
    </row>
    <row r="3834" spans="3:11" x14ac:dyDescent="0.25">
      <c r="C3834" s="134" t="s">
        <v>285</v>
      </c>
      <c r="D3834" s="134" t="s">
        <v>343</v>
      </c>
      <c r="E3834" s="134" t="s">
        <v>969</v>
      </c>
      <c r="F3834" s="134" t="s">
        <v>1055</v>
      </c>
      <c r="G3834" s="134" t="s">
        <v>331</v>
      </c>
      <c r="H3834" s="135">
        <v>0</v>
      </c>
      <c r="I3834" s="135">
        <v>-38.869999999999997</v>
      </c>
      <c r="J3834" s="135">
        <v>-99.17</v>
      </c>
      <c r="K3834" t="str">
        <f>VLOOKUP(C3834,ResCat!$A$2:$B$268,2,FALSE)</f>
        <v>XXX</v>
      </c>
    </row>
    <row r="3835" spans="3:11" x14ac:dyDescent="0.25">
      <c r="C3835" s="134" t="s">
        <v>285</v>
      </c>
      <c r="D3835" s="134" t="s">
        <v>343</v>
      </c>
      <c r="E3835" s="134" t="s">
        <v>961</v>
      </c>
      <c r="F3835" s="134" t="s">
        <v>1055</v>
      </c>
      <c r="G3835" s="134" t="s">
        <v>334</v>
      </c>
      <c r="H3835" s="135">
        <v>-404.56</v>
      </c>
      <c r="I3835" s="135">
        <v>-443.43</v>
      </c>
      <c r="J3835" s="135">
        <v>-642.45999999999992</v>
      </c>
      <c r="K3835" t="str">
        <f>VLOOKUP(C3835,ResCat!$A$2:$B$268,2,FALSE)</f>
        <v>XXX</v>
      </c>
    </row>
    <row r="3836" spans="3:11" x14ac:dyDescent="0.25">
      <c r="C3836" s="134" t="s">
        <v>285</v>
      </c>
      <c r="D3836" s="134" t="s">
        <v>343</v>
      </c>
      <c r="E3836" s="134" t="s">
        <v>961</v>
      </c>
      <c r="F3836" s="134" t="s">
        <v>1053</v>
      </c>
      <c r="G3836" s="134" t="s">
        <v>334</v>
      </c>
      <c r="H3836" s="135">
        <v>-213.38</v>
      </c>
      <c r="I3836" s="135">
        <v>-269.64</v>
      </c>
      <c r="J3836" s="135">
        <v>-345.99</v>
      </c>
      <c r="K3836" t="str">
        <f>VLOOKUP(C3836,ResCat!$A$2:$B$268,2,FALSE)</f>
        <v>XXX</v>
      </c>
    </row>
    <row r="3837" spans="3:11" x14ac:dyDescent="0.25">
      <c r="C3837" s="134" t="s">
        <v>285</v>
      </c>
      <c r="D3837" s="134" t="s">
        <v>343</v>
      </c>
      <c r="E3837" s="134" t="s">
        <v>970</v>
      </c>
      <c r="F3837" s="134" t="s">
        <v>1055</v>
      </c>
      <c r="G3837" s="134" t="s">
        <v>333</v>
      </c>
      <c r="H3837" s="135">
        <v>61944.64999999998</v>
      </c>
      <c r="I3837" s="135">
        <v>66773.070000000007</v>
      </c>
      <c r="J3837" s="135">
        <v>168294.37999999989</v>
      </c>
      <c r="K3837" t="str">
        <f>VLOOKUP(C3837,ResCat!$A$2:$B$268,2,FALSE)</f>
        <v>XXX</v>
      </c>
    </row>
    <row r="3838" spans="3:11" x14ac:dyDescent="0.25">
      <c r="C3838" s="134" t="s">
        <v>285</v>
      </c>
      <c r="D3838" s="134" t="s">
        <v>343</v>
      </c>
      <c r="E3838" s="134" t="s">
        <v>970</v>
      </c>
      <c r="F3838" s="134" t="s">
        <v>1053</v>
      </c>
      <c r="G3838" s="134" t="s">
        <v>333</v>
      </c>
      <c r="H3838" s="135">
        <v>32942.719999999979</v>
      </c>
      <c r="I3838" s="135">
        <v>35536.310000000005</v>
      </c>
      <c r="J3838" s="135">
        <v>91214.090000000084</v>
      </c>
      <c r="K3838" t="str">
        <f>VLOOKUP(C3838,ResCat!$A$2:$B$268,2,FALSE)</f>
        <v>XXX</v>
      </c>
    </row>
    <row r="3839" spans="3:11" x14ac:dyDescent="0.25">
      <c r="C3839" s="134" t="s">
        <v>285</v>
      </c>
      <c r="D3839" s="134" t="s">
        <v>343</v>
      </c>
      <c r="E3839" s="134" t="s">
        <v>1023</v>
      </c>
      <c r="F3839" s="134" t="s">
        <v>1055</v>
      </c>
      <c r="G3839" s="134" t="s">
        <v>308</v>
      </c>
      <c r="H3839" s="135">
        <v>33575.620000000003</v>
      </c>
      <c r="I3839" s="135">
        <v>181261.98000000027</v>
      </c>
      <c r="J3839" s="135">
        <v>480388.77999999962</v>
      </c>
      <c r="K3839" t="str">
        <f>VLOOKUP(C3839,ResCat!$A$2:$B$268,2,FALSE)</f>
        <v>XXX</v>
      </c>
    </row>
    <row r="3840" spans="3:11" x14ac:dyDescent="0.25">
      <c r="C3840" s="134" t="s">
        <v>285</v>
      </c>
      <c r="D3840" s="134" t="s">
        <v>343</v>
      </c>
      <c r="E3840" s="134" t="s">
        <v>1023</v>
      </c>
      <c r="F3840" s="134" t="s">
        <v>1053</v>
      </c>
      <c r="G3840" s="134" t="s">
        <v>308</v>
      </c>
      <c r="H3840" s="135">
        <v>143068.76999999996</v>
      </c>
      <c r="I3840" s="135">
        <v>155037.49999999962</v>
      </c>
      <c r="J3840" s="135">
        <v>375981.99999999988</v>
      </c>
      <c r="K3840" t="str">
        <f>VLOOKUP(C3840,ResCat!$A$2:$B$268,2,FALSE)</f>
        <v>XXX</v>
      </c>
    </row>
    <row r="3841" spans="3:11" x14ac:dyDescent="0.25">
      <c r="C3841" s="134" t="s">
        <v>285</v>
      </c>
      <c r="D3841" s="134" t="s">
        <v>1</v>
      </c>
      <c r="E3841" s="134" t="s">
        <v>350</v>
      </c>
      <c r="F3841" s="134" t="s">
        <v>310</v>
      </c>
      <c r="G3841" s="134" t="s">
        <v>311</v>
      </c>
      <c r="H3841" s="135">
        <v>-8.16</v>
      </c>
      <c r="I3841" s="135">
        <v>-468</v>
      </c>
      <c r="J3841" s="135">
        <v>-899.02</v>
      </c>
      <c r="K3841" t="str">
        <f>VLOOKUP(C3841,ResCat!$A$2:$B$268,2,FALSE)</f>
        <v>XXX</v>
      </c>
    </row>
    <row r="3842" spans="3:11" x14ac:dyDescent="0.25">
      <c r="C3842" s="134" t="s">
        <v>285</v>
      </c>
      <c r="D3842" s="134" t="s">
        <v>1</v>
      </c>
      <c r="E3842" s="134" t="s">
        <v>359</v>
      </c>
      <c r="F3842" s="134" t="s">
        <v>310</v>
      </c>
      <c r="G3842" s="134" t="s">
        <v>311</v>
      </c>
      <c r="H3842" s="135">
        <v>-95.57</v>
      </c>
      <c r="I3842" s="135">
        <v>-95.57</v>
      </c>
      <c r="J3842" s="135">
        <v>0</v>
      </c>
      <c r="K3842" t="str">
        <f>VLOOKUP(C3842,ResCat!$A$2:$B$268,2,FALSE)</f>
        <v>XXX</v>
      </c>
    </row>
    <row r="3843" spans="3:11" x14ac:dyDescent="0.25">
      <c r="C3843" s="134" t="s">
        <v>285</v>
      </c>
      <c r="D3843" s="134" t="s">
        <v>1</v>
      </c>
      <c r="E3843" s="134" t="s">
        <v>337</v>
      </c>
      <c r="F3843" s="134" t="s">
        <v>310</v>
      </c>
      <c r="G3843" s="134" t="s">
        <v>311</v>
      </c>
      <c r="H3843" s="135">
        <v>-422.69000000000028</v>
      </c>
      <c r="I3843" s="135">
        <v>-702.6400000000001</v>
      </c>
      <c r="J3843" s="135">
        <v>-2379.4700000000003</v>
      </c>
      <c r="K3843" t="str">
        <f>VLOOKUP(C3843,ResCat!$A$2:$B$268,2,FALSE)</f>
        <v>XXX</v>
      </c>
    </row>
    <row r="3844" spans="3:11" x14ac:dyDescent="0.25">
      <c r="C3844" s="134" t="s">
        <v>285</v>
      </c>
      <c r="D3844" s="134" t="s">
        <v>1</v>
      </c>
      <c r="E3844" s="134" t="s">
        <v>352</v>
      </c>
      <c r="F3844" s="134" t="s">
        <v>310</v>
      </c>
      <c r="G3844" s="134" t="s">
        <v>351</v>
      </c>
      <c r="H3844" s="135">
        <v>-1216.94</v>
      </c>
      <c r="I3844" s="135">
        <v>-1643.7400000000002</v>
      </c>
      <c r="J3844" s="135">
        <v>-5560</v>
      </c>
      <c r="K3844" t="str">
        <f>VLOOKUP(C3844,ResCat!$A$2:$B$268,2,FALSE)</f>
        <v>XXX</v>
      </c>
    </row>
    <row r="3845" spans="3:11" x14ac:dyDescent="0.25">
      <c r="C3845" s="134" t="s">
        <v>285</v>
      </c>
      <c r="D3845" s="134" t="s">
        <v>1</v>
      </c>
      <c r="E3845" s="134" t="s">
        <v>361</v>
      </c>
      <c r="F3845" s="134" t="s">
        <v>310</v>
      </c>
      <c r="G3845" s="134" t="s">
        <v>355</v>
      </c>
      <c r="H3845" s="135">
        <v>648.42000000000007</v>
      </c>
      <c r="I3845" s="135">
        <v>648.42000000000007</v>
      </c>
      <c r="J3845" s="135">
        <v>1562</v>
      </c>
      <c r="K3845" t="str">
        <f>VLOOKUP(C3845,ResCat!$A$2:$B$268,2,FALSE)</f>
        <v>XXX</v>
      </c>
    </row>
    <row r="3846" spans="3:11" x14ac:dyDescent="0.25">
      <c r="C3846" s="134" t="s">
        <v>285</v>
      </c>
      <c r="D3846" s="134" t="s">
        <v>1</v>
      </c>
      <c r="E3846" s="134" t="s">
        <v>314</v>
      </c>
      <c r="F3846" s="134" t="s">
        <v>310</v>
      </c>
      <c r="G3846" s="134" t="s">
        <v>356</v>
      </c>
      <c r="H3846" s="135">
        <v>7137.88</v>
      </c>
      <c r="I3846" s="135">
        <v>31405.59</v>
      </c>
      <c r="J3846" s="135">
        <v>41357.25</v>
      </c>
      <c r="K3846" t="str">
        <f>VLOOKUP(C3846,ResCat!$A$2:$B$268,2,FALSE)</f>
        <v>XXX</v>
      </c>
    </row>
    <row r="3847" spans="3:11" x14ac:dyDescent="0.25">
      <c r="C3847" s="134" t="s">
        <v>285</v>
      </c>
      <c r="D3847" s="134" t="s">
        <v>1</v>
      </c>
      <c r="E3847" s="134" t="s">
        <v>339</v>
      </c>
      <c r="F3847" s="134" t="s">
        <v>310</v>
      </c>
      <c r="G3847" s="134" t="s">
        <v>353</v>
      </c>
      <c r="H3847" s="135">
        <v>-751.50999999999988</v>
      </c>
      <c r="I3847" s="135">
        <v>14802.740000000002</v>
      </c>
      <c r="J3847" s="135">
        <v>13908.320000000002</v>
      </c>
      <c r="K3847" t="str">
        <f>VLOOKUP(C3847,ResCat!$A$2:$B$268,2,FALSE)</f>
        <v>XXX</v>
      </c>
    </row>
    <row r="3848" spans="3:11" x14ac:dyDescent="0.25">
      <c r="C3848" s="134" t="s">
        <v>285</v>
      </c>
      <c r="D3848" s="134" t="s">
        <v>1</v>
      </c>
      <c r="E3848" s="134" t="s">
        <v>342</v>
      </c>
      <c r="F3848" s="134" t="s">
        <v>310</v>
      </c>
      <c r="G3848" s="134" t="s">
        <v>348</v>
      </c>
      <c r="H3848" s="135">
        <v>0</v>
      </c>
      <c r="I3848" s="135">
        <v>0</v>
      </c>
      <c r="J3848" s="135">
        <v>0</v>
      </c>
      <c r="K3848" t="str">
        <f>VLOOKUP(C3848,ResCat!$A$2:$B$268,2,FALSE)</f>
        <v>XXX</v>
      </c>
    </row>
    <row r="3849" spans="3:11" x14ac:dyDescent="0.25">
      <c r="C3849" s="134" t="s">
        <v>285</v>
      </c>
      <c r="D3849" s="134" t="s">
        <v>1</v>
      </c>
      <c r="E3849" s="134" t="s">
        <v>316</v>
      </c>
      <c r="F3849" s="134" t="s">
        <v>310</v>
      </c>
      <c r="G3849" s="134" t="s">
        <v>313</v>
      </c>
      <c r="H3849" s="135">
        <v>-211.93000000000006</v>
      </c>
      <c r="I3849" s="135">
        <v>-211.93000000000006</v>
      </c>
      <c r="J3849" s="135">
        <v>113.67999999999984</v>
      </c>
      <c r="K3849" t="str">
        <f>VLOOKUP(C3849,ResCat!$A$2:$B$268,2,FALSE)</f>
        <v>XXX</v>
      </c>
    </row>
    <row r="3850" spans="3:11" x14ac:dyDescent="0.25">
      <c r="C3850" s="134" t="s">
        <v>285</v>
      </c>
      <c r="D3850" s="134" t="s">
        <v>1</v>
      </c>
      <c r="E3850" s="134" t="s">
        <v>318</v>
      </c>
      <c r="F3850" s="134" t="s">
        <v>310</v>
      </c>
      <c r="G3850" s="134" t="s">
        <v>358</v>
      </c>
      <c r="H3850" s="135">
        <v>1450</v>
      </c>
      <c r="I3850" s="135">
        <v>1450</v>
      </c>
      <c r="J3850" s="135">
        <v>3000</v>
      </c>
      <c r="K3850" t="str">
        <f>VLOOKUP(C3850,ResCat!$A$2:$B$268,2,FALSE)</f>
        <v>XXX</v>
      </c>
    </row>
    <row r="3851" spans="3:11" x14ac:dyDescent="0.25">
      <c r="C3851" s="134" t="s">
        <v>285</v>
      </c>
      <c r="D3851" s="134" t="s">
        <v>1</v>
      </c>
      <c r="E3851" s="134" t="s">
        <v>320</v>
      </c>
      <c r="F3851" s="134" t="s">
        <v>310</v>
      </c>
      <c r="G3851" s="134" t="s">
        <v>315</v>
      </c>
      <c r="H3851" s="135">
        <v>4016.3</v>
      </c>
      <c r="I3851" s="135">
        <v>6587.34</v>
      </c>
      <c r="J3851" s="135">
        <v>25855.829999999998</v>
      </c>
      <c r="K3851" t="str">
        <f>VLOOKUP(C3851,ResCat!$A$2:$B$268,2,FALSE)</f>
        <v>XXX</v>
      </c>
    </row>
    <row r="3852" spans="3:11" x14ac:dyDescent="0.25">
      <c r="C3852" s="134" t="s">
        <v>285</v>
      </c>
      <c r="D3852" s="134" t="s">
        <v>1</v>
      </c>
      <c r="E3852" s="134" t="s">
        <v>322</v>
      </c>
      <c r="F3852" s="134" t="s">
        <v>310</v>
      </c>
      <c r="G3852" s="134" t="s">
        <v>341</v>
      </c>
      <c r="H3852" s="135">
        <v>1695.88</v>
      </c>
      <c r="I3852" s="135">
        <v>5874.99</v>
      </c>
      <c r="J3852" s="135">
        <v>16970.400000000001</v>
      </c>
      <c r="K3852" t="str">
        <f>VLOOKUP(C3852,ResCat!$A$2:$B$268,2,FALSE)</f>
        <v>XXX</v>
      </c>
    </row>
    <row r="3853" spans="3:11" x14ac:dyDescent="0.25">
      <c r="C3853" s="134" t="s">
        <v>285</v>
      </c>
      <c r="D3853" s="134" t="s">
        <v>1</v>
      </c>
      <c r="E3853" s="134" t="s">
        <v>324</v>
      </c>
      <c r="F3853" s="134" t="s">
        <v>310</v>
      </c>
      <c r="G3853" s="134" t="s">
        <v>340</v>
      </c>
      <c r="H3853" s="135">
        <v>8047.1200000000008</v>
      </c>
      <c r="I3853" s="135">
        <v>12123.48</v>
      </c>
      <c r="J3853" s="135">
        <v>28418.3</v>
      </c>
      <c r="K3853" t="str">
        <f>VLOOKUP(C3853,ResCat!$A$2:$B$268,2,FALSE)</f>
        <v>XXX</v>
      </c>
    </row>
    <row r="3854" spans="3:11" x14ac:dyDescent="0.25">
      <c r="C3854" s="134" t="s">
        <v>285</v>
      </c>
      <c r="D3854" s="134" t="s">
        <v>1</v>
      </c>
      <c r="E3854" s="134" t="s">
        <v>326</v>
      </c>
      <c r="F3854" s="134" t="s">
        <v>310</v>
      </c>
      <c r="G3854" s="134" t="s">
        <v>317</v>
      </c>
      <c r="H3854" s="135">
        <v>34969.640000000007</v>
      </c>
      <c r="I3854" s="135">
        <v>37408.97</v>
      </c>
      <c r="J3854" s="135">
        <v>82444.26999999999</v>
      </c>
      <c r="K3854" t="str">
        <f>VLOOKUP(C3854,ResCat!$A$2:$B$268,2,FALSE)</f>
        <v>XXX</v>
      </c>
    </row>
    <row r="3855" spans="3:11" x14ac:dyDescent="0.25">
      <c r="C3855" s="134" t="s">
        <v>285</v>
      </c>
      <c r="D3855" s="134" t="s">
        <v>1</v>
      </c>
      <c r="E3855" s="134" t="s">
        <v>328</v>
      </c>
      <c r="F3855" s="134" t="s">
        <v>310</v>
      </c>
      <c r="G3855" s="134" t="s">
        <v>319</v>
      </c>
      <c r="H3855" s="135">
        <v>-555.7800000000002</v>
      </c>
      <c r="I3855" s="135">
        <v>807.67000000000007</v>
      </c>
      <c r="J3855" s="135">
        <v>21119.9</v>
      </c>
      <c r="K3855" t="str">
        <f>VLOOKUP(C3855,ResCat!$A$2:$B$268,2,FALSE)</f>
        <v>XXX</v>
      </c>
    </row>
    <row r="3856" spans="3:11" x14ac:dyDescent="0.25">
      <c r="C3856" s="134" t="s">
        <v>285</v>
      </c>
      <c r="D3856" s="134" t="s">
        <v>1</v>
      </c>
      <c r="E3856" s="134" t="s">
        <v>330</v>
      </c>
      <c r="F3856" s="134" t="s">
        <v>310</v>
      </c>
      <c r="G3856" s="134" t="s">
        <v>321</v>
      </c>
      <c r="H3856" s="135">
        <v>3840.5000000000023</v>
      </c>
      <c r="I3856" s="135">
        <v>8212.6500000000015</v>
      </c>
      <c r="J3856" s="135">
        <v>-24889.269999999997</v>
      </c>
      <c r="K3856" t="str">
        <f>VLOOKUP(C3856,ResCat!$A$2:$B$268,2,FALSE)</f>
        <v>XXX</v>
      </c>
    </row>
    <row r="3857" spans="3:11" x14ac:dyDescent="0.25">
      <c r="C3857" s="134" t="s">
        <v>285</v>
      </c>
      <c r="D3857" s="134" t="s">
        <v>1</v>
      </c>
      <c r="E3857" s="134" t="s">
        <v>332</v>
      </c>
      <c r="F3857" s="134" t="s">
        <v>310</v>
      </c>
      <c r="G3857" s="134" t="s">
        <v>323</v>
      </c>
      <c r="H3857" s="135">
        <v>36506.080000000016</v>
      </c>
      <c r="I3857" s="135">
        <v>43610.780000000021</v>
      </c>
      <c r="J3857" s="135">
        <v>226853.85000000003</v>
      </c>
      <c r="K3857" t="str">
        <f>VLOOKUP(C3857,ResCat!$A$2:$B$268,2,FALSE)</f>
        <v>XXX</v>
      </c>
    </row>
    <row r="3858" spans="3:11" x14ac:dyDescent="0.25">
      <c r="C3858" s="134" t="s">
        <v>285</v>
      </c>
      <c r="D3858" s="134" t="s">
        <v>1</v>
      </c>
      <c r="E3858" s="134" t="s">
        <v>335</v>
      </c>
      <c r="F3858" s="134" t="s">
        <v>310</v>
      </c>
      <c r="G3858" s="134" t="s">
        <v>325</v>
      </c>
      <c r="H3858" s="135">
        <v>35247.279999999999</v>
      </c>
      <c r="I3858" s="135">
        <v>45561.65</v>
      </c>
      <c r="J3858" s="135">
        <v>143807.49</v>
      </c>
      <c r="K3858" t="str">
        <f>VLOOKUP(C3858,ResCat!$A$2:$B$268,2,FALSE)</f>
        <v>XXX</v>
      </c>
    </row>
    <row r="3859" spans="3:11" x14ac:dyDescent="0.25">
      <c r="C3859" s="134" t="s">
        <v>285</v>
      </c>
      <c r="D3859" s="134" t="s">
        <v>1</v>
      </c>
      <c r="E3859" s="134" t="s">
        <v>4</v>
      </c>
      <c r="F3859" s="134" t="s">
        <v>310</v>
      </c>
      <c r="G3859" s="134" t="s">
        <v>327</v>
      </c>
      <c r="H3859" s="135">
        <v>25811.709999999995</v>
      </c>
      <c r="I3859" s="135">
        <v>30769.94</v>
      </c>
      <c r="J3859" s="135">
        <v>151894.36999999997</v>
      </c>
      <c r="K3859" t="str">
        <f>VLOOKUP(C3859,ResCat!$A$2:$B$268,2,FALSE)</f>
        <v>XXX</v>
      </c>
    </row>
    <row r="3860" spans="3:11" x14ac:dyDescent="0.25">
      <c r="C3860" s="134" t="s">
        <v>285</v>
      </c>
      <c r="D3860" s="134" t="s">
        <v>1</v>
      </c>
      <c r="E3860" s="134" t="s">
        <v>511</v>
      </c>
      <c r="F3860" s="134" t="s">
        <v>310</v>
      </c>
      <c r="G3860" s="134" t="s">
        <v>329</v>
      </c>
      <c r="H3860" s="135">
        <v>43973.600000000006</v>
      </c>
      <c r="I3860" s="135">
        <v>49270.96</v>
      </c>
      <c r="J3860" s="135">
        <v>139907.65</v>
      </c>
      <c r="K3860" t="str">
        <f>VLOOKUP(C3860,ResCat!$A$2:$B$268,2,FALSE)</f>
        <v>XXX</v>
      </c>
    </row>
    <row r="3861" spans="3:11" x14ac:dyDescent="0.25">
      <c r="C3861" s="134" t="s">
        <v>285</v>
      </c>
      <c r="D3861" s="134" t="s">
        <v>1</v>
      </c>
      <c r="E3861" s="134" t="s">
        <v>969</v>
      </c>
      <c r="F3861" s="134" t="s">
        <v>310</v>
      </c>
      <c r="G3861" s="134" t="s">
        <v>331</v>
      </c>
      <c r="H3861" s="135">
        <v>255385.60000000003</v>
      </c>
      <c r="I3861" s="135">
        <v>279785.26</v>
      </c>
      <c r="J3861" s="135">
        <v>617306.54999999993</v>
      </c>
      <c r="K3861" t="str">
        <f>VLOOKUP(C3861,ResCat!$A$2:$B$268,2,FALSE)</f>
        <v>XXX</v>
      </c>
    </row>
    <row r="3862" spans="3:11" x14ac:dyDescent="0.25">
      <c r="C3862" s="134" t="s">
        <v>285</v>
      </c>
      <c r="D3862" s="134" t="s">
        <v>1</v>
      </c>
      <c r="E3862" s="134" t="s">
        <v>961</v>
      </c>
      <c r="F3862" s="134" t="s">
        <v>310</v>
      </c>
      <c r="G3862" s="134" t="s">
        <v>334</v>
      </c>
      <c r="H3862" s="135">
        <v>283227.07999999984</v>
      </c>
      <c r="I3862" s="135">
        <v>362926.68999999994</v>
      </c>
      <c r="J3862" s="135">
        <v>1209158.1100000003</v>
      </c>
      <c r="K3862" t="str">
        <f>VLOOKUP(C3862,ResCat!$A$2:$B$268,2,FALSE)</f>
        <v>XXX</v>
      </c>
    </row>
    <row r="3863" spans="3:11" x14ac:dyDescent="0.25">
      <c r="C3863" s="134" t="s">
        <v>285</v>
      </c>
      <c r="D3863" s="134" t="s">
        <v>1</v>
      </c>
      <c r="E3863" s="134" t="s">
        <v>970</v>
      </c>
      <c r="F3863" s="134" t="s">
        <v>310</v>
      </c>
      <c r="G3863" s="134" t="s">
        <v>333</v>
      </c>
      <c r="H3863" s="135">
        <v>1563840.4699999997</v>
      </c>
      <c r="I3863" s="135">
        <v>1857113.8800000022</v>
      </c>
      <c r="J3863" s="135">
        <v>5312217.7899999907</v>
      </c>
      <c r="K3863" t="str">
        <f>VLOOKUP(C3863,ResCat!$A$2:$B$268,2,FALSE)</f>
        <v>XXX</v>
      </c>
    </row>
    <row r="3864" spans="3:11" x14ac:dyDescent="0.25">
      <c r="C3864" s="134" t="s">
        <v>285</v>
      </c>
      <c r="D3864" s="134" t="s">
        <v>1</v>
      </c>
      <c r="E3864" s="134" t="s">
        <v>1023</v>
      </c>
      <c r="F3864" s="134" t="s">
        <v>310</v>
      </c>
      <c r="G3864" s="134" t="s">
        <v>308</v>
      </c>
      <c r="H3864" s="135">
        <v>897076.73000000091</v>
      </c>
      <c r="I3864" s="135">
        <v>1110188.5000000009</v>
      </c>
      <c r="J3864" s="135">
        <v>2474379.16</v>
      </c>
      <c r="K3864" t="str">
        <f>VLOOKUP(C3864,ResCat!$A$2:$B$268,2,FALSE)</f>
        <v>XXX</v>
      </c>
    </row>
    <row r="3865" spans="3:11" x14ac:dyDescent="0.25">
      <c r="C3865" s="134" t="s">
        <v>286</v>
      </c>
      <c r="D3865" s="134" t="s">
        <v>3</v>
      </c>
      <c r="E3865" s="134" t="s">
        <v>309</v>
      </c>
      <c r="F3865" s="134" t="s">
        <v>310</v>
      </c>
      <c r="G3865" s="134" t="s">
        <v>311</v>
      </c>
      <c r="H3865" s="135">
        <v>-26.47</v>
      </c>
      <c r="I3865" s="135">
        <v>148.53</v>
      </c>
      <c r="J3865" s="135">
        <v>48</v>
      </c>
      <c r="K3865" t="str">
        <f>VLOOKUP(C3865,ResCat!$A$2:$B$268,2,FALSE)</f>
        <v>XXX</v>
      </c>
    </row>
    <row r="3866" spans="3:11" x14ac:dyDescent="0.25">
      <c r="C3866" s="134" t="s">
        <v>286</v>
      </c>
      <c r="D3866" s="134" t="s">
        <v>3</v>
      </c>
      <c r="E3866" s="134" t="s">
        <v>362</v>
      </c>
      <c r="F3866" s="134" t="s">
        <v>310</v>
      </c>
      <c r="G3866" s="134" t="s">
        <v>311</v>
      </c>
      <c r="H3866" s="135">
        <v>-29.1</v>
      </c>
      <c r="I3866" s="135">
        <v>-29.1</v>
      </c>
      <c r="J3866" s="135">
        <v>-85</v>
      </c>
      <c r="K3866" t="str">
        <f>VLOOKUP(C3866,ResCat!$A$2:$B$268,2,FALSE)</f>
        <v>XXX</v>
      </c>
    </row>
    <row r="3867" spans="3:11" x14ac:dyDescent="0.25">
      <c r="C3867" s="134" t="s">
        <v>286</v>
      </c>
      <c r="D3867" s="134" t="s">
        <v>3</v>
      </c>
      <c r="E3867" s="134" t="s">
        <v>1027</v>
      </c>
      <c r="F3867" s="134" t="s">
        <v>310</v>
      </c>
      <c r="G3867" s="134" t="s">
        <v>311</v>
      </c>
      <c r="H3867" s="135">
        <v>-107.22</v>
      </c>
      <c r="I3867" s="135">
        <v>-127.22</v>
      </c>
      <c r="J3867" s="135">
        <v>-248</v>
      </c>
      <c r="K3867" t="str">
        <f>VLOOKUP(C3867,ResCat!$A$2:$B$268,2,FALSE)</f>
        <v>XXX</v>
      </c>
    </row>
    <row r="3868" spans="3:11" x14ac:dyDescent="0.25">
      <c r="C3868" s="134" t="s">
        <v>286</v>
      </c>
      <c r="D3868" s="134" t="s">
        <v>3</v>
      </c>
      <c r="E3868" s="134" t="s">
        <v>1028</v>
      </c>
      <c r="F3868" s="134" t="s">
        <v>310</v>
      </c>
      <c r="G3868" s="134" t="s">
        <v>311</v>
      </c>
      <c r="H3868" s="135">
        <v>-88.76</v>
      </c>
      <c r="I3868" s="135">
        <v>-88.76</v>
      </c>
      <c r="J3868" s="135">
        <v>0</v>
      </c>
      <c r="K3868" t="str">
        <f>VLOOKUP(C3868,ResCat!$A$2:$B$268,2,FALSE)</f>
        <v>XXX</v>
      </c>
    </row>
    <row r="3869" spans="3:11" x14ac:dyDescent="0.25">
      <c r="C3869" s="134" t="s">
        <v>286</v>
      </c>
      <c r="D3869" s="134" t="s">
        <v>3</v>
      </c>
      <c r="E3869" s="134" t="s">
        <v>363</v>
      </c>
      <c r="F3869" s="134" t="s">
        <v>310</v>
      </c>
      <c r="G3869" s="134" t="s">
        <v>311</v>
      </c>
      <c r="H3869" s="135">
        <v>-929.53</v>
      </c>
      <c r="I3869" s="135">
        <v>-929.53</v>
      </c>
      <c r="J3869" s="135">
        <v>-1404.32</v>
      </c>
      <c r="K3869" t="str">
        <f>VLOOKUP(C3869,ResCat!$A$2:$B$268,2,FALSE)</f>
        <v>XXX</v>
      </c>
    </row>
    <row r="3870" spans="3:11" x14ac:dyDescent="0.25">
      <c r="C3870" s="134" t="s">
        <v>286</v>
      </c>
      <c r="D3870" s="134" t="s">
        <v>3</v>
      </c>
      <c r="E3870" s="134" t="s">
        <v>1029</v>
      </c>
      <c r="F3870" s="134" t="s">
        <v>310</v>
      </c>
      <c r="G3870" s="134" t="s">
        <v>311</v>
      </c>
      <c r="H3870" s="135">
        <v>-110.13</v>
      </c>
      <c r="I3870" s="135">
        <v>-110.13</v>
      </c>
      <c r="J3870" s="135">
        <v>220</v>
      </c>
      <c r="K3870" t="str">
        <f>VLOOKUP(C3870,ResCat!$A$2:$B$268,2,FALSE)</f>
        <v>XXX</v>
      </c>
    </row>
    <row r="3871" spans="3:11" x14ac:dyDescent="0.25">
      <c r="C3871" s="134" t="s">
        <v>286</v>
      </c>
      <c r="D3871" s="134" t="s">
        <v>3</v>
      </c>
      <c r="E3871" s="134" t="s">
        <v>349</v>
      </c>
      <c r="F3871" s="134" t="s">
        <v>310</v>
      </c>
      <c r="G3871" s="134" t="s">
        <v>311</v>
      </c>
      <c r="H3871" s="135">
        <v>-87.07</v>
      </c>
      <c r="I3871" s="135">
        <v>-87.07</v>
      </c>
      <c r="J3871" s="135">
        <v>-1574</v>
      </c>
      <c r="K3871" t="str">
        <f>VLOOKUP(C3871,ResCat!$A$2:$B$268,2,FALSE)</f>
        <v>XXX</v>
      </c>
    </row>
    <row r="3872" spans="3:11" x14ac:dyDescent="0.25">
      <c r="C3872" s="134" t="s">
        <v>286</v>
      </c>
      <c r="D3872" s="134" t="s">
        <v>3</v>
      </c>
      <c r="E3872" s="134" t="s">
        <v>350</v>
      </c>
      <c r="F3872" s="134" t="s">
        <v>310</v>
      </c>
      <c r="G3872" s="134" t="s">
        <v>311</v>
      </c>
      <c r="H3872" s="135">
        <v>-2535.2000000000003</v>
      </c>
      <c r="I3872" s="135">
        <v>-3225.78</v>
      </c>
      <c r="J3872" s="135">
        <v>-3568.98</v>
      </c>
      <c r="K3872" t="str">
        <f>VLOOKUP(C3872,ResCat!$A$2:$B$268,2,FALSE)</f>
        <v>XXX</v>
      </c>
    </row>
    <row r="3873" spans="3:11" x14ac:dyDescent="0.25">
      <c r="C3873" s="134" t="s">
        <v>286</v>
      </c>
      <c r="D3873" s="134" t="s">
        <v>3</v>
      </c>
      <c r="E3873" s="134" t="s">
        <v>359</v>
      </c>
      <c r="F3873" s="134" t="s">
        <v>310</v>
      </c>
      <c r="G3873" s="134" t="s">
        <v>311</v>
      </c>
      <c r="H3873" s="135">
        <v>-31.88</v>
      </c>
      <c r="I3873" s="135">
        <v>-31.88</v>
      </c>
      <c r="J3873" s="135">
        <v>-146.22</v>
      </c>
      <c r="K3873" t="str">
        <f>VLOOKUP(C3873,ResCat!$A$2:$B$268,2,FALSE)</f>
        <v>XXX</v>
      </c>
    </row>
    <row r="3874" spans="3:11" x14ac:dyDescent="0.25">
      <c r="C3874" s="134" t="s">
        <v>286</v>
      </c>
      <c r="D3874" s="134" t="s">
        <v>3</v>
      </c>
      <c r="E3874" s="134" t="s">
        <v>354</v>
      </c>
      <c r="F3874" s="134" t="s">
        <v>310</v>
      </c>
      <c r="G3874" s="134" t="s">
        <v>311</v>
      </c>
      <c r="H3874" s="135">
        <v>-114.03</v>
      </c>
      <c r="I3874" s="135">
        <v>-57.559999999999988</v>
      </c>
      <c r="J3874" s="135">
        <v>-616.01</v>
      </c>
      <c r="K3874" t="str">
        <f>VLOOKUP(C3874,ResCat!$A$2:$B$268,2,FALSE)</f>
        <v>XXX</v>
      </c>
    </row>
    <row r="3875" spans="3:11" x14ac:dyDescent="0.25">
      <c r="C3875" s="134" t="s">
        <v>286</v>
      </c>
      <c r="D3875" s="134" t="s">
        <v>3</v>
      </c>
      <c r="E3875" s="134" t="s">
        <v>366</v>
      </c>
      <c r="F3875" s="134" t="s">
        <v>310</v>
      </c>
      <c r="G3875" s="134" t="s">
        <v>311</v>
      </c>
      <c r="H3875" s="135">
        <v>-56.24</v>
      </c>
      <c r="I3875" s="135">
        <v>-20.6</v>
      </c>
      <c r="J3875" s="135">
        <v>-71.36</v>
      </c>
      <c r="K3875" t="str">
        <f>VLOOKUP(C3875,ResCat!$A$2:$B$268,2,FALSE)</f>
        <v>XXX</v>
      </c>
    </row>
    <row r="3876" spans="3:11" x14ac:dyDescent="0.25">
      <c r="C3876" s="134" t="s">
        <v>286</v>
      </c>
      <c r="D3876" s="134" t="s">
        <v>3</v>
      </c>
      <c r="E3876" s="134" t="s">
        <v>337</v>
      </c>
      <c r="F3876" s="134" t="s">
        <v>310</v>
      </c>
      <c r="G3876" s="134" t="s">
        <v>311</v>
      </c>
      <c r="H3876" s="135">
        <v>28.72</v>
      </c>
      <c r="I3876" s="135">
        <v>230.79999999999998</v>
      </c>
      <c r="J3876" s="135">
        <v>643.12</v>
      </c>
      <c r="K3876" t="str">
        <f>VLOOKUP(C3876,ResCat!$A$2:$B$268,2,FALSE)</f>
        <v>XXX</v>
      </c>
    </row>
    <row r="3877" spans="3:11" x14ac:dyDescent="0.25">
      <c r="C3877" s="134" t="s">
        <v>286</v>
      </c>
      <c r="D3877" s="134" t="s">
        <v>3</v>
      </c>
      <c r="E3877" s="134" t="s">
        <v>352</v>
      </c>
      <c r="F3877" s="134" t="s">
        <v>310</v>
      </c>
      <c r="G3877" s="134" t="s">
        <v>351</v>
      </c>
      <c r="H3877" s="135">
        <v>0</v>
      </c>
      <c r="I3877" s="135">
        <v>103.68</v>
      </c>
      <c r="J3877" s="135">
        <v>103.68</v>
      </c>
      <c r="K3877" t="str">
        <f>VLOOKUP(C3877,ResCat!$A$2:$B$268,2,FALSE)</f>
        <v>XXX</v>
      </c>
    </row>
    <row r="3878" spans="3:11" x14ac:dyDescent="0.25">
      <c r="C3878" s="134" t="s">
        <v>286</v>
      </c>
      <c r="D3878" s="134" t="s">
        <v>3</v>
      </c>
      <c r="E3878" s="134" t="s">
        <v>347</v>
      </c>
      <c r="F3878" s="134" t="s">
        <v>310</v>
      </c>
      <c r="G3878" s="134" t="s">
        <v>360</v>
      </c>
      <c r="H3878" s="135">
        <v>-25.559999999999995</v>
      </c>
      <c r="I3878" s="135">
        <v>77.52</v>
      </c>
      <c r="J3878" s="135">
        <v>897.39</v>
      </c>
      <c r="K3878" t="str">
        <f>VLOOKUP(C3878,ResCat!$A$2:$B$268,2,FALSE)</f>
        <v>XXX</v>
      </c>
    </row>
    <row r="3879" spans="3:11" x14ac:dyDescent="0.25">
      <c r="C3879" s="134" t="s">
        <v>286</v>
      </c>
      <c r="D3879" s="134" t="s">
        <v>3</v>
      </c>
      <c r="E3879" s="134" t="s">
        <v>361</v>
      </c>
      <c r="F3879" s="134" t="s">
        <v>310</v>
      </c>
      <c r="G3879" s="134" t="s">
        <v>355</v>
      </c>
      <c r="H3879" s="135">
        <v>-345.72</v>
      </c>
      <c r="I3879" s="135">
        <v>-306.8300000000001</v>
      </c>
      <c r="J3879" s="135">
        <v>-8140.79</v>
      </c>
      <c r="K3879" t="str">
        <f>VLOOKUP(C3879,ResCat!$A$2:$B$268,2,FALSE)</f>
        <v>XXX</v>
      </c>
    </row>
    <row r="3880" spans="3:11" x14ac:dyDescent="0.25">
      <c r="C3880" s="134" t="s">
        <v>286</v>
      </c>
      <c r="D3880" s="134" t="s">
        <v>3</v>
      </c>
      <c r="E3880" s="134" t="s">
        <v>312</v>
      </c>
      <c r="F3880" s="134" t="s">
        <v>310</v>
      </c>
      <c r="G3880" s="134" t="s">
        <v>364</v>
      </c>
      <c r="H3880" s="135">
        <v>-449.03</v>
      </c>
      <c r="I3880" s="135">
        <v>-419.75</v>
      </c>
      <c r="J3880" s="135">
        <v>-8263.1200000000008</v>
      </c>
      <c r="K3880" t="str">
        <f>VLOOKUP(C3880,ResCat!$A$2:$B$268,2,FALSE)</f>
        <v>XXX</v>
      </c>
    </row>
    <row r="3881" spans="3:11" x14ac:dyDescent="0.25">
      <c r="C3881" s="134" t="s">
        <v>286</v>
      </c>
      <c r="D3881" s="134" t="s">
        <v>3</v>
      </c>
      <c r="E3881" s="134" t="s">
        <v>357</v>
      </c>
      <c r="F3881" s="134" t="s">
        <v>310</v>
      </c>
      <c r="G3881" s="134" t="s">
        <v>338</v>
      </c>
      <c r="H3881" s="135">
        <v>-751.92</v>
      </c>
      <c r="I3881" s="135">
        <v>-909.53</v>
      </c>
      <c r="J3881" s="135">
        <v>-2035.98</v>
      </c>
      <c r="K3881" t="str">
        <f>VLOOKUP(C3881,ResCat!$A$2:$B$268,2,FALSE)</f>
        <v>XXX</v>
      </c>
    </row>
    <row r="3882" spans="3:11" x14ac:dyDescent="0.25">
      <c r="C3882" s="134" t="s">
        <v>286</v>
      </c>
      <c r="D3882" s="134" t="s">
        <v>3</v>
      </c>
      <c r="E3882" s="134" t="s">
        <v>314</v>
      </c>
      <c r="F3882" s="134" t="s">
        <v>310</v>
      </c>
      <c r="G3882" s="134" t="s">
        <v>356</v>
      </c>
      <c r="H3882" s="135">
        <v>10583.97</v>
      </c>
      <c r="I3882" s="135">
        <v>10921.56</v>
      </c>
      <c r="J3882" s="135">
        <v>13579.41</v>
      </c>
      <c r="K3882" t="str">
        <f>VLOOKUP(C3882,ResCat!$A$2:$B$268,2,FALSE)</f>
        <v>XXX</v>
      </c>
    </row>
    <row r="3883" spans="3:11" x14ac:dyDescent="0.25">
      <c r="C3883" s="134" t="s">
        <v>286</v>
      </c>
      <c r="D3883" s="134" t="s">
        <v>3</v>
      </c>
      <c r="E3883" s="134" t="s">
        <v>339</v>
      </c>
      <c r="F3883" s="134" t="s">
        <v>310</v>
      </c>
      <c r="G3883" s="134" t="s">
        <v>353</v>
      </c>
      <c r="H3883" s="135">
        <v>-305.74</v>
      </c>
      <c r="I3883" s="135">
        <v>416.03000000000003</v>
      </c>
      <c r="J3883" s="135">
        <v>501.13</v>
      </c>
      <c r="K3883" t="str">
        <f>VLOOKUP(C3883,ResCat!$A$2:$B$268,2,FALSE)</f>
        <v>XXX</v>
      </c>
    </row>
    <row r="3884" spans="3:11" x14ac:dyDescent="0.25">
      <c r="C3884" s="134" t="s">
        <v>286</v>
      </c>
      <c r="D3884" s="134" t="s">
        <v>3</v>
      </c>
      <c r="E3884" s="134" t="s">
        <v>342</v>
      </c>
      <c r="F3884" s="134" t="s">
        <v>310</v>
      </c>
      <c r="G3884" s="134" t="s">
        <v>348</v>
      </c>
      <c r="H3884" s="135">
        <v>-564.22</v>
      </c>
      <c r="I3884" s="135">
        <v>-571.00999999999988</v>
      </c>
      <c r="J3884" s="135">
        <v>-172.82</v>
      </c>
      <c r="K3884" t="str">
        <f>VLOOKUP(C3884,ResCat!$A$2:$B$268,2,FALSE)</f>
        <v>XXX</v>
      </c>
    </row>
    <row r="3885" spans="3:11" x14ac:dyDescent="0.25">
      <c r="C3885" s="134" t="s">
        <v>286</v>
      </c>
      <c r="D3885" s="134" t="s">
        <v>3</v>
      </c>
      <c r="E3885" s="134" t="s">
        <v>316</v>
      </c>
      <c r="F3885" s="134" t="s">
        <v>310</v>
      </c>
      <c r="G3885" s="134" t="s">
        <v>313</v>
      </c>
      <c r="H3885" s="135">
        <v>-2030.25</v>
      </c>
      <c r="I3885" s="135">
        <v>-2173.52</v>
      </c>
      <c r="J3885" s="135">
        <v>-6462.3099999999995</v>
      </c>
      <c r="K3885" t="str">
        <f>VLOOKUP(C3885,ResCat!$A$2:$B$268,2,FALSE)</f>
        <v>XXX</v>
      </c>
    </row>
    <row r="3886" spans="3:11" x14ac:dyDescent="0.25">
      <c r="C3886" s="134" t="s">
        <v>286</v>
      </c>
      <c r="D3886" s="134" t="s">
        <v>3</v>
      </c>
      <c r="E3886" s="134" t="s">
        <v>318</v>
      </c>
      <c r="F3886" s="134" t="s">
        <v>310</v>
      </c>
      <c r="G3886" s="134" t="s">
        <v>358</v>
      </c>
      <c r="H3886" s="135">
        <v>-4020.7999999999997</v>
      </c>
      <c r="I3886" s="135">
        <v>-4665.1799999999994</v>
      </c>
      <c r="J3886" s="135">
        <v>-3272.6299999999997</v>
      </c>
      <c r="K3886" t="str">
        <f>VLOOKUP(C3886,ResCat!$A$2:$B$268,2,FALSE)</f>
        <v>XXX</v>
      </c>
    </row>
    <row r="3887" spans="3:11" x14ac:dyDescent="0.25">
      <c r="C3887" s="134" t="s">
        <v>286</v>
      </c>
      <c r="D3887" s="134" t="s">
        <v>3</v>
      </c>
      <c r="E3887" s="134" t="s">
        <v>320</v>
      </c>
      <c r="F3887" s="134" t="s">
        <v>310</v>
      </c>
      <c r="G3887" s="134" t="s">
        <v>315</v>
      </c>
      <c r="H3887" s="135">
        <v>-732.27999999999963</v>
      </c>
      <c r="I3887" s="135">
        <v>-1314.02</v>
      </c>
      <c r="J3887" s="135">
        <v>-8392.7200000000012</v>
      </c>
      <c r="K3887" t="str">
        <f>VLOOKUP(C3887,ResCat!$A$2:$B$268,2,FALSE)</f>
        <v>XXX</v>
      </c>
    </row>
    <row r="3888" spans="3:11" x14ac:dyDescent="0.25">
      <c r="C3888" s="134" t="s">
        <v>286</v>
      </c>
      <c r="D3888" s="134" t="s">
        <v>0</v>
      </c>
      <c r="E3888" s="134" t="s">
        <v>349</v>
      </c>
      <c r="F3888" s="134" t="s">
        <v>310</v>
      </c>
      <c r="G3888" s="134" t="s">
        <v>311</v>
      </c>
      <c r="H3888" s="135">
        <v>-1260</v>
      </c>
      <c r="I3888" s="135">
        <v>-1260</v>
      </c>
      <c r="J3888" s="135">
        <v>-21975</v>
      </c>
      <c r="K3888" t="str">
        <f>VLOOKUP(C3888,ResCat!$A$2:$B$268,2,FALSE)</f>
        <v>XXX</v>
      </c>
    </row>
    <row r="3889" spans="3:11" x14ac:dyDescent="0.25">
      <c r="C3889" s="134" t="s">
        <v>286</v>
      </c>
      <c r="D3889" s="134" t="s">
        <v>0</v>
      </c>
      <c r="E3889" s="134" t="s">
        <v>366</v>
      </c>
      <c r="F3889" s="134" t="s">
        <v>310</v>
      </c>
      <c r="G3889" s="134" t="s">
        <v>311</v>
      </c>
      <c r="H3889" s="135">
        <v>57806.92</v>
      </c>
      <c r="I3889" s="135">
        <v>55214.720000000001</v>
      </c>
      <c r="J3889" s="135">
        <v>54328.46</v>
      </c>
      <c r="K3889" t="str">
        <f>VLOOKUP(C3889,ResCat!$A$2:$B$268,2,FALSE)</f>
        <v>XXX</v>
      </c>
    </row>
    <row r="3890" spans="3:11" x14ac:dyDescent="0.25">
      <c r="C3890" s="134" t="s">
        <v>286</v>
      </c>
      <c r="D3890" s="134" t="s">
        <v>0</v>
      </c>
      <c r="E3890" s="134" t="s">
        <v>337</v>
      </c>
      <c r="F3890" s="134" t="s">
        <v>310</v>
      </c>
      <c r="G3890" s="134" t="s">
        <v>311</v>
      </c>
      <c r="H3890" s="135">
        <v>86272.46</v>
      </c>
      <c r="I3890" s="135">
        <v>82481.460000000006</v>
      </c>
      <c r="J3890" s="135">
        <v>60594.110000000008</v>
      </c>
      <c r="K3890" t="str">
        <f>VLOOKUP(C3890,ResCat!$A$2:$B$268,2,FALSE)</f>
        <v>XXX</v>
      </c>
    </row>
    <row r="3891" spans="3:11" x14ac:dyDescent="0.25">
      <c r="C3891" s="134" t="s">
        <v>286</v>
      </c>
      <c r="D3891" s="134" t="s">
        <v>0</v>
      </c>
      <c r="E3891" s="134" t="s">
        <v>361</v>
      </c>
      <c r="F3891" s="134" t="s">
        <v>310</v>
      </c>
      <c r="G3891" s="134" t="s">
        <v>355</v>
      </c>
      <c r="H3891" s="135">
        <v>-162.37</v>
      </c>
      <c r="I3891" s="135">
        <v>-162.37</v>
      </c>
      <c r="J3891" s="135">
        <v>-1701.8100000000002</v>
      </c>
      <c r="K3891" t="str">
        <f>VLOOKUP(C3891,ResCat!$A$2:$B$268,2,FALSE)</f>
        <v>XXX</v>
      </c>
    </row>
    <row r="3892" spans="3:11" x14ac:dyDescent="0.25">
      <c r="C3892" s="134" t="s">
        <v>286</v>
      </c>
      <c r="D3892" s="134" t="s">
        <v>0</v>
      </c>
      <c r="E3892" s="134" t="s">
        <v>312</v>
      </c>
      <c r="F3892" s="134" t="s">
        <v>310</v>
      </c>
      <c r="G3892" s="134" t="s">
        <v>364</v>
      </c>
      <c r="H3892" s="135">
        <v>49580.7</v>
      </c>
      <c r="I3892" s="135">
        <v>49580.7</v>
      </c>
      <c r="J3892" s="135">
        <v>0</v>
      </c>
      <c r="K3892" t="str">
        <f>VLOOKUP(C3892,ResCat!$A$2:$B$268,2,FALSE)</f>
        <v>XXX</v>
      </c>
    </row>
    <row r="3893" spans="3:11" x14ac:dyDescent="0.25">
      <c r="C3893" s="134" t="s">
        <v>286</v>
      </c>
      <c r="D3893" s="134" t="s">
        <v>0</v>
      </c>
      <c r="E3893" s="134" t="s">
        <v>357</v>
      </c>
      <c r="F3893" s="134" t="s">
        <v>310</v>
      </c>
      <c r="G3893" s="134" t="s">
        <v>338</v>
      </c>
      <c r="H3893" s="135">
        <v>2947</v>
      </c>
      <c r="I3893" s="135">
        <v>3158.35</v>
      </c>
      <c r="J3893" s="135">
        <v>3158.35</v>
      </c>
      <c r="K3893" t="str">
        <f>VLOOKUP(C3893,ResCat!$A$2:$B$268,2,FALSE)</f>
        <v>XXX</v>
      </c>
    </row>
    <row r="3894" spans="3:11" x14ac:dyDescent="0.25">
      <c r="C3894" s="134" t="s">
        <v>286</v>
      </c>
      <c r="D3894" s="134" t="s">
        <v>0</v>
      </c>
      <c r="E3894" s="134" t="s">
        <v>339</v>
      </c>
      <c r="F3894" s="134" t="s">
        <v>310</v>
      </c>
      <c r="G3894" s="134" t="s">
        <v>353</v>
      </c>
      <c r="H3894" s="135">
        <v>-128438.22999999985</v>
      </c>
      <c r="I3894" s="135">
        <v>-128272.38000000012</v>
      </c>
      <c r="J3894" s="135">
        <v>24808.679999999993</v>
      </c>
      <c r="K3894" t="str">
        <f>VLOOKUP(C3894,ResCat!$A$2:$B$268,2,FALSE)</f>
        <v>XXX</v>
      </c>
    </row>
    <row r="3895" spans="3:11" x14ac:dyDescent="0.25">
      <c r="C3895" s="134" t="s">
        <v>286</v>
      </c>
      <c r="D3895" s="134" t="s">
        <v>0</v>
      </c>
      <c r="E3895" s="134" t="s">
        <v>342</v>
      </c>
      <c r="F3895" s="134" t="s">
        <v>310</v>
      </c>
      <c r="G3895" s="134" t="s">
        <v>348</v>
      </c>
      <c r="H3895" s="135">
        <v>-1559.2600000000002</v>
      </c>
      <c r="I3895" s="135">
        <v>-1822.8600000000001</v>
      </c>
      <c r="J3895" s="135">
        <v>-35975.24</v>
      </c>
      <c r="K3895" t="str">
        <f>VLOOKUP(C3895,ResCat!$A$2:$B$268,2,FALSE)</f>
        <v>XXX</v>
      </c>
    </row>
    <row r="3896" spans="3:11" x14ac:dyDescent="0.25">
      <c r="C3896" s="134" t="s">
        <v>286</v>
      </c>
      <c r="D3896" s="134" t="s">
        <v>0</v>
      </c>
      <c r="E3896" s="134" t="s">
        <v>316</v>
      </c>
      <c r="F3896" s="134" t="s">
        <v>310</v>
      </c>
      <c r="G3896" s="134" t="s">
        <v>313</v>
      </c>
      <c r="H3896" s="135">
        <v>68421.03999999995</v>
      </c>
      <c r="I3896" s="135">
        <v>68798.959999999992</v>
      </c>
      <c r="J3896" s="135">
        <v>-149843.98000000004</v>
      </c>
      <c r="K3896" t="str">
        <f>VLOOKUP(C3896,ResCat!$A$2:$B$268,2,FALSE)</f>
        <v>XXX</v>
      </c>
    </row>
    <row r="3897" spans="3:11" x14ac:dyDescent="0.25">
      <c r="C3897" s="134" t="s">
        <v>286</v>
      </c>
      <c r="D3897" s="134" t="s">
        <v>0</v>
      </c>
      <c r="E3897" s="134" t="s">
        <v>318</v>
      </c>
      <c r="F3897" s="134" t="s">
        <v>310</v>
      </c>
      <c r="G3897" s="134" t="s">
        <v>358</v>
      </c>
      <c r="H3897" s="135">
        <v>21659.609999999946</v>
      </c>
      <c r="I3897" s="135">
        <v>21857.149999999965</v>
      </c>
      <c r="J3897" s="135">
        <v>76617.679999999964</v>
      </c>
      <c r="K3897" t="str">
        <f>VLOOKUP(C3897,ResCat!$A$2:$B$268,2,FALSE)</f>
        <v>XXX</v>
      </c>
    </row>
    <row r="3898" spans="3:11" x14ac:dyDescent="0.25">
      <c r="C3898" s="134" t="s">
        <v>286</v>
      </c>
      <c r="D3898" s="134" t="s">
        <v>0</v>
      </c>
      <c r="E3898" s="134" t="s">
        <v>320</v>
      </c>
      <c r="F3898" s="134" t="s">
        <v>310</v>
      </c>
      <c r="G3898" s="134" t="s">
        <v>315</v>
      </c>
      <c r="H3898" s="135">
        <v>-31787.97</v>
      </c>
      <c r="I3898" s="135">
        <v>-25416.43</v>
      </c>
      <c r="J3898" s="135">
        <v>24192.89</v>
      </c>
      <c r="K3898" t="str">
        <f>VLOOKUP(C3898,ResCat!$A$2:$B$268,2,FALSE)</f>
        <v>XXX</v>
      </c>
    </row>
    <row r="3899" spans="3:11" x14ac:dyDescent="0.25">
      <c r="C3899" s="134" t="s">
        <v>286</v>
      </c>
      <c r="D3899" s="134" t="s">
        <v>2</v>
      </c>
      <c r="E3899" s="134" t="s">
        <v>309</v>
      </c>
      <c r="F3899" s="134" t="s">
        <v>310</v>
      </c>
      <c r="G3899" s="134" t="s">
        <v>311</v>
      </c>
      <c r="H3899" s="135">
        <v>44.15</v>
      </c>
      <c r="I3899" s="135">
        <v>142.01999999999998</v>
      </c>
      <c r="J3899" s="135">
        <v>142.01999999999998</v>
      </c>
      <c r="K3899" t="str">
        <f>VLOOKUP(C3899,ResCat!$A$2:$B$268,2,FALSE)</f>
        <v>XXX</v>
      </c>
    </row>
    <row r="3900" spans="3:11" x14ac:dyDescent="0.25">
      <c r="C3900" s="134" t="s">
        <v>286</v>
      </c>
      <c r="D3900" s="134" t="s">
        <v>2</v>
      </c>
      <c r="E3900" s="134" t="s">
        <v>1026</v>
      </c>
      <c r="F3900" s="134" t="s">
        <v>310</v>
      </c>
      <c r="G3900" s="134" t="s">
        <v>311</v>
      </c>
      <c r="H3900" s="135">
        <v>72.77000000000001</v>
      </c>
      <c r="I3900" s="135">
        <v>122.77000000000001</v>
      </c>
      <c r="J3900" s="135">
        <v>157</v>
      </c>
      <c r="K3900" t="str">
        <f>VLOOKUP(C3900,ResCat!$A$2:$B$268,2,FALSE)</f>
        <v>XXX</v>
      </c>
    </row>
    <row r="3901" spans="3:11" x14ac:dyDescent="0.25">
      <c r="C3901" s="134" t="s">
        <v>286</v>
      </c>
      <c r="D3901" s="134" t="s">
        <v>2</v>
      </c>
      <c r="E3901" s="134" t="s">
        <v>362</v>
      </c>
      <c r="F3901" s="134" t="s">
        <v>310</v>
      </c>
      <c r="G3901" s="134" t="s">
        <v>311</v>
      </c>
      <c r="H3901" s="135">
        <v>1141.92</v>
      </c>
      <c r="I3901" s="135">
        <v>1141.92</v>
      </c>
      <c r="J3901" s="135">
        <v>1141.92</v>
      </c>
      <c r="K3901" t="str">
        <f>VLOOKUP(C3901,ResCat!$A$2:$B$268,2,FALSE)</f>
        <v>XXX</v>
      </c>
    </row>
    <row r="3902" spans="3:11" x14ac:dyDescent="0.25">
      <c r="C3902" s="134" t="s">
        <v>286</v>
      </c>
      <c r="D3902" s="134" t="s">
        <v>2</v>
      </c>
      <c r="E3902" s="134" t="s">
        <v>1027</v>
      </c>
      <c r="F3902" s="134" t="s">
        <v>310</v>
      </c>
      <c r="G3902" s="134" t="s">
        <v>311</v>
      </c>
      <c r="H3902" s="135">
        <v>-3.27</v>
      </c>
      <c r="I3902" s="135">
        <v>-3.27</v>
      </c>
      <c r="J3902" s="135">
        <v>-207</v>
      </c>
      <c r="K3902" t="str">
        <f>VLOOKUP(C3902,ResCat!$A$2:$B$268,2,FALSE)</f>
        <v>XXX</v>
      </c>
    </row>
    <row r="3903" spans="3:11" x14ac:dyDescent="0.25">
      <c r="C3903" s="134" t="s">
        <v>286</v>
      </c>
      <c r="D3903" s="134" t="s">
        <v>2</v>
      </c>
      <c r="E3903" s="134" t="s">
        <v>1028</v>
      </c>
      <c r="F3903" s="134" t="s">
        <v>310</v>
      </c>
      <c r="G3903" s="134" t="s">
        <v>311</v>
      </c>
      <c r="H3903" s="135">
        <v>-19.899999999999999</v>
      </c>
      <c r="I3903" s="135">
        <v>-24.86</v>
      </c>
      <c r="J3903" s="135">
        <v>-274.01</v>
      </c>
      <c r="K3903" t="str">
        <f>VLOOKUP(C3903,ResCat!$A$2:$B$268,2,FALSE)</f>
        <v>XXX</v>
      </c>
    </row>
    <row r="3904" spans="3:11" x14ac:dyDescent="0.25">
      <c r="C3904" s="134" t="s">
        <v>286</v>
      </c>
      <c r="D3904" s="134" t="s">
        <v>2</v>
      </c>
      <c r="E3904" s="134" t="s">
        <v>363</v>
      </c>
      <c r="F3904" s="134" t="s">
        <v>310</v>
      </c>
      <c r="G3904" s="134" t="s">
        <v>311</v>
      </c>
      <c r="H3904" s="135">
        <v>-39.630000000000003</v>
      </c>
      <c r="I3904" s="135">
        <v>-49.029999999999994</v>
      </c>
      <c r="J3904" s="135">
        <v>-509.02</v>
      </c>
      <c r="K3904" t="str">
        <f>VLOOKUP(C3904,ResCat!$A$2:$B$268,2,FALSE)</f>
        <v>XXX</v>
      </c>
    </row>
    <row r="3905" spans="3:11" x14ac:dyDescent="0.25">
      <c r="C3905" s="134" t="s">
        <v>286</v>
      </c>
      <c r="D3905" s="134" t="s">
        <v>2</v>
      </c>
      <c r="E3905" s="134" t="s">
        <v>1029</v>
      </c>
      <c r="F3905" s="134" t="s">
        <v>310</v>
      </c>
      <c r="G3905" s="134" t="s">
        <v>311</v>
      </c>
      <c r="H3905" s="135">
        <v>-441.15</v>
      </c>
      <c r="I3905" s="135">
        <v>-461.15</v>
      </c>
      <c r="J3905" s="135">
        <v>-2199</v>
      </c>
      <c r="K3905" t="str">
        <f>VLOOKUP(C3905,ResCat!$A$2:$B$268,2,FALSE)</f>
        <v>XXX</v>
      </c>
    </row>
    <row r="3906" spans="3:11" x14ac:dyDescent="0.25">
      <c r="C3906" s="134" t="s">
        <v>286</v>
      </c>
      <c r="D3906" s="134" t="s">
        <v>2</v>
      </c>
      <c r="E3906" s="134" t="s">
        <v>349</v>
      </c>
      <c r="F3906" s="134" t="s">
        <v>310</v>
      </c>
      <c r="G3906" s="134" t="s">
        <v>311</v>
      </c>
      <c r="H3906" s="135">
        <v>-35.369999999999997</v>
      </c>
      <c r="I3906" s="135">
        <v>-35.369999999999997</v>
      </c>
      <c r="J3906" s="135">
        <v>-608</v>
      </c>
      <c r="K3906" t="str">
        <f>VLOOKUP(C3906,ResCat!$A$2:$B$268,2,FALSE)</f>
        <v>XXX</v>
      </c>
    </row>
    <row r="3907" spans="3:11" x14ac:dyDescent="0.25">
      <c r="C3907" s="134" t="s">
        <v>286</v>
      </c>
      <c r="D3907" s="134" t="s">
        <v>2</v>
      </c>
      <c r="E3907" s="134" t="s">
        <v>350</v>
      </c>
      <c r="F3907" s="134" t="s">
        <v>310</v>
      </c>
      <c r="G3907" s="134" t="s">
        <v>311</v>
      </c>
      <c r="H3907" s="135">
        <v>-215.82000000000002</v>
      </c>
      <c r="I3907" s="135">
        <v>-124.69000000000003</v>
      </c>
      <c r="J3907" s="135">
        <v>-406.87</v>
      </c>
      <c r="K3907" t="str">
        <f>VLOOKUP(C3907,ResCat!$A$2:$B$268,2,FALSE)</f>
        <v>XXX</v>
      </c>
    </row>
    <row r="3908" spans="3:11" x14ac:dyDescent="0.25">
      <c r="C3908" s="134" t="s">
        <v>286</v>
      </c>
      <c r="D3908" s="134" t="s">
        <v>2</v>
      </c>
      <c r="E3908" s="134" t="s">
        <v>359</v>
      </c>
      <c r="F3908" s="134" t="s">
        <v>310</v>
      </c>
      <c r="G3908" s="134" t="s">
        <v>311</v>
      </c>
      <c r="H3908" s="135">
        <v>-50.620000000000005</v>
      </c>
      <c r="I3908" s="135">
        <v>371.03999999999996</v>
      </c>
      <c r="J3908" s="135">
        <v>438.23999999999995</v>
      </c>
      <c r="K3908" t="str">
        <f>VLOOKUP(C3908,ResCat!$A$2:$B$268,2,FALSE)</f>
        <v>XXX</v>
      </c>
    </row>
    <row r="3909" spans="3:11" x14ac:dyDescent="0.25">
      <c r="C3909" s="134" t="s">
        <v>286</v>
      </c>
      <c r="D3909" s="134" t="s">
        <v>2</v>
      </c>
      <c r="E3909" s="134" t="s">
        <v>354</v>
      </c>
      <c r="F3909" s="134" t="s">
        <v>310</v>
      </c>
      <c r="G3909" s="134" t="s">
        <v>311</v>
      </c>
      <c r="H3909" s="135">
        <v>-50.320000000000007</v>
      </c>
      <c r="I3909" s="135">
        <v>822.59999999999991</v>
      </c>
      <c r="J3909" s="135">
        <v>-40.869999999999948</v>
      </c>
      <c r="K3909" t="str">
        <f>VLOOKUP(C3909,ResCat!$A$2:$B$268,2,FALSE)</f>
        <v>XXX</v>
      </c>
    </row>
    <row r="3910" spans="3:11" x14ac:dyDescent="0.25">
      <c r="C3910" s="134" t="s">
        <v>286</v>
      </c>
      <c r="D3910" s="134" t="s">
        <v>2</v>
      </c>
      <c r="E3910" s="134" t="s">
        <v>366</v>
      </c>
      <c r="F3910" s="134" t="s">
        <v>310</v>
      </c>
      <c r="G3910" s="134" t="s">
        <v>311</v>
      </c>
      <c r="H3910" s="135">
        <v>-496.55999999999995</v>
      </c>
      <c r="I3910" s="135">
        <v>-273.77</v>
      </c>
      <c r="J3910" s="135">
        <v>-5074.6799999999985</v>
      </c>
      <c r="K3910" t="str">
        <f>VLOOKUP(C3910,ResCat!$A$2:$B$268,2,FALSE)</f>
        <v>XXX</v>
      </c>
    </row>
    <row r="3911" spans="3:11" x14ac:dyDescent="0.25">
      <c r="C3911" s="134" t="s">
        <v>286</v>
      </c>
      <c r="D3911" s="134" t="s">
        <v>2</v>
      </c>
      <c r="E3911" s="134" t="s">
        <v>337</v>
      </c>
      <c r="F3911" s="134" t="s">
        <v>310</v>
      </c>
      <c r="G3911" s="134" t="s">
        <v>311</v>
      </c>
      <c r="H3911" s="135">
        <v>6181.37</v>
      </c>
      <c r="I3911" s="135">
        <v>6576.0599999999995</v>
      </c>
      <c r="J3911" s="135">
        <v>13916.2</v>
      </c>
      <c r="K3911" t="str">
        <f>VLOOKUP(C3911,ResCat!$A$2:$B$268,2,FALSE)</f>
        <v>XXX</v>
      </c>
    </row>
    <row r="3912" spans="3:11" x14ac:dyDescent="0.25">
      <c r="C3912" s="134" t="s">
        <v>286</v>
      </c>
      <c r="D3912" s="134" t="s">
        <v>2</v>
      </c>
      <c r="E3912" s="134" t="s">
        <v>352</v>
      </c>
      <c r="F3912" s="134" t="s">
        <v>310</v>
      </c>
      <c r="G3912" s="134" t="s">
        <v>351</v>
      </c>
      <c r="H3912" s="135">
        <v>351.23999999999995</v>
      </c>
      <c r="I3912" s="135">
        <v>723.09</v>
      </c>
      <c r="J3912" s="135">
        <v>3152.7000000000007</v>
      </c>
      <c r="K3912" t="str">
        <f>VLOOKUP(C3912,ResCat!$A$2:$B$268,2,FALSE)</f>
        <v>XXX</v>
      </c>
    </row>
    <row r="3913" spans="3:11" x14ac:dyDescent="0.25">
      <c r="C3913" s="134" t="s">
        <v>286</v>
      </c>
      <c r="D3913" s="134" t="s">
        <v>2</v>
      </c>
      <c r="E3913" s="134" t="s">
        <v>347</v>
      </c>
      <c r="F3913" s="134" t="s">
        <v>310</v>
      </c>
      <c r="G3913" s="134" t="s">
        <v>360</v>
      </c>
      <c r="H3913" s="135">
        <v>-59.409999999999911</v>
      </c>
      <c r="I3913" s="135">
        <v>309.37000000000006</v>
      </c>
      <c r="J3913" s="135">
        <v>2339.5200000000004</v>
      </c>
      <c r="K3913" t="str">
        <f>VLOOKUP(C3913,ResCat!$A$2:$B$268,2,FALSE)</f>
        <v>XXX</v>
      </c>
    </row>
    <row r="3914" spans="3:11" x14ac:dyDescent="0.25">
      <c r="C3914" s="134" t="s">
        <v>286</v>
      </c>
      <c r="D3914" s="134" t="s">
        <v>2</v>
      </c>
      <c r="E3914" s="134" t="s">
        <v>361</v>
      </c>
      <c r="F3914" s="134" t="s">
        <v>310</v>
      </c>
      <c r="G3914" s="134" t="s">
        <v>355</v>
      </c>
      <c r="H3914" s="135">
        <v>712.77</v>
      </c>
      <c r="I3914" s="135">
        <v>882.2</v>
      </c>
      <c r="J3914" s="135">
        <v>1293.31</v>
      </c>
      <c r="K3914" t="str">
        <f>VLOOKUP(C3914,ResCat!$A$2:$B$268,2,FALSE)</f>
        <v>XXX</v>
      </c>
    </row>
    <row r="3915" spans="3:11" x14ac:dyDescent="0.25">
      <c r="C3915" s="134" t="s">
        <v>286</v>
      </c>
      <c r="D3915" s="134" t="s">
        <v>2</v>
      </c>
      <c r="E3915" s="134" t="s">
        <v>312</v>
      </c>
      <c r="F3915" s="134" t="s">
        <v>310</v>
      </c>
      <c r="G3915" s="134" t="s">
        <v>364</v>
      </c>
      <c r="H3915" s="135">
        <v>-2425.0699999999993</v>
      </c>
      <c r="I3915" s="135">
        <v>-2922.7799999999993</v>
      </c>
      <c r="J3915" s="135">
        <v>-19667.980000000003</v>
      </c>
      <c r="K3915" t="str">
        <f>VLOOKUP(C3915,ResCat!$A$2:$B$268,2,FALSE)</f>
        <v>XXX</v>
      </c>
    </row>
    <row r="3916" spans="3:11" x14ac:dyDescent="0.25">
      <c r="C3916" s="134" t="s">
        <v>286</v>
      </c>
      <c r="D3916" s="134" t="s">
        <v>2</v>
      </c>
      <c r="E3916" s="134" t="s">
        <v>357</v>
      </c>
      <c r="F3916" s="134" t="s">
        <v>310</v>
      </c>
      <c r="G3916" s="134" t="s">
        <v>338</v>
      </c>
      <c r="H3916" s="135">
        <v>-815.3900000000001</v>
      </c>
      <c r="I3916" s="135">
        <v>-692.86</v>
      </c>
      <c r="J3916" s="135">
        <v>-1875.6200000000001</v>
      </c>
      <c r="K3916" t="str">
        <f>VLOOKUP(C3916,ResCat!$A$2:$B$268,2,FALSE)</f>
        <v>XXX</v>
      </c>
    </row>
    <row r="3917" spans="3:11" x14ac:dyDescent="0.25">
      <c r="C3917" s="134" t="s">
        <v>286</v>
      </c>
      <c r="D3917" s="134" t="s">
        <v>2</v>
      </c>
      <c r="E3917" s="134" t="s">
        <v>314</v>
      </c>
      <c r="F3917" s="134" t="s">
        <v>310</v>
      </c>
      <c r="G3917" s="134" t="s">
        <v>356</v>
      </c>
      <c r="H3917" s="135">
        <v>-1657.3300000000006</v>
      </c>
      <c r="I3917" s="135">
        <v>-1752.8</v>
      </c>
      <c r="J3917" s="135">
        <v>-1889.8700000000001</v>
      </c>
      <c r="K3917" t="str">
        <f>VLOOKUP(C3917,ResCat!$A$2:$B$268,2,FALSE)</f>
        <v>XXX</v>
      </c>
    </row>
    <row r="3918" spans="3:11" x14ac:dyDescent="0.25">
      <c r="C3918" s="134" t="s">
        <v>286</v>
      </c>
      <c r="D3918" s="134" t="s">
        <v>2</v>
      </c>
      <c r="E3918" s="134" t="s">
        <v>339</v>
      </c>
      <c r="F3918" s="134" t="s">
        <v>310</v>
      </c>
      <c r="G3918" s="134" t="s">
        <v>353</v>
      </c>
      <c r="H3918" s="135">
        <v>-709.27999999999986</v>
      </c>
      <c r="I3918" s="135">
        <v>-459.03000000000003</v>
      </c>
      <c r="J3918" s="135">
        <v>-466.58</v>
      </c>
      <c r="K3918" t="str">
        <f>VLOOKUP(C3918,ResCat!$A$2:$B$268,2,FALSE)</f>
        <v>XXX</v>
      </c>
    </row>
    <row r="3919" spans="3:11" x14ac:dyDescent="0.25">
      <c r="C3919" s="134" t="s">
        <v>286</v>
      </c>
      <c r="D3919" s="134" t="s">
        <v>2</v>
      </c>
      <c r="E3919" s="134" t="s">
        <v>342</v>
      </c>
      <c r="F3919" s="134" t="s">
        <v>310</v>
      </c>
      <c r="G3919" s="134" t="s">
        <v>348</v>
      </c>
      <c r="H3919" s="135">
        <v>-1590.7100000000003</v>
      </c>
      <c r="I3919" s="135">
        <v>-1188.3799999999999</v>
      </c>
      <c r="J3919" s="135">
        <v>-18882.200000000004</v>
      </c>
      <c r="K3919" t="str">
        <f>VLOOKUP(C3919,ResCat!$A$2:$B$268,2,FALSE)</f>
        <v>XXX</v>
      </c>
    </row>
    <row r="3920" spans="3:11" x14ac:dyDescent="0.25">
      <c r="C3920" s="134" t="s">
        <v>286</v>
      </c>
      <c r="D3920" s="134" t="s">
        <v>2</v>
      </c>
      <c r="E3920" s="134" t="s">
        <v>316</v>
      </c>
      <c r="F3920" s="134" t="s">
        <v>310</v>
      </c>
      <c r="G3920" s="134" t="s">
        <v>313</v>
      </c>
      <c r="H3920" s="135">
        <v>-1177.8800000000008</v>
      </c>
      <c r="I3920" s="135">
        <v>-925.52000000000021</v>
      </c>
      <c r="J3920" s="135">
        <v>-3021.1000000000004</v>
      </c>
      <c r="K3920" t="str">
        <f>VLOOKUP(C3920,ResCat!$A$2:$B$268,2,FALSE)</f>
        <v>XXX</v>
      </c>
    </row>
    <row r="3921" spans="3:11" x14ac:dyDescent="0.25">
      <c r="C3921" s="134" t="s">
        <v>286</v>
      </c>
      <c r="D3921" s="134" t="s">
        <v>2</v>
      </c>
      <c r="E3921" s="134" t="s">
        <v>318</v>
      </c>
      <c r="F3921" s="134" t="s">
        <v>310</v>
      </c>
      <c r="G3921" s="134" t="s">
        <v>358</v>
      </c>
      <c r="H3921" s="135">
        <v>1295.6100000000004</v>
      </c>
      <c r="I3921" s="135">
        <v>197.01000000000082</v>
      </c>
      <c r="J3921" s="135">
        <v>-15373.86</v>
      </c>
      <c r="K3921" t="str">
        <f>VLOOKUP(C3921,ResCat!$A$2:$B$268,2,FALSE)</f>
        <v>XXX</v>
      </c>
    </row>
    <row r="3922" spans="3:11" x14ac:dyDescent="0.25">
      <c r="C3922" s="134" t="s">
        <v>286</v>
      </c>
      <c r="D3922" s="134" t="s">
        <v>2</v>
      </c>
      <c r="E3922" s="134" t="s">
        <v>320</v>
      </c>
      <c r="F3922" s="134" t="s">
        <v>310</v>
      </c>
      <c r="G3922" s="134" t="s">
        <v>315</v>
      </c>
      <c r="H3922" s="135">
        <v>743.95999999999981</v>
      </c>
      <c r="I3922" s="135">
        <v>-60.97999999999999</v>
      </c>
      <c r="J3922" s="135">
        <v>-5192.5200000000004</v>
      </c>
      <c r="K3922" t="str">
        <f>VLOOKUP(C3922,ResCat!$A$2:$B$268,2,FALSE)</f>
        <v>XXX</v>
      </c>
    </row>
    <row r="3923" spans="3:11" x14ac:dyDescent="0.25">
      <c r="C3923" s="134" t="s">
        <v>286</v>
      </c>
      <c r="D3923" s="134" t="s">
        <v>343</v>
      </c>
      <c r="E3923" s="134" t="s">
        <v>361</v>
      </c>
      <c r="F3923" s="134" t="s">
        <v>1053</v>
      </c>
      <c r="G3923" s="134" t="s">
        <v>355</v>
      </c>
      <c r="H3923" s="135">
        <v>26.06</v>
      </c>
      <c r="I3923" s="135">
        <v>46.059999999999995</v>
      </c>
      <c r="J3923" s="135">
        <v>410.75</v>
      </c>
      <c r="K3923" t="str">
        <f>VLOOKUP(C3923,ResCat!$A$2:$B$268,2,FALSE)</f>
        <v>XXX</v>
      </c>
    </row>
    <row r="3924" spans="3:11" x14ac:dyDescent="0.25">
      <c r="C3924" s="134" t="s">
        <v>286</v>
      </c>
      <c r="D3924" s="134" t="s">
        <v>343</v>
      </c>
      <c r="E3924" s="134" t="s">
        <v>312</v>
      </c>
      <c r="F3924" s="134" t="s">
        <v>1053</v>
      </c>
      <c r="G3924" s="134" t="s">
        <v>364</v>
      </c>
      <c r="H3924" s="135">
        <v>21.619999999999997</v>
      </c>
      <c r="I3924" s="135">
        <v>36.619999999999997</v>
      </c>
      <c r="J3924" s="135">
        <v>325.48</v>
      </c>
      <c r="K3924" t="str">
        <f>VLOOKUP(C3924,ResCat!$A$2:$B$268,2,FALSE)</f>
        <v>XXX</v>
      </c>
    </row>
    <row r="3925" spans="3:11" x14ac:dyDescent="0.25">
      <c r="C3925" s="134" t="s">
        <v>286</v>
      </c>
      <c r="D3925" s="134" t="s">
        <v>343</v>
      </c>
      <c r="E3925" s="134" t="s">
        <v>357</v>
      </c>
      <c r="F3925" s="134" t="s">
        <v>1053</v>
      </c>
      <c r="G3925" s="134" t="s">
        <v>338</v>
      </c>
      <c r="H3925" s="135">
        <v>176.28999999999996</v>
      </c>
      <c r="I3925" s="135">
        <v>191.28999999999996</v>
      </c>
      <c r="J3925" s="135">
        <v>604.03</v>
      </c>
      <c r="K3925" t="str">
        <f>VLOOKUP(C3925,ResCat!$A$2:$B$268,2,FALSE)</f>
        <v>XXX</v>
      </c>
    </row>
    <row r="3926" spans="3:11" x14ac:dyDescent="0.25">
      <c r="C3926" s="134" t="s">
        <v>286</v>
      </c>
      <c r="D3926" s="134" t="s">
        <v>343</v>
      </c>
      <c r="E3926" s="134" t="s">
        <v>314</v>
      </c>
      <c r="F3926" s="134" t="s">
        <v>1053</v>
      </c>
      <c r="G3926" s="134" t="s">
        <v>356</v>
      </c>
      <c r="H3926" s="135">
        <v>20.85</v>
      </c>
      <c r="I3926" s="135">
        <v>35.85</v>
      </c>
      <c r="J3926" s="135">
        <v>325.48</v>
      </c>
      <c r="K3926" t="str">
        <f>VLOOKUP(C3926,ResCat!$A$2:$B$268,2,FALSE)</f>
        <v>XXX</v>
      </c>
    </row>
    <row r="3927" spans="3:11" x14ac:dyDescent="0.25">
      <c r="C3927" s="134" t="s">
        <v>286</v>
      </c>
      <c r="D3927" s="134" t="s">
        <v>1</v>
      </c>
      <c r="E3927" s="134" t="s">
        <v>309</v>
      </c>
      <c r="F3927" s="134" t="s">
        <v>310</v>
      </c>
      <c r="G3927" s="134" t="s">
        <v>311</v>
      </c>
      <c r="H3927" s="135">
        <v>0</v>
      </c>
      <c r="I3927" s="135">
        <v>84.83</v>
      </c>
      <c r="J3927" s="135">
        <v>84.83</v>
      </c>
      <c r="K3927" t="str">
        <f>VLOOKUP(C3927,ResCat!$A$2:$B$268,2,FALSE)</f>
        <v>XXX</v>
      </c>
    </row>
    <row r="3928" spans="3:11" x14ac:dyDescent="0.25">
      <c r="C3928" s="134" t="s">
        <v>286</v>
      </c>
      <c r="D3928" s="134" t="s">
        <v>1</v>
      </c>
      <c r="E3928" s="134" t="s">
        <v>1026</v>
      </c>
      <c r="F3928" s="134" t="s">
        <v>310</v>
      </c>
      <c r="G3928" s="134" t="s">
        <v>311</v>
      </c>
      <c r="H3928" s="135">
        <v>-4428.87</v>
      </c>
      <c r="I3928" s="135">
        <v>-4428.87</v>
      </c>
      <c r="J3928" s="135">
        <v>-10728</v>
      </c>
      <c r="K3928" t="str">
        <f>VLOOKUP(C3928,ResCat!$A$2:$B$268,2,FALSE)</f>
        <v>XXX</v>
      </c>
    </row>
    <row r="3929" spans="3:11" x14ac:dyDescent="0.25">
      <c r="C3929" s="134" t="s">
        <v>286</v>
      </c>
      <c r="D3929" s="134" t="s">
        <v>1</v>
      </c>
      <c r="E3929" s="134" t="s">
        <v>1028</v>
      </c>
      <c r="F3929" s="134" t="s">
        <v>310</v>
      </c>
      <c r="G3929" s="134" t="s">
        <v>311</v>
      </c>
      <c r="H3929" s="135">
        <v>-731.38</v>
      </c>
      <c r="I3929" s="135">
        <v>3868.62</v>
      </c>
      <c r="J3929" s="135">
        <v>4501</v>
      </c>
      <c r="K3929" t="str">
        <f>VLOOKUP(C3929,ResCat!$A$2:$B$268,2,FALSE)</f>
        <v>XXX</v>
      </c>
    </row>
    <row r="3930" spans="3:11" x14ac:dyDescent="0.25">
      <c r="C3930" s="134" t="s">
        <v>286</v>
      </c>
      <c r="D3930" s="134" t="s">
        <v>1</v>
      </c>
      <c r="E3930" s="134" t="s">
        <v>349</v>
      </c>
      <c r="F3930" s="134" t="s">
        <v>310</v>
      </c>
      <c r="G3930" s="134" t="s">
        <v>311</v>
      </c>
      <c r="H3930" s="135">
        <v>-105.59</v>
      </c>
      <c r="I3930" s="135">
        <v>-105.59</v>
      </c>
      <c r="J3930" s="135">
        <v>-1139.25</v>
      </c>
      <c r="K3930" t="str">
        <f>VLOOKUP(C3930,ResCat!$A$2:$B$268,2,FALSE)</f>
        <v>XXX</v>
      </c>
    </row>
    <row r="3931" spans="3:11" x14ac:dyDescent="0.25">
      <c r="C3931" s="134" t="s">
        <v>286</v>
      </c>
      <c r="D3931" s="134" t="s">
        <v>1</v>
      </c>
      <c r="E3931" s="134" t="s">
        <v>350</v>
      </c>
      <c r="F3931" s="134" t="s">
        <v>310</v>
      </c>
      <c r="G3931" s="134" t="s">
        <v>311</v>
      </c>
      <c r="H3931" s="135">
        <v>-22.58</v>
      </c>
      <c r="I3931" s="135">
        <v>-22.58</v>
      </c>
      <c r="J3931" s="135">
        <v>-175</v>
      </c>
      <c r="K3931" t="str">
        <f>VLOOKUP(C3931,ResCat!$A$2:$B$268,2,FALSE)</f>
        <v>XXX</v>
      </c>
    </row>
    <row r="3932" spans="3:11" x14ac:dyDescent="0.25">
      <c r="C3932" s="134" t="s">
        <v>286</v>
      </c>
      <c r="D3932" s="134" t="s">
        <v>1</v>
      </c>
      <c r="E3932" s="134" t="s">
        <v>359</v>
      </c>
      <c r="F3932" s="134" t="s">
        <v>310</v>
      </c>
      <c r="G3932" s="134" t="s">
        <v>311</v>
      </c>
      <c r="H3932" s="135">
        <v>-75.62</v>
      </c>
      <c r="I3932" s="135">
        <v>-75.62</v>
      </c>
      <c r="J3932" s="135">
        <v>-144</v>
      </c>
      <c r="K3932" t="str">
        <f>VLOOKUP(C3932,ResCat!$A$2:$B$268,2,FALSE)</f>
        <v>XXX</v>
      </c>
    </row>
    <row r="3933" spans="3:11" x14ac:dyDescent="0.25">
      <c r="C3933" s="134" t="s">
        <v>286</v>
      </c>
      <c r="D3933" s="134" t="s">
        <v>1</v>
      </c>
      <c r="E3933" s="134" t="s">
        <v>366</v>
      </c>
      <c r="F3933" s="134" t="s">
        <v>310</v>
      </c>
      <c r="G3933" s="134" t="s">
        <v>311</v>
      </c>
      <c r="H3933" s="135">
        <v>4292.78</v>
      </c>
      <c r="I3933" s="135">
        <v>5552.64</v>
      </c>
      <c r="J3933" s="135">
        <v>4299.3</v>
      </c>
      <c r="K3933" t="str">
        <f>VLOOKUP(C3933,ResCat!$A$2:$B$268,2,FALSE)</f>
        <v>XXX</v>
      </c>
    </row>
    <row r="3934" spans="3:11" x14ac:dyDescent="0.25">
      <c r="C3934" s="134" t="s">
        <v>286</v>
      </c>
      <c r="D3934" s="134" t="s">
        <v>1</v>
      </c>
      <c r="E3934" s="134" t="s">
        <v>337</v>
      </c>
      <c r="F3934" s="134" t="s">
        <v>310</v>
      </c>
      <c r="G3934" s="134" t="s">
        <v>311</v>
      </c>
      <c r="H3934" s="135">
        <v>-323.45</v>
      </c>
      <c r="I3934" s="135">
        <v>231.74</v>
      </c>
      <c r="J3934" s="135">
        <v>-1548</v>
      </c>
      <c r="K3934" t="str">
        <f>VLOOKUP(C3934,ResCat!$A$2:$B$268,2,FALSE)</f>
        <v>XXX</v>
      </c>
    </row>
    <row r="3935" spans="3:11" x14ac:dyDescent="0.25">
      <c r="C3935" s="134" t="s">
        <v>286</v>
      </c>
      <c r="D3935" s="134" t="s">
        <v>1</v>
      </c>
      <c r="E3935" s="134" t="s">
        <v>352</v>
      </c>
      <c r="F3935" s="134" t="s">
        <v>310</v>
      </c>
      <c r="G3935" s="134" t="s">
        <v>351</v>
      </c>
      <c r="H3935" s="135">
        <v>556.39</v>
      </c>
      <c r="I3935" s="135">
        <v>983.18999999999994</v>
      </c>
      <c r="J3935" s="135">
        <v>-22643.05</v>
      </c>
      <c r="K3935" t="str">
        <f>VLOOKUP(C3935,ResCat!$A$2:$B$268,2,FALSE)</f>
        <v>XXX</v>
      </c>
    </row>
    <row r="3936" spans="3:11" x14ac:dyDescent="0.25">
      <c r="C3936" s="134" t="s">
        <v>286</v>
      </c>
      <c r="D3936" s="134" t="s">
        <v>1</v>
      </c>
      <c r="E3936" s="134" t="s">
        <v>347</v>
      </c>
      <c r="F3936" s="134" t="s">
        <v>310</v>
      </c>
      <c r="G3936" s="134" t="s">
        <v>360</v>
      </c>
      <c r="H3936" s="135">
        <v>-374.74</v>
      </c>
      <c r="I3936" s="135">
        <v>-468.42</v>
      </c>
      <c r="J3936" s="135">
        <v>-633</v>
      </c>
      <c r="K3936" t="str">
        <f>VLOOKUP(C3936,ResCat!$A$2:$B$268,2,FALSE)</f>
        <v>XXX</v>
      </c>
    </row>
    <row r="3937" spans="3:11" x14ac:dyDescent="0.25">
      <c r="C3937" s="134" t="s">
        <v>286</v>
      </c>
      <c r="D3937" s="134" t="s">
        <v>1</v>
      </c>
      <c r="E3937" s="134" t="s">
        <v>361</v>
      </c>
      <c r="F3937" s="134" t="s">
        <v>310</v>
      </c>
      <c r="G3937" s="134" t="s">
        <v>355</v>
      </c>
      <c r="H3937" s="135">
        <v>-16024.429999999998</v>
      </c>
      <c r="I3937" s="135">
        <v>-16024.429999999998</v>
      </c>
      <c r="J3937" s="135">
        <v>-46334.6</v>
      </c>
      <c r="K3937" t="str">
        <f>VLOOKUP(C3937,ResCat!$A$2:$B$268,2,FALSE)</f>
        <v>XXX</v>
      </c>
    </row>
    <row r="3938" spans="3:11" x14ac:dyDescent="0.25">
      <c r="C3938" s="134" t="s">
        <v>286</v>
      </c>
      <c r="D3938" s="134" t="s">
        <v>1</v>
      </c>
      <c r="E3938" s="134" t="s">
        <v>312</v>
      </c>
      <c r="F3938" s="134" t="s">
        <v>310</v>
      </c>
      <c r="G3938" s="134" t="s">
        <v>364</v>
      </c>
      <c r="H3938" s="135">
        <v>-2054.2200000000003</v>
      </c>
      <c r="I3938" s="135">
        <v>-2639.13</v>
      </c>
      <c r="J3938" s="135">
        <v>-2169</v>
      </c>
      <c r="K3938" t="str">
        <f>VLOOKUP(C3938,ResCat!$A$2:$B$268,2,FALSE)</f>
        <v>XXX</v>
      </c>
    </row>
    <row r="3939" spans="3:11" x14ac:dyDescent="0.25">
      <c r="C3939" s="134" t="s">
        <v>286</v>
      </c>
      <c r="D3939" s="134" t="s">
        <v>1</v>
      </c>
      <c r="E3939" s="134" t="s">
        <v>357</v>
      </c>
      <c r="F3939" s="134" t="s">
        <v>310</v>
      </c>
      <c r="G3939" s="134" t="s">
        <v>338</v>
      </c>
      <c r="H3939" s="135">
        <v>14195.310000000001</v>
      </c>
      <c r="I3939" s="135">
        <v>14620.240000000002</v>
      </c>
      <c r="J3939" s="135">
        <v>118236.83</v>
      </c>
      <c r="K3939" t="str">
        <f>VLOOKUP(C3939,ResCat!$A$2:$B$268,2,FALSE)</f>
        <v>XXX</v>
      </c>
    </row>
    <row r="3940" spans="3:11" x14ac:dyDescent="0.25">
      <c r="C3940" s="134" t="s">
        <v>286</v>
      </c>
      <c r="D3940" s="134" t="s">
        <v>1</v>
      </c>
      <c r="E3940" s="134" t="s">
        <v>314</v>
      </c>
      <c r="F3940" s="134" t="s">
        <v>310</v>
      </c>
      <c r="G3940" s="134" t="s">
        <v>356</v>
      </c>
      <c r="H3940" s="135">
        <v>-934.6899999999996</v>
      </c>
      <c r="I3940" s="135">
        <v>-990.90999999999963</v>
      </c>
      <c r="J3940" s="135">
        <v>30785.83</v>
      </c>
      <c r="K3940" t="str">
        <f>VLOOKUP(C3940,ResCat!$A$2:$B$268,2,FALSE)</f>
        <v>XXX</v>
      </c>
    </row>
    <row r="3941" spans="3:11" x14ac:dyDescent="0.25">
      <c r="C3941" s="134" t="s">
        <v>286</v>
      </c>
      <c r="D3941" s="134" t="s">
        <v>1</v>
      </c>
      <c r="E3941" s="134" t="s">
        <v>339</v>
      </c>
      <c r="F3941" s="134" t="s">
        <v>310</v>
      </c>
      <c r="G3941" s="134" t="s">
        <v>353</v>
      </c>
      <c r="H3941" s="135">
        <v>-1548.02</v>
      </c>
      <c r="I3941" s="135">
        <v>-1489</v>
      </c>
      <c r="J3941" s="135">
        <v>-7217</v>
      </c>
      <c r="K3941" t="str">
        <f>VLOOKUP(C3941,ResCat!$A$2:$B$268,2,FALSE)</f>
        <v>XXX</v>
      </c>
    </row>
    <row r="3942" spans="3:11" x14ac:dyDescent="0.25">
      <c r="C3942" s="134" t="s">
        <v>286</v>
      </c>
      <c r="D3942" s="134" t="s">
        <v>1</v>
      </c>
      <c r="E3942" s="134" t="s">
        <v>342</v>
      </c>
      <c r="F3942" s="134" t="s">
        <v>310</v>
      </c>
      <c r="G3942" s="134" t="s">
        <v>348</v>
      </c>
      <c r="H3942" s="135">
        <v>-1957.75</v>
      </c>
      <c r="I3942" s="135">
        <v>-2345.6600000000003</v>
      </c>
      <c r="J3942" s="135">
        <v>30830.6</v>
      </c>
      <c r="K3942" t="str">
        <f>VLOOKUP(C3942,ResCat!$A$2:$B$268,2,FALSE)</f>
        <v>XXX</v>
      </c>
    </row>
    <row r="3943" spans="3:11" x14ac:dyDescent="0.25">
      <c r="C3943" s="134" t="s">
        <v>286</v>
      </c>
      <c r="D3943" s="134" t="s">
        <v>1</v>
      </c>
      <c r="E3943" s="134" t="s">
        <v>316</v>
      </c>
      <c r="F3943" s="134" t="s">
        <v>310</v>
      </c>
      <c r="G3943" s="134" t="s">
        <v>313</v>
      </c>
      <c r="H3943" s="135">
        <v>-8769.1</v>
      </c>
      <c r="I3943" s="135">
        <v>-9190.1099999999988</v>
      </c>
      <c r="J3943" s="135">
        <v>-18521.309999999998</v>
      </c>
      <c r="K3943" t="str">
        <f>VLOOKUP(C3943,ResCat!$A$2:$B$268,2,FALSE)</f>
        <v>XXX</v>
      </c>
    </row>
    <row r="3944" spans="3:11" x14ac:dyDescent="0.25">
      <c r="C3944" s="134" t="s">
        <v>286</v>
      </c>
      <c r="D3944" s="134" t="s">
        <v>1</v>
      </c>
      <c r="E3944" s="134" t="s">
        <v>318</v>
      </c>
      <c r="F3944" s="134" t="s">
        <v>310</v>
      </c>
      <c r="G3944" s="134" t="s">
        <v>358</v>
      </c>
      <c r="H3944" s="135">
        <v>-4203.4899999999971</v>
      </c>
      <c r="I3944" s="135">
        <v>-4790.5600000000013</v>
      </c>
      <c r="J3944" s="135">
        <v>38857.719999999994</v>
      </c>
      <c r="K3944" t="str">
        <f>VLOOKUP(C3944,ResCat!$A$2:$B$268,2,FALSE)</f>
        <v>XXX</v>
      </c>
    </row>
    <row r="3945" spans="3:11" x14ac:dyDescent="0.25">
      <c r="C3945" s="134" t="s">
        <v>286</v>
      </c>
      <c r="D3945" s="134" t="s">
        <v>1</v>
      </c>
      <c r="E3945" s="134" t="s">
        <v>320</v>
      </c>
      <c r="F3945" s="134" t="s">
        <v>310</v>
      </c>
      <c r="G3945" s="134" t="s">
        <v>315</v>
      </c>
      <c r="H3945" s="135">
        <v>-15607.329999999994</v>
      </c>
      <c r="I3945" s="135">
        <v>-18652.670000000002</v>
      </c>
      <c r="J3945" s="135">
        <v>-21484.28</v>
      </c>
      <c r="K3945" t="str">
        <f>VLOOKUP(C3945,ResCat!$A$2:$B$268,2,FALSE)</f>
        <v>XXX</v>
      </c>
    </row>
    <row r="3946" spans="3:11" x14ac:dyDescent="0.25">
      <c r="C3946" s="134" t="s">
        <v>287</v>
      </c>
      <c r="D3946" s="134" t="s">
        <v>3</v>
      </c>
      <c r="E3946" s="134" t="s">
        <v>362</v>
      </c>
      <c r="F3946" s="134" t="s">
        <v>310</v>
      </c>
      <c r="G3946" s="134" t="s">
        <v>311</v>
      </c>
      <c r="H3946" s="135">
        <v>0</v>
      </c>
      <c r="I3946" s="135">
        <v>76.069999999999993</v>
      </c>
      <c r="J3946" s="135">
        <v>76.069999999999993</v>
      </c>
      <c r="K3946" t="str">
        <f>VLOOKUP(C3946,ResCat!$A$2:$B$268,2,FALSE)</f>
        <v>XXX</v>
      </c>
    </row>
    <row r="3947" spans="3:11" x14ac:dyDescent="0.25">
      <c r="C3947" s="134" t="s">
        <v>287</v>
      </c>
      <c r="D3947" s="134" t="s">
        <v>3</v>
      </c>
      <c r="E3947" s="134" t="s">
        <v>359</v>
      </c>
      <c r="F3947" s="134" t="s">
        <v>310</v>
      </c>
      <c r="G3947" s="134" t="s">
        <v>311</v>
      </c>
      <c r="H3947" s="135">
        <v>0</v>
      </c>
      <c r="I3947" s="135">
        <v>30.74</v>
      </c>
      <c r="J3947" s="135">
        <v>24.22</v>
      </c>
      <c r="K3947" t="str">
        <f>VLOOKUP(C3947,ResCat!$A$2:$B$268,2,FALSE)</f>
        <v>XXX</v>
      </c>
    </row>
    <row r="3948" spans="3:11" x14ac:dyDescent="0.25">
      <c r="C3948" s="134" t="s">
        <v>287</v>
      </c>
      <c r="D3948" s="134" t="s">
        <v>3</v>
      </c>
      <c r="E3948" s="134" t="s">
        <v>354</v>
      </c>
      <c r="F3948" s="134" t="s">
        <v>310</v>
      </c>
      <c r="G3948" s="134" t="s">
        <v>311</v>
      </c>
      <c r="H3948" s="135">
        <v>0</v>
      </c>
      <c r="I3948" s="135">
        <v>25.07</v>
      </c>
      <c r="J3948" s="135">
        <v>0</v>
      </c>
      <c r="K3948" t="str">
        <f>VLOOKUP(C3948,ResCat!$A$2:$B$268,2,FALSE)</f>
        <v>XXX</v>
      </c>
    </row>
    <row r="3949" spans="3:11" x14ac:dyDescent="0.25">
      <c r="C3949" s="134" t="s">
        <v>287</v>
      </c>
      <c r="D3949" s="134" t="s">
        <v>3</v>
      </c>
      <c r="E3949" s="134" t="s">
        <v>366</v>
      </c>
      <c r="F3949" s="134" t="s">
        <v>310</v>
      </c>
      <c r="G3949" s="134" t="s">
        <v>311</v>
      </c>
      <c r="H3949" s="135">
        <v>0</v>
      </c>
      <c r="I3949" s="135">
        <v>0.25</v>
      </c>
      <c r="J3949" s="135">
        <v>22</v>
      </c>
      <c r="K3949" t="str">
        <f>VLOOKUP(C3949,ResCat!$A$2:$B$268,2,FALSE)</f>
        <v>XXX</v>
      </c>
    </row>
    <row r="3950" spans="3:11" x14ac:dyDescent="0.25">
      <c r="C3950" s="134" t="s">
        <v>287</v>
      </c>
      <c r="D3950" s="134" t="s">
        <v>3</v>
      </c>
      <c r="E3950" s="134" t="s">
        <v>337</v>
      </c>
      <c r="F3950" s="134" t="s">
        <v>310</v>
      </c>
      <c r="G3950" s="134" t="s">
        <v>311</v>
      </c>
      <c r="H3950" s="135">
        <v>-147.88</v>
      </c>
      <c r="I3950" s="135">
        <v>-147.88</v>
      </c>
      <c r="J3950" s="135">
        <v>0</v>
      </c>
      <c r="K3950" t="str">
        <f>VLOOKUP(C3950,ResCat!$A$2:$B$268,2,FALSE)</f>
        <v>XXX</v>
      </c>
    </row>
    <row r="3951" spans="3:11" x14ac:dyDescent="0.25">
      <c r="C3951" s="134" t="s">
        <v>287</v>
      </c>
      <c r="D3951" s="134" t="s">
        <v>3</v>
      </c>
      <c r="E3951" s="134" t="s">
        <v>347</v>
      </c>
      <c r="F3951" s="134" t="s">
        <v>310</v>
      </c>
      <c r="G3951" s="134" t="s">
        <v>360</v>
      </c>
      <c r="H3951" s="135">
        <v>10.64</v>
      </c>
      <c r="I3951" s="135">
        <v>10.64</v>
      </c>
      <c r="J3951" s="135">
        <v>10.64</v>
      </c>
      <c r="K3951" t="str">
        <f>VLOOKUP(C3951,ResCat!$A$2:$B$268,2,FALSE)</f>
        <v>XXX</v>
      </c>
    </row>
    <row r="3952" spans="3:11" x14ac:dyDescent="0.25">
      <c r="C3952" s="134" t="s">
        <v>287</v>
      </c>
      <c r="D3952" s="134" t="s">
        <v>3</v>
      </c>
      <c r="E3952" s="134" t="s">
        <v>357</v>
      </c>
      <c r="F3952" s="134" t="s">
        <v>310</v>
      </c>
      <c r="G3952" s="134" t="s">
        <v>338</v>
      </c>
      <c r="H3952" s="135">
        <v>133.16</v>
      </c>
      <c r="I3952" s="135">
        <v>153.16</v>
      </c>
      <c r="J3952" s="135">
        <v>153.16</v>
      </c>
      <c r="K3952" t="str">
        <f>VLOOKUP(C3952,ResCat!$A$2:$B$268,2,FALSE)</f>
        <v>XXX</v>
      </c>
    </row>
    <row r="3953" spans="3:11" x14ac:dyDescent="0.25">
      <c r="C3953" s="134" t="s">
        <v>287</v>
      </c>
      <c r="D3953" s="134" t="s">
        <v>3</v>
      </c>
      <c r="E3953" s="134" t="s">
        <v>314</v>
      </c>
      <c r="F3953" s="134" t="s">
        <v>310</v>
      </c>
      <c r="G3953" s="134" t="s">
        <v>356</v>
      </c>
      <c r="H3953" s="135">
        <v>168.5</v>
      </c>
      <c r="I3953" s="135">
        <v>174.56</v>
      </c>
      <c r="J3953" s="135">
        <v>307.8</v>
      </c>
      <c r="K3953" t="str">
        <f>VLOOKUP(C3953,ResCat!$A$2:$B$268,2,FALSE)</f>
        <v>XXX</v>
      </c>
    </row>
    <row r="3954" spans="3:11" x14ac:dyDescent="0.25">
      <c r="C3954" s="134" t="s">
        <v>287</v>
      </c>
      <c r="D3954" s="134" t="s">
        <v>3</v>
      </c>
      <c r="E3954" s="134" t="s">
        <v>339</v>
      </c>
      <c r="F3954" s="134" t="s">
        <v>310</v>
      </c>
      <c r="G3954" s="134" t="s">
        <v>353</v>
      </c>
      <c r="H3954" s="135">
        <v>1055.83</v>
      </c>
      <c r="I3954" s="135">
        <v>1112.21</v>
      </c>
      <c r="J3954" s="135">
        <v>1177.1500000000001</v>
      </c>
      <c r="K3954" t="str">
        <f>VLOOKUP(C3954,ResCat!$A$2:$B$268,2,FALSE)</f>
        <v>XXX</v>
      </c>
    </row>
    <row r="3955" spans="3:11" x14ac:dyDescent="0.25">
      <c r="C3955" s="134" t="s">
        <v>287</v>
      </c>
      <c r="D3955" s="134" t="s">
        <v>3</v>
      </c>
      <c r="E3955" s="134" t="s">
        <v>342</v>
      </c>
      <c r="F3955" s="134" t="s">
        <v>310</v>
      </c>
      <c r="G3955" s="134" t="s">
        <v>348</v>
      </c>
      <c r="H3955" s="135">
        <v>641.4</v>
      </c>
      <c r="I3955" s="135">
        <v>801.80000000000007</v>
      </c>
      <c r="J3955" s="135">
        <v>981</v>
      </c>
      <c r="K3955" t="str">
        <f>VLOOKUP(C3955,ResCat!$A$2:$B$268,2,FALSE)</f>
        <v>XXX</v>
      </c>
    </row>
    <row r="3956" spans="3:11" x14ac:dyDescent="0.25">
      <c r="C3956" s="134" t="s">
        <v>287</v>
      </c>
      <c r="D3956" s="134" t="s">
        <v>3</v>
      </c>
      <c r="E3956" s="134" t="s">
        <v>316</v>
      </c>
      <c r="F3956" s="134" t="s">
        <v>310</v>
      </c>
      <c r="G3956" s="134" t="s">
        <v>313</v>
      </c>
      <c r="H3956" s="135">
        <v>49.849999999999994</v>
      </c>
      <c r="I3956" s="135">
        <v>619.79999999999995</v>
      </c>
      <c r="J3956" s="135">
        <v>557.41</v>
      </c>
      <c r="K3956" t="str">
        <f>VLOOKUP(C3956,ResCat!$A$2:$B$268,2,FALSE)</f>
        <v>XXX</v>
      </c>
    </row>
    <row r="3957" spans="3:11" x14ac:dyDescent="0.25">
      <c r="C3957" s="134" t="s">
        <v>287</v>
      </c>
      <c r="D3957" s="134" t="s">
        <v>3</v>
      </c>
      <c r="E3957" s="134" t="s">
        <v>318</v>
      </c>
      <c r="F3957" s="134" t="s">
        <v>310</v>
      </c>
      <c r="G3957" s="134" t="s">
        <v>358</v>
      </c>
      <c r="H3957" s="135">
        <v>-585.5</v>
      </c>
      <c r="I3957" s="135">
        <v>-583.37000000000012</v>
      </c>
      <c r="J3957" s="135">
        <v>-796.92000000000007</v>
      </c>
      <c r="K3957" t="str">
        <f>VLOOKUP(C3957,ResCat!$A$2:$B$268,2,FALSE)</f>
        <v>XXX</v>
      </c>
    </row>
    <row r="3958" spans="3:11" x14ac:dyDescent="0.25">
      <c r="C3958" s="134" t="s">
        <v>287</v>
      </c>
      <c r="D3958" s="134" t="s">
        <v>3</v>
      </c>
      <c r="E3958" s="134" t="s">
        <v>320</v>
      </c>
      <c r="F3958" s="134" t="s">
        <v>310</v>
      </c>
      <c r="G3958" s="134" t="s">
        <v>315</v>
      </c>
      <c r="H3958" s="135">
        <v>241.29999999999998</v>
      </c>
      <c r="I3958" s="135">
        <v>199.66</v>
      </c>
      <c r="J3958" s="135">
        <v>146.81</v>
      </c>
      <c r="K3958" t="str">
        <f>VLOOKUP(C3958,ResCat!$A$2:$B$268,2,FALSE)</f>
        <v>XXX</v>
      </c>
    </row>
    <row r="3959" spans="3:11" x14ac:dyDescent="0.25">
      <c r="C3959" s="134" t="s">
        <v>287</v>
      </c>
      <c r="D3959" s="134" t="s">
        <v>3</v>
      </c>
      <c r="E3959" s="134" t="s">
        <v>322</v>
      </c>
      <c r="F3959" s="134" t="s">
        <v>310</v>
      </c>
      <c r="G3959" s="134" t="s">
        <v>341</v>
      </c>
      <c r="H3959" s="135">
        <v>-274.58</v>
      </c>
      <c r="I3959" s="135">
        <v>119.52999999999986</v>
      </c>
      <c r="J3959" s="135">
        <v>2448.9899999999998</v>
      </c>
      <c r="K3959" t="str">
        <f>VLOOKUP(C3959,ResCat!$A$2:$B$268,2,FALSE)</f>
        <v>XXX</v>
      </c>
    </row>
    <row r="3960" spans="3:11" x14ac:dyDescent="0.25">
      <c r="C3960" s="134" t="s">
        <v>287</v>
      </c>
      <c r="D3960" s="134" t="s">
        <v>3</v>
      </c>
      <c r="E3960" s="134" t="s">
        <v>324</v>
      </c>
      <c r="F3960" s="134" t="s">
        <v>310</v>
      </c>
      <c r="G3960" s="134" t="s">
        <v>340</v>
      </c>
      <c r="H3960" s="135">
        <v>417.40999999999991</v>
      </c>
      <c r="I3960" s="135">
        <v>668.38000000000011</v>
      </c>
      <c r="J3960" s="135">
        <v>3316.75</v>
      </c>
      <c r="K3960" t="str">
        <f>VLOOKUP(C3960,ResCat!$A$2:$B$268,2,FALSE)</f>
        <v>XXX</v>
      </c>
    </row>
    <row r="3961" spans="3:11" x14ac:dyDescent="0.25">
      <c r="C3961" s="134" t="s">
        <v>287</v>
      </c>
      <c r="D3961" s="134" t="s">
        <v>3</v>
      </c>
      <c r="E3961" s="134" t="s">
        <v>326</v>
      </c>
      <c r="F3961" s="134" t="s">
        <v>310</v>
      </c>
      <c r="G3961" s="134" t="s">
        <v>317</v>
      </c>
      <c r="H3961" s="135">
        <v>7.9700000000000273</v>
      </c>
      <c r="I3961" s="135">
        <v>499.96999999999991</v>
      </c>
      <c r="J3961" s="135">
        <v>4295.8099999999995</v>
      </c>
      <c r="K3961" t="str">
        <f>VLOOKUP(C3961,ResCat!$A$2:$B$268,2,FALSE)</f>
        <v>XXX</v>
      </c>
    </row>
    <row r="3962" spans="3:11" x14ac:dyDescent="0.25">
      <c r="C3962" s="134" t="s">
        <v>287</v>
      </c>
      <c r="D3962" s="134" t="s">
        <v>3</v>
      </c>
      <c r="E3962" s="134" t="s">
        <v>328</v>
      </c>
      <c r="F3962" s="134" t="s">
        <v>310</v>
      </c>
      <c r="G3962" s="134" t="s">
        <v>319</v>
      </c>
      <c r="H3962" s="135">
        <v>10.380000000000056</v>
      </c>
      <c r="I3962" s="135">
        <v>-302.48000000000008</v>
      </c>
      <c r="J3962" s="135">
        <v>375.01</v>
      </c>
      <c r="K3962" t="str">
        <f>VLOOKUP(C3962,ResCat!$A$2:$B$268,2,FALSE)</f>
        <v>XXX</v>
      </c>
    </row>
    <row r="3963" spans="3:11" x14ac:dyDescent="0.25">
      <c r="C3963" s="134" t="s">
        <v>287</v>
      </c>
      <c r="D3963" s="134" t="s">
        <v>3</v>
      </c>
      <c r="E3963" s="134" t="s">
        <v>330</v>
      </c>
      <c r="F3963" s="134" t="s">
        <v>310</v>
      </c>
      <c r="G3963" s="134" t="s">
        <v>321</v>
      </c>
      <c r="H3963" s="135">
        <v>1633.0800000000002</v>
      </c>
      <c r="I3963" s="135">
        <v>2329.8099999999995</v>
      </c>
      <c r="J3963" s="135">
        <v>17321.64</v>
      </c>
      <c r="K3963" t="str">
        <f>VLOOKUP(C3963,ResCat!$A$2:$B$268,2,FALSE)</f>
        <v>XXX</v>
      </c>
    </row>
    <row r="3964" spans="3:11" x14ac:dyDescent="0.25">
      <c r="C3964" s="134" t="s">
        <v>287</v>
      </c>
      <c r="D3964" s="134" t="s">
        <v>3</v>
      </c>
      <c r="E3964" s="134" t="s">
        <v>332</v>
      </c>
      <c r="F3964" s="134" t="s">
        <v>310</v>
      </c>
      <c r="G3964" s="134" t="s">
        <v>323</v>
      </c>
      <c r="H3964" s="135">
        <v>2801.4</v>
      </c>
      <c r="I3964" s="135">
        <v>5442.5</v>
      </c>
      <c r="J3964" s="135">
        <v>9573.2100000000009</v>
      </c>
      <c r="K3964" t="str">
        <f>VLOOKUP(C3964,ResCat!$A$2:$B$268,2,FALSE)</f>
        <v>XXX</v>
      </c>
    </row>
    <row r="3965" spans="3:11" x14ac:dyDescent="0.25">
      <c r="C3965" s="134" t="s">
        <v>287</v>
      </c>
      <c r="D3965" s="134" t="s">
        <v>3</v>
      </c>
      <c r="E3965" s="134" t="s">
        <v>335</v>
      </c>
      <c r="F3965" s="134" t="s">
        <v>310</v>
      </c>
      <c r="G3965" s="134" t="s">
        <v>325</v>
      </c>
      <c r="H3965" s="135">
        <v>600.57000000000016</v>
      </c>
      <c r="I3965" s="135">
        <v>224.06000000000012</v>
      </c>
      <c r="J3965" s="135">
        <v>3899.9900000000007</v>
      </c>
      <c r="K3965" t="str">
        <f>VLOOKUP(C3965,ResCat!$A$2:$B$268,2,FALSE)</f>
        <v>XXX</v>
      </c>
    </row>
    <row r="3966" spans="3:11" x14ac:dyDescent="0.25">
      <c r="C3966" s="134" t="s">
        <v>287</v>
      </c>
      <c r="D3966" s="134" t="s">
        <v>3</v>
      </c>
      <c r="E3966" s="134" t="s">
        <v>4</v>
      </c>
      <c r="F3966" s="134" t="s">
        <v>310</v>
      </c>
      <c r="G3966" s="134" t="s">
        <v>327</v>
      </c>
      <c r="H3966" s="135">
        <v>7503.1200000000008</v>
      </c>
      <c r="I3966" s="135">
        <v>8185.01</v>
      </c>
      <c r="J3966" s="135">
        <v>18062.559999999998</v>
      </c>
      <c r="K3966" t="str">
        <f>VLOOKUP(C3966,ResCat!$A$2:$B$268,2,FALSE)</f>
        <v>XXX</v>
      </c>
    </row>
    <row r="3967" spans="3:11" x14ac:dyDescent="0.25">
      <c r="C3967" s="134" t="s">
        <v>287</v>
      </c>
      <c r="D3967" s="134" t="s">
        <v>3</v>
      </c>
      <c r="E3967" s="134" t="s">
        <v>511</v>
      </c>
      <c r="F3967" s="134" t="s">
        <v>310</v>
      </c>
      <c r="G3967" s="134" t="s">
        <v>329</v>
      </c>
      <c r="H3967" s="135">
        <v>13585.739999999998</v>
      </c>
      <c r="I3967" s="135">
        <v>14628.270000000004</v>
      </c>
      <c r="J3967" s="135">
        <v>25456.159999999996</v>
      </c>
      <c r="K3967" t="str">
        <f>VLOOKUP(C3967,ResCat!$A$2:$B$268,2,FALSE)</f>
        <v>XXX</v>
      </c>
    </row>
    <row r="3968" spans="3:11" x14ac:dyDescent="0.25">
      <c r="C3968" s="134" t="s">
        <v>287</v>
      </c>
      <c r="D3968" s="134" t="s">
        <v>3</v>
      </c>
      <c r="E3968" s="134" t="s">
        <v>969</v>
      </c>
      <c r="F3968" s="134" t="s">
        <v>310</v>
      </c>
      <c r="G3968" s="134" t="s">
        <v>331</v>
      </c>
      <c r="H3968" s="135">
        <v>32612.659999999993</v>
      </c>
      <c r="I3968" s="135">
        <v>35050.929999999993</v>
      </c>
      <c r="J3968" s="135">
        <v>119824.34999999999</v>
      </c>
      <c r="K3968" t="str">
        <f>VLOOKUP(C3968,ResCat!$A$2:$B$268,2,FALSE)</f>
        <v>XXX</v>
      </c>
    </row>
    <row r="3969" spans="3:11" x14ac:dyDescent="0.25">
      <c r="C3969" s="134" t="s">
        <v>287</v>
      </c>
      <c r="D3969" s="134" t="s">
        <v>3</v>
      </c>
      <c r="E3969" s="134" t="s">
        <v>961</v>
      </c>
      <c r="F3969" s="134" t="s">
        <v>310</v>
      </c>
      <c r="G3969" s="134" t="s">
        <v>334</v>
      </c>
      <c r="H3969" s="135">
        <v>51544.869999999995</v>
      </c>
      <c r="I3969" s="135">
        <v>58085.940000000046</v>
      </c>
      <c r="J3969" s="135">
        <v>153005.04999999999</v>
      </c>
      <c r="K3969" t="str">
        <f>VLOOKUP(C3969,ResCat!$A$2:$B$268,2,FALSE)</f>
        <v>XXX</v>
      </c>
    </row>
    <row r="3970" spans="3:11" x14ac:dyDescent="0.25">
      <c r="C3970" s="134" t="s">
        <v>287</v>
      </c>
      <c r="D3970" s="134" t="s">
        <v>3</v>
      </c>
      <c r="E3970" s="134" t="s">
        <v>970</v>
      </c>
      <c r="F3970" s="134" t="s">
        <v>310</v>
      </c>
      <c r="G3970" s="134" t="s">
        <v>333</v>
      </c>
      <c r="H3970" s="135">
        <v>310351.99000000086</v>
      </c>
      <c r="I3970" s="135">
        <v>382613.1999999996</v>
      </c>
      <c r="J3970" s="135">
        <v>1043363.4399999998</v>
      </c>
      <c r="K3970" t="str">
        <f>VLOOKUP(C3970,ResCat!$A$2:$B$268,2,FALSE)</f>
        <v>XXX</v>
      </c>
    </row>
    <row r="3971" spans="3:11" x14ac:dyDescent="0.25">
      <c r="C3971" s="134" t="s">
        <v>287</v>
      </c>
      <c r="D3971" s="134" t="s">
        <v>3</v>
      </c>
      <c r="E3971" s="134" t="s">
        <v>1023</v>
      </c>
      <c r="F3971" s="134" t="s">
        <v>310</v>
      </c>
      <c r="G3971" s="134" t="s">
        <v>308</v>
      </c>
      <c r="H3971" s="135">
        <v>246858.34000000005</v>
      </c>
      <c r="I3971" s="135">
        <v>413042.04999999946</v>
      </c>
      <c r="J3971" s="135">
        <v>1103876.7899999991</v>
      </c>
      <c r="K3971" t="str">
        <f>VLOOKUP(C3971,ResCat!$A$2:$B$268,2,FALSE)</f>
        <v>XXX</v>
      </c>
    </row>
    <row r="3972" spans="3:11" x14ac:dyDescent="0.25">
      <c r="C3972" s="134" t="s">
        <v>287</v>
      </c>
      <c r="D3972" s="134" t="s">
        <v>0</v>
      </c>
      <c r="E3972" s="134" t="s">
        <v>362</v>
      </c>
      <c r="F3972" s="134" t="s">
        <v>310</v>
      </c>
      <c r="G3972" s="134" t="s">
        <v>311</v>
      </c>
      <c r="H3972" s="135">
        <v>5926.2</v>
      </c>
      <c r="I3972" s="135">
        <v>10566</v>
      </c>
      <c r="J3972" s="135">
        <v>10895</v>
      </c>
      <c r="K3972" t="str">
        <f>VLOOKUP(C3972,ResCat!$A$2:$B$268,2,FALSE)</f>
        <v>XXX</v>
      </c>
    </row>
    <row r="3973" spans="3:11" x14ac:dyDescent="0.25">
      <c r="C3973" s="134" t="s">
        <v>287</v>
      </c>
      <c r="D3973" s="134" t="s">
        <v>0</v>
      </c>
      <c r="E3973" s="134" t="s">
        <v>357</v>
      </c>
      <c r="F3973" s="134" t="s">
        <v>310</v>
      </c>
      <c r="G3973" s="134" t="s">
        <v>338</v>
      </c>
      <c r="H3973" s="135">
        <v>2948.4</v>
      </c>
      <c r="I3973" s="135">
        <v>2948.4</v>
      </c>
      <c r="J3973" s="135">
        <v>10530</v>
      </c>
      <c r="K3973" t="str">
        <f>VLOOKUP(C3973,ResCat!$A$2:$B$268,2,FALSE)</f>
        <v>XXX</v>
      </c>
    </row>
    <row r="3974" spans="3:11" x14ac:dyDescent="0.25">
      <c r="C3974" s="134" t="s">
        <v>287</v>
      </c>
      <c r="D3974" s="134" t="s">
        <v>0</v>
      </c>
      <c r="E3974" s="134" t="s">
        <v>339</v>
      </c>
      <c r="F3974" s="134" t="s">
        <v>310</v>
      </c>
      <c r="G3974" s="134" t="s">
        <v>353</v>
      </c>
      <c r="H3974" s="135">
        <v>0</v>
      </c>
      <c r="I3974" s="135">
        <v>0</v>
      </c>
      <c r="J3974" s="135">
        <v>0</v>
      </c>
      <c r="K3974" t="str">
        <f>VLOOKUP(C3974,ResCat!$A$2:$B$268,2,FALSE)</f>
        <v>XXX</v>
      </c>
    </row>
    <row r="3975" spans="3:11" x14ac:dyDescent="0.25">
      <c r="C3975" s="134" t="s">
        <v>287</v>
      </c>
      <c r="D3975" s="134" t="s">
        <v>0</v>
      </c>
      <c r="E3975" s="134" t="s">
        <v>342</v>
      </c>
      <c r="F3975" s="134" t="s">
        <v>310</v>
      </c>
      <c r="G3975" s="134" t="s">
        <v>348</v>
      </c>
      <c r="H3975" s="135">
        <v>29606.2</v>
      </c>
      <c r="I3975" s="135">
        <v>29606.2</v>
      </c>
      <c r="J3975" s="135">
        <v>50320.25</v>
      </c>
      <c r="K3975" t="str">
        <f>VLOOKUP(C3975,ResCat!$A$2:$B$268,2,FALSE)</f>
        <v>XXX</v>
      </c>
    </row>
    <row r="3976" spans="3:11" x14ac:dyDescent="0.25">
      <c r="C3976" s="134" t="s">
        <v>287</v>
      </c>
      <c r="D3976" s="134" t="s">
        <v>0</v>
      </c>
      <c r="E3976" s="134" t="s">
        <v>318</v>
      </c>
      <c r="F3976" s="134" t="s">
        <v>310</v>
      </c>
      <c r="G3976" s="134" t="s">
        <v>358</v>
      </c>
      <c r="H3976" s="135">
        <v>26062.82</v>
      </c>
      <c r="I3976" s="135">
        <v>28453.15</v>
      </c>
      <c r="J3976" s="135">
        <v>28804.590000000004</v>
      </c>
      <c r="K3976" t="str">
        <f>VLOOKUP(C3976,ResCat!$A$2:$B$268,2,FALSE)</f>
        <v>XXX</v>
      </c>
    </row>
    <row r="3977" spans="3:11" x14ac:dyDescent="0.25">
      <c r="C3977" s="134" t="s">
        <v>287</v>
      </c>
      <c r="D3977" s="134" t="s">
        <v>0</v>
      </c>
      <c r="E3977" s="134" t="s">
        <v>320</v>
      </c>
      <c r="F3977" s="134" t="s">
        <v>310</v>
      </c>
      <c r="G3977" s="134" t="s">
        <v>315</v>
      </c>
      <c r="H3977" s="135">
        <v>-3754.27</v>
      </c>
      <c r="I3977" s="135">
        <v>-3726.06</v>
      </c>
      <c r="J3977" s="135">
        <v>79.86</v>
      </c>
      <c r="K3977" t="str">
        <f>VLOOKUP(C3977,ResCat!$A$2:$B$268,2,FALSE)</f>
        <v>XXX</v>
      </c>
    </row>
    <row r="3978" spans="3:11" x14ac:dyDescent="0.25">
      <c r="C3978" s="134" t="s">
        <v>287</v>
      </c>
      <c r="D3978" s="134" t="s">
        <v>0</v>
      </c>
      <c r="E3978" s="134" t="s">
        <v>326</v>
      </c>
      <c r="F3978" s="134" t="s">
        <v>310</v>
      </c>
      <c r="G3978" s="134" t="s">
        <v>317</v>
      </c>
      <c r="H3978" s="135">
        <v>1330.7700000000002</v>
      </c>
      <c r="I3978" s="135">
        <v>1281.3800000000001</v>
      </c>
      <c r="J3978" s="135">
        <v>217481.79</v>
      </c>
      <c r="K3978" t="str">
        <f>VLOOKUP(C3978,ResCat!$A$2:$B$268,2,FALSE)</f>
        <v>XXX</v>
      </c>
    </row>
    <row r="3979" spans="3:11" x14ac:dyDescent="0.25">
      <c r="C3979" s="134" t="s">
        <v>287</v>
      </c>
      <c r="D3979" s="134" t="s">
        <v>0</v>
      </c>
      <c r="E3979" s="134" t="s">
        <v>328</v>
      </c>
      <c r="F3979" s="134" t="s">
        <v>310</v>
      </c>
      <c r="G3979" s="134" t="s">
        <v>319</v>
      </c>
      <c r="H3979" s="135">
        <v>66</v>
      </c>
      <c r="I3979" s="135">
        <v>66</v>
      </c>
      <c r="J3979" s="135">
        <v>250</v>
      </c>
      <c r="K3979" t="str">
        <f>VLOOKUP(C3979,ResCat!$A$2:$B$268,2,FALSE)</f>
        <v>XXX</v>
      </c>
    </row>
    <row r="3980" spans="3:11" x14ac:dyDescent="0.25">
      <c r="C3980" s="134" t="s">
        <v>287</v>
      </c>
      <c r="D3980" s="134" t="s">
        <v>0</v>
      </c>
      <c r="E3980" s="134" t="s">
        <v>335</v>
      </c>
      <c r="F3980" s="134" t="s">
        <v>310</v>
      </c>
      <c r="G3980" s="134" t="s">
        <v>325</v>
      </c>
      <c r="H3980" s="135">
        <v>351.05000000000291</v>
      </c>
      <c r="I3980" s="135">
        <v>1446.0500000000029</v>
      </c>
      <c r="J3980" s="135">
        <v>60357.18</v>
      </c>
      <c r="K3980" t="str">
        <f>VLOOKUP(C3980,ResCat!$A$2:$B$268,2,FALSE)</f>
        <v>XXX</v>
      </c>
    </row>
    <row r="3981" spans="3:11" x14ac:dyDescent="0.25">
      <c r="C3981" s="134" t="s">
        <v>287</v>
      </c>
      <c r="D3981" s="134" t="s">
        <v>0</v>
      </c>
      <c r="E3981" s="134" t="s">
        <v>4</v>
      </c>
      <c r="F3981" s="134" t="s">
        <v>310</v>
      </c>
      <c r="G3981" s="134" t="s">
        <v>327</v>
      </c>
      <c r="H3981" s="135">
        <v>124533.9</v>
      </c>
      <c r="I3981" s="135">
        <v>124521.65</v>
      </c>
      <c r="J3981" s="135">
        <v>349881.32999999996</v>
      </c>
      <c r="K3981" t="str">
        <f>VLOOKUP(C3981,ResCat!$A$2:$B$268,2,FALSE)</f>
        <v>XXX</v>
      </c>
    </row>
    <row r="3982" spans="3:11" x14ac:dyDescent="0.25">
      <c r="C3982" s="134" t="s">
        <v>287</v>
      </c>
      <c r="D3982" s="134" t="s">
        <v>0</v>
      </c>
      <c r="E3982" s="134" t="s">
        <v>511</v>
      </c>
      <c r="F3982" s="134" t="s">
        <v>310</v>
      </c>
      <c r="G3982" s="134" t="s">
        <v>329</v>
      </c>
      <c r="H3982" s="135">
        <v>605386.78999999992</v>
      </c>
      <c r="I3982" s="135">
        <v>625916.41999999993</v>
      </c>
      <c r="J3982" s="135">
        <v>1070814.7199999997</v>
      </c>
      <c r="K3982" t="str">
        <f>VLOOKUP(C3982,ResCat!$A$2:$B$268,2,FALSE)</f>
        <v>XXX</v>
      </c>
    </row>
    <row r="3983" spans="3:11" x14ac:dyDescent="0.25">
      <c r="C3983" s="134" t="s">
        <v>287</v>
      </c>
      <c r="D3983" s="134" t="s">
        <v>0</v>
      </c>
      <c r="E3983" s="134" t="s">
        <v>969</v>
      </c>
      <c r="F3983" s="134" t="s">
        <v>310</v>
      </c>
      <c r="G3983" s="134" t="s">
        <v>331</v>
      </c>
      <c r="H3983" s="135">
        <v>508864.04000000004</v>
      </c>
      <c r="I3983" s="135">
        <v>511109.06000000006</v>
      </c>
      <c r="J3983" s="135">
        <v>782777.59</v>
      </c>
      <c r="K3983" t="str">
        <f>VLOOKUP(C3983,ResCat!$A$2:$B$268,2,FALSE)</f>
        <v>XXX</v>
      </c>
    </row>
    <row r="3984" spans="3:11" x14ac:dyDescent="0.25">
      <c r="C3984" s="134" t="s">
        <v>287</v>
      </c>
      <c r="D3984" s="134" t="s">
        <v>0</v>
      </c>
      <c r="E3984" s="134" t="s">
        <v>961</v>
      </c>
      <c r="F3984" s="134" t="s">
        <v>310</v>
      </c>
      <c r="G3984" s="134" t="s">
        <v>334</v>
      </c>
      <c r="H3984" s="135">
        <v>1317811.9699999997</v>
      </c>
      <c r="I3984" s="135">
        <v>1325209.8799999997</v>
      </c>
      <c r="J3984" s="135">
        <v>2457619.2900000005</v>
      </c>
      <c r="K3984" t="str">
        <f>VLOOKUP(C3984,ResCat!$A$2:$B$268,2,FALSE)</f>
        <v>XXX</v>
      </c>
    </row>
    <row r="3985" spans="3:11" x14ac:dyDescent="0.25">
      <c r="C3985" s="134" t="s">
        <v>287</v>
      </c>
      <c r="D3985" s="134" t="s">
        <v>0</v>
      </c>
      <c r="E3985" s="134" t="s">
        <v>970</v>
      </c>
      <c r="F3985" s="134" t="s">
        <v>310</v>
      </c>
      <c r="G3985" s="134" t="s">
        <v>333</v>
      </c>
      <c r="H3985" s="135">
        <v>1209068.2599999995</v>
      </c>
      <c r="I3985" s="135">
        <v>1276898.3399999999</v>
      </c>
      <c r="J3985" s="135">
        <v>3308800.99</v>
      </c>
      <c r="K3985" t="str">
        <f>VLOOKUP(C3985,ResCat!$A$2:$B$268,2,FALSE)</f>
        <v>XXX</v>
      </c>
    </row>
    <row r="3986" spans="3:11" x14ac:dyDescent="0.25">
      <c r="C3986" s="134" t="s">
        <v>287</v>
      </c>
      <c r="D3986" s="134" t="s">
        <v>0</v>
      </c>
      <c r="E3986" s="134" t="s">
        <v>1023</v>
      </c>
      <c r="F3986" s="134" t="s">
        <v>310</v>
      </c>
      <c r="G3986" s="134" t="s">
        <v>308</v>
      </c>
      <c r="H3986" s="135">
        <v>505931.21000000008</v>
      </c>
      <c r="I3986" s="135">
        <v>544832.95000000019</v>
      </c>
      <c r="J3986" s="135">
        <v>1218052.7</v>
      </c>
      <c r="K3986" t="str">
        <f>VLOOKUP(C3986,ResCat!$A$2:$B$268,2,FALSE)</f>
        <v>XXX</v>
      </c>
    </row>
    <row r="3987" spans="3:11" x14ac:dyDescent="0.25">
      <c r="C3987" s="134" t="s">
        <v>287</v>
      </c>
      <c r="D3987" s="134" t="s">
        <v>2</v>
      </c>
      <c r="E3987" s="134" t="s">
        <v>309</v>
      </c>
      <c r="F3987" s="134" t="s">
        <v>310</v>
      </c>
      <c r="G3987" s="134" t="s">
        <v>311</v>
      </c>
      <c r="H3987" s="135">
        <v>0</v>
      </c>
      <c r="I3987" s="135">
        <v>91.289999999999992</v>
      </c>
      <c r="J3987" s="135">
        <v>91.289999999999992</v>
      </c>
      <c r="K3987" t="str">
        <f>VLOOKUP(C3987,ResCat!$A$2:$B$268,2,FALSE)</f>
        <v>XXX</v>
      </c>
    </row>
    <row r="3988" spans="3:11" x14ac:dyDescent="0.25">
      <c r="C3988" s="134" t="s">
        <v>287</v>
      </c>
      <c r="D3988" s="134" t="s">
        <v>2</v>
      </c>
      <c r="E3988" s="134" t="s">
        <v>1026</v>
      </c>
      <c r="F3988" s="134" t="s">
        <v>310</v>
      </c>
      <c r="G3988" s="134" t="s">
        <v>311</v>
      </c>
      <c r="H3988" s="135">
        <v>0</v>
      </c>
      <c r="I3988" s="135">
        <v>60.86</v>
      </c>
      <c r="J3988" s="135">
        <v>60.86</v>
      </c>
      <c r="K3988" t="str">
        <f>VLOOKUP(C3988,ResCat!$A$2:$B$268,2,FALSE)</f>
        <v>XXX</v>
      </c>
    </row>
    <row r="3989" spans="3:11" x14ac:dyDescent="0.25">
      <c r="C3989" s="134" t="s">
        <v>287</v>
      </c>
      <c r="D3989" s="134" t="s">
        <v>2</v>
      </c>
      <c r="E3989" s="134" t="s">
        <v>362</v>
      </c>
      <c r="F3989" s="134" t="s">
        <v>310</v>
      </c>
      <c r="G3989" s="134" t="s">
        <v>311</v>
      </c>
      <c r="H3989" s="135">
        <v>550.04</v>
      </c>
      <c r="I3989" s="135">
        <v>1941.0800000000002</v>
      </c>
      <c r="J3989" s="135">
        <v>1941.0800000000002</v>
      </c>
      <c r="K3989" t="str">
        <f>VLOOKUP(C3989,ResCat!$A$2:$B$268,2,FALSE)</f>
        <v>XXX</v>
      </c>
    </row>
    <row r="3990" spans="3:11" x14ac:dyDescent="0.25">
      <c r="C3990" s="134" t="s">
        <v>287</v>
      </c>
      <c r="D3990" s="134" t="s">
        <v>2</v>
      </c>
      <c r="E3990" s="134" t="s">
        <v>359</v>
      </c>
      <c r="F3990" s="134" t="s">
        <v>310</v>
      </c>
      <c r="G3990" s="134" t="s">
        <v>311</v>
      </c>
      <c r="H3990" s="135">
        <v>0</v>
      </c>
      <c r="I3990" s="135">
        <v>352.97999999999996</v>
      </c>
      <c r="J3990" s="135">
        <v>417.13</v>
      </c>
      <c r="K3990" t="str">
        <f>VLOOKUP(C3990,ResCat!$A$2:$B$268,2,FALSE)</f>
        <v>XXX</v>
      </c>
    </row>
    <row r="3991" spans="3:11" x14ac:dyDescent="0.25">
      <c r="C3991" s="134" t="s">
        <v>287</v>
      </c>
      <c r="D3991" s="134" t="s">
        <v>2</v>
      </c>
      <c r="E3991" s="134" t="s">
        <v>354</v>
      </c>
      <c r="F3991" s="134" t="s">
        <v>310</v>
      </c>
      <c r="G3991" s="134" t="s">
        <v>311</v>
      </c>
      <c r="H3991" s="135">
        <v>0</v>
      </c>
      <c r="I3991" s="135">
        <v>27.57</v>
      </c>
      <c r="J3991" s="135">
        <v>19.75</v>
      </c>
      <c r="K3991" t="str">
        <f>VLOOKUP(C3991,ResCat!$A$2:$B$268,2,FALSE)</f>
        <v>XXX</v>
      </c>
    </row>
    <row r="3992" spans="3:11" x14ac:dyDescent="0.25">
      <c r="C3992" s="134" t="s">
        <v>287</v>
      </c>
      <c r="D3992" s="134" t="s">
        <v>2</v>
      </c>
      <c r="E3992" s="134" t="s">
        <v>366</v>
      </c>
      <c r="F3992" s="134" t="s">
        <v>310</v>
      </c>
      <c r="G3992" s="134" t="s">
        <v>311</v>
      </c>
      <c r="H3992" s="135">
        <v>-7.7500000000000213</v>
      </c>
      <c r="I3992" s="135">
        <v>32.000000000000007</v>
      </c>
      <c r="J3992" s="135">
        <v>237.45</v>
      </c>
      <c r="K3992" t="str">
        <f>VLOOKUP(C3992,ResCat!$A$2:$B$268,2,FALSE)</f>
        <v>XXX</v>
      </c>
    </row>
    <row r="3993" spans="3:11" x14ac:dyDescent="0.25">
      <c r="C3993" s="134" t="s">
        <v>287</v>
      </c>
      <c r="D3993" s="134" t="s">
        <v>2</v>
      </c>
      <c r="E3993" s="134" t="s">
        <v>337</v>
      </c>
      <c r="F3993" s="134" t="s">
        <v>310</v>
      </c>
      <c r="G3993" s="134" t="s">
        <v>311</v>
      </c>
      <c r="H3993" s="135">
        <v>-61.62</v>
      </c>
      <c r="I3993" s="135">
        <v>58.38</v>
      </c>
      <c r="J3993" s="135">
        <v>195</v>
      </c>
      <c r="K3993" t="str">
        <f>VLOOKUP(C3993,ResCat!$A$2:$B$268,2,FALSE)</f>
        <v>XXX</v>
      </c>
    </row>
    <row r="3994" spans="3:11" x14ac:dyDescent="0.25">
      <c r="C3994" s="134" t="s">
        <v>287</v>
      </c>
      <c r="D3994" s="134" t="s">
        <v>2</v>
      </c>
      <c r="E3994" s="134" t="s">
        <v>352</v>
      </c>
      <c r="F3994" s="134" t="s">
        <v>310</v>
      </c>
      <c r="G3994" s="134" t="s">
        <v>351</v>
      </c>
      <c r="H3994" s="135">
        <v>-407.54999999999995</v>
      </c>
      <c r="I3994" s="135">
        <v>-220.36999999999998</v>
      </c>
      <c r="J3994" s="135">
        <v>881.21999999999991</v>
      </c>
      <c r="K3994" t="str">
        <f>VLOOKUP(C3994,ResCat!$A$2:$B$268,2,FALSE)</f>
        <v>XXX</v>
      </c>
    </row>
    <row r="3995" spans="3:11" x14ac:dyDescent="0.25">
      <c r="C3995" s="134" t="s">
        <v>287</v>
      </c>
      <c r="D3995" s="134" t="s">
        <v>2</v>
      </c>
      <c r="E3995" s="134" t="s">
        <v>347</v>
      </c>
      <c r="F3995" s="134" t="s">
        <v>310</v>
      </c>
      <c r="G3995" s="134" t="s">
        <v>360</v>
      </c>
      <c r="H3995" s="135">
        <v>-91.53</v>
      </c>
      <c r="I3995" s="135">
        <v>-49.29</v>
      </c>
      <c r="J3995" s="135">
        <v>-51.12</v>
      </c>
      <c r="K3995" t="str">
        <f>VLOOKUP(C3995,ResCat!$A$2:$B$268,2,FALSE)</f>
        <v>XXX</v>
      </c>
    </row>
    <row r="3996" spans="3:11" x14ac:dyDescent="0.25">
      <c r="C3996" s="134" t="s">
        <v>287</v>
      </c>
      <c r="D3996" s="134" t="s">
        <v>2</v>
      </c>
      <c r="E3996" s="134" t="s">
        <v>361</v>
      </c>
      <c r="F3996" s="134" t="s">
        <v>310</v>
      </c>
      <c r="G3996" s="134" t="s">
        <v>355</v>
      </c>
      <c r="H3996" s="135">
        <v>-91.08</v>
      </c>
      <c r="I3996" s="135">
        <v>-3.0799999999999983</v>
      </c>
      <c r="J3996" s="135">
        <v>88</v>
      </c>
      <c r="K3996" t="str">
        <f>VLOOKUP(C3996,ResCat!$A$2:$B$268,2,FALSE)</f>
        <v>XXX</v>
      </c>
    </row>
    <row r="3997" spans="3:11" x14ac:dyDescent="0.25">
      <c r="C3997" s="134" t="s">
        <v>287</v>
      </c>
      <c r="D3997" s="134" t="s">
        <v>2</v>
      </c>
      <c r="E3997" s="134" t="s">
        <v>312</v>
      </c>
      <c r="F3997" s="134" t="s">
        <v>310</v>
      </c>
      <c r="G3997" s="134" t="s">
        <v>364</v>
      </c>
      <c r="H3997" s="135">
        <v>-537.71</v>
      </c>
      <c r="I3997" s="135">
        <v>-818.14</v>
      </c>
      <c r="J3997" s="135">
        <v>-826</v>
      </c>
      <c r="K3997" t="str">
        <f>VLOOKUP(C3997,ResCat!$A$2:$B$268,2,FALSE)</f>
        <v>XXX</v>
      </c>
    </row>
    <row r="3998" spans="3:11" x14ac:dyDescent="0.25">
      <c r="C3998" s="134" t="s">
        <v>287</v>
      </c>
      <c r="D3998" s="134" t="s">
        <v>2</v>
      </c>
      <c r="E3998" s="134" t="s">
        <v>357</v>
      </c>
      <c r="F3998" s="134" t="s">
        <v>310</v>
      </c>
      <c r="G3998" s="134" t="s">
        <v>338</v>
      </c>
      <c r="H3998" s="135">
        <v>-45.54</v>
      </c>
      <c r="I3998" s="135">
        <v>104.75</v>
      </c>
      <c r="J3998" s="135">
        <v>124.71</v>
      </c>
      <c r="K3998" t="str">
        <f>VLOOKUP(C3998,ResCat!$A$2:$B$268,2,FALSE)</f>
        <v>XXX</v>
      </c>
    </row>
    <row r="3999" spans="3:11" x14ac:dyDescent="0.25">
      <c r="C3999" s="134" t="s">
        <v>287</v>
      </c>
      <c r="D3999" s="134" t="s">
        <v>2</v>
      </c>
      <c r="E3999" s="134" t="s">
        <v>314</v>
      </c>
      <c r="F3999" s="134" t="s">
        <v>310</v>
      </c>
      <c r="G3999" s="134" t="s">
        <v>356</v>
      </c>
      <c r="H3999" s="135">
        <v>165.94999999999987</v>
      </c>
      <c r="I3999" s="135">
        <v>231.31999999999977</v>
      </c>
      <c r="J3999" s="135">
        <v>7480.3</v>
      </c>
      <c r="K3999" t="str">
        <f>VLOOKUP(C3999,ResCat!$A$2:$B$268,2,FALSE)</f>
        <v>XXX</v>
      </c>
    </row>
    <row r="4000" spans="3:11" x14ac:dyDescent="0.25">
      <c r="C4000" s="134" t="s">
        <v>287</v>
      </c>
      <c r="D4000" s="134" t="s">
        <v>2</v>
      </c>
      <c r="E4000" s="134" t="s">
        <v>339</v>
      </c>
      <c r="F4000" s="134" t="s">
        <v>310</v>
      </c>
      <c r="G4000" s="134" t="s">
        <v>353</v>
      </c>
      <c r="H4000" s="135">
        <v>3537.4799999999996</v>
      </c>
      <c r="I4000" s="135">
        <v>3869.1399999999994</v>
      </c>
      <c r="J4000" s="135">
        <v>4906.4500000000007</v>
      </c>
      <c r="K4000" t="str">
        <f>VLOOKUP(C4000,ResCat!$A$2:$B$268,2,FALSE)</f>
        <v>XXX</v>
      </c>
    </row>
    <row r="4001" spans="3:11" x14ac:dyDescent="0.25">
      <c r="C4001" s="134" t="s">
        <v>287</v>
      </c>
      <c r="D4001" s="134" t="s">
        <v>2</v>
      </c>
      <c r="E4001" s="134" t="s">
        <v>342</v>
      </c>
      <c r="F4001" s="134" t="s">
        <v>310</v>
      </c>
      <c r="G4001" s="134" t="s">
        <v>348</v>
      </c>
      <c r="H4001" s="135">
        <v>72.06</v>
      </c>
      <c r="I4001" s="135">
        <v>497.29000000000019</v>
      </c>
      <c r="J4001" s="135">
        <v>2295.9899999999998</v>
      </c>
      <c r="K4001" t="str">
        <f>VLOOKUP(C4001,ResCat!$A$2:$B$268,2,FALSE)</f>
        <v>XXX</v>
      </c>
    </row>
    <row r="4002" spans="3:11" x14ac:dyDescent="0.25">
      <c r="C4002" s="134" t="s">
        <v>287</v>
      </c>
      <c r="D4002" s="134" t="s">
        <v>2</v>
      </c>
      <c r="E4002" s="134" t="s">
        <v>316</v>
      </c>
      <c r="F4002" s="134" t="s">
        <v>310</v>
      </c>
      <c r="G4002" s="134" t="s">
        <v>313</v>
      </c>
      <c r="H4002" s="135">
        <v>-202.73999999999998</v>
      </c>
      <c r="I4002" s="135">
        <v>247.78999999999996</v>
      </c>
      <c r="J4002" s="135">
        <v>258.49</v>
      </c>
      <c r="K4002" t="str">
        <f>VLOOKUP(C4002,ResCat!$A$2:$B$268,2,FALSE)</f>
        <v>XXX</v>
      </c>
    </row>
    <row r="4003" spans="3:11" x14ac:dyDescent="0.25">
      <c r="C4003" s="134" t="s">
        <v>287</v>
      </c>
      <c r="D4003" s="134" t="s">
        <v>2</v>
      </c>
      <c r="E4003" s="134" t="s">
        <v>318</v>
      </c>
      <c r="F4003" s="134" t="s">
        <v>310</v>
      </c>
      <c r="G4003" s="134" t="s">
        <v>358</v>
      </c>
      <c r="H4003" s="135">
        <v>5223.3499999999985</v>
      </c>
      <c r="I4003" s="135">
        <v>4933.7099999999982</v>
      </c>
      <c r="J4003" s="135">
        <v>66845.190000000017</v>
      </c>
      <c r="K4003" t="str">
        <f>VLOOKUP(C4003,ResCat!$A$2:$B$268,2,FALSE)</f>
        <v>XXX</v>
      </c>
    </row>
    <row r="4004" spans="3:11" x14ac:dyDescent="0.25">
      <c r="C4004" s="134" t="s">
        <v>287</v>
      </c>
      <c r="D4004" s="134" t="s">
        <v>2</v>
      </c>
      <c r="E4004" s="134" t="s">
        <v>320</v>
      </c>
      <c r="F4004" s="134" t="s">
        <v>310</v>
      </c>
      <c r="G4004" s="134" t="s">
        <v>315</v>
      </c>
      <c r="H4004" s="135">
        <v>-68.920000000000044</v>
      </c>
      <c r="I4004" s="135">
        <v>1256.5900000000004</v>
      </c>
      <c r="J4004" s="135">
        <v>7911.54</v>
      </c>
      <c r="K4004" t="str">
        <f>VLOOKUP(C4004,ResCat!$A$2:$B$268,2,FALSE)</f>
        <v>XXX</v>
      </c>
    </row>
    <row r="4005" spans="3:11" x14ac:dyDescent="0.25">
      <c r="C4005" s="134" t="s">
        <v>287</v>
      </c>
      <c r="D4005" s="134" t="s">
        <v>2</v>
      </c>
      <c r="E4005" s="134" t="s">
        <v>322</v>
      </c>
      <c r="F4005" s="134" t="s">
        <v>310</v>
      </c>
      <c r="G4005" s="134" t="s">
        <v>341</v>
      </c>
      <c r="H4005" s="135">
        <v>2845.63</v>
      </c>
      <c r="I4005" s="135">
        <v>2695.52</v>
      </c>
      <c r="J4005" s="135">
        <v>4572.21</v>
      </c>
      <c r="K4005" t="str">
        <f>VLOOKUP(C4005,ResCat!$A$2:$B$268,2,FALSE)</f>
        <v>XXX</v>
      </c>
    </row>
    <row r="4006" spans="3:11" x14ac:dyDescent="0.25">
      <c r="C4006" s="134" t="s">
        <v>287</v>
      </c>
      <c r="D4006" s="134" t="s">
        <v>2</v>
      </c>
      <c r="E4006" s="134" t="s">
        <v>324</v>
      </c>
      <c r="F4006" s="134" t="s">
        <v>310</v>
      </c>
      <c r="G4006" s="134" t="s">
        <v>340</v>
      </c>
      <c r="H4006" s="135">
        <v>732.97</v>
      </c>
      <c r="I4006" s="135">
        <v>1221.77</v>
      </c>
      <c r="J4006" s="135">
        <v>2582.7600000000002</v>
      </c>
      <c r="K4006" t="str">
        <f>VLOOKUP(C4006,ResCat!$A$2:$B$268,2,FALSE)</f>
        <v>XXX</v>
      </c>
    </row>
    <row r="4007" spans="3:11" x14ac:dyDescent="0.25">
      <c r="C4007" s="134" t="s">
        <v>287</v>
      </c>
      <c r="D4007" s="134" t="s">
        <v>2</v>
      </c>
      <c r="E4007" s="134" t="s">
        <v>326</v>
      </c>
      <c r="F4007" s="134" t="s">
        <v>310</v>
      </c>
      <c r="G4007" s="134" t="s">
        <v>317</v>
      </c>
      <c r="H4007" s="135">
        <v>10295.550000000001</v>
      </c>
      <c r="I4007" s="135">
        <v>11497.41</v>
      </c>
      <c r="J4007" s="135">
        <v>12155.16</v>
      </c>
      <c r="K4007" t="str">
        <f>VLOOKUP(C4007,ResCat!$A$2:$B$268,2,FALSE)</f>
        <v>XXX</v>
      </c>
    </row>
    <row r="4008" spans="3:11" x14ac:dyDescent="0.25">
      <c r="C4008" s="134" t="s">
        <v>287</v>
      </c>
      <c r="D4008" s="134" t="s">
        <v>2</v>
      </c>
      <c r="E4008" s="134" t="s">
        <v>328</v>
      </c>
      <c r="F4008" s="134" t="s">
        <v>310</v>
      </c>
      <c r="G4008" s="134" t="s">
        <v>319</v>
      </c>
      <c r="H4008" s="135">
        <v>8025.2099999999991</v>
      </c>
      <c r="I4008" s="135">
        <v>10118.000000000002</v>
      </c>
      <c r="J4008" s="135">
        <v>20066.23</v>
      </c>
      <c r="K4008" t="str">
        <f>VLOOKUP(C4008,ResCat!$A$2:$B$268,2,FALSE)</f>
        <v>XXX</v>
      </c>
    </row>
    <row r="4009" spans="3:11" x14ac:dyDescent="0.25">
      <c r="C4009" s="134" t="s">
        <v>287</v>
      </c>
      <c r="D4009" s="134" t="s">
        <v>2</v>
      </c>
      <c r="E4009" s="134" t="s">
        <v>330</v>
      </c>
      <c r="F4009" s="134" t="s">
        <v>310</v>
      </c>
      <c r="G4009" s="134" t="s">
        <v>321</v>
      </c>
      <c r="H4009" s="135">
        <v>9686.4100000000017</v>
      </c>
      <c r="I4009" s="135">
        <v>11513.329999999998</v>
      </c>
      <c r="J4009" s="135">
        <v>14576.66</v>
      </c>
      <c r="K4009" t="str">
        <f>VLOOKUP(C4009,ResCat!$A$2:$B$268,2,FALSE)</f>
        <v>XXX</v>
      </c>
    </row>
    <row r="4010" spans="3:11" x14ac:dyDescent="0.25">
      <c r="C4010" s="134" t="s">
        <v>287</v>
      </c>
      <c r="D4010" s="134" t="s">
        <v>2</v>
      </c>
      <c r="E4010" s="134" t="s">
        <v>332</v>
      </c>
      <c r="F4010" s="134" t="s">
        <v>310</v>
      </c>
      <c r="G4010" s="134" t="s">
        <v>323</v>
      </c>
      <c r="H4010" s="135">
        <v>8933.9299999999967</v>
      </c>
      <c r="I4010" s="135">
        <v>10285.539999999995</v>
      </c>
      <c r="J4010" s="135">
        <v>54641.56</v>
      </c>
      <c r="K4010" t="str">
        <f>VLOOKUP(C4010,ResCat!$A$2:$B$268,2,FALSE)</f>
        <v>XXX</v>
      </c>
    </row>
    <row r="4011" spans="3:11" x14ac:dyDescent="0.25">
      <c r="C4011" s="134" t="s">
        <v>287</v>
      </c>
      <c r="D4011" s="134" t="s">
        <v>2</v>
      </c>
      <c r="E4011" s="134" t="s">
        <v>335</v>
      </c>
      <c r="F4011" s="134" t="s">
        <v>310</v>
      </c>
      <c r="G4011" s="134" t="s">
        <v>325</v>
      </c>
      <c r="H4011" s="135">
        <v>22012.100000000002</v>
      </c>
      <c r="I4011" s="135">
        <v>26371.75</v>
      </c>
      <c r="J4011" s="135">
        <v>44588.939999999995</v>
      </c>
      <c r="K4011" t="str">
        <f>VLOOKUP(C4011,ResCat!$A$2:$B$268,2,FALSE)</f>
        <v>XXX</v>
      </c>
    </row>
    <row r="4012" spans="3:11" x14ac:dyDescent="0.25">
      <c r="C4012" s="134" t="s">
        <v>287</v>
      </c>
      <c r="D4012" s="134" t="s">
        <v>2</v>
      </c>
      <c r="E4012" s="134" t="s">
        <v>4</v>
      </c>
      <c r="F4012" s="134" t="s">
        <v>310</v>
      </c>
      <c r="G4012" s="134" t="s">
        <v>327</v>
      </c>
      <c r="H4012" s="135">
        <v>31602.39000000005</v>
      </c>
      <c r="I4012" s="135">
        <v>35144.27000000004</v>
      </c>
      <c r="J4012" s="135">
        <v>87992.520000000019</v>
      </c>
      <c r="K4012" t="str">
        <f>VLOOKUP(C4012,ResCat!$A$2:$B$268,2,FALSE)</f>
        <v>XXX</v>
      </c>
    </row>
    <row r="4013" spans="3:11" x14ac:dyDescent="0.25">
      <c r="C4013" s="134" t="s">
        <v>287</v>
      </c>
      <c r="D4013" s="134" t="s">
        <v>2</v>
      </c>
      <c r="E4013" s="134" t="s">
        <v>511</v>
      </c>
      <c r="F4013" s="134" t="s">
        <v>310</v>
      </c>
      <c r="G4013" s="134" t="s">
        <v>329</v>
      </c>
      <c r="H4013" s="135">
        <v>67224.089999999967</v>
      </c>
      <c r="I4013" s="135">
        <v>75340.3100000001</v>
      </c>
      <c r="J4013" s="135">
        <v>312973.58999999997</v>
      </c>
      <c r="K4013" t="str">
        <f>VLOOKUP(C4013,ResCat!$A$2:$B$268,2,FALSE)</f>
        <v>XXX</v>
      </c>
    </row>
    <row r="4014" spans="3:11" x14ac:dyDescent="0.25">
      <c r="C4014" s="134" t="s">
        <v>287</v>
      </c>
      <c r="D4014" s="134" t="s">
        <v>2</v>
      </c>
      <c r="E4014" s="134" t="s">
        <v>969</v>
      </c>
      <c r="F4014" s="134" t="s">
        <v>310</v>
      </c>
      <c r="G4014" s="134" t="s">
        <v>331</v>
      </c>
      <c r="H4014" s="135">
        <v>90786.59</v>
      </c>
      <c r="I4014" s="135">
        <v>105328.09999999992</v>
      </c>
      <c r="J4014" s="135">
        <v>222390.05000000002</v>
      </c>
      <c r="K4014" t="str">
        <f>VLOOKUP(C4014,ResCat!$A$2:$B$268,2,FALSE)</f>
        <v>XXX</v>
      </c>
    </row>
    <row r="4015" spans="3:11" x14ac:dyDescent="0.25">
      <c r="C4015" s="134" t="s">
        <v>287</v>
      </c>
      <c r="D4015" s="134" t="s">
        <v>2</v>
      </c>
      <c r="E4015" s="134" t="s">
        <v>961</v>
      </c>
      <c r="F4015" s="134" t="s">
        <v>310</v>
      </c>
      <c r="G4015" s="134" t="s">
        <v>334</v>
      </c>
      <c r="H4015" s="135">
        <v>191647.53</v>
      </c>
      <c r="I4015" s="135">
        <v>231104.66999999934</v>
      </c>
      <c r="J4015" s="135">
        <v>593524.14999999991</v>
      </c>
      <c r="K4015" t="str">
        <f>VLOOKUP(C4015,ResCat!$A$2:$B$268,2,FALSE)</f>
        <v>XXX</v>
      </c>
    </row>
    <row r="4016" spans="3:11" x14ac:dyDescent="0.25">
      <c r="C4016" s="134" t="s">
        <v>287</v>
      </c>
      <c r="D4016" s="134" t="s">
        <v>2</v>
      </c>
      <c r="E4016" s="134" t="s">
        <v>970</v>
      </c>
      <c r="F4016" s="134" t="s">
        <v>310</v>
      </c>
      <c r="G4016" s="134" t="s">
        <v>333</v>
      </c>
      <c r="H4016" s="135">
        <v>1271649.5300000035</v>
      </c>
      <c r="I4016" s="135">
        <v>1444699.9500000041</v>
      </c>
      <c r="J4016" s="135">
        <v>3274857.5199999977</v>
      </c>
      <c r="K4016" t="str">
        <f>VLOOKUP(C4016,ResCat!$A$2:$B$268,2,FALSE)</f>
        <v>XXX</v>
      </c>
    </row>
    <row r="4017" spans="3:11" x14ac:dyDescent="0.25">
      <c r="C4017" s="134" t="s">
        <v>287</v>
      </c>
      <c r="D4017" s="134" t="s">
        <v>2</v>
      </c>
      <c r="E4017" s="134" t="s">
        <v>1023</v>
      </c>
      <c r="F4017" s="134" t="s">
        <v>310</v>
      </c>
      <c r="G4017" s="134" t="s">
        <v>308</v>
      </c>
      <c r="H4017" s="135">
        <v>1225810.6900000069</v>
      </c>
      <c r="I4017" s="135">
        <v>1691123.1900000144</v>
      </c>
      <c r="J4017" s="135">
        <v>3065881.4400000018</v>
      </c>
      <c r="K4017" t="str">
        <f>VLOOKUP(C4017,ResCat!$A$2:$B$268,2,FALSE)</f>
        <v>XXX</v>
      </c>
    </row>
    <row r="4018" spans="3:11" x14ac:dyDescent="0.25">
      <c r="C4018" s="134" t="s">
        <v>287</v>
      </c>
      <c r="D4018" s="134" t="s">
        <v>343</v>
      </c>
      <c r="E4018" s="134" t="s">
        <v>362</v>
      </c>
      <c r="F4018" s="134" t="s">
        <v>1053</v>
      </c>
      <c r="G4018" s="134" t="s">
        <v>311</v>
      </c>
      <c r="H4018" s="135">
        <v>0</v>
      </c>
      <c r="I4018" s="135">
        <v>7.75</v>
      </c>
      <c r="J4018" s="135">
        <v>19.39</v>
      </c>
      <c r="K4018" t="str">
        <f>VLOOKUP(C4018,ResCat!$A$2:$B$268,2,FALSE)</f>
        <v>XXX</v>
      </c>
    </row>
    <row r="4019" spans="3:11" x14ac:dyDescent="0.25">
      <c r="C4019" s="134" t="s">
        <v>287</v>
      </c>
      <c r="D4019" s="134" t="s">
        <v>343</v>
      </c>
      <c r="E4019" s="134" t="s">
        <v>363</v>
      </c>
      <c r="F4019" s="134" t="s">
        <v>1053</v>
      </c>
      <c r="G4019" s="134" t="s">
        <v>311</v>
      </c>
      <c r="H4019" s="135">
        <v>4.75</v>
      </c>
      <c r="I4019" s="135">
        <v>19.75</v>
      </c>
      <c r="J4019" s="135">
        <v>20.2</v>
      </c>
      <c r="K4019" t="str">
        <f>VLOOKUP(C4019,ResCat!$A$2:$B$268,2,FALSE)</f>
        <v>XXX</v>
      </c>
    </row>
    <row r="4020" spans="3:11" x14ac:dyDescent="0.25">
      <c r="C4020" s="134" t="s">
        <v>287</v>
      </c>
      <c r="D4020" s="134" t="s">
        <v>343</v>
      </c>
      <c r="E4020" s="134" t="s">
        <v>349</v>
      </c>
      <c r="F4020" s="134" t="s">
        <v>1053</v>
      </c>
      <c r="G4020" s="134" t="s">
        <v>311</v>
      </c>
      <c r="H4020" s="135">
        <v>373.14</v>
      </c>
      <c r="I4020" s="135">
        <v>392.64</v>
      </c>
      <c r="J4020" s="135">
        <v>701.02</v>
      </c>
      <c r="K4020" t="str">
        <f>VLOOKUP(C4020,ResCat!$A$2:$B$268,2,FALSE)</f>
        <v>XXX</v>
      </c>
    </row>
    <row r="4021" spans="3:11" x14ac:dyDescent="0.25">
      <c r="C4021" s="134" t="s">
        <v>287</v>
      </c>
      <c r="D4021" s="134" t="s">
        <v>343</v>
      </c>
      <c r="E4021" s="134" t="s">
        <v>350</v>
      </c>
      <c r="F4021" s="134" t="s">
        <v>1053</v>
      </c>
      <c r="G4021" s="134" t="s">
        <v>311</v>
      </c>
      <c r="H4021" s="135">
        <v>344.10999999999996</v>
      </c>
      <c r="I4021" s="135">
        <v>389.10999999999996</v>
      </c>
      <c r="J4021" s="135">
        <v>722.02</v>
      </c>
      <c r="K4021" t="str">
        <f>VLOOKUP(C4021,ResCat!$A$2:$B$268,2,FALSE)</f>
        <v>XXX</v>
      </c>
    </row>
    <row r="4022" spans="3:11" x14ac:dyDescent="0.25">
      <c r="C4022" s="134" t="s">
        <v>287</v>
      </c>
      <c r="D4022" s="134" t="s">
        <v>343</v>
      </c>
      <c r="E4022" s="134" t="s">
        <v>359</v>
      </c>
      <c r="F4022" s="134" t="s">
        <v>1053</v>
      </c>
      <c r="G4022" s="134" t="s">
        <v>311</v>
      </c>
      <c r="H4022" s="135">
        <v>457.87</v>
      </c>
      <c r="I4022" s="135">
        <v>502.87</v>
      </c>
      <c r="J4022" s="135">
        <v>722.02</v>
      </c>
      <c r="K4022" t="str">
        <f>VLOOKUP(C4022,ResCat!$A$2:$B$268,2,FALSE)</f>
        <v>XXX</v>
      </c>
    </row>
    <row r="4023" spans="3:11" x14ac:dyDescent="0.25">
      <c r="C4023" s="134" t="s">
        <v>287</v>
      </c>
      <c r="D4023" s="134" t="s">
        <v>343</v>
      </c>
      <c r="E4023" s="134" t="s">
        <v>354</v>
      </c>
      <c r="F4023" s="134" t="s">
        <v>1053</v>
      </c>
      <c r="G4023" s="134" t="s">
        <v>311</v>
      </c>
      <c r="H4023" s="135">
        <v>0</v>
      </c>
      <c r="I4023" s="135">
        <v>12</v>
      </c>
      <c r="J4023" s="135">
        <v>102.84</v>
      </c>
      <c r="K4023" t="str">
        <f>VLOOKUP(C4023,ResCat!$A$2:$B$268,2,FALSE)</f>
        <v>XXX</v>
      </c>
    </row>
    <row r="4024" spans="3:11" x14ac:dyDescent="0.25">
      <c r="C4024" s="134" t="s">
        <v>287</v>
      </c>
      <c r="D4024" s="134" t="s">
        <v>343</v>
      </c>
      <c r="E4024" s="134" t="s">
        <v>337</v>
      </c>
      <c r="F4024" s="134" t="s">
        <v>1053</v>
      </c>
      <c r="G4024" s="134" t="s">
        <v>311</v>
      </c>
      <c r="H4024" s="135">
        <v>23.17</v>
      </c>
      <c r="I4024" s="135">
        <v>53.17</v>
      </c>
      <c r="J4024" s="135">
        <v>62.29</v>
      </c>
      <c r="K4024" t="str">
        <f>VLOOKUP(C4024,ResCat!$A$2:$B$268,2,FALSE)</f>
        <v>XXX</v>
      </c>
    </row>
    <row r="4025" spans="3:11" x14ac:dyDescent="0.25">
      <c r="C4025" s="134" t="s">
        <v>287</v>
      </c>
      <c r="D4025" s="134" t="s">
        <v>343</v>
      </c>
      <c r="E4025" s="134" t="s">
        <v>339</v>
      </c>
      <c r="F4025" s="134" t="s">
        <v>1053</v>
      </c>
      <c r="G4025" s="134" t="s">
        <v>353</v>
      </c>
      <c r="H4025" s="135">
        <v>9.17</v>
      </c>
      <c r="I4025" s="135">
        <v>19.170000000000002</v>
      </c>
      <c r="J4025" s="135">
        <v>20.2</v>
      </c>
      <c r="K4025" t="str">
        <f>VLOOKUP(C4025,ResCat!$A$2:$B$268,2,FALSE)</f>
        <v>XXX</v>
      </c>
    </row>
    <row r="4026" spans="3:11" x14ac:dyDescent="0.25">
      <c r="C4026" s="134" t="s">
        <v>287</v>
      </c>
      <c r="D4026" s="134" t="s">
        <v>343</v>
      </c>
      <c r="E4026" s="134" t="s">
        <v>342</v>
      </c>
      <c r="F4026" s="134" t="s">
        <v>1053</v>
      </c>
      <c r="G4026" s="134" t="s">
        <v>348</v>
      </c>
      <c r="H4026" s="135">
        <v>183.9</v>
      </c>
      <c r="I4026" s="135">
        <v>193.9</v>
      </c>
      <c r="J4026" s="135">
        <v>323.64</v>
      </c>
      <c r="K4026" t="str">
        <f>VLOOKUP(C4026,ResCat!$A$2:$B$268,2,FALSE)</f>
        <v>XXX</v>
      </c>
    </row>
    <row r="4027" spans="3:11" x14ac:dyDescent="0.25">
      <c r="C4027" s="134" t="s">
        <v>287</v>
      </c>
      <c r="D4027" s="134" t="s">
        <v>343</v>
      </c>
      <c r="E4027" s="134" t="s">
        <v>316</v>
      </c>
      <c r="F4027" s="134" t="s">
        <v>1053</v>
      </c>
      <c r="G4027" s="134" t="s">
        <v>313</v>
      </c>
      <c r="H4027" s="135">
        <v>157.34</v>
      </c>
      <c r="I4027" s="135">
        <v>247.34</v>
      </c>
      <c r="J4027" s="135">
        <v>291.27</v>
      </c>
      <c r="K4027" t="str">
        <f>VLOOKUP(C4027,ResCat!$A$2:$B$268,2,FALSE)</f>
        <v>XXX</v>
      </c>
    </row>
    <row r="4028" spans="3:11" x14ac:dyDescent="0.25">
      <c r="C4028" s="134" t="s">
        <v>287</v>
      </c>
      <c r="D4028" s="134" t="s">
        <v>343</v>
      </c>
      <c r="E4028" s="134" t="s">
        <v>318</v>
      </c>
      <c r="F4028" s="134" t="s">
        <v>1053</v>
      </c>
      <c r="G4028" s="134" t="s">
        <v>358</v>
      </c>
      <c r="H4028" s="135">
        <v>404.72</v>
      </c>
      <c r="I4028" s="135">
        <v>479.72</v>
      </c>
      <c r="J4028" s="135">
        <v>698.30000000000007</v>
      </c>
      <c r="K4028" t="str">
        <f>VLOOKUP(C4028,ResCat!$A$2:$B$268,2,FALSE)</f>
        <v>XXX</v>
      </c>
    </row>
    <row r="4029" spans="3:11" x14ac:dyDescent="0.25">
      <c r="C4029" s="134" t="s">
        <v>287</v>
      </c>
      <c r="D4029" s="134" t="s">
        <v>343</v>
      </c>
      <c r="E4029" s="134" t="s">
        <v>320</v>
      </c>
      <c r="F4029" s="134" t="s">
        <v>1053</v>
      </c>
      <c r="G4029" s="134" t="s">
        <v>315</v>
      </c>
      <c r="H4029" s="135">
        <v>113.34</v>
      </c>
      <c r="I4029" s="135">
        <v>140.71</v>
      </c>
      <c r="J4029" s="135">
        <v>88.73</v>
      </c>
      <c r="K4029" t="str">
        <f>VLOOKUP(C4029,ResCat!$A$2:$B$268,2,FALSE)</f>
        <v>XXX</v>
      </c>
    </row>
    <row r="4030" spans="3:11" x14ac:dyDescent="0.25">
      <c r="C4030" s="134" t="s">
        <v>287</v>
      </c>
      <c r="D4030" s="134" t="s">
        <v>343</v>
      </c>
      <c r="E4030" s="134" t="s">
        <v>511</v>
      </c>
      <c r="F4030" s="134" t="s">
        <v>1055</v>
      </c>
      <c r="G4030" s="134" t="s">
        <v>329</v>
      </c>
      <c r="H4030" s="135">
        <v>0</v>
      </c>
      <c r="I4030" s="135">
        <v>16.38</v>
      </c>
      <c r="J4030" s="135">
        <v>16.38</v>
      </c>
      <c r="K4030" t="str">
        <f>VLOOKUP(C4030,ResCat!$A$2:$B$268,2,FALSE)</f>
        <v>XXX</v>
      </c>
    </row>
    <row r="4031" spans="3:11" x14ac:dyDescent="0.25">
      <c r="C4031" s="134" t="s">
        <v>287</v>
      </c>
      <c r="D4031" s="134" t="s">
        <v>343</v>
      </c>
      <c r="E4031" s="134" t="s">
        <v>511</v>
      </c>
      <c r="F4031" s="134" t="s">
        <v>1053</v>
      </c>
      <c r="G4031" s="134" t="s">
        <v>329</v>
      </c>
      <c r="H4031" s="135">
        <v>879.68</v>
      </c>
      <c r="I4031" s="135">
        <v>889.68</v>
      </c>
      <c r="J4031" s="135">
        <v>889.68</v>
      </c>
      <c r="K4031" t="str">
        <f>VLOOKUP(C4031,ResCat!$A$2:$B$268,2,FALSE)</f>
        <v>XXX</v>
      </c>
    </row>
    <row r="4032" spans="3:11" x14ac:dyDescent="0.25">
      <c r="C4032" s="134" t="s">
        <v>287</v>
      </c>
      <c r="D4032" s="134" t="s">
        <v>343</v>
      </c>
      <c r="E4032" s="134" t="s">
        <v>969</v>
      </c>
      <c r="F4032" s="134" t="s">
        <v>1053</v>
      </c>
      <c r="G4032" s="134" t="s">
        <v>331</v>
      </c>
      <c r="H4032" s="135">
        <v>23.65</v>
      </c>
      <c r="I4032" s="135">
        <v>73.650000000000006</v>
      </c>
      <c r="J4032" s="135">
        <v>-126.9</v>
      </c>
      <c r="K4032" t="str">
        <f>VLOOKUP(C4032,ResCat!$A$2:$B$268,2,FALSE)</f>
        <v>XXX</v>
      </c>
    </row>
    <row r="4033" spans="3:11" x14ac:dyDescent="0.25">
      <c r="C4033" s="134" t="s">
        <v>287</v>
      </c>
      <c r="D4033" s="134" t="s">
        <v>343</v>
      </c>
      <c r="E4033" s="134" t="s">
        <v>961</v>
      </c>
      <c r="F4033" s="134" t="s">
        <v>1055</v>
      </c>
      <c r="G4033" s="134" t="s">
        <v>334</v>
      </c>
      <c r="H4033" s="135">
        <v>0</v>
      </c>
      <c r="I4033" s="135">
        <v>-9.14</v>
      </c>
      <c r="J4033" s="135">
        <v>-27.49</v>
      </c>
      <c r="K4033" t="str">
        <f>VLOOKUP(C4033,ResCat!$A$2:$B$268,2,FALSE)</f>
        <v>XXX</v>
      </c>
    </row>
    <row r="4034" spans="3:11" x14ac:dyDescent="0.25">
      <c r="C4034" s="134" t="s">
        <v>287</v>
      </c>
      <c r="D4034" s="134" t="s">
        <v>343</v>
      </c>
      <c r="E4034" s="134" t="s">
        <v>961</v>
      </c>
      <c r="F4034" s="134" t="s">
        <v>1053</v>
      </c>
      <c r="G4034" s="134" t="s">
        <v>334</v>
      </c>
      <c r="H4034" s="135">
        <v>-447.06</v>
      </c>
      <c r="I4034" s="135">
        <v>-490.01</v>
      </c>
      <c r="J4034" s="135">
        <v>-1394.81</v>
      </c>
      <c r="K4034" t="str">
        <f>VLOOKUP(C4034,ResCat!$A$2:$B$268,2,FALSE)</f>
        <v>XXX</v>
      </c>
    </row>
    <row r="4035" spans="3:11" x14ac:dyDescent="0.25">
      <c r="C4035" s="134" t="s">
        <v>287</v>
      </c>
      <c r="D4035" s="134" t="s">
        <v>343</v>
      </c>
      <c r="E4035" s="134" t="s">
        <v>970</v>
      </c>
      <c r="F4035" s="134" t="s">
        <v>1055</v>
      </c>
      <c r="G4035" s="134" t="s">
        <v>333</v>
      </c>
      <c r="H4035" s="135">
        <v>42938.359999999993</v>
      </c>
      <c r="I4035" s="135">
        <v>46908.929999999964</v>
      </c>
      <c r="J4035" s="135">
        <v>125971.62999999996</v>
      </c>
      <c r="K4035" t="str">
        <f>VLOOKUP(C4035,ResCat!$A$2:$B$268,2,FALSE)</f>
        <v>XXX</v>
      </c>
    </row>
    <row r="4036" spans="3:11" x14ac:dyDescent="0.25">
      <c r="C4036" s="134" t="s">
        <v>287</v>
      </c>
      <c r="D4036" s="134" t="s">
        <v>343</v>
      </c>
      <c r="E4036" s="134" t="s">
        <v>970</v>
      </c>
      <c r="F4036" s="134" t="s">
        <v>1053</v>
      </c>
      <c r="G4036" s="134" t="s">
        <v>333</v>
      </c>
      <c r="H4036" s="135">
        <v>304903.75000000006</v>
      </c>
      <c r="I4036" s="135">
        <v>327465.69000000018</v>
      </c>
      <c r="J4036" s="135">
        <v>741087.04999999609</v>
      </c>
      <c r="K4036" t="str">
        <f>VLOOKUP(C4036,ResCat!$A$2:$B$268,2,FALSE)</f>
        <v>XXX</v>
      </c>
    </row>
    <row r="4037" spans="3:11" x14ac:dyDescent="0.25">
      <c r="C4037" s="134" t="s">
        <v>287</v>
      </c>
      <c r="D4037" s="134" t="s">
        <v>343</v>
      </c>
      <c r="E4037" s="134" t="s">
        <v>1023</v>
      </c>
      <c r="F4037" s="134" t="s">
        <v>1055</v>
      </c>
      <c r="G4037" s="134" t="s">
        <v>308</v>
      </c>
      <c r="H4037" s="135">
        <v>55851.13999999997</v>
      </c>
      <c r="I4037" s="135">
        <v>165069.10000000003</v>
      </c>
      <c r="J4037" s="135">
        <v>428499.71999999986</v>
      </c>
      <c r="K4037" t="str">
        <f>VLOOKUP(C4037,ResCat!$A$2:$B$268,2,FALSE)</f>
        <v>XXX</v>
      </c>
    </row>
    <row r="4038" spans="3:11" x14ac:dyDescent="0.25">
      <c r="C4038" s="134" t="s">
        <v>287</v>
      </c>
      <c r="D4038" s="134" t="s">
        <v>343</v>
      </c>
      <c r="E4038" s="134" t="s">
        <v>1023</v>
      </c>
      <c r="F4038" s="134" t="s">
        <v>1053</v>
      </c>
      <c r="G4038" s="134" t="s">
        <v>308</v>
      </c>
      <c r="H4038" s="135">
        <v>1230395.5000000063</v>
      </c>
      <c r="I4038" s="135">
        <v>1380727.0600000217</v>
      </c>
      <c r="J4038" s="135">
        <v>3213674.979999993</v>
      </c>
      <c r="K4038" t="str">
        <f>VLOOKUP(C4038,ResCat!$A$2:$B$268,2,FALSE)</f>
        <v>XXX</v>
      </c>
    </row>
    <row r="4039" spans="3:11" x14ac:dyDescent="0.25">
      <c r="C4039" s="134" t="s">
        <v>287</v>
      </c>
      <c r="D4039" s="134" t="s">
        <v>1</v>
      </c>
      <c r="E4039" s="134" t="s">
        <v>366</v>
      </c>
      <c r="F4039" s="134" t="s">
        <v>310</v>
      </c>
      <c r="G4039" s="134" t="s">
        <v>311</v>
      </c>
      <c r="H4039" s="135">
        <v>-316.83999999999997</v>
      </c>
      <c r="I4039" s="135">
        <v>-316.83999999999997</v>
      </c>
      <c r="J4039" s="135">
        <v>0</v>
      </c>
      <c r="K4039" t="str">
        <f>VLOOKUP(C4039,ResCat!$A$2:$B$268,2,FALSE)</f>
        <v>XXX</v>
      </c>
    </row>
    <row r="4040" spans="3:11" x14ac:dyDescent="0.25">
      <c r="C4040" s="134" t="s">
        <v>287</v>
      </c>
      <c r="D4040" s="134" t="s">
        <v>1</v>
      </c>
      <c r="E4040" s="134" t="s">
        <v>352</v>
      </c>
      <c r="F4040" s="134" t="s">
        <v>310</v>
      </c>
      <c r="G4040" s="134" t="s">
        <v>351</v>
      </c>
      <c r="H4040" s="135">
        <v>-121.5</v>
      </c>
      <c r="I4040" s="135">
        <v>-121.5</v>
      </c>
      <c r="J4040" s="135">
        <v>-202.5</v>
      </c>
      <c r="K4040" t="str">
        <f>VLOOKUP(C4040,ResCat!$A$2:$B$268,2,FALSE)</f>
        <v>XXX</v>
      </c>
    </row>
    <row r="4041" spans="3:11" x14ac:dyDescent="0.25">
      <c r="C4041" s="134" t="s">
        <v>287</v>
      </c>
      <c r="D4041" s="134" t="s">
        <v>1</v>
      </c>
      <c r="E4041" s="134" t="s">
        <v>361</v>
      </c>
      <c r="F4041" s="134" t="s">
        <v>310</v>
      </c>
      <c r="G4041" s="134" t="s">
        <v>355</v>
      </c>
      <c r="H4041" s="135">
        <v>-710.83</v>
      </c>
      <c r="I4041" s="135">
        <v>-707.12000000000012</v>
      </c>
      <c r="J4041" s="135">
        <v>-1436.72</v>
      </c>
      <c r="K4041" t="str">
        <f>VLOOKUP(C4041,ResCat!$A$2:$B$268,2,FALSE)</f>
        <v>XXX</v>
      </c>
    </row>
    <row r="4042" spans="3:11" x14ac:dyDescent="0.25">
      <c r="C4042" s="134" t="s">
        <v>287</v>
      </c>
      <c r="D4042" s="134" t="s">
        <v>1</v>
      </c>
      <c r="E4042" s="134" t="s">
        <v>357</v>
      </c>
      <c r="F4042" s="134" t="s">
        <v>310</v>
      </c>
      <c r="G4042" s="134" t="s">
        <v>338</v>
      </c>
      <c r="H4042" s="135">
        <v>0</v>
      </c>
      <c r="I4042" s="135">
        <v>758</v>
      </c>
      <c r="J4042" s="135">
        <v>758</v>
      </c>
      <c r="K4042" t="str">
        <f>VLOOKUP(C4042,ResCat!$A$2:$B$268,2,FALSE)</f>
        <v>XXX</v>
      </c>
    </row>
    <row r="4043" spans="3:11" x14ac:dyDescent="0.25">
      <c r="C4043" s="134" t="s">
        <v>287</v>
      </c>
      <c r="D4043" s="134" t="s">
        <v>1</v>
      </c>
      <c r="E4043" s="134" t="s">
        <v>314</v>
      </c>
      <c r="F4043" s="134" t="s">
        <v>310</v>
      </c>
      <c r="G4043" s="134" t="s">
        <v>356</v>
      </c>
      <c r="H4043" s="135">
        <v>99.75</v>
      </c>
      <c r="I4043" s="135">
        <v>139.75</v>
      </c>
      <c r="J4043" s="135">
        <v>897.25</v>
      </c>
      <c r="K4043" t="str">
        <f>VLOOKUP(C4043,ResCat!$A$2:$B$268,2,FALSE)</f>
        <v>XXX</v>
      </c>
    </row>
    <row r="4044" spans="3:11" x14ac:dyDescent="0.25">
      <c r="C4044" s="134" t="s">
        <v>287</v>
      </c>
      <c r="D4044" s="134" t="s">
        <v>1</v>
      </c>
      <c r="E4044" s="134" t="s">
        <v>339</v>
      </c>
      <c r="F4044" s="134" t="s">
        <v>310</v>
      </c>
      <c r="G4044" s="134" t="s">
        <v>353</v>
      </c>
      <c r="H4044" s="135">
        <v>-2620.58</v>
      </c>
      <c r="I4044" s="135">
        <v>-2740.34</v>
      </c>
      <c r="J4044" s="135">
        <v>-12921.59</v>
      </c>
      <c r="K4044" t="str">
        <f>VLOOKUP(C4044,ResCat!$A$2:$B$268,2,FALSE)</f>
        <v>XXX</v>
      </c>
    </row>
    <row r="4045" spans="3:11" x14ac:dyDescent="0.25">
      <c r="C4045" s="134" t="s">
        <v>287</v>
      </c>
      <c r="D4045" s="134" t="s">
        <v>1</v>
      </c>
      <c r="E4045" s="134" t="s">
        <v>342</v>
      </c>
      <c r="F4045" s="134" t="s">
        <v>310</v>
      </c>
      <c r="G4045" s="134" t="s">
        <v>348</v>
      </c>
      <c r="H4045" s="135">
        <v>-91.45</v>
      </c>
      <c r="I4045" s="135">
        <v>8.8100000000000307</v>
      </c>
      <c r="J4045" s="135">
        <v>885.57</v>
      </c>
      <c r="K4045" t="str">
        <f>VLOOKUP(C4045,ResCat!$A$2:$B$268,2,FALSE)</f>
        <v>XXX</v>
      </c>
    </row>
    <row r="4046" spans="3:11" x14ac:dyDescent="0.25">
      <c r="C4046" s="134" t="s">
        <v>287</v>
      </c>
      <c r="D4046" s="134" t="s">
        <v>1</v>
      </c>
      <c r="E4046" s="134" t="s">
        <v>316</v>
      </c>
      <c r="F4046" s="134" t="s">
        <v>310</v>
      </c>
      <c r="G4046" s="134" t="s">
        <v>313</v>
      </c>
      <c r="H4046" s="135">
        <v>0</v>
      </c>
      <c r="I4046" s="135">
        <v>0</v>
      </c>
      <c r="J4046" s="135">
        <v>0</v>
      </c>
      <c r="K4046" t="str">
        <f>VLOOKUP(C4046,ResCat!$A$2:$B$268,2,FALSE)</f>
        <v>XXX</v>
      </c>
    </row>
    <row r="4047" spans="3:11" x14ac:dyDescent="0.25">
      <c r="C4047" s="134" t="s">
        <v>287</v>
      </c>
      <c r="D4047" s="134" t="s">
        <v>1</v>
      </c>
      <c r="E4047" s="134" t="s">
        <v>318</v>
      </c>
      <c r="F4047" s="134" t="s">
        <v>310</v>
      </c>
      <c r="G4047" s="134" t="s">
        <v>358</v>
      </c>
      <c r="H4047" s="135">
        <v>-765.93000000000006</v>
      </c>
      <c r="I4047" s="135">
        <v>-995.93000000000006</v>
      </c>
      <c r="J4047" s="135">
        <v>-1661.47</v>
      </c>
      <c r="K4047" t="str">
        <f>VLOOKUP(C4047,ResCat!$A$2:$B$268,2,FALSE)</f>
        <v>XXX</v>
      </c>
    </row>
    <row r="4048" spans="3:11" x14ac:dyDescent="0.25">
      <c r="C4048" s="134" t="s">
        <v>287</v>
      </c>
      <c r="D4048" s="134" t="s">
        <v>1</v>
      </c>
      <c r="E4048" s="134" t="s">
        <v>320</v>
      </c>
      <c r="F4048" s="134" t="s">
        <v>310</v>
      </c>
      <c r="G4048" s="134" t="s">
        <v>315</v>
      </c>
      <c r="H4048" s="135">
        <v>-274.5</v>
      </c>
      <c r="I4048" s="135">
        <v>-247.07</v>
      </c>
      <c r="J4048" s="135">
        <v>-338.57</v>
      </c>
      <c r="K4048" t="str">
        <f>VLOOKUP(C4048,ResCat!$A$2:$B$268,2,FALSE)</f>
        <v>XXX</v>
      </c>
    </row>
    <row r="4049" spans="3:11" x14ac:dyDescent="0.25">
      <c r="C4049" s="134" t="s">
        <v>287</v>
      </c>
      <c r="D4049" s="134" t="s">
        <v>1</v>
      </c>
      <c r="E4049" s="134" t="s">
        <v>322</v>
      </c>
      <c r="F4049" s="134" t="s">
        <v>310</v>
      </c>
      <c r="G4049" s="134" t="s">
        <v>341</v>
      </c>
      <c r="H4049" s="135">
        <v>1860.98</v>
      </c>
      <c r="I4049" s="135">
        <v>913.23</v>
      </c>
      <c r="J4049" s="135">
        <v>1000.67</v>
      </c>
      <c r="K4049" t="str">
        <f>VLOOKUP(C4049,ResCat!$A$2:$B$268,2,FALSE)</f>
        <v>XXX</v>
      </c>
    </row>
    <row r="4050" spans="3:11" x14ac:dyDescent="0.25">
      <c r="C4050" s="134" t="s">
        <v>287</v>
      </c>
      <c r="D4050" s="134" t="s">
        <v>1</v>
      </c>
      <c r="E4050" s="134" t="s">
        <v>324</v>
      </c>
      <c r="F4050" s="134" t="s">
        <v>310</v>
      </c>
      <c r="G4050" s="134" t="s">
        <v>340</v>
      </c>
      <c r="H4050" s="135">
        <v>1916.76</v>
      </c>
      <c r="I4050" s="135">
        <v>2466.56</v>
      </c>
      <c r="J4050" s="135">
        <v>73769.849999999991</v>
      </c>
      <c r="K4050" t="str">
        <f>VLOOKUP(C4050,ResCat!$A$2:$B$268,2,FALSE)</f>
        <v>XXX</v>
      </c>
    </row>
    <row r="4051" spans="3:11" x14ac:dyDescent="0.25">
      <c r="C4051" s="134" t="s">
        <v>287</v>
      </c>
      <c r="D4051" s="134" t="s">
        <v>1</v>
      </c>
      <c r="E4051" s="134" t="s">
        <v>326</v>
      </c>
      <c r="F4051" s="134" t="s">
        <v>310</v>
      </c>
      <c r="G4051" s="134" t="s">
        <v>317</v>
      </c>
      <c r="H4051" s="135">
        <v>1020.0099999999999</v>
      </c>
      <c r="I4051" s="135">
        <v>-18.87</v>
      </c>
      <c r="J4051" s="135">
        <v>-170</v>
      </c>
      <c r="K4051" t="str">
        <f>VLOOKUP(C4051,ResCat!$A$2:$B$268,2,FALSE)</f>
        <v>XXX</v>
      </c>
    </row>
    <row r="4052" spans="3:11" x14ac:dyDescent="0.25">
      <c r="C4052" s="134" t="s">
        <v>287</v>
      </c>
      <c r="D4052" s="134" t="s">
        <v>1</v>
      </c>
      <c r="E4052" s="134" t="s">
        <v>328</v>
      </c>
      <c r="F4052" s="134" t="s">
        <v>310</v>
      </c>
      <c r="G4052" s="134" t="s">
        <v>319</v>
      </c>
      <c r="H4052" s="135">
        <v>62182.559999999998</v>
      </c>
      <c r="I4052" s="135">
        <v>63362.11</v>
      </c>
      <c r="J4052" s="135">
        <v>63428.11</v>
      </c>
      <c r="K4052" t="str">
        <f>VLOOKUP(C4052,ResCat!$A$2:$B$268,2,FALSE)</f>
        <v>XXX</v>
      </c>
    </row>
    <row r="4053" spans="3:11" x14ac:dyDescent="0.25">
      <c r="C4053" s="134" t="s">
        <v>287</v>
      </c>
      <c r="D4053" s="134" t="s">
        <v>1</v>
      </c>
      <c r="E4053" s="134" t="s">
        <v>330</v>
      </c>
      <c r="F4053" s="134" t="s">
        <v>310</v>
      </c>
      <c r="G4053" s="134" t="s">
        <v>321</v>
      </c>
      <c r="H4053" s="135">
        <v>-845.90000000000009</v>
      </c>
      <c r="I4053" s="135">
        <v>-876.58</v>
      </c>
      <c r="J4053" s="135">
        <v>178</v>
      </c>
      <c r="K4053" t="str">
        <f>VLOOKUP(C4053,ResCat!$A$2:$B$268,2,FALSE)</f>
        <v>XXX</v>
      </c>
    </row>
    <row r="4054" spans="3:11" x14ac:dyDescent="0.25">
      <c r="C4054" s="134" t="s">
        <v>287</v>
      </c>
      <c r="D4054" s="134" t="s">
        <v>1</v>
      </c>
      <c r="E4054" s="134" t="s">
        <v>332</v>
      </c>
      <c r="F4054" s="134" t="s">
        <v>310</v>
      </c>
      <c r="G4054" s="134" t="s">
        <v>323</v>
      </c>
      <c r="H4054" s="135">
        <v>9044.2499999999982</v>
      </c>
      <c r="I4054" s="135">
        <v>8609.5899999999983</v>
      </c>
      <c r="J4054" s="135">
        <v>11291.15</v>
      </c>
      <c r="K4054" t="str">
        <f>VLOOKUP(C4054,ResCat!$A$2:$B$268,2,FALSE)</f>
        <v>XXX</v>
      </c>
    </row>
    <row r="4055" spans="3:11" x14ac:dyDescent="0.25">
      <c r="C4055" s="134" t="s">
        <v>287</v>
      </c>
      <c r="D4055" s="134" t="s">
        <v>1</v>
      </c>
      <c r="E4055" s="134" t="s">
        <v>335</v>
      </c>
      <c r="F4055" s="134" t="s">
        <v>310</v>
      </c>
      <c r="G4055" s="134" t="s">
        <v>325</v>
      </c>
      <c r="H4055" s="135">
        <v>4799.3199999999979</v>
      </c>
      <c r="I4055" s="135">
        <v>4340.21</v>
      </c>
      <c r="J4055" s="135">
        <v>29649.8</v>
      </c>
      <c r="K4055" t="str">
        <f>VLOOKUP(C4055,ResCat!$A$2:$B$268,2,FALSE)</f>
        <v>XXX</v>
      </c>
    </row>
    <row r="4056" spans="3:11" x14ac:dyDescent="0.25">
      <c r="C4056" s="134" t="s">
        <v>287</v>
      </c>
      <c r="D4056" s="134" t="s">
        <v>1</v>
      </c>
      <c r="E4056" s="134" t="s">
        <v>4</v>
      </c>
      <c r="F4056" s="134" t="s">
        <v>310</v>
      </c>
      <c r="G4056" s="134" t="s">
        <v>327</v>
      </c>
      <c r="H4056" s="135">
        <v>16793.8</v>
      </c>
      <c r="I4056" s="135">
        <v>13431.31</v>
      </c>
      <c r="J4056" s="135">
        <v>17699.589999999997</v>
      </c>
      <c r="K4056" t="str">
        <f>VLOOKUP(C4056,ResCat!$A$2:$B$268,2,FALSE)</f>
        <v>XXX</v>
      </c>
    </row>
    <row r="4057" spans="3:11" x14ac:dyDescent="0.25">
      <c r="C4057" s="134" t="s">
        <v>287</v>
      </c>
      <c r="D4057" s="134" t="s">
        <v>1</v>
      </c>
      <c r="E4057" s="134" t="s">
        <v>511</v>
      </c>
      <c r="F4057" s="134" t="s">
        <v>310</v>
      </c>
      <c r="G4057" s="134" t="s">
        <v>329</v>
      </c>
      <c r="H4057" s="135">
        <v>14130.569999999998</v>
      </c>
      <c r="I4057" s="135">
        <v>17306.600000000002</v>
      </c>
      <c r="J4057" s="135">
        <v>29816.590000000004</v>
      </c>
      <c r="K4057" t="str">
        <f>VLOOKUP(C4057,ResCat!$A$2:$B$268,2,FALSE)</f>
        <v>XXX</v>
      </c>
    </row>
    <row r="4058" spans="3:11" x14ac:dyDescent="0.25">
      <c r="C4058" s="134" t="s">
        <v>287</v>
      </c>
      <c r="D4058" s="134" t="s">
        <v>1</v>
      </c>
      <c r="E4058" s="134" t="s">
        <v>969</v>
      </c>
      <c r="F4058" s="134" t="s">
        <v>310</v>
      </c>
      <c r="G4058" s="134" t="s">
        <v>331</v>
      </c>
      <c r="H4058" s="135">
        <v>89562.719999999972</v>
      </c>
      <c r="I4058" s="135">
        <v>95313.919999999984</v>
      </c>
      <c r="J4058" s="135">
        <v>249518</v>
      </c>
      <c r="K4058" t="str">
        <f>VLOOKUP(C4058,ResCat!$A$2:$B$268,2,FALSE)</f>
        <v>XXX</v>
      </c>
    </row>
    <row r="4059" spans="3:11" x14ac:dyDescent="0.25">
      <c r="C4059" s="134" t="s">
        <v>287</v>
      </c>
      <c r="D4059" s="134" t="s">
        <v>1</v>
      </c>
      <c r="E4059" s="134" t="s">
        <v>961</v>
      </c>
      <c r="F4059" s="134" t="s">
        <v>310</v>
      </c>
      <c r="G4059" s="134" t="s">
        <v>334</v>
      </c>
      <c r="H4059" s="135">
        <v>371839.6399999999</v>
      </c>
      <c r="I4059" s="135">
        <v>385810.52999999985</v>
      </c>
      <c r="J4059" s="135">
        <v>816832.5</v>
      </c>
      <c r="K4059" t="str">
        <f>VLOOKUP(C4059,ResCat!$A$2:$B$268,2,FALSE)</f>
        <v>XXX</v>
      </c>
    </row>
    <row r="4060" spans="3:11" x14ac:dyDescent="0.25">
      <c r="C4060" s="134" t="s">
        <v>287</v>
      </c>
      <c r="D4060" s="134" t="s">
        <v>1</v>
      </c>
      <c r="E4060" s="134" t="s">
        <v>970</v>
      </c>
      <c r="F4060" s="134" t="s">
        <v>310</v>
      </c>
      <c r="G4060" s="134" t="s">
        <v>333</v>
      </c>
      <c r="H4060" s="135">
        <v>1709582.8800000013</v>
      </c>
      <c r="I4060" s="135">
        <v>1832979.8200000024</v>
      </c>
      <c r="J4060" s="135">
        <v>4238611.8500000034</v>
      </c>
      <c r="K4060" t="str">
        <f>VLOOKUP(C4060,ResCat!$A$2:$B$268,2,FALSE)</f>
        <v>XXX</v>
      </c>
    </row>
    <row r="4061" spans="3:11" x14ac:dyDescent="0.25">
      <c r="C4061" s="134" t="s">
        <v>287</v>
      </c>
      <c r="D4061" s="134" t="s">
        <v>1</v>
      </c>
      <c r="E4061" s="134" t="s">
        <v>1023</v>
      </c>
      <c r="F4061" s="134" t="s">
        <v>310</v>
      </c>
      <c r="G4061" s="134" t="s">
        <v>308</v>
      </c>
      <c r="H4061" s="135">
        <v>789472.41000000015</v>
      </c>
      <c r="I4061" s="135">
        <v>985250.13999999955</v>
      </c>
      <c r="J4061" s="135">
        <v>2247990.379999999</v>
      </c>
      <c r="K4061" t="str">
        <f>VLOOKUP(C4061,ResCat!$A$2:$B$268,2,FALSE)</f>
        <v>XXX</v>
      </c>
    </row>
    <row r="4062" spans="3:11" x14ac:dyDescent="0.25">
      <c r="C4062" s="134" t="s">
        <v>290</v>
      </c>
      <c r="D4062" s="134" t="s">
        <v>3</v>
      </c>
      <c r="E4062" s="134" t="s">
        <v>309</v>
      </c>
      <c r="F4062" s="134" t="s">
        <v>310</v>
      </c>
      <c r="G4062" s="134" t="s">
        <v>311</v>
      </c>
      <c r="H4062" s="135">
        <v>-115.4</v>
      </c>
      <c r="I4062" s="135">
        <v>-115.4</v>
      </c>
      <c r="J4062" s="135">
        <v>0</v>
      </c>
      <c r="K4062" t="str">
        <f>VLOOKUP(C4062,ResCat!$A$2:$B$268,2,FALSE)</f>
        <v>XXX</v>
      </c>
    </row>
    <row r="4063" spans="3:11" x14ac:dyDescent="0.25">
      <c r="C4063" s="134" t="s">
        <v>290</v>
      </c>
      <c r="D4063" s="134" t="s">
        <v>3</v>
      </c>
      <c r="E4063" s="134" t="s">
        <v>1026</v>
      </c>
      <c r="F4063" s="134" t="s">
        <v>310</v>
      </c>
      <c r="G4063" s="134" t="s">
        <v>311</v>
      </c>
      <c r="H4063" s="135">
        <v>0</v>
      </c>
      <c r="I4063" s="135">
        <v>123.4</v>
      </c>
      <c r="J4063" s="135">
        <v>123.4</v>
      </c>
      <c r="K4063" t="str">
        <f>VLOOKUP(C4063,ResCat!$A$2:$B$268,2,FALSE)</f>
        <v>XXX</v>
      </c>
    </row>
    <row r="4064" spans="3:11" x14ac:dyDescent="0.25">
      <c r="C4064" s="134" t="s">
        <v>290</v>
      </c>
      <c r="D4064" s="134" t="s">
        <v>3</v>
      </c>
      <c r="E4064" s="134" t="s">
        <v>362</v>
      </c>
      <c r="F4064" s="134" t="s">
        <v>310</v>
      </c>
      <c r="G4064" s="134" t="s">
        <v>311</v>
      </c>
      <c r="H4064" s="135">
        <v>-6384.9400000000005</v>
      </c>
      <c r="I4064" s="135">
        <v>-6327.8100000000013</v>
      </c>
      <c r="J4064" s="135">
        <v>-25810.42</v>
      </c>
      <c r="K4064" t="str">
        <f>VLOOKUP(C4064,ResCat!$A$2:$B$268,2,FALSE)</f>
        <v>XXX</v>
      </c>
    </row>
    <row r="4065" spans="3:11" x14ac:dyDescent="0.25">
      <c r="C4065" s="134" t="s">
        <v>290</v>
      </c>
      <c r="D4065" s="134" t="s">
        <v>3</v>
      </c>
      <c r="E4065" s="134" t="s">
        <v>1027</v>
      </c>
      <c r="F4065" s="134" t="s">
        <v>310</v>
      </c>
      <c r="G4065" s="134" t="s">
        <v>311</v>
      </c>
      <c r="H4065" s="135">
        <v>-5.29</v>
      </c>
      <c r="I4065" s="135">
        <v>-26.05</v>
      </c>
      <c r="J4065" s="135">
        <v>-127</v>
      </c>
      <c r="K4065" t="str">
        <f>VLOOKUP(C4065,ResCat!$A$2:$B$268,2,FALSE)</f>
        <v>XXX</v>
      </c>
    </row>
    <row r="4066" spans="3:11" x14ac:dyDescent="0.25">
      <c r="C4066" s="134" t="s">
        <v>290</v>
      </c>
      <c r="D4066" s="134" t="s">
        <v>3</v>
      </c>
      <c r="E4066" s="134" t="s">
        <v>1028</v>
      </c>
      <c r="F4066" s="134" t="s">
        <v>310</v>
      </c>
      <c r="G4066" s="134" t="s">
        <v>311</v>
      </c>
      <c r="H4066" s="135">
        <v>96.330000000000013</v>
      </c>
      <c r="I4066" s="135">
        <v>96.330000000000013</v>
      </c>
      <c r="J4066" s="135">
        <v>235.81</v>
      </c>
      <c r="K4066" t="str">
        <f>VLOOKUP(C4066,ResCat!$A$2:$B$268,2,FALSE)</f>
        <v>XXX</v>
      </c>
    </row>
    <row r="4067" spans="3:11" x14ac:dyDescent="0.25">
      <c r="C4067" s="134" t="s">
        <v>290</v>
      </c>
      <c r="D4067" s="134" t="s">
        <v>3</v>
      </c>
      <c r="E4067" s="134" t="s">
        <v>363</v>
      </c>
      <c r="F4067" s="134" t="s">
        <v>310</v>
      </c>
      <c r="G4067" s="134" t="s">
        <v>311</v>
      </c>
      <c r="H4067" s="135">
        <v>-427.85999999999996</v>
      </c>
      <c r="I4067" s="135">
        <v>-427.85999999999996</v>
      </c>
      <c r="J4067" s="135">
        <v>-2998.4</v>
      </c>
      <c r="K4067" t="str">
        <f>VLOOKUP(C4067,ResCat!$A$2:$B$268,2,FALSE)</f>
        <v>XXX</v>
      </c>
    </row>
    <row r="4068" spans="3:11" x14ac:dyDescent="0.25">
      <c r="C4068" s="134" t="s">
        <v>290</v>
      </c>
      <c r="D4068" s="134" t="s">
        <v>3</v>
      </c>
      <c r="E4068" s="134" t="s">
        <v>1029</v>
      </c>
      <c r="F4068" s="134" t="s">
        <v>310</v>
      </c>
      <c r="G4068" s="134" t="s">
        <v>311</v>
      </c>
      <c r="H4068" s="135">
        <v>-961.04</v>
      </c>
      <c r="I4068" s="135">
        <v>24.230000000000103</v>
      </c>
      <c r="J4068" s="135">
        <v>-2610.8000000000002</v>
      </c>
      <c r="K4068" t="str">
        <f>VLOOKUP(C4068,ResCat!$A$2:$B$268,2,FALSE)</f>
        <v>XXX</v>
      </c>
    </row>
    <row r="4069" spans="3:11" x14ac:dyDescent="0.25">
      <c r="C4069" s="134" t="s">
        <v>290</v>
      </c>
      <c r="D4069" s="134" t="s">
        <v>3</v>
      </c>
      <c r="E4069" s="134" t="s">
        <v>349</v>
      </c>
      <c r="F4069" s="134" t="s">
        <v>310</v>
      </c>
      <c r="G4069" s="134" t="s">
        <v>311</v>
      </c>
      <c r="H4069" s="135">
        <v>-30.65</v>
      </c>
      <c r="I4069" s="135">
        <v>31.510000000000019</v>
      </c>
      <c r="J4069" s="135">
        <v>-302.64</v>
      </c>
      <c r="K4069" t="str">
        <f>VLOOKUP(C4069,ResCat!$A$2:$B$268,2,FALSE)</f>
        <v>XXX</v>
      </c>
    </row>
    <row r="4070" spans="3:11" x14ac:dyDescent="0.25">
      <c r="C4070" s="134" t="s">
        <v>290</v>
      </c>
      <c r="D4070" s="134" t="s">
        <v>3</v>
      </c>
      <c r="E4070" s="134" t="s">
        <v>350</v>
      </c>
      <c r="F4070" s="134" t="s">
        <v>310</v>
      </c>
      <c r="G4070" s="134" t="s">
        <v>311</v>
      </c>
      <c r="H4070" s="135">
        <v>-98.62</v>
      </c>
      <c r="I4070" s="135">
        <v>-80.05</v>
      </c>
      <c r="J4070" s="135">
        <v>-626.06000000000006</v>
      </c>
      <c r="K4070" t="str">
        <f>VLOOKUP(C4070,ResCat!$A$2:$B$268,2,FALSE)</f>
        <v>XXX</v>
      </c>
    </row>
    <row r="4071" spans="3:11" x14ac:dyDescent="0.25">
      <c r="C4071" s="134" t="s">
        <v>290</v>
      </c>
      <c r="D4071" s="134" t="s">
        <v>3</v>
      </c>
      <c r="E4071" s="134" t="s">
        <v>359</v>
      </c>
      <c r="F4071" s="134" t="s">
        <v>310</v>
      </c>
      <c r="G4071" s="134" t="s">
        <v>311</v>
      </c>
      <c r="H4071" s="135">
        <v>-301.28999999999996</v>
      </c>
      <c r="I4071" s="135">
        <v>-312.11000000000007</v>
      </c>
      <c r="J4071" s="135">
        <v>-782.7399999999999</v>
      </c>
      <c r="K4071" t="str">
        <f>VLOOKUP(C4071,ResCat!$A$2:$B$268,2,FALSE)</f>
        <v>XXX</v>
      </c>
    </row>
    <row r="4072" spans="3:11" x14ac:dyDescent="0.25">
      <c r="C4072" s="134" t="s">
        <v>290</v>
      </c>
      <c r="D4072" s="134" t="s">
        <v>3</v>
      </c>
      <c r="E4072" s="134" t="s">
        <v>354</v>
      </c>
      <c r="F4072" s="134" t="s">
        <v>310</v>
      </c>
      <c r="G4072" s="134" t="s">
        <v>311</v>
      </c>
      <c r="H4072" s="135">
        <v>5.05</v>
      </c>
      <c r="I4072" s="135">
        <v>39.18</v>
      </c>
      <c r="J4072" s="135">
        <v>-9.5899999999999963</v>
      </c>
      <c r="K4072" t="str">
        <f>VLOOKUP(C4072,ResCat!$A$2:$B$268,2,FALSE)</f>
        <v>XXX</v>
      </c>
    </row>
    <row r="4073" spans="3:11" x14ac:dyDescent="0.25">
      <c r="C4073" s="134" t="s">
        <v>290</v>
      </c>
      <c r="D4073" s="134" t="s">
        <v>3</v>
      </c>
      <c r="E4073" s="134" t="s">
        <v>366</v>
      </c>
      <c r="F4073" s="134" t="s">
        <v>310</v>
      </c>
      <c r="G4073" s="134" t="s">
        <v>311</v>
      </c>
      <c r="H4073" s="135">
        <v>50.370000000000005</v>
      </c>
      <c r="I4073" s="135">
        <v>371.76999999999992</v>
      </c>
      <c r="J4073" s="135">
        <v>140.13999999999999</v>
      </c>
      <c r="K4073" t="str">
        <f>VLOOKUP(C4073,ResCat!$A$2:$B$268,2,FALSE)</f>
        <v>XXX</v>
      </c>
    </row>
    <row r="4074" spans="3:11" x14ac:dyDescent="0.25">
      <c r="C4074" s="134" t="s">
        <v>290</v>
      </c>
      <c r="D4074" s="134" t="s">
        <v>3</v>
      </c>
      <c r="E4074" s="134" t="s">
        <v>337</v>
      </c>
      <c r="F4074" s="134" t="s">
        <v>310</v>
      </c>
      <c r="G4074" s="134" t="s">
        <v>311</v>
      </c>
      <c r="H4074" s="135">
        <v>198.92000000000002</v>
      </c>
      <c r="I4074" s="135">
        <v>1271.05</v>
      </c>
      <c r="J4074" s="135">
        <v>1681.0399999999997</v>
      </c>
      <c r="K4074" t="str">
        <f>VLOOKUP(C4074,ResCat!$A$2:$B$268,2,FALSE)</f>
        <v>XXX</v>
      </c>
    </row>
    <row r="4075" spans="3:11" x14ac:dyDescent="0.25">
      <c r="C4075" s="134" t="s">
        <v>290</v>
      </c>
      <c r="D4075" s="134" t="s">
        <v>3</v>
      </c>
      <c r="E4075" s="134" t="s">
        <v>352</v>
      </c>
      <c r="F4075" s="134" t="s">
        <v>310</v>
      </c>
      <c r="G4075" s="134" t="s">
        <v>351</v>
      </c>
      <c r="H4075" s="135">
        <v>175.29000000000002</v>
      </c>
      <c r="I4075" s="135">
        <v>989.56</v>
      </c>
      <c r="J4075" s="135">
        <v>1103.95</v>
      </c>
      <c r="K4075" t="str">
        <f>VLOOKUP(C4075,ResCat!$A$2:$B$268,2,FALSE)</f>
        <v>XXX</v>
      </c>
    </row>
    <row r="4076" spans="3:11" x14ac:dyDescent="0.25">
      <c r="C4076" s="134" t="s">
        <v>290</v>
      </c>
      <c r="D4076" s="134" t="s">
        <v>3</v>
      </c>
      <c r="E4076" s="134" t="s">
        <v>347</v>
      </c>
      <c r="F4076" s="134" t="s">
        <v>310</v>
      </c>
      <c r="G4076" s="134" t="s">
        <v>360</v>
      </c>
      <c r="H4076" s="135">
        <v>314.44</v>
      </c>
      <c r="I4076" s="135">
        <v>1197.3899999999999</v>
      </c>
      <c r="J4076" s="135">
        <v>2038.59</v>
      </c>
      <c r="K4076" t="str">
        <f>VLOOKUP(C4076,ResCat!$A$2:$B$268,2,FALSE)</f>
        <v>XXX</v>
      </c>
    </row>
    <row r="4077" spans="3:11" x14ac:dyDescent="0.25">
      <c r="C4077" s="134" t="s">
        <v>290</v>
      </c>
      <c r="D4077" s="134" t="s">
        <v>3</v>
      </c>
      <c r="E4077" s="134" t="s">
        <v>361</v>
      </c>
      <c r="F4077" s="134" t="s">
        <v>310</v>
      </c>
      <c r="G4077" s="134" t="s">
        <v>355</v>
      </c>
      <c r="H4077" s="135">
        <v>-1668.1799999999998</v>
      </c>
      <c r="I4077" s="135">
        <v>-810.30999999999949</v>
      </c>
      <c r="J4077" s="135">
        <v>1086.8300000000002</v>
      </c>
      <c r="K4077" t="str">
        <f>VLOOKUP(C4077,ResCat!$A$2:$B$268,2,FALSE)</f>
        <v>XXX</v>
      </c>
    </row>
    <row r="4078" spans="3:11" x14ac:dyDescent="0.25">
      <c r="C4078" s="134" t="s">
        <v>290</v>
      </c>
      <c r="D4078" s="134" t="s">
        <v>3</v>
      </c>
      <c r="E4078" s="134" t="s">
        <v>312</v>
      </c>
      <c r="F4078" s="134" t="s">
        <v>310</v>
      </c>
      <c r="G4078" s="134" t="s">
        <v>364</v>
      </c>
      <c r="H4078" s="135">
        <v>-1290.94</v>
      </c>
      <c r="I4078" s="135">
        <v>-480.89</v>
      </c>
      <c r="J4078" s="135">
        <v>1390.4100000000003</v>
      </c>
      <c r="K4078" t="str">
        <f>VLOOKUP(C4078,ResCat!$A$2:$B$268,2,FALSE)</f>
        <v>XXX</v>
      </c>
    </row>
    <row r="4079" spans="3:11" x14ac:dyDescent="0.25">
      <c r="C4079" s="134" t="s">
        <v>290</v>
      </c>
      <c r="D4079" s="134" t="s">
        <v>3</v>
      </c>
      <c r="E4079" s="134" t="s">
        <v>357</v>
      </c>
      <c r="F4079" s="134" t="s">
        <v>310</v>
      </c>
      <c r="G4079" s="134" t="s">
        <v>338</v>
      </c>
      <c r="H4079" s="135">
        <v>1457.5800000000002</v>
      </c>
      <c r="I4079" s="135">
        <v>1142.4499999999998</v>
      </c>
      <c r="J4079" s="135">
        <v>1422.8200000000004</v>
      </c>
      <c r="K4079" t="str">
        <f>VLOOKUP(C4079,ResCat!$A$2:$B$268,2,FALSE)</f>
        <v>XXX</v>
      </c>
    </row>
    <row r="4080" spans="3:11" x14ac:dyDescent="0.25">
      <c r="C4080" s="134" t="s">
        <v>290</v>
      </c>
      <c r="D4080" s="134" t="s">
        <v>3</v>
      </c>
      <c r="E4080" s="134" t="s">
        <v>314</v>
      </c>
      <c r="F4080" s="134" t="s">
        <v>310</v>
      </c>
      <c r="G4080" s="134" t="s">
        <v>356</v>
      </c>
      <c r="H4080" s="135">
        <v>5867.7199999999993</v>
      </c>
      <c r="I4080" s="135">
        <v>6355.7099999999973</v>
      </c>
      <c r="J4080" s="135">
        <v>15743.74</v>
      </c>
      <c r="K4080" t="str">
        <f>VLOOKUP(C4080,ResCat!$A$2:$B$268,2,FALSE)</f>
        <v>XXX</v>
      </c>
    </row>
    <row r="4081" spans="3:11" x14ac:dyDescent="0.25">
      <c r="C4081" s="134" t="s">
        <v>290</v>
      </c>
      <c r="D4081" s="134" t="s">
        <v>3</v>
      </c>
      <c r="E4081" s="134" t="s">
        <v>339</v>
      </c>
      <c r="F4081" s="134" t="s">
        <v>310</v>
      </c>
      <c r="G4081" s="134" t="s">
        <v>353</v>
      </c>
      <c r="H4081" s="135">
        <v>1171.5900000000001</v>
      </c>
      <c r="I4081" s="135">
        <v>1707.3000000000004</v>
      </c>
      <c r="J4081" s="135">
        <v>5876.29</v>
      </c>
      <c r="K4081" t="str">
        <f>VLOOKUP(C4081,ResCat!$A$2:$B$268,2,FALSE)</f>
        <v>XXX</v>
      </c>
    </row>
    <row r="4082" spans="3:11" x14ac:dyDescent="0.25">
      <c r="C4082" s="134" t="s">
        <v>290</v>
      </c>
      <c r="D4082" s="134" t="s">
        <v>3</v>
      </c>
      <c r="E4082" s="134" t="s">
        <v>342</v>
      </c>
      <c r="F4082" s="134" t="s">
        <v>310</v>
      </c>
      <c r="G4082" s="134" t="s">
        <v>348</v>
      </c>
      <c r="H4082" s="135">
        <v>486.61999999999995</v>
      </c>
      <c r="I4082" s="135">
        <v>1138.7099999999998</v>
      </c>
      <c r="J4082" s="135">
        <v>2424.4099999999994</v>
      </c>
      <c r="K4082" t="str">
        <f>VLOOKUP(C4082,ResCat!$A$2:$B$268,2,FALSE)</f>
        <v>XXX</v>
      </c>
    </row>
    <row r="4083" spans="3:11" x14ac:dyDescent="0.25">
      <c r="C4083" s="134" t="s">
        <v>290</v>
      </c>
      <c r="D4083" s="134" t="s">
        <v>3</v>
      </c>
      <c r="E4083" s="134" t="s">
        <v>316</v>
      </c>
      <c r="F4083" s="134" t="s">
        <v>310</v>
      </c>
      <c r="G4083" s="134" t="s">
        <v>313</v>
      </c>
      <c r="H4083" s="135">
        <v>61131.369999999988</v>
      </c>
      <c r="I4083" s="135">
        <v>63878.39999999998</v>
      </c>
      <c r="J4083" s="135">
        <v>71558.899999999994</v>
      </c>
      <c r="K4083" t="str">
        <f>VLOOKUP(C4083,ResCat!$A$2:$B$268,2,FALSE)</f>
        <v>XXX</v>
      </c>
    </row>
    <row r="4084" spans="3:11" x14ac:dyDescent="0.25">
      <c r="C4084" s="134" t="s">
        <v>290</v>
      </c>
      <c r="D4084" s="134" t="s">
        <v>3</v>
      </c>
      <c r="E4084" s="134" t="s">
        <v>318</v>
      </c>
      <c r="F4084" s="134" t="s">
        <v>310</v>
      </c>
      <c r="G4084" s="134" t="s">
        <v>358</v>
      </c>
      <c r="H4084" s="135">
        <v>6640.6200000000008</v>
      </c>
      <c r="I4084" s="135">
        <v>11819.279999999997</v>
      </c>
      <c r="J4084" s="135">
        <v>13036.369999999999</v>
      </c>
      <c r="K4084" t="str">
        <f>VLOOKUP(C4084,ResCat!$A$2:$B$268,2,FALSE)</f>
        <v>XXX</v>
      </c>
    </row>
    <row r="4085" spans="3:11" x14ac:dyDescent="0.25">
      <c r="C4085" s="134" t="s">
        <v>290</v>
      </c>
      <c r="D4085" s="134" t="s">
        <v>3</v>
      </c>
      <c r="E4085" s="134" t="s">
        <v>320</v>
      </c>
      <c r="F4085" s="134" t="s">
        <v>310</v>
      </c>
      <c r="G4085" s="134" t="s">
        <v>315</v>
      </c>
      <c r="H4085" s="135">
        <v>-2736.2900000000013</v>
      </c>
      <c r="I4085" s="135">
        <v>-1595.4200000000008</v>
      </c>
      <c r="J4085" s="135">
        <v>1374.0799999999995</v>
      </c>
      <c r="K4085" t="str">
        <f>VLOOKUP(C4085,ResCat!$A$2:$B$268,2,FALSE)</f>
        <v>XXX</v>
      </c>
    </row>
    <row r="4086" spans="3:11" x14ac:dyDescent="0.25">
      <c r="C4086" s="134" t="s">
        <v>290</v>
      </c>
      <c r="D4086" s="134" t="s">
        <v>3</v>
      </c>
      <c r="E4086" s="134" t="s">
        <v>322</v>
      </c>
      <c r="F4086" s="134" t="s">
        <v>310</v>
      </c>
      <c r="G4086" s="134" t="s">
        <v>341</v>
      </c>
      <c r="H4086" s="135">
        <v>3544.4799999999996</v>
      </c>
      <c r="I4086" s="135">
        <v>8055.02</v>
      </c>
      <c r="J4086" s="135">
        <v>30819.699999999997</v>
      </c>
      <c r="K4086" t="str">
        <f>VLOOKUP(C4086,ResCat!$A$2:$B$268,2,FALSE)</f>
        <v>XXX</v>
      </c>
    </row>
    <row r="4087" spans="3:11" x14ac:dyDescent="0.25">
      <c r="C4087" s="134" t="s">
        <v>290</v>
      </c>
      <c r="D4087" s="134" t="s">
        <v>3</v>
      </c>
      <c r="E4087" s="134" t="s">
        <v>324</v>
      </c>
      <c r="F4087" s="134" t="s">
        <v>310</v>
      </c>
      <c r="G4087" s="134" t="s">
        <v>340</v>
      </c>
      <c r="H4087" s="135">
        <v>7792.5799999999963</v>
      </c>
      <c r="I4087" s="135">
        <v>12890.900000000001</v>
      </c>
      <c r="J4087" s="135">
        <v>38010.429999999993</v>
      </c>
      <c r="K4087" t="str">
        <f>VLOOKUP(C4087,ResCat!$A$2:$B$268,2,FALSE)</f>
        <v>XXX</v>
      </c>
    </row>
    <row r="4088" spans="3:11" x14ac:dyDescent="0.25">
      <c r="C4088" s="134" t="s">
        <v>290</v>
      </c>
      <c r="D4088" s="134" t="s">
        <v>3</v>
      </c>
      <c r="E4088" s="134" t="s">
        <v>326</v>
      </c>
      <c r="F4088" s="134" t="s">
        <v>310</v>
      </c>
      <c r="G4088" s="134" t="s">
        <v>317</v>
      </c>
      <c r="H4088" s="135">
        <v>9169.159999999998</v>
      </c>
      <c r="I4088" s="135">
        <v>11728.699999999999</v>
      </c>
      <c r="J4088" s="135">
        <v>54825.37000000001</v>
      </c>
      <c r="K4088" t="str">
        <f>VLOOKUP(C4088,ResCat!$A$2:$B$268,2,FALSE)</f>
        <v>XXX</v>
      </c>
    </row>
    <row r="4089" spans="3:11" x14ac:dyDescent="0.25">
      <c r="C4089" s="134" t="s">
        <v>290</v>
      </c>
      <c r="D4089" s="134" t="s">
        <v>3</v>
      </c>
      <c r="E4089" s="134" t="s">
        <v>328</v>
      </c>
      <c r="F4089" s="134" t="s">
        <v>310</v>
      </c>
      <c r="G4089" s="134" t="s">
        <v>319</v>
      </c>
      <c r="H4089" s="135">
        <v>2835.8</v>
      </c>
      <c r="I4089" s="135">
        <v>5730.1200000000017</v>
      </c>
      <c r="J4089" s="135">
        <v>45570.380000000005</v>
      </c>
      <c r="K4089" t="str">
        <f>VLOOKUP(C4089,ResCat!$A$2:$B$268,2,FALSE)</f>
        <v>XXX</v>
      </c>
    </row>
    <row r="4090" spans="3:11" x14ac:dyDescent="0.25">
      <c r="C4090" s="134" t="s">
        <v>290</v>
      </c>
      <c r="D4090" s="134" t="s">
        <v>3</v>
      </c>
      <c r="E4090" s="134" t="s">
        <v>330</v>
      </c>
      <c r="F4090" s="134" t="s">
        <v>310</v>
      </c>
      <c r="G4090" s="134" t="s">
        <v>321</v>
      </c>
      <c r="H4090" s="135">
        <v>13759.470000000007</v>
      </c>
      <c r="I4090" s="135">
        <v>19289.760000000006</v>
      </c>
      <c r="J4090" s="135">
        <v>40550.780000000006</v>
      </c>
      <c r="K4090" t="str">
        <f>VLOOKUP(C4090,ResCat!$A$2:$B$268,2,FALSE)</f>
        <v>XXX</v>
      </c>
    </row>
    <row r="4091" spans="3:11" x14ac:dyDescent="0.25">
      <c r="C4091" s="134" t="s">
        <v>290</v>
      </c>
      <c r="D4091" s="134" t="s">
        <v>3</v>
      </c>
      <c r="E4091" s="134" t="s">
        <v>332</v>
      </c>
      <c r="F4091" s="134" t="s">
        <v>310</v>
      </c>
      <c r="G4091" s="134" t="s">
        <v>323</v>
      </c>
      <c r="H4091" s="135">
        <v>19819.810000000009</v>
      </c>
      <c r="I4091" s="135">
        <v>24954.820000000007</v>
      </c>
      <c r="J4091" s="135">
        <v>68670.940000000017</v>
      </c>
      <c r="K4091" t="str">
        <f>VLOOKUP(C4091,ResCat!$A$2:$B$268,2,FALSE)</f>
        <v>XXX</v>
      </c>
    </row>
    <row r="4092" spans="3:11" x14ac:dyDescent="0.25">
      <c r="C4092" s="134" t="s">
        <v>290</v>
      </c>
      <c r="D4092" s="134" t="s">
        <v>3</v>
      </c>
      <c r="E4092" s="134" t="s">
        <v>335</v>
      </c>
      <c r="F4092" s="134" t="s">
        <v>310</v>
      </c>
      <c r="G4092" s="134" t="s">
        <v>325</v>
      </c>
      <c r="H4092" s="135">
        <v>69115.689999999988</v>
      </c>
      <c r="I4092" s="135">
        <v>76499.490000000049</v>
      </c>
      <c r="J4092" s="135">
        <v>136236.93000000002</v>
      </c>
      <c r="K4092" t="str">
        <f>VLOOKUP(C4092,ResCat!$A$2:$B$268,2,FALSE)</f>
        <v>XXX</v>
      </c>
    </row>
    <row r="4093" spans="3:11" x14ac:dyDescent="0.25">
      <c r="C4093" s="134" t="s">
        <v>290</v>
      </c>
      <c r="D4093" s="134" t="s">
        <v>3</v>
      </c>
      <c r="E4093" s="134" t="s">
        <v>4</v>
      </c>
      <c r="F4093" s="134" t="s">
        <v>310</v>
      </c>
      <c r="G4093" s="134" t="s">
        <v>327</v>
      </c>
      <c r="H4093" s="135">
        <v>37070.000000000007</v>
      </c>
      <c r="I4093" s="135">
        <v>60872.719999999936</v>
      </c>
      <c r="J4093" s="135">
        <v>147531.28</v>
      </c>
      <c r="K4093" t="str">
        <f>VLOOKUP(C4093,ResCat!$A$2:$B$268,2,FALSE)</f>
        <v>XXX</v>
      </c>
    </row>
    <row r="4094" spans="3:11" x14ac:dyDescent="0.25">
      <c r="C4094" s="134" t="s">
        <v>290</v>
      </c>
      <c r="D4094" s="134" t="s">
        <v>3</v>
      </c>
      <c r="E4094" s="134" t="s">
        <v>511</v>
      </c>
      <c r="F4094" s="134" t="s">
        <v>310</v>
      </c>
      <c r="G4094" s="134" t="s">
        <v>329</v>
      </c>
      <c r="H4094" s="135">
        <v>119900.87999999996</v>
      </c>
      <c r="I4094" s="135">
        <v>142111.69000000024</v>
      </c>
      <c r="J4094" s="135">
        <v>279577.89</v>
      </c>
      <c r="K4094" t="str">
        <f>VLOOKUP(C4094,ResCat!$A$2:$B$268,2,FALSE)</f>
        <v>XXX</v>
      </c>
    </row>
    <row r="4095" spans="3:11" x14ac:dyDescent="0.25">
      <c r="C4095" s="134" t="s">
        <v>290</v>
      </c>
      <c r="D4095" s="134" t="s">
        <v>3</v>
      </c>
      <c r="E4095" s="134" t="s">
        <v>969</v>
      </c>
      <c r="F4095" s="134" t="s">
        <v>310</v>
      </c>
      <c r="G4095" s="134" t="s">
        <v>331</v>
      </c>
      <c r="H4095" s="135">
        <v>112200.25</v>
      </c>
      <c r="I4095" s="135">
        <v>145073.24999999985</v>
      </c>
      <c r="J4095" s="135">
        <v>385555.70000000007</v>
      </c>
      <c r="K4095" t="str">
        <f>VLOOKUP(C4095,ResCat!$A$2:$B$268,2,FALSE)</f>
        <v>XXX</v>
      </c>
    </row>
    <row r="4096" spans="3:11" x14ac:dyDescent="0.25">
      <c r="C4096" s="134" t="s">
        <v>290</v>
      </c>
      <c r="D4096" s="134" t="s">
        <v>3</v>
      </c>
      <c r="E4096" s="134" t="s">
        <v>961</v>
      </c>
      <c r="F4096" s="134" t="s">
        <v>310</v>
      </c>
      <c r="G4096" s="134" t="s">
        <v>334</v>
      </c>
      <c r="H4096" s="135">
        <v>387465.42999999941</v>
      </c>
      <c r="I4096" s="135">
        <v>479951.48999999964</v>
      </c>
      <c r="J4096" s="135">
        <v>1014861.4999999999</v>
      </c>
      <c r="K4096" t="str">
        <f>VLOOKUP(C4096,ResCat!$A$2:$B$268,2,FALSE)</f>
        <v>XXX</v>
      </c>
    </row>
    <row r="4097" spans="3:11" x14ac:dyDescent="0.25">
      <c r="C4097" s="134" t="s">
        <v>290</v>
      </c>
      <c r="D4097" s="134" t="s">
        <v>3</v>
      </c>
      <c r="E4097" s="134" t="s">
        <v>970</v>
      </c>
      <c r="F4097" s="134" t="s">
        <v>310</v>
      </c>
      <c r="G4097" s="134" t="s">
        <v>333</v>
      </c>
      <c r="H4097" s="135">
        <v>1287903.4799999981</v>
      </c>
      <c r="I4097" s="135">
        <v>1851955.8599999929</v>
      </c>
      <c r="J4097" s="135">
        <v>5208281.8600000087</v>
      </c>
      <c r="K4097" t="str">
        <f>VLOOKUP(C4097,ResCat!$A$2:$B$268,2,FALSE)</f>
        <v>XXX</v>
      </c>
    </row>
    <row r="4098" spans="3:11" x14ac:dyDescent="0.25">
      <c r="C4098" s="134" t="s">
        <v>290</v>
      </c>
      <c r="D4098" s="134" t="s">
        <v>3</v>
      </c>
      <c r="E4098" s="134" t="s">
        <v>1023</v>
      </c>
      <c r="F4098" s="134" t="s">
        <v>310</v>
      </c>
      <c r="G4098" s="134" t="s">
        <v>308</v>
      </c>
      <c r="H4098" s="135">
        <v>1319553.1499999994</v>
      </c>
      <c r="I4098" s="135">
        <v>2221793.8999999911</v>
      </c>
      <c r="J4098" s="135">
        <v>5682668.1000000294</v>
      </c>
      <c r="K4098" t="str">
        <f>VLOOKUP(C4098,ResCat!$A$2:$B$268,2,FALSE)</f>
        <v>XXX</v>
      </c>
    </row>
    <row r="4099" spans="3:11" x14ac:dyDescent="0.25">
      <c r="C4099" s="134" t="s">
        <v>290</v>
      </c>
      <c r="D4099" s="134" t="s">
        <v>0</v>
      </c>
      <c r="E4099" s="134" t="s">
        <v>309</v>
      </c>
      <c r="F4099" s="134" t="s">
        <v>310</v>
      </c>
      <c r="G4099" s="134" t="s">
        <v>311</v>
      </c>
      <c r="H4099" s="135">
        <v>169.39</v>
      </c>
      <c r="I4099" s="135">
        <v>169.39</v>
      </c>
      <c r="J4099" s="135">
        <v>520.46</v>
      </c>
      <c r="K4099" t="str">
        <f>VLOOKUP(C4099,ResCat!$A$2:$B$268,2,FALSE)</f>
        <v>XXX</v>
      </c>
    </row>
    <row r="4100" spans="3:11" x14ac:dyDescent="0.25">
      <c r="C4100" s="134" t="s">
        <v>290</v>
      </c>
      <c r="D4100" s="134" t="s">
        <v>0</v>
      </c>
      <c r="E4100" s="134" t="s">
        <v>362</v>
      </c>
      <c r="F4100" s="134" t="s">
        <v>310</v>
      </c>
      <c r="G4100" s="134" t="s">
        <v>311</v>
      </c>
      <c r="H4100" s="135">
        <v>-30.41</v>
      </c>
      <c r="I4100" s="135">
        <v>-121.49</v>
      </c>
      <c r="J4100" s="135">
        <v>-187</v>
      </c>
      <c r="K4100" t="str">
        <f>VLOOKUP(C4100,ResCat!$A$2:$B$268,2,FALSE)</f>
        <v>XXX</v>
      </c>
    </row>
    <row r="4101" spans="3:11" x14ac:dyDescent="0.25">
      <c r="C4101" s="134" t="s">
        <v>290</v>
      </c>
      <c r="D4101" s="134" t="s">
        <v>0</v>
      </c>
      <c r="E4101" s="134" t="s">
        <v>350</v>
      </c>
      <c r="F4101" s="134" t="s">
        <v>310</v>
      </c>
      <c r="G4101" s="134" t="s">
        <v>311</v>
      </c>
      <c r="H4101" s="135">
        <v>0</v>
      </c>
      <c r="I4101" s="135">
        <v>65</v>
      </c>
      <c r="J4101" s="135">
        <v>65</v>
      </c>
      <c r="K4101" t="str">
        <f>VLOOKUP(C4101,ResCat!$A$2:$B$268,2,FALSE)</f>
        <v>XXX</v>
      </c>
    </row>
    <row r="4102" spans="3:11" x14ac:dyDescent="0.25">
      <c r="C4102" s="134" t="s">
        <v>290</v>
      </c>
      <c r="D4102" s="134" t="s">
        <v>0</v>
      </c>
      <c r="E4102" s="134" t="s">
        <v>359</v>
      </c>
      <c r="F4102" s="134" t="s">
        <v>310</v>
      </c>
      <c r="G4102" s="134" t="s">
        <v>311</v>
      </c>
      <c r="H4102" s="135">
        <v>13316.400000000001</v>
      </c>
      <c r="I4102" s="135">
        <v>13674.230000000003</v>
      </c>
      <c r="J4102" s="135">
        <v>-28633.7</v>
      </c>
      <c r="K4102" t="str">
        <f>VLOOKUP(C4102,ResCat!$A$2:$B$268,2,FALSE)</f>
        <v>XXX</v>
      </c>
    </row>
    <row r="4103" spans="3:11" x14ac:dyDescent="0.25">
      <c r="C4103" s="134" t="s">
        <v>290</v>
      </c>
      <c r="D4103" s="134" t="s">
        <v>0</v>
      </c>
      <c r="E4103" s="134" t="s">
        <v>354</v>
      </c>
      <c r="F4103" s="134" t="s">
        <v>310</v>
      </c>
      <c r="G4103" s="134" t="s">
        <v>311</v>
      </c>
      <c r="H4103" s="135">
        <v>156.46</v>
      </c>
      <c r="I4103" s="135">
        <v>1342.43</v>
      </c>
      <c r="J4103" s="135">
        <v>1970.98</v>
      </c>
      <c r="K4103" t="str">
        <f>VLOOKUP(C4103,ResCat!$A$2:$B$268,2,FALSE)</f>
        <v>XXX</v>
      </c>
    </row>
    <row r="4104" spans="3:11" x14ac:dyDescent="0.25">
      <c r="C4104" s="134" t="s">
        <v>290</v>
      </c>
      <c r="D4104" s="134" t="s">
        <v>0</v>
      </c>
      <c r="E4104" s="134" t="s">
        <v>366</v>
      </c>
      <c r="F4104" s="134" t="s">
        <v>310</v>
      </c>
      <c r="G4104" s="134" t="s">
        <v>311</v>
      </c>
      <c r="H4104" s="135">
        <v>-5081.1600000000008</v>
      </c>
      <c r="I4104" s="135">
        <v>-5181.6000000000004</v>
      </c>
      <c r="J4104" s="135">
        <v>-177</v>
      </c>
      <c r="K4104" t="str">
        <f>VLOOKUP(C4104,ResCat!$A$2:$B$268,2,FALSE)</f>
        <v>XXX</v>
      </c>
    </row>
    <row r="4105" spans="3:11" x14ac:dyDescent="0.25">
      <c r="C4105" s="134" t="s">
        <v>290</v>
      </c>
      <c r="D4105" s="134" t="s">
        <v>0</v>
      </c>
      <c r="E4105" s="134" t="s">
        <v>337</v>
      </c>
      <c r="F4105" s="134" t="s">
        <v>310</v>
      </c>
      <c r="G4105" s="134" t="s">
        <v>311</v>
      </c>
      <c r="H4105" s="135">
        <v>-18156.95</v>
      </c>
      <c r="I4105" s="135">
        <v>-20155.13</v>
      </c>
      <c r="J4105" s="135">
        <v>-18802</v>
      </c>
      <c r="K4105" t="str">
        <f>VLOOKUP(C4105,ResCat!$A$2:$B$268,2,FALSE)</f>
        <v>XXX</v>
      </c>
    </row>
    <row r="4106" spans="3:11" x14ac:dyDescent="0.25">
      <c r="C4106" s="134" t="s">
        <v>290</v>
      </c>
      <c r="D4106" s="134" t="s">
        <v>0</v>
      </c>
      <c r="E4106" s="134" t="s">
        <v>352</v>
      </c>
      <c r="F4106" s="134" t="s">
        <v>310</v>
      </c>
      <c r="G4106" s="134" t="s">
        <v>351</v>
      </c>
      <c r="H4106" s="135">
        <v>15110.88</v>
      </c>
      <c r="I4106" s="135">
        <v>15893.39</v>
      </c>
      <c r="J4106" s="135">
        <v>17216.5</v>
      </c>
      <c r="K4106" t="str">
        <f>VLOOKUP(C4106,ResCat!$A$2:$B$268,2,FALSE)</f>
        <v>XXX</v>
      </c>
    </row>
    <row r="4107" spans="3:11" x14ac:dyDescent="0.25">
      <c r="C4107" s="134" t="s">
        <v>290</v>
      </c>
      <c r="D4107" s="134" t="s">
        <v>0</v>
      </c>
      <c r="E4107" s="134" t="s">
        <v>347</v>
      </c>
      <c r="F4107" s="134" t="s">
        <v>310</v>
      </c>
      <c r="G4107" s="134" t="s">
        <v>360</v>
      </c>
      <c r="H4107" s="135">
        <v>-2383.0299999999997</v>
      </c>
      <c r="I4107" s="135">
        <v>-3684.8500000000004</v>
      </c>
      <c r="J4107" s="135">
        <v>-17770.16</v>
      </c>
      <c r="K4107" t="str">
        <f>VLOOKUP(C4107,ResCat!$A$2:$B$268,2,FALSE)</f>
        <v>XXX</v>
      </c>
    </row>
    <row r="4108" spans="3:11" x14ac:dyDescent="0.25">
      <c r="C4108" s="134" t="s">
        <v>290</v>
      </c>
      <c r="D4108" s="134" t="s">
        <v>0</v>
      </c>
      <c r="E4108" s="134" t="s">
        <v>361</v>
      </c>
      <c r="F4108" s="134" t="s">
        <v>310</v>
      </c>
      <c r="G4108" s="134" t="s">
        <v>355</v>
      </c>
      <c r="H4108" s="135">
        <v>720</v>
      </c>
      <c r="I4108" s="135">
        <v>600</v>
      </c>
      <c r="J4108" s="135">
        <v>-1950</v>
      </c>
      <c r="K4108" t="str">
        <f>VLOOKUP(C4108,ResCat!$A$2:$B$268,2,FALSE)</f>
        <v>XXX</v>
      </c>
    </row>
    <row r="4109" spans="3:11" x14ac:dyDescent="0.25">
      <c r="C4109" s="134" t="s">
        <v>290</v>
      </c>
      <c r="D4109" s="134" t="s">
        <v>0</v>
      </c>
      <c r="E4109" s="134" t="s">
        <v>312</v>
      </c>
      <c r="F4109" s="134" t="s">
        <v>310</v>
      </c>
      <c r="G4109" s="134" t="s">
        <v>364</v>
      </c>
      <c r="H4109" s="135">
        <v>4865.34</v>
      </c>
      <c r="I4109" s="135">
        <v>6786.6900000000005</v>
      </c>
      <c r="J4109" s="135">
        <v>8367.619999999999</v>
      </c>
      <c r="K4109" t="str">
        <f>VLOOKUP(C4109,ResCat!$A$2:$B$268,2,FALSE)</f>
        <v>XXX</v>
      </c>
    </row>
    <row r="4110" spans="3:11" x14ac:dyDescent="0.25">
      <c r="C4110" s="134" t="s">
        <v>290</v>
      </c>
      <c r="D4110" s="134" t="s">
        <v>0</v>
      </c>
      <c r="E4110" s="134" t="s">
        <v>357</v>
      </c>
      <c r="F4110" s="134" t="s">
        <v>310</v>
      </c>
      <c r="G4110" s="134" t="s">
        <v>338</v>
      </c>
      <c r="H4110" s="135">
        <v>7248.84</v>
      </c>
      <c r="I4110" s="135">
        <v>8029.24</v>
      </c>
      <c r="J4110" s="135">
        <v>261238.43</v>
      </c>
      <c r="K4110" t="str">
        <f>VLOOKUP(C4110,ResCat!$A$2:$B$268,2,FALSE)</f>
        <v>XXX</v>
      </c>
    </row>
    <row r="4111" spans="3:11" x14ac:dyDescent="0.25">
      <c r="C4111" s="134" t="s">
        <v>290</v>
      </c>
      <c r="D4111" s="134" t="s">
        <v>0</v>
      </c>
      <c r="E4111" s="134" t="s">
        <v>314</v>
      </c>
      <c r="F4111" s="134" t="s">
        <v>310</v>
      </c>
      <c r="G4111" s="134" t="s">
        <v>356</v>
      </c>
      <c r="H4111" s="135">
        <v>54685.119999999995</v>
      </c>
      <c r="I4111" s="135">
        <v>54812.909999999996</v>
      </c>
      <c r="J4111" s="135">
        <v>265</v>
      </c>
      <c r="K4111" t="str">
        <f>VLOOKUP(C4111,ResCat!$A$2:$B$268,2,FALSE)</f>
        <v>XXX</v>
      </c>
    </row>
    <row r="4112" spans="3:11" x14ac:dyDescent="0.25">
      <c r="C4112" s="134" t="s">
        <v>290</v>
      </c>
      <c r="D4112" s="134" t="s">
        <v>0</v>
      </c>
      <c r="E4112" s="134" t="s">
        <v>339</v>
      </c>
      <c r="F4112" s="134" t="s">
        <v>310</v>
      </c>
      <c r="G4112" s="134" t="s">
        <v>353</v>
      </c>
      <c r="H4112" s="135">
        <v>-68512.03</v>
      </c>
      <c r="I4112" s="135">
        <v>-67976.33</v>
      </c>
      <c r="J4112" s="135">
        <v>7216</v>
      </c>
      <c r="K4112" t="str">
        <f>VLOOKUP(C4112,ResCat!$A$2:$B$268,2,FALSE)</f>
        <v>XXX</v>
      </c>
    </row>
    <row r="4113" spans="3:11" x14ac:dyDescent="0.25">
      <c r="C4113" s="134" t="s">
        <v>290</v>
      </c>
      <c r="D4113" s="134" t="s">
        <v>0</v>
      </c>
      <c r="E4113" s="134" t="s">
        <v>342</v>
      </c>
      <c r="F4113" s="134" t="s">
        <v>310</v>
      </c>
      <c r="G4113" s="134" t="s">
        <v>348</v>
      </c>
      <c r="H4113" s="135">
        <v>53306.240000000005</v>
      </c>
      <c r="I4113" s="135">
        <v>57539.37</v>
      </c>
      <c r="J4113" s="135">
        <v>138650.62999999992</v>
      </c>
      <c r="K4113" t="str">
        <f>VLOOKUP(C4113,ResCat!$A$2:$B$268,2,FALSE)</f>
        <v>XXX</v>
      </c>
    </row>
    <row r="4114" spans="3:11" x14ac:dyDescent="0.25">
      <c r="C4114" s="134" t="s">
        <v>290</v>
      </c>
      <c r="D4114" s="134" t="s">
        <v>0</v>
      </c>
      <c r="E4114" s="134" t="s">
        <v>316</v>
      </c>
      <c r="F4114" s="134" t="s">
        <v>310</v>
      </c>
      <c r="G4114" s="134" t="s">
        <v>313</v>
      </c>
      <c r="H4114" s="135">
        <v>-134629.41</v>
      </c>
      <c r="I4114" s="135">
        <v>-134629.41</v>
      </c>
      <c r="J4114" s="135">
        <v>5931.37</v>
      </c>
      <c r="K4114" t="str">
        <f>VLOOKUP(C4114,ResCat!$A$2:$B$268,2,FALSE)</f>
        <v>XXX</v>
      </c>
    </row>
    <row r="4115" spans="3:11" x14ac:dyDescent="0.25">
      <c r="C4115" s="134" t="s">
        <v>290</v>
      </c>
      <c r="D4115" s="134" t="s">
        <v>0</v>
      </c>
      <c r="E4115" s="134" t="s">
        <v>318</v>
      </c>
      <c r="F4115" s="134" t="s">
        <v>310</v>
      </c>
      <c r="G4115" s="134" t="s">
        <v>358</v>
      </c>
      <c r="H4115" s="135">
        <v>1567.0899999999995</v>
      </c>
      <c r="I4115" s="135">
        <v>8015.1999999999989</v>
      </c>
      <c r="J4115" s="135">
        <v>54777.099999999991</v>
      </c>
      <c r="K4115" t="str">
        <f>VLOOKUP(C4115,ResCat!$A$2:$B$268,2,FALSE)</f>
        <v>XXX</v>
      </c>
    </row>
    <row r="4116" spans="3:11" x14ac:dyDescent="0.25">
      <c r="C4116" s="134" t="s">
        <v>290</v>
      </c>
      <c r="D4116" s="134" t="s">
        <v>0</v>
      </c>
      <c r="E4116" s="134" t="s">
        <v>320</v>
      </c>
      <c r="F4116" s="134" t="s">
        <v>310</v>
      </c>
      <c r="G4116" s="134" t="s">
        <v>315</v>
      </c>
      <c r="H4116" s="135">
        <v>32822.19</v>
      </c>
      <c r="I4116" s="135">
        <v>32726.43</v>
      </c>
      <c r="J4116" s="135">
        <v>150883.14000000001</v>
      </c>
      <c r="K4116" t="str">
        <f>VLOOKUP(C4116,ResCat!$A$2:$B$268,2,FALSE)</f>
        <v>XXX</v>
      </c>
    </row>
    <row r="4117" spans="3:11" x14ac:dyDescent="0.25">
      <c r="C4117" s="134" t="s">
        <v>290</v>
      </c>
      <c r="D4117" s="134" t="s">
        <v>0</v>
      </c>
      <c r="E4117" s="134" t="s">
        <v>322</v>
      </c>
      <c r="F4117" s="134" t="s">
        <v>310</v>
      </c>
      <c r="G4117" s="134" t="s">
        <v>341</v>
      </c>
      <c r="H4117" s="135">
        <v>190837.19999999992</v>
      </c>
      <c r="I4117" s="135">
        <v>205690.0799999999</v>
      </c>
      <c r="J4117" s="135">
        <v>292280.47999999992</v>
      </c>
      <c r="K4117" t="str">
        <f>VLOOKUP(C4117,ResCat!$A$2:$B$268,2,FALSE)</f>
        <v>XXX</v>
      </c>
    </row>
    <row r="4118" spans="3:11" x14ac:dyDescent="0.25">
      <c r="C4118" s="134" t="s">
        <v>290</v>
      </c>
      <c r="D4118" s="134" t="s">
        <v>0</v>
      </c>
      <c r="E4118" s="134" t="s">
        <v>324</v>
      </c>
      <c r="F4118" s="134" t="s">
        <v>310</v>
      </c>
      <c r="G4118" s="134" t="s">
        <v>340</v>
      </c>
      <c r="H4118" s="135">
        <v>44387.58</v>
      </c>
      <c r="I4118" s="135">
        <v>86568.09</v>
      </c>
      <c r="J4118" s="135">
        <v>358432.35</v>
      </c>
      <c r="K4118" t="str">
        <f>VLOOKUP(C4118,ResCat!$A$2:$B$268,2,FALSE)</f>
        <v>XXX</v>
      </c>
    </row>
    <row r="4119" spans="3:11" x14ac:dyDescent="0.25">
      <c r="C4119" s="134" t="s">
        <v>290</v>
      </c>
      <c r="D4119" s="134" t="s">
        <v>0</v>
      </c>
      <c r="E4119" s="134" t="s">
        <v>326</v>
      </c>
      <c r="F4119" s="134" t="s">
        <v>310</v>
      </c>
      <c r="G4119" s="134" t="s">
        <v>317</v>
      </c>
      <c r="H4119" s="135">
        <v>14297.61999999999</v>
      </c>
      <c r="I4119" s="135">
        <v>35005.910000000047</v>
      </c>
      <c r="J4119" s="135">
        <v>83418.329999999813</v>
      </c>
      <c r="K4119" t="str">
        <f>VLOOKUP(C4119,ResCat!$A$2:$B$268,2,FALSE)</f>
        <v>XXX</v>
      </c>
    </row>
    <row r="4120" spans="3:11" x14ac:dyDescent="0.25">
      <c r="C4120" s="134" t="s">
        <v>290</v>
      </c>
      <c r="D4120" s="134" t="s">
        <v>0</v>
      </c>
      <c r="E4120" s="134" t="s">
        <v>328</v>
      </c>
      <c r="F4120" s="134" t="s">
        <v>310</v>
      </c>
      <c r="G4120" s="134" t="s">
        <v>319</v>
      </c>
      <c r="H4120" s="135">
        <v>100264.84</v>
      </c>
      <c r="I4120" s="135">
        <v>103366.93000000001</v>
      </c>
      <c r="J4120" s="135">
        <v>175133.39000000004</v>
      </c>
      <c r="K4120" t="str">
        <f>VLOOKUP(C4120,ResCat!$A$2:$B$268,2,FALSE)</f>
        <v>XXX</v>
      </c>
    </row>
    <row r="4121" spans="3:11" x14ac:dyDescent="0.25">
      <c r="C4121" s="134" t="s">
        <v>290</v>
      </c>
      <c r="D4121" s="134" t="s">
        <v>0</v>
      </c>
      <c r="E4121" s="134" t="s">
        <v>330</v>
      </c>
      <c r="F4121" s="134" t="s">
        <v>310</v>
      </c>
      <c r="G4121" s="134" t="s">
        <v>321</v>
      </c>
      <c r="H4121" s="135">
        <v>183398.33000000005</v>
      </c>
      <c r="I4121" s="135">
        <v>195882.76</v>
      </c>
      <c r="J4121" s="135">
        <v>322700.24</v>
      </c>
      <c r="K4121" t="str">
        <f>VLOOKUP(C4121,ResCat!$A$2:$B$268,2,FALSE)</f>
        <v>XXX</v>
      </c>
    </row>
    <row r="4122" spans="3:11" x14ac:dyDescent="0.25">
      <c r="C4122" s="134" t="s">
        <v>290</v>
      </c>
      <c r="D4122" s="134" t="s">
        <v>0</v>
      </c>
      <c r="E4122" s="134" t="s">
        <v>332</v>
      </c>
      <c r="F4122" s="134" t="s">
        <v>310</v>
      </c>
      <c r="G4122" s="134" t="s">
        <v>323</v>
      </c>
      <c r="H4122" s="135">
        <v>47605.900000000009</v>
      </c>
      <c r="I4122" s="135">
        <v>102418.23999999999</v>
      </c>
      <c r="J4122" s="135">
        <v>389488.22000000003</v>
      </c>
      <c r="K4122" t="str">
        <f>VLOOKUP(C4122,ResCat!$A$2:$B$268,2,FALSE)</f>
        <v>XXX</v>
      </c>
    </row>
    <row r="4123" spans="3:11" x14ac:dyDescent="0.25">
      <c r="C4123" s="134" t="s">
        <v>290</v>
      </c>
      <c r="D4123" s="134" t="s">
        <v>0</v>
      </c>
      <c r="E4123" s="134" t="s">
        <v>335</v>
      </c>
      <c r="F4123" s="134" t="s">
        <v>310</v>
      </c>
      <c r="G4123" s="134" t="s">
        <v>325</v>
      </c>
      <c r="H4123" s="135">
        <v>467464.71000000008</v>
      </c>
      <c r="I4123" s="135">
        <v>495249.85000000015</v>
      </c>
      <c r="J4123" s="135">
        <v>1565631.4800000002</v>
      </c>
      <c r="K4123" t="str">
        <f>VLOOKUP(C4123,ResCat!$A$2:$B$268,2,FALSE)</f>
        <v>XXX</v>
      </c>
    </row>
    <row r="4124" spans="3:11" x14ac:dyDescent="0.25">
      <c r="C4124" s="134" t="s">
        <v>290</v>
      </c>
      <c r="D4124" s="134" t="s">
        <v>0</v>
      </c>
      <c r="E4124" s="134" t="s">
        <v>4</v>
      </c>
      <c r="F4124" s="134" t="s">
        <v>310</v>
      </c>
      <c r="G4124" s="134" t="s">
        <v>327</v>
      </c>
      <c r="H4124" s="135">
        <v>528879.76000000036</v>
      </c>
      <c r="I4124" s="135">
        <v>604228.40999999957</v>
      </c>
      <c r="J4124" s="135">
        <v>1062086.5699999998</v>
      </c>
      <c r="K4124" t="str">
        <f>VLOOKUP(C4124,ResCat!$A$2:$B$268,2,FALSE)</f>
        <v>XXX</v>
      </c>
    </row>
    <row r="4125" spans="3:11" x14ac:dyDescent="0.25">
      <c r="C4125" s="134" t="s">
        <v>290</v>
      </c>
      <c r="D4125" s="134" t="s">
        <v>0</v>
      </c>
      <c r="E4125" s="134" t="s">
        <v>511</v>
      </c>
      <c r="F4125" s="134" t="s">
        <v>310</v>
      </c>
      <c r="G4125" s="134" t="s">
        <v>329</v>
      </c>
      <c r="H4125" s="135">
        <v>671609.85999999975</v>
      </c>
      <c r="I4125" s="135">
        <v>743263.47999999986</v>
      </c>
      <c r="J4125" s="135">
        <v>1613353.9700000011</v>
      </c>
      <c r="K4125" t="str">
        <f>VLOOKUP(C4125,ResCat!$A$2:$B$268,2,FALSE)</f>
        <v>XXX</v>
      </c>
    </row>
    <row r="4126" spans="3:11" x14ac:dyDescent="0.25">
      <c r="C4126" s="134" t="s">
        <v>290</v>
      </c>
      <c r="D4126" s="134" t="s">
        <v>0</v>
      </c>
      <c r="E4126" s="134" t="s">
        <v>969</v>
      </c>
      <c r="F4126" s="134" t="s">
        <v>310</v>
      </c>
      <c r="G4126" s="134" t="s">
        <v>331</v>
      </c>
      <c r="H4126" s="135">
        <v>1772029.0500000003</v>
      </c>
      <c r="I4126" s="135">
        <v>2064090.79</v>
      </c>
      <c r="J4126" s="135">
        <v>5656386.4999999991</v>
      </c>
      <c r="K4126" t="str">
        <f>VLOOKUP(C4126,ResCat!$A$2:$B$268,2,FALSE)</f>
        <v>XXX</v>
      </c>
    </row>
    <row r="4127" spans="3:11" x14ac:dyDescent="0.25">
      <c r="C4127" s="134" t="s">
        <v>290</v>
      </c>
      <c r="D4127" s="134" t="s">
        <v>0</v>
      </c>
      <c r="E4127" s="134" t="s">
        <v>961</v>
      </c>
      <c r="F4127" s="134" t="s">
        <v>310</v>
      </c>
      <c r="G4127" s="134" t="s">
        <v>334</v>
      </c>
      <c r="H4127" s="135">
        <v>2861914.5699999956</v>
      </c>
      <c r="I4127" s="135">
        <v>3485896.0799999987</v>
      </c>
      <c r="J4127" s="135">
        <v>11223390.979999959</v>
      </c>
      <c r="K4127" t="str">
        <f>VLOOKUP(C4127,ResCat!$A$2:$B$268,2,FALSE)</f>
        <v>XXX</v>
      </c>
    </row>
    <row r="4128" spans="3:11" x14ac:dyDescent="0.25">
      <c r="C4128" s="134" t="s">
        <v>290</v>
      </c>
      <c r="D4128" s="134" t="s">
        <v>0</v>
      </c>
      <c r="E4128" s="134" t="s">
        <v>970</v>
      </c>
      <c r="F4128" s="134" t="s">
        <v>310</v>
      </c>
      <c r="G4128" s="134" t="s">
        <v>333</v>
      </c>
      <c r="H4128" s="135">
        <v>5103505.5700000152</v>
      </c>
      <c r="I4128" s="135">
        <v>7071562.5199999986</v>
      </c>
      <c r="J4128" s="135">
        <v>26011030.180000085</v>
      </c>
      <c r="K4128" t="str">
        <f>VLOOKUP(C4128,ResCat!$A$2:$B$268,2,FALSE)</f>
        <v>XXX</v>
      </c>
    </row>
    <row r="4129" spans="3:11" x14ac:dyDescent="0.25">
      <c r="C4129" s="134" t="s">
        <v>290</v>
      </c>
      <c r="D4129" s="134" t="s">
        <v>0</v>
      </c>
      <c r="E4129" s="134" t="s">
        <v>1023</v>
      </c>
      <c r="F4129" s="134" t="s">
        <v>310</v>
      </c>
      <c r="G4129" s="134" t="s">
        <v>308</v>
      </c>
      <c r="H4129" s="135">
        <v>1860415.8500000006</v>
      </c>
      <c r="I4129" s="135">
        <v>2281935.5100000012</v>
      </c>
      <c r="J4129" s="135">
        <v>7375698.870000002</v>
      </c>
      <c r="K4129" t="str">
        <f>VLOOKUP(C4129,ResCat!$A$2:$B$268,2,FALSE)</f>
        <v>XXX</v>
      </c>
    </row>
    <row r="4130" spans="3:11" x14ac:dyDescent="0.25">
      <c r="C4130" s="134" t="s">
        <v>290</v>
      </c>
      <c r="D4130" s="134" t="s">
        <v>2</v>
      </c>
      <c r="E4130" s="134" t="s">
        <v>309</v>
      </c>
      <c r="F4130" s="134" t="s">
        <v>310</v>
      </c>
      <c r="G4130" s="134" t="s">
        <v>311</v>
      </c>
      <c r="H4130" s="135">
        <v>0</v>
      </c>
      <c r="I4130" s="135">
        <v>108.45</v>
      </c>
      <c r="J4130" s="135">
        <v>373.71000000000004</v>
      </c>
      <c r="K4130" t="str">
        <f>VLOOKUP(C4130,ResCat!$A$2:$B$268,2,FALSE)</f>
        <v>XXX</v>
      </c>
    </row>
    <row r="4131" spans="3:11" x14ac:dyDescent="0.25">
      <c r="C4131" s="134" t="s">
        <v>290</v>
      </c>
      <c r="D4131" s="134" t="s">
        <v>2</v>
      </c>
      <c r="E4131" s="134" t="s">
        <v>1026</v>
      </c>
      <c r="F4131" s="134" t="s">
        <v>310</v>
      </c>
      <c r="G4131" s="134" t="s">
        <v>311</v>
      </c>
      <c r="H4131" s="135">
        <v>325.93</v>
      </c>
      <c r="I4131" s="135">
        <v>517.63</v>
      </c>
      <c r="J4131" s="135">
        <v>514.85</v>
      </c>
      <c r="K4131" t="str">
        <f>VLOOKUP(C4131,ResCat!$A$2:$B$268,2,FALSE)</f>
        <v>XXX</v>
      </c>
    </row>
    <row r="4132" spans="3:11" x14ac:dyDescent="0.25">
      <c r="C4132" s="134" t="s">
        <v>290</v>
      </c>
      <c r="D4132" s="134" t="s">
        <v>2</v>
      </c>
      <c r="E4132" s="134" t="s">
        <v>362</v>
      </c>
      <c r="F4132" s="134" t="s">
        <v>310</v>
      </c>
      <c r="G4132" s="134" t="s">
        <v>311</v>
      </c>
      <c r="H4132" s="135">
        <v>263.81</v>
      </c>
      <c r="I4132" s="135">
        <v>543.97</v>
      </c>
      <c r="J4132" s="135">
        <v>543.97</v>
      </c>
      <c r="K4132" t="str">
        <f>VLOOKUP(C4132,ResCat!$A$2:$B$268,2,FALSE)</f>
        <v>XXX</v>
      </c>
    </row>
    <row r="4133" spans="3:11" x14ac:dyDescent="0.25">
      <c r="C4133" s="134" t="s">
        <v>290</v>
      </c>
      <c r="D4133" s="134" t="s">
        <v>2</v>
      </c>
      <c r="E4133" s="134" t="s">
        <v>1027</v>
      </c>
      <c r="F4133" s="134" t="s">
        <v>310</v>
      </c>
      <c r="G4133" s="134" t="s">
        <v>311</v>
      </c>
      <c r="H4133" s="135">
        <v>-63.63000000000001</v>
      </c>
      <c r="I4133" s="135">
        <v>-53.53</v>
      </c>
      <c r="J4133" s="135">
        <v>122.67</v>
      </c>
      <c r="K4133" t="str">
        <f>VLOOKUP(C4133,ResCat!$A$2:$B$268,2,FALSE)</f>
        <v>XXX</v>
      </c>
    </row>
    <row r="4134" spans="3:11" x14ac:dyDescent="0.25">
      <c r="C4134" s="134" t="s">
        <v>290</v>
      </c>
      <c r="D4134" s="134" t="s">
        <v>2</v>
      </c>
      <c r="E4134" s="134" t="s">
        <v>1028</v>
      </c>
      <c r="F4134" s="134" t="s">
        <v>310</v>
      </c>
      <c r="G4134" s="134" t="s">
        <v>311</v>
      </c>
      <c r="H4134" s="135">
        <v>-221.09</v>
      </c>
      <c r="I4134" s="135">
        <v>-221.09</v>
      </c>
      <c r="J4134" s="135">
        <v>0</v>
      </c>
      <c r="K4134" t="str">
        <f>VLOOKUP(C4134,ResCat!$A$2:$B$268,2,FALSE)</f>
        <v>XXX</v>
      </c>
    </row>
    <row r="4135" spans="3:11" x14ac:dyDescent="0.25">
      <c r="C4135" s="134" t="s">
        <v>290</v>
      </c>
      <c r="D4135" s="134" t="s">
        <v>2</v>
      </c>
      <c r="E4135" s="134" t="s">
        <v>363</v>
      </c>
      <c r="F4135" s="134" t="s">
        <v>310</v>
      </c>
      <c r="G4135" s="134" t="s">
        <v>311</v>
      </c>
      <c r="H4135" s="135">
        <v>-591.52</v>
      </c>
      <c r="I4135" s="135">
        <v>-343.93</v>
      </c>
      <c r="J4135" s="135">
        <v>-309</v>
      </c>
      <c r="K4135" t="str">
        <f>VLOOKUP(C4135,ResCat!$A$2:$B$268,2,FALSE)</f>
        <v>XXX</v>
      </c>
    </row>
    <row r="4136" spans="3:11" x14ac:dyDescent="0.25">
      <c r="C4136" s="134" t="s">
        <v>290</v>
      </c>
      <c r="D4136" s="134" t="s">
        <v>2</v>
      </c>
      <c r="E4136" s="134" t="s">
        <v>1029</v>
      </c>
      <c r="F4136" s="134" t="s">
        <v>310</v>
      </c>
      <c r="G4136" s="134" t="s">
        <v>311</v>
      </c>
      <c r="H4136" s="135">
        <v>5192.1400000000003</v>
      </c>
      <c r="I4136" s="135">
        <v>6007.9500000000007</v>
      </c>
      <c r="J4136" s="135">
        <v>11210.44</v>
      </c>
      <c r="K4136" t="str">
        <f>VLOOKUP(C4136,ResCat!$A$2:$B$268,2,FALSE)</f>
        <v>XXX</v>
      </c>
    </row>
    <row r="4137" spans="3:11" x14ac:dyDescent="0.25">
      <c r="C4137" s="134" t="s">
        <v>290</v>
      </c>
      <c r="D4137" s="134" t="s">
        <v>2</v>
      </c>
      <c r="E4137" s="134" t="s">
        <v>349</v>
      </c>
      <c r="F4137" s="134" t="s">
        <v>310</v>
      </c>
      <c r="G4137" s="134" t="s">
        <v>311</v>
      </c>
      <c r="H4137" s="135">
        <v>-1163.57</v>
      </c>
      <c r="I4137" s="135">
        <v>-56.669999999999973</v>
      </c>
      <c r="J4137" s="135">
        <v>-11232.380000000001</v>
      </c>
      <c r="K4137" t="str">
        <f>VLOOKUP(C4137,ResCat!$A$2:$B$268,2,FALSE)</f>
        <v>XXX</v>
      </c>
    </row>
    <row r="4138" spans="3:11" x14ac:dyDescent="0.25">
      <c r="C4138" s="134" t="s">
        <v>290</v>
      </c>
      <c r="D4138" s="134" t="s">
        <v>2</v>
      </c>
      <c r="E4138" s="134" t="s">
        <v>350</v>
      </c>
      <c r="F4138" s="134" t="s">
        <v>310</v>
      </c>
      <c r="G4138" s="134" t="s">
        <v>311</v>
      </c>
      <c r="H4138" s="135">
        <v>-258.49999999999994</v>
      </c>
      <c r="I4138" s="135">
        <v>407.99000000000007</v>
      </c>
      <c r="J4138" s="135">
        <v>21624.609999999997</v>
      </c>
      <c r="K4138" t="str">
        <f>VLOOKUP(C4138,ResCat!$A$2:$B$268,2,FALSE)</f>
        <v>XXX</v>
      </c>
    </row>
    <row r="4139" spans="3:11" x14ac:dyDescent="0.25">
      <c r="C4139" s="134" t="s">
        <v>290</v>
      </c>
      <c r="D4139" s="134" t="s">
        <v>2</v>
      </c>
      <c r="E4139" s="134" t="s">
        <v>359</v>
      </c>
      <c r="F4139" s="134" t="s">
        <v>310</v>
      </c>
      <c r="G4139" s="134" t="s">
        <v>311</v>
      </c>
      <c r="H4139" s="135">
        <v>-698.68</v>
      </c>
      <c r="I4139" s="135">
        <v>-177.70000000000005</v>
      </c>
      <c r="J4139" s="135">
        <v>93.779999999999973</v>
      </c>
      <c r="K4139" t="str">
        <f>VLOOKUP(C4139,ResCat!$A$2:$B$268,2,FALSE)</f>
        <v>XXX</v>
      </c>
    </row>
    <row r="4140" spans="3:11" x14ac:dyDescent="0.25">
      <c r="C4140" s="134" t="s">
        <v>290</v>
      </c>
      <c r="D4140" s="134" t="s">
        <v>2</v>
      </c>
      <c r="E4140" s="134" t="s">
        <v>354</v>
      </c>
      <c r="F4140" s="134" t="s">
        <v>310</v>
      </c>
      <c r="G4140" s="134" t="s">
        <v>311</v>
      </c>
      <c r="H4140" s="135">
        <v>-401.27000000000004</v>
      </c>
      <c r="I4140" s="135">
        <v>-176.31000000000003</v>
      </c>
      <c r="J4140" s="135">
        <v>828.57999999999993</v>
      </c>
      <c r="K4140" t="str">
        <f>VLOOKUP(C4140,ResCat!$A$2:$B$268,2,FALSE)</f>
        <v>XXX</v>
      </c>
    </row>
    <row r="4141" spans="3:11" x14ac:dyDescent="0.25">
      <c r="C4141" s="134" t="s">
        <v>290</v>
      </c>
      <c r="D4141" s="134" t="s">
        <v>2</v>
      </c>
      <c r="E4141" s="134" t="s">
        <v>366</v>
      </c>
      <c r="F4141" s="134" t="s">
        <v>310</v>
      </c>
      <c r="G4141" s="134" t="s">
        <v>311</v>
      </c>
      <c r="H4141" s="135">
        <v>11122.289999999999</v>
      </c>
      <c r="I4141" s="135">
        <v>12740.519999999999</v>
      </c>
      <c r="J4141" s="135">
        <v>22510.239999999998</v>
      </c>
      <c r="K4141" t="str">
        <f>VLOOKUP(C4141,ResCat!$A$2:$B$268,2,FALSE)</f>
        <v>XXX</v>
      </c>
    </row>
    <row r="4142" spans="3:11" x14ac:dyDescent="0.25">
      <c r="C4142" s="134" t="s">
        <v>290</v>
      </c>
      <c r="D4142" s="134" t="s">
        <v>2</v>
      </c>
      <c r="E4142" s="134" t="s">
        <v>337</v>
      </c>
      <c r="F4142" s="134" t="s">
        <v>310</v>
      </c>
      <c r="G4142" s="134" t="s">
        <v>311</v>
      </c>
      <c r="H4142" s="135">
        <v>710.5</v>
      </c>
      <c r="I4142" s="135">
        <v>4891.0599999999995</v>
      </c>
      <c r="J4142" s="135">
        <v>6944.6299999999983</v>
      </c>
      <c r="K4142" t="str">
        <f>VLOOKUP(C4142,ResCat!$A$2:$B$268,2,FALSE)</f>
        <v>XXX</v>
      </c>
    </row>
    <row r="4143" spans="3:11" x14ac:dyDescent="0.25">
      <c r="C4143" s="134" t="s">
        <v>290</v>
      </c>
      <c r="D4143" s="134" t="s">
        <v>2</v>
      </c>
      <c r="E4143" s="134" t="s">
        <v>352</v>
      </c>
      <c r="F4143" s="134" t="s">
        <v>310</v>
      </c>
      <c r="G4143" s="134" t="s">
        <v>351</v>
      </c>
      <c r="H4143" s="135">
        <v>-904.72000000000014</v>
      </c>
      <c r="I4143" s="135">
        <v>2635.2099999999982</v>
      </c>
      <c r="J4143" s="135">
        <v>3245.3499999999995</v>
      </c>
      <c r="K4143" t="str">
        <f>VLOOKUP(C4143,ResCat!$A$2:$B$268,2,FALSE)</f>
        <v>XXX</v>
      </c>
    </row>
    <row r="4144" spans="3:11" x14ac:dyDescent="0.25">
      <c r="C4144" s="134" t="s">
        <v>290</v>
      </c>
      <c r="D4144" s="134" t="s">
        <v>2</v>
      </c>
      <c r="E4144" s="134" t="s">
        <v>347</v>
      </c>
      <c r="F4144" s="134" t="s">
        <v>310</v>
      </c>
      <c r="G4144" s="134" t="s">
        <v>360</v>
      </c>
      <c r="H4144" s="135">
        <v>-3388.7399999999989</v>
      </c>
      <c r="I4144" s="135">
        <v>-851.71</v>
      </c>
      <c r="J4144" s="135">
        <v>742.19999999999936</v>
      </c>
      <c r="K4144" t="str">
        <f>VLOOKUP(C4144,ResCat!$A$2:$B$268,2,FALSE)</f>
        <v>XXX</v>
      </c>
    </row>
    <row r="4145" spans="3:11" x14ac:dyDescent="0.25">
      <c r="C4145" s="134" t="s">
        <v>290</v>
      </c>
      <c r="D4145" s="134" t="s">
        <v>2</v>
      </c>
      <c r="E4145" s="134" t="s">
        <v>361</v>
      </c>
      <c r="F4145" s="134" t="s">
        <v>310</v>
      </c>
      <c r="G4145" s="134" t="s">
        <v>355</v>
      </c>
      <c r="H4145" s="135">
        <v>-2191.69</v>
      </c>
      <c r="I4145" s="135">
        <v>927.55999999999801</v>
      </c>
      <c r="J4145" s="135">
        <v>-22.840000000000146</v>
      </c>
      <c r="K4145" t="str">
        <f>VLOOKUP(C4145,ResCat!$A$2:$B$268,2,FALSE)</f>
        <v>XXX</v>
      </c>
    </row>
    <row r="4146" spans="3:11" x14ac:dyDescent="0.25">
      <c r="C4146" s="134" t="s">
        <v>290</v>
      </c>
      <c r="D4146" s="134" t="s">
        <v>2</v>
      </c>
      <c r="E4146" s="134" t="s">
        <v>312</v>
      </c>
      <c r="F4146" s="134" t="s">
        <v>310</v>
      </c>
      <c r="G4146" s="134" t="s">
        <v>364</v>
      </c>
      <c r="H4146" s="135">
        <v>4152.3</v>
      </c>
      <c r="I4146" s="135">
        <v>7012.3300000000017</v>
      </c>
      <c r="J4146" s="135">
        <v>5602.6500000000005</v>
      </c>
      <c r="K4146" t="str">
        <f>VLOOKUP(C4146,ResCat!$A$2:$B$268,2,FALSE)</f>
        <v>XXX</v>
      </c>
    </row>
    <row r="4147" spans="3:11" x14ac:dyDescent="0.25">
      <c r="C4147" s="134" t="s">
        <v>290</v>
      </c>
      <c r="D4147" s="134" t="s">
        <v>2</v>
      </c>
      <c r="E4147" s="134" t="s">
        <v>357</v>
      </c>
      <c r="F4147" s="134" t="s">
        <v>310</v>
      </c>
      <c r="G4147" s="134" t="s">
        <v>338</v>
      </c>
      <c r="H4147" s="135">
        <v>-1086.8500000000001</v>
      </c>
      <c r="I4147" s="135">
        <v>-291.15999999999985</v>
      </c>
      <c r="J4147" s="135">
        <v>380.30000000000007</v>
      </c>
      <c r="K4147" t="str">
        <f>VLOOKUP(C4147,ResCat!$A$2:$B$268,2,FALSE)</f>
        <v>XXX</v>
      </c>
    </row>
    <row r="4148" spans="3:11" x14ac:dyDescent="0.25">
      <c r="C4148" s="134" t="s">
        <v>290</v>
      </c>
      <c r="D4148" s="134" t="s">
        <v>2</v>
      </c>
      <c r="E4148" s="134" t="s">
        <v>314</v>
      </c>
      <c r="F4148" s="134" t="s">
        <v>310</v>
      </c>
      <c r="G4148" s="134" t="s">
        <v>356</v>
      </c>
      <c r="H4148" s="135">
        <v>41863.269999999997</v>
      </c>
      <c r="I4148" s="135">
        <v>37626.410000000003</v>
      </c>
      <c r="J4148" s="135">
        <v>333136.42000000004</v>
      </c>
      <c r="K4148" t="str">
        <f>VLOOKUP(C4148,ResCat!$A$2:$B$268,2,FALSE)</f>
        <v>XXX</v>
      </c>
    </row>
    <row r="4149" spans="3:11" x14ac:dyDescent="0.25">
      <c r="C4149" s="134" t="s">
        <v>290</v>
      </c>
      <c r="D4149" s="134" t="s">
        <v>2</v>
      </c>
      <c r="E4149" s="134" t="s">
        <v>339</v>
      </c>
      <c r="F4149" s="134" t="s">
        <v>310</v>
      </c>
      <c r="G4149" s="134" t="s">
        <v>353</v>
      </c>
      <c r="H4149" s="135">
        <v>7091.44</v>
      </c>
      <c r="I4149" s="135">
        <v>5548.5399999999991</v>
      </c>
      <c r="J4149" s="135">
        <v>4667.1900000000005</v>
      </c>
      <c r="K4149" t="str">
        <f>VLOOKUP(C4149,ResCat!$A$2:$B$268,2,FALSE)</f>
        <v>XXX</v>
      </c>
    </row>
    <row r="4150" spans="3:11" x14ac:dyDescent="0.25">
      <c r="C4150" s="134" t="s">
        <v>290</v>
      </c>
      <c r="D4150" s="134" t="s">
        <v>2</v>
      </c>
      <c r="E4150" s="134" t="s">
        <v>342</v>
      </c>
      <c r="F4150" s="134" t="s">
        <v>310</v>
      </c>
      <c r="G4150" s="134" t="s">
        <v>348</v>
      </c>
      <c r="H4150" s="135">
        <v>184.69000000000062</v>
      </c>
      <c r="I4150" s="135">
        <v>2904.24</v>
      </c>
      <c r="J4150" s="135">
        <v>9302.73</v>
      </c>
      <c r="K4150" t="str">
        <f>VLOOKUP(C4150,ResCat!$A$2:$B$268,2,FALSE)</f>
        <v>XXX</v>
      </c>
    </row>
    <row r="4151" spans="3:11" x14ac:dyDescent="0.25">
      <c r="C4151" s="134" t="s">
        <v>290</v>
      </c>
      <c r="D4151" s="134" t="s">
        <v>2</v>
      </c>
      <c r="E4151" s="134" t="s">
        <v>316</v>
      </c>
      <c r="F4151" s="134" t="s">
        <v>310</v>
      </c>
      <c r="G4151" s="134" t="s">
        <v>313</v>
      </c>
      <c r="H4151" s="135">
        <v>6039.1099999999979</v>
      </c>
      <c r="I4151" s="135">
        <v>5707.0199999999986</v>
      </c>
      <c r="J4151" s="135">
        <v>-1009.5799999999999</v>
      </c>
      <c r="K4151" t="str">
        <f>VLOOKUP(C4151,ResCat!$A$2:$B$268,2,FALSE)</f>
        <v>XXX</v>
      </c>
    </row>
    <row r="4152" spans="3:11" x14ac:dyDescent="0.25">
      <c r="C4152" s="134" t="s">
        <v>290</v>
      </c>
      <c r="D4152" s="134" t="s">
        <v>2</v>
      </c>
      <c r="E4152" s="134" t="s">
        <v>318</v>
      </c>
      <c r="F4152" s="134" t="s">
        <v>310</v>
      </c>
      <c r="G4152" s="134" t="s">
        <v>358</v>
      </c>
      <c r="H4152" s="135">
        <v>4760.8600000000015</v>
      </c>
      <c r="I4152" s="135">
        <v>7947.06</v>
      </c>
      <c r="J4152" s="135">
        <v>16568.61</v>
      </c>
      <c r="K4152" t="str">
        <f>VLOOKUP(C4152,ResCat!$A$2:$B$268,2,FALSE)</f>
        <v>XXX</v>
      </c>
    </row>
    <row r="4153" spans="3:11" x14ac:dyDescent="0.25">
      <c r="C4153" s="134" t="s">
        <v>290</v>
      </c>
      <c r="D4153" s="134" t="s">
        <v>2</v>
      </c>
      <c r="E4153" s="134" t="s">
        <v>320</v>
      </c>
      <c r="F4153" s="134" t="s">
        <v>310</v>
      </c>
      <c r="G4153" s="134" t="s">
        <v>315</v>
      </c>
      <c r="H4153" s="135">
        <v>-2390.5699999999988</v>
      </c>
      <c r="I4153" s="135">
        <v>-1065.4699999999991</v>
      </c>
      <c r="J4153" s="135">
        <v>17377.230000000003</v>
      </c>
      <c r="K4153" t="str">
        <f>VLOOKUP(C4153,ResCat!$A$2:$B$268,2,FALSE)</f>
        <v>XXX</v>
      </c>
    </row>
    <row r="4154" spans="3:11" x14ac:dyDescent="0.25">
      <c r="C4154" s="134" t="s">
        <v>290</v>
      </c>
      <c r="D4154" s="134" t="s">
        <v>2</v>
      </c>
      <c r="E4154" s="134" t="s">
        <v>322</v>
      </c>
      <c r="F4154" s="134" t="s">
        <v>310</v>
      </c>
      <c r="G4154" s="134" t="s">
        <v>341</v>
      </c>
      <c r="H4154" s="135">
        <v>11450.510000000006</v>
      </c>
      <c r="I4154" s="135">
        <v>23720.12</v>
      </c>
      <c r="J4154" s="135">
        <v>106001.79000000004</v>
      </c>
      <c r="K4154" t="str">
        <f>VLOOKUP(C4154,ResCat!$A$2:$B$268,2,FALSE)</f>
        <v>XXX</v>
      </c>
    </row>
    <row r="4155" spans="3:11" x14ac:dyDescent="0.25">
      <c r="C4155" s="134" t="s">
        <v>290</v>
      </c>
      <c r="D4155" s="134" t="s">
        <v>2</v>
      </c>
      <c r="E4155" s="134" t="s">
        <v>324</v>
      </c>
      <c r="F4155" s="134" t="s">
        <v>310</v>
      </c>
      <c r="G4155" s="134" t="s">
        <v>340</v>
      </c>
      <c r="H4155" s="135">
        <v>20780.620000000021</v>
      </c>
      <c r="I4155" s="135">
        <v>36072.200000000012</v>
      </c>
      <c r="J4155" s="135">
        <v>110326.08999999994</v>
      </c>
      <c r="K4155" t="str">
        <f>VLOOKUP(C4155,ResCat!$A$2:$B$268,2,FALSE)</f>
        <v>XXX</v>
      </c>
    </row>
    <row r="4156" spans="3:11" x14ac:dyDescent="0.25">
      <c r="C4156" s="134" t="s">
        <v>290</v>
      </c>
      <c r="D4156" s="134" t="s">
        <v>2</v>
      </c>
      <c r="E4156" s="134" t="s">
        <v>326</v>
      </c>
      <c r="F4156" s="134" t="s">
        <v>310</v>
      </c>
      <c r="G4156" s="134" t="s">
        <v>317</v>
      </c>
      <c r="H4156" s="135">
        <v>36045.650000000038</v>
      </c>
      <c r="I4156" s="135">
        <v>52627.360000000044</v>
      </c>
      <c r="J4156" s="135">
        <v>117618.71000000002</v>
      </c>
      <c r="K4156" t="str">
        <f>VLOOKUP(C4156,ResCat!$A$2:$B$268,2,FALSE)</f>
        <v>XXX</v>
      </c>
    </row>
    <row r="4157" spans="3:11" x14ac:dyDescent="0.25">
      <c r="C4157" s="134" t="s">
        <v>290</v>
      </c>
      <c r="D4157" s="134" t="s">
        <v>2</v>
      </c>
      <c r="E4157" s="134" t="s">
        <v>328</v>
      </c>
      <c r="F4157" s="134" t="s">
        <v>310</v>
      </c>
      <c r="G4157" s="134" t="s">
        <v>319</v>
      </c>
      <c r="H4157" s="135">
        <v>25060.409999999996</v>
      </c>
      <c r="I4157" s="135">
        <v>36027.710000000036</v>
      </c>
      <c r="J4157" s="135">
        <v>88197.37</v>
      </c>
      <c r="K4157" t="str">
        <f>VLOOKUP(C4157,ResCat!$A$2:$B$268,2,FALSE)</f>
        <v>XXX</v>
      </c>
    </row>
    <row r="4158" spans="3:11" x14ac:dyDescent="0.25">
      <c r="C4158" s="134" t="s">
        <v>290</v>
      </c>
      <c r="D4158" s="134" t="s">
        <v>2</v>
      </c>
      <c r="E4158" s="134" t="s">
        <v>330</v>
      </c>
      <c r="F4158" s="134" t="s">
        <v>310</v>
      </c>
      <c r="G4158" s="134" t="s">
        <v>321</v>
      </c>
      <c r="H4158" s="135">
        <v>22159.310000000023</v>
      </c>
      <c r="I4158" s="135">
        <v>30322.729999999992</v>
      </c>
      <c r="J4158" s="135">
        <v>28107.239999999972</v>
      </c>
      <c r="K4158" t="str">
        <f>VLOOKUP(C4158,ResCat!$A$2:$B$268,2,FALSE)</f>
        <v>XXX</v>
      </c>
    </row>
    <row r="4159" spans="3:11" x14ac:dyDescent="0.25">
      <c r="C4159" s="134" t="s">
        <v>290</v>
      </c>
      <c r="D4159" s="134" t="s">
        <v>2</v>
      </c>
      <c r="E4159" s="134" t="s">
        <v>332</v>
      </c>
      <c r="F4159" s="134" t="s">
        <v>310</v>
      </c>
      <c r="G4159" s="134" t="s">
        <v>323</v>
      </c>
      <c r="H4159" s="135">
        <v>37440.040000000023</v>
      </c>
      <c r="I4159" s="135">
        <v>74301.089999999807</v>
      </c>
      <c r="J4159" s="135">
        <v>434413.51</v>
      </c>
      <c r="K4159" t="str">
        <f>VLOOKUP(C4159,ResCat!$A$2:$B$268,2,FALSE)</f>
        <v>XXX</v>
      </c>
    </row>
    <row r="4160" spans="3:11" x14ac:dyDescent="0.25">
      <c r="C4160" s="134" t="s">
        <v>290</v>
      </c>
      <c r="D4160" s="134" t="s">
        <v>2</v>
      </c>
      <c r="E4160" s="134" t="s">
        <v>335</v>
      </c>
      <c r="F4160" s="134" t="s">
        <v>310</v>
      </c>
      <c r="G4160" s="134" t="s">
        <v>325</v>
      </c>
      <c r="H4160" s="135">
        <v>109433.85000000017</v>
      </c>
      <c r="I4160" s="135">
        <v>180880.60000000009</v>
      </c>
      <c r="J4160" s="135">
        <v>344291.02000000014</v>
      </c>
      <c r="K4160" t="str">
        <f>VLOOKUP(C4160,ResCat!$A$2:$B$268,2,FALSE)</f>
        <v>XXX</v>
      </c>
    </row>
    <row r="4161" spans="3:11" x14ac:dyDescent="0.25">
      <c r="C4161" s="134" t="s">
        <v>290</v>
      </c>
      <c r="D4161" s="134" t="s">
        <v>2</v>
      </c>
      <c r="E4161" s="134" t="s">
        <v>4</v>
      </c>
      <c r="F4161" s="134" t="s">
        <v>310</v>
      </c>
      <c r="G4161" s="134" t="s">
        <v>327</v>
      </c>
      <c r="H4161" s="135">
        <v>128543.22000000064</v>
      </c>
      <c r="I4161" s="135">
        <v>189855.91000000021</v>
      </c>
      <c r="J4161" s="135">
        <v>561040.03999999992</v>
      </c>
      <c r="K4161" t="str">
        <f>VLOOKUP(C4161,ResCat!$A$2:$B$268,2,FALSE)</f>
        <v>XXX</v>
      </c>
    </row>
    <row r="4162" spans="3:11" x14ac:dyDescent="0.25">
      <c r="C4162" s="134" t="s">
        <v>290</v>
      </c>
      <c r="D4162" s="134" t="s">
        <v>2</v>
      </c>
      <c r="E4162" s="134" t="s">
        <v>511</v>
      </c>
      <c r="F4162" s="134" t="s">
        <v>310</v>
      </c>
      <c r="G4162" s="134" t="s">
        <v>329</v>
      </c>
      <c r="H4162" s="135">
        <v>207003.55000000028</v>
      </c>
      <c r="I4162" s="135">
        <v>293098.97000000055</v>
      </c>
      <c r="J4162" s="135">
        <v>714352.73000000021</v>
      </c>
      <c r="K4162" t="str">
        <f>VLOOKUP(C4162,ResCat!$A$2:$B$268,2,FALSE)</f>
        <v>XXX</v>
      </c>
    </row>
    <row r="4163" spans="3:11" x14ac:dyDescent="0.25">
      <c r="C4163" s="134" t="s">
        <v>290</v>
      </c>
      <c r="D4163" s="134" t="s">
        <v>2</v>
      </c>
      <c r="E4163" s="134" t="s">
        <v>969</v>
      </c>
      <c r="F4163" s="134" t="s">
        <v>310</v>
      </c>
      <c r="G4163" s="134" t="s">
        <v>331</v>
      </c>
      <c r="H4163" s="135">
        <v>364578.4</v>
      </c>
      <c r="I4163" s="135">
        <v>527679.45000000205</v>
      </c>
      <c r="J4163" s="135">
        <v>1131146.6700000002</v>
      </c>
      <c r="K4163" t="str">
        <f>VLOOKUP(C4163,ResCat!$A$2:$B$268,2,FALSE)</f>
        <v>XXX</v>
      </c>
    </row>
    <row r="4164" spans="3:11" x14ac:dyDescent="0.25">
      <c r="C4164" s="134" t="s">
        <v>290</v>
      </c>
      <c r="D4164" s="134" t="s">
        <v>2</v>
      </c>
      <c r="E4164" s="134" t="s">
        <v>961</v>
      </c>
      <c r="F4164" s="134" t="s">
        <v>310</v>
      </c>
      <c r="G4164" s="134" t="s">
        <v>334</v>
      </c>
      <c r="H4164" s="135">
        <v>1058126.0700000045</v>
      </c>
      <c r="I4164" s="135">
        <v>1504171.3200000089</v>
      </c>
      <c r="J4164" s="135">
        <v>3656151.6799999974</v>
      </c>
      <c r="K4164" t="str">
        <f>VLOOKUP(C4164,ResCat!$A$2:$B$268,2,FALSE)</f>
        <v>XXX</v>
      </c>
    </row>
    <row r="4165" spans="3:11" x14ac:dyDescent="0.25">
      <c r="C4165" s="134" t="s">
        <v>290</v>
      </c>
      <c r="D4165" s="134" t="s">
        <v>2</v>
      </c>
      <c r="E4165" s="134" t="s">
        <v>970</v>
      </c>
      <c r="F4165" s="134" t="s">
        <v>310</v>
      </c>
      <c r="G4165" s="134" t="s">
        <v>333</v>
      </c>
      <c r="H4165" s="135">
        <v>4253990.9100000113</v>
      </c>
      <c r="I4165" s="135">
        <v>6410954.4899999117</v>
      </c>
      <c r="J4165" s="135">
        <v>15125002.10999991</v>
      </c>
      <c r="K4165" t="str">
        <f>VLOOKUP(C4165,ResCat!$A$2:$B$268,2,FALSE)</f>
        <v>XXX</v>
      </c>
    </row>
    <row r="4166" spans="3:11" x14ac:dyDescent="0.25">
      <c r="C4166" s="134" t="s">
        <v>290</v>
      </c>
      <c r="D4166" s="134" t="s">
        <v>2</v>
      </c>
      <c r="E4166" s="134" t="s">
        <v>1023</v>
      </c>
      <c r="F4166" s="134" t="s">
        <v>310</v>
      </c>
      <c r="G4166" s="134" t="s">
        <v>308</v>
      </c>
      <c r="H4166" s="135">
        <v>5384404.7299999716</v>
      </c>
      <c r="I4166" s="135">
        <v>7976855.9999997234</v>
      </c>
      <c r="J4166" s="135">
        <v>14606040.569999924</v>
      </c>
      <c r="K4166" t="str">
        <f>VLOOKUP(C4166,ResCat!$A$2:$B$268,2,FALSE)</f>
        <v>XXX</v>
      </c>
    </row>
    <row r="4167" spans="3:11" x14ac:dyDescent="0.25">
      <c r="C4167" s="134" t="s">
        <v>290</v>
      </c>
      <c r="D4167" s="134" t="s">
        <v>371</v>
      </c>
      <c r="E4167" s="134" t="s">
        <v>322</v>
      </c>
      <c r="F4167" s="134" t="s">
        <v>310</v>
      </c>
      <c r="G4167" s="134" t="s">
        <v>341</v>
      </c>
      <c r="H4167" s="135">
        <v>69.52</v>
      </c>
      <c r="I4167" s="135">
        <v>69.52</v>
      </c>
      <c r="J4167" s="135">
        <v>69.52</v>
      </c>
      <c r="K4167" t="str">
        <f>VLOOKUP(C4167,ResCat!$A$2:$B$268,2,FALSE)</f>
        <v>XXX</v>
      </c>
    </row>
    <row r="4168" spans="3:11" x14ac:dyDescent="0.25">
      <c r="C4168" s="134" t="s">
        <v>290</v>
      </c>
      <c r="D4168" s="134" t="s">
        <v>371</v>
      </c>
      <c r="E4168" s="134" t="s">
        <v>324</v>
      </c>
      <c r="F4168" s="134" t="s">
        <v>310</v>
      </c>
      <c r="G4168" s="134" t="s">
        <v>340</v>
      </c>
      <c r="H4168" s="135">
        <v>33.93</v>
      </c>
      <c r="I4168" s="135">
        <v>33.93</v>
      </c>
      <c r="J4168" s="135">
        <v>33.93</v>
      </c>
      <c r="K4168" t="str">
        <f>VLOOKUP(C4168,ResCat!$A$2:$B$268,2,FALSE)</f>
        <v>XXX</v>
      </c>
    </row>
    <row r="4169" spans="3:11" x14ac:dyDescent="0.25">
      <c r="C4169" s="134" t="s">
        <v>290</v>
      </c>
      <c r="D4169" s="134" t="s">
        <v>371</v>
      </c>
      <c r="E4169" s="134" t="s">
        <v>326</v>
      </c>
      <c r="F4169" s="134" t="s">
        <v>310</v>
      </c>
      <c r="G4169" s="134" t="s">
        <v>317</v>
      </c>
      <c r="H4169" s="135">
        <v>69.52000000000001</v>
      </c>
      <c r="I4169" s="135">
        <v>69.52000000000001</v>
      </c>
      <c r="J4169" s="135">
        <v>69.52000000000001</v>
      </c>
      <c r="K4169" t="str">
        <f>VLOOKUP(C4169,ResCat!$A$2:$B$268,2,FALSE)</f>
        <v>XXX</v>
      </c>
    </row>
    <row r="4170" spans="3:11" x14ac:dyDescent="0.25">
      <c r="C4170" s="134" t="s">
        <v>290</v>
      </c>
      <c r="D4170" s="134" t="s">
        <v>371</v>
      </c>
      <c r="E4170" s="134" t="s">
        <v>328</v>
      </c>
      <c r="F4170" s="134" t="s">
        <v>310</v>
      </c>
      <c r="G4170" s="134" t="s">
        <v>319</v>
      </c>
      <c r="H4170" s="135">
        <v>143.20000000000002</v>
      </c>
      <c r="I4170" s="135">
        <v>143.20000000000002</v>
      </c>
      <c r="J4170" s="135">
        <v>143.20000000000002</v>
      </c>
      <c r="K4170" t="str">
        <f>VLOOKUP(C4170,ResCat!$A$2:$B$268,2,FALSE)</f>
        <v>XXX</v>
      </c>
    </row>
    <row r="4171" spans="3:11" x14ac:dyDescent="0.25">
      <c r="C4171" s="134" t="s">
        <v>290</v>
      </c>
      <c r="D4171" s="134" t="s">
        <v>371</v>
      </c>
      <c r="E4171" s="134" t="s">
        <v>330</v>
      </c>
      <c r="F4171" s="134" t="s">
        <v>310</v>
      </c>
      <c r="G4171" s="134" t="s">
        <v>321</v>
      </c>
      <c r="H4171" s="135">
        <v>83.949999999999989</v>
      </c>
      <c r="I4171" s="135">
        <v>83.949999999999989</v>
      </c>
      <c r="J4171" s="135">
        <v>83.949999999999989</v>
      </c>
      <c r="K4171" t="str">
        <f>VLOOKUP(C4171,ResCat!$A$2:$B$268,2,FALSE)</f>
        <v>XXX</v>
      </c>
    </row>
    <row r="4172" spans="3:11" x14ac:dyDescent="0.25">
      <c r="C4172" s="134" t="s">
        <v>290</v>
      </c>
      <c r="D4172" s="134" t="s">
        <v>371</v>
      </c>
      <c r="E4172" s="134" t="s">
        <v>332</v>
      </c>
      <c r="F4172" s="134" t="s">
        <v>310</v>
      </c>
      <c r="G4172" s="134" t="s">
        <v>323</v>
      </c>
      <c r="H4172" s="135">
        <v>22.85</v>
      </c>
      <c r="I4172" s="135">
        <v>22.85</v>
      </c>
      <c r="J4172" s="135">
        <v>22.85</v>
      </c>
      <c r="K4172" t="str">
        <f>VLOOKUP(C4172,ResCat!$A$2:$B$268,2,FALSE)</f>
        <v>XXX</v>
      </c>
    </row>
    <row r="4173" spans="3:11" x14ac:dyDescent="0.25">
      <c r="C4173" s="134" t="s">
        <v>290</v>
      </c>
      <c r="D4173" s="134" t="s">
        <v>371</v>
      </c>
      <c r="E4173" s="134" t="s">
        <v>335</v>
      </c>
      <c r="F4173" s="134" t="s">
        <v>310</v>
      </c>
      <c r="G4173" s="134" t="s">
        <v>325</v>
      </c>
      <c r="H4173" s="135">
        <v>297.8</v>
      </c>
      <c r="I4173" s="135">
        <v>297.8</v>
      </c>
      <c r="J4173" s="135">
        <v>297.8</v>
      </c>
      <c r="K4173" t="str">
        <f>VLOOKUP(C4173,ResCat!$A$2:$B$268,2,FALSE)</f>
        <v>XXX</v>
      </c>
    </row>
    <row r="4174" spans="3:11" x14ac:dyDescent="0.25">
      <c r="C4174" s="134" t="s">
        <v>290</v>
      </c>
      <c r="D4174" s="134" t="s">
        <v>371</v>
      </c>
      <c r="E4174" s="134" t="s">
        <v>4</v>
      </c>
      <c r="F4174" s="134" t="s">
        <v>310</v>
      </c>
      <c r="G4174" s="134" t="s">
        <v>327</v>
      </c>
      <c r="H4174" s="135">
        <v>288.21999999999997</v>
      </c>
      <c r="I4174" s="135">
        <v>290.52</v>
      </c>
      <c r="J4174" s="135">
        <v>290.52</v>
      </c>
      <c r="K4174" t="str">
        <f>VLOOKUP(C4174,ResCat!$A$2:$B$268,2,FALSE)</f>
        <v>XXX</v>
      </c>
    </row>
    <row r="4175" spans="3:11" x14ac:dyDescent="0.25">
      <c r="C4175" s="134" t="s">
        <v>290</v>
      </c>
      <c r="D4175" s="134" t="s">
        <v>371</v>
      </c>
      <c r="E4175" s="134" t="s">
        <v>511</v>
      </c>
      <c r="F4175" s="134" t="s">
        <v>310</v>
      </c>
      <c r="G4175" s="134" t="s">
        <v>329</v>
      </c>
      <c r="H4175" s="135">
        <v>118.5</v>
      </c>
      <c r="I4175" s="135">
        <v>135.34</v>
      </c>
      <c r="J4175" s="135">
        <v>135.34</v>
      </c>
      <c r="K4175" t="str">
        <f>VLOOKUP(C4175,ResCat!$A$2:$B$268,2,FALSE)</f>
        <v>XXX</v>
      </c>
    </row>
    <row r="4176" spans="3:11" x14ac:dyDescent="0.25">
      <c r="C4176" s="134" t="s">
        <v>290</v>
      </c>
      <c r="D4176" s="134" t="s">
        <v>371</v>
      </c>
      <c r="E4176" s="134" t="s">
        <v>969</v>
      </c>
      <c r="F4176" s="134" t="s">
        <v>310</v>
      </c>
      <c r="G4176" s="134" t="s">
        <v>331</v>
      </c>
      <c r="H4176" s="135">
        <v>74.87</v>
      </c>
      <c r="I4176" s="135">
        <v>77.13</v>
      </c>
      <c r="J4176" s="135">
        <v>77.13</v>
      </c>
      <c r="K4176" t="str">
        <f>VLOOKUP(C4176,ResCat!$A$2:$B$268,2,FALSE)</f>
        <v>XXX</v>
      </c>
    </row>
    <row r="4177" spans="3:11" x14ac:dyDescent="0.25">
      <c r="C4177" s="134" t="s">
        <v>290</v>
      </c>
      <c r="D4177" s="134" t="s">
        <v>371</v>
      </c>
      <c r="E4177" s="134" t="s">
        <v>961</v>
      </c>
      <c r="F4177" s="134" t="s">
        <v>310</v>
      </c>
      <c r="G4177" s="134" t="s">
        <v>334</v>
      </c>
      <c r="H4177" s="135">
        <v>126.95000000000002</v>
      </c>
      <c r="I4177" s="135">
        <v>144</v>
      </c>
      <c r="J4177" s="135">
        <v>144</v>
      </c>
      <c r="K4177" t="str">
        <f>VLOOKUP(C4177,ResCat!$A$2:$B$268,2,FALSE)</f>
        <v>XXX</v>
      </c>
    </row>
    <row r="4178" spans="3:11" x14ac:dyDescent="0.25">
      <c r="C4178" s="134" t="s">
        <v>290</v>
      </c>
      <c r="D4178" s="134" t="s">
        <v>371</v>
      </c>
      <c r="E4178" s="134" t="s">
        <v>970</v>
      </c>
      <c r="F4178" s="134" t="s">
        <v>310</v>
      </c>
      <c r="G4178" s="134" t="s">
        <v>333</v>
      </c>
      <c r="H4178" s="135">
        <v>36.83</v>
      </c>
      <c r="I4178" s="135">
        <v>36.83</v>
      </c>
      <c r="J4178" s="135">
        <v>36.83</v>
      </c>
      <c r="K4178" t="str">
        <f>VLOOKUP(C4178,ResCat!$A$2:$B$268,2,FALSE)</f>
        <v>XXX</v>
      </c>
    </row>
    <row r="4179" spans="3:11" x14ac:dyDescent="0.25">
      <c r="C4179" s="134" t="s">
        <v>290</v>
      </c>
      <c r="D4179" s="134" t="s">
        <v>343</v>
      </c>
      <c r="E4179" s="134" t="s">
        <v>309</v>
      </c>
      <c r="F4179" s="134" t="s">
        <v>1053</v>
      </c>
      <c r="G4179" s="134" t="s">
        <v>311</v>
      </c>
      <c r="H4179" s="135">
        <v>0</v>
      </c>
      <c r="I4179" s="135">
        <v>6</v>
      </c>
      <c r="J4179" s="135">
        <v>55.67</v>
      </c>
      <c r="K4179" t="str">
        <f>VLOOKUP(C4179,ResCat!$A$2:$B$268,2,FALSE)</f>
        <v>XXX</v>
      </c>
    </row>
    <row r="4180" spans="3:11" x14ac:dyDescent="0.25">
      <c r="C4180" s="134" t="s">
        <v>290</v>
      </c>
      <c r="D4180" s="134" t="s">
        <v>343</v>
      </c>
      <c r="E4180" s="134" t="s">
        <v>1028</v>
      </c>
      <c r="F4180" s="134" t="s">
        <v>1053</v>
      </c>
      <c r="G4180" s="134" t="s">
        <v>311</v>
      </c>
      <c r="H4180" s="135">
        <v>0</v>
      </c>
      <c r="I4180" s="135">
        <v>6.15</v>
      </c>
      <c r="J4180" s="135">
        <v>9.43</v>
      </c>
      <c r="K4180" t="str">
        <f>VLOOKUP(C4180,ResCat!$A$2:$B$268,2,FALSE)</f>
        <v>XXX</v>
      </c>
    </row>
    <row r="4181" spans="3:11" x14ac:dyDescent="0.25">
      <c r="C4181" s="134" t="s">
        <v>290</v>
      </c>
      <c r="D4181" s="134" t="s">
        <v>343</v>
      </c>
      <c r="E4181" s="134" t="s">
        <v>363</v>
      </c>
      <c r="F4181" s="134" t="s">
        <v>1053</v>
      </c>
      <c r="G4181" s="134" t="s">
        <v>311</v>
      </c>
      <c r="H4181" s="135">
        <v>57.9</v>
      </c>
      <c r="I4181" s="135">
        <v>57.9</v>
      </c>
      <c r="J4181" s="135">
        <v>655.9</v>
      </c>
      <c r="K4181" t="str">
        <f>VLOOKUP(C4181,ResCat!$A$2:$B$268,2,FALSE)</f>
        <v>XXX</v>
      </c>
    </row>
    <row r="4182" spans="3:11" x14ac:dyDescent="0.25">
      <c r="C4182" s="134" t="s">
        <v>290</v>
      </c>
      <c r="D4182" s="134" t="s">
        <v>343</v>
      </c>
      <c r="E4182" s="134" t="s">
        <v>349</v>
      </c>
      <c r="F4182" s="134" t="s">
        <v>1053</v>
      </c>
      <c r="G4182" s="134" t="s">
        <v>311</v>
      </c>
      <c r="H4182" s="135">
        <v>3.35</v>
      </c>
      <c r="I4182" s="135">
        <v>32.86</v>
      </c>
      <c r="J4182" s="135">
        <v>109.5</v>
      </c>
      <c r="K4182" t="str">
        <f>VLOOKUP(C4182,ResCat!$A$2:$B$268,2,FALSE)</f>
        <v>XXX</v>
      </c>
    </row>
    <row r="4183" spans="3:11" x14ac:dyDescent="0.25">
      <c r="C4183" s="134" t="s">
        <v>290</v>
      </c>
      <c r="D4183" s="134" t="s">
        <v>343</v>
      </c>
      <c r="E4183" s="134" t="s">
        <v>359</v>
      </c>
      <c r="F4183" s="134" t="s">
        <v>1053</v>
      </c>
      <c r="G4183" s="134" t="s">
        <v>311</v>
      </c>
      <c r="H4183" s="135">
        <v>0</v>
      </c>
      <c r="I4183" s="135">
        <v>64.08</v>
      </c>
      <c r="J4183" s="135">
        <v>74.23</v>
      </c>
      <c r="K4183" t="str">
        <f>VLOOKUP(C4183,ResCat!$A$2:$B$268,2,FALSE)</f>
        <v>XXX</v>
      </c>
    </row>
    <row r="4184" spans="3:11" x14ac:dyDescent="0.25">
      <c r="C4184" s="134" t="s">
        <v>290</v>
      </c>
      <c r="D4184" s="134" t="s">
        <v>343</v>
      </c>
      <c r="E4184" s="134" t="s">
        <v>354</v>
      </c>
      <c r="F4184" s="134" t="s">
        <v>1053</v>
      </c>
      <c r="G4184" s="134" t="s">
        <v>311</v>
      </c>
      <c r="H4184" s="135">
        <v>3.5</v>
      </c>
      <c r="I4184" s="135">
        <v>19.5</v>
      </c>
      <c r="J4184" s="135">
        <v>161.20000000000002</v>
      </c>
      <c r="K4184" t="str">
        <f>VLOOKUP(C4184,ResCat!$A$2:$B$268,2,FALSE)</f>
        <v>XXX</v>
      </c>
    </row>
    <row r="4185" spans="3:11" x14ac:dyDescent="0.25">
      <c r="C4185" s="134" t="s">
        <v>290</v>
      </c>
      <c r="D4185" s="134" t="s">
        <v>343</v>
      </c>
      <c r="E4185" s="134" t="s">
        <v>366</v>
      </c>
      <c r="F4185" s="134" t="s">
        <v>1053</v>
      </c>
      <c r="G4185" s="134" t="s">
        <v>311</v>
      </c>
      <c r="H4185" s="135">
        <v>9.41</v>
      </c>
      <c r="I4185" s="135">
        <v>43.22</v>
      </c>
      <c r="J4185" s="135">
        <v>136.29000000000002</v>
      </c>
      <c r="K4185" t="str">
        <f>VLOOKUP(C4185,ResCat!$A$2:$B$268,2,FALSE)</f>
        <v>XXX</v>
      </c>
    </row>
    <row r="4186" spans="3:11" x14ac:dyDescent="0.25">
      <c r="C4186" s="134" t="s">
        <v>290</v>
      </c>
      <c r="D4186" s="134" t="s">
        <v>343</v>
      </c>
      <c r="E4186" s="134" t="s">
        <v>337</v>
      </c>
      <c r="F4186" s="134" t="s">
        <v>1053</v>
      </c>
      <c r="G4186" s="134" t="s">
        <v>311</v>
      </c>
      <c r="H4186" s="135">
        <v>26.7</v>
      </c>
      <c r="I4186" s="135">
        <v>46.7</v>
      </c>
      <c r="J4186" s="135">
        <v>128.93</v>
      </c>
      <c r="K4186" t="str">
        <f>VLOOKUP(C4186,ResCat!$A$2:$B$268,2,FALSE)</f>
        <v>XXX</v>
      </c>
    </row>
    <row r="4187" spans="3:11" x14ac:dyDescent="0.25">
      <c r="C4187" s="134" t="s">
        <v>290</v>
      </c>
      <c r="D4187" s="134" t="s">
        <v>343</v>
      </c>
      <c r="E4187" s="134" t="s">
        <v>352</v>
      </c>
      <c r="F4187" s="134" t="s">
        <v>1053</v>
      </c>
      <c r="G4187" s="134" t="s">
        <v>351</v>
      </c>
      <c r="H4187" s="135">
        <v>49.79</v>
      </c>
      <c r="I4187" s="135">
        <v>165.83999999999997</v>
      </c>
      <c r="J4187" s="135">
        <v>448.09000000000003</v>
      </c>
      <c r="K4187" t="str">
        <f>VLOOKUP(C4187,ResCat!$A$2:$B$268,2,FALSE)</f>
        <v>XXX</v>
      </c>
    </row>
    <row r="4188" spans="3:11" x14ac:dyDescent="0.25">
      <c r="C4188" s="134" t="s">
        <v>290</v>
      </c>
      <c r="D4188" s="134" t="s">
        <v>343</v>
      </c>
      <c r="E4188" s="134" t="s">
        <v>347</v>
      </c>
      <c r="F4188" s="134" t="s">
        <v>1053</v>
      </c>
      <c r="G4188" s="134" t="s">
        <v>360</v>
      </c>
      <c r="H4188" s="135">
        <v>399.89</v>
      </c>
      <c r="I4188" s="135">
        <v>518.87</v>
      </c>
      <c r="J4188" s="135">
        <v>965.1400000000001</v>
      </c>
      <c r="K4188" t="str">
        <f>VLOOKUP(C4188,ResCat!$A$2:$B$268,2,FALSE)</f>
        <v>XXX</v>
      </c>
    </row>
    <row r="4189" spans="3:11" x14ac:dyDescent="0.25">
      <c r="C4189" s="134" t="s">
        <v>290</v>
      </c>
      <c r="D4189" s="134" t="s">
        <v>343</v>
      </c>
      <c r="E4189" s="134" t="s">
        <v>361</v>
      </c>
      <c r="F4189" s="134" t="s">
        <v>1053</v>
      </c>
      <c r="G4189" s="134" t="s">
        <v>355</v>
      </c>
      <c r="H4189" s="135">
        <v>322.17</v>
      </c>
      <c r="I4189" s="135">
        <v>392.20000000000005</v>
      </c>
      <c r="J4189" s="135">
        <v>606.56000000000006</v>
      </c>
      <c r="K4189" t="str">
        <f>VLOOKUP(C4189,ResCat!$A$2:$B$268,2,FALSE)</f>
        <v>XXX</v>
      </c>
    </row>
    <row r="4190" spans="3:11" x14ac:dyDescent="0.25">
      <c r="C4190" s="134" t="s">
        <v>290</v>
      </c>
      <c r="D4190" s="134" t="s">
        <v>343</v>
      </c>
      <c r="E4190" s="134" t="s">
        <v>312</v>
      </c>
      <c r="F4190" s="134" t="s">
        <v>1053</v>
      </c>
      <c r="G4190" s="134" t="s">
        <v>364</v>
      </c>
      <c r="H4190" s="135">
        <v>828.87000000000012</v>
      </c>
      <c r="I4190" s="135">
        <v>1005.6100000000001</v>
      </c>
      <c r="J4190" s="135">
        <v>1360.5800000000002</v>
      </c>
      <c r="K4190" t="str">
        <f>VLOOKUP(C4190,ResCat!$A$2:$B$268,2,FALSE)</f>
        <v>XXX</v>
      </c>
    </row>
    <row r="4191" spans="3:11" x14ac:dyDescent="0.25">
      <c r="C4191" s="134" t="s">
        <v>290</v>
      </c>
      <c r="D4191" s="134" t="s">
        <v>343</v>
      </c>
      <c r="E4191" s="134" t="s">
        <v>357</v>
      </c>
      <c r="F4191" s="134" t="s">
        <v>1053</v>
      </c>
      <c r="G4191" s="134" t="s">
        <v>338</v>
      </c>
      <c r="H4191" s="135">
        <v>16.600000000000001</v>
      </c>
      <c r="I4191" s="135">
        <v>43.12</v>
      </c>
      <c r="J4191" s="135">
        <v>221.61999999999998</v>
      </c>
      <c r="K4191" t="str">
        <f>VLOOKUP(C4191,ResCat!$A$2:$B$268,2,FALSE)</f>
        <v>XXX</v>
      </c>
    </row>
    <row r="4192" spans="3:11" x14ac:dyDescent="0.25">
      <c r="C4192" s="134" t="s">
        <v>290</v>
      </c>
      <c r="D4192" s="134" t="s">
        <v>343</v>
      </c>
      <c r="E4192" s="134" t="s">
        <v>314</v>
      </c>
      <c r="F4192" s="134" t="s">
        <v>1053</v>
      </c>
      <c r="G4192" s="134" t="s">
        <v>356</v>
      </c>
      <c r="H4192" s="135">
        <v>121.38999999999999</v>
      </c>
      <c r="I4192" s="135">
        <v>153.92999999999998</v>
      </c>
      <c r="J4192" s="135">
        <v>323.40999999999997</v>
      </c>
      <c r="K4192" t="str">
        <f>VLOOKUP(C4192,ResCat!$A$2:$B$268,2,FALSE)</f>
        <v>XXX</v>
      </c>
    </row>
    <row r="4193" spans="3:11" x14ac:dyDescent="0.25">
      <c r="C4193" s="134" t="s">
        <v>290</v>
      </c>
      <c r="D4193" s="134" t="s">
        <v>343</v>
      </c>
      <c r="E4193" s="134" t="s">
        <v>339</v>
      </c>
      <c r="F4193" s="134" t="s">
        <v>1053</v>
      </c>
      <c r="G4193" s="134" t="s">
        <v>353</v>
      </c>
      <c r="H4193" s="135">
        <v>44.000000000000007</v>
      </c>
      <c r="I4193" s="135">
        <v>68.290000000000006</v>
      </c>
      <c r="J4193" s="135">
        <v>75.81</v>
      </c>
      <c r="K4193" t="str">
        <f>VLOOKUP(C4193,ResCat!$A$2:$B$268,2,FALSE)</f>
        <v>XXX</v>
      </c>
    </row>
    <row r="4194" spans="3:11" x14ac:dyDescent="0.25">
      <c r="C4194" s="134" t="s">
        <v>290</v>
      </c>
      <c r="D4194" s="134" t="s">
        <v>343</v>
      </c>
      <c r="E4194" s="134" t="s">
        <v>342</v>
      </c>
      <c r="F4194" s="134" t="s">
        <v>1053</v>
      </c>
      <c r="G4194" s="134" t="s">
        <v>348</v>
      </c>
      <c r="H4194" s="135">
        <v>79.03</v>
      </c>
      <c r="I4194" s="135">
        <v>91.570000000000007</v>
      </c>
      <c r="J4194" s="135">
        <v>119.1</v>
      </c>
      <c r="K4194" t="str">
        <f>VLOOKUP(C4194,ResCat!$A$2:$B$268,2,FALSE)</f>
        <v>XXX</v>
      </c>
    </row>
    <row r="4195" spans="3:11" x14ac:dyDescent="0.25">
      <c r="C4195" s="134" t="s">
        <v>290</v>
      </c>
      <c r="D4195" s="134" t="s">
        <v>343</v>
      </c>
      <c r="E4195" s="134" t="s">
        <v>316</v>
      </c>
      <c r="F4195" s="134" t="s">
        <v>1053</v>
      </c>
      <c r="G4195" s="134" t="s">
        <v>313</v>
      </c>
      <c r="H4195" s="135">
        <v>72.86999999999999</v>
      </c>
      <c r="I4195" s="135">
        <v>100.36</v>
      </c>
      <c r="J4195" s="135">
        <v>130.69999999999999</v>
      </c>
      <c r="K4195" t="str">
        <f>VLOOKUP(C4195,ResCat!$A$2:$B$268,2,FALSE)</f>
        <v>XXX</v>
      </c>
    </row>
    <row r="4196" spans="3:11" x14ac:dyDescent="0.25">
      <c r="C4196" s="134" t="s">
        <v>290</v>
      </c>
      <c r="D4196" s="134" t="s">
        <v>343</v>
      </c>
      <c r="E4196" s="134" t="s">
        <v>318</v>
      </c>
      <c r="F4196" s="134" t="s">
        <v>1053</v>
      </c>
      <c r="G4196" s="134" t="s">
        <v>358</v>
      </c>
      <c r="H4196" s="135">
        <v>15.59</v>
      </c>
      <c r="I4196" s="135">
        <v>28.770000000000003</v>
      </c>
      <c r="J4196" s="135">
        <v>52.66</v>
      </c>
      <c r="K4196" t="str">
        <f>VLOOKUP(C4196,ResCat!$A$2:$B$268,2,FALSE)</f>
        <v>XXX</v>
      </c>
    </row>
    <row r="4197" spans="3:11" x14ac:dyDescent="0.25">
      <c r="C4197" s="134" t="s">
        <v>290</v>
      </c>
      <c r="D4197" s="134" t="s">
        <v>343</v>
      </c>
      <c r="E4197" s="134" t="s">
        <v>320</v>
      </c>
      <c r="F4197" s="134" t="s">
        <v>1053</v>
      </c>
      <c r="G4197" s="134" t="s">
        <v>315</v>
      </c>
      <c r="H4197" s="135">
        <v>33.35</v>
      </c>
      <c r="I4197" s="135">
        <v>43.35</v>
      </c>
      <c r="J4197" s="135">
        <v>191.4</v>
      </c>
      <c r="K4197" t="str">
        <f>VLOOKUP(C4197,ResCat!$A$2:$B$268,2,FALSE)</f>
        <v>XXX</v>
      </c>
    </row>
    <row r="4198" spans="3:11" x14ac:dyDescent="0.25">
      <c r="C4198" s="134" t="s">
        <v>290</v>
      </c>
      <c r="D4198" s="134" t="s">
        <v>343</v>
      </c>
      <c r="E4198" s="134" t="s">
        <v>322</v>
      </c>
      <c r="F4198" s="134" t="s">
        <v>1055</v>
      </c>
      <c r="G4198" s="134" t="s">
        <v>341</v>
      </c>
      <c r="H4198" s="135">
        <v>0</v>
      </c>
      <c r="I4198" s="135">
        <v>142.51999999999998</v>
      </c>
      <c r="J4198" s="135">
        <v>142.51999999999998</v>
      </c>
      <c r="K4198" t="str">
        <f>VLOOKUP(C4198,ResCat!$A$2:$B$268,2,FALSE)</f>
        <v>XXX</v>
      </c>
    </row>
    <row r="4199" spans="3:11" x14ac:dyDescent="0.25">
      <c r="C4199" s="134" t="s">
        <v>290</v>
      </c>
      <c r="D4199" s="134" t="s">
        <v>343</v>
      </c>
      <c r="E4199" s="134" t="s">
        <v>324</v>
      </c>
      <c r="F4199" s="134" t="s">
        <v>1053</v>
      </c>
      <c r="G4199" s="134" t="s">
        <v>340</v>
      </c>
      <c r="H4199" s="135">
        <v>12.5</v>
      </c>
      <c r="I4199" s="135">
        <v>25</v>
      </c>
      <c r="J4199" s="135">
        <v>25</v>
      </c>
      <c r="K4199" t="str">
        <f>VLOOKUP(C4199,ResCat!$A$2:$B$268,2,FALSE)</f>
        <v>XXX</v>
      </c>
    </row>
    <row r="4200" spans="3:11" x14ac:dyDescent="0.25">
      <c r="C4200" s="134" t="s">
        <v>290</v>
      </c>
      <c r="D4200" s="134" t="s">
        <v>343</v>
      </c>
      <c r="E4200" s="134" t="s">
        <v>330</v>
      </c>
      <c r="F4200" s="134" t="s">
        <v>1053</v>
      </c>
      <c r="G4200" s="134" t="s">
        <v>321</v>
      </c>
      <c r="H4200" s="135">
        <v>4656.58</v>
      </c>
      <c r="I4200" s="135">
        <v>4879.8899999999994</v>
      </c>
      <c r="J4200" s="135">
        <v>11023.949999999999</v>
      </c>
      <c r="K4200" t="str">
        <f>VLOOKUP(C4200,ResCat!$A$2:$B$268,2,FALSE)</f>
        <v>XXX</v>
      </c>
    </row>
    <row r="4201" spans="3:11" x14ac:dyDescent="0.25">
      <c r="C4201" s="134" t="s">
        <v>290</v>
      </c>
      <c r="D4201" s="134" t="s">
        <v>343</v>
      </c>
      <c r="E4201" s="134" t="s">
        <v>332</v>
      </c>
      <c r="F4201" s="134" t="s">
        <v>1053</v>
      </c>
      <c r="G4201" s="134" t="s">
        <v>323</v>
      </c>
      <c r="H4201" s="135">
        <v>3820.45</v>
      </c>
      <c r="I4201" s="135">
        <v>4007.7799999999997</v>
      </c>
      <c r="J4201" s="135">
        <v>7542.5099999999984</v>
      </c>
      <c r="K4201" t="str">
        <f>VLOOKUP(C4201,ResCat!$A$2:$B$268,2,FALSE)</f>
        <v>XXX</v>
      </c>
    </row>
    <row r="4202" spans="3:11" x14ac:dyDescent="0.25">
      <c r="C4202" s="134" t="s">
        <v>290</v>
      </c>
      <c r="D4202" s="134" t="s">
        <v>343</v>
      </c>
      <c r="E4202" s="134" t="s">
        <v>335</v>
      </c>
      <c r="F4202" s="134" t="s">
        <v>1053</v>
      </c>
      <c r="G4202" s="134" t="s">
        <v>325</v>
      </c>
      <c r="H4202" s="135">
        <v>3027.3399999999997</v>
      </c>
      <c r="I4202" s="135">
        <v>3029.62</v>
      </c>
      <c r="J4202" s="135">
        <v>5158.0499999999993</v>
      </c>
      <c r="K4202" t="str">
        <f>VLOOKUP(C4202,ResCat!$A$2:$B$268,2,FALSE)</f>
        <v>XXX</v>
      </c>
    </row>
    <row r="4203" spans="3:11" x14ac:dyDescent="0.25">
      <c r="C4203" s="134" t="s">
        <v>290</v>
      </c>
      <c r="D4203" s="134" t="s">
        <v>343</v>
      </c>
      <c r="E4203" s="134" t="s">
        <v>4</v>
      </c>
      <c r="F4203" s="134" t="s">
        <v>1053</v>
      </c>
      <c r="G4203" s="134" t="s">
        <v>327</v>
      </c>
      <c r="H4203" s="135">
        <v>3290.87</v>
      </c>
      <c r="I4203" s="135">
        <v>3413.8999999999996</v>
      </c>
      <c r="J4203" s="135">
        <v>6709.97</v>
      </c>
      <c r="K4203" t="str">
        <f>VLOOKUP(C4203,ResCat!$A$2:$B$268,2,FALSE)</f>
        <v>XXX</v>
      </c>
    </row>
    <row r="4204" spans="3:11" x14ac:dyDescent="0.25">
      <c r="C4204" s="134" t="s">
        <v>290</v>
      </c>
      <c r="D4204" s="134" t="s">
        <v>343</v>
      </c>
      <c r="E4204" s="134" t="s">
        <v>511</v>
      </c>
      <c r="F4204" s="134" t="s">
        <v>1053</v>
      </c>
      <c r="G4204" s="134" t="s">
        <v>329</v>
      </c>
      <c r="H4204" s="135">
        <v>2739.24</v>
      </c>
      <c r="I4204" s="135">
        <v>2836.38</v>
      </c>
      <c r="J4204" s="135">
        <v>3966.47</v>
      </c>
      <c r="K4204" t="str">
        <f>VLOOKUP(C4204,ResCat!$A$2:$B$268,2,FALSE)</f>
        <v>XXX</v>
      </c>
    </row>
    <row r="4205" spans="3:11" x14ac:dyDescent="0.25">
      <c r="C4205" s="134" t="s">
        <v>290</v>
      </c>
      <c r="D4205" s="134" t="s">
        <v>343</v>
      </c>
      <c r="E4205" s="134" t="s">
        <v>969</v>
      </c>
      <c r="F4205" s="134" t="s">
        <v>1055</v>
      </c>
      <c r="G4205" s="134" t="s">
        <v>331</v>
      </c>
      <c r="H4205" s="135">
        <v>0</v>
      </c>
      <c r="I4205" s="135">
        <v>-2.5299999999999998</v>
      </c>
      <c r="J4205" s="135">
        <v>-92</v>
      </c>
      <c r="K4205" t="str">
        <f>VLOOKUP(C4205,ResCat!$A$2:$B$268,2,FALSE)</f>
        <v>XXX</v>
      </c>
    </row>
    <row r="4206" spans="3:11" x14ac:dyDescent="0.25">
      <c r="C4206" s="134" t="s">
        <v>290</v>
      </c>
      <c r="D4206" s="134" t="s">
        <v>343</v>
      </c>
      <c r="E4206" s="134" t="s">
        <v>969</v>
      </c>
      <c r="F4206" s="134" t="s">
        <v>1053</v>
      </c>
      <c r="G4206" s="134" t="s">
        <v>331</v>
      </c>
      <c r="H4206" s="135">
        <v>2874.2</v>
      </c>
      <c r="I4206" s="135">
        <v>2937.9400000000005</v>
      </c>
      <c r="J4206" s="135">
        <v>2983.1900000000005</v>
      </c>
      <c r="K4206" t="str">
        <f>VLOOKUP(C4206,ResCat!$A$2:$B$268,2,FALSE)</f>
        <v>XXX</v>
      </c>
    </row>
    <row r="4207" spans="3:11" x14ac:dyDescent="0.25">
      <c r="C4207" s="134" t="s">
        <v>290</v>
      </c>
      <c r="D4207" s="134" t="s">
        <v>343</v>
      </c>
      <c r="E4207" s="134" t="s">
        <v>961</v>
      </c>
      <c r="F4207" s="134" t="s">
        <v>1055</v>
      </c>
      <c r="G4207" s="134" t="s">
        <v>334</v>
      </c>
      <c r="H4207" s="135">
        <v>-23.56</v>
      </c>
      <c r="I4207" s="135">
        <v>-23.56</v>
      </c>
      <c r="J4207" s="135">
        <v>-85.49</v>
      </c>
      <c r="K4207" t="str">
        <f>VLOOKUP(C4207,ResCat!$A$2:$B$268,2,FALSE)</f>
        <v>XXX</v>
      </c>
    </row>
    <row r="4208" spans="3:11" x14ac:dyDescent="0.25">
      <c r="C4208" s="134" t="s">
        <v>290</v>
      </c>
      <c r="D4208" s="134" t="s">
        <v>343</v>
      </c>
      <c r="E4208" s="134" t="s">
        <v>961</v>
      </c>
      <c r="F4208" s="134" t="s">
        <v>1053</v>
      </c>
      <c r="G4208" s="134" t="s">
        <v>334</v>
      </c>
      <c r="H4208" s="135">
        <v>1356.8100000000002</v>
      </c>
      <c r="I4208" s="135">
        <v>1202.3200000000004</v>
      </c>
      <c r="J4208" s="135">
        <v>1101.8999999999999</v>
      </c>
      <c r="K4208" t="str">
        <f>VLOOKUP(C4208,ResCat!$A$2:$B$268,2,FALSE)</f>
        <v>XXX</v>
      </c>
    </row>
    <row r="4209" spans="3:11" x14ac:dyDescent="0.25">
      <c r="C4209" s="134" t="s">
        <v>290</v>
      </c>
      <c r="D4209" s="134" t="s">
        <v>343</v>
      </c>
      <c r="E4209" s="134" t="s">
        <v>970</v>
      </c>
      <c r="F4209" s="134" t="s">
        <v>1055</v>
      </c>
      <c r="G4209" s="134" t="s">
        <v>333</v>
      </c>
      <c r="H4209" s="135">
        <v>228711.88</v>
      </c>
      <c r="I4209" s="135">
        <v>240352.53999999998</v>
      </c>
      <c r="J4209" s="135">
        <v>460557.65999999939</v>
      </c>
      <c r="K4209" t="str">
        <f>VLOOKUP(C4209,ResCat!$A$2:$B$268,2,FALSE)</f>
        <v>XXX</v>
      </c>
    </row>
    <row r="4210" spans="3:11" x14ac:dyDescent="0.25">
      <c r="C4210" s="134" t="s">
        <v>290</v>
      </c>
      <c r="D4210" s="134" t="s">
        <v>343</v>
      </c>
      <c r="E4210" s="134" t="s">
        <v>970</v>
      </c>
      <c r="F4210" s="134" t="s">
        <v>1053</v>
      </c>
      <c r="G4210" s="134" t="s">
        <v>333</v>
      </c>
      <c r="H4210" s="135">
        <v>986583.03000000608</v>
      </c>
      <c r="I4210" s="135">
        <v>1038119.1100000065</v>
      </c>
      <c r="J4210" s="135">
        <v>2168462.3399999933</v>
      </c>
      <c r="K4210" t="str">
        <f>VLOOKUP(C4210,ResCat!$A$2:$B$268,2,FALSE)</f>
        <v>XXX</v>
      </c>
    </row>
    <row r="4211" spans="3:11" x14ac:dyDescent="0.25">
      <c r="C4211" s="134" t="s">
        <v>290</v>
      </c>
      <c r="D4211" s="134" t="s">
        <v>343</v>
      </c>
      <c r="E4211" s="134" t="s">
        <v>1023</v>
      </c>
      <c r="F4211" s="134" t="s">
        <v>1055</v>
      </c>
      <c r="G4211" s="134" t="s">
        <v>308</v>
      </c>
      <c r="H4211" s="135">
        <v>160615.32</v>
      </c>
      <c r="I4211" s="135">
        <v>512225.07000000082</v>
      </c>
      <c r="J4211" s="135">
        <v>1369563.4399999962</v>
      </c>
      <c r="K4211" t="str">
        <f>VLOOKUP(C4211,ResCat!$A$2:$B$268,2,FALSE)</f>
        <v>XXX</v>
      </c>
    </row>
    <row r="4212" spans="3:11" x14ac:dyDescent="0.25">
      <c r="C4212" s="134" t="s">
        <v>290</v>
      </c>
      <c r="D4212" s="134" t="s">
        <v>343</v>
      </c>
      <c r="E4212" s="134" t="s">
        <v>1023</v>
      </c>
      <c r="F4212" s="134" t="s">
        <v>1053</v>
      </c>
      <c r="G4212" s="134" t="s">
        <v>308</v>
      </c>
      <c r="H4212" s="135">
        <v>2463014.3299999968</v>
      </c>
      <c r="I4212" s="135">
        <v>2775942.3400000003</v>
      </c>
      <c r="J4212" s="135">
        <v>6614006.220000091</v>
      </c>
      <c r="K4212" t="str">
        <f>VLOOKUP(C4212,ResCat!$A$2:$B$268,2,FALSE)</f>
        <v>XXX</v>
      </c>
    </row>
    <row r="4213" spans="3:11" x14ac:dyDescent="0.25">
      <c r="C4213" s="134" t="s">
        <v>290</v>
      </c>
      <c r="D4213" s="134" t="s">
        <v>1</v>
      </c>
      <c r="E4213" s="134" t="s">
        <v>309</v>
      </c>
      <c r="F4213" s="134" t="s">
        <v>310</v>
      </c>
      <c r="G4213" s="134" t="s">
        <v>311</v>
      </c>
      <c r="H4213" s="135">
        <v>0</v>
      </c>
      <c r="I4213" s="135">
        <v>229.33</v>
      </c>
      <c r="J4213" s="135">
        <v>570.71</v>
      </c>
      <c r="K4213" t="str">
        <f>VLOOKUP(C4213,ResCat!$A$2:$B$268,2,FALSE)</f>
        <v>XXX</v>
      </c>
    </row>
    <row r="4214" spans="3:11" x14ac:dyDescent="0.25">
      <c r="C4214" s="134" t="s">
        <v>290</v>
      </c>
      <c r="D4214" s="134" t="s">
        <v>1</v>
      </c>
      <c r="E4214" s="134" t="s">
        <v>1026</v>
      </c>
      <c r="F4214" s="134" t="s">
        <v>310</v>
      </c>
      <c r="G4214" s="134" t="s">
        <v>311</v>
      </c>
      <c r="H4214" s="135">
        <v>0</v>
      </c>
      <c r="I4214" s="135">
        <v>113.94999999999999</v>
      </c>
      <c r="J4214" s="135">
        <v>113.94999999999999</v>
      </c>
      <c r="K4214" t="str">
        <f>VLOOKUP(C4214,ResCat!$A$2:$B$268,2,FALSE)</f>
        <v>XXX</v>
      </c>
    </row>
    <row r="4215" spans="3:11" x14ac:dyDescent="0.25">
      <c r="C4215" s="134" t="s">
        <v>290</v>
      </c>
      <c r="D4215" s="134" t="s">
        <v>1</v>
      </c>
      <c r="E4215" s="134" t="s">
        <v>362</v>
      </c>
      <c r="F4215" s="134" t="s">
        <v>310</v>
      </c>
      <c r="G4215" s="134" t="s">
        <v>311</v>
      </c>
      <c r="H4215" s="135">
        <v>277.37</v>
      </c>
      <c r="I4215" s="135">
        <v>1147</v>
      </c>
      <c r="J4215" s="135">
        <v>1147</v>
      </c>
      <c r="K4215" t="str">
        <f>VLOOKUP(C4215,ResCat!$A$2:$B$268,2,FALSE)</f>
        <v>XXX</v>
      </c>
    </row>
    <row r="4216" spans="3:11" x14ac:dyDescent="0.25">
      <c r="C4216" s="134" t="s">
        <v>290</v>
      </c>
      <c r="D4216" s="134" t="s">
        <v>1</v>
      </c>
      <c r="E4216" s="134" t="s">
        <v>363</v>
      </c>
      <c r="F4216" s="134" t="s">
        <v>310</v>
      </c>
      <c r="G4216" s="134" t="s">
        <v>311</v>
      </c>
      <c r="H4216" s="135">
        <v>0</v>
      </c>
      <c r="I4216" s="135">
        <v>218.01</v>
      </c>
      <c r="J4216" s="135">
        <v>218.01</v>
      </c>
      <c r="K4216" t="str">
        <f>VLOOKUP(C4216,ResCat!$A$2:$B$268,2,FALSE)</f>
        <v>XXX</v>
      </c>
    </row>
    <row r="4217" spans="3:11" x14ac:dyDescent="0.25">
      <c r="C4217" s="134" t="s">
        <v>290</v>
      </c>
      <c r="D4217" s="134" t="s">
        <v>1</v>
      </c>
      <c r="E4217" s="134" t="s">
        <v>1029</v>
      </c>
      <c r="F4217" s="134" t="s">
        <v>310</v>
      </c>
      <c r="G4217" s="134" t="s">
        <v>311</v>
      </c>
      <c r="H4217" s="135">
        <v>-116.54999999999998</v>
      </c>
      <c r="I4217" s="135">
        <v>161.69000000000003</v>
      </c>
      <c r="J4217" s="135">
        <v>1434.24</v>
      </c>
      <c r="K4217" t="str">
        <f>VLOOKUP(C4217,ResCat!$A$2:$B$268,2,FALSE)</f>
        <v>XXX</v>
      </c>
    </row>
    <row r="4218" spans="3:11" x14ac:dyDescent="0.25">
      <c r="C4218" s="134" t="s">
        <v>290</v>
      </c>
      <c r="D4218" s="134" t="s">
        <v>1</v>
      </c>
      <c r="E4218" s="134" t="s">
        <v>349</v>
      </c>
      <c r="F4218" s="134" t="s">
        <v>310</v>
      </c>
      <c r="G4218" s="134" t="s">
        <v>311</v>
      </c>
      <c r="H4218" s="135">
        <v>9372.14</v>
      </c>
      <c r="I4218" s="135">
        <v>10463.08</v>
      </c>
      <c r="J4218" s="135">
        <v>11368.6</v>
      </c>
      <c r="K4218" t="str">
        <f>VLOOKUP(C4218,ResCat!$A$2:$B$268,2,FALSE)</f>
        <v>XXX</v>
      </c>
    </row>
    <row r="4219" spans="3:11" x14ac:dyDescent="0.25">
      <c r="C4219" s="134" t="s">
        <v>290</v>
      </c>
      <c r="D4219" s="134" t="s">
        <v>1</v>
      </c>
      <c r="E4219" s="134" t="s">
        <v>350</v>
      </c>
      <c r="F4219" s="134" t="s">
        <v>310</v>
      </c>
      <c r="G4219" s="134" t="s">
        <v>311</v>
      </c>
      <c r="H4219" s="135">
        <v>0</v>
      </c>
      <c r="I4219" s="135">
        <v>868.25999999999988</v>
      </c>
      <c r="J4219" s="135">
        <v>872.39999999999986</v>
      </c>
      <c r="K4219" t="str">
        <f>VLOOKUP(C4219,ResCat!$A$2:$B$268,2,FALSE)</f>
        <v>XXX</v>
      </c>
    </row>
    <row r="4220" spans="3:11" x14ac:dyDescent="0.25">
      <c r="C4220" s="134" t="s">
        <v>290</v>
      </c>
      <c r="D4220" s="134" t="s">
        <v>1</v>
      </c>
      <c r="E4220" s="134" t="s">
        <v>359</v>
      </c>
      <c r="F4220" s="134" t="s">
        <v>310</v>
      </c>
      <c r="G4220" s="134" t="s">
        <v>311</v>
      </c>
      <c r="H4220" s="135">
        <v>-12794.980000000001</v>
      </c>
      <c r="I4220" s="135">
        <v>-12726.580000000004</v>
      </c>
      <c r="J4220" s="135">
        <v>-16221.630000000001</v>
      </c>
      <c r="K4220" t="str">
        <f>VLOOKUP(C4220,ResCat!$A$2:$B$268,2,FALSE)</f>
        <v>XXX</v>
      </c>
    </row>
    <row r="4221" spans="3:11" x14ac:dyDescent="0.25">
      <c r="C4221" s="134" t="s">
        <v>290</v>
      </c>
      <c r="D4221" s="134" t="s">
        <v>1</v>
      </c>
      <c r="E4221" s="134" t="s">
        <v>354</v>
      </c>
      <c r="F4221" s="134" t="s">
        <v>310</v>
      </c>
      <c r="G4221" s="134" t="s">
        <v>311</v>
      </c>
      <c r="H4221" s="135">
        <v>-295.74</v>
      </c>
      <c r="I4221" s="135">
        <v>-163.74</v>
      </c>
      <c r="J4221" s="135">
        <v>-680.33999999999992</v>
      </c>
      <c r="K4221" t="str">
        <f>VLOOKUP(C4221,ResCat!$A$2:$B$268,2,FALSE)</f>
        <v>XXX</v>
      </c>
    </row>
    <row r="4222" spans="3:11" x14ac:dyDescent="0.25">
      <c r="C4222" s="134" t="s">
        <v>290</v>
      </c>
      <c r="D4222" s="134" t="s">
        <v>1</v>
      </c>
      <c r="E4222" s="134" t="s">
        <v>366</v>
      </c>
      <c r="F4222" s="134" t="s">
        <v>310</v>
      </c>
      <c r="G4222" s="134" t="s">
        <v>311</v>
      </c>
      <c r="H4222" s="135">
        <v>43.09</v>
      </c>
      <c r="I4222" s="135">
        <v>360.17999999999995</v>
      </c>
      <c r="J4222" s="135">
        <v>360.17999999999995</v>
      </c>
      <c r="K4222" t="str">
        <f>VLOOKUP(C4222,ResCat!$A$2:$B$268,2,FALSE)</f>
        <v>XXX</v>
      </c>
    </row>
    <row r="4223" spans="3:11" x14ac:dyDescent="0.25">
      <c r="C4223" s="134" t="s">
        <v>290</v>
      </c>
      <c r="D4223" s="134" t="s">
        <v>1</v>
      </c>
      <c r="E4223" s="134" t="s">
        <v>337</v>
      </c>
      <c r="F4223" s="134" t="s">
        <v>310</v>
      </c>
      <c r="G4223" s="134" t="s">
        <v>311</v>
      </c>
      <c r="H4223" s="135">
        <v>-9973.8599999999969</v>
      </c>
      <c r="I4223" s="135">
        <v>-11122.679999999998</v>
      </c>
      <c r="J4223" s="135">
        <v>-15734.480000000001</v>
      </c>
      <c r="K4223" t="str">
        <f>VLOOKUP(C4223,ResCat!$A$2:$B$268,2,FALSE)</f>
        <v>XXX</v>
      </c>
    </row>
    <row r="4224" spans="3:11" x14ac:dyDescent="0.25">
      <c r="C4224" s="134" t="s">
        <v>290</v>
      </c>
      <c r="D4224" s="134" t="s">
        <v>1</v>
      </c>
      <c r="E4224" s="134" t="s">
        <v>352</v>
      </c>
      <c r="F4224" s="134" t="s">
        <v>310</v>
      </c>
      <c r="G4224" s="134" t="s">
        <v>351</v>
      </c>
      <c r="H4224" s="135">
        <v>-2904.01</v>
      </c>
      <c r="I4224" s="135">
        <v>-3653.76</v>
      </c>
      <c r="J4224" s="135">
        <v>-5893.7500000000009</v>
      </c>
      <c r="K4224" t="str">
        <f>VLOOKUP(C4224,ResCat!$A$2:$B$268,2,FALSE)</f>
        <v>XXX</v>
      </c>
    </row>
    <row r="4225" spans="3:11" x14ac:dyDescent="0.25">
      <c r="C4225" s="134" t="s">
        <v>290</v>
      </c>
      <c r="D4225" s="134" t="s">
        <v>1</v>
      </c>
      <c r="E4225" s="134" t="s">
        <v>347</v>
      </c>
      <c r="F4225" s="134" t="s">
        <v>310</v>
      </c>
      <c r="G4225" s="134" t="s">
        <v>360</v>
      </c>
      <c r="H4225" s="135">
        <v>-2138.7600000000002</v>
      </c>
      <c r="I4225" s="135">
        <v>-3750.6299999999997</v>
      </c>
      <c r="J4225" s="135">
        <v>-7053.1899999999987</v>
      </c>
      <c r="K4225" t="str">
        <f>VLOOKUP(C4225,ResCat!$A$2:$B$268,2,FALSE)</f>
        <v>XXX</v>
      </c>
    </row>
    <row r="4226" spans="3:11" x14ac:dyDescent="0.25">
      <c r="C4226" s="134" t="s">
        <v>290</v>
      </c>
      <c r="D4226" s="134" t="s">
        <v>1</v>
      </c>
      <c r="E4226" s="134" t="s">
        <v>361</v>
      </c>
      <c r="F4226" s="134" t="s">
        <v>310</v>
      </c>
      <c r="G4226" s="134" t="s">
        <v>355</v>
      </c>
      <c r="H4226" s="135">
        <v>-17280.990000000002</v>
      </c>
      <c r="I4226" s="135">
        <v>-28912.36</v>
      </c>
      <c r="J4226" s="135">
        <v>-118413.03</v>
      </c>
      <c r="K4226" t="str">
        <f>VLOOKUP(C4226,ResCat!$A$2:$B$268,2,FALSE)</f>
        <v>XXX</v>
      </c>
    </row>
    <row r="4227" spans="3:11" x14ac:dyDescent="0.25">
      <c r="C4227" s="134" t="s">
        <v>290</v>
      </c>
      <c r="D4227" s="134" t="s">
        <v>1</v>
      </c>
      <c r="E4227" s="134" t="s">
        <v>312</v>
      </c>
      <c r="F4227" s="134" t="s">
        <v>310</v>
      </c>
      <c r="G4227" s="134" t="s">
        <v>364</v>
      </c>
      <c r="H4227" s="135">
        <v>-18008.570000000003</v>
      </c>
      <c r="I4227" s="135">
        <v>-20696.93</v>
      </c>
      <c r="J4227" s="135">
        <v>-68650.460000000021</v>
      </c>
      <c r="K4227" t="str">
        <f>VLOOKUP(C4227,ResCat!$A$2:$B$268,2,FALSE)</f>
        <v>XXX</v>
      </c>
    </row>
    <row r="4228" spans="3:11" x14ac:dyDescent="0.25">
      <c r="C4228" s="134" t="s">
        <v>290</v>
      </c>
      <c r="D4228" s="134" t="s">
        <v>1</v>
      </c>
      <c r="E4228" s="134" t="s">
        <v>357</v>
      </c>
      <c r="F4228" s="134" t="s">
        <v>310</v>
      </c>
      <c r="G4228" s="134" t="s">
        <v>338</v>
      </c>
      <c r="H4228" s="135">
        <v>12115.02</v>
      </c>
      <c r="I4228" s="135">
        <v>12683.980000000001</v>
      </c>
      <c r="J4228" s="135">
        <v>22233.600000000002</v>
      </c>
      <c r="K4228" t="str">
        <f>VLOOKUP(C4228,ResCat!$A$2:$B$268,2,FALSE)</f>
        <v>XXX</v>
      </c>
    </row>
    <row r="4229" spans="3:11" x14ac:dyDescent="0.25">
      <c r="C4229" s="134" t="s">
        <v>290</v>
      </c>
      <c r="D4229" s="134" t="s">
        <v>1</v>
      </c>
      <c r="E4229" s="134" t="s">
        <v>314</v>
      </c>
      <c r="F4229" s="134" t="s">
        <v>310</v>
      </c>
      <c r="G4229" s="134" t="s">
        <v>356</v>
      </c>
      <c r="H4229" s="135">
        <v>2645.7700000000013</v>
      </c>
      <c r="I4229" s="135">
        <v>1869.0300000000007</v>
      </c>
      <c r="J4229" s="135">
        <v>42191.79</v>
      </c>
      <c r="K4229" t="str">
        <f>VLOOKUP(C4229,ResCat!$A$2:$B$268,2,FALSE)</f>
        <v>XXX</v>
      </c>
    </row>
    <row r="4230" spans="3:11" x14ac:dyDescent="0.25">
      <c r="C4230" s="134" t="s">
        <v>290</v>
      </c>
      <c r="D4230" s="134" t="s">
        <v>1</v>
      </c>
      <c r="E4230" s="134" t="s">
        <v>339</v>
      </c>
      <c r="F4230" s="134" t="s">
        <v>310</v>
      </c>
      <c r="G4230" s="134" t="s">
        <v>353</v>
      </c>
      <c r="H4230" s="135">
        <v>-2390.4100000000012</v>
      </c>
      <c r="I4230" s="135">
        <v>-3157.3500000000004</v>
      </c>
      <c r="J4230" s="135">
        <v>5333.8200000000015</v>
      </c>
      <c r="K4230" t="str">
        <f>VLOOKUP(C4230,ResCat!$A$2:$B$268,2,FALSE)</f>
        <v>XXX</v>
      </c>
    </row>
    <row r="4231" spans="3:11" x14ac:dyDescent="0.25">
      <c r="C4231" s="134" t="s">
        <v>290</v>
      </c>
      <c r="D4231" s="134" t="s">
        <v>1</v>
      </c>
      <c r="E4231" s="134" t="s">
        <v>342</v>
      </c>
      <c r="F4231" s="134" t="s">
        <v>310</v>
      </c>
      <c r="G4231" s="134" t="s">
        <v>348</v>
      </c>
      <c r="H4231" s="135">
        <v>-6502.5300000000025</v>
      </c>
      <c r="I4231" s="135">
        <v>-5952.0300000000007</v>
      </c>
      <c r="J4231" s="135">
        <v>-60346.440000000017</v>
      </c>
      <c r="K4231" t="str">
        <f>VLOOKUP(C4231,ResCat!$A$2:$B$268,2,FALSE)</f>
        <v>XXX</v>
      </c>
    </row>
    <row r="4232" spans="3:11" x14ac:dyDescent="0.25">
      <c r="C4232" s="134" t="s">
        <v>290</v>
      </c>
      <c r="D4232" s="134" t="s">
        <v>1</v>
      </c>
      <c r="E4232" s="134" t="s">
        <v>316</v>
      </c>
      <c r="F4232" s="134" t="s">
        <v>310</v>
      </c>
      <c r="G4232" s="134" t="s">
        <v>313</v>
      </c>
      <c r="H4232" s="135">
        <v>15056.060000000003</v>
      </c>
      <c r="I4232" s="135">
        <v>8919.2800000000025</v>
      </c>
      <c r="J4232" s="135">
        <v>-6923.6200000000026</v>
      </c>
      <c r="K4232" t="str">
        <f>VLOOKUP(C4232,ResCat!$A$2:$B$268,2,FALSE)</f>
        <v>XXX</v>
      </c>
    </row>
    <row r="4233" spans="3:11" x14ac:dyDescent="0.25">
      <c r="C4233" s="134" t="s">
        <v>290</v>
      </c>
      <c r="D4233" s="134" t="s">
        <v>1</v>
      </c>
      <c r="E4233" s="134" t="s">
        <v>318</v>
      </c>
      <c r="F4233" s="134" t="s">
        <v>310</v>
      </c>
      <c r="G4233" s="134" t="s">
        <v>358</v>
      </c>
      <c r="H4233" s="135">
        <v>-48169.120000000017</v>
      </c>
      <c r="I4233" s="135">
        <v>-44484.789999999994</v>
      </c>
      <c r="J4233" s="135">
        <v>-115790.90999999999</v>
      </c>
      <c r="K4233" t="str">
        <f>VLOOKUP(C4233,ResCat!$A$2:$B$268,2,FALSE)</f>
        <v>XXX</v>
      </c>
    </row>
    <row r="4234" spans="3:11" x14ac:dyDescent="0.25">
      <c r="C4234" s="134" t="s">
        <v>290</v>
      </c>
      <c r="D4234" s="134" t="s">
        <v>1</v>
      </c>
      <c r="E4234" s="134" t="s">
        <v>320</v>
      </c>
      <c r="F4234" s="134" t="s">
        <v>310</v>
      </c>
      <c r="G4234" s="134" t="s">
        <v>315</v>
      </c>
      <c r="H4234" s="135">
        <v>1953.3899999999967</v>
      </c>
      <c r="I4234" s="135">
        <v>4835.570000000007</v>
      </c>
      <c r="J4234" s="135">
        <v>10666.010000000002</v>
      </c>
      <c r="K4234" t="str">
        <f>VLOOKUP(C4234,ResCat!$A$2:$B$268,2,FALSE)</f>
        <v>XXX</v>
      </c>
    </row>
    <row r="4235" spans="3:11" x14ac:dyDescent="0.25">
      <c r="C4235" s="134" t="s">
        <v>290</v>
      </c>
      <c r="D4235" s="134" t="s">
        <v>1</v>
      </c>
      <c r="E4235" s="134" t="s">
        <v>322</v>
      </c>
      <c r="F4235" s="134" t="s">
        <v>310</v>
      </c>
      <c r="G4235" s="134" t="s">
        <v>341</v>
      </c>
      <c r="H4235" s="135">
        <v>32989.790000000008</v>
      </c>
      <c r="I4235" s="135">
        <v>39609.409999999996</v>
      </c>
      <c r="J4235" s="135">
        <v>69058.200000000012</v>
      </c>
      <c r="K4235" t="str">
        <f>VLOOKUP(C4235,ResCat!$A$2:$B$268,2,FALSE)</f>
        <v>XXX</v>
      </c>
    </row>
    <row r="4236" spans="3:11" x14ac:dyDescent="0.25">
      <c r="C4236" s="134" t="s">
        <v>290</v>
      </c>
      <c r="D4236" s="134" t="s">
        <v>1</v>
      </c>
      <c r="E4236" s="134" t="s">
        <v>324</v>
      </c>
      <c r="F4236" s="134" t="s">
        <v>310</v>
      </c>
      <c r="G4236" s="134" t="s">
        <v>340</v>
      </c>
      <c r="H4236" s="135">
        <v>18856.62</v>
      </c>
      <c r="I4236" s="135">
        <v>22254.940000000002</v>
      </c>
      <c r="J4236" s="135">
        <v>68579.73</v>
      </c>
      <c r="K4236" t="str">
        <f>VLOOKUP(C4236,ResCat!$A$2:$B$268,2,FALSE)</f>
        <v>XXX</v>
      </c>
    </row>
    <row r="4237" spans="3:11" x14ac:dyDescent="0.25">
      <c r="C4237" s="134" t="s">
        <v>290</v>
      </c>
      <c r="D4237" s="134" t="s">
        <v>1</v>
      </c>
      <c r="E4237" s="134" t="s">
        <v>326</v>
      </c>
      <c r="F4237" s="134" t="s">
        <v>310</v>
      </c>
      <c r="G4237" s="134" t="s">
        <v>317</v>
      </c>
      <c r="H4237" s="135">
        <v>77585.530000000013</v>
      </c>
      <c r="I4237" s="135">
        <v>77871.66</v>
      </c>
      <c r="J4237" s="135">
        <v>92458.29</v>
      </c>
      <c r="K4237" t="str">
        <f>VLOOKUP(C4237,ResCat!$A$2:$B$268,2,FALSE)</f>
        <v>XXX</v>
      </c>
    </row>
    <row r="4238" spans="3:11" x14ac:dyDescent="0.25">
      <c r="C4238" s="134" t="s">
        <v>290</v>
      </c>
      <c r="D4238" s="134" t="s">
        <v>1</v>
      </c>
      <c r="E4238" s="134" t="s">
        <v>328</v>
      </c>
      <c r="F4238" s="134" t="s">
        <v>310</v>
      </c>
      <c r="G4238" s="134" t="s">
        <v>319</v>
      </c>
      <c r="H4238" s="135">
        <v>8771.56</v>
      </c>
      <c r="I4238" s="135">
        <v>16969.770000000004</v>
      </c>
      <c r="J4238" s="135">
        <v>83108.150000000009</v>
      </c>
      <c r="K4238" t="str">
        <f>VLOOKUP(C4238,ResCat!$A$2:$B$268,2,FALSE)</f>
        <v>XXX</v>
      </c>
    </row>
    <row r="4239" spans="3:11" x14ac:dyDescent="0.25">
      <c r="C4239" s="134" t="s">
        <v>290</v>
      </c>
      <c r="D4239" s="134" t="s">
        <v>1</v>
      </c>
      <c r="E4239" s="134" t="s">
        <v>330</v>
      </c>
      <c r="F4239" s="134" t="s">
        <v>310</v>
      </c>
      <c r="G4239" s="134" t="s">
        <v>321</v>
      </c>
      <c r="H4239" s="135">
        <v>19094.84</v>
      </c>
      <c r="I4239" s="135">
        <v>24535.560000000005</v>
      </c>
      <c r="J4239" s="135">
        <v>192.25000000001819</v>
      </c>
      <c r="K4239" t="str">
        <f>VLOOKUP(C4239,ResCat!$A$2:$B$268,2,FALSE)</f>
        <v>XXX</v>
      </c>
    </row>
    <row r="4240" spans="3:11" x14ac:dyDescent="0.25">
      <c r="C4240" s="134" t="s">
        <v>290</v>
      </c>
      <c r="D4240" s="134" t="s">
        <v>1</v>
      </c>
      <c r="E4240" s="134" t="s">
        <v>332</v>
      </c>
      <c r="F4240" s="134" t="s">
        <v>310</v>
      </c>
      <c r="G4240" s="134" t="s">
        <v>323</v>
      </c>
      <c r="H4240" s="135">
        <v>55375.659999999996</v>
      </c>
      <c r="I4240" s="135">
        <v>87872.459999999992</v>
      </c>
      <c r="J4240" s="135">
        <v>236028.50000000003</v>
      </c>
      <c r="K4240" t="str">
        <f>VLOOKUP(C4240,ResCat!$A$2:$B$268,2,FALSE)</f>
        <v>XXX</v>
      </c>
    </row>
    <row r="4241" spans="3:11" x14ac:dyDescent="0.25">
      <c r="C4241" s="134" t="s">
        <v>290</v>
      </c>
      <c r="D4241" s="134" t="s">
        <v>1</v>
      </c>
      <c r="E4241" s="134" t="s">
        <v>335</v>
      </c>
      <c r="F4241" s="134" t="s">
        <v>310</v>
      </c>
      <c r="G4241" s="134" t="s">
        <v>325</v>
      </c>
      <c r="H4241" s="135">
        <v>132465.40999999995</v>
      </c>
      <c r="I4241" s="135">
        <v>150483.62000000002</v>
      </c>
      <c r="J4241" s="135">
        <v>608165.14000000013</v>
      </c>
      <c r="K4241" t="str">
        <f>VLOOKUP(C4241,ResCat!$A$2:$B$268,2,FALSE)</f>
        <v>XXX</v>
      </c>
    </row>
    <row r="4242" spans="3:11" x14ac:dyDescent="0.25">
      <c r="C4242" s="134" t="s">
        <v>290</v>
      </c>
      <c r="D4242" s="134" t="s">
        <v>1</v>
      </c>
      <c r="E4242" s="134" t="s">
        <v>4</v>
      </c>
      <c r="F4242" s="134" t="s">
        <v>310</v>
      </c>
      <c r="G4242" s="134" t="s">
        <v>327</v>
      </c>
      <c r="H4242" s="135">
        <v>297439.1399999999</v>
      </c>
      <c r="I4242" s="135">
        <v>350285.22999999986</v>
      </c>
      <c r="J4242" s="135">
        <v>919471.59999999963</v>
      </c>
      <c r="K4242" t="str">
        <f>VLOOKUP(C4242,ResCat!$A$2:$B$268,2,FALSE)</f>
        <v>XXX</v>
      </c>
    </row>
    <row r="4243" spans="3:11" x14ac:dyDescent="0.25">
      <c r="C4243" s="134" t="s">
        <v>290</v>
      </c>
      <c r="D4243" s="134" t="s">
        <v>1</v>
      </c>
      <c r="E4243" s="134" t="s">
        <v>511</v>
      </c>
      <c r="F4243" s="134" t="s">
        <v>310</v>
      </c>
      <c r="G4243" s="134" t="s">
        <v>329</v>
      </c>
      <c r="H4243" s="135">
        <v>474172.73999999993</v>
      </c>
      <c r="I4243" s="135">
        <v>547009.76000000013</v>
      </c>
      <c r="J4243" s="135">
        <v>1255559.0599999994</v>
      </c>
      <c r="K4243" t="str">
        <f>VLOOKUP(C4243,ResCat!$A$2:$B$268,2,FALSE)</f>
        <v>XXX</v>
      </c>
    </row>
    <row r="4244" spans="3:11" x14ac:dyDescent="0.25">
      <c r="C4244" s="134" t="s">
        <v>290</v>
      </c>
      <c r="D4244" s="134" t="s">
        <v>1</v>
      </c>
      <c r="E4244" s="134" t="s">
        <v>969</v>
      </c>
      <c r="F4244" s="134" t="s">
        <v>310</v>
      </c>
      <c r="G4244" s="134" t="s">
        <v>331</v>
      </c>
      <c r="H4244" s="135">
        <v>550024.41000000015</v>
      </c>
      <c r="I4244" s="135">
        <v>653046.77000000014</v>
      </c>
      <c r="J4244" s="135">
        <v>1761797.0299999989</v>
      </c>
      <c r="K4244" t="str">
        <f>VLOOKUP(C4244,ResCat!$A$2:$B$268,2,FALSE)</f>
        <v>XXX</v>
      </c>
    </row>
    <row r="4245" spans="3:11" x14ac:dyDescent="0.25">
      <c r="C4245" s="134" t="s">
        <v>290</v>
      </c>
      <c r="D4245" s="134" t="s">
        <v>1</v>
      </c>
      <c r="E4245" s="134" t="s">
        <v>961</v>
      </c>
      <c r="F4245" s="134" t="s">
        <v>310</v>
      </c>
      <c r="G4245" s="134" t="s">
        <v>334</v>
      </c>
      <c r="H4245" s="135">
        <v>1181403.7700000005</v>
      </c>
      <c r="I4245" s="135">
        <v>1520418.1000000022</v>
      </c>
      <c r="J4245" s="135">
        <v>4571695.129999999</v>
      </c>
      <c r="K4245" t="str">
        <f>VLOOKUP(C4245,ResCat!$A$2:$B$268,2,FALSE)</f>
        <v>XXX</v>
      </c>
    </row>
    <row r="4246" spans="3:11" x14ac:dyDescent="0.25">
      <c r="C4246" s="134" t="s">
        <v>290</v>
      </c>
      <c r="D4246" s="134" t="s">
        <v>1</v>
      </c>
      <c r="E4246" s="134" t="s">
        <v>970</v>
      </c>
      <c r="F4246" s="134" t="s">
        <v>310</v>
      </c>
      <c r="G4246" s="134" t="s">
        <v>333</v>
      </c>
      <c r="H4246" s="135">
        <v>8108745.7299999865</v>
      </c>
      <c r="I4246" s="135">
        <v>9561410.4699999969</v>
      </c>
      <c r="J4246" s="135">
        <v>26503341.139999963</v>
      </c>
      <c r="K4246" t="str">
        <f>VLOOKUP(C4246,ResCat!$A$2:$B$268,2,FALSE)</f>
        <v>XXX</v>
      </c>
    </row>
    <row r="4247" spans="3:11" x14ac:dyDescent="0.25">
      <c r="C4247" s="134" t="s">
        <v>290</v>
      </c>
      <c r="D4247" s="134" t="s">
        <v>1</v>
      </c>
      <c r="E4247" s="134" t="s">
        <v>1023</v>
      </c>
      <c r="F4247" s="134" t="s">
        <v>310</v>
      </c>
      <c r="G4247" s="134" t="s">
        <v>308</v>
      </c>
      <c r="H4247" s="135">
        <v>5546503.7899999972</v>
      </c>
      <c r="I4247" s="135">
        <v>7109926.4899999993</v>
      </c>
      <c r="J4247" s="135">
        <v>14757169.970000019</v>
      </c>
      <c r="K4247" t="str">
        <f>VLOOKUP(C4247,ResCat!$A$2:$B$268,2,FALSE)</f>
        <v>XXX</v>
      </c>
    </row>
    <row r="4248" spans="3:11" x14ac:dyDescent="0.25">
      <c r="C4248" s="134" t="s">
        <v>291</v>
      </c>
      <c r="D4248" s="134" t="s">
        <v>3</v>
      </c>
      <c r="E4248" s="134" t="s">
        <v>365</v>
      </c>
      <c r="F4248" s="134" t="s">
        <v>310</v>
      </c>
      <c r="G4248" s="134" t="s">
        <v>311</v>
      </c>
      <c r="H4248" s="135">
        <v>856.22</v>
      </c>
      <c r="I4248" s="135">
        <v>1070.27</v>
      </c>
      <c r="J4248" s="135">
        <v>3551</v>
      </c>
      <c r="K4248" t="str">
        <f>VLOOKUP(C4248,ResCat!$A$2:$B$268,2,FALSE)</f>
        <v>XXX</v>
      </c>
    </row>
    <row r="4249" spans="3:11" x14ac:dyDescent="0.25">
      <c r="C4249" s="134" t="s">
        <v>291</v>
      </c>
      <c r="D4249" s="134" t="s">
        <v>3</v>
      </c>
      <c r="E4249" s="134" t="s">
        <v>309</v>
      </c>
      <c r="F4249" s="134" t="s">
        <v>310</v>
      </c>
      <c r="G4249" s="134" t="s">
        <v>311</v>
      </c>
      <c r="H4249" s="135">
        <v>0</v>
      </c>
      <c r="I4249" s="135">
        <v>0</v>
      </c>
      <c r="J4249" s="135">
        <v>12</v>
      </c>
      <c r="K4249" t="str">
        <f>VLOOKUP(C4249,ResCat!$A$2:$B$268,2,FALSE)</f>
        <v>XXX</v>
      </c>
    </row>
    <row r="4250" spans="3:11" x14ac:dyDescent="0.25">
      <c r="C4250" s="134" t="s">
        <v>291</v>
      </c>
      <c r="D4250" s="134" t="s">
        <v>3</v>
      </c>
      <c r="E4250" s="134" t="s">
        <v>362</v>
      </c>
      <c r="F4250" s="134" t="s">
        <v>310</v>
      </c>
      <c r="G4250" s="134" t="s">
        <v>311</v>
      </c>
      <c r="H4250" s="135">
        <v>-35.44</v>
      </c>
      <c r="I4250" s="135">
        <v>-39.369999999999997</v>
      </c>
      <c r="J4250" s="135">
        <v>-227</v>
      </c>
      <c r="K4250" t="str">
        <f>VLOOKUP(C4250,ResCat!$A$2:$B$268,2,FALSE)</f>
        <v>XXX</v>
      </c>
    </row>
    <row r="4251" spans="3:11" x14ac:dyDescent="0.25">
      <c r="C4251" s="134" t="s">
        <v>291</v>
      </c>
      <c r="D4251" s="134" t="s">
        <v>3</v>
      </c>
      <c r="E4251" s="134" t="s">
        <v>1027</v>
      </c>
      <c r="F4251" s="134" t="s">
        <v>310</v>
      </c>
      <c r="G4251" s="134" t="s">
        <v>311</v>
      </c>
      <c r="H4251" s="135">
        <v>51.86</v>
      </c>
      <c r="I4251" s="135">
        <v>781.77</v>
      </c>
      <c r="J4251" s="135">
        <v>4885</v>
      </c>
      <c r="K4251" t="str">
        <f>VLOOKUP(C4251,ResCat!$A$2:$B$268,2,FALSE)</f>
        <v>XXX</v>
      </c>
    </row>
    <row r="4252" spans="3:11" x14ac:dyDescent="0.25">
      <c r="C4252" s="134" t="s">
        <v>291</v>
      </c>
      <c r="D4252" s="134" t="s">
        <v>3</v>
      </c>
      <c r="E4252" s="134" t="s">
        <v>1028</v>
      </c>
      <c r="F4252" s="134" t="s">
        <v>310</v>
      </c>
      <c r="G4252" s="134" t="s">
        <v>311</v>
      </c>
      <c r="H4252" s="135">
        <v>10.029999999999999</v>
      </c>
      <c r="I4252" s="135">
        <v>10.029999999999999</v>
      </c>
      <c r="J4252" s="135">
        <v>10.029999999999999</v>
      </c>
      <c r="K4252" t="str">
        <f>VLOOKUP(C4252,ResCat!$A$2:$B$268,2,FALSE)</f>
        <v>XXX</v>
      </c>
    </row>
    <row r="4253" spans="3:11" x14ac:dyDescent="0.25">
      <c r="C4253" s="134" t="s">
        <v>291</v>
      </c>
      <c r="D4253" s="134" t="s">
        <v>3</v>
      </c>
      <c r="E4253" s="134" t="s">
        <v>363</v>
      </c>
      <c r="F4253" s="134" t="s">
        <v>310</v>
      </c>
      <c r="G4253" s="134" t="s">
        <v>311</v>
      </c>
      <c r="H4253" s="135">
        <v>0</v>
      </c>
      <c r="I4253" s="135">
        <v>0</v>
      </c>
      <c r="J4253" s="135">
        <v>-8</v>
      </c>
      <c r="K4253" t="str">
        <f>VLOOKUP(C4253,ResCat!$A$2:$B$268,2,FALSE)</f>
        <v>XXX</v>
      </c>
    </row>
    <row r="4254" spans="3:11" x14ac:dyDescent="0.25">
      <c r="C4254" s="134" t="s">
        <v>291</v>
      </c>
      <c r="D4254" s="134" t="s">
        <v>3</v>
      </c>
      <c r="E4254" s="134" t="s">
        <v>1029</v>
      </c>
      <c r="F4254" s="134" t="s">
        <v>310</v>
      </c>
      <c r="G4254" s="134" t="s">
        <v>311</v>
      </c>
      <c r="H4254" s="135">
        <v>-19.18</v>
      </c>
      <c r="I4254" s="135">
        <v>-38.65</v>
      </c>
      <c r="J4254" s="135">
        <v>-133.72</v>
      </c>
      <c r="K4254" t="str">
        <f>VLOOKUP(C4254,ResCat!$A$2:$B$268,2,FALSE)</f>
        <v>XXX</v>
      </c>
    </row>
    <row r="4255" spans="3:11" x14ac:dyDescent="0.25">
      <c r="C4255" s="134" t="s">
        <v>291</v>
      </c>
      <c r="D4255" s="134" t="s">
        <v>3</v>
      </c>
      <c r="E4255" s="134" t="s">
        <v>349</v>
      </c>
      <c r="F4255" s="134" t="s">
        <v>310</v>
      </c>
      <c r="G4255" s="134" t="s">
        <v>311</v>
      </c>
      <c r="H4255" s="135">
        <v>0</v>
      </c>
      <c r="I4255" s="135">
        <v>59.099999999999994</v>
      </c>
      <c r="J4255" s="135">
        <v>59.099999999999994</v>
      </c>
      <c r="K4255" t="str">
        <f>VLOOKUP(C4255,ResCat!$A$2:$B$268,2,FALSE)</f>
        <v>XXX</v>
      </c>
    </row>
    <row r="4256" spans="3:11" x14ac:dyDescent="0.25">
      <c r="C4256" s="134" t="s">
        <v>291</v>
      </c>
      <c r="D4256" s="134" t="s">
        <v>3</v>
      </c>
      <c r="E4256" s="134" t="s">
        <v>350</v>
      </c>
      <c r="F4256" s="134" t="s">
        <v>310</v>
      </c>
      <c r="G4256" s="134" t="s">
        <v>311</v>
      </c>
      <c r="H4256" s="135">
        <v>602.07999999999993</v>
      </c>
      <c r="I4256" s="135">
        <v>583.89999999999986</v>
      </c>
      <c r="J4256" s="135">
        <v>4152.25</v>
      </c>
      <c r="K4256" t="str">
        <f>VLOOKUP(C4256,ResCat!$A$2:$B$268,2,FALSE)</f>
        <v>XXX</v>
      </c>
    </row>
    <row r="4257" spans="3:11" x14ac:dyDescent="0.25">
      <c r="C4257" s="134" t="s">
        <v>291</v>
      </c>
      <c r="D4257" s="134" t="s">
        <v>3</v>
      </c>
      <c r="E4257" s="134" t="s">
        <v>359</v>
      </c>
      <c r="F4257" s="134" t="s">
        <v>310</v>
      </c>
      <c r="G4257" s="134" t="s">
        <v>311</v>
      </c>
      <c r="H4257" s="135">
        <v>-78.589999999999989</v>
      </c>
      <c r="I4257" s="135">
        <v>824.62000000000012</v>
      </c>
      <c r="J4257" s="135">
        <v>4712.63</v>
      </c>
      <c r="K4257" t="str">
        <f>VLOOKUP(C4257,ResCat!$A$2:$B$268,2,FALSE)</f>
        <v>XXX</v>
      </c>
    </row>
    <row r="4258" spans="3:11" x14ac:dyDescent="0.25">
      <c r="C4258" s="134" t="s">
        <v>291</v>
      </c>
      <c r="D4258" s="134" t="s">
        <v>3</v>
      </c>
      <c r="E4258" s="134" t="s">
        <v>354</v>
      </c>
      <c r="F4258" s="134" t="s">
        <v>310</v>
      </c>
      <c r="G4258" s="134" t="s">
        <v>311</v>
      </c>
      <c r="H4258" s="135">
        <v>-410.16</v>
      </c>
      <c r="I4258" s="135">
        <v>-1453</v>
      </c>
      <c r="J4258" s="135">
        <v>-1537.5</v>
      </c>
      <c r="K4258" t="str">
        <f>VLOOKUP(C4258,ResCat!$A$2:$B$268,2,FALSE)</f>
        <v>XXX</v>
      </c>
    </row>
    <row r="4259" spans="3:11" x14ac:dyDescent="0.25">
      <c r="C4259" s="134" t="s">
        <v>291</v>
      </c>
      <c r="D4259" s="134" t="s">
        <v>3</v>
      </c>
      <c r="E4259" s="134" t="s">
        <v>366</v>
      </c>
      <c r="F4259" s="134" t="s">
        <v>310</v>
      </c>
      <c r="G4259" s="134" t="s">
        <v>311</v>
      </c>
      <c r="H4259" s="135">
        <v>38.22</v>
      </c>
      <c r="I4259" s="135">
        <v>-1052.6100000000001</v>
      </c>
      <c r="J4259" s="135">
        <v>-1404.1</v>
      </c>
      <c r="K4259" t="str">
        <f>VLOOKUP(C4259,ResCat!$A$2:$B$268,2,FALSE)</f>
        <v>XXX</v>
      </c>
    </row>
    <row r="4260" spans="3:11" x14ac:dyDescent="0.25">
      <c r="C4260" s="134" t="s">
        <v>291</v>
      </c>
      <c r="D4260" s="134" t="s">
        <v>3</v>
      </c>
      <c r="E4260" s="134" t="s">
        <v>337</v>
      </c>
      <c r="F4260" s="134" t="s">
        <v>310</v>
      </c>
      <c r="G4260" s="134" t="s">
        <v>311</v>
      </c>
      <c r="H4260" s="135">
        <v>1069.0899999999999</v>
      </c>
      <c r="I4260" s="135">
        <v>1319.0699999999997</v>
      </c>
      <c r="J4260" s="135">
        <v>4329.3999999999996</v>
      </c>
      <c r="K4260" t="str">
        <f>VLOOKUP(C4260,ResCat!$A$2:$B$268,2,FALSE)</f>
        <v>XXX</v>
      </c>
    </row>
    <row r="4261" spans="3:11" x14ac:dyDescent="0.25">
      <c r="C4261" s="134" t="s">
        <v>291</v>
      </c>
      <c r="D4261" s="134" t="s">
        <v>3</v>
      </c>
      <c r="E4261" s="134" t="s">
        <v>352</v>
      </c>
      <c r="F4261" s="134" t="s">
        <v>310</v>
      </c>
      <c r="G4261" s="134" t="s">
        <v>351</v>
      </c>
      <c r="H4261" s="135">
        <v>9118.0399999999991</v>
      </c>
      <c r="I4261" s="135">
        <v>10112.02</v>
      </c>
      <c r="J4261" s="135">
        <v>23992.41</v>
      </c>
      <c r="K4261" t="str">
        <f>VLOOKUP(C4261,ResCat!$A$2:$B$268,2,FALSE)</f>
        <v>XXX</v>
      </c>
    </row>
    <row r="4262" spans="3:11" x14ac:dyDescent="0.25">
      <c r="C4262" s="134" t="s">
        <v>291</v>
      </c>
      <c r="D4262" s="134" t="s">
        <v>3</v>
      </c>
      <c r="E4262" s="134" t="s">
        <v>347</v>
      </c>
      <c r="F4262" s="134" t="s">
        <v>310</v>
      </c>
      <c r="G4262" s="134" t="s">
        <v>360</v>
      </c>
      <c r="H4262" s="135">
        <v>844.47</v>
      </c>
      <c r="I4262" s="135">
        <v>2155.02</v>
      </c>
      <c r="J4262" s="135">
        <v>5382.4499999999989</v>
      </c>
      <c r="K4262" t="str">
        <f>VLOOKUP(C4262,ResCat!$A$2:$B$268,2,FALSE)</f>
        <v>XXX</v>
      </c>
    </row>
    <row r="4263" spans="3:11" x14ac:dyDescent="0.25">
      <c r="C4263" s="134" t="s">
        <v>291</v>
      </c>
      <c r="D4263" s="134" t="s">
        <v>3</v>
      </c>
      <c r="E4263" s="134" t="s">
        <v>361</v>
      </c>
      <c r="F4263" s="134" t="s">
        <v>310</v>
      </c>
      <c r="G4263" s="134" t="s">
        <v>355</v>
      </c>
      <c r="H4263" s="135">
        <v>-213.39000000000004</v>
      </c>
      <c r="I4263" s="135">
        <v>333.7700000000001</v>
      </c>
      <c r="J4263" s="135">
        <v>1389.54</v>
      </c>
      <c r="K4263" t="str">
        <f>VLOOKUP(C4263,ResCat!$A$2:$B$268,2,FALSE)</f>
        <v>XXX</v>
      </c>
    </row>
    <row r="4264" spans="3:11" x14ac:dyDescent="0.25">
      <c r="C4264" s="134" t="s">
        <v>291</v>
      </c>
      <c r="D4264" s="134" t="s">
        <v>3</v>
      </c>
      <c r="E4264" s="134" t="s">
        <v>312</v>
      </c>
      <c r="F4264" s="134" t="s">
        <v>310</v>
      </c>
      <c r="G4264" s="134" t="s">
        <v>364</v>
      </c>
      <c r="H4264" s="135">
        <v>4413.54</v>
      </c>
      <c r="I4264" s="135">
        <v>6460.09</v>
      </c>
      <c r="J4264" s="135">
        <v>10027.52</v>
      </c>
      <c r="K4264" t="str">
        <f>VLOOKUP(C4264,ResCat!$A$2:$B$268,2,FALSE)</f>
        <v>XXX</v>
      </c>
    </row>
    <row r="4265" spans="3:11" x14ac:dyDescent="0.25">
      <c r="C4265" s="134" t="s">
        <v>291</v>
      </c>
      <c r="D4265" s="134" t="s">
        <v>3</v>
      </c>
      <c r="E4265" s="134" t="s">
        <v>357</v>
      </c>
      <c r="F4265" s="134" t="s">
        <v>310</v>
      </c>
      <c r="G4265" s="134" t="s">
        <v>338</v>
      </c>
      <c r="H4265" s="135">
        <v>-1546.6100000000001</v>
      </c>
      <c r="I4265" s="135">
        <v>-10421.52</v>
      </c>
      <c r="J4265" s="135">
        <v>-23578.309999999998</v>
      </c>
      <c r="K4265" t="str">
        <f>VLOOKUP(C4265,ResCat!$A$2:$B$268,2,FALSE)</f>
        <v>XXX</v>
      </c>
    </row>
    <row r="4266" spans="3:11" x14ac:dyDescent="0.25">
      <c r="C4266" s="134" t="s">
        <v>291</v>
      </c>
      <c r="D4266" s="134" t="s">
        <v>3</v>
      </c>
      <c r="E4266" s="134" t="s">
        <v>314</v>
      </c>
      <c r="F4266" s="134" t="s">
        <v>310</v>
      </c>
      <c r="G4266" s="134" t="s">
        <v>356</v>
      </c>
      <c r="H4266" s="135">
        <v>2407.9699999999998</v>
      </c>
      <c r="I4266" s="135">
        <v>2531.14</v>
      </c>
      <c r="J4266" s="135">
        <v>8264.77</v>
      </c>
      <c r="K4266" t="str">
        <f>VLOOKUP(C4266,ResCat!$A$2:$B$268,2,FALSE)</f>
        <v>XXX</v>
      </c>
    </row>
    <row r="4267" spans="3:11" x14ac:dyDescent="0.25">
      <c r="C4267" s="134" t="s">
        <v>291</v>
      </c>
      <c r="D4267" s="134" t="s">
        <v>3</v>
      </c>
      <c r="E4267" s="134" t="s">
        <v>339</v>
      </c>
      <c r="F4267" s="134" t="s">
        <v>310</v>
      </c>
      <c r="G4267" s="134" t="s">
        <v>353</v>
      </c>
      <c r="H4267" s="135">
        <v>-29988.929999999997</v>
      </c>
      <c r="I4267" s="135">
        <v>-26378.329999999994</v>
      </c>
      <c r="J4267" s="135">
        <v>-28658.33</v>
      </c>
      <c r="K4267" t="str">
        <f>VLOOKUP(C4267,ResCat!$A$2:$B$268,2,FALSE)</f>
        <v>XXX</v>
      </c>
    </row>
    <row r="4268" spans="3:11" x14ac:dyDescent="0.25">
      <c r="C4268" s="134" t="s">
        <v>291</v>
      </c>
      <c r="D4268" s="134" t="s">
        <v>3</v>
      </c>
      <c r="E4268" s="134" t="s">
        <v>342</v>
      </c>
      <c r="F4268" s="134" t="s">
        <v>310</v>
      </c>
      <c r="G4268" s="134" t="s">
        <v>348</v>
      </c>
      <c r="H4268" s="135">
        <v>12726.529999999999</v>
      </c>
      <c r="I4268" s="135">
        <v>14972.089999999998</v>
      </c>
      <c r="J4268" s="135">
        <v>22178.900000000005</v>
      </c>
      <c r="K4268" t="str">
        <f>VLOOKUP(C4268,ResCat!$A$2:$B$268,2,FALSE)</f>
        <v>XXX</v>
      </c>
    </row>
    <row r="4269" spans="3:11" x14ac:dyDescent="0.25">
      <c r="C4269" s="134" t="s">
        <v>291</v>
      </c>
      <c r="D4269" s="134" t="s">
        <v>3</v>
      </c>
      <c r="E4269" s="134" t="s">
        <v>316</v>
      </c>
      <c r="F4269" s="134" t="s">
        <v>310</v>
      </c>
      <c r="G4269" s="134" t="s">
        <v>313</v>
      </c>
      <c r="H4269" s="135">
        <v>5311.5000000000009</v>
      </c>
      <c r="I4269" s="135">
        <v>9618.56</v>
      </c>
      <c r="J4269" s="135">
        <v>14463.88</v>
      </c>
      <c r="K4269" t="str">
        <f>VLOOKUP(C4269,ResCat!$A$2:$B$268,2,FALSE)</f>
        <v>XXX</v>
      </c>
    </row>
    <row r="4270" spans="3:11" x14ac:dyDescent="0.25">
      <c r="C4270" s="134" t="s">
        <v>291</v>
      </c>
      <c r="D4270" s="134" t="s">
        <v>3</v>
      </c>
      <c r="E4270" s="134" t="s">
        <v>318</v>
      </c>
      <c r="F4270" s="134" t="s">
        <v>310</v>
      </c>
      <c r="G4270" s="134" t="s">
        <v>358</v>
      </c>
      <c r="H4270" s="135">
        <v>1145.1800000000003</v>
      </c>
      <c r="I4270" s="135">
        <v>3766.1200000000003</v>
      </c>
      <c r="J4270" s="135">
        <v>14536.900000000001</v>
      </c>
      <c r="K4270" t="str">
        <f>VLOOKUP(C4270,ResCat!$A$2:$B$268,2,FALSE)</f>
        <v>XXX</v>
      </c>
    </row>
    <row r="4271" spans="3:11" x14ac:dyDescent="0.25">
      <c r="C4271" s="134" t="s">
        <v>291</v>
      </c>
      <c r="D4271" s="134" t="s">
        <v>3</v>
      </c>
      <c r="E4271" s="134" t="s">
        <v>320</v>
      </c>
      <c r="F4271" s="134" t="s">
        <v>310</v>
      </c>
      <c r="G4271" s="134" t="s">
        <v>315</v>
      </c>
      <c r="H4271" s="135">
        <v>6765.8200000000006</v>
      </c>
      <c r="I4271" s="135">
        <v>12038.380000000001</v>
      </c>
      <c r="J4271" s="135">
        <v>22026.860000000004</v>
      </c>
      <c r="K4271" t="str">
        <f>VLOOKUP(C4271,ResCat!$A$2:$B$268,2,FALSE)</f>
        <v>XXX</v>
      </c>
    </row>
    <row r="4272" spans="3:11" x14ac:dyDescent="0.25">
      <c r="C4272" s="134" t="s">
        <v>291</v>
      </c>
      <c r="D4272" s="134" t="s">
        <v>3</v>
      </c>
      <c r="E4272" s="134" t="s">
        <v>322</v>
      </c>
      <c r="F4272" s="134" t="s">
        <v>310</v>
      </c>
      <c r="G4272" s="134" t="s">
        <v>341</v>
      </c>
      <c r="H4272" s="135">
        <v>11583.779999999997</v>
      </c>
      <c r="I4272" s="135">
        <v>17163.769999999993</v>
      </c>
      <c r="J4272" s="135">
        <v>48613.700000000019</v>
      </c>
      <c r="K4272" t="str">
        <f>VLOOKUP(C4272,ResCat!$A$2:$B$268,2,FALSE)</f>
        <v>XXX</v>
      </c>
    </row>
    <row r="4273" spans="3:11" x14ac:dyDescent="0.25">
      <c r="C4273" s="134" t="s">
        <v>291</v>
      </c>
      <c r="D4273" s="134" t="s">
        <v>3</v>
      </c>
      <c r="E4273" s="134" t="s">
        <v>324</v>
      </c>
      <c r="F4273" s="134" t="s">
        <v>310</v>
      </c>
      <c r="G4273" s="134" t="s">
        <v>340</v>
      </c>
      <c r="H4273" s="135">
        <v>4849.7100000000009</v>
      </c>
      <c r="I4273" s="135">
        <v>7580.2400000000034</v>
      </c>
      <c r="J4273" s="135">
        <v>32521.32</v>
      </c>
      <c r="K4273" t="str">
        <f>VLOOKUP(C4273,ResCat!$A$2:$B$268,2,FALSE)</f>
        <v>XXX</v>
      </c>
    </row>
    <row r="4274" spans="3:11" x14ac:dyDescent="0.25">
      <c r="C4274" s="134" t="s">
        <v>291</v>
      </c>
      <c r="D4274" s="134" t="s">
        <v>3</v>
      </c>
      <c r="E4274" s="134" t="s">
        <v>326</v>
      </c>
      <c r="F4274" s="134" t="s">
        <v>310</v>
      </c>
      <c r="G4274" s="134" t="s">
        <v>317</v>
      </c>
      <c r="H4274" s="135">
        <v>16113.039999999999</v>
      </c>
      <c r="I4274" s="135">
        <v>28260.320000000011</v>
      </c>
      <c r="J4274" s="135">
        <v>85919.87999999999</v>
      </c>
      <c r="K4274" t="str">
        <f>VLOOKUP(C4274,ResCat!$A$2:$B$268,2,FALSE)</f>
        <v>XXX</v>
      </c>
    </row>
    <row r="4275" spans="3:11" x14ac:dyDescent="0.25">
      <c r="C4275" s="134" t="s">
        <v>291</v>
      </c>
      <c r="D4275" s="134" t="s">
        <v>3</v>
      </c>
      <c r="E4275" s="134" t="s">
        <v>328</v>
      </c>
      <c r="F4275" s="134" t="s">
        <v>310</v>
      </c>
      <c r="G4275" s="134" t="s">
        <v>319</v>
      </c>
      <c r="H4275" s="135">
        <v>14049.01</v>
      </c>
      <c r="I4275" s="135">
        <v>16979.739999999998</v>
      </c>
      <c r="J4275" s="135">
        <v>48200.590000000004</v>
      </c>
      <c r="K4275" t="str">
        <f>VLOOKUP(C4275,ResCat!$A$2:$B$268,2,FALSE)</f>
        <v>XXX</v>
      </c>
    </row>
    <row r="4276" spans="3:11" x14ac:dyDescent="0.25">
      <c r="C4276" s="134" t="s">
        <v>291</v>
      </c>
      <c r="D4276" s="134" t="s">
        <v>3</v>
      </c>
      <c r="E4276" s="134" t="s">
        <v>330</v>
      </c>
      <c r="F4276" s="134" t="s">
        <v>310</v>
      </c>
      <c r="G4276" s="134" t="s">
        <v>321</v>
      </c>
      <c r="H4276" s="135">
        <v>36165.769999999997</v>
      </c>
      <c r="I4276" s="135">
        <v>48468.5</v>
      </c>
      <c r="J4276" s="135">
        <v>187464.22999999989</v>
      </c>
      <c r="K4276" t="str">
        <f>VLOOKUP(C4276,ResCat!$A$2:$B$268,2,FALSE)</f>
        <v>XXX</v>
      </c>
    </row>
    <row r="4277" spans="3:11" x14ac:dyDescent="0.25">
      <c r="C4277" s="134" t="s">
        <v>291</v>
      </c>
      <c r="D4277" s="134" t="s">
        <v>3</v>
      </c>
      <c r="E4277" s="134" t="s">
        <v>332</v>
      </c>
      <c r="F4277" s="134" t="s">
        <v>310</v>
      </c>
      <c r="G4277" s="134" t="s">
        <v>323</v>
      </c>
      <c r="H4277" s="135">
        <v>21504.369999999992</v>
      </c>
      <c r="I4277" s="135">
        <v>45455.809999999976</v>
      </c>
      <c r="J4277" s="135">
        <v>101656.76999999999</v>
      </c>
      <c r="K4277" t="str">
        <f>VLOOKUP(C4277,ResCat!$A$2:$B$268,2,FALSE)</f>
        <v>XXX</v>
      </c>
    </row>
    <row r="4278" spans="3:11" x14ac:dyDescent="0.25">
      <c r="C4278" s="134" t="s">
        <v>291</v>
      </c>
      <c r="D4278" s="134" t="s">
        <v>3</v>
      </c>
      <c r="E4278" s="134" t="s">
        <v>335</v>
      </c>
      <c r="F4278" s="134" t="s">
        <v>310</v>
      </c>
      <c r="G4278" s="134" t="s">
        <v>325</v>
      </c>
      <c r="H4278" s="135">
        <v>28847.340000000015</v>
      </c>
      <c r="I4278" s="135">
        <v>53547.339999999975</v>
      </c>
      <c r="J4278" s="135">
        <v>159670.10999999996</v>
      </c>
      <c r="K4278" t="str">
        <f>VLOOKUP(C4278,ResCat!$A$2:$B$268,2,FALSE)</f>
        <v>XXX</v>
      </c>
    </row>
    <row r="4279" spans="3:11" x14ac:dyDescent="0.25">
      <c r="C4279" s="134" t="s">
        <v>291</v>
      </c>
      <c r="D4279" s="134" t="s">
        <v>3</v>
      </c>
      <c r="E4279" s="134" t="s">
        <v>4</v>
      </c>
      <c r="F4279" s="134" t="s">
        <v>310</v>
      </c>
      <c r="G4279" s="134" t="s">
        <v>327</v>
      </c>
      <c r="H4279" s="135">
        <v>100863.78000000006</v>
      </c>
      <c r="I4279" s="135">
        <v>142420.25000000052</v>
      </c>
      <c r="J4279" s="135">
        <v>293045.14999999997</v>
      </c>
      <c r="K4279" t="str">
        <f>VLOOKUP(C4279,ResCat!$A$2:$B$268,2,FALSE)</f>
        <v>XXX</v>
      </c>
    </row>
    <row r="4280" spans="3:11" x14ac:dyDescent="0.25">
      <c r="C4280" s="134" t="s">
        <v>291</v>
      </c>
      <c r="D4280" s="134" t="s">
        <v>3</v>
      </c>
      <c r="E4280" s="134" t="s">
        <v>511</v>
      </c>
      <c r="F4280" s="134" t="s">
        <v>310</v>
      </c>
      <c r="G4280" s="134" t="s">
        <v>329</v>
      </c>
      <c r="H4280" s="135">
        <v>120796.06000000017</v>
      </c>
      <c r="I4280" s="135">
        <v>180943.85000000027</v>
      </c>
      <c r="J4280" s="135">
        <v>464597.84999999963</v>
      </c>
      <c r="K4280" t="str">
        <f>VLOOKUP(C4280,ResCat!$A$2:$B$268,2,FALSE)</f>
        <v>XXX</v>
      </c>
    </row>
    <row r="4281" spans="3:11" x14ac:dyDescent="0.25">
      <c r="C4281" s="134" t="s">
        <v>291</v>
      </c>
      <c r="D4281" s="134" t="s">
        <v>3</v>
      </c>
      <c r="E4281" s="134" t="s">
        <v>969</v>
      </c>
      <c r="F4281" s="134" t="s">
        <v>310</v>
      </c>
      <c r="G4281" s="134" t="s">
        <v>331</v>
      </c>
      <c r="H4281" s="135">
        <v>387129.39999999967</v>
      </c>
      <c r="I4281" s="135">
        <v>506879.2999999997</v>
      </c>
      <c r="J4281" s="135">
        <v>1224043.31</v>
      </c>
      <c r="K4281" t="str">
        <f>VLOOKUP(C4281,ResCat!$A$2:$B$268,2,FALSE)</f>
        <v>XXX</v>
      </c>
    </row>
    <row r="4282" spans="3:11" x14ac:dyDescent="0.25">
      <c r="C4282" s="134" t="s">
        <v>291</v>
      </c>
      <c r="D4282" s="134" t="s">
        <v>3</v>
      </c>
      <c r="E4282" s="134" t="s">
        <v>961</v>
      </c>
      <c r="F4282" s="134" t="s">
        <v>310</v>
      </c>
      <c r="G4282" s="134" t="s">
        <v>334</v>
      </c>
      <c r="H4282" s="135">
        <v>430669.91000000009</v>
      </c>
      <c r="I4282" s="135">
        <v>725392.96000000113</v>
      </c>
      <c r="J4282" s="135">
        <v>2139899.7500000009</v>
      </c>
      <c r="K4282" t="str">
        <f>VLOOKUP(C4282,ResCat!$A$2:$B$268,2,FALSE)</f>
        <v>XXX</v>
      </c>
    </row>
    <row r="4283" spans="3:11" x14ac:dyDescent="0.25">
      <c r="C4283" s="134" t="s">
        <v>291</v>
      </c>
      <c r="D4283" s="134" t="s">
        <v>3</v>
      </c>
      <c r="E4283" s="134" t="s">
        <v>970</v>
      </c>
      <c r="F4283" s="134" t="s">
        <v>310</v>
      </c>
      <c r="G4283" s="134" t="s">
        <v>333</v>
      </c>
      <c r="H4283" s="135">
        <v>1769001.6699999801</v>
      </c>
      <c r="I4283" s="135">
        <v>2312158.729999993</v>
      </c>
      <c r="J4283" s="135">
        <v>6174103.4800000228</v>
      </c>
      <c r="K4283" t="str">
        <f>VLOOKUP(C4283,ResCat!$A$2:$B$268,2,FALSE)</f>
        <v>XXX</v>
      </c>
    </row>
    <row r="4284" spans="3:11" x14ac:dyDescent="0.25">
      <c r="C4284" s="134" t="s">
        <v>291</v>
      </c>
      <c r="D4284" s="134" t="s">
        <v>3</v>
      </c>
      <c r="E4284" s="134" t="s">
        <v>1023</v>
      </c>
      <c r="F4284" s="134" t="s">
        <v>310</v>
      </c>
      <c r="G4284" s="134" t="s">
        <v>308</v>
      </c>
      <c r="H4284" s="135">
        <v>1056329.639999992</v>
      </c>
      <c r="I4284" s="135">
        <v>1740939.8799999917</v>
      </c>
      <c r="J4284" s="135">
        <v>4387774.9500000197</v>
      </c>
      <c r="K4284" t="str">
        <f>VLOOKUP(C4284,ResCat!$A$2:$B$268,2,FALSE)</f>
        <v>XXX</v>
      </c>
    </row>
    <row r="4285" spans="3:11" x14ac:dyDescent="0.25">
      <c r="C4285" s="134" t="s">
        <v>291</v>
      </c>
      <c r="D4285" s="134" t="s">
        <v>0</v>
      </c>
      <c r="E4285" s="134" t="s">
        <v>1036</v>
      </c>
      <c r="F4285" s="134" t="s">
        <v>310</v>
      </c>
      <c r="G4285" s="134" t="s">
        <v>311</v>
      </c>
      <c r="H4285" s="135">
        <v>0</v>
      </c>
      <c r="I4285" s="135">
        <v>72.009999999999991</v>
      </c>
      <c r="J4285" s="135">
        <v>699.03</v>
      </c>
      <c r="K4285" t="str">
        <f>VLOOKUP(C4285,ResCat!$A$2:$B$268,2,FALSE)</f>
        <v>XXX</v>
      </c>
    </row>
    <row r="4286" spans="3:11" x14ac:dyDescent="0.25">
      <c r="C4286" s="134" t="s">
        <v>291</v>
      </c>
      <c r="D4286" s="134" t="s">
        <v>0</v>
      </c>
      <c r="E4286" s="134" t="s">
        <v>1025</v>
      </c>
      <c r="F4286" s="134" t="s">
        <v>310</v>
      </c>
      <c r="G4286" s="134" t="s">
        <v>311</v>
      </c>
      <c r="H4286" s="135">
        <v>-36889.08</v>
      </c>
      <c r="I4286" s="135">
        <v>-36889.08</v>
      </c>
      <c r="J4286" s="135">
        <v>-37261.69</v>
      </c>
      <c r="K4286" t="str">
        <f>VLOOKUP(C4286,ResCat!$A$2:$B$268,2,FALSE)</f>
        <v>XXX</v>
      </c>
    </row>
    <row r="4287" spans="3:11" x14ac:dyDescent="0.25">
      <c r="C4287" s="134" t="s">
        <v>291</v>
      </c>
      <c r="D4287" s="134" t="s">
        <v>0</v>
      </c>
      <c r="E4287" s="134" t="s">
        <v>309</v>
      </c>
      <c r="F4287" s="134" t="s">
        <v>310</v>
      </c>
      <c r="G4287" s="134" t="s">
        <v>311</v>
      </c>
      <c r="H4287" s="135">
        <v>26688</v>
      </c>
      <c r="I4287" s="135">
        <v>26688</v>
      </c>
      <c r="J4287" s="135">
        <v>47044</v>
      </c>
      <c r="K4287" t="str">
        <f>VLOOKUP(C4287,ResCat!$A$2:$B$268,2,FALSE)</f>
        <v>XXX</v>
      </c>
    </row>
    <row r="4288" spans="3:11" x14ac:dyDescent="0.25">
      <c r="C4288" s="134" t="s">
        <v>291</v>
      </c>
      <c r="D4288" s="134" t="s">
        <v>0</v>
      </c>
      <c r="E4288" s="134" t="s">
        <v>1027</v>
      </c>
      <c r="F4288" s="134" t="s">
        <v>310</v>
      </c>
      <c r="G4288" s="134" t="s">
        <v>311</v>
      </c>
      <c r="H4288" s="135">
        <v>-385.38</v>
      </c>
      <c r="I4288" s="135">
        <v>1732.56</v>
      </c>
      <c r="J4288" s="135">
        <v>-5161.9299999999994</v>
      </c>
      <c r="K4288" t="str">
        <f>VLOOKUP(C4288,ResCat!$A$2:$B$268,2,FALSE)</f>
        <v>XXX</v>
      </c>
    </row>
    <row r="4289" spans="3:11" x14ac:dyDescent="0.25">
      <c r="C4289" s="134" t="s">
        <v>291</v>
      </c>
      <c r="D4289" s="134" t="s">
        <v>0</v>
      </c>
      <c r="E4289" s="134" t="s">
        <v>1028</v>
      </c>
      <c r="F4289" s="134" t="s">
        <v>310</v>
      </c>
      <c r="G4289" s="134" t="s">
        <v>311</v>
      </c>
      <c r="H4289" s="135">
        <v>39233.620000000003</v>
      </c>
      <c r="I4289" s="135">
        <v>39233.620000000003</v>
      </c>
      <c r="J4289" s="135">
        <v>47210.9</v>
      </c>
      <c r="K4289" t="str">
        <f>VLOOKUP(C4289,ResCat!$A$2:$B$268,2,FALSE)</f>
        <v>XXX</v>
      </c>
    </row>
    <row r="4290" spans="3:11" x14ac:dyDescent="0.25">
      <c r="C4290" s="134" t="s">
        <v>291</v>
      </c>
      <c r="D4290" s="134" t="s">
        <v>0</v>
      </c>
      <c r="E4290" s="134" t="s">
        <v>363</v>
      </c>
      <c r="F4290" s="134" t="s">
        <v>310</v>
      </c>
      <c r="G4290" s="134" t="s">
        <v>311</v>
      </c>
      <c r="H4290" s="135">
        <v>5505.6399999999994</v>
      </c>
      <c r="I4290" s="135">
        <v>162183.67999999999</v>
      </c>
      <c r="J4290" s="135">
        <v>287640.65000000002</v>
      </c>
      <c r="K4290" t="str">
        <f>VLOOKUP(C4290,ResCat!$A$2:$B$268,2,FALSE)</f>
        <v>XXX</v>
      </c>
    </row>
    <row r="4291" spans="3:11" x14ac:dyDescent="0.25">
      <c r="C4291" s="134" t="s">
        <v>291</v>
      </c>
      <c r="D4291" s="134" t="s">
        <v>0</v>
      </c>
      <c r="E4291" s="134" t="s">
        <v>1029</v>
      </c>
      <c r="F4291" s="134" t="s">
        <v>310</v>
      </c>
      <c r="G4291" s="134" t="s">
        <v>311</v>
      </c>
      <c r="H4291" s="135">
        <v>121566.44000000003</v>
      </c>
      <c r="I4291" s="135">
        <v>131844.53999999998</v>
      </c>
      <c r="J4291" s="135">
        <v>117785.4</v>
      </c>
      <c r="K4291" t="str">
        <f>VLOOKUP(C4291,ResCat!$A$2:$B$268,2,FALSE)</f>
        <v>XXX</v>
      </c>
    </row>
    <row r="4292" spans="3:11" x14ac:dyDescent="0.25">
      <c r="C4292" s="134" t="s">
        <v>291</v>
      </c>
      <c r="D4292" s="134" t="s">
        <v>0</v>
      </c>
      <c r="E4292" s="134" t="s">
        <v>349</v>
      </c>
      <c r="F4292" s="134" t="s">
        <v>310</v>
      </c>
      <c r="G4292" s="134" t="s">
        <v>311</v>
      </c>
      <c r="H4292" s="135">
        <v>5569.34</v>
      </c>
      <c r="I4292" s="135">
        <v>5569.34</v>
      </c>
      <c r="J4292" s="135">
        <v>41195</v>
      </c>
      <c r="K4292" t="str">
        <f>VLOOKUP(C4292,ResCat!$A$2:$B$268,2,FALSE)</f>
        <v>XXX</v>
      </c>
    </row>
    <row r="4293" spans="3:11" x14ac:dyDescent="0.25">
      <c r="C4293" s="134" t="s">
        <v>291</v>
      </c>
      <c r="D4293" s="134" t="s">
        <v>0</v>
      </c>
      <c r="E4293" s="134" t="s">
        <v>350</v>
      </c>
      <c r="F4293" s="134" t="s">
        <v>310</v>
      </c>
      <c r="G4293" s="134" t="s">
        <v>311</v>
      </c>
      <c r="H4293" s="135">
        <v>55514.809999999961</v>
      </c>
      <c r="I4293" s="135">
        <v>92951.040000000052</v>
      </c>
      <c r="J4293" s="135">
        <v>221811.61</v>
      </c>
      <c r="K4293" t="str">
        <f>VLOOKUP(C4293,ResCat!$A$2:$B$268,2,FALSE)</f>
        <v>XXX</v>
      </c>
    </row>
    <row r="4294" spans="3:11" x14ac:dyDescent="0.25">
      <c r="C4294" s="134" t="s">
        <v>291</v>
      </c>
      <c r="D4294" s="134" t="s">
        <v>0</v>
      </c>
      <c r="E4294" s="134" t="s">
        <v>359</v>
      </c>
      <c r="F4294" s="134" t="s">
        <v>310</v>
      </c>
      <c r="G4294" s="134" t="s">
        <v>311</v>
      </c>
      <c r="H4294" s="135">
        <v>-1017.6599999999999</v>
      </c>
      <c r="I4294" s="135">
        <v>-500.15999999999985</v>
      </c>
      <c r="J4294" s="135">
        <v>-500.16</v>
      </c>
      <c r="K4294" t="str">
        <f>VLOOKUP(C4294,ResCat!$A$2:$B$268,2,FALSE)</f>
        <v>XXX</v>
      </c>
    </row>
    <row r="4295" spans="3:11" x14ac:dyDescent="0.25">
      <c r="C4295" s="134" t="s">
        <v>291</v>
      </c>
      <c r="D4295" s="134" t="s">
        <v>0</v>
      </c>
      <c r="E4295" s="134" t="s">
        <v>354</v>
      </c>
      <c r="F4295" s="134" t="s">
        <v>310</v>
      </c>
      <c r="G4295" s="134" t="s">
        <v>311</v>
      </c>
      <c r="H4295" s="135">
        <v>408924.67</v>
      </c>
      <c r="I4295" s="135">
        <v>394419.05</v>
      </c>
      <c r="J4295" s="135">
        <v>606289</v>
      </c>
      <c r="K4295" t="str">
        <f>VLOOKUP(C4295,ResCat!$A$2:$B$268,2,FALSE)</f>
        <v>XXX</v>
      </c>
    </row>
    <row r="4296" spans="3:11" x14ac:dyDescent="0.25">
      <c r="C4296" s="134" t="s">
        <v>291</v>
      </c>
      <c r="D4296" s="134" t="s">
        <v>0</v>
      </c>
      <c r="E4296" s="134" t="s">
        <v>366</v>
      </c>
      <c r="F4296" s="134" t="s">
        <v>310</v>
      </c>
      <c r="G4296" s="134" t="s">
        <v>311</v>
      </c>
      <c r="H4296" s="135">
        <v>459490.23000000004</v>
      </c>
      <c r="I4296" s="135">
        <v>465009.56999999995</v>
      </c>
      <c r="J4296" s="135">
        <v>811543.37000000023</v>
      </c>
      <c r="K4296" t="str">
        <f>VLOOKUP(C4296,ResCat!$A$2:$B$268,2,FALSE)</f>
        <v>XXX</v>
      </c>
    </row>
    <row r="4297" spans="3:11" x14ac:dyDescent="0.25">
      <c r="C4297" s="134" t="s">
        <v>291</v>
      </c>
      <c r="D4297" s="134" t="s">
        <v>0</v>
      </c>
      <c r="E4297" s="134" t="s">
        <v>337</v>
      </c>
      <c r="F4297" s="134" t="s">
        <v>310</v>
      </c>
      <c r="G4297" s="134" t="s">
        <v>311</v>
      </c>
      <c r="H4297" s="135">
        <v>319755.69</v>
      </c>
      <c r="I4297" s="135">
        <v>382652.56999999995</v>
      </c>
      <c r="J4297" s="135">
        <v>126354.52000000002</v>
      </c>
      <c r="K4297" t="str">
        <f>VLOOKUP(C4297,ResCat!$A$2:$B$268,2,FALSE)</f>
        <v>XXX</v>
      </c>
    </row>
    <row r="4298" spans="3:11" x14ac:dyDescent="0.25">
      <c r="C4298" s="134" t="s">
        <v>291</v>
      </c>
      <c r="D4298" s="134" t="s">
        <v>0</v>
      </c>
      <c r="E4298" s="134" t="s">
        <v>352</v>
      </c>
      <c r="F4298" s="134" t="s">
        <v>310</v>
      </c>
      <c r="G4298" s="134" t="s">
        <v>351</v>
      </c>
      <c r="H4298" s="135">
        <v>121273.08999999998</v>
      </c>
      <c r="I4298" s="135">
        <v>144191.72</v>
      </c>
      <c r="J4298" s="135">
        <v>400552.33</v>
      </c>
      <c r="K4298" t="str">
        <f>VLOOKUP(C4298,ResCat!$A$2:$B$268,2,FALSE)</f>
        <v>XXX</v>
      </c>
    </row>
    <row r="4299" spans="3:11" x14ac:dyDescent="0.25">
      <c r="C4299" s="134" t="s">
        <v>291</v>
      </c>
      <c r="D4299" s="134" t="s">
        <v>0</v>
      </c>
      <c r="E4299" s="134" t="s">
        <v>347</v>
      </c>
      <c r="F4299" s="134" t="s">
        <v>310</v>
      </c>
      <c r="G4299" s="134" t="s">
        <v>360</v>
      </c>
      <c r="H4299" s="135">
        <v>95403.14</v>
      </c>
      <c r="I4299" s="135">
        <v>85932.309999999969</v>
      </c>
      <c r="J4299" s="135">
        <v>170180.43</v>
      </c>
      <c r="K4299" t="str">
        <f>VLOOKUP(C4299,ResCat!$A$2:$B$268,2,FALSE)</f>
        <v>XXX</v>
      </c>
    </row>
    <row r="4300" spans="3:11" x14ac:dyDescent="0.25">
      <c r="C4300" s="134" t="s">
        <v>291</v>
      </c>
      <c r="D4300" s="134" t="s">
        <v>0</v>
      </c>
      <c r="E4300" s="134" t="s">
        <v>361</v>
      </c>
      <c r="F4300" s="134" t="s">
        <v>310</v>
      </c>
      <c r="G4300" s="134" t="s">
        <v>355</v>
      </c>
      <c r="H4300" s="135">
        <v>58557.740000000049</v>
      </c>
      <c r="I4300" s="135">
        <v>123282.15999999997</v>
      </c>
      <c r="J4300" s="135">
        <v>372920.57</v>
      </c>
      <c r="K4300" t="str">
        <f>VLOOKUP(C4300,ResCat!$A$2:$B$268,2,FALSE)</f>
        <v>XXX</v>
      </c>
    </row>
    <row r="4301" spans="3:11" x14ac:dyDescent="0.25">
      <c r="C4301" s="134" t="s">
        <v>291</v>
      </c>
      <c r="D4301" s="134" t="s">
        <v>0</v>
      </c>
      <c r="E4301" s="134" t="s">
        <v>312</v>
      </c>
      <c r="F4301" s="134" t="s">
        <v>310</v>
      </c>
      <c r="G4301" s="134" t="s">
        <v>364</v>
      </c>
      <c r="H4301" s="135">
        <v>55846.52</v>
      </c>
      <c r="I4301" s="135">
        <v>100766.62</v>
      </c>
      <c r="J4301" s="135">
        <v>241026.91</v>
      </c>
      <c r="K4301" t="str">
        <f>VLOOKUP(C4301,ResCat!$A$2:$B$268,2,FALSE)</f>
        <v>XXX</v>
      </c>
    </row>
    <row r="4302" spans="3:11" x14ac:dyDescent="0.25">
      <c r="C4302" s="134" t="s">
        <v>291</v>
      </c>
      <c r="D4302" s="134" t="s">
        <v>0</v>
      </c>
      <c r="E4302" s="134" t="s">
        <v>357</v>
      </c>
      <c r="F4302" s="134" t="s">
        <v>310</v>
      </c>
      <c r="G4302" s="134" t="s">
        <v>338</v>
      </c>
      <c r="H4302" s="135">
        <v>1197490.7300000002</v>
      </c>
      <c r="I4302" s="135">
        <v>1252094.9400000002</v>
      </c>
      <c r="J4302" s="135">
        <v>495876.90000000008</v>
      </c>
      <c r="K4302" t="str">
        <f>VLOOKUP(C4302,ResCat!$A$2:$B$268,2,FALSE)</f>
        <v>XXX</v>
      </c>
    </row>
    <row r="4303" spans="3:11" x14ac:dyDescent="0.25">
      <c r="C4303" s="134" t="s">
        <v>291</v>
      </c>
      <c r="D4303" s="134" t="s">
        <v>0</v>
      </c>
      <c r="E4303" s="134" t="s">
        <v>314</v>
      </c>
      <c r="F4303" s="134" t="s">
        <v>310</v>
      </c>
      <c r="G4303" s="134" t="s">
        <v>356</v>
      </c>
      <c r="H4303" s="135">
        <v>217063.36000000002</v>
      </c>
      <c r="I4303" s="135">
        <v>110740.10000000003</v>
      </c>
      <c r="J4303" s="135">
        <v>256395.87000000008</v>
      </c>
      <c r="K4303" t="str">
        <f>VLOOKUP(C4303,ResCat!$A$2:$B$268,2,FALSE)</f>
        <v>XXX</v>
      </c>
    </row>
    <row r="4304" spans="3:11" x14ac:dyDescent="0.25">
      <c r="C4304" s="134" t="s">
        <v>291</v>
      </c>
      <c r="D4304" s="134" t="s">
        <v>0</v>
      </c>
      <c r="E4304" s="134" t="s">
        <v>339</v>
      </c>
      <c r="F4304" s="134" t="s">
        <v>310</v>
      </c>
      <c r="G4304" s="134" t="s">
        <v>353</v>
      </c>
      <c r="H4304" s="135">
        <v>353954.08999999979</v>
      </c>
      <c r="I4304" s="135">
        <v>369927.24999999965</v>
      </c>
      <c r="J4304" s="135">
        <v>141645.96000000008</v>
      </c>
      <c r="K4304" t="str">
        <f>VLOOKUP(C4304,ResCat!$A$2:$B$268,2,FALSE)</f>
        <v>XXX</v>
      </c>
    </row>
    <row r="4305" spans="3:11" x14ac:dyDescent="0.25">
      <c r="C4305" s="134" t="s">
        <v>291</v>
      </c>
      <c r="D4305" s="134" t="s">
        <v>0</v>
      </c>
      <c r="E4305" s="134" t="s">
        <v>342</v>
      </c>
      <c r="F4305" s="134" t="s">
        <v>310</v>
      </c>
      <c r="G4305" s="134" t="s">
        <v>348</v>
      </c>
      <c r="H4305" s="135">
        <v>592289.90000000014</v>
      </c>
      <c r="I4305" s="135">
        <v>737630.11</v>
      </c>
      <c r="J4305" s="135">
        <v>1616304.39</v>
      </c>
      <c r="K4305" t="str">
        <f>VLOOKUP(C4305,ResCat!$A$2:$B$268,2,FALSE)</f>
        <v>XXX</v>
      </c>
    </row>
    <row r="4306" spans="3:11" x14ac:dyDescent="0.25">
      <c r="C4306" s="134" t="s">
        <v>291</v>
      </c>
      <c r="D4306" s="134" t="s">
        <v>0</v>
      </c>
      <c r="E4306" s="134" t="s">
        <v>316</v>
      </c>
      <c r="F4306" s="134" t="s">
        <v>310</v>
      </c>
      <c r="G4306" s="134" t="s">
        <v>313</v>
      </c>
      <c r="H4306" s="135">
        <v>455480.44</v>
      </c>
      <c r="I4306" s="135">
        <v>472926.4</v>
      </c>
      <c r="J4306" s="135">
        <v>1059366.6300000001</v>
      </c>
      <c r="K4306" t="str">
        <f>VLOOKUP(C4306,ResCat!$A$2:$B$268,2,FALSE)</f>
        <v>XXX</v>
      </c>
    </row>
    <row r="4307" spans="3:11" x14ac:dyDescent="0.25">
      <c r="C4307" s="134" t="s">
        <v>291</v>
      </c>
      <c r="D4307" s="134" t="s">
        <v>0</v>
      </c>
      <c r="E4307" s="134" t="s">
        <v>318</v>
      </c>
      <c r="F4307" s="134" t="s">
        <v>310</v>
      </c>
      <c r="G4307" s="134" t="s">
        <v>358</v>
      </c>
      <c r="H4307" s="135">
        <v>577625.81999999983</v>
      </c>
      <c r="I4307" s="135">
        <v>593357.87999999989</v>
      </c>
      <c r="J4307" s="135">
        <v>733952.71</v>
      </c>
      <c r="K4307" t="str">
        <f>VLOOKUP(C4307,ResCat!$A$2:$B$268,2,FALSE)</f>
        <v>XXX</v>
      </c>
    </row>
    <row r="4308" spans="3:11" x14ac:dyDescent="0.25">
      <c r="C4308" s="134" t="s">
        <v>291</v>
      </c>
      <c r="D4308" s="134" t="s">
        <v>0</v>
      </c>
      <c r="E4308" s="134" t="s">
        <v>320</v>
      </c>
      <c r="F4308" s="134" t="s">
        <v>310</v>
      </c>
      <c r="G4308" s="134" t="s">
        <v>315</v>
      </c>
      <c r="H4308" s="135">
        <v>353008.05999999994</v>
      </c>
      <c r="I4308" s="135">
        <v>408495.62999999966</v>
      </c>
      <c r="J4308" s="135">
        <v>995921.05999999994</v>
      </c>
      <c r="K4308" t="str">
        <f>VLOOKUP(C4308,ResCat!$A$2:$B$268,2,FALSE)</f>
        <v>XXX</v>
      </c>
    </row>
    <row r="4309" spans="3:11" x14ac:dyDescent="0.25">
      <c r="C4309" s="134" t="s">
        <v>291</v>
      </c>
      <c r="D4309" s="134" t="s">
        <v>0</v>
      </c>
      <c r="E4309" s="134" t="s">
        <v>322</v>
      </c>
      <c r="F4309" s="134" t="s">
        <v>310</v>
      </c>
      <c r="G4309" s="134" t="s">
        <v>341</v>
      </c>
      <c r="H4309" s="135">
        <v>636754.31000000006</v>
      </c>
      <c r="I4309" s="135">
        <v>1194637.7300000002</v>
      </c>
      <c r="J4309" s="135">
        <v>1098687.97</v>
      </c>
      <c r="K4309" t="str">
        <f>VLOOKUP(C4309,ResCat!$A$2:$B$268,2,FALSE)</f>
        <v>XXX</v>
      </c>
    </row>
    <row r="4310" spans="3:11" x14ac:dyDescent="0.25">
      <c r="C4310" s="134" t="s">
        <v>291</v>
      </c>
      <c r="D4310" s="134" t="s">
        <v>0</v>
      </c>
      <c r="E4310" s="134" t="s">
        <v>324</v>
      </c>
      <c r="F4310" s="134" t="s">
        <v>310</v>
      </c>
      <c r="G4310" s="134" t="s">
        <v>340</v>
      </c>
      <c r="H4310" s="135">
        <v>398145.73999999993</v>
      </c>
      <c r="I4310" s="135">
        <v>412827.02000000031</v>
      </c>
      <c r="J4310" s="135">
        <v>658429.46999999939</v>
      </c>
      <c r="K4310" t="str">
        <f>VLOOKUP(C4310,ResCat!$A$2:$B$268,2,FALSE)</f>
        <v>XXX</v>
      </c>
    </row>
    <row r="4311" spans="3:11" x14ac:dyDescent="0.25">
      <c r="C4311" s="134" t="s">
        <v>291</v>
      </c>
      <c r="D4311" s="134" t="s">
        <v>0</v>
      </c>
      <c r="E4311" s="134" t="s">
        <v>326</v>
      </c>
      <c r="F4311" s="134" t="s">
        <v>310</v>
      </c>
      <c r="G4311" s="134" t="s">
        <v>317</v>
      </c>
      <c r="H4311" s="135">
        <v>961422.93999999936</v>
      </c>
      <c r="I4311" s="135">
        <v>1032681.5099999994</v>
      </c>
      <c r="J4311" s="135">
        <v>1784755.6599999992</v>
      </c>
      <c r="K4311" t="str">
        <f>VLOOKUP(C4311,ResCat!$A$2:$B$268,2,FALSE)</f>
        <v>XXX</v>
      </c>
    </row>
    <row r="4312" spans="3:11" x14ac:dyDescent="0.25">
      <c r="C4312" s="134" t="s">
        <v>291</v>
      </c>
      <c r="D4312" s="134" t="s">
        <v>0</v>
      </c>
      <c r="E4312" s="134" t="s">
        <v>328</v>
      </c>
      <c r="F4312" s="134" t="s">
        <v>310</v>
      </c>
      <c r="G4312" s="134" t="s">
        <v>319</v>
      </c>
      <c r="H4312" s="135">
        <v>487153.69000000041</v>
      </c>
      <c r="I4312" s="135">
        <v>550749.01000000024</v>
      </c>
      <c r="J4312" s="135">
        <v>1430078.5000000002</v>
      </c>
      <c r="K4312" t="str">
        <f>VLOOKUP(C4312,ResCat!$A$2:$B$268,2,FALSE)</f>
        <v>XXX</v>
      </c>
    </row>
    <row r="4313" spans="3:11" x14ac:dyDescent="0.25">
      <c r="C4313" s="134" t="s">
        <v>291</v>
      </c>
      <c r="D4313" s="134" t="s">
        <v>0</v>
      </c>
      <c r="E4313" s="134" t="s">
        <v>330</v>
      </c>
      <c r="F4313" s="134" t="s">
        <v>310</v>
      </c>
      <c r="G4313" s="134" t="s">
        <v>321</v>
      </c>
      <c r="H4313" s="135">
        <v>1028483.45</v>
      </c>
      <c r="I4313" s="135">
        <v>1193786.3699999996</v>
      </c>
      <c r="J4313" s="135">
        <v>2368008.35</v>
      </c>
      <c r="K4313" t="str">
        <f>VLOOKUP(C4313,ResCat!$A$2:$B$268,2,FALSE)</f>
        <v>XXX</v>
      </c>
    </row>
    <row r="4314" spans="3:11" x14ac:dyDescent="0.25">
      <c r="C4314" s="134" t="s">
        <v>291</v>
      </c>
      <c r="D4314" s="134" t="s">
        <v>0</v>
      </c>
      <c r="E4314" s="134" t="s">
        <v>332</v>
      </c>
      <c r="F4314" s="134" t="s">
        <v>310</v>
      </c>
      <c r="G4314" s="134" t="s">
        <v>323</v>
      </c>
      <c r="H4314" s="135">
        <v>1862910.96</v>
      </c>
      <c r="I4314" s="135">
        <v>1954500.4800000002</v>
      </c>
      <c r="J4314" s="135">
        <v>4390956.55</v>
      </c>
      <c r="K4314" t="str">
        <f>VLOOKUP(C4314,ResCat!$A$2:$B$268,2,FALSE)</f>
        <v>XXX</v>
      </c>
    </row>
    <row r="4315" spans="3:11" x14ac:dyDescent="0.25">
      <c r="C4315" s="134" t="s">
        <v>291</v>
      </c>
      <c r="D4315" s="134" t="s">
        <v>0</v>
      </c>
      <c r="E4315" s="134" t="s">
        <v>335</v>
      </c>
      <c r="F4315" s="134" t="s">
        <v>310</v>
      </c>
      <c r="G4315" s="134" t="s">
        <v>325</v>
      </c>
      <c r="H4315" s="135">
        <v>569444.67000000027</v>
      </c>
      <c r="I4315" s="135">
        <v>836603.29999999981</v>
      </c>
      <c r="J4315" s="135">
        <v>2110412.2700000014</v>
      </c>
      <c r="K4315" t="str">
        <f>VLOOKUP(C4315,ResCat!$A$2:$B$268,2,FALSE)</f>
        <v>XXX</v>
      </c>
    </row>
    <row r="4316" spans="3:11" x14ac:dyDescent="0.25">
      <c r="C4316" s="134" t="s">
        <v>291</v>
      </c>
      <c r="D4316" s="134" t="s">
        <v>0</v>
      </c>
      <c r="E4316" s="134" t="s">
        <v>4</v>
      </c>
      <c r="F4316" s="134" t="s">
        <v>310</v>
      </c>
      <c r="G4316" s="134" t="s">
        <v>327</v>
      </c>
      <c r="H4316" s="135">
        <v>1289953.8200000015</v>
      </c>
      <c r="I4316" s="135">
        <v>1621715.6900000004</v>
      </c>
      <c r="J4316" s="135">
        <v>4410228.7699999986</v>
      </c>
      <c r="K4316" t="str">
        <f>VLOOKUP(C4316,ResCat!$A$2:$B$268,2,FALSE)</f>
        <v>XXX</v>
      </c>
    </row>
    <row r="4317" spans="3:11" x14ac:dyDescent="0.25">
      <c r="C4317" s="134" t="s">
        <v>291</v>
      </c>
      <c r="D4317" s="134" t="s">
        <v>0</v>
      </c>
      <c r="E4317" s="134" t="s">
        <v>511</v>
      </c>
      <c r="F4317" s="134" t="s">
        <v>310</v>
      </c>
      <c r="G4317" s="134" t="s">
        <v>329</v>
      </c>
      <c r="H4317" s="135">
        <v>2749287.8899999969</v>
      </c>
      <c r="I4317" s="135">
        <v>3599716.8800000013</v>
      </c>
      <c r="J4317" s="135">
        <v>9549815.8299999982</v>
      </c>
      <c r="K4317" t="str">
        <f>VLOOKUP(C4317,ResCat!$A$2:$B$268,2,FALSE)</f>
        <v>XXX</v>
      </c>
    </row>
    <row r="4318" spans="3:11" x14ac:dyDescent="0.25">
      <c r="C4318" s="134" t="s">
        <v>291</v>
      </c>
      <c r="D4318" s="134" t="s">
        <v>0</v>
      </c>
      <c r="E4318" s="134" t="s">
        <v>969</v>
      </c>
      <c r="F4318" s="134" t="s">
        <v>310</v>
      </c>
      <c r="G4318" s="134" t="s">
        <v>331</v>
      </c>
      <c r="H4318" s="135">
        <v>2416960.3199999998</v>
      </c>
      <c r="I4318" s="135">
        <v>2901735.930000002</v>
      </c>
      <c r="J4318" s="135">
        <v>9551909.5099999961</v>
      </c>
      <c r="K4318" t="str">
        <f>VLOOKUP(C4318,ResCat!$A$2:$B$268,2,FALSE)</f>
        <v>XXX</v>
      </c>
    </row>
    <row r="4319" spans="3:11" x14ac:dyDescent="0.25">
      <c r="C4319" s="134" t="s">
        <v>291</v>
      </c>
      <c r="D4319" s="134" t="s">
        <v>0</v>
      </c>
      <c r="E4319" s="134" t="s">
        <v>961</v>
      </c>
      <c r="F4319" s="134" t="s">
        <v>310</v>
      </c>
      <c r="G4319" s="134" t="s">
        <v>334</v>
      </c>
      <c r="H4319" s="135">
        <v>3877482.1800000025</v>
      </c>
      <c r="I4319" s="135">
        <v>4854754.1600000057</v>
      </c>
      <c r="J4319" s="135">
        <v>13806999.999999991</v>
      </c>
      <c r="K4319" t="str">
        <f>VLOOKUP(C4319,ResCat!$A$2:$B$268,2,FALSE)</f>
        <v>XXX</v>
      </c>
    </row>
    <row r="4320" spans="3:11" x14ac:dyDescent="0.25">
      <c r="C4320" s="134" t="s">
        <v>291</v>
      </c>
      <c r="D4320" s="134" t="s">
        <v>0</v>
      </c>
      <c r="E4320" s="134" t="s">
        <v>970</v>
      </c>
      <c r="F4320" s="134" t="s">
        <v>310</v>
      </c>
      <c r="G4320" s="134" t="s">
        <v>333</v>
      </c>
      <c r="H4320" s="135">
        <v>4274362.950000002</v>
      </c>
      <c r="I4320" s="135">
        <v>4984350.1100000078</v>
      </c>
      <c r="J4320" s="135">
        <v>15565082.589999979</v>
      </c>
      <c r="K4320" t="str">
        <f>VLOOKUP(C4320,ResCat!$A$2:$B$268,2,FALSE)</f>
        <v>XXX</v>
      </c>
    </row>
    <row r="4321" spans="3:11" x14ac:dyDescent="0.25">
      <c r="C4321" s="134" t="s">
        <v>291</v>
      </c>
      <c r="D4321" s="134" t="s">
        <v>0</v>
      </c>
      <c r="E4321" s="134" t="s">
        <v>1023</v>
      </c>
      <c r="F4321" s="134" t="s">
        <v>310</v>
      </c>
      <c r="G4321" s="134" t="s">
        <v>308</v>
      </c>
      <c r="H4321" s="135">
        <v>866430.21</v>
      </c>
      <c r="I4321" s="135">
        <v>957928.71999999986</v>
      </c>
      <c r="J4321" s="135">
        <v>3086067.2799999993</v>
      </c>
      <c r="K4321" t="str">
        <f>VLOOKUP(C4321,ResCat!$A$2:$B$268,2,FALSE)</f>
        <v>XXX</v>
      </c>
    </row>
    <row r="4322" spans="3:11" x14ac:dyDescent="0.25">
      <c r="C4322" s="134" t="s">
        <v>291</v>
      </c>
      <c r="D4322" s="134" t="s">
        <v>2</v>
      </c>
      <c r="E4322" s="134" t="s">
        <v>346</v>
      </c>
      <c r="F4322" s="134" t="s">
        <v>310</v>
      </c>
      <c r="G4322" s="134" t="s">
        <v>311</v>
      </c>
      <c r="H4322" s="135">
        <v>7.7</v>
      </c>
      <c r="I4322" s="135">
        <v>174.56</v>
      </c>
      <c r="J4322" s="135">
        <v>303.35000000000002</v>
      </c>
      <c r="K4322" t="str">
        <f>VLOOKUP(C4322,ResCat!$A$2:$B$268,2,FALSE)</f>
        <v>XXX</v>
      </c>
    </row>
    <row r="4323" spans="3:11" x14ac:dyDescent="0.25">
      <c r="C4323" s="134" t="s">
        <v>291</v>
      </c>
      <c r="D4323" s="134" t="s">
        <v>2</v>
      </c>
      <c r="E4323" s="134" t="s">
        <v>309</v>
      </c>
      <c r="F4323" s="134" t="s">
        <v>310</v>
      </c>
      <c r="G4323" s="134" t="s">
        <v>311</v>
      </c>
      <c r="H4323" s="135">
        <v>0</v>
      </c>
      <c r="I4323" s="135">
        <v>49.46</v>
      </c>
      <c r="J4323" s="135">
        <v>84.62</v>
      </c>
      <c r="K4323" t="str">
        <f>VLOOKUP(C4323,ResCat!$A$2:$B$268,2,FALSE)</f>
        <v>XXX</v>
      </c>
    </row>
    <row r="4324" spans="3:11" x14ac:dyDescent="0.25">
      <c r="C4324" s="134" t="s">
        <v>291</v>
      </c>
      <c r="D4324" s="134" t="s">
        <v>2</v>
      </c>
      <c r="E4324" s="134" t="s">
        <v>1026</v>
      </c>
      <c r="F4324" s="134" t="s">
        <v>310</v>
      </c>
      <c r="G4324" s="134" t="s">
        <v>311</v>
      </c>
      <c r="H4324" s="135">
        <v>146.62</v>
      </c>
      <c r="I4324" s="135">
        <v>209.04000000000002</v>
      </c>
      <c r="J4324" s="135">
        <v>381.1</v>
      </c>
      <c r="K4324" t="str">
        <f>VLOOKUP(C4324,ResCat!$A$2:$B$268,2,FALSE)</f>
        <v>XXX</v>
      </c>
    </row>
    <row r="4325" spans="3:11" x14ac:dyDescent="0.25">
      <c r="C4325" s="134" t="s">
        <v>291</v>
      </c>
      <c r="D4325" s="134" t="s">
        <v>2</v>
      </c>
      <c r="E4325" s="134" t="s">
        <v>362</v>
      </c>
      <c r="F4325" s="134" t="s">
        <v>310</v>
      </c>
      <c r="G4325" s="134" t="s">
        <v>311</v>
      </c>
      <c r="H4325" s="135">
        <v>236</v>
      </c>
      <c r="I4325" s="135">
        <v>307.95999999999998</v>
      </c>
      <c r="J4325" s="135">
        <v>307.95999999999998</v>
      </c>
      <c r="K4325" t="str">
        <f>VLOOKUP(C4325,ResCat!$A$2:$B$268,2,FALSE)</f>
        <v>XXX</v>
      </c>
    </row>
    <row r="4326" spans="3:11" x14ac:dyDescent="0.25">
      <c r="C4326" s="134" t="s">
        <v>291</v>
      </c>
      <c r="D4326" s="134" t="s">
        <v>2</v>
      </c>
      <c r="E4326" s="134" t="s">
        <v>1027</v>
      </c>
      <c r="F4326" s="134" t="s">
        <v>310</v>
      </c>
      <c r="G4326" s="134" t="s">
        <v>311</v>
      </c>
      <c r="H4326" s="135">
        <v>85.259999999999991</v>
      </c>
      <c r="I4326" s="135">
        <v>55.75</v>
      </c>
      <c r="J4326" s="135">
        <v>4534</v>
      </c>
      <c r="K4326" t="str">
        <f>VLOOKUP(C4326,ResCat!$A$2:$B$268,2,FALSE)</f>
        <v>XXX</v>
      </c>
    </row>
    <row r="4327" spans="3:11" x14ac:dyDescent="0.25">
      <c r="C4327" s="134" t="s">
        <v>291</v>
      </c>
      <c r="D4327" s="134" t="s">
        <v>2</v>
      </c>
      <c r="E4327" s="134" t="s">
        <v>1028</v>
      </c>
      <c r="F4327" s="134" t="s">
        <v>310</v>
      </c>
      <c r="G4327" s="134" t="s">
        <v>311</v>
      </c>
      <c r="H4327" s="135">
        <v>47.52</v>
      </c>
      <c r="I4327" s="135">
        <v>65.210000000000008</v>
      </c>
      <c r="J4327" s="135">
        <v>65.210000000000008</v>
      </c>
      <c r="K4327" t="str">
        <f>VLOOKUP(C4327,ResCat!$A$2:$B$268,2,FALSE)</f>
        <v>XXX</v>
      </c>
    </row>
    <row r="4328" spans="3:11" x14ac:dyDescent="0.25">
      <c r="C4328" s="134" t="s">
        <v>291</v>
      </c>
      <c r="D4328" s="134" t="s">
        <v>2</v>
      </c>
      <c r="E4328" s="134" t="s">
        <v>363</v>
      </c>
      <c r="F4328" s="134" t="s">
        <v>310</v>
      </c>
      <c r="G4328" s="134" t="s">
        <v>311</v>
      </c>
      <c r="H4328" s="135">
        <v>-77.25</v>
      </c>
      <c r="I4328" s="135">
        <v>-229.60999999999999</v>
      </c>
      <c r="J4328" s="135">
        <v>-663</v>
      </c>
      <c r="K4328" t="str">
        <f>VLOOKUP(C4328,ResCat!$A$2:$B$268,2,FALSE)</f>
        <v>XXX</v>
      </c>
    </row>
    <row r="4329" spans="3:11" x14ac:dyDescent="0.25">
      <c r="C4329" s="134" t="s">
        <v>291</v>
      </c>
      <c r="D4329" s="134" t="s">
        <v>2</v>
      </c>
      <c r="E4329" s="134" t="s">
        <v>1029</v>
      </c>
      <c r="F4329" s="134" t="s">
        <v>310</v>
      </c>
      <c r="G4329" s="134" t="s">
        <v>311</v>
      </c>
      <c r="H4329" s="135">
        <v>27141.239999999998</v>
      </c>
      <c r="I4329" s="135">
        <v>28401.489999999998</v>
      </c>
      <c r="J4329" s="135">
        <v>25939.760000000002</v>
      </c>
      <c r="K4329" t="str">
        <f>VLOOKUP(C4329,ResCat!$A$2:$B$268,2,FALSE)</f>
        <v>XXX</v>
      </c>
    </row>
    <row r="4330" spans="3:11" x14ac:dyDescent="0.25">
      <c r="C4330" s="134" t="s">
        <v>291</v>
      </c>
      <c r="D4330" s="134" t="s">
        <v>2</v>
      </c>
      <c r="E4330" s="134" t="s">
        <v>349</v>
      </c>
      <c r="F4330" s="134" t="s">
        <v>310</v>
      </c>
      <c r="G4330" s="134" t="s">
        <v>311</v>
      </c>
      <c r="H4330" s="135">
        <v>24625.720000000005</v>
      </c>
      <c r="I4330" s="135">
        <v>23347.739999999991</v>
      </c>
      <c r="J4330" s="135">
        <v>4657</v>
      </c>
      <c r="K4330" t="str">
        <f>VLOOKUP(C4330,ResCat!$A$2:$B$268,2,FALSE)</f>
        <v>XXX</v>
      </c>
    </row>
    <row r="4331" spans="3:11" x14ac:dyDescent="0.25">
      <c r="C4331" s="134" t="s">
        <v>291</v>
      </c>
      <c r="D4331" s="134" t="s">
        <v>2</v>
      </c>
      <c r="E4331" s="134" t="s">
        <v>350</v>
      </c>
      <c r="F4331" s="134" t="s">
        <v>310</v>
      </c>
      <c r="G4331" s="134" t="s">
        <v>311</v>
      </c>
      <c r="H4331" s="135">
        <v>6032.01</v>
      </c>
      <c r="I4331" s="135">
        <v>9765.74</v>
      </c>
      <c r="J4331" s="135">
        <v>16545.650000000001</v>
      </c>
      <c r="K4331" t="str">
        <f>VLOOKUP(C4331,ResCat!$A$2:$B$268,2,FALSE)</f>
        <v>XXX</v>
      </c>
    </row>
    <row r="4332" spans="3:11" x14ac:dyDescent="0.25">
      <c r="C4332" s="134" t="s">
        <v>291</v>
      </c>
      <c r="D4332" s="134" t="s">
        <v>2</v>
      </c>
      <c r="E4332" s="134" t="s">
        <v>359</v>
      </c>
      <c r="F4332" s="134" t="s">
        <v>310</v>
      </c>
      <c r="G4332" s="134" t="s">
        <v>311</v>
      </c>
      <c r="H4332" s="135">
        <v>26378.34</v>
      </c>
      <c r="I4332" s="135">
        <v>26601.06</v>
      </c>
      <c r="J4332" s="135">
        <v>32843.42</v>
      </c>
      <c r="K4332" t="str">
        <f>VLOOKUP(C4332,ResCat!$A$2:$B$268,2,FALSE)</f>
        <v>XXX</v>
      </c>
    </row>
    <row r="4333" spans="3:11" x14ac:dyDescent="0.25">
      <c r="C4333" s="134" t="s">
        <v>291</v>
      </c>
      <c r="D4333" s="134" t="s">
        <v>2</v>
      </c>
      <c r="E4333" s="134" t="s">
        <v>354</v>
      </c>
      <c r="F4333" s="134" t="s">
        <v>310</v>
      </c>
      <c r="G4333" s="134" t="s">
        <v>311</v>
      </c>
      <c r="H4333" s="135">
        <v>17059.630000000005</v>
      </c>
      <c r="I4333" s="135">
        <v>19847.099999999995</v>
      </c>
      <c r="J4333" s="135">
        <v>24993.749999999996</v>
      </c>
      <c r="K4333" t="str">
        <f>VLOOKUP(C4333,ResCat!$A$2:$B$268,2,FALSE)</f>
        <v>XXX</v>
      </c>
    </row>
    <row r="4334" spans="3:11" x14ac:dyDescent="0.25">
      <c r="C4334" s="134" t="s">
        <v>291</v>
      </c>
      <c r="D4334" s="134" t="s">
        <v>2</v>
      </c>
      <c r="E4334" s="134" t="s">
        <v>366</v>
      </c>
      <c r="F4334" s="134" t="s">
        <v>310</v>
      </c>
      <c r="G4334" s="134" t="s">
        <v>311</v>
      </c>
      <c r="H4334" s="135">
        <v>57719.85</v>
      </c>
      <c r="I4334" s="135">
        <v>63354.29</v>
      </c>
      <c r="J4334" s="135">
        <v>11227.26</v>
      </c>
      <c r="K4334" t="str">
        <f>VLOOKUP(C4334,ResCat!$A$2:$B$268,2,FALSE)</f>
        <v>XXX</v>
      </c>
    </row>
    <row r="4335" spans="3:11" x14ac:dyDescent="0.25">
      <c r="C4335" s="134" t="s">
        <v>291</v>
      </c>
      <c r="D4335" s="134" t="s">
        <v>2</v>
      </c>
      <c r="E4335" s="134" t="s">
        <v>337</v>
      </c>
      <c r="F4335" s="134" t="s">
        <v>310</v>
      </c>
      <c r="G4335" s="134" t="s">
        <v>311</v>
      </c>
      <c r="H4335" s="135">
        <v>3276.31</v>
      </c>
      <c r="I4335" s="135">
        <v>-6794.8499999999967</v>
      </c>
      <c r="J4335" s="135">
        <v>-1892.9800000000002</v>
      </c>
      <c r="K4335" t="str">
        <f>VLOOKUP(C4335,ResCat!$A$2:$B$268,2,FALSE)</f>
        <v>XXX</v>
      </c>
    </row>
    <row r="4336" spans="3:11" x14ac:dyDescent="0.25">
      <c r="C4336" s="134" t="s">
        <v>291</v>
      </c>
      <c r="D4336" s="134" t="s">
        <v>2</v>
      </c>
      <c r="E4336" s="134" t="s">
        <v>352</v>
      </c>
      <c r="F4336" s="134" t="s">
        <v>310</v>
      </c>
      <c r="G4336" s="134" t="s">
        <v>351</v>
      </c>
      <c r="H4336" s="135">
        <v>3896.7800000000029</v>
      </c>
      <c r="I4336" s="135">
        <v>13276.42</v>
      </c>
      <c r="J4336" s="135">
        <v>17617.990000000002</v>
      </c>
      <c r="K4336" t="str">
        <f>VLOOKUP(C4336,ResCat!$A$2:$B$268,2,FALSE)</f>
        <v>XXX</v>
      </c>
    </row>
    <row r="4337" spans="3:11" x14ac:dyDescent="0.25">
      <c r="C4337" s="134" t="s">
        <v>291</v>
      </c>
      <c r="D4337" s="134" t="s">
        <v>2</v>
      </c>
      <c r="E4337" s="134" t="s">
        <v>347</v>
      </c>
      <c r="F4337" s="134" t="s">
        <v>310</v>
      </c>
      <c r="G4337" s="134" t="s">
        <v>360</v>
      </c>
      <c r="H4337" s="135">
        <v>47969.250000000015</v>
      </c>
      <c r="I4337" s="135">
        <v>42792.110000000008</v>
      </c>
      <c r="J4337" s="135">
        <v>50338.220000000008</v>
      </c>
      <c r="K4337" t="str">
        <f>VLOOKUP(C4337,ResCat!$A$2:$B$268,2,FALSE)</f>
        <v>XXX</v>
      </c>
    </row>
    <row r="4338" spans="3:11" x14ac:dyDescent="0.25">
      <c r="C4338" s="134" t="s">
        <v>291</v>
      </c>
      <c r="D4338" s="134" t="s">
        <v>2</v>
      </c>
      <c r="E4338" s="134" t="s">
        <v>361</v>
      </c>
      <c r="F4338" s="134" t="s">
        <v>310</v>
      </c>
      <c r="G4338" s="134" t="s">
        <v>355</v>
      </c>
      <c r="H4338" s="135">
        <v>12128.9</v>
      </c>
      <c r="I4338" s="135">
        <v>10021.289999999999</v>
      </c>
      <c r="J4338" s="135">
        <v>20892.669999999998</v>
      </c>
      <c r="K4338" t="str">
        <f>VLOOKUP(C4338,ResCat!$A$2:$B$268,2,FALSE)</f>
        <v>XXX</v>
      </c>
    </row>
    <row r="4339" spans="3:11" x14ac:dyDescent="0.25">
      <c r="C4339" s="134" t="s">
        <v>291</v>
      </c>
      <c r="D4339" s="134" t="s">
        <v>2</v>
      </c>
      <c r="E4339" s="134" t="s">
        <v>312</v>
      </c>
      <c r="F4339" s="134" t="s">
        <v>310</v>
      </c>
      <c r="G4339" s="134" t="s">
        <v>364</v>
      </c>
      <c r="H4339" s="135">
        <v>2833.17</v>
      </c>
      <c r="I4339" s="135">
        <v>5666.3999999999987</v>
      </c>
      <c r="J4339" s="135">
        <v>9688.74</v>
      </c>
      <c r="K4339" t="str">
        <f>VLOOKUP(C4339,ResCat!$A$2:$B$268,2,FALSE)</f>
        <v>XXX</v>
      </c>
    </row>
    <row r="4340" spans="3:11" x14ac:dyDescent="0.25">
      <c r="C4340" s="134" t="s">
        <v>291</v>
      </c>
      <c r="D4340" s="134" t="s">
        <v>2</v>
      </c>
      <c r="E4340" s="134" t="s">
        <v>357</v>
      </c>
      <c r="F4340" s="134" t="s">
        <v>310</v>
      </c>
      <c r="G4340" s="134" t="s">
        <v>338</v>
      </c>
      <c r="H4340" s="135">
        <v>59307.44</v>
      </c>
      <c r="I4340" s="135">
        <v>65290.92</v>
      </c>
      <c r="J4340" s="135">
        <v>89435.34</v>
      </c>
      <c r="K4340" t="str">
        <f>VLOOKUP(C4340,ResCat!$A$2:$B$268,2,FALSE)</f>
        <v>XXX</v>
      </c>
    </row>
    <row r="4341" spans="3:11" x14ac:dyDescent="0.25">
      <c r="C4341" s="134" t="s">
        <v>291</v>
      </c>
      <c r="D4341" s="134" t="s">
        <v>2</v>
      </c>
      <c r="E4341" s="134" t="s">
        <v>314</v>
      </c>
      <c r="F4341" s="134" t="s">
        <v>310</v>
      </c>
      <c r="G4341" s="134" t="s">
        <v>356</v>
      </c>
      <c r="H4341" s="135">
        <v>137105.31999999995</v>
      </c>
      <c r="I4341" s="135">
        <v>142768.16999999998</v>
      </c>
      <c r="J4341" s="135">
        <v>148468.12</v>
      </c>
      <c r="K4341" t="str">
        <f>VLOOKUP(C4341,ResCat!$A$2:$B$268,2,FALSE)</f>
        <v>XXX</v>
      </c>
    </row>
    <row r="4342" spans="3:11" x14ac:dyDescent="0.25">
      <c r="C4342" s="134" t="s">
        <v>291</v>
      </c>
      <c r="D4342" s="134" t="s">
        <v>2</v>
      </c>
      <c r="E4342" s="134" t="s">
        <v>339</v>
      </c>
      <c r="F4342" s="134" t="s">
        <v>310</v>
      </c>
      <c r="G4342" s="134" t="s">
        <v>353</v>
      </c>
      <c r="H4342" s="135">
        <v>-3069.3099999999986</v>
      </c>
      <c r="I4342" s="135">
        <v>-9405.9</v>
      </c>
      <c r="J4342" s="135">
        <v>-26515.629999999997</v>
      </c>
      <c r="K4342" t="str">
        <f>VLOOKUP(C4342,ResCat!$A$2:$B$268,2,FALSE)</f>
        <v>XXX</v>
      </c>
    </row>
    <row r="4343" spans="3:11" x14ac:dyDescent="0.25">
      <c r="C4343" s="134" t="s">
        <v>291</v>
      </c>
      <c r="D4343" s="134" t="s">
        <v>2</v>
      </c>
      <c r="E4343" s="134" t="s">
        <v>342</v>
      </c>
      <c r="F4343" s="134" t="s">
        <v>310</v>
      </c>
      <c r="G4343" s="134" t="s">
        <v>348</v>
      </c>
      <c r="H4343" s="135">
        <v>116614.70999999999</v>
      </c>
      <c r="I4343" s="135">
        <v>124819.90999999999</v>
      </c>
      <c r="J4343" s="135">
        <v>136908.81</v>
      </c>
      <c r="K4343" t="str">
        <f>VLOOKUP(C4343,ResCat!$A$2:$B$268,2,FALSE)</f>
        <v>XXX</v>
      </c>
    </row>
    <row r="4344" spans="3:11" x14ac:dyDescent="0.25">
      <c r="C4344" s="134" t="s">
        <v>291</v>
      </c>
      <c r="D4344" s="134" t="s">
        <v>2</v>
      </c>
      <c r="E4344" s="134" t="s">
        <v>316</v>
      </c>
      <c r="F4344" s="134" t="s">
        <v>310</v>
      </c>
      <c r="G4344" s="134" t="s">
        <v>313</v>
      </c>
      <c r="H4344" s="135">
        <v>165556.57000000004</v>
      </c>
      <c r="I4344" s="135">
        <v>173332.35000000003</v>
      </c>
      <c r="J4344" s="135">
        <v>199850.31000000003</v>
      </c>
      <c r="K4344" t="str">
        <f>VLOOKUP(C4344,ResCat!$A$2:$B$268,2,FALSE)</f>
        <v>XXX</v>
      </c>
    </row>
    <row r="4345" spans="3:11" x14ac:dyDescent="0.25">
      <c r="C4345" s="134" t="s">
        <v>291</v>
      </c>
      <c r="D4345" s="134" t="s">
        <v>2</v>
      </c>
      <c r="E4345" s="134" t="s">
        <v>318</v>
      </c>
      <c r="F4345" s="134" t="s">
        <v>310</v>
      </c>
      <c r="G4345" s="134" t="s">
        <v>358</v>
      </c>
      <c r="H4345" s="135">
        <v>75127.569999999992</v>
      </c>
      <c r="I4345" s="135">
        <v>-1428.2300000000296</v>
      </c>
      <c r="J4345" s="135">
        <v>36425.460000000006</v>
      </c>
      <c r="K4345" t="str">
        <f>VLOOKUP(C4345,ResCat!$A$2:$B$268,2,FALSE)</f>
        <v>XXX</v>
      </c>
    </row>
    <row r="4346" spans="3:11" x14ac:dyDescent="0.25">
      <c r="C4346" s="134" t="s">
        <v>291</v>
      </c>
      <c r="D4346" s="134" t="s">
        <v>2</v>
      </c>
      <c r="E4346" s="134" t="s">
        <v>320</v>
      </c>
      <c r="F4346" s="134" t="s">
        <v>310</v>
      </c>
      <c r="G4346" s="134" t="s">
        <v>315</v>
      </c>
      <c r="H4346" s="135">
        <v>81600.149999999994</v>
      </c>
      <c r="I4346" s="135">
        <v>93425.409999999931</v>
      </c>
      <c r="J4346" s="135">
        <v>129960.47</v>
      </c>
      <c r="K4346" t="str">
        <f>VLOOKUP(C4346,ResCat!$A$2:$B$268,2,FALSE)</f>
        <v>XXX</v>
      </c>
    </row>
    <row r="4347" spans="3:11" x14ac:dyDescent="0.25">
      <c r="C4347" s="134" t="s">
        <v>291</v>
      </c>
      <c r="D4347" s="134" t="s">
        <v>2</v>
      </c>
      <c r="E4347" s="134" t="s">
        <v>322</v>
      </c>
      <c r="F4347" s="134" t="s">
        <v>310</v>
      </c>
      <c r="G4347" s="134" t="s">
        <v>341</v>
      </c>
      <c r="H4347" s="135">
        <v>35889.370000000003</v>
      </c>
      <c r="I4347" s="135">
        <v>60528.600000000013</v>
      </c>
      <c r="J4347" s="135">
        <v>145523.59</v>
      </c>
      <c r="K4347" t="str">
        <f>VLOOKUP(C4347,ResCat!$A$2:$B$268,2,FALSE)</f>
        <v>XXX</v>
      </c>
    </row>
    <row r="4348" spans="3:11" x14ac:dyDescent="0.25">
      <c r="C4348" s="134" t="s">
        <v>291</v>
      </c>
      <c r="D4348" s="134" t="s">
        <v>2</v>
      </c>
      <c r="E4348" s="134" t="s">
        <v>324</v>
      </c>
      <c r="F4348" s="134" t="s">
        <v>310</v>
      </c>
      <c r="G4348" s="134" t="s">
        <v>340</v>
      </c>
      <c r="H4348" s="135">
        <v>21409.310000000019</v>
      </c>
      <c r="I4348" s="135">
        <v>31394.400000000027</v>
      </c>
      <c r="J4348" s="135">
        <v>96780.820000000022</v>
      </c>
      <c r="K4348" t="str">
        <f>VLOOKUP(C4348,ResCat!$A$2:$B$268,2,FALSE)</f>
        <v>XXX</v>
      </c>
    </row>
    <row r="4349" spans="3:11" x14ac:dyDescent="0.25">
      <c r="C4349" s="134" t="s">
        <v>291</v>
      </c>
      <c r="D4349" s="134" t="s">
        <v>2</v>
      </c>
      <c r="E4349" s="134" t="s">
        <v>326</v>
      </c>
      <c r="F4349" s="134" t="s">
        <v>310</v>
      </c>
      <c r="G4349" s="134" t="s">
        <v>317</v>
      </c>
      <c r="H4349" s="135">
        <v>75245.949999999837</v>
      </c>
      <c r="I4349" s="135">
        <v>101899.30999999985</v>
      </c>
      <c r="J4349" s="135">
        <v>248241.83000000002</v>
      </c>
      <c r="K4349" t="str">
        <f>VLOOKUP(C4349,ResCat!$A$2:$B$268,2,FALSE)</f>
        <v>XXX</v>
      </c>
    </row>
    <row r="4350" spans="3:11" x14ac:dyDescent="0.25">
      <c r="C4350" s="134" t="s">
        <v>291</v>
      </c>
      <c r="D4350" s="134" t="s">
        <v>2</v>
      </c>
      <c r="E4350" s="134" t="s">
        <v>328</v>
      </c>
      <c r="F4350" s="134" t="s">
        <v>310</v>
      </c>
      <c r="G4350" s="134" t="s">
        <v>319</v>
      </c>
      <c r="H4350" s="135">
        <v>65393.919999999976</v>
      </c>
      <c r="I4350" s="135">
        <v>89167.200000000114</v>
      </c>
      <c r="J4350" s="135">
        <v>225120.17000000004</v>
      </c>
      <c r="K4350" t="str">
        <f>VLOOKUP(C4350,ResCat!$A$2:$B$268,2,FALSE)</f>
        <v>XXX</v>
      </c>
    </row>
    <row r="4351" spans="3:11" x14ac:dyDescent="0.25">
      <c r="C4351" s="134" t="s">
        <v>291</v>
      </c>
      <c r="D4351" s="134" t="s">
        <v>2</v>
      </c>
      <c r="E4351" s="134" t="s">
        <v>330</v>
      </c>
      <c r="F4351" s="134" t="s">
        <v>310</v>
      </c>
      <c r="G4351" s="134" t="s">
        <v>321</v>
      </c>
      <c r="H4351" s="135">
        <v>79926.539999999979</v>
      </c>
      <c r="I4351" s="135">
        <v>142958.17999999982</v>
      </c>
      <c r="J4351" s="135">
        <v>298574.93</v>
      </c>
      <c r="K4351" t="str">
        <f>VLOOKUP(C4351,ResCat!$A$2:$B$268,2,FALSE)</f>
        <v>XXX</v>
      </c>
    </row>
    <row r="4352" spans="3:11" x14ac:dyDescent="0.25">
      <c r="C4352" s="134" t="s">
        <v>291</v>
      </c>
      <c r="D4352" s="134" t="s">
        <v>2</v>
      </c>
      <c r="E4352" s="134" t="s">
        <v>332</v>
      </c>
      <c r="F4352" s="134" t="s">
        <v>310</v>
      </c>
      <c r="G4352" s="134" t="s">
        <v>323</v>
      </c>
      <c r="H4352" s="135">
        <v>82989.870000000054</v>
      </c>
      <c r="I4352" s="135">
        <v>116929.20000000004</v>
      </c>
      <c r="J4352" s="135">
        <v>283679.08999999997</v>
      </c>
      <c r="K4352" t="str">
        <f>VLOOKUP(C4352,ResCat!$A$2:$B$268,2,FALSE)</f>
        <v>XXX</v>
      </c>
    </row>
    <row r="4353" spans="3:11" x14ac:dyDescent="0.25">
      <c r="C4353" s="134" t="s">
        <v>291</v>
      </c>
      <c r="D4353" s="134" t="s">
        <v>2</v>
      </c>
      <c r="E4353" s="134" t="s">
        <v>335</v>
      </c>
      <c r="F4353" s="134" t="s">
        <v>310</v>
      </c>
      <c r="G4353" s="134" t="s">
        <v>325</v>
      </c>
      <c r="H4353" s="135">
        <v>164114.4300000002</v>
      </c>
      <c r="I4353" s="135">
        <v>214270.62000000017</v>
      </c>
      <c r="J4353" s="135">
        <v>522168.05</v>
      </c>
      <c r="K4353" t="str">
        <f>VLOOKUP(C4353,ResCat!$A$2:$B$268,2,FALSE)</f>
        <v>XXX</v>
      </c>
    </row>
    <row r="4354" spans="3:11" x14ac:dyDescent="0.25">
      <c r="C4354" s="134" t="s">
        <v>291</v>
      </c>
      <c r="D4354" s="134" t="s">
        <v>2</v>
      </c>
      <c r="E4354" s="134" t="s">
        <v>4</v>
      </c>
      <c r="F4354" s="134" t="s">
        <v>310</v>
      </c>
      <c r="G4354" s="134" t="s">
        <v>327</v>
      </c>
      <c r="H4354" s="135">
        <v>355876.19999999995</v>
      </c>
      <c r="I4354" s="135">
        <v>479271.38000000018</v>
      </c>
      <c r="J4354" s="135">
        <v>1132977.4499999995</v>
      </c>
      <c r="K4354" t="str">
        <f>VLOOKUP(C4354,ResCat!$A$2:$B$268,2,FALSE)</f>
        <v>XXX</v>
      </c>
    </row>
    <row r="4355" spans="3:11" x14ac:dyDescent="0.25">
      <c r="C4355" s="134" t="s">
        <v>291</v>
      </c>
      <c r="D4355" s="134" t="s">
        <v>2</v>
      </c>
      <c r="E4355" s="134" t="s">
        <v>511</v>
      </c>
      <c r="F4355" s="134" t="s">
        <v>310</v>
      </c>
      <c r="G4355" s="134" t="s">
        <v>329</v>
      </c>
      <c r="H4355" s="135">
        <v>475751.16999999981</v>
      </c>
      <c r="I4355" s="135">
        <v>673158.70000000135</v>
      </c>
      <c r="J4355" s="135">
        <v>1808196.2599999993</v>
      </c>
      <c r="K4355" t="str">
        <f>VLOOKUP(C4355,ResCat!$A$2:$B$268,2,FALSE)</f>
        <v>XXX</v>
      </c>
    </row>
    <row r="4356" spans="3:11" x14ac:dyDescent="0.25">
      <c r="C4356" s="134" t="s">
        <v>291</v>
      </c>
      <c r="D4356" s="134" t="s">
        <v>2</v>
      </c>
      <c r="E4356" s="134" t="s">
        <v>969</v>
      </c>
      <c r="F4356" s="134" t="s">
        <v>310</v>
      </c>
      <c r="G4356" s="134" t="s">
        <v>331</v>
      </c>
      <c r="H4356" s="135">
        <v>877770.62999999977</v>
      </c>
      <c r="I4356" s="135">
        <v>1262828.2600000019</v>
      </c>
      <c r="J4356" s="135">
        <v>3017106.0299999975</v>
      </c>
      <c r="K4356" t="str">
        <f>VLOOKUP(C4356,ResCat!$A$2:$B$268,2,FALSE)</f>
        <v>XXX</v>
      </c>
    </row>
    <row r="4357" spans="3:11" x14ac:dyDescent="0.25">
      <c r="C4357" s="134" t="s">
        <v>291</v>
      </c>
      <c r="D4357" s="134" t="s">
        <v>2</v>
      </c>
      <c r="E4357" s="134" t="s">
        <v>961</v>
      </c>
      <c r="F4357" s="134" t="s">
        <v>310</v>
      </c>
      <c r="G4357" s="134" t="s">
        <v>334</v>
      </c>
      <c r="H4357" s="135">
        <v>1761666.1700000046</v>
      </c>
      <c r="I4357" s="135">
        <v>2936623.6200000276</v>
      </c>
      <c r="J4357" s="135">
        <v>7305570.639999995</v>
      </c>
      <c r="K4357" t="str">
        <f>VLOOKUP(C4357,ResCat!$A$2:$B$268,2,FALSE)</f>
        <v>XXX</v>
      </c>
    </row>
    <row r="4358" spans="3:11" x14ac:dyDescent="0.25">
      <c r="C4358" s="134" t="s">
        <v>291</v>
      </c>
      <c r="D4358" s="134" t="s">
        <v>2</v>
      </c>
      <c r="E4358" s="134" t="s">
        <v>970</v>
      </c>
      <c r="F4358" s="134" t="s">
        <v>310</v>
      </c>
      <c r="G4358" s="134" t="s">
        <v>333</v>
      </c>
      <c r="H4358" s="135">
        <v>7000245.080000015</v>
      </c>
      <c r="I4358" s="135">
        <v>8687118.7799998298</v>
      </c>
      <c r="J4358" s="135">
        <v>18416257.549999934</v>
      </c>
      <c r="K4358" t="str">
        <f>VLOOKUP(C4358,ResCat!$A$2:$B$268,2,FALSE)</f>
        <v>XXX</v>
      </c>
    </row>
    <row r="4359" spans="3:11" x14ac:dyDescent="0.25">
      <c r="C4359" s="134" t="s">
        <v>291</v>
      </c>
      <c r="D4359" s="134" t="s">
        <v>2</v>
      </c>
      <c r="E4359" s="134" t="s">
        <v>1023</v>
      </c>
      <c r="F4359" s="134" t="s">
        <v>310</v>
      </c>
      <c r="G4359" s="134" t="s">
        <v>308</v>
      </c>
      <c r="H4359" s="135">
        <v>4615051.4100000542</v>
      </c>
      <c r="I4359" s="135">
        <v>6583514.9199997988</v>
      </c>
      <c r="J4359" s="135">
        <v>11273929.199999971</v>
      </c>
      <c r="K4359" t="str">
        <f>VLOOKUP(C4359,ResCat!$A$2:$B$268,2,FALSE)</f>
        <v>XXX</v>
      </c>
    </row>
    <row r="4360" spans="3:11" x14ac:dyDescent="0.25">
      <c r="C4360" s="134" t="s">
        <v>291</v>
      </c>
      <c r="D4360" s="134" t="s">
        <v>371</v>
      </c>
      <c r="E4360" s="134" t="s">
        <v>970</v>
      </c>
      <c r="F4360" s="134" t="s">
        <v>310</v>
      </c>
      <c r="G4360" s="134" t="s">
        <v>333</v>
      </c>
      <c r="H4360" s="135">
        <v>8</v>
      </c>
      <c r="I4360" s="135">
        <v>8</v>
      </c>
      <c r="J4360" s="135">
        <v>132</v>
      </c>
      <c r="K4360" t="str">
        <f>VLOOKUP(C4360,ResCat!$A$2:$B$268,2,FALSE)</f>
        <v>XXX</v>
      </c>
    </row>
    <row r="4361" spans="3:11" x14ac:dyDescent="0.25">
      <c r="C4361" s="134" t="s">
        <v>291</v>
      </c>
      <c r="D4361" s="134" t="s">
        <v>343</v>
      </c>
      <c r="E4361" s="134" t="s">
        <v>1026</v>
      </c>
      <c r="F4361" s="134" t="s">
        <v>1053</v>
      </c>
      <c r="G4361" s="134" t="s">
        <v>311</v>
      </c>
      <c r="H4361" s="135">
        <v>0</v>
      </c>
      <c r="I4361" s="135">
        <v>218.5</v>
      </c>
      <c r="J4361" s="135">
        <v>335.88000000000005</v>
      </c>
      <c r="K4361" t="str">
        <f>VLOOKUP(C4361,ResCat!$A$2:$B$268,2,FALSE)</f>
        <v>XXX</v>
      </c>
    </row>
    <row r="4362" spans="3:11" x14ac:dyDescent="0.25">
      <c r="C4362" s="134" t="s">
        <v>291</v>
      </c>
      <c r="D4362" s="134" t="s">
        <v>343</v>
      </c>
      <c r="E4362" s="134" t="s">
        <v>362</v>
      </c>
      <c r="F4362" s="134" t="s">
        <v>1053</v>
      </c>
      <c r="G4362" s="134" t="s">
        <v>311</v>
      </c>
      <c r="H4362" s="135">
        <v>0</v>
      </c>
      <c r="I4362" s="135">
        <v>61.459999999999994</v>
      </c>
      <c r="J4362" s="135">
        <v>258.15999999999997</v>
      </c>
      <c r="K4362" t="str">
        <f>VLOOKUP(C4362,ResCat!$A$2:$B$268,2,FALSE)</f>
        <v>XXX</v>
      </c>
    </row>
    <row r="4363" spans="3:11" x14ac:dyDescent="0.25">
      <c r="C4363" s="134" t="s">
        <v>291</v>
      </c>
      <c r="D4363" s="134" t="s">
        <v>343</v>
      </c>
      <c r="E4363" s="134" t="s">
        <v>1027</v>
      </c>
      <c r="F4363" s="134" t="s">
        <v>1053</v>
      </c>
      <c r="G4363" s="134" t="s">
        <v>311</v>
      </c>
      <c r="H4363" s="135">
        <v>0</v>
      </c>
      <c r="I4363" s="135">
        <v>323.32</v>
      </c>
      <c r="J4363" s="135">
        <v>533.95999999999992</v>
      </c>
      <c r="K4363" t="str">
        <f>VLOOKUP(C4363,ResCat!$A$2:$B$268,2,FALSE)</f>
        <v>XXX</v>
      </c>
    </row>
    <row r="4364" spans="3:11" x14ac:dyDescent="0.25">
      <c r="C4364" s="134" t="s">
        <v>291</v>
      </c>
      <c r="D4364" s="134" t="s">
        <v>343</v>
      </c>
      <c r="E4364" s="134" t="s">
        <v>1028</v>
      </c>
      <c r="F4364" s="134" t="s">
        <v>1053</v>
      </c>
      <c r="G4364" s="134" t="s">
        <v>311</v>
      </c>
      <c r="H4364" s="135">
        <v>0</v>
      </c>
      <c r="I4364" s="135">
        <v>154.37</v>
      </c>
      <c r="J4364" s="135">
        <v>674.43000000000006</v>
      </c>
      <c r="K4364" t="str">
        <f>VLOOKUP(C4364,ResCat!$A$2:$B$268,2,FALSE)</f>
        <v>XXX</v>
      </c>
    </row>
    <row r="4365" spans="3:11" x14ac:dyDescent="0.25">
      <c r="C4365" s="134" t="s">
        <v>291</v>
      </c>
      <c r="D4365" s="134" t="s">
        <v>343</v>
      </c>
      <c r="E4365" s="134" t="s">
        <v>363</v>
      </c>
      <c r="F4365" s="134" t="s">
        <v>1053</v>
      </c>
      <c r="G4365" s="134" t="s">
        <v>311</v>
      </c>
      <c r="H4365" s="135">
        <v>0</v>
      </c>
      <c r="I4365" s="135">
        <v>24.98</v>
      </c>
      <c r="J4365" s="135">
        <v>446.59</v>
      </c>
      <c r="K4365" t="str">
        <f>VLOOKUP(C4365,ResCat!$A$2:$B$268,2,FALSE)</f>
        <v>XXX</v>
      </c>
    </row>
    <row r="4366" spans="3:11" x14ac:dyDescent="0.25">
      <c r="C4366" s="134" t="s">
        <v>291</v>
      </c>
      <c r="D4366" s="134" t="s">
        <v>343</v>
      </c>
      <c r="E4366" s="134" t="s">
        <v>1029</v>
      </c>
      <c r="F4366" s="134" t="s">
        <v>1053</v>
      </c>
      <c r="G4366" s="134" t="s">
        <v>311</v>
      </c>
      <c r="H4366" s="135">
        <v>0</v>
      </c>
      <c r="I4366" s="135">
        <v>6</v>
      </c>
      <c r="J4366" s="135">
        <v>8.98</v>
      </c>
      <c r="K4366" t="str">
        <f>VLOOKUP(C4366,ResCat!$A$2:$B$268,2,FALSE)</f>
        <v>XXX</v>
      </c>
    </row>
    <row r="4367" spans="3:11" x14ac:dyDescent="0.25">
      <c r="C4367" s="134" t="s">
        <v>291</v>
      </c>
      <c r="D4367" s="134" t="s">
        <v>343</v>
      </c>
      <c r="E4367" s="134" t="s">
        <v>349</v>
      </c>
      <c r="F4367" s="134" t="s">
        <v>1053</v>
      </c>
      <c r="G4367" s="134" t="s">
        <v>311</v>
      </c>
      <c r="H4367" s="135">
        <v>0</v>
      </c>
      <c r="I4367" s="135">
        <v>13.4</v>
      </c>
      <c r="J4367" s="135">
        <v>13.4</v>
      </c>
      <c r="K4367" t="str">
        <f>VLOOKUP(C4367,ResCat!$A$2:$B$268,2,FALSE)</f>
        <v>XXX</v>
      </c>
    </row>
    <row r="4368" spans="3:11" x14ac:dyDescent="0.25">
      <c r="C4368" s="134" t="s">
        <v>291</v>
      </c>
      <c r="D4368" s="134" t="s">
        <v>343</v>
      </c>
      <c r="E4368" s="134" t="s">
        <v>350</v>
      </c>
      <c r="F4368" s="134" t="s">
        <v>1053</v>
      </c>
      <c r="G4368" s="134" t="s">
        <v>311</v>
      </c>
      <c r="H4368" s="135">
        <v>0</v>
      </c>
      <c r="I4368" s="135">
        <v>42.38</v>
      </c>
      <c r="J4368" s="135">
        <v>268.74</v>
      </c>
      <c r="K4368" t="str">
        <f>VLOOKUP(C4368,ResCat!$A$2:$B$268,2,FALSE)</f>
        <v>XXX</v>
      </c>
    </row>
    <row r="4369" spans="3:11" x14ac:dyDescent="0.25">
      <c r="C4369" s="134" t="s">
        <v>291</v>
      </c>
      <c r="D4369" s="134" t="s">
        <v>343</v>
      </c>
      <c r="E4369" s="134" t="s">
        <v>359</v>
      </c>
      <c r="F4369" s="134" t="s">
        <v>1053</v>
      </c>
      <c r="G4369" s="134" t="s">
        <v>311</v>
      </c>
      <c r="H4369" s="135">
        <v>0</v>
      </c>
      <c r="I4369" s="135">
        <v>450.10999999999996</v>
      </c>
      <c r="J4369" s="135">
        <v>798.67</v>
      </c>
      <c r="K4369" t="str">
        <f>VLOOKUP(C4369,ResCat!$A$2:$B$268,2,FALSE)</f>
        <v>XXX</v>
      </c>
    </row>
    <row r="4370" spans="3:11" x14ac:dyDescent="0.25">
      <c r="C4370" s="134" t="s">
        <v>291</v>
      </c>
      <c r="D4370" s="134" t="s">
        <v>343</v>
      </c>
      <c r="E4370" s="134" t="s">
        <v>354</v>
      </c>
      <c r="F4370" s="134" t="s">
        <v>1053</v>
      </c>
      <c r="G4370" s="134" t="s">
        <v>311</v>
      </c>
      <c r="H4370" s="135">
        <v>0</v>
      </c>
      <c r="I4370" s="135">
        <v>256.38</v>
      </c>
      <c r="J4370" s="135">
        <v>515.08000000000004</v>
      </c>
      <c r="K4370" t="str">
        <f>VLOOKUP(C4370,ResCat!$A$2:$B$268,2,FALSE)</f>
        <v>XXX</v>
      </c>
    </row>
    <row r="4371" spans="3:11" x14ac:dyDescent="0.25">
      <c r="C4371" s="134" t="s">
        <v>291</v>
      </c>
      <c r="D4371" s="134" t="s">
        <v>343</v>
      </c>
      <c r="E4371" s="134" t="s">
        <v>337</v>
      </c>
      <c r="F4371" s="134" t="s">
        <v>1053</v>
      </c>
      <c r="G4371" s="134" t="s">
        <v>311</v>
      </c>
      <c r="H4371" s="135">
        <v>0</v>
      </c>
      <c r="I4371" s="135">
        <v>24.03</v>
      </c>
      <c r="J4371" s="135">
        <v>158.81</v>
      </c>
      <c r="K4371" t="str">
        <f>VLOOKUP(C4371,ResCat!$A$2:$B$268,2,FALSE)</f>
        <v>XXX</v>
      </c>
    </row>
    <row r="4372" spans="3:11" x14ac:dyDescent="0.25">
      <c r="C4372" s="134" t="s">
        <v>291</v>
      </c>
      <c r="D4372" s="134" t="s">
        <v>343</v>
      </c>
      <c r="E4372" s="134" t="s">
        <v>352</v>
      </c>
      <c r="F4372" s="134" t="s">
        <v>1053</v>
      </c>
      <c r="G4372" s="134" t="s">
        <v>351</v>
      </c>
      <c r="H4372" s="135">
        <v>0</v>
      </c>
      <c r="I4372" s="135">
        <v>59.660000000000004</v>
      </c>
      <c r="J4372" s="135">
        <v>687.82999999999993</v>
      </c>
      <c r="K4372" t="str">
        <f>VLOOKUP(C4372,ResCat!$A$2:$B$268,2,FALSE)</f>
        <v>XXX</v>
      </c>
    </row>
    <row r="4373" spans="3:11" x14ac:dyDescent="0.25">
      <c r="C4373" s="134" t="s">
        <v>291</v>
      </c>
      <c r="D4373" s="134" t="s">
        <v>343</v>
      </c>
      <c r="E4373" s="134" t="s">
        <v>347</v>
      </c>
      <c r="F4373" s="134" t="s">
        <v>1053</v>
      </c>
      <c r="G4373" s="134" t="s">
        <v>360</v>
      </c>
      <c r="H4373" s="135">
        <v>0</v>
      </c>
      <c r="I4373" s="135">
        <v>107.30000000000001</v>
      </c>
      <c r="J4373" s="135">
        <v>553.94000000000005</v>
      </c>
      <c r="K4373" t="str">
        <f>VLOOKUP(C4373,ResCat!$A$2:$B$268,2,FALSE)</f>
        <v>XXX</v>
      </c>
    </row>
    <row r="4374" spans="3:11" x14ac:dyDescent="0.25">
      <c r="C4374" s="134" t="s">
        <v>291</v>
      </c>
      <c r="D4374" s="134" t="s">
        <v>343</v>
      </c>
      <c r="E4374" s="134" t="s">
        <v>361</v>
      </c>
      <c r="F4374" s="134" t="s">
        <v>1053</v>
      </c>
      <c r="G4374" s="134" t="s">
        <v>355</v>
      </c>
      <c r="H4374" s="135">
        <v>0</v>
      </c>
      <c r="I4374" s="135">
        <v>41.86</v>
      </c>
      <c r="J4374" s="135">
        <v>277.58</v>
      </c>
      <c r="K4374" t="str">
        <f>VLOOKUP(C4374,ResCat!$A$2:$B$268,2,FALSE)</f>
        <v>XXX</v>
      </c>
    </row>
    <row r="4375" spans="3:11" x14ac:dyDescent="0.25">
      <c r="C4375" s="134" t="s">
        <v>291</v>
      </c>
      <c r="D4375" s="134" t="s">
        <v>343</v>
      </c>
      <c r="E4375" s="134" t="s">
        <v>312</v>
      </c>
      <c r="F4375" s="134" t="s">
        <v>1053</v>
      </c>
      <c r="G4375" s="134" t="s">
        <v>364</v>
      </c>
      <c r="H4375" s="135">
        <v>0</v>
      </c>
      <c r="I4375" s="135">
        <v>217.70000000000002</v>
      </c>
      <c r="J4375" s="135">
        <v>930.92</v>
      </c>
      <c r="K4375" t="str">
        <f>VLOOKUP(C4375,ResCat!$A$2:$B$268,2,FALSE)</f>
        <v>XXX</v>
      </c>
    </row>
    <row r="4376" spans="3:11" x14ac:dyDescent="0.25">
      <c r="C4376" s="134" t="s">
        <v>291</v>
      </c>
      <c r="D4376" s="134" t="s">
        <v>343</v>
      </c>
      <c r="E4376" s="134" t="s">
        <v>357</v>
      </c>
      <c r="F4376" s="134" t="s">
        <v>1053</v>
      </c>
      <c r="G4376" s="134" t="s">
        <v>338</v>
      </c>
      <c r="H4376" s="135">
        <v>0</v>
      </c>
      <c r="I4376" s="135">
        <v>174.77999999999997</v>
      </c>
      <c r="J4376" s="135">
        <v>572.09</v>
      </c>
      <c r="K4376" t="str">
        <f>VLOOKUP(C4376,ResCat!$A$2:$B$268,2,FALSE)</f>
        <v>XXX</v>
      </c>
    </row>
    <row r="4377" spans="3:11" x14ac:dyDescent="0.25">
      <c r="C4377" s="134" t="s">
        <v>291</v>
      </c>
      <c r="D4377" s="134" t="s">
        <v>343</v>
      </c>
      <c r="E4377" s="134" t="s">
        <v>314</v>
      </c>
      <c r="F4377" s="134" t="s">
        <v>1053</v>
      </c>
      <c r="G4377" s="134" t="s">
        <v>356</v>
      </c>
      <c r="H4377" s="135">
        <v>0</v>
      </c>
      <c r="I4377" s="135">
        <v>86.860000000000014</v>
      </c>
      <c r="J4377" s="135">
        <v>267.17</v>
      </c>
      <c r="K4377" t="str">
        <f>VLOOKUP(C4377,ResCat!$A$2:$B$268,2,FALSE)</f>
        <v>XXX</v>
      </c>
    </row>
    <row r="4378" spans="3:11" x14ac:dyDescent="0.25">
      <c r="C4378" s="134" t="s">
        <v>291</v>
      </c>
      <c r="D4378" s="134" t="s">
        <v>343</v>
      </c>
      <c r="E4378" s="134" t="s">
        <v>339</v>
      </c>
      <c r="F4378" s="134" t="s">
        <v>1053</v>
      </c>
      <c r="G4378" s="134" t="s">
        <v>353</v>
      </c>
      <c r="H4378" s="135">
        <v>0</v>
      </c>
      <c r="I4378" s="135">
        <v>667.01</v>
      </c>
      <c r="J4378" s="135">
        <v>1013.53</v>
      </c>
      <c r="K4378" t="str">
        <f>VLOOKUP(C4378,ResCat!$A$2:$B$268,2,FALSE)</f>
        <v>XXX</v>
      </c>
    </row>
    <row r="4379" spans="3:11" x14ac:dyDescent="0.25">
      <c r="C4379" s="134" t="s">
        <v>291</v>
      </c>
      <c r="D4379" s="134" t="s">
        <v>343</v>
      </c>
      <c r="E4379" s="134" t="s">
        <v>342</v>
      </c>
      <c r="F4379" s="134" t="s">
        <v>1053</v>
      </c>
      <c r="G4379" s="134" t="s">
        <v>348</v>
      </c>
      <c r="H4379" s="135">
        <v>0</v>
      </c>
      <c r="I4379" s="135">
        <v>1045.18</v>
      </c>
      <c r="J4379" s="135">
        <v>1770.4500000000003</v>
      </c>
      <c r="K4379" t="str">
        <f>VLOOKUP(C4379,ResCat!$A$2:$B$268,2,FALSE)</f>
        <v>XXX</v>
      </c>
    </row>
    <row r="4380" spans="3:11" x14ac:dyDescent="0.25">
      <c r="C4380" s="134" t="s">
        <v>291</v>
      </c>
      <c r="D4380" s="134" t="s">
        <v>343</v>
      </c>
      <c r="E4380" s="134" t="s">
        <v>316</v>
      </c>
      <c r="F4380" s="134" t="s">
        <v>1053</v>
      </c>
      <c r="G4380" s="134" t="s">
        <v>313</v>
      </c>
      <c r="H4380" s="135">
        <v>0</v>
      </c>
      <c r="I4380" s="135">
        <v>276.64</v>
      </c>
      <c r="J4380" s="135">
        <v>774.1099999999999</v>
      </c>
      <c r="K4380" t="str">
        <f>VLOOKUP(C4380,ResCat!$A$2:$B$268,2,FALSE)</f>
        <v>XXX</v>
      </c>
    </row>
    <row r="4381" spans="3:11" x14ac:dyDescent="0.25">
      <c r="C4381" s="134" t="s">
        <v>291</v>
      </c>
      <c r="D4381" s="134" t="s">
        <v>343</v>
      </c>
      <c r="E4381" s="134" t="s">
        <v>318</v>
      </c>
      <c r="F4381" s="134" t="s">
        <v>1053</v>
      </c>
      <c r="G4381" s="134" t="s">
        <v>358</v>
      </c>
      <c r="H4381" s="135">
        <v>0</v>
      </c>
      <c r="I4381" s="135">
        <v>2216.25</v>
      </c>
      <c r="J4381" s="135">
        <v>3812.8599999999997</v>
      </c>
      <c r="K4381" t="str">
        <f>VLOOKUP(C4381,ResCat!$A$2:$B$268,2,FALSE)</f>
        <v>XXX</v>
      </c>
    </row>
    <row r="4382" spans="3:11" x14ac:dyDescent="0.25">
      <c r="C4382" s="134" t="s">
        <v>291</v>
      </c>
      <c r="D4382" s="134" t="s">
        <v>343</v>
      </c>
      <c r="E4382" s="134" t="s">
        <v>320</v>
      </c>
      <c r="F4382" s="134" t="s">
        <v>1053</v>
      </c>
      <c r="G4382" s="134" t="s">
        <v>315</v>
      </c>
      <c r="H4382" s="135">
        <v>0</v>
      </c>
      <c r="I4382" s="135">
        <v>223.1</v>
      </c>
      <c r="J4382" s="135">
        <v>438.92999999999995</v>
      </c>
      <c r="K4382" t="str">
        <f>VLOOKUP(C4382,ResCat!$A$2:$B$268,2,FALSE)</f>
        <v>XXX</v>
      </c>
    </row>
    <row r="4383" spans="3:11" x14ac:dyDescent="0.25">
      <c r="C4383" s="134" t="s">
        <v>291</v>
      </c>
      <c r="D4383" s="134" t="s">
        <v>343</v>
      </c>
      <c r="E4383" s="134" t="s">
        <v>330</v>
      </c>
      <c r="F4383" s="134" t="s">
        <v>1053</v>
      </c>
      <c r="G4383" s="134" t="s">
        <v>321</v>
      </c>
      <c r="H4383" s="135">
        <v>0</v>
      </c>
      <c r="I4383" s="135">
        <v>-20163.509999999998</v>
      </c>
      <c r="J4383" s="135">
        <v>-45243.64</v>
      </c>
      <c r="K4383" t="str">
        <f>VLOOKUP(C4383,ResCat!$A$2:$B$268,2,FALSE)</f>
        <v>XXX</v>
      </c>
    </row>
    <row r="4384" spans="3:11" x14ac:dyDescent="0.25">
      <c r="C4384" s="134" t="s">
        <v>291</v>
      </c>
      <c r="D4384" s="134" t="s">
        <v>343</v>
      </c>
      <c r="E4384" s="134" t="s">
        <v>335</v>
      </c>
      <c r="F4384" s="134" t="s">
        <v>1053</v>
      </c>
      <c r="G4384" s="134" t="s">
        <v>325</v>
      </c>
      <c r="H4384" s="135">
        <v>0</v>
      </c>
      <c r="I4384" s="135">
        <v>-4157.71</v>
      </c>
      <c r="J4384" s="135">
        <v>-9333.2000000000007</v>
      </c>
      <c r="K4384" t="str">
        <f>VLOOKUP(C4384,ResCat!$A$2:$B$268,2,FALSE)</f>
        <v>XXX</v>
      </c>
    </row>
    <row r="4385" spans="3:11" x14ac:dyDescent="0.25">
      <c r="C4385" s="134" t="s">
        <v>291</v>
      </c>
      <c r="D4385" s="134" t="s">
        <v>343</v>
      </c>
      <c r="E4385" s="134" t="s">
        <v>4</v>
      </c>
      <c r="F4385" s="134" t="s">
        <v>1053</v>
      </c>
      <c r="G4385" s="134" t="s">
        <v>327</v>
      </c>
      <c r="H4385" s="135">
        <v>0</v>
      </c>
      <c r="I4385" s="135">
        <v>-4157.71</v>
      </c>
      <c r="J4385" s="135">
        <v>-9333.2000000000007</v>
      </c>
      <c r="K4385" t="str">
        <f>VLOOKUP(C4385,ResCat!$A$2:$B$268,2,FALSE)</f>
        <v>XXX</v>
      </c>
    </row>
    <row r="4386" spans="3:11" x14ac:dyDescent="0.25">
      <c r="C4386" s="134" t="s">
        <v>291</v>
      </c>
      <c r="D4386" s="134" t="s">
        <v>343</v>
      </c>
      <c r="E4386" s="134" t="s">
        <v>511</v>
      </c>
      <c r="F4386" s="134" t="s">
        <v>1053</v>
      </c>
      <c r="G4386" s="134" t="s">
        <v>329</v>
      </c>
      <c r="H4386" s="135">
        <v>0</v>
      </c>
      <c r="I4386" s="135">
        <v>-8315.42</v>
      </c>
      <c r="J4386" s="135">
        <v>-18666.400000000001</v>
      </c>
      <c r="K4386" t="str">
        <f>VLOOKUP(C4386,ResCat!$A$2:$B$268,2,FALSE)</f>
        <v>XXX</v>
      </c>
    </row>
    <row r="4387" spans="3:11" x14ac:dyDescent="0.25">
      <c r="C4387" s="134" t="s">
        <v>291</v>
      </c>
      <c r="D4387" s="134" t="s">
        <v>343</v>
      </c>
      <c r="E4387" s="134" t="s">
        <v>969</v>
      </c>
      <c r="F4387" s="134" t="s">
        <v>1053</v>
      </c>
      <c r="G4387" s="134" t="s">
        <v>331</v>
      </c>
      <c r="H4387" s="135">
        <v>0</v>
      </c>
      <c r="I4387" s="135">
        <v>-4064.69</v>
      </c>
      <c r="J4387" s="135">
        <v>-9162.48</v>
      </c>
      <c r="K4387" t="str">
        <f>VLOOKUP(C4387,ResCat!$A$2:$B$268,2,FALSE)</f>
        <v>XXX</v>
      </c>
    </row>
    <row r="4388" spans="3:11" x14ac:dyDescent="0.25">
      <c r="C4388" s="134" t="s">
        <v>291</v>
      </c>
      <c r="D4388" s="134" t="s">
        <v>343</v>
      </c>
      <c r="E4388" s="134" t="s">
        <v>961</v>
      </c>
      <c r="F4388" s="134" t="s">
        <v>1053</v>
      </c>
      <c r="G4388" s="134" t="s">
        <v>334</v>
      </c>
      <c r="H4388" s="135">
        <v>0</v>
      </c>
      <c r="I4388" s="135">
        <v>-285.90000000000003</v>
      </c>
      <c r="J4388" s="135">
        <v>-552.5</v>
      </c>
      <c r="K4388" t="str">
        <f>VLOOKUP(C4388,ResCat!$A$2:$B$268,2,FALSE)</f>
        <v>XXX</v>
      </c>
    </row>
    <row r="4389" spans="3:11" x14ac:dyDescent="0.25">
      <c r="C4389" s="134" t="s">
        <v>291</v>
      </c>
      <c r="D4389" s="134" t="s">
        <v>343</v>
      </c>
      <c r="E4389" s="134" t="s">
        <v>970</v>
      </c>
      <c r="F4389" s="134" t="s">
        <v>1053</v>
      </c>
      <c r="G4389" s="134" t="s">
        <v>333</v>
      </c>
      <c r="H4389" s="135">
        <v>24.06</v>
      </c>
      <c r="I4389" s="135">
        <v>25907.720000000034</v>
      </c>
      <c r="J4389" s="135">
        <v>105727.58000000003</v>
      </c>
      <c r="K4389" t="str">
        <f>VLOOKUP(C4389,ResCat!$A$2:$B$268,2,FALSE)</f>
        <v>XXX</v>
      </c>
    </row>
    <row r="4390" spans="3:11" x14ac:dyDescent="0.25">
      <c r="C4390" s="134" t="s">
        <v>291</v>
      </c>
      <c r="D4390" s="134" t="s">
        <v>343</v>
      </c>
      <c r="E4390" s="134" t="s">
        <v>1023</v>
      </c>
      <c r="F4390" s="134" t="s">
        <v>1053</v>
      </c>
      <c r="G4390" s="134" t="s">
        <v>308</v>
      </c>
      <c r="H4390" s="135">
        <v>9.99</v>
      </c>
      <c r="I4390" s="135">
        <v>224165.27999999959</v>
      </c>
      <c r="J4390" s="135">
        <v>796568.95999999729</v>
      </c>
      <c r="K4390" t="str">
        <f>VLOOKUP(C4390,ResCat!$A$2:$B$268,2,FALSE)</f>
        <v>XXX</v>
      </c>
    </row>
    <row r="4391" spans="3:11" x14ac:dyDescent="0.25">
      <c r="C4391" s="134" t="s">
        <v>291</v>
      </c>
      <c r="D4391" s="134" t="s">
        <v>1</v>
      </c>
      <c r="E4391" s="134" t="s">
        <v>344</v>
      </c>
      <c r="F4391" s="134" t="s">
        <v>310</v>
      </c>
      <c r="G4391" s="134" t="s">
        <v>311</v>
      </c>
      <c r="H4391" s="135">
        <v>0</v>
      </c>
      <c r="I4391" s="135">
        <v>-3919.74</v>
      </c>
      <c r="J4391" s="135">
        <v>-5414</v>
      </c>
      <c r="K4391" t="str">
        <f>VLOOKUP(C4391,ResCat!$A$2:$B$268,2,FALSE)</f>
        <v>XXX</v>
      </c>
    </row>
    <row r="4392" spans="3:11" x14ac:dyDescent="0.25">
      <c r="C4392" s="134" t="s">
        <v>291</v>
      </c>
      <c r="D4392" s="134" t="s">
        <v>1</v>
      </c>
      <c r="E4392" s="134" t="s">
        <v>345</v>
      </c>
      <c r="F4392" s="134" t="s">
        <v>310</v>
      </c>
      <c r="G4392" s="134" t="s">
        <v>311</v>
      </c>
      <c r="H4392" s="135">
        <v>-88.24</v>
      </c>
      <c r="I4392" s="135">
        <v>-176.47</v>
      </c>
      <c r="J4392" s="135">
        <v>-176.47</v>
      </c>
      <c r="K4392" t="str">
        <f>VLOOKUP(C4392,ResCat!$A$2:$B$268,2,FALSE)</f>
        <v>XXX</v>
      </c>
    </row>
    <row r="4393" spans="3:11" x14ac:dyDescent="0.25">
      <c r="C4393" s="134" t="s">
        <v>291</v>
      </c>
      <c r="D4393" s="134" t="s">
        <v>1</v>
      </c>
      <c r="E4393" s="134" t="s">
        <v>1027</v>
      </c>
      <c r="F4393" s="134" t="s">
        <v>310</v>
      </c>
      <c r="G4393" s="134" t="s">
        <v>311</v>
      </c>
      <c r="H4393" s="135">
        <v>6363.08</v>
      </c>
      <c r="I4393" s="135">
        <v>12726.15</v>
      </c>
      <c r="J4393" s="135">
        <v>12726.15</v>
      </c>
      <c r="K4393" t="str">
        <f>VLOOKUP(C4393,ResCat!$A$2:$B$268,2,FALSE)</f>
        <v>XXX</v>
      </c>
    </row>
    <row r="4394" spans="3:11" x14ac:dyDescent="0.25">
      <c r="C4394" s="134" t="s">
        <v>291</v>
      </c>
      <c r="D4394" s="134" t="s">
        <v>1</v>
      </c>
      <c r="E4394" s="134" t="s">
        <v>1028</v>
      </c>
      <c r="F4394" s="134" t="s">
        <v>310</v>
      </c>
      <c r="G4394" s="134" t="s">
        <v>311</v>
      </c>
      <c r="H4394" s="135">
        <v>432.82</v>
      </c>
      <c r="I4394" s="135">
        <v>3300.91</v>
      </c>
      <c r="J4394" s="135">
        <v>5708</v>
      </c>
      <c r="K4394" t="str">
        <f>VLOOKUP(C4394,ResCat!$A$2:$B$268,2,FALSE)</f>
        <v>XXX</v>
      </c>
    </row>
    <row r="4395" spans="3:11" x14ac:dyDescent="0.25">
      <c r="C4395" s="134" t="s">
        <v>291</v>
      </c>
      <c r="D4395" s="134" t="s">
        <v>1</v>
      </c>
      <c r="E4395" s="134" t="s">
        <v>1029</v>
      </c>
      <c r="F4395" s="134" t="s">
        <v>310</v>
      </c>
      <c r="G4395" s="134" t="s">
        <v>311</v>
      </c>
      <c r="H4395" s="135">
        <v>16987</v>
      </c>
      <c r="I4395" s="135">
        <v>17937</v>
      </c>
      <c r="J4395" s="135">
        <v>25430.44</v>
      </c>
      <c r="K4395" t="str">
        <f>VLOOKUP(C4395,ResCat!$A$2:$B$268,2,FALSE)</f>
        <v>XXX</v>
      </c>
    </row>
    <row r="4396" spans="3:11" x14ac:dyDescent="0.25">
      <c r="C4396" s="134" t="s">
        <v>291</v>
      </c>
      <c r="D4396" s="134" t="s">
        <v>1</v>
      </c>
      <c r="E4396" s="134" t="s">
        <v>349</v>
      </c>
      <c r="F4396" s="134" t="s">
        <v>310</v>
      </c>
      <c r="G4396" s="134" t="s">
        <v>311</v>
      </c>
      <c r="H4396" s="135">
        <v>30204.46</v>
      </c>
      <c r="I4396" s="135">
        <v>31939.58</v>
      </c>
      <c r="J4396" s="135">
        <v>40612.51</v>
      </c>
      <c r="K4396" t="str">
        <f>VLOOKUP(C4396,ResCat!$A$2:$B$268,2,FALSE)</f>
        <v>XXX</v>
      </c>
    </row>
    <row r="4397" spans="3:11" x14ac:dyDescent="0.25">
      <c r="C4397" s="134" t="s">
        <v>291</v>
      </c>
      <c r="D4397" s="134" t="s">
        <v>1</v>
      </c>
      <c r="E4397" s="134" t="s">
        <v>350</v>
      </c>
      <c r="F4397" s="134" t="s">
        <v>310</v>
      </c>
      <c r="G4397" s="134" t="s">
        <v>311</v>
      </c>
      <c r="H4397" s="135">
        <v>48502.5</v>
      </c>
      <c r="I4397" s="135">
        <v>48619.69</v>
      </c>
      <c r="J4397" s="135">
        <v>43800.159999999996</v>
      </c>
      <c r="K4397" t="str">
        <f>VLOOKUP(C4397,ResCat!$A$2:$B$268,2,FALSE)</f>
        <v>XXX</v>
      </c>
    </row>
    <row r="4398" spans="3:11" x14ac:dyDescent="0.25">
      <c r="C4398" s="134" t="s">
        <v>291</v>
      </c>
      <c r="D4398" s="134" t="s">
        <v>1</v>
      </c>
      <c r="E4398" s="134" t="s">
        <v>359</v>
      </c>
      <c r="F4398" s="134" t="s">
        <v>310</v>
      </c>
      <c r="G4398" s="134" t="s">
        <v>311</v>
      </c>
      <c r="H4398" s="135">
        <v>-268.6399999999993</v>
      </c>
      <c r="I4398" s="135">
        <v>2924.6400000000021</v>
      </c>
      <c r="J4398" s="135">
        <v>-112447.70999999999</v>
      </c>
      <c r="K4398" t="str">
        <f>VLOOKUP(C4398,ResCat!$A$2:$B$268,2,FALSE)</f>
        <v>XXX</v>
      </c>
    </row>
    <row r="4399" spans="3:11" x14ac:dyDescent="0.25">
      <c r="C4399" s="134" t="s">
        <v>291</v>
      </c>
      <c r="D4399" s="134" t="s">
        <v>1</v>
      </c>
      <c r="E4399" s="134" t="s">
        <v>354</v>
      </c>
      <c r="F4399" s="134" t="s">
        <v>310</v>
      </c>
      <c r="G4399" s="134" t="s">
        <v>311</v>
      </c>
      <c r="H4399" s="135">
        <v>-796.71</v>
      </c>
      <c r="I4399" s="135">
        <v>-1687.5699999999997</v>
      </c>
      <c r="J4399" s="135">
        <v>25260.62</v>
      </c>
      <c r="K4399" t="str">
        <f>VLOOKUP(C4399,ResCat!$A$2:$B$268,2,FALSE)</f>
        <v>XXX</v>
      </c>
    </row>
    <row r="4400" spans="3:11" x14ac:dyDescent="0.25">
      <c r="C4400" s="134" t="s">
        <v>291</v>
      </c>
      <c r="D4400" s="134" t="s">
        <v>1</v>
      </c>
      <c r="E4400" s="134" t="s">
        <v>366</v>
      </c>
      <c r="F4400" s="134" t="s">
        <v>310</v>
      </c>
      <c r="G4400" s="134" t="s">
        <v>311</v>
      </c>
      <c r="H4400" s="135">
        <v>36152.31</v>
      </c>
      <c r="I4400" s="135">
        <v>39265.890000000007</v>
      </c>
      <c r="J4400" s="135">
        <v>88358.73</v>
      </c>
      <c r="K4400" t="str">
        <f>VLOOKUP(C4400,ResCat!$A$2:$B$268,2,FALSE)</f>
        <v>XXX</v>
      </c>
    </row>
    <row r="4401" spans="3:11" x14ac:dyDescent="0.25">
      <c r="C4401" s="134" t="s">
        <v>291</v>
      </c>
      <c r="D4401" s="134" t="s">
        <v>1</v>
      </c>
      <c r="E4401" s="134" t="s">
        <v>337</v>
      </c>
      <c r="F4401" s="134" t="s">
        <v>310</v>
      </c>
      <c r="G4401" s="134" t="s">
        <v>311</v>
      </c>
      <c r="H4401" s="135">
        <v>33577.759999999995</v>
      </c>
      <c r="I4401" s="135">
        <v>30505.13</v>
      </c>
      <c r="J4401" s="135">
        <v>80542.48</v>
      </c>
      <c r="K4401" t="str">
        <f>VLOOKUP(C4401,ResCat!$A$2:$B$268,2,FALSE)</f>
        <v>XXX</v>
      </c>
    </row>
    <row r="4402" spans="3:11" x14ac:dyDescent="0.25">
      <c r="C4402" s="134" t="s">
        <v>291</v>
      </c>
      <c r="D4402" s="134" t="s">
        <v>1</v>
      </c>
      <c r="E4402" s="134" t="s">
        <v>352</v>
      </c>
      <c r="F4402" s="134" t="s">
        <v>310</v>
      </c>
      <c r="G4402" s="134" t="s">
        <v>351</v>
      </c>
      <c r="H4402" s="135">
        <v>-1264.6400000000012</v>
      </c>
      <c r="I4402" s="135">
        <v>-6430.4000000000024</v>
      </c>
      <c r="J4402" s="135">
        <v>-15667.559999999998</v>
      </c>
      <c r="K4402" t="str">
        <f>VLOOKUP(C4402,ResCat!$A$2:$B$268,2,FALSE)</f>
        <v>XXX</v>
      </c>
    </row>
    <row r="4403" spans="3:11" x14ac:dyDescent="0.25">
      <c r="C4403" s="134" t="s">
        <v>291</v>
      </c>
      <c r="D4403" s="134" t="s">
        <v>1</v>
      </c>
      <c r="E4403" s="134" t="s">
        <v>347</v>
      </c>
      <c r="F4403" s="134" t="s">
        <v>310</v>
      </c>
      <c r="G4403" s="134" t="s">
        <v>360</v>
      </c>
      <c r="H4403" s="135">
        <v>94269.97</v>
      </c>
      <c r="I4403" s="135">
        <v>72648.390000000029</v>
      </c>
      <c r="J4403" s="135">
        <v>56052.699999999983</v>
      </c>
      <c r="K4403" t="str">
        <f>VLOOKUP(C4403,ResCat!$A$2:$B$268,2,FALSE)</f>
        <v>XXX</v>
      </c>
    </row>
    <row r="4404" spans="3:11" x14ac:dyDescent="0.25">
      <c r="C4404" s="134" t="s">
        <v>291</v>
      </c>
      <c r="D4404" s="134" t="s">
        <v>1</v>
      </c>
      <c r="E4404" s="134" t="s">
        <v>361</v>
      </c>
      <c r="F4404" s="134" t="s">
        <v>310</v>
      </c>
      <c r="G4404" s="134" t="s">
        <v>355</v>
      </c>
      <c r="H4404" s="135">
        <v>17294.590000000004</v>
      </c>
      <c r="I4404" s="135">
        <v>20839.469999999998</v>
      </c>
      <c r="J4404" s="135">
        <v>26861.68</v>
      </c>
      <c r="K4404" t="str">
        <f>VLOOKUP(C4404,ResCat!$A$2:$B$268,2,FALSE)</f>
        <v>XXX</v>
      </c>
    </row>
    <row r="4405" spans="3:11" x14ac:dyDescent="0.25">
      <c r="C4405" s="134" t="s">
        <v>291</v>
      </c>
      <c r="D4405" s="134" t="s">
        <v>1</v>
      </c>
      <c r="E4405" s="134" t="s">
        <v>312</v>
      </c>
      <c r="F4405" s="134" t="s">
        <v>310</v>
      </c>
      <c r="G4405" s="134" t="s">
        <v>364</v>
      </c>
      <c r="H4405" s="135">
        <v>7308.7</v>
      </c>
      <c r="I4405" s="135">
        <v>-14686.670000000006</v>
      </c>
      <c r="J4405" s="135">
        <v>-5935.0100000000011</v>
      </c>
      <c r="K4405" t="str">
        <f>VLOOKUP(C4405,ResCat!$A$2:$B$268,2,FALSE)</f>
        <v>XXX</v>
      </c>
    </row>
    <row r="4406" spans="3:11" x14ac:dyDescent="0.25">
      <c r="C4406" s="134" t="s">
        <v>291</v>
      </c>
      <c r="D4406" s="134" t="s">
        <v>1</v>
      </c>
      <c r="E4406" s="134" t="s">
        <v>357</v>
      </c>
      <c r="F4406" s="134" t="s">
        <v>310</v>
      </c>
      <c r="G4406" s="134" t="s">
        <v>338</v>
      </c>
      <c r="H4406" s="135">
        <v>9557.869999999999</v>
      </c>
      <c r="I4406" s="135">
        <v>11683.630000000001</v>
      </c>
      <c r="J4406" s="135">
        <v>-10976.39</v>
      </c>
      <c r="K4406" t="str">
        <f>VLOOKUP(C4406,ResCat!$A$2:$B$268,2,FALSE)</f>
        <v>XXX</v>
      </c>
    </row>
    <row r="4407" spans="3:11" x14ac:dyDescent="0.25">
      <c r="C4407" s="134" t="s">
        <v>291</v>
      </c>
      <c r="D4407" s="134" t="s">
        <v>1</v>
      </c>
      <c r="E4407" s="134" t="s">
        <v>314</v>
      </c>
      <c r="F4407" s="134" t="s">
        <v>310</v>
      </c>
      <c r="G4407" s="134" t="s">
        <v>356</v>
      </c>
      <c r="H4407" s="135">
        <v>11987.29</v>
      </c>
      <c r="I4407" s="135">
        <v>2705.2999999999947</v>
      </c>
      <c r="J4407" s="135">
        <v>33884.110000000008</v>
      </c>
      <c r="K4407" t="str">
        <f>VLOOKUP(C4407,ResCat!$A$2:$B$268,2,FALSE)</f>
        <v>XXX</v>
      </c>
    </row>
    <row r="4408" spans="3:11" x14ac:dyDescent="0.25">
      <c r="C4408" s="134" t="s">
        <v>291</v>
      </c>
      <c r="D4408" s="134" t="s">
        <v>1</v>
      </c>
      <c r="E4408" s="134" t="s">
        <v>339</v>
      </c>
      <c r="F4408" s="134" t="s">
        <v>310</v>
      </c>
      <c r="G4408" s="134" t="s">
        <v>353</v>
      </c>
      <c r="H4408" s="135">
        <v>10587.31</v>
      </c>
      <c r="I4408" s="135">
        <v>69451.809999999983</v>
      </c>
      <c r="J4408" s="135">
        <v>303427.48000000004</v>
      </c>
      <c r="K4408" t="str">
        <f>VLOOKUP(C4408,ResCat!$A$2:$B$268,2,FALSE)</f>
        <v>XXX</v>
      </c>
    </row>
    <row r="4409" spans="3:11" x14ac:dyDescent="0.25">
      <c r="C4409" s="134" t="s">
        <v>291</v>
      </c>
      <c r="D4409" s="134" t="s">
        <v>1</v>
      </c>
      <c r="E4409" s="134" t="s">
        <v>342</v>
      </c>
      <c r="F4409" s="134" t="s">
        <v>310</v>
      </c>
      <c r="G4409" s="134" t="s">
        <v>348</v>
      </c>
      <c r="H4409" s="135">
        <v>90100.210000000021</v>
      </c>
      <c r="I4409" s="135">
        <v>97683.740000000034</v>
      </c>
      <c r="J4409" s="135">
        <v>246838.26</v>
      </c>
      <c r="K4409" t="str">
        <f>VLOOKUP(C4409,ResCat!$A$2:$B$268,2,FALSE)</f>
        <v>XXX</v>
      </c>
    </row>
    <row r="4410" spans="3:11" x14ac:dyDescent="0.25">
      <c r="C4410" s="134" t="s">
        <v>291</v>
      </c>
      <c r="D4410" s="134" t="s">
        <v>1</v>
      </c>
      <c r="E4410" s="134" t="s">
        <v>316</v>
      </c>
      <c r="F4410" s="134" t="s">
        <v>310</v>
      </c>
      <c r="G4410" s="134" t="s">
        <v>313</v>
      </c>
      <c r="H4410" s="135">
        <v>63460.54</v>
      </c>
      <c r="I4410" s="135">
        <v>69153.810000000012</v>
      </c>
      <c r="J4410" s="135">
        <v>192229.3</v>
      </c>
      <c r="K4410" t="str">
        <f>VLOOKUP(C4410,ResCat!$A$2:$B$268,2,FALSE)</f>
        <v>XXX</v>
      </c>
    </row>
    <row r="4411" spans="3:11" x14ac:dyDescent="0.25">
      <c r="C4411" s="134" t="s">
        <v>291</v>
      </c>
      <c r="D4411" s="134" t="s">
        <v>1</v>
      </c>
      <c r="E4411" s="134" t="s">
        <v>318</v>
      </c>
      <c r="F4411" s="134" t="s">
        <v>310</v>
      </c>
      <c r="G4411" s="134" t="s">
        <v>358</v>
      </c>
      <c r="H4411" s="135">
        <v>78854.87000000001</v>
      </c>
      <c r="I4411" s="135">
        <v>76093.009999999995</v>
      </c>
      <c r="J4411" s="135">
        <v>138959.31999999998</v>
      </c>
      <c r="K4411" t="str">
        <f>VLOOKUP(C4411,ResCat!$A$2:$B$268,2,FALSE)</f>
        <v>XXX</v>
      </c>
    </row>
    <row r="4412" spans="3:11" x14ac:dyDescent="0.25">
      <c r="C4412" s="134" t="s">
        <v>291</v>
      </c>
      <c r="D4412" s="134" t="s">
        <v>1</v>
      </c>
      <c r="E4412" s="134" t="s">
        <v>320</v>
      </c>
      <c r="F4412" s="134" t="s">
        <v>310</v>
      </c>
      <c r="G4412" s="134" t="s">
        <v>315</v>
      </c>
      <c r="H4412" s="135">
        <v>96607.91</v>
      </c>
      <c r="I4412" s="135">
        <v>140980.4599999999</v>
      </c>
      <c r="J4412" s="135">
        <v>140122.72999999998</v>
      </c>
      <c r="K4412" t="str">
        <f>VLOOKUP(C4412,ResCat!$A$2:$B$268,2,FALSE)</f>
        <v>XXX</v>
      </c>
    </row>
    <row r="4413" spans="3:11" x14ac:dyDescent="0.25">
      <c r="C4413" s="134" t="s">
        <v>291</v>
      </c>
      <c r="D4413" s="134" t="s">
        <v>1</v>
      </c>
      <c r="E4413" s="134" t="s">
        <v>322</v>
      </c>
      <c r="F4413" s="134" t="s">
        <v>310</v>
      </c>
      <c r="G4413" s="134" t="s">
        <v>341</v>
      </c>
      <c r="H4413" s="135">
        <v>73239.989999999976</v>
      </c>
      <c r="I4413" s="135">
        <v>71149.830000000016</v>
      </c>
      <c r="J4413" s="135">
        <v>147874.90000000002</v>
      </c>
      <c r="K4413" t="str">
        <f>VLOOKUP(C4413,ResCat!$A$2:$B$268,2,FALSE)</f>
        <v>XXX</v>
      </c>
    </row>
    <row r="4414" spans="3:11" x14ac:dyDescent="0.25">
      <c r="C4414" s="134" t="s">
        <v>291</v>
      </c>
      <c r="D4414" s="134" t="s">
        <v>1</v>
      </c>
      <c r="E4414" s="134" t="s">
        <v>324</v>
      </c>
      <c r="F4414" s="134" t="s">
        <v>310</v>
      </c>
      <c r="G4414" s="134" t="s">
        <v>340</v>
      </c>
      <c r="H4414" s="135">
        <v>18482.79</v>
      </c>
      <c r="I4414" s="135">
        <v>115354.77999999997</v>
      </c>
      <c r="J4414" s="135">
        <v>345079.46999999991</v>
      </c>
      <c r="K4414" t="str">
        <f>VLOOKUP(C4414,ResCat!$A$2:$B$268,2,FALSE)</f>
        <v>XXX</v>
      </c>
    </row>
    <row r="4415" spans="3:11" x14ac:dyDescent="0.25">
      <c r="C4415" s="134" t="s">
        <v>291</v>
      </c>
      <c r="D4415" s="134" t="s">
        <v>1</v>
      </c>
      <c r="E4415" s="134" t="s">
        <v>326</v>
      </c>
      <c r="F4415" s="134" t="s">
        <v>310</v>
      </c>
      <c r="G4415" s="134" t="s">
        <v>317</v>
      </c>
      <c r="H4415" s="135">
        <v>90730.290000000008</v>
      </c>
      <c r="I4415" s="135">
        <v>122796.88000000005</v>
      </c>
      <c r="J4415" s="135">
        <v>147597.27000000002</v>
      </c>
      <c r="K4415" t="str">
        <f>VLOOKUP(C4415,ResCat!$A$2:$B$268,2,FALSE)</f>
        <v>XXX</v>
      </c>
    </row>
    <row r="4416" spans="3:11" x14ac:dyDescent="0.25">
      <c r="C4416" s="134" t="s">
        <v>291</v>
      </c>
      <c r="D4416" s="134" t="s">
        <v>1</v>
      </c>
      <c r="E4416" s="134" t="s">
        <v>328</v>
      </c>
      <c r="F4416" s="134" t="s">
        <v>310</v>
      </c>
      <c r="G4416" s="134" t="s">
        <v>319</v>
      </c>
      <c r="H4416" s="135">
        <v>64717.929999999993</v>
      </c>
      <c r="I4416" s="135">
        <v>96927.710000000036</v>
      </c>
      <c r="J4416" s="135">
        <v>177944.91000000003</v>
      </c>
      <c r="K4416" t="str">
        <f>VLOOKUP(C4416,ResCat!$A$2:$B$268,2,FALSE)</f>
        <v>XXX</v>
      </c>
    </row>
    <row r="4417" spans="3:11" x14ac:dyDescent="0.25">
      <c r="C4417" s="134" t="s">
        <v>291</v>
      </c>
      <c r="D4417" s="134" t="s">
        <v>1</v>
      </c>
      <c r="E4417" s="134" t="s">
        <v>330</v>
      </c>
      <c r="F4417" s="134" t="s">
        <v>310</v>
      </c>
      <c r="G4417" s="134" t="s">
        <v>321</v>
      </c>
      <c r="H4417" s="135">
        <v>236578.55000000016</v>
      </c>
      <c r="I4417" s="135">
        <v>466273</v>
      </c>
      <c r="J4417" s="135">
        <v>926026.33000000007</v>
      </c>
      <c r="K4417" t="str">
        <f>VLOOKUP(C4417,ResCat!$A$2:$B$268,2,FALSE)</f>
        <v>XXX</v>
      </c>
    </row>
    <row r="4418" spans="3:11" x14ac:dyDescent="0.25">
      <c r="C4418" s="134" t="s">
        <v>291</v>
      </c>
      <c r="D4418" s="134" t="s">
        <v>1</v>
      </c>
      <c r="E4418" s="134" t="s">
        <v>332</v>
      </c>
      <c r="F4418" s="134" t="s">
        <v>310</v>
      </c>
      <c r="G4418" s="134" t="s">
        <v>323</v>
      </c>
      <c r="H4418" s="135">
        <v>352102.87000000017</v>
      </c>
      <c r="I4418" s="135">
        <v>398016.7200000002</v>
      </c>
      <c r="J4418" s="135">
        <v>1092880.3099999996</v>
      </c>
      <c r="K4418" t="str">
        <f>VLOOKUP(C4418,ResCat!$A$2:$B$268,2,FALSE)</f>
        <v>XXX</v>
      </c>
    </row>
    <row r="4419" spans="3:11" x14ac:dyDescent="0.25">
      <c r="C4419" s="134" t="s">
        <v>291</v>
      </c>
      <c r="D4419" s="134" t="s">
        <v>1</v>
      </c>
      <c r="E4419" s="134" t="s">
        <v>335</v>
      </c>
      <c r="F4419" s="134" t="s">
        <v>310</v>
      </c>
      <c r="G4419" s="134" t="s">
        <v>325</v>
      </c>
      <c r="H4419" s="135">
        <v>479168.28000000014</v>
      </c>
      <c r="I4419" s="135">
        <v>606477.14999999956</v>
      </c>
      <c r="J4419" s="135">
        <v>1636313.7099999995</v>
      </c>
      <c r="K4419" t="str">
        <f>VLOOKUP(C4419,ResCat!$A$2:$B$268,2,FALSE)</f>
        <v>XXX</v>
      </c>
    </row>
    <row r="4420" spans="3:11" x14ac:dyDescent="0.25">
      <c r="C4420" s="134" t="s">
        <v>291</v>
      </c>
      <c r="D4420" s="134" t="s">
        <v>1</v>
      </c>
      <c r="E4420" s="134" t="s">
        <v>4</v>
      </c>
      <c r="F4420" s="134" t="s">
        <v>310</v>
      </c>
      <c r="G4420" s="134" t="s">
        <v>327</v>
      </c>
      <c r="H4420" s="135">
        <v>431162.40999999974</v>
      </c>
      <c r="I4420" s="135">
        <v>595597.51000000013</v>
      </c>
      <c r="J4420" s="135">
        <v>1841841.6900000006</v>
      </c>
      <c r="K4420" t="str">
        <f>VLOOKUP(C4420,ResCat!$A$2:$B$268,2,FALSE)</f>
        <v>XXX</v>
      </c>
    </row>
    <row r="4421" spans="3:11" x14ac:dyDescent="0.25">
      <c r="C4421" s="134" t="s">
        <v>291</v>
      </c>
      <c r="D4421" s="134" t="s">
        <v>1</v>
      </c>
      <c r="E4421" s="134" t="s">
        <v>511</v>
      </c>
      <c r="F4421" s="134" t="s">
        <v>310</v>
      </c>
      <c r="G4421" s="134" t="s">
        <v>329</v>
      </c>
      <c r="H4421" s="135">
        <v>712229.88999999943</v>
      </c>
      <c r="I4421" s="135">
        <v>951907.71999999951</v>
      </c>
      <c r="J4421" s="135">
        <v>2676198.4300000006</v>
      </c>
      <c r="K4421" t="str">
        <f>VLOOKUP(C4421,ResCat!$A$2:$B$268,2,FALSE)</f>
        <v>XXX</v>
      </c>
    </row>
    <row r="4422" spans="3:11" x14ac:dyDescent="0.25">
      <c r="C4422" s="134" t="s">
        <v>291</v>
      </c>
      <c r="D4422" s="134" t="s">
        <v>1</v>
      </c>
      <c r="E4422" s="134" t="s">
        <v>969</v>
      </c>
      <c r="F4422" s="134" t="s">
        <v>310</v>
      </c>
      <c r="G4422" s="134" t="s">
        <v>331</v>
      </c>
      <c r="H4422" s="135">
        <v>1073263.0800000008</v>
      </c>
      <c r="I4422" s="135">
        <v>1726312.9199999971</v>
      </c>
      <c r="J4422" s="135">
        <v>5208900.4300000025</v>
      </c>
      <c r="K4422" t="str">
        <f>VLOOKUP(C4422,ResCat!$A$2:$B$268,2,FALSE)</f>
        <v>XXX</v>
      </c>
    </row>
    <row r="4423" spans="3:11" x14ac:dyDescent="0.25">
      <c r="C4423" s="134" t="s">
        <v>291</v>
      </c>
      <c r="D4423" s="134" t="s">
        <v>1</v>
      </c>
      <c r="E4423" s="134" t="s">
        <v>961</v>
      </c>
      <c r="F4423" s="134" t="s">
        <v>310</v>
      </c>
      <c r="G4423" s="134" t="s">
        <v>334</v>
      </c>
      <c r="H4423" s="135">
        <v>2261952.4499999993</v>
      </c>
      <c r="I4423" s="135">
        <v>3068841.6499999915</v>
      </c>
      <c r="J4423" s="135">
        <v>8999770.8700000029</v>
      </c>
      <c r="K4423" t="str">
        <f>VLOOKUP(C4423,ResCat!$A$2:$B$268,2,FALSE)</f>
        <v>XXX</v>
      </c>
    </row>
    <row r="4424" spans="3:11" x14ac:dyDescent="0.25">
      <c r="C4424" s="134" t="s">
        <v>291</v>
      </c>
      <c r="D4424" s="134" t="s">
        <v>1</v>
      </c>
      <c r="E4424" s="134" t="s">
        <v>970</v>
      </c>
      <c r="F4424" s="134" t="s">
        <v>310</v>
      </c>
      <c r="G4424" s="134" t="s">
        <v>333</v>
      </c>
      <c r="H4424" s="135">
        <v>8614445.1799999811</v>
      </c>
      <c r="I4424" s="135">
        <v>9886024.1099999715</v>
      </c>
      <c r="J4424" s="135">
        <v>21943838.010000013</v>
      </c>
      <c r="K4424" t="str">
        <f>VLOOKUP(C4424,ResCat!$A$2:$B$268,2,FALSE)</f>
        <v>XXX</v>
      </c>
    </row>
    <row r="4425" spans="3:11" x14ac:dyDescent="0.25">
      <c r="C4425" s="134" t="s">
        <v>291</v>
      </c>
      <c r="D4425" s="134" t="s">
        <v>1</v>
      </c>
      <c r="E4425" s="134" t="s">
        <v>1023</v>
      </c>
      <c r="F4425" s="134" t="s">
        <v>310</v>
      </c>
      <c r="G4425" s="134" t="s">
        <v>308</v>
      </c>
      <c r="H4425" s="135">
        <v>3477800.3099999973</v>
      </c>
      <c r="I4425" s="135">
        <v>4440776.909999989</v>
      </c>
      <c r="J4425" s="135">
        <v>8981791.1600000076</v>
      </c>
      <c r="K4425" t="str">
        <f>VLOOKUP(C4425,ResCat!$A$2:$B$268,2,FALSE)</f>
        <v>XXX</v>
      </c>
    </row>
    <row r="4426" spans="3:11" x14ac:dyDescent="0.25">
      <c r="C4426" s="134" t="s">
        <v>292</v>
      </c>
      <c r="D4426" s="134" t="s">
        <v>3</v>
      </c>
      <c r="E4426" s="134" t="s">
        <v>346</v>
      </c>
      <c r="F4426" s="134" t="s">
        <v>310</v>
      </c>
      <c r="G4426" s="134" t="s">
        <v>311</v>
      </c>
      <c r="H4426" s="135">
        <v>0</v>
      </c>
      <c r="I4426" s="135">
        <v>31</v>
      </c>
      <c r="J4426" s="135">
        <v>31</v>
      </c>
      <c r="K4426" t="str">
        <f>VLOOKUP(C4426,ResCat!$A$2:$B$268,2,FALSE)</f>
        <v>XXX</v>
      </c>
    </row>
    <row r="4427" spans="3:11" x14ac:dyDescent="0.25">
      <c r="C4427" s="134" t="s">
        <v>292</v>
      </c>
      <c r="D4427" s="134" t="s">
        <v>3</v>
      </c>
      <c r="E4427" s="134" t="s">
        <v>354</v>
      </c>
      <c r="F4427" s="134" t="s">
        <v>310</v>
      </c>
      <c r="G4427" s="134" t="s">
        <v>311</v>
      </c>
      <c r="H4427" s="135">
        <v>13</v>
      </c>
      <c r="I4427" s="135">
        <v>13</v>
      </c>
      <c r="J4427" s="135">
        <v>0</v>
      </c>
      <c r="K4427" t="str">
        <f>VLOOKUP(C4427,ResCat!$A$2:$B$268,2,FALSE)</f>
        <v>XXX</v>
      </c>
    </row>
    <row r="4428" spans="3:11" x14ac:dyDescent="0.25">
      <c r="C4428" s="134" t="s">
        <v>292</v>
      </c>
      <c r="D4428" s="134" t="s">
        <v>3</v>
      </c>
      <c r="E4428" s="134" t="s">
        <v>337</v>
      </c>
      <c r="F4428" s="134" t="s">
        <v>310</v>
      </c>
      <c r="G4428" s="134" t="s">
        <v>311</v>
      </c>
      <c r="H4428" s="135">
        <v>0</v>
      </c>
      <c r="I4428" s="135">
        <v>40</v>
      </c>
      <c r="J4428" s="135">
        <v>40</v>
      </c>
      <c r="K4428" t="str">
        <f>VLOOKUP(C4428,ResCat!$A$2:$B$268,2,FALSE)</f>
        <v>XXX</v>
      </c>
    </row>
    <row r="4429" spans="3:11" x14ac:dyDescent="0.25">
      <c r="C4429" s="134" t="s">
        <v>292</v>
      </c>
      <c r="D4429" s="134" t="s">
        <v>3</v>
      </c>
      <c r="E4429" s="134" t="s">
        <v>352</v>
      </c>
      <c r="F4429" s="134" t="s">
        <v>310</v>
      </c>
      <c r="G4429" s="134" t="s">
        <v>351</v>
      </c>
      <c r="H4429" s="135">
        <v>224.58</v>
      </c>
      <c r="I4429" s="135">
        <v>321.69</v>
      </c>
      <c r="J4429" s="135">
        <v>-10</v>
      </c>
      <c r="K4429" t="str">
        <f>VLOOKUP(C4429,ResCat!$A$2:$B$268,2,FALSE)</f>
        <v>XXX</v>
      </c>
    </row>
    <row r="4430" spans="3:11" x14ac:dyDescent="0.25">
      <c r="C4430" s="134" t="s">
        <v>292</v>
      </c>
      <c r="D4430" s="134" t="s">
        <v>3</v>
      </c>
      <c r="E4430" s="134" t="s">
        <v>347</v>
      </c>
      <c r="F4430" s="134" t="s">
        <v>310</v>
      </c>
      <c r="G4430" s="134" t="s">
        <v>360</v>
      </c>
      <c r="H4430" s="135">
        <v>2476.23</v>
      </c>
      <c r="I4430" s="135">
        <v>2776.08</v>
      </c>
      <c r="J4430" s="135">
        <v>2664.85</v>
      </c>
      <c r="K4430" t="str">
        <f>VLOOKUP(C4430,ResCat!$A$2:$B$268,2,FALSE)</f>
        <v>XXX</v>
      </c>
    </row>
    <row r="4431" spans="3:11" x14ac:dyDescent="0.25">
      <c r="C4431" s="134" t="s">
        <v>292</v>
      </c>
      <c r="D4431" s="134" t="s">
        <v>3</v>
      </c>
      <c r="E4431" s="134" t="s">
        <v>361</v>
      </c>
      <c r="F4431" s="134" t="s">
        <v>310</v>
      </c>
      <c r="G4431" s="134" t="s">
        <v>355</v>
      </c>
      <c r="H4431" s="135">
        <v>1271.53</v>
      </c>
      <c r="I4431" s="135">
        <v>1180.01</v>
      </c>
      <c r="J4431" s="135">
        <v>234.71</v>
      </c>
      <c r="K4431" t="str">
        <f>VLOOKUP(C4431,ResCat!$A$2:$B$268,2,FALSE)</f>
        <v>XXX</v>
      </c>
    </row>
    <row r="4432" spans="3:11" x14ac:dyDescent="0.25">
      <c r="C4432" s="134" t="s">
        <v>292</v>
      </c>
      <c r="D4432" s="134" t="s">
        <v>3</v>
      </c>
      <c r="E4432" s="134" t="s">
        <v>312</v>
      </c>
      <c r="F4432" s="134" t="s">
        <v>310</v>
      </c>
      <c r="G4432" s="134" t="s">
        <v>364</v>
      </c>
      <c r="H4432" s="135">
        <v>32.51</v>
      </c>
      <c r="I4432" s="135">
        <v>32.51</v>
      </c>
      <c r="J4432" s="135">
        <v>370.29</v>
      </c>
      <c r="K4432" t="str">
        <f>VLOOKUP(C4432,ResCat!$A$2:$B$268,2,FALSE)</f>
        <v>XXX</v>
      </c>
    </row>
    <row r="4433" spans="3:11" x14ac:dyDescent="0.25">
      <c r="C4433" s="134" t="s">
        <v>292</v>
      </c>
      <c r="D4433" s="134" t="s">
        <v>3</v>
      </c>
      <c r="E4433" s="134" t="s">
        <v>314</v>
      </c>
      <c r="F4433" s="134" t="s">
        <v>310</v>
      </c>
      <c r="G4433" s="134" t="s">
        <v>356</v>
      </c>
      <c r="H4433" s="135">
        <v>199.81</v>
      </c>
      <c r="I4433" s="135">
        <v>230.92000000000002</v>
      </c>
      <c r="J4433" s="135">
        <v>418.59999999999997</v>
      </c>
      <c r="K4433" t="str">
        <f>VLOOKUP(C4433,ResCat!$A$2:$B$268,2,FALSE)</f>
        <v>XXX</v>
      </c>
    </row>
    <row r="4434" spans="3:11" x14ac:dyDescent="0.25">
      <c r="C4434" s="134" t="s">
        <v>292</v>
      </c>
      <c r="D4434" s="134" t="s">
        <v>3</v>
      </c>
      <c r="E4434" s="134" t="s">
        <v>339</v>
      </c>
      <c r="F4434" s="134" t="s">
        <v>310</v>
      </c>
      <c r="G4434" s="134" t="s">
        <v>353</v>
      </c>
      <c r="H4434" s="135">
        <v>336.45</v>
      </c>
      <c r="I4434" s="135">
        <v>489.72999999999996</v>
      </c>
      <c r="J4434" s="135">
        <v>-200</v>
      </c>
      <c r="K4434" t="str">
        <f>VLOOKUP(C4434,ResCat!$A$2:$B$268,2,FALSE)</f>
        <v>XXX</v>
      </c>
    </row>
    <row r="4435" spans="3:11" x14ac:dyDescent="0.25">
      <c r="C4435" s="134" t="s">
        <v>292</v>
      </c>
      <c r="D4435" s="134" t="s">
        <v>3</v>
      </c>
      <c r="E4435" s="134" t="s">
        <v>342</v>
      </c>
      <c r="F4435" s="134" t="s">
        <v>310</v>
      </c>
      <c r="G4435" s="134" t="s">
        <v>348</v>
      </c>
      <c r="H4435" s="135">
        <v>506.69</v>
      </c>
      <c r="I4435" s="135">
        <v>597.87999999999988</v>
      </c>
      <c r="J4435" s="135">
        <v>1439.78</v>
      </c>
      <c r="K4435" t="str">
        <f>VLOOKUP(C4435,ResCat!$A$2:$B$268,2,FALSE)</f>
        <v>XXX</v>
      </c>
    </row>
    <row r="4436" spans="3:11" x14ac:dyDescent="0.25">
      <c r="C4436" s="134" t="s">
        <v>292</v>
      </c>
      <c r="D4436" s="134" t="s">
        <v>3</v>
      </c>
      <c r="E4436" s="134" t="s">
        <v>316</v>
      </c>
      <c r="F4436" s="134" t="s">
        <v>310</v>
      </c>
      <c r="G4436" s="134" t="s">
        <v>313</v>
      </c>
      <c r="H4436" s="135">
        <v>1623.6399999999999</v>
      </c>
      <c r="I4436" s="135">
        <v>2308.2600000000002</v>
      </c>
      <c r="J4436" s="135">
        <v>264</v>
      </c>
      <c r="K4436" t="str">
        <f>VLOOKUP(C4436,ResCat!$A$2:$B$268,2,FALSE)</f>
        <v>XXX</v>
      </c>
    </row>
    <row r="4437" spans="3:11" x14ac:dyDescent="0.25">
      <c r="C4437" s="134" t="s">
        <v>292</v>
      </c>
      <c r="D4437" s="134" t="s">
        <v>3</v>
      </c>
      <c r="E4437" s="134" t="s">
        <v>318</v>
      </c>
      <c r="F4437" s="134" t="s">
        <v>310</v>
      </c>
      <c r="G4437" s="134" t="s">
        <v>358</v>
      </c>
      <c r="H4437" s="135">
        <v>115.4</v>
      </c>
      <c r="I4437" s="135">
        <v>128.38</v>
      </c>
      <c r="J4437" s="135">
        <v>164.71</v>
      </c>
      <c r="K4437" t="str">
        <f>VLOOKUP(C4437,ResCat!$A$2:$B$268,2,FALSE)</f>
        <v>XXX</v>
      </c>
    </row>
    <row r="4438" spans="3:11" x14ac:dyDescent="0.25">
      <c r="C4438" s="134" t="s">
        <v>292</v>
      </c>
      <c r="D4438" s="134" t="s">
        <v>3</v>
      </c>
      <c r="E4438" s="134" t="s">
        <v>320</v>
      </c>
      <c r="F4438" s="134" t="s">
        <v>310</v>
      </c>
      <c r="G4438" s="134" t="s">
        <v>315</v>
      </c>
      <c r="H4438" s="135">
        <v>50.97</v>
      </c>
      <c r="I4438" s="135">
        <v>50.97</v>
      </c>
      <c r="J4438" s="135">
        <v>260.47000000000003</v>
      </c>
      <c r="K4438" t="str">
        <f>VLOOKUP(C4438,ResCat!$A$2:$B$268,2,FALSE)</f>
        <v>XXX</v>
      </c>
    </row>
    <row r="4439" spans="3:11" x14ac:dyDescent="0.25">
      <c r="C4439" s="134" t="s">
        <v>292</v>
      </c>
      <c r="D4439" s="134" t="s">
        <v>3</v>
      </c>
      <c r="E4439" s="134" t="s">
        <v>322</v>
      </c>
      <c r="F4439" s="134" t="s">
        <v>310</v>
      </c>
      <c r="G4439" s="134" t="s">
        <v>341</v>
      </c>
      <c r="H4439" s="135">
        <v>4080.6200000000003</v>
      </c>
      <c r="I4439" s="135">
        <v>3698.79</v>
      </c>
      <c r="J4439" s="135">
        <v>4877.3999999999996</v>
      </c>
      <c r="K4439" t="str">
        <f>VLOOKUP(C4439,ResCat!$A$2:$B$268,2,FALSE)</f>
        <v>XXX</v>
      </c>
    </row>
    <row r="4440" spans="3:11" x14ac:dyDescent="0.25">
      <c r="C4440" s="134" t="s">
        <v>292</v>
      </c>
      <c r="D4440" s="134" t="s">
        <v>3</v>
      </c>
      <c r="E4440" s="134" t="s">
        <v>324</v>
      </c>
      <c r="F4440" s="134" t="s">
        <v>310</v>
      </c>
      <c r="G4440" s="134" t="s">
        <v>340</v>
      </c>
      <c r="H4440" s="135">
        <v>-661.46</v>
      </c>
      <c r="I4440" s="135">
        <v>-595.04999999999995</v>
      </c>
      <c r="J4440" s="135">
        <v>-1913.02</v>
      </c>
      <c r="K4440" t="str">
        <f>VLOOKUP(C4440,ResCat!$A$2:$B$268,2,FALSE)</f>
        <v>XXX</v>
      </c>
    </row>
    <row r="4441" spans="3:11" x14ac:dyDescent="0.25">
      <c r="C4441" s="134" t="s">
        <v>292</v>
      </c>
      <c r="D4441" s="134" t="s">
        <v>3</v>
      </c>
      <c r="E4441" s="134" t="s">
        <v>326</v>
      </c>
      <c r="F4441" s="134" t="s">
        <v>310</v>
      </c>
      <c r="G4441" s="134" t="s">
        <v>317</v>
      </c>
      <c r="H4441" s="135">
        <v>4838.7300000000014</v>
      </c>
      <c r="I4441" s="135">
        <v>4907.5400000000009</v>
      </c>
      <c r="J4441" s="135">
        <v>10070.969999999998</v>
      </c>
      <c r="K4441" t="str">
        <f>VLOOKUP(C4441,ResCat!$A$2:$B$268,2,FALSE)</f>
        <v>XXX</v>
      </c>
    </row>
    <row r="4442" spans="3:11" x14ac:dyDescent="0.25">
      <c r="C4442" s="134" t="s">
        <v>292</v>
      </c>
      <c r="D4442" s="134" t="s">
        <v>3</v>
      </c>
      <c r="E4442" s="134" t="s">
        <v>328</v>
      </c>
      <c r="F4442" s="134" t="s">
        <v>310</v>
      </c>
      <c r="G4442" s="134" t="s">
        <v>319</v>
      </c>
      <c r="H4442" s="135">
        <v>1958.3199999999997</v>
      </c>
      <c r="I4442" s="135">
        <v>2162.1699999999996</v>
      </c>
      <c r="J4442" s="135">
        <v>5044.9800000000005</v>
      </c>
      <c r="K4442" t="str">
        <f>VLOOKUP(C4442,ResCat!$A$2:$B$268,2,FALSE)</f>
        <v>XXX</v>
      </c>
    </row>
    <row r="4443" spans="3:11" x14ac:dyDescent="0.25">
      <c r="C4443" s="134" t="s">
        <v>292</v>
      </c>
      <c r="D4443" s="134" t="s">
        <v>3</v>
      </c>
      <c r="E4443" s="134" t="s">
        <v>330</v>
      </c>
      <c r="F4443" s="134" t="s">
        <v>310</v>
      </c>
      <c r="G4443" s="134" t="s">
        <v>321</v>
      </c>
      <c r="H4443" s="135">
        <v>11305.839999999995</v>
      </c>
      <c r="I4443" s="135">
        <v>13405.749999999991</v>
      </c>
      <c r="J4443" s="135">
        <v>17753.36</v>
      </c>
      <c r="K4443" t="str">
        <f>VLOOKUP(C4443,ResCat!$A$2:$B$268,2,FALSE)</f>
        <v>XXX</v>
      </c>
    </row>
    <row r="4444" spans="3:11" x14ac:dyDescent="0.25">
      <c r="C4444" s="134" t="s">
        <v>292</v>
      </c>
      <c r="D4444" s="134" t="s">
        <v>3</v>
      </c>
      <c r="E4444" s="134" t="s">
        <v>332</v>
      </c>
      <c r="F4444" s="134" t="s">
        <v>310</v>
      </c>
      <c r="G4444" s="134" t="s">
        <v>323</v>
      </c>
      <c r="H4444" s="135">
        <v>6827.3400000000011</v>
      </c>
      <c r="I4444" s="135">
        <v>7198.52</v>
      </c>
      <c r="J4444" s="135">
        <v>12280.57</v>
      </c>
      <c r="K4444" t="str">
        <f>VLOOKUP(C4444,ResCat!$A$2:$B$268,2,FALSE)</f>
        <v>XXX</v>
      </c>
    </row>
    <row r="4445" spans="3:11" x14ac:dyDescent="0.25">
      <c r="C4445" s="134" t="s">
        <v>292</v>
      </c>
      <c r="D4445" s="134" t="s">
        <v>3</v>
      </c>
      <c r="E4445" s="134" t="s">
        <v>335</v>
      </c>
      <c r="F4445" s="134" t="s">
        <v>310</v>
      </c>
      <c r="G4445" s="134" t="s">
        <v>325</v>
      </c>
      <c r="H4445" s="135">
        <v>12691.759999999997</v>
      </c>
      <c r="I4445" s="135">
        <v>12683.12</v>
      </c>
      <c r="J4445" s="135">
        <v>31084.660000000003</v>
      </c>
      <c r="K4445" t="str">
        <f>VLOOKUP(C4445,ResCat!$A$2:$B$268,2,FALSE)</f>
        <v>XXX</v>
      </c>
    </row>
    <row r="4446" spans="3:11" x14ac:dyDescent="0.25">
      <c r="C4446" s="134" t="s">
        <v>292</v>
      </c>
      <c r="D4446" s="134" t="s">
        <v>3</v>
      </c>
      <c r="E4446" s="134" t="s">
        <v>4</v>
      </c>
      <c r="F4446" s="134" t="s">
        <v>310</v>
      </c>
      <c r="G4446" s="134" t="s">
        <v>327</v>
      </c>
      <c r="H4446" s="135">
        <v>6571.7799999999979</v>
      </c>
      <c r="I4446" s="135">
        <v>7813.0399999999981</v>
      </c>
      <c r="J4446" s="135">
        <v>14275.479999999998</v>
      </c>
      <c r="K4446" t="str">
        <f>VLOOKUP(C4446,ResCat!$A$2:$B$268,2,FALSE)</f>
        <v>XXX</v>
      </c>
    </row>
    <row r="4447" spans="3:11" x14ac:dyDescent="0.25">
      <c r="C4447" s="134" t="s">
        <v>292</v>
      </c>
      <c r="D4447" s="134" t="s">
        <v>3</v>
      </c>
      <c r="E4447" s="134" t="s">
        <v>511</v>
      </c>
      <c r="F4447" s="134" t="s">
        <v>310</v>
      </c>
      <c r="G4447" s="134" t="s">
        <v>329</v>
      </c>
      <c r="H4447" s="135">
        <v>26250.739999999991</v>
      </c>
      <c r="I4447" s="135">
        <v>32390.879999999986</v>
      </c>
      <c r="J4447" s="135">
        <v>55456.189999999995</v>
      </c>
      <c r="K4447" t="str">
        <f>VLOOKUP(C4447,ResCat!$A$2:$B$268,2,FALSE)</f>
        <v>XXX</v>
      </c>
    </row>
    <row r="4448" spans="3:11" x14ac:dyDescent="0.25">
      <c r="C4448" s="134" t="s">
        <v>292</v>
      </c>
      <c r="D4448" s="134" t="s">
        <v>3</v>
      </c>
      <c r="E4448" s="134" t="s">
        <v>969</v>
      </c>
      <c r="F4448" s="134" t="s">
        <v>310</v>
      </c>
      <c r="G4448" s="134" t="s">
        <v>331</v>
      </c>
      <c r="H4448" s="135">
        <v>22384.16</v>
      </c>
      <c r="I4448" s="135">
        <v>31039.4</v>
      </c>
      <c r="J4448" s="135">
        <v>80361.210000000006</v>
      </c>
      <c r="K4448" t="str">
        <f>VLOOKUP(C4448,ResCat!$A$2:$B$268,2,FALSE)</f>
        <v>XXX</v>
      </c>
    </row>
    <row r="4449" spans="3:11" x14ac:dyDescent="0.25">
      <c r="C4449" s="134" t="s">
        <v>292</v>
      </c>
      <c r="D4449" s="134" t="s">
        <v>3</v>
      </c>
      <c r="E4449" s="134" t="s">
        <v>961</v>
      </c>
      <c r="F4449" s="134" t="s">
        <v>310</v>
      </c>
      <c r="G4449" s="134" t="s">
        <v>334</v>
      </c>
      <c r="H4449" s="135">
        <v>78689.039999999994</v>
      </c>
      <c r="I4449" s="135">
        <v>93474.219999999943</v>
      </c>
      <c r="J4449" s="135">
        <v>204782.59999999995</v>
      </c>
      <c r="K4449" t="str">
        <f>VLOOKUP(C4449,ResCat!$A$2:$B$268,2,FALSE)</f>
        <v>XXX</v>
      </c>
    </row>
    <row r="4450" spans="3:11" x14ac:dyDescent="0.25">
      <c r="C4450" s="134" t="s">
        <v>292</v>
      </c>
      <c r="D4450" s="134" t="s">
        <v>3</v>
      </c>
      <c r="E4450" s="134" t="s">
        <v>970</v>
      </c>
      <c r="F4450" s="134" t="s">
        <v>310</v>
      </c>
      <c r="G4450" s="134" t="s">
        <v>333</v>
      </c>
      <c r="H4450" s="135">
        <v>383171.60000000038</v>
      </c>
      <c r="I4450" s="135">
        <v>459170.72000000079</v>
      </c>
      <c r="J4450" s="135">
        <v>1144674.5999999994</v>
      </c>
      <c r="K4450" t="str">
        <f>VLOOKUP(C4450,ResCat!$A$2:$B$268,2,FALSE)</f>
        <v>XXX</v>
      </c>
    </row>
    <row r="4451" spans="3:11" x14ac:dyDescent="0.25">
      <c r="C4451" s="134" t="s">
        <v>292</v>
      </c>
      <c r="D4451" s="134" t="s">
        <v>3</v>
      </c>
      <c r="E4451" s="134" t="s">
        <v>1023</v>
      </c>
      <c r="F4451" s="134" t="s">
        <v>310</v>
      </c>
      <c r="G4451" s="134" t="s">
        <v>308</v>
      </c>
      <c r="H4451" s="135">
        <v>139897.37000000005</v>
      </c>
      <c r="I4451" s="135">
        <v>211905.69000000079</v>
      </c>
      <c r="J4451" s="135">
        <v>547299.06999999937</v>
      </c>
      <c r="K4451" t="str">
        <f>VLOOKUP(C4451,ResCat!$A$2:$B$268,2,FALSE)</f>
        <v>XXX</v>
      </c>
    </row>
    <row r="4452" spans="3:11" x14ac:dyDescent="0.25">
      <c r="C4452" s="134" t="s">
        <v>292</v>
      </c>
      <c r="D4452" s="134" t="s">
        <v>0</v>
      </c>
      <c r="E4452" s="134" t="s">
        <v>347</v>
      </c>
      <c r="F4452" s="134" t="s">
        <v>310</v>
      </c>
      <c r="G4452" s="134" t="s">
        <v>360</v>
      </c>
      <c r="H4452" s="135">
        <v>6440.7</v>
      </c>
      <c r="I4452" s="135">
        <v>6440.7</v>
      </c>
      <c r="J4452" s="135">
        <v>18402</v>
      </c>
      <c r="K4452" t="str">
        <f>VLOOKUP(C4452,ResCat!$A$2:$B$268,2,FALSE)</f>
        <v>XXX</v>
      </c>
    </row>
    <row r="4453" spans="3:11" x14ac:dyDescent="0.25">
      <c r="C4453" s="134" t="s">
        <v>292</v>
      </c>
      <c r="D4453" s="134" t="s">
        <v>0</v>
      </c>
      <c r="E4453" s="134" t="s">
        <v>342</v>
      </c>
      <c r="F4453" s="134" t="s">
        <v>310</v>
      </c>
      <c r="G4453" s="134" t="s">
        <v>348</v>
      </c>
      <c r="H4453" s="135">
        <v>32729.29</v>
      </c>
      <c r="I4453" s="135">
        <v>33455.43</v>
      </c>
      <c r="J4453" s="135">
        <v>165285.54999999999</v>
      </c>
      <c r="K4453" t="str">
        <f>VLOOKUP(C4453,ResCat!$A$2:$B$268,2,FALSE)</f>
        <v>XXX</v>
      </c>
    </row>
    <row r="4454" spans="3:11" x14ac:dyDescent="0.25">
      <c r="C4454" s="134" t="s">
        <v>292</v>
      </c>
      <c r="D4454" s="134" t="s">
        <v>0</v>
      </c>
      <c r="E4454" s="134" t="s">
        <v>316</v>
      </c>
      <c r="F4454" s="134" t="s">
        <v>310</v>
      </c>
      <c r="G4454" s="134" t="s">
        <v>313</v>
      </c>
      <c r="H4454" s="135">
        <v>0</v>
      </c>
      <c r="I4454" s="135">
        <v>0</v>
      </c>
      <c r="J4454" s="135">
        <v>0</v>
      </c>
      <c r="K4454" t="str">
        <f>VLOOKUP(C4454,ResCat!$A$2:$B$268,2,FALSE)</f>
        <v>XXX</v>
      </c>
    </row>
    <row r="4455" spans="3:11" x14ac:dyDescent="0.25">
      <c r="C4455" s="134" t="s">
        <v>292</v>
      </c>
      <c r="D4455" s="134" t="s">
        <v>0</v>
      </c>
      <c r="E4455" s="134" t="s">
        <v>318</v>
      </c>
      <c r="F4455" s="134" t="s">
        <v>310</v>
      </c>
      <c r="G4455" s="134" t="s">
        <v>358</v>
      </c>
      <c r="H4455" s="135">
        <v>45660</v>
      </c>
      <c r="I4455" s="135">
        <v>128885.94</v>
      </c>
      <c r="J4455" s="135">
        <v>234437.80000000005</v>
      </c>
      <c r="K4455" t="str">
        <f>VLOOKUP(C4455,ResCat!$A$2:$B$268,2,FALSE)</f>
        <v>XXX</v>
      </c>
    </row>
    <row r="4456" spans="3:11" x14ac:dyDescent="0.25">
      <c r="C4456" s="134" t="s">
        <v>292</v>
      </c>
      <c r="D4456" s="134" t="s">
        <v>0</v>
      </c>
      <c r="E4456" s="134" t="s">
        <v>320</v>
      </c>
      <c r="F4456" s="134" t="s">
        <v>310</v>
      </c>
      <c r="G4456" s="134" t="s">
        <v>315</v>
      </c>
      <c r="H4456" s="135">
        <v>72200.87999999999</v>
      </c>
      <c r="I4456" s="135">
        <v>72466.489999999991</v>
      </c>
      <c r="J4456" s="135">
        <v>9736</v>
      </c>
      <c r="K4456" t="str">
        <f>VLOOKUP(C4456,ResCat!$A$2:$B$268,2,FALSE)</f>
        <v>XXX</v>
      </c>
    </row>
    <row r="4457" spans="3:11" x14ac:dyDescent="0.25">
      <c r="C4457" s="134" t="s">
        <v>292</v>
      </c>
      <c r="D4457" s="134" t="s">
        <v>0</v>
      </c>
      <c r="E4457" s="134" t="s">
        <v>322</v>
      </c>
      <c r="F4457" s="134" t="s">
        <v>310</v>
      </c>
      <c r="G4457" s="134" t="s">
        <v>341</v>
      </c>
      <c r="H4457" s="135">
        <v>263529.04000000004</v>
      </c>
      <c r="I4457" s="135">
        <v>265563.05</v>
      </c>
      <c r="J4457" s="135">
        <v>383341.06</v>
      </c>
      <c r="K4457" t="str">
        <f>VLOOKUP(C4457,ResCat!$A$2:$B$268,2,FALSE)</f>
        <v>XXX</v>
      </c>
    </row>
    <row r="4458" spans="3:11" x14ac:dyDescent="0.25">
      <c r="C4458" s="134" t="s">
        <v>292</v>
      </c>
      <c r="D4458" s="134" t="s">
        <v>0</v>
      </c>
      <c r="E4458" s="134" t="s">
        <v>324</v>
      </c>
      <c r="F4458" s="134" t="s">
        <v>310</v>
      </c>
      <c r="G4458" s="134" t="s">
        <v>340</v>
      </c>
      <c r="H4458" s="135">
        <v>103949.5</v>
      </c>
      <c r="I4458" s="135">
        <v>93273.5</v>
      </c>
      <c r="J4458" s="135">
        <v>438005.41</v>
      </c>
      <c r="K4458" t="str">
        <f>VLOOKUP(C4458,ResCat!$A$2:$B$268,2,FALSE)</f>
        <v>XXX</v>
      </c>
    </row>
    <row r="4459" spans="3:11" x14ac:dyDescent="0.25">
      <c r="C4459" s="134" t="s">
        <v>292</v>
      </c>
      <c r="D4459" s="134" t="s">
        <v>0</v>
      </c>
      <c r="E4459" s="134" t="s">
        <v>326</v>
      </c>
      <c r="F4459" s="134" t="s">
        <v>310</v>
      </c>
      <c r="G4459" s="134" t="s">
        <v>317</v>
      </c>
      <c r="H4459" s="135">
        <v>31468.41</v>
      </c>
      <c r="I4459" s="135">
        <v>34445.599999999999</v>
      </c>
      <c r="J4459" s="135">
        <v>38708.720000000001</v>
      </c>
      <c r="K4459" t="str">
        <f>VLOOKUP(C4459,ResCat!$A$2:$B$268,2,FALSE)</f>
        <v>XXX</v>
      </c>
    </row>
    <row r="4460" spans="3:11" x14ac:dyDescent="0.25">
      <c r="C4460" s="134" t="s">
        <v>292</v>
      </c>
      <c r="D4460" s="134" t="s">
        <v>0</v>
      </c>
      <c r="E4460" s="134" t="s">
        <v>328</v>
      </c>
      <c r="F4460" s="134" t="s">
        <v>310</v>
      </c>
      <c r="G4460" s="134" t="s">
        <v>319</v>
      </c>
      <c r="H4460" s="135">
        <v>441166.77999999997</v>
      </c>
      <c r="I4460" s="135">
        <v>441416.77999999997</v>
      </c>
      <c r="J4460" s="135">
        <v>511358.88</v>
      </c>
      <c r="K4460" t="str">
        <f>VLOOKUP(C4460,ResCat!$A$2:$B$268,2,FALSE)</f>
        <v>XXX</v>
      </c>
    </row>
    <row r="4461" spans="3:11" x14ac:dyDescent="0.25">
      <c r="C4461" s="134" t="s">
        <v>292</v>
      </c>
      <c r="D4461" s="134" t="s">
        <v>0</v>
      </c>
      <c r="E4461" s="134" t="s">
        <v>330</v>
      </c>
      <c r="F4461" s="134" t="s">
        <v>310</v>
      </c>
      <c r="G4461" s="134" t="s">
        <v>321</v>
      </c>
      <c r="H4461" s="135">
        <v>107378.13</v>
      </c>
      <c r="I4461" s="135">
        <v>112192.86000000002</v>
      </c>
      <c r="J4461" s="135">
        <v>237458.66</v>
      </c>
      <c r="K4461" t="str">
        <f>VLOOKUP(C4461,ResCat!$A$2:$B$268,2,FALSE)</f>
        <v>XXX</v>
      </c>
    </row>
    <row r="4462" spans="3:11" x14ac:dyDescent="0.25">
      <c r="C4462" s="134" t="s">
        <v>292</v>
      </c>
      <c r="D4462" s="134" t="s">
        <v>0</v>
      </c>
      <c r="E4462" s="134" t="s">
        <v>332</v>
      </c>
      <c r="F4462" s="134" t="s">
        <v>310</v>
      </c>
      <c r="G4462" s="134" t="s">
        <v>323</v>
      </c>
      <c r="H4462" s="135">
        <v>887948.26</v>
      </c>
      <c r="I4462" s="135">
        <v>888448.26</v>
      </c>
      <c r="J4462" s="135">
        <v>3446186.1100000003</v>
      </c>
      <c r="K4462" t="str">
        <f>VLOOKUP(C4462,ResCat!$A$2:$B$268,2,FALSE)</f>
        <v>XXX</v>
      </c>
    </row>
    <row r="4463" spans="3:11" x14ac:dyDescent="0.25">
      <c r="C4463" s="134" t="s">
        <v>292</v>
      </c>
      <c r="D4463" s="134" t="s">
        <v>0</v>
      </c>
      <c r="E4463" s="134" t="s">
        <v>335</v>
      </c>
      <c r="F4463" s="134" t="s">
        <v>310</v>
      </c>
      <c r="G4463" s="134" t="s">
        <v>325</v>
      </c>
      <c r="H4463" s="135">
        <v>58559.89</v>
      </c>
      <c r="I4463" s="135">
        <v>61916</v>
      </c>
      <c r="J4463" s="135">
        <v>130525.7</v>
      </c>
      <c r="K4463" t="str">
        <f>VLOOKUP(C4463,ResCat!$A$2:$B$268,2,FALSE)</f>
        <v>XXX</v>
      </c>
    </row>
    <row r="4464" spans="3:11" x14ac:dyDescent="0.25">
      <c r="C4464" s="134" t="s">
        <v>292</v>
      </c>
      <c r="D4464" s="134" t="s">
        <v>0</v>
      </c>
      <c r="E4464" s="134" t="s">
        <v>4</v>
      </c>
      <c r="F4464" s="134" t="s">
        <v>310</v>
      </c>
      <c r="G4464" s="134" t="s">
        <v>327</v>
      </c>
      <c r="H4464" s="135">
        <v>597385.92000000004</v>
      </c>
      <c r="I4464" s="135">
        <v>598475.29</v>
      </c>
      <c r="J4464" s="135">
        <v>1173306.2999999998</v>
      </c>
      <c r="K4464" t="str">
        <f>VLOOKUP(C4464,ResCat!$A$2:$B$268,2,FALSE)</f>
        <v>XXX</v>
      </c>
    </row>
    <row r="4465" spans="3:11" x14ac:dyDescent="0.25">
      <c r="C4465" s="134" t="s">
        <v>292</v>
      </c>
      <c r="D4465" s="134" t="s">
        <v>0</v>
      </c>
      <c r="E4465" s="134" t="s">
        <v>511</v>
      </c>
      <c r="F4465" s="134" t="s">
        <v>310</v>
      </c>
      <c r="G4465" s="134" t="s">
        <v>329</v>
      </c>
      <c r="H4465" s="135">
        <v>304614.63</v>
      </c>
      <c r="I4465" s="135">
        <v>308759.44999999995</v>
      </c>
      <c r="J4465" s="135">
        <v>737574.77</v>
      </c>
      <c r="K4465" t="str">
        <f>VLOOKUP(C4465,ResCat!$A$2:$B$268,2,FALSE)</f>
        <v>XXX</v>
      </c>
    </row>
    <row r="4466" spans="3:11" x14ac:dyDescent="0.25">
      <c r="C4466" s="134" t="s">
        <v>292</v>
      </c>
      <c r="D4466" s="134" t="s">
        <v>0</v>
      </c>
      <c r="E4466" s="134" t="s">
        <v>969</v>
      </c>
      <c r="F4466" s="134" t="s">
        <v>310</v>
      </c>
      <c r="G4466" s="134" t="s">
        <v>331</v>
      </c>
      <c r="H4466" s="135">
        <v>153617.04999999996</v>
      </c>
      <c r="I4466" s="135">
        <v>185452.11</v>
      </c>
      <c r="J4466" s="135">
        <v>377325.81000000006</v>
      </c>
      <c r="K4466" t="str">
        <f>VLOOKUP(C4466,ResCat!$A$2:$B$268,2,FALSE)</f>
        <v>XXX</v>
      </c>
    </row>
    <row r="4467" spans="3:11" x14ac:dyDescent="0.25">
      <c r="C4467" s="134" t="s">
        <v>292</v>
      </c>
      <c r="D4467" s="134" t="s">
        <v>0</v>
      </c>
      <c r="E4467" s="134" t="s">
        <v>961</v>
      </c>
      <c r="F4467" s="134" t="s">
        <v>310</v>
      </c>
      <c r="G4467" s="134" t="s">
        <v>334</v>
      </c>
      <c r="H4467" s="135">
        <v>785018.65</v>
      </c>
      <c r="I4467" s="135">
        <v>828398.51000000013</v>
      </c>
      <c r="J4467" s="135">
        <v>1300607.3800000004</v>
      </c>
      <c r="K4467" t="str">
        <f>VLOOKUP(C4467,ResCat!$A$2:$B$268,2,FALSE)</f>
        <v>XXX</v>
      </c>
    </row>
    <row r="4468" spans="3:11" x14ac:dyDescent="0.25">
      <c r="C4468" s="134" t="s">
        <v>292</v>
      </c>
      <c r="D4468" s="134" t="s">
        <v>0</v>
      </c>
      <c r="E4468" s="134" t="s">
        <v>970</v>
      </c>
      <c r="F4468" s="134" t="s">
        <v>310</v>
      </c>
      <c r="G4468" s="134" t="s">
        <v>333</v>
      </c>
      <c r="H4468" s="135">
        <v>596141.13</v>
      </c>
      <c r="I4468" s="135">
        <v>674877.15000000026</v>
      </c>
      <c r="J4468" s="135">
        <v>1902334.1200000003</v>
      </c>
      <c r="K4468" t="str">
        <f>VLOOKUP(C4468,ResCat!$A$2:$B$268,2,FALSE)</f>
        <v>XXX</v>
      </c>
    </row>
    <row r="4469" spans="3:11" x14ac:dyDescent="0.25">
      <c r="C4469" s="134" t="s">
        <v>292</v>
      </c>
      <c r="D4469" s="134" t="s">
        <v>0</v>
      </c>
      <c r="E4469" s="134" t="s">
        <v>1023</v>
      </c>
      <c r="F4469" s="134" t="s">
        <v>310</v>
      </c>
      <c r="G4469" s="134" t="s">
        <v>308</v>
      </c>
      <c r="H4469" s="135">
        <v>247058.77000000002</v>
      </c>
      <c r="I4469" s="135">
        <v>266477.56000000006</v>
      </c>
      <c r="J4469" s="135">
        <v>591267.07000000018</v>
      </c>
      <c r="K4469" t="str">
        <f>VLOOKUP(C4469,ResCat!$A$2:$B$268,2,FALSE)</f>
        <v>XXX</v>
      </c>
    </row>
    <row r="4470" spans="3:11" x14ac:dyDescent="0.25">
      <c r="C4470" s="134" t="s">
        <v>292</v>
      </c>
      <c r="D4470" s="134" t="s">
        <v>2</v>
      </c>
      <c r="E4470" s="134" t="s">
        <v>309</v>
      </c>
      <c r="F4470" s="134" t="s">
        <v>310</v>
      </c>
      <c r="G4470" s="134" t="s">
        <v>311</v>
      </c>
      <c r="H4470" s="135">
        <v>92.48</v>
      </c>
      <c r="I4470" s="135">
        <v>92.48</v>
      </c>
      <c r="J4470" s="135">
        <v>509</v>
      </c>
      <c r="K4470" t="str">
        <f>VLOOKUP(C4470,ResCat!$A$2:$B$268,2,FALSE)</f>
        <v>XXX</v>
      </c>
    </row>
    <row r="4471" spans="3:11" x14ac:dyDescent="0.25">
      <c r="C4471" s="134" t="s">
        <v>292</v>
      </c>
      <c r="D4471" s="134" t="s">
        <v>2</v>
      </c>
      <c r="E4471" s="134" t="s">
        <v>1026</v>
      </c>
      <c r="F4471" s="134" t="s">
        <v>310</v>
      </c>
      <c r="G4471" s="134" t="s">
        <v>311</v>
      </c>
      <c r="H4471" s="135">
        <v>53.22</v>
      </c>
      <c r="I4471" s="135">
        <v>78.22</v>
      </c>
      <c r="J4471" s="135">
        <v>78.22</v>
      </c>
      <c r="K4471" t="str">
        <f>VLOOKUP(C4471,ResCat!$A$2:$B$268,2,FALSE)</f>
        <v>XXX</v>
      </c>
    </row>
    <row r="4472" spans="3:11" x14ac:dyDescent="0.25">
      <c r="C4472" s="134" t="s">
        <v>292</v>
      </c>
      <c r="D4472" s="134" t="s">
        <v>2</v>
      </c>
      <c r="E4472" s="134" t="s">
        <v>362</v>
      </c>
      <c r="F4472" s="134" t="s">
        <v>310</v>
      </c>
      <c r="G4472" s="134" t="s">
        <v>311</v>
      </c>
      <c r="H4472" s="135">
        <v>0</v>
      </c>
      <c r="I4472" s="135">
        <v>89.52</v>
      </c>
      <c r="J4472" s="135">
        <v>89.52</v>
      </c>
      <c r="K4472" t="str">
        <f>VLOOKUP(C4472,ResCat!$A$2:$B$268,2,FALSE)</f>
        <v>XXX</v>
      </c>
    </row>
    <row r="4473" spans="3:11" x14ac:dyDescent="0.25">
      <c r="C4473" s="134" t="s">
        <v>292</v>
      </c>
      <c r="D4473" s="134" t="s">
        <v>2</v>
      </c>
      <c r="E4473" s="134" t="s">
        <v>1027</v>
      </c>
      <c r="F4473" s="134" t="s">
        <v>310</v>
      </c>
      <c r="G4473" s="134" t="s">
        <v>311</v>
      </c>
      <c r="H4473" s="135">
        <v>85.8</v>
      </c>
      <c r="I4473" s="135">
        <v>85.8</v>
      </c>
      <c r="J4473" s="135">
        <v>359</v>
      </c>
      <c r="K4473" t="str">
        <f>VLOOKUP(C4473,ResCat!$A$2:$B$268,2,FALSE)</f>
        <v>XXX</v>
      </c>
    </row>
    <row r="4474" spans="3:11" x14ac:dyDescent="0.25">
      <c r="C4474" s="134" t="s">
        <v>292</v>
      </c>
      <c r="D4474" s="134" t="s">
        <v>2</v>
      </c>
      <c r="E4474" s="134" t="s">
        <v>349</v>
      </c>
      <c r="F4474" s="134" t="s">
        <v>310</v>
      </c>
      <c r="G4474" s="134" t="s">
        <v>311</v>
      </c>
      <c r="H4474" s="135">
        <v>0</v>
      </c>
      <c r="I4474" s="135">
        <v>0</v>
      </c>
      <c r="J4474" s="135">
        <v>0</v>
      </c>
      <c r="K4474" t="str">
        <f>VLOOKUP(C4474,ResCat!$A$2:$B$268,2,FALSE)</f>
        <v>XXX</v>
      </c>
    </row>
    <row r="4475" spans="3:11" x14ac:dyDescent="0.25">
      <c r="C4475" s="134" t="s">
        <v>292</v>
      </c>
      <c r="D4475" s="134" t="s">
        <v>2</v>
      </c>
      <c r="E4475" s="134" t="s">
        <v>350</v>
      </c>
      <c r="F4475" s="134" t="s">
        <v>310</v>
      </c>
      <c r="G4475" s="134" t="s">
        <v>311</v>
      </c>
      <c r="H4475" s="135">
        <v>-86.88</v>
      </c>
      <c r="I4475" s="135">
        <v>-124.1</v>
      </c>
      <c r="J4475" s="135">
        <v>-550</v>
      </c>
      <c r="K4475" t="str">
        <f>VLOOKUP(C4475,ResCat!$A$2:$B$268,2,FALSE)</f>
        <v>XXX</v>
      </c>
    </row>
    <row r="4476" spans="3:11" x14ac:dyDescent="0.25">
      <c r="C4476" s="134" t="s">
        <v>292</v>
      </c>
      <c r="D4476" s="134" t="s">
        <v>2</v>
      </c>
      <c r="E4476" s="134" t="s">
        <v>359</v>
      </c>
      <c r="F4476" s="134" t="s">
        <v>310</v>
      </c>
      <c r="G4476" s="134" t="s">
        <v>311</v>
      </c>
      <c r="H4476" s="135">
        <v>-173.61</v>
      </c>
      <c r="I4476" s="135">
        <v>-267.23</v>
      </c>
      <c r="J4476" s="135">
        <v>-790.12</v>
      </c>
      <c r="K4476" t="str">
        <f>VLOOKUP(C4476,ResCat!$A$2:$B$268,2,FALSE)</f>
        <v>XXX</v>
      </c>
    </row>
    <row r="4477" spans="3:11" x14ac:dyDescent="0.25">
      <c r="C4477" s="134" t="s">
        <v>292</v>
      </c>
      <c r="D4477" s="134" t="s">
        <v>2</v>
      </c>
      <c r="E4477" s="134" t="s">
        <v>354</v>
      </c>
      <c r="F4477" s="134" t="s">
        <v>310</v>
      </c>
      <c r="G4477" s="134" t="s">
        <v>311</v>
      </c>
      <c r="H4477" s="135">
        <v>-212.79</v>
      </c>
      <c r="I4477" s="135">
        <v>-298.39</v>
      </c>
      <c r="J4477" s="135">
        <v>-775</v>
      </c>
      <c r="K4477" t="str">
        <f>VLOOKUP(C4477,ResCat!$A$2:$B$268,2,FALSE)</f>
        <v>XXX</v>
      </c>
    </row>
    <row r="4478" spans="3:11" x14ac:dyDescent="0.25">
      <c r="C4478" s="134" t="s">
        <v>292</v>
      </c>
      <c r="D4478" s="134" t="s">
        <v>2</v>
      </c>
      <c r="E4478" s="134" t="s">
        <v>337</v>
      </c>
      <c r="F4478" s="134" t="s">
        <v>310</v>
      </c>
      <c r="G4478" s="134" t="s">
        <v>311</v>
      </c>
      <c r="H4478" s="135">
        <v>1064.0000000000002</v>
      </c>
      <c r="I4478" s="135">
        <v>1245.7</v>
      </c>
      <c r="J4478" s="135">
        <v>2397.83</v>
      </c>
      <c r="K4478" t="str">
        <f>VLOOKUP(C4478,ResCat!$A$2:$B$268,2,FALSE)</f>
        <v>XXX</v>
      </c>
    </row>
    <row r="4479" spans="3:11" x14ac:dyDescent="0.25">
      <c r="C4479" s="134" t="s">
        <v>292</v>
      </c>
      <c r="D4479" s="134" t="s">
        <v>2</v>
      </c>
      <c r="E4479" s="134" t="s">
        <v>352</v>
      </c>
      <c r="F4479" s="134" t="s">
        <v>310</v>
      </c>
      <c r="G4479" s="134" t="s">
        <v>351</v>
      </c>
      <c r="H4479" s="135">
        <v>327.10000000000008</v>
      </c>
      <c r="I4479" s="135">
        <v>136.33000000000007</v>
      </c>
      <c r="J4479" s="135">
        <v>18.66</v>
      </c>
      <c r="K4479" t="str">
        <f>VLOOKUP(C4479,ResCat!$A$2:$B$268,2,FALSE)</f>
        <v>XXX</v>
      </c>
    </row>
    <row r="4480" spans="3:11" x14ac:dyDescent="0.25">
      <c r="C4480" s="134" t="s">
        <v>292</v>
      </c>
      <c r="D4480" s="134" t="s">
        <v>2</v>
      </c>
      <c r="E4480" s="134" t="s">
        <v>347</v>
      </c>
      <c r="F4480" s="134" t="s">
        <v>310</v>
      </c>
      <c r="G4480" s="134" t="s">
        <v>360</v>
      </c>
      <c r="H4480" s="135">
        <v>691.1400000000001</v>
      </c>
      <c r="I4480" s="135">
        <v>875.91</v>
      </c>
      <c r="J4480" s="135">
        <v>478</v>
      </c>
      <c r="K4480" t="str">
        <f>VLOOKUP(C4480,ResCat!$A$2:$B$268,2,FALSE)</f>
        <v>XXX</v>
      </c>
    </row>
    <row r="4481" spans="3:11" x14ac:dyDescent="0.25">
      <c r="C4481" s="134" t="s">
        <v>292</v>
      </c>
      <c r="D4481" s="134" t="s">
        <v>2</v>
      </c>
      <c r="E4481" s="134" t="s">
        <v>361</v>
      </c>
      <c r="F4481" s="134" t="s">
        <v>310</v>
      </c>
      <c r="G4481" s="134" t="s">
        <v>355</v>
      </c>
      <c r="H4481" s="135">
        <v>89.02</v>
      </c>
      <c r="I4481" s="135">
        <v>122.41</v>
      </c>
      <c r="J4481" s="135">
        <v>99.99</v>
      </c>
      <c r="K4481" t="str">
        <f>VLOOKUP(C4481,ResCat!$A$2:$B$268,2,FALSE)</f>
        <v>XXX</v>
      </c>
    </row>
    <row r="4482" spans="3:11" x14ac:dyDescent="0.25">
      <c r="C4482" s="134" t="s">
        <v>292</v>
      </c>
      <c r="D4482" s="134" t="s">
        <v>2</v>
      </c>
      <c r="E4482" s="134" t="s">
        <v>312</v>
      </c>
      <c r="F4482" s="134" t="s">
        <v>310</v>
      </c>
      <c r="G4482" s="134" t="s">
        <v>364</v>
      </c>
      <c r="H4482" s="135">
        <v>719.67000000000007</v>
      </c>
      <c r="I4482" s="135">
        <v>863.95000000000016</v>
      </c>
      <c r="J4482" s="135">
        <v>536</v>
      </c>
      <c r="K4482" t="str">
        <f>VLOOKUP(C4482,ResCat!$A$2:$B$268,2,FALSE)</f>
        <v>XXX</v>
      </c>
    </row>
    <row r="4483" spans="3:11" x14ac:dyDescent="0.25">
      <c r="C4483" s="134" t="s">
        <v>292</v>
      </c>
      <c r="D4483" s="134" t="s">
        <v>2</v>
      </c>
      <c r="E4483" s="134" t="s">
        <v>357</v>
      </c>
      <c r="F4483" s="134" t="s">
        <v>310</v>
      </c>
      <c r="G4483" s="134" t="s">
        <v>338</v>
      </c>
      <c r="H4483" s="135">
        <v>823.95000000000027</v>
      </c>
      <c r="I4483" s="135">
        <v>820.74</v>
      </c>
      <c r="J4483" s="135">
        <v>-31</v>
      </c>
      <c r="K4483" t="str">
        <f>VLOOKUP(C4483,ResCat!$A$2:$B$268,2,FALSE)</f>
        <v>XXX</v>
      </c>
    </row>
    <row r="4484" spans="3:11" x14ac:dyDescent="0.25">
      <c r="C4484" s="134" t="s">
        <v>292</v>
      </c>
      <c r="D4484" s="134" t="s">
        <v>2</v>
      </c>
      <c r="E4484" s="134" t="s">
        <v>314</v>
      </c>
      <c r="F4484" s="134" t="s">
        <v>310</v>
      </c>
      <c r="G4484" s="134" t="s">
        <v>356</v>
      </c>
      <c r="H4484" s="135">
        <v>1597.7499999999993</v>
      </c>
      <c r="I4484" s="135">
        <v>2178.5800000000008</v>
      </c>
      <c r="J4484" s="135">
        <v>2703.55</v>
      </c>
      <c r="K4484" t="str">
        <f>VLOOKUP(C4484,ResCat!$A$2:$B$268,2,FALSE)</f>
        <v>XXX</v>
      </c>
    </row>
    <row r="4485" spans="3:11" x14ac:dyDescent="0.25">
      <c r="C4485" s="134" t="s">
        <v>292</v>
      </c>
      <c r="D4485" s="134" t="s">
        <v>2</v>
      </c>
      <c r="E4485" s="134" t="s">
        <v>339</v>
      </c>
      <c r="F4485" s="134" t="s">
        <v>310</v>
      </c>
      <c r="G4485" s="134" t="s">
        <v>353</v>
      </c>
      <c r="H4485" s="135">
        <v>-1638.13</v>
      </c>
      <c r="I4485" s="135">
        <v>-1612.3699999999992</v>
      </c>
      <c r="J4485" s="135">
        <v>-2033.3999999999999</v>
      </c>
      <c r="K4485" t="str">
        <f>VLOOKUP(C4485,ResCat!$A$2:$B$268,2,FALSE)</f>
        <v>XXX</v>
      </c>
    </row>
    <row r="4486" spans="3:11" x14ac:dyDescent="0.25">
      <c r="C4486" s="134" t="s">
        <v>292</v>
      </c>
      <c r="D4486" s="134" t="s">
        <v>2</v>
      </c>
      <c r="E4486" s="134" t="s">
        <v>342</v>
      </c>
      <c r="F4486" s="134" t="s">
        <v>310</v>
      </c>
      <c r="G4486" s="134" t="s">
        <v>348</v>
      </c>
      <c r="H4486" s="135">
        <v>486.67000000000013</v>
      </c>
      <c r="I4486" s="135">
        <v>1070.73</v>
      </c>
      <c r="J4486" s="135">
        <v>977.33999999999992</v>
      </c>
      <c r="K4486" t="str">
        <f>VLOOKUP(C4486,ResCat!$A$2:$B$268,2,FALSE)</f>
        <v>XXX</v>
      </c>
    </row>
    <row r="4487" spans="3:11" x14ac:dyDescent="0.25">
      <c r="C4487" s="134" t="s">
        <v>292</v>
      </c>
      <c r="D4487" s="134" t="s">
        <v>2</v>
      </c>
      <c r="E4487" s="134" t="s">
        <v>316</v>
      </c>
      <c r="F4487" s="134" t="s">
        <v>310</v>
      </c>
      <c r="G4487" s="134" t="s">
        <v>313</v>
      </c>
      <c r="H4487" s="135">
        <v>5420.1000000000031</v>
      </c>
      <c r="I4487" s="135">
        <v>4803.1399999999967</v>
      </c>
      <c r="J4487" s="135">
        <v>11411.409999999998</v>
      </c>
      <c r="K4487" t="str">
        <f>VLOOKUP(C4487,ResCat!$A$2:$B$268,2,FALSE)</f>
        <v>XXX</v>
      </c>
    </row>
    <row r="4488" spans="3:11" x14ac:dyDescent="0.25">
      <c r="C4488" s="134" t="s">
        <v>292</v>
      </c>
      <c r="D4488" s="134" t="s">
        <v>2</v>
      </c>
      <c r="E4488" s="134" t="s">
        <v>318</v>
      </c>
      <c r="F4488" s="134" t="s">
        <v>310</v>
      </c>
      <c r="G4488" s="134" t="s">
        <v>358</v>
      </c>
      <c r="H4488" s="135">
        <v>2155.5300000000002</v>
      </c>
      <c r="I4488" s="135">
        <v>2517.7300000000005</v>
      </c>
      <c r="J4488" s="135">
        <v>3209.62</v>
      </c>
      <c r="K4488" t="str">
        <f>VLOOKUP(C4488,ResCat!$A$2:$B$268,2,FALSE)</f>
        <v>XXX</v>
      </c>
    </row>
    <row r="4489" spans="3:11" x14ac:dyDescent="0.25">
      <c r="C4489" s="134" t="s">
        <v>292</v>
      </c>
      <c r="D4489" s="134" t="s">
        <v>2</v>
      </c>
      <c r="E4489" s="134" t="s">
        <v>320</v>
      </c>
      <c r="F4489" s="134" t="s">
        <v>310</v>
      </c>
      <c r="G4489" s="134" t="s">
        <v>315</v>
      </c>
      <c r="H4489" s="135">
        <v>646.28</v>
      </c>
      <c r="I4489" s="135">
        <v>382.16000000000008</v>
      </c>
      <c r="J4489" s="135">
        <v>1218.7299999999998</v>
      </c>
      <c r="K4489" t="str">
        <f>VLOOKUP(C4489,ResCat!$A$2:$B$268,2,FALSE)</f>
        <v>XXX</v>
      </c>
    </row>
    <row r="4490" spans="3:11" x14ac:dyDescent="0.25">
      <c r="C4490" s="134" t="s">
        <v>292</v>
      </c>
      <c r="D4490" s="134" t="s">
        <v>2</v>
      </c>
      <c r="E4490" s="134" t="s">
        <v>322</v>
      </c>
      <c r="F4490" s="134" t="s">
        <v>310</v>
      </c>
      <c r="G4490" s="134" t="s">
        <v>341</v>
      </c>
      <c r="H4490" s="135">
        <v>7088.4599999999982</v>
      </c>
      <c r="I4490" s="135">
        <v>6125.0999999999976</v>
      </c>
      <c r="J4490" s="135">
        <v>10646.190000000002</v>
      </c>
      <c r="K4490" t="str">
        <f>VLOOKUP(C4490,ResCat!$A$2:$B$268,2,FALSE)</f>
        <v>XXX</v>
      </c>
    </row>
    <row r="4491" spans="3:11" x14ac:dyDescent="0.25">
      <c r="C4491" s="134" t="s">
        <v>292</v>
      </c>
      <c r="D4491" s="134" t="s">
        <v>2</v>
      </c>
      <c r="E4491" s="134" t="s">
        <v>324</v>
      </c>
      <c r="F4491" s="134" t="s">
        <v>310</v>
      </c>
      <c r="G4491" s="134" t="s">
        <v>340</v>
      </c>
      <c r="H4491" s="135">
        <v>3879.5499999999984</v>
      </c>
      <c r="I4491" s="135">
        <v>7875.8099999999986</v>
      </c>
      <c r="J4491" s="135">
        <v>14041.24</v>
      </c>
      <c r="K4491" t="str">
        <f>VLOOKUP(C4491,ResCat!$A$2:$B$268,2,FALSE)</f>
        <v>XXX</v>
      </c>
    </row>
    <row r="4492" spans="3:11" x14ac:dyDescent="0.25">
      <c r="C4492" s="134" t="s">
        <v>292</v>
      </c>
      <c r="D4492" s="134" t="s">
        <v>2</v>
      </c>
      <c r="E4492" s="134" t="s">
        <v>326</v>
      </c>
      <c r="F4492" s="134" t="s">
        <v>310</v>
      </c>
      <c r="G4492" s="134" t="s">
        <v>317</v>
      </c>
      <c r="H4492" s="135">
        <v>7842.6500000000005</v>
      </c>
      <c r="I4492" s="135">
        <v>10194.56</v>
      </c>
      <c r="J4492" s="135">
        <v>7414.119999999999</v>
      </c>
      <c r="K4492" t="str">
        <f>VLOOKUP(C4492,ResCat!$A$2:$B$268,2,FALSE)</f>
        <v>XXX</v>
      </c>
    </row>
    <row r="4493" spans="3:11" x14ac:dyDescent="0.25">
      <c r="C4493" s="134" t="s">
        <v>292</v>
      </c>
      <c r="D4493" s="134" t="s">
        <v>2</v>
      </c>
      <c r="E4493" s="134" t="s">
        <v>328</v>
      </c>
      <c r="F4493" s="134" t="s">
        <v>310</v>
      </c>
      <c r="G4493" s="134" t="s">
        <v>319</v>
      </c>
      <c r="H4493" s="135">
        <v>6994.3600000000006</v>
      </c>
      <c r="I4493" s="135">
        <v>7664.5300000000016</v>
      </c>
      <c r="J4493" s="135">
        <v>15382.009999999998</v>
      </c>
      <c r="K4493" t="str">
        <f>VLOOKUP(C4493,ResCat!$A$2:$B$268,2,FALSE)</f>
        <v>XXX</v>
      </c>
    </row>
    <row r="4494" spans="3:11" x14ac:dyDescent="0.25">
      <c r="C4494" s="134" t="s">
        <v>292</v>
      </c>
      <c r="D4494" s="134" t="s">
        <v>2</v>
      </c>
      <c r="E4494" s="134" t="s">
        <v>330</v>
      </c>
      <c r="F4494" s="134" t="s">
        <v>310</v>
      </c>
      <c r="G4494" s="134" t="s">
        <v>321</v>
      </c>
      <c r="H4494" s="135">
        <v>15613.749999999993</v>
      </c>
      <c r="I4494" s="135">
        <v>21109.079999999991</v>
      </c>
      <c r="J4494" s="135">
        <v>28434.260000000006</v>
      </c>
      <c r="K4494" t="str">
        <f>VLOOKUP(C4494,ResCat!$A$2:$B$268,2,FALSE)</f>
        <v>XXX</v>
      </c>
    </row>
    <row r="4495" spans="3:11" x14ac:dyDescent="0.25">
      <c r="C4495" s="134" t="s">
        <v>292</v>
      </c>
      <c r="D4495" s="134" t="s">
        <v>2</v>
      </c>
      <c r="E4495" s="134" t="s">
        <v>332</v>
      </c>
      <c r="F4495" s="134" t="s">
        <v>310</v>
      </c>
      <c r="G4495" s="134" t="s">
        <v>323</v>
      </c>
      <c r="H4495" s="135">
        <v>21479.039999999997</v>
      </c>
      <c r="I4495" s="135">
        <v>26597.479999999992</v>
      </c>
      <c r="J4495" s="135">
        <v>47844.750000000007</v>
      </c>
      <c r="K4495" t="str">
        <f>VLOOKUP(C4495,ResCat!$A$2:$B$268,2,FALSE)</f>
        <v>XXX</v>
      </c>
    </row>
    <row r="4496" spans="3:11" x14ac:dyDescent="0.25">
      <c r="C4496" s="134" t="s">
        <v>292</v>
      </c>
      <c r="D4496" s="134" t="s">
        <v>2</v>
      </c>
      <c r="E4496" s="134" t="s">
        <v>335</v>
      </c>
      <c r="F4496" s="134" t="s">
        <v>310</v>
      </c>
      <c r="G4496" s="134" t="s">
        <v>325</v>
      </c>
      <c r="H4496" s="135">
        <v>15701.750000000002</v>
      </c>
      <c r="I4496" s="135">
        <v>20431.990000000002</v>
      </c>
      <c r="J4496" s="135">
        <v>40499.17</v>
      </c>
      <c r="K4496" t="str">
        <f>VLOOKUP(C4496,ResCat!$A$2:$B$268,2,FALSE)</f>
        <v>XXX</v>
      </c>
    </row>
    <row r="4497" spans="3:11" x14ac:dyDescent="0.25">
      <c r="C4497" s="134" t="s">
        <v>292</v>
      </c>
      <c r="D4497" s="134" t="s">
        <v>2</v>
      </c>
      <c r="E4497" s="134" t="s">
        <v>4</v>
      </c>
      <c r="F4497" s="134" t="s">
        <v>310</v>
      </c>
      <c r="G4497" s="134" t="s">
        <v>327</v>
      </c>
      <c r="H4497" s="135">
        <v>47223.759999999973</v>
      </c>
      <c r="I4497" s="135">
        <v>54223.729999999989</v>
      </c>
      <c r="J4497" s="135">
        <v>112823.35000000002</v>
      </c>
      <c r="K4497" t="str">
        <f>VLOOKUP(C4497,ResCat!$A$2:$B$268,2,FALSE)</f>
        <v>XXX</v>
      </c>
    </row>
    <row r="4498" spans="3:11" x14ac:dyDescent="0.25">
      <c r="C4498" s="134" t="s">
        <v>292</v>
      </c>
      <c r="D4498" s="134" t="s">
        <v>2</v>
      </c>
      <c r="E4498" s="134" t="s">
        <v>511</v>
      </c>
      <c r="F4498" s="134" t="s">
        <v>310</v>
      </c>
      <c r="G4498" s="134" t="s">
        <v>329</v>
      </c>
      <c r="H4498" s="135">
        <v>50659.23000000004</v>
      </c>
      <c r="I4498" s="135">
        <v>63351.320000000072</v>
      </c>
      <c r="J4498" s="135">
        <v>165372.9</v>
      </c>
      <c r="K4498" t="str">
        <f>VLOOKUP(C4498,ResCat!$A$2:$B$268,2,FALSE)</f>
        <v>XXX</v>
      </c>
    </row>
    <row r="4499" spans="3:11" x14ac:dyDescent="0.25">
      <c r="C4499" s="134" t="s">
        <v>292</v>
      </c>
      <c r="D4499" s="134" t="s">
        <v>2</v>
      </c>
      <c r="E4499" s="134" t="s">
        <v>969</v>
      </c>
      <c r="F4499" s="134" t="s">
        <v>310</v>
      </c>
      <c r="G4499" s="134" t="s">
        <v>331</v>
      </c>
      <c r="H4499" s="135">
        <v>128846.28999999986</v>
      </c>
      <c r="I4499" s="135">
        <v>149653.61999999976</v>
      </c>
      <c r="J4499" s="135">
        <v>330606.43999999983</v>
      </c>
      <c r="K4499" t="str">
        <f>VLOOKUP(C4499,ResCat!$A$2:$B$268,2,FALSE)</f>
        <v>XXX</v>
      </c>
    </row>
    <row r="4500" spans="3:11" x14ac:dyDescent="0.25">
      <c r="C4500" s="134" t="s">
        <v>292</v>
      </c>
      <c r="D4500" s="134" t="s">
        <v>2</v>
      </c>
      <c r="E4500" s="134" t="s">
        <v>961</v>
      </c>
      <c r="F4500" s="134" t="s">
        <v>310</v>
      </c>
      <c r="G4500" s="134" t="s">
        <v>334</v>
      </c>
      <c r="H4500" s="135">
        <v>313373.48000000021</v>
      </c>
      <c r="I4500" s="135">
        <v>363801.57999999914</v>
      </c>
      <c r="J4500" s="135">
        <v>822829.23999999976</v>
      </c>
      <c r="K4500" t="str">
        <f>VLOOKUP(C4500,ResCat!$A$2:$B$268,2,FALSE)</f>
        <v>XXX</v>
      </c>
    </row>
    <row r="4501" spans="3:11" x14ac:dyDescent="0.25">
      <c r="C4501" s="134" t="s">
        <v>292</v>
      </c>
      <c r="D4501" s="134" t="s">
        <v>2</v>
      </c>
      <c r="E4501" s="134" t="s">
        <v>970</v>
      </c>
      <c r="F4501" s="134" t="s">
        <v>310</v>
      </c>
      <c r="G4501" s="134" t="s">
        <v>333</v>
      </c>
      <c r="H4501" s="135">
        <v>1439380.3300000064</v>
      </c>
      <c r="I4501" s="135">
        <v>1663408.1900000076</v>
      </c>
      <c r="J4501" s="135">
        <v>3105593.989999997</v>
      </c>
      <c r="K4501" t="str">
        <f>VLOOKUP(C4501,ResCat!$A$2:$B$268,2,FALSE)</f>
        <v>XXX</v>
      </c>
    </row>
    <row r="4502" spans="3:11" x14ac:dyDescent="0.25">
      <c r="C4502" s="134" t="s">
        <v>292</v>
      </c>
      <c r="D4502" s="134" t="s">
        <v>2</v>
      </c>
      <c r="E4502" s="134" t="s">
        <v>1023</v>
      </c>
      <c r="F4502" s="134" t="s">
        <v>310</v>
      </c>
      <c r="G4502" s="134" t="s">
        <v>308</v>
      </c>
      <c r="H4502" s="135">
        <v>617757.21000000054</v>
      </c>
      <c r="I4502" s="135">
        <v>878281.19000000507</v>
      </c>
      <c r="J4502" s="135">
        <v>1514072.2700000003</v>
      </c>
      <c r="K4502" t="str">
        <f>VLOOKUP(C4502,ResCat!$A$2:$B$268,2,FALSE)</f>
        <v>XXX</v>
      </c>
    </row>
    <row r="4503" spans="3:11" x14ac:dyDescent="0.25">
      <c r="C4503" s="134" t="s">
        <v>292</v>
      </c>
      <c r="D4503" s="134" t="s">
        <v>1</v>
      </c>
      <c r="E4503" s="134" t="s">
        <v>359</v>
      </c>
      <c r="F4503" s="134" t="s">
        <v>310</v>
      </c>
      <c r="G4503" s="134" t="s">
        <v>311</v>
      </c>
      <c r="H4503" s="135">
        <v>0</v>
      </c>
      <c r="I4503" s="135">
        <v>0</v>
      </c>
      <c r="J4503" s="135">
        <v>0</v>
      </c>
      <c r="K4503" t="str">
        <f>VLOOKUP(C4503,ResCat!$A$2:$B$268,2,FALSE)</f>
        <v>XXX</v>
      </c>
    </row>
    <row r="4504" spans="3:11" x14ac:dyDescent="0.25">
      <c r="C4504" s="134" t="s">
        <v>292</v>
      </c>
      <c r="D4504" s="134" t="s">
        <v>1</v>
      </c>
      <c r="E4504" s="134" t="s">
        <v>354</v>
      </c>
      <c r="F4504" s="134" t="s">
        <v>310</v>
      </c>
      <c r="G4504" s="134" t="s">
        <v>311</v>
      </c>
      <c r="H4504" s="135">
        <v>300.39999999999998</v>
      </c>
      <c r="I4504" s="135">
        <v>300.39999999999998</v>
      </c>
      <c r="J4504" s="135">
        <v>574</v>
      </c>
      <c r="K4504" t="str">
        <f>VLOOKUP(C4504,ResCat!$A$2:$B$268,2,FALSE)</f>
        <v>XXX</v>
      </c>
    </row>
    <row r="4505" spans="3:11" x14ac:dyDescent="0.25">
      <c r="C4505" s="134" t="s">
        <v>292</v>
      </c>
      <c r="D4505" s="134" t="s">
        <v>1</v>
      </c>
      <c r="E4505" s="134" t="s">
        <v>366</v>
      </c>
      <c r="F4505" s="134" t="s">
        <v>310</v>
      </c>
      <c r="G4505" s="134" t="s">
        <v>311</v>
      </c>
      <c r="H4505" s="135">
        <v>116.9</v>
      </c>
      <c r="I4505" s="135">
        <v>167</v>
      </c>
      <c r="J4505" s="135">
        <v>1200</v>
      </c>
      <c r="K4505" t="str">
        <f>VLOOKUP(C4505,ResCat!$A$2:$B$268,2,FALSE)</f>
        <v>XXX</v>
      </c>
    </row>
    <row r="4506" spans="3:11" x14ac:dyDescent="0.25">
      <c r="C4506" s="134" t="s">
        <v>292</v>
      </c>
      <c r="D4506" s="134" t="s">
        <v>1</v>
      </c>
      <c r="E4506" s="134" t="s">
        <v>337</v>
      </c>
      <c r="F4506" s="134" t="s">
        <v>310</v>
      </c>
      <c r="G4506" s="134" t="s">
        <v>311</v>
      </c>
      <c r="H4506" s="135">
        <v>167</v>
      </c>
      <c r="I4506" s="135">
        <v>180.45</v>
      </c>
      <c r="J4506" s="135">
        <v>1213.45</v>
      </c>
      <c r="K4506" t="str">
        <f>VLOOKUP(C4506,ResCat!$A$2:$B$268,2,FALSE)</f>
        <v>XXX</v>
      </c>
    </row>
    <row r="4507" spans="3:11" x14ac:dyDescent="0.25">
      <c r="C4507" s="134" t="s">
        <v>292</v>
      </c>
      <c r="D4507" s="134" t="s">
        <v>1</v>
      </c>
      <c r="E4507" s="134" t="s">
        <v>352</v>
      </c>
      <c r="F4507" s="134" t="s">
        <v>310</v>
      </c>
      <c r="G4507" s="134" t="s">
        <v>351</v>
      </c>
      <c r="H4507" s="135">
        <v>3848.22</v>
      </c>
      <c r="I4507" s="135">
        <v>3986.46</v>
      </c>
      <c r="J4507" s="135">
        <v>138.24</v>
      </c>
      <c r="K4507" t="str">
        <f>VLOOKUP(C4507,ResCat!$A$2:$B$268,2,FALSE)</f>
        <v>XXX</v>
      </c>
    </row>
    <row r="4508" spans="3:11" x14ac:dyDescent="0.25">
      <c r="C4508" s="134" t="s">
        <v>292</v>
      </c>
      <c r="D4508" s="134" t="s">
        <v>1</v>
      </c>
      <c r="E4508" s="134" t="s">
        <v>347</v>
      </c>
      <c r="F4508" s="134" t="s">
        <v>310</v>
      </c>
      <c r="G4508" s="134" t="s">
        <v>360</v>
      </c>
      <c r="H4508" s="135">
        <v>2053.3200000000002</v>
      </c>
      <c r="I4508" s="135">
        <v>2215.27</v>
      </c>
      <c r="J4508" s="135">
        <v>161.94999999999999</v>
      </c>
      <c r="K4508" t="str">
        <f>VLOOKUP(C4508,ResCat!$A$2:$B$268,2,FALSE)</f>
        <v>XXX</v>
      </c>
    </row>
    <row r="4509" spans="3:11" x14ac:dyDescent="0.25">
      <c r="C4509" s="134" t="s">
        <v>292</v>
      </c>
      <c r="D4509" s="134" t="s">
        <v>1</v>
      </c>
      <c r="E4509" s="134" t="s">
        <v>361</v>
      </c>
      <c r="F4509" s="134" t="s">
        <v>310</v>
      </c>
      <c r="G4509" s="134" t="s">
        <v>355</v>
      </c>
      <c r="H4509" s="135">
        <v>677.8</v>
      </c>
      <c r="I4509" s="135">
        <v>677.8</v>
      </c>
      <c r="J4509" s="135">
        <v>386.01</v>
      </c>
      <c r="K4509" t="str">
        <f>VLOOKUP(C4509,ResCat!$A$2:$B$268,2,FALSE)</f>
        <v>XXX</v>
      </c>
    </row>
    <row r="4510" spans="3:11" x14ac:dyDescent="0.25">
      <c r="C4510" s="134" t="s">
        <v>292</v>
      </c>
      <c r="D4510" s="134" t="s">
        <v>1</v>
      </c>
      <c r="E4510" s="134" t="s">
        <v>312</v>
      </c>
      <c r="F4510" s="134" t="s">
        <v>310</v>
      </c>
      <c r="G4510" s="134" t="s">
        <v>364</v>
      </c>
      <c r="H4510" s="135">
        <v>0</v>
      </c>
      <c r="I4510" s="135">
        <v>0</v>
      </c>
      <c r="J4510" s="135">
        <v>0</v>
      </c>
      <c r="K4510" t="str">
        <f>VLOOKUP(C4510,ResCat!$A$2:$B$268,2,FALSE)</f>
        <v>XXX</v>
      </c>
    </row>
    <row r="4511" spans="3:11" x14ac:dyDescent="0.25">
      <c r="C4511" s="134" t="s">
        <v>292</v>
      </c>
      <c r="D4511" s="134" t="s">
        <v>1</v>
      </c>
      <c r="E4511" s="134" t="s">
        <v>357</v>
      </c>
      <c r="F4511" s="134" t="s">
        <v>310</v>
      </c>
      <c r="G4511" s="134" t="s">
        <v>338</v>
      </c>
      <c r="H4511" s="135">
        <v>-2762.2400000000002</v>
      </c>
      <c r="I4511" s="135">
        <v>-2572.3799999999997</v>
      </c>
      <c r="J4511" s="135">
        <v>16604.89</v>
      </c>
      <c r="K4511" t="str">
        <f>VLOOKUP(C4511,ResCat!$A$2:$B$268,2,FALSE)</f>
        <v>XXX</v>
      </c>
    </row>
    <row r="4512" spans="3:11" x14ac:dyDescent="0.25">
      <c r="C4512" s="134" t="s">
        <v>292</v>
      </c>
      <c r="D4512" s="134" t="s">
        <v>1</v>
      </c>
      <c r="E4512" s="134" t="s">
        <v>314</v>
      </c>
      <c r="F4512" s="134" t="s">
        <v>310</v>
      </c>
      <c r="G4512" s="134" t="s">
        <v>356</v>
      </c>
      <c r="H4512" s="135">
        <v>962</v>
      </c>
      <c r="I4512" s="135">
        <v>962</v>
      </c>
      <c r="J4512" s="135">
        <v>1925.8</v>
      </c>
      <c r="K4512" t="str">
        <f>VLOOKUP(C4512,ResCat!$A$2:$B$268,2,FALSE)</f>
        <v>XXX</v>
      </c>
    </row>
    <row r="4513" spans="3:11" x14ac:dyDescent="0.25">
      <c r="C4513" s="134" t="s">
        <v>292</v>
      </c>
      <c r="D4513" s="134" t="s">
        <v>1</v>
      </c>
      <c r="E4513" s="134" t="s">
        <v>339</v>
      </c>
      <c r="F4513" s="134" t="s">
        <v>310</v>
      </c>
      <c r="G4513" s="134" t="s">
        <v>353</v>
      </c>
      <c r="H4513" s="135">
        <v>5352.4100000000008</v>
      </c>
      <c r="I4513" s="135">
        <v>6592.55</v>
      </c>
      <c r="J4513" s="135">
        <v>8759</v>
      </c>
      <c r="K4513" t="str">
        <f>VLOOKUP(C4513,ResCat!$A$2:$B$268,2,FALSE)</f>
        <v>XXX</v>
      </c>
    </row>
    <row r="4514" spans="3:11" x14ac:dyDescent="0.25">
      <c r="C4514" s="134" t="s">
        <v>292</v>
      </c>
      <c r="D4514" s="134" t="s">
        <v>1</v>
      </c>
      <c r="E4514" s="134" t="s">
        <v>342</v>
      </c>
      <c r="F4514" s="134" t="s">
        <v>310</v>
      </c>
      <c r="G4514" s="134" t="s">
        <v>348</v>
      </c>
      <c r="H4514" s="135">
        <v>0</v>
      </c>
      <c r="I4514" s="135">
        <v>0</v>
      </c>
      <c r="J4514" s="135">
        <v>0</v>
      </c>
      <c r="K4514" t="str">
        <f>VLOOKUP(C4514,ResCat!$A$2:$B$268,2,FALSE)</f>
        <v>XXX</v>
      </c>
    </row>
    <row r="4515" spans="3:11" x14ac:dyDescent="0.25">
      <c r="C4515" s="134" t="s">
        <v>292</v>
      </c>
      <c r="D4515" s="134" t="s">
        <v>1</v>
      </c>
      <c r="E4515" s="134" t="s">
        <v>320</v>
      </c>
      <c r="F4515" s="134" t="s">
        <v>310</v>
      </c>
      <c r="G4515" s="134" t="s">
        <v>315</v>
      </c>
      <c r="H4515" s="135">
        <v>1489.1399999999999</v>
      </c>
      <c r="I4515" s="135">
        <v>1524.62</v>
      </c>
      <c r="J4515" s="135">
        <v>2436</v>
      </c>
      <c r="K4515" t="str">
        <f>VLOOKUP(C4515,ResCat!$A$2:$B$268,2,FALSE)</f>
        <v>XXX</v>
      </c>
    </row>
    <row r="4516" spans="3:11" x14ac:dyDescent="0.25">
      <c r="C4516" s="134" t="s">
        <v>292</v>
      </c>
      <c r="D4516" s="134" t="s">
        <v>1</v>
      </c>
      <c r="E4516" s="134" t="s">
        <v>322</v>
      </c>
      <c r="F4516" s="134" t="s">
        <v>310</v>
      </c>
      <c r="G4516" s="134" t="s">
        <v>341</v>
      </c>
      <c r="H4516" s="135">
        <v>3570.2900000000004</v>
      </c>
      <c r="I4516" s="135">
        <v>4934.01</v>
      </c>
      <c r="J4516" s="135">
        <v>8392.8200000000015</v>
      </c>
      <c r="K4516" t="str">
        <f>VLOOKUP(C4516,ResCat!$A$2:$B$268,2,FALSE)</f>
        <v>XXX</v>
      </c>
    </row>
    <row r="4517" spans="3:11" x14ac:dyDescent="0.25">
      <c r="C4517" s="134" t="s">
        <v>292</v>
      </c>
      <c r="D4517" s="134" t="s">
        <v>1</v>
      </c>
      <c r="E4517" s="134" t="s">
        <v>324</v>
      </c>
      <c r="F4517" s="134" t="s">
        <v>310</v>
      </c>
      <c r="G4517" s="134" t="s">
        <v>340</v>
      </c>
      <c r="H4517" s="135">
        <v>5920.8499999999976</v>
      </c>
      <c r="I4517" s="135">
        <v>6262.8099999999977</v>
      </c>
      <c r="J4517" s="135">
        <v>12067.65</v>
      </c>
      <c r="K4517" t="str">
        <f>VLOOKUP(C4517,ResCat!$A$2:$B$268,2,FALSE)</f>
        <v>XXX</v>
      </c>
    </row>
    <row r="4518" spans="3:11" x14ac:dyDescent="0.25">
      <c r="C4518" s="134" t="s">
        <v>292</v>
      </c>
      <c r="D4518" s="134" t="s">
        <v>1</v>
      </c>
      <c r="E4518" s="134" t="s">
        <v>326</v>
      </c>
      <c r="F4518" s="134" t="s">
        <v>310</v>
      </c>
      <c r="G4518" s="134" t="s">
        <v>317</v>
      </c>
      <c r="H4518" s="135">
        <v>-1347.12</v>
      </c>
      <c r="I4518" s="135">
        <v>-7168.05</v>
      </c>
      <c r="J4518" s="135">
        <v>27833.25</v>
      </c>
      <c r="K4518" t="str">
        <f>VLOOKUP(C4518,ResCat!$A$2:$B$268,2,FALSE)</f>
        <v>XXX</v>
      </c>
    </row>
    <row r="4519" spans="3:11" x14ac:dyDescent="0.25">
      <c r="C4519" s="134" t="s">
        <v>292</v>
      </c>
      <c r="D4519" s="134" t="s">
        <v>1</v>
      </c>
      <c r="E4519" s="134" t="s">
        <v>328</v>
      </c>
      <c r="F4519" s="134" t="s">
        <v>310</v>
      </c>
      <c r="G4519" s="134" t="s">
        <v>319</v>
      </c>
      <c r="H4519" s="135">
        <v>30644.44</v>
      </c>
      <c r="I4519" s="135">
        <v>31647.489999999998</v>
      </c>
      <c r="J4519" s="135">
        <v>126590.47</v>
      </c>
      <c r="K4519" t="str">
        <f>VLOOKUP(C4519,ResCat!$A$2:$B$268,2,FALSE)</f>
        <v>XXX</v>
      </c>
    </row>
    <row r="4520" spans="3:11" x14ac:dyDescent="0.25">
      <c r="C4520" s="134" t="s">
        <v>292</v>
      </c>
      <c r="D4520" s="134" t="s">
        <v>1</v>
      </c>
      <c r="E4520" s="134" t="s">
        <v>330</v>
      </c>
      <c r="F4520" s="134" t="s">
        <v>310</v>
      </c>
      <c r="G4520" s="134" t="s">
        <v>321</v>
      </c>
      <c r="H4520" s="135">
        <v>10804.259999999998</v>
      </c>
      <c r="I4520" s="135">
        <v>11848.3</v>
      </c>
      <c r="J4520" s="135">
        <v>26455.56</v>
      </c>
      <c r="K4520" t="str">
        <f>VLOOKUP(C4520,ResCat!$A$2:$B$268,2,FALSE)</f>
        <v>XXX</v>
      </c>
    </row>
    <row r="4521" spans="3:11" x14ac:dyDescent="0.25">
      <c r="C4521" s="134" t="s">
        <v>292</v>
      </c>
      <c r="D4521" s="134" t="s">
        <v>1</v>
      </c>
      <c r="E4521" s="134" t="s">
        <v>332</v>
      </c>
      <c r="F4521" s="134" t="s">
        <v>310</v>
      </c>
      <c r="G4521" s="134" t="s">
        <v>323</v>
      </c>
      <c r="H4521" s="135">
        <v>54901.819999999992</v>
      </c>
      <c r="I4521" s="135">
        <v>53665.799999999988</v>
      </c>
      <c r="J4521" s="135">
        <v>112580.54000000001</v>
      </c>
      <c r="K4521" t="str">
        <f>VLOOKUP(C4521,ResCat!$A$2:$B$268,2,FALSE)</f>
        <v>XXX</v>
      </c>
    </row>
    <row r="4522" spans="3:11" x14ac:dyDescent="0.25">
      <c r="C4522" s="134" t="s">
        <v>292</v>
      </c>
      <c r="D4522" s="134" t="s">
        <v>1</v>
      </c>
      <c r="E4522" s="134" t="s">
        <v>335</v>
      </c>
      <c r="F4522" s="134" t="s">
        <v>310</v>
      </c>
      <c r="G4522" s="134" t="s">
        <v>325</v>
      </c>
      <c r="H4522" s="135">
        <v>21129.39</v>
      </c>
      <c r="I4522" s="135">
        <v>30043.27</v>
      </c>
      <c r="J4522" s="135">
        <v>56158.39</v>
      </c>
      <c r="K4522" t="str">
        <f>VLOOKUP(C4522,ResCat!$A$2:$B$268,2,FALSE)</f>
        <v>XXX</v>
      </c>
    </row>
    <row r="4523" spans="3:11" x14ac:dyDescent="0.25">
      <c r="C4523" s="134" t="s">
        <v>292</v>
      </c>
      <c r="D4523" s="134" t="s">
        <v>1</v>
      </c>
      <c r="E4523" s="134" t="s">
        <v>4</v>
      </c>
      <c r="F4523" s="134" t="s">
        <v>310</v>
      </c>
      <c r="G4523" s="134" t="s">
        <v>327</v>
      </c>
      <c r="H4523" s="135">
        <v>129870.08000000002</v>
      </c>
      <c r="I4523" s="135">
        <v>134056.20000000001</v>
      </c>
      <c r="J4523" s="135">
        <v>339585.54</v>
      </c>
      <c r="K4523" t="str">
        <f>VLOOKUP(C4523,ResCat!$A$2:$B$268,2,FALSE)</f>
        <v>XXX</v>
      </c>
    </row>
    <row r="4524" spans="3:11" x14ac:dyDescent="0.25">
      <c r="C4524" s="134" t="s">
        <v>292</v>
      </c>
      <c r="D4524" s="134" t="s">
        <v>1</v>
      </c>
      <c r="E4524" s="134" t="s">
        <v>511</v>
      </c>
      <c r="F4524" s="134" t="s">
        <v>310</v>
      </c>
      <c r="G4524" s="134" t="s">
        <v>329</v>
      </c>
      <c r="H4524" s="135">
        <v>52556.089999999982</v>
      </c>
      <c r="I4524" s="135">
        <v>55035.789999999986</v>
      </c>
      <c r="J4524" s="135">
        <v>275852.54999999993</v>
      </c>
      <c r="K4524" t="str">
        <f>VLOOKUP(C4524,ResCat!$A$2:$B$268,2,FALSE)</f>
        <v>XXX</v>
      </c>
    </row>
    <row r="4525" spans="3:11" x14ac:dyDescent="0.25">
      <c r="C4525" s="134" t="s">
        <v>292</v>
      </c>
      <c r="D4525" s="134" t="s">
        <v>1</v>
      </c>
      <c r="E4525" s="134" t="s">
        <v>969</v>
      </c>
      <c r="F4525" s="134" t="s">
        <v>310</v>
      </c>
      <c r="G4525" s="134" t="s">
        <v>331</v>
      </c>
      <c r="H4525" s="135">
        <v>251637.71999999997</v>
      </c>
      <c r="I4525" s="135">
        <v>281513.99000000017</v>
      </c>
      <c r="J4525" s="135">
        <v>625037.55000000005</v>
      </c>
      <c r="K4525" t="str">
        <f>VLOOKUP(C4525,ResCat!$A$2:$B$268,2,FALSE)</f>
        <v>XXX</v>
      </c>
    </row>
    <row r="4526" spans="3:11" x14ac:dyDescent="0.25">
      <c r="C4526" s="134" t="s">
        <v>292</v>
      </c>
      <c r="D4526" s="134" t="s">
        <v>1</v>
      </c>
      <c r="E4526" s="134" t="s">
        <v>961</v>
      </c>
      <c r="F4526" s="134" t="s">
        <v>310</v>
      </c>
      <c r="G4526" s="134" t="s">
        <v>334</v>
      </c>
      <c r="H4526" s="135">
        <v>612897.64999999932</v>
      </c>
      <c r="I4526" s="135">
        <v>659074.65999999992</v>
      </c>
      <c r="J4526" s="135">
        <v>1231887.0199999991</v>
      </c>
      <c r="K4526" t="str">
        <f>VLOOKUP(C4526,ResCat!$A$2:$B$268,2,FALSE)</f>
        <v>XXX</v>
      </c>
    </row>
    <row r="4527" spans="3:11" x14ac:dyDescent="0.25">
      <c r="C4527" s="134" t="s">
        <v>292</v>
      </c>
      <c r="D4527" s="134" t="s">
        <v>1</v>
      </c>
      <c r="E4527" s="134" t="s">
        <v>970</v>
      </c>
      <c r="F4527" s="134" t="s">
        <v>310</v>
      </c>
      <c r="G4527" s="134" t="s">
        <v>333</v>
      </c>
      <c r="H4527" s="135">
        <v>1762604.2999999991</v>
      </c>
      <c r="I4527" s="135">
        <v>1920845.6099999999</v>
      </c>
      <c r="J4527" s="135">
        <v>3936491.3300000015</v>
      </c>
      <c r="K4527" t="str">
        <f>VLOOKUP(C4527,ResCat!$A$2:$B$268,2,FALSE)</f>
        <v>XXX</v>
      </c>
    </row>
    <row r="4528" spans="3:11" x14ac:dyDescent="0.25">
      <c r="C4528" s="134" t="s">
        <v>292</v>
      </c>
      <c r="D4528" s="134" t="s">
        <v>1</v>
      </c>
      <c r="E4528" s="134" t="s">
        <v>1023</v>
      </c>
      <c r="F4528" s="134" t="s">
        <v>310</v>
      </c>
      <c r="G4528" s="134" t="s">
        <v>308</v>
      </c>
      <c r="H4528" s="135">
        <v>295068.44000000012</v>
      </c>
      <c r="I4528" s="135">
        <v>399734.93999999965</v>
      </c>
      <c r="J4528" s="135">
        <v>744478.05999999982</v>
      </c>
      <c r="K4528" t="str">
        <f>VLOOKUP(C4528,ResCat!$A$2:$B$268,2,FALSE)</f>
        <v>XXX</v>
      </c>
    </row>
    <row r="4529" spans="3:11" x14ac:dyDescent="0.25">
      <c r="C4529" s="134" t="s">
        <v>195</v>
      </c>
      <c r="D4529" s="134" t="s">
        <v>3</v>
      </c>
      <c r="E4529" s="134" t="s">
        <v>367</v>
      </c>
      <c r="F4529" s="134" t="s">
        <v>310</v>
      </c>
      <c r="G4529" s="134" t="s">
        <v>311</v>
      </c>
      <c r="H4529" s="135">
        <v>-387.18</v>
      </c>
      <c r="I4529" s="135">
        <v>-553.12</v>
      </c>
      <c r="J4529" s="135">
        <v>-860</v>
      </c>
      <c r="K4529" t="str">
        <f>VLOOKUP(C4529,ResCat!$A$2:$B$268,2,FALSE)</f>
        <v>PPOLG</v>
      </c>
    </row>
    <row r="4530" spans="3:11" x14ac:dyDescent="0.25">
      <c r="C4530" s="134" t="s">
        <v>195</v>
      </c>
      <c r="D4530" s="134" t="s">
        <v>3</v>
      </c>
      <c r="E4530" s="134" t="s">
        <v>309</v>
      </c>
      <c r="F4530" s="134" t="s">
        <v>310</v>
      </c>
      <c r="G4530" s="134" t="s">
        <v>311</v>
      </c>
      <c r="H4530" s="135">
        <v>0</v>
      </c>
      <c r="I4530" s="135">
        <v>397.92</v>
      </c>
      <c r="J4530" s="135">
        <v>397.92</v>
      </c>
      <c r="K4530" t="str">
        <f>VLOOKUP(C4530,ResCat!$A$2:$B$268,2,FALSE)</f>
        <v>PPOLG</v>
      </c>
    </row>
    <row r="4531" spans="3:11" x14ac:dyDescent="0.25">
      <c r="C4531" s="134" t="s">
        <v>195</v>
      </c>
      <c r="D4531" s="134" t="s">
        <v>3</v>
      </c>
      <c r="E4531" s="134" t="s">
        <v>1026</v>
      </c>
      <c r="F4531" s="134" t="s">
        <v>310</v>
      </c>
      <c r="G4531" s="134" t="s">
        <v>311</v>
      </c>
      <c r="H4531" s="135">
        <v>270.32000000000005</v>
      </c>
      <c r="I4531" s="135">
        <v>603.45000000000005</v>
      </c>
      <c r="J4531" s="135">
        <v>541.30000000000007</v>
      </c>
      <c r="K4531" t="str">
        <f>VLOOKUP(C4531,ResCat!$A$2:$B$268,2,FALSE)</f>
        <v>PPOLG</v>
      </c>
    </row>
    <row r="4532" spans="3:11" x14ac:dyDescent="0.25">
      <c r="C4532" s="134" t="s">
        <v>195</v>
      </c>
      <c r="D4532" s="134" t="s">
        <v>3</v>
      </c>
      <c r="E4532" s="134" t="s">
        <v>362</v>
      </c>
      <c r="F4532" s="134" t="s">
        <v>310</v>
      </c>
      <c r="G4532" s="134" t="s">
        <v>311</v>
      </c>
      <c r="H4532" s="135">
        <v>0</v>
      </c>
      <c r="I4532" s="135">
        <v>40.67</v>
      </c>
      <c r="J4532" s="135">
        <v>40.67</v>
      </c>
      <c r="K4532" t="str">
        <f>VLOOKUP(C4532,ResCat!$A$2:$B$268,2,FALSE)</f>
        <v>PPOLG</v>
      </c>
    </row>
    <row r="4533" spans="3:11" x14ac:dyDescent="0.25">
      <c r="C4533" s="134" t="s">
        <v>195</v>
      </c>
      <c r="D4533" s="134" t="s">
        <v>3</v>
      </c>
      <c r="E4533" s="134" t="s">
        <v>1027</v>
      </c>
      <c r="F4533" s="134" t="s">
        <v>310</v>
      </c>
      <c r="G4533" s="134" t="s">
        <v>311</v>
      </c>
      <c r="H4533" s="135">
        <v>-821.77</v>
      </c>
      <c r="I4533" s="135">
        <v>-788.01</v>
      </c>
      <c r="J4533" s="135">
        <v>33.76</v>
      </c>
      <c r="K4533" t="str">
        <f>VLOOKUP(C4533,ResCat!$A$2:$B$268,2,FALSE)</f>
        <v>PPOLG</v>
      </c>
    </row>
    <row r="4534" spans="3:11" x14ac:dyDescent="0.25">
      <c r="C4534" s="134" t="s">
        <v>195</v>
      </c>
      <c r="D4534" s="134" t="s">
        <v>3</v>
      </c>
      <c r="E4534" s="134" t="s">
        <v>1028</v>
      </c>
      <c r="F4534" s="134" t="s">
        <v>310</v>
      </c>
      <c r="G4534" s="134" t="s">
        <v>311</v>
      </c>
      <c r="H4534" s="135">
        <v>-9.33</v>
      </c>
      <c r="I4534" s="135">
        <v>147.74</v>
      </c>
      <c r="J4534" s="135">
        <v>177.07000000000002</v>
      </c>
      <c r="K4534" t="str">
        <f>VLOOKUP(C4534,ResCat!$A$2:$B$268,2,FALSE)</f>
        <v>PPOLG</v>
      </c>
    </row>
    <row r="4535" spans="3:11" x14ac:dyDescent="0.25">
      <c r="C4535" s="134" t="s">
        <v>195</v>
      </c>
      <c r="D4535" s="134" t="s">
        <v>3</v>
      </c>
      <c r="E4535" s="134" t="s">
        <v>363</v>
      </c>
      <c r="F4535" s="134" t="s">
        <v>310</v>
      </c>
      <c r="G4535" s="134" t="s">
        <v>311</v>
      </c>
      <c r="H4535" s="135">
        <v>0</v>
      </c>
      <c r="I4535" s="135">
        <v>106.38</v>
      </c>
      <c r="J4535" s="135">
        <v>106.38</v>
      </c>
      <c r="K4535" t="str">
        <f>VLOOKUP(C4535,ResCat!$A$2:$B$268,2,FALSE)</f>
        <v>PPOLG</v>
      </c>
    </row>
    <row r="4536" spans="3:11" x14ac:dyDescent="0.25">
      <c r="C4536" s="134" t="s">
        <v>195</v>
      </c>
      <c r="D4536" s="134" t="s">
        <v>3</v>
      </c>
      <c r="E4536" s="134" t="s">
        <v>1029</v>
      </c>
      <c r="F4536" s="134" t="s">
        <v>310</v>
      </c>
      <c r="G4536" s="134" t="s">
        <v>311</v>
      </c>
      <c r="H4536" s="135">
        <v>0</v>
      </c>
      <c r="I4536" s="135">
        <v>368.48</v>
      </c>
      <c r="J4536" s="135">
        <v>371.66</v>
      </c>
      <c r="K4536" t="str">
        <f>VLOOKUP(C4536,ResCat!$A$2:$B$268,2,FALSE)</f>
        <v>PPOLG</v>
      </c>
    </row>
    <row r="4537" spans="3:11" x14ac:dyDescent="0.25">
      <c r="C4537" s="134" t="s">
        <v>195</v>
      </c>
      <c r="D4537" s="134" t="s">
        <v>3</v>
      </c>
      <c r="E4537" s="134" t="s">
        <v>349</v>
      </c>
      <c r="F4537" s="134" t="s">
        <v>310</v>
      </c>
      <c r="G4537" s="134" t="s">
        <v>311</v>
      </c>
      <c r="H4537" s="135">
        <v>0</v>
      </c>
      <c r="I4537" s="135">
        <v>76.5</v>
      </c>
      <c r="J4537" s="135">
        <v>76.5</v>
      </c>
      <c r="K4537" t="str">
        <f>VLOOKUP(C4537,ResCat!$A$2:$B$268,2,FALSE)</f>
        <v>PPOLG</v>
      </c>
    </row>
    <row r="4538" spans="3:11" x14ac:dyDescent="0.25">
      <c r="C4538" s="134" t="s">
        <v>195</v>
      </c>
      <c r="D4538" s="134" t="s">
        <v>3</v>
      </c>
      <c r="E4538" s="134" t="s">
        <v>350</v>
      </c>
      <c r="F4538" s="134" t="s">
        <v>310</v>
      </c>
      <c r="G4538" s="134" t="s">
        <v>311</v>
      </c>
      <c r="H4538" s="135">
        <v>-904.19</v>
      </c>
      <c r="I4538" s="135">
        <v>-316.79000000000008</v>
      </c>
      <c r="J4538" s="135">
        <v>-332.73</v>
      </c>
      <c r="K4538" t="str">
        <f>VLOOKUP(C4538,ResCat!$A$2:$B$268,2,FALSE)</f>
        <v>PPOLG</v>
      </c>
    </row>
    <row r="4539" spans="3:11" x14ac:dyDescent="0.25">
      <c r="C4539" s="134" t="s">
        <v>195</v>
      </c>
      <c r="D4539" s="134" t="s">
        <v>3</v>
      </c>
      <c r="E4539" s="134" t="s">
        <v>359</v>
      </c>
      <c r="F4539" s="134" t="s">
        <v>310</v>
      </c>
      <c r="G4539" s="134" t="s">
        <v>311</v>
      </c>
      <c r="H4539" s="135">
        <v>0</v>
      </c>
      <c r="I4539" s="135">
        <v>732.3900000000001</v>
      </c>
      <c r="J4539" s="135">
        <v>732.3900000000001</v>
      </c>
      <c r="K4539" t="str">
        <f>VLOOKUP(C4539,ResCat!$A$2:$B$268,2,FALSE)</f>
        <v>PPOLG</v>
      </c>
    </row>
    <row r="4540" spans="3:11" x14ac:dyDescent="0.25">
      <c r="C4540" s="134" t="s">
        <v>195</v>
      </c>
      <c r="D4540" s="134" t="s">
        <v>3</v>
      </c>
      <c r="E4540" s="134" t="s">
        <v>354</v>
      </c>
      <c r="F4540" s="134" t="s">
        <v>310</v>
      </c>
      <c r="G4540" s="134" t="s">
        <v>311</v>
      </c>
      <c r="H4540" s="135">
        <v>-8.4700000000000006</v>
      </c>
      <c r="I4540" s="135">
        <v>371.46</v>
      </c>
      <c r="J4540" s="135">
        <v>342.68</v>
      </c>
      <c r="K4540" t="str">
        <f>VLOOKUP(C4540,ResCat!$A$2:$B$268,2,FALSE)</f>
        <v>PPOLG</v>
      </c>
    </row>
    <row r="4541" spans="3:11" x14ac:dyDescent="0.25">
      <c r="C4541" s="134" t="s">
        <v>195</v>
      </c>
      <c r="D4541" s="134" t="s">
        <v>3</v>
      </c>
      <c r="E4541" s="134" t="s">
        <v>366</v>
      </c>
      <c r="F4541" s="134" t="s">
        <v>310</v>
      </c>
      <c r="G4541" s="134" t="s">
        <v>311</v>
      </c>
      <c r="H4541" s="135">
        <v>-1636.86</v>
      </c>
      <c r="I4541" s="135">
        <v>-1606.3</v>
      </c>
      <c r="J4541" s="135">
        <v>-1490.6499999999996</v>
      </c>
      <c r="K4541" t="str">
        <f>VLOOKUP(C4541,ResCat!$A$2:$B$268,2,FALSE)</f>
        <v>PPOLG</v>
      </c>
    </row>
    <row r="4542" spans="3:11" x14ac:dyDescent="0.25">
      <c r="C4542" s="134" t="s">
        <v>195</v>
      </c>
      <c r="D4542" s="134" t="s">
        <v>3</v>
      </c>
      <c r="E4542" s="134" t="s">
        <v>337</v>
      </c>
      <c r="F4542" s="134" t="s">
        <v>310</v>
      </c>
      <c r="G4542" s="134" t="s">
        <v>311</v>
      </c>
      <c r="H4542" s="135">
        <v>166.51000000000002</v>
      </c>
      <c r="I4542" s="135">
        <v>469.1599999999998</v>
      </c>
      <c r="J4542" s="135">
        <v>478.73999999999984</v>
      </c>
      <c r="K4542" t="str">
        <f>VLOOKUP(C4542,ResCat!$A$2:$B$268,2,FALSE)</f>
        <v>PPOLG</v>
      </c>
    </row>
    <row r="4543" spans="3:11" x14ac:dyDescent="0.25">
      <c r="C4543" s="134" t="s">
        <v>195</v>
      </c>
      <c r="D4543" s="134" t="s">
        <v>3</v>
      </c>
      <c r="E4543" s="134" t="s">
        <v>352</v>
      </c>
      <c r="F4543" s="134" t="s">
        <v>310</v>
      </c>
      <c r="G4543" s="134" t="s">
        <v>351</v>
      </c>
      <c r="H4543" s="135">
        <v>38.32</v>
      </c>
      <c r="I4543" s="135">
        <v>549.71</v>
      </c>
      <c r="J4543" s="135">
        <v>444.41000000000008</v>
      </c>
      <c r="K4543" t="str">
        <f>VLOOKUP(C4543,ResCat!$A$2:$B$268,2,FALSE)</f>
        <v>PPOLG</v>
      </c>
    </row>
    <row r="4544" spans="3:11" x14ac:dyDescent="0.25">
      <c r="C4544" s="134" t="s">
        <v>195</v>
      </c>
      <c r="D4544" s="134" t="s">
        <v>3</v>
      </c>
      <c r="E4544" s="134" t="s">
        <v>347</v>
      </c>
      <c r="F4544" s="134" t="s">
        <v>310</v>
      </c>
      <c r="G4544" s="134" t="s">
        <v>360</v>
      </c>
      <c r="H4544" s="135">
        <v>81.540000000000006</v>
      </c>
      <c r="I4544" s="135">
        <v>309.66999999999996</v>
      </c>
      <c r="J4544" s="135">
        <v>321.95999999999998</v>
      </c>
      <c r="K4544" t="str">
        <f>VLOOKUP(C4544,ResCat!$A$2:$B$268,2,FALSE)</f>
        <v>PPOLG</v>
      </c>
    </row>
    <row r="4545" spans="3:11" x14ac:dyDescent="0.25">
      <c r="C4545" s="134" t="s">
        <v>195</v>
      </c>
      <c r="D4545" s="134" t="s">
        <v>3</v>
      </c>
      <c r="E4545" s="134" t="s">
        <v>361</v>
      </c>
      <c r="F4545" s="134" t="s">
        <v>310</v>
      </c>
      <c r="G4545" s="134" t="s">
        <v>355</v>
      </c>
      <c r="H4545" s="135">
        <v>-9540.7199999999993</v>
      </c>
      <c r="I4545" s="135">
        <v>-9329.5600000000049</v>
      </c>
      <c r="J4545" s="135">
        <v>-12437.240000000005</v>
      </c>
      <c r="K4545" t="str">
        <f>VLOOKUP(C4545,ResCat!$A$2:$B$268,2,FALSE)</f>
        <v>PPOLG</v>
      </c>
    </row>
    <row r="4546" spans="3:11" x14ac:dyDescent="0.25">
      <c r="C4546" s="134" t="s">
        <v>195</v>
      </c>
      <c r="D4546" s="134" t="s">
        <v>3</v>
      </c>
      <c r="E4546" s="134" t="s">
        <v>312</v>
      </c>
      <c r="F4546" s="134" t="s">
        <v>310</v>
      </c>
      <c r="G4546" s="134" t="s">
        <v>364</v>
      </c>
      <c r="H4546" s="135">
        <v>-162.75</v>
      </c>
      <c r="I4546" s="135">
        <v>166.04999999999967</v>
      </c>
      <c r="J4546" s="135">
        <v>662.01</v>
      </c>
      <c r="K4546" t="str">
        <f>VLOOKUP(C4546,ResCat!$A$2:$B$268,2,FALSE)</f>
        <v>PPOLG</v>
      </c>
    </row>
    <row r="4547" spans="3:11" x14ac:dyDescent="0.25">
      <c r="C4547" s="134" t="s">
        <v>195</v>
      </c>
      <c r="D4547" s="134" t="s">
        <v>3</v>
      </c>
      <c r="E4547" s="134" t="s">
        <v>357</v>
      </c>
      <c r="F4547" s="134" t="s">
        <v>310</v>
      </c>
      <c r="G4547" s="134" t="s">
        <v>338</v>
      </c>
      <c r="H4547" s="135">
        <v>-1663.4699999999998</v>
      </c>
      <c r="I4547" s="135">
        <v>-1642.3499999999997</v>
      </c>
      <c r="J4547" s="135">
        <v>799.52000000000021</v>
      </c>
      <c r="K4547" t="str">
        <f>VLOOKUP(C4547,ResCat!$A$2:$B$268,2,FALSE)</f>
        <v>PPOLG</v>
      </c>
    </row>
    <row r="4548" spans="3:11" x14ac:dyDescent="0.25">
      <c r="C4548" s="134" t="s">
        <v>195</v>
      </c>
      <c r="D4548" s="134" t="s">
        <v>3</v>
      </c>
      <c r="E4548" s="134" t="s">
        <v>314</v>
      </c>
      <c r="F4548" s="134" t="s">
        <v>310</v>
      </c>
      <c r="G4548" s="134" t="s">
        <v>356</v>
      </c>
      <c r="H4548" s="135">
        <v>933.43000000000006</v>
      </c>
      <c r="I4548" s="135">
        <v>1091.46</v>
      </c>
      <c r="J4548" s="135">
        <v>3193.43</v>
      </c>
      <c r="K4548" t="str">
        <f>VLOOKUP(C4548,ResCat!$A$2:$B$268,2,FALSE)</f>
        <v>PPOLG</v>
      </c>
    </row>
    <row r="4549" spans="3:11" x14ac:dyDescent="0.25">
      <c r="C4549" s="134" t="s">
        <v>195</v>
      </c>
      <c r="D4549" s="134" t="s">
        <v>3</v>
      </c>
      <c r="E4549" s="134" t="s">
        <v>339</v>
      </c>
      <c r="F4549" s="134" t="s">
        <v>310</v>
      </c>
      <c r="G4549" s="134" t="s">
        <v>353</v>
      </c>
      <c r="H4549" s="135">
        <v>75.97</v>
      </c>
      <c r="I4549" s="135">
        <v>701.24</v>
      </c>
      <c r="J4549" s="135">
        <v>213.55999999999995</v>
      </c>
      <c r="K4549" t="str">
        <f>VLOOKUP(C4549,ResCat!$A$2:$B$268,2,FALSE)</f>
        <v>PPOLG</v>
      </c>
    </row>
    <row r="4550" spans="3:11" x14ac:dyDescent="0.25">
      <c r="C4550" s="134" t="s">
        <v>195</v>
      </c>
      <c r="D4550" s="134" t="s">
        <v>3</v>
      </c>
      <c r="E4550" s="134" t="s">
        <v>342</v>
      </c>
      <c r="F4550" s="134" t="s">
        <v>310</v>
      </c>
      <c r="G4550" s="134" t="s">
        <v>348</v>
      </c>
      <c r="H4550" s="135">
        <v>23.049999999999986</v>
      </c>
      <c r="I4550" s="135">
        <v>368.92999999999995</v>
      </c>
      <c r="J4550" s="135">
        <v>187.42999999999995</v>
      </c>
      <c r="K4550" t="str">
        <f>VLOOKUP(C4550,ResCat!$A$2:$B$268,2,FALSE)</f>
        <v>PPOLG</v>
      </c>
    </row>
    <row r="4551" spans="3:11" x14ac:dyDescent="0.25">
      <c r="C4551" s="134" t="s">
        <v>195</v>
      </c>
      <c r="D4551" s="134" t="s">
        <v>3</v>
      </c>
      <c r="E4551" s="134" t="s">
        <v>316</v>
      </c>
      <c r="F4551" s="134" t="s">
        <v>310</v>
      </c>
      <c r="G4551" s="134" t="s">
        <v>313</v>
      </c>
      <c r="H4551" s="135">
        <v>198.05</v>
      </c>
      <c r="I4551" s="135">
        <v>404.21</v>
      </c>
      <c r="J4551" s="135">
        <v>4251.28</v>
      </c>
      <c r="K4551" t="str">
        <f>VLOOKUP(C4551,ResCat!$A$2:$B$268,2,FALSE)</f>
        <v>PPOLG</v>
      </c>
    </row>
    <row r="4552" spans="3:11" x14ac:dyDescent="0.25">
      <c r="C4552" s="134" t="s">
        <v>195</v>
      </c>
      <c r="D4552" s="134" t="s">
        <v>3</v>
      </c>
      <c r="E4552" s="134" t="s">
        <v>318</v>
      </c>
      <c r="F4552" s="134" t="s">
        <v>310</v>
      </c>
      <c r="G4552" s="134" t="s">
        <v>358</v>
      </c>
      <c r="H4552" s="135">
        <v>563.55999999999995</v>
      </c>
      <c r="I4552" s="135">
        <v>883.67999999999984</v>
      </c>
      <c r="J4552" s="135">
        <v>1360.7200000000003</v>
      </c>
      <c r="K4552" t="str">
        <f>VLOOKUP(C4552,ResCat!$A$2:$B$268,2,FALSE)</f>
        <v>PPOLG</v>
      </c>
    </row>
    <row r="4553" spans="3:11" x14ac:dyDescent="0.25">
      <c r="C4553" s="134" t="s">
        <v>195</v>
      </c>
      <c r="D4553" s="134" t="s">
        <v>3</v>
      </c>
      <c r="E4553" s="134" t="s">
        <v>320</v>
      </c>
      <c r="F4553" s="134" t="s">
        <v>310</v>
      </c>
      <c r="G4553" s="134" t="s">
        <v>315</v>
      </c>
      <c r="H4553" s="135">
        <v>13901.409999999996</v>
      </c>
      <c r="I4553" s="135">
        <v>14921.809999999998</v>
      </c>
      <c r="J4553" s="135">
        <v>33674.260000000009</v>
      </c>
      <c r="K4553" t="str">
        <f>VLOOKUP(C4553,ResCat!$A$2:$B$268,2,FALSE)</f>
        <v>PPOLG</v>
      </c>
    </row>
    <row r="4554" spans="3:11" x14ac:dyDescent="0.25">
      <c r="C4554" s="134" t="s">
        <v>195</v>
      </c>
      <c r="D4554" s="134" t="s">
        <v>3</v>
      </c>
      <c r="E4554" s="134" t="s">
        <v>322</v>
      </c>
      <c r="F4554" s="134" t="s">
        <v>310</v>
      </c>
      <c r="G4554" s="134" t="s">
        <v>341</v>
      </c>
      <c r="H4554" s="135">
        <v>-1281.3100000000004</v>
      </c>
      <c r="I4554" s="135">
        <v>417.47000000000082</v>
      </c>
      <c r="J4554" s="135">
        <v>10288.700000000003</v>
      </c>
      <c r="K4554" t="str">
        <f>VLOOKUP(C4554,ResCat!$A$2:$B$268,2,FALSE)</f>
        <v>PPOLG</v>
      </c>
    </row>
    <row r="4555" spans="3:11" x14ac:dyDescent="0.25">
      <c r="C4555" s="134" t="s">
        <v>195</v>
      </c>
      <c r="D4555" s="134" t="s">
        <v>3</v>
      </c>
      <c r="E4555" s="134" t="s">
        <v>324</v>
      </c>
      <c r="F4555" s="134" t="s">
        <v>310</v>
      </c>
      <c r="G4555" s="134" t="s">
        <v>340</v>
      </c>
      <c r="H4555" s="135">
        <v>1260.1500000000001</v>
      </c>
      <c r="I4555" s="135">
        <v>1474.11</v>
      </c>
      <c r="J4555" s="135">
        <v>5486.4300000000021</v>
      </c>
      <c r="K4555" t="str">
        <f>VLOOKUP(C4555,ResCat!$A$2:$B$268,2,FALSE)</f>
        <v>PPOLG</v>
      </c>
    </row>
    <row r="4556" spans="3:11" x14ac:dyDescent="0.25">
      <c r="C4556" s="134" t="s">
        <v>195</v>
      </c>
      <c r="D4556" s="134" t="s">
        <v>3</v>
      </c>
      <c r="E4556" s="134" t="s">
        <v>326</v>
      </c>
      <c r="F4556" s="134" t="s">
        <v>310</v>
      </c>
      <c r="G4556" s="134" t="s">
        <v>317</v>
      </c>
      <c r="H4556" s="135">
        <v>2890.9700000000003</v>
      </c>
      <c r="I4556" s="135">
        <v>4323.5700000000043</v>
      </c>
      <c r="J4556" s="135">
        <v>15237.319999999996</v>
      </c>
      <c r="K4556" t="str">
        <f>VLOOKUP(C4556,ResCat!$A$2:$B$268,2,FALSE)</f>
        <v>PPOLG</v>
      </c>
    </row>
    <row r="4557" spans="3:11" x14ac:dyDescent="0.25">
      <c r="C4557" s="134" t="s">
        <v>195</v>
      </c>
      <c r="D4557" s="134" t="s">
        <v>3</v>
      </c>
      <c r="E4557" s="134" t="s">
        <v>328</v>
      </c>
      <c r="F4557" s="134" t="s">
        <v>310</v>
      </c>
      <c r="G4557" s="134" t="s">
        <v>319</v>
      </c>
      <c r="H4557" s="135">
        <v>4854.6099999999997</v>
      </c>
      <c r="I4557" s="135">
        <v>5286.2900000000009</v>
      </c>
      <c r="J4557" s="135">
        <v>25298.21</v>
      </c>
      <c r="K4557" t="str">
        <f>VLOOKUP(C4557,ResCat!$A$2:$B$268,2,FALSE)</f>
        <v>PPOLG</v>
      </c>
    </row>
    <row r="4558" spans="3:11" x14ac:dyDescent="0.25">
      <c r="C4558" s="134" t="s">
        <v>195</v>
      </c>
      <c r="D4558" s="134" t="s">
        <v>3</v>
      </c>
      <c r="E4558" s="134" t="s">
        <v>330</v>
      </c>
      <c r="F4558" s="134" t="s">
        <v>310</v>
      </c>
      <c r="G4558" s="134" t="s">
        <v>321</v>
      </c>
      <c r="H4558" s="135">
        <v>33955.160000000011</v>
      </c>
      <c r="I4558" s="135">
        <v>36079.329999999987</v>
      </c>
      <c r="J4558" s="135">
        <v>12078.860000000006</v>
      </c>
      <c r="K4558" t="str">
        <f>VLOOKUP(C4558,ResCat!$A$2:$B$268,2,FALSE)</f>
        <v>PPOLG</v>
      </c>
    </row>
    <row r="4559" spans="3:11" x14ac:dyDescent="0.25">
      <c r="C4559" s="134" t="s">
        <v>195</v>
      </c>
      <c r="D4559" s="134" t="s">
        <v>3</v>
      </c>
      <c r="E4559" s="134" t="s">
        <v>332</v>
      </c>
      <c r="F4559" s="134" t="s">
        <v>310</v>
      </c>
      <c r="G4559" s="134" t="s">
        <v>323</v>
      </c>
      <c r="H4559" s="135">
        <v>14181.870000000004</v>
      </c>
      <c r="I4559" s="135">
        <v>15031.300000000003</v>
      </c>
      <c r="J4559" s="135">
        <v>35069.920000000013</v>
      </c>
      <c r="K4559" t="str">
        <f>VLOOKUP(C4559,ResCat!$A$2:$B$268,2,FALSE)</f>
        <v>PPOLG</v>
      </c>
    </row>
    <row r="4560" spans="3:11" x14ac:dyDescent="0.25">
      <c r="C4560" s="134" t="s">
        <v>195</v>
      </c>
      <c r="D4560" s="134" t="s">
        <v>3</v>
      </c>
      <c r="E4560" s="134" t="s">
        <v>335</v>
      </c>
      <c r="F4560" s="134" t="s">
        <v>310</v>
      </c>
      <c r="G4560" s="134" t="s">
        <v>325</v>
      </c>
      <c r="H4560" s="135">
        <v>12589.319999999998</v>
      </c>
      <c r="I4560" s="135">
        <v>19413.449999999997</v>
      </c>
      <c r="J4560" s="135">
        <v>48964.09</v>
      </c>
      <c r="K4560" t="str">
        <f>VLOOKUP(C4560,ResCat!$A$2:$B$268,2,FALSE)</f>
        <v>PPOLG</v>
      </c>
    </row>
    <row r="4561" spans="3:11" x14ac:dyDescent="0.25">
      <c r="C4561" s="134" t="s">
        <v>195</v>
      </c>
      <c r="D4561" s="134" t="s">
        <v>3</v>
      </c>
      <c r="E4561" s="134" t="s">
        <v>4</v>
      </c>
      <c r="F4561" s="134" t="s">
        <v>310</v>
      </c>
      <c r="G4561" s="134" t="s">
        <v>327</v>
      </c>
      <c r="H4561" s="135">
        <v>28561.590000000004</v>
      </c>
      <c r="I4561" s="135">
        <v>34765.570000000014</v>
      </c>
      <c r="J4561" s="135">
        <v>109267.30999999997</v>
      </c>
      <c r="K4561" t="str">
        <f>VLOOKUP(C4561,ResCat!$A$2:$B$268,2,FALSE)</f>
        <v>PPOLG</v>
      </c>
    </row>
    <row r="4562" spans="3:11" x14ac:dyDescent="0.25">
      <c r="C4562" s="134" t="s">
        <v>195</v>
      </c>
      <c r="D4562" s="134" t="s">
        <v>3</v>
      </c>
      <c r="E4562" s="134" t="s">
        <v>511</v>
      </c>
      <c r="F4562" s="134" t="s">
        <v>310</v>
      </c>
      <c r="G4562" s="134" t="s">
        <v>329</v>
      </c>
      <c r="H4562" s="135">
        <v>56749.969999999987</v>
      </c>
      <c r="I4562" s="135">
        <v>65555.649999999994</v>
      </c>
      <c r="J4562" s="135">
        <v>140584.81</v>
      </c>
      <c r="K4562" t="str">
        <f>VLOOKUP(C4562,ResCat!$A$2:$B$268,2,FALSE)</f>
        <v>PPOLG</v>
      </c>
    </row>
    <row r="4563" spans="3:11" x14ac:dyDescent="0.25">
      <c r="C4563" s="134" t="s">
        <v>195</v>
      </c>
      <c r="D4563" s="134" t="s">
        <v>3</v>
      </c>
      <c r="E4563" s="134" t="s">
        <v>969</v>
      </c>
      <c r="F4563" s="134" t="s">
        <v>310</v>
      </c>
      <c r="G4563" s="134" t="s">
        <v>331</v>
      </c>
      <c r="H4563" s="135">
        <v>76267.61</v>
      </c>
      <c r="I4563" s="135">
        <v>92796.560000000114</v>
      </c>
      <c r="J4563" s="135">
        <v>246276.87999999998</v>
      </c>
      <c r="K4563" t="str">
        <f>VLOOKUP(C4563,ResCat!$A$2:$B$268,2,FALSE)</f>
        <v>PPOLG</v>
      </c>
    </row>
    <row r="4564" spans="3:11" x14ac:dyDescent="0.25">
      <c r="C4564" s="134" t="s">
        <v>195</v>
      </c>
      <c r="D4564" s="134" t="s">
        <v>3</v>
      </c>
      <c r="E4564" s="134" t="s">
        <v>961</v>
      </c>
      <c r="F4564" s="134" t="s">
        <v>310</v>
      </c>
      <c r="G4564" s="134" t="s">
        <v>334</v>
      </c>
      <c r="H4564" s="135">
        <v>178603.74999999977</v>
      </c>
      <c r="I4564" s="135">
        <v>230550.85000000009</v>
      </c>
      <c r="J4564" s="135">
        <v>626262.58999999985</v>
      </c>
      <c r="K4564" t="str">
        <f>VLOOKUP(C4564,ResCat!$A$2:$B$268,2,FALSE)</f>
        <v>PPOLG</v>
      </c>
    </row>
    <row r="4565" spans="3:11" x14ac:dyDescent="0.25">
      <c r="C4565" s="134" t="s">
        <v>195</v>
      </c>
      <c r="D4565" s="134" t="s">
        <v>3</v>
      </c>
      <c r="E4565" s="134" t="s">
        <v>970</v>
      </c>
      <c r="F4565" s="134" t="s">
        <v>310</v>
      </c>
      <c r="G4565" s="134" t="s">
        <v>333</v>
      </c>
      <c r="H4565" s="135">
        <v>1263888.8299999991</v>
      </c>
      <c r="I4565" s="135">
        <v>1594078.1799999825</v>
      </c>
      <c r="J4565" s="135">
        <v>4174704.0600000019</v>
      </c>
      <c r="K4565" t="str">
        <f>VLOOKUP(C4565,ResCat!$A$2:$B$268,2,FALSE)</f>
        <v>PPOLG</v>
      </c>
    </row>
    <row r="4566" spans="3:11" x14ac:dyDescent="0.25">
      <c r="C4566" s="134" t="s">
        <v>195</v>
      </c>
      <c r="D4566" s="134" t="s">
        <v>3</v>
      </c>
      <c r="E4566" s="134" t="s">
        <v>1023</v>
      </c>
      <c r="F4566" s="134" t="s">
        <v>310</v>
      </c>
      <c r="G4566" s="134" t="s">
        <v>308</v>
      </c>
      <c r="H4566" s="135">
        <v>740650.1300000014</v>
      </c>
      <c r="I4566" s="135">
        <v>1669811.8199999917</v>
      </c>
      <c r="J4566" s="135">
        <v>4503390.5900000092</v>
      </c>
      <c r="K4566" t="str">
        <f>VLOOKUP(C4566,ResCat!$A$2:$B$268,2,FALSE)</f>
        <v>PPOLG</v>
      </c>
    </row>
    <row r="4567" spans="3:11" x14ac:dyDescent="0.25">
      <c r="C4567" s="134" t="s">
        <v>195</v>
      </c>
      <c r="D4567" s="134" t="s">
        <v>0</v>
      </c>
      <c r="E4567" s="134" t="s">
        <v>1029</v>
      </c>
      <c r="F4567" s="134" t="s">
        <v>310</v>
      </c>
      <c r="G4567" s="134" t="s">
        <v>311</v>
      </c>
      <c r="H4567" s="135">
        <v>10810.8</v>
      </c>
      <c r="I4567" s="135">
        <v>12012</v>
      </c>
      <c r="J4567" s="135">
        <v>12012</v>
      </c>
      <c r="K4567" t="str">
        <f>VLOOKUP(C4567,ResCat!$A$2:$B$268,2,FALSE)</f>
        <v>PPOLG</v>
      </c>
    </row>
    <row r="4568" spans="3:11" x14ac:dyDescent="0.25">
      <c r="C4568" s="134" t="s">
        <v>195</v>
      </c>
      <c r="D4568" s="134" t="s">
        <v>0</v>
      </c>
      <c r="E4568" s="134" t="s">
        <v>349</v>
      </c>
      <c r="F4568" s="134" t="s">
        <v>310</v>
      </c>
      <c r="G4568" s="134" t="s">
        <v>311</v>
      </c>
      <c r="H4568" s="135">
        <v>6277.5</v>
      </c>
      <c r="I4568" s="135">
        <v>7044.84</v>
      </c>
      <c r="J4568" s="135">
        <v>7044.84</v>
      </c>
      <c r="K4568" t="str">
        <f>VLOOKUP(C4568,ResCat!$A$2:$B$268,2,FALSE)</f>
        <v>PPOLG</v>
      </c>
    </row>
    <row r="4569" spans="3:11" x14ac:dyDescent="0.25">
      <c r="C4569" s="134" t="s">
        <v>195</v>
      </c>
      <c r="D4569" s="134" t="s">
        <v>0</v>
      </c>
      <c r="E4569" s="134" t="s">
        <v>350</v>
      </c>
      <c r="F4569" s="134" t="s">
        <v>310</v>
      </c>
      <c r="G4569" s="134" t="s">
        <v>311</v>
      </c>
      <c r="H4569" s="135">
        <v>2992.5</v>
      </c>
      <c r="I4569" s="135">
        <v>8275.7900000000009</v>
      </c>
      <c r="J4569" s="135">
        <v>11421.56</v>
      </c>
      <c r="K4569" t="str">
        <f>VLOOKUP(C4569,ResCat!$A$2:$B$268,2,FALSE)</f>
        <v>PPOLG</v>
      </c>
    </row>
    <row r="4570" spans="3:11" x14ac:dyDescent="0.25">
      <c r="C4570" s="134" t="s">
        <v>195</v>
      </c>
      <c r="D4570" s="134" t="s">
        <v>0</v>
      </c>
      <c r="E4570" s="134" t="s">
        <v>366</v>
      </c>
      <c r="F4570" s="134" t="s">
        <v>310</v>
      </c>
      <c r="G4570" s="134" t="s">
        <v>311</v>
      </c>
      <c r="H4570" s="135">
        <v>-667.62</v>
      </c>
      <c r="I4570" s="135">
        <v>-667.62</v>
      </c>
      <c r="J4570" s="135">
        <v>0</v>
      </c>
      <c r="K4570" t="str">
        <f>VLOOKUP(C4570,ResCat!$A$2:$B$268,2,FALSE)</f>
        <v>PPOLG</v>
      </c>
    </row>
    <row r="4571" spans="3:11" x14ac:dyDescent="0.25">
      <c r="C4571" s="134" t="s">
        <v>195</v>
      </c>
      <c r="D4571" s="134" t="s">
        <v>0</v>
      </c>
      <c r="E4571" s="134" t="s">
        <v>347</v>
      </c>
      <c r="F4571" s="134" t="s">
        <v>310</v>
      </c>
      <c r="G4571" s="134" t="s">
        <v>360</v>
      </c>
      <c r="H4571" s="135">
        <v>10858</v>
      </c>
      <c r="I4571" s="135">
        <v>10858</v>
      </c>
      <c r="J4571" s="135">
        <v>15232.45</v>
      </c>
      <c r="K4571" t="str">
        <f>VLOOKUP(C4571,ResCat!$A$2:$B$268,2,FALSE)</f>
        <v>PPOLG</v>
      </c>
    </row>
    <row r="4572" spans="3:11" x14ac:dyDescent="0.25">
      <c r="C4572" s="134" t="s">
        <v>195</v>
      </c>
      <c r="D4572" s="134" t="s">
        <v>0</v>
      </c>
      <c r="E4572" s="134" t="s">
        <v>361</v>
      </c>
      <c r="F4572" s="134" t="s">
        <v>310</v>
      </c>
      <c r="G4572" s="134" t="s">
        <v>355</v>
      </c>
      <c r="H4572" s="135">
        <v>-76283.710000000006</v>
      </c>
      <c r="I4572" s="135">
        <v>-76283.710000000006</v>
      </c>
      <c r="J4572" s="135">
        <v>0</v>
      </c>
      <c r="K4572" t="str">
        <f>VLOOKUP(C4572,ResCat!$A$2:$B$268,2,FALSE)</f>
        <v>PPOLG</v>
      </c>
    </row>
    <row r="4573" spans="3:11" x14ac:dyDescent="0.25">
      <c r="C4573" s="134" t="s">
        <v>195</v>
      </c>
      <c r="D4573" s="134" t="s">
        <v>0</v>
      </c>
      <c r="E4573" s="134" t="s">
        <v>357</v>
      </c>
      <c r="F4573" s="134" t="s">
        <v>310</v>
      </c>
      <c r="G4573" s="134" t="s">
        <v>338</v>
      </c>
      <c r="H4573" s="135">
        <v>0</v>
      </c>
      <c r="I4573" s="135">
        <v>0</v>
      </c>
      <c r="J4573" s="135">
        <v>0</v>
      </c>
      <c r="K4573" t="str">
        <f>VLOOKUP(C4573,ResCat!$A$2:$B$268,2,FALSE)</f>
        <v>PPOLG</v>
      </c>
    </row>
    <row r="4574" spans="3:11" x14ac:dyDescent="0.25">
      <c r="C4574" s="134" t="s">
        <v>195</v>
      </c>
      <c r="D4574" s="134" t="s">
        <v>0</v>
      </c>
      <c r="E4574" s="134" t="s">
        <v>314</v>
      </c>
      <c r="F4574" s="134" t="s">
        <v>310</v>
      </c>
      <c r="G4574" s="134" t="s">
        <v>356</v>
      </c>
      <c r="H4574" s="135">
        <v>-15654.92</v>
      </c>
      <c r="I4574" s="135">
        <v>-15654.92</v>
      </c>
      <c r="J4574" s="135">
        <v>0</v>
      </c>
      <c r="K4574" t="str">
        <f>VLOOKUP(C4574,ResCat!$A$2:$B$268,2,FALSE)</f>
        <v>PPOLG</v>
      </c>
    </row>
    <row r="4575" spans="3:11" x14ac:dyDescent="0.25">
      <c r="C4575" s="134" t="s">
        <v>195</v>
      </c>
      <c r="D4575" s="134" t="s">
        <v>0</v>
      </c>
      <c r="E4575" s="134" t="s">
        <v>339</v>
      </c>
      <c r="F4575" s="134" t="s">
        <v>310</v>
      </c>
      <c r="G4575" s="134" t="s">
        <v>353</v>
      </c>
      <c r="H4575" s="135">
        <v>-1062.8</v>
      </c>
      <c r="I4575" s="135">
        <v>-1137.31</v>
      </c>
      <c r="J4575" s="135">
        <v>0</v>
      </c>
      <c r="K4575" t="str">
        <f>VLOOKUP(C4575,ResCat!$A$2:$B$268,2,FALSE)</f>
        <v>PPOLG</v>
      </c>
    </row>
    <row r="4576" spans="3:11" x14ac:dyDescent="0.25">
      <c r="C4576" s="134" t="s">
        <v>195</v>
      </c>
      <c r="D4576" s="134" t="s">
        <v>0</v>
      </c>
      <c r="E4576" s="134" t="s">
        <v>342</v>
      </c>
      <c r="F4576" s="134" t="s">
        <v>310</v>
      </c>
      <c r="G4576" s="134" t="s">
        <v>348</v>
      </c>
      <c r="H4576" s="135">
        <v>390.18</v>
      </c>
      <c r="I4576" s="135">
        <v>557.4</v>
      </c>
      <c r="J4576" s="135">
        <v>557.4</v>
      </c>
      <c r="K4576" t="str">
        <f>VLOOKUP(C4576,ResCat!$A$2:$B$268,2,FALSE)</f>
        <v>PPOLG</v>
      </c>
    </row>
    <row r="4577" spans="3:11" x14ac:dyDescent="0.25">
      <c r="C4577" s="134" t="s">
        <v>195</v>
      </c>
      <c r="D4577" s="134" t="s">
        <v>0</v>
      </c>
      <c r="E4577" s="134" t="s">
        <v>316</v>
      </c>
      <c r="F4577" s="134" t="s">
        <v>310</v>
      </c>
      <c r="G4577" s="134" t="s">
        <v>313</v>
      </c>
      <c r="H4577" s="135">
        <v>4174.93</v>
      </c>
      <c r="I4577" s="135">
        <v>7236.1500000000015</v>
      </c>
      <c r="J4577" s="135">
        <v>60225</v>
      </c>
      <c r="K4577" t="str">
        <f>VLOOKUP(C4577,ResCat!$A$2:$B$268,2,FALSE)</f>
        <v>PPOLG</v>
      </c>
    </row>
    <row r="4578" spans="3:11" x14ac:dyDescent="0.25">
      <c r="C4578" s="134" t="s">
        <v>195</v>
      </c>
      <c r="D4578" s="134" t="s">
        <v>0</v>
      </c>
      <c r="E4578" s="134" t="s">
        <v>318</v>
      </c>
      <c r="F4578" s="134" t="s">
        <v>310</v>
      </c>
      <c r="G4578" s="134" t="s">
        <v>358</v>
      </c>
      <c r="H4578" s="135">
        <v>7858.6199999999972</v>
      </c>
      <c r="I4578" s="135">
        <v>14950.080000000014</v>
      </c>
      <c r="J4578" s="135">
        <v>61635.029999999941</v>
      </c>
      <c r="K4578" t="str">
        <f>VLOOKUP(C4578,ResCat!$A$2:$B$268,2,FALSE)</f>
        <v>PPOLG</v>
      </c>
    </row>
    <row r="4579" spans="3:11" x14ac:dyDescent="0.25">
      <c r="C4579" s="134" t="s">
        <v>195</v>
      </c>
      <c r="D4579" s="134" t="s">
        <v>0</v>
      </c>
      <c r="E4579" s="134" t="s">
        <v>320</v>
      </c>
      <c r="F4579" s="134" t="s">
        <v>310</v>
      </c>
      <c r="G4579" s="134" t="s">
        <v>315</v>
      </c>
      <c r="H4579" s="135">
        <v>-555434.69999999995</v>
      </c>
      <c r="I4579" s="135">
        <v>-552946.04</v>
      </c>
      <c r="J4579" s="135">
        <v>-638542.01</v>
      </c>
      <c r="K4579" t="str">
        <f>VLOOKUP(C4579,ResCat!$A$2:$B$268,2,FALSE)</f>
        <v>PPOLG</v>
      </c>
    </row>
    <row r="4580" spans="3:11" x14ac:dyDescent="0.25">
      <c r="C4580" s="134" t="s">
        <v>195</v>
      </c>
      <c r="D4580" s="134" t="s">
        <v>0</v>
      </c>
      <c r="E4580" s="134" t="s">
        <v>322</v>
      </c>
      <c r="F4580" s="134" t="s">
        <v>310</v>
      </c>
      <c r="G4580" s="134" t="s">
        <v>341</v>
      </c>
      <c r="H4580" s="135">
        <v>113124.29000000018</v>
      </c>
      <c r="I4580" s="135">
        <v>115617.74000000014</v>
      </c>
      <c r="J4580" s="135">
        <v>473612.77</v>
      </c>
      <c r="K4580" t="str">
        <f>VLOOKUP(C4580,ResCat!$A$2:$B$268,2,FALSE)</f>
        <v>PPOLG</v>
      </c>
    </row>
    <row r="4581" spans="3:11" x14ac:dyDescent="0.25">
      <c r="C4581" s="134" t="s">
        <v>195</v>
      </c>
      <c r="D4581" s="134" t="s">
        <v>0</v>
      </c>
      <c r="E4581" s="134" t="s">
        <v>324</v>
      </c>
      <c r="F4581" s="134" t="s">
        <v>310</v>
      </c>
      <c r="G4581" s="134" t="s">
        <v>340</v>
      </c>
      <c r="H4581" s="135">
        <v>-12744.6</v>
      </c>
      <c r="I4581" s="135">
        <v>-9460.14</v>
      </c>
      <c r="J4581" s="135">
        <v>24856.51</v>
      </c>
      <c r="K4581" t="str">
        <f>VLOOKUP(C4581,ResCat!$A$2:$B$268,2,FALSE)</f>
        <v>PPOLG</v>
      </c>
    </row>
    <row r="4582" spans="3:11" x14ac:dyDescent="0.25">
      <c r="C4582" s="134" t="s">
        <v>195</v>
      </c>
      <c r="D4582" s="134" t="s">
        <v>0</v>
      </c>
      <c r="E4582" s="134" t="s">
        <v>326</v>
      </c>
      <c r="F4582" s="134" t="s">
        <v>310</v>
      </c>
      <c r="G4582" s="134" t="s">
        <v>317</v>
      </c>
      <c r="H4582" s="135">
        <v>5234.7300000000005</v>
      </c>
      <c r="I4582" s="135">
        <v>6383.93</v>
      </c>
      <c r="J4582" s="135">
        <v>103244.5</v>
      </c>
      <c r="K4582" t="str">
        <f>VLOOKUP(C4582,ResCat!$A$2:$B$268,2,FALSE)</f>
        <v>PPOLG</v>
      </c>
    </row>
    <row r="4583" spans="3:11" x14ac:dyDescent="0.25">
      <c r="C4583" s="134" t="s">
        <v>195</v>
      </c>
      <c r="D4583" s="134" t="s">
        <v>0</v>
      </c>
      <c r="E4583" s="134" t="s">
        <v>328</v>
      </c>
      <c r="F4583" s="134" t="s">
        <v>310</v>
      </c>
      <c r="G4583" s="134" t="s">
        <v>319</v>
      </c>
      <c r="H4583" s="135">
        <v>11772.330000000011</v>
      </c>
      <c r="I4583" s="135">
        <v>24940.209999999981</v>
      </c>
      <c r="J4583" s="135">
        <v>82005.3</v>
      </c>
      <c r="K4583" t="str">
        <f>VLOOKUP(C4583,ResCat!$A$2:$B$268,2,FALSE)</f>
        <v>PPOLG</v>
      </c>
    </row>
    <row r="4584" spans="3:11" x14ac:dyDescent="0.25">
      <c r="C4584" s="134" t="s">
        <v>195</v>
      </c>
      <c r="D4584" s="134" t="s">
        <v>0</v>
      </c>
      <c r="E4584" s="134" t="s">
        <v>330</v>
      </c>
      <c r="F4584" s="134" t="s">
        <v>310</v>
      </c>
      <c r="G4584" s="134" t="s">
        <v>321</v>
      </c>
      <c r="H4584" s="135">
        <v>29610.45</v>
      </c>
      <c r="I4584" s="135">
        <v>38466.639999999999</v>
      </c>
      <c r="J4584" s="135">
        <v>213000.76</v>
      </c>
      <c r="K4584" t="str">
        <f>VLOOKUP(C4584,ResCat!$A$2:$B$268,2,FALSE)</f>
        <v>PPOLG</v>
      </c>
    </row>
    <row r="4585" spans="3:11" x14ac:dyDescent="0.25">
      <c r="C4585" s="134" t="s">
        <v>195</v>
      </c>
      <c r="D4585" s="134" t="s">
        <v>0</v>
      </c>
      <c r="E4585" s="134" t="s">
        <v>332</v>
      </c>
      <c r="F4585" s="134" t="s">
        <v>310</v>
      </c>
      <c r="G4585" s="134" t="s">
        <v>323</v>
      </c>
      <c r="H4585" s="135">
        <v>257722.77</v>
      </c>
      <c r="I4585" s="135">
        <v>262042.3</v>
      </c>
      <c r="J4585" s="135">
        <v>295209.63</v>
      </c>
      <c r="K4585" t="str">
        <f>VLOOKUP(C4585,ResCat!$A$2:$B$268,2,FALSE)</f>
        <v>PPOLG</v>
      </c>
    </row>
    <row r="4586" spans="3:11" x14ac:dyDescent="0.25">
      <c r="C4586" s="134" t="s">
        <v>195</v>
      </c>
      <c r="D4586" s="134" t="s">
        <v>0</v>
      </c>
      <c r="E4586" s="134" t="s">
        <v>335</v>
      </c>
      <c r="F4586" s="134" t="s">
        <v>310</v>
      </c>
      <c r="G4586" s="134" t="s">
        <v>325</v>
      </c>
      <c r="H4586" s="135">
        <v>932631.15000000014</v>
      </c>
      <c r="I4586" s="135">
        <v>947903.6100000001</v>
      </c>
      <c r="J4586" s="135">
        <v>2243903.8499999996</v>
      </c>
      <c r="K4586" t="str">
        <f>VLOOKUP(C4586,ResCat!$A$2:$B$268,2,FALSE)</f>
        <v>PPOLG</v>
      </c>
    </row>
    <row r="4587" spans="3:11" x14ac:dyDescent="0.25">
      <c r="C4587" s="134" t="s">
        <v>195</v>
      </c>
      <c r="D4587" s="134" t="s">
        <v>0</v>
      </c>
      <c r="E4587" s="134" t="s">
        <v>4</v>
      </c>
      <c r="F4587" s="134" t="s">
        <v>310</v>
      </c>
      <c r="G4587" s="134" t="s">
        <v>327</v>
      </c>
      <c r="H4587" s="135">
        <v>116384.58999999992</v>
      </c>
      <c r="I4587" s="135">
        <v>130098.94</v>
      </c>
      <c r="J4587" s="135">
        <v>634806.22000000079</v>
      </c>
      <c r="K4587" t="str">
        <f>VLOOKUP(C4587,ResCat!$A$2:$B$268,2,FALSE)</f>
        <v>PPOLG</v>
      </c>
    </row>
    <row r="4588" spans="3:11" x14ac:dyDescent="0.25">
      <c r="C4588" s="134" t="s">
        <v>195</v>
      </c>
      <c r="D4588" s="134" t="s">
        <v>0</v>
      </c>
      <c r="E4588" s="134" t="s">
        <v>511</v>
      </c>
      <c r="F4588" s="134" t="s">
        <v>310</v>
      </c>
      <c r="G4588" s="134" t="s">
        <v>329</v>
      </c>
      <c r="H4588" s="135">
        <v>1098693.6400000004</v>
      </c>
      <c r="I4588" s="135">
        <v>1109757.1400000001</v>
      </c>
      <c r="J4588" s="135">
        <v>1936290.81</v>
      </c>
      <c r="K4588" t="str">
        <f>VLOOKUP(C4588,ResCat!$A$2:$B$268,2,FALSE)</f>
        <v>PPOLG</v>
      </c>
    </row>
    <row r="4589" spans="3:11" x14ac:dyDescent="0.25">
      <c r="C4589" s="134" t="s">
        <v>195</v>
      </c>
      <c r="D4589" s="134" t="s">
        <v>0</v>
      </c>
      <c r="E4589" s="134" t="s">
        <v>969</v>
      </c>
      <c r="F4589" s="134" t="s">
        <v>310</v>
      </c>
      <c r="G4589" s="134" t="s">
        <v>331</v>
      </c>
      <c r="H4589" s="135">
        <v>754244.40000000061</v>
      </c>
      <c r="I4589" s="135">
        <v>779545.1599999991</v>
      </c>
      <c r="J4589" s="135">
        <v>1719366.4000000004</v>
      </c>
      <c r="K4589" t="str">
        <f>VLOOKUP(C4589,ResCat!$A$2:$B$268,2,FALSE)</f>
        <v>PPOLG</v>
      </c>
    </row>
    <row r="4590" spans="3:11" x14ac:dyDescent="0.25">
      <c r="C4590" s="134" t="s">
        <v>195</v>
      </c>
      <c r="D4590" s="134" t="s">
        <v>0</v>
      </c>
      <c r="E4590" s="134" t="s">
        <v>961</v>
      </c>
      <c r="F4590" s="134" t="s">
        <v>310</v>
      </c>
      <c r="G4590" s="134" t="s">
        <v>334</v>
      </c>
      <c r="H4590" s="135">
        <v>1942371.5900000005</v>
      </c>
      <c r="I4590" s="135">
        <v>2005618.5100000002</v>
      </c>
      <c r="J4590" s="135">
        <v>5401781.669999999</v>
      </c>
      <c r="K4590" t="str">
        <f>VLOOKUP(C4590,ResCat!$A$2:$B$268,2,FALSE)</f>
        <v>PPOLG</v>
      </c>
    </row>
    <row r="4591" spans="3:11" x14ac:dyDescent="0.25">
      <c r="C4591" s="134" t="s">
        <v>195</v>
      </c>
      <c r="D4591" s="134" t="s">
        <v>0</v>
      </c>
      <c r="E4591" s="134" t="s">
        <v>970</v>
      </c>
      <c r="F4591" s="134" t="s">
        <v>310</v>
      </c>
      <c r="G4591" s="134" t="s">
        <v>333</v>
      </c>
      <c r="H4591" s="135">
        <v>4261270.4300000034</v>
      </c>
      <c r="I4591" s="135">
        <v>4520462.4899999984</v>
      </c>
      <c r="J4591" s="135">
        <v>12910835.289999958</v>
      </c>
      <c r="K4591" t="str">
        <f>VLOOKUP(C4591,ResCat!$A$2:$B$268,2,FALSE)</f>
        <v>PPOLG</v>
      </c>
    </row>
    <row r="4592" spans="3:11" x14ac:dyDescent="0.25">
      <c r="C4592" s="134" t="s">
        <v>195</v>
      </c>
      <c r="D4592" s="134" t="s">
        <v>0</v>
      </c>
      <c r="E4592" s="134" t="s">
        <v>1023</v>
      </c>
      <c r="F4592" s="134" t="s">
        <v>310</v>
      </c>
      <c r="G4592" s="134" t="s">
        <v>308</v>
      </c>
      <c r="H4592" s="135">
        <v>1193840.5800000003</v>
      </c>
      <c r="I4592" s="135">
        <v>1342483.1299999997</v>
      </c>
      <c r="J4592" s="135">
        <v>3903117.78</v>
      </c>
      <c r="K4592" t="str">
        <f>VLOOKUP(C4592,ResCat!$A$2:$B$268,2,FALSE)</f>
        <v>PPOLG</v>
      </c>
    </row>
    <row r="4593" spans="3:11" x14ac:dyDescent="0.25">
      <c r="C4593" s="134" t="s">
        <v>195</v>
      </c>
      <c r="D4593" s="134" t="s">
        <v>2</v>
      </c>
      <c r="E4593" s="134" t="s">
        <v>346</v>
      </c>
      <c r="F4593" s="134" t="s">
        <v>310</v>
      </c>
      <c r="G4593" s="134" t="s">
        <v>311</v>
      </c>
      <c r="H4593" s="135">
        <v>-26.83</v>
      </c>
      <c r="I4593" s="135">
        <v>146.44</v>
      </c>
      <c r="J4593" s="135">
        <v>173.26999999999998</v>
      </c>
      <c r="K4593" t="str">
        <f>VLOOKUP(C4593,ResCat!$A$2:$B$268,2,FALSE)</f>
        <v>PPOLG</v>
      </c>
    </row>
    <row r="4594" spans="3:11" x14ac:dyDescent="0.25">
      <c r="C4594" s="134" t="s">
        <v>195</v>
      </c>
      <c r="D4594" s="134" t="s">
        <v>2</v>
      </c>
      <c r="E4594" s="134" t="s">
        <v>309</v>
      </c>
      <c r="F4594" s="134" t="s">
        <v>310</v>
      </c>
      <c r="G4594" s="134" t="s">
        <v>311</v>
      </c>
      <c r="H4594" s="135">
        <v>-252</v>
      </c>
      <c r="I4594" s="135">
        <v>-80.859999999999971</v>
      </c>
      <c r="J4594" s="135">
        <v>-80.859999999999971</v>
      </c>
      <c r="K4594" t="str">
        <f>VLOOKUP(C4594,ResCat!$A$2:$B$268,2,FALSE)</f>
        <v>PPOLG</v>
      </c>
    </row>
    <row r="4595" spans="3:11" x14ac:dyDescent="0.25">
      <c r="C4595" s="134" t="s">
        <v>195</v>
      </c>
      <c r="D4595" s="134" t="s">
        <v>2</v>
      </c>
      <c r="E4595" s="134" t="s">
        <v>1026</v>
      </c>
      <c r="F4595" s="134" t="s">
        <v>310</v>
      </c>
      <c r="G4595" s="134" t="s">
        <v>311</v>
      </c>
      <c r="H4595" s="135">
        <v>-38.57</v>
      </c>
      <c r="I4595" s="135">
        <v>1244.6699999999998</v>
      </c>
      <c r="J4595" s="135">
        <v>1256.9199999999998</v>
      </c>
      <c r="K4595" t="str">
        <f>VLOOKUP(C4595,ResCat!$A$2:$B$268,2,FALSE)</f>
        <v>PPOLG</v>
      </c>
    </row>
    <row r="4596" spans="3:11" x14ac:dyDescent="0.25">
      <c r="C4596" s="134" t="s">
        <v>195</v>
      </c>
      <c r="D4596" s="134" t="s">
        <v>2</v>
      </c>
      <c r="E4596" s="134" t="s">
        <v>362</v>
      </c>
      <c r="F4596" s="134" t="s">
        <v>310</v>
      </c>
      <c r="G4596" s="134" t="s">
        <v>311</v>
      </c>
      <c r="H4596" s="135">
        <v>61.51</v>
      </c>
      <c r="I4596" s="135">
        <v>1290.8000000000002</v>
      </c>
      <c r="J4596" s="135">
        <v>1515.5700000000002</v>
      </c>
      <c r="K4596" t="str">
        <f>VLOOKUP(C4596,ResCat!$A$2:$B$268,2,FALSE)</f>
        <v>PPOLG</v>
      </c>
    </row>
    <row r="4597" spans="3:11" x14ac:dyDescent="0.25">
      <c r="C4597" s="134" t="s">
        <v>195</v>
      </c>
      <c r="D4597" s="134" t="s">
        <v>2</v>
      </c>
      <c r="E4597" s="134" t="s">
        <v>1027</v>
      </c>
      <c r="F4597" s="134" t="s">
        <v>310</v>
      </c>
      <c r="G4597" s="134" t="s">
        <v>311</v>
      </c>
      <c r="H4597" s="135">
        <v>40.14</v>
      </c>
      <c r="I4597" s="135">
        <v>208.55</v>
      </c>
      <c r="J4597" s="135">
        <v>208.55</v>
      </c>
      <c r="K4597" t="str">
        <f>VLOOKUP(C4597,ResCat!$A$2:$B$268,2,FALSE)</f>
        <v>PPOLG</v>
      </c>
    </row>
    <row r="4598" spans="3:11" x14ac:dyDescent="0.25">
      <c r="C4598" s="134" t="s">
        <v>195</v>
      </c>
      <c r="D4598" s="134" t="s">
        <v>2</v>
      </c>
      <c r="E4598" s="134" t="s">
        <v>1028</v>
      </c>
      <c r="F4598" s="134" t="s">
        <v>310</v>
      </c>
      <c r="G4598" s="134" t="s">
        <v>311</v>
      </c>
      <c r="H4598" s="135">
        <v>111.11</v>
      </c>
      <c r="I4598" s="135">
        <v>252.78000000000003</v>
      </c>
      <c r="J4598" s="135">
        <v>256.44</v>
      </c>
      <c r="K4598" t="str">
        <f>VLOOKUP(C4598,ResCat!$A$2:$B$268,2,FALSE)</f>
        <v>PPOLG</v>
      </c>
    </row>
    <row r="4599" spans="3:11" x14ac:dyDescent="0.25">
      <c r="C4599" s="134" t="s">
        <v>195</v>
      </c>
      <c r="D4599" s="134" t="s">
        <v>2</v>
      </c>
      <c r="E4599" s="134" t="s">
        <v>363</v>
      </c>
      <c r="F4599" s="134" t="s">
        <v>310</v>
      </c>
      <c r="G4599" s="134" t="s">
        <v>311</v>
      </c>
      <c r="H4599" s="135">
        <v>-120.46000000000001</v>
      </c>
      <c r="I4599" s="135">
        <v>240.17000000000002</v>
      </c>
      <c r="J4599" s="135">
        <v>499.46000000000004</v>
      </c>
      <c r="K4599" t="str">
        <f>VLOOKUP(C4599,ResCat!$A$2:$B$268,2,FALSE)</f>
        <v>PPOLG</v>
      </c>
    </row>
    <row r="4600" spans="3:11" x14ac:dyDescent="0.25">
      <c r="C4600" s="134" t="s">
        <v>195</v>
      </c>
      <c r="D4600" s="134" t="s">
        <v>2</v>
      </c>
      <c r="E4600" s="134" t="s">
        <v>1029</v>
      </c>
      <c r="F4600" s="134" t="s">
        <v>310</v>
      </c>
      <c r="G4600" s="134" t="s">
        <v>311</v>
      </c>
      <c r="H4600" s="135">
        <v>374.50999999999993</v>
      </c>
      <c r="I4600" s="135">
        <v>1523.8799999999999</v>
      </c>
      <c r="J4600" s="135">
        <v>1523.8799999999999</v>
      </c>
      <c r="K4600" t="str">
        <f>VLOOKUP(C4600,ResCat!$A$2:$B$268,2,FALSE)</f>
        <v>PPOLG</v>
      </c>
    </row>
    <row r="4601" spans="3:11" x14ac:dyDescent="0.25">
      <c r="C4601" s="134" t="s">
        <v>195</v>
      </c>
      <c r="D4601" s="134" t="s">
        <v>2</v>
      </c>
      <c r="E4601" s="134" t="s">
        <v>349</v>
      </c>
      <c r="F4601" s="134" t="s">
        <v>310</v>
      </c>
      <c r="G4601" s="134" t="s">
        <v>311</v>
      </c>
      <c r="H4601" s="135">
        <v>41.47</v>
      </c>
      <c r="I4601" s="135">
        <v>688.66</v>
      </c>
      <c r="J4601" s="135">
        <v>655.94999999999993</v>
      </c>
      <c r="K4601" t="str">
        <f>VLOOKUP(C4601,ResCat!$A$2:$B$268,2,FALSE)</f>
        <v>PPOLG</v>
      </c>
    </row>
    <row r="4602" spans="3:11" x14ac:dyDescent="0.25">
      <c r="C4602" s="134" t="s">
        <v>195</v>
      </c>
      <c r="D4602" s="134" t="s">
        <v>2</v>
      </c>
      <c r="E4602" s="134" t="s">
        <v>350</v>
      </c>
      <c r="F4602" s="134" t="s">
        <v>310</v>
      </c>
      <c r="G4602" s="134" t="s">
        <v>311</v>
      </c>
      <c r="H4602" s="135">
        <v>264.51</v>
      </c>
      <c r="I4602" s="135">
        <v>931.25000000000011</v>
      </c>
      <c r="J4602" s="135">
        <v>977.00000000000011</v>
      </c>
      <c r="K4602" t="str">
        <f>VLOOKUP(C4602,ResCat!$A$2:$B$268,2,FALSE)</f>
        <v>PPOLG</v>
      </c>
    </row>
    <row r="4603" spans="3:11" x14ac:dyDescent="0.25">
      <c r="C4603" s="134" t="s">
        <v>195</v>
      </c>
      <c r="D4603" s="134" t="s">
        <v>2</v>
      </c>
      <c r="E4603" s="134" t="s">
        <v>359</v>
      </c>
      <c r="F4603" s="134" t="s">
        <v>310</v>
      </c>
      <c r="G4603" s="134" t="s">
        <v>311</v>
      </c>
      <c r="H4603" s="135">
        <v>449.83</v>
      </c>
      <c r="I4603" s="135">
        <v>1033.1299999999997</v>
      </c>
      <c r="J4603" s="135">
        <v>1481.6000000000001</v>
      </c>
      <c r="K4603" t="str">
        <f>VLOOKUP(C4603,ResCat!$A$2:$B$268,2,FALSE)</f>
        <v>PPOLG</v>
      </c>
    </row>
    <row r="4604" spans="3:11" x14ac:dyDescent="0.25">
      <c r="C4604" s="134" t="s">
        <v>195</v>
      </c>
      <c r="D4604" s="134" t="s">
        <v>2</v>
      </c>
      <c r="E4604" s="134" t="s">
        <v>354</v>
      </c>
      <c r="F4604" s="134" t="s">
        <v>310</v>
      </c>
      <c r="G4604" s="134" t="s">
        <v>311</v>
      </c>
      <c r="H4604" s="135">
        <v>446.53</v>
      </c>
      <c r="I4604" s="135">
        <v>1628.47</v>
      </c>
      <c r="J4604" s="135">
        <v>2168.9499999999994</v>
      </c>
      <c r="K4604" t="str">
        <f>VLOOKUP(C4604,ResCat!$A$2:$B$268,2,FALSE)</f>
        <v>PPOLG</v>
      </c>
    </row>
    <row r="4605" spans="3:11" x14ac:dyDescent="0.25">
      <c r="C4605" s="134" t="s">
        <v>195</v>
      </c>
      <c r="D4605" s="134" t="s">
        <v>2</v>
      </c>
      <c r="E4605" s="134" t="s">
        <v>366</v>
      </c>
      <c r="F4605" s="134" t="s">
        <v>310</v>
      </c>
      <c r="G4605" s="134" t="s">
        <v>311</v>
      </c>
      <c r="H4605" s="135">
        <v>4099.4900000000007</v>
      </c>
      <c r="I4605" s="135">
        <v>6468.4299999999976</v>
      </c>
      <c r="J4605" s="135">
        <v>10062.299999999999</v>
      </c>
      <c r="K4605" t="str">
        <f>VLOOKUP(C4605,ResCat!$A$2:$B$268,2,FALSE)</f>
        <v>PPOLG</v>
      </c>
    </row>
    <row r="4606" spans="3:11" x14ac:dyDescent="0.25">
      <c r="C4606" s="134" t="s">
        <v>195</v>
      </c>
      <c r="D4606" s="134" t="s">
        <v>2</v>
      </c>
      <c r="E4606" s="134" t="s">
        <v>337</v>
      </c>
      <c r="F4606" s="134" t="s">
        <v>310</v>
      </c>
      <c r="G4606" s="134" t="s">
        <v>311</v>
      </c>
      <c r="H4606" s="135">
        <v>428.76</v>
      </c>
      <c r="I4606" s="135">
        <v>1764.3000000000002</v>
      </c>
      <c r="J4606" s="135">
        <v>1563.19</v>
      </c>
      <c r="K4606" t="str">
        <f>VLOOKUP(C4606,ResCat!$A$2:$B$268,2,FALSE)</f>
        <v>PPOLG</v>
      </c>
    </row>
    <row r="4607" spans="3:11" x14ac:dyDescent="0.25">
      <c r="C4607" s="134" t="s">
        <v>195</v>
      </c>
      <c r="D4607" s="134" t="s">
        <v>2</v>
      </c>
      <c r="E4607" s="134" t="s">
        <v>352</v>
      </c>
      <c r="F4607" s="134" t="s">
        <v>310</v>
      </c>
      <c r="G4607" s="134" t="s">
        <v>351</v>
      </c>
      <c r="H4607" s="135">
        <v>412.33999999999986</v>
      </c>
      <c r="I4607" s="135">
        <v>1454.79</v>
      </c>
      <c r="J4607" s="135">
        <v>2676.87</v>
      </c>
      <c r="K4607" t="str">
        <f>VLOOKUP(C4607,ResCat!$A$2:$B$268,2,FALSE)</f>
        <v>PPOLG</v>
      </c>
    </row>
    <row r="4608" spans="3:11" x14ac:dyDescent="0.25">
      <c r="C4608" s="134" t="s">
        <v>195</v>
      </c>
      <c r="D4608" s="134" t="s">
        <v>2</v>
      </c>
      <c r="E4608" s="134" t="s">
        <v>347</v>
      </c>
      <c r="F4608" s="134" t="s">
        <v>310</v>
      </c>
      <c r="G4608" s="134" t="s">
        <v>360</v>
      </c>
      <c r="H4608" s="135">
        <v>69.139999999999972</v>
      </c>
      <c r="I4608" s="135">
        <v>1545.07</v>
      </c>
      <c r="J4608" s="135">
        <v>1041.54</v>
      </c>
      <c r="K4608" t="str">
        <f>VLOOKUP(C4608,ResCat!$A$2:$B$268,2,FALSE)</f>
        <v>PPOLG</v>
      </c>
    </row>
    <row r="4609" spans="3:11" x14ac:dyDescent="0.25">
      <c r="C4609" s="134" t="s">
        <v>195</v>
      </c>
      <c r="D4609" s="134" t="s">
        <v>2</v>
      </c>
      <c r="E4609" s="134" t="s">
        <v>361</v>
      </c>
      <c r="F4609" s="134" t="s">
        <v>310</v>
      </c>
      <c r="G4609" s="134" t="s">
        <v>355</v>
      </c>
      <c r="H4609" s="135">
        <v>1784.4299999999998</v>
      </c>
      <c r="I4609" s="135">
        <v>2985.8799999999992</v>
      </c>
      <c r="J4609" s="135">
        <v>3332.3599999999997</v>
      </c>
      <c r="K4609" t="str">
        <f>VLOOKUP(C4609,ResCat!$A$2:$B$268,2,FALSE)</f>
        <v>PPOLG</v>
      </c>
    </row>
    <row r="4610" spans="3:11" x14ac:dyDescent="0.25">
      <c r="C4610" s="134" t="s">
        <v>195</v>
      </c>
      <c r="D4610" s="134" t="s">
        <v>2</v>
      </c>
      <c r="E4610" s="134" t="s">
        <v>312</v>
      </c>
      <c r="F4610" s="134" t="s">
        <v>310</v>
      </c>
      <c r="G4610" s="134" t="s">
        <v>364</v>
      </c>
      <c r="H4610" s="135">
        <v>-3.1100000000000563</v>
      </c>
      <c r="I4610" s="135">
        <v>1238.6099999999997</v>
      </c>
      <c r="J4610" s="135">
        <v>649.24</v>
      </c>
      <c r="K4610" t="str">
        <f>VLOOKUP(C4610,ResCat!$A$2:$B$268,2,FALSE)</f>
        <v>PPOLG</v>
      </c>
    </row>
    <row r="4611" spans="3:11" x14ac:dyDescent="0.25">
      <c r="C4611" s="134" t="s">
        <v>195</v>
      </c>
      <c r="D4611" s="134" t="s">
        <v>2</v>
      </c>
      <c r="E4611" s="134" t="s">
        <v>357</v>
      </c>
      <c r="F4611" s="134" t="s">
        <v>310</v>
      </c>
      <c r="G4611" s="134" t="s">
        <v>338</v>
      </c>
      <c r="H4611" s="135">
        <v>-1692.89</v>
      </c>
      <c r="I4611" s="135">
        <v>-1584.18</v>
      </c>
      <c r="J4611" s="135">
        <v>-8551.7000000000007</v>
      </c>
      <c r="K4611" t="str">
        <f>VLOOKUP(C4611,ResCat!$A$2:$B$268,2,FALSE)</f>
        <v>PPOLG</v>
      </c>
    </row>
    <row r="4612" spans="3:11" x14ac:dyDescent="0.25">
      <c r="C4612" s="134" t="s">
        <v>195</v>
      </c>
      <c r="D4612" s="134" t="s">
        <v>2</v>
      </c>
      <c r="E4612" s="134" t="s">
        <v>314</v>
      </c>
      <c r="F4612" s="134" t="s">
        <v>310</v>
      </c>
      <c r="G4612" s="134" t="s">
        <v>356</v>
      </c>
      <c r="H4612" s="135">
        <v>-342.09999999999997</v>
      </c>
      <c r="I4612" s="135">
        <v>199.36</v>
      </c>
      <c r="J4612" s="135">
        <v>236.04999999999978</v>
      </c>
      <c r="K4612" t="str">
        <f>VLOOKUP(C4612,ResCat!$A$2:$B$268,2,FALSE)</f>
        <v>PPOLG</v>
      </c>
    </row>
    <row r="4613" spans="3:11" x14ac:dyDescent="0.25">
      <c r="C4613" s="134" t="s">
        <v>195</v>
      </c>
      <c r="D4613" s="134" t="s">
        <v>2</v>
      </c>
      <c r="E4613" s="134" t="s">
        <v>339</v>
      </c>
      <c r="F4613" s="134" t="s">
        <v>310</v>
      </c>
      <c r="G4613" s="134" t="s">
        <v>353</v>
      </c>
      <c r="H4613" s="135">
        <v>7873.4199999999992</v>
      </c>
      <c r="I4613" s="135">
        <v>10753.030000000002</v>
      </c>
      <c r="J4613" s="135">
        <v>725.45999999999992</v>
      </c>
      <c r="K4613" t="str">
        <f>VLOOKUP(C4613,ResCat!$A$2:$B$268,2,FALSE)</f>
        <v>PPOLG</v>
      </c>
    </row>
    <row r="4614" spans="3:11" x14ac:dyDescent="0.25">
      <c r="C4614" s="134" t="s">
        <v>195</v>
      </c>
      <c r="D4614" s="134" t="s">
        <v>2</v>
      </c>
      <c r="E4614" s="134" t="s">
        <v>342</v>
      </c>
      <c r="F4614" s="134" t="s">
        <v>310</v>
      </c>
      <c r="G4614" s="134" t="s">
        <v>348</v>
      </c>
      <c r="H4614" s="135">
        <v>4236.32</v>
      </c>
      <c r="I4614" s="135">
        <v>5580.7899999999991</v>
      </c>
      <c r="J4614" s="135">
        <v>11779.489999999998</v>
      </c>
      <c r="K4614" t="str">
        <f>VLOOKUP(C4614,ResCat!$A$2:$B$268,2,FALSE)</f>
        <v>PPOLG</v>
      </c>
    </row>
    <row r="4615" spans="3:11" x14ac:dyDescent="0.25">
      <c r="C4615" s="134" t="s">
        <v>195</v>
      </c>
      <c r="D4615" s="134" t="s">
        <v>2</v>
      </c>
      <c r="E4615" s="134" t="s">
        <v>316</v>
      </c>
      <c r="F4615" s="134" t="s">
        <v>310</v>
      </c>
      <c r="G4615" s="134" t="s">
        <v>313</v>
      </c>
      <c r="H4615" s="135">
        <v>2488.7399999999989</v>
      </c>
      <c r="I4615" s="135">
        <v>2693.1399999999994</v>
      </c>
      <c r="J4615" s="135">
        <v>4525.79</v>
      </c>
      <c r="K4615" t="str">
        <f>VLOOKUP(C4615,ResCat!$A$2:$B$268,2,FALSE)</f>
        <v>PPOLG</v>
      </c>
    </row>
    <row r="4616" spans="3:11" x14ac:dyDescent="0.25">
      <c r="C4616" s="134" t="s">
        <v>195</v>
      </c>
      <c r="D4616" s="134" t="s">
        <v>2</v>
      </c>
      <c r="E4616" s="134" t="s">
        <v>318</v>
      </c>
      <c r="F4616" s="134" t="s">
        <v>310</v>
      </c>
      <c r="G4616" s="134" t="s">
        <v>358</v>
      </c>
      <c r="H4616" s="135">
        <v>1512.3999999999999</v>
      </c>
      <c r="I4616" s="135">
        <v>2944.3999999999983</v>
      </c>
      <c r="J4616" s="135">
        <v>4662.5100000000011</v>
      </c>
      <c r="K4616" t="str">
        <f>VLOOKUP(C4616,ResCat!$A$2:$B$268,2,FALSE)</f>
        <v>PPOLG</v>
      </c>
    </row>
    <row r="4617" spans="3:11" x14ac:dyDescent="0.25">
      <c r="C4617" s="134" t="s">
        <v>195</v>
      </c>
      <c r="D4617" s="134" t="s">
        <v>2</v>
      </c>
      <c r="E4617" s="134" t="s">
        <v>320</v>
      </c>
      <c r="F4617" s="134" t="s">
        <v>310</v>
      </c>
      <c r="G4617" s="134" t="s">
        <v>315</v>
      </c>
      <c r="H4617" s="135">
        <v>-1256.4500000000005</v>
      </c>
      <c r="I4617" s="135">
        <v>-12.240000000000805</v>
      </c>
      <c r="J4617" s="135">
        <v>294.25</v>
      </c>
      <c r="K4617" t="str">
        <f>VLOOKUP(C4617,ResCat!$A$2:$B$268,2,FALSE)</f>
        <v>PPOLG</v>
      </c>
    </row>
    <row r="4618" spans="3:11" x14ac:dyDescent="0.25">
      <c r="C4618" s="134" t="s">
        <v>195</v>
      </c>
      <c r="D4618" s="134" t="s">
        <v>2</v>
      </c>
      <c r="E4618" s="134" t="s">
        <v>322</v>
      </c>
      <c r="F4618" s="134" t="s">
        <v>310</v>
      </c>
      <c r="G4618" s="134" t="s">
        <v>341</v>
      </c>
      <c r="H4618" s="135">
        <v>13505.1</v>
      </c>
      <c r="I4618" s="135">
        <v>18306.229999999996</v>
      </c>
      <c r="J4618" s="135">
        <v>36207.239999999991</v>
      </c>
      <c r="K4618" t="str">
        <f>VLOOKUP(C4618,ResCat!$A$2:$B$268,2,FALSE)</f>
        <v>PPOLG</v>
      </c>
    </row>
    <row r="4619" spans="3:11" x14ac:dyDescent="0.25">
      <c r="C4619" s="134" t="s">
        <v>195</v>
      </c>
      <c r="D4619" s="134" t="s">
        <v>2</v>
      </c>
      <c r="E4619" s="134" t="s">
        <v>324</v>
      </c>
      <c r="F4619" s="134" t="s">
        <v>310</v>
      </c>
      <c r="G4619" s="134" t="s">
        <v>340</v>
      </c>
      <c r="H4619" s="135">
        <v>13768.52</v>
      </c>
      <c r="I4619" s="135">
        <v>21775.319999999989</v>
      </c>
      <c r="J4619" s="135">
        <v>43542.699999999983</v>
      </c>
      <c r="K4619" t="str">
        <f>VLOOKUP(C4619,ResCat!$A$2:$B$268,2,FALSE)</f>
        <v>PPOLG</v>
      </c>
    </row>
    <row r="4620" spans="3:11" x14ac:dyDescent="0.25">
      <c r="C4620" s="134" t="s">
        <v>195</v>
      </c>
      <c r="D4620" s="134" t="s">
        <v>2</v>
      </c>
      <c r="E4620" s="134" t="s">
        <v>326</v>
      </c>
      <c r="F4620" s="134" t="s">
        <v>310</v>
      </c>
      <c r="G4620" s="134" t="s">
        <v>317</v>
      </c>
      <c r="H4620" s="135">
        <v>18541.350000000009</v>
      </c>
      <c r="I4620" s="135">
        <v>23077.870000000014</v>
      </c>
      <c r="J4620" s="135">
        <v>64966.599999999984</v>
      </c>
      <c r="K4620" t="str">
        <f>VLOOKUP(C4620,ResCat!$A$2:$B$268,2,FALSE)</f>
        <v>PPOLG</v>
      </c>
    </row>
    <row r="4621" spans="3:11" x14ac:dyDescent="0.25">
      <c r="C4621" s="134" t="s">
        <v>195</v>
      </c>
      <c r="D4621" s="134" t="s">
        <v>2</v>
      </c>
      <c r="E4621" s="134" t="s">
        <v>328</v>
      </c>
      <c r="F4621" s="134" t="s">
        <v>310</v>
      </c>
      <c r="G4621" s="134" t="s">
        <v>319</v>
      </c>
      <c r="H4621" s="135">
        <v>16965.210000000003</v>
      </c>
      <c r="I4621" s="135">
        <v>25316.67</v>
      </c>
      <c r="J4621" s="135">
        <v>47420.859999999993</v>
      </c>
      <c r="K4621" t="str">
        <f>VLOOKUP(C4621,ResCat!$A$2:$B$268,2,FALSE)</f>
        <v>PPOLG</v>
      </c>
    </row>
    <row r="4622" spans="3:11" x14ac:dyDescent="0.25">
      <c r="C4622" s="134" t="s">
        <v>195</v>
      </c>
      <c r="D4622" s="134" t="s">
        <v>2</v>
      </c>
      <c r="E4622" s="134" t="s">
        <v>330</v>
      </c>
      <c r="F4622" s="134" t="s">
        <v>310</v>
      </c>
      <c r="G4622" s="134" t="s">
        <v>321</v>
      </c>
      <c r="H4622" s="135">
        <v>21922.659999999993</v>
      </c>
      <c r="I4622" s="135">
        <v>31757.540000000015</v>
      </c>
      <c r="J4622" s="135">
        <v>74762.09000000004</v>
      </c>
      <c r="K4622" t="str">
        <f>VLOOKUP(C4622,ResCat!$A$2:$B$268,2,FALSE)</f>
        <v>PPOLG</v>
      </c>
    </row>
    <row r="4623" spans="3:11" x14ac:dyDescent="0.25">
      <c r="C4623" s="134" t="s">
        <v>195</v>
      </c>
      <c r="D4623" s="134" t="s">
        <v>2</v>
      </c>
      <c r="E4623" s="134" t="s">
        <v>332</v>
      </c>
      <c r="F4623" s="134" t="s">
        <v>310</v>
      </c>
      <c r="G4623" s="134" t="s">
        <v>323</v>
      </c>
      <c r="H4623" s="135">
        <v>37190.24000000002</v>
      </c>
      <c r="I4623" s="135">
        <v>44693.359999999986</v>
      </c>
      <c r="J4623" s="135">
        <v>88583.760000000053</v>
      </c>
      <c r="K4623" t="str">
        <f>VLOOKUP(C4623,ResCat!$A$2:$B$268,2,FALSE)</f>
        <v>PPOLG</v>
      </c>
    </row>
    <row r="4624" spans="3:11" x14ac:dyDescent="0.25">
      <c r="C4624" s="134" t="s">
        <v>195</v>
      </c>
      <c r="D4624" s="134" t="s">
        <v>2</v>
      </c>
      <c r="E4624" s="134" t="s">
        <v>335</v>
      </c>
      <c r="F4624" s="134" t="s">
        <v>310</v>
      </c>
      <c r="G4624" s="134" t="s">
        <v>325</v>
      </c>
      <c r="H4624" s="135">
        <v>51503.760000000031</v>
      </c>
      <c r="I4624" s="135">
        <v>77146.159999999989</v>
      </c>
      <c r="J4624" s="135">
        <v>263616.24000000011</v>
      </c>
      <c r="K4624" t="str">
        <f>VLOOKUP(C4624,ResCat!$A$2:$B$268,2,FALSE)</f>
        <v>PPOLG</v>
      </c>
    </row>
    <row r="4625" spans="3:11" x14ac:dyDescent="0.25">
      <c r="C4625" s="134" t="s">
        <v>195</v>
      </c>
      <c r="D4625" s="134" t="s">
        <v>2</v>
      </c>
      <c r="E4625" s="134" t="s">
        <v>4</v>
      </c>
      <c r="F4625" s="134" t="s">
        <v>310</v>
      </c>
      <c r="G4625" s="134" t="s">
        <v>327</v>
      </c>
      <c r="H4625" s="135">
        <v>103927.9000000001</v>
      </c>
      <c r="I4625" s="135">
        <v>124990.99000000003</v>
      </c>
      <c r="J4625" s="135">
        <v>200786.11999999994</v>
      </c>
      <c r="K4625" t="str">
        <f>VLOOKUP(C4625,ResCat!$A$2:$B$268,2,FALSE)</f>
        <v>PPOLG</v>
      </c>
    </row>
    <row r="4626" spans="3:11" x14ac:dyDescent="0.25">
      <c r="C4626" s="134" t="s">
        <v>195</v>
      </c>
      <c r="D4626" s="134" t="s">
        <v>2</v>
      </c>
      <c r="E4626" s="134" t="s">
        <v>511</v>
      </c>
      <c r="F4626" s="134" t="s">
        <v>310</v>
      </c>
      <c r="G4626" s="134" t="s">
        <v>329</v>
      </c>
      <c r="H4626" s="135">
        <v>149225.09999999998</v>
      </c>
      <c r="I4626" s="135">
        <v>185757.73999999982</v>
      </c>
      <c r="J4626" s="135">
        <v>418314.03000000009</v>
      </c>
      <c r="K4626" t="str">
        <f>VLOOKUP(C4626,ResCat!$A$2:$B$268,2,FALSE)</f>
        <v>PPOLG</v>
      </c>
    </row>
    <row r="4627" spans="3:11" x14ac:dyDescent="0.25">
      <c r="C4627" s="134" t="s">
        <v>195</v>
      </c>
      <c r="D4627" s="134" t="s">
        <v>2</v>
      </c>
      <c r="E4627" s="134" t="s">
        <v>969</v>
      </c>
      <c r="F4627" s="134" t="s">
        <v>310</v>
      </c>
      <c r="G4627" s="134" t="s">
        <v>331</v>
      </c>
      <c r="H4627" s="135">
        <v>311126.74999999983</v>
      </c>
      <c r="I4627" s="135">
        <v>369949.86999999883</v>
      </c>
      <c r="J4627" s="135">
        <v>838020.1199999993</v>
      </c>
      <c r="K4627" t="str">
        <f>VLOOKUP(C4627,ResCat!$A$2:$B$268,2,FALSE)</f>
        <v>PPOLG</v>
      </c>
    </row>
    <row r="4628" spans="3:11" x14ac:dyDescent="0.25">
      <c r="C4628" s="134" t="s">
        <v>195</v>
      </c>
      <c r="D4628" s="134" t="s">
        <v>2</v>
      </c>
      <c r="E4628" s="134" t="s">
        <v>961</v>
      </c>
      <c r="F4628" s="134" t="s">
        <v>310</v>
      </c>
      <c r="G4628" s="134" t="s">
        <v>334</v>
      </c>
      <c r="H4628" s="135">
        <v>744241.13000000035</v>
      </c>
      <c r="I4628" s="135">
        <v>870516.57000000309</v>
      </c>
      <c r="J4628" s="135">
        <v>2163270.2199999974</v>
      </c>
      <c r="K4628" t="str">
        <f>VLOOKUP(C4628,ResCat!$A$2:$B$268,2,FALSE)</f>
        <v>PPOLG</v>
      </c>
    </row>
    <row r="4629" spans="3:11" x14ac:dyDescent="0.25">
      <c r="C4629" s="134" t="s">
        <v>195</v>
      </c>
      <c r="D4629" s="134" t="s">
        <v>2</v>
      </c>
      <c r="E4629" s="134" t="s">
        <v>970</v>
      </c>
      <c r="F4629" s="134" t="s">
        <v>310</v>
      </c>
      <c r="G4629" s="134" t="s">
        <v>333</v>
      </c>
      <c r="H4629" s="135">
        <v>4860443.170000013</v>
      </c>
      <c r="I4629" s="135">
        <v>5748979.2399999965</v>
      </c>
      <c r="J4629" s="135">
        <v>13074880.159999989</v>
      </c>
      <c r="K4629" t="str">
        <f>VLOOKUP(C4629,ResCat!$A$2:$B$268,2,FALSE)</f>
        <v>PPOLG</v>
      </c>
    </row>
    <row r="4630" spans="3:11" x14ac:dyDescent="0.25">
      <c r="C4630" s="134" t="s">
        <v>195</v>
      </c>
      <c r="D4630" s="134" t="s">
        <v>2</v>
      </c>
      <c r="E4630" s="134" t="s">
        <v>1023</v>
      </c>
      <c r="F4630" s="134" t="s">
        <v>310</v>
      </c>
      <c r="G4630" s="134" t="s">
        <v>308</v>
      </c>
      <c r="H4630" s="135">
        <v>3987107.4400000577</v>
      </c>
      <c r="I4630" s="135">
        <v>6368557.14999987</v>
      </c>
      <c r="J4630" s="135">
        <v>12550466.569999995</v>
      </c>
      <c r="K4630" t="str">
        <f>VLOOKUP(C4630,ResCat!$A$2:$B$268,2,FALSE)</f>
        <v>PPOLG</v>
      </c>
    </row>
    <row r="4631" spans="3:11" x14ac:dyDescent="0.25">
      <c r="C4631" s="134" t="s">
        <v>195</v>
      </c>
      <c r="D4631" s="134" t="s">
        <v>371</v>
      </c>
      <c r="E4631" s="134" t="s">
        <v>969</v>
      </c>
      <c r="F4631" s="134" t="s">
        <v>310</v>
      </c>
      <c r="G4631" s="134" t="s">
        <v>331</v>
      </c>
      <c r="H4631" s="135">
        <v>280</v>
      </c>
      <c r="I4631" s="135">
        <v>350</v>
      </c>
      <c r="J4631" s="135">
        <v>350</v>
      </c>
      <c r="K4631" t="str">
        <f>VLOOKUP(C4631,ResCat!$A$2:$B$268,2,FALSE)</f>
        <v>PPOLG</v>
      </c>
    </row>
    <row r="4632" spans="3:11" x14ac:dyDescent="0.25">
      <c r="C4632" s="134" t="s">
        <v>195</v>
      </c>
      <c r="D4632" s="134" t="s">
        <v>371</v>
      </c>
      <c r="E4632" s="134" t="s">
        <v>970</v>
      </c>
      <c r="F4632" s="134" t="s">
        <v>310</v>
      </c>
      <c r="G4632" s="134" t="s">
        <v>333</v>
      </c>
      <c r="H4632" s="135">
        <v>89.69</v>
      </c>
      <c r="I4632" s="135">
        <v>89.69</v>
      </c>
      <c r="J4632" s="135">
        <v>89.69</v>
      </c>
      <c r="K4632" t="str">
        <f>VLOOKUP(C4632,ResCat!$A$2:$B$268,2,FALSE)</f>
        <v>PPOLG</v>
      </c>
    </row>
    <row r="4633" spans="3:11" x14ac:dyDescent="0.25">
      <c r="C4633" s="134" t="s">
        <v>195</v>
      </c>
      <c r="D4633" s="134" t="s">
        <v>343</v>
      </c>
      <c r="E4633" s="134" t="s">
        <v>1026</v>
      </c>
      <c r="F4633" s="134" t="s">
        <v>1053</v>
      </c>
      <c r="G4633" s="134" t="s">
        <v>311</v>
      </c>
      <c r="H4633" s="135">
        <v>87.75</v>
      </c>
      <c r="I4633" s="135">
        <v>87.75</v>
      </c>
      <c r="J4633" s="135">
        <v>130.05000000000001</v>
      </c>
      <c r="K4633" t="str">
        <f>VLOOKUP(C4633,ResCat!$A$2:$B$268,2,FALSE)</f>
        <v>PPOLG</v>
      </c>
    </row>
    <row r="4634" spans="3:11" x14ac:dyDescent="0.25">
      <c r="C4634" s="134" t="s">
        <v>195</v>
      </c>
      <c r="D4634" s="134" t="s">
        <v>343</v>
      </c>
      <c r="E4634" s="134" t="s">
        <v>1028</v>
      </c>
      <c r="F4634" s="134" t="s">
        <v>1053</v>
      </c>
      <c r="G4634" s="134" t="s">
        <v>311</v>
      </c>
      <c r="H4634" s="135">
        <v>9.7199999999999989</v>
      </c>
      <c r="I4634" s="135">
        <v>19.72</v>
      </c>
      <c r="J4634" s="135">
        <v>94.539999999999992</v>
      </c>
      <c r="K4634" t="str">
        <f>VLOOKUP(C4634,ResCat!$A$2:$B$268,2,FALSE)</f>
        <v>PPOLG</v>
      </c>
    </row>
    <row r="4635" spans="3:11" x14ac:dyDescent="0.25">
      <c r="C4635" s="134" t="s">
        <v>195</v>
      </c>
      <c r="D4635" s="134" t="s">
        <v>343</v>
      </c>
      <c r="E4635" s="134" t="s">
        <v>337</v>
      </c>
      <c r="F4635" s="134" t="s">
        <v>1053</v>
      </c>
      <c r="G4635" s="134" t="s">
        <v>311</v>
      </c>
      <c r="H4635" s="135">
        <v>75.599999999999994</v>
      </c>
      <c r="I4635" s="135">
        <v>110.59999999999998</v>
      </c>
      <c r="J4635" s="135">
        <v>110.59999999999998</v>
      </c>
      <c r="K4635" t="str">
        <f>VLOOKUP(C4635,ResCat!$A$2:$B$268,2,FALSE)</f>
        <v>PPOLG</v>
      </c>
    </row>
    <row r="4636" spans="3:11" x14ac:dyDescent="0.25">
      <c r="C4636" s="134" t="s">
        <v>195</v>
      </c>
      <c r="D4636" s="134" t="s">
        <v>343</v>
      </c>
      <c r="E4636" s="134" t="s">
        <v>352</v>
      </c>
      <c r="F4636" s="134" t="s">
        <v>1053</v>
      </c>
      <c r="G4636" s="134" t="s">
        <v>351</v>
      </c>
      <c r="H4636" s="135">
        <v>406.64000000000004</v>
      </c>
      <c r="I4636" s="135">
        <v>474.90000000000003</v>
      </c>
      <c r="J4636" s="135">
        <v>479.04</v>
      </c>
      <c r="K4636" t="str">
        <f>VLOOKUP(C4636,ResCat!$A$2:$B$268,2,FALSE)</f>
        <v>PPOLG</v>
      </c>
    </row>
    <row r="4637" spans="3:11" x14ac:dyDescent="0.25">
      <c r="C4637" s="134" t="s">
        <v>195</v>
      </c>
      <c r="D4637" s="134" t="s">
        <v>343</v>
      </c>
      <c r="E4637" s="134" t="s">
        <v>347</v>
      </c>
      <c r="F4637" s="134" t="s">
        <v>1053</v>
      </c>
      <c r="G4637" s="134" t="s">
        <v>360</v>
      </c>
      <c r="H4637" s="135">
        <v>406.64</v>
      </c>
      <c r="I4637" s="135">
        <v>471.4</v>
      </c>
      <c r="J4637" s="135">
        <v>471.4</v>
      </c>
      <c r="K4637" t="str">
        <f>VLOOKUP(C4637,ResCat!$A$2:$B$268,2,FALSE)</f>
        <v>PPOLG</v>
      </c>
    </row>
    <row r="4638" spans="3:11" x14ac:dyDescent="0.25">
      <c r="C4638" s="134" t="s">
        <v>195</v>
      </c>
      <c r="D4638" s="134" t="s">
        <v>343</v>
      </c>
      <c r="E4638" s="134" t="s">
        <v>361</v>
      </c>
      <c r="F4638" s="134" t="s">
        <v>1053</v>
      </c>
      <c r="G4638" s="134" t="s">
        <v>355</v>
      </c>
      <c r="H4638" s="135">
        <v>469.24</v>
      </c>
      <c r="I4638" s="135">
        <v>537.19999999999993</v>
      </c>
      <c r="J4638" s="135">
        <v>564.57999999999993</v>
      </c>
      <c r="K4638" t="str">
        <f>VLOOKUP(C4638,ResCat!$A$2:$B$268,2,FALSE)</f>
        <v>PPOLG</v>
      </c>
    </row>
    <row r="4639" spans="3:11" x14ac:dyDescent="0.25">
      <c r="C4639" s="134" t="s">
        <v>195</v>
      </c>
      <c r="D4639" s="134" t="s">
        <v>343</v>
      </c>
      <c r="E4639" s="134" t="s">
        <v>312</v>
      </c>
      <c r="F4639" s="134" t="s">
        <v>1053</v>
      </c>
      <c r="G4639" s="134" t="s">
        <v>364</v>
      </c>
      <c r="H4639" s="135">
        <v>347.03</v>
      </c>
      <c r="I4639" s="135">
        <v>384.65</v>
      </c>
      <c r="J4639" s="135">
        <v>430.04999999999995</v>
      </c>
      <c r="K4639" t="str">
        <f>VLOOKUP(C4639,ResCat!$A$2:$B$268,2,FALSE)</f>
        <v>PPOLG</v>
      </c>
    </row>
    <row r="4640" spans="3:11" x14ac:dyDescent="0.25">
      <c r="C4640" s="134" t="s">
        <v>195</v>
      </c>
      <c r="D4640" s="134" t="s">
        <v>343</v>
      </c>
      <c r="E4640" s="134" t="s">
        <v>357</v>
      </c>
      <c r="F4640" s="134" t="s">
        <v>1053</v>
      </c>
      <c r="G4640" s="134" t="s">
        <v>338</v>
      </c>
      <c r="H4640" s="135">
        <v>0</v>
      </c>
      <c r="I4640" s="135">
        <v>7.35</v>
      </c>
      <c r="J4640" s="135">
        <v>19.600000000000001</v>
      </c>
      <c r="K4640" t="str">
        <f>VLOOKUP(C4640,ResCat!$A$2:$B$268,2,FALSE)</f>
        <v>PPOLG</v>
      </c>
    </row>
    <row r="4641" spans="3:11" x14ac:dyDescent="0.25">
      <c r="C4641" s="134" t="s">
        <v>195</v>
      </c>
      <c r="D4641" s="134" t="s">
        <v>343</v>
      </c>
      <c r="E4641" s="134" t="s">
        <v>339</v>
      </c>
      <c r="F4641" s="134" t="s">
        <v>1053</v>
      </c>
      <c r="G4641" s="134" t="s">
        <v>353</v>
      </c>
      <c r="H4641" s="135">
        <v>28.2</v>
      </c>
      <c r="I4641" s="135">
        <v>58.2</v>
      </c>
      <c r="J4641" s="135">
        <v>161.41999999999999</v>
      </c>
      <c r="K4641" t="str">
        <f>VLOOKUP(C4641,ResCat!$A$2:$B$268,2,FALSE)</f>
        <v>PPOLG</v>
      </c>
    </row>
    <row r="4642" spans="3:11" x14ac:dyDescent="0.25">
      <c r="C4642" s="134" t="s">
        <v>195</v>
      </c>
      <c r="D4642" s="134" t="s">
        <v>343</v>
      </c>
      <c r="E4642" s="134" t="s">
        <v>342</v>
      </c>
      <c r="F4642" s="134" t="s">
        <v>1053</v>
      </c>
      <c r="G4642" s="134" t="s">
        <v>348</v>
      </c>
      <c r="H4642" s="135">
        <v>35.369999999999997</v>
      </c>
      <c r="I4642" s="135">
        <v>65.37</v>
      </c>
      <c r="J4642" s="135">
        <v>274.38</v>
      </c>
      <c r="K4642" t="str">
        <f>VLOOKUP(C4642,ResCat!$A$2:$B$268,2,FALSE)</f>
        <v>PPOLG</v>
      </c>
    </row>
    <row r="4643" spans="3:11" x14ac:dyDescent="0.25">
      <c r="C4643" s="134" t="s">
        <v>195</v>
      </c>
      <c r="D4643" s="134" t="s">
        <v>343</v>
      </c>
      <c r="E4643" s="134" t="s">
        <v>316</v>
      </c>
      <c r="F4643" s="134" t="s">
        <v>1053</v>
      </c>
      <c r="G4643" s="134" t="s">
        <v>313</v>
      </c>
      <c r="H4643" s="135">
        <v>221.15999999999997</v>
      </c>
      <c r="I4643" s="135">
        <v>268.58</v>
      </c>
      <c r="J4643" s="135">
        <v>700.33</v>
      </c>
      <c r="K4643" t="str">
        <f>VLOOKUP(C4643,ResCat!$A$2:$B$268,2,FALSE)</f>
        <v>PPOLG</v>
      </c>
    </row>
    <row r="4644" spans="3:11" x14ac:dyDescent="0.25">
      <c r="C4644" s="134" t="s">
        <v>195</v>
      </c>
      <c r="D4644" s="134" t="s">
        <v>343</v>
      </c>
      <c r="E4644" s="134" t="s">
        <v>318</v>
      </c>
      <c r="F4644" s="134" t="s">
        <v>1053</v>
      </c>
      <c r="G4644" s="134" t="s">
        <v>358</v>
      </c>
      <c r="H4644" s="135">
        <v>158.64000000000001</v>
      </c>
      <c r="I4644" s="135">
        <v>213.36</v>
      </c>
      <c r="J4644" s="135">
        <v>500.94999999999993</v>
      </c>
      <c r="K4644" t="str">
        <f>VLOOKUP(C4644,ResCat!$A$2:$B$268,2,FALSE)</f>
        <v>PPOLG</v>
      </c>
    </row>
    <row r="4645" spans="3:11" x14ac:dyDescent="0.25">
      <c r="C4645" s="134" t="s">
        <v>195</v>
      </c>
      <c r="D4645" s="134" t="s">
        <v>343</v>
      </c>
      <c r="E4645" s="134" t="s">
        <v>320</v>
      </c>
      <c r="F4645" s="134" t="s">
        <v>1053</v>
      </c>
      <c r="G4645" s="134" t="s">
        <v>315</v>
      </c>
      <c r="H4645" s="135">
        <v>0</v>
      </c>
      <c r="I4645" s="135">
        <v>9.91</v>
      </c>
      <c r="J4645" s="135">
        <v>45.32</v>
      </c>
      <c r="K4645" t="str">
        <f>VLOOKUP(C4645,ResCat!$A$2:$B$268,2,FALSE)</f>
        <v>PPOLG</v>
      </c>
    </row>
    <row r="4646" spans="3:11" x14ac:dyDescent="0.25">
      <c r="C4646" s="134" t="s">
        <v>195</v>
      </c>
      <c r="D4646" s="134" t="s">
        <v>343</v>
      </c>
      <c r="E4646" s="134" t="s">
        <v>322</v>
      </c>
      <c r="F4646" s="134" t="s">
        <v>1055</v>
      </c>
      <c r="G4646" s="134" t="s">
        <v>341</v>
      </c>
      <c r="H4646" s="135">
        <v>26.4</v>
      </c>
      <c r="I4646" s="135">
        <v>78.08</v>
      </c>
      <c r="J4646" s="135">
        <v>2220.3000000000002</v>
      </c>
      <c r="K4646" t="str">
        <f>VLOOKUP(C4646,ResCat!$A$2:$B$268,2,FALSE)</f>
        <v>PPOLG</v>
      </c>
    </row>
    <row r="4647" spans="3:11" x14ac:dyDescent="0.25">
      <c r="C4647" s="134" t="s">
        <v>195</v>
      </c>
      <c r="D4647" s="134" t="s">
        <v>343</v>
      </c>
      <c r="E4647" s="134" t="s">
        <v>322</v>
      </c>
      <c r="F4647" s="134" t="s">
        <v>1053</v>
      </c>
      <c r="G4647" s="134" t="s">
        <v>341</v>
      </c>
      <c r="H4647" s="135">
        <v>179.77999999999997</v>
      </c>
      <c r="I4647" s="135">
        <v>502.16</v>
      </c>
      <c r="J4647" s="135">
        <v>504.88</v>
      </c>
      <c r="K4647" t="str">
        <f>VLOOKUP(C4647,ResCat!$A$2:$B$268,2,FALSE)</f>
        <v>PPOLG</v>
      </c>
    </row>
    <row r="4648" spans="3:11" x14ac:dyDescent="0.25">
      <c r="C4648" s="134" t="s">
        <v>195</v>
      </c>
      <c r="D4648" s="134" t="s">
        <v>343</v>
      </c>
      <c r="E4648" s="134" t="s">
        <v>324</v>
      </c>
      <c r="F4648" s="134" t="s">
        <v>1055</v>
      </c>
      <c r="G4648" s="134" t="s">
        <v>340</v>
      </c>
      <c r="H4648" s="135">
        <v>3198</v>
      </c>
      <c r="I4648" s="135">
        <v>3323.4300000000003</v>
      </c>
      <c r="J4648" s="135">
        <v>5877.37</v>
      </c>
      <c r="K4648" t="str">
        <f>VLOOKUP(C4648,ResCat!$A$2:$B$268,2,FALSE)</f>
        <v>PPOLG</v>
      </c>
    </row>
    <row r="4649" spans="3:11" x14ac:dyDescent="0.25">
      <c r="C4649" s="134" t="s">
        <v>195</v>
      </c>
      <c r="D4649" s="134" t="s">
        <v>343</v>
      </c>
      <c r="E4649" s="134" t="s">
        <v>324</v>
      </c>
      <c r="F4649" s="134" t="s">
        <v>1053</v>
      </c>
      <c r="G4649" s="134" t="s">
        <v>340</v>
      </c>
      <c r="H4649" s="135">
        <v>146.91999999999999</v>
      </c>
      <c r="I4649" s="135">
        <v>172.2</v>
      </c>
      <c r="J4649" s="135">
        <v>183.95999999999998</v>
      </c>
      <c r="K4649" t="str">
        <f>VLOOKUP(C4649,ResCat!$A$2:$B$268,2,FALSE)</f>
        <v>PPOLG</v>
      </c>
    </row>
    <row r="4650" spans="3:11" x14ac:dyDescent="0.25">
      <c r="C4650" s="134" t="s">
        <v>195</v>
      </c>
      <c r="D4650" s="134" t="s">
        <v>343</v>
      </c>
      <c r="E4650" s="134" t="s">
        <v>326</v>
      </c>
      <c r="F4650" s="134" t="s">
        <v>1055</v>
      </c>
      <c r="G4650" s="134" t="s">
        <v>317</v>
      </c>
      <c r="H4650" s="135">
        <v>2061.4300000000003</v>
      </c>
      <c r="I4650" s="135">
        <v>2148.83</v>
      </c>
      <c r="J4650" s="135">
        <v>3664.1</v>
      </c>
      <c r="K4650" t="str">
        <f>VLOOKUP(C4650,ResCat!$A$2:$B$268,2,FALSE)</f>
        <v>PPOLG</v>
      </c>
    </row>
    <row r="4651" spans="3:11" x14ac:dyDescent="0.25">
      <c r="C4651" s="134" t="s">
        <v>195</v>
      </c>
      <c r="D4651" s="134" t="s">
        <v>343</v>
      </c>
      <c r="E4651" s="134" t="s">
        <v>326</v>
      </c>
      <c r="F4651" s="134" t="s">
        <v>1053</v>
      </c>
      <c r="G4651" s="134" t="s">
        <v>317</v>
      </c>
      <c r="H4651" s="135">
        <v>146.91999999999999</v>
      </c>
      <c r="I4651" s="135">
        <v>176.62999999999997</v>
      </c>
      <c r="J4651" s="135">
        <v>271.62</v>
      </c>
      <c r="K4651" t="str">
        <f>VLOOKUP(C4651,ResCat!$A$2:$B$268,2,FALSE)</f>
        <v>PPOLG</v>
      </c>
    </row>
    <row r="4652" spans="3:11" x14ac:dyDescent="0.25">
      <c r="C4652" s="134" t="s">
        <v>195</v>
      </c>
      <c r="D4652" s="134" t="s">
        <v>343</v>
      </c>
      <c r="E4652" s="134" t="s">
        <v>328</v>
      </c>
      <c r="F4652" s="134" t="s">
        <v>1055</v>
      </c>
      <c r="G4652" s="134" t="s">
        <v>319</v>
      </c>
      <c r="H4652" s="135">
        <v>1306.96</v>
      </c>
      <c r="I4652" s="135">
        <v>1381.96</v>
      </c>
      <c r="J4652" s="135">
        <v>2184.4899999999998</v>
      </c>
      <c r="K4652" t="str">
        <f>VLOOKUP(C4652,ResCat!$A$2:$B$268,2,FALSE)</f>
        <v>PPOLG</v>
      </c>
    </row>
    <row r="4653" spans="3:11" x14ac:dyDescent="0.25">
      <c r="C4653" s="134" t="s">
        <v>195</v>
      </c>
      <c r="D4653" s="134" t="s">
        <v>343</v>
      </c>
      <c r="E4653" s="134" t="s">
        <v>328</v>
      </c>
      <c r="F4653" s="134" t="s">
        <v>1053</v>
      </c>
      <c r="G4653" s="134" t="s">
        <v>319</v>
      </c>
      <c r="H4653" s="135">
        <v>176.92</v>
      </c>
      <c r="I4653" s="135">
        <v>218.17999999999998</v>
      </c>
      <c r="J4653" s="135">
        <v>742.26</v>
      </c>
      <c r="K4653" t="str">
        <f>VLOOKUP(C4653,ResCat!$A$2:$B$268,2,FALSE)</f>
        <v>PPOLG</v>
      </c>
    </row>
    <row r="4654" spans="3:11" x14ac:dyDescent="0.25">
      <c r="C4654" s="134" t="s">
        <v>195</v>
      </c>
      <c r="D4654" s="134" t="s">
        <v>343</v>
      </c>
      <c r="E4654" s="134" t="s">
        <v>330</v>
      </c>
      <c r="F4654" s="134" t="s">
        <v>1055</v>
      </c>
      <c r="G4654" s="134" t="s">
        <v>321</v>
      </c>
      <c r="H4654" s="135">
        <v>548.18000000000006</v>
      </c>
      <c r="I4654" s="135">
        <v>583.18000000000006</v>
      </c>
      <c r="J4654" s="135">
        <v>1078.45</v>
      </c>
      <c r="K4654" t="str">
        <f>VLOOKUP(C4654,ResCat!$A$2:$B$268,2,FALSE)</f>
        <v>PPOLG</v>
      </c>
    </row>
    <row r="4655" spans="3:11" x14ac:dyDescent="0.25">
      <c r="C4655" s="134" t="s">
        <v>195</v>
      </c>
      <c r="D4655" s="134" t="s">
        <v>343</v>
      </c>
      <c r="E4655" s="134" t="s">
        <v>330</v>
      </c>
      <c r="F4655" s="134" t="s">
        <v>1053</v>
      </c>
      <c r="G4655" s="134" t="s">
        <v>321</v>
      </c>
      <c r="H4655" s="135">
        <v>146.91999999999999</v>
      </c>
      <c r="I4655" s="135">
        <v>166.92</v>
      </c>
      <c r="J4655" s="135">
        <v>172.04</v>
      </c>
      <c r="K4655" t="str">
        <f>VLOOKUP(C4655,ResCat!$A$2:$B$268,2,FALSE)</f>
        <v>PPOLG</v>
      </c>
    </row>
    <row r="4656" spans="3:11" x14ac:dyDescent="0.25">
      <c r="C4656" s="134" t="s">
        <v>195</v>
      </c>
      <c r="D4656" s="134" t="s">
        <v>343</v>
      </c>
      <c r="E4656" s="134" t="s">
        <v>332</v>
      </c>
      <c r="F4656" s="134" t="s">
        <v>1055</v>
      </c>
      <c r="G4656" s="134" t="s">
        <v>323</v>
      </c>
      <c r="H4656" s="135">
        <v>56.19</v>
      </c>
      <c r="I4656" s="135">
        <v>66.19</v>
      </c>
      <c r="J4656" s="135">
        <v>278.35000000000002</v>
      </c>
      <c r="K4656" t="str">
        <f>VLOOKUP(C4656,ResCat!$A$2:$B$268,2,FALSE)</f>
        <v>PPOLG</v>
      </c>
    </row>
    <row r="4657" spans="3:11" x14ac:dyDescent="0.25">
      <c r="C4657" s="134" t="s">
        <v>195</v>
      </c>
      <c r="D4657" s="134" t="s">
        <v>343</v>
      </c>
      <c r="E4657" s="134" t="s">
        <v>332</v>
      </c>
      <c r="F4657" s="134" t="s">
        <v>1053</v>
      </c>
      <c r="G4657" s="134" t="s">
        <v>323</v>
      </c>
      <c r="H4657" s="135">
        <v>309.73</v>
      </c>
      <c r="I4657" s="135">
        <v>339.73</v>
      </c>
      <c r="J4657" s="135">
        <v>344.85</v>
      </c>
      <c r="K4657" t="str">
        <f>VLOOKUP(C4657,ResCat!$A$2:$B$268,2,FALSE)</f>
        <v>PPOLG</v>
      </c>
    </row>
    <row r="4658" spans="3:11" x14ac:dyDescent="0.25">
      <c r="C4658" s="134" t="s">
        <v>195</v>
      </c>
      <c r="D4658" s="134" t="s">
        <v>343</v>
      </c>
      <c r="E4658" s="134" t="s">
        <v>335</v>
      </c>
      <c r="F4658" s="134" t="s">
        <v>1055</v>
      </c>
      <c r="G4658" s="134" t="s">
        <v>325</v>
      </c>
      <c r="H4658" s="135">
        <v>56.19</v>
      </c>
      <c r="I4658" s="135">
        <v>66.19</v>
      </c>
      <c r="J4658" s="135">
        <v>278.35000000000002</v>
      </c>
      <c r="K4658" t="str">
        <f>VLOOKUP(C4658,ResCat!$A$2:$B$268,2,FALSE)</f>
        <v>PPOLG</v>
      </c>
    </row>
    <row r="4659" spans="3:11" x14ac:dyDescent="0.25">
      <c r="C4659" s="134" t="s">
        <v>195</v>
      </c>
      <c r="D4659" s="134" t="s">
        <v>343</v>
      </c>
      <c r="E4659" s="134" t="s">
        <v>335</v>
      </c>
      <c r="F4659" s="134" t="s">
        <v>1053</v>
      </c>
      <c r="G4659" s="134" t="s">
        <v>325</v>
      </c>
      <c r="H4659" s="135">
        <v>176.92</v>
      </c>
      <c r="I4659" s="135">
        <v>211.92</v>
      </c>
      <c r="J4659" s="135">
        <v>694.29</v>
      </c>
      <c r="K4659" t="str">
        <f>VLOOKUP(C4659,ResCat!$A$2:$B$268,2,FALSE)</f>
        <v>PPOLG</v>
      </c>
    </row>
    <row r="4660" spans="3:11" x14ac:dyDescent="0.25">
      <c r="C4660" s="134" t="s">
        <v>195</v>
      </c>
      <c r="D4660" s="134" t="s">
        <v>343</v>
      </c>
      <c r="E4660" s="134" t="s">
        <v>4</v>
      </c>
      <c r="F4660" s="134" t="s">
        <v>1055</v>
      </c>
      <c r="G4660" s="134" t="s">
        <v>327</v>
      </c>
      <c r="H4660" s="135">
        <v>56.19</v>
      </c>
      <c r="I4660" s="135">
        <v>66.19</v>
      </c>
      <c r="J4660" s="135">
        <v>278.35000000000002</v>
      </c>
      <c r="K4660" t="str">
        <f>VLOOKUP(C4660,ResCat!$A$2:$B$268,2,FALSE)</f>
        <v>PPOLG</v>
      </c>
    </row>
    <row r="4661" spans="3:11" x14ac:dyDescent="0.25">
      <c r="C4661" s="134" t="s">
        <v>195</v>
      </c>
      <c r="D4661" s="134" t="s">
        <v>343</v>
      </c>
      <c r="E4661" s="134" t="s">
        <v>4</v>
      </c>
      <c r="F4661" s="134" t="s">
        <v>1053</v>
      </c>
      <c r="G4661" s="134" t="s">
        <v>327</v>
      </c>
      <c r="H4661" s="135">
        <v>239.99</v>
      </c>
      <c r="I4661" s="135">
        <v>254.99</v>
      </c>
      <c r="J4661" s="135">
        <v>254.99</v>
      </c>
      <c r="K4661" t="str">
        <f>VLOOKUP(C4661,ResCat!$A$2:$B$268,2,FALSE)</f>
        <v>PPOLG</v>
      </c>
    </row>
    <row r="4662" spans="3:11" x14ac:dyDescent="0.25">
      <c r="C4662" s="134" t="s">
        <v>195</v>
      </c>
      <c r="D4662" s="134" t="s">
        <v>343</v>
      </c>
      <c r="E4662" s="134" t="s">
        <v>511</v>
      </c>
      <c r="F4662" s="134" t="s">
        <v>1055</v>
      </c>
      <c r="G4662" s="134" t="s">
        <v>329</v>
      </c>
      <c r="H4662" s="135">
        <v>81.66</v>
      </c>
      <c r="I4662" s="135">
        <v>81.66</v>
      </c>
      <c r="J4662" s="135">
        <v>81.66</v>
      </c>
      <c r="K4662" t="str">
        <f>VLOOKUP(C4662,ResCat!$A$2:$B$268,2,FALSE)</f>
        <v>PPOLG</v>
      </c>
    </row>
    <row r="4663" spans="3:11" x14ac:dyDescent="0.25">
      <c r="C4663" s="134" t="s">
        <v>195</v>
      </c>
      <c r="D4663" s="134" t="s">
        <v>343</v>
      </c>
      <c r="E4663" s="134" t="s">
        <v>511</v>
      </c>
      <c r="F4663" s="134" t="s">
        <v>1053</v>
      </c>
      <c r="G4663" s="134" t="s">
        <v>329</v>
      </c>
      <c r="H4663" s="135">
        <v>30.880000000000003</v>
      </c>
      <c r="I4663" s="135">
        <v>34.61</v>
      </c>
      <c r="J4663" s="135">
        <v>-39.840000000000003</v>
      </c>
      <c r="K4663" t="str">
        <f>VLOOKUP(C4663,ResCat!$A$2:$B$268,2,FALSE)</f>
        <v>PPOLG</v>
      </c>
    </row>
    <row r="4664" spans="3:11" x14ac:dyDescent="0.25">
      <c r="C4664" s="134" t="s">
        <v>195</v>
      </c>
      <c r="D4664" s="134" t="s">
        <v>343</v>
      </c>
      <c r="E4664" s="134" t="s">
        <v>969</v>
      </c>
      <c r="F4664" s="134" t="s">
        <v>1055</v>
      </c>
      <c r="G4664" s="134" t="s">
        <v>331</v>
      </c>
      <c r="H4664" s="135">
        <v>0</v>
      </c>
      <c r="I4664" s="135">
        <v>-16.600000000000364</v>
      </c>
      <c r="J4664" s="135">
        <v>-38.690000000000509</v>
      </c>
      <c r="K4664" t="str">
        <f>VLOOKUP(C4664,ResCat!$A$2:$B$268,2,FALSE)</f>
        <v>PPOLG</v>
      </c>
    </row>
    <row r="4665" spans="3:11" x14ac:dyDescent="0.25">
      <c r="C4665" s="134" t="s">
        <v>195</v>
      </c>
      <c r="D4665" s="134" t="s">
        <v>343</v>
      </c>
      <c r="E4665" s="134" t="s">
        <v>969</v>
      </c>
      <c r="F4665" s="134" t="s">
        <v>1053</v>
      </c>
      <c r="G4665" s="134" t="s">
        <v>331</v>
      </c>
      <c r="H4665" s="135">
        <v>132.17000000000002</v>
      </c>
      <c r="I4665" s="135">
        <v>177.17000000000002</v>
      </c>
      <c r="J4665" s="135">
        <v>177.17000000000002</v>
      </c>
      <c r="K4665" t="str">
        <f>VLOOKUP(C4665,ResCat!$A$2:$B$268,2,FALSE)</f>
        <v>PPOLG</v>
      </c>
    </row>
    <row r="4666" spans="3:11" x14ac:dyDescent="0.25">
      <c r="C4666" s="134" t="s">
        <v>195</v>
      </c>
      <c r="D4666" s="134" t="s">
        <v>343</v>
      </c>
      <c r="E4666" s="134" t="s">
        <v>961</v>
      </c>
      <c r="F4666" s="134" t="s">
        <v>1055</v>
      </c>
      <c r="G4666" s="134" t="s">
        <v>334</v>
      </c>
      <c r="H4666" s="135">
        <v>-622.35</v>
      </c>
      <c r="I4666" s="135">
        <v>-215.28000000000003</v>
      </c>
      <c r="J4666" s="135">
        <v>-898.04000000000019</v>
      </c>
      <c r="K4666" t="str">
        <f>VLOOKUP(C4666,ResCat!$A$2:$B$268,2,FALSE)</f>
        <v>PPOLG</v>
      </c>
    </row>
    <row r="4667" spans="3:11" x14ac:dyDescent="0.25">
      <c r="C4667" s="134" t="s">
        <v>195</v>
      </c>
      <c r="D4667" s="134" t="s">
        <v>343</v>
      </c>
      <c r="E4667" s="134" t="s">
        <v>961</v>
      </c>
      <c r="F4667" s="134" t="s">
        <v>1053</v>
      </c>
      <c r="G4667" s="134" t="s">
        <v>334</v>
      </c>
      <c r="H4667" s="135">
        <v>-969.34000000000015</v>
      </c>
      <c r="I4667" s="135">
        <v>-909.50999999999976</v>
      </c>
      <c r="J4667" s="135">
        <v>-1541.6199999999994</v>
      </c>
      <c r="K4667" t="str">
        <f>VLOOKUP(C4667,ResCat!$A$2:$B$268,2,FALSE)</f>
        <v>PPOLG</v>
      </c>
    </row>
    <row r="4668" spans="3:11" x14ac:dyDescent="0.25">
      <c r="C4668" s="134" t="s">
        <v>195</v>
      </c>
      <c r="D4668" s="134" t="s">
        <v>343</v>
      </c>
      <c r="E4668" s="134" t="s">
        <v>970</v>
      </c>
      <c r="F4668" s="134" t="s">
        <v>1055</v>
      </c>
      <c r="G4668" s="134" t="s">
        <v>333</v>
      </c>
      <c r="H4668" s="135">
        <v>393159.74000000081</v>
      </c>
      <c r="I4668" s="135">
        <v>434307.93000000273</v>
      </c>
      <c r="J4668" s="135">
        <v>1002297.3399999997</v>
      </c>
      <c r="K4668" t="str">
        <f>VLOOKUP(C4668,ResCat!$A$2:$B$268,2,FALSE)</f>
        <v>PPOLG</v>
      </c>
    </row>
    <row r="4669" spans="3:11" x14ac:dyDescent="0.25">
      <c r="C4669" s="134" t="s">
        <v>195</v>
      </c>
      <c r="D4669" s="134" t="s">
        <v>343</v>
      </c>
      <c r="E4669" s="134" t="s">
        <v>970</v>
      </c>
      <c r="F4669" s="134" t="s">
        <v>1053</v>
      </c>
      <c r="G4669" s="134" t="s">
        <v>333</v>
      </c>
      <c r="H4669" s="135">
        <v>1360889.5399999947</v>
      </c>
      <c r="I4669" s="135">
        <v>1452107.039999983</v>
      </c>
      <c r="J4669" s="135">
        <v>3247313.9600000479</v>
      </c>
      <c r="K4669" t="str">
        <f>VLOOKUP(C4669,ResCat!$A$2:$B$268,2,FALSE)</f>
        <v>PPOLG</v>
      </c>
    </row>
    <row r="4670" spans="3:11" x14ac:dyDescent="0.25">
      <c r="C4670" s="134" t="s">
        <v>195</v>
      </c>
      <c r="D4670" s="134" t="s">
        <v>343</v>
      </c>
      <c r="E4670" s="134" t="s">
        <v>1023</v>
      </c>
      <c r="F4670" s="134" t="s">
        <v>1055</v>
      </c>
      <c r="G4670" s="134" t="s">
        <v>308</v>
      </c>
      <c r="H4670" s="135">
        <v>483369.9500000024</v>
      </c>
      <c r="I4670" s="135">
        <v>1403498.239999996</v>
      </c>
      <c r="J4670" s="135">
        <v>3751851.4499999988</v>
      </c>
      <c r="K4670" t="str">
        <f>VLOOKUP(C4670,ResCat!$A$2:$B$268,2,FALSE)</f>
        <v>PPOLG</v>
      </c>
    </row>
    <row r="4671" spans="3:11" x14ac:dyDescent="0.25">
      <c r="C4671" s="134" t="s">
        <v>195</v>
      </c>
      <c r="D4671" s="134" t="s">
        <v>343</v>
      </c>
      <c r="E4671" s="134" t="s">
        <v>1023</v>
      </c>
      <c r="F4671" s="134" t="s">
        <v>1053</v>
      </c>
      <c r="G4671" s="134" t="s">
        <v>308</v>
      </c>
      <c r="H4671" s="135">
        <v>5243683.8400000986</v>
      </c>
      <c r="I4671" s="135">
        <v>5849868.0700000813</v>
      </c>
      <c r="J4671" s="135">
        <v>13654732.819999807</v>
      </c>
      <c r="K4671" t="str">
        <f>VLOOKUP(C4671,ResCat!$A$2:$B$268,2,FALSE)</f>
        <v>PPOLG</v>
      </c>
    </row>
    <row r="4672" spans="3:11" x14ac:dyDescent="0.25">
      <c r="C4672" s="134" t="s">
        <v>195</v>
      </c>
      <c r="D4672" s="134" t="s">
        <v>1</v>
      </c>
      <c r="E4672" s="134" t="s">
        <v>309</v>
      </c>
      <c r="F4672" s="134" t="s">
        <v>310</v>
      </c>
      <c r="G4672" s="134" t="s">
        <v>311</v>
      </c>
      <c r="H4672" s="135">
        <v>502.55</v>
      </c>
      <c r="I4672" s="135">
        <v>684.82</v>
      </c>
      <c r="J4672" s="135">
        <v>511.34</v>
      </c>
      <c r="K4672" t="str">
        <f>VLOOKUP(C4672,ResCat!$A$2:$B$268,2,FALSE)</f>
        <v>PPOLG</v>
      </c>
    </row>
    <row r="4673" spans="3:11" x14ac:dyDescent="0.25">
      <c r="C4673" s="134" t="s">
        <v>195</v>
      </c>
      <c r="D4673" s="134" t="s">
        <v>1</v>
      </c>
      <c r="E4673" s="134" t="s">
        <v>1026</v>
      </c>
      <c r="F4673" s="134" t="s">
        <v>310</v>
      </c>
      <c r="G4673" s="134" t="s">
        <v>311</v>
      </c>
      <c r="H4673" s="135">
        <v>1166.55</v>
      </c>
      <c r="I4673" s="135">
        <v>2009.68</v>
      </c>
      <c r="J4673" s="135">
        <v>2009.68</v>
      </c>
      <c r="K4673" t="str">
        <f>VLOOKUP(C4673,ResCat!$A$2:$B$268,2,FALSE)</f>
        <v>PPOLG</v>
      </c>
    </row>
    <row r="4674" spans="3:11" x14ac:dyDescent="0.25">
      <c r="C4674" s="134" t="s">
        <v>195</v>
      </c>
      <c r="D4674" s="134" t="s">
        <v>1</v>
      </c>
      <c r="E4674" s="134" t="s">
        <v>362</v>
      </c>
      <c r="F4674" s="134" t="s">
        <v>310</v>
      </c>
      <c r="G4674" s="134" t="s">
        <v>311</v>
      </c>
      <c r="H4674" s="135">
        <v>0</v>
      </c>
      <c r="I4674" s="135">
        <v>45</v>
      </c>
      <c r="J4674" s="135">
        <v>45</v>
      </c>
      <c r="K4674" t="str">
        <f>VLOOKUP(C4674,ResCat!$A$2:$B$268,2,FALSE)</f>
        <v>PPOLG</v>
      </c>
    </row>
    <row r="4675" spans="3:11" x14ac:dyDescent="0.25">
      <c r="C4675" s="134" t="s">
        <v>195</v>
      </c>
      <c r="D4675" s="134" t="s">
        <v>1</v>
      </c>
      <c r="E4675" s="134" t="s">
        <v>363</v>
      </c>
      <c r="F4675" s="134" t="s">
        <v>310</v>
      </c>
      <c r="G4675" s="134" t="s">
        <v>311</v>
      </c>
      <c r="H4675" s="135">
        <v>-3.01</v>
      </c>
      <c r="I4675" s="135">
        <v>-296.8</v>
      </c>
      <c r="J4675" s="135">
        <v>0</v>
      </c>
      <c r="K4675" t="str">
        <f>VLOOKUP(C4675,ResCat!$A$2:$B$268,2,FALSE)</f>
        <v>PPOLG</v>
      </c>
    </row>
    <row r="4676" spans="3:11" x14ac:dyDescent="0.25">
      <c r="C4676" s="134" t="s">
        <v>195</v>
      </c>
      <c r="D4676" s="134" t="s">
        <v>1</v>
      </c>
      <c r="E4676" s="134" t="s">
        <v>1029</v>
      </c>
      <c r="F4676" s="134" t="s">
        <v>310</v>
      </c>
      <c r="G4676" s="134" t="s">
        <v>311</v>
      </c>
      <c r="H4676" s="135">
        <v>2842.1600000000003</v>
      </c>
      <c r="I4676" s="135">
        <v>5908.87</v>
      </c>
      <c r="J4676" s="135">
        <v>16599.28</v>
      </c>
      <c r="K4676" t="str">
        <f>VLOOKUP(C4676,ResCat!$A$2:$B$268,2,FALSE)</f>
        <v>PPOLG</v>
      </c>
    </row>
    <row r="4677" spans="3:11" x14ac:dyDescent="0.25">
      <c r="C4677" s="134" t="s">
        <v>195</v>
      </c>
      <c r="D4677" s="134" t="s">
        <v>1</v>
      </c>
      <c r="E4677" s="134" t="s">
        <v>349</v>
      </c>
      <c r="F4677" s="134" t="s">
        <v>310</v>
      </c>
      <c r="G4677" s="134" t="s">
        <v>311</v>
      </c>
      <c r="H4677" s="135">
        <v>0</v>
      </c>
      <c r="I4677" s="135">
        <v>300.33</v>
      </c>
      <c r="J4677" s="135">
        <v>402.05</v>
      </c>
      <c r="K4677" t="str">
        <f>VLOOKUP(C4677,ResCat!$A$2:$B$268,2,FALSE)</f>
        <v>PPOLG</v>
      </c>
    </row>
    <row r="4678" spans="3:11" x14ac:dyDescent="0.25">
      <c r="C4678" s="134" t="s">
        <v>195</v>
      </c>
      <c r="D4678" s="134" t="s">
        <v>1</v>
      </c>
      <c r="E4678" s="134" t="s">
        <v>354</v>
      </c>
      <c r="F4678" s="134" t="s">
        <v>310</v>
      </c>
      <c r="G4678" s="134" t="s">
        <v>311</v>
      </c>
      <c r="H4678" s="135">
        <v>-3061.92</v>
      </c>
      <c r="I4678" s="135">
        <v>-3927.39</v>
      </c>
      <c r="J4678" s="135">
        <v>-4620.45</v>
      </c>
      <c r="K4678" t="str">
        <f>VLOOKUP(C4678,ResCat!$A$2:$B$268,2,FALSE)</f>
        <v>PPOLG</v>
      </c>
    </row>
    <row r="4679" spans="3:11" x14ac:dyDescent="0.25">
      <c r="C4679" s="134" t="s">
        <v>195</v>
      </c>
      <c r="D4679" s="134" t="s">
        <v>1</v>
      </c>
      <c r="E4679" s="134" t="s">
        <v>366</v>
      </c>
      <c r="F4679" s="134" t="s">
        <v>310</v>
      </c>
      <c r="G4679" s="134" t="s">
        <v>311</v>
      </c>
      <c r="H4679" s="135">
        <v>-3755.56</v>
      </c>
      <c r="I4679" s="135">
        <v>-3841.29</v>
      </c>
      <c r="J4679" s="135">
        <v>-11617.51</v>
      </c>
      <c r="K4679" t="str">
        <f>VLOOKUP(C4679,ResCat!$A$2:$B$268,2,FALSE)</f>
        <v>PPOLG</v>
      </c>
    </row>
    <row r="4680" spans="3:11" x14ac:dyDescent="0.25">
      <c r="C4680" s="134" t="s">
        <v>195</v>
      </c>
      <c r="D4680" s="134" t="s">
        <v>1</v>
      </c>
      <c r="E4680" s="134" t="s">
        <v>337</v>
      </c>
      <c r="F4680" s="134" t="s">
        <v>310</v>
      </c>
      <c r="G4680" s="134" t="s">
        <v>311</v>
      </c>
      <c r="H4680" s="135">
        <v>1345.68</v>
      </c>
      <c r="I4680" s="135">
        <v>1722.56</v>
      </c>
      <c r="J4680" s="135">
        <v>3689.08</v>
      </c>
      <c r="K4680" t="str">
        <f>VLOOKUP(C4680,ResCat!$A$2:$B$268,2,FALSE)</f>
        <v>PPOLG</v>
      </c>
    </row>
    <row r="4681" spans="3:11" x14ac:dyDescent="0.25">
      <c r="C4681" s="134" t="s">
        <v>195</v>
      </c>
      <c r="D4681" s="134" t="s">
        <v>1</v>
      </c>
      <c r="E4681" s="134" t="s">
        <v>352</v>
      </c>
      <c r="F4681" s="134" t="s">
        <v>310</v>
      </c>
      <c r="G4681" s="134" t="s">
        <v>351</v>
      </c>
      <c r="H4681" s="135">
        <v>-331.94</v>
      </c>
      <c r="I4681" s="135">
        <v>-860.91</v>
      </c>
      <c r="J4681" s="135">
        <v>-1544.7900000000004</v>
      </c>
      <c r="K4681" t="str">
        <f>VLOOKUP(C4681,ResCat!$A$2:$B$268,2,FALSE)</f>
        <v>PPOLG</v>
      </c>
    </row>
    <row r="4682" spans="3:11" x14ac:dyDescent="0.25">
      <c r="C4682" s="134" t="s">
        <v>195</v>
      </c>
      <c r="D4682" s="134" t="s">
        <v>1</v>
      </c>
      <c r="E4682" s="134" t="s">
        <v>347</v>
      </c>
      <c r="F4682" s="134" t="s">
        <v>310</v>
      </c>
      <c r="G4682" s="134" t="s">
        <v>360</v>
      </c>
      <c r="H4682" s="135">
        <v>0</v>
      </c>
      <c r="I4682" s="135">
        <v>0</v>
      </c>
      <c r="J4682" s="135">
        <v>0</v>
      </c>
      <c r="K4682" t="str">
        <f>VLOOKUP(C4682,ResCat!$A$2:$B$268,2,FALSE)</f>
        <v>PPOLG</v>
      </c>
    </row>
    <row r="4683" spans="3:11" x14ac:dyDescent="0.25">
      <c r="C4683" s="134" t="s">
        <v>195</v>
      </c>
      <c r="D4683" s="134" t="s">
        <v>1</v>
      </c>
      <c r="E4683" s="134" t="s">
        <v>361</v>
      </c>
      <c r="F4683" s="134" t="s">
        <v>310</v>
      </c>
      <c r="G4683" s="134" t="s">
        <v>355</v>
      </c>
      <c r="H4683" s="135">
        <v>1518.67</v>
      </c>
      <c r="I4683" s="135">
        <v>896.92</v>
      </c>
      <c r="J4683" s="135">
        <v>6165.82</v>
      </c>
      <c r="K4683" t="str">
        <f>VLOOKUP(C4683,ResCat!$A$2:$B$268,2,FALSE)</f>
        <v>PPOLG</v>
      </c>
    </row>
    <row r="4684" spans="3:11" x14ac:dyDescent="0.25">
      <c r="C4684" s="134" t="s">
        <v>195</v>
      </c>
      <c r="D4684" s="134" t="s">
        <v>1</v>
      </c>
      <c r="E4684" s="134" t="s">
        <v>312</v>
      </c>
      <c r="F4684" s="134" t="s">
        <v>310</v>
      </c>
      <c r="G4684" s="134" t="s">
        <v>364</v>
      </c>
      <c r="H4684" s="135">
        <v>-1146.46</v>
      </c>
      <c r="I4684" s="135">
        <v>-1215.3800000000001</v>
      </c>
      <c r="J4684" s="135">
        <v>49.6</v>
      </c>
      <c r="K4684" t="str">
        <f>VLOOKUP(C4684,ResCat!$A$2:$B$268,2,FALSE)</f>
        <v>PPOLG</v>
      </c>
    </row>
    <row r="4685" spans="3:11" x14ac:dyDescent="0.25">
      <c r="C4685" s="134" t="s">
        <v>195</v>
      </c>
      <c r="D4685" s="134" t="s">
        <v>1</v>
      </c>
      <c r="E4685" s="134" t="s">
        <v>314</v>
      </c>
      <c r="F4685" s="134" t="s">
        <v>310</v>
      </c>
      <c r="G4685" s="134" t="s">
        <v>356</v>
      </c>
      <c r="H4685" s="135">
        <v>1723.3799999999999</v>
      </c>
      <c r="I4685" s="135">
        <v>1078.7999999999997</v>
      </c>
      <c r="J4685" s="135">
        <v>-1332.4700000000003</v>
      </c>
      <c r="K4685" t="str">
        <f>VLOOKUP(C4685,ResCat!$A$2:$B$268,2,FALSE)</f>
        <v>PPOLG</v>
      </c>
    </row>
    <row r="4686" spans="3:11" x14ac:dyDescent="0.25">
      <c r="C4686" s="134" t="s">
        <v>195</v>
      </c>
      <c r="D4686" s="134" t="s">
        <v>1</v>
      </c>
      <c r="E4686" s="134" t="s">
        <v>339</v>
      </c>
      <c r="F4686" s="134" t="s">
        <v>310</v>
      </c>
      <c r="G4686" s="134" t="s">
        <v>353</v>
      </c>
      <c r="H4686" s="135">
        <v>71.38000000000001</v>
      </c>
      <c r="I4686" s="135">
        <v>0.97999999999996135</v>
      </c>
      <c r="J4686" s="135">
        <v>425.14</v>
      </c>
      <c r="K4686" t="str">
        <f>VLOOKUP(C4686,ResCat!$A$2:$B$268,2,FALSE)</f>
        <v>PPOLG</v>
      </c>
    </row>
    <row r="4687" spans="3:11" x14ac:dyDescent="0.25">
      <c r="C4687" s="134" t="s">
        <v>195</v>
      </c>
      <c r="D4687" s="134" t="s">
        <v>1</v>
      </c>
      <c r="E4687" s="134" t="s">
        <v>342</v>
      </c>
      <c r="F4687" s="134" t="s">
        <v>310</v>
      </c>
      <c r="G4687" s="134" t="s">
        <v>348</v>
      </c>
      <c r="H4687" s="135">
        <v>4554.49</v>
      </c>
      <c r="I4687" s="135">
        <v>6066.5800000000008</v>
      </c>
      <c r="J4687" s="135">
        <v>8512.52</v>
      </c>
      <c r="K4687" t="str">
        <f>VLOOKUP(C4687,ResCat!$A$2:$B$268,2,FALSE)</f>
        <v>PPOLG</v>
      </c>
    </row>
    <row r="4688" spans="3:11" x14ac:dyDescent="0.25">
      <c r="C4688" s="134" t="s">
        <v>195</v>
      </c>
      <c r="D4688" s="134" t="s">
        <v>1</v>
      </c>
      <c r="E4688" s="134" t="s">
        <v>316</v>
      </c>
      <c r="F4688" s="134" t="s">
        <v>310</v>
      </c>
      <c r="G4688" s="134" t="s">
        <v>313</v>
      </c>
      <c r="H4688" s="135">
        <v>210.77999999999997</v>
      </c>
      <c r="I4688" s="135">
        <v>4432.79</v>
      </c>
      <c r="J4688" s="135">
        <v>47306.049999999996</v>
      </c>
      <c r="K4688" t="str">
        <f>VLOOKUP(C4688,ResCat!$A$2:$B$268,2,FALSE)</f>
        <v>PPOLG</v>
      </c>
    </row>
    <row r="4689" spans="3:11" x14ac:dyDescent="0.25">
      <c r="C4689" s="134" t="s">
        <v>195</v>
      </c>
      <c r="D4689" s="134" t="s">
        <v>1</v>
      </c>
      <c r="E4689" s="134" t="s">
        <v>318</v>
      </c>
      <c r="F4689" s="134" t="s">
        <v>310</v>
      </c>
      <c r="G4689" s="134" t="s">
        <v>358</v>
      </c>
      <c r="H4689" s="135">
        <v>9367.0899999999983</v>
      </c>
      <c r="I4689" s="135">
        <v>9473.119999999999</v>
      </c>
      <c r="J4689" s="135">
        <v>49584.19</v>
      </c>
      <c r="K4689" t="str">
        <f>VLOOKUP(C4689,ResCat!$A$2:$B$268,2,FALSE)</f>
        <v>PPOLG</v>
      </c>
    </row>
    <row r="4690" spans="3:11" x14ac:dyDescent="0.25">
      <c r="C4690" s="134" t="s">
        <v>195</v>
      </c>
      <c r="D4690" s="134" t="s">
        <v>1</v>
      </c>
      <c r="E4690" s="134" t="s">
        <v>320</v>
      </c>
      <c r="F4690" s="134" t="s">
        <v>310</v>
      </c>
      <c r="G4690" s="134" t="s">
        <v>315</v>
      </c>
      <c r="H4690" s="135">
        <v>629.19000000000051</v>
      </c>
      <c r="I4690" s="135">
        <v>1487.4599999999996</v>
      </c>
      <c r="J4690" s="135">
        <v>5242.5799999999981</v>
      </c>
      <c r="K4690" t="str">
        <f>VLOOKUP(C4690,ResCat!$A$2:$B$268,2,FALSE)</f>
        <v>PPOLG</v>
      </c>
    </row>
    <row r="4691" spans="3:11" x14ac:dyDescent="0.25">
      <c r="C4691" s="134" t="s">
        <v>195</v>
      </c>
      <c r="D4691" s="134" t="s">
        <v>1</v>
      </c>
      <c r="E4691" s="134" t="s">
        <v>322</v>
      </c>
      <c r="F4691" s="134" t="s">
        <v>310</v>
      </c>
      <c r="G4691" s="134" t="s">
        <v>341</v>
      </c>
      <c r="H4691" s="135">
        <v>28624.36</v>
      </c>
      <c r="I4691" s="135">
        <v>26611.88</v>
      </c>
      <c r="J4691" s="135">
        <v>83067.31</v>
      </c>
      <c r="K4691" t="str">
        <f>VLOOKUP(C4691,ResCat!$A$2:$B$268,2,FALSE)</f>
        <v>PPOLG</v>
      </c>
    </row>
    <row r="4692" spans="3:11" x14ac:dyDescent="0.25">
      <c r="C4692" s="134" t="s">
        <v>195</v>
      </c>
      <c r="D4692" s="134" t="s">
        <v>1</v>
      </c>
      <c r="E4692" s="134" t="s">
        <v>324</v>
      </c>
      <c r="F4692" s="134" t="s">
        <v>310</v>
      </c>
      <c r="G4692" s="134" t="s">
        <v>340</v>
      </c>
      <c r="H4692" s="135">
        <v>5904.6499999999987</v>
      </c>
      <c r="I4692" s="135">
        <v>7116.85</v>
      </c>
      <c r="J4692" s="135">
        <v>40331.219999999994</v>
      </c>
      <c r="K4692" t="str">
        <f>VLOOKUP(C4692,ResCat!$A$2:$B$268,2,FALSE)</f>
        <v>PPOLG</v>
      </c>
    </row>
    <row r="4693" spans="3:11" x14ac:dyDescent="0.25">
      <c r="C4693" s="134" t="s">
        <v>195</v>
      </c>
      <c r="D4693" s="134" t="s">
        <v>1</v>
      </c>
      <c r="E4693" s="134" t="s">
        <v>326</v>
      </c>
      <c r="F4693" s="134" t="s">
        <v>310</v>
      </c>
      <c r="G4693" s="134" t="s">
        <v>317</v>
      </c>
      <c r="H4693" s="135">
        <v>36243.280000000006</v>
      </c>
      <c r="I4693" s="135">
        <v>34639.599999999999</v>
      </c>
      <c r="J4693" s="135">
        <v>66490.989999999991</v>
      </c>
      <c r="K4693" t="str">
        <f>VLOOKUP(C4693,ResCat!$A$2:$B$268,2,FALSE)</f>
        <v>PPOLG</v>
      </c>
    </row>
    <row r="4694" spans="3:11" x14ac:dyDescent="0.25">
      <c r="C4694" s="134" t="s">
        <v>195</v>
      </c>
      <c r="D4694" s="134" t="s">
        <v>1</v>
      </c>
      <c r="E4694" s="134" t="s">
        <v>328</v>
      </c>
      <c r="F4694" s="134" t="s">
        <v>310</v>
      </c>
      <c r="G4694" s="134" t="s">
        <v>319</v>
      </c>
      <c r="H4694" s="135">
        <v>5984.149999999996</v>
      </c>
      <c r="I4694" s="135">
        <v>7047.8200000000006</v>
      </c>
      <c r="J4694" s="135">
        <v>27324.32</v>
      </c>
      <c r="K4694" t="str">
        <f>VLOOKUP(C4694,ResCat!$A$2:$B$268,2,FALSE)</f>
        <v>PPOLG</v>
      </c>
    </row>
    <row r="4695" spans="3:11" x14ac:dyDescent="0.25">
      <c r="C4695" s="134" t="s">
        <v>195</v>
      </c>
      <c r="D4695" s="134" t="s">
        <v>1</v>
      </c>
      <c r="E4695" s="134" t="s">
        <v>330</v>
      </c>
      <c r="F4695" s="134" t="s">
        <v>310</v>
      </c>
      <c r="G4695" s="134" t="s">
        <v>321</v>
      </c>
      <c r="H4695" s="135">
        <v>59304.759999999987</v>
      </c>
      <c r="I4695" s="135">
        <v>62553.13</v>
      </c>
      <c r="J4695" s="135">
        <v>172582.49000000002</v>
      </c>
      <c r="K4695" t="str">
        <f>VLOOKUP(C4695,ResCat!$A$2:$B$268,2,FALSE)</f>
        <v>PPOLG</v>
      </c>
    </row>
    <row r="4696" spans="3:11" x14ac:dyDescent="0.25">
      <c r="C4696" s="134" t="s">
        <v>195</v>
      </c>
      <c r="D4696" s="134" t="s">
        <v>1</v>
      </c>
      <c r="E4696" s="134" t="s">
        <v>332</v>
      </c>
      <c r="F4696" s="134" t="s">
        <v>310</v>
      </c>
      <c r="G4696" s="134" t="s">
        <v>323</v>
      </c>
      <c r="H4696" s="135">
        <v>-54325.979999999967</v>
      </c>
      <c r="I4696" s="135">
        <v>-49177.229999999989</v>
      </c>
      <c r="J4696" s="135">
        <v>-169576.01000000004</v>
      </c>
      <c r="K4696" t="str">
        <f>VLOOKUP(C4696,ResCat!$A$2:$B$268,2,FALSE)</f>
        <v>PPOLG</v>
      </c>
    </row>
    <row r="4697" spans="3:11" x14ac:dyDescent="0.25">
      <c r="C4697" s="134" t="s">
        <v>195</v>
      </c>
      <c r="D4697" s="134" t="s">
        <v>1</v>
      </c>
      <c r="E4697" s="134" t="s">
        <v>335</v>
      </c>
      <c r="F4697" s="134" t="s">
        <v>310</v>
      </c>
      <c r="G4697" s="134" t="s">
        <v>325</v>
      </c>
      <c r="H4697" s="135">
        <v>49973.060000000019</v>
      </c>
      <c r="I4697" s="135">
        <v>51416.700000000012</v>
      </c>
      <c r="J4697" s="135">
        <v>96917.95</v>
      </c>
      <c r="K4697" t="str">
        <f>VLOOKUP(C4697,ResCat!$A$2:$B$268,2,FALSE)</f>
        <v>PPOLG</v>
      </c>
    </row>
    <row r="4698" spans="3:11" x14ac:dyDescent="0.25">
      <c r="C4698" s="134" t="s">
        <v>195</v>
      </c>
      <c r="D4698" s="134" t="s">
        <v>1</v>
      </c>
      <c r="E4698" s="134" t="s">
        <v>4</v>
      </c>
      <c r="F4698" s="134" t="s">
        <v>310</v>
      </c>
      <c r="G4698" s="134" t="s">
        <v>327</v>
      </c>
      <c r="H4698" s="135">
        <v>109407.03</v>
      </c>
      <c r="I4698" s="135">
        <v>137980.48000000001</v>
      </c>
      <c r="J4698" s="135">
        <v>304823.08000000007</v>
      </c>
      <c r="K4698" t="str">
        <f>VLOOKUP(C4698,ResCat!$A$2:$B$268,2,FALSE)</f>
        <v>PPOLG</v>
      </c>
    </row>
    <row r="4699" spans="3:11" x14ac:dyDescent="0.25">
      <c r="C4699" s="134" t="s">
        <v>195</v>
      </c>
      <c r="D4699" s="134" t="s">
        <v>1</v>
      </c>
      <c r="E4699" s="134" t="s">
        <v>511</v>
      </c>
      <c r="F4699" s="134" t="s">
        <v>310</v>
      </c>
      <c r="G4699" s="134" t="s">
        <v>329</v>
      </c>
      <c r="H4699" s="135">
        <v>195739.59000000008</v>
      </c>
      <c r="I4699" s="135">
        <v>201970.48</v>
      </c>
      <c r="J4699" s="135">
        <v>701954.7000000003</v>
      </c>
      <c r="K4699" t="str">
        <f>VLOOKUP(C4699,ResCat!$A$2:$B$268,2,FALSE)</f>
        <v>PPOLG</v>
      </c>
    </row>
    <row r="4700" spans="3:11" x14ac:dyDescent="0.25">
      <c r="C4700" s="134" t="s">
        <v>195</v>
      </c>
      <c r="D4700" s="134" t="s">
        <v>1</v>
      </c>
      <c r="E4700" s="134" t="s">
        <v>969</v>
      </c>
      <c r="F4700" s="134" t="s">
        <v>310</v>
      </c>
      <c r="G4700" s="134" t="s">
        <v>331</v>
      </c>
      <c r="H4700" s="135">
        <v>550383.32000000018</v>
      </c>
      <c r="I4700" s="135">
        <v>567556.75000000035</v>
      </c>
      <c r="J4700" s="135">
        <v>1116405.74</v>
      </c>
      <c r="K4700" t="str">
        <f>VLOOKUP(C4700,ResCat!$A$2:$B$268,2,FALSE)</f>
        <v>PPOLG</v>
      </c>
    </row>
    <row r="4701" spans="3:11" x14ac:dyDescent="0.25">
      <c r="C4701" s="134" t="s">
        <v>195</v>
      </c>
      <c r="D4701" s="134" t="s">
        <v>1</v>
      </c>
      <c r="E4701" s="134" t="s">
        <v>961</v>
      </c>
      <c r="F4701" s="134" t="s">
        <v>310</v>
      </c>
      <c r="G4701" s="134" t="s">
        <v>334</v>
      </c>
      <c r="H4701" s="135">
        <v>1001461.65</v>
      </c>
      <c r="I4701" s="135">
        <v>1094282.9900000005</v>
      </c>
      <c r="J4701" s="135">
        <v>2890569.8099999982</v>
      </c>
      <c r="K4701" t="str">
        <f>VLOOKUP(C4701,ResCat!$A$2:$B$268,2,FALSE)</f>
        <v>PPOLG</v>
      </c>
    </row>
    <row r="4702" spans="3:11" x14ac:dyDescent="0.25">
      <c r="C4702" s="134" t="s">
        <v>195</v>
      </c>
      <c r="D4702" s="134" t="s">
        <v>1</v>
      </c>
      <c r="E4702" s="134" t="s">
        <v>970</v>
      </c>
      <c r="F4702" s="134" t="s">
        <v>310</v>
      </c>
      <c r="G4702" s="134" t="s">
        <v>333</v>
      </c>
      <c r="H4702" s="135">
        <v>6778817.1400000071</v>
      </c>
      <c r="I4702" s="135">
        <v>7617479.7800000142</v>
      </c>
      <c r="J4702" s="135">
        <v>18761655.029999997</v>
      </c>
      <c r="K4702" t="str">
        <f>VLOOKUP(C4702,ResCat!$A$2:$B$268,2,FALSE)</f>
        <v>PPOLG</v>
      </c>
    </row>
    <row r="4703" spans="3:11" x14ac:dyDescent="0.25">
      <c r="C4703" s="134" t="s">
        <v>195</v>
      </c>
      <c r="D4703" s="134" t="s">
        <v>1</v>
      </c>
      <c r="E4703" s="134" t="s">
        <v>1023</v>
      </c>
      <c r="F4703" s="134" t="s">
        <v>310</v>
      </c>
      <c r="G4703" s="134" t="s">
        <v>308</v>
      </c>
      <c r="H4703" s="135">
        <v>3132155.5799999987</v>
      </c>
      <c r="I4703" s="135">
        <v>4418550.0099999961</v>
      </c>
      <c r="J4703" s="135">
        <v>9675052.2500000075</v>
      </c>
      <c r="K4703" t="str">
        <f>VLOOKUP(C4703,ResCat!$A$2:$B$268,2,FALSE)</f>
        <v>PPOLG</v>
      </c>
    </row>
    <row r="4704" spans="3:11" x14ac:dyDescent="0.25">
      <c r="C4704" s="134" t="s">
        <v>216</v>
      </c>
      <c r="D4704" s="134" t="s">
        <v>3</v>
      </c>
      <c r="E4704" s="134" t="s">
        <v>1026</v>
      </c>
      <c r="F4704" s="134" t="s">
        <v>310</v>
      </c>
      <c r="G4704" s="134" t="s">
        <v>311</v>
      </c>
      <c r="H4704" s="135">
        <v>0</v>
      </c>
      <c r="I4704" s="135">
        <v>7.57</v>
      </c>
      <c r="J4704" s="135">
        <v>7.57</v>
      </c>
      <c r="K4704" t="str">
        <f>VLOOKUP(C4704,ResCat!$A$2:$B$268,2,FALSE)</f>
        <v>PPOPMR</v>
      </c>
    </row>
    <row r="4705" spans="3:11" x14ac:dyDescent="0.25">
      <c r="C4705" s="134" t="s">
        <v>216</v>
      </c>
      <c r="D4705" s="134" t="s">
        <v>3</v>
      </c>
      <c r="E4705" s="134" t="s">
        <v>362</v>
      </c>
      <c r="F4705" s="134" t="s">
        <v>310</v>
      </c>
      <c r="G4705" s="134" t="s">
        <v>311</v>
      </c>
      <c r="H4705" s="135">
        <v>0</v>
      </c>
      <c r="I4705" s="135">
        <v>132.97</v>
      </c>
      <c r="J4705" s="135">
        <v>132.97</v>
      </c>
      <c r="K4705" t="str">
        <f>VLOOKUP(C4705,ResCat!$A$2:$B$268,2,FALSE)</f>
        <v>PPOPMR</v>
      </c>
    </row>
    <row r="4706" spans="3:11" x14ac:dyDescent="0.25">
      <c r="C4706" s="134" t="s">
        <v>216</v>
      </c>
      <c r="D4706" s="134" t="s">
        <v>3</v>
      </c>
      <c r="E4706" s="134" t="s">
        <v>363</v>
      </c>
      <c r="F4706" s="134" t="s">
        <v>310</v>
      </c>
      <c r="G4706" s="134" t="s">
        <v>311</v>
      </c>
      <c r="H4706" s="135">
        <v>-35.35</v>
      </c>
      <c r="I4706" s="135">
        <v>-55.35</v>
      </c>
      <c r="J4706" s="135">
        <v>-133.71</v>
      </c>
      <c r="K4706" t="str">
        <f>VLOOKUP(C4706,ResCat!$A$2:$B$268,2,FALSE)</f>
        <v>PPOPMR</v>
      </c>
    </row>
    <row r="4707" spans="3:11" x14ac:dyDescent="0.25">
      <c r="C4707" s="134" t="s">
        <v>216</v>
      </c>
      <c r="D4707" s="134" t="s">
        <v>3</v>
      </c>
      <c r="E4707" s="134" t="s">
        <v>349</v>
      </c>
      <c r="F4707" s="134" t="s">
        <v>310</v>
      </c>
      <c r="G4707" s="134" t="s">
        <v>311</v>
      </c>
      <c r="H4707" s="135">
        <v>28.1</v>
      </c>
      <c r="I4707" s="135">
        <v>28.1</v>
      </c>
      <c r="J4707" s="135">
        <v>28.1</v>
      </c>
      <c r="K4707" t="str">
        <f>VLOOKUP(C4707,ResCat!$A$2:$B$268,2,FALSE)</f>
        <v>PPOPMR</v>
      </c>
    </row>
    <row r="4708" spans="3:11" x14ac:dyDescent="0.25">
      <c r="C4708" s="134" t="s">
        <v>216</v>
      </c>
      <c r="D4708" s="134" t="s">
        <v>3</v>
      </c>
      <c r="E4708" s="134" t="s">
        <v>350</v>
      </c>
      <c r="F4708" s="134" t="s">
        <v>310</v>
      </c>
      <c r="G4708" s="134" t="s">
        <v>311</v>
      </c>
      <c r="H4708" s="135">
        <v>601.16999999999996</v>
      </c>
      <c r="I4708" s="135">
        <v>774.2</v>
      </c>
      <c r="J4708" s="135">
        <v>1532.74</v>
      </c>
      <c r="K4708" t="str">
        <f>VLOOKUP(C4708,ResCat!$A$2:$B$268,2,FALSE)</f>
        <v>PPOPMR</v>
      </c>
    </row>
    <row r="4709" spans="3:11" x14ac:dyDescent="0.25">
      <c r="C4709" s="134" t="s">
        <v>216</v>
      </c>
      <c r="D4709" s="134" t="s">
        <v>3</v>
      </c>
      <c r="E4709" s="134" t="s">
        <v>359</v>
      </c>
      <c r="F4709" s="134" t="s">
        <v>310</v>
      </c>
      <c r="G4709" s="134" t="s">
        <v>311</v>
      </c>
      <c r="H4709" s="135">
        <v>0</v>
      </c>
      <c r="I4709" s="135">
        <v>68.22</v>
      </c>
      <c r="J4709" s="135">
        <v>68.22</v>
      </c>
      <c r="K4709" t="str">
        <f>VLOOKUP(C4709,ResCat!$A$2:$B$268,2,FALSE)</f>
        <v>PPOPMR</v>
      </c>
    </row>
    <row r="4710" spans="3:11" x14ac:dyDescent="0.25">
      <c r="C4710" s="134" t="s">
        <v>216</v>
      </c>
      <c r="D4710" s="134" t="s">
        <v>3</v>
      </c>
      <c r="E4710" s="134" t="s">
        <v>354</v>
      </c>
      <c r="F4710" s="134" t="s">
        <v>310</v>
      </c>
      <c r="G4710" s="134" t="s">
        <v>311</v>
      </c>
      <c r="H4710" s="135">
        <v>-84.3</v>
      </c>
      <c r="I4710" s="135">
        <v>51.269999999999996</v>
      </c>
      <c r="J4710" s="135">
        <v>-28.420000000000016</v>
      </c>
      <c r="K4710" t="str">
        <f>VLOOKUP(C4710,ResCat!$A$2:$B$268,2,FALSE)</f>
        <v>PPOPMR</v>
      </c>
    </row>
    <row r="4711" spans="3:11" x14ac:dyDescent="0.25">
      <c r="C4711" s="134" t="s">
        <v>216</v>
      </c>
      <c r="D4711" s="134" t="s">
        <v>3</v>
      </c>
      <c r="E4711" s="134" t="s">
        <v>366</v>
      </c>
      <c r="F4711" s="134" t="s">
        <v>310</v>
      </c>
      <c r="G4711" s="134" t="s">
        <v>311</v>
      </c>
      <c r="H4711" s="135">
        <v>-1157.45</v>
      </c>
      <c r="I4711" s="135">
        <v>-2921.7299999999996</v>
      </c>
      <c r="J4711" s="135">
        <v>-3102.7999999999997</v>
      </c>
      <c r="K4711" t="str">
        <f>VLOOKUP(C4711,ResCat!$A$2:$B$268,2,FALSE)</f>
        <v>PPOPMR</v>
      </c>
    </row>
    <row r="4712" spans="3:11" x14ac:dyDescent="0.25">
      <c r="C4712" s="134" t="s">
        <v>216</v>
      </c>
      <c r="D4712" s="134" t="s">
        <v>3</v>
      </c>
      <c r="E4712" s="134" t="s">
        <v>337</v>
      </c>
      <c r="F4712" s="134" t="s">
        <v>310</v>
      </c>
      <c r="G4712" s="134" t="s">
        <v>311</v>
      </c>
      <c r="H4712" s="135">
        <v>1001.25</v>
      </c>
      <c r="I4712" s="135">
        <v>794.64</v>
      </c>
      <c r="J4712" s="135">
        <v>932.1</v>
      </c>
      <c r="K4712" t="str">
        <f>VLOOKUP(C4712,ResCat!$A$2:$B$268,2,FALSE)</f>
        <v>PPOPMR</v>
      </c>
    </row>
    <row r="4713" spans="3:11" x14ac:dyDescent="0.25">
      <c r="C4713" s="134" t="s">
        <v>216</v>
      </c>
      <c r="D4713" s="134" t="s">
        <v>3</v>
      </c>
      <c r="E4713" s="134" t="s">
        <v>352</v>
      </c>
      <c r="F4713" s="134" t="s">
        <v>310</v>
      </c>
      <c r="G4713" s="134" t="s">
        <v>351</v>
      </c>
      <c r="H4713" s="135">
        <v>-156.52000000000001</v>
      </c>
      <c r="I4713" s="135">
        <v>-156.52000000000001</v>
      </c>
      <c r="J4713" s="135">
        <v>-1014.38</v>
      </c>
      <c r="K4713" t="str">
        <f>VLOOKUP(C4713,ResCat!$A$2:$B$268,2,FALSE)</f>
        <v>PPOPMR</v>
      </c>
    </row>
    <row r="4714" spans="3:11" x14ac:dyDescent="0.25">
      <c r="C4714" s="134" t="s">
        <v>216</v>
      </c>
      <c r="D4714" s="134" t="s">
        <v>3</v>
      </c>
      <c r="E4714" s="134" t="s">
        <v>347</v>
      </c>
      <c r="F4714" s="134" t="s">
        <v>310</v>
      </c>
      <c r="G4714" s="134" t="s">
        <v>360</v>
      </c>
      <c r="H4714" s="135">
        <v>0.12</v>
      </c>
      <c r="I4714" s="135">
        <v>318.59999999999997</v>
      </c>
      <c r="J4714" s="135">
        <v>356.27</v>
      </c>
      <c r="K4714" t="str">
        <f>VLOOKUP(C4714,ResCat!$A$2:$B$268,2,FALSE)</f>
        <v>PPOPMR</v>
      </c>
    </row>
    <row r="4715" spans="3:11" x14ac:dyDescent="0.25">
      <c r="C4715" s="134" t="s">
        <v>216</v>
      </c>
      <c r="D4715" s="134" t="s">
        <v>3</v>
      </c>
      <c r="E4715" s="134" t="s">
        <v>361</v>
      </c>
      <c r="F4715" s="134" t="s">
        <v>310</v>
      </c>
      <c r="G4715" s="134" t="s">
        <v>355</v>
      </c>
      <c r="H4715" s="135">
        <v>13.62</v>
      </c>
      <c r="I4715" s="135">
        <v>249.07</v>
      </c>
      <c r="J4715" s="135">
        <v>254.85</v>
      </c>
      <c r="K4715" t="str">
        <f>VLOOKUP(C4715,ResCat!$A$2:$B$268,2,FALSE)</f>
        <v>PPOPMR</v>
      </c>
    </row>
    <row r="4716" spans="3:11" x14ac:dyDescent="0.25">
      <c r="C4716" s="134" t="s">
        <v>216</v>
      </c>
      <c r="D4716" s="134" t="s">
        <v>3</v>
      </c>
      <c r="E4716" s="134" t="s">
        <v>312</v>
      </c>
      <c r="F4716" s="134" t="s">
        <v>310</v>
      </c>
      <c r="G4716" s="134" t="s">
        <v>364</v>
      </c>
      <c r="H4716" s="135">
        <v>18.57</v>
      </c>
      <c r="I4716" s="135">
        <v>54.68</v>
      </c>
      <c r="J4716" s="135">
        <v>54.68</v>
      </c>
      <c r="K4716" t="str">
        <f>VLOOKUP(C4716,ResCat!$A$2:$B$268,2,FALSE)</f>
        <v>PPOPMR</v>
      </c>
    </row>
    <row r="4717" spans="3:11" x14ac:dyDescent="0.25">
      <c r="C4717" s="134" t="s">
        <v>216</v>
      </c>
      <c r="D4717" s="134" t="s">
        <v>3</v>
      </c>
      <c r="E4717" s="134" t="s">
        <v>357</v>
      </c>
      <c r="F4717" s="134" t="s">
        <v>310</v>
      </c>
      <c r="G4717" s="134" t="s">
        <v>338</v>
      </c>
      <c r="H4717" s="135">
        <v>-752.66</v>
      </c>
      <c r="I4717" s="135">
        <v>-634.8599999999999</v>
      </c>
      <c r="J4717" s="135">
        <v>-634.8599999999999</v>
      </c>
      <c r="K4717" t="str">
        <f>VLOOKUP(C4717,ResCat!$A$2:$B$268,2,FALSE)</f>
        <v>PPOPMR</v>
      </c>
    </row>
    <row r="4718" spans="3:11" x14ac:dyDescent="0.25">
      <c r="C4718" s="134" t="s">
        <v>216</v>
      </c>
      <c r="D4718" s="134" t="s">
        <v>3</v>
      </c>
      <c r="E4718" s="134" t="s">
        <v>314</v>
      </c>
      <c r="F4718" s="134" t="s">
        <v>310</v>
      </c>
      <c r="G4718" s="134" t="s">
        <v>356</v>
      </c>
      <c r="H4718" s="135">
        <v>209.60999999999999</v>
      </c>
      <c r="I4718" s="135">
        <v>209.60999999999999</v>
      </c>
      <c r="J4718" s="135">
        <v>341.92</v>
      </c>
      <c r="K4718" t="str">
        <f>VLOOKUP(C4718,ResCat!$A$2:$B$268,2,FALSE)</f>
        <v>PPOPMR</v>
      </c>
    </row>
    <row r="4719" spans="3:11" x14ac:dyDescent="0.25">
      <c r="C4719" s="134" t="s">
        <v>216</v>
      </c>
      <c r="D4719" s="134" t="s">
        <v>3</v>
      </c>
      <c r="E4719" s="134" t="s">
        <v>339</v>
      </c>
      <c r="F4719" s="134" t="s">
        <v>310</v>
      </c>
      <c r="G4719" s="134" t="s">
        <v>353</v>
      </c>
      <c r="H4719" s="135">
        <v>289.58000000000004</v>
      </c>
      <c r="I4719" s="135">
        <v>800.4</v>
      </c>
      <c r="J4719" s="135">
        <v>833.31</v>
      </c>
      <c r="K4719" t="str">
        <f>VLOOKUP(C4719,ResCat!$A$2:$B$268,2,FALSE)</f>
        <v>PPOPMR</v>
      </c>
    </row>
    <row r="4720" spans="3:11" x14ac:dyDescent="0.25">
      <c r="C4720" s="134" t="s">
        <v>216</v>
      </c>
      <c r="D4720" s="134" t="s">
        <v>3</v>
      </c>
      <c r="E4720" s="134" t="s">
        <v>342</v>
      </c>
      <c r="F4720" s="134" t="s">
        <v>310</v>
      </c>
      <c r="G4720" s="134" t="s">
        <v>348</v>
      </c>
      <c r="H4720" s="135">
        <v>-100.46</v>
      </c>
      <c r="I4720" s="135">
        <v>-114.36</v>
      </c>
      <c r="J4720" s="135">
        <v>-182</v>
      </c>
      <c r="K4720" t="str">
        <f>VLOOKUP(C4720,ResCat!$A$2:$B$268,2,FALSE)</f>
        <v>PPOPMR</v>
      </c>
    </row>
    <row r="4721" spans="3:11" x14ac:dyDescent="0.25">
      <c r="C4721" s="134" t="s">
        <v>216</v>
      </c>
      <c r="D4721" s="134" t="s">
        <v>3</v>
      </c>
      <c r="E4721" s="134" t="s">
        <v>316</v>
      </c>
      <c r="F4721" s="134" t="s">
        <v>310</v>
      </c>
      <c r="G4721" s="134" t="s">
        <v>313</v>
      </c>
      <c r="H4721" s="135">
        <v>2306</v>
      </c>
      <c r="I4721" s="135">
        <v>2240.5100000000011</v>
      </c>
      <c r="J4721" s="135">
        <v>-1050.74</v>
      </c>
      <c r="K4721" t="str">
        <f>VLOOKUP(C4721,ResCat!$A$2:$B$268,2,FALSE)</f>
        <v>PPOPMR</v>
      </c>
    </row>
    <row r="4722" spans="3:11" x14ac:dyDescent="0.25">
      <c r="C4722" s="134" t="s">
        <v>216</v>
      </c>
      <c r="D4722" s="134" t="s">
        <v>3</v>
      </c>
      <c r="E4722" s="134" t="s">
        <v>318</v>
      </c>
      <c r="F4722" s="134" t="s">
        <v>310</v>
      </c>
      <c r="G4722" s="134" t="s">
        <v>358</v>
      </c>
      <c r="H4722" s="135">
        <v>-360.04999999999995</v>
      </c>
      <c r="I4722" s="135">
        <v>94.330000000000041</v>
      </c>
      <c r="J4722" s="135">
        <v>474.38</v>
      </c>
      <c r="K4722" t="str">
        <f>VLOOKUP(C4722,ResCat!$A$2:$B$268,2,FALSE)</f>
        <v>PPOPMR</v>
      </c>
    </row>
    <row r="4723" spans="3:11" x14ac:dyDescent="0.25">
      <c r="C4723" s="134" t="s">
        <v>216</v>
      </c>
      <c r="D4723" s="134" t="s">
        <v>3</v>
      </c>
      <c r="E4723" s="134" t="s">
        <v>320</v>
      </c>
      <c r="F4723" s="134" t="s">
        <v>310</v>
      </c>
      <c r="G4723" s="134" t="s">
        <v>315</v>
      </c>
      <c r="H4723" s="135">
        <v>41.810000000000009</v>
      </c>
      <c r="I4723" s="135">
        <v>53.600000000000009</v>
      </c>
      <c r="J4723" s="135">
        <v>-50.759999999999991</v>
      </c>
      <c r="K4723" t="str">
        <f>VLOOKUP(C4723,ResCat!$A$2:$B$268,2,FALSE)</f>
        <v>PPOPMR</v>
      </c>
    </row>
    <row r="4724" spans="3:11" x14ac:dyDescent="0.25">
      <c r="C4724" s="134" t="s">
        <v>216</v>
      </c>
      <c r="D4724" s="134" t="s">
        <v>3</v>
      </c>
      <c r="E4724" s="134" t="s">
        <v>322</v>
      </c>
      <c r="F4724" s="134" t="s">
        <v>310</v>
      </c>
      <c r="G4724" s="134" t="s">
        <v>341</v>
      </c>
      <c r="H4724" s="135">
        <v>-7.1399999999999579</v>
      </c>
      <c r="I4724" s="135">
        <v>30.500000000000014</v>
      </c>
      <c r="J4724" s="135">
        <v>671.79000000000019</v>
      </c>
      <c r="K4724" t="str">
        <f>VLOOKUP(C4724,ResCat!$A$2:$B$268,2,FALSE)</f>
        <v>PPOPMR</v>
      </c>
    </row>
    <row r="4725" spans="3:11" x14ac:dyDescent="0.25">
      <c r="C4725" s="134" t="s">
        <v>216</v>
      </c>
      <c r="D4725" s="134" t="s">
        <v>3</v>
      </c>
      <c r="E4725" s="134" t="s">
        <v>324</v>
      </c>
      <c r="F4725" s="134" t="s">
        <v>310</v>
      </c>
      <c r="G4725" s="134" t="s">
        <v>340</v>
      </c>
      <c r="H4725" s="135">
        <v>406.97000000000014</v>
      </c>
      <c r="I4725" s="135">
        <v>711.41999999999962</v>
      </c>
      <c r="J4725" s="135">
        <v>-818.1400000000001</v>
      </c>
      <c r="K4725" t="str">
        <f>VLOOKUP(C4725,ResCat!$A$2:$B$268,2,FALSE)</f>
        <v>PPOPMR</v>
      </c>
    </row>
    <row r="4726" spans="3:11" x14ac:dyDescent="0.25">
      <c r="C4726" s="134" t="s">
        <v>216</v>
      </c>
      <c r="D4726" s="134" t="s">
        <v>3</v>
      </c>
      <c r="E4726" s="134" t="s">
        <v>326</v>
      </c>
      <c r="F4726" s="134" t="s">
        <v>310</v>
      </c>
      <c r="G4726" s="134" t="s">
        <v>317</v>
      </c>
      <c r="H4726" s="135">
        <v>1268.4500000000005</v>
      </c>
      <c r="I4726" s="135">
        <v>1994.9400000000003</v>
      </c>
      <c r="J4726" s="135">
        <v>13331</v>
      </c>
      <c r="K4726" t="str">
        <f>VLOOKUP(C4726,ResCat!$A$2:$B$268,2,FALSE)</f>
        <v>PPOPMR</v>
      </c>
    </row>
    <row r="4727" spans="3:11" x14ac:dyDescent="0.25">
      <c r="C4727" s="134" t="s">
        <v>216</v>
      </c>
      <c r="D4727" s="134" t="s">
        <v>3</v>
      </c>
      <c r="E4727" s="134" t="s">
        <v>328</v>
      </c>
      <c r="F4727" s="134" t="s">
        <v>310</v>
      </c>
      <c r="G4727" s="134" t="s">
        <v>319</v>
      </c>
      <c r="H4727" s="135">
        <v>47603.4</v>
      </c>
      <c r="I4727" s="135">
        <v>48215.640000000007</v>
      </c>
      <c r="J4727" s="135">
        <v>53225.18</v>
      </c>
      <c r="K4727" t="str">
        <f>VLOOKUP(C4727,ResCat!$A$2:$B$268,2,FALSE)</f>
        <v>PPOPMR</v>
      </c>
    </row>
    <row r="4728" spans="3:11" x14ac:dyDescent="0.25">
      <c r="C4728" s="134" t="s">
        <v>216</v>
      </c>
      <c r="D4728" s="134" t="s">
        <v>3</v>
      </c>
      <c r="E4728" s="134" t="s">
        <v>330</v>
      </c>
      <c r="F4728" s="134" t="s">
        <v>310</v>
      </c>
      <c r="G4728" s="134" t="s">
        <v>321</v>
      </c>
      <c r="H4728" s="135">
        <v>-1546.51</v>
      </c>
      <c r="I4728" s="135">
        <v>-2307.62</v>
      </c>
      <c r="J4728" s="135">
        <v>-2626.1800000000003</v>
      </c>
      <c r="K4728" t="str">
        <f>VLOOKUP(C4728,ResCat!$A$2:$B$268,2,FALSE)</f>
        <v>PPOPMR</v>
      </c>
    </row>
    <row r="4729" spans="3:11" x14ac:dyDescent="0.25">
      <c r="C4729" s="134" t="s">
        <v>216</v>
      </c>
      <c r="D4729" s="134" t="s">
        <v>3</v>
      </c>
      <c r="E4729" s="134" t="s">
        <v>332</v>
      </c>
      <c r="F4729" s="134" t="s">
        <v>310</v>
      </c>
      <c r="G4729" s="134" t="s">
        <v>323</v>
      </c>
      <c r="H4729" s="135">
        <v>2562.7599999999998</v>
      </c>
      <c r="I4729" s="135">
        <v>3593.5099999999993</v>
      </c>
      <c r="J4729" s="135">
        <v>4810.51</v>
      </c>
      <c r="K4729" t="str">
        <f>VLOOKUP(C4729,ResCat!$A$2:$B$268,2,FALSE)</f>
        <v>PPOPMR</v>
      </c>
    </row>
    <row r="4730" spans="3:11" x14ac:dyDescent="0.25">
      <c r="C4730" s="134" t="s">
        <v>216</v>
      </c>
      <c r="D4730" s="134" t="s">
        <v>3</v>
      </c>
      <c r="E4730" s="134" t="s">
        <v>335</v>
      </c>
      <c r="F4730" s="134" t="s">
        <v>310</v>
      </c>
      <c r="G4730" s="134" t="s">
        <v>325</v>
      </c>
      <c r="H4730" s="135">
        <v>9673.0700000000015</v>
      </c>
      <c r="I4730" s="135">
        <v>13392.69</v>
      </c>
      <c r="J4730" s="135">
        <v>34280.53</v>
      </c>
      <c r="K4730" t="str">
        <f>VLOOKUP(C4730,ResCat!$A$2:$B$268,2,FALSE)</f>
        <v>PPOPMR</v>
      </c>
    </row>
    <row r="4731" spans="3:11" x14ac:dyDescent="0.25">
      <c r="C4731" s="134" t="s">
        <v>216</v>
      </c>
      <c r="D4731" s="134" t="s">
        <v>3</v>
      </c>
      <c r="E4731" s="134" t="s">
        <v>4</v>
      </c>
      <c r="F4731" s="134" t="s">
        <v>310</v>
      </c>
      <c r="G4731" s="134" t="s">
        <v>327</v>
      </c>
      <c r="H4731" s="135">
        <v>3524.5500000000006</v>
      </c>
      <c r="I4731" s="135">
        <v>4813.22</v>
      </c>
      <c r="J4731" s="135">
        <v>15835.9</v>
      </c>
      <c r="K4731" t="str">
        <f>VLOOKUP(C4731,ResCat!$A$2:$B$268,2,FALSE)</f>
        <v>PPOPMR</v>
      </c>
    </row>
    <row r="4732" spans="3:11" x14ac:dyDescent="0.25">
      <c r="C4732" s="134" t="s">
        <v>216</v>
      </c>
      <c r="D4732" s="134" t="s">
        <v>3</v>
      </c>
      <c r="E4732" s="134" t="s">
        <v>511</v>
      </c>
      <c r="F4732" s="134" t="s">
        <v>310</v>
      </c>
      <c r="G4732" s="134" t="s">
        <v>329</v>
      </c>
      <c r="H4732" s="135">
        <v>7390.89</v>
      </c>
      <c r="I4732" s="135">
        <v>12327.170000000002</v>
      </c>
      <c r="J4732" s="135">
        <v>25424.67</v>
      </c>
      <c r="K4732" t="str">
        <f>VLOOKUP(C4732,ResCat!$A$2:$B$268,2,FALSE)</f>
        <v>PPOPMR</v>
      </c>
    </row>
    <row r="4733" spans="3:11" x14ac:dyDescent="0.25">
      <c r="C4733" s="134" t="s">
        <v>216</v>
      </c>
      <c r="D4733" s="134" t="s">
        <v>3</v>
      </c>
      <c r="E4733" s="134" t="s">
        <v>969</v>
      </c>
      <c r="F4733" s="134" t="s">
        <v>310</v>
      </c>
      <c r="G4733" s="134" t="s">
        <v>331</v>
      </c>
      <c r="H4733" s="135">
        <v>17278.509999999998</v>
      </c>
      <c r="I4733" s="135">
        <v>25172.98000000001</v>
      </c>
      <c r="J4733" s="135">
        <v>60656.140000000021</v>
      </c>
      <c r="K4733" t="str">
        <f>VLOOKUP(C4733,ResCat!$A$2:$B$268,2,FALSE)</f>
        <v>PPOPMR</v>
      </c>
    </row>
    <row r="4734" spans="3:11" x14ac:dyDescent="0.25">
      <c r="C4734" s="134" t="s">
        <v>216</v>
      </c>
      <c r="D4734" s="134" t="s">
        <v>3</v>
      </c>
      <c r="E4734" s="134" t="s">
        <v>961</v>
      </c>
      <c r="F4734" s="134" t="s">
        <v>310</v>
      </c>
      <c r="G4734" s="134" t="s">
        <v>334</v>
      </c>
      <c r="H4734" s="135">
        <v>27957.580000000005</v>
      </c>
      <c r="I4734" s="135">
        <v>32290.43</v>
      </c>
      <c r="J4734" s="135">
        <v>75577.2</v>
      </c>
      <c r="K4734" t="str">
        <f>VLOOKUP(C4734,ResCat!$A$2:$B$268,2,FALSE)</f>
        <v>PPOPMR</v>
      </c>
    </row>
    <row r="4735" spans="3:11" x14ac:dyDescent="0.25">
      <c r="C4735" s="134" t="s">
        <v>216</v>
      </c>
      <c r="D4735" s="134" t="s">
        <v>3</v>
      </c>
      <c r="E4735" s="134" t="s">
        <v>970</v>
      </c>
      <c r="F4735" s="134" t="s">
        <v>310</v>
      </c>
      <c r="G4735" s="134" t="s">
        <v>333</v>
      </c>
      <c r="H4735" s="135">
        <v>229165.06000000032</v>
      </c>
      <c r="I4735" s="135">
        <v>293058.60000000044</v>
      </c>
      <c r="J4735" s="135">
        <v>795242.50000000012</v>
      </c>
      <c r="K4735" t="str">
        <f>VLOOKUP(C4735,ResCat!$A$2:$B$268,2,FALSE)</f>
        <v>PPOPMR</v>
      </c>
    </row>
    <row r="4736" spans="3:11" x14ac:dyDescent="0.25">
      <c r="C4736" s="134" t="s">
        <v>216</v>
      </c>
      <c r="D4736" s="134" t="s">
        <v>3</v>
      </c>
      <c r="E4736" s="134" t="s">
        <v>1023</v>
      </c>
      <c r="F4736" s="134" t="s">
        <v>310</v>
      </c>
      <c r="G4736" s="134" t="s">
        <v>308</v>
      </c>
      <c r="H4736" s="135">
        <v>91716.650000000067</v>
      </c>
      <c r="I4736" s="135">
        <v>237248.73999999944</v>
      </c>
      <c r="J4736" s="135">
        <v>654328.44999999902</v>
      </c>
      <c r="K4736" t="str">
        <f>VLOOKUP(C4736,ResCat!$A$2:$B$268,2,FALSE)</f>
        <v>PPOPMR</v>
      </c>
    </row>
    <row r="4737" spans="3:11" x14ac:dyDescent="0.25">
      <c r="C4737" s="134" t="s">
        <v>216</v>
      </c>
      <c r="D4737" s="134" t="s">
        <v>0</v>
      </c>
      <c r="E4737" s="134" t="s">
        <v>347</v>
      </c>
      <c r="F4737" s="134" t="s">
        <v>310</v>
      </c>
      <c r="G4737" s="134" t="s">
        <v>360</v>
      </c>
      <c r="H4737" s="135">
        <v>0</v>
      </c>
      <c r="I4737" s="135">
        <v>670.1</v>
      </c>
      <c r="J4737" s="135">
        <v>670.1</v>
      </c>
      <c r="K4737" t="str">
        <f>VLOOKUP(C4737,ResCat!$A$2:$B$268,2,FALSE)</f>
        <v>PPOPMR</v>
      </c>
    </row>
    <row r="4738" spans="3:11" x14ac:dyDescent="0.25">
      <c r="C4738" s="134" t="s">
        <v>216</v>
      </c>
      <c r="D4738" s="134" t="s">
        <v>0</v>
      </c>
      <c r="E4738" s="134" t="s">
        <v>312</v>
      </c>
      <c r="F4738" s="134" t="s">
        <v>310</v>
      </c>
      <c r="G4738" s="134" t="s">
        <v>364</v>
      </c>
      <c r="H4738" s="135">
        <v>28120.84</v>
      </c>
      <c r="I4738" s="135">
        <v>28120.84</v>
      </c>
      <c r="J4738" s="135">
        <v>0</v>
      </c>
      <c r="K4738" t="str">
        <f>VLOOKUP(C4738,ResCat!$A$2:$B$268,2,FALSE)</f>
        <v>PPOPMR</v>
      </c>
    </row>
    <row r="4739" spans="3:11" x14ac:dyDescent="0.25">
      <c r="C4739" s="134" t="s">
        <v>216</v>
      </c>
      <c r="D4739" s="134" t="s">
        <v>0</v>
      </c>
      <c r="E4739" s="134" t="s">
        <v>314</v>
      </c>
      <c r="F4739" s="134" t="s">
        <v>310</v>
      </c>
      <c r="G4739" s="134" t="s">
        <v>356</v>
      </c>
      <c r="H4739" s="135">
        <v>-25775.040000000001</v>
      </c>
      <c r="I4739" s="135">
        <v>-25775.040000000001</v>
      </c>
      <c r="J4739" s="135">
        <v>0</v>
      </c>
      <c r="K4739" t="str">
        <f>VLOOKUP(C4739,ResCat!$A$2:$B$268,2,FALSE)</f>
        <v>PPOPMR</v>
      </c>
    </row>
    <row r="4740" spans="3:11" x14ac:dyDescent="0.25">
      <c r="C4740" s="134" t="s">
        <v>216</v>
      </c>
      <c r="D4740" s="134" t="s">
        <v>0</v>
      </c>
      <c r="E4740" s="134" t="s">
        <v>342</v>
      </c>
      <c r="F4740" s="134" t="s">
        <v>310</v>
      </c>
      <c r="G4740" s="134" t="s">
        <v>348</v>
      </c>
      <c r="H4740" s="135">
        <v>-31393.38</v>
      </c>
      <c r="I4740" s="135">
        <v>-31393.38</v>
      </c>
      <c r="J4740" s="135">
        <v>486377</v>
      </c>
      <c r="K4740" t="str">
        <f>VLOOKUP(C4740,ResCat!$A$2:$B$268,2,FALSE)</f>
        <v>PPOPMR</v>
      </c>
    </row>
    <row r="4741" spans="3:11" x14ac:dyDescent="0.25">
      <c r="C4741" s="134" t="s">
        <v>216</v>
      </c>
      <c r="D4741" s="134" t="s">
        <v>0</v>
      </c>
      <c r="E4741" s="134" t="s">
        <v>316</v>
      </c>
      <c r="F4741" s="134" t="s">
        <v>310</v>
      </c>
      <c r="G4741" s="134" t="s">
        <v>313</v>
      </c>
      <c r="H4741" s="135">
        <v>-20005.43</v>
      </c>
      <c r="I4741" s="135">
        <v>-20005.43</v>
      </c>
      <c r="J4741" s="135">
        <v>43623.31</v>
      </c>
      <c r="K4741" t="str">
        <f>VLOOKUP(C4741,ResCat!$A$2:$B$268,2,FALSE)</f>
        <v>PPOPMR</v>
      </c>
    </row>
    <row r="4742" spans="3:11" x14ac:dyDescent="0.25">
      <c r="C4742" s="134" t="s">
        <v>216</v>
      </c>
      <c r="D4742" s="134" t="s">
        <v>0</v>
      </c>
      <c r="E4742" s="134" t="s">
        <v>322</v>
      </c>
      <c r="F4742" s="134" t="s">
        <v>310</v>
      </c>
      <c r="G4742" s="134" t="s">
        <v>341</v>
      </c>
      <c r="H4742" s="135">
        <v>-75771.850000000006</v>
      </c>
      <c r="I4742" s="135">
        <v>-75771.850000000006</v>
      </c>
      <c r="J4742" s="135">
        <v>226</v>
      </c>
      <c r="K4742" t="str">
        <f>VLOOKUP(C4742,ResCat!$A$2:$B$268,2,FALSE)</f>
        <v>PPOPMR</v>
      </c>
    </row>
    <row r="4743" spans="3:11" x14ac:dyDescent="0.25">
      <c r="C4743" s="134" t="s">
        <v>216</v>
      </c>
      <c r="D4743" s="134" t="s">
        <v>0</v>
      </c>
      <c r="E4743" s="134" t="s">
        <v>324</v>
      </c>
      <c r="F4743" s="134" t="s">
        <v>310</v>
      </c>
      <c r="G4743" s="134" t="s">
        <v>340</v>
      </c>
      <c r="H4743" s="135">
        <v>22324.97</v>
      </c>
      <c r="I4743" s="135">
        <v>22324.97</v>
      </c>
      <c r="J4743" s="135">
        <v>42463.92</v>
      </c>
      <c r="K4743" t="str">
        <f>VLOOKUP(C4743,ResCat!$A$2:$B$268,2,FALSE)</f>
        <v>PPOPMR</v>
      </c>
    </row>
    <row r="4744" spans="3:11" x14ac:dyDescent="0.25">
      <c r="C4744" s="134" t="s">
        <v>216</v>
      </c>
      <c r="D4744" s="134" t="s">
        <v>0</v>
      </c>
      <c r="E4744" s="134" t="s">
        <v>326</v>
      </c>
      <c r="F4744" s="134" t="s">
        <v>310</v>
      </c>
      <c r="G4744" s="134" t="s">
        <v>317</v>
      </c>
      <c r="H4744" s="135">
        <v>14705.050000000003</v>
      </c>
      <c r="I4744" s="135">
        <v>12353.18</v>
      </c>
      <c r="J4744" s="135">
        <v>320787.13</v>
      </c>
      <c r="K4744" t="str">
        <f>VLOOKUP(C4744,ResCat!$A$2:$B$268,2,FALSE)</f>
        <v>PPOPMR</v>
      </c>
    </row>
    <row r="4745" spans="3:11" x14ac:dyDescent="0.25">
      <c r="C4745" s="134" t="s">
        <v>216</v>
      </c>
      <c r="D4745" s="134" t="s">
        <v>0</v>
      </c>
      <c r="E4745" s="134" t="s">
        <v>328</v>
      </c>
      <c r="F4745" s="134" t="s">
        <v>310</v>
      </c>
      <c r="G4745" s="134" t="s">
        <v>319</v>
      </c>
      <c r="H4745" s="135">
        <v>594.11</v>
      </c>
      <c r="I4745" s="135">
        <v>1158.2</v>
      </c>
      <c r="J4745" s="135">
        <v>3535</v>
      </c>
      <c r="K4745" t="str">
        <f>VLOOKUP(C4745,ResCat!$A$2:$B$268,2,FALSE)</f>
        <v>PPOPMR</v>
      </c>
    </row>
    <row r="4746" spans="3:11" x14ac:dyDescent="0.25">
      <c r="C4746" s="134" t="s">
        <v>216</v>
      </c>
      <c r="D4746" s="134" t="s">
        <v>0</v>
      </c>
      <c r="E4746" s="134" t="s">
        <v>330</v>
      </c>
      <c r="F4746" s="134" t="s">
        <v>310</v>
      </c>
      <c r="G4746" s="134" t="s">
        <v>321</v>
      </c>
      <c r="H4746" s="135">
        <v>220272.55</v>
      </c>
      <c r="I4746" s="135">
        <v>223794.81</v>
      </c>
      <c r="J4746" s="135">
        <v>391420.5400000001</v>
      </c>
      <c r="K4746" t="str">
        <f>VLOOKUP(C4746,ResCat!$A$2:$B$268,2,FALSE)</f>
        <v>PPOPMR</v>
      </c>
    </row>
    <row r="4747" spans="3:11" x14ac:dyDescent="0.25">
      <c r="C4747" s="134" t="s">
        <v>216</v>
      </c>
      <c r="D4747" s="134" t="s">
        <v>0</v>
      </c>
      <c r="E4747" s="134" t="s">
        <v>332</v>
      </c>
      <c r="F4747" s="134" t="s">
        <v>310</v>
      </c>
      <c r="G4747" s="134" t="s">
        <v>323</v>
      </c>
      <c r="H4747" s="135">
        <v>-27570.660000000007</v>
      </c>
      <c r="I4747" s="135">
        <v>-26293.869999999992</v>
      </c>
      <c r="J4747" s="135">
        <v>-47620.67</v>
      </c>
      <c r="K4747" t="str">
        <f>VLOOKUP(C4747,ResCat!$A$2:$B$268,2,FALSE)</f>
        <v>PPOPMR</v>
      </c>
    </row>
    <row r="4748" spans="3:11" x14ac:dyDescent="0.25">
      <c r="C4748" s="134" t="s">
        <v>216</v>
      </c>
      <c r="D4748" s="134" t="s">
        <v>0</v>
      </c>
      <c r="E4748" s="134" t="s">
        <v>4</v>
      </c>
      <c r="F4748" s="134" t="s">
        <v>310</v>
      </c>
      <c r="G4748" s="134" t="s">
        <v>327</v>
      </c>
      <c r="H4748" s="135">
        <v>8924</v>
      </c>
      <c r="I4748" s="135">
        <v>9174</v>
      </c>
      <c r="J4748" s="135">
        <v>20740.79</v>
      </c>
      <c r="K4748" t="str">
        <f>VLOOKUP(C4748,ResCat!$A$2:$B$268,2,FALSE)</f>
        <v>PPOPMR</v>
      </c>
    </row>
    <row r="4749" spans="3:11" x14ac:dyDescent="0.25">
      <c r="C4749" s="134" t="s">
        <v>216</v>
      </c>
      <c r="D4749" s="134" t="s">
        <v>0</v>
      </c>
      <c r="E4749" s="134" t="s">
        <v>511</v>
      </c>
      <c r="F4749" s="134" t="s">
        <v>310</v>
      </c>
      <c r="G4749" s="134" t="s">
        <v>329</v>
      </c>
      <c r="H4749" s="135">
        <v>37155.730000000003</v>
      </c>
      <c r="I4749" s="135">
        <v>38866.86</v>
      </c>
      <c r="J4749" s="135">
        <v>114996.1</v>
      </c>
      <c r="K4749" t="str">
        <f>VLOOKUP(C4749,ResCat!$A$2:$B$268,2,FALSE)</f>
        <v>PPOPMR</v>
      </c>
    </row>
    <row r="4750" spans="3:11" x14ac:dyDescent="0.25">
      <c r="C4750" s="134" t="s">
        <v>216</v>
      </c>
      <c r="D4750" s="134" t="s">
        <v>0</v>
      </c>
      <c r="E4750" s="134" t="s">
        <v>969</v>
      </c>
      <c r="F4750" s="134" t="s">
        <v>310</v>
      </c>
      <c r="G4750" s="134" t="s">
        <v>331</v>
      </c>
      <c r="H4750" s="135">
        <v>80960.360000000015</v>
      </c>
      <c r="I4750" s="135">
        <v>119582.97000000006</v>
      </c>
      <c r="J4750" s="135">
        <v>550842.42999999982</v>
      </c>
      <c r="K4750" t="str">
        <f>VLOOKUP(C4750,ResCat!$A$2:$B$268,2,FALSE)</f>
        <v>PPOPMR</v>
      </c>
    </row>
    <row r="4751" spans="3:11" x14ac:dyDescent="0.25">
      <c r="C4751" s="134" t="s">
        <v>216</v>
      </c>
      <c r="D4751" s="134" t="s">
        <v>0</v>
      </c>
      <c r="E4751" s="134" t="s">
        <v>961</v>
      </c>
      <c r="F4751" s="134" t="s">
        <v>310</v>
      </c>
      <c r="G4751" s="134" t="s">
        <v>334</v>
      </c>
      <c r="H4751" s="135">
        <v>352523.03000000009</v>
      </c>
      <c r="I4751" s="135">
        <v>369638.62000000011</v>
      </c>
      <c r="J4751" s="135">
        <v>558324.59</v>
      </c>
      <c r="K4751" t="str">
        <f>VLOOKUP(C4751,ResCat!$A$2:$B$268,2,FALSE)</f>
        <v>PPOPMR</v>
      </c>
    </row>
    <row r="4752" spans="3:11" x14ac:dyDescent="0.25">
      <c r="C4752" s="134" t="s">
        <v>216</v>
      </c>
      <c r="D4752" s="134" t="s">
        <v>0</v>
      </c>
      <c r="E4752" s="134" t="s">
        <v>970</v>
      </c>
      <c r="F4752" s="134" t="s">
        <v>310</v>
      </c>
      <c r="G4752" s="134" t="s">
        <v>333</v>
      </c>
      <c r="H4752" s="135">
        <v>928479.45999999938</v>
      </c>
      <c r="I4752" s="135">
        <v>1007122.8799999993</v>
      </c>
      <c r="J4752" s="135">
        <v>3347705.1499999985</v>
      </c>
      <c r="K4752" t="str">
        <f>VLOOKUP(C4752,ResCat!$A$2:$B$268,2,FALSE)</f>
        <v>PPOPMR</v>
      </c>
    </row>
    <row r="4753" spans="3:11" x14ac:dyDescent="0.25">
      <c r="C4753" s="134" t="s">
        <v>216</v>
      </c>
      <c r="D4753" s="134" t="s">
        <v>0</v>
      </c>
      <c r="E4753" s="134" t="s">
        <v>1023</v>
      </c>
      <c r="F4753" s="134" t="s">
        <v>310</v>
      </c>
      <c r="G4753" s="134" t="s">
        <v>308</v>
      </c>
      <c r="H4753" s="135">
        <v>203761.69999999998</v>
      </c>
      <c r="I4753" s="135">
        <v>245984.39999999994</v>
      </c>
      <c r="J4753" s="135">
        <v>758871.87000000011</v>
      </c>
      <c r="K4753" t="str">
        <f>VLOOKUP(C4753,ResCat!$A$2:$B$268,2,FALSE)</f>
        <v>PPOPMR</v>
      </c>
    </row>
    <row r="4754" spans="3:11" x14ac:dyDescent="0.25">
      <c r="C4754" s="134" t="s">
        <v>216</v>
      </c>
      <c r="D4754" s="134" t="s">
        <v>2</v>
      </c>
      <c r="E4754" s="134" t="s">
        <v>309</v>
      </c>
      <c r="F4754" s="134" t="s">
        <v>310</v>
      </c>
      <c r="G4754" s="134" t="s">
        <v>311</v>
      </c>
      <c r="H4754" s="135">
        <v>0</v>
      </c>
      <c r="I4754" s="135">
        <v>394.43</v>
      </c>
      <c r="J4754" s="135">
        <v>394.43</v>
      </c>
      <c r="K4754" t="str">
        <f>VLOOKUP(C4754,ResCat!$A$2:$B$268,2,FALSE)</f>
        <v>PPOPMR</v>
      </c>
    </row>
    <row r="4755" spans="3:11" x14ac:dyDescent="0.25">
      <c r="C4755" s="134" t="s">
        <v>216</v>
      </c>
      <c r="D4755" s="134" t="s">
        <v>2</v>
      </c>
      <c r="E4755" s="134" t="s">
        <v>1026</v>
      </c>
      <c r="F4755" s="134" t="s">
        <v>310</v>
      </c>
      <c r="G4755" s="134" t="s">
        <v>311</v>
      </c>
      <c r="H4755" s="135">
        <v>0</v>
      </c>
      <c r="I4755" s="135">
        <v>182.64999999999998</v>
      </c>
      <c r="J4755" s="135">
        <v>182.64999999999998</v>
      </c>
      <c r="K4755" t="str">
        <f>VLOOKUP(C4755,ResCat!$A$2:$B$268,2,FALSE)</f>
        <v>PPOPMR</v>
      </c>
    </row>
    <row r="4756" spans="3:11" x14ac:dyDescent="0.25">
      <c r="C4756" s="134" t="s">
        <v>216</v>
      </c>
      <c r="D4756" s="134" t="s">
        <v>2</v>
      </c>
      <c r="E4756" s="134" t="s">
        <v>362</v>
      </c>
      <c r="F4756" s="134" t="s">
        <v>310</v>
      </c>
      <c r="G4756" s="134" t="s">
        <v>311</v>
      </c>
      <c r="H4756" s="135">
        <v>-304.36</v>
      </c>
      <c r="I4756" s="135">
        <v>-243.66000000000003</v>
      </c>
      <c r="J4756" s="135">
        <v>-1660.46</v>
      </c>
      <c r="K4756" t="str">
        <f>VLOOKUP(C4756,ResCat!$A$2:$B$268,2,FALSE)</f>
        <v>PPOPMR</v>
      </c>
    </row>
    <row r="4757" spans="3:11" x14ac:dyDescent="0.25">
      <c r="C4757" s="134" t="s">
        <v>216</v>
      </c>
      <c r="D4757" s="134" t="s">
        <v>2</v>
      </c>
      <c r="E4757" s="134" t="s">
        <v>363</v>
      </c>
      <c r="F4757" s="134" t="s">
        <v>310</v>
      </c>
      <c r="G4757" s="134" t="s">
        <v>311</v>
      </c>
      <c r="H4757" s="135">
        <v>-17.82</v>
      </c>
      <c r="I4757" s="135">
        <v>-15.719999999999999</v>
      </c>
      <c r="J4757" s="135">
        <v>-166.04</v>
      </c>
      <c r="K4757" t="str">
        <f>VLOOKUP(C4757,ResCat!$A$2:$B$268,2,FALSE)</f>
        <v>PPOPMR</v>
      </c>
    </row>
    <row r="4758" spans="3:11" x14ac:dyDescent="0.25">
      <c r="C4758" s="134" t="s">
        <v>216</v>
      </c>
      <c r="D4758" s="134" t="s">
        <v>2</v>
      </c>
      <c r="E4758" s="134" t="s">
        <v>1029</v>
      </c>
      <c r="F4758" s="134" t="s">
        <v>310</v>
      </c>
      <c r="G4758" s="134" t="s">
        <v>311</v>
      </c>
      <c r="H4758" s="135">
        <v>-41.78</v>
      </c>
      <c r="I4758" s="135">
        <v>-59.68</v>
      </c>
      <c r="J4758" s="135">
        <v>-210</v>
      </c>
      <c r="K4758" t="str">
        <f>VLOOKUP(C4758,ResCat!$A$2:$B$268,2,FALSE)</f>
        <v>PPOPMR</v>
      </c>
    </row>
    <row r="4759" spans="3:11" x14ac:dyDescent="0.25">
      <c r="C4759" s="134" t="s">
        <v>216</v>
      </c>
      <c r="D4759" s="134" t="s">
        <v>2</v>
      </c>
      <c r="E4759" s="134" t="s">
        <v>349</v>
      </c>
      <c r="F4759" s="134" t="s">
        <v>310</v>
      </c>
      <c r="G4759" s="134" t="s">
        <v>311</v>
      </c>
      <c r="H4759" s="135">
        <v>-12.940000000000001</v>
      </c>
      <c r="I4759" s="135">
        <v>-10.839999999999996</v>
      </c>
      <c r="J4759" s="135">
        <v>-161.16</v>
      </c>
      <c r="K4759" t="str">
        <f>VLOOKUP(C4759,ResCat!$A$2:$B$268,2,FALSE)</f>
        <v>PPOPMR</v>
      </c>
    </row>
    <row r="4760" spans="3:11" x14ac:dyDescent="0.25">
      <c r="C4760" s="134" t="s">
        <v>216</v>
      </c>
      <c r="D4760" s="134" t="s">
        <v>2</v>
      </c>
      <c r="E4760" s="134" t="s">
        <v>350</v>
      </c>
      <c r="F4760" s="134" t="s">
        <v>310</v>
      </c>
      <c r="G4760" s="134" t="s">
        <v>311</v>
      </c>
      <c r="H4760" s="135">
        <v>709.96</v>
      </c>
      <c r="I4760" s="135">
        <v>1489.8200000000002</v>
      </c>
      <c r="J4760" s="135">
        <v>2523.88</v>
      </c>
      <c r="K4760" t="str">
        <f>VLOOKUP(C4760,ResCat!$A$2:$B$268,2,FALSE)</f>
        <v>PPOPMR</v>
      </c>
    </row>
    <row r="4761" spans="3:11" x14ac:dyDescent="0.25">
      <c r="C4761" s="134" t="s">
        <v>216</v>
      </c>
      <c r="D4761" s="134" t="s">
        <v>2</v>
      </c>
      <c r="E4761" s="134" t="s">
        <v>359</v>
      </c>
      <c r="F4761" s="134" t="s">
        <v>310</v>
      </c>
      <c r="G4761" s="134" t="s">
        <v>311</v>
      </c>
      <c r="H4761" s="135">
        <v>28.84</v>
      </c>
      <c r="I4761" s="135">
        <v>1040.3400000000001</v>
      </c>
      <c r="J4761" s="135">
        <v>1040.3400000000001</v>
      </c>
      <c r="K4761" t="str">
        <f>VLOOKUP(C4761,ResCat!$A$2:$B$268,2,FALSE)</f>
        <v>PPOPMR</v>
      </c>
    </row>
    <row r="4762" spans="3:11" x14ac:dyDescent="0.25">
      <c r="C4762" s="134" t="s">
        <v>216</v>
      </c>
      <c r="D4762" s="134" t="s">
        <v>2</v>
      </c>
      <c r="E4762" s="134" t="s">
        <v>354</v>
      </c>
      <c r="F4762" s="134" t="s">
        <v>310</v>
      </c>
      <c r="G4762" s="134" t="s">
        <v>311</v>
      </c>
      <c r="H4762" s="135">
        <v>-115.05</v>
      </c>
      <c r="I4762" s="135">
        <v>-115.05</v>
      </c>
      <c r="J4762" s="135">
        <v>-209</v>
      </c>
      <c r="K4762" t="str">
        <f>VLOOKUP(C4762,ResCat!$A$2:$B$268,2,FALSE)</f>
        <v>PPOPMR</v>
      </c>
    </row>
    <row r="4763" spans="3:11" x14ac:dyDescent="0.25">
      <c r="C4763" s="134" t="s">
        <v>216</v>
      </c>
      <c r="D4763" s="134" t="s">
        <v>2</v>
      </c>
      <c r="E4763" s="134" t="s">
        <v>366</v>
      </c>
      <c r="F4763" s="134" t="s">
        <v>310</v>
      </c>
      <c r="G4763" s="134" t="s">
        <v>311</v>
      </c>
      <c r="H4763" s="135">
        <v>275.74999999999983</v>
      </c>
      <c r="I4763" s="135">
        <v>1453.8899999999999</v>
      </c>
      <c r="J4763" s="135">
        <v>4041</v>
      </c>
      <c r="K4763" t="str">
        <f>VLOOKUP(C4763,ResCat!$A$2:$B$268,2,FALSE)</f>
        <v>PPOPMR</v>
      </c>
    </row>
    <row r="4764" spans="3:11" x14ac:dyDescent="0.25">
      <c r="C4764" s="134" t="s">
        <v>216</v>
      </c>
      <c r="D4764" s="134" t="s">
        <v>2</v>
      </c>
      <c r="E4764" s="134" t="s">
        <v>337</v>
      </c>
      <c r="F4764" s="134" t="s">
        <v>310</v>
      </c>
      <c r="G4764" s="134" t="s">
        <v>311</v>
      </c>
      <c r="H4764" s="135">
        <v>-82.439999999999984</v>
      </c>
      <c r="I4764" s="135">
        <v>348.26</v>
      </c>
      <c r="J4764" s="135">
        <v>550.96</v>
      </c>
      <c r="K4764" t="str">
        <f>VLOOKUP(C4764,ResCat!$A$2:$B$268,2,FALSE)</f>
        <v>PPOPMR</v>
      </c>
    </row>
    <row r="4765" spans="3:11" x14ac:dyDescent="0.25">
      <c r="C4765" s="134" t="s">
        <v>216</v>
      </c>
      <c r="D4765" s="134" t="s">
        <v>2</v>
      </c>
      <c r="E4765" s="134" t="s">
        <v>352</v>
      </c>
      <c r="F4765" s="134" t="s">
        <v>310</v>
      </c>
      <c r="G4765" s="134" t="s">
        <v>351</v>
      </c>
      <c r="H4765" s="135">
        <v>389.35999999999996</v>
      </c>
      <c r="I4765" s="135">
        <v>420.50999999999993</v>
      </c>
      <c r="J4765" s="135">
        <v>7070.69</v>
      </c>
      <c r="K4765" t="str">
        <f>VLOOKUP(C4765,ResCat!$A$2:$B$268,2,FALSE)</f>
        <v>PPOPMR</v>
      </c>
    </row>
    <row r="4766" spans="3:11" x14ac:dyDescent="0.25">
      <c r="C4766" s="134" t="s">
        <v>216</v>
      </c>
      <c r="D4766" s="134" t="s">
        <v>2</v>
      </c>
      <c r="E4766" s="134" t="s">
        <v>347</v>
      </c>
      <c r="F4766" s="134" t="s">
        <v>310</v>
      </c>
      <c r="G4766" s="134" t="s">
        <v>360</v>
      </c>
      <c r="H4766" s="135">
        <v>-1068.31</v>
      </c>
      <c r="I4766" s="135">
        <v>-647.5100000000001</v>
      </c>
      <c r="J4766" s="135">
        <v>-1342.98</v>
      </c>
      <c r="K4766" t="str">
        <f>VLOOKUP(C4766,ResCat!$A$2:$B$268,2,FALSE)</f>
        <v>PPOPMR</v>
      </c>
    </row>
    <row r="4767" spans="3:11" x14ac:dyDescent="0.25">
      <c r="C4767" s="134" t="s">
        <v>216</v>
      </c>
      <c r="D4767" s="134" t="s">
        <v>2</v>
      </c>
      <c r="E4767" s="134" t="s">
        <v>361</v>
      </c>
      <c r="F4767" s="134" t="s">
        <v>310</v>
      </c>
      <c r="G4767" s="134" t="s">
        <v>355</v>
      </c>
      <c r="H4767" s="135">
        <v>-1951.35</v>
      </c>
      <c r="I4767" s="135">
        <v>-1814.68</v>
      </c>
      <c r="J4767" s="135">
        <v>-3260.5600000000004</v>
      </c>
      <c r="K4767" t="str">
        <f>VLOOKUP(C4767,ResCat!$A$2:$B$268,2,FALSE)</f>
        <v>PPOPMR</v>
      </c>
    </row>
    <row r="4768" spans="3:11" x14ac:dyDescent="0.25">
      <c r="C4768" s="134" t="s">
        <v>216</v>
      </c>
      <c r="D4768" s="134" t="s">
        <v>2</v>
      </c>
      <c r="E4768" s="134" t="s">
        <v>312</v>
      </c>
      <c r="F4768" s="134" t="s">
        <v>310</v>
      </c>
      <c r="G4768" s="134" t="s">
        <v>364</v>
      </c>
      <c r="H4768" s="135">
        <v>13.450000000000003</v>
      </c>
      <c r="I4768" s="135">
        <v>151.41</v>
      </c>
      <c r="J4768" s="135">
        <v>223.81</v>
      </c>
      <c r="K4768" t="str">
        <f>VLOOKUP(C4768,ResCat!$A$2:$B$268,2,FALSE)</f>
        <v>PPOPMR</v>
      </c>
    </row>
    <row r="4769" spans="3:11" x14ac:dyDescent="0.25">
      <c r="C4769" s="134" t="s">
        <v>216</v>
      </c>
      <c r="D4769" s="134" t="s">
        <v>2</v>
      </c>
      <c r="E4769" s="134" t="s">
        <v>357</v>
      </c>
      <c r="F4769" s="134" t="s">
        <v>310</v>
      </c>
      <c r="G4769" s="134" t="s">
        <v>338</v>
      </c>
      <c r="H4769" s="135">
        <v>-673.49999999999989</v>
      </c>
      <c r="I4769" s="135">
        <v>273.03999999999979</v>
      </c>
      <c r="J4769" s="135">
        <v>1861.2099999999998</v>
      </c>
      <c r="K4769" t="str">
        <f>VLOOKUP(C4769,ResCat!$A$2:$B$268,2,FALSE)</f>
        <v>PPOPMR</v>
      </c>
    </row>
    <row r="4770" spans="3:11" x14ac:dyDescent="0.25">
      <c r="C4770" s="134" t="s">
        <v>216</v>
      </c>
      <c r="D4770" s="134" t="s">
        <v>2</v>
      </c>
      <c r="E4770" s="134" t="s">
        <v>314</v>
      </c>
      <c r="F4770" s="134" t="s">
        <v>310</v>
      </c>
      <c r="G4770" s="134" t="s">
        <v>356</v>
      </c>
      <c r="H4770" s="135">
        <v>-3318.1800000000003</v>
      </c>
      <c r="I4770" s="135">
        <v>-2675.29</v>
      </c>
      <c r="J4770" s="135">
        <v>-591.68000000000006</v>
      </c>
      <c r="K4770" t="str">
        <f>VLOOKUP(C4770,ResCat!$A$2:$B$268,2,FALSE)</f>
        <v>PPOPMR</v>
      </c>
    </row>
    <row r="4771" spans="3:11" x14ac:dyDescent="0.25">
      <c r="C4771" s="134" t="s">
        <v>216</v>
      </c>
      <c r="D4771" s="134" t="s">
        <v>2</v>
      </c>
      <c r="E4771" s="134" t="s">
        <v>339</v>
      </c>
      <c r="F4771" s="134" t="s">
        <v>310</v>
      </c>
      <c r="G4771" s="134" t="s">
        <v>353</v>
      </c>
      <c r="H4771" s="135">
        <v>604.53</v>
      </c>
      <c r="I4771" s="135">
        <v>487.17</v>
      </c>
      <c r="J4771" s="135">
        <v>648.45000000000005</v>
      </c>
      <c r="K4771" t="str">
        <f>VLOOKUP(C4771,ResCat!$A$2:$B$268,2,FALSE)</f>
        <v>PPOPMR</v>
      </c>
    </row>
    <row r="4772" spans="3:11" x14ac:dyDescent="0.25">
      <c r="C4772" s="134" t="s">
        <v>216</v>
      </c>
      <c r="D4772" s="134" t="s">
        <v>2</v>
      </c>
      <c r="E4772" s="134" t="s">
        <v>342</v>
      </c>
      <c r="F4772" s="134" t="s">
        <v>310</v>
      </c>
      <c r="G4772" s="134" t="s">
        <v>348</v>
      </c>
      <c r="H4772" s="135">
        <v>1081.6199999999999</v>
      </c>
      <c r="I4772" s="135">
        <v>2152.8999999999992</v>
      </c>
      <c r="J4772" s="135">
        <v>15443.24</v>
      </c>
      <c r="K4772" t="str">
        <f>VLOOKUP(C4772,ResCat!$A$2:$B$268,2,FALSE)</f>
        <v>PPOPMR</v>
      </c>
    </row>
    <row r="4773" spans="3:11" x14ac:dyDescent="0.25">
      <c r="C4773" s="134" t="s">
        <v>216</v>
      </c>
      <c r="D4773" s="134" t="s">
        <v>2</v>
      </c>
      <c r="E4773" s="134" t="s">
        <v>316</v>
      </c>
      <c r="F4773" s="134" t="s">
        <v>310</v>
      </c>
      <c r="G4773" s="134" t="s">
        <v>313</v>
      </c>
      <c r="H4773" s="135">
        <v>-303.97999999999996</v>
      </c>
      <c r="I4773" s="135">
        <v>362.86</v>
      </c>
      <c r="J4773" s="135">
        <v>1069.3</v>
      </c>
      <c r="K4773" t="str">
        <f>VLOOKUP(C4773,ResCat!$A$2:$B$268,2,FALSE)</f>
        <v>PPOPMR</v>
      </c>
    </row>
    <row r="4774" spans="3:11" x14ac:dyDescent="0.25">
      <c r="C4774" s="134" t="s">
        <v>216</v>
      </c>
      <c r="D4774" s="134" t="s">
        <v>2</v>
      </c>
      <c r="E4774" s="134" t="s">
        <v>318</v>
      </c>
      <c r="F4774" s="134" t="s">
        <v>310</v>
      </c>
      <c r="G4774" s="134" t="s">
        <v>358</v>
      </c>
      <c r="H4774" s="135">
        <v>-1644.4</v>
      </c>
      <c r="I4774" s="135">
        <v>-847.26999999999987</v>
      </c>
      <c r="J4774" s="135">
        <v>-8.4399999999999977</v>
      </c>
      <c r="K4774" t="str">
        <f>VLOOKUP(C4774,ResCat!$A$2:$B$268,2,FALSE)</f>
        <v>PPOPMR</v>
      </c>
    </row>
    <row r="4775" spans="3:11" x14ac:dyDescent="0.25">
      <c r="C4775" s="134" t="s">
        <v>216</v>
      </c>
      <c r="D4775" s="134" t="s">
        <v>2</v>
      </c>
      <c r="E4775" s="134" t="s">
        <v>320</v>
      </c>
      <c r="F4775" s="134" t="s">
        <v>310</v>
      </c>
      <c r="G4775" s="134" t="s">
        <v>315</v>
      </c>
      <c r="H4775" s="135">
        <v>-418.42000000000007</v>
      </c>
      <c r="I4775" s="135">
        <v>-72.239999999999938</v>
      </c>
      <c r="J4775" s="135">
        <v>595.33999999999992</v>
      </c>
      <c r="K4775" t="str">
        <f>VLOOKUP(C4775,ResCat!$A$2:$B$268,2,FALSE)</f>
        <v>PPOPMR</v>
      </c>
    </row>
    <row r="4776" spans="3:11" x14ac:dyDescent="0.25">
      <c r="C4776" s="134" t="s">
        <v>216</v>
      </c>
      <c r="D4776" s="134" t="s">
        <v>2</v>
      </c>
      <c r="E4776" s="134" t="s">
        <v>322</v>
      </c>
      <c r="F4776" s="134" t="s">
        <v>310</v>
      </c>
      <c r="G4776" s="134" t="s">
        <v>341</v>
      </c>
      <c r="H4776" s="135">
        <v>2325.0700000000002</v>
      </c>
      <c r="I4776" s="135">
        <v>4250.2999999999993</v>
      </c>
      <c r="J4776" s="135">
        <v>3439.91</v>
      </c>
      <c r="K4776" t="str">
        <f>VLOOKUP(C4776,ResCat!$A$2:$B$268,2,FALSE)</f>
        <v>PPOPMR</v>
      </c>
    </row>
    <row r="4777" spans="3:11" x14ac:dyDescent="0.25">
      <c r="C4777" s="134" t="s">
        <v>216</v>
      </c>
      <c r="D4777" s="134" t="s">
        <v>2</v>
      </c>
      <c r="E4777" s="134" t="s">
        <v>324</v>
      </c>
      <c r="F4777" s="134" t="s">
        <v>310</v>
      </c>
      <c r="G4777" s="134" t="s">
        <v>340</v>
      </c>
      <c r="H4777" s="135">
        <v>5166.0999999999985</v>
      </c>
      <c r="I4777" s="135">
        <v>13106.769999999995</v>
      </c>
      <c r="J4777" s="135">
        <v>17578.93</v>
      </c>
      <c r="K4777" t="str">
        <f>VLOOKUP(C4777,ResCat!$A$2:$B$268,2,FALSE)</f>
        <v>PPOPMR</v>
      </c>
    </row>
    <row r="4778" spans="3:11" x14ac:dyDescent="0.25">
      <c r="C4778" s="134" t="s">
        <v>216</v>
      </c>
      <c r="D4778" s="134" t="s">
        <v>2</v>
      </c>
      <c r="E4778" s="134" t="s">
        <v>326</v>
      </c>
      <c r="F4778" s="134" t="s">
        <v>310</v>
      </c>
      <c r="G4778" s="134" t="s">
        <v>317</v>
      </c>
      <c r="H4778" s="135">
        <v>2724.3300000000008</v>
      </c>
      <c r="I4778" s="135">
        <v>11416.77</v>
      </c>
      <c r="J4778" s="135">
        <v>11753.41</v>
      </c>
      <c r="K4778" t="str">
        <f>VLOOKUP(C4778,ResCat!$A$2:$B$268,2,FALSE)</f>
        <v>PPOPMR</v>
      </c>
    </row>
    <row r="4779" spans="3:11" x14ac:dyDescent="0.25">
      <c r="C4779" s="134" t="s">
        <v>216</v>
      </c>
      <c r="D4779" s="134" t="s">
        <v>2</v>
      </c>
      <c r="E4779" s="134" t="s">
        <v>328</v>
      </c>
      <c r="F4779" s="134" t="s">
        <v>310</v>
      </c>
      <c r="G4779" s="134" t="s">
        <v>319</v>
      </c>
      <c r="H4779" s="135">
        <v>786.9400000000004</v>
      </c>
      <c r="I4779" s="135">
        <v>3733.81</v>
      </c>
      <c r="J4779" s="135">
        <v>10488.29</v>
      </c>
      <c r="K4779" t="str">
        <f>VLOOKUP(C4779,ResCat!$A$2:$B$268,2,FALSE)</f>
        <v>PPOPMR</v>
      </c>
    </row>
    <row r="4780" spans="3:11" x14ac:dyDescent="0.25">
      <c r="C4780" s="134" t="s">
        <v>216</v>
      </c>
      <c r="D4780" s="134" t="s">
        <v>2</v>
      </c>
      <c r="E4780" s="134" t="s">
        <v>330</v>
      </c>
      <c r="F4780" s="134" t="s">
        <v>310</v>
      </c>
      <c r="G4780" s="134" t="s">
        <v>321</v>
      </c>
      <c r="H4780" s="135">
        <v>4306.4799999999996</v>
      </c>
      <c r="I4780" s="135">
        <v>6849.8399999999992</v>
      </c>
      <c r="J4780" s="135">
        <v>13278.289999999999</v>
      </c>
      <c r="K4780" t="str">
        <f>VLOOKUP(C4780,ResCat!$A$2:$B$268,2,FALSE)</f>
        <v>PPOPMR</v>
      </c>
    </row>
    <row r="4781" spans="3:11" x14ac:dyDescent="0.25">
      <c r="C4781" s="134" t="s">
        <v>216</v>
      </c>
      <c r="D4781" s="134" t="s">
        <v>2</v>
      </c>
      <c r="E4781" s="134" t="s">
        <v>332</v>
      </c>
      <c r="F4781" s="134" t="s">
        <v>310</v>
      </c>
      <c r="G4781" s="134" t="s">
        <v>323</v>
      </c>
      <c r="H4781" s="135">
        <v>292.00000000000028</v>
      </c>
      <c r="I4781" s="135">
        <v>3325.4199999999983</v>
      </c>
      <c r="J4781" s="135">
        <v>-2875.1100000000006</v>
      </c>
      <c r="K4781" t="str">
        <f>VLOOKUP(C4781,ResCat!$A$2:$B$268,2,FALSE)</f>
        <v>PPOPMR</v>
      </c>
    </row>
    <row r="4782" spans="3:11" x14ac:dyDescent="0.25">
      <c r="C4782" s="134" t="s">
        <v>216</v>
      </c>
      <c r="D4782" s="134" t="s">
        <v>2</v>
      </c>
      <c r="E4782" s="134" t="s">
        <v>335</v>
      </c>
      <c r="F4782" s="134" t="s">
        <v>310</v>
      </c>
      <c r="G4782" s="134" t="s">
        <v>325</v>
      </c>
      <c r="H4782" s="135">
        <v>18626.289999999994</v>
      </c>
      <c r="I4782" s="135">
        <v>25506.249999999996</v>
      </c>
      <c r="J4782" s="135">
        <v>80997.59</v>
      </c>
      <c r="K4782" t="str">
        <f>VLOOKUP(C4782,ResCat!$A$2:$B$268,2,FALSE)</f>
        <v>PPOPMR</v>
      </c>
    </row>
    <row r="4783" spans="3:11" x14ac:dyDescent="0.25">
      <c r="C4783" s="134" t="s">
        <v>216</v>
      </c>
      <c r="D4783" s="134" t="s">
        <v>2</v>
      </c>
      <c r="E4783" s="134" t="s">
        <v>4</v>
      </c>
      <c r="F4783" s="134" t="s">
        <v>310</v>
      </c>
      <c r="G4783" s="134" t="s">
        <v>327</v>
      </c>
      <c r="H4783" s="135">
        <v>28905.170000000006</v>
      </c>
      <c r="I4783" s="135">
        <v>37676.099999999969</v>
      </c>
      <c r="J4783" s="135">
        <v>117182.20999999999</v>
      </c>
      <c r="K4783" t="str">
        <f>VLOOKUP(C4783,ResCat!$A$2:$B$268,2,FALSE)</f>
        <v>PPOPMR</v>
      </c>
    </row>
    <row r="4784" spans="3:11" x14ac:dyDescent="0.25">
      <c r="C4784" s="134" t="s">
        <v>216</v>
      </c>
      <c r="D4784" s="134" t="s">
        <v>2</v>
      </c>
      <c r="E4784" s="134" t="s">
        <v>511</v>
      </c>
      <c r="F4784" s="134" t="s">
        <v>310</v>
      </c>
      <c r="G4784" s="134" t="s">
        <v>329</v>
      </c>
      <c r="H4784" s="135">
        <v>34317.169999999969</v>
      </c>
      <c r="I4784" s="135">
        <v>43923.449999999975</v>
      </c>
      <c r="J4784" s="135">
        <v>137253.34000000003</v>
      </c>
      <c r="K4784" t="str">
        <f>VLOOKUP(C4784,ResCat!$A$2:$B$268,2,FALSE)</f>
        <v>PPOPMR</v>
      </c>
    </row>
    <row r="4785" spans="3:11" x14ac:dyDescent="0.25">
      <c r="C4785" s="134" t="s">
        <v>216</v>
      </c>
      <c r="D4785" s="134" t="s">
        <v>2</v>
      </c>
      <c r="E4785" s="134" t="s">
        <v>969</v>
      </c>
      <c r="F4785" s="134" t="s">
        <v>310</v>
      </c>
      <c r="G4785" s="134" t="s">
        <v>331</v>
      </c>
      <c r="H4785" s="135">
        <v>66768.409999999989</v>
      </c>
      <c r="I4785" s="135">
        <v>91192.23</v>
      </c>
      <c r="J4785" s="135">
        <v>260773.61000000002</v>
      </c>
      <c r="K4785" t="str">
        <f>VLOOKUP(C4785,ResCat!$A$2:$B$268,2,FALSE)</f>
        <v>PPOPMR</v>
      </c>
    </row>
    <row r="4786" spans="3:11" x14ac:dyDescent="0.25">
      <c r="C4786" s="134" t="s">
        <v>216</v>
      </c>
      <c r="D4786" s="134" t="s">
        <v>2</v>
      </c>
      <c r="E4786" s="134" t="s">
        <v>961</v>
      </c>
      <c r="F4786" s="134" t="s">
        <v>310</v>
      </c>
      <c r="G4786" s="134" t="s">
        <v>334</v>
      </c>
      <c r="H4786" s="135">
        <v>118183.28999999982</v>
      </c>
      <c r="I4786" s="135">
        <v>158079.08999999988</v>
      </c>
      <c r="J4786" s="135">
        <v>394617.84000000008</v>
      </c>
      <c r="K4786" t="str">
        <f>VLOOKUP(C4786,ResCat!$A$2:$B$268,2,FALSE)</f>
        <v>PPOPMR</v>
      </c>
    </row>
    <row r="4787" spans="3:11" x14ac:dyDescent="0.25">
      <c r="C4787" s="134" t="s">
        <v>216</v>
      </c>
      <c r="D4787" s="134" t="s">
        <v>2</v>
      </c>
      <c r="E4787" s="134" t="s">
        <v>970</v>
      </c>
      <c r="F4787" s="134" t="s">
        <v>310</v>
      </c>
      <c r="G4787" s="134" t="s">
        <v>333</v>
      </c>
      <c r="H4787" s="135">
        <v>796663.19000000169</v>
      </c>
      <c r="I4787" s="135">
        <v>999106.46000000113</v>
      </c>
      <c r="J4787" s="135">
        <v>2248863.7799999998</v>
      </c>
      <c r="K4787" t="str">
        <f>VLOOKUP(C4787,ResCat!$A$2:$B$268,2,FALSE)</f>
        <v>PPOPMR</v>
      </c>
    </row>
    <row r="4788" spans="3:11" x14ac:dyDescent="0.25">
      <c r="C4788" s="134" t="s">
        <v>216</v>
      </c>
      <c r="D4788" s="134" t="s">
        <v>2</v>
      </c>
      <c r="E4788" s="134" t="s">
        <v>1023</v>
      </c>
      <c r="F4788" s="134" t="s">
        <v>310</v>
      </c>
      <c r="G4788" s="134" t="s">
        <v>308</v>
      </c>
      <c r="H4788" s="135">
        <v>507104.65000000101</v>
      </c>
      <c r="I4788" s="135">
        <v>963867.42000000295</v>
      </c>
      <c r="J4788" s="135">
        <v>1841280.3100000003</v>
      </c>
      <c r="K4788" t="str">
        <f>VLOOKUP(C4788,ResCat!$A$2:$B$268,2,FALSE)</f>
        <v>PPOPMR</v>
      </c>
    </row>
    <row r="4789" spans="3:11" x14ac:dyDescent="0.25">
      <c r="C4789" s="134" t="s">
        <v>216</v>
      </c>
      <c r="D4789" s="134" t="s">
        <v>343</v>
      </c>
      <c r="E4789" s="134" t="s">
        <v>314</v>
      </c>
      <c r="F4789" s="134" t="s">
        <v>1053</v>
      </c>
      <c r="G4789" s="134" t="s">
        <v>356</v>
      </c>
      <c r="H4789" s="135">
        <v>19.95</v>
      </c>
      <c r="I4789" s="135">
        <v>19.95</v>
      </c>
      <c r="J4789" s="135">
        <v>19.95</v>
      </c>
      <c r="K4789" t="str">
        <f>VLOOKUP(C4789,ResCat!$A$2:$B$268,2,FALSE)</f>
        <v>PPOPMR</v>
      </c>
    </row>
    <row r="4790" spans="3:11" x14ac:dyDescent="0.25">
      <c r="C4790" s="134" t="s">
        <v>216</v>
      </c>
      <c r="D4790" s="134" t="s">
        <v>343</v>
      </c>
      <c r="E4790" s="134" t="s">
        <v>322</v>
      </c>
      <c r="F4790" s="134" t="s">
        <v>1053</v>
      </c>
      <c r="G4790" s="134" t="s">
        <v>341</v>
      </c>
      <c r="H4790" s="135">
        <v>-3735.51</v>
      </c>
      <c r="I4790" s="135">
        <v>-3835.51</v>
      </c>
      <c r="J4790" s="135">
        <v>-8610.31</v>
      </c>
      <c r="K4790" t="str">
        <f>VLOOKUP(C4790,ResCat!$A$2:$B$268,2,FALSE)</f>
        <v>PPOPMR</v>
      </c>
    </row>
    <row r="4791" spans="3:11" x14ac:dyDescent="0.25">
      <c r="C4791" s="134" t="s">
        <v>216</v>
      </c>
      <c r="D4791" s="134" t="s">
        <v>343</v>
      </c>
      <c r="E4791" s="134" t="s">
        <v>335</v>
      </c>
      <c r="F4791" s="134" t="s">
        <v>1053</v>
      </c>
      <c r="G4791" s="134" t="s">
        <v>325</v>
      </c>
      <c r="H4791" s="135">
        <v>416.01</v>
      </c>
      <c r="I4791" s="135">
        <v>431.01</v>
      </c>
      <c r="J4791" s="135">
        <v>581.9</v>
      </c>
      <c r="K4791" t="str">
        <f>VLOOKUP(C4791,ResCat!$A$2:$B$268,2,FALSE)</f>
        <v>PPOPMR</v>
      </c>
    </row>
    <row r="4792" spans="3:11" x14ac:dyDescent="0.25">
      <c r="C4792" s="134" t="s">
        <v>216</v>
      </c>
      <c r="D4792" s="134" t="s">
        <v>343</v>
      </c>
      <c r="E4792" s="134" t="s">
        <v>511</v>
      </c>
      <c r="F4792" s="134" t="s">
        <v>1055</v>
      </c>
      <c r="G4792" s="134" t="s">
        <v>329</v>
      </c>
      <c r="H4792" s="135">
        <v>0</v>
      </c>
      <c r="I4792" s="135">
        <v>-5.1899999999999995</v>
      </c>
      <c r="J4792" s="135">
        <v>-252.76</v>
      </c>
      <c r="K4792" t="str">
        <f>VLOOKUP(C4792,ResCat!$A$2:$B$268,2,FALSE)</f>
        <v>PPOPMR</v>
      </c>
    </row>
    <row r="4793" spans="3:11" x14ac:dyDescent="0.25">
      <c r="C4793" s="134" t="s">
        <v>216</v>
      </c>
      <c r="D4793" s="134" t="s">
        <v>343</v>
      </c>
      <c r="E4793" s="134" t="s">
        <v>969</v>
      </c>
      <c r="F4793" s="134" t="s">
        <v>1055</v>
      </c>
      <c r="G4793" s="134" t="s">
        <v>331</v>
      </c>
      <c r="H4793" s="135">
        <v>0</v>
      </c>
      <c r="I4793" s="135">
        <v>14.97</v>
      </c>
      <c r="J4793" s="135">
        <v>22.52</v>
      </c>
      <c r="K4793" t="str">
        <f>VLOOKUP(C4793,ResCat!$A$2:$B$268,2,FALSE)</f>
        <v>PPOPMR</v>
      </c>
    </row>
    <row r="4794" spans="3:11" x14ac:dyDescent="0.25">
      <c r="C4794" s="134" t="s">
        <v>216</v>
      </c>
      <c r="D4794" s="134" t="s">
        <v>343</v>
      </c>
      <c r="E4794" s="134" t="s">
        <v>961</v>
      </c>
      <c r="F4794" s="134" t="s">
        <v>1055</v>
      </c>
      <c r="G4794" s="134" t="s">
        <v>334</v>
      </c>
      <c r="H4794" s="135">
        <v>-13.95</v>
      </c>
      <c r="I4794" s="135">
        <v>-570.9</v>
      </c>
      <c r="J4794" s="135">
        <v>-764.49</v>
      </c>
      <c r="K4794" t="str">
        <f>VLOOKUP(C4794,ResCat!$A$2:$B$268,2,FALSE)</f>
        <v>PPOPMR</v>
      </c>
    </row>
    <row r="4795" spans="3:11" x14ac:dyDescent="0.25">
      <c r="C4795" s="134" t="s">
        <v>216</v>
      </c>
      <c r="D4795" s="134" t="s">
        <v>343</v>
      </c>
      <c r="E4795" s="134" t="s">
        <v>961</v>
      </c>
      <c r="F4795" s="134" t="s">
        <v>1053</v>
      </c>
      <c r="G4795" s="134" t="s">
        <v>334</v>
      </c>
      <c r="H4795" s="135">
        <v>0</v>
      </c>
      <c r="I4795" s="135">
        <v>13.920000000000016</v>
      </c>
      <c r="J4795" s="135">
        <v>64.430000000000064</v>
      </c>
      <c r="K4795" t="str">
        <f>VLOOKUP(C4795,ResCat!$A$2:$B$268,2,FALSE)</f>
        <v>PPOPMR</v>
      </c>
    </row>
    <row r="4796" spans="3:11" x14ac:dyDescent="0.25">
      <c r="C4796" s="134" t="s">
        <v>216</v>
      </c>
      <c r="D4796" s="134" t="s">
        <v>343</v>
      </c>
      <c r="E4796" s="134" t="s">
        <v>970</v>
      </c>
      <c r="F4796" s="134" t="s">
        <v>1055</v>
      </c>
      <c r="G4796" s="134" t="s">
        <v>333</v>
      </c>
      <c r="H4796" s="135">
        <v>107204.58999999987</v>
      </c>
      <c r="I4796" s="135">
        <v>118712.11999999968</v>
      </c>
      <c r="J4796" s="135">
        <v>265870.86000000051</v>
      </c>
      <c r="K4796" t="str">
        <f>VLOOKUP(C4796,ResCat!$A$2:$B$268,2,FALSE)</f>
        <v>PPOPMR</v>
      </c>
    </row>
    <row r="4797" spans="3:11" x14ac:dyDescent="0.25">
      <c r="C4797" s="134" t="s">
        <v>216</v>
      </c>
      <c r="D4797" s="134" t="s">
        <v>343</v>
      </c>
      <c r="E4797" s="134" t="s">
        <v>970</v>
      </c>
      <c r="F4797" s="134" t="s">
        <v>1053</v>
      </c>
      <c r="G4797" s="134" t="s">
        <v>333</v>
      </c>
      <c r="H4797" s="135">
        <v>171621.78000000032</v>
      </c>
      <c r="I4797" s="135">
        <v>180540.02000000057</v>
      </c>
      <c r="J4797" s="135">
        <v>382510.47999999981</v>
      </c>
      <c r="K4797" t="str">
        <f>VLOOKUP(C4797,ResCat!$A$2:$B$268,2,FALSE)</f>
        <v>PPOPMR</v>
      </c>
    </row>
    <row r="4798" spans="3:11" x14ac:dyDescent="0.25">
      <c r="C4798" s="134" t="s">
        <v>216</v>
      </c>
      <c r="D4798" s="134" t="s">
        <v>343</v>
      </c>
      <c r="E4798" s="134" t="s">
        <v>1023</v>
      </c>
      <c r="F4798" s="134" t="s">
        <v>1055</v>
      </c>
      <c r="G4798" s="134" t="s">
        <v>308</v>
      </c>
      <c r="H4798" s="135">
        <v>141235.28999999998</v>
      </c>
      <c r="I4798" s="135">
        <v>294079.87999999983</v>
      </c>
      <c r="J4798" s="135">
        <v>822599.84999999707</v>
      </c>
      <c r="K4798" t="str">
        <f>VLOOKUP(C4798,ResCat!$A$2:$B$268,2,FALSE)</f>
        <v>PPOPMR</v>
      </c>
    </row>
    <row r="4799" spans="3:11" x14ac:dyDescent="0.25">
      <c r="C4799" s="134" t="s">
        <v>216</v>
      </c>
      <c r="D4799" s="134" t="s">
        <v>343</v>
      </c>
      <c r="E4799" s="134" t="s">
        <v>1023</v>
      </c>
      <c r="F4799" s="134" t="s">
        <v>1053</v>
      </c>
      <c r="G4799" s="134" t="s">
        <v>308</v>
      </c>
      <c r="H4799" s="135">
        <v>812754.62000000314</v>
      </c>
      <c r="I4799" s="135">
        <v>874966.09000000439</v>
      </c>
      <c r="J4799" s="135">
        <v>1904154.1899999904</v>
      </c>
      <c r="K4799" t="str">
        <f>VLOOKUP(C4799,ResCat!$A$2:$B$268,2,FALSE)</f>
        <v>PPOPMR</v>
      </c>
    </row>
    <row r="4800" spans="3:11" x14ac:dyDescent="0.25">
      <c r="C4800" s="134" t="s">
        <v>216</v>
      </c>
      <c r="D4800" s="134" t="s">
        <v>1</v>
      </c>
      <c r="E4800" s="134" t="s">
        <v>350</v>
      </c>
      <c r="F4800" s="134" t="s">
        <v>310</v>
      </c>
      <c r="G4800" s="134" t="s">
        <v>311</v>
      </c>
      <c r="H4800" s="135">
        <v>-157.34</v>
      </c>
      <c r="I4800" s="135">
        <v>-157.34</v>
      </c>
      <c r="J4800" s="135">
        <v>-460.57</v>
      </c>
      <c r="K4800" t="str">
        <f>VLOOKUP(C4800,ResCat!$A$2:$B$268,2,FALSE)</f>
        <v>PPOPMR</v>
      </c>
    </row>
    <row r="4801" spans="3:11" x14ac:dyDescent="0.25">
      <c r="C4801" s="134" t="s">
        <v>216</v>
      </c>
      <c r="D4801" s="134" t="s">
        <v>1</v>
      </c>
      <c r="E4801" s="134" t="s">
        <v>354</v>
      </c>
      <c r="F4801" s="134" t="s">
        <v>310</v>
      </c>
      <c r="G4801" s="134" t="s">
        <v>311</v>
      </c>
      <c r="H4801" s="135">
        <v>-309.94</v>
      </c>
      <c r="I4801" s="135">
        <v>-344.38</v>
      </c>
      <c r="J4801" s="135">
        <v>-1028</v>
      </c>
      <c r="K4801" t="str">
        <f>VLOOKUP(C4801,ResCat!$A$2:$B$268,2,FALSE)</f>
        <v>PPOPMR</v>
      </c>
    </row>
    <row r="4802" spans="3:11" x14ac:dyDescent="0.25">
      <c r="C4802" s="134" t="s">
        <v>216</v>
      </c>
      <c r="D4802" s="134" t="s">
        <v>1</v>
      </c>
      <c r="E4802" s="134" t="s">
        <v>366</v>
      </c>
      <c r="F4802" s="134" t="s">
        <v>310</v>
      </c>
      <c r="G4802" s="134" t="s">
        <v>311</v>
      </c>
      <c r="H4802" s="135">
        <v>-3503.6</v>
      </c>
      <c r="I4802" s="135">
        <v>-3584.16</v>
      </c>
      <c r="J4802" s="135">
        <v>-2450</v>
      </c>
      <c r="K4802" t="str">
        <f>VLOOKUP(C4802,ResCat!$A$2:$B$268,2,FALSE)</f>
        <v>PPOPMR</v>
      </c>
    </row>
    <row r="4803" spans="3:11" x14ac:dyDescent="0.25">
      <c r="C4803" s="134" t="s">
        <v>216</v>
      </c>
      <c r="D4803" s="134" t="s">
        <v>1</v>
      </c>
      <c r="E4803" s="134" t="s">
        <v>337</v>
      </c>
      <c r="F4803" s="134" t="s">
        <v>310</v>
      </c>
      <c r="G4803" s="134" t="s">
        <v>311</v>
      </c>
      <c r="H4803" s="135">
        <v>-141.45999999999998</v>
      </c>
      <c r="I4803" s="135">
        <v>218.15000000000003</v>
      </c>
      <c r="J4803" s="135">
        <v>740</v>
      </c>
      <c r="K4803" t="str">
        <f>VLOOKUP(C4803,ResCat!$A$2:$B$268,2,FALSE)</f>
        <v>PPOPMR</v>
      </c>
    </row>
    <row r="4804" spans="3:11" x14ac:dyDescent="0.25">
      <c r="C4804" s="134" t="s">
        <v>216</v>
      </c>
      <c r="D4804" s="134" t="s">
        <v>1</v>
      </c>
      <c r="E4804" s="134" t="s">
        <v>352</v>
      </c>
      <c r="F4804" s="134" t="s">
        <v>310</v>
      </c>
      <c r="G4804" s="134" t="s">
        <v>351</v>
      </c>
      <c r="H4804" s="135">
        <v>2100</v>
      </c>
      <c r="I4804" s="135">
        <v>2100</v>
      </c>
      <c r="J4804" s="135">
        <v>3400</v>
      </c>
      <c r="K4804" t="str">
        <f>VLOOKUP(C4804,ResCat!$A$2:$B$268,2,FALSE)</f>
        <v>PPOPMR</v>
      </c>
    </row>
    <row r="4805" spans="3:11" x14ac:dyDescent="0.25">
      <c r="C4805" s="134" t="s">
        <v>216</v>
      </c>
      <c r="D4805" s="134" t="s">
        <v>1</v>
      </c>
      <c r="E4805" s="134" t="s">
        <v>347</v>
      </c>
      <c r="F4805" s="134" t="s">
        <v>310</v>
      </c>
      <c r="G4805" s="134" t="s">
        <v>360</v>
      </c>
      <c r="H4805" s="135">
        <v>4526.97</v>
      </c>
      <c r="I4805" s="135">
        <v>4841.3</v>
      </c>
      <c r="J4805" s="135">
        <v>8030.36</v>
      </c>
      <c r="K4805" t="str">
        <f>VLOOKUP(C4805,ResCat!$A$2:$B$268,2,FALSE)</f>
        <v>PPOPMR</v>
      </c>
    </row>
    <row r="4806" spans="3:11" x14ac:dyDescent="0.25">
      <c r="C4806" s="134" t="s">
        <v>216</v>
      </c>
      <c r="D4806" s="134" t="s">
        <v>1</v>
      </c>
      <c r="E4806" s="134" t="s">
        <v>361</v>
      </c>
      <c r="F4806" s="134" t="s">
        <v>310</v>
      </c>
      <c r="G4806" s="134" t="s">
        <v>355</v>
      </c>
      <c r="H4806" s="135">
        <v>135.02000000000001</v>
      </c>
      <c r="I4806" s="135">
        <v>-140.25</v>
      </c>
      <c r="J4806" s="135">
        <v>1200</v>
      </c>
      <c r="K4806" t="str">
        <f>VLOOKUP(C4806,ResCat!$A$2:$B$268,2,FALSE)</f>
        <v>PPOPMR</v>
      </c>
    </row>
    <row r="4807" spans="3:11" x14ac:dyDescent="0.25">
      <c r="C4807" s="134" t="s">
        <v>216</v>
      </c>
      <c r="D4807" s="134" t="s">
        <v>1</v>
      </c>
      <c r="E4807" s="134" t="s">
        <v>312</v>
      </c>
      <c r="F4807" s="134" t="s">
        <v>310</v>
      </c>
      <c r="G4807" s="134" t="s">
        <v>364</v>
      </c>
      <c r="H4807" s="135">
        <v>-865.64</v>
      </c>
      <c r="I4807" s="135">
        <v>-907.68000000000006</v>
      </c>
      <c r="J4807" s="135">
        <v>-327.54000000000002</v>
      </c>
      <c r="K4807" t="str">
        <f>VLOOKUP(C4807,ResCat!$A$2:$B$268,2,FALSE)</f>
        <v>PPOPMR</v>
      </c>
    </row>
    <row r="4808" spans="3:11" x14ac:dyDescent="0.25">
      <c r="C4808" s="134" t="s">
        <v>216</v>
      </c>
      <c r="D4808" s="134" t="s">
        <v>1</v>
      </c>
      <c r="E4808" s="134" t="s">
        <v>357</v>
      </c>
      <c r="F4808" s="134" t="s">
        <v>310</v>
      </c>
      <c r="G4808" s="134" t="s">
        <v>338</v>
      </c>
      <c r="H4808" s="135">
        <v>-275.60000000000002</v>
      </c>
      <c r="I4808" s="135">
        <v>-275.60000000000002</v>
      </c>
      <c r="J4808" s="135">
        <v>0</v>
      </c>
      <c r="K4808" t="str">
        <f>VLOOKUP(C4808,ResCat!$A$2:$B$268,2,FALSE)</f>
        <v>PPOPMR</v>
      </c>
    </row>
    <row r="4809" spans="3:11" x14ac:dyDescent="0.25">
      <c r="C4809" s="134" t="s">
        <v>216</v>
      </c>
      <c r="D4809" s="134" t="s">
        <v>1</v>
      </c>
      <c r="E4809" s="134" t="s">
        <v>314</v>
      </c>
      <c r="F4809" s="134" t="s">
        <v>310</v>
      </c>
      <c r="G4809" s="134" t="s">
        <v>356</v>
      </c>
      <c r="H4809" s="135">
        <v>55041.64</v>
      </c>
      <c r="I4809" s="135">
        <v>55041.64</v>
      </c>
      <c r="J4809" s="135">
        <v>202550.49</v>
      </c>
      <c r="K4809" t="str">
        <f>VLOOKUP(C4809,ResCat!$A$2:$B$268,2,FALSE)</f>
        <v>PPOPMR</v>
      </c>
    </row>
    <row r="4810" spans="3:11" x14ac:dyDescent="0.25">
      <c r="C4810" s="134" t="s">
        <v>216</v>
      </c>
      <c r="D4810" s="134" t="s">
        <v>1</v>
      </c>
      <c r="E4810" s="134" t="s">
        <v>339</v>
      </c>
      <c r="F4810" s="134" t="s">
        <v>310</v>
      </c>
      <c r="G4810" s="134" t="s">
        <v>353</v>
      </c>
      <c r="H4810" s="135">
        <v>252.31</v>
      </c>
      <c r="I4810" s="135">
        <v>-49.960000000000008</v>
      </c>
      <c r="J4810" s="135">
        <v>-445.75</v>
      </c>
      <c r="K4810" t="str">
        <f>VLOOKUP(C4810,ResCat!$A$2:$B$268,2,FALSE)</f>
        <v>PPOPMR</v>
      </c>
    </row>
    <row r="4811" spans="3:11" x14ac:dyDescent="0.25">
      <c r="C4811" s="134" t="s">
        <v>216</v>
      </c>
      <c r="D4811" s="134" t="s">
        <v>1</v>
      </c>
      <c r="E4811" s="134" t="s">
        <v>342</v>
      </c>
      <c r="F4811" s="134" t="s">
        <v>310</v>
      </c>
      <c r="G4811" s="134" t="s">
        <v>348</v>
      </c>
      <c r="H4811" s="135">
        <v>-213.35000000000002</v>
      </c>
      <c r="I4811" s="135">
        <v>2271.2600000000002</v>
      </c>
      <c r="J4811" s="135">
        <v>-7510.65</v>
      </c>
      <c r="K4811" t="str">
        <f>VLOOKUP(C4811,ResCat!$A$2:$B$268,2,FALSE)</f>
        <v>PPOPMR</v>
      </c>
    </row>
    <row r="4812" spans="3:11" x14ac:dyDescent="0.25">
      <c r="C4812" s="134" t="s">
        <v>216</v>
      </c>
      <c r="D4812" s="134" t="s">
        <v>1</v>
      </c>
      <c r="E4812" s="134" t="s">
        <v>316</v>
      </c>
      <c r="F4812" s="134" t="s">
        <v>310</v>
      </c>
      <c r="G4812" s="134" t="s">
        <v>313</v>
      </c>
      <c r="H4812" s="135">
        <v>-5695.9500000000007</v>
      </c>
      <c r="I4812" s="135">
        <v>-6951.7100000000009</v>
      </c>
      <c r="J4812" s="135">
        <v>-18442.510000000002</v>
      </c>
      <c r="K4812" t="str">
        <f>VLOOKUP(C4812,ResCat!$A$2:$B$268,2,FALSE)</f>
        <v>PPOPMR</v>
      </c>
    </row>
    <row r="4813" spans="3:11" x14ac:dyDescent="0.25">
      <c r="C4813" s="134" t="s">
        <v>216</v>
      </c>
      <c r="D4813" s="134" t="s">
        <v>1</v>
      </c>
      <c r="E4813" s="134" t="s">
        <v>318</v>
      </c>
      <c r="F4813" s="134" t="s">
        <v>310</v>
      </c>
      <c r="G4813" s="134" t="s">
        <v>358</v>
      </c>
      <c r="H4813" s="135">
        <v>217.70000000000002</v>
      </c>
      <c r="I4813" s="135">
        <v>791.44999999999993</v>
      </c>
      <c r="J4813" s="135">
        <v>11409.43</v>
      </c>
      <c r="K4813" t="str">
        <f>VLOOKUP(C4813,ResCat!$A$2:$B$268,2,FALSE)</f>
        <v>PPOPMR</v>
      </c>
    </row>
    <row r="4814" spans="3:11" x14ac:dyDescent="0.25">
      <c r="C4814" s="134" t="s">
        <v>216</v>
      </c>
      <c r="D4814" s="134" t="s">
        <v>1</v>
      </c>
      <c r="E4814" s="134" t="s">
        <v>320</v>
      </c>
      <c r="F4814" s="134" t="s">
        <v>310</v>
      </c>
      <c r="G4814" s="134" t="s">
        <v>315</v>
      </c>
      <c r="H4814" s="135">
        <v>-664.5</v>
      </c>
      <c r="I4814" s="135">
        <v>-664.5</v>
      </c>
      <c r="J4814" s="135">
        <v>-785.06999999999994</v>
      </c>
      <c r="K4814" t="str">
        <f>VLOOKUP(C4814,ResCat!$A$2:$B$268,2,FALSE)</f>
        <v>PPOPMR</v>
      </c>
    </row>
    <row r="4815" spans="3:11" x14ac:dyDescent="0.25">
      <c r="C4815" s="134" t="s">
        <v>216</v>
      </c>
      <c r="D4815" s="134" t="s">
        <v>1</v>
      </c>
      <c r="E4815" s="134" t="s">
        <v>322</v>
      </c>
      <c r="F4815" s="134" t="s">
        <v>310</v>
      </c>
      <c r="G4815" s="134" t="s">
        <v>341</v>
      </c>
      <c r="H4815" s="135">
        <v>-743.41</v>
      </c>
      <c r="I4815" s="135">
        <v>-971.68999999999994</v>
      </c>
      <c r="J4815" s="135">
        <v>-1318.13</v>
      </c>
      <c r="K4815" t="str">
        <f>VLOOKUP(C4815,ResCat!$A$2:$B$268,2,FALSE)</f>
        <v>PPOPMR</v>
      </c>
    </row>
    <row r="4816" spans="3:11" x14ac:dyDescent="0.25">
      <c r="C4816" s="134" t="s">
        <v>216</v>
      </c>
      <c r="D4816" s="134" t="s">
        <v>1</v>
      </c>
      <c r="E4816" s="134" t="s">
        <v>324</v>
      </c>
      <c r="F4816" s="134" t="s">
        <v>310</v>
      </c>
      <c r="G4816" s="134" t="s">
        <v>340</v>
      </c>
      <c r="H4816" s="135">
        <v>2126.3799999999997</v>
      </c>
      <c r="I4816" s="135">
        <v>2178.1799999999998</v>
      </c>
      <c r="J4816" s="135">
        <v>6535.3099999999995</v>
      </c>
      <c r="K4816" t="str">
        <f>VLOOKUP(C4816,ResCat!$A$2:$B$268,2,FALSE)</f>
        <v>PPOPMR</v>
      </c>
    </row>
    <row r="4817" spans="3:11" x14ac:dyDescent="0.25">
      <c r="C4817" s="134" t="s">
        <v>216</v>
      </c>
      <c r="D4817" s="134" t="s">
        <v>1</v>
      </c>
      <c r="E4817" s="134" t="s">
        <v>326</v>
      </c>
      <c r="F4817" s="134" t="s">
        <v>310</v>
      </c>
      <c r="G4817" s="134" t="s">
        <v>317</v>
      </c>
      <c r="H4817" s="135">
        <v>-2529.1799999999998</v>
      </c>
      <c r="I4817" s="135">
        <v>-2508.4199999999996</v>
      </c>
      <c r="J4817" s="135">
        <v>960.56000000000006</v>
      </c>
      <c r="K4817" t="str">
        <f>VLOOKUP(C4817,ResCat!$A$2:$B$268,2,FALSE)</f>
        <v>PPOPMR</v>
      </c>
    </row>
    <row r="4818" spans="3:11" x14ac:dyDescent="0.25">
      <c r="C4818" s="134" t="s">
        <v>216</v>
      </c>
      <c r="D4818" s="134" t="s">
        <v>1</v>
      </c>
      <c r="E4818" s="134" t="s">
        <v>328</v>
      </c>
      <c r="F4818" s="134" t="s">
        <v>310</v>
      </c>
      <c r="G4818" s="134" t="s">
        <v>319</v>
      </c>
      <c r="H4818" s="135">
        <v>6917.17</v>
      </c>
      <c r="I4818" s="135">
        <v>6581.5199999999995</v>
      </c>
      <c r="J4818" s="135">
        <v>20503.12</v>
      </c>
      <c r="K4818" t="str">
        <f>VLOOKUP(C4818,ResCat!$A$2:$B$268,2,FALSE)</f>
        <v>PPOPMR</v>
      </c>
    </row>
    <row r="4819" spans="3:11" x14ac:dyDescent="0.25">
      <c r="C4819" s="134" t="s">
        <v>216</v>
      </c>
      <c r="D4819" s="134" t="s">
        <v>1</v>
      </c>
      <c r="E4819" s="134" t="s">
        <v>330</v>
      </c>
      <c r="F4819" s="134" t="s">
        <v>310</v>
      </c>
      <c r="G4819" s="134" t="s">
        <v>321</v>
      </c>
      <c r="H4819" s="135">
        <v>-7303.8600000000006</v>
      </c>
      <c r="I4819" s="135">
        <v>-7599.0599999999995</v>
      </c>
      <c r="J4819" s="135">
        <v>-1310.28</v>
      </c>
      <c r="K4819" t="str">
        <f>VLOOKUP(C4819,ResCat!$A$2:$B$268,2,FALSE)</f>
        <v>PPOPMR</v>
      </c>
    </row>
    <row r="4820" spans="3:11" x14ac:dyDescent="0.25">
      <c r="C4820" s="134" t="s">
        <v>216</v>
      </c>
      <c r="D4820" s="134" t="s">
        <v>1</v>
      </c>
      <c r="E4820" s="134" t="s">
        <v>332</v>
      </c>
      <c r="F4820" s="134" t="s">
        <v>310</v>
      </c>
      <c r="G4820" s="134" t="s">
        <v>323</v>
      </c>
      <c r="H4820" s="135">
        <v>-4502.1900000000005</v>
      </c>
      <c r="I4820" s="135">
        <v>-4656.04</v>
      </c>
      <c r="J4820" s="135">
        <v>2256.4299999999998</v>
      </c>
      <c r="K4820" t="str">
        <f>VLOOKUP(C4820,ResCat!$A$2:$B$268,2,FALSE)</f>
        <v>PPOPMR</v>
      </c>
    </row>
    <row r="4821" spans="3:11" x14ac:dyDescent="0.25">
      <c r="C4821" s="134" t="s">
        <v>216</v>
      </c>
      <c r="D4821" s="134" t="s">
        <v>1</v>
      </c>
      <c r="E4821" s="134" t="s">
        <v>335</v>
      </c>
      <c r="F4821" s="134" t="s">
        <v>310</v>
      </c>
      <c r="G4821" s="134" t="s">
        <v>325</v>
      </c>
      <c r="H4821" s="135">
        <v>-217.13</v>
      </c>
      <c r="I4821" s="135">
        <v>670.7399999999999</v>
      </c>
      <c r="J4821" s="135">
        <v>3409.2200000000003</v>
      </c>
      <c r="K4821" t="str">
        <f>VLOOKUP(C4821,ResCat!$A$2:$B$268,2,FALSE)</f>
        <v>PPOPMR</v>
      </c>
    </row>
    <row r="4822" spans="3:11" x14ac:dyDescent="0.25">
      <c r="C4822" s="134" t="s">
        <v>216</v>
      </c>
      <c r="D4822" s="134" t="s">
        <v>1</v>
      </c>
      <c r="E4822" s="134" t="s">
        <v>4</v>
      </c>
      <c r="F4822" s="134" t="s">
        <v>310</v>
      </c>
      <c r="G4822" s="134" t="s">
        <v>327</v>
      </c>
      <c r="H4822" s="135">
        <v>4703.8999999999996</v>
      </c>
      <c r="I4822" s="135">
        <v>7828.37</v>
      </c>
      <c r="J4822" s="135">
        <v>37969.460000000006</v>
      </c>
      <c r="K4822" t="str">
        <f>VLOOKUP(C4822,ResCat!$A$2:$B$268,2,FALSE)</f>
        <v>PPOPMR</v>
      </c>
    </row>
    <row r="4823" spans="3:11" x14ac:dyDescent="0.25">
      <c r="C4823" s="134" t="s">
        <v>216</v>
      </c>
      <c r="D4823" s="134" t="s">
        <v>1</v>
      </c>
      <c r="E4823" s="134" t="s">
        <v>511</v>
      </c>
      <c r="F4823" s="134" t="s">
        <v>310</v>
      </c>
      <c r="G4823" s="134" t="s">
        <v>329</v>
      </c>
      <c r="H4823" s="135">
        <v>9150.25</v>
      </c>
      <c r="I4823" s="135">
        <v>10630.570000000002</v>
      </c>
      <c r="J4823" s="135">
        <v>26668.31</v>
      </c>
      <c r="K4823" t="str">
        <f>VLOOKUP(C4823,ResCat!$A$2:$B$268,2,FALSE)</f>
        <v>PPOPMR</v>
      </c>
    </row>
    <row r="4824" spans="3:11" x14ac:dyDescent="0.25">
      <c r="C4824" s="134" t="s">
        <v>216</v>
      </c>
      <c r="D4824" s="134" t="s">
        <v>1</v>
      </c>
      <c r="E4824" s="134" t="s">
        <v>969</v>
      </c>
      <c r="F4824" s="134" t="s">
        <v>310</v>
      </c>
      <c r="G4824" s="134" t="s">
        <v>331</v>
      </c>
      <c r="H4824" s="135">
        <v>233455.72</v>
      </c>
      <c r="I4824" s="135">
        <v>244010.09</v>
      </c>
      <c r="J4824" s="135">
        <v>381689.85000000003</v>
      </c>
      <c r="K4824" t="str">
        <f>VLOOKUP(C4824,ResCat!$A$2:$B$268,2,FALSE)</f>
        <v>PPOPMR</v>
      </c>
    </row>
    <row r="4825" spans="3:11" x14ac:dyDescent="0.25">
      <c r="C4825" s="134" t="s">
        <v>216</v>
      </c>
      <c r="D4825" s="134" t="s">
        <v>1</v>
      </c>
      <c r="E4825" s="134" t="s">
        <v>961</v>
      </c>
      <c r="F4825" s="134" t="s">
        <v>310</v>
      </c>
      <c r="G4825" s="134" t="s">
        <v>334</v>
      </c>
      <c r="H4825" s="135">
        <v>114499.32000000009</v>
      </c>
      <c r="I4825" s="135">
        <v>136982.0800000001</v>
      </c>
      <c r="J4825" s="135">
        <v>286000.70999999996</v>
      </c>
      <c r="K4825" t="str">
        <f>VLOOKUP(C4825,ResCat!$A$2:$B$268,2,FALSE)</f>
        <v>PPOPMR</v>
      </c>
    </row>
    <row r="4826" spans="3:11" x14ac:dyDescent="0.25">
      <c r="C4826" s="134" t="s">
        <v>216</v>
      </c>
      <c r="D4826" s="134" t="s">
        <v>1</v>
      </c>
      <c r="E4826" s="134" t="s">
        <v>970</v>
      </c>
      <c r="F4826" s="134" t="s">
        <v>310</v>
      </c>
      <c r="G4826" s="134" t="s">
        <v>333</v>
      </c>
      <c r="H4826" s="135">
        <v>875380.87999999966</v>
      </c>
      <c r="I4826" s="135">
        <v>1081445.6400000015</v>
      </c>
      <c r="J4826" s="135">
        <v>2766336.06</v>
      </c>
      <c r="K4826" t="str">
        <f>VLOOKUP(C4826,ResCat!$A$2:$B$268,2,FALSE)</f>
        <v>PPOPMR</v>
      </c>
    </row>
    <row r="4827" spans="3:11" x14ac:dyDescent="0.25">
      <c r="C4827" s="134" t="s">
        <v>216</v>
      </c>
      <c r="D4827" s="134" t="s">
        <v>1</v>
      </c>
      <c r="E4827" s="134" t="s">
        <v>1023</v>
      </c>
      <c r="F4827" s="134" t="s">
        <v>310</v>
      </c>
      <c r="G4827" s="134" t="s">
        <v>308</v>
      </c>
      <c r="H4827" s="135">
        <v>397940.31</v>
      </c>
      <c r="I4827" s="135">
        <v>618087.43000000005</v>
      </c>
      <c r="J4827" s="135">
        <v>1329999.5700000003</v>
      </c>
      <c r="K4827" t="str">
        <f>VLOOKUP(C4827,ResCat!$A$2:$B$268,2,FALSE)</f>
        <v>PPOPMR</v>
      </c>
    </row>
    <row r="4828" spans="3:11" x14ac:dyDescent="0.25">
      <c r="C4828" s="134" t="s">
        <v>88</v>
      </c>
      <c r="D4828" s="134" t="s">
        <v>3</v>
      </c>
      <c r="E4828" s="134" t="s">
        <v>339</v>
      </c>
      <c r="F4828" s="134" t="s">
        <v>310</v>
      </c>
      <c r="G4828" s="134" t="s">
        <v>353</v>
      </c>
      <c r="H4828" s="135">
        <v>-162.91</v>
      </c>
      <c r="I4828" s="135">
        <v>-46.76</v>
      </c>
      <c r="J4828" s="135">
        <v>1662.8</v>
      </c>
      <c r="K4828" t="str">
        <f>VLOOKUP(C4828,ResCat!$A$2:$B$268,2,FALSE)</f>
        <v>HMFLEX</v>
      </c>
    </row>
    <row r="4829" spans="3:11" x14ac:dyDescent="0.25">
      <c r="C4829" s="134" t="s">
        <v>88</v>
      </c>
      <c r="D4829" s="134" t="s">
        <v>3</v>
      </c>
      <c r="E4829" s="134" t="s">
        <v>342</v>
      </c>
      <c r="F4829" s="134" t="s">
        <v>310</v>
      </c>
      <c r="G4829" s="134" t="s">
        <v>348</v>
      </c>
      <c r="H4829" s="135">
        <v>-156.57000000000002</v>
      </c>
      <c r="I4829" s="135">
        <v>-254.05999999999997</v>
      </c>
      <c r="J4829" s="135">
        <v>-473.40999999999997</v>
      </c>
      <c r="K4829" t="str">
        <f>VLOOKUP(C4829,ResCat!$A$2:$B$268,2,FALSE)</f>
        <v>HMFLEX</v>
      </c>
    </row>
    <row r="4830" spans="3:11" x14ac:dyDescent="0.25">
      <c r="C4830" s="134" t="s">
        <v>88</v>
      </c>
      <c r="D4830" s="134" t="s">
        <v>3</v>
      </c>
      <c r="E4830" s="134" t="s">
        <v>316</v>
      </c>
      <c r="F4830" s="134" t="s">
        <v>310</v>
      </c>
      <c r="G4830" s="134" t="s">
        <v>313</v>
      </c>
      <c r="H4830" s="135">
        <v>1509.6200000000001</v>
      </c>
      <c r="I4830" s="135">
        <v>2863.49</v>
      </c>
      <c r="J4830" s="135">
        <v>2887.62</v>
      </c>
      <c r="K4830" t="str">
        <f>VLOOKUP(C4830,ResCat!$A$2:$B$268,2,FALSE)</f>
        <v>HMFLEX</v>
      </c>
    </row>
    <row r="4831" spans="3:11" x14ac:dyDescent="0.25">
      <c r="C4831" s="134" t="s">
        <v>88</v>
      </c>
      <c r="D4831" s="134" t="s">
        <v>3</v>
      </c>
      <c r="E4831" s="134" t="s">
        <v>318</v>
      </c>
      <c r="F4831" s="134" t="s">
        <v>310</v>
      </c>
      <c r="G4831" s="134" t="s">
        <v>358</v>
      </c>
      <c r="H4831" s="135">
        <v>-67.88999999999993</v>
      </c>
      <c r="I4831" s="135">
        <v>153.02000000000004</v>
      </c>
      <c r="J4831" s="135">
        <v>-1784.5600000000002</v>
      </c>
      <c r="K4831" t="str">
        <f>VLOOKUP(C4831,ResCat!$A$2:$B$268,2,FALSE)</f>
        <v>HMFLEX</v>
      </c>
    </row>
    <row r="4832" spans="3:11" x14ac:dyDescent="0.25">
      <c r="C4832" s="134" t="s">
        <v>88</v>
      </c>
      <c r="D4832" s="134" t="s">
        <v>3</v>
      </c>
      <c r="E4832" s="134" t="s">
        <v>320</v>
      </c>
      <c r="F4832" s="134" t="s">
        <v>310</v>
      </c>
      <c r="G4832" s="134" t="s">
        <v>315</v>
      </c>
      <c r="H4832" s="135">
        <v>22.849999999999966</v>
      </c>
      <c r="I4832" s="135">
        <v>87.69</v>
      </c>
      <c r="J4832" s="135">
        <v>-960.7</v>
      </c>
      <c r="K4832" t="str">
        <f>VLOOKUP(C4832,ResCat!$A$2:$B$268,2,FALSE)</f>
        <v>HMFLEX</v>
      </c>
    </row>
    <row r="4833" spans="3:11" x14ac:dyDescent="0.25">
      <c r="C4833" s="134" t="s">
        <v>88</v>
      </c>
      <c r="D4833" s="134" t="s">
        <v>3</v>
      </c>
      <c r="E4833" s="134" t="s">
        <v>322</v>
      </c>
      <c r="F4833" s="134" t="s">
        <v>310</v>
      </c>
      <c r="G4833" s="134" t="s">
        <v>341</v>
      </c>
      <c r="H4833" s="135">
        <v>3847.9</v>
      </c>
      <c r="I4833" s="135">
        <v>4694.4800000000014</v>
      </c>
      <c r="J4833" s="135">
        <v>6224.3500000000013</v>
      </c>
      <c r="K4833" t="str">
        <f>VLOOKUP(C4833,ResCat!$A$2:$B$268,2,FALSE)</f>
        <v>HMFLEX</v>
      </c>
    </row>
    <row r="4834" spans="3:11" x14ac:dyDescent="0.25">
      <c r="C4834" s="134" t="s">
        <v>88</v>
      </c>
      <c r="D4834" s="134" t="s">
        <v>3</v>
      </c>
      <c r="E4834" s="134" t="s">
        <v>324</v>
      </c>
      <c r="F4834" s="134" t="s">
        <v>310</v>
      </c>
      <c r="G4834" s="134" t="s">
        <v>340</v>
      </c>
      <c r="H4834" s="135">
        <v>1855.77</v>
      </c>
      <c r="I4834" s="135">
        <v>3070.6100000000006</v>
      </c>
      <c r="J4834" s="135">
        <v>14032.960000000001</v>
      </c>
      <c r="K4834" t="str">
        <f>VLOOKUP(C4834,ResCat!$A$2:$B$268,2,FALSE)</f>
        <v>HMFLEX</v>
      </c>
    </row>
    <row r="4835" spans="3:11" x14ac:dyDescent="0.25">
      <c r="C4835" s="134" t="s">
        <v>88</v>
      </c>
      <c r="D4835" s="134" t="s">
        <v>3</v>
      </c>
      <c r="E4835" s="134" t="s">
        <v>326</v>
      </c>
      <c r="F4835" s="134" t="s">
        <v>310</v>
      </c>
      <c r="G4835" s="134" t="s">
        <v>317</v>
      </c>
      <c r="H4835" s="135">
        <v>787.07999999999925</v>
      </c>
      <c r="I4835" s="135">
        <v>1589.8200000000011</v>
      </c>
      <c r="J4835" s="135">
        <v>4786.2000000000025</v>
      </c>
      <c r="K4835" t="str">
        <f>VLOOKUP(C4835,ResCat!$A$2:$B$268,2,FALSE)</f>
        <v>HMFLEX</v>
      </c>
    </row>
    <row r="4836" spans="3:11" x14ac:dyDescent="0.25">
      <c r="C4836" s="134" t="s">
        <v>88</v>
      </c>
      <c r="D4836" s="134" t="s">
        <v>3</v>
      </c>
      <c r="E4836" s="134" t="s">
        <v>328</v>
      </c>
      <c r="F4836" s="134" t="s">
        <v>310</v>
      </c>
      <c r="G4836" s="134" t="s">
        <v>319</v>
      </c>
      <c r="H4836" s="135">
        <v>6287.4099999999989</v>
      </c>
      <c r="I4836" s="135">
        <v>9822.2599999999984</v>
      </c>
      <c r="J4836" s="135">
        <v>26601.239999999998</v>
      </c>
      <c r="K4836" t="str">
        <f>VLOOKUP(C4836,ResCat!$A$2:$B$268,2,FALSE)</f>
        <v>HMFLEX</v>
      </c>
    </row>
    <row r="4837" spans="3:11" x14ac:dyDescent="0.25">
      <c r="C4837" s="134" t="s">
        <v>88</v>
      </c>
      <c r="D4837" s="134" t="s">
        <v>3</v>
      </c>
      <c r="E4837" s="134" t="s">
        <v>330</v>
      </c>
      <c r="F4837" s="134" t="s">
        <v>310</v>
      </c>
      <c r="G4837" s="134" t="s">
        <v>321</v>
      </c>
      <c r="H4837" s="135">
        <v>3000.64</v>
      </c>
      <c r="I4837" s="135">
        <v>3242.98</v>
      </c>
      <c r="J4837" s="135">
        <v>23852.48</v>
      </c>
      <c r="K4837" t="str">
        <f>VLOOKUP(C4837,ResCat!$A$2:$B$268,2,FALSE)</f>
        <v>HMFLEX</v>
      </c>
    </row>
    <row r="4838" spans="3:11" x14ac:dyDescent="0.25">
      <c r="C4838" s="134" t="s">
        <v>88</v>
      </c>
      <c r="D4838" s="134" t="s">
        <v>3</v>
      </c>
      <c r="E4838" s="134" t="s">
        <v>332</v>
      </c>
      <c r="F4838" s="134" t="s">
        <v>310</v>
      </c>
      <c r="G4838" s="134" t="s">
        <v>323</v>
      </c>
      <c r="H4838" s="135">
        <v>10465.139999999998</v>
      </c>
      <c r="I4838" s="135">
        <v>11539.809999999998</v>
      </c>
      <c r="J4838" s="135">
        <v>27271.749999999996</v>
      </c>
      <c r="K4838" t="str">
        <f>VLOOKUP(C4838,ResCat!$A$2:$B$268,2,FALSE)</f>
        <v>HMFLEX</v>
      </c>
    </row>
    <row r="4839" spans="3:11" x14ac:dyDescent="0.25">
      <c r="C4839" s="134" t="s">
        <v>88</v>
      </c>
      <c r="D4839" s="134" t="s">
        <v>3</v>
      </c>
      <c r="E4839" s="134" t="s">
        <v>335</v>
      </c>
      <c r="F4839" s="134" t="s">
        <v>310</v>
      </c>
      <c r="G4839" s="134" t="s">
        <v>325</v>
      </c>
      <c r="H4839" s="135">
        <v>14932.61</v>
      </c>
      <c r="I4839" s="135">
        <v>19551.560000000001</v>
      </c>
      <c r="J4839" s="135">
        <v>47098.36</v>
      </c>
      <c r="K4839" t="str">
        <f>VLOOKUP(C4839,ResCat!$A$2:$B$268,2,FALSE)</f>
        <v>HMFLEX</v>
      </c>
    </row>
    <row r="4840" spans="3:11" x14ac:dyDescent="0.25">
      <c r="C4840" s="134" t="s">
        <v>88</v>
      </c>
      <c r="D4840" s="134" t="s">
        <v>3</v>
      </c>
      <c r="E4840" s="134" t="s">
        <v>4</v>
      </c>
      <c r="F4840" s="134" t="s">
        <v>310</v>
      </c>
      <c r="G4840" s="134" t="s">
        <v>327</v>
      </c>
      <c r="H4840" s="135">
        <v>16427.819999999996</v>
      </c>
      <c r="I4840" s="135">
        <v>18245.88</v>
      </c>
      <c r="J4840" s="135">
        <v>69222.170000000013</v>
      </c>
      <c r="K4840" t="str">
        <f>VLOOKUP(C4840,ResCat!$A$2:$B$268,2,FALSE)</f>
        <v>HMFLEX</v>
      </c>
    </row>
    <row r="4841" spans="3:11" x14ac:dyDescent="0.25">
      <c r="C4841" s="134" t="s">
        <v>88</v>
      </c>
      <c r="D4841" s="134" t="s">
        <v>3</v>
      </c>
      <c r="E4841" s="134" t="s">
        <v>511</v>
      </c>
      <c r="F4841" s="134" t="s">
        <v>310</v>
      </c>
      <c r="G4841" s="134" t="s">
        <v>329</v>
      </c>
      <c r="H4841" s="135">
        <v>37483.42</v>
      </c>
      <c r="I4841" s="135">
        <v>40657.900000000009</v>
      </c>
      <c r="J4841" s="135">
        <v>81294.960000000021</v>
      </c>
      <c r="K4841" t="str">
        <f>VLOOKUP(C4841,ResCat!$A$2:$B$268,2,FALSE)</f>
        <v>HMFLEX</v>
      </c>
    </row>
    <row r="4842" spans="3:11" x14ac:dyDescent="0.25">
      <c r="C4842" s="134" t="s">
        <v>88</v>
      </c>
      <c r="D4842" s="134" t="s">
        <v>3</v>
      </c>
      <c r="E4842" s="134" t="s">
        <v>969</v>
      </c>
      <c r="F4842" s="134" t="s">
        <v>310</v>
      </c>
      <c r="G4842" s="134" t="s">
        <v>331</v>
      </c>
      <c r="H4842" s="135">
        <v>78726.39999999998</v>
      </c>
      <c r="I4842" s="135">
        <v>93761.420000000013</v>
      </c>
      <c r="J4842" s="135">
        <v>212013.45</v>
      </c>
      <c r="K4842" t="str">
        <f>VLOOKUP(C4842,ResCat!$A$2:$B$268,2,FALSE)</f>
        <v>HMFLEX</v>
      </c>
    </row>
    <row r="4843" spans="3:11" x14ac:dyDescent="0.25">
      <c r="C4843" s="134" t="s">
        <v>88</v>
      </c>
      <c r="D4843" s="134" t="s">
        <v>3</v>
      </c>
      <c r="E4843" s="134" t="s">
        <v>961</v>
      </c>
      <c r="F4843" s="134" t="s">
        <v>310</v>
      </c>
      <c r="G4843" s="134" t="s">
        <v>334</v>
      </c>
      <c r="H4843" s="135">
        <v>113272.59</v>
      </c>
      <c r="I4843" s="135">
        <v>137673.34999999992</v>
      </c>
      <c r="J4843" s="135">
        <v>360620.94999999995</v>
      </c>
      <c r="K4843" t="str">
        <f>VLOOKUP(C4843,ResCat!$A$2:$B$268,2,FALSE)</f>
        <v>HMFLEX</v>
      </c>
    </row>
    <row r="4844" spans="3:11" x14ac:dyDescent="0.25">
      <c r="C4844" s="134" t="s">
        <v>88</v>
      </c>
      <c r="D4844" s="134" t="s">
        <v>3</v>
      </c>
      <c r="E4844" s="134" t="s">
        <v>970</v>
      </c>
      <c r="F4844" s="134" t="s">
        <v>310</v>
      </c>
      <c r="G4844" s="134" t="s">
        <v>333</v>
      </c>
      <c r="H4844" s="135">
        <v>730447.04999999609</v>
      </c>
      <c r="I4844" s="135">
        <v>909474.5499999969</v>
      </c>
      <c r="J4844" s="135">
        <v>2335902.0300000007</v>
      </c>
      <c r="K4844" t="str">
        <f>VLOOKUP(C4844,ResCat!$A$2:$B$268,2,FALSE)</f>
        <v>HMFLEX</v>
      </c>
    </row>
    <row r="4845" spans="3:11" x14ac:dyDescent="0.25">
      <c r="C4845" s="134" t="s">
        <v>88</v>
      </c>
      <c r="D4845" s="134" t="s">
        <v>3</v>
      </c>
      <c r="E4845" s="134" t="s">
        <v>1023</v>
      </c>
      <c r="F4845" s="134" t="s">
        <v>310</v>
      </c>
      <c r="G4845" s="134" t="s">
        <v>308</v>
      </c>
      <c r="H4845" s="135">
        <v>886086.22999999975</v>
      </c>
      <c r="I4845" s="135">
        <v>1319284.0299999954</v>
      </c>
      <c r="J4845" s="135">
        <v>3199141.8700000071</v>
      </c>
      <c r="K4845" t="str">
        <f>VLOOKUP(C4845,ResCat!$A$2:$B$268,2,FALSE)</f>
        <v>HMFLEX</v>
      </c>
    </row>
    <row r="4846" spans="3:11" x14ac:dyDescent="0.25">
      <c r="C4846" s="134" t="s">
        <v>88</v>
      </c>
      <c r="D4846" s="134" t="s">
        <v>0</v>
      </c>
      <c r="E4846" s="134" t="s">
        <v>361</v>
      </c>
      <c r="F4846" s="134" t="s">
        <v>310</v>
      </c>
      <c r="G4846" s="134" t="s">
        <v>355</v>
      </c>
      <c r="H4846" s="135">
        <v>10110</v>
      </c>
      <c r="I4846" s="135">
        <v>10110</v>
      </c>
      <c r="J4846" s="135">
        <v>20601.39</v>
      </c>
      <c r="K4846" t="str">
        <f>VLOOKUP(C4846,ResCat!$A$2:$B$268,2,FALSE)</f>
        <v>HMFLEX</v>
      </c>
    </row>
    <row r="4847" spans="3:11" x14ac:dyDescent="0.25">
      <c r="C4847" s="134" t="s">
        <v>88</v>
      </c>
      <c r="D4847" s="134" t="s">
        <v>0</v>
      </c>
      <c r="E4847" s="134" t="s">
        <v>316</v>
      </c>
      <c r="F4847" s="134" t="s">
        <v>310</v>
      </c>
      <c r="G4847" s="134" t="s">
        <v>313</v>
      </c>
      <c r="H4847" s="135">
        <v>-24175.35</v>
      </c>
      <c r="I4847" s="135">
        <v>-24175.35</v>
      </c>
      <c r="J4847" s="135">
        <v>17972</v>
      </c>
      <c r="K4847" t="str">
        <f>VLOOKUP(C4847,ResCat!$A$2:$B$268,2,FALSE)</f>
        <v>HMFLEX</v>
      </c>
    </row>
    <row r="4848" spans="3:11" x14ac:dyDescent="0.25">
      <c r="C4848" s="134" t="s">
        <v>88</v>
      </c>
      <c r="D4848" s="134" t="s">
        <v>0</v>
      </c>
      <c r="E4848" s="134" t="s">
        <v>318</v>
      </c>
      <c r="F4848" s="134" t="s">
        <v>310</v>
      </c>
      <c r="G4848" s="134" t="s">
        <v>358</v>
      </c>
      <c r="H4848" s="135">
        <v>41090.68</v>
      </c>
      <c r="I4848" s="135">
        <v>41090.68</v>
      </c>
      <c r="J4848" s="135">
        <v>262581.05</v>
      </c>
      <c r="K4848" t="str">
        <f>VLOOKUP(C4848,ResCat!$A$2:$B$268,2,FALSE)</f>
        <v>HMFLEX</v>
      </c>
    </row>
    <row r="4849" spans="3:11" x14ac:dyDescent="0.25">
      <c r="C4849" s="134" t="s">
        <v>88</v>
      </c>
      <c r="D4849" s="134" t="s">
        <v>0</v>
      </c>
      <c r="E4849" s="134" t="s">
        <v>320</v>
      </c>
      <c r="F4849" s="134" t="s">
        <v>310</v>
      </c>
      <c r="G4849" s="134" t="s">
        <v>315</v>
      </c>
      <c r="H4849" s="135">
        <v>6108.06</v>
      </c>
      <c r="I4849" s="135">
        <v>0</v>
      </c>
      <c r="J4849" s="135">
        <v>0</v>
      </c>
      <c r="K4849" t="str">
        <f>VLOOKUP(C4849,ResCat!$A$2:$B$268,2,FALSE)</f>
        <v>HMFLEX</v>
      </c>
    </row>
    <row r="4850" spans="3:11" x14ac:dyDescent="0.25">
      <c r="C4850" s="134" t="s">
        <v>88</v>
      </c>
      <c r="D4850" s="134" t="s">
        <v>0</v>
      </c>
      <c r="E4850" s="134" t="s">
        <v>322</v>
      </c>
      <c r="F4850" s="134" t="s">
        <v>310</v>
      </c>
      <c r="G4850" s="134" t="s">
        <v>341</v>
      </c>
      <c r="H4850" s="135">
        <v>10012.910000000003</v>
      </c>
      <c r="I4850" s="135">
        <v>13970.909999999989</v>
      </c>
      <c r="J4850" s="135">
        <v>-228315.79</v>
      </c>
      <c r="K4850" t="str">
        <f>VLOOKUP(C4850,ResCat!$A$2:$B$268,2,FALSE)</f>
        <v>HMFLEX</v>
      </c>
    </row>
    <row r="4851" spans="3:11" x14ac:dyDescent="0.25">
      <c r="C4851" s="134" t="s">
        <v>88</v>
      </c>
      <c r="D4851" s="134" t="s">
        <v>0</v>
      </c>
      <c r="E4851" s="134" t="s">
        <v>324</v>
      </c>
      <c r="F4851" s="134" t="s">
        <v>310</v>
      </c>
      <c r="G4851" s="134" t="s">
        <v>340</v>
      </c>
      <c r="H4851" s="135">
        <v>5395</v>
      </c>
      <c r="I4851" s="135">
        <v>5395</v>
      </c>
      <c r="J4851" s="135">
        <v>9450.2199999999993</v>
      </c>
      <c r="K4851" t="str">
        <f>VLOOKUP(C4851,ResCat!$A$2:$B$268,2,FALSE)</f>
        <v>HMFLEX</v>
      </c>
    </row>
    <row r="4852" spans="3:11" x14ac:dyDescent="0.25">
      <c r="C4852" s="134" t="s">
        <v>88</v>
      </c>
      <c r="D4852" s="134" t="s">
        <v>0</v>
      </c>
      <c r="E4852" s="134" t="s">
        <v>326</v>
      </c>
      <c r="F4852" s="134" t="s">
        <v>310</v>
      </c>
      <c r="G4852" s="134" t="s">
        <v>317</v>
      </c>
      <c r="H4852" s="135">
        <v>8230.52</v>
      </c>
      <c r="I4852" s="135">
        <v>13753</v>
      </c>
      <c r="J4852" s="135">
        <v>38180.1</v>
      </c>
      <c r="K4852" t="str">
        <f>VLOOKUP(C4852,ResCat!$A$2:$B$268,2,FALSE)</f>
        <v>HMFLEX</v>
      </c>
    </row>
    <row r="4853" spans="3:11" x14ac:dyDescent="0.25">
      <c r="C4853" s="134" t="s">
        <v>88</v>
      </c>
      <c r="D4853" s="134" t="s">
        <v>0</v>
      </c>
      <c r="E4853" s="134" t="s">
        <v>328</v>
      </c>
      <c r="F4853" s="134" t="s">
        <v>310</v>
      </c>
      <c r="G4853" s="134" t="s">
        <v>319</v>
      </c>
      <c r="H4853" s="135">
        <v>49176.51</v>
      </c>
      <c r="I4853" s="135">
        <v>50386.47</v>
      </c>
      <c r="J4853" s="135">
        <v>94860</v>
      </c>
      <c r="K4853" t="str">
        <f>VLOOKUP(C4853,ResCat!$A$2:$B$268,2,FALSE)</f>
        <v>HMFLEX</v>
      </c>
    </row>
    <row r="4854" spans="3:11" x14ac:dyDescent="0.25">
      <c r="C4854" s="134" t="s">
        <v>88</v>
      </c>
      <c r="D4854" s="134" t="s">
        <v>0</v>
      </c>
      <c r="E4854" s="134" t="s">
        <v>330</v>
      </c>
      <c r="F4854" s="134" t="s">
        <v>310</v>
      </c>
      <c r="G4854" s="134" t="s">
        <v>321</v>
      </c>
      <c r="H4854" s="135">
        <v>12372.51</v>
      </c>
      <c r="I4854" s="135">
        <v>40971.86</v>
      </c>
      <c r="J4854" s="135">
        <v>221662.56</v>
      </c>
      <c r="K4854" t="str">
        <f>VLOOKUP(C4854,ResCat!$A$2:$B$268,2,FALSE)</f>
        <v>HMFLEX</v>
      </c>
    </row>
    <row r="4855" spans="3:11" x14ac:dyDescent="0.25">
      <c r="C4855" s="134" t="s">
        <v>88</v>
      </c>
      <c r="D4855" s="134" t="s">
        <v>0</v>
      </c>
      <c r="E4855" s="134" t="s">
        <v>332</v>
      </c>
      <c r="F4855" s="134" t="s">
        <v>310</v>
      </c>
      <c r="G4855" s="134" t="s">
        <v>323</v>
      </c>
      <c r="H4855" s="135">
        <v>20530.900000000001</v>
      </c>
      <c r="I4855" s="135">
        <v>22197.7</v>
      </c>
      <c r="J4855" s="135">
        <v>75534</v>
      </c>
      <c r="K4855" t="str">
        <f>VLOOKUP(C4855,ResCat!$A$2:$B$268,2,FALSE)</f>
        <v>HMFLEX</v>
      </c>
    </row>
    <row r="4856" spans="3:11" x14ac:dyDescent="0.25">
      <c r="C4856" s="134" t="s">
        <v>88</v>
      </c>
      <c r="D4856" s="134" t="s">
        <v>0</v>
      </c>
      <c r="E4856" s="134" t="s">
        <v>335</v>
      </c>
      <c r="F4856" s="134" t="s">
        <v>310</v>
      </c>
      <c r="G4856" s="134" t="s">
        <v>325</v>
      </c>
      <c r="H4856" s="135">
        <v>-6958.75</v>
      </c>
      <c r="I4856" s="135">
        <v>-7740</v>
      </c>
      <c r="J4856" s="135">
        <v>-10975.65</v>
      </c>
      <c r="K4856" t="str">
        <f>VLOOKUP(C4856,ResCat!$A$2:$B$268,2,FALSE)</f>
        <v>HMFLEX</v>
      </c>
    </row>
    <row r="4857" spans="3:11" x14ac:dyDescent="0.25">
      <c r="C4857" s="134" t="s">
        <v>88</v>
      </c>
      <c r="D4857" s="134" t="s">
        <v>0</v>
      </c>
      <c r="E4857" s="134" t="s">
        <v>4</v>
      </c>
      <c r="F4857" s="134" t="s">
        <v>310</v>
      </c>
      <c r="G4857" s="134" t="s">
        <v>327</v>
      </c>
      <c r="H4857" s="135">
        <v>199925.61999999997</v>
      </c>
      <c r="I4857" s="135">
        <v>199955.54</v>
      </c>
      <c r="J4857" s="135">
        <v>125234.59</v>
      </c>
      <c r="K4857" t="str">
        <f>VLOOKUP(C4857,ResCat!$A$2:$B$268,2,FALSE)</f>
        <v>HMFLEX</v>
      </c>
    </row>
    <row r="4858" spans="3:11" x14ac:dyDescent="0.25">
      <c r="C4858" s="134" t="s">
        <v>88</v>
      </c>
      <c r="D4858" s="134" t="s">
        <v>0</v>
      </c>
      <c r="E4858" s="134" t="s">
        <v>511</v>
      </c>
      <c r="F4858" s="134" t="s">
        <v>310</v>
      </c>
      <c r="G4858" s="134" t="s">
        <v>329</v>
      </c>
      <c r="H4858" s="135">
        <v>45047.850000000028</v>
      </c>
      <c r="I4858" s="135">
        <v>47187.229999999981</v>
      </c>
      <c r="J4858" s="135">
        <v>132554.13999999996</v>
      </c>
      <c r="K4858" t="str">
        <f>VLOOKUP(C4858,ResCat!$A$2:$B$268,2,FALSE)</f>
        <v>HMFLEX</v>
      </c>
    </row>
    <row r="4859" spans="3:11" x14ac:dyDescent="0.25">
      <c r="C4859" s="134" t="s">
        <v>88</v>
      </c>
      <c r="D4859" s="134" t="s">
        <v>0</v>
      </c>
      <c r="E4859" s="134" t="s">
        <v>969</v>
      </c>
      <c r="F4859" s="134" t="s">
        <v>310</v>
      </c>
      <c r="G4859" s="134" t="s">
        <v>331</v>
      </c>
      <c r="H4859" s="135">
        <v>657064.24000000011</v>
      </c>
      <c r="I4859" s="135">
        <v>659563.61</v>
      </c>
      <c r="J4859" s="135">
        <v>932217.12</v>
      </c>
      <c r="K4859" t="str">
        <f>VLOOKUP(C4859,ResCat!$A$2:$B$268,2,FALSE)</f>
        <v>HMFLEX</v>
      </c>
    </row>
    <row r="4860" spans="3:11" x14ac:dyDescent="0.25">
      <c r="C4860" s="134" t="s">
        <v>88</v>
      </c>
      <c r="D4860" s="134" t="s">
        <v>0</v>
      </c>
      <c r="E4860" s="134" t="s">
        <v>961</v>
      </c>
      <c r="F4860" s="134" t="s">
        <v>310</v>
      </c>
      <c r="G4860" s="134" t="s">
        <v>334</v>
      </c>
      <c r="H4860" s="135">
        <v>1591922.5300000007</v>
      </c>
      <c r="I4860" s="135">
        <v>1606263.1200000006</v>
      </c>
      <c r="J4860" s="135">
        <v>3461680.9200000041</v>
      </c>
      <c r="K4860" t="str">
        <f>VLOOKUP(C4860,ResCat!$A$2:$B$268,2,FALSE)</f>
        <v>HMFLEX</v>
      </c>
    </row>
    <row r="4861" spans="3:11" x14ac:dyDescent="0.25">
      <c r="C4861" s="134" t="s">
        <v>88</v>
      </c>
      <c r="D4861" s="134" t="s">
        <v>0</v>
      </c>
      <c r="E4861" s="134" t="s">
        <v>970</v>
      </c>
      <c r="F4861" s="134" t="s">
        <v>310</v>
      </c>
      <c r="G4861" s="134" t="s">
        <v>333</v>
      </c>
      <c r="H4861" s="135">
        <v>2388483.9500000011</v>
      </c>
      <c r="I4861" s="135">
        <v>2544216.1999999997</v>
      </c>
      <c r="J4861" s="135">
        <v>6552570.0100000007</v>
      </c>
      <c r="K4861" t="str">
        <f>VLOOKUP(C4861,ResCat!$A$2:$B$268,2,FALSE)</f>
        <v>HMFLEX</v>
      </c>
    </row>
    <row r="4862" spans="3:11" x14ac:dyDescent="0.25">
      <c r="C4862" s="134" t="s">
        <v>88</v>
      </c>
      <c r="D4862" s="134" t="s">
        <v>0</v>
      </c>
      <c r="E4862" s="134" t="s">
        <v>1023</v>
      </c>
      <c r="F4862" s="134" t="s">
        <v>310</v>
      </c>
      <c r="G4862" s="134" t="s">
        <v>308</v>
      </c>
      <c r="H4862" s="135">
        <v>851385.67000000016</v>
      </c>
      <c r="I4862" s="135">
        <v>964371.28000000014</v>
      </c>
      <c r="J4862" s="135">
        <v>2669547.4499999997</v>
      </c>
      <c r="K4862" t="str">
        <f>VLOOKUP(C4862,ResCat!$A$2:$B$268,2,FALSE)</f>
        <v>HMFLEX</v>
      </c>
    </row>
    <row r="4863" spans="3:11" x14ac:dyDescent="0.25">
      <c r="C4863" s="134" t="s">
        <v>88</v>
      </c>
      <c r="D4863" s="134" t="s">
        <v>2</v>
      </c>
      <c r="E4863" s="134" t="s">
        <v>339</v>
      </c>
      <c r="F4863" s="134" t="s">
        <v>310</v>
      </c>
      <c r="G4863" s="134" t="s">
        <v>353</v>
      </c>
      <c r="H4863" s="135">
        <v>897.7399999999999</v>
      </c>
      <c r="I4863" s="135">
        <v>2951.5200000000004</v>
      </c>
      <c r="J4863" s="135">
        <v>4180.28</v>
      </c>
      <c r="K4863" t="str">
        <f>VLOOKUP(C4863,ResCat!$A$2:$B$268,2,FALSE)</f>
        <v>HMFLEX</v>
      </c>
    </row>
    <row r="4864" spans="3:11" x14ac:dyDescent="0.25">
      <c r="C4864" s="134" t="s">
        <v>88</v>
      </c>
      <c r="D4864" s="134" t="s">
        <v>2</v>
      </c>
      <c r="E4864" s="134" t="s">
        <v>342</v>
      </c>
      <c r="F4864" s="134" t="s">
        <v>310</v>
      </c>
      <c r="G4864" s="134" t="s">
        <v>348</v>
      </c>
      <c r="H4864" s="135">
        <v>61.089999999999968</v>
      </c>
      <c r="I4864" s="135">
        <v>1157.3700000000001</v>
      </c>
      <c r="J4864" s="135">
        <v>692.48</v>
      </c>
      <c r="K4864" t="str">
        <f>VLOOKUP(C4864,ResCat!$A$2:$B$268,2,FALSE)</f>
        <v>HMFLEX</v>
      </c>
    </row>
    <row r="4865" spans="3:11" x14ac:dyDescent="0.25">
      <c r="C4865" s="134" t="s">
        <v>88</v>
      </c>
      <c r="D4865" s="134" t="s">
        <v>2</v>
      </c>
      <c r="E4865" s="134" t="s">
        <v>316</v>
      </c>
      <c r="F4865" s="134" t="s">
        <v>310</v>
      </c>
      <c r="G4865" s="134" t="s">
        <v>313</v>
      </c>
      <c r="H4865" s="135">
        <v>1668.0000000000007</v>
      </c>
      <c r="I4865" s="135">
        <v>2162.2799999999997</v>
      </c>
      <c r="J4865" s="135">
        <v>1377.7</v>
      </c>
      <c r="K4865" t="str">
        <f>VLOOKUP(C4865,ResCat!$A$2:$B$268,2,FALSE)</f>
        <v>HMFLEX</v>
      </c>
    </row>
    <row r="4866" spans="3:11" x14ac:dyDescent="0.25">
      <c r="C4866" s="134" t="s">
        <v>88</v>
      </c>
      <c r="D4866" s="134" t="s">
        <v>2</v>
      </c>
      <c r="E4866" s="134" t="s">
        <v>318</v>
      </c>
      <c r="F4866" s="134" t="s">
        <v>310</v>
      </c>
      <c r="G4866" s="134" t="s">
        <v>358</v>
      </c>
      <c r="H4866" s="135">
        <v>-2566.2099999999996</v>
      </c>
      <c r="I4866" s="135">
        <v>-774.08999999999969</v>
      </c>
      <c r="J4866" s="135">
        <v>707.21</v>
      </c>
      <c r="K4866" t="str">
        <f>VLOOKUP(C4866,ResCat!$A$2:$B$268,2,FALSE)</f>
        <v>HMFLEX</v>
      </c>
    </row>
    <row r="4867" spans="3:11" x14ac:dyDescent="0.25">
      <c r="C4867" s="134" t="s">
        <v>88</v>
      </c>
      <c r="D4867" s="134" t="s">
        <v>2</v>
      </c>
      <c r="E4867" s="134" t="s">
        <v>320</v>
      </c>
      <c r="F4867" s="134" t="s">
        <v>310</v>
      </c>
      <c r="G4867" s="134" t="s">
        <v>315</v>
      </c>
      <c r="H4867" s="135">
        <v>-11571.510000000006</v>
      </c>
      <c r="I4867" s="135">
        <v>-12006.170000000006</v>
      </c>
      <c r="J4867" s="135">
        <v>-17618.939999999999</v>
      </c>
      <c r="K4867" t="str">
        <f>VLOOKUP(C4867,ResCat!$A$2:$B$268,2,FALSE)</f>
        <v>HMFLEX</v>
      </c>
    </row>
    <row r="4868" spans="3:11" x14ac:dyDescent="0.25">
      <c r="C4868" s="134" t="s">
        <v>88</v>
      </c>
      <c r="D4868" s="134" t="s">
        <v>2</v>
      </c>
      <c r="E4868" s="134" t="s">
        <v>322</v>
      </c>
      <c r="F4868" s="134" t="s">
        <v>310</v>
      </c>
      <c r="G4868" s="134" t="s">
        <v>341</v>
      </c>
      <c r="H4868" s="135">
        <v>13073.460000000001</v>
      </c>
      <c r="I4868" s="135">
        <v>17046.999999999993</v>
      </c>
      <c r="J4868" s="135">
        <v>44282.51999999999</v>
      </c>
      <c r="K4868" t="str">
        <f>VLOOKUP(C4868,ResCat!$A$2:$B$268,2,FALSE)</f>
        <v>HMFLEX</v>
      </c>
    </row>
    <row r="4869" spans="3:11" x14ac:dyDescent="0.25">
      <c r="C4869" s="134" t="s">
        <v>88</v>
      </c>
      <c r="D4869" s="134" t="s">
        <v>2</v>
      </c>
      <c r="E4869" s="134" t="s">
        <v>324</v>
      </c>
      <c r="F4869" s="134" t="s">
        <v>310</v>
      </c>
      <c r="G4869" s="134" t="s">
        <v>340</v>
      </c>
      <c r="H4869" s="135">
        <v>5901.3199999999979</v>
      </c>
      <c r="I4869" s="135">
        <v>11093.469999999988</v>
      </c>
      <c r="J4869" s="135">
        <v>17823.86</v>
      </c>
      <c r="K4869" t="str">
        <f>VLOOKUP(C4869,ResCat!$A$2:$B$268,2,FALSE)</f>
        <v>HMFLEX</v>
      </c>
    </row>
    <row r="4870" spans="3:11" x14ac:dyDescent="0.25">
      <c r="C4870" s="134" t="s">
        <v>88</v>
      </c>
      <c r="D4870" s="134" t="s">
        <v>2</v>
      </c>
      <c r="E4870" s="134" t="s">
        <v>326</v>
      </c>
      <c r="F4870" s="134" t="s">
        <v>310</v>
      </c>
      <c r="G4870" s="134" t="s">
        <v>317</v>
      </c>
      <c r="H4870" s="135">
        <v>18656.660000000011</v>
      </c>
      <c r="I4870" s="135">
        <v>26425.200000000001</v>
      </c>
      <c r="J4870" s="135">
        <v>50833.43</v>
      </c>
      <c r="K4870" t="str">
        <f>VLOOKUP(C4870,ResCat!$A$2:$B$268,2,FALSE)</f>
        <v>HMFLEX</v>
      </c>
    </row>
    <row r="4871" spans="3:11" x14ac:dyDescent="0.25">
      <c r="C4871" s="134" t="s">
        <v>88</v>
      </c>
      <c r="D4871" s="134" t="s">
        <v>2</v>
      </c>
      <c r="E4871" s="134" t="s">
        <v>328</v>
      </c>
      <c r="F4871" s="134" t="s">
        <v>310</v>
      </c>
      <c r="G4871" s="134" t="s">
        <v>319</v>
      </c>
      <c r="H4871" s="135">
        <v>13779.400000000034</v>
      </c>
      <c r="I4871" s="135">
        <v>19175.470000000005</v>
      </c>
      <c r="J4871" s="135">
        <v>42159.079999999994</v>
      </c>
      <c r="K4871" t="str">
        <f>VLOOKUP(C4871,ResCat!$A$2:$B$268,2,FALSE)</f>
        <v>HMFLEX</v>
      </c>
    </row>
    <row r="4872" spans="3:11" x14ac:dyDescent="0.25">
      <c r="C4872" s="134" t="s">
        <v>88</v>
      </c>
      <c r="D4872" s="134" t="s">
        <v>2</v>
      </c>
      <c r="E4872" s="134" t="s">
        <v>330</v>
      </c>
      <c r="F4872" s="134" t="s">
        <v>310</v>
      </c>
      <c r="G4872" s="134" t="s">
        <v>321</v>
      </c>
      <c r="H4872" s="135">
        <v>20688.78</v>
      </c>
      <c r="I4872" s="135">
        <v>27725.339999999989</v>
      </c>
      <c r="J4872" s="135">
        <v>53996.409999999996</v>
      </c>
      <c r="K4872" t="str">
        <f>VLOOKUP(C4872,ResCat!$A$2:$B$268,2,FALSE)</f>
        <v>HMFLEX</v>
      </c>
    </row>
    <row r="4873" spans="3:11" x14ac:dyDescent="0.25">
      <c r="C4873" s="134" t="s">
        <v>88</v>
      </c>
      <c r="D4873" s="134" t="s">
        <v>2</v>
      </c>
      <c r="E4873" s="134" t="s">
        <v>332</v>
      </c>
      <c r="F4873" s="134" t="s">
        <v>310</v>
      </c>
      <c r="G4873" s="134" t="s">
        <v>323</v>
      </c>
      <c r="H4873" s="135">
        <v>33451.310000000027</v>
      </c>
      <c r="I4873" s="135">
        <v>42872.380000000019</v>
      </c>
      <c r="J4873" s="135">
        <v>91422.409999999989</v>
      </c>
      <c r="K4873" t="str">
        <f>VLOOKUP(C4873,ResCat!$A$2:$B$268,2,FALSE)</f>
        <v>HMFLEX</v>
      </c>
    </row>
    <row r="4874" spans="3:11" x14ac:dyDescent="0.25">
      <c r="C4874" s="134" t="s">
        <v>88</v>
      </c>
      <c r="D4874" s="134" t="s">
        <v>2</v>
      </c>
      <c r="E4874" s="134" t="s">
        <v>335</v>
      </c>
      <c r="F4874" s="134" t="s">
        <v>310</v>
      </c>
      <c r="G4874" s="134" t="s">
        <v>325</v>
      </c>
      <c r="H4874" s="135">
        <v>35072.219999999987</v>
      </c>
      <c r="I4874" s="135">
        <v>45482.879999999983</v>
      </c>
      <c r="J4874" s="135">
        <v>118278.91000000002</v>
      </c>
      <c r="K4874" t="str">
        <f>VLOOKUP(C4874,ResCat!$A$2:$B$268,2,FALSE)</f>
        <v>HMFLEX</v>
      </c>
    </row>
    <row r="4875" spans="3:11" x14ac:dyDescent="0.25">
      <c r="C4875" s="134" t="s">
        <v>88</v>
      </c>
      <c r="D4875" s="134" t="s">
        <v>2</v>
      </c>
      <c r="E4875" s="134" t="s">
        <v>4</v>
      </c>
      <c r="F4875" s="134" t="s">
        <v>310</v>
      </c>
      <c r="G4875" s="134" t="s">
        <v>327</v>
      </c>
      <c r="H4875" s="135">
        <v>74446.870000000054</v>
      </c>
      <c r="I4875" s="135">
        <v>89275.040000000052</v>
      </c>
      <c r="J4875" s="135">
        <v>141603</v>
      </c>
      <c r="K4875" t="str">
        <f>VLOOKUP(C4875,ResCat!$A$2:$B$268,2,FALSE)</f>
        <v>HMFLEX</v>
      </c>
    </row>
    <row r="4876" spans="3:11" x14ac:dyDescent="0.25">
      <c r="C4876" s="134" t="s">
        <v>88</v>
      </c>
      <c r="D4876" s="134" t="s">
        <v>2</v>
      </c>
      <c r="E4876" s="134" t="s">
        <v>511</v>
      </c>
      <c r="F4876" s="134" t="s">
        <v>310</v>
      </c>
      <c r="G4876" s="134" t="s">
        <v>329</v>
      </c>
      <c r="H4876" s="135">
        <v>123917.93999999989</v>
      </c>
      <c r="I4876" s="135">
        <v>145901.06000000017</v>
      </c>
      <c r="J4876" s="135">
        <v>252900.74999999997</v>
      </c>
      <c r="K4876" t="str">
        <f>VLOOKUP(C4876,ResCat!$A$2:$B$268,2,FALSE)</f>
        <v>HMFLEX</v>
      </c>
    </row>
    <row r="4877" spans="3:11" x14ac:dyDescent="0.25">
      <c r="C4877" s="134" t="s">
        <v>88</v>
      </c>
      <c r="D4877" s="134" t="s">
        <v>2</v>
      </c>
      <c r="E4877" s="134" t="s">
        <v>969</v>
      </c>
      <c r="F4877" s="134" t="s">
        <v>310</v>
      </c>
      <c r="G4877" s="134" t="s">
        <v>331</v>
      </c>
      <c r="H4877" s="135">
        <v>212545.80000000005</v>
      </c>
      <c r="I4877" s="135">
        <v>264120.66999999952</v>
      </c>
      <c r="J4877" s="135">
        <v>586125.98000000021</v>
      </c>
      <c r="K4877" t="str">
        <f>VLOOKUP(C4877,ResCat!$A$2:$B$268,2,FALSE)</f>
        <v>HMFLEX</v>
      </c>
    </row>
    <row r="4878" spans="3:11" x14ac:dyDescent="0.25">
      <c r="C4878" s="134" t="s">
        <v>88</v>
      </c>
      <c r="D4878" s="134" t="s">
        <v>2</v>
      </c>
      <c r="E4878" s="134" t="s">
        <v>961</v>
      </c>
      <c r="F4878" s="134" t="s">
        <v>310</v>
      </c>
      <c r="G4878" s="134" t="s">
        <v>334</v>
      </c>
      <c r="H4878" s="135">
        <v>499614.71000000247</v>
      </c>
      <c r="I4878" s="135">
        <v>595510.86000000336</v>
      </c>
      <c r="J4878" s="135">
        <v>1236861.97</v>
      </c>
      <c r="K4878" t="str">
        <f>VLOOKUP(C4878,ResCat!$A$2:$B$268,2,FALSE)</f>
        <v>HMFLEX</v>
      </c>
    </row>
    <row r="4879" spans="3:11" x14ac:dyDescent="0.25">
      <c r="C4879" s="134" t="s">
        <v>88</v>
      </c>
      <c r="D4879" s="134" t="s">
        <v>2</v>
      </c>
      <c r="E4879" s="134" t="s">
        <v>970</v>
      </c>
      <c r="F4879" s="134" t="s">
        <v>310</v>
      </c>
      <c r="G4879" s="134" t="s">
        <v>333</v>
      </c>
      <c r="H4879" s="135">
        <v>2530315.8500000252</v>
      </c>
      <c r="I4879" s="135">
        <v>3083959.430000016</v>
      </c>
      <c r="J4879" s="135">
        <v>6200876.900000005</v>
      </c>
      <c r="K4879" t="str">
        <f>VLOOKUP(C4879,ResCat!$A$2:$B$268,2,FALSE)</f>
        <v>HMFLEX</v>
      </c>
    </row>
    <row r="4880" spans="3:11" x14ac:dyDescent="0.25">
      <c r="C4880" s="134" t="s">
        <v>88</v>
      </c>
      <c r="D4880" s="134" t="s">
        <v>2</v>
      </c>
      <c r="E4880" s="134" t="s">
        <v>1023</v>
      </c>
      <c r="F4880" s="134" t="s">
        <v>310</v>
      </c>
      <c r="G4880" s="134" t="s">
        <v>308</v>
      </c>
      <c r="H4880" s="135">
        <v>3685562.4900000594</v>
      </c>
      <c r="I4880" s="135">
        <v>5100639.509999969</v>
      </c>
      <c r="J4880" s="135">
        <v>8587224.6400000062</v>
      </c>
      <c r="K4880" t="str">
        <f>VLOOKUP(C4880,ResCat!$A$2:$B$268,2,FALSE)</f>
        <v>HMFLEX</v>
      </c>
    </row>
    <row r="4881" spans="3:11" x14ac:dyDescent="0.25">
      <c r="C4881" s="134" t="s">
        <v>88</v>
      </c>
      <c r="D4881" s="134" t="s">
        <v>371</v>
      </c>
      <c r="E4881" s="134" t="s">
        <v>961</v>
      </c>
      <c r="F4881" s="134" t="s">
        <v>310</v>
      </c>
      <c r="G4881" s="134" t="s">
        <v>334</v>
      </c>
      <c r="H4881" s="135">
        <v>10</v>
      </c>
      <c r="I4881" s="135">
        <v>10</v>
      </c>
      <c r="J4881" s="135">
        <v>10</v>
      </c>
      <c r="K4881" t="str">
        <f>VLOOKUP(C4881,ResCat!$A$2:$B$268,2,FALSE)</f>
        <v>HMFLEX</v>
      </c>
    </row>
    <row r="4882" spans="3:11" x14ac:dyDescent="0.25">
      <c r="C4882" s="134" t="s">
        <v>88</v>
      </c>
      <c r="D4882" s="134" t="s">
        <v>343</v>
      </c>
      <c r="E4882" s="134" t="s">
        <v>318</v>
      </c>
      <c r="F4882" s="134" t="s">
        <v>1053</v>
      </c>
      <c r="G4882" s="134" t="s">
        <v>358</v>
      </c>
      <c r="H4882" s="135">
        <v>1.53</v>
      </c>
      <c r="I4882" s="135">
        <v>11.53</v>
      </c>
      <c r="J4882" s="135">
        <v>77.69</v>
      </c>
      <c r="K4882" t="str">
        <f>VLOOKUP(C4882,ResCat!$A$2:$B$268,2,FALSE)</f>
        <v>HMFLEX</v>
      </c>
    </row>
    <row r="4883" spans="3:11" x14ac:dyDescent="0.25">
      <c r="C4883" s="134" t="s">
        <v>88</v>
      </c>
      <c r="D4883" s="134" t="s">
        <v>343</v>
      </c>
      <c r="E4883" s="134" t="s">
        <v>320</v>
      </c>
      <c r="F4883" s="134" t="s">
        <v>1053</v>
      </c>
      <c r="G4883" s="134" t="s">
        <v>315</v>
      </c>
      <c r="H4883" s="135">
        <v>23.17</v>
      </c>
      <c r="I4883" s="135">
        <v>60.35</v>
      </c>
      <c r="J4883" s="135">
        <v>233.51</v>
      </c>
      <c r="K4883" t="str">
        <f>VLOOKUP(C4883,ResCat!$A$2:$B$268,2,FALSE)</f>
        <v>HMFLEX</v>
      </c>
    </row>
    <row r="4884" spans="3:11" x14ac:dyDescent="0.25">
      <c r="C4884" s="134" t="s">
        <v>88</v>
      </c>
      <c r="D4884" s="134" t="s">
        <v>343</v>
      </c>
      <c r="E4884" s="134" t="s">
        <v>322</v>
      </c>
      <c r="F4884" s="134" t="s">
        <v>1053</v>
      </c>
      <c r="G4884" s="134" t="s">
        <v>341</v>
      </c>
      <c r="H4884" s="135">
        <v>512.48</v>
      </c>
      <c r="I4884" s="135">
        <v>547.48</v>
      </c>
      <c r="J4884" s="135">
        <v>547.48</v>
      </c>
      <c r="K4884" t="str">
        <f>VLOOKUP(C4884,ResCat!$A$2:$B$268,2,FALSE)</f>
        <v>HMFLEX</v>
      </c>
    </row>
    <row r="4885" spans="3:11" x14ac:dyDescent="0.25">
      <c r="C4885" s="134" t="s">
        <v>88</v>
      </c>
      <c r="D4885" s="134" t="s">
        <v>343</v>
      </c>
      <c r="E4885" s="134" t="s">
        <v>324</v>
      </c>
      <c r="F4885" s="134" t="s">
        <v>1053</v>
      </c>
      <c r="G4885" s="134" t="s">
        <v>340</v>
      </c>
      <c r="H4885" s="135">
        <v>512.48</v>
      </c>
      <c r="I4885" s="135">
        <v>547.48</v>
      </c>
      <c r="J4885" s="135">
        <v>547.48</v>
      </c>
      <c r="K4885" t="str">
        <f>VLOOKUP(C4885,ResCat!$A$2:$B$268,2,FALSE)</f>
        <v>HMFLEX</v>
      </c>
    </row>
    <row r="4886" spans="3:11" x14ac:dyDescent="0.25">
      <c r="C4886" s="134" t="s">
        <v>88</v>
      </c>
      <c r="D4886" s="134" t="s">
        <v>343</v>
      </c>
      <c r="E4886" s="134" t="s">
        <v>326</v>
      </c>
      <c r="F4886" s="134" t="s">
        <v>1053</v>
      </c>
      <c r="G4886" s="134" t="s">
        <v>317</v>
      </c>
      <c r="H4886" s="135">
        <v>806.05</v>
      </c>
      <c r="I4886" s="135">
        <v>851.05</v>
      </c>
      <c r="J4886" s="135">
        <v>964.67000000000007</v>
      </c>
      <c r="K4886" t="str">
        <f>VLOOKUP(C4886,ResCat!$A$2:$B$268,2,FALSE)</f>
        <v>HMFLEX</v>
      </c>
    </row>
    <row r="4887" spans="3:11" x14ac:dyDescent="0.25">
      <c r="C4887" s="134" t="s">
        <v>88</v>
      </c>
      <c r="D4887" s="134" t="s">
        <v>343</v>
      </c>
      <c r="E4887" s="134" t="s">
        <v>328</v>
      </c>
      <c r="F4887" s="134" t="s">
        <v>1053</v>
      </c>
      <c r="G4887" s="134" t="s">
        <v>319</v>
      </c>
      <c r="H4887" s="135">
        <v>293.57</v>
      </c>
      <c r="I4887" s="135">
        <v>303.57</v>
      </c>
      <c r="J4887" s="135">
        <v>417.19</v>
      </c>
      <c r="K4887" t="str">
        <f>VLOOKUP(C4887,ResCat!$A$2:$B$268,2,FALSE)</f>
        <v>HMFLEX</v>
      </c>
    </row>
    <row r="4888" spans="3:11" x14ac:dyDescent="0.25">
      <c r="C4888" s="134" t="s">
        <v>88</v>
      </c>
      <c r="D4888" s="134" t="s">
        <v>343</v>
      </c>
      <c r="E4888" s="134" t="s">
        <v>335</v>
      </c>
      <c r="F4888" s="134" t="s">
        <v>1053</v>
      </c>
      <c r="G4888" s="134" t="s">
        <v>325</v>
      </c>
      <c r="H4888" s="135">
        <v>0</v>
      </c>
      <c r="I4888" s="135">
        <v>-1.1599999999999999</v>
      </c>
      <c r="J4888" s="135">
        <v>-34.54</v>
      </c>
      <c r="K4888" t="str">
        <f>VLOOKUP(C4888,ResCat!$A$2:$B$268,2,FALSE)</f>
        <v>HMFLEX</v>
      </c>
    </row>
    <row r="4889" spans="3:11" x14ac:dyDescent="0.25">
      <c r="C4889" s="134" t="s">
        <v>88</v>
      </c>
      <c r="D4889" s="134" t="s">
        <v>343</v>
      </c>
      <c r="E4889" s="134" t="s">
        <v>4</v>
      </c>
      <c r="F4889" s="134" t="s">
        <v>1053</v>
      </c>
      <c r="G4889" s="134" t="s">
        <v>327</v>
      </c>
      <c r="H4889" s="135">
        <v>-488.75</v>
      </c>
      <c r="I4889" s="135">
        <v>-489.94</v>
      </c>
      <c r="J4889" s="135">
        <v>-530.29999999999995</v>
      </c>
      <c r="K4889" t="str">
        <f>VLOOKUP(C4889,ResCat!$A$2:$B$268,2,FALSE)</f>
        <v>HMFLEX</v>
      </c>
    </row>
    <row r="4890" spans="3:11" x14ac:dyDescent="0.25">
      <c r="C4890" s="134" t="s">
        <v>88</v>
      </c>
      <c r="D4890" s="134" t="s">
        <v>343</v>
      </c>
      <c r="E4890" s="134" t="s">
        <v>511</v>
      </c>
      <c r="F4890" s="134" t="s">
        <v>1055</v>
      </c>
      <c r="G4890" s="134" t="s">
        <v>329</v>
      </c>
      <c r="H4890" s="135">
        <v>-24.92</v>
      </c>
      <c r="I4890" s="135">
        <v>-24.92</v>
      </c>
      <c r="J4890" s="135">
        <v>-148.93</v>
      </c>
      <c r="K4890" t="str">
        <f>VLOOKUP(C4890,ResCat!$A$2:$B$268,2,FALSE)</f>
        <v>HMFLEX</v>
      </c>
    </row>
    <row r="4891" spans="3:11" x14ac:dyDescent="0.25">
      <c r="C4891" s="134" t="s">
        <v>88</v>
      </c>
      <c r="D4891" s="134" t="s">
        <v>343</v>
      </c>
      <c r="E4891" s="134" t="s">
        <v>511</v>
      </c>
      <c r="F4891" s="134" t="s">
        <v>1053</v>
      </c>
      <c r="G4891" s="134" t="s">
        <v>329</v>
      </c>
      <c r="H4891" s="135">
        <v>81.319999999999993</v>
      </c>
      <c r="I4891" s="135">
        <v>101.32</v>
      </c>
      <c r="J4891" s="135">
        <v>212.39999999999998</v>
      </c>
      <c r="K4891" t="str">
        <f>VLOOKUP(C4891,ResCat!$A$2:$B$268,2,FALSE)</f>
        <v>HMFLEX</v>
      </c>
    </row>
    <row r="4892" spans="3:11" x14ac:dyDescent="0.25">
      <c r="C4892" s="134" t="s">
        <v>88</v>
      </c>
      <c r="D4892" s="134" t="s">
        <v>343</v>
      </c>
      <c r="E4892" s="134" t="s">
        <v>969</v>
      </c>
      <c r="F4892" s="134" t="s">
        <v>1055</v>
      </c>
      <c r="G4892" s="134" t="s">
        <v>331</v>
      </c>
      <c r="H4892" s="135">
        <v>-78.599999999999994</v>
      </c>
      <c r="I4892" s="135">
        <v>-78.599999999999994</v>
      </c>
      <c r="J4892" s="135">
        <v>-78.599999999999994</v>
      </c>
      <c r="K4892" t="str">
        <f>VLOOKUP(C4892,ResCat!$A$2:$B$268,2,FALSE)</f>
        <v>HMFLEX</v>
      </c>
    </row>
    <row r="4893" spans="3:11" x14ac:dyDescent="0.25">
      <c r="C4893" s="134" t="s">
        <v>88</v>
      </c>
      <c r="D4893" s="134" t="s">
        <v>343</v>
      </c>
      <c r="E4893" s="134" t="s">
        <v>969</v>
      </c>
      <c r="F4893" s="134" t="s">
        <v>1053</v>
      </c>
      <c r="G4893" s="134" t="s">
        <v>331</v>
      </c>
      <c r="H4893" s="135">
        <v>-3979.89</v>
      </c>
      <c r="I4893" s="135">
        <v>-3946.51</v>
      </c>
      <c r="J4893" s="135">
        <v>-8766.51</v>
      </c>
      <c r="K4893" t="str">
        <f>VLOOKUP(C4893,ResCat!$A$2:$B$268,2,FALSE)</f>
        <v>HMFLEX</v>
      </c>
    </row>
    <row r="4894" spans="3:11" x14ac:dyDescent="0.25">
      <c r="C4894" s="134" t="s">
        <v>88</v>
      </c>
      <c r="D4894" s="134" t="s">
        <v>343</v>
      </c>
      <c r="E4894" s="134" t="s">
        <v>961</v>
      </c>
      <c r="F4894" s="134" t="s">
        <v>1053</v>
      </c>
      <c r="G4894" s="134" t="s">
        <v>334</v>
      </c>
      <c r="H4894" s="135">
        <v>1222.6299999999997</v>
      </c>
      <c r="I4894" s="135">
        <v>1348.5800000000002</v>
      </c>
      <c r="J4894" s="135">
        <v>1807.0100000000004</v>
      </c>
      <c r="K4894" t="str">
        <f>VLOOKUP(C4894,ResCat!$A$2:$B$268,2,FALSE)</f>
        <v>HMFLEX</v>
      </c>
    </row>
    <row r="4895" spans="3:11" x14ac:dyDescent="0.25">
      <c r="C4895" s="134" t="s">
        <v>88</v>
      </c>
      <c r="D4895" s="134" t="s">
        <v>343</v>
      </c>
      <c r="E4895" s="134" t="s">
        <v>970</v>
      </c>
      <c r="F4895" s="134" t="s">
        <v>1055</v>
      </c>
      <c r="G4895" s="134" t="s">
        <v>333</v>
      </c>
      <c r="H4895" s="135">
        <v>80582.769999999931</v>
      </c>
      <c r="I4895" s="135">
        <v>88146.979999999981</v>
      </c>
      <c r="J4895" s="135">
        <v>200041.79000000015</v>
      </c>
      <c r="K4895" t="str">
        <f>VLOOKUP(C4895,ResCat!$A$2:$B$268,2,FALSE)</f>
        <v>HMFLEX</v>
      </c>
    </row>
    <row r="4896" spans="3:11" x14ac:dyDescent="0.25">
      <c r="C4896" s="134" t="s">
        <v>88</v>
      </c>
      <c r="D4896" s="134" t="s">
        <v>343</v>
      </c>
      <c r="E4896" s="134" t="s">
        <v>970</v>
      </c>
      <c r="F4896" s="134" t="s">
        <v>1053</v>
      </c>
      <c r="G4896" s="134" t="s">
        <v>333</v>
      </c>
      <c r="H4896" s="135">
        <v>911405.05000000657</v>
      </c>
      <c r="I4896" s="135">
        <v>983345.12000000977</v>
      </c>
      <c r="J4896" s="135">
        <v>2147694.2100000023</v>
      </c>
      <c r="K4896" t="str">
        <f>VLOOKUP(C4896,ResCat!$A$2:$B$268,2,FALSE)</f>
        <v>HMFLEX</v>
      </c>
    </row>
    <row r="4897" spans="3:11" x14ac:dyDescent="0.25">
      <c r="C4897" s="134" t="s">
        <v>88</v>
      </c>
      <c r="D4897" s="134" t="s">
        <v>343</v>
      </c>
      <c r="E4897" s="134" t="s">
        <v>1023</v>
      </c>
      <c r="F4897" s="134" t="s">
        <v>1055</v>
      </c>
      <c r="G4897" s="134" t="s">
        <v>308</v>
      </c>
      <c r="H4897" s="135">
        <v>112362.77999999987</v>
      </c>
      <c r="I4897" s="135">
        <v>252470.91999999995</v>
      </c>
      <c r="J4897" s="135">
        <v>653916.46999999892</v>
      </c>
      <c r="K4897" t="str">
        <f>VLOOKUP(C4897,ResCat!$A$2:$B$268,2,FALSE)</f>
        <v>HMFLEX</v>
      </c>
    </row>
    <row r="4898" spans="3:11" x14ac:dyDescent="0.25">
      <c r="C4898" s="134" t="s">
        <v>88</v>
      </c>
      <c r="D4898" s="134" t="s">
        <v>343</v>
      </c>
      <c r="E4898" s="134" t="s">
        <v>1023</v>
      </c>
      <c r="F4898" s="134" t="s">
        <v>1053</v>
      </c>
      <c r="G4898" s="134" t="s">
        <v>308</v>
      </c>
      <c r="H4898" s="135">
        <v>3809624.2100000684</v>
      </c>
      <c r="I4898" s="135">
        <v>4180840.6900001341</v>
      </c>
      <c r="J4898" s="135">
        <v>9588664.7699998971</v>
      </c>
      <c r="K4898" t="str">
        <f>VLOOKUP(C4898,ResCat!$A$2:$B$268,2,FALSE)</f>
        <v>HMFLEX</v>
      </c>
    </row>
    <row r="4899" spans="3:11" x14ac:dyDescent="0.25">
      <c r="C4899" s="134" t="s">
        <v>88</v>
      </c>
      <c r="D4899" s="134" t="s">
        <v>1</v>
      </c>
      <c r="E4899" s="134" t="s">
        <v>339</v>
      </c>
      <c r="F4899" s="134" t="s">
        <v>310</v>
      </c>
      <c r="G4899" s="134" t="s">
        <v>353</v>
      </c>
      <c r="H4899" s="135">
        <v>234.64000000000192</v>
      </c>
      <c r="I4899" s="135">
        <v>142.11000000000197</v>
      </c>
      <c r="J4899" s="135">
        <v>11911.1</v>
      </c>
      <c r="K4899" t="str">
        <f>VLOOKUP(C4899,ResCat!$A$2:$B$268,2,FALSE)</f>
        <v>HMFLEX</v>
      </c>
    </row>
    <row r="4900" spans="3:11" x14ac:dyDescent="0.25">
      <c r="C4900" s="134" t="s">
        <v>88</v>
      </c>
      <c r="D4900" s="134" t="s">
        <v>1</v>
      </c>
      <c r="E4900" s="134" t="s">
        <v>342</v>
      </c>
      <c r="F4900" s="134" t="s">
        <v>310</v>
      </c>
      <c r="G4900" s="134" t="s">
        <v>348</v>
      </c>
      <c r="H4900" s="135">
        <v>8052.3399999999992</v>
      </c>
      <c r="I4900" s="135">
        <v>8183.84</v>
      </c>
      <c r="J4900" s="135">
        <v>17037.370000000003</v>
      </c>
      <c r="K4900" t="str">
        <f>VLOOKUP(C4900,ResCat!$A$2:$B$268,2,FALSE)</f>
        <v>HMFLEX</v>
      </c>
    </row>
    <row r="4901" spans="3:11" x14ac:dyDescent="0.25">
      <c r="C4901" s="134" t="s">
        <v>88</v>
      </c>
      <c r="D4901" s="134" t="s">
        <v>1</v>
      </c>
      <c r="E4901" s="134" t="s">
        <v>316</v>
      </c>
      <c r="F4901" s="134" t="s">
        <v>310</v>
      </c>
      <c r="G4901" s="134" t="s">
        <v>313</v>
      </c>
      <c r="H4901" s="135">
        <v>-53.78</v>
      </c>
      <c r="I4901" s="135">
        <v>-53.78</v>
      </c>
      <c r="J4901" s="135">
        <v>740.35</v>
      </c>
      <c r="K4901" t="str">
        <f>VLOOKUP(C4901,ResCat!$A$2:$B$268,2,FALSE)</f>
        <v>HMFLEX</v>
      </c>
    </row>
    <row r="4902" spans="3:11" x14ac:dyDescent="0.25">
      <c r="C4902" s="134" t="s">
        <v>88</v>
      </c>
      <c r="D4902" s="134" t="s">
        <v>1</v>
      </c>
      <c r="E4902" s="134" t="s">
        <v>318</v>
      </c>
      <c r="F4902" s="134" t="s">
        <v>310</v>
      </c>
      <c r="G4902" s="134" t="s">
        <v>358</v>
      </c>
      <c r="H4902" s="135">
        <v>570.5</v>
      </c>
      <c r="I4902" s="135">
        <v>687.52</v>
      </c>
      <c r="J4902" s="135">
        <v>1597</v>
      </c>
      <c r="K4902" t="str">
        <f>VLOOKUP(C4902,ResCat!$A$2:$B$268,2,FALSE)</f>
        <v>HMFLEX</v>
      </c>
    </row>
    <row r="4903" spans="3:11" x14ac:dyDescent="0.25">
      <c r="C4903" s="134" t="s">
        <v>88</v>
      </c>
      <c r="D4903" s="134" t="s">
        <v>1</v>
      </c>
      <c r="E4903" s="134" t="s">
        <v>320</v>
      </c>
      <c r="F4903" s="134" t="s">
        <v>310</v>
      </c>
      <c r="G4903" s="134" t="s">
        <v>315</v>
      </c>
      <c r="H4903" s="135">
        <v>-12334.43</v>
      </c>
      <c r="I4903" s="135">
        <v>-10247.64</v>
      </c>
      <c r="J4903" s="135">
        <v>-14479.47</v>
      </c>
      <c r="K4903" t="str">
        <f>VLOOKUP(C4903,ResCat!$A$2:$B$268,2,FALSE)</f>
        <v>HMFLEX</v>
      </c>
    </row>
    <row r="4904" spans="3:11" x14ac:dyDescent="0.25">
      <c r="C4904" s="134" t="s">
        <v>88</v>
      </c>
      <c r="D4904" s="134" t="s">
        <v>1</v>
      </c>
      <c r="E4904" s="134" t="s">
        <v>322</v>
      </c>
      <c r="F4904" s="134" t="s">
        <v>310</v>
      </c>
      <c r="G4904" s="134" t="s">
        <v>341</v>
      </c>
      <c r="H4904" s="135">
        <v>-21247.33</v>
      </c>
      <c r="I4904" s="135">
        <v>-25653.909999999996</v>
      </c>
      <c r="J4904" s="135">
        <v>-41130.400000000001</v>
      </c>
      <c r="K4904" t="str">
        <f>VLOOKUP(C4904,ResCat!$A$2:$B$268,2,FALSE)</f>
        <v>HMFLEX</v>
      </c>
    </row>
    <row r="4905" spans="3:11" x14ac:dyDescent="0.25">
      <c r="C4905" s="134" t="s">
        <v>88</v>
      </c>
      <c r="D4905" s="134" t="s">
        <v>1</v>
      </c>
      <c r="E4905" s="134" t="s">
        <v>324</v>
      </c>
      <c r="F4905" s="134" t="s">
        <v>310</v>
      </c>
      <c r="G4905" s="134" t="s">
        <v>340</v>
      </c>
      <c r="H4905" s="135">
        <v>3603.3299999999981</v>
      </c>
      <c r="I4905" s="135">
        <v>3875.1499999999987</v>
      </c>
      <c r="J4905" s="135">
        <v>22825.599999999999</v>
      </c>
      <c r="K4905" t="str">
        <f>VLOOKUP(C4905,ResCat!$A$2:$B$268,2,FALSE)</f>
        <v>HMFLEX</v>
      </c>
    </row>
    <row r="4906" spans="3:11" x14ac:dyDescent="0.25">
      <c r="C4906" s="134" t="s">
        <v>88</v>
      </c>
      <c r="D4906" s="134" t="s">
        <v>1</v>
      </c>
      <c r="E4906" s="134" t="s">
        <v>326</v>
      </c>
      <c r="F4906" s="134" t="s">
        <v>310</v>
      </c>
      <c r="G4906" s="134" t="s">
        <v>317</v>
      </c>
      <c r="H4906" s="135">
        <v>6427.41</v>
      </c>
      <c r="I4906" s="135">
        <v>7451.98</v>
      </c>
      <c r="J4906" s="135">
        <v>72725.820000000007</v>
      </c>
      <c r="K4906" t="str">
        <f>VLOOKUP(C4906,ResCat!$A$2:$B$268,2,FALSE)</f>
        <v>HMFLEX</v>
      </c>
    </row>
    <row r="4907" spans="3:11" x14ac:dyDescent="0.25">
      <c r="C4907" s="134" t="s">
        <v>88</v>
      </c>
      <c r="D4907" s="134" t="s">
        <v>1</v>
      </c>
      <c r="E4907" s="134" t="s">
        <v>328</v>
      </c>
      <c r="F4907" s="134" t="s">
        <v>310</v>
      </c>
      <c r="G4907" s="134" t="s">
        <v>319</v>
      </c>
      <c r="H4907" s="135">
        <v>2106.98</v>
      </c>
      <c r="I4907" s="135">
        <v>2786.8</v>
      </c>
      <c r="J4907" s="135">
        <v>4379.04</v>
      </c>
      <c r="K4907" t="str">
        <f>VLOOKUP(C4907,ResCat!$A$2:$B$268,2,FALSE)</f>
        <v>HMFLEX</v>
      </c>
    </row>
    <row r="4908" spans="3:11" x14ac:dyDescent="0.25">
      <c r="C4908" s="134" t="s">
        <v>88</v>
      </c>
      <c r="D4908" s="134" t="s">
        <v>1</v>
      </c>
      <c r="E4908" s="134" t="s">
        <v>330</v>
      </c>
      <c r="F4908" s="134" t="s">
        <v>310</v>
      </c>
      <c r="G4908" s="134" t="s">
        <v>321</v>
      </c>
      <c r="H4908" s="135">
        <v>6934.7200000000012</v>
      </c>
      <c r="I4908" s="135">
        <v>10145.799999999999</v>
      </c>
      <c r="J4908" s="135">
        <v>45085.599999999999</v>
      </c>
      <c r="K4908" t="str">
        <f>VLOOKUP(C4908,ResCat!$A$2:$B$268,2,FALSE)</f>
        <v>HMFLEX</v>
      </c>
    </row>
    <row r="4909" spans="3:11" x14ac:dyDescent="0.25">
      <c r="C4909" s="134" t="s">
        <v>88</v>
      </c>
      <c r="D4909" s="134" t="s">
        <v>1</v>
      </c>
      <c r="E4909" s="134" t="s">
        <v>332</v>
      </c>
      <c r="F4909" s="134" t="s">
        <v>310</v>
      </c>
      <c r="G4909" s="134" t="s">
        <v>323</v>
      </c>
      <c r="H4909" s="135">
        <v>67911.500000000015</v>
      </c>
      <c r="I4909" s="135">
        <v>72560.920000000013</v>
      </c>
      <c r="J4909" s="135">
        <v>115592.29</v>
      </c>
      <c r="K4909" t="str">
        <f>VLOOKUP(C4909,ResCat!$A$2:$B$268,2,FALSE)</f>
        <v>HMFLEX</v>
      </c>
    </row>
    <row r="4910" spans="3:11" x14ac:dyDescent="0.25">
      <c r="C4910" s="134" t="s">
        <v>88</v>
      </c>
      <c r="D4910" s="134" t="s">
        <v>1</v>
      </c>
      <c r="E4910" s="134" t="s">
        <v>335</v>
      </c>
      <c r="F4910" s="134" t="s">
        <v>310</v>
      </c>
      <c r="G4910" s="134" t="s">
        <v>325</v>
      </c>
      <c r="H4910" s="135">
        <v>11991.959999999997</v>
      </c>
      <c r="I4910" s="135">
        <v>17968.739999999994</v>
      </c>
      <c r="J4910" s="135">
        <v>70080.05</v>
      </c>
      <c r="K4910" t="str">
        <f>VLOOKUP(C4910,ResCat!$A$2:$B$268,2,FALSE)</f>
        <v>HMFLEX</v>
      </c>
    </row>
    <row r="4911" spans="3:11" x14ac:dyDescent="0.25">
      <c r="C4911" s="134" t="s">
        <v>88</v>
      </c>
      <c r="D4911" s="134" t="s">
        <v>1</v>
      </c>
      <c r="E4911" s="134" t="s">
        <v>4</v>
      </c>
      <c r="F4911" s="134" t="s">
        <v>310</v>
      </c>
      <c r="G4911" s="134" t="s">
        <v>327</v>
      </c>
      <c r="H4911" s="135">
        <v>86305.680000000008</v>
      </c>
      <c r="I4911" s="135">
        <v>89963.98000000001</v>
      </c>
      <c r="J4911" s="135">
        <v>182580.63999999998</v>
      </c>
      <c r="K4911" t="str">
        <f>VLOOKUP(C4911,ResCat!$A$2:$B$268,2,FALSE)</f>
        <v>HMFLEX</v>
      </c>
    </row>
    <row r="4912" spans="3:11" x14ac:dyDescent="0.25">
      <c r="C4912" s="134" t="s">
        <v>88</v>
      </c>
      <c r="D4912" s="134" t="s">
        <v>1</v>
      </c>
      <c r="E4912" s="134" t="s">
        <v>511</v>
      </c>
      <c r="F4912" s="134" t="s">
        <v>310</v>
      </c>
      <c r="G4912" s="134" t="s">
        <v>329</v>
      </c>
      <c r="H4912" s="135">
        <v>108764.35999999997</v>
      </c>
      <c r="I4912" s="135">
        <v>113892.61000000002</v>
      </c>
      <c r="J4912" s="135">
        <v>189929.08</v>
      </c>
      <c r="K4912" t="str">
        <f>VLOOKUP(C4912,ResCat!$A$2:$B$268,2,FALSE)</f>
        <v>HMFLEX</v>
      </c>
    </row>
    <row r="4913" spans="3:11" x14ac:dyDescent="0.25">
      <c r="C4913" s="134" t="s">
        <v>88</v>
      </c>
      <c r="D4913" s="134" t="s">
        <v>1</v>
      </c>
      <c r="E4913" s="134" t="s">
        <v>969</v>
      </c>
      <c r="F4913" s="134" t="s">
        <v>310</v>
      </c>
      <c r="G4913" s="134" t="s">
        <v>331</v>
      </c>
      <c r="H4913" s="135">
        <v>197489.73999999996</v>
      </c>
      <c r="I4913" s="135">
        <v>208484.48999999993</v>
      </c>
      <c r="J4913" s="135">
        <v>568884.40999999992</v>
      </c>
      <c r="K4913" t="str">
        <f>VLOOKUP(C4913,ResCat!$A$2:$B$268,2,FALSE)</f>
        <v>HMFLEX</v>
      </c>
    </row>
    <row r="4914" spans="3:11" x14ac:dyDescent="0.25">
      <c r="C4914" s="134" t="s">
        <v>88</v>
      </c>
      <c r="D4914" s="134" t="s">
        <v>1</v>
      </c>
      <c r="E4914" s="134" t="s">
        <v>961</v>
      </c>
      <c r="F4914" s="134" t="s">
        <v>310</v>
      </c>
      <c r="G4914" s="134" t="s">
        <v>334</v>
      </c>
      <c r="H4914" s="135">
        <v>686572.97000000032</v>
      </c>
      <c r="I4914" s="135">
        <v>721043.73</v>
      </c>
      <c r="J4914" s="135">
        <v>1491803.1400000001</v>
      </c>
      <c r="K4914" t="str">
        <f>VLOOKUP(C4914,ResCat!$A$2:$B$268,2,FALSE)</f>
        <v>HMFLEX</v>
      </c>
    </row>
    <row r="4915" spans="3:11" x14ac:dyDescent="0.25">
      <c r="C4915" s="134" t="s">
        <v>88</v>
      </c>
      <c r="D4915" s="134" t="s">
        <v>1</v>
      </c>
      <c r="E4915" s="134" t="s">
        <v>970</v>
      </c>
      <c r="F4915" s="134" t="s">
        <v>310</v>
      </c>
      <c r="G4915" s="134" t="s">
        <v>333</v>
      </c>
      <c r="H4915" s="135">
        <v>3569739.9500000025</v>
      </c>
      <c r="I4915" s="135">
        <v>3924017.4600000069</v>
      </c>
      <c r="J4915" s="135">
        <v>9711624.0800000057</v>
      </c>
      <c r="K4915" t="str">
        <f>VLOOKUP(C4915,ResCat!$A$2:$B$268,2,FALSE)</f>
        <v>HMFLEX</v>
      </c>
    </row>
    <row r="4916" spans="3:11" x14ac:dyDescent="0.25">
      <c r="C4916" s="134" t="s">
        <v>88</v>
      </c>
      <c r="D4916" s="134" t="s">
        <v>1</v>
      </c>
      <c r="E4916" s="134" t="s">
        <v>1023</v>
      </c>
      <c r="F4916" s="134" t="s">
        <v>310</v>
      </c>
      <c r="G4916" s="134" t="s">
        <v>308</v>
      </c>
      <c r="H4916" s="135">
        <v>3178430.4000000008</v>
      </c>
      <c r="I4916" s="135">
        <v>3863057.2300000004</v>
      </c>
      <c r="J4916" s="135">
        <v>8190529.5100000026</v>
      </c>
      <c r="K4916" t="str">
        <f>VLOOKUP(C4916,ResCat!$A$2:$B$268,2,FALSE)</f>
        <v>HMFLEX</v>
      </c>
    </row>
    <row r="4917" spans="3:11" x14ac:dyDescent="0.25">
      <c r="C4917" s="134" t="s">
        <v>217</v>
      </c>
      <c r="D4917" s="134" t="s">
        <v>3</v>
      </c>
      <c r="E4917" s="134" t="s">
        <v>359</v>
      </c>
      <c r="F4917" s="134" t="s">
        <v>310</v>
      </c>
      <c r="G4917" s="134" t="s">
        <v>311</v>
      </c>
      <c r="H4917" s="135">
        <v>14.49</v>
      </c>
      <c r="I4917" s="135">
        <v>14.49</v>
      </c>
      <c r="J4917" s="135">
        <v>16</v>
      </c>
      <c r="K4917" t="str">
        <f>VLOOKUP(C4917,ResCat!$A$2:$B$268,2,FALSE)</f>
        <v>PPOPMR</v>
      </c>
    </row>
    <row r="4918" spans="3:11" x14ac:dyDescent="0.25">
      <c r="C4918" s="134" t="s">
        <v>217</v>
      </c>
      <c r="D4918" s="134" t="s">
        <v>3</v>
      </c>
      <c r="E4918" s="134" t="s">
        <v>312</v>
      </c>
      <c r="F4918" s="134" t="s">
        <v>310</v>
      </c>
      <c r="G4918" s="134" t="s">
        <v>364</v>
      </c>
      <c r="H4918" s="135">
        <v>3165</v>
      </c>
      <c r="I4918" s="135">
        <v>3165</v>
      </c>
      <c r="J4918" s="135">
        <v>3165</v>
      </c>
      <c r="K4918" t="str">
        <f>VLOOKUP(C4918,ResCat!$A$2:$B$268,2,FALSE)</f>
        <v>PPOPMR</v>
      </c>
    </row>
    <row r="4919" spans="3:11" x14ac:dyDescent="0.25">
      <c r="C4919" s="134" t="s">
        <v>217</v>
      </c>
      <c r="D4919" s="134" t="s">
        <v>3</v>
      </c>
      <c r="E4919" s="134" t="s">
        <v>357</v>
      </c>
      <c r="F4919" s="134" t="s">
        <v>310</v>
      </c>
      <c r="G4919" s="134" t="s">
        <v>338</v>
      </c>
      <c r="H4919" s="135">
        <v>-190.41</v>
      </c>
      <c r="I4919" s="135">
        <v>169.59</v>
      </c>
      <c r="J4919" s="135">
        <v>557</v>
      </c>
      <c r="K4919" t="str">
        <f>VLOOKUP(C4919,ResCat!$A$2:$B$268,2,FALSE)</f>
        <v>PPOPMR</v>
      </c>
    </row>
    <row r="4920" spans="3:11" x14ac:dyDescent="0.25">
      <c r="C4920" s="134" t="s">
        <v>217</v>
      </c>
      <c r="D4920" s="134" t="s">
        <v>3</v>
      </c>
      <c r="E4920" s="134" t="s">
        <v>342</v>
      </c>
      <c r="F4920" s="134" t="s">
        <v>310</v>
      </c>
      <c r="G4920" s="134" t="s">
        <v>348</v>
      </c>
      <c r="H4920" s="135">
        <v>-26.22</v>
      </c>
      <c r="I4920" s="135">
        <v>-32.78</v>
      </c>
      <c r="J4920" s="135">
        <v>-81</v>
      </c>
      <c r="K4920" t="str">
        <f>VLOOKUP(C4920,ResCat!$A$2:$B$268,2,FALSE)</f>
        <v>PPOPMR</v>
      </c>
    </row>
    <row r="4921" spans="3:11" x14ac:dyDescent="0.25">
      <c r="C4921" s="134" t="s">
        <v>217</v>
      </c>
      <c r="D4921" s="134" t="s">
        <v>3</v>
      </c>
      <c r="E4921" s="134" t="s">
        <v>316</v>
      </c>
      <c r="F4921" s="134" t="s">
        <v>310</v>
      </c>
      <c r="G4921" s="134" t="s">
        <v>313</v>
      </c>
      <c r="H4921" s="135">
        <v>-264</v>
      </c>
      <c r="I4921" s="135">
        <v>-330</v>
      </c>
      <c r="J4921" s="135">
        <v>-330</v>
      </c>
      <c r="K4921" t="str">
        <f>VLOOKUP(C4921,ResCat!$A$2:$B$268,2,FALSE)</f>
        <v>PPOPMR</v>
      </c>
    </row>
    <row r="4922" spans="3:11" x14ac:dyDescent="0.25">
      <c r="C4922" s="134" t="s">
        <v>217</v>
      </c>
      <c r="D4922" s="134" t="s">
        <v>3</v>
      </c>
      <c r="E4922" s="134" t="s">
        <v>318</v>
      </c>
      <c r="F4922" s="134" t="s">
        <v>310</v>
      </c>
      <c r="G4922" s="134" t="s">
        <v>358</v>
      </c>
      <c r="H4922" s="135">
        <v>-40</v>
      </c>
      <c r="I4922" s="135">
        <v>-40</v>
      </c>
      <c r="J4922" s="135">
        <v>0</v>
      </c>
      <c r="K4922" t="str">
        <f>VLOOKUP(C4922,ResCat!$A$2:$B$268,2,FALSE)</f>
        <v>PPOPMR</v>
      </c>
    </row>
    <row r="4923" spans="3:11" x14ac:dyDescent="0.25">
      <c r="C4923" s="134" t="s">
        <v>217</v>
      </c>
      <c r="D4923" s="134" t="s">
        <v>3</v>
      </c>
      <c r="E4923" s="134" t="s">
        <v>320</v>
      </c>
      <c r="F4923" s="134" t="s">
        <v>310</v>
      </c>
      <c r="G4923" s="134" t="s">
        <v>315</v>
      </c>
      <c r="H4923" s="135">
        <v>143.42999999999995</v>
      </c>
      <c r="I4923" s="135">
        <v>-132.97999999999999</v>
      </c>
      <c r="J4923" s="135">
        <v>-1209.76</v>
      </c>
      <c r="K4923" t="str">
        <f>VLOOKUP(C4923,ResCat!$A$2:$B$268,2,FALSE)</f>
        <v>PPOPMR</v>
      </c>
    </row>
    <row r="4924" spans="3:11" x14ac:dyDescent="0.25">
      <c r="C4924" s="134" t="s">
        <v>217</v>
      </c>
      <c r="D4924" s="134" t="s">
        <v>0</v>
      </c>
      <c r="E4924" s="134" t="s">
        <v>366</v>
      </c>
      <c r="F4924" s="134" t="s">
        <v>310</v>
      </c>
      <c r="G4924" s="134" t="s">
        <v>311</v>
      </c>
      <c r="H4924" s="135">
        <v>0</v>
      </c>
      <c r="I4924" s="135">
        <v>867893.21</v>
      </c>
      <c r="J4924" s="135">
        <v>2219675.71</v>
      </c>
      <c r="K4924" t="str">
        <f>VLOOKUP(C4924,ResCat!$A$2:$B$268,2,FALSE)</f>
        <v>PPOPMR</v>
      </c>
    </row>
    <row r="4925" spans="3:11" x14ac:dyDescent="0.25">
      <c r="C4925" s="134" t="s">
        <v>217</v>
      </c>
      <c r="D4925" s="134" t="s">
        <v>0</v>
      </c>
      <c r="E4925" s="134" t="s">
        <v>339</v>
      </c>
      <c r="F4925" s="134" t="s">
        <v>310</v>
      </c>
      <c r="G4925" s="134" t="s">
        <v>353</v>
      </c>
      <c r="H4925" s="135">
        <v>7339.05</v>
      </c>
      <c r="I4925" s="135">
        <v>7339.05</v>
      </c>
      <c r="J4925" s="135">
        <v>-13101.36</v>
      </c>
      <c r="K4925" t="str">
        <f>VLOOKUP(C4925,ResCat!$A$2:$B$268,2,FALSE)</f>
        <v>PPOPMR</v>
      </c>
    </row>
    <row r="4926" spans="3:11" x14ac:dyDescent="0.25">
      <c r="C4926" s="134" t="s">
        <v>217</v>
      </c>
      <c r="D4926" s="134" t="s">
        <v>2</v>
      </c>
      <c r="E4926" s="134" t="s">
        <v>1028</v>
      </c>
      <c r="F4926" s="134" t="s">
        <v>310</v>
      </c>
      <c r="G4926" s="134" t="s">
        <v>311</v>
      </c>
      <c r="H4926" s="135">
        <v>-61.99</v>
      </c>
      <c r="I4926" s="135">
        <v>-61.99</v>
      </c>
      <c r="J4926" s="135">
        <v>0</v>
      </c>
      <c r="K4926" t="str">
        <f>VLOOKUP(C4926,ResCat!$A$2:$B$268,2,FALSE)</f>
        <v>PPOPMR</v>
      </c>
    </row>
    <row r="4927" spans="3:11" x14ac:dyDescent="0.25">
      <c r="C4927" s="134" t="s">
        <v>217</v>
      </c>
      <c r="D4927" s="134" t="s">
        <v>2</v>
      </c>
      <c r="E4927" s="134" t="s">
        <v>350</v>
      </c>
      <c r="F4927" s="134" t="s">
        <v>310</v>
      </c>
      <c r="G4927" s="134" t="s">
        <v>311</v>
      </c>
      <c r="H4927" s="135">
        <v>0</v>
      </c>
      <c r="I4927" s="135">
        <v>37.049999999999997</v>
      </c>
      <c r="J4927" s="135">
        <v>37.049999999999997</v>
      </c>
      <c r="K4927" t="str">
        <f>VLOOKUP(C4927,ResCat!$A$2:$B$268,2,FALSE)</f>
        <v>PPOPMR</v>
      </c>
    </row>
    <row r="4928" spans="3:11" x14ac:dyDescent="0.25">
      <c r="C4928" s="134" t="s">
        <v>217</v>
      </c>
      <c r="D4928" s="134" t="s">
        <v>2</v>
      </c>
      <c r="E4928" s="134" t="s">
        <v>359</v>
      </c>
      <c r="F4928" s="134" t="s">
        <v>310</v>
      </c>
      <c r="G4928" s="134" t="s">
        <v>311</v>
      </c>
      <c r="H4928" s="135">
        <v>0</v>
      </c>
      <c r="I4928" s="135">
        <v>0</v>
      </c>
      <c r="J4928" s="135">
        <v>0</v>
      </c>
      <c r="K4928" t="str">
        <f>VLOOKUP(C4928,ResCat!$A$2:$B$268,2,FALSE)</f>
        <v>PPOPMR</v>
      </c>
    </row>
    <row r="4929" spans="3:11" x14ac:dyDescent="0.25">
      <c r="C4929" s="134" t="s">
        <v>217</v>
      </c>
      <c r="D4929" s="134" t="s">
        <v>2</v>
      </c>
      <c r="E4929" s="134" t="s">
        <v>312</v>
      </c>
      <c r="F4929" s="134" t="s">
        <v>310</v>
      </c>
      <c r="G4929" s="134" t="s">
        <v>364</v>
      </c>
      <c r="H4929" s="135">
        <v>-54.61999999999999</v>
      </c>
      <c r="I4929" s="135">
        <v>-54.61999999999999</v>
      </c>
      <c r="J4929" s="135">
        <v>-191</v>
      </c>
      <c r="K4929" t="str">
        <f>VLOOKUP(C4929,ResCat!$A$2:$B$268,2,FALSE)</f>
        <v>PPOPMR</v>
      </c>
    </row>
    <row r="4930" spans="3:11" x14ac:dyDescent="0.25">
      <c r="C4930" s="134" t="s">
        <v>217</v>
      </c>
      <c r="D4930" s="134" t="s">
        <v>2</v>
      </c>
      <c r="E4930" s="134" t="s">
        <v>357</v>
      </c>
      <c r="F4930" s="134" t="s">
        <v>310</v>
      </c>
      <c r="G4930" s="134" t="s">
        <v>338</v>
      </c>
      <c r="H4930" s="135">
        <v>-77.510000000000005</v>
      </c>
      <c r="I4930" s="135">
        <v>-77.510000000000005</v>
      </c>
      <c r="J4930" s="135">
        <v>-190</v>
      </c>
      <c r="K4930" t="str">
        <f>VLOOKUP(C4930,ResCat!$A$2:$B$268,2,FALSE)</f>
        <v>PPOPMR</v>
      </c>
    </row>
    <row r="4931" spans="3:11" x14ac:dyDescent="0.25">
      <c r="C4931" s="134" t="s">
        <v>217</v>
      </c>
      <c r="D4931" s="134" t="s">
        <v>2</v>
      </c>
      <c r="E4931" s="134" t="s">
        <v>314</v>
      </c>
      <c r="F4931" s="134" t="s">
        <v>310</v>
      </c>
      <c r="G4931" s="134" t="s">
        <v>356</v>
      </c>
      <c r="H4931" s="135">
        <v>313.89</v>
      </c>
      <c r="I4931" s="135">
        <v>392.36999999999995</v>
      </c>
      <c r="J4931" s="135">
        <v>812</v>
      </c>
      <c r="K4931" t="str">
        <f>VLOOKUP(C4931,ResCat!$A$2:$B$268,2,FALSE)</f>
        <v>PPOPMR</v>
      </c>
    </row>
    <row r="4932" spans="3:11" x14ac:dyDescent="0.25">
      <c r="C4932" s="134" t="s">
        <v>217</v>
      </c>
      <c r="D4932" s="134" t="s">
        <v>2</v>
      </c>
      <c r="E4932" s="134" t="s">
        <v>342</v>
      </c>
      <c r="F4932" s="134" t="s">
        <v>310</v>
      </c>
      <c r="G4932" s="134" t="s">
        <v>348</v>
      </c>
      <c r="H4932" s="135">
        <v>-231.39</v>
      </c>
      <c r="I4932" s="135">
        <v>-377.55</v>
      </c>
      <c r="J4932" s="135">
        <v>-393</v>
      </c>
      <c r="K4932" t="str">
        <f>VLOOKUP(C4932,ResCat!$A$2:$B$268,2,FALSE)</f>
        <v>PPOPMR</v>
      </c>
    </row>
    <row r="4933" spans="3:11" x14ac:dyDescent="0.25">
      <c r="C4933" s="134" t="s">
        <v>217</v>
      </c>
      <c r="D4933" s="134" t="s">
        <v>2</v>
      </c>
      <c r="E4933" s="134" t="s">
        <v>316</v>
      </c>
      <c r="F4933" s="134" t="s">
        <v>310</v>
      </c>
      <c r="G4933" s="134" t="s">
        <v>313</v>
      </c>
      <c r="H4933" s="135">
        <v>-230.29000000000002</v>
      </c>
      <c r="I4933" s="135">
        <v>-311.26</v>
      </c>
      <c r="J4933" s="135">
        <v>-498</v>
      </c>
      <c r="K4933" t="str">
        <f>VLOOKUP(C4933,ResCat!$A$2:$B$268,2,FALSE)</f>
        <v>PPOPMR</v>
      </c>
    </row>
    <row r="4934" spans="3:11" x14ac:dyDescent="0.25">
      <c r="C4934" s="134" t="s">
        <v>217</v>
      </c>
      <c r="D4934" s="134" t="s">
        <v>2</v>
      </c>
      <c r="E4934" s="134" t="s">
        <v>318</v>
      </c>
      <c r="F4934" s="134" t="s">
        <v>310</v>
      </c>
      <c r="G4934" s="134" t="s">
        <v>358</v>
      </c>
      <c r="H4934" s="135">
        <v>381.51000000000005</v>
      </c>
      <c r="I4934" s="135">
        <v>241.93</v>
      </c>
      <c r="J4934" s="135">
        <v>-1151</v>
      </c>
      <c r="K4934" t="str">
        <f>VLOOKUP(C4934,ResCat!$A$2:$B$268,2,FALSE)</f>
        <v>PPOPMR</v>
      </c>
    </row>
    <row r="4935" spans="3:11" x14ac:dyDescent="0.25">
      <c r="C4935" s="134" t="s">
        <v>217</v>
      </c>
      <c r="D4935" s="134" t="s">
        <v>2</v>
      </c>
      <c r="E4935" s="134" t="s">
        <v>320</v>
      </c>
      <c r="F4935" s="134" t="s">
        <v>310</v>
      </c>
      <c r="G4935" s="134" t="s">
        <v>315</v>
      </c>
      <c r="H4935" s="135">
        <v>2090.3400000000006</v>
      </c>
      <c r="I4935" s="135">
        <v>2243.81</v>
      </c>
      <c r="J4935" s="135">
        <v>5371</v>
      </c>
      <c r="K4935" t="str">
        <f>VLOOKUP(C4935,ResCat!$A$2:$B$268,2,FALSE)</f>
        <v>PPOPMR</v>
      </c>
    </row>
    <row r="4936" spans="3:11" x14ac:dyDescent="0.25">
      <c r="C4936" s="134" t="s">
        <v>217</v>
      </c>
      <c r="D4936" s="134" t="s">
        <v>1</v>
      </c>
      <c r="E4936" s="134" t="s">
        <v>366</v>
      </c>
      <c r="F4936" s="134" t="s">
        <v>310</v>
      </c>
      <c r="G4936" s="134" t="s">
        <v>311</v>
      </c>
      <c r="H4936" s="135">
        <v>-95.37</v>
      </c>
      <c r="I4936" s="135">
        <v>-95.37</v>
      </c>
      <c r="J4936" s="135">
        <v>0</v>
      </c>
      <c r="K4936" t="str">
        <f>VLOOKUP(C4936,ResCat!$A$2:$B$268,2,FALSE)</f>
        <v>PPOPMR</v>
      </c>
    </row>
    <row r="4937" spans="3:11" x14ac:dyDescent="0.25">
      <c r="C4937" s="134" t="s">
        <v>217</v>
      </c>
      <c r="D4937" s="134" t="s">
        <v>1</v>
      </c>
      <c r="E4937" s="134" t="s">
        <v>352</v>
      </c>
      <c r="F4937" s="134" t="s">
        <v>310</v>
      </c>
      <c r="G4937" s="134" t="s">
        <v>351</v>
      </c>
      <c r="H4937" s="135">
        <v>-204.68</v>
      </c>
      <c r="I4937" s="135">
        <v>-201.42</v>
      </c>
      <c r="J4937" s="135">
        <v>-483.7</v>
      </c>
      <c r="K4937" t="str">
        <f>VLOOKUP(C4937,ResCat!$A$2:$B$268,2,FALSE)</f>
        <v>PPOPMR</v>
      </c>
    </row>
    <row r="4938" spans="3:11" x14ac:dyDescent="0.25">
      <c r="C4938" s="134" t="s">
        <v>217</v>
      </c>
      <c r="D4938" s="134" t="s">
        <v>1</v>
      </c>
      <c r="E4938" s="134" t="s">
        <v>357</v>
      </c>
      <c r="F4938" s="134" t="s">
        <v>310</v>
      </c>
      <c r="G4938" s="134" t="s">
        <v>338</v>
      </c>
      <c r="H4938" s="135">
        <v>3247.2</v>
      </c>
      <c r="I4938" s="135">
        <v>4059</v>
      </c>
      <c r="J4938" s="135">
        <v>4059</v>
      </c>
      <c r="K4938" t="str">
        <f>VLOOKUP(C4938,ResCat!$A$2:$B$268,2,FALSE)</f>
        <v>PPOPMR</v>
      </c>
    </row>
    <row r="4939" spans="3:11" x14ac:dyDescent="0.25">
      <c r="C4939" s="134" t="s">
        <v>217</v>
      </c>
      <c r="D4939" s="134" t="s">
        <v>1</v>
      </c>
      <c r="E4939" s="134" t="s">
        <v>339</v>
      </c>
      <c r="F4939" s="134" t="s">
        <v>310</v>
      </c>
      <c r="G4939" s="134" t="s">
        <v>353</v>
      </c>
      <c r="H4939" s="135">
        <v>23.39</v>
      </c>
      <c r="I4939" s="135">
        <v>0</v>
      </c>
      <c r="J4939" s="135">
        <v>0</v>
      </c>
      <c r="K4939" t="str">
        <f>VLOOKUP(C4939,ResCat!$A$2:$B$268,2,FALSE)</f>
        <v>PPOPMR</v>
      </c>
    </row>
    <row r="4940" spans="3:11" x14ac:dyDescent="0.25">
      <c r="C4940" s="134" t="s">
        <v>217</v>
      </c>
      <c r="D4940" s="134" t="s">
        <v>1</v>
      </c>
      <c r="E4940" s="134" t="s">
        <v>342</v>
      </c>
      <c r="F4940" s="134" t="s">
        <v>310</v>
      </c>
      <c r="G4940" s="134" t="s">
        <v>348</v>
      </c>
      <c r="H4940" s="135">
        <v>0</v>
      </c>
      <c r="I4940" s="135">
        <v>0</v>
      </c>
      <c r="J4940" s="135">
        <v>0</v>
      </c>
      <c r="K4940" t="str">
        <f>VLOOKUP(C4940,ResCat!$A$2:$B$268,2,FALSE)</f>
        <v>PPOPMR</v>
      </c>
    </row>
    <row r="4941" spans="3:11" x14ac:dyDescent="0.25">
      <c r="C4941" s="134" t="s">
        <v>217</v>
      </c>
      <c r="D4941" s="134" t="s">
        <v>1</v>
      </c>
      <c r="E4941" s="134" t="s">
        <v>316</v>
      </c>
      <c r="F4941" s="134" t="s">
        <v>310</v>
      </c>
      <c r="G4941" s="134" t="s">
        <v>313</v>
      </c>
      <c r="H4941" s="135">
        <v>-1137.8200000000002</v>
      </c>
      <c r="I4941" s="135">
        <v>-1203.69</v>
      </c>
      <c r="J4941" s="135">
        <v>-2515</v>
      </c>
      <c r="K4941" t="str">
        <f>VLOOKUP(C4941,ResCat!$A$2:$B$268,2,FALSE)</f>
        <v>PPOPMR</v>
      </c>
    </row>
    <row r="4942" spans="3:11" x14ac:dyDescent="0.25">
      <c r="C4942" s="134" t="s">
        <v>217</v>
      </c>
      <c r="D4942" s="134" t="s">
        <v>1</v>
      </c>
      <c r="E4942" s="134" t="s">
        <v>318</v>
      </c>
      <c r="F4942" s="134" t="s">
        <v>310</v>
      </c>
      <c r="G4942" s="134" t="s">
        <v>358</v>
      </c>
      <c r="H4942" s="135">
        <v>-2711.54</v>
      </c>
      <c r="I4942" s="135">
        <v>-3382.58</v>
      </c>
      <c r="J4942" s="135">
        <v>-3728</v>
      </c>
      <c r="K4942" t="str">
        <f>VLOOKUP(C4942,ResCat!$A$2:$B$268,2,FALSE)</f>
        <v>PPOPMR</v>
      </c>
    </row>
    <row r="4943" spans="3:11" x14ac:dyDescent="0.25">
      <c r="C4943" s="134" t="s">
        <v>217</v>
      </c>
      <c r="D4943" s="134" t="s">
        <v>1</v>
      </c>
      <c r="E4943" s="134" t="s">
        <v>320</v>
      </c>
      <c r="F4943" s="134" t="s">
        <v>310</v>
      </c>
      <c r="G4943" s="134" t="s">
        <v>315</v>
      </c>
      <c r="H4943" s="135">
        <v>-1395.96</v>
      </c>
      <c r="I4943" s="135">
        <v>-1556.7</v>
      </c>
      <c r="J4943" s="135">
        <v>-1732</v>
      </c>
      <c r="K4943" t="str">
        <f>VLOOKUP(C4943,ResCat!$A$2:$B$268,2,FALSE)</f>
        <v>PPOPMR</v>
      </c>
    </row>
    <row r="4944" spans="3:11" x14ac:dyDescent="0.25">
      <c r="C4944" s="134" t="s">
        <v>212</v>
      </c>
      <c r="D4944" s="134" t="s">
        <v>3</v>
      </c>
      <c r="E4944" s="134" t="s">
        <v>1029</v>
      </c>
      <c r="F4944" s="134" t="s">
        <v>310</v>
      </c>
      <c r="G4944" s="134" t="s">
        <v>311</v>
      </c>
      <c r="H4944" s="135">
        <v>234.43</v>
      </c>
      <c r="I4944" s="135">
        <v>234.43</v>
      </c>
      <c r="J4944" s="135">
        <v>5610</v>
      </c>
      <c r="K4944" t="str">
        <f>VLOOKUP(C4944,ResCat!$A$2:$B$268,2,FALSE)</f>
        <v>PPOPMR</v>
      </c>
    </row>
    <row r="4945" spans="3:11" x14ac:dyDescent="0.25">
      <c r="C4945" s="134" t="s">
        <v>212</v>
      </c>
      <c r="D4945" s="134" t="s">
        <v>3</v>
      </c>
      <c r="E4945" s="134" t="s">
        <v>337</v>
      </c>
      <c r="F4945" s="134" t="s">
        <v>310</v>
      </c>
      <c r="G4945" s="134" t="s">
        <v>311</v>
      </c>
      <c r="H4945" s="135">
        <v>-570.94999999999993</v>
      </c>
      <c r="I4945" s="135">
        <v>-633.86</v>
      </c>
      <c r="J4945" s="135">
        <v>-3986.76</v>
      </c>
      <c r="K4945" t="str">
        <f>VLOOKUP(C4945,ResCat!$A$2:$B$268,2,FALSE)</f>
        <v>PPOPMR</v>
      </c>
    </row>
    <row r="4946" spans="3:11" x14ac:dyDescent="0.25">
      <c r="C4946" s="134" t="s">
        <v>212</v>
      </c>
      <c r="D4946" s="134" t="s">
        <v>3</v>
      </c>
      <c r="E4946" s="134" t="s">
        <v>347</v>
      </c>
      <c r="F4946" s="134" t="s">
        <v>310</v>
      </c>
      <c r="G4946" s="134" t="s">
        <v>360</v>
      </c>
      <c r="H4946" s="135">
        <v>-1202.9799999999998</v>
      </c>
      <c r="I4946" s="135">
        <v>-1134.3099999999997</v>
      </c>
      <c r="J4946" s="135">
        <v>-2234.3099999999995</v>
      </c>
      <c r="K4946" t="str">
        <f>VLOOKUP(C4946,ResCat!$A$2:$B$268,2,FALSE)</f>
        <v>PPOPMR</v>
      </c>
    </row>
    <row r="4947" spans="3:11" x14ac:dyDescent="0.25">
      <c r="C4947" s="134" t="s">
        <v>212</v>
      </c>
      <c r="D4947" s="134" t="s">
        <v>3</v>
      </c>
      <c r="E4947" s="134" t="s">
        <v>361</v>
      </c>
      <c r="F4947" s="134" t="s">
        <v>310</v>
      </c>
      <c r="G4947" s="134" t="s">
        <v>355</v>
      </c>
      <c r="H4947" s="135">
        <v>-140.24</v>
      </c>
      <c r="I4947" s="135">
        <v>-122.60999999999999</v>
      </c>
      <c r="J4947" s="135">
        <v>91</v>
      </c>
      <c r="K4947" t="str">
        <f>VLOOKUP(C4947,ResCat!$A$2:$B$268,2,FALSE)</f>
        <v>PPOPMR</v>
      </c>
    </row>
    <row r="4948" spans="3:11" x14ac:dyDescent="0.25">
      <c r="C4948" s="134" t="s">
        <v>212</v>
      </c>
      <c r="D4948" s="134" t="s">
        <v>3</v>
      </c>
      <c r="E4948" s="134" t="s">
        <v>312</v>
      </c>
      <c r="F4948" s="134" t="s">
        <v>310</v>
      </c>
      <c r="G4948" s="134" t="s">
        <v>364</v>
      </c>
      <c r="H4948" s="135">
        <v>-351.04</v>
      </c>
      <c r="I4948" s="135">
        <v>-351.04</v>
      </c>
      <c r="J4948" s="135">
        <v>-1660</v>
      </c>
      <c r="K4948" t="str">
        <f>VLOOKUP(C4948,ResCat!$A$2:$B$268,2,FALSE)</f>
        <v>PPOPMR</v>
      </c>
    </row>
    <row r="4949" spans="3:11" x14ac:dyDescent="0.25">
      <c r="C4949" s="134" t="s">
        <v>212</v>
      </c>
      <c r="D4949" s="134" t="s">
        <v>3</v>
      </c>
      <c r="E4949" s="134" t="s">
        <v>357</v>
      </c>
      <c r="F4949" s="134" t="s">
        <v>310</v>
      </c>
      <c r="G4949" s="134" t="s">
        <v>338</v>
      </c>
      <c r="H4949" s="135">
        <v>-105.38999999999999</v>
      </c>
      <c r="I4949" s="135">
        <v>-117.8</v>
      </c>
      <c r="J4949" s="135">
        <v>-346</v>
      </c>
      <c r="K4949" t="str">
        <f>VLOOKUP(C4949,ResCat!$A$2:$B$268,2,FALSE)</f>
        <v>PPOPMR</v>
      </c>
    </row>
    <row r="4950" spans="3:11" x14ac:dyDescent="0.25">
      <c r="C4950" s="134" t="s">
        <v>212</v>
      </c>
      <c r="D4950" s="134" t="s">
        <v>3</v>
      </c>
      <c r="E4950" s="134" t="s">
        <v>314</v>
      </c>
      <c r="F4950" s="134" t="s">
        <v>310</v>
      </c>
      <c r="G4950" s="134" t="s">
        <v>356</v>
      </c>
      <c r="H4950" s="135">
        <v>21.539999999999996</v>
      </c>
      <c r="I4950" s="135">
        <v>22.76</v>
      </c>
      <c r="J4950" s="135">
        <v>231.17000000000002</v>
      </c>
      <c r="K4950" t="str">
        <f>VLOOKUP(C4950,ResCat!$A$2:$B$268,2,FALSE)</f>
        <v>PPOPMR</v>
      </c>
    </row>
    <row r="4951" spans="3:11" x14ac:dyDescent="0.25">
      <c r="C4951" s="134" t="s">
        <v>212</v>
      </c>
      <c r="D4951" s="134" t="s">
        <v>3</v>
      </c>
      <c r="E4951" s="134" t="s">
        <v>339</v>
      </c>
      <c r="F4951" s="134" t="s">
        <v>310</v>
      </c>
      <c r="G4951" s="134" t="s">
        <v>353</v>
      </c>
      <c r="H4951" s="135">
        <v>-291.12</v>
      </c>
      <c r="I4951" s="135">
        <v>-265.11</v>
      </c>
      <c r="J4951" s="135">
        <v>-1601.07</v>
      </c>
      <c r="K4951" t="str">
        <f>VLOOKUP(C4951,ResCat!$A$2:$B$268,2,FALSE)</f>
        <v>PPOPMR</v>
      </c>
    </row>
    <row r="4952" spans="3:11" x14ac:dyDescent="0.25">
      <c r="C4952" s="134" t="s">
        <v>212</v>
      </c>
      <c r="D4952" s="134" t="s">
        <v>3</v>
      </c>
      <c r="E4952" s="134" t="s">
        <v>342</v>
      </c>
      <c r="F4952" s="134" t="s">
        <v>310</v>
      </c>
      <c r="G4952" s="134" t="s">
        <v>348</v>
      </c>
      <c r="H4952" s="135">
        <v>-2355.67</v>
      </c>
      <c r="I4952" s="135">
        <v>-2829.39</v>
      </c>
      <c r="J4952" s="135">
        <v>-1250</v>
      </c>
      <c r="K4952" t="str">
        <f>VLOOKUP(C4952,ResCat!$A$2:$B$268,2,FALSE)</f>
        <v>PPOPMR</v>
      </c>
    </row>
    <row r="4953" spans="3:11" x14ac:dyDescent="0.25">
      <c r="C4953" s="134" t="s">
        <v>212</v>
      </c>
      <c r="D4953" s="134" t="s">
        <v>3</v>
      </c>
      <c r="E4953" s="134" t="s">
        <v>316</v>
      </c>
      <c r="F4953" s="134" t="s">
        <v>310</v>
      </c>
      <c r="G4953" s="134" t="s">
        <v>313</v>
      </c>
      <c r="H4953" s="135">
        <v>-583.20000000000005</v>
      </c>
      <c r="I4953" s="135">
        <v>-627.61000000000013</v>
      </c>
      <c r="J4953" s="135">
        <v>-3253.46</v>
      </c>
      <c r="K4953" t="str">
        <f>VLOOKUP(C4953,ResCat!$A$2:$B$268,2,FALSE)</f>
        <v>PPOPMR</v>
      </c>
    </row>
    <row r="4954" spans="3:11" x14ac:dyDescent="0.25">
      <c r="C4954" s="134" t="s">
        <v>212</v>
      </c>
      <c r="D4954" s="134" t="s">
        <v>3</v>
      </c>
      <c r="E4954" s="134" t="s">
        <v>318</v>
      </c>
      <c r="F4954" s="134" t="s">
        <v>310</v>
      </c>
      <c r="G4954" s="134" t="s">
        <v>358</v>
      </c>
      <c r="H4954" s="135">
        <v>274.58</v>
      </c>
      <c r="I4954" s="135">
        <v>302.57000000000005</v>
      </c>
      <c r="J4954" s="135">
        <v>524.97</v>
      </c>
      <c r="K4954" t="str">
        <f>VLOOKUP(C4954,ResCat!$A$2:$B$268,2,FALSE)</f>
        <v>PPOPMR</v>
      </c>
    </row>
    <row r="4955" spans="3:11" x14ac:dyDescent="0.25">
      <c r="C4955" s="134" t="s">
        <v>212</v>
      </c>
      <c r="D4955" s="134" t="s">
        <v>3</v>
      </c>
      <c r="E4955" s="134" t="s">
        <v>320</v>
      </c>
      <c r="F4955" s="134" t="s">
        <v>310</v>
      </c>
      <c r="G4955" s="134" t="s">
        <v>315</v>
      </c>
      <c r="H4955" s="135">
        <v>-351.56999999999994</v>
      </c>
      <c r="I4955" s="135">
        <v>-437.02000000000004</v>
      </c>
      <c r="J4955" s="135">
        <v>-959.6400000000001</v>
      </c>
      <c r="K4955" t="str">
        <f>VLOOKUP(C4955,ResCat!$A$2:$B$268,2,FALSE)</f>
        <v>PPOPMR</v>
      </c>
    </row>
    <row r="4956" spans="3:11" x14ac:dyDescent="0.25">
      <c r="C4956" s="134" t="s">
        <v>212</v>
      </c>
      <c r="D4956" s="134" t="s">
        <v>3</v>
      </c>
      <c r="E4956" s="134" t="s">
        <v>322</v>
      </c>
      <c r="F4956" s="134" t="s">
        <v>310</v>
      </c>
      <c r="G4956" s="134" t="s">
        <v>341</v>
      </c>
      <c r="H4956" s="135">
        <v>-256.84000000000003</v>
      </c>
      <c r="I4956" s="135">
        <v>-256.84000000000003</v>
      </c>
      <c r="J4956" s="135">
        <v>2387.35</v>
      </c>
      <c r="K4956" t="str">
        <f>VLOOKUP(C4956,ResCat!$A$2:$B$268,2,FALSE)</f>
        <v>PPOPMR</v>
      </c>
    </row>
    <row r="4957" spans="3:11" x14ac:dyDescent="0.25">
      <c r="C4957" s="134" t="s">
        <v>212</v>
      </c>
      <c r="D4957" s="134" t="s">
        <v>3</v>
      </c>
      <c r="E4957" s="134" t="s">
        <v>324</v>
      </c>
      <c r="F4957" s="134" t="s">
        <v>310</v>
      </c>
      <c r="G4957" s="134" t="s">
        <v>340</v>
      </c>
      <c r="H4957" s="135">
        <v>369.84000000000003</v>
      </c>
      <c r="I4957" s="135">
        <v>389.84000000000003</v>
      </c>
      <c r="J4957" s="135">
        <v>4558.33</v>
      </c>
      <c r="K4957" t="str">
        <f>VLOOKUP(C4957,ResCat!$A$2:$B$268,2,FALSE)</f>
        <v>PPOPMR</v>
      </c>
    </row>
    <row r="4958" spans="3:11" x14ac:dyDescent="0.25">
      <c r="C4958" s="134" t="s">
        <v>212</v>
      </c>
      <c r="D4958" s="134" t="s">
        <v>3</v>
      </c>
      <c r="E4958" s="134" t="s">
        <v>326</v>
      </c>
      <c r="F4958" s="134" t="s">
        <v>310</v>
      </c>
      <c r="G4958" s="134" t="s">
        <v>317</v>
      </c>
      <c r="H4958" s="135">
        <v>-249.56</v>
      </c>
      <c r="I4958" s="135">
        <v>97.079999999999984</v>
      </c>
      <c r="J4958" s="135">
        <v>1896.26</v>
      </c>
      <c r="K4958" t="str">
        <f>VLOOKUP(C4958,ResCat!$A$2:$B$268,2,FALSE)</f>
        <v>PPOPMR</v>
      </c>
    </row>
    <row r="4959" spans="3:11" x14ac:dyDescent="0.25">
      <c r="C4959" s="134" t="s">
        <v>212</v>
      </c>
      <c r="D4959" s="134" t="s">
        <v>3</v>
      </c>
      <c r="E4959" s="134" t="s">
        <v>328</v>
      </c>
      <c r="F4959" s="134" t="s">
        <v>310</v>
      </c>
      <c r="G4959" s="134" t="s">
        <v>319</v>
      </c>
      <c r="H4959" s="135">
        <v>-453.36000000000024</v>
      </c>
      <c r="I4959" s="135">
        <v>-451.08000000000027</v>
      </c>
      <c r="J4959" s="135">
        <v>563.49000000000012</v>
      </c>
      <c r="K4959" t="str">
        <f>VLOOKUP(C4959,ResCat!$A$2:$B$268,2,FALSE)</f>
        <v>PPOPMR</v>
      </c>
    </row>
    <row r="4960" spans="3:11" x14ac:dyDescent="0.25">
      <c r="C4960" s="134" t="s">
        <v>212</v>
      </c>
      <c r="D4960" s="134" t="s">
        <v>3</v>
      </c>
      <c r="E4960" s="134" t="s">
        <v>330</v>
      </c>
      <c r="F4960" s="134" t="s">
        <v>310</v>
      </c>
      <c r="G4960" s="134" t="s">
        <v>321</v>
      </c>
      <c r="H4960" s="135">
        <v>-172.63999999999993</v>
      </c>
      <c r="I4960" s="135">
        <v>-172.63999999999993</v>
      </c>
      <c r="J4960" s="135">
        <v>2519.9699999999998</v>
      </c>
      <c r="K4960" t="str">
        <f>VLOOKUP(C4960,ResCat!$A$2:$B$268,2,FALSE)</f>
        <v>PPOPMR</v>
      </c>
    </row>
    <row r="4961" spans="3:11" x14ac:dyDescent="0.25">
      <c r="C4961" s="134" t="s">
        <v>212</v>
      </c>
      <c r="D4961" s="134" t="s">
        <v>3</v>
      </c>
      <c r="E4961" s="134" t="s">
        <v>332</v>
      </c>
      <c r="F4961" s="134" t="s">
        <v>310</v>
      </c>
      <c r="G4961" s="134" t="s">
        <v>323</v>
      </c>
      <c r="H4961" s="135">
        <v>1426.7099999999998</v>
      </c>
      <c r="I4961" s="135">
        <v>2051.3500000000008</v>
      </c>
      <c r="J4961" s="135">
        <v>28650.109999999993</v>
      </c>
      <c r="K4961" t="str">
        <f>VLOOKUP(C4961,ResCat!$A$2:$B$268,2,FALSE)</f>
        <v>PPOPMR</v>
      </c>
    </row>
    <row r="4962" spans="3:11" x14ac:dyDescent="0.25">
      <c r="C4962" s="134" t="s">
        <v>212</v>
      </c>
      <c r="D4962" s="134" t="s">
        <v>3</v>
      </c>
      <c r="E4962" s="134" t="s">
        <v>335</v>
      </c>
      <c r="F4962" s="134" t="s">
        <v>310</v>
      </c>
      <c r="G4962" s="134" t="s">
        <v>325</v>
      </c>
      <c r="H4962" s="135">
        <v>2804.0899999999992</v>
      </c>
      <c r="I4962" s="135">
        <v>2710.7699999999995</v>
      </c>
      <c r="J4962" s="135">
        <v>6171.1500000000005</v>
      </c>
      <c r="K4962" t="str">
        <f>VLOOKUP(C4962,ResCat!$A$2:$B$268,2,FALSE)</f>
        <v>PPOPMR</v>
      </c>
    </row>
    <row r="4963" spans="3:11" x14ac:dyDescent="0.25">
      <c r="C4963" s="134" t="s">
        <v>212</v>
      </c>
      <c r="D4963" s="134" t="s">
        <v>3</v>
      </c>
      <c r="E4963" s="134" t="s">
        <v>4</v>
      </c>
      <c r="F4963" s="134" t="s">
        <v>310</v>
      </c>
      <c r="G4963" s="134" t="s">
        <v>327</v>
      </c>
      <c r="H4963" s="135">
        <v>1733.5499999999995</v>
      </c>
      <c r="I4963" s="135">
        <v>1873.5399999999995</v>
      </c>
      <c r="J4963" s="135">
        <v>12745.669999999996</v>
      </c>
      <c r="K4963" t="str">
        <f>VLOOKUP(C4963,ResCat!$A$2:$B$268,2,FALSE)</f>
        <v>PPOPMR</v>
      </c>
    </row>
    <row r="4964" spans="3:11" x14ac:dyDescent="0.25">
      <c r="C4964" s="134" t="s">
        <v>212</v>
      </c>
      <c r="D4964" s="134" t="s">
        <v>3</v>
      </c>
      <c r="E4964" s="134" t="s">
        <v>511</v>
      </c>
      <c r="F4964" s="134" t="s">
        <v>310</v>
      </c>
      <c r="G4964" s="134" t="s">
        <v>329</v>
      </c>
      <c r="H4964" s="135">
        <v>1868.2800000000004</v>
      </c>
      <c r="I4964" s="135">
        <v>1948.6400000000006</v>
      </c>
      <c r="J4964" s="135">
        <v>15435.489999999998</v>
      </c>
      <c r="K4964" t="str">
        <f>VLOOKUP(C4964,ResCat!$A$2:$B$268,2,FALSE)</f>
        <v>PPOPMR</v>
      </c>
    </row>
    <row r="4965" spans="3:11" x14ac:dyDescent="0.25">
      <c r="C4965" s="134" t="s">
        <v>212</v>
      </c>
      <c r="D4965" s="134" t="s">
        <v>3</v>
      </c>
      <c r="E4965" s="134" t="s">
        <v>969</v>
      </c>
      <c r="F4965" s="134" t="s">
        <v>310</v>
      </c>
      <c r="G4965" s="134" t="s">
        <v>331</v>
      </c>
      <c r="H4965" s="135">
        <v>12829.520000000004</v>
      </c>
      <c r="I4965" s="135">
        <v>13325.480000000003</v>
      </c>
      <c r="J4965" s="135">
        <v>50374.810000000012</v>
      </c>
      <c r="K4965" t="str">
        <f>VLOOKUP(C4965,ResCat!$A$2:$B$268,2,FALSE)</f>
        <v>PPOPMR</v>
      </c>
    </row>
    <row r="4966" spans="3:11" x14ac:dyDescent="0.25">
      <c r="C4966" s="134" t="s">
        <v>212</v>
      </c>
      <c r="D4966" s="134" t="s">
        <v>3</v>
      </c>
      <c r="E4966" s="134" t="s">
        <v>961</v>
      </c>
      <c r="F4966" s="134" t="s">
        <v>310</v>
      </c>
      <c r="G4966" s="134" t="s">
        <v>334</v>
      </c>
      <c r="H4966" s="135">
        <v>9163.7699999999968</v>
      </c>
      <c r="I4966" s="135">
        <v>10902.119999999999</v>
      </c>
      <c r="J4966" s="135">
        <v>114026.45999999996</v>
      </c>
      <c r="K4966" t="str">
        <f>VLOOKUP(C4966,ResCat!$A$2:$B$268,2,FALSE)</f>
        <v>PPOPMR</v>
      </c>
    </row>
    <row r="4967" spans="3:11" x14ac:dyDescent="0.25">
      <c r="C4967" s="134" t="s">
        <v>212</v>
      </c>
      <c r="D4967" s="134" t="s">
        <v>3</v>
      </c>
      <c r="E4967" s="134" t="s">
        <v>970</v>
      </c>
      <c r="F4967" s="134" t="s">
        <v>310</v>
      </c>
      <c r="G4967" s="134" t="s">
        <v>333</v>
      </c>
      <c r="H4967" s="135">
        <v>64521.990000000027</v>
      </c>
      <c r="I4967" s="135">
        <v>73026.420000000173</v>
      </c>
      <c r="J4967" s="135">
        <v>550743.4800000001</v>
      </c>
      <c r="K4967" t="str">
        <f>VLOOKUP(C4967,ResCat!$A$2:$B$268,2,FALSE)</f>
        <v>PPOPMR</v>
      </c>
    </row>
    <row r="4968" spans="3:11" x14ac:dyDescent="0.25">
      <c r="C4968" s="134" t="s">
        <v>212</v>
      </c>
      <c r="D4968" s="134" t="s">
        <v>3</v>
      </c>
      <c r="E4968" s="134" t="s">
        <v>1023</v>
      </c>
      <c r="F4968" s="134" t="s">
        <v>310</v>
      </c>
      <c r="G4968" s="134" t="s">
        <v>308</v>
      </c>
      <c r="H4968" s="135">
        <v>75225.089999999967</v>
      </c>
      <c r="I4968" s="135">
        <v>106744.13000000008</v>
      </c>
      <c r="J4968" s="135">
        <v>314999.82000000007</v>
      </c>
      <c r="K4968" t="str">
        <f>VLOOKUP(C4968,ResCat!$A$2:$B$268,2,FALSE)</f>
        <v>PPOPMR</v>
      </c>
    </row>
    <row r="4969" spans="3:11" x14ac:dyDescent="0.25">
      <c r="C4969" s="134" t="s">
        <v>212</v>
      </c>
      <c r="D4969" s="134" t="s">
        <v>0</v>
      </c>
      <c r="E4969" s="134" t="s">
        <v>350</v>
      </c>
      <c r="F4969" s="134" t="s">
        <v>310</v>
      </c>
      <c r="G4969" s="134" t="s">
        <v>311</v>
      </c>
      <c r="H4969" s="135">
        <v>-3998.56</v>
      </c>
      <c r="I4969" s="135">
        <v>-3998.56</v>
      </c>
      <c r="J4969" s="135">
        <v>7014.07</v>
      </c>
      <c r="K4969" t="str">
        <f>VLOOKUP(C4969,ResCat!$A$2:$B$268,2,FALSE)</f>
        <v>PPOPMR</v>
      </c>
    </row>
    <row r="4970" spans="3:11" x14ac:dyDescent="0.25">
      <c r="C4970" s="134" t="s">
        <v>212</v>
      </c>
      <c r="D4970" s="134" t="s">
        <v>0</v>
      </c>
      <c r="E4970" s="134" t="s">
        <v>337</v>
      </c>
      <c r="F4970" s="134" t="s">
        <v>310</v>
      </c>
      <c r="G4970" s="134" t="s">
        <v>311</v>
      </c>
      <c r="H4970" s="135">
        <v>-888.19999999999993</v>
      </c>
      <c r="I4970" s="135">
        <v>-888.19999999999993</v>
      </c>
      <c r="J4970" s="135">
        <v>0</v>
      </c>
      <c r="K4970" t="str">
        <f>VLOOKUP(C4970,ResCat!$A$2:$B$268,2,FALSE)</f>
        <v>PPOPMR</v>
      </c>
    </row>
    <row r="4971" spans="3:11" x14ac:dyDescent="0.25">
      <c r="C4971" s="134" t="s">
        <v>212</v>
      </c>
      <c r="D4971" s="134" t="s">
        <v>0</v>
      </c>
      <c r="E4971" s="134" t="s">
        <v>347</v>
      </c>
      <c r="F4971" s="134" t="s">
        <v>310</v>
      </c>
      <c r="G4971" s="134" t="s">
        <v>360</v>
      </c>
      <c r="H4971" s="135">
        <v>33649.93</v>
      </c>
      <c r="I4971" s="135">
        <v>34468.22</v>
      </c>
      <c r="J4971" s="135">
        <v>289445.7</v>
      </c>
      <c r="K4971" t="str">
        <f>VLOOKUP(C4971,ResCat!$A$2:$B$268,2,FALSE)</f>
        <v>PPOPMR</v>
      </c>
    </row>
    <row r="4972" spans="3:11" x14ac:dyDescent="0.25">
      <c r="C4972" s="134" t="s">
        <v>212</v>
      </c>
      <c r="D4972" s="134" t="s">
        <v>0</v>
      </c>
      <c r="E4972" s="134" t="s">
        <v>361</v>
      </c>
      <c r="F4972" s="134" t="s">
        <v>310</v>
      </c>
      <c r="G4972" s="134" t="s">
        <v>355</v>
      </c>
      <c r="H4972" s="135">
        <v>-130.44</v>
      </c>
      <c r="I4972" s="135">
        <v>-130.44</v>
      </c>
      <c r="J4972" s="135">
        <v>-929.03</v>
      </c>
      <c r="K4972" t="str">
        <f>VLOOKUP(C4972,ResCat!$A$2:$B$268,2,FALSE)</f>
        <v>PPOPMR</v>
      </c>
    </row>
    <row r="4973" spans="3:11" x14ac:dyDescent="0.25">
      <c r="C4973" s="134" t="s">
        <v>212</v>
      </c>
      <c r="D4973" s="134" t="s">
        <v>0</v>
      </c>
      <c r="E4973" s="134" t="s">
        <v>312</v>
      </c>
      <c r="F4973" s="134" t="s">
        <v>310</v>
      </c>
      <c r="G4973" s="134" t="s">
        <v>364</v>
      </c>
      <c r="H4973" s="135">
        <v>-1288</v>
      </c>
      <c r="I4973" s="135">
        <v>-1288</v>
      </c>
      <c r="J4973" s="135">
        <v>-1159</v>
      </c>
      <c r="K4973" t="str">
        <f>VLOOKUP(C4973,ResCat!$A$2:$B$268,2,FALSE)</f>
        <v>PPOPMR</v>
      </c>
    </row>
    <row r="4974" spans="3:11" x14ac:dyDescent="0.25">
      <c r="C4974" s="134" t="s">
        <v>212</v>
      </c>
      <c r="D4974" s="134" t="s">
        <v>0</v>
      </c>
      <c r="E4974" s="134" t="s">
        <v>357</v>
      </c>
      <c r="F4974" s="134" t="s">
        <v>310</v>
      </c>
      <c r="G4974" s="134" t="s">
        <v>338</v>
      </c>
      <c r="H4974" s="135">
        <v>593866.04</v>
      </c>
      <c r="I4974" s="135">
        <v>593866.04</v>
      </c>
      <c r="J4974" s="135">
        <v>2817480.51</v>
      </c>
      <c r="K4974" t="str">
        <f>VLOOKUP(C4974,ResCat!$A$2:$B$268,2,FALSE)</f>
        <v>PPOPMR</v>
      </c>
    </row>
    <row r="4975" spans="3:11" x14ac:dyDescent="0.25">
      <c r="C4975" s="134" t="s">
        <v>212</v>
      </c>
      <c r="D4975" s="134" t="s">
        <v>0</v>
      </c>
      <c r="E4975" s="134" t="s">
        <v>339</v>
      </c>
      <c r="F4975" s="134" t="s">
        <v>310</v>
      </c>
      <c r="G4975" s="134" t="s">
        <v>353</v>
      </c>
      <c r="H4975" s="135">
        <v>-7522.7199999999993</v>
      </c>
      <c r="I4975" s="135">
        <v>-7522.7199999999993</v>
      </c>
      <c r="J4975" s="135">
        <v>-20266.18</v>
      </c>
      <c r="K4975" t="str">
        <f>VLOOKUP(C4975,ResCat!$A$2:$B$268,2,FALSE)</f>
        <v>PPOPMR</v>
      </c>
    </row>
    <row r="4976" spans="3:11" x14ac:dyDescent="0.25">
      <c r="C4976" s="134" t="s">
        <v>212</v>
      </c>
      <c r="D4976" s="134" t="s">
        <v>0</v>
      </c>
      <c r="E4976" s="134" t="s">
        <v>316</v>
      </c>
      <c r="F4976" s="134" t="s">
        <v>310</v>
      </c>
      <c r="G4976" s="134" t="s">
        <v>313</v>
      </c>
      <c r="H4976" s="135">
        <v>-12205.91</v>
      </c>
      <c r="I4976" s="135">
        <v>-12205.91</v>
      </c>
      <c r="J4976" s="135">
        <v>60</v>
      </c>
      <c r="K4976" t="str">
        <f>VLOOKUP(C4976,ResCat!$A$2:$B$268,2,FALSE)</f>
        <v>PPOPMR</v>
      </c>
    </row>
    <row r="4977" spans="3:11" x14ac:dyDescent="0.25">
      <c r="C4977" s="134" t="s">
        <v>212</v>
      </c>
      <c r="D4977" s="134" t="s">
        <v>0</v>
      </c>
      <c r="E4977" s="134" t="s">
        <v>318</v>
      </c>
      <c r="F4977" s="134" t="s">
        <v>310</v>
      </c>
      <c r="G4977" s="134" t="s">
        <v>358</v>
      </c>
      <c r="H4977" s="135">
        <v>3641.23</v>
      </c>
      <c r="I4977" s="135">
        <v>3641.23</v>
      </c>
      <c r="J4977" s="135">
        <v>6780.7</v>
      </c>
      <c r="K4977" t="str">
        <f>VLOOKUP(C4977,ResCat!$A$2:$B$268,2,FALSE)</f>
        <v>PPOPMR</v>
      </c>
    </row>
    <row r="4978" spans="3:11" x14ac:dyDescent="0.25">
      <c r="C4978" s="134" t="s">
        <v>212</v>
      </c>
      <c r="D4978" s="134" t="s">
        <v>0</v>
      </c>
      <c r="E4978" s="134" t="s">
        <v>322</v>
      </c>
      <c r="F4978" s="134" t="s">
        <v>310</v>
      </c>
      <c r="G4978" s="134" t="s">
        <v>341</v>
      </c>
      <c r="H4978" s="135">
        <v>-4357.6899999999996</v>
      </c>
      <c r="I4978" s="135">
        <v>-5907</v>
      </c>
      <c r="J4978" s="135">
        <v>-22916.18</v>
      </c>
      <c r="K4978" t="str">
        <f>VLOOKUP(C4978,ResCat!$A$2:$B$268,2,FALSE)</f>
        <v>PPOPMR</v>
      </c>
    </row>
    <row r="4979" spans="3:11" x14ac:dyDescent="0.25">
      <c r="C4979" s="134" t="s">
        <v>212</v>
      </c>
      <c r="D4979" s="134" t="s">
        <v>0</v>
      </c>
      <c r="E4979" s="134" t="s">
        <v>326</v>
      </c>
      <c r="F4979" s="134" t="s">
        <v>310</v>
      </c>
      <c r="G4979" s="134" t="s">
        <v>317</v>
      </c>
      <c r="H4979" s="135">
        <v>91824.37000000001</v>
      </c>
      <c r="I4979" s="135">
        <v>105318.88</v>
      </c>
      <c r="J4979" s="135">
        <v>177579.28999999998</v>
      </c>
      <c r="K4979" t="str">
        <f>VLOOKUP(C4979,ResCat!$A$2:$B$268,2,FALSE)</f>
        <v>PPOPMR</v>
      </c>
    </row>
    <row r="4980" spans="3:11" x14ac:dyDescent="0.25">
      <c r="C4980" s="134" t="s">
        <v>212</v>
      </c>
      <c r="D4980" s="134" t="s">
        <v>0</v>
      </c>
      <c r="E4980" s="134" t="s">
        <v>328</v>
      </c>
      <c r="F4980" s="134" t="s">
        <v>310</v>
      </c>
      <c r="G4980" s="134" t="s">
        <v>319</v>
      </c>
      <c r="H4980" s="135">
        <v>33.200000000000003</v>
      </c>
      <c r="I4980" s="135">
        <v>33.200000000000003</v>
      </c>
      <c r="J4980" s="135">
        <v>166</v>
      </c>
      <c r="K4980" t="str">
        <f>VLOOKUP(C4980,ResCat!$A$2:$B$268,2,FALSE)</f>
        <v>PPOPMR</v>
      </c>
    </row>
    <row r="4981" spans="3:11" x14ac:dyDescent="0.25">
      <c r="C4981" s="134" t="s">
        <v>212</v>
      </c>
      <c r="D4981" s="134" t="s">
        <v>0</v>
      </c>
      <c r="E4981" s="134" t="s">
        <v>330</v>
      </c>
      <c r="F4981" s="134" t="s">
        <v>310</v>
      </c>
      <c r="G4981" s="134" t="s">
        <v>321</v>
      </c>
      <c r="H4981" s="135">
        <v>22.2</v>
      </c>
      <c r="I4981" s="135">
        <v>22.2</v>
      </c>
      <c r="J4981" s="135">
        <v>111</v>
      </c>
      <c r="K4981" t="str">
        <f>VLOOKUP(C4981,ResCat!$A$2:$B$268,2,FALSE)</f>
        <v>PPOPMR</v>
      </c>
    </row>
    <row r="4982" spans="3:11" x14ac:dyDescent="0.25">
      <c r="C4982" s="134" t="s">
        <v>212</v>
      </c>
      <c r="D4982" s="134" t="s">
        <v>0</v>
      </c>
      <c r="E4982" s="134" t="s">
        <v>332</v>
      </c>
      <c r="F4982" s="134" t="s">
        <v>310</v>
      </c>
      <c r="G4982" s="134" t="s">
        <v>323</v>
      </c>
      <c r="H4982" s="135">
        <v>21773.199999999997</v>
      </c>
      <c r="I4982" s="135">
        <v>21773.199999999997</v>
      </c>
      <c r="J4982" s="135">
        <v>48450.610000000008</v>
      </c>
      <c r="K4982" t="str">
        <f>VLOOKUP(C4982,ResCat!$A$2:$B$268,2,FALSE)</f>
        <v>PPOPMR</v>
      </c>
    </row>
    <row r="4983" spans="3:11" x14ac:dyDescent="0.25">
      <c r="C4983" s="134" t="s">
        <v>212</v>
      </c>
      <c r="D4983" s="134" t="s">
        <v>0</v>
      </c>
      <c r="E4983" s="134" t="s">
        <v>335</v>
      </c>
      <c r="F4983" s="134" t="s">
        <v>310</v>
      </c>
      <c r="G4983" s="134" t="s">
        <v>325</v>
      </c>
      <c r="H4983" s="135">
        <v>54529.36</v>
      </c>
      <c r="I4983" s="135">
        <v>70453.38</v>
      </c>
      <c r="J4983" s="135">
        <v>9897.200000000008</v>
      </c>
      <c r="K4983" t="str">
        <f>VLOOKUP(C4983,ResCat!$A$2:$B$268,2,FALSE)</f>
        <v>PPOPMR</v>
      </c>
    </row>
    <row r="4984" spans="3:11" x14ac:dyDescent="0.25">
      <c r="C4984" s="134" t="s">
        <v>212</v>
      </c>
      <c r="D4984" s="134" t="s">
        <v>0</v>
      </c>
      <c r="E4984" s="134" t="s">
        <v>4</v>
      </c>
      <c r="F4984" s="134" t="s">
        <v>310</v>
      </c>
      <c r="G4984" s="134" t="s">
        <v>327</v>
      </c>
      <c r="H4984" s="135">
        <v>1781.89</v>
      </c>
      <c r="I4984" s="135">
        <v>1781.89</v>
      </c>
      <c r="J4984" s="135">
        <v>9522</v>
      </c>
      <c r="K4984" t="str">
        <f>VLOOKUP(C4984,ResCat!$A$2:$B$268,2,FALSE)</f>
        <v>PPOPMR</v>
      </c>
    </row>
    <row r="4985" spans="3:11" x14ac:dyDescent="0.25">
      <c r="C4985" s="134" t="s">
        <v>212</v>
      </c>
      <c r="D4985" s="134" t="s">
        <v>0</v>
      </c>
      <c r="E4985" s="134" t="s">
        <v>511</v>
      </c>
      <c r="F4985" s="134" t="s">
        <v>310</v>
      </c>
      <c r="G4985" s="134" t="s">
        <v>329</v>
      </c>
      <c r="H4985" s="135">
        <v>1939.3</v>
      </c>
      <c r="I4985" s="135">
        <v>2072.8200000000002</v>
      </c>
      <c r="J4985" s="135">
        <v>12329.89</v>
      </c>
      <c r="K4985" t="str">
        <f>VLOOKUP(C4985,ResCat!$A$2:$B$268,2,FALSE)</f>
        <v>PPOPMR</v>
      </c>
    </row>
    <row r="4986" spans="3:11" x14ac:dyDescent="0.25">
      <c r="C4986" s="134" t="s">
        <v>212</v>
      </c>
      <c r="D4986" s="134" t="s">
        <v>0</v>
      </c>
      <c r="E4986" s="134" t="s">
        <v>969</v>
      </c>
      <c r="F4986" s="134" t="s">
        <v>310</v>
      </c>
      <c r="G4986" s="134" t="s">
        <v>331</v>
      </c>
      <c r="H4986" s="135">
        <v>8625.64</v>
      </c>
      <c r="I4986" s="135">
        <v>8760.6099999999988</v>
      </c>
      <c r="J4986" s="135">
        <v>572375.34999999986</v>
      </c>
      <c r="K4986" t="str">
        <f>VLOOKUP(C4986,ResCat!$A$2:$B$268,2,FALSE)</f>
        <v>PPOPMR</v>
      </c>
    </row>
    <row r="4987" spans="3:11" x14ac:dyDescent="0.25">
      <c r="C4987" s="134" t="s">
        <v>212</v>
      </c>
      <c r="D4987" s="134" t="s">
        <v>0</v>
      </c>
      <c r="E4987" s="134" t="s">
        <v>961</v>
      </c>
      <c r="F4987" s="134" t="s">
        <v>310</v>
      </c>
      <c r="G4987" s="134" t="s">
        <v>334</v>
      </c>
      <c r="H4987" s="135">
        <v>11271.77</v>
      </c>
      <c r="I4987" s="135">
        <v>94913.319999999963</v>
      </c>
      <c r="J4987" s="135">
        <v>1744124.5700000003</v>
      </c>
      <c r="K4987" t="str">
        <f>VLOOKUP(C4987,ResCat!$A$2:$B$268,2,FALSE)</f>
        <v>PPOPMR</v>
      </c>
    </row>
    <row r="4988" spans="3:11" x14ac:dyDescent="0.25">
      <c r="C4988" s="134" t="s">
        <v>212</v>
      </c>
      <c r="D4988" s="134" t="s">
        <v>0</v>
      </c>
      <c r="E4988" s="134" t="s">
        <v>970</v>
      </c>
      <c r="F4988" s="134" t="s">
        <v>310</v>
      </c>
      <c r="G4988" s="134" t="s">
        <v>333</v>
      </c>
      <c r="H4988" s="135">
        <v>522910.23999999987</v>
      </c>
      <c r="I4988" s="135">
        <v>525099.72000000055</v>
      </c>
      <c r="J4988" s="135">
        <v>5332065.4699999932</v>
      </c>
      <c r="K4988" t="str">
        <f>VLOOKUP(C4988,ResCat!$A$2:$B$268,2,FALSE)</f>
        <v>PPOPMR</v>
      </c>
    </row>
    <row r="4989" spans="3:11" x14ac:dyDescent="0.25">
      <c r="C4989" s="134" t="s">
        <v>212</v>
      </c>
      <c r="D4989" s="134" t="s">
        <v>0</v>
      </c>
      <c r="E4989" s="134" t="s">
        <v>1023</v>
      </c>
      <c r="F4989" s="134" t="s">
        <v>310</v>
      </c>
      <c r="G4989" s="134" t="s">
        <v>308</v>
      </c>
      <c r="H4989" s="135">
        <v>87987.469999999987</v>
      </c>
      <c r="I4989" s="135">
        <v>89081.81</v>
      </c>
      <c r="J4989" s="135">
        <v>499228.98</v>
      </c>
      <c r="K4989" t="str">
        <f>VLOOKUP(C4989,ResCat!$A$2:$B$268,2,FALSE)</f>
        <v>PPOPMR</v>
      </c>
    </row>
    <row r="4990" spans="3:11" x14ac:dyDescent="0.25">
      <c r="C4990" s="134" t="s">
        <v>212</v>
      </c>
      <c r="D4990" s="134" t="s">
        <v>2</v>
      </c>
      <c r="E4990" s="134" t="s">
        <v>1029</v>
      </c>
      <c r="F4990" s="134" t="s">
        <v>310</v>
      </c>
      <c r="G4990" s="134" t="s">
        <v>311</v>
      </c>
      <c r="H4990" s="135">
        <v>-94.37</v>
      </c>
      <c r="I4990" s="135">
        <v>-94.37</v>
      </c>
      <c r="J4990" s="135">
        <v>0</v>
      </c>
      <c r="K4990" t="str">
        <f>VLOOKUP(C4990,ResCat!$A$2:$B$268,2,FALSE)</f>
        <v>PPOPMR</v>
      </c>
    </row>
    <row r="4991" spans="3:11" x14ac:dyDescent="0.25">
      <c r="C4991" s="134" t="s">
        <v>212</v>
      </c>
      <c r="D4991" s="134" t="s">
        <v>2</v>
      </c>
      <c r="E4991" s="134" t="s">
        <v>359</v>
      </c>
      <c r="F4991" s="134" t="s">
        <v>310</v>
      </c>
      <c r="G4991" s="134" t="s">
        <v>311</v>
      </c>
      <c r="H4991" s="135">
        <v>-157.74</v>
      </c>
      <c r="I4991" s="135">
        <v>-157.74</v>
      </c>
      <c r="J4991" s="135">
        <v>0</v>
      </c>
      <c r="K4991" t="str">
        <f>VLOOKUP(C4991,ResCat!$A$2:$B$268,2,FALSE)</f>
        <v>PPOPMR</v>
      </c>
    </row>
    <row r="4992" spans="3:11" x14ac:dyDescent="0.25">
      <c r="C4992" s="134" t="s">
        <v>212</v>
      </c>
      <c r="D4992" s="134" t="s">
        <v>2</v>
      </c>
      <c r="E4992" s="134" t="s">
        <v>337</v>
      </c>
      <c r="F4992" s="134" t="s">
        <v>310</v>
      </c>
      <c r="G4992" s="134" t="s">
        <v>311</v>
      </c>
      <c r="H4992" s="135">
        <v>-861.47999999999979</v>
      </c>
      <c r="I4992" s="135">
        <v>-812.12</v>
      </c>
      <c r="J4992" s="135">
        <v>582</v>
      </c>
      <c r="K4992" t="str">
        <f>VLOOKUP(C4992,ResCat!$A$2:$B$268,2,FALSE)</f>
        <v>PPOPMR</v>
      </c>
    </row>
    <row r="4993" spans="3:11" x14ac:dyDescent="0.25">
      <c r="C4993" s="134" t="s">
        <v>212</v>
      </c>
      <c r="D4993" s="134" t="s">
        <v>2</v>
      </c>
      <c r="E4993" s="134" t="s">
        <v>352</v>
      </c>
      <c r="F4993" s="134" t="s">
        <v>310</v>
      </c>
      <c r="G4993" s="134" t="s">
        <v>351</v>
      </c>
      <c r="H4993" s="135">
        <v>982.5</v>
      </c>
      <c r="I4993" s="135">
        <v>1217.52</v>
      </c>
      <c r="J4993" s="135">
        <v>7627</v>
      </c>
      <c r="K4993" t="str">
        <f>VLOOKUP(C4993,ResCat!$A$2:$B$268,2,FALSE)</f>
        <v>PPOPMR</v>
      </c>
    </row>
    <row r="4994" spans="3:11" x14ac:dyDescent="0.25">
      <c r="C4994" s="134" t="s">
        <v>212</v>
      </c>
      <c r="D4994" s="134" t="s">
        <v>2</v>
      </c>
      <c r="E4994" s="134" t="s">
        <v>347</v>
      </c>
      <c r="F4994" s="134" t="s">
        <v>310</v>
      </c>
      <c r="G4994" s="134" t="s">
        <v>360</v>
      </c>
      <c r="H4994" s="135">
        <v>-2082.7200000000003</v>
      </c>
      <c r="I4994" s="135">
        <v>-2043.8899999999996</v>
      </c>
      <c r="J4994" s="135">
        <v>1987.3599999999994</v>
      </c>
      <c r="K4994" t="str">
        <f>VLOOKUP(C4994,ResCat!$A$2:$B$268,2,FALSE)</f>
        <v>PPOPMR</v>
      </c>
    </row>
    <row r="4995" spans="3:11" x14ac:dyDescent="0.25">
      <c r="C4995" s="134" t="s">
        <v>212</v>
      </c>
      <c r="D4995" s="134" t="s">
        <v>2</v>
      </c>
      <c r="E4995" s="134" t="s">
        <v>361</v>
      </c>
      <c r="F4995" s="134" t="s">
        <v>310</v>
      </c>
      <c r="G4995" s="134" t="s">
        <v>355</v>
      </c>
      <c r="H4995" s="135">
        <v>698.31000000000006</v>
      </c>
      <c r="I4995" s="135">
        <v>795.84999999999991</v>
      </c>
      <c r="J4995" s="135">
        <v>741</v>
      </c>
      <c r="K4995" t="str">
        <f>VLOOKUP(C4995,ResCat!$A$2:$B$268,2,FALSE)</f>
        <v>PPOPMR</v>
      </c>
    </row>
    <row r="4996" spans="3:11" x14ac:dyDescent="0.25">
      <c r="C4996" s="134" t="s">
        <v>212</v>
      </c>
      <c r="D4996" s="134" t="s">
        <v>2</v>
      </c>
      <c r="E4996" s="134" t="s">
        <v>312</v>
      </c>
      <c r="F4996" s="134" t="s">
        <v>310</v>
      </c>
      <c r="G4996" s="134" t="s">
        <v>364</v>
      </c>
      <c r="H4996" s="135">
        <v>17.680000000000021</v>
      </c>
      <c r="I4996" s="135">
        <v>96.039999999999992</v>
      </c>
      <c r="J4996" s="135">
        <v>384.56</v>
      </c>
      <c r="K4996" t="str">
        <f>VLOOKUP(C4996,ResCat!$A$2:$B$268,2,FALSE)</f>
        <v>PPOPMR</v>
      </c>
    </row>
    <row r="4997" spans="3:11" x14ac:dyDescent="0.25">
      <c r="C4997" s="134" t="s">
        <v>212</v>
      </c>
      <c r="D4997" s="134" t="s">
        <v>2</v>
      </c>
      <c r="E4997" s="134" t="s">
        <v>357</v>
      </c>
      <c r="F4997" s="134" t="s">
        <v>310</v>
      </c>
      <c r="G4997" s="134" t="s">
        <v>338</v>
      </c>
      <c r="H4997" s="135">
        <v>-464.0800000000001</v>
      </c>
      <c r="I4997" s="135">
        <v>-621.74999999999989</v>
      </c>
      <c r="J4997" s="135">
        <v>-955.5</v>
      </c>
      <c r="K4997" t="str">
        <f>VLOOKUP(C4997,ResCat!$A$2:$B$268,2,FALSE)</f>
        <v>PPOPMR</v>
      </c>
    </row>
    <row r="4998" spans="3:11" x14ac:dyDescent="0.25">
      <c r="C4998" s="134" t="s">
        <v>212</v>
      </c>
      <c r="D4998" s="134" t="s">
        <v>2</v>
      </c>
      <c r="E4998" s="134" t="s">
        <v>314</v>
      </c>
      <c r="F4998" s="134" t="s">
        <v>310</v>
      </c>
      <c r="G4998" s="134" t="s">
        <v>356</v>
      </c>
      <c r="H4998" s="135">
        <v>-836.41000000000008</v>
      </c>
      <c r="I4998" s="135">
        <v>-546.09</v>
      </c>
      <c r="J4998" s="135">
        <v>-510</v>
      </c>
      <c r="K4998" t="str">
        <f>VLOOKUP(C4998,ResCat!$A$2:$B$268,2,FALSE)</f>
        <v>PPOPMR</v>
      </c>
    </row>
    <row r="4999" spans="3:11" x14ac:dyDescent="0.25">
      <c r="C4999" s="134" t="s">
        <v>212</v>
      </c>
      <c r="D4999" s="134" t="s">
        <v>2</v>
      </c>
      <c r="E4999" s="134" t="s">
        <v>339</v>
      </c>
      <c r="F4999" s="134" t="s">
        <v>310</v>
      </c>
      <c r="G4999" s="134" t="s">
        <v>353</v>
      </c>
      <c r="H4999" s="135">
        <v>-1100.3800000000001</v>
      </c>
      <c r="I4999" s="135">
        <v>-900.56999999999971</v>
      </c>
      <c r="J4999" s="135">
        <v>-3399</v>
      </c>
      <c r="K4999" t="str">
        <f>VLOOKUP(C4999,ResCat!$A$2:$B$268,2,FALSE)</f>
        <v>PPOPMR</v>
      </c>
    </row>
    <row r="5000" spans="3:11" x14ac:dyDescent="0.25">
      <c r="C5000" s="134" t="s">
        <v>212</v>
      </c>
      <c r="D5000" s="134" t="s">
        <v>2</v>
      </c>
      <c r="E5000" s="134" t="s">
        <v>342</v>
      </c>
      <c r="F5000" s="134" t="s">
        <v>310</v>
      </c>
      <c r="G5000" s="134" t="s">
        <v>348</v>
      </c>
      <c r="H5000" s="135">
        <v>692.78000000000009</v>
      </c>
      <c r="I5000" s="135">
        <v>881.04</v>
      </c>
      <c r="J5000" s="135">
        <v>3349.69</v>
      </c>
      <c r="K5000" t="str">
        <f>VLOOKUP(C5000,ResCat!$A$2:$B$268,2,FALSE)</f>
        <v>PPOPMR</v>
      </c>
    </row>
    <row r="5001" spans="3:11" x14ac:dyDescent="0.25">
      <c r="C5001" s="134" t="s">
        <v>212</v>
      </c>
      <c r="D5001" s="134" t="s">
        <v>2</v>
      </c>
      <c r="E5001" s="134" t="s">
        <v>316</v>
      </c>
      <c r="F5001" s="134" t="s">
        <v>310</v>
      </c>
      <c r="G5001" s="134" t="s">
        <v>313</v>
      </c>
      <c r="H5001" s="135">
        <v>-1276.4900000000005</v>
      </c>
      <c r="I5001" s="135">
        <v>-1011.78</v>
      </c>
      <c r="J5001" s="135">
        <v>596</v>
      </c>
      <c r="K5001" t="str">
        <f>VLOOKUP(C5001,ResCat!$A$2:$B$268,2,FALSE)</f>
        <v>PPOPMR</v>
      </c>
    </row>
    <row r="5002" spans="3:11" x14ac:dyDescent="0.25">
      <c r="C5002" s="134" t="s">
        <v>212</v>
      </c>
      <c r="D5002" s="134" t="s">
        <v>2</v>
      </c>
      <c r="E5002" s="134" t="s">
        <v>318</v>
      </c>
      <c r="F5002" s="134" t="s">
        <v>310</v>
      </c>
      <c r="G5002" s="134" t="s">
        <v>358</v>
      </c>
      <c r="H5002" s="135">
        <v>-1352.0600000000006</v>
      </c>
      <c r="I5002" s="135">
        <v>-1194.5200000000007</v>
      </c>
      <c r="J5002" s="135">
        <v>2274.9700000000003</v>
      </c>
      <c r="K5002" t="str">
        <f>VLOOKUP(C5002,ResCat!$A$2:$B$268,2,FALSE)</f>
        <v>PPOPMR</v>
      </c>
    </row>
    <row r="5003" spans="3:11" x14ac:dyDescent="0.25">
      <c r="C5003" s="134" t="s">
        <v>212</v>
      </c>
      <c r="D5003" s="134" t="s">
        <v>2</v>
      </c>
      <c r="E5003" s="134" t="s">
        <v>320</v>
      </c>
      <c r="F5003" s="134" t="s">
        <v>310</v>
      </c>
      <c r="G5003" s="134" t="s">
        <v>315</v>
      </c>
      <c r="H5003" s="135">
        <v>-3400.09</v>
      </c>
      <c r="I5003" s="135">
        <v>-2986.78</v>
      </c>
      <c r="J5003" s="135">
        <v>178.75</v>
      </c>
      <c r="K5003" t="str">
        <f>VLOOKUP(C5003,ResCat!$A$2:$B$268,2,FALSE)</f>
        <v>PPOPMR</v>
      </c>
    </row>
    <row r="5004" spans="3:11" x14ac:dyDescent="0.25">
      <c r="C5004" s="134" t="s">
        <v>212</v>
      </c>
      <c r="D5004" s="134" t="s">
        <v>2</v>
      </c>
      <c r="E5004" s="134" t="s">
        <v>322</v>
      </c>
      <c r="F5004" s="134" t="s">
        <v>310</v>
      </c>
      <c r="G5004" s="134" t="s">
        <v>341</v>
      </c>
      <c r="H5004" s="135">
        <v>359.23999999999995</v>
      </c>
      <c r="I5004" s="135">
        <v>318.50999999999993</v>
      </c>
      <c r="J5004" s="135">
        <v>2624.98</v>
      </c>
      <c r="K5004" t="str">
        <f>VLOOKUP(C5004,ResCat!$A$2:$B$268,2,FALSE)</f>
        <v>PPOPMR</v>
      </c>
    </row>
    <row r="5005" spans="3:11" x14ac:dyDescent="0.25">
      <c r="C5005" s="134" t="s">
        <v>212</v>
      </c>
      <c r="D5005" s="134" t="s">
        <v>2</v>
      </c>
      <c r="E5005" s="134" t="s">
        <v>324</v>
      </c>
      <c r="F5005" s="134" t="s">
        <v>310</v>
      </c>
      <c r="G5005" s="134" t="s">
        <v>340</v>
      </c>
      <c r="H5005" s="135">
        <v>-436.18000000000023</v>
      </c>
      <c r="I5005" s="135">
        <v>-489.80000000000121</v>
      </c>
      <c r="J5005" s="135">
        <v>12349.299999999997</v>
      </c>
      <c r="K5005" t="str">
        <f>VLOOKUP(C5005,ResCat!$A$2:$B$268,2,FALSE)</f>
        <v>PPOPMR</v>
      </c>
    </row>
    <row r="5006" spans="3:11" x14ac:dyDescent="0.25">
      <c r="C5006" s="134" t="s">
        <v>212</v>
      </c>
      <c r="D5006" s="134" t="s">
        <v>2</v>
      </c>
      <c r="E5006" s="134" t="s">
        <v>326</v>
      </c>
      <c r="F5006" s="134" t="s">
        <v>310</v>
      </c>
      <c r="G5006" s="134" t="s">
        <v>317</v>
      </c>
      <c r="H5006" s="135">
        <v>-761.20000000000027</v>
      </c>
      <c r="I5006" s="135">
        <v>-1025.4100000000003</v>
      </c>
      <c r="J5006" s="135">
        <v>-934.56999999999971</v>
      </c>
      <c r="K5006" t="str">
        <f>VLOOKUP(C5006,ResCat!$A$2:$B$268,2,FALSE)</f>
        <v>PPOPMR</v>
      </c>
    </row>
    <row r="5007" spans="3:11" x14ac:dyDescent="0.25">
      <c r="C5007" s="134" t="s">
        <v>212</v>
      </c>
      <c r="D5007" s="134" t="s">
        <v>2</v>
      </c>
      <c r="E5007" s="134" t="s">
        <v>328</v>
      </c>
      <c r="F5007" s="134" t="s">
        <v>310</v>
      </c>
      <c r="G5007" s="134" t="s">
        <v>319</v>
      </c>
      <c r="H5007" s="135">
        <v>142.10000000000011</v>
      </c>
      <c r="I5007" s="135">
        <v>-11.900000000000084</v>
      </c>
      <c r="J5007" s="135">
        <v>15320.999999999998</v>
      </c>
      <c r="K5007" t="str">
        <f>VLOOKUP(C5007,ResCat!$A$2:$B$268,2,FALSE)</f>
        <v>PPOPMR</v>
      </c>
    </row>
    <row r="5008" spans="3:11" x14ac:dyDescent="0.25">
      <c r="C5008" s="134" t="s">
        <v>212</v>
      </c>
      <c r="D5008" s="134" t="s">
        <v>2</v>
      </c>
      <c r="E5008" s="134" t="s">
        <v>330</v>
      </c>
      <c r="F5008" s="134" t="s">
        <v>310</v>
      </c>
      <c r="G5008" s="134" t="s">
        <v>321</v>
      </c>
      <c r="H5008" s="135">
        <v>507.46999999999997</v>
      </c>
      <c r="I5008" s="135">
        <v>561.06999999999994</v>
      </c>
      <c r="J5008" s="135">
        <v>3895.63</v>
      </c>
      <c r="K5008" t="str">
        <f>VLOOKUP(C5008,ResCat!$A$2:$B$268,2,FALSE)</f>
        <v>PPOPMR</v>
      </c>
    </row>
    <row r="5009" spans="3:11" x14ac:dyDescent="0.25">
      <c r="C5009" s="134" t="s">
        <v>212</v>
      </c>
      <c r="D5009" s="134" t="s">
        <v>2</v>
      </c>
      <c r="E5009" s="134" t="s">
        <v>332</v>
      </c>
      <c r="F5009" s="134" t="s">
        <v>310</v>
      </c>
      <c r="G5009" s="134" t="s">
        <v>323</v>
      </c>
      <c r="H5009" s="135">
        <v>1484.7799999999995</v>
      </c>
      <c r="I5009" s="135">
        <v>1679.3599999999997</v>
      </c>
      <c r="J5009" s="135">
        <v>13384.939999999997</v>
      </c>
      <c r="K5009" t="str">
        <f>VLOOKUP(C5009,ResCat!$A$2:$B$268,2,FALSE)</f>
        <v>PPOPMR</v>
      </c>
    </row>
    <row r="5010" spans="3:11" x14ac:dyDescent="0.25">
      <c r="C5010" s="134" t="s">
        <v>212</v>
      </c>
      <c r="D5010" s="134" t="s">
        <v>2</v>
      </c>
      <c r="E5010" s="134" t="s">
        <v>335</v>
      </c>
      <c r="F5010" s="134" t="s">
        <v>310</v>
      </c>
      <c r="G5010" s="134" t="s">
        <v>325</v>
      </c>
      <c r="H5010" s="135">
        <v>4245.9699999999984</v>
      </c>
      <c r="I5010" s="135">
        <v>5197.88</v>
      </c>
      <c r="J5010" s="135">
        <v>28887.09</v>
      </c>
      <c r="K5010" t="str">
        <f>VLOOKUP(C5010,ResCat!$A$2:$B$268,2,FALSE)</f>
        <v>PPOPMR</v>
      </c>
    </row>
    <row r="5011" spans="3:11" x14ac:dyDescent="0.25">
      <c r="C5011" s="134" t="s">
        <v>212</v>
      </c>
      <c r="D5011" s="134" t="s">
        <v>2</v>
      </c>
      <c r="E5011" s="134" t="s">
        <v>4</v>
      </c>
      <c r="F5011" s="134" t="s">
        <v>310</v>
      </c>
      <c r="G5011" s="134" t="s">
        <v>327</v>
      </c>
      <c r="H5011" s="135">
        <v>5979.3300000000008</v>
      </c>
      <c r="I5011" s="135">
        <v>6711.7600000000011</v>
      </c>
      <c r="J5011" s="135">
        <v>38595.479999999996</v>
      </c>
      <c r="K5011" t="str">
        <f>VLOOKUP(C5011,ResCat!$A$2:$B$268,2,FALSE)</f>
        <v>PPOPMR</v>
      </c>
    </row>
    <row r="5012" spans="3:11" x14ac:dyDescent="0.25">
      <c r="C5012" s="134" t="s">
        <v>212</v>
      </c>
      <c r="D5012" s="134" t="s">
        <v>2</v>
      </c>
      <c r="E5012" s="134" t="s">
        <v>511</v>
      </c>
      <c r="F5012" s="134" t="s">
        <v>310</v>
      </c>
      <c r="G5012" s="134" t="s">
        <v>329</v>
      </c>
      <c r="H5012" s="135">
        <v>34437.039999999994</v>
      </c>
      <c r="I5012" s="135">
        <v>35689.969999999987</v>
      </c>
      <c r="J5012" s="135">
        <v>186161.43000000002</v>
      </c>
      <c r="K5012" t="str">
        <f>VLOOKUP(C5012,ResCat!$A$2:$B$268,2,FALSE)</f>
        <v>PPOPMR</v>
      </c>
    </row>
    <row r="5013" spans="3:11" x14ac:dyDescent="0.25">
      <c r="C5013" s="134" t="s">
        <v>212</v>
      </c>
      <c r="D5013" s="134" t="s">
        <v>2</v>
      </c>
      <c r="E5013" s="134" t="s">
        <v>969</v>
      </c>
      <c r="F5013" s="134" t="s">
        <v>310</v>
      </c>
      <c r="G5013" s="134" t="s">
        <v>331</v>
      </c>
      <c r="H5013" s="135">
        <v>24556.790000000005</v>
      </c>
      <c r="I5013" s="135">
        <v>26470.38</v>
      </c>
      <c r="J5013" s="135">
        <v>132139.82000000004</v>
      </c>
      <c r="K5013" t="str">
        <f>VLOOKUP(C5013,ResCat!$A$2:$B$268,2,FALSE)</f>
        <v>PPOPMR</v>
      </c>
    </row>
    <row r="5014" spans="3:11" x14ac:dyDescent="0.25">
      <c r="C5014" s="134" t="s">
        <v>212</v>
      </c>
      <c r="D5014" s="134" t="s">
        <v>2</v>
      </c>
      <c r="E5014" s="134" t="s">
        <v>961</v>
      </c>
      <c r="F5014" s="134" t="s">
        <v>310</v>
      </c>
      <c r="G5014" s="134" t="s">
        <v>334</v>
      </c>
      <c r="H5014" s="135">
        <v>66818.430000000139</v>
      </c>
      <c r="I5014" s="135">
        <v>82458.310000000201</v>
      </c>
      <c r="J5014" s="135">
        <v>619992.92000000004</v>
      </c>
      <c r="K5014" t="str">
        <f>VLOOKUP(C5014,ResCat!$A$2:$B$268,2,FALSE)</f>
        <v>PPOPMR</v>
      </c>
    </row>
    <row r="5015" spans="3:11" x14ac:dyDescent="0.25">
      <c r="C5015" s="134" t="s">
        <v>212</v>
      </c>
      <c r="D5015" s="134" t="s">
        <v>2</v>
      </c>
      <c r="E5015" s="134" t="s">
        <v>970</v>
      </c>
      <c r="F5015" s="134" t="s">
        <v>310</v>
      </c>
      <c r="G5015" s="134" t="s">
        <v>333</v>
      </c>
      <c r="H5015" s="135">
        <v>291167.01000000077</v>
      </c>
      <c r="I5015" s="135">
        <v>318772.13000000064</v>
      </c>
      <c r="J5015" s="135">
        <v>1918376.2799999989</v>
      </c>
      <c r="K5015" t="str">
        <f>VLOOKUP(C5015,ResCat!$A$2:$B$268,2,FALSE)</f>
        <v>PPOPMR</v>
      </c>
    </row>
    <row r="5016" spans="3:11" x14ac:dyDescent="0.25">
      <c r="C5016" s="134" t="s">
        <v>212</v>
      </c>
      <c r="D5016" s="134" t="s">
        <v>2</v>
      </c>
      <c r="E5016" s="134" t="s">
        <v>1023</v>
      </c>
      <c r="F5016" s="134" t="s">
        <v>310</v>
      </c>
      <c r="G5016" s="134" t="s">
        <v>308</v>
      </c>
      <c r="H5016" s="135">
        <v>333968.64999999956</v>
      </c>
      <c r="I5016" s="135">
        <v>399128.53999999957</v>
      </c>
      <c r="J5016" s="135">
        <v>982185.10000000021</v>
      </c>
      <c r="K5016" t="str">
        <f>VLOOKUP(C5016,ResCat!$A$2:$B$268,2,FALSE)</f>
        <v>PPOPMR</v>
      </c>
    </row>
    <row r="5017" spans="3:11" x14ac:dyDescent="0.25">
      <c r="C5017" s="134" t="s">
        <v>212</v>
      </c>
      <c r="D5017" s="134" t="s">
        <v>343</v>
      </c>
      <c r="E5017" s="134" t="s">
        <v>309</v>
      </c>
      <c r="F5017" s="134" t="s">
        <v>1053</v>
      </c>
      <c r="G5017" s="134" t="s">
        <v>311</v>
      </c>
      <c r="H5017" s="135">
        <v>26.85</v>
      </c>
      <c r="I5017" s="135">
        <v>52.1</v>
      </c>
      <c r="J5017" s="135">
        <v>88.53</v>
      </c>
      <c r="K5017" t="str">
        <f>VLOOKUP(C5017,ResCat!$A$2:$B$268,2,FALSE)</f>
        <v>PPOPMR</v>
      </c>
    </row>
    <row r="5018" spans="3:11" x14ac:dyDescent="0.25">
      <c r="C5018" s="134" t="s">
        <v>212</v>
      </c>
      <c r="D5018" s="134" t="s">
        <v>343</v>
      </c>
      <c r="E5018" s="134" t="s">
        <v>362</v>
      </c>
      <c r="F5018" s="134" t="s">
        <v>1053</v>
      </c>
      <c r="G5018" s="134" t="s">
        <v>311</v>
      </c>
      <c r="H5018" s="135">
        <v>56.900000000000006</v>
      </c>
      <c r="I5018" s="135">
        <v>116.80000000000001</v>
      </c>
      <c r="J5018" s="135">
        <v>396.98</v>
      </c>
      <c r="K5018" t="str">
        <f>VLOOKUP(C5018,ResCat!$A$2:$B$268,2,FALSE)</f>
        <v>PPOPMR</v>
      </c>
    </row>
    <row r="5019" spans="3:11" x14ac:dyDescent="0.25">
      <c r="C5019" s="134" t="s">
        <v>212</v>
      </c>
      <c r="D5019" s="134" t="s">
        <v>343</v>
      </c>
      <c r="E5019" s="134" t="s">
        <v>1027</v>
      </c>
      <c r="F5019" s="134" t="s">
        <v>1053</v>
      </c>
      <c r="G5019" s="134" t="s">
        <v>311</v>
      </c>
      <c r="H5019" s="135">
        <v>26.85</v>
      </c>
      <c r="I5019" s="135">
        <v>58.920000000000009</v>
      </c>
      <c r="J5019" s="135">
        <v>253.75</v>
      </c>
      <c r="K5019" t="str">
        <f>VLOOKUP(C5019,ResCat!$A$2:$B$268,2,FALSE)</f>
        <v>PPOPMR</v>
      </c>
    </row>
    <row r="5020" spans="3:11" x14ac:dyDescent="0.25">
      <c r="C5020" s="134" t="s">
        <v>212</v>
      </c>
      <c r="D5020" s="134" t="s">
        <v>343</v>
      </c>
      <c r="E5020" s="134" t="s">
        <v>1028</v>
      </c>
      <c r="F5020" s="134" t="s">
        <v>1053</v>
      </c>
      <c r="G5020" s="134" t="s">
        <v>311</v>
      </c>
      <c r="H5020" s="135">
        <v>0</v>
      </c>
      <c r="I5020" s="135">
        <v>12.07</v>
      </c>
      <c r="J5020" s="135">
        <v>197.97</v>
      </c>
      <c r="K5020" t="str">
        <f>VLOOKUP(C5020,ResCat!$A$2:$B$268,2,FALSE)</f>
        <v>PPOPMR</v>
      </c>
    </row>
    <row r="5021" spans="3:11" x14ac:dyDescent="0.25">
      <c r="C5021" s="134" t="s">
        <v>212</v>
      </c>
      <c r="D5021" s="134" t="s">
        <v>343</v>
      </c>
      <c r="E5021" s="134" t="s">
        <v>363</v>
      </c>
      <c r="F5021" s="134" t="s">
        <v>1053</v>
      </c>
      <c r="G5021" s="134" t="s">
        <v>311</v>
      </c>
      <c r="H5021" s="135">
        <v>26.85</v>
      </c>
      <c r="I5021" s="135">
        <v>58.920000000000009</v>
      </c>
      <c r="J5021" s="135">
        <v>243.75</v>
      </c>
      <c r="K5021" t="str">
        <f>VLOOKUP(C5021,ResCat!$A$2:$B$268,2,FALSE)</f>
        <v>PPOPMR</v>
      </c>
    </row>
    <row r="5022" spans="3:11" x14ac:dyDescent="0.25">
      <c r="C5022" s="134" t="s">
        <v>212</v>
      </c>
      <c r="D5022" s="134" t="s">
        <v>343</v>
      </c>
      <c r="E5022" s="134" t="s">
        <v>1029</v>
      </c>
      <c r="F5022" s="134" t="s">
        <v>1053</v>
      </c>
      <c r="G5022" s="134" t="s">
        <v>311</v>
      </c>
      <c r="H5022" s="135">
        <v>0</v>
      </c>
      <c r="I5022" s="135">
        <v>12.010000000000002</v>
      </c>
      <c r="J5022" s="135">
        <v>187.97</v>
      </c>
      <c r="K5022" t="str">
        <f>VLOOKUP(C5022,ResCat!$A$2:$B$268,2,FALSE)</f>
        <v>PPOPMR</v>
      </c>
    </row>
    <row r="5023" spans="3:11" x14ac:dyDescent="0.25">
      <c r="C5023" s="134" t="s">
        <v>212</v>
      </c>
      <c r="D5023" s="134" t="s">
        <v>343</v>
      </c>
      <c r="E5023" s="134" t="s">
        <v>349</v>
      </c>
      <c r="F5023" s="134" t="s">
        <v>1053</v>
      </c>
      <c r="G5023" s="134" t="s">
        <v>311</v>
      </c>
      <c r="H5023" s="135">
        <v>26.85</v>
      </c>
      <c r="I5023" s="135">
        <v>58.74</v>
      </c>
      <c r="J5023" s="135">
        <v>243.75</v>
      </c>
      <c r="K5023" t="str">
        <f>VLOOKUP(C5023,ResCat!$A$2:$B$268,2,FALSE)</f>
        <v>PPOPMR</v>
      </c>
    </row>
    <row r="5024" spans="3:11" x14ac:dyDescent="0.25">
      <c r="C5024" s="134" t="s">
        <v>212</v>
      </c>
      <c r="D5024" s="134" t="s">
        <v>343</v>
      </c>
      <c r="E5024" s="134" t="s">
        <v>350</v>
      </c>
      <c r="F5024" s="134" t="s">
        <v>1053</v>
      </c>
      <c r="G5024" s="134" t="s">
        <v>311</v>
      </c>
      <c r="H5024" s="135">
        <v>26.85</v>
      </c>
      <c r="I5024" s="135">
        <v>58.74</v>
      </c>
      <c r="J5024" s="135">
        <v>243.75</v>
      </c>
      <c r="K5024" t="str">
        <f>VLOOKUP(C5024,ResCat!$A$2:$B$268,2,FALSE)</f>
        <v>PPOPMR</v>
      </c>
    </row>
    <row r="5025" spans="3:11" x14ac:dyDescent="0.25">
      <c r="C5025" s="134" t="s">
        <v>212</v>
      </c>
      <c r="D5025" s="134" t="s">
        <v>343</v>
      </c>
      <c r="E5025" s="134" t="s">
        <v>359</v>
      </c>
      <c r="F5025" s="134" t="s">
        <v>1053</v>
      </c>
      <c r="G5025" s="134" t="s">
        <v>311</v>
      </c>
      <c r="H5025" s="135">
        <v>0</v>
      </c>
      <c r="I5025" s="135">
        <v>5.12</v>
      </c>
      <c r="J5025" s="135">
        <v>35.25</v>
      </c>
      <c r="K5025" t="str">
        <f>VLOOKUP(C5025,ResCat!$A$2:$B$268,2,FALSE)</f>
        <v>PPOPMR</v>
      </c>
    </row>
    <row r="5026" spans="3:11" x14ac:dyDescent="0.25">
      <c r="C5026" s="134" t="s">
        <v>212</v>
      </c>
      <c r="D5026" s="134" t="s">
        <v>343</v>
      </c>
      <c r="E5026" s="134" t="s">
        <v>354</v>
      </c>
      <c r="F5026" s="134" t="s">
        <v>1053</v>
      </c>
      <c r="G5026" s="134" t="s">
        <v>311</v>
      </c>
      <c r="H5026" s="135">
        <v>28.69</v>
      </c>
      <c r="I5026" s="135">
        <v>58.69</v>
      </c>
      <c r="J5026" s="135">
        <v>70.460000000000008</v>
      </c>
      <c r="K5026" t="str">
        <f>VLOOKUP(C5026,ResCat!$A$2:$B$268,2,FALSE)</f>
        <v>PPOPMR</v>
      </c>
    </row>
    <row r="5027" spans="3:11" x14ac:dyDescent="0.25">
      <c r="C5027" s="134" t="s">
        <v>212</v>
      </c>
      <c r="D5027" s="134" t="s">
        <v>343</v>
      </c>
      <c r="E5027" s="134" t="s">
        <v>366</v>
      </c>
      <c r="F5027" s="134" t="s">
        <v>1053</v>
      </c>
      <c r="G5027" s="134" t="s">
        <v>311</v>
      </c>
      <c r="H5027" s="135">
        <v>26.85</v>
      </c>
      <c r="I5027" s="135">
        <v>51.9</v>
      </c>
      <c r="J5027" s="135">
        <v>91.03</v>
      </c>
      <c r="K5027" t="str">
        <f>VLOOKUP(C5027,ResCat!$A$2:$B$268,2,FALSE)</f>
        <v>PPOPMR</v>
      </c>
    </row>
    <row r="5028" spans="3:11" x14ac:dyDescent="0.25">
      <c r="C5028" s="134" t="s">
        <v>212</v>
      </c>
      <c r="D5028" s="134" t="s">
        <v>343</v>
      </c>
      <c r="E5028" s="134" t="s">
        <v>347</v>
      </c>
      <c r="F5028" s="134" t="s">
        <v>1053</v>
      </c>
      <c r="G5028" s="134" t="s">
        <v>360</v>
      </c>
      <c r="H5028" s="135">
        <v>32.31</v>
      </c>
      <c r="I5028" s="135">
        <v>57.36</v>
      </c>
      <c r="J5028" s="135">
        <v>97.539999999999992</v>
      </c>
      <c r="K5028" t="str">
        <f>VLOOKUP(C5028,ResCat!$A$2:$B$268,2,FALSE)</f>
        <v>PPOPMR</v>
      </c>
    </row>
    <row r="5029" spans="3:11" x14ac:dyDescent="0.25">
      <c r="C5029" s="134" t="s">
        <v>212</v>
      </c>
      <c r="D5029" s="134" t="s">
        <v>343</v>
      </c>
      <c r="E5029" s="134" t="s">
        <v>361</v>
      </c>
      <c r="F5029" s="134" t="s">
        <v>1053</v>
      </c>
      <c r="G5029" s="134" t="s">
        <v>355</v>
      </c>
      <c r="H5029" s="135">
        <v>30.8</v>
      </c>
      <c r="I5029" s="135">
        <v>50.8</v>
      </c>
      <c r="J5029" s="135">
        <v>62.29</v>
      </c>
      <c r="K5029" t="str">
        <f>VLOOKUP(C5029,ResCat!$A$2:$B$268,2,FALSE)</f>
        <v>PPOPMR</v>
      </c>
    </row>
    <row r="5030" spans="3:11" x14ac:dyDescent="0.25">
      <c r="C5030" s="134" t="s">
        <v>212</v>
      </c>
      <c r="D5030" s="134" t="s">
        <v>343</v>
      </c>
      <c r="E5030" s="134" t="s">
        <v>357</v>
      </c>
      <c r="F5030" s="134" t="s">
        <v>1053</v>
      </c>
      <c r="G5030" s="134" t="s">
        <v>338</v>
      </c>
      <c r="H5030" s="135">
        <v>30.8</v>
      </c>
      <c r="I5030" s="135">
        <v>50.8</v>
      </c>
      <c r="J5030" s="135">
        <v>62.29</v>
      </c>
      <c r="K5030" t="str">
        <f>VLOOKUP(C5030,ResCat!$A$2:$B$268,2,FALSE)</f>
        <v>PPOPMR</v>
      </c>
    </row>
    <row r="5031" spans="3:11" x14ac:dyDescent="0.25">
      <c r="C5031" s="134" t="s">
        <v>212</v>
      </c>
      <c r="D5031" s="134" t="s">
        <v>343</v>
      </c>
      <c r="E5031" s="134" t="s">
        <v>339</v>
      </c>
      <c r="F5031" s="134" t="s">
        <v>1053</v>
      </c>
      <c r="G5031" s="134" t="s">
        <v>353</v>
      </c>
      <c r="H5031" s="135">
        <v>30.8</v>
      </c>
      <c r="I5031" s="135">
        <v>50.8</v>
      </c>
      <c r="J5031" s="135">
        <v>62.29</v>
      </c>
      <c r="K5031" t="str">
        <f>VLOOKUP(C5031,ResCat!$A$2:$B$268,2,FALSE)</f>
        <v>PPOPMR</v>
      </c>
    </row>
    <row r="5032" spans="3:11" x14ac:dyDescent="0.25">
      <c r="C5032" s="134" t="s">
        <v>212</v>
      </c>
      <c r="D5032" s="134" t="s">
        <v>343</v>
      </c>
      <c r="E5032" s="134" t="s">
        <v>342</v>
      </c>
      <c r="F5032" s="134" t="s">
        <v>1053</v>
      </c>
      <c r="G5032" s="134" t="s">
        <v>348</v>
      </c>
      <c r="H5032" s="135">
        <v>30.8</v>
      </c>
      <c r="I5032" s="135">
        <v>50.8</v>
      </c>
      <c r="J5032" s="135">
        <v>62.29</v>
      </c>
      <c r="K5032" t="str">
        <f>VLOOKUP(C5032,ResCat!$A$2:$B$268,2,FALSE)</f>
        <v>PPOPMR</v>
      </c>
    </row>
    <row r="5033" spans="3:11" x14ac:dyDescent="0.25">
      <c r="C5033" s="134" t="s">
        <v>212</v>
      </c>
      <c r="D5033" s="134" t="s">
        <v>343</v>
      </c>
      <c r="E5033" s="134" t="s">
        <v>316</v>
      </c>
      <c r="F5033" s="134" t="s">
        <v>1053</v>
      </c>
      <c r="G5033" s="134" t="s">
        <v>313</v>
      </c>
      <c r="H5033" s="135">
        <v>30.8</v>
      </c>
      <c r="I5033" s="135">
        <v>50.8</v>
      </c>
      <c r="J5033" s="135">
        <v>62.29</v>
      </c>
      <c r="K5033" t="str">
        <f>VLOOKUP(C5033,ResCat!$A$2:$B$268,2,FALSE)</f>
        <v>PPOPMR</v>
      </c>
    </row>
    <row r="5034" spans="3:11" x14ac:dyDescent="0.25">
      <c r="C5034" s="134" t="s">
        <v>212</v>
      </c>
      <c r="D5034" s="134" t="s">
        <v>343</v>
      </c>
      <c r="E5034" s="134" t="s">
        <v>318</v>
      </c>
      <c r="F5034" s="134" t="s">
        <v>1053</v>
      </c>
      <c r="G5034" s="134" t="s">
        <v>358</v>
      </c>
      <c r="H5034" s="135">
        <v>30.8</v>
      </c>
      <c r="I5034" s="135">
        <v>50.8</v>
      </c>
      <c r="J5034" s="135">
        <v>62.29</v>
      </c>
      <c r="K5034" t="str">
        <f>VLOOKUP(C5034,ResCat!$A$2:$B$268,2,FALSE)</f>
        <v>PPOPMR</v>
      </c>
    </row>
    <row r="5035" spans="3:11" x14ac:dyDescent="0.25">
      <c r="C5035" s="134" t="s">
        <v>212</v>
      </c>
      <c r="D5035" s="134" t="s">
        <v>343</v>
      </c>
      <c r="E5035" s="134" t="s">
        <v>961</v>
      </c>
      <c r="F5035" s="134" t="s">
        <v>1053</v>
      </c>
      <c r="G5035" s="134" t="s">
        <v>334</v>
      </c>
      <c r="H5035" s="135">
        <v>0</v>
      </c>
      <c r="I5035" s="135">
        <v>-3.2700000000000102</v>
      </c>
      <c r="J5035" s="135">
        <v>-46.75</v>
      </c>
      <c r="K5035" t="str">
        <f>VLOOKUP(C5035,ResCat!$A$2:$B$268,2,FALSE)</f>
        <v>PPOPMR</v>
      </c>
    </row>
    <row r="5036" spans="3:11" x14ac:dyDescent="0.25">
      <c r="C5036" s="134" t="s">
        <v>212</v>
      </c>
      <c r="D5036" s="134" t="s">
        <v>343</v>
      </c>
      <c r="E5036" s="134" t="s">
        <v>970</v>
      </c>
      <c r="F5036" s="134" t="s">
        <v>1055</v>
      </c>
      <c r="G5036" s="134" t="s">
        <v>333</v>
      </c>
      <c r="H5036" s="135">
        <v>1340.73</v>
      </c>
      <c r="I5036" s="135">
        <v>1472.2899999999997</v>
      </c>
      <c r="J5036" s="135">
        <v>2501.1000000000004</v>
      </c>
      <c r="K5036" t="str">
        <f>VLOOKUP(C5036,ResCat!$A$2:$B$268,2,FALSE)</f>
        <v>PPOPMR</v>
      </c>
    </row>
    <row r="5037" spans="3:11" x14ac:dyDescent="0.25">
      <c r="C5037" s="134" t="s">
        <v>212</v>
      </c>
      <c r="D5037" s="134" t="s">
        <v>343</v>
      </c>
      <c r="E5037" s="134" t="s">
        <v>970</v>
      </c>
      <c r="F5037" s="134" t="s">
        <v>1053</v>
      </c>
      <c r="G5037" s="134" t="s">
        <v>333</v>
      </c>
      <c r="H5037" s="135">
        <v>73682.679999999949</v>
      </c>
      <c r="I5037" s="135">
        <v>80124.260000000024</v>
      </c>
      <c r="J5037" s="135">
        <v>200155.19999999984</v>
      </c>
      <c r="K5037" t="str">
        <f>VLOOKUP(C5037,ResCat!$A$2:$B$268,2,FALSE)</f>
        <v>PPOPMR</v>
      </c>
    </row>
    <row r="5038" spans="3:11" x14ac:dyDescent="0.25">
      <c r="C5038" s="134" t="s">
        <v>212</v>
      </c>
      <c r="D5038" s="134" t="s">
        <v>343</v>
      </c>
      <c r="E5038" s="134" t="s">
        <v>1023</v>
      </c>
      <c r="F5038" s="134" t="s">
        <v>1055</v>
      </c>
      <c r="G5038" s="134" t="s">
        <v>308</v>
      </c>
      <c r="H5038" s="135">
        <v>120.36000000000001</v>
      </c>
      <c r="I5038" s="135">
        <v>3848.099999999999</v>
      </c>
      <c r="J5038" s="135">
        <v>10071.210000000003</v>
      </c>
      <c r="K5038" t="str">
        <f>VLOOKUP(C5038,ResCat!$A$2:$B$268,2,FALSE)</f>
        <v>PPOPMR</v>
      </c>
    </row>
    <row r="5039" spans="3:11" x14ac:dyDescent="0.25">
      <c r="C5039" s="134" t="s">
        <v>212</v>
      </c>
      <c r="D5039" s="134" t="s">
        <v>343</v>
      </c>
      <c r="E5039" s="134" t="s">
        <v>1023</v>
      </c>
      <c r="F5039" s="134" t="s">
        <v>1053</v>
      </c>
      <c r="G5039" s="134" t="s">
        <v>308</v>
      </c>
      <c r="H5039" s="135">
        <v>297504.31</v>
      </c>
      <c r="I5039" s="135">
        <v>322917.79999999964</v>
      </c>
      <c r="J5039" s="135">
        <v>806839.87999999686</v>
      </c>
      <c r="K5039" t="str">
        <f>VLOOKUP(C5039,ResCat!$A$2:$B$268,2,FALSE)</f>
        <v>PPOPMR</v>
      </c>
    </row>
    <row r="5040" spans="3:11" x14ac:dyDescent="0.25">
      <c r="C5040" s="134" t="s">
        <v>212</v>
      </c>
      <c r="D5040" s="134" t="s">
        <v>1</v>
      </c>
      <c r="E5040" s="134" t="s">
        <v>359</v>
      </c>
      <c r="F5040" s="134" t="s">
        <v>310</v>
      </c>
      <c r="G5040" s="134" t="s">
        <v>311</v>
      </c>
      <c r="H5040" s="135">
        <v>-245</v>
      </c>
      <c r="I5040" s="135">
        <v>-350</v>
      </c>
      <c r="J5040" s="135">
        <v>-388.83</v>
      </c>
      <c r="K5040" t="str">
        <f>VLOOKUP(C5040,ResCat!$A$2:$B$268,2,FALSE)</f>
        <v>PPOPMR</v>
      </c>
    </row>
    <row r="5041" spans="3:11" x14ac:dyDescent="0.25">
      <c r="C5041" s="134" t="s">
        <v>212</v>
      </c>
      <c r="D5041" s="134" t="s">
        <v>1</v>
      </c>
      <c r="E5041" s="134" t="s">
        <v>347</v>
      </c>
      <c r="F5041" s="134" t="s">
        <v>310</v>
      </c>
      <c r="G5041" s="134" t="s">
        <v>360</v>
      </c>
      <c r="H5041" s="135">
        <v>-11692.89</v>
      </c>
      <c r="I5041" s="135">
        <v>-12511.18</v>
      </c>
      <c r="J5041" s="135">
        <v>-229243.7</v>
      </c>
      <c r="K5041" t="str">
        <f>VLOOKUP(C5041,ResCat!$A$2:$B$268,2,FALSE)</f>
        <v>PPOPMR</v>
      </c>
    </row>
    <row r="5042" spans="3:11" x14ac:dyDescent="0.25">
      <c r="C5042" s="134" t="s">
        <v>212</v>
      </c>
      <c r="D5042" s="134" t="s">
        <v>1</v>
      </c>
      <c r="E5042" s="134" t="s">
        <v>361</v>
      </c>
      <c r="F5042" s="134" t="s">
        <v>310</v>
      </c>
      <c r="G5042" s="134" t="s">
        <v>355</v>
      </c>
      <c r="H5042" s="135">
        <v>4604.46</v>
      </c>
      <c r="I5042" s="135">
        <v>4652.54</v>
      </c>
      <c r="J5042" s="135">
        <v>12926.19</v>
      </c>
      <c r="K5042" t="str">
        <f>VLOOKUP(C5042,ResCat!$A$2:$B$268,2,FALSE)</f>
        <v>PPOPMR</v>
      </c>
    </row>
    <row r="5043" spans="3:11" x14ac:dyDescent="0.25">
      <c r="C5043" s="134" t="s">
        <v>212</v>
      </c>
      <c r="D5043" s="134" t="s">
        <v>1</v>
      </c>
      <c r="E5043" s="134" t="s">
        <v>312</v>
      </c>
      <c r="F5043" s="134" t="s">
        <v>310</v>
      </c>
      <c r="G5043" s="134" t="s">
        <v>364</v>
      </c>
      <c r="H5043" s="135">
        <v>-322.72000000000003</v>
      </c>
      <c r="I5043" s="135">
        <v>-1172.19</v>
      </c>
      <c r="J5043" s="135">
        <v>-23206.530000000002</v>
      </c>
      <c r="K5043" t="str">
        <f>VLOOKUP(C5043,ResCat!$A$2:$B$268,2,FALSE)</f>
        <v>PPOPMR</v>
      </c>
    </row>
    <row r="5044" spans="3:11" x14ac:dyDescent="0.25">
      <c r="C5044" s="134" t="s">
        <v>212</v>
      </c>
      <c r="D5044" s="134" t="s">
        <v>1</v>
      </c>
      <c r="E5044" s="134" t="s">
        <v>357</v>
      </c>
      <c r="F5044" s="134" t="s">
        <v>310</v>
      </c>
      <c r="G5044" s="134" t="s">
        <v>338</v>
      </c>
      <c r="H5044" s="135">
        <v>1127.3800000000001</v>
      </c>
      <c r="I5044" s="135">
        <v>1050.98</v>
      </c>
      <c r="J5044" s="135">
        <v>891</v>
      </c>
      <c r="K5044" t="str">
        <f>VLOOKUP(C5044,ResCat!$A$2:$B$268,2,FALSE)</f>
        <v>PPOPMR</v>
      </c>
    </row>
    <row r="5045" spans="3:11" x14ac:dyDescent="0.25">
      <c r="C5045" s="134" t="s">
        <v>212</v>
      </c>
      <c r="D5045" s="134" t="s">
        <v>1</v>
      </c>
      <c r="E5045" s="134" t="s">
        <v>314</v>
      </c>
      <c r="F5045" s="134" t="s">
        <v>310</v>
      </c>
      <c r="G5045" s="134" t="s">
        <v>356</v>
      </c>
      <c r="H5045" s="135">
        <v>84.5</v>
      </c>
      <c r="I5045" s="135">
        <v>0</v>
      </c>
      <c r="J5045" s="135">
        <v>0</v>
      </c>
      <c r="K5045" t="str">
        <f>VLOOKUP(C5045,ResCat!$A$2:$B$268,2,FALSE)</f>
        <v>PPOPMR</v>
      </c>
    </row>
    <row r="5046" spans="3:11" x14ac:dyDescent="0.25">
      <c r="C5046" s="134" t="s">
        <v>212</v>
      </c>
      <c r="D5046" s="134" t="s">
        <v>1</v>
      </c>
      <c r="E5046" s="134" t="s">
        <v>339</v>
      </c>
      <c r="F5046" s="134" t="s">
        <v>310</v>
      </c>
      <c r="G5046" s="134" t="s">
        <v>353</v>
      </c>
      <c r="H5046" s="135">
        <v>-615.17000000000041</v>
      </c>
      <c r="I5046" s="135">
        <v>-643.61</v>
      </c>
      <c r="J5046" s="135">
        <v>20298.28</v>
      </c>
      <c r="K5046" t="str">
        <f>VLOOKUP(C5046,ResCat!$A$2:$B$268,2,FALSE)</f>
        <v>PPOPMR</v>
      </c>
    </row>
    <row r="5047" spans="3:11" x14ac:dyDescent="0.25">
      <c r="C5047" s="134" t="s">
        <v>212</v>
      </c>
      <c r="D5047" s="134" t="s">
        <v>1</v>
      </c>
      <c r="E5047" s="134" t="s">
        <v>342</v>
      </c>
      <c r="F5047" s="134" t="s">
        <v>310</v>
      </c>
      <c r="G5047" s="134" t="s">
        <v>348</v>
      </c>
      <c r="H5047" s="135">
        <v>-925.5300000000002</v>
      </c>
      <c r="I5047" s="135">
        <v>-1470.63</v>
      </c>
      <c r="J5047" s="135">
        <v>-1749.5</v>
      </c>
      <c r="K5047" t="str">
        <f>VLOOKUP(C5047,ResCat!$A$2:$B$268,2,FALSE)</f>
        <v>PPOPMR</v>
      </c>
    </row>
    <row r="5048" spans="3:11" x14ac:dyDescent="0.25">
      <c r="C5048" s="134" t="s">
        <v>212</v>
      </c>
      <c r="D5048" s="134" t="s">
        <v>1</v>
      </c>
      <c r="E5048" s="134" t="s">
        <v>316</v>
      </c>
      <c r="F5048" s="134" t="s">
        <v>310</v>
      </c>
      <c r="G5048" s="134" t="s">
        <v>313</v>
      </c>
      <c r="H5048" s="135">
        <v>203929.01</v>
      </c>
      <c r="I5048" s="135">
        <v>203762.7</v>
      </c>
      <c r="J5048" s="135">
        <v>-1164.05</v>
      </c>
      <c r="K5048" t="str">
        <f>VLOOKUP(C5048,ResCat!$A$2:$B$268,2,FALSE)</f>
        <v>PPOPMR</v>
      </c>
    </row>
    <row r="5049" spans="3:11" x14ac:dyDescent="0.25">
      <c r="C5049" s="134" t="s">
        <v>212</v>
      </c>
      <c r="D5049" s="134" t="s">
        <v>1</v>
      </c>
      <c r="E5049" s="134" t="s">
        <v>318</v>
      </c>
      <c r="F5049" s="134" t="s">
        <v>310</v>
      </c>
      <c r="G5049" s="134" t="s">
        <v>358</v>
      </c>
      <c r="H5049" s="135">
        <v>2088.1</v>
      </c>
      <c r="I5049" s="135">
        <v>2088.1</v>
      </c>
      <c r="J5049" s="135">
        <v>20191.899999999998</v>
      </c>
      <c r="K5049" t="str">
        <f>VLOOKUP(C5049,ResCat!$A$2:$B$268,2,FALSE)</f>
        <v>PPOPMR</v>
      </c>
    </row>
    <row r="5050" spans="3:11" x14ac:dyDescent="0.25">
      <c r="C5050" s="134" t="s">
        <v>212</v>
      </c>
      <c r="D5050" s="134" t="s">
        <v>1</v>
      </c>
      <c r="E5050" s="134" t="s">
        <v>320</v>
      </c>
      <c r="F5050" s="134" t="s">
        <v>310</v>
      </c>
      <c r="G5050" s="134" t="s">
        <v>315</v>
      </c>
      <c r="H5050" s="135">
        <v>-4530.5700000000006</v>
      </c>
      <c r="I5050" s="135">
        <v>-4615.4500000000007</v>
      </c>
      <c r="J5050" s="135">
        <v>-6318.5</v>
      </c>
      <c r="K5050" t="str">
        <f>VLOOKUP(C5050,ResCat!$A$2:$B$268,2,FALSE)</f>
        <v>PPOPMR</v>
      </c>
    </row>
    <row r="5051" spans="3:11" x14ac:dyDescent="0.25">
      <c r="C5051" s="134" t="s">
        <v>212</v>
      </c>
      <c r="D5051" s="134" t="s">
        <v>1</v>
      </c>
      <c r="E5051" s="134" t="s">
        <v>322</v>
      </c>
      <c r="F5051" s="134" t="s">
        <v>310</v>
      </c>
      <c r="G5051" s="134" t="s">
        <v>341</v>
      </c>
      <c r="H5051" s="135">
        <v>15199.94</v>
      </c>
      <c r="I5051" s="135">
        <v>15230.92</v>
      </c>
      <c r="J5051" s="135">
        <v>41460.44</v>
      </c>
      <c r="K5051" t="str">
        <f>VLOOKUP(C5051,ResCat!$A$2:$B$268,2,FALSE)</f>
        <v>PPOPMR</v>
      </c>
    </row>
    <row r="5052" spans="3:11" x14ac:dyDescent="0.25">
      <c r="C5052" s="134" t="s">
        <v>212</v>
      </c>
      <c r="D5052" s="134" t="s">
        <v>1</v>
      </c>
      <c r="E5052" s="134" t="s">
        <v>324</v>
      </c>
      <c r="F5052" s="134" t="s">
        <v>310</v>
      </c>
      <c r="G5052" s="134" t="s">
        <v>340</v>
      </c>
      <c r="H5052" s="135">
        <v>3105.6600000000003</v>
      </c>
      <c r="I5052" s="135">
        <v>3105.6600000000003</v>
      </c>
      <c r="J5052" s="135">
        <v>44995</v>
      </c>
      <c r="K5052" t="str">
        <f>VLOOKUP(C5052,ResCat!$A$2:$B$268,2,FALSE)</f>
        <v>PPOPMR</v>
      </c>
    </row>
    <row r="5053" spans="3:11" x14ac:dyDescent="0.25">
      <c r="C5053" s="134" t="s">
        <v>212</v>
      </c>
      <c r="D5053" s="134" t="s">
        <v>1</v>
      </c>
      <c r="E5053" s="134" t="s">
        <v>326</v>
      </c>
      <c r="F5053" s="134" t="s">
        <v>310</v>
      </c>
      <c r="G5053" s="134" t="s">
        <v>317</v>
      </c>
      <c r="H5053" s="135">
        <v>78.930000000000007</v>
      </c>
      <c r="I5053" s="135">
        <v>78.930000000000007</v>
      </c>
      <c r="J5053" s="135">
        <v>228.2</v>
      </c>
      <c r="K5053" t="str">
        <f>VLOOKUP(C5053,ResCat!$A$2:$B$268,2,FALSE)</f>
        <v>PPOPMR</v>
      </c>
    </row>
    <row r="5054" spans="3:11" x14ac:dyDescent="0.25">
      <c r="C5054" s="134" t="s">
        <v>212</v>
      </c>
      <c r="D5054" s="134" t="s">
        <v>1</v>
      </c>
      <c r="E5054" s="134" t="s">
        <v>328</v>
      </c>
      <c r="F5054" s="134" t="s">
        <v>310</v>
      </c>
      <c r="G5054" s="134" t="s">
        <v>319</v>
      </c>
      <c r="H5054" s="135">
        <v>-3396.61</v>
      </c>
      <c r="I5054" s="135">
        <v>-3439.05</v>
      </c>
      <c r="J5054" s="135">
        <v>-5803.28</v>
      </c>
      <c r="K5054" t="str">
        <f>VLOOKUP(C5054,ResCat!$A$2:$B$268,2,FALSE)</f>
        <v>PPOPMR</v>
      </c>
    </row>
    <row r="5055" spans="3:11" x14ac:dyDescent="0.25">
      <c r="C5055" s="134" t="s">
        <v>212</v>
      </c>
      <c r="D5055" s="134" t="s">
        <v>1</v>
      </c>
      <c r="E5055" s="134" t="s">
        <v>330</v>
      </c>
      <c r="F5055" s="134" t="s">
        <v>310</v>
      </c>
      <c r="G5055" s="134" t="s">
        <v>321</v>
      </c>
      <c r="H5055" s="135">
        <v>-9929.7000000000007</v>
      </c>
      <c r="I5055" s="135">
        <v>-9809.7000000000007</v>
      </c>
      <c r="J5055" s="135">
        <v>-4997.3100000000004</v>
      </c>
      <c r="K5055" t="str">
        <f>VLOOKUP(C5055,ResCat!$A$2:$B$268,2,FALSE)</f>
        <v>PPOPMR</v>
      </c>
    </row>
    <row r="5056" spans="3:11" x14ac:dyDescent="0.25">
      <c r="C5056" s="134" t="s">
        <v>212</v>
      </c>
      <c r="D5056" s="134" t="s">
        <v>1</v>
      </c>
      <c r="E5056" s="134" t="s">
        <v>332</v>
      </c>
      <c r="F5056" s="134" t="s">
        <v>310</v>
      </c>
      <c r="G5056" s="134" t="s">
        <v>323</v>
      </c>
      <c r="H5056" s="135">
        <v>-4014.4100000000003</v>
      </c>
      <c r="I5056" s="135">
        <v>-6211.39</v>
      </c>
      <c r="J5056" s="135">
        <v>26209.440000000002</v>
      </c>
      <c r="K5056" t="str">
        <f>VLOOKUP(C5056,ResCat!$A$2:$B$268,2,FALSE)</f>
        <v>PPOPMR</v>
      </c>
    </row>
    <row r="5057" spans="3:11" x14ac:dyDescent="0.25">
      <c r="C5057" s="134" t="s">
        <v>212</v>
      </c>
      <c r="D5057" s="134" t="s">
        <v>1</v>
      </c>
      <c r="E5057" s="134" t="s">
        <v>335</v>
      </c>
      <c r="F5057" s="134" t="s">
        <v>310</v>
      </c>
      <c r="G5057" s="134" t="s">
        <v>325</v>
      </c>
      <c r="H5057" s="135">
        <v>1586.64</v>
      </c>
      <c r="I5057" s="135">
        <v>9556.909999999998</v>
      </c>
      <c r="J5057" s="135">
        <v>40151.700000000004</v>
      </c>
      <c r="K5057" t="str">
        <f>VLOOKUP(C5057,ResCat!$A$2:$B$268,2,FALSE)</f>
        <v>PPOPMR</v>
      </c>
    </row>
    <row r="5058" spans="3:11" x14ac:dyDescent="0.25">
      <c r="C5058" s="134" t="s">
        <v>212</v>
      </c>
      <c r="D5058" s="134" t="s">
        <v>1</v>
      </c>
      <c r="E5058" s="134" t="s">
        <v>4</v>
      </c>
      <c r="F5058" s="134" t="s">
        <v>310</v>
      </c>
      <c r="G5058" s="134" t="s">
        <v>327</v>
      </c>
      <c r="H5058" s="135">
        <v>18472.970000000008</v>
      </c>
      <c r="I5058" s="135">
        <v>18507.970000000008</v>
      </c>
      <c r="J5058" s="135">
        <v>151348.76</v>
      </c>
      <c r="K5058" t="str">
        <f>VLOOKUP(C5058,ResCat!$A$2:$B$268,2,FALSE)</f>
        <v>PPOPMR</v>
      </c>
    </row>
    <row r="5059" spans="3:11" x14ac:dyDescent="0.25">
      <c r="C5059" s="134" t="s">
        <v>212</v>
      </c>
      <c r="D5059" s="134" t="s">
        <v>1</v>
      </c>
      <c r="E5059" s="134" t="s">
        <v>511</v>
      </c>
      <c r="F5059" s="134" t="s">
        <v>310</v>
      </c>
      <c r="G5059" s="134" t="s">
        <v>329</v>
      </c>
      <c r="H5059" s="135">
        <v>2187.2999999999997</v>
      </c>
      <c r="I5059" s="135">
        <v>2282.0099999999998</v>
      </c>
      <c r="J5059" s="135">
        <v>36784.300000000003</v>
      </c>
      <c r="K5059" t="str">
        <f>VLOOKUP(C5059,ResCat!$A$2:$B$268,2,FALSE)</f>
        <v>PPOPMR</v>
      </c>
    </row>
    <row r="5060" spans="3:11" x14ac:dyDescent="0.25">
      <c r="C5060" s="134" t="s">
        <v>212</v>
      </c>
      <c r="D5060" s="134" t="s">
        <v>1</v>
      </c>
      <c r="E5060" s="134" t="s">
        <v>969</v>
      </c>
      <c r="F5060" s="134" t="s">
        <v>310</v>
      </c>
      <c r="G5060" s="134" t="s">
        <v>331</v>
      </c>
      <c r="H5060" s="135">
        <v>10000.319999999996</v>
      </c>
      <c r="I5060" s="135">
        <v>9994.4399999999969</v>
      </c>
      <c r="J5060" s="135">
        <v>106248.74</v>
      </c>
      <c r="K5060" t="str">
        <f>VLOOKUP(C5060,ResCat!$A$2:$B$268,2,FALSE)</f>
        <v>PPOPMR</v>
      </c>
    </row>
    <row r="5061" spans="3:11" x14ac:dyDescent="0.25">
      <c r="C5061" s="134" t="s">
        <v>212</v>
      </c>
      <c r="D5061" s="134" t="s">
        <v>1</v>
      </c>
      <c r="E5061" s="134" t="s">
        <v>961</v>
      </c>
      <c r="F5061" s="134" t="s">
        <v>310</v>
      </c>
      <c r="G5061" s="134" t="s">
        <v>334</v>
      </c>
      <c r="H5061" s="135">
        <v>273870.59999999998</v>
      </c>
      <c r="I5061" s="135">
        <v>278458.61</v>
      </c>
      <c r="J5061" s="135">
        <v>839882.54000000027</v>
      </c>
      <c r="K5061" t="str">
        <f>VLOOKUP(C5061,ResCat!$A$2:$B$268,2,FALSE)</f>
        <v>PPOPMR</v>
      </c>
    </row>
    <row r="5062" spans="3:11" x14ac:dyDescent="0.25">
      <c r="C5062" s="134" t="s">
        <v>212</v>
      </c>
      <c r="D5062" s="134" t="s">
        <v>1</v>
      </c>
      <c r="E5062" s="134" t="s">
        <v>970</v>
      </c>
      <c r="F5062" s="134" t="s">
        <v>310</v>
      </c>
      <c r="G5062" s="134" t="s">
        <v>333</v>
      </c>
      <c r="H5062" s="135">
        <v>451204.60000000056</v>
      </c>
      <c r="I5062" s="135">
        <v>463035.42000000068</v>
      </c>
      <c r="J5062" s="135">
        <v>3311980.0099999947</v>
      </c>
      <c r="K5062" t="str">
        <f>VLOOKUP(C5062,ResCat!$A$2:$B$268,2,FALSE)</f>
        <v>PPOPMR</v>
      </c>
    </row>
    <row r="5063" spans="3:11" x14ac:dyDescent="0.25">
      <c r="C5063" s="134" t="s">
        <v>212</v>
      </c>
      <c r="D5063" s="134" t="s">
        <v>1</v>
      </c>
      <c r="E5063" s="134" t="s">
        <v>1023</v>
      </c>
      <c r="F5063" s="134" t="s">
        <v>310</v>
      </c>
      <c r="G5063" s="134" t="s">
        <v>308</v>
      </c>
      <c r="H5063" s="135">
        <v>299306.7300000001</v>
      </c>
      <c r="I5063" s="135">
        <v>326117.24000000005</v>
      </c>
      <c r="J5063" s="135">
        <v>762399.66999999993</v>
      </c>
      <c r="K5063" t="str">
        <f>VLOOKUP(C5063,ResCat!$A$2:$B$268,2,FALSE)</f>
        <v>PPOPMR</v>
      </c>
    </row>
    <row r="5064" spans="3:11" x14ac:dyDescent="0.25">
      <c r="C5064" s="134" t="s">
        <v>132</v>
      </c>
      <c r="D5064" s="134" t="s">
        <v>3</v>
      </c>
      <c r="E5064" s="134" t="s">
        <v>344</v>
      </c>
      <c r="F5064" s="134" t="s">
        <v>310</v>
      </c>
      <c r="G5064" s="134" t="s">
        <v>311</v>
      </c>
      <c r="H5064" s="135">
        <v>-1442.44</v>
      </c>
      <c r="I5064" s="135">
        <v>-1442.44</v>
      </c>
      <c r="J5064" s="135">
        <v>-1442.44</v>
      </c>
      <c r="K5064" t="str">
        <f>VLOOKUP(C5064,ResCat!$A$2:$B$268,2,FALSE)</f>
        <v>HMOPERA</v>
      </c>
    </row>
    <row r="5065" spans="3:11" x14ac:dyDescent="0.25">
      <c r="C5065" s="134" t="s">
        <v>132</v>
      </c>
      <c r="D5065" s="134" t="s">
        <v>3</v>
      </c>
      <c r="E5065" s="134" t="s">
        <v>309</v>
      </c>
      <c r="F5065" s="134" t="s">
        <v>310</v>
      </c>
      <c r="G5065" s="134" t="s">
        <v>311</v>
      </c>
      <c r="H5065" s="135">
        <v>165.04</v>
      </c>
      <c r="I5065" s="135">
        <v>165.04</v>
      </c>
      <c r="J5065" s="135">
        <v>299.99</v>
      </c>
      <c r="K5065" t="str">
        <f>VLOOKUP(C5065,ResCat!$A$2:$B$268,2,FALSE)</f>
        <v>HMOPERA</v>
      </c>
    </row>
    <row r="5066" spans="3:11" x14ac:dyDescent="0.25">
      <c r="C5066" s="134" t="s">
        <v>132</v>
      </c>
      <c r="D5066" s="134" t="s">
        <v>3</v>
      </c>
      <c r="E5066" s="134" t="s">
        <v>362</v>
      </c>
      <c r="F5066" s="134" t="s">
        <v>310</v>
      </c>
      <c r="G5066" s="134" t="s">
        <v>311</v>
      </c>
      <c r="H5066" s="135">
        <v>-203.41000000000005</v>
      </c>
      <c r="I5066" s="135">
        <v>-203.41000000000005</v>
      </c>
      <c r="J5066" s="135">
        <v>949.63</v>
      </c>
      <c r="K5066" t="str">
        <f>VLOOKUP(C5066,ResCat!$A$2:$B$268,2,FALSE)</f>
        <v>HMOPERA</v>
      </c>
    </row>
    <row r="5067" spans="3:11" x14ac:dyDescent="0.25">
      <c r="C5067" s="134" t="s">
        <v>132</v>
      </c>
      <c r="D5067" s="134" t="s">
        <v>3</v>
      </c>
      <c r="E5067" s="134" t="s">
        <v>1027</v>
      </c>
      <c r="F5067" s="134" t="s">
        <v>310</v>
      </c>
      <c r="G5067" s="134" t="s">
        <v>311</v>
      </c>
      <c r="H5067" s="135">
        <v>-680.86</v>
      </c>
      <c r="I5067" s="135">
        <v>-680.86</v>
      </c>
      <c r="J5067" s="135">
        <v>124.47</v>
      </c>
      <c r="K5067" t="str">
        <f>VLOOKUP(C5067,ResCat!$A$2:$B$268,2,FALSE)</f>
        <v>HMOPERA</v>
      </c>
    </row>
    <row r="5068" spans="3:11" x14ac:dyDescent="0.25">
      <c r="C5068" s="134" t="s">
        <v>132</v>
      </c>
      <c r="D5068" s="134" t="s">
        <v>3</v>
      </c>
      <c r="E5068" s="134" t="s">
        <v>1028</v>
      </c>
      <c r="F5068" s="134" t="s">
        <v>310</v>
      </c>
      <c r="G5068" s="134" t="s">
        <v>311</v>
      </c>
      <c r="H5068" s="135">
        <v>485.48999999999995</v>
      </c>
      <c r="I5068" s="135">
        <v>485.48999999999995</v>
      </c>
      <c r="J5068" s="135">
        <v>755.38999999999987</v>
      </c>
      <c r="K5068" t="str">
        <f>VLOOKUP(C5068,ResCat!$A$2:$B$268,2,FALSE)</f>
        <v>HMOPERA</v>
      </c>
    </row>
    <row r="5069" spans="3:11" x14ac:dyDescent="0.25">
      <c r="C5069" s="134" t="s">
        <v>132</v>
      </c>
      <c r="D5069" s="134" t="s">
        <v>3</v>
      </c>
      <c r="E5069" s="134" t="s">
        <v>363</v>
      </c>
      <c r="F5069" s="134" t="s">
        <v>310</v>
      </c>
      <c r="G5069" s="134" t="s">
        <v>311</v>
      </c>
      <c r="H5069" s="135">
        <v>-1.7100000000000035</v>
      </c>
      <c r="I5069" s="135">
        <v>-1.7100000000000035</v>
      </c>
      <c r="J5069" s="135">
        <v>32.03</v>
      </c>
      <c r="K5069" t="str">
        <f>VLOOKUP(C5069,ResCat!$A$2:$B$268,2,FALSE)</f>
        <v>HMOPERA</v>
      </c>
    </row>
    <row r="5070" spans="3:11" x14ac:dyDescent="0.25">
      <c r="C5070" s="134" t="s">
        <v>132</v>
      </c>
      <c r="D5070" s="134" t="s">
        <v>3</v>
      </c>
      <c r="E5070" s="134" t="s">
        <v>1029</v>
      </c>
      <c r="F5070" s="134" t="s">
        <v>310</v>
      </c>
      <c r="G5070" s="134" t="s">
        <v>311</v>
      </c>
      <c r="H5070" s="135">
        <v>-982.61000000000013</v>
      </c>
      <c r="I5070" s="135">
        <v>-982.61000000000013</v>
      </c>
      <c r="J5070" s="135">
        <v>-81.830000000000013</v>
      </c>
      <c r="K5070" t="str">
        <f>VLOOKUP(C5070,ResCat!$A$2:$B$268,2,FALSE)</f>
        <v>HMOPERA</v>
      </c>
    </row>
    <row r="5071" spans="3:11" x14ac:dyDescent="0.25">
      <c r="C5071" s="134" t="s">
        <v>132</v>
      </c>
      <c r="D5071" s="134" t="s">
        <v>3</v>
      </c>
      <c r="E5071" s="134" t="s">
        <v>349</v>
      </c>
      <c r="F5071" s="134" t="s">
        <v>310</v>
      </c>
      <c r="G5071" s="134" t="s">
        <v>311</v>
      </c>
      <c r="H5071" s="135">
        <v>-1106.48</v>
      </c>
      <c r="I5071" s="135">
        <v>-1106.48</v>
      </c>
      <c r="J5071" s="135">
        <v>-84.650000000000091</v>
      </c>
      <c r="K5071" t="str">
        <f>VLOOKUP(C5071,ResCat!$A$2:$B$268,2,FALSE)</f>
        <v>HMOPERA</v>
      </c>
    </row>
    <row r="5072" spans="3:11" x14ac:dyDescent="0.25">
      <c r="C5072" s="134" t="s">
        <v>132</v>
      </c>
      <c r="D5072" s="134" t="s">
        <v>3</v>
      </c>
      <c r="E5072" s="134" t="s">
        <v>350</v>
      </c>
      <c r="F5072" s="134" t="s">
        <v>310</v>
      </c>
      <c r="G5072" s="134" t="s">
        <v>311</v>
      </c>
      <c r="H5072" s="135">
        <v>-41.750000000000071</v>
      </c>
      <c r="I5072" s="135">
        <v>-31.750000000000071</v>
      </c>
      <c r="J5072" s="135">
        <v>391.09</v>
      </c>
      <c r="K5072" t="str">
        <f>VLOOKUP(C5072,ResCat!$A$2:$B$268,2,FALSE)</f>
        <v>HMOPERA</v>
      </c>
    </row>
    <row r="5073" spans="3:11" x14ac:dyDescent="0.25">
      <c r="C5073" s="134" t="s">
        <v>132</v>
      </c>
      <c r="D5073" s="134" t="s">
        <v>3</v>
      </c>
      <c r="E5073" s="134" t="s">
        <v>359</v>
      </c>
      <c r="F5073" s="134" t="s">
        <v>310</v>
      </c>
      <c r="G5073" s="134" t="s">
        <v>311</v>
      </c>
      <c r="H5073" s="135">
        <v>150.53999999999979</v>
      </c>
      <c r="I5073" s="135">
        <v>190.53999999999982</v>
      </c>
      <c r="J5073" s="135">
        <v>3201.1799999999994</v>
      </c>
      <c r="K5073" t="str">
        <f>VLOOKUP(C5073,ResCat!$A$2:$B$268,2,FALSE)</f>
        <v>HMOPERA</v>
      </c>
    </row>
    <row r="5074" spans="3:11" x14ac:dyDescent="0.25">
      <c r="C5074" s="134" t="s">
        <v>132</v>
      </c>
      <c r="D5074" s="134" t="s">
        <v>3</v>
      </c>
      <c r="E5074" s="134" t="s">
        <v>354</v>
      </c>
      <c r="F5074" s="134" t="s">
        <v>310</v>
      </c>
      <c r="G5074" s="134" t="s">
        <v>311</v>
      </c>
      <c r="H5074" s="135">
        <v>-544.82000000000005</v>
      </c>
      <c r="I5074" s="135">
        <v>-534.82000000000005</v>
      </c>
      <c r="J5074" s="135">
        <v>-5410.7600000000011</v>
      </c>
      <c r="K5074" t="str">
        <f>VLOOKUP(C5074,ResCat!$A$2:$B$268,2,FALSE)</f>
        <v>HMOPERA</v>
      </c>
    </row>
    <row r="5075" spans="3:11" x14ac:dyDescent="0.25">
      <c r="C5075" s="134" t="s">
        <v>132</v>
      </c>
      <c r="D5075" s="134" t="s">
        <v>3</v>
      </c>
      <c r="E5075" s="134" t="s">
        <v>366</v>
      </c>
      <c r="F5075" s="134" t="s">
        <v>310</v>
      </c>
      <c r="G5075" s="134" t="s">
        <v>311</v>
      </c>
      <c r="H5075" s="135">
        <v>1412.4500000000003</v>
      </c>
      <c r="I5075" s="135">
        <v>1437.4500000000003</v>
      </c>
      <c r="J5075" s="135">
        <v>2164.66</v>
      </c>
      <c r="K5075" t="str">
        <f>VLOOKUP(C5075,ResCat!$A$2:$B$268,2,FALSE)</f>
        <v>HMOPERA</v>
      </c>
    </row>
    <row r="5076" spans="3:11" x14ac:dyDescent="0.25">
      <c r="C5076" s="134" t="s">
        <v>132</v>
      </c>
      <c r="D5076" s="134" t="s">
        <v>3</v>
      </c>
      <c r="E5076" s="134" t="s">
        <v>337</v>
      </c>
      <c r="F5076" s="134" t="s">
        <v>310</v>
      </c>
      <c r="G5076" s="134" t="s">
        <v>311</v>
      </c>
      <c r="H5076" s="135">
        <v>618.68999999999994</v>
      </c>
      <c r="I5076" s="135">
        <v>618.68999999999994</v>
      </c>
      <c r="J5076" s="135">
        <v>853.84</v>
      </c>
      <c r="K5076" t="str">
        <f>VLOOKUP(C5076,ResCat!$A$2:$B$268,2,FALSE)</f>
        <v>HMOPERA</v>
      </c>
    </row>
    <row r="5077" spans="3:11" x14ac:dyDescent="0.25">
      <c r="C5077" s="134" t="s">
        <v>132</v>
      </c>
      <c r="D5077" s="134" t="s">
        <v>3</v>
      </c>
      <c r="E5077" s="134" t="s">
        <v>352</v>
      </c>
      <c r="F5077" s="134" t="s">
        <v>310</v>
      </c>
      <c r="G5077" s="134" t="s">
        <v>351</v>
      </c>
      <c r="H5077" s="135">
        <v>908.1500000000002</v>
      </c>
      <c r="I5077" s="135">
        <v>908.1500000000002</v>
      </c>
      <c r="J5077" s="135">
        <v>340.58000000000015</v>
      </c>
      <c r="K5077" t="str">
        <f>VLOOKUP(C5077,ResCat!$A$2:$B$268,2,FALSE)</f>
        <v>HMOPERA</v>
      </c>
    </row>
    <row r="5078" spans="3:11" x14ac:dyDescent="0.25">
      <c r="C5078" s="134" t="s">
        <v>132</v>
      </c>
      <c r="D5078" s="134" t="s">
        <v>3</v>
      </c>
      <c r="E5078" s="134" t="s">
        <v>347</v>
      </c>
      <c r="F5078" s="134" t="s">
        <v>310</v>
      </c>
      <c r="G5078" s="134" t="s">
        <v>360</v>
      </c>
      <c r="H5078" s="135">
        <v>192.05999999999995</v>
      </c>
      <c r="I5078" s="135">
        <v>192.05999999999995</v>
      </c>
      <c r="J5078" s="135">
        <v>2107.5700000000002</v>
      </c>
      <c r="K5078" t="str">
        <f>VLOOKUP(C5078,ResCat!$A$2:$B$268,2,FALSE)</f>
        <v>HMOPERA</v>
      </c>
    </row>
    <row r="5079" spans="3:11" x14ac:dyDescent="0.25">
      <c r="C5079" s="134" t="s">
        <v>132</v>
      </c>
      <c r="D5079" s="134" t="s">
        <v>3</v>
      </c>
      <c r="E5079" s="134" t="s">
        <v>361</v>
      </c>
      <c r="F5079" s="134" t="s">
        <v>310</v>
      </c>
      <c r="G5079" s="134" t="s">
        <v>355</v>
      </c>
      <c r="H5079" s="135">
        <v>-436.23000000000013</v>
      </c>
      <c r="I5079" s="135">
        <v>-436.23000000000013</v>
      </c>
      <c r="J5079" s="135">
        <v>-528.75999999999976</v>
      </c>
      <c r="K5079" t="str">
        <f>VLOOKUP(C5079,ResCat!$A$2:$B$268,2,FALSE)</f>
        <v>HMOPERA</v>
      </c>
    </row>
    <row r="5080" spans="3:11" x14ac:dyDescent="0.25">
      <c r="C5080" s="134" t="s">
        <v>132</v>
      </c>
      <c r="D5080" s="134" t="s">
        <v>3</v>
      </c>
      <c r="E5080" s="134" t="s">
        <v>312</v>
      </c>
      <c r="F5080" s="134" t="s">
        <v>310</v>
      </c>
      <c r="G5080" s="134" t="s">
        <v>364</v>
      </c>
      <c r="H5080" s="135">
        <v>-6692.52</v>
      </c>
      <c r="I5080" s="135">
        <v>-6692.52</v>
      </c>
      <c r="J5080" s="135">
        <v>-2894.9099999999994</v>
      </c>
      <c r="K5080" t="str">
        <f>VLOOKUP(C5080,ResCat!$A$2:$B$268,2,FALSE)</f>
        <v>HMOPERA</v>
      </c>
    </row>
    <row r="5081" spans="3:11" x14ac:dyDescent="0.25">
      <c r="C5081" s="134" t="s">
        <v>132</v>
      </c>
      <c r="D5081" s="134" t="s">
        <v>3</v>
      </c>
      <c r="E5081" s="134" t="s">
        <v>357</v>
      </c>
      <c r="F5081" s="134" t="s">
        <v>310</v>
      </c>
      <c r="G5081" s="134" t="s">
        <v>338</v>
      </c>
      <c r="H5081" s="135">
        <v>-678.14</v>
      </c>
      <c r="I5081" s="135">
        <v>-616.79999999999995</v>
      </c>
      <c r="J5081" s="135">
        <v>15764.51</v>
      </c>
      <c r="K5081" t="str">
        <f>VLOOKUP(C5081,ResCat!$A$2:$B$268,2,FALSE)</f>
        <v>HMOPERA</v>
      </c>
    </row>
    <row r="5082" spans="3:11" x14ac:dyDescent="0.25">
      <c r="C5082" s="134" t="s">
        <v>132</v>
      </c>
      <c r="D5082" s="134" t="s">
        <v>3</v>
      </c>
      <c r="E5082" s="134" t="s">
        <v>314</v>
      </c>
      <c r="F5082" s="134" t="s">
        <v>310</v>
      </c>
      <c r="G5082" s="134" t="s">
        <v>356</v>
      </c>
      <c r="H5082" s="135">
        <v>333.35999999999996</v>
      </c>
      <c r="I5082" s="135">
        <v>333.35999999999996</v>
      </c>
      <c r="J5082" s="135">
        <v>1053.29</v>
      </c>
      <c r="K5082" t="str">
        <f>VLOOKUP(C5082,ResCat!$A$2:$B$268,2,FALSE)</f>
        <v>HMOPERA</v>
      </c>
    </row>
    <row r="5083" spans="3:11" x14ac:dyDescent="0.25">
      <c r="C5083" s="134" t="s">
        <v>132</v>
      </c>
      <c r="D5083" s="134" t="s">
        <v>3</v>
      </c>
      <c r="E5083" s="134" t="s">
        <v>339</v>
      </c>
      <c r="F5083" s="134" t="s">
        <v>310</v>
      </c>
      <c r="G5083" s="134" t="s">
        <v>353</v>
      </c>
      <c r="H5083" s="135">
        <v>3832.1600000000012</v>
      </c>
      <c r="I5083" s="135">
        <v>3832.1600000000012</v>
      </c>
      <c r="J5083" s="135">
        <v>5240.72</v>
      </c>
      <c r="K5083" t="str">
        <f>VLOOKUP(C5083,ResCat!$A$2:$B$268,2,FALSE)</f>
        <v>HMOPERA</v>
      </c>
    </row>
    <row r="5084" spans="3:11" x14ac:dyDescent="0.25">
      <c r="C5084" s="134" t="s">
        <v>132</v>
      </c>
      <c r="D5084" s="134" t="s">
        <v>3</v>
      </c>
      <c r="E5084" s="134" t="s">
        <v>342</v>
      </c>
      <c r="F5084" s="134" t="s">
        <v>310</v>
      </c>
      <c r="G5084" s="134" t="s">
        <v>348</v>
      </c>
      <c r="H5084" s="135">
        <v>5897.47</v>
      </c>
      <c r="I5084" s="135">
        <v>5897.47</v>
      </c>
      <c r="J5084" s="135">
        <v>8218.76</v>
      </c>
      <c r="K5084" t="str">
        <f>VLOOKUP(C5084,ResCat!$A$2:$B$268,2,FALSE)</f>
        <v>HMOPERA</v>
      </c>
    </row>
    <row r="5085" spans="3:11" x14ac:dyDescent="0.25">
      <c r="C5085" s="134" t="s">
        <v>132</v>
      </c>
      <c r="D5085" s="134" t="s">
        <v>3</v>
      </c>
      <c r="E5085" s="134" t="s">
        <v>316</v>
      </c>
      <c r="F5085" s="134" t="s">
        <v>310</v>
      </c>
      <c r="G5085" s="134" t="s">
        <v>313</v>
      </c>
      <c r="H5085" s="135">
        <v>2277.19</v>
      </c>
      <c r="I5085" s="135">
        <v>2277.19</v>
      </c>
      <c r="J5085" s="135">
        <v>7437.59</v>
      </c>
      <c r="K5085" t="str">
        <f>VLOOKUP(C5085,ResCat!$A$2:$B$268,2,FALSE)</f>
        <v>HMOPERA</v>
      </c>
    </row>
    <row r="5086" spans="3:11" x14ac:dyDescent="0.25">
      <c r="C5086" s="134" t="s">
        <v>132</v>
      </c>
      <c r="D5086" s="134" t="s">
        <v>3</v>
      </c>
      <c r="E5086" s="134" t="s">
        <v>318</v>
      </c>
      <c r="F5086" s="134" t="s">
        <v>310</v>
      </c>
      <c r="G5086" s="134" t="s">
        <v>358</v>
      </c>
      <c r="H5086" s="135">
        <v>3987.0499999999997</v>
      </c>
      <c r="I5086" s="135">
        <v>3987.0499999999997</v>
      </c>
      <c r="J5086" s="135">
        <v>11143.770000000002</v>
      </c>
      <c r="K5086" t="str">
        <f>VLOOKUP(C5086,ResCat!$A$2:$B$268,2,FALSE)</f>
        <v>HMOPERA</v>
      </c>
    </row>
    <row r="5087" spans="3:11" x14ac:dyDescent="0.25">
      <c r="C5087" s="134" t="s">
        <v>132</v>
      </c>
      <c r="D5087" s="134" t="s">
        <v>3</v>
      </c>
      <c r="E5087" s="134" t="s">
        <v>320</v>
      </c>
      <c r="F5087" s="134" t="s">
        <v>310</v>
      </c>
      <c r="G5087" s="134" t="s">
        <v>315</v>
      </c>
      <c r="H5087" s="135">
        <v>1191.4600000000003</v>
      </c>
      <c r="I5087" s="135">
        <v>1191.4600000000003</v>
      </c>
      <c r="J5087" s="135">
        <v>1448.2600000000004</v>
      </c>
      <c r="K5087" t="str">
        <f>VLOOKUP(C5087,ResCat!$A$2:$B$268,2,FALSE)</f>
        <v>HMOPERA</v>
      </c>
    </row>
    <row r="5088" spans="3:11" x14ac:dyDescent="0.25">
      <c r="C5088" s="134" t="s">
        <v>132</v>
      </c>
      <c r="D5088" s="134" t="s">
        <v>3</v>
      </c>
      <c r="E5088" s="134" t="s">
        <v>322</v>
      </c>
      <c r="F5088" s="134" t="s">
        <v>310</v>
      </c>
      <c r="G5088" s="134" t="s">
        <v>341</v>
      </c>
      <c r="H5088" s="135">
        <v>-11683.539999999997</v>
      </c>
      <c r="I5088" s="135">
        <v>-7273.8199999999988</v>
      </c>
      <c r="J5088" s="135">
        <v>-4807.53</v>
      </c>
      <c r="K5088" t="str">
        <f>VLOOKUP(C5088,ResCat!$A$2:$B$268,2,FALSE)</f>
        <v>HMOPERA</v>
      </c>
    </row>
    <row r="5089" spans="3:11" x14ac:dyDescent="0.25">
      <c r="C5089" s="134" t="s">
        <v>132</v>
      </c>
      <c r="D5089" s="134" t="s">
        <v>3</v>
      </c>
      <c r="E5089" s="134" t="s">
        <v>324</v>
      </c>
      <c r="F5089" s="134" t="s">
        <v>310</v>
      </c>
      <c r="G5089" s="134" t="s">
        <v>340</v>
      </c>
      <c r="H5089" s="135">
        <v>-6131.2300000000014</v>
      </c>
      <c r="I5089" s="135">
        <v>-6238.02</v>
      </c>
      <c r="J5089" s="135">
        <v>1382.9999999999995</v>
      </c>
      <c r="K5089" t="str">
        <f>VLOOKUP(C5089,ResCat!$A$2:$B$268,2,FALSE)</f>
        <v>HMOPERA</v>
      </c>
    </row>
    <row r="5090" spans="3:11" x14ac:dyDescent="0.25">
      <c r="C5090" s="134" t="s">
        <v>132</v>
      </c>
      <c r="D5090" s="134" t="s">
        <v>3</v>
      </c>
      <c r="E5090" s="134" t="s">
        <v>326</v>
      </c>
      <c r="F5090" s="134" t="s">
        <v>310</v>
      </c>
      <c r="G5090" s="134" t="s">
        <v>317</v>
      </c>
      <c r="H5090" s="135">
        <v>-6328.6500000000024</v>
      </c>
      <c r="I5090" s="135">
        <v>-6106.9000000000024</v>
      </c>
      <c r="J5090" s="135">
        <v>13848.890000000001</v>
      </c>
      <c r="K5090" t="str">
        <f>VLOOKUP(C5090,ResCat!$A$2:$B$268,2,FALSE)</f>
        <v>HMOPERA</v>
      </c>
    </row>
    <row r="5091" spans="3:11" x14ac:dyDescent="0.25">
      <c r="C5091" s="134" t="s">
        <v>132</v>
      </c>
      <c r="D5091" s="134" t="s">
        <v>3</v>
      </c>
      <c r="E5091" s="134" t="s">
        <v>328</v>
      </c>
      <c r="F5091" s="134" t="s">
        <v>310</v>
      </c>
      <c r="G5091" s="134" t="s">
        <v>319</v>
      </c>
      <c r="H5091" s="135">
        <v>7021.6900000000005</v>
      </c>
      <c r="I5091" s="135">
        <v>7412.33</v>
      </c>
      <c r="J5091" s="135">
        <v>34078.769999999997</v>
      </c>
      <c r="K5091" t="str">
        <f>VLOOKUP(C5091,ResCat!$A$2:$B$268,2,FALSE)</f>
        <v>HMOPERA</v>
      </c>
    </row>
    <row r="5092" spans="3:11" x14ac:dyDescent="0.25">
      <c r="C5092" s="134" t="s">
        <v>132</v>
      </c>
      <c r="D5092" s="134" t="s">
        <v>3</v>
      </c>
      <c r="E5092" s="134" t="s">
        <v>330</v>
      </c>
      <c r="F5092" s="134" t="s">
        <v>310</v>
      </c>
      <c r="G5092" s="134" t="s">
        <v>321</v>
      </c>
      <c r="H5092" s="135">
        <v>30633.910000000014</v>
      </c>
      <c r="I5092" s="135">
        <v>30927.620000000017</v>
      </c>
      <c r="J5092" s="135">
        <v>84725.039999999964</v>
      </c>
      <c r="K5092" t="str">
        <f>VLOOKUP(C5092,ResCat!$A$2:$B$268,2,FALSE)</f>
        <v>HMOPERA</v>
      </c>
    </row>
    <row r="5093" spans="3:11" x14ac:dyDescent="0.25">
      <c r="C5093" s="134" t="s">
        <v>132</v>
      </c>
      <c r="D5093" s="134" t="s">
        <v>3</v>
      </c>
      <c r="E5093" s="134" t="s">
        <v>332</v>
      </c>
      <c r="F5093" s="134" t="s">
        <v>310</v>
      </c>
      <c r="G5093" s="134" t="s">
        <v>323</v>
      </c>
      <c r="H5093" s="135">
        <v>31584.009999999991</v>
      </c>
      <c r="I5093" s="135">
        <v>31973.569999999996</v>
      </c>
      <c r="J5093" s="135">
        <v>61768.619999999988</v>
      </c>
      <c r="K5093" t="str">
        <f>VLOOKUP(C5093,ResCat!$A$2:$B$268,2,FALSE)</f>
        <v>HMOPERA</v>
      </c>
    </row>
    <row r="5094" spans="3:11" x14ac:dyDescent="0.25">
      <c r="C5094" s="134" t="s">
        <v>132</v>
      </c>
      <c r="D5094" s="134" t="s">
        <v>3</v>
      </c>
      <c r="E5094" s="134" t="s">
        <v>335</v>
      </c>
      <c r="F5094" s="134" t="s">
        <v>310</v>
      </c>
      <c r="G5094" s="134" t="s">
        <v>325</v>
      </c>
      <c r="H5094" s="135">
        <v>72123.809999999983</v>
      </c>
      <c r="I5094" s="135">
        <v>72608.619999999981</v>
      </c>
      <c r="J5094" s="135">
        <v>95146.98000000001</v>
      </c>
      <c r="K5094" t="str">
        <f>VLOOKUP(C5094,ResCat!$A$2:$B$268,2,FALSE)</f>
        <v>HMOPERA</v>
      </c>
    </row>
    <row r="5095" spans="3:11" x14ac:dyDescent="0.25">
      <c r="C5095" s="134" t="s">
        <v>132</v>
      </c>
      <c r="D5095" s="134" t="s">
        <v>3</v>
      </c>
      <c r="E5095" s="134" t="s">
        <v>4</v>
      </c>
      <c r="F5095" s="134" t="s">
        <v>310</v>
      </c>
      <c r="G5095" s="134" t="s">
        <v>327</v>
      </c>
      <c r="H5095" s="135">
        <v>69108.679999999978</v>
      </c>
      <c r="I5095" s="135">
        <v>69119.289999999979</v>
      </c>
      <c r="J5095" s="135">
        <v>80898.179999999949</v>
      </c>
      <c r="K5095" t="str">
        <f>VLOOKUP(C5095,ResCat!$A$2:$B$268,2,FALSE)</f>
        <v>HMOPERA</v>
      </c>
    </row>
    <row r="5096" spans="3:11" x14ac:dyDescent="0.25">
      <c r="C5096" s="134" t="s">
        <v>132</v>
      </c>
      <c r="D5096" s="134" t="s">
        <v>3</v>
      </c>
      <c r="E5096" s="134" t="s">
        <v>511</v>
      </c>
      <c r="F5096" s="134" t="s">
        <v>310</v>
      </c>
      <c r="G5096" s="134" t="s">
        <v>329</v>
      </c>
      <c r="H5096" s="135">
        <v>105316.46000000012</v>
      </c>
      <c r="I5096" s="135">
        <v>105972.10000000011</v>
      </c>
      <c r="J5096" s="135">
        <v>140132.79999999999</v>
      </c>
      <c r="K5096" t="str">
        <f>VLOOKUP(C5096,ResCat!$A$2:$B$268,2,FALSE)</f>
        <v>HMOPERA</v>
      </c>
    </row>
    <row r="5097" spans="3:11" x14ac:dyDescent="0.25">
      <c r="C5097" s="134" t="s">
        <v>132</v>
      </c>
      <c r="D5097" s="134" t="s">
        <v>3</v>
      </c>
      <c r="E5097" s="134" t="s">
        <v>969</v>
      </c>
      <c r="F5097" s="134" t="s">
        <v>310</v>
      </c>
      <c r="G5097" s="134" t="s">
        <v>331</v>
      </c>
      <c r="H5097" s="135">
        <v>177940.00000000023</v>
      </c>
      <c r="I5097" s="135">
        <v>178895.01000000027</v>
      </c>
      <c r="J5097" s="135">
        <v>259085.18999999997</v>
      </c>
      <c r="K5097" t="str">
        <f>VLOOKUP(C5097,ResCat!$A$2:$B$268,2,FALSE)</f>
        <v>HMOPERA</v>
      </c>
    </row>
    <row r="5098" spans="3:11" x14ac:dyDescent="0.25">
      <c r="C5098" s="134" t="s">
        <v>132</v>
      </c>
      <c r="D5098" s="134" t="s">
        <v>3</v>
      </c>
      <c r="E5098" s="134" t="s">
        <v>961</v>
      </c>
      <c r="F5098" s="134" t="s">
        <v>310</v>
      </c>
      <c r="G5098" s="134" t="s">
        <v>334</v>
      </c>
      <c r="H5098" s="135">
        <v>435355.01999999839</v>
      </c>
      <c r="I5098" s="135">
        <v>438878.62999999843</v>
      </c>
      <c r="J5098" s="135">
        <v>603567.03999999864</v>
      </c>
      <c r="K5098" t="str">
        <f>VLOOKUP(C5098,ResCat!$A$2:$B$268,2,FALSE)</f>
        <v>HMOPERA</v>
      </c>
    </row>
    <row r="5099" spans="3:11" x14ac:dyDescent="0.25">
      <c r="C5099" s="134" t="s">
        <v>132</v>
      </c>
      <c r="D5099" s="134" t="s">
        <v>3</v>
      </c>
      <c r="E5099" s="134" t="s">
        <v>970</v>
      </c>
      <c r="F5099" s="134" t="s">
        <v>310</v>
      </c>
      <c r="G5099" s="134" t="s">
        <v>333</v>
      </c>
      <c r="H5099" s="135">
        <v>1120982.359999992</v>
      </c>
      <c r="I5099" s="135">
        <v>1126104.0999999922</v>
      </c>
      <c r="J5099" s="135">
        <v>1944869.1699999988</v>
      </c>
      <c r="K5099" t="str">
        <f>VLOOKUP(C5099,ResCat!$A$2:$B$268,2,FALSE)</f>
        <v>HMOPERA</v>
      </c>
    </row>
    <row r="5100" spans="3:11" x14ac:dyDescent="0.25">
      <c r="C5100" s="134" t="s">
        <v>132</v>
      </c>
      <c r="D5100" s="134" t="s">
        <v>3</v>
      </c>
      <c r="E5100" s="134" t="s">
        <v>1023</v>
      </c>
      <c r="F5100" s="134" t="s">
        <v>310</v>
      </c>
      <c r="G5100" s="134" t="s">
        <v>308</v>
      </c>
      <c r="H5100" s="135">
        <v>1045800.6699999834</v>
      </c>
      <c r="I5100" s="135">
        <v>1046053.9799999832</v>
      </c>
      <c r="J5100" s="135">
        <v>2291166.3499999959</v>
      </c>
      <c r="K5100" t="str">
        <f>VLOOKUP(C5100,ResCat!$A$2:$B$268,2,FALSE)</f>
        <v>HMOPERA</v>
      </c>
    </row>
    <row r="5101" spans="3:11" x14ac:dyDescent="0.25">
      <c r="C5101" s="134" t="s">
        <v>132</v>
      </c>
      <c r="D5101" s="134" t="s">
        <v>0</v>
      </c>
      <c r="E5101" s="134" t="s">
        <v>1034</v>
      </c>
      <c r="F5101" s="134" t="s">
        <v>310</v>
      </c>
      <c r="G5101" s="134" t="s">
        <v>311</v>
      </c>
      <c r="H5101" s="135">
        <v>-5013.08</v>
      </c>
      <c r="I5101" s="135">
        <v>-5013.08</v>
      </c>
      <c r="J5101" s="135">
        <v>-5013.08</v>
      </c>
      <c r="K5101" t="str">
        <f>VLOOKUP(C5101,ResCat!$A$2:$B$268,2,FALSE)</f>
        <v>HMOPERA</v>
      </c>
    </row>
    <row r="5102" spans="3:11" x14ac:dyDescent="0.25">
      <c r="C5102" s="134" t="s">
        <v>132</v>
      </c>
      <c r="D5102" s="134" t="s">
        <v>0</v>
      </c>
      <c r="E5102" s="134" t="s">
        <v>362</v>
      </c>
      <c r="F5102" s="134" t="s">
        <v>310</v>
      </c>
      <c r="G5102" s="134" t="s">
        <v>311</v>
      </c>
      <c r="H5102" s="135">
        <v>13.8</v>
      </c>
      <c r="I5102" s="135">
        <v>13.8</v>
      </c>
      <c r="J5102" s="135">
        <v>13.8</v>
      </c>
      <c r="K5102" t="str">
        <f>VLOOKUP(C5102,ResCat!$A$2:$B$268,2,FALSE)</f>
        <v>HMOPERA</v>
      </c>
    </row>
    <row r="5103" spans="3:11" x14ac:dyDescent="0.25">
      <c r="C5103" s="134" t="s">
        <v>132</v>
      </c>
      <c r="D5103" s="134" t="s">
        <v>0</v>
      </c>
      <c r="E5103" s="134" t="s">
        <v>363</v>
      </c>
      <c r="F5103" s="134" t="s">
        <v>310</v>
      </c>
      <c r="G5103" s="134" t="s">
        <v>311</v>
      </c>
      <c r="H5103" s="135">
        <v>42495.890000000021</v>
      </c>
      <c r="I5103" s="135">
        <v>42495.890000000021</v>
      </c>
      <c r="J5103" s="135">
        <v>62371.42</v>
      </c>
      <c r="K5103" t="str">
        <f>VLOOKUP(C5103,ResCat!$A$2:$B$268,2,FALSE)</f>
        <v>HMOPERA</v>
      </c>
    </row>
    <row r="5104" spans="3:11" x14ac:dyDescent="0.25">
      <c r="C5104" s="134" t="s">
        <v>132</v>
      </c>
      <c r="D5104" s="134" t="s">
        <v>0</v>
      </c>
      <c r="E5104" s="134" t="s">
        <v>1029</v>
      </c>
      <c r="F5104" s="134" t="s">
        <v>310</v>
      </c>
      <c r="G5104" s="134" t="s">
        <v>311</v>
      </c>
      <c r="H5104" s="135">
        <v>31724</v>
      </c>
      <c r="I5104" s="135">
        <v>31724</v>
      </c>
      <c r="J5104" s="135">
        <v>-59.6</v>
      </c>
      <c r="K5104" t="str">
        <f>VLOOKUP(C5104,ResCat!$A$2:$B$268,2,FALSE)</f>
        <v>HMOPERA</v>
      </c>
    </row>
    <row r="5105" spans="3:11" x14ac:dyDescent="0.25">
      <c r="C5105" s="134" t="s">
        <v>132</v>
      </c>
      <c r="D5105" s="134" t="s">
        <v>0</v>
      </c>
      <c r="E5105" s="134" t="s">
        <v>350</v>
      </c>
      <c r="F5105" s="134" t="s">
        <v>310</v>
      </c>
      <c r="G5105" s="134" t="s">
        <v>311</v>
      </c>
      <c r="H5105" s="135">
        <v>-28875.09</v>
      </c>
      <c r="I5105" s="135">
        <v>-28875.09</v>
      </c>
      <c r="J5105" s="135">
        <v>-40230.01</v>
      </c>
      <c r="K5105" t="str">
        <f>VLOOKUP(C5105,ResCat!$A$2:$B$268,2,FALSE)</f>
        <v>HMOPERA</v>
      </c>
    </row>
    <row r="5106" spans="3:11" x14ac:dyDescent="0.25">
      <c r="C5106" s="134" t="s">
        <v>132</v>
      </c>
      <c r="D5106" s="134" t="s">
        <v>0</v>
      </c>
      <c r="E5106" s="134" t="s">
        <v>337</v>
      </c>
      <c r="F5106" s="134" t="s">
        <v>310</v>
      </c>
      <c r="G5106" s="134" t="s">
        <v>311</v>
      </c>
      <c r="H5106" s="135">
        <v>27952.61999999997</v>
      </c>
      <c r="I5106" s="135">
        <v>27952.61999999997</v>
      </c>
      <c r="J5106" s="135">
        <v>246489.43000000043</v>
      </c>
      <c r="K5106" t="str">
        <f>VLOOKUP(C5106,ResCat!$A$2:$B$268,2,FALSE)</f>
        <v>HMOPERA</v>
      </c>
    </row>
    <row r="5107" spans="3:11" x14ac:dyDescent="0.25">
      <c r="C5107" s="134" t="s">
        <v>132</v>
      </c>
      <c r="D5107" s="134" t="s">
        <v>0</v>
      </c>
      <c r="E5107" s="134" t="s">
        <v>352</v>
      </c>
      <c r="F5107" s="134" t="s">
        <v>310</v>
      </c>
      <c r="G5107" s="134" t="s">
        <v>351</v>
      </c>
      <c r="H5107" s="135">
        <v>8780</v>
      </c>
      <c r="I5107" s="135">
        <v>8780</v>
      </c>
      <c r="J5107" s="135">
        <v>35427.07</v>
      </c>
      <c r="K5107" t="str">
        <f>VLOOKUP(C5107,ResCat!$A$2:$B$268,2,FALSE)</f>
        <v>HMOPERA</v>
      </c>
    </row>
    <row r="5108" spans="3:11" x14ac:dyDescent="0.25">
      <c r="C5108" s="134" t="s">
        <v>132</v>
      </c>
      <c r="D5108" s="134" t="s">
        <v>0</v>
      </c>
      <c r="E5108" s="134" t="s">
        <v>312</v>
      </c>
      <c r="F5108" s="134" t="s">
        <v>310</v>
      </c>
      <c r="G5108" s="134" t="s">
        <v>364</v>
      </c>
      <c r="H5108" s="135">
        <v>-226.91999999999814</v>
      </c>
      <c r="I5108" s="135">
        <v>-226.91999999999814</v>
      </c>
      <c r="J5108" s="135">
        <v>58988.44</v>
      </c>
      <c r="K5108" t="str">
        <f>VLOOKUP(C5108,ResCat!$A$2:$B$268,2,FALSE)</f>
        <v>HMOPERA</v>
      </c>
    </row>
    <row r="5109" spans="3:11" x14ac:dyDescent="0.25">
      <c r="C5109" s="134" t="s">
        <v>132</v>
      </c>
      <c r="D5109" s="134" t="s">
        <v>0</v>
      </c>
      <c r="E5109" s="134" t="s">
        <v>357</v>
      </c>
      <c r="F5109" s="134" t="s">
        <v>310</v>
      </c>
      <c r="G5109" s="134" t="s">
        <v>338</v>
      </c>
      <c r="H5109" s="135">
        <v>0</v>
      </c>
      <c r="I5109" s="135">
        <v>0</v>
      </c>
      <c r="J5109" s="135">
        <v>0</v>
      </c>
      <c r="K5109" t="str">
        <f>VLOOKUP(C5109,ResCat!$A$2:$B$268,2,FALSE)</f>
        <v>HMOPERA</v>
      </c>
    </row>
    <row r="5110" spans="3:11" x14ac:dyDescent="0.25">
      <c r="C5110" s="134" t="s">
        <v>132</v>
      </c>
      <c r="D5110" s="134" t="s">
        <v>0</v>
      </c>
      <c r="E5110" s="134" t="s">
        <v>314</v>
      </c>
      <c r="F5110" s="134" t="s">
        <v>310</v>
      </c>
      <c r="G5110" s="134" t="s">
        <v>356</v>
      </c>
      <c r="H5110" s="135">
        <v>-21946.33</v>
      </c>
      <c r="I5110" s="135">
        <v>-21946.33</v>
      </c>
      <c r="J5110" s="135">
        <v>4443</v>
      </c>
      <c r="K5110" t="str">
        <f>VLOOKUP(C5110,ResCat!$A$2:$B$268,2,FALSE)</f>
        <v>HMOPERA</v>
      </c>
    </row>
    <row r="5111" spans="3:11" x14ac:dyDescent="0.25">
      <c r="C5111" s="134" t="s">
        <v>132</v>
      </c>
      <c r="D5111" s="134" t="s">
        <v>0</v>
      </c>
      <c r="E5111" s="134" t="s">
        <v>339</v>
      </c>
      <c r="F5111" s="134" t="s">
        <v>310</v>
      </c>
      <c r="G5111" s="134" t="s">
        <v>353</v>
      </c>
      <c r="H5111" s="135">
        <v>-8168.8499999999931</v>
      </c>
      <c r="I5111" s="135">
        <v>-8118.8499999999931</v>
      </c>
      <c r="J5111" s="135">
        <v>361106.50000000029</v>
      </c>
      <c r="K5111" t="str">
        <f>VLOOKUP(C5111,ResCat!$A$2:$B$268,2,FALSE)</f>
        <v>HMOPERA</v>
      </c>
    </row>
    <row r="5112" spans="3:11" x14ac:dyDescent="0.25">
      <c r="C5112" s="134" t="s">
        <v>132</v>
      </c>
      <c r="D5112" s="134" t="s">
        <v>0</v>
      </c>
      <c r="E5112" s="134" t="s">
        <v>342</v>
      </c>
      <c r="F5112" s="134" t="s">
        <v>310</v>
      </c>
      <c r="G5112" s="134" t="s">
        <v>348</v>
      </c>
      <c r="H5112" s="135">
        <v>-41208.639999999999</v>
      </c>
      <c r="I5112" s="135">
        <v>-41208.639999999999</v>
      </c>
      <c r="J5112" s="135">
        <v>-41766.410000000003</v>
      </c>
      <c r="K5112" t="str">
        <f>VLOOKUP(C5112,ResCat!$A$2:$B$268,2,FALSE)</f>
        <v>HMOPERA</v>
      </c>
    </row>
    <row r="5113" spans="3:11" x14ac:dyDescent="0.25">
      <c r="C5113" s="134" t="s">
        <v>132</v>
      </c>
      <c r="D5113" s="134" t="s">
        <v>0</v>
      </c>
      <c r="E5113" s="134" t="s">
        <v>316</v>
      </c>
      <c r="F5113" s="134" t="s">
        <v>310</v>
      </c>
      <c r="G5113" s="134" t="s">
        <v>313</v>
      </c>
      <c r="H5113" s="135">
        <v>-7884</v>
      </c>
      <c r="I5113" s="135">
        <v>10006.73</v>
      </c>
      <c r="J5113" s="135">
        <v>-10170.950000000001</v>
      </c>
      <c r="K5113" t="str">
        <f>VLOOKUP(C5113,ResCat!$A$2:$B$268,2,FALSE)</f>
        <v>HMOPERA</v>
      </c>
    </row>
    <row r="5114" spans="3:11" x14ac:dyDescent="0.25">
      <c r="C5114" s="134" t="s">
        <v>132</v>
      </c>
      <c r="D5114" s="134" t="s">
        <v>0</v>
      </c>
      <c r="E5114" s="134" t="s">
        <v>318</v>
      </c>
      <c r="F5114" s="134" t="s">
        <v>310</v>
      </c>
      <c r="G5114" s="134" t="s">
        <v>358</v>
      </c>
      <c r="H5114" s="135">
        <v>1394</v>
      </c>
      <c r="I5114" s="135">
        <v>6478</v>
      </c>
      <c r="J5114" s="135">
        <v>25380.79</v>
      </c>
      <c r="K5114" t="str">
        <f>VLOOKUP(C5114,ResCat!$A$2:$B$268,2,FALSE)</f>
        <v>HMOPERA</v>
      </c>
    </row>
    <row r="5115" spans="3:11" x14ac:dyDescent="0.25">
      <c r="C5115" s="134" t="s">
        <v>132</v>
      </c>
      <c r="D5115" s="134" t="s">
        <v>0</v>
      </c>
      <c r="E5115" s="134" t="s">
        <v>320</v>
      </c>
      <c r="F5115" s="134" t="s">
        <v>310</v>
      </c>
      <c r="G5115" s="134" t="s">
        <v>315</v>
      </c>
      <c r="H5115" s="135">
        <v>-133182.65000000002</v>
      </c>
      <c r="I5115" s="135">
        <v>-133182.65000000002</v>
      </c>
      <c r="J5115" s="135">
        <v>-43493.919999999998</v>
      </c>
      <c r="K5115" t="str">
        <f>VLOOKUP(C5115,ResCat!$A$2:$B$268,2,FALSE)</f>
        <v>HMOPERA</v>
      </c>
    </row>
    <row r="5116" spans="3:11" x14ac:dyDescent="0.25">
      <c r="C5116" s="134" t="s">
        <v>132</v>
      </c>
      <c r="D5116" s="134" t="s">
        <v>0</v>
      </c>
      <c r="E5116" s="134" t="s">
        <v>322</v>
      </c>
      <c r="F5116" s="134" t="s">
        <v>310</v>
      </c>
      <c r="G5116" s="134" t="s">
        <v>341</v>
      </c>
      <c r="H5116" s="135">
        <v>273819.94999999984</v>
      </c>
      <c r="I5116" s="135">
        <v>281017.81</v>
      </c>
      <c r="J5116" s="135">
        <v>-128760.23000000003</v>
      </c>
      <c r="K5116" t="str">
        <f>VLOOKUP(C5116,ResCat!$A$2:$B$268,2,FALSE)</f>
        <v>HMOPERA</v>
      </c>
    </row>
    <row r="5117" spans="3:11" x14ac:dyDescent="0.25">
      <c r="C5117" s="134" t="s">
        <v>132</v>
      </c>
      <c r="D5117" s="134" t="s">
        <v>0</v>
      </c>
      <c r="E5117" s="134" t="s">
        <v>324</v>
      </c>
      <c r="F5117" s="134" t="s">
        <v>310</v>
      </c>
      <c r="G5117" s="134" t="s">
        <v>340</v>
      </c>
      <c r="H5117" s="135">
        <v>6072.1799999999985</v>
      </c>
      <c r="I5117" s="135">
        <v>227595.4000000002</v>
      </c>
      <c r="J5117" s="135">
        <v>1873247.72</v>
      </c>
      <c r="K5117" t="str">
        <f>VLOOKUP(C5117,ResCat!$A$2:$B$268,2,FALSE)</f>
        <v>HMOPERA</v>
      </c>
    </row>
    <row r="5118" spans="3:11" x14ac:dyDescent="0.25">
      <c r="C5118" s="134" t="s">
        <v>132</v>
      </c>
      <c r="D5118" s="134" t="s">
        <v>0</v>
      </c>
      <c r="E5118" s="134" t="s">
        <v>326</v>
      </c>
      <c r="F5118" s="134" t="s">
        <v>310</v>
      </c>
      <c r="G5118" s="134" t="s">
        <v>317</v>
      </c>
      <c r="H5118" s="135">
        <v>120258.5</v>
      </c>
      <c r="I5118" s="135">
        <v>120360.36</v>
      </c>
      <c r="J5118" s="135">
        <v>159757.49</v>
      </c>
      <c r="K5118" t="str">
        <f>VLOOKUP(C5118,ResCat!$A$2:$B$268,2,FALSE)</f>
        <v>HMOPERA</v>
      </c>
    </row>
    <row r="5119" spans="3:11" x14ac:dyDescent="0.25">
      <c r="C5119" s="134" t="s">
        <v>132</v>
      </c>
      <c r="D5119" s="134" t="s">
        <v>0</v>
      </c>
      <c r="E5119" s="134" t="s">
        <v>328</v>
      </c>
      <c r="F5119" s="134" t="s">
        <v>310</v>
      </c>
      <c r="G5119" s="134" t="s">
        <v>319</v>
      </c>
      <c r="H5119" s="135">
        <v>477107.35999999766</v>
      </c>
      <c r="I5119" s="135">
        <v>509822.57999999769</v>
      </c>
      <c r="J5119" s="135">
        <v>2905553.94</v>
      </c>
      <c r="K5119" t="str">
        <f>VLOOKUP(C5119,ResCat!$A$2:$B$268,2,FALSE)</f>
        <v>HMOPERA</v>
      </c>
    </row>
    <row r="5120" spans="3:11" x14ac:dyDescent="0.25">
      <c r="C5120" s="134" t="s">
        <v>132</v>
      </c>
      <c r="D5120" s="134" t="s">
        <v>0</v>
      </c>
      <c r="E5120" s="134" t="s">
        <v>330</v>
      </c>
      <c r="F5120" s="134" t="s">
        <v>310</v>
      </c>
      <c r="G5120" s="134" t="s">
        <v>321</v>
      </c>
      <c r="H5120" s="135">
        <v>29037.240000000034</v>
      </c>
      <c r="I5120" s="135">
        <v>39533.550000000003</v>
      </c>
      <c r="J5120" s="135">
        <v>-161945.54</v>
      </c>
      <c r="K5120" t="str">
        <f>VLOOKUP(C5120,ResCat!$A$2:$B$268,2,FALSE)</f>
        <v>HMOPERA</v>
      </c>
    </row>
    <row r="5121" spans="3:11" x14ac:dyDescent="0.25">
      <c r="C5121" s="134" t="s">
        <v>132</v>
      </c>
      <c r="D5121" s="134" t="s">
        <v>0</v>
      </c>
      <c r="E5121" s="134" t="s">
        <v>332</v>
      </c>
      <c r="F5121" s="134" t="s">
        <v>310</v>
      </c>
      <c r="G5121" s="134" t="s">
        <v>323</v>
      </c>
      <c r="H5121" s="135">
        <v>485831.86</v>
      </c>
      <c r="I5121" s="135">
        <v>488504.66</v>
      </c>
      <c r="J5121" s="135">
        <v>1047323.5799999998</v>
      </c>
      <c r="K5121" t="str">
        <f>VLOOKUP(C5121,ResCat!$A$2:$B$268,2,FALSE)</f>
        <v>HMOPERA</v>
      </c>
    </row>
    <row r="5122" spans="3:11" x14ac:dyDescent="0.25">
      <c r="C5122" s="134" t="s">
        <v>132</v>
      </c>
      <c r="D5122" s="134" t="s">
        <v>0</v>
      </c>
      <c r="E5122" s="134" t="s">
        <v>335</v>
      </c>
      <c r="F5122" s="134" t="s">
        <v>310</v>
      </c>
      <c r="G5122" s="134" t="s">
        <v>325</v>
      </c>
      <c r="H5122" s="135">
        <v>136491.52000000002</v>
      </c>
      <c r="I5122" s="135">
        <v>148235.54000000007</v>
      </c>
      <c r="J5122" s="135">
        <v>262960.45000000007</v>
      </c>
      <c r="K5122" t="str">
        <f>VLOOKUP(C5122,ResCat!$A$2:$B$268,2,FALSE)</f>
        <v>HMOPERA</v>
      </c>
    </row>
    <row r="5123" spans="3:11" x14ac:dyDescent="0.25">
      <c r="C5123" s="134" t="s">
        <v>132</v>
      </c>
      <c r="D5123" s="134" t="s">
        <v>0</v>
      </c>
      <c r="E5123" s="134" t="s">
        <v>4</v>
      </c>
      <c r="F5123" s="134" t="s">
        <v>310</v>
      </c>
      <c r="G5123" s="134" t="s">
        <v>327</v>
      </c>
      <c r="H5123" s="135">
        <v>884398.23999999964</v>
      </c>
      <c r="I5123" s="135">
        <v>961218.47000000009</v>
      </c>
      <c r="J5123" s="135">
        <v>1103117.3600000013</v>
      </c>
      <c r="K5123" t="str">
        <f>VLOOKUP(C5123,ResCat!$A$2:$B$268,2,FALSE)</f>
        <v>HMOPERA</v>
      </c>
    </row>
    <row r="5124" spans="3:11" x14ac:dyDescent="0.25">
      <c r="C5124" s="134" t="s">
        <v>132</v>
      </c>
      <c r="D5124" s="134" t="s">
        <v>0</v>
      </c>
      <c r="E5124" s="134" t="s">
        <v>511</v>
      </c>
      <c r="F5124" s="134" t="s">
        <v>310</v>
      </c>
      <c r="G5124" s="134" t="s">
        <v>329</v>
      </c>
      <c r="H5124" s="135">
        <v>1240121.9400000004</v>
      </c>
      <c r="I5124" s="135">
        <v>1274186.9500000009</v>
      </c>
      <c r="J5124" s="135">
        <v>1802806.2300000009</v>
      </c>
      <c r="K5124" t="str">
        <f>VLOOKUP(C5124,ResCat!$A$2:$B$268,2,FALSE)</f>
        <v>HMOPERA</v>
      </c>
    </row>
    <row r="5125" spans="3:11" x14ac:dyDescent="0.25">
      <c r="C5125" s="134" t="s">
        <v>132</v>
      </c>
      <c r="D5125" s="134" t="s">
        <v>0</v>
      </c>
      <c r="E5125" s="134" t="s">
        <v>969</v>
      </c>
      <c r="F5125" s="134" t="s">
        <v>310</v>
      </c>
      <c r="G5125" s="134" t="s">
        <v>331</v>
      </c>
      <c r="H5125" s="135">
        <v>2221824.69</v>
      </c>
      <c r="I5125" s="135">
        <v>2239628.8100000019</v>
      </c>
      <c r="J5125" s="135">
        <v>6944680.2799999993</v>
      </c>
      <c r="K5125" t="str">
        <f>VLOOKUP(C5125,ResCat!$A$2:$B$268,2,FALSE)</f>
        <v>HMOPERA</v>
      </c>
    </row>
    <row r="5126" spans="3:11" x14ac:dyDescent="0.25">
      <c r="C5126" s="134" t="s">
        <v>132</v>
      </c>
      <c r="D5126" s="134" t="s">
        <v>0</v>
      </c>
      <c r="E5126" s="134" t="s">
        <v>961</v>
      </c>
      <c r="F5126" s="134" t="s">
        <v>310</v>
      </c>
      <c r="G5126" s="134" t="s">
        <v>334</v>
      </c>
      <c r="H5126" s="135">
        <v>3057164.9300000076</v>
      </c>
      <c r="I5126" s="135">
        <v>3238106.2800000058</v>
      </c>
      <c r="J5126" s="135">
        <v>9701883.1599999908</v>
      </c>
      <c r="K5126" t="str">
        <f>VLOOKUP(C5126,ResCat!$A$2:$B$268,2,FALSE)</f>
        <v>HMOPERA</v>
      </c>
    </row>
    <row r="5127" spans="3:11" x14ac:dyDescent="0.25">
      <c r="C5127" s="134" t="s">
        <v>132</v>
      </c>
      <c r="D5127" s="134" t="s">
        <v>0</v>
      </c>
      <c r="E5127" s="134" t="s">
        <v>970</v>
      </c>
      <c r="F5127" s="134" t="s">
        <v>310</v>
      </c>
      <c r="G5127" s="134" t="s">
        <v>333</v>
      </c>
      <c r="H5127" s="135">
        <v>7603847.460000027</v>
      </c>
      <c r="I5127" s="135">
        <v>7789819.5300000459</v>
      </c>
      <c r="J5127" s="135">
        <v>25626437.870000008</v>
      </c>
      <c r="K5127" t="str">
        <f>VLOOKUP(C5127,ResCat!$A$2:$B$268,2,FALSE)</f>
        <v>HMOPERA</v>
      </c>
    </row>
    <row r="5128" spans="3:11" x14ac:dyDescent="0.25">
      <c r="C5128" s="134" t="s">
        <v>132</v>
      </c>
      <c r="D5128" s="134" t="s">
        <v>0</v>
      </c>
      <c r="E5128" s="134" t="s">
        <v>1023</v>
      </c>
      <c r="F5128" s="134" t="s">
        <v>310</v>
      </c>
      <c r="G5128" s="134" t="s">
        <v>308</v>
      </c>
      <c r="H5128" s="135">
        <v>2682429.9500000011</v>
      </c>
      <c r="I5128" s="135">
        <v>2682629.9500000011</v>
      </c>
      <c r="J5128" s="135">
        <v>10274619.210000001</v>
      </c>
      <c r="K5128" t="str">
        <f>VLOOKUP(C5128,ResCat!$A$2:$B$268,2,FALSE)</f>
        <v>HMOPERA</v>
      </c>
    </row>
    <row r="5129" spans="3:11" x14ac:dyDescent="0.25">
      <c r="C5129" s="134" t="s">
        <v>132</v>
      </c>
      <c r="D5129" s="134" t="s">
        <v>2</v>
      </c>
      <c r="E5129" s="134" t="s">
        <v>1034</v>
      </c>
      <c r="F5129" s="134" t="s">
        <v>310</v>
      </c>
      <c r="G5129" s="134" t="s">
        <v>311</v>
      </c>
      <c r="H5129" s="135">
        <v>-150.65</v>
      </c>
      <c r="I5129" s="135">
        <v>-150.65</v>
      </c>
      <c r="J5129" s="135">
        <v>-180</v>
      </c>
      <c r="K5129" t="str">
        <f>VLOOKUP(C5129,ResCat!$A$2:$B$268,2,FALSE)</f>
        <v>HMOPERA</v>
      </c>
    </row>
    <row r="5130" spans="3:11" x14ac:dyDescent="0.25">
      <c r="C5130" s="134" t="s">
        <v>132</v>
      </c>
      <c r="D5130" s="134" t="s">
        <v>2</v>
      </c>
      <c r="E5130" s="134" t="s">
        <v>1037</v>
      </c>
      <c r="F5130" s="134" t="s">
        <v>310</v>
      </c>
      <c r="G5130" s="134" t="s">
        <v>311</v>
      </c>
      <c r="H5130" s="135">
        <v>-150.65</v>
      </c>
      <c r="I5130" s="135">
        <v>-150.65</v>
      </c>
      <c r="J5130" s="135">
        <v>-180</v>
      </c>
      <c r="K5130" t="str">
        <f>VLOOKUP(C5130,ResCat!$A$2:$B$268,2,FALSE)</f>
        <v>HMOPERA</v>
      </c>
    </row>
    <row r="5131" spans="3:11" x14ac:dyDescent="0.25">
      <c r="C5131" s="134" t="s">
        <v>132</v>
      </c>
      <c r="D5131" s="134" t="s">
        <v>2</v>
      </c>
      <c r="E5131" s="134" t="s">
        <v>1035</v>
      </c>
      <c r="F5131" s="134" t="s">
        <v>310</v>
      </c>
      <c r="G5131" s="134" t="s">
        <v>311</v>
      </c>
      <c r="H5131" s="135">
        <v>-150.65</v>
      </c>
      <c r="I5131" s="135">
        <v>-150.65</v>
      </c>
      <c r="J5131" s="135">
        <v>-246</v>
      </c>
      <c r="K5131" t="str">
        <f>VLOOKUP(C5131,ResCat!$A$2:$B$268,2,FALSE)</f>
        <v>HMOPERA</v>
      </c>
    </row>
    <row r="5132" spans="3:11" x14ac:dyDescent="0.25">
      <c r="C5132" s="134" t="s">
        <v>132</v>
      </c>
      <c r="D5132" s="134" t="s">
        <v>2</v>
      </c>
      <c r="E5132" s="134" t="s">
        <v>1025</v>
      </c>
      <c r="F5132" s="134" t="s">
        <v>310</v>
      </c>
      <c r="G5132" s="134" t="s">
        <v>311</v>
      </c>
      <c r="H5132" s="135">
        <v>-197.31</v>
      </c>
      <c r="I5132" s="135">
        <v>-212.31</v>
      </c>
      <c r="J5132" s="135">
        <v>-505.05</v>
      </c>
      <c r="K5132" t="str">
        <f>VLOOKUP(C5132,ResCat!$A$2:$B$268,2,FALSE)</f>
        <v>HMOPERA</v>
      </c>
    </row>
    <row r="5133" spans="3:11" x14ac:dyDescent="0.25">
      <c r="C5133" s="134" t="s">
        <v>132</v>
      </c>
      <c r="D5133" s="134" t="s">
        <v>2</v>
      </c>
      <c r="E5133" s="134" t="s">
        <v>365</v>
      </c>
      <c r="F5133" s="134" t="s">
        <v>310</v>
      </c>
      <c r="G5133" s="134" t="s">
        <v>311</v>
      </c>
      <c r="H5133" s="135">
        <v>-313.8</v>
      </c>
      <c r="I5133" s="135">
        <v>-343.8</v>
      </c>
      <c r="J5133" s="135">
        <v>-560</v>
      </c>
      <c r="K5133" t="str">
        <f>VLOOKUP(C5133,ResCat!$A$2:$B$268,2,FALSE)</f>
        <v>HMOPERA</v>
      </c>
    </row>
    <row r="5134" spans="3:11" x14ac:dyDescent="0.25">
      <c r="C5134" s="134" t="s">
        <v>132</v>
      </c>
      <c r="D5134" s="134" t="s">
        <v>2</v>
      </c>
      <c r="E5134" s="134" t="s">
        <v>309</v>
      </c>
      <c r="F5134" s="134" t="s">
        <v>310</v>
      </c>
      <c r="G5134" s="134" t="s">
        <v>311</v>
      </c>
      <c r="H5134" s="135">
        <v>220.83</v>
      </c>
      <c r="I5134" s="135">
        <v>220.83</v>
      </c>
      <c r="J5134" s="135">
        <v>270</v>
      </c>
      <c r="K5134" t="str">
        <f>VLOOKUP(C5134,ResCat!$A$2:$B$268,2,FALSE)</f>
        <v>HMOPERA</v>
      </c>
    </row>
    <row r="5135" spans="3:11" x14ac:dyDescent="0.25">
      <c r="C5135" s="134" t="s">
        <v>132</v>
      </c>
      <c r="D5135" s="134" t="s">
        <v>2</v>
      </c>
      <c r="E5135" s="134" t="s">
        <v>1026</v>
      </c>
      <c r="F5135" s="134" t="s">
        <v>310</v>
      </c>
      <c r="G5135" s="134" t="s">
        <v>311</v>
      </c>
      <c r="H5135" s="135">
        <v>294.82</v>
      </c>
      <c r="I5135" s="135">
        <v>354.82</v>
      </c>
      <c r="J5135" s="135">
        <v>551.62</v>
      </c>
      <c r="K5135" t="str">
        <f>VLOOKUP(C5135,ResCat!$A$2:$B$268,2,FALSE)</f>
        <v>HMOPERA</v>
      </c>
    </row>
    <row r="5136" spans="3:11" x14ac:dyDescent="0.25">
      <c r="C5136" s="134" t="s">
        <v>132</v>
      </c>
      <c r="D5136" s="134" t="s">
        <v>2</v>
      </c>
      <c r="E5136" s="134" t="s">
        <v>362</v>
      </c>
      <c r="F5136" s="134" t="s">
        <v>310</v>
      </c>
      <c r="G5136" s="134" t="s">
        <v>311</v>
      </c>
      <c r="H5136" s="135">
        <v>5231.5500000000011</v>
      </c>
      <c r="I5136" s="135">
        <v>5246.5500000000011</v>
      </c>
      <c r="J5136" s="135">
        <v>5456.5900000000011</v>
      </c>
      <c r="K5136" t="str">
        <f>VLOOKUP(C5136,ResCat!$A$2:$B$268,2,FALSE)</f>
        <v>HMOPERA</v>
      </c>
    </row>
    <row r="5137" spans="3:11" x14ac:dyDescent="0.25">
      <c r="C5137" s="134" t="s">
        <v>132</v>
      </c>
      <c r="D5137" s="134" t="s">
        <v>2</v>
      </c>
      <c r="E5137" s="134" t="s">
        <v>1027</v>
      </c>
      <c r="F5137" s="134" t="s">
        <v>310</v>
      </c>
      <c r="G5137" s="134" t="s">
        <v>311</v>
      </c>
      <c r="H5137" s="135">
        <v>140.88</v>
      </c>
      <c r="I5137" s="135">
        <v>155.88</v>
      </c>
      <c r="J5137" s="135">
        <v>155.88</v>
      </c>
      <c r="K5137" t="str">
        <f>VLOOKUP(C5137,ResCat!$A$2:$B$268,2,FALSE)</f>
        <v>HMOPERA</v>
      </c>
    </row>
    <row r="5138" spans="3:11" x14ac:dyDescent="0.25">
      <c r="C5138" s="134" t="s">
        <v>132</v>
      </c>
      <c r="D5138" s="134" t="s">
        <v>2</v>
      </c>
      <c r="E5138" s="134" t="s">
        <v>1028</v>
      </c>
      <c r="F5138" s="134" t="s">
        <v>310</v>
      </c>
      <c r="G5138" s="134" t="s">
        <v>311</v>
      </c>
      <c r="H5138" s="135">
        <v>64.91</v>
      </c>
      <c r="I5138" s="135">
        <v>64.91</v>
      </c>
      <c r="J5138" s="135">
        <v>98.72</v>
      </c>
      <c r="K5138" t="str">
        <f>VLOOKUP(C5138,ResCat!$A$2:$B$268,2,FALSE)</f>
        <v>HMOPERA</v>
      </c>
    </row>
    <row r="5139" spans="3:11" x14ac:dyDescent="0.25">
      <c r="C5139" s="134" t="s">
        <v>132</v>
      </c>
      <c r="D5139" s="134" t="s">
        <v>2</v>
      </c>
      <c r="E5139" s="134" t="s">
        <v>363</v>
      </c>
      <c r="F5139" s="134" t="s">
        <v>310</v>
      </c>
      <c r="G5139" s="134" t="s">
        <v>311</v>
      </c>
      <c r="H5139" s="135">
        <v>282.54000000000002</v>
      </c>
      <c r="I5139" s="135">
        <v>312.54000000000002</v>
      </c>
      <c r="J5139" s="135">
        <v>312.89999999999998</v>
      </c>
      <c r="K5139" t="str">
        <f>VLOOKUP(C5139,ResCat!$A$2:$B$268,2,FALSE)</f>
        <v>HMOPERA</v>
      </c>
    </row>
    <row r="5140" spans="3:11" x14ac:dyDescent="0.25">
      <c r="C5140" s="134" t="s">
        <v>132</v>
      </c>
      <c r="D5140" s="134" t="s">
        <v>2</v>
      </c>
      <c r="E5140" s="134" t="s">
        <v>1029</v>
      </c>
      <c r="F5140" s="134" t="s">
        <v>310</v>
      </c>
      <c r="G5140" s="134" t="s">
        <v>311</v>
      </c>
      <c r="H5140" s="135">
        <v>861.93000000000006</v>
      </c>
      <c r="I5140" s="135">
        <v>876.93000000000006</v>
      </c>
      <c r="J5140" s="135">
        <v>777.16000000000008</v>
      </c>
      <c r="K5140" t="str">
        <f>VLOOKUP(C5140,ResCat!$A$2:$B$268,2,FALSE)</f>
        <v>HMOPERA</v>
      </c>
    </row>
    <row r="5141" spans="3:11" x14ac:dyDescent="0.25">
      <c r="C5141" s="134" t="s">
        <v>132</v>
      </c>
      <c r="D5141" s="134" t="s">
        <v>2</v>
      </c>
      <c r="E5141" s="134" t="s">
        <v>349</v>
      </c>
      <c r="F5141" s="134" t="s">
        <v>310</v>
      </c>
      <c r="G5141" s="134" t="s">
        <v>311</v>
      </c>
      <c r="H5141" s="135">
        <v>3720.9199999999996</v>
      </c>
      <c r="I5141" s="135">
        <v>3765.9199999999996</v>
      </c>
      <c r="J5141" s="135">
        <v>3884.4199999999996</v>
      </c>
      <c r="K5141" t="str">
        <f>VLOOKUP(C5141,ResCat!$A$2:$B$268,2,FALSE)</f>
        <v>HMOPERA</v>
      </c>
    </row>
    <row r="5142" spans="3:11" x14ac:dyDescent="0.25">
      <c r="C5142" s="134" t="s">
        <v>132</v>
      </c>
      <c r="D5142" s="134" t="s">
        <v>2</v>
      </c>
      <c r="E5142" s="134" t="s">
        <v>350</v>
      </c>
      <c r="F5142" s="134" t="s">
        <v>310</v>
      </c>
      <c r="G5142" s="134" t="s">
        <v>311</v>
      </c>
      <c r="H5142" s="135">
        <v>-7513.4199999999992</v>
      </c>
      <c r="I5142" s="135">
        <v>-7408.4199999999992</v>
      </c>
      <c r="J5142" s="135">
        <v>6971.7000000000007</v>
      </c>
      <c r="K5142" t="str">
        <f>VLOOKUP(C5142,ResCat!$A$2:$B$268,2,FALSE)</f>
        <v>HMOPERA</v>
      </c>
    </row>
    <row r="5143" spans="3:11" x14ac:dyDescent="0.25">
      <c r="C5143" s="134" t="s">
        <v>132</v>
      </c>
      <c r="D5143" s="134" t="s">
        <v>2</v>
      </c>
      <c r="E5143" s="134" t="s">
        <v>359</v>
      </c>
      <c r="F5143" s="134" t="s">
        <v>310</v>
      </c>
      <c r="G5143" s="134" t="s">
        <v>311</v>
      </c>
      <c r="H5143" s="135">
        <v>1405.36</v>
      </c>
      <c r="I5143" s="135">
        <v>1525.36</v>
      </c>
      <c r="J5143" s="135">
        <v>3383.5800000000004</v>
      </c>
      <c r="K5143" t="str">
        <f>VLOOKUP(C5143,ResCat!$A$2:$B$268,2,FALSE)</f>
        <v>HMOPERA</v>
      </c>
    </row>
    <row r="5144" spans="3:11" x14ac:dyDescent="0.25">
      <c r="C5144" s="134" t="s">
        <v>132</v>
      </c>
      <c r="D5144" s="134" t="s">
        <v>2</v>
      </c>
      <c r="E5144" s="134" t="s">
        <v>354</v>
      </c>
      <c r="F5144" s="134" t="s">
        <v>310</v>
      </c>
      <c r="G5144" s="134" t="s">
        <v>311</v>
      </c>
      <c r="H5144" s="135">
        <v>2482.7299999999996</v>
      </c>
      <c r="I5144" s="135">
        <v>2572.7299999999996</v>
      </c>
      <c r="J5144" s="135">
        <v>5417.7500000000009</v>
      </c>
      <c r="K5144" t="str">
        <f>VLOOKUP(C5144,ResCat!$A$2:$B$268,2,FALSE)</f>
        <v>HMOPERA</v>
      </c>
    </row>
    <row r="5145" spans="3:11" x14ac:dyDescent="0.25">
      <c r="C5145" s="134" t="s">
        <v>132</v>
      </c>
      <c r="D5145" s="134" t="s">
        <v>2</v>
      </c>
      <c r="E5145" s="134" t="s">
        <v>366</v>
      </c>
      <c r="F5145" s="134" t="s">
        <v>310</v>
      </c>
      <c r="G5145" s="134" t="s">
        <v>311</v>
      </c>
      <c r="H5145" s="135">
        <v>1220.3500000000004</v>
      </c>
      <c r="I5145" s="135">
        <v>1385.3500000000004</v>
      </c>
      <c r="J5145" s="135">
        <v>1675.6599999999999</v>
      </c>
      <c r="K5145" t="str">
        <f>VLOOKUP(C5145,ResCat!$A$2:$B$268,2,FALSE)</f>
        <v>HMOPERA</v>
      </c>
    </row>
    <row r="5146" spans="3:11" x14ac:dyDescent="0.25">
      <c r="C5146" s="134" t="s">
        <v>132</v>
      </c>
      <c r="D5146" s="134" t="s">
        <v>2</v>
      </c>
      <c r="E5146" s="134" t="s">
        <v>337</v>
      </c>
      <c r="F5146" s="134" t="s">
        <v>310</v>
      </c>
      <c r="G5146" s="134" t="s">
        <v>311</v>
      </c>
      <c r="H5146" s="135">
        <v>1846.6299999999994</v>
      </c>
      <c r="I5146" s="135">
        <v>1521.2399999999996</v>
      </c>
      <c r="J5146" s="135">
        <v>4325.2500000000009</v>
      </c>
      <c r="K5146" t="str">
        <f>VLOOKUP(C5146,ResCat!$A$2:$B$268,2,FALSE)</f>
        <v>HMOPERA</v>
      </c>
    </row>
    <row r="5147" spans="3:11" x14ac:dyDescent="0.25">
      <c r="C5147" s="134" t="s">
        <v>132</v>
      </c>
      <c r="D5147" s="134" t="s">
        <v>2</v>
      </c>
      <c r="E5147" s="134" t="s">
        <v>352</v>
      </c>
      <c r="F5147" s="134" t="s">
        <v>310</v>
      </c>
      <c r="G5147" s="134" t="s">
        <v>351</v>
      </c>
      <c r="H5147" s="135">
        <v>2128.37</v>
      </c>
      <c r="I5147" s="135">
        <v>1968.6499999999999</v>
      </c>
      <c r="J5147" s="135">
        <v>5889.83</v>
      </c>
      <c r="K5147" t="str">
        <f>VLOOKUP(C5147,ResCat!$A$2:$B$268,2,FALSE)</f>
        <v>HMOPERA</v>
      </c>
    </row>
    <row r="5148" spans="3:11" x14ac:dyDescent="0.25">
      <c r="C5148" s="134" t="s">
        <v>132</v>
      </c>
      <c r="D5148" s="134" t="s">
        <v>2</v>
      </c>
      <c r="E5148" s="134" t="s">
        <v>347</v>
      </c>
      <c r="F5148" s="134" t="s">
        <v>310</v>
      </c>
      <c r="G5148" s="134" t="s">
        <v>360</v>
      </c>
      <c r="H5148" s="135">
        <v>4367.8500000000004</v>
      </c>
      <c r="I5148" s="135">
        <v>4427.8500000000013</v>
      </c>
      <c r="J5148" s="135">
        <v>9575.119999999999</v>
      </c>
      <c r="K5148" t="str">
        <f>VLOOKUP(C5148,ResCat!$A$2:$B$268,2,FALSE)</f>
        <v>HMOPERA</v>
      </c>
    </row>
    <row r="5149" spans="3:11" x14ac:dyDescent="0.25">
      <c r="C5149" s="134" t="s">
        <v>132</v>
      </c>
      <c r="D5149" s="134" t="s">
        <v>2</v>
      </c>
      <c r="E5149" s="134" t="s">
        <v>361</v>
      </c>
      <c r="F5149" s="134" t="s">
        <v>310</v>
      </c>
      <c r="G5149" s="134" t="s">
        <v>355</v>
      </c>
      <c r="H5149" s="135">
        <v>7018.29</v>
      </c>
      <c r="I5149" s="135">
        <v>7048.29</v>
      </c>
      <c r="J5149" s="135">
        <v>9835.4599999999991</v>
      </c>
      <c r="K5149" t="str">
        <f>VLOOKUP(C5149,ResCat!$A$2:$B$268,2,FALSE)</f>
        <v>HMOPERA</v>
      </c>
    </row>
    <row r="5150" spans="3:11" x14ac:dyDescent="0.25">
      <c r="C5150" s="134" t="s">
        <v>132</v>
      </c>
      <c r="D5150" s="134" t="s">
        <v>2</v>
      </c>
      <c r="E5150" s="134" t="s">
        <v>312</v>
      </c>
      <c r="F5150" s="134" t="s">
        <v>310</v>
      </c>
      <c r="G5150" s="134" t="s">
        <v>364</v>
      </c>
      <c r="H5150" s="135">
        <v>806.32999999999981</v>
      </c>
      <c r="I5150" s="135">
        <v>836.32999999999981</v>
      </c>
      <c r="J5150" s="135">
        <v>3323.5699999999997</v>
      </c>
      <c r="K5150" t="str">
        <f>VLOOKUP(C5150,ResCat!$A$2:$B$268,2,FALSE)</f>
        <v>HMOPERA</v>
      </c>
    </row>
    <row r="5151" spans="3:11" x14ac:dyDescent="0.25">
      <c r="C5151" s="134" t="s">
        <v>132</v>
      </c>
      <c r="D5151" s="134" t="s">
        <v>2</v>
      </c>
      <c r="E5151" s="134" t="s">
        <v>357</v>
      </c>
      <c r="F5151" s="134" t="s">
        <v>310</v>
      </c>
      <c r="G5151" s="134" t="s">
        <v>338</v>
      </c>
      <c r="H5151" s="135">
        <v>706.97000000000025</v>
      </c>
      <c r="I5151" s="135">
        <v>766.97000000000025</v>
      </c>
      <c r="J5151" s="135">
        <v>4012.2299999999996</v>
      </c>
      <c r="K5151" t="str">
        <f>VLOOKUP(C5151,ResCat!$A$2:$B$268,2,FALSE)</f>
        <v>HMOPERA</v>
      </c>
    </row>
    <row r="5152" spans="3:11" x14ac:dyDescent="0.25">
      <c r="C5152" s="134" t="s">
        <v>132</v>
      </c>
      <c r="D5152" s="134" t="s">
        <v>2</v>
      </c>
      <c r="E5152" s="134" t="s">
        <v>314</v>
      </c>
      <c r="F5152" s="134" t="s">
        <v>310</v>
      </c>
      <c r="G5152" s="134" t="s">
        <v>356</v>
      </c>
      <c r="H5152" s="135">
        <v>775.17</v>
      </c>
      <c r="I5152" s="135">
        <v>865.16999999999985</v>
      </c>
      <c r="J5152" s="135">
        <v>10798.840000000002</v>
      </c>
      <c r="K5152" t="str">
        <f>VLOOKUP(C5152,ResCat!$A$2:$B$268,2,FALSE)</f>
        <v>HMOPERA</v>
      </c>
    </row>
    <row r="5153" spans="3:11" x14ac:dyDescent="0.25">
      <c r="C5153" s="134" t="s">
        <v>132</v>
      </c>
      <c r="D5153" s="134" t="s">
        <v>2</v>
      </c>
      <c r="E5153" s="134" t="s">
        <v>339</v>
      </c>
      <c r="F5153" s="134" t="s">
        <v>310</v>
      </c>
      <c r="G5153" s="134" t="s">
        <v>353</v>
      </c>
      <c r="H5153" s="135">
        <v>11282.419999999998</v>
      </c>
      <c r="I5153" s="135">
        <v>11288.07</v>
      </c>
      <c r="J5153" s="135">
        <v>2550.9899999999998</v>
      </c>
      <c r="K5153" t="str">
        <f>VLOOKUP(C5153,ResCat!$A$2:$B$268,2,FALSE)</f>
        <v>HMOPERA</v>
      </c>
    </row>
    <row r="5154" spans="3:11" x14ac:dyDescent="0.25">
      <c r="C5154" s="134" t="s">
        <v>132</v>
      </c>
      <c r="D5154" s="134" t="s">
        <v>2</v>
      </c>
      <c r="E5154" s="134" t="s">
        <v>342</v>
      </c>
      <c r="F5154" s="134" t="s">
        <v>310</v>
      </c>
      <c r="G5154" s="134" t="s">
        <v>348</v>
      </c>
      <c r="H5154" s="135">
        <v>6755.6900000000014</v>
      </c>
      <c r="I5154" s="135">
        <v>6631.8700000000017</v>
      </c>
      <c r="J5154" s="135">
        <v>34023.499999999993</v>
      </c>
      <c r="K5154" t="str">
        <f>VLOOKUP(C5154,ResCat!$A$2:$B$268,2,FALSE)</f>
        <v>HMOPERA</v>
      </c>
    </row>
    <row r="5155" spans="3:11" x14ac:dyDescent="0.25">
      <c r="C5155" s="134" t="s">
        <v>132</v>
      </c>
      <c r="D5155" s="134" t="s">
        <v>2</v>
      </c>
      <c r="E5155" s="134" t="s">
        <v>316</v>
      </c>
      <c r="F5155" s="134" t="s">
        <v>310</v>
      </c>
      <c r="G5155" s="134" t="s">
        <v>313</v>
      </c>
      <c r="H5155" s="135">
        <v>3120.6500000000024</v>
      </c>
      <c r="I5155" s="135">
        <v>3195.6500000000028</v>
      </c>
      <c r="J5155" s="135">
        <v>11394.999999999998</v>
      </c>
      <c r="K5155" t="str">
        <f>VLOOKUP(C5155,ResCat!$A$2:$B$268,2,FALSE)</f>
        <v>HMOPERA</v>
      </c>
    </row>
    <row r="5156" spans="3:11" x14ac:dyDescent="0.25">
      <c r="C5156" s="134" t="s">
        <v>132</v>
      </c>
      <c r="D5156" s="134" t="s">
        <v>2</v>
      </c>
      <c r="E5156" s="134" t="s">
        <v>318</v>
      </c>
      <c r="F5156" s="134" t="s">
        <v>310</v>
      </c>
      <c r="G5156" s="134" t="s">
        <v>358</v>
      </c>
      <c r="H5156" s="135">
        <v>6708.1899999999987</v>
      </c>
      <c r="I5156" s="135">
        <v>6753.1899999999987</v>
      </c>
      <c r="J5156" s="135">
        <v>12449.060000000001</v>
      </c>
      <c r="K5156" t="str">
        <f>VLOOKUP(C5156,ResCat!$A$2:$B$268,2,FALSE)</f>
        <v>HMOPERA</v>
      </c>
    </row>
    <row r="5157" spans="3:11" x14ac:dyDescent="0.25">
      <c r="C5157" s="134" t="s">
        <v>132</v>
      </c>
      <c r="D5157" s="134" t="s">
        <v>2</v>
      </c>
      <c r="E5157" s="134" t="s">
        <v>320</v>
      </c>
      <c r="F5157" s="134" t="s">
        <v>310</v>
      </c>
      <c r="G5157" s="134" t="s">
        <v>315</v>
      </c>
      <c r="H5157" s="135">
        <v>1142.9099999999996</v>
      </c>
      <c r="I5157" s="135">
        <v>1477.8899999999999</v>
      </c>
      <c r="J5157" s="135">
        <v>6165.4000000000015</v>
      </c>
      <c r="K5157" t="str">
        <f>VLOOKUP(C5157,ResCat!$A$2:$B$268,2,FALSE)</f>
        <v>HMOPERA</v>
      </c>
    </row>
    <row r="5158" spans="3:11" x14ac:dyDescent="0.25">
      <c r="C5158" s="134" t="s">
        <v>132</v>
      </c>
      <c r="D5158" s="134" t="s">
        <v>2</v>
      </c>
      <c r="E5158" s="134" t="s">
        <v>322</v>
      </c>
      <c r="F5158" s="134" t="s">
        <v>310</v>
      </c>
      <c r="G5158" s="134" t="s">
        <v>341</v>
      </c>
      <c r="H5158" s="135">
        <v>6396.260000000002</v>
      </c>
      <c r="I5158" s="135">
        <v>6740.3300000000027</v>
      </c>
      <c r="J5158" s="135">
        <v>21276.400000000005</v>
      </c>
      <c r="K5158" t="str">
        <f>VLOOKUP(C5158,ResCat!$A$2:$B$268,2,FALSE)</f>
        <v>HMOPERA</v>
      </c>
    </row>
    <row r="5159" spans="3:11" x14ac:dyDescent="0.25">
      <c r="C5159" s="134" t="s">
        <v>132</v>
      </c>
      <c r="D5159" s="134" t="s">
        <v>2</v>
      </c>
      <c r="E5159" s="134" t="s">
        <v>324</v>
      </c>
      <c r="F5159" s="134" t="s">
        <v>310</v>
      </c>
      <c r="G5159" s="134" t="s">
        <v>340</v>
      </c>
      <c r="H5159" s="135">
        <v>9080.52</v>
      </c>
      <c r="I5159" s="135">
        <v>9200.52</v>
      </c>
      <c r="J5159" s="135">
        <v>21494.070000000003</v>
      </c>
      <c r="K5159" t="str">
        <f>VLOOKUP(C5159,ResCat!$A$2:$B$268,2,FALSE)</f>
        <v>HMOPERA</v>
      </c>
    </row>
    <row r="5160" spans="3:11" x14ac:dyDescent="0.25">
      <c r="C5160" s="134" t="s">
        <v>132</v>
      </c>
      <c r="D5160" s="134" t="s">
        <v>2</v>
      </c>
      <c r="E5160" s="134" t="s">
        <v>326</v>
      </c>
      <c r="F5160" s="134" t="s">
        <v>310</v>
      </c>
      <c r="G5160" s="134" t="s">
        <v>317</v>
      </c>
      <c r="H5160" s="135">
        <v>15022.299999999997</v>
      </c>
      <c r="I5160" s="135">
        <v>15233.749999999998</v>
      </c>
      <c r="J5160" s="135">
        <v>32596.889999999989</v>
      </c>
      <c r="K5160" t="str">
        <f>VLOOKUP(C5160,ResCat!$A$2:$B$268,2,FALSE)</f>
        <v>HMOPERA</v>
      </c>
    </row>
    <row r="5161" spans="3:11" x14ac:dyDescent="0.25">
      <c r="C5161" s="134" t="s">
        <v>132</v>
      </c>
      <c r="D5161" s="134" t="s">
        <v>2</v>
      </c>
      <c r="E5161" s="134" t="s">
        <v>328</v>
      </c>
      <c r="F5161" s="134" t="s">
        <v>310</v>
      </c>
      <c r="G5161" s="134" t="s">
        <v>319</v>
      </c>
      <c r="H5161" s="135">
        <v>49961.629999999983</v>
      </c>
      <c r="I5161" s="135">
        <v>50611.25999999998</v>
      </c>
      <c r="J5161" s="135">
        <v>196076.72000000006</v>
      </c>
      <c r="K5161" t="str">
        <f>VLOOKUP(C5161,ResCat!$A$2:$B$268,2,FALSE)</f>
        <v>HMOPERA</v>
      </c>
    </row>
    <row r="5162" spans="3:11" x14ac:dyDescent="0.25">
      <c r="C5162" s="134" t="s">
        <v>132</v>
      </c>
      <c r="D5162" s="134" t="s">
        <v>2</v>
      </c>
      <c r="E5162" s="134" t="s">
        <v>330</v>
      </c>
      <c r="F5162" s="134" t="s">
        <v>310</v>
      </c>
      <c r="G5162" s="134" t="s">
        <v>321</v>
      </c>
      <c r="H5162" s="135">
        <v>73347.970000000059</v>
      </c>
      <c r="I5162" s="135">
        <v>74094.310000000056</v>
      </c>
      <c r="J5162" s="135">
        <v>91622.38</v>
      </c>
      <c r="K5162" t="str">
        <f>VLOOKUP(C5162,ResCat!$A$2:$B$268,2,FALSE)</f>
        <v>HMOPERA</v>
      </c>
    </row>
    <row r="5163" spans="3:11" x14ac:dyDescent="0.25">
      <c r="C5163" s="134" t="s">
        <v>132</v>
      </c>
      <c r="D5163" s="134" t="s">
        <v>2</v>
      </c>
      <c r="E5163" s="134" t="s">
        <v>332</v>
      </c>
      <c r="F5163" s="134" t="s">
        <v>310</v>
      </c>
      <c r="G5163" s="134" t="s">
        <v>323</v>
      </c>
      <c r="H5163" s="135">
        <v>60284.489999999991</v>
      </c>
      <c r="I5163" s="135">
        <v>60719.499999999985</v>
      </c>
      <c r="J5163" s="135">
        <v>88055.52</v>
      </c>
      <c r="K5163" t="str">
        <f>VLOOKUP(C5163,ResCat!$A$2:$B$268,2,FALSE)</f>
        <v>HMOPERA</v>
      </c>
    </row>
    <row r="5164" spans="3:11" x14ac:dyDescent="0.25">
      <c r="C5164" s="134" t="s">
        <v>132</v>
      </c>
      <c r="D5164" s="134" t="s">
        <v>2</v>
      </c>
      <c r="E5164" s="134" t="s">
        <v>335</v>
      </c>
      <c r="F5164" s="134" t="s">
        <v>310</v>
      </c>
      <c r="G5164" s="134" t="s">
        <v>325</v>
      </c>
      <c r="H5164" s="135">
        <v>74870.58</v>
      </c>
      <c r="I5164" s="135">
        <v>75559.709999999992</v>
      </c>
      <c r="J5164" s="135">
        <v>114071.73000000004</v>
      </c>
      <c r="K5164" t="str">
        <f>VLOOKUP(C5164,ResCat!$A$2:$B$268,2,FALSE)</f>
        <v>HMOPERA</v>
      </c>
    </row>
    <row r="5165" spans="3:11" x14ac:dyDescent="0.25">
      <c r="C5165" s="134" t="s">
        <v>132</v>
      </c>
      <c r="D5165" s="134" t="s">
        <v>2</v>
      </c>
      <c r="E5165" s="134" t="s">
        <v>4</v>
      </c>
      <c r="F5165" s="134" t="s">
        <v>310</v>
      </c>
      <c r="G5165" s="134" t="s">
        <v>327</v>
      </c>
      <c r="H5165" s="135">
        <v>97577.719999999987</v>
      </c>
      <c r="I5165" s="135">
        <v>98450.349999999991</v>
      </c>
      <c r="J5165" s="135">
        <v>155317.96999999994</v>
      </c>
      <c r="K5165" t="str">
        <f>VLOOKUP(C5165,ResCat!$A$2:$B$268,2,FALSE)</f>
        <v>HMOPERA</v>
      </c>
    </row>
    <row r="5166" spans="3:11" x14ac:dyDescent="0.25">
      <c r="C5166" s="134" t="s">
        <v>132</v>
      </c>
      <c r="D5166" s="134" t="s">
        <v>2</v>
      </c>
      <c r="E5166" s="134" t="s">
        <v>511</v>
      </c>
      <c r="F5166" s="134" t="s">
        <v>310</v>
      </c>
      <c r="G5166" s="134" t="s">
        <v>329</v>
      </c>
      <c r="H5166" s="135">
        <v>341377.46999999974</v>
      </c>
      <c r="I5166" s="135">
        <v>343113.41999999963</v>
      </c>
      <c r="J5166" s="135">
        <v>522044.9400000007</v>
      </c>
      <c r="K5166" t="str">
        <f>VLOOKUP(C5166,ResCat!$A$2:$B$268,2,FALSE)</f>
        <v>HMOPERA</v>
      </c>
    </row>
    <row r="5167" spans="3:11" x14ac:dyDescent="0.25">
      <c r="C5167" s="134" t="s">
        <v>132</v>
      </c>
      <c r="D5167" s="134" t="s">
        <v>2</v>
      </c>
      <c r="E5167" s="134" t="s">
        <v>969</v>
      </c>
      <c r="F5167" s="134" t="s">
        <v>310</v>
      </c>
      <c r="G5167" s="134" t="s">
        <v>331</v>
      </c>
      <c r="H5167" s="135">
        <v>636087.51000000176</v>
      </c>
      <c r="I5167" s="135">
        <v>639736.50000000163</v>
      </c>
      <c r="J5167" s="135">
        <v>1006000.9600000001</v>
      </c>
      <c r="K5167" t="str">
        <f>VLOOKUP(C5167,ResCat!$A$2:$B$268,2,FALSE)</f>
        <v>HMOPERA</v>
      </c>
    </row>
    <row r="5168" spans="3:11" x14ac:dyDescent="0.25">
      <c r="C5168" s="134" t="s">
        <v>132</v>
      </c>
      <c r="D5168" s="134" t="s">
        <v>2</v>
      </c>
      <c r="E5168" s="134" t="s">
        <v>961</v>
      </c>
      <c r="F5168" s="134" t="s">
        <v>310</v>
      </c>
      <c r="G5168" s="134" t="s">
        <v>334</v>
      </c>
      <c r="H5168" s="135">
        <v>808908.55000000668</v>
      </c>
      <c r="I5168" s="135">
        <v>814340.56000000692</v>
      </c>
      <c r="J5168" s="135">
        <v>1354230.46</v>
      </c>
      <c r="K5168" t="str">
        <f>VLOOKUP(C5168,ResCat!$A$2:$B$268,2,FALSE)</f>
        <v>HMOPERA</v>
      </c>
    </row>
    <row r="5169" spans="3:11" x14ac:dyDescent="0.25">
      <c r="C5169" s="134" t="s">
        <v>132</v>
      </c>
      <c r="D5169" s="134" t="s">
        <v>2</v>
      </c>
      <c r="E5169" s="134" t="s">
        <v>970</v>
      </c>
      <c r="F5169" s="134" t="s">
        <v>310</v>
      </c>
      <c r="G5169" s="134" t="s">
        <v>333</v>
      </c>
      <c r="H5169" s="135">
        <v>2115504.8099999884</v>
      </c>
      <c r="I5169" s="135">
        <v>2147857.1499999883</v>
      </c>
      <c r="J5169" s="135">
        <v>3678591.9399999944</v>
      </c>
      <c r="K5169" t="str">
        <f>VLOOKUP(C5169,ResCat!$A$2:$B$268,2,FALSE)</f>
        <v>HMOPERA</v>
      </c>
    </row>
    <row r="5170" spans="3:11" x14ac:dyDescent="0.25">
      <c r="C5170" s="134" t="s">
        <v>132</v>
      </c>
      <c r="D5170" s="134" t="s">
        <v>2</v>
      </c>
      <c r="E5170" s="134" t="s">
        <v>1023</v>
      </c>
      <c r="F5170" s="134" t="s">
        <v>310</v>
      </c>
      <c r="G5170" s="134" t="s">
        <v>308</v>
      </c>
      <c r="H5170" s="135">
        <v>1136561.4600000251</v>
      </c>
      <c r="I5170" s="135">
        <v>1184586.3200000301</v>
      </c>
      <c r="J5170" s="135">
        <v>2045865.4899999986</v>
      </c>
      <c r="K5170" t="str">
        <f>VLOOKUP(C5170,ResCat!$A$2:$B$268,2,FALSE)</f>
        <v>HMOPERA</v>
      </c>
    </row>
    <row r="5171" spans="3:11" x14ac:dyDescent="0.25">
      <c r="C5171" s="134" t="s">
        <v>132</v>
      </c>
      <c r="D5171" s="134" t="s">
        <v>343</v>
      </c>
      <c r="E5171" s="134" t="s">
        <v>345</v>
      </c>
      <c r="F5171" s="134" t="s">
        <v>1053</v>
      </c>
      <c r="G5171" s="134" t="s">
        <v>311</v>
      </c>
      <c r="H5171" s="135">
        <v>13.79</v>
      </c>
      <c r="I5171" s="135">
        <v>25.79</v>
      </c>
      <c r="J5171" s="135">
        <v>25.79</v>
      </c>
      <c r="K5171" t="str">
        <f>VLOOKUP(C5171,ResCat!$A$2:$B$268,2,FALSE)</f>
        <v>HMOPERA</v>
      </c>
    </row>
    <row r="5172" spans="3:11" x14ac:dyDescent="0.25">
      <c r="C5172" s="134" t="s">
        <v>132</v>
      </c>
      <c r="D5172" s="134" t="s">
        <v>343</v>
      </c>
      <c r="E5172" s="134" t="s">
        <v>1026</v>
      </c>
      <c r="F5172" s="134" t="s">
        <v>1053</v>
      </c>
      <c r="G5172" s="134" t="s">
        <v>311</v>
      </c>
      <c r="H5172" s="135">
        <v>4.29</v>
      </c>
      <c r="I5172" s="135">
        <v>5.79</v>
      </c>
      <c r="J5172" s="135">
        <v>5.79</v>
      </c>
      <c r="K5172" t="str">
        <f>VLOOKUP(C5172,ResCat!$A$2:$B$268,2,FALSE)</f>
        <v>HMOPERA</v>
      </c>
    </row>
    <row r="5173" spans="3:11" x14ac:dyDescent="0.25">
      <c r="C5173" s="134" t="s">
        <v>132</v>
      </c>
      <c r="D5173" s="134" t="s">
        <v>343</v>
      </c>
      <c r="E5173" s="134" t="s">
        <v>1027</v>
      </c>
      <c r="F5173" s="134" t="s">
        <v>1053</v>
      </c>
      <c r="G5173" s="134" t="s">
        <v>311</v>
      </c>
      <c r="H5173" s="135">
        <v>569.09</v>
      </c>
      <c r="I5173" s="135">
        <v>619.09</v>
      </c>
      <c r="J5173" s="135">
        <v>758.3</v>
      </c>
      <c r="K5173" t="str">
        <f>VLOOKUP(C5173,ResCat!$A$2:$B$268,2,FALSE)</f>
        <v>HMOPERA</v>
      </c>
    </row>
    <row r="5174" spans="3:11" x14ac:dyDescent="0.25">
      <c r="C5174" s="134" t="s">
        <v>132</v>
      </c>
      <c r="D5174" s="134" t="s">
        <v>343</v>
      </c>
      <c r="E5174" s="134" t="s">
        <v>1028</v>
      </c>
      <c r="F5174" s="134" t="s">
        <v>1053</v>
      </c>
      <c r="G5174" s="134" t="s">
        <v>311</v>
      </c>
      <c r="H5174" s="135">
        <v>43.37</v>
      </c>
      <c r="I5174" s="135">
        <v>48.37</v>
      </c>
      <c r="J5174" s="135">
        <v>48.37</v>
      </c>
      <c r="K5174" t="str">
        <f>VLOOKUP(C5174,ResCat!$A$2:$B$268,2,FALSE)</f>
        <v>HMOPERA</v>
      </c>
    </row>
    <row r="5175" spans="3:11" x14ac:dyDescent="0.25">
      <c r="C5175" s="134" t="s">
        <v>132</v>
      </c>
      <c r="D5175" s="134" t="s">
        <v>343</v>
      </c>
      <c r="E5175" s="134" t="s">
        <v>352</v>
      </c>
      <c r="F5175" s="134" t="s">
        <v>1053</v>
      </c>
      <c r="G5175" s="134" t="s">
        <v>351</v>
      </c>
      <c r="H5175" s="135">
        <v>15.969999999999999</v>
      </c>
      <c r="I5175" s="135">
        <v>55.19</v>
      </c>
      <c r="J5175" s="135">
        <v>58</v>
      </c>
      <c r="K5175" t="str">
        <f>VLOOKUP(C5175,ResCat!$A$2:$B$268,2,FALSE)</f>
        <v>HMOPERA</v>
      </c>
    </row>
    <row r="5176" spans="3:11" x14ac:dyDescent="0.25">
      <c r="C5176" s="134" t="s">
        <v>132</v>
      </c>
      <c r="D5176" s="134" t="s">
        <v>343</v>
      </c>
      <c r="E5176" s="134" t="s">
        <v>347</v>
      </c>
      <c r="F5176" s="134" t="s">
        <v>1053</v>
      </c>
      <c r="G5176" s="134" t="s">
        <v>360</v>
      </c>
      <c r="H5176" s="135">
        <v>42.23</v>
      </c>
      <c r="I5176" s="135">
        <v>77.23</v>
      </c>
      <c r="J5176" s="135">
        <v>79.61</v>
      </c>
      <c r="K5176" t="str">
        <f>VLOOKUP(C5176,ResCat!$A$2:$B$268,2,FALSE)</f>
        <v>HMOPERA</v>
      </c>
    </row>
    <row r="5177" spans="3:11" x14ac:dyDescent="0.25">
      <c r="C5177" s="134" t="s">
        <v>132</v>
      </c>
      <c r="D5177" s="134" t="s">
        <v>343</v>
      </c>
      <c r="E5177" s="134" t="s">
        <v>361</v>
      </c>
      <c r="F5177" s="134" t="s">
        <v>1053</v>
      </c>
      <c r="G5177" s="134" t="s">
        <v>355</v>
      </c>
      <c r="H5177" s="135">
        <v>63.470000000000006</v>
      </c>
      <c r="I5177" s="135">
        <v>123.14999999999999</v>
      </c>
      <c r="J5177" s="135">
        <v>212.09</v>
      </c>
      <c r="K5177" t="str">
        <f>VLOOKUP(C5177,ResCat!$A$2:$B$268,2,FALSE)</f>
        <v>HMOPERA</v>
      </c>
    </row>
    <row r="5178" spans="3:11" x14ac:dyDescent="0.25">
      <c r="C5178" s="134" t="s">
        <v>132</v>
      </c>
      <c r="D5178" s="134" t="s">
        <v>343</v>
      </c>
      <c r="E5178" s="134" t="s">
        <v>312</v>
      </c>
      <c r="F5178" s="134" t="s">
        <v>1053</v>
      </c>
      <c r="G5178" s="134" t="s">
        <v>364</v>
      </c>
      <c r="H5178" s="135">
        <v>44.2</v>
      </c>
      <c r="I5178" s="135">
        <v>69.199999999999989</v>
      </c>
      <c r="J5178" s="135">
        <v>148.65</v>
      </c>
      <c r="K5178" t="str">
        <f>VLOOKUP(C5178,ResCat!$A$2:$B$268,2,FALSE)</f>
        <v>HMOPERA</v>
      </c>
    </row>
    <row r="5179" spans="3:11" x14ac:dyDescent="0.25">
      <c r="C5179" s="134" t="s">
        <v>132</v>
      </c>
      <c r="D5179" s="134" t="s">
        <v>343</v>
      </c>
      <c r="E5179" s="134" t="s">
        <v>357</v>
      </c>
      <c r="F5179" s="134" t="s">
        <v>1053</v>
      </c>
      <c r="G5179" s="134" t="s">
        <v>338</v>
      </c>
      <c r="H5179" s="135">
        <v>88.8</v>
      </c>
      <c r="I5179" s="135">
        <v>123.8</v>
      </c>
      <c r="J5179" s="135">
        <v>176.57</v>
      </c>
      <c r="K5179" t="str">
        <f>VLOOKUP(C5179,ResCat!$A$2:$B$268,2,FALSE)</f>
        <v>HMOPERA</v>
      </c>
    </row>
    <row r="5180" spans="3:11" x14ac:dyDescent="0.25">
      <c r="C5180" s="134" t="s">
        <v>132</v>
      </c>
      <c r="D5180" s="134" t="s">
        <v>343</v>
      </c>
      <c r="E5180" s="134" t="s">
        <v>314</v>
      </c>
      <c r="F5180" s="134" t="s">
        <v>1053</v>
      </c>
      <c r="G5180" s="134" t="s">
        <v>356</v>
      </c>
      <c r="H5180" s="135">
        <v>53.900000000000006</v>
      </c>
      <c r="I5180" s="135">
        <v>88.28</v>
      </c>
      <c r="J5180" s="135">
        <v>209.07</v>
      </c>
      <c r="K5180" t="str">
        <f>VLOOKUP(C5180,ResCat!$A$2:$B$268,2,FALSE)</f>
        <v>HMOPERA</v>
      </c>
    </row>
    <row r="5181" spans="3:11" x14ac:dyDescent="0.25">
      <c r="C5181" s="134" t="s">
        <v>132</v>
      </c>
      <c r="D5181" s="134" t="s">
        <v>343</v>
      </c>
      <c r="E5181" s="134" t="s">
        <v>339</v>
      </c>
      <c r="F5181" s="134" t="s">
        <v>1053</v>
      </c>
      <c r="G5181" s="134" t="s">
        <v>353</v>
      </c>
      <c r="H5181" s="135">
        <v>96.98</v>
      </c>
      <c r="I5181" s="135">
        <v>121.98</v>
      </c>
      <c r="J5181" s="135">
        <v>173.16</v>
      </c>
      <c r="K5181" t="str">
        <f>VLOOKUP(C5181,ResCat!$A$2:$B$268,2,FALSE)</f>
        <v>HMOPERA</v>
      </c>
    </row>
    <row r="5182" spans="3:11" x14ac:dyDescent="0.25">
      <c r="C5182" s="134" t="s">
        <v>132</v>
      </c>
      <c r="D5182" s="134" t="s">
        <v>343</v>
      </c>
      <c r="E5182" s="134" t="s">
        <v>342</v>
      </c>
      <c r="F5182" s="134" t="s">
        <v>1053</v>
      </c>
      <c r="G5182" s="134" t="s">
        <v>348</v>
      </c>
      <c r="H5182" s="135">
        <v>140.44</v>
      </c>
      <c r="I5182" s="135">
        <v>179.54</v>
      </c>
      <c r="J5182" s="135">
        <v>444.93</v>
      </c>
      <c r="K5182" t="str">
        <f>VLOOKUP(C5182,ResCat!$A$2:$B$268,2,FALSE)</f>
        <v>HMOPERA</v>
      </c>
    </row>
    <row r="5183" spans="3:11" x14ac:dyDescent="0.25">
      <c r="C5183" s="134" t="s">
        <v>132</v>
      </c>
      <c r="D5183" s="134" t="s">
        <v>343</v>
      </c>
      <c r="E5183" s="134" t="s">
        <v>316</v>
      </c>
      <c r="F5183" s="134" t="s">
        <v>1053</v>
      </c>
      <c r="G5183" s="134" t="s">
        <v>313</v>
      </c>
      <c r="H5183" s="135">
        <v>318.10000000000002</v>
      </c>
      <c r="I5183" s="135">
        <v>402.32000000000005</v>
      </c>
      <c r="J5183" s="135">
        <v>679.81000000000006</v>
      </c>
      <c r="K5183" t="str">
        <f>VLOOKUP(C5183,ResCat!$A$2:$B$268,2,FALSE)</f>
        <v>HMOPERA</v>
      </c>
    </row>
    <row r="5184" spans="3:11" x14ac:dyDescent="0.25">
      <c r="C5184" s="134" t="s">
        <v>132</v>
      </c>
      <c r="D5184" s="134" t="s">
        <v>343</v>
      </c>
      <c r="E5184" s="134" t="s">
        <v>318</v>
      </c>
      <c r="F5184" s="134" t="s">
        <v>1053</v>
      </c>
      <c r="G5184" s="134" t="s">
        <v>358</v>
      </c>
      <c r="H5184" s="135">
        <v>80.289999999999992</v>
      </c>
      <c r="I5184" s="135">
        <v>90.289999999999992</v>
      </c>
      <c r="J5184" s="135">
        <v>337.98</v>
      </c>
      <c r="K5184" t="str">
        <f>VLOOKUP(C5184,ResCat!$A$2:$B$268,2,FALSE)</f>
        <v>HMOPERA</v>
      </c>
    </row>
    <row r="5185" spans="3:11" x14ac:dyDescent="0.25">
      <c r="C5185" s="134" t="s">
        <v>132</v>
      </c>
      <c r="D5185" s="134" t="s">
        <v>343</v>
      </c>
      <c r="E5185" s="134" t="s">
        <v>320</v>
      </c>
      <c r="F5185" s="134" t="s">
        <v>1053</v>
      </c>
      <c r="G5185" s="134" t="s">
        <v>315</v>
      </c>
      <c r="H5185" s="135">
        <v>63.1</v>
      </c>
      <c r="I5185" s="135">
        <v>73.100000000000009</v>
      </c>
      <c r="J5185" s="135">
        <v>73.150000000000006</v>
      </c>
      <c r="K5185" t="str">
        <f>VLOOKUP(C5185,ResCat!$A$2:$B$268,2,FALSE)</f>
        <v>HMOPERA</v>
      </c>
    </row>
    <row r="5186" spans="3:11" x14ac:dyDescent="0.25">
      <c r="C5186" s="134" t="s">
        <v>132</v>
      </c>
      <c r="D5186" s="134" t="s">
        <v>343</v>
      </c>
      <c r="E5186" s="134" t="s">
        <v>322</v>
      </c>
      <c r="F5186" s="134" t="s">
        <v>1053</v>
      </c>
      <c r="G5186" s="134" t="s">
        <v>341</v>
      </c>
      <c r="H5186" s="135">
        <v>37.94</v>
      </c>
      <c r="I5186" s="135">
        <v>42.94</v>
      </c>
      <c r="J5186" s="135">
        <v>275.44</v>
      </c>
      <c r="K5186" t="str">
        <f>VLOOKUP(C5186,ResCat!$A$2:$B$268,2,FALSE)</f>
        <v>HMOPERA</v>
      </c>
    </row>
    <row r="5187" spans="3:11" x14ac:dyDescent="0.25">
      <c r="C5187" s="134" t="s">
        <v>132</v>
      </c>
      <c r="D5187" s="134" t="s">
        <v>343</v>
      </c>
      <c r="E5187" s="134" t="s">
        <v>328</v>
      </c>
      <c r="F5187" s="134" t="s">
        <v>1053</v>
      </c>
      <c r="G5187" s="134" t="s">
        <v>319</v>
      </c>
      <c r="H5187" s="135">
        <v>-9.0399999999999991</v>
      </c>
      <c r="I5187" s="135">
        <v>-14.04</v>
      </c>
      <c r="J5187" s="135">
        <v>-80.27</v>
      </c>
      <c r="K5187" t="str">
        <f>VLOOKUP(C5187,ResCat!$A$2:$B$268,2,FALSE)</f>
        <v>HMOPERA</v>
      </c>
    </row>
    <row r="5188" spans="3:11" x14ac:dyDescent="0.25">
      <c r="C5188" s="134" t="s">
        <v>132</v>
      </c>
      <c r="D5188" s="134" t="s">
        <v>343</v>
      </c>
      <c r="E5188" s="134" t="s">
        <v>332</v>
      </c>
      <c r="F5188" s="134" t="s">
        <v>1053</v>
      </c>
      <c r="G5188" s="134" t="s">
        <v>323</v>
      </c>
      <c r="H5188" s="135">
        <v>220.55</v>
      </c>
      <c r="I5188" s="135">
        <v>230.55</v>
      </c>
      <c r="J5188" s="135">
        <v>302.98</v>
      </c>
      <c r="K5188" t="str">
        <f>VLOOKUP(C5188,ResCat!$A$2:$B$268,2,FALSE)</f>
        <v>HMOPERA</v>
      </c>
    </row>
    <row r="5189" spans="3:11" x14ac:dyDescent="0.25">
      <c r="C5189" s="134" t="s">
        <v>132</v>
      </c>
      <c r="D5189" s="134" t="s">
        <v>343</v>
      </c>
      <c r="E5189" s="134" t="s">
        <v>335</v>
      </c>
      <c r="F5189" s="134" t="s">
        <v>1053</v>
      </c>
      <c r="G5189" s="134" t="s">
        <v>325</v>
      </c>
      <c r="H5189" s="135">
        <v>-4127.71</v>
      </c>
      <c r="I5189" s="135">
        <v>-4157.71</v>
      </c>
      <c r="J5189" s="135">
        <v>-9333.2000000000007</v>
      </c>
      <c r="K5189" t="str">
        <f>VLOOKUP(C5189,ResCat!$A$2:$B$268,2,FALSE)</f>
        <v>HMOPERA</v>
      </c>
    </row>
    <row r="5190" spans="3:11" x14ac:dyDescent="0.25">
      <c r="C5190" s="134" t="s">
        <v>132</v>
      </c>
      <c r="D5190" s="134" t="s">
        <v>343</v>
      </c>
      <c r="E5190" s="134" t="s">
        <v>4</v>
      </c>
      <c r="F5190" s="134" t="s">
        <v>1053</v>
      </c>
      <c r="G5190" s="134" t="s">
        <v>327</v>
      </c>
      <c r="H5190" s="135">
        <v>-41.879999999999995</v>
      </c>
      <c r="I5190" s="135">
        <v>-56.879999999999995</v>
      </c>
      <c r="J5190" s="135">
        <v>-970.99</v>
      </c>
      <c r="K5190" t="str">
        <f>VLOOKUP(C5190,ResCat!$A$2:$B$268,2,FALSE)</f>
        <v>HMOPERA</v>
      </c>
    </row>
    <row r="5191" spans="3:11" x14ac:dyDescent="0.25">
      <c r="C5191" s="134" t="s">
        <v>132</v>
      </c>
      <c r="D5191" s="134" t="s">
        <v>343</v>
      </c>
      <c r="E5191" s="134" t="s">
        <v>511</v>
      </c>
      <c r="F5191" s="134" t="s">
        <v>1053</v>
      </c>
      <c r="G5191" s="134" t="s">
        <v>329</v>
      </c>
      <c r="H5191" s="135">
        <v>717.2</v>
      </c>
      <c r="I5191" s="135">
        <v>740.09999999999991</v>
      </c>
      <c r="J5191" s="135">
        <v>210.45</v>
      </c>
      <c r="K5191" t="str">
        <f>VLOOKUP(C5191,ResCat!$A$2:$B$268,2,FALSE)</f>
        <v>HMOPERA</v>
      </c>
    </row>
    <row r="5192" spans="3:11" x14ac:dyDescent="0.25">
      <c r="C5192" s="134" t="s">
        <v>132</v>
      </c>
      <c r="D5192" s="134" t="s">
        <v>343</v>
      </c>
      <c r="E5192" s="134" t="s">
        <v>969</v>
      </c>
      <c r="F5192" s="134" t="s">
        <v>1053</v>
      </c>
      <c r="G5192" s="134" t="s">
        <v>331</v>
      </c>
      <c r="H5192" s="135">
        <v>-131.54999999999998</v>
      </c>
      <c r="I5192" s="135">
        <v>-142.05000000000004</v>
      </c>
      <c r="J5192" s="135">
        <v>-603.4899999999999</v>
      </c>
      <c r="K5192" t="str">
        <f>VLOOKUP(C5192,ResCat!$A$2:$B$268,2,FALSE)</f>
        <v>HMOPERA</v>
      </c>
    </row>
    <row r="5193" spans="3:11" x14ac:dyDescent="0.25">
      <c r="C5193" s="134" t="s">
        <v>132</v>
      </c>
      <c r="D5193" s="134" t="s">
        <v>343</v>
      </c>
      <c r="E5193" s="134" t="s">
        <v>961</v>
      </c>
      <c r="F5193" s="134" t="s">
        <v>1053</v>
      </c>
      <c r="G5193" s="134" t="s">
        <v>334</v>
      </c>
      <c r="H5193" s="135">
        <v>2444.3700000000003</v>
      </c>
      <c r="I5193" s="135">
        <v>1768.72</v>
      </c>
      <c r="J5193" s="135">
        <v>4937.0299999999979</v>
      </c>
      <c r="K5193" t="str">
        <f>VLOOKUP(C5193,ResCat!$A$2:$B$268,2,FALSE)</f>
        <v>HMOPERA</v>
      </c>
    </row>
    <row r="5194" spans="3:11" x14ac:dyDescent="0.25">
      <c r="C5194" s="134" t="s">
        <v>132</v>
      </c>
      <c r="D5194" s="134" t="s">
        <v>343</v>
      </c>
      <c r="E5194" s="134" t="s">
        <v>970</v>
      </c>
      <c r="F5194" s="134" t="s">
        <v>1053</v>
      </c>
      <c r="G5194" s="134" t="s">
        <v>333</v>
      </c>
      <c r="H5194" s="135">
        <v>3671305.5599999963</v>
      </c>
      <c r="I5194" s="135">
        <v>3943253.8499999847</v>
      </c>
      <c r="J5194" s="135">
        <v>8990522.7000000905</v>
      </c>
      <c r="K5194" t="str">
        <f>VLOOKUP(C5194,ResCat!$A$2:$B$268,2,FALSE)</f>
        <v>HMOPERA</v>
      </c>
    </row>
    <row r="5195" spans="3:11" x14ac:dyDescent="0.25">
      <c r="C5195" s="134" t="s">
        <v>132</v>
      </c>
      <c r="D5195" s="134" t="s">
        <v>343</v>
      </c>
      <c r="E5195" s="134" t="s">
        <v>1023</v>
      </c>
      <c r="F5195" s="134" t="s">
        <v>1053</v>
      </c>
      <c r="G5195" s="134" t="s">
        <v>308</v>
      </c>
      <c r="H5195" s="135">
        <v>15450170.899999436</v>
      </c>
      <c r="I5195" s="135">
        <v>16619212.529996684</v>
      </c>
      <c r="J5195" s="135">
        <v>42887462.39000126</v>
      </c>
      <c r="K5195" t="str">
        <f>VLOOKUP(C5195,ResCat!$A$2:$B$268,2,FALSE)</f>
        <v>HMOPERA</v>
      </c>
    </row>
    <row r="5196" spans="3:11" x14ac:dyDescent="0.25">
      <c r="C5196" s="134" t="s">
        <v>132</v>
      </c>
      <c r="D5196" s="134" t="s">
        <v>1</v>
      </c>
      <c r="E5196" s="134" t="s">
        <v>1037</v>
      </c>
      <c r="F5196" s="134" t="s">
        <v>310</v>
      </c>
      <c r="G5196" s="134" t="s">
        <v>311</v>
      </c>
      <c r="H5196" s="135">
        <v>-1401</v>
      </c>
      <c r="I5196" s="135">
        <v>-1401</v>
      </c>
      <c r="J5196" s="135">
        <v>-1401</v>
      </c>
      <c r="K5196" t="str">
        <f>VLOOKUP(C5196,ResCat!$A$2:$B$268,2,FALSE)</f>
        <v>HMOPERA</v>
      </c>
    </row>
    <row r="5197" spans="3:11" x14ac:dyDescent="0.25">
      <c r="C5197" s="134" t="s">
        <v>132</v>
      </c>
      <c r="D5197" s="134" t="s">
        <v>1</v>
      </c>
      <c r="E5197" s="134" t="s">
        <v>362</v>
      </c>
      <c r="F5197" s="134" t="s">
        <v>310</v>
      </c>
      <c r="G5197" s="134" t="s">
        <v>311</v>
      </c>
      <c r="H5197" s="135">
        <v>147.57999999999998</v>
      </c>
      <c r="I5197" s="135">
        <v>147.57999999999998</v>
      </c>
      <c r="J5197" s="135">
        <v>147.57999999999998</v>
      </c>
      <c r="K5197" t="str">
        <f>VLOOKUP(C5197,ResCat!$A$2:$B$268,2,FALSE)</f>
        <v>HMOPERA</v>
      </c>
    </row>
    <row r="5198" spans="3:11" x14ac:dyDescent="0.25">
      <c r="C5198" s="134" t="s">
        <v>132</v>
      </c>
      <c r="D5198" s="134" t="s">
        <v>1</v>
      </c>
      <c r="E5198" s="134" t="s">
        <v>1028</v>
      </c>
      <c r="F5198" s="134" t="s">
        <v>310</v>
      </c>
      <c r="G5198" s="134" t="s">
        <v>311</v>
      </c>
      <c r="H5198" s="135">
        <v>0</v>
      </c>
      <c r="I5198" s="135">
        <v>49.6</v>
      </c>
      <c r="J5198" s="135">
        <v>49.6</v>
      </c>
      <c r="K5198" t="str">
        <f>VLOOKUP(C5198,ResCat!$A$2:$B$268,2,FALSE)</f>
        <v>HMOPERA</v>
      </c>
    </row>
    <row r="5199" spans="3:11" x14ac:dyDescent="0.25">
      <c r="C5199" s="134" t="s">
        <v>132</v>
      </c>
      <c r="D5199" s="134" t="s">
        <v>1</v>
      </c>
      <c r="E5199" s="134" t="s">
        <v>363</v>
      </c>
      <c r="F5199" s="134" t="s">
        <v>310</v>
      </c>
      <c r="G5199" s="134" t="s">
        <v>311</v>
      </c>
      <c r="H5199" s="135">
        <v>-14720.73</v>
      </c>
      <c r="I5199" s="135">
        <v>-14720.73</v>
      </c>
      <c r="J5199" s="135">
        <v>-104584</v>
      </c>
      <c r="K5199" t="str">
        <f>VLOOKUP(C5199,ResCat!$A$2:$B$268,2,FALSE)</f>
        <v>HMOPERA</v>
      </c>
    </row>
    <row r="5200" spans="3:11" x14ac:dyDescent="0.25">
      <c r="C5200" s="134" t="s">
        <v>132</v>
      </c>
      <c r="D5200" s="134" t="s">
        <v>1</v>
      </c>
      <c r="E5200" s="134" t="s">
        <v>1029</v>
      </c>
      <c r="F5200" s="134" t="s">
        <v>310</v>
      </c>
      <c r="G5200" s="134" t="s">
        <v>311</v>
      </c>
      <c r="H5200" s="135">
        <v>24542.309999999998</v>
      </c>
      <c r="I5200" s="135">
        <v>24692.309999999998</v>
      </c>
      <c r="J5200" s="135">
        <v>104414.47</v>
      </c>
      <c r="K5200" t="str">
        <f>VLOOKUP(C5200,ResCat!$A$2:$B$268,2,FALSE)</f>
        <v>HMOPERA</v>
      </c>
    </row>
    <row r="5201" spans="3:11" x14ac:dyDescent="0.25">
      <c r="C5201" s="134" t="s">
        <v>132</v>
      </c>
      <c r="D5201" s="134" t="s">
        <v>1</v>
      </c>
      <c r="E5201" s="134" t="s">
        <v>349</v>
      </c>
      <c r="F5201" s="134" t="s">
        <v>310</v>
      </c>
      <c r="G5201" s="134" t="s">
        <v>311</v>
      </c>
      <c r="H5201" s="135">
        <v>-480</v>
      </c>
      <c r="I5201" s="135">
        <v>-330</v>
      </c>
      <c r="J5201" s="135">
        <v>-330</v>
      </c>
      <c r="K5201" t="str">
        <f>VLOOKUP(C5201,ResCat!$A$2:$B$268,2,FALSE)</f>
        <v>HMOPERA</v>
      </c>
    </row>
    <row r="5202" spans="3:11" x14ac:dyDescent="0.25">
      <c r="C5202" s="134" t="s">
        <v>132</v>
      </c>
      <c r="D5202" s="134" t="s">
        <v>1</v>
      </c>
      <c r="E5202" s="134" t="s">
        <v>350</v>
      </c>
      <c r="F5202" s="134" t="s">
        <v>310</v>
      </c>
      <c r="G5202" s="134" t="s">
        <v>311</v>
      </c>
      <c r="H5202" s="135">
        <v>5296.8700000000008</v>
      </c>
      <c r="I5202" s="135">
        <v>5646.8700000000008</v>
      </c>
      <c r="J5202" s="135">
        <v>62428.409999999996</v>
      </c>
      <c r="K5202" t="str">
        <f>VLOOKUP(C5202,ResCat!$A$2:$B$268,2,FALSE)</f>
        <v>HMOPERA</v>
      </c>
    </row>
    <row r="5203" spans="3:11" x14ac:dyDescent="0.25">
      <c r="C5203" s="134" t="s">
        <v>132</v>
      </c>
      <c r="D5203" s="134" t="s">
        <v>1</v>
      </c>
      <c r="E5203" s="134" t="s">
        <v>359</v>
      </c>
      <c r="F5203" s="134" t="s">
        <v>310</v>
      </c>
      <c r="G5203" s="134" t="s">
        <v>311</v>
      </c>
      <c r="H5203" s="135">
        <v>10686.059999999998</v>
      </c>
      <c r="I5203" s="135">
        <v>10790.699999999997</v>
      </c>
      <c r="J5203" s="135">
        <v>67909.73</v>
      </c>
      <c r="K5203" t="str">
        <f>VLOOKUP(C5203,ResCat!$A$2:$B$268,2,FALSE)</f>
        <v>HMOPERA</v>
      </c>
    </row>
    <row r="5204" spans="3:11" x14ac:dyDescent="0.25">
      <c r="C5204" s="134" t="s">
        <v>132</v>
      </c>
      <c r="D5204" s="134" t="s">
        <v>1</v>
      </c>
      <c r="E5204" s="134" t="s">
        <v>354</v>
      </c>
      <c r="F5204" s="134" t="s">
        <v>310</v>
      </c>
      <c r="G5204" s="134" t="s">
        <v>311</v>
      </c>
      <c r="H5204" s="135">
        <v>89.74</v>
      </c>
      <c r="I5204" s="135">
        <v>89.74</v>
      </c>
      <c r="J5204" s="135">
        <v>321</v>
      </c>
      <c r="K5204" t="str">
        <f>VLOOKUP(C5204,ResCat!$A$2:$B$268,2,FALSE)</f>
        <v>HMOPERA</v>
      </c>
    </row>
    <row r="5205" spans="3:11" x14ac:dyDescent="0.25">
      <c r="C5205" s="134" t="s">
        <v>132</v>
      </c>
      <c r="D5205" s="134" t="s">
        <v>1</v>
      </c>
      <c r="E5205" s="134" t="s">
        <v>366</v>
      </c>
      <c r="F5205" s="134" t="s">
        <v>310</v>
      </c>
      <c r="G5205" s="134" t="s">
        <v>311</v>
      </c>
      <c r="H5205" s="135">
        <v>93.65</v>
      </c>
      <c r="I5205" s="135">
        <v>93.65</v>
      </c>
      <c r="J5205" s="135">
        <v>300.89</v>
      </c>
      <c r="K5205" t="str">
        <f>VLOOKUP(C5205,ResCat!$A$2:$B$268,2,FALSE)</f>
        <v>HMOPERA</v>
      </c>
    </row>
    <row r="5206" spans="3:11" x14ac:dyDescent="0.25">
      <c r="C5206" s="134" t="s">
        <v>132</v>
      </c>
      <c r="D5206" s="134" t="s">
        <v>1</v>
      </c>
      <c r="E5206" s="134" t="s">
        <v>337</v>
      </c>
      <c r="F5206" s="134" t="s">
        <v>310</v>
      </c>
      <c r="G5206" s="134" t="s">
        <v>311</v>
      </c>
      <c r="H5206" s="135">
        <v>-19564.089999999997</v>
      </c>
      <c r="I5206" s="135">
        <v>-19614.089999999997</v>
      </c>
      <c r="J5206" s="135">
        <v>-1512.1000000000001</v>
      </c>
      <c r="K5206" t="str">
        <f>VLOOKUP(C5206,ResCat!$A$2:$B$268,2,FALSE)</f>
        <v>HMOPERA</v>
      </c>
    </row>
    <row r="5207" spans="3:11" x14ac:dyDescent="0.25">
      <c r="C5207" s="134" t="s">
        <v>132</v>
      </c>
      <c r="D5207" s="134" t="s">
        <v>1</v>
      </c>
      <c r="E5207" s="134" t="s">
        <v>352</v>
      </c>
      <c r="F5207" s="134" t="s">
        <v>310</v>
      </c>
      <c r="G5207" s="134" t="s">
        <v>351</v>
      </c>
      <c r="H5207" s="135">
        <v>-5904.0199999999977</v>
      </c>
      <c r="I5207" s="135">
        <v>-5595.8799999999983</v>
      </c>
      <c r="J5207" s="135">
        <v>-36665.050000000003</v>
      </c>
      <c r="K5207" t="str">
        <f>VLOOKUP(C5207,ResCat!$A$2:$B$268,2,FALSE)</f>
        <v>HMOPERA</v>
      </c>
    </row>
    <row r="5208" spans="3:11" x14ac:dyDescent="0.25">
      <c r="C5208" s="134" t="s">
        <v>132</v>
      </c>
      <c r="D5208" s="134" t="s">
        <v>1</v>
      </c>
      <c r="E5208" s="134" t="s">
        <v>347</v>
      </c>
      <c r="F5208" s="134" t="s">
        <v>310</v>
      </c>
      <c r="G5208" s="134" t="s">
        <v>360</v>
      </c>
      <c r="H5208" s="135">
        <v>-50671.30999999999</v>
      </c>
      <c r="I5208" s="135">
        <v>-47621.30999999999</v>
      </c>
      <c r="J5208" s="135">
        <v>17706.650000000001</v>
      </c>
      <c r="K5208" t="str">
        <f>VLOOKUP(C5208,ResCat!$A$2:$B$268,2,FALSE)</f>
        <v>HMOPERA</v>
      </c>
    </row>
    <row r="5209" spans="3:11" x14ac:dyDescent="0.25">
      <c r="C5209" s="134" t="s">
        <v>132</v>
      </c>
      <c r="D5209" s="134" t="s">
        <v>1</v>
      </c>
      <c r="E5209" s="134" t="s">
        <v>361</v>
      </c>
      <c r="F5209" s="134" t="s">
        <v>310</v>
      </c>
      <c r="G5209" s="134" t="s">
        <v>355</v>
      </c>
      <c r="H5209" s="135">
        <v>-5614.11</v>
      </c>
      <c r="I5209" s="135">
        <v>-5614.11</v>
      </c>
      <c r="J5209" s="135">
        <v>-17386.48</v>
      </c>
      <c r="K5209" t="str">
        <f>VLOOKUP(C5209,ResCat!$A$2:$B$268,2,FALSE)</f>
        <v>HMOPERA</v>
      </c>
    </row>
    <row r="5210" spans="3:11" x14ac:dyDescent="0.25">
      <c r="C5210" s="134" t="s">
        <v>132</v>
      </c>
      <c r="D5210" s="134" t="s">
        <v>1</v>
      </c>
      <c r="E5210" s="134" t="s">
        <v>312</v>
      </c>
      <c r="F5210" s="134" t="s">
        <v>310</v>
      </c>
      <c r="G5210" s="134" t="s">
        <v>364</v>
      </c>
      <c r="H5210" s="135">
        <v>16337.56</v>
      </c>
      <c r="I5210" s="135">
        <v>20329.169999999995</v>
      </c>
      <c r="J5210" s="135">
        <v>70729.259999999995</v>
      </c>
      <c r="K5210" t="str">
        <f>VLOOKUP(C5210,ResCat!$A$2:$B$268,2,FALSE)</f>
        <v>HMOPERA</v>
      </c>
    </row>
    <row r="5211" spans="3:11" x14ac:dyDescent="0.25">
      <c r="C5211" s="134" t="s">
        <v>132</v>
      </c>
      <c r="D5211" s="134" t="s">
        <v>1</v>
      </c>
      <c r="E5211" s="134" t="s">
        <v>357</v>
      </c>
      <c r="F5211" s="134" t="s">
        <v>310</v>
      </c>
      <c r="G5211" s="134" t="s">
        <v>338</v>
      </c>
      <c r="H5211" s="135">
        <v>25453.9</v>
      </c>
      <c r="I5211" s="135">
        <v>25513.9</v>
      </c>
      <c r="J5211" s="135">
        <v>45231.979999999996</v>
      </c>
      <c r="K5211" t="str">
        <f>VLOOKUP(C5211,ResCat!$A$2:$B$268,2,FALSE)</f>
        <v>HMOPERA</v>
      </c>
    </row>
    <row r="5212" spans="3:11" x14ac:dyDescent="0.25">
      <c r="C5212" s="134" t="s">
        <v>132</v>
      </c>
      <c r="D5212" s="134" t="s">
        <v>1</v>
      </c>
      <c r="E5212" s="134" t="s">
        <v>314</v>
      </c>
      <c r="F5212" s="134" t="s">
        <v>310</v>
      </c>
      <c r="G5212" s="134" t="s">
        <v>356</v>
      </c>
      <c r="H5212" s="135">
        <v>77768.14</v>
      </c>
      <c r="I5212" s="135">
        <v>77816.92</v>
      </c>
      <c r="J5212" s="135">
        <v>-22046.420000000009</v>
      </c>
      <c r="K5212" t="str">
        <f>VLOOKUP(C5212,ResCat!$A$2:$B$268,2,FALSE)</f>
        <v>HMOPERA</v>
      </c>
    </row>
    <row r="5213" spans="3:11" x14ac:dyDescent="0.25">
      <c r="C5213" s="134" t="s">
        <v>132</v>
      </c>
      <c r="D5213" s="134" t="s">
        <v>1</v>
      </c>
      <c r="E5213" s="134" t="s">
        <v>339</v>
      </c>
      <c r="F5213" s="134" t="s">
        <v>310</v>
      </c>
      <c r="G5213" s="134" t="s">
        <v>353</v>
      </c>
      <c r="H5213" s="135">
        <v>-112.85000000000029</v>
      </c>
      <c r="I5213" s="135">
        <v>7.1499999999997073</v>
      </c>
      <c r="J5213" s="135">
        <v>153043.41999999998</v>
      </c>
      <c r="K5213" t="str">
        <f>VLOOKUP(C5213,ResCat!$A$2:$B$268,2,FALSE)</f>
        <v>HMOPERA</v>
      </c>
    </row>
    <row r="5214" spans="3:11" x14ac:dyDescent="0.25">
      <c r="C5214" s="134" t="s">
        <v>132</v>
      </c>
      <c r="D5214" s="134" t="s">
        <v>1</v>
      </c>
      <c r="E5214" s="134" t="s">
        <v>342</v>
      </c>
      <c r="F5214" s="134" t="s">
        <v>310</v>
      </c>
      <c r="G5214" s="134" t="s">
        <v>348</v>
      </c>
      <c r="H5214" s="135">
        <v>19196.669999999998</v>
      </c>
      <c r="I5214" s="135">
        <v>19191.669999999998</v>
      </c>
      <c r="J5214" s="135">
        <v>151494.62</v>
      </c>
      <c r="K5214" t="str">
        <f>VLOOKUP(C5214,ResCat!$A$2:$B$268,2,FALSE)</f>
        <v>HMOPERA</v>
      </c>
    </row>
    <row r="5215" spans="3:11" x14ac:dyDescent="0.25">
      <c r="C5215" s="134" t="s">
        <v>132</v>
      </c>
      <c r="D5215" s="134" t="s">
        <v>1</v>
      </c>
      <c r="E5215" s="134" t="s">
        <v>316</v>
      </c>
      <c r="F5215" s="134" t="s">
        <v>310</v>
      </c>
      <c r="G5215" s="134" t="s">
        <v>313</v>
      </c>
      <c r="H5215" s="135">
        <v>-6015.44</v>
      </c>
      <c r="I5215" s="135">
        <v>-5596.6599999999989</v>
      </c>
      <c r="J5215" s="135">
        <v>7053.12</v>
      </c>
      <c r="K5215" t="str">
        <f>VLOOKUP(C5215,ResCat!$A$2:$B$268,2,FALSE)</f>
        <v>HMOPERA</v>
      </c>
    </row>
    <row r="5216" spans="3:11" x14ac:dyDescent="0.25">
      <c r="C5216" s="134" t="s">
        <v>132</v>
      </c>
      <c r="D5216" s="134" t="s">
        <v>1</v>
      </c>
      <c r="E5216" s="134" t="s">
        <v>318</v>
      </c>
      <c r="F5216" s="134" t="s">
        <v>310</v>
      </c>
      <c r="G5216" s="134" t="s">
        <v>358</v>
      </c>
      <c r="H5216" s="135">
        <v>-125916.51</v>
      </c>
      <c r="I5216" s="135">
        <v>-126014.93999999999</v>
      </c>
      <c r="J5216" s="135">
        <v>-182686.97000000003</v>
      </c>
      <c r="K5216" t="str">
        <f>VLOOKUP(C5216,ResCat!$A$2:$B$268,2,FALSE)</f>
        <v>HMOPERA</v>
      </c>
    </row>
    <row r="5217" spans="3:11" x14ac:dyDescent="0.25">
      <c r="C5217" s="134" t="s">
        <v>132</v>
      </c>
      <c r="D5217" s="134" t="s">
        <v>1</v>
      </c>
      <c r="E5217" s="134" t="s">
        <v>320</v>
      </c>
      <c r="F5217" s="134" t="s">
        <v>310</v>
      </c>
      <c r="G5217" s="134" t="s">
        <v>315</v>
      </c>
      <c r="H5217" s="135">
        <v>33685.15</v>
      </c>
      <c r="I5217" s="135">
        <v>33680.15</v>
      </c>
      <c r="J5217" s="135">
        <v>32140.46</v>
      </c>
      <c r="K5217" t="str">
        <f>VLOOKUP(C5217,ResCat!$A$2:$B$268,2,FALSE)</f>
        <v>HMOPERA</v>
      </c>
    </row>
    <row r="5218" spans="3:11" x14ac:dyDescent="0.25">
      <c r="C5218" s="134" t="s">
        <v>132</v>
      </c>
      <c r="D5218" s="134" t="s">
        <v>1</v>
      </c>
      <c r="E5218" s="134" t="s">
        <v>322</v>
      </c>
      <c r="F5218" s="134" t="s">
        <v>310</v>
      </c>
      <c r="G5218" s="134" t="s">
        <v>341</v>
      </c>
      <c r="H5218" s="135">
        <v>1147.93</v>
      </c>
      <c r="I5218" s="135">
        <v>1303.930000000001</v>
      </c>
      <c r="J5218" s="135">
        <v>13364.18</v>
      </c>
      <c r="K5218" t="str">
        <f>VLOOKUP(C5218,ResCat!$A$2:$B$268,2,FALSE)</f>
        <v>HMOPERA</v>
      </c>
    </row>
    <row r="5219" spans="3:11" x14ac:dyDescent="0.25">
      <c r="C5219" s="134" t="s">
        <v>132</v>
      </c>
      <c r="D5219" s="134" t="s">
        <v>1</v>
      </c>
      <c r="E5219" s="134" t="s">
        <v>324</v>
      </c>
      <c r="F5219" s="134" t="s">
        <v>310</v>
      </c>
      <c r="G5219" s="134" t="s">
        <v>340</v>
      </c>
      <c r="H5219" s="135">
        <v>38615.660000000003</v>
      </c>
      <c r="I5219" s="135">
        <v>38470.390000000007</v>
      </c>
      <c r="J5219" s="135">
        <v>78783.27</v>
      </c>
      <c r="K5219" t="str">
        <f>VLOOKUP(C5219,ResCat!$A$2:$B$268,2,FALSE)</f>
        <v>HMOPERA</v>
      </c>
    </row>
    <row r="5220" spans="3:11" x14ac:dyDescent="0.25">
      <c r="C5220" s="134" t="s">
        <v>132</v>
      </c>
      <c r="D5220" s="134" t="s">
        <v>1</v>
      </c>
      <c r="E5220" s="134" t="s">
        <v>326</v>
      </c>
      <c r="F5220" s="134" t="s">
        <v>310</v>
      </c>
      <c r="G5220" s="134" t="s">
        <v>317</v>
      </c>
      <c r="H5220" s="135">
        <v>187569.07999999996</v>
      </c>
      <c r="I5220" s="135">
        <v>187266.55999999997</v>
      </c>
      <c r="J5220" s="135">
        <v>301365.24</v>
      </c>
      <c r="K5220" t="str">
        <f>VLOOKUP(C5220,ResCat!$A$2:$B$268,2,FALSE)</f>
        <v>HMOPERA</v>
      </c>
    </row>
    <row r="5221" spans="3:11" x14ac:dyDescent="0.25">
      <c r="C5221" s="134" t="s">
        <v>132</v>
      </c>
      <c r="D5221" s="134" t="s">
        <v>1</v>
      </c>
      <c r="E5221" s="134" t="s">
        <v>328</v>
      </c>
      <c r="F5221" s="134" t="s">
        <v>310</v>
      </c>
      <c r="G5221" s="134" t="s">
        <v>319</v>
      </c>
      <c r="H5221" s="135">
        <v>58536.24</v>
      </c>
      <c r="I5221" s="135">
        <v>64319.14</v>
      </c>
      <c r="J5221" s="135">
        <v>126401.16</v>
      </c>
      <c r="K5221" t="str">
        <f>VLOOKUP(C5221,ResCat!$A$2:$B$268,2,FALSE)</f>
        <v>HMOPERA</v>
      </c>
    </row>
    <row r="5222" spans="3:11" x14ac:dyDescent="0.25">
      <c r="C5222" s="134" t="s">
        <v>132</v>
      </c>
      <c r="D5222" s="134" t="s">
        <v>1</v>
      </c>
      <c r="E5222" s="134" t="s">
        <v>330</v>
      </c>
      <c r="F5222" s="134" t="s">
        <v>310</v>
      </c>
      <c r="G5222" s="134" t="s">
        <v>321</v>
      </c>
      <c r="H5222" s="135">
        <v>-11136.999999999995</v>
      </c>
      <c r="I5222" s="135">
        <v>-11366.999999999995</v>
      </c>
      <c r="J5222" s="135">
        <v>60920.650000000016</v>
      </c>
      <c r="K5222" t="str">
        <f>VLOOKUP(C5222,ResCat!$A$2:$B$268,2,FALSE)</f>
        <v>HMOPERA</v>
      </c>
    </row>
    <row r="5223" spans="3:11" x14ac:dyDescent="0.25">
      <c r="C5223" s="134" t="s">
        <v>132</v>
      </c>
      <c r="D5223" s="134" t="s">
        <v>1</v>
      </c>
      <c r="E5223" s="134" t="s">
        <v>332</v>
      </c>
      <c r="F5223" s="134" t="s">
        <v>310</v>
      </c>
      <c r="G5223" s="134" t="s">
        <v>323</v>
      </c>
      <c r="H5223" s="135">
        <v>39902.589999999997</v>
      </c>
      <c r="I5223" s="135">
        <v>44341.08</v>
      </c>
      <c r="J5223" s="135">
        <v>82179.250000000015</v>
      </c>
      <c r="K5223" t="str">
        <f>VLOOKUP(C5223,ResCat!$A$2:$B$268,2,FALSE)</f>
        <v>HMOPERA</v>
      </c>
    </row>
    <row r="5224" spans="3:11" x14ac:dyDescent="0.25">
      <c r="C5224" s="134" t="s">
        <v>132</v>
      </c>
      <c r="D5224" s="134" t="s">
        <v>1</v>
      </c>
      <c r="E5224" s="134" t="s">
        <v>335</v>
      </c>
      <c r="F5224" s="134" t="s">
        <v>310</v>
      </c>
      <c r="G5224" s="134" t="s">
        <v>325</v>
      </c>
      <c r="H5224" s="135">
        <v>410165.00999999966</v>
      </c>
      <c r="I5224" s="135">
        <v>411728.90999999963</v>
      </c>
      <c r="J5224" s="135">
        <v>589234.42000000039</v>
      </c>
      <c r="K5224" t="str">
        <f>VLOOKUP(C5224,ResCat!$A$2:$B$268,2,FALSE)</f>
        <v>HMOPERA</v>
      </c>
    </row>
    <row r="5225" spans="3:11" x14ac:dyDescent="0.25">
      <c r="C5225" s="134" t="s">
        <v>132</v>
      </c>
      <c r="D5225" s="134" t="s">
        <v>1</v>
      </c>
      <c r="E5225" s="134" t="s">
        <v>4</v>
      </c>
      <c r="F5225" s="134" t="s">
        <v>310</v>
      </c>
      <c r="G5225" s="134" t="s">
        <v>327</v>
      </c>
      <c r="H5225" s="135">
        <v>258365.23000000013</v>
      </c>
      <c r="I5225" s="135">
        <v>259462.72000000015</v>
      </c>
      <c r="J5225" s="135">
        <v>613491.15</v>
      </c>
      <c r="K5225" t="str">
        <f>VLOOKUP(C5225,ResCat!$A$2:$B$268,2,FALSE)</f>
        <v>HMOPERA</v>
      </c>
    </row>
    <row r="5226" spans="3:11" x14ac:dyDescent="0.25">
      <c r="C5226" s="134" t="s">
        <v>132</v>
      </c>
      <c r="D5226" s="134" t="s">
        <v>1</v>
      </c>
      <c r="E5226" s="134" t="s">
        <v>511</v>
      </c>
      <c r="F5226" s="134" t="s">
        <v>310</v>
      </c>
      <c r="G5226" s="134" t="s">
        <v>329</v>
      </c>
      <c r="H5226" s="135">
        <v>457319.24999999977</v>
      </c>
      <c r="I5226" s="135">
        <v>460537.33999999973</v>
      </c>
      <c r="J5226" s="135">
        <v>1135893.1300000001</v>
      </c>
      <c r="K5226" t="str">
        <f>VLOOKUP(C5226,ResCat!$A$2:$B$268,2,FALSE)</f>
        <v>HMOPERA</v>
      </c>
    </row>
    <row r="5227" spans="3:11" x14ac:dyDescent="0.25">
      <c r="C5227" s="134" t="s">
        <v>132</v>
      </c>
      <c r="D5227" s="134" t="s">
        <v>1</v>
      </c>
      <c r="E5227" s="134" t="s">
        <v>969</v>
      </c>
      <c r="F5227" s="134" t="s">
        <v>310</v>
      </c>
      <c r="G5227" s="134" t="s">
        <v>331</v>
      </c>
      <c r="H5227" s="135">
        <v>841646.73999999976</v>
      </c>
      <c r="I5227" s="135">
        <v>845508.40999999992</v>
      </c>
      <c r="J5227" s="135">
        <v>2299737.9400000013</v>
      </c>
      <c r="K5227" t="str">
        <f>VLOOKUP(C5227,ResCat!$A$2:$B$268,2,FALSE)</f>
        <v>HMOPERA</v>
      </c>
    </row>
    <row r="5228" spans="3:11" x14ac:dyDescent="0.25">
      <c r="C5228" s="134" t="s">
        <v>132</v>
      </c>
      <c r="D5228" s="134" t="s">
        <v>1</v>
      </c>
      <c r="E5228" s="134" t="s">
        <v>961</v>
      </c>
      <c r="F5228" s="134" t="s">
        <v>310</v>
      </c>
      <c r="G5228" s="134" t="s">
        <v>334</v>
      </c>
      <c r="H5228" s="135">
        <v>1794254.4100000011</v>
      </c>
      <c r="I5228" s="135">
        <v>1821845.9800000014</v>
      </c>
      <c r="J5228" s="135">
        <v>4106429.2199999955</v>
      </c>
      <c r="K5228" t="str">
        <f>VLOOKUP(C5228,ResCat!$A$2:$B$268,2,FALSE)</f>
        <v>HMOPERA</v>
      </c>
    </row>
    <row r="5229" spans="3:11" x14ac:dyDescent="0.25">
      <c r="C5229" s="134" t="s">
        <v>132</v>
      </c>
      <c r="D5229" s="134" t="s">
        <v>1</v>
      </c>
      <c r="E5229" s="134" t="s">
        <v>970</v>
      </c>
      <c r="F5229" s="134" t="s">
        <v>310</v>
      </c>
      <c r="G5229" s="134" t="s">
        <v>333</v>
      </c>
      <c r="H5229" s="135">
        <v>7539506.8199999807</v>
      </c>
      <c r="I5229" s="135">
        <v>7636799.259999983</v>
      </c>
      <c r="J5229" s="135">
        <v>19060803.580000024</v>
      </c>
      <c r="K5229" t="str">
        <f>VLOOKUP(C5229,ResCat!$A$2:$B$268,2,FALSE)</f>
        <v>HMOPERA</v>
      </c>
    </row>
    <row r="5230" spans="3:11" x14ac:dyDescent="0.25">
      <c r="C5230" s="134" t="s">
        <v>132</v>
      </c>
      <c r="D5230" s="134" t="s">
        <v>1</v>
      </c>
      <c r="E5230" s="134" t="s">
        <v>1023</v>
      </c>
      <c r="F5230" s="134" t="s">
        <v>310</v>
      </c>
      <c r="G5230" s="134" t="s">
        <v>308</v>
      </c>
      <c r="H5230" s="135">
        <v>7894413.830000001</v>
      </c>
      <c r="I5230" s="135">
        <v>7964268.0299999993</v>
      </c>
      <c r="J5230" s="135">
        <v>16989169.880000003</v>
      </c>
      <c r="K5230" t="str">
        <f>VLOOKUP(C5230,ResCat!$A$2:$B$268,2,FALSE)</f>
        <v>HMOPERA</v>
      </c>
    </row>
    <row r="5231" spans="3:11" x14ac:dyDescent="0.25">
      <c r="C5231" s="134" t="s">
        <v>165</v>
      </c>
      <c r="D5231" s="134" t="s">
        <v>3</v>
      </c>
      <c r="E5231" s="134" t="s">
        <v>309</v>
      </c>
      <c r="F5231" s="134" t="s">
        <v>310</v>
      </c>
      <c r="G5231" s="134" t="s">
        <v>311</v>
      </c>
      <c r="H5231" s="135">
        <v>-18.12</v>
      </c>
      <c r="I5231" s="135">
        <v>-18.12</v>
      </c>
      <c r="J5231" s="135">
        <v>-427</v>
      </c>
      <c r="K5231" t="str">
        <f>VLOOKUP(C5231,ResCat!$A$2:$B$268,2,FALSE)</f>
        <v>PERMEDA</v>
      </c>
    </row>
    <row r="5232" spans="3:11" x14ac:dyDescent="0.25">
      <c r="C5232" s="134" t="s">
        <v>165</v>
      </c>
      <c r="D5232" s="134" t="s">
        <v>3</v>
      </c>
      <c r="E5232" s="134" t="s">
        <v>363</v>
      </c>
      <c r="F5232" s="134" t="s">
        <v>310</v>
      </c>
      <c r="G5232" s="134" t="s">
        <v>311</v>
      </c>
      <c r="H5232" s="135">
        <v>-16.489999999999998</v>
      </c>
      <c r="I5232" s="135">
        <v>-16.489999999999998</v>
      </c>
      <c r="J5232" s="135">
        <v>0</v>
      </c>
      <c r="K5232" t="str">
        <f>VLOOKUP(C5232,ResCat!$A$2:$B$268,2,FALSE)</f>
        <v>PERMEDA</v>
      </c>
    </row>
    <row r="5233" spans="3:11" x14ac:dyDescent="0.25">
      <c r="C5233" s="134" t="s">
        <v>165</v>
      </c>
      <c r="D5233" s="134" t="s">
        <v>3</v>
      </c>
      <c r="E5233" s="134" t="s">
        <v>1029</v>
      </c>
      <c r="F5233" s="134" t="s">
        <v>310</v>
      </c>
      <c r="G5233" s="134" t="s">
        <v>311</v>
      </c>
      <c r="H5233" s="135">
        <v>-5.3</v>
      </c>
      <c r="I5233" s="135">
        <v>-5.3</v>
      </c>
      <c r="J5233" s="135">
        <v>-127</v>
      </c>
      <c r="K5233" t="str">
        <f>VLOOKUP(C5233,ResCat!$A$2:$B$268,2,FALSE)</f>
        <v>PERMEDA</v>
      </c>
    </row>
    <row r="5234" spans="3:11" x14ac:dyDescent="0.25">
      <c r="C5234" s="134" t="s">
        <v>165</v>
      </c>
      <c r="D5234" s="134" t="s">
        <v>3</v>
      </c>
      <c r="E5234" s="134" t="s">
        <v>349</v>
      </c>
      <c r="F5234" s="134" t="s">
        <v>310</v>
      </c>
      <c r="G5234" s="134" t="s">
        <v>311</v>
      </c>
      <c r="H5234" s="135">
        <v>-9.1300000000000008</v>
      </c>
      <c r="I5234" s="135">
        <v>-9.1300000000000008</v>
      </c>
      <c r="J5234" s="135">
        <v>-412</v>
      </c>
      <c r="K5234" t="str">
        <f>VLOOKUP(C5234,ResCat!$A$2:$B$268,2,FALSE)</f>
        <v>PERMEDA</v>
      </c>
    </row>
    <row r="5235" spans="3:11" x14ac:dyDescent="0.25">
      <c r="C5235" s="134" t="s">
        <v>165</v>
      </c>
      <c r="D5235" s="134" t="s">
        <v>3</v>
      </c>
      <c r="E5235" s="134" t="s">
        <v>350</v>
      </c>
      <c r="F5235" s="134" t="s">
        <v>310</v>
      </c>
      <c r="G5235" s="134" t="s">
        <v>311</v>
      </c>
      <c r="H5235" s="135">
        <v>-31.72</v>
      </c>
      <c r="I5235" s="135">
        <v>-31.72</v>
      </c>
      <c r="J5235" s="135">
        <v>-501</v>
      </c>
      <c r="K5235" t="str">
        <f>VLOOKUP(C5235,ResCat!$A$2:$B$268,2,FALSE)</f>
        <v>PERMEDA</v>
      </c>
    </row>
    <row r="5236" spans="3:11" x14ac:dyDescent="0.25">
      <c r="C5236" s="134" t="s">
        <v>165</v>
      </c>
      <c r="D5236" s="134" t="s">
        <v>3</v>
      </c>
      <c r="E5236" s="134" t="s">
        <v>359</v>
      </c>
      <c r="F5236" s="134" t="s">
        <v>310</v>
      </c>
      <c r="G5236" s="134" t="s">
        <v>311</v>
      </c>
      <c r="H5236" s="135">
        <v>-18.63</v>
      </c>
      <c r="I5236" s="135">
        <v>-18.63</v>
      </c>
      <c r="J5236" s="135">
        <v>-180</v>
      </c>
      <c r="K5236" t="str">
        <f>VLOOKUP(C5236,ResCat!$A$2:$B$268,2,FALSE)</f>
        <v>PERMEDA</v>
      </c>
    </row>
    <row r="5237" spans="3:11" x14ac:dyDescent="0.25">
      <c r="C5237" s="134" t="s">
        <v>165</v>
      </c>
      <c r="D5237" s="134" t="s">
        <v>3</v>
      </c>
      <c r="E5237" s="134" t="s">
        <v>366</v>
      </c>
      <c r="F5237" s="134" t="s">
        <v>310</v>
      </c>
      <c r="G5237" s="134" t="s">
        <v>311</v>
      </c>
      <c r="H5237" s="135">
        <v>-24.03</v>
      </c>
      <c r="I5237" s="135">
        <v>-24.03</v>
      </c>
      <c r="J5237" s="135">
        <v>153</v>
      </c>
      <c r="K5237" t="str">
        <f>VLOOKUP(C5237,ResCat!$A$2:$B$268,2,FALSE)</f>
        <v>PERMEDA</v>
      </c>
    </row>
    <row r="5238" spans="3:11" x14ac:dyDescent="0.25">
      <c r="C5238" s="134" t="s">
        <v>165</v>
      </c>
      <c r="D5238" s="134" t="s">
        <v>2</v>
      </c>
      <c r="E5238" s="134" t="s">
        <v>309</v>
      </c>
      <c r="F5238" s="134" t="s">
        <v>310</v>
      </c>
      <c r="G5238" s="134" t="s">
        <v>311</v>
      </c>
      <c r="H5238" s="135">
        <v>17.46</v>
      </c>
      <c r="I5238" s="135">
        <v>17.46</v>
      </c>
      <c r="J5238" s="135">
        <v>150</v>
      </c>
      <c r="K5238" t="str">
        <f>VLOOKUP(C5238,ResCat!$A$2:$B$268,2,FALSE)</f>
        <v>PERMEDA</v>
      </c>
    </row>
    <row r="5239" spans="3:11" x14ac:dyDescent="0.25">
      <c r="C5239" s="134" t="s">
        <v>165</v>
      </c>
      <c r="D5239" s="134" t="s">
        <v>2</v>
      </c>
      <c r="E5239" s="134" t="s">
        <v>363</v>
      </c>
      <c r="F5239" s="134" t="s">
        <v>310</v>
      </c>
      <c r="G5239" s="134" t="s">
        <v>311</v>
      </c>
      <c r="H5239" s="135">
        <v>465.69</v>
      </c>
      <c r="I5239" s="135">
        <v>465.69</v>
      </c>
      <c r="J5239" s="135">
        <v>623</v>
      </c>
      <c r="K5239" t="str">
        <f>VLOOKUP(C5239,ResCat!$A$2:$B$268,2,FALSE)</f>
        <v>PERMEDA</v>
      </c>
    </row>
    <row r="5240" spans="3:11" x14ac:dyDescent="0.25">
      <c r="C5240" s="134" t="s">
        <v>165</v>
      </c>
      <c r="D5240" s="134" t="s">
        <v>2</v>
      </c>
      <c r="E5240" s="134" t="s">
        <v>1029</v>
      </c>
      <c r="F5240" s="134" t="s">
        <v>310</v>
      </c>
      <c r="G5240" s="134" t="s">
        <v>311</v>
      </c>
      <c r="H5240" s="135">
        <v>-346.11</v>
      </c>
      <c r="I5240" s="135">
        <v>-346.11</v>
      </c>
      <c r="J5240" s="135">
        <v>-3294.95</v>
      </c>
      <c r="K5240" t="str">
        <f>VLOOKUP(C5240,ResCat!$A$2:$B$268,2,FALSE)</f>
        <v>PERMEDA</v>
      </c>
    </row>
    <row r="5241" spans="3:11" x14ac:dyDescent="0.25">
      <c r="C5241" s="134" t="s">
        <v>165</v>
      </c>
      <c r="D5241" s="134" t="s">
        <v>2</v>
      </c>
      <c r="E5241" s="134" t="s">
        <v>359</v>
      </c>
      <c r="F5241" s="134" t="s">
        <v>310</v>
      </c>
      <c r="G5241" s="134" t="s">
        <v>311</v>
      </c>
      <c r="H5241" s="135">
        <v>-1736.28</v>
      </c>
      <c r="I5241" s="135">
        <v>-1746.28</v>
      </c>
      <c r="J5241" s="135">
        <v>-173</v>
      </c>
      <c r="K5241" t="str">
        <f>VLOOKUP(C5241,ResCat!$A$2:$B$268,2,FALSE)</f>
        <v>PERMEDA</v>
      </c>
    </row>
    <row r="5242" spans="3:11" x14ac:dyDescent="0.25">
      <c r="C5242" s="134" t="s">
        <v>165</v>
      </c>
      <c r="D5242" s="134" t="s">
        <v>2</v>
      </c>
      <c r="E5242" s="134" t="s">
        <v>354</v>
      </c>
      <c r="F5242" s="134" t="s">
        <v>310</v>
      </c>
      <c r="G5242" s="134" t="s">
        <v>311</v>
      </c>
      <c r="H5242" s="135">
        <v>-37.5</v>
      </c>
      <c r="I5242" s="135">
        <v>-37.5</v>
      </c>
      <c r="J5242" s="135">
        <v>-280</v>
      </c>
      <c r="K5242" t="str">
        <f>VLOOKUP(C5242,ResCat!$A$2:$B$268,2,FALSE)</f>
        <v>PERMEDA</v>
      </c>
    </row>
    <row r="5243" spans="3:11" x14ac:dyDescent="0.25">
      <c r="C5243" s="134" t="s">
        <v>165</v>
      </c>
      <c r="D5243" s="134" t="s">
        <v>1</v>
      </c>
      <c r="E5243" s="134" t="s">
        <v>1028</v>
      </c>
      <c r="F5243" s="134" t="s">
        <v>310</v>
      </c>
      <c r="G5243" s="134" t="s">
        <v>311</v>
      </c>
      <c r="H5243" s="135">
        <v>-60.62</v>
      </c>
      <c r="I5243" s="135">
        <v>-60.62</v>
      </c>
      <c r="J5243" s="135">
        <v>0</v>
      </c>
      <c r="K5243" t="str">
        <f>VLOOKUP(C5243,ResCat!$A$2:$B$268,2,FALSE)</f>
        <v>PERMEDA</v>
      </c>
    </row>
    <row r="5244" spans="3:11" x14ac:dyDescent="0.25">
      <c r="C5244" s="134" t="s">
        <v>165</v>
      </c>
      <c r="D5244" s="134" t="s">
        <v>1</v>
      </c>
      <c r="E5244" s="134" t="s">
        <v>363</v>
      </c>
      <c r="F5244" s="134" t="s">
        <v>310</v>
      </c>
      <c r="G5244" s="134" t="s">
        <v>311</v>
      </c>
      <c r="H5244" s="135">
        <v>877.79</v>
      </c>
      <c r="I5244" s="135">
        <v>877.79</v>
      </c>
      <c r="J5244" s="135">
        <v>63799.64</v>
      </c>
      <c r="K5244" t="str">
        <f>VLOOKUP(C5244,ResCat!$A$2:$B$268,2,FALSE)</f>
        <v>PERMEDA</v>
      </c>
    </row>
    <row r="5245" spans="3:11" x14ac:dyDescent="0.25">
      <c r="C5245" s="134" t="s">
        <v>165</v>
      </c>
      <c r="D5245" s="134" t="s">
        <v>1</v>
      </c>
      <c r="E5245" s="134" t="s">
        <v>1029</v>
      </c>
      <c r="F5245" s="134" t="s">
        <v>310</v>
      </c>
      <c r="G5245" s="134" t="s">
        <v>311</v>
      </c>
      <c r="H5245" s="135">
        <v>-344.88</v>
      </c>
      <c r="I5245" s="135">
        <v>-344.88</v>
      </c>
      <c r="J5245" s="135">
        <v>-8019.3</v>
      </c>
      <c r="K5245" t="str">
        <f>VLOOKUP(C5245,ResCat!$A$2:$B$268,2,FALSE)</f>
        <v>PERMEDA</v>
      </c>
    </row>
    <row r="5246" spans="3:11" x14ac:dyDescent="0.25">
      <c r="C5246" s="134" t="s">
        <v>165</v>
      </c>
      <c r="D5246" s="134" t="s">
        <v>1</v>
      </c>
      <c r="E5246" s="134" t="s">
        <v>349</v>
      </c>
      <c r="F5246" s="134" t="s">
        <v>310</v>
      </c>
      <c r="G5246" s="134" t="s">
        <v>311</v>
      </c>
      <c r="H5246" s="135">
        <v>-104.74</v>
      </c>
      <c r="I5246" s="135">
        <v>-104.74</v>
      </c>
      <c r="J5246" s="135">
        <v>-1767</v>
      </c>
      <c r="K5246" t="str">
        <f>VLOOKUP(C5246,ResCat!$A$2:$B$268,2,FALSE)</f>
        <v>PERMEDA</v>
      </c>
    </row>
    <row r="5247" spans="3:11" x14ac:dyDescent="0.25">
      <c r="C5247" s="134" t="s">
        <v>165</v>
      </c>
      <c r="D5247" s="134" t="s">
        <v>1</v>
      </c>
      <c r="E5247" s="134" t="s">
        <v>354</v>
      </c>
      <c r="F5247" s="134" t="s">
        <v>310</v>
      </c>
      <c r="G5247" s="134" t="s">
        <v>311</v>
      </c>
      <c r="H5247" s="135">
        <v>61.05</v>
      </c>
      <c r="I5247" s="135">
        <v>61.05</v>
      </c>
      <c r="J5247" s="135">
        <v>-58</v>
      </c>
      <c r="K5247" t="str">
        <f>VLOOKUP(C5247,ResCat!$A$2:$B$268,2,FALSE)</f>
        <v>PERMEDA</v>
      </c>
    </row>
    <row r="5248" spans="3:11" x14ac:dyDescent="0.25">
      <c r="C5248" s="134" t="s">
        <v>136</v>
      </c>
      <c r="D5248" s="134" t="s">
        <v>3</v>
      </c>
      <c r="E5248" s="134" t="s">
        <v>309</v>
      </c>
      <c r="F5248" s="134" t="s">
        <v>310</v>
      </c>
      <c r="G5248" s="134" t="s">
        <v>311</v>
      </c>
      <c r="H5248" s="135">
        <v>466.2299999999999</v>
      </c>
      <c r="I5248" s="135">
        <v>466.2299999999999</v>
      </c>
      <c r="J5248" s="135">
        <v>736.13</v>
      </c>
      <c r="K5248" t="str">
        <f>VLOOKUP(C5248,ResCat!$A$2:$B$268,2,FALSE)</f>
        <v>HMOPERN</v>
      </c>
    </row>
    <row r="5249" spans="3:11" x14ac:dyDescent="0.25">
      <c r="C5249" s="134" t="s">
        <v>136</v>
      </c>
      <c r="D5249" s="134" t="s">
        <v>3</v>
      </c>
      <c r="E5249" s="134" t="s">
        <v>1026</v>
      </c>
      <c r="F5249" s="134" t="s">
        <v>310</v>
      </c>
      <c r="G5249" s="134" t="s">
        <v>311</v>
      </c>
      <c r="H5249" s="135">
        <v>87.07</v>
      </c>
      <c r="I5249" s="135">
        <v>87.07</v>
      </c>
      <c r="J5249" s="135">
        <v>87.07</v>
      </c>
      <c r="K5249" t="str">
        <f>VLOOKUP(C5249,ResCat!$A$2:$B$268,2,FALSE)</f>
        <v>HMOPERN</v>
      </c>
    </row>
    <row r="5250" spans="3:11" x14ac:dyDescent="0.25">
      <c r="C5250" s="134" t="s">
        <v>136</v>
      </c>
      <c r="D5250" s="134" t="s">
        <v>3</v>
      </c>
      <c r="E5250" s="134" t="s">
        <v>362</v>
      </c>
      <c r="F5250" s="134" t="s">
        <v>310</v>
      </c>
      <c r="G5250" s="134" t="s">
        <v>311</v>
      </c>
      <c r="H5250" s="135">
        <v>352.91999999999996</v>
      </c>
      <c r="I5250" s="135">
        <v>352.91999999999996</v>
      </c>
      <c r="J5250" s="135">
        <v>622.82000000000005</v>
      </c>
      <c r="K5250" t="str">
        <f>VLOOKUP(C5250,ResCat!$A$2:$B$268,2,FALSE)</f>
        <v>HMOPERN</v>
      </c>
    </row>
    <row r="5251" spans="3:11" x14ac:dyDescent="0.25">
      <c r="C5251" s="134" t="s">
        <v>136</v>
      </c>
      <c r="D5251" s="134" t="s">
        <v>3</v>
      </c>
      <c r="E5251" s="134" t="s">
        <v>1027</v>
      </c>
      <c r="F5251" s="134" t="s">
        <v>310</v>
      </c>
      <c r="G5251" s="134" t="s">
        <v>311</v>
      </c>
      <c r="H5251" s="135">
        <v>924.1099999999999</v>
      </c>
      <c r="I5251" s="135">
        <v>924.1099999999999</v>
      </c>
      <c r="J5251" s="135">
        <v>1799.94</v>
      </c>
      <c r="K5251" t="str">
        <f>VLOOKUP(C5251,ResCat!$A$2:$B$268,2,FALSE)</f>
        <v>HMOPERN</v>
      </c>
    </row>
    <row r="5252" spans="3:11" x14ac:dyDescent="0.25">
      <c r="C5252" s="134" t="s">
        <v>136</v>
      </c>
      <c r="D5252" s="134" t="s">
        <v>3</v>
      </c>
      <c r="E5252" s="134" t="s">
        <v>1028</v>
      </c>
      <c r="F5252" s="134" t="s">
        <v>310</v>
      </c>
      <c r="G5252" s="134" t="s">
        <v>311</v>
      </c>
      <c r="H5252" s="135">
        <v>-300.26000000000016</v>
      </c>
      <c r="I5252" s="135">
        <v>-300.26000000000016</v>
      </c>
      <c r="J5252" s="135">
        <v>997.30000000000007</v>
      </c>
      <c r="K5252" t="str">
        <f>VLOOKUP(C5252,ResCat!$A$2:$B$268,2,FALSE)</f>
        <v>HMOPERN</v>
      </c>
    </row>
    <row r="5253" spans="3:11" x14ac:dyDescent="0.25">
      <c r="C5253" s="134" t="s">
        <v>136</v>
      </c>
      <c r="D5253" s="134" t="s">
        <v>3</v>
      </c>
      <c r="E5253" s="134" t="s">
        <v>363</v>
      </c>
      <c r="F5253" s="134" t="s">
        <v>310</v>
      </c>
      <c r="G5253" s="134" t="s">
        <v>311</v>
      </c>
      <c r="H5253" s="135">
        <v>-408.99</v>
      </c>
      <c r="I5253" s="135">
        <v>-408.99</v>
      </c>
      <c r="J5253" s="135">
        <v>90</v>
      </c>
      <c r="K5253" t="str">
        <f>VLOOKUP(C5253,ResCat!$A$2:$B$268,2,FALSE)</f>
        <v>HMOPERN</v>
      </c>
    </row>
    <row r="5254" spans="3:11" x14ac:dyDescent="0.25">
      <c r="C5254" s="134" t="s">
        <v>136</v>
      </c>
      <c r="D5254" s="134" t="s">
        <v>3</v>
      </c>
      <c r="E5254" s="134" t="s">
        <v>1029</v>
      </c>
      <c r="F5254" s="134" t="s">
        <v>310</v>
      </c>
      <c r="G5254" s="134" t="s">
        <v>311</v>
      </c>
      <c r="H5254" s="135">
        <v>185.57</v>
      </c>
      <c r="I5254" s="135">
        <v>185.57</v>
      </c>
      <c r="J5254" s="135">
        <v>180.07000000000002</v>
      </c>
      <c r="K5254" t="str">
        <f>VLOOKUP(C5254,ResCat!$A$2:$B$268,2,FALSE)</f>
        <v>HMOPERN</v>
      </c>
    </row>
    <row r="5255" spans="3:11" x14ac:dyDescent="0.25">
      <c r="C5255" s="134" t="s">
        <v>136</v>
      </c>
      <c r="D5255" s="134" t="s">
        <v>3</v>
      </c>
      <c r="E5255" s="134" t="s">
        <v>349</v>
      </c>
      <c r="F5255" s="134" t="s">
        <v>310</v>
      </c>
      <c r="G5255" s="134" t="s">
        <v>311</v>
      </c>
      <c r="H5255" s="135">
        <v>88.13</v>
      </c>
      <c r="I5255" s="135">
        <v>88.13</v>
      </c>
      <c r="J5255" s="135">
        <v>232.48999999999995</v>
      </c>
      <c r="K5255" t="str">
        <f>VLOOKUP(C5255,ResCat!$A$2:$B$268,2,FALSE)</f>
        <v>HMOPERN</v>
      </c>
    </row>
    <row r="5256" spans="3:11" x14ac:dyDescent="0.25">
      <c r="C5256" s="134" t="s">
        <v>136</v>
      </c>
      <c r="D5256" s="134" t="s">
        <v>3</v>
      </c>
      <c r="E5256" s="134" t="s">
        <v>350</v>
      </c>
      <c r="F5256" s="134" t="s">
        <v>310</v>
      </c>
      <c r="G5256" s="134" t="s">
        <v>311</v>
      </c>
      <c r="H5256" s="135">
        <v>471.59000000000003</v>
      </c>
      <c r="I5256" s="135">
        <v>471.59000000000003</v>
      </c>
      <c r="J5256" s="135">
        <v>606.82000000000005</v>
      </c>
      <c r="K5256" t="str">
        <f>VLOOKUP(C5256,ResCat!$A$2:$B$268,2,FALSE)</f>
        <v>HMOPERN</v>
      </c>
    </row>
    <row r="5257" spans="3:11" x14ac:dyDescent="0.25">
      <c r="C5257" s="134" t="s">
        <v>136</v>
      </c>
      <c r="D5257" s="134" t="s">
        <v>3</v>
      </c>
      <c r="E5257" s="134" t="s">
        <v>359</v>
      </c>
      <c r="F5257" s="134" t="s">
        <v>310</v>
      </c>
      <c r="G5257" s="134" t="s">
        <v>311</v>
      </c>
      <c r="H5257" s="135">
        <v>25.83</v>
      </c>
      <c r="I5257" s="135">
        <v>25.83</v>
      </c>
      <c r="J5257" s="135">
        <v>72.14</v>
      </c>
      <c r="K5257" t="str">
        <f>VLOOKUP(C5257,ResCat!$A$2:$B$268,2,FALSE)</f>
        <v>HMOPERN</v>
      </c>
    </row>
    <row r="5258" spans="3:11" x14ac:dyDescent="0.25">
      <c r="C5258" s="134" t="s">
        <v>136</v>
      </c>
      <c r="D5258" s="134" t="s">
        <v>3</v>
      </c>
      <c r="E5258" s="134" t="s">
        <v>354</v>
      </c>
      <c r="F5258" s="134" t="s">
        <v>310</v>
      </c>
      <c r="G5258" s="134" t="s">
        <v>311</v>
      </c>
      <c r="H5258" s="135">
        <v>-1033.74</v>
      </c>
      <c r="I5258" s="135">
        <v>-1033.74</v>
      </c>
      <c r="J5258" s="135">
        <v>0</v>
      </c>
      <c r="K5258" t="str">
        <f>VLOOKUP(C5258,ResCat!$A$2:$B$268,2,FALSE)</f>
        <v>HMOPERN</v>
      </c>
    </row>
    <row r="5259" spans="3:11" x14ac:dyDescent="0.25">
      <c r="C5259" s="134" t="s">
        <v>136</v>
      </c>
      <c r="D5259" s="134" t="s">
        <v>3</v>
      </c>
      <c r="E5259" s="134" t="s">
        <v>366</v>
      </c>
      <c r="F5259" s="134" t="s">
        <v>310</v>
      </c>
      <c r="G5259" s="134" t="s">
        <v>311</v>
      </c>
      <c r="H5259" s="135">
        <v>-793.44</v>
      </c>
      <c r="I5259" s="135">
        <v>-793.44</v>
      </c>
      <c r="J5259" s="135">
        <v>51.91</v>
      </c>
      <c r="K5259" t="str">
        <f>VLOOKUP(C5259,ResCat!$A$2:$B$268,2,FALSE)</f>
        <v>HMOPERN</v>
      </c>
    </row>
    <row r="5260" spans="3:11" x14ac:dyDescent="0.25">
      <c r="C5260" s="134" t="s">
        <v>136</v>
      </c>
      <c r="D5260" s="134" t="s">
        <v>3</v>
      </c>
      <c r="E5260" s="134" t="s">
        <v>337</v>
      </c>
      <c r="F5260" s="134" t="s">
        <v>310</v>
      </c>
      <c r="G5260" s="134" t="s">
        <v>311</v>
      </c>
      <c r="H5260" s="135">
        <v>-1469.2599999999998</v>
      </c>
      <c r="I5260" s="135">
        <v>-1469.2599999999998</v>
      </c>
      <c r="J5260" s="135">
        <v>-127.06</v>
      </c>
      <c r="K5260" t="str">
        <f>VLOOKUP(C5260,ResCat!$A$2:$B$268,2,FALSE)</f>
        <v>HMOPERN</v>
      </c>
    </row>
    <row r="5261" spans="3:11" x14ac:dyDescent="0.25">
      <c r="C5261" s="134" t="s">
        <v>136</v>
      </c>
      <c r="D5261" s="134" t="s">
        <v>3</v>
      </c>
      <c r="E5261" s="134" t="s">
        <v>352</v>
      </c>
      <c r="F5261" s="134" t="s">
        <v>310</v>
      </c>
      <c r="G5261" s="134" t="s">
        <v>351</v>
      </c>
      <c r="H5261" s="135">
        <v>252.72</v>
      </c>
      <c r="I5261" s="135">
        <v>252.72</v>
      </c>
      <c r="J5261" s="135">
        <v>756</v>
      </c>
      <c r="K5261" t="str">
        <f>VLOOKUP(C5261,ResCat!$A$2:$B$268,2,FALSE)</f>
        <v>HMOPERN</v>
      </c>
    </row>
    <row r="5262" spans="3:11" x14ac:dyDescent="0.25">
      <c r="C5262" s="134" t="s">
        <v>136</v>
      </c>
      <c r="D5262" s="134" t="s">
        <v>3</v>
      </c>
      <c r="E5262" s="134" t="s">
        <v>347</v>
      </c>
      <c r="F5262" s="134" t="s">
        <v>310</v>
      </c>
      <c r="G5262" s="134" t="s">
        <v>360</v>
      </c>
      <c r="H5262" s="135">
        <v>1249.43</v>
      </c>
      <c r="I5262" s="135">
        <v>1249.43</v>
      </c>
      <c r="J5262" s="135">
        <v>2685.19</v>
      </c>
      <c r="K5262" t="str">
        <f>VLOOKUP(C5262,ResCat!$A$2:$B$268,2,FALSE)</f>
        <v>HMOPERN</v>
      </c>
    </row>
    <row r="5263" spans="3:11" x14ac:dyDescent="0.25">
      <c r="C5263" s="134" t="s">
        <v>136</v>
      </c>
      <c r="D5263" s="134" t="s">
        <v>3</v>
      </c>
      <c r="E5263" s="134" t="s">
        <v>361</v>
      </c>
      <c r="F5263" s="134" t="s">
        <v>310</v>
      </c>
      <c r="G5263" s="134" t="s">
        <v>355</v>
      </c>
      <c r="H5263" s="135">
        <v>1.78</v>
      </c>
      <c r="I5263" s="135">
        <v>8.75</v>
      </c>
      <c r="J5263" s="135">
        <v>26.61</v>
      </c>
      <c r="K5263" t="str">
        <f>VLOOKUP(C5263,ResCat!$A$2:$B$268,2,FALSE)</f>
        <v>HMOPERN</v>
      </c>
    </row>
    <row r="5264" spans="3:11" x14ac:dyDescent="0.25">
      <c r="C5264" s="134" t="s">
        <v>136</v>
      </c>
      <c r="D5264" s="134" t="s">
        <v>3</v>
      </c>
      <c r="E5264" s="134" t="s">
        <v>312</v>
      </c>
      <c r="F5264" s="134" t="s">
        <v>310</v>
      </c>
      <c r="G5264" s="134" t="s">
        <v>364</v>
      </c>
      <c r="H5264" s="135">
        <v>423.1</v>
      </c>
      <c r="I5264" s="135">
        <v>423.1</v>
      </c>
      <c r="J5264" s="135">
        <v>558.05000000000007</v>
      </c>
      <c r="K5264" t="str">
        <f>VLOOKUP(C5264,ResCat!$A$2:$B$268,2,FALSE)</f>
        <v>HMOPERN</v>
      </c>
    </row>
    <row r="5265" spans="3:11" x14ac:dyDescent="0.25">
      <c r="C5265" s="134" t="s">
        <v>136</v>
      </c>
      <c r="D5265" s="134" t="s">
        <v>3</v>
      </c>
      <c r="E5265" s="134" t="s">
        <v>357</v>
      </c>
      <c r="F5265" s="134" t="s">
        <v>310</v>
      </c>
      <c r="G5265" s="134" t="s">
        <v>338</v>
      </c>
      <c r="H5265" s="135">
        <v>-326.5</v>
      </c>
      <c r="I5265" s="135">
        <v>-326.5</v>
      </c>
      <c r="J5265" s="135">
        <v>1122.02</v>
      </c>
      <c r="K5265" t="str">
        <f>VLOOKUP(C5265,ResCat!$A$2:$B$268,2,FALSE)</f>
        <v>HMOPERN</v>
      </c>
    </row>
    <row r="5266" spans="3:11" x14ac:dyDescent="0.25">
      <c r="C5266" s="134" t="s">
        <v>136</v>
      </c>
      <c r="D5266" s="134" t="s">
        <v>3</v>
      </c>
      <c r="E5266" s="134" t="s">
        <v>314</v>
      </c>
      <c r="F5266" s="134" t="s">
        <v>310</v>
      </c>
      <c r="G5266" s="134" t="s">
        <v>356</v>
      </c>
      <c r="H5266" s="135">
        <v>-1125.0099999999998</v>
      </c>
      <c r="I5266" s="135">
        <v>-1125.0099999999998</v>
      </c>
      <c r="J5266" s="135">
        <v>1202.3500000000001</v>
      </c>
      <c r="K5266" t="str">
        <f>VLOOKUP(C5266,ResCat!$A$2:$B$268,2,FALSE)</f>
        <v>HMOPERN</v>
      </c>
    </row>
    <row r="5267" spans="3:11" x14ac:dyDescent="0.25">
      <c r="C5267" s="134" t="s">
        <v>136</v>
      </c>
      <c r="D5267" s="134" t="s">
        <v>3</v>
      </c>
      <c r="E5267" s="134" t="s">
        <v>339</v>
      </c>
      <c r="F5267" s="134" t="s">
        <v>310</v>
      </c>
      <c r="G5267" s="134" t="s">
        <v>353</v>
      </c>
      <c r="H5267" s="135">
        <v>1731.1200000000001</v>
      </c>
      <c r="I5267" s="135">
        <v>1731.1200000000001</v>
      </c>
      <c r="J5267" s="135">
        <v>5426.0299999999979</v>
      </c>
      <c r="K5267" t="str">
        <f>VLOOKUP(C5267,ResCat!$A$2:$B$268,2,FALSE)</f>
        <v>HMOPERN</v>
      </c>
    </row>
    <row r="5268" spans="3:11" x14ac:dyDescent="0.25">
      <c r="C5268" s="134" t="s">
        <v>136</v>
      </c>
      <c r="D5268" s="134" t="s">
        <v>3</v>
      </c>
      <c r="E5268" s="134" t="s">
        <v>342</v>
      </c>
      <c r="F5268" s="134" t="s">
        <v>310</v>
      </c>
      <c r="G5268" s="134" t="s">
        <v>348</v>
      </c>
      <c r="H5268" s="135">
        <v>2580.71</v>
      </c>
      <c r="I5268" s="135">
        <v>2624.02</v>
      </c>
      <c r="J5268" s="135">
        <v>3690.04</v>
      </c>
      <c r="K5268" t="str">
        <f>VLOOKUP(C5268,ResCat!$A$2:$B$268,2,FALSE)</f>
        <v>HMOPERN</v>
      </c>
    </row>
    <row r="5269" spans="3:11" x14ac:dyDescent="0.25">
      <c r="C5269" s="134" t="s">
        <v>136</v>
      </c>
      <c r="D5269" s="134" t="s">
        <v>3</v>
      </c>
      <c r="E5269" s="134" t="s">
        <v>316</v>
      </c>
      <c r="F5269" s="134" t="s">
        <v>310</v>
      </c>
      <c r="G5269" s="134" t="s">
        <v>313</v>
      </c>
      <c r="H5269" s="135">
        <v>1201.4399999999998</v>
      </c>
      <c r="I5269" s="135">
        <v>1201.4399999999998</v>
      </c>
      <c r="J5269" s="135">
        <v>-1948.66</v>
      </c>
      <c r="K5269" t="str">
        <f>VLOOKUP(C5269,ResCat!$A$2:$B$268,2,FALSE)</f>
        <v>HMOPERN</v>
      </c>
    </row>
    <row r="5270" spans="3:11" x14ac:dyDescent="0.25">
      <c r="C5270" s="134" t="s">
        <v>136</v>
      </c>
      <c r="D5270" s="134" t="s">
        <v>3</v>
      </c>
      <c r="E5270" s="134" t="s">
        <v>318</v>
      </c>
      <c r="F5270" s="134" t="s">
        <v>310</v>
      </c>
      <c r="G5270" s="134" t="s">
        <v>358</v>
      </c>
      <c r="H5270" s="135">
        <v>4273.26</v>
      </c>
      <c r="I5270" s="135">
        <v>4273.26</v>
      </c>
      <c r="J5270" s="135">
        <v>7734.5400000000009</v>
      </c>
      <c r="K5270" t="str">
        <f>VLOOKUP(C5270,ResCat!$A$2:$B$268,2,FALSE)</f>
        <v>HMOPERN</v>
      </c>
    </row>
    <row r="5271" spans="3:11" x14ac:dyDescent="0.25">
      <c r="C5271" s="134" t="s">
        <v>136</v>
      </c>
      <c r="D5271" s="134" t="s">
        <v>3</v>
      </c>
      <c r="E5271" s="134" t="s">
        <v>320</v>
      </c>
      <c r="F5271" s="134" t="s">
        <v>310</v>
      </c>
      <c r="G5271" s="134" t="s">
        <v>315</v>
      </c>
      <c r="H5271" s="135">
        <v>-409.24000000000007</v>
      </c>
      <c r="I5271" s="135">
        <v>-409.24000000000007</v>
      </c>
      <c r="J5271" s="135">
        <v>1411.3200000000002</v>
      </c>
      <c r="K5271" t="str">
        <f>VLOOKUP(C5271,ResCat!$A$2:$B$268,2,FALSE)</f>
        <v>HMOPERN</v>
      </c>
    </row>
    <row r="5272" spans="3:11" x14ac:dyDescent="0.25">
      <c r="C5272" s="134" t="s">
        <v>136</v>
      </c>
      <c r="D5272" s="134" t="s">
        <v>3</v>
      </c>
      <c r="E5272" s="134" t="s">
        <v>969</v>
      </c>
      <c r="F5272" s="134" t="s">
        <v>310</v>
      </c>
      <c r="G5272" s="134" t="s">
        <v>331</v>
      </c>
      <c r="H5272" s="135">
        <v>62.17</v>
      </c>
      <c r="I5272" s="135">
        <v>62.17</v>
      </c>
      <c r="J5272" s="135">
        <v>335</v>
      </c>
      <c r="K5272" t="str">
        <f>VLOOKUP(C5272,ResCat!$A$2:$B$268,2,FALSE)</f>
        <v>HMOPERN</v>
      </c>
    </row>
    <row r="5273" spans="3:11" x14ac:dyDescent="0.25">
      <c r="C5273" s="134" t="s">
        <v>136</v>
      </c>
      <c r="D5273" s="134" t="s">
        <v>0</v>
      </c>
      <c r="E5273" s="134" t="s">
        <v>362</v>
      </c>
      <c r="F5273" s="134" t="s">
        <v>310</v>
      </c>
      <c r="G5273" s="134" t="s">
        <v>311</v>
      </c>
      <c r="H5273" s="135">
        <v>66677.52</v>
      </c>
      <c r="I5273" s="135">
        <v>66677.52</v>
      </c>
      <c r="J5273" s="135">
        <v>190582.07</v>
      </c>
      <c r="K5273" t="str">
        <f>VLOOKUP(C5273,ResCat!$A$2:$B$268,2,FALSE)</f>
        <v>HMOPERN</v>
      </c>
    </row>
    <row r="5274" spans="3:11" x14ac:dyDescent="0.25">
      <c r="C5274" s="134" t="s">
        <v>136</v>
      </c>
      <c r="D5274" s="134" t="s">
        <v>0</v>
      </c>
      <c r="E5274" s="134" t="s">
        <v>350</v>
      </c>
      <c r="F5274" s="134" t="s">
        <v>310</v>
      </c>
      <c r="G5274" s="134" t="s">
        <v>311</v>
      </c>
      <c r="H5274" s="135">
        <v>671.63</v>
      </c>
      <c r="I5274" s="135">
        <v>3493.7999999999997</v>
      </c>
      <c r="J5274" s="135">
        <v>57255</v>
      </c>
      <c r="K5274" t="str">
        <f>VLOOKUP(C5274,ResCat!$A$2:$B$268,2,FALSE)</f>
        <v>HMOPERN</v>
      </c>
    </row>
    <row r="5275" spans="3:11" x14ac:dyDescent="0.25">
      <c r="C5275" s="134" t="s">
        <v>136</v>
      </c>
      <c r="D5275" s="134" t="s">
        <v>0</v>
      </c>
      <c r="E5275" s="134" t="s">
        <v>359</v>
      </c>
      <c r="F5275" s="134" t="s">
        <v>310</v>
      </c>
      <c r="G5275" s="134" t="s">
        <v>311</v>
      </c>
      <c r="H5275" s="135">
        <v>145.05000000000007</v>
      </c>
      <c r="I5275" s="135">
        <v>2964.7500000000005</v>
      </c>
      <c r="J5275" s="135">
        <v>291702.82</v>
      </c>
      <c r="K5275" t="str">
        <f>VLOOKUP(C5275,ResCat!$A$2:$B$268,2,FALSE)</f>
        <v>HMOPERN</v>
      </c>
    </row>
    <row r="5276" spans="3:11" x14ac:dyDescent="0.25">
      <c r="C5276" s="134" t="s">
        <v>136</v>
      </c>
      <c r="D5276" s="134" t="s">
        <v>0</v>
      </c>
      <c r="E5276" s="134" t="s">
        <v>354</v>
      </c>
      <c r="F5276" s="134" t="s">
        <v>310</v>
      </c>
      <c r="G5276" s="134" t="s">
        <v>311</v>
      </c>
      <c r="H5276" s="135">
        <v>11033.95</v>
      </c>
      <c r="I5276" s="135">
        <v>11033.95</v>
      </c>
      <c r="J5276" s="135">
        <v>9830</v>
      </c>
      <c r="K5276" t="str">
        <f>VLOOKUP(C5276,ResCat!$A$2:$B$268,2,FALSE)</f>
        <v>HMOPERN</v>
      </c>
    </row>
    <row r="5277" spans="3:11" x14ac:dyDescent="0.25">
      <c r="C5277" s="134" t="s">
        <v>136</v>
      </c>
      <c r="D5277" s="134" t="s">
        <v>0</v>
      </c>
      <c r="E5277" s="134" t="s">
        <v>337</v>
      </c>
      <c r="F5277" s="134" t="s">
        <v>310</v>
      </c>
      <c r="G5277" s="134" t="s">
        <v>311</v>
      </c>
      <c r="H5277" s="135">
        <v>-9194.48</v>
      </c>
      <c r="I5277" s="135">
        <v>-9194.48</v>
      </c>
      <c r="J5277" s="135">
        <v>0</v>
      </c>
      <c r="K5277" t="str">
        <f>VLOOKUP(C5277,ResCat!$A$2:$B$268,2,FALSE)</f>
        <v>HMOPERN</v>
      </c>
    </row>
    <row r="5278" spans="3:11" x14ac:dyDescent="0.25">
      <c r="C5278" s="134" t="s">
        <v>136</v>
      </c>
      <c r="D5278" s="134" t="s">
        <v>0</v>
      </c>
      <c r="E5278" s="134" t="s">
        <v>347</v>
      </c>
      <c r="F5278" s="134" t="s">
        <v>310</v>
      </c>
      <c r="G5278" s="134" t="s">
        <v>360</v>
      </c>
      <c r="H5278" s="135">
        <v>-56942</v>
      </c>
      <c r="I5278" s="135">
        <v>-56942</v>
      </c>
      <c r="J5278" s="135">
        <v>-148938</v>
      </c>
      <c r="K5278" t="str">
        <f>VLOOKUP(C5278,ResCat!$A$2:$B$268,2,FALSE)</f>
        <v>HMOPERN</v>
      </c>
    </row>
    <row r="5279" spans="3:11" x14ac:dyDescent="0.25">
      <c r="C5279" s="134" t="s">
        <v>136</v>
      </c>
      <c r="D5279" s="134" t="s">
        <v>0</v>
      </c>
      <c r="E5279" s="134" t="s">
        <v>361</v>
      </c>
      <c r="F5279" s="134" t="s">
        <v>310</v>
      </c>
      <c r="G5279" s="134" t="s">
        <v>355</v>
      </c>
      <c r="H5279" s="135">
        <v>-26388.09</v>
      </c>
      <c r="I5279" s="135">
        <v>-26388.09</v>
      </c>
      <c r="J5279" s="135">
        <v>115868.03</v>
      </c>
      <c r="K5279" t="str">
        <f>VLOOKUP(C5279,ResCat!$A$2:$B$268,2,FALSE)</f>
        <v>HMOPERN</v>
      </c>
    </row>
    <row r="5280" spans="3:11" x14ac:dyDescent="0.25">
      <c r="C5280" s="134" t="s">
        <v>136</v>
      </c>
      <c r="D5280" s="134" t="s">
        <v>0</v>
      </c>
      <c r="E5280" s="134" t="s">
        <v>312</v>
      </c>
      <c r="F5280" s="134" t="s">
        <v>310</v>
      </c>
      <c r="G5280" s="134" t="s">
        <v>364</v>
      </c>
      <c r="H5280" s="135">
        <v>578.6</v>
      </c>
      <c r="I5280" s="135">
        <v>36201.78</v>
      </c>
      <c r="J5280" s="135">
        <v>135386.12</v>
      </c>
      <c r="K5280" t="str">
        <f>VLOOKUP(C5280,ResCat!$A$2:$B$268,2,FALSE)</f>
        <v>HMOPERN</v>
      </c>
    </row>
    <row r="5281" spans="3:11" x14ac:dyDescent="0.25">
      <c r="C5281" s="134" t="s">
        <v>136</v>
      </c>
      <c r="D5281" s="134" t="s">
        <v>0</v>
      </c>
      <c r="E5281" s="134" t="s">
        <v>357</v>
      </c>
      <c r="F5281" s="134" t="s">
        <v>310</v>
      </c>
      <c r="G5281" s="134" t="s">
        <v>338</v>
      </c>
      <c r="H5281" s="135">
        <v>3492</v>
      </c>
      <c r="I5281" s="135">
        <v>3492</v>
      </c>
      <c r="J5281" s="135">
        <v>7650</v>
      </c>
      <c r="K5281" t="str">
        <f>VLOOKUP(C5281,ResCat!$A$2:$B$268,2,FALSE)</f>
        <v>HMOPERN</v>
      </c>
    </row>
    <row r="5282" spans="3:11" x14ac:dyDescent="0.25">
      <c r="C5282" s="134" t="s">
        <v>136</v>
      </c>
      <c r="D5282" s="134" t="s">
        <v>0</v>
      </c>
      <c r="E5282" s="134" t="s">
        <v>314</v>
      </c>
      <c r="F5282" s="134" t="s">
        <v>310</v>
      </c>
      <c r="G5282" s="134" t="s">
        <v>356</v>
      </c>
      <c r="H5282" s="135">
        <v>1288</v>
      </c>
      <c r="I5282" s="135">
        <v>15947.57</v>
      </c>
      <c r="J5282" s="135">
        <v>136327.35</v>
      </c>
      <c r="K5282" t="str">
        <f>VLOOKUP(C5282,ResCat!$A$2:$B$268,2,FALSE)</f>
        <v>HMOPERN</v>
      </c>
    </row>
    <row r="5283" spans="3:11" x14ac:dyDescent="0.25">
      <c r="C5283" s="134" t="s">
        <v>136</v>
      </c>
      <c r="D5283" s="134" t="s">
        <v>0</v>
      </c>
      <c r="E5283" s="134" t="s">
        <v>339</v>
      </c>
      <c r="F5283" s="134" t="s">
        <v>310</v>
      </c>
      <c r="G5283" s="134" t="s">
        <v>353</v>
      </c>
      <c r="H5283" s="135">
        <v>0</v>
      </c>
      <c r="I5283" s="135">
        <v>0</v>
      </c>
      <c r="J5283" s="135">
        <v>0</v>
      </c>
      <c r="K5283" t="str">
        <f>VLOOKUP(C5283,ResCat!$A$2:$B$268,2,FALSE)</f>
        <v>HMOPERN</v>
      </c>
    </row>
    <row r="5284" spans="3:11" x14ac:dyDescent="0.25">
      <c r="C5284" s="134" t="s">
        <v>136</v>
      </c>
      <c r="D5284" s="134" t="s">
        <v>0</v>
      </c>
      <c r="E5284" s="134" t="s">
        <v>342</v>
      </c>
      <c r="F5284" s="134" t="s">
        <v>310</v>
      </c>
      <c r="G5284" s="134" t="s">
        <v>348</v>
      </c>
      <c r="H5284" s="135">
        <v>10056</v>
      </c>
      <c r="I5284" s="135">
        <v>10056</v>
      </c>
      <c r="J5284" s="135">
        <v>0</v>
      </c>
      <c r="K5284" t="str">
        <f>VLOOKUP(C5284,ResCat!$A$2:$B$268,2,FALSE)</f>
        <v>HMOPERN</v>
      </c>
    </row>
    <row r="5285" spans="3:11" x14ac:dyDescent="0.25">
      <c r="C5285" s="134" t="s">
        <v>136</v>
      </c>
      <c r="D5285" s="134" t="s">
        <v>0</v>
      </c>
      <c r="E5285" s="134" t="s">
        <v>316</v>
      </c>
      <c r="F5285" s="134" t="s">
        <v>310</v>
      </c>
      <c r="G5285" s="134" t="s">
        <v>313</v>
      </c>
      <c r="H5285" s="135">
        <v>-18000.59</v>
      </c>
      <c r="I5285" s="135">
        <v>-18000.59</v>
      </c>
      <c r="J5285" s="135">
        <v>13613.3</v>
      </c>
      <c r="K5285" t="str">
        <f>VLOOKUP(C5285,ResCat!$A$2:$B$268,2,FALSE)</f>
        <v>HMOPERN</v>
      </c>
    </row>
    <row r="5286" spans="3:11" x14ac:dyDescent="0.25">
      <c r="C5286" s="134" t="s">
        <v>136</v>
      </c>
      <c r="D5286" s="134" t="s">
        <v>0</v>
      </c>
      <c r="E5286" s="134" t="s">
        <v>318</v>
      </c>
      <c r="F5286" s="134" t="s">
        <v>310</v>
      </c>
      <c r="G5286" s="134" t="s">
        <v>358</v>
      </c>
      <c r="H5286" s="135">
        <v>-11577.66</v>
      </c>
      <c r="I5286" s="135">
        <v>-11577.66</v>
      </c>
      <c r="J5286" s="135">
        <v>292739.26</v>
      </c>
      <c r="K5286" t="str">
        <f>VLOOKUP(C5286,ResCat!$A$2:$B$268,2,FALSE)</f>
        <v>HMOPERN</v>
      </c>
    </row>
    <row r="5287" spans="3:11" x14ac:dyDescent="0.25">
      <c r="C5287" s="134" t="s">
        <v>136</v>
      </c>
      <c r="D5287" s="134" t="s">
        <v>0</v>
      </c>
      <c r="E5287" s="134" t="s">
        <v>320</v>
      </c>
      <c r="F5287" s="134" t="s">
        <v>310</v>
      </c>
      <c r="G5287" s="134" t="s">
        <v>315</v>
      </c>
      <c r="H5287" s="135">
        <v>48773</v>
      </c>
      <c r="I5287" s="135">
        <v>52800</v>
      </c>
      <c r="J5287" s="135">
        <v>122641.04</v>
      </c>
      <c r="K5287" t="str">
        <f>VLOOKUP(C5287,ResCat!$A$2:$B$268,2,FALSE)</f>
        <v>HMOPERN</v>
      </c>
    </row>
    <row r="5288" spans="3:11" x14ac:dyDescent="0.25">
      <c r="C5288" s="134" t="s">
        <v>136</v>
      </c>
      <c r="D5288" s="134" t="s">
        <v>2</v>
      </c>
      <c r="E5288" s="134" t="s">
        <v>344</v>
      </c>
      <c r="F5288" s="134" t="s">
        <v>310</v>
      </c>
      <c r="G5288" s="134" t="s">
        <v>311</v>
      </c>
      <c r="H5288" s="135">
        <v>150.65</v>
      </c>
      <c r="I5288" s="135">
        <v>150.65</v>
      </c>
      <c r="J5288" s="135">
        <v>336</v>
      </c>
      <c r="K5288" t="str">
        <f>VLOOKUP(C5288,ResCat!$A$2:$B$268,2,FALSE)</f>
        <v>HMOPERN</v>
      </c>
    </row>
    <row r="5289" spans="3:11" x14ac:dyDescent="0.25">
      <c r="C5289" s="134" t="s">
        <v>136</v>
      </c>
      <c r="D5289" s="134" t="s">
        <v>2</v>
      </c>
      <c r="E5289" s="134" t="s">
        <v>309</v>
      </c>
      <c r="F5289" s="134" t="s">
        <v>310</v>
      </c>
      <c r="G5289" s="134" t="s">
        <v>311</v>
      </c>
      <c r="H5289" s="135">
        <v>1312.2900000000002</v>
      </c>
      <c r="I5289" s="135">
        <v>1312.2900000000002</v>
      </c>
      <c r="J5289" s="135">
        <v>1312.2900000000002</v>
      </c>
      <c r="K5289" t="str">
        <f>VLOOKUP(C5289,ResCat!$A$2:$B$268,2,FALSE)</f>
        <v>HMOPERN</v>
      </c>
    </row>
    <row r="5290" spans="3:11" x14ac:dyDescent="0.25">
      <c r="C5290" s="134" t="s">
        <v>136</v>
      </c>
      <c r="D5290" s="134" t="s">
        <v>2</v>
      </c>
      <c r="E5290" s="134" t="s">
        <v>1026</v>
      </c>
      <c r="F5290" s="134" t="s">
        <v>310</v>
      </c>
      <c r="G5290" s="134" t="s">
        <v>311</v>
      </c>
      <c r="H5290" s="135">
        <v>17.05</v>
      </c>
      <c r="I5290" s="135">
        <v>17.05</v>
      </c>
      <c r="J5290" s="135">
        <v>17.05</v>
      </c>
      <c r="K5290" t="str">
        <f>VLOOKUP(C5290,ResCat!$A$2:$B$268,2,FALSE)</f>
        <v>HMOPERN</v>
      </c>
    </row>
    <row r="5291" spans="3:11" x14ac:dyDescent="0.25">
      <c r="C5291" s="134" t="s">
        <v>136</v>
      </c>
      <c r="D5291" s="134" t="s">
        <v>2</v>
      </c>
      <c r="E5291" s="134" t="s">
        <v>362</v>
      </c>
      <c r="F5291" s="134" t="s">
        <v>310</v>
      </c>
      <c r="G5291" s="134" t="s">
        <v>311</v>
      </c>
      <c r="H5291" s="135">
        <v>-97.710000000000008</v>
      </c>
      <c r="I5291" s="135">
        <v>-82.710000000000008</v>
      </c>
      <c r="J5291" s="135">
        <v>-90.859999999999985</v>
      </c>
      <c r="K5291" t="str">
        <f>VLOOKUP(C5291,ResCat!$A$2:$B$268,2,FALSE)</f>
        <v>HMOPERN</v>
      </c>
    </row>
    <row r="5292" spans="3:11" x14ac:dyDescent="0.25">
      <c r="C5292" s="134" t="s">
        <v>136</v>
      </c>
      <c r="D5292" s="134" t="s">
        <v>2</v>
      </c>
      <c r="E5292" s="134" t="s">
        <v>1028</v>
      </c>
      <c r="F5292" s="134" t="s">
        <v>310</v>
      </c>
      <c r="G5292" s="134" t="s">
        <v>311</v>
      </c>
      <c r="H5292" s="135">
        <v>-470.71</v>
      </c>
      <c r="I5292" s="135">
        <v>-470.71</v>
      </c>
      <c r="J5292" s="135">
        <v>0</v>
      </c>
      <c r="K5292" t="str">
        <f>VLOOKUP(C5292,ResCat!$A$2:$B$268,2,FALSE)</f>
        <v>HMOPERN</v>
      </c>
    </row>
    <row r="5293" spans="3:11" x14ac:dyDescent="0.25">
      <c r="C5293" s="134" t="s">
        <v>136</v>
      </c>
      <c r="D5293" s="134" t="s">
        <v>2</v>
      </c>
      <c r="E5293" s="134" t="s">
        <v>363</v>
      </c>
      <c r="F5293" s="134" t="s">
        <v>310</v>
      </c>
      <c r="G5293" s="134" t="s">
        <v>311</v>
      </c>
      <c r="H5293" s="135">
        <v>75.180000000000007</v>
      </c>
      <c r="I5293" s="135">
        <v>75.180000000000007</v>
      </c>
      <c r="J5293" s="135">
        <v>75.180000000000007</v>
      </c>
      <c r="K5293" t="str">
        <f>VLOOKUP(C5293,ResCat!$A$2:$B$268,2,FALSE)</f>
        <v>HMOPERN</v>
      </c>
    </row>
    <row r="5294" spans="3:11" x14ac:dyDescent="0.25">
      <c r="C5294" s="134" t="s">
        <v>136</v>
      </c>
      <c r="D5294" s="134" t="s">
        <v>2</v>
      </c>
      <c r="E5294" s="134" t="s">
        <v>1029</v>
      </c>
      <c r="F5294" s="134" t="s">
        <v>310</v>
      </c>
      <c r="G5294" s="134" t="s">
        <v>311</v>
      </c>
      <c r="H5294" s="135">
        <v>268.15999999999997</v>
      </c>
      <c r="I5294" s="135">
        <v>283.15999999999997</v>
      </c>
      <c r="J5294" s="135">
        <v>283.15999999999997</v>
      </c>
      <c r="K5294" t="str">
        <f>VLOOKUP(C5294,ResCat!$A$2:$B$268,2,FALSE)</f>
        <v>HMOPERN</v>
      </c>
    </row>
    <row r="5295" spans="3:11" x14ac:dyDescent="0.25">
      <c r="C5295" s="134" t="s">
        <v>136</v>
      </c>
      <c r="D5295" s="134" t="s">
        <v>2</v>
      </c>
      <c r="E5295" s="134" t="s">
        <v>349</v>
      </c>
      <c r="F5295" s="134" t="s">
        <v>310</v>
      </c>
      <c r="G5295" s="134" t="s">
        <v>311</v>
      </c>
      <c r="H5295" s="135">
        <v>541.17000000000007</v>
      </c>
      <c r="I5295" s="135">
        <v>556.17000000000007</v>
      </c>
      <c r="J5295" s="135">
        <v>36.590000000000032</v>
      </c>
      <c r="K5295" t="str">
        <f>VLOOKUP(C5295,ResCat!$A$2:$B$268,2,FALSE)</f>
        <v>HMOPERN</v>
      </c>
    </row>
    <row r="5296" spans="3:11" x14ac:dyDescent="0.25">
      <c r="C5296" s="134" t="s">
        <v>136</v>
      </c>
      <c r="D5296" s="134" t="s">
        <v>2</v>
      </c>
      <c r="E5296" s="134" t="s">
        <v>350</v>
      </c>
      <c r="F5296" s="134" t="s">
        <v>310</v>
      </c>
      <c r="G5296" s="134" t="s">
        <v>311</v>
      </c>
      <c r="H5296" s="135">
        <v>518.07000000000005</v>
      </c>
      <c r="I5296" s="135">
        <v>533.07000000000005</v>
      </c>
      <c r="J5296" s="135">
        <v>365.85</v>
      </c>
      <c r="K5296" t="str">
        <f>VLOOKUP(C5296,ResCat!$A$2:$B$268,2,FALSE)</f>
        <v>HMOPERN</v>
      </c>
    </row>
    <row r="5297" spans="3:11" x14ac:dyDescent="0.25">
      <c r="C5297" s="134" t="s">
        <v>136</v>
      </c>
      <c r="D5297" s="134" t="s">
        <v>2</v>
      </c>
      <c r="E5297" s="134" t="s">
        <v>359</v>
      </c>
      <c r="F5297" s="134" t="s">
        <v>310</v>
      </c>
      <c r="G5297" s="134" t="s">
        <v>311</v>
      </c>
      <c r="H5297" s="135">
        <v>1435</v>
      </c>
      <c r="I5297" s="135">
        <v>1283.2599999999998</v>
      </c>
      <c r="J5297" s="135">
        <v>1741.8599999999997</v>
      </c>
      <c r="K5297" t="str">
        <f>VLOOKUP(C5297,ResCat!$A$2:$B$268,2,FALSE)</f>
        <v>HMOPERN</v>
      </c>
    </row>
    <row r="5298" spans="3:11" x14ac:dyDescent="0.25">
      <c r="C5298" s="134" t="s">
        <v>136</v>
      </c>
      <c r="D5298" s="134" t="s">
        <v>2</v>
      </c>
      <c r="E5298" s="134" t="s">
        <v>354</v>
      </c>
      <c r="F5298" s="134" t="s">
        <v>310</v>
      </c>
      <c r="G5298" s="134" t="s">
        <v>311</v>
      </c>
      <c r="H5298" s="135">
        <v>1221.76</v>
      </c>
      <c r="I5298" s="135">
        <v>1236.76</v>
      </c>
      <c r="J5298" s="135">
        <v>1236.76</v>
      </c>
      <c r="K5298" t="str">
        <f>VLOOKUP(C5298,ResCat!$A$2:$B$268,2,FALSE)</f>
        <v>HMOPERN</v>
      </c>
    </row>
    <row r="5299" spans="3:11" x14ac:dyDescent="0.25">
      <c r="C5299" s="134" t="s">
        <v>136</v>
      </c>
      <c r="D5299" s="134" t="s">
        <v>2</v>
      </c>
      <c r="E5299" s="134" t="s">
        <v>366</v>
      </c>
      <c r="F5299" s="134" t="s">
        <v>310</v>
      </c>
      <c r="G5299" s="134" t="s">
        <v>311</v>
      </c>
      <c r="H5299" s="135">
        <v>4023.9600000000005</v>
      </c>
      <c r="I5299" s="135">
        <v>4038.9600000000005</v>
      </c>
      <c r="J5299" s="135">
        <v>4911.1900000000005</v>
      </c>
      <c r="K5299" t="str">
        <f>VLOOKUP(C5299,ResCat!$A$2:$B$268,2,FALSE)</f>
        <v>HMOPERN</v>
      </c>
    </row>
    <row r="5300" spans="3:11" x14ac:dyDescent="0.25">
      <c r="C5300" s="134" t="s">
        <v>136</v>
      </c>
      <c r="D5300" s="134" t="s">
        <v>2</v>
      </c>
      <c r="E5300" s="134" t="s">
        <v>337</v>
      </c>
      <c r="F5300" s="134" t="s">
        <v>310</v>
      </c>
      <c r="G5300" s="134" t="s">
        <v>311</v>
      </c>
      <c r="H5300" s="135">
        <v>5893.3599999999988</v>
      </c>
      <c r="I5300" s="135">
        <v>5908.7399999999989</v>
      </c>
      <c r="J5300" s="135">
        <v>9681.5299999999988</v>
      </c>
      <c r="K5300" t="str">
        <f>VLOOKUP(C5300,ResCat!$A$2:$B$268,2,FALSE)</f>
        <v>HMOPERN</v>
      </c>
    </row>
    <row r="5301" spans="3:11" x14ac:dyDescent="0.25">
      <c r="C5301" s="134" t="s">
        <v>136</v>
      </c>
      <c r="D5301" s="134" t="s">
        <v>2</v>
      </c>
      <c r="E5301" s="134" t="s">
        <v>352</v>
      </c>
      <c r="F5301" s="134" t="s">
        <v>310</v>
      </c>
      <c r="G5301" s="134" t="s">
        <v>351</v>
      </c>
      <c r="H5301" s="135">
        <v>1047.4000000000001</v>
      </c>
      <c r="I5301" s="135">
        <v>1017.4000000000001</v>
      </c>
      <c r="J5301" s="135">
        <v>4202.4599999999991</v>
      </c>
      <c r="K5301" t="str">
        <f>VLOOKUP(C5301,ResCat!$A$2:$B$268,2,FALSE)</f>
        <v>HMOPERN</v>
      </c>
    </row>
    <row r="5302" spans="3:11" x14ac:dyDescent="0.25">
      <c r="C5302" s="134" t="s">
        <v>136</v>
      </c>
      <c r="D5302" s="134" t="s">
        <v>2</v>
      </c>
      <c r="E5302" s="134" t="s">
        <v>347</v>
      </c>
      <c r="F5302" s="134" t="s">
        <v>310</v>
      </c>
      <c r="G5302" s="134" t="s">
        <v>360</v>
      </c>
      <c r="H5302" s="135">
        <v>2331.04</v>
      </c>
      <c r="I5302" s="135">
        <v>2331.04</v>
      </c>
      <c r="J5302" s="135">
        <v>6151.7100000000009</v>
      </c>
      <c r="K5302" t="str">
        <f>VLOOKUP(C5302,ResCat!$A$2:$B$268,2,FALSE)</f>
        <v>HMOPERN</v>
      </c>
    </row>
    <row r="5303" spans="3:11" x14ac:dyDescent="0.25">
      <c r="C5303" s="134" t="s">
        <v>136</v>
      </c>
      <c r="D5303" s="134" t="s">
        <v>2</v>
      </c>
      <c r="E5303" s="134" t="s">
        <v>361</v>
      </c>
      <c r="F5303" s="134" t="s">
        <v>310</v>
      </c>
      <c r="G5303" s="134" t="s">
        <v>355</v>
      </c>
      <c r="H5303" s="135">
        <v>1712.5899999999997</v>
      </c>
      <c r="I5303" s="135">
        <v>1727.5899999999997</v>
      </c>
      <c r="J5303" s="135">
        <v>4741.630000000001</v>
      </c>
      <c r="K5303" t="str">
        <f>VLOOKUP(C5303,ResCat!$A$2:$B$268,2,FALSE)</f>
        <v>HMOPERN</v>
      </c>
    </row>
    <row r="5304" spans="3:11" x14ac:dyDescent="0.25">
      <c r="C5304" s="134" t="s">
        <v>136</v>
      </c>
      <c r="D5304" s="134" t="s">
        <v>2</v>
      </c>
      <c r="E5304" s="134" t="s">
        <v>312</v>
      </c>
      <c r="F5304" s="134" t="s">
        <v>310</v>
      </c>
      <c r="G5304" s="134" t="s">
        <v>364</v>
      </c>
      <c r="H5304" s="135">
        <v>1814.87</v>
      </c>
      <c r="I5304" s="135">
        <v>1814.87</v>
      </c>
      <c r="J5304" s="135">
        <v>6434.35</v>
      </c>
      <c r="K5304" t="str">
        <f>VLOOKUP(C5304,ResCat!$A$2:$B$268,2,FALSE)</f>
        <v>HMOPERN</v>
      </c>
    </row>
    <row r="5305" spans="3:11" x14ac:dyDescent="0.25">
      <c r="C5305" s="134" t="s">
        <v>136</v>
      </c>
      <c r="D5305" s="134" t="s">
        <v>2</v>
      </c>
      <c r="E5305" s="134" t="s">
        <v>357</v>
      </c>
      <c r="F5305" s="134" t="s">
        <v>310</v>
      </c>
      <c r="G5305" s="134" t="s">
        <v>338</v>
      </c>
      <c r="H5305" s="135">
        <v>-2156.1400000000012</v>
      </c>
      <c r="I5305" s="135">
        <v>-2126.1400000000012</v>
      </c>
      <c r="J5305" s="135">
        <v>-1547.3000000000002</v>
      </c>
      <c r="K5305" t="str">
        <f>VLOOKUP(C5305,ResCat!$A$2:$B$268,2,FALSE)</f>
        <v>HMOPERN</v>
      </c>
    </row>
    <row r="5306" spans="3:11" x14ac:dyDescent="0.25">
      <c r="C5306" s="134" t="s">
        <v>136</v>
      </c>
      <c r="D5306" s="134" t="s">
        <v>2</v>
      </c>
      <c r="E5306" s="134" t="s">
        <v>314</v>
      </c>
      <c r="F5306" s="134" t="s">
        <v>310</v>
      </c>
      <c r="G5306" s="134" t="s">
        <v>356</v>
      </c>
      <c r="H5306" s="135">
        <v>-1682.3100000000002</v>
      </c>
      <c r="I5306" s="135">
        <v>-1667.3100000000002</v>
      </c>
      <c r="J5306" s="135">
        <v>-494.47</v>
      </c>
      <c r="K5306" t="str">
        <f>VLOOKUP(C5306,ResCat!$A$2:$B$268,2,FALSE)</f>
        <v>HMOPERN</v>
      </c>
    </row>
    <row r="5307" spans="3:11" x14ac:dyDescent="0.25">
      <c r="C5307" s="134" t="s">
        <v>136</v>
      </c>
      <c r="D5307" s="134" t="s">
        <v>2</v>
      </c>
      <c r="E5307" s="134" t="s">
        <v>339</v>
      </c>
      <c r="F5307" s="134" t="s">
        <v>310</v>
      </c>
      <c r="G5307" s="134" t="s">
        <v>353</v>
      </c>
      <c r="H5307" s="135">
        <v>490.80000000000024</v>
      </c>
      <c r="I5307" s="135">
        <v>1350.7899999999997</v>
      </c>
      <c r="J5307" s="135">
        <v>2183.4</v>
      </c>
      <c r="K5307" t="str">
        <f>VLOOKUP(C5307,ResCat!$A$2:$B$268,2,FALSE)</f>
        <v>HMOPERN</v>
      </c>
    </row>
    <row r="5308" spans="3:11" x14ac:dyDescent="0.25">
      <c r="C5308" s="134" t="s">
        <v>136</v>
      </c>
      <c r="D5308" s="134" t="s">
        <v>2</v>
      </c>
      <c r="E5308" s="134" t="s">
        <v>342</v>
      </c>
      <c r="F5308" s="134" t="s">
        <v>310</v>
      </c>
      <c r="G5308" s="134" t="s">
        <v>348</v>
      </c>
      <c r="H5308" s="135">
        <v>13912.19</v>
      </c>
      <c r="I5308" s="135">
        <v>14080.539999999999</v>
      </c>
      <c r="J5308" s="135">
        <v>16397.120000000003</v>
      </c>
      <c r="K5308" t="str">
        <f>VLOOKUP(C5308,ResCat!$A$2:$B$268,2,FALSE)</f>
        <v>HMOPERN</v>
      </c>
    </row>
    <row r="5309" spans="3:11" x14ac:dyDescent="0.25">
      <c r="C5309" s="134" t="s">
        <v>136</v>
      </c>
      <c r="D5309" s="134" t="s">
        <v>2</v>
      </c>
      <c r="E5309" s="134" t="s">
        <v>316</v>
      </c>
      <c r="F5309" s="134" t="s">
        <v>310</v>
      </c>
      <c r="G5309" s="134" t="s">
        <v>313</v>
      </c>
      <c r="H5309" s="135">
        <v>14864.789999999994</v>
      </c>
      <c r="I5309" s="135">
        <v>14894.789999999994</v>
      </c>
      <c r="J5309" s="135">
        <v>21502.409999999996</v>
      </c>
      <c r="K5309" t="str">
        <f>VLOOKUP(C5309,ResCat!$A$2:$B$268,2,FALSE)</f>
        <v>HMOPERN</v>
      </c>
    </row>
    <row r="5310" spans="3:11" x14ac:dyDescent="0.25">
      <c r="C5310" s="134" t="s">
        <v>136</v>
      </c>
      <c r="D5310" s="134" t="s">
        <v>2</v>
      </c>
      <c r="E5310" s="134" t="s">
        <v>318</v>
      </c>
      <c r="F5310" s="134" t="s">
        <v>310</v>
      </c>
      <c r="G5310" s="134" t="s">
        <v>358</v>
      </c>
      <c r="H5310" s="135">
        <v>4231.7199999999993</v>
      </c>
      <c r="I5310" s="135">
        <v>4276.7199999999993</v>
      </c>
      <c r="J5310" s="135">
        <v>7456.55</v>
      </c>
      <c r="K5310" t="str">
        <f>VLOOKUP(C5310,ResCat!$A$2:$B$268,2,FALSE)</f>
        <v>HMOPERN</v>
      </c>
    </row>
    <row r="5311" spans="3:11" x14ac:dyDescent="0.25">
      <c r="C5311" s="134" t="s">
        <v>136</v>
      </c>
      <c r="D5311" s="134" t="s">
        <v>2</v>
      </c>
      <c r="E5311" s="134" t="s">
        <v>320</v>
      </c>
      <c r="F5311" s="134" t="s">
        <v>310</v>
      </c>
      <c r="G5311" s="134" t="s">
        <v>315</v>
      </c>
      <c r="H5311" s="135">
        <v>1995.4499999999998</v>
      </c>
      <c r="I5311" s="135">
        <v>2055.4499999999998</v>
      </c>
      <c r="J5311" s="135">
        <v>3516.86</v>
      </c>
      <c r="K5311" t="str">
        <f>VLOOKUP(C5311,ResCat!$A$2:$B$268,2,FALSE)</f>
        <v>HMOPERN</v>
      </c>
    </row>
    <row r="5312" spans="3:11" x14ac:dyDescent="0.25">
      <c r="C5312" s="134" t="s">
        <v>136</v>
      </c>
      <c r="D5312" s="134" t="s">
        <v>343</v>
      </c>
      <c r="E5312" s="134" t="s">
        <v>309</v>
      </c>
      <c r="F5312" s="134" t="s">
        <v>1053</v>
      </c>
      <c r="G5312" s="134" t="s">
        <v>311</v>
      </c>
      <c r="H5312" s="135">
        <v>20.95</v>
      </c>
      <c r="I5312" s="135">
        <v>20.95</v>
      </c>
      <c r="J5312" s="135">
        <v>32.270000000000003</v>
      </c>
      <c r="K5312" t="str">
        <f>VLOOKUP(C5312,ResCat!$A$2:$B$268,2,FALSE)</f>
        <v>HMOPERN</v>
      </c>
    </row>
    <row r="5313" spans="3:11" x14ac:dyDescent="0.25">
      <c r="C5313" s="134" t="s">
        <v>136</v>
      </c>
      <c r="D5313" s="134" t="s">
        <v>343</v>
      </c>
      <c r="E5313" s="134" t="s">
        <v>1026</v>
      </c>
      <c r="F5313" s="134" t="s">
        <v>1053</v>
      </c>
      <c r="G5313" s="134" t="s">
        <v>311</v>
      </c>
      <c r="H5313" s="135">
        <v>11.600000000000001</v>
      </c>
      <c r="I5313" s="135">
        <v>25.35</v>
      </c>
      <c r="J5313" s="135">
        <v>69.88</v>
      </c>
      <c r="K5313" t="str">
        <f>VLOOKUP(C5313,ResCat!$A$2:$B$268,2,FALSE)</f>
        <v>HMOPERN</v>
      </c>
    </row>
    <row r="5314" spans="3:11" x14ac:dyDescent="0.25">
      <c r="C5314" s="134" t="s">
        <v>136</v>
      </c>
      <c r="D5314" s="134" t="s">
        <v>343</v>
      </c>
      <c r="E5314" s="134" t="s">
        <v>362</v>
      </c>
      <c r="F5314" s="134" t="s">
        <v>1053</v>
      </c>
      <c r="G5314" s="134" t="s">
        <v>311</v>
      </c>
      <c r="H5314" s="135">
        <v>94.2</v>
      </c>
      <c r="I5314" s="135">
        <v>104.2</v>
      </c>
      <c r="J5314" s="135">
        <v>293.33999999999997</v>
      </c>
      <c r="K5314" t="str">
        <f>VLOOKUP(C5314,ResCat!$A$2:$B$268,2,FALSE)</f>
        <v>HMOPERN</v>
      </c>
    </row>
    <row r="5315" spans="3:11" x14ac:dyDescent="0.25">
      <c r="C5315" s="134" t="s">
        <v>136</v>
      </c>
      <c r="D5315" s="134" t="s">
        <v>343</v>
      </c>
      <c r="E5315" s="134" t="s">
        <v>1027</v>
      </c>
      <c r="F5315" s="134" t="s">
        <v>1053</v>
      </c>
      <c r="G5315" s="134" t="s">
        <v>311</v>
      </c>
      <c r="H5315" s="135">
        <v>89.42</v>
      </c>
      <c r="I5315" s="135">
        <v>117.32</v>
      </c>
      <c r="J5315" s="135">
        <v>222.81000000000003</v>
      </c>
      <c r="K5315" t="str">
        <f>VLOOKUP(C5315,ResCat!$A$2:$B$268,2,FALSE)</f>
        <v>HMOPERN</v>
      </c>
    </row>
    <row r="5316" spans="3:11" x14ac:dyDescent="0.25">
      <c r="C5316" s="134" t="s">
        <v>136</v>
      </c>
      <c r="D5316" s="134" t="s">
        <v>343</v>
      </c>
      <c r="E5316" s="134" t="s">
        <v>1028</v>
      </c>
      <c r="F5316" s="134" t="s">
        <v>1053</v>
      </c>
      <c r="G5316" s="134" t="s">
        <v>311</v>
      </c>
      <c r="H5316" s="135">
        <v>43.35</v>
      </c>
      <c r="I5316" s="135">
        <v>43.35</v>
      </c>
      <c r="J5316" s="135">
        <v>115.44</v>
      </c>
      <c r="K5316" t="str">
        <f>VLOOKUP(C5316,ResCat!$A$2:$B$268,2,FALSE)</f>
        <v>HMOPERN</v>
      </c>
    </row>
    <row r="5317" spans="3:11" x14ac:dyDescent="0.25">
      <c r="C5317" s="134" t="s">
        <v>136</v>
      </c>
      <c r="D5317" s="134" t="s">
        <v>343</v>
      </c>
      <c r="E5317" s="134" t="s">
        <v>363</v>
      </c>
      <c r="F5317" s="134" t="s">
        <v>1053</v>
      </c>
      <c r="G5317" s="134" t="s">
        <v>311</v>
      </c>
      <c r="H5317" s="135">
        <v>86.050000000000011</v>
      </c>
      <c r="I5317" s="135">
        <v>96.050000000000011</v>
      </c>
      <c r="J5317" s="135">
        <v>124.85</v>
      </c>
      <c r="K5317" t="str">
        <f>VLOOKUP(C5317,ResCat!$A$2:$B$268,2,FALSE)</f>
        <v>HMOPERN</v>
      </c>
    </row>
    <row r="5318" spans="3:11" x14ac:dyDescent="0.25">
      <c r="C5318" s="134" t="s">
        <v>136</v>
      </c>
      <c r="D5318" s="134" t="s">
        <v>343</v>
      </c>
      <c r="E5318" s="134" t="s">
        <v>1029</v>
      </c>
      <c r="F5318" s="134" t="s">
        <v>1053</v>
      </c>
      <c r="G5318" s="134" t="s">
        <v>311</v>
      </c>
      <c r="H5318" s="135">
        <v>11.25</v>
      </c>
      <c r="I5318" s="135">
        <v>26.25</v>
      </c>
      <c r="J5318" s="135">
        <v>37.409999999999997</v>
      </c>
      <c r="K5318" t="str">
        <f>VLOOKUP(C5318,ResCat!$A$2:$B$268,2,FALSE)</f>
        <v>HMOPERN</v>
      </c>
    </row>
    <row r="5319" spans="3:11" x14ac:dyDescent="0.25">
      <c r="C5319" s="134" t="s">
        <v>136</v>
      </c>
      <c r="D5319" s="134" t="s">
        <v>343</v>
      </c>
      <c r="E5319" s="134" t="s">
        <v>349</v>
      </c>
      <c r="F5319" s="134" t="s">
        <v>1053</v>
      </c>
      <c r="G5319" s="134" t="s">
        <v>311</v>
      </c>
      <c r="H5319" s="135">
        <v>45.7</v>
      </c>
      <c r="I5319" s="135">
        <v>50.7</v>
      </c>
      <c r="J5319" s="135">
        <v>347.33</v>
      </c>
      <c r="K5319" t="str">
        <f>VLOOKUP(C5319,ResCat!$A$2:$B$268,2,FALSE)</f>
        <v>HMOPERN</v>
      </c>
    </row>
    <row r="5320" spans="3:11" x14ac:dyDescent="0.25">
      <c r="C5320" s="134" t="s">
        <v>136</v>
      </c>
      <c r="D5320" s="134" t="s">
        <v>343</v>
      </c>
      <c r="E5320" s="134" t="s">
        <v>350</v>
      </c>
      <c r="F5320" s="134" t="s">
        <v>1053</v>
      </c>
      <c r="G5320" s="134" t="s">
        <v>311</v>
      </c>
      <c r="H5320" s="135">
        <v>40.83</v>
      </c>
      <c r="I5320" s="135">
        <v>40.83</v>
      </c>
      <c r="J5320" s="135">
        <v>115.44</v>
      </c>
      <c r="K5320" t="str">
        <f>VLOOKUP(C5320,ResCat!$A$2:$B$268,2,FALSE)</f>
        <v>HMOPERN</v>
      </c>
    </row>
    <row r="5321" spans="3:11" x14ac:dyDescent="0.25">
      <c r="C5321" s="134" t="s">
        <v>136</v>
      </c>
      <c r="D5321" s="134" t="s">
        <v>343</v>
      </c>
      <c r="E5321" s="134" t="s">
        <v>359</v>
      </c>
      <c r="F5321" s="134" t="s">
        <v>1053</v>
      </c>
      <c r="G5321" s="134" t="s">
        <v>311</v>
      </c>
      <c r="H5321" s="135">
        <v>24.96</v>
      </c>
      <c r="I5321" s="135">
        <v>24.96</v>
      </c>
      <c r="J5321" s="135">
        <v>32.270000000000003</v>
      </c>
      <c r="K5321" t="str">
        <f>VLOOKUP(C5321,ResCat!$A$2:$B$268,2,FALSE)</f>
        <v>HMOPERN</v>
      </c>
    </row>
    <row r="5322" spans="3:11" x14ac:dyDescent="0.25">
      <c r="C5322" s="134" t="s">
        <v>136</v>
      </c>
      <c r="D5322" s="134" t="s">
        <v>343</v>
      </c>
      <c r="E5322" s="134" t="s">
        <v>354</v>
      </c>
      <c r="F5322" s="134" t="s">
        <v>1053</v>
      </c>
      <c r="G5322" s="134" t="s">
        <v>311</v>
      </c>
      <c r="H5322" s="135">
        <v>24.96</v>
      </c>
      <c r="I5322" s="135">
        <v>24.96</v>
      </c>
      <c r="J5322" s="135">
        <v>32.270000000000003</v>
      </c>
      <c r="K5322" t="str">
        <f>VLOOKUP(C5322,ResCat!$A$2:$B$268,2,FALSE)</f>
        <v>HMOPERN</v>
      </c>
    </row>
    <row r="5323" spans="3:11" x14ac:dyDescent="0.25">
      <c r="C5323" s="134" t="s">
        <v>136</v>
      </c>
      <c r="D5323" s="134" t="s">
        <v>343</v>
      </c>
      <c r="E5323" s="134" t="s">
        <v>366</v>
      </c>
      <c r="F5323" s="134" t="s">
        <v>1053</v>
      </c>
      <c r="G5323" s="134" t="s">
        <v>311</v>
      </c>
      <c r="H5323" s="135">
        <v>119.45</v>
      </c>
      <c r="I5323" s="135">
        <v>154.44999999999999</v>
      </c>
      <c r="J5323" s="135">
        <v>355.45000000000005</v>
      </c>
      <c r="K5323" t="str">
        <f>VLOOKUP(C5323,ResCat!$A$2:$B$268,2,FALSE)</f>
        <v>HMOPERN</v>
      </c>
    </row>
    <row r="5324" spans="3:11" x14ac:dyDescent="0.25">
      <c r="C5324" s="134" t="s">
        <v>136</v>
      </c>
      <c r="D5324" s="134" t="s">
        <v>343</v>
      </c>
      <c r="E5324" s="134" t="s">
        <v>352</v>
      </c>
      <c r="F5324" s="134" t="s">
        <v>1053</v>
      </c>
      <c r="G5324" s="134" t="s">
        <v>351</v>
      </c>
      <c r="H5324" s="135">
        <v>3.42</v>
      </c>
      <c r="I5324" s="135">
        <v>13.42</v>
      </c>
      <c r="J5324" s="135">
        <v>14.27</v>
      </c>
      <c r="K5324" t="str">
        <f>VLOOKUP(C5324,ResCat!$A$2:$B$268,2,FALSE)</f>
        <v>HMOPERN</v>
      </c>
    </row>
    <row r="5325" spans="3:11" x14ac:dyDescent="0.25">
      <c r="C5325" s="134" t="s">
        <v>136</v>
      </c>
      <c r="D5325" s="134" t="s">
        <v>343</v>
      </c>
      <c r="E5325" s="134" t="s">
        <v>347</v>
      </c>
      <c r="F5325" s="134" t="s">
        <v>1053</v>
      </c>
      <c r="G5325" s="134" t="s">
        <v>360</v>
      </c>
      <c r="H5325" s="135">
        <v>75.009999999999991</v>
      </c>
      <c r="I5325" s="135">
        <v>94.61</v>
      </c>
      <c r="J5325" s="135">
        <v>141.19999999999999</v>
      </c>
      <c r="K5325" t="str">
        <f>VLOOKUP(C5325,ResCat!$A$2:$B$268,2,FALSE)</f>
        <v>HMOPERN</v>
      </c>
    </row>
    <row r="5326" spans="3:11" x14ac:dyDescent="0.25">
      <c r="C5326" s="134" t="s">
        <v>136</v>
      </c>
      <c r="D5326" s="134" t="s">
        <v>343</v>
      </c>
      <c r="E5326" s="134" t="s">
        <v>361</v>
      </c>
      <c r="F5326" s="134" t="s">
        <v>1053</v>
      </c>
      <c r="G5326" s="134" t="s">
        <v>355</v>
      </c>
      <c r="H5326" s="135">
        <v>152.37</v>
      </c>
      <c r="I5326" s="135">
        <v>177.37</v>
      </c>
      <c r="J5326" s="135">
        <v>276.10000000000002</v>
      </c>
      <c r="K5326" t="str">
        <f>VLOOKUP(C5326,ResCat!$A$2:$B$268,2,FALSE)</f>
        <v>HMOPERN</v>
      </c>
    </row>
    <row r="5327" spans="3:11" x14ac:dyDescent="0.25">
      <c r="C5327" s="134" t="s">
        <v>136</v>
      </c>
      <c r="D5327" s="134" t="s">
        <v>343</v>
      </c>
      <c r="E5327" s="134" t="s">
        <v>312</v>
      </c>
      <c r="F5327" s="134" t="s">
        <v>1053</v>
      </c>
      <c r="G5327" s="134" t="s">
        <v>364</v>
      </c>
      <c r="H5327" s="135">
        <v>4.82</v>
      </c>
      <c r="I5327" s="135">
        <v>9.82</v>
      </c>
      <c r="J5327" s="135">
        <v>9.82</v>
      </c>
      <c r="K5327" t="str">
        <f>VLOOKUP(C5327,ResCat!$A$2:$B$268,2,FALSE)</f>
        <v>HMOPERN</v>
      </c>
    </row>
    <row r="5328" spans="3:11" x14ac:dyDescent="0.25">
      <c r="C5328" s="134" t="s">
        <v>136</v>
      </c>
      <c r="D5328" s="134" t="s">
        <v>343</v>
      </c>
      <c r="E5328" s="134" t="s">
        <v>357</v>
      </c>
      <c r="F5328" s="134" t="s">
        <v>1053</v>
      </c>
      <c r="G5328" s="134" t="s">
        <v>338</v>
      </c>
      <c r="H5328" s="135">
        <v>21.32</v>
      </c>
      <c r="I5328" s="135">
        <v>31.32</v>
      </c>
      <c r="J5328" s="135">
        <v>209.01999999999998</v>
      </c>
      <c r="K5328" t="str">
        <f>VLOOKUP(C5328,ResCat!$A$2:$B$268,2,FALSE)</f>
        <v>HMOPERN</v>
      </c>
    </row>
    <row r="5329" spans="3:11" x14ac:dyDescent="0.25">
      <c r="C5329" s="134" t="s">
        <v>136</v>
      </c>
      <c r="D5329" s="134" t="s">
        <v>343</v>
      </c>
      <c r="E5329" s="134" t="s">
        <v>314</v>
      </c>
      <c r="F5329" s="134" t="s">
        <v>1053</v>
      </c>
      <c r="G5329" s="134" t="s">
        <v>356</v>
      </c>
      <c r="H5329" s="135">
        <v>184.29000000000002</v>
      </c>
      <c r="I5329" s="135">
        <v>269.28999999999996</v>
      </c>
      <c r="J5329" s="135">
        <v>514.91999999999996</v>
      </c>
      <c r="K5329" t="str">
        <f>VLOOKUP(C5329,ResCat!$A$2:$B$268,2,FALSE)</f>
        <v>HMOPERN</v>
      </c>
    </row>
    <row r="5330" spans="3:11" x14ac:dyDescent="0.25">
      <c r="C5330" s="134" t="s">
        <v>136</v>
      </c>
      <c r="D5330" s="134" t="s">
        <v>343</v>
      </c>
      <c r="E5330" s="134" t="s">
        <v>339</v>
      </c>
      <c r="F5330" s="134" t="s">
        <v>1053</v>
      </c>
      <c r="G5330" s="134" t="s">
        <v>353</v>
      </c>
      <c r="H5330" s="135">
        <v>144.54999999999998</v>
      </c>
      <c r="I5330" s="135">
        <v>198.10000000000002</v>
      </c>
      <c r="J5330" s="135">
        <v>424.03</v>
      </c>
      <c r="K5330" t="str">
        <f>VLOOKUP(C5330,ResCat!$A$2:$B$268,2,FALSE)</f>
        <v>HMOPERN</v>
      </c>
    </row>
    <row r="5331" spans="3:11" x14ac:dyDescent="0.25">
      <c r="C5331" s="134" t="s">
        <v>136</v>
      </c>
      <c r="D5331" s="134" t="s">
        <v>343</v>
      </c>
      <c r="E5331" s="134" t="s">
        <v>342</v>
      </c>
      <c r="F5331" s="134" t="s">
        <v>1053</v>
      </c>
      <c r="G5331" s="134" t="s">
        <v>348</v>
      </c>
      <c r="H5331" s="135">
        <v>61.849999999999994</v>
      </c>
      <c r="I5331" s="135">
        <v>111.44999999999997</v>
      </c>
      <c r="J5331" s="135">
        <v>294.07</v>
      </c>
      <c r="K5331" t="str">
        <f>VLOOKUP(C5331,ResCat!$A$2:$B$268,2,FALSE)</f>
        <v>HMOPERN</v>
      </c>
    </row>
    <row r="5332" spans="3:11" x14ac:dyDescent="0.25">
      <c r="C5332" s="134" t="s">
        <v>136</v>
      </c>
      <c r="D5332" s="134" t="s">
        <v>343</v>
      </c>
      <c r="E5332" s="134" t="s">
        <v>316</v>
      </c>
      <c r="F5332" s="134" t="s">
        <v>1053</v>
      </c>
      <c r="G5332" s="134" t="s">
        <v>313</v>
      </c>
      <c r="H5332" s="135">
        <v>140.46</v>
      </c>
      <c r="I5332" s="135">
        <v>212.53</v>
      </c>
      <c r="J5332" s="135">
        <v>419.57</v>
      </c>
      <c r="K5332" t="str">
        <f>VLOOKUP(C5332,ResCat!$A$2:$B$268,2,FALSE)</f>
        <v>HMOPERN</v>
      </c>
    </row>
    <row r="5333" spans="3:11" x14ac:dyDescent="0.25">
      <c r="C5333" s="134" t="s">
        <v>136</v>
      </c>
      <c r="D5333" s="134" t="s">
        <v>343</v>
      </c>
      <c r="E5333" s="134" t="s">
        <v>318</v>
      </c>
      <c r="F5333" s="134" t="s">
        <v>1053</v>
      </c>
      <c r="G5333" s="134" t="s">
        <v>358</v>
      </c>
      <c r="H5333" s="135">
        <v>41.980000000000004</v>
      </c>
      <c r="I5333" s="135">
        <v>76.609999999999985</v>
      </c>
      <c r="J5333" s="135">
        <v>257.73</v>
      </c>
      <c r="K5333" t="str">
        <f>VLOOKUP(C5333,ResCat!$A$2:$B$268,2,FALSE)</f>
        <v>HMOPERN</v>
      </c>
    </row>
    <row r="5334" spans="3:11" x14ac:dyDescent="0.25">
      <c r="C5334" s="134" t="s">
        <v>136</v>
      </c>
      <c r="D5334" s="134" t="s">
        <v>343</v>
      </c>
      <c r="E5334" s="134" t="s">
        <v>320</v>
      </c>
      <c r="F5334" s="134" t="s">
        <v>1053</v>
      </c>
      <c r="G5334" s="134" t="s">
        <v>315</v>
      </c>
      <c r="H5334" s="135">
        <v>42.5</v>
      </c>
      <c r="I5334" s="135">
        <v>77.039999999999992</v>
      </c>
      <c r="J5334" s="135">
        <v>264.13</v>
      </c>
      <c r="K5334" t="str">
        <f>VLOOKUP(C5334,ResCat!$A$2:$B$268,2,FALSE)</f>
        <v>HMOPERN</v>
      </c>
    </row>
    <row r="5335" spans="3:11" x14ac:dyDescent="0.25">
      <c r="C5335" s="134" t="s">
        <v>136</v>
      </c>
      <c r="D5335" s="134" t="s">
        <v>343</v>
      </c>
      <c r="E5335" s="134" t="s">
        <v>970</v>
      </c>
      <c r="F5335" s="134" t="s">
        <v>1053</v>
      </c>
      <c r="G5335" s="134" t="s">
        <v>333</v>
      </c>
      <c r="H5335" s="135">
        <v>-91.48</v>
      </c>
      <c r="I5335" s="135">
        <v>-72.78</v>
      </c>
      <c r="J5335" s="135">
        <v>-529.09999999999991</v>
      </c>
      <c r="K5335" t="str">
        <f>VLOOKUP(C5335,ResCat!$A$2:$B$268,2,FALSE)</f>
        <v>HMOPERN</v>
      </c>
    </row>
    <row r="5336" spans="3:11" x14ac:dyDescent="0.25">
      <c r="C5336" s="134" t="s">
        <v>136</v>
      </c>
      <c r="D5336" s="134" t="s">
        <v>343</v>
      </c>
      <c r="E5336" s="134" t="s">
        <v>1023</v>
      </c>
      <c r="F5336" s="134" t="s">
        <v>1053</v>
      </c>
      <c r="G5336" s="134" t="s">
        <v>308</v>
      </c>
      <c r="H5336" s="135">
        <v>67.52</v>
      </c>
      <c r="I5336" s="135">
        <v>84.16</v>
      </c>
      <c r="J5336" s="135">
        <v>604.36</v>
      </c>
      <c r="K5336" t="str">
        <f>VLOOKUP(C5336,ResCat!$A$2:$B$268,2,FALSE)</f>
        <v>HMOPERN</v>
      </c>
    </row>
    <row r="5337" spans="3:11" x14ac:dyDescent="0.25">
      <c r="C5337" s="134" t="s">
        <v>136</v>
      </c>
      <c r="D5337" s="134" t="s">
        <v>1</v>
      </c>
      <c r="E5337" s="134" t="s">
        <v>309</v>
      </c>
      <c r="F5337" s="134" t="s">
        <v>310</v>
      </c>
      <c r="G5337" s="134" t="s">
        <v>311</v>
      </c>
      <c r="H5337" s="135">
        <v>291.39</v>
      </c>
      <c r="I5337" s="135">
        <v>341.39</v>
      </c>
      <c r="J5337" s="135">
        <v>341.39</v>
      </c>
      <c r="K5337" t="str">
        <f>VLOOKUP(C5337,ResCat!$A$2:$B$268,2,FALSE)</f>
        <v>HMOPERN</v>
      </c>
    </row>
    <row r="5338" spans="3:11" x14ac:dyDescent="0.25">
      <c r="C5338" s="134" t="s">
        <v>136</v>
      </c>
      <c r="D5338" s="134" t="s">
        <v>1</v>
      </c>
      <c r="E5338" s="134" t="s">
        <v>362</v>
      </c>
      <c r="F5338" s="134" t="s">
        <v>310</v>
      </c>
      <c r="G5338" s="134" t="s">
        <v>311</v>
      </c>
      <c r="H5338" s="135">
        <v>-89.070000000000007</v>
      </c>
      <c r="I5338" s="135">
        <v>10.929999999999993</v>
      </c>
      <c r="J5338" s="135">
        <v>10.929999999999993</v>
      </c>
      <c r="K5338" t="str">
        <f>VLOOKUP(C5338,ResCat!$A$2:$B$268,2,FALSE)</f>
        <v>HMOPERN</v>
      </c>
    </row>
    <row r="5339" spans="3:11" x14ac:dyDescent="0.25">
      <c r="C5339" s="134" t="s">
        <v>136</v>
      </c>
      <c r="D5339" s="134" t="s">
        <v>1</v>
      </c>
      <c r="E5339" s="134" t="s">
        <v>363</v>
      </c>
      <c r="F5339" s="134" t="s">
        <v>310</v>
      </c>
      <c r="G5339" s="134" t="s">
        <v>311</v>
      </c>
      <c r="H5339" s="135">
        <v>-2.5100000000000193</v>
      </c>
      <c r="I5339" s="135">
        <v>47.490000000000009</v>
      </c>
      <c r="J5339" s="135">
        <v>267.14</v>
      </c>
      <c r="K5339" t="str">
        <f>VLOOKUP(C5339,ResCat!$A$2:$B$268,2,FALSE)</f>
        <v>HMOPERN</v>
      </c>
    </row>
    <row r="5340" spans="3:11" x14ac:dyDescent="0.25">
      <c r="C5340" s="134" t="s">
        <v>136</v>
      </c>
      <c r="D5340" s="134" t="s">
        <v>1</v>
      </c>
      <c r="E5340" s="134" t="s">
        <v>1029</v>
      </c>
      <c r="F5340" s="134" t="s">
        <v>310</v>
      </c>
      <c r="G5340" s="134" t="s">
        <v>311</v>
      </c>
      <c r="H5340" s="135">
        <v>-1572.57</v>
      </c>
      <c r="I5340" s="135">
        <v>-1522.57</v>
      </c>
      <c r="J5340" s="135">
        <v>-268.70000000000005</v>
      </c>
      <c r="K5340" t="str">
        <f>VLOOKUP(C5340,ResCat!$A$2:$B$268,2,FALSE)</f>
        <v>HMOPERN</v>
      </c>
    </row>
    <row r="5341" spans="3:11" x14ac:dyDescent="0.25">
      <c r="C5341" s="134" t="s">
        <v>136</v>
      </c>
      <c r="D5341" s="134" t="s">
        <v>1</v>
      </c>
      <c r="E5341" s="134" t="s">
        <v>349</v>
      </c>
      <c r="F5341" s="134" t="s">
        <v>310</v>
      </c>
      <c r="G5341" s="134" t="s">
        <v>311</v>
      </c>
      <c r="H5341" s="135">
        <v>-36.72</v>
      </c>
      <c r="I5341" s="135">
        <v>-36.72</v>
      </c>
      <c r="J5341" s="135">
        <v>0</v>
      </c>
      <c r="K5341" t="str">
        <f>VLOOKUP(C5341,ResCat!$A$2:$B$268,2,FALSE)</f>
        <v>HMOPERN</v>
      </c>
    </row>
    <row r="5342" spans="3:11" x14ac:dyDescent="0.25">
      <c r="C5342" s="134" t="s">
        <v>136</v>
      </c>
      <c r="D5342" s="134" t="s">
        <v>1</v>
      </c>
      <c r="E5342" s="134" t="s">
        <v>350</v>
      </c>
      <c r="F5342" s="134" t="s">
        <v>310</v>
      </c>
      <c r="G5342" s="134" t="s">
        <v>311</v>
      </c>
      <c r="H5342" s="135">
        <v>1238.26</v>
      </c>
      <c r="I5342" s="135">
        <v>1518.19</v>
      </c>
      <c r="J5342" s="135">
        <v>1567.9100000000003</v>
      </c>
      <c r="K5342" t="str">
        <f>VLOOKUP(C5342,ResCat!$A$2:$B$268,2,FALSE)</f>
        <v>HMOPERN</v>
      </c>
    </row>
    <row r="5343" spans="3:11" x14ac:dyDescent="0.25">
      <c r="C5343" s="134" t="s">
        <v>136</v>
      </c>
      <c r="D5343" s="134" t="s">
        <v>1</v>
      </c>
      <c r="E5343" s="134" t="s">
        <v>359</v>
      </c>
      <c r="F5343" s="134" t="s">
        <v>310</v>
      </c>
      <c r="G5343" s="134" t="s">
        <v>311</v>
      </c>
      <c r="H5343" s="135">
        <v>441.76</v>
      </c>
      <c r="I5343" s="135">
        <v>541.76</v>
      </c>
      <c r="J5343" s="135">
        <v>541.76</v>
      </c>
      <c r="K5343" t="str">
        <f>VLOOKUP(C5343,ResCat!$A$2:$B$268,2,FALSE)</f>
        <v>HMOPERN</v>
      </c>
    </row>
    <row r="5344" spans="3:11" x14ac:dyDescent="0.25">
      <c r="C5344" s="134" t="s">
        <v>136</v>
      </c>
      <c r="D5344" s="134" t="s">
        <v>1</v>
      </c>
      <c r="E5344" s="134" t="s">
        <v>354</v>
      </c>
      <c r="F5344" s="134" t="s">
        <v>310</v>
      </c>
      <c r="G5344" s="134" t="s">
        <v>311</v>
      </c>
      <c r="H5344" s="135">
        <v>-781.21</v>
      </c>
      <c r="I5344" s="135">
        <v>-781.21</v>
      </c>
      <c r="J5344" s="135">
        <v>0</v>
      </c>
      <c r="K5344" t="str">
        <f>VLOOKUP(C5344,ResCat!$A$2:$B$268,2,FALSE)</f>
        <v>HMOPERN</v>
      </c>
    </row>
    <row r="5345" spans="3:11" x14ac:dyDescent="0.25">
      <c r="C5345" s="134" t="s">
        <v>136</v>
      </c>
      <c r="D5345" s="134" t="s">
        <v>1</v>
      </c>
      <c r="E5345" s="134" t="s">
        <v>366</v>
      </c>
      <c r="F5345" s="134" t="s">
        <v>310</v>
      </c>
      <c r="G5345" s="134" t="s">
        <v>311</v>
      </c>
      <c r="H5345" s="135">
        <v>-276.33000000000004</v>
      </c>
      <c r="I5345" s="135">
        <v>-226.33000000000004</v>
      </c>
      <c r="J5345" s="135">
        <v>4545.58</v>
      </c>
      <c r="K5345" t="str">
        <f>VLOOKUP(C5345,ResCat!$A$2:$B$268,2,FALSE)</f>
        <v>HMOPERN</v>
      </c>
    </row>
    <row r="5346" spans="3:11" x14ac:dyDescent="0.25">
      <c r="C5346" s="134" t="s">
        <v>136</v>
      </c>
      <c r="D5346" s="134" t="s">
        <v>1</v>
      </c>
      <c r="E5346" s="134" t="s">
        <v>337</v>
      </c>
      <c r="F5346" s="134" t="s">
        <v>310</v>
      </c>
      <c r="G5346" s="134" t="s">
        <v>311</v>
      </c>
      <c r="H5346" s="135">
        <v>647.92000000000007</v>
      </c>
      <c r="I5346" s="135">
        <v>647.92000000000007</v>
      </c>
      <c r="J5346" s="135">
        <v>6006.98</v>
      </c>
      <c r="K5346" t="str">
        <f>VLOOKUP(C5346,ResCat!$A$2:$B$268,2,FALSE)</f>
        <v>HMOPERN</v>
      </c>
    </row>
    <row r="5347" spans="3:11" x14ac:dyDescent="0.25">
      <c r="C5347" s="134" t="s">
        <v>136</v>
      </c>
      <c r="D5347" s="134" t="s">
        <v>1</v>
      </c>
      <c r="E5347" s="134" t="s">
        <v>352</v>
      </c>
      <c r="F5347" s="134" t="s">
        <v>310</v>
      </c>
      <c r="G5347" s="134" t="s">
        <v>351</v>
      </c>
      <c r="H5347" s="135">
        <v>-277.71999999999997</v>
      </c>
      <c r="I5347" s="135">
        <v>-227.71999999999997</v>
      </c>
      <c r="J5347" s="135">
        <v>-513.12999999999988</v>
      </c>
      <c r="K5347" t="str">
        <f>VLOOKUP(C5347,ResCat!$A$2:$B$268,2,FALSE)</f>
        <v>HMOPERN</v>
      </c>
    </row>
    <row r="5348" spans="3:11" x14ac:dyDescent="0.25">
      <c r="C5348" s="134" t="s">
        <v>136</v>
      </c>
      <c r="D5348" s="134" t="s">
        <v>1</v>
      </c>
      <c r="E5348" s="134" t="s">
        <v>347</v>
      </c>
      <c r="F5348" s="134" t="s">
        <v>310</v>
      </c>
      <c r="G5348" s="134" t="s">
        <v>360</v>
      </c>
      <c r="H5348" s="135">
        <v>-1335.4900000000002</v>
      </c>
      <c r="I5348" s="135">
        <v>190.90999999999997</v>
      </c>
      <c r="J5348" s="135">
        <v>-9248.7199999999975</v>
      </c>
      <c r="K5348" t="str">
        <f>VLOOKUP(C5348,ResCat!$A$2:$B$268,2,FALSE)</f>
        <v>HMOPERN</v>
      </c>
    </row>
    <row r="5349" spans="3:11" x14ac:dyDescent="0.25">
      <c r="C5349" s="134" t="s">
        <v>136</v>
      </c>
      <c r="D5349" s="134" t="s">
        <v>1</v>
      </c>
      <c r="E5349" s="134" t="s">
        <v>361</v>
      </c>
      <c r="F5349" s="134" t="s">
        <v>310</v>
      </c>
      <c r="G5349" s="134" t="s">
        <v>355</v>
      </c>
      <c r="H5349" s="135">
        <v>71.25</v>
      </c>
      <c r="I5349" s="135">
        <v>71.25</v>
      </c>
      <c r="J5349" s="135">
        <v>-101.4</v>
      </c>
      <c r="K5349" t="str">
        <f>VLOOKUP(C5349,ResCat!$A$2:$B$268,2,FALSE)</f>
        <v>HMOPERN</v>
      </c>
    </row>
    <row r="5350" spans="3:11" x14ac:dyDescent="0.25">
      <c r="C5350" s="134" t="s">
        <v>136</v>
      </c>
      <c r="D5350" s="134" t="s">
        <v>1</v>
      </c>
      <c r="E5350" s="134" t="s">
        <v>312</v>
      </c>
      <c r="F5350" s="134" t="s">
        <v>310</v>
      </c>
      <c r="G5350" s="134" t="s">
        <v>364</v>
      </c>
      <c r="H5350" s="135">
        <v>9571.6899999999987</v>
      </c>
      <c r="I5350" s="135">
        <v>9671.6899999999987</v>
      </c>
      <c r="J5350" s="135">
        <v>18380.359999999997</v>
      </c>
      <c r="K5350" t="str">
        <f>VLOOKUP(C5350,ResCat!$A$2:$B$268,2,FALSE)</f>
        <v>HMOPERN</v>
      </c>
    </row>
    <row r="5351" spans="3:11" x14ac:dyDescent="0.25">
      <c r="C5351" s="134" t="s">
        <v>136</v>
      </c>
      <c r="D5351" s="134" t="s">
        <v>1</v>
      </c>
      <c r="E5351" s="134" t="s">
        <v>357</v>
      </c>
      <c r="F5351" s="134" t="s">
        <v>310</v>
      </c>
      <c r="G5351" s="134" t="s">
        <v>338</v>
      </c>
      <c r="H5351" s="135">
        <v>3725.58</v>
      </c>
      <c r="I5351" s="135">
        <v>5826.1399999999994</v>
      </c>
      <c r="J5351" s="135">
        <v>32756.350000000002</v>
      </c>
      <c r="K5351" t="str">
        <f>VLOOKUP(C5351,ResCat!$A$2:$B$268,2,FALSE)</f>
        <v>HMOPERN</v>
      </c>
    </row>
    <row r="5352" spans="3:11" x14ac:dyDescent="0.25">
      <c r="C5352" s="134" t="s">
        <v>136</v>
      </c>
      <c r="D5352" s="134" t="s">
        <v>1</v>
      </c>
      <c r="E5352" s="134" t="s">
        <v>314</v>
      </c>
      <c r="F5352" s="134" t="s">
        <v>310</v>
      </c>
      <c r="G5352" s="134" t="s">
        <v>356</v>
      </c>
      <c r="H5352" s="135">
        <v>-66.199999999999875</v>
      </c>
      <c r="I5352" s="135">
        <v>-66.199999999999875</v>
      </c>
      <c r="J5352" s="135">
        <v>6498.75</v>
      </c>
      <c r="K5352" t="str">
        <f>VLOOKUP(C5352,ResCat!$A$2:$B$268,2,FALSE)</f>
        <v>HMOPERN</v>
      </c>
    </row>
    <row r="5353" spans="3:11" x14ac:dyDescent="0.25">
      <c r="C5353" s="134" t="s">
        <v>136</v>
      </c>
      <c r="D5353" s="134" t="s">
        <v>1</v>
      </c>
      <c r="E5353" s="134" t="s">
        <v>339</v>
      </c>
      <c r="F5353" s="134" t="s">
        <v>310</v>
      </c>
      <c r="G5353" s="134" t="s">
        <v>353</v>
      </c>
      <c r="H5353" s="135">
        <v>-19063.510000000002</v>
      </c>
      <c r="I5353" s="135">
        <v>-19154.14</v>
      </c>
      <c r="J5353" s="135">
        <v>-27199.27</v>
      </c>
      <c r="K5353" t="str">
        <f>VLOOKUP(C5353,ResCat!$A$2:$B$268,2,FALSE)</f>
        <v>HMOPERN</v>
      </c>
    </row>
    <row r="5354" spans="3:11" x14ac:dyDescent="0.25">
      <c r="C5354" s="134" t="s">
        <v>136</v>
      </c>
      <c r="D5354" s="134" t="s">
        <v>1</v>
      </c>
      <c r="E5354" s="134" t="s">
        <v>342</v>
      </c>
      <c r="F5354" s="134" t="s">
        <v>310</v>
      </c>
      <c r="G5354" s="134" t="s">
        <v>348</v>
      </c>
      <c r="H5354" s="135">
        <v>-2675.43</v>
      </c>
      <c r="I5354" s="135">
        <v>-2716.06</v>
      </c>
      <c r="J5354" s="135">
        <v>-4926.21</v>
      </c>
      <c r="K5354" t="str">
        <f>VLOOKUP(C5354,ResCat!$A$2:$B$268,2,FALSE)</f>
        <v>HMOPERN</v>
      </c>
    </row>
    <row r="5355" spans="3:11" x14ac:dyDescent="0.25">
      <c r="C5355" s="134" t="s">
        <v>136</v>
      </c>
      <c r="D5355" s="134" t="s">
        <v>1</v>
      </c>
      <c r="E5355" s="134" t="s">
        <v>316</v>
      </c>
      <c r="F5355" s="134" t="s">
        <v>310</v>
      </c>
      <c r="G5355" s="134" t="s">
        <v>313</v>
      </c>
      <c r="H5355" s="135">
        <v>9745.11</v>
      </c>
      <c r="I5355" s="135">
        <v>5829.58</v>
      </c>
      <c r="J5355" s="135">
        <v>7307</v>
      </c>
      <c r="K5355" t="str">
        <f>VLOOKUP(C5355,ResCat!$A$2:$B$268,2,FALSE)</f>
        <v>HMOPERN</v>
      </c>
    </row>
    <row r="5356" spans="3:11" x14ac:dyDescent="0.25">
      <c r="C5356" s="134" t="s">
        <v>136</v>
      </c>
      <c r="D5356" s="134" t="s">
        <v>1</v>
      </c>
      <c r="E5356" s="134" t="s">
        <v>318</v>
      </c>
      <c r="F5356" s="134" t="s">
        <v>310</v>
      </c>
      <c r="G5356" s="134" t="s">
        <v>358</v>
      </c>
      <c r="H5356" s="135">
        <v>6389.5999999999985</v>
      </c>
      <c r="I5356" s="135">
        <v>6489.5999999999985</v>
      </c>
      <c r="J5356" s="135">
        <v>-9562.1999999999989</v>
      </c>
      <c r="K5356" t="str">
        <f>VLOOKUP(C5356,ResCat!$A$2:$B$268,2,FALSE)</f>
        <v>HMOPERN</v>
      </c>
    </row>
    <row r="5357" spans="3:11" x14ac:dyDescent="0.25">
      <c r="C5357" s="134" t="s">
        <v>136</v>
      </c>
      <c r="D5357" s="134" t="s">
        <v>1</v>
      </c>
      <c r="E5357" s="134" t="s">
        <v>320</v>
      </c>
      <c r="F5357" s="134" t="s">
        <v>310</v>
      </c>
      <c r="G5357" s="134" t="s">
        <v>315</v>
      </c>
      <c r="H5357" s="135">
        <v>-6466.91</v>
      </c>
      <c r="I5357" s="135">
        <v>-6616.91</v>
      </c>
      <c r="J5357" s="135">
        <v>-6850.12</v>
      </c>
      <c r="K5357" t="str">
        <f>VLOOKUP(C5357,ResCat!$A$2:$B$268,2,FALSE)</f>
        <v>HMOPERN</v>
      </c>
    </row>
    <row r="5358" spans="3:11" x14ac:dyDescent="0.25">
      <c r="C5358" s="134" t="s">
        <v>136</v>
      </c>
      <c r="D5358" s="134" t="s">
        <v>1</v>
      </c>
      <c r="E5358" s="134" t="s">
        <v>970</v>
      </c>
      <c r="F5358" s="134" t="s">
        <v>310</v>
      </c>
      <c r="G5358" s="134" t="s">
        <v>333</v>
      </c>
      <c r="H5358" s="135">
        <v>3157</v>
      </c>
      <c r="I5358" s="135">
        <v>3207</v>
      </c>
      <c r="J5358" s="135">
        <v>3675</v>
      </c>
      <c r="K5358" t="str">
        <f>VLOOKUP(C5358,ResCat!$A$2:$B$268,2,FALSE)</f>
        <v>HMOPERN</v>
      </c>
    </row>
    <row r="5359" spans="3:11" x14ac:dyDescent="0.25">
      <c r="C5359" s="134" t="s">
        <v>169</v>
      </c>
      <c r="D5359" s="134" t="s">
        <v>3</v>
      </c>
      <c r="E5359" s="134" t="s">
        <v>362</v>
      </c>
      <c r="F5359" s="134" t="s">
        <v>310</v>
      </c>
      <c r="G5359" s="134" t="s">
        <v>311</v>
      </c>
      <c r="H5359" s="135">
        <v>-5.3</v>
      </c>
      <c r="I5359" s="135">
        <v>-5.3</v>
      </c>
      <c r="J5359" s="135">
        <v>-127</v>
      </c>
      <c r="K5359" t="str">
        <f>VLOOKUP(C5359,ResCat!$A$2:$B$268,2,FALSE)</f>
        <v>PERMEDN</v>
      </c>
    </row>
    <row r="5360" spans="3:11" x14ac:dyDescent="0.25">
      <c r="C5360" s="134" t="s">
        <v>169</v>
      </c>
      <c r="D5360" s="134" t="s">
        <v>2</v>
      </c>
      <c r="E5360" s="134" t="s">
        <v>359</v>
      </c>
      <c r="F5360" s="134" t="s">
        <v>310</v>
      </c>
      <c r="G5360" s="134" t="s">
        <v>311</v>
      </c>
      <c r="H5360" s="135">
        <v>-381.12</v>
      </c>
      <c r="I5360" s="135">
        <v>-381.12</v>
      </c>
      <c r="J5360" s="135">
        <v>-5580</v>
      </c>
      <c r="K5360" t="str">
        <f>VLOOKUP(C5360,ResCat!$A$2:$B$268,2,FALSE)</f>
        <v>PERMEDN</v>
      </c>
    </row>
    <row r="5361" spans="3:11" x14ac:dyDescent="0.25">
      <c r="C5361" s="134" t="s">
        <v>169</v>
      </c>
      <c r="D5361" s="134" t="s">
        <v>2</v>
      </c>
      <c r="E5361" s="134" t="s">
        <v>354</v>
      </c>
      <c r="F5361" s="134" t="s">
        <v>310</v>
      </c>
      <c r="G5361" s="134" t="s">
        <v>311</v>
      </c>
      <c r="H5361" s="135">
        <v>11.71</v>
      </c>
      <c r="I5361" s="135">
        <v>11.71</v>
      </c>
      <c r="J5361" s="135">
        <v>355</v>
      </c>
      <c r="K5361" t="str">
        <f>VLOOKUP(C5361,ResCat!$A$2:$B$268,2,FALSE)</f>
        <v>PERMEDN</v>
      </c>
    </row>
    <row r="5362" spans="3:11" x14ac:dyDescent="0.25">
      <c r="C5362" s="134" t="s">
        <v>133</v>
      </c>
      <c r="D5362" s="134" t="s">
        <v>3</v>
      </c>
      <c r="E5362" s="134" t="s">
        <v>339</v>
      </c>
      <c r="F5362" s="134" t="s">
        <v>310</v>
      </c>
      <c r="G5362" s="134" t="s">
        <v>353</v>
      </c>
      <c r="H5362" s="135">
        <v>-3400</v>
      </c>
      <c r="I5362" s="135">
        <v>-3400</v>
      </c>
      <c r="J5362" s="135">
        <v>0</v>
      </c>
      <c r="K5362" t="str">
        <f>VLOOKUP(C5362,ResCat!$A$2:$B$268,2,FALSE)</f>
        <v>HMOPERA</v>
      </c>
    </row>
    <row r="5363" spans="3:11" x14ac:dyDescent="0.25">
      <c r="C5363" s="134" t="s">
        <v>133</v>
      </c>
      <c r="D5363" s="134" t="s">
        <v>3</v>
      </c>
      <c r="E5363" s="134" t="s">
        <v>322</v>
      </c>
      <c r="F5363" s="134" t="s">
        <v>310</v>
      </c>
      <c r="G5363" s="134" t="s">
        <v>341</v>
      </c>
      <c r="H5363" s="135">
        <v>283.75</v>
      </c>
      <c r="I5363" s="135">
        <v>283.75</v>
      </c>
      <c r="J5363" s="135">
        <v>529.6</v>
      </c>
      <c r="K5363" t="str">
        <f>VLOOKUP(C5363,ResCat!$A$2:$B$268,2,FALSE)</f>
        <v>HMOPERA</v>
      </c>
    </row>
    <row r="5364" spans="3:11" x14ac:dyDescent="0.25">
      <c r="C5364" s="134" t="s">
        <v>133</v>
      </c>
      <c r="D5364" s="134" t="s">
        <v>3</v>
      </c>
      <c r="E5364" s="134" t="s">
        <v>326</v>
      </c>
      <c r="F5364" s="134" t="s">
        <v>310</v>
      </c>
      <c r="G5364" s="134" t="s">
        <v>317</v>
      </c>
      <c r="H5364" s="135">
        <v>136</v>
      </c>
      <c r="I5364" s="135">
        <v>136</v>
      </c>
      <c r="J5364" s="135">
        <v>136</v>
      </c>
      <c r="K5364" t="str">
        <f>VLOOKUP(C5364,ResCat!$A$2:$B$268,2,FALSE)</f>
        <v>HMOPERA</v>
      </c>
    </row>
    <row r="5365" spans="3:11" x14ac:dyDescent="0.25">
      <c r="C5365" s="134" t="s">
        <v>133</v>
      </c>
      <c r="D5365" s="134" t="s">
        <v>3</v>
      </c>
      <c r="E5365" s="134" t="s">
        <v>330</v>
      </c>
      <c r="F5365" s="134" t="s">
        <v>310</v>
      </c>
      <c r="G5365" s="134" t="s">
        <v>321</v>
      </c>
      <c r="H5365" s="135">
        <v>49.01</v>
      </c>
      <c r="I5365" s="135">
        <v>49.01</v>
      </c>
      <c r="J5365" s="135">
        <v>149</v>
      </c>
      <c r="K5365" t="str">
        <f>VLOOKUP(C5365,ResCat!$A$2:$B$268,2,FALSE)</f>
        <v>HMOPERA</v>
      </c>
    </row>
    <row r="5366" spans="3:11" x14ac:dyDescent="0.25">
      <c r="C5366" s="134" t="s">
        <v>133</v>
      </c>
      <c r="D5366" s="134" t="s">
        <v>3</v>
      </c>
      <c r="E5366" s="134" t="s">
        <v>332</v>
      </c>
      <c r="F5366" s="134" t="s">
        <v>310</v>
      </c>
      <c r="G5366" s="134" t="s">
        <v>323</v>
      </c>
      <c r="H5366" s="135">
        <v>283.75</v>
      </c>
      <c r="I5366" s="135">
        <v>283.75</v>
      </c>
      <c r="J5366" s="135">
        <v>529.6</v>
      </c>
      <c r="K5366" t="str">
        <f>VLOOKUP(C5366,ResCat!$A$2:$B$268,2,FALSE)</f>
        <v>HMOPERA</v>
      </c>
    </row>
    <row r="5367" spans="3:11" x14ac:dyDescent="0.25">
      <c r="C5367" s="134" t="s">
        <v>133</v>
      </c>
      <c r="D5367" s="134" t="s">
        <v>3</v>
      </c>
      <c r="E5367" s="134" t="s">
        <v>335</v>
      </c>
      <c r="F5367" s="134" t="s">
        <v>310</v>
      </c>
      <c r="G5367" s="134" t="s">
        <v>325</v>
      </c>
      <c r="H5367" s="135">
        <v>176</v>
      </c>
      <c r="I5367" s="135">
        <v>176</v>
      </c>
      <c r="J5367" s="135">
        <v>504</v>
      </c>
      <c r="K5367" t="str">
        <f>VLOOKUP(C5367,ResCat!$A$2:$B$268,2,FALSE)</f>
        <v>HMOPERA</v>
      </c>
    </row>
    <row r="5368" spans="3:11" x14ac:dyDescent="0.25">
      <c r="C5368" s="134" t="s">
        <v>133</v>
      </c>
      <c r="D5368" s="134" t="s">
        <v>3</v>
      </c>
      <c r="E5368" s="134" t="s">
        <v>4</v>
      </c>
      <c r="F5368" s="134" t="s">
        <v>310</v>
      </c>
      <c r="G5368" s="134" t="s">
        <v>327</v>
      </c>
      <c r="H5368" s="135">
        <v>169.51</v>
      </c>
      <c r="I5368" s="135">
        <v>169.51</v>
      </c>
      <c r="J5368" s="135">
        <v>1699.07</v>
      </c>
      <c r="K5368" t="str">
        <f>VLOOKUP(C5368,ResCat!$A$2:$B$268,2,FALSE)</f>
        <v>HMOPERA</v>
      </c>
    </row>
    <row r="5369" spans="3:11" x14ac:dyDescent="0.25">
      <c r="C5369" s="134" t="s">
        <v>133</v>
      </c>
      <c r="D5369" s="134" t="s">
        <v>3</v>
      </c>
      <c r="E5369" s="134" t="s">
        <v>511</v>
      </c>
      <c r="F5369" s="134" t="s">
        <v>310</v>
      </c>
      <c r="G5369" s="134" t="s">
        <v>329</v>
      </c>
      <c r="H5369" s="135">
        <v>47.83</v>
      </c>
      <c r="I5369" s="135">
        <v>47.83</v>
      </c>
      <c r="J5369" s="135">
        <v>332.1</v>
      </c>
      <c r="K5369" t="str">
        <f>VLOOKUP(C5369,ResCat!$A$2:$B$268,2,FALSE)</f>
        <v>HMOPERA</v>
      </c>
    </row>
    <row r="5370" spans="3:11" x14ac:dyDescent="0.25">
      <c r="C5370" s="134" t="s">
        <v>133</v>
      </c>
      <c r="D5370" s="134" t="s">
        <v>3</v>
      </c>
      <c r="E5370" s="134" t="s">
        <v>969</v>
      </c>
      <c r="F5370" s="134" t="s">
        <v>310</v>
      </c>
      <c r="G5370" s="134" t="s">
        <v>331</v>
      </c>
      <c r="H5370" s="135">
        <v>314.97000000000003</v>
      </c>
      <c r="I5370" s="135">
        <v>314.97000000000003</v>
      </c>
      <c r="J5370" s="135">
        <v>1334.3200000000002</v>
      </c>
      <c r="K5370" t="str">
        <f>VLOOKUP(C5370,ResCat!$A$2:$B$268,2,FALSE)</f>
        <v>HMOPERA</v>
      </c>
    </row>
    <row r="5371" spans="3:11" x14ac:dyDescent="0.25">
      <c r="C5371" s="134" t="s">
        <v>133</v>
      </c>
      <c r="D5371" s="134" t="s">
        <v>3</v>
      </c>
      <c r="E5371" s="134" t="s">
        <v>961</v>
      </c>
      <c r="F5371" s="134" t="s">
        <v>310</v>
      </c>
      <c r="G5371" s="134" t="s">
        <v>334</v>
      </c>
      <c r="H5371" s="135">
        <v>2451.7100000000005</v>
      </c>
      <c r="I5371" s="135">
        <v>2451.7100000000005</v>
      </c>
      <c r="J5371" s="135">
        <v>6960.31</v>
      </c>
      <c r="K5371" t="str">
        <f>VLOOKUP(C5371,ResCat!$A$2:$B$268,2,FALSE)</f>
        <v>HMOPERA</v>
      </c>
    </row>
    <row r="5372" spans="3:11" x14ac:dyDescent="0.25">
      <c r="C5372" s="134" t="s">
        <v>133</v>
      </c>
      <c r="D5372" s="134" t="s">
        <v>3</v>
      </c>
      <c r="E5372" s="134" t="s">
        <v>970</v>
      </c>
      <c r="F5372" s="134" t="s">
        <v>310</v>
      </c>
      <c r="G5372" s="134" t="s">
        <v>333</v>
      </c>
      <c r="H5372" s="135">
        <v>13282.669999999996</v>
      </c>
      <c r="I5372" s="135">
        <v>13336.219999999996</v>
      </c>
      <c r="J5372" s="135">
        <v>34236.010000000009</v>
      </c>
      <c r="K5372" t="str">
        <f>VLOOKUP(C5372,ResCat!$A$2:$B$268,2,FALSE)</f>
        <v>HMOPERA</v>
      </c>
    </row>
    <row r="5373" spans="3:11" x14ac:dyDescent="0.25">
      <c r="C5373" s="134" t="s">
        <v>133</v>
      </c>
      <c r="D5373" s="134" t="s">
        <v>3</v>
      </c>
      <c r="E5373" s="134" t="s">
        <v>1023</v>
      </c>
      <c r="F5373" s="134" t="s">
        <v>310</v>
      </c>
      <c r="G5373" s="134" t="s">
        <v>308</v>
      </c>
      <c r="H5373" s="135">
        <v>12593.390000000003</v>
      </c>
      <c r="I5373" s="135">
        <v>12593.390000000003</v>
      </c>
      <c r="J5373" s="135">
        <v>44812.740000000027</v>
      </c>
      <c r="K5373" t="str">
        <f>VLOOKUP(C5373,ResCat!$A$2:$B$268,2,FALSE)</f>
        <v>HMOPERA</v>
      </c>
    </row>
    <row r="5374" spans="3:11" x14ac:dyDescent="0.25">
      <c r="C5374" s="134" t="s">
        <v>133</v>
      </c>
      <c r="D5374" s="134" t="s">
        <v>0</v>
      </c>
      <c r="E5374" s="134" t="s">
        <v>357</v>
      </c>
      <c r="F5374" s="134" t="s">
        <v>310</v>
      </c>
      <c r="G5374" s="134" t="s">
        <v>338</v>
      </c>
      <c r="H5374" s="135">
        <v>0</v>
      </c>
      <c r="I5374" s="135">
        <v>8406</v>
      </c>
      <c r="J5374" s="135">
        <v>27766.23</v>
      </c>
      <c r="K5374" t="str">
        <f>VLOOKUP(C5374,ResCat!$A$2:$B$268,2,FALSE)</f>
        <v>HMOPERA</v>
      </c>
    </row>
    <row r="5375" spans="3:11" x14ac:dyDescent="0.25">
      <c r="C5375" s="134" t="s">
        <v>133</v>
      </c>
      <c r="D5375" s="134" t="s">
        <v>0</v>
      </c>
      <c r="E5375" s="134" t="s">
        <v>330</v>
      </c>
      <c r="F5375" s="134" t="s">
        <v>310</v>
      </c>
      <c r="G5375" s="134" t="s">
        <v>321</v>
      </c>
      <c r="H5375" s="135">
        <v>0</v>
      </c>
      <c r="I5375" s="135">
        <v>0</v>
      </c>
      <c r="J5375" s="135">
        <v>0</v>
      </c>
      <c r="K5375" t="str">
        <f>VLOOKUP(C5375,ResCat!$A$2:$B$268,2,FALSE)</f>
        <v>HMOPERA</v>
      </c>
    </row>
    <row r="5376" spans="3:11" x14ac:dyDescent="0.25">
      <c r="C5376" s="134" t="s">
        <v>133</v>
      </c>
      <c r="D5376" s="134" t="s">
        <v>0</v>
      </c>
      <c r="E5376" s="134" t="s">
        <v>335</v>
      </c>
      <c r="F5376" s="134" t="s">
        <v>310</v>
      </c>
      <c r="G5376" s="134" t="s">
        <v>325</v>
      </c>
      <c r="H5376" s="135">
        <v>35756.83</v>
      </c>
      <c r="I5376" s="135">
        <v>35756.83</v>
      </c>
      <c r="J5376" s="135">
        <v>45900.959999999999</v>
      </c>
      <c r="K5376" t="str">
        <f>VLOOKUP(C5376,ResCat!$A$2:$B$268,2,FALSE)</f>
        <v>HMOPERA</v>
      </c>
    </row>
    <row r="5377" spans="3:11" x14ac:dyDescent="0.25">
      <c r="C5377" s="134" t="s">
        <v>133</v>
      </c>
      <c r="D5377" s="134" t="s">
        <v>0</v>
      </c>
      <c r="E5377" s="134" t="s">
        <v>969</v>
      </c>
      <c r="F5377" s="134" t="s">
        <v>310</v>
      </c>
      <c r="G5377" s="134" t="s">
        <v>331</v>
      </c>
      <c r="H5377" s="135">
        <v>0</v>
      </c>
      <c r="I5377" s="135">
        <v>0</v>
      </c>
      <c r="J5377" s="135">
        <v>0</v>
      </c>
      <c r="K5377" t="str">
        <f>VLOOKUP(C5377,ResCat!$A$2:$B$268,2,FALSE)</f>
        <v>HMOPERA</v>
      </c>
    </row>
    <row r="5378" spans="3:11" x14ac:dyDescent="0.25">
      <c r="C5378" s="134" t="s">
        <v>133</v>
      </c>
      <c r="D5378" s="134" t="s">
        <v>0</v>
      </c>
      <c r="E5378" s="134" t="s">
        <v>961</v>
      </c>
      <c r="F5378" s="134" t="s">
        <v>310</v>
      </c>
      <c r="G5378" s="134" t="s">
        <v>334</v>
      </c>
      <c r="H5378" s="135">
        <v>637068.18000000005</v>
      </c>
      <c r="I5378" s="135">
        <v>637068.18000000005</v>
      </c>
      <c r="J5378" s="135">
        <v>670598.06999999995</v>
      </c>
      <c r="K5378" t="str">
        <f>VLOOKUP(C5378,ResCat!$A$2:$B$268,2,FALSE)</f>
        <v>HMOPERA</v>
      </c>
    </row>
    <row r="5379" spans="3:11" x14ac:dyDescent="0.25">
      <c r="C5379" s="134" t="s">
        <v>133</v>
      </c>
      <c r="D5379" s="134" t="s">
        <v>0</v>
      </c>
      <c r="E5379" s="134" t="s">
        <v>970</v>
      </c>
      <c r="F5379" s="134" t="s">
        <v>310</v>
      </c>
      <c r="G5379" s="134" t="s">
        <v>333</v>
      </c>
      <c r="H5379" s="135">
        <v>145207.15</v>
      </c>
      <c r="I5379" s="135">
        <v>145446.59</v>
      </c>
      <c r="J5379" s="135">
        <v>500982.04000000004</v>
      </c>
      <c r="K5379" t="str">
        <f>VLOOKUP(C5379,ResCat!$A$2:$B$268,2,FALSE)</f>
        <v>HMOPERA</v>
      </c>
    </row>
    <row r="5380" spans="3:11" x14ac:dyDescent="0.25">
      <c r="C5380" s="134" t="s">
        <v>133</v>
      </c>
      <c r="D5380" s="134" t="s">
        <v>0</v>
      </c>
      <c r="E5380" s="134" t="s">
        <v>1023</v>
      </c>
      <c r="F5380" s="134" t="s">
        <v>310</v>
      </c>
      <c r="G5380" s="134" t="s">
        <v>308</v>
      </c>
      <c r="H5380" s="135">
        <v>15488</v>
      </c>
      <c r="I5380" s="135">
        <v>15488</v>
      </c>
      <c r="J5380" s="135">
        <v>29772.35</v>
      </c>
      <c r="K5380" t="str">
        <f>VLOOKUP(C5380,ResCat!$A$2:$B$268,2,FALSE)</f>
        <v>HMOPERA</v>
      </c>
    </row>
    <row r="5381" spans="3:11" x14ac:dyDescent="0.25">
      <c r="C5381" s="134" t="s">
        <v>133</v>
      </c>
      <c r="D5381" s="134" t="s">
        <v>2</v>
      </c>
      <c r="E5381" s="134" t="s">
        <v>322</v>
      </c>
      <c r="F5381" s="134" t="s">
        <v>310</v>
      </c>
      <c r="G5381" s="134" t="s">
        <v>341</v>
      </c>
      <c r="H5381" s="135">
        <v>57.45</v>
      </c>
      <c r="I5381" s="135">
        <v>84.48</v>
      </c>
      <c r="J5381" s="135">
        <v>118</v>
      </c>
      <c r="K5381" t="str">
        <f>VLOOKUP(C5381,ResCat!$A$2:$B$268,2,FALSE)</f>
        <v>HMOPERA</v>
      </c>
    </row>
    <row r="5382" spans="3:11" x14ac:dyDescent="0.25">
      <c r="C5382" s="134" t="s">
        <v>133</v>
      </c>
      <c r="D5382" s="134" t="s">
        <v>2</v>
      </c>
      <c r="E5382" s="134" t="s">
        <v>324</v>
      </c>
      <c r="F5382" s="134" t="s">
        <v>310</v>
      </c>
      <c r="G5382" s="134" t="s">
        <v>340</v>
      </c>
      <c r="H5382" s="135">
        <v>122.99</v>
      </c>
      <c r="I5382" s="135">
        <v>122.99</v>
      </c>
      <c r="J5382" s="135">
        <v>475</v>
      </c>
      <c r="K5382" t="str">
        <f>VLOOKUP(C5382,ResCat!$A$2:$B$268,2,FALSE)</f>
        <v>HMOPERA</v>
      </c>
    </row>
    <row r="5383" spans="3:11" x14ac:dyDescent="0.25">
      <c r="C5383" s="134" t="s">
        <v>133</v>
      </c>
      <c r="D5383" s="134" t="s">
        <v>2</v>
      </c>
      <c r="E5383" s="134" t="s">
        <v>326</v>
      </c>
      <c r="F5383" s="134" t="s">
        <v>310</v>
      </c>
      <c r="G5383" s="134" t="s">
        <v>317</v>
      </c>
      <c r="H5383" s="135">
        <v>245.07</v>
      </c>
      <c r="I5383" s="135">
        <v>260.07</v>
      </c>
      <c r="J5383" s="135">
        <v>422</v>
      </c>
      <c r="K5383" t="str">
        <f>VLOOKUP(C5383,ResCat!$A$2:$B$268,2,FALSE)</f>
        <v>HMOPERA</v>
      </c>
    </row>
    <row r="5384" spans="3:11" x14ac:dyDescent="0.25">
      <c r="C5384" s="134" t="s">
        <v>133</v>
      </c>
      <c r="D5384" s="134" t="s">
        <v>2</v>
      </c>
      <c r="E5384" s="134" t="s">
        <v>328</v>
      </c>
      <c r="F5384" s="134" t="s">
        <v>310</v>
      </c>
      <c r="G5384" s="134" t="s">
        <v>319</v>
      </c>
      <c r="H5384" s="135">
        <v>150.93</v>
      </c>
      <c r="I5384" s="135">
        <v>150.93</v>
      </c>
      <c r="J5384" s="135">
        <v>700</v>
      </c>
      <c r="K5384" t="str">
        <f>VLOOKUP(C5384,ResCat!$A$2:$B$268,2,FALSE)</f>
        <v>HMOPERA</v>
      </c>
    </row>
    <row r="5385" spans="3:11" x14ac:dyDescent="0.25">
      <c r="C5385" s="134" t="s">
        <v>133</v>
      </c>
      <c r="D5385" s="134" t="s">
        <v>2</v>
      </c>
      <c r="E5385" s="134" t="s">
        <v>330</v>
      </c>
      <c r="F5385" s="134" t="s">
        <v>310</v>
      </c>
      <c r="G5385" s="134" t="s">
        <v>321</v>
      </c>
      <c r="H5385" s="135">
        <v>546.4</v>
      </c>
      <c r="I5385" s="135">
        <v>561.4</v>
      </c>
      <c r="J5385" s="135">
        <v>2093.8199999999997</v>
      </c>
      <c r="K5385" t="str">
        <f>VLOOKUP(C5385,ResCat!$A$2:$B$268,2,FALSE)</f>
        <v>HMOPERA</v>
      </c>
    </row>
    <row r="5386" spans="3:11" x14ac:dyDescent="0.25">
      <c r="C5386" s="134" t="s">
        <v>133</v>
      </c>
      <c r="D5386" s="134" t="s">
        <v>2</v>
      </c>
      <c r="E5386" s="134" t="s">
        <v>332</v>
      </c>
      <c r="F5386" s="134" t="s">
        <v>310</v>
      </c>
      <c r="G5386" s="134" t="s">
        <v>323</v>
      </c>
      <c r="H5386" s="135">
        <v>89.59</v>
      </c>
      <c r="I5386" s="135">
        <v>104.59</v>
      </c>
      <c r="J5386" s="135">
        <v>169</v>
      </c>
      <c r="K5386" t="str">
        <f>VLOOKUP(C5386,ResCat!$A$2:$B$268,2,FALSE)</f>
        <v>HMOPERA</v>
      </c>
    </row>
    <row r="5387" spans="3:11" x14ac:dyDescent="0.25">
      <c r="C5387" s="134" t="s">
        <v>133</v>
      </c>
      <c r="D5387" s="134" t="s">
        <v>2</v>
      </c>
      <c r="E5387" s="134" t="s">
        <v>335</v>
      </c>
      <c r="F5387" s="134" t="s">
        <v>310</v>
      </c>
      <c r="G5387" s="134" t="s">
        <v>325</v>
      </c>
      <c r="H5387" s="135">
        <v>258.59000000000003</v>
      </c>
      <c r="I5387" s="135">
        <v>273.59000000000003</v>
      </c>
      <c r="J5387" s="135">
        <v>684</v>
      </c>
      <c r="K5387" t="str">
        <f>VLOOKUP(C5387,ResCat!$A$2:$B$268,2,FALSE)</f>
        <v>HMOPERA</v>
      </c>
    </row>
    <row r="5388" spans="3:11" x14ac:dyDescent="0.25">
      <c r="C5388" s="134" t="s">
        <v>133</v>
      </c>
      <c r="D5388" s="134" t="s">
        <v>2</v>
      </c>
      <c r="E5388" s="134" t="s">
        <v>4</v>
      </c>
      <c r="F5388" s="134" t="s">
        <v>310</v>
      </c>
      <c r="G5388" s="134" t="s">
        <v>327</v>
      </c>
      <c r="H5388" s="135">
        <v>405.76000000000005</v>
      </c>
      <c r="I5388" s="135">
        <v>420.76000000000005</v>
      </c>
      <c r="J5388" s="135">
        <v>1344</v>
      </c>
      <c r="K5388" t="str">
        <f>VLOOKUP(C5388,ResCat!$A$2:$B$268,2,FALSE)</f>
        <v>HMOPERA</v>
      </c>
    </row>
    <row r="5389" spans="3:11" x14ac:dyDescent="0.25">
      <c r="C5389" s="134" t="s">
        <v>133</v>
      </c>
      <c r="D5389" s="134" t="s">
        <v>2</v>
      </c>
      <c r="E5389" s="134" t="s">
        <v>511</v>
      </c>
      <c r="F5389" s="134" t="s">
        <v>310</v>
      </c>
      <c r="G5389" s="134" t="s">
        <v>329</v>
      </c>
      <c r="H5389" s="135">
        <v>9521.6600000000035</v>
      </c>
      <c r="I5389" s="135">
        <v>9611.6600000000035</v>
      </c>
      <c r="J5389" s="135">
        <v>13808.58</v>
      </c>
      <c r="K5389" t="str">
        <f>VLOOKUP(C5389,ResCat!$A$2:$B$268,2,FALSE)</f>
        <v>HMOPERA</v>
      </c>
    </row>
    <row r="5390" spans="3:11" x14ac:dyDescent="0.25">
      <c r="C5390" s="134" t="s">
        <v>133</v>
      </c>
      <c r="D5390" s="134" t="s">
        <v>2</v>
      </c>
      <c r="E5390" s="134" t="s">
        <v>969</v>
      </c>
      <c r="F5390" s="134" t="s">
        <v>310</v>
      </c>
      <c r="G5390" s="134" t="s">
        <v>331</v>
      </c>
      <c r="H5390" s="135">
        <v>3021.8</v>
      </c>
      <c r="I5390" s="135">
        <v>3081.8</v>
      </c>
      <c r="J5390" s="135">
        <v>4739.68</v>
      </c>
      <c r="K5390" t="str">
        <f>VLOOKUP(C5390,ResCat!$A$2:$B$268,2,FALSE)</f>
        <v>HMOPERA</v>
      </c>
    </row>
    <row r="5391" spans="3:11" x14ac:dyDescent="0.25">
      <c r="C5391" s="134" t="s">
        <v>133</v>
      </c>
      <c r="D5391" s="134" t="s">
        <v>2</v>
      </c>
      <c r="E5391" s="134" t="s">
        <v>961</v>
      </c>
      <c r="F5391" s="134" t="s">
        <v>310</v>
      </c>
      <c r="G5391" s="134" t="s">
        <v>334</v>
      </c>
      <c r="H5391" s="135">
        <v>24430.720000000008</v>
      </c>
      <c r="I5391" s="135">
        <v>24655.720000000008</v>
      </c>
      <c r="J5391" s="135">
        <v>42451.77</v>
      </c>
      <c r="K5391" t="str">
        <f>VLOOKUP(C5391,ResCat!$A$2:$B$268,2,FALSE)</f>
        <v>HMOPERA</v>
      </c>
    </row>
    <row r="5392" spans="3:11" x14ac:dyDescent="0.25">
      <c r="C5392" s="134" t="s">
        <v>133</v>
      </c>
      <c r="D5392" s="134" t="s">
        <v>2</v>
      </c>
      <c r="E5392" s="134" t="s">
        <v>970</v>
      </c>
      <c r="F5392" s="134" t="s">
        <v>310</v>
      </c>
      <c r="G5392" s="134" t="s">
        <v>333</v>
      </c>
      <c r="H5392" s="135">
        <v>50571.119999999966</v>
      </c>
      <c r="I5392" s="135">
        <v>52746.119999999966</v>
      </c>
      <c r="J5392" s="135">
        <v>109770.93</v>
      </c>
      <c r="K5392" t="str">
        <f>VLOOKUP(C5392,ResCat!$A$2:$B$268,2,FALSE)</f>
        <v>HMOPERA</v>
      </c>
    </row>
    <row r="5393" spans="3:11" x14ac:dyDescent="0.25">
      <c r="C5393" s="134" t="s">
        <v>133</v>
      </c>
      <c r="D5393" s="134" t="s">
        <v>2</v>
      </c>
      <c r="E5393" s="134" t="s">
        <v>1023</v>
      </c>
      <c r="F5393" s="134" t="s">
        <v>310</v>
      </c>
      <c r="G5393" s="134" t="s">
        <v>308</v>
      </c>
      <c r="H5393" s="135">
        <v>61912.55</v>
      </c>
      <c r="I5393" s="135">
        <v>65597.860000000015</v>
      </c>
      <c r="J5393" s="135">
        <v>117002.82</v>
      </c>
      <c r="K5393" t="str">
        <f>VLOOKUP(C5393,ResCat!$A$2:$B$268,2,FALSE)</f>
        <v>HMOPERA</v>
      </c>
    </row>
    <row r="5394" spans="3:11" x14ac:dyDescent="0.25">
      <c r="C5394" s="134" t="s">
        <v>133</v>
      </c>
      <c r="D5394" s="134" t="s">
        <v>343</v>
      </c>
      <c r="E5394" s="134" t="s">
        <v>970</v>
      </c>
      <c r="F5394" s="134" t="s">
        <v>1053</v>
      </c>
      <c r="G5394" s="134" t="s">
        <v>333</v>
      </c>
      <c r="H5394" s="135">
        <v>49809.07</v>
      </c>
      <c r="I5394" s="135">
        <v>51782.190000000017</v>
      </c>
      <c r="J5394" s="135">
        <v>120024.65000000007</v>
      </c>
      <c r="K5394" t="str">
        <f>VLOOKUP(C5394,ResCat!$A$2:$B$268,2,FALSE)</f>
        <v>HMOPERA</v>
      </c>
    </row>
    <row r="5395" spans="3:11" x14ac:dyDescent="0.25">
      <c r="C5395" s="134" t="s">
        <v>133</v>
      </c>
      <c r="D5395" s="134" t="s">
        <v>343</v>
      </c>
      <c r="E5395" s="134" t="s">
        <v>1023</v>
      </c>
      <c r="F5395" s="134" t="s">
        <v>1053</v>
      </c>
      <c r="G5395" s="134" t="s">
        <v>308</v>
      </c>
      <c r="H5395" s="135">
        <v>106736.28</v>
      </c>
      <c r="I5395" s="135">
        <v>115509.24999999994</v>
      </c>
      <c r="J5395" s="135">
        <v>290580.70000000024</v>
      </c>
      <c r="K5395" t="str">
        <f>VLOOKUP(C5395,ResCat!$A$2:$B$268,2,FALSE)</f>
        <v>HMOPERA</v>
      </c>
    </row>
    <row r="5396" spans="3:11" x14ac:dyDescent="0.25">
      <c r="C5396" s="134" t="s">
        <v>133</v>
      </c>
      <c r="D5396" s="134" t="s">
        <v>1</v>
      </c>
      <c r="E5396" s="134" t="s">
        <v>339</v>
      </c>
      <c r="F5396" s="134" t="s">
        <v>310</v>
      </c>
      <c r="G5396" s="134" t="s">
        <v>353</v>
      </c>
      <c r="H5396" s="135">
        <v>0</v>
      </c>
      <c r="I5396" s="135">
        <v>0</v>
      </c>
      <c r="J5396" s="135">
        <v>0</v>
      </c>
      <c r="K5396" t="str">
        <f>VLOOKUP(C5396,ResCat!$A$2:$B$268,2,FALSE)</f>
        <v>HMOPERA</v>
      </c>
    </row>
    <row r="5397" spans="3:11" x14ac:dyDescent="0.25">
      <c r="C5397" s="134" t="s">
        <v>133</v>
      </c>
      <c r="D5397" s="134" t="s">
        <v>1</v>
      </c>
      <c r="E5397" s="134" t="s">
        <v>342</v>
      </c>
      <c r="F5397" s="134" t="s">
        <v>310</v>
      </c>
      <c r="G5397" s="134" t="s">
        <v>348</v>
      </c>
      <c r="H5397" s="135">
        <v>-578.79</v>
      </c>
      <c r="I5397" s="135">
        <v>-578.79</v>
      </c>
      <c r="J5397" s="135">
        <v>-747.38000000000011</v>
      </c>
      <c r="K5397" t="str">
        <f>VLOOKUP(C5397,ResCat!$A$2:$B$268,2,FALSE)</f>
        <v>HMOPERA</v>
      </c>
    </row>
    <row r="5398" spans="3:11" x14ac:dyDescent="0.25">
      <c r="C5398" s="134" t="s">
        <v>133</v>
      </c>
      <c r="D5398" s="134" t="s">
        <v>1</v>
      </c>
      <c r="E5398" s="134" t="s">
        <v>316</v>
      </c>
      <c r="F5398" s="134" t="s">
        <v>310</v>
      </c>
      <c r="G5398" s="134" t="s">
        <v>313</v>
      </c>
      <c r="H5398" s="135">
        <v>20.41</v>
      </c>
      <c r="I5398" s="135">
        <v>20.41</v>
      </c>
      <c r="J5398" s="135">
        <v>26</v>
      </c>
      <c r="K5398" t="str">
        <f>VLOOKUP(C5398,ResCat!$A$2:$B$268,2,FALSE)</f>
        <v>HMOPERA</v>
      </c>
    </row>
    <row r="5399" spans="3:11" x14ac:dyDescent="0.25">
      <c r="C5399" s="134" t="s">
        <v>133</v>
      </c>
      <c r="D5399" s="134" t="s">
        <v>1</v>
      </c>
      <c r="E5399" s="134" t="s">
        <v>324</v>
      </c>
      <c r="F5399" s="134" t="s">
        <v>310</v>
      </c>
      <c r="G5399" s="134" t="s">
        <v>340</v>
      </c>
      <c r="H5399" s="135">
        <v>-842.59</v>
      </c>
      <c r="I5399" s="135">
        <v>-842.59</v>
      </c>
      <c r="J5399" s="135">
        <v>-1072</v>
      </c>
      <c r="K5399" t="str">
        <f>VLOOKUP(C5399,ResCat!$A$2:$B$268,2,FALSE)</f>
        <v>HMOPERA</v>
      </c>
    </row>
    <row r="5400" spans="3:11" x14ac:dyDescent="0.25">
      <c r="C5400" s="134" t="s">
        <v>133</v>
      </c>
      <c r="D5400" s="134" t="s">
        <v>1</v>
      </c>
      <c r="E5400" s="134" t="s">
        <v>332</v>
      </c>
      <c r="F5400" s="134" t="s">
        <v>310</v>
      </c>
      <c r="G5400" s="134" t="s">
        <v>323</v>
      </c>
      <c r="H5400" s="135">
        <v>7873.6</v>
      </c>
      <c r="I5400" s="135">
        <v>7873.6</v>
      </c>
      <c r="J5400" s="135">
        <v>20720</v>
      </c>
      <c r="K5400" t="str">
        <f>VLOOKUP(C5400,ResCat!$A$2:$B$268,2,FALSE)</f>
        <v>HMOPERA</v>
      </c>
    </row>
    <row r="5401" spans="3:11" x14ac:dyDescent="0.25">
      <c r="C5401" s="134" t="s">
        <v>133</v>
      </c>
      <c r="D5401" s="134" t="s">
        <v>1</v>
      </c>
      <c r="E5401" s="134" t="s">
        <v>335</v>
      </c>
      <c r="F5401" s="134" t="s">
        <v>310</v>
      </c>
      <c r="G5401" s="134" t="s">
        <v>325</v>
      </c>
      <c r="H5401" s="135">
        <v>424.92</v>
      </c>
      <c r="I5401" s="135">
        <v>424.92</v>
      </c>
      <c r="J5401" s="135">
        <v>1666.37</v>
      </c>
      <c r="K5401" t="str">
        <f>VLOOKUP(C5401,ResCat!$A$2:$B$268,2,FALSE)</f>
        <v>HMOPERA</v>
      </c>
    </row>
    <row r="5402" spans="3:11" x14ac:dyDescent="0.25">
      <c r="C5402" s="134" t="s">
        <v>133</v>
      </c>
      <c r="D5402" s="134" t="s">
        <v>1</v>
      </c>
      <c r="E5402" s="134" t="s">
        <v>4</v>
      </c>
      <c r="F5402" s="134" t="s">
        <v>310</v>
      </c>
      <c r="G5402" s="134" t="s">
        <v>327</v>
      </c>
      <c r="H5402" s="135">
        <v>1843.44</v>
      </c>
      <c r="I5402" s="135">
        <v>1858.44</v>
      </c>
      <c r="J5402" s="135">
        <v>1152.6500000000001</v>
      </c>
      <c r="K5402" t="str">
        <f>VLOOKUP(C5402,ResCat!$A$2:$B$268,2,FALSE)</f>
        <v>HMOPERA</v>
      </c>
    </row>
    <row r="5403" spans="3:11" x14ac:dyDescent="0.25">
      <c r="C5403" s="134" t="s">
        <v>133</v>
      </c>
      <c r="D5403" s="134" t="s">
        <v>1</v>
      </c>
      <c r="E5403" s="134" t="s">
        <v>511</v>
      </c>
      <c r="F5403" s="134" t="s">
        <v>310</v>
      </c>
      <c r="G5403" s="134" t="s">
        <v>329</v>
      </c>
      <c r="H5403" s="135">
        <v>864</v>
      </c>
      <c r="I5403" s="135">
        <v>924</v>
      </c>
      <c r="J5403" s="135">
        <v>946.29000000000008</v>
      </c>
      <c r="K5403" t="str">
        <f>VLOOKUP(C5403,ResCat!$A$2:$B$268,2,FALSE)</f>
        <v>HMOPERA</v>
      </c>
    </row>
    <row r="5404" spans="3:11" x14ac:dyDescent="0.25">
      <c r="C5404" s="134" t="s">
        <v>133</v>
      </c>
      <c r="D5404" s="134" t="s">
        <v>1</v>
      </c>
      <c r="E5404" s="134" t="s">
        <v>969</v>
      </c>
      <c r="F5404" s="134" t="s">
        <v>310</v>
      </c>
      <c r="G5404" s="134" t="s">
        <v>331</v>
      </c>
      <c r="H5404" s="135">
        <v>12659.11</v>
      </c>
      <c r="I5404" s="135">
        <v>12754.11</v>
      </c>
      <c r="J5404" s="135">
        <v>13655.48</v>
      </c>
      <c r="K5404" t="str">
        <f>VLOOKUP(C5404,ResCat!$A$2:$B$268,2,FALSE)</f>
        <v>HMOPERA</v>
      </c>
    </row>
    <row r="5405" spans="3:11" x14ac:dyDescent="0.25">
      <c r="C5405" s="134" t="s">
        <v>133</v>
      </c>
      <c r="D5405" s="134" t="s">
        <v>1</v>
      </c>
      <c r="E5405" s="134" t="s">
        <v>961</v>
      </c>
      <c r="F5405" s="134" t="s">
        <v>310</v>
      </c>
      <c r="G5405" s="134" t="s">
        <v>334</v>
      </c>
      <c r="H5405" s="135">
        <v>36937.51</v>
      </c>
      <c r="I5405" s="135">
        <v>36967.51</v>
      </c>
      <c r="J5405" s="135">
        <v>51698.280000000006</v>
      </c>
      <c r="K5405" t="str">
        <f>VLOOKUP(C5405,ResCat!$A$2:$B$268,2,FALSE)</f>
        <v>HMOPERA</v>
      </c>
    </row>
    <row r="5406" spans="3:11" x14ac:dyDescent="0.25">
      <c r="C5406" s="134" t="s">
        <v>133</v>
      </c>
      <c r="D5406" s="134" t="s">
        <v>1</v>
      </c>
      <c r="E5406" s="134" t="s">
        <v>970</v>
      </c>
      <c r="F5406" s="134" t="s">
        <v>310</v>
      </c>
      <c r="G5406" s="134" t="s">
        <v>333</v>
      </c>
      <c r="H5406" s="135">
        <v>125937.17000000001</v>
      </c>
      <c r="I5406" s="135">
        <v>127219.56</v>
      </c>
      <c r="J5406" s="135">
        <v>214267.07000000009</v>
      </c>
      <c r="K5406" t="str">
        <f>VLOOKUP(C5406,ResCat!$A$2:$B$268,2,FALSE)</f>
        <v>HMOPERA</v>
      </c>
    </row>
    <row r="5407" spans="3:11" x14ac:dyDescent="0.25">
      <c r="C5407" s="134" t="s">
        <v>133</v>
      </c>
      <c r="D5407" s="134" t="s">
        <v>1</v>
      </c>
      <c r="E5407" s="134" t="s">
        <v>1023</v>
      </c>
      <c r="F5407" s="134" t="s">
        <v>310</v>
      </c>
      <c r="G5407" s="134" t="s">
        <v>308</v>
      </c>
      <c r="H5407" s="135">
        <v>143745.09000000003</v>
      </c>
      <c r="I5407" s="135">
        <v>144409.28000000003</v>
      </c>
      <c r="J5407" s="135">
        <v>206637.61000000002</v>
      </c>
      <c r="K5407" t="str">
        <f>VLOOKUP(C5407,ResCat!$A$2:$B$268,2,FALSE)</f>
        <v>HMOPERA</v>
      </c>
    </row>
    <row r="5408" spans="3:11" x14ac:dyDescent="0.25">
      <c r="C5408" s="134" t="s">
        <v>124</v>
      </c>
      <c r="D5408" s="134" t="s">
        <v>3</v>
      </c>
      <c r="E5408" s="134" t="s">
        <v>367</v>
      </c>
      <c r="F5408" s="134" t="s">
        <v>310</v>
      </c>
      <c r="G5408" s="134" t="s">
        <v>311</v>
      </c>
      <c r="H5408" s="135">
        <v>-428.73</v>
      </c>
      <c r="I5408" s="135">
        <v>-428.73</v>
      </c>
      <c r="J5408" s="135">
        <v>0</v>
      </c>
      <c r="K5408" t="str">
        <f>VLOOKUP(C5408,ResCat!$A$2:$B$268,2,FALSE)</f>
        <v>HMOMM</v>
      </c>
    </row>
    <row r="5409" spans="3:11" x14ac:dyDescent="0.25">
      <c r="C5409" s="134" t="s">
        <v>124</v>
      </c>
      <c r="D5409" s="134" t="s">
        <v>3</v>
      </c>
      <c r="E5409" s="134" t="s">
        <v>309</v>
      </c>
      <c r="F5409" s="134" t="s">
        <v>310</v>
      </c>
      <c r="G5409" s="134" t="s">
        <v>311</v>
      </c>
      <c r="H5409" s="135">
        <v>6.92</v>
      </c>
      <c r="I5409" s="135">
        <v>6.92</v>
      </c>
      <c r="J5409" s="135">
        <v>6.92</v>
      </c>
      <c r="K5409" t="str">
        <f>VLOOKUP(C5409,ResCat!$A$2:$B$268,2,FALSE)</f>
        <v>HMOMM</v>
      </c>
    </row>
    <row r="5410" spans="3:11" x14ac:dyDescent="0.25">
      <c r="C5410" s="134" t="s">
        <v>124</v>
      </c>
      <c r="D5410" s="134" t="s">
        <v>3</v>
      </c>
      <c r="E5410" s="134" t="s">
        <v>1026</v>
      </c>
      <c r="F5410" s="134" t="s">
        <v>310</v>
      </c>
      <c r="G5410" s="134" t="s">
        <v>311</v>
      </c>
      <c r="H5410" s="135">
        <v>-67.13</v>
      </c>
      <c r="I5410" s="135">
        <v>-67.13</v>
      </c>
      <c r="J5410" s="135">
        <v>-110.98</v>
      </c>
      <c r="K5410" t="str">
        <f>VLOOKUP(C5410,ResCat!$A$2:$B$268,2,FALSE)</f>
        <v>HMOMM</v>
      </c>
    </row>
    <row r="5411" spans="3:11" x14ac:dyDescent="0.25">
      <c r="C5411" s="134" t="s">
        <v>124</v>
      </c>
      <c r="D5411" s="134" t="s">
        <v>3</v>
      </c>
      <c r="E5411" s="134" t="s">
        <v>362</v>
      </c>
      <c r="F5411" s="134" t="s">
        <v>310</v>
      </c>
      <c r="G5411" s="134" t="s">
        <v>311</v>
      </c>
      <c r="H5411" s="135">
        <v>-537.56999999999994</v>
      </c>
      <c r="I5411" s="135">
        <v>-537.56999999999994</v>
      </c>
      <c r="J5411" s="135">
        <v>6.92</v>
      </c>
      <c r="K5411" t="str">
        <f>VLOOKUP(C5411,ResCat!$A$2:$B$268,2,FALSE)</f>
        <v>HMOMM</v>
      </c>
    </row>
    <row r="5412" spans="3:11" x14ac:dyDescent="0.25">
      <c r="C5412" s="134" t="s">
        <v>124</v>
      </c>
      <c r="D5412" s="134" t="s">
        <v>3</v>
      </c>
      <c r="E5412" s="134" t="s">
        <v>1027</v>
      </c>
      <c r="F5412" s="134" t="s">
        <v>310</v>
      </c>
      <c r="G5412" s="134" t="s">
        <v>311</v>
      </c>
      <c r="H5412" s="135">
        <v>8.57</v>
      </c>
      <c r="I5412" s="135">
        <v>21.57</v>
      </c>
      <c r="J5412" s="135">
        <v>21.57</v>
      </c>
      <c r="K5412" t="str">
        <f>VLOOKUP(C5412,ResCat!$A$2:$B$268,2,FALSE)</f>
        <v>HMOMM</v>
      </c>
    </row>
    <row r="5413" spans="3:11" x14ac:dyDescent="0.25">
      <c r="C5413" s="134" t="s">
        <v>124</v>
      </c>
      <c r="D5413" s="134" t="s">
        <v>3</v>
      </c>
      <c r="E5413" s="134" t="s">
        <v>1028</v>
      </c>
      <c r="F5413" s="134" t="s">
        <v>310</v>
      </c>
      <c r="G5413" s="134" t="s">
        <v>311</v>
      </c>
      <c r="H5413" s="135">
        <v>-364.11</v>
      </c>
      <c r="I5413" s="135">
        <v>-380.19</v>
      </c>
      <c r="J5413" s="135">
        <v>-113.54</v>
      </c>
      <c r="K5413" t="str">
        <f>VLOOKUP(C5413,ResCat!$A$2:$B$268,2,FALSE)</f>
        <v>HMOMM</v>
      </c>
    </row>
    <row r="5414" spans="3:11" x14ac:dyDescent="0.25">
      <c r="C5414" s="134" t="s">
        <v>124</v>
      </c>
      <c r="D5414" s="134" t="s">
        <v>3</v>
      </c>
      <c r="E5414" s="134" t="s">
        <v>363</v>
      </c>
      <c r="F5414" s="134" t="s">
        <v>310</v>
      </c>
      <c r="G5414" s="134" t="s">
        <v>311</v>
      </c>
      <c r="H5414" s="135">
        <v>9.39</v>
      </c>
      <c r="I5414" s="135">
        <v>9.39</v>
      </c>
      <c r="J5414" s="135">
        <v>30</v>
      </c>
      <c r="K5414" t="str">
        <f>VLOOKUP(C5414,ResCat!$A$2:$B$268,2,FALSE)</f>
        <v>HMOMM</v>
      </c>
    </row>
    <row r="5415" spans="3:11" x14ac:dyDescent="0.25">
      <c r="C5415" s="134" t="s">
        <v>124</v>
      </c>
      <c r="D5415" s="134" t="s">
        <v>3</v>
      </c>
      <c r="E5415" s="134" t="s">
        <v>1029</v>
      </c>
      <c r="F5415" s="134" t="s">
        <v>310</v>
      </c>
      <c r="G5415" s="134" t="s">
        <v>311</v>
      </c>
      <c r="H5415" s="135">
        <v>-289.53999999999996</v>
      </c>
      <c r="I5415" s="135">
        <v>-289.53999999999996</v>
      </c>
      <c r="J5415" s="135">
        <v>-552</v>
      </c>
      <c r="K5415" t="str">
        <f>VLOOKUP(C5415,ResCat!$A$2:$B$268,2,FALSE)</f>
        <v>HMOMM</v>
      </c>
    </row>
    <row r="5416" spans="3:11" x14ac:dyDescent="0.25">
      <c r="C5416" s="134" t="s">
        <v>124</v>
      </c>
      <c r="D5416" s="134" t="s">
        <v>3</v>
      </c>
      <c r="E5416" s="134" t="s">
        <v>349</v>
      </c>
      <c r="F5416" s="134" t="s">
        <v>310</v>
      </c>
      <c r="G5416" s="134" t="s">
        <v>311</v>
      </c>
      <c r="H5416" s="135">
        <v>489.15000000000003</v>
      </c>
      <c r="I5416" s="135">
        <v>660.82999999999993</v>
      </c>
      <c r="J5416" s="135">
        <v>1839.7200000000007</v>
      </c>
      <c r="K5416" t="str">
        <f>VLOOKUP(C5416,ResCat!$A$2:$B$268,2,FALSE)</f>
        <v>HMOMM</v>
      </c>
    </row>
    <row r="5417" spans="3:11" x14ac:dyDescent="0.25">
      <c r="C5417" s="134" t="s">
        <v>124</v>
      </c>
      <c r="D5417" s="134" t="s">
        <v>3</v>
      </c>
      <c r="E5417" s="134" t="s">
        <v>350</v>
      </c>
      <c r="F5417" s="134" t="s">
        <v>310</v>
      </c>
      <c r="G5417" s="134" t="s">
        <v>311</v>
      </c>
      <c r="H5417" s="135">
        <v>6.85</v>
      </c>
      <c r="I5417" s="135">
        <v>6.85</v>
      </c>
      <c r="J5417" s="135">
        <v>6.85</v>
      </c>
      <c r="K5417" t="str">
        <f>VLOOKUP(C5417,ResCat!$A$2:$B$268,2,FALSE)</f>
        <v>HMOMM</v>
      </c>
    </row>
    <row r="5418" spans="3:11" x14ac:dyDescent="0.25">
      <c r="C5418" s="134" t="s">
        <v>124</v>
      </c>
      <c r="D5418" s="134" t="s">
        <v>3</v>
      </c>
      <c r="E5418" s="134" t="s">
        <v>359</v>
      </c>
      <c r="F5418" s="134" t="s">
        <v>310</v>
      </c>
      <c r="G5418" s="134" t="s">
        <v>311</v>
      </c>
      <c r="H5418" s="135">
        <v>-280.63</v>
      </c>
      <c r="I5418" s="135">
        <v>-166.23</v>
      </c>
      <c r="J5418" s="135">
        <v>164.15</v>
      </c>
      <c r="K5418" t="str">
        <f>VLOOKUP(C5418,ResCat!$A$2:$B$268,2,FALSE)</f>
        <v>HMOMM</v>
      </c>
    </row>
    <row r="5419" spans="3:11" x14ac:dyDescent="0.25">
      <c r="C5419" s="134" t="s">
        <v>124</v>
      </c>
      <c r="D5419" s="134" t="s">
        <v>3</v>
      </c>
      <c r="E5419" s="134" t="s">
        <v>354</v>
      </c>
      <c r="F5419" s="134" t="s">
        <v>310</v>
      </c>
      <c r="G5419" s="134" t="s">
        <v>311</v>
      </c>
      <c r="H5419" s="135">
        <v>-11.78</v>
      </c>
      <c r="I5419" s="135">
        <v>-14.73</v>
      </c>
      <c r="J5419" s="135">
        <v>-216.16</v>
      </c>
      <c r="K5419" t="str">
        <f>VLOOKUP(C5419,ResCat!$A$2:$B$268,2,FALSE)</f>
        <v>HMOMM</v>
      </c>
    </row>
    <row r="5420" spans="3:11" x14ac:dyDescent="0.25">
      <c r="C5420" s="134" t="s">
        <v>124</v>
      </c>
      <c r="D5420" s="134" t="s">
        <v>3</v>
      </c>
      <c r="E5420" s="134" t="s">
        <v>366</v>
      </c>
      <c r="F5420" s="134" t="s">
        <v>310</v>
      </c>
      <c r="G5420" s="134" t="s">
        <v>311</v>
      </c>
      <c r="H5420" s="135">
        <v>-2126.2199999999998</v>
      </c>
      <c r="I5420" s="135">
        <v>-2256.3799999999997</v>
      </c>
      <c r="J5420" s="135">
        <v>-3177.8399999999997</v>
      </c>
      <c r="K5420" t="str">
        <f>VLOOKUP(C5420,ResCat!$A$2:$B$268,2,FALSE)</f>
        <v>HMOMM</v>
      </c>
    </row>
    <row r="5421" spans="3:11" x14ac:dyDescent="0.25">
      <c r="C5421" s="134" t="s">
        <v>124</v>
      </c>
      <c r="D5421" s="134" t="s">
        <v>3</v>
      </c>
      <c r="E5421" s="134" t="s">
        <v>337</v>
      </c>
      <c r="F5421" s="134" t="s">
        <v>310</v>
      </c>
      <c r="G5421" s="134" t="s">
        <v>311</v>
      </c>
      <c r="H5421" s="135">
        <v>-448.96999999999991</v>
      </c>
      <c r="I5421" s="135">
        <v>-520.78000000000009</v>
      </c>
      <c r="J5421" s="135">
        <v>-613.24</v>
      </c>
      <c r="K5421" t="str">
        <f>VLOOKUP(C5421,ResCat!$A$2:$B$268,2,FALSE)</f>
        <v>HMOMM</v>
      </c>
    </row>
    <row r="5422" spans="3:11" x14ac:dyDescent="0.25">
      <c r="C5422" s="134" t="s">
        <v>124</v>
      </c>
      <c r="D5422" s="134" t="s">
        <v>3</v>
      </c>
      <c r="E5422" s="134" t="s">
        <v>352</v>
      </c>
      <c r="F5422" s="134" t="s">
        <v>310</v>
      </c>
      <c r="G5422" s="134" t="s">
        <v>351</v>
      </c>
      <c r="H5422" s="135">
        <v>-1982.5199999999998</v>
      </c>
      <c r="I5422" s="135">
        <v>-2111.9899999999998</v>
      </c>
      <c r="J5422" s="135">
        <v>-4703.47</v>
      </c>
      <c r="K5422" t="str">
        <f>VLOOKUP(C5422,ResCat!$A$2:$B$268,2,FALSE)</f>
        <v>HMOMM</v>
      </c>
    </row>
    <row r="5423" spans="3:11" x14ac:dyDescent="0.25">
      <c r="C5423" s="134" t="s">
        <v>124</v>
      </c>
      <c r="D5423" s="134" t="s">
        <v>3</v>
      </c>
      <c r="E5423" s="134" t="s">
        <v>347</v>
      </c>
      <c r="F5423" s="134" t="s">
        <v>310</v>
      </c>
      <c r="G5423" s="134" t="s">
        <v>360</v>
      </c>
      <c r="H5423" s="135">
        <v>-394.3</v>
      </c>
      <c r="I5423" s="135">
        <v>-429.85999999999996</v>
      </c>
      <c r="J5423" s="135">
        <v>-546.27</v>
      </c>
      <c r="K5423" t="str">
        <f>VLOOKUP(C5423,ResCat!$A$2:$B$268,2,FALSE)</f>
        <v>HMOMM</v>
      </c>
    </row>
    <row r="5424" spans="3:11" x14ac:dyDescent="0.25">
      <c r="C5424" s="134" t="s">
        <v>124</v>
      </c>
      <c r="D5424" s="134" t="s">
        <v>3</v>
      </c>
      <c r="E5424" s="134" t="s">
        <v>361</v>
      </c>
      <c r="F5424" s="134" t="s">
        <v>310</v>
      </c>
      <c r="G5424" s="134" t="s">
        <v>355</v>
      </c>
      <c r="H5424" s="135">
        <v>-269.91999999999985</v>
      </c>
      <c r="I5424" s="135">
        <v>-792.06</v>
      </c>
      <c r="J5424" s="135">
        <v>-3941.07</v>
      </c>
      <c r="K5424" t="str">
        <f>VLOOKUP(C5424,ResCat!$A$2:$B$268,2,FALSE)</f>
        <v>HMOMM</v>
      </c>
    </row>
    <row r="5425" spans="3:11" x14ac:dyDescent="0.25">
      <c r="C5425" s="134" t="s">
        <v>124</v>
      </c>
      <c r="D5425" s="134" t="s">
        <v>3</v>
      </c>
      <c r="E5425" s="134" t="s">
        <v>312</v>
      </c>
      <c r="F5425" s="134" t="s">
        <v>310</v>
      </c>
      <c r="G5425" s="134" t="s">
        <v>364</v>
      </c>
      <c r="H5425" s="135">
        <v>2526.5199999999995</v>
      </c>
      <c r="I5425" s="135">
        <v>2358.7699999999995</v>
      </c>
      <c r="J5425" s="135">
        <v>3911.31</v>
      </c>
      <c r="K5425" t="str">
        <f>VLOOKUP(C5425,ResCat!$A$2:$B$268,2,FALSE)</f>
        <v>HMOMM</v>
      </c>
    </row>
    <row r="5426" spans="3:11" x14ac:dyDescent="0.25">
      <c r="C5426" s="134" t="s">
        <v>124</v>
      </c>
      <c r="D5426" s="134" t="s">
        <v>3</v>
      </c>
      <c r="E5426" s="134" t="s">
        <v>357</v>
      </c>
      <c r="F5426" s="134" t="s">
        <v>310</v>
      </c>
      <c r="G5426" s="134" t="s">
        <v>338</v>
      </c>
      <c r="H5426" s="135">
        <v>2317.6899999999996</v>
      </c>
      <c r="I5426" s="135">
        <v>2314.7399999999998</v>
      </c>
      <c r="J5426" s="135">
        <v>4196.7599999999993</v>
      </c>
      <c r="K5426" t="str">
        <f>VLOOKUP(C5426,ResCat!$A$2:$B$268,2,FALSE)</f>
        <v>HMOMM</v>
      </c>
    </row>
    <row r="5427" spans="3:11" x14ac:dyDescent="0.25">
      <c r="C5427" s="134" t="s">
        <v>124</v>
      </c>
      <c r="D5427" s="134" t="s">
        <v>3</v>
      </c>
      <c r="E5427" s="134" t="s">
        <v>314</v>
      </c>
      <c r="F5427" s="134" t="s">
        <v>310</v>
      </c>
      <c r="G5427" s="134" t="s">
        <v>356</v>
      </c>
      <c r="H5427" s="135">
        <v>412.40999999999997</v>
      </c>
      <c r="I5427" s="135">
        <v>383.85999999999984</v>
      </c>
      <c r="J5427" s="135">
        <v>925.08999999999992</v>
      </c>
      <c r="K5427" t="str">
        <f>VLOOKUP(C5427,ResCat!$A$2:$B$268,2,FALSE)</f>
        <v>HMOMM</v>
      </c>
    </row>
    <row r="5428" spans="3:11" x14ac:dyDescent="0.25">
      <c r="C5428" s="134" t="s">
        <v>124</v>
      </c>
      <c r="D5428" s="134" t="s">
        <v>3</v>
      </c>
      <c r="E5428" s="134" t="s">
        <v>339</v>
      </c>
      <c r="F5428" s="134" t="s">
        <v>310</v>
      </c>
      <c r="G5428" s="134" t="s">
        <v>353</v>
      </c>
      <c r="H5428" s="135">
        <v>761.08000000000015</v>
      </c>
      <c r="I5428" s="135">
        <v>605.00000000000011</v>
      </c>
      <c r="J5428" s="135">
        <v>2982.6199999999994</v>
      </c>
      <c r="K5428" t="str">
        <f>VLOOKUP(C5428,ResCat!$A$2:$B$268,2,FALSE)</f>
        <v>HMOMM</v>
      </c>
    </row>
    <row r="5429" spans="3:11" x14ac:dyDescent="0.25">
      <c r="C5429" s="134" t="s">
        <v>124</v>
      </c>
      <c r="D5429" s="134" t="s">
        <v>3</v>
      </c>
      <c r="E5429" s="134" t="s">
        <v>342</v>
      </c>
      <c r="F5429" s="134" t="s">
        <v>310</v>
      </c>
      <c r="G5429" s="134" t="s">
        <v>348</v>
      </c>
      <c r="H5429" s="135">
        <v>-802.94000000000017</v>
      </c>
      <c r="I5429" s="135">
        <v>-3296.4099999999994</v>
      </c>
      <c r="J5429" s="135">
        <v>2316.34</v>
      </c>
      <c r="K5429" t="str">
        <f>VLOOKUP(C5429,ResCat!$A$2:$B$268,2,FALSE)</f>
        <v>HMOMM</v>
      </c>
    </row>
    <row r="5430" spans="3:11" x14ac:dyDescent="0.25">
      <c r="C5430" s="134" t="s">
        <v>124</v>
      </c>
      <c r="D5430" s="134" t="s">
        <v>3</v>
      </c>
      <c r="E5430" s="134" t="s">
        <v>316</v>
      </c>
      <c r="F5430" s="134" t="s">
        <v>310</v>
      </c>
      <c r="G5430" s="134" t="s">
        <v>313</v>
      </c>
      <c r="H5430" s="135">
        <v>-608.43000000000006</v>
      </c>
      <c r="I5430" s="135">
        <v>-664.80000000000007</v>
      </c>
      <c r="J5430" s="135">
        <v>-3570.5999999999995</v>
      </c>
      <c r="K5430" t="str">
        <f>VLOOKUP(C5430,ResCat!$A$2:$B$268,2,FALSE)</f>
        <v>HMOMM</v>
      </c>
    </row>
    <row r="5431" spans="3:11" x14ac:dyDescent="0.25">
      <c r="C5431" s="134" t="s">
        <v>124</v>
      </c>
      <c r="D5431" s="134" t="s">
        <v>3</v>
      </c>
      <c r="E5431" s="134" t="s">
        <v>318</v>
      </c>
      <c r="F5431" s="134" t="s">
        <v>310</v>
      </c>
      <c r="G5431" s="134" t="s">
        <v>358</v>
      </c>
      <c r="H5431" s="135">
        <v>3070.59</v>
      </c>
      <c r="I5431" s="135">
        <v>4036.61</v>
      </c>
      <c r="J5431" s="135">
        <v>6212.82</v>
      </c>
      <c r="K5431" t="str">
        <f>VLOOKUP(C5431,ResCat!$A$2:$B$268,2,FALSE)</f>
        <v>HMOMM</v>
      </c>
    </row>
    <row r="5432" spans="3:11" x14ac:dyDescent="0.25">
      <c r="C5432" s="134" t="s">
        <v>124</v>
      </c>
      <c r="D5432" s="134" t="s">
        <v>3</v>
      </c>
      <c r="E5432" s="134" t="s">
        <v>320</v>
      </c>
      <c r="F5432" s="134" t="s">
        <v>310</v>
      </c>
      <c r="G5432" s="134" t="s">
        <v>315</v>
      </c>
      <c r="H5432" s="135">
        <v>771.9899999999999</v>
      </c>
      <c r="I5432" s="135">
        <v>1227.6899999999998</v>
      </c>
      <c r="J5432" s="135">
        <v>4932.1399999999994</v>
      </c>
      <c r="K5432" t="str">
        <f>VLOOKUP(C5432,ResCat!$A$2:$B$268,2,FALSE)</f>
        <v>HMOMM</v>
      </c>
    </row>
    <row r="5433" spans="3:11" x14ac:dyDescent="0.25">
      <c r="C5433" s="134" t="s">
        <v>124</v>
      </c>
      <c r="D5433" s="134" t="s">
        <v>3</v>
      </c>
      <c r="E5433" s="134" t="s">
        <v>322</v>
      </c>
      <c r="F5433" s="134" t="s">
        <v>310</v>
      </c>
      <c r="G5433" s="134" t="s">
        <v>341</v>
      </c>
      <c r="H5433" s="135">
        <v>2198.8900000000003</v>
      </c>
      <c r="I5433" s="135">
        <v>4097.8599999999997</v>
      </c>
      <c r="J5433" s="135">
        <v>11519.869999999999</v>
      </c>
      <c r="K5433" t="str">
        <f>VLOOKUP(C5433,ResCat!$A$2:$B$268,2,FALSE)</f>
        <v>HMOMM</v>
      </c>
    </row>
    <row r="5434" spans="3:11" x14ac:dyDescent="0.25">
      <c r="C5434" s="134" t="s">
        <v>124</v>
      </c>
      <c r="D5434" s="134" t="s">
        <v>3</v>
      </c>
      <c r="E5434" s="134" t="s">
        <v>324</v>
      </c>
      <c r="F5434" s="134" t="s">
        <v>310</v>
      </c>
      <c r="G5434" s="134" t="s">
        <v>340</v>
      </c>
      <c r="H5434" s="135">
        <v>1503.7999999999997</v>
      </c>
      <c r="I5434" s="135">
        <v>2278.4200000000005</v>
      </c>
      <c r="J5434" s="135">
        <v>7236.49</v>
      </c>
      <c r="K5434" t="str">
        <f>VLOOKUP(C5434,ResCat!$A$2:$B$268,2,FALSE)</f>
        <v>HMOMM</v>
      </c>
    </row>
    <row r="5435" spans="3:11" x14ac:dyDescent="0.25">
      <c r="C5435" s="134" t="s">
        <v>124</v>
      </c>
      <c r="D5435" s="134" t="s">
        <v>3</v>
      </c>
      <c r="E5435" s="134" t="s">
        <v>326</v>
      </c>
      <c r="F5435" s="134" t="s">
        <v>310</v>
      </c>
      <c r="G5435" s="134" t="s">
        <v>317</v>
      </c>
      <c r="H5435" s="135">
        <v>4708.9700000000012</v>
      </c>
      <c r="I5435" s="135">
        <v>5950.1200000000017</v>
      </c>
      <c r="J5435" s="135">
        <v>14481.53</v>
      </c>
      <c r="K5435" t="str">
        <f>VLOOKUP(C5435,ResCat!$A$2:$B$268,2,FALSE)</f>
        <v>HMOMM</v>
      </c>
    </row>
    <row r="5436" spans="3:11" x14ac:dyDescent="0.25">
      <c r="C5436" s="134" t="s">
        <v>124</v>
      </c>
      <c r="D5436" s="134" t="s">
        <v>3</v>
      </c>
      <c r="E5436" s="134" t="s">
        <v>328</v>
      </c>
      <c r="F5436" s="134" t="s">
        <v>310</v>
      </c>
      <c r="G5436" s="134" t="s">
        <v>319</v>
      </c>
      <c r="H5436" s="135">
        <v>3675.13</v>
      </c>
      <c r="I5436" s="135">
        <v>4486.3100000000013</v>
      </c>
      <c r="J5436" s="135">
        <v>7502.77</v>
      </c>
      <c r="K5436" t="str">
        <f>VLOOKUP(C5436,ResCat!$A$2:$B$268,2,FALSE)</f>
        <v>HMOMM</v>
      </c>
    </row>
    <row r="5437" spans="3:11" x14ac:dyDescent="0.25">
      <c r="C5437" s="134" t="s">
        <v>124</v>
      </c>
      <c r="D5437" s="134" t="s">
        <v>3</v>
      </c>
      <c r="E5437" s="134" t="s">
        <v>330</v>
      </c>
      <c r="F5437" s="134" t="s">
        <v>310</v>
      </c>
      <c r="G5437" s="134" t="s">
        <v>321</v>
      </c>
      <c r="H5437" s="135">
        <v>5551.6099999999988</v>
      </c>
      <c r="I5437" s="135">
        <v>6453.7999999999993</v>
      </c>
      <c r="J5437" s="135">
        <v>108320.27000000002</v>
      </c>
      <c r="K5437" t="str">
        <f>VLOOKUP(C5437,ResCat!$A$2:$B$268,2,FALSE)</f>
        <v>HMOMM</v>
      </c>
    </row>
    <row r="5438" spans="3:11" x14ac:dyDescent="0.25">
      <c r="C5438" s="134" t="s">
        <v>124</v>
      </c>
      <c r="D5438" s="134" t="s">
        <v>3</v>
      </c>
      <c r="E5438" s="134" t="s">
        <v>332</v>
      </c>
      <c r="F5438" s="134" t="s">
        <v>310</v>
      </c>
      <c r="G5438" s="134" t="s">
        <v>323</v>
      </c>
      <c r="H5438" s="135">
        <v>3456.8399999999997</v>
      </c>
      <c r="I5438" s="135">
        <v>4178.9900000000007</v>
      </c>
      <c r="J5438" s="135">
        <v>20418.239999999994</v>
      </c>
      <c r="K5438" t="str">
        <f>VLOOKUP(C5438,ResCat!$A$2:$B$268,2,FALSE)</f>
        <v>HMOMM</v>
      </c>
    </row>
    <row r="5439" spans="3:11" x14ac:dyDescent="0.25">
      <c r="C5439" s="134" t="s">
        <v>124</v>
      </c>
      <c r="D5439" s="134" t="s">
        <v>3</v>
      </c>
      <c r="E5439" s="134" t="s">
        <v>335</v>
      </c>
      <c r="F5439" s="134" t="s">
        <v>310</v>
      </c>
      <c r="G5439" s="134" t="s">
        <v>325</v>
      </c>
      <c r="H5439" s="135">
        <v>10404.649999999998</v>
      </c>
      <c r="I5439" s="135">
        <v>12074.339999999998</v>
      </c>
      <c r="J5439" s="135">
        <v>49823.589999999989</v>
      </c>
      <c r="K5439" t="str">
        <f>VLOOKUP(C5439,ResCat!$A$2:$B$268,2,FALSE)</f>
        <v>HMOMM</v>
      </c>
    </row>
    <row r="5440" spans="3:11" x14ac:dyDescent="0.25">
      <c r="C5440" s="134" t="s">
        <v>124</v>
      </c>
      <c r="D5440" s="134" t="s">
        <v>3</v>
      </c>
      <c r="E5440" s="134" t="s">
        <v>4</v>
      </c>
      <c r="F5440" s="134" t="s">
        <v>310</v>
      </c>
      <c r="G5440" s="134" t="s">
        <v>327</v>
      </c>
      <c r="H5440" s="135">
        <v>8535.0200000000023</v>
      </c>
      <c r="I5440" s="135">
        <v>11691.189999999999</v>
      </c>
      <c r="J5440" s="135">
        <v>43039.45</v>
      </c>
      <c r="K5440" t="str">
        <f>VLOOKUP(C5440,ResCat!$A$2:$B$268,2,FALSE)</f>
        <v>HMOMM</v>
      </c>
    </row>
    <row r="5441" spans="3:11" x14ac:dyDescent="0.25">
      <c r="C5441" s="134" t="s">
        <v>124</v>
      </c>
      <c r="D5441" s="134" t="s">
        <v>3</v>
      </c>
      <c r="E5441" s="134" t="s">
        <v>511</v>
      </c>
      <c r="F5441" s="134" t="s">
        <v>310</v>
      </c>
      <c r="G5441" s="134" t="s">
        <v>329</v>
      </c>
      <c r="H5441" s="135">
        <v>19235.16</v>
      </c>
      <c r="I5441" s="135">
        <v>22537.300000000007</v>
      </c>
      <c r="J5441" s="135">
        <v>65761.420000000013</v>
      </c>
      <c r="K5441" t="str">
        <f>VLOOKUP(C5441,ResCat!$A$2:$B$268,2,FALSE)</f>
        <v>HMOMM</v>
      </c>
    </row>
    <row r="5442" spans="3:11" x14ac:dyDescent="0.25">
      <c r="C5442" s="134" t="s">
        <v>124</v>
      </c>
      <c r="D5442" s="134" t="s">
        <v>3</v>
      </c>
      <c r="E5442" s="134" t="s">
        <v>969</v>
      </c>
      <c r="F5442" s="134" t="s">
        <v>310</v>
      </c>
      <c r="G5442" s="134" t="s">
        <v>331</v>
      </c>
      <c r="H5442" s="135">
        <v>28996.909999999996</v>
      </c>
      <c r="I5442" s="135">
        <v>38505.879999999976</v>
      </c>
      <c r="J5442" s="135">
        <v>131730.54</v>
      </c>
      <c r="K5442" t="str">
        <f>VLOOKUP(C5442,ResCat!$A$2:$B$268,2,FALSE)</f>
        <v>HMOMM</v>
      </c>
    </row>
    <row r="5443" spans="3:11" x14ac:dyDescent="0.25">
      <c r="C5443" s="134" t="s">
        <v>124</v>
      </c>
      <c r="D5443" s="134" t="s">
        <v>3</v>
      </c>
      <c r="E5443" s="134" t="s">
        <v>961</v>
      </c>
      <c r="F5443" s="134" t="s">
        <v>310</v>
      </c>
      <c r="G5443" s="134" t="s">
        <v>334</v>
      </c>
      <c r="H5443" s="135">
        <v>59410.849999999991</v>
      </c>
      <c r="I5443" s="135">
        <v>76132.770000000033</v>
      </c>
      <c r="J5443" s="135">
        <v>253202.8599999999</v>
      </c>
      <c r="K5443" t="str">
        <f>VLOOKUP(C5443,ResCat!$A$2:$B$268,2,FALSE)</f>
        <v>HMOMM</v>
      </c>
    </row>
    <row r="5444" spans="3:11" x14ac:dyDescent="0.25">
      <c r="C5444" s="134" t="s">
        <v>124</v>
      </c>
      <c r="D5444" s="134" t="s">
        <v>3</v>
      </c>
      <c r="E5444" s="134" t="s">
        <v>970</v>
      </c>
      <c r="F5444" s="134" t="s">
        <v>310</v>
      </c>
      <c r="G5444" s="134" t="s">
        <v>333</v>
      </c>
      <c r="H5444" s="135">
        <v>231173.49000000025</v>
      </c>
      <c r="I5444" s="135">
        <v>303575.80999999971</v>
      </c>
      <c r="J5444" s="135">
        <v>1079298.1099999992</v>
      </c>
      <c r="K5444" t="str">
        <f>VLOOKUP(C5444,ResCat!$A$2:$B$268,2,FALSE)</f>
        <v>HMOMM</v>
      </c>
    </row>
    <row r="5445" spans="3:11" x14ac:dyDescent="0.25">
      <c r="C5445" s="134" t="s">
        <v>124</v>
      </c>
      <c r="D5445" s="134" t="s">
        <v>3</v>
      </c>
      <c r="E5445" s="134" t="s">
        <v>1023</v>
      </c>
      <c r="F5445" s="134" t="s">
        <v>310</v>
      </c>
      <c r="G5445" s="134" t="s">
        <v>308</v>
      </c>
      <c r="H5445" s="135">
        <v>119800.32999999993</v>
      </c>
      <c r="I5445" s="135">
        <v>162068.37000000002</v>
      </c>
      <c r="J5445" s="135">
        <v>549287.90999999957</v>
      </c>
      <c r="K5445" t="str">
        <f>VLOOKUP(C5445,ResCat!$A$2:$B$268,2,FALSE)</f>
        <v>HMOMM</v>
      </c>
    </row>
    <row r="5446" spans="3:11" x14ac:dyDescent="0.25">
      <c r="C5446" s="134" t="s">
        <v>124</v>
      </c>
      <c r="D5446" s="134" t="s">
        <v>0</v>
      </c>
      <c r="E5446" s="134" t="s">
        <v>1034</v>
      </c>
      <c r="F5446" s="134" t="s">
        <v>310</v>
      </c>
      <c r="G5446" s="134" t="s">
        <v>311</v>
      </c>
      <c r="H5446" s="135">
        <v>10306.15</v>
      </c>
      <c r="I5446" s="135">
        <v>11006.15</v>
      </c>
      <c r="J5446" s="135">
        <v>24938.74</v>
      </c>
      <c r="K5446" t="str">
        <f>VLOOKUP(C5446,ResCat!$A$2:$B$268,2,FALSE)</f>
        <v>HMOMM</v>
      </c>
    </row>
    <row r="5447" spans="3:11" x14ac:dyDescent="0.25">
      <c r="C5447" s="134" t="s">
        <v>124</v>
      </c>
      <c r="D5447" s="134" t="s">
        <v>0</v>
      </c>
      <c r="E5447" s="134" t="s">
        <v>1036</v>
      </c>
      <c r="F5447" s="134" t="s">
        <v>310</v>
      </c>
      <c r="G5447" s="134" t="s">
        <v>311</v>
      </c>
      <c r="H5447" s="135">
        <v>8360</v>
      </c>
      <c r="I5447" s="135">
        <v>8675</v>
      </c>
      <c r="J5447" s="135">
        <v>19351</v>
      </c>
      <c r="K5447" t="str">
        <f>VLOOKUP(C5447,ResCat!$A$2:$B$268,2,FALSE)</f>
        <v>HMOMM</v>
      </c>
    </row>
    <row r="5448" spans="3:11" x14ac:dyDescent="0.25">
      <c r="C5448" s="134" t="s">
        <v>124</v>
      </c>
      <c r="D5448" s="134" t="s">
        <v>0</v>
      </c>
      <c r="E5448" s="134" t="s">
        <v>1037</v>
      </c>
      <c r="F5448" s="134" t="s">
        <v>310</v>
      </c>
      <c r="G5448" s="134" t="s">
        <v>311</v>
      </c>
      <c r="H5448" s="135">
        <v>-1716.46</v>
      </c>
      <c r="I5448" s="135">
        <v>-1716.46</v>
      </c>
      <c r="J5448" s="135">
        <v>-19876.259999999998</v>
      </c>
      <c r="K5448" t="str">
        <f>VLOOKUP(C5448,ResCat!$A$2:$B$268,2,FALSE)</f>
        <v>HMOMM</v>
      </c>
    </row>
    <row r="5449" spans="3:11" x14ac:dyDescent="0.25">
      <c r="C5449" s="134" t="s">
        <v>124</v>
      </c>
      <c r="D5449" s="134" t="s">
        <v>0</v>
      </c>
      <c r="E5449" s="134" t="s">
        <v>1030</v>
      </c>
      <c r="F5449" s="134" t="s">
        <v>310</v>
      </c>
      <c r="G5449" s="134" t="s">
        <v>311</v>
      </c>
      <c r="H5449" s="135">
        <v>-268.33</v>
      </c>
      <c r="I5449" s="135">
        <v>-268.33</v>
      </c>
      <c r="J5449" s="135">
        <v>-4232.22</v>
      </c>
      <c r="K5449" t="str">
        <f>VLOOKUP(C5449,ResCat!$A$2:$B$268,2,FALSE)</f>
        <v>HMOMM</v>
      </c>
    </row>
    <row r="5450" spans="3:11" x14ac:dyDescent="0.25">
      <c r="C5450" s="134" t="s">
        <v>124</v>
      </c>
      <c r="D5450" s="134" t="s">
        <v>0</v>
      </c>
      <c r="E5450" s="134" t="s">
        <v>345</v>
      </c>
      <c r="F5450" s="134" t="s">
        <v>310</v>
      </c>
      <c r="G5450" s="134" t="s">
        <v>311</v>
      </c>
      <c r="H5450" s="135">
        <v>-162.19999999999999</v>
      </c>
      <c r="I5450" s="135">
        <v>-162.19999999999999</v>
      </c>
      <c r="J5450" s="135">
        <v>0</v>
      </c>
      <c r="K5450" t="str">
        <f>VLOOKUP(C5450,ResCat!$A$2:$B$268,2,FALSE)</f>
        <v>HMOMM</v>
      </c>
    </row>
    <row r="5451" spans="3:11" x14ac:dyDescent="0.25">
      <c r="C5451" s="134" t="s">
        <v>124</v>
      </c>
      <c r="D5451" s="134" t="s">
        <v>0</v>
      </c>
      <c r="E5451" s="134" t="s">
        <v>346</v>
      </c>
      <c r="F5451" s="134" t="s">
        <v>310</v>
      </c>
      <c r="G5451" s="134" t="s">
        <v>311</v>
      </c>
      <c r="H5451" s="135">
        <v>16332.74</v>
      </c>
      <c r="I5451" s="135">
        <v>16332.74</v>
      </c>
      <c r="J5451" s="135">
        <v>0</v>
      </c>
      <c r="K5451" t="str">
        <f>VLOOKUP(C5451,ResCat!$A$2:$B$268,2,FALSE)</f>
        <v>HMOMM</v>
      </c>
    </row>
    <row r="5452" spans="3:11" x14ac:dyDescent="0.25">
      <c r="C5452" s="134" t="s">
        <v>124</v>
      </c>
      <c r="D5452" s="134" t="s">
        <v>0</v>
      </c>
      <c r="E5452" s="134" t="s">
        <v>362</v>
      </c>
      <c r="F5452" s="134" t="s">
        <v>310</v>
      </c>
      <c r="G5452" s="134" t="s">
        <v>311</v>
      </c>
      <c r="H5452" s="135">
        <v>5736.82</v>
      </c>
      <c r="I5452" s="135">
        <v>5801.82</v>
      </c>
      <c r="J5452" s="135">
        <v>16045.12</v>
      </c>
      <c r="K5452" t="str">
        <f>VLOOKUP(C5452,ResCat!$A$2:$B$268,2,FALSE)</f>
        <v>HMOMM</v>
      </c>
    </row>
    <row r="5453" spans="3:11" x14ac:dyDescent="0.25">
      <c r="C5453" s="134" t="s">
        <v>124</v>
      </c>
      <c r="D5453" s="134" t="s">
        <v>0</v>
      </c>
      <c r="E5453" s="134" t="s">
        <v>1028</v>
      </c>
      <c r="F5453" s="134" t="s">
        <v>310</v>
      </c>
      <c r="G5453" s="134" t="s">
        <v>311</v>
      </c>
      <c r="H5453" s="135">
        <v>4725.8500000000013</v>
      </c>
      <c r="I5453" s="135">
        <v>4575.8500000000013</v>
      </c>
      <c r="J5453" s="135">
        <v>-29212.879999999997</v>
      </c>
      <c r="K5453" t="str">
        <f>VLOOKUP(C5453,ResCat!$A$2:$B$268,2,FALSE)</f>
        <v>HMOMM</v>
      </c>
    </row>
    <row r="5454" spans="3:11" x14ac:dyDescent="0.25">
      <c r="C5454" s="134" t="s">
        <v>124</v>
      </c>
      <c r="D5454" s="134" t="s">
        <v>0</v>
      </c>
      <c r="E5454" s="134" t="s">
        <v>363</v>
      </c>
      <c r="F5454" s="134" t="s">
        <v>310</v>
      </c>
      <c r="G5454" s="134" t="s">
        <v>311</v>
      </c>
      <c r="H5454" s="135">
        <v>2781.0899999999997</v>
      </c>
      <c r="I5454" s="135">
        <v>3476.3299999999995</v>
      </c>
      <c r="J5454" s="135">
        <v>57028.400000000016</v>
      </c>
      <c r="K5454" t="str">
        <f>VLOOKUP(C5454,ResCat!$A$2:$B$268,2,FALSE)</f>
        <v>HMOMM</v>
      </c>
    </row>
    <row r="5455" spans="3:11" x14ac:dyDescent="0.25">
      <c r="C5455" s="134" t="s">
        <v>124</v>
      </c>
      <c r="D5455" s="134" t="s">
        <v>0</v>
      </c>
      <c r="E5455" s="134" t="s">
        <v>359</v>
      </c>
      <c r="F5455" s="134" t="s">
        <v>310</v>
      </c>
      <c r="G5455" s="134" t="s">
        <v>311</v>
      </c>
      <c r="H5455" s="135">
        <v>-11985.07</v>
      </c>
      <c r="I5455" s="135">
        <v>-11985.07</v>
      </c>
      <c r="J5455" s="135">
        <v>-137493.47</v>
      </c>
      <c r="K5455" t="str">
        <f>VLOOKUP(C5455,ResCat!$A$2:$B$268,2,FALSE)</f>
        <v>HMOMM</v>
      </c>
    </row>
    <row r="5456" spans="3:11" x14ac:dyDescent="0.25">
      <c r="C5456" s="134" t="s">
        <v>124</v>
      </c>
      <c r="D5456" s="134" t="s">
        <v>0</v>
      </c>
      <c r="E5456" s="134" t="s">
        <v>354</v>
      </c>
      <c r="F5456" s="134" t="s">
        <v>310</v>
      </c>
      <c r="G5456" s="134" t="s">
        <v>311</v>
      </c>
      <c r="H5456" s="135">
        <v>10309.790000000001</v>
      </c>
      <c r="I5456" s="135">
        <v>10308.81</v>
      </c>
      <c r="J5456" s="135">
        <v>0</v>
      </c>
      <c r="K5456" t="str">
        <f>VLOOKUP(C5456,ResCat!$A$2:$B$268,2,FALSE)</f>
        <v>HMOMM</v>
      </c>
    </row>
    <row r="5457" spans="3:11" x14ac:dyDescent="0.25">
      <c r="C5457" s="134" t="s">
        <v>124</v>
      </c>
      <c r="D5457" s="134" t="s">
        <v>0</v>
      </c>
      <c r="E5457" s="134" t="s">
        <v>366</v>
      </c>
      <c r="F5457" s="134" t="s">
        <v>310</v>
      </c>
      <c r="G5457" s="134" t="s">
        <v>311</v>
      </c>
      <c r="H5457" s="135">
        <v>118.34</v>
      </c>
      <c r="I5457" s="135">
        <v>118.34</v>
      </c>
      <c r="J5457" s="135">
        <v>0</v>
      </c>
      <c r="K5457" t="str">
        <f>VLOOKUP(C5457,ResCat!$A$2:$B$268,2,FALSE)</f>
        <v>HMOMM</v>
      </c>
    </row>
    <row r="5458" spans="3:11" x14ac:dyDescent="0.25">
      <c r="C5458" s="134" t="s">
        <v>124</v>
      </c>
      <c r="D5458" s="134" t="s">
        <v>0</v>
      </c>
      <c r="E5458" s="134" t="s">
        <v>337</v>
      </c>
      <c r="F5458" s="134" t="s">
        <v>310</v>
      </c>
      <c r="G5458" s="134" t="s">
        <v>311</v>
      </c>
      <c r="H5458" s="135">
        <v>8636.83</v>
      </c>
      <c r="I5458" s="135">
        <v>8711.83</v>
      </c>
      <c r="J5458" s="135">
        <v>36186.979999999996</v>
      </c>
      <c r="K5458" t="str">
        <f>VLOOKUP(C5458,ResCat!$A$2:$B$268,2,FALSE)</f>
        <v>HMOMM</v>
      </c>
    </row>
    <row r="5459" spans="3:11" x14ac:dyDescent="0.25">
      <c r="C5459" s="134" t="s">
        <v>124</v>
      </c>
      <c r="D5459" s="134" t="s">
        <v>0</v>
      </c>
      <c r="E5459" s="134" t="s">
        <v>352</v>
      </c>
      <c r="F5459" s="134" t="s">
        <v>310</v>
      </c>
      <c r="G5459" s="134" t="s">
        <v>351</v>
      </c>
      <c r="H5459" s="135">
        <v>-5872.38</v>
      </c>
      <c r="I5459" s="135">
        <v>-6772.38</v>
      </c>
      <c r="J5459" s="135">
        <v>-7944</v>
      </c>
      <c r="K5459" t="str">
        <f>VLOOKUP(C5459,ResCat!$A$2:$B$268,2,FALSE)</f>
        <v>HMOMM</v>
      </c>
    </row>
    <row r="5460" spans="3:11" x14ac:dyDescent="0.25">
      <c r="C5460" s="134" t="s">
        <v>124</v>
      </c>
      <c r="D5460" s="134" t="s">
        <v>0</v>
      </c>
      <c r="E5460" s="134" t="s">
        <v>347</v>
      </c>
      <c r="F5460" s="134" t="s">
        <v>310</v>
      </c>
      <c r="G5460" s="134" t="s">
        <v>360</v>
      </c>
      <c r="H5460" s="135">
        <v>-7982.15</v>
      </c>
      <c r="I5460" s="135">
        <v>-8257.15</v>
      </c>
      <c r="J5460" s="135">
        <v>-18702.349999999999</v>
      </c>
      <c r="K5460" t="str">
        <f>VLOOKUP(C5460,ResCat!$A$2:$B$268,2,FALSE)</f>
        <v>HMOMM</v>
      </c>
    </row>
    <row r="5461" spans="3:11" x14ac:dyDescent="0.25">
      <c r="C5461" s="134" t="s">
        <v>124</v>
      </c>
      <c r="D5461" s="134" t="s">
        <v>0</v>
      </c>
      <c r="E5461" s="134" t="s">
        <v>361</v>
      </c>
      <c r="F5461" s="134" t="s">
        <v>310</v>
      </c>
      <c r="G5461" s="134" t="s">
        <v>355</v>
      </c>
      <c r="H5461" s="135">
        <v>-2695.92</v>
      </c>
      <c r="I5461" s="135">
        <v>-2695.92</v>
      </c>
      <c r="J5461" s="135">
        <v>0</v>
      </c>
      <c r="K5461" t="str">
        <f>VLOOKUP(C5461,ResCat!$A$2:$B$268,2,FALSE)</f>
        <v>HMOMM</v>
      </c>
    </row>
    <row r="5462" spans="3:11" x14ac:dyDescent="0.25">
      <c r="C5462" s="134" t="s">
        <v>124</v>
      </c>
      <c r="D5462" s="134" t="s">
        <v>0</v>
      </c>
      <c r="E5462" s="134" t="s">
        <v>312</v>
      </c>
      <c r="F5462" s="134" t="s">
        <v>310</v>
      </c>
      <c r="G5462" s="134" t="s">
        <v>364</v>
      </c>
      <c r="H5462" s="135">
        <v>-25309.78</v>
      </c>
      <c r="I5462" s="135">
        <v>-25859.78</v>
      </c>
      <c r="J5462" s="135">
        <v>-107092.67000000001</v>
      </c>
      <c r="K5462" t="str">
        <f>VLOOKUP(C5462,ResCat!$A$2:$B$268,2,FALSE)</f>
        <v>HMOMM</v>
      </c>
    </row>
    <row r="5463" spans="3:11" x14ac:dyDescent="0.25">
      <c r="C5463" s="134" t="s">
        <v>124</v>
      </c>
      <c r="D5463" s="134" t="s">
        <v>0</v>
      </c>
      <c r="E5463" s="134" t="s">
        <v>357</v>
      </c>
      <c r="F5463" s="134" t="s">
        <v>310</v>
      </c>
      <c r="G5463" s="134" t="s">
        <v>338</v>
      </c>
      <c r="H5463" s="135">
        <v>8444.6899999999987</v>
      </c>
      <c r="I5463" s="135">
        <v>9249.33</v>
      </c>
      <c r="J5463" s="135">
        <v>16140.67</v>
      </c>
      <c r="K5463" t="str">
        <f>VLOOKUP(C5463,ResCat!$A$2:$B$268,2,FALSE)</f>
        <v>HMOMM</v>
      </c>
    </row>
    <row r="5464" spans="3:11" x14ac:dyDescent="0.25">
      <c r="C5464" s="134" t="s">
        <v>124</v>
      </c>
      <c r="D5464" s="134" t="s">
        <v>0</v>
      </c>
      <c r="E5464" s="134" t="s">
        <v>314</v>
      </c>
      <c r="F5464" s="134" t="s">
        <v>310</v>
      </c>
      <c r="G5464" s="134" t="s">
        <v>356</v>
      </c>
      <c r="H5464" s="135">
        <v>11302.109999999999</v>
      </c>
      <c r="I5464" s="135">
        <v>11377.109999999999</v>
      </c>
      <c r="J5464" s="135">
        <v>25647.99</v>
      </c>
      <c r="K5464" t="str">
        <f>VLOOKUP(C5464,ResCat!$A$2:$B$268,2,FALSE)</f>
        <v>HMOMM</v>
      </c>
    </row>
    <row r="5465" spans="3:11" x14ac:dyDescent="0.25">
      <c r="C5465" s="134" t="s">
        <v>124</v>
      </c>
      <c r="D5465" s="134" t="s">
        <v>0</v>
      </c>
      <c r="E5465" s="134" t="s">
        <v>339</v>
      </c>
      <c r="F5465" s="134" t="s">
        <v>310</v>
      </c>
      <c r="G5465" s="134" t="s">
        <v>353</v>
      </c>
      <c r="H5465" s="135">
        <v>-3519.3500000000004</v>
      </c>
      <c r="I5465" s="135">
        <v>-3819.3500000000004</v>
      </c>
      <c r="J5465" s="135">
        <v>-3424.4300000000003</v>
      </c>
      <c r="K5465" t="str">
        <f>VLOOKUP(C5465,ResCat!$A$2:$B$268,2,FALSE)</f>
        <v>HMOMM</v>
      </c>
    </row>
    <row r="5466" spans="3:11" x14ac:dyDescent="0.25">
      <c r="C5466" s="134" t="s">
        <v>124</v>
      </c>
      <c r="D5466" s="134" t="s">
        <v>0</v>
      </c>
      <c r="E5466" s="134" t="s">
        <v>342</v>
      </c>
      <c r="F5466" s="134" t="s">
        <v>310</v>
      </c>
      <c r="G5466" s="134" t="s">
        <v>348</v>
      </c>
      <c r="H5466" s="135">
        <v>46779.73</v>
      </c>
      <c r="I5466" s="135">
        <v>47654.73</v>
      </c>
      <c r="J5466" s="135">
        <v>88280.079999999987</v>
      </c>
      <c r="K5466" t="str">
        <f>VLOOKUP(C5466,ResCat!$A$2:$B$268,2,FALSE)</f>
        <v>HMOMM</v>
      </c>
    </row>
    <row r="5467" spans="3:11" x14ac:dyDescent="0.25">
      <c r="C5467" s="134" t="s">
        <v>124</v>
      </c>
      <c r="D5467" s="134" t="s">
        <v>0</v>
      </c>
      <c r="E5467" s="134" t="s">
        <v>316</v>
      </c>
      <c r="F5467" s="134" t="s">
        <v>310</v>
      </c>
      <c r="G5467" s="134" t="s">
        <v>313</v>
      </c>
      <c r="H5467" s="135">
        <v>333658.72000000003</v>
      </c>
      <c r="I5467" s="135">
        <v>331533.72000000003</v>
      </c>
      <c r="J5467" s="135">
        <v>1667384.26</v>
      </c>
      <c r="K5467" t="str">
        <f>VLOOKUP(C5467,ResCat!$A$2:$B$268,2,FALSE)</f>
        <v>HMOMM</v>
      </c>
    </row>
    <row r="5468" spans="3:11" x14ac:dyDescent="0.25">
      <c r="C5468" s="134" t="s">
        <v>124</v>
      </c>
      <c r="D5468" s="134" t="s">
        <v>0</v>
      </c>
      <c r="E5468" s="134" t="s">
        <v>318</v>
      </c>
      <c r="F5468" s="134" t="s">
        <v>310</v>
      </c>
      <c r="G5468" s="134" t="s">
        <v>358</v>
      </c>
      <c r="H5468" s="135">
        <v>6774.0900000000029</v>
      </c>
      <c r="I5468" s="135">
        <v>7274.0900000000029</v>
      </c>
      <c r="J5468" s="135">
        <v>30757.4</v>
      </c>
      <c r="K5468" t="str">
        <f>VLOOKUP(C5468,ResCat!$A$2:$B$268,2,FALSE)</f>
        <v>HMOMM</v>
      </c>
    </row>
    <row r="5469" spans="3:11" x14ac:dyDescent="0.25">
      <c r="C5469" s="134" t="s">
        <v>124</v>
      </c>
      <c r="D5469" s="134" t="s">
        <v>0</v>
      </c>
      <c r="E5469" s="134" t="s">
        <v>320</v>
      </c>
      <c r="F5469" s="134" t="s">
        <v>310</v>
      </c>
      <c r="G5469" s="134" t="s">
        <v>315</v>
      </c>
      <c r="H5469" s="135">
        <v>104643.98</v>
      </c>
      <c r="I5469" s="135">
        <v>105543.98</v>
      </c>
      <c r="J5469" s="135">
        <v>394025.55</v>
      </c>
      <c r="K5469" t="str">
        <f>VLOOKUP(C5469,ResCat!$A$2:$B$268,2,FALSE)</f>
        <v>HMOMM</v>
      </c>
    </row>
    <row r="5470" spans="3:11" x14ac:dyDescent="0.25">
      <c r="C5470" s="134" t="s">
        <v>124</v>
      </c>
      <c r="D5470" s="134" t="s">
        <v>0</v>
      </c>
      <c r="E5470" s="134" t="s">
        <v>322</v>
      </c>
      <c r="F5470" s="134" t="s">
        <v>310</v>
      </c>
      <c r="G5470" s="134" t="s">
        <v>341</v>
      </c>
      <c r="H5470" s="135">
        <v>13271.749999999998</v>
      </c>
      <c r="I5470" s="135">
        <v>13066.199999999999</v>
      </c>
      <c r="J5470" s="135">
        <v>29900.480000000003</v>
      </c>
      <c r="K5470" t="str">
        <f>VLOOKUP(C5470,ResCat!$A$2:$B$268,2,FALSE)</f>
        <v>HMOMM</v>
      </c>
    </row>
    <row r="5471" spans="3:11" x14ac:dyDescent="0.25">
      <c r="C5471" s="134" t="s">
        <v>124</v>
      </c>
      <c r="D5471" s="134" t="s">
        <v>0</v>
      </c>
      <c r="E5471" s="134" t="s">
        <v>324</v>
      </c>
      <c r="F5471" s="134" t="s">
        <v>310</v>
      </c>
      <c r="G5471" s="134" t="s">
        <v>340</v>
      </c>
      <c r="H5471" s="135">
        <v>372.52999999998576</v>
      </c>
      <c r="I5471" s="135">
        <v>-1631.4400000000117</v>
      </c>
      <c r="J5471" s="135">
        <v>-16609.969999999998</v>
      </c>
      <c r="K5471" t="str">
        <f>VLOOKUP(C5471,ResCat!$A$2:$B$268,2,FALSE)</f>
        <v>HMOMM</v>
      </c>
    </row>
    <row r="5472" spans="3:11" x14ac:dyDescent="0.25">
      <c r="C5472" s="134" t="s">
        <v>124</v>
      </c>
      <c r="D5472" s="134" t="s">
        <v>0</v>
      </c>
      <c r="E5472" s="134" t="s">
        <v>326</v>
      </c>
      <c r="F5472" s="134" t="s">
        <v>310</v>
      </c>
      <c r="G5472" s="134" t="s">
        <v>317</v>
      </c>
      <c r="H5472" s="135">
        <v>32755.989999999998</v>
      </c>
      <c r="I5472" s="135">
        <v>31942.89</v>
      </c>
      <c r="J5472" s="135">
        <v>99389.01</v>
      </c>
      <c r="K5472" t="str">
        <f>VLOOKUP(C5472,ResCat!$A$2:$B$268,2,FALSE)</f>
        <v>HMOMM</v>
      </c>
    </row>
    <row r="5473" spans="3:11" x14ac:dyDescent="0.25">
      <c r="C5473" s="134" t="s">
        <v>124</v>
      </c>
      <c r="D5473" s="134" t="s">
        <v>0</v>
      </c>
      <c r="E5473" s="134" t="s">
        <v>328</v>
      </c>
      <c r="F5473" s="134" t="s">
        <v>310</v>
      </c>
      <c r="G5473" s="134" t="s">
        <v>319</v>
      </c>
      <c r="H5473" s="135">
        <v>38816.409999999996</v>
      </c>
      <c r="I5473" s="135">
        <v>38993.009999999995</v>
      </c>
      <c r="J5473" s="135">
        <v>160999.79000000004</v>
      </c>
      <c r="K5473" t="str">
        <f>VLOOKUP(C5473,ResCat!$A$2:$B$268,2,FALSE)</f>
        <v>HMOMM</v>
      </c>
    </row>
    <row r="5474" spans="3:11" x14ac:dyDescent="0.25">
      <c r="C5474" s="134" t="s">
        <v>124</v>
      </c>
      <c r="D5474" s="134" t="s">
        <v>0</v>
      </c>
      <c r="E5474" s="134" t="s">
        <v>330</v>
      </c>
      <c r="F5474" s="134" t="s">
        <v>310</v>
      </c>
      <c r="G5474" s="134" t="s">
        <v>321</v>
      </c>
      <c r="H5474" s="135">
        <v>484794.55999999988</v>
      </c>
      <c r="I5474" s="135">
        <v>485269.55999999988</v>
      </c>
      <c r="J5474" s="135">
        <v>4530814.0699999984</v>
      </c>
      <c r="K5474" t="str">
        <f>VLOOKUP(C5474,ResCat!$A$2:$B$268,2,FALSE)</f>
        <v>HMOMM</v>
      </c>
    </row>
    <row r="5475" spans="3:11" x14ac:dyDescent="0.25">
      <c r="C5475" s="134" t="s">
        <v>124</v>
      </c>
      <c r="D5475" s="134" t="s">
        <v>0</v>
      </c>
      <c r="E5475" s="134" t="s">
        <v>332</v>
      </c>
      <c r="F5475" s="134" t="s">
        <v>310</v>
      </c>
      <c r="G5475" s="134" t="s">
        <v>323</v>
      </c>
      <c r="H5475" s="135">
        <v>31946.140000000003</v>
      </c>
      <c r="I5475" s="135">
        <v>31907.63</v>
      </c>
      <c r="J5475" s="135">
        <v>112848.37000000004</v>
      </c>
      <c r="K5475" t="str">
        <f>VLOOKUP(C5475,ResCat!$A$2:$B$268,2,FALSE)</f>
        <v>HMOMM</v>
      </c>
    </row>
    <row r="5476" spans="3:11" x14ac:dyDescent="0.25">
      <c r="C5476" s="134" t="s">
        <v>124</v>
      </c>
      <c r="D5476" s="134" t="s">
        <v>0</v>
      </c>
      <c r="E5476" s="134" t="s">
        <v>335</v>
      </c>
      <c r="F5476" s="134" t="s">
        <v>310</v>
      </c>
      <c r="G5476" s="134" t="s">
        <v>325</v>
      </c>
      <c r="H5476" s="135">
        <v>116301.99</v>
      </c>
      <c r="I5476" s="135">
        <v>116393.46</v>
      </c>
      <c r="J5476" s="135">
        <v>462007.12</v>
      </c>
      <c r="K5476" t="str">
        <f>VLOOKUP(C5476,ResCat!$A$2:$B$268,2,FALSE)</f>
        <v>HMOMM</v>
      </c>
    </row>
    <row r="5477" spans="3:11" x14ac:dyDescent="0.25">
      <c r="C5477" s="134" t="s">
        <v>124</v>
      </c>
      <c r="D5477" s="134" t="s">
        <v>0</v>
      </c>
      <c r="E5477" s="134" t="s">
        <v>4</v>
      </c>
      <c r="F5477" s="134" t="s">
        <v>310</v>
      </c>
      <c r="G5477" s="134" t="s">
        <v>327</v>
      </c>
      <c r="H5477" s="135">
        <v>116185.66999999998</v>
      </c>
      <c r="I5477" s="135">
        <v>119969.03999999998</v>
      </c>
      <c r="J5477" s="135">
        <v>615148.31000000006</v>
      </c>
      <c r="K5477" t="str">
        <f>VLOOKUP(C5477,ResCat!$A$2:$B$268,2,FALSE)</f>
        <v>HMOMM</v>
      </c>
    </row>
    <row r="5478" spans="3:11" x14ac:dyDescent="0.25">
      <c r="C5478" s="134" t="s">
        <v>124</v>
      </c>
      <c r="D5478" s="134" t="s">
        <v>0</v>
      </c>
      <c r="E5478" s="134" t="s">
        <v>511</v>
      </c>
      <c r="F5478" s="134" t="s">
        <v>310</v>
      </c>
      <c r="G5478" s="134" t="s">
        <v>329</v>
      </c>
      <c r="H5478" s="135">
        <v>547125.72000000009</v>
      </c>
      <c r="I5478" s="135">
        <v>556210.45000000007</v>
      </c>
      <c r="J5478" s="135">
        <v>3197637.169999999</v>
      </c>
      <c r="K5478" t="str">
        <f>VLOOKUP(C5478,ResCat!$A$2:$B$268,2,FALSE)</f>
        <v>HMOMM</v>
      </c>
    </row>
    <row r="5479" spans="3:11" x14ac:dyDescent="0.25">
      <c r="C5479" s="134" t="s">
        <v>124</v>
      </c>
      <c r="D5479" s="134" t="s">
        <v>0</v>
      </c>
      <c r="E5479" s="134" t="s">
        <v>969</v>
      </c>
      <c r="F5479" s="134" t="s">
        <v>310</v>
      </c>
      <c r="G5479" s="134" t="s">
        <v>331</v>
      </c>
      <c r="H5479" s="135">
        <v>1096040.2200000004</v>
      </c>
      <c r="I5479" s="135">
        <v>1125664.03</v>
      </c>
      <c r="J5479" s="135">
        <v>6060313.7900000028</v>
      </c>
      <c r="K5479" t="str">
        <f>VLOOKUP(C5479,ResCat!$A$2:$B$268,2,FALSE)</f>
        <v>HMOMM</v>
      </c>
    </row>
    <row r="5480" spans="3:11" x14ac:dyDescent="0.25">
      <c r="C5480" s="134" t="s">
        <v>124</v>
      </c>
      <c r="D5480" s="134" t="s">
        <v>0</v>
      </c>
      <c r="E5480" s="134" t="s">
        <v>961</v>
      </c>
      <c r="F5480" s="134" t="s">
        <v>310</v>
      </c>
      <c r="G5480" s="134" t="s">
        <v>334</v>
      </c>
      <c r="H5480" s="135">
        <v>1797258.0999999971</v>
      </c>
      <c r="I5480" s="135">
        <v>1844917.2999999975</v>
      </c>
      <c r="J5480" s="135">
        <v>9361208.6199999973</v>
      </c>
      <c r="K5480" t="str">
        <f>VLOOKUP(C5480,ResCat!$A$2:$B$268,2,FALSE)</f>
        <v>HMOMM</v>
      </c>
    </row>
    <row r="5481" spans="3:11" x14ac:dyDescent="0.25">
      <c r="C5481" s="134" t="s">
        <v>124</v>
      </c>
      <c r="D5481" s="134" t="s">
        <v>0</v>
      </c>
      <c r="E5481" s="134" t="s">
        <v>970</v>
      </c>
      <c r="F5481" s="134" t="s">
        <v>310</v>
      </c>
      <c r="G5481" s="134" t="s">
        <v>333</v>
      </c>
      <c r="H5481" s="135">
        <v>5326991.7200000035</v>
      </c>
      <c r="I5481" s="135">
        <v>5458477.0400000075</v>
      </c>
      <c r="J5481" s="135">
        <v>36479698.050000012</v>
      </c>
      <c r="K5481" t="str">
        <f>VLOOKUP(C5481,ResCat!$A$2:$B$268,2,FALSE)</f>
        <v>HMOMM</v>
      </c>
    </row>
    <row r="5482" spans="3:11" x14ac:dyDescent="0.25">
      <c r="C5482" s="134" t="s">
        <v>124</v>
      </c>
      <c r="D5482" s="134" t="s">
        <v>0</v>
      </c>
      <c r="E5482" s="134" t="s">
        <v>1023</v>
      </c>
      <c r="F5482" s="134" t="s">
        <v>310</v>
      </c>
      <c r="G5482" s="134" t="s">
        <v>308</v>
      </c>
      <c r="H5482" s="135">
        <v>1773868.7899999998</v>
      </c>
      <c r="I5482" s="135">
        <v>1828378.79</v>
      </c>
      <c r="J5482" s="135">
        <v>11005469.639999991</v>
      </c>
      <c r="K5482" t="str">
        <f>VLOOKUP(C5482,ResCat!$A$2:$B$268,2,FALSE)</f>
        <v>HMOMM</v>
      </c>
    </row>
    <row r="5483" spans="3:11" x14ac:dyDescent="0.25">
      <c r="C5483" s="134" t="s">
        <v>124</v>
      </c>
      <c r="D5483" s="134" t="s">
        <v>2</v>
      </c>
      <c r="E5483" s="134" t="s">
        <v>1035</v>
      </c>
      <c r="F5483" s="134" t="s">
        <v>310</v>
      </c>
      <c r="G5483" s="134" t="s">
        <v>311</v>
      </c>
      <c r="H5483" s="135">
        <v>-514.86</v>
      </c>
      <c r="I5483" s="135">
        <v>-515.82000000000005</v>
      </c>
      <c r="J5483" s="135">
        <v>-632.52</v>
      </c>
      <c r="K5483" t="str">
        <f>VLOOKUP(C5483,ResCat!$A$2:$B$268,2,FALSE)</f>
        <v>HMOMM</v>
      </c>
    </row>
    <row r="5484" spans="3:11" x14ac:dyDescent="0.25">
      <c r="C5484" s="134" t="s">
        <v>124</v>
      </c>
      <c r="D5484" s="134" t="s">
        <v>2</v>
      </c>
      <c r="E5484" s="134" t="s">
        <v>346</v>
      </c>
      <c r="F5484" s="134" t="s">
        <v>310</v>
      </c>
      <c r="G5484" s="134" t="s">
        <v>311</v>
      </c>
      <c r="H5484" s="135">
        <v>-113.48</v>
      </c>
      <c r="I5484" s="135">
        <v>-113.48</v>
      </c>
      <c r="J5484" s="135">
        <v>0</v>
      </c>
      <c r="K5484" t="str">
        <f>VLOOKUP(C5484,ResCat!$A$2:$B$268,2,FALSE)</f>
        <v>HMOMM</v>
      </c>
    </row>
    <row r="5485" spans="3:11" x14ac:dyDescent="0.25">
      <c r="C5485" s="134" t="s">
        <v>124</v>
      </c>
      <c r="D5485" s="134" t="s">
        <v>2</v>
      </c>
      <c r="E5485" s="134" t="s">
        <v>309</v>
      </c>
      <c r="F5485" s="134" t="s">
        <v>310</v>
      </c>
      <c r="G5485" s="134" t="s">
        <v>311</v>
      </c>
      <c r="H5485" s="135">
        <v>-418.88</v>
      </c>
      <c r="I5485" s="135">
        <v>-418.88</v>
      </c>
      <c r="J5485" s="135">
        <v>-1245</v>
      </c>
      <c r="K5485" t="str">
        <f>VLOOKUP(C5485,ResCat!$A$2:$B$268,2,FALSE)</f>
        <v>HMOMM</v>
      </c>
    </row>
    <row r="5486" spans="3:11" x14ac:dyDescent="0.25">
      <c r="C5486" s="134" t="s">
        <v>124</v>
      </c>
      <c r="D5486" s="134" t="s">
        <v>2</v>
      </c>
      <c r="E5486" s="134" t="s">
        <v>1026</v>
      </c>
      <c r="F5486" s="134" t="s">
        <v>310</v>
      </c>
      <c r="G5486" s="134" t="s">
        <v>311</v>
      </c>
      <c r="H5486" s="135">
        <v>-364.93999999999994</v>
      </c>
      <c r="I5486" s="135">
        <v>-364.93999999999994</v>
      </c>
      <c r="J5486" s="135">
        <v>450</v>
      </c>
      <c r="K5486" t="str">
        <f>VLOOKUP(C5486,ResCat!$A$2:$B$268,2,FALSE)</f>
        <v>HMOMM</v>
      </c>
    </row>
    <row r="5487" spans="3:11" x14ac:dyDescent="0.25">
      <c r="C5487" s="134" t="s">
        <v>124</v>
      </c>
      <c r="D5487" s="134" t="s">
        <v>2</v>
      </c>
      <c r="E5487" s="134" t="s">
        <v>1027</v>
      </c>
      <c r="F5487" s="134" t="s">
        <v>310</v>
      </c>
      <c r="G5487" s="134" t="s">
        <v>311</v>
      </c>
      <c r="H5487" s="135">
        <v>-105.04</v>
      </c>
      <c r="I5487" s="135">
        <v>-105.04</v>
      </c>
      <c r="J5487" s="135">
        <v>0</v>
      </c>
      <c r="K5487" t="str">
        <f>VLOOKUP(C5487,ResCat!$A$2:$B$268,2,FALSE)</f>
        <v>HMOMM</v>
      </c>
    </row>
    <row r="5488" spans="3:11" x14ac:dyDescent="0.25">
      <c r="C5488" s="134" t="s">
        <v>124</v>
      </c>
      <c r="D5488" s="134" t="s">
        <v>2</v>
      </c>
      <c r="E5488" s="134" t="s">
        <v>363</v>
      </c>
      <c r="F5488" s="134" t="s">
        <v>310</v>
      </c>
      <c r="G5488" s="134" t="s">
        <v>311</v>
      </c>
      <c r="H5488" s="135">
        <v>-105.04</v>
      </c>
      <c r="I5488" s="135">
        <v>-165.04</v>
      </c>
      <c r="J5488" s="135">
        <v>-250</v>
      </c>
      <c r="K5488" t="str">
        <f>VLOOKUP(C5488,ResCat!$A$2:$B$268,2,FALSE)</f>
        <v>HMOMM</v>
      </c>
    </row>
    <row r="5489" spans="3:11" x14ac:dyDescent="0.25">
      <c r="C5489" s="134" t="s">
        <v>124</v>
      </c>
      <c r="D5489" s="134" t="s">
        <v>2</v>
      </c>
      <c r="E5489" s="134" t="s">
        <v>1029</v>
      </c>
      <c r="F5489" s="134" t="s">
        <v>310</v>
      </c>
      <c r="G5489" s="134" t="s">
        <v>311</v>
      </c>
      <c r="H5489" s="135">
        <v>-413.67</v>
      </c>
      <c r="I5489" s="135">
        <v>-503.67</v>
      </c>
      <c r="J5489" s="135">
        <v>-925</v>
      </c>
      <c r="K5489" t="str">
        <f>VLOOKUP(C5489,ResCat!$A$2:$B$268,2,FALSE)</f>
        <v>HMOMM</v>
      </c>
    </row>
    <row r="5490" spans="3:11" x14ac:dyDescent="0.25">
      <c r="C5490" s="134" t="s">
        <v>124</v>
      </c>
      <c r="D5490" s="134" t="s">
        <v>2</v>
      </c>
      <c r="E5490" s="134" t="s">
        <v>349</v>
      </c>
      <c r="F5490" s="134" t="s">
        <v>310</v>
      </c>
      <c r="G5490" s="134" t="s">
        <v>311</v>
      </c>
      <c r="H5490" s="135">
        <v>-342.24</v>
      </c>
      <c r="I5490" s="135">
        <v>-342.24</v>
      </c>
      <c r="J5490" s="135">
        <v>-2160</v>
      </c>
      <c r="K5490" t="str">
        <f>VLOOKUP(C5490,ResCat!$A$2:$B$268,2,FALSE)</f>
        <v>HMOMM</v>
      </c>
    </row>
    <row r="5491" spans="3:11" x14ac:dyDescent="0.25">
      <c r="C5491" s="134" t="s">
        <v>124</v>
      </c>
      <c r="D5491" s="134" t="s">
        <v>2</v>
      </c>
      <c r="E5491" s="134" t="s">
        <v>359</v>
      </c>
      <c r="F5491" s="134" t="s">
        <v>310</v>
      </c>
      <c r="G5491" s="134" t="s">
        <v>311</v>
      </c>
      <c r="H5491" s="135">
        <v>-1293.94</v>
      </c>
      <c r="I5491" s="135">
        <v>-1444.37</v>
      </c>
      <c r="J5491" s="135">
        <v>-1414.85</v>
      </c>
      <c r="K5491" t="str">
        <f>VLOOKUP(C5491,ResCat!$A$2:$B$268,2,FALSE)</f>
        <v>HMOMM</v>
      </c>
    </row>
    <row r="5492" spans="3:11" x14ac:dyDescent="0.25">
      <c r="C5492" s="134" t="s">
        <v>124</v>
      </c>
      <c r="D5492" s="134" t="s">
        <v>2</v>
      </c>
      <c r="E5492" s="134" t="s">
        <v>354</v>
      </c>
      <c r="F5492" s="134" t="s">
        <v>310</v>
      </c>
      <c r="G5492" s="134" t="s">
        <v>311</v>
      </c>
      <c r="H5492" s="135">
        <v>-250.39</v>
      </c>
      <c r="I5492" s="135">
        <v>-250.39</v>
      </c>
      <c r="J5492" s="135">
        <v>-350</v>
      </c>
      <c r="K5492" t="str">
        <f>VLOOKUP(C5492,ResCat!$A$2:$B$268,2,FALSE)</f>
        <v>HMOMM</v>
      </c>
    </row>
    <row r="5493" spans="3:11" x14ac:dyDescent="0.25">
      <c r="C5493" s="134" t="s">
        <v>124</v>
      </c>
      <c r="D5493" s="134" t="s">
        <v>2</v>
      </c>
      <c r="E5493" s="134" t="s">
        <v>366</v>
      </c>
      <c r="F5493" s="134" t="s">
        <v>310</v>
      </c>
      <c r="G5493" s="134" t="s">
        <v>311</v>
      </c>
      <c r="H5493" s="135">
        <v>215.06</v>
      </c>
      <c r="I5493" s="135">
        <v>215.06</v>
      </c>
      <c r="J5493" s="135">
        <v>360</v>
      </c>
      <c r="K5493" t="str">
        <f>VLOOKUP(C5493,ResCat!$A$2:$B$268,2,FALSE)</f>
        <v>HMOMM</v>
      </c>
    </row>
    <row r="5494" spans="3:11" x14ac:dyDescent="0.25">
      <c r="C5494" s="134" t="s">
        <v>124</v>
      </c>
      <c r="D5494" s="134" t="s">
        <v>2</v>
      </c>
      <c r="E5494" s="134" t="s">
        <v>337</v>
      </c>
      <c r="F5494" s="134" t="s">
        <v>310</v>
      </c>
      <c r="G5494" s="134" t="s">
        <v>311</v>
      </c>
      <c r="H5494" s="135">
        <v>649.9699999999998</v>
      </c>
      <c r="I5494" s="135">
        <v>-224.75000000000014</v>
      </c>
      <c r="J5494" s="135">
        <v>-78</v>
      </c>
      <c r="K5494" t="str">
        <f>VLOOKUP(C5494,ResCat!$A$2:$B$268,2,FALSE)</f>
        <v>HMOMM</v>
      </c>
    </row>
    <row r="5495" spans="3:11" x14ac:dyDescent="0.25">
      <c r="C5495" s="134" t="s">
        <v>124</v>
      </c>
      <c r="D5495" s="134" t="s">
        <v>2</v>
      </c>
      <c r="E5495" s="134" t="s">
        <v>352</v>
      </c>
      <c r="F5495" s="134" t="s">
        <v>310</v>
      </c>
      <c r="G5495" s="134" t="s">
        <v>351</v>
      </c>
      <c r="H5495" s="135">
        <v>6153.9299999999994</v>
      </c>
      <c r="I5495" s="135">
        <v>5659.670000000001</v>
      </c>
      <c r="J5495" s="135">
        <v>10224.200000000001</v>
      </c>
      <c r="K5495" t="str">
        <f>VLOOKUP(C5495,ResCat!$A$2:$B$268,2,FALSE)</f>
        <v>HMOMM</v>
      </c>
    </row>
    <row r="5496" spans="3:11" x14ac:dyDescent="0.25">
      <c r="C5496" s="134" t="s">
        <v>124</v>
      </c>
      <c r="D5496" s="134" t="s">
        <v>2</v>
      </c>
      <c r="E5496" s="134" t="s">
        <v>347</v>
      </c>
      <c r="F5496" s="134" t="s">
        <v>310</v>
      </c>
      <c r="G5496" s="134" t="s">
        <v>360</v>
      </c>
      <c r="H5496" s="135">
        <v>1212.19</v>
      </c>
      <c r="I5496" s="135">
        <v>57.649999999999942</v>
      </c>
      <c r="J5496" s="135">
        <v>644.72</v>
      </c>
      <c r="K5496" t="str">
        <f>VLOOKUP(C5496,ResCat!$A$2:$B$268,2,FALSE)</f>
        <v>HMOMM</v>
      </c>
    </row>
    <row r="5497" spans="3:11" x14ac:dyDescent="0.25">
      <c r="C5497" s="134" t="s">
        <v>124</v>
      </c>
      <c r="D5497" s="134" t="s">
        <v>2</v>
      </c>
      <c r="E5497" s="134" t="s">
        <v>361</v>
      </c>
      <c r="F5497" s="134" t="s">
        <v>310</v>
      </c>
      <c r="G5497" s="134" t="s">
        <v>355</v>
      </c>
      <c r="H5497" s="135">
        <v>794.91000000000008</v>
      </c>
      <c r="I5497" s="135">
        <v>-192.67000000000002</v>
      </c>
      <c r="J5497" s="135">
        <v>-79</v>
      </c>
      <c r="K5497" t="str">
        <f>VLOOKUP(C5497,ResCat!$A$2:$B$268,2,FALSE)</f>
        <v>HMOMM</v>
      </c>
    </row>
    <row r="5498" spans="3:11" x14ac:dyDescent="0.25">
      <c r="C5498" s="134" t="s">
        <v>124</v>
      </c>
      <c r="D5498" s="134" t="s">
        <v>2</v>
      </c>
      <c r="E5498" s="134" t="s">
        <v>312</v>
      </c>
      <c r="F5498" s="134" t="s">
        <v>310</v>
      </c>
      <c r="G5498" s="134" t="s">
        <v>364</v>
      </c>
      <c r="H5498" s="135">
        <v>5044.9300000000012</v>
      </c>
      <c r="I5498" s="135">
        <v>3828.53</v>
      </c>
      <c r="J5498" s="135">
        <v>5542.16</v>
      </c>
      <c r="K5498" t="str">
        <f>VLOOKUP(C5498,ResCat!$A$2:$B$268,2,FALSE)</f>
        <v>HMOMM</v>
      </c>
    </row>
    <row r="5499" spans="3:11" x14ac:dyDescent="0.25">
      <c r="C5499" s="134" t="s">
        <v>124</v>
      </c>
      <c r="D5499" s="134" t="s">
        <v>2</v>
      </c>
      <c r="E5499" s="134" t="s">
        <v>357</v>
      </c>
      <c r="F5499" s="134" t="s">
        <v>310</v>
      </c>
      <c r="G5499" s="134" t="s">
        <v>338</v>
      </c>
      <c r="H5499" s="135">
        <v>2396.9699999999998</v>
      </c>
      <c r="I5499" s="135">
        <v>793.90000000000009</v>
      </c>
      <c r="J5499" s="135">
        <v>-152.1400000000001</v>
      </c>
      <c r="K5499" t="str">
        <f>VLOOKUP(C5499,ResCat!$A$2:$B$268,2,FALSE)</f>
        <v>HMOMM</v>
      </c>
    </row>
    <row r="5500" spans="3:11" x14ac:dyDescent="0.25">
      <c r="C5500" s="134" t="s">
        <v>124</v>
      </c>
      <c r="D5500" s="134" t="s">
        <v>2</v>
      </c>
      <c r="E5500" s="134" t="s">
        <v>314</v>
      </c>
      <c r="F5500" s="134" t="s">
        <v>310</v>
      </c>
      <c r="G5500" s="134" t="s">
        <v>356</v>
      </c>
      <c r="H5500" s="135">
        <v>1628.05</v>
      </c>
      <c r="I5500" s="135">
        <v>580.45000000000005</v>
      </c>
      <c r="J5500" s="135">
        <v>1591.8</v>
      </c>
      <c r="K5500" t="str">
        <f>VLOOKUP(C5500,ResCat!$A$2:$B$268,2,FALSE)</f>
        <v>HMOMM</v>
      </c>
    </row>
    <row r="5501" spans="3:11" x14ac:dyDescent="0.25">
      <c r="C5501" s="134" t="s">
        <v>124</v>
      </c>
      <c r="D5501" s="134" t="s">
        <v>2</v>
      </c>
      <c r="E5501" s="134" t="s">
        <v>339</v>
      </c>
      <c r="F5501" s="134" t="s">
        <v>310</v>
      </c>
      <c r="G5501" s="134" t="s">
        <v>353</v>
      </c>
      <c r="H5501" s="135">
        <v>1669.73</v>
      </c>
      <c r="I5501" s="135">
        <v>727.13</v>
      </c>
      <c r="J5501" s="135">
        <v>-484.42999999999995</v>
      </c>
      <c r="K5501" t="str">
        <f>VLOOKUP(C5501,ResCat!$A$2:$B$268,2,FALSE)</f>
        <v>HMOMM</v>
      </c>
    </row>
    <row r="5502" spans="3:11" x14ac:dyDescent="0.25">
      <c r="C5502" s="134" t="s">
        <v>124</v>
      </c>
      <c r="D5502" s="134" t="s">
        <v>2</v>
      </c>
      <c r="E5502" s="134" t="s">
        <v>342</v>
      </c>
      <c r="F5502" s="134" t="s">
        <v>310</v>
      </c>
      <c r="G5502" s="134" t="s">
        <v>348</v>
      </c>
      <c r="H5502" s="135">
        <v>1232.54</v>
      </c>
      <c r="I5502" s="135">
        <v>108.74</v>
      </c>
      <c r="J5502" s="135">
        <v>62.799999999999983</v>
      </c>
      <c r="K5502" t="str">
        <f>VLOOKUP(C5502,ResCat!$A$2:$B$268,2,FALSE)</f>
        <v>HMOMM</v>
      </c>
    </row>
    <row r="5503" spans="3:11" x14ac:dyDescent="0.25">
      <c r="C5503" s="134" t="s">
        <v>124</v>
      </c>
      <c r="D5503" s="134" t="s">
        <v>2</v>
      </c>
      <c r="E5503" s="134" t="s">
        <v>316</v>
      </c>
      <c r="F5503" s="134" t="s">
        <v>310</v>
      </c>
      <c r="G5503" s="134" t="s">
        <v>313</v>
      </c>
      <c r="H5503" s="135">
        <v>199.35999999999996</v>
      </c>
      <c r="I5503" s="135">
        <v>-963.32999999999993</v>
      </c>
      <c r="J5503" s="135">
        <v>1040.6400000000003</v>
      </c>
      <c r="K5503" t="str">
        <f>VLOOKUP(C5503,ResCat!$A$2:$B$268,2,FALSE)</f>
        <v>HMOMM</v>
      </c>
    </row>
    <row r="5504" spans="3:11" x14ac:dyDescent="0.25">
      <c r="C5504" s="134" t="s">
        <v>124</v>
      </c>
      <c r="D5504" s="134" t="s">
        <v>2</v>
      </c>
      <c r="E5504" s="134" t="s">
        <v>318</v>
      </c>
      <c r="F5504" s="134" t="s">
        <v>310</v>
      </c>
      <c r="G5504" s="134" t="s">
        <v>358</v>
      </c>
      <c r="H5504" s="135">
        <v>2289.69</v>
      </c>
      <c r="I5504" s="135">
        <v>1351.61</v>
      </c>
      <c r="J5504" s="135">
        <v>1113.6400000000001</v>
      </c>
      <c r="K5504" t="str">
        <f>VLOOKUP(C5504,ResCat!$A$2:$B$268,2,FALSE)</f>
        <v>HMOMM</v>
      </c>
    </row>
    <row r="5505" spans="3:11" x14ac:dyDescent="0.25">
      <c r="C5505" s="134" t="s">
        <v>124</v>
      </c>
      <c r="D5505" s="134" t="s">
        <v>2</v>
      </c>
      <c r="E5505" s="134" t="s">
        <v>320</v>
      </c>
      <c r="F5505" s="134" t="s">
        <v>310</v>
      </c>
      <c r="G5505" s="134" t="s">
        <v>315</v>
      </c>
      <c r="H5505" s="135">
        <v>18670.810000000001</v>
      </c>
      <c r="I5505" s="135">
        <v>17748.400000000001</v>
      </c>
      <c r="J5505" s="135">
        <v>56678.459999999992</v>
      </c>
      <c r="K5505" t="str">
        <f>VLOOKUP(C5505,ResCat!$A$2:$B$268,2,FALSE)</f>
        <v>HMOMM</v>
      </c>
    </row>
    <row r="5506" spans="3:11" x14ac:dyDescent="0.25">
      <c r="C5506" s="134" t="s">
        <v>124</v>
      </c>
      <c r="D5506" s="134" t="s">
        <v>2</v>
      </c>
      <c r="E5506" s="134" t="s">
        <v>322</v>
      </c>
      <c r="F5506" s="134" t="s">
        <v>310</v>
      </c>
      <c r="G5506" s="134" t="s">
        <v>341</v>
      </c>
      <c r="H5506" s="135">
        <v>554.68999999999971</v>
      </c>
      <c r="I5506" s="135">
        <v>205.19999999999985</v>
      </c>
      <c r="J5506" s="135">
        <v>-1446.21</v>
      </c>
      <c r="K5506" t="str">
        <f>VLOOKUP(C5506,ResCat!$A$2:$B$268,2,FALSE)</f>
        <v>HMOMM</v>
      </c>
    </row>
    <row r="5507" spans="3:11" x14ac:dyDescent="0.25">
      <c r="C5507" s="134" t="s">
        <v>124</v>
      </c>
      <c r="D5507" s="134" t="s">
        <v>2</v>
      </c>
      <c r="E5507" s="134" t="s">
        <v>324</v>
      </c>
      <c r="F5507" s="134" t="s">
        <v>310</v>
      </c>
      <c r="G5507" s="134" t="s">
        <v>340</v>
      </c>
      <c r="H5507" s="135">
        <v>4693.4799999999996</v>
      </c>
      <c r="I5507" s="135">
        <v>3923.48</v>
      </c>
      <c r="J5507" s="135">
        <v>7500.5599999999995</v>
      </c>
      <c r="K5507" t="str">
        <f>VLOOKUP(C5507,ResCat!$A$2:$B$268,2,FALSE)</f>
        <v>HMOMM</v>
      </c>
    </row>
    <row r="5508" spans="3:11" x14ac:dyDescent="0.25">
      <c r="C5508" s="134" t="s">
        <v>124</v>
      </c>
      <c r="D5508" s="134" t="s">
        <v>2</v>
      </c>
      <c r="E5508" s="134" t="s">
        <v>326</v>
      </c>
      <c r="F5508" s="134" t="s">
        <v>310</v>
      </c>
      <c r="G5508" s="134" t="s">
        <v>317</v>
      </c>
      <c r="H5508" s="135">
        <v>2117.12</v>
      </c>
      <c r="I5508" s="135">
        <v>1052.3499999999999</v>
      </c>
      <c r="J5508" s="135">
        <v>4803.72</v>
      </c>
      <c r="K5508" t="str">
        <f>VLOOKUP(C5508,ResCat!$A$2:$B$268,2,FALSE)</f>
        <v>HMOMM</v>
      </c>
    </row>
    <row r="5509" spans="3:11" x14ac:dyDescent="0.25">
      <c r="C5509" s="134" t="s">
        <v>124</v>
      </c>
      <c r="D5509" s="134" t="s">
        <v>2</v>
      </c>
      <c r="E5509" s="134" t="s">
        <v>328</v>
      </c>
      <c r="F5509" s="134" t="s">
        <v>310</v>
      </c>
      <c r="G5509" s="134" t="s">
        <v>319</v>
      </c>
      <c r="H5509" s="135">
        <v>12686.019999999993</v>
      </c>
      <c r="I5509" s="135">
        <v>12071.019999999991</v>
      </c>
      <c r="J5509" s="135">
        <v>22524.09</v>
      </c>
      <c r="K5509" t="str">
        <f>VLOOKUP(C5509,ResCat!$A$2:$B$268,2,FALSE)</f>
        <v>HMOMM</v>
      </c>
    </row>
    <row r="5510" spans="3:11" x14ac:dyDescent="0.25">
      <c r="C5510" s="134" t="s">
        <v>124</v>
      </c>
      <c r="D5510" s="134" t="s">
        <v>2</v>
      </c>
      <c r="E5510" s="134" t="s">
        <v>330</v>
      </c>
      <c r="F5510" s="134" t="s">
        <v>310</v>
      </c>
      <c r="G5510" s="134" t="s">
        <v>321</v>
      </c>
      <c r="H5510" s="135">
        <v>42554.410000000171</v>
      </c>
      <c r="I5510" s="135">
        <v>41935.100000000166</v>
      </c>
      <c r="J5510" s="135">
        <v>143453.68000000005</v>
      </c>
      <c r="K5510" t="str">
        <f>VLOOKUP(C5510,ResCat!$A$2:$B$268,2,FALSE)</f>
        <v>HMOMM</v>
      </c>
    </row>
    <row r="5511" spans="3:11" x14ac:dyDescent="0.25">
      <c r="C5511" s="134" t="s">
        <v>124</v>
      </c>
      <c r="D5511" s="134" t="s">
        <v>2</v>
      </c>
      <c r="E5511" s="134" t="s">
        <v>332</v>
      </c>
      <c r="F5511" s="134" t="s">
        <v>310</v>
      </c>
      <c r="G5511" s="134" t="s">
        <v>323</v>
      </c>
      <c r="H5511" s="135">
        <v>57098.13</v>
      </c>
      <c r="I5511" s="135">
        <v>58518.999999999993</v>
      </c>
      <c r="J5511" s="135">
        <v>189416.27000000002</v>
      </c>
      <c r="K5511" t="str">
        <f>VLOOKUP(C5511,ResCat!$A$2:$B$268,2,FALSE)</f>
        <v>HMOMM</v>
      </c>
    </row>
    <row r="5512" spans="3:11" x14ac:dyDescent="0.25">
      <c r="C5512" s="134" t="s">
        <v>124</v>
      </c>
      <c r="D5512" s="134" t="s">
        <v>2</v>
      </c>
      <c r="E5512" s="134" t="s">
        <v>335</v>
      </c>
      <c r="F5512" s="134" t="s">
        <v>310</v>
      </c>
      <c r="G5512" s="134" t="s">
        <v>325</v>
      </c>
      <c r="H5512" s="135">
        <v>41574.400000000001</v>
      </c>
      <c r="I5512" s="135">
        <v>42417.79</v>
      </c>
      <c r="J5512" s="135">
        <v>220153.16000000006</v>
      </c>
      <c r="K5512" t="str">
        <f>VLOOKUP(C5512,ResCat!$A$2:$B$268,2,FALSE)</f>
        <v>HMOMM</v>
      </c>
    </row>
    <row r="5513" spans="3:11" x14ac:dyDescent="0.25">
      <c r="C5513" s="134" t="s">
        <v>124</v>
      </c>
      <c r="D5513" s="134" t="s">
        <v>2</v>
      </c>
      <c r="E5513" s="134" t="s">
        <v>4</v>
      </c>
      <c r="F5513" s="134" t="s">
        <v>310</v>
      </c>
      <c r="G5513" s="134" t="s">
        <v>327</v>
      </c>
      <c r="H5513" s="135">
        <v>28604.16</v>
      </c>
      <c r="I5513" s="135">
        <v>28736.719999999998</v>
      </c>
      <c r="J5513" s="135">
        <v>125082.83000000002</v>
      </c>
      <c r="K5513" t="str">
        <f>VLOOKUP(C5513,ResCat!$A$2:$B$268,2,FALSE)</f>
        <v>HMOMM</v>
      </c>
    </row>
    <row r="5514" spans="3:11" x14ac:dyDescent="0.25">
      <c r="C5514" s="134" t="s">
        <v>124</v>
      </c>
      <c r="D5514" s="134" t="s">
        <v>2</v>
      </c>
      <c r="E5514" s="134" t="s">
        <v>511</v>
      </c>
      <c r="F5514" s="134" t="s">
        <v>310</v>
      </c>
      <c r="G5514" s="134" t="s">
        <v>329</v>
      </c>
      <c r="H5514" s="135">
        <v>60400.359999999957</v>
      </c>
      <c r="I5514" s="135">
        <v>63488.58999999996</v>
      </c>
      <c r="J5514" s="135">
        <v>205587.60000000006</v>
      </c>
      <c r="K5514" t="str">
        <f>VLOOKUP(C5514,ResCat!$A$2:$B$268,2,FALSE)</f>
        <v>HMOMM</v>
      </c>
    </row>
    <row r="5515" spans="3:11" x14ac:dyDescent="0.25">
      <c r="C5515" s="134" t="s">
        <v>124</v>
      </c>
      <c r="D5515" s="134" t="s">
        <v>2</v>
      </c>
      <c r="E5515" s="134" t="s">
        <v>969</v>
      </c>
      <c r="F5515" s="134" t="s">
        <v>310</v>
      </c>
      <c r="G5515" s="134" t="s">
        <v>331</v>
      </c>
      <c r="H5515" s="135">
        <v>52587.779999999955</v>
      </c>
      <c r="I5515" s="135">
        <v>53459.999999999956</v>
      </c>
      <c r="J5515" s="135">
        <v>213742.47000000012</v>
      </c>
      <c r="K5515" t="str">
        <f>VLOOKUP(C5515,ResCat!$A$2:$B$268,2,FALSE)</f>
        <v>HMOMM</v>
      </c>
    </row>
    <row r="5516" spans="3:11" x14ac:dyDescent="0.25">
      <c r="C5516" s="134" t="s">
        <v>124</v>
      </c>
      <c r="D5516" s="134" t="s">
        <v>2</v>
      </c>
      <c r="E5516" s="134" t="s">
        <v>961</v>
      </c>
      <c r="F5516" s="134" t="s">
        <v>310</v>
      </c>
      <c r="G5516" s="134" t="s">
        <v>334</v>
      </c>
      <c r="H5516" s="135">
        <v>121497.02999999997</v>
      </c>
      <c r="I5516" s="135">
        <v>126134.81</v>
      </c>
      <c r="J5516" s="135">
        <v>299918.75999999983</v>
      </c>
      <c r="K5516" t="str">
        <f>VLOOKUP(C5516,ResCat!$A$2:$B$268,2,FALSE)</f>
        <v>HMOMM</v>
      </c>
    </row>
    <row r="5517" spans="3:11" x14ac:dyDescent="0.25">
      <c r="C5517" s="134" t="s">
        <v>124</v>
      </c>
      <c r="D5517" s="134" t="s">
        <v>2</v>
      </c>
      <c r="E5517" s="134" t="s">
        <v>970</v>
      </c>
      <c r="F5517" s="134" t="s">
        <v>310</v>
      </c>
      <c r="G5517" s="134" t="s">
        <v>333</v>
      </c>
      <c r="H5517" s="135">
        <v>253815.08000000103</v>
      </c>
      <c r="I5517" s="135">
        <v>265125.32000000088</v>
      </c>
      <c r="J5517" s="135">
        <v>596972.61999999965</v>
      </c>
      <c r="K5517" t="str">
        <f>VLOOKUP(C5517,ResCat!$A$2:$B$268,2,FALSE)</f>
        <v>HMOMM</v>
      </c>
    </row>
    <row r="5518" spans="3:11" x14ac:dyDescent="0.25">
      <c r="C5518" s="134" t="s">
        <v>124</v>
      </c>
      <c r="D5518" s="134" t="s">
        <v>2</v>
      </c>
      <c r="E5518" s="134" t="s">
        <v>1023</v>
      </c>
      <c r="F5518" s="134" t="s">
        <v>310</v>
      </c>
      <c r="G5518" s="134" t="s">
        <v>308</v>
      </c>
      <c r="H5518" s="135">
        <v>99250.810000000129</v>
      </c>
      <c r="I5518" s="135">
        <v>110585.83000000012</v>
      </c>
      <c r="J5518" s="135">
        <v>230041.34000000003</v>
      </c>
      <c r="K5518" t="str">
        <f>VLOOKUP(C5518,ResCat!$A$2:$B$268,2,FALSE)</f>
        <v>HMOMM</v>
      </c>
    </row>
    <row r="5519" spans="3:11" x14ac:dyDescent="0.25">
      <c r="C5519" s="134" t="s">
        <v>124</v>
      </c>
      <c r="D5519" s="134" t="s">
        <v>343</v>
      </c>
      <c r="E5519" s="134" t="s">
        <v>322</v>
      </c>
      <c r="F5519" s="134" t="s">
        <v>1061</v>
      </c>
      <c r="G5519" s="134" t="s">
        <v>341</v>
      </c>
      <c r="H5519" s="135">
        <v>-2226.23</v>
      </c>
      <c r="I5519" s="135">
        <v>-2844.09</v>
      </c>
      <c r="J5519" s="135">
        <v>-10369.81</v>
      </c>
      <c r="K5519" t="str">
        <f>VLOOKUP(C5519,ResCat!$A$2:$B$268,2,FALSE)</f>
        <v>HMOMM</v>
      </c>
    </row>
    <row r="5520" spans="3:11" x14ac:dyDescent="0.25">
      <c r="C5520" s="134" t="s">
        <v>124</v>
      </c>
      <c r="D5520" s="134" t="s">
        <v>343</v>
      </c>
      <c r="E5520" s="134" t="s">
        <v>324</v>
      </c>
      <c r="F5520" s="134" t="s">
        <v>1061</v>
      </c>
      <c r="G5520" s="134" t="s">
        <v>340</v>
      </c>
      <c r="H5520" s="135">
        <v>-3896.0899999999997</v>
      </c>
      <c r="I5520" s="135">
        <v>-5031.1000000000004</v>
      </c>
      <c r="J5520" s="135">
        <v>-28671.380000000019</v>
      </c>
      <c r="K5520" t="str">
        <f>VLOOKUP(C5520,ResCat!$A$2:$B$268,2,FALSE)</f>
        <v>HMOMM</v>
      </c>
    </row>
    <row r="5521" spans="3:11" x14ac:dyDescent="0.25">
      <c r="C5521" s="134" t="s">
        <v>124</v>
      </c>
      <c r="D5521" s="134" t="s">
        <v>343</v>
      </c>
      <c r="E5521" s="134" t="s">
        <v>326</v>
      </c>
      <c r="F5521" s="134" t="s">
        <v>1061</v>
      </c>
      <c r="G5521" s="134" t="s">
        <v>317</v>
      </c>
      <c r="H5521" s="135">
        <v>-65.949999999999932</v>
      </c>
      <c r="I5521" s="135">
        <v>-634.96999999999991</v>
      </c>
      <c r="J5521" s="135">
        <v>-13614.579999999996</v>
      </c>
      <c r="K5521" t="str">
        <f>VLOOKUP(C5521,ResCat!$A$2:$B$268,2,FALSE)</f>
        <v>HMOMM</v>
      </c>
    </row>
    <row r="5522" spans="3:11" x14ac:dyDescent="0.25">
      <c r="C5522" s="134" t="s">
        <v>124</v>
      </c>
      <c r="D5522" s="134" t="s">
        <v>343</v>
      </c>
      <c r="E5522" s="134" t="s">
        <v>328</v>
      </c>
      <c r="F5522" s="134" t="s">
        <v>1061</v>
      </c>
      <c r="G5522" s="134" t="s">
        <v>319</v>
      </c>
      <c r="H5522" s="135">
        <v>-1748.3400000000004</v>
      </c>
      <c r="I5522" s="135">
        <v>-2732.670000000001</v>
      </c>
      <c r="J5522" s="135">
        <v>-11441.539999999997</v>
      </c>
      <c r="K5522" t="str">
        <f>VLOOKUP(C5522,ResCat!$A$2:$B$268,2,FALSE)</f>
        <v>HMOMM</v>
      </c>
    </row>
    <row r="5523" spans="3:11" x14ac:dyDescent="0.25">
      <c r="C5523" s="134" t="s">
        <v>124</v>
      </c>
      <c r="D5523" s="134" t="s">
        <v>343</v>
      </c>
      <c r="E5523" s="134" t="s">
        <v>330</v>
      </c>
      <c r="F5523" s="134" t="s">
        <v>1061</v>
      </c>
      <c r="G5523" s="134" t="s">
        <v>321</v>
      </c>
      <c r="H5523" s="135">
        <v>-170.40999999999966</v>
      </c>
      <c r="I5523" s="135">
        <v>-656.65000000000032</v>
      </c>
      <c r="J5523" s="135">
        <v>-15040.689999999999</v>
      </c>
      <c r="K5523" t="str">
        <f>VLOOKUP(C5523,ResCat!$A$2:$B$268,2,FALSE)</f>
        <v>HMOMM</v>
      </c>
    </row>
    <row r="5524" spans="3:11" x14ac:dyDescent="0.25">
      <c r="C5524" s="134" t="s">
        <v>124</v>
      </c>
      <c r="D5524" s="134" t="s">
        <v>343</v>
      </c>
      <c r="E5524" s="134" t="s">
        <v>332</v>
      </c>
      <c r="F5524" s="134" t="s">
        <v>1061</v>
      </c>
      <c r="G5524" s="134" t="s">
        <v>323</v>
      </c>
      <c r="H5524" s="135">
        <v>1298.9499999999998</v>
      </c>
      <c r="I5524" s="135">
        <v>1153.0600000000004</v>
      </c>
      <c r="J5524" s="135">
        <v>-8188.2700000000032</v>
      </c>
      <c r="K5524" t="str">
        <f>VLOOKUP(C5524,ResCat!$A$2:$B$268,2,FALSE)</f>
        <v>HMOMM</v>
      </c>
    </row>
    <row r="5525" spans="3:11" x14ac:dyDescent="0.25">
      <c r="C5525" s="134" t="s">
        <v>124</v>
      </c>
      <c r="D5525" s="134" t="s">
        <v>343</v>
      </c>
      <c r="E5525" s="134" t="s">
        <v>335</v>
      </c>
      <c r="F5525" s="134" t="s">
        <v>1061</v>
      </c>
      <c r="G5525" s="134" t="s">
        <v>325</v>
      </c>
      <c r="H5525" s="135">
        <v>4051.68</v>
      </c>
      <c r="I5525" s="135">
        <v>4052.1</v>
      </c>
      <c r="J5525" s="135">
        <v>70.340000000001965</v>
      </c>
      <c r="K5525" t="str">
        <f>VLOOKUP(C5525,ResCat!$A$2:$B$268,2,FALSE)</f>
        <v>HMOMM</v>
      </c>
    </row>
    <row r="5526" spans="3:11" x14ac:dyDescent="0.25">
      <c r="C5526" s="134" t="s">
        <v>124</v>
      </c>
      <c r="D5526" s="134" t="s">
        <v>343</v>
      </c>
      <c r="E5526" s="134" t="s">
        <v>4</v>
      </c>
      <c r="F5526" s="134" t="s">
        <v>1061</v>
      </c>
      <c r="G5526" s="134" t="s">
        <v>327</v>
      </c>
      <c r="H5526" s="135">
        <v>-648.33000000000015</v>
      </c>
      <c r="I5526" s="135">
        <v>-1007.6299999999997</v>
      </c>
      <c r="J5526" s="135">
        <v>-7660.4299999999976</v>
      </c>
      <c r="K5526" t="str">
        <f>VLOOKUP(C5526,ResCat!$A$2:$B$268,2,FALSE)</f>
        <v>HMOMM</v>
      </c>
    </row>
    <row r="5527" spans="3:11" x14ac:dyDescent="0.25">
      <c r="C5527" s="134" t="s">
        <v>124</v>
      </c>
      <c r="D5527" s="134" t="s">
        <v>343</v>
      </c>
      <c r="E5527" s="134" t="s">
        <v>511</v>
      </c>
      <c r="F5527" s="134" t="s">
        <v>1061</v>
      </c>
      <c r="G5527" s="134" t="s">
        <v>329</v>
      </c>
      <c r="H5527" s="135">
        <v>-944.4</v>
      </c>
      <c r="I5527" s="135">
        <v>-1396.49</v>
      </c>
      <c r="J5527" s="135">
        <v>-8319.1099999999988</v>
      </c>
      <c r="K5527" t="str">
        <f>VLOOKUP(C5527,ResCat!$A$2:$B$268,2,FALSE)</f>
        <v>HMOMM</v>
      </c>
    </row>
    <row r="5528" spans="3:11" x14ac:dyDescent="0.25">
      <c r="C5528" s="134" t="s">
        <v>124</v>
      </c>
      <c r="D5528" s="134" t="s">
        <v>343</v>
      </c>
      <c r="E5528" s="134" t="s">
        <v>969</v>
      </c>
      <c r="F5528" s="134" t="s">
        <v>1061</v>
      </c>
      <c r="G5528" s="134" t="s">
        <v>331</v>
      </c>
      <c r="H5528" s="135">
        <v>-9163.6000000000022</v>
      </c>
      <c r="I5528" s="135">
        <v>-10568.659999999994</v>
      </c>
      <c r="J5528" s="135">
        <v>-16632.140000000007</v>
      </c>
      <c r="K5528" t="str">
        <f>VLOOKUP(C5528,ResCat!$A$2:$B$268,2,FALSE)</f>
        <v>HMOMM</v>
      </c>
    </row>
    <row r="5529" spans="3:11" x14ac:dyDescent="0.25">
      <c r="C5529" s="134" t="s">
        <v>124</v>
      </c>
      <c r="D5529" s="134" t="s">
        <v>343</v>
      </c>
      <c r="E5529" s="134" t="s">
        <v>961</v>
      </c>
      <c r="F5529" s="134" t="s">
        <v>1061</v>
      </c>
      <c r="G5529" s="134" t="s">
        <v>334</v>
      </c>
      <c r="H5529" s="135">
        <v>7738.050000000002</v>
      </c>
      <c r="I5529" s="135">
        <v>7258.0900000000056</v>
      </c>
      <c r="J5529" s="135">
        <v>21455.280000000002</v>
      </c>
      <c r="K5529" t="str">
        <f>VLOOKUP(C5529,ResCat!$A$2:$B$268,2,FALSE)</f>
        <v>HMOMM</v>
      </c>
    </row>
    <row r="5530" spans="3:11" x14ac:dyDescent="0.25">
      <c r="C5530" s="134" t="s">
        <v>124</v>
      </c>
      <c r="D5530" s="134" t="s">
        <v>343</v>
      </c>
      <c r="E5530" s="134" t="s">
        <v>970</v>
      </c>
      <c r="F5530" s="134" t="s">
        <v>1061</v>
      </c>
      <c r="G5530" s="134" t="s">
        <v>333</v>
      </c>
      <c r="H5530" s="135">
        <v>2059748.1400000346</v>
      </c>
      <c r="I5530" s="135">
        <v>2277756.1200000611</v>
      </c>
      <c r="J5530" s="135">
        <v>7339125.8100001439</v>
      </c>
      <c r="K5530" t="str">
        <f>VLOOKUP(C5530,ResCat!$A$2:$B$268,2,FALSE)</f>
        <v>HMOMM</v>
      </c>
    </row>
    <row r="5531" spans="3:11" x14ac:dyDescent="0.25">
      <c r="C5531" s="134" t="s">
        <v>124</v>
      </c>
      <c r="D5531" s="134" t="s">
        <v>343</v>
      </c>
      <c r="E5531" s="134" t="s">
        <v>1023</v>
      </c>
      <c r="F5531" s="134" t="s">
        <v>1061</v>
      </c>
      <c r="G5531" s="134" t="s">
        <v>308</v>
      </c>
      <c r="H5531" s="135">
        <v>10824273.080000067</v>
      </c>
      <c r="I5531" s="135">
        <v>13373550.340000104</v>
      </c>
      <c r="J5531" s="135">
        <v>38687529.249998972</v>
      </c>
      <c r="K5531" t="str">
        <f>VLOOKUP(C5531,ResCat!$A$2:$B$268,2,FALSE)</f>
        <v>HMOMM</v>
      </c>
    </row>
    <row r="5532" spans="3:11" x14ac:dyDescent="0.25">
      <c r="C5532" s="134" t="s">
        <v>124</v>
      </c>
      <c r="D5532" s="134" t="s">
        <v>1</v>
      </c>
      <c r="E5532" s="134" t="s">
        <v>1047</v>
      </c>
      <c r="F5532" s="134" t="s">
        <v>310</v>
      </c>
      <c r="G5532" s="134" t="s">
        <v>311</v>
      </c>
      <c r="H5532" s="135">
        <v>-259.2</v>
      </c>
      <c r="I5532" s="135">
        <v>-259.2</v>
      </c>
      <c r="J5532" s="135">
        <v>-500</v>
      </c>
      <c r="K5532" t="str">
        <f>VLOOKUP(C5532,ResCat!$A$2:$B$268,2,FALSE)</f>
        <v>HMOMM</v>
      </c>
    </row>
    <row r="5533" spans="3:11" x14ac:dyDescent="0.25">
      <c r="C5533" s="134" t="s">
        <v>124</v>
      </c>
      <c r="D5533" s="134" t="s">
        <v>1</v>
      </c>
      <c r="E5533" s="134" t="s">
        <v>365</v>
      </c>
      <c r="F5533" s="134" t="s">
        <v>310</v>
      </c>
      <c r="G5533" s="134" t="s">
        <v>311</v>
      </c>
      <c r="H5533" s="135">
        <v>-496.8</v>
      </c>
      <c r="I5533" s="135">
        <v>-496.8</v>
      </c>
      <c r="J5533" s="135">
        <v>0</v>
      </c>
      <c r="K5533" t="str">
        <f>VLOOKUP(C5533,ResCat!$A$2:$B$268,2,FALSE)</f>
        <v>HMOMM</v>
      </c>
    </row>
    <row r="5534" spans="3:11" x14ac:dyDescent="0.25">
      <c r="C5534" s="134" t="s">
        <v>124</v>
      </c>
      <c r="D5534" s="134" t="s">
        <v>1</v>
      </c>
      <c r="E5534" s="134" t="s">
        <v>345</v>
      </c>
      <c r="F5534" s="134" t="s">
        <v>310</v>
      </c>
      <c r="G5534" s="134" t="s">
        <v>311</v>
      </c>
      <c r="H5534" s="135">
        <v>-129.72</v>
      </c>
      <c r="I5534" s="135">
        <v>-129.72</v>
      </c>
      <c r="J5534" s="135">
        <v>0</v>
      </c>
      <c r="K5534" t="str">
        <f>VLOOKUP(C5534,ResCat!$A$2:$B$268,2,FALSE)</f>
        <v>HMOMM</v>
      </c>
    </row>
    <row r="5535" spans="3:11" x14ac:dyDescent="0.25">
      <c r="C5535" s="134" t="s">
        <v>124</v>
      </c>
      <c r="D5535" s="134" t="s">
        <v>1</v>
      </c>
      <c r="E5535" s="134" t="s">
        <v>309</v>
      </c>
      <c r="F5535" s="134" t="s">
        <v>310</v>
      </c>
      <c r="G5535" s="134" t="s">
        <v>311</v>
      </c>
      <c r="H5535" s="135">
        <v>-897.23</v>
      </c>
      <c r="I5535" s="135">
        <v>-897.23</v>
      </c>
      <c r="J5535" s="135">
        <v>-1375</v>
      </c>
      <c r="K5535" t="str">
        <f>VLOOKUP(C5535,ResCat!$A$2:$B$268,2,FALSE)</f>
        <v>HMOMM</v>
      </c>
    </row>
    <row r="5536" spans="3:11" x14ac:dyDescent="0.25">
      <c r="C5536" s="134" t="s">
        <v>124</v>
      </c>
      <c r="D5536" s="134" t="s">
        <v>1</v>
      </c>
      <c r="E5536" s="134" t="s">
        <v>1026</v>
      </c>
      <c r="F5536" s="134" t="s">
        <v>310</v>
      </c>
      <c r="G5536" s="134" t="s">
        <v>311</v>
      </c>
      <c r="H5536" s="135">
        <v>-7637.79</v>
      </c>
      <c r="I5536" s="135">
        <v>-7637.79</v>
      </c>
      <c r="J5536" s="135">
        <v>0</v>
      </c>
      <c r="K5536" t="str">
        <f>VLOOKUP(C5536,ResCat!$A$2:$B$268,2,FALSE)</f>
        <v>HMOMM</v>
      </c>
    </row>
    <row r="5537" spans="3:11" x14ac:dyDescent="0.25">
      <c r="C5537" s="134" t="s">
        <v>124</v>
      </c>
      <c r="D5537" s="134" t="s">
        <v>1</v>
      </c>
      <c r="E5537" s="134" t="s">
        <v>362</v>
      </c>
      <c r="F5537" s="134" t="s">
        <v>310</v>
      </c>
      <c r="G5537" s="134" t="s">
        <v>311</v>
      </c>
      <c r="H5537" s="135">
        <v>-81.34</v>
      </c>
      <c r="I5537" s="135">
        <v>-81.34</v>
      </c>
      <c r="J5537" s="135">
        <v>3262</v>
      </c>
      <c r="K5537" t="str">
        <f>VLOOKUP(C5537,ResCat!$A$2:$B$268,2,FALSE)</f>
        <v>HMOMM</v>
      </c>
    </row>
    <row r="5538" spans="3:11" x14ac:dyDescent="0.25">
      <c r="C5538" s="134" t="s">
        <v>124</v>
      </c>
      <c r="D5538" s="134" t="s">
        <v>1</v>
      </c>
      <c r="E5538" s="134" t="s">
        <v>1027</v>
      </c>
      <c r="F5538" s="134" t="s">
        <v>310</v>
      </c>
      <c r="G5538" s="134" t="s">
        <v>311</v>
      </c>
      <c r="H5538" s="135">
        <v>-304.65999999999997</v>
      </c>
      <c r="I5538" s="135">
        <v>-304.65999999999997</v>
      </c>
      <c r="J5538" s="135">
        <v>0</v>
      </c>
      <c r="K5538" t="str">
        <f>VLOOKUP(C5538,ResCat!$A$2:$B$268,2,FALSE)</f>
        <v>HMOMM</v>
      </c>
    </row>
    <row r="5539" spans="3:11" x14ac:dyDescent="0.25">
      <c r="C5539" s="134" t="s">
        <v>124</v>
      </c>
      <c r="D5539" s="134" t="s">
        <v>1</v>
      </c>
      <c r="E5539" s="134" t="s">
        <v>1028</v>
      </c>
      <c r="F5539" s="134" t="s">
        <v>310</v>
      </c>
      <c r="G5539" s="134" t="s">
        <v>311</v>
      </c>
      <c r="H5539" s="135">
        <v>-4753.18</v>
      </c>
      <c r="I5539" s="135">
        <v>-4803.18</v>
      </c>
      <c r="J5539" s="135">
        <v>-26573.21</v>
      </c>
      <c r="K5539" t="str">
        <f>VLOOKUP(C5539,ResCat!$A$2:$B$268,2,FALSE)</f>
        <v>HMOMM</v>
      </c>
    </row>
    <row r="5540" spans="3:11" x14ac:dyDescent="0.25">
      <c r="C5540" s="134" t="s">
        <v>124</v>
      </c>
      <c r="D5540" s="134" t="s">
        <v>1</v>
      </c>
      <c r="E5540" s="134" t="s">
        <v>363</v>
      </c>
      <c r="F5540" s="134" t="s">
        <v>310</v>
      </c>
      <c r="G5540" s="134" t="s">
        <v>311</v>
      </c>
      <c r="H5540" s="135">
        <v>-97.850000000000009</v>
      </c>
      <c r="I5540" s="135">
        <v>2.1500000000000057</v>
      </c>
      <c r="J5540" s="135">
        <v>2698.83</v>
      </c>
      <c r="K5540" t="str">
        <f>VLOOKUP(C5540,ResCat!$A$2:$B$268,2,FALSE)</f>
        <v>HMOMM</v>
      </c>
    </row>
    <row r="5541" spans="3:11" x14ac:dyDescent="0.25">
      <c r="C5541" s="134" t="s">
        <v>124</v>
      </c>
      <c r="D5541" s="134" t="s">
        <v>1</v>
      </c>
      <c r="E5541" s="134" t="s">
        <v>1029</v>
      </c>
      <c r="F5541" s="134" t="s">
        <v>310</v>
      </c>
      <c r="G5541" s="134" t="s">
        <v>311</v>
      </c>
      <c r="H5541" s="135">
        <v>2348.2100000000005</v>
      </c>
      <c r="I5541" s="135">
        <v>2388.2100000000005</v>
      </c>
      <c r="J5541" s="135">
        <v>19620.189999999999</v>
      </c>
      <c r="K5541" t="str">
        <f>VLOOKUP(C5541,ResCat!$A$2:$B$268,2,FALSE)</f>
        <v>HMOMM</v>
      </c>
    </row>
    <row r="5542" spans="3:11" x14ac:dyDescent="0.25">
      <c r="C5542" s="134" t="s">
        <v>124</v>
      </c>
      <c r="D5542" s="134" t="s">
        <v>1</v>
      </c>
      <c r="E5542" s="134" t="s">
        <v>349</v>
      </c>
      <c r="F5542" s="134" t="s">
        <v>310</v>
      </c>
      <c r="G5542" s="134" t="s">
        <v>311</v>
      </c>
      <c r="H5542" s="135">
        <v>-1312.09</v>
      </c>
      <c r="I5542" s="135">
        <v>-1312.09</v>
      </c>
      <c r="J5542" s="135">
        <v>-2472.0100000000002</v>
      </c>
      <c r="K5542" t="str">
        <f>VLOOKUP(C5542,ResCat!$A$2:$B$268,2,FALSE)</f>
        <v>HMOMM</v>
      </c>
    </row>
    <row r="5543" spans="3:11" x14ac:dyDescent="0.25">
      <c r="C5543" s="134" t="s">
        <v>124</v>
      </c>
      <c r="D5543" s="134" t="s">
        <v>1</v>
      </c>
      <c r="E5543" s="134" t="s">
        <v>350</v>
      </c>
      <c r="F5543" s="134" t="s">
        <v>310</v>
      </c>
      <c r="G5543" s="134" t="s">
        <v>311</v>
      </c>
      <c r="H5543" s="135">
        <v>-476.24</v>
      </c>
      <c r="I5543" s="135">
        <v>-476.24</v>
      </c>
      <c r="J5543" s="135">
        <v>-11486</v>
      </c>
      <c r="K5543" t="str">
        <f>VLOOKUP(C5543,ResCat!$A$2:$B$268,2,FALSE)</f>
        <v>HMOMM</v>
      </c>
    </row>
    <row r="5544" spans="3:11" x14ac:dyDescent="0.25">
      <c r="C5544" s="134" t="s">
        <v>124</v>
      </c>
      <c r="D5544" s="134" t="s">
        <v>1</v>
      </c>
      <c r="E5544" s="134" t="s">
        <v>359</v>
      </c>
      <c r="F5544" s="134" t="s">
        <v>310</v>
      </c>
      <c r="G5544" s="134" t="s">
        <v>311</v>
      </c>
      <c r="H5544" s="135">
        <v>210.53000000000009</v>
      </c>
      <c r="I5544" s="135">
        <v>275.53000000000009</v>
      </c>
      <c r="J5544" s="135">
        <v>4766</v>
      </c>
      <c r="K5544" t="str">
        <f>VLOOKUP(C5544,ResCat!$A$2:$B$268,2,FALSE)</f>
        <v>HMOMM</v>
      </c>
    </row>
    <row r="5545" spans="3:11" x14ac:dyDescent="0.25">
      <c r="C5545" s="134" t="s">
        <v>124</v>
      </c>
      <c r="D5545" s="134" t="s">
        <v>1</v>
      </c>
      <c r="E5545" s="134" t="s">
        <v>354</v>
      </c>
      <c r="F5545" s="134" t="s">
        <v>310</v>
      </c>
      <c r="G5545" s="134" t="s">
        <v>311</v>
      </c>
      <c r="H5545" s="135">
        <v>-1131</v>
      </c>
      <c r="I5545" s="135">
        <v>-1131</v>
      </c>
      <c r="J5545" s="135">
        <v>-141</v>
      </c>
      <c r="K5545" t="str">
        <f>VLOOKUP(C5545,ResCat!$A$2:$B$268,2,FALSE)</f>
        <v>HMOMM</v>
      </c>
    </row>
    <row r="5546" spans="3:11" x14ac:dyDescent="0.25">
      <c r="C5546" s="134" t="s">
        <v>124</v>
      </c>
      <c r="D5546" s="134" t="s">
        <v>1</v>
      </c>
      <c r="E5546" s="134" t="s">
        <v>366</v>
      </c>
      <c r="F5546" s="134" t="s">
        <v>310</v>
      </c>
      <c r="G5546" s="134" t="s">
        <v>311</v>
      </c>
      <c r="H5546" s="135">
        <v>-67.52</v>
      </c>
      <c r="I5546" s="135">
        <v>-67.52</v>
      </c>
      <c r="J5546" s="135">
        <v>0</v>
      </c>
      <c r="K5546" t="str">
        <f>VLOOKUP(C5546,ResCat!$A$2:$B$268,2,FALSE)</f>
        <v>HMOMM</v>
      </c>
    </row>
    <row r="5547" spans="3:11" x14ac:dyDescent="0.25">
      <c r="C5547" s="134" t="s">
        <v>124</v>
      </c>
      <c r="D5547" s="134" t="s">
        <v>1</v>
      </c>
      <c r="E5547" s="134" t="s">
        <v>337</v>
      </c>
      <c r="F5547" s="134" t="s">
        <v>310</v>
      </c>
      <c r="G5547" s="134" t="s">
        <v>311</v>
      </c>
      <c r="H5547" s="135">
        <v>-2827.7200000000003</v>
      </c>
      <c r="I5547" s="135">
        <v>-3468.73</v>
      </c>
      <c r="J5547" s="135">
        <v>-4403.26</v>
      </c>
      <c r="K5547" t="str">
        <f>VLOOKUP(C5547,ResCat!$A$2:$B$268,2,FALSE)</f>
        <v>HMOMM</v>
      </c>
    </row>
    <row r="5548" spans="3:11" x14ac:dyDescent="0.25">
      <c r="C5548" s="134" t="s">
        <v>124</v>
      </c>
      <c r="D5548" s="134" t="s">
        <v>1</v>
      </c>
      <c r="E5548" s="134" t="s">
        <v>352</v>
      </c>
      <c r="F5548" s="134" t="s">
        <v>310</v>
      </c>
      <c r="G5548" s="134" t="s">
        <v>351</v>
      </c>
      <c r="H5548" s="135">
        <v>8050.33</v>
      </c>
      <c r="I5548" s="135">
        <v>6950.33</v>
      </c>
      <c r="J5548" s="135">
        <v>-58224.49</v>
      </c>
      <c r="K5548" t="str">
        <f>VLOOKUP(C5548,ResCat!$A$2:$B$268,2,FALSE)</f>
        <v>HMOMM</v>
      </c>
    </row>
    <row r="5549" spans="3:11" x14ac:dyDescent="0.25">
      <c r="C5549" s="134" t="s">
        <v>124</v>
      </c>
      <c r="D5549" s="134" t="s">
        <v>1</v>
      </c>
      <c r="E5549" s="134" t="s">
        <v>347</v>
      </c>
      <c r="F5549" s="134" t="s">
        <v>310</v>
      </c>
      <c r="G5549" s="134" t="s">
        <v>360</v>
      </c>
      <c r="H5549" s="135">
        <v>2092.7399999999993</v>
      </c>
      <c r="I5549" s="135">
        <v>1692.3000000000002</v>
      </c>
      <c r="J5549" s="135">
        <v>7426.6799999999994</v>
      </c>
      <c r="K5549" t="str">
        <f>VLOOKUP(C5549,ResCat!$A$2:$B$268,2,FALSE)</f>
        <v>HMOMM</v>
      </c>
    </row>
    <row r="5550" spans="3:11" x14ac:dyDescent="0.25">
      <c r="C5550" s="134" t="s">
        <v>124</v>
      </c>
      <c r="D5550" s="134" t="s">
        <v>1</v>
      </c>
      <c r="E5550" s="134" t="s">
        <v>361</v>
      </c>
      <c r="F5550" s="134" t="s">
        <v>310</v>
      </c>
      <c r="G5550" s="134" t="s">
        <v>355</v>
      </c>
      <c r="H5550" s="135">
        <v>237.96999999999997</v>
      </c>
      <c r="I5550" s="135">
        <v>-962.11999999999989</v>
      </c>
      <c r="J5550" s="135">
        <v>-791.6</v>
      </c>
      <c r="K5550" t="str">
        <f>VLOOKUP(C5550,ResCat!$A$2:$B$268,2,FALSE)</f>
        <v>HMOMM</v>
      </c>
    </row>
    <row r="5551" spans="3:11" x14ac:dyDescent="0.25">
      <c r="C5551" s="134" t="s">
        <v>124</v>
      </c>
      <c r="D5551" s="134" t="s">
        <v>1</v>
      </c>
      <c r="E5551" s="134" t="s">
        <v>312</v>
      </c>
      <c r="F5551" s="134" t="s">
        <v>310</v>
      </c>
      <c r="G5551" s="134" t="s">
        <v>364</v>
      </c>
      <c r="H5551" s="135">
        <v>-523.82000000000016</v>
      </c>
      <c r="I5551" s="135">
        <v>-919.90000000000009</v>
      </c>
      <c r="J5551" s="135">
        <v>5075</v>
      </c>
      <c r="K5551" t="str">
        <f>VLOOKUP(C5551,ResCat!$A$2:$B$268,2,FALSE)</f>
        <v>HMOMM</v>
      </c>
    </row>
    <row r="5552" spans="3:11" x14ac:dyDescent="0.25">
      <c r="C5552" s="134" t="s">
        <v>124</v>
      </c>
      <c r="D5552" s="134" t="s">
        <v>1</v>
      </c>
      <c r="E5552" s="134" t="s">
        <v>357</v>
      </c>
      <c r="F5552" s="134" t="s">
        <v>310</v>
      </c>
      <c r="G5552" s="134" t="s">
        <v>338</v>
      </c>
      <c r="H5552" s="135">
        <v>-1420.7800000000002</v>
      </c>
      <c r="I5552" s="135">
        <v>-2270.7799999999997</v>
      </c>
      <c r="J5552" s="135">
        <v>-6647.81</v>
      </c>
      <c r="K5552" t="str">
        <f>VLOOKUP(C5552,ResCat!$A$2:$B$268,2,FALSE)</f>
        <v>HMOMM</v>
      </c>
    </row>
    <row r="5553" spans="3:11" x14ac:dyDescent="0.25">
      <c r="C5553" s="134" t="s">
        <v>124</v>
      </c>
      <c r="D5553" s="134" t="s">
        <v>1</v>
      </c>
      <c r="E5553" s="134" t="s">
        <v>314</v>
      </c>
      <c r="F5553" s="134" t="s">
        <v>310</v>
      </c>
      <c r="G5553" s="134" t="s">
        <v>356</v>
      </c>
      <c r="H5553" s="135">
        <v>558.04</v>
      </c>
      <c r="I5553" s="135">
        <v>358.03999999999996</v>
      </c>
      <c r="J5553" s="135">
        <v>477.90999999999985</v>
      </c>
      <c r="K5553" t="str">
        <f>VLOOKUP(C5553,ResCat!$A$2:$B$268,2,FALSE)</f>
        <v>HMOMM</v>
      </c>
    </row>
    <row r="5554" spans="3:11" x14ac:dyDescent="0.25">
      <c r="C5554" s="134" t="s">
        <v>124</v>
      </c>
      <c r="D5554" s="134" t="s">
        <v>1</v>
      </c>
      <c r="E5554" s="134" t="s">
        <v>339</v>
      </c>
      <c r="F5554" s="134" t="s">
        <v>310</v>
      </c>
      <c r="G5554" s="134" t="s">
        <v>353</v>
      </c>
      <c r="H5554" s="135">
        <v>421.76999999999975</v>
      </c>
      <c r="I5554" s="135">
        <v>-28.230000000000018</v>
      </c>
      <c r="J5554" s="135">
        <v>12385.3</v>
      </c>
      <c r="K5554" t="str">
        <f>VLOOKUP(C5554,ResCat!$A$2:$B$268,2,FALSE)</f>
        <v>HMOMM</v>
      </c>
    </row>
    <row r="5555" spans="3:11" x14ac:dyDescent="0.25">
      <c r="C5555" s="134" t="s">
        <v>124</v>
      </c>
      <c r="D5555" s="134" t="s">
        <v>1</v>
      </c>
      <c r="E5555" s="134" t="s">
        <v>342</v>
      </c>
      <c r="F5555" s="134" t="s">
        <v>310</v>
      </c>
      <c r="G5555" s="134" t="s">
        <v>348</v>
      </c>
      <c r="H5555" s="135">
        <v>-235.06000000000017</v>
      </c>
      <c r="I5555" s="135">
        <v>-210.06000000000017</v>
      </c>
      <c r="J5555" s="135">
        <v>-330.30000000000018</v>
      </c>
      <c r="K5555" t="str">
        <f>VLOOKUP(C5555,ResCat!$A$2:$B$268,2,FALSE)</f>
        <v>HMOMM</v>
      </c>
    </row>
    <row r="5556" spans="3:11" x14ac:dyDescent="0.25">
      <c r="C5556" s="134" t="s">
        <v>124</v>
      </c>
      <c r="D5556" s="134" t="s">
        <v>1</v>
      </c>
      <c r="E5556" s="134" t="s">
        <v>316</v>
      </c>
      <c r="F5556" s="134" t="s">
        <v>310</v>
      </c>
      <c r="G5556" s="134" t="s">
        <v>313</v>
      </c>
      <c r="H5556" s="135">
        <v>4844.43</v>
      </c>
      <c r="I5556" s="135">
        <v>4944.43</v>
      </c>
      <c r="J5556" s="135">
        <v>28880.63</v>
      </c>
      <c r="K5556" t="str">
        <f>VLOOKUP(C5556,ResCat!$A$2:$B$268,2,FALSE)</f>
        <v>HMOMM</v>
      </c>
    </row>
    <row r="5557" spans="3:11" x14ac:dyDescent="0.25">
      <c r="C5557" s="134" t="s">
        <v>124</v>
      </c>
      <c r="D5557" s="134" t="s">
        <v>1</v>
      </c>
      <c r="E5557" s="134" t="s">
        <v>318</v>
      </c>
      <c r="F5557" s="134" t="s">
        <v>310</v>
      </c>
      <c r="G5557" s="134" t="s">
        <v>358</v>
      </c>
      <c r="H5557" s="135">
        <v>-4947.7300000000005</v>
      </c>
      <c r="I5557" s="135">
        <v>-5147.7300000000005</v>
      </c>
      <c r="J5557" s="135">
        <v>18243.990000000002</v>
      </c>
      <c r="K5557" t="str">
        <f>VLOOKUP(C5557,ResCat!$A$2:$B$268,2,FALSE)</f>
        <v>HMOMM</v>
      </c>
    </row>
    <row r="5558" spans="3:11" x14ac:dyDescent="0.25">
      <c r="C5558" s="134" t="s">
        <v>124</v>
      </c>
      <c r="D5558" s="134" t="s">
        <v>1</v>
      </c>
      <c r="E5558" s="134" t="s">
        <v>320</v>
      </c>
      <c r="F5558" s="134" t="s">
        <v>310</v>
      </c>
      <c r="G5558" s="134" t="s">
        <v>315</v>
      </c>
      <c r="H5558" s="135">
        <v>-19994.860000000004</v>
      </c>
      <c r="I5558" s="135">
        <v>-20088.22</v>
      </c>
      <c r="J5558" s="135">
        <v>-104947.34</v>
      </c>
      <c r="K5558" t="str">
        <f>VLOOKUP(C5558,ResCat!$A$2:$B$268,2,FALSE)</f>
        <v>HMOMM</v>
      </c>
    </row>
    <row r="5559" spans="3:11" x14ac:dyDescent="0.25">
      <c r="C5559" s="134" t="s">
        <v>124</v>
      </c>
      <c r="D5559" s="134" t="s">
        <v>1</v>
      </c>
      <c r="E5559" s="134" t="s">
        <v>322</v>
      </c>
      <c r="F5559" s="134" t="s">
        <v>310</v>
      </c>
      <c r="G5559" s="134" t="s">
        <v>341</v>
      </c>
      <c r="H5559" s="135">
        <v>4720.7999999999984</v>
      </c>
      <c r="I5559" s="135">
        <v>3273.6199999999994</v>
      </c>
      <c r="J5559" s="135">
        <v>83290.7</v>
      </c>
      <c r="K5559" t="str">
        <f>VLOOKUP(C5559,ResCat!$A$2:$B$268,2,FALSE)</f>
        <v>HMOMM</v>
      </c>
    </row>
    <row r="5560" spans="3:11" x14ac:dyDescent="0.25">
      <c r="C5560" s="134" t="s">
        <v>124</v>
      </c>
      <c r="D5560" s="134" t="s">
        <v>1</v>
      </c>
      <c r="E5560" s="134" t="s">
        <v>324</v>
      </c>
      <c r="F5560" s="134" t="s">
        <v>310</v>
      </c>
      <c r="G5560" s="134" t="s">
        <v>340</v>
      </c>
      <c r="H5560" s="135">
        <v>7908.35</v>
      </c>
      <c r="I5560" s="135">
        <v>7418.22</v>
      </c>
      <c r="J5560" s="135">
        <v>249461.25000000003</v>
      </c>
      <c r="K5560" t="str">
        <f>VLOOKUP(C5560,ResCat!$A$2:$B$268,2,FALSE)</f>
        <v>HMOMM</v>
      </c>
    </row>
    <row r="5561" spans="3:11" x14ac:dyDescent="0.25">
      <c r="C5561" s="134" t="s">
        <v>124</v>
      </c>
      <c r="D5561" s="134" t="s">
        <v>1</v>
      </c>
      <c r="E5561" s="134" t="s">
        <v>326</v>
      </c>
      <c r="F5561" s="134" t="s">
        <v>310</v>
      </c>
      <c r="G5561" s="134" t="s">
        <v>317</v>
      </c>
      <c r="H5561" s="135">
        <v>15012.370000000003</v>
      </c>
      <c r="I5561" s="135">
        <v>14157.29</v>
      </c>
      <c r="J5561" s="135">
        <v>235188.72999999995</v>
      </c>
      <c r="K5561" t="str">
        <f>VLOOKUP(C5561,ResCat!$A$2:$B$268,2,FALSE)</f>
        <v>HMOMM</v>
      </c>
    </row>
    <row r="5562" spans="3:11" x14ac:dyDescent="0.25">
      <c r="C5562" s="134" t="s">
        <v>124</v>
      </c>
      <c r="D5562" s="134" t="s">
        <v>1</v>
      </c>
      <c r="E5562" s="134" t="s">
        <v>328</v>
      </c>
      <c r="F5562" s="134" t="s">
        <v>310</v>
      </c>
      <c r="G5562" s="134" t="s">
        <v>319</v>
      </c>
      <c r="H5562" s="135">
        <v>1472.9799999999993</v>
      </c>
      <c r="I5562" s="135">
        <v>1032.7700000000002</v>
      </c>
      <c r="J5562" s="135">
        <v>31464.06</v>
      </c>
      <c r="K5562" t="str">
        <f>VLOOKUP(C5562,ResCat!$A$2:$B$268,2,FALSE)</f>
        <v>HMOMM</v>
      </c>
    </row>
    <row r="5563" spans="3:11" x14ac:dyDescent="0.25">
      <c r="C5563" s="134" t="s">
        <v>124</v>
      </c>
      <c r="D5563" s="134" t="s">
        <v>1</v>
      </c>
      <c r="E5563" s="134" t="s">
        <v>330</v>
      </c>
      <c r="F5563" s="134" t="s">
        <v>310</v>
      </c>
      <c r="G5563" s="134" t="s">
        <v>321</v>
      </c>
      <c r="H5563" s="135">
        <v>17030.880000000008</v>
      </c>
      <c r="I5563" s="135">
        <v>16865.880000000008</v>
      </c>
      <c r="J5563" s="135">
        <v>64678.9</v>
      </c>
      <c r="K5563" t="str">
        <f>VLOOKUP(C5563,ResCat!$A$2:$B$268,2,FALSE)</f>
        <v>HMOMM</v>
      </c>
    </row>
    <row r="5564" spans="3:11" x14ac:dyDescent="0.25">
      <c r="C5564" s="134" t="s">
        <v>124</v>
      </c>
      <c r="D5564" s="134" t="s">
        <v>1</v>
      </c>
      <c r="E5564" s="134" t="s">
        <v>332</v>
      </c>
      <c r="F5564" s="134" t="s">
        <v>310</v>
      </c>
      <c r="G5564" s="134" t="s">
        <v>323</v>
      </c>
      <c r="H5564" s="135">
        <v>16158.050000000003</v>
      </c>
      <c r="I5564" s="135">
        <v>16549.600000000002</v>
      </c>
      <c r="J5564" s="135">
        <v>91093.959999999992</v>
      </c>
      <c r="K5564" t="str">
        <f>VLOOKUP(C5564,ResCat!$A$2:$B$268,2,FALSE)</f>
        <v>HMOMM</v>
      </c>
    </row>
    <row r="5565" spans="3:11" x14ac:dyDescent="0.25">
      <c r="C5565" s="134" t="s">
        <v>124</v>
      </c>
      <c r="D5565" s="134" t="s">
        <v>1</v>
      </c>
      <c r="E5565" s="134" t="s">
        <v>335</v>
      </c>
      <c r="F5565" s="134" t="s">
        <v>310</v>
      </c>
      <c r="G5565" s="134" t="s">
        <v>325</v>
      </c>
      <c r="H5565" s="135">
        <v>13549.419999999998</v>
      </c>
      <c r="I5565" s="135">
        <v>14051.52</v>
      </c>
      <c r="J5565" s="135">
        <v>91821.750000000015</v>
      </c>
      <c r="K5565" t="str">
        <f>VLOOKUP(C5565,ResCat!$A$2:$B$268,2,FALSE)</f>
        <v>HMOMM</v>
      </c>
    </row>
    <row r="5566" spans="3:11" x14ac:dyDescent="0.25">
      <c r="C5566" s="134" t="s">
        <v>124</v>
      </c>
      <c r="D5566" s="134" t="s">
        <v>1</v>
      </c>
      <c r="E5566" s="134" t="s">
        <v>4</v>
      </c>
      <c r="F5566" s="134" t="s">
        <v>310</v>
      </c>
      <c r="G5566" s="134" t="s">
        <v>327</v>
      </c>
      <c r="H5566" s="135">
        <v>47804.679999999978</v>
      </c>
      <c r="I5566" s="135">
        <v>49022.07999999998</v>
      </c>
      <c r="J5566" s="135">
        <v>196293.12</v>
      </c>
      <c r="K5566" t="str">
        <f>VLOOKUP(C5566,ResCat!$A$2:$B$268,2,FALSE)</f>
        <v>HMOMM</v>
      </c>
    </row>
    <row r="5567" spans="3:11" x14ac:dyDescent="0.25">
      <c r="C5567" s="134" t="s">
        <v>124</v>
      </c>
      <c r="D5567" s="134" t="s">
        <v>1</v>
      </c>
      <c r="E5567" s="134" t="s">
        <v>511</v>
      </c>
      <c r="F5567" s="134" t="s">
        <v>310</v>
      </c>
      <c r="G5567" s="134" t="s">
        <v>329</v>
      </c>
      <c r="H5567" s="135">
        <v>101977.22999999998</v>
      </c>
      <c r="I5567" s="135">
        <v>102901.04000000001</v>
      </c>
      <c r="J5567" s="135">
        <v>320247.74</v>
      </c>
      <c r="K5567" t="str">
        <f>VLOOKUP(C5567,ResCat!$A$2:$B$268,2,FALSE)</f>
        <v>HMOMM</v>
      </c>
    </row>
    <row r="5568" spans="3:11" x14ac:dyDescent="0.25">
      <c r="C5568" s="134" t="s">
        <v>124</v>
      </c>
      <c r="D5568" s="134" t="s">
        <v>1</v>
      </c>
      <c r="E5568" s="134" t="s">
        <v>969</v>
      </c>
      <c r="F5568" s="134" t="s">
        <v>310</v>
      </c>
      <c r="G5568" s="134" t="s">
        <v>331</v>
      </c>
      <c r="H5568" s="135">
        <v>183520.13000000006</v>
      </c>
      <c r="I5568" s="135">
        <v>187117.71000000008</v>
      </c>
      <c r="J5568" s="135">
        <v>780764.43999999913</v>
      </c>
      <c r="K5568" t="str">
        <f>VLOOKUP(C5568,ResCat!$A$2:$B$268,2,FALSE)</f>
        <v>HMOMM</v>
      </c>
    </row>
    <row r="5569" spans="3:11" x14ac:dyDescent="0.25">
      <c r="C5569" s="134" t="s">
        <v>124</v>
      </c>
      <c r="D5569" s="134" t="s">
        <v>1</v>
      </c>
      <c r="E5569" s="134" t="s">
        <v>961</v>
      </c>
      <c r="F5569" s="134" t="s">
        <v>310</v>
      </c>
      <c r="G5569" s="134" t="s">
        <v>334</v>
      </c>
      <c r="H5569" s="135">
        <v>416388.61999999918</v>
      </c>
      <c r="I5569" s="135">
        <v>426043.33999999921</v>
      </c>
      <c r="J5569" s="135">
        <v>1433582.4000000004</v>
      </c>
      <c r="K5569" t="str">
        <f>VLOOKUP(C5569,ResCat!$A$2:$B$268,2,FALSE)</f>
        <v>HMOMM</v>
      </c>
    </row>
    <row r="5570" spans="3:11" x14ac:dyDescent="0.25">
      <c r="C5570" s="134" t="s">
        <v>124</v>
      </c>
      <c r="D5570" s="134" t="s">
        <v>1</v>
      </c>
      <c r="E5570" s="134" t="s">
        <v>970</v>
      </c>
      <c r="F5570" s="134" t="s">
        <v>310</v>
      </c>
      <c r="G5570" s="134" t="s">
        <v>333</v>
      </c>
      <c r="H5570" s="135">
        <v>1321471.6099999826</v>
      </c>
      <c r="I5570" s="135">
        <v>1393142.2499999816</v>
      </c>
      <c r="J5570" s="135">
        <v>6888621.1800000044</v>
      </c>
      <c r="K5570" t="str">
        <f>VLOOKUP(C5570,ResCat!$A$2:$B$268,2,FALSE)</f>
        <v>HMOMM</v>
      </c>
    </row>
    <row r="5571" spans="3:11" x14ac:dyDescent="0.25">
      <c r="C5571" s="134" t="s">
        <v>124</v>
      </c>
      <c r="D5571" s="134" t="s">
        <v>1</v>
      </c>
      <c r="E5571" s="134" t="s">
        <v>1023</v>
      </c>
      <c r="F5571" s="134" t="s">
        <v>310</v>
      </c>
      <c r="G5571" s="134" t="s">
        <v>308</v>
      </c>
      <c r="H5571" s="135">
        <v>761337.86999999697</v>
      </c>
      <c r="I5571" s="135">
        <v>832899.42999999656</v>
      </c>
      <c r="J5571" s="135">
        <v>4530500.929999995</v>
      </c>
      <c r="K5571" t="str">
        <f>VLOOKUP(C5571,ResCat!$A$2:$B$268,2,FALSE)</f>
        <v>HMOMM</v>
      </c>
    </row>
    <row r="5572" spans="3:11" x14ac:dyDescent="0.25">
      <c r="C5572" s="134" t="s">
        <v>127</v>
      </c>
      <c r="D5572" s="134" t="s">
        <v>3</v>
      </c>
      <c r="E5572" s="134" t="s">
        <v>352</v>
      </c>
      <c r="F5572" s="134" t="s">
        <v>310</v>
      </c>
      <c r="G5572" s="134" t="s">
        <v>351</v>
      </c>
      <c r="H5572" s="135">
        <v>443.91999999999996</v>
      </c>
      <c r="I5572" s="135">
        <v>443.91999999999996</v>
      </c>
      <c r="J5572" s="135">
        <v>2131.0300000000002</v>
      </c>
      <c r="K5572" t="str">
        <f>VLOOKUP(C5572,ResCat!$A$2:$B$268,2,FALSE)</f>
        <v>HMOMM</v>
      </c>
    </row>
    <row r="5573" spans="3:11" x14ac:dyDescent="0.25">
      <c r="C5573" s="134" t="s">
        <v>127</v>
      </c>
      <c r="D5573" s="134" t="s">
        <v>3</v>
      </c>
      <c r="E5573" s="134" t="s">
        <v>361</v>
      </c>
      <c r="F5573" s="134" t="s">
        <v>310</v>
      </c>
      <c r="G5573" s="134" t="s">
        <v>355</v>
      </c>
      <c r="H5573" s="135">
        <v>-34.82</v>
      </c>
      <c r="I5573" s="135">
        <v>-43.52</v>
      </c>
      <c r="J5573" s="135">
        <v>-192.19</v>
      </c>
      <c r="K5573" t="str">
        <f>VLOOKUP(C5573,ResCat!$A$2:$B$268,2,FALSE)</f>
        <v>HMOMM</v>
      </c>
    </row>
    <row r="5574" spans="3:11" x14ac:dyDescent="0.25">
      <c r="C5574" s="134" t="s">
        <v>127</v>
      </c>
      <c r="D5574" s="134" t="s">
        <v>3</v>
      </c>
      <c r="E5574" s="134" t="s">
        <v>312</v>
      </c>
      <c r="F5574" s="134" t="s">
        <v>310</v>
      </c>
      <c r="G5574" s="134" t="s">
        <v>364</v>
      </c>
      <c r="H5574" s="135">
        <v>127.85</v>
      </c>
      <c r="I5574" s="135">
        <v>127.85</v>
      </c>
      <c r="J5574" s="135">
        <v>195</v>
      </c>
      <c r="K5574" t="str">
        <f>VLOOKUP(C5574,ResCat!$A$2:$B$268,2,FALSE)</f>
        <v>HMOMM</v>
      </c>
    </row>
    <row r="5575" spans="3:11" x14ac:dyDescent="0.25">
      <c r="C5575" s="134" t="s">
        <v>127</v>
      </c>
      <c r="D5575" s="134" t="s">
        <v>3</v>
      </c>
      <c r="E5575" s="134" t="s">
        <v>357</v>
      </c>
      <c r="F5575" s="134" t="s">
        <v>310</v>
      </c>
      <c r="G5575" s="134" t="s">
        <v>338</v>
      </c>
      <c r="H5575" s="135">
        <v>0</v>
      </c>
      <c r="I5575" s="135">
        <v>131.80000000000001</v>
      </c>
      <c r="J5575" s="135">
        <v>203.4</v>
      </c>
      <c r="K5575" t="str">
        <f>VLOOKUP(C5575,ResCat!$A$2:$B$268,2,FALSE)</f>
        <v>HMOMM</v>
      </c>
    </row>
    <row r="5576" spans="3:11" x14ac:dyDescent="0.25">
      <c r="C5576" s="134" t="s">
        <v>127</v>
      </c>
      <c r="D5576" s="134" t="s">
        <v>3</v>
      </c>
      <c r="E5576" s="134" t="s">
        <v>342</v>
      </c>
      <c r="F5576" s="134" t="s">
        <v>310</v>
      </c>
      <c r="G5576" s="134" t="s">
        <v>348</v>
      </c>
      <c r="H5576" s="135">
        <v>11.31</v>
      </c>
      <c r="I5576" s="135">
        <v>14.14</v>
      </c>
      <c r="J5576" s="135">
        <v>14.14</v>
      </c>
      <c r="K5576" t="str">
        <f>VLOOKUP(C5576,ResCat!$A$2:$B$268,2,FALSE)</f>
        <v>HMOMM</v>
      </c>
    </row>
    <row r="5577" spans="3:11" x14ac:dyDescent="0.25">
      <c r="C5577" s="134" t="s">
        <v>127</v>
      </c>
      <c r="D5577" s="134" t="s">
        <v>3</v>
      </c>
      <c r="E5577" s="134" t="s">
        <v>335</v>
      </c>
      <c r="F5577" s="134" t="s">
        <v>310</v>
      </c>
      <c r="G5577" s="134" t="s">
        <v>325</v>
      </c>
      <c r="H5577" s="135">
        <v>6.16</v>
      </c>
      <c r="I5577" s="135">
        <v>6.16</v>
      </c>
      <c r="J5577" s="135">
        <v>31</v>
      </c>
      <c r="K5577" t="str">
        <f>VLOOKUP(C5577,ResCat!$A$2:$B$268,2,FALSE)</f>
        <v>HMOMM</v>
      </c>
    </row>
    <row r="5578" spans="3:11" x14ac:dyDescent="0.25">
      <c r="C5578" s="134" t="s">
        <v>127</v>
      </c>
      <c r="D5578" s="134" t="s">
        <v>3</v>
      </c>
      <c r="E5578" s="134" t="s">
        <v>4</v>
      </c>
      <c r="F5578" s="134" t="s">
        <v>310</v>
      </c>
      <c r="G5578" s="134" t="s">
        <v>327</v>
      </c>
      <c r="H5578" s="135">
        <v>6.19</v>
      </c>
      <c r="I5578" s="135">
        <v>96.64</v>
      </c>
      <c r="J5578" s="135">
        <v>297.64</v>
      </c>
      <c r="K5578" t="str">
        <f>VLOOKUP(C5578,ResCat!$A$2:$B$268,2,FALSE)</f>
        <v>HMOMM</v>
      </c>
    </row>
    <row r="5579" spans="3:11" x14ac:dyDescent="0.25">
      <c r="C5579" s="134" t="s">
        <v>127</v>
      </c>
      <c r="D5579" s="134" t="s">
        <v>3</v>
      </c>
      <c r="E5579" s="134" t="s">
        <v>511</v>
      </c>
      <c r="F5579" s="134" t="s">
        <v>310</v>
      </c>
      <c r="G5579" s="134" t="s">
        <v>329</v>
      </c>
      <c r="H5579" s="135">
        <v>604.02</v>
      </c>
      <c r="I5579" s="135">
        <v>746.03</v>
      </c>
      <c r="J5579" s="135">
        <v>2409.3599999999997</v>
      </c>
      <c r="K5579" t="str">
        <f>VLOOKUP(C5579,ResCat!$A$2:$B$268,2,FALSE)</f>
        <v>HMOMM</v>
      </c>
    </row>
    <row r="5580" spans="3:11" x14ac:dyDescent="0.25">
      <c r="C5580" s="134" t="s">
        <v>127</v>
      </c>
      <c r="D5580" s="134" t="s">
        <v>3</v>
      </c>
      <c r="E5580" s="134" t="s">
        <v>969</v>
      </c>
      <c r="F5580" s="134" t="s">
        <v>310</v>
      </c>
      <c r="G5580" s="134" t="s">
        <v>331</v>
      </c>
      <c r="H5580" s="135">
        <v>1779.8500000000001</v>
      </c>
      <c r="I5580" s="135">
        <v>2430.7700000000004</v>
      </c>
      <c r="J5580" s="135">
        <v>8312.4</v>
      </c>
      <c r="K5580" t="str">
        <f>VLOOKUP(C5580,ResCat!$A$2:$B$268,2,FALSE)</f>
        <v>HMOMM</v>
      </c>
    </row>
    <row r="5581" spans="3:11" x14ac:dyDescent="0.25">
      <c r="C5581" s="134" t="s">
        <v>127</v>
      </c>
      <c r="D5581" s="134" t="s">
        <v>3</v>
      </c>
      <c r="E5581" s="134" t="s">
        <v>961</v>
      </c>
      <c r="F5581" s="134" t="s">
        <v>310</v>
      </c>
      <c r="G5581" s="134" t="s">
        <v>334</v>
      </c>
      <c r="H5581" s="135">
        <v>1493.7199999999998</v>
      </c>
      <c r="I5581" s="135">
        <v>1935.36</v>
      </c>
      <c r="J5581" s="135">
        <v>6036.9500000000007</v>
      </c>
      <c r="K5581" t="str">
        <f>VLOOKUP(C5581,ResCat!$A$2:$B$268,2,FALSE)</f>
        <v>HMOMM</v>
      </c>
    </row>
    <row r="5582" spans="3:11" x14ac:dyDescent="0.25">
      <c r="C5582" s="134" t="s">
        <v>127</v>
      </c>
      <c r="D5582" s="134" t="s">
        <v>3</v>
      </c>
      <c r="E5582" s="134" t="s">
        <v>970</v>
      </c>
      <c r="F5582" s="134" t="s">
        <v>310</v>
      </c>
      <c r="G5582" s="134" t="s">
        <v>333</v>
      </c>
      <c r="H5582" s="135">
        <v>3814.8200000000006</v>
      </c>
      <c r="I5582" s="135">
        <v>6432.8499999999985</v>
      </c>
      <c r="J5582" s="135">
        <v>31697.379999999997</v>
      </c>
      <c r="K5582" t="str">
        <f>VLOOKUP(C5582,ResCat!$A$2:$B$268,2,FALSE)</f>
        <v>HMOMM</v>
      </c>
    </row>
    <row r="5583" spans="3:11" x14ac:dyDescent="0.25">
      <c r="C5583" s="134" t="s">
        <v>127</v>
      </c>
      <c r="D5583" s="134" t="s">
        <v>0</v>
      </c>
      <c r="E5583" s="134" t="s">
        <v>337</v>
      </c>
      <c r="F5583" s="134" t="s">
        <v>310</v>
      </c>
      <c r="G5583" s="134" t="s">
        <v>311</v>
      </c>
      <c r="H5583" s="135">
        <v>-199.33000000000038</v>
      </c>
      <c r="I5583" s="135">
        <v>-199.33000000000038</v>
      </c>
      <c r="J5583" s="135">
        <v>0</v>
      </c>
      <c r="K5583" t="str">
        <f>VLOOKUP(C5583,ResCat!$A$2:$B$268,2,FALSE)</f>
        <v>HMOMM</v>
      </c>
    </row>
    <row r="5584" spans="3:11" x14ac:dyDescent="0.25">
      <c r="C5584" s="134" t="s">
        <v>127</v>
      </c>
      <c r="D5584" s="134" t="s">
        <v>0</v>
      </c>
      <c r="E5584" s="134" t="s">
        <v>352</v>
      </c>
      <c r="F5584" s="134" t="s">
        <v>310</v>
      </c>
      <c r="G5584" s="134" t="s">
        <v>351</v>
      </c>
      <c r="H5584" s="135">
        <v>178.15</v>
      </c>
      <c r="I5584" s="135">
        <v>178.15</v>
      </c>
      <c r="J5584" s="135">
        <v>0</v>
      </c>
      <c r="K5584" t="str">
        <f>VLOOKUP(C5584,ResCat!$A$2:$B$268,2,FALSE)</f>
        <v>HMOMM</v>
      </c>
    </row>
    <row r="5585" spans="3:11" x14ac:dyDescent="0.25">
      <c r="C5585" s="134" t="s">
        <v>127</v>
      </c>
      <c r="D5585" s="134" t="s">
        <v>0</v>
      </c>
      <c r="E5585" s="134" t="s">
        <v>347</v>
      </c>
      <c r="F5585" s="134" t="s">
        <v>310</v>
      </c>
      <c r="G5585" s="134" t="s">
        <v>360</v>
      </c>
      <c r="H5585" s="135">
        <v>12656.36</v>
      </c>
      <c r="I5585" s="135">
        <v>13006.36</v>
      </c>
      <c r="J5585" s="135">
        <v>13312.55</v>
      </c>
      <c r="K5585" t="str">
        <f>VLOOKUP(C5585,ResCat!$A$2:$B$268,2,FALSE)</f>
        <v>HMOMM</v>
      </c>
    </row>
    <row r="5586" spans="3:11" x14ac:dyDescent="0.25">
      <c r="C5586" s="134" t="s">
        <v>127</v>
      </c>
      <c r="D5586" s="134" t="s">
        <v>0</v>
      </c>
      <c r="E5586" s="134" t="s">
        <v>339</v>
      </c>
      <c r="F5586" s="134" t="s">
        <v>310</v>
      </c>
      <c r="G5586" s="134" t="s">
        <v>353</v>
      </c>
      <c r="H5586" s="135">
        <v>-11939.46</v>
      </c>
      <c r="I5586" s="135">
        <v>-12189.46</v>
      </c>
      <c r="J5586" s="135">
        <v>-14138.64</v>
      </c>
      <c r="K5586" t="str">
        <f>VLOOKUP(C5586,ResCat!$A$2:$B$268,2,FALSE)</f>
        <v>HMOMM</v>
      </c>
    </row>
    <row r="5587" spans="3:11" x14ac:dyDescent="0.25">
      <c r="C5587" s="134" t="s">
        <v>127</v>
      </c>
      <c r="D5587" s="134" t="s">
        <v>0</v>
      </c>
      <c r="E5587" s="134" t="s">
        <v>342</v>
      </c>
      <c r="F5587" s="134" t="s">
        <v>310</v>
      </c>
      <c r="G5587" s="134" t="s">
        <v>348</v>
      </c>
      <c r="H5587" s="135">
        <v>-9141.18</v>
      </c>
      <c r="I5587" s="135">
        <v>-9216.18</v>
      </c>
      <c r="J5587" s="135">
        <v>0</v>
      </c>
      <c r="K5587" t="str">
        <f>VLOOKUP(C5587,ResCat!$A$2:$B$268,2,FALSE)</f>
        <v>HMOMM</v>
      </c>
    </row>
    <row r="5588" spans="3:11" x14ac:dyDescent="0.25">
      <c r="C5588" s="134" t="s">
        <v>127</v>
      </c>
      <c r="D5588" s="134" t="s">
        <v>0</v>
      </c>
      <c r="E5588" s="134" t="s">
        <v>328</v>
      </c>
      <c r="F5588" s="134" t="s">
        <v>310</v>
      </c>
      <c r="G5588" s="134" t="s">
        <v>319</v>
      </c>
      <c r="H5588" s="135">
        <v>14808.88</v>
      </c>
      <c r="I5588" s="135">
        <v>17583.879999999997</v>
      </c>
      <c r="J5588" s="135">
        <v>127358.40000000001</v>
      </c>
      <c r="K5588" t="str">
        <f>VLOOKUP(C5588,ResCat!$A$2:$B$268,2,FALSE)</f>
        <v>HMOMM</v>
      </c>
    </row>
    <row r="5589" spans="3:11" x14ac:dyDescent="0.25">
      <c r="C5589" s="134" t="s">
        <v>127</v>
      </c>
      <c r="D5589" s="134" t="s">
        <v>0</v>
      </c>
      <c r="E5589" s="134" t="s">
        <v>332</v>
      </c>
      <c r="F5589" s="134" t="s">
        <v>310</v>
      </c>
      <c r="G5589" s="134" t="s">
        <v>323</v>
      </c>
      <c r="H5589" s="135">
        <v>34020.089999999997</v>
      </c>
      <c r="I5589" s="135">
        <v>34720.089999999997</v>
      </c>
      <c r="J5589" s="135">
        <v>208721.39</v>
      </c>
      <c r="K5589" t="str">
        <f>VLOOKUP(C5589,ResCat!$A$2:$B$268,2,FALSE)</f>
        <v>HMOMM</v>
      </c>
    </row>
    <row r="5590" spans="3:11" x14ac:dyDescent="0.25">
      <c r="C5590" s="134" t="s">
        <v>127</v>
      </c>
      <c r="D5590" s="134" t="s">
        <v>0</v>
      </c>
      <c r="E5590" s="134" t="s">
        <v>335</v>
      </c>
      <c r="F5590" s="134" t="s">
        <v>310</v>
      </c>
      <c r="G5590" s="134" t="s">
        <v>325</v>
      </c>
      <c r="H5590" s="135">
        <v>211.68</v>
      </c>
      <c r="I5590" s="135">
        <v>211.68</v>
      </c>
      <c r="J5590" s="135">
        <v>0</v>
      </c>
      <c r="K5590" t="str">
        <f>VLOOKUP(C5590,ResCat!$A$2:$B$268,2,FALSE)</f>
        <v>HMOMM</v>
      </c>
    </row>
    <row r="5591" spans="3:11" x14ac:dyDescent="0.25">
      <c r="C5591" s="134" t="s">
        <v>127</v>
      </c>
      <c r="D5591" s="134" t="s">
        <v>0</v>
      </c>
      <c r="E5591" s="134" t="s">
        <v>4</v>
      </c>
      <c r="F5591" s="134" t="s">
        <v>310</v>
      </c>
      <c r="G5591" s="134" t="s">
        <v>327</v>
      </c>
      <c r="H5591" s="135">
        <v>8148.17</v>
      </c>
      <c r="I5591" s="135">
        <v>8848.17</v>
      </c>
      <c r="J5591" s="135">
        <v>60077.02</v>
      </c>
      <c r="K5591" t="str">
        <f>VLOOKUP(C5591,ResCat!$A$2:$B$268,2,FALSE)</f>
        <v>HMOMM</v>
      </c>
    </row>
    <row r="5592" spans="3:11" x14ac:dyDescent="0.25">
      <c r="C5592" s="134" t="s">
        <v>127</v>
      </c>
      <c r="D5592" s="134" t="s">
        <v>0</v>
      </c>
      <c r="E5592" s="134" t="s">
        <v>511</v>
      </c>
      <c r="F5592" s="134" t="s">
        <v>310</v>
      </c>
      <c r="G5592" s="134" t="s">
        <v>329</v>
      </c>
      <c r="H5592" s="135">
        <v>80450.84</v>
      </c>
      <c r="I5592" s="135">
        <v>87190.84</v>
      </c>
      <c r="J5592" s="135">
        <v>468564.6</v>
      </c>
      <c r="K5592" t="str">
        <f>VLOOKUP(C5592,ResCat!$A$2:$B$268,2,FALSE)</f>
        <v>HMOMM</v>
      </c>
    </row>
    <row r="5593" spans="3:11" x14ac:dyDescent="0.25">
      <c r="C5593" s="134" t="s">
        <v>127</v>
      </c>
      <c r="D5593" s="134" t="s">
        <v>0</v>
      </c>
      <c r="E5593" s="134" t="s">
        <v>969</v>
      </c>
      <c r="F5593" s="134" t="s">
        <v>310</v>
      </c>
      <c r="G5593" s="134" t="s">
        <v>331</v>
      </c>
      <c r="H5593" s="135">
        <v>52895.619999999995</v>
      </c>
      <c r="I5593" s="135">
        <v>52895.619999999995</v>
      </c>
      <c r="J5593" s="135">
        <v>73150</v>
      </c>
      <c r="K5593" t="str">
        <f>VLOOKUP(C5593,ResCat!$A$2:$B$268,2,FALSE)</f>
        <v>HMOMM</v>
      </c>
    </row>
    <row r="5594" spans="3:11" x14ac:dyDescent="0.25">
      <c r="C5594" s="134" t="s">
        <v>127</v>
      </c>
      <c r="D5594" s="134" t="s">
        <v>0</v>
      </c>
      <c r="E5594" s="134" t="s">
        <v>961</v>
      </c>
      <c r="F5594" s="134" t="s">
        <v>310</v>
      </c>
      <c r="G5594" s="134" t="s">
        <v>334</v>
      </c>
      <c r="H5594" s="135">
        <v>135976.89000000001</v>
      </c>
      <c r="I5594" s="135">
        <v>143711.89000000001</v>
      </c>
      <c r="J5594" s="135">
        <v>1071714.7200000002</v>
      </c>
      <c r="K5594" t="str">
        <f>VLOOKUP(C5594,ResCat!$A$2:$B$268,2,FALSE)</f>
        <v>HMOMM</v>
      </c>
    </row>
    <row r="5595" spans="3:11" x14ac:dyDescent="0.25">
      <c r="C5595" s="134" t="s">
        <v>127</v>
      </c>
      <c r="D5595" s="134" t="s">
        <v>0</v>
      </c>
      <c r="E5595" s="134" t="s">
        <v>970</v>
      </c>
      <c r="F5595" s="134" t="s">
        <v>310</v>
      </c>
      <c r="G5595" s="134" t="s">
        <v>333</v>
      </c>
      <c r="H5595" s="135">
        <v>85394.589999999982</v>
      </c>
      <c r="I5595" s="135">
        <v>90795.249999999971</v>
      </c>
      <c r="J5595" s="135">
        <v>728531.89000000013</v>
      </c>
      <c r="K5595" t="str">
        <f>VLOOKUP(C5595,ResCat!$A$2:$B$268,2,FALSE)</f>
        <v>HMOMM</v>
      </c>
    </row>
    <row r="5596" spans="3:11" x14ac:dyDescent="0.25">
      <c r="C5596" s="134" t="s">
        <v>127</v>
      </c>
      <c r="D5596" s="134" t="s">
        <v>2</v>
      </c>
      <c r="E5596" s="134" t="s">
        <v>352</v>
      </c>
      <c r="F5596" s="134" t="s">
        <v>310</v>
      </c>
      <c r="G5596" s="134" t="s">
        <v>351</v>
      </c>
      <c r="H5596" s="135">
        <v>-525.4</v>
      </c>
      <c r="I5596" s="135">
        <v>-525.4</v>
      </c>
      <c r="J5596" s="135">
        <v>-613.79999999999995</v>
      </c>
      <c r="K5596" t="str">
        <f>VLOOKUP(C5596,ResCat!$A$2:$B$268,2,FALSE)</f>
        <v>HMOMM</v>
      </c>
    </row>
    <row r="5597" spans="3:11" x14ac:dyDescent="0.25">
      <c r="C5597" s="134" t="s">
        <v>127</v>
      </c>
      <c r="D5597" s="134" t="s">
        <v>2</v>
      </c>
      <c r="E5597" s="134" t="s">
        <v>322</v>
      </c>
      <c r="F5597" s="134" t="s">
        <v>310</v>
      </c>
      <c r="G5597" s="134" t="s">
        <v>341</v>
      </c>
      <c r="H5597" s="135">
        <v>1771.53</v>
      </c>
      <c r="I5597" s="135">
        <v>2163.6799999999998</v>
      </c>
      <c r="J5597" s="135">
        <v>2608</v>
      </c>
      <c r="K5597" t="str">
        <f>VLOOKUP(C5597,ResCat!$A$2:$B$268,2,FALSE)</f>
        <v>HMOMM</v>
      </c>
    </row>
    <row r="5598" spans="3:11" x14ac:dyDescent="0.25">
      <c r="C5598" s="134" t="s">
        <v>127</v>
      </c>
      <c r="D5598" s="134" t="s">
        <v>2</v>
      </c>
      <c r="E5598" s="134" t="s">
        <v>324</v>
      </c>
      <c r="F5598" s="134" t="s">
        <v>310</v>
      </c>
      <c r="G5598" s="134" t="s">
        <v>340</v>
      </c>
      <c r="H5598" s="135">
        <v>1950.76</v>
      </c>
      <c r="I5598" s="135">
        <v>1960.76</v>
      </c>
      <c r="J5598" s="135">
        <v>1961</v>
      </c>
      <c r="K5598" t="str">
        <f>VLOOKUP(C5598,ResCat!$A$2:$B$268,2,FALSE)</f>
        <v>HMOMM</v>
      </c>
    </row>
    <row r="5599" spans="3:11" x14ac:dyDescent="0.25">
      <c r="C5599" s="134" t="s">
        <v>127</v>
      </c>
      <c r="D5599" s="134" t="s">
        <v>2</v>
      </c>
      <c r="E5599" s="134" t="s">
        <v>326</v>
      </c>
      <c r="F5599" s="134" t="s">
        <v>310</v>
      </c>
      <c r="G5599" s="134" t="s">
        <v>317</v>
      </c>
      <c r="H5599" s="135">
        <v>1568.61</v>
      </c>
      <c r="I5599" s="135">
        <v>1960.76</v>
      </c>
      <c r="J5599" s="135">
        <v>1961</v>
      </c>
      <c r="K5599" t="str">
        <f>VLOOKUP(C5599,ResCat!$A$2:$B$268,2,FALSE)</f>
        <v>HMOMM</v>
      </c>
    </row>
    <row r="5600" spans="3:11" x14ac:dyDescent="0.25">
      <c r="C5600" s="134" t="s">
        <v>127</v>
      </c>
      <c r="D5600" s="134" t="s">
        <v>2</v>
      </c>
      <c r="E5600" s="134" t="s">
        <v>328</v>
      </c>
      <c r="F5600" s="134" t="s">
        <v>310</v>
      </c>
      <c r="G5600" s="134" t="s">
        <v>319</v>
      </c>
      <c r="H5600" s="135">
        <v>3136.44</v>
      </c>
      <c r="I5600" s="135">
        <v>3920.56</v>
      </c>
      <c r="J5600" s="135">
        <v>3922</v>
      </c>
      <c r="K5600" t="str">
        <f>VLOOKUP(C5600,ResCat!$A$2:$B$268,2,FALSE)</f>
        <v>HMOMM</v>
      </c>
    </row>
    <row r="5601" spans="3:11" x14ac:dyDescent="0.25">
      <c r="C5601" s="134" t="s">
        <v>127</v>
      </c>
      <c r="D5601" s="134" t="s">
        <v>2</v>
      </c>
      <c r="E5601" s="134" t="s">
        <v>330</v>
      </c>
      <c r="F5601" s="134" t="s">
        <v>310</v>
      </c>
      <c r="G5601" s="134" t="s">
        <v>321</v>
      </c>
      <c r="H5601" s="135">
        <v>1767.14</v>
      </c>
      <c r="I5601" s="135">
        <v>2159.1999999999998</v>
      </c>
      <c r="J5601" s="135">
        <v>2239.5</v>
      </c>
      <c r="K5601" t="str">
        <f>VLOOKUP(C5601,ResCat!$A$2:$B$268,2,FALSE)</f>
        <v>HMOMM</v>
      </c>
    </row>
    <row r="5602" spans="3:11" x14ac:dyDescent="0.25">
      <c r="C5602" s="134" t="s">
        <v>127</v>
      </c>
      <c r="D5602" s="134" t="s">
        <v>2</v>
      </c>
      <c r="E5602" s="134" t="s">
        <v>332</v>
      </c>
      <c r="F5602" s="134" t="s">
        <v>310</v>
      </c>
      <c r="G5602" s="134" t="s">
        <v>323</v>
      </c>
      <c r="H5602" s="135">
        <v>1572.01</v>
      </c>
      <c r="I5602" s="135">
        <v>1969.07</v>
      </c>
      <c r="J5602" s="135">
        <v>2076</v>
      </c>
      <c r="K5602" t="str">
        <f>VLOOKUP(C5602,ResCat!$A$2:$B$268,2,FALSE)</f>
        <v>HMOMM</v>
      </c>
    </row>
    <row r="5603" spans="3:11" x14ac:dyDescent="0.25">
      <c r="C5603" s="134" t="s">
        <v>127</v>
      </c>
      <c r="D5603" s="134" t="s">
        <v>2</v>
      </c>
      <c r="E5603" s="134" t="s">
        <v>335</v>
      </c>
      <c r="F5603" s="134" t="s">
        <v>310</v>
      </c>
      <c r="G5603" s="134" t="s">
        <v>325</v>
      </c>
      <c r="H5603" s="135">
        <v>437.81</v>
      </c>
      <c r="I5603" s="135">
        <v>452.81</v>
      </c>
      <c r="J5603" s="135">
        <v>1490</v>
      </c>
      <c r="K5603" t="str">
        <f>VLOOKUP(C5603,ResCat!$A$2:$B$268,2,FALSE)</f>
        <v>HMOMM</v>
      </c>
    </row>
    <row r="5604" spans="3:11" x14ac:dyDescent="0.25">
      <c r="C5604" s="134" t="s">
        <v>127</v>
      </c>
      <c r="D5604" s="134" t="s">
        <v>2</v>
      </c>
      <c r="E5604" s="134" t="s">
        <v>4</v>
      </c>
      <c r="F5604" s="134" t="s">
        <v>310</v>
      </c>
      <c r="G5604" s="134" t="s">
        <v>327</v>
      </c>
      <c r="H5604" s="135">
        <v>1708.51</v>
      </c>
      <c r="I5604" s="135">
        <v>1708.51</v>
      </c>
      <c r="J5604" s="135">
        <v>5358</v>
      </c>
      <c r="K5604" t="str">
        <f>VLOOKUP(C5604,ResCat!$A$2:$B$268,2,FALSE)</f>
        <v>HMOMM</v>
      </c>
    </row>
    <row r="5605" spans="3:11" x14ac:dyDescent="0.25">
      <c r="C5605" s="134" t="s">
        <v>127</v>
      </c>
      <c r="D5605" s="134" t="s">
        <v>2</v>
      </c>
      <c r="E5605" s="134" t="s">
        <v>511</v>
      </c>
      <c r="F5605" s="134" t="s">
        <v>310</v>
      </c>
      <c r="G5605" s="134" t="s">
        <v>329</v>
      </c>
      <c r="H5605" s="135">
        <v>1730.04</v>
      </c>
      <c r="I5605" s="135">
        <v>1750.03</v>
      </c>
      <c r="J5605" s="135">
        <v>3687.64</v>
      </c>
      <c r="K5605" t="str">
        <f>VLOOKUP(C5605,ResCat!$A$2:$B$268,2,FALSE)</f>
        <v>HMOMM</v>
      </c>
    </row>
    <row r="5606" spans="3:11" x14ac:dyDescent="0.25">
      <c r="C5606" s="134" t="s">
        <v>127</v>
      </c>
      <c r="D5606" s="134" t="s">
        <v>2</v>
      </c>
      <c r="E5606" s="134" t="s">
        <v>969</v>
      </c>
      <c r="F5606" s="134" t="s">
        <v>310</v>
      </c>
      <c r="G5606" s="134" t="s">
        <v>331</v>
      </c>
      <c r="H5606" s="135">
        <v>1360.3700000000001</v>
      </c>
      <c r="I5606" s="135">
        <v>1415.3700000000001</v>
      </c>
      <c r="J5606" s="135">
        <v>3707</v>
      </c>
      <c r="K5606" t="str">
        <f>VLOOKUP(C5606,ResCat!$A$2:$B$268,2,FALSE)</f>
        <v>HMOMM</v>
      </c>
    </row>
    <row r="5607" spans="3:11" x14ac:dyDescent="0.25">
      <c r="C5607" s="134" t="s">
        <v>127</v>
      </c>
      <c r="D5607" s="134" t="s">
        <v>2</v>
      </c>
      <c r="E5607" s="134" t="s">
        <v>961</v>
      </c>
      <c r="F5607" s="134" t="s">
        <v>310</v>
      </c>
      <c r="G5607" s="134" t="s">
        <v>334</v>
      </c>
      <c r="H5607" s="135">
        <v>1659.8300000000004</v>
      </c>
      <c r="I5607" s="135">
        <v>1670.9500000000003</v>
      </c>
      <c r="J5607" s="135">
        <v>3849.9799999999996</v>
      </c>
      <c r="K5607" t="str">
        <f>VLOOKUP(C5607,ResCat!$A$2:$B$268,2,FALSE)</f>
        <v>HMOMM</v>
      </c>
    </row>
    <row r="5608" spans="3:11" x14ac:dyDescent="0.25">
      <c r="C5608" s="134" t="s">
        <v>127</v>
      </c>
      <c r="D5608" s="134" t="s">
        <v>2</v>
      </c>
      <c r="E5608" s="134" t="s">
        <v>970</v>
      </c>
      <c r="F5608" s="134" t="s">
        <v>310</v>
      </c>
      <c r="G5608" s="134" t="s">
        <v>333</v>
      </c>
      <c r="H5608" s="135">
        <v>4787.28</v>
      </c>
      <c r="I5608" s="135">
        <v>4811.07</v>
      </c>
      <c r="J5608" s="135">
        <v>16382.129999999997</v>
      </c>
      <c r="K5608" t="str">
        <f>VLOOKUP(C5608,ResCat!$A$2:$B$268,2,FALSE)</f>
        <v>HMOMM</v>
      </c>
    </row>
    <row r="5609" spans="3:11" x14ac:dyDescent="0.25">
      <c r="C5609" s="134" t="s">
        <v>127</v>
      </c>
      <c r="D5609" s="134" t="s">
        <v>343</v>
      </c>
      <c r="E5609" s="134" t="s">
        <v>324</v>
      </c>
      <c r="F5609" s="134" t="s">
        <v>1061</v>
      </c>
      <c r="G5609" s="134" t="s">
        <v>340</v>
      </c>
      <c r="H5609" s="135">
        <v>0</v>
      </c>
      <c r="I5609" s="135">
        <v>-4.84</v>
      </c>
      <c r="J5609" s="135">
        <v>-266.87</v>
      </c>
      <c r="K5609" t="str">
        <f>VLOOKUP(C5609,ResCat!$A$2:$B$268,2,FALSE)</f>
        <v>HMOMM</v>
      </c>
    </row>
    <row r="5610" spans="3:11" x14ac:dyDescent="0.25">
      <c r="C5610" s="134" t="s">
        <v>127</v>
      </c>
      <c r="D5610" s="134" t="s">
        <v>343</v>
      </c>
      <c r="E5610" s="134" t="s">
        <v>326</v>
      </c>
      <c r="F5610" s="134" t="s">
        <v>1061</v>
      </c>
      <c r="G5610" s="134" t="s">
        <v>317</v>
      </c>
      <c r="H5610" s="135">
        <v>0</v>
      </c>
      <c r="I5610" s="135">
        <v>-7.43</v>
      </c>
      <c r="J5610" s="135">
        <v>-453.27000000000004</v>
      </c>
      <c r="K5610" t="str">
        <f>VLOOKUP(C5610,ResCat!$A$2:$B$268,2,FALSE)</f>
        <v>HMOMM</v>
      </c>
    </row>
    <row r="5611" spans="3:11" x14ac:dyDescent="0.25">
      <c r="C5611" s="134" t="s">
        <v>127</v>
      </c>
      <c r="D5611" s="134" t="s">
        <v>343</v>
      </c>
      <c r="E5611" s="134" t="s">
        <v>328</v>
      </c>
      <c r="F5611" s="134" t="s">
        <v>1061</v>
      </c>
      <c r="G5611" s="134" t="s">
        <v>319</v>
      </c>
      <c r="H5611" s="135">
        <v>0</v>
      </c>
      <c r="I5611" s="135">
        <v>-9.99</v>
      </c>
      <c r="J5611" s="135">
        <v>-551.36</v>
      </c>
      <c r="K5611" t="str">
        <f>VLOOKUP(C5611,ResCat!$A$2:$B$268,2,FALSE)</f>
        <v>HMOMM</v>
      </c>
    </row>
    <row r="5612" spans="3:11" x14ac:dyDescent="0.25">
      <c r="C5612" s="134" t="s">
        <v>127</v>
      </c>
      <c r="D5612" s="134" t="s">
        <v>343</v>
      </c>
      <c r="E5612" s="134" t="s">
        <v>330</v>
      </c>
      <c r="F5612" s="134" t="s">
        <v>1061</v>
      </c>
      <c r="G5612" s="134" t="s">
        <v>321</v>
      </c>
      <c r="H5612" s="135">
        <v>0</v>
      </c>
      <c r="I5612" s="135">
        <v>-7.23</v>
      </c>
      <c r="J5612" s="135">
        <v>-12.730000000000004</v>
      </c>
      <c r="K5612" t="str">
        <f>VLOOKUP(C5612,ResCat!$A$2:$B$268,2,FALSE)</f>
        <v>HMOMM</v>
      </c>
    </row>
    <row r="5613" spans="3:11" x14ac:dyDescent="0.25">
      <c r="C5613" s="134" t="s">
        <v>127</v>
      </c>
      <c r="D5613" s="134" t="s">
        <v>343</v>
      </c>
      <c r="E5613" s="134" t="s">
        <v>332</v>
      </c>
      <c r="F5613" s="134" t="s">
        <v>1061</v>
      </c>
      <c r="G5613" s="134" t="s">
        <v>323</v>
      </c>
      <c r="H5613" s="135">
        <v>-5.36</v>
      </c>
      <c r="I5613" s="135">
        <v>-30.229999999999997</v>
      </c>
      <c r="J5613" s="135">
        <v>-225.81</v>
      </c>
      <c r="K5613" t="str">
        <f>VLOOKUP(C5613,ResCat!$A$2:$B$268,2,FALSE)</f>
        <v>HMOMM</v>
      </c>
    </row>
    <row r="5614" spans="3:11" x14ac:dyDescent="0.25">
      <c r="C5614" s="134" t="s">
        <v>127</v>
      </c>
      <c r="D5614" s="134" t="s">
        <v>343</v>
      </c>
      <c r="E5614" s="134" t="s">
        <v>511</v>
      </c>
      <c r="F5614" s="134" t="s">
        <v>1061</v>
      </c>
      <c r="G5614" s="134" t="s">
        <v>329</v>
      </c>
      <c r="H5614" s="135">
        <v>0</v>
      </c>
      <c r="I5614" s="135">
        <v>14.5</v>
      </c>
      <c r="J5614" s="135">
        <v>571.5</v>
      </c>
      <c r="K5614" t="str">
        <f>VLOOKUP(C5614,ResCat!$A$2:$B$268,2,FALSE)</f>
        <v>HMOMM</v>
      </c>
    </row>
    <row r="5615" spans="3:11" x14ac:dyDescent="0.25">
      <c r="C5615" s="134" t="s">
        <v>127</v>
      </c>
      <c r="D5615" s="134" t="s">
        <v>343</v>
      </c>
      <c r="E5615" s="134" t="s">
        <v>969</v>
      </c>
      <c r="F5615" s="134" t="s">
        <v>1061</v>
      </c>
      <c r="G5615" s="134" t="s">
        <v>331</v>
      </c>
      <c r="H5615" s="135">
        <v>64.040000000000006</v>
      </c>
      <c r="I5615" s="135">
        <v>101.57999999999998</v>
      </c>
      <c r="J5615" s="135">
        <v>300.60000000000002</v>
      </c>
      <c r="K5615" t="str">
        <f>VLOOKUP(C5615,ResCat!$A$2:$B$268,2,FALSE)</f>
        <v>HMOMM</v>
      </c>
    </row>
    <row r="5616" spans="3:11" x14ac:dyDescent="0.25">
      <c r="C5616" s="134" t="s">
        <v>127</v>
      </c>
      <c r="D5616" s="134" t="s">
        <v>343</v>
      </c>
      <c r="E5616" s="134" t="s">
        <v>961</v>
      </c>
      <c r="F5616" s="134" t="s">
        <v>1061</v>
      </c>
      <c r="G5616" s="134" t="s">
        <v>334</v>
      </c>
      <c r="H5616" s="135">
        <v>-31.33</v>
      </c>
      <c r="I5616" s="135">
        <v>25.189999999999962</v>
      </c>
      <c r="J5616" s="135">
        <v>680.06</v>
      </c>
      <c r="K5616" t="str">
        <f>VLOOKUP(C5616,ResCat!$A$2:$B$268,2,FALSE)</f>
        <v>HMOMM</v>
      </c>
    </row>
    <row r="5617" spans="3:11" x14ac:dyDescent="0.25">
      <c r="C5617" s="134" t="s">
        <v>127</v>
      </c>
      <c r="D5617" s="134" t="s">
        <v>343</v>
      </c>
      <c r="E5617" s="134" t="s">
        <v>970</v>
      </c>
      <c r="F5617" s="134" t="s">
        <v>1061</v>
      </c>
      <c r="G5617" s="134" t="s">
        <v>333</v>
      </c>
      <c r="H5617" s="135">
        <v>208145.47000000041</v>
      </c>
      <c r="I5617" s="135">
        <v>239885.55999999968</v>
      </c>
      <c r="J5617" s="135">
        <v>749961.2999999976</v>
      </c>
      <c r="K5617" t="str">
        <f>VLOOKUP(C5617,ResCat!$A$2:$B$268,2,FALSE)</f>
        <v>HMOMM</v>
      </c>
    </row>
    <row r="5618" spans="3:11" x14ac:dyDescent="0.25">
      <c r="C5618" s="134" t="s">
        <v>127</v>
      </c>
      <c r="D5618" s="134" t="s">
        <v>343</v>
      </c>
      <c r="E5618" s="134" t="s">
        <v>1023</v>
      </c>
      <c r="F5618" s="134" t="s">
        <v>1061</v>
      </c>
      <c r="G5618" s="134" t="s">
        <v>308</v>
      </c>
      <c r="H5618" s="135">
        <v>639.54999999999995</v>
      </c>
      <c r="I5618" s="135">
        <v>853.47999999999956</v>
      </c>
      <c r="J5618" s="135">
        <v>5604.84</v>
      </c>
      <c r="K5618" t="str">
        <f>VLOOKUP(C5618,ResCat!$A$2:$B$268,2,FALSE)</f>
        <v>HMOMM</v>
      </c>
    </row>
    <row r="5619" spans="3:11" x14ac:dyDescent="0.25">
      <c r="C5619" s="134" t="s">
        <v>127</v>
      </c>
      <c r="D5619" s="134" t="s">
        <v>1</v>
      </c>
      <c r="E5619" s="134" t="s">
        <v>337</v>
      </c>
      <c r="F5619" s="134" t="s">
        <v>310</v>
      </c>
      <c r="G5619" s="134" t="s">
        <v>311</v>
      </c>
      <c r="H5619" s="135">
        <v>-184.75</v>
      </c>
      <c r="I5619" s="135">
        <v>-184.75</v>
      </c>
      <c r="J5619" s="135">
        <v>0</v>
      </c>
      <c r="K5619" t="str">
        <f>VLOOKUP(C5619,ResCat!$A$2:$B$268,2,FALSE)</f>
        <v>HMOMM</v>
      </c>
    </row>
    <row r="5620" spans="3:11" x14ac:dyDescent="0.25">
      <c r="C5620" s="134" t="s">
        <v>127</v>
      </c>
      <c r="D5620" s="134" t="s">
        <v>1</v>
      </c>
      <c r="E5620" s="134" t="s">
        <v>347</v>
      </c>
      <c r="F5620" s="134" t="s">
        <v>310</v>
      </c>
      <c r="G5620" s="134" t="s">
        <v>360</v>
      </c>
      <c r="H5620" s="135">
        <v>221.59</v>
      </c>
      <c r="I5620" s="135">
        <v>-28.41</v>
      </c>
      <c r="J5620" s="135">
        <v>-4232.3</v>
      </c>
      <c r="K5620" t="str">
        <f>VLOOKUP(C5620,ResCat!$A$2:$B$268,2,FALSE)</f>
        <v>HMOMM</v>
      </c>
    </row>
    <row r="5621" spans="3:11" x14ac:dyDescent="0.25">
      <c r="C5621" s="134" t="s">
        <v>127</v>
      </c>
      <c r="D5621" s="134" t="s">
        <v>1</v>
      </c>
      <c r="E5621" s="134" t="s">
        <v>361</v>
      </c>
      <c r="F5621" s="134" t="s">
        <v>310</v>
      </c>
      <c r="G5621" s="134" t="s">
        <v>355</v>
      </c>
      <c r="H5621" s="135">
        <v>-1129.69</v>
      </c>
      <c r="I5621" s="135">
        <v>-1129.69</v>
      </c>
      <c r="J5621" s="135">
        <v>-544</v>
      </c>
      <c r="K5621" t="str">
        <f>VLOOKUP(C5621,ResCat!$A$2:$B$268,2,FALSE)</f>
        <v>HMOMM</v>
      </c>
    </row>
    <row r="5622" spans="3:11" x14ac:dyDescent="0.25">
      <c r="C5622" s="134" t="s">
        <v>127</v>
      </c>
      <c r="D5622" s="134" t="s">
        <v>1</v>
      </c>
      <c r="E5622" s="134" t="s">
        <v>312</v>
      </c>
      <c r="F5622" s="134" t="s">
        <v>310</v>
      </c>
      <c r="G5622" s="134" t="s">
        <v>364</v>
      </c>
      <c r="H5622" s="135">
        <v>1727.47</v>
      </c>
      <c r="I5622" s="135">
        <v>1806.83</v>
      </c>
      <c r="J5622" s="135">
        <v>2153</v>
      </c>
      <c r="K5622" t="str">
        <f>VLOOKUP(C5622,ResCat!$A$2:$B$268,2,FALSE)</f>
        <v>HMOMM</v>
      </c>
    </row>
    <row r="5623" spans="3:11" x14ac:dyDescent="0.25">
      <c r="C5623" s="134" t="s">
        <v>127</v>
      </c>
      <c r="D5623" s="134" t="s">
        <v>1</v>
      </c>
      <c r="E5623" s="134" t="s">
        <v>357</v>
      </c>
      <c r="F5623" s="134" t="s">
        <v>310</v>
      </c>
      <c r="G5623" s="134" t="s">
        <v>338</v>
      </c>
      <c r="H5623" s="135">
        <v>-2922.39</v>
      </c>
      <c r="I5623" s="135">
        <v>-3054.61</v>
      </c>
      <c r="J5623" s="135">
        <v>-10676.5</v>
      </c>
      <c r="K5623" t="str">
        <f>VLOOKUP(C5623,ResCat!$A$2:$B$268,2,FALSE)</f>
        <v>HMOMM</v>
      </c>
    </row>
    <row r="5624" spans="3:11" x14ac:dyDescent="0.25">
      <c r="C5624" s="134" t="s">
        <v>127</v>
      </c>
      <c r="D5624" s="134" t="s">
        <v>1</v>
      </c>
      <c r="E5624" s="134" t="s">
        <v>339</v>
      </c>
      <c r="F5624" s="134" t="s">
        <v>310</v>
      </c>
      <c r="G5624" s="134" t="s">
        <v>353</v>
      </c>
      <c r="H5624" s="135">
        <v>-54.33</v>
      </c>
      <c r="I5624" s="135">
        <v>-54.33</v>
      </c>
      <c r="J5624" s="135">
        <v>0</v>
      </c>
      <c r="K5624" t="str">
        <f>VLOOKUP(C5624,ResCat!$A$2:$B$268,2,FALSE)</f>
        <v>HMOMM</v>
      </c>
    </row>
    <row r="5625" spans="3:11" x14ac:dyDescent="0.25">
      <c r="C5625" s="134" t="s">
        <v>127</v>
      </c>
      <c r="D5625" s="134" t="s">
        <v>1</v>
      </c>
      <c r="E5625" s="134" t="s">
        <v>342</v>
      </c>
      <c r="F5625" s="134" t="s">
        <v>310</v>
      </c>
      <c r="G5625" s="134" t="s">
        <v>348</v>
      </c>
      <c r="H5625" s="135">
        <v>-196.17</v>
      </c>
      <c r="I5625" s="135">
        <v>-196.17</v>
      </c>
      <c r="J5625" s="135">
        <v>0</v>
      </c>
      <c r="K5625" t="str">
        <f>VLOOKUP(C5625,ResCat!$A$2:$B$268,2,FALSE)</f>
        <v>HMOMM</v>
      </c>
    </row>
    <row r="5626" spans="3:11" x14ac:dyDescent="0.25">
      <c r="C5626" s="134" t="s">
        <v>127</v>
      </c>
      <c r="D5626" s="134" t="s">
        <v>1</v>
      </c>
      <c r="E5626" s="134" t="s">
        <v>322</v>
      </c>
      <c r="F5626" s="134" t="s">
        <v>310</v>
      </c>
      <c r="G5626" s="134" t="s">
        <v>341</v>
      </c>
      <c r="H5626" s="135">
        <v>4308.7199999999993</v>
      </c>
      <c r="I5626" s="135">
        <v>4598.72</v>
      </c>
      <c r="J5626" s="135">
        <v>39994.019999999997</v>
      </c>
      <c r="K5626" t="str">
        <f>VLOOKUP(C5626,ResCat!$A$2:$B$268,2,FALSE)</f>
        <v>HMOMM</v>
      </c>
    </row>
    <row r="5627" spans="3:11" x14ac:dyDescent="0.25">
      <c r="C5627" s="134" t="s">
        <v>127</v>
      </c>
      <c r="D5627" s="134" t="s">
        <v>1</v>
      </c>
      <c r="E5627" s="134" t="s">
        <v>324</v>
      </c>
      <c r="F5627" s="134" t="s">
        <v>310</v>
      </c>
      <c r="G5627" s="134" t="s">
        <v>340</v>
      </c>
      <c r="H5627" s="135">
        <v>-232.54000000000002</v>
      </c>
      <c r="I5627" s="135">
        <v>-232.54000000000002</v>
      </c>
      <c r="J5627" s="135">
        <v>0</v>
      </c>
      <c r="K5627" t="str">
        <f>VLOOKUP(C5627,ResCat!$A$2:$B$268,2,FALSE)</f>
        <v>HMOMM</v>
      </c>
    </row>
    <row r="5628" spans="3:11" x14ac:dyDescent="0.25">
      <c r="C5628" s="134" t="s">
        <v>127</v>
      </c>
      <c r="D5628" s="134" t="s">
        <v>1</v>
      </c>
      <c r="E5628" s="134" t="s">
        <v>328</v>
      </c>
      <c r="F5628" s="134" t="s">
        <v>310</v>
      </c>
      <c r="G5628" s="134" t="s">
        <v>319</v>
      </c>
      <c r="H5628" s="135">
        <v>-155.9</v>
      </c>
      <c r="I5628" s="135">
        <v>-155.9</v>
      </c>
      <c r="J5628" s="135">
        <v>0</v>
      </c>
      <c r="K5628" t="str">
        <f>VLOOKUP(C5628,ResCat!$A$2:$B$268,2,FALSE)</f>
        <v>HMOMM</v>
      </c>
    </row>
    <row r="5629" spans="3:11" x14ac:dyDescent="0.25">
      <c r="C5629" s="134" t="s">
        <v>127</v>
      </c>
      <c r="D5629" s="134" t="s">
        <v>1</v>
      </c>
      <c r="E5629" s="134" t="s">
        <v>330</v>
      </c>
      <c r="F5629" s="134" t="s">
        <v>310</v>
      </c>
      <c r="G5629" s="134" t="s">
        <v>321</v>
      </c>
      <c r="H5629" s="135">
        <v>1284.1400000000001</v>
      </c>
      <c r="I5629" s="135">
        <v>1593.2300000000002</v>
      </c>
      <c r="J5629" s="135">
        <v>10558</v>
      </c>
      <c r="K5629" t="str">
        <f>VLOOKUP(C5629,ResCat!$A$2:$B$268,2,FALSE)</f>
        <v>HMOMM</v>
      </c>
    </row>
    <row r="5630" spans="3:11" x14ac:dyDescent="0.25">
      <c r="C5630" s="134" t="s">
        <v>127</v>
      </c>
      <c r="D5630" s="134" t="s">
        <v>1</v>
      </c>
      <c r="E5630" s="134" t="s">
        <v>332</v>
      </c>
      <c r="F5630" s="134" t="s">
        <v>310</v>
      </c>
      <c r="G5630" s="134" t="s">
        <v>323</v>
      </c>
      <c r="H5630" s="135">
        <v>300.86</v>
      </c>
      <c r="I5630" s="135">
        <v>176.89000000000001</v>
      </c>
      <c r="J5630" s="135">
        <v>-1100.9899999999998</v>
      </c>
      <c r="K5630" t="str">
        <f>VLOOKUP(C5630,ResCat!$A$2:$B$268,2,FALSE)</f>
        <v>HMOMM</v>
      </c>
    </row>
    <row r="5631" spans="3:11" x14ac:dyDescent="0.25">
      <c r="C5631" s="134" t="s">
        <v>127</v>
      </c>
      <c r="D5631" s="134" t="s">
        <v>1</v>
      </c>
      <c r="E5631" s="134" t="s">
        <v>335</v>
      </c>
      <c r="F5631" s="134" t="s">
        <v>310</v>
      </c>
      <c r="G5631" s="134" t="s">
        <v>325</v>
      </c>
      <c r="H5631" s="135">
        <v>14585.550000000005</v>
      </c>
      <c r="I5631" s="135">
        <v>15553.010000000004</v>
      </c>
      <c r="J5631" s="135">
        <v>57459</v>
      </c>
      <c r="K5631" t="str">
        <f>VLOOKUP(C5631,ResCat!$A$2:$B$268,2,FALSE)</f>
        <v>HMOMM</v>
      </c>
    </row>
    <row r="5632" spans="3:11" x14ac:dyDescent="0.25">
      <c r="C5632" s="134" t="s">
        <v>127</v>
      </c>
      <c r="D5632" s="134" t="s">
        <v>1</v>
      </c>
      <c r="E5632" s="134" t="s">
        <v>4</v>
      </c>
      <c r="F5632" s="134" t="s">
        <v>310</v>
      </c>
      <c r="G5632" s="134" t="s">
        <v>327</v>
      </c>
      <c r="H5632" s="135">
        <v>7956.1099999999979</v>
      </c>
      <c r="I5632" s="135">
        <v>8081.8699999999981</v>
      </c>
      <c r="J5632" s="135">
        <v>10508.1</v>
      </c>
      <c r="K5632" t="str">
        <f>VLOOKUP(C5632,ResCat!$A$2:$B$268,2,FALSE)</f>
        <v>HMOMM</v>
      </c>
    </row>
    <row r="5633" spans="3:11" x14ac:dyDescent="0.25">
      <c r="C5633" s="134" t="s">
        <v>127</v>
      </c>
      <c r="D5633" s="134" t="s">
        <v>1</v>
      </c>
      <c r="E5633" s="134" t="s">
        <v>511</v>
      </c>
      <c r="F5633" s="134" t="s">
        <v>310</v>
      </c>
      <c r="G5633" s="134" t="s">
        <v>329</v>
      </c>
      <c r="H5633" s="135">
        <v>28662.080000000002</v>
      </c>
      <c r="I5633" s="135">
        <v>28862.700000000004</v>
      </c>
      <c r="J5633" s="135">
        <v>57080.75</v>
      </c>
      <c r="K5633" t="str">
        <f>VLOOKUP(C5633,ResCat!$A$2:$B$268,2,FALSE)</f>
        <v>HMOMM</v>
      </c>
    </row>
    <row r="5634" spans="3:11" x14ac:dyDescent="0.25">
      <c r="C5634" s="134" t="s">
        <v>127</v>
      </c>
      <c r="D5634" s="134" t="s">
        <v>1</v>
      </c>
      <c r="E5634" s="134" t="s">
        <v>969</v>
      </c>
      <c r="F5634" s="134" t="s">
        <v>310</v>
      </c>
      <c r="G5634" s="134" t="s">
        <v>331</v>
      </c>
      <c r="H5634" s="135">
        <v>49320.090000000004</v>
      </c>
      <c r="I5634" s="135">
        <v>51283.11</v>
      </c>
      <c r="J5634" s="135">
        <v>180023.1</v>
      </c>
      <c r="K5634" t="str">
        <f>VLOOKUP(C5634,ResCat!$A$2:$B$268,2,FALSE)</f>
        <v>HMOMM</v>
      </c>
    </row>
    <row r="5635" spans="3:11" x14ac:dyDescent="0.25">
      <c r="C5635" s="134" t="s">
        <v>127</v>
      </c>
      <c r="D5635" s="134" t="s">
        <v>1</v>
      </c>
      <c r="E5635" s="134" t="s">
        <v>961</v>
      </c>
      <c r="F5635" s="134" t="s">
        <v>310</v>
      </c>
      <c r="G5635" s="134" t="s">
        <v>334</v>
      </c>
      <c r="H5635" s="135">
        <v>47594.43</v>
      </c>
      <c r="I5635" s="135">
        <v>50039.46</v>
      </c>
      <c r="J5635" s="135">
        <v>212617.24</v>
      </c>
      <c r="K5635" t="str">
        <f>VLOOKUP(C5635,ResCat!$A$2:$B$268,2,FALSE)</f>
        <v>HMOMM</v>
      </c>
    </row>
    <row r="5636" spans="3:11" x14ac:dyDescent="0.25">
      <c r="C5636" s="134" t="s">
        <v>127</v>
      </c>
      <c r="D5636" s="134" t="s">
        <v>1</v>
      </c>
      <c r="E5636" s="134" t="s">
        <v>970</v>
      </c>
      <c r="F5636" s="134" t="s">
        <v>310</v>
      </c>
      <c r="G5636" s="134" t="s">
        <v>333</v>
      </c>
      <c r="H5636" s="135">
        <v>41359.479999999996</v>
      </c>
      <c r="I5636" s="135">
        <v>45117.570000000007</v>
      </c>
      <c r="J5636" s="135">
        <v>236017.79</v>
      </c>
      <c r="K5636" t="str">
        <f>VLOOKUP(C5636,ResCat!$A$2:$B$268,2,FALSE)</f>
        <v>HMOMM</v>
      </c>
    </row>
    <row r="5637" spans="3:11" x14ac:dyDescent="0.25">
      <c r="C5637" s="134" t="s">
        <v>127</v>
      </c>
      <c r="D5637" s="134" t="s">
        <v>1</v>
      </c>
      <c r="E5637" s="134" t="s">
        <v>1023</v>
      </c>
      <c r="F5637" s="134" t="s">
        <v>310</v>
      </c>
      <c r="G5637" s="134" t="s">
        <v>308</v>
      </c>
      <c r="H5637" s="135">
        <v>777.69</v>
      </c>
      <c r="I5637" s="135">
        <v>976.08</v>
      </c>
      <c r="J5637" s="135">
        <v>2500</v>
      </c>
      <c r="K5637" t="str">
        <f>VLOOKUP(C5637,ResCat!$A$2:$B$268,2,FALSE)</f>
        <v>HMOMM</v>
      </c>
    </row>
    <row r="5638" spans="3:11" x14ac:dyDescent="0.25">
      <c r="C5638" s="134" t="s">
        <v>115</v>
      </c>
      <c r="D5638" s="134" t="s">
        <v>3</v>
      </c>
      <c r="E5638" s="134" t="s">
        <v>366</v>
      </c>
      <c r="F5638" s="134" t="s">
        <v>310</v>
      </c>
      <c r="G5638" s="134" t="s">
        <v>311</v>
      </c>
      <c r="H5638" s="135">
        <v>-483.55</v>
      </c>
      <c r="I5638" s="135">
        <v>-483.55</v>
      </c>
      <c r="J5638" s="135">
        <v>-1521.47</v>
      </c>
      <c r="K5638" t="str">
        <f>VLOOKUP(C5638,ResCat!$A$2:$B$268,2,FALSE)</f>
        <v>HMOMG</v>
      </c>
    </row>
    <row r="5639" spans="3:11" x14ac:dyDescent="0.25">
      <c r="C5639" s="134" t="s">
        <v>115</v>
      </c>
      <c r="D5639" s="134" t="s">
        <v>3</v>
      </c>
      <c r="E5639" s="134" t="s">
        <v>337</v>
      </c>
      <c r="F5639" s="134" t="s">
        <v>310</v>
      </c>
      <c r="G5639" s="134" t="s">
        <v>311</v>
      </c>
      <c r="H5639" s="135">
        <v>-625.47</v>
      </c>
      <c r="I5639" s="135">
        <v>-625.47</v>
      </c>
      <c r="J5639" s="135">
        <v>0</v>
      </c>
      <c r="K5639" t="str">
        <f>VLOOKUP(C5639,ResCat!$A$2:$B$268,2,FALSE)</f>
        <v>HMOMG</v>
      </c>
    </row>
    <row r="5640" spans="3:11" x14ac:dyDescent="0.25">
      <c r="C5640" s="134" t="s">
        <v>115</v>
      </c>
      <c r="D5640" s="134" t="s">
        <v>3</v>
      </c>
      <c r="E5640" s="134" t="s">
        <v>342</v>
      </c>
      <c r="F5640" s="134" t="s">
        <v>310</v>
      </c>
      <c r="G5640" s="134" t="s">
        <v>348</v>
      </c>
      <c r="H5640" s="135">
        <v>0</v>
      </c>
      <c r="I5640" s="135">
        <v>0</v>
      </c>
      <c r="J5640" s="135">
        <v>0</v>
      </c>
      <c r="K5640" t="str">
        <f>VLOOKUP(C5640,ResCat!$A$2:$B$268,2,FALSE)</f>
        <v>HMOMG</v>
      </c>
    </row>
    <row r="5641" spans="3:11" x14ac:dyDescent="0.25">
      <c r="C5641" s="134" t="s">
        <v>115</v>
      </c>
      <c r="D5641" s="134" t="s">
        <v>3</v>
      </c>
      <c r="E5641" s="134" t="s">
        <v>316</v>
      </c>
      <c r="F5641" s="134" t="s">
        <v>310</v>
      </c>
      <c r="G5641" s="134" t="s">
        <v>313</v>
      </c>
      <c r="H5641" s="135">
        <v>0</v>
      </c>
      <c r="I5641" s="135">
        <v>0</v>
      </c>
      <c r="J5641" s="135">
        <v>0</v>
      </c>
      <c r="K5641" t="str">
        <f>VLOOKUP(C5641,ResCat!$A$2:$B$268,2,FALSE)</f>
        <v>HMOMG</v>
      </c>
    </row>
    <row r="5642" spans="3:11" x14ac:dyDescent="0.25">
      <c r="C5642" s="134" t="s">
        <v>115</v>
      </c>
      <c r="D5642" s="134" t="s">
        <v>3</v>
      </c>
      <c r="E5642" s="134" t="s">
        <v>318</v>
      </c>
      <c r="F5642" s="134" t="s">
        <v>310</v>
      </c>
      <c r="G5642" s="134" t="s">
        <v>358</v>
      </c>
      <c r="H5642" s="135">
        <v>0</v>
      </c>
      <c r="I5642" s="135">
        <v>0</v>
      </c>
      <c r="J5642" s="135">
        <v>0</v>
      </c>
      <c r="K5642" t="str">
        <f>VLOOKUP(C5642,ResCat!$A$2:$B$268,2,FALSE)</f>
        <v>HMOMG</v>
      </c>
    </row>
    <row r="5643" spans="3:11" x14ac:dyDescent="0.25">
      <c r="C5643" s="134" t="s">
        <v>115</v>
      </c>
      <c r="D5643" s="134" t="s">
        <v>3</v>
      </c>
      <c r="E5643" s="134" t="s">
        <v>320</v>
      </c>
      <c r="F5643" s="134" t="s">
        <v>310</v>
      </c>
      <c r="G5643" s="134" t="s">
        <v>315</v>
      </c>
      <c r="H5643" s="135">
        <v>-12.64</v>
      </c>
      <c r="I5643" s="135">
        <v>-12.64</v>
      </c>
      <c r="J5643" s="135">
        <v>0</v>
      </c>
      <c r="K5643" t="str">
        <f>VLOOKUP(C5643,ResCat!$A$2:$B$268,2,FALSE)</f>
        <v>HMOMG</v>
      </c>
    </row>
    <row r="5644" spans="3:11" x14ac:dyDescent="0.25">
      <c r="C5644" s="134" t="s">
        <v>115</v>
      </c>
      <c r="D5644" s="134" t="s">
        <v>3</v>
      </c>
      <c r="E5644" s="134" t="s">
        <v>322</v>
      </c>
      <c r="F5644" s="134" t="s">
        <v>310</v>
      </c>
      <c r="G5644" s="134" t="s">
        <v>341</v>
      </c>
      <c r="H5644" s="135">
        <v>124.8</v>
      </c>
      <c r="I5644" s="135">
        <v>124.8</v>
      </c>
      <c r="J5644" s="135">
        <v>780</v>
      </c>
      <c r="K5644" t="str">
        <f>VLOOKUP(C5644,ResCat!$A$2:$B$268,2,FALSE)</f>
        <v>HMOMG</v>
      </c>
    </row>
    <row r="5645" spans="3:11" x14ac:dyDescent="0.25">
      <c r="C5645" s="134" t="s">
        <v>115</v>
      </c>
      <c r="D5645" s="134" t="s">
        <v>3</v>
      </c>
      <c r="E5645" s="134" t="s">
        <v>328</v>
      </c>
      <c r="F5645" s="134" t="s">
        <v>310</v>
      </c>
      <c r="G5645" s="134" t="s">
        <v>319</v>
      </c>
      <c r="H5645" s="135">
        <v>509.96000000000004</v>
      </c>
      <c r="I5645" s="135">
        <v>509.96000000000004</v>
      </c>
      <c r="J5645" s="135">
        <v>1405</v>
      </c>
      <c r="K5645" t="str">
        <f>VLOOKUP(C5645,ResCat!$A$2:$B$268,2,FALSE)</f>
        <v>HMOMG</v>
      </c>
    </row>
    <row r="5646" spans="3:11" x14ac:dyDescent="0.25">
      <c r="C5646" s="134" t="s">
        <v>115</v>
      </c>
      <c r="D5646" s="134" t="s">
        <v>3</v>
      </c>
      <c r="E5646" s="134" t="s">
        <v>335</v>
      </c>
      <c r="F5646" s="134" t="s">
        <v>310</v>
      </c>
      <c r="G5646" s="134" t="s">
        <v>325</v>
      </c>
      <c r="H5646" s="135">
        <v>124.8</v>
      </c>
      <c r="I5646" s="135">
        <v>124.8</v>
      </c>
      <c r="J5646" s="135">
        <v>780</v>
      </c>
      <c r="K5646" t="str">
        <f>VLOOKUP(C5646,ResCat!$A$2:$B$268,2,FALSE)</f>
        <v>HMOMG</v>
      </c>
    </row>
    <row r="5647" spans="3:11" x14ac:dyDescent="0.25">
      <c r="C5647" s="134" t="s">
        <v>115</v>
      </c>
      <c r="D5647" s="134" t="s">
        <v>3</v>
      </c>
      <c r="E5647" s="134" t="s">
        <v>4</v>
      </c>
      <c r="F5647" s="134" t="s">
        <v>310</v>
      </c>
      <c r="G5647" s="134" t="s">
        <v>327</v>
      </c>
      <c r="H5647" s="135">
        <v>47.98</v>
      </c>
      <c r="I5647" s="135">
        <v>47.98</v>
      </c>
      <c r="J5647" s="135">
        <v>49.99</v>
      </c>
      <c r="K5647" t="str">
        <f>VLOOKUP(C5647,ResCat!$A$2:$B$268,2,FALSE)</f>
        <v>HMOMG</v>
      </c>
    </row>
    <row r="5648" spans="3:11" x14ac:dyDescent="0.25">
      <c r="C5648" s="134" t="s">
        <v>115</v>
      </c>
      <c r="D5648" s="134" t="s">
        <v>3</v>
      </c>
      <c r="E5648" s="134" t="s">
        <v>969</v>
      </c>
      <c r="F5648" s="134" t="s">
        <v>310</v>
      </c>
      <c r="G5648" s="134" t="s">
        <v>331</v>
      </c>
      <c r="H5648" s="135">
        <v>506.3</v>
      </c>
      <c r="I5648" s="135">
        <v>506.3</v>
      </c>
      <c r="J5648" s="135">
        <v>1970.3</v>
      </c>
      <c r="K5648" t="str">
        <f>VLOOKUP(C5648,ResCat!$A$2:$B$268,2,FALSE)</f>
        <v>HMOMG</v>
      </c>
    </row>
    <row r="5649" spans="3:11" x14ac:dyDescent="0.25">
      <c r="C5649" s="134" t="s">
        <v>115</v>
      </c>
      <c r="D5649" s="134" t="s">
        <v>3</v>
      </c>
      <c r="E5649" s="134" t="s">
        <v>961</v>
      </c>
      <c r="F5649" s="134" t="s">
        <v>310</v>
      </c>
      <c r="G5649" s="134" t="s">
        <v>334</v>
      </c>
      <c r="H5649" s="135">
        <v>686.73</v>
      </c>
      <c r="I5649" s="135">
        <v>741.2</v>
      </c>
      <c r="J5649" s="135">
        <v>2822.61</v>
      </c>
      <c r="K5649" t="str">
        <f>VLOOKUP(C5649,ResCat!$A$2:$B$268,2,FALSE)</f>
        <v>HMOMG</v>
      </c>
    </row>
    <row r="5650" spans="3:11" x14ac:dyDescent="0.25">
      <c r="C5650" s="134" t="s">
        <v>115</v>
      </c>
      <c r="D5650" s="134" t="s">
        <v>3</v>
      </c>
      <c r="E5650" s="134" t="s">
        <v>970</v>
      </c>
      <c r="F5650" s="134" t="s">
        <v>310</v>
      </c>
      <c r="G5650" s="134" t="s">
        <v>333</v>
      </c>
      <c r="H5650" s="135">
        <v>1634.8599999999974</v>
      </c>
      <c r="I5650" s="135">
        <v>1635.9599999999973</v>
      </c>
      <c r="J5650" s="135">
        <v>4079.0899999999942</v>
      </c>
      <c r="K5650" t="str">
        <f>VLOOKUP(C5650,ResCat!$A$2:$B$268,2,FALSE)</f>
        <v>HMOMG</v>
      </c>
    </row>
    <row r="5651" spans="3:11" x14ac:dyDescent="0.25">
      <c r="C5651" s="134" t="s">
        <v>115</v>
      </c>
      <c r="D5651" s="134" t="s">
        <v>3</v>
      </c>
      <c r="E5651" s="134" t="s">
        <v>1023</v>
      </c>
      <c r="F5651" s="134" t="s">
        <v>310</v>
      </c>
      <c r="G5651" s="134" t="s">
        <v>308</v>
      </c>
      <c r="H5651" s="135">
        <v>1569.0199999999998</v>
      </c>
      <c r="I5651" s="135">
        <v>1569.0199999999998</v>
      </c>
      <c r="J5651" s="135">
        <v>4132.0199999999995</v>
      </c>
      <c r="K5651" t="str">
        <f>VLOOKUP(C5651,ResCat!$A$2:$B$268,2,FALSE)</f>
        <v>HMOMG</v>
      </c>
    </row>
    <row r="5652" spans="3:11" x14ac:dyDescent="0.25">
      <c r="C5652" s="134" t="s">
        <v>115</v>
      </c>
      <c r="D5652" s="134" t="s">
        <v>0</v>
      </c>
      <c r="E5652" s="134" t="s">
        <v>4</v>
      </c>
      <c r="F5652" s="134" t="s">
        <v>310</v>
      </c>
      <c r="G5652" s="134" t="s">
        <v>327</v>
      </c>
      <c r="H5652" s="135">
        <v>8039.42</v>
      </c>
      <c r="I5652" s="135">
        <v>8039.42</v>
      </c>
      <c r="J5652" s="135">
        <v>132909.30000000002</v>
      </c>
      <c r="K5652" t="str">
        <f>VLOOKUP(C5652,ResCat!$A$2:$B$268,2,FALSE)</f>
        <v>HMOMG</v>
      </c>
    </row>
    <row r="5653" spans="3:11" x14ac:dyDescent="0.25">
      <c r="C5653" s="134" t="s">
        <v>115</v>
      </c>
      <c r="D5653" s="134" t="s">
        <v>0</v>
      </c>
      <c r="E5653" s="134" t="s">
        <v>969</v>
      </c>
      <c r="F5653" s="134" t="s">
        <v>310</v>
      </c>
      <c r="G5653" s="134" t="s">
        <v>331</v>
      </c>
      <c r="H5653" s="135">
        <v>38119.089999999997</v>
      </c>
      <c r="I5653" s="135">
        <v>38119.089999999997</v>
      </c>
      <c r="J5653" s="135">
        <v>82469.59</v>
      </c>
      <c r="K5653" t="str">
        <f>VLOOKUP(C5653,ResCat!$A$2:$B$268,2,FALSE)</f>
        <v>HMOMG</v>
      </c>
    </row>
    <row r="5654" spans="3:11" x14ac:dyDescent="0.25">
      <c r="C5654" s="134" t="s">
        <v>115</v>
      </c>
      <c r="D5654" s="134" t="s">
        <v>0</v>
      </c>
      <c r="E5654" s="134" t="s">
        <v>961</v>
      </c>
      <c r="F5654" s="134" t="s">
        <v>310</v>
      </c>
      <c r="G5654" s="134" t="s">
        <v>334</v>
      </c>
      <c r="H5654" s="135">
        <v>28640.36</v>
      </c>
      <c r="I5654" s="135">
        <v>28640.36</v>
      </c>
      <c r="J5654" s="135">
        <v>149234.55000000002</v>
      </c>
      <c r="K5654" t="str">
        <f>VLOOKUP(C5654,ResCat!$A$2:$B$268,2,FALSE)</f>
        <v>HMOMG</v>
      </c>
    </row>
    <row r="5655" spans="3:11" x14ac:dyDescent="0.25">
      <c r="C5655" s="134" t="s">
        <v>115</v>
      </c>
      <c r="D5655" s="134" t="s">
        <v>0</v>
      </c>
      <c r="E5655" s="134" t="s">
        <v>970</v>
      </c>
      <c r="F5655" s="134" t="s">
        <v>310</v>
      </c>
      <c r="G5655" s="134" t="s">
        <v>333</v>
      </c>
      <c r="H5655" s="135">
        <v>36072.599999999991</v>
      </c>
      <c r="I5655" s="135">
        <v>36072.599999999991</v>
      </c>
      <c r="J5655" s="135">
        <v>253636.26999999996</v>
      </c>
      <c r="K5655" t="str">
        <f>VLOOKUP(C5655,ResCat!$A$2:$B$268,2,FALSE)</f>
        <v>HMOMG</v>
      </c>
    </row>
    <row r="5656" spans="3:11" x14ac:dyDescent="0.25">
      <c r="C5656" s="134" t="s">
        <v>115</v>
      </c>
      <c r="D5656" s="134" t="s">
        <v>2</v>
      </c>
      <c r="E5656" s="134" t="s">
        <v>347</v>
      </c>
      <c r="F5656" s="134" t="s">
        <v>310</v>
      </c>
      <c r="G5656" s="134" t="s">
        <v>360</v>
      </c>
      <c r="H5656" s="135">
        <v>2.5099999999999998</v>
      </c>
      <c r="I5656" s="135">
        <v>2.5099999999999998</v>
      </c>
      <c r="J5656" s="135">
        <v>424</v>
      </c>
      <c r="K5656" t="str">
        <f>VLOOKUP(C5656,ResCat!$A$2:$B$268,2,FALSE)</f>
        <v>HMOMG</v>
      </c>
    </row>
    <row r="5657" spans="3:11" x14ac:dyDescent="0.25">
      <c r="C5657" s="134" t="s">
        <v>115</v>
      </c>
      <c r="D5657" s="134" t="s">
        <v>2</v>
      </c>
      <c r="E5657" s="134" t="s">
        <v>342</v>
      </c>
      <c r="F5657" s="134" t="s">
        <v>310</v>
      </c>
      <c r="G5657" s="134" t="s">
        <v>348</v>
      </c>
      <c r="H5657" s="135">
        <v>10</v>
      </c>
      <c r="I5657" s="135">
        <v>0</v>
      </c>
      <c r="J5657" s="135">
        <v>0</v>
      </c>
      <c r="K5657" t="str">
        <f>VLOOKUP(C5657,ResCat!$A$2:$B$268,2,FALSE)</f>
        <v>HMOMG</v>
      </c>
    </row>
    <row r="5658" spans="3:11" x14ac:dyDescent="0.25">
      <c r="C5658" s="134" t="s">
        <v>115</v>
      </c>
      <c r="D5658" s="134" t="s">
        <v>2</v>
      </c>
      <c r="E5658" s="134" t="s">
        <v>316</v>
      </c>
      <c r="F5658" s="134" t="s">
        <v>310</v>
      </c>
      <c r="G5658" s="134" t="s">
        <v>313</v>
      </c>
      <c r="H5658" s="135">
        <v>10</v>
      </c>
      <c r="I5658" s="135">
        <v>0</v>
      </c>
      <c r="J5658" s="135">
        <v>0</v>
      </c>
      <c r="K5658" t="str">
        <f>VLOOKUP(C5658,ResCat!$A$2:$B$268,2,FALSE)</f>
        <v>HMOMG</v>
      </c>
    </row>
    <row r="5659" spans="3:11" x14ac:dyDescent="0.25">
      <c r="C5659" s="134" t="s">
        <v>115</v>
      </c>
      <c r="D5659" s="134" t="s">
        <v>2</v>
      </c>
      <c r="E5659" s="134" t="s">
        <v>318</v>
      </c>
      <c r="F5659" s="134" t="s">
        <v>310</v>
      </c>
      <c r="G5659" s="134" t="s">
        <v>358</v>
      </c>
      <c r="H5659" s="135">
        <v>10</v>
      </c>
      <c r="I5659" s="135">
        <v>0</v>
      </c>
      <c r="J5659" s="135">
        <v>0</v>
      </c>
      <c r="K5659" t="str">
        <f>VLOOKUP(C5659,ResCat!$A$2:$B$268,2,FALSE)</f>
        <v>HMOMG</v>
      </c>
    </row>
    <row r="5660" spans="3:11" x14ac:dyDescent="0.25">
      <c r="C5660" s="134" t="s">
        <v>115</v>
      </c>
      <c r="D5660" s="134" t="s">
        <v>2</v>
      </c>
      <c r="E5660" s="134" t="s">
        <v>320</v>
      </c>
      <c r="F5660" s="134" t="s">
        <v>310</v>
      </c>
      <c r="G5660" s="134" t="s">
        <v>315</v>
      </c>
      <c r="H5660" s="135">
        <v>913.92</v>
      </c>
      <c r="I5660" s="135">
        <v>913.92</v>
      </c>
      <c r="J5660" s="135">
        <v>1523.2</v>
      </c>
      <c r="K5660" t="str">
        <f>VLOOKUP(C5660,ResCat!$A$2:$B$268,2,FALSE)</f>
        <v>HMOMG</v>
      </c>
    </row>
    <row r="5661" spans="3:11" x14ac:dyDescent="0.25">
      <c r="C5661" s="134" t="s">
        <v>115</v>
      </c>
      <c r="D5661" s="134" t="s">
        <v>2</v>
      </c>
      <c r="E5661" s="134" t="s">
        <v>322</v>
      </c>
      <c r="F5661" s="134" t="s">
        <v>310</v>
      </c>
      <c r="G5661" s="134" t="s">
        <v>341</v>
      </c>
      <c r="H5661" s="135">
        <v>25</v>
      </c>
      <c r="I5661" s="135">
        <v>0</v>
      </c>
      <c r="J5661" s="135">
        <v>0</v>
      </c>
      <c r="K5661" t="str">
        <f>VLOOKUP(C5661,ResCat!$A$2:$B$268,2,FALSE)</f>
        <v>HMOMG</v>
      </c>
    </row>
    <row r="5662" spans="3:11" x14ac:dyDescent="0.25">
      <c r="C5662" s="134" t="s">
        <v>115</v>
      </c>
      <c r="D5662" s="134" t="s">
        <v>2</v>
      </c>
      <c r="E5662" s="134" t="s">
        <v>4</v>
      </c>
      <c r="F5662" s="134" t="s">
        <v>310</v>
      </c>
      <c r="G5662" s="134" t="s">
        <v>327</v>
      </c>
      <c r="H5662" s="135">
        <v>263.57</v>
      </c>
      <c r="I5662" s="135">
        <v>263.57</v>
      </c>
      <c r="J5662" s="135">
        <v>696.54</v>
      </c>
      <c r="K5662" t="str">
        <f>VLOOKUP(C5662,ResCat!$A$2:$B$268,2,FALSE)</f>
        <v>HMOMG</v>
      </c>
    </row>
    <row r="5663" spans="3:11" x14ac:dyDescent="0.25">
      <c r="C5663" s="134" t="s">
        <v>115</v>
      </c>
      <c r="D5663" s="134" t="s">
        <v>2</v>
      </c>
      <c r="E5663" s="134" t="s">
        <v>511</v>
      </c>
      <c r="F5663" s="134" t="s">
        <v>310</v>
      </c>
      <c r="G5663" s="134" t="s">
        <v>329</v>
      </c>
      <c r="H5663" s="135">
        <v>107.11</v>
      </c>
      <c r="I5663" s="135">
        <v>107.11</v>
      </c>
      <c r="J5663" s="135">
        <v>168.85</v>
      </c>
      <c r="K5663" t="str">
        <f>VLOOKUP(C5663,ResCat!$A$2:$B$268,2,FALSE)</f>
        <v>HMOMG</v>
      </c>
    </row>
    <row r="5664" spans="3:11" x14ac:dyDescent="0.25">
      <c r="C5664" s="134" t="s">
        <v>115</v>
      </c>
      <c r="D5664" s="134" t="s">
        <v>2</v>
      </c>
      <c r="E5664" s="134" t="s">
        <v>970</v>
      </c>
      <c r="F5664" s="134" t="s">
        <v>310</v>
      </c>
      <c r="G5664" s="134" t="s">
        <v>333</v>
      </c>
      <c r="H5664" s="135">
        <v>990.38</v>
      </c>
      <c r="I5664" s="135">
        <v>1050.3800000000001</v>
      </c>
      <c r="J5664" s="135">
        <v>2849.99</v>
      </c>
      <c r="K5664" t="str">
        <f>VLOOKUP(C5664,ResCat!$A$2:$B$268,2,FALSE)</f>
        <v>HMOMG</v>
      </c>
    </row>
    <row r="5665" spans="3:11" x14ac:dyDescent="0.25">
      <c r="C5665" s="134" t="s">
        <v>115</v>
      </c>
      <c r="D5665" s="134" t="s">
        <v>2</v>
      </c>
      <c r="E5665" s="134" t="s">
        <v>1023</v>
      </c>
      <c r="F5665" s="134" t="s">
        <v>310</v>
      </c>
      <c r="G5665" s="134" t="s">
        <v>308</v>
      </c>
      <c r="H5665" s="135">
        <v>1480.8699999999997</v>
      </c>
      <c r="I5665" s="135">
        <v>1610.8699999999997</v>
      </c>
      <c r="J5665" s="135">
        <v>2686</v>
      </c>
      <c r="K5665" t="str">
        <f>VLOOKUP(C5665,ResCat!$A$2:$B$268,2,FALSE)</f>
        <v>HMOMG</v>
      </c>
    </row>
    <row r="5666" spans="3:11" x14ac:dyDescent="0.25">
      <c r="C5666" s="134" t="s">
        <v>115</v>
      </c>
      <c r="D5666" s="134" t="s">
        <v>343</v>
      </c>
      <c r="E5666" s="134" t="s">
        <v>961</v>
      </c>
      <c r="F5666" s="134" t="s">
        <v>1061</v>
      </c>
      <c r="G5666" s="134" t="s">
        <v>334</v>
      </c>
      <c r="H5666" s="135">
        <v>-149.48000000000002</v>
      </c>
      <c r="I5666" s="135">
        <v>-195.56</v>
      </c>
      <c r="J5666" s="135">
        <v>-258.93</v>
      </c>
      <c r="K5666" t="str">
        <f>VLOOKUP(C5666,ResCat!$A$2:$B$268,2,FALSE)</f>
        <v>HMOMG</v>
      </c>
    </row>
    <row r="5667" spans="3:11" x14ac:dyDescent="0.25">
      <c r="C5667" s="134" t="s">
        <v>115</v>
      </c>
      <c r="D5667" s="134" t="s">
        <v>343</v>
      </c>
      <c r="E5667" s="134" t="s">
        <v>970</v>
      </c>
      <c r="F5667" s="134" t="s">
        <v>1061</v>
      </c>
      <c r="G5667" s="134" t="s">
        <v>333</v>
      </c>
      <c r="H5667" s="135">
        <v>58653.200000000004</v>
      </c>
      <c r="I5667" s="135">
        <v>64486.490000000005</v>
      </c>
      <c r="J5667" s="135">
        <v>165921.90999999983</v>
      </c>
      <c r="K5667" t="str">
        <f>VLOOKUP(C5667,ResCat!$A$2:$B$268,2,FALSE)</f>
        <v>HMOMG</v>
      </c>
    </row>
    <row r="5668" spans="3:11" x14ac:dyDescent="0.25">
      <c r="C5668" s="134" t="s">
        <v>115</v>
      </c>
      <c r="D5668" s="134" t="s">
        <v>343</v>
      </c>
      <c r="E5668" s="134" t="s">
        <v>1023</v>
      </c>
      <c r="F5668" s="134" t="s">
        <v>1061</v>
      </c>
      <c r="G5668" s="134" t="s">
        <v>308</v>
      </c>
      <c r="H5668" s="135">
        <v>231192.59999999998</v>
      </c>
      <c r="I5668" s="135">
        <v>257336.2099999997</v>
      </c>
      <c r="J5668" s="135">
        <v>625068.89999999956</v>
      </c>
      <c r="K5668" t="str">
        <f>VLOOKUP(C5668,ResCat!$A$2:$B$268,2,FALSE)</f>
        <v>HMOMG</v>
      </c>
    </row>
    <row r="5669" spans="3:11" x14ac:dyDescent="0.25">
      <c r="C5669" s="134" t="s">
        <v>115</v>
      </c>
      <c r="D5669" s="134" t="s">
        <v>1</v>
      </c>
      <c r="E5669" s="134" t="s">
        <v>322</v>
      </c>
      <c r="F5669" s="134" t="s">
        <v>310</v>
      </c>
      <c r="G5669" s="134" t="s">
        <v>341</v>
      </c>
      <c r="H5669" s="135">
        <v>-15.62</v>
      </c>
      <c r="I5669" s="135">
        <v>-15.62</v>
      </c>
      <c r="J5669" s="135">
        <v>0</v>
      </c>
      <c r="K5669" t="str">
        <f>VLOOKUP(C5669,ResCat!$A$2:$B$268,2,FALSE)</f>
        <v>HMOMG</v>
      </c>
    </row>
    <row r="5670" spans="3:11" x14ac:dyDescent="0.25">
      <c r="C5670" s="134" t="s">
        <v>115</v>
      </c>
      <c r="D5670" s="134" t="s">
        <v>1</v>
      </c>
      <c r="E5670" s="134" t="s">
        <v>335</v>
      </c>
      <c r="F5670" s="134" t="s">
        <v>310</v>
      </c>
      <c r="G5670" s="134" t="s">
        <v>325</v>
      </c>
      <c r="H5670" s="135">
        <v>34.15</v>
      </c>
      <c r="I5670" s="135">
        <v>34.15</v>
      </c>
      <c r="J5670" s="135">
        <v>17.96</v>
      </c>
      <c r="K5670" t="str">
        <f>VLOOKUP(C5670,ResCat!$A$2:$B$268,2,FALSE)</f>
        <v>HMOMG</v>
      </c>
    </row>
    <row r="5671" spans="3:11" x14ac:dyDescent="0.25">
      <c r="C5671" s="134" t="s">
        <v>115</v>
      </c>
      <c r="D5671" s="134" t="s">
        <v>1</v>
      </c>
      <c r="E5671" s="134" t="s">
        <v>4</v>
      </c>
      <c r="F5671" s="134" t="s">
        <v>310</v>
      </c>
      <c r="G5671" s="134" t="s">
        <v>327</v>
      </c>
      <c r="H5671" s="135">
        <v>44.4</v>
      </c>
      <c r="I5671" s="135">
        <v>44.4</v>
      </c>
      <c r="J5671" s="135">
        <v>44.4</v>
      </c>
      <c r="K5671" t="str">
        <f>VLOOKUP(C5671,ResCat!$A$2:$B$268,2,FALSE)</f>
        <v>HMOMG</v>
      </c>
    </row>
    <row r="5672" spans="3:11" x14ac:dyDescent="0.25">
      <c r="C5672" s="134" t="s">
        <v>115</v>
      </c>
      <c r="D5672" s="134" t="s">
        <v>1</v>
      </c>
      <c r="E5672" s="134" t="s">
        <v>511</v>
      </c>
      <c r="F5672" s="134" t="s">
        <v>310</v>
      </c>
      <c r="G5672" s="134" t="s">
        <v>329</v>
      </c>
      <c r="H5672" s="135">
        <v>134.47</v>
      </c>
      <c r="I5672" s="135">
        <v>134.47</v>
      </c>
      <c r="J5672" s="135">
        <v>798</v>
      </c>
      <c r="K5672" t="str">
        <f>VLOOKUP(C5672,ResCat!$A$2:$B$268,2,FALSE)</f>
        <v>HMOMG</v>
      </c>
    </row>
    <row r="5673" spans="3:11" x14ac:dyDescent="0.25">
      <c r="C5673" s="134" t="s">
        <v>115</v>
      </c>
      <c r="D5673" s="134" t="s">
        <v>1</v>
      </c>
      <c r="E5673" s="134" t="s">
        <v>969</v>
      </c>
      <c r="F5673" s="134" t="s">
        <v>310</v>
      </c>
      <c r="G5673" s="134" t="s">
        <v>331</v>
      </c>
      <c r="H5673" s="135">
        <v>2961.49</v>
      </c>
      <c r="I5673" s="135">
        <v>2981.49</v>
      </c>
      <c r="J5673" s="135">
        <v>11712.41</v>
      </c>
      <c r="K5673" t="str">
        <f>VLOOKUP(C5673,ResCat!$A$2:$B$268,2,FALSE)</f>
        <v>HMOMG</v>
      </c>
    </row>
    <row r="5674" spans="3:11" x14ac:dyDescent="0.25">
      <c r="C5674" s="134" t="s">
        <v>115</v>
      </c>
      <c r="D5674" s="134" t="s">
        <v>1</v>
      </c>
      <c r="E5674" s="134" t="s">
        <v>961</v>
      </c>
      <c r="F5674" s="134" t="s">
        <v>310</v>
      </c>
      <c r="G5674" s="134" t="s">
        <v>334</v>
      </c>
      <c r="H5674" s="135">
        <v>1146.9600000000003</v>
      </c>
      <c r="I5674" s="135">
        <v>1146.9600000000003</v>
      </c>
      <c r="J5674" s="135">
        <v>1575</v>
      </c>
      <c r="K5674" t="str">
        <f>VLOOKUP(C5674,ResCat!$A$2:$B$268,2,FALSE)</f>
        <v>HMOMG</v>
      </c>
    </row>
    <row r="5675" spans="3:11" x14ac:dyDescent="0.25">
      <c r="C5675" s="134" t="s">
        <v>115</v>
      </c>
      <c r="D5675" s="134" t="s">
        <v>1</v>
      </c>
      <c r="E5675" s="134" t="s">
        <v>970</v>
      </c>
      <c r="F5675" s="134" t="s">
        <v>310</v>
      </c>
      <c r="G5675" s="134" t="s">
        <v>333</v>
      </c>
      <c r="H5675" s="135">
        <v>16300.780000000004</v>
      </c>
      <c r="I5675" s="135">
        <v>16545.780000000002</v>
      </c>
      <c r="J5675" s="135">
        <v>104482.93</v>
      </c>
      <c r="K5675" t="str">
        <f>VLOOKUP(C5675,ResCat!$A$2:$B$268,2,FALSE)</f>
        <v>HMOMG</v>
      </c>
    </row>
    <row r="5676" spans="3:11" x14ac:dyDescent="0.25">
      <c r="C5676" s="134" t="s">
        <v>115</v>
      </c>
      <c r="D5676" s="134" t="s">
        <v>1</v>
      </c>
      <c r="E5676" s="134" t="s">
        <v>1023</v>
      </c>
      <c r="F5676" s="134" t="s">
        <v>310</v>
      </c>
      <c r="G5676" s="134" t="s">
        <v>308</v>
      </c>
      <c r="H5676" s="135">
        <v>3210.13</v>
      </c>
      <c r="I5676" s="135">
        <v>3340.13</v>
      </c>
      <c r="J5676" s="135">
        <v>23114.82</v>
      </c>
      <c r="K5676" t="str">
        <f>VLOOKUP(C5676,ResCat!$A$2:$B$268,2,FALSE)</f>
        <v>HMOMG</v>
      </c>
    </row>
    <row r="5677" spans="3:11" x14ac:dyDescent="0.25">
      <c r="C5677" s="134" t="s">
        <v>117</v>
      </c>
      <c r="D5677" s="134" t="s">
        <v>3</v>
      </c>
      <c r="E5677" s="134" t="s">
        <v>1027</v>
      </c>
      <c r="F5677" s="134" t="s">
        <v>310</v>
      </c>
      <c r="G5677" s="134" t="s">
        <v>311</v>
      </c>
      <c r="H5677" s="135">
        <v>-988.12</v>
      </c>
      <c r="I5677" s="135">
        <v>-988.12</v>
      </c>
      <c r="J5677" s="135">
        <v>0</v>
      </c>
      <c r="K5677" t="str">
        <f>VLOOKUP(C5677,ResCat!$A$2:$B$268,2,FALSE)</f>
        <v>HMOMG</v>
      </c>
    </row>
    <row r="5678" spans="3:11" x14ac:dyDescent="0.25">
      <c r="C5678" s="134" t="s">
        <v>117</v>
      </c>
      <c r="D5678" s="134" t="s">
        <v>3</v>
      </c>
      <c r="E5678" s="134" t="s">
        <v>354</v>
      </c>
      <c r="F5678" s="134" t="s">
        <v>310</v>
      </c>
      <c r="G5678" s="134" t="s">
        <v>311</v>
      </c>
      <c r="H5678" s="135">
        <v>-200.54000000000002</v>
      </c>
      <c r="I5678" s="135">
        <v>-200.54000000000002</v>
      </c>
      <c r="J5678" s="135">
        <v>0</v>
      </c>
      <c r="K5678" t="str">
        <f>VLOOKUP(C5678,ResCat!$A$2:$B$268,2,FALSE)</f>
        <v>HMOMG</v>
      </c>
    </row>
    <row r="5679" spans="3:11" x14ac:dyDescent="0.25">
      <c r="C5679" s="134" t="s">
        <v>117</v>
      </c>
      <c r="D5679" s="134" t="s">
        <v>3</v>
      </c>
      <c r="E5679" s="134" t="s">
        <v>337</v>
      </c>
      <c r="F5679" s="134" t="s">
        <v>310</v>
      </c>
      <c r="G5679" s="134" t="s">
        <v>311</v>
      </c>
      <c r="H5679" s="135">
        <v>25</v>
      </c>
      <c r="I5679" s="135">
        <v>0</v>
      </c>
      <c r="J5679" s="135">
        <v>0</v>
      </c>
      <c r="K5679" t="str">
        <f>VLOOKUP(C5679,ResCat!$A$2:$B$268,2,FALSE)</f>
        <v>HMOMG</v>
      </c>
    </row>
    <row r="5680" spans="3:11" x14ac:dyDescent="0.25">
      <c r="C5680" s="134" t="s">
        <v>117</v>
      </c>
      <c r="D5680" s="134" t="s">
        <v>3</v>
      </c>
      <c r="E5680" s="134" t="s">
        <v>361</v>
      </c>
      <c r="F5680" s="134" t="s">
        <v>310</v>
      </c>
      <c r="G5680" s="134" t="s">
        <v>355</v>
      </c>
      <c r="H5680" s="135">
        <v>-2732.22</v>
      </c>
      <c r="I5680" s="135">
        <v>-2732.22</v>
      </c>
      <c r="J5680" s="135">
        <v>0</v>
      </c>
      <c r="K5680" t="str">
        <f>VLOOKUP(C5680,ResCat!$A$2:$B$268,2,FALSE)</f>
        <v>HMOMG</v>
      </c>
    </row>
    <row r="5681" spans="3:11" x14ac:dyDescent="0.25">
      <c r="C5681" s="134" t="s">
        <v>117</v>
      </c>
      <c r="D5681" s="134" t="s">
        <v>3</v>
      </c>
      <c r="E5681" s="134" t="s">
        <v>314</v>
      </c>
      <c r="F5681" s="134" t="s">
        <v>310</v>
      </c>
      <c r="G5681" s="134" t="s">
        <v>356</v>
      </c>
      <c r="H5681" s="135">
        <v>25</v>
      </c>
      <c r="I5681" s="135">
        <v>0</v>
      </c>
      <c r="J5681" s="135">
        <v>0</v>
      </c>
      <c r="K5681" t="str">
        <f>VLOOKUP(C5681,ResCat!$A$2:$B$268,2,FALSE)</f>
        <v>HMOMG</v>
      </c>
    </row>
    <row r="5682" spans="3:11" x14ac:dyDescent="0.25">
      <c r="C5682" s="134" t="s">
        <v>117</v>
      </c>
      <c r="D5682" s="134" t="s">
        <v>3</v>
      </c>
      <c r="E5682" s="134" t="s">
        <v>339</v>
      </c>
      <c r="F5682" s="134" t="s">
        <v>310</v>
      </c>
      <c r="G5682" s="134" t="s">
        <v>353</v>
      </c>
      <c r="H5682" s="135">
        <v>25</v>
      </c>
      <c r="I5682" s="135">
        <v>0</v>
      </c>
      <c r="J5682" s="135">
        <v>0</v>
      </c>
      <c r="K5682" t="str">
        <f>VLOOKUP(C5682,ResCat!$A$2:$B$268,2,FALSE)</f>
        <v>HMOMG</v>
      </c>
    </row>
    <row r="5683" spans="3:11" x14ac:dyDescent="0.25">
      <c r="C5683" s="134" t="s">
        <v>117</v>
      </c>
      <c r="D5683" s="134" t="s">
        <v>3</v>
      </c>
      <c r="E5683" s="134" t="s">
        <v>316</v>
      </c>
      <c r="F5683" s="134" t="s">
        <v>310</v>
      </c>
      <c r="G5683" s="134" t="s">
        <v>313</v>
      </c>
      <c r="H5683" s="135">
        <v>-36.83</v>
      </c>
      <c r="I5683" s="135">
        <v>-40.590000000000003</v>
      </c>
      <c r="J5683" s="135">
        <v>-113.59</v>
      </c>
      <c r="K5683" t="str">
        <f>VLOOKUP(C5683,ResCat!$A$2:$B$268,2,FALSE)</f>
        <v>HMOMG</v>
      </c>
    </row>
    <row r="5684" spans="3:11" x14ac:dyDescent="0.25">
      <c r="C5684" s="134" t="s">
        <v>117</v>
      </c>
      <c r="D5684" s="134" t="s">
        <v>3</v>
      </c>
      <c r="E5684" s="134" t="s">
        <v>318</v>
      </c>
      <c r="F5684" s="134" t="s">
        <v>310</v>
      </c>
      <c r="G5684" s="134" t="s">
        <v>358</v>
      </c>
      <c r="H5684" s="135">
        <v>28.759999999999998</v>
      </c>
      <c r="I5684" s="135">
        <v>0</v>
      </c>
      <c r="J5684" s="135">
        <v>0</v>
      </c>
      <c r="K5684" t="str">
        <f>VLOOKUP(C5684,ResCat!$A$2:$B$268,2,FALSE)</f>
        <v>HMOMG</v>
      </c>
    </row>
    <row r="5685" spans="3:11" x14ac:dyDescent="0.25">
      <c r="C5685" s="134" t="s">
        <v>117</v>
      </c>
      <c r="D5685" s="134" t="s">
        <v>3</v>
      </c>
      <c r="E5685" s="134" t="s">
        <v>320</v>
      </c>
      <c r="F5685" s="134" t="s">
        <v>310</v>
      </c>
      <c r="G5685" s="134" t="s">
        <v>315</v>
      </c>
      <c r="H5685" s="135">
        <v>-427.93</v>
      </c>
      <c r="I5685" s="135">
        <v>-479.81</v>
      </c>
      <c r="J5685" s="135">
        <v>-2090.0100000000002</v>
      </c>
      <c r="K5685" t="str">
        <f>VLOOKUP(C5685,ResCat!$A$2:$B$268,2,FALSE)</f>
        <v>HMOMG</v>
      </c>
    </row>
    <row r="5686" spans="3:11" x14ac:dyDescent="0.25">
      <c r="C5686" s="134" t="s">
        <v>117</v>
      </c>
      <c r="D5686" s="134" t="s">
        <v>3</v>
      </c>
      <c r="E5686" s="134" t="s">
        <v>322</v>
      </c>
      <c r="F5686" s="134" t="s">
        <v>310</v>
      </c>
      <c r="G5686" s="134" t="s">
        <v>341</v>
      </c>
      <c r="H5686" s="135">
        <v>1089.3599999999999</v>
      </c>
      <c r="I5686" s="135">
        <v>1089.3599999999999</v>
      </c>
      <c r="J5686" s="135">
        <v>1651.47</v>
      </c>
      <c r="K5686" t="str">
        <f>VLOOKUP(C5686,ResCat!$A$2:$B$268,2,FALSE)</f>
        <v>HMOMG</v>
      </c>
    </row>
    <row r="5687" spans="3:11" x14ac:dyDescent="0.25">
      <c r="C5687" s="134" t="s">
        <v>117</v>
      </c>
      <c r="D5687" s="134" t="s">
        <v>3</v>
      </c>
      <c r="E5687" s="134" t="s">
        <v>324</v>
      </c>
      <c r="F5687" s="134" t="s">
        <v>310</v>
      </c>
      <c r="G5687" s="134" t="s">
        <v>340</v>
      </c>
      <c r="H5687" s="135">
        <v>1346.81</v>
      </c>
      <c r="I5687" s="135">
        <v>1346.81</v>
      </c>
      <c r="J5687" s="135">
        <v>1575.66</v>
      </c>
      <c r="K5687" t="str">
        <f>VLOOKUP(C5687,ResCat!$A$2:$B$268,2,FALSE)</f>
        <v>HMOMG</v>
      </c>
    </row>
    <row r="5688" spans="3:11" x14ac:dyDescent="0.25">
      <c r="C5688" s="134" t="s">
        <v>117</v>
      </c>
      <c r="D5688" s="134" t="s">
        <v>3</v>
      </c>
      <c r="E5688" s="134" t="s">
        <v>326</v>
      </c>
      <c r="F5688" s="134" t="s">
        <v>310</v>
      </c>
      <c r="G5688" s="134" t="s">
        <v>317</v>
      </c>
      <c r="H5688" s="135">
        <v>1345.63</v>
      </c>
      <c r="I5688" s="135">
        <v>1345.63</v>
      </c>
      <c r="J5688" s="135">
        <v>1574.26</v>
      </c>
      <c r="K5688" t="str">
        <f>VLOOKUP(C5688,ResCat!$A$2:$B$268,2,FALSE)</f>
        <v>HMOMG</v>
      </c>
    </row>
    <row r="5689" spans="3:11" x14ac:dyDescent="0.25">
      <c r="C5689" s="134" t="s">
        <v>117</v>
      </c>
      <c r="D5689" s="134" t="s">
        <v>3</v>
      </c>
      <c r="E5689" s="134" t="s">
        <v>970</v>
      </c>
      <c r="F5689" s="134" t="s">
        <v>310</v>
      </c>
      <c r="G5689" s="134" t="s">
        <v>333</v>
      </c>
      <c r="H5689" s="135">
        <v>2078.7599999999998</v>
      </c>
      <c r="I5689" s="135">
        <v>2098.7599999999998</v>
      </c>
      <c r="J5689" s="135">
        <v>8118.3099999999995</v>
      </c>
      <c r="K5689" t="str">
        <f>VLOOKUP(C5689,ResCat!$A$2:$B$268,2,FALSE)</f>
        <v>HMOMG</v>
      </c>
    </row>
    <row r="5690" spans="3:11" x14ac:dyDescent="0.25">
      <c r="C5690" s="134" t="s">
        <v>117</v>
      </c>
      <c r="D5690" s="134" t="s">
        <v>3</v>
      </c>
      <c r="E5690" s="134" t="s">
        <v>1023</v>
      </c>
      <c r="F5690" s="134" t="s">
        <v>310</v>
      </c>
      <c r="G5690" s="134" t="s">
        <v>308</v>
      </c>
      <c r="H5690" s="135">
        <v>21.38</v>
      </c>
      <c r="I5690" s="135">
        <v>21.38</v>
      </c>
      <c r="J5690" s="135">
        <v>431.38</v>
      </c>
      <c r="K5690" t="str">
        <f>VLOOKUP(C5690,ResCat!$A$2:$B$268,2,FALSE)</f>
        <v>HMOMG</v>
      </c>
    </row>
    <row r="5691" spans="3:11" x14ac:dyDescent="0.25">
      <c r="C5691" s="134" t="s">
        <v>117</v>
      </c>
      <c r="D5691" s="134" t="s">
        <v>0</v>
      </c>
      <c r="E5691" s="134" t="s">
        <v>344</v>
      </c>
      <c r="F5691" s="134" t="s">
        <v>310</v>
      </c>
      <c r="G5691" s="134" t="s">
        <v>311</v>
      </c>
      <c r="H5691" s="135">
        <v>-0.26</v>
      </c>
      <c r="I5691" s="135">
        <v>-0.26</v>
      </c>
      <c r="J5691" s="135">
        <v>-5103</v>
      </c>
      <c r="K5691" t="str">
        <f>VLOOKUP(C5691,ResCat!$A$2:$B$268,2,FALSE)</f>
        <v>HMOMG</v>
      </c>
    </row>
    <row r="5692" spans="3:11" x14ac:dyDescent="0.25">
      <c r="C5692" s="134" t="s">
        <v>117</v>
      </c>
      <c r="D5692" s="134" t="s">
        <v>0</v>
      </c>
      <c r="E5692" s="134" t="s">
        <v>1026</v>
      </c>
      <c r="F5692" s="134" t="s">
        <v>310</v>
      </c>
      <c r="G5692" s="134" t="s">
        <v>311</v>
      </c>
      <c r="H5692" s="135">
        <v>-11700.59</v>
      </c>
      <c r="I5692" s="135">
        <v>-11700.59</v>
      </c>
      <c r="J5692" s="135">
        <v>0</v>
      </c>
      <c r="K5692" t="str">
        <f>VLOOKUP(C5692,ResCat!$A$2:$B$268,2,FALSE)</f>
        <v>HMOMG</v>
      </c>
    </row>
    <row r="5693" spans="3:11" x14ac:dyDescent="0.25">
      <c r="C5693" s="134" t="s">
        <v>117</v>
      </c>
      <c r="D5693" s="134" t="s">
        <v>0</v>
      </c>
      <c r="E5693" s="134" t="s">
        <v>359</v>
      </c>
      <c r="F5693" s="134" t="s">
        <v>310</v>
      </c>
      <c r="G5693" s="134" t="s">
        <v>311</v>
      </c>
      <c r="H5693" s="135">
        <v>-26972.86</v>
      </c>
      <c r="I5693" s="135">
        <v>-27172.86</v>
      </c>
      <c r="J5693" s="135">
        <v>-68616.600000000006</v>
      </c>
      <c r="K5693" t="str">
        <f>VLOOKUP(C5693,ResCat!$A$2:$B$268,2,FALSE)</f>
        <v>HMOMG</v>
      </c>
    </row>
    <row r="5694" spans="3:11" x14ac:dyDescent="0.25">
      <c r="C5694" s="134" t="s">
        <v>117</v>
      </c>
      <c r="D5694" s="134" t="s">
        <v>0</v>
      </c>
      <c r="E5694" s="134" t="s">
        <v>366</v>
      </c>
      <c r="F5694" s="134" t="s">
        <v>310</v>
      </c>
      <c r="G5694" s="134" t="s">
        <v>311</v>
      </c>
      <c r="H5694" s="135">
        <v>-315.89999999999998</v>
      </c>
      <c r="I5694" s="135">
        <v>-315.89999999999998</v>
      </c>
      <c r="J5694" s="135">
        <v>-3601</v>
      </c>
      <c r="K5694" t="str">
        <f>VLOOKUP(C5694,ResCat!$A$2:$B$268,2,FALSE)</f>
        <v>HMOMG</v>
      </c>
    </row>
    <row r="5695" spans="3:11" x14ac:dyDescent="0.25">
      <c r="C5695" s="134" t="s">
        <v>117</v>
      </c>
      <c r="D5695" s="134" t="s">
        <v>0</v>
      </c>
      <c r="E5695" s="134" t="s">
        <v>342</v>
      </c>
      <c r="F5695" s="134" t="s">
        <v>310</v>
      </c>
      <c r="G5695" s="134" t="s">
        <v>348</v>
      </c>
      <c r="H5695" s="135">
        <v>-19165.98</v>
      </c>
      <c r="I5695" s="135">
        <v>-19365.98</v>
      </c>
      <c r="J5695" s="135">
        <v>-110255.81</v>
      </c>
      <c r="K5695" t="str">
        <f>VLOOKUP(C5695,ResCat!$A$2:$B$268,2,FALSE)</f>
        <v>HMOMG</v>
      </c>
    </row>
    <row r="5696" spans="3:11" x14ac:dyDescent="0.25">
      <c r="C5696" s="134" t="s">
        <v>117</v>
      </c>
      <c r="D5696" s="134" t="s">
        <v>0</v>
      </c>
      <c r="E5696" s="134" t="s">
        <v>320</v>
      </c>
      <c r="F5696" s="134" t="s">
        <v>310</v>
      </c>
      <c r="G5696" s="134" t="s">
        <v>315</v>
      </c>
      <c r="H5696" s="135">
        <v>-15.82</v>
      </c>
      <c r="I5696" s="135">
        <v>-15.82</v>
      </c>
      <c r="J5696" s="135">
        <v>0</v>
      </c>
      <c r="K5696" t="str">
        <f>VLOOKUP(C5696,ResCat!$A$2:$B$268,2,FALSE)</f>
        <v>HMOMG</v>
      </c>
    </row>
    <row r="5697" spans="3:11" x14ac:dyDescent="0.25">
      <c r="C5697" s="134" t="s">
        <v>117</v>
      </c>
      <c r="D5697" s="134" t="s">
        <v>0</v>
      </c>
      <c r="E5697" s="134" t="s">
        <v>961</v>
      </c>
      <c r="F5697" s="134" t="s">
        <v>310</v>
      </c>
      <c r="G5697" s="134" t="s">
        <v>334</v>
      </c>
      <c r="H5697" s="135">
        <v>1406.61</v>
      </c>
      <c r="I5697" s="135">
        <v>1406.61</v>
      </c>
      <c r="J5697" s="135">
        <v>10443.24</v>
      </c>
      <c r="K5697" t="str">
        <f>VLOOKUP(C5697,ResCat!$A$2:$B$268,2,FALSE)</f>
        <v>HMOMG</v>
      </c>
    </row>
    <row r="5698" spans="3:11" x14ac:dyDescent="0.25">
      <c r="C5698" s="134" t="s">
        <v>117</v>
      </c>
      <c r="D5698" s="134" t="s">
        <v>0</v>
      </c>
      <c r="E5698" s="134" t="s">
        <v>970</v>
      </c>
      <c r="F5698" s="134" t="s">
        <v>310</v>
      </c>
      <c r="G5698" s="134" t="s">
        <v>333</v>
      </c>
      <c r="H5698" s="135">
        <v>210</v>
      </c>
      <c r="I5698" s="135">
        <v>210</v>
      </c>
      <c r="J5698" s="135">
        <v>600</v>
      </c>
      <c r="K5698" t="str">
        <f>VLOOKUP(C5698,ResCat!$A$2:$B$268,2,FALSE)</f>
        <v>HMOMG</v>
      </c>
    </row>
    <row r="5699" spans="3:11" x14ac:dyDescent="0.25">
      <c r="C5699" s="134" t="s">
        <v>117</v>
      </c>
      <c r="D5699" s="134" t="s">
        <v>2</v>
      </c>
      <c r="E5699" s="134" t="s">
        <v>1027</v>
      </c>
      <c r="F5699" s="134" t="s">
        <v>310</v>
      </c>
      <c r="G5699" s="134" t="s">
        <v>311</v>
      </c>
      <c r="H5699" s="135">
        <v>1014.43</v>
      </c>
      <c r="I5699" s="135">
        <v>1014.43</v>
      </c>
      <c r="J5699" s="135">
        <v>0</v>
      </c>
      <c r="K5699" t="str">
        <f>VLOOKUP(C5699,ResCat!$A$2:$B$268,2,FALSE)</f>
        <v>HMOMG</v>
      </c>
    </row>
    <row r="5700" spans="3:11" x14ac:dyDescent="0.25">
      <c r="C5700" s="134" t="s">
        <v>117</v>
      </c>
      <c r="D5700" s="134" t="s">
        <v>2</v>
      </c>
      <c r="E5700" s="134" t="s">
        <v>352</v>
      </c>
      <c r="F5700" s="134" t="s">
        <v>310</v>
      </c>
      <c r="G5700" s="134" t="s">
        <v>351</v>
      </c>
      <c r="H5700" s="135">
        <v>8.33</v>
      </c>
      <c r="I5700" s="135">
        <v>8.33</v>
      </c>
      <c r="J5700" s="135">
        <v>20</v>
      </c>
      <c r="K5700" t="str">
        <f>VLOOKUP(C5700,ResCat!$A$2:$B$268,2,FALSE)</f>
        <v>HMOMG</v>
      </c>
    </row>
    <row r="5701" spans="3:11" x14ac:dyDescent="0.25">
      <c r="C5701" s="134" t="s">
        <v>117</v>
      </c>
      <c r="D5701" s="134" t="s">
        <v>2</v>
      </c>
      <c r="E5701" s="134" t="s">
        <v>347</v>
      </c>
      <c r="F5701" s="134" t="s">
        <v>310</v>
      </c>
      <c r="G5701" s="134" t="s">
        <v>360</v>
      </c>
      <c r="H5701" s="135">
        <v>1051.8100000000002</v>
      </c>
      <c r="I5701" s="135">
        <v>1022.5</v>
      </c>
      <c r="J5701" s="135">
        <v>3041.5</v>
      </c>
      <c r="K5701" t="str">
        <f>VLOOKUP(C5701,ResCat!$A$2:$B$268,2,FALSE)</f>
        <v>HMOMG</v>
      </c>
    </row>
    <row r="5702" spans="3:11" x14ac:dyDescent="0.25">
      <c r="C5702" s="134" t="s">
        <v>117</v>
      </c>
      <c r="D5702" s="134" t="s">
        <v>2</v>
      </c>
      <c r="E5702" s="134" t="s">
        <v>314</v>
      </c>
      <c r="F5702" s="134" t="s">
        <v>310</v>
      </c>
      <c r="G5702" s="134" t="s">
        <v>356</v>
      </c>
      <c r="H5702" s="135">
        <v>25</v>
      </c>
      <c r="I5702" s="135">
        <v>0</v>
      </c>
      <c r="J5702" s="135">
        <v>0</v>
      </c>
      <c r="K5702" t="str">
        <f>VLOOKUP(C5702,ResCat!$A$2:$B$268,2,FALSE)</f>
        <v>HMOMG</v>
      </c>
    </row>
    <row r="5703" spans="3:11" x14ac:dyDescent="0.25">
      <c r="C5703" s="134" t="s">
        <v>117</v>
      </c>
      <c r="D5703" s="134" t="s">
        <v>2</v>
      </c>
      <c r="E5703" s="134" t="s">
        <v>339</v>
      </c>
      <c r="F5703" s="134" t="s">
        <v>310</v>
      </c>
      <c r="G5703" s="134" t="s">
        <v>353</v>
      </c>
      <c r="H5703" s="135">
        <v>224.84</v>
      </c>
      <c r="I5703" s="135">
        <v>199.84</v>
      </c>
      <c r="J5703" s="135">
        <v>1184.6400000000001</v>
      </c>
      <c r="K5703" t="str">
        <f>VLOOKUP(C5703,ResCat!$A$2:$B$268,2,FALSE)</f>
        <v>HMOMG</v>
      </c>
    </row>
    <row r="5704" spans="3:11" x14ac:dyDescent="0.25">
      <c r="C5704" s="134" t="s">
        <v>117</v>
      </c>
      <c r="D5704" s="134" t="s">
        <v>2</v>
      </c>
      <c r="E5704" s="134" t="s">
        <v>342</v>
      </c>
      <c r="F5704" s="134" t="s">
        <v>310</v>
      </c>
      <c r="G5704" s="134" t="s">
        <v>348</v>
      </c>
      <c r="H5704" s="135">
        <v>4.79</v>
      </c>
      <c r="I5704" s="135">
        <v>0</v>
      </c>
      <c r="J5704" s="135">
        <v>0</v>
      </c>
      <c r="K5704" t="str">
        <f>VLOOKUP(C5704,ResCat!$A$2:$B$268,2,FALSE)</f>
        <v>HMOMG</v>
      </c>
    </row>
    <row r="5705" spans="3:11" x14ac:dyDescent="0.25">
      <c r="C5705" s="134" t="s">
        <v>117</v>
      </c>
      <c r="D5705" s="134" t="s">
        <v>2</v>
      </c>
      <c r="E5705" s="134" t="s">
        <v>316</v>
      </c>
      <c r="F5705" s="134" t="s">
        <v>310</v>
      </c>
      <c r="G5705" s="134" t="s">
        <v>313</v>
      </c>
      <c r="H5705" s="135">
        <v>78.66</v>
      </c>
      <c r="I5705" s="135">
        <v>0</v>
      </c>
      <c r="J5705" s="135">
        <v>0</v>
      </c>
      <c r="K5705" t="str">
        <f>VLOOKUP(C5705,ResCat!$A$2:$B$268,2,FALSE)</f>
        <v>HMOMG</v>
      </c>
    </row>
    <row r="5706" spans="3:11" x14ac:dyDescent="0.25">
      <c r="C5706" s="134" t="s">
        <v>117</v>
      </c>
      <c r="D5706" s="134" t="s">
        <v>2</v>
      </c>
      <c r="E5706" s="134" t="s">
        <v>318</v>
      </c>
      <c r="F5706" s="134" t="s">
        <v>310</v>
      </c>
      <c r="G5706" s="134" t="s">
        <v>358</v>
      </c>
      <c r="H5706" s="135">
        <v>209.69</v>
      </c>
      <c r="I5706" s="135">
        <v>0</v>
      </c>
      <c r="J5706" s="135">
        <v>0</v>
      </c>
      <c r="K5706" t="str">
        <f>VLOOKUP(C5706,ResCat!$A$2:$B$268,2,FALSE)</f>
        <v>HMOMG</v>
      </c>
    </row>
    <row r="5707" spans="3:11" x14ac:dyDescent="0.25">
      <c r="C5707" s="134" t="s">
        <v>117</v>
      </c>
      <c r="D5707" s="134" t="s">
        <v>2</v>
      </c>
      <c r="E5707" s="134" t="s">
        <v>320</v>
      </c>
      <c r="F5707" s="134" t="s">
        <v>310</v>
      </c>
      <c r="G5707" s="134" t="s">
        <v>315</v>
      </c>
      <c r="H5707" s="135">
        <v>237.23999999999998</v>
      </c>
      <c r="I5707" s="135">
        <v>0</v>
      </c>
      <c r="J5707" s="135">
        <v>0</v>
      </c>
      <c r="K5707" t="str">
        <f>VLOOKUP(C5707,ResCat!$A$2:$B$268,2,FALSE)</f>
        <v>HMOMG</v>
      </c>
    </row>
    <row r="5708" spans="3:11" x14ac:dyDescent="0.25">
      <c r="C5708" s="134" t="s">
        <v>117</v>
      </c>
      <c r="D5708" s="134" t="s">
        <v>2</v>
      </c>
      <c r="E5708" s="134" t="s">
        <v>326</v>
      </c>
      <c r="F5708" s="134" t="s">
        <v>310</v>
      </c>
      <c r="G5708" s="134" t="s">
        <v>317</v>
      </c>
      <c r="H5708" s="135">
        <v>87.1</v>
      </c>
      <c r="I5708" s="135">
        <v>107.1</v>
      </c>
      <c r="J5708" s="135">
        <v>140</v>
      </c>
      <c r="K5708" t="str">
        <f>VLOOKUP(C5708,ResCat!$A$2:$B$268,2,FALSE)</f>
        <v>HMOMG</v>
      </c>
    </row>
    <row r="5709" spans="3:11" x14ac:dyDescent="0.25">
      <c r="C5709" s="134" t="s">
        <v>117</v>
      </c>
      <c r="D5709" s="134" t="s">
        <v>2</v>
      </c>
      <c r="E5709" s="134" t="s">
        <v>969</v>
      </c>
      <c r="F5709" s="134" t="s">
        <v>310</v>
      </c>
      <c r="G5709" s="134" t="s">
        <v>331</v>
      </c>
      <c r="H5709" s="135">
        <v>24.05</v>
      </c>
      <c r="I5709" s="135">
        <v>24.05</v>
      </c>
      <c r="J5709" s="135">
        <v>28</v>
      </c>
      <c r="K5709" t="str">
        <f>VLOOKUP(C5709,ResCat!$A$2:$B$268,2,FALSE)</f>
        <v>HMOMG</v>
      </c>
    </row>
    <row r="5710" spans="3:11" x14ac:dyDescent="0.25">
      <c r="C5710" s="134" t="s">
        <v>117</v>
      </c>
      <c r="D5710" s="134" t="s">
        <v>2</v>
      </c>
      <c r="E5710" s="134" t="s">
        <v>961</v>
      </c>
      <c r="F5710" s="134" t="s">
        <v>310</v>
      </c>
      <c r="G5710" s="134" t="s">
        <v>334</v>
      </c>
      <c r="H5710" s="135">
        <v>87.1</v>
      </c>
      <c r="I5710" s="135">
        <v>107.1</v>
      </c>
      <c r="J5710" s="135">
        <v>140</v>
      </c>
      <c r="K5710" t="str">
        <f>VLOOKUP(C5710,ResCat!$A$2:$B$268,2,FALSE)</f>
        <v>HMOMG</v>
      </c>
    </row>
    <row r="5711" spans="3:11" x14ac:dyDescent="0.25">
      <c r="C5711" s="134" t="s">
        <v>117</v>
      </c>
      <c r="D5711" s="134" t="s">
        <v>2</v>
      </c>
      <c r="E5711" s="134" t="s">
        <v>970</v>
      </c>
      <c r="F5711" s="134" t="s">
        <v>310</v>
      </c>
      <c r="G5711" s="134" t="s">
        <v>333</v>
      </c>
      <c r="H5711" s="135">
        <v>4667.8900000000003</v>
      </c>
      <c r="I5711" s="135">
        <v>4696.71</v>
      </c>
      <c r="J5711" s="135">
        <v>7559.3600000000006</v>
      </c>
      <c r="K5711" t="str">
        <f>VLOOKUP(C5711,ResCat!$A$2:$B$268,2,FALSE)</f>
        <v>HMOMG</v>
      </c>
    </row>
    <row r="5712" spans="3:11" x14ac:dyDescent="0.25">
      <c r="C5712" s="134" t="s">
        <v>117</v>
      </c>
      <c r="D5712" s="134" t="s">
        <v>2</v>
      </c>
      <c r="E5712" s="134" t="s">
        <v>1023</v>
      </c>
      <c r="F5712" s="134" t="s">
        <v>310</v>
      </c>
      <c r="G5712" s="134" t="s">
        <v>308</v>
      </c>
      <c r="H5712" s="135">
        <v>945.13</v>
      </c>
      <c r="I5712" s="135">
        <v>985.13</v>
      </c>
      <c r="J5712" s="135">
        <v>5255</v>
      </c>
      <c r="K5712" t="str">
        <f>VLOOKUP(C5712,ResCat!$A$2:$B$268,2,FALSE)</f>
        <v>HMOMG</v>
      </c>
    </row>
    <row r="5713" spans="3:11" x14ac:dyDescent="0.25">
      <c r="C5713" s="134" t="s">
        <v>117</v>
      </c>
      <c r="D5713" s="134" t="s">
        <v>343</v>
      </c>
      <c r="E5713" s="134" t="s">
        <v>324</v>
      </c>
      <c r="F5713" s="134" t="s">
        <v>1061</v>
      </c>
      <c r="G5713" s="134" t="s">
        <v>340</v>
      </c>
      <c r="H5713" s="135">
        <v>-1196.0899999999999</v>
      </c>
      <c r="I5713" s="135">
        <v>-1235.97</v>
      </c>
      <c r="J5713" s="135">
        <v>-2133.13</v>
      </c>
      <c r="K5713" t="str">
        <f>VLOOKUP(C5713,ResCat!$A$2:$B$268,2,FALSE)</f>
        <v>HMOMG</v>
      </c>
    </row>
    <row r="5714" spans="3:11" x14ac:dyDescent="0.25">
      <c r="C5714" s="134" t="s">
        <v>117</v>
      </c>
      <c r="D5714" s="134" t="s">
        <v>343</v>
      </c>
      <c r="E5714" s="134" t="s">
        <v>961</v>
      </c>
      <c r="F5714" s="134" t="s">
        <v>1061</v>
      </c>
      <c r="G5714" s="134" t="s">
        <v>334</v>
      </c>
      <c r="H5714" s="135">
        <v>0</v>
      </c>
      <c r="I5714" s="135">
        <v>-9.44</v>
      </c>
      <c r="J5714" s="135">
        <v>-124.6</v>
      </c>
      <c r="K5714" t="str">
        <f>VLOOKUP(C5714,ResCat!$A$2:$B$268,2,FALSE)</f>
        <v>HMOMG</v>
      </c>
    </row>
    <row r="5715" spans="3:11" x14ac:dyDescent="0.25">
      <c r="C5715" s="134" t="s">
        <v>117</v>
      </c>
      <c r="D5715" s="134" t="s">
        <v>343</v>
      </c>
      <c r="E5715" s="134" t="s">
        <v>970</v>
      </c>
      <c r="F5715" s="134" t="s">
        <v>1061</v>
      </c>
      <c r="G5715" s="134" t="s">
        <v>333</v>
      </c>
      <c r="H5715" s="135">
        <v>12582.21</v>
      </c>
      <c r="I5715" s="135">
        <v>13357.730000000001</v>
      </c>
      <c r="J5715" s="135">
        <v>23670.169999999995</v>
      </c>
      <c r="K5715" t="str">
        <f>VLOOKUP(C5715,ResCat!$A$2:$B$268,2,FALSE)</f>
        <v>HMOMG</v>
      </c>
    </row>
    <row r="5716" spans="3:11" x14ac:dyDescent="0.25">
      <c r="C5716" s="134" t="s">
        <v>117</v>
      </c>
      <c r="D5716" s="134" t="s">
        <v>343</v>
      </c>
      <c r="E5716" s="134" t="s">
        <v>1023</v>
      </c>
      <c r="F5716" s="134" t="s">
        <v>1061</v>
      </c>
      <c r="G5716" s="134" t="s">
        <v>308</v>
      </c>
      <c r="H5716" s="135">
        <v>41099.319999999992</v>
      </c>
      <c r="I5716" s="135">
        <v>45412.320000000014</v>
      </c>
      <c r="J5716" s="135">
        <v>128794.98999999992</v>
      </c>
      <c r="K5716" t="str">
        <f>VLOOKUP(C5716,ResCat!$A$2:$B$268,2,FALSE)</f>
        <v>HMOMG</v>
      </c>
    </row>
    <row r="5717" spans="3:11" x14ac:dyDescent="0.25">
      <c r="C5717" s="134" t="s">
        <v>117</v>
      </c>
      <c r="D5717" s="134" t="s">
        <v>1</v>
      </c>
      <c r="E5717" s="134" t="s">
        <v>362</v>
      </c>
      <c r="F5717" s="134" t="s">
        <v>310</v>
      </c>
      <c r="G5717" s="134" t="s">
        <v>311</v>
      </c>
      <c r="H5717" s="135">
        <v>207.81</v>
      </c>
      <c r="I5717" s="135">
        <v>207.81</v>
      </c>
      <c r="J5717" s="135">
        <v>0</v>
      </c>
      <c r="K5717" t="str">
        <f>VLOOKUP(C5717,ResCat!$A$2:$B$268,2,FALSE)</f>
        <v>HMOMG</v>
      </c>
    </row>
    <row r="5718" spans="3:11" x14ac:dyDescent="0.25">
      <c r="C5718" s="134" t="s">
        <v>117</v>
      </c>
      <c r="D5718" s="134" t="s">
        <v>1</v>
      </c>
      <c r="E5718" s="134" t="s">
        <v>1027</v>
      </c>
      <c r="F5718" s="134" t="s">
        <v>310</v>
      </c>
      <c r="G5718" s="134" t="s">
        <v>311</v>
      </c>
      <c r="H5718" s="135">
        <v>-25.46</v>
      </c>
      <c r="I5718" s="135">
        <v>-25.46</v>
      </c>
      <c r="J5718" s="135">
        <v>0</v>
      </c>
      <c r="K5718" t="str">
        <f>VLOOKUP(C5718,ResCat!$A$2:$B$268,2,FALSE)</f>
        <v>HMOMG</v>
      </c>
    </row>
    <row r="5719" spans="3:11" x14ac:dyDescent="0.25">
      <c r="C5719" s="134" t="s">
        <v>117</v>
      </c>
      <c r="D5719" s="134" t="s">
        <v>1</v>
      </c>
      <c r="E5719" s="134" t="s">
        <v>359</v>
      </c>
      <c r="F5719" s="134" t="s">
        <v>310</v>
      </c>
      <c r="G5719" s="134" t="s">
        <v>311</v>
      </c>
      <c r="H5719" s="135">
        <v>6127.36</v>
      </c>
      <c r="I5719" s="135">
        <v>6152.36</v>
      </c>
      <c r="J5719" s="135">
        <v>-16069.8</v>
      </c>
      <c r="K5719" t="str">
        <f>VLOOKUP(C5719,ResCat!$A$2:$B$268,2,FALSE)</f>
        <v>HMOMG</v>
      </c>
    </row>
    <row r="5720" spans="3:11" x14ac:dyDescent="0.25">
      <c r="C5720" s="134" t="s">
        <v>117</v>
      </c>
      <c r="D5720" s="134" t="s">
        <v>1</v>
      </c>
      <c r="E5720" s="134" t="s">
        <v>354</v>
      </c>
      <c r="F5720" s="134" t="s">
        <v>310</v>
      </c>
      <c r="G5720" s="134" t="s">
        <v>311</v>
      </c>
      <c r="H5720" s="135">
        <v>-894.08</v>
      </c>
      <c r="I5720" s="135">
        <v>-944.08</v>
      </c>
      <c r="J5720" s="135">
        <v>-3225</v>
      </c>
      <c r="K5720" t="str">
        <f>VLOOKUP(C5720,ResCat!$A$2:$B$268,2,FALSE)</f>
        <v>HMOMG</v>
      </c>
    </row>
    <row r="5721" spans="3:11" x14ac:dyDescent="0.25">
      <c r="C5721" s="134" t="s">
        <v>117</v>
      </c>
      <c r="D5721" s="134" t="s">
        <v>1</v>
      </c>
      <c r="E5721" s="134" t="s">
        <v>337</v>
      </c>
      <c r="F5721" s="134" t="s">
        <v>310</v>
      </c>
      <c r="G5721" s="134" t="s">
        <v>311</v>
      </c>
      <c r="H5721" s="135">
        <v>1491.9400000000003</v>
      </c>
      <c r="I5721" s="135">
        <v>1366.9400000000003</v>
      </c>
      <c r="J5721" s="135">
        <v>17455</v>
      </c>
      <c r="K5721" t="str">
        <f>VLOOKUP(C5721,ResCat!$A$2:$B$268,2,FALSE)</f>
        <v>HMOMG</v>
      </c>
    </row>
    <row r="5722" spans="3:11" x14ac:dyDescent="0.25">
      <c r="C5722" s="134" t="s">
        <v>117</v>
      </c>
      <c r="D5722" s="134" t="s">
        <v>1</v>
      </c>
      <c r="E5722" s="134" t="s">
        <v>312</v>
      </c>
      <c r="F5722" s="134" t="s">
        <v>310</v>
      </c>
      <c r="G5722" s="134" t="s">
        <v>364</v>
      </c>
      <c r="H5722" s="135">
        <v>-44.52</v>
      </c>
      <c r="I5722" s="135">
        <v>-44.52</v>
      </c>
      <c r="J5722" s="135">
        <v>0</v>
      </c>
      <c r="K5722" t="str">
        <f>VLOOKUP(C5722,ResCat!$A$2:$B$268,2,FALSE)</f>
        <v>HMOMG</v>
      </c>
    </row>
    <row r="5723" spans="3:11" x14ac:dyDescent="0.25">
      <c r="C5723" s="134" t="s">
        <v>117</v>
      </c>
      <c r="D5723" s="134" t="s">
        <v>1</v>
      </c>
      <c r="E5723" s="134" t="s">
        <v>314</v>
      </c>
      <c r="F5723" s="134" t="s">
        <v>310</v>
      </c>
      <c r="G5723" s="134" t="s">
        <v>356</v>
      </c>
      <c r="H5723" s="135">
        <v>-993.56</v>
      </c>
      <c r="I5723" s="135">
        <v>-993.56</v>
      </c>
      <c r="J5723" s="135">
        <v>0</v>
      </c>
      <c r="K5723" t="str">
        <f>VLOOKUP(C5723,ResCat!$A$2:$B$268,2,FALSE)</f>
        <v>HMOMG</v>
      </c>
    </row>
    <row r="5724" spans="3:11" x14ac:dyDescent="0.25">
      <c r="C5724" s="134" t="s">
        <v>117</v>
      </c>
      <c r="D5724" s="134" t="s">
        <v>1</v>
      </c>
      <c r="E5724" s="134" t="s">
        <v>342</v>
      </c>
      <c r="F5724" s="134" t="s">
        <v>310</v>
      </c>
      <c r="G5724" s="134" t="s">
        <v>348</v>
      </c>
      <c r="H5724" s="135">
        <v>2135.9899999999998</v>
      </c>
      <c r="I5724" s="135">
        <v>2235.9899999999998</v>
      </c>
      <c r="J5724" s="135">
        <v>2756.37</v>
      </c>
      <c r="K5724" t="str">
        <f>VLOOKUP(C5724,ResCat!$A$2:$B$268,2,FALSE)</f>
        <v>HMOMG</v>
      </c>
    </row>
    <row r="5725" spans="3:11" x14ac:dyDescent="0.25">
      <c r="C5725" s="134" t="s">
        <v>117</v>
      </c>
      <c r="D5725" s="134" t="s">
        <v>1</v>
      </c>
      <c r="E5725" s="134" t="s">
        <v>316</v>
      </c>
      <c r="F5725" s="134" t="s">
        <v>310</v>
      </c>
      <c r="G5725" s="134" t="s">
        <v>313</v>
      </c>
      <c r="H5725" s="135">
        <v>1299.21</v>
      </c>
      <c r="I5725" s="135">
        <v>1324.21</v>
      </c>
      <c r="J5725" s="135">
        <v>1100</v>
      </c>
      <c r="K5725" t="str">
        <f>VLOOKUP(C5725,ResCat!$A$2:$B$268,2,FALSE)</f>
        <v>HMOMG</v>
      </c>
    </row>
    <row r="5726" spans="3:11" x14ac:dyDescent="0.25">
      <c r="C5726" s="134" t="s">
        <v>117</v>
      </c>
      <c r="D5726" s="134" t="s">
        <v>1</v>
      </c>
      <c r="E5726" s="134" t="s">
        <v>318</v>
      </c>
      <c r="F5726" s="134" t="s">
        <v>310</v>
      </c>
      <c r="G5726" s="134" t="s">
        <v>358</v>
      </c>
      <c r="H5726" s="135">
        <v>125.29999999999998</v>
      </c>
      <c r="I5726" s="135">
        <v>150.29999999999998</v>
      </c>
      <c r="J5726" s="135">
        <v>395.01</v>
      </c>
      <c r="K5726" t="str">
        <f>VLOOKUP(C5726,ResCat!$A$2:$B$268,2,FALSE)</f>
        <v>HMOMG</v>
      </c>
    </row>
    <row r="5727" spans="3:11" x14ac:dyDescent="0.25">
      <c r="C5727" s="134" t="s">
        <v>117</v>
      </c>
      <c r="D5727" s="134" t="s">
        <v>1</v>
      </c>
      <c r="E5727" s="134" t="s">
        <v>320</v>
      </c>
      <c r="F5727" s="134" t="s">
        <v>310</v>
      </c>
      <c r="G5727" s="134" t="s">
        <v>315</v>
      </c>
      <c r="H5727" s="135">
        <v>-2019.03</v>
      </c>
      <c r="I5727" s="135">
        <v>-2019.03</v>
      </c>
      <c r="J5727" s="135">
        <v>218.46</v>
      </c>
      <c r="K5727" t="str">
        <f>VLOOKUP(C5727,ResCat!$A$2:$B$268,2,FALSE)</f>
        <v>HMOMG</v>
      </c>
    </row>
    <row r="5728" spans="3:11" x14ac:dyDescent="0.25">
      <c r="C5728" s="134" t="s">
        <v>117</v>
      </c>
      <c r="D5728" s="134" t="s">
        <v>1</v>
      </c>
      <c r="E5728" s="134" t="s">
        <v>324</v>
      </c>
      <c r="F5728" s="134" t="s">
        <v>310</v>
      </c>
      <c r="G5728" s="134" t="s">
        <v>340</v>
      </c>
      <c r="H5728" s="135">
        <v>-2083.96</v>
      </c>
      <c r="I5728" s="135">
        <v>-2083.96</v>
      </c>
      <c r="J5728" s="135">
        <v>0</v>
      </c>
      <c r="K5728" t="str">
        <f>VLOOKUP(C5728,ResCat!$A$2:$B$268,2,FALSE)</f>
        <v>HMOMG</v>
      </c>
    </row>
    <row r="5729" spans="3:11" x14ac:dyDescent="0.25">
      <c r="C5729" s="134" t="s">
        <v>117</v>
      </c>
      <c r="D5729" s="134" t="s">
        <v>1</v>
      </c>
      <c r="E5729" s="134" t="s">
        <v>961</v>
      </c>
      <c r="F5729" s="134" t="s">
        <v>310</v>
      </c>
      <c r="G5729" s="134" t="s">
        <v>334</v>
      </c>
      <c r="H5729" s="135">
        <v>964.06</v>
      </c>
      <c r="I5729" s="135">
        <v>971.79</v>
      </c>
      <c r="J5729" s="135">
        <v>30245.59</v>
      </c>
      <c r="K5729" t="str">
        <f>VLOOKUP(C5729,ResCat!$A$2:$B$268,2,FALSE)</f>
        <v>HMOMG</v>
      </c>
    </row>
    <row r="5730" spans="3:11" x14ac:dyDescent="0.25">
      <c r="C5730" s="134" t="s">
        <v>117</v>
      </c>
      <c r="D5730" s="134" t="s">
        <v>1</v>
      </c>
      <c r="E5730" s="134" t="s">
        <v>970</v>
      </c>
      <c r="F5730" s="134" t="s">
        <v>310</v>
      </c>
      <c r="G5730" s="134" t="s">
        <v>333</v>
      </c>
      <c r="H5730" s="135">
        <v>850.4</v>
      </c>
      <c r="I5730" s="135">
        <v>900.4</v>
      </c>
      <c r="J5730" s="135">
        <v>10820</v>
      </c>
      <c r="K5730" t="str">
        <f>VLOOKUP(C5730,ResCat!$A$2:$B$268,2,FALSE)</f>
        <v>HMOMG</v>
      </c>
    </row>
    <row r="5731" spans="3:11" x14ac:dyDescent="0.25">
      <c r="C5731" s="134" t="s">
        <v>118</v>
      </c>
      <c r="D5731" s="134" t="s">
        <v>343</v>
      </c>
      <c r="E5731" s="134" t="s">
        <v>970</v>
      </c>
      <c r="F5731" s="134" t="s">
        <v>1061</v>
      </c>
      <c r="G5731" s="134" t="s">
        <v>333</v>
      </c>
      <c r="H5731" s="135">
        <v>396.88</v>
      </c>
      <c r="I5731" s="135">
        <v>484.03999999999996</v>
      </c>
      <c r="J5731" s="135">
        <v>1009.1</v>
      </c>
      <c r="K5731" t="str">
        <f>VLOOKUP(C5731,ResCat!$A$2:$B$268,2,FALSE)</f>
        <v>HMOMG</v>
      </c>
    </row>
    <row r="5732" spans="3:11" x14ac:dyDescent="0.25">
      <c r="C5732" s="134" t="s">
        <v>118</v>
      </c>
      <c r="D5732" s="134" t="s">
        <v>343</v>
      </c>
      <c r="E5732" s="134" t="s">
        <v>1023</v>
      </c>
      <c r="F5732" s="134" t="s">
        <v>1061</v>
      </c>
      <c r="G5732" s="134" t="s">
        <v>308</v>
      </c>
      <c r="H5732" s="135">
        <v>2844.92</v>
      </c>
      <c r="I5732" s="135">
        <v>3171.9800000000009</v>
      </c>
      <c r="J5732" s="135">
        <v>6356.2400000000016</v>
      </c>
      <c r="K5732" t="str">
        <f>VLOOKUP(C5732,ResCat!$A$2:$B$268,2,FALSE)</f>
        <v>HMOMG</v>
      </c>
    </row>
    <row r="5733" spans="3:11" x14ac:dyDescent="0.25">
      <c r="C5733" s="134" t="s">
        <v>161</v>
      </c>
      <c r="D5733" s="134" t="s">
        <v>3</v>
      </c>
      <c r="E5733" s="134" t="s">
        <v>362</v>
      </c>
      <c r="F5733" s="134" t="s">
        <v>310</v>
      </c>
      <c r="G5733" s="134" t="s">
        <v>311</v>
      </c>
      <c r="H5733" s="135">
        <v>-111.52</v>
      </c>
      <c r="I5733" s="135">
        <v>-111.52</v>
      </c>
      <c r="J5733" s="135">
        <v>0</v>
      </c>
      <c r="K5733" t="str">
        <f>VLOOKUP(C5733,ResCat!$A$2:$B$268,2,FALSE)</f>
        <v>PERMAPD</v>
      </c>
    </row>
    <row r="5734" spans="3:11" x14ac:dyDescent="0.25">
      <c r="C5734" s="134" t="s">
        <v>161</v>
      </c>
      <c r="D5734" s="134" t="s">
        <v>3</v>
      </c>
      <c r="E5734" s="134" t="s">
        <v>1028</v>
      </c>
      <c r="F5734" s="134" t="s">
        <v>310</v>
      </c>
      <c r="G5734" s="134" t="s">
        <v>311</v>
      </c>
      <c r="H5734" s="135">
        <v>-198.08</v>
      </c>
      <c r="I5734" s="135">
        <v>-198.08</v>
      </c>
      <c r="J5734" s="135">
        <v>-315.68</v>
      </c>
      <c r="K5734" t="str">
        <f>VLOOKUP(C5734,ResCat!$A$2:$B$268,2,FALSE)</f>
        <v>PERMAPD</v>
      </c>
    </row>
    <row r="5735" spans="3:11" x14ac:dyDescent="0.25">
      <c r="C5735" s="134" t="s">
        <v>161</v>
      </c>
      <c r="D5735" s="134" t="s">
        <v>3</v>
      </c>
      <c r="E5735" s="134" t="s">
        <v>349</v>
      </c>
      <c r="F5735" s="134" t="s">
        <v>310</v>
      </c>
      <c r="G5735" s="134" t="s">
        <v>311</v>
      </c>
      <c r="H5735" s="135">
        <v>-478.42</v>
      </c>
      <c r="I5735" s="135">
        <v>-478.42</v>
      </c>
      <c r="J5735" s="135">
        <v>-1264</v>
      </c>
      <c r="K5735" t="str">
        <f>VLOOKUP(C5735,ResCat!$A$2:$B$268,2,FALSE)</f>
        <v>PERMAPD</v>
      </c>
    </row>
    <row r="5736" spans="3:11" x14ac:dyDescent="0.25">
      <c r="C5736" s="134" t="s">
        <v>161</v>
      </c>
      <c r="D5736" s="134" t="s">
        <v>3</v>
      </c>
      <c r="E5736" s="134" t="s">
        <v>359</v>
      </c>
      <c r="F5736" s="134" t="s">
        <v>310</v>
      </c>
      <c r="G5736" s="134" t="s">
        <v>311</v>
      </c>
      <c r="H5736" s="135">
        <v>-625.47</v>
      </c>
      <c r="I5736" s="135">
        <v>-625.47</v>
      </c>
      <c r="J5736" s="135">
        <v>0</v>
      </c>
      <c r="K5736" t="str">
        <f>VLOOKUP(C5736,ResCat!$A$2:$B$268,2,FALSE)</f>
        <v>PERMAPD</v>
      </c>
    </row>
    <row r="5737" spans="3:11" x14ac:dyDescent="0.25">
      <c r="C5737" s="134" t="s">
        <v>161</v>
      </c>
      <c r="D5737" s="134" t="s">
        <v>3</v>
      </c>
      <c r="E5737" s="134" t="s">
        <v>366</v>
      </c>
      <c r="F5737" s="134" t="s">
        <v>310</v>
      </c>
      <c r="G5737" s="134" t="s">
        <v>311</v>
      </c>
      <c r="H5737" s="135">
        <v>-69.959999999999994</v>
      </c>
      <c r="I5737" s="135">
        <v>-69.959999999999994</v>
      </c>
      <c r="J5737" s="135">
        <v>-99.29</v>
      </c>
      <c r="K5737" t="str">
        <f>VLOOKUP(C5737,ResCat!$A$2:$B$268,2,FALSE)</f>
        <v>PERMAPD</v>
      </c>
    </row>
    <row r="5738" spans="3:11" x14ac:dyDescent="0.25">
      <c r="C5738" s="134" t="s">
        <v>161</v>
      </c>
      <c r="D5738" s="134" t="s">
        <v>0</v>
      </c>
      <c r="E5738" s="134" t="s">
        <v>1030</v>
      </c>
      <c r="F5738" s="134" t="s">
        <v>310</v>
      </c>
      <c r="G5738" s="134" t="s">
        <v>311</v>
      </c>
      <c r="H5738" s="135">
        <v>-692.61</v>
      </c>
      <c r="I5738" s="135">
        <v>-692.61</v>
      </c>
      <c r="J5738" s="135">
        <v>0</v>
      </c>
      <c r="K5738" t="str">
        <f>VLOOKUP(C5738,ResCat!$A$2:$B$268,2,FALSE)</f>
        <v>PERMAPD</v>
      </c>
    </row>
    <row r="5739" spans="3:11" x14ac:dyDescent="0.25">
      <c r="C5739" s="134" t="s">
        <v>161</v>
      </c>
      <c r="D5739" s="134" t="s">
        <v>2</v>
      </c>
      <c r="E5739" s="134" t="s">
        <v>1034</v>
      </c>
      <c r="F5739" s="134" t="s">
        <v>310</v>
      </c>
      <c r="G5739" s="134" t="s">
        <v>311</v>
      </c>
      <c r="H5739" s="135">
        <v>0</v>
      </c>
      <c r="I5739" s="135">
        <v>-10</v>
      </c>
      <c r="J5739" s="135">
        <v>0</v>
      </c>
      <c r="K5739" t="str">
        <f>VLOOKUP(C5739,ResCat!$A$2:$B$268,2,FALSE)</f>
        <v>PERMAPD</v>
      </c>
    </row>
    <row r="5740" spans="3:11" x14ac:dyDescent="0.25">
      <c r="C5740" s="134" t="s">
        <v>161</v>
      </c>
      <c r="D5740" s="134" t="s">
        <v>2</v>
      </c>
      <c r="E5740" s="134" t="s">
        <v>1030</v>
      </c>
      <c r="F5740" s="134" t="s">
        <v>310</v>
      </c>
      <c r="G5740" s="134" t="s">
        <v>311</v>
      </c>
      <c r="H5740" s="135">
        <v>-12</v>
      </c>
      <c r="I5740" s="135">
        <v>-12</v>
      </c>
      <c r="J5740" s="135">
        <v>-12</v>
      </c>
      <c r="K5740" t="str">
        <f>VLOOKUP(C5740,ResCat!$A$2:$B$268,2,FALSE)</f>
        <v>PERMAPD</v>
      </c>
    </row>
    <row r="5741" spans="3:11" x14ac:dyDescent="0.25">
      <c r="C5741" s="134" t="s">
        <v>161</v>
      </c>
      <c r="D5741" s="134" t="s">
        <v>2</v>
      </c>
      <c r="E5741" s="134" t="s">
        <v>363</v>
      </c>
      <c r="F5741" s="134" t="s">
        <v>310</v>
      </c>
      <c r="G5741" s="134" t="s">
        <v>311</v>
      </c>
      <c r="H5741" s="135">
        <v>-193.47</v>
      </c>
      <c r="I5741" s="135">
        <v>-193.47</v>
      </c>
      <c r="J5741" s="135">
        <v>-659</v>
      </c>
      <c r="K5741" t="str">
        <f>VLOOKUP(C5741,ResCat!$A$2:$B$268,2,FALSE)</f>
        <v>PERMAPD</v>
      </c>
    </row>
    <row r="5742" spans="3:11" x14ac:dyDescent="0.25">
      <c r="C5742" s="134" t="s">
        <v>161</v>
      </c>
      <c r="D5742" s="134" t="s">
        <v>2</v>
      </c>
      <c r="E5742" s="134" t="s">
        <v>1029</v>
      </c>
      <c r="F5742" s="134" t="s">
        <v>310</v>
      </c>
      <c r="G5742" s="134" t="s">
        <v>311</v>
      </c>
      <c r="H5742" s="135">
        <v>196.36</v>
      </c>
      <c r="I5742" s="135">
        <v>196.36</v>
      </c>
      <c r="J5742" s="135">
        <v>485</v>
      </c>
      <c r="K5742" t="str">
        <f>VLOOKUP(C5742,ResCat!$A$2:$B$268,2,FALSE)</f>
        <v>PERMAPD</v>
      </c>
    </row>
    <row r="5743" spans="3:11" x14ac:dyDescent="0.25">
      <c r="C5743" s="134" t="s">
        <v>161</v>
      </c>
      <c r="D5743" s="134" t="s">
        <v>2</v>
      </c>
      <c r="E5743" s="134" t="s">
        <v>349</v>
      </c>
      <c r="F5743" s="134" t="s">
        <v>310</v>
      </c>
      <c r="G5743" s="134" t="s">
        <v>311</v>
      </c>
      <c r="H5743" s="135">
        <v>-107.64000000000001</v>
      </c>
      <c r="I5743" s="135">
        <v>-107.64000000000001</v>
      </c>
      <c r="J5743" s="135">
        <v>-307</v>
      </c>
      <c r="K5743" t="str">
        <f>VLOOKUP(C5743,ResCat!$A$2:$B$268,2,FALSE)</f>
        <v>PERMAPD</v>
      </c>
    </row>
    <row r="5744" spans="3:11" x14ac:dyDescent="0.25">
      <c r="C5744" s="134" t="s">
        <v>161</v>
      </c>
      <c r="D5744" s="134" t="s">
        <v>2</v>
      </c>
      <c r="E5744" s="134" t="s">
        <v>359</v>
      </c>
      <c r="F5744" s="134" t="s">
        <v>310</v>
      </c>
      <c r="G5744" s="134" t="s">
        <v>311</v>
      </c>
      <c r="H5744" s="135">
        <v>675.45</v>
      </c>
      <c r="I5744" s="135">
        <v>675.45</v>
      </c>
      <c r="J5744" s="135">
        <v>1500</v>
      </c>
      <c r="K5744" t="str">
        <f>VLOOKUP(C5744,ResCat!$A$2:$B$268,2,FALSE)</f>
        <v>PERMAPD</v>
      </c>
    </row>
    <row r="5745" spans="3:11" x14ac:dyDescent="0.25">
      <c r="C5745" s="134" t="s">
        <v>161</v>
      </c>
      <c r="D5745" s="134" t="s">
        <v>2</v>
      </c>
      <c r="E5745" s="134" t="s">
        <v>366</v>
      </c>
      <c r="F5745" s="134" t="s">
        <v>310</v>
      </c>
      <c r="G5745" s="134" t="s">
        <v>311</v>
      </c>
      <c r="H5745" s="135">
        <v>-442.26</v>
      </c>
      <c r="I5745" s="135">
        <v>-432.26</v>
      </c>
      <c r="J5745" s="135">
        <v>43.38</v>
      </c>
      <c r="K5745" t="str">
        <f>VLOOKUP(C5745,ResCat!$A$2:$B$268,2,FALSE)</f>
        <v>PERMAPD</v>
      </c>
    </row>
    <row r="5746" spans="3:11" x14ac:dyDescent="0.25">
      <c r="C5746" s="134" t="s">
        <v>161</v>
      </c>
      <c r="D5746" s="134" t="s">
        <v>2</v>
      </c>
      <c r="E5746" s="134" t="s">
        <v>337</v>
      </c>
      <c r="F5746" s="134" t="s">
        <v>310</v>
      </c>
      <c r="G5746" s="134" t="s">
        <v>311</v>
      </c>
      <c r="H5746" s="135">
        <v>14.61</v>
      </c>
      <c r="I5746" s="135">
        <v>7.53</v>
      </c>
      <c r="J5746" s="135">
        <v>0</v>
      </c>
      <c r="K5746" t="str">
        <f>VLOOKUP(C5746,ResCat!$A$2:$B$268,2,FALSE)</f>
        <v>PERMAPD</v>
      </c>
    </row>
    <row r="5747" spans="3:11" x14ac:dyDescent="0.25">
      <c r="C5747" s="134" t="s">
        <v>161</v>
      </c>
      <c r="D5747" s="134" t="s">
        <v>1</v>
      </c>
      <c r="E5747" s="134" t="s">
        <v>346</v>
      </c>
      <c r="F5747" s="134" t="s">
        <v>310</v>
      </c>
      <c r="G5747" s="134" t="s">
        <v>311</v>
      </c>
      <c r="H5747" s="135">
        <v>-100.5</v>
      </c>
      <c r="I5747" s="135">
        <v>-100.5</v>
      </c>
      <c r="J5747" s="135">
        <v>0</v>
      </c>
      <c r="K5747" t="str">
        <f>VLOOKUP(C5747,ResCat!$A$2:$B$268,2,FALSE)</f>
        <v>PERMAPD</v>
      </c>
    </row>
    <row r="5748" spans="3:11" x14ac:dyDescent="0.25">
      <c r="C5748" s="134" t="s">
        <v>161</v>
      </c>
      <c r="D5748" s="134" t="s">
        <v>1</v>
      </c>
      <c r="E5748" s="134" t="s">
        <v>309</v>
      </c>
      <c r="F5748" s="134" t="s">
        <v>310</v>
      </c>
      <c r="G5748" s="134" t="s">
        <v>311</v>
      </c>
      <c r="H5748" s="135">
        <v>-32.090000000000003</v>
      </c>
      <c r="I5748" s="135">
        <v>-32.090000000000003</v>
      </c>
      <c r="J5748" s="135">
        <v>0</v>
      </c>
      <c r="K5748" t="str">
        <f>VLOOKUP(C5748,ResCat!$A$2:$B$268,2,FALSE)</f>
        <v>PERMAPD</v>
      </c>
    </row>
    <row r="5749" spans="3:11" x14ac:dyDescent="0.25">
      <c r="C5749" s="134" t="s">
        <v>161</v>
      </c>
      <c r="D5749" s="134" t="s">
        <v>1</v>
      </c>
      <c r="E5749" s="134" t="s">
        <v>1026</v>
      </c>
      <c r="F5749" s="134" t="s">
        <v>310</v>
      </c>
      <c r="G5749" s="134" t="s">
        <v>311</v>
      </c>
      <c r="H5749" s="135">
        <v>-274.45999999999998</v>
      </c>
      <c r="I5749" s="135">
        <v>-274.45999999999998</v>
      </c>
      <c r="J5749" s="135">
        <v>0</v>
      </c>
      <c r="K5749" t="str">
        <f>VLOOKUP(C5749,ResCat!$A$2:$B$268,2,FALSE)</f>
        <v>PERMAPD</v>
      </c>
    </row>
    <row r="5750" spans="3:11" x14ac:dyDescent="0.25">
      <c r="C5750" s="134" t="s">
        <v>161</v>
      </c>
      <c r="D5750" s="134" t="s">
        <v>1</v>
      </c>
      <c r="E5750" s="134" t="s">
        <v>362</v>
      </c>
      <c r="F5750" s="134" t="s">
        <v>310</v>
      </c>
      <c r="G5750" s="134" t="s">
        <v>311</v>
      </c>
      <c r="H5750" s="135">
        <v>-30.54</v>
      </c>
      <c r="I5750" s="135">
        <v>-30.54</v>
      </c>
      <c r="J5750" s="135">
        <v>0</v>
      </c>
      <c r="K5750" t="str">
        <f>VLOOKUP(C5750,ResCat!$A$2:$B$268,2,FALSE)</f>
        <v>PERMAPD</v>
      </c>
    </row>
    <row r="5751" spans="3:11" x14ac:dyDescent="0.25">
      <c r="C5751" s="134" t="s">
        <v>161</v>
      </c>
      <c r="D5751" s="134" t="s">
        <v>1</v>
      </c>
      <c r="E5751" s="134" t="s">
        <v>1028</v>
      </c>
      <c r="F5751" s="134" t="s">
        <v>310</v>
      </c>
      <c r="G5751" s="134" t="s">
        <v>311</v>
      </c>
      <c r="H5751" s="135">
        <v>-1088</v>
      </c>
      <c r="I5751" s="135">
        <v>-1088</v>
      </c>
      <c r="J5751" s="135">
        <v>-1088</v>
      </c>
      <c r="K5751" t="str">
        <f>VLOOKUP(C5751,ResCat!$A$2:$B$268,2,FALSE)</f>
        <v>PERMAPD</v>
      </c>
    </row>
    <row r="5752" spans="3:11" x14ac:dyDescent="0.25">
      <c r="C5752" s="134" t="s">
        <v>161</v>
      </c>
      <c r="D5752" s="134" t="s">
        <v>1</v>
      </c>
      <c r="E5752" s="134" t="s">
        <v>1029</v>
      </c>
      <c r="F5752" s="134" t="s">
        <v>310</v>
      </c>
      <c r="G5752" s="134" t="s">
        <v>311</v>
      </c>
      <c r="H5752" s="135">
        <v>-42.33</v>
      </c>
      <c r="I5752" s="135">
        <v>-42.33</v>
      </c>
      <c r="J5752" s="135">
        <v>0</v>
      </c>
      <c r="K5752" t="str">
        <f>VLOOKUP(C5752,ResCat!$A$2:$B$268,2,FALSE)</f>
        <v>PERMAPD</v>
      </c>
    </row>
    <row r="5753" spans="3:11" x14ac:dyDescent="0.25">
      <c r="C5753" s="134" t="s">
        <v>161</v>
      </c>
      <c r="D5753" s="134" t="s">
        <v>1</v>
      </c>
      <c r="E5753" s="134" t="s">
        <v>349</v>
      </c>
      <c r="F5753" s="134" t="s">
        <v>310</v>
      </c>
      <c r="G5753" s="134" t="s">
        <v>311</v>
      </c>
      <c r="H5753" s="135">
        <v>-175.38</v>
      </c>
      <c r="I5753" s="135">
        <v>-175.38</v>
      </c>
      <c r="J5753" s="135">
        <v>-142</v>
      </c>
      <c r="K5753" t="str">
        <f>VLOOKUP(C5753,ResCat!$A$2:$B$268,2,FALSE)</f>
        <v>PERMAPD</v>
      </c>
    </row>
    <row r="5754" spans="3:11" x14ac:dyDescent="0.25">
      <c r="C5754" s="134" t="s">
        <v>161</v>
      </c>
      <c r="D5754" s="134" t="s">
        <v>1</v>
      </c>
      <c r="E5754" s="134" t="s">
        <v>350</v>
      </c>
      <c r="F5754" s="134" t="s">
        <v>310</v>
      </c>
      <c r="G5754" s="134" t="s">
        <v>311</v>
      </c>
      <c r="H5754" s="135">
        <v>-294.96999999999997</v>
      </c>
      <c r="I5754" s="135">
        <v>-294.96999999999997</v>
      </c>
      <c r="J5754" s="135">
        <v>0</v>
      </c>
      <c r="K5754" t="str">
        <f>VLOOKUP(C5754,ResCat!$A$2:$B$268,2,FALSE)</f>
        <v>PERMAPD</v>
      </c>
    </row>
    <row r="5755" spans="3:11" x14ac:dyDescent="0.25">
      <c r="C5755" s="134" t="s">
        <v>161</v>
      </c>
      <c r="D5755" s="134" t="s">
        <v>1</v>
      </c>
      <c r="E5755" s="134" t="s">
        <v>359</v>
      </c>
      <c r="F5755" s="134" t="s">
        <v>310</v>
      </c>
      <c r="G5755" s="134" t="s">
        <v>311</v>
      </c>
      <c r="H5755" s="135">
        <v>-52.27</v>
      </c>
      <c r="I5755" s="135">
        <v>-52.27</v>
      </c>
      <c r="J5755" s="135">
        <v>0</v>
      </c>
      <c r="K5755" t="str">
        <f>VLOOKUP(C5755,ResCat!$A$2:$B$268,2,FALSE)</f>
        <v>PERMAPD</v>
      </c>
    </row>
    <row r="5756" spans="3:11" x14ac:dyDescent="0.25">
      <c r="C5756" s="134" t="s">
        <v>121</v>
      </c>
      <c r="D5756" s="134" t="s">
        <v>3</v>
      </c>
      <c r="E5756" s="134" t="s">
        <v>970</v>
      </c>
      <c r="F5756" s="134" t="s">
        <v>310</v>
      </c>
      <c r="G5756" s="134" t="s">
        <v>333</v>
      </c>
      <c r="H5756" s="135">
        <v>415.2</v>
      </c>
      <c r="I5756" s="135">
        <v>415.2</v>
      </c>
      <c r="J5756" s="135">
        <v>1287</v>
      </c>
      <c r="K5756" t="str">
        <f>VLOOKUP(C5756,ResCat!$A$2:$B$268,2,FALSE)</f>
        <v>HMOMG</v>
      </c>
    </row>
    <row r="5757" spans="3:11" x14ac:dyDescent="0.25">
      <c r="C5757" s="134" t="s">
        <v>121</v>
      </c>
      <c r="D5757" s="134" t="s">
        <v>0</v>
      </c>
      <c r="E5757" s="134" t="s">
        <v>347</v>
      </c>
      <c r="F5757" s="134" t="s">
        <v>310</v>
      </c>
      <c r="G5757" s="134" t="s">
        <v>360</v>
      </c>
      <c r="H5757" s="135">
        <v>0</v>
      </c>
      <c r="I5757" s="135">
        <v>-200</v>
      </c>
      <c r="J5757" s="135">
        <v>0</v>
      </c>
      <c r="K5757" t="str">
        <f>VLOOKUP(C5757,ResCat!$A$2:$B$268,2,FALSE)</f>
        <v>HMOMG</v>
      </c>
    </row>
    <row r="5758" spans="3:11" x14ac:dyDescent="0.25">
      <c r="C5758" s="134" t="s">
        <v>121</v>
      </c>
      <c r="D5758" s="134" t="s">
        <v>2</v>
      </c>
      <c r="E5758" s="134" t="s">
        <v>511</v>
      </c>
      <c r="F5758" s="134" t="s">
        <v>310</v>
      </c>
      <c r="G5758" s="134" t="s">
        <v>329</v>
      </c>
      <c r="H5758" s="135">
        <v>112.84</v>
      </c>
      <c r="I5758" s="135">
        <v>112.84</v>
      </c>
      <c r="J5758" s="135">
        <v>471</v>
      </c>
      <c r="K5758" t="str">
        <f>VLOOKUP(C5758,ResCat!$A$2:$B$268,2,FALSE)</f>
        <v>HMOMG</v>
      </c>
    </row>
    <row r="5759" spans="3:11" x14ac:dyDescent="0.25">
      <c r="C5759" s="134" t="s">
        <v>121</v>
      </c>
      <c r="D5759" s="134" t="s">
        <v>2</v>
      </c>
      <c r="E5759" s="134" t="s">
        <v>970</v>
      </c>
      <c r="F5759" s="134" t="s">
        <v>310</v>
      </c>
      <c r="G5759" s="134" t="s">
        <v>333</v>
      </c>
      <c r="H5759" s="135">
        <v>677.52</v>
      </c>
      <c r="I5759" s="135">
        <v>677.52</v>
      </c>
      <c r="J5759" s="135">
        <v>1722.5</v>
      </c>
      <c r="K5759" t="str">
        <f>VLOOKUP(C5759,ResCat!$A$2:$B$268,2,FALSE)</f>
        <v>HMOMG</v>
      </c>
    </row>
    <row r="5760" spans="3:11" x14ac:dyDescent="0.25">
      <c r="C5760" s="134" t="s">
        <v>121</v>
      </c>
      <c r="D5760" s="134" t="s">
        <v>2</v>
      </c>
      <c r="E5760" s="134" t="s">
        <v>1023</v>
      </c>
      <c r="F5760" s="134" t="s">
        <v>310</v>
      </c>
      <c r="G5760" s="134" t="s">
        <v>308</v>
      </c>
      <c r="H5760" s="135">
        <v>315.28999999999991</v>
      </c>
      <c r="I5760" s="135">
        <v>315.28999999999991</v>
      </c>
      <c r="J5760" s="135">
        <v>503.52</v>
      </c>
      <c r="K5760" t="str">
        <f>VLOOKUP(C5760,ResCat!$A$2:$B$268,2,FALSE)</f>
        <v>HMOMG</v>
      </c>
    </row>
    <row r="5761" spans="3:11" x14ac:dyDescent="0.25">
      <c r="C5761" s="134" t="s">
        <v>121</v>
      </c>
      <c r="D5761" s="134" t="s">
        <v>343</v>
      </c>
      <c r="E5761" s="134" t="s">
        <v>970</v>
      </c>
      <c r="F5761" s="134" t="s">
        <v>1061</v>
      </c>
      <c r="G5761" s="134" t="s">
        <v>333</v>
      </c>
      <c r="H5761" s="135">
        <v>29910.990000000016</v>
      </c>
      <c r="I5761" s="135">
        <v>34299.26999999999</v>
      </c>
      <c r="J5761" s="135">
        <v>88273.440000000104</v>
      </c>
      <c r="K5761" t="str">
        <f>VLOOKUP(C5761,ResCat!$A$2:$B$268,2,FALSE)</f>
        <v>HMOMG</v>
      </c>
    </row>
    <row r="5762" spans="3:11" x14ac:dyDescent="0.25">
      <c r="C5762" s="134" t="s">
        <v>121</v>
      </c>
      <c r="D5762" s="134" t="s">
        <v>343</v>
      </c>
      <c r="E5762" s="134" t="s">
        <v>1023</v>
      </c>
      <c r="F5762" s="134" t="s">
        <v>1061</v>
      </c>
      <c r="G5762" s="134" t="s">
        <v>308</v>
      </c>
      <c r="H5762" s="135">
        <v>132340.95000000004</v>
      </c>
      <c r="I5762" s="135">
        <v>153219.01999999981</v>
      </c>
      <c r="J5762" s="135">
        <v>427644.68000000058</v>
      </c>
      <c r="K5762" t="str">
        <f>VLOOKUP(C5762,ResCat!$A$2:$B$268,2,FALSE)</f>
        <v>HMOMG</v>
      </c>
    </row>
    <row r="5763" spans="3:11" x14ac:dyDescent="0.25">
      <c r="C5763" s="134" t="s">
        <v>121</v>
      </c>
      <c r="D5763" s="134" t="s">
        <v>1</v>
      </c>
      <c r="E5763" s="134" t="s">
        <v>357</v>
      </c>
      <c r="F5763" s="134" t="s">
        <v>310</v>
      </c>
      <c r="G5763" s="134" t="s">
        <v>338</v>
      </c>
      <c r="H5763" s="135">
        <v>-1765</v>
      </c>
      <c r="I5763" s="135">
        <v>-1765</v>
      </c>
      <c r="J5763" s="135">
        <v>-1765</v>
      </c>
      <c r="K5763" t="str">
        <f>VLOOKUP(C5763,ResCat!$A$2:$B$268,2,FALSE)</f>
        <v>HMOMG</v>
      </c>
    </row>
    <row r="5764" spans="3:11" x14ac:dyDescent="0.25">
      <c r="C5764" s="134" t="s">
        <v>121</v>
      </c>
      <c r="D5764" s="134" t="s">
        <v>1</v>
      </c>
      <c r="E5764" s="134" t="s">
        <v>314</v>
      </c>
      <c r="F5764" s="134" t="s">
        <v>310</v>
      </c>
      <c r="G5764" s="134" t="s">
        <v>356</v>
      </c>
      <c r="H5764" s="135">
        <v>-748.05</v>
      </c>
      <c r="I5764" s="135">
        <v>-798.05</v>
      </c>
      <c r="J5764" s="135">
        <v>-8048</v>
      </c>
      <c r="K5764" t="str">
        <f>VLOOKUP(C5764,ResCat!$A$2:$B$268,2,FALSE)</f>
        <v>HMOMG</v>
      </c>
    </row>
    <row r="5765" spans="3:11" x14ac:dyDescent="0.25">
      <c r="C5765" s="134" t="s">
        <v>121</v>
      </c>
      <c r="D5765" s="134" t="s">
        <v>1</v>
      </c>
      <c r="E5765" s="134" t="s">
        <v>970</v>
      </c>
      <c r="F5765" s="134" t="s">
        <v>310</v>
      </c>
      <c r="G5765" s="134" t="s">
        <v>333</v>
      </c>
      <c r="H5765" s="135">
        <v>11320.380000000001</v>
      </c>
      <c r="I5765" s="135">
        <v>11395.380000000001</v>
      </c>
      <c r="J5765" s="135">
        <v>24384.78</v>
      </c>
      <c r="K5765" t="str">
        <f>VLOOKUP(C5765,ResCat!$A$2:$B$268,2,FALSE)</f>
        <v>HMOMG</v>
      </c>
    </row>
    <row r="5766" spans="3:11" x14ac:dyDescent="0.25">
      <c r="C5766" s="134" t="s">
        <v>151</v>
      </c>
      <c r="D5766" s="134" t="s">
        <v>3</v>
      </c>
      <c r="E5766" s="134" t="s">
        <v>1034</v>
      </c>
      <c r="F5766" s="134" t="s">
        <v>310</v>
      </c>
      <c r="G5766" s="134" t="s">
        <v>311</v>
      </c>
      <c r="H5766" s="135">
        <v>165.04</v>
      </c>
      <c r="I5766" s="135">
        <v>165.04</v>
      </c>
      <c r="J5766" s="135">
        <v>300</v>
      </c>
      <c r="K5766" t="str">
        <f>VLOOKUP(C5766,ResCat!$A$2:$B$268,2,FALSE)</f>
        <v>HMOSG</v>
      </c>
    </row>
    <row r="5767" spans="3:11" x14ac:dyDescent="0.25">
      <c r="C5767" s="134" t="s">
        <v>151</v>
      </c>
      <c r="D5767" s="134" t="s">
        <v>3</v>
      </c>
      <c r="E5767" s="134" t="s">
        <v>1036</v>
      </c>
      <c r="F5767" s="134" t="s">
        <v>310</v>
      </c>
      <c r="G5767" s="134" t="s">
        <v>311</v>
      </c>
      <c r="H5767" s="135">
        <v>495.12</v>
      </c>
      <c r="I5767" s="135">
        <v>495.12</v>
      </c>
      <c r="J5767" s="135">
        <v>899.97</v>
      </c>
      <c r="K5767" t="str">
        <f>VLOOKUP(C5767,ResCat!$A$2:$B$268,2,FALSE)</f>
        <v>HMOSG</v>
      </c>
    </row>
    <row r="5768" spans="3:11" x14ac:dyDescent="0.25">
      <c r="C5768" s="134" t="s">
        <v>151</v>
      </c>
      <c r="D5768" s="134" t="s">
        <v>3</v>
      </c>
      <c r="E5768" s="134" t="s">
        <v>367</v>
      </c>
      <c r="F5768" s="134" t="s">
        <v>310</v>
      </c>
      <c r="G5768" s="134" t="s">
        <v>311</v>
      </c>
      <c r="H5768" s="135">
        <v>330.08</v>
      </c>
      <c r="I5768" s="135">
        <v>330.08</v>
      </c>
      <c r="J5768" s="135">
        <v>599.98</v>
      </c>
      <c r="K5768" t="str">
        <f>VLOOKUP(C5768,ResCat!$A$2:$B$268,2,FALSE)</f>
        <v>HMOSG</v>
      </c>
    </row>
    <row r="5769" spans="3:11" x14ac:dyDescent="0.25">
      <c r="C5769" s="134" t="s">
        <v>151</v>
      </c>
      <c r="D5769" s="134" t="s">
        <v>3</v>
      </c>
      <c r="E5769" s="134" t="s">
        <v>1037</v>
      </c>
      <c r="F5769" s="134" t="s">
        <v>310</v>
      </c>
      <c r="G5769" s="134" t="s">
        <v>311</v>
      </c>
      <c r="H5769" s="135">
        <v>165.04</v>
      </c>
      <c r="I5769" s="135">
        <v>165.04</v>
      </c>
      <c r="J5769" s="135">
        <v>299.99</v>
      </c>
      <c r="K5769" t="str">
        <f>VLOOKUP(C5769,ResCat!$A$2:$B$268,2,FALSE)</f>
        <v>HMOSG</v>
      </c>
    </row>
    <row r="5770" spans="3:11" x14ac:dyDescent="0.25">
      <c r="C5770" s="134" t="s">
        <v>151</v>
      </c>
      <c r="D5770" s="134" t="s">
        <v>3</v>
      </c>
      <c r="E5770" s="134" t="s">
        <v>1025</v>
      </c>
      <c r="F5770" s="134" t="s">
        <v>310</v>
      </c>
      <c r="G5770" s="134" t="s">
        <v>311</v>
      </c>
      <c r="H5770" s="135">
        <v>-1797.6999999999998</v>
      </c>
      <c r="I5770" s="135">
        <v>-1797.6999999999998</v>
      </c>
      <c r="J5770" s="135">
        <v>-2759.04</v>
      </c>
      <c r="K5770" t="str">
        <f>VLOOKUP(C5770,ResCat!$A$2:$B$268,2,FALSE)</f>
        <v>HMOSG</v>
      </c>
    </row>
    <row r="5771" spans="3:11" x14ac:dyDescent="0.25">
      <c r="C5771" s="134" t="s">
        <v>151</v>
      </c>
      <c r="D5771" s="134" t="s">
        <v>3</v>
      </c>
      <c r="E5771" s="134" t="s">
        <v>365</v>
      </c>
      <c r="F5771" s="134" t="s">
        <v>310</v>
      </c>
      <c r="G5771" s="134" t="s">
        <v>311</v>
      </c>
      <c r="H5771" s="135">
        <v>330.08</v>
      </c>
      <c r="I5771" s="135">
        <v>330.08</v>
      </c>
      <c r="J5771" s="135">
        <v>599.98</v>
      </c>
      <c r="K5771" t="str">
        <f>VLOOKUP(C5771,ResCat!$A$2:$B$268,2,FALSE)</f>
        <v>HMOSG</v>
      </c>
    </row>
    <row r="5772" spans="3:11" x14ac:dyDescent="0.25">
      <c r="C5772" s="134" t="s">
        <v>151</v>
      </c>
      <c r="D5772" s="134" t="s">
        <v>3</v>
      </c>
      <c r="E5772" s="134" t="s">
        <v>344</v>
      </c>
      <c r="F5772" s="134" t="s">
        <v>310</v>
      </c>
      <c r="G5772" s="134" t="s">
        <v>311</v>
      </c>
      <c r="H5772" s="135">
        <v>660.16</v>
      </c>
      <c r="I5772" s="135">
        <v>660.16</v>
      </c>
      <c r="J5772" s="135">
        <v>1199.96</v>
      </c>
      <c r="K5772" t="str">
        <f>VLOOKUP(C5772,ResCat!$A$2:$B$268,2,FALSE)</f>
        <v>HMOSG</v>
      </c>
    </row>
    <row r="5773" spans="3:11" x14ac:dyDescent="0.25">
      <c r="C5773" s="134" t="s">
        <v>151</v>
      </c>
      <c r="D5773" s="134" t="s">
        <v>3</v>
      </c>
      <c r="E5773" s="134" t="s">
        <v>1030</v>
      </c>
      <c r="F5773" s="134" t="s">
        <v>310</v>
      </c>
      <c r="G5773" s="134" t="s">
        <v>311</v>
      </c>
      <c r="H5773" s="135">
        <v>845.85</v>
      </c>
      <c r="I5773" s="135">
        <v>1691.71</v>
      </c>
      <c r="J5773" s="135">
        <v>1691.71</v>
      </c>
      <c r="K5773" t="str">
        <f>VLOOKUP(C5773,ResCat!$A$2:$B$268,2,FALSE)</f>
        <v>HMOSG</v>
      </c>
    </row>
    <row r="5774" spans="3:11" x14ac:dyDescent="0.25">
      <c r="C5774" s="134" t="s">
        <v>151</v>
      </c>
      <c r="D5774" s="134" t="s">
        <v>3</v>
      </c>
      <c r="E5774" s="134" t="s">
        <v>345</v>
      </c>
      <c r="F5774" s="134" t="s">
        <v>310</v>
      </c>
      <c r="G5774" s="134" t="s">
        <v>311</v>
      </c>
      <c r="H5774" s="135">
        <v>495.12</v>
      </c>
      <c r="I5774" s="135">
        <v>495.12</v>
      </c>
      <c r="J5774" s="135">
        <v>899.97</v>
      </c>
      <c r="K5774" t="str">
        <f>VLOOKUP(C5774,ResCat!$A$2:$B$268,2,FALSE)</f>
        <v>HMOSG</v>
      </c>
    </row>
    <row r="5775" spans="3:11" x14ac:dyDescent="0.25">
      <c r="C5775" s="134" t="s">
        <v>151</v>
      </c>
      <c r="D5775" s="134" t="s">
        <v>3</v>
      </c>
      <c r="E5775" s="134" t="s">
        <v>346</v>
      </c>
      <c r="F5775" s="134" t="s">
        <v>310</v>
      </c>
      <c r="G5775" s="134" t="s">
        <v>311</v>
      </c>
      <c r="H5775" s="135">
        <v>495.12</v>
      </c>
      <c r="I5775" s="135">
        <v>495.12</v>
      </c>
      <c r="J5775" s="135">
        <v>899.97</v>
      </c>
      <c r="K5775" t="str">
        <f>VLOOKUP(C5775,ResCat!$A$2:$B$268,2,FALSE)</f>
        <v>HMOSG</v>
      </c>
    </row>
    <row r="5776" spans="3:11" x14ac:dyDescent="0.25">
      <c r="C5776" s="134" t="s">
        <v>151</v>
      </c>
      <c r="D5776" s="134" t="s">
        <v>3</v>
      </c>
      <c r="E5776" s="134" t="s">
        <v>309</v>
      </c>
      <c r="F5776" s="134" t="s">
        <v>310</v>
      </c>
      <c r="G5776" s="134" t="s">
        <v>311</v>
      </c>
      <c r="H5776" s="135">
        <v>224.66000000000003</v>
      </c>
      <c r="I5776" s="135">
        <v>224.66000000000003</v>
      </c>
      <c r="J5776" s="135">
        <v>224.66000000000003</v>
      </c>
      <c r="K5776" t="str">
        <f>VLOOKUP(C5776,ResCat!$A$2:$B$268,2,FALSE)</f>
        <v>HMOSG</v>
      </c>
    </row>
    <row r="5777" spans="3:11" x14ac:dyDescent="0.25">
      <c r="C5777" s="134" t="s">
        <v>151</v>
      </c>
      <c r="D5777" s="134" t="s">
        <v>3</v>
      </c>
      <c r="E5777" s="134" t="s">
        <v>1026</v>
      </c>
      <c r="F5777" s="134" t="s">
        <v>310</v>
      </c>
      <c r="G5777" s="134" t="s">
        <v>311</v>
      </c>
      <c r="H5777" s="135">
        <v>-335.63</v>
      </c>
      <c r="I5777" s="135">
        <v>-331.12</v>
      </c>
      <c r="J5777" s="135">
        <v>-197.15999999999997</v>
      </c>
      <c r="K5777" t="str">
        <f>VLOOKUP(C5777,ResCat!$A$2:$B$268,2,FALSE)</f>
        <v>HMOSG</v>
      </c>
    </row>
    <row r="5778" spans="3:11" x14ac:dyDescent="0.25">
      <c r="C5778" s="134" t="s">
        <v>151</v>
      </c>
      <c r="D5778" s="134" t="s">
        <v>3</v>
      </c>
      <c r="E5778" s="134" t="s">
        <v>362</v>
      </c>
      <c r="F5778" s="134" t="s">
        <v>310</v>
      </c>
      <c r="G5778" s="134" t="s">
        <v>311</v>
      </c>
      <c r="H5778" s="135">
        <v>474.53999999999996</v>
      </c>
      <c r="I5778" s="135">
        <v>479.05</v>
      </c>
      <c r="J5778" s="135">
        <v>702.91</v>
      </c>
      <c r="K5778" t="str">
        <f>VLOOKUP(C5778,ResCat!$A$2:$B$268,2,FALSE)</f>
        <v>HMOSG</v>
      </c>
    </row>
    <row r="5779" spans="3:11" x14ac:dyDescent="0.25">
      <c r="C5779" s="134" t="s">
        <v>151</v>
      </c>
      <c r="D5779" s="134" t="s">
        <v>3</v>
      </c>
      <c r="E5779" s="134" t="s">
        <v>1027</v>
      </c>
      <c r="F5779" s="134" t="s">
        <v>310</v>
      </c>
      <c r="G5779" s="134" t="s">
        <v>311</v>
      </c>
      <c r="H5779" s="135">
        <v>434.70999999999992</v>
      </c>
      <c r="I5779" s="135">
        <v>434.70999999999992</v>
      </c>
      <c r="J5779" s="135">
        <v>1681.89</v>
      </c>
      <c r="K5779" t="str">
        <f>VLOOKUP(C5779,ResCat!$A$2:$B$268,2,FALSE)</f>
        <v>HMOSG</v>
      </c>
    </row>
    <row r="5780" spans="3:11" x14ac:dyDescent="0.25">
      <c r="C5780" s="134" t="s">
        <v>151</v>
      </c>
      <c r="D5780" s="134" t="s">
        <v>3</v>
      </c>
      <c r="E5780" s="134" t="s">
        <v>1028</v>
      </c>
      <c r="F5780" s="134" t="s">
        <v>310</v>
      </c>
      <c r="G5780" s="134" t="s">
        <v>311</v>
      </c>
      <c r="H5780" s="135">
        <v>-1246.3300000000002</v>
      </c>
      <c r="I5780" s="135">
        <v>-1696.3300000000002</v>
      </c>
      <c r="J5780" s="135">
        <v>-600.73000000000013</v>
      </c>
      <c r="K5780" t="str">
        <f>VLOOKUP(C5780,ResCat!$A$2:$B$268,2,FALSE)</f>
        <v>HMOSG</v>
      </c>
    </row>
    <row r="5781" spans="3:11" x14ac:dyDescent="0.25">
      <c r="C5781" s="134" t="s">
        <v>151</v>
      </c>
      <c r="D5781" s="134" t="s">
        <v>3</v>
      </c>
      <c r="E5781" s="134" t="s">
        <v>363</v>
      </c>
      <c r="F5781" s="134" t="s">
        <v>310</v>
      </c>
      <c r="G5781" s="134" t="s">
        <v>311</v>
      </c>
      <c r="H5781" s="135">
        <v>1259.3900000000001</v>
      </c>
      <c r="I5781" s="135">
        <v>1259.3900000000001</v>
      </c>
      <c r="J5781" s="135">
        <v>455.76</v>
      </c>
      <c r="K5781" t="str">
        <f>VLOOKUP(C5781,ResCat!$A$2:$B$268,2,FALSE)</f>
        <v>HMOSG</v>
      </c>
    </row>
    <row r="5782" spans="3:11" x14ac:dyDescent="0.25">
      <c r="C5782" s="134" t="s">
        <v>151</v>
      </c>
      <c r="D5782" s="134" t="s">
        <v>3</v>
      </c>
      <c r="E5782" s="134" t="s">
        <v>1029</v>
      </c>
      <c r="F5782" s="134" t="s">
        <v>310</v>
      </c>
      <c r="G5782" s="134" t="s">
        <v>311</v>
      </c>
      <c r="H5782" s="135">
        <v>-577.86</v>
      </c>
      <c r="I5782" s="135">
        <v>-477.86</v>
      </c>
      <c r="J5782" s="135">
        <v>535.44000000000005</v>
      </c>
      <c r="K5782" t="str">
        <f>VLOOKUP(C5782,ResCat!$A$2:$B$268,2,FALSE)</f>
        <v>HMOSG</v>
      </c>
    </row>
    <row r="5783" spans="3:11" x14ac:dyDescent="0.25">
      <c r="C5783" s="134" t="s">
        <v>151</v>
      </c>
      <c r="D5783" s="134" t="s">
        <v>3</v>
      </c>
      <c r="E5783" s="134" t="s">
        <v>349</v>
      </c>
      <c r="F5783" s="134" t="s">
        <v>310</v>
      </c>
      <c r="G5783" s="134" t="s">
        <v>311</v>
      </c>
      <c r="H5783" s="135">
        <v>-2078.29</v>
      </c>
      <c r="I5783" s="135">
        <v>-1978.29</v>
      </c>
      <c r="J5783" s="135">
        <v>589.30999999999995</v>
      </c>
      <c r="K5783" t="str">
        <f>VLOOKUP(C5783,ResCat!$A$2:$B$268,2,FALSE)</f>
        <v>HMOSG</v>
      </c>
    </row>
    <row r="5784" spans="3:11" x14ac:dyDescent="0.25">
      <c r="C5784" s="134" t="s">
        <v>151</v>
      </c>
      <c r="D5784" s="134" t="s">
        <v>3</v>
      </c>
      <c r="E5784" s="134" t="s">
        <v>350</v>
      </c>
      <c r="F5784" s="134" t="s">
        <v>310</v>
      </c>
      <c r="G5784" s="134" t="s">
        <v>311</v>
      </c>
      <c r="H5784" s="135">
        <v>579.63</v>
      </c>
      <c r="I5784" s="135">
        <v>598.51</v>
      </c>
      <c r="J5784" s="135">
        <v>758.16000000000008</v>
      </c>
      <c r="K5784" t="str">
        <f>VLOOKUP(C5784,ResCat!$A$2:$B$268,2,FALSE)</f>
        <v>HMOSG</v>
      </c>
    </row>
    <row r="5785" spans="3:11" x14ac:dyDescent="0.25">
      <c r="C5785" s="134" t="s">
        <v>151</v>
      </c>
      <c r="D5785" s="134" t="s">
        <v>3</v>
      </c>
      <c r="E5785" s="134" t="s">
        <v>359</v>
      </c>
      <c r="F5785" s="134" t="s">
        <v>310</v>
      </c>
      <c r="G5785" s="134" t="s">
        <v>311</v>
      </c>
      <c r="H5785" s="135">
        <v>-643.72</v>
      </c>
      <c r="I5785" s="135">
        <v>-643.72</v>
      </c>
      <c r="J5785" s="135">
        <v>329.87</v>
      </c>
      <c r="K5785" t="str">
        <f>VLOOKUP(C5785,ResCat!$A$2:$B$268,2,FALSE)</f>
        <v>HMOSG</v>
      </c>
    </row>
    <row r="5786" spans="3:11" x14ac:dyDescent="0.25">
      <c r="C5786" s="134" t="s">
        <v>151</v>
      </c>
      <c r="D5786" s="134" t="s">
        <v>3</v>
      </c>
      <c r="E5786" s="134" t="s">
        <v>354</v>
      </c>
      <c r="F5786" s="134" t="s">
        <v>310</v>
      </c>
      <c r="G5786" s="134" t="s">
        <v>311</v>
      </c>
      <c r="H5786" s="135">
        <v>855.58999999999992</v>
      </c>
      <c r="I5786" s="135">
        <v>955.58999999999992</v>
      </c>
      <c r="J5786" s="135">
        <v>1009.7099999999999</v>
      </c>
      <c r="K5786" t="str">
        <f>VLOOKUP(C5786,ResCat!$A$2:$B$268,2,FALSE)</f>
        <v>HMOSG</v>
      </c>
    </row>
    <row r="5787" spans="3:11" x14ac:dyDescent="0.25">
      <c r="C5787" s="134" t="s">
        <v>151</v>
      </c>
      <c r="D5787" s="134" t="s">
        <v>3</v>
      </c>
      <c r="E5787" s="134" t="s">
        <v>366</v>
      </c>
      <c r="F5787" s="134" t="s">
        <v>310</v>
      </c>
      <c r="G5787" s="134" t="s">
        <v>311</v>
      </c>
      <c r="H5787" s="135">
        <v>357.24</v>
      </c>
      <c r="I5787" s="135">
        <v>357.24</v>
      </c>
      <c r="J5787" s="135">
        <v>306.04000000000002</v>
      </c>
      <c r="K5787" t="str">
        <f>VLOOKUP(C5787,ResCat!$A$2:$B$268,2,FALSE)</f>
        <v>HMOSG</v>
      </c>
    </row>
    <row r="5788" spans="3:11" x14ac:dyDescent="0.25">
      <c r="C5788" s="134" t="s">
        <v>151</v>
      </c>
      <c r="D5788" s="134" t="s">
        <v>3</v>
      </c>
      <c r="E5788" s="134" t="s">
        <v>337</v>
      </c>
      <c r="F5788" s="134" t="s">
        <v>310</v>
      </c>
      <c r="G5788" s="134" t="s">
        <v>311</v>
      </c>
      <c r="H5788" s="135">
        <v>63.659999999999982</v>
      </c>
      <c r="I5788" s="135">
        <v>182.18</v>
      </c>
      <c r="J5788" s="135">
        <v>273.54000000000002</v>
      </c>
      <c r="K5788" t="str">
        <f>VLOOKUP(C5788,ResCat!$A$2:$B$268,2,FALSE)</f>
        <v>HMOSG</v>
      </c>
    </row>
    <row r="5789" spans="3:11" x14ac:dyDescent="0.25">
      <c r="C5789" s="134" t="s">
        <v>151</v>
      </c>
      <c r="D5789" s="134" t="s">
        <v>3</v>
      </c>
      <c r="E5789" s="134" t="s">
        <v>352</v>
      </c>
      <c r="F5789" s="134" t="s">
        <v>310</v>
      </c>
      <c r="G5789" s="134" t="s">
        <v>351</v>
      </c>
      <c r="H5789" s="135">
        <v>-1203.9099999999999</v>
      </c>
      <c r="I5789" s="135">
        <v>-1203.9099999999999</v>
      </c>
      <c r="J5789" s="135">
        <v>-3451.29</v>
      </c>
      <c r="K5789" t="str">
        <f>VLOOKUP(C5789,ResCat!$A$2:$B$268,2,FALSE)</f>
        <v>HMOSG</v>
      </c>
    </row>
    <row r="5790" spans="3:11" x14ac:dyDescent="0.25">
      <c r="C5790" s="134" t="s">
        <v>151</v>
      </c>
      <c r="D5790" s="134" t="s">
        <v>3</v>
      </c>
      <c r="E5790" s="134" t="s">
        <v>347</v>
      </c>
      <c r="F5790" s="134" t="s">
        <v>310</v>
      </c>
      <c r="G5790" s="134" t="s">
        <v>360</v>
      </c>
      <c r="H5790" s="135">
        <v>76.539999999999992</v>
      </c>
      <c r="I5790" s="135">
        <v>76.539999999999992</v>
      </c>
      <c r="J5790" s="135">
        <v>-58.099999999999994</v>
      </c>
      <c r="K5790" t="str">
        <f>VLOOKUP(C5790,ResCat!$A$2:$B$268,2,FALSE)</f>
        <v>HMOSG</v>
      </c>
    </row>
    <row r="5791" spans="3:11" x14ac:dyDescent="0.25">
      <c r="C5791" s="134" t="s">
        <v>151</v>
      </c>
      <c r="D5791" s="134" t="s">
        <v>3</v>
      </c>
      <c r="E5791" s="134" t="s">
        <v>361</v>
      </c>
      <c r="F5791" s="134" t="s">
        <v>310</v>
      </c>
      <c r="G5791" s="134" t="s">
        <v>355</v>
      </c>
      <c r="H5791" s="135">
        <v>-185.7</v>
      </c>
      <c r="I5791" s="135">
        <v>-85.699999999999974</v>
      </c>
      <c r="J5791" s="135">
        <v>-223.01999999999998</v>
      </c>
      <c r="K5791" t="str">
        <f>VLOOKUP(C5791,ResCat!$A$2:$B$268,2,FALSE)</f>
        <v>HMOSG</v>
      </c>
    </row>
    <row r="5792" spans="3:11" x14ac:dyDescent="0.25">
      <c r="C5792" s="134" t="s">
        <v>151</v>
      </c>
      <c r="D5792" s="134" t="s">
        <v>3</v>
      </c>
      <c r="E5792" s="134" t="s">
        <v>312</v>
      </c>
      <c r="F5792" s="134" t="s">
        <v>310</v>
      </c>
      <c r="G5792" s="134" t="s">
        <v>364</v>
      </c>
      <c r="H5792" s="135">
        <v>-1153.68</v>
      </c>
      <c r="I5792" s="135">
        <v>-1053.68</v>
      </c>
      <c r="J5792" s="135">
        <v>-1141.9700000000003</v>
      </c>
      <c r="K5792" t="str">
        <f>VLOOKUP(C5792,ResCat!$A$2:$B$268,2,FALSE)</f>
        <v>HMOSG</v>
      </c>
    </row>
    <row r="5793" spans="3:11" x14ac:dyDescent="0.25">
      <c r="C5793" s="134" t="s">
        <v>151</v>
      </c>
      <c r="D5793" s="134" t="s">
        <v>3</v>
      </c>
      <c r="E5793" s="134" t="s">
        <v>357</v>
      </c>
      <c r="F5793" s="134" t="s">
        <v>310</v>
      </c>
      <c r="G5793" s="134" t="s">
        <v>338</v>
      </c>
      <c r="H5793" s="135">
        <v>-103.61000000000001</v>
      </c>
      <c r="I5793" s="135">
        <v>-130.86000000000001</v>
      </c>
      <c r="J5793" s="135">
        <v>-307.54000000000002</v>
      </c>
      <c r="K5793" t="str">
        <f>VLOOKUP(C5793,ResCat!$A$2:$B$268,2,FALSE)</f>
        <v>HMOSG</v>
      </c>
    </row>
    <row r="5794" spans="3:11" x14ac:dyDescent="0.25">
      <c r="C5794" s="134" t="s">
        <v>151</v>
      </c>
      <c r="D5794" s="134" t="s">
        <v>3</v>
      </c>
      <c r="E5794" s="134" t="s">
        <v>314</v>
      </c>
      <c r="F5794" s="134" t="s">
        <v>310</v>
      </c>
      <c r="G5794" s="134" t="s">
        <v>356</v>
      </c>
      <c r="H5794" s="135">
        <v>123.62</v>
      </c>
      <c r="I5794" s="135">
        <v>140.5</v>
      </c>
      <c r="J5794" s="135">
        <v>409.46000000000004</v>
      </c>
      <c r="K5794" t="str">
        <f>VLOOKUP(C5794,ResCat!$A$2:$B$268,2,FALSE)</f>
        <v>HMOSG</v>
      </c>
    </row>
    <row r="5795" spans="3:11" x14ac:dyDescent="0.25">
      <c r="C5795" s="134" t="s">
        <v>151</v>
      </c>
      <c r="D5795" s="134" t="s">
        <v>3</v>
      </c>
      <c r="E5795" s="134" t="s">
        <v>339</v>
      </c>
      <c r="F5795" s="134" t="s">
        <v>310</v>
      </c>
      <c r="G5795" s="134" t="s">
        <v>353</v>
      </c>
      <c r="H5795" s="135">
        <v>1299.57</v>
      </c>
      <c r="I5795" s="135">
        <v>1369.5700000000004</v>
      </c>
      <c r="J5795" s="135">
        <v>1672.4900000000002</v>
      </c>
      <c r="K5795" t="str">
        <f>VLOOKUP(C5795,ResCat!$A$2:$B$268,2,FALSE)</f>
        <v>HMOSG</v>
      </c>
    </row>
    <row r="5796" spans="3:11" x14ac:dyDescent="0.25">
      <c r="C5796" s="134" t="s">
        <v>151</v>
      </c>
      <c r="D5796" s="134" t="s">
        <v>3</v>
      </c>
      <c r="E5796" s="134" t="s">
        <v>342</v>
      </c>
      <c r="F5796" s="134" t="s">
        <v>310</v>
      </c>
      <c r="G5796" s="134" t="s">
        <v>348</v>
      </c>
      <c r="H5796" s="135">
        <v>654.54999999999995</v>
      </c>
      <c r="I5796" s="135">
        <v>754.55</v>
      </c>
      <c r="J5796" s="135">
        <v>1180.6399999999999</v>
      </c>
      <c r="K5796" t="str">
        <f>VLOOKUP(C5796,ResCat!$A$2:$B$268,2,FALSE)</f>
        <v>HMOSG</v>
      </c>
    </row>
    <row r="5797" spans="3:11" x14ac:dyDescent="0.25">
      <c r="C5797" s="134" t="s">
        <v>151</v>
      </c>
      <c r="D5797" s="134" t="s">
        <v>3</v>
      </c>
      <c r="E5797" s="134" t="s">
        <v>316</v>
      </c>
      <c r="F5797" s="134" t="s">
        <v>310</v>
      </c>
      <c r="G5797" s="134" t="s">
        <v>313</v>
      </c>
      <c r="H5797" s="135">
        <v>1462.42</v>
      </c>
      <c r="I5797" s="135">
        <v>1470.03</v>
      </c>
      <c r="J5797" s="135">
        <v>2424.0699999999997</v>
      </c>
      <c r="K5797" t="str">
        <f>VLOOKUP(C5797,ResCat!$A$2:$B$268,2,FALSE)</f>
        <v>HMOSG</v>
      </c>
    </row>
    <row r="5798" spans="3:11" x14ac:dyDescent="0.25">
      <c r="C5798" s="134" t="s">
        <v>151</v>
      </c>
      <c r="D5798" s="134" t="s">
        <v>3</v>
      </c>
      <c r="E5798" s="134" t="s">
        <v>318</v>
      </c>
      <c r="F5798" s="134" t="s">
        <v>310</v>
      </c>
      <c r="G5798" s="134" t="s">
        <v>358</v>
      </c>
      <c r="H5798" s="135">
        <v>4245.9800000000005</v>
      </c>
      <c r="I5798" s="135">
        <v>4295.9799999999996</v>
      </c>
      <c r="J5798" s="135">
        <v>6652.75</v>
      </c>
      <c r="K5798" t="str">
        <f>VLOOKUP(C5798,ResCat!$A$2:$B$268,2,FALSE)</f>
        <v>HMOSG</v>
      </c>
    </row>
    <row r="5799" spans="3:11" x14ac:dyDescent="0.25">
      <c r="C5799" s="134" t="s">
        <v>151</v>
      </c>
      <c r="D5799" s="134" t="s">
        <v>3</v>
      </c>
      <c r="E5799" s="134" t="s">
        <v>320</v>
      </c>
      <c r="F5799" s="134" t="s">
        <v>310</v>
      </c>
      <c r="G5799" s="134" t="s">
        <v>315</v>
      </c>
      <c r="H5799" s="135">
        <v>4379.8599999999997</v>
      </c>
      <c r="I5799" s="135">
        <v>4703.46</v>
      </c>
      <c r="J5799" s="135">
        <v>7890.08</v>
      </c>
      <c r="K5799" t="str">
        <f>VLOOKUP(C5799,ResCat!$A$2:$B$268,2,FALSE)</f>
        <v>HMOSG</v>
      </c>
    </row>
    <row r="5800" spans="3:11" x14ac:dyDescent="0.25">
      <c r="C5800" s="134" t="s">
        <v>151</v>
      </c>
      <c r="D5800" s="134" t="s">
        <v>3</v>
      </c>
      <c r="E5800" s="134" t="s">
        <v>322</v>
      </c>
      <c r="F5800" s="134" t="s">
        <v>310</v>
      </c>
      <c r="G5800" s="134" t="s">
        <v>341</v>
      </c>
      <c r="H5800" s="135">
        <v>-608.01</v>
      </c>
      <c r="I5800" s="135">
        <v>-1082.9499999999998</v>
      </c>
      <c r="J5800" s="135">
        <v>-837.71000000000026</v>
      </c>
      <c r="K5800" t="str">
        <f>VLOOKUP(C5800,ResCat!$A$2:$B$268,2,FALSE)</f>
        <v>HMOSG</v>
      </c>
    </row>
    <row r="5801" spans="3:11" x14ac:dyDescent="0.25">
      <c r="C5801" s="134" t="s">
        <v>151</v>
      </c>
      <c r="D5801" s="134" t="s">
        <v>3</v>
      </c>
      <c r="E5801" s="134" t="s">
        <v>324</v>
      </c>
      <c r="F5801" s="134" t="s">
        <v>310</v>
      </c>
      <c r="G5801" s="134" t="s">
        <v>340</v>
      </c>
      <c r="H5801" s="135">
        <v>-51.870000000000054</v>
      </c>
      <c r="I5801" s="135">
        <v>-1878.5799999999995</v>
      </c>
      <c r="J5801" s="135">
        <v>2090.0400000000004</v>
      </c>
      <c r="K5801" t="str">
        <f>VLOOKUP(C5801,ResCat!$A$2:$B$268,2,FALSE)</f>
        <v>HMOSG</v>
      </c>
    </row>
    <row r="5802" spans="3:11" x14ac:dyDescent="0.25">
      <c r="C5802" s="134" t="s">
        <v>151</v>
      </c>
      <c r="D5802" s="134" t="s">
        <v>3</v>
      </c>
      <c r="E5802" s="134" t="s">
        <v>326</v>
      </c>
      <c r="F5802" s="134" t="s">
        <v>310</v>
      </c>
      <c r="G5802" s="134" t="s">
        <v>317</v>
      </c>
      <c r="H5802" s="135">
        <v>-1461.3200000000006</v>
      </c>
      <c r="I5802" s="135">
        <v>-4074.7599999999998</v>
      </c>
      <c r="J5802" s="135">
        <v>-2818.5899999999997</v>
      </c>
      <c r="K5802" t="str">
        <f>VLOOKUP(C5802,ResCat!$A$2:$B$268,2,FALSE)</f>
        <v>HMOSG</v>
      </c>
    </row>
    <row r="5803" spans="3:11" x14ac:dyDescent="0.25">
      <c r="C5803" s="134" t="s">
        <v>151</v>
      </c>
      <c r="D5803" s="134" t="s">
        <v>3</v>
      </c>
      <c r="E5803" s="134" t="s">
        <v>328</v>
      </c>
      <c r="F5803" s="134" t="s">
        <v>310</v>
      </c>
      <c r="G5803" s="134" t="s">
        <v>319</v>
      </c>
      <c r="H5803" s="135">
        <v>-5343.11</v>
      </c>
      <c r="I5803" s="135">
        <v>-8196.2900000000009</v>
      </c>
      <c r="J5803" s="135">
        <v>-3234.67</v>
      </c>
      <c r="K5803" t="str">
        <f>VLOOKUP(C5803,ResCat!$A$2:$B$268,2,FALSE)</f>
        <v>HMOSG</v>
      </c>
    </row>
    <row r="5804" spans="3:11" x14ac:dyDescent="0.25">
      <c r="C5804" s="134" t="s">
        <v>151</v>
      </c>
      <c r="D5804" s="134" t="s">
        <v>3</v>
      </c>
      <c r="E5804" s="134" t="s">
        <v>330</v>
      </c>
      <c r="F5804" s="134" t="s">
        <v>310</v>
      </c>
      <c r="G5804" s="134" t="s">
        <v>321</v>
      </c>
      <c r="H5804" s="135">
        <v>4778.75</v>
      </c>
      <c r="I5804" s="135">
        <v>1714.96</v>
      </c>
      <c r="J5804" s="135">
        <v>5572.27</v>
      </c>
      <c r="K5804" t="str">
        <f>VLOOKUP(C5804,ResCat!$A$2:$B$268,2,FALSE)</f>
        <v>HMOSG</v>
      </c>
    </row>
    <row r="5805" spans="3:11" x14ac:dyDescent="0.25">
      <c r="C5805" s="134" t="s">
        <v>151</v>
      </c>
      <c r="D5805" s="134" t="s">
        <v>3</v>
      </c>
      <c r="E5805" s="134" t="s">
        <v>332</v>
      </c>
      <c r="F5805" s="134" t="s">
        <v>310</v>
      </c>
      <c r="G5805" s="134" t="s">
        <v>323</v>
      </c>
      <c r="H5805" s="135">
        <v>8441.6300000000028</v>
      </c>
      <c r="I5805" s="135">
        <v>8840.7899999999991</v>
      </c>
      <c r="J5805" s="135">
        <v>19881.830000000002</v>
      </c>
      <c r="K5805" t="str">
        <f>VLOOKUP(C5805,ResCat!$A$2:$B$268,2,FALSE)</f>
        <v>HMOSG</v>
      </c>
    </row>
    <row r="5806" spans="3:11" x14ac:dyDescent="0.25">
      <c r="C5806" s="134" t="s">
        <v>151</v>
      </c>
      <c r="D5806" s="134" t="s">
        <v>3</v>
      </c>
      <c r="E5806" s="134" t="s">
        <v>335</v>
      </c>
      <c r="F5806" s="134" t="s">
        <v>310</v>
      </c>
      <c r="G5806" s="134" t="s">
        <v>325</v>
      </c>
      <c r="H5806" s="135">
        <v>5028.6600000000008</v>
      </c>
      <c r="I5806" s="135">
        <v>6007.9599999999973</v>
      </c>
      <c r="J5806" s="135">
        <v>10459.26</v>
      </c>
      <c r="K5806" t="str">
        <f>VLOOKUP(C5806,ResCat!$A$2:$B$268,2,FALSE)</f>
        <v>HMOSG</v>
      </c>
    </row>
    <row r="5807" spans="3:11" x14ac:dyDescent="0.25">
      <c r="C5807" s="134" t="s">
        <v>151</v>
      </c>
      <c r="D5807" s="134" t="s">
        <v>3</v>
      </c>
      <c r="E5807" s="134" t="s">
        <v>4</v>
      </c>
      <c r="F5807" s="134" t="s">
        <v>310</v>
      </c>
      <c r="G5807" s="134" t="s">
        <v>327</v>
      </c>
      <c r="H5807" s="135">
        <v>27942.84</v>
      </c>
      <c r="I5807" s="135">
        <v>28799.22</v>
      </c>
      <c r="J5807" s="135">
        <v>21334.66</v>
      </c>
      <c r="K5807" t="str">
        <f>VLOOKUP(C5807,ResCat!$A$2:$B$268,2,FALSE)</f>
        <v>HMOSG</v>
      </c>
    </row>
    <row r="5808" spans="3:11" x14ac:dyDescent="0.25">
      <c r="C5808" s="134" t="s">
        <v>151</v>
      </c>
      <c r="D5808" s="134" t="s">
        <v>3</v>
      </c>
      <c r="E5808" s="134" t="s">
        <v>511</v>
      </c>
      <c r="F5808" s="134" t="s">
        <v>310</v>
      </c>
      <c r="G5808" s="134" t="s">
        <v>329</v>
      </c>
      <c r="H5808" s="135">
        <v>28879.25999999998</v>
      </c>
      <c r="I5808" s="135">
        <v>31500.969999999998</v>
      </c>
      <c r="J5808" s="135">
        <v>44780.21</v>
      </c>
      <c r="K5808" t="str">
        <f>VLOOKUP(C5808,ResCat!$A$2:$B$268,2,FALSE)</f>
        <v>HMOSG</v>
      </c>
    </row>
    <row r="5809" spans="3:11" x14ac:dyDescent="0.25">
      <c r="C5809" s="134" t="s">
        <v>151</v>
      </c>
      <c r="D5809" s="134" t="s">
        <v>3</v>
      </c>
      <c r="E5809" s="134" t="s">
        <v>969</v>
      </c>
      <c r="F5809" s="134" t="s">
        <v>310</v>
      </c>
      <c r="G5809" s="134" t="s">
        <v>331</v>
      </c>
      <c r="H5809" s="135">
        <v>91522.91</v>
      </c>
      <c r="I5809" s="135">
        <v>95233.930000000037</v>
      </c>
      <c r="J5809" s="135">
        <v>106539.14000000001</v>
      </c>
      <c r="K5809" t="str">
        <f>VLOOKUP(C5809,ResCat!$A$2:$B$268,2,FALSE)</f>
        <v>HMOSG</v>
      </c>
    </row>
    <row r="5810" spans="3:11" x14ac:dyDescent="0.25">
      <c r="C5810" s="134" t="s">
        <v>151</v>
      </c>
      <c r="D5810" s="134" t="s">
        <v>3</v>
      </c>
      <c r="E5810" s="134" t="s">
        <v>961</v>
      </c>
      <c r="F5810" s="134" t="s">
        <v>310</v>
      </c>
      <c r="G5810" s="134" t="s">
        <v>334</v>
      </c>
      <c r="H5810" s="135">
        <v>139566.5500000001</v>
      </c>
      <c r="I5810" s="135">
        <v>148808.53000000026</v>
      </c>
      <c r="J5810" s="135">
        <v>237509.92000000016</v>
      </c>
      <c r="K5810" t="str">
        <f>VLOOKUP(C5810,ResCat!$A$2:$B$268,2,FALSE)</f>
        <v>HMOSG</v>
      </c>
    </row>
    <row r="5811" spans="3:11" x14ac:dyDescent="0.25">
      <c r="C5811" s="134" t="s">
        <v>151</v>
      </c>
      <c r="D5811" s="134" t="s">
        <v>3</v>
      </c>
      <c r="E5811" s="134" t="s">
        <v>970</v>
      </c>
      <c r="F5811" s="134" t="s">
        <v>310</v>
      </c>
      <c r="G5811" s="134" t="s">
        <v>333</v>
      </c>
      <c r="H5811" s="135">
        <v>227535.73999999979</v>
      </c>
      <c r="I5811" s="135">
        <v>254607.23000000033</v>
      </c>
      <c r="J5811" s="135">
        <v>416378.43999999884</v>
      </c>
      <c r="K5811" t="str">
        <f>VLOOKUP(C5811,ResCat!$A$2:$B$268,2,FALSE)</f>
        <v>HMOSG</v>
      </c>
    </row>
    <row r="5812" spans="3:11" x14ac:dyDescent="0.25">
      <c r="C5812" s="134" t="s">
        <v>151</v>
      </c>
      <c r="D5812" s="134" t="s">
        <v>3</v>
      </c>
      <c r="E5812" s="134" t="s">
        <v>1023</v>
      </c>
      <c r="F5812" s="134" t="s">
        <v>310</v>
      </c>
      <c r="G5812" s="134" t="s">
        <v>308</v>
      </c>
      <c r="H5812" s="135">
        <v>243869.94999999972</v>
      </c>
      <c r="I5812" s="135">
        <v>294479.04000000039</v>
      </c>
      <c r="J5812" s="135">
        <v>507930.88999999891</v>
      </c>
      <c r="K5812" t="str">
        <f>VLOOKUP(C5812,ResCat!$A$2:$B$268,2,FALSE)</f>
        <v>HMOSG</v>
      </c>
    </row>
    <row r="5813" spans="3:11" x14ac:dyDescent="0.25">
      <c r="C5813" s="134" t="s">
        <v>151</v>
      </c>
      <c r="D5813" s="134" t="s">
        <v>0</v>
      </c>
      <c r="E5813" s="134" t="s">
        <v>1026</v>
      </c>
      <c r="F5813" s="134" t="s">
        <v>310</v>
      </c>
      <c r="G5813" s="134" t="s">
        <v>311</v>
      </c>
      <c r="H5813" s="135">
        <v>38309.050000000003</v>
      </c>
      <c r="I5813" s="135">
        <v>38309.050000000003</v>
      </c>
      <c r="J5813" s="135">
        <v>273880.36</v>
      </c>
      <c r="K5813" t="str">
        <f>VLOOKUP(C5813,ResCat!$A$2:$B$268,2,FALSE)</f>
        <v>HMOSG</v>
      </c>
    </row>
    <row r="5814" spans="3:11" x14ac:dyDescent="0.25">
      <c r="C5814" s="134" t="s">
        <v>151</v>
      </c>
      <c r="D5814" s="134" t="s">
        <v>0</v>
      </c>
      <c r="E5814" s="134" t="s">
        <v>1027</v>
      </c>
      <c r="F5814" s="134" t="s">
        <v>310</v>
      </c>
      <c r="G5814" s="134" t="s">
        <v>311</v>
      </c>
      <c r="H5814" s="135">
        <v>28565.45</v>
      </c>
      <c r="I5814" s="135">
        <v>30493.99</v>
      </c>
      <c r="J5814" s="135">
        <v>163800.5</v>
      </c>
      <c r="K5814" t="str">
        <f>VLOOKUP(C5814,ResCat!$A$2:$B$268,2,FALSE)</f>
        <v>HMOSG</v>
      </c>
    </row>
    <row r="5815" spans="3:11" x14ac:dyDescent="0.25">
      <c r="C5815" s="134" t="s">
        <v>151</v>
      </c>
      <c r="D5815" s="134" t="s">
        <v>0</v>
      </c>
      <c r="E5815" s="134" t="s">
        <v>1028</v>
      </c>
      <c r="F5815" s="134" t="s">
        <v>310</v>
      </c>
      <c r="G5815" s="134" t="s">
        <v>311</v>
      </c>
      <c r="H5815" s="135">
        <v>24290.92</v>
      </c>
      <c r="I5815" s="135">
        <v>26500</v>
      </c>
      <c r="J5815" s="135">
        <v>130610.17</v>
      </c>
      <c r="K5815" t="str">
        <f>VLOOKUP(C5815,ResCat!$A$2:$B$268,2,FALSE)</f>
        <v>HMOSG</v>
      </c>
    </row>
    <row r="5816" spans="3:11" x14ac:dyDescent="0.25">
      <c r="C5816" s="134" t="s">
        <v>151</v>
      </c>
      <c r="D5816" s="134" t="s">
        <v>0</v>
      </c>
      <c r="E5816" s="134" t="s">
        <v>1029</v>
      </c>
      <c r="F5816" s="134" t="s">
        <v>310</v>
      </c>
      <c r="G5816" s="134" t="s">
        <v>311</v>
      </c>
      <c r="H5816" s="135">
        <v>-5341.22</v>
      </c>
      <c r="I5816" s="135">
        <v>-5341.22</v>
      </c>
      <c r="J5816" s="135">
        <v>0</v>
      </c>
      <c r="K5816" t="str">
        <f>VLOOKUP(C5816,ResCat!$A$2:$B$268,2,FALSE)</f>
        <v>HMOSG</v>
      </c>
    </row>
    <row r="5817" spans="3:11" x14ac:dyDescent="0.25">
      <c r="C5817" s="134" t="s">
        <v>151</v>
      </c>
      <c r="D5817" s="134" t="s">
        <v>0</v>
      </c>
      <c r="E5817" s="134" t="s">
        <v>349</v>
      </c>
      <c r="F5817" s="134" t="s">
        <v>310</v>
      </c>
      <c r="G5817" s="134" t="s">
        <v>311</v>
      </c>
      <c r="H5817" s="135">
        <v>1482</v>
      </c>
      <c r="I5817" s="135">
        <v>1732</v>
      </c>
      <c r="J5817" s="135">
        <v>1732</v>
      </c>
      <c r="K5817" t="str">
        <f>VLOOKUP(C5817,ResCat!$A$2:$B$268,2,FALSE)</f>
        <v>HMOSG</v>
      </c>
    </row>
    <row r="5818" spans="3:11" x14ac:dyDescent="0.25">
      <c r="C5818" s="134" t="s">
        <v>151</v>
      </c>
      <c r="D5818" s="134" t="s">
        <v>0</v>
      </c>
      <c r="E5818" s="134" t="s">
        <v>350</v>
      </c>
      <c r="F5818" s="134" t="s">
        <v>310</v>
      </c>
      <c r="G5818" s="134" t="s">
        <v>311</v>
      </c>
      <c r="H5818" s="135">
        <v>5165.07</v>
      </c>
      <c r="I5818" s="135">
        <v>5365.07</v>
      </c>
      <c r="J5818" s="135">
        <v>5365.07</v>
      </c>
      <c r="K5818" t="str">
        <f>VLOOKUP(C5818,ResCat!$A$2:$B$268,2,FALSE)</f>
        <v>HMOSG</v>
      </c>
    </row>
    <row r="5819" spans="3:11" x14ac:dyDescent="0.25">
      <c r="C5819" s="134" t="s">
        <v>151</v>
      </c>
      <c r="D5819" s="134" t="s">
        <v>0</v>
      </c>
      <c r="E5819" s="134" t="s">
        <v>359</v>
      </c>
      <c r="F5819" s="134" t="s">
        <v>310</v>
      </c>
      <c r="G5819" s="134" t="s">
        <v>311</v>
      </c>
      <c r="H5819" s="135">
        <v>250</v>
      </c>
      <c r="I5819" s="135">
        <v>0</v>
      </c>
      <c r="J5819" s="135">
        <v>0</v>
      </c>
      <c r="K5819" t="str">
        <f>VLOOKUP(C5819,ResCat!$A$2:$B$268,2,FALSE)</f>
        <v>HMOSG</v>
      </c>
    </row>
    <row r="5820" spans="3:11" x14ac:dyDescent="0.25">
      <c r="C5820" s="134" t="s">
        <v>151</v>
      </c>
      <c r="D5820" s="134" t="s">
        <v>0</v>
      </c>
      <c r="E5820" s="134" t="s">
        <v>354</v>
      </c>
      <c r="F5820" s="134" t="s">
        <v>310</v>
      </c>
      <c r="G5820" s="134" t="s">
        <v>311</v>
      </c>
      <c r="H5820" s="135">
        <v>1260</v>
      </c>
      <c r="I5820" s="135">
        <v>12235.45</v>
      </c>
      <c r="J5820" s="135">
        <v>90809.4</v>
      </c>
      <c r="K5820" t="str">
        <f>VLOOKUP(C5820,ResCat!$A$2:$B$268,2,FALSE)</f>
        <v>HMOSG</v>
      </c>
    </row>
    <row r="5821" spans="3:11" x14ac:dyDescent="0.25">
      <c r="C5821" s="134" t="s">
        <v>151</v>
      </c>
      <c r="D5821" s="134" t="s">
        <v>0</v>
      </c>
      <c r="E5821" s="134" t="s">
        <v>366</v>
      </c>
      <c r="F5821" s="134" t="s">
        <v>310</v>
      </c>
      <c r="G5821" s="134" t="s">
        <v>311</v>
      </c>
      <c r="H5821" s="135">
        <v>17082.28</v>
      </c>
      <c r="I5821" s="135">
        <v>18430.349999999999</v>
      </c>
      <c r="J5821" s="135">
        <v>18430.349999999999</v>
      </c>
      <c r="K5821" t="str">
        <f>VLOOKUP(C5821,ResCat!$A$2:$B$268,2,FALSE)</f>
        <v>HMOSG</v>
      </c>
    </row>
    <row r="5822" spans="3:11" x14ac:dyDescent="0.25">
      <c r="C5822" s="134" t="s">
        <v>151</v>
      </c>
      <c r="D5822" s="134" t="s">
        <v>0</v>
      </c>
      <c r="E5822" s="134" t="s">
        <v>337</v>
      </c>
      <c r="F5822" s="134" t="s">
        <v>310</v>
      </c>
      <c r="G5822" s="134" t="s">
        <v>311</v>
      </c>
      <c r="H5822" s="135">
        <v>154415.63</v>
      </c>
      <c r="I5822" s="135">
        <v>155165.63</v>
      </c>
      <c r="J5822" s="135">
        <v>249062</v>
      </c>
      <c r="K5822" t="str">
        <f>VLOOKUP(C5822,ResCat!$A$2:$B$268,2,FALSE)</f>
        <v>HMOSG</v>
      </c>
    </row>
    <row r="5823" spans="3:11" x14ac:dyDescent="0.25">
      <c r="C5823" s="134" t="s">
        <v>151</v>
      </c>
      <c r="D5823" s="134" t="s">
        <v>0</v>
      </c>
      <c r="E5823" s="134" t="s">
        <v>352</v>
      </c>
      <c r="F5823" s="134" t="s">
        <v>310</v>
      </c>
      <c r="G5823" s="134" t="s">
        <v>351</v>
      </c>
      <c r="H5823" s="135">
        <v>12955.060000000001</v>
      </c>
      <c r="I5823" s="135">
        <v>13905.06</v>
      </c>
      <c r="J5823" s="135">
        <v>33948.31</v>
      </c>
      <c r="K5823" t="str">
        <f>VLOOKUP(C5823,ResCat!$A$2:$B$268,2,FALSE)</f>
        <v>HMOSG</v>
      </c>
    </row>
    <row r="5824" spans="3:11" x14ac:dyDescent="0.25">
      <c r="C5824" s="134" t="s">
        <v>151</v>
      </c>
      <c r="D5824" s="134" t="s">
        <v>0</v>
      </c>
      <c r="E5824" s="134" t="s">
        <v>361</v>
      </c>
      <c r="F5824" s="134" t="s">
        <v>310</v>
      </c>
      <c r="G5824" s="134" t="s">
        <v>355</v>
      </c>
      <c r="H5824" s="135">
        <v>-250</v>
      </c>
      <c r="I5824" s="135">
        <v>-250</v>
      </c>
      <c r="J5824" s="135">
        <v>0</v>
      </c>
      <c r="K5824" t="str">
        <f>VLOOKUP(C5824,ResCat!$A$2:$B$268,2,FALSE)</f>
        <v>HMOSG</v>
      </c>
    </row>
    <row r="5825" spans="3:11" x14ac:dyDescent="0.25">
      <c r="C5825" s="134" t="s">
        <v>151</v>
      </c>
      <c r="D5825" s="134" t="s">
        <v>0</v>
      </c>
      <c r="E5825" s="134" t="s">
        <v>312</v>
      </c>
      <c r="F5825" s="134" t="s">
        <v>310</v>
      </c>
      <c r="G5825" s="134" t="s">
        <v>364</v>
      </c>
      <c r="H5825" s="135">
        <v>24691.1</v>
      </c>
      <c r="I5825" s="135">
        <v>24941.1</v>
      </c>
      <c r="J5825" s="135">
        <v>123217.59</v>
      </c>
      <c r="K5825" t="str">
        <f>VLOOKUP(C5825,ResCat!$A$2:$B$268,2,FALSE)</f>
        <v>HMOSG</v>
      </c>
    </row>
    <row r="5826" spans="3:11" x14ac:dyDescent="0.25">
      <c r="C5826" s="134" t="s">
        <v>151</v>
      </c>
      <c r="D5826" s="134" t="s">
        <v>0</v>
      </c>
      <c r="E5826" s="134" t="s">
        <v>357</v>
      </c>
      <c r="F5826" s="134" t="s">
        <v>310</v>
      </c>
      <c r="G5826" s="134" t="s">
        <v>338</v>
      </c>
      <c r="H5826" s="135">
        <v>1770.07</v>
      </c>
      <c r="I5826" s="135">
        <v>2270.0699999999997</v>
      </c>
      <c r="J5826" s="135">
        <v>258000.3</v>
      </c>
      <c r="K5826" t="str">
        <f>VLOOKUP(C5826,ResCat!$A$2:$B$268,2,FALSE)</f>
        <v>HMOSG</v>
      </c>
    </row>
    <row r="5827" spans="3:11" x14ac:dyDescent="0.25">
      <c r="C5827" s="134" t="s">
        <v>151</v>
      </c>
      <c r="D5827" s="134" t="s">
        <v>0</v>
      </c>
      <c r="E5827" s="134" t="s">
        <v>339</v>
      </c>
      <c r="F5827" s="134" t="s">
        <v>310</v>
      </c>
      <c r="G5827" s="134" t="s">
        <v>353</v>
      </c>
      <c r="H5827" s="135">
        <v>0</v>
      </c>
      <c r="I5827" s="135">
        <v>0</v>
      </c>
      <c r="J5827" s="135">
        <v>0</v>
      </c>
      <c r="K5827" t="str">
        <f>VLOOKUP(C5827,ResCat!$A$2:$B$268,2,FALSE)</f>
        <v>HMOSG</v>
      </c>
    </row>
    <row r="5828" spans="3:11" x14ac:dyDescent="0.25">
      <c r="C5828" s="134" t="s">
        <v>151</v>
      </c>
      <c r="D5828" s="134" t="s">
        <v>0</v>
      </c>
      <c r="E5828" s="134" t="s">
        <v>342</v>
      </c>
      <c r="F5828" s="134" t="s">
        <v>310</v>
      </c>
      <c r="G5828" s="134" t="s">
        <v>348</v>
      </c>
      <c r="H5828" s="135">
        <v>440.92000000000007</v>
      </c>
      <c r="I5828" s="135">
        <v>440.92000000000007</v>
      </c>
      <c r="J5828" s="135">
        <v>553.45000000000005</v>
      </c>
      <c r="K5828" t="str">
        <f>VLOOKUP(C5828,ResCat!$A$2:$B$268,2,FALSE)</f>
        <v>HMOSG</v>
      </c>
    </row>
    <row r="5829" spans="3:11" x14ac:dyDescent="0.25">
      <c r="C5829" s="134" t="s">
        <v>151</v>
      </c>
      <c r="D5829" s="134" t="s">
        <v>0</v>
      </c>
      <c r="E5829" s="134" t="s">
        <v>316</v>
      </c>
      <c r="F5829" s="134" t="s">
        <v>310</v>
      </c>
      <c r="G5829" s="134" t="s">
        <v>313</v>
      </c>
      <c r="H5829" s="135">
        <v>-19994.279999999962</v>
      </c>
      <c r="I5829" s="135">
        <v>-20244.279999999962</v>
      </c>
      <c r="J5829" s="135">
        <v>-157746.41999999998</v>
      </c>
      <c r="K5829" t="str">
        <f>VLOOKUP(C5829,ResCat!$A$2:$B$268,2,FALSE)</f>
        <v>HMOSG</v>
      </c>
    </row>
    <row r="5830" spans="3:11" x14ac:dyDescent="0.25">
      <c r="C5830" s="134" t="s">
        <v>151</v>
      </c>
      <c r="D5830" s="134" t="s">
        <v>0</v>
      </c>
      <c r="E5830" s="134" t="s">
        <v>318</v>
      </c>
      <c r="F5830" s="134" t="s">
        <v>310</v>
      </c>
      <c r="G5830" s="134" t="s">
        <v>358</v>
      </c>
      <c r="H5830" s="135">
        <v>3401702.7399999998</v>
      </c>
      <c r="I5830" s="135">
        <v>3403429.78</v>
      </c>
      <c r="J5830" s="135">
        <v>6304159.1599999992</v>
      </c>
      <c r="K5830" t="str">
        <f>VLOOKUP(C5830,ResCat!$A$2:$B$268,2,FALSE)</f>
        <v>HMOSG</v>
      </c>
    </row>
    <row r="5831" spans="3:11" x14ac:dyDescent="0.25">
      <c r="C5831" s="134" t="s">
        <v>151</v>
      </c>
      <c r="D5831" s="134" t="s">
        <v>0</v>
      </c>
      <c r="E5831" s="134" t="s">
        <v>320</v>
      </c>
      <c r="F5831" s="134" t="s">
        <v>310</v>
      </c>
      <c r="G5831" s="134" t="s">
        <v>315</v>
      </c>
      <c r="H5831" s="135">
        <v>54062.509999999995</v>
      </c>
      <c r="I5831" s="135">
        <v>55062.509999999995</v>
      </c>
      <c r="J5831" s="135">
        <v>161413.62</v>
      </c>
      <c r="K5831" t="str">
        <f>VLOOKUP(C5831,ResCat!$A$2:$B$268,2,FALSE)</f>
        <v>HMOSG</v>
      </c>
    </row>
    <row r="5832" spans="3:11" x14ac:dyDescent="0.25">
      <c r="C5832" s="134" t="s">
        <v>151</v>
      </c>
      <c r="D5832" s="134" t="s">
        <v>0</v>
      </c>
      <c r="E5832" s="134" t="s">
        <v>322</v>
      </c>
      <c r="F5832" s="134" t="s">
        <v>310</v>
      </c>
      <c r="G5832" s="134" t="s">
        <v>341</v>
      </c>
      <c r="H5832" s="135">
        <v>-3215.79</v>
      </c>
      <c r="I5832" s="135">
        <v>-1129.33</v>
      </c>
      <c r="J5832" s="135">
        <v>-63625.329999999994</v>
      </c>
      <c r="K5832" t="str">
        <f>VLOOKUP(C5832,ResCat!$A$2:$B$268,2,FALSE)</f>
        <v>HMOSG</v>
      </c>
    </row>
    <row r="5833" spans="3:11" x14ac:dyDescent="0.25">
      <c r="C5833" s="134" t="s">
        <v>151</v>
      </c>
      <c r="D5833" s="134" t="s">
        <v>0</v>
      </c>
      <c r="E5833" s="134" t="s">
        <v>324</v>
      </c>
      <c r="F5833" s="134" t="s">
        <v>310</v>
      </c>
      <c r="G5833" s="134" t="s">
        <v>340</v>
      </c>
      <c r="H5833" s="135">
        <v>9550.630000000001</v>
      </c>
      <c r="I5833" s="135">
        <v>9300.630000000001</v>
      </c>
      <c r="J5833" s="135">
        <v>84316.89</v>
      </c>
      <c r="K5833" t="str">
        <f>VLOOKUP(C5833,ResCat!$A$2:$B$268,2,FALSE)</f>
        <v>HMOSG</v>
      </c>
    </row>
    <row r="5834" spans="3:11" x14ac:dyDescent="0.25">
      <c r="C5834" s="134" t="s">
        <v>151</v>
      </c>
      <c r="D5834" s="134" t="s">
        <v>0</v>
      </c>
      <c r="E5834" s="134" t="s">
        <v>326</v>
      </c>
      <c r="F5834" s="134" t="s">
        <v>310</v>
      </c>
      <c r="G5834" s="134" t="s">
        <v>317</v>
      </c>
      <c r="H5834" s="135">
        <v>24085.89</v>
      </c>
      <c r="I5834" s="135">
        <v>24506</v>
      </c>
      <c r="J5834" s="135">
        <v>20979.269999999997</v>
      </c>
      <c r="K5834" t="str">
        <f>VLOOKUP(C5834,ResCat!$A$2:$B$268,2,FALSE)</f>
        <v>HMOSG</v>
      </c>
    </row>
    <row r="5835" spans="3:11" x14ac:dyDescent="0.25">
      <c r="C5835" s="134" t="s">
        <v>151</v>
      </c>
      <c r="D5835" s="134" t="s">
        <v>0</v>
      </c>
      <c r="E5835" s="134" t="s">
        <v>328</v>
      </c>
      <c r="F5835" s="134" t="s">
        <v>310</v>
      </c>
      <c r="G5835" s="134" t="s">
        <v>319</v>
      </c>
      <c r="H5835" s="135">
        <v>3899.2000000000262</v>
      </c>
      <c r="I5835" s="135">
        <v>6487.2000000000262</v>
      </c>
      <c r="J5835" s="135">
        <v>-16195.079999999998</v>
      </c>
      <c r="K5835" t="str">
        <f>VLOOKUP(C5835,ResCat!$A$2:$B$268,2,FALSE)</f>
        <v>HMOSG</v>
      </c>
    </row>
    <row r="5836" spans="3:11" x14ac:dyDescent="0.25">
      <c r="C5836" s="134" t="s">
        <v>151</v>
      </c>
      <c r="D5836" s="134" t="s">
        <v>0</v>
      </c>
      <c r="E5836" s="134" t="s">
        <v>330</v>
      </c>
      <c r="F5836" s="134" t="s">
        <v>310</v>
      </c>
      <c r="G5836" s="134" t="s">
        <v>321</v>
      </c>
      <c r="H5836" s="135">
        <v>30354.32</v>
      </c>
      <c r="I5836" s="135">
        <v>33774.660000000003</v>
      </c>
      <c r="J5836" s="135">
        <v>48376.86</v>
      </c>
      <c r="K5836" t="str">
        <f>VLOOKUP(C5836,ResCat!$A$2:$B$268,2,FALSE)</f>
        <v>HMOSG</v>
      </c>
    </row>
    <row r="5837" spans="3:11" x14ac:dyDescent="0.25">
      <c r="C5837" s="134" t="s">
        <v>151</v>
      </c>
      <c r="D5837" s="134" t="s">
        <v>0</v>
      </c>
      <c r="E5837" s="134" t="s">
        <v>332</v>
      </c>
      <c r="F5837" s="134" t="s">
        <v>310</v>
      </c>
      <c r="G5837" s="134" t="s">
        <v>323</v>
      </c>
      <c r="H5837" s="135">
        <v>51983.739999999991</v>
      </c>
      <c r="I5837" s="135">
        <v>52483.739999999991</v>
      </c>
      <c r="J5837" s="135">
        <v>745422.59</v>
      </c>
      <c r="K5837" t="str">
        <f>VLOOKUP(C5837,ResCat!$A$2:$B$268,2,FALSE)</f>
        <v>HMOSG</v>
      </c>
    </row>
    <row r="5838" spans="3:11" x14ac:dyDescent="0.25">
      <c r="C5838" s="134" t="s">
        <v>151</v>
      </c>
      <c r="D5838" s="134" t="s">
        <v>0</v>
      </c>
      <c r="E5838" s="134" t="s">
        <v>335</v>
      </c>
      <c r="F5838" s="134" t="s">
        <v>310</v>
      </c>
      <c r="G5838" s="134" t="s">
        <v>325</v>
      </c>
      <c r="H5838" s="135">
        <v>15026.119999999999</v>
      </c>
      <c r="I5838" s="135">
        <v>16526.12</v>
      </c>
      <c r="J5838" s="135">
        <v>30750.37</v>
      </c>
      <c r="K5838" t="str">
        <f>VLOOKUP(C5838,ResCat!$A$2:$B$268,2,FALSE)</f>
        <v>HMOSG</v>
      </c>
    </row>
    <row r="5839" spans="3:11" x14ac:dyDescent="0.25">
      <c r="C5839" s="134" t="s">
        <v>151</v>
      </c>
      <c r="D5839" s="134" t="s">
        <v>0</v>
      </c>
      <c r="E5839" s="134" t="s">
        <v>4</v>
      </c>
      <c r="F5839" s="134" t="s">
        <v>310</v>
      </c>
      <c r="G5839" s="134" t="s">
        <v>327</v>
      </c>
      <c r="H5839" s="135">
        <v>153296.13999999998</v>
      </c>
      <c r="I5839" s="135">
        <v>155239.33999999997</v>
      </c>
      <c r="J5839" s="135">
        <v>462647.62</v>
      </c>
      <c r="K5839" t="str">
        <f>VLOOKUP(C5839,ResCat!$A$2:$B$268,2,FALSE)</f>
        <v>HMOSG</v>
      </c>
    </row>
    <row r="5840" spans="3:11" x14ac:dyDescent="0.25">
      <c r="C5840" s="134" t="s">
        <v>151</v>
      </c>
      <c r="D5840" s="134" t="s">
        <v>0</v>
      </c>
      <c r="E5840" s="134" t="s">
        <v>511</v>
      </c>
      <c r="F5840" s="134" t="s">
        <v>310</v>
      </c>
      <c r="G5840" s="134" t="s">
        <v>329</v>
      </c>
      <c r="H5840" s="135">
        <v>295338.23999999999</v>
      </c>
      <c r="I5840" s="135">
        <v>297656.82</v>
      </c>
      <c r="J5840" s="135">
        <v>977085.16</v>
      </c>
      <c r="K5840" t="str">
        <f>VLOOKUP(C5840,ResCat!$A$2:$B$268,2,FALSE)</f>
        <v>HMOSG</v>
      </c>
    </row>
    <row r="5841" spans="3:11" x14ac:dyDescent="0.25">
      <c r="C5841" s="134" t="s">
        <v>151</v>
      </c>
      <c r="D5841" s="134" t="s">
        <v>0</v>
      </c>
      <c r="E5841" s="134" t="s">
        <v>969</v>
      </c>
      <c r="F5841" s="134" t="s">
        <v>310</v>
      </c>
      <c r="G5841" s="134" t="s">
        <v>331</v>
      </c>
      <c r="H5841" s="135">
        <v>1295527.8499999999</v>
      </c>
      <c r="I5841" s="135">
        <v>1335137.1499999999</v>
      </c>
      <c r="J5841" s="135">
        <v>3579540.4499999997</v>
      </c>
      <c r="K5841" t="str">
        <f>VLOOKUP(C5841,ResCat!$A$2:$B$268,2,FALSE)</f>
        <v>HMOSG</v>
      </c>
    </row>
    <row r="5842" spans="3:11" x14ac:dyDescent="0.25">
      <c r="C5842" s="134" t="s">
        <v>151</v>
      </c>
      <c r="D5842" s="134" t="s">
        <v>0</v>
      </c>
      <c r="E5842" s="134" t="s">
        <v>961</v>
      </c>
      <c r="F5842" s="134" t="s">
        <v>310</v>
      </c>
      <c r="G5842" s="134" t="s">
        <v>334</v>
      </c>
      <c r="H5842" s="135">
        <v>1422458.7900000019</v>
      </c>
      <c r="I5842" s="135">
        <v>1480133.440000002</v>
      </c>
      <c r="J5842" s="135">
        <v>3439351.05</v>
      </c>
      <c r="K5842" t="str">
        <f>VLOOKUP(C5842,ResCat!$A$2:$B$268,2,FALSE)</f>
        <v>HMOSG</v>
      </c>
    </row>
    <row r="5843" spans="3:11" x14ac:dyDescent="0.25">
      <c r="C5843" s="134" t="s">
        <v>151</v>
      </c>
      <c r="D5843" s="134" t="s">
        <v>0</v>
      </c>
      <c r="E5843" s="134" t="s">
        <v>970</v>
      </c>
      <c r="F5843" s="134" t="s">
        <v>310</v>
      </c>
      <c r="G5843" s="134" t="s">
        <v>333</v>
      </c>
      <c r="H5843" s="135">
        <v>2909470.7499999921</v>
      </c>
      <c r="I5843" s="135">
        <v>3111726.8199999924</v>
      </c>
      <c r="J5843" s="135">
        <v>10148682.199999999</v>
      </c>
      <c r="K5843" t="str">
        <f>VLOOKUP(C5843,ResCat!$A$2:$B$268,2,FALSE)</f>
        <v>HMOSG</v>
      </c>
    </row>
    <row r="5844" spans="3:11" x14ac:dyDescent="0.25">
      <c r="C5844" s="134" t="s">
        <v>151</v>
      </c>
      <c r="D5844" s="134" t="s">
        <v>0</v>
      </c>
      <c r="E5844" s="134" t="s">
        <v>1023</v>
      </c>
      <c r="F5844" s="134" t="s">
        <v>310</v>
      </c>
      <c r="G5844" s="134" t="s">
        <v>308</v>
      </c>
      <c r="H5844" s="135">
        <v>1826909.5500000007</v>
      </c>
      <c r="I5844" s="135">
        <v>1997207.6800000002</v>
      </c>
      <c r="J5844" s="135">
        <v>6063493.5500000035</v>
      </c>
      <c r="K5844" t="str">
        <f>VLOOKUP(C5844,ResCat!$A$2:$B$268,2,FALSE)</f>
        <v>HMOSG</v>
      </c>
    </row>
    <row r="5845" spans="3:11" x14ac:dyDescent="0.25">
      <c r="C5845" s="134" t="s">
        <v>151</v>
      </c>
      <c r="D5845" s="134" t="s">
        <v>2</v>
      </c>
      <c r="E5845" s="134" t="s">
        <v>1025</v>
      </c>
      <c r="F5845" s="134" t="s">
        <v>310</v>
      </c>
      <c r="G5845" s="134" t="s">
        <v>311</v>
      </c>
      <c r="H5845" s="135">
        <v>9</v>
      </c>
      <c r="I5845" s="135">
        <v>9</v>
      </c>
      <c r="J5845" s="135">
        <v>0</v>
      </c>
      <c r="K5845" t="str">
        <f>VLOOKUP(C5845,ResCat!$A$2:$B$268,2,FALSE)</f>
        <v>HMOSG</v>
      </c>
    </row>
    <row r="5846" spans="3:11" x14ac:dyDescent="0.25">
      <c r="C5846" s="134" t="s">
        <v>151</v>
      </c>
      <c r="D5846" s="134" t="s">
        <v>2</v>
      </c>
      <c r="E5846" s="134" t="s">
        <v>365</v>
      </c>
      <c r="F5846" s="134" t="s">
        <v>310</v>
      </c>
      <c r="G5846" s="134" t="s">
        <v>311</v>
      </c>
      <c r="H5846" s="135">
        <v>-57.17</v>
      </c>
      <c r="I5846" s="135">
        <v>-132.16999999999999</v>
      </c>
      <c r="J5846" s="135">
        <v>-219.84000000000003</v>
      </c>
      <c r="K5846" t="str">
        <f>VLOOKUP(C5846,ResCat!$A$2:$B$268,2,FALSE)</f>
        <v>HMOSG</v>
      </c>
    </row>
    <row r="5847" spans="3:11" x14ac:dyDescent="0.25">
      <c r="C5847" s="134" t="s">
        <v>151</v>
      </c>
      <c r="D5847" s="134" t="s">
        <v>2</v>
      </c>
      <c r="E5847" s="134" t="s">
        <v>344</v>
      </c>
      <c r="F5847" s="134" t="s">
        <v>310</v>
      </c>
      <c r="G5847" s="134" t="s">
        <v>311</v>
      </c>
      <c r="H5847" s="135">
        <v>-9.36</v>
      </c>
      <c r="I5847" s="135">
        <v>-151.42000000000002</v>
      </c>
      <c r="J5847" s="135">
        <v>-359.68000000000006</v>
      </c>
      <c r="K5847" t="str">
        <f>VLOOKUP(C5847,ResCat!$A$2:$B$268,2,FALSE)</f>
        <v>HMOSG</v>
      </c>
    </row>
    <row r="5848" spans="3:11" x14ac:dyDescent="0.25">
      <c r="C5848" s="134" t="s">
        <v>151</v>
      </c>
      <c r="D5848" s="134" t="s">
        <v>2</v>
      </c>
      <c r="E5848" s="134" t="s">
        <v>1030</v>
      </c>
      <c r="F5848" s="134" t="s">
        <v>310</v>
      </c>
      <c r="G5848" s="134" t="s">
        <v>311</v>
      </c>
      <c r="H5848" s="135">
        <v>-2.34</v>
      </c>
      <c r="I5848" s="135">
        <v>-55.379999999999995</v>
      </c>
      <c r="J5848" s="135">
        <v>-127.42</v>
      </c>
      <c r="K5848" t="str">
        <f>VLOOKUP(C5848,ResCat!$A$2:$B$268,2,FALSE)</f>
        <v>HMOSG</v>
      </c>
    </row>
    <row r="5849" spans="3:11" x14ac:dyDescent="0.25">
      <c r="C5849" s="134" t="s">
        <v>151</v>
      </c>
      <c r="D5849" s="134" t="s">
        <v>2</v>
      </c>
      <c r="E5849" s="134" t="s">
        <v>345</v>
      </c>
      <c r="F5849" s="134" t="s">
        <v>310</v>
      </c>
      <c r="G5849" s="134" t="s">
        <v>311</v>
      </c>
      <c r="H5849" s="135">
        <v>-2.34</v>
      </c>
      <c r="I5849" s="135">
        <v>-27.34</v>
      </c>
      <c r="J5849" s="135">
        <v>-67.42</v>
      </c>
      <c r="K5849" t="str">
        <f>VLOOKUP(C5849,ResCat!$A$2:$B$268,2,FALSE)</f>
        <v>HMOSG</v>
      </c>
    </row>
    <row r="5850" spans="3:11" x14ac:dyDescent="0.25">
      <c r="C5850" s="134" t="s">
        <v>151</v>
      </c>
      <c r="D5850" s="134" t="s">
        <v>2</v>
      </c>
      <c r="E5850" s="134" t="s">
        <v>346</v>
      </c>
      <c r="F5850" s="134" t="s">
        <v>310</v>
      </c>
      <c r="G5850" s="134" t="s">
        <v>311</v>
      </c>
      <c r="H5850" s="135">
        <v>250.2</v>
      </c>
      <c r="I5850" s="135">
        <v>271.16000000000003</v>
      </c>
      <c r="J5850" s="135">
        <v>239.2</v>
      </c>
      <c r="K5850" t="str">
        <f>VLOOKUP(C5850,ResCat!$A$2:$B$268,2,FALSE)</f>
        <v>HMOSG</v>
      </c>
    </row>
    <row r="5851" spans="3:11" x14ac:dyDescent="0.25">
      <c r="C5851" s="134" t="s">
        <v>151</v>
      </c>
      <c r="D5851" s="134" t="s">
        <v>2</v>
      </c>
      <c r="E5851" s="134" t="s">
        <v>309</v>
      </c>
      <c r="F5851" s="134" t="s">
        <v>310</v>
      </c>
      <c r="G5851" s="134" t="s">
        <v>311</v>
      </c>
      <c r="H5851" s="135">
        <v>256.14999999999998</v>
      </c>
      <c r="I5851" s="135">
        <v>356.15</v>
      </c>
      <c r="J5851" s="135">
        <v>761.81999999999994</v>
      </c>
      <c r="K5851" t="str">
        <f>VLOOKUP(C5851,ResCat!$A$2:$B$268,2,FALSE)</f>
        <v>HMOSG</v>
      </c>
    </row>
    <row r="5852" spans="3:11" x14ac:dyDescent="0.25">
      <c r="C5852" s="134" t="s">
        <v>151</v>
      </c>
      <c r="D5852" s="134" t="s">
        <v>2</v>
      </c>
      <c r="E5852" s="134" t="s">
        <v>1026</v>
      </c>
      <c r="F5852" s="134" t="s">
        <v>310</v>
      </c>
      <c r="G5852" s="134" t="s">
        <v>311</v>
      </c>
      <c r="H5852" s="135">
        <v>502.72</v>
      </c>
      <c r="I5852" s="135">
        <v>652.47</v>
      </c>
      <c r="J5852" s="135">
        <v>652.47</v>
      </c>
      <c r="K5852" t="str">
        <f>VLOOKUP(C5852,ResCat!$A$2:$B$268,2,FALSE)</f>
        <v>HMOSG</v>
      </c>
    </row>
    <row r="5853" spans="3:11" x14ac:dyDescent="0.25">
      <c r="C5853" s="134" t="s">
        <v>151</v>
      </c>
      <c r="D5853" s="134" t="s">
        <v>2</v>
      </c>
      <c r="E5853" s="134" t="s">
        <v>362</v>
      </c>
      <c r="F5853" s="134" t="s">
        <v>310</v>
      </c>
      <c r="G5853" s="134" t="s">
        <v>311</v>
      </c>
      <c r="H5853" s="135">
        <v>2268.36</v>
      </c>
      <c r="I5853" s="135">
        <v>2503.3599999999997</v>
      </c>
      <c r="J5853" s="135">
        <v>2740.1899999999996</v>
      </c>
      <c r="K5853" t="str">
        <f>VLOOKUP(C5853,ResCat!$A$2:$B$268,2,FALSE)</f>
        <v>HMOSG</v>
      </c>
    </row>
    <row r="5854" spans="3:11" x14ac:dyDescent="0.25">
      <c r="C5854" s="134" t="s">
        <v>151</v>
      </c>
      <c r="D5854" s="134" t="s">
        <v>2</v>
      </c>
      <c r="E5854" s="134" t="s">
        <v>1027</v>
      </c>
      <c r="F5854" s="134" t="s">
        <v>310</v>
      </c>
      <c r="G5854" s="134" t="s">
        <v>311</v>
      </c>
      <c r="H5854" s="135">
        <v>717.70999999999992</v>
      </c>
      <c r="I5854" s="135">
        <v>822.70999999999992</v>
      </c>
      <c r="J5854" s="135">
        <v>822.70999999999992</v>
      </c>
      <c r="K5854" t="str">
        <f>VLOOKUP(C5854,ResCat!$A$2:$B$268,2,FALSE)</f>
        <v>HMOSG</v>
      </c>
    </row>
    <row r="5855" spans="3:11" x14ac:dyDescent="0.25">
      <c r="C5855" s="134" t="s">
        <v>151</v>
      </c>
      <c r="D5855" s="134" t="s">
        <v>2</v>
      </c>
      <c r="E5855" s="134" t="s">
        <v>1028</v>
      </c>
      <c r="F5855" s="134" t="s">
        <v>310</v>
      </c>
      <c r="G5855" s="134" t="s">
        <v>311</v>
      </c>
      <c r="H5855" s="135">
        <v>2344.7999999999997</v>
      </c>
      <c r="I5855" s="135">
        <v>2394.7999999999997</v>
      </c>
      <c r="J5855" s="135">
        <v>4578.78</v>
      </c>
      <c r="K5855" t="str">
        <f>VLOOKUP(C5855,ResCat!$A$2:$B$268,2,FALSE)</f>
        <v>HMOSG</v>
      </c>
    </row>
    <row r="5856" spans="3:11" x14ac:dyDescent="0.25">
      <c r="C5856" s="134" t="s">
        <v>151</v>
      </c>
      <c r="D5856" s="134" t="s">
        <v>2</v>
      </c>
      <c r="E5856" s="134" t="s">
        <v>363</v>
      </c>
      <c r="F5856" s="134" t="s">
        <v>310</v>
      </c>
      <c r="G5856" s="134" t="s">
        <v>311</v>
      </c>
      <c r="H5856" s="135">
        <v>1354.7599999999998</v>
      </c>
      <c r="I5856" s="135">
        <v>1379.7599999999998</v>
      </c>
      <c r="J5856" s="135">
        <v>2499.0899999999997</v>
      </c>
      <c r="K5856" t="str">
        <f>VLOOKUP(C5856,ResCat!$A$2:$B$268,2,FALSE)</f>
        <v>HMOSG</v>
      </c>
    </row>
    <row r="5857" spans="3:11" x14ac:dyDescent="0.25">
      <c r="C5857" s="134" t="s">
        <v>151</v>
      </c>
      <c r="D5857" s="134" t="s">
        <v>2</v>
      </c>
      <c r="E5857" s="134" t="s">
        <v>1029</v>
      </c>
      <c r="F5857" s="134" t="s">
        <v>310</v>
      </c>
      <c r="G5857" s="134" t="s">
        <v>311</v>
      </c>
      <c r="H5857" s="135">
        <v>229.23</v>
      </c>
      <c r="I5857" s="135">
        <v>279.23</v>
      </c>
      <c r="J5857" s="135">
        <v>279.23</v>
      </c>
      <c r="K5857" t="str">
        <f>VLOOKUP(C5857,ResCat!$A$2:$B$268,2,FALSE)</f>
        <v>HMOSG</v>
      </c>
    </row>
    <row r="5858" spans="3:11" x14ac:dyDescent="0.25">
      <c r="C5858" s="134" t="s">
        <v>151</v>
      </c>
      <c r="D5858" s="134" t="s">
        <v>2</v>
      </c>
      <c r="E5858" s="134" t="s">
        <v>349</v>
      </c>
      <c r="F5858" s="134" t="s">
        <v>310</v>
      </c>
      <c r="G5858" s="134" t="s">
        <v>311</v>
      </c>
      <c r="H5858" s="135">
        <v>462.92999999999995</v>
      </c>
      <c r="I5858" s="135">
        <v>512.93000000000006</v>
      </c>
      <c r="J5858" s="135">
        <v>1006.1600000000001</v>
      </c>
      <c r="K5858" t="str">
        <f>VLOOKUP(C5858,ResCat!$A$2:$B$268,2,FALSE)</f>
        <v>HMOSG</v>
      </c>
    </row>
    <row r="5859" spans="3:11" x14ac:dyDescent="0.25">
      <c r="C5859" s="134" t="s">
        <v>151</v>
      </c>
      <c r="D5859" s="134" t="s">
        <v>2</v>
      </c>
      <c r="E5859" s="134" t="s">
        <v>350</v>
      </c>
      <c r="F5859" s="134" t="s">
        <v>310</v>
      </c>
      <c r="G5859" s="134" t="s">
        <v>311</v>
      </c>
      <c r="H5859" s="135">
        <v>1866.56</v>
      </c>
      <c r="I5859" s="135">
        <v>1866.56</v>
      </c>
      <c r="J5859" s="135">
        <v>1566.56</v>
      </c>
      <c r="K5859" t="str">
        <f>VLOOKUP(C5859,ResCat!$A$2:$B$268,2,FALSE)</f>
        <v>HMOSG</v>
      </c>
    </row>
    <row r="5860" spans="3:11" x14ac:dyDescent="0.25">
      <c r="C5860" s="134" t="s">
        <v>151</v>
      </c>
      <c r="D5860" s="134" t="s">
        <v>2</v>
      </c>
      <c r="E5860" s="134" t="s">
        <v>359</v>
      </c>
      <c r="F5860" s="134" t="s">
        <v>310</v>
      </c>
      <c r="G5860" s="134" t="s">
        <v>311</v>
      </c>
      <c r="H5860" s="135">
        <v>216.35</v>
      </c>
      <c r="I5860" s="135">
        <v>371.35</v>
      </c>
      <c r="J5860" s="135">
        <v>391.22000000000008</v>
      </c>
      <c r="K5860" t="str">
        <f>VLOOKUP(C5860,ResCat!$A$2:$B$268,2,FALSE)</f>
        <v>HMOSG</v>
      </c>
    </row>
    <row r="5861" spans="3:11" x14ac:dyDescent="0.25">
      <c r="C5861" s="134" t="s">
        <v>151</v>
      </c>
      <c r="D5861" s="134" t="s">
        <v>2</v>
      </c>
      <c r="E5861" s="134" t="s">
        <v>354</v>
      </c>
      <c r="F5861" s="134" t="s">
        <v>310</v>
      </c>
      <c r="G5861" s="134" t="s">
        <v>311</v>
      </c>
      <c r="H5861" s="135">
        <v>844.51</v>
      </c>
      <c r="I5861" s="135">
        <v>984.51</v>
      </c>
      <c r="J5861" s="135">
        <v>1151.05</v>
      </c>
      <c r="K5861" t="str">
        <f>VLOOKUP(C5861,ResCat!$A$2:$B$268,2,FALSE)</f>
        <v>HMOSG</v>
      </c>
    </row>
    <row r="5862" spans="3:11" x14ac:dyDescent="0.25">
      <c r="C5862" s="134" t="s">
        <v>151</v>
      </c>
      <c r="D5862" s="134" t="s">
        <v>2</v>
      </c>
      <c r="E5862" s="134" t="s">
        <v>366</v>
      </c>
      <c r="F5862" s="134" t="s">
        <v>310</v>
      </c>
      <c r="G5862" s="134" t="s">
        <v>311</v>
      </c>
      <c r="H5862" s="135">
        <v>1566.0900000000001</v>
      </c>
      <c r="I5862" s="135">
        <v>1616.0900000000001</v>
      </c>
      <c r="J5862" s="135">
        <v>1969.61</v>
      </c>
      <c r="K5862" t="str">
        <f>VLOOKUP(C5862,ResCat!$A$2:$B$268,2,FALSE)</f>
        <v>HMOSG</v>
      </c>
    </row>
    <row r="5863" spans="3:11" x14ac:dyDescent="0.25">
      <c r="C5863" s="134" t="s">
        <v>151</v>
      </c>
      <c r="D5863" s="134" t="s">
        <v>2</v>
      </c>
      <c r="E5863" s="134" t="s">
        <v>337</v>
      </c>
      <c r="F5863" s="134" t="s">
        <v>310</v>
      </c>
      <c r="G5863" s="134" t="s">
        <v>311</v>
      </c>
      <c r="H5863" s="135">
        <v>3149.4399999999996</v>
      </c>
      <c r="I5863" s="135">
        <v>3174.4399999999996</v>
      </c>
      <c r="J5863" s="135">
        <v>5904.3700000000008</v>
      </c>
      <c r="K5863" t="str">
        <f>VLOOKUP(C5863,ResCat!$A$2:$B$268,2,FALSE)</f>
        <v>HMOSG</v>
      </c>
    </row>
    <row r="5864" spans="3:11" x14ac:dyDescent="0.25">
      <c r="C5864" s="134" t="s">
        <v>151</v>
      </c>
      <c r="D5864" s="134" t="s">
        <v>2</v>
      </c>
      <c r="E5864" s="134" t="s">
        <v>352</v>
      </c>
      <c r="F5864" s="134" t="s">
        <v>310</v>
      </c>
      <c r="G5864" s="134" t="s">
        <v>351</v>
      </c>
      <c r="H5864" s="135">
        <v>2521.7799999999997</v>
      </c>
      <c r="I5864" s="135">
        <v>2571.7799999999997</v>
      </c>
      <c r="J5864" s="135">
        <v>6204.05</v>
      </c>
      <c r="K5864" t="str">
        <f>VLOOKUP(C5864,ResCat!$A$2:$B$268,2,FALSE)</f>
        <v>HMOSG</v>
      </c>
    </row>
    <row r="5865" spans="3:11" x14ac:dyDescent="0.25">
      <c r="C5865" s="134" t="s">
        <v>151</v>
      </c>
      <c r="D5865" s="134" t="s">
        <v>2</v>
      </c>
      <c r="E5865" s="134" t="s">
        <v>347</v>
      </c>
      <c r="F5865" s="134" t="s">
        <v>310</v>
      </c>
      <c r="G5865" s="134" t="s">
        <v>360</v>
      </c>
      <c r="H5865" s="135">
        <v>1772.1</v>
      </c>
      <c r="I5865" s="135">
        <v>1872.2799999999997</v>
      </c>
      <c r="J5865" s="135">
        <v>4561.8500000000004</v>
      </c>
      <c r="K5865" t="str">
        <f>VLOOKUP(C5865,ResCat!$A$2:$B$268,2,FALSE)</f>
        <v>HMOSG</v>
      </c>
    </row>
    <row r="5866" spans="3:11" x14ac:dyDescent="0.25">
      <c r="C5866" s="134" t="s">
        <v>151</v>
      </c>
      <c r="D5866" s="134" t="s">
        <v>2</v>
      </c>
      <c r="E5866" s="134" t="s">
        <v>361</v>
      </c>
      <c r="F5866" s="134" t="s">
        <v>310</v>
      </c>
      <c r="G5866" s="134" t="s">
        <v>355</v>
      </c>
      <c r="H5866" s="135">
        <v>1759.0699999999997</v>
      </c>
      <c r="I5866" s="135">
        <v>1858.2199999999998</v>
      </c>
      <c r="J5866" s="135">
        <v>4514.71</v>
      </c>
      <c r="K5866" t="str">
        <f>VLOOKUP(C5866,ResCat!$A$2:$B$268,2,FALSE)</f>
        <v>HMOSG</v>
      </c>
    </row>
    <row r="5867" spans="3:11" x14ac:dyDescent="0.25">
      <c r="C5867" s="134" t="s">
        <v>151</v>
      </c>
      <c r="D5867" s="134" t="s">
        <v>2</v>
      </c>
      <c r="E5867" s="134" t="s">
        <v>312</v>
      </c>
      <c r="F5867" s="134" t="s">
        <v>310</v>
      </c>
      <c r="G5867" s="134" t="s">
        <v>364</v>
      </c>
      <c r="H5867" s="135">
        <v>4041.5699999999993</v>
      </c>
      <c r="I5867" s="135">
        <v>4186.9299999999994</v>
      </c>
      <c r="J5867" s="135">
        <v>8374.0399999999991</v>
      </c>
      <c r="K5867" t="str">
        <f>VLOOKUP(C5867,ResCat!$A$2:$B$268,2,FALSE)</f>
        <v>HMOSG</v>
      </c>
    </row>
    <row r="5868" spans="3:11" x14ac:dyDescent="0.25">
      <c r="C5868" s="134" t="s">
        <v>151</v>
      </c>
      <c r="D5868" s="134" t="s">
        <v>2</v>
      </c>
      <c r="E5868" s="134" t="s">
        <v>357</v>
      </c>
      <c r="F5868" s="134" t="s">
        <v>310</v>
      </c>
      <c r="G5868" s="134" t="s">
        <v>338</v>
      </c>
      <c r="H5868" s="135">
        <v>3784.17</v>
      </c>
      <c r="I5868" s="135">
        <v>3826.84</v>
      </c>
      <c r="J5868" s="135">
        <v>5667.65</v>
      </c>
      <c r="K5868" t="str">
        <f>VLOOKUP(C5868,ResCat!$A$2:$B$268,2,FALSE)</f>
        <v>HMOSG</v>
      </c>
    </row>
    <row r="5869" spans="3:11" x14ac:dyDescent="0.25">
      <c r="C5869" s="134" t="s">
        <v>151</v>
      </c>
      <c r="D5869" s="134" t="s">
        <v>2</v>
      </c>
      <c r="E5869" s="134" t="s">
        <v>314</v>
      </c>
      <c r="F5869" s="134" t="s">
        <v>310</v>
      </c>
      <c r="G5869" s="134" t="s">
        <v>356</v>
      </c>
      <c r="H5869" s="135">
        <v>5853.2000000000016</v>
      </c>
      <c r="I5869" s="135">
        <v>5938.2000000000016</v>
      </c>
      <c r="J5869" s="135">
        <v>22976.65</v>
      </c>
      <c r="K5869" t="str">
        <f>VLOOKUP(C5869,ResCat!$A$2:$B$268,2,FALSE)</f>
        <v>HMOSG</v>
      </c>
    </row>
    <row r="5870" spans="3:11" x14ac:dyDescent="0.25">
      <c r="C5870" s="134" t="s">
        <v>151</v>
      </c>
      <c r="D5870" s="134" t="s">
        <v>2</v>
      </c>
      <c r="E5870" s="134" t="s">
        <v>339</v>
      </c>
      <c r="F5870" s="134" t="s">
        <v>310</v>
      </c>
      <c r="G5870" s="134" t="s">
        <v>353</v>
      </c>
      <c r="H5870" s="135">
        <v>10660.570000000002</v>
      </c>
      <c r="I5870" s="135">
        <v>10794.570000000002</v>
      </c>
      <c r="J5870" s="135">
        <v>18905.53</v>
      </c>
      <c r="K5870" t="str">
        <f>VLOOKUP(C5870,ResCat!$A$2:$B$268,2,FALSE)</f>
        <v>HMOSG</v>
      </c>
    </row>
    <row r="5871" spans="3:11" x14ac:dyDescent="0.25">
      <c r="C5871" s="134" t="s">
        <v>151</v>
      </c>
      <c r="D5871" s="134" t="s">
        <v>2</v>
      </c>
      <c r="E5871" s="134" t="s">
        <v>342</v>
      </c>
      <c r="F5871" s="134" t="s">
        <v>310</v>
      </c>
      <c r="G5871" s="134" t="s">
        <v>348</v>
      </c>
      <c r="H5871" s="135">
        <v>-2498.6</v>
      </c>
      <c r="I5871" s="135">
        <v>-2423.6</v>
      </c>
      <c r="J5871" s="135">
        <v>3063.4500000000007</v>
      </c>
      <c r="K5871" t="str">
        <f>VLOOKUP(C5871,ResCat!$A$2:$B$268,2,FALSE)</f>
        <v>HMOSG</v>
      </c>
    </row>
    <row r="5872" spans="3:11" x14ac:dyDescent="0.25">
      <c r="C5872" s="134" t="s">
        <v>151</v>
      </c>
      <c r="D5872" s="134" t="s">
        <v>2</v>
      </c>
      <c r="E5872" s="134" t="s">
        <v>316</v>
      </c>
      <c r="F5872" s="134" t="s">
        <v>310</v>
      </c>
      <c r="G5872" s="134" t="s">
        <v>313</v>
      </c>
      <c r="H5872" s="135">
        <v>2983.48</v>
      </c>
      <c r="I5872" s="135">
        <v>3033.48</v>
      </c>
      <c r="J5872" s="135">
        <v>11335.92</v>
      </c>
      <c r="K5872" t="str">
        <f>VLOOKUP(C5872,ResCat!$A$2:$B$268,2,FALSE)</f>
        <v>HMOSG</v>
      </c>
    </row>
    <row r="5873" spans="3:11" x14ac:dyDescent="0.25">
      <c r="C5873" s="134" t="s">
        <v>151</v>
      </c>
      <c r="D5873" s="134" t="s">
        <v>2</v>
      </c>
      <c r="E5873" s="134" t="s">
        <v>318</v>
      </c>
      <c r="F5873" s="134" t="s">
        <v>310</v>
      </c>
      <c r="G5873" s="134" t="s">
        <v>358</v>
      </c>
      <c r="H5873" s="135">
        <v>350.2800000000002</v>
      </c>
      <c r="I5873" s="135">
        <v>576.37999999999988</v>
      </c>
      <c r="J5873" s="135">
        <v>827.40999999999985</v>
      </c>
      <c r="K5873" t="str">
        <f>VLOOKUP(C5873,ResCat!$A$2:$B$268,2,FALSE)</f>
        <v>HMOSG</v>
      </c>
    </row>
    <row r="5874" spans="3:11" x14ac:dyDescent="0.25">
      <c r="C5874" s="134" t="s">
        <v>151</v>
      </c>
      <c r="D5874" s="134" t="s">
        <v>2</v>
      </c>
      <c r="E5874" s="134" t="s">
        <v>320</v>
      </c>
      <c r="F5874" s="134" t="s">
        <v>310</v>
      </c>
      <c r="G5874" s="134" t="s">
        <v>315</v>
      </c>
      <c r="H5874" s="135">
        <v>9067.0799999999981</v>
      </c>
      <c r="I5874" s="135">
        <v>9347.86</v>
      </c>
      <c r="J5874" s="135">
        <v>18421.170000000002</v>
      </c>
      <c r="K5874" t="str">
        <f>VLOOKUP(C5874,ResCat!$A$2:$B$268,2,FALSE)</f>
        <v>HMOSG</v>
      </c>
    </row>
    <row r="5875" spans="3:11" x14ac:dyDescent="0.25">
      <c r="C5875" s="134" t="s">
        <v>151</v>
      </c>
      <c r="D5875" s="134" t="s">
        <v>2</v>
      </c>
      <c r="E5875" s="134" t="s">
        <v>322</v>
      </c>
      <c r="F5875" s="134" t="s">
        <v>310</v>
      </c>
      <c r="G5875" s="134" t="s">
        <v>341</v>
      </c>
      <c r="H5875" s="135">
        <v>7066.8999999999987</v>
      </c>
      <c r="I5875" s="135">
        <v>7291.8999999999987</v>
      </c>
      <c r="J5875" s="135">
        <v>12817.369999999999</v>
      </c>
      <c r="K5875" t="str">
        <f>VLOOKUP(C5875,ResCat!$A$2:$B$268,2,FALSE)</f>
        <v>HMOSG</v>
      </c>
    </row>
    <row r="5876" spans="3:11" x14ac:dyDescent="0.25">
      <c r="C5876" s="134" t="s">
        <v>151</v>
      </c>
      <c r="D5876" s="134" t="s">
        <v>2</v>
      </c>
      <c r="E5876" s="134" t="s">
        <v>324</v>
      </c>
      <c r="F5876" s="134" t="s">
        <v>310</v>
      </c>
      <c r="G5876" s="134" t="s">
        <v>340</v>
      </c>
      <c r="H5876" s="135">
        <v>36658.509999999958</v>
      </c>
      <c r="I5876" s="135">
        <v>36919.419999999962</v>
      </c>
      <c r="J5876" s="135">
        <v>42950.199999999932</v>
      </c>
      <c r="K5876" t="str">
        <f>VLOOKUP(C5876,ResCat!$A$2:$B$268,2,FALSE)</f>
        <v>HMOSG</v>
      </c>
    </row>
    <row r="5877" spans="3:11" x14ac:dyDescent="0.25">
      <c r="C5877" s="134" t="s">
        <v>151</v>
      </c>
      <c r="D5877" s="134" t="s">
        <v>2</v>
      </c>
      <c r="E5877" s="134" t="s">
        <v>326</v>
      </c>
      <c r="F5877" s="134" t="s">
        <v>310</v>
      </c>
      <c r="G5877" s="134" t="s">
        <v>317</v>
      </c>
      <c r="H5877" s="135">
        <v>49594.909999999923</v>
      </c>
      <c r="I5877" s="135">
        <v>49720.699999999917</v>
      </c>
      <c r="J5877" s="135">
        <v>106671.23999999989</v>
      </c>
      <c r="K5877" t="str">
        <f>VLOOKUP(C5877,ResCat!$A$2:$B$268,2,FALSE)</f>
        <v>HMOSG</v>
      </c>
    </row>
    <row r="5878" spans="3:11" x14ac:dyDescent="0.25">
      <c r="C5878" s="134" t="s">
        <v>151</v>
      </c>
      <c r="D5878" s="134" t="s">
        <v>2</v>
      </c>
      <c r="E5878" s="134" t="s">
        <v>328</v>
      </c>
      <c r="F5878" s="134" t="s">
        <v>310</v>
      </c>
      <c r="G5878" s="134" t="s">
        <v>319</v>
      </c>
      <c r="H5878" s="135">
        <v>3778.6899999999978</v>
      </c>
      <c r="I5878" s="135">
        <v>3798.6899999999978</v>
      </c>
      <c r="J5878" s="135">
        <v>8885.2900000000027</v>
      </c>
      <c r="K5878" t="str">
        <f>VLOOKUP(C5878,ResCat!$A$2:$B$268,2,FALSE)</f>
        <v>HMOSG</v>
      </c>
    </row>
    <row r="5879" spans="3:11" x14ac:dyDescent="0.25">
      <c r="C5879" s="134" t="s">
        <v>151</v>
      </c>
      <c r="D5879" s="134" t="s">
        <v>2</v>
      </c>
      <c r="E5879" s="134" t="s">
        <v>330</v>
      </c>
      <c r="F5879" s="134" t="s">
        <v>310</v>
      </c>
      <c r="G5879" s="134" t="s">
        <v>321</v>
      </c>
      <c r="H5879" s="135">
        <v>4041.0800000000008</v>
      </c>
      <c r="I5879" s="135">
        <v>4824.7900000000009</v>
      </c>
      <c r="J5879" s="135">
        <v>6301.04</v>
      </c>
      <c r="K5879" t="str">
        <f>VLOOKUP(C5879,ResCat!$A$2:$B$268,2,FALSE)</f>
        <v>HMOSG</v>
      </c>
    </row>
    <row r="5880" spans="3:11" x14ac:dyDescent="0.25">
      <c r="C5880" s="134" t="s">
        <v>151</v>
      </c>
      <c r="D5880" s="134" t="s">
        <v>2</v>
      </c>
      <c r="E5880" s="134" t="s">
        <v>332</v>
      </c>
      <c r="F5880" s="134" t="s">
        <v>310</v>
      </c>
      <c r="G5880" s="134" t="s">
        <v>323</v>
      </c>
      <c r="H5880" s="135">
        <v>11487.82</v>
      </c>
      <c r="I5880" s="135">
        <v>11741.28</v>
      </c>
      <c r="J5880" s="135">
        <v>13260.7</v>
      </c>
      <c r="K5880" t="str">
        <f>VLOOKUP(C5880,ResCat!$A$2:$B$268,2,FALSE)</f>
        <v>HMOSG</v>
      </c>
    </row>
    <row r="5881" spans="3:11" x14ac:dyDescent="0.25">
      <c r="C5881" s="134" t="s">
        <v>151</v>
      </c>
      <c r="D5881" s="134" t="s">
        <v>2</v>
      </c>
      <c r="E5881" s="134" t="s">
        <v>335</v>
      </c>
      <c r="F5881" s="134" t="s">
        <v>310</v>
      </c>
      <c r="G5881" s="134" t="s">
        <v>325</v>
      </c>
      <c r="H5881" s="135">
        <v>21953.579999999998</v>
      </c>
      <c r="I5881" s="135">
        <v>22263.579999999998</v>
      </c>
      <c r="J5881" s="135">
        <v>36376.590000000004</v>
      </c>
      <c r="K5881" t="str">
        <f>VLOOKUP(C5881,ResCat!$A$2:$B$268,2,FALSE)</f>
        <v>HMOSG</v>
      </c>
    </row>
    <row r="5882" spans="3:11" x14ac:dyDescent="0.25">
      <c r="C5882" s="134" t="s">
        <v>151</v>
      </c>
      <c r="D5882" s="134" t="s">
        <v>2</v>
      </c>
      <c r="E5882" s="134" t="s">
        <v>4</v>
      </c>
      <c r="F5882" s="134" t="s">
        <v>310</v>
      </c>
      <c r="G5882" s="134" t="s">
        <v>327</v>
      </c>
      <c r="H5882" s="135">
        <v>42665.339999999989</v>
      </c>
      <c r="I5882" s="135">
        <v>43810.119999999995</v>
      </c>
      <c r="J5882" s="135">
        <v>77773.160000000018</v>
      </c>
      <c r="K5882" t="str">
        <f>VLOOKUP(C5882,ResCat!$A$2:$B$268,2,FALSE)</f>
        <v>HMOSG</v>
      </c>
    </row>
    <row r="5883" spans="3:11" x14ac:dyDescent="0.25">
      <c r="C5883" s="134" t="s">
        <v>151</v>
      </c>
      <c r="D5883" s="134" t="s">
        <v>2</v>
      </c>
      <c r="E5883" s="134" t="s">
        <v>511</v>
      </c>
      <c r="F5883" s="134" t="s">
        <v>310</v>
      </c>
      <c r="G5883" s="134" t="s">
        <v>329</v>
      </c>
      <c r="H5883" s="135">
        <v>69164.180000000008</v>
      </c>
      <c r="I5883" s="135">
        <v>69785.300000000017</v>
      </c>
      <c r="J5883" s="135">
        <v>168580.06</v>
      </c>
      <c r="K5883" t="str">
        <f>VLOOKUP(C5883,ResCat!$A$2:$B$268,2,FALSE)</f>
        <v>HMOSG</v>
      </c>
    </row>
    <row r="5884" spans="3:11" x14ac:dyDescent="0.25">
      <c r="C5884" s="134" t="s">
        <v>151</v>
      </c>
      <c r="D5884" s="134" t="s">
        <v>2</v>
      </c>
      <c r="E5884" s="134" t="s">
        <v>969</v>
      </c>
      <c r="F5884" s="134" t="s">
        <v>310</v>
      </c>
      <c r="G5884" s="134" t="s">
        <v>331</v>
      </c>
      <c r="H5884" s="135">
        <v>202356.35999999961</v>
      </c>
      <c r="I5884" s="135">
        <v>203752.91999999961</v>
      </c>
      <c r="J5884" s="135">
        <v>399725.25000000006</v>
      </c>
      <c r="K5884" t="str">
        <f>VLOOKUP(C5884,ResCat!$A$2:$B$268,2,FALSE)</f>
        <v>HMOSG</v>
      </c>
    </row>
    <row r="5885" spans="3:11" x14ac:dyDescent="0.25">
      <c r="C5885" s="134" t="s">
        <v>151</v>
      </c>
      <c r="D5885" s="134" t="s">
        <v>2</v>
      </c>
      <c r="E5885" s="134" t="s">
        <v>961</v>
      </c>
      <c r="F5885" s="134" t="s">
        <v>310</v>
      </c>
      <c r="G5885" s="134" t="s">
        <v>334</v>
      </c>
      <c r="H5885" s="135">
        <v>238568.68999999954</v>
      </c>
      <c r="I5885" s="135">
        <v>241559.89999999947</v>
      </c>
      <c r="J5885" s="135">
        <v>357903.91999999981</v>
      </c>
      <c r="K5885" t="str">
        <f>VLOOKUP(C5885,ResCat!$A$2:$B$268,2,FALSE)</f>
        <v>HMOSG</v>
      </c>
    </row>
    <row r="5886" spans="3:11" x14ac:dyDescent="0.25">
      <c r="C5886" s="134" t="s">
        <v>151</v>
      </c>
      <c r="D5886" s="134" t="s">
        <v>2</v>
      </c>
      <c r="E5886" s="134" t="s">
        <v>970</v>
      </c>
      <c r="F5886" s="134" t="s">
        <v>310</v>
      </c>
      <c r="G5886" s="134" t="s">
        <v>333</v>
      </c>
      <c r="H5886" s="135">
        <v>536166.75000000291</v>
      </c>
      <c r="I5886" s="135">
        <v>551856.78000000224</v>
      </c>
      <c r="J5886" s="135">
        <v>1977667.9999999998</v>
      </c>
      <c r="K5886" t="str">
        <f>VLOOKUP(C5886,ResCat!$A$2:$B$268,2,FALSE)</f>
        <v>HMOSG</v>
      </c>
    </row>
    <row r="5887" spans="3:11" x14ac:dyDescent="0.25">
      <c r="C5887" s="134" t="s">
        <v>151</v>
      </c>
      <c r="D5887" s="134" t="s">
        <v>2</v>
      </c>
      <c r="E5887" s="134" t="s">
        <v>1023</v>
      </c>
      <c r="F5887" s="134" t="s">
        <v>310</v>
      </c>
      <c r="G5887" s="134" t="s">
        <v>308</v>
      </c>
      <c r="H5887" s="135">
        <v>270382.81999999937</v>
      </c>
      <c r="I5887" s="135">
        <v>289213.89999999944</v>
      </c>
      <c r="J5887" s="135">
        <v>565303.1</v>
      </c>
      <c r="K5887" t="str">
        <f>VLOOKUP(C5887,ResCat!$A$2:$B$268,2,FALSE)</f>
        <v>HMOSG</v>
      </c>
    </row>
    <row r="5888" spans="3:11" x14ac:dyDescent="0.25">
      <c r="C5888" s="134" t="s">
        <v>151</v>
      </c>
      <c r="D5888" s="134" t="s">
        <v>343</v>
      </c>
      <c r="E5888" s="134" t="s">
        <v>309</v>
      </c>
      <c r="F5888" s="134" t="s">
        <v>1053</v>
      </c>
      <c r="G5888" s="134" t="s">
        <v>311</v>
      </c>
      <c r="H5888" s="135">
        <v>0</v>
      </c>
      <c r="I5888" s="135">
        <v>2.96</v>
      </c>
      <c r="J5888" s="135">
        <v>20.87</v>
      </c>
      <c r="K5888" t="str">
        <f>VLOOKUP(C5888,ResCat!$A$2:$B$268,2,FALSE)</f>
        <v>HMOSG</v>
      </c>
    </row>
    <row r="5889" spans="3:11" x14ac:dyDescent="0.25">
      <c r="C5889" s="134" t="s">
        <v>151</v>
      </c>
      <c r="D5889" s="134" t="s">
        <v>343</v>
      </c>
      <c r="E5889" s="134" t="s">
        <v>1026</v>
      </c>
      <c r="F5889" s="134" t="s">
        <v>1053</v>
      </c>
      <c r="G5889" s="134" t="s">
        <v>311</v>
      </c>
      <c r="H5889" s="135">
        <v>17.190000000000001</v>
      </c>
      <c r="I5889" s="135">
        <v>27.19</v>
      </c>
      <c r="J5889" s="135">
        <v>27.19</v>
      </c>
      <c r="K5889" t="str">
        <f>VLOOKUP(C5889,ResCat!$A$2:$B$268,2,FALSE)</f>
        <v>HMOSG</v>
      </c>
    </row>
    <row r="5890" spans="3:11" x14ac:dyDescent="0.25">
      <c r="C5890" s="134" t="s">
        <v>151</v>
      </c>
      <c r="D5890" s="134" t="s">
        <v>343</v>
      </c>
      <c r="E5890" s="134" t="s">
        <v>362</v>
      </c>
      <c r="F5890" s="134" t="s">
        <v>1053</v>
      </c>
      <c r="G5890" s="134" t="s">
        <v>311</v>
      </c>
      <c r="H5890" s="135">
        <v>20.63</v>
      </c>
      <c r="I5890" s="135">
        <v>38.590000000000003</v>
      </c>
      <c r="J5890" s="135">
        <v>56.5</v>
      </c>
      <c r="K5890" t="str">
        <f>VLOOKUP(C5890,ResCat!$A$2:$B$268,2,FALSE)</f>
        <v>HMOSG</v>
      </c>
    </row>
    <row r="5891" spans="3:11" x14ac:dyDescent="0.25">
      <c r="C5891" s="134" t="s">
        <v>151</v>
      </c>
      <c r="D5891" s="134" t="s">
        <v>343</v>
      </c>
      <c r="E5891" s="134" t="s">
        <v>1027</v>
      </c>
      <c r="F5891" s="134" t="s">
        <v>1053</v>
      </c>
      <c r="G5891" s="134" t="s">
        <v>311</v>
      </c>
      <c r="H5891" s="135">
        <v>34.99</v>
      </c>
      <c r="I5891" s="135">
        <v>53.260000000000005</v>
      </c>
      <c r="J5891" s="135">
        <v>70.86</v>
      </c>
      <c r="K5891" t="str">
        <f>VLOOKUP(C5891,ResCat!$A$2:$B$268,2,FALSE)</f>
        <v>HMOSG</v>
      </c>
    </row>
    <row r="5892" spans="3:11" x14ac:dyDescent="0.25">
      <c r="C5892" s="134" t="s">
        <v>151</v>
      </c>
      <c r="D5892" s="134" t="s">
        <v>343</v>
      </c>
      <c r="E5892" s="134" t="s">
        <v>1028</v>
      </c>
      <c r="F5892" s="134" t="s">
        <v>1053</v>
      </c>
      <c r="G5892" s="134" t="s">
        <v>311</v>
      </c>
      <c r="H5892" s="135">
        <v>30.47</v>
      </c>
      <c r="I5892" s="135">
        <v>45.47</v>
      </c>
      <c r="J5892" s="135">
        <v>45.47</v>
      </c>
      <c r="K5892" t="str">
        <f>VLOOKUP(C5892,ResCat!$A$2:$B$268,2,FALSE)</f>
        <v>HMOSG</v>
      </c>
    </row>
    <row r="5893" spans="3:11" x14ac:dyDescent="0.25">
      <c r="C5893" s="134" t="s">
        <v>151</v>
      </c>
      <c r="D5893" s="134" t="s">
        <v>343</v>
      </c>
      <c r="E5893" s="134" t="s">
        <v>363</v>
      </c>
      <c r="F5893" s="134" t="s">
        <v>1053</v>
      </c>
      <c r="G5893" s="134" t="s">
        <v>311</v>
      </c>
      <c r="H5893" s="135">
        <v>11.44</v>
      </c>
      <c r="I5893" s="135">
        <v>29.34</v>
      </c>
      <c r="J5893" s="135">
        <v>46.28</v>
      </c>
      <c r="K5893" t="str">
        <f>VLOOKUP(C5893,ResCat!$A$2:$B$268,2,FALSE)</f>
        <v>HMOSG</v>
      </c>
    </row>
    <row r="5894" spans="3:11" x14ac:dyDescent="0.25">
      <c r="C5894" s="134" t="s">
        <v>151</v>
      </c>
      <c r="D5894" s="134" t="s">
        <v>343</v>
      </c>
      <c r="E5894" s="134" t="s">
        <v>1029</v>
      </c>
      <c r="F5894" s="134" t="s">
        <v>1053</v>
      </c>
      <c r="G5894" s="134" t="s">
        <v>311</v>
      </c>
      <c r="H5894" s="135">
        <v>50.620000000000005</v>
      </c>
      <c r="I5894" s="135">
        <v>75.27</v>
      </c>
      <c r="J5894" s="135">
        <v>93.69</v>
      </c>
      <c r="K5894" t="str">
        <f>VLOOKUP(C5894,ResCat!$A$2:$B$268,2,FALSE)</f>
        <v>HMOSG</v>
      </c>
    </row>
    <row r="5895" spans="3:11" x14ac:dyDescent="0.25">
      <c r="C5895" s="134" t="s">
        <v>151</v>
      </c>
      <c r="D5895" s="134" t="s">
        <v>343</v>
      </c>
      <c r="E5895" s="134" t="s">
        <v>349</v>
      </c>
      <c r="F5895" s="134" t="s">
        <v>1053</v>
      </c>
      <c r="G5895" s="134" t="s">
        <v>311</v>
      </c>
      <c r="H5895" s="135">
        <v>38.940000000000005</v>
      </c>
      <c r="I5895" s="135">
        <v>57.49</v>
      </c>
      <c r="J5895" s="135">
        <v>78.56</v>
      </c>
      <c r="K5895" t="str">
        <f>VLOOKUP(C5895,ResCat!$A$2:$B$268,2,FALSE)</f>
        <v>HMOSG</v>
      </c>
    </row>
    <row r="5896" spans="3:11" x14ac:dyDescent="0.25">
      <c r="C5896" s="134" t="s">
        <v>151</v>
      </c>
      <c r="D5896" s="134" t="s">
        <v>343</v>
      </c>
      <c r="E5896" s="134" t="s">
        <v>350</v>
      </c>
      <c r="F5896" s="134" t="s">
        <v>1053</v>
      </c>
      <c r="G5896" s="134" t="s">
        <v>311</v>
      </c>
      <c r="H5896" s="135">
        <v>38.940000000000005</v>
      </c>
      <c r="I5896" s="135">
        <v>57.49</v>
      </c>
      <c r="J5896" s="135">
        <v>83.759999999999991</v>
      </c>
      <c r="K5896" t="str">
        <f>VLOOKUP(C5896,ResCat!$A$2:$B$268,2,FALSE)</f>
        <v>HMOSG</v>
      </c>
    </row>
    <row r="5897" spans="3:11" x14ac:dyDescent="0.25">
      <c r="C5897" s="134" t="s">
        <v>151</v>
      </c>
      <c r="D5897" s="134" t="s">
        <v>343</v>
      </c>
      <c r="E5897" s="134" t="s">
        <v>359</v>
      </c>
      <c r="F5897" s="134" t="s">
        <v>1053</v>
      </c>
      <c r="G5897" s="134" t="s">
        <v>311</v>
      </c>
      <c r="H5897" s="135">
        <v>5.46</v>
      </c>
      <c r="I5897" s="135">
        <v>19.009999999999998</v>
      </c>
      <c r="J5897" s="135">
        <v>44.89</v>
      </c>
      <c r="K5897" t="str">
        <f>VLOOKUP(C5897,ResCat!$A$2:$B$268,2,FALSE)</f>
        <v>HMOSG</v>
      </c>
    </row>
    <row r="5898" spans="3:11" x14ac:dyDescent="0.25">
      <c r="C5898" s="134" t="s">
        <v>151</v>
      </c>
      <c r="D5898" s="134" t="s">
        <v>343</v>
      </c>
      <c r="E5898" s="134" t="s">
        <v>354</v>
      </c>
      <c r="F5898" s="134" t="s">
        <v>1053</v>
      </c>
      <c r="G5898" s="134" t="s">
        <v>311</v>
      </c>
      <c r="H5898" s="135">
        <v>33.590000000000003</v>
      </c>
      <c r="I5898" s="135">
        <v>46.34</v>
      </c>
      <c r="J5898" s="135">
        <v>88.32</v>
      </c>
      <c r="K5898" t="str">
        <f>VLOOKUP(C5898,ResCat!$A$2:$B$268,2,FALSE)</f>
        <v>HMOSG</v>
      </c>
    </row>
    <row r="5899" spans="3:11" x14ac:dyDescent="0.25">
      <c r="C5899" s="134" t="s">
        <v>151</v>
      </c>
      <c r="D5899" s="134" t="s">
        <v>343</v>
      </c>
      <c r="E5899" s="134" t="s">
        <v>366</v>
      </c>
      <c r="F5899" s="134" t="s">
        <v>1053</v>
      </c>
      <c r="G5899" s="134" t="s">
        <v>311</v>
      </c>
      <c r="H5899" s="135">
        <v>119.09</v>
      </c>
      <c r="I5899" s="135">
        <v>137.63999999999999</v>
      </c>
      <c r="J5899" s="135">
        <v>163.34</v>
      </c>
      <c r="K5899" t="str">
        <f>VLOOKUP(C5899,ResCat!$A$2:$B$268,2,FALSE)</f>
        <v>HMOSG</v>
      </c>
    </row>
    <row r="5900" spans="3:11" x14ac:dyDescent="0.25">
      <c r="C5900" s="134" t="s">
        <v>151</v>
      </c>
      <c r="D5900" s="134" t="s">
        <v>343</v>
      </c>
      <c r="E5900" s="134" t="s">
        <v>352</v>
      </c>
      <c r="F5900" s="134" t="s">
        <v>1053</v>
      </c>
      <c r="G5900" s="134" t="s">
        <v>351</v>
      </c>
      <c r="H5900" s="135">
        <v>4.9000000000000004</v>
      </c>
      <c r="I5900" s="135">
        <v>19.8</v>
      </c>
      <c r="J5900" s="135">
        <v>277.08999999999997</v>
      </c>
      <c r="K5900" t="str">
        <f>VLOOKUP(C5900,ResCat!$A$2:$B$268,2,FALSE)</f>
        <v>HMOSG</v>
      </c>
    </row>
    <row r="5901" spans="3:11" x14ac:dyDescent="0.25">
      <c r="C5901" s="134" t="s">
        <v>151</v>
      </c>
      <c r="D5901" s="134" t="s">
        <v>343</v>
      </c>
      <c r="E5901" s="134" t="s">
        <v>347</v>
      </c>
      <c r="F5901" s="134" t="s">
        <v>1053</v>
      </c>
      <c r="G5901" s="134" t="s">
        <v>360</v>
      </c>
      <c r="H5901" s="135">
        <v>130.89999999999998</v>
      </c>
      <c r="I5901" s="135">
        <v>190.9</v>
      </c>
      <c r="J5901" s="135">
        <v>432.59999999999997</v>
      </c>
      <c r="K5901" t="str">
        <f>VLOOKUP(C5901,ResCat!$A$2:$B$268,2,FALSE)</f>
        <v>HMOSG</v>
      </c>
    </row>
    <row r="5902" spans="3:11" x14ac:dyDescent="0.25">
      <c r="C5902" s="134" t="s">
        <v>151</v>
      </c>
      <c r="D5902" s="134" t="s">
        <v>343</v>
      </c>
      <c r="E5902" s="134" t="s">
        <v>361</v>
      </c>
      <c r="F5902" s="134" t="s">
        <v>1053</v>
      </c>
      <c r="G5902" s="134" t="s">
        <v>355</v>
      </c>
      <c r="H5902" s="135">
        <v>364.09000000000003</v>
      </c>
      <c r="I5902" s="135">
        <v>419.45000000000005</v>
      </c>
      <c r="J5902" s="135">
        <v>577.22</v>
      </c>
      <c r="K5902" t="str">
        <f>VLOOKUP(C5902,ResCat!$A$2:$B$268,2,FALSE)</f>
        <v>HMOSG</v>
      </c>
    </row>
    <row r="5903" spans="3:11" x14ac:dyDescent="0.25">
      <c r="C5903" s="134" t="s">
        <v>151</v>
      </c>
      <c r="D5903" s="134" t="s">
        <v>343</v>
      </c>
      <c r="E5903" s="134" t="s">
        <v>357</v>
      </c>
      <c r="F5903" s="134" t="s">
        <v>1053</v>
      </c>
      <c r="G5903" s="134" t="s">
        <v>338</v>
      </c>
      <c r="H5903" s="135">
        <v>0.85</v>
      </c>
      <c r="I5903" s="135">
        <v>5.85</v>
      </c>
      <c r="J5903" s="135">
        <v>79.27</v>
      </c>
      <c r="K5903" t="str">
        <f>VLOOKUP(C5903,ResCat!$A$2:$B$268,2,FALSE)</f>
        <v>HMOSG</v>
      </c>
    </row>
    <row r="5904" spans="3:11" x14ac:dyDescent="0.25">
      <c r="C5904" s="134" t="s">
        <v>151</v>
      </c>
      <c r="D5904" s="134" t="s">
        <v>343</v>
      </c>
      <c r="E5904" s="134" t="s">
        <v>314</v>
      </c>
      <c r="F5904" s="134" t="s">
        <v>1053</v>
      </c>
      <c r="G5904" s="134" t="s">
        <v>356</v>
      </c>
      <c r="H5904" s="135">
        <v>26.500000000000004</v>
      </c>
      <c r="I5904" s="135">
        <v>61.5</v>
      </c>
      <c r="J5904" s="135">
        <v>154.38</v>
      </c>
      <c r="K5904" t="str">
        <f>VLOOKUP(C5904,ResCat!$A$2:$B$268,2,FALSE)</f>
        <v>HMOSG</v>
      </c>
    </row>
    <row r="5905" spans="3:11" x14ac:dyDescent="0.25">
      <c r="C5905" s="134" t="s">
        <v>151</v>
      </c>
      <c r="D5905" s="134" t="s">
        <v>343</v>
      </c>
      <c r="E5905" s="134" t="s">
        <v>342</v>
      </c>
      <c r="F5905" s="134" t="s">
        <v>1053</v>
      </c>
      <c r="G5905" s="134" t="s">
        <v>348</v>
      </c>
      <c r="H5905" s="135">
        <v>2.23</v>
      </c>
      <c r="I5905" s="135">
        <v>7.23</v>
      </c>
      <c r="J5905" s="135">
        <v>627.28</v>
      </c>
      <c r="K5905" t="str">
        <f>VLOOKUP(C5905,ResCat!$A$2:$B$268,2,FALSE)</f>
        <v>HMOSG</v>
      </c>
    </row>
    <row r="5906" spans="3:11" x14ac:dyDescent="0.25">
      <c r="C5906" s="134" t="s">
        <v>151</v>
      </c>
      <c r="D5906" s="134" t="s">
        <v>343</v>
      </c>
      <c r="E5906" s="134" t="s">
        <v>316</v>
      </c>
      <c r="F5906" s="134" t="s">
        <v>1053</v>
      </c>
      <c r="G5906" s="134" t="s">
        <v>313</v>
      </c>
      <c r="H5906" s="135">
        <v>8.86</v>
      </c>
      <c r="I5906" s="135">
        <v>13.86</v>
      </c>
      <c r="J5906" s="135">
        <v>89.4</v>
      </c>
      <c r="K5906" t="str">
        <f>VLOOKUP(C5906,ResCat!$A$2:$B$268,2,FALSE)</f>
        <v>HMOSG</v>
      </c>
    </row>
    <row r="5907" spans="3:11" x14ac:dyDescent="0.25">
      <c r="C5907" s="134" t="s">
        <v>151</v>
      </c>
      <c r="D5907" s="134" t="s">
        <v>343</v>
      </c>
      <c r="E5907" s="134" t="s">
        <v>318</v>
      </c>
      <c r="F5907" s="134" t="s">
        <v>1053</v>
      </c>
      <c r="G5907" s="134" t="s">
        <v>358</v>
      </c>
      <c r="H5907" s="135">
        <v>31.99</v>
      </c>
      <c r="I5907" s="135">
        <v>46.99</v>
      </c>
      <c r="J5907" s="135">
        <v>767.04</v>
      </c>
      <c r="K5907" t="str">
        <f>VLOOKUP(C5907,ResCat!$A$2:$B$268,2,FALSE)</f>
        <v>HMOSG</v>
      </c>
    </row>
    <row r="5908" spans="3:11" x14ac:dyDescent="0.25">
      <c r="C5908" s="134" t="s">
        <v>151</v>
      </c>
      <c r="D5908" s="134" t="s">
        <v>343</v>
      </c>
      <c r="E5908" s="134" t="s">
        <v>320</v>
      </c>
      <c r="F5908" s="134" t="s">
        <v>1053</v>
      </c>
      <c r="G5908" s="134" t="s">
        <v>315</v>
      </c>
      <c r="H5908" s="135">
        <v>99.610000000000014</v>
      </c>
      <c r="I5908" s="135">
        <v>109.61000000000001</v>
      </c>
      <c r="J5908" s="135">
        <v>825.31999999999994</v>
      </c>
      <c r="K5908" t="str">
        <f>VLOOKUP(C5908,ResCat!$A$2:$B$268,2,FALSE)</f>
        <v>HMOSG</v>
      </c>
    </row>
    <row r="5909" spans="3:11" x14ac:dyDescent="0.25">
      <c r="C5909" s="134" t="s">
        <v>151</v>
      </c>
      <c r="D5909" s="134" t="s">
        <v>343</v>
      </c>
      <c r="E5909" s="134" t="s">
        <v>322</v>
      </c>
      <c r="F5909" s="134" t="s">
        <v>1053</v>
      </c>
      <c r="G5909" s="134" t="s">
        <v>341</v>
      </c>
      <c r="H5909" s="135">
        <v>-5995.420000000001</v>
      </c>
      <c r="I5909" s="135">
        <v>-6245.420000000001</v>
      </c>
      <c r="J5909" s="135">
        <v>-14188.9</v>
      </c>
      <c r="K5909" t="str">
        <f>VLOOKUP(C5909,ResCat!$A$2:$B$268,2,FALSE)</f>
        <v>HMOSG</v>
      </c>
    </row>
    <row r="5910" spans="3:11" x14ac:dyDescent="0.25">
      <c r="C5910" s="134" t="s">
        <v>151</v>
      </c>
      <c r="D5910" s="134" t="s">
        <v>343</v>
      </c>
      <c r="E5910" s="134" t="s">
        <v>324</v>
      </c>
      <c r="F5910" s="134" t="s">
        <v>1053</v>
      </c>
      <c r="G5910" s="134" t="s">
        <v>340</v>
      </c>
      <c r="H5910" s="135">
        <v>-101.94</v>
      </c>
      <c r="I5910" s="135">
        <v>-119.29999999999998</v>
      </c>
      <c r="J5910" s="135">
        <v>-149.22</v>
      </c>
      <c r="K5910" t="str">
        <f>VLOOKUP(C5910,ResCat!$A$2:$B$268,2,FALSE)</f>
        <v>HMOSG</v>
      </c>
    </row>
    <row r="5911" spans="3:11" x14ac:dyDescent="0.25">
      <c r="C5911" s="134" t="s">
        <v>151</v>
      </c>
      <c r="D5911" s="134" t="s">
        <v>343</v>
      </c>
      <c r="E5911" s="134" t="s">
        <v>326</v>
      </c>
      <c r="F5911" s="134" t="s">
        <v>1053</v>
      </c>
      <c r="G5911" s="134" t="s">
        <v>317</v>
      </c>
      <c r="H5911" s="135">
        <v>7778.77</v>
      </c>
      <c r="I5911" s="135">
        <v>7778.77</v>
      </c>
      <c r="J5911" s="135">
        <v>17435.66</v>
      </c>
      <c r="K5911" t="str">
        <f>VLOOKUP(C5911,ResCat!$A$2:$B$268,2,FALSE)</f>
        <v>HMOSG</v>
      </c>
    </row>
    <row r="5912" spans="3:11" x14ac:dyDescent="0.25">
      <c r="C5912" s="134" t="s">
        <v>151</v>
      </c>
      <c r="D5912" s="134" t="s">
        <v>343</v>
      </c>
      <c r="E5912" s="134" t="s">
        <v>335</v>
      </c>
      <c r="F5912" s="134" t="s">
        <v>1053</v>
      </c>
      <c r="G5912" s="134" t="s">
        <v>325</v>
      </c>
      <c r="H5912" s="135">
        <v>420.8</v>
      </c>
      <c r="I5912" s="135">
        <v>460.72</v>
      </c>
      <c r="J5912" s="135">
        <v>1099.27</v>
      </c>
      <c r="K5912" t="str">
        <f>VLOOKUP(C5912,ResCat!$A$2:$B$268,2,FALSE)</f>
        <v>HMOSG</v>
      </c>
    </row>
    <row r="5913" spans="3:11" x14ac:dyDescent="0.25">
      <c r="C5913" s="134" t="s">
        <v>151</v>
      </c>
      <c r="D5913" s="134" t="s">
        <v>343</v>
      </c>
      <c r="E5913" s="134" t="s">
        <v>4</v>
      </c>
      <c r="F5913" s="134" t="s">
        <v>1053</v>
      </c>
      <c r="G5913" s="134" t="s">
        <v>327</v>
      </c>
      <c r="H5913" s="135">
        <v>-253.83</v>
      </c>
      <c r="I5913" s="135">
        <v>-263.90999999999997</v>
      </c>
      <c r="J5913" s="135">
        <v>-30.330000000000098</v>
      </c>
      <c r="K5913" t="str">
        <f>VLOOKUP(C5913,ResCat!$A$2:$B$268,2,FALSE)</f>
        <v>HMOSG</v>
      </c>
    </row>
    <row r="5914" spans="3:11" x14ac:dyDescent="0.25">
      <c r="C5914" s="134" t="s">
        <v>151</v>
      </c>
      <c r="D5914" s="134" t="s">
        <v>343</v>
      </c>
      <c r="E5914" s="134" t="s">
        <v>511</v>
      </c>
      <c r="F5914" s="134" t="s">
        <v>1053</v>
      </c>
      <c r="G5914" s="134" t="s">
        <v>329</v>
      </c>
      <c r="H5914" s="135">
        <v>30.03</v>
      </c>
      <c r="I5914" s="135">
        <v>27.89</v>
      </c>
      <c r="J5914" s="135">
        <v>-65.91</v>
      </c>
      <c r="K5914" t="str">
        <f>VLOOKUP(C5914,ResCat!$A$2:$B$268,2,FALSE)</f>
        <v>HMOSG</v>
      </c>
    </row>
    <row r="5915" spans="3:11" x14ac:dyDescent="0.25">
      <c r="C5915" s="134" t="s">
        <v>151</v>
      </c>
      <c r="D5915" s="134" t="s">
        <v>343</v>
      </c>
      <c r="E5915" s="134" t="s">
        <v>969</v>
      </c>
      <c r="F5915" s="134" t="s">
        <v>1053</v>
      </c>
      <c r="G5915" s="134" t="s">
        <v>331</v>
      </c>
      <c r="H5915" s="135">
        <v>111.44000000000001</v>
      </c>
      <c r="I5915" s="135">
        <v>136.37</v>
      </c>
      <c r="J5915" s="135">
        <v>329.82000000000005</v>
      </c>
      <c r="K5915" t="str">
        <f>VLOOKUP(C5915,ResCat!$A$2:$B$268,2,FALSE)</f>
        <v>HMOSG</v>
      </c>
    </row>
    <row r="5916" spans="3:11" x14ac:dyDescent="0.25">
      <c r="C5916" s="134" t="s">
        <v>151</v>
      </c>
      <c r="D5916" s="134" t="s">
        <v>343</v>
      </c>
      <c r="E5916" s="134" t="s">
        <v>961</v>
      </c>
      <c r="F5916" s="134" t="s">
        <v>1053</v>
      </c>
      <c r="G5916" s="134" t="s">
        <v>334</v>
      </c>
      <c r="H5916" s="135">
        <v>-1472.4800000000002</v>
      </c>
      <c r="I5916" s="135">
        <v>-2220.6900000000005</v>
      </c>
      <c r="J5916" s="135">
        <v>-4220.63</v>
      </c>
      <c r="K5916" t="str">
        <f>VLOOKUP(C5916,ResCat!$A$2:$B$268,2,FALSE)</f>
        <v>HMOSG</v>
      </c>
    </row>
    <row r="5917" spans="3:11" x14ac:dyDescent="0.25">
      <c r="C5917" s="134" t="s">
        <v>151</v>
      </c>
      <c r="D5917" s="134" t="s">
        <v>343</v>
      </c>
      <c r="E5917" s="134" t="s">
        <v>970</v>
      </c>
      <c r="F5917" s="134" t="s">
        <v>1053</v>
      </c>
      <c r="G5917" s="134" t="s">
        <v>333</v>
      </c>
      <c r="H5917" s="135">
        <v>1312896.7600000035</v>
      </c>
      <c r="I5917" s="135">
        <v>1426147.9599999839</v>
      </c>
      <c r="J5917" s="135">
        <v>3523693.6899999939</v>
      </c>
      <c r="K5917" t="str">
        <f>VLOOKUP(C5917,ResCat!$A$2:$B$268,2,FALSE)</f>
        <v>HMOSG</v>
      </c>
    </row>
    <row r="5918" spans="3:11" x14ac:dyDescent="0.25">
      <c r="C5918" s="134" t="s">
        <v>151</v>
      </c>
      <c r="D5918" s="134" t="s">
        <v>343</v>
      </c>
      <c r="E5918" s="134" t="s">
        <v>1023</v>
      </c>
      <c r="F5918" s="134" t="s">
        <v>1055</v>
      </c>
      <c r="G5918" s="134" t="s">
        <v>308</v>
      </c>
      <c r="H5918" s="135">
        <v>0</v>
      </c>
      <c r="I5918" s="135">
        <v>36.14</v>
      </c>
      <c r="J5918" s="135">
        <v>393.58</v>
      </c>
      <c r="K5918" t="str">
        <f>VLOOKUP(C5918,ResCat!$A$2:$B$268,2,FALSE)</f>
        <v>HMOSG</v>
      </c>
    </row>
    <row r="5919" spans="3:11" x14ac:dyDescent="0.25">
      <c r="C5919" s="134" t="s">
        <v>151</v>
      </c>
      <c r="D5919" s="134" t="s">
        <v>343</v>
      </c>
      <c r="E5919" s="134" t="s">
        <v>1023</v>
      </c>
      <c r="F5919" s="134" t="s">
        <v>1053</v>
      </c>
      <c r="G5919" s="134" t="s">
        <v>308</v>
      </c>
      <c r="H5919" s="135">
        <v>6836740.0899999971</v>
      </c>
      <c r="I5919" s="135">
        <v>7550869.009999752</v>
      </c>
      <c r="J5919" s="135">
        <v>18875894.859999351</v>
      </c>
      <c r="K5919" t="str">
        <f>VLOOKUP(C5919,ResCat!$A$2:$B$268,2,FALSE)</f>
        <v>HMOSG</v>
      </c>
    </row>
    <row r="5920" spans="3:11" x14ac:dyDescent="0.25">
      <c r="C5920" s="134" t="s">
        <v>151</v>
      </c>
      <c r="D5920" s="134" t="s">
        <v>1</v>
      </c>
      <c r="E5920" s="134" t="s">
        <v>365</v>
      </c>
      <c r="F5920" s="134" t="s">
        <v>310</v>
      </c>
      <c r="G5920" s="134" t="s">
        <v>311</v>
      </c>
      <c r="H5920" s="135">
        <v>-1113.1199999999999</v>
      </c>
      <c r="I5920" s="135">
        <v>-1213.1199999999999</v>
      </c>
      <c r="J5920" s="135">
        <v>-1347.91</v>
      </c>
      <c r="K5920" t="str">
        <f>VLOOKUP(C5920,ResCat!$A$2:$B$268,2,FALSE)</f>
        <v>HMOSG</v>
      </c>
    </row>
    <row r="5921" spans="3:11" x14ac:dyDescent="0.25">
      <c r="C5921" s="134" t="s">
        <v>151</v>
      </c>
      <c r="D5921" s="134" t="s">
        <v>1</v>
      </c>
      <c r="E5921" s="134" t="s">
        <v>344</v>
      </c>
      <c r="F5921" s="134" t="s">
        <v>310</v>
      </c>
      <c r="G5921" s="134" t="s">
        <v>311</v>
      </c>
      <c r="H5921" s="135">
        <v>-4227.8</v>
      </c>
      <c r="I5921" s="135">
        <v>-4227.8</v>
      </c>
      <c r="J5921" s="135">
        <v>15831</v>
      </c>
      <c r="K5921" t="str">
        <f>VLOOKUP(C5921,ResCat!$A$2:$B$268,2,FALSE)</f>
        <v>HMOSG</v>
      </c>
    </row>
    <row r="5922" spans="3:11" x14ac:dyDescent="0.25">
      <c r="C5922" s="134" t="s">
        <v>151</v>
      </c>
      <c r="D5922" s="134" t="s">
        <v>1</v>
      </c>
      <c r="E5922" s="134" t="s">
        <v>309</v>
      </c>
      <c r="F5922" s="134" t="s">
        <v>310</v>
      </c>
      <c r="G5922" s="134" t="s">
        <v>311</v>
      </c>
      <c r="H5922" s="135">
        <v>226.36</v>
      </c>
      <c r="I5922" s="135">
        <v>237.47</v>
      </c>
      <c r="J5922" s="135">
        <v>237.47</v>
      </c>
      <c r="K5922" t="str">
        <f>VLOOKUP(C5922,ResCat!$A$2:$B$268,2,FALSE)</f>
        <v>HMOSG</v>
      </c>
    </row>
    <row r="5923" spans="3:11" x14ac:dyDescent="0.25">
      <c r="C5923" s="134" t="s">
        <v>151</v>
      </c>
      <c r="D5923" s="134" t="s">
        <v>1</v>
      </c>
      <c r="E5923" s="134" t="s">
        <v>1026</v>
      </c>
      <c r="F5923" s="134" t="s">
        <v>310</v>
      </c>
      <c r="G5923" s="134" t="s">
        <v>311</v>
      </c>
      <c r="H5923" s="135">
        <v>583.69999999999993</v>
      </c>
      <c r="I5923" s="135">
        <v>419</v>
      </c>
      <c r="J5923" s="135">
        <v>369</v>
      </c>
      <c r="K5923" t="str">
        <f>VLOOKUP(C5923,ResCat!$A$2:$B$268,2,FALSE)</f>
        <v>HMOSG</v>
      </c>
    </row>
    <row r="5924" spans="3:11" x14ac:dyDescent="0.25">
      <c r="C5924" s="134" t="s">
        <v>151</v>
      </c>
      <c r="D5924" s="134" t="s">
        <v>1</v>
      </c>
      <c r="E5924" s="134" t="s">
        <v>362</v>
      </c>
      <c r="F5924" s="134" t="s">
        <v>310</v>
      </c>
      <c r="G5924" s="134" t="s">
        <v>311</v>
      </c>
      <c r="H5924" s="135">
        <v>4434.9199999999992</v>
      </c>
      <c r="I5924" s="135">
        <v>4877.17</v>
      </c>
      <c r="J5924" s="135">
        <v>5232.57</v>
      </c>
      <c r="K5924" t="str">
        <f>VLOOKUP(C5924,ResCat!$A$2:$B$268,2,FALSE)</f>
        <v>HMOSG</v>
      </c>
    </row>
    <row r="5925" spans="3:11" x14ac:dyDescent="0.25">
      <c r="C5925" s="134" t="s">
        <v>151</v>
      </c>
      <c r="D5925" s="134" t="s">
        <v>1</v>
      </c>
      <c r="E5925" s="134" t="s">
        <v>1027</v>
      </c>
      <c r="F5925" s="134" t="s">
        <v>310</v>
      </c>
      <c r="G5925" s="134" t="s">
        <v>311</v>
      </c>
      <c r="H5925" s="135">
        <v>-8765.89</v>
      </c>
      <c r="I5925" s="135">
        <v>-8784.0499999999993</v>
      </c>
      <c r="J5925" s="135">
        <v>-124692.67</v>
      </c>
      <c r="K5925" t="str">
        <f>VLOOKUP(C5925,ResCat!$A$2:$B$268,2,FALSE)</f>
        <v>HMOSG</v>
      </c>
    </row>
    <row r="5926" spans="3:11" x14ac:dyDescent="0.25">
      <c r="C5926" s="134" t="s">
        <v>151</v>
      </c>
      <c r="D5926" s="134" t="s">
        <v>1</v>
      </c>
      <c r="E5926" s="134" t="s">
        <v>1028</v>
      </c>
      <c r="F5926" s="134" t="s">
        <v>310</v>
      </c>
      <c r="G5926" s="134" t="s">
        <v>311</v>
      </c>
      <c r="H5926" s="135">
        <v>-9730.2899999999991</v>
      </c>
      <c r="I5926" s="135">
        <v>-9580.2899999999991</v>
      </c>
      <c r="J5926" s="135">
        <v>-85299.64</v>
      </c>
      <c r="K5926" t="str">
        <f>VLOOKUP(C5926,ResCat!$A$2:$B$268,2,FALSE)</f>
        <v>HMOSG</v>
      </c>
    </row>
    <row r="5927" spans="3:11" x14ac:dyDescent="0.25">
      <c r="C5927" s="134" t="s">
        <v>151</v>
      </c>
      <c r="D5927" s="134" t="s">
        <v>1</v>
      </c>
      <c r="E5927" s="134" t="s">
        <v>363</v>
      </c>
      <c r="F5927" s="134" t="s">
        <v>310</v>
      </c>
      <c r="G5927" s="134" t="s">
        <v>311</v>
      </c>
      <c r="H5927" s="135">
        <v>492.67999999999995</v>
      </c>
      <c r="I5927" s="135">
        <v>729.16</v>
      </c>
      <c r="J5927" s="135">
        <v>729.16</v>
      </c>
      <c r="K5927" t="str">
        <f>VLOOKUP(C5927,ResCat!$A$2:$B$268,2,FALSE)</f>
        <v>HMOSG</v>
      </c>
    </row>
    <row r="5928" spans="3:11" x14ac:dyDescent="0.25">
      <c r="C5928" s="134" t="s">
        <v>151</v>
      </c>
      <c r="D5928" s="134" t="s">
        <v>1</v>
      </c>
      <c r="E5928" s="134" t="s">
        <v>1029</v>
      </c>
      <c r="F5928" s="134" t="s">
        <v>310</v>
      </c>
      <c r="G5928" s="134" t="s">
        <v>311</v>
      </c>
      <c r="H5928" s="135">
        <v>373.73</v>
      </c>
      <c r="I5928" s="135">
        <v>772.08</v>
      </c>
      <c r="J5928" s="135">
        <v>772.08</v>
      </c>
      <c r="K5928" t="str">
        <f>VLOOKUP(C5928,ResCat!$A$2:$B$268,2,FALSE)</f>
        <v>HMOSG</v>
      </c>
    </row>
    <row r="5929" spans="3:11" x14ac:dyDescent="0.25">
      <c r="C5929" s="134" t="s">
        <v>151</v>
      </c>
      <c r="D5929" s="134" t="s">
        <v>1</v>
      </c>
      <c r="E5929" s="134" t="s">
        <v>349</v>
      </c>
      <c r="F5929" s="134" t="s">
        <v>310</v>
      </c>
      <c r="G5929" s="134" t="s">
        <v>311</v>
      </c>
      <c r="H5929" s="135">
        <v>0</v>
      </c>
      <c r="I5929" s="135">
        <v>105</v>
      </c>
      <c r="J5929" s="135">
        <v>105</v>
      </c>
      <c r="K5929" t="str">
        <f>VLOOKUP(C5929,ResCat!$A$2:$B$268,2,FALSE)</f>
        <v>HMOSG</v>
      </c>
    </row>
    <row r="5930" spans="3:11" x14ac:dyDescent="0.25">
      <c r="C5930" s="134" t="s">
        <v>151</v>
      </c>
      <c r="D5930" s="134" t="s">
        <v>1</v>
      </c>
      <c r="E5930" s="134" t="s">
        <v>350</v>
      </c>
      <c r="F5930" s="134" t="s">
        <v>310</v>
      </c>
      <c r="G5930" s="134" t="s">
        <v>311</v>
      </c>
      <c r="H5930" s="135">
        <v>85</v>
      </c>
      <c r="I5930" s="135">
        <v>471</v>
      </c>
      <c r="J5930" s="135">
        <v>468</v>
      </c>
      <c r="K5930" t="str">
        <f>VLOOKUP(C5930,ResCat!$A$2:$B$268,2,FALSE)</f>
        <v>HMOSG</v>
      </c>
    </row>
    <row r="5931" spans="3:11" x14ac:dyDescent="0.25">
      <c r="C5931" s="134" t="s">
        <v>151</v>
      </c>
      <c r="D5931" s="134" t="s">
        <v>1</v>
      </c>
      <c r="E5931" s="134" t="s">
        <v>359</v>
      </c>
      <c r="F5931" s="134" t="s">
        <v>310</v>
      </c>
      <c r="G5931" s="134" t="s">
        <v>311</v>
      </c>
      <c r="H5931" s="135">
        <v>884.31000000000006</v>
      </c>
      <c r="I5931" s="135">
        <v>884.31000000000006</v>
      </c>
      <c r="J5931" s="135">
        <v>1726.6799999999998</v>
      </c>
      <c r="K5931" t="str">
        <f>VLOOKUP(C5931,ResCat!$A$2:$B$268,2,FALSE)</f>
        <v>HMOSG</v>
      </c>
    </row>
    <row r="5932" spans="3:11" x14ac:dyDescent="0.25">
      <c r="C5932" s="134" t="s">
        <v>151</v>
      </c>
      <c r="D5932" s="134" t="s">
        <v>1</v>
      </c>
      <c r="E5932" s="134" t="s">
        <v>354</v>
      </c>
      <c r="F5932" s="134" t="s">
        <v>310</v>
      </c>
      <c r="G5932" s="134" t="s">
        <v>311</v>
      </c>
      <c r="H5932" s="135">
        <v>0</v>
      </c>
      <c r="I5932" s="135">
        <v>59.52</v>
      </c>
      <c r="J5932" s="135">
        <v>59.52</v>
      </c>
      <c r="K5932" t="str">
        <f>VLOOKUP(C5932,ResCat!$A$2:$B$268,2,FALSE)</f>
        <v>HMOSG</v>
      </c>
    </row>
    <row r="5933" spans="3:11" x14ac:dyDescent="0.25">
      <c r="C5933" s="134" t="s">
        <v>151</v>
      </c>
      <c r="D5933" s="134" t="s">
        <v>1</v>
      </c>
      <c r="E5933" s="134" t="s">
        <v>366</v>
      </c>
      <c r="F5933" s="134" t="s">
        <v>310</v>
      </c>
      <c r="G5933" s="134" t="s">
        <v>311</v>
      </c>
      <c r="H5933" s="135">
        <v>-1309.24</v>
      </c>
      <c r="I5933" s="135">
        <v>-941.62999999999988</v>
      </c>
      <c r="J5933" s="135">
        <v>1220.3699999999999</v>
      </c>
      <c r="K5933" t="str">
        <f>VLOOKUP(C5933,ResCat!$A$2:$B$268,2,FALSE)</f>
        <v>HMOSG</v>
      </c>
    </row>
    <row r="5934" spans="3:11" x14ac:dyDescent="0.25">
      <c r="C5934" s="134" t="s">
        <v>151</v>
      </c>
      <c r="D5934" s="134" t="s">
        <v>1</v>
      </c>
      <c r="E5934" s="134" t="s">
        <v>337</v>
      </c>
      <c r="F5934" s="134" t="s">
        <v>310</v>
      </c>
      <c r="G5934" s="134" t="s">
        <v>311</v>
      </c>
      <c r="H5934" s="135">
        <v>-443.17000000000007</v>
      </c>
      <c r="I5934" s="135">
        <v>-354.65000000000009</v>
      </c>
      <c r="J5934" s="135">
        <v>177.04</v>
      </c>
      <c r="K5934" t="str">
        <f>VLOOKUP(C5934,ResCat!$A$2:$B$268,2,FALSE)</f>
        <v>HMOSG</v>
      </c>
    </row>
    <row r="5935" spans="3:11" x14ac:dyDescent="0.25">
      <c r="C5935" s="134" t="s">
        <v>151</v>
      </c>
      <c r="D5935" s="134" t="s">
        <v>1</v>
      </c>
      <c r="E5935" s="134" t="s">
        <v>352</v>
      </c>
      <c r="F5935" s="134" t="s">
        <v>310</v>
      </c>
      <c r="G5935" s="134" t="s">
        <v>351</v>
      </c>
      <c r="H5935" s="135">
        <v>-3357.3</v>
      </c>
      <c r="I5935" s="135">
        <v>-3455.3800000000006</v>
      </c>
      <c r="J5935" s="135">
        <v>-26045.329999999998</v>
      </c>
      <c r="K5935" t="str">
        <f>VLOOKUP(C5935,ResCat!$A$2:$B$268,2,FALSE)</f>
        <v>HMOSG</v>
      </c>
    </row>
    <row r="5936" spans="3:11" x14ac:dyDescent="0.25">
      <c r="C5936" s="134" t="s">
        <v>151</v>
      </c>
      <c r="D5936" s="134" t="s">
        <v>1</v>
      </c>
      <c r="E5936" s="134" t="s">
        <v>347</v>
      </c>
      <c r="F5936" s="134" t="s">
        <v>310</v>
      </c>
      <c r="G5936" s="134" t="s">
        <v>360</v>
      </c>
      <c r="H5936" s="135">
        <v>-11713.73</v>
      </c>
      <c r="I5936" s="135">
        <v>-11572.699999999999</v>
      </c>
      <c r="J5936" s="135">
        <v>-166967.47</v>
      </c>
      <c r="K5936" t="str">
        <f>VLOOKUP(C5936,ResCat!$A$2:$B$268,2,FALSE)</f>
        <v>HMOSG</v>
      </c>
    </row>
    <row r="5937" spans="3:11" x14ac:dyDescent="0.25">
      <c r="C5937" s="134" t="s">
        <v>151</v>
      </c>
      <c r="D5937" s="134" t="s">
        <v>1</v>
      </c>
      <c r="E5937" s="134" t="s">
        <v>361</v>
      </c>
      <c r="F5937" s="134" t="s">
        <v>310</v>
      </c>
      <c r="G5937" s="134" t="s">
        <v>355</v>
      </c>
      <c r="H5937" s="135">
        <v>157.51</v>
      </c>
      <c r="I5937" s="135">
        <v>272.84999999999997</v>
      </c>
      <c r="J5937" s="135">
        <v>272.84999999999997</v>
      </c>
      <c r="K5937" t="str">
        <f>VLOOKUP(C5937,ResCat!$A$2:$B$268,2,FALSE)</f>
        <v>HMOSG</v>
      </c>
    </row>
    <row r="5938" spans="3:11" x14ac:dyDescent="0.25">
      <c r="C5938" s="134" t="s">
        <v>151</v>
      </c>
      <c r="D5938" s="134" t="s">
        <v>1</v>
      </c>
      <c r="E5938" s="134" t="s">
        <v>312</v>
      </c>
      <c r="F5938" s="134" t="s">
        <v>310</v>
      </c>
      <c r="G5938" s="134" t="s">
        <v>364</v>
      </c>
      <c r="H5938" s="135">
        <v>-6886.8399999999992</v>
      </c>
      <c r="I5938" s="135">
        <v>-6566.2999999999993</v>
      </c>
      <c r="J5938" s="135">
        <v>-100739.36</v>
      </c>
      <c r="K5938" t="str">
        <f>VLOOKUP(C5938,ResCat!$A$2:$B$268,2,FALSE)</f>
        <v>HMOSG</v>
      </c>
    </row>
    <row r="5939" spans="3:11" x14ac:dyDescent="0.25">
      <c r="C5939" s="134" t="s">
        <v>151</v>
      </c>
      <c r="D5939" s="134" t="s">
        <v>1</v>
      </c>
      <c r="E5939" s="134" t="s">
        <v>357</v>
      </c>
      <c r="F5939" s="134" t="s">
        <v>310</v>
      </c>
      <c r="G5939" s="134" t="s">
        <v>338</v>
      </c>
      <c r="H5939" s="135">
        <v>1801.3899999999994</v>
      </c>
      <c r="I5939" s="135">
        <v>1551.3899999999994</v>
      </c>
      <c r="J5939" s="135">
        <v>4308.26</v>
      </c>
      <c r="K5939" t="str">
        <f>VLOOKUP(C5939,ResCat!$A$2:$B$268,2,FALSE)</f>
        <v>HMOSG</v>
      </c>
    </row>
    <row r="5940" spans="3:11" x14ac:dyDescent="0.25">
      <c r="C5940" s="134" t="s">
        <v>151</v>
      </c>
      <c r="D5940" s="134" t="s">
        <v>1</v>
      </c>
      <c r="E5940" s="134" t="s">
        <v>314</v>
      </c>
      <c r="F5940" s="134" t="s">
        <v>310</v>
      </c>
      <c r="G5940" s="134" t="s">
        <v>356</v>
      </c>
      <c r="H5940" s="135">
        <v>403.59</v>
      </c>
      <c r="I5940" s="135">
        <v>285.34999999999997</v>
      </c>
      <c r="J5940" s="135">
        <v>714.4</v>
      </c>
      <c r="K5940" t="str">
        <f>VLOOKUP(C5940,ResCat!$A$2:$B$268,2,FALSE)</f>
        <v>HMOSG</v>
      </c>
    </row>
    <row r="5941" spans="3:11" x14ac:dyDescent="0.25">
      <c r="C5941" s="134" t="s">
        <v>151</v>
      </c>
      <c r="D5941" s="134" t="s">
        <v>1</v>
      </c>
      <c r="E5941" s="134" t="s">
        <v>339</v>
      </c>
      <c r="F5941" s="134" t="s">
        <v>310</v>
      </c>
      <c r="G5941" s="134" t="s">
        <v>353</v>
      </c>
      <c r="H5941" s="135">
        <v>-1115.2400000000002</v>
      </c>
      <c r="I5941" s="135">
        <v>-2445.3700000000003</v>
      </c>
      <c r="J5941" s="135">
        <v>-33.2800000000002</v>
      </c>
      <c r="K5941" t="str">
        <f>VLOOKUP(C5941,ResCat!$A$2:$B$268,2,FALSE)</f>
        <v>HMOSG</v>
      </c>
    </row>
    <row r="5942" spans="3:11" x14ac:dyDescent="0.25">
      <c r="C5942" s="134" t="s">
        <v>151</v>
      </c>
      <c r="D5942" s="134" t="s">
        <v>1</v>
      </c>
      <c r="E5942" s="134" t="s">
        <v>342</v>
      </c>
      <c r="F5942" s="134" t="s">
        <v>310</v>
      </c>
      <c r="G5942" s="134" t="s">
        <v>348</v>
      </c>
      <c r="H5942" s="135">
        <v>3922.44</v>
      </c>
      <c r="I5942" s="135">
        <v>4492.6799999999994</v>
      </c>
      <c r="J5942" s="135">
        <v>8783.24</v>
      </c>
      <c r="K5942" t="str">
        <f>VLOOKUP(C5942,ResCat!$A$2:$B$268,2,FALSE)</f>
        <v>HMOSG</v>
      </c>
    </row>
    <row r="5943" spans="3:11" x14ac:dyDescent="0.25">
      <c r="C5943" s="134" t="s">
        <v>151</v>
      </c>
      <c r="D5943" s="134" t="s">
        <v>1</v>
      </c>
      <c r="E5943" s="134" t="s">
        <v>316</v>
      </c>
      <c r="F5943" s="134" t="s">
        <v>310</v>
      </c>
      <c r="G5943" s="134" t="s">
        <v>313</v>
      </c>
      <c r="H5943" s="135">
        <v>45909.19999999999</v>
      </c>
      <c r="I5943" s="135">
        <v>45820.209999999992</v>
      </c>
      <c r="J5943" s="135">
        <v>94527.160000000018</v>
      </c>
      <c r="K5943" t="str">
        <f>VLOOKUP(C5943,ResCat!$A$2:$B$268,2,FALSE)</f>
        <v>HMOSG</v>
      </c>
    </row>
    <row r="5944" spans="3:11" x14ac:dyDescent="0.25">
      <c r="C5944" s="134" t="s">
        <v>151</v>
      </c>
      <c r="D5944" s="134" t="s">
        <v>1</v>
      </c>
      <c r="E5944" s="134" t="s">
        <v>318</v>
      </c>
      <c r="F5944" s="134" t="s">
        <v>310</v>
      </c>
      <c r="G5944" s="134" t="s">
        <v>358</v>
      </c>
      <c r="H5944" s="135">
        <v>-413.98</v>
      </c>
      <c r="I5944" s="135">
        <v>-601.96</v>
      </c>
      <c r="J5944" s="135">
        <v>0</v>
      </c>
      <c r="K5944" t="str">
        <f>VLOOKUP(C5944,ResCat!$A$2:$B$268,2,FALSE)</f>
        <v>HMOSG</v>
      </c>
    </row>
    <row r="5945" spans="3:11" x14ac:dyDescent="0.25">
      <c r="C5945" s="134" t="s">
        <v>151</v>
      </c>
      <c r="D5945" s="134" t="s">
        <v>1</v>
      </c>
      <c r="E5945" s="134" t="s">
        <v>320</v>
      </c>
      <c r="F5945" s="134" t="s">
        <v>310</v>
      </c>
      <c r="G5945" s="134" t="s">
        <v>315</v>
      </c>
      <c r="H5945" s="135">
        <v>18955.139999999996</v>
      </c>
      <c r="I5945" s="135">
        <v>19643.099999999995</v>
      </c>
      <c r="J5945" s="135">
        <v>73818.05</v>
      </c>
      <c r="K5945" t="str">
        <f>VLOOKUP(C5945,ResCat!$A$2:$B$268,2,FALSE)</f>
        <v>HMOSG</v>
      </c>
    </row>
    <row r="5946" spans="3:11" x14ac:dyDescent="0.25">
      <c r="C5946" s="134" t="s">
        <v>151</v>
      </c>
      <c r="D5946" s="134" t="s">
        <v>1</v>
      </c>
      <c r="E5946" s="134" t="s">
        <v>322</v>
      </c>
      <c r="F5946" s="134" t="s">
        <v>310</v>
      </c>
      <c r="G5946" s="134" t="s">
        <v>341</v>
      </c>
      <c r="H5946" s="135">
        <v>1120.1200000000001</v>
      </c>
      <c r="I5946" s="135">
        <v>2239.14</v>
      </c>
      <c r="J5946" s="135">
        <v>8014.69</v>
      </c>
      <c r="K5946" t="str">
        <f>VLOOKUP(C5946,ResCat!$A$2:$B$268,2,FALSE)</f>
        <v>HMOSG</v>
      </c>
    </row>
    <row r="5947" spans="3:11" x14ac:dyDescent="0.25">
      <c r="C5947" s="134" t="s">
        <v>151</v>
      </c>
      <c r="D5947" s="134" t="s">
        <v>1</v>
      </c>
      <c r="E5947" s="134" t="s">
        <v>324</v>
      </c>
      <c r="F5947" s="134" t="s">
        <v>310</v>
      </c>
      <c r="G5947" s="134" t="s">
        <v>340</v>
      </c>
      <c r="H5947" s="135">
        <v>26869.919999999998</v>
      </c>
      <c r="I5947" s="135">
        <v>27053.25</v>
      </c>
      <c r="J5947" s="135">
        <v>75837.990000000005</v>
      </c>
      <c r="K5947" t="str">
        <f>VLOOKUP(C5947,ResCat!$A$2:$B$268,2,FALSE)</f>
        <v>HMOSG</v>
      </c>
    </row>
    <row r="5948" spans="3:11" x14ac:dyDescent="0.25">
      <c r="C5948" s="134" t="s">
        <v>151</v>
      </c>
      <c r="D5948" s="134" t="s">
        <v>1</v>
      </c>
      <c r="E5948" s="134" t="s">
        <v>326</v>
      </c>
      <c r="F5948" s="134" t="s">
        <v>310</v>
      </c>
      <c r="G5948" s="134" t="s">
        <v>317</v>
      </c>
      <c r="H5948" s="135">
        <v>13999.91</v>
      </c>
      <c r="I5948" s="135">
        <v>14837.230000000001</v>
      </c>
      <c r="J5948" s="135">
        <v>31117.42</v>
      </c>
      <c r="K5948" t="str">
        <f>VLOOKUP(C5948,ResCat!$A$2:$B$268,2,FALSE)</f>
        <v>HMOSG</v>
      </c>
    </row>
    <row r="5949" spans="3:11" x14ac:dyDescent="0.25">
      <c r="C5949" s="134" t="s">
        <v>151</v>
      </c>
      <c r="D5949" s="134" t="s">
        <v>1</v>
      </c>
      <c r="E5949" s="134" t="s">
        <v>328</v>
      </c>
      <c r="F5949" s="134" t="s">
        <v>310</v>
      </c>
      <c r="G5949" s="134" t="s">
        <v>319</v>
      </c>
      <c r="H5949" s="135">
        <v>8211.4000000000015</v>
      </c>
      <c r="I5949" s="135">
        <v>8145.0000000000018</v>
      </c>
      <c r="J5949" s="135">
        <v>25289.799999999996</v>
      </c>
      <c r="K5949" t="str">
        <f>VLOOKUP(C5949,ResCat!$A$2:$B$268,2,FALSE)</f>
        <v>HMOSG</v>
      </c>
    </row>
    <row r="5950" spans="3:11" x14ac:dyDescent="0.25">
      <c r="C5950" s="134" t="s">
        <v>151</v>
      </c>
      <c r="D5950" s="134" t="s">
        <v>1</v>
      </c>
      <c r="E5950" s="134" t="s">
        <v>330</v>
      </c>
      <c r="F5950" s="134" t="s">
        <v>310</v>
      </c>
      <c r="G5950" s="134" t="s">
        <v>321</v>
      </c>
      <c r="H5950" s="135">
        <v>-4983.2299999999996</v>
      </c>
      <c r="I5950" s="135">
        <v>-5282.3300000000017</v>
      </c>
      <c r="J5950" s="135">
        <v>14484.3</v>
      </c>
      <c r="K5950" t="str">
        <f>VLOOKUP(C5950,ResCat!$A$2:$B$268,2,FALSE)</f>
        <v>HMOSG</v>
      </c>
    </row>
    <row r="5951" spans="3:11" x14ac:dyDescent="0.25">
      <c r="C5951" s="134" t="s">
        <v>151</v>
      </c>
      <c r="D5951" s="134" t="s">
        <v>1</v>
      </c>
      <c r="E5951" s="134" t="s">
        <v>332</v>
      </c>
      <c r="F5951" s="134" t="s">
        <v>310</v>
      </c>
      <c r="G5951" s="134" t="s">
        <v>323</v>
      </c>
      <c r="H5951" s="135">
        <v>58421.050000000047</v>
      </c>
      <c r="I5951" s="135">
        <v>57123.620000000046</v>
      </c>
      <c r="J5951" s="135">
        <v>74323.69</v>
      </c>
      <c r="K5951" t="str">
        <f>VLOOKUP(C5951,ResCat!$A$2:$B$268,2,FALSE)</f>
        <v>HMOSG</v>
      </c>
    </row>
    <row r="5952" spans="3:11" x14ac:dyDescent="0.25">
      <c r="C5952" s="134" t="s">
        <v>151</v>
      </c>
      <c r="D5952" s="134" t="s">
        <v>1</v>
      </c>
      <c r="E5952" s="134" t="s">
        <v>335</v>
      </c>
      <c r="F5952" s="134" t="s">
        <v>310</v>
      </c>
      <c r="G5952" s="134" t="s">
        <v>325</v>
      </c>
      <c r="H5952" s="135">
        <v>70984.05</v>
      </c>
      <c r="I5952" s="135">
        <v>75779.94</v>
      </c>
      <c r="J5952" s="135">
        <v>232929.46</v>
      </c>
      <c r="K5952" t="str">
        <f>VLOOKUP(C5952,ResCat!$A$2:$B$268,2,FALSE)</f>
        <v>HMOSG</v>
      </c>
    </row>
    <row r="5953" spans="3:11" x14ac:dyDescent="0.25">
      <c r="C5953" s="134" t="s">
        <v>151</v>
      </c>
      <c r="D5953" s="134" t="s">
        <v>1</v>
      </c>
      <c r="E5953" s="134" t="s">
        <v>4</v>
      </c>
      <c r="F5953" s="134" t="s">
        <v>310</v>
      </c>
      <c r="G5953" s="134" t="s">
        <v>327</v>
      </c>
      <c r="H5953" s="135">
        <v>74789.150000000038</v>
      </c>
      <c r="I5953" s="135">
        <v>80579.74000000002</v>
      </c>
      <c r="J5953" s="135">
        <v>179009.62000000002</v>
      </c>
      <c r="K5953" t="str">
        <f>VLOOKUP(C5953,ResCat!$A$2:$B$268,2,FALSE)</f>
        <v>HMOSG</v>
      </c>
    </row>
    <row r="5954" spans="3:11" x14ac:dyDescent="0.25">
      <c r="C5954" s="134" t="s">
        <v>151</v>
      </c>
      <c r="D5954" s="134" t="s">
        <v>1</v>
      </c>
      <c r="E5954" s="134" t="s">
        <v>511</v>
      </c>
      <c r="F5954" s="134" t="s">
        <v>310</v>
      </c>
      <c r="G5954" s="134" t="s">
        <v>329</v>
      </c>
      <c r="H5954" s="135">
        <v>255208.63999999998</v>
      </c>
      <c r="I5954" s="135">
        <v>273040.52999999997</v>
      </c>
      <c r="J5954" s="135">
        <v>493295.26000000007</v>
      </c>
      <c r="K5954" t="str">
        <f>VLOOKUP(C5954,ResCat!$A$2:$B$268,2,FALSE)</f>
        <v>HMOSG</v>
      </c>
    </row>
    <row r="5955" spans="3:11" x14ac:dyDescent="0.25">
      <c r="C5955" s="134" t="s">
        <v>151</v>
      </c>
      <c r="D5955" s="134" t="s">
        <v>1</v>
      </c>
      <c r="E5955" s="134" t="s">
        <v>969</v>
      </c>
      <c r="F5955" s="134" t="s">
        <v>310</v>
      </c>
      <c r="G5955" s="134" t="s">
        <v>331</v>
      </c>
      <c r="H5955" s="135">
        <v>163482.58000000002</v>
      </c>
      <c r="I5955" s="135">
        <v>175219.34000000003</v>
      </c>
      <c r="J5955" s="135">
        <v>409478.59</v>
      </c>
      <c r="K5955" t="str">
        <f>VLOOKUP(C5955,ResCat!$A$2:$B$268,2,FALSE)</f>
        <v>HMOSG</v>
      </c>
    </row>
    <row r="5956" spans="3:11" x14ac:dyDescent="0.25">
      <c r="C5956" s="134" t="s">
        <v>151</v>
      </c>
      <c r="D5956" s="134" t="s">
        <v>1</v>
      </c>
      <c r="E5956" s="134" t="s">
        <v>961</v>
      </c>
      <c r="F5956" s="134" t="s">
        <v>310</v>
      </c>
      <c r="G5956" s="134" t="s">
        <v>334</v>
      </c>
      <c r="H5956" s="135">
        <v>438409.38999999984</v>
      </c>
      <c r="I5956" s="135">
        <v>465340.80999999988</v>
      </c>
      <c r="J5956" s="135">
        <v>1127006.99</v>
      </c>
      <c r="K5956" t="str">
        <f>VLOOKUP(C5956,ResCat!$A$2:$B$268,2,FALSE)</f>
        <v>HMOSG</v>
      </c>
    </row>
    <row r="5957" spans="3:11" x14ac:dyDescent="0.25">
      <c r="C5957" s="134" t="s">
        <v>151</v>
      </c>
      <c r="D5957" s="134" t="s">
        <v>1</v>
      </c>
      <c r="E5957" s="134" t="s">
        <v>970</v>
      </c>
      <c r="F5957" s="134" t="s">
        <v>310</v>
      </c>
      <c r="G5957" s="134" t="s">
        <v>333</v>
      </c>
      <c r="H5957" s="135">
        <v>2510426.8900000015</v>
      </c>
      <c r="I5957" s="135">
        <v>2752083.4800000018</v>
      </c>
      <c r="J5957" s="135">
        <v>6182780.5799999954</v>
      </c>
      <c r="K5957" t="str">
        <f>VLOOKUP(C5957,ResCat!$A$2:$B$268,2,FALSE)</f>
        <v>HMOSG</v>
      </c>
    </row>
    <row r="5958" spans="3:11" x14ac:dyDescent="0.25">
      <c r="C5958" s="134" t="s">
        <v>151</v>
      </c>
      <c r="D5958" s="134" t="s">
        <v>1</v>
      </c>
      <c r="E5958" s="134" t="s">
        <v>1023</v>
      </c>
      <c r="F5958" s="134" t="s">
        <v>310</v>
      </c>
      <c r="G5958" s="134" t="s">
        <v>308</v>
      </c>
      <c r="H5958" s="135">
        <v>2708985.5900000026</v>
      </c>
      <c r="I5958" s="135">
        <v>3060219.8799999994</v>
      </c>
      <c r="J5958" s="135">
        <v>6448113.9199999971</v>
      </c>
      <c r="K5958" t="str">
        <f>VLOOKUP(C5958,ResCat!$A$2:$B$268,2,FALSE)</f>
        <v>HMOSG</v>
      </c>
    </row>
    <row r="5959" spans="3:11" x14ac:dyDescent="0.25">
      <c r="C5959" s="134" t="s">
        <v>153</v>
      </c>
      <c r="D5959" s="134" t="s">
        <v>3</v>
      </c>
      <c r="E5959" s="134" t="s">
        <v>309</v>
      </c>
      <c r="F5959" s="134" t="s">
        <v>310</v>
      </c>
      <c r="G5959" s="134" t="s">
        <v>311</v>
      </c>
      <c r="H5959" s="135">
        <v>165.04</v>
      </c>
      <c r="I5959" s="135">
        <v>165.04</v>
      </c>
      <c r="J5959" s="135">
        <v>300</v>
      </c>
      <c r="K5959" t="str">
        <f>VLOOKUP(C5959,ResCat!$A$2:$B$268,2,FALSE)</f>
        <v>HMOSG</v>
      </c>
    </row>
    <row r="5960" spans="3:11" x14ac:dyDescent="0.25">
      <c r="C5960" s="134" t="s">
        <v>153</v>
      </c>
      <c r="D5960" s="134" t="s">
        <v>3</v>
      </c>
      <c r="E5960" s="134" t="s">
        <v>350</v>
      </c>
      <c r="F5960" s="134" t="s">
        <v>310</v>
      </c>
      <c r="G5960" s="134" t="s">
        <v>311</v>
      </c>
      <c r="H5960" s="135">
        <v>21.89</v>
      </c>
      <c r="I5960" s="135">
        <v>21.89</v>
      </c>
      <c r="J5960" s="135">
        <v>21.89</v>
      </c>
      <c r="K5960" t="str">
        <f>VLOOKUP(C5960,ResCat!$A$2:$B$268,2,FALSE)</f>
        <v>HMOSG</v>
      </c>
    </row>
    <row r="5961" spans="3:11" x14ac:dyDescent="0.25">
      <c r="C5961" s="134" t="s">
        <v>153</v>
      </c>
      <c r="D5961" s="134" t="s">
        <v>3</v>
      </c>
      <c r="E5961" s="134" t="s">
        <v>316</v>
      </c>
      <c r="F5961" s="134" t="s">
        <v>310</v>
      </c>
      <c r="G5961" s="134" t="s">
        <v>313</v>
      </c>
      <c r="H5961" s="135">
        <v>45.86</v>
      </c>
      <c r="I5961" s="135">
        <v>45.86</v>
      </c>
      <c r="J5961" s="135">
        <v>280</v>
      </c>
      <c r="K5961" t="str">
        <f>VLOOKUP(C5961,ResCat!$A$2:$B$268,2,FALSE)</f>
        <v>HMOSG</v>
      </c>
    </row>
    <row r="5962" spans="3:11" x14ac:dyDescent="0.25">
      <c r="C5962" s="134" t="s">
        <v>153</v>
      </c>
      <c r="D5962" s="134" t="s">
        <v>3</v>
      </c>
      <c r="E5962" s="134" t="s">
        <v>318</v>
      </c>
      <c r="F5962" s="134" t="s">
        <v>310</v>
      </c>
      <c r="G5962" s="134" t="s">
        <v>358</v>
      </c>
      <c r="H5962" s="135">
        <v>160</v>
      </c>
      <c r="I5962" s="135">
        <v>160</v>
      </c>
      <c r="J5962" s="135">
        <v>500</v>
      </c>
      <c r="K5962" t="str">
        <f>VLOOKUP(C5962,ResCat!$A$2:$B$268,2,FALSE)</f>
        <v>HMOSG</v>
      </c>
    </row>
    <row r="5963" spans="3:11" x14ac:dyDescent="0.25">
      <c r="C5963" s="134" t="s">
        <v>153</v>
      </c>
      <c r="D5963" s="134" t="s">
        <v>3</v>
      </c>
      <c r="E5963" s="134" t="s">
        <v>328</v>
      </c>
      <c r="F5963" s="134" t="s">
        <v>310</v>
      </c>
      <c r="G5963" s="134" t="s">
        <v>319</v>
      </c>
      <c r="H5963" s="135">
        <v>-200</v>
      </c>
      <c r="I5963" s="135">
        <v>-250</v>
      </c>
      <c r="J5963" s="135">
        <v>-250</v>
      </c>
      <c r="K5963" t="str">
        <f>VLOOKUP(C5963,ResCat!$A$2:$B$268,2,FALSE)</f>
        <v>HMOSG</v>
      </c>
    </row>
    <row r="5964" spans="3:11" x14ac:dyDescent="0.25">
      <c r="C5964" s="134" t="s">
        <v>153</v>
      </c>
      <c r="D5964" s="134" t="s">
        <v>3</v>
      </c>
      <c r="E5964" s="134" t="s">
        <v>330</v>
      </c>
      <c r="F5964" s="134" t="s">
        <v>310</v>
      </c>
      <c r="G5964" s="134" t="s">
        <v>321</v>
      </c>
      <c r="H5964" s="135">
        <v>-200</v>
      </c>
      <c r="I5964" s="135">
        <v>-250</v>
      </c>
      <c r="J5964" s="135">
        <v>-250</v>
      </c>
      <c r="K5964" t="str">
        <f>VLOOKUP(C5964,ResCat!$A$2:$B$268,2,FALSE)</f>
        <v>HMOSG</v>
      </c>
    </row>
    <row r="5965" spans="3:11" x14ac:dyDescent="0.25">
      <c r="C5965" s="134" t="s">
        <v>153</v>
      </c>
      <c r="D5965" s="134" t="s">
        <v>3</v>
      </c>
      <c r="E5965" s="134" t="s">
        <v>335</v>
      </c>
      <c r="F5965" s="134" t="s">
        <v>310</v>
      </c>
      <c r="G5965" s="134" t="s">
        <v>325</v>
      </c>
      <c r="H5965" s="135">
        <v>0</v>
      </c>
      <c r="I5965" s="135">
        <v>14.2</v>
      </c>
      <c r="J5965" s="135">
        <v>14.2</v>
      </c>
      <c r="K5965" t="str">
        <f>VLOOKUP(C5965,ResCat!$A$2:$B$268,2,FALSE)</f>
        <v>HMOSG</v>
      </c>
    </row>
    <row r="5966" spans="3:11" x14ac:dyDescent="0.25">
      <c r="C5966" s="134" t="s">
        <v>153</v>
      </c>
      <c r="D5966" s="134" t="s">
        <v>3</v>
      </c>
      <c r="E5966" s="134" t="s">
        <v>511</v>
      </c>
      <c r="F5966" s="134" t="s">
        <v>310</v>
      </c>
      <c r="G5966" s="134" t="s">
        <v>329</v>
      </c>
      <c r="H5966" s="135">
        <v>2815.07</v>
      </c>
      <c r="I5966" s="135">
        <v>3159.51</v>
      </c>
      <c r="J5966" s="135">
        <v>3175.6</v>
      </c>
      <c r="K5966" t="str">
        <f>VLOOKUP(C5966,ResCat!$A$2:$B$268,2,FALSE)</f>
        <v>HMOSG</v>
      </c>
    </row>
    <row r="5967" spans="3:11" x14ac:dyDescent="0.25">
      <c r="C5967" s="134" t="s">
        <v>153</v>
      </c>
      <c r="D5967" s="134" t="s">
        <v>3</v>
      </c>
      <c r="E5967" s="134" t="s">
        <v>969</v>
      </c>
      <c r="F5967" s="134" t="s">
        <v>310</v>
      </c>
      <c r="G5967" s="134" t="s">
        <v>331</v>
      </c>
      <c r="H5967" s="135">
        <v>0</v>
      </c>
      <c r="I5967" s="135">
        <v>31.93</v>
      </c>
      <c r="J5967" s="135">
        <v>124</v>
      </c>
      <c r="K5967" t="str">
        <f>VLOOKUP(C5967,ResCat!$A$2:$B$268,2,FALSE)</f>
        <v>HMOSG</v>
      </c>
    </row>
    <row r="5968" spans="3:11" x14ac:dyDescent="0.25">
      <c r="C5968" s="134" t="s">
        <v>153</v>
      </c>
      <c r="D5968" s="134" t="s">
        <v>3</v>
      </c>
      <c r="E5968" s="134" t="s">
        <v>961</v>
      </c>
      <c r="F5968" s="134" t="s">
        <v>310</v>
      </c>
      <c r="G5968" s="134" t="s">
        <v>334</v>
      </c>
      <c r="H5968" s="135">
        <v>709.39</v>
      </c>
      <c r="I5968" s="135">
        <v>782.64</v>
      </c>
      <c r="J5968" s="135">
        <v>1279.28</v>
      </c>
      <c r="K5968" t="str">
        <f>VLOOKUP(C5968,ResCat!$A$2:$B$268,2,FALSE)</f>
        <v>HMOSG</v>
      </c>
    </row>
    <row r="5969" spans="3:11" x14ac:dyDescent="0.25">
      <c r="C5969" s="134" t="s">
        <v>153</v>
      </c>
      <c r="D5969" s="134" t="s">
        <v>3</v>
      </c>
      <c r="E5969" s="134" t="s">
        <v>970</v>
      </c>
      <c r="F5969" s="134" t="s">
        <v>310</v>
      </c>
      <c r="G5969" s="134" t="s">
        <v>333</v>
      </c>
      <c r="H5969" s="135">
        <v>314.23</v>
      </c>
      <c r="I5969" s="135">
        <v>354.25</v>
      </c>
      <c r="J5969" s="135">
        <v>494</v>
      </c>
      <c r="K5969" t="str">
        <f>VLOOKUP(C5969,ResCat!$A$2:$B$268,2,FALSE)</f>
        <v>HMOSG</v>
      </c>
    </row>
    <row r="5970" spans="3:11" x14ac:dyDescent="0.25">
      <c r="C5970" s="134" t="s">
        <v>153</v>
      </c>
      <c r="D5970" s="134" t="s">
        <v>3</v>
      </c>
      <c r="E5970" s="134" t="s">
        <v>1023</v>
      </c>
      <c r="F5970" s="134" t="s">
        <v>310</v>
      </c>
      <c r="G5970" s="134" t="s">
        <v>308</v>
      </c>
      <c r="H5970" s="135">
        <v>2796.6099999999997</v>
      </c>
      <c r="I5970" s="135">
        <v>3076.41</v>
      </c>
      <c r="J5970" s="135">
        <v>3490.02</v>
      </c>
      <c r="K5970" t="str">
        <f>VLOOKUP(C5970,ResCat!$A$2:$B$268,2,FALSE)</f>
        <v>HMOSG</v>
      </c>
    </row>
    <row r="5971" spans="3:11" x14ac:dyDescent="0.25">
      <c r="C5971" s="134" t="s">
        <v>153</v>
      </c>
      <c r="D5971" s="134" t="s">
        <v>0</v>
      </c>
      <c r="E5971" s="134" t="s">
        <v>350</v>
      </c>
      <c r="F5971" s="134" t="s">
        <v>310</v>
      </c>
      <c r="G5971" s="134" t="s">
        <v>311</v>
      </c>
      <c r="H5971" s="135">
        <v>-4115.21</v>
      </c>
      <c r="I5971" s="135">
        <v>-3644</v>
      </c>
      <c r="J5971" s="135">
        <v>12279</v>
      </c>
      <c r="K5971" t="str">
        <f>VLOOKUP(C5971,ResCat!$A$2:$B$268,2,FALSE)</f>
        <v>HMOSG</v>
      </c>
    </row>
    <row r="5972" spans="3:11" x14ac:dyDescent="0.25">
      <c r="C5972" s="134" t="s">
        <v>153</v>
      </c>
      <c r="D5972" s="134" t="s">
        <v>0</v>
      </c>
      <c r="E5972" s="134" t="s">
        <v>511</v>
      </c>
      <c r="F5972" s="134" t="s">
        <v>310</v>
      </c>
      <c r="G5972" s="134" t="s">
        <v>329</v>
      </c>
      <c r="H5972" s="135">
        <v>0</v>
      </c>
      <c r="I5972" s="135">
        <v>0</v>
      </c>
      <c r="J5972" s="135">
        <v>58.25</v>
      </c>
      <c r="K5972" t="str">
        <f>VLOOKUP(C5972,ResCat!$A$2:$B$268,2,FALSE)</f>
        <v>HMOSG</v>
      </c>
    </row>
    <row r="5973" spans="3:11" x14ac:dyDescent="0.25">
      <c r="C5973" s="134" t="s">
        <v>153</v>
      </c>
      <c r="D5973" s="134" t="s">
        <v>0</v>
      </c>
      <c r="E5973" s="134" t="s">
        <v>961</v>
      </c>
      <c r="F5973" s="134" t="s">
        <v>310</v>
      </c>
      <c r="G5973" s="134" t="s">
        <v>334</v>
      </c>
      <c r="H5973" s="135">
        <v>10899</v>
      </c>
      <c r="I5973" s="135">
        <v>12699</v>
      </c>
      <c r="J5973" s="135">
        <v>28511.4</v>
      </c>
      <c r="K5973" t="str">
        <f>VLOOKUP(C5973,ResCat!$A$2:$B$268,2,FALSE)</f>
        <v>HMOSG</v>
      </c>
    </row>
    <row r="5974" spans="3:11" x14ac:dyDescent="0.25">
      <c r="C5974" s="134" t="s">
        <v>153</v>
      </c>
      <c r="D5974" s="134" t="s">
        <v>0</v>
      </c>
      <c r="E5974" s="134" t="s">
        <v>970</v>
      </c>
      <c r="F5974" s="134" t="s">
        <v>310</v>
      </c>
      <c r="G5974" s="134" t="s">
        <v>333</v>
      </c>
      <c r="H5974" s="135">
        <v>18930</v>
      </c>
      <c r="I5974" s="135">
        <v>21130</v>
      </c>
      <c r="J5974" s="135">
        <v>114062.85</v>
      </c>
      <c r="K5974" t="str">
        <f>VLOOKUP(C5974,ResCat!$A$2:$B$268,2,FALSE)</f>
        <v>HMOSG</v>
      </c>
    </row>
    <row r="5975" spans="3:11" x14ac:dyDescent="0.25">
      <c r="C5975" s="134" t="s">
        <v>153</v>
      </c>
      <c r="D5975" s="134" t="s">
        <v>2</v>
      </c>
      <c r="E5975" s="134" t="s">
        <v>350</v>
      </c>
      <c r="F5975" s="134" t="s">
        <v>310</v>
      </c>
      <c r="G5975" s="134" t="s">
        <v>311</v>
      </c>
      <c r="H5975" s="135">
        <v>83.02000000000001</v>
      </c>
      <c r="I5975" s="135">
        <v>179.02</v>
      </c>
      <c r="J5975" s="135">
        <v>179.02</v>
      </c>
      <c r="K5975" t="str">
        <f>VLOOKUP(C5975,ResCat!$A$2:$B$268,2,FALSE)</f>
        <v>HMOSG</v>
      </c>
    </row>
    <row r="5976" spans="3:11" x14ac:dyDescent="0.25">
      <c r="C5976" s="134" t="s">
        <v>153</v>
      </c>
      <c r="D5976" s="134" t="s">
        <v>2</v>
      </c>
      <c r="E5976" s="134" t="s">
        <v>359</v>
      </c>
      <c r="F5976" s="134" t="s">
        <v>310</v>
      </c>
      <c r="G5976" s="134" t="s">
        <v>311</v>
      </c>
      <c r="H5976" s="135">
        <v>16.579999999999998</v>
      </c>
      <c r="I5976" s="135">
        <v>70.100000000000009</v>
      </c>
      <c r="J5976" s="135">
        <v>70.100000000000009</v>
      </c>
      <c r="K5976" t="str">
        <f>VLOOKUP(C5976,ResCat!$A$2:$B$268,2,FALSE)</f>
        <v>HMOSG</v>
      </c>
    </row>
    <row r="5977" spans="3:11" x14ac:dyDescent="0.25">
      <c r="C5977" s="134" t="s">
        <v>153</v>
      </c>
      <c r="D5977" s="134" t="s">
        <v>2</v>
      </c>
      <c r="E5977" s="134" t="s">
        <v>354</v>
      </c>
      <c r="F5977" s="134" t="s">
        <v>310</v>
      </c>
      <c r="G5977" s="134" t="s">
        <v>311</v>
      </c>
      <c r="H5977" s="135">
        <v>0</v>
      </c>
      <c r="I5977" s="135">
        <v>23.76</v>
      </c>
      <c r="J5977" s="135">
        <v>23.76</v>
      </c>
      <c r="K5977" t="str">
        <f>VLOOKUP(C5977,ResCat!$A$2:$B$268,2,FALSE)</f>
        <v>HMOSG</v>
      </c>
    </row>
    <row r="5978" spans="3:11" x14ac:dyDescent="0.25">
      <c r="C5978" s="134" t="s">
        <v>153</v>
      </c>
      <c r="D5978" s="134" t="s">
        <v>2</v>
      </c>
      <c r="E5978" s="134" t="s">
        <v>337</v>
      </c>
      <c r="F5978" s="134" t="s">
        <v>310</v>
      </c>
      <c r="G5978" s="134" t="s">
        <v>311</v>
      </c>
      <c r="H5978" s="135">
        <v>17.920000000000002</v>
      </c>
      <c r="I5978" s="135">
        <v>17.920000000000002</v>
      </c>
      <c r="J5978" s="135">
        <v>17.920000000000002</v>
      </c>
      <c r="K5978" t="str">
        <f>VLOOKUP(C5978,ResCat!$A$2:$B$268,2,FALSE)</f>
        <v>HMOSG</v>
      </c>
    </row>
    <row r="5979" spans="3:11" x14ac:dyDescent="0.25">
      <c r="C5979" s="134" t="s">
        <v>153</v>
      </c>
      <c r="D5979" s="134" t="s">
        <v>2</v>
      </c>
      <c r="E5979" s="134" t="s">
        <v>342</v>
      </c>
      <c r="F5979" s="134" t="s">
        <v>310</v>
      </c>
      <c r="G5979" s="134" t="s">
        <v>348</v>
      </c>
      <c r="H5979" s="135">
        <v>60</v>
      </c>
      <c r="I5979" s="135">
        <v>60</v>
      </c>
      <c r="J5979" s="135">
        <v>60</v>
      </c>
      <c r="K5979" t="str">
        <f>VLOOKUP(C5979,ResCat!$A$2:$B$268,2,FALSE)</f>
        <v>HMOSG</v>
      </c>
    </row>
    <row r="5980" spans="3:11" x14ac:dyDescent="0.25">
      <c r="C5980" s="134" t="s">
        <v>153</v>
      </c>
      <c r="D5980" s="134" t="s">
        <v>2</v>
      </c>
      <c r="E5980" s="134" t="s">
        <v>320</v>
      </c>
      <c r="F5980" s="134" t="s">
        <v>310</v>
      </c>
      <c r="G5980" s="134" t="s">
        <v>315</v>
      </c>
      <c r="H5980" s="135">
        <v>-16.930000000000007</v>
      </c>
      <c r="I5980" s="135">
        <v>33.069999999999993</v>
      </c>
      <c r="J5980" s="135">
        <v>455</v>
      </c>
      <c r="K5980" t="str">
        <f>VLOOKUP(C5980,ResCat!$A$2:$B$268,2,FALSE)</f>
        <v>HMOSG</v>
      </c>
    </row>
    <row r="5981" spans="3:11" x14ac:dyDescent="0.25">
      <c r="C5981" s="134" t="s">
        <v>153</v>
      </c>
      <c r="D5981" s="134" t="s">
        <v>2</v>
      </c>
      <c r="E5981" s="134" t="s">
        <v>322</v>
      </c>
      <c r="F5981" s="134" t="s">
        <v>310</v>
      </c>
      <c r="G5981" s="134" t="s">
        <v>341</v>
      </c>
      <c r="H5981" s="135">
        <v>40</v>
      </c>
      <c r="I5981" s="135">
        <v>55</v>
      </c>
      <c r="J5981" s="135">
        <v>55</v>
      </c>
      <c r="K5981" t="str">
        <f>VLOOKUP(C5981,ResCat!$A$2:$B$268,2,FALSE)</f>
        <v>HMOSG</v>
      </c>
    </row>
    <row r="5982" spans="3:11" x14ac:dyDescent="0.25">
      <c r="C5982" s="134" t="s">
        <v>153</v>
      </c>
      <c r="D5982" s="134" t="s">
        <v>2</v>
      </c>
      <c r="E5982" s="134" t="s">
        <v>335</v>
      </c>
      <c r="F5982" s="134" t="s">
        <v>310</v>
      </c>
      <c r="G5982" s="134" t="s">
        <v>325</v>
      </c>
      <c r="H5982" s="135">
        <v>6.1599999999999966</v>
      </c>
      <c r="I5982" s="135">
        <v>171.16</v>
      </c>
      <c r="J5982" s="135">
        <v>-34.590000000000003</v>
      </c>
      <c r="K5982" t="str">
        <f>VLOOKUP(C5982,ResCat!$A$2:$B$268,2,FALSE)</f>
        <v>HMOSG</v>
      </c>
    </row>
    <row r="5983" spans="3:11" x14ac:dyDescent="0.25">
      <c r="C5983" s="134" t="s">
        <v>153</v>
      </c>
      <c r="D5983" s="134" t="s">
        <v>2</v>
      </c>
      <c r="E5983" s="134" t="s">
        <v>511</v>
      </c>
      <c r="F5983" s="134" t="s">
        <v>310</v>
      </c>
      <c r="G5983" s="134" t="s">
        <v>329</v>
      </c>
      <c r="H5983" s="135">
        <v>898.45</v>
      </c>
      <c r="I5983" s="135">
        <v>1152.1199999999999</v>
      </c>
      <c r="J5983" s="135">
        <v>1326.2</v>
      </c>
      <c r="K5983" t="str">
        <f>VLOOKUP(C5983,ResCat!$A$2:$B$268,2,FALSE)</f>
        <v>HMOSG</v>
      </c>
    </row>
    <row r="5984" spans="3:11" x14ac:dyDescent="0.25">
      <c r="C5984" s="134" t="s">
        <v>153</v>
      </c>
      <c r="D5984" s="134" t="s">
        <v>2</v>
      </c>
      <c r="E5984" s="134" t="s">
        <v>969</v>
      </c>
      <c r="F5984" s="134" t="s">
        <v>310</v>
      </c>
      <c r="G5984" s="134" t="s">
        <v>331</v>
      </c>
      <c r="H5984" s="135">
        <v>259.75</v>
      </c>
      <c r="I5984" s="135">
        <v>262.82</v>
      </c>
      <c r="J5984" s="135">
        <v>587</v>
      </c>
      <c r="K5984" t="str">
        <f>VLOOKUP(C5984,ResCat!$A$2:$B$268,2,FALSE)</f>
        <v>HMOSG</v>
      </c>
    </row>
    <row r="5985" spans="3:11" x14ac:dyDescent="0.25">
      <c r="C5985" s="134" t="s">
        <v>153</v>
      </c>
      <c r="D5985" s="134" t="s">
        <v>2</v>
      </c>
      <c r="E5985" s="134" t="s">
        <v>961</v>
      </c>
      <c r="F5985" s="134" t="s">
        <v>310</v>
      </c>
      <c r="G5985" s="134" t="s">
        <v>334</v>
      </c>
      <c r="H5985" s="135">
        <v>3210.2900000000004</v>
      </c>
      <c r="I5985" s="135">
        <v>3453.4800000000005</v>
      </c>
      <c r="J5985" s="135">
        <v>5443</v>
      </c>
      <c r="K5985" t="str">
        <f>VLOOKUP(C5985,ResCat!$A$2:$B$268,2,FALSE)</f>
        <v>HMOSG</v>
      </c>
    </row>
    <row r="5986" spans="3:11" x14ac:dyDescent="0.25">
      <c r="C5986" s="134" t="s">
        <v>153</v>
      </c>
      <c r="D5986" s="134" t="s">
        <v>2</v>
      </c>
      <c r="E5986" s="134" t="s">
        <v>970</v>
      </c>
      <c r="F5986" s="134" t="s">
        <v>310</v>
      </c>
      <c r="G5986" s="134" t="s">
        <v>333</v>
      </c>
      <c r="H5986" s="135">
        <v>2307.69</v>
      </c>
      <c r="I5986" s="135">
        <v>2503.91</v>
      </c>
      <c r="J5986" s="135">
        <v>5480.3099999999995</v>
      </c>
      <c r="K5986" t="str">
        <f>VLOOKUP(C5986,ResCat!$A$2:$B$268,2,FALSE)</f>
        <v>HMOSG</v>
      </c>
    </row>
    <row r="5987" spans="3:11" x14ac:dyDescent="0.25">
      <c r="C5987" s="134" t="s">
        <v>153</v>
      </c>
      <c r="D5987" s="134" t="s">
        <v>2</v>
      </c>
      <c r="E5987" s="134" t="s">
        <v>1023</v>
      </c>
      <c r="F5987" s="134" t="s">
        <v>310</v>
      </c>
      <c r="G5987" s="134" t="s">
        <v>308</v>
      </c>
      <c r="H5987" s="135">
        <v>1200.78</v>
      </c>
      <c r="I5987" s="135">
        <v>1328.8500000000001</v>
      </c>
      <c r="J5987" s="135">
        <v>2397</v>
      </c>
      <c r="K5987" t="str">
        <f>VLOOKUP(C5987,ResCat!$A$2:$B$268,2,FALSE)</f>
        <v>HMOSG</v>
      </c>
    </row>
    <row r="5988" spans="3:11" x14ac:dyDescent="0.25">
      <c r="C5988" s="134" t="s">
        <v>153</v>
      </c>
      <c r="D5988" s="134" t="s">
        <v>343</v>
      </c>
      <c r="E5988" s="134" t="s">
        <v>970</v>
      </c>
      <c r="F5988" s="134" t="s">
        <v>1062</v>
      </c>
      <c r="G5988" s="134" t="s">
        <v>333</v>
      </c>
      <c r="H5988" s="135">
        <v>10903.220000000003</v>
      </c>
      <c r="I5988" s="135">
        <v>12683.520000000002</v>
      </c>
      <c r="J5988" s="135">
        <v>32046.879999999983</v>
      </c>
      <c r="K5988" t="str">
        <f>VLOOKUP(C5988,ResCat!$A$2:$B$268,2,FALSE)</f>
        <v>HMOSG</v>
      </c>
    </row>
    <row r="5989" spans="3:11" x14ac:dyDescent="0.25">
      <c r="C5989" s="134" t="s">
        <v>153</v>
      </c>
      <c r="D5989" s="134" t="s">
        <v>343</v>
      </c>
      <c r="E5989" s="134" t="s">
        <v>1023</v>
      </c>
      <c r="F5989" s="134" t="s">
        <v>1062</v>
      </c>
      <c r="G5989" s="134" t="s">
        <v>308</v>
      </c>
      <c r="H5989" s="135">
        <v>52543.689999999995</v>
      </c>
      <c r="I5989" s="135">
        <v>61845.799999999952</v>
      </c>
      <c r="J5989" s="135">
        <v>162924.29</v>
      </c>
      <c r="K5989" t="str">
        <f>VLOOKUP(C5989,ResCat!$A$2:$B$268,2,FALSE)</f>
        <v>HMOSG</v>
      </c>
    </row>
    <row r="5990" spans="3:11" x14ac:dyDescent="0.25">
      <c r="C5990" s="134" t="s">
        <v>153</v>
      </c>
      <c r="D5990" s="134" t="s">
        <v>1</v>
      </c>
      <c r="E5990" s="134" t="s">
        <v>349</v>
      </c>
      <c r="F5990" s="134" t="s">
        <v>310</v>
      </c>
      <c r="G5990" s="134" t="s">
        <v>311</v>
      </c>
      <c r="H5990" s="135">
        <v>-1817.17</v>
      </c>
      <c r="I5990" s="135">
        <v>-1817.17</v>
      </c>
      <c r="J5990" s="135">
        <v>-3316</v>
      </c>
      <c r="K5990" t="str">
        <f>VLOOKUP(C5990,ResCat!$A$2:$B$268,2,FALSE)</f>
        <v>HMOSG</v>
      </c>
    </row>
    <row r="5991" spans="3:11" x14ac:dyDescent="0.25">
      <c r="C5991" s="134" t="s">
        <v>153</v>
      </c>
      <c r="D5991" s="134" t="s">
        <v>1</v>
      </c>
      <c r="E5991" s="134" t="s">
        <v>350</v>
      </c>
      <c r="F5991" s="134" t="s">
        <v>310</v>
      </c>
      <c r="G5991" s="134" t="s">
        <v>311</v>
      </c>
      <c r="H5991" s="135">
        <v>696.18</v>
      </c>
      <c r="I5991" s="135">
        <v>946.18</v>
      </c>
      <c r="J5991" s="135">
        <v>946.18</v>
      </c>
      <c r="K5991" t="str">
        <f>VLOOKUP(C5991,ResCat!$A$2:$B$268,2,FALSE)</f>
        <v>HMOSG</v>
      </c>
    </row>
    <row r="5992" spans="3:11" x14ac:dyDescent="0.25">
      <c r="C5992" s="134" t="s">
        <v>153</v>
      </c>
      <c r="D5992" s="134" t="s">
        <v>1</v>
      </c>
      <c r="E5992" s="134" t="s">
        <v>357</v>
      </c>
      <c r="F5992" s="134" t="s">
        <v>310</v>
      </c>
      <c r="G5992" s="134" t="s">
        <v>338</v>
      </c>
      <c r="H5992" s="135">
        <v>3570</v>
      </c>
      <c r="I5992" s="135">
        <v>3570</v>
      </c>
      <c r="J5992" s="135">
        <v>3938</v>
      </c>
      <c r="K5992" t="str">
        <f>VLOOKUP(C5992,ResCat!$A$2:$B$268,2,FALSE)</f>
        <v>HMOSG</v>
      </c>
    </row>
    <row r="5993" spans="3:11" x14ac:dyDescent="0.25">
      <c r="C5993" s="134" t="s">
        <v>153</v>
      </c>
      <c r="D5993" s="134" t="s">
        <v>1</v>
      </c>
      <c r="E5993" s="134" t="s">
        <v>322</v>
      </c>
      <c r="F5993" s="134" t="s">
        <v>310</v>
      </c>
      <c r="G5993" s="134" t="s">
        <v>341</v>
      </c>
      <c r="H5993" s="135">
        <v>74.97</v>
      </c>
      <c r="I5993" s="135">
        <v>74.97</v>
      </c>
      <c r="J5993" s="135">
        <v>74.97</v>
      </c>
      <c r="K5993" t="str">
        <f>VLOOKUP(C5993,ResCat!$A$2:$B$268,2,FALSE)</f>
        <v>HMOSG</v>
      </c>
    </row>
    <row r="5994" spans="3:11" x14ac:dyDescent="0.25">
      <c r="C5994" s="134" t="s">
        <v>153</v>
      </c>
      <c r="D5994" s="134" t="s">
        <v>1</v>
      </c>
      <c r="E5994" s="134" t="s">
        <v>324</v>
      </c>
      <c r="F5994" s="134" t="s">
        <v>310</v>
      </c>
      <c r="G5994" s="134" t="s">
        <v>340</v>
      </c>
      <c r="H5994" s="135">
        <v>246.23999999999995</v>
      </c>
      <c r="I5994" s="135">
        <v>-48.759999999999991</v>
      </c>
      <c r="J5994" s="135">
        <v>509.33000000000004</v>
      </c>
      <c r="K5994" t="str">
        <f>VLOOKUP(C5994,ResCat!$A$2:$B$268,2,FALSE)</f>
        <v>HMOSG</v>
      </c>
    </row>
    <row r="5995" spans="3:11" x14ac:dyDescent="0.25">
      <c r="C5995" s="134" t="s">
        <v>153</v>
      </c>
      <c r="D5995" s="134" t="s">
        <v>1</v>
      </c>
      <c r="E5995" s="134" t="s">
        <v>335</v>
      </c>
      <c r="F5995" s="134" t="s">
        <v>310</v>
      </c>
      <c r="G5995" s="134" t="s">
        <v>325</v>
      </c>
      <c r="H5995" s="135">
        <v>-202.3</v>
      </c>
      <c r="I5995" s="135">
        <v>-222.3</v>
      </c>
      <c r="J5995" s="135">
        <v>-390</v>
      </c>
      <c r="K5995" t="str">
        <f>VLOOKUP(C5995,ResCat!$A$2:$B$268,2,FALSE)</f>
        <v>HMOSG</v>
      </c>
    </row>
    <row r="5996" spans="3:11" x14ac:dyDescent="0.25">
      <c r="C5996" s="134" t="s">
        <v>153</v>
      </c>
      <c r="D5996" s="134" t="s">
        <v>1</v>
      </c>
      <c r="E5996" s="134" t="s">
        <v>511</v>
      </c>
      <c r="F5996" s="134" t="s">
        <v>310</v>
      </c>
      <c r="G5996" s="134" t="s">
        <v>329</v>
      </c>
      <c r="H5996" s="135">
        <v>13458.619999999999</v>
      </c>
      <c r="I5996" s="135">
        <v>13575.57</v>
      </c>
      <c r="J5996" s="135">
        <v>19316.560000000001</v>
      </c>
      <c r="K5996" t="str">
        <f>VLOOKUP(C5996,ResCat!$A$2:$B$268,2,FALSE)</f>
        <v>HMOSG</v>
      </c>
    </row>
    <row r="5997" spans="3:11" x14ac:dyDescent="0.25">
      <c r="C5997" s="134" t="s">
        <v>153</v>
      </c>
      <c r="D5997" s="134" t="s">
        <v>1</v>
      </c>
      <c r="E5997" s="134" t="s">
        <v>969</v>
      </c>
      <c r="F5997" s="134" t="s">
        <v>310</v>
      </c>
      <c r="G5997" s="134" t="s">
        <v>331</v>
      </c>
      <c r="H5997" s="135">
        <v>2244.7200000000003</v>
      </c>
      <c r="I5997" s="135">
        <v>2716.62</v>
      </c>
      <c r="J5997" s="135">
        <v>10566</v>
      </c>
      <c r="K5997" t="str">
        <f>VLOOKUP(C5997,ResCat!$A$2:$B$268,2,FALSE)</f>
        <v>HMOSG</v>
      </c>
    </row>
    <row r="5998" spans="3:11" x14ac:dyDescent="0.25">
      <c r="C5998" s="134" t="s">
        <v>153</v>
      </c>
      <c r="D5998" s="134" t="s">
        <v>1</v>
      </c>
      <c r="E5998" s="134" t="s">
        <v>961</v>
      </c>
      <c r="F5998" s="134" t="s">
        <v>310</v>
      </c>
      <c r="G5998" s="134" t="s">
        <v>334</v>
      </c>
      <c r="H5998" s="135">
        <v>3358.14</v>
      </c>
      <c r="I5998" s="135">
        <v>3608.14</v>
      </c>
      <c r="J5998" s="135">
        <v>18251.04</v>
      </c>
      <c r="K5998" t="str">
        <f>VLOOKUP(C5998,ResCat!$A$2:$B$268,2,FALSE)</f>
        <v>HMOSG</v>
      </c>
    </row>
    <row r="5999" spans="3:11" x14ac:dyDescent="0.25">
      <c r="C5999" s="134" t="s">
        <v>153</v>
      </c>
      <c r="D5999" s="134" t="s">
        <v>1</v>
      </c>
      <c r="E5999" s="134" t="s">
        <v>970</v>
      </c>
      <c r="F5999" s="134" t="s">
        <v>310</v>
      </c>
      <c r="G5999" s="134" t="s">
        <v>333</v>
      </c>
      <c r="H5999" s="135">
        <v>5013.5300000000007</v>
      </c>
      <c r="I5999" s="135">
        <v>5347.08</v>
      </c>
      <c r="J5999" s="135">
        <v>3407.08</v>
      </c>
      <c r="K5999" t="str">
        <f>VLOOKUP(C5999,ResCat!$A$2:$B$268,2,FALSE)</f>
        <v>HMOSG</v>
      </c>
    </row>
    <row r="6000" spans="3:11" x14ac:dyDescent="0.25">
      <c r="C6000" s="134" t="s">
        <v>153</v>
      </c>
      <c r="D6000" s="134" t="s">
        <v>1</v>
      </c>
      <c r="E6000" s="134" t="s">
        <v>1023</v>
      </c>
      <c r="F6000" s="134" t="s">
        <v>310</v>
      </c>
      <c r="G6000" s="134" t="s">
        <v>308</v>
      </c>
      <c r="H6000" s="135">
        <v>19371.96</v>
      </c>
      <c r="I6000" s="135">
        <v>22633.439999999995</v>
      </c>
      <c r="J6000" s="135">
        <v>29086.769999999997</v>
      </c>
      <c r="K6000" t="str">
        <f>VLOOKUP(C6000,ResCat!$A$2:$B$268,2,FALSE)</f>
        <v>HMOSG</v>
      </c>
    </row>
    <row r="6001" spans="3:11" x14ac:dyDescent="0.25">
      <c r="C6001" s="134" t="s">
        <v>154</v>
      </c>
      <c r="D6001" s="134" t="s">
        <v>3</v>
      </c>
      <c r="E6001" s="134" t="s">
        <v>4</v>
      </c>
      <c r="F6001" s="134" t="s">
        <v>310</v>
      </c>
      <c r="G6001" s="134" t="s">
        <v>327</v>
      </c>
      <c r="H6001" s="135">
        <v>553.29999999999995</v>
      </c>
      <c r="I6001" s="135">
        <v>636.78</v>
      </c>
      <c r="J6001" s="135">
        <v>3365.1400000000003</v>
      </c>
      <c r="K6001" t="str">
        <f>VLOOKUP(C6001,ResCat!$A$2:$B$268,2,FALSE)</f>
        <v>HMOSG</v>
      </c>
    </row>
    <row r="6002" spans="3:11" x14ac:dyDescent="0.25">
      <c r="C6002" s="134" t="s">
        <v>154</v>
      </c>
      <c r="D6002" s="134" t="s">
        <v>3</v>
      </c>
      <c r="E6002" s="134" t="s">
        <v>511</v>
      </c>
      <c r="F6002" s="134" t="s">
        <v>310</v>
      </c>
      <c r="G6002" s="134" t="s">
        <v>329</v>
      </c>
      <c r="H6002" s="135">
        <v>69.47</v>
      </c>
      <c r="I6002" s="135">
        <v>77.19</v>
      </c>
      <c r="J6002" s="135">
        <v>874.72</v>
      </c>
      <c r="K6002" t="str">
        <f>VLOOKUP(C6002,ResCat!$A$2:$B$268,2,FALSE)</f>
        <v>HMOSG</v>
      </c>
    </row>
    <row r="6003" spans="3:11" x14ac:dyDescent="0.25">
      <c r="C6003" s="134" t="s">
        <v>154</v>
      </c>
      <c r="D6003" s="134" t="s">
        <v>3</v>
      </c>
      <c r="E6003" s="134" t="s">
        <v>969</v>
      </c>
      <c r="F6003" s="134" t="s">
        <v>310</v>
      </c>
      <c r="G6003" s="134" t="s">
        <v>331</v>
      </c>
      <c r="H6003" s="135">
        <v>69.47</v>
      </c>
      <c r="I6003" s="135">
        <v>77.19</v>
      </c>
      <c r="J6003" s="135">
        <v>874.72</v>
      </c>
      <c r="K6003" t="str">
        <f>VLOOKUP(C6003,ResCat!$A$2:$B$268,2,FALSE)</f>
        <v>HMOSG</v>
      </c>
    </row>
    <row r="6004" spans="3:11" x14ac:dyDescent="0.25">
      <c r="C6004" s="134" t="s">
        <v>154</v>
      </c>
      <c r="D6004" s="134" t="s">
        <v>3</v>
      </c>
      <c r="E6004" s="134" t="s">
        <v>961</v>
      </c>
      <c r="F6004" s="134" t="s">
        <v>310</v>
      </c>
      <c r="G6004" s="134" t="s">
        <v>334</v>
      </c>
      <c r="H6004" s="135">
        <v>0.71</v>
      </c>
      <c r="I6004" s="135">
        <v>0.71</v>
      </c>
      <c r="J6004" s="135">
        <v>70</v>
      </c>
      <c r="K6004" t="str">
        <f>VLOOKUP(C6004,ResCat!$A$2:$B$268,2,FALSE)</f>
        <v>HMOSG</v>
      </c>
    </row>
    <row r="6005" spans="3:11" x14ac:dyDescent="0.25">
      <c r="C6005" s="134" t="s">
        <v>154</v>
      </c>
      <c r="D6005" s="134" t="s">
        <v>3</v>
      </c>
      <c r="E6005" s="134" t="s">
        <v>970</v>
      </c>
      <c r="F6005" s="134" t="s">
        <v>310</v>
      </c>
      <c r="G6005" s="134" t="s">
        <v>333</v>
      </c>
      <c r="H6005" s="135">
        <v>2850.6</v>
      </c>
      <c r="I6005" s="135">
        <v>3028.02</v>
      </c>
      <c r="J6005" s="135">
        <v>3898.9399999999996</v>
      </c>
      <c r="K6005" t="str">
        <f>VLOOKUP(C6005,ResCat!$A$2:$B$268,2,FALSE)</f>
        <v>HMOSG</v>
      </c>
    </row>
    <row r="6006" spans="3:11" x14ac:dyDescent="0.25">
      <c r="C6006" s="134" t="s">
        <v>154</v>
      </c>
      <c r="D6006" s="134" t="s">
        <v>3</v>
      </c>
      <c r="E6006" s="134" t="s">
        <v>1023</v>
      </c>
      <c r="F6006" s="134" t="s">
        <v>310</v>
      </c>
      <c r="G6006" s="134" t="s">
        <v>308</v>
      </c>
      <c r="H6006" s="135">
        <v>3994.5699999999997</v>
      </c>
      <c r="I6006" s="135">
        <v>4317.7299999999996</v>
      </c>
      <c r="J6006" s="135">
        <v>5912.79</v>
      </c>
      <c r="K6006" t="str">
        <f>VLOOKUP(C6006,ResCat!$A$2:$B$268,2,FALSE)</f>
        <v>HMOSG</v>
      </c>
    </row>
    <row r="6007" spans="3:11" x14ac:dyDescent="0.25">
      <c r="C6007" s="134" t="s">
        <v>154</v>
      </c>
      <c r="D6007" s="134" t="s">
        <v>0</v>
      </c>
      <c r="E6007" s="134" t="s">
        <v>970</v>
      </c>
      <c r="F6007" s="134" t="s">
        <v>310</v>
      </c>
      <c r="G6007" s="134" t="s">
        <v>333</v>
      </c>
      <c r="H6007" s="135">
        <v>2326</v>
      </c>
      <c r="I6007" s="135">
        <v>2576</v>
      </c>
      <c r="J6007" s="135">
        <v>11656.1</v>
      </c>
      <c r="K6007" t="str">
        <f>VLOOKUP(C6007,ResCat!$A$2:$B$268,2,FALSE)</f>
        <v>HMOSG</v>
      </c>
    </row>
    <row r="6008" spans="3:11" x14ac:dyDescent="0.25">
      <c r="C6008" s="134" t="s">
        <v>154</v>
      </c>
      <c r="D6008" s="134" t="s">
        <v>2</v>
      </c>
      <c r="E6008" s="134" t="s">
        <v>4</v>
      </c>
      <c r="F6008" s="134" t="s">
        <v>310</v>
      </c>
      <c r="G6008" s="134" t="s">
        <v>327</v>
      </c>
      <c r="H6008" s="135">
        <v>17.739999999999998</v>
      </c>
      <c r="I6008" s="135">
        <v>17.739999999999998</v>
      </c>
      <c r="J6008" s="135">
        <v>60</v>
      </c>
      <c r="K6008" t="str">
        <f>VLOOKUP(C6008,ResCat!$A$2:$B$268,2,FALSE)</f>
        <v>HMOSG</v>
      </c>
    </row>
    <row r="6009" spans="3:11" x14ac:dyDescent="0.25">
      <c r="C6009" s="134" t="s">
        <v>154</v>
      </c>
      <c r="D6009" s="134" t="s">
        <v>2</v>
      </c>
      <c r="E6009" s="134" t="s">
        <v>969</v>
      </c>
      <c r="F6009" s="134" t="s">
        <v>310</v>
      </c>
      <c r="G6009" s="134" t="s">
        <v>331</v>
      </c>
      <c r="H6009" s="135">
        <v>297.73</v>
      </c>
      <c r="I6009" s="135">
        <v>297.73</v>
      </c>
      <c r="J6009" s="135">
        <v>414</v>
      </c>
      <c r="K6009" t="str">
        <f>VLOOKUP(C6009,ResCat!$A$2:$B$268,2,FALSE)</f>
        <v>HMOSG</v>
      </c>
    </row>
    <row r="6010" spans="3:11" x14ac:dyDescent="0.25">
      <c r="C6010" s="134" t="s">
        <v>154</v>
      </c>
      <c r="D6010" s="134" t="s">
        <v>2</v>
      </c>
      <c r="E6010" s="134" t="s">
        <v>961</v>
      </c>
      <c r="F6010" s="134" t="s">
        <v>310</v>
      </c>
      <c r="G6010" s="134" t="s">
        <v>334</v>
      </c>
      <c r="H6010" s="135">
        <v>4564.1499999999996</v>
      </c>
      <c r="I6010" s="135">
        <v>4619.1499999999996</v>
      </c>
      <c r="J6010" s="135">
        <v>5812.18</v>
      </c>
      <c r="K6010" t="str">
        <f>VLOOKUP(C6010,ResCat!$A$2:$B$268,2,FALSE)</f>
        <v>HMOSG</v>
      </c>
    </row>
    <row r="6011" spans="3:11" x14ac:dyDescent="0.25">
      <c r="C6011" s="134" t="s">
        <v>154</v>
      </c>
      <c r="D6011" s="134" t="s">
        <v>2</v>
      </c>
      <c r="E6011" s="134" t="s">
        <v>970</v>
      </c>
      <c r="F6011" s="134" t="s">
        <v>310</v>
      </c>
      <c r="G6011" s="134" t="s">
        <v>333</v>
      </c>
      <c r="H6011" s="135">
        <v>1521.26</v>
      </c>
      <c r="I6011" s="135">
        <v>1561.26</v>
      </c>
      <c r="J6011" s="135">
        <v>2204</v>
      </c>
      <c r="K6011" t="str">
        <f>VLOOKUP(C6011,ResCat!$A$2:$B$268,2,FALSE)</f>
        <v>HMOSG</v>
      </c>
    </row>
    <row r="6012" spans="3:11" x14ac:dyDescent="0.25">
      <c r="C6012" s="134" t="s">
        <v>154</v>
      </c>
      <c r="D6012" s="134" t="s">
        <v>2</v>
      </c>
      <c r="E6012" s="134" t="s">
        <v>1023</v>
      </c>
      <c r="F6012" s="134" t="s">
        <v>310</v>
      </c>
      <c r="G6012" s="134" t="s">
        <v>308</v>
      </c>
      <c r="H6012" s="135">
        <v>258.58</v>
      </c>
      <c r="I6012" s="135">
        <v>258.58</v>
      </c>
      <c r="J6012" s="135">
        <v>859.4</v>
      </c>
      <c r="K6012" t="str">
        <f>VLOOKUP(C6012,ResCat!$A$2:$B$268,2,FALSE)</f>
        <v>HMOSG</v>
      </c>
    </row>
    <row r="6013" spans="3:11" x14ac:dyDescent="0.25">
      <c r="C6013" s="134" t="s">
        <v>154</v>
      </c>
      <c r="D6013" s="134" t="s">
        <v>343</v>
      </c>
      <c r="E6013" s="134" t="s">
        <v>511</v>
      </c>
      <c r="F6013" s="134" t="s">
        <v>1053</v>
      </c>
      <c r="G6013" s="134" t="s">
        <v>329</v>
      </c>
      <c r="H6013" s="135">
        <v>-510.45</v>
      </c>
      <c r="I6013" s="135">
        <v>-525.45000000000005</v>
      </c>
      <c r="J6013" s="135">
        <v>-707.12</v>
      </c>
      <c r="K6013" t="str">
        <f>VLOOKUP(C6013,ResCat!$A$2:$B$268,2,FALSE)</f>
        <v>HMOSG</v>
      </c>
    </row>
    <row r="6014" spans="3:11" x14ac:dyDescent="0.25">
      <c r="C6014" s="134" t="s">
        <v>154</v>
      </c>
      <c r="D6014" s="134" t="s">
        <v>343</v>
      </c>
      <c r="E6014" s="134" t="s">
        <v>970</v>
      </c>
      <c r="F6014" s="134" t="s">
        <v>1053</v>
      </c>
      <c r="G6014" s="134" t="s">
        <v>333</v>
      </c>
      <c r="H6014" s="135">
        <v>5446.3099999999986</v>
      </c>
      <c r="I6014" s="135">
        <v>6267.0099999999975</v>
      </c>
      <c r="J6014" s="135">
        <v>16273.38</v>
      </c>
      <c r="K6014" t="str">
        <f>VLOOKUP(C6014,ResCat!$A$2:$B$268,2,FALSE)</f>
        <v>HMOSG</v>
      </c>
    </row>
    <row r="6015" spans="3:11" x14ac:dyDescent="0.25">
      <c r="C6015" s="134" t="s">
        <v>154</v>
      </c>
      <c r="D6015" s="134" t="s">
        <v>343</v>
      </c>
      <c r="E6015" s="134" t="s">
        <v>1023</v>
      </c>
      <c r="F6015" s="134" t="s">
        <v>1053</v>
      </c>
      <c r="G6015" s="134" t="s">
        <v>308</v>
      </c>
      <c r="H6015" s="135">
        <v>32800.750000000007</v>
      </c>
      <c r="I6015" s="135">
        <v>37474.759999999987</v>
      </c>
      <c r="J6015" s="135">
        <v>91375.990000000034</v>
      </c>
      <c r="K6015" t="str">
        <f>VLOOKUP(C6015,ResCat!$A$2:$B$268,2,FALSE)</f>
        <v>HMOSG</v>
      </c>
    </row>
    <row r="6016" spans="3:11" x14ac:dyDescent="0.25">
      <c r="C6016" s="134" t="s">
        <v>154</v>
      </c>
      <c r="D6016" s="134" t="s">
        <v>1</v>
      </c>
      <c r="E6016" s="134" t="s">
        <v>4</v>
      </c>
      <c r="F6016" s="134" t="s">
        <v>310</v>
      </c>
      <c r="G6016" s="134" t="s">
        <v>327</v>
      </c>
      <c r="H6016" s="135">
        <v>682.02</v>
      </c>
      <c r="I6016" s="135">
        <v>737.02</v>
      </c>
      <c r="J6016" s="135">
        <v>1116.7</v>
      </c>
      <c r="K6016" t="str">
        <f>VLOOKUP(C6016,ResCat!$A$2:$B$268,2,FALSE)</f>
        <v>HMOSG</v>
      </c>
    </row>
    <row r="6017" spans="3:11" x14ac:dyDescent="0.25">
      <c r="C6017" s="134" t="s">
        <v>154</v>
      </c>
      <c r="D6017" s="134" t="s">
        <v>1</v>
      </c>
      <c r="E6017" s="134" t="s">
        <v>969</v>
      </c>
      <c r="F6017" s="134" t="s">
        <v>310</v>
      </c>
      <c r="G6017" s="134" t="s">
        <v>331</v>
      </c>
      <c r="H6017" s="135">
        <v>411.06</v>
      </c>
      <c r="I6017" s="135">
        <v>411.06</v>
      </c>
      <c r="J6017" s="135">
        <v>555.48</v>
      </c>
      <c r="K6017" t="str">
        <f>VLOOKUP(C6017,ResCat!$A$2:$B$268,2,FALSE)</f>
        <v>HMOSG</v>
      </c>
    </row>
    <row r="6018" spans="3:11" x14ac:dyDescent="0.25">
      <c r="C6018" s="134" t="s">
        <v>154</v>
      </c>
      <c r="D6018" s="134" t="s">
        <v>1</v>
      </c>
      <c r="E6018" s="134" t="s">
        <v>961</v>
      </c>
      <c r="F6018" s="134" t="s">
        <v>310</v>
      </c>
      <c r="G6018" s="134" t="s">
        <v>334</v>
      </c>
      <c r="H6018" s="135">
        <v>2194.42</v>
      </c>
      <c r="I6018" s="135">
        <v>2344.42</v>
      </c>
      <c r="J6018" s="135">
        <v>4471.95</v>
      </c>
      <c r="K6018" t="str">
        <f>VLOOKUP(C6018,ResCat!$A$2:$B$268,2,FALSE)</f>
        <v>HMOSG</v>
      </c>
    </row>
    <row r="6019" spans="3:11" x14ac:dyDescent="0.25">
      <c r="C6019" s="134" t="s">
        <v>154</v>
      </c>
      <c r="D6019" s="134" t="s">
        <v>1</v>
      </c>
      <c r="E6019" s="134" t="s">
        <v>970</v>
      </c>
      <c r="F6019" s="134" t="s">
        <v>310</v>
      </c>
      <c r="G6019" s="134" t="s">
        <v>333</v>
      </c>
      <c r="H6019" s="135">
        <v>21342.27</v>
      </c>
      <c r="I6019" s="135">
        <v>24050.880000000001</v>
      </c>
      <c r="J6019" s="135">
        <v>87931.37999999999</v>
      </c>
      <c r="K6019" t="str">
        <f>VLOOKUP(C6019,ResCat!$A$2:$B$268,2,FALSE)</f>
        <v>HMOSG</v>
      </c>
    </row>
    <row r="6020" spans="3:11" x14ac:dyDescent="0.25">
      <c r="C6020" s="134" t="s">
        <v>154</v>
      </c>
      <c r="D6020" s="134" t="s">
        <v>1</v>
      </c>
      <c r="E6020" s="134" t="s">
        <v>1023</v>
      </c>
      <c r="F6020" s="134" t="s">
        <v>310</v>
      </c>
      <c r="G6020" s="134" t="s">
        <v>308</v>
      </c>
      <c r="H6020" s="135">
        <v>6336.619999999999</v>
      </c>
      <c r="I6020" s="135">
        <v>7461.619999999999</v>
      </c>
      <c r="J6020" s="135">
        <v>9742.119999999999</v>
      </c>
      <c r="K6020" t="str">
        <f>VLOOKUP(C6020,ResCat!$A$2:$B$268,2,FALSE)</f>
        <v>HMOSG</v>
      </c>
    </row>
    <row r="6021" spans="3:11" x14ac:dyDescent="0.25">
      <c r="C6021" s="134" t="s">
        <v>221</v>
      </c>
      <c r="D6021" s="134" t="s">
        <v>3</v>
      </c>
      <c r="E6021" s="134" t="s">
        <v>1025</v>
      </c>
      <c r="F6021" s="134" t="s">
        <v>310</v>
      </c>
      <c r="G6021" s="134" t="s">
        <v>311</v>
      </c>
      <c r="H6021" s="135">
        <v>-1166.56</v>
      </c>
      <c r="I6021" s="135">
        <v>-1458.19</v>
      </c>
      <c r="J6021" s="135">
        <v>0</v>
      </c>
      <c r="K6021" t="str">
        <f>VLOOKUP(C6021,ResCat!$A$2:$B$268,2,FALSE)</f>
        <v>PPOSG</v>
      </c>
    </row>
    <row r="6022" spans="3:11" x14ac:dyDescent="0.25">
      <c r="C6022" s="134" t="s">
        <v>221</v>
      </c>
      <c r="D6022" s="134" t="s">
        <v>3</v>
      </c>
      <c r="E6022" s="134" t="s">
        <v>345</v>
      </c>
      <c r="F6022" s="134" t="s">
        <v>310</v>
      </c>
      <c r="G6022" s="134" t="s">
        <v>311</v>
      </c>
      <c r="H6022" s="135">
        <v>-789.83</v>
      </c>
      <c r="I6022" s="135">
        <v>-789.83</v>
      </c>
      <c r="J6022" s="135">
        <v>-1200</v>
      </c>
      <c r="K6022" t="str">
        <f>VLOOKUP(C6022,ResCat!$A$2:$B$268,2,FALSE)</f>
        <v>PPOSG</v>
      </c>
    </row>
    <row r="6023" spans="3:11" x14ac:dyDescent="0.25">
      <c r="C6023" s="134" t="s">
        <v>221</v>
      </c>
      <c r="D6023" s="134" t="s">
        <v>3</v>
      </c>
      <c r="E6023" s="134" t="s">
        <v>346</v>
      </c>
      <c r="F6023" s="134" t="s">
        <v>310</v>
      </c>
      <c r="G6023" s="134" t="s">
        <v>311</v>
      </c>
      <c r="H6023" s="135">
        <v>0</v>
      </c>
      <c r="I6023" s="135">
        <v>193.01</v>
      </c>
      <c r="J6023" s="135">
        <v>635</v>
      </c>
      <c r="K6023" t="str">
        <f>VLOOKUP(C6023,ResCat!$A$2:$B$268,2,FALSE)</f>
        <v>PPOSG</v>
      </c>
    </row>
    <row r="6024" spans="3:11" x14ac:dyDescent="0.25">
      <c r="C6024" s="134" t="s">
        <v>221</v>
      </c>
      <c r="D6024" s="134" t="s">
        <v>3</v>
      </c>
      <c r="E6024" s="134" t="s">
        <v>309</v>
      </c>
      <c r="F6024" s="134" t="s">
        <v>310</v>
      </c>
      <c r="G6024" s="134" t="s">
        <v>311</v>
      </c>
      <c r="H6024" s="135">
        <v>-4.1299999999999955</v>
      </c>
      <c r="I6024" s="135">
        <v>-272.22000000000003</v>
      </c>
      <c r="J6024" s="135">
        <v>-1405.6000000000001</v>
      </c>
      <c r="K6024" t="str">
        <f>VLOOKUP(C6024,ResCat!$A$2:$B$268,2,FALSE)</f>
        <v>PPOSG</v>
      </c>
    </row>
    <row r="6025" spans="3:11" x14ac:dyDescent="0.25">
      <c r="C6025" s="134" t="s">
        <v>221</v>
      </c>
      <c r="D6025" s="134" t="s">
        <v>3</v>
      </c>
      <c r="E6025" s="134" t="s">
        <v>1026</v>
      </c>
      <c r="F6025" s="134" t="s">
        <v>310</v>
      </c>
      <c r="G6025" s="134" t="s">
        <v>311</v>
      </c>
      <c r="H6025" s="135">
        <v>20.09</v>
      </c>
      <c r="I6025" s="135">
        <v>296.63000000000005</v>
      </c>
      <c r="J6025" s="135">
        <v>296.63000000000005</v>
      </c>
      <c r="K6025" t="str">
        <f>VLOOKUP(C6025,ResCat!$A$2:$B$268,2,FALSE)</f>
        <v>PPOSG</v>
      </c>
    </row>
    <row r="6026" spans="3:11" x14ac:dyDescent="0.25">
      <c r="C6026" s="134" t="s">
        <v>221</v>
      </c>
      <c r="D6026" s="134" t="s">
        <v>3</v>
      </c>
      <c r="E6026" s="134" t="s">
        <v>362</v>
      </c>
      <c r="F6026" s="134" t="s">
        <v>310</v>
      </c>
      <c r="G6026" s="134" t="s">
        <v>311</v>
      </c>
      <c r="H6026" s="135">
        <v>39.979999999999997</v>
      </c>
      <c r="I6026" s="135">
        <v>87.65</v>
      </c>
      <c r="J6026" s="135">
        <v>108.96000000000001</v>
      </c>
      <c r="K6026" t="str">
        <f>VLOOKUP(C6026,ResCat!$A$2:$B$268,2,FALSE)</f>
        <v>PPOSG</v>
      </c>
    </row>
    <row r="6027" spans="3:11" x14ac:dyDescent="0.25">
      <c r="C6027" s="134" t="s">
        <v>221</v>
      </c>
      <c r="D6027" s="134" t="s">
        <v>3</v>
      </c>
      <c r="E6027" s="134" t="s">
        <v>1027</v>
      </c>
      <c r="F6027" s="134" t="s">
        <v>310</v>
      </c>
      <c r="G6027" s="134" t="s">
        <v>311</v>
      </c>
      <c r="H6027" s="135">
        <v>734.77</v>
      </c>
      <c r="I6027" s="135">
        <v>1212.28</v>
      </c>
      <c r="J6027" s="135">
        <v>1201.9000000000001</v>
      </c>
      <c r="K6027" t="str">
        <f>VLOOKUP(C6027,ResCat!$A$2:$B$268,2,FALSE)</f>
        <v>PPOSG</v>
      </c>
    </row>
    <row r="6028" spans="3:11" x14ac:dyDescent="0.25">
      <c r="C6028" s="134" t="s">
        <v>221</v>
      </c>
      <c r="D6028" s="134" t="s">
        <v>3</v>
      </c>
      <c r="E6028" s="134" t="s">
        <v>1028</v>
      </c>
      <c r="F6028" s="134" t="s">
        <v>310</v>
      </c>
      <c r="G6028" s="134" t="s">
        <v>311</v>
      </c>
      <c r="H6028" s="135">
        <v>-254.95</v>
      </c>
      <c r="I6028" s="135">
        <v>-353.47</v>
      </c>
      <c r="J6028" s="135">
        <v>-1068.8400000000001</v>
      </c>
      <c r="K6028" t="str">
        <f>VLOOKUP(C6028,ResCat!$A$2:$B$268,2,FALSE)</f>
        <v>PPOSG</v>
      </c>
    </row>
    <row r="6029" spans="3:11" x14ac:dyDescent="0.25">
      <c r="C6029" s="134" t="s">
        <v>221</v>
      </c>
      <c r="D6029" s="134" t="s">
        <v>3</v>
      </c>
      <c r="E6029" s="134" t="s">
        <v>363</v>
      </c>
      <c r="F6029" s="134" t="s">
        <v>310</v>
      </c>
      <c r="G6029" s="134" t="s">
        <v>311</v>
      </c>
      <c r="H6029" s="135">
        <v>182.22</v>
      </c>
      <c r="I6029" s="135">
        <v>391.44</v>
      </c>
      <c r="J6029" s="135">
        <v>403.24</v>
      </c>
      <c r="K6029" t="str">
        <f>VLOOKUP(C6029,ResCat!$A$2:$B$268,2,FALSE)</f>
        <v>PPOSG</v>
      </c>
    </row>
    <row r="6030" spans="3:11" x14ac:dyDescent="0.25">
      <c r="C6030" s="134" t="s">
        <v>221</v>
      </c>
      <c r="D6030" s="134" t="s">
        <v>3</v>
      </c>
      <c r="E6030" s="134" t="s">
        <v>1029</v>
      </c>
      <c r="F6030" s="134" t="s">
        <v>310</v>
      </c>
      <c r="G6030" s="134" t="s">
        <v>311</v>
      </c>
      <c r="H6030" s="135">
        <v>-159.44</v>
      </c>
      <c r="I6030" s="135">
        <v>483.29999999999995</v>
      </c>
      <c r="J6030" s="135">
        <v>472.92</v>
      </c>
      <c r="K6030" t="str">
        <f>VLOOKUP(C6030,ResCat!$A$2:$B$268,2,FALSE)</f>
        <v>PPOSG</v>
      </c>
    </row>
    <row r="6031" spans="3:11" x14ac:dyDescent="0.25">
      <c r="C6031" s="134" t="s">
        <v>221</v>
      </c>
      <c r="D6031" s="134" t="s">
        <v>3</v>
      </c>
      <c r="E6031" s="134" t="s">
        <v>349</v>
      </c>
      <c r="F6031" s="134" t="s">
        <v>310</v>
      </c>
      <c r="G6031" s="134" t="s">
        <v>311</v>
      </c>
      <c r="H6031" s="135">
        <v>-1468.04</v>
      </c>
      <c r="I6031" s="135">
        <v>-741.05000000000018</v>
      </c>
      <c r="J6031" s="135">
        <v>-672.47000000000025</v>
      </c>
      <c r="K6031" t="str">
        <f>VLOOKUP(C6031,ResCat!$A$2:$B$268,2,FALSE)</f>
        <v>PPOSG</v>
      </c>
    </row>
    <row r="6032" spans="3:11" x14ac:dyDescent="0.25">
      <c r="C6032" s="134" t="s">
        <v>221</v>
      </c>
      <c r="D6032" s="134" t="s">
        <v>3</v>
      </c>
      <c r="E6032" s="134" t="s">
        <v>350</v>
      </c>
      <c r="F6032" s="134" t="s">
        <v>310</v>
      </c>
      <c r="G6032" s="134" t="s">
        <v>311</v>
      </c>
      <c r="H6032" s="135">
        <v>-30.810000000000002</v>
      </c>
      <c r="I6032" s="135">
        <v>230.00000000000003</v>
      </c>
      <c r="J6032" s="135">
        <v>64.28000000000003</v>
      </c>
      <c r="K6032" t="str">
        <f>VLOOKUP(C6032,ResCat!$A$2:$B$268,2,FALSE)</f>
        <v>PPOSG</v>
      </c>
    </row>
    <row r="6033" spans="3:11" x14ac:dyDescent="0.25">
      <c r="C6033" s="134" t="s">
        <v>221</v>
      </c>
      <c r="D6033" s="134" t="s">
        <v>3</v>
      </c>
      <c r="E6033" s="134" t="s">
        <v>359</v>
      </c>
      <c r="F6033" s="134" t="s">
        <v>310</v>
      </c>
      <c r="G6033" s="134" t="s">
        <v>311</v>
      </c>
      <c r="H6033" s="135">
        <v>350.32</v>
      </c>
      <c r="I6033" s="135">
        <v>2473.8500000000004</v>
      </c>
      <c r="J6033" s="135">
        <v>2635.17</v>
      </c>
      <c r="K6033" t="str">
        <f>VLOOKUP(C6033,ResCat!$A$2:$B$268,2,FALSE)</f>
        <v>PPOSG</v>
      </c>
    </row>
    <row r="6034" spans="3:11" x14ac:dyDescent="0.25">
      <c r="C6034" s="134" t="s">
        <v>221</v>
      </c>
      <c r="D6034" s="134" t="s">
        <v>3</v>
      </c>
      <c r="E6034" s="134" t="s">
        <v>354</v>
      </c>
      <c r="F6034" s="134" t="s">
        <v>310</v>
      </c>
      <c r="G6034" s="134" t="s">
        <v>311</v>
      </c>
      <c r="H6034" s="135">
        <v>346.06000000000006</v>
      </c>
      <c r="I6034" s="135">
        <v>920.18</v>
      </c>
      <c r="J6034" s="135">
        <v>1453.9199999999998</v>
      </c>
      <c r="K6034" t="str">
        <f>VLOOKUP(C6034,ResCat!$A$2:$B$268,2,FALSE)</f>
        <v>PPOSG</v>
      </c>
    </row>
    <row r="6035" spans="3:11" x14ac:dyDescent="0.25">
      <c r="C6035" s="134" t="s">
        <v>221</v>
      </c>
      <c r="D6035" s="134" t="s">
        <v>3</v>
      </c>
      <c r="E6035" s="134" t="s">
        <v>366</v>
      </c>
      <c r="F6035" s="134" t="s">
        <v>310</v>
      </c>
      <c r="G6035" s="134" t="s">
        <v>311</v>
      </c>
      <c r="H6035" s="135">
        <v>-1887.93</v>
      </c>
      <c r="I6035" s="135">
        <v>2562.6600000000008</v>
      </c>
      <c r="J6035" s="135">
        <v>9285.880000000001</v>
      </c>
      <c r="K6035" t="str">
        <f>VLOOKUP(C6035,ResCat!$A$2:$B$268,2,FALSE)</f>
        <v>PPOSG</v>
      </c>
    </row>
    <row r="6036" spans="3:11" x14ac:dyDescent="0.25">
      <c r="C6036" s="134" t="s">
        <v>221</v>
      </c>
      <c r="D6036" s="134" t="s">
        <v>3</v>
      </c>
      <c r="E6036" s="134" t="s">
        <v>337</v>
      </c>
      <c r="F6036" s="134" t="s">
        <v>310</v>
      </c>
      <c r="G6036" s="134" t="s">
        <v>311</v>
      </c>
      <c r="H6036" s="135">
        <v>-348.26000000000005</v>
      </c>
      <c r="I6036" s="135">
        <v>868.7399999999999</v>
      </c>
      <c r="J6036" s="135">
        <v>3213.9800000000009</v>
      </c>
      <c r="K6036" t="str">
        <f>VLOOKUP(C6036,ResCat!$A$2:$B$268,2,FALSE)</f>
        <v>PPOSG</v>
      </c>
    </row>
    <row r="6037" spans="3:11" x14ac:dyDescent="0.25">
      <c r="C6037" s="134" t="s">
        <v>221</v>
      </c>
      <c r="D6037" s="134" t="s">
        <v>3</v>
      </c>
      <c r="E6037" s="134" t="s">
        <v>352</v>
      </c>
      <c r="F6037" s="134" t="s">
        <v>310</v>
      </c>
      <c r="G6037" s="134" t="s">
        <v>351</v>
      </c>
      <c r="H6037" s="135">
        <v>247256.38999999996</v>
      </c>
      <c r="I6037" s="135">
        <v>249021.38999999996</v>
      </c>
      <c r="J6037" s="135">
        <v>248758.51999999993</v>
      </c>
      <c r="K6037" t="str">
        <f>VLOOKUP(C6037,ResCat!$A$2:$B$268,2,FALSE)</f>
        <v>PPOSG</v>
      </c>
    </row>
    <row r="6038" spans="3:11" x14ac:dyDescent="0.25">
      <c r="C6038" s="134" t="s">
        <v>221</v>
      </c>
      <c r="D6038" s="134" t="s">
        <v>3</v>
      </c>
      <c r="E6038" s="134" t="s">
        <v>347</v>
      </c>
      <c r="F6038" s="134" t="s">
        <v>310</v>
      </c>
      <c r="G6038" s="134" t="s">
        <v>360</v>
      </c>
      <c r="H6038" s="135">
        <v>842.7</v>
      </c>
      <c r="I6038" s="135">
        <v>1556.0399999999993</v>
      </c>
      <c r="J6038" s="135">
        <v>-1366.6800000000014</v>
      </c>
      <c r="K6038" t="str">
        <f>VLOOKUP(C6038,ResCat!$A$2:$B$268,2,FALSE)</f>
        <v>PPOSG</v>
      </c>
    </row>
    <row r="6039" spans="3:11" x14ac:dyDescent="0.25">
      <c r="C6039" s="134" t="s">
        <v>221</v>
      </c>
      <c r="D6039" s="134" t="s">
        <v>3</v>
      </c>
      <c r="E6039" s="134" t="s">
        <v>361</v>
      </c>
      <c r="F6039" s="134" t="s">
        <v>310</v>
      </c>
      <c r="G6039" s="134" t="s">
        <v>355</v>
      </c>
      <c r="H6039" s="135">
        <v>2830.1099999999997</v>
      </c>
      <c r="I6039" s="135">
        <v>4441.0800000000017</v>
      </c>
      <c r="J6039" s="135">
        <v>5836.9999999999991</v>
      </c>
      <c r="K6039" t="str">
        <f>VLOOKUP(C6039,ResCat!$A$2:$B$268,2,FALSE)</f>
        <v>PPOSG</v>
      </c>
    </row>
    <row r="6040" spans="3:11" x14ac:dyDescent="0.25">
      <c r="C6040" s="134" t="s">
        <v>221</v>
      </c>
      <c r="D6040" s="134" t="s">
        <v>3</v>
      </c>
      <c r="E6040" s="134" t="s">
        <v>312</v>
      </c>
      <c r="F6040" s="134" t="s">
        <v>310</v>
      </c>
      <c r="G6040" s="134" t="s">
        <v>364</v>
      </c>
      <c r="H6040" s="135">
        <v>191.31999999999996</v>
      </c>
      <c r="I6040" s="135">
        <v>1554.5800000000002</v>
      </c>
      <c r="J6040" s="135">
        <v>5794.5199999999995</v>
      </c>
      <c r="K6040" t="str">
        <f>VLOOKUP(C6040,ResCat!$A$2:$B$268,2,FALSE)</f>
        <v>PPOSG</v>
      </c>
    </row>
    <row r="6041" spans="3:11" x14ac:dyDescent="0.25">
      <c r="C6041" s="134" t="s">
        <v>221</v>
      </c>
      <c r="D6041" s="134" t="s">
        <v>3</v>
      </c>
      <c r="E6041" s="134" t="s">
        <v>357</v>
      </c>
      <c r="F6041" s="134" t="s">
        <v>310</v>
      </c>
      <c r="G6041" s="134" t="s">
        <v>338</v>
      </c>
      <c r="H6041" s="135">
        <v>-447.94999999999982</v>
      </c>
      <c r="I6041" s="135">
        <v>911.87</v>
      </c>
      <c r="J6041" s="135">
        <v>429.11000000000166</v>
      </c>
      <c r="K6041" t="str">
        <f>VLOOKUP(C6041,ResCat!$A$2:$B$268,2,FALSE)</f>
        <v>PPOSG</v>
      </c>
    </row>
    <row r="6042" spans="3:11" x14ac:dyDescent="0.25">
      <c r="C6042" s="134" t="s">
        <v>221</v>
      </c>
      <c r="D6042" s="134" t="s">
        <v>3</v>
      </c>
      <c r="E6042" s="134" t="s">
        <v>314</v>
      </c>
      <c r="F6042" s="134" t="s">
        <v>310</v>
      </c>
      <c r="G6042" s="134" t="s">
        <v>356</v>
      </c>
      <c r="H6042" s="135">
        <v>706.03</v>
      </c>
      <c r="I6042" s="135">
        <v>1180.7600000000002</v>
      </c>
      <c r="J6042" s="135">
        <v>6083.4599999999991</v>
      </c>
      <c r="K6042" t="str">
        <f>VLOOKUP(C6042,ResCat!$A$2:$B$268,2,FALSE)</f>
        <v>PPOSG</v>
      </c>
    </row>
    <row r="6043" spans="3:11" x14ac:dyDescent="0.25">
      <c r="C6043" s="134" t="s">
        <v>221</v>
      </c>
      <c r="D6043" s="134" t="s">
        <v>3</v>
      </c>
      <c r="E6043" s="134" t="s">
        <v>339</v>
      </c>
      <c r="F6043" s="134" t="s">
        <v>310</v>
      </c>
      <c r="G6043" s="134" t="s">
        <v>353</v>
      </c>
      <c r="H6043" s="135">
        <v>9665.0899999999983</v>
      </c>
      <c r="I6043" s="135">
        <v>12001.989999999996</v>
      </c>
      <c r="J6043" s="135">
        <v>8928.9499999999971</v>
      </c>
      <c r="K6043" t="str">
        <f>VLOOKUP(C6043,ResCat!$A$2:$B$268,2,FALSE)</f>
        <v>PPOSG</v>
      </c>
    </row>
    <row r="6044" spans="3:11" x14ac:dyDescent="0.25">
      <c r="C6044" s="134" t="s">
        <v>221</v>
      </c>
      <c r="D6044" s="134" t="s">
        <v>3</v>
      </c>
      <c r="E6044" s="134" t="s">
        <v>342</v>
      </c>
      <c r="F6044" s="134" t="s">
        <v>310</v>
      </c>
      <c r="G6044" s="134" t="s">
        <v>348</v>
      </c>
      <c r="H6044" s="135">
        <v>12854.309999999998</v>
      </c>
      <c r="I6044" s="135">
        <v>13960.009999999998</v>
      </c>
      <c r="J6044" s="135">
        <v>14059.089999999998</v>
      </c>
      <c r="K6044" t="str">
        <f>VLOOKUP(C6044,ResCat!$A$2:$B$268,2,FALSE)</f>
        <v>PPOSG</v>
      </c>
    </row>
    <row r="6045" spans="3:11" x14ac:dyDescent="0.25">
      <c r="C6045" s="134" t="s">
        <v>221</v>
      </c>
      <c r="D6045" s="134" t="s">
        <v>3</v>
      </c>
      <c r="E6045" s="134" t="s">
        <v>316</v>
      </c>
      <c r="F6045" s="134" t="s">
        <v>310</v>
      </c>
      <c r="G6045" s="134" t="s">
        <v>313</v>
      </c>
      <c r="H6045" s="135">
        <v>-5326.0299999999961</v>
      </c>
      <c r="I6045" s="135">
        <v>-3427.7800000000016</v>
      </c>
      <c r="J6045" s="135">
        <v>3806.2299999999996</v>
      </c>
      <c r="K6045" t="str">
        <f>VLOOKUP(C6045,ResCat!$A$2:$B$268,2,FALSE)</f>
        <v>PPOSG</v>
      </c>
    </row>
    <row r="6046" spans="3:11" x14ac:dyDescent="0.25">
      <c r="C6046" s="134" t="s">
        <v>221</v>
      </c>
      <c r="D6046" s="134" t="s">
        <v>3</v>
      </c>
      <c r="E6046" s="134" t="s">
        <v>318</v>
      </c>
      <c r="F6046" s="134" t="s">
        <v>310</v>
      </c>
      <c r="G6046" s="134" t="s">
        <v>358</v>
      </c>
      <c r="H6046" s="135">
        <v>4732.7499999999991</v>
      </c>
      <c r="I6046" s="135">
        <v>3615.2400000000011</v>
      </c>
      <c r="J6046" s="135">
        <v>14293.950000000003</v>
      </c>
      <c r="K6046" t="str">
        <f>VLOOKUP(C6046,ResCat!$A$2:$B$268,2,FALSE)</f>
        <v>PPOSG</v>
      </c>
    </row>
    <row r="6047" spans="3:11" x14ac:dyDescent="0.25">
      <c r="C6047" s="134" t="s">
        <v>221</v>
      </c>
      <c r="D6047" s="134" t="s">
        <v>3</v>
      </c>
      <c r="E6047" s="134" t="s">
        <v>320</v>
      </c>
      <c r="F6047" s="134" t="s">
        <v>310</v>
      </c>
      <c r="G6047" s="134" t="s">
        <v>315</v>
      </c>
      <c r="H6047" s="135">
        <v>906.84999999999627</v>
      </c>
      <c r="I6047" s="135">
        <v>1893.1199999999963</v>
      </c>
      <c r="J6047" s="135">
        <v>110.57000000000232</v>
      </c>
      <c r="K6047" t="str">
        <f>VLOOKUP(C6047,ResCat!$A$2:$B$268,2,FALSE)</f>
        <v>PPOSG</v>
      </c>
    </row>
    <row r="6048" spans="3:11" x14ac:dyDescent="0.25">
      <c r="C6048" s="134" t="s">
        <v>221</v>
      </c>
      <c r="D6048" s="134" t="s">
        <v>3</v>
      </c>
      <c r="E6048" s="134" t="s">
        <v>322</v>
      </c>
      <c r="F6048" s="134" t="s">
        <v>310</v>
      </c>
      <c r="G6048" s="134" t="s">
        <v>341</v>
      </c>
      <c r="H6048" s="135">
        <v>-3060.1599999999985</v>
      </c>
      <c r="I6048" s="135">
        <v>3662.499999999995</v>
      </c>
      <c r="J6048" s="135">
        <v>45355.08</v>
      </c>
      <c r="K6048" t="str">
        <f>VLOOKUP(C6048,ResCat!$A$2:$B$268,2,FALSE)</f>
        <v>PPOSG</v>
      </c>
    </row>
    <row r="6049" spans="3:11" x14ac:dyDescent="0.25">
      <c r="C6049" s="134" t="s">
        <v>221</v>
      </c>
      <c r="D6049" s="134" t="s">
        <v>3</v>
      </c>
      <c r="E6049" s="134" t="s">
        <v>324</v>
      </c>
      <c r="F6049" s="134" t="s">
        <v>310</v>
      </c>
      <c r="G6049" s="134" t="s">
        <v>340</v>
      </c>
      <c r="H6049" s="135">
        <v>28156.130000000016</v>
      </c>
      <c r="I6049" s="135">
        <v>37733.549999999988</v>
      </c>
      <c r="J6049" s="135">
        <v>80405.320000000007</v>
      </c>
      <c r="K6049" t="str">
        <f>VLOOKUP(C6049,ResCat!$A$2:$B$268,2,FALSE)</f>
        <v>PPOSG</v>
      </c>
    </row>
    <row r="6050" spans="3:11" x14ac:dyDescent="0.25">
      <c r="C6050" s="134" t="s">
        <v>221</v>
      </c>
      <c r="D6050" s="134" t="s">
        <v>3</v>
      </c>
      <c r="E6050" s="134" t="s">
        <v>326</v>
      </c>
      <c r="F6050" s="134" t="s">
        <v>310</v>
      </c>
      <c r="G6050" s="134" t="s">
        <v>317</v>
      </c>
      <c r="H6050" s="135">
        <v>29817.899999999983</v>
      </c>
      <c r="I6050" s="135">
        <v>40104.909999999996</v>
      </c>
      <c r="J6050" s="135">
        <v>123413.44</v>
      </c>
      <c r="K6050" t="str">
        <f>VLOOKUP(C6050,ResCat!$A$2:$B$268,2,FALSE)</f>
        <v>PPOSG</v>
      </c>
    </row>
    <row r="6051" spans="3:11" x14ac:dyDescent="0.25">
      <c r="C6051" s="134" t="s">
        <v>221</v>
      </c>
      <c r="D6051" s="134" t="s">
        <v>3</v>
      </c>
      <c r="E6051" s="134" t="s">
        <v>328</v>
      </c>
      <c r="F6051" s="134" t="s">
        <v>310</v>
      </c>
      <c r="G6051" s="134" t="s">
        <v>319</v>
      </c>
      <c r="H6051" s="135">
        <v>12062.770000000002</v>
      </c>
      <c r="I6051" s="135">
        <v>15864.949999999988</v>
      </c>
      <c r="J6051" s="135">
        <v>96660.780000000028</v>
      </c>
      <c r="K6051" t="str">
        <f>VLOOKUP(C6051,ResCat!$A$2:$B$268,2,FALSE)</f>
        <v>PPOSG</v>
      </c>
    </row>
    <row r="6052" spans="3:11" x14ac:dyDescent="0.25">
      <c r="C6052" s="134" t="s">
        <v>221</v>
      </c>
      <c r="D6052" s="134" t="s">
        <v>3</v>
      </c>
      <c r="E6052" s="134" t="s">
        <v>330</v>
      </c>
      <c r="F6052" s="134" t="s">
        <v>310</v>
      </c>
      <c r="G6052" s="134" t="s">
        <v>321</v>
      </c>
      <c r="H6052" s="135">
        <v>53684.040000000008</v>
      </c>
      <c r="I6052" s="135">
        <v>61777.990000000013</v>
      </c>
      <c r="J6052" s="135">
        <v>152023.03999999998</v>
      </c>
      <c r="K6052" t="str">
        <f>VLOOKUP(C6052,ResCat!$A$2:$B$268,2,FALSE)</f>
        <v>PPOSG</v>
      </c>
    </row>
    <row r="6053" spans="3:11" x14ac:dyDescent="0.25">
      <c r="C6053" s="134" t="s">
        <v>221</v>
      </c>
      <c r="D6053" s="134" t="s">
        <v>3</v>
      </c>
      <c r="E6053" s="134" t="s">
        <v>332</v>
      </c>
      <c r="F6053" s="134" t="s">
        <v>310</v>
      </c>
      <c r="G6053" s="134" t="s">
        <v>323</v>
      </c>
      <c r="H6053" s="135">
        <v>88671.030000000013</v>
      </c>
      <c r="I6053" s="135">
        <v>99952.610000000117</v>
      </c>
      <c r="J6053" s="135">
        <v>220813.59</v>
      </c>
      <c r="K6053" t="str">
        <f>VLOOKUP(C6053,ResCat!$A$2:$B$268,2,FALSE)</f>
        <v>PPOSG</v>
      </c>
    </row>
    <row r="6054" spans="3:11" x14ac:dyDescent="0.25">
      <c r="C6054" s="134" t="s">
        <v>221</v>
      </c>
      <c r="D6054" s="134" t="s">
        <v>3</v>
      </c>
      <c r="E6054" s="134" t="s">
        <v>335</v>
      </c>
      <c r="F6054" s="134" t="s">
        <v>310</v>
      </c>
      <c r="G6054" s="134" t="s">
        <v>325</v>
      </c>
      <c r="H6054" s="135">
        <v>144884.38000000003</v>
      </c>
      <c r="I6054" s="135">
        <v>158989.76000000007</v>
      </c>
      <c r="J6054" s="135">
        <v>213606.45000000004</v>
      </c>
      <c r="K6054" t="str">
        <f>VLOOKUP(C6054,ResCat!$A$2:$B$268,2,FALSE)</f>
        <v>PPOSG</v>
      </c>
    </row>
    <row r="6055" spans="3:11" x14ac:dyDescent="0.25">
      <c r="C6055" s="134" t="s">
        <v>221</v>
      </c>
      <c r="D6055" s="134" t="s">
        <v>3</v>
      </c>
      <c r="E6055" s="134" t="s">
        <v>4</v>
      </c>
      <c r="F6055" s="134" t="s">
        <v>310</v>
      </c>
      <c r="G6055" s="134" t="s">
        <v>327</v>
      </c>
      <c r="H6055" s="135">
        <v>120706.94999999997</v>
      </c>
      <c r="I6055" s="135">
        <v>150536.65000000029</v>
      </c>
      <c r="J6055" s="135">
        <v>441986.9499999999</v>
      </c>
      <c r="K6055" t="str">
        <f>VLOOKUP(C6055,ResCat!$A$2:$B$268,2,FALSE)</f>
        <v>PPOSG</v>
      </c>
    </row>
    <row r="6056" spans="3:11" x14ac:dyDescent="0.25">
      <c r="C6056" s="134" t="s">
        <v>221</v>
      </c>
      <c r="D6056" s="134" t="s">
        <v>3</v>
      </c>
      <c r="E6056" s="134" t="s">
        <v>511</v>
      </c>
      <c r="F6056" s="134" t="s">
        <v>310</v>
      </c>
      <c r="G6056" s="134" t="s">
        <v>329</v>
      </c>
      <c r="H6056" s="135">
        <v>267163.18000000011</v>
      </c>
      <c r="I6056" s="135">
        <v>315237.07000000047</v>
      </c>
      <c r="J6056" s="135">
        <v>607564.66999999993</v>
      </c>
      <c r="K6056" t="str">
        <f>VLOOKUP(C6056,ResCat!$A$2:$B$268,2,FALSE)</f>
        <v>PPOSG</v>
      </c>
    </row>
    <row r="6057" spans="3:11" x14ac:dyDescent="0.25">
      <c r="C6057" s="134" t="s">
        <v>221</v>
      </c>
      <c r="D6057" s="134" t="s">
        <v>3</v>
      </c>
      <c r="E6057" s="134" t="s">
        <v>969</v>
      </c>
      <c r="F6057" s="134" t="s">
        <v>310</v>
      </c>
      <c r="G6057" s="134" t="s">
        <v>331</v>
      </c>
      <c r="H6057" s="135">
        <v>443833.67000000138</v>
      </c>
      <c r="I6057" s="135">
        <v>553021.67000000121</v>
      </c>
      <c r="J6057" s="135">
        <v>1285802.3000000038</v>
      </c>
      <c r="K6057" t="str">
        <f>VLOOKUP(C6057,ResCat!$A$2:$B$268,2,FALSE)</f>
        <v>PPOSG</v>
      </c>
    </row>
    <row r="6058" spans="3:11" x14ac:dyDescent="0.25">
      <c r="C6058" s="134" t="s">
        <v>221</v>
      </c>
      <c r="D6058" s="134" t="s">
        <v>3</v>
      </c>
      <c r="E6058" s="134" t="s">
        <v>961</v>
      </c>
      <c r="F6058" s="134" t="s">
        <v>310</v>
      </c>
      <c r="G6058" s="134" t="s">
        <v>334</v>
      </c>
      <c r="H6058" s="135">
        <v>817303.04999999993</v>
      </c>
      <c r="I6058" s="135">
        <v>1025990.3599999979</v>
      </c>
      <c r="J6058" s="135">
        <v>2253233.5200000005</v>
      </c>
      <c r="K6058" t="str">
        <f>VLOOKUP(C6058,ResCat!$A$2:$B$268,2,FALSE)</f>
        <v>PPOSG</v>
      </c>
    </row>
    <row r="6059" spans="3:11" x14ac:dyDescent="0.25">
      <c r="C6059" s="134" t="s">
        <v>221</v>
      </c>
      <c r="D6059" s="134" t="s">
        <v>3</v>
      </c>
      <c r="E6059" s="134" t="s">
        <v>970</v>
      </c>
      <c r="F6059" s="134" t="s">
        <v>310</v>
      </c>
      <c r="G6059" s="134" t="s">
        <v>333</v>
      </c>
      <c r="H6059" s="135">
        <v>3430680.9699999695</v>
      </c>
      <c r="I6059" s="135">
        <v>4832313.079999892</v>
      </c>
      <c r="J6059" s="135">
        <v>13650247.929999977</v>
      </c>
      <c r="K6059" t="str">
        <f>VLOOKUP(C6059,ResCat!$A$2:$B$268,2,FALSE)</f>
        <v>PPOSG</v>
      </c>
    </row>
    <row r="6060" spans="3:11" x14ac:dyDescent="0.25">
      <c r="C6060" s="134" t="s">
        <v>221</v>
      </c>
      <c r="D6060" s="134" t="s">
        <v>3</v>
      </c>
      <c r="E6060" s="134" t="s">
        <v>1023</v>
      </c>
      <c r="F6060" s="134" t="s">
        <v>310</v>
      </c>
      <c r="G6060" s="134" t="s">
        <v>308</v>
      </c>
      <c r="H6060" s="135">
        <v>3019596.4499999983</v>
      </c>
      <c r="I6060" s="135">
        <v>6838020.6999998242</v>
      </c>
      <c r="J6060" s="135">
        <v>18949655.3699999</v>
      </c>
      <c r="K6060" t="str">
        <f>VLOOKUP(C6060,ResCat!$A$2:$B$268,2,FALSE)</f>
        <v>PPOSG</v>
      </c>
    </row>
    <row r="6061" spans="3:11" x14ac:dyDescent="0.25">
      <c r="C6061" s="134" t="s">
        <v>221</v>
      </c>
      <c r="D6061" s="134" t="s">
        <v>0</v>
      </c>
      <c r="E6061" s="134" t="s">
        <v>365</v>
      </c>
      <c r="F6061" s="134" t="s">
        <v>310</v>
      </c>
      <c r="G6061" s="134" t="s">
        <v>311</v>
      </c>
      <c r="H6061" s="135">
        <v>-71124.820000000007</v>
      </c>
      <c r="I6061" s="135">
        <v>-71124.820000000007</v>
      </c>
      <c r="J6061" s="135">
        <v>5115.84</v>
      </c>
      <c r="K6061" t="str">
        <f>VLOOKUP(C6061,ResCat!$A$2:$B$268,2,FALSE)</f>
        <v>PPOSG</v>
      </c>
    </row>
    <row r="6062" spans="3:11" x14ac:dyDescent="0.25">
      <c r="C6062" s="134" t="s">
        <v>221</v>
      </c>
      <c r="D6062" s="134" t="s">
        <v>0</v>
      </c>
      <c r="E6062" s="134" t="s">
        <v>344</v>
      </c>
      <c r="F6062" s="134" t="s">
        <v>310</v>
      </c>
      <c r="G6062" s="134" t="s">
        <v>311</v>
      </c>
      <c r="H6062" s="135">
        <v>-9.5299999999999994</v>
      </c>
      <c r="I6062" s="135">
        <v>-9.5299999999999994</v>
      </c>
      <c r="J6062" s="135">
        <v>0</v>
      </c>
      <c r="K6062" t="str">
        <f>VLOOKUP(C6062,ResCat!$A$2:$B$268,2,FALSE)</f>
        <v>PPOSG</v>
      </c>
    </row>
    <row r="6063" spans="3:11" x14ac:dyDescent="0.25">
      <c r="C6063" s="134" t="s">
        <v>221</v>
      </c>
      <c r="D6063" s="134" t="s">
        <v>0</v>
      </c>
      <c r="E6063" s="134" t="s">
        <v>1026</v>
      </c>
      <c r="F6063" s="134" t="s">
        <v>310</v>
      </c>
      <c r="G6063" s="134" t="s">
        <v>311</v>
      </c>
      <c r="H6063" s="135">
        <v>-0.4</v>
      </c>
      <c r="I6063" s="135">
        <v>-0.4</v>
      </c>
      <c r="J6063" s="135">
        <v>0</v>
      </c>
      <c r="K6063" t="str">
        <f>VLOOKUP(C6063,ResCat!$A$2:$B$268,2,FALSE)</f>
        <v>PPOSG</v>
      </c>
    </row>
    <row r="6064" spans="3:11" x14ac:dyDescent="0.25">
      <c r="C6064" s="134" t="s">
        <v>221</v>
      </c>
      <c r="D6064" s="134" t="s">
        <v>0</v>
      </c>
      <c r="E6064" s="134" t="s">
        <v>362</v>
      </c>
      <c r="F6064" s="134" t="s">
        <v>310</v>
      </c>
      <c r="G6064" s="134" t="s">
        <v>311</v>
      </c>
      <c r="H6064" s="135">
        <v>-0.56000000000000005</v>
      </c>
      <c r="I6064" s="135">
        <v>-0.56000000000000005</v>
      </c>
      <c r="J6064" s="135">
        <v>0</v>
      </c>
      <c r="K6064" t="str">
        <f>VLOOKUP(C6064,ResCat!$A$2:$B$268,2,FALSE)</f>
        <v>PPOSG</v>
      </c>
    </row>
    <row r="6065" spans="3:11" x14ac:dyDescent="0.25">
      <c r="C6065" s="134" t="s">
        <v>221</v>
      </c>
      <c r="D6065" s="134" t="s">
        <v>0</v>
      </c>
      <c r="E6065" s="134" t="s">
        <v>1027</v>
      </c>
      <c r="F6065" s="134" t="s">
        <v>310</v>
      </c>
      <c r="G6065" s="134" t="s">
        <v>311</v>
      </c>
      <c r="H6065" s="135">
        <v>-613.11</v>
      </c>
      <c r="I6065" s="135">
        <v>-613.11</v>
      </c>
      <c r="J6065" s="135">
        <v>0</v>
      </c>
      <c r="K6065" t="str">
        <f>VLOOKUP(C6065,ResCat!$A$2:$B$268,2,FALSE)</f>
        <v>PPOSG</v>
      </c>
    </row>
    <row r="6066" spans="3:11" x14ac:dyDescent="0.25">
      <c r="C6066" s="134" t="s">
        <v>221</v>
      </c>
      <c r="D6066" s="134" t="s">
        <v>0</v>
      </c>
      <c r="E6066" s="134" t="s">
        <v>363</v>
      </c>
      <c r="F6066" s="134" t="s">
        <v>310</v>
      </c>
      <c r="G6066" s="134" t="s">
        <v>311</v>
      </c>
      <c r="H6066" s="135">
        <v>16244.97</v>
      </c>
      <c r="I6066" s="135">
        <v>18200</v>
      </c>
      <c r="J6066" s="135">
        <v>89010</v>
      </c>
      <c r="K6066" t="str">
        <f>VLOOKUP(C6066,ResCat!$A$2:$B$268,2,FALSE)</f>
        <v>PPOSG</v>
      </c>
    </row>
    <row r="6067" spans="3:11" x14ac:dyDescent="0.25">
      <c r="C6067" s="134" t="s">
        <v>221</v>
      </c>
      <c r="D6067" s="134" t="s">
        <v>0</v>
      </c>
      <c r="E6067" s="134" t="s">
        <v>349</v>
      </c>
      <c r="F6067" s="134" t="s">
        <v>310</v>
      </c>
      <c r="G6067" s="134" t="s">
        <v>311</v>
      </c>
      <c r="H6067" s="135">
        <v>1472.39</v>
      </c>
      <c r="I6067" s="135">
        <v>3172.389999999999</v>
      </c>
      <c r="J6067" s="135">
        <v>4532.3999999999996</v>
      </c>
      <c r="K6067" t="str">
        <f>VLOOKUP(C6067,ResCat!$A$2:$B$268,2,FALSE)</f>
        <v>PPOSG</v>
      </c>
    </row>
    <row r="6068" spans="3:11" x14ac:dyDescent="0.25">
      <c r="C6068" s="134" t="s">
        <v>221</v>
      </c>
      <c r="D6068" s="134" t="s">
        <v>0</v>
      </c>
      <c r="E6068" s="134" t="s">
        <v>366</v>
      </c>
      <c r="F6068" s="134" t="s">
        <v>310</v>
      </c>
      <c r="G6068" s="134" t="s">
        <v>311</v>
      </c>
      <c r="H6068" s="135">
        <v>3107.5600000000004</v>
      </c>
      <c r="I6068" s="135">
        <v>-3821.4400000000051</v>
      </c>
      <c r="J6068" s="135">
        <v>-25800</v>
      </c>
      <c r="K6068" t="str">
        <f>VLOOKUP(C6068,ResCat!$A$2:$B$268,2,FALSE)</f>
        <v>PPOSG</v>
      </c>
    </row>
    <row r="6069" spans="3:11" x14ac:dyDescent="0.25">
      <c r="C6069" s="134" t="s">
        <v>221</v>
      </c>
      <c r="D6069" s="134" t="s">
        <v>0</v>
      </c>
      <c r="E6069" s="134" t="s">
        <v>337</v>
      </c>
      <c r="F6069" s="134" t="s">
        <v>310</v>
      </c>
      <c r="G6069" s="134" t="s">
        <v>311</v>
      </c>
      <c r="H6069" s="135">
        <v>98398.91</v>
      </c>
      <c r="I6069" s="135">
        <v>94086.3</v>
      </c>
      <c r="J6069" s="135">
        <v>232183.29</v>
      </c>
      <c r="K6069" t="str">
        <f>VLOOKUP(C6069,ResCat!$A$2:$B$268,2,FALSE)</f>
        <v>PPOSG</v>
      </c>
    </row>
    <row r="6070" spans="3:11" x14ac:dyDescent="0.25">
      <c r="C6070" s="134" t="s">
        <v>221</v>
      </c>
      <c r="D6070" s="134" t="s">
        <v>0</v>
      </c>
      <c r="E6070" s="134" t="s">
        <v>352</v>
      </c>
      <c r="F6070" s="134" t="s">
        <v>310</v>
      </c>
      <c r="G6070" s="134" t="s">
        <v>351</v>
      </c>
      <c r="H6070" s="135">
        <v>114725.17000000001</v>
      </c>
      <c r="I6070" s="135">
        <v>120432.65000000002</v>
      </c>
      <c r="J6070" s="135">
        <v>188825.35000000003</v>
      </c>
      <c r="K6070" t="str">
        <f>VLOOKUP(C6070,ResCat!$A$2:$B$268,2,FALSE)</f>
        <v>PPOSG</v>
      </c>
    </row>
    <row r="6071" spans="3:11" x14ac:dyDescent="0.25">
      <c r="C6071" s="134" t="s">
        <v>221</v>
      </c>
      <c r="D6071" s="134" t="s">
        <v>0</v>
      </c>
      <c r="E6071" s="134" t="s">
        <v>347</v>
      </c>
      <c r="F6071" s="134" t="s">
        <v>310</v>
      </c>
      <c r="G6071" s="134" t="s">
        <v>360</v>
      </c>
      <c r="H6071" s="135">
        <v>2693.0600000000004</v>
      </c>
      <c r="I6071" s="135">
        <v>2483.1900000000005</v>
      </c>
      <c r="J6071" s="135">
        <v>17502.8</v>
      </c>
      <c r="K6071" t="str">
        <f>VLOOKUP(C6071,ResCat!$A$2:$B$268,2,FALSE)</f>
        <v>PPOSG</v>
      </c>
    </row>
    <row r="6072" spans="3:11" x14ac:dyDescent="0.25">
      <c r="C6072" s="134" t="s">
        <v>221</v>
      </c>
      <c r="D6072" s="134" t="s">
        <v>0</v>
      </c>
      <c r="E6072" s="134" t="s">
        <v>361</v>
      </c>
      <c r="F6072" s="134" t="s">
        <v>310</v>
      </c>
      <c r="G6072" s="134" t="s">
        <v>355</v>
      </c>
      <c r="H6072" s="135">
        <v>52982.93</v>
      </c>
      <c r="I6072" s="135">
        <v>52564.9</v>
      </c>
      <c r="J6072" s="135">
        <v>666425.41</v>
      </c>
      <c r="K6072" t="str">
        <f>VLOOKUP(C6072,ResCat!$A$2:$B$268,2,FALSE)</f>
        <v>PPOSG</v>
      </c>
    </row>
    <row r="6073" spans="3:11" x14ac:dyDescent="0.25">
      <c r="C6073" s="134" t="s">
        <v>221</v>
      </c>
      <c r="D6073" s="134" t="s">
        <v>0</v>
      </c>
      <c r="E6073" s="134" t="s">
        <v>312</v>
      </c>
      <c r="F6073" s="134" t="s">
        <v>310</v>
      </c>
      <c r="G6073" s="134" t="s">
        <v>364</v>
      </c>
      <c r="H6073" s="135">
        <v>100486.42</v>
      </c>
      <c r="I6073" s="135">
        <v>103240.04</v>
      </c>
      <c r="J6073" s="135">
        <v>528858.99</v>
      </c>
      <c r="K6073" t="str">
        <f>VLOOKUP(C6073,ResCat!$A$2:$B$268,2,FALSE)</f>
        <v>PPOSG</v>
      </c>
    </row>
    <row r="6074" spans="3:11" x14ac:dyDescent="0.25">
      <c r="C6074" s="134" t="s">
        <v>221</v>
      </c>
      <c r="D6074" s="134" t="s">
        <v>0</v>
      </c>
      <c r="E6074" s="134" t="s">
        <v>357</v>
      </c>
      <c r="F6074" s="134" t="s">
        <v>310</v>
      </c>
      <c r="G6074" s="134" t="s">
        <v>338</v>
      </c>
      <c r="H6074" s="135">
        <v>-13125.01</v>
      </c>
      <c r="I6074" s="135">
        <v>-7782.4199999999983</v>
      </c>
      <c r="J6074" s="135">
        <v>13968.54</v>
      </c>
      <c r="K6074" t="str">
        <f>VLOOKUP(C6074,ResCat!$A$2:$B$268,2,FALSE)</f>
        <v>PPOSG</v>
      </c>
    </row>
    <row r="6075" spans="3:11" x14ac:dyDescent="0.25">
      <c r="C6075" s="134" t="s">
        <v>221</v>
      </c>
      <c r="D6075" s="134" t="s">
        <v>0</v>
      </c>
      <c r="E6075" s="134" t="s">
        <v>314</v>
      </c>
      <c r="F6075" s="134" t="s">
        <v>310</v>
      </c>
      <c r="G6075" s="134" t="s">
        <v>356</v>
      </c>
      <c r="H6075" s="135">
        <v>-5901.0599999999995</v>
      </c>
      <c r="I6075" s="135">
        <v>-5901.0599999999995</v>
      </c>
      <c r="J6075" s="135">
        <v>-44514.45</v>
      </c>
      <c r="K6075" t="str">
        <f>VLOOKUP(C6075,ResCat!$A$2:$B$268,2,FALSE)</f>
        <v>PPOSG</v>
      </c>
    </row>
    <row r="6076" spans="3:11" x14ac:dyDescent="0.25">
      <c r="C6076" s="134" t="s">
        <v>221</v>
      </c>
      <c r="D6076" s="134" t="s">
        <v>0</v>
      </c>
      <c r="E6076" s="134" t="s">
        <v>339</v>
      </c>
      <c r="F6076" s="134" t="s">
        <v>310</v>
      </c>
      <c r="G6076" s="134" t="s">
        <v>353</v>
      </c>
      <c r="H6076" s="135">
        <v>-3090.5200000000032</v>
      </c>
      <c r="I6076" s="135">
        <v>19012.53</v>
      </c>
      <c r="J6076" s="135">
        <v>150083.6</v>
      </c>
      <c r="K6076" t="str">
        <f>VLOOKUP(C6076,ResCat!$A$2:$B$268,2,FALSE)</f>
        <v>PPOSG</v>
      </c>
    </row>
    <row r="6077" spans="3:11" x14ac:dyDescent="0.25">
      <c r="C6077" s="134" t="s">
        <v>221</v>
      </c>
      <c r="D6077" s="134" t="s">
        <v>0</v>
      </c>
      <c r="E6077" s="134" t="s">
        <v>342</v>
      </c>
      <c r="F6077" s="134" t="s">
        <v>310</v>
      </c>
      <c r="G6077" s="134" t="s">
        <v>348</v>
      </c>
      <c r="H6077" s="135">
        <v>5470.6800000000094</v>
      </c>
      <c r="I6077" s="135">
        <v>10902.289999999999</v>
      </c>
      <c r="J6077" s="135">
        <v>-51832.49</v>
      </c>
      <c r="K6077" t="str">
        <f>VLOOKUP(C6077,ResCat!$A$2:$B$268,2,FALSE)</f>
        <v>PPOSG</v>
      </c>
    </row>
    <row r="6078" spans="3:11" x14ac:dyDescent="0.25">
      <c r="C6078" s="134" t="s">
        <v>221</v>
      </c>
      <c r="D6078" s="134" t="s">
        <v>0</v>
      </c>
      <c r="E6078" s="134" t="s">
        <v>316</v>
      </c>
      <c r="F6078" s="134" t="s">
        <v>310</v>
      </c>
      <c r="G6078" s="134" t="s">
        <v>313</v>
      </c>
      <c r="H6078" s="135">
        <v>323604.17000000004</v>
      </c>
      <c r="I6078" s="135">
        <v>329454.66000000003</v>
      </c>
      <c r="J6078" s="135">
        <v>191842.80000000002</v>
      </c>
      <c r="K6078" t="str">
        <f>VLOOKUP(C6078,ResCat!$A$2:$B$268,2,FALSE)</f>
        <v>PPOSG</v>
      </c>
    </row>
    <row r="6079" spans="3:11" x14ac:dyDescent="0.25">
      <c r="C6079" s="134" t="s">
        <v>221</v>
      </c>
      <c r="D6079" s="134" t="s">
        <v>0</v>
      </c>
      <c r="E6079" s="134" t="s">
        <v>318</v>
      </c>
      <c r="F6079" s="134" t="s">
        <v>310</v>
      </c>
      <c r="G6079" s="134" t="s">
        <v>358</v>
      </c>
      <c r="H6079" s="135">
        <v>-128482.23999999996</v>
      </c>
      <c r="I6079" s="135">
        <v>-85960.189999999973</v>
      </c>
      <c r="J6079" s="135">
        <v>527751.59</v>
      </c>
      <c r="K6079" t="str">
        <f>VLOOKUP(C6079,ResCat!$A$2:$B$268,2,FALSE)</f>
        <v>PPOSG</v>
      </c>
    </row>
    <row r="6080" spans="3:11" x14ac:dyDescent="0.25">
      <c r="C6080" s="134" t="s">
        <v>221</v>
      </c>
      <c r="D6080" s="134" t="s">
        <v>0</v>
      </c>
      <c r="E6080" s="134" t="s">
        <v>320</v>
      </c>
      <c r="F6080" s="134" t="s">
        <v>310</v>
      </c>
      <c r="G6080" s="134" t="s">
        <v>315</v>
      </c>
      <c r="H6080" s="135">
        <v>297371.31999999977</v>
      </c>
      <c r="I6080" s="135">
        <v>357752.54</v>
      </c>
      <c r="J6080" s="135">
        <v>74836.069999999992</v>
      </c>
      <c r="K6080" t="str">
        <f>VLOOKUP(C6080,ResCat!$A$2:$B$268,2,FALSE)</f>
        <v>PPOSG</v>
      </c>
    </row>
    <row r="6081" spans="3:11" x14ac:dyDescent="0.25">
      <c r="C6081" s="134" t="s">
        <v>221</v>
      </c>
      <c r="D6081" s="134" t="s">
        <v>0</v>
      </c>
      <c r="E6081" s="134" t="s">
        <v>322</v>
      </c>
      <c r="F6081" s="134" t="s">
        <v>310</v>
      </c>
      <c r="G6081" s="134" t="s">
        <v>341</v>
      </c>
      <c r="H6081" s="135">
        <v>-63572.639999999999</v>
      </c>
      <c r="I6081" s="135">
        <v>-67393.899999999994</v>
      </c>
      <c r="J6081" s="135">
        <v>182334.05</v>
      </c>
      <c r="K6081" t="str">
        <f>VLOOKUP(C6081,ResCat!$A$2:$B$268,2,FALSE)</f>
        <v>PPOSG</v>
      </c>
    </row>
    <row r="6082" spans="3:11" x14ac:dyDescent="0.25">
      <c r="C6082" s="134" t="s">
        <v>221</v>
      </c>
      <c r="D6082" s="134" t="s">
        <v>0</v>
      </c>
      <c r="E6082" s="134" t="s">
        <v>324</v>
      </c>
      <c r="F6082" s="134" t="s">
        <v>310</v>
      </c>
      <c r="G6082" s="134" t="s">
        <v>340</v>
      </c>
      <c r="H6082" s="135">
        <v>32743.64000000001</v>
      </c>
      <c r="I6082" s="135">
        <v>43091.740000000005</v>
      </c>
      <c r="J6082" s="135">
        <v>-270990.19000000018</v>
      </c>
      <c r="K6082" t="str">
        <f>VLOOKUP(C6082,ResCat!$A$2:$B$268,2,FALSE)</f>
        <v>PPOSG</v>
      </c>
    </row>
    <row r="6083" spans="3:11" x14ac:dyDescent="0.25">
      <c r="C6083" s="134" t="s">
        <v>221</v>
      </c>
      <c r="D6083" s="134" t="s">
        <v>0</v>
      </c>
      <c r="E6083" s="134" t="s">
        <v>326</v>
      </c>
      <c r="F6083" s="134" t="s">
        <v>310</v>
      </c>
      <c r="G6083" s="134" t="s">
        <v>317</v>
      </c>
      <c r="H6083" s="135">
        <v>107267.74000000012</v>
      </c>
      <c r="I6083" s="135">
        <v>111300.84000000005</v>
      </c>
      <c r="J6083" s="135">
        <v>582993.01999999944</v>
      </c>
      <c r="K6083" t="str">
        <f>VLOOKUP(C6083,ResCat!$A$2:$B$268,2,FALSE)</f>
        <v>PPOSG</v>
      </c>
    </row>
    <row r="6084" spans="3:11" x14ac:dyDescent="0.25">
      <c r="C6084" s="134" t="s">
        <v>221</v>
      </c>
      <c r="D6084" s="134" t="s">
        <v>0</v>
      </c>
      <c r="E6084" s="134" t="s">
        <v>328</v>
      </c>
      <c r="F6084" s="134" t="s">
        <v>310</v>
      </c>
      <c r="G6084" s="134" t="s">
        <v>319</v>
      </c>
      <c r="H6084" s="135">
        <v>120013.86000000004</v>
      </c>
      <c r="I6084" s="135">
        <v>134484.83000000005</v>
      </c>
      <c r="J6084" s="135">
        <v>831740.34</v>
      </c>
      <c r="K6084" t="str">
        <f>VLOOKUP(C6084,ResCat!$A$2:$B$268,2,FALSE)</f>
        <v>PPOSG</v>
      </c>
    </row>
    <row r="6085" spans="3:11" x14ac:dyDescent="0.25">
      <c r="C6085" s="134" t="s">
        <v>221</v>
      </c>
      <c r="D6085" s="134" t="s">
        <v>0</v>
      </c>
      <c r="E6085" s="134" t="s">
        <v>330</v>
      </c>
      <c r="F6085" s="134" t="s">
        <v>310</v>
      </c>
      <c r="G6085" s="134" t="s">
        <v>321</v>
      </c>
      <c r="H6085" s="135">
        <v>374129.10000000009</v>
      </c>
      <c r="I6085" s="135">
        <v>378183.14</v>
      </c>
      <c r="J6085" s="135">
        <v>431747.22</v>
      </c>
      <c r="K6085" t="str">
        <f>VLOOKUP(C6085,ResCat!$A$2:$B$268,2,FALSE)</f>
        <v>PPOSG</v>
      </c>
    </row>
    <row r="6086" spans="3:11" x14ac:dyDescent="0.25">
      <c r="C6086" s="134" t="s">
        <v>221</v>
      </c>
      <c r="D6086" s="134" t="s">
        <v>0</v>
      </c>
      <c r="E6086" s="134" t="s">
        <v>332</v>
      </c>
      <c r="F6086" s="134" t="s">
        <v>310</v>
      </c>
      <c r="G6086" s="134" t="s">
        <v>323</v>
      </c>
      <c r="H6086" s="135">
        <v>733597.08000000007</v>
      </c>
      <c r="I6086" s="135">
        <v>775080.3600000001</v>
      </c>
      <c r="J6086" s="135">
        <v>1218225.5200000005</v>
      </c>
      <c r="K6086" t="str">
        <f>VLOOKUP(C6086,ResCat!$A$2:$B$268,2,FALSE)</f>
        <v>PPOSG</v>
      </c>
    </row>
    <row r="6087" spans="3:11" x14ac:dyDescent="0.25">
      <c r="C6087" s="134" t="s">
        <v>221</v>
      </c>
      <c r="D6087" s="134" t="s">
        <v>0</v>
      </c>
      <c r="E6087" s="134" t="s">
        <v>335</v>
      </c>
      <c r="F6087" s="134" t="s">
        <v>310</v>
      </c>
      <c r="G6087" s="134" t="s">
        <v>325</v>
      </c>
      <c r="H6087" s="135">
        <v>2010285.7300000004</v>
      </c>
      <c r="I6087" s="135">
        <v>2026639.3399999999</v>
      </c>
      <c r="J6087" s="135">
        <v>3899810.7000000011</v>
      </c>
      <c r="K6087" t="str">
        <f>VLOOKUP(C6087,ResCat!$A$2:$B$268,2,FALSE)</f>
        <v>PPOSG</v>
      </c>
    </row>
    <row r="6088" spans="3:11" x14ac:dyDescent="0.25">
      <c r="C6088" s="134" t="s">
        <v>221</v>
      </c>
      <c r="D6088" s="134" t="s">
        <v>0</v>
      </c>
      <c r="E6088" s="134" t="s">
        <v>4</v>
      </c>
      <c r="F6088" s="134" t="s">
        <v>310</v>
      </c>
      <c r="G6088" s="134" t="s">
        <v>327</v>
      </c>
      <c r="H6088" s="135">
        <v>2302236.3200000003</v>
      </c>
      <c r="I6088" s="135">
        <v>2366350.5000000033</v>
      </c>
      <c r="J6088" s="135">
        <v>4104240.5300000007</v>
      </c>
      <c r="K6088" t="str">
        <f>VLOOKUP(C6088,ResCat!$A$2:$B$268,2,FALSE)</f>
        <v>PPOSG</v>
      </c>
    </row>
    <row r="6089" spans="3:11" x14ac:dyDescent="0.25">
      <c r="C6089" s="134" t="s">
        <v>221</v>
      </c>
      <c r="D6089" s="134" t="s">
        <v>0</v>
      </c>
      <c r="E6089" s="134" t="s">
        <v>511</v>
      </c>
      <c r="F6089" s="134" t="s">
        <v>310</v>
      </c>
      <c r="G6089" s="134" t="s">
        <v>329</v>
      </c>
      <c r="H6089" s="135">
        <v>2050332.9899999991</v>
      </c>
      <c r="I6089" s="135">
        <v>2134919.2899999991</v>
      </c>
      <c r="J6089" s="135">
        <v>6617329.040000001</v>
      </c>
      <c r="K6089" t="str">
        <f>VLOOKUP(C6089,ResCat!$A$2:$B$268,2,FALSE)</f>
        <v>PPOSG</v>
      </c>
    </row>
    <row r="6090" spans="3:11" x14ac:dyDescent="0.25">
      <c r="C6090" s="134" t="s">
        <v>221</v>
      </c>
      <c r="D6090" s="134" t="s">
        <v>0</v>
      </c>
      <c r="E6090" s="134" t="s">
        <v>969</v>
      </c>
      <c r="F6090" s="134" t="s">
        <v>310</v>
      </c>
      <c r="G6090" s="134" t="s">
        <v>331</v>
      </c>
      <c r="H6090" s="135">
        <v>5897392.140000008</v>
      </c>
      <c r="I6090" s="135">
        <v>6014427.4999999925</v>
      </c>
      <c r="J6090" s="135">
        <v>12366869.999999963</v>
      </c>
      <c r="K6090" t="str">
        <f>VLOOKUP(C6090,ResCat!$A$2:$B$268,2,FALSE)</f>
        <v>PPOSG</v>
      </c>
    </row>
    <row r="6091" spans="3:11" x14ac:dyDescent="0.25">
      <c r="C6091" s="134" t="s">
        <v>221</v>
      </c>
      <c r="D6091" s="134" t="s">
        <v>0</v>
      </c>
      <c r="E6091" s="134" t="s">
        <v>961</v>
      </c>
      <c r="F6091" s="134" t="s">
        <v>310</v>
      </c>
      <c r="G6091" s="134" t="s">
        <v>334</v>
      </c>
      <c r="H6091" s="135">
        <v>6687406.3899999941</v>
      </c>
      <c r="I6091" s="135">
        <v>6939127.1399999978</v>
      </c>
      <c r="J6091" s="135">
        <v>17478704.47000001</v>
      </c>
      <c r="K6091" t="str">
        <f>VLOOKUP(C6091,ResCat!$A$2:$B$268,2,FALSE)</f>
        <v>PPOSG</v>
      </c>
    </row>
    <row r="6092" spans="3:11" x14ac:dyDescent="0.25">
      <c r="C6092" s="134" t="s">
        <v>221</v>
      </c>
      <c r="D6092" s="134" t="s">
        <v>0</v>
      </c>
      <c r="E6092" s="134" t="s">
        <v>970</v>
      </c>
      <c r="F6092" s="134" t="s">
        <v>310</v>
      </c>
      <c r="G6092" s="134" t="s">
        <v>333</v>
      </c>
      <c r="H6092" s="135">
        <v>15892267.149999578</v>
      </c>
      <c r="I6092" s="135">
        <v>17645956.93999958</v>
      </c>
      <c r="J6092" s="135">
        <v>50215968.469999999</v>
      </c>
      <c r="K6092" t="str">
        <f>VLOOKUP(C6092,ResCat!$A$2:$B$268,2,FALSE)</f>
        <v>PPOSG</v>
      </c>
    </row>
    <row r="6093" spans="3:11" x14ac:dyDescent="0.25">
      <c r="C6093" s="134" t="s">
        <v>221</v>
      </c>
      <c r="D6093" s="134" t="s">
        <v>0</v>
      </c>
      <c r="E6093" s="134" t="s">
        <v>1023</v>
      </c>
      <c r="F6093" s="134" t="s">
        <v>310</v>
      </c>
      <c r="G6093" s="134" t="s">
        <v>308</v>
      </c>
      <c r="H6093" s="135">
        <v>7275270.0700000124</v>
      </c>
      <c r="I6093" s="135">
        <v>8800780.9700000044</v>
      </c>
      <c r="J6093" s="135">
        <v>23292407.86999999</v>
      </c>
      <c r="K6093" t="str">
        <f>VLOOKUP(C6093,ResCat!$A$2:$B$268,2,FALSE)</f>
        <v>PPOSG</v>
      </c>
    </row>
    <row r="6094" spans="3:11" x14ac:dyDescent="0.25">
      <c r="C6094" s="134" t="s">
        <v>221</v>
      </c>
      <c r="D6094" s="134" t="s">
        <v>2</v>
      </c>
      <c r="E6094" s="134" t="s">
        <v>1037</v>
      </c>
      <c r="F6094" s="134" t="s">
        <v>310</v>
      </c>
      <c r="G6094" s="134" t="s">
        <v>311</v>
      </c>
      <c r="H6094" s="135">
        <v>-33.46</v>
      </c>
      <c r="I6094" s="135">
        <v>-33.46</v>
      </c>
      <c r="J6094" s="135">
        <v>0</v>
      </c>
      <c r="K6094" t="str">
        <f>VLOOKUP(C6094,ResCat!$A$2:$B$268,2,FALSE)</f>
        <v>PPOSG</v>
      </c>
    </row>
    <row r="6095" spans="3:11" x14ac:dyDescent="0.25">
      <c r="C6095" s="134" t="s">
        <v>221</v>
      </c>
      <c r="D6095" s="134" t="s">
        <v>2</v>
      </c>
      <c r="E6095" s="134" t="s">
        <v>1035</v>
      </c>
      <c r="F6095" s="134" t="s">
        <v>310</v>
      </c>
      <c r="G6095" s="134" t="s">
        <v>311</v>
      </c>
      <c r="H6095" s="135">
        <v>-105.89</v>
      </c>
      <c r="I6095" s="135">
        <v>-105.89</v>
      </c>
      <c r="J6095" s="135">
        <v>-32.5</v>
      </c>
      <c r="K6095" t="str">
        <f>VLOOKUP(C6095,ResCat!$A$2:$B$268,2,FALSE)</f>
        <v>PPOSG</v>
      </c>
    </row>
    <row r="6096" spans="3:11" x14ac:dyDescent="0.25">
      <c r="C6096" s="134" t="s">
        <v>221</v>
      </c>
      <c r="D6096" s="134" t="s">
        <v>2</v>
      </c>
      <c r="E6096" s="134" t="s">
        <v>1025</v>
      </c>
      <c r="F6096" s="134" t="s">
        <v>310</v>
      </c>
      <c r="G6096" s="134" t="s">
        <v>311</v>
      </c>
      <c r="H6096" s="135">
        <v>-95.58</v>
      </c>
      <c r="I6096" s="135">
        <v>-95.58</v>
      </c>
      <c r="J6096" s="135">
        <v>0</v>
      </c>
      <c r="K6096" t="str">
        <f>VLOOKUP(C6096,ResCat!$A$2:$B$268,2,FALSE)</f>
        <v>PPOSG</v>
      </c>
    </row>
    <row r="6097" spans="3:11" x14ac:dyDescent="0.25">
      <c r="C6097" s="134" t="s">
        <v>221</v>
      </c>
      <c r="D6097" s="134" t="s">
        <v>2</v>
      </c>
      <c r="E6097" s="134" t="s">
        <v>365</v>
      </c>
      <c r="F6097" s="134" t="s">
        <v>310</v>
      </c>
      <c r="G6097" s="134" t="s">
        <v>311</v>
      </c>
      <c r="H6097" s="135">
        <v>0</v>
      </c>
      <c r="I6097" s="135">
        <v>13.86</v>
      </c>
      <c r="J6097" s="135">
        <v>0</v>
      </c>
      <c r="K6097" t="str">
        <f>VLOOKUP(C6097,ResCat!$A$2:$B$268,2,FALSE)</f>
        <v>PPOSG</v>
      </c>
    </row>
    <row r="6098" spans="3:11" x14ac:dyDescent="0.25">
      <c r="C6098" s="134" t="s">
        <v>221</v>
      </c>
      <c r="D6098" s="134" t="s">
        <v>2</v>
      </c>
      <c r="E6098" s="134" t="s">
        <v>344</v>
      </c>
      <c r="F6098" s="134" t="s">
        <v>310</v>
      </c>
      <c r="G6098" s="134" t="s">
        <v>311</v>
      </c>
      <c r="H6098" s="135">
        <v>-112.89</v>
      </c>
      <c r="I6098" s="135">
        <v>-269.93</v>
      </c>
      <c r="J6098" s="135">
        <v>-573.48</v>
      </c>
      <c r="K6098" t="str">
        <f>VLOOKUP(C6098,ResCat!$A$2:$B$268,2,FALSE)</f>
        <v>PPOSG</v>
      </c>
    </row>
    <row r="6099" spans="3:11" x14ac:dyDescent="0.25">
      <c r="C6099" s="134" t="s">
        <v>221</v>
      </c>
      <c r="D6099" s="134" t="s">
        <v>2</v>
      </c>
      <c r="E6099" s="134" t="s">
        <v>1030</v>
      </c>
      <c r="F6099" s="134" t="s">
        <v>310</v>
      </c>
      <c r="G6099" s="134" t="s">
        <v>311</v>
      </c>
      <c r="H6099" s="135">
        <v>0</v>
      </c>
      <c r="I6099" s="135">
        <v>8.07</v>
      </c>
      <c r="J6099" s="135">
        <v>0</v>
      </c>
      <c r="K6099" t="str">
        <f>VLOOKUP(C6099,ResCat!$A$2:$B$268,2,FALSE)</f>
        <v>PPOSG</v>
      </c>
    </row>
    <row r="6100" spans="3:11" x14ac:dyDescent="0.25">
      <c r="C6100" s="134" t="s">
        <v>221</v>
      </c>
      <c r="D6100" s="134" t="s">
        <v>2</v>
      </c>
      <c r="E6100" s="134" t="s">
        <v>346</v>
      </c>
      <c r="F6100" s="134" t="s">
        <v>310</v>
      </c>
      <c r="G6100" s="134" t="s">
        <v>311</v>
      </c>
      <c r="H6100" s="135">
        <v>-100.39</v>
      </c>
      <c r="I6100" s="135">
        <v>-95.98</v>
      </c>
      <c r="J6100" s="135">
        <v>-160</v>
      </c>
      <c r="K6100" t="str">
        <f>VLOOKUP(C6100,ResCat!$A$2:$B$268,2,FALSE)</f>
        <v>PPOSG</v>
      </c>
    </row>
    <row r="6101" spans="3:11" x14ac:dyDescent="0.25">
      <c r="C6101" s="134" t="s">
        <v>221</v>
      </c>
      <c r="D6101" s="134" t="s">
        <v>2</v>
      </c>
      <c r="E6101" s="134" t="s">
        <v>309</v>
      </c>
      <c r="F6101" s="134" t="s">
        <v>310</v>
      </c>
      <c r="G6101" s="134" t="s">
        <v>311</v>
      </c>
      <c r="H6101" s="135">
        <v>186.76</v>
      </c>
      <c r="I6101" s="135">
        <v>794.88000000000011</v>
      </c>
      <c r="J6101" s="135">
        <v>742.85000000000014</v>
      </c>
      <c r="K6101" t="str">
        <f>VLOOKUP(C6101,ResCat!$A$2:$B$268,2,FALSE)</f>
        <v>PPOSG</v>
      </c>
    </row>
    <row r="6102" spans="3:11" x14ac:dyDescent="0.25">
      <c r="C6102" s="134" t="s">
        <v>221</v>
      </c>
      <c r="D6102" s="134" t="s">
        <v>2</v>
      </c>
      <c r="E6102" s="134" t="s">
        <v>1026</v>
      </c>
      <c r="F6102" s="134" t="s">
        <v>310</v>
      </c>
      <c r="G6102" s="134" t="s">
        <v>311</v>
      </c>
      <c r="H6102" s="135">
        <v>526.79999999999995</v>
      </c>
      <c r="I6102" s="135">
        <v>1115.18</v>
      </c>
      <c r="J6102" s="135">
        <v>1115.18</v>
      </c>
      <c r="K6102" t="str">
        <f>VLOOKUP(C6102,ResCat!$A$2:$B$268,2,FALSE)</f>
        <v>PPOSG</v>
      </c>
    </row>
    <row r="6103" spans="3:11" x14ac:dyDescent="0.25">
      <c r="C6103" s="134" t="s">
        <v>221</v>
      </c>
      <c r="D6103" s="134" t="s">
        <v>2</v>
      </c>
      <c r="E6103" s="134" t="s">
        <v>362</v>
      </c>
      <c r="F6103" s="134" t="s">
        <v>310</v>
      </c>
      <c r="G6103" s="134" t="s">
        <v>311</v>
      </c>
      <c r="H6103" s="135">
        <v>345.62</v>
      </c>
      <c r="I6103" s="135">
        <v>1226.8</v>
      </c>
      <c r="J6103" s="135">
        <v>6298.47</v>
      </c>
      <c r="K6103" t="str">
        <f>VLOOKUP(C6103,ResCat!$A$2:$B$268,2,FALSE)</f>
        <v>PPOSG</v>
      </c>
    </row>
    <row r="6104" spans="3:11" x14ac:dyDescent="0.25">
      <c r="C6104" s="134" t="s">
        <v>221</v>
      </c>
      <c r="D6104" s="134" t="s">
        <v>2</v>
      </c>
      <c r="E6104" s="134" t="s">
        <v>1027</v>
      </c>
      <c r="F6104" s="134" t="s">
        <v>310</v>
      </c>
      <c r="G6104" s="134" t="s">
        <v>311</v>
      </c>
      <c r="H6104" s="135">
        <v>2459.8100000000004</v>
      </c>
      <c r="I6104" s="135">
        <v>4431.4400000000014</v>
      </c>
      <c r="J6104" s="135">
        <v>4315.7900000000009</v>
      </c>
      <c r="K6104" t="str">
        <f>VLOOKUP(C6104,ResCat!$A$2:$B$268,2,FALSE)</f>
        <v>PPOSG</v>
      </c>
    </row>
    <row r="6105" spans="3:11" x14ac:dyDescent="0.25">
      <c r="C6105" s="134" t="s">
        <v>221</v>
      </c>
      <c r="D6105" s="134" t="s">
        <v>2</v>
      </c>
      <c r="E6105" s="134" t="s">
        <v>1028</v>
      </c>
      <c r="F6105" s="134" t="s">
        <v>310</v>
      </c>
      <c r="G6105" s="134" t="s">
        <v>311</v>
      </c>
      <c r="H6105" s="135">
        <v>-467.33</v>
      </c>
      <c r="I6105" s="135">
        <v>1658.7299999999998</v>
      </c>
      <c r="J6105" s="135">
        <v>2256.1600000000003</v>
      </c>
      <c r="K6105" t="str">
        <f>VLOOKUP(C6105,ResCat!$A$2:$B$268,2,FALSE)</f>
        <v>PPOSG</v>
      </c>
    </row>
    <row r="6106" spans="3:11" x14ac:dyDescent="0.25">
      <c r="C6106" s="134" t="s">
        <v>221</v>
      </c>
      <c r="D6106" s="134" t="s">
        <v>2</v>
      </c>
      <c r="E6106" s="134" t="s">
        <v>363</v>
      </c>
      <c r="F6106" s="134" t="s">
        <v>310</v>
      </c>
      <c r="G6106" s="134" t="s">
        <v>311</v>
      </c>
      <c r="H6106" s="135">
        <v>384.65000000000003</v>
      </c>
      <c r="I6106" s="135">
        <v>2214.89</v>
      </c>
      <c r="J6106" s="135">
        <v>2453.81</v>
      </c>
      <c r="K6106" t="str">
        <f>VLOOKUP(C6106,ResCat!$A$2:$B$268,2,FALSE)</f>
        <v>PPOSG</v>
      </c>
    </row>
    <row r="6107" spans="3:11" x14ac:dyDescent="0.25">
      <c r="C6107" s="134" t="s">
        <v>221</v>
      </c>
      <c r="D6107" s="134" t="s">
        <v>2</v>
      </c>
      <c r="E6107" s="134" t="s">
        <v>1029</v>
      </c>
      <c r="F6107" s="134" t="s">
        <v>310</v>
      </c>
      <c r="G6107" s="134" t="s">
        <v>311</v>
      </c>
      <c r="H6107" s="135">
        <v>71.34</v>
      </c>
      <c r="I6107" s="135">
        <v>992.48000000000013</v>
      </c>
      <c r="J6107" s="135">
        <v>977.70000000000016</v>
      </c>
      <c r="K6107" t="str">
        <f>VLOOKUP(C6107,ResCat!$A$2:$B$268,2,FALSE)</f>
        <v>PPOSG</v>
      </c>
    </row>
    <row r="6108" spans="3:11" x14ac:dyDescent="0.25">
      <c r="C6108" s="134" t="s">
        <v>221</v>
      </c>
      <c r="D6108" s="134" t="s">
        <v>2</v>
      </c>
      <c r="E6108" s="134" t="s">
        <v>349</v>
      </c>
      <c r="F6108" s="134" t="s">
        <v>310</v>
      </c>
      <c r="G6108" s="134" t="s">
        <v>311</v>
      </c>
      <c r="H6108" s="135">
        <v>-465.72</v>
      </c>
      <c r="I6108" s="135">
        <v>153.61999999999972</v>
      </c>
      <c r="J6108" s="135">
        <v>992.06999999999982</v>
      </c>
      <c r="K6108" t="str">
        <f>VLOOKUP(C6108,ResCat!$A$2:$B$268,2,FALSE)</f>
        <v>PPOSG</v>
      </c>
    </row>
    <row r="6109" spans="3:11" x14ac:dyDescent="0.25">
      <c r="C6109" s="134" t="s">
        <v>221</v>
      </c>
      <c r="D6109" s="134" t="s">
        <v>2</v>
      </c>
      <c r="E6109" s="134" t="s">
        <v>350</v>
      </c>
      <c r="F6109" s="134" t="s">
        <v>310</v>
      </c>
      <c r="G6109" s="134" t="s">
        <v>311</v>
      </c>
      <c r="H6109" s="135">
        <v>-734.09999999999991</v>
      </c>
      <c r="I6109" s="135">
        <v>873.66000000000008</v>
      </c>
      <c r="J6109" s="135">
        <v>1211.19</v>
      </c>
      <c r="K6109" t="str">
        <f>VLOOKUP(C6109,ResCat!$A$2:$B$268,2,FALSE)</f>
        <v>PPOSG</v>
      </c>
    </row>
    <row r="6110" spans="3:11" x14ac:dyDescent="0.25">
      <c r="C6110" s="134" t="s">
        <v>221</v>
      </c>
      <c r="D6110" s="134" t="s">
        <v>2</v>
      </c>
      <c r="E6110" s="134" t="s">
        <v>359</v>
      </c>
      <c r="F6110" s="134" t="s">
        <v>310</v>
      </c>
      <c r="G6110" s="134" t="s">
        <v>311</v>
      </c>
      <c r="H6110" s="135">
        <v>-101.13000000000002</v>
      </c>
      <c r="I6110" s="135">
        <v>1362.69</v>
      </c>
      <c r="J6110" s="135">
        <v>1392.5400000000002</v>
      </c>
      <c r="K6110" t="str">
        <f>VLOOKUP(C6110,ResCat!$A$2:$B$268,2,FALSE)</f>
        <v>PPOSG</v>
      </c>
    </row>
    <row r="6111" spans="3:11" x14ac:dyDescent="0.25">
      <c r="C6111" s="134" t="s">
        <v>221</v>
      </c>
      <c r="D6111" s="134" t="s">
        <v>2</v>
      </c>
      <c r="E6111" s="134" t="s">
        <v>354</v>
      </c>
      <c r="F6111" s="134" t="s">
        <v>310</v>
      </c>
      <c r="G6111" s="134" t="s">
        <v>311</v>
      </c>
      <c r="H6111" s="135">
        <v>848.13000000000022</v>
      </c>
      <c r="I6111" s="135">
        <v>2085.5699999999997</v>
      </c>
      <c r="J6111" s="135">
        <v>2132.2400000000002</v>
      </c>
      <c r="K6111" t="str">
        <f>VLOOKUP(C6111,ResCat!$A$2:$B$268,2,FALSE)</f>
        <v>PPOSG</v>
      </c>
    </row>
    <row r="6112" spans="3:11" x14ac:dyDescent="0.25">
      <c r="C6112" s="134" t="s">
        <v>221</v>
      </c>
      <c r="D6112" s="134" t="s">
        <v>2</v>
      </c>
      <c r="E6112" s="134" t="s">
        <v>366</v>
      </c>
      <c r="F6112" s="134" t="s">
        <v>310</v>
      </c>
      <c r="G6112" s="134" t="s">
        <v>311</v>
      </c>
      <c r="H6112" s="135">
        <v>6794.8</v>
      </c>
      <c r="I6112" s="135">
        <v>13031.220000000001</v>
      </c>
      <c r="J6112" s="135">
        <v>31476.65</v>
      </c>
      <c r="K6112" t="str">
        <f>VLOOKUP(C6112,ResCat!$A$2:$B$268,2,FALSE)</f>
        <v>PPOSG</v>
      </c>
    </row>
    <row r="6113" spans="3:11" x14ac:dyDescent="0.25">
      <c r="C6113" s="134" t="s">
        <v>221</v>
      </c>
      <c r="D6113" s="134" t="s">
        <v>2</v>
      </c>
      <c r="E6113" s="134" t="s">
        <v>337</v>
      </c>
      <c r="F6113" s="134" t="s">
        <v>310</v>
      </c>
      <c r="G6113" s="134" t="s">
        <v>311</v>
      </c>
      <c r="H6113" s="135">
        <v>-3581.1200000000003</v>
      </c>
      <c r="I6113" s="135">
        <v>-439.10000000000042</v>
      </c>
      <c r="J6113" s="135">
        <v>-1236.0599999999997</v>
      </c>
      <c r="K6113" t="str">
        <f>VLOOKUP(C6113,ResCat!$A$2:$B$268,2,FALSE)</f>
        <v>PPOSG</v>
      </c>
    </row>
    <row r="6114" spans="3:11" x14ac:dyDescent="0.25">
      <c r="C6114" s="134" t="s">
        <v>221</v>
      </c>
      <c r="D6114" s="134" t="s">
        <v>2</v>
      </c>
      <c r="E6114" s="134" t="s">
        <v>352</v>
      </c>
      <c r="F6114" s="134" t="s">
        <v>310</v>
      </c>
      <c r="G6114" s="134" t="s">
        <v>351</v>
      </c>
      <c r="H6114" s="135">
        <v>220.36999999999949</v>
      </c>
      <c r="I6114" s="135">
        <v>4229.97</v>
      </c>
      <c r="J6114" s="135">
        <v>5136.6200000000008</v>
      </c>
      <c r="K6114" t="str">
        <f>VLOOKUP(C6114,ResCat!$A$2:$B$268,2,FALSE)</f>
        <v>PPOSG</v>
      </c>
    </row>
    <row r="6115" spans="3:11" x14ac:dyDescent="0.25">
      <c r="C6115" s="134" t="s">
        <v>221</v>
      </c>
      <c r="D6115" s="134" t="s">
        <v>2</v>
      </c>
      <c r="E6115" s="134" t="s">
        <v>347</v>
      </c>
      <c r="F6115" s="134" t="s">
        <v>310</v>
      </c>
      <c r="G6115" s="134" t="s">
        <v>360</v>
      </c>
      <c r="H6115" s="135">
        <v>15967.52</v>
      </c>
      <c r="I6115" s="135">
        <v>19553.169999999991</v>
      </c>
      <c r="J6115" s="135">
        <v>45958.439999999988</v>
      </c>
      <c r="K6115" t="str">
        <f>VLOOKUP(C6115,ResCat!$A$2:$B$268,2,FALSE)</f>
        <v>PPOSG</v>
      </c>
    </row>
    <row r="6116" spans="3:11" x14ac:dyDescent="0.25">
      <c r="C6116" s="134" t="s">
        <v>221</v>
      </c>
      <c r="D6116" s="134" t="s">
        <v>2</v>
      </c>
      <c r="E6116" s="134" t="s">
        <v>361</v>
      </c>
      <c r="F6116" s="134" t="s">
        <v>310</v>
      </c>
      <c r="G6116" s="134" t="s">
        <v>355</v>
      </c>
      <c r="H6116" s="135">
        <v>1933.0399999999997</v>
      </c>
      <c r="I6116" s="135">
        <v>3596.6399999999985</v>
      </c>
      <c r="J6116" s="135">
        <v>14020.82</v>
      </c>
      <c r="K6116" t="str">
        <f>VLOOKUP(C6116,ResCat!$A$2:$B$268,2,FALSE)</f>
        <v>PPOSG</v>
      </c>
    </row>
    <row r="6117" spans="3:11" x14ac:dyDescent="0.25">
      <c r="C6117" s="134" t="s">
        <v>221</v>
      </c>
      <c r="D6117" s="134" t="s">
        <v>2</v>
      </c>
      <c r="E6117" s="134" t="s">
        <v>312</v>
      </c>
      <c r="F6117" s="134" t="s">
        <v>310</v>
      </c>
      <c r="G6117" s="134" t="s">
        <v>364</v>
      </c>
      <c r="H6117" s="135">
        <v>4005.89</v>
      </c>
      <c r="I6117" s="135">
        <v>7307.0999999999985</v>
      </c>
      <c r="J6117" s="135">
        <v>11638.610000000004</v>
      </c>
      <c r="K6117" t="str">
        <f>VLOOKUP(C6117,ResCat!$A$2:$B$268,2,FALSE)</f>
        <v>PPOSG</v>
      </c>
    </row>
    <row r="6118" spans="3:11" x14ac:dyDescent="0.25">
      <c r="C6118" s="134" t="s">
        <v>221</v>
      </c>
      <c r="D6118" s="134" t="s">
        <v>2</v>
      </c>
      <c r="E6118" s="134" t="s">
        <v>357</v>
      </c>
      <c r="F6118" s="134" t="s">
        <v>310</v>
      </c>
      <c r="G6118" s="134" t="s">
        <v>338</v>
      </c>
      <c r="H6118" s="135">
        <v>8716.0300000000007</v>
      </c>
      <c r="I6118" s="135">
        <v>14850.029999999993</v>
      </c>
      <c r="J6118" s="135">
        <v>22148.41</v>
      </c>
      <c r="K6118" t="str">
        <f>VLOOKUP(C6118,ResCat!$A$2:$B$268,2,FALSE)</f>
        <v>PPOSG</v>
      </c>
    </row>
    <row r="6119" spans="3:11" x14ac:dyDescent="0.25">
      <c r="C6119" s="134" t="s">
        <v>221</v>
      </c>
      <c r="D6119" s="134" t="s">
        <v>2</v>
      </c>
      <c r="E6119" s="134" t="s">
        <v>314</v>
      </c>
      <c r="F6119" s="134" t="s">
        <v>310</v>
      </c>
      <c r="G6119" s="134" t="s">
        <v>356</v>
      </c>
      <c r="H6119" s="135">
        <v>-6632.5800000000054</v>
      </c>
      <c r="I6119" s="135">
        <v>-182.2899999999982</v>
      </c>
      <c r="J6119" s="135">
        <v>14454.469999999994</v>
      </c>
      <c r="K6119" t="str">
        <f>VLOOKUP(C6119,ResCat!$A$2:$B$268,2,FALSE)</f>
        <v>PPOSG</v>
      </c>
    </row>
    <row r="6120" spans="3:11" x14ac:dyDescent="0.25">
      <c r="C6120" s="134" t="s">
        <v>221</v>
      </c>
      <c r="D6120" s="134" t="s">
        <v>2</v>
      </c>
      <c r="E6120" s="134" t="s">
        <v>339</v>
      </c>
      <c r="F6120" s="134" t="s">
        <v>310</v>
      </c>
      <c r="G6120" s="134" t="s">
        <v>353</v>
      </c>
      <c r="H6120" s="135">
        <v>-19950.889999999996</v>
      </c>
      <c r="I6120" s="135">
        <v>-15831.029999999995</v>
      </c>
      <c r="J6120" s="135">
        <v>-141.2200000000031</v>
      </c>
      <c r="K6120" t="str">
        <f>VLOOKUP(C6120,ResCat!$A$2:$B$268,2,FALSE)</f>
        <v>PPOSG</v>
      </c>
    </row>
    <row r="6121" spans="3:11" x14ac:dyDescent="0.25">
      <c r="C6121" s="134" t="s">
        <v>221</v>
      </c>
      <c r="D6121" s="134" t="s">
        <v>2</v>
      </c>
      <c r="E6121" s="134" t="s">
        <v>342</v>
      </c>
      <c r="F6121" s="134" t="s">
        <v>310</v>
      </c>
      <c r="G6121" s="134" t="s">
        <v>348</v>
      </c>
      <c r="H6121" s="135">
        <v>-5500.1900000000005</v>
      </c>
      <c r="I6121" s="135">
        <v>3341.9499999999966</v>
      </c>
      <c r="J6121" s="135">
        <v>77745.110000000073</v>
      </c>
      <c r="K6121" t="str">
        <f>VLOOKUP(C6121,ResCat!$A$2:$B$268,2,FALSE)</f>
        <v>PPOSG</v>
      </c>
    </row>
    <row r="6122" spans="3:11" x14ac:dyDescent="0.25">
      <c r="C6122" s="134" t="s">
        <v>221</v>
      </c>
      <c r="D6122" s="134" t="s">
        <v>2</v>
      </c>
      <c r="E6122" s="134" t="s">
        <v>316</v>
      </c>
      <c r="F6122" s="134" t="s">
        <v>310</v>
      </c>
      <c r="G6122" s="134" t="s">
        <v>313</v>
      </c>
      <c r="H6122" s="135">
        <v>-5188.3900000000085</v>
      </c>
      <c r="I6122" s="135">
        <v>2464.5900000000047</v>
      </c>
      <c r="J6122" s="135">
        <v>28046.669999999995</v>
      </c>
      <c r="K6122" t="str">
        <f>VLOOKUP(C6122,ResCat!$A$2:$B$268,2,FALSE)</f>
        <v>PPOSG</v>
      </c>
    </row>
    <row r="6123" spans="3:11" x14ac:dyDescent="0.25">
      <c r="C6123" s="134" t="s">
        <v>221</v>
      </c>
      <c r="D6123" s="134" t="s">
        <v>2</v>
      </c>
      <c r="E6123" s="134" t="s">
        <v>318</v>
      </c>
      <c r="F6123" s="134" t="s">
        <v>310</v>
      </c>
      <c r="G6123" s="134" t="s">
        <v>358</v>
      </c>
      <c r="H6123" s="135">
        <v>-16679.930000000004</v>
      </c>
      <c r="I6123" s="135">
        <v>-9830.3600000000115</v>
      </c>
      <c r="J6123" s="135">
        <v>38042.229999999974</v>
      </c>
      <c r="K6123" t="str">
        <f>VLOOKUP(C6123,ResCat!$A$2:$B$268,2,FALSE)</f>
        <v>PPOSG</v>
      </c>
    </row>
    <row r="6124" spans="3:11" x14ac:dyDescent="0.25">
      <c r="C6124" s="134" t="s">
        <v>221</v>
      </c>
      <c r="D6124" s="134" t="s">
        <v>2</v>
      </c>
      <c r="E6124" s="134" t="s">
        <v>320</v>
      </c>
      <c r="F6124" s="134" t="s">
        <v>310</v>
      </c>
      <c r="G6124" s="134" t="s">
        <v>315</v>
      </c>
      <c r="H6124" s="135">
        <v>-11270.42</v>
      </c>
      <c r="I6124" s="135">
        <v>10273.000000000007</v>
      </c>
      <c r="J6124" s="135">
        <v>39293.83</v>
      </c>
      <c r="K6124" t="str">
        <f>VLOOKUP(C6124,ResCat!$A$2:$B$268,2,FALSE)</f>
        <v>PPOSG</v>
      </c>
    </row>
    <row r="6125" spans="3:11" x14ac:dyDescent="0.25">
      <c r="C6125" s="134" t="s">
        <v>221</v>
      </c>
      <c r="D6125" s="134" t="s">
        <v>2</v>
      </c>
      <c r="E6125" s="134" t="s">
        <v>322</v>
      </c>
      <c r="F6125" s="134" t="s">
        <v>310</v>
      </c>
      <c r="G6125" s="134" t="s">
        <v>341</v>
      </c>
      <c r="H6125" s="135">
        <v>21514.470000000008</v>
      </c>
      <c r="I6125" s="135">
        <v>58164.959999999992</v>
      </c>
      <c r="J6125" s="135">
        <v>230836.13999999978</v>
      </c>
      <c r="K6125" t="str">
        <f>VLOOKUP(C6125,ResCat!$A$2:$B$268,2,FALSE)</f>
        <v>PPOSG</v>
      </c>
    </row>
    <row r="6126" spans="3:11" x14ac:dyDescent="0.25">
      <c r="C6126" s="134" t="s">
        <v>221</v>
      </c>
      <c r="D6126" s="134" t="s">
        <v>2</v>
      </c>
      <c r="E6126" s="134" t="s">
        <v>324</v>
      </c>
      <c r="F6126" s="134" t="s">
        <v>310</v>
      </c>
      <c r="G6126" s="134" t="s">
        <v>340</v>
      </c>
      <c r="H6126" s="135">
        <v>49925.29999999993</v>
      </c>
      <c r="I6126" s="135">
        <v>91669.820000000094</v>
      </c>
      <c r="J6126" s="135">
        <v>231198.80999999988</v>
      </c>
      <c r="K6126" t="str">
        <f>VLOOKUP(C6126,ResCat!$A$2:$B$268,2,FALSE)</f>
        <v>PPOSG</v>
      </c>
    </row>
    <row r="6127" spans="3:11" x14ac:dyDescent="0.25">
      <c r="C6127" s="134" t="s">
        <v>221</v>
      </c>
      <c r="D6127" s="134" t="s">
        <v>2</v>
      </c>
      <c r="E6127" s="134" t="s">
        <v>326</v>
      </c>
      <c r="F6127" s="134" t="s">
        <v>310</v>
      </c>
      <c r="G6127" s="134" t="s">
        <v>317</v>
      </c>
      <c r="H6127" s="135">
        <v>60199.770000000019</v>
      </c>
      <c r="I6127" s="135">
        <v>98073.869999999864</v>
      </c>
      <c r="J6127" s="135">
        <v>238784.12</v>
      </c>
      <c r="K6127" t="str">
        <f>VLOOKUP(C6127,ResCat!$A$2:$B$268,2,FALSE)</f>
        <v>PPOSG</v>
      </c>
    </row>
    <row r="6128" spans="3:11" x14ac:dyDescent="0.25">
      <c r="C6128" s="134" t="s">
        <v>221</v>
      </c>
      <c r="D6128" s="134" t="s">
        <v>2</v>
      </c>
      <c r="E6128" s="134" t="s">
        <v>328</v>
      </c>
      <c r="F6128" s="134" t="s">
        <v>310</v>
      </c>
      <c r="G6128" s="134" t="s">
        <v>319</v>
      </c>
      <c r="H6128" s="135">
        <v>77241.290000000197</v>
      </c>
      <c r="I6128" s="135">
        <v>116044.12000000029</v>
      </c>
      <c r="J6128" s="135">
        <v>312654.49</v>
      </c>
      <c r="K6128" t="str">
        <f>VLOOKUP(C6128,ResCat!$A$2:$B$268,2,FALSE)</f>
        <v>PPOSG</v>
      </c>
    </row>
    <row r="6129" spans="3:11" x14ac:dyDescent="0.25">
      <c r="C6129" s="134" t="s">
        <v>221</v>
      </c>
      <c r="D6129" s="134" t="s">
        <v>2</v>
      </c>
      <c r="E6129" s="134" t="s">
        <v>330</v>
      </c>
      <c r="F6129" s="134" t="s">
        <v>310</v>
      </c>
      <c r="G6129" s="134" t="s">
        <v>321</v>
      </c>
      <c r="H6129" s="135">
        <v>88147.470000000016</v>
      </c>
      <c r="I6129" s="135">
        <v>122747.4499999999</v>
      </c>
      <c r="J6129" s="135">
        <v>269402.44999999995</v>
      </c>
      <c r="K6129" t="str">
        <f>VLOOKUP(C6129,ResCat!$A$2:$B$268,2,FALSE)</f>
        <v>PPOSG</v>
      </c>
    </row>
    <row r="6130" spans="3:11" x14ac:dyDescent="0.25">
      <c r="C6130" s="134" t="s">
        <v>221</v>
      </c>
      <c r="D6130" s="134" t="s">
        <v>2</v>
      </c>
      <c r="E6130" s="134" t="s">
        <v>332</v>
      </c>
      <c r="F6130" s="134" t="s">
        <v>310</v>
      </c>
      <c r="G6130" s="134" t="s">
        <v>323</v>
      </c>
      <c r="H6130" s="135">
        <v>271982.41000000015</v>
      </c>
      <c r="I6130" s="135">
        <v>326854.23999999964</v>
      </c>
      <c r="J6130" s="135">
        <v>585634.0299999998</v>
      </c>
      <c r="K6130" t="str">
        <f>VLOOKUP(C6130,ResCat!$A$2:$B$268,2,FALSE)</f>
        <v>PPOSG</v>
      </c>
    </row>
    <row r="6131" spans="3:11" x14ac:dyDescent="0.25">
      <c r="C6131" s="134" t="s">
        <v>221</v>
      </c>
      <c r="D6131" s="134" t="s">
        <v>2</v>
      </c>
      <c r="E6131" s="134" t="s">
        <v>335</v>
      </c>
      <c r="F6131" s="134" t="s">
        <v>310</v>
      </c>
      <c r="G6131" s="134" t="s">
        <v>325</v>
      </c>
      <c r="H6131" s="135">
        <v>279182.95000000112</v>
      </c>
      <c r="I6131" s="135">
        <v>348014.42000000027</v>
      </c>
      <c r="J6131" s="135">
        <v>755615.64999999944</v>
      </c>
      <c r="K6131" t="str">
        <f>VLOOKUP(C6131,ResCat!$A$2:$B$268,2,FALSE)</f>
        <v>PPOSG</v>
      </c>
    </row>
    <row r="6132" spans="3:11" x14ac:dyDescent="0.25">
      <c r="C6132" s="134" t="s">
        <v>221</v>
      </c>
      <c r="D6132" s="134" t="s">
        <v>2</v>
      </c>
      <c r="E6132" s="134" t="s">
        <v>4</v>
      </c>
      <c r="F6132" s="134" t="s">
        <v>310</v>
      </c>
      <c r="G6132" s="134" t="s">
        <v>327</v>
      </c>
      <c r="H6132" s="135">
        <v>511881.1099999983</v>
      </c>
      <c r="I6132" s="135">
        <v>613639.96999999834</v>
      </c>
      <c r="J6132" s="135">
        <v>1443874.0499999986</v>
      </c>
      <c r="K6132" t="str">
        <f>VLOOKUP(C6132,ResCat!$A$2:$B$268,2,FALSE)</f>
        <v>PPOSG</v>
      </c>
    </row>
    <row r="6133" spans="3:11" x14ac:dyDescent="0.25">
      <c r="C6133" s="134" t="s">
        <v>221</v>
      </c>
      <c r="D6133" s="134" t="s">
        <v>2</v>
      </c>
      <c r="E6133" s="134" t="s">
        <v>511</v>
      </c>
      <c r="F6133" s="134" t="s">
        <v>310</v>
      </c>
      <c r="G6133" s="134" t="s">
        <v>329</v>
      </c>
      <c r="H6133" s="135">
        <v>845082.62999999954</v>
      </c>
      <c r="I6133" s="135">
        <v>993173.19000000448</v>
      </c>
      <c r="J6133" s="135">
        <v>2345754.0700000017</v>
      </c>
      <c r="K6133" t="str">
        <f>VLOOKUP(C6133,ResCat!$A$2:$B$268,2,FALSE)</f>
        <v>PPOSG</v>
      </c>
    </row>
    <row r="6134" spans="3:11" x14ac:dyDescent="0.25">
      <c r="C6134" s="134" t="s">
        <v>221</v>
      </c>
      <c r="D6134" s="134" t="s">
        <v>2</v>
      </c>
      <c r="E6134" s="134" t="s">
        <v>969</v>
      </c>
      <c r="F6134" s="134" t="s">
        <v>310</v>
      </c>
      <c r="G6134" s="134" t="s">
        <v>331</v>
      </c>
      <c r="H6134" s="135">
        <v>1339262.7300000051</v>
      </c>
      <c r="I6134" s="135">
        <v>1590577.9200000088</v>
      </c>
      <c r="J6134" s="135">
        <v>3619812.4800000018</v>
      </c>
      <c r="K6134" t="str">
        <f>VLOOKUP(C6134,ResCat!$A$2:$B$268,2,FALSE)</f>
        <v>PPOSG</v>
      </c>
    </row>
    <row r="6135" spans="3:11" x14ac:dyDescent="0.25">
      <c r="C6135" s="134" t="s">
        <v>221</v>
      </c>
      <c r="D6135" s="134" t="s">
        <v>2</v>
      </c>
      <c r="E6135" s="134" t="s">
        <v>961</v>
      </c>
      <c r="F6135" s="134" t="s">
        <v>310</v>
      </c>
      <c r="G6135" s="134" t="s">
        <v>334</v>
      </c>
      <c r="H6135" s="135">
        <v>2407705.9700000007</v>
      </c>
      <c r="I6135" s="135">
        <v>2987223.099999995</v>
      </c>
      <c r="J6135" s="135">
        <v>7151929.2500000028</v>
      </c>
      <c r="K6135" t="str">
        <f>VLOOKUP(C6135,ResCat!$A$2:$B$268,2,FALSE)</f>
        <v>PPOSG</v>
      </c>
    </row>
    <row r="6136" spans="3:11" x14ac:dyDescent="0.25">
      <c r="C6136" s="134" t="s">
        <v>221</v>
      </c>
      <c r="D6136" s="134" t="s">
        <v>2</v>
      </c>
      <c r="E6136" s="134" t="s">
        <v>970</v>
      </c>
      <c r="F6136" s="134" t="s">
        <v>310</v>
      </c>
      <c r="G6136" s="134" t="s">
        <v>333</v>
      </c>
      <c r="H6136" s="135">
        <v>12387998.599998854</v>
      </c>
      <c r="I6136" s="135">
        <v>15786614.859998213</v>
      </c>
      <c r="J6136" s="135">
        <v>33440615.849999852</v>
      </c>
      <c r="K6136" t="str">
        <f>VLOOKUP(C6136,ResCat!$A$2:$B$268,2,FALSE)</f>
        <v>PPOSG</v>
      </c>
    </row>
    <row r="6137" spans="3:11" x14ac:dyDescent="0.25">
      <c r="C6137" s="134" t="s">
        <v>221</v>
      </c>
      <c r="D6137" s="134" t="s">
        <v>2</v>
      </c>
      <c r="E6137" s="134" t="s">
        <v>1023</v>
      </c>
      <c r="F6137" s="134" t="s">
        <v>310</v>
      </c>
      <c r="G6137" s="134" t="s">
        <v>308</v>
      </c>
      <c r="H6137" s="135">
        <v>15339844.84999698</v>
      </c>
      <c r="I6137" s="135">
        <v>24025867.329997364</v>
      </c>
      <c r="J6137" s="135">
        <v>44123891.019999951</v>
      </c>
      <c r="K6137" t="str">
        <f>VLOOKUP(C6137,ResCat!$A$2:$B$268,2,FALSE)</f>
        <v>PPOSG</v>
      </c>
    </row>
    <row r="6138" spans="3:11" x14ac:dyDescent="0.25">
      <c r="C6138" s="134" t="s">
        <v>221</v>
      </c>
      <c r="D6138" s="134" t="s">
        <v>371</v>
      </c>
      <c r="E6138" s="134" t="s">
        <v>1029</v>
      </c>
      <c r="F6138" s="134" t="s">
        <v>310</v>
      </c>
      <c r="G6138" s="134" t="s">
        <v>311</v>
      </c>
      <c r="H6138" s="135">
        <v>2274.89</v>
      </c>
      <c r="I6138" s="135">
        <v>2274.89</v>
      </c>
      <c r="J6138" s="135">
        <v>2274.89</v>
      </c>
      <c r="K6138" t="str">
        <f>VLOOKUP(C6138,ResCat!$A$2:$B$268,2,FALSE)</f>
        <v>PPOSG</v>
      </c>
    </row>
    <row r="6139" spans="3:11" x14ac:dyDescent="0.25">
      <c r="C6139" s="134" t="s">
        <v>221</v>
      </c>
      <c r="D6139" s="134" t="s">
        <v>371</v>
      </c>
      <c r="E6139" s="134" t="s">
        <v>349</v>
      </c>
      <c r="F6139" s="134" t="s">
        <v>310</v>
      </c>
      <c r="G6139" s="134" t="s">
        <v>311</v>
      </c>
      <c r="H6139" s="135">
        <v>0</v>
      </c>
      <c r="I6139" s="135">
        <v>0</v>
      </c>
      <c r="J6139" s="135">
        <v>6.65</v>
      </c>
      <c r="K6139" t="str">
        <f>VLOOKUP(C6139,ResCat!$A$2:$B$268,2,FALSE)</f>
        <v>PPOSG</v>
      </c>
    </row>
    <row r="6140" spans="3:11" x14ac:dyDescent="0.25">
      <c r="C6140" s="134" t="s">
        <v>221</v>
      </c>
      <c r="D6140" s="134" t="s">
        <v>371</v>
      </c>
      <c r="E6140" s="134" t="s">
        <v>511</v>
      </c>
      <c r="F6140" s="134" t="s">
        <v>310</v>
      </c>
      <c r="G6140" s="134" t="s">
        <v>329</v>
      </c>
      <c r="H6140" s="135">
        <v>196.07</v>
      </c>
      <c r="I6140" s="135">
        <v>196.07</v>
      </c>
      <c r="J6140" s="135">
        <v>196.07</v>
      </c>
      <c r="K6140" t="str">
        <f>VLOOKUP(C6140,ResCat!$A$2:$B$268,2,FALSE)</f>
        <v>PPOSG</v>
      </c>
    </row>
    <row r="6141" spans="3:11" x14ac:dyDescent="0.25">
      <c r="C6141" s="134" t="s">
        <v>221</v>
      </c>
      <c r="D6141" s="134" t="s">
        <v>371</v>
      </c>
      <c r="E6141" s="134" t="s">
        <v>969</v>
      </c>
      <c r="F6141" s="134" t="s">
        <v>310</v>
      </c>
      <c r="G6141" s="134" t="s">
        <v>331</v>
      </c>
      <c r="H6141" s="135">
        <v>135</v>
      </c>
      <c r="I6141" s="135">
        <v>135</v>
      </c>
      <c r="J6141" s="135">
        <v>135</v>
      </c>
      <c r="K6141" t="str">
        <f>VLOOKUP(C6141,ResCat!$A$2:$B$268,2,FALSE)</f>
        <v>PPOSG</v>
      </c>
    </row>
    <row r="6142" spans="3:11" x14ac:dyDescent="0.25">
      <c r="C6142" s="134" t="s">
        <v>221</v>
      </c>
      <c r="D6142" s="134" t="s">
        <v>343</v>
      </c>
      <c r="E6142" s="134" t="s">
        <v>1028</v>
      </c>
      <c r="F6142" s="134" t="s">
        <v>1053</v>
      </c>
      <c r="G6142" s="134" t="s">
        <v>311</v>
      </c>
      <c r="H6142" s="135">
        <v>0</v>
      </c>
      <c r="I6142" s="135">
        <v>9.4499999999999993</v>
      </c>
      <c r="J6142" s="135">
        <v>29.18</v>
      </c>
      <c r="K6142" t="str">
        <f>VLOOKUP(C6142,ResCat!$A$2:$B$268,2,FALSE)</f>
        <v>PPOSG</v>
      </c>
    </row>
    <row r="6143" spans="3:11" x14ac:dyDescent="0.25">
      <c r="C6143" s="134" t="s">
        <v>221</v>
      </c>
      <c r="D6143" s="134" t="s">
        <v>343</v>
      </c>
      <c r="E6143" s="134" t="s">
        <v>366</v>
      </c>
      <c r="F6143" s="134" t="s">
        <v>1053</v>
      </c>
      <c r="G6143" s="134" t="s">
        <v>311</v>
      </c>
      <c r="H6143" s="135">
        <v>344.71</v>
      </c>
      <c r="I6143" s="135">
        <v>623.79</v>
      </c>
      <c r="J6143" s="135">
        <v>805.1</v>
      </c>
      <c r="K6143" t="str">
        <f>VLOOKUP(C6143,ResCat!$A$2:$B$268,2,FALSE)</f>
        <v>PPOSG</v>
      </c>
    </row>
    <row r="6144" spans="3:11" x14ac:dyDescent="0.25">
      <c r="C6144" s="134" t="s">
        <v>221</v>
      </c>
      <c r="D6144" s="134" t="s">
        <v>343</v>
      </c>
      <c r="E6144" s="134" t="s">
        <v>337</v>
      </c>
      <c r="F6144" s="134" t="s">
        <v>1053</v>
      </c>
      <c r="G6144" s="134" t="s">
        <v>311</v>
      </c>
      <c r="H6144" s="135">
        <v>548.47</v>
      </c>
      <c r="I6144" s="135">
        <v>866.82999999999993</v>
      </c>
      <c r="J6144" s="135">
        <v>1047.2299999999998</v>
      </c>
      <c r="K6144" t="str">
        <f>VLOOKUP(C6144,ResCat!$A$2:$B$268,2,FALSE)</f>
        <v>PPOSG</v>
      </c>
    </row>
    <row r="6145" spans="3:11" x14ac:dyDescent="0.25">
      <c r="C6145" s="134" t="s">
        <v>221</v>
      </c>
      <c r="D6145" s="134" t="s">
        <v>343</v>
      </c>
      <c r="E6145" s="134" t="s">
        <v>352</v>
      </c>
      <c r="F6145" s="134" t="s">
        <v>1053</v>
      </c>
      <c r="G6145" s="134" t="s">
        <v>351</v>
      </c>
      <c r="H6145" s="135">
        <v>185.69</v>
      </c>
      <c r="I6145" s="135">
        <v>647.65</v>
      </c>
      <c r="J6145" s="135">
        <v>771.86</v>
      </c>
      <c r="K6145" t="str">
        <f>VLOOKUP(C6145,ResCat!$A$2:$B$268,2,FALSE)</f>
        <v>PPOSG</v>
      </c>
    </row>
    <row r="6146" spans="3:11" x14ac:dyDescent="0.25">
      <c r="C6146" s="134" t="s">
        <v>221</v>
      </c>
      <c r="D6146" s="134" t="s">
        <v>343</v>
      </c>
      <c r="E6146" s="134" t="s">
        <v>347</v>
      </c>
      <c r="F6146" s="134" t="s">
        <v>1053</v>
      </c>
      <c r="G6146" s="134" t="s">
        <v>360</v>
      </c>
      <c r="H6146" s="135">
        <v>769.78999999999985</v>
      </c>
      <c r="I6146" s="135">
        <v>1385.42</v>
      </c>
      <c r="J6146" s="135">
        <v>1723.85</v>
      </c>
      <c r="K6146" t="str">
        <f>VLOOKUP(C6146,ResCat!$A$2:$B$268,2,FALSE)</f>
        <v>PPOSG</v>
      </c>
    </row>
    <row r="6147" spans="3:11" x14ac:dyDescent="0.25">
      <c r="C6147" s="134" t="s">
        <v>221</v>
      </c>
      <c r="D6147" s="134" t="s">
        <v>343</v>
      </c>
      <c r="E6147" s="134" t="s">
        <v>361</v>
      </c>
      <c r="F6147" s="134" t="s">
        <v>1053</v>
      </c>
      <c r="G6147" s="134" t="s">
        <v>355</v>
      </c>
      <c r="H6147" s="135">
        <v>223.93</v>
      </c>
      <c r="I6147" s="135">
        <v>436.69</v>
      </c>
      <c r="J6147" s="135">
        <v>553.1</v>
      </c>
      <c r="K6147" t="str">
        <f>VLOOKUP(C6147,ResCat!$A$2:$B$268,2,FALSE)</f>
        <v>PPOSG</v>
      </c>
    </row>
    <row r="6148" spans="3:11" x14ac:dyDescent="0.25">
      <c r="C6148" s="134" t="s">
        <v>221</v>
      </c>
      <c r="D6148" s="134" t="s">
        <v>343</v>
      </c>
      <c r="E6148" s="134" t="s">
        <v>312</v>
      </c>
      <c r="F6148" s="134" t="s">
        <v>1053</v>
      </c>
      <c r="G6148" s="134" t="s">
        <v>364</v>
      </c>
      <c r="H6148" s="135">
        <v>480.71</v>
      </c>
      <c r="I6148" s="135">
        <v>903.65999999999985</v>
      </c>
      <c r="J6148" s="135">
        <v>1266.6099999999997</v>
      </c>
      <c r="K6148" t="str">
        <f>VLOOKUP(C6148,ResCat!$A$2:$B$268,2,FALSE)</f>
        <v>PPOSG</v>
      </c>
    </row>
    <row r="6149" spans="3:11" x14ac:dyDescent="0.25">
      <c r="C6149" s="134" t="s">
        <v>221</v>
      </c>
      <c r="D6149" s="134" t="s">
        <v>343</v>
      </c>
      <c r="E6149" s="134" t="s">
        <v>357</v>
      </c>
      <c r="F6149" s="134" t="s">
        <v>1053</v>
      </c>
      <c r="G6149" s="134" t="s">
        <v>338</v>
      </c>
      <c r="H6149" s="135">
        <v>22.14</v>
      </c>
      <c r="I6149" s="135">
        <v>174.92000000000002</v>
      </c>
      <c r="J6149" s="135">
        <v>412.64</v>
      </c>
      <c r="K6149" t="str">
        <f>VLOOKUP(C6149,ResCat!$A$2:$B$268,2,FALSE)</f>
        <v>PPOSG</v>
      </c>
    </row>
    <row r="6150" spans="3:11" x14ac:dyDescent="0.25">
      <c r="C6150" s="134" t="s">
        <v>221</v>
      </c>
      <c r="D6150" s="134" t="s">
        <v>343</v>
      </c>
      <c r="E6150" s="134" t="s">
        <v>314</v>
      </c>
      <c r="F6150" s="134" t="s">
        <v>1053</v>
      </c>
      <c r="G6150" s="134" t="s">
        <v>356</v>
      </c>
      <c r="H6150" s="135">
        <v>405.45</v>
      </c>
      <c r="I6150" s="135">
        <v>684.1099999999999</v>
      </c>
      <c r="J6150" s="135">
        <v>1087.0000000000002</v>
      </c>
      <c r="K6150" t="str">
        <f>VLOOKUP(C6150,ResCat!$A$2:$B$268,2,FALSE)</f>
        <v>PPOSG</v>
      </c>
    </row>
    <row r="6151" spans="3:11" x14ac:dyDescent="0.25">
      <c r="C6151" s="134" t="s">
        <v>221</v>
      </c>
      <c r="D6151" s="134" t="s">
        <v>343</v>
      </c>
      <c r="E6151" s="134" t="s">
        <v>339</v>
      </c>
      <c r="F6151" s="134" t="s">
        <v>1053</v>
      </c>
      <c r="G6151" s="134" t="s">
        <v>353</v>
      </c>
      <c r="H6151" s="135">
        <v>2242.6799999999998</v>
      </c>
      <c r="I6151" s="135">
        <v>2798.3700000000003</v>
      </c>
      <c r="J6151" s="135">
        <v>3232.63</v>
      </c>
      <c r="K6151" t="str">
        <f>VLOOKUP(C6151,ResCat!$A$2:$B$268,2,FALSE)</f>
        <v>PPOSG</v>
      </c>
    </row>
    <row r="6152" spans="3:11" x14ac:dyDescent="0.25">
      <c r="C6152" s="134" t="s">
        <v>221</v>
      </c>
      <c r="D6152" s="134" t="s">
        <v>343</v>
      </c>
      <c r="E6152" s="134" t="s">
        <v>342</v>
      </c>
      <c r="F6152" s="134" t="s">
        <v>1053</v>
      </c>
      <c r="G6152" s="134" t="s">
        <v>348</v>
      </c>
      <c r="H6152" s="135">
        <v>1290.23</v>
      </c>
      <c r="I6152" s="135">
        <v>1523.24</v>
      </c>
      <c r="J6152" s="135">
        <v>2092.3000000000002</v>
      </c>
      <c r="K6152" t="str">
        <f>VLOOKUP(C6152,ResCat!$A$2:$B$268,2,FALSE)</f>
        <v>PPOSG</v>
      </c>
    </row>
    <row r="6153" spans="3:11" x14ac:dyDescent="0.25">
      <c r="C6153" s="134" t="s">
        <v>221</v>
      </c>
      <c r="D6153" s="134" t="s">
        <v>343</v>
      </c>
      <c r="E6153" s="134" t="s">
        <v>316</v>
      </c>
      <c r="F6153" s="134" t="s">
        <v>1053</v>
      </c>
      <c r="G6153" s="134" t="s">
        <v>313</v>
      </c>
      <c r="H6153" s="135">
        <v>379.84</v>
      </c>
      <c r="I6153" s="135">
        <v>543.99</v>
      </c>
      <c r="J6153" s="135">
        <v>719.24</v>
      </c>
      <c r="K6153" t="str">
        <f>VLOOKUP(C6153,ResCat!$A$2:$B$268,2,FALSE)</f>
        <v>PPOSG</v>
      </c>
    </row>
    <row r="6154" spans="3:11" x14ac:dyDescent="0.25">
      <c r="C6154" s="134" t="s">
        <v>221</v>
      </c>
      <c r="D6154" s="134" t="s">
        <v>343</v>
      </c>
      <c r="E6154" s="134" t="s">
        <v>318</v>
      </c>
      <c r="F6154" s="134" t="s">
        <v>1053</v>
      </c>
      <c r="G6154" s="134" t="s">
        <v>358</v>
      </c>
      <c r="H6154" s="135">
        <v>253.71</v>
      </c>
      <c r="I6154" s="135">
        <v>337.13000000000005</v>
      </c>
      <c r="J6154" s="135">
        <v>633.81999999999994</v>
      </c>
      <c r="K6154" t="str">
        <f>VLOOKUP(C6154,ResCat!$A$2:$B$268,2,FALSE)</f>
        <v>PPOSG</v>
      </c>
    </row>
    <row r="6155" spans="3:11" x14ac:dyDescent="0.25">
      <c r="C6155" s="134" t="s">
        <v>221</v>
      </c>
      <c r="D6155" s="134" t="s">
        <v>343</v>
      </c>
      <c r="E6155" s="134" t="s">
        <v>320</v>
      </c>
      <c r="F6155" s="134" t="s">
        <v>1053</v>
      </c>
      <c r="G6155" s="134" t="s">
        <v>315</v>
      </c>
      <c r="H6155" s="135">
        <v>202.09000000000003</v>
      </c>
      <c r="I6155" s="135">
        <v>350.06</v>
      </c>
      <c r="J6155" s="135">
        <v>800.37</v>
      </c>
      <c r="K6155" t="str">
        <f>VLOOKUP(C6155,ResCat!$A$2:$B$268,2,FALSE)</f>
        <v>PPOSG</v>
      </c>
    </row>
    <row r="6156" spans="3:11" x14ac:dyDescent="0.25">
      <c r="C6156" s="134" t="s">
        <v>221</v>
      </c>
      <c r="D6156" s="134" t="s">
        <v>343</v>
      </c>
      <c r="E6156" s="134" t="s">
        <v>322</v>
      </c>
      <c r="F6156" s="134" t="s">
        <v>1053</v>
      </c>
      <c r="G6156" s="134" t="s">
        <v>341</v>
      </c>
      <c r="H6156" s="135">
        <v>2500.06</v>
      </c>
      <c r="I6156" s="135">
        <v>2700.06</v>
      </c>
      <c r="J6156" s="135">
        <v>2700.06</v>
      </c>
      <c r="K6156" t="str">
        <f>VLOOKUP(C6156,ResCat!$A$2:$B$268,2,FALSE)</f>
        <v>PPOSG</v>
      </c>
    </row>
    <row r="6157" spans="3:11" x14ac:dyDescent="0.25">
      <c r="C6157" s="134" t="s">
        <v>221</v>
      </c>
      <c r="D6157" s="134" t="s">
        <v>343</v>
      </c>
      <c r="E6157" s="134" t="s">
        <v>324</v>
      </c>
      <c r="F6157" s="134" t="s">
        <v>1053</v>
      </c>
      <c r="G6157" s="134" t="s">
        <v>340</v>
      </c>
      <c r="H6157" s="135">
        <v>-185.96</v>
      </c>
      <c r="I6157" s="135">
        <v>-140.19999999999999</v>
      </c>
      <c r="J6157" s="135">
        <v>-979.15000000000009</v>
      </c>
      <c r="K6157" t="str">
        <f>VLOOKUP(C6157,ResCat!$A$2:$B$268,2,FALSE)</f>
        <v>PPOSG</v>
      </c>
    </row>
    <row r="6158" spans="3:11" x14ac:dyDescent="0.25">
      <c r="C6158" s="134" t="s">
        <v>221</v>
      </c>
      <c r="D6158" s="134" t="s">
        <v>343</v>
      </c>
      <c r="E6158" s="134" t="s">
        <v>326</v>
      </c>
      <c r="F6158" s="134" t="s">
        <v>1053</v>
      </c>
      <c r="G6158" s="134" t="s">
        <v>317</v>
      </c>
      <c r="H6158" s="135">
        <v>1371.63</v>
      </c>
      <c r="I6158" s="135">
        <v>1461.63</v>
      </c>
      <c r="J6158" s="135">
        <v>1458.13</v>
      </c>
      <c r="K6158" t="str">
        <f>VLOOKUP(C6158,ResCat!$A$2:$B$268,2,FALSE)</f>
        <v>PPOSG</v>
      </c>
    </row>
    <row r="6159" spans="3:11" x14ac:dyDescent="0.25">
      <c r="C6159" s="134" t="s">
        <v>221</v>
      </c>
      <c r="D6159" s="134" t="s">
        <v>343</v>
      </c>
      <c r="E6159" s="134" t="s">
        <v>328</v>
      </c>
      <c r="F6159" s="134" t="s">
        <v>1053</v>
      </c>
      <c r="G6159" s="134" t="s">
        <v>319</v>
      </c>
      <c r="H6159" s="135">
        <v>2616.8099999999995</v>
      </c>
      <c r="I6159" s="135">
        <v>2767.5199999999995</v>
      </c>
      <c r="J6159" s="135">
        <v>2767.5199999999995</v>
      </c>
      <c r="K6159" t="str">
        <f>VLOOKUP(C6159,ResCat!$A$2:$B$268,2,FALSE)</f>
        <v>PPOSG</v>
      </c>
    </row>
    <row r="6160" spans="3:11" x14ac:dyDescent="0.25">
      <c r="C6160" s="134" t="s">
        <v>221</v>
      </c>
      <c r="D6160" s="134" t="s">
        <v>343</v>
      </c>
      <c r="E6160" s="134" t="s">
        <v>330</v>
      </c>
      <c r="F6160" s="134" t="s">
        <v>1053</v>
      </c>
      <c r="G6160" s="134" t="s">
        <v>321</v>
      </c>
      <c r="H6160" s="135">
        <v>796.66000000000008</v>
      </c>
      <c r="I6160" s="135">
        <v>864.09</v>
      </c>
      <c r="J6160" s="135">
        <v>1551.6699999999996</v>
      </c>
      <c r="K6160" t="str">
        <f>VLOOKUP(C6160,ResCat!$A$2:$B$268,2,FALSE)</f>
        <v>PPOSG</v>
      </c>
    </row>
    <row r="6161" spans="3:11" x14ac:dyDescent="0.25">
      <c r="C6161" s="134" t="s">
        <v>221</v>
      </c>
      <c r="D6161" s="134" t="s">
        <v>343</v>
      </c>
      <c r="E6161" s="134" t="s">
        <v>332</v>
      </c>
      <c r="F6161" s="134" t="s">
        <v>1053</v>
      </c>
      <c r="G6161" s="134" t="s">
        <v>323</v>
      </c>
      <c r="H6161" s="135">
        <v>822.31000000000006</v>
      </c>
      <c r="I6161" s="135">
        <v>910.80000000000007</v>
      </c>
      <c r="J6161" s="135">
        <v>1676.3899999999999</v>
      </c>
      <c r="K6161" t="str">
        <f>VLOOKUP(C6161,ResCat!$A$2:$B$268,2,FALSE)</f>
        <v>PPOSG</v>
      </c>
    </row>
    <row r="6162" spans="3:11" x14ac:dyDescent="0.25">
      <c r="C6162" s="134" t="s">
        <v>221</v>
      </c>
      <c r="D6162" s="134" t="s">
        <v>343</v>
      </c>
      <c r="E6162" s="134" t="s">
        <v>335</v>
      </c>
      <c r="F6162" s="134" t="s">
        <v>1055</v>
      </c>
      <c r="G6162" s="134" t="s">
        <v>325</v>
      </c>
      <c r="H6162" s="135">
        <v>-3906.99</v>
      </c>
      <c r="I6162" s="135">
        <v>-4156.99</v>
      </c>
      <c r="J6162" s="135">
        <v>-9331.59</v>
      </c>
      <c r="K6162" t="str">
        <f>VLOOKUP(C6162,ResCat!$A$2:$B$268,2,FALSE)</f>
        <v>PPOSG</v>
      </c>
    </row>
    <row r="6163" spans="3:11" x14ac:dyDescent="0.25">
      <c r="C6163" s="134" t="s">
        <v>221</v>
      </c>
      <c r="D6163" s="134" t="s">
        <v>343</v>
      </c>
      <c r="E6163" s="134" t="s">
        <v>335</v>
      </c>
      <c r="F6163" s="134" t="s">
        <v>1053</v>
      </c>
      <c r="G6163" s="134" t="s">
        <v>325</v>
      </c>
      <c r="H6163" s="135">
        <v>4205.9400000000005</v>
      </c>
      <c r="I6163" s="135">
        <v>4617.6800000000021</v>
      </c>
      <c r="J6163" s="135">
        <v>5721.72</v>
      </c>
      <c r="K6163" t="str">
        <f>VLOOKUP(C6163,ResCat!$A$2:$B$268,2,FALSE)</f>
        <v>PPOSG</v>
      </c>
    </row>
    <row r="6164" spans="3:11" x14ac:dyDescent="0.25">
      <c r="C6164" s="134" t="s">
        <v>221</v>
      </c>
      <c r="D6164" s="134" t="s">
        <v>343</v>
      </c>
      <c r="E6164" s="134" t="s">
        <v>4</v>
      </c>
      <c r="F6164" s="134" t="s">
        <v>1053</v>
      </c>
      <c r="G6164" s="134" t="s">
        <v>327</v>
      </c>
      <c r="H6164" s="135">
        <v>4149.9099999999989</v>
      </c>
      <c r="I6164" s="135">
        <v>4364.0399999999991</v>
      </c>
      <c r="J6164" s="135">
        <v>4543.1099999999997</v>
      </c>
      <c r="K6164" t="str">
        <f>VLOOKUP(C6164,ResCat!$A$2:$B$268,2,FALSE)</f>
        <v>PPOSG</v>
      </c>
    </row>
    <row r="6165" spans="3:11" x14ac:dyDescent="0.25">
      <c r="C6165" s="134" t="s">
        <v>221</v>
      </c>
      <c r="D6165" s="134" t="s">
        <v>343</v>
      </c>
      <c r="E6165" s="134" t="s">
        <v>511</v>
      </c>
      <c r="F6165" s="134" t="s">
        <v>1055</v>
      </c>
      <c r="G6165" s="134" t="s">
        <v>329</v>
      </c>
      <c r="H6165" s="135">
        <v>-36.11</v>
      </c>
      <c r="I6165" s="135">
        <v>100</v>
      </c>
      <c r="J6165" s="135">
        <v>100</v>
      </c>
      <c r="K6165" t="str">
        <f>VLOOKUP(C6165,ResCat!$A$2:$B$268,2,FALSE)</f>
        <v>PPOSG</v>
      </c>
    </row>
    <row r="6166" spans="3:11" x14ac:dyDescent="0.25">
      <c r="C6166" s="134" t="s">
        <v>221</v>
      </c>
      <c r="D6166" s="134" t="s">
        <v>343</v>
      </c>
      <c r="E6166" s="134" t="s">
        <v>511</v>
      </c>
      <c r="F6166" s="134" t="s">
        <v>1053</v>
      </c>
      <c r="G6166" s="134" t="s">
        <v>329</v>
      </c>
      <c r="H6166" s="135">
        <v>705.84999999999991</v>
      </c>
      <c r="I6166" s="135">
        <v>800.01999999999987</v>
      </c>
      <c r="J6166" s="135">
        <v>2846.6899999999996</v>
      </c>
      <c r="K6166" t="str">
        <f>VLOOKUP(C6166,ResCat!$A$2:$B$268,2,FALSE)</f>
        <v>PPOSG</v>
      </c>
    </row>
    <row r="6167" spans="3:11" x14ac:dyDescent="0.25">
      <c r="C6167" s="134" t="s">
        <v>221</v>
      </c>
      <c r="D6167" s="134" t="s">
        <v>343</v>
      </c>
      <c r="E6167" s="134" t="s">
        <v>969</v>
      </c>
      <c r="F6167" s="134" t="s">
        <v>1055</v>
      </c>
      <c r="G6167" s="134" t="s">
        <v>331</v>
      </c>
      <c r="H6167" s="135">
        <v>3155.52</v>
      </c>
      <c r="I6167" s="135">
        <v>3397.75</v>
      </c>
      <c r="J6167" s="135">
        <v>3268.84</v>
      </c>
      <c r="K6167" t="str">
        <f>VLOOKUP(C6167,ResCat!$A$2:$B$268,2,FALSE)</f>
        <v>PPOSG</v>
      </c>
    </row>
    <row r="6168" spans="3:11" x14ac:dyDescent="0.25">
      <c r="C6168" s="134" t="s">
        <v>221</v>
      </c>
      <c r="D6168" s="134" t="s">
        <v>343</v>
      </c>
      <c r="E6168" s="134" t="s">
        <v>969</v>
      </c>
      <c r="F6168" s="134" t="s">
        <v>1053</v>
      </c>
      <c r="G6168" s="134" t="s">
        <v>331</v>
      </c>
      <c r="H6168" s="135">
        <v>194.96000000000009</v>
      </c>
      <c r="I6168" s="135">
        <v>-144.81999999999982</v>
      </c>
      <c r="J6168" s="135">
        <v>1204.3600000000006</v>
      </c>
      <c r="K6168" t="str">
        <f>VLOOKUP(C6168,ResCat!$A$2:$B$268,2,FALSE)</f>
        <v>PPOSG</v>
      </c>
    </row>
    <row r="6169" spans="3:11" x14ac:dyDescent="0.25">
      <c r="C6169" s="134" t="s">
        <v>221</v>
      </c>
      <c r="D6169" s="134" t="s">
        <v>343</v>
      </c>
      <c r="E6169" s="134" t="s">
        <v>961</v>
      </c>
      <c r="F6169" s="134" t="s">
        <v>1055</v>
      </c>
      <c r="G6169" s="134" t="s">
        <v>334</v>
      </c>
      <c r="H6169" s="135">
        <v>166.17000000000002</v>
      </c>
      <c r="I6169" s="135">
        <v>153.76</v>
      </c>
      <c r="J6169" s="135">
        <v>-454.44000000000011</v>
      </c>
      <c r="K6169" t="str">
        <f>VLOOKUP(C6169,ResCat!$A$2:$B$268,2,FALSE)</f>
        <v>PPOSG</v>
      </c>
    </row>
    <row r="6170" spans="3:11" x14ac:dyDescent="0.25">
      <c r="C6170" s="134" t="s">
        <v>221</v>
      </c>
      <c r="D6170" s="134" t="s">
        <v>343</v>
      </c>
      <c r="E6170" s="134" t="s">
        <v>961</v>
      </c>
      <c r="F6170" s="134" t="s">
        <v>1053</v>
      </c>
      <c r="G6170" s="134" t="s">
        <v>334</v>
      </c>
      <c r="H6170" s="135">
        <v>-4782.2100000000019</v>
      </c>
      <c r="I6170" s="135">
        <v>-5442.2200000000012</v>
      </c>
      <c r="J6170" s="135">
        <v>-17177.179999999997</v>
      </c>
      <c r="K6170" t="str">
        <f>VLOOKUP(C6170,ResCat!$A$2:$B$268,2,FALSE)</f>
        <v>PPOSG</v>
      </c>
    </row>
    <row r="6171" spans="3:11" x14ac:dyDescent="0.25">
      <c r="C6171" s="134" t="s">
        <v>221</v>
      </c>
      <c r="D6171" s="134" t="s">
        <v>343</v>
      </c>
      <c r="E6171" s="134" t="s">
        <v>970</v>
      </c>
      <c r="F6171" s="134" t="s">
        <v>1055</v>
      </c>
      <c r="G6171" s="134" t="s">
        <v>333</v>
      </c>
      <c r="H6171" s="135">
        <v>579965.2400000015</v>
      </c>
      <c r="I6171" s="135">
        <v>661726.85000000475</v>
      </c>
      <c r="J6171" s="135">
        <v>1612358.8499999982</v>
      </c>
      <c r="K6171" t="str">
        <f>VLOOKUP(C6171,ResCat!$A$2:$B$268,2,FALSE)</f>
        <v>PPOSG</v>
      </c>
    </row>
    <row r="6172" spans="3:11" x14ac:dyDescent="0.25">
      <c r="C6172" s="134" t="s">
        <v>221</v>
      </c>
      <c r="D6172" s="134" t="s">
        <v>343</v>
      </c>
      <c r="E6172" s="134" t="s">
        <v>970</v>
      </c>
      <c r="F6172" s="134" t="s">
        <v>1053</v>
      </c>
      <c r="G6172" s="134" t="s">
        <v>333</v>
      </c>
      <c r="H6172" s="135">
        <v>5351232.200000071</v>
      </c>
      <c r="I6172" s="135">
        <v>5883574.780000045</v>
      </c>
      <c r="J6172" s="135">
        <v>13830348.680000078</v>
      </c>
      <c r="K6172" t="str">
        <f>VLOOKUP(C6172,ResCat!$A$2:$B$268,2,FALSE)</f>
        <v>PPOSG</v>
      </c>
    </row>
    <row r="6173" spans="3:11" x14ac:dyDescent="0.25">
      <c r="C6173" s="134" t="s">
        <v>221</v>
      </c>
      <c r="D6173" s="134" t="s">
        <v>343</v>
      </c>
      <c r="E6173" s="134" t="s">
        <v>1023</v>
      </c>
      <c r="F6173" s="134" t="s">
        <v>1055</v>
      </c>
      <c r="G6173" s="134" t="s">
        <v>308</v>
      </c>
      <c r="H6173" s="135">
        <v>744982.32000000158</v>
      </c>
      <c r="I6173" s="135">
        <v>2125393.49999996</v>
      </c>
      <c r="J6173" s="135">
        <v>5635308.9800000889</v>
      </c>
      <c r="K6173" t="str">
        <f>VLOOKUP(C6173,ResCat!$A$2:$B$268,2,FALSE)</f>
        <v>PPOSG</v>
      </c>
    </row>
    <row r="6174" spans="3:11" x14ac:dyDescent="0.25">
      <c r="C6174" s="134" t="s">
        <v>221</v>
      </c>
      <c r="D6174" s="134" t="s">
        <v>343</v>
      </c>
      <c r="E6174" s="134" t="s">
        <v>1023</v>
      </c>
      <c r="F6174" s="134" t="s">
        <v>1053</v>
      </c>
      <c r="G6174" s="134" t="s">
        <v>308</v>
      </c>
      <c r="H6174" s="135">
        <v>19566821.579999626</v>
      </c>
      <c r="I6174" s="135">
        <v>23955224.299996231</v>
      </c>
      <c r="J6174" s="135">
        <v>59636098.040007114</v>
      </c>
      <c r="K6174" t="str">
        <f>VLOOKUP(C6174,ResCat!$A$2:$B$268,2,FALSE)</f>
        <v>PPOSG</v>
      </c>
    </row>
    <row r="6175" spans="3:11" x14ac:dyDescent="0.25">
      <c r="C6175" s="134" t="s">
        <v>221</v>
      </c>
      <c r="D6175" s="134" t="s">
        <v>1</v>
      </c>
      <c r="E6175" s="134" t="s">
        <v>309</v>
      </c>
      <c r="F6175" s="134" t="s">
        <v>310</v>
      </c>
      <c r="G6175" s="134" t="s">
        <v>311</v>
      </c>
      <c r="H6175" s="135">
        <v>10926.75</v>
      </c>
      <c r="I6175" s="135">
        <v>14603.849999999999</v>
      </c>
      <c r="J6175" s="135">
        <v>14603.849999999999</v>
      </c>
      <c r="K6175" t="str">
        <f>VLOOKUP(C6175,ResCat!$A$2:$B$268,2,FALSE)</f>
        <v>PPOSG</v>
      </c>
    </row>
    <row r="6176" spans="3:11" x14ac:dyDescent="0.25">
      <c r="C6176" s="134" t="s">
        <v>221</v>
      </c>
      <c r="D6176" s="134" t="s">
        <v>1</v>
      </c>
      <c r="E6176" s="134" t="s">
        <v>1026</v>
      </c>
      <c r="F6176" s="134" t="s">
        <v>310</v>
      </c>
      <c r="G6176" s="134" t="s">
        <v>311</v>
      </c>
      <c r="H6176" s="135">
        <v>14796.930000000002</v>
      </c>
      <c r="I6176" s="135">
        <v>19908.990000000002</v>
      </c>
      <c r="J6176" s="135">
        <v>19908.990000000002</v>
      </c>
      <c r="K6176" t="str">
        <f>VLOOKUP(C6176,ResCat!$A$2:$B$268,2,FALSE)</f>
        <v>PPOSG</v>
      </c>
    </row>
    <row r="6177" spans="3:11" x14ac:dyDescent="0.25">
      <c r="C6177" s="134" t="s">
        <v>221</v>
      </c>
      <c r="D6177" s="134" t="s">
        <v>1</v>
      </c>
      <c r="E6177" s="134" t="s">
        <v>362</v>
      </c>
      <c r="F6177" s="134" t="s">
        <v>310</v>
      </c>
      <c r="G6177" s="134" t="s">
        <v>311</v>
      </c>
      <c r="H6177" s="135">
        <v>0</v>
      </c>
      <c r="I6177" s="135">
        <v>1118.1300000000001</v>
      </c>
      <c r="J6177" s="135">
        <v>1778.13</v>
      </c>
      <c r="K6177" t="str">
        <f>VLOOKUP(C6177,ResCat!$A$2:$B$268,2,FALSE)</f>
        <v>PPOSG</v>
      </c>
    </row>
    <row r="6178" spans="3:11" x14ac:dyDescent="0.25">
      <c r="C6178" s="134" t="s">
        <v>221</v>
      </c>
      <c r="D6178" s="134" t="s">
        <v>1</v>
      </c>
      <c r="E6178" s="134" t="s">
        <v>1027</v>
      </c>
      <c r="F6178" s="134" t="s">
        <v>310</v>
      </c>
      <c r="G6178" s="134" t="s">
        <v>311</v>
      </c>
      <c r="H6178" s="135">
        <v>4754.03</v>
      </c>
      <c r="I6178" s="135">
        <v>6700.14</v>
      </c>
      <c r="J6178" s="135">
        <v>6700.14</v>
      </c>
      <c r="K6178" t="str">
        <f>VLOOKUP(C6178,ResCat!$A$2:$B$268,2,FALSE)</f>
        <v>PPOSG</v>
      </c>
    </row>
    <row r="6179" spans="3:11" x14ac:dyDescent="0.25">
      <c r="C6179" s="134" t="s">
        <v>221</v>
      </c>
      <c r="D6179" s="134" t="s">
        <v>1</v>
      </c>
      <c r="E6179" s="134" t="s">
        <v>1028</v>
      </c>
      <c r="F6179" s="134" t="s">
        <v>310</v>
      </c>
      <c r="G6179" s="134" t="s">
        <v>311</v>
      </c>
      <c r="H6179" s="135">
        <v>-27.089999999999996</v>
      </c>
      <c r="I6179" s="135">
        <v>616.46</v>
      </c>
      <c r="J6179" s="135">
        <v>679.4</v>
      </c>
      <c r="K6179" t="str">
        <f>VLOOKUP(C6179,ResCat!$A$2:$B$268,2,FALSE)</f>
        <v>PPOSG</v>
      </c>
    </row>
    <row r="6180" spans="3:11" x14ac:dyDescent="0.25">
      <c r="C6180" s="134" t="s">
        <v>221</v>
      </c>
      <c r="D6180" s="134" t="s">
        <v>1</v>
      </c>
      <c r="E6180" s="134" t="s">
        <v>363</v>
      </c>
      <c r="F6180" s="134" t="s">
        <v>310</v>
      </c>
      <c r="G6180" s="134" t="s">
        <v>311</v>
      </c>
      <c r="H6180" s="135">
        <v>-8246.4500000000007</v>
      </c>
      <c r="I6180" s="135">
        <v>-8213.3599999999988</v>
      </c>
      <c r="J6180" s="135">
        <v>-86551.299999999988</v>
      </c>
      <c r="K6180" t="str">
        <f>VLOOKUP(C6180,ResCat!$A$2:$B$268,2,FALSE)</f>
        <v>PPOSG</v>
      </c>
    </row>
    <row r="6181" spans="3:11" x14ac:dyDescent="0.25">
      <c r="C6181" s="134" t="s">
        <v>221</v>
      </c>
      <c r="D6181" s="134" t="s">
        <v>1</v>
      </c>
      <c r="E6181" s="134" t="s">
        <v>1029</v>
      </c>
      <c r="F6181" s="134" t="s">
        <v>310</v>
      </c>
      <c r="G6181" s="134" t="s">
        <v>311</v>
      </c>
      <c r="H6181" s="135">
        <v>46.879999999999967</v>
      </c>
      <c r="I6181" s="135">
        <v>1636.9699999999998</v>
      </c>
      <c r="J6181" s="135">
        <v>7063.24</v>
      </c>
      <c r="K6181" t="str">
        <f>VLOOKUP(C6181,ResCat!$A$2:$B$268,2,FALSE)</f>
        <v>PPOSG</v>
      </c>
    </row>
    <row r="6182" spans="3:11" x14ac:dyDescent="0.25">
      <c r="C6182" s="134" t="s">
        <v>221</v>
      </c>
      <c r="D6182" s="134" t="s">
        <v>1</v>
      </c>
      <c r="E6182" s="134" t="s">
        <v>349</v>
      </c>
      <c r="F6182" s="134" t="s">
        <v>310</v>
      </c>
      <c r="G6182" s="134" t="s">
        <v>311</v>
      </c>
      <c r="H6182" s="135">
        <v>231.01</v>
      </c>
      <c r="I6182" s="135">
        <v>1545.79</v>
      </c>
      <c r="J6182" s="135">
        <v>1545.79</v>
      </c>
      <c r="K6182" t="str">
        <f>VLOOKUP(C6182,ResCat!$A$2:$B$268,2,FALSE)</f>
        <v>PPOSG</v>
      </c>
    </row>
    <row r="6183" spans="3:11" x14ac:dyDescent="0.25">
      <c r="C6183" s="134" t="s">
        <v>221</v>
      </c>
      <c r="D6183" s="134" t="s">
        <v>1</v>
      </c>
      <c r="E6183" s="134" t="s">
        <v>350</v>
      </c>
      <c r="F6183" s="134" t="s">
        <v>310</v>
      </c>
      <c r="G6183" s="134" t="s">
        <v>311</v>
      </c>
      <c r="H6183" s="135">
        <v>-4891.1400000000003</v>
      </c>
      <c r="I6183" s="135">
        <v>-7468.03</v>
      </c>
      <c r="J6183" s="135">
        <v>-8725.02</v>
      </c>
      <c r="K6183" t="str">
        <f>VLOOKUP(C6183,ResCat!$A$2:$B$268,2,FALSE)</f>
        <v>PPOSG</v>
      </c>
    </row>
    <row r="6184" spans="3:11" x14ac:dyDescent="0.25">
      <c r="C6184" s="134" t="s">
        <v>221</v>
      </c>
      <c r="D6184" s="134" t="s">
        <v>1</v>
      </c>
      <c r="E6184" s="134" t="s">
        <v>359</v>
      </c>
      <c r="F6184" s="134" t="s">
        <v>310</v>
      </c>
      <c r="G6184" s="134" t="s">
        <v>311</v>
      </c>
      <c r="H6184" s="135">
        <v>-52.5</v>
      </c>
      <c r="I6184" s="135">
        <v>181.76</v>
      </c>
      <c r="J6184" s="135">
        <v>5969.76</v>
      </c>
      <c r="K6184" t="str">
        <f>VLOOKUP(C6184,ResCat!$A$2:$B$268,2,FALSE)</f>
        <v>PPOSG</v>
      </c>
    </row>
    <row r="6185" spans="3:11" x14ac:dyDescent="0.25">
      <c r="C6185" s="134" t="s">
        <v>221</v>
      </c>
      <c r="D6185" s="134" t="s">
        <v>1</v>
      </c>
      <c r="E6185" s="134" t="s">
        <v>354</v>
      </c>
      <c r="F6185" s="134" t="s">
        <v>310</v>
      </c>
      <c r="G6185" s="134" t="s">
        <v>311</v>
      </c>
      <c r="H6185" s="135">
        <v>198.62</v>
      </c>
      <c r="I6185" s="135">
        <v>620.22</v>
      </c>
      <c r="J6185" s="135">
        <v>1717.78</v>
      </c>
      <c r="K6185" t="str">
        <f>VLOOKUP(C6185,ResCat!$A$2:$B$268,2,FALSE)</f>
        <v>PPOSG</v>
      </c>
    </row>
    <row r="6186" spans="3:11" x14ac:dyDescent="0.25">
      <c r="C6186" s="134" t="s">
        <v>221</v>
      </c>
      <c r="D6186" s="134" t="s">
        <v>1</v>
      </c>
      <c r="E6186" s="134" t="s">
        <v>366</v>
      </c>
      <c r="F6186" s="134" t="s">
        <v>310</v>
      </c>
      <c r="G6186" s="134" t="s">
        <v>311</v>
      </c>
      <c r="H6186" s="135">
        <v>147305.20000000001</v>
      </c>
      <c r="I6186" s="135">
        <v>154031.31</v>
      </c>
      <c r="J6186" s="135">
        <v>129468.39000000001</v>
      </c>
      <c r="K6186" t="str">
        <f>VLOOKUP(C6186,ResCat!$A$2:$B$268,2,FALSE)</f>
        <v>PPOSG</v>
      </c>
    </row>
    <row r="6187" spans="3:11" x14ac:dyDescent="0.25">
      <c r="C6187" s="134" t="s">
        <v>221</v>
      </c>
      <c r="D6187" s="134" t="s">
        <v>1</v>
      </c>
      <c r="E6187" s="134" t="s">
        <v>337</v>
      </c>
      <c r="F6187" s="134" t="s">
        <v>310</v>
      </c>
      <c r="G6187" s="134" t="s">
        <v>311</v>
      </c>
      <c r="H6187" s="135">
        <v>11647.339999999997</v>
      </c>
      <c r="I6187" s="135">
        <v>13388.199999999995</v>
      </c>
      <c r="J6187" s="135">
        <v>-48316.640000000007</v>
      </c>
      <c r="K6187" t="str">
        <f>VLOOKUP(C6187,ResCat!$A$2:$B$268,2,FALSE)</f>
        <v>PPOSG</v>
      </c>
    </row>
    <row r="6188" spans="3:11" x14ac:dyDescent="0.25">
      <c r="C6188" s="134" t="s">
        <v>221</v>
      </c>
      <c r="D6188" s="134" t="s">
        <v>1</v>
      </c>
      <c r="E6188" s="134" t="s">
        <v>352</v>
      </c>
      <c r="F6188" s="134" t="s">
        <v>310</v>
      </c>
      <c r="G6188" s="134" t="s">
        <v>351</v>
      </c>
      <c r="H6188" s="135">
        <v>148723.26999999996</v>
      </c>
      <c r="I6188" s="135">
        <v>148289.31999999992</v>
      </c>
      <c r="J6188" s="135">
        <v>61516.159999999996</v>
      </c>
      <c r="K6188" t="str">
        <f>VLOOKUP(C6188,ResCat!$A$2:$B$268,2,FALSE)</f>
        <v>PPOSG</v>
      </c>
    </row>
    <row r="6189" spans="3:11" x14ac:dyDescent="0.25">
      <c r="C6189" s="134" t="s">
        <v>221</v>
      </c>
      <c r="D6189" s="134" t="s">
        <v>1</v>
      </c>
      <c r="E6189" s="134" t="s">
        <v>347</v>
      </c>
      <c r="F6189" s="134" t="s">
        <v>310</v>
      </c>
      <c r="G6189" s="134" t="s">
        <v>360</v>
      </c>
      <c r="H6189" s="135">
        <v>222078.51</v>
      </c>
      <c r="I6189" s="135">
        <v>224504.40000000002</v>
      </c>
      <c r="J6189" s="135">
        <v>126236.67000000001</v>
      </c>
      <c r="K6189" t="str">
        <f>VLOOKUP(C6189,ResCat!$A$2:$B$268,2,FALSE)</f>
        <v>PPOSG</v>
      </c>
    </row>
    <row r="6190" spans="3:11" x14ac:dyDescent="0.25">
      <c r="C6190" s="134" t="s">
        <v>221</v>
      </c>
      <c r="D6190" s="134" t="s">
        <v>1</v>
      </c>
      <c r="E6190" s="134" t="s">
        <v>361</v>
      </c>
      <c r="F6190" s="134" t="s">
        <v>310</v>
      </c>
      <c r="G6190" s="134" t="s">
        <v>355</v>
      </c>
      <c r="H6190" s="135">
        <v>-2767.5</v>
      </c>
      <c r="I6190" s="135">
        <v>3265.1099999999983</v>
      </c>
      <c r="J6190" s="135">
        <v>68412.460000000006</v>
      </c>
      <c r="K6190" t="str">
        <f>VLOOKUP(C6190,ResCat!$A$2:$B$268,2,FALSE)</f>
        <v>PPOSG</v>
      </c>
    </row>
    <row r="6191" spans="3:11" x14ac:dyDescent="0.25">
      <c r="C6191" s="134" t="s">
        <v>221</v>
      </c>
      <c r="D6191" s="134" t="s">
        <v>1</v>
      </c>
      <c r="E6191" s="134" t="s">
        <v>312</v>
      </c>
      <c r="F6191" s="134" t="s">
        <v>310</v>
      </c>
      <c r="G6191" s="134" t="s">
        <v>364</v>
      </c>
      <c r="H6191" s="135">
        <v>-4824.0700000000006</v>
      </c>
      <c r="I6191" s="135">
        <v>-6928.9400000000014</v>
      </c>
      <c r="J6191" s="135">
        <v>-3148.6399999999994</v>
      </c>
      <c r="K6191" t="str">
        <f>VLOOKUP(C6191,ResCat!$A$2:$B$268,2,FALSE)</f>
        <v>PPOSG</v>
      </c>
    </row>
    <row r="6192" spans="3:11" x14ac:dyDescent="0.25">
      <c r="C6192" s="134" t="s">
        <v>221</v>
      </c>
      <c r="D6192" s="134" t="s">
        <v>1</v>
      </c>
      <c r="E6192" s="134" t="s">
        <v>357</v>
      </c>
      <c r="F6192" s="134" t="s">
        <v>310</v>
      </c>
      <c r="G6192" s="134" t="s">
        <v>338</v>
      </c>
      <c r="H6192" s="135">
        <v>11790.549999999997</v>
      </c>
      <c r="I6192" s="135">
        <v>23450.589999999997</v>
      </c>
      <c r="J6192" s="135">
        <v>19110.979999999996</v>
      </c>
      <c r="K6192" t="str">
        <f>VLOOKUP(C6192,ResCat!$A$2:$B$268,2,FALSE)</f>
        <v>PPOSG</v>
      </c>
    </row>
    <row r="6193" spans="3:11" x14ac:dyDescent="0.25">
      <c r="C6193" s="134" t="s">
        <v>221</v>
      </c>
      <c r="D6193" s="134" t="s">
        <v>1</v>
      </c>
      <c r="E6193" s="134" t="s">
        <v>314</v>
      </c>
      <c r="F6193" s="134" t="s">
        <v>310</v>
      </c>
      <c r="G6193" s="134" t="s">
        <v>356</v>
      </c>
      <c r="H6193" s="135">
        <v>-12219.239999999998</v>
      </c>
      <c r="I6193" s="135">
        <v>-11056.229999999998</v>
      </c>
      <c r="J6193" s="135">
        <v>3138.1799999999989</v>
      </c>
      <c r="K6193" t="str">
        <f>VLOOKUP(C6193,ResCat!$A$2:$B$268,2,FALSE)</f>
        <v>PPOSG</v>
      </c>
    </row>
    <row r="6194" spans="3:11" x14ac:dyDescent="0.25">
      <c r="C6194" s="134" t="s">
        <v>221</v>
      </c>
      <c r="D6194" s="134" t="s">
        <v>1</v>
      </c>
      <c r="E6194" s="134" t="s">
        <v>339</v>
      </c>
      <c r="F6194" s="134" t="s">
        <v>310</v>
      </c>
      <c r="G6194" s="134" t="s">
        <v>353</v>
      </c>
      <c r="H6194" s="135">
        <v>-21603.900000000005</v>
      </c>
      <c r="I6194" s="135">
        <v>-26765.47</v>
      </c>
      <c r="J6194" s="135">
        <v>14304.050000000005</v>
      </c>
      <c r="K6194" t="str">
        <f>VLOOKUP(C6194,ResCat!$A$2:$B$268,2,FALSE)</f>
        <v>PPOSG</v>
      </c>
    </row>
    <row r="6195" spans="3:11" x14ac:dyDescent="0.25">
      <c r="C6195" s="134" t="s">
        <v>221</v>
      </c>
      <c r="D6195" s="134" t="s">
        <v>1</v>
      </c>
      <c r="E6195" s="134" t="s">
        <v>342</v>
      </c>
      <c r="F6195" s="134" t="s">
        <v>310</v>
      </c>
      <c r="G6195" s="134" t="s">
        <v>348</v>
      </c>
      <c r="H6195" s="135">
        <v>-11289.82</v>
      </c>
      <c r="I6195" s="135">
        <v>-8453.8000000000029</v>
      </c>
      <c r="J6195" s="135">
        <v>20273.889999999992</v>
      </c>
      <c r="K6195" t="str">
        <f>VLOOKUP(C6195,ResCat!$A$2:$B$268,2,FALSE)</f>
        <v>PPOSG</v>
      </c>
    </row>
    <row r="6196" spans="3:11" x14ac:dyDescent="0.25">
      <c r="C6196" s="134" t="s">
        <v>221</v>
      </c>
      <c r="D6196" s="134" t="s">
        <v>1</v>
      </c>
      <c r="E6196" s="134" t="s">
        <v>316</v>
      </c>
      <c r="F6196" s="134" t="s">
        <v>310</v>
      </c>
      <c r="G6196" s="134" t="s">
        <v>313</v>
      </c>
      <c r="H6196" s="135">
        <v>-17586.880000000008</v>
      </c>
      <c r="I6196" s="135">
        <v>-18502.990000000013</v>
      </c>
      <c r="J6196" s="135">
        <v>-34038.31</v>
      </c>
      <c r="K6196" t="str">
        <f>VLOOKUP(C6196,ResCat!$A$2:$B$268,2,FALSE)</f>
        <v>PPOSG</v>
      </c>
    </row>
    <row r="6197" spans="3:11" x14ac:dyDescent="0.25">
      <c r="C6197" s="134" t="s">
        <v>221</v>
      </c>
      <c r="D6197" s="134" t="s">
        <v>1</v>
      </c>
      <c r="E6197" s="134" t="s">
        <v>318</v>
      </c>
      <c r="F6197" s="134" t="s">
        <v>310</v>
      </c>
      <c r="G6197" s="134" t="s">
        <v>358</v>
      </c>
      <c r="H6197" s="135">
        <v>21411.360000000004</v>
      </c>
      <c r="I6197" s="135">
        <v>17670.86</v>
      </c>
      <c r="J6197" s="135">
        <v>3403.6399999999985</v>
      </c>
      <c r="K6197" t="str">
        <f>VLOOKUP(C6197,ResCat!$A$2:$B$268,2,FALSE)</f>
        <v>PPOSG</v>
      </c>
    </row>
    <row r="6198" spans="3:11" x14ac:dyDescent="0.25">
      <c r="C6198" s="134" t="s">
        <v>221</v>
      </c>
      <c r="D6198" s="134" t="s">
        <v>1</v>
      </c>
      <c r="E6198" s="134" t="s">
        <v>320</v>
      </c>
      <c r="F6198" s="134" t="s">
        <v>310</v>
      </c>
      <c r="G6198" s="134" t="s">
        <v>315</v>
      </c>
      <c r="H6198" s="135">
        <v>-7399.9199999999992</v>
      </c>
      <c r="I6198" s="135">
        <v>-8053.2199999999975</v>
      </c>
      <c r="J6198" s="135">
        <v>96868.709999999992</v>
      </c>
      <c r="K6198" t="str">
        <f>VLOOKUP(C6198,ResCat!$A$2:$B$268,2,FALSE)</f>
        <v>PPOSG</v>
      </c>
    </row>
    <row r="6199" spans="3:11" x14ac:dyDescent="0.25">
      <c r="C6199" s="134" t="s">
        <v>221</v>
      </c>
      <c r="D6199" s="134" t="s">
        <v>1</v>
      </c>
      <c r="E6199" s="134" t="s">
        <v>322</v>
      </c>
      <c r="F6199" s="134" t="s">
        <v>310</v>
      </c>
      <c r="G6199" s="134" t="s">
        <v>341</v>
      </c>
      <c r="H6199" s="135">
        <v>-4500.3099999999986</v>
      </c>
      <c r="I6199" s="135">
        <v>-16983.230000000003</v>
      </c>
      <c r="J6199" s="135">
        <v>17660.999999999993</v>
      </c>
      <c r="K6199" t="str">
        <f>VLOOKUP(C6199,ResCat!$A$2:$B$268,2,FALSE)</f>
        <v>PPOSG</v>
      </c>
    </row>
    <row r="6200" spans="3:11" x14ac:dyDescent="0.25">
      <c r="C6200" s="134" t="s">
        <v>221</v>
      </c>
      <c r="D6200" s="134" t="s">
        <v>1</v>
      </c>
      <c r="E6200" s="134" t="s">
        <v>324</v>
      </c>
      <c r="F6200" s="134" t="s">
        <v>310</v>
      </c>
      <c r="G6200" s="134" t="s">
        <v>340</v>
      </c>
      <c r="H6200" s="135">
        <v>12101.069999999996</v>
      </c>
      <c r="I6200" s="135">
        <v>12588.729999999996</v>
      </c>
      <c r="J6200" s="135">
        <v>113807.43</v>
      </c>
      <c r="K6200" t="str">
        <f>VLOOKUP(C6200,ResCat!$A$2:$B$268,2,FALSE)</f>
        <v>PPOSG</v>
      </c>
    </row>
    <row r="6201" spans="3:11" x14ac:dyDescent="0.25">
      <c r="C6201" s="134" t="s">
        <v>221</v>
      </c>
      <c r="D6201" s="134" t="s">
        <v>1</v>
      </c>
      <c r="E6201" s="134" t="s">
        <v>326</v>
      </c>
      <c r="F6201" s="134" t="s">
        <v>310</v>
      </c>
      <c r="G6201" s="134" t="s">
        <v>317</v>
      </c>
      <c r="H6201" s="135">
        <v>-2910.850000000014</v>
      </c>
      <c r="I6201" s="135">
        <v>2487.7199999999739</v>
      </c>
      <c r="J6201" s="135">
        <v>16745.070000000003</v>
      </c>
      <c r="K6201" t="str">
        <f>VLOOKUP(C6201,ResCat!$A$2:$B$268,2,FALSE)</f>
        <v>PPOSG</v>
      </c>
    </row>
    <row r="6202" spans="3:11" x14ac:dyDescent="0.25">
      <c r="C6202" s="134" t="s">
        <v>221</v>
      </c>
      <c r="D6202" s="134" t="s">
        <v>1</v>
      </c>
      <c r="E6202" s="134" t="s">
        <v>328</v>
      </c>
      <c r="F6202" s="134" t="s">
        <v>310</v>
      </c>
      <c r="G6202" s="134" t="s">
        <v>319</v>
      </c>
      <c r="H6202" s="135">
        <v>9855.4099999999889</v>
      </c>
      <c r="I6202" s="135">
        <v>10101.929999999993</v>
      </c>
      <c r="J6202" s="135">
        <v>162929.53</v>
      </c>
      <c r="K6202" t="str">
        <f>VLOOKUP(C6202,ResCat!$A$2:$B$268,2,FALSE)</f>
        <v>PPOSG</v>
      </c>
    </row>
    <row r="6203" spans="3:11" x14ac:dyDescent="0.25">
      <c r="C6203" s="134" t="s">
        <v>221</v>
      </c>
      <c r="D6203" s="134" t="s">
        <v>1</v>
      </c>
      <c r="E6203" s="134" t="s">
        <v>330</v>
      </c>
      <c r="F6203" s="134" t="s">
        <v>310</v>
      </c>
      <c r="G6203" s="134" t="s">
        <v>321</v>
      </c>
      <c r="H6203" s="135">
        <v>50320.150000000009</v>
      </c>
      <c r="I6203" s="135">
        <v>56721.73000000001</v>
      </c>
      <c r="J6203" s="135">
        <v>388612.34999999992</v>
      </c>
      <c r="K6203" t="str">
        <f>VLOOKUP(C6203,ResCat!$A$2:$B$268,2,FALSE)</f>
        <v>PPOSG</v>
      </c>
    </row>
    <row r="6204" spans="3:11" x14ac:dyDescent="0.25">
      <c r="C6204" s="134" t="s">
        <v>221</v>
      </c>
      <c r="D6204" s="134" t="s">
        <v>1</v>
      </c>
      <c r="E6204" s="134" t="s">
        <v>332</v>
      </c>
      <c r="F6204" s="134" t="s">
        <v>310</v>
      </c>
      <c r="G6204" s="134" t="s">
        <v>323</v>
      </c>
      <c r="H6204" s="135">
        <v>202487.33999999988</v>
      </c>
      <c r="I6204" s="135">
        <v>209011.83999999979</v>
      </c>
      <c r="J6204" s="135">
        <v>488097.51000000007</v>
      </c>
      <c r="K6204" t="str">
        <f>VLOOKUP(C6204,ResCat!$A$2:$B$268,2,FALSE)</f>
        <v>PPOSG</v>
      </c>
    </row>
    <row r="6205" spans="3:11" x14ac:dyDescent="0.25">
      <c r="C6205" s="134" t="s">
        <v>221</v>
      </c>
      <c r="D6205" s="134" t="s">
        <v>1</v>
      </c>
      <c r="E6205" s="134" t="s">
        <v>335</v>
      </c>
      <c r="F6205" s="134" t="s">
        <v>310</v>
      </c>
      <c r="G6205" s="134" t="s">
        <v>325</v>
      </c>
      <c r="H6205" s="135">
        <v>210888.18000000002</v>
      </c>
      <c r="I6205" s="135">
        <v>223365.29</v>
      </c>
      <c r="J6205" s="135">
        <v>522508.61999999994</v>
      </c>
      <c r="K6205" t="str">
        <f>VLOOKUP(C6205,ResCat!$A$2:$B$268,2,FALSE)</f>
        <v>PPOSG</v>
      </c>
    </row>
    <row r="6206" spans="3:11" x14ac:dyDescent="0.25">
      <c r="C6206" s="134" t="s">
        <v>221</v>
      </c>
      <c r="D6206" s="134" t="s">
        <v>1</v>
      </c>
      <c r="E6206" s="134" t="s">
        <v>4</v>
      </c>
      <c r="F6206" s="134" t="s">
        <v>310</v>
      </c>
      <c r="G6206" s="134" t="s">
        <v>327</v>
      </c>
      <c r="H6206" s="135">
        <v>816254.35999999952</v>
      </c>
      <c r="I6206" s="135">
        <v>943523.3400000002</v>
      </c>
      <c r="J6206" s="135">
        <v>1869867.59</v>
      </c>
      <c r="K6206" t="str">
        <f>VLOOKUP(C6206,ResCat!$A$2:$B$268,2,FALSE)</f>
        <v>PPOSG</v>
      </c>
    </row>
    <row r="6207" spans="3:11" x14ac:dyDescent="0.25">
      <c r="C6207" s="134" t="s">
        <v>221</v>
      </c>
      <c r="D6207" s="134" t="s">
        <v>1</v>
      </c>
      <c r="E6207" s="134" t="s">
        <v>511</v>
      </c>
      <c r="F6207" s="134" t="s">
        <v>310</v>
      </c>
      <c r="G6207" s="134" t="s">
        <v>329</v>
      </c>
      <c r="H6207" s="135">
        <v>510529.06000000029</v>
      </c>
      <c r="I6207" s="135">
        <v>593025.24999999942</v>
      </c>
      <c r="J6207" s="135">
        <v>1565137.4200000011</v>
      </c>
      <c r="K6207" t="str">
        <f>VLOOKUP(C6207,ResCat!$A$2:$B$268,2,FALSE)</f>
        <v>PPOSG</v>
      </c>
    </row>
    <row r="6208" spans="3:11" x14ac:dyDescent="0.25">
      <c r="C6208" s="134" t="s">
        <v>221</v>
      </c>
      <c r="D6208" s="134" t="s">
        <v>1</v>
      </c>
      <c r="E6208" s="134" t="s">
        <v>969</v>
      </c>
      <c r="F6208" s="134" t="s">
        <v>310</v>
      </c>
      <c r="G6208" s="134" t="s">
        <v>331</v>
      </c>
      <c r="H6208" s="135">
        <v>1485262.3099999982</v>
      </c>
      <c r="I6208" s="135">
        <v>1603034.7699999975</v>
      </c>
      <c r="J6208" s="135">
        <v>3432680.8199999994</v>
      </c>
      <c r="K6208" t="str">
        <f>VLOOKUP(C6208,ResCat!$A$2:$B$268,2,FALSE)</f>
        <v>PPOSG</v>
      </c>
    </row>
    <row r="6209" spans="3:11" x14ac:dyDescent="0.25">
      <c r="C6209" s="134" t="s">
        <v>221</v>
      </c>
      <c r="D6209" s="134" t="s">
        <v>1</v>
      </c>
      <c r="E6209" s="134" t="s">
        <v>961</v>
      </c>
      <c r="F6209" s="134" t="s">
        <v>310</v>
      </c>
      <c r="G6209" s="134" t="s">
        <v>334</v>
      </c>
      <c r="H6209" s="135">
        <v>2925979.2499999949</v>
      </c>
      <c r="I6209" s="135">
        <v>3338806.5499999914</v>
      </c>
      <c r="J6209" s="135">
        <v>9170390.5999999996</v>
      </c>
      <c r="K6209" t="str">
        <f>VLOOKUP(C6209,ResCat!$A$2:$B$268,2,FALSE)</f>
        <v>PPOSG</v>
      </c>
    </row>
    <row r="6210" spans="3:11" x14ac:dyDescent="0.25">
      <c r="C6210" s="134" t="s">
        <v>221</v>
      </c>
      <c r="D6210" s="134" t="s">
        <v>1</v>
      </c>
      <c r="E6210" s="134" t="s">
        <v>970</v>
      </c>
      <c r="F6210" s="134" t="s">
        <v>310</v>
      </c>
      <c r="G6210" s="134" t="s">
        <v>333</v>
      </c>
      <c r="H6210" s="135">
        <v>20636927.189999852</v>
      </c>
      <c r="I6210" s="135">
        <v>24665049.239999894</v>
      </c>
      <c r="J6210" s="135">
        <v>56703675.080000348</v>
      </c>
      <c r="K6210" t="str">
        <f>VLOOKUP(C6210,ResCat!$A$2:$B$268,2,FALSE)</f>
        <v>PPOSG</v>
      </c>
    </row>
    <row r="6211" spans="3:11" x14ac:dyDescent="0.25">
      <c r="C6211" s="134" t="s">
        <v>221</v>
      </c>
      <c r="D6211" s="134" t="s">
        <v>1</v>
      </c>
      <c r="E6211" s="134" t="s">
        <v>1023</v>
      </c>
      <c r="F6211" s="134" t="s">
        <v>310</v>
      </c>
      <c r="G6211" s="134" t="s">
        <v>308</v>
      </c>
      <c r="H6211" s="135">
        <v>13616568.299999945</v>
      </c>
      <c r="I6211" s="135">
        <v>21952046.369999975</v>
      </c>
      <c r="J6211" s="135">
        <v>45326510.519999892</v>
      </c>
      <c r="K6211" t="str">
        <f>VLOOKUP(C6211,ResCat!$A$2:$B$268,2,FALSE)</f>
        <v>PPOSG</v>
      </c>
    </row>
    <row r="6212" spans="3:11" x14ac:dyDescent="0.25">
      <c r="C6212" s="134" t="s">
        <v>224</v>
      </c>
      <c r="D6212" s="134" t="s">
        <v>3</v>
      </c>
      <c r="E6212" s="134" t="s">
        <v>352</v>
      </c>
      <c r="F6212" s="134" t="s">
        <v>310</v>
      </c>
      <c r="G6212" s="134" t="s">
        <v>351</v>
      </c>
      <c r="H6212" s="135">
        <v>0</v>
      </c>
      <c r="I6212" s="135">
        <v>44.79</v>
      </c>
      <c r="J6212" s="135">
        <v>44.79</v>
      </c>
      <c r="K6212" t="str">
        <f>VLOOKUP(C6212,ResCat!$A$2:$B$268,2,FALSE)</f>
        <v>PPOSG</v>
      </c>
    </row>
    <row r="6213" spans="3:11" x14ac:dyDescent="0.25">
      <c r="C6213" s="134" t="s">
        <v>224</v>
      </c>
      <c r="D6213" s="134" t="s">
        <v>3</v>
      </c>
      <c r="E6213" s="134" t="s">
        <v>357</v>
      </c>
      <c r="F6213" s="134" t="s">
        <v>310</v>
      </c>
      <c r="G6213" s="134" t="s">
        <v>338</v>
      </c>
      <c r="H6213" s="135">
        <v>0</v>
      </c>
      <c r="I6213" s="135">
        <v>17.02</v>
      </c>
      <c r="J6213" s="135">
        <v>17.02</v>
      </c>
      <c r="K6213" t="str">
        <f>VLOOKUP(C6213,ResCat!$A$2:$B$268,2,FALSE)</f>
        <v>PPOSG</v>
      </c>
    </row>
    <row r="6214" spans="3:11" x14ac:dyDescent="0.25">
      <c r="C6214" s="134" t="s">
        <v>224</v>
      </c>
      <c r="D6214" s="134" t="s">
        <v>3</v>
      </c>
      <c r="E6214" s="134" t="s">
        <v>314</v>
      </c>
      <c r="F6214" s="134" t="s">
        <v>310</v>
      </c>
      <c r="G6214" s="134" t="s">
        <v>356</v>
      </c>
      <c r="H6214" s="135">
        <v>0</v>
      </c>
      <c r="I6214" s="135">
        <v>105.26</v>
      </c>
      <c r="J6214" s="135">
        <v>105.26</v>
      </c>
      <c r="K6214" t="str">
        <f>VLOOKUP(C6214,ResCat!$A$2:$B$268,2,FALSE)</f>
        <v>PPOSG</v>
      </c>
    </row>
    <row r="6215" spans="3:11" x14ac:dyDescent="0.25">
      <c r="C6215" s="134" t="s">
        <v>224</v>
      </c>
      <c r="D6215" s="134" t="s">
        <v>3</v>
      </c>
      <c r="E6215" s="134" t="s">
        <v>339</v>
      </c>
      <c r="F6215" s="134" t="s">
        <v>310</v>
      </c>
      <c r="G6215" s="134" t="s">
        <v>353</v>
      </c>
      <c r="H6215" s="135">
        <v>-6.4</v>
      </c>
      <c r="I6215" s="135">
        <v>-6.4</v>
      </c>
      <c r="J6215" s="135">
        <v>-41.46</v>
      </c>
      <c r="K6215" t="str">
        <f>VLOOKUP(C6215,ResCat!$A$2:$B$268,2,FALSE)</f>
        <v>PPOSG</v>
      </c>
    </row>
    <row r="6216" spans="3:11" x14ac:dyDescent="0.25">
      <c r="C6216" s="134" t="s">
        <v>224</v>
      </c>
      <c r="D6216" s="134" t="s">
        <v>3</v>
      </c>
      <c r="E6216" s="134" t="s">
        <v>320</v>
      </c>
      <c r="F6216" s="134" t="s">
        <v>310</v>
      </c>
      <c r="G6216" s="134" t="s">
        <v>315</v>
      </c>
      <c r="H6216" s="135">
        <v>74.55</v>
      </c>
      <c r="I6216" s="135">
        <v>4.9800000000000004</v>
      </c>
      <c r="J6216" s="135">
        <v>5.51</v>
      </c>
      <c r="K6216" t="str">
        <f>VLOOKUP(C6216,ResCat!$A$2:$B$268,2,FALSE)</f>
        <v>PPOSG</v>
      </c>
    </row>
    <row r="6217" spans="3:11" x14ac:dyDescent="0.25">
      <c r="C6217" s="134" t="s">
        <v>224</v>
      </c>
      <c r="D6217" s="134" t="s">
        <v>3</v>
      </c>
      <c r="E6217" s="134" t="s">
        <v>322</v>
      </c>
      <c r="F6217" s="134" t="s">
        <v>310</v>
      </c>
      <c r="G6217" s="134" t="s">
        <v>341</v>
      </c>
      <c r="H6217" s="135">
        <v>3378.7</v>
      </c>
      <c r="I6217" s="135">
        <v>3378.7</v>
      </c>
      <c r="J6217" s="135">
        <v>3378.7</v>
      </c>
      <c r="K6217" t="str">
        <f>VLOOKUP(C6217,ResCat!$A$2:$B$268,2,FALSE)</f>
        <v>PPOSG</v>
      </c>
    </row>
    <row r="6218" spans="3:11" x14ac:dyDescent="0.25">
      <c r="C6218" s="134" t="s">
        <v>224</v>
      </c>
      <c r="D6218" s="134" t="s">
        <v>3</v>
      </c>
      <c r="E6218" s="134" t="s">
        <v>324</v>
      </c>
      <c r="F6218" s="134" t="s">
        <v>310</v>
      </c>
      <c r="G6218" s="134" t="s">
        <v>340</v>
      </c>
      <c r="H6218" s="135">
        <v>199.97</v>
      </c>
      <c r="I6218" s="135">
        <v>199.97</v>
      </c>
      <c r="J6218" s="135">
        <v>246.33</v>
      </c>
      <c r="K6218" t="str">
        <f>VLOOKUP(C6218,ResCat!$A$2:$B$268,2,FALSE)</f>
        <v>PPOSG</v>
      </c>
    </row>
    <row r="6219" spans="3:11" x14ac:dyDescent="0.25">
      <c r="C6219" s="134" t="s">
        <v>224</v>
      </c>
      <c r="D6219" s="134" t="s">
        <v>3</v>
      </c>
      <c r="E6219" s="134" t="s">
        <v>326</v>
      </c>
      <c r="F6219" s="134" t="s">
        <v>310</v>
      </c>
      <c r="G6219" s="134" t="s">
        <v>317</v>
      </c>
      <c r="H6219" s="135">
        <v>-378.41</v>
      </c>
      <c r="I6219" s="135">
        <v>-378.41</v>
      </c>
      <c r="J6219" s="135">
        <v>0</v>
      </c>
      <c r="K6219" t="str">
        <f>VLOOKUP(C6219,ResCat!$A$2:$B$268,2,FALSE)</f>
        <v>PPOSG</v>
      </c>
    </row>
    <row r="6220" spans="3:11" x14ac:dyDescent="0.25">
      <c r="C6220" s="134" t="s">
        <v>224</v>
      </c>
      <c r="D6220" s="134" t="s">
        <v>3</v>
      </c>
      <c r="E6220" s="134" t="s">
        <v>328</v>
      </c>
      <c r="F6220" s="134" t="s">
        <v>310</v>
      </c>
      <c r="G6220" s="134" t="s">
        <v>319</v>
      </c>
      <c r="H6220" s="135">
        <v>67.08</v>
      </c>
      <c r="I6220" s="135">
        <v>147.08000000000001</v>
      </c>
      <c r="J6220" s="135">
        <v>631.16</v>
      </c>
      <c r="K6220" t="str">
        <f>VLOOKUP(C6220,ResCat!$A$2:$B$268,2,FALSE)</f>
        <v>PPOSG</v>
      </c>
    </row>
    <row r="6221" spans="3:11" x14ac:dyDescent="0.25">
      <c r="C6221" s="134" t="s">
        <v>224</v>
      </c>
      <c r="D6221" s="134" t="s">
        <v>3</v>
      </c>
      <c r="E6221" s="134" t="s">
        <v>330</v>
      </c>
      <c r="F6221" s="134" t="s">
        <v>310</v>
      </c>
      <c r="G6221" s="134" t="s">
        <v>321</v>
      </c>
      <c r="H6221" s="135">
        <v>138.66</v>
      </c>
      <c r="I6221" s="135">
        <v>150.82</v>
      </c>
      <c r="J6221" s="135">
        <v>188.23</v>
      </c>
      <c r="K6221" t="str">
        <f>VLOOKUP(C6221,ResCat!$A$2:$B$268,2,FALSE)</f>
        <v>PPOSG</v>
      </c>
    </row>
    <row r="6222" spans="3:11" x14ac:dyDescent="0.25">
      <c r="C6222" s="134" t="s">
        <v>224</v>
      </c>
      <c r="D6222" s="134" t="s">
        <v>3</v>
      </c>
      <c r="E6222" s="134" t="s">
        <v>332</v>
      </c>
      <c r="F6222" s="134" t="s">
        <v>310</v>
      </c>
      <c r="G6222" s="134" t="s">
        <v>323</v>
      </c>
      <c r="H6222" s="135">
        <v>566.86</v>
      </c>
      <c r="I6222" s="135">
        <v>742.23</v>
      </c>
      <c r="J6222" s="135">
        <v>1588.55</v>
      </c>
      <c r="K6222" t="str">
        <f>VLOOKUP(C6222,ResCat!$A$2:$B$268,2,FALSE)</f>
        <v>PPOSG</v>
      </c>
    </row>
    <row r="6223" spans="3:11" x14ac:dyDescent="0.25">
      <c r="C6223" s="134" t="s">
        <v>224</v>
      </c>
      <c r="D6223" s="134" t="s">
        <v>3</v>
      </c>
      <c r="E6223" s="134" t="s">
        <v>335</v>
      </c>
      <c r="F6223" s="134" t="s">
        <v>310</v>
      </c>
      <c r="G6223" s="134" t="s">
        <v>325</v>
      </c>
      <c r="H6223" s="135">
        <v>60.32</v>
      </c>
      <c r="I6223" s="135">
        <v>94.2</v>
      </c>
      <c r="J6223" s="135">
        <v>289</v>
      </c>
      <c r="K6223" t="str">
        <f>VLOOKUP(C6223,ResCat!$A$2:$B$268,2,FALSE)</f>
        <v>PPOSG</v>
      </c>
    </row>
    <row r="6224" spans="3:11" x14ac:dyDescent="0.25">
      <c r="C6224" s="134" t="s">
        <v>224</v>
      </c>
      <c r="D6224" s="134" t="s">
        <v>3</v>
      </c>
      <c r="E6224" s="134" t="s">
        <v>4</v>
      </c>
      <c r="F6224" s="134" t="s">
        <v>310</v>
      </c>
      <c r="G6224" s="134" t="s">
        <v>327</v>
      </c>
      <c r="H6224" s="135">
        <v>-264.72000000000003</v>
      </c>
      <c r="I6224" s="135">
        <v>-233.69</v>
      </c>
      <c r="J6224" s="135">
        <v>-89.740000000000009</v>
      </c>
      <c r="K6224" t="str">
        <f>VLOOKUP(C6224,ResCat!$A$2:$B$268,2,FALSE)</f>
        <v>PPOSG</v>
      </c>
    </row>
    <row r="6225" spans="3:11" x14ac:dyDescent="0.25">
      <c r="C6225" s="134" t="s">
        <v>224</v>
      </c>
      <c r="D6225" s="134" t="s">
        <v>3</v>
      </c>
      <c r="E6225" s="134" t="s">
        <v>511</v>
      </c>
      <c r="F6225" s="134" t="s">
        <v>310</v>
      </c>
      <c r="G6225" s="134" t="s">
        <v>329</v>
      </c>
      <c r="H6225" s="135">
        <v>656.06999999999994</v>
      </c>
      <c r="I6225" s="135">
        <v>790.64</v>
      </c>
      <c r="J6225" s="135">
        <v>1402.7</v>
      </c>
      <c r="K6225" t="str">
        <f>VLOOKUP(C6225,ResCat!$A$2:$B$268,2,FALSE)</f>
        <v>PPOSG</v>
      </c>
    </row>
    <row r="6226" spans="3:11" x14ac:dyDescent="0.25">
      <c r="C6226" s="134" t="s">
        <v>224</v>
      </c>
      <c r="D6226" s="134" t="s">
        <v>3</v>
      </c>
      <c r="E6226" s="134" t="s">
        <v>969</v>
      </c>
      <c r="F6226" s="134" t="s">
        <v>310</v>
      </c>
      <c r="G6226" s="134" t="s">
        <v>331</v>
      </c>
      <c r="H6226" s="135">
        <v>5939.12</v>
      </c>
      <c r="I6226" s="135">
        <v>7229.32</v>
      </c>
      <c r="J6226" s="135">
        <v>11196.38</v>
      </c>
      <c r="K6226" t="str">
        <f>VLOOKUP(C6226,ResCat!$A$2:$B$268,2,FALSE)</f>
        <v>PPOSG</v>
      </c>
    </row>
    <row r="6227" spans="3:11" x14ac:dyDescent="0.25">
      <c r="C6227" s="134" t="s">
        <v>224</v>
      </c>
      <c r="D6227" s="134" t="s">
        <v>3</v>
      </c>
      <c r="E6227" s="134" t="s">
        <v>961</v>
      </c>
      <c r="F6227" s="134" t="s">
        <v>310</v>
      </c>
      <c r="G6227" s="134" t="s">
        <v>334</v>
      </c>
      <c r="H6227" s="135">
        <v>41319.909999999996</v>
      </c>
      <c r="I6227" s="135">
        <v>46096.740000000013</v>
      </c>
      <c r="J6227" s="135">
        <v>77671.89</v>
      </c>
      <c r="K6227" t="str">
        <f>VLOOKUP(C6227,ResCat!$A$2:$B$268,2,FALSE)</f>
        <v>PPOSG</v>
      </c>
    </row>
    <row r="6228" spans="3:11" x14ac:dyDescent="0.25">
      <c r="C6228" s="134" t="s">
        <v>224</v>
      </c>
      <c r="D6228" s="134" t="s">
        <v>3</v>
      </c>
      <c r="E6228" s="134" t="s">
        <v>970</v>
      </c>
      <c r="F6228" s="134" t="s">
        <v>310</v>
      </c>
      <c r="G6228" s="134" t="s">
        <v>333</v>
      </c>
      <c r="H6228" s="135">
        <v>44902.07</v>
      </c>
      <c r="I6228" s="135">
        <v>61521.389999999948</v>
      </c>
      <c r="J6228" s="135">
        <v>206501.37999999989</v>
      </c>
      <c r="K6228" t="str">
        <f>VLOOKUP(C6228,ResCat!$A$2:$B$268,2,FALSE)</f>
        <v>PPOSG</v>
      </c>
    </row>
    <row r="6229" spans="3:11" x14ac:dyDescent="0.25">
      <c r="C6229" s="134" t="s">
        <v>224</v>
      </c>
      <c r="D6229" s="134" t="s">
        <v>3</v>
      </c>
      <c r="E6229" s="134" t="s">
        <v>1023</v>
      </c>
      <c r="F6229" s="134" t="s">
        <v>310</v>
      </c>
      <c r="G6229" s="134" t="s">
        <v>308</v>
      </c>
      <c r="H6229" s="135">
        <v>71954.76999999999</v>
      </c>
      <c r="I6229" s="135">
        <v>102059.47000000009</v>
      </c>
      <c r="J6229" s="135">
        <v>239617.90999999997</v>
      </c>
      <c r="K6229" t="str">
        <f>VLOOKUP(C6229,ResCat!$A$2:$B$268,2,FALSE)</f>
        <v>PPOSG</v>
      </c>
    </row>
    <row r="6230" spans="3:11" x14ac:dyDescent="0.25">
      <c r="C6230" s="134" t="s">
        <v>224</v>
      </c>
      <c r="D6230" s="134" t="s">
        <v>0</v>
      </c>
      <c r="E6230" s="134" t="s">
        <v>328</v>
      </c>
      <c r="F6230" s="134" t="s">
        <v>310</v>
      </c>
      <c r="G6230" s="134" t="s">
        <v>319</v>
      </c>
      <c r="H6230" s="135">
        <v>0</v>
      </c>
      <c r="I6230" s="135">
        <v>0</v>
      </c>
      <c r="J6230" s="135">
        <v>0</v>
      </c>
      <c r="K6230" t="str">
        <f>VLOOKUP(C6230,ResCat!$A$2:$B$268,2,FALSE)</f>
        <v>PPOSG</v>
      </c>
    </row>
    <row r="6231" spans="3:11" x14ac:dyDescent="0.25">
      <c r="C6231" s="134" t="s">
        <v>224</v>
      </c>
      <c r="D6231" s="134" t="s">
        <v>0</v>
      </c>
      <c r="E6231" s="134" t="s">
        <v>330</v>
      </c>
      <c r="F6231" s="134" t="s">
        <v>310</v>
      </c>
      <c r="G6231" s="134" t="s">
        <v>321</v>
      </c>
      <c r="H6231" s="135">
        <v>9738</v>
      </c>
      <c r="I6231" s="135">
        <v>9738</v>
      </c>
      <c r="J6231" s="135">
        <v>0</v>
      </c>
      <c r="K6231" t="str">
        <f>VLOOKUP(C6231,ResCat!$A$2:$B$268,2,FALSE)</f>
        <v>PPOSG</v>
      </c>
    </row>
    <row r="6232" spans="3:11" x14ac:dyDescent="0.25">
      <c r="C6232" s="134" t="s">
        <v>224</v>
      </c>
      <c r="D6232" s="134" t="s">
        <v>0</v>
      </c>
      <c r="E6232" s="134" t="s">
        <v>335</v>
      </c>
      <c r="F6232" s="134" t="s">
        <v>310</v>
      </c>
      <c r="G6232" s="134" t="s">
        <v>325</v>
      </c>
      <c r="H6232" s="135">
        <v>-1912.8199999999997</v>
      </c>
      <c r="I6232" s="135">
        <v>-4146</v>
      </c>
      <c r="J6232" s="135">
        <v>2569</v>
      </c>
      <c r="K6232" t="str">
        <f>VLOOKUP(C6232,ResCat!$A$2:$B$268,2,FALSE)</f>
        <v>PPOSG</v>
      </c>
    </row>
    <row r="6233" spans="3:11" x14ac:dyDescent="0.25">
      <c r="C6233" s="134" t="s">
        <v>224</v>
      </c>
      <c r="D6233" s="134" t="s">
        <v>0</v>
      </c>
      <c r="E6233" s="134" t="s">
        <v>4</v>
      </c>
      <c r="F6233" s="134" t="s">
        <v>310</v>
      </c>
      <c r="G6233" s="134" t="s">
        <v>327</v>
      </c>
      <c r="H6233" s="135">
        <v>24559.040000000001</v>
      </c>
      <c r="I6233" s="135">
        <v>24559.040000000001</v>
      </c>
      <c r="J6233" s="135">
        <v>17160.849999999999</v>
      </c>
      <c r="K6233" t="str">
        <f>VLOOKUP(C6233,ResCat!$A$2:$B$268,2,FALSE)</f>
        <v>PPOSG</v>
      </c>
    </row>
    <row r="6234" spans="3:11" x14ac:dyDescent="0.25">
      <c r="C6234" s="134" t="s">
        <v>224</v>
      </c>
      <c r="D6234" s="134" t="s">
        <v>0</v>
      </c>
      <c r="E6234" s="134" t="s">
        <v>511</v>
      </c>
      <c r="F6234" s="134" t="s">
        <v>310</v>
      </c>
      <c r="G6234" s="134" t="s">
        <v>329</v>
      </c>
      <c r="H6234" s="135">
        <v>3192.3</v>
      </c>
      <c r="I6234" s="135">
        <v>3652.5299999999997</v>
      </c>
      <c r="J6234" s="135">
        <v>17684.47</v>
      </c>
      <c r="K6234" t="str">
        <f>VLOOKUP(C6234,ResCat!$A$2:$B$268,2,FALSE)</f>
        <v>PPOSG</v>
      </c>
    </row>
    <row r="6235" spans="3:11" x14ac:dyDescent="0.25">
      <c r="C6235" s="134" t="s">
        <v>224</v>
      </c>
      <c r="D6235" s="134" t="s">
        <v>0</v>
      </c>
      <c r="E6235" s="134" t="s">
        <v>969</v>
      </c>
      <c r="F6235" s="134" t="s">
        <v>310</v>
      </c>
      <c r="G6235" s="134" t="s">
        <v>331</v>
      </c>
      <c r="H6235" s="135">
        <v>218864.2</v>
      </c>
      <c r="I6235" s="135">
        <v>218784.15</v>
      </c>
      <c r="J6235" s="135">
        <v>244668.79</v>
      </c>
      <c r="K6235" t="str">
        <f>VLOOKUP(C6235,ResCat!$A$2:$B$268,2,FALSE)</f>
        <v>PPOSG</v>
      </c>
    </row>
    <row r="6236" spans="3:11" x14ac:dyDescent="0.25">
      <c r="C6236" s="134" t="s">
        <v>224</v>
      </c>
      <c r="D6236" s="134" t="s">
        <v>0</v>
      </c>
      <c r="E6236" s="134" t="s">
        <v>961</v>
      </c>
      <c r="F6236" s="134" t="s">
        <v>310</v>
      </c>
      <c r="G6236" s="134" t="s">
        <v>334</v>
      </c>
      <c r="H6236" s="135">
        <v>19986.32</v>
      </c>
      <c r="I6236" s="135">
        <v>25516.01</v>
      </c>
      <c r="J6236" s="135">
        <v>67323.91</v>
      </c>
      <c r="K6236" t="str">
        <f>VLOOKUP(C6236,ResCat!$A$2:$B$268,2,FALSE)</f>
        <v>PPOSG</v>
      </c>
    </row>
    <row r="6237" spans="3:11" x14ac:dyDescent="0.25">
      <c r="C6237" s="134" t="s">
        <v>224</v>
      </c>
      <c r="D6237" s="134" t="s">
        <v>0</v>
      </c>
      <c r="E6237" s="134" t="s">
        <v>970</v>
      </c>
      <c r="F6237" s="134" t="s">
        <v>310</v>
      </c>
      <c r="G6237" s="134" t="s">
        <v>333</v>
      </c>
      <c r="H6237" s="135">
        <v>248479.24000000005</v>
      </c>
      <c r="I6237" s="135">
        <v>274383.64999999997</v>
      </c>
      <c r="J6237" s="135">
        <v>862144.34999999974</v>
      </c>
      <c r="K6237" t="str">
        <f>VLOOKUP(C6237,ResCat!$A$2:$B$268,2,FALSE)</f>
        <v>PPOSG</v>
      </c>
    </row>
    <row r="6238" spans="3:11" x14ac:dyDescent="0.25">
      <c r="C6238" s="134" t="s">
        <v>224</v>
      </c>
      <c r="D6238" s="134" t="s">
        <v>0</v>
      </c>
      <c r="E6238" s="134" t="s">
        <v>1023</v>
      </c>
      <c r="F6238" s="134" t="s">
        <v>310</v>
      </c>
      <c r="G6238" s="134" t="s">
        <v>308</v>
      </c>
      <c r="H6238" s="135">
        <v>119173.07</v>
      </c>
      <c r="I6238" s="135">
        <v>134837</v>
      </c>
      <c r="J6238" s="135">
        <v>267342.90000000002</v>
      </c>
      <c r="K6238" t="str">
        <f>VLOOKUP(C6238,ResCat!$A$2:$B$268,2,FALSE)</f>
        <v>PPOSG</v>
      </c>
    </row>
    <row r="6239" spans="3:11" x14ac:dyDescent="0.25">
      <c r="C6239" s="134" t="s">
        <v>224</v>
      </c>
      <c r="D6239" s="134" t="s">
        <v>2</v>
      </c>
      <c r="E6239" s="134" t="s">
        <v>309</v>
      </c>
      <c r="F6239" s="134" t="s">
        <v>310</v>
      </c>
      <c r="G6239" s="134" t="s">
        <v>311</v>
      </c>
      <c r="H6239" s="135">
        <v>0</v>
      </c>
      <c r="I6239" s="135">
        <v>85</v>
      </c>
      <c r="J6239" s="135">
        <v>85</v>
      </c>
      <c r="K6239" t="str">
        <f>VLOOKUP(C6239,ResCat!$A$2:$B$268,2,FALSE)</f>
        <v>PPOSG</v>
      </c>
    </row>
    <row r="6240" spans="3:11" x14ac:dyDescent="0.25">
      <c r="C6240" s="134" t="s">
        <v>224</v>
      </c>
      <c r="D6240" s="134" t="s">
        <v>2</v>
      </c>
      <c r="E6240" s="134" t="s">
        <v>366</v>
      </c>
      <c r="F6240" s="134" t="s">
        <v>310</v>
      </c>
      <c r="G6240" s="134" t="s">
        <v>311</v>
      </c>
      <c r="H6240" s="135">
        <v>0</v>
      </c>
      <c r="I6240" s="135">
        <v>49.05</v>
      </c>
      <c r="J6240" s="135">
        <v>49.05</v>
      </c>
      <c r="K6240" t="str">
        <f>VLOOKUP(C6240,ResCat!$A$2:$B$268,2,FALSE)</f>
        <v>PPOSG</v>
      </c>
    </row>
    <row r="6241" spans="3:11" x14ac:dyDescent="0.25">
      <c r="C6241" s="134" t="s">
        <v>224</v>
      </c>
      <c r="D6241" s="134" t="s">
        <v>2</v>
      </c>
      <c r="E6241" s="134" t="s">
        <v>347</v>
      </c>
      <c r="F6241" s="134" t="s">
        <v>310</v>
      </c>
      <c r="G6241" s="134" t="s">
        <v>360</v>
      </c>
      <c r="H6241" s="135">
        <v>0</v>
      </c>
      <c r="I6241" s="135">
        <v>49.05</v>
      </c>
      <c r="J6241" s="135">
        <v>49.05</v>
      </c>
      <c r="K6241" t="str">
        <f>VLOOKUP(C6241,ResCat!$A$2:$B$268,2,FALSE)</f>
        <v>PPOSG</v>
      </c>
    </row>
    <row r="6242" spans="3:11" x14ac:dyDescent="0.25">
      <c r="C6242" s="134" t="s">
        <v>224</v>
      </c>
      <c r="D6242" s="134" t="s">
        <v>2</v>
      </c>
      <c r="E6242" s="134" t="s">
        <v>339</v>
      </c>
      <c r="F6242" s="134" t="s">
        <v>310</v>
      </c>
      <c r="G6242" s="134" t="s">
        <v>353</v>
      </c>
      <c r="H6242" s="135">
        <v>-183.7</v>
      </c>
      <c r="I6242" s="135">
        <v>-183.7</v>
      </c>
      <c r="J6242" s="135">
        <v>-381.99</v>
      </c>
      <c r="K6242" t="str">
        <f>VLOOKUP(C6242,ResCat!$A$2:$B$268,2,FALSE)</f>
        <v>PPOSG</v>
      </c>
    </row>
    <row r="6243" spans="3:11" x14ac:dyDescent="0.25">
      <c r="C6243" s="134" t="s">
        <v>224</v>
      </c>
      <c r="D6243" s="134" t="s">
        <v>2</v>
      </c>
      <c r="E6243" s="134" t="s">
        <v>342</v>
      </c>
      <c r="F6243" s="134" t="s">
        <v>310</v>
      </c>
      <c r="G6243" s="134" t="s">
        <v>348</v>
      </c>
      <c r="H6243" s="135">
        <v>0</v>
      </c>
      <c r="I6243" s="135">
        <v>167.93</v>
      </c>
      <c r="J6243" s="135">
        <v>167.93</v>
      </c>
      <c r="K6243" t="str">
        <f>VLOOKUP(C6243,ResCat!$A$2:$B$268,2,FALSE)</f>
        <v>PPOSG</v>
      </c>
    </row>
    <row r="6244" spans="3:11" x14ac:dyDescent="0.25">
      <c r="C6244" s="134" t="s">
        <v>224</v>
      </c>
      <c r="D6244" s="134" t="s">
        <v>2</v>
      </c>
      <c r="E6244" s="134" t="s">
        <v>320</v>
      </c>
      <c r="F6244" s="134" t="s">
        <v>310</v>
      </c>
      <c r="G6244" s="134" t="s">
        <v>315</v>
      </c>
      <c r="H6244" s="135">
        <v>0</v>
      </c>
      <c r="I6244" s="135">
        <v>-2.12</v>
      </c>
      <c r="J6244" s="135">
        <v>-21.63</v>
      </c>
      <c r="K6244" t="str">
        <f>VLOOKUP(C6244,ResCat!$A$2:$B$268,2,FALSE)</f>
        <v>PPOSG</v>
      </c>
    </row>
    <row r="6245" spans="3:11" x14ac:dyDescent="0.25">
      <c r="C6245" s="134" t="s">
        <v>224</v>
      </c>
      <c r="D6245" s="134" t="s">
        <v>2</v>
      </c>
      <c r="E6245" s="134" t="s">
        <v>322</v>
      </c>
      <c r="F6245" s="134" t="s">
        <v>310</v>
      </c>
      <c r="G6245" s="134" t="s">
        <v>341</v>
      </c>
      <c r="H6245" s="135">
        <v>-167.4</v>
      </c>
      <c r="I6245" s="135">
        <v>-137.4</v>
      </c>
      <c r="J6245" s="135">
        <v>14</v>
      </c>
      <c r="K6245" t="str">
        <f>VLOOKUP(C6245,ResCat!$A$2:$B$268,2,FALSE)</f>
        <v>PPOSG</v>
      </c>
    </row>
    <row r="6246" spans="3:11" x14ac:dyDescent="0.25">
      <c r="C6246" s="134" t="s">
        <v>224</v>
      </c>
      <c r="D6246" s="134" t="s">
        <v>2</v>
      </c>
      <c r="E6246" s="134" t="s">
        <v>324</v>
      </c>
      <c r="F6246" s="134" t="s">
        <v>310</v>
      </c>
      <c r="G6246" s="134" t="s">
        <v>340</v>
      </c>
      <c r="H6246" s="135">
        <v>229.57</v>
      </c>
      <c r="I6246" s="135">
        <v>362.70000000000005</v>
      </c>
      <c r="J6246" s="135">
        <v>1134.58</v>
      </c>
      <c r="K6246" t="str">
        <f>VLOOKUP(C6246,ResCat!$A$2:$B$268,2,FALSE)</f>
        <v>PPOSG</v>
      </c>
    </row>
    <row r="6247" spans="3:11" x14ac:dyDescent="0.25">
      <c r="C6247" s="134" t="s">
        <v>224</v>
      </c>
      <c r="D6247" s="134" t="s">
        <v>2</v>
      </c>
      <c r="E6247" s="134" t="s">
        <v>326</v>
      </c>
      <c r="F6247" s="134" t="s">
        <v>310</v>
      </c>
      <c r="G6247" s="134" t="s">
        <v>317</v>
      </c>
      <c r="H6247" s="135">
        <v>-2523.4300000000003</v>
      </c>
      <c r="I6247" s="135">
        <v>-2523.4300000000003</v>
      </c>
      <c r="J6247" s="135">
        <v>83</v>
      </c>
      <c r="K6247" t="str">
        <f>VLOOKUP(C6247,ResCat!$A$2:$B$268,2,FALSE)</f>
        <v>PPOSG</v>
      </c>
    </row>
    <row r="6248" spans="3:11" x14ac:dyDescent="0.25">
      <c r="C6248" s="134" t="s">
        <v>224</v>
      </c>
      <c r="D6248" s="134" t="s">
        <v>2</v>
      </c>
      <c r="E6248" s="134" t="s">
        <v>328</v>
      </c>
      <c r="F6248" s="134" t="s">
        <v>310</v>
      </c>
      <c r="G6248" s="134" t="s">
        <v>319</v>
      </c>
      <c r="H6248" s="135">
        <v>539.49</v>
      </c>
      <c r="I6248" s="135">
        <v>779.21</v>
      </c>
      <c r="J6248" s="135">
        <v>1408</v>
      </c>
      <c r="K6248" t="str">
        <f>VLOOKUP(C6248,ResCat!$A$2:$B$268,2,FALSE)</f>
        <v>PPOSG</v>
      </c>
    </row>
    <row r="6249" spans="3:11" x14ac:dyDescent="0.25">
      <c r="C6249" s="134" t="s">
        <v>224</v>
      </c>
      <c r="D6249" s="134" t="s">
        <v>2</v>
      </c>
      <c r="E6249" s="134" t="s">
        <v>330</v>
      </c>
      <c r="F6249" s="134" t="s">
        <v>310</v>
      </c>
      <c r="G6249" s="134" t="s">
        <v>321</v>
      </c>
      <c r="H6249" s="135">
        <v>4772.38</v>
      </c>
      <c r="I6249" s="135">
        <v>5853.3600000000006</v>
      </c>
      <c r="J6249" s="135">
        <v>9187.7999999999993</v>
      </c>
      <c r="K6249" t="str">
        <f>VLOOKUP(C6249,ResCat!$A$2:$B$268,2,FALSE)</f>
        <v>PPOSG</v>
      </c>
    </row>
    <row r="6250" spans="3:11" x14ac:dyDescent="0.25">
      <c r="C6250" s="134" t="s">
        <v>224</v>
      </c>
      <c r="D6250" s="134" t="s">
        <v>2</v>
      </c>
      <c r="E6250" s="134" t="s">
        <v>332</v>
      </c>
      <c r="F6250" s="134" t="s">
        <v>310</v>
      </c>
      <c r="G6250" s="134" t="s">
        <v>323</v>
      </c>
      <c r="H6250" s="135">
        <v>2687.8900000000003</v>
      </c>
      <c r="I6250" s="135">
        <v>3512.8900000000003</v>
      </c>
      <c r="J6250" s="135">
        <v>6429.1500000000005</v>
      </c>
      <c r="K6250" t="str">
        <f>VLOOKUP(C6250,ResCat!$A$2:$B$268,2,FALSE)</f>
        <v>PPOSG</v>
      </c>
    </row>
    <row r="6251" spans="3:11" x14ac:dyDescent="0.25">
      <c r="C6251" s="134" t="s">
        <v>224</v>
      </c>
      <c r="D6251" s="134" t="s">
        <v>2</v>
      </c>
      <c r="E6251" s="134" t="s">
        <v>335</v>
      </c>
      <c r="F6251" s="134" t="s">
        <v>310</v>
      </c>
      <c r="G6251" s="134" t="s">
        <v>325</v>
      </c>
      <c r="H6251" s="135">
        <v>1794.0900000000001</v>
      </c>
      <c r="I6251" s="135">
        <v>3151.92</v>
      </c>
      <c r="J6251" s="135">
        <v>5070.9399999999996</v>
      </c>
      <c r="K6251" t="str">
        <f>VLOOKUP(C6251,ResCat!$A$2:$B$268,2,FALSE)</f>
        <v>PPOSG</v>
      </c>
    </row>
    <row r="6252" spans="3:11" x14ac:dyDescent="0.25">
      <c r="C6252" s="134" t="s">
        <v>224</v>
      </c>
      <c r="D6252" s="134" t="s">
        <v>2</v>
      </c>
      <c r="E6252" s="134" t="s">
        <v>4</v>
      </c>
      <c r="F6252" s="134" t="s">
        <v>310</v>
      </c>
      <c r="G6252" s="134" t="s">
        <v>327</v>
      </c>
      <c r="H6252" s="135">
        <v>2027.6300000000003</v>
      </c>
      <c r="I6252" s="135">
        <v>3011.29</v>
      </c>
      <c r="J6252" s="135">
        <v>5847.4400000000005</v>
      </c>
      <c r="K6252" t="str">
        <f>VLOOKUP(C6252,ResCat!$A$2:$B$268,2,FALSE)</f>
        <v>PPOSG</v>
      </c>
    </row>
    <row r="6253" spans="3:11" x14ac:dyDescent="0.25">
      <c r="C6253" s="134" t="s">
        <v>224</v>
      </c>
      <c r="D6253" s="134" t="s">
        <v>2</v>
      </c>
      <c r="E6253" s="134" t="s">
        <v>511</v>
      </c>
      <c r="F6253" s="134" t="s">
        <v>310</v>
      </c>
      <c r="G6253" s="134" t="s">
        <v>329</v>
      </c>
      <c r="H6253" s="135">
        <v>20824.780000000002</v>
      </c>
      <c r="I6253" s="135">
        <v>21796.340000000004</v>
      </c>
      <c r="J6253" s="135">
        <v>28815.099999999995</v>
      </c>
      <c r="K6253" t="str">
        <f>VLOOKUP(C6253,ResCat!$A$2:$B$268,2,FALSE)</f>
        <v>PPOSG</v>
      </c>
    </row>
    <row r="6254" spans="3:11" x14ac:dyDescent="0.25">
      <c r="C6254" s="134" t="s">
        <v>224</v>
      </c>
      <c r="D6254" s="134" t="s">
        <v>2</v>
      </c>
      <c r="E6254" s="134" t="s">
        <v>969</v>
      </c>
      <c r="F6254" s="134" t="s">
        <v>310</v>
      </c>
      <c r="G6254" s="134" t="s">
        <v>331</v>
      </c>
      <c r="H6254" s="135">
        <v>25481.179999999997</v>
      </c>
      <c r="I6254" s="135">
        <v>28132.939999999991</v>
      </c>
      <c r="J6254" s="135">
        <v>46196.33</v>
      </c>
      <c r="K6254" t="str">
        <f>VLOOKUP(C6254,ResCat!$A$2:$B$268,2,FALSE)</f>
        <v>PPOSG</v>
      </c>
    </row>
    <row r="6255" spans="3:11" x14ac:dyDescent="0.25">
      <c r="C6255" s="134" t="s">
        <v>224</v>
      </c>
      <c r="D6255" s="134" t="s">
        <v>2</v>
      </c>
      <c r="E6255" s="134" t="s">
        <v>961</v>
      </c>
      <c r="F6255" s="134" t="s">
        <v>310</v>
      </c>
      <c r="G6255" s="134" t="s">
        <v>334</v>
      </c>
      <c r="H6255" s="135">
        <v>36348.89999999998</v>
      </c>
      <c r="I6255" s="135">
        <v>47543.7</v>
      </c>
      <c r="J6255" s="135">
        <v>91279.23</v>
      </c>
      <c r="K6255" t="str">
        <f>VLOOKUP(C6255,ResCat!$A$2:$B$268,2,FALSE)</f>
        <v>PPOSG</v>
      </c>
    </row>
    <row r="6256" spans="3:11" x14ac:dyDescent="0.25">
      <c r="C6256" s="134" t="s">
        <v>224</v>
      </c>
      <c r="D6256" s="134" t="s">
        <v>2</v>
      </c>
      <c r="E6256" s="134" t="s">
        <v>970</v>
      </c>
      <c r="F6256" s="134" t="s">
        <v>310</v>
      </c>
      <c r="G6256" s="134" t="s">
        <v>333</v>
      </c>
      <c r="H6256" s="135">
        <v>185919.14000000007</v>
      </c>
      <c r="I6256" s="135">
        <v>235638.36000000007</v>
      </c>
      <c r="J6256" s="135">
        <v>505796.67999999993</v>
      </c>
      <c r="K6256" t="str">
        <f>VLOOKUP(C6256,ResCat!$A$2:$B$268,2,FALSE)</f>
        <v>PPOSG</v>
      </c>
    </row>
    <row r="6257" spans="3:11" x14ac:dyDescent="0.25">
      <c r="C6257" s="134" t="s">
        <v>224</v>
      </c>
      <c r="D6257" s="134" t="s">
        <v>2</v>
      </c>
      <c r="E6257" s="134" t="s">
        <v>1023</v>
      </c>
      <c r="F6257" s="134" t="s">
        <v>310</v>
      </c>
      <c r="G6257" s="134" t="s">
        <v>308</v>
      </c>
      <c r="H6257" s="135">
        <v>261889.76999999955</v>
      </c>
      <c r="I6257" s="135">
        <v>361803.90000000008</v>
      </c>
      <c r="J6257" s="135">
        <v>630139.57000000007</v>
      </c>
      <c r="K6257" t="str">
        <f>VLOOKUP(C6257,ResCat!$A$2:$B$268,2,FALSE)</f>
        <v>PPOSG</v>
      </c>
    </row>
    <row r="6258" spans="3:11" x14ac:dyDescent="0.25">
      <c r="C6258" s="134" t="s">
        <v>224</v>
      </c>
      <c r="D6258" s="134" t="s">
        <v>343</v>
      </c>
      <c r="E6258" s="134" t="s">
        <v>330</v>
      </c>
      <c r="F6258" s="134" t="s">
        <v>1062</v>
      </c>
      <c r="G6258" s="134" t="s">
        <v>321</v>
      </c>
      <c r="H6258" s="135">
        <v>328.22</v>
      </c>
      <c r="I6258" s="135">
        <v>328.22</v>
      </c>
      <c r="J6258" s="135">
        <v>328.22</v>
      </c>
      <c r="K6258" t="str">
        <f>VLOOKUP(C6258,ResCat!$A$2:$B$268,2,FALSE)</f>
        <v>PPOSG</v>
      </c>
    </row>
    <row r="6259" spans="3:11" x14ac:dyDescent="0.25">
      <c r="C6259" s="134" t="s">
        <v>224</v>
      </c>
      <c r="D6259" s="134" t="s">
        <v>343</v>
      </c>
      <c r="E6259" s="134" t="s">
        <v>332</v>
      </c>
      <c r="F6259" s="134" t="s">
        <v>1062</v>
      </c>
      <c r="G6259" s="134" t="s">
        <v>323</v>
      </c>
      <c r="H6259" s="135">
        <v>228.33999999999997</v>
      </c>
      <c r="I6259" s="135">
        <v>228.33999999999997</v>
      </c>
      <c r="J6259" s="135">
        <v>228.33999999999997</v>
      </c>
      <c r="K6259" t="str">
        <f>VLOOKUP(C6259,ResCat!$A$2:$B$268,2,FALSE)</f>
        <v>PPOSG</v>
      </c>
    </row>
    <row r="6260" spans="3:11" x14ac:dyDescent="0.25">
      <c r="C6260" s="134" t="s">
        <v>224</v>
      </c>
      <c r="D6260" s="134" t="s">
        <v>343</v>
      </c>
      <c r="E6260" s="134" t="s">
        <v>961</v>
      </c>
      <c r="F6260" s="134" t="s">
        <v>1062</v>
      </c>
      <c r="G6260" s="134" t="s">
        <v>334</v>
      </c>
      <c r="H6260" s="135">
        <v>0</v>
      </c>
      <c r="I6260" s="135">
        <v>-3.0300000000000011</v>
      </c>
      <c r="J6260" s="135">
        <v>-11.309999999999999</v>
      </c>
      <c r="K6260" t="str">
        <f>VLOOKUP(C6260,ResCat!$A$2:$B$268,2,FALSE)</f>
        <v>PPOSG</v>
      </c>
    </row>
    <row r="6261" spans="3:11" x14ac:dyDescent="0.25">
      <c r="C6261" s="134" t="s">
        <v>224</v>
      </c>
      <c r="D6261" s="134" t="s">
        <v>343</v>
      </c>
      <c r="E6261" s="134" t="s">
        <v>970</v>
      </c>
      <c r="F6261" s="134" t="s">
        <v>1062</v>
      </c>
      <c r="G6261" s="134" t="s">
        <v>333</v>
      </c>
      <c r="H6261" s="135">
        <v>53864.519999999982</v>
      </c>
      <c r="I6261" s="135">
        <v>63693.239999999969</v>
      </c>
      <c r="J6261" s="135">
        <v>160472.59000000017</v>
      </c>
      <c r="K6261" t="str">
        <f>VLOOKUP(C6261,ResCat!$A$2:$B$268,2,FALSE)</f>
        <v>PPOSG</v>
      </c>
    </row>
    <row r="6262" spans="3:11" x14ac:dyDescent="0.25">
      <c r="C6262" s="134" t="s">
        <v>224</v>
      </c>
      <c r="D6262" s="134" t="s">
        <v>343</v>
      </c>
      <c r="E6262" s="134" t="s">
        <v>970</v>
      </c>
      <c r="F6262" s="134" t="s">
        <v>1053</v>
      </c>
      <c r="G6262" s="134" t="s">
        <v>333</v>
      </c>
      <c r="H6262" s="135">
        <v>29.22</v>
      </c>
      <c r="I6262" s="135">
        <v>5.0000000000003819E-2</v>
      </c>
      <c r="J6262" s="135">
        <v>274.48</v>
      </c>
      <c r="K6262" t="str">
        <f>VLOOKUP(C6262,ResCat!$A$2:$B$268,2,FALSE)</f>
        <v>PPOSG</v>
      </c>
    </row>
    <row r="6263" spans="3:11" x14ac:dyDescent="0.25">
      <c r="C6263" s="134" t="s">
        <v>224</v>
      </c>
      <c r="D6263" s="134" t="s">
        <v>343</v>
      </c>
      <c r="E6263" s="134" t="s">
        <v>1023</v>
      </c>
      <c r="F6263" s="134" t="s">
        <v>1062</v>
      </c>
      <c r="G6263" s="134" t="s">
        <v>308</v>
      </c>
      <c r="H6263" s="135">
        <v>246921.07</v>
      </c>
      <c r="I6263" s="135">
        <v>315838.74000000034</v>
      </c>
      <c r="J6263" s="135">
        <v>855532.52999999758</v>
      </c>
      <c r="K6263" t="str">
        <f>VLOOKUP(C6263,ResCat!$A$2:$B$268,2,FALSE)</f>
        <v>PPOSG</v>
      </c>
    </row>
    <row r="6264" spans="3:11" x14ac:dyDescent="0.25">
      <c r="C6264" s="134" t="s">
        <v>224</v>
      </c>
      <c r="D6264" s="134" t="s">
        <v>343</v>
      </c>
      <c r="E6264" s="134" t="s">
        <v>1023</v>
      </c>
      <c r="F6264" s="134" t="s">
        <v>1053</v>
      </c>
      <c r="G6264" s="134" t="s">
        <v>308</v>
      </c>
      <c r="H6264" s="135">
        <v>2238.6</v>
      </c>
      <c r="I6264" s="135">
        <v>2606.9899999999998</v>
      </c>
      <c r="J6264" s="135">
        <v>3777.3999999999996</v>
      </c>
      <c r="K6264" t="str">
        <f>VLOOKUP(C6264,ResCat!$A$2:$B$268,2,FALSE)</f>
        <v>PPOSG</v>
      </c>
    </row>
    <row r="6265" spans="3:11" x14ac:dyDescent="0.25">
      <c r="C6265" s="134" t="s">
        <v>224</v>
      </c>
      <c r="D6265" s="134" t="s">
        <v>1</v>
      </c>
      <c r="E6265" s="134" t="s">
        <v>337</v>
      </c>
      <c r="F6265" s="134" t="s">
        <v>310</v>
      </c>
      <c r="G6265" s="134" t="s">
        <v>311</v>
      </c>
      <c r="H6265" s="135">
        <v>0</v>
      </c>
      <c r="I6265" s="135">
        <v>74.819999999999993</v>
      </c>
      <c r="J6265" s="135">
        <v>74.819999999999993</v>
      </c>
      <c r="K6265" t="str">
        <f>VLOOKUP(C6265,ResCat!$A$2:$B$268,2,FALSE)</f>
        <v>PPOSG</v>
      </c>
    </row>
    <row r="6266" spans="3:11" x14ac:dyDescent="0.25">
      <c r="C6266" s="134" t="s">
        <v>224</v>
      </c>
      <c r="D6266" s="134" t="s">
        <v>1</v>
      </c>
      <c r="E6266" s="134" t="s">
        <v>342</v>
      </c>
      <c r="F6266" s="134" t="s">
        <v>310</v>
      </c>
      <c r="G6266" s="134" t="s">
        <v>348</v>
      </c>
      <c r="H6266" s="135">
        <v>0</v>
      </c>
      <c r="I6266" s="135">
        <v>177.34</v>
      </c>
      <c r="J6266" s="135">
        <v>177.34</v>
      </c>
      <c r="K6266" t="str">
        <f>VLOOKUP(C6266,ResCat!$A$2:$B$268,2,FALSE)</f>
        <v>PPOSG</v>
      </c>
    </row>
    <row r="6267" spans="3:11" x14ac:dyDescent="0.25">
      <c r="C6267" s="134" t="s">
        <v>224</v>
      </c>
      <c r="D6267" s="134" t="s">
        <v>1</v>
      </c>
      <c r="E6267" s="134" t="s">
        <v>324</v>
      </c>
      <c r="F6267" s="134" t="s">
        <v>310</v>
      </c>
      <c r="G6267" s="134" t="s">
        <v>340</v>
      </c>
      <c r="H6267" s="135">
        <v>-65.69</v>
      </c>
      <c r="I6267" s="135">
        <v>-245.69</v>
      </c>
      <c r="J6267" s="135">
        <v>-456</v>
      </c>
      <c r="K6267" t="str">
        <f>VLOOKUP(C6267,ResCat!$A$2:$B$268,2,FALSE)</f>
        <v>PPOSG</v>
      </c>
    </row>
    <row r="6268" spans="3:11" x14ac:dyDescent="0.25">
      <c r="C6268" s="134" t="s">
        <v>224</v>
      </c>
      <c r="D6268" s="134" t="s">
        <v>1</v>
      </c>
      <c r="E6268" s="134" t="s">
        <v>330</v>
      </c>
      <c r="F6268" s="134" t="s">
        <v>310</v>
      </c>
      <c r="G6268" s="134" t="s">
        <v>321</v>
      </c>
      <c r="H6268" s="135">
        <v>441.78</v>
      </c>
      <c r="I6268" s="135">
        <v>766.78</v>
      </c>
      <c r="J6268" s="135">
        <v>2106.5300000000002</v>
      </c>
      <c r="K6268" t="str">
        <f>VLOOKUP(C6268,ResCat!$A$2:$B$268,2,FALSE)</f>
        <v>PPOSG</v>
      </c>
    </row>
    <row r="6269" spans="3:11" x14ac:dyDescent="0.25">
      <c r="C6269" s="134" t="s">
        <v>224</v>
      </c>
      <c r="D6269" s="134" t="s">
        <v>1</v>
      </c>
      <c r="E6269" s="134" t="s">
        <v>4</v>
      </c>
      <c r="F6269" s="134" t="s">
        <v>310</v>
      </c>
      <c r="G6269" s="134" t="s">
        <v>327</v>
      </c>
      <c r="H6269" s="135">
        <v>1615.52</v>
      </c>
      <c r="I6269" s="135">
        <v>1820.52</v>
      </c>
      <c r="J6269" s="135">
        <v>2446.91</v>
      </c>
      <c r="K6269" t="str">
        <f>VLOOKUP(C6269,ResCat!$A$2:$B$268,2,FALSE)</f>
        <v>PPOSG</v>
      </c>
    </row>
    <row r="6270" spans="3:11" x14ac:dyDescent="0.25">
      <c r="C6270" s="134" t="s">
        <v>224</v>
      </c>
      <c r="D6270" s="134" t="s">
        <v>1</v>
      </c>
      <c r="E6270" s="134" t="s">
        <v>511</v>
      </c>
      <c r="F6270" s="134" t="s">
        <v>310</v>
      </c>
      <c r="G6270" s="134" t="s">
        <v>329</v>
      </c>
      <c r="H6270" s="135">
        <v>470.09999999999997</v>
      </c>
      <c r="I6270" s="135">
        <v>976.5</v>
      </c>
      <c r="J6270" s="135">
        <v>-1585.76</v>
      </c>
      <c r="K6270" t="str">
        <f>VLOOKUP(C6270,ResCat!$A$2:$B$268,2,FALSE)</f>
        <v>PPOSG</v>
      </c>
    </row>
    <row r="6271" spans="3:11" x14ac:dyDescent="0.25">
      <c r="C6271" s="134" t="s">
        <v>224</v>
      </c>
      <c r="D6271" s="134" t="s">
        <v>1</v>
      </c>
      <c r="E6271" s="134" t="s">
        <v>969</v>
      </c>
      <c r="F6271" s="134" t="s">
        <v>310</v>
      </c>
      <c r="G6271" s="134" t="s">
        <v>331</v>
      </c>
      <c r="H6271" s="135">
        <v>23846.640000000003</v>
      </c>
      <c r="I6271" s="135">
        <v>26045.62</v>
      </c>
      <c r="J6271" s="135">
        <v>39318.490000000005</v>
      </c>
      <c r="K6271" t="str">
        <f>VLOOKUP(C6271,ResCat!$A$2:$B$268,2,FALSE)</f>
        <v>PPOSG</v>
      </c>
    </row>
    <row r="6272" spans="3:11" x14ac:dyDescent="0.25">
      <c r="C6272" s="134" t="s">
        <v>224</v>
      </c>
      <c r="D6272" s="134" t="s">
        <v>1</v>
      </c>
      <c r="E6272" s="134" t="s">
        <v>961</v>
      </c>
      <c r="F6272" s="134" t="s">
        <v>310</v>
      </c>
      <c r="G6272" s="134" t="s">
        <v>334</v>
      </c>
      <c r="H6272" s="135">
        <v>55972.600000000006</v>
      </c>
      <c r="I6272" s="135">
        <v>61049.38</v>
      </c>
      <c r="J6272" s="135">
        <v>108575.34999999999</v>
      </c>
      <c r="K6272" t="str">
        <f>VLOOKUP(C6272,ResCat!$A$2:$B$268,2,FALSE)</f>
        <v>PPOSG</v>
      </c>
    </row>
    <row r="6273" spans="3:11" x14ac:dyDescent="0.25">
      <c r="C6273" s="134" t="s">
        <v>224</v>
      </c>
      <c r="D6273" s="134" t="s">
        <v>1</v>
      </c>
      <c r="E6273" s="134" t="s">
        <v>970</v>
      </c>
      <c r="F6273" s="134" t="s">
        <v>310</v>
      </c>
      <c r="G6273" s="134" t="s">
        <v>333</v>
      </c>
      <c r="H6273" s="135">
        <v>275338.65999999992</v>
      </c>
      <c r="I6273" s="135">
        <v>314108.75999999995</v>
      </c>
      <c r="J6273" s="135">
        <v>898581.01</v>
      </c>
      <c r="K6273" t="str">
        <f>VLOOKUP(C6273,ResCat!$A$2:$B$268,2,FALSE)</f>
        <v>PPOSG</v>
      </c>
    </row>
    <row r="6274" spans="3:11" x14ac:dyDescent="0.25">
      <c r="C6274" s="134" t="s">
        <v>224</v>
      </c>
      <c r="D6274" s="134" t="s">
        <v>1</v>
      </c>
      <c r="E6274" s="134" t="s">
        <v>1023</v>
      </c>
      <c r="F6274" s="134" t="s">
        <v>310</v>
      </c>
      <c r="G6274" s="134" t="s">
        <v>308</v>
      </c>
      <c r="H6274" s="135">
        <v>305344.25</v>
      </c>
      <c r="I6274" s="135">
        <v>380513.35</v>
      </c>
      <c r="J6274" s="135">
        <v>769239.3600000001</v>
      </c>
      <c r="K6274" t="str">
        <f>VLOOKUP(C6274,ResCat!$A$2:$B$268,2,FALSE)</f>
        <v>PPOSG</v>
      </c>
    </row>
    <row r="6275" spans="3:11" x14ac:dyDescent="0.25">
      <c r="C6275" s="134" t="s">
        <v>225</v>
      </c>
      <c r="D6275" s="134" t="s">
        <v>3</v>
      </c>
      <c r="E6275" s="134" t="s">
        <v>324</v>
      </c>
      <c r="F6275" s="134" t="s">
        <v>310</v>
      </c>
      <c r="G6275" s="134" t="s">
        <v>340</v>
      </c>
      <c r="H6275" s="135">
        <v>0</v>
      </c>
      <c r="I6275" s="135">
        <v>9.42</v>
      </c>
      <c r="J6275" s="135">
        <v>9.42</v>
      </c>
      <c r="K6275" t="str">
        <f>VLOOKUP(C6275,ResCat!$A$2:$B$268,2,FALSE)</f>
        <v>PPOSG</v>
      </c>
    </row>
    <row r="6276" spans="3:11" x14ac:dyDescent="0.25">
      <c r="C6276" s="134" t="s">
        <v>225</v>
      </c>
      <c r="D6276" s="134" t="s">
        <v>3</v>
      </c>
      <c r="E6276" s="134" t="s">
        <v>326</v>
      </c>
      <c r="F6276" s="134" t="s">
        <v>310</v>
      </c>
      <c r="G6276" s="134" t="s">
        <v>317</v>
      </c>
      <c r="H6276" s="135">
        <v>0</v>
      </c>
      <c r="I6276" s="135">
        <v>145.05000000000001</v>
      </c>
      <c r="J6276" s="135">
        <v>193.4</v>
      </c>
      <c r="K6276" t="str">
        <f>VLOOKUP(C6276,ResCat!$A$2:$B$268,2,FALSE)</f>
        <v>PPOSG</v>
      </c>
    </row>
    <row r="6277" spans="3:11" x14ac:dyDescent="0.25">
      <c r="C6277" s="134" t="s">
        <v>225</v>
      </c>
      <c r="D6277" s="134" t="s">
        <v>3</v>
      </c>
      <c r="E6277" s="134" t="s">
        <v>328</v>
      </c>
      <c r="F6277" s="134" t="s">
        <v>310</v>
      </c>
      <c r="G6277" s="134" t="s">
        <v>319</v>
      </c>
      <c r="H6277" s="135">
        <v>14.06</v>
      </c>
      <c r="I6277" s="135">
        <v>68.08</v>
      </c>
      <c r="J6277" s="135">
        <v>290</v>
      </c>
      <c r="K6277" t="str">
        <f>VLOOKUP(C6277,ResCat!$A$2:$B$268,2,FALSE)</f>
        <v>PPOSG</v>
      </c>
    </row>
    <row r="6278" spans="3:11" x14ac:dyDescent="0.25">
      <c r="C6278" s="134" t="s">
        <v>225</v>
      </c>
      <c r="D6278" s="134" t="s">
        <v>3</v>
      </c>
      <c r="E6278" s="134" t="s">
        <v>330</v>
      </c>
      <c r="F6278" s="134" t="s">
        <v>310</v>
      </c>
      <c r="G6278" s="134" t="s">
        <v>321</v>
      </c>
      <c r="H6278" s="135">
        <v>0</v>
      </c>
      <c r="I6278" s="135">
        <v>41.629999999999995</v>
      </c>
      <c r="J6278" s="135">
        <v>89</v>
      </c>
      <c r="K6278" t="str">
        <f>VLOOKUP(C6278,ResCat!$A$2:$B$268,2,FALSE)</f>
        <v>PPOSG</v>
      </c>
    </row>
    <row r="6279" spans="3:11" x14ac:dyDescent="0.25">
      <c r="C6279" s="134" t="s">
        <v>225</v>
      </c>
      <c r="D6279" s="134" t="s">
        <v>3</v>
      </c>
      <c r="E6279" s="134" t="s">
        <v>4</v>
      </c>
      <c r="F6279" s="134" t="s">
        <v>310</v>
      </c>
      <c r="G6279" s="134" t="s">
        <v>327</v>
      </c>
      <c r="H6279" s="135">
        <v>40</v>
      </c>
      <c r="I6279" s="135">
        <v>26.22</v>
      </c>
      <c r="J6279" s="135">
        <v>26.22</v>
      </c>
      <c r="K6279" t="str">
        <f>VLOOKUP(C6279,ResCat!$A$2:$B$268,2,FALSE)</f>
        <v>PPOSG</v>
      </c>
    </row>
    <row r="6280" spans="3:11" x14ac:dyDescent="0.25">
      <c r="C6280" s="134" t="s">
        <v>225</v>
      </c>
      <c r="D6280" s="134" t="s">
        <v>3</v>
      </c>
      <c r="E6280" s="134" t="s">
        <v>511</v>
      </c>
      <c r="F6280" s="134" t="s">
        <v>310</v>
      </c>
      <c r="G6280" s="134" t="s">
        <v>329</v>
      </c>
      <c r="H6280" s="135">
        <v>70.77</v>
      </c>
      <c r="I6280" s="135">
        <v>110.77</v>
      </c>
      <c r="J6280" s="135">
        <v>190</v>
      </c>
      <c r="K6280" t="str">
        <f>VLOOKUP(C6280,ResCat!$A$2:$B$268,2,FALSE)</f>
        <v>PPOSG</v>
      </c>
    </row>
    <row r="6281" spans="3:11" x14ac:dyDescent="0.25">
      <c r="C6281" s="134" t="s">
        <v>225</v>
      </c>
      <c r="D6281" s="134" t="s">
        <v>3</v>
      </c>
      <c r="E6281" s="134" t="s">
        <v>969</v>
      </c>
      <c r="F6281" s="134" t="s">
        <v>310</v>
      </c>
      <c r="G6281" s="134" t="s">
        <v>331</v>
      </c>
      <c r="H6281" s="135">
        <v>2916.46</v>
      </c>
      <c r="I6281" s="135">
        <v>3415.0699999999997</v>
      </c>
      <c r="J6281" s="135">
        <v>10478.969999999999</v>
      </c>
      <c r="K6281" t="str">
        <f>VLOOKUP(C6281,ResCat!$A$2:$B$268,2,FALSE)</f>
        <v>PPOSG</v>
      </c>
    </row>
    <row r="6282" spans="3:11" x14ac:dyDescent="0.25">
      <c r="C6282" s="134" t="s">
        <v>225</v>
      </c>
      <c r="D6282" s="134" t="s">
        <v>3</v>
      </c>
      <c r="E6282" s="134" t="s">
        <v>961</v>
      </c>
      <c r="F6282" s="134" t="s">
        <v>310</v>
      </c>
      <c r="G6282" s="134" t="s">
        <v>334</v>
      </c>
      <c r="H6282" s="135">
        <v>919.6600000000002</v>
      </c>
      <c r="I6282" s="135">
        <v>1003.4699999999999</v>
      </c>
      <c r="J6282" s="135">
        <v>3089.7699999999991</v>
      </c>
      <c r="K6282" t="str">
        <f>VLOOKUP(C6282,ResCat!$A$2:$B$268,2,FALSE)</f>
        <v>PPOSG</v>
      </c>
    </row>
    <row r="6283" spans="3:11" x14ac:dyDescent="0.25">
      <c r="C6283" s="134" t="s">
        <v>225</v>
      </c>
      <c r="D6283" s="134" t="s">
        <v>3</v>
      </c>
      <c r="E6283" s="134" t="s">
        <v>970</v>
      </c>
      <c r="F6283" s="134" t="s">
        <v>310</v>
      </c>
      <c r="G6283" s="134" t="s">
        <v>333</v>
      </c>
      <c r="H6283" s="135">
        <v>12681.589999999998</v>
      </c>
      <c r="I6283" s="135">
        <v>20459.88</v>
      </c>
      <c r="J6283" s="135">
        <v>79115.319999999992</v>
      </c>
      <c r="K6283" t="str">
        <f>VLOOKUP(C6283,ResCat!$A$2:$B$268,2,FALSE)</f>
        <v>PPOSG</v>
      </c>
    </row>
    <row r="6284" spans="3:11" x14ac:dyDescent="0.25">
      <c r="C6284" s="134" t="s">
        <v>225</v>
      </c>
      <c r="D6284" s="134" t="s">
        <v>3</v>
      </c>
      <c r="E6284" s="134" t="s">
        <v>1023</v>
      </c>
      <c r="F6284" s="134" t="s">
        <v>310</v>
      </c>
      <c r="G6284" s="134" t="s">
        <v>308</v>
      </c>
      <c r="H6284" s="135">
        <v>27914.259999999995</v>
      </c>
      <c r="I6284" s="135">
        <v>44828.05</v>
      </c>
      <c r="J6284" s="135">
        <v>143833.32000000004</v>
      </c>
      <c r="K6284" t="str">
        <f>VLOOKUP(C6284,ResCat!$A$2:$B$268,2,FALSE)</f>
        <v>PPOSG</v>
      </c>
    </row>
    <row r="6285" spans="3:11" x14ac:dyDescent="0.25">
      <c r="C6285" s="134" t="s">
        <v>225</v>
      </c>
      <c r="D6285" s="134" t="s">
        <v>0</v>
      </c>
      <c r="E6285" s="134" t="s">
        <v>969</v>
      </c>
      <c r="F6285" s="134" t="s">
        <v>310</v>
      </c>
      <c r="G6285" s="134" t="s">
        <v>331</v>
      </c>
      <c r="H6285" s="135">
        <v>884.51</v>
      </c>
      <c r="I6285" s="135">
        <v>8000</v>
      </c>
      <c r="J6285" s="135">
        <v>13040</v>
      </c>
      <c r="K6285" t="str">
        <f>VLOOKUP(C6285,ResCat!$A$2:$B$268,2,FALSE)</f>
        <v>PPOSG</v>
      </c>
    </row>
    <row r="6286" spans="3:11" x14ac:dyDescent="0.25">
      <c r="C6286" s="134" t="s">
        <v>225</v>
      </c>
      <c r="D6286" s="134" t="s">
        <v>0</v>
      </c>
      <c r="E6286" s="134" t="s">
        <v>961</v>
      </c>
      <c r="F6286" s="134" t="s">
        <v>310</v>
      </c>
      <c r="G6286" s="134" t="s">
        <v>334</v>
      </c>
      <c r="H6286" s="135">
        <v>28532.15</v>
      </c>
      <c r="I6286" s="135">
        <v>28678.400000000001</v>
      </c>
      <c r="J6286" s="135">
        <v>123186</v>
      </c>
      <c r="K6286" t="str">
        <f>VLOOKUP(C6286,ResCat!$A$2:$B$268,2,FALSE)</f>
        <v>PPOSG</v>
      </c>
    </row>
    <row r="6287" spans="3:11" x14ac:dyDescent="0.25">
      <c r="C6287" s="134" t="s">
        <v>225</v>
      </c>
      <c r="D6287" s="134" t="s">
        <v>0</v>
      </c>
      <c r="E6287" s="134" t="s">
        <v>970</v>
      </c>
      <c r="F6287" s="134" t="s">
        <v>310</v>
      </c>
      <c r="G6287" s="134" t="s">
        <v>333</v>
      </c>
      <c r="H6287" s="135">
        <v>65636.67</v>
      </c>
      <c r="I6287" s="135">
        <v>109949</v>
      </c>
      <c r="J6287" s="135">
        <v>283215.38999999996</v>
      </c>
      <c r="K6287" t="str">
        <f>VLOOKUP(C6287,ResCat!$A$2:$B$268,2,FALSE)</f>
        <v>PPOSG</v>
      </c>
    </row>
    <row r="6288" spans="3:11" x14ac:dyDescent="0.25">
      <c r="C6288" s="134" t="s">
        <v>225</v>
      </c>
      <c r="D6288" s="134" t="s">
        <v>0</v>
      </c>
      <c r="E6288" s="134" t="s">
        <v>1023</v>
      </c>
      <c r="F6288" s="134" t="s">
        <v>310</v>
      </c>
      <c r="G6288" s="134" t="s">
        <v>308</v>
      </c>
      <c r="H6288" s="135">
        <v>29200.27</v>
      </c>
      <c r="I6288" s="135">
        <v>37089.64</v>
      </c>
      <c r="J6288" s="135">
        <v>98878.94</v>
      </c>
      <c r="K6288" t="str">
        <f>VLOOKUP(C6288,ResCat!$A$2:$B$268,2,FALSE)</f>
        <v>PPOSG</v>
      </c>
    </row>
    <row r="6289" spans="3:11" x14ac:dyDescent="0.25">
      <c r="C6289" s="134" t="s">
        <v>225</v>
      </c>
      <c r="D6289" s="134" t="s">
        <v>2</v>
      </c>
      <c r="E6289" s="134" t="s">
        <v>324</v>
      </c>
      <c r="F6289" s="134" t="s">
        <v>310</v>
      </c>
      <c r="G6289" s="134" t="s">
        <v>340</v>
      </c>
      <c r="H6289" s="135">
        <v>129.57999999999998</v>
      </c>
      <c r="I6289" s="135">
        <v>199.57999999999998</v>
      </c>
      <c r="J6289" s="135">
        <v>236.04</v>
      </c>
      <c r="K6289" t="str">
        <f>VLOOKUP(C6289,ResCat!$A$2:$B$268,2,FALSE)</f>
        <v>PPOSG</v>
      </c>
    </row>
    <row r="6290" spans="3:11" x14ac:dyDescent="0.25">
      <c r="C6290" s="134" t="s">
        <v>225</v>
      </c>
      <c r="D6290" s="134" t="s">
        <v>2</v>
      </c>
      <c r="E6290" s="134" t="s">
        <v>328</v>
      </c>
      <c r="F6290" s="134" t="s">
        <v>310</v>
      </c>
      <c r="G6290" s="134" t="s">
        <v>319</v>
      </c>
      <c r="H6290" s="135">
        <v>0</v>
      </c>
      <c r="I6290" s="135">
        <v>264</v>
      </c>
      <c r="J6290" s="135">
        <v>600</v>
      </c>
      <c r="K6290" t="str">
        <f>VLOOKUP(C6290,ResCat!$A$2:$B$268,2,FALSE)</f>
        <v>PPOSG</v>
      </c>
    </row>
    <row r="6291" spans="3:11" x14ac:dyDescent="0.25">
      <c r="C6291" s="134" t="s">
        <v>225</v>
      </c>
      <c r="D6291" s="134" t="s">
        <v>2</v>
      </c>
      <c r="E6291" s="134" t="s">
        <v>330</v>
      </c>
      <c r="F6291" s="134" t="s">
        <v>310</v>
      </c>
      <c r="G6291" s="134" t="s">
        <v>321</v>
      </c>
      <c r="H6291" s="135">
        <v>475.62</v>
      </c>
      <c r="I6291" s="135">
        <v>648.16</v>
      </c>
      <c r="J6291" s="135">
        <v>1005</v>
      </c>
      <c r="K6291" t="str">
        <f>VLOOKUP(C6291,ResCat!$A$2:$B$268,2,FALSE)</f>
        <v>PPOSG</v>
      </c>
    </row>
    <row r="6292" spans="3:11" x14ac:dyDescent="0.25">
      <c r="C6292" s="134" t="s">
        <v>225</v>
      </c>
      <c r="D6292" s="134" t="s">
        <v>2</v>
      </c>
      <c r="E6292" s="134" t="s">
        <v>332</v>
      </c>
      <c r="F6292" s="134" t="s">
        <v>310</v>
      </c>
      <c r="G6292" s="134" t="s">
        <v>323</v>
      </c>
      <c r="H6292" s="135">
        <v>196.01999999999998</v>
      </c>
      <c r="I6292" s="135">
        <v>784.5</v>
      </c>
      <c r="J6292" s="135">
        <v>1305</v>
      </c>
      <c r="K6292" t="str">
        <f>VLOOKUP(C6292,ResCat!$A$2:$B$268,2,FALSE)</f>
        <v>PPOSG</v>
      </c>
    </row>
    <row r="6293" spans="3:11" x14ac:dyDescent="0.25">
      <c r="C6293" s="134" t="s">
        <v>225</v>
      </c>
      <c r="D6293" s="134" t="s">
        <v>2</v>
      </c>
      <c r="E6293" s="134" t="s">
        <v>335</v>
      </c>
      <c r="F6293" s="134" t="s">
        <v>310</v>
      </c>
      <c r="G6293" s="134" t="s">
        <v>325</v>
      </c>
      <c r="H6293" s="135">
        <v>213.92999999999998</v>
      </c>
      <c r="I6293" s="135">
        <v>778.27</v>
      </c>
      <c r="J6293" s="135">
        <v>1210</v>
      </c>
      <c r="K6293" t="str">
        <f>VLOOKUP(C6293,ResCat!$A$2:$B$268,2,FALSE)</f>
        <v>PPOSG</v>
      </c>
    </row>
    <row r="6294" spans="3:11" x14ac:dyDescent="0.25">
      <c r="C6294" s="134" t="s">
        <v>225</v>
      </c>
      <c r="D6294" s="134" t="s">
        <v>2</v>
      </c>
      <c r="E6294" s="134" t="s">
        <v>4</v>
      </c>
      <c r="F6294" s="134" t="s">
        <v>310</v>
      </c>
      <c r="G6294" s="134" t="s">
        <v>327</v>
      </c>
      <c r="H6294" s="135">
        <v>195.04999999999995</v>
      </c>
      <c r="I6294" s="135">
        <v>880.45</v>
      </c>
      <c r="J6294" s="135">
        <v>857.24</v>
      </c>
      <c r="K6294" t="str">
        <f>VLOOKUP(C6294,ResCat!$A$2:$B$268,2,FALSE)</f>
        <v>PPOSG</v>
      </c>
    </row>
    <row r="6295" spans="3:11" x14ac:dyDescent="0.25">
      <c r="C6295" s="134" t="s">
        <v>225</v>
      </c>
      <c r="D6295" s="134" t="s">
        <v>2</v>
      </c>
      <c r="E6295" s="134" t="s">
        <v>511</v>
      </c>
      <c r="F6295" s="134" t="s">
        <v>310</v>
      </c>
      <c r="G6295" s="134" t="s">
        <v>329</v>
      </c>
      <c r="H6295" s="135">
        <v>1349.2</v>
      </c>
      <c r="I6295" s="135">
        <v>2101.58</v>
      </c>
      <c r="J6295" s="135">
        <v>3401.74</v>
      </c>
      <c r="K6295" t="str">
        <f>VLOOKUP(C6295,ResCat!$A$2:$B$268,2,FALSE)</f>
        <v>PPOSG</v>
      </c>
    </row>
    <row r="6296" spans="3:11" x14ac:dyDescent="0.25">
      <c r="C6296" s="134" t="s">
        <v>225</v>
      </c>
      <c r="D6296" s="134" t="s">
        <v>2</v>
      </c>
      <c r="E6296" s="134" t="s">
        <v>969</v>
      </c>
      <c r="F6296" s="134" t="s">
        <v>310</v>
      </c>
      <c r="G6296" s="134" t="s">
        <v>331</v>
      </c>
      <c r="H6296" s="135">
        <v>2093.8999999999992</v>
      </c>
      <c r="I6296" s="135">
        <v>3567.2999999999993</v>
      </c>
      <c r="J6296" s="135">
        <v>6192.5499999999993</v>
      </c>
      <c r="K6296" t="str">
        <f>VLOOKUP(C6296,ResCat!$A$2:$B$268,2,FALSE)</f>
        <v>PPOSG</v>
      </c>
    </row>
    <row r="6297" spans="3:11" x14ac:dyDescent="0.25">
      <c r="C6297" s="134" t="s">
        <v>225</v>
      </c>
      <c r="D6297" s="134" t="s">
        <v>2</v>
      </c>
      <c r="E6297" s="134" t="s">
        <v>961</v>
      </c>
      <c r="F6297" s="134" t="s">
        <v>310</v>
      </c>
      <c r="G6297" s="134" t="s">
        <v>334</v>
      </c>
      <c r="H6297" s="135">
        <v>5287.95</v>
      </c>
      <c r="I6297" s="135">
        <v>7407.4900000000007</v>
      </c>
      <c r="J6297" s="135">
        <v>16783.239999999998</v>
      </c>
      <c r="K6297" t="str">
        <f>VLOOKUP(C6297,ResCat!$A$2:$B$268,2,FALSE)</f>
        <v>PPOSG</v>
      </c>
    </row>
    <row r="6298" spans="3:11" x14ac:dyDescent="0.25">
      <c r="C6298" s="134" t="s">
        <v>225</v>
      </c>
      <c r="D6298" s="134" t="s">
        <v>2</v>
      </c>
      <c r="E6298" s="134" t="s">
        <v>970</v>
      </c>
      <c r="F6298" s="134" t="s">
        <v>310</v>
      </c>
      <c r="G6298" s="134" t="s">
        <v>333</v>
      </c>
      <c r="H6298" s="135">
        <v>43912.390000000007</v>
      </c>
      <c r="I6298" s="135">
        <v>67999.029999999984</v>
      </c>
      <c r="J6298" s="135">
        <v>156772.25999999998</v>
      </c>
      <c r="K6298" t="str">
        <f>VLOOKUP(C6298,ResCat!$A$2:$B$268,2,FALSE)</f>
        <v>PPOSG</v>
      </c>
    </row>
    <row r="6299" spans="3:11" x14ac:dyDescent="0.25">
      <c r="C6299" s="134" t="s">
        <v>225</v>
      </c>
      <c r="D6299" s="134" t="s">
        <v>2</v>
      </c>
      <c r="E6299" s="134" t="s">
        <v>1023</v>
      </c>
      <c r="F6299" s="134" t="s">
        <v>310</v>
      </c>
      <c r="G6299" s="134" t="s">
        <v>308</v>
      </c>
      <c r="H6299" s="135">
        <v>95154.389999999854</v>
      </c>
      <c r="I6299" s="135">
        <v>148070.29999999984</v>
      </c>
      <c r="J6299" s="135">
        <v>265310.03999999992</v>
      </c>
      <c r="K6299" t="str">
        <f>VLOOKUP(C6299,ResCat!$A$2:$B$268,2,FALSE)</f>
        <v>PPOSG</v>
      </c>
    </row>
    <row r="6300" spans="3:11" x14ac:dyDescent="0.25">
      <c r="C6300" s="134" t="s">
        <v>225</v>
      </c>
      <c r="D6300" s="134" t="s">
        <v>343</v>
      </c>
      <c r="E6300" s="134" t="s">
        <v>970</v>
      </c>
      <c r="F6300" s="134" t="s">
        <v>1053</v>
      </c>
      <c r="G6300" s="134" t="s">
        <v>333</v>
      </c>
      <c r="H6300" s="135">
        <v>20106.719999999998</v>
      </c>
      <c r="I6300" s="135">
        <v>25067.629999999997</v>
      </c>
      <c r="J6300" s="135">
        <v>65474.729999999989</v>
      </c>
      <c r="K6300" t="str">
        <f>VLOOKUP(C6300,ResCat!$A$2:$B$268,2,FALSE)</f>
        <v>PPOSG</v>
      </c>
    </row>
    <row r="6301" spans="3:11" x14ac:dyDescent="0.25">
      <c r="C6301" s="134" t="s">
        <v>225</v>
      </c>
      <c r="D6301" s="134" t="s">
        <v>343</v>
      </c>
      <c r="E6301" s="134" t="s">
        <v>1023</v>
      </c>
      <c r="F6301" s="134" t="s">
        <v>1053</v>
      </c>
      <c r="G6301" s="134" t="s">
        <v>308</v>
      </c>
      <c r="H6301" s="135">
        <v>124768.97</v>
      </c>
      <c r="I6301" s="135">
        <v>161893.64000000063</v>
      </c>
      <c r="J6301" s="135">
        <v>386643.91000000091</v>
      </c>
      <c r="K6301" t="str">
        <f>VLOOKUP(C6301,ResCat!$A$2:$B$268,2,FALSE)</f>
        <v>PPOSG</v>
      </c>
    </row>
    <row r="6302" spans="3:11" x14ac:dyDescent="0.25">
      <c r="C6302" s="134" t="s">
        <v>225</v>
      </c>
      <c r="D6302" s="134" t="s">
        <v>1</v>
      </c>
      <c r="E6302" s="134" t="s">
        <v>342</v>
      </c>
      <c r="F6302" s="134" t="s">
        <v>310</v>
      </c>
      <c r="G6302" s="134" t="s">
        <v>348</v>
      </c>
      <c r="H6302" s="135">
        <v>175.48</v>
      </c>
      <c r="I6302" s="135">
        <v>0</v>
      </c>
      <c r="J6302" s="135">
        <v>0</v>
      </c>
      <c r="K6302" t="str">
        <f>VLOOKUP(C6302,ResCat!$A$2:$B$268,2,FALSE)</f>
        <v>PPOSG</v>
      </c>
    </row>
    <row r="6303" spans="3:11" x14ac:dyDescent="0.25">
      <c r="C6303" s="134" t="s">
        <v>225</v>
      </c>
      <c r="D6303" s="134" t="s">
        <v>1</v>
      </c>
      <c r="E6303" s="134" t="s">
        <v>324</v>
      </c>
      <c r="F6303" s="134" t="s">
        <v>310</v>
      </c>
      <c r="G6303" s="134" t="s">
        <v>340</v>
      </c>
      <c r="H6303" s="135">
        <v>3112.16</v>
      </c>
      <c r="I6303" s="135">
        <v>4151.16</v>
      </c>
      <c r="J6303" s="135">
        <v>4819.1099999999997</v>
      </c>
      <c r="K6303" t="str">
        <f>VLOOKUP(C6303,ResCat!$A$2:$B$268,2,FALSE)</f>
        <v>PPOSG</v>
      </c>
    </row>
    <row r="6304" spans="3:11" x14ac:dyDescent="0.25">
      <c r="C6304" s="134" t="s">
        <v>225</v>
      </c>
      <c r="D6304" s="134" t="s">
        <v>1</v>
      </c>
      <c r="E6304" s="134" t="s">
        <v>328</v>
      </c>
      <c r="F6304" s="134" t="s">
        <v>310</v>
      </c>
      <c r="G6304" s="134" t="s">
        <v>319</v>
      </c>
      <c r="H6304" s="135">
        <v>3261.32</v>
      </c>
      <c r="I6304" s="135">
        <v>3261.32</v>
      </c>
      <c r="J6304" s="135">
        <v>4768</v>
      </c>
      <c r="K6304" t="str">
        <f>VLOOKUP(C6304,ResCat!$A$2:$B$268,2,FALSE)</f>
        <v>PPOSG</v>
      </c>
    </row>
    <row r="6305" spans="3:11" x14ac:dyDescent="0.25">
      <c r="C6305" s="134" t="s">
        <v>225</v>
      </c>
      <c r="D6305" s="134" t="s">
        <v>1</v>
      </c>
      <c r="E6305" s="134" t="s">
        <v>332</v>
      </c>
      <c r="F6305" s="134" t="s">
        <v>310</v>
      </c>
      <c r="G6305" s="134" t="s">
        <v>323</v>
      </c>
      <c r="H6305" s="135">
        <v>300</v>
      </c>
      <c r="I6305" s="135">
        <v>0</v>
      </c>
      <c r="J6305" s="135">
        <v>0</v>
      </c>
      <c r="K6305" t="str">
        <f>VLOOKUP(C6305,ResCat!$A$2:$B$268,2,FALSE)</f>
        <v>PPOSG</v>
      </c>
    </row>
    <row r="6306" spans="3:11" x14ac:dyDescent="0.25">
      <c r="C6306" s="134" t="s">
        <v>225</v>
      </c>
      <c r="D6306" s="134" t="s">
        <v>1</v>
      </c>
      <c r="E6306" s="134" t="s">
        <v>335</v>
      </c>
      <c r="F6306" s="134" t="s">
        <v>310</v>
      </c>
      <c r="G6306" s="134" t="s">
        <v>325</v>
      </c>
      <c r="H6306" s="135">
        <v>0</v>
      </c>
      <c r="I6306" s="135">
        <v>1931.69</v>
      </c>
      <c r="J6306" s="135">
        <v>2765.12</v>
      </c>
      <c r="K6306" t="str">
        <f>VLOOKUP(C6306,ResCat!$A$2:$B$268,2,FALSE)</f>
        <v>PPOSG</v>
      </c>
    </row>
    <row r="6307" spans="3:11" x14ac:dyDescent="0.25">
      <c r="C6307" s="134" t="s">
        <v>225</v>
      </c>
      <c r="D6307" s="134" t="s">
        <v>1</v>
      </c>
      <c r="E6307" s="134" t="s">
        <v>4</v>
      </c>
      <c r="F6307" s="134" t="s">
        <v>310</v>
      </c>
      <c r="G6307" s="134" t="s">
        <v>327</v>
      </c>
      <c r="H6307" s="135">
        <v>5291.6</v>
      </c>
      <c r="I6307" s="135">
        <v>5616.6</v>
      </c>
      <c r="J6307" s="135">
        <v>4688</v>
      </c>
      <c r="K6307" t="str">
        <f>VLOOKUP(C6307,ResCat!$A$2:$B$268,2,FALSE)</f>
        <v>PPOSG</v>
      </c>
    </row>
    <row r="6308" spans="3:11" x14ac:dyDescent="0.25">
      <c r="C6308" s="134" t="s">
        <v>225</v>
      </c>
      <c r="D6308" s="134" t="s">
        <v>1</v>
      </c>
      <c r="E6308" s="134" t="s">
        <v>511</v>
      </c>
      <c r="F6308" s="134" t="s">
        <v>310</v>
      </c>
      <c r="G6308" s="134" t="s">
        <v>329</v>
      </c>
      <c r="H6308" s="135">
        <v>5963.9800000000005</v>
      </c>
      <c r="I6308" s="135">
        <v>173.1</v>
      </c>
      <c r="J6308" s="135">
        <v>203</v>
      </c>
      <c r="K6308" t="str">
        <f>VLOOKUP(C6308,ResCat!$A$2:$B$268,2,FALSE)</f>
        <v>PPOSG</v>
      </c>
    </row>
    <row r="6309" spans="3:11" x14ac:dyDescent="0.25">
      <c r="C6309" s="134" t="s">
        <v>225</v>
      </c>
      <c r="D6309" s="134" t="s">
        <v>1</v>
      </c>
      <c r="E6309" s="134" t="s">
        <v>969</v>
      </c>
      <c r="F6309" s="134" t="s">
        <v>310</v>
      </c>
      <c r="G6309" s="134" t="s">
        <v>331</v>
      </c>
      <c r="H6309" s="135">
        <v>2380.73</v>
      </c>
      <c r="I6309" s="135">
        <v>1938.0300000000002</v>
      </c>
      <c r="J6309" s="135">
        <v>2681.37</v>
      </c>
      <c r="K6309" t="str">
        <f>VLOOKUP(C6309,ResCat!$A$2:$B$268,2,FALSE)</f>
        <v>PPOSG</v>
      </c>
    </row>
    <row r="6310" spans="3:11" x14ac:dyDescent="0.25">
      <c r="C6310" s="134" t="s">
        <v>225</v>
      </c>
      <c r="D6310" s="134" t="s">
        <v>1</v>
      </c>
      <c r="E6310" s="134" t="s">
        <v>961</v>
      </c>
      <c r="F6310" s="134" t="s">
        <v>310</v>
      </c>
      <c r="G6310" s="134" t="s">
        <v>334</v>
      </c>
      <c r="H6310" s="135">
        <v>2436.89</v>
      </c>
      <c r="I6310" s="135">
        <v>3661.06</v>
      </c>
      <c r="J6310" s="135">
        <v>34437.68</v>
      </c>
      <c r="K6310" t="str">
        <f>VLOOKUP(C6310,ResCat!$A$2:$B$268,2,FALSE)</f>
        <v>PPOSG</v>
      </c>
    </row>
    <row r="6311" spans="3:11" x14ac:dyDescent="0.25">
      <c r="C6311" s="134" t="s">
        <v>225</v>
      </c>
      <c r="D6311" s="134" t="s">
        <v>1</v>
      </c>
      <c r="E6311" s="134" t="s">
        <v>970</v>
      </c>
      <c r="F6311" s="134" t="s">
        <v>310</v>
      </c>
      <c r="G6311" s="134" t="s">
        <v>333</v>
      </c>
      <c r="H6311" s="135">
        <v>112501.00000000004</v>
      </c>
      <c r="I6311" s="135">
        <v>137382.57000000004</v>
      </c>
      <c r="J6311" s="135">
        <v>364769.68999999994</v>
      </c>
      <c r="K6311" t="str">
        <f>VLOOKUP(C6311,ResCat!$A$2:$B$268,2,FALSE)</f>
        <v>PPOSG</v>
      </c>
    </row>
    <row r="6312" spans="3:11" x14ac:dyDescent="0.25">
      <c r="C6312" s="134" t="s">
        <v>225</v>
      </c>
      <c r="D6312" s="134" t="s">
        <v>1</v>
      </c>
      <c r="E6312" s="134" t="s">
        <v>1023</v>
      </c>
      <c r="F6312" s="134" t="s">
        <v>310</v>
      </c>
      <c r="G6312" s="134" t="s">
        <v>308</v>
      </c>
      <c r="H6312" s="135">
        <v>55832.650000000009</v>
      </c>
      <c r="I6312" s="135">
        <v>98217.670000000013</v>
      </c>
      <c r="J6312" s="135">
        <v>218438.55</v>
      </c>
      <c r="K6312" t="str">
        <f>VLOOKUP(C6312,ResCat!$A$2:$B$268,2,FALSE)</f>
        <v>PPOSG</v>
      </c>
    </row>
    <row r="6313" spans="3:11" x14ac:dyDescent="0.25">
      <c r="C6313" s="134" t="s">
        <v>97</v>
      </c>
      <c r="D6313" s="134" t="s">
        <v>3</v>
      </c>
      <c r="E6313" s="134" t="s">
        <v>322</v>
      </c>
      <c r="F6313" s="134" t="s">
        <v>310</v>
      </c>
      <c r="G6313" s="134" t="s">
        <v>341</v>
      </c>
      <c r="H6313" s="135">
        <v>-233.67000000000002</v>
      </c>
      <c r="I6313" s="135">
        <v>-206.67000000000002</v>
      </c>
      <c r="J6313" s="135">
        <v>465.81</v>
      </c>
      <c r="K6313" t="str">
        <f>VLOOKUP(C6313,ResCat!$A$2:$B$268,2,FALSE)</f>
        <v>HMOIFP</v>
      </c>
    </row>
    <row r="6314" spans="3:11" x14ac:dyDescent="0.25">
      <c r="C6314" s="134" t="s">
        <v>97</v>
      </c>
      <c r="D6314" s="134" t="s">
        <v>3</v>
      </c>
      <c r="E6314" s="134" t="s">
        <v>324</v>
      </c>
      <c r="F6314" s="134" t="s">
        <v>310</v>
      </c>
      <c r="G6314" s="134" t="s">
        <v>340</v>
      </c>
      <c r="H6314" s="135">
        <v>249.9</v>
      </c>
      <c r="I6314" s="135">
        <v>354.90000000000003</v>
      </c>
      <c r="J6314" s="135">
        <v>367</v>
      </c>
      <c r="K6314" t="str">
        <f>VLOOKUP(C6314,ResCat!$A$2:$B$268,2,FALSE)</f>
        <v>HMOIFP</v>
      </c>
    </row>
    <row r="6315" spans="3:11" x14ac:dyDescent="0.25">
      <c r="C6315" s="134" t="s">
        <v>97</v>
      </c>
      <c r="D6315" s="134" t="s">
        <v>3</v>
      </c>
      <c r="E6315" s="134" t="s">
        <v>326</v>
      </c>
      <c r="F6315" s="134" t="s">
        <v>310</v>
      </c>
      <c r="G6315" s="134" t="s">
        <v>317</v>
      </c>
      <c r="H6315" s="135">
        <v>0</v>
      </c>
      <c r="I6315" s="135">
        <v>10.61</v>
      </c>
      <c r="J6315" s="135">
        <v>10.61</v>
      </c>
      <c r="K6315" t="str">
        <f>VLOOKUP(C6315,ResCat!$A$2:$B$268,2,FALSE)</f>
        <v>HMOIFP</v>
      </c>
    </row>
    <row r="6316" spans="3:11" x14ac:dyDescent="0.25">
      <c r="C6316" s="134" t="s">
        <v>97</v>
      </c>
      <c r="D6316" s="134" t="s">
        <v>3</v>
      </c>
      <c r="E6316" s="134" t="s">
        <v>328</v>
      </c>
      <c r="F6316" s="134" t="s">
        <v>310</v>
      </c>
      <c r="G6316" s="134" t="s">
        <v>319</v>
      </c>
      <c r="H6316" s="135">
        <v>-287.88</v>
      </c>
      <c r="I6316" s="135">
        <v>-338.69</v>
      </c>
      <c r="J6316" s="135">
        <v>-143.67999999999995</v>
      </c>
      <c r="K6316" t="str">
        <f>VLOOKUP(C6316,ResCat!$A$2:$B$268,2,FALSE)</f>
        <v>HMOIFP</v>
      </c>
    </row>
    <row r="6317" spans="3:11" x14ac:dyDescent="0.25">
      <c r="C6317" s="134" t="s">
        <v>97</v>
      </c>
      <c r="D6317" s="134" t="s">
        <v>3</v>
      </c>
      <c r="E6317" s="134" t="s">
        <v>330</v>
      </c>
      <c r="F6317" s="134" t="s">
        <v>310</v>
      </c>
      <c r="G6317" s="134" t="s">
        <v>321</v>
      </c>
      <c r="H6317" s="135">
        <v>510.54</v>
      </c>
      <c r="I6317" s="135">
        <v>520.38</v>
      </c>
      <c r="J6317" s="135">
        <v>1122.28</v>
      </c>
      <c r="K6317" t="str">
        <f>VLOOKUP(C6317,ResCat!$A$2:$B$268,2,FALSE)</f>
        <v>HMOIFP</v>
      </c>
    </row>
    <row r="6318" spans="3:11" x14ac:dyDescent="0.25">
      <c r="C6318" s="134" t="s">
        <v>97</v>
      </c>
      <c r="D6318" s="134" t="s">
        <v>3</v>
      </c>
      <c r="E6318" s="134" t="s">
        <v>332</v>
      </c>
      <c r="F6318" s="134" t="s">
        <v>310</v>
      </c>
      <c r="G6318" s="134" t="s">
        <v>323</v>
      </c>
      <c r="H6318" s="135">
        <v>1480.9099999999999</v>
      </c>
      <c r="I6318" s="135">
        <v>1689.39</v>
      </c>
      <c r="J6318" s="135">
        <v>1507.64</v>
      </c>
      <c r="K6318" t="str">
        <f>VLOOKUP(C6318,ResCat!$A$2:$B$268,2,FALSE)</f>
        <v>HMOIFP</v>
      </c>
    </row>
    <row r="6319" spans="3:11" x14ac:dyDescent="0.25">
      <c r="C6319" s="134" t="s">
        <v>97</v>
      </c>
      <c r="D6319" s="134" t="s">
        <v>3</v>
      </c>
      <c r="E6319" s="134" t="s">
        <v>335</v>
      </c>
      <c r="F6319" s="134" t="s">
        <v>310</v>
      </c>
      <c r="G6319" s="134" t="s">
        <v>325</v>
      </c>
      <c r="H6319" s="135">
        <v>2523.75</v>
      </c>
      <c r="I6319" s="135">
        <v>4004.11</v>
      </c>
      <c r="J6319" s="135">
        <v>4907.08</v>
      </c>
      <c r="K6319" t="str">
        <f>VLOOKUP(C6319,ResCat!$A$2:$B$268,2,FALSE)</f>
        <v>HMOIFP</v>
      </c>
    </row>
    <row r="6320" spans="3:11" x14ac:dyDescent="0.25">
      <c r="C6320" s="134" t="s">
        <v>97</v>
      </c>
      <c r="D6320" s="134" t="s">
        <v>3</v>
      </c>
      <c r="E6320" s="134" t="s">
        <v>4</v>
      </c>
      <c r="F6320" s="134" t="s">
        <v>310</v>
      </c>
      <c r="G6320" s="134" t="s">
        <v>327</v>
      </c>
      <c r="H6320" s="135">
        <v>712.6099999999999</v>
      </c>
      <c r="I6320" s="135">
        <v>730.46999999999991</v>
      </c>
      <c r="J6320" s="135">
        <v>1677.14</v>
      </c>
      <c r="K6320" t="str">
        <f>VLOOKUP(C6320,ResCat!$A$2:$B$268,2,FALSE)</f>
        <v>HMOIFP</v>
      </c>
    </row>
    <row r="6321" spans="3:11" x14ac:dyDescent="0.25">
      <c r="C6321" s="134" t="s">
        <v>97</v>
      </c>
      <c r="D6321" s="134" t="s">
        <v>3</v>
      </c>
      <c r="E6321" s="134" t="s">
        <v>511</v>
      </c>
      <c r="F6321" s="134" t="s">
        <v>310</v>
      </c>
      <c r="G6321" s="134" t="s">
        <v>329</v>
      </c>
      <c r="H6321" s="135">
        <v>3906.8799999999997</v>
      </c>
      <c r="I6321" s="135">
        <v>6439.2100000000009</v>
      </c>
      <c r="J6321" s="135">
        <v>7306.68</v>
      </c>
      <c r="K6321" t="str">
        <f>VLOOKUP(C6321,ResCat!$A$2:$B$268,2,FALSE)</f>
        <v>HMOIFP</v>
      </c>
    </row>
    <row r="6322" spans="3:11" x14ac:dyDescent="0.25">
      <c r="C6322" s="134" t="s">
        <v>97</v>
      </c>
      <c r="D6322" s="134" t="s">
        <v>3</v>
      </c>
      <c r="E6322" s="134" t="s">
        <v>969</v>
      </c>
      <c r="F6322" s="134" t="s">
        <v>310</v>
      </c>
      <c r="G6322" s="134" t="s">
        <v>331</v>
      </c>
      <c r="H6322" s="135">
        <v>7797.34</v>
      </c>
      <c r="I6322" s="135">
        <v>8296.9900000000016</v>
      </c>
      <c r="J6322" s="135">
        <v>14749.270000000002</v>
      </c>
      <c r="K6322" t="str">
        <f>VLOOKUP(C6322,ResCat!$A$2:$B$268,2,FALSE)</f>
        <v>HMOIFP</v>
      </c>
    </row>
    <row r="6323" spans="3:11" x14ac:dyDescent="0.25">
      <c r="C6323" s="134" t="s">
        <v>97</v>
      </c>
      <c r="D6323" s="134" t="s">
        <v>3</v>
      </c>
      <c r="E6323" s="134" t="s">
        <v>961</v>
      </c>
      <c r="F6323" s="134" t="s">
        <v>310</v>
      </c>
      <c r="G6323" s="134" t="s">
        <v>334</v>
      </c>
      <c r="H6323" s="135">
        <v>13280.74</v>
      </c>
      <c r="I6323" s="135">
        <v>13785.710000000001</v>
      </c>
      <c r="J6323" s="135">
        <v>20845.27</v>
      </c>
      <c r="K6323" t="str">
        <f>VLOOKUP(C6323,ResCat!$A$2:$B$268,2,FALSE)</f>
        <v>HMOIFP</v>
      </c>
    </row>
    <row r="6324" spans="3:11" x14ac:dyDescent="0.25">
      <c r="C6324" s="134" t="s">
        <v>97</v>
      </c>
      <c r="D6324" s="134" t="s">
        <v>3</v>
      </c>
      <c r="E6324" s="134" t="s">
        <v>970</v>
      </c>
      <c r="F6324" s="134" t="s">
        <v>310</v>
      </c>
      <c r="G6324" s="134" t="s">
        <v>333</v>
      </c>
      <c r="H6324" s="135">
        <v>21144.249999999996</v>
      </c>
      <c r="I6324" s="135">
        <v>23944.169999999991</v>
      </c>
      <c r="J6324" s="135">
        <v>49597.810000000005</v>
      </c>
      <c r="K6324" t="str">
        <f>VLOOKUP(C6324,ResCat!$A$2:$B$268,2,FALSE)</f>
        <v>HMOIFP</v>
      </c>
    </row>
    <row r="6325" spans="3:11" x14ac:dyDescent="0.25">
      <c r="C6325" s="134" t="s">
        <v>97</v>
      </c>
      <c r="D6325" s="134" t="s">
        <v>3</v>
      </c>
      <c r="E6325" s="134" t="s">
        <v>1023</v>
      </c>
      <c r="F6325" s="134" t="s">
        <v>310</v>
      </c>
      <c r="G6325" s="134" t="s">
        <v>308</v>
      </c>
      <c r="H6325" s="135">
        <v>30718.050000000007</v>
      </c>
      <c r="I6325" s="135">
        <v>47659.54</v>
      </c>
      <c r="J6325" s="135">
        <v>79208.849999999977</v>
      </c>
      <c r="K6325" t="str">
        <f>VLOOKUP(C6325,ResCat!$A$2:$B$268,2,FALSE)</f>
        <v>HMOIFP</v>
      </c>
    </row>
    <row r="6326" spans="3:11" x14ac:dyDescent="0.25">
      <c r="C6326" s="134" t="s">
        <v>97</v>
      </c>
      <c r="D6326" s="134" t="s">
        <v>0</v>
      </c>
      <c r="E6326" s="134" t="s">
        <v>326</v>
      </c>
      <c r="F6326" s="134" t="s">
        <v>310</v>
      </c>
      <c r="G6326" s="134" t="s">
        <v>317</v>
      </c>
      <c r="H6326" s="135">
        <v>17648</v>
      </c>
      <c r="I6326" s="135">
        <v>17648</v>
      </c>
      <c r="J6326" s="135">
        <v>9005</v>
      </c>
      <c r="K6326" t="str">
        <f>VLOOKUP(C6326,ResCat!$A$2:$B$268,2,FALSE)</f>
        <v>HMOIFP</v>
      </c>
    </row>
    <row r="6327" spans="3:11" x14ac:dyDescent="0.25">
      <c r="C6327" s="134" t="s">
        <v>97</v>
      </c>
      <c r="D6327" s="134" t="s">
        <v>0</v>
      </c>
      <c r="E6327" s="134" t="s">
        <v>330</v>
      </c>
      <c r="F6327" s="134" t="s">
        <v>310</v>
      </c>
      <c r="G6327" s="134" t="s">
        <v>321</v>
      </c>
      <c r="H6327" s="135">
        <v>30070</v>
      </c>
      <c r="I6327" s="135">
        <v>30070</v>
      </c>
      <c r="J6327" s="135">
        <v>30070</v>
      </c>
      <c r="K6327" t="str">
        <f>VLOOKUP(C6327,ResCat!$A$2:$B$268,2,FALSE)</f>
        <v>HMOIFP</v>
      </c>
    </row>
    <row r="6328" spans="3:11" x14ac:dyDescent="0.25">
      <c r="C6328" s="134" t="s">
        <v>97</v>
      </c>
      <c r="D6328" s="134" t="s">
        <v>0</v>
      </c>
      <c r="E6328" s="134" t="s">
        <v>332</v>
      </c>
      <c r="F6328" s="134" t="s">
        <v>310</v>
      </c>
      <c r="G6328" s="134" t="s">
        <v>323</v>
      </c>
      <c r="H6328" s="135">
        <v>13175</v>
      </c>
      <c r="I6328" s="135">
        <v>13175</v>
      </c>
      <c r="J6328" s="135">
        <v>35012.589999999997</v>
      </c>
      <c r="K6328" t="str">
        <f>VLOOKUP(C6328,ResCat!$A$2:$B$268,2,FALSE)</f>
        <v>HMOIFP</v>
      </c>
    </row>
    <row r="6329" spans="3:11" x14ac:dyDescent="0.25">
      <c r="C6329" s="134" t="s">
        <v>97</v>
      </c>
      <c r="D6329" s="134" t="s">
        <v>0</v>
      </c>
      <c r="E6329" s="134" t="s">
        <v>335</v>
      </c>
      <c r="F6329" s="134" t="s">
        <v>310</v>
      </c>
      <c r="G6329" s="134" t="s">
        <v>325</v>
      </c>
      <c r="H6329" s="135">
        <v>34273</v>
      </c>
      <c r="I6329" s="135">
        <v>35273</v>
      </c>
      <c r="J6329" s="135">
        <v>40540.85</v>
      </c>
      <c r="K6329" t="str">
        <f>VLOOKUP(C6329,ResCat!$A$2:$B$268,2,FALSE)</f>
        <v>HMOIFP</v>
      </c>
    </row>
    <row r="6330" spans="3:11" x14ac:dyDescent="0.25">
      <c r="C6330" s="134" t="s">
        <v>97</v>
      </c>
      <c r="D6330" s="134" t="s">
        <v>0</v>
      </c>
      <c r="E6330" s="134" t="s">
        <v>4</v>
      </c>
      <c r="F6330" s="134" t="s">
        <v>310</v>
      </c>
      <c r="G6330" s="134" t="s">
        <v>327</v>
      </c>
      <c r="H6330" s="135">
        <v>2880.19</v>
      </c>
      <c r="I6330" s="135">
        <v>2880.19</v>
      </c>
      <c r="J6330" s="135">
        <v>4017</v>
      </c>
      <c r="K6330" t="str">
        <f>VLOOKUP(C6330,ResCat!$A$2:$B$268,2,FALSE)</f>
        <v>HMOIFP</v>
      </c>
    </row>
    <row r="6331" spans="3:11" x14ac:dyDescent="0.25">
      <c r="C6331" s="134" t="s">
        <v>97</v>
      </c>
      <c r="D6331" s="134" t="s">
        <v>0</v>
      </c>
      <c r="E6331" s="134" t="s">
        <v>511</v>
      </c>
      <c r="F6331" s="134" t="s">
        <v>310</v>
      </c>
      <c r="G6331" s="134" t="s">
        <v>329</v>
      </c>
      <c r="H6331" s="135">
        <v>45006.8</v>
      </c>
      <c r="I6331" s="135">
        <v>46886</v>
      </c>
      <c r="J6331" s="135">
        <v>94963.39</v>
      </c>
      <c r="K6331" t="str">
        <f>VLOOKUP(C6331,ResCat!$A$2:$B$268,2,FALSE)</f>
        <v>HMOIFP</v>
      </c>
    </row>
    <row r="6332" spans="3:11" x14ac:dyDescent="0.25">
      <c r="C6332" s="134" t="s">
        <v>97</v>
      </c>
      <c r="D6332" s="134" t="s">
        <v>0</v>
      </c>
      <c r="E6332" s="134" t="s">
        <v>969</v>
      </c>
      <c r="F6332" s="134" t="s">
        <v>310</v>
      </c>
      <c r="G6332" s="134" t="s">
        <v>331</v>
      </c>
      <c r="H6332" s="135">
        <v>181974.09</v>
      </c>
      <c r="I6332" s="135">
        <v>182685.41999999998</v>
      </c>
      <c r="J6332" s="135">
        <v>366647.61</v>
      </c>
      <c r="K6332" t="str">
        <f>VLOOKUP(C6332,ResCat!$A$2:$B$268,2,FALSE)</f>
        <v>HMOIFP</v>
      </c>
    </row>
    <row r="6333" spans="3:11" x14ac:dyDescent="0.25">
      <c r="C6333" s="134" t="s">
        <v>97</v>
      </c>
      <c r="D6333" s="134" t="s">
        <v>0</v>
      </c>
      <c r="E6333" s="134" t="s">
        <v>961</v>
      </c>
      <c r="F6333" s="134" t="s">
        <v>310</v>
      </c>
      <c r="G6333" s="134" t="s">
        <v>334</v>
      </c>
      <c r="H6333" s="135">
        <v>294613.53999999998</v>
      </c>
      <c r="I6333" s="135">
        <v>306429.11</v>
      </c>
      <c r="J6333" s="135">
        <v>1065493.2000000002</v>
      </c>
      <c r="K6333" t="str">
        <f>VLOOKUP(C6333,ResCat!$A$2:$B$268,2,FALSE)</f>
        <v>HMOIFP</v>
      </c>
    </row>
    <row r="6334" spans="3:11" x14ac:dyDescent="0.25">
      <c r="C6334" s="134" t="s">
        <v>97</v>
      </c>
      <c r="D6334" s="134" t="s">
        <v>0</v>
      </c>
      <c r="E6334" s="134" t="s">
        <v>970</v>
      </c>
      <c r="F6334" s="134" t="s">
        <v>310</v>
      </c>
      <c r="G6334" s="134" t="s">
        <v>333</v>
      </c>
      <c r="H6334" s="135">
        <v>323902.90000000002</v>
      </c>
      <c r="I6334" s="135">
        <v>344187.2</v>
      </c>
      <c r="J6334" s="135">
        <v>831244.54999999993</v>
      </c>
      <c r="K6334" t="str">
        <f>VLOOKUP(C6334,ResCat!$A$2:$B$268,2,FALSE)</f>
        <v>HMOIFP</v>
      </c>
    </row>
    <row r="6335" spans="3:11" x14ac:dyDescent="0.25">
      <c r="C6335" s="134" t="s">
        <v>97</v>
      </c>
      <c r="D6335" s="134" t="s">
        <v>0</v>
      </c>
      <c r="E6335" s="134" t="s">
        <v>1023</v>
      </c>
      <c r="F6335" s="134" t="s">
        <v>310</v>
      </c>
      <c r="G6335" s="134" t="s">
        <v>308</v>
      </c>
      <c r="H6335" s="135">
        <v>512104.76999999996</v>
      </c>
      <c r="I6335" s="135">
        <v>602067.51</v>
      </c>
      <c r="J6335" s="135">
        <v>2498151.2999999993</v>
      </c>
      <c r="K6335" t="str">
        <f>VLOOKUP(C6335,ResCat!$A$2:$B$268,2,FALSE)</f>
        <v>HMOIFP</v>
      </c>
    </row>
    <row r="6336" spans="3:11" x14ac:dyDescent="0.25">
      <c r="C6336" s="134" t="s">
        <v>97</v>
      </c>
      <c r="D6336" s="134" t="s">
        <v>2</v>
      </c>
      <c r="E6336" s="134" t="s">
        <v>322</v>
      </c>
      <c r="F6336" s="134" t="s">
        <v>310</v>
      </c>
      <c r="G6336" s="134" t="s">
        <v>341</v>
      </c>
      <c r="H6336" s="135">
        <v>680.32999999999993</v>
      </c>
      <c r="I6336" s="135">
        <v>712.83</v>
      </c>
      <c r="J6336" s="135">
        <v>1059.7</v>
      </c>
      <c r="K6336" t="str">
        <f>VLOOKUP(C6336,ResCat!$A$2:$B$268,2,FALSE)</f>
        <v>HMOIFP</v>
      </c>
    </row>
    <row r="6337" spans="3:11" x14ac:dyDescent="0.25">
      <c r="C6337" s="134" t="s">
        <v>97</v>
      </c>
      <c r="D6337" s="134" t="s">
        <v>2</v>
      </c>
      <c r="E6337" s="134" t="s">
        <v>324</v>
      </c>
      <c r="F6337" s="134" t="s">
        <v>310</v>
      </c>
      <c r="G6337" s="134" t="s">
        <v>340</v>
      </c>
      <c r="H6337" s="135">
        <v>1225.8400000000001</v>
      </c>
      <c r="I6337" s="135">
        <v>1275.1800000000003</v>
      </c>
      <c r="J6337" s="135">
        <v>2635.8</v>
      </c>
      <c r="K6337" t="str">
        <f>VLOOKUP(C6337,ResCat!$A$2:$B$268,2,FALSE)</f>
        <v>HMOIFP</v>
      </c>
    </row>
    <row r="6338" spans="3:11" x14ac:dyDescent="0.25">
      <c r="C6338" s="134" t="s">
        <v>97</v>
      </c>
      <c r="D6338" s="134" t="s">
        <v>2</v>
      </c>
      <c r="E6338" s="134" t="s">
        <v>326</v>
      </c>
      <c r="F6338" s="134" t="s">
        <v>310</v>
      </c>
      <c r="G6338" s="134" t="s">
        <v>317</v>
      </c>
      <c r="H6338" s="135">
        <v>656.17</v>
      </c>
      <c r="I6338" s="135">
        <v>656.17</v>
      </c>
      <c r="J6338" s="135">
        <v>508.67</v>
      </c>
      <c r="K6338" t="str">
        <f>VLOOKUP(C6338,ResCat!$A$2:$B$268,2,FALSE)</f>
        <v>HMOIFP</v>
      </c>
    </row>
    <row r="6339" spans="3:11" x14ac:dyDescent="0.25">
      <c r="C6339" s="134" t="s">
        <v>97</v>
      </c>
      <c r="D6339" s="134" t="s">
        <v>2</v>
      </c>
      <c r="E6339" s="134" t="s">
        <v>328</v>
      </c>
      <c r="F6339" s="134" t="s">
        <v>310</v>
      </c>
      <c r="G6339" s="134" t="s">
        <v>319</v>
      </c>
      <c r="H6339" s="135">
        <v>95.449999999999989</v>
      </c>
      <c r="I6339" s="135">
        <v>142.40999999999997</v>
      </c>
      <c r="J6339" s="135">
        <v>72.149999999999977</v>
      </c>
      <c r="K6339" t="str">
        <f>VLOOKUP(C6339,ResCat!$A$2:$B$268,2,FALSE)</f>
        <v>HMOIFP</v>
      </c>
    </row>
    <row r="6340" spans="3:11" x14ac:dyDescent="0.25">
      <c r="C6340" s="134" t="s">
        <v>97</v>
      </c>
      <c r="D6340" s="134" t="s">
        <v>2</v>
      </c>
      <c r="E6340" s="134" t="s">
        <v>330</v>
      </c>
      <c r="F6340" s="134" t="s">
        <v>310</v>
      </c>
      <c r="G6340" s="134" t="s">
        <v>321</v>
      </c>
      <c r="H6340" s="135">
        <v>1014.4000000000001</v>
      </c>
      <c r="I6340" s="135">
        <v>1064.4000000000001</v>
      </c>
      <c r="J6340" s="135">
        <v>1002.5</v>
      </c>
      <c r="K6340" t="str">
        <f>VLOOKUP(C6340,ResCat!$A$2:$B$268,2,FALSE)</f>
        <v>HMOIFP</v>
      </c>
    </row>
    <row r="6341" spans="3:11" x14ac:dyDescent="0.25">
      <c r="C6341" s="134" t="s">
        <v>97</v>
      </c>
      <c r="D6341" s="134" t="s">
        <v>2</v>
      </c>
      <c r="E6341" s="134" t="s">
        <v>332</v>
      </c>
      <c r="F6341" s="134" t="s">
        <v>310</v>
      </c>
      <c r="G6341" s="134" t="s">
        <v>323</v>
      </c>
      <c r="H6341" s="135">
        <v>187.11</v>
      </c>
      <c r="I6341" s="135">
        <v>257.11</v>
      </c>
      <c r="J6341" s="135">
        <v>425.89</v>
      </c>
      <c r="K6341" t="str">
        <f>VLOOKUP(C6341,ResCat!$A$2:$B$268,2,FALSE)</f>
        <v>HMOIFP</v>
      </c>
    </row>
    <row r="6342" spans="3:11" x14ac:dyDescent="0.25">
      <c r="C6342" s="134" t="s">
        <v>97</v>
      </c>
      <c r="D6342" s="134" t="s">
        <v>2</v>
      </c>
      <c r="E6342" s="134" t="s">
        <v>335</v>
      </c>
      <c r="F6342" s="134" t="s">
        <v>310</v>
      </c>
      <c r="G6342" s="134" t="s">
        <v>325</v>
      </c>
      <c r="H6342" s="135">
        <v>5260.13</v>
      </c>
      <c r="I6342" s="135">
        <v>5868.29</v>
      </c>
      <c r="J6342" s="135">
        <v>9393.89</v>
      </c>
      <c r="K6342" t="str">
        <f>VLOOKUP(C6342,ResCat!$A$2:$B$268,2,FALSE)</f>
        <v>HMOIFP</v>
      </c>
    </row>
    <row r="6343" spans="3:11" x14ac:dyDescent="0.25">
      <c r="C6343" s="134" t="s">
        <v>97</v>
      </c>
      <c r="D6343" s="134" t="s">
        <v>2</v>
      </c>
      <c r="E6343" s="134" t="s">
        <v>4</v>
      </c>
      <c r="F6343" s="134" t="s">
        <v>310</v>
      </c>
      <c r="G6343" s="134" t="s">
        <v>327</v>
      </c>
      <c r="H6343" s="135">
        <v>6739.7899999999991</v>
      </c>
      <c r="I6343" s="135">
        <v>7294.079999999999</v>
      </c>
      <c r="J6343" s="135">
        <v>11436.129999999996</v>
      </c>
      <c r="K6343" t="str">
        <f>VLOOKUP(C6343,ResCat!$A$2:$B$268,2,FALSE)</f>
        <v>HMOIFP</v>
      </c>
    </row>
    <row r="6344" spans="3:11" x14ac:dyDescent="0.25">
      <c r="C6344" s="134" t="s">
        <v>97</v>
      </c>
      <c r="D6344" s="134" t="s">
        <v>2</v>
      </c>
      <c r="E6344" s="134" t="s">
        <v>511</v>
      </c>
      <c r="F6344" s="134" t="s">
        <v>310</v>
      </c>
      <c r="G6344" s="134" t="s">
        <v>329</v>
      </c>
      <c r="H6344" s="135">
        <v>12205.33</v>
      </c>
      <c r="I6344" s="135">
        <v>12372.55</v>
      </c>
      <c r="J6344" s="135">
        <v>20749.25</v>
      </c>
      <c r="K6344" t="str">
        <f>VLOOKUP(C6344,ResCat!$A$2:$B$268,2,FALSE)</f>
        <v>HMOIFP</v>
      </c>
    </row>
    <row r="6345" spans="3:11" x14ac:dyDescent="0.25">
      <c r="C6345" s="134" t="s">
        <v>97</v>
      </c>
      <c r="D6345" s="134" t="s">
        <v>2</v>
      </c>
      <c r="E6345" s="134" t="s">
        <v>969</v>
      </c>
      <c r="F6345" s="134" t="s">
        <v>310</v>
      </c>
      <c r="G6345" s="134" t="s">
        <v>331</v>
      </c>
      <c r="H6345" s="135">
        <v>15252.74</v>
      </c>
      <c r="I6345" s="135">
        <v>16041.399999999998</v>
      </c>
      <c r="J6345" s="135">
        <v>20014.95</v>
      </c>
      <c r="K6345" t="str">
        <f>VLOOKUP(C6345,ResCat!$A$2:$B$268,2,FALSE)</f>
        <v>HMOIFP</v>
      </c>
    </row>
    <row r="6346" spans="3:11" x14ac:dyDescent="0.25">
      <c r="C6346" s="134" t="s">
        <v>97</v>
      </c>
      <c r="D6346" s="134" t="s">
        <v>2</v>
      </c>
      <c r="E6346" s="134" t="s">
        <v>961</v>
      </c>
      <c r="F6346" s="134" t="s">
        <v>310</v>
      </c>
      <c r="G6346" s="134" t="s">
        <v>334</v>
      </c>
      <c r="H6346" s="135">
        <v>18289.05000000001</v>
      </c>
      <c r="I6346" s="135">
        <v>19064.55000000001</v>
      </c>
      <c r="J6346" s="135">
        <v>55645.64</v>
      </c>
      <c r="K6346" t="str">
        <f>VLOOKUP(C6346,ResCat!$A$2:$B$268,2,FALSE)</f>
        <v>HMOIFP</v>
      </c>
    </row>
    <row r="6347" spans="3:11" x14ac:dyDescent="0.25">
      <c r="C6347" s="134" t="s">
        <v>97</v>
      </c>
      <c r="D6347" s="134" t="s">
        <v>2</v>
      </c>
      <c r="E6347" s="134" t="s">
        <v>970</v>
      </c>
      <c r="F6347" s="134" t="s">
        <v>310</v>
      </c>
      <c r="G6347" s="134" t="s">
        <v>333</v>
      </c>
      <c r="H6347" s="135">
        <v>53635.410000000018</v>
      </c>
      <c r="I6347" s="135">
        <v>55838.540000000023</v>
      </c>
      <c r="J6347" s="135">
        <v>106269.82999999999</v>
      </c>
      <c r="K6347" t="str">
        <f>VLOOKUP(C6347,ResCat!$A$2:$B$268,2,FALSE)</f>
        <v>HMOIFP</v>
      </c>
    </row>
    <row r="6348" spans="3:11" x14ac:dyDescent="0.25">
      <c r="C6348" s="134" t="s">
        <v>97</v>
      </c>
      <c r="D6348" s="134" t="s">
        <v>2</v>
      </c>
      <c r="E6348" s="134" t="s">
        <v>1023</v>
      </c>
      <c r="F6348" s="134" t="s">
        <v>310</v>
      </c>
      <c r="G6348" s="134" t="s">
        <v>308</v>
      </c>
      <c r="H6348" s="135">
        <v>57278.039999999943</v>
      </c>
      <c r="I6348" s="135">
        <v>62778.519999999939</v>
      </c>
      <c r="J6348" s="135">
        <v>128689.90999999992</v>
      </c>
      <c r="K6348" t="str">
        <f>VLOOKUP(C6348,ResCat!$A$2:$B$268,2,FALSE)</f>
        <v>HMOIFP</v>
      </c>
    </row>
    <row r="6349" spans="3:11" x14ac:dyDescent="0.25">
      <c r="C6349" s="134" t="s">
        <v>97</v>
      </c>
      <c r="D6349" s="134" t="s">
        <v>343</v>
      </c>
      <c r="E6349" s="134" t="s">
        <v>332</v>
      </c>
      <c r="F6349" s="134" t="s">
        <v>1062</v>
      </c>
      <c r="G6349" s="134" t="s">
        <v>323</v>
      </c>
      <c r="H6349" s="135">
        <v>-8.9700000000000006</v>
      </c>
      <c r="I6349" s="135">
        <v>-13.870000000000001</v>
      </c>
      <c r="J6349" s="135">
        <v>-135.26</v>
      </c>
      <c r="K6349" t="str">
        <f>VLOOKUP(C6349,ResCat!$A$2:$B$268,2,FALSE)</f>
        <v>HMOIFP</v>
      </c>
    </row>
    <row r="6350" spans="3:11" x14ac:dyDescent="0.25">
      <c r="C6350" s="134" t="s">
        <v>97</v>
      </c>
      <c r="D6350" s="134" t="s">
        <v>343</v>
      </c>
      <c r="E6350" s="134" t="s">
        <v>335</v>
      </c>
      <c r="F6350" s="134" t="s">
        <v>1062</v>
      </c>
      <c r="G6350" s="134" t="s">
        <v>325</v>
      </c>
      <c r="H6350" s="135">
        <v>-8.9700000000000006</v>
      </c>
      <c r="I6350" s="135">
        <v>-11.97</v>
      </c>
      <c r="J6350" s="135">
        <v>-41.61</v>
      </c>
      <c r="K6350" t="str">
        <f>VLOOKUP(C6350,ResCat!$A$2:$B$268,2,FALSE)</f>
        <v>HMOIFP</v>
      </c>
    </row>
    <row r="6351" spans="3:11" x14ac:dyDescent="0.25">
      <c r="C6351" s="134" t="s">
        <v>97</v>
      </c>
      <c r="D6351" s="134" t="s">
        <v>343</v>
      </c>
      <c r="E6351" s="134" t="s">
        <v>511</v>
      </c>
      <c r="F6351" s="134" t="s">
        <v>1062</v>
      </c>
      <c r="G6351" s="134" t="s">
        <v>329</v>
      </c>
      <c r="H6351" s="135">
        <v>-8.9700000000000006</v>
      </c>
      <c r="I6351" s="135">
        <v>-11.97</v>
      </c>
      <c r="J6351" s="135">
        <v>-41.61</v>
      </c>
      <c r="K6351" t="str">
        <f>VLOOKUP(C6351,ResCat!$A$2:$B$268,2,FALSE)</f>
        <v>HMOIFP</v>
      </c>
    </row>
    <row r="6352" spans="3:11" x14ac:dyDescent="0.25">
      <c r="C6352" s="134" t="s">
        <v>97</v>
      </c>
      <c r="D6352" s="134" t="s">
        <v>343</v>
      </c>
      <c r="E6352" s="134" t="s">
        <v>969</v>
      </c>
      <c r="F6352" s="134" t="s">
        <v>1062</v>
      </c>
      <c r="G6352" s="134" t="s">
        <v>331</v>
      </c>
      <c r="H6352" s="135">
        <v>-8.9700000000000006</v>
      </c>
      <c r="I6352" s="135">
        <v>-9.9</v>
      </c>
      <c r="J6352" s="135">
        <v>-0.60000000000000142</v>
      </c>
      <c r="K6352" t="str">
        <f>VLOOKUP(C6352,ResCat!$A$2:$B$268,2,FALSE)</f>
        <v>HMOIFP</v>
      </c>
    </row>
    <row r="6353" spans="3:11" x14ac:dyDescent="0.25">
      <c r="C6353" s="134" t="s">
        <v>97</v>
      </c>
      <c r="D6353" s="134" t="s">
        <v>343</v>
      </c>
      <c r="E6353" s="134" t="s">
        <v>961</v>
      </c>
      <c r="F6353" s="134" t="s">
        <v>1062</v>
      </c>
      <c r="G6353" s="134" t="s">
        <v>334</v>
      </c>
      <c r="H6353" s="135">
        <v>117.10000000000001</v>
      </c>
      <c r="I6353" s="135">
        <v>116.19000000000001</v>
      </c>
      <c r="J6353" s="135">
        <v>-9.179999999999982</v>
      </c>
      <c r="K6353" t="str">
        <f>VLOOKUP(C6353,ResCat!$A$2:$B$268,2,FALSE)</f>
        <v>HMOIFP</v>
      </c>
    </row>
    <row r="6354" spans="3:11" x14ac:dyDescent="0.25">
      <c r="C6354" s="134" t="s">
        <v>97</v>
      </c>
      <c r="D6354" s="134" t="s">
        <v>343</v>
      </c>
      <c r="E6354" s="134" t="s">
        <v>970</v>
      </c>
      <c r="F6354" s="134" t="s">
        <v>1062</v>
      </c>
      <c r="G6354" s="134" t="s">
        <v>333</v>
      </c>
      <c r="H6354" s="135">
        <v>89484.230000000025</v>
      </c>
      <c r="I6354" s="135">
        <v>101863.15000000002</v>
      </c>
      <c r="J6354" s="135">
        <v>295083.14999999967</v>
      </c>
      <c r="K6354" t="str">
        <f>VLOOKUP(C6354,ResCat!$A$2:$B$268,2,FALSE)</f>
        <v>HMOIFP</v>
      </c>
    </row>
    <row r="6355" spans="3:11" x14ac:dyDescent="0.25">
      <c r="C6355" s="134" t="s">
        <v>97</v>
      </c>
      <c r="D6355" s="134" t="s">
        <v>343</v>
      </c>
      <c r="E6355" s="134" t="s">
        <v>1023</v>
      </c>
      <c r="F6355" s="134" t="s">
        <v>1062</v>
      </c>
      <c r="G6355" s="134" t="s">
        <v>308</v>
      </c>
      <c r="H6355" s="135">
        <v>2036282.0099999637</v>
      </c>
      <c r="I6355" s="135">
        <v>2441966.2899999931</v>
      </c>
      <c r="J6355" s="135">
        <v>6635585.5600001588</v>
      </c>
      <c r="K6355" t="str">
        <f>VLOOKUP(C6355,ResCat!$A$2:$B$268,2,FALSE)</f>
        <v>HMOIFP</v>
      </c>
    </row>
    <row r="6356" spans="3:11" x14ac:dyDescent="0.25">
      <c r="C6356" s="134" t="s">
        <v>97</v>
      </c>
      <c r="D6356" s="134" t="s">
        <v>1</v>
      </c>
      <c r="E6356" s="134" t="s">
        <v>322</v>
      </c>
      <c r="F6356" s="134" t="s">
        <v>310</v>
      </c>
      <c r="G6356" s="134" t="s">
        <v>341</v>
      </c>
      <c r="H6356" s="135">
        <v>2630.11</v>
      </c>
      <c r="I6356" s="135">
        <v>2630.11</v>
      </c>
      <c r="J6356" s="135">
        <v>5107</v>
      </c>
      <c r="K6356" t="str">
        <f>VLOOKUP(C6356,ResCat!$A$2:$B$268,2,FALSE)</f>
        <v>HMOIFP</v>
      </c>
    </row>
    <row r="6357" spans="3:11" x14ac:dyDescent="0.25">
      <c r="C6357" s="134" t="s">
        <v>97</v>
      </c>
      <c r="D6357" s="134" t="s">
        <v>1</v>
      </c>
      <c r="E6357" s="134" t="s">
        <v>326</v>
      </c>
      <c r="F6357" s="134" t="s">
        <v>310</v>
      </c>
      <c r="G6357" s="134" t="s">
        <v>317</v>
      </c>
      <c r="H6357" s="135">
        <v>-3066.49</v>
      </c>
      <c r="I6357" s="135">
        <v>-3267.8900000000003</v>
      </c>
      <c r="J6357" s="135">
        <v>5177</v>
      </c>
      <c r="K6357" t="str">
        <f>VLOOKUP(C6357,ResCat!$A$2:$B$268,2,FALSE)</f>
        <v>HMOIFP</v>
      </c>
    </row>
    <row r="6358" spans="3:11" x14ac:dyDescent="0.25">
      <c r="C6358" s="134" t="s">
        <v>97</v>
      </c>
      <c r="D6358" s="134" t="s">
        <v>1</v>
      </c>
      <c r="E6358" s="134" t="s">
        <v>328</v>
      </c>
      <c r="F6358" s="134" t="s">
        <v>310</v>
      </c>
      <c r="G6358" s="134" t="s">
        <v>319</v>
      </c>
      <c r="H6358" s="135">
        <v>483.98</v>
      </c>
      <c r="I6358" s="135">
        <v>483.98</v>
      </c>
      <c r="J6358" s="135">
        <v>483.98</v>
      </c>
      <c r="K6358" t="str">
        <f>VLOOKUP(C6358,ResCat!$A$2:$B$268,2,FALSE)</f>
        <v>HMOIFP</v>
      </c>
    </row>
    <row r="6359" spans="3:11" x14ac:dyDescent="0.25">
      <c r="C6359" s="134" t="s">
        <v>97</v>
      </c>
      <c r="D6359" s="134" t="s">
        <v>1</v>
      </c>
      <c r="E6359" s="134" t="s">
        <v>330</v>
      </c>
      <c r="F6359" s="134" t="s">
        <v>310</v>
      </c>
      <c r="G6359" s="134" t="s">
        <v>321</v>
      </c>
      <c r="H6359" s="135">
        <v>970.49</v>
      </c>
      <c r="I6359" s="135">
        <v>970.49</v>
      </c>
      <c r="J6359" s="135">
        <v>970.49</v>
      </c>
      <c r="K6359" t="str">
        <f>VLOOKUP(C6359,ResCat!$A$2:$B$268,2,FALSE)</f>
        <v>HMOIFP</v>
      </c>
    </row>
    <row r="6360" spans="3:11" x14ac:dyDescent="0.25">
      <c r="C6360" s="134" t="s">
        <v>97</v>
      </c>
      <c r="D6360" s="134" t="s">
        <v>1</v>
      </c>
      <c r="E6360" s="134" t="s">
        <v>332</v>
      </c>
      <c r="F6360" s="134" t="s">
        <v>310</v>
      </c>
      <c r="G6360" s="134" t="s">
        <v>323</v>
      </c>
      <c r="H6360" s="135">
        <v>6002.5400000000009</v>
      </c>
      <c r="I6360" s="135">
        <v>6852.22</v>
      </c>
      <c r="J6360" s="135">
        <v>12122.86</v>
      </c>
      <c r="K6360" t="str">
        <f>VLOOKUP(C6360,ResCat!$A$2:$B$268,2,FALSE)</f>
        <v>HMOIFP</v>
      </c>
    </row>
    <row r="6361" spans="3:11" x14ac:dyDescent="0.25">
      <c r="C6361" s="134" t="s">
        <v>97</v>
      </c>
      <c r="D6361" s="134" t="s">
        <v>1</v>
      </c>
      <c r="E6361" s="134" t="s">
        <v>335</v>
      </c>
      <c r="F6361" s="134" t="s">
        <v>310</v>
      </c>
      <c r="G6361" s="134" t="s">
        <v>325</v>
      </c>
      <c r="H6361" s="135">
        <v>38175.03</v>
      </c>
      <c r="I6361" s="135">
        <v>38849.599999999999</v>
      </c>
      <c r="J6361" s="135">
        <v>63713.760000000002</v>
      </c>
      <c r="K6361" t="str">
        <f>VLOOKUP(C6361,ResCat!$A$2:$B$268,2,FALSE)</f>
        <v>HMOIFP</v>
      </c>
    </row>
    <row r="6362" spans="3:11" x14ac:dyDescent="0.25">
      <c r="C6362" s="134" t="s">
        <v>97</v>
      </c>
      <c r="D6362" s="134" t="s">
        <v>1</v>
      </c>
      <c r="E6362" s="134" t="s">
        <v>4</v>
      </c>
      <c r="F6362" s="134" t="s">
        <v>310</v>
      </c>
      <c r="G6362" s="134" t="s">
        <v>327</v>
      </c>
      <c r="H6362" s="135">
        <v>3430.87</v>
      </c>
      <c r="I6362" s="135">
        <v>3879.7700000000004</v>
      </c>
      <c r="J6362" s="135">
        <v>8034.03</v>
      </c>
      <c r="K6362" t="str">
        <f>VLOOKUP(C6362,ResCat!$A$2:$B$268,2,FALSE)</f>
        <v>HMOIFP</v>
      </c>
    </row>
    <row r="6363" spans="3:11" x14ac:dyDescent="0.25">
      <c r="C6363" s="134" t="s">
        <v>97</v>
      </c>
      <c r="D6363" s="134" t="s">
        <v>1</v>
      </c>
      <c r="E6363" s="134" t="s">
        <v>511</v>
      </c>
      <c r="F6363" s="134" t="s">
        <v>310</v>
      </c>
      <c r="G6363" s="134" t="s">
        <v>329</v>
      </c>
      <c r="H6363" s="135">
        <v>23036.02</v>
      </c>
      <c r="I6363" s="135">
        <v>23473.409999999996</v>
      </c>
      <c r="J6363" s="135">
        <v>50846.18</v>
      </c>
      <c r="K6363" t="str">
        <f>VLOOKUP(C6363,ResCat!$A$2:$B$268,2,FALSE)</f>
        <v>HMOIFP</v>
      </c>
    </row>
    <row r="6364" spans="3:11" x14ac:dyDescent="0.25">
      <c r="C6364" s="134" t="s">
        <v>97</v>
      </c>
      <c r="D6364" s="134" t="s">
        <v>1</v>
      </c>
      <c r="E6364" s="134" t="s">
        <v>969</v>
      </c>
      <c r="F6364" s="134" t="s">
        <v>310</v>
      </c>
      <c r="G6364" s="134" t="s">
        <v>331</v>
      </c>
      <c r="H6364" s="135">
        <v>24139.07</v>
      </c>
      <c r="I6364" s="135">
        <v>26097.53</v>
      </c>
      <c r="J6364" s="135">
        <v>100413.78</v>
      </c>
      <c r="K6364" t="str">
        <f>VLOOKUP(C6364,ResCat!$A$2:$B$268,2,FALSE)</f>
        <v>HMOIFP</v>
      </c>
    </row>
    <row r="6365" spans="3:11" x14ac:dyDescent="0.25">
      <c r="C6365" s="134" t="s">
        <v>97</v>
      </c>
      <c r="D6365" s="134" t="s">
        <v>1</v>
      </c>
      <c r="E6365" s="134" t="s">
        <v>961</v>
      </c>
      <c r="F6365" s="134" t="s">
        <v>310</v>
      </c>
      <c r="G6365" s="134" t="s">
        <v>334</v>
      </c>
      <c r="H6365" s="135">
        <v>31104.26</v>
      </c>
      <c r="I6365" s="135">
        <v>32324.7</v>
      </c>
      <c r="J6365" s="135">
        <v>104379.57999999999</v>
      </c>
      <c r="K6365" t="str">
        <f>VLOOKUP(C6365,ResCat!$A$2:$B$268,2,FALSE)</f>
        <v>HMOIFP</v>
      </c>
    </row>
    <row r="6366" spans="3:11" x14ac:dyDescent="0.25">
      <c r="C6366" s="134" t="s">
        <v>97</v>
      </c>
      <c r="D6366" s="134" t="s">
        <v>1</v>
      </c>
      <c r="E6366" s="134" t="s">
        <v>970</v>
      </c>
      <c r="F6366" s="134" t="s">
        <v>310</v>
      </c>
      <c r="G6366" s="134" t="s">
        <v>333</v>
      </c>
      <c r="H6366" s="135">
        <v>284543.32</v>
      </c>
      <c r="I6366" s="135">
        <v>304246.01999999996</v>
      </c>
      <c r="J6366" s="135">
        <v>688331.12999999977</v>
      </c>
      <c r="K6366" t="str">
        <f>VLOOKUP(C6366,ResCat!$A$2:$B$268,2,FALSE)</f>
        <v>HMOIFP</v>
      </c>
    </row>
    <row r="6367" spans="3:11" x14ac:dyDescent="0.25">
      <c r="C6367" s="134" t="s">
        <v>97</v>
      </c>
      <c r="D6367" s="134" t="s">
        <v>1</v>
      </c>
      <c r="E6367" s="134" t="s">
        <v>1023</v>
      </c>
      <c r="F6367" s="134" t="s">
        <v>310</v>
      </c>
      <c r="G6367" s="134" t="s">
        <v>308</v>
      </c>
      <c r="H6367" s="135">
        <v>1553917.88</v>
      </c>
      <c r="I6367" s="135">
        <v>1637820.6800000006</v>
      </c>
      <c r="J6367" s="135">
        <v>3059030.7300000004</v>
      </c>
      <c r="K6367" t="str">
        <f>VLOOKUP(C6367,ResCat!$A$2:$B$268,2,FALSE)</f>
        <v>HMOIFP</v>
      </c>
    </row>
    <row r="6368" spans="3:11" x14ac:dyDescent="0.25">
      <c r="C6368" s="134" t="s">
        <v>98</v>
      </c>
      <c r="D6368" s="134" t="s">
        <v>3</v>
      </c>
      <c r="E6368" s="134" t="s">
        <v>324</v>
      </c>
      <c r="F6368" s="134" t="s">
        <v>310</v>
      </c>
      <c r="G6368" s="134" t="s">
        <v>340</v>
      </c>
      <c r="H6368" s="135">
        <v>0</v>
      </c>
      <c r="I6368" s="135">
        <v>10.050000000000001</v>
      </c>
      <c r="J6368" s="135">
        <v>29</v>
      </c>
      <c r="K6368" t="str">
        <f>VLOOKUP(C6368,ResCat!$A$2:$B$268,2,FALSE)</f>
        <v>HMOIFP</v>
      </c>
    </row>
    <row r="6369" spans="3:11" x14ac:dyDescent="0.25">
      <c r="C6369" s="134" t="s">
        <v>98</v>
      </c>
      <c r="D6369" s="134" t="s">
        <v>3</v>
      </c>
      <c r="E6369" s="134" t="s">
        <v>328</v>
      </c>
      <c r="F6369" s="134" t="s">
        <v>310</v>
      </c>
      <c r="G6369" s="134" t="s">
        <v>319</v>
      </c>
      <c r="H6369" s="135">
        <v>0</v>
      </c>
      <c r="I6369" s="135">
        <v>8.48</v>
      </c>
      <c r="J6369" s="135">
        <v>8.48</v>
      </c>
      <c r="K6369" t="str">
        <f>VLOOKUP(C6369,ResCat!$A$2:$B$268,2,FALSE)</f>
        <v>HMOIFP</v>
      </c>
    </row>
    <row r="6370" spans="3:11" x14ac:dyDescent="0.25">
      <c r="C6370" s="134" t="s">
        <v>98</v>
      </c>
      <c r="D6370" s="134" t="s">
        <v>3</v>
      </c>
      <c r="E6370" s="134" t="s">
        <v>330</v>
      </c>
      <c r="F6370" s="134" t="s">
        <v>310</v>
      </c>
      <c r="G6370" s="134" t="s">
        <v>321</v>
      </c>
      <c r="H6370" s="135">
        <v>-200</v>
      </c>
      <c r="I6370" s="135">
        <v>-250</v>
      </c>
      <c r="J6370" s="135">
        <v>-250</v>
      </c>
      <c r="K6370" t="str">
        <f>VLOOKUP(C6370,ResCat!$A$2:$B$268,2,FALSE)</f>
        <v>HMOIFP</v>
      </c>
    </row>
    <row r="6371" spans="3:11" x14ac:dyDescent="0.25">
      <c r="C6371" s="134" t="s">
        <v>98</v>
      </c>
      <c r="D6371" s="134" t="s">
        <v>3</v>
      </c>
      <c r="E6371" s="134" t="s">
        <v>4</v>
      </c>
      <c r="F6371" s="134" t="s">
        <v>310</v>
      </c>
      <c r="G6371" s="134" t="s">
        <v>327</v>
      </c>
      <c r="H6371" s="135">
        <v>0</v>
      </c>
      <c r="I6371" s="135">
        <v>134.59</v>
      </c>
      <c r="J6371" s="135">
        <v>134.59</v>
      </c>
      <c r="K6371" t="str">
        <f>VLOOKUP(C6371,ResCat!$A$2:$B$268,2,FALSE)</f>
        <v>HMOIFP</v>
      </c>
    </row>
    <row r="6372" spans="3:11" x14ac:dyDescent="0.25">
      <c r="C6372" s="134" t="s">
        <v>98</v>
      </c>
      <c r="D6372" s="134" t="s">
        <v>3</v>
      </c>
      <c r="E6372" s="134" t="s">
        <v>969</v>
      </c>
      <c r="F6372" s="134" t="s">
        <v>310</v>
      </c>
      <c r="G6372" s="134" t="s">
        <v>331</v>
      </c>
      <c r="H6372" s="135">
        <v>130.51</v>
      </c>
      <c r="I6372" s="135">
        <v>163.13999999999999</v>
      </c>
      <c r="J6372" s="135">
        <v>320</v>
      </c>
      <c r="K6372" t="str">
        <f>VLOOKUP(C6372,ResCat!$A$2:$B$268,2,FALSE)</f>
        <v>HMOIFP</v>
      </c>
    </row>
    <row r="6373" spans="3:11" x14ac:dyDescent="0.25">
      <c r="C6373" s="134" t="s">
        <v>98</v>
      </c>
      <c r="D6373" s="134" t="s">
        <v>3</v>
      </c>
      <c r="E6373" s="134" t="s">
        <v>961</v>
      </c>
      <c r="F6373" s="134" t="s">
        <v>310</v>
      </c>
      <c r="G6373" s="134" t="s">
        <v>334</v>
      </c>
      <c r="H6373" s="135">
        <v>497.58000000000004</v>
      </c>
      <c r="I6373" s="135">
        <v>3514.56</v>
      </c>
      <c r="J6373" s="135">
        <v>4641.0599999999995</v>
      </c>
      <c r="K6373" t="str">
        <f>VLOOKUP(C6373,ResCat!$A$2:$B$268,2,FALSE)</f>
        <v>HMOIFP</v>
      </c>
    </row>
    <row r="6374" spans="3:11" x14ac:dyDescent="0.25">
      <c r="C6374" s="134" t="s">
        <v>98</v>
      </c>
      <c r="D6374" s="134" t="s">
        <v>3</v>
      </c>
      <c r="E6374" s="134" t="s">
        <v>970</v>
      </c>
      <c r="F6374" s="134" t="s">
        <v>310</v>
      </c>
      <c r="G6374" s="134" t="s">
        <v>333</v>
      </c>
      <c r="H6374" s="135">
        <v>9283.630000000001</v>
      </c>
      <c r="I6374" s="135">
        <v>15145.880000000001</v>
      </c>
      <c r="J6374" s="135">
        <v>19916.589999999997</v>
      </c>
      <c r="K6374" t="str">
        <f>VLOOKUP(C6374,ResCat!$A$2:$B$268,2,FALSE)</f>
        <v>HMOIFP</v>
      </c>
    </row>
    <row r="6375" spans="3:11" x14ac:dyDescent="0.25">
      <c r="C6375" s="134" t="s">
        <v>98</v>
      </c>
      <c r="D6375" s="134" t="s">
        <v>3</v>
      </c>
      <c r="E6375" s="134" t="s">
        <v>1023</v>
      </c>
      <c r="F6375" s="134" t="s">
        <v>310</v>
      </c>
      <c r="G6375" s="134" t="s">
        <v>308</v>
      </c>
      <c r="H6375" s="135">
        <v>3808.38</v>
      </c>
      <c r="I6375" s="135">
        <v>11726.040000000003</v>
      </c>
      <c r="J6375" s="135">
        <v>25881.35</v>
      </c>
      <c r="K6375" t="str">
        <f>VLOOKUP(C6375,ResCat!$A$2:$B$268,2,FALSE)</f>
        <v>HMOIFP</v>
      </c>
    </row>
    <row r="6376" spans="3:11" x14ac:dyDescent="0.25">
      <c r="C6376" s="134" t="s">
        <v>98</v>
      </c>
      <c r="D6376" s="134" t="s">
        <v>0</v>
      </c>
      <c r="E6376" s="134" t="s">
        <v>322</v>
      </c>
      <c r="F6376" s="134" t="s">
        <v>310</v>
      </c>
      <c r="G6376" s="134" t="s">
        <v>341</v>
      </c>
      <c r="H6376" s="135">
        <v>-1364.96</v>
      </c>
      <c r="I6376" s="135">
        <v>-1364.96</v>
      </c>
      <c r="J6376" s="135">
        <v>15829.32</v>
      </c>
      <c r="K6376" t="str">
        <f>VLOOKUP(C6376,ResCat!$A$2:$B$268,2,FALSE)</f>
        <v>HMOIFP</v>
      </c>
    </row>
    <row r="6377" spans="3:11" x14ac:dyDescent="0.25">
      <c r="C6377" s="134" t="s">
        <v>98</v>
      </c>
      <c r="D6377" s="134" t="s">
        <v>0</v>
      </c>
      <c r="E6377" s="134" t="s">
        <v>332</v>
      </c>
      <c r="F6377" s="134" t="s">
        <v>310</v>
      </c>
      <c r="G6377" s="134" t="s">
        <v>323</v>
      </c>
      <c r="H6377" s="135">
        <v>383940.2</v>
      </c>
      <c r="I6377" s="135">
        <v>383940.2</v>
      </c>
      <c r="J6377" s="135">
        <v>1096972</v>
      </c>
      <c r="K6377" t="str">
        <f>VLOOKUP(C6377,ResCat!$A$2:$B$268,2,FALSE)</f>
        <v>HMOIFP</v>
      </c>
    </row>
    <row r="6378" spans="3:11" x14ac:dyDescent="0.25">
      <c r="C6378" s="134" t="s">
        <v>98</v>
      </c>
      <c r="D6378" s="134" t="s">
        <v>0</v>
      </c>
      <c r="E6378" s="134" t="s">
        <v>335</v>
      </c>
      <c r="F6378" s="134" t="s">
        <v>310</v>
      </c>
      <c r="G6378" s="134" t="s">
        <v>325</v>
      </c>
      <c r="H6378" s="135">
        <v>0</v>
      </c>
      <c r="I6378" s="135">
        <v>0</v>
      </c>
      <c r="J6378" s="135">
        <v>0</v>
      </c>
      <c r="K6378" t="str">
        <f>VLOOKUP(C6378,ResCat!$A$2:$B$268,2,FALSE)</f>
        <v>HMOIFP</v>
      </c>
    </row>
    <row r="6379" spans="3:11" x14ac:dyDescent="0.25">
      <c r="C6379" s="134" t="s">
        <v>98</v>
      </c>
      <c r="D6379" s="134" t="s">
        <v>0</v>
      </c>
      <c r="E6379" s="134" t="s">
        <v>970</v>
      </c>
      <c r="F6379" s="134" t="s">
        <v>310</v>
      </c>
      <c r="G6379" s="134" t="s">
        <v>333</v>
      </c>
      <c r="H6379" s="135">
        <v>86812.040000000008</v>
      </c>
      <c r="I6379" s="135">
        <v>94288</v>
      </c>
      <c r="J6379" s="135">
        <v>429222.12</v>
      </c>
      <c r="K6379" t="str">
        <f>VLOOKUP(C6379,ResCat!$A$2:$B$268,2,FALSE)</f>
        <v>HMOIFP</v>
      </c>
    </row>
    <row r="6380" spans="3:11" x14ac:dyDescent="0.25">
      <c r="C6380" s="134" t="s">
        <v>98</v>
      </c>
      <c r="D6380" s="134" t="s">
        <v>0</v>
      </c>
      <c r="E6380" s="134" t="s">
        <v>1023</v>
      </c>
      <c r="F6380" s="134" t="s">
        <v>310</v>
      </c>
      <c r="G6380" s="134" t="s">
        <v>308</v>
      </c>
      <c r="H6380" s="135">
        <v>79229.31</v>
      </c>
      <c r="I6380" s="135">
        <v>98474.4</v>
      </c>
      <c r="J6380" s="135">
        <v>275063.02</v>
      </c>
      <c r="K6380" t="str">
        <f>VLOOKUP(C6380,ResCat!$A$2:$B$268,2,FALSE)</f>
        <v>HMOIFP</v>
      </c>
    </row>
    <row r="6381" spans="3:11" x14ac:dyDescent="0.25">
      <c r="C6381" s="134" t="s">
        <v>98</v>
      </c>
      <c r="D6381" s="134" t="s">
        <v>2</v>
      </c>
      <c r="E6381" s="134" t="s">
        <v>322</v>
      </c>
      <c r="F6381" s="134" t="s">
        <v>310</v>
      </c>
      <c r="G6381" s="134" t="s">
        <v>341</v>
      </c>
      <c r="H6381" s="135">
        <v>195.32</v>
      </c>
      <c r="I6381" s="135">
        <v>195.32</v>
      </c>
      <c r="J6381" s="135">
        <v>445</v>
      </c>
      <c r="K6381" t="str">
        <f>VLOOKUP(C6381,ResCat!$A$2:$B$268,2,FALSE)</f>
        <v>HMOIFP</v>
      </c>
    </row>
    <row r="6382" spans="3:11" x14ac:dyDescent="0.25">
      <c r="C6382" s="134" t="s">
        <v>98</v>
      </c>
      <c r="D6382" s="134" t="s">
        <v>2</v>
      </c>
      <c r="E6382" s="134" t="s">
        <v>324</v>
      </c>
      <c r="F6382" s="134" t="s">
        <v>310</v>
      </c>
      <c r="G6382" s="134" t="s">
        <v>340</v>
      </c>
      <c r="H6382" s="135">
        <v>82.5</v>
      </c>
      <c r="I6382" s="135">
        <v>82.5</v>
      </c>
      <c r="J6382" s="135">
        <v>112.5</v>
      </c>
      <c r="K6382" t="str">
        <f>VLOOKUP(C6382,ResCat!$A$2:$B$268,2,FALSE)</f>
        <v>HMOIFP</v>
      </c>
    </row>
    <row r="6383" spans="3:11" x14ac:dyDescent="0.25">
      <c r="C6383" s="134" t="s">
        <v>98</v>
      </c>
      <c r="D6383" s="134" t="s">
        <v>2</v>
      </c>
      <c r="E6383" s="134" t="s">
        <v>330</v>
      </c>
      <c r="F6383" s="134" t="s">
        <v>310</v>
      </c>
      <c r="G6383" s="134" t="s">
        <v>321</v>
      </c>
      <c r="H6383" s="135">
        <v>-277.59000000000003</v>
      </c>
      <c r="I6383" s="135">
        <v>-167.59000000000003</v>
      </c>
      <c r="J6383" s="135">
        <v>-23</v>
      </c>
      <c r="K6383" t="str">
        <f>VLOOKUP(C6383,ResCat!$A$2:$B$268,2,FALSE)</f>
        <v>HMOIFP</v>
      </c>
    </row>
    <row r="6384" spans="3:11" x14ac:dyDescent="0.25">
      <c r="C6384" s="134" t="s">
        <v>98</v>
      </c>
      <c r="D6384" s="134" t="s">
        <v>2</v>
      </c>
      <c r="E6384" s="134" t="s">
        <v>332</v>
      </c>
      <c r="F6384" s="134" t="s">
        <v>310</v>
      </c>
      <c r="G6384" s="134" t="s">
        <v>323</v>
      </c>
      <c r="H6384" s="135">
        <v>13.369999999999976</v>
      </c>
      <c r="I6384" s="135">
        <v>83.389999999999986</v>
      </c>
      <c r="J6384" s="135">
        <v>119.67000000000002</v>
      </c>
      <c r="K6384" t="str">
        <f>VLOOKUP(C6384,ResCat!$A$2:$B$268,2,FALSE)</f>
        <v>HMOIFP</v>
      </c>
    </row>
    <row r="6385" spans="3:11" x14ac:dyDescent="0.25">
      <c r="C6385" s="134" t="s">
        <v>98</v>
      </c>
      <c r="D6385" s="134" t="s">
        <v>2</v>
      </c>
      <c r="E6385" s="134" t="s">
        <v>335</v>
      </c>
      <c r="F6385" s="134" t="s">
        <v>310</v>
      </c>
      <c r="G6385" s="134" t="s">
        <v>325</v>
      </c>
      <c r="H6385" s="135">
        <v>179.92999999999995</v>
      </c>
      <c r="I6385" s="135">
        <v>437.68999999999994</v>
      </c>
      <c r="J6385" s="135">
        <v>635.76</v>
      </c>
      <c r="K6385" t="str">
        <f>VLOOKUP(C6385,ResCat!$A$2:$B$268,2,FALSE)</f>
        <v>HMOIFP</v>
      </c>
    </row>
    <row r="6386" spans="3:11" x14ac:dyDescent="0.25">
      <c r="C6386" s="134" t="s">
        <v>98</v>
      </c>
      <c r="D6386" s="134" t="s">
        <v>2</v>
      </c>
      <c r="E6386" s="134" t="s">
        <v>4</v>
      </c>
      <c r="F6386" s="134" t="s">
        <v>310</v>
      </c>
      <c r="G6386" s="134" t="s">
        <v>327</v>
      </c>
      <c r="H6386" s="135">
        <v>2068.3099999999995</v>
      </c>
      <c r="I6386" s="135">
        <v>2068.3099999999995</v>
      </c>
      <c r="J6386" s="135">
        <v>3201.2</v>
      </c>
      <c r="K6386" t="str">
        <f>VLOOKUP(C6386,ResCat!$A$2:$B$268,2,FALSE)</f>
        <v>HMOIFP</v>
      </c>
    </row>
    <row r="6387" spans="3:11" x14ac:dyDescent="0.25">
      <c r="C6387" s="134" t="s">
        <v>98</v>
      </c>
      <c r="D6387" s="134" t="s">
        <v>2</v>
      </c>
      <c r="E6387" s="134" t="s">
        <v>511</v>
      </c>
      <c r="F6387" s="134" t="s">
        <v>310</v>
      </c>
      <c r="G6387" s="134" t="s">
        <v>329</v>
      </c>
      <c r="H6387" s="135">
        <v>769.7</v>
      </c>
      <c r="I6387" s="135">
        <v>769.7</v>
      </c>
      <c r="J6387" s="135">
        <v>1040</v>
      </c>
      <c r="K6387" t="str">
        <f>VLOOKUP(C6387,ResCat!$A$2:$B$268,2,FALSE)</f>
        <v>HMOIFP</v>
      </c>
    </row>
    <row r="6388" spans="3:11" x14ac:dyDescent="0.25">
      <c r="C6388" s="134" t="s">
        <v>98</v>
      </c>
      <c r="D6388" s="134" t="s">
        <v>2</v>
      </c>
      <c r="E6388" s="134" t="s">
        <v>969</v>
      </c>
      <c r="F6388" s="134" t="s">
        <v>310</v>
      </c>
      <c r="G6388" s="134" t="s">
        <v>331</v>
      </c>
      <c r="H6388" s="135">
        <v>8392.35</v>
      </c>
      <c r="I6388" s="135">
        <v>8681.35</v>
      </c>
      <c r="J6388" s="135">
        <v>9679.2999999999993</v>
      </c>
      <c r="K6388" t="str">
        <f>VLOOKUP(C6388,ResCat!$A$2:$B$268,2,FALSE)</f>
        <v>HMOIFP</v>
      </c>
    </row>
    <row r="6389" spans="3:11" x14ac:dyDescent="0.25">
      <c r="C6389" s="134" t="s">
        <v>98</v>
      </c>
      <c r="D6389" s="134" t="s">
        <v>2</v>
      </c>
      <c r="E6389" s="134" t="s">
        <v>961</v>
      </c>
      <c r="F6389" s="134" t="s">
        <v>310</v>
      </c>
      <c r="G6389" s="134" t="s">
        <v>334</v>
      </c>
      <c r="H6389" s="135">
        <v>7341.4599999999991</v>
      </c>
      <c r="I6389" s="135">
        <v>7396.4599999999991</v>
      </c>
      <c r="J6389" s="135">
        <v>24635.22</v>
      </c>
      <c r="K6389" t="str">
        <f>VLOOKUP(C6389,ResCat!$A$2:$B$268,2,FALSE)</f>
        <v>HMOIFP</v>
      </c>
    </row>
    <row r="6390" spans="3:11" x14ac:dyDescent="0.25">
      <c r="C6390" s="134" t="s">
        <v>98</v>
      </c>
      <c r="D6390" s="134" t="s">
        <v>2</v>
      </c>
      <c r="E6390" s="134" t="s">
        <v>970</v>
      </c>
      <c r="F6390" s="134" t="s">
        <v>310</v>
      </c>
      <c r="G6390" s="134" t="s">
        <v>333</v>
      </c>
      <c r="H6390" s="135">
        <v>4947.93</v>
      </c>
      <c r="I6390" s="135">
        <v>5473.49</v>
      </c>
      <c r="J6390" s="135">
        <v>12146.91</v>
      </c>
      <c r="K6390" t="str">
        <f>VLOOKUP(C6390,ResCat!$A$2:$B$268,2,FALSE)</f>
        <v>HMOIFP</v>
      </c>
    </row>
    <row r="6391" spans="3:11" x14ac:dyDescent="0.25">
      <c r="C6391" s="134" t="s">
        <v>98</v>
      </c>
      <c r="D6391" s="134" t="s">
        <v>2</v>
      </c>
      <c r="E6391" s="134" t="s">
        <v>1023</v>
      </c>
      <c r="F6391" s="134" t="s">
        <v>310</v>
      </c>
      <c r="G6391" s="134" t="s">
        <v>308</v>
      </c>
      <c r="H6391" s="135">
        <v>15207.319999999998</v>
      </c>
      <c r="I6391" s="135">
        <v>18435.060000000001</v>
      </c>
      <c r="J6391" s="135">
        <v>35609.699999999997</v>
      </c>
      <c r="K6391" t="str">
        <f>VLOOKUP(C6391,ResCat!$A$2:$B$268,2,FALSE)</f>
        <v>HMOIFP</v>
      </c>
    </row>
    <row r="6392" spans="3:11" x14ac:dyDescent="0.25">
      <c r="C6392" s="134" t="s">
        <v>98</v>
      </c>
      <c r="D6392" s="134" t="s">
        <v>343</v>
      </c>
      <c r="E6392" s="134" t="s">
        <v>961</v>
      </c>
      <c r="F6392" s="134" t="s">
        <v>1053</v>
      </c>
      <c r="G6392" s="134" t="s">
        <v>334</v>
      </c>
      <c r="H6392" s="135">
        <v>0</v>
      </c>
      <c r="I6392" s="135">
        <v>0</v>
      </c>
      <c r="J6392" s="135">
        <v>-9.9999999999980105E-3</v>
      </c>
      <c r="K6392" t="str">
        <f>VLOOKUP(C6392,ResCat!$A$2:$B$268,2,FALSE)</f>
        <v>HMOIFP</v>
      </c>
    </row>
    <row r="6393" spans="3:11" x14ac:dyDescent="0.25">
      <c r="C6393" s="134" t="s">
        <v>98</v>
      </c>
      <c r="D6393" s="134" t="s">
        <v>343</v>
      </c>
      <c r="E6393" s="134" t="s">
        <v>970</v>
      </c>
      <c r="F6393" s="134" t="s">
        <v>1053</v>
      </c>
      <c r="G6393" s="134" t="s">
        <v>333</v>
      </c>
      <c r="H6393" s="135">
        <v>59308.940000000039</v>
      </c>
      <c r="I6393" s="135">
        <v>64018.290000000015</v>
      </c>
      <c r="J6393" s="135">
        <v>152416.74999999983</v>
      </c>
      <c r="K6393" t="str">
        <f>VLOOKUP(C6393,ResCat!$A$2:$B$268,2,FALSE)</f>
        <v>HMOIFP</v>
      </c>
    </row>
    <row r="6394" spans="3:11" x14ac:dyDescent="0.25">
      <c r="C6394" s="134" t="s">
        <v>98</v>
      </c>
      <c r="D6394" s="134" t="s">
        <v>343</v>
      </c>
      <c r="E6394" s="134" t="s">
        <v>1023</v>
      </c>
      <c r="F6394" s="134" t="s">
        <v>1053</v>
      </c>
      <c r="G6394" s="134" t="s">
        <v>308</v>
      </c>
      <c r="H6394" s="135">
        <v>362384.05000000069</v>
      </c>
      <c r="I6394" s="135">
        <v>498089.98000000085</v>
      </c>
      <c r="J6394" s="135">
        <v>1320851.5399999884</v>
      </c>
      <c r="K6394" t="str">
        <f>VLOOKUP(C6394,ResCat!$A$2:$B$268,2,FALSE)</f>
        <v>HMOIFP</v>
      </c>
    </row>
    <row r="6395" spans="3:11" x14ac:dyDescent="0.25">
      <c r="C6395" s="134" t="s">
        <v>98</v>
      </c>
      <c r="D6395" s="134" t="s">
        <v>1</v>
      </c>
      <c r="E6395" s="134" t="s">
        <v>322</v>
      </c>
      <c r="F6395" s="134" t="s">
        <v>310</v>
      </c>
      <c r="G6395" s="134" t="s">
        <v>341</v>
      </c>
      <c r="H6395" s="135">
        <v>160.81</v>
      </c>
      <c r="I6395" s="135">
        <v>215.81</v>
      </c>
      <c r="J6395" s="135">
        <v>326</v>
      </c>
      <c r="K6395" t="str">
        <f>VLOOKUP(C6395,ResCat!$A$2:$B$268,2,FALSE)</f>
        <v>HMOIFP</v>
      </c>
    </row>
    <row r="6396" spans="3:11" x14ac:dyDescent="0.25">
      <c r="C6396" s="134" t="s">
        <v>98</v>
      </c>
      <c r="D6396" s="134" t="s">
        <v>1</v>
      </c>
      <c r="E6396" s="134" t="s">
        <v>328</v>
      </c>
      <c r="F6396" s="134" t="s">
        <v>310</v>
      </c>
      <c r="G6396" s="134" t="s">
        <v>319</v>
      </c>
      <c r="H6396" s="135">
        <v>0</v>
      </c>
      <c r="I6396" s="135">
        <v>306.38</v>
      </c>
      <c r="J6396" s="135">
        <v>306.38</v>
      </c>
      <c r="K6396" t="str">
        <f>VLOOKUP(C6396,ResCat!$A$2:$B$268,2,FALSE)</f>
        <v>HMOIFP</v>
      </c>
    </row>
    <row r="6397" spans="3:11" x14ac:dyDescent="0.25">
      <c r="C6397" s="134" t="s">
        <v>98</v>
      </c>
      <c r="D6397" s="134" t="s">
        <v>1</v>
      </c>
      <c r="E6397" s="134" t="s">
        <v>330</v>
      </c>
      <c r="F6397" s="134" t="s">
        <v>310</v>
      </c>
      <c r="G6397" s="134" t="s">
        <v>321</v>
      </c>
      <c r="H6397" s="135">
        <v>183.42</v>
      </c>
      <c r="I6397" s="135">
        <v>333.42</v>
      </c>
      <c r="J6397" s="135">
        <v>333.42</v>
      </c>
      <c r="K6397" t="str">
        <f>VLOOKUP(C6397,ResCat!$A$2:$B$268,2,FALSE)</f>
        <v>HMOIFP</v>
      </c>
    </row>
    <row r="6398" spans="3:11" x14ac:dyDescent="0.25">
      <c r="C6398" s="134" t="s">
        <v>98</v>
      </c>
      <c r="D6398" s="134" t="s">
        <v>1</v>
      </c>
      <c r="E6398" s="134" t="s">
        <v>332</v>
      </c>
      <c r="F6398" s="134" t="s">
        <v>310</v>
      </c>
      <c r="G6398" s="134" t="s">
        <v>323</v>
      </c>
      <c r="H6398" s="135">
        <v>0</v>
      </c>
      <c r="I6398" s="135">
        <v>0</v>
      </c>
      <c r="J6398" s="135">
        <v>14</v>
      </c>
      <c r="K6398" t="str">
        <f>VLOOKUP(C6398,ResCat!$A$2:$B$268,2,FALSE)</f>
        <v>HMOIFP</v>
      </c>
    </row>
    <row r="6399" spans="3:11" x14ac:dyDescent="0.25">
      <c r="C6399" s="134" t="s">
        <v>98</v>
      </c>
      <c r="D6399" s="134" t="s">
        <v>1</v>
      </c>
      <c r="E6399" s="134" t="s">
        <v>335</v>
      </c>
      <c r="F6399" s="134" t="s">
        <v>310</v>
      </c>
      <c r="G6399" s="134" t="s">
        <v>325</v>
      </c>
      <c r="H6399" s="135">
        <v>8336.74</v>
      </c>
      <c r="I6399" s="135">
        <v>10420.92</v>
      </c>
      <c r="J6399" s="135">
        <v>33941.199999999997</v>
      </c>
      <c r="K6399" t="str">
        <f>VLOOKUP(C6399,ResCat!$A$2:$B$268,2,FALSE)</f>
        <v>HMOIFP</v>
      </c>
    </row>
    <row r="6400" spans="3:11" x14ac:dyDescent="0.25">
      <c r="C6400" s="134" t="s">
        <v>98</v>
      </c>
      <c r="D6400" s="134" t="s">
        <v>1</v>
      </c>
      <c r="E6400" s="134" t="s">
        <v>4</v>
      </c>
      <c r="F6400" s="134" t="s">
        <v>310</v>
      </c>
      <c r="G6400" s="134" t="s">
        <v>327</v>
      </c>
      <c r="H6400" s="135">
        <v>672.08</v>
      </c>
      <c r="I6400" s="135">
        <v>1032.08</v>
      </c>
      <c r="J6400" s="135">
        <v>1918</v>
      </c>
      <c r="K6400" t="str">
        <f>VLOOKUP(C6400,ResCat!$A$2:$B$268,2,FALSE)</f>
        <v>HMOIFP</v>
      </c>
    </row>
    <row r="6401" spans="3:11" x14ac:dyDescent="0.25">
      <c r="C6401" s="134" t="s">
        <v>98</v>
      </c>
      <c r="D6401" s="134" t="s">
        <v>1</v>
      </c>
      <c r="E6401" s="134" t="s">
        <v>511</v>
      </c>
      <c r="F6401" s="134" t="s">
        <v>310</v>
      </c>
      <c r="G6401" s="134" t="s">
        <v>329</v>
      </c>
      <c r="H6401" s="135">
        <v>8987.68</v>
      </c>
      <c r="I6401" s="135">
        <v>9462.01</v>
      </c>
      <c r="J6401" s="135">
        <v>19439.75</v>
      </c>
      <c r="K6401" t="str">
        <f>VLOOKUP(C6401,ResCat!$A$2:$B$268,2,FALSE)</f>
        <v>HMOIFP</v>
      </c>
    </row>
    <row r="6402" spans="3:11" x14ac:dyDescent="0.25">
      <c r="C6402" s="134" t="s">
        <v>98</v>
      </c>
      <c r="D6402" s="134" t="s">
        <v>1</v>
      </c>
      <c r="E6402" s="134" t="s">
        <v>969</v>
      </c>
      <c r="F6402" s="134" t="s">
        <v>310</v>
      </c>
      <c r="G6402" s="134" t="s">
        <v>331</v>
      </c>
      <c r="H6402" s="135">
        <v>3421.54</v>
      </c>
      <c r="I6402" s="135">
        <v>3771.54</v>
      </c>
      <c r="J6402" s="135">
        <v>3741</v>
      </c>
      <c r="K6402" t="str">
        <f>VLOOKUP(C6402,ResCat!$A$2:$B$268,2,FALSE)</f>
        <v>HMOIFP</v>
      </c>
    </row>
    <row r="6403" spans="3:11" x14ac:dyDescent="0.25">
      <c r="C6403" s="134" t="s">
        <v>98</v>
      </c>
      <c r="D6403" s="134" t="s">
        <v>1</v>
      </c>
      <c r="E6403" s="134" t="s">
        <v>961</v>
      </c>
      <c r="F6403" s="134" t="s">
        <v>310</v>
      </c>
      <c r="G6403" s="134" t="s">
        <v>334</v>
      </c>
      <c r="H6403" s="135">
        <v>7859.630000000001</v>
      </c>
      <c r="I6403" s="135">
        <v>8914.630000000001</v>
      </c>
      <c r="J6403" s="135">
        <v>13313.6</v>
      </c>
      <c r="K6403" t="str">
        <f>VLOOKUP(C6403,ResCat!$A$2:$B$268,2,FALSE)</f>
        <v>HMOIFP</v>
      </c>
    </row>
    <row r="6404" spans="3:11" x14ac:dyDescent="0.25">
      <c r="C6404" s="134" t="s">
        <v>98</v>
      </c>
      <c r="D6404" s="134" t="s">
        <v>1</v>
      </c>
      <c r="E6404" s="134" t="s">
        <v>970</v>
      </c>
      <c r="F6404" s="134" t="s">
        <v>310</v>
      </c>
      <c r="G6404" s="134" t="s">
        <v>333</v>
      </c>
      <c r="H6404" s="135">
        <v>35736.379999999997</v>
      </c>
      <c r="I6404" s="135">
        <v>40170.639999999999</v>
      </c>
      <c r="J6404" s="135">
        <v>79777.320000000007</v>
      </c>
      <c r="K6404" t="str">
        <f>VLOOKUP(C6404,ResCat!$A$2:$B$268,2,FALSE)</f>
        <v>HMOIFP</v>
      </c>
    </row>
    <row r="6405" spans="3:11" x14ac:dyDescent="0.25">
      <c r="C6405" s="134" t="s">
        <v>98</v>
      </c>
      <c r="D6405" s="134" t="s">
        <v>1</v>
      </c>
      <c r="E6405" s="134" t="s">
        <v>1023</v>
      </c>
      <c r="F6405" s="134" t="s">
        <v>310</v>
      </c>
      <c r="G6405" s="134" t="s">
        <v>308</v>
      </c>
      <c r="H6405" s="135">
        <v>179102.02999999997</v>
      </c>
      <c r="I6405" s="135">
        <v>201360.57999999996</v>
      </c>
      <c r="J6405" s="135">
        <v>389221.84000000008</v>
      </c>
      <c r="K6405" t="str">
        <f>VLOOKUP(C6405,ResCat!$A$2:$B$268,2,FALSE)</f>
        <v>HMOIFP</v>
      </c>
    </row>
    <row r="6406" spans="3:11" x14ac:dyDescent="0.25">
      <c r="C6406" s="134" t="s">
        <v>179</v>
      </c>
      <c r="D6406" s="134" t="s">
        <v>3</v>
      </c>
      <c r="E6406" s="134" t="s">
        <v>1035</v>
      </c>
      <c r="F6406" s="134" t="s">
        <v>310</v>
      </c>
      <c r="G6406" s="134" t="s">
        <v>311</v>
      </c>
      <c r="H6406" s="135">
        <v>0</v>
      </c>
      <c r="I6406" s="135">
        <v>0</v>
      </c>
      <c r="J6406" s="135">
        <v>0</v>
      </c>
      <c r="K6406" t="str">
        <f>VLOOKUP(C6406,ResCat!$A$2:$B$268,2,FALSE)</f>
        <v>PPOIFP</v>
      </c>
    </row>
    <row r="6407" spans="3:11" x14ac:dyDescent="0.25">
      <c r="C6407" s="134" t="s">
        <v>179</v>
      </c>
      <c r="D6407" s="134" t="s">
        <v>3</v>
      </c>
      <c r="E6407" s="134" t="s">
        <v>345</v>
      </c>
      <c r="F6407" s="134" t="s">
        <v>310</v>
      </c>
      <c r="G6407" s="134" t="s">
        <v>311</v>
      </c>
      <c r="H6407" s="135">
        <v>0</v>
      </c>
      <c r="I6407" s="135">
        <v>1.39</v>
      </c>
      <c r="J6407" s="135">
        <v>0</v>
      </c>
      <c r="K6407" t="str">
        <f>VLOOKUP(C6407,ResCat!$A$2:$B$268,2,FALSE)</f>
        <v>PPOIFP</v>
      </c>
    </row>
    <row r="6408" spans="3:11" x14ac:dyDescent="0.25">
      <c r="C6408" s="134" t="s">
        <v>179</v>
      </c>
      <c r="D6408" s="134" t="s">
        <v>3</v>
      </c>
      <c r="E6408" s="134" t="s">
        <v>362</v>
      </c>
      <c r="F6408" s="134" t="s">
        <v>310</v>
      </c>
      <c r="G6408" s="134" t="s">
        <v>311</v>
      </c>
      <c r="H6408" s="135">
        <v>-780.94</v>
      </c>
      <c r="I6408" s="135">
        <v>-780.94</v>
      </c>
      <c r="J6408" s="135">
        <v>0</v>
      </c>
      <c r="K6408" t="str">
        <f>VLOOKUP(C6408,ResCat!$A$2:$B$268,2,FALSE)</f>
        <v>PPOIFP</v>
      </c>
    </row>
    <row r="6409" spans="3:11" x14ac:dyDescent="0.25">
      <c r="C6409" s="134" t="s">
        <v>179</v>
      </c>
      <c r="D6409" s="134" t="s">
        <v>3</v>
      </c>
      <c r="E6409" s="134" t="s">
        <v>363</v>
      </c>
      <c r="F6409" s="134" t="s">
        <v>310</v>
      </c>
      <c r="G6409" s="134" t="s">
        <v>311</v>
      </c>
      <c r="H6409" s="135">
        <v>-16.87</v>
      </c>
      <c r="I6409" s="135">
        <v>-16.87</v>
      </c>
      <c r="J6409" s="135">
        <v>0</v>
      </c>
      <c r="K6409" t="str">
        <f>VLOOKUP(C6409,ResCat!$A$2:$B$268,2,FALSE)</f>
        <v>PPOIFP</v>
      </c>
    </row>
    <row r="6410" spans="3:11" x14ac:dyDescent="0.25">
      <c r="C6410" s="134" t="s">
        <v>179</v>
      </c>
      <c r="D6410" s="134" t="s">
        <v>3</v>
      </c>
      <c r="E6410" s="134" t="s">
        <v>350</v>
      </c>
      <c r="F6410" s="134" t="s">
        <v>310</v>
      </c>
      <c r="G6410" s="134" t="s">
        <v>311</v>
      </c>
      <c r="H6410" s="135">
        <v>0</v>
      </c>
      <c r="I6410" s="135">
        <v>209.66</v>
      </c>
      <c r="J6410" s="135">
        <v>209.66</v>
      </c>
      <c r="K6410" t="str">
        <f>VLOOKUP(C6410,ResCat!$A$2:$B$268,2,FALSE)</f>
        <v>PPOIFP</v>
      </c>
    </row>
    <row r="6411" spans="3:11" x14ac:dyDescent="0.25">
      <c r="C6411" s="134" t="s">
        <v>179</v>
      </c>
      <c r="D6411" s="134" t="s">
        <v>3</v>
      </c>
      <c r="E6411" s="134" t="s">
        <v>359</v>
      </c>
      <c r="F6411" s="134" t="s">
        <v>310</v>
      </c>
      <c r="G6411" s="134" t="s">
        <v>311</v>
      </c>
      <c r="H6411" s="135">
        <v>0</v>
      </c>
      <c r="I6411" s="135">
        <v>115.27</v>
      </c>
      <c r="J6411" s="135">
        <v>115.27</v>
      </c>
      <c r="K6411" t="str">
        <f>VLOOKUP(C6411,ResCat!$A$2:$B$268,2,FALSE)</f>
        <v>PPOIFP</v>
      </c>
    </row>
    <row r="6412" spans="3:11" x14ac:dyDescent="0.25">
      <c r="C6412" s="134" t="s">
        <v>179</v>
      </c>
      <c r="D6412" s="134" t="s">
        <v>3</v>
      </c>
      <c r="E6412" s="134" t="s">
        <v>337</v>
      </c>
      <c r="F6412" s="134" t="s">
        <v>310</v>
      </c>
      <c r="G6412" s="134" t="s">
        <v>311</v>
      </c>
      <c r="H6412" s="135">
        <v>-31.5</v>
      </c>
      <c r="I6412" s="135">
        <v>-45</v>
      </c>
      <c r="J6412" s="135">
        <v>-60</v>
      </c>
      <c r="K6412" t="str">
        <f>VLOOKUP(C6412,ResCat!$A$2:$B$268,2,FALSE)</f>
        <v>PPOIFP</v>
      </c>
    </row>
    <row r="6413" spans="3:11" x14ac:dyDescent="0.25">
      <c r="C6413" s="134" t="s">
        <v>179</v>
      </c>
      <c r="D6413" s="134" t="s">
        <v>3</v>
      </c>
      <c r="E6413" s="134" t="s">
        <v>352</v>
      </c>
      <c r="F6413" s="134" t="s">
        <v>310</v>
      </c>
      <c r="G6413" s="134" t="s">
        <v>351</v>
      </c>
      <c r="H6413" s="135">
        <v>-214.68</v>
      </c>
      <c r="I6413" s="135">
        <v>-214.68</v>
      </c>
      <c r="J6413" s="135">
        <v>-400</v>
      </c>
      <c r="K6413" t="str">
        <f>VLOOKUP(C6413,ResCat!$A$2:$B$268,2,FALSE)</f>
        <v>PPOIFP</v>
      </c>
    </row>
    <row r="6414" spans="3:11" x14ac:dyDescent="0.25">
      <c r="C6414" s="134" t="s">
        <v>179</v>
      </c>
      <c r="D6414" s="134" t="s">
        <v>3</v>
      </c>
      <c r="E6414" s="134" t="s">
        <v>314</v>
      </c>
      <c r="F6414" s="134" t="s">
        <v>310</v>
      </c>
      <c r="G6414" s="134" t="s">
        <v>356</v>
      </c>
      <c r="H6414" s="135">
        <v>-130.46</v>
      </c>
      <c r="I6414" s="135">
        <v>-260.92</v>
      </c>
      <c r="J6414" s="135">
        <v>-380.4</v>
      </c>
      <c r="K6414" t="str">
        <f>VLOOKUP(C6414,ResCat!$A$2:$B$268,2,FALSE)</f>
        <v>PPOIFP</v>
      </c>
    </row>
    <row r="6415" spans="3:11" x14ac:dyDescent="0.25">
      <c r="C6415" s="134" t="s">
        <v>179</v>
      </c>
      <c r="D6415" s="134" t="s">
        <v>3</v>
      </c>
      <c r="E6415" s="134" t="s">
        <v>339</v>
      </c>
      <c r="F6415" s="134" t="s">
        <v>310</v>
      </c>
      <c r="G6415" s="134" t="s">
        <v>353</v>
      </c>
      <c r="H6415" s="135">
        <v>-134.63999999999999</v>
      </c>
      <c r="I6415" s="135">
        <v>-77.009999999999991</v>
      </c>
      <c r="J6415" s="135">
        <v>-370</v>
      </c>
      <c r="K6415" t="str">
        <f>VLOOKUP(C6415,ResCat!$A$2:$B$268,2,FALSE)</f>
        <v>PPOIFP</v>
      </c>
    </row>
    <row r="6416" spans="3:11" x14ac:dyDescent="0.25">
      <c r="C6416" s="134" t="s">
        <v>179</v>
      </c>
      <c r="D6416" s="134" t="s">
        <v>3</v>
      </c>
      <c r="E6416" s="134" t="s">
        <v>318</v>
      </c>
      <c r="F6416" s="134" t="s">
        <v>310</v>
      </c>
      <c r="G6416" s="134" t="s">
        <v>358</v>
      </c>
      <c r="H6416" s="135">
        <v>206.73</v>
      </c>
      <c r="I6416" s="135">
        <v>206.73</v>
      </c>
      <c r="J6416" s="135">
        <v>3065</v>
      </c>
      <c r="K6416" t="str">
        <f>VLOOKUP(C6416,ResCat!$A$2:$B$268,2,FALSE)</f>
        <v>PPOIFP</v>
      </c>
    </row>
    <row r="6417" spans="3:11" x14ac:dyDescent="0.25">
      <c r="C6417" s="134" t="s">
        <v>179</v>
      </c>
      <c r="D6417" s="134" t="s">
        <v>3</v>
      </c>
      <c r="E6417" s="134" t="s">
        <v>320</v>
      </c>
      <c r="F6417" s="134" t="s">
        <v>310</v>
      </c>
      <c r="G6417" s="134" t="s">
        <v>315</v>
      </c>
      <c r="H6417" s="135">
        <v>-174.93</v>
      </c>
      <c r="I6417" s="135">
        <v>-319.98</v>
      </c>
      <c r="J6417" s="135">
        <v>-520.67999999999995</v>
      </c>
      <c r="K6417" t="str">
        <f>VLOOKUP(C6417,ResCat!$A$2:$B$268,2,FALSE)</f>
        <v>PPOIFP</v>
      </c>
    </row>
    <row r="6418" spans="3:11" x14ac:dyDescent="0.25">
      <c r="C6418" s="134" t="s">
        <v>179</v>
      </c>
      <c r="D6418" s="134" t="s">
        <v>3</v>
      </c>
      <c r="E6418" s="134" t="s">
        <v>324</v>
      </c>
      <c r="F6418" s="134" t="s">
        <v>310</v>
      </c>
      <c r="G6418" s="134" t="s">
        <v>340</v>
      </c>
      <c r="H6418" s="135">
        <v>207.87</v>
      </c>
      <c r="I6418" s="135">
        <v>411.41</v>
      </c>
      <c r="J6418" s="135">
        <v>2154</v>
      </c>
      <c r="K6418" t="str">
        <f>VLOOKUP(C6418,ResCat!$A$2:$B$268,2,FALSE)</f>
        <v>PPOIFP</v>
      </c>
    </row>
    <row r="6419" spans="3:11" x14ac:dyDescent="0.25">
      <c r="C6419" s="134" t="s">
        <v>179</v>
      </c>
      <c r="D6419" s="134" t="s">
        <v>3</v>
      </c>
      <c r="E6419" s="134" t="s">
        <v>326</v>
      </c>
      <c r="F6419" s="134" t="s">
        <v>310</v>
      </c>
      <c r="G6419" s="134" t="s">
        <v>317</v>
      </c>
      <c r="H6419" s="135">
        <v>69.36999999999999</v>
      </c>
      <c r="I6419" s="135">
        <v>1504.98</v>
      </c>
      <c r="J6419" s="135">
        <v>5927.9</v>
      </c>
      <c r="K6419" t="str">
        <f>VLOOKUP(C6419,ResCat!$A$2:$B$268,2,FALSE)</f>
        <v>PPOIFP</v>
      </c>
    </row>
    <row r="6420" spans="3:11" x14ac:dyDescent="0.25">
      <c r="C6420" s="134" t="s">
        <v>179</v>
      </c>
      <c r="D6420" s="134" t="s">
        <v>3</v>
      </c>
      <c r="E6420" s="134" t="s">
        <v>328</v>
      </c>
      <c r="F6420" s="134" t="s">
        <v>310</v>
      </c>
      <c r="G6420" s="134" t="s">
        <v>319</v>
      </c>
      <c r="H6420" s="135">
        <v>840.18000000000006</v>
      </c>
      <c r="I6420" s="135">
        <v>845.42000000000007</v>
      </c>
      <c r="J6420" s="135">
        <v>1933</v>
      </c>
      <c r="K6420" t="str">
        <f>VLOOKUP(C6420,ResCat!$A$2:$B$268,2,FALSE)</f>
        <v>PPOIFP</v>
      </c>
    </row>
    <row r="6421" spans="3:11" x14ac:dyDescent="0.25">
      <c r="C6421" s="134" t="s">
        <v>179</v>
      </c>
      <c r="D6421" s="134" t="s">
        <v>3</v>
      </c>
      <c r="E6421" s="134" t="s">
        <v>330</v>
      </c>
      <c r="F6421" s="134" t="s">
        <v>310</v>
      </c>
      <c r="G6421" s="134" t="s">
        <v>321</v>
      </c>
      <c r="H6421" s="135">
        <v>2326.75</v>
      </c>
      <c r="I6421" s="135">
        <v>2404.16</v>
      </c>
      <c r="J6421" s="135">
        <v>6906</v>
      </c>
      <c r="K6421" t="str">
        <f>VLOOKUP(C6421,ResCat!$A$2:$B$268,2,FALSE)</f>
        <v>PPOIFP</v>
      </c>
    </row>
    <row r="6422" spans="3:11" x14ac:dyDescent="0.25">
      <c r="C6422" s="134" t="s">
        <v>179</v>
      </c>
      <c r="D6422" s="134" t="s">
        <v>3</v>
      </c>
      <c r="E6422" s="134" t="s">
        <v>332</v>
      </c>
      <c r="F6422" s="134" t="s">
        <v>310</v>
      </c>
      <c r="G6422" s="134" t="s">
        <v>323</v>
      </c>
      <c r="H6422" s="135">
        <v>45.21</v>
      </c>
      <c r="I6422" s="135">
        <v>397.34000000000003</v>
      </c>
      <c r="J6422" s="135">
        <v>1801.25</v>
      </c>
      <c r="K6422" t="str">
        <f>VLOOKUP(C6422,ResCat!$A$2:$B$268,2,FALSE)</f>
        <v>PPOIFP</v>
      </c>
    </row>
    <row r="6423" spans="3:11" x14ac:dyDescent="0.25">
      <c r="C6423" s="134" t="s">
        <v>179</v>
      </c>
      <c r="D6423" s="134" t="s">
        <v>3</v>
      </c>
      <c r="E6423" s="134" t="s">
        <v>335</v>
      </c>
      <c r="F6423" s="134" t="s">
        <v>310</v>
      </c>
      <c r="G6423" s="134" t="s">
        <v>325</v>
      </c>
      <c r="H6423" s="135">
        <v>-710.9</v>
      </c>
      <c r="I6423" s="135">
        <v>402.44000000000005</v>
      </c>
      <c r="J6423" s="135">
        <v>476</v>
      </c>
      <c r="K6423" t="str">
        <f>VLOOKUP(C6423,ResCat!$A$2:$B$268,2,FALSE)</f>
        <v>PPOIFP</v>
      </c>
    </row>
    <row r="6424" spans="3:11" x14ac:dyDescent="0.25">
      <c r="C6424" s="134" t="s">
        <v>179</v>
      </c>
      <c r="D6424" s="134" t="s">
        <v>3</v>
      </c>
      <c r="E6424" s="134" t="s">
        <v>4</v>
      </c>
      <c r="F6424" s="134" t="s">
        <v>310</v>
      </c>
      <c r="G6424" s="134" t="s">
        <v>327</v>
      </c>
      <c r="H6424" s="135">
        <v>346.72</v>
      </c>
      <c r="I6424" s="135">
        <v>453.1</v>
      </c>
      <c r="J6424" s="135">
        <v>1056</v>
      </c>
      <c r="K6424" t="str">
        <f>VLOOKUP(C6424,ResCat!$A$2:$B$268,2,FALSE)</f>
        <v>PPOIFP</v>
      </c>
    </row>
    <row r="6425" spans="3:11" x14ac:dyDescent="0.25">
      <c r="C6425" s="134" t="s">
        <v>179</v>
      </c>
      <c r="D6425" s="134" t="s">
        <v>3</v>
      </c>
      <c r="E6425" s="134" t="s">
        <v>511</v>
      </c>
      <c r="F6425" s="134" t="s">
        <v>310</v>
      </c>
      <c r="G6425" s="134" t="s">
        <v>329</v>
      </c>
      <c r="H6425" s="135">
        <v>2019.589999999999</v>
      </c>
      <c r="I6425" s="135">
        <v>2635.8099999999995</v>
      </c>
      <c r="J6425" s="135">
        <v>7079.6700000000019</v>
      </c>
      <c r="K6425" t="str">
        <f>VLOOKUP(C6425,ResCat!$A$2:$B$268,2,FALSE)</f>
        <v>PPOIFP</v>
      </c>
    </row>
    <row r="6426" spans="3:11" x14ac:dyDescent="0.25">
      <c r="C6426" s="134" t="s">
        <v>179</v>
      </c>
      <c r="D6426" s="134" t="s">
        <v>3</v>
      </c>
      <c r="E6426" s="134" t="s">
        <v>969</v>
      </c>
      <c r="F6426" s="134" t="s">
        <v>310</v>
      </c>
      <c r="G6426" s="134" t="s">
        <v>331</v>
      </c>
      <c r="H6426" s="135">
        <v>4382.4400000000005</v>
      </c>
      <c r="I6426" s="135">
        <v>5426.84</v>
      </c>
      <c r="J6426" s="135">
        <v>9884.940000000006</v>
      </c>
      <c r="K6426" t="str">
        <f>VLOOKUP(C6426,ResCat!$A$2:$B$268,2,FALSE)</f>
        <v>PPOIFP</v>
      </c>
    </row>
    <row r="6427" spans="3:11" x14ac:dyDescent="0.25">
      <c r="C6427" s="134" t="s">
        <v>179</v>
      </c>
      <c r="D6427" s="134" t="s">
        <v>3</v>
      </c>
      <c r="E6427" s="134" t="s">
        <v>961</v>
      </c>
      <c r="F6427" s="134" t="s">
        <v>310</v>
      </c>
      <c r="G6427" s="134" t="s">
        <v>334</v>
      </c>
      <c r="H6427" s="135">
        <v>5518.5899999999992</v>
      </c>
      <c r="I6427" s="135">
        <v>8140.8900000000012</v>
      </c>
      <c r="J6427" s="135">
        <v>24219.899999999994</v>
      </c>
      <c r="K6427" t="str">
        <f>VLOOKUP(C6427,ResCat!$A$2:$B$268,2,FALSE)</f>
        <v>PPOIFP</v>
      </c>
    </row>
    <row r="6428" spans="3:11" x14ac:dyDescent="0.25">
      <c r="C6428" s="134" t="s">
        <v>179</v>
      </c>
      <c r="D6428" s="134" t="s">
        <v>3</v>
      </c>
      <c r="E6428" s="134" t="s">
        <v>970</v>
      </c>
      <c r="F6428" s="134" t="s">
        <v>310</v>
      </c>
      <c r="G6428" s="134" t="s">
        <v>333</v>
      </c>
      <c r="H6428" s="135">
        <v>47021.45999999997</v>
      </c>
      <c r="I6428" s="135">
        <v>66699.939999999959</v>
      </c>
      <c r="J6428" s="135">
        <v>183075.22000000006</v>
      </c>
      <c r="K6428" t="str">
        <f>VLOOKUP(C6428,ResCat!$A$2:$B$268,2,FALSE)</f>
        <v>PPOIFP</v>
      </c>
    </row>
    <row r="6429" spans="3:11" x14ac:dyDescent="0.25">
      <c r="C6429" s="134" t="s">
        <v>179</v>
      </c>
      <c r="D6429" s="134" t="s">
        <v>3</v>
      </c>
      <c r="E6429" s="134" t="s">
        <v>1023</v>
      </c>
      <c r="F6429" s="134" t="s">
        <v>310</v>
      </c>
      <c r="G6429" s="134" t="s">
        <v>308</v>
      </c>
      <c r="H6429" s="135">
        <v>12833.939999999999</v>
      </c>
      <c r="I6429" s="135">
        <v>74358.219999999987</v>
      </c>
      <c r="J6429" s="135">
        <v>198307.80999999991</v>
      </c>
      <c r="K6429" t="str">
        <f>VLOOKUP(C6429,ResCat!$A$2:$B$268,2,FALSE)</f>
        <v>PPOIFP</v>
      </c>
    </row>
    <row r="6430" spans="3:11" x14ac:dyDescent="0.25">
      <c r="C6430" s="134" t="s">
        <v>179</v>
      </c>
      <c r="D6430" s="134" t="s">
        <v>0</v>
      </c>
      <c r="E6430" s="134" t="s">
        <v>1029</v>
      </c>
      <c r="F6430" s="134" t="s">
        <v>310</v>
      </c>
      <c r="G6430" s="134" t="s">
        <v>311</v>
      </c>
      <c r="H6430" s="135">
        <v>7903.5</v>
      </c>
      <c r="I6430" s="135">
        <v>6207</v>
      </c>
      <c r="J6430" s="135">
        <v>17500</v>
      </c>
      <c r="K6430" t="str">
        <f>VLOOKUP(C6430,ResCat!$A$2:$B$268,2,FALSE)</f>
        <v>PPOIFP</v>
      </c>
    </row>
    <row r="6431" spans="3:11" x14ac:dyDescent="0.25">
      <c r="C6431" s="134" t="s">
        <v>179</v>
      </c>
      <c r="D6431" s="134" t="s">
        <v>0</v>
      </c>
      <c r="E6431" s="134" t="s">
        <v>314</v>
      </c>
      <c r="F6431" s="134" t="s">
        <v>310</v>
      </c>
      <c r="G6431" s="134" t="s">
        <v>356</v>
      </c>
      <c r="H6431" s="135">
        <v>5221.6299999999992</v>
      </c>
      <c r="I6431" s="135">
        <v>5221.6299999999992</v>
      </c>
      <c r="J6431" s="135">
        <v>5801.84</v>
      </c>
      <c r="K6431" t="str">
        <f>VLOOKUP(C6431,ResCat!$A$2:$B$268,2,FALSE)</f>
        <v>PPOIFP</v>
      </c>
    </row>
    <row r="6432" spans="3:11" x14ac:dyDescent="0.25">
      <c r="C6432" s="134" t="s">
        <v>179</v>
      </c>
      <c r="D6432" s="134" t="s">
        <v>0</v>
      </c>
      <c r="E6432" s="134" t="s">
        <v>328</v>
      </c>
      <c r="F6432" s="134" t="s">
        <v>310</v>
      </c>
      <c r="G6432" s="134" t="s">
        <v>319</v>
      </c>
      <c r="H6432" s="135">
        <v>12054.63</v>
      </c>
      <c r="I6432" s="135">
        <v>13848</v>
      </c>
      <c r="J6432" s="135">
        <v>54116</v>
      </c>
      <c r="K6432" t="str">
        <f>VLOOKUP(C6432,ResCat!$A$2:$B$268,2,FALSE)</f>
        <v>PPOIFP</v>
      </c>
    </row>
    <row r="6433" spans="3:11" x14ac:dyDescent="0.25">
      <c r="C6433" s="134" t="s">
        <v>179</v>
      </c>
      <c r="D6433" s="134" t="s">
        <v>0</v>
      </c>
      <c r="E6433" s="134" t="s">
        <v>332</v>
      </c>
      <c r="F6433" s="134" t="s">
        <v>310</v>
      </c>
      <c r="G6433" s="134" t="s">
        <v>323</v>
      </c>
      <c r="H6433" s="135">
        <v>-34862.58</v>
      </c>
      <c r="I6433" s="135">
        <v>-34979</v>
      </c>
      <c r="J6433" s="135">
        <v>-55997.75</v>
      </c>
      <c r="K6433" t="str">
        <f>VLOOKUP(C6433,ResCat!$A$2:$B$268,2,FALSE)</f>
        <v>PPOIFP</v>
      </c>
    </row>
    <row r="6434" spans="3:11" x14ac:dyDescent="0.25">
      <c r="C6434" s="134" t="s">
        <v>179</v>
      </c>
      <c r="D6434" s="134" t="s">
        <v>0</v>
      </c>
      <c r="E6434" s="134" t="s">
        <v>335</v>
      </c>
      <c r="F6434" s="134" t="s">
        <v>310</v>
      </c>
      <c r="G6434" s="134" t="s">
        <v>325</v>
      </c>
      <c r="H6434" s="135">
        <v>0</v>
      </c>
      <c r="I6434" s="135">
        <v>98</v>
      </c>
      <c r="J6434" s="135">
        <v>125</v>
      </c>
      <c r="K6434" t="str">
        <f>VLOOKUP(C6434,ResCat!$A$2:$B$268,2,FALSE)</f>
        <v>PPOIFP</v>
      </c>
    </row>
    <row r="6435" spans="3:11" x14ac:dyDescent="0.25">
      <c r="C6435" s="134" t="s">
        <v>179</v>
      </c>
      <c r="D6435" s="134" t="s">
        <v>0</v>
      </c>
      <c r="E6435" s="134" t="s">
        <v>4</v>
      </c>
      <c r="F6435" s="134" t="s">
        <v>310</v>
      </c>
      <c r="G6435" s="134" t="s">
        <v>327</v>
      </c>
      <c r="H6435" s="135">
        <v>56148.86</v>
      </c>
      <c r="I6435" s="135">
        <v>58717.67</v>
      </c>
      <c r="J6435" s="135">
        <v>75375.7</v>
      </c>
      <c r="K6435" t="str">
        <f>VLOOKUP(C6435,ResCat!$A$2:$B$268,2,FALSE)</f>
        <v>PPOIFP</v>
      </c>
    </row>
    <row r="6436" spans="3:11" x14ac:dyDescent="0.25">
      <c r="C6436" s="134" t="s">
        <v>179</v>
      </c>
      <c r="D6436" s="134" t="s">
        <v>0</v>
      </c>
      <c r="E6436" s="134" t="s">
        <v>969</v>
      </c>
      <c r="F6436" s="134" t="s">
        <v>310</v>
      </c>
      <c r="G6436" s="134" t="s">
        <v>331</v>
      </c>
      <c r="H6436" s="135">
        <v>-90</v>
      </c>
      <c r="I6436" s="135">
        <v>1649.8</v>
      </c>
      <c r="J6436" s="135">
        <v>23890</v>
      </c>
      <c r="K6436" t="str">
        <f>VLOOKUP(C6436,ResCat!$A$2:$B$268,2,FALSE)</f>
        <v>PPOIFP</v>
      </c>
    </row>
    <row r="6437" spans="3:11" x14ac:dyDescent="0.25">
      <c r="C6437" s="134" t="s">
        <v>179</v>
      </c>
      <c r="D6437" s="134" t="s">
        <v>0</v>
      </c>
      <c r="E6437" s="134" t="s">
        <v>961</v>
      </c>
      <c r="F6437" s="134" t="s">
        <v>310</v>
      </c>
      <c r="G6437" s="134" t="s">
        <v>334</v>
      </c>
      <c r="H6437" s="135">
        <v>19251</v>
      </c>
      <c r="I6437" s="135">
        <v>19251</v>
      </c>
      <c r="J6437" s="135">
        <v>26751</v>
      </c>
      <c r="K6437" t="str">
        <f>VLOOKUP(C6437,ResCat!$A$2:$B$268,2,FALSE)</f>
        <v>PPOIFP</v>
      </c>
    </row>
    <row r="6438" spans="3:11" x14ac:dyDescent="0.25">
      <c r="C6438" s="134" t="s">
        <v>179</v>
      </c>
      <c r="D6438" s="134" t="s">
        <v>0</v>
      </c>
      <c r="E6438" s="134" t="s">
        <v>970</v>
      </c>
      <c r="F6438" s="134" t="s">
        <v>310</v>
      </c>
      <c r="G6438" s="134" t="s">
        <v>333</v>
      </c>
      <c r="H6438" s="135">
        <v>113877.15000000001</v>
      </c>
      <c r="I6438" s="135">
        <v>120515.31</v>
      </c>
      <c r="J6438" s="135">
        <v>278969.06</v>
      </c>
      <c r="K6438" t="str">
        <f>VLOOKUP(C6438,ResCat!$A$2:$B$268,2,FALSE)</f>
        <v>PPOIFP</v>
      </c>
    </row>
    <row r="6439" spans="3:11" x14ac:dyDescent="0.25">
      <c r="C6439" s="134" t="s">
        <v>179</v>
      </c>
      <c r="D6439" s="134" t="s">
        <v>0</v>
      </c>
      <c r="E6439" s="134" t="s">
        <v>1023</v>
      </c>
      <c r="F6439" s="134" t="s">
        <v>310</v>
      </c>
      <c r="G6439" s="134" t="s">
        <v>308</v>
      </c>
      <c r="H6439" s="135">
        <v>101449.10999999999</v>
      </c>
      <c r="I6439" s="135">
        <v>117389.16</v>
      </c>
      <c r="J6439" s="135">
        <v>298598.06000000006</v>
      </c>
      <c r="K6439" t="str">
        <f>VLOOKUP(C6439,ResCat!$A$2:$B$268,2,FALSE)</f>
        <v>PPOIFP</v>
      </c>
    </row>
    <row r="6440" spans="3:11" x14ac:dyDescent="0.25">
      <c r="C6440" s="134" t="s">
        <v>179</v>
      </c>
      <c r="D6440" s="134" t="s">
        <v>2</v>
      </c>
      <c r="E6440" s="134" t="s">
        <v>1051</v>
      </c>
      <c r="F6440" s="134" t="s">
        <v>310</v>
      </c>
      <c r="G6440" s="134" t="s">
        <v>311</v>
      </c>
      <c r="H6440" s="135">
        <v>-42.52</v>
      </c>
      <c r="I6440" s="135">
        <v>-42.52</v>
      </c>
      <c r="J6440" s="135">
        <v>0</v>
      </c>
      <c r="K6440" t="str">
        <f>VLOOKUP(C6440,ResCat!$A$2:$B$268,2,FALSE)</f>
        <v>PPOIFP</v>
      </c>
    </row>
    <row r="6441" spans="3:11" x14ac:dyDescent="0.25">
      <c r="C6441" s="134" t="s">
        <v>179</v>
      </c>
      <c r="D6441" s="134" t="s">
        <v>2</v>
      </c>
      <c r="E6441" s="134" t="s">
        <v>1033</v>
      </c>
      <c r="F6441" s="134" t="s">
        <v>310</v>
      </c>
      <c r="G6441" s="134" t="s">
        <v>311</v>
      </c>
      <c r="H6441" s="135">
        <v>-178.58</v>
      </c>
      <c r="I6441" s="135">
        <v>-178.58</v>
      </c>
      <c r="J6441" s="135">
        <v>0</v>
      </c>
      <c r="K6441" t="str">
        <f>VLOOKUP(C6441,ResCat!$A$2:$B$268,2,FALSE)</f>
        <v>PPOIFP</v>
      </c>
    </row>
    <row r="6442" spans="3:11" x14ac:dyDescent="0.25">
      <c r="C6442" s="134" t="s">
        <v>179</v>
      </c>
      <c r="D6442" s="134" t="s">
        <v>2</v>
      </c>
      <c r="E6442" s="134" t="s">
        <v>1034</v>
      </c>
      <c r="F6442" s="134" t="s">
        <v>310</v>
      </c>
      <c r="G6442" s="134" t="s">
        <v>311</v>
      </c>
      <c r="H6442" s="135">
        <v>891.92</v>
      </c>
      <c r="I6442" s="135">
        <v>940.96</v>
      </c>
      <c r="J6442" s="135">
        <v>4000</v>
      </c>
      <c r="K6442" t="str">
        <f>VLOOKUP(C6442,ResCat!$A$2:$B$268,2,FALSE)</f>
        <v>PPOIFP</v>
      </c>
    </row>
    <row r="6443" spans="3:11" x14ac:dyDescent="0.25">
      <c r="C6443" s="134" t="s">
        <v>179</v>
      </c>
      <c r="D6443" s="134" t="s">
        <v>2</v>
      </c>
      <c r="E6443" s="134" t="s">
        <v>1025</v>
      </c>
      <c r="F6443" s="134" t="s">
        <v>310</v>
      </c>
      <c r="G6443" s="134" t="s">
        <v>311</v>
      </c>
      <c r="H6443" s="135">
        <v>0</v>
      </c>
      <c r="I6443" s="135">
        <v>8.07</v>
      </c>
      <c r="J6443" s="135">
        <v>0</v>
      </c>
      <c r="K6443" t="str">
        <f>VLOOKUP(C6443,ResCat!$A$2:$B$268,2,FALSE)</f>
        <v>PPOIFP</v>
      </c>
    </row>
    <row r="6444" spans="3:11" x14ac:dyDescent="0.25">
      <c r="C6444" s="134" t="s">
        <v>179</v>
      </c>
      <c r="D6444" s="134" t="s">
        <v>2</v>
      </c>
      <c r="E6444" s="134" t="s">
        <v>345</v>
      </c>
      <c r="F6444" s="134" t="s">
        <v>310</v>
      </c>
      <c r="G6444" s="134" t="s">
        <v>311</v>
      </c>
      <c r="H6444" s="135">
        <v>0</v>
      </c>
      <c r="I6444" s="135">
        <v>11.3</v>
      </c>
      <c r="J6444" s="135">
        <v>0</v>
      </c>
      <c r="K6444" t="str">
        <f>VLOOKUP(C6444,ResCat!$A$2:$B$268,2,FALSE)</f>
        <v>PPOIFP</v>
      </c>
    </row>
    <row r="6445" spans="3:11" x14ac:dyDescent="0.25">
      <c r="C6445" s="134" t="s">
        <v>179</v>
      </c>
      <c r="D6445" s="134" t="s">
        <v>2</v>
      </c>
      <c r="E6445" s="134" t="s">
        <v>346</v>
      </c>
      <c r="F6445" s="134" t="s">
        <v>310</v>
      </c>
      <c r="G6445" s="134" t="s">
        <v>311</v>
      </c>
      <c r="H6445" s="135">
        <v>-98.97999999999999</v>
      </c>
      <c r="I6445" s="135">
        <v>-98.97999999999999</v>
      </c>
      <c r="J6445" s="135">
        <v>-140</v>
      </c>
      <c r="K6445" t="str">
        <f>VLOOKUP(C6445,ResCat!$A$2:$B$268,2,FALSE)</f>
        <v>PPOIFP</v>
      </c>
    </row>
    <row r="6446" spans="3:11" x14ac:dyDescent="0.25">
      <c r="C6446" s="134" t="s">
        <v>179</v>
      </c>
      <c r="D6446" s="134" t="s">
        <v>2</v>
      </c>
      <c r="E6446" s="134" t="s">
        <v>362</v>
      </c>
      <c r="F6446" s="134" t="s">
        <v>310</v>
      </c>
      <c r="G6446" s="134" t="s">
        <v>311</v>
      </c>
      <c r="H6446" s="135">
        <v>0</v>
      </c>
      <c r="I6446" s="135">
        <v>28.8</v>
      </c>
      <c r="J6446" s="135">
        <v>28.8</v>
      </c>
      <c r="K6446" t="str">
        <f>VLOOKUP(C6446,ResCat!$A$2:$B$268,2,FALSE)</f>
        <v>PPOIFP</v>
      </c>
    </row>
    <row r="6447" spans="3:11" x14ac:dyDescent="0.25">
      <c r="C6447" s="134" t="s">
        <v>179</v>
      </c>
      <c r="D6447" s="134" t="s">
        <v>2</v>
      </c>
      <c r="E6447" s="134" t="s">
        <v>1028</v>
      </c>
      <c r="F6447" s="134" t="s">
        <v>310</v>
      </c>
      <c r="G6447" s="134" t="s">
        <v>311</v>
      </c>
      <c r="H6447" s="135">
        <v>0</v>
      </c>
      <c r="I6447" s="135">
        <v>28.36</v>
      </c>
      <c r="J6447" s="135">
        <v>28.36</v>
      </c>
      <c r="K6447" t="str">
        <f>VLOOKUP(C6447,ResCat!$A$2:$B$268,2,FALSE)</f>
        <v>PPOIFP</v>
      </c>
    </row>
    <row r="6448" spans="3:11" x14ac:dyDescent="0.25">
      <c r="C6448" s="134" t="s">
        <v>179</v>
      </c>
      <c r="D6448" s="134" t="s">
        <v>2</v>
      </c>
      <c r="E6448" s="134" t="s">
        <v>1029</v>
      </c>
      <c r="F6448" s="134" t="s">
        <v>310</v>
      </c>
      <c r="G6448" s="134" t="s">
        <v>311</v>
      </c>
      <c r="H6448" s="135">
        <v>0</v>
      </c>
      <c r="I6448" s="135">
        <v>0</v>
      </c>
      <c r="J6448" s="135">
        <v>0</v>
      </c>
      <c r="K6448" t="str">
        <f>VLOOKUP(C6448,ResCat!$A$2:$B$268,2,FALSE)</f>
        <v>PPOIFP</v>
      </c>
    </row>
    <row r="6449" spans="3:11" x14ac:dyDescent="0.25">
      <c r="C6449" s="134" t="s">
        <v>179</v>
      </c>
      <c r="D6449" s="134" t="s">
        <v>2</v>
      </c>
      <c r="E6449" s="134" t="s">
        <v>350</v>
      </c>
      <c r="F6449" s="134" t="s">
        <v>310</v>
      </c>
      <c r="G6449" s="134" t="s">
        <v>311</v>
      </c>
      <c r="H6449" s="135">
        <v>0</v>
      </c>
      <c r="I6449" s="135">
        <v>159.04</v>
      </c>
      <c r="J6449" s="135">
        <v>159.04</v>
      </c>
      <c r="K6449" t="str">
        <f>VLOOKUP(C6449,ResCat!$A$2:$B$268,2,FALSE)</f>
        <v>PPOIFP</v>
      </c>
    </row>
    <row r="6450" spans="3:11" x14ac:dyDescent="0.25">
      <c r="C6450" s="134" t="s">
        <v>179</v>
      </c>
      <c r="D6450" s="134" t="s">
        <v>2</v>
      </c>
      <c r="E6450" s="134" t="s">
        <v>359</v>
      </c>
      <c r="F6450" s="134" t="s">
        <v>310</v>
      </c>
      <c r="G6450" s="134" t="s">
        <v>311</v>
      </c>
      <c r="H6450" s="135">
        <v>0</v>
      </c>
      <c r="I6450" s="135">
        <v>133.34</v>
      </c>
      <c r="J6450" s="135">
        <v>133.34</v>
      </c>
      <c r="K6450" t="str">
        <f>VLOOKUP(C6450,ResCat!$A$2:$B$268,2,FALSE)</f>
        <v>PPOIFP</v>
      </c>
    </row>
    <row r="6451" spans="3:11" x14ac:dyDescent="0.25">
      <c r="C6451" s="134" t="s">
        <v>179</v>
      </c>
      <c r="D6451" s="134" t="s">
        <v>2</v>
      </c>
      <c r="E6451" s="134" t="s">
        <v>366</v>
      </c>
      <c r="F6451" s="134" t="s">
        <v>310</v>
      </c>
      <c r="G6451" s="134" t="s">
        <v>311</v>
      </c>
      <c r="H6451" s="135">
        <v>0</v>
      </c>
      <c r="I6451" s="135">
        <v>93.6</v>
      </c>
      <c r="J6451" s="135">
        <v>93.6</v>
      </c>
      <c r="K6451" t="str">
        <f>VLOOKUP(C6451,ResCat!$A$2:$B$268,2,FALSE)</f>
        <v>PPOIFP</v>
      </c>
    </row>
    <row r="6452" spans="3:11" x14ac:dyDescent="0.25">
      <c r="C6452" s="134" t="s">
        <v>179</v>
      </c>
      <c r="D6452" s="134" t="s">
        <v>2</v>
      </c>
      <c r="E6452" s="134" t="s">
        <v>337</v>
      </c>
      <c r="F6452" s="134" t="s">
        <v>310</v>
      </c>
      <c r="G6452" s="134" t="s">
        <v>311</v>
      </c>
      <c r="H6452" s="135">
        <v>-152.5</v>
      </c>
      <c r="I6452" s="135">
        <v>-187.5</v>
      </c>
      <c r="J6452" s="135">
        <v>-250</v>
      </c>
      <c r="K6452" t="str">
        <f>VLOOKUP(C6452,ResCat!$A$2:$B$268,2,FALSE)</f>
        <v>PPOIFP</v>
      </c>
    </row>
    <row r="6453" spans="3:11" x14ac:dyDescent="0.25">
      <c r="C6453" s="134" t="s">
        <v>179</v>
      </c>
      <c r="D6453" s="134" t="s">
        <v>2</v>
      </c>
      <c r="E6453" s="134" t="s">
        <v>352</v>
      </c>
      <c r="F6453" s="134" t="s">
        <v>310</v>
      </c>
      <c r="G6453" s="134" t="s">
        <v>351</v>
      </c>
      <c r="H6453" s="135">
        <v>-285.37</v>
      </c>
      <c r="I6453" s="135">
        <v>-285.37</v>
      </c>
      <c r="J6453" s="135">
        <v>-750</v>
      </c>
      <c r="K6453" t="str">
        <f>VLOOKUP(C6453,ResCat!$A$2:$B$268,2,FALSE)</f>
        <v>PPOIFP</v>
      </c>
    </row>
    <row r="6454" spans="3:11" x14ac:dyDescent="0.25">
      <c r="C6454" s="134" t="s">
        <v>179</v>
      </c>
      <c r="D6454" s="134" t="s">
        <v>2</v>
      </c>
      <c r="E6454" s="134" t="s">
        <v>347</v>
      </c>
      <c r="F6454" s="134" t="s">
        <v>310</v>
      </c>
      <c r="G6454" s="134" t="s">
        <v>360</v>
      </c>
      <c r="H6454" s="135">
        <v>-207.58</v>
      </c>
      <c r="I6454" s="135">
        <v>-207.58</v>
      </c>
      <c r="J6454" s="135">
        <v>0</v>
      </c>
      <c r="K6454" t="str">
        <f>VLOOKUP(C6454,ResCat!$A$2:$B$268,2,FALSE)</f>
        <v>PPOIFP</v>
      </c>
    </row>
    <row r="6455" spans="3:11" x14ac:dyDescent="0.25">
      <c r="C6455" s="134" t="s">
        <v>179</v>
      </c>
      <c r="D6455" s="134" t="s">
        <v>2</v>
      </c>
      <c r="E6455" s="134" t="s">
        <v>314</v>
      </c>
      <c r="F6455" s="134" t="s">
        <v>310</v>
      </c>
      <c r="G6455" s="134" t="s">
        <v>356</v>
      </c>
      <c r="H6455" s="135">
        <v>-887</v>
      </c>
      <c r="I6455" s="135">
        <v>-1115.93</v>
      </c>
      <c r="J6455" s="135">
        <v>-1126.76</v>
      </c>
      <c r="K6455" t="str">
        <f>VLOOKUP(C6455,ResCat!$A$2:$B$268,2,FALSE)</f>
        <v>PPOIFP</v>
      </c>
    </row>
    <row r="6456" spans="3:11" x14ac:dyDescent="0.25">
      <c r="C6456" s="134" t="s">
        <v>179</v>
      </c>
      <c r="D6456" s="134" t="s">
        <v>2</v>
      </c>
      <c r="E6456" s="134" t="s">
        <v>339</v>
      </c>
      <c r="F6456" s="134" t="s">
        <v>310</v>
      </c>
      <c r="G6456" s="134" t="s">
        <v>353</v>
      </c>
      <c r="H6456" s="135">
        <v>-75.239999999999995</v>
      </c>
      <c r="I6456" s="135">
        <v>111.50000000000001</v>
      </c>
      <c r="J6456" s="135">
        <v>60</v>
      </c>
      <c r="K6456" t="str">
        <f>VLOOKUP(C6456,ResCat!$A$2:$B$268,2,FALSE)</f>
        <v>PPOIFP</v>
      </c>
    </row>
    <row r="6457" spans="3:11" x14ac:dyDescent="0.25">
      <c r="C6457" s="134" t="s">
        <v>179</v>
      </c>
      <c r="D6457" s="134" t="s">
        <v>2</v>
      </c>
      <c r="E6457" s="134" t="s">
        <v>342</v>
      </c>
      <c r="F6457" s="134" t="s">
        <v>310</v>
      </c>
      <c r="G6457" s="134" t="s">
        <v>348</v>
      </c>
      <c r="H6457" s="135">
        <v>183.3</v>
      </c>
      <c r="I6457" s="135">
        <v>296.05</v>
      </c>
      <c r="J6457" s="135">
        <v>363.72</v>
      </c>
      <c r="K6457" t="str">
        <f>VLOOKUP(C6457,ResCat!$A$2:$B$268,2,FALSE)</f>
        <v>PPOIFP</v>
      </c>
    </row>
    <row r="6458" spans="3:11" x14ac:dyDescent="0.25">
      <c r="C6458" s="134" t="s">
        <v>179</v>
      </c>
      <c r="D6458" s="134" t="s">
        <v>2</v>
      </c>
      <c r="E6458" s="134" t="s">
        <v>316</v>
      </c>
      <c r="F6458" s="134" t="s">
        <v>310</v>
      </c>
      <c r="G6458" s="134" t="s">
        <v>313</v>
      </c>
      <c r="H6458" s="135">
        <v>0</v>
      </c>
      <c r="I6458" s="135">
        <v>0</v>
      </c>
      <c r="J6458" s="135">
        <v>0</v>
      </c>
      <c r="K6458" t="str">
        <f>VLOOKUP(C6458,ResCat!$A$2:$B$268,2,FALSE)</f>
        <v>PPOIFP</v>
      </c>
    </row>
    <row r="6459" spans="3:11" x14ac:dyDescent="0.25">
      <c r="C6459" s="134" t="s">
        <v>179</v>
      </c>
      <c r="D6459" s="134" t="s">
        <v>2</v>
      </c>
      <c r="E6459" s="134" t="s">
        <v>318</v>
      </c>
      <c r="F6459" s="134" t="s">
        <v>310</v>
      </c>
      <c r="G6459" s="134" t="s">
        <v>358</v>
      </c>
      <c r="H6459" s="135">
        <v>16.09</v>
      </c>
      <c r="I6459" s="135">
        <v>386.33</v>
      </c>
      <c r="J6459" s="135">
        <v>525.21</v>
      </c>
      <c r="K6459" t="str">
        <f>VLOOKUP(C6459,ResCat!$A$2:$B$268,2,FALSE)</f>
        <v>PPOIFP</v>
      </c>
    </row>
    <row r="6460" spans="3:11" x14ac:dyDescent="0.25">
      <c r="C6460" s="134" t="s">
        <v>179</v>
      </c>
      <c r="D6460" s="134" t="s">
        <v>2</v>
      </c>
      <c r="E6460" s="134" t="s">
        <v>322</v>
      </c>
      <c r="F6460" s="134" t="s">
        <v>310</v>
      </c>
      <c r="G6460" s="134" t="s">
        <v>341</v>
      </c>
      <c r="H6460" s="135">
        <v>-376.59000000000003</v>
      </c>
      <c r="I6460" s="135">
        <v>-267.33000000000004</v>
      </c>
      <c r="J6460" s="135">
        <v>235</v>
      </c>
      <c r="K6460" t="str">
        <f>VLOOKUP(C6460,ResCat!$A$2:$B$268,2,FALSE)</f>
        <v>PPOIFP</v>
      </c>
    </row>
    <row r="6461" spans="3:11" x14ac:dyDescent="0.25">
      <c r="C6461" s="134" t="s">
        <v>179</v>
      </c>
      <c r="D6461" s="134" t="s">
        <v>2</v>
      </c>
      <c r="E6461" s="134" t="s">
        <v>324</v>
      </c>
      <c r="F6461" s="134" t="s">
        <v>310</v>
      </c>
      <c r="G6461" s="134" t="s">
        <v>340</v>
      </c>
      <c r="H6461" s="135">
        <v>673.13</v>
      </c>
      <c r="I6461" s="135">
        <v>917.65000000000009</v>
      </c>
      <c r="J6461" s="135">
        <v>2247.38</v>
      </c>
      <c r="K6461" t="str">
        <f>VLOOKUP(C6461,ResCat!$A$2:$B$268,2,FALSE)</f>
        <v>PPOIFP</v>
      </c>
    </row>
    <row r="6462" spans="3:11" x14ac:dyDescent="0.25">
      <c r="C6462" s="134" t="s">
        <v>179</v>
      </c>
      <c r="D6462" s="134" t="s">
        <v>2</v>
      </c>
      <c r="E6462" s="134" t="s">
        <v>326</v>
      </c>
      <c r="F6462" s="134" t="s">
        <v>310</v>
      </c>
      <c r="G6462" s="134" t="s">
        <v>317</v>
      </c>
      <c r="H6462" s="135">
        <v>1582.12</v>
      </c>
      <c r="I6462" s="135">
        <v>2539.2200000000003</v>
      </c>
      <c r="J6462" s="135">
        <v>3739.76</v>
      </c>
      <c r="K6462" t="str">
        <f>VLOOKUP(C6462,ResCat!$A$2:$B$268,2,FALSE)</f>
        <v>PPOIFP</v>
      </c>
    </row>
    <row r="6463" spans="3:11" x14ac:dyDescent="0.25">
      <c r="C6463" s="134" t="s">
        <v>179</v>
      </c>
      <c r="D6463" s="134" t="s">
        <v>2</v>
      </c>
      <c r="E6463" s="134" t="s">
        <v>328</v>
      </c>
      <c r="F6463" s="134" t="s">
        <v>310</v>
      </c>
      <c r="G6463" s="134" t="s">
        <v>319</v>
      </c>
      <c r="H6463" s="135">
        <v>827.1</v>
      </c>
      <c r="I6463" s="135">
        <v>827.1</v>
      </c>
      <c r="J6463" s="135">
        <v>1017</v>
      </c>
      <c r="K6463" t="str">
        <f>VLOOKUP(C6463,ResCat!$A$2:$B$268,2,FALSE)</f>
        <v>PPOIFP</v>
      </c>
    </row>
    <row r="6464" spans="3:11" x14ac:dyDescent="0.25">
      <c r="C6464" s="134" t="s">
        <v>179</v>
      </c>
      <c r="D6464" s="134" t="s">
        <v>2</v>
      </c>
      <c r="E6464" s="134" t="s">
        <v>330</v>
      </c>
      <c r="F6464" s="134" t="s">
        <v>310</v>
      </c>
      <c r="G6464" s="134" t="s">
        <v>321</v>
      </c>
      <c r="H6464" s="135">
        <v>-541.3599999999999</v>
      </c>
      <c r="I6464" s="135">
        <v>1085.01</v>
      </c>
      <c r="J6464" s="135">
        <v>2699.46</v>
      </c>
      <c r="K6464" t="str">
        <f>VLOOKUP(C6464,ResCat!$A$2:$B$268,2,FALSE)</f>
        <v>PPOIFP</v>
      </c>
    </row>
    <row r="6465" spans="3:11" x14ac:dyDescent="0.25">
      <c r="C6465" s="134" t="s">
        <v>179</v>
      </c>
      <c r="D6465" s="134" t="s">
        <v>2</v>
      </c>
      <c r="E6465" s="134" t="s">
        <v>332</v>
      </c>
      <c r="F6465" s="134" t="s">
        <v>310</v>
      </c>
      <c r="G6465" s="134" t="s">
        <v>323</v>
      </c>
      <c r="H6465" s="135">
        <v>564.04999999999995</v>
      </c>
      <c r="I6465" s="135">
        <v>1337.1100000000001</v>
      </c>
      <c r="J6465" s="135">
        <v>2473</v>
      </c>
      <c r="K6465" t="str">
        <f>VLOOKUP(C6465,ResCat!$A$2:$B$268,2,FALSE)</f>
        <v>PPOIFP</v>
      </c>
    </row>
    <row r="6466" spans="3:11" x14ac:dyDescent="0.25">
      <c r="C6466" s="134" t="s">
        <v>179</v>
      </c>
      <c r="D6466" s="134" t="s">
        <v>2</v>
      </c>
      <c r="E6466" s="134" t="s">
        <v>335</v>
      </c>
      <c r="F6466" s="134" t="s">
        <v>310</v>
      </c>
      <c r="G6466" s="134" t="s">
        <v>325</v>
      </c>
      <c r="H6466" s="135">
        <v>3135.1400000000003</v>
      </c>
      <c r="I6466" s="135">
        <v>4523.0600000000004</v>
      </c>
      <c r="J6466" s="135">
        <v>8654.86</v>
      </c>
      <c r="K6466" t="str">
        <f>VLOOKUP(C6466,ResCat!$A$2:$B$268,2,FALSE)</f>
        <v>PPOIFP</v>
      </c>
    </row>
    <row r="6467" spans="3:11" x14ac:dyDescent="0.25">
      <c r="C6467" s="134" t="s">
        <v>179</v>
      </c>
      <c r="D6467" s="134" t="s">
        <v>2</v>
      </c>
      <c r="E6467" s="134" t="s">
        <v>4</v>
      </c>
      <c r="F6467" s="134" t="s">
        <v>310</v>
      </c>
      <c r="G6467" s="134" t="s">
        <v>327</v>
      </c>
      <c r="H6467" s="135">
        <v>3145.0599999999995</v>
      </c>
      <c r="I6467" s="135">
        <v>4435.3799999999965</v>
      </c>
      <c r="J6467" s="135">
        <v>11144.49</v>
      </c>
      <c r="K6467" t="str">
        <f>VLOOKUP(C6467,ResCat!$A$2:$B$268,2,FALSE)</f>
        <v>PPOIFP</v>
      </c>
    </row>
    <row r="6468" spans="3:11" x14ac:dyDescent="0.25">
      <c r="C6468" s="134" t="s">
        <v>179</v>
      </c>
      <c r="D6468" s="134" t="s">
        <v>2</v>
      </c>
      <c r="E6468" s="134" t="s">
        <v>511</v>
      </c>
      <c r="F6468" s="134" t="s">
        <v>310</v>
      </c>
      <c r="G6468" s="134" t="s">
        <v>329</v>
      </c>
      <c r="H6468" s="135">
        <v>9976.26</v>
      </c>
      <c r="I6468" s="135">
        <v>12405.960000000003</v>
      </c>
      <c r="J6468" s="135">
        <v>44100.18</v>
      </c>
      <c r="K6468" t="str">
        <f>VLOOKUP(C6468,ResCat!$A$2:$B$268,2,FALSE)</f>
        <v>PPOIFP</v>
      </c>
    </row>
    <row r="6469" spans="3:11" x14ac:dyDescent="0.25">
      <c r="C6469" s="134" t="s">
        <v>179</v>
      </c>
      <c r="D6469" s="134" t="s">
        <v>2</v>
      </c>
      <c r="E6469" s="134" t="s">
        <v>969</v>
      </c>
      <c r="F6469" s="134" t="s">
        <v>310</v>
      </c>
      <c r="G6469" s="134" t="s">
        <v>331</v>
      </c>
      <c r="H6469" s="135">
        <v>18290.87999999999</v>
      </c>
      <c r="I6469" s="135">
        <v>21783.389999999996</v>
      </c>
      <c r="J6469" s="135">
        <v>33526.630000000005</v>
      </c>
      <c r="K6469" t="str">
        <f>VLOOKUP(C6469,ResCat!$A$2:$B$268,2,FALSE)</f>
        <v>PPOIFP</v>
      </c>
    </row>
    <row r="6470" spans="3:11" x14ac:dyDescent="0.25">
      <c r="C6470" s="134" t="s">
        <v>179</v>
      </c>
      <c r="D6470" s="134" t="s">
        <v>2</v>
      </c>
      <c r="E6470" s="134" t="s">
        <v>961</v>
      </c>
      <c r="F6470" s="134" t="s">
        <v>310</v>
      </c>
      <c r="G6470" s="134" t="s">
        <v>334</v>
      </c>
      <c r="H6470" s="135">
        <v>37936.090000000004</v>
      </c>
      <c r="I6470" s="135">
        <v>46942.400000000016</v>
      </c>
      <c r="J6470" s="135">
        <v>94086.77</v>
      </c>
      <c r="K6470" t="str">
        <f>VLOOKUP(C6470,ResCat!$A$2:$B$268,2,FALSE)</f>
        <v>PPOIFP</v>
      </c>
    </row>
    <row r="6471" spans="3:11" x14ac:dyDescent="0.25">
      <c r="C6471" s="134" t="s">
        <v>179</v>
      </c>
      <c r="D6471" s="134" t="s">
        <v>2</v>
      </c>
      <c r="E6471" s="134" t="s">
        <v>970</v>
      </c>
      <c r="F6471" s="134" t="s">
        <v>310</v>
      </c>
      <c r="G6471" s="134" t="s">
        <v>333</v>
      </c>
      <c r="H6471" s="135">
        <v>115650.18000000012</v>
      </c>
      <c r="I6471" s="135">
        <v>156569.31999999998</v>
      </c>
      <c r="J6471" s="135">
        <v>324376.85000000003</v>
      </c>
      <c r="K6471" t="str">
        <f>VLOOKUP(C6471,ResCat!$A$2:$B$268,2,FALSE)</f>
        <v>PPOIFP</v>
      </c>
    </row>
    <row r="6472" spans="3:11" x14ac:dyDescent="0.25">
      <c r="C6472" s="134" t="s">
        <v>179</v>
      </c>
      <c r="D6472" s="134" t="s">
        <v>2</v>
      </c>
      <c r="E6472" s="134" t="s">
        <v>1023</v>
      </c>
      <c r="F6472" s="134" t="s">
        <v>310</v>
      </c>
      <c r="G6472" s="134" t="s">
        <v>308</v>
      </c>
      <c r="H6472" s="135">
        <v>112936.95999999999</v>
      </c>
      <c r="I6472" s="135">
        <v>276680.1299999996</v>
      </c>
      <c r="J6472" s="135">
        <v>534770.33000000031</v>
      </c>
      <c r="K6472" t="str">
        <f>VLOOKUP(C6472,ResCat!$A$2:$B$268,2,FALSE)</f>
        <v>PPOIFP</v>
      </c>
    </row>
    <row r="6473" spans="3:11" x14ac:dyDescent="0.25">
      <c r="C6473" s="134" t="s">
        <v>179</v>
      </c>
      <c r="D6473" s="134" t="s">
        <v>343</v>
      </c>
      <c r="E6473" s="134" t="s">
        <v>4</v>
      </c>
      <c r="F6473" s="134" t="s">
        <v>1053</v>
      </c>
      <c r="G6473" s="134" t="s">
        <v>327</v>
      </c>
      <c r="H6473" s="135">
        <v>0</v>
      </c>
      <c r="I6473" s="135">
        <v>3.58</v>
      </c>
      <c r="J6473" s="135">
        <v>235.21</v>
      </c>
      <c r="K6473" t="str">
        <f>VLOOKUP(C6473,ResCat!$A$2:$B$268,2,FALSE)</f>
        <v>PPOIFP</v>
      </c>
    </row>
    <row r="6474" spans="3:11" x14ac:dyDescent="0.25">
      <c r="C6474" s="134" t="s">
        <v>179</v>
      </c>
      <c r="D6474" s="134" t="s">
        <v>343</v>
      </c>
      <c r="E6474" s="134" t="s">
        <v>961</v>
      </c>
      <c r="F6474" s="134" t="s">
        <v>1053</v>
      </c>
      <c r="G6474" s="134" t="s">
        <v>334</v>
      </c>
      <c r="H6474" s="135">
        <v>0</v>
      </c>
      <c r="I6474" s="135">
        <v>4.5199999999999996</v>
      </c>
      <c r="J6474" s="135">
        <v>737.45</v>
      </c>
      <c r="K6474" t="str">
        <f>VLOOKUP(C6474,ResCat!$A$2:$B$268,2,FALSE)</f>
        <v>PPOIFP</v>
      </c>
    </row>
    <row r="6475" spans="3:11" x14ac:dyDescent="0.25">
      <c r="C6475" s="134" t="s">
        <v>179</v>
      </c>
      <c r="D6475" s="134" t="s">
        <v>343</v>
      </c>
      <c r="E6475" s="134" t="s">
        <v>970</v>
      </c>
      <c r="F6475" s="134" t="s">
        <v>1055</v>
      </c>
      <c r="G6475" s="134" t="s">
        <v>333</v>
      </c>
      <c r="H6475" s="135">
        <v>24559.070000000003</v>
      </c>
      <c r="I6475" s="135">
        <v>28873.420000000009</v>
      </c>
      <c r="J6475" s="135">
        <v>72788.909999999989</v>
      </c>
      <c r="K6475" t="str">
        <f>VLOOKUP(C6475,ResCat!$A$2:$B$268,2,FALSE)</f>
        <v>PPOIFP</v>
      </c>
    </row>
    <row r="6476" spans="3:11" x14ac:dyDescent="0.25">
      <c r="C6476" s="134" t="s">
        <v>179</v>
      </c>
      <c r="D6476" s="134" t="s">
        <v>343</v>
      </c>
      <c r="E6476" s="134" t="s">
        <v>970</v>
      </c>
      <c r="F6476" s="134" t="s">
        <v>1053</v>
      </c>
      <c r="G6476" s="134" t="s">
        <v>333</v>
      </c>
      <c r="H6476" s="135">
        <v>55729.870000000039</v>
      </c>
      <c r="I6476" s="135">
        <v>65182.800000000039</v>
      </c>
      <c r="J6476" s="135">
        <v>153653.60000000003</v>
      </c>
      <c r="K6476" t="str">
        <f>VLOOKUP(C6476,ResCat!$A$2:$B$268,2,FALSE)</f>
        <v>PPOIFP</v>
      </c>
    </row>
    <row r="6477" spans="3:11" x14ac:dyDescent="0.25">
      <c r="C6477" s="134" t="s">
        <v>179</v>
      </c>
      <c r="D6477" s="134" t="s">
        <v>343</v>
      </c>
      <c r="E6477" s="134" t="s">
        <v>1023</v>
      </c>
      <c r="F6477" s="134" t="s">
        <v>1055</v>
      </c>
      <c r="G6477" s="134" t="s">
        <v>308</v>
      </c>
      <c r="H6477" s="135">
        <v>110226.03999999998</v>
      </c>
      <c r="I6477" s="135">
        <v>229912.53999999995</v>
      </c>
      <c r="J6477" s="135">
        <v>484031.18000000005</v>
      </c>
      <c r="K6477" t="str">
        <f>VLOOKUP(C6477,ResCat!$A$2:$B$268,2,FALSE)</f>
        <v>PPOIFP</v>
      </c>
    </row>
    <row r="6478" spans="3:11" x14ac:dyDescent="0.25">
      <c r="C6478" s="134" t="s">
        <v>179</v>
      </c>
      <c r="D6478" s="134" t="s">
        <v>343</v>
      </c>
      <c r="E6478" s="134" t="s">
        <v>1023</v>
      </c>
      <c r="F6478" s="134" t="s">
        <v>1053</v>
      </c>
      <c r="G6478" s="134" t="s">
        <v>308</v>
      </c>
      <c r="H6478" s="135">
        <v>116184.45999999993</v>
      </c>
      <c r="I6478" s="135">
        <v>182113.12000000017</v>
      </c>
      <c r="J6478" s="135">
        <v>458225.92000000033</v>
      </c>
      <c r="K6478" t="str">
        <f>VLOOKUP(C6478,ResCat!$A$2:$B$268,2,FALSE)</f>
        <v>PPOIFP</v>
      </c>
    </row>
    <row r="6479" spans="3:11" x14ac:dyDescent="0.25">
      <c r="C6479" s="134" t="s">
        <v>179</v>
      </c>
      <c r="D6479" s="134" t="s">
        <v>1</v>
      </c>
      <c r="E6479" s="134" t="s">
        <v>363</v>
      </c>
      <c r="F6479" s="134" t="s">
        <v>310</v>
      </c>
      <c r="G6479" s="134" t="s">
        <v>311</v>
      </c>
      <c r="H6479" s="135">
        <v>0</v>
      </c>
      <c r="I6479" s="135">
        <v>42.69</v>
      </c>
      <c r="J6479" s="135">
        <v>42.69</v>
      </c>
      <c r="K6479" t="str">
        <f>VLOOKUP(C6479,ResCat!$A$2:$B$268,2,FALSE)</f>
        <v>PPOIFP</v>
      </c>
    </row>
    <row r="6480" spans="3:11" x14ac:dyDescent="0.25">
      <c r="C6480" s="134" t="s">
        <v>179</v>
      </c>
      <c r="D6480" s="134" t="s">
        <v>1</v>
      </c>
      <c r="E6480" s="134" t="s">
        <v>359</v>
      </c>
      <c r="F6480" s="134" t="s">
        <v>310</v>
      </c>
      <c r="G6480" s="134" t="s">
        <v>311</v>
      </c>
      <c r="H6480" s="135">
        <v>0</v>
      </c>
      <c r="I6480" s="135">
        <v>15.76</v>
      </c>
      <c r="J6480" s="135">
        <v>1200</v>
      </c>
      <c r="K6480" t="str">
        <f>VLOOKUP(C6480,ResCat!$A$2:$B$268,2,FALSE)</f>
        <v>PPOIFP</v>
      </c>
    </row>
    <row r="6481" spans="3:11" x14ac:dyDescent="0.25">
      <c r="C6481" s="134" t="s">
        <v>179</v>
      </c>
      <c r="D6481" s="134" t="s">
        <v>1</v>
      </c>
      <c r="E6481" s="134" t="s">
        <v>314</v>
      </c>
      <c r="F6481" s="134" t="s">
        <v>310</v>
      </c>
      <c r="G6481" s="134" t="s">
        <v>356</v>
      </c>
      <c r="H6481" s="135">
        <v>-150</v>
      </c>
      <c r="I6481" s="135">
        <v>-150</v>
      </c>
      <c r="J6481" s="135">
        <v>0</v>
      </c>
      <c r="K6481" t="str">
        <f>VLOOKUP(C6481,ResCat!$A$2:$B$268,2,FALSE)</f>
        <v>PPOIFP</v>
      </c>
    </row>
    <row r="6482" spans="3:11" x14ac:dyDescent="0.25">
      <c r="C6482" s="134" t="s">
        <v>179</v>
      </c>
      <c r="D6482" s="134" t="s">
        <v>1</v>
      </c>
      <c r="E6482" s="134" t="s">
        <v>339</v>
      </c>
      <c r="F6482" s="134" t="s">
        <v>310</v>
      </c>
      <c r="G6482" s="134" t="s">
        <v>353</v>
      </c>
      <c r="H6482" s="135">
        <v>5.98</v>
      </c>
      <c r="I6482" s="135">
        <v>8.5500000000000007</v>
      </c>
      <c r="J6482" s="135">
        <v>23.5</v>
      </c>
      <c r="K6482" t="str">
        <f>VLOOKUP(C6482,ResCat!$A$2:$B$268,2,FALSE)</f>
        <v>PPOIFP</v>
      </c>
    </row>
    <row r="6483" spans="3:11" x14ac:dyDescent="0.25">
      <c r="C6483" s="134" t="s">
        <v>179</v>
      </c>
      <c r="D6483" s="134" t="s">
        <v>1</v>
      </c>
      <c r="E6483" s="134" t="s">
        <v>342</v>
      </c>
      <c r="F6483" s="134" t="s">
        <v>310</v>
      </c>
      <c r="G6483" s="134" t="s">
        <v>348</v>
      </c>
      <c r="H6483" s="135">
        <v>-75.3</v>
      </c>
      <c r="I6483" s="135">
        <v>-75.3</v>
      </c>
      <c r="J6483" s="135">
        <v>200.2</v>
      </c>
      <c r="K6483" t="str">
        <f>VLOOKUP(C6483,ResCat!$A$2:$B$268,2,FALSE)</f>
        <v>PPOIFP</v>
      </c>
    </row>
    <row r="6484" spans="3:11" x14ac:dyDescent="0.25">
      <c r="C6484" s="134" t="s">
        <v>179</v>
      </c>
      <c r="D6484" s="134" t="s">
        <v>1</v>
      </c>
      <c r="E6484" s="134" t="s">
        <v>316</v>
      </c>
      <c r="F6484" s="134" t="s">
        <v>310</v>
      </c>
      <c r="G6484" s="134" t="s">
        <v>313</v>
      </c>
      <c r="H6484" s="135">
        <v>-168.94</v>
      </c>
      <c r="I6484" s="135">
        <v>-168.94</v>
      </c>
      <c r="J6484" s="135">
        <v>200.2</v>
      </c>
      <c r="K6484" t="str">
        <f>VLOOKUP(C6484,ResCat!$A$2:$B$268,2,FALSE)</f>
        <v>PPOIFP</v>
      </c>
    </row>
    <row r="6485" spans="3:11" x14ac:dyDescent="0.25">
      <c r="C6485" s="134" t="s">
        <v>179</v>
      </c>
      <c r="D6485" s="134" t="s">
        <v>1</v>
      </c>
      <c r="E6485" s="134" t="s">
        <v>320</v>
      </c>
      <c r="F6485" s="134" t="s">
        <v>310</v>
      </c>
      <c r="G6485" s="134" t="s">
        <v>315</v>
      </c>
      <c r="H6485" s="135">
        <v>492.75</v>
      </c>
      <c r="I6485" s="135">
        <v>-2711.68</v>
      </c>
      <c r="J6485" s="135">
        <v>-1324.5900000000001</v>
      </c>
      <c r="K6485" t="str">
        <f>VLOOKUP(C6485,ResCat!$A$2:$B$268,2,FALSE)</f>
        <v>PPOIFP</v>
      </c>
    </row>
    <row r="6486" spans="3:11" x14ac:dyDescent="0.25">
      <c r="C6486" s="134" t="s">
        <v>179</v>
      </c>
      <c r="D6486" s="134" t="s">
        <v>1</v>
      </c>
      <c r="E6486" s="134" t="s">
        <v>322</v>
      </c>
      <c r="F6486" s="134" t="s">
        <v>310</v>
      </c>
      <c r="G6486" s="134" t="s">
        <v>341</v>
      </c>
      <c r="H6486" s="135">
        <v>0</v>
      </c>
      <c r="I6486" s="135">
        <v>-356.68</v>
      </c>
      <c r="J6486" s="135">
        <v>-482</v>
      </c>
      <c r="K6486" t="str">
        <f>VLOOKUP(C6486,ResCat!$A$2:$B$268,2,FALSE)</f>
        <v>PPOIFP</v>
      </c>
    </row>
    <row r="6487" spans="3:11" x14ac:dyDescent="0.25">
      <c r="C6487" s="134" t="s">
        <v>179</v>
      </c>
      <c r="D6487" s="134" t="s">
        <v>1</v>
      </c>
      <c r="E6487" s="134" t="s">
        <v>326</v>
      </c>
      <c r="F6487" s="134" t="s">
        <v>310</v>
      </c>
      <c r="G6487" s="134" t="s">
        <v>317</v>
      </c>
      <c r="H6487" s="135">
        <v>0</v>
      </c>
      <c r="I6487" s="135">
        <v>6.08</v>
      </c>
      <c r="J6487" s="135">
        <v>6.08</v>
      </c>
      <c r="K6487" t="str">
        <f>VLOOKUP(C6487,ResCat!$A$2:$B$268,2,FALSE)</f>
        <v>PPOIFP</v>
      </c>
    </row>
    <row r="6488" spans="3:11" x14ac:dyDescent="0.25">
      <c r="C6488" s="134" t="s">
        <v>179</v>
      </c>
      <c r="D6488" s="134" t="s">
        <v>1</v>
      </c>
      <c r="E6488" s="134" t="s">
        <v>328</v>
      </c>
      <c r="F6488" s="134" t="s">
        <v>310</v>
      </c>
      <c r="G6488" s="134" t="s">
        <v>319</v>
      </c>
      <c r="H6488" s="135">
        <v>3317.6400000000003</v>
      </c>
      <c r="I6488" s="135">
        <v>5054.63</v>
      </c>
      <c r="J6488" s="135">
        <v>7255.32</v>
      </c>
      <c r="K6488" t="str">
        <f>VLOOKUP(C6488,ResCat!$A$2:$B$268,2,FALSE)</f>
        <v>PPOIFP</v>
      </c>
    </row>
    <row r="6489" spans="3:11" x14ac:dyDescent="0.25">
      <c r="C6489" s="134" t="s">
        <v>179</v>
      </c>
      <c r="D6489" s="134" t="s">
        <v>1</v>
      </c>
      <c r="E6489" s="134" t="s">
        <v>330</v>
      </c>
      <c r="F6489" s="134" t="s">
        <v>310</v>
      </c>
      <c r="G6489" s="134" t="s">
        <v>321</v>
      </c>
      <c r="H6489" s="135">
        <v>1821.11</v>
      </c>
      <c r="I6489" s="135">
        <v>1584.0000000000002</v>
      </c>
      <c r="J6489" s="135">
        <v>5165.49</v>
      </c>
      <c r="K6489" t="str">
        <f>VLOOKUP(C6489,ResCat!$A$2:$B$268,2,FALSE)</f>
        <v>PPOIFP</v>
      </c>
    </row>
    <row r="6490" spans="3:11" x14ac:dyDescent="0.25">
      <c r="C6490" s="134" t="s">
        <v>179</v>
      </c>
      <c r="D6490" s="134" t="s">
        <v>1</v>
      </c>
      <c r="E6490" s="134" t="s">
        <v>332</v>
      </c>
      <c r="F6490" s="134" t="s">
        <v>310</v>
      </c>
      <c r="G6490" s="134" t="s">
        <v>323</v>
      </c>
      <c r="H6490" s="135">
        <v>2028.6100000000001</v>
      </c>
      <c r="I6490" s="135">
        <v>2841.4</v>
      </c>
      <c r="J6490" s="135">
        <v>14776</v>
      </c>
      <c r="K6490" t="str">
        <f>VLOOKUP(C6490,ResCat!$A$2:$B$268,2,FALSE)</f>
        <v>PPOIFP</v>
      </c>
    </row>
    <row r="6491" spans="3:11" x14ac:dyDescent="0.25">
      <c r="C6491" s="134" t="s">
        <v>179</v>
      </c>
      <c r="D6491" s="134" t="s">
        <v>1</v>
      </c>
      <c r="E6491" s="134" t="s">
        <v>335</v>
      </c>
      <c r="F6491" s="134" t="s">
        <v>310</v>
      </c>
      <c r="G6491" s="134" t="s">
        <v>325</v>
      </c>
      <c r="H6491" s="135">
        <v>159.84</v>
      </c>
      <c r="I6491" s="135">
        <v>319.68</v>
      </c>
      <c r="J6491" s="135">
        <v>320</v>
      </c>
      <c r="K6491" t="str">
        <f>VLOOKUP(C6491,ResCat!$A$2:$B$268,2,FALSE)</f>
        <v>PPOIFP</v>
      </c>
    </row>
    <row r="6492" spans="3:11" x14ac:dyDescent="0.25">
      <c r="C6492" s="134" t="s">
        <v>179</v>
      </c>
      <c r="D6492" s="134" t="s">
        <v>1</v>
      </c>
      <c r="E6492" s="134" t="s">
        <v>4</v>
      </c>
      <c r="F6492" s="134" t="s">
        <v>310</v>
      </c>
      <c r="G6492" s="134" t="s">
        <v>327</v>
      </c>
      <c r="H6492" s="135">
        <v>17474.96</v>
      </c>
      <c r="I6492" s="135">
        <v>18016.7</v>
      </c>
      <c r="J6492" s="135">
        <v>48022.25</v>
      </c>
      <c r="K6492" t="str">
        <f>VLOOKUP(C6492,ResCat!$A$2:$B$268,2,FALSE)</f>
        <v>PPOIFP</v>
      </c>
    </row>
    <row r="6493" spans="3:11" x14ac:dyDescent="0.25">
      <c r="C6493" s="134" t="s">
        <v>179</v>
      </c>
      <c r="D6493" s="134" t="s">
        <v>1</v>
      </c>
      <c r="E6493" s="134" t="s">
        <v>511</v>
      </c>
      <c r="F6493" s="134" t="s">
        <v>310</v>
      </c>
      <c r="G6493" s="134" t="s">
        <v>329</v>
      </c>
      <c r="H6493" s="135">
        <v>59399.75</v>
      </c>
      <c r="I6493" s="135">
        <v>59699.75</v>
      </c>
      <c r="J6493" s="135">
        <v>89701.209999999992</v>
      </c>
      <c r="K6493" t="str">
        <f>VLOOKUP(C6493,ResCat!$A$2:$B$268,2,FALSE)</f>
        <v>PPOIFP</v>
      </c>
    </row>
    <row r="6494" spans="3:11" x14ac:dyDescent="0.25">
      <c r="C6494" s="134" t="s">
        <v>179</v>
      </c>
      <c r="D6494" s="134" t="s">
        <v>1</v>
      </c>
      <c r="E6494" s="134" t="s">
        <v>969</v>
      </c>
      <c r="F6494" s="134" t="s">
        <v>310</v>
      </c>
      <c r="G6494" s="134" t="s">
        <v>331</v>
      </c>
      <c r="H6494" s="135">
        <v>3676.8500000000004</v>
      </c>
      <c r="I6494" s="135">
        <v>6222.72</v>
      </c>
      <c r="J6494" s="135">
        <v>10038.73</v>
      </c>
      <c r="K6494" t="str">
        <f>VLOOKUP(C6494,ResCat!$A$2:$B$268,2,FALSE)</f>
        <v>PPOIFP</v>
      </c>
    </row>
    <row r="6495" spans="3:11" x14ac:dyDescent="0.25">
      <c r="C6495" s="134" t="s">
        <v>179</v>
      </c>
      <c r="D6495" s="134" t="s">
        <v>1</v>
      </c>
      <c r="E6495" s="134" t="s">
        <v>961</v>
      </c>
      <c r="F6495" s="134" t="s">
        <v>310</v>
      </c>
      <c r="G6495" s="134" t="s">
        <v>334</v>
      </c>
      <c r="H6495" s="135">
        <v>24143.430000000004</v>
      </c>
      <c r="I6495" s="135">
        <v>20507.79</v>
      </c>
      <c r="J6495" s="135">
        <v>55111.8</v>
      </c>
      <c r="K6495" t="str">
        <f>VLOOKUP(C6495,ResCat!$A$2:$B$268,2,FALSE)</f>
        <v>PPOIFP</v>
      </c>
    </row>
    <row r="6496" spans="3:11" x14ac:dyDescent="0.25">
      <c r="C6496" s="134" t="s">
        <v>179</v>
      </c>
      <c r="D6496" s="134" t="s">
        <v>1</v>
      </c>
      <c r="E6496" s="134" t="s">
        <v>970</v>
      </c>
      <c r="F6496" s="134" t="s">
        <v>310</v>
      </c>
      <c r="G6496" s="134" t="s">
        <v>333</v>
      </c>
      <c r="H6496" s="135">
        <v>328017.79000000015</v>
      </c>
      <c r="I6496" s="135">
        <v>365590.0700000003</v>
      </c>
      <c r="J6496" s="135">
        <v>795440.70000000019</v>
      </c>
      <c r="K6496" t="str">
        <f>VLOOKUP(C6496,ResCat!$A$2:$B$268,2,FALSE)</f>
        <v>PPOIFP</v>
      </c>
    </row>
    <row r="6497" spans="3:11" x14ac:dyDescent="0.25">
      <c r="C6497" s="134" t="s">
        <v>179</v>
      </c>
      <c r="D6497" s="134" t="s">
        <v>1</v>
      </c>
      <c r="E6497" s="134" t="s">
        <v>1023</v>
      </c>
      <c r="F6497" s="134" t="s">
        <v>310</v>
      </c>
      <c r="G6497" s="134" t="s">
        <v>308</v>
      </c>
      <c r="H6497" s="135">
        <v>131761.44</v>
      </c>
      <c r="I6497" s="135">
        <v>302110.24000000011</v>
      </c>
      <c r="J6497" s="135">
        <v>706441.87000000011</v>
      </c>
      <c r="K6497" t="str">
        <f>VLOOKUP(C6497,ResCat!$A$2:$B$268,2,FALSE)</f>
        <v>PPOIFP</v>
      </c>
    </row>
    <row r="6498" spans="3:11" x14ac:dyDescent="0.25">
      <c r="C6498" s="134" t="s">
        <v>180</v>
      </c>
      <c r="D6498" s="134" t="s">
        <v>3</v>
      </c>
      <c r="E6498" s="134" t="s">
        <v>361</v>
      </c>
      <c r="F6498" s="134" t="s">
        <v>310</v>
      </c>
      <c r="G6498" s="134" t="s">
        <v>355</v>
      </c>
      <c r="H6498" s="135">
        <v>-199.5</v>
      </c>
      <c r="I6498" s="135">
        <v>-199.5</v>
      </c>
      <c r="J6498" s="135">
        <v>0</v>
      </c>
      <c r="K6498" t="str">
        <f>VLOOKUP(C6498,ResCat!$A$2:$B$268,2,FALSE)</f>
        <v>PPOIFP</v>
      </c>
    </row>
    <row r="6499" spans="3:11" x14ac:dyDescent="0.25">
      <c r="C6499" s="134" t="s">
        <v>180</v>
      </c>
      <c r="D6499" s="134" t="s">
        <v>3</v>
      </c>
      <c r="E6499" s="134" t="s">
        <v>314</v>
      </c>
      <c r="F6499" s="134" t="s">
        <v>310</v>
      </c>
      <c r="G6499" s="134" t="s">
        <v>356</v>
      </c>
      <c r="H6499" s="135">
        <v>-260.97000000000003</v>
      </c>
      <c r="I6499" s="135">
        <v>-260.97000000000003</v>
      </c>
      <c r="J6499" s="135">
        <v>-612</v>
      </c>
      <c r="K6499" t="str">
        <f>VLOOKUP(C6499,ResCat!$A$2:$B$268,2,FALSE)</f>
        <v>PPOIFP</v>
      </c>
    </row>
    <row r="6500" spans="3:11" x14ac:dyDescent="0.25">
      <c r="C6500" s="134" t="s">
        <v>180</v>
      </c>
      <c r="D6500" s="134" t="s">
        <v>3</v>
      </c>
      <c r="E6500" s="134" t="s">
        <v>318</v>
      </c>
      <c r="F6500" s="134" t="s">
        <v>310</v>
      </c>
      <c r="G6500" s="134" t="s">
        <v>358</v>
      </c>
      <c r="H6500" s="135">
        <v>-1742.0700000000002</v>
      </c>
      <c r="I6500" s="135">
        <v>-2626.24</v>
      </c>
      <c r="J6500" s="135">
        <v>0</v>
      </c>
      <c r="K6500" t="str">
        <f>VLOOKUP(C6500,ResCat!$A$2:$B$268,2,FALSE)</f>
        <v>PPOIFP</v>
      </c>
    </row>
    <row r="6501" spans="3:11" x14ac:dyDescent="0.25">
      <c r="C6501" s="134" t="s">
        <v>180</v>
      </c>
      <c r="D6501" s="134" t="s">
        <v>2</v>
      </c>
      <c r="E6501" s="134" t="s">
        <v>312</v>
      </c>
      <c r="F6501" s="134" t="s">
        <v>310</v>
      </c>
      <c r="G6501" s="134" t="s">
        <v>364</v>
      </c>
      <c r="H6501" s="135">
        <v>55.22</v>
      </c>
      <c r="I6501" s="135">
        <v>81.709999999999994</v>
      </c>
      <c r="J6501" s="135">
        <v>0</v>
      </c>
      <c r="K6501" t="str">
        <f>VLOOKUP(C6501,ResCat!$A$2:$B$268,2,FALSE)</f>
        <v>PPOIFP</v>
      </c>
    </row>
    <row r="6502" spans="3:11" x14ac:dyDescent="0.25">
      <c r="C6502" s="134" t="s">
        <v>180</v>
      </c>
      <c r="D6502" s="134" t="s">
        <v>2</v>
      </c>
      <c r="E6502" s="134" t="s">
        <v>357</v>
      </c>
      <c r="F6502" s="134" t="s">
        <v>310</v>
      </c>
      <c r="G6502" s="134" t="s">
        <v>338</v>
      </c>
      <c r="H6502" s="135">
        <v>108.44</v>
      </c>
      <c r="I6502" s="135">
        <v>213.6</v>
      </c>
      <c r="J6502" s="135">
        <v>0</v>
      </c>
      <c r="K6502" t="str">
        <f>VLOOKUP(C6502,ResCat!$A$2:$B$268,2,FALSE)</f>
        <v>PPOIFP</v>
      </c>
    </row>
    <row r="6503" spans="3:11" x14ac:dyDescent="0.25">
      <c r="C6503" s="134" t="s">
        <v>180</v>
      </c>
      <c r="D6503" s="134" t="s">
        <v>2</v>
      </c>
      <c r="E6503" s="134" t="s">
        <v>314</v>
      </c>
      <c r="F6503" s="134" t="s">
        <v>310</v>
      </c>
      <c r="G6503" s="134" t="s">
        <v>356</v>
      </c>
      <c r="H6503" s="135">
        <v>-200.15999999999997</v>
      </c>
      <c r="I6503" s="135">
        <v>-121.28999999999999</v>
      </c>
      <c r="J6503" s="135">
        <v>-544</v>
      </c>
      <c r="K6503" t="str">
        <f>VLOOKUP(C6503,ResCat!$A$2:$B$268,2,FALSE)</f>
        <v>PPOIFP</v>
      </c>
    </row>
    <row r="6504" spans="3:11" x14ac:dyDescent="0.25">
      <c r="C6504" s="134" t="s">
        <v>180</v>
      </c>
      <c r="D6504" s="134" t="s">
        <v>2</v>
      </c>
      <c r="E6504" s="134" t="s">
        <v>339</v>
      </c>
      <c r="F6504" s="134" t="s">
        <v>310</v>
      </c>
      <c r="G6504" s="134" t="s">
        <v>353</v>
      </c>
      <c r="H6504" s="135">
        <v>27.11</v>
      </c>
      <c r="I6504" s="135">
        <v>53.4</v>
      </c>
      <c r="J6504" s="135">
        <v>0</v>
      </c>
      <c r="K6504" t="str">
        <f>VLOOKUP(C6504,ResCat!$A$2:$B$268,2,FALSE)</f>
        <v>PPOIFP</v>
      </c>
    </row>
    <row r="6505" spans="3:11" x14ac:dyDescent="0.25">
      <c r="C6505" s="134" t="s">
        <v>180</v>
      </c>
      <c r="D6505" s="134" t="s">
        <v>2</v>
      </c>
      <c r="E6505" s="134" t="s">
        <v>316</v>
      </c>
      <c r="F6505" s="134" t="s">
        <v>310</v>
      </c>
      <c r="G6505" s="134" t="s">
        <v>313</v>
      </c>
      <c r="H6505" s="135">
        <v>-986.07</v>
      </c>
      <c r="I6505" s="135">
        <v>-986.07</v>
      </c>
      <c r="J6505" s="135">
        <v>0</v>
      </c>
      <c r="K6505" t="str">
        <f>VLOOKUP(C6505,ResCat!$A$2:$B$268,2,FALSE)</f>
        <v>PPOIFP</v>
      </c>
    </row>
    <row r="6506" spans="3:11" x14ac:dyDescent="0.25">
      <c r="C6506" s="134" t="s">
        <v>180</v>
      </c>
      <c r="D6506" s="134" t="s">
        <v>2</v>
      </c>
      <c r="E6506" s="134" t="s">
        <v>318</v>
      </c>
      <c r="F6506" s="134" t="s">
        <v>310</v>
      </c>
      <c r="G6506" s="134" t="s">
        <v>358</v>
      </c>
      <c r="H6506" s="135">
        <v>0</v>
      </c>
      <c r="I6506" s="135">
        <v>0</v>
      </c>
      <c r="J6506" s="135">
        <v>0</v>
      </c>
      <c r="K6506" t="str">
        <f>VLOOKUP(C6506,ResCat!$A$2:$B$268,2,FALSE)</f>
        <v>PPOIFP</v>
      </c>
    </row>
    <row r="6507" spans="3:11" x14ac:dyDescent="0.25">
      <c r="C6507" s="134" t="s">
        <v>180</v>
      </c>
      <c r="D6507" s="134" t="s">
        <v>2</v>
      </c>
      <c r="E6507" s="134" t="s">
        <v>320</v>
      </c>
      <c r="F6507" s="134" t="s">
        <v>310</v>
      </c>
      <c r="G6507" s="134" t="s">
        <v>315</v>
      </c>
      <c r="H6507" s="135">
        <v>-21.7</v>
      </c>
      <c r="I6507" s="135">
        <v>-21.7</v>
      </c>
      <c r="J6507" s="135">
        <v>-73</v>
      </c>
      <c r="K6507" t="str">
        <f>VLOOKUP(C6507,ResCat!$A$2:$B$268,2,FALSE)</f>
        <v>PPOIFP</v>
      </c>
    </row>
    <row r="6508" spans="3:11" x14ac:dyDescent="0.25">
      <c r="C6508" s="134" t="s">
        <v>180</v>
      </c>
      <c r="D6508" s="134" t="s">
        <v>1</v>
      </c>
      <c r="E6508" s="134" t="s">
        <v>339</v>
      </c>
      <c r="F6508" s="134" t="s">
        <v>310</v>
      </c>
      <c r="G6508" s="134" t="s">
        <v>353</v>
      </c>
      <c r="H6508" s="135">
        <v>-931.25</v>
      </c>
      <c r="I6508" s="135">
        <v>-931.25</v>
      </c>
      <c r="J6508" s="135">
        <v>-2558.38</v>
      </c>
      <c r="K6508" t="str">
        <f>VLOOKUP(C6508,ResCat!$A$2:$B$268,2,FALSE)</f>
        <v>PPOIFP</v>
      </c>
    </row>
    <row r="6509" spans="3:11" x14ac:dyDescent="0.25">
      <c r="C6509" s="134" t="s">
        <v>180</v>
      </c>
      <c r="D6509" s="134" t="s">
        <v>1</v>
      </c>
      <c r="E6509" s="134" t="s">
        <v>342</v>
      </c>
      <c r="F6509" s="134" t="s">
        <v>310</v>
      </c>
      <c r="G6509" s="134" t="s">
        <v>348</v>
      </c>
      <c r="H6509" s="135">
        <v>0</v>
      </c>
      <c r="I6509" s="135">
        <v>0</v>
      </c>
      <c r="J6509" s="135">
        <v>0</v>
      </c>
      <c r="K6509" t="str">
        <f>VLOOKUP(C6509,ResCat!$A$2:$B$268,2,FALSE)</f>
        <v>PPOIFP</v>
      </c>
    </row>
    <row r="6510" spans="3:11" x14ac:dyDescent="0.25">
      <c r="C6510" s="134" t="s">
        <v>181</v>
      </c>
      <c r="D6510" s="134" t="s">
        <v>3</v>
      </c>
      <c r="E6510" s="134" t="s">
        <v>1032</v>
      </c>
      <c r="F6510" s="134" t="s">
        <v>310</v>
      </c>
      <c r="G6510" s="134" t="s">
        <v>311</v>
      </c>
      <c r="H6510" s="135">
        <v>166</v>
      </c>
      <c r="I6510" s="135">
        <v>0</v>
      </c>
      <c r="J6510" s="135">
        <v>0</v>
      </c>
      <c r="K6510" t="str">
        <f>VLOOKUP(C6510,ResCat!$A$2:$B$268,2,FALSE)</f>
        <v>PPOIFP</v>
      </c>
    </row>
    <row r="6511" spans="3:11" x14ac:dyDescent="0.25">
      <c r="C6511" s="134" t="s">
        <v>181</v>
      </c>
      <c r="D6511" s="134" t="s">
        <v>3</v>
      </c>
      <c r="E6511" s="134" t="s">
        <v>367</v>
      </c>
      <c r="F6511" s="134" t="s">
        <v>310</v>
      </c>
      <c r="G6511" s="134" t="s">
        <v>311</v>
      </c>
      <c r="H6511" s="135">
        <v>0</v>
      </c>
      <c r="I6511" s="135">
        <v>0</v>
      </c>
      <c r="J6511" s="135">
        <v>0</v>
      </c>
      <c r="K6511" t="str">
        <f>VLOOKUP(C6511,ResCat!$A$2:$B$268,2,FALSE)</f>
        <v>PPOIFP</v>
      </c>
    </row>
    <row r="6512" spans="3:11" x14ac:dyDescent="0.25">
      <c r="C6512" s="134" t="s">
        <v>181</v>
      </c>
      <c r="D6512" s="134" t="s">
        <v>3</v>
      </c>
      <c r="E6512" s="134" t="s">
        <v>1037</v>
      </c>
      <c r="F6512" s="134" t="s">
        <v>310</v>
      </c>
      <c r="G6512" s="134" t="s">
        <v>311</v>
      </c>
      <c r="H6512" s="135">
        <v>-251.38</v>
      </c>
      <c r="I6512" s="135">
        <v>-296.37</v>
      </c>
      <c r="J6512" s="135">
        <v>-535</v>
      </c>
      <c r="K6512" t="str">
        <f>VLOOKUP(C6512,ResCat!$A$2:$B$268,2,FALSE)</f>
        <v>PPOIFP</v>
      </c>
    </row>
    <row r="6513" spans="3:11" x14ac:dyDescent="0.25">
      <c r="C6513" s="134" t="s">
        <v>181</v>
      </c>
      <c r="D6513" s="134" t="s">
        <v>3</v>
      </c>
      <c r="E6513" s="134" t="s">
        <v>1035</v>
      </c>
      <c r="F6513" s="134" t="s">
        <v>310</v>
      </c>
      <c r="G6513" s="134" t="s">
        <v>311</v>
      </c>
      <c r="H6513" s="135">
        <v>0</v>
      </c>
      <c r="I6513" s="135">
        <v>0</v>
      </c>
      <c r="J6513" s="135">
        <v>0</v>
      </c>
      <c r="K6513" t="str">
        <f>VLOOKUP(C6513,ResCat!$A$2:$B$268,2,FALSE)</f>
        <v>PPOIFP</v>
      </c>
    </row>
    <row r="6514" spans="3:11" x14ac:dyDescent="0.25">
      <c r="C6514" s="134" t="s">
        <v>181</v>
      </c>
      <c r="D6514" s="134" t="s">
        <v>3</v>
      </c>
      <c r="E6514" s="134" t="s">
        <v>1025</v>
      </c>
      <c r="F6514" s="134" t="s">
        <v>310</v>
      </c>
      <c r="G6514" s="134" t="s">
        <v>311</v>
      </c>
      <c r="H6514" s="135">
        <v>-1906.86</v>
      </c>
      <c r="I6514" s="135">
        <v>-1906.86</v>
      </c>
      <c r="J6514" s="135">
        <v>-1795</v>
      </c>
      <c r="K6514" t="str">
        <f>VLOOKUP(C6514,ResCat!$A$2:$B$268,2,FALSE)</f>
        <v>PPOIFP</v>
      </c>
    </row>
    <row r="6515" spans="3:11" x14ac:dyDescent="0.25">
      <c r="C6515" s="134" t="s">
        <v>181</v>
      </c>
      <c r="D6515" s="134" t="s">
        <v>3</v>
      </c>
      <c r="E6515" s="134" t="s">
        <v>365</v>
      </c>
      <c r="F6515" s="134" t="s">
        <v>310</v>
      </c>
      <c r="G6515" s="134" t="s">
        <v>311</v>
      </c>
      <c r="H6515" s="135">
        <v>-577</v>
      </c>
      <c r="I6515" s="135">
        <v>-577</v>
      </c>
      <c r="J6515" s="135">
        <v>-60</v>
      </c>
      <c r="K6515" t="str">
        <f>VLOOKUP(C6515,ResCat!$A$2:$B$268,2,FALSE)</f>
        <v>PPOIFP</v>
      </c>
    </row>
    <row r="6516" spans="3:11" x14ac:dyDescent="0.25">
      <c r="C6516" s="134" t="s">
        <v>181</v>
      </c>
      <c r="D6516" s="134" t="s">
        <v>3</v>
      </c>
      <c r="E6516" s="134" t="s">
        <v>344</v>
      </c>
      <c r="F6516" s="134" t="s">
        <v>310</v>
      </c>
      <c r="G6516" s="134" t="s">
        <v>311</v>
      </c>
      <c r="H6516" s="135">
        <v>-627.40000000000009</v>
      </c>
      <c r="I6516" s="135">
        <v>-627.40000000000009</v>
      </c>
      <c r="J6516" s="135">
        <v>551</v>
      </c>
      <c r="K6516" t="str">
        <f>VLOOKUP(C6516,ResCat!$A$2:$B$268,2,FALSE)</f>
        <v>PPOIFP</v>
      </c>
    </row>
    <row r="6517" spans="3:11" x14ac:dyDescent="0.25">
      <c r="C6517" s="134" t="s">
        <v>181</v>
      </c>
      <c r="D6517" s="134" t="s">
        <v>3</v>
      </c>
      <c r="E6517" s="134" t="s">
        <v>1030</v>
      </c>
      <c r="F6517" s="134" t="s">
        <v>310</v>
      </c>
      <c r="G6517" s="134" t="s">
        <v>311</v>
      </c>
      <c r="H6517" s="135">
        <v>0</v>
      </c>
      <c r="I6517" s="135">
        <v>0</v>
      </c>
      <c r="J6517" s="135">
        <v>0</v>
      </c>
      <c r="K6517" t="str">
        <f>VLOOKUP(C6517,ResCat!$A$2:$B$268,2,FALSE)</f>
        <v>PPOIFP</v>
      </c>
    </row>
    <row r="6518" spans="3:11" x14ac:dyDescent="0.25">
      <c r="C6518" s="134" t="s">
        <v>181</v>
      </c>
      <c r="D6518" s="134" t="s">
        <v>3</v>
      </c>
      <c r="E6518" s="134" t="s">
        <v>345</v>
      </c>
      <c r="F6518" s="134" t="s">
        <v>310</v>
      </c>
      <c r="G6518" s="134" t="s">
        <v>311</v>
      </c>
      <c r="H6518" s="135">
        <v>243.5</v>
      </c>
      <c r="I6518" s="135">
        <v>-3.5</v>
      </c>
      <c r="J6518" s="135">
        <v>129.29999999999995</v>
      </c>
      <c r="K6518" t="str">
        <f>VLOOKUP(C6518,ResCat!$A$2:$B$268,2,FALSE)</f>
        <v>PPOIFP</v>
      </c>
    </row>
    <row r="6519" spans="3:11" x14ac:dyDescent="0.25">
      <c r="C6519" s="134" t="s">
        <v>181</v>
      </c>
      <c r="D6519" s="134" t="s">
        <v>3</v>
      </c>
      <c r="E6519" s="134" t="s">
        <v>346</v>
      </c>
      <c r="F6519" s="134" t="s">
        <v>310</v>
      </c>
      <c r="G6519" s="134" t="s">
        <v>311</v>
      </c>
      <c r="H6519" s="135">
        <v>-409.85999999999996</v>
      </c>
      <c r="I6519" s="135">
        <v>-489.81999999999994</v>
      </c>
      <c r="J6519" s="135">
        <v>-539.66999999999996</v>
      </c>
      <c r="K6519" t="str">
        <f>VLOOKUP(C6519,ResCat!$A$2:$B$268,2,FALSE)</f>
        <v>PPOIFP</v>
      </c>
    </row>
    <row r="6520" spans="3:11" x14ac:dyDescent="0.25">
      <c r="C6520" s="134" t="s">
        <v>181</v>
      </c>
      <c r="D6520" s="134" t="s">
        <v>3</v>
      </c>
      <c r="E6520" s="134" t="s">
        <v>309</v>
      </c>
      <c r="F6520" s="134" t="s">
        <v>310</v>
      </c>
      <c r="G6520" s="134" t="s">
        <v>311</v>
      </c>
      <c r="H6520" s="135">
        <v>777.04</v>
      </c>
      <c r="I6520" s="135">
        <v>1157.9200000000003</v>
      </c>
      <c r="J6520" s="135">
        <v>407.49</v>
      </c>
      <c r="K6520" t="str">
        <f>VLOOKUP(C6520,ResCat!$A$2:$B$268,2,FALSE)</f>
        <v>PPOIFP</v>
      </c>
    </row>
    <row r="6521" spans="3:11" x14ac:dyDescent="0.25">
      <c r="C6521" s="134" t="s">
        <v>181</v>
      </c>
      <c r="D6521" s="134" t="s">
        <v>3</v>
      </c>
      <c r="E6521" s="134" t="s">
        <v>1026</v>
      </c>
      <c r="F6521" s="134" t="s">
        <v>310</v>
      </c>
      <c r="G6521" s="134" t="s">
        <v>311</v>
      </c>
      <c r="H6521" s="135">
        <v>11780.369999999999</v>
      </c>
      <c r="I6521" s="135">
        <v>14340.239999999998</v>
      </c>
      <c r="J6521" s="135">
        <v>6151.59</v>
      </c>
      <c r="K6521" t="str">
        <f>VLOOKUP(C6521,ResCat!$A$2:$B$268,2,FALSE)</f>
        <v>PPOIFP</v>
      </c>
    </row>
    <row r="6522" spans="3:11" x14ac:dyDescent="0.25">
      <c r="C6522" s="134" t="s">
        <v>181</v>
      </c>
      <c r="D6522" s="134" t="s">
        <v>3</v>
      </c>
      <c r="E6522" s="134" t="s">
        <v>362</v>
      </c>
      <c r="F6522" s="134" t="s">
        <v>310</v>
      </c>
      <c r="G6522" s="134" t="s">
        <v>311</v>
      </c>
      <c r="H6522" s="135">
        <v>-1049.32</v>
      </c>
      <c r="I6522" s="135">
        <v>-651.28999999999985</v>
      </c>
      <c r="J6522" s="135">
        <v>147.62999999999985</v>
      </c>
      <c r="K6522" t="str">
        <f>VLOOKUP(C6522,ResCat!$A$2:$B$268,2,FALSE)</f>
        <v>PPOIFP</v>
      </c>
    </row>
    <row r="6523" spans="3:11" x14ac:dyDescent="0.25">
      <c r="C6523" s="134" t="s">
        <v>181</v>
      </c>
      <c r="D6523" s="134" t="s">
        <v>3</v>
      </c>
      <c r="E6523" s="134" t="s">
        <v>1027</v>
      </c>
      <c r="F6523" s="134" t="s">
        <v>310</v>
      </c>
      <c r="G6523" s="134" t="s">
        <v>311</v>
      </c>
      <c r="H6523" s="135">
        <v>-525.43999999999915</v>
      </c>
      <c r="I6523" s="135">
        <v>3387.94</v>
      </c>
      <c r="J6523" s="135">
        <v>7668.6800000000012</v>
      </c>
      <c r="K6523" t="str">
        <f>VLOOKUP(C6523,ResCat!$A$2:$B$268,2,FALSE)</f>
        <v>PPOIFP</v>
      </c>
    </row>
    <row r="6524" spans="3:11" x14ac:dyDescent="0.25">
      <c r="C6524" s="134" t="s">
        <v>181</v>
      </c>
      <c r="D6524" s="134" t="s">
        <v>3</v>
      </c>
      <c r="E6524" s="134" t="s">
        <v>1028</v>
      </c>
      <c r="F6524" s="134" t="s">
        <v>310</v>
      </c>
      <c r="G6524" s="134" t="s">
        <v>311</v>
      </c>
      <c r="H6524" s="135">
        <v>1279.0200000000002</v>
      </c>
      <c r="I6524" s="135">
        <v>3002.1200000000003</v>
      </c>
      <c r="J6524" s="135">
        <v>3349.7699999999995</v>
      </c>
      <c r="K6524" t="str">
        <f>VLOOKUP(C6524,ResCat!$A$2:$B$268,2,FALSE)</f>
        <v>PPOIFP</v>
      </c>
    </row>
    <row r="6525" spans="3:11" x14ac:dyDescent="0.25">
      <c r="C6525" s="134" t="s">
        <v>181</v>
      </c>
      <c r="D6525" s="134" t="s">
        <v>3</v>
      </c>
      <c r="E6525" s="134" t="s">
        <v>363</v>
      </c>
      <c r="F6525" s="134" t="s">
        <v>310</v>
      </c>
      <c r="G6525" s="134" t="s">
        <v>311</v>
      </c>
      <c r="H6525" s="135">
        <v>9302.2999999999993</v>
      </c>
      <c r="I6525" s="135">
        <v>12411.929999999991</v>
      </c>
      <c r="J6525" s="135">
        <v>30112.229999999996</v>
      </c>
      <c r="K6525" t="str">
        <f>VLOOKUP(C6525,ResCat!$A$2:$B$268,2,FALSE)</f>
        <v>PPOIFP</v>
      </c>
    </row>
    <row r="6526" spans="3:11" x14ac:dyDescent="0.25">
      <c r="C6526" s="134" t="s">
        <v>181</v>
      </c>
      <c r="D6526" s="134" t="s">
        <v>3</v>
      </c>
      <c r="E6526" s="134" t="s">
        <v>1029</v>
      </c>
      <c r="F6526" s="134" t="s">
        <v>310</v>
      </c>
      <c r="G6526" s="134" t="s">
        <v>311</v>
      </c>
      <c r="H6526" s="135">
        <v>-2273.1899999999991</v>
      </c>
      <c r="I6526" s="135">
        <v>-592.38999999999942</v>
      </c>
      <c r="J6526" s="135">
        <v>2792.27</v>
      </c>
      <c r="K6526" t="str">
        <f>VLOOKUP(C6526,ResCat!$A$2:$B$268,2,FALSE)</f>
        <v>PPOIFP</v>
      </c>
    </row>
    <row r="6527" spans="3:11" x14ac:dyDescent="0.25">
      <c r="C6527" s="134" t="s">
        <v>181</v>
      </c>
      <c r="D6527" s="134" t="s">
        <v>3</v>
      </c>
      <c r="E6527" s="134" t="s">
        <v>349</v>
      </c>
      <c r="F6527" s="134" t="s">
        <v>310</v>
      </c>
      <c r="G6527" s="134" t="s">
        <v>311</v>
      </c>
      <c r="H6527" s="135">
        <v>-3072.2799999999993</v>
      </c>
      <c r="I6527" s="135">
        <v>-1938.8399999999988</v>
      </c>
      <c r="J6527" s="135">
        <v>2610.96</v>
      </c>
      <c r="K6527" t="str">
        <f>VLOOKUP(C6527,ResCat!$A$2:$B$268,2,FALSE)</f>
        <v>PPOIFP</v>
      </c>
    </row>
    <row r="6528" spans="3:11" x14ac:dyDescent="0.25">
      <c r="C6528" s="134" t="s">
        <v>181</v>
      </c>
      <c r="D6528" s="134" t="s">
        <v>3</v>
      </c>
      <c r="E6528" s="134" t="s">
        <v>350</v>
      </c>
      <c r="F6528" s="134" t="s">
        <v>310</v>
      </c>
      <c r="G6528" s="134" t="s">
        <v>311</v>
      </c>
      <c r="H6528" s="135">
        <v>-7518</v>
      </c>
      <c r="I6528" s="135">
        <v>-6106.4800000000005</v>
      </c>
      <c r="J6528" s="135">
        <v>-3961.85</v>
      </c>
      <c r="K6528" t="str">
        <f>VLOOKUP(C6528,ResCat!$A$2:$B$268,2,FALSE)</f>
        <v>PPOIFP</v>
      </c>
    </row>
    <row r="6529" spans="3:11" x14ac:dyDescent="0.25">
      <c r="C6529" s="134" t="s">
        <v>181</v>
      </c>
      <c r="D6529" s="134" t="s">
        <v>3</v>
      </c>
      <c r="E6529" s="134" t="s">
        <v>359</v>
      </c>
      <c r="F6529" s="134" t="s">
        <v>310</v>
      </c>
      <c r="G6529" s="134" t="s">
        <v>311</v>
      </c>
      <c r="H6529" s="135">
        <v>3431.9100000000017</v>
      </c>
      <c r="I6529" s="135">
        <v>5292.8300000000008</v>
      </c>
      <c r="J6529" s="135">
        <v>4225.25</v>
      </c>
      <c r="K6529" t="str">
        <f>VLOOKUP(C6529,ResCat!$A$2:$B$268,2,FALSE)</f>
        <v>PPOIFP</v>
      </c>
    </row>
    <row r="6530" spans="3:11" x14ac:dyDescent="0.25">
      <c r="C6530" s="134" t="s">
        <v>181</v>
      </c>
      <c r="D6530" s="134" t="s">
        <v>3</v>
      </c>
      <c r="E6530" s="134" t="s">
        <v>354</v>
      </c>
      <c r="F6530" s="134" t="s">
        <v>310</v>
      </c>
      <c r="G6530" s="134" t="s">
        <v>311</v>
      </c>
      <c r="H6530" s="135">
        <v>5382.7799999999988</v>
      </c>
      <c r="I6530" s="135">
        <v>6970.6399999999994</v>
      </c>
      <c r="J6530" s="135">
        <v>6724.95</v>
      </c>
      <c r="K6530" t="str">
        <f>VLOOKUP(C6530,ResCat!$A$2:$B$268,2,FALSE)</f>
        <v>PPOIFP</v>
      </c>
    </row>
    <row r="6531" spans="3:11" x14ac:dyDescent="0.25">
      <c r="C6531" s="134" t="s">
        <v>181</v>
      </c>
      <c r="D6531" s="134" t="s">
        <v>3</v>
      </c>
      <c r="E6531" s="134" t="s">
        <v>366</v>
      </c>
      <c r="F6531" s="134" t="s">
        <v>310</v>
      </c>
      <c r="G6531" s="134" t="s">
        <v>311</v>
      </c>
      <c r="H6531" s="135">
        <v>10465.77</v>
      </c>
      <c r="I6531" s="135">
        <v>13732.250000000002</v>
      </c>
      <c r="J6531" s="135">
        <v>18949.160000000007</v>
      </c>
      <c r="K6531" t="str">
        <f>VLOOKUP(C6531,ResCat!$A$2:$B$268,2,FALSE)</f>
        <v>PPOIFP</v>
      </c>
    </row>
    <row r="6532" spans="3:11" x14ac:dyDescent="0.25">
      <c r="C6532" s="134" t="s">
        <v>181</v>
      </c>
      <c r="D6532" s="134" t="s">
        <v>3</v>
      </c>
      <c r="E6532" s="134" t="s">
        <v>337</v>
      </c>
      <c r="F6532" s="134" t="s">
        <v>310</v>
      </c>
      <c r="G6532" s="134" t="s">
        <v>311</v>
      </c>
      <c r="H6532" s="135">
        <v>611.42999999999995</v>
      </c>
      <c r="I6532" s="135">
        <v>2373.2999999999997</v>
      </c>
      <c r="J6532" s="135">
        <v>-634.56999999999982</v>
      </c>
      <c r="K6532" t="str">
        <f>VLOOKUP(C6532,ResCat!$A$2:$B$268,2,FALSE)</f>
        <v>PPOIFP</v>
      </c>
    </row>
    <row r="6533" spans="3:11" x14ac:dyDescent="0.25">
      <c r="C6533" s="134" t="s">
        <v>181</v>
      </c>
      <c r="D6533" s="134" t="s">
        <v>3</v>
      </c>
      <c r="E6533" s="134" t="s">
        <v>352</v>
      </c>
      <c r="F6533" s="134" t="s">
        <v>310</v>
      </c>
      <c r="G6533" s="134" t="s">
        <v>351</v>
      </c>
      <c r="H6533" s="135">
        <v>1475.6500000000003</v>
      </c>
      <c r="I6533" s="135">
        <v>2452.0899999999997</v>
      </c>
      <c r="J6533" s="135">
        <v>13704.889999999998</v>
      </c>
      <c r="K6533" t="str">
        <f>VLOOKUP(C6533,ResCat!$A$2:$B$268,2,FALSE)</f>
        <v>PPOIFP</v>
      </c>
    </row>
    <row r="6534" spans="3:11" x14ac:dyDescent="0.25">
      <c r="C6534" s="134" t="s">
        <v>181</v>
      </c>
      <c r="D6534" s="134" t="s">
        <v>3</v>
      </c>
      <c r="E6534" s="134" t="s">
        <v>347</v>
      </c>
      <c r="F6534" s="134" t="s">
        <v>310</v>
      </c>
      <c r="G6534" s="134" t="s">
        <v>360</v>
      </c>
      <c r="H6534" s="135">
        <v>277.65000000000066</v>
      </c>
      <c r="I6534" s="135">
        <v>2587.89</v>
      </c>
      <c r="J6534" s="135">
        <v>3471.0099999999993</v>
      </c>
      <c r="K6534" t="str">
        <f>VLOOKUP(C6534,ResCat!$A$2:$B$268,2,FALSE)</f>
        <v>PPOIFP</v>
      </c>
    </row>
    <row r="6535" spans="3:11" x14ac:dyDescent="0.25">
      <c r="C6535" s="134" t="s">
        <v>181</v>
      </c>
      <c r="D6535" s="134" t="s">
        <v>3</v>
      </c>
      <c r="E6535" s="134" t="s">
        <v>361</v>
      </c>
      <c r="F6535" s="134" t="s">
        <v>310</v>
      </c>
      <c r="G6535" s="134" t="s">
        <v>355</v>
      </c>
      <c r="H6535" s="135">
        <v>-1245.68</v>
      </c>
      <c r="I6535" s="135">
        <v>662.77999999999952</v>
      </c>
      <c r="J6535" s="135">
        <v>4161.4099999999989</v>
      </c>
      <c r="K6535" t="str">
        <f>VLOOKUP(C6535,ResCat!$A$2:$B$268,2,FALSE)</f>
        <v>PPOIFP</v>
      </c>
    </row>
    <row r="6536" spans="3:11" x14ac:dyDescent="0.25">
      <c r="C6536" s="134" t="s">
        <v>181</v>
      </c>
      <c r="D6536" s="134" t="s">
        <v>3</v>
      </c>
      <c r="E6536" s="134" t="s">
        <v>312</v>
      </c>
      <c r="F6536" s="134" t="s">
        <v>310</v>
      </c>
      <c r="G6536" s="134" t="s">
        <v>364</v>
      </c>
      <c r="H6536" s="135">
        <v>-3592.9200000000028</v>
      </c>
      <c r="I6536" s="135">
        <v>-834.59999999999991</v>
      </c>
      <c r="J6536" s="135">
        <v>-6514.930000000003</v>
      </c>
      <c r="K6536" t="str">
        <f>VLOOKUP(C6536,ResCat!$A$2:$B$268,2,FALSE)</f>
        <v>PPOIFP</v>
      </c>
    </row>
    <row r="6537" spans="3:11" x14ac:dyDescent="0.25">
      <c r="C6537" s="134" t="s">
        <v>181</v>
      </c>
      <c r="D6537" s="134" t="s">
        <v>3</v>
      </c>
      <c r="E6537" s="134" t="s">
        <v>357</v>
      </c>
      <c r="F6537" s="134" t="s">
        <v>310</v>
      </c>
      <c r="G6537" s="134" t="s">
        <v>338</v>
      </c>
      <c r="H6537" s="135">
        <v>-3573.7599999999998</v>
      </c>
      <c r="I6537" s="135">
        <v>2744.7400000000007</v>
      </c>
      <c r="J6537" s="135">
        <v>2126.64</v>
      </c>
      <c r="K6537" t="str">
        <f>VLOOKUP(C6537,ResCat!$A$2:$B$268,2,FALSE)</f>
        <v>PPOIFP</v>
      </c>
    </row>
    <row r="6538" spans="3:11" x14ac:dyDescent="0.25">
      <c r="C6538" s="134" t="s">
        <v>181</v>
      </c>
      <c r="D6538" s="134" t="s">
        <v>3</v>
      </c>
      <c r="E6538" s="134" t="s">
        <v>314</v>
      </c>
      <c r="F6538" s="134" t="s">
        <v>310</v>
      </c>
      <c r="G6538" s="134" t="s">
        <v>356</v>
      </c>
      <c r="H6538" s="135">
        <v>-608.95000000000118</v>
      </c>
      <c r="I6538" s="135">
        <v>592.23999999999944</v>
      </c>
      <c r="J6538" s="135">
        <v>1822.6900000000003</v>
      </c>
      <c r="K6538" t="str">
        <f>VLOOKUP(C6538,ResCat!$A$2:$B$268,2,FALSE)</f>
        <v>PPOIFP</v>
      </c>
    </row>
    <row r="6539" spans="3:11" x14ac:dyDescent="0.25">
      <c r="C6539" s="134" t="s">
        <v>181</v>
      </c>
      <c r="D6539" s="134" t="s">
        <v>3</v>
      </c>
      <c r="E6539" s="134" t="s">
        <v>339</v>
      </c>
      <c r="F6539" s="134" t="s">
        <v>310</v>
      </c>
      <c r="G6539" s="134" t="s">
        <v>353</v>
      </c>
      <c r="H6539" s="135">
        <v>-4825.4400000000014</v>
      </c>
      <c r="I6539" s="135">
        <v>-1929.6300000000017</v>
      </c>
      <c r="J6539" s="135">
        <v>803.51000000000636</v>
      </c>
      <c r="K6539" t="str">
        <f>VLOOKUP(C6539,ResCat!$A$2:$B$268,2,FALSE)</f>
        <v>PPOIFP</v>
      </c>
    </row>
    <row r="6540" spans="3:11" x14ac:dyDescent="0.25">
      <c r="C6540" s="134" t="s">
        <v>181</v>
      </c>
      <c r="D6540" s="134" t="s">
        <v>3</v>
      </c>
      <c r="E6540" s="134" t="s">
        <v>342</v>
      </c>
      <c r="F6540" s="134" t="s">
        <v>310</v>
      </c>
      <c r="G6540" s="134" t="s">
        <v>348</v>
      </c>
      <c r="H6540" s="135">
        <v>-2736.7799999999975</v>
      </c>
      <c r="I6540" s="135">
        <v>-4740.1199999999972</v>
      </c>
      <c r="J6540" s="135">
        <v>4827.2300000000014</v>
      </c>
      <c r="K6540" t="str">
        <f>VLOOKUP(C6540,ResCat!$A$2:$B$268,2,FALSE)</f>
        <v>PPOIFP</v>
      </c>
    </row>
    <row r="6541" spans="3:11" x14ac:dyDescent="0.25">
      <c r="C6541" s="134" t="s">
        <v>181</v>
      </c>
      <c r="D6541" s="134" t="s">
        <v>3</v>
      </c>
      <c r="E6541" s="134" t="s">
        <v>316</v>
      </c>
      <c r="F6541" s="134" t="s">
        <v>310</v>
      </c>
      <c r="G6541" s="134" t="s">
        <v>313</v>
      </c>
      <c r="H6541" s="135">
        <v>-5671.9100000000008</v>
      </c>
      <c r="I6541" s="135">
        <v>-2428.1199999999967</v>
      </c>
      <c r="J6541" s="135">
        <v>4775.76</v>
      </c>
      <c r="K6541" t="str">
        <f>VLOOKUP(C6541,ResCat!$A$2:$B$268,2,FALSE)</f>
        <v>PPOIFP</v>
      </c>
    </row>
    <row r="6542" spans="3:11" x14ac:dyDescent="0.25">
      <c r="C6542" s="134" t="s">
        <v>181</v>
      </c>
      <c r="D6542" s="134" t="s">
        <v>3</v>
      </c>
      <c r="E6542" s="134" t="s">
        <v>318</v>
      </c>
      <c r="F6542" s="134" t="s">
        <v>310</v>
      </c>
      <c r="G6542" s="134" t="s">
        <v>358</v>
      </c>
      <c r="H6542" s="135">
        <v>-10801.13</v>
      </c>
      <c r="I6542" s="135">
        <v>-10176.759999999998</v>
      </c>
      <c r="J6542" s="135">
        <v>-13487.85</v>
      </c>
      <c r="K6542" t="str">
        <f>VLOOKUP(C6542,ResCat!$A$2:$B$268,2,FALSE)</f>
        <v>PPOIFP</v>
      </c>
    </row>
    <row r="6543" spans="3:11" x14ac:dyDescent="0.25">
      <c r="C6543" s="134" t="s">
        <v>181</v>
      </c>
      <c r="D6543" s="134" t="s">
        <v>3</v>
      </c>
      <c r="E6543" s="134" t="s">
        <v>320</v>
      </c>
      <c r="F6543" s="134" t="s">
        <v>310</v>
      </c>
      <c r="G6543" s="134" t="s">
        <v>315</v>
      </c>
      <c r="H6543" s="135">
        <v>5753.7600000000148</v>
      </c>
      <c r="I6543" s="135">
        <v>9491.5400000000263</v>
      </c>
      <c r="J6543" s="135">
        <v>19967.059999999987</v>
      </c>
      <c r="K6543" t="str">
        <f>VLOOKUP(C6543,ResCat!$A$2:$B$268,2,FALSE)</f>
        <v>PPOIFP</v>
      </c>
    </row>
    <row r="6544" spans="3:11" x14ac:dyDescent="0.25">
      <c r="C6544" s="134" t="s">
        <v>181</v>
      </c>
      <c r="D6544" s="134" t="s">
        <v>3</v>
      </c>
      <c r="E6544" s="134" t="s">
        <v>322</v>
      </c>
      <c r="F6544" s="134" t="s">
        <v>310</v>
      </c>
      <c r="G6544" s="134" t="s">
        <v>341</v>
      </c>
      <c r="H6544" s="135">
        <v>-719.70000000000039</v>
      </c>
      <c r="I6544" s="135">
        <v>5561.4899999999989</v>
      </c>
      <c r="J6544" s="135">
        <v>41729.009999999987</v>
      </c>
      <c r="K6544" t="str">
        <f>VLOOKUP(C6544,ResCat!$A$2:$B$268,2,FALSE)</f>
        <v>PPOIFP</v>
      </c>
    </row>
    <row r="6545" spans="3:11" x14ac:dyDescent="0.25">
      <c r="C6545" s="134" t="s">
        <v>181</v>
      </c>
      <c r="D6545" s="134" t="s">
        <v>3</v>
      </c>
      <c r="E6545" s="134" t="s">
        <v>324</v>
      </c>
      <c r="F6545" s="134" t="s">
        <v>310</v>
      </c>
      <c r="G6545" s="134" t="s">
        <v>340</v>
      </c>
      <c r="H6545" s="135">
        <v>16956.140000000003</v>
      </c>
      <c r="I6545" s="135">
        <v>17896.999999999993</v>
      </c>
      <c r="J6545" s="135">
        <v>102046.61000000006</v>
      </c>
      <c r="K6545" t="str">
        <f>VLOOKUP(C6545,ResCat!$A$2:$B$268,2,FALSE)</f>
        <v>PPOIFP</v>
      </c>
    </row>
    <row r="6546" spans="3:11" x14ac:dyDescent="0.25">
      <c r="C6546" s="134" t="s">
        <v>181</v>
      </c>
      <c r="D6546" s="134" t="s">
        <v>3</v>
      </c>
      <c r="E6546" s="134" t="s">
        <v>326</v>
      </c>
      <c r="F6546" s="134" t="s">
        <v>310</v>
      </c>
      <c r="G6546" s="134" t="s">
        <v>317</v>
      </c>
      <c r="H6546" s="135">
        <v>4049.8999999999937</v>
      </c>
      <c r="I6546" s="135">
        <v>11274.089999999998</v>
      </c>
      <c r="J6546" s="135">
        <v>90155.36</v>
      </c>
      <c r="K6546" t="str">
        <f>VLOOKUP(C6546,ResCat!$A$2:$B$268,2,FALSE)</f>
        <v>PPOIFP</v>
      </c>
    </row>
    <row r="6547" spans="3:11" x14ac:dyDescent="0.25">
      <c r="C6547" s="134" t="s">
        <v>181</v>
      </c>
      <c r="D6547" s="134" t="s">
        <v>3</v>
      </c>
      <c r="E6547" s="134" t="s">
        <v>328</v>
      </c>
      <c r="F6547" s="134" t="s">
        <v>310</v>
      </c>
      <c r="G6547" s="134" t="s">
        <v>319</v>
      </c>
      <c r="H6547" s="135">
        <v>16925.809999999998</v>
      </c>
      <c r="I6547" s="135">
        <v>19627.019999999986</v>
      </c>
      <c r="J6547" s="135">
        <v>88437.860000000044</v>
      </c>
      <c r="K6547" t="str">
        <f>VLOOKUP(C6547,ResCat!$A$2:$B$268,2,FALSE)</f>
        <v>PPOIFP</v>
      </c>
    </row>
    <row r="6548" spans="3:11" x14ac:dyDescent="0.25">
      <c r="C6548" s="134" t="s">
        <v>181</v>
      </c>
      <c r="D6548" s="134" t="s">
        <v>3</v>
      </c>
      <c r="E6548" s="134" t="s">
        <v>330</v>
      </c>
      <c r="F6548" s="134" t="s">
        <v>310</v>
      </c>
      <c r="G6548" s="134" t="s">
        <v>321</v>
      </c>
      <c r="H6548" s="135">
        <v>108636.59999999987</v>
      </c>
      <c r="I6548" s="135">
        <v>115490.20999999986</v>
      </c>
      <c r="J6548" s="135">
        <v>189600.03000000026</v>
      </c>
      <c r="K6548" t="str">
        <f>VLOOKUP(C6548,ResCat!$A$2:$B$268,2,FALSE)</f>
        <v>PPOIFP</v>
      </c>
    </row>
    <row r="6549" spans="3:11" x14ac:dyDescent="0.25">
      <c r="C6549" s="134" t="s">
        <v>181</v>
      </c>
      <c r="D6549" s="134" t="s">
        <v>3</v>
      </c>
      <c r="E6549" s="134" t="s">
        <v>332</v>
      </c>
      <c r="F6549" s="134" t="s">
        <v>310</v>
      </c>
      <c r="G6549" s="134" t="s">
        <v>323</v>
      </c>
      <c r="H6549" s="135">
        <v>37498.580000000045</v>
      </c>
      <c r="I6549" s="135">
        <v>45205.880000000041</v>
      </c>
      <c r="J6549" s="135">
        <v>150818.72</v>
      </c>
      <c r="K6549" t="str">
        <f>VLOOKUP(C6549,ResCat!$A$2:$B$268,2,FALSE)</f>
        <v>PPOIFP</v>
      </c>
    </row>
    <row r="6550" spans="3:11" x14ac:dyDescent="0.25">
      <c r="C6550" s="134" t="s">
        <v>181</v>
      </c>
      <c r="D6550" s="134" t="s">
        <v>3</v>
      </c>
      <c r="E6550" s="134" t="s">
        <v>335</v>
      </c>
      <c r="F6550" s="134" t="s">
        <v>310</v>
      </c>
      <c r="G6550" s="134" t="s">
        <v>325</v>
      </c>
      <c r="H6550" s="135">
        <v>92468.699999999881</v>
      </c>
      <c r="I6550" s="135">
        <v>109792.83</v>
      </c>
      <c r="J6550" s="135">
        <v>294046.75000000012</v>
      </c>
      <c r="K6550" t="str">
        <f>VLOOKUP(C6550,ResCat!$A$2:$B$268,2,FALSE)</f>
        <v>PPOIFP</v>
      </c>
    </row>
    <row r="6551" spans="3:11" x14ac:dyDescent="0.25">
      <c r="C6551" s="134" t="s">
        <v>181</v>
      </c>
      <c r="D6551" s="134" t="s">
        <v>3</v>
      </c>
      <c r="E6551" s="134" t="s">
        <v>4</v>
      </c>
      <c r="F6551" s="134" t="s">
        <v>310</v>
      </c>
      <c r="G6551" s="134" t="s">
        <v>327</v>
      </c>
      <c r="H6551" s="135">
        <v>172252.72999999998</v>
      </c>
      <c r="I6551" s="135">
        <v>212164.92999999993</v>
      </c>
      <c r="J6551" s="135">
        <v>569118.43999999971</v>
      </c>
      <c r="K6551" t="str">
        <f>VLOOKUP(C6551,ResCat!$A$2:$B$268,2,FALSE)</f>
        <v>PPOIFP</v>
      </c>
    </row>
    <row r="6552" spans="3:11" x14ac:dyDescent="0.25">
      <c r="C6552" s="134" t="s">
        <v>181</v>
      </c>
      <c r="D6552" s="134" t="s">
        <v>3</v>
      </c>
      <c r="E6552" s="134" t="s">
        <v>511</v>
      </c>
      <c r="F6552" s="134" t="s">
        <v>310</v>
      </c>
      <c r="G6552" s="134" t="s">
        <v>329</v>
      </c>
      <c r="H6552" s="135">
        <v>343711.74</v>
      </c>
      <c r="I6552" s="135">
        <v>383413.02999999991</v>
      </c>
      <c r="J6552" s="135">
        <v>758418.9299999983</v>
      </c>
      <c r="K6552" t="str">
        <f>VLOOKUP(C6552,ResCat!$A$2:$B$268,2,FALSE)</f>
        <v>PPOIFP</v>
      </c>
    </row>
    <row r="6553" spans="3:11" x14ac:dyDescent="0.25">
      <c r="C6553" s="134" t="s">
        <v>181</v>
      </c>
      <c r="D6553" s="134" t="s">
        <v>3</v>
      </c>
      <c r="E6553" s="134" t="s">
        <v>969</v>
      </c>
      <c r="F6553" s="134" t="s">
        <v>310</v>
      </c>
      <c r="G6553" s="134" t="s">
        <v>331</v>
      </c>
      <c r="H6553" s="135">
        <v>555900.45999999868</v>
      </c>
      <c r="I6553" s="135">
        <v>659079.18999999342</v>
      </c>
      <c r="J6553" s="135">
        <v>1527701.5899999999</v>
      </c>
      <c r="K6553" t="str">
        <f>VLOOKUP(C6553,ResCat!$A$2:$B$268,2,FALSE)</f>
        <v>PPOIFP</v>
      </c>
    </row>
    <row r="6554" spans="3:11" x14ac:dyDescent="0.25">
      <c r="C6554" s="134" t="s">
        <v>181</v>
      </c>
      <c r="D6554" s="134" t="s">
        <v>3</v>
      </c>
      <c r="E6554" s="134" t="s">
        <v>961</v>
      </c>
      <c r="F6554" s="134" t="s">
        <v>310</v>
      </c>
      <c r="G6554" s="134" t="s">
        <v>334</v>
      </c>
      <c r="H6554" s="135">
        <v>987079.88000000163</v>
      </c>
      <c r="I6554" s="135">
        <v>1179670.8899999969</v>
      </c>
      <c r="J6554" s="135">
        <v>3108967.200000009</v>
      </c>
      <c r="K6554" t="str">
        <f>VLOOKUP(C6554,ResCat!$A$2:$B$268,2,FALSE)</f>
        <v>PPOIFP</v>
      </c>
    </row>
    <row r="6555" spans="3:11" x14ac:dyDescent="0.25">
      <c r="C6555" s="134" t="s">
        <v>181</v>
      </c>
      <c r="D6555" s="134" t="s">
        <v>3</v>
      </c>
      <c r="E6555" s="134" t="s">
        <v>970</v>
      </c>
      <c r="F6555" s="134" t="s">
        <v>310</v>
      </c>
      <c r="G6555" s="134" t="s">
        <v>333</v>
      </c>
      <c r="H6555" s="135">
        <v>4245245.6099998904</v>
      </c>
      <c r="I6555" s="135">
        <v>5281177.9099998539</v>
      </c>
      <c r="J6555" s="135">
        <v>16606206.069999987</v>
      </c>
      <c r="K6555" t="str">
        <f>VLOOKUP(C6555,ResCat!$A$2:$B$268,2,FALSE)</f>
        <v>PPOIFP</v>
      </c>
    </row>
    <row r="6556" spans="3:11" x14ac:dyDescent="0.25">
      <c r="C6556" s="134" t="s">
        <v>181</v>
      </c>
      <c r="D6556" s="134" t="s">
        <v>3</v>
      </c>
      <c r="E6556" s="134" t="s">
        <v>1023</v>
      </c>
      <c r="F6556" s="134" t="s">
        <v>310</v>
      </c>
      <c r="G6556" s="134" t="s">
        <v>308</v>
      </c>
      <c r="H6556" s="135">
        <v>4840023.5099999029</v>
      </c>
      <c r="I6556" s="135">
        <v>6774037.469999955</v>
      </c>
      <c r="J6556" s="135">
        <v>21716184.489999734</v>
      </c>
      <c r="K6556" t="str">
        <f>VLOOKUP(C6556,ResCat!$A$2:$B$268,2,FALSE)</f>
        <v>PPOIFP</v>
      </c>
    </row>
    <row r="6557" spans="3:11" x14ac:dyDescent="0.25">
      <c r="C6557" s="134" t="s">
        <v>181</v>
      </c>
      <c r="D6557" s="134" t="s">
        <v>0</v>
      </c>
      <c r="E6557" s="134" t="s">
        <v>1025</v>
      </c>
      <c r="F6557" s="134" t="s">
        <v>310</v>
      </c>
      <c r="G6557" s="134" t="s">
        <v>311</v>
      </c>
      <c r="H6557" s="135">
        <v>-2431.3200000000002</v>
      </c>
      <c r="I6557" s="135">
        <v>-2701.47</v>
      </c>
      <c r="J6557" s="135">
        <v>-2701.47</v>
      </c>
      <c r="K6557" t="str">
        <f>VLOOKUP(C6557,ResCat!$A$2:$B$268,2,FALSE)</f>
        <v>PPOIFP</v>
      </c>
    </row>
    <row r="6558" spans="3:11" x14ac:dyDescent="0.25">
      <c r="C6558" s="134" t="s">
        <v>181</v>
      </c>
      <c r="D6558" s="134" t="s">
        <v>0</v>
      </c>
      <c r="E6558" s="134" t="s">
        <v>1030</v>
      </c>
      <c r="F6558" s="134" t="s">
        <v>310</v>
      </c>
      <c r="G6558" s="134" t="s">
        <v>311</v>
      </c>
      <c r="H6558" s="135">
        <v>-17640.36</v>
      </c>
      <c r="I6558" s="135">
        <v>-17640.36</v>
      </c>
      <c r="J6558" s="135">
        <v>0</v>
      </c>
      <c r="K6558" t="str">
        <f>VLOOKUP(C6558,ResCat!$A$2:$B$268,2,FALSE)</f>
        <v>PPOIFP</v>
      </c>
    </row>
    <row r="6559" spans="3:11" x14ac:dyDescent="0.25">
      <c r="C6559" s="134" t="s">
        <v>181</v>
      </c>
      <c r="D6559" s="134" t="s">
        <v>0</v>
      </c>
      <c r="E6559" s="134" t="s">
        <v>345</v>
      </c>
      <c r="F6559" s="134" t="s">
        <v>310</v>
      </c>
      <c r="G6559" s="134" t="s">
        <v>311</v>
      </c>
      <c r="H6559" s="135">
        <v>17598.939999999991</v>
      </c>
      <c r="I6559" s="135">
        <v>18757.649999999994</v>
      </c>
      <c r="J6559" s="135">
        <v>-2476.4600000000005</v>
      </c>
      <c r="K6559" t="str">
        <f>VLOOKUP(C6559,ResCat!$A$2:$B$268,2,FALSE)</f>
        <v>PPOIFP</v>
      </c>
    </row>
    <row r="6560" spans="3:11" x14ac:dyDescent="0.25">
      <c r="C6560" s="134" t="s">
        <v>181</v>
      </c>
      <c r="D6560" s="134" t="s">
        <v>0</v>
      </c>
      <c r="E6560" s="134" t="s">
        <v>309</v>
      </c>
      <c r="F6560" s="134" t="s">
        <v>310</v>
      </c>
      <c r="G6560" s="134" t="s">
        <v>311</v>
      </c>
      <c r="H6560" s="135">
        <v>-208049.73999999993</v>
      </c>
      <c r="I6560" s="135">
        <v>-208049.73999999993</v>
      </c>
      <c r="J6560" s="135">
        <v>-5373.5999999999985</v>
      </c>
      <c r="K6560" t="str">
        <f>VLOOKUP(C6560,ResCat!$A$2:$B$268,2,FALSE)</f>
        <v>PPOIFP</v>
      </c>
    </row>
    <row r="6561" spans="3:11" x14ac:dyDescent="0.25">
      <c r="C6561" s="134" t="s">
        <v>181</v>
      </c>
      <c r="D6561" s="134" t="s">
        <v>0</v>
      </c>
      <c r="E6561" s="134" t="s">
        <v>1026</v>
      </c>
      <c r="F6561" s="134" t="s">
        <v>310</v>
      </c>
      <c r="G6561" s="134" t="s">
        <v>311</v>
      </c>
      <c r="H6561" s="135">
        <v>6704.6300000000056</v>
      </c>
      <c r="I6561" s="135">
        <v>7411.2500000000064</v>
      </c>
      <c r="J6561" s="135">
        <v>11177.44</v>
      </c>
      <c r="K6561" t="str">
        <f>VLOOKUP(C6561,ResCat!$A$2:$B$268,2,FALSE)</f>
        <v>PPOIFP</v>
      </c>
    </row>
    <row r="6562" spans="3:11" x14ac:dyDescent="0.25">
      <c r="C6562" s="134" t="s">
        <v>181</v>
      </c>
      <c r="D6562" s="134" t="s">
        <v>0</v>
      </c>
      <c r="E6562" s="134" t="s">
        <v>362</v>
      </c>
      <c r="F6562" s="134" t="s">
        <v>310</v>
      </c>
      <c r="G6562" s="134" t="s">
        <v>311</v>
      </c>
      <c r="H6562" s="135">
        <v>44454.19</v>
      </c>
      <c r="I6562" s="135">
        <v>49858.01</v>
      </c>
      <c r="J6562" s="135">
        <v>126185.58</v>
      </c>
      <c r="K6562" t="str">
        <f>VLOOKUP(C6562,ResCat!$A$2:$B$268,2,FALSE)</f>
        <v>PPOIFP</v>
      </c>
    </row>
    <row r="6563" spans="3:11" x14ac:dyDescent="0.25">
      <c r="C6563" s="134" t="s">
        <v>181</v>
      </c>
      <c r="D6563" s="134" t="s">
        <v>0</v>
      </c>
      <c r="E6563" s="134" t="s">
        <v>1027</v>
      </c>
      <c r="F6563" s="134" t="s">
        <v>310</v>
      </c>
      <c r="G6563" s="134" t="s">
        <v>311</v>
      </c>
      <c r="H6563" s="135">
        <v>-4714.0700000000006</v>
      </c>
      <c r="I6563" s="135">
        <v>-4714.0700000000006</v>
      </c>
      <c r="J6563" s="135">
        <v>-4646.59</v>
      </c>
      <c r="K6563" t="str">
        <f>VLOOKUP(C6563,ResCat!$A$2:$B$268,2,FALSE)</f>
        <v>PPOIFP</v>
      </c>
    </row>
    <row r="6564" spans="3:11" x14ac:dyDescent="0.25">
      <c r="C6564" s="134" t="s">
        <v>181</v>
      </c>
      <c r="D6564" s="134" t="s">
        <v>0</v>
      </c>
      <c r="E6564" s="134" t="s">
        <v>1028</v>
      </c>
      <c r="F6564" s="134" t="s">
        <v>310</v>
      </c>
      <c r="G6564" s="134" t="s">
        <v>311</v>
      </c>
      <c r="H6564" s="135">
        <v>11509.39</v>
      </c>
      <c r="I6564" s="135">
        <v>16476.010000000002</v>
      </c>
      <c r="J6564" s="135">
        <v>32116.68</v>
      </c>
      <c r="K6564" t="str">
        <f>VLOOKUP(C6564,ResCat!$A$2:$B$268,2,FALSE)</f>
        <v>PPOIFP</v>
      </c>
    </row>
    <row r="6565" spans="3:11" x14ac:dyDescent="0.25">
      <c r="C6565" s="134" t="s">
        <v>181</v>
      </c>
      <c r="D6565" s="134" t="s">
        <v>0</v>
      </c>
      <c r="E6565" s="134" t="s">
        <v>363</v>
      </c>
      <c r="F6565" s="134" t="s">
        <v>310</v>
      </c>
      <c r="G6565" s="134" t="s">
        <v>311</v>
      </c>
      <c r="H6565" s="135">
        <v>-2632.97</v>
      </c>
      <c r="I6565" s="135">
        <v>-867.97000000000014</v>
      </c>
      <c r="J6565" s="135">
        <v>-37968</v>
      </c>
      <c r="K6565" t="str">
        <f>VLOOKUP(C6565,ResCat!$A$2:$B$268,2,FALSE)</f>
        <v>PPOIFP</v>
      </c>
    </row>
    <row r="6566" spans="3:11" x14ac:dyDescent="0.25">
      <c r="C6566" s="134" t="s">
        <v>181</v>
      </c>
      <c r="D6566" s="134" t="s">
        <v>0</v>
      </c>
      <c r="E6566" s="134" t="s">
        <v>1029</v>
      </c>
      <c r="F6566" s="134" t="s">
        <v>310</v>
      </c>
      <c r="G6566" s="134" t="s">
        <v>311</v>
      </c>
      <c r="H6566" s="135">
        <v>-3448.25</v>
      </c>
      <c r="I6566" s="135">
        <v>-3448.25</v>
      </c>
      <c r="J6566" s="135">
        <v>0</v>
      </c>
      <c r="K6566" t="str">
        <f>VLOOKUP(C6566,ResCat!$A$2:$B$268,2,FALSE)</f>
        <v>PPOIFP</v>
      </c>
    </row>
    <row r="6567" spans="3:11" x14ac:dyDescent="0.25">
      <c r="C6567" s="134" t="s">
        <v>181</v>
      </c>
      <c r="D6567" s="134" t="s">
        <v>0</v>
      </c>
      <c r="E6567" s="134" t="s">
        <v>349</v>
      </c>
      <c r="F6567" s="134" t="s">
        <v>310</v>
      </c>
      <c r="G6567" s="134" t="s">
        <v>311</v>
      </c>
      <c r="H6567" s="135">
        <v>4536</v>
      </c>
      <c r="I6567" s="135">
        <v>5040</v>
      </c>
      <c r="J6567" s="135">
        <v>5040</v>
      </c>
      <c r="K6567" t="str">
        <f>VLOOKUP(C6567,ResCat!$A$2:$B$268,2,FALSE)</f>
        <v>PPOIFP</v>
      </c>
    </row>
    <row r="6568" spans="3:11" x14ac:dyDescent="0.25">
      <c r="C6568" s="134" t="s">
        <v>181</v>
      </c>
      <c r="D6568" s="134" t="s">
        <v>0</v>
      </c>
      <c r="E6568" s="134" t="s">
        <v>350</v>
      </c>
      <c r="F6568" s="134" t="s">
        <v>310</v>
      </c>
      <c r="G6568" s="134" t="s">
        <v>311</v>
      </c>
      <c r="H6568" s="135">
        <v>716.06</v>
      </c>
      <c r="I6568" s="135">
        <v>795.62</v>
      </c>
      <c r="J6568" s="135">
        <v>5885</v>
      </c>
      <c r="K6568" t="str">
        <f>VLOOKUP(C6568,ResCat!$A$2:$B$268,2,FALSE)</f>
        <v>PPOIFP</v>
      </c>
    </row>
    <row r="6569" spans="3:11" x14ac:dyDescent="0.25">
      <c r="C6569" s="134" t="s">
        <v>181</v>
      </c>
      <c r="D6569" s="134" t="s">
        <v>0</v>
      </c>
      <c r="E6569" s="134" t="s">
        <v>359</v>
      </c>
      <c r="F6569" s="134" t="s">
        <v>310</v>
      </c>
      <c r="G6569" s="134" t="s">
        <v>311</v>
      </c>
      <c r="H6569" s="135">
        <v>-17925.740000000002</v>
      </c>
      <c r="I6569" s="135">
        <v>-11489.739999999998</v>
      </c>
      <c r="J6569" s="135">
        <v>19798</v>
      </c>
      <c r="K6569" t="str">
        <f>VLOOKUP(C6569,ResCat!$A$2:$B$268,2,FALSE)</f>
        <v>PPOIFP</v>
      </c>
    </row>
    <row r="6570" spans="3:11" x14ac:dyDescent="0.25">
      <c r="C6570" s="134" t="s">
        <v>181</v>
      </c>
      <c r="D6570" s="134" t="s">
        <v>0</v>
      </c>
      <c r="E6570" s="134" t="s">
        <v>354</v>
      </c>
      <c r="F6570" s="134" t="s">
        <v>310</v>
      </c>
      <c r="G6570" s="134" t="s">
        <v>311</v>
      </c>
      <c r="H6570" s="135">
        <v>-497.40999999999985</v>
      </c>
      <c r="I6570" s="135">
        <v>13947.460000000001</v>
      </c>
      <c r="J6570" s="135">
        <v>108202.88</v>
      </c>
      <c r="K6570" t="str">
        <f>VLOOKUP(C6570,ResCat!$A$2:$B$268,2,FALSE)</f>
        <v>PPOIFP</v>
      </c>
    </row>
    <row r="6571" spans="3:11" x14ac:dyDescent="0.25">
      <c r="C6571" s="134" t="s">
        <v>181</v>
      </c>
      <c r="D6571" s="134" t="s">
        <v>0</v>
      </c>
      <c r="E6571" s="134" t="s">
        <v>366</v>
      </c>
      <c r="F6571" s="134" t="s">
        <v>310</v>
      </c>
      <c r="G6571" s="134" t="s">
        <v>311</v>
      </c>
      <c r="H6571" s="135">
        <v>1971.2000000000005</v>
      </c>
      <c r="I6571" s="135">
        <v>1971.2000000000005</v>
      </c>
      <c r="J6571" s="135">
        <v>39376.999999999971</v>
      </c>
      <c r="K6571" t="str">
        <f>VLOOKUP(C6571,ResCat!$A$2:$B$268,2,FALSE)</f>
        <v>PPOIFP</v>
      </c>
    </row>
    <row r="6572" spans="3:11" x14ac:dyDescent="0.25">
      <c r="C6572" s="134" t="s">
        <v>181</v>
      </c>
      <c r="D6572" s="134" t="s">
        <v>0</v>
      </c>
      <c r="E6572" s="134" t="s">
        <v>337</v>
      </c>
      <c r="F6572" s="134" t="s">
        <v>310</v>
      </c>
      <c r="G6572" s="134" t="s">
        <v>311</v>
      </c>
      <c r="H6572" s="135">
        <v>-611.54999999999995</v>
      </c>
      <c r="I6572" s="135">
        <v>-1027.29</v>
      </c>
      <c r="J6572" s="135">
        <v>135066.18</v>
      </c>
      <c r="K6572" t="str">
        <f>VLOOKUP(C6572,ResCat!$A$2:$B$268,2,FALSE)</f>
        <v>PPOIFP</v>
      </c>
    </row>
    <row r="6573" spans="3:11" x14ac:dyDescent="0.25">
      <c r="C6573" s="134" t="s">
        <v>181</v>
      </c>
      <c r="D6573" s="134" t="s">
        <v>0</v>
      </c>
      <c r="E6573" s="134" t="s">
        <v>352</v>
      </c>
      <c r="F6573" s="134" t="s">
        <v>310</v>
      </c>
      <c r="G6573" s="134" t="s">
        <v>351</v>
      </c>
      <c r="H6573" s="135">
        <v>39566.339999999997</v>
      </c>
      <c r="I6573" s="135">
        <v>26189.379999999994</v>
      </c>
      <c r="J6573" s="135">
        <v>185722.38</v>
      </c>
      <c r="K6573" t="str">
        <f>VLOOKUP(C6573,ResCat!$A$2:$B$268,2,FALSE)</f>
        <v>PPOIFP</v>
      </c>
    </row>
    <row r="6574" spans="3:11" x14ac:dyDescent="0.25">
      <c r="C6574" s="134" t="s">
        <v>181</v>
      </c>
      <c r="D6574" s="134" t="s">
        <v>0</v>
      </c>
      <c r="E6574" s="134" t="s">
        <v>347</v>
      </c>
      <c r="F6574" s="134" t="s">
        <v>310</v>
      </c>
      <c r="G6574" s="134" t="s">
        <v>360</v>
      </c>
      <c r="H6574" s="135">
        <v>15233.179999999989</v>
      </c>
      <c r="I6574" s="135">
        <v>19258.72</v>
      </c>
      <c r="J6574" s="135">
        <v>1386697.3900000001</v>
      </c>
      <c r="K6574" t="str">
        <f>VLOOKUP(C6574,ResCat!$A$2:$B$268,2,FALSE)</f>
        <v>PPOIFP</v>
      </c>
    </row>
    <row r="6575" spans="3:11" x14ac:dyDescent="0.25">
      <c r="C6575" s="134" t="s">
        <v>181</v>
      </c>
      <c r="D6575" s="134" t="s">
        <v>0</v>
      </c>
      <c r="E6575" s="134" t="s">
        <v>361</v>
      </c>
      <c r="F6575" s="134" t="s">
        <v>310</v>
      </c>
      <c r="G6575" s="134" t="s">
        <v>355</v>
      </c>
      <c r="H6575" s="135">
        <v>60386.099999999933</v>
      </c>
      <c r="I6575" s="135">
        <v>70367.839999999938</v>
      </c>
      <c r="J6575" s="135">
        <v>290313.95999999973</v>
      </c>
      <c r="K6575" t="str">
        <f>VLOOKUP(C6575,ResCat!$A$2:$B$268,2,FALSE)</f>
        <v>PPOIFP</v>
      </c>
    </row>
    <row r="6576" spans="3:11" x14ac:dyDescent="0.25">
      <c r="C6576" s="134" t="s">
        <v>181</v>
      </c>
      <c r="D6576" s="134" t="s">
        <v>0</v>
      </c>
      <c r="E6576" s="134" t="s">
        <v>312</v>
      </c>
      <c r="F6576" s="134" t="s">
        <v>310</v>
      </c>
      <c r="G6576" s="134" t="s">
        <v>364</v>
      </c>
      <c r="H6576" s="135">
        <v>-1525.2699999999941</v>
      </c>
      <c r="I6576" s="135">
        <v>2678.6200000000076</v>
      </c>
      <c r="J6576" s="135">
        <v>328063.95</v>
      </c>
      <c r="K6576" t="str">
        <f>VLOOKUP(C6576,ResCat!$A$2:$B$268,2,FALSE)</f>
        <v>PPOIFP</v>
      </c>
    </row>
    <row r="6577" spans="3:11" x14ac:dyDescent="0.25">
      <c r="C6577" s="134" t="s">
        <v>181</v>
      </c>
      <c r="D6577" s="134" t="s">
        <v>0</v>
      </c>
      <c r="E6577" s="134" t="s">
        <v>357</v>
      </c>
      <c r="F6577" s="134" t="s">
        <v>310</v>
      </c>
      <c r="G6577" s="134" t="s">
        <v>338</v>
      </c>
      <c r="H6577" s="135">
        <v>-36051.82999999998</v>
      </c>
      <c r="I6577" s="135">
        <v>-32810.789999999979</v>
      </c>
      <c r="J6577" s="135">
        <v>11748.76999999999</v>
      </c>
      <c r="K6577" t="str">
        <f>VLOOKUP(C6577,ResCat!$A$2:$B$268,2,FALSE)</f>
        <v>PPOIFP</v>
      </c>
    </row>
    <row r="6578" spans="3:11" x14ac:dyDescent="0.25">
      <c r="C6578" s="134" t="s">
        <v>181</v>
      </c>
      <c r="D6578" s="134" t="s">
        <v>0</v>
      </c>
      <c r="E6578" s="134" t="s">
        <v>314</v>
      </c>
      <c r="F6578" s="134" t="s">
        <v>310</v>
      </c>
      <c r="G6578" s="134" t="s">
        <v>356</v>
      </c>
      <c r="H6578" s="135">
        <v>-518743.32999999996</v>
      </c>
      <c r="I6578" s="135">
        <v>-518533.22</v>
      </c>
      <c r="J6578" s="135">
        <v>1076.4699999999866</v>
      </c>
      <c r="K6578" t="str">
        <f>VLOOKUP(C6578,ResCat!$A$2:$B$268,2,FALSE)</f>
        <v>PPOIFP</v>
      </c>
    </row>
    <row r="6579" spans="3:11" x14ac:dyDescent="0.25">
      <c r="C6579" s="134" t="s">
        <v>181</v>
      </c>
      <c r="D6579" s="134" t="s">
        <v>0</v>
      </c>
      <c r="E6579" s="134" t="s">
        <v>339</v>
      </c>
      <c r="F6579" s="134" t="s">
        <v>310</v>
      </c>
      <c r="G6579" s="134" t="s">
        <v>353</v>
      </c>
      <c r="H6579" s="135">
        <v>-2760.6799999999994</v>
      </c>
      <c r="I6579" s="135">
        <v>4094.9299999999994</v>
      </c>
      <c r="J6579" s="135">
        <v>124262</v>
      </c>
      <c r="K6579" t="str">
        <f>VLOOKUP(C6579,ResCat!$A$2:$B$268,2,FALSE)</f>
        <v>PPOIFP</v>
      </c>
    </row>
    <row r="6580" spans="3:11" x14ac:dyDescent="0.25">
      <c r="C6580" s="134" t="s">
        <v>181</v>
      </c>
      <c r="D6580" s="134" t="s">
        <v>0</v>
      </c>
      <c r="E6580" s="134" t="s">
        <v>342</v>
      </c>
      <c r="F6580" s="134" t="s">
        <v>310</v>
      </c>
      <c r="G6580" s="134" t="s">
        <v>348</v>
      </c>
      <c r="H6580" s="135">
        <v>32666.049999999988</v>
      </c>
      <c r="I6580" s="135">
        <v>32398.039999999986</v>
      </c>
      <c r="J6580" s="135">
        <v>240160.05</v>
      </c>
      <c r="K6580" t="str">
        <f>VLOOKUP(C6580,ResCat!$A$2:$B$268,2,FALSE)</f>
        <v>PPOIFP</v>
      </c>
    </row>
    <row r="6581" spans="3:11" x14ac:dyDescent="0.25">
      <c r="C6581" s="134" t="s">
        <v>181</v>
      </c>
      <c r="D6581" s="134" t="s">
        <v>0</v>
      </c>
      <c r="E6581" s="134" t="s">
        <v>316</v>
      </c>
      <c r="F6581" s="134" t="s">
        <v>310</v>
      </c>
      <c r="G6581" s="134" t="s">
        <v>313</v>
      </c>
      <c r="H6581" s="135">
        <v>74216.829999999987</v>
      </c>
      <c r="I6581" s="135">
        <v>86196.47</v>
      </c>
      <c r="J6581" s="135">
        <v>987031.76000000013</v>
      </c>
      <c r="K6581" t="str">
        <f>VLOOKUP(C6581,ResCat!$A$2:$B$268,2,FALSE)</f>
        <v>PPOIFP</v>
      </c>
    </row>
    <row r="6582" spans="3:11" x14ac:dyDescent="0.25">
      <c r="C6582" s="134" t="s">
        <v>181</v>
      </c>
      <c r="D6582" s="134" t="s">
        <v>0</v>
      </c>
      <c r="E6582" s="134" t="s">
        <v>318</v>
      </c>
      <c r="F6582" s="134" t="s">
        <v>310</v>
      </c>
      <c r="G6582" s="134" t="s">
        <v>358</v>
      </c>
      <c r="H6582" s="135">
        <v>282056.23000000004</v>
      </c>
      <c r="I6582" s="135">
        <v>288062.02</v>
      </c>
      <c r="J6582" s="135">
        <v>507857.07</v>
      </c>
      <c r="K6582" t="str">
        <f>VLOOKUP(C6582,ResCat!$A$2:$B$268,2,FALSE)</f>
        <v>PPOIFP</v>
      </c>
    </row>
    <row r="6583" spans="3:11" x14ac:dyDescent="0.25">
      <c r="C6583" s="134" t="s">
        <v>181</v>
      </c>
      <c r="D6583" s="134" t="s">
        <v>0</v>
      </c>
      <c r="E6583" s="134" t="s">
        <v>320</v>
      </c>
      <c r="F6583" s="134" t="s">
        <v>310</v>
      </c>
      <c r="G6583" s="134" t="s">
        <v>315</v>
      </c>
      <c r="H6583" s="135">
        <v>165159.24999999991</v>
      </c>
      <c r="I6583" s="135">
        <v>170157.37</v>
      </c>
      <c r="J6583" s="135">
        <v>297662.23000000004</v>
      </c>
      <c r="K6583" t="str">
        <f>VLOOKUP(C6583,ResCat!$A$2:$B$268,2,FALSE)</f>
        <v>PPOIFP</v>
      </c>
    </row>
    <row r="6584" spans="3:11" x14ac:dyDescent="0.25">
      <c r="C6584" s="134" t="s">
        <v>181</v>
      </c>
      <c r="D6584" s="134" t="s">
        <v>0</v>
      </c>
      <c r="E6584" s="134" t="s">
        <v>322</v>
      </c>
      <c r="F6584" s="134" t="s">
        <v>310</v>
      </c>
      <c r="G6584" s="134" t="s">
        <v>341</v>
      </c>
      <c r="H6584" s="135">
        <v>225726.75000000006</v>
      </c>
      <c r="I6584" s="135">
        <v>233563.67000000013</v>
      </c>
      <c r="J6584" s="135">
        <v>450510.2300000001</v>
      </c>
      <c r="K6584" t="str">
        <f>VLOOKUP(C6584,ResCat!$A$2:$B$268,2,FALSE)</f>
        <v>PPOIFP</v>
      </c>
    </row>
    <row r="6585" spans="3:11" x14ac:dyDescent="0.25">
      <c r="C6585" s="134" t="s">
        <v>181</v>
      </c>
      <c r="D6585" s="134" t="s">
        <v>0</v>
      </c>
      <c r="E6585" s="134" t="s">
        <v>324</v>
      </c>
      <c r="F6585" s="134" t="s">
        <v>310</v>
      </c>
      <c r="G6585" s="134" t="s">
        <v>340</v>
      </c>
      <c r="H6585" s="135">
        <v>357964.52</v>
      </c>
      <c r="I6585" s="135">
        <v>435390.2699999999</v>
      </c>
      <c r="J6585" s="135">
        <v>1928019.5099999998</v>
      </c>
      <c r="K6585" t="str">
        <f>VLOOKUP(C6585,ResCat!$A$2:$B$268,2,FALSE)</f>
        <v>PPOIFP</v>
      </c>
    </row>
    <row r="6586" spans="3:11" x14ac:dyDescent="0.25">
      <c r="C6586" s="134" t="s">
        <v>181</v>
      </c>
      <c r="D6586" s="134" t="s">
        <v>0</v>
      </c>
      <c r="E6586" s="134" t="s">
        <v>326</v>
      </c>
      <c r="F6586" s="134" t="s">
        <v>310</v>
      </c>
      <c r="G6586" s="134" t="s">
        <v>317</v>
      </c>
      <c r="H6586" s="135">
        <v>733793.47000000067</v>
      </c>
      <c r="I6586" s="135">
        <v>748331.06000000064</v>
      </c>
      <c r="J6586" s="135">
        <v>2926635.57</v>
      </c>
      <c r="K6586" t="str">
        <f>VLOOKUP(C6586,ResCat!$A$2:$B$268,2,FALSE)</f>
        <v>PPOIFP</v>
      </c>
    </row>
    <row r="6587" spans="3:11" x14ac:dyDescent="0.25">
      <c r="C6587" s="134" t="s">
        <v>181</v>
      </c>
      <c r="D6587" s="134" t="s">
        <v>0</v>
      </c>
      <c r="E6587" s="134" t="s">
        <v>328</v>
      </c>
      <c r="F6587" s="134" t="s">
        <v>310</v>
      </c>
      <c r="G6587" s="134" t="s">
        <v>319</v>
      </c>
      <c r="H6587" s="135">
        <v>678739.22</v>
      </c>
      <c r="I6587" s="135">
        <v>677918.56000000017</v>
      </c>
      <c r="J6587" s="135">
        <v>349576.48999999993</v>
      </c>
      <c r="K6587" t="str">
        <f>VLOOKUP(C6587,ResCat!$A$2:$B$268,2,FALSE)</f>
        <v>PPOIFP</v>
      </c>
    </row>
    <row r="6588" spans="3:11" x14ac:dyDescent="0.25">
      <c r="C6588" s="134" t="s">
        <v>181</v>
      </c>
      <c r="D6588" s="134" t="s">
        <v>0</v>
      </c>
      <c r="E6588" s="134" t="s">
        <v>330</v>
      </c>
      <c r="F6588" s="134" t="s">
        <v>310</v>
      </c>
      <c r="G6588" s="134" t="s">
        <v>321</v>
      </c>
      <c r="H6588" s="135">
        <v>1144507.1500000025</v>
      </c>
      <c r="I6588" s="135">
        <v>1217752.2199999972</v>
      </c>
      <c r="J6588" s="135">
        <v>2377601.7799999993</v>
      </c>
      <c r="K6588" t="str">
        <f>VLOOKUP(C6588,ResCat!$A$2:$B$268,2,FALSE)</f>
        <v>PPOIFP</v>
      </c>
    </row>
    <row r="6589" spans="3:11" x14ac:dyDescent="0.25">
      <c r="C6589" s="134" t="s">
        <v>181</v>
      </c>
      <c r="D6589" s="134" t="s">
        <v>0</v>
      </c>
      <c r="E6589" s="134" t="s">
        <v>332</v>
      </c>
      <c r="F6589" s="134" t="s">
        <v>310</v>
      </c>
      <c r="G6589" s="134" t="s">
        <v>323</v>
      </c>
      <c r="H6589" s="135">
        <v>881280.87000000011</v>
      </c>
      <c r="I6589" s="135">
        <v>892723.69000000122</v>
      </c>
      <c r="J6589" s="135">
        <v>1620706.2</v>
      </c>
      <c r="K6589" t="str">
        <f>VLOOKUP(C6589,ResCat!$A$2:$B$268,2,FALSE)</f>
        <v>PPOIFP</v>
      </c>
    </row>
    <row r="6590" spans="3:11" x14ac:dyDescent="0.25">
      <c r="C6590" s="134" t="s">
        <v>181</v>
      </c>
      <c r="D6590" s="134" t="s">
        <v>0</v>
      </c>
      <c r="E6590" s="134" t="s">
        <v>335</v>
      </c>
      <c r="F6590" s="134" t="s">
        <v>310</v>
      </c>
      <c r="G6590" s="134" t="s">
        <v>325</v>
      </c>
      <c r="H6590" s="135">
        <v>2786326.5899999929</v>
      </c>
      <c r="I6590" s="135">
        <v>2789554.8099999926</v>
      </c>
      <c r="J6590" s="135">
        <v>2888580.9100000043</v>
      </c>
      <c r="K6590" t="str">
        <f>VLOOKUP(C6590,ResCat!$A$2:$B$268,2,FALSE)</f>
        <v>PPOIFP</v>
      </c>
    </row>
    <row r="6591" spans="3:11" x14ac:dyDescent="0.25">
      <c r="C6591" s="134" t="s">
        <v>181</v>
      </c>
      <c r="D6591" s="134" t="s">
        <v>0</v>
      </c>
      <c r="E6591" s="134" t="s">
        <v>4</v>
      </c>
      <c r="F6591" s="134" t="s">
        <v>310</v>
      </c>
      <c r="G6591" s="134" t="s">
        <v>327</v>
      </c>
      <c r="H6591" s="135">
        <v>2685138.2399999984</v>
      </c>
      <c r="I6591" s="135">
        <v>2740401.8199999994</v>
      </c>
      <c r="J6591" s="135">
        <v>9871321.7199999541</v>
      </c>
      <c r="K6591" t="str">
        <f>VLOOKUP(C6591,ResCat!$A$2:$B$268,2,FALSE)</f>
        <v>PPOIFP</v>
      </c>
    </row>
    <row r="6592" spans="3:11" x14ac:dyDescent="0.25">
      <c r="C6592" s="134" t="s">
        <v>181</v>
      </c>
      <c r="D6592" s="134" t="s">
        <v>0</v>
      </c>
      <c r="E6592" s="134" t="s">
        <v>511</v>
      </c>
      <c r="F6592" s="134" t="s">
        <v>310</v>
      </c>
      <c r="G6592" s="134" t="s">
        <v>329</v>
      </c>
      <c r="H6592" s="135">
        <v>4342663.2100000046</v>
      </c>
      <c r="I6592" s="135">
        <v>4392733.9600000083</v>
      </c>
      <c r="J6592" s="135">
        <v>9116153.189999992</v>
      </c>
      <c r="K6592" t="str">
        <f>VLOOKUP(C6592,ResCat!$A$2:$B$268,2,FALSE)</f>
        <v>PPOIFP</v>
      </c>
    </row>
    <row r="6593" spans="3:11" x14ac:dyDescent="0.25">
      <c r="C6593" s="134" t="s">
        <v>181</v>
      </c>
      <c r="D6593" s="134" t="s">
        <v>0</v>
      </c>
      <c r="E6593" s="134" t="s">
        <v>969</v>
      </c>
      <c r="F6593" s="134" t="s">
        <v>310</v>
      </c>
      <c r="G6593" s="134" t="s">
        <v>331</v>
      </c>
      <c r="H6593" s="135">
        <v>5186501.8099999987</v>
      </c>
      <c r="I6593" s="135">
        <v>5328748.6300000036</v>
      </c>
      <c r="J6593" s="135">
        <v>13611056.759999992</v>
      </c>
      <c r="K6593" t="str">
        <f>VLOOKUP(C6593,ResCat!$A$2:$B$268,2,FALSE)</f>
        <v>PPOIFP</v>
      </c>
    </row>
    <row r="6594" spans="3:11" x14ac:dyDescent="0.25">
      <c r="C6594" s="134" t="s">
        <v>181</v>
      </c>
      <c r="D6594" s="134" t="s">
        <v>0</v>
      </c>
      <c r="E6594" s="134" t="s">
        <v>961</v>
      </c>
      <c r="F6594" s="134" t="s">
        <v>310</v>
      </c>
      <c r="G6594" s="134" t="s">
        <v>334</v>
      </c>
      <c r="H6594" s="135">
        <v>8278529.9099999843</v>
      </c>
      <c r="I6594" s="135">
        <v>8621455.3599999752</v>
      </c>
      <c r="J6594" s="135">
        <v>23500713.019999985</v>
      </c>
      <c r="K6594" t="str">
        <f>VLOOKUP(C6594,ResCat!$A$2:$B$268,2,FALSE)</f>
        <v>PPOIFP</v>
      </c>
    </row>
    <row r="6595" spans="3:11" x14ac:dyDescent="0.25">
      <c r="C6595" s="134" t="s">
        <v>181</v>
      </c>
      <c r="D6595" s="134" t="s">
        <v>0</v>
      </c>
      <c r="E6595" s="134" t="s">
        <v>970</v>
      </c>
      <c r="F6595" s="134" t="s">
        <v>310</v>
      </c>
      <c r="G6595" s="134" t="s">
        <v>333</v>
      </c>
      <c r="H6595" s="135">
        <v>17726257.890000109</v>
      </c>
      <c r="I6595" s="135">
        <v>19003950.040000167</v>
      </c>
      <c r="J6595" s="135">
        <v>70626658.000001162</v>
      </c>
      <c r="K6595" t="str">
        <f>VLOOKUP(C6595,ResCat!$A$2:$B$268,2,FALSE)</f>
        <v>PPOIFP</v>
      </c>
    </row>
    <row r="6596" spans="3:11" x14ac:dyDescent="0.25">
      <c r="C6596" s="134" t="s">
        <v>181</v>
      </c>
      <c r="D6596" s="134" t="s">
        <v>0</v>
      </c>
      <c r="E6596" s="134" t="s">
        <v>1023</v>
      </c>
      <c r="F6596" s="134" t="s">
        <v>310</v>
      </c>
      <c r="G6596" s="134" t="s">
        <v>308</v>
      </c>
      <c r="H6596" s="135">
        <v>7698361.8400000008</v>
      </c>
      <c r="I6596" s="135">
        <v>9093224.379999999</v>
      </c>
      <c r="J6596" s="135">
        <v>32232714.47000001</v>
      </c>
      <c r="K6596" t="str">
        <f>VLOOKUP(C6596,ResCat!$A$2:$B$268,2,FALSE)</f>
        <v>PPOIFP</v>
      </c>
    </row>
    <row r="6597" spans="3:11" x14ac:dyDescent="0.25">
      <c r="C6597" s="134" t="s">
        <v>181</v>
      </c>
      <c r="D6597" s="134" t="s">
        <v>2</v>
      </c>
      <c r="E6597" s="134" t="s">
        <v>1034</v>
      </c>
      <c r="F6597" s="134" t="s">
        <v>310</v>
      </c>
      <c r="G6597" s="134" t="s">
        <v>311</v>
      </c>
      <c r="H6597" s="135">
        <v>-202.26</v>
      </c>
      <c r="I6597" s="135">
        <v>-202.26</v>
      </c>
      <c r="J6597" s="135">
        <v>0</v>
      </c>
      <c r="K6597" t="str">
        <f>VLOOKUP(C6597,ResCat!$A$2:$B$268,2,FALSE)</f>
        <v>PPOIFP</v>
      </c>
    </row>
    <row r="6598" spans="3:11" x14ac:dyDescent="0.25">
      <c r="C6598" s="134" t="s">
        <v>181</v>
      </c>
      <c r="D6598" s="134" t="s">
        <v>2</v>
      </c>
      <c r="E6598" s="134" t="s">
        <v>1032</v>
      </c>
      <c r="F6598" s="134" t="s">
        <v>310</v>
      </c>
      <c r="G6598" s="134" t="s">
        <v>311</v>
      </c>
      <c r="H6598" s="135">
        <v>-127.14</v>
      </c>
      <c r="I6598" s="135">
        <v>-498.14</v>
      </c>
      <c r="J6598" s="135">
        <v>-371</v>
      </c>
      <c r="K6598" t="str">
        <f>VLOOKUP(C6598,ResCat!$A$2:$B$268,2,FALSE)</f>
        <v>PPOIFP</v>
      </c>
    </row>
    <row r="6599" spans="3:11" x14ac:dyDescent="0.25">
      <c r="C6599" s="134" t="s">
        <v>181</v>
      </c>
      <c r="D6599" s="134" t="s">
        <v>2</v>
      </c>
      <c r="E6599" s="134" t="s">
        <v>367</v>
      </c>
      <c r="F6599" s="134" t="s">
        <v>310</v>
      </c>
      <c r="G6599" s="134" t="s">
        <v>311</v>
      </c>
      <c r="H6599" s="135">
        <v>92.690000000000012</v>
      </c>
      <c r="I6599" s="135">
        <v>-432.81</v>
      </c>
      <c r="J6599" s="135">
        <v>-660</v>
      </c>
      <c r="K6599" t="str">
        <f>VLOOKUP(C6599,ResCat!$A$2:$B$268,2,FALSE)</f>
        <v>PPOIFP</v>
      </c>
    </row>
    <row r="6600" spans="3:11" x14ac:dyDescent="0.25">
      <c r="C6600" s="134" t="s">
        <v>181</v>
      </c>
      <c r="D6600" s="134" t="s">
        <v>2</v>
      </c>
      <c r="E6600" s="134" t="s">
        <v>1037</v>
      </c>
      <c r="F6600" s="134" t="s">
        <v>310</v>
      </c>
      <c r="G6600" s="134" t="s">
        <v>311</v>
      </c>
      <c r="H6600" s="135">
        <v>-584.7700000000001</v>
      </c>
      <c r="I6600" s="135">
        <v>-599.7700000000001</v>
      </c>
      <c r="J6600" s="135">
        <v>-295</v>
      </c>
      <c r="K6600" t="str">
        <f>VLOOKUP(C6600,ResCat!$A$2:$B$268,2,FALSE)</f>
        <v>PPOIFP</v>
      </c>
    </row>
    <row r="6601" spans="3:11" x14ac:dyDescent="0.25">
      <c r="C6601" s="134" t="s">
        <v>181</v>
      </c>
      <c r="D6601" s="134" t="s">
        <v>2</v>
      </c>
      <c r="E6601" s="134" t="s">
        <v>1035</v>
      </c>
      <c r="F6601" s="134" t="s">
        <v>310</v>
      </c>
      <c r="G6601" s="134" t="s">
        <v>311</v>
      </c>
      <c r="H6601" s="135">
        <v>-148.89000000000001</v>
      </c>
      <c r="I6601" s="135">
        <v>-193.89</v>
      </c>
      <c r="J6601" s="135">
        <v>-438</v>
      </c>
      <c r="K6601" t="str">
        <f>VLOOKUP(C6601,ResCat!$A$2:$B$268,2,FALSE)</f>
        <v>PPOIFP</v>
      </c>
    </row>
    <row r="6602" spans="3:11" x14ac:dyDescent="0.25">
      <c r="C6602" s="134" t="s">
        <v>181</v>
      </c>
      <c r="D6602" s="134" t="s">
        <v>2</v>
      </c>
      <c r="E6602" s="134" t="s">
        <v>1025</v>
      </c>
      <c r="F6602" s="134" t="s">
        <v>310</v>
      </c>
      <c r="G6602" s="134" t="s">
        <v>311</v>
      </c>
      <c r="H6602" s="135">
        <v>-421.48</v>
      </c>
      <c r="I6602" s="135">
        <v>-518.41</v>
      </c>
      <c r="J6602" s="135">
        <v>-1022</v>
      </c>
      <c r="K6602" t="str">
        <f>VLOOKUP(C6602,ResCat!$A$2:$B$268,2,FALSE)</f>
        <v>PPOIFP</v>
      </c>
    </row>
    <row r="6603" spans="3:11" x14ac:dyDescent="0.25">
      <c r="C6603" s="134" t="s">
        <v>181</v>
      </c>
      <c r="D6603" s="134" t="s">
        <v>2</v>
      </c>
      <c r="E6603" s="134" t="s">
        <v>365</v>
      </c>
      <c r="F6603" s="134" t="s">
        <v>310</v>
      </c>
      <c r="G6603" s="134" t="s">
        <v>311</v>
      </c>
      <c r="H6603" s="135">
        <v>-284.08</v>
      </c>
      <c r="I6603" s="135">
        <v>-379.08</v>
      </c>
      <c r="J6603" s="135">
        <v>-568</v>
      </c>
      <c r="K6603" t="str">
        <f>VLOOKUP(C6603,ResCat!$A$2:$B$268,2,FALSE)</f>
        <v>PPOIFP</v>
      </c>
    </row>
    <row r="6604" spans="3:11" x14ac:dyDescent="0.25">
      <c r="C6604" s="134" t="s">
        <v>181</v>
      </c>
      <c r="D6604" s="134" t="s">
        <v>2</v>
      </c>
      <c r="E6604" s="134" t="s">
        <v>344</v>
      </c>
      <c r="F6604" s="134" t="s">
        <v>310</v>
      </c>
      <c r="G6604" s="134" t="s">
        <v>311</v>
      </c>
      <c r="H6604" s="135">
        <v>-16.12</v>
      </c>
      <c r="I6604" s="135">
        <v>-16.12</v>
      </c>
      <c r="J6604" s="135">
        <v>32</v>
      </c>
      <c r="K6604" t="str">
        <f>VLOOKUP(C6604,ResCat!$A$2:$B$268,2,FALSE)</f>
        <v>PPOIFP</v>
      </c>
    </row>
    <row r="6605" spans="3:11" x14ac:dyDescent="0.25">
      <c r="C6605" s="134" t="s">
        <v>181</v>
      </c>
      <c r="D6605" s="134" t="s">
        <v>2</v>
      </c>
      <c r="E6605" s="134" t="s">
        <v>1030</v>
      </c>
      <c r="F6605" s="134" t="s">
        <v>310</v>
      </c>
      <c r="G6605" s="134" t="s">
        <v>311</v>
      </c>
      <c r="H6605" s="135">
        <v>-77.2</v>
      </c>
      <c r="I6605" s="135">
        <v>-187.37</v>
      </c>
      <c r="J6605" s="135">
        <v>-495</v>
      </c>
      <c r="K6605" t="str">
        <f>VLOOKUP(C6605,ResCat!$A$2:$B$268,2,FALSE)</f>
        <v>PPOIFP</v>
      </c>
    </row>
    <row r="6606" spans="3:11" x14ac:dyDescent="0.25">
      <c r="C6606" s="134" t="s">
        <v>181</v>
      </c>
      <c r="D6606" s="134" t="s">
        <v>2</v>
      </c>
      <c r="E6606" s="134" t="s">
        <v>345</v>
      </c>
      <c r="F6606" s="134" t="s">
        <v>310</v>
      </c>
      <c r="G6606" s="134" t="s">
        <v>311</v>
      </c>
      <c r="H6606" s="135">
        <v>35.39</v>
      </c>
      <c r="I6606" s="135">
        <v>85.63</v>
      </c>
      <c r="J6606" s="135">
        <v>95.75</v>
      </c>
      <c r="K6606" t="str">
        <f>VLOOKUP(C6606,ResCat!$A$2:$B$268,2,FALSE)</f>
        <v>PPOIFP</v>
      </c>
    </row>
    <row r="6607" spans="3:11" x14ac:dyDescent="0.25">
      <c r="C6607" s="134" t="s">
        <v>181</v>
      </c>
      <c r="D6607" s="134" t="s">
        <v>2</v>
      </c>
      <c r="E6607" s="134" t="s">
        <v>346</v>
      </c>
      <c r="F6607" s="134" t="s">
        <v>310</v>
      </c>
      <c r="G6607" s="134" t="s">
        <v>311</v>
      </c>
      <c r="H6607" s="135">
        <v>899.72</v>
      </c>
      <c r="I6607" s="135">
        <v>1702.51</v>
      </c>
      <c r="J6607" s="135">
        <v>7525.96</v>
      </c>
      <c r="K6607" t="str">
        <f>VLOOKUP(C6607,ResCat!$A$2:$B$268,2,FALSE)</f>
        <v>PPOIFP</v>
      </c>
    </row>
    <row r="6608" spans="3:11" x14ac:dyDescent="0.25">
      <c r="C6608" s="134" t="s">
        <v>181</v>
      </c>
      <c r="D6608" s="134" t="s">
        <v>2</v>
      </c>
      <c r="E6608" s="134" t="s">
        <v>309</v>
      </c>
      <c r="F6608" s="134" t="s">
        <v>310</v>
      </c>
      <c r="G6608" s="134" t="s">
        <v>311</v>
      </c>
      <c r="H6608" s="135">
        <v>4374.5800000000017</v>
      </c>
      <c r="I6608" s="135">
        <v>8449.1900000000023</v>
      </c>
      <c r="J6608" s="135">
        <v>14444.510000000002</v>
      </c>
      <c r="K6608" t="str">
        <f>VLOOKUP(C6608,ResCat!$A$2:$B$268,2,FALSE)</f>
        <v>PPOIFP</v>
      </c>
    </row>
    <row r="6609" spans="3:11" x14ac:dyDescent="0.25">
      <c r="C6609" s="134" t="s">
        <v>181</v>
      </c>
      <c r="D6609" s="134" t="s">
        <v>2</v>
      </c>
      <c r="E6609" s="134" t="s">
        <v>1026</v>
      </c>
      <c r="F6609" s="134" t="s">
        <v>310</v>
      </c>
      <c r="G6609" s="134" t="s">
        <v>311</v>
      </c>
      <c r="H6609" s="135">
        <v>9884.3800000000047</v>
      </c>
      <c r="I6609" s="135">
        <v>13854.77</v>
      </c>
      <c r="J6609" s="135">
        <v>3982.5500000000025</v>
      </c>
      <c r="K6609" t="str">
        <f>VLOOKUP(C6609,ResCat!$A$2:$B$268,2,FALSE)</f>
        <v>PPOIFP</v>
      </c>
    </row>
    <row r="6610" spans="3:11" x14ac:dyDescent="0.25">
      <c r="C6610" s="134" t="s">
        <v>181</v>
      </c>
      <c r="D6610" s="134" t="s">
        <v>2</v>
      </c>
      <c r="E6610" s="134" t="s">
        <v>362</v>
      </c>
      <c r="F6610" s="134" t="s">
        <v>310</v>
      </c>
      <c r="G6610" s="134" t="s">
        <v>311</v>
      </c>
      <c r="H6610" s="135">
        <v>21637.55</v>
      </c>
      <c r="I6610" s="135">
        <v>27578.160000000003</v>
      </c>
      <c r="J6610" s="135">
        <v>28781.420000000006</v>
      </c>
      <c r="K6610" t="str">
        <f>VLOOKUP(C6610,ResCat!$A$2:$B$268,2,FALSE)</f>
        <v>PPOIFP</v>
      </c>
    </row>
    <row r="6611" spans="3:11" x14ac:dyDescent="0.25">
      <c r="C6611" s="134" t="s">
        <v>181</v>
      </c>
      <c r="D6611" s="134" t="s">
        <v>2</v>
      </c>
      <c r="E6611" s="134" t="s">
        <v>1027</v>
      </c>
      <c r="F6611" s="134" t="s">
        <v>310</v>
      </c>
      <c r="G6611" s="134" t="s">
        <v>311</v>
      </c>
      <c r="H6611" s="135">
        <v>14547.840000000004</v>
      </c>
      <c r="I6611" s="135">
        <v>19974.659999999996</v>
      </c>
      <c r="J6611" s="135">
        <v>21142.099999999995</v>
      </c>
      <c r="K6611" t="str">
        <f>VLOOKUP(C6611,ResCat!$A$2:$B$268,2,FALSE)</f>
        <v>PPOIFP</v>
      </c>
    </row>
    <row r="6612" spans="3:11" x14ac:dyDescent="0.25">
      <c r="C6612" s="134" t="s">
        <v>181</v>
      </c>
      <c r="D6612" s="134" t="s">
        <v>2</v>
      </c>
      <c r="E6612" s="134" t="s">
        <v>1028</v>
      </c>
      <c r="F6612" s="134" t="s">
        <v>310</v>
      </c>
      <c r="G6612" s="134" t="s">
        <v>311</v>
      </c>
      <c r="H6612" s="135">
        <v>8046.9100000000017</v>
      </c>
      <c r="I6612" s="135">
        <v>11454.869999999999</v>
      </c>
      <c r="J6612" s="135">
        <v>14246.38</v>
      </c>
      <c r="K6612" t="str">
        <f>VLOOKUP(C6612,ResCat!$A$2:$B$268,2,FALSE)</f>
        <v>PPOIFP</v>
      </c>
    </row>
    <row r="6613" spans="3:11" x14ac:dyDescent="0.25">
      <c r="C6613" s="134" t="s">
        <v>181</v>
      </c>
      <c r="D6613" s="134" t="s">
        <v>2</v>
      </c>
      <c r="E6613" s="134" t="s">
        <v>363</v>
      </c>
      <c r="F6613" s="134" t="s">
        <v>310</v>
      </c>
      <c r="G6613" s="134" t="s">
        <v>311</v>
      </c>
      <c r="H6613" s="135">
        <v>9691.4199999999983</v>
      </c>
      <c r="I6613" s="135">
        <v>18130.989999999998</v>
      </c>
      <c r="J6613" s="135">
        <v>31576.17</v>
      </c>
      <c r="K6613" t="str">
        <f>VLOOKUP(C6613,ResCat!$A$2:$B$268,2,FALSE)</f>
        <v>PPOIFP</v>
      </c>
    </row>
    <row r="6614" spans="3:11" x14ac:dyDescent="0.25">
      <c r="C6614" s="134" t="s">
        <v>181</v>
      </c>
      <c r="D6614" s="134" t="s">
        <v>2</v>
      </c>
      <c r="E6614" s="134" t="s">
        <v>1029</v>
      </c>
      <c r="F6614" s="134" t="s">
        <v>310</v>
      </c>
      <c r="G6614" s="134" t="s">
        <v>311</v>
      </c>
      <c r="H6614" s="135">
        <v>429.1599999999994</v>
      </c>
      <c r="I6614" s="135">
        <v>1765.3099999999995</v>
      </c>
      <c r="J6614" s="135">
        <v>-1582.4499999999989</v>
      </c>
      <c r="K6614" t="str">
        <f>VLOOKUP(C6614,ResCat!$A$2:$B$268,2,FALSE)</f>
        <v>PPOIFP</v>
      </c>
    </row>
    <row r="6615" spans="3:11" x14ac:dyDescent="0.25">
      <c r="C6615" s="134" t="s">
        <v>181</v>
      </c>
      <c r="D6615" s="134" t="s">
        <v>2</v>
      </c>
      <c r="E6615" s="134" t="s">
        <v>349</v>
      </c>
      <c r="F6615" s="134" t="s">
        <v>310</v>
      </c>
      <c r="G6615" s="134" t="s">
        <v>311</v>
      </c>
      <c r="H6615" s="135">
        <v>-22292.689999999995</v>
      </c>
      <c r="I6615" s="135">
        <v>-19743.849999999995</v>
      </c>
      <c r="J6615" s="135">
        <v>-65975.619999999981</v>
      </c>
      <c r="K6615" t="str">
        <f>VLOOKUP(C6615,ResCat!$A$2:$B$268,2,FALSE)</f>
        <v>PPOIFP</v>
      </c>
    </row>
    <row r="6616" spans="3:11" x14ac:dyDescent="0.25">
      <c r="C6616" s="134" t="s">
        <v>181</v>
      </c>
      <c r="D6616" s="134" t="s">
        <v>2</v>
      </c>
      <c r="E6616" s="134" t="s">
        <v>350</v>
      </c>
      <c r="F6616" s="134" t="s">
        <v>310</v>
      </c>
      <c r="G6616" s="134" t="s">
        <v>311</v>
      </c>
      <c r="H6616" s="135">
        <v>6128.6200000000008</v>
      </c>
      <c r="I6616" s="135">
        <v>13309.160000000002</v>
      </c>
      <c r="J6616" s="135">
        <v>18272.409999999996</v>
      </c>
      <c r="K6616" t="str">
        <f>VLOOKUP(C6616,ResCat!$A$2:$B$268,2,FALSE)</f>
        <v>PPOIFP</v>
      </c>
    </row>
    <row r="6617" spans="3:11" x14ac:dyDescent="0.25">
      <c r="C6617" s="134" t="s">
        <v>181</v>
      </c>
      <c r="D6617" s="134" t="s">
        <v>2</v>
      </c>
      <c r="E6617" s="134" t="s">
        <v>359</v>
      </c>
      <c r="F6617" s="134" t="s">
        <v>310</v>
      </c>
      <c r="G6617" s="134" t="s">
        <v>311</v>
      </c>
      <c r="H6617" s="135">
        <v>10148.770000000002</v>
      </c>
      <c r="I6617" s="135">
        <v>13493.57</v>
      </c>
      <c r="J6617" s="135">
        <v>7704.3900000000012</v>
      </c>
      <c r="K6617" t="str">
        <f>VLOOKUP(C6617,ResCat!$A$2:$B$268,2,FALSE)</f>
        <v>PPOIFP</v>
      </c>
    </row>
    <row r="6618" spans="3:11" x14ac:dyDescent="0.25">
      <c r="C6618" s="134" t="s">
        <v>181</v>
      </c>
      <c r="D6618" s="134" t="s">
        <v>2</v>
      </c>
      <c r="E6618" s="134" t="s">
        <v>354</v>
      </c>
      <c r="F6618" s="134" t="s">
        <v>310</v>
      </c>
      <c r="G6618" s="134" t="s">
        <v>311</v>
      </c>
      <c r="H6618" s="135">
        <v>13764.129999999996</v>
      </c>
      <c r="I6618" s="135">
        <v>16430.59</v>
      </c>
      <c r="J6618" s="135">
        <v>28255.039999999994</v>
      </c>
      <c r="K6618" t="str">
        <f>VLOOKUP(C6618,ResCat!$A$2:$B$268,2,FALSE)</f>
        <v>PPOIFP</v>
      </c>
    </row>
    <row r="6619" spans="3:11" x14ac:dyDescent="0.25">
      <c r="C6619" s="134" t="s">
        <v>181</v>
      </c>
      <c r="D6619" s="134" t="s">
        <v>2</v>
      </c>
      <c r="E6619" s="134" t="s">
        <v>366</v>
      </c>
      <c r="F6619" s="134" t="s">
        <v>310</v>
      </c>
      <c r="G6619" s="134" t="s">
        <v>311</v>
      </c>
      <c r="H6619" s="135">
        <v>1354.3199999999986</v>
      </c>
      <c r="I6619" s="135">
        <v>4384.4799999999996</v>
      </c>
      <c r="J6619" s="135">
        <v>13342.889999999998</v>
      </c>
      <c r="K6619" t="str">
        <f>VLOOKUP(C6619,ResCat!$A$2:$B$268,2,FALSE)</f>
        <v>PPOIFP</v>
      </c>
    </row>
    <row r="6620" spans="3:11" x14ac:dyDescent="0.25">
      <c r="C6620" s="134" t="s">
        <v>181</v>
      </c>
      <c r="D6620" s="134" t="s">
        <v>2</v>
      </c>
      <c r="E6620" s="134" t="s">
        <v>337</v>
      </c>
      <c r="F6620" s="134" t="s">
        <v>310</v>
      </c>
      <c r="G6620" s="134" t="s">
        <v>311</v>
      </c>
      <c r="H6620" s="135">
        <v>8884.4800000000014</v>
      </c>
      <c r="I6620" s="135">
        <v>14825.78</v>
      </c>
      <c r="J6620" s="135">
        <v>15831.919999999998</v>
      </c>
      <c r="K6620" t="str">
        <f>VLOOKUP(C6620,ResCat!$A$2:$B$268,2,FALSE)</f>
        <v>PPOIFP</v>
      </c>
    </row>
    <row r="6621" spans="3:11" x14ac:dyDescent="0.25">
      <c r="C6621" s="134" t="s">
        <v>181</v>
      </c>
      <c r="D6621" s="134" t="s">
        <v>2</v>
      </c>
      <c r="E6621" s="134" t="s">
        <v>352</v>
      </c>
      <c r="F6621" s="134" t="s">
        <v>310</v>
      </c>
      <c r="G6621" s="134" t="s">
        <v>351</v>
      </c>
      <c r="H6621" s="135">
        <v>15048.720000000008</v>
      </c>
      <c r="I6621" s="135">
        <v>17395.549999999996</v>
      </c>
      <c r="J6621" s="135">
        <v>22913.35999999999</v>
      </c>
      <c r="K6621" t="str">
        <f>VLOOKUP(C6621,ResCat!$A$2:$B$268,2,FALSE)</f>
        <v>PPOIFP</v>
      </c>
    </row>
    <row r="6622" spans="3:11" x14ac:dyDescent="0.25">
      <c r="C6622" s="134" t="s">
        <v>181</v>
      </c>
      <c r="D6622" s="134" t="s">
        <v>2</v>
      </c>
      <c r="E6622" s="134" t="s">
        <v>347</v>
      </c>
      <c r="F6622" s="134" t="s">
        <v>310</v>
      </c>
      <c r="G6622" s="134" t="s">
        <v>360</v>
      </c>
      <c r="H6622" s="135">
        <v>-1748.4399999999991</v>
      </c>
      <c r="I6622" s="135">
        <v>1152.2100000000014</v>
      </c>
      <c r="J6622" s="135">
        <v>6732.8199999999988</v>
      </c>
      <c r="K6622" t="str">
        <f>VLOOKUP(C6622,ResCat!$A$2:$B$268,2,FALSE)</f>
        <v>PPOIFP</v>
      </c>
    </row>
    <row r="6623" spans="3:11" x14ac:dyDescent="0.25">
      <c r="C6623" s="134" t="s">
        <v>181</v>
      </c>
      <c r="D6623" s="134" t="s">
        <v>2</v>
      </c>
      <c r="E6623" s="134" t="s">
        <v>361</v>
      </c>
      <c r="F6623" s="134" t="s">
        <v>310</v>
      </c>
      <c r="G6623" s="134" t="s">
        <v>355</v>
      </c>
      <c r="H6623" s="135">
        <v>-2193.7600000000007</v>
      </c>
      <c r="I6623" s="135">
        <v>1205.8300000000006</v>
      </c>
      <c r="J6623" s="135">
        <v>-22995.930000000004</v>
      </c>
      <c r="K6623" t="str">
        <f>VLOOKUP(C6623,ResCat!$A$2:$B$268,2,FALSE)</f>
        <v>PPOIFP</v>
      </c>
    </row>
    <row r="6624" spans="3:11" x14ac:dyDescent="0.25">
      <c r="C6624" s="134" t="s">
        <v>181</v>
      </c>
      <c r="D6624" s="134" t="s">
        <v>2</v>
      </c>
      <c r="E6624" s="134" t="s">
        <v>312</v>
      </c>
      <c r="F6624" s="134" t="s">
        <v>310</v>
      </c>
      <c r="G6624" s="134" t="s">
        <v>364</v>
      </c>
      <c r="H6624" s="135">
        <v>-5474.9199999999964</v>
      </c>
      <c r="I6624" s="135">
        <v>-2974.5099999999966</v>
      </c>
      <c r="J6624" s="135">
        <v>30869.339999999993</v>
      </c>
      <c r="K6624" t="str">
        <f>VLOOKUP(C6624,ResCat!$A$2:$B$268,2,FALSE)</f>
        <v>PPOIFP</v>
      </c>
    </row>
    <row r="6625" spans="3:11" x14ac:dyDescent="0.25">
      <c r="C6625" s="134" t="s">
        <v>181</v>
      </c>
      <c r="D6625" s="134" t="s">
        <v>2</v>
      </c>
      <c r="E6625" s="134" t="s">
        <v>357</v>
      </c>
      <c r="F6625" s="134" t="s">
        <v>310</v>
      </c>
      <c r="G6625" s="134" t="s">
        <v>338</v>
      </c>
      <c r="H6625" s="135">
        <v>-15664.650000000001</v>
      </c>
      <c r="I6625" s="135">
        <v>-15538.229999999987</v>
      </c>
      <c r="J6625" s="135">
        <v>-22391.84</v>
      </c>
      <c r="K6625" t="str">
        <f>VLOOKUP(C6625,ResCat!$A$2:$B$268,2,FALSE)</f>
        <v>PPOIFP</v>
      </c>
    </row>
    <row r="6626" spans="3:11" x14ac:dyDescent="0.25">
      <c r="C6626" s="134" t="s">
        <v>181</v>
      </c>
      <c r="D6626" s="134" t="s">
        <v>2</v>
      </c>
      <c r="E6626" s="134" t="s">
        <v>314</v>
      </c>
      <c r="F6626" s="134" t="s">
        <v>310</v>
      </c>
      <c r="G6626" s="134" t="s">
        <v>356</v>
      </c>
      <c r="H6626" s="135">
        <v>-9924.1099999999969</v>
      </c>
      <c r="I6626" s="135">
        <v>-3187.9199999999992</v>
      </c>
      <c r="J6626" s="135">
        <v>72494.689999999988</v>
      </c>
      <c r="K6626" t="str">
        <f>VLOOKUP(C6626,ResCat!$A$2:$B$268,2,FALSE)</f>
        <v>PPOIFP</v>
      </c>
    </row>
    <row r="6627" spans="3:11" x14ac:dyDescent="0.25">
      <c r="C6627" s="134" t="s">
        <v>181</v>
      </c>
      <c r="D6627" s="134" t="s">
        <v>2</v>
      </c>
      <c r="E6627" s="134" t="s">
        <v>339</v>
      </c>
      <c r="F6627" s="134" t="s">
        <v>310</v>
      </c>
      <c r="G6627" s="134" t="s">
        <v>353</v>
      </c>
      <c r="H6627" s="135">
        <v>-554.49000000000501</v>
      </c>
      <c r="I6627" s="135">
        <v>2400.5399999999959</v>
      </c>
      <c r="J6627" s="135">
        <v>-2082.5400000000009</v>
      </c>
      <c r="K6627" t="str">
        <f>VLOOKUP(C6627,ResCat!$A$2:$B$268,2,FALSE)</f>
        <v>PPOIFP</v>
      </c>
    </row>
    <row r="6628" spans="3:11" x14ac:dyDescent="0.25">
      <c r="C6628" s="134" t="s">
        <v>181</v>
      </c>
      <c r="D6628" s="134" t="s">
        <v>2</v>
      </c>
      <c r="E6628" s="134" t="s">
        <v>342</v>
      </c>
      <c r="F6628" s="134" t="s">
        <v>310</v>
      </c>
      <c r="G6628" s="134" t="s">
        <v>348</v>
      </c>
      <c r="H6628" s="135">
        <v>-32755.67000000006</v>
      </c>
      <c r="I6628" s="135">
        <v>-26305.130000000081</v>
      </c>
      <c r="J6628" s="135">
        <v>-13793.040000000005</v>
      </c>
      <c r="K6628" t="str">
        <f>VLOOKUP(C6628,ResCat!$A$2:$B$268,2,FALSE)</f>
        <v>PPOIFP</v>
      </c>
    </row>
    <row r="6629" spans="3:11" x14ac:dyDescent="0.25">
      <c r="C6629" s="134" t="s">
        <v>181</v>
      </c>
      <c r="D6629" s="134" t="s">
        <v>2</v>
      </c>
      <c r="E6629" s="134" t="s">
        <v>316</v>
      </c>
      <c r="F6629" s="134" t="s">
        <v>310</v>
      </c>
      <c r="G6629" s="134" t="s">
        <v>313</v>
      </c>
      <c r="H6629" s="135">
        <v>-32971.080000000016</v>
      </c>
      <c r="I6629" s="135">
        <v>-22521.789999999975</v>
      </c>
      <c r="J6629" s="135">
        <v>-41798.580000000024</v>
      </c>
      <c r="K6629" t="str">
        <f>VLOOKUP(C6629,ResCat!$A$2:$B$268,2,FALSE)</f>
        <v>PPOIFP</v>
      </c>
    </row>
    <row r="6630" spans="3:11" x14ac:dyDescent="0.25">
      <c r="C6630" s="134" t="s">
        <v>181</v>
      </c>
      <c r="D6630" s="134" t="s">
        <v>2</v>
      </c>
      <c r="E6630" s="134" t="s">
        <v>318</v>
      </c>
      <c r="F6630" s="134" t="s">
        <v>310</v>
      </c>
      <c r="G6630" s="134" t="s">
        <v>358</v>
      </c>
      <c r="H6630" s="135">
        <v>-48378.00000000032</v>
      </c>
      <c r="I6630" s="135">
        <v>-45228.780000000326</v>
      </c>
      <c r="J6630" s="135">
        <v>-108982.71000000005</v>
      </c>
      <c r="K6630" t="str">
        <f>VLOOKUP(C6630,ResCat!$A$2:$B$268,2,FALSE)</f>
        <v>PPOIFP</v>
      </c>
    </row>
    <row r="6631" spans="3:11" x14ac:dyDescent="0.25">
      <c r="C6631" s="134" t="s">
        <v>181</v>
      </c>
      <c r="D6631" s="134" t="s">
        <v>2</v>
      </c>
      <c r="E6631" s="134" t="s">
        <v>320</v>
      </c>
      <c r="F6631" s="134" t="s">
        <v>310</v>
      </c>
      <c r="G6631" s="134" t="s">
        <v>315</v>
      </c>
      <c r="H6631" s="135">
        <v>-13393.62999999997</v>
      </c>
      <c r="I6631" s="135">
        <v>-12454.069999999945</v>
      </c>
      <c r="J6631" s="135">
        <v>6469.3400000000192</v>
      </c>
      <c r="K6631" t="str">
        <f>VLOOKUP(C6631,ResCat!$A$2:$B$268,2,FALSE)</f>
        <v>PPOIFP</v>
      </c>
    </row>
    <row r="6632" spans="3:11" x14ac:dyDescent="0.25">
      <c r="C6632" s="134" t="s">
        <v>181</v>
      </c>
      <c r="D6632" s="134" t="s">
        <v>2</v>
      </c>
      <c r="E6632" s="134" t="s">
        <v>322</v>
      </c>
      <c r="F6632" s="134" t="s">
        <v>310</v>
      </c>
      <c r="G6632" s="134" t="s">
        <v>341</v>
      </c>
      <c r="H6632" s="135">
        <v>82745.919999999882</v>
      </c>
      <c r="I6632" s="135">
        <v>101278.2200000006</v>
      </c>
      <c r="J6632" s="135">
        <v>261045.49000000002</v>
      </c>
      <c r="K6632" t="str">
        <f>VLOOKUP(C6632,ResCat!$A$2:$B$268,2,FALSE)</f>
        <v>PPOIFP</v>
      </c>
    </row>
    <row r="6633" spans="3:11" x14ac:dyDescent="0.25">
      <c r="C6633" s="134" t="s">
        <v>181</v>
      </c>
      <c r="D6633" s="134" t="s">
        <v>2</v>
      </c>
      <c r="E6633" s="134" t="s">
        <v>324</v>
      </c>
      <c r="F6633" s="134" t="s">
        <v>310</v>
      </c>
      <c r="G6633" s="134" t="s">
        <v>340</v>
      </c>
      <c r="H6633" s="135">
        <v>168091.3300000001</v>
      </c>
      <c r="I6633" s="135">
        <v>201460.0100000005</v>
      </c>
      <c r="J6633" s="135">
        <v>463281.87999999983</v>
      </c>
      <c r="K6633" t="str">
        <f>VLOOKUP(C6633,ResCat!$A$2:$B$268,2,FALSE)</f>
        <v>PPOIFP</v>
      </c>
    </row>
    <row r="6634" spans="3:11" x14ac:dyDescent="0.25">
      <c r="C6634" s="134" t="s">
        <v>181</v>
      </c>
      <c r="D6634" s="134" t="s">
        <v>2</v>
      </c>
      <c r="E6634" s="134" t="s">
        <v>326</v>
      </c>
      <c r="F6634" s="134" t="s">
        <v>310</v>
      </c>
      <c r="G6634" s="134" t="s">
        <v>317</v>
      </c>
      <c r="H6634" s="135">
        <v>222278.09000000128</v>
      </c>
      <c r="I6634" s="135">
        <v>243998.89000000103</v>
      </c>
      <c r="J6634" s="135">
        <v>545661.57999999996</v>
      </c>
      <c r="K6634" t="str">
        <f>VLOOKUP(C6634,ResCat!$A$2:$B$268,2,FALSE)</f>
        <v>PPOIFP</v>
      </c>
    </row>
    <row r="6635" spans="3:11" x14ac:dyDescent="0.25">
      <c r="C6635" s="134" t="s">
        <v>181</v>
      </c>
      <c r="D6635" s="134" t="s">
        <v>2</v>
      </c>
      <c r="E6635" s="134" t="s">
        <v>328</v>
      </c>
      <c r="F6635" s="134" t="s">
        <v>310</v>
      </c>
      <c r="G6635" s="134" t="s">
        <v>319</v>
      </c>
      <c r="H6635" s="135">
        <v>143386.54999999981</v>
      </c>
      <c r="I6635" s="135">
        <v>165031.65999999986</v>
      </c>
      <c r="J6635" s="135">
        <v>545127.90000000037</v>
      </c>
      <c r="K6635" t="str">
        <f>VLOOKUP(C6635,ResCat!$A$2:$B$268,2,FALSE)</f>
        <v>PPOIFP</v>
      </c>
    </row>
    <row r="6636" spans="3:11" x14ac:dyDescent="0.25">
      <c r="C6636" s="134" t="s">
        <v>181</v>
      </c>
      <c r="D6636" s="134" t="s">
        <v>2</v>
      </c>
      <c r="E6636" s="134" t="s">
        <v>330</v>
      </c>
      <c r="F6636" s="134" t="s">
        <v>310</v>
      </c>
      <c r="G6636" s="134" t="s">
        <v>321</v>
      </c>
      <c r="H6636" s="135">
        <v>156879.41000000143</v>
      </c>
      <c r="I6636" s="135">
        <v>188400.9500000015</v>
      </c>
      <c r="J6636" s="135">
        <v>558154.66</v>
      </c>
      <c r="K6636" t="str">
        <f>VLOOKUP(C6636,ResCat!$A$2:$B$268,2,FALSE)</f>
        <v>PPOIFP</v>
      </c>
    </row>
    <row r="6637" spans="3:11" x14ac:dyDescent="0.25">
      <c r="C6637" s="134" t="s">
        <v>181</v>
      </c>
      <c r="D6637" s="134" t="s">
        <v>2</v>
      </c>
      <c r="E6637" s="134" t="s">
        <v>332</v>
      </c>
      <c r="F6637" s="134" t="s">
        <v>310</v>
      </c>
      <c r="G6637" s="134" t="s">
        <v>323</v>
      </c>
      <c r="H6637" s="135">
        <v>345928.01</v>
      </c>
      <c r="I6637" s="135">
        <v>392407.23000000126</v>
      </c>
      <c r="J6637" s="135">
        <v>900469.5500000004</v>
      </c>
      <c r="K6637" t="str">
        <f>VLOOKUP(C6637,ResCat!$A$2:$B$268,2,FALSE)</f>
        <v>PPOIFP</v>
      </c>
    </row>
    <row r="6638" spans="3:11" x14ac:dyDescent="0.25">
      <c r="C6638" s="134" t="s">
        <v>181</v>
      </c>
      <c r="D6638" s="134" t="s">
        <v>2</v>
      </c>
      <c r="E6638" s="134" t="s">
        <v>335</v>
      </c>
      <c r="F6638" s="134" t="s">
        <v>310</v>
      </c>
      <c r="G6638" s="134" t="s">
        <v>325</v>
      </c>
      <c r="H6638" s="135">
        <v>397992.23999999813</v>
      </c>
      <c r="I6638" s="135">
        <v>465639.8899999985</v>
      </c>
      <c r="J6638" s="135">
        <v>979369.71000000008</v>
      </c>
      <c r="K6638" t="str">
        <f>VLOOKUP(C6638,ResCat!$A$2:$B$268,2,FALSE)</f>
        <v>PPOIFP</v>
      </c>
    </row>
    <row r="6639" spans="3:11" x14ac:dyDescent="0.25">
      <c r="C6639" s="134" t="s">
        <v>181</v>
      </c>
      <c r="D6639" s="134" t="s">
        <v>2</v>
      </c>
      <c r="E6639" s="134" t="s">
        <v>4</v>
      </c>
      <c r="F6639" s="134" t="s">
        <v>310</v>
      </c>
      <c r="G6639" s="134" t="s">
        <v>327</v>
      </c>
      <c r="H6639" s="135">
        <v>681734.53000000981</v>
      </c>
      <c r="I6639" s="135">
        <v>769720.4500000109</v>
      </c>
      <c r="J6639" s="135">
        <v>1776034.9600000011</v>
      </c>
      <c r="K6639" t="str">
        <f>VLOOKUP(C6639,ResCat!$A$2:$B$268,2,FALSE)</f>
        <v>PPOIFP</v>
      </c>
    </row>
    <row r="6640" spans="3:11" x14ac:dyDescent="0.25">
      <c r="C6640" s="134" t="s">
        <v>181</v>
      </c>
      <c r="D6640" s="134" t="s">
        <v>2</v>
      </c>
      <c r="E6640" s="134" t="s">
        <v>511</v>
      </c>
      <c r="F6640" s="134" t="s">
        <v>310</v>
      </c>
      <c r="G6640" s="134" t="s">
        <v>329</v>
      </c>
      <c r="H6640" s="135">
        <v>879051.83999997727</v>
      </c>
      <c r="I6640" s="135">
        <v>988655.6899999606</v>
      </c>
      <c r="J6640" s="135">
        <v>2314078.2599999988</v>
      </c>
      <c r="K6640" t="str">
        <f>VLOOKUP(C6640,ResCat!$A$2:$B$268,2,FALSE)</f>
        <v>PPOIFP</v>
      </c>
    </row>
    <row r="6641" spans="3:11" x14ac:dyDescent="0.25">
      <c r="C6641" s="134" t="s">
        <v>181</v>
      </c>
      <c r="D6641" s="134" t="s">
        <v>2</v>
      </c>
      <c r="E6641" s="134" t="s">
        <v>969</v>
      </c>
      <c r="F6641" s="134" t="s">
        <v>310</v>
      </c>
      <c r="G6641" s="134" t="s">
        <v>331</v>
      </c>
      <c r="H6641" s="135">
        <v>1712269.9799999732</v>
      </c>
      <c r="I6641" s="135">
        <v>1959673.1699999811</v>
      </c>
      <c r="J6641" s="135">
        <v>5045266.7999999933</v>
      </c>
      <c r="K6641" t="str">
        <f>VLOOKUP(C6641,ResCat!$A$2:$B$268,2,FALSE)</f>
        <v>PPOIFP</v>
      </c>
    </row>
    <row r="6642" spans="3:11" x14ac:dyDescent="0.25">
      <c r="C6642" s="134" t="s">
        <v>181</v>
      </c>
      <c r="D6642" s="134" t="s">
        <v>2</v>
      </c>
      <c r="E6642" s="134" t="s">
        <v>961</v>
      </c>
      <c r="F6642" s="134" t="s">
        <v>310</v>
      </c>
      <c r="G6642" s="134" t="s">
        <v>334</v>
      </c>
      <c r="H6642" s="135">
        <v>3121260.1099999966</v>
      </c>
      <c r="I6642" s="135">
        <v>3561121.7199999676</v>
      </c>
      <c r="J6642" s="135">
        <v>9181962.0399999972</v>
      </c>
      <c r="K6642" t="str">
        <f>VLOOKUP(C6642,ResCat!$A$2:$B$268,2,FALSE)</f>
        <v>PPOIFP</v>
      </c>
    </row>
    <row r="6643" spans="3:11" x14ac:dyDescent="0.25">
      <c r="C6643" s="134" t="s">
        <v>181</v>
      </c>
      <c r="D6643" s="134" t="s">
        <v>2</v>
      </c>
      <c r="E6643" s="134" t="s">
        <v>970</v>
      </c>
      <c r="F6643" s="134" t="s">
        <v>310</v>
      </c>
      <c r="G6643" s="134" t="s">
        <v>333</v>
      </c>
      <c r="H6643" s="135">
        <v>13573500.229998721</v>
      </c>
      <c r="I6643" s="135">
        <v>15768194.049998326</v>
      </c>
      <c r="J6643" s="135">
        <v>39361202.250000134</v>
      </c>
      <c r="K6643" t="str">
        <f>VLOOKUP(C6643,ResCat!$A$2:$B$268,2,FALSE)</f>
        <v>PPOIFP</v>
      </c>
    </row>
    <row r="6644" spans="3:11" x14ac:dyDescent="0.25">
      <c r="C6644" s="134" t="s">
        <v>181</v>
      </c>
      <c r="D6644" s="134" t="s">
        <v>2</v>
      </c>
      <c r="E6644" s="134" t="s">
        <v>1023</v>
      </c>
      <c r="F6644" s="134" t="s">
        <v>310</v>
      </c>
      <c r="G6644" s="134" t="s">
        <v>308</v>
      </c>
      <c r="H6644" s="135">
        <v>15663195.629998365</v>
      </c>
      <c r="I6644" s="135">
        <v>20802578.419998523</v>
      </c>
      <c r="J6644" s="135">
        <v>45313536.230000265</v>
      </c>
      <c r="K6644" t="str">
        <f>VLOOKUP(C6644,ResCat!$A$2:$B$268,2,FALSE)</f>
        <v>PPOIFP</v>
      </c>
    </row>
    <row r="6645" spans="3:11" x14ac:dyDescent="0.25">
      <c r="C6645" s="134" t="s">
        <v>181</v>
      </c>
      <c r="D6645" s="134" t="s">
        <v>343</v>
      </c>
      <c r="E6645" s="134" t="s">
        <v>318</v>
      </c>
      <c r="F6645" s="134" t="s">
        <v>1062</v>
      </c>
      <c r="G6645" s="134" t="s">
        <v>358</v>
      </c>
      <c r="H6645" s="135">
        <v>-3966.9</v>
      </c>
      <c r="I6645" s="135">
        <v>-3951.9</v>
      </c>
      <c r="J6645" s="135">
        <v>-8576.34</v>
      </c>
      <c r="K6645" t="str">
        <f>VLOOKUP(C6645,ResCat!$A$2:$B$268,2,FALSE)</f>
        <v>PPOIFP</v>
      </c>
    </row>
    <row r="6646" spans="3:11" x14ac:dyDescent="0.25">
      <c r="C6646" s="134" t="s">
        <v>181</v>
      </c>
      <c r="D6646" s="134" t="s">
        <v>343</v>
      </c>
      <c r="E6646" s="134" t="s">
        <v>322</v>
      </c>
      <c r="F6646" s="134" t="s">
        <v>1062</v>
      </c>
      <c r="G6646" s="134" t="s">
        <v>341</v>
      </c>
      <c r="H6646" s="135">
        <v>564.32999999999993</v>
      </c>
      <c r="I6646" s="135">
        <v>579.32999999999993</v>
      </c>
      <c r="J6646" s="135">
        <v>579.32999999999993</v>
      </c>
      <c r="K6646" t="str">
        <f>VLOOKUP(C6646,ResCat!$A$2:$B$268,2,FALSE)</f>
        <v>PPOIFP</v>
      </c>
    </row>
    <row r="6647" spans="3:11" x14ac:dyDescent="0.25">
      <c r="C6647" s="134" t="s">
        <v>181</v>
      </c>
      <c r="D6647" s="134" t="s">
        <v>343</v>
      </c>
      <c r="E6647" s="134" t="s">
        <v>324</v>
      </c>
      <c r="F6647" s="134" t="s">
        <v>1062</v>
      </c>
      <c r="G6647" s="134" t="s">
        <v>340</v>
      </c>
      <c r="H6647" s="135">
        <v>184.66</v>
      </c>
      <c r="I6647" s="135">
        <v>144.45999999999998</v>
      </c>
      <c r="J6647" s="135">
        <v>365.58</v>
      </c>
      <c r="K6647" t="str">
        <f>VLOOKUP(C6647,ResCat!$A$2:$B$268,2,FALSE)</f>
        <v>PPOIFP</v>
      </c>
    </row>
    <row r="6648" spans="3:11" x14ac:dyDescent="0.25">
      <c r="C6648" s="134" t="s">
        <v>181</v>
      </c>
      <c r="D6648" s="134" t="s">
        <v>343</v>
      </c>
      <c r="E6648" s="134" t="s">
        <v>326</v>
      </c>
      <c r="F6648" s="134" t="s">
        <v>1062</v>
      </c>
      <c r="G6648" s="134" t="s">
        <v>317</v>
      </c>
      <c r="H6648" s="135">
        <v>313.46000000000004</v>
      </c>
      <c r="I6648" s="135">
        <v>342.40999999999997</v>
      </c>
      <c r="J6648" s="135">
        <v>273.68</v>
      </c>
      <c r="K6648" t="str">
        <f>VLOOKUP(C6648,ResCat!$A$2:$B$268,2,FALSE)</f>
        <v>PPOIFP</v>
      </c>
    </row>
    <row r="6649" spans="3:11" x14ac:dyDescent="0.25">
      <c r="C6649" s="134" t="s">
        <v>181</v>
      </c>
      <c r="D6649" s="134" t="s">
        <v>343</v>
      </c>
      <c r="E6649" s="134" t="s">
        <v>328</v>
      </c>
      <c r="F6649" s="134" t="s">
        <v>1062</v>
      </c>
      <c r="G6649" s="134" t="s">
        <v>319</v>
      </c>
      <c r="H6649" s="135">
        <v>-339.37000000000006</v>
      </c>
      <c r="I6649" s="135">
        <v>-261.31000000000006</v>
      </c>
      <c r="J6649" s="135">
        <v>-479.52000000000004</v>
      </c>
      <c r="K6649" t="str">
        <f>VLOOKUP(C6649,ResCat!$A$2:$B$268,2,FALSE)</f>
        <v>PPOIFP</v>
      </c>
    </row>
    <row r="6650" spans="3:11" x14ac:dyDescent="0.25">
      <c r="C6650" s="134" t="s">
        <v>181</v>
      </c>
      <c r="D6650" s="134" t="s">
        <v>343</v>
      </c>
      <c r="E6650" s="134" t="s">
        <v>330</v>
      </c>
      <c r="F6650" s="134" t="s">
        <v>1062</v>
      </c>
      <c r="G6650" s="134" t="s">
        <v>321</v>
      </c>
      <c r="H6650" s="135">
        <v>904.49000000000012</v>
      </c>
      <c r="I6650" s="135">
        <v>949.49000000000012</v>
      </c>
      <c r="J6650" s="135">
        <v>330.75999999999976</v>
      </c>
      <c r="K6650" t="str">
        <f>VLOOKUP(C6650,ResCat!$A$2:$B$268,2,FALSE)</f>
        <v>PPOIFP</v>
      </c>
    </row>
    <row r="6651" spans="3:11" x14ac:dyDescent="0.25">
      <c r="C6651" s="134" t="s">
        <v>181</v>
      </c>
      <c r="D6651" s="134" t="s">
        <v>343</v>
      </c>
      <c r="E6651" s="134" t="s">
        <v>332</v>
      </c>
      <c r="F6651" s="134" t="s">
        <v>1062</v>
      </c>
      <c r="G6651" s="134" t="s">
        <v>323</v>
      </c>
      <c r="H6651" s="135">
        <v>1171.98</v>
      </c>
      <c r="I6651" s="135">
        <v>1231.5600000000002</v>
      </c>
      <c r="J6651" s="135">
        <v>1543.5</v>
      </c>
      <c r="K6651" t="str">
        <f>VLOOKUP(C6651,ResCat!$A$2:$B$268,2,FALSE)</f>
        <v>PPOIFP</v>
      </c>
    </row>
    <row r="6652" spans="3:11" x14ac:dyDescent="0.25">
      <c r="C6652" s="134" t="s">
        <v>181</v>
      </c>
      <c r="D6652" s="134" t="s">
        <v>343</v>
      </c>
      <c r="E6652" s="134" t="s">
        <v>335</v>
      </c>
      <c r="F6652" s="134" t="s">
        <v>1062</v>
      </c>
      <c r="G6652" s="134" t="s">
        <v>325</v>
      </c>
      <c r="H6652" s="135">
        <v>1583.78</v>
      </c>
      <c r="I6652" s="135">
        <v>1710.4799999999998</v>
      </c>
      <c r="J6652" s="135">
        <v>2184.5599999999995</v>
      </c>
      <c r="K6652" t="str">
        <f>VLOOKUP(C6652,ResCat!$A$2:$B$268,2,FALSE)</f>
        <v>PPOIFP</v>
      </c>
    </row>
    <row r="6653" spans="3:11" x14ac:dyDescent="0.25">
      <c r="C6653" s="134" t="s">
        <v>181</v>
      </c>
      <c r="D6653" s="134" t="s">
        <v>343</v>
      </c>
      <c r="E6653" s="134" t="s">
        <v>4</v>
      </c>
      <c r="F6653" s="134" t="s">
        <v>1062</v>
      </c>
      <c r="G6653" s="134" t="s">
        <v>327</v>
      </c>
      <c r="H6653" s="135">
        <v>2923.22</v>
      </c>
      <c r="I6653" s="135">
        <v>3096.22</v>
      </c>
      <c r="J6653" s="135">
        <v>3441.7900000000004</v>
      </c>
      <c r="K6653" t="str">
        <f>VLOOKUP(C6653,ResCat!$A$2:$B$268,2,FALSE)</f>
        <v>PPOIFP</v>
      </c>
    </row>
    <row r="6654" spans="3:11" x14ac:dyDescent="0.25">
      <c r="C6654" s="134" t="s">
        <v>181</v>
      </c>
      <c r="D6654" s="134" t="s">
        <v>343</v>
      </c>
      <c r="E6654" s="134" t="s">
        <v>511</v>
      </c>
      <c r="F6654" s="134" t="s">
        <v>1062</v>
      </c>
      <c r="G6654" s="134" t="s">
        <v>329</v>
      </c>
      <c r="H6654" s="135">
        <v>1106.2200000000003</v>
      </c>
      <c r="I6654" s="135">
        <v>997.0700000000005</v>
      </c>
      <c r="J6654" s="135">
        <v>-287.76999999999992</v>
      </c>
      <c r="K6654" t="str">
        <f>VLOOKUP(C6654,ResCat!$A$2:$B$268,2,FALSE)</f>
        <v>PPOIFP</v>
      </c>
    </row>
    <row r="6655" spans="3:11" x14ac:dyDescent="0.25">
      <c r="C6655" s="134" t="s">
        <v>181</v>
      </c>
      <c r="D6655" s="134" t="s">
        <v>343</v>
      </c>
      <c r="E6655" s="134" t="s">
        <v>969</v>
      </c>
      <c r="F6655" s="134" t="s">
        <v>1062</v>
      </c>
      <c r="G6655" s="134" t="s">
        <v>331</v>
      </c>
      <c r="H6655" s="135">
        <v>4501.22</v>
      </c>
      <c r="I6655" s="135">
        <v>4747.45</v>
      </c>
      <c r="J6655" s="135">
        <v>2917.6699999999992</v>
      </c>
      <c r="K6655" t="str">
        <f>VLOOKUP(C6655,ResCat!$A$2:$B$268,2,FALSE)</f>
        <v>PPOIFP</v>
      </c>
    </row>
    <row r="6656" spans="3:11" x14ac:dyDescent="0.25">
      <c r="C6656" s="134" t="s">
        <v>181</v>
      </c>
      <c r="D6656" s="134" t="s">
        <v>343</v>
      </c>
      <c r="E6656" s="134" t="s">
        <v>961</v>
      </c>
      <c r="F6656" s="134" t="s">
        <v>1062</v>
      </c>
      <c r="G6656" s="134" t="s">
        <v>334</v>
      </c>
      <c r="H6656" s="135">
        <v>-2300.17</v>
      </c>
      <c r="I6656" s="135">
        <v>-3800.1200000000008</v>
      </c>
      <c r="J6656" s="135">
        <v>-3474.8299999999931</v>
      </c>
      <c r="K6656" t="str">
        <f>VLOOKUP(C6656,ResCat!$A$2:$B$268,2,FALSE)</f>
        <v>PPOIFP</v>
      </c>
    </row>
    <row r="6657" spans="3:11" x14ac:dyDescent="0.25">
      <c r="C6657" s="134" t="s">
        <v>181</v>
      </c>
      <c r="D6657" s="134" t="s">
        <v>343</v>
      </c>
      <c r="E6657" s="134" t="s">
        <v>970</v>
      </c>
      <c r="F6657" s="134" t="s">
        <v>1062</v>
      </c>
      <c r="G6657" s="134" t="s">
        <v>333</v>
      </c>
      <c r="H6657" s="135">
        <v>7396182.539999852</v>
      </c>
      <c r="I6657" s="135">
        <v>8003347.5099998182</v>
      </c>
      <c r="J6657" s="135">
        <v>18996663.559998818</v>
      </c>
      <c r="K6657" t="str">
        <f>VLOOKUP(C6657,ResCat!$A$2:$B$268,2,FALSE)</f>
        <v>PPOIFP</v>
      </c>
    </row>
    <row r="6658" spans="3:11" x14ac:dyDescent="0.25">
      <c r="C6658" s="134" t="s">
        <v>181</v>
      </c>
      <c r="D6658" s="134" t="s">
        <v>343</v>
      </c>
      <c r="E6658" s="134" t="s">
        <v>1023</v>
      </c>
      <c r="F6658" s="134" t="s">
        <v>1062</v>
      </c>
      <c r="G6658" s="134" t="s">
        <v>308</v>
      </c>
      <c r="H6658" s="135">
        <v>28737910.649997037</v>
      </c>
      <c r="I6658" s="135">
        <v>33493163.219994411</v>
      </c>
      <c r="J6658" s="135">
        <v>81127942.360015556</v>
      </c>
      <c r="K6658" t="str">
        <f>VLOOKUP(C6658,ResCat!$A$2:$B$268,2,FALSE)</f>
        <v>PPOIFP</v>
      </c>
    </row>
    <row r="6659" spans="3:11" x14ac:dyDescent="0.25">
      <c r="C6659" s="134" t="s">
        <v>181</v>
      </c>
      <c r="D6659" s="134" t="s">
        <v>1</v>
      </c>
      <c r="E6659" s="134" t="s">
        <v>1034</v>
      </c>
      <c r="F6659" s="134" t="s">
        <v>310</v>
      </c>
      <c r="G6659" s="134" t="s">
        <v>311</v>
      </c>
      <c r="H6659" s="135">
        <v>-28.21</v>
      </c>
      <c r="I6659" s="135">
        <v>-28.21</v>
      </c>
      <c r="J6659" s="135">
        <v>0</v>
      </c>
      <c r="K6659" t="str">
        <f>VLOOKUP(C6659,ResCat!$A$2:$B$268,2,FALSE)</f>
        <v>PPOIFP</v>
      </c>
    </row>
    <row r="6660" spans="3:11" x14ac:dyDescent="0.25">
      <c r="C6660" s="134" t="s">
        <v>181</v>
      </c>
      <c r="D6660" s="134" t="s">
        <v>1</v>
      </c>
      <c r="E6660" s="134" t="s">
        <v>1036</v>
      </c>
      <c r="F6660" s="134" t="s">
        <v>310</v>
      </c>
      <c r="G6660" s="134" t="s">
        <v>311</v>
      </c>
      <c r="H6660" s="135">
        <v>-1500</v>
      </c>
      <c r="I6660" s="135">
        <v>-1503</v>
      </c>
      <c r="J6660" s="135">
        <v>-1480</v>
      </c>
      <c r="K6660" t="str">
        <f>VLOOKUP(C6660,ResCat!$A$2:$B$268,2,FALSE)</f>
        <v>PPOIFP</v>
      </c>
    </row>
    <row r="6661" spans="3:11" x14ac:dyDescent="0.25">
      <c r="C6661" s="134" t="s">
        <v>181</v>
      </c>
      <c r="D6661" s="134" t="s">
        <v>1</v>
      </c>
      <c r="E6661" s="134" t="s">
        <v>1032</v>
      </c>
      <c r="F6661" s="134" t="s">
        <v>310</v>
      </c>
      <c r="G6661" s="134" t="s">
        <v>311</v>
      </c>
      <c r="H6661" s="135">
        <v>913</v>
      </c>
      <c r="I6661" s="135">
        <v>0</v>
      </c>
      <c r="J6661" s="135">
        <v>0</v>
      </c>
      <c r="K6661" t="str">
        <f>VLOOKUP(C6661,ResCat!$A$2:$B$268,2,FALSE)</f>
        <v>PPOIFP</v>
      </c>
    </row>
    <row r="6662" spans="3:11" x14ac:dyDescent="0.25">
      <c r="C6662" s="134" t="s">
        <v>181</v>
      </c>
      <c r="D6662" s="134" t="s">
        <v>1</v>
      </c>
      <c r="E6662" s="134" t="s">
        <v>365</v>
      </c>
      <c r="F6662" s="134" t="s">
        <v>310</v>
      </c>
      <c r="G6662" s="134" t="s">
        <v>311</v>
      </c>
      <c r="H6662" s="135">
        <v>-70.84</v>
      </c>
      <c r="I6662" s="135">
        <v>-70.84</v>
      </c>
      <c r="J6662" s="135">
        <v>0</v>
      </c>
      <c r="K6662" t="str">
        <f>VLOOKUP(C6662,ResCat!$A$2:$B$268,2,FALSE)</f>
        <v>PPOIFP</v>
      </c>
    </row>
    <row r="6663" spans="3:11" x14ac:dyDescent="0.25">
      <c r="C6663" s="134" t="s">
        <v>181</v>
      </c>
      <c r="D6663" s="134" t="s">
        <v>1</v>
      </c>
      <c r="E6663" s="134" t="s">
        <v>346</v>
      </c>
      <c r="F6663" s="134" t="s">
        <v>310</v>
      </c>
      <c r="G6663" s="134" t="s">
        <v>311</v>
      </c>
      <c r="H6663" s="135">
        <v>1080.02</v>
      </c>
      <c r="I6663" s="135">
        <v>7362.43</v>
      </c>
      <c r="J6663" s="135">
        <v>7362.43</v>
      </c>
      <c r="K6663" t="str">
        <f>VLOOKUP(C6663,ResCat!$A$2:$B$268,2,FALSE)</f>
        <v>PPOIFP</v>
      </c>
    </row>
    <row r="6664" spans="3:11" x14ac:dyDescent="0.25">
      <c r="C6664" s="134" t="s">
        <v>181</v>
      </c>
      <c r="D6664" s="134" t="s">
        <v>1</v>
      </c>
      <c r="E6664" s="134" t="s">
        <v>309</v>
      </c>
      <c r="F6664" s="134" t="s">
        <v>310</v>
      </c>
      <c r="G6664" s="134" t="s">
        <v>311</v>
      </c>
      <c r="H6664" s="135">
        <v>6308.0899999999992</v>
      </c>
      <c r="I6664" s="135">
        <v>6974.5300000000007</v>
      </c>
      <c r="J6664" s="135">
        <v>9196.5800000000017</v>
      </c>
      <c r="K6664" t="str">
        <f>VLOOKUP(C6664,ResCat!$A$2:$B$268,2,FALSE)</f>
        <v>PPOIFP</v>
      </c>
    </row>
    <row r="6665" spans="3:11" x14ac:dyDescent="0.25">
      <c r="C6665" s="134" t="s">
        <v>181</v>
      </c>
      <c r="D6665" s="134" t="s">
        <v>1</v>
      </c>
      <c r="E6665" s="134" t="s">
        <v>1026</v>
      </c>
      <c r="F6665" s="134" t="s">
        <v>310</v>
      </c>
      <c r="G6665" s="134" t="s">
        <v>311</v>
      </c>
      <c r="H6665" s="135">
        <v>-908.71</v>
      </c>
      <c r="I6665" s="135">
        <v>-370.83999999999992</v>
      </c>
      <c r="J6665" s="135">
        <v>-11260.170000000002</v>
      </c>
      <c r="K6665" t="str">
        <f>VLOOKUP(C6665,ResCat!$A$2:$B$268,2,FALSE)</f>
        <v>PPOIFP</v>
      </c>
    </row>
    <row r="6666" spans="3:11" x14ac:dyDescent="0.25">
      <c r="C6666" s="134" t="s">
        <v>181</v>
      </c>
      <c r="D6666" s="134" t="s">
        <v>1</v>
      </c>
      <c r="E6666" s="134" t="s">
        <v>362</v>
      </c>
      <c r="F6666" s="134" t="s">
        <v>310</v>
      </c>
      <c r="G6666" s="134" t="s">
        <v>311</v>
      </c>
      <c r="H6666" s="135">
        <v>-8090.87</v>
      </c>
      <c r="I6666" s="135">
        <v>-6720.16</v>
      </c>
      <c r="J6666" s="135">
        <v>-64126.980000000018</v>
      </c>
      <c r="K6666" t="str">
        <f>VLOOKUP(C6666,ResCat!$A$2:$B$268,2,FALSE)</f>
        <v>PPOIFP</v>
      </c>
    </row>
    <row r="6667" spans="3:11" x14ac:dyDescent="0.25">
      <c r="C6667" s="134" t="s">
        <v>181</v>
      </c>
      <c r="D6667" s="134" t="s">
        <v>1</v>
      </c>
      <c r="E6667" s="134" t="s">
        <v>1027</v>
      </c>
      <c r="F6667" s="134" t="s">
        <v>310</v>
      </c>
      <c r="G6667" s="134" t="s">
        <v>311</v>
      </c>
      <c r="H6667" s="135">
        <v>5096.6899999999996</v>
      </c>
      <c r="I6667" s="135">
        <v>8796.0999999999985</v>
      </c>
      <c r="J6667" s="135">
        <v>8796.0999999999985</v>
      </c>
      <c r="K6667" t="str">
        <f>VLOOKUP(C6667,ResCat!$A$2:$B$268,2,FALSE)</f>
        <v>PPOIFP</v>
      </c>
    </row>
    <row r="6668" spans="3:11" x14ac:dyDescent="0.25">
      <c r="C6668" s="134" t="s">
        <v>181</v>
      </c>
      <c r="D6668" s="134" t="s">
        <v>1</v>
      </c>
      <c r="E6668" s="134" t="s">
        <v>1028</v>
      </c>
      <c r="F6668" s="134" t="s">
        <v>310</v>
      </c>
      <c r="G6668" s="134" t="s">
        <v>311</v>
      </c>
      <c r="H6668" s="135">
        <v>3736.58</v>
      </c>
      <c r="I6668" s="135">
        <v>5167.3099999999995</v>
      </c>
      <c r="J6668" s="135">
        <v>6799.5399999999991</v>
      </c>
      <c r="K6668" t="str">
        <f>VLOOKUP(C6668,ResCat!$A$2:$B$268,2,FALSE)</f>
        <v>PPOIFP</v>
      </c>
    </row>
    <row r="6669" spans="3:11" x14ac:dyDescent="0.25">
      <c r="C6669" s="134" t="s">
        <v>181</v>
      </c>
      <c r="D6669" s="134" t="s">
        <v>1</v>
      </c>
      <c r="E6669" s="134" t="s">
        <v>363</v>
      </c>
      <c r="F6669" s="134" t="s">
        <v>310</v>
      </c>
      <c r="G6669" s="134" t="s">
        <v>311</v>
      </c>
      <c r="H6669" s="135">
        <v>582.29</v>
      </c>
      <c r="I6669" s="135">
        <v>1021.49</v>
      </c>
      <c r="J6669" s="135">
        <v>1126.3900000000001</v>
      </c>
      <c r="K6669" t="str">
        <f>VLOOKUP(C6669,ResCat!$A$2:$B$268,2,FALSE)</f>
        <v>PPOIFP</v>
      </c>
    </row>
    <row r="6670" spans="3:11" x14ac:dyDescent="0.25">
      <c r="C6670" s="134" t="s">
        <v>181</v>
      </c>
      <c r="D6670" s="134" t="s">
        <v>1</v>
      </c>
      <c r="E6670" s="134" t="s">
        <v>1029</v>
      </c>
      <c r="F6670" s="134" t="s">
        <v>310</v>
      </c>
      <c r="G6670" s="134" t="s">
        <v>311</v>
      </c>
      <c r="H6670" s="135">
        <v>-6361.7399999999989</v>
      </c>
      <c r="I6670" s="135">
        <v>-4188.3799999999983</v>
      </c>
      <c r="J6670" s="135">
        <v>27913.96</v>
      </c>
      <c r="K6670" t="str">
        <f>VLOOKUP(C6670,ResCat!$A$2:$B$268,2,FALSE)</f>
        <v>PPOIFP</v>
      </c>
    </row>
    <row r="6671" spans="3:11" x14ac:dyDescent="0.25">
      <c r="C6671" s="134" t="s">
        <v>181</v>
      </c>
      <c r="D6671" s="134" t="s">
        <v>1</v>
      </c>
      <c r="E6671" s="134" t="s">
        <v>349</v>
      </c>
      <c r="F6671" s="134" t="s">
        <v>310</v>
      </c>
      <c r="G6671" s="134" t="s">
        <v>311</v>
      </c>
      <c r="H6671" s="135">
        <v>-296.76000000000005</v>
      </c>
      <c r="I6671" s="135">
        <v>-1017.7000000000002</v>
      </c>
      <c r="J6671" s="135">
        <v>-2444.3100000000009</v>
      </c>
      <c r="K6671" t="str">
        <f>VLOOKUP(C6671,ResCat!$A$2:$B$268,2,FALSE)</f>
        <v>PPOIFP</v>
      </c>
    </row>
    <row r="6672" spans="3:11" x14ac:dyDescent="0.25">
      <c r="C6672" s="134" t="s">
        <v>181</v>
      </c>
      <c r="D6672" s="134" t="s">
        <v>1</v>
      </c>
      <c r="E6672" s="134" t="s">
        <v>350</v>
      </c>
      <c r="F6672" s="134" t="s">
        <v>310</v>
      </c>
      <c r="G6672" s="134" t="s">
        <v>311</v>
      </c>
      <c r="H6672" s="135">
        <v>18082.189999999999</v>
      </c>
      <c r="I6672" s="135">
        <v>20926.579999999994</v>
      </c>
      <c r="J6672" s="135">
        <v>45226.25</v>
      </c>
      <c r="K6672" t="str">
        <f>VLOOKUP(C6672,ResCat!$A$2:$B$268,2,FALSE)</f>
        <v>PPOIFP</v>
      </c>
    </row>
    <row r="6673" spans="3:11" x14ac:dyDescent="0.25">
      <c r="C6673" s="134" t="s">
        <v>181</v>
      </c>
      <c r="D6673" s="134" t="s">
        <v>1</v>
      </c>
      <c r="E6673" s="134" t="s">
        <v>359</v>
      </c>
      <c r="F6673" s="134" t="s">
        <v>310</v>
      </c>
      <c r="G6673" s="134" t="s">
        <v>311</v>
      </c>
      <c r="H6673" s="135">
        <v>-16819.959999999995</v>
      </c>
      <c r="I6673" s="135">
        <v>-13520.119999999999</v>
      </c>
      <c r="J6673" s="135">
        <v>18553.309999999998</v>
      </c>
      <c r="K6673" t="str">
        <f>VLOOKUP(C6673,ResCat!$A$2:$B$268,2,FALSE)</f>
        <v>PPOIFP</v>
      </c>
    </row>
    <row r="6674" spans="3:11" x14ac:dyDescent="0.25">
      <c r="C6674" s="134" t="s">
        <v>181</v>
      </c>
      <c r="D6674" s="134" t="s">
        <v>1</v>
      </c>
      <c r="E6674" s="134" t="s">
        <v>354</v>
      </c>
      <c r="F6674" s="134" t="s">
        <v>310</v>
      </c>
      <c r="G6674" s="134" t="s">
        <v>311</v>
      </c>
      <c r="H6674" s="135">
        <v>-696.24</v>
      </c>
      <c r="I6674" s="135">
        <v>-651.33000000000004</v>
      </c>
      <c r="J6674" s="135">
        <v>840.49</v>
      </c>
      <c r="K6674" t="str">
        <f>VLOOKUP(C6674,ResCat!$A$2:$B$268,2,FALSE)</f>
        <v>PPOIFP</v>
      </c>
    </row>
    <row r="6675" spans="3:11" x14ac:dyDescent="0.25">
      <c r="C6675" s="134" t="s">
        <v>181</v>
      </c>
      <c r="D6675" s="134" t="s">
        <v>1</v>
      </c>
      <c r="E6675" s="134" t="s">
        <v>366</v>
      </c>
      <c r="F6675" s="134" t="s">
        <v>310</v>
      </c>
      <c r="G6675" s="134" t="s">
        <v>311</v>
      </c>
      <c r="H6675" s="135">
        <v>3519.400000000001</v>
      </c>
      <c r="I6675" s="135">
        <v>4627.4299999999994</v>
      </c>
      <c r="J6675" s="135">
        <v>6486.8600000000006</v>
      </c>
      <c r="K6675" t="str">
        <f>VLOOKUP(C6675,ResCat!$A$2:$B$268,2,FALSE)</f>
        <v>PPOIFP</v>
      </c>
    </row>
    <row r="6676" spans="3:11" x14ac:dyDescent="0.25">
      <c r="C6676" s="134" t="s">
        <v>181</v>
      </c>
      <c r="D6676" s="134" t="s">
        <v>1</v>
      </c>
      <c r="E6676" s="134" t="s">
        <v>337</v>
      </c>
      <c r="F6676" s="134" t="s">
        <v>310</v>
      </c>
      <c r="G6676" s="134" t="s">
        <v>311</v>
      </c>
      <c r="H6676" s="135">
        <v>-79.989999999999725</v>
      </c>
      <c r="I6676" s="135">
        <v>-73.230000000000302</v>
      </c>
      <c r="J6676" s="135">
        <v>-1291.5200000000004</v>
      </c>
      <c r="K6676" t="str">
        <f>VLOOKUP(C6676,ResCat!$A$2:$B$268,2,FALSE)</f>
        <v>PPOIFP</v>
      </c>
    </row>
    <row r="6677" spans="3:11" x14ac:dyDescent="0.25">
      <c r="C6677" s="134" t="s">
        <v>181</v>
      </c>
      <c r="D6677" s="134" t="s">
        <v>1</v>
      </c>
      <c r="E6677" s="134" t="s">
        <v>352</v>
      </c>
      <c r="F6677" s="134" t="s">
        <v>310</v>
      </c>
      <c r="G6677" s="134" t="s">
        <v>351</v>
      </c>
      <c r="H6677" s="135">
        <v>19621.03</v>
      </c>
      <c r="I6677" s="135">
        <v>17312.830000000002</v>
      </c>
      <c r="J6677" s="135">
        <v>-1958.4100000000008</v>
      </c>
      <c r="K6677" t="str">
        <f>VLOOKUP(C6677,ResCat!$A$2:$B$268,2,FALSE)</f>
        <v>PPOIFP</v>
      </c>
    </row>
    <row r="6678" spans="3:11" x14ac:dyDescent="0.25">
      <c r="C6678" s="134" t="s">
        <v>181</v>
      </c>
      <c r="D6678" s="134" t="s">
        <v>1</v>
      </c>
      <c r="E6678" s="134" t="s">
        <v>347</v>
      </c>
      <c r="F6678" s="134" t="s">
        <v>310</v>
      </c>
      <c r="G6678" s="134" t="s">
        <v>360</v>
      </c>
      <c r="H6678" s="135">
        <v>5549.95</v>
      </c>
      <c r="I6678" s="135">
        <v>8237.0299999999988</v>
      </c>
      <c r="J6678" s="135">
        <v>62081.689999999995</v>
      </c>
      <c r="K6678" s="154" t="str">
        <f>VLOOKUP(C6678,ResCat!$A$2:$B$268,2,FALSE)</f>
        <v>PPOIFP</v>
      </c>
    </row>
    <row r="6679" spans="3:11" x14ac:dyDescent="0.25">
      <c r="C6679" s="134" t="s">
        <v>181</v>
      </c>
      <c r="D6679" s="134" t="s">
        <v>1</v>
      </c>
      <c r="E6679" s="134" t="s">
        <v>361</v>
      </c>
      <c r="F6679" s="134" t="s">
        <v>310</v>
      </c>
      <c r="G6679" s="134" t="s">
        <v>355</v>
      </c>
      <c r="H6679" s="135">
        <v>4714.170000000001</v>
      </c>
      <c r="I6679" s="135">
        <v>6289.68</v>
      </c>
      <c r="J6679" s="135">
        <v>37057.72</v>
      </c>
      <c r="K6679" s="154" t="str">
        <f>VLOOKUP(C6679,ResCat!$A$2:$B$268,2,FALSE)</f>
        <v>PPOIFP</v>
      </c>
    </row>
    <row r="6680" spans="3:11" x14ac:dyDescent="0.25">
      <c r="C6680" s="134" t="s">
        <v>181</v>
      </c>
      <c r="D6680" s="134" t="s">
        <v>1</v>
      </c>
      <c r="E6680" s="134" t="s">
        <v>312</v>
      </c>
      <c r="F6680" s="134" t="s">
        <v>310</v>
      </c>
      <c r="G6680" s="134" t="s">
        <v>364</v>
      </c>
      <c r="H6680" s="135">
        <v>10457.310000000003</v>
      </c>
      <c r="I6680" s="135">
        <v>11937.430000000002</v>
      </c>
      <c r="J6680" s="135">
        <v>4511.9300000000012</v>
      </c>
      <c r="K6680" s="154" t="str">
        <f>VLOOKUP(C6680,ResCat!$A$2:$B$268,2,FALSE)</f>
        <v>PPOIFP</v>
      </c>
    </row>
    <row r="6681" spans="3:11" x14ac:dyDescent="0.25">
      <c r="C6681" s="134" t="s">
        <v>181</v>
      </c>
      <c r="D6681" s="134" t="s">
        <v>1</v>
      </c>
      <c r="E6681" s="134" t="s">
        <v>357</v>
      </c>
      <c r="F6681" s="134" t="s">
        <v>310</v>
      </c>
      <c r="G6681" s="134" t="s">
        <v>338</v>
      </c>
      <c r="H6681" s="135">
        <v>-12966.849999999999</v>
      </c>
      <c r="I6681" s="135">
        <v>-14519.790000000003</v>
      </c>
      <c r="J6681" s="135">
        <v>-11222.49</v>
      </c>
      <c r="K6681" s="154" t="str">
        <f>VLOOKUP(C6681,ResCat!$A$2:$B$268,2,FALSE)</f>
        <v>PPOIFP</v>
      </c>
    </row>
    <row r="6682" spans="3:11" x14ac:dyDescent="0.25">
      <c r="C6682" s="134" t="s">
        <v>181</v>
      </c>
      <c r="D6682" s="134" t="s">
        <v>1</v>
      </c>
      <c r="E6682" s="134" t="s">
        <v>314</v>
      </c>
      <c r="F6682" s="134" t="s">
        <v>310</v>
      </c>
      <c r="G6682" s="134" t="s">
        <v>356</v>
      </c>
      <c r="H6682" s="135">
        <v>-3877.6000000000017</v>
      </c>
      <c r="I6682" s="135">
        <v>-6366.8900000000031</v>
      </c>
      <c r="J6682" s="135">
        <v>-51144.94</v>
      </c>
      <c r="K6682" s="154" t="str">
        <f>VLOOKUP(C6682,ResCat!$A$2:$B$268,2,FALSE)</f>
        <v>PPOIFP</v>
      </c>
    </row>
    <row r="6683" spans="3:11" x14ac:dyDescent="0.25">
      <c r="C6683" s="134" t="s">
        <v>181</v>
      </c>
      <c r="D6683" s="134" t="s">
        <v>1</v>
      </c>
      <c r="E6683" s="134" t="s">
        <v>339</v>
      </c>
      <c r="F6683" s="134" t="s">
        <v>310</v>
      </c>
      <c r="G6683" s="134" t="s">
        <v>353</v>
      </c>
      <c r="H6683" s="135">
        <v>24886.49</v>
      </c>
      <c r="I6683" s="135">
        <v>26416.109999999997</v>
      </c>
      <c r="J6683" s="135">
        <v>71511.03</v>
      </c>
      <c r="K6683" s="154" t="str">
        <f>VLOOKUP(C6683,ResCat!$A$2:$B$268,2,FALSE)</f>
        <v>PPOIFP</v>
      </c>
    </row>
    <row r="6684" spans="3:11" x14ac:dyDescent="0.25">
      <c r="C6684" s="134" t="s">
        <v>181</v>
      </c>
      <c r="D6684" s="134" t="s">
        <v>1</v>
      </c>
      <c r="E6684" s="134" t="s">
        <v>342</v>
      </c>
      <c r="F6684" s="134" t="s">
        <v>310</v>
      </c>
      <c r="G6684" s="134" t="s">
        <v>348</v>
      </c>
      <c r="H6684" s="135">
        <v>2338.6299999999987</v>
      </c>
      <c r="I6684" s="135">
        <v>1537.559999999999</v>
      </c>
      <c r="J6684" s="135">
        <v>-4877.3900000000031</v>
      </c>
      <c r="K6684" s="154" t="str">
        <f>VLOOKUP(C6684,ResCat!$A$2:$B$268,2,FALSE)</f>
        <v>PPOIFP</v>
      </c>
    </row>
    <row r="6685" spans="3:11" x14ac:dyDescent="0.25">
      <c r="C6685" s="134" t="s">
        <v>181</v>
      </c>
      <c r="D6685" s="134" t="s">
        <v>1</v>
      </c>
      <c r="E6685" s="134" t="s">
        <v>316</v>
      </c>
      <c r="F6685" s="134" t="s">
        <v>310</v>
      </c>
      <c r="G6685" s="134" t="s">
        <v>313</v>
      </c>
      <c r="H6685" s="135">
        <v>19879.989999999994</v>
      </c>
      <c r="I6685" s="135">
        <v>23127.279999999995</v>
      </c>
      <c r="J6685" s="135">
        <v>67518.34</v>
      </c>
      <c r="K6685" s="154" t="str">
        <f>VLOOKUP(C6685,ResCat!$A$2:$B$268,2,FALSE)</f>
        <v>PPOIFP</v>
      </c>
    </row>
    <row r="6686" spans="3:11" x14ac:dyDescent="0.25">
      <c r="C6686" s="134" t="s">
        <v>181</v>
      </c>
      <c r="D6686" s="134" t="s">
        <v>1</v>
      </c>
      <c r="E6686" s="134" t="s">
        <v>318</v>
      </c>
      <c r="F6686" s="134" t="s">
        <v>310</v>
      </c>
      <c r="G6686" s="134" t="s">
        <v>358</v>
      </c>
      <c r="H6686" s="135">
        <v>1339.2499999999993</v>
      </c>
      <c r="I6686" s="135">
        <v>5290.9399999999978</v>
      </c>
      <c r="J6686" s="135">
        <v>55966.589999999989</v>
      </c>
      <c r="K6686" s="154" t="str">
        <f>VLOOKUP(C6686,ResCat!$A$2:$B$268,2,FALSE)</f>
        <v>PPOIFP</v>
      </c>
    </row>
    <row r="6687" spans="3:11" x14ac:dyDescent="0.25">
      <c r="C6687" s="134" t="s">
        <v>181</v>
      </c>
      <c r="D6687" s="134" t="s">
        <v>1</v>
      </c>
      <c r="E6687" s="134" t="s">
        <v>320</v>
      </c>
      <c r="F6687" s="134" t="s">
        <v>310</v>
      </c>
      <c r="G6687" s="134" t="s">
        <v>315</v>
      </c>
      <c r="H6687" s="135">
        <v>-23725.269999999975</v>
      </c>
      <c r="I6687" s="135">
        <v>-14636.009999999971</v>
      </c>
      <c r="J6687" s="135">
        <v>38384.21</v>
      </c>
      <c r="K6687" s="154" t="str">
        <f>VLOOKUP(C6687,ResCat!$A$2:$B$268,2,FALSE)</f>
        <v>PPOIFP</v>
      </c>
    </row>
    <row r="6688" spans="3:11" x14ac:dyDescent="0.25">
      <c r="C6688" s="134" t="s">
        <v>181</v>
      </c>
      <c r="D6688" s="134" t="s">
        <v>1</v>
      </c>
      <c r="E6688" s="134" t="s">
        <v>322</v>
      </c>
      <c r="F6688" s="134" t="s">
        <v>310</v>
      </c>
      <c r="G6688" s="134" t="s">
        <v>341</v>
      </c>
      <c r="H6688" s="135">
        <v>23871.819999999992</v>
      </c>
      <c r="I6688" s="135">
        <v>27638.259999999984</v>
      </c>
      <c r="J6688" s="135">
        <v>127516.79000000008</v>
      </c>
      <c r="K6688" s="154" t="str">
        <f>VLOOKUP(C6688,ResCat!$A$2:$B$268,2,FALSE)</f>
        <v>PPOIFP</v>
      </c>
    </row>
    <row r="6689" spans="3:11" x14ac:dyDescent="0.25">
      <c r="C6689" s="134" t="s">
        <v>181</v>
      </c>
      <c r="D6689" s="134" t="s">
        <v>1</v>
      </c>
      <c r="E6689" s="134" t="s">
        <v>324</v>
      </c>
      <c r="F6689" s="134" t="s">
        <v>310</v>
      </c>
      <c r="G6689" s="134" t="s">
        <v>340</v>
      </c>
      <c r="H6689" s="135">
        <v>96546.039999999979</v>
      </c>
      <c r="I6689" s="135">
        <v>101977.64000000001</v>
      </c>
      <c r="J6689" s="135">
        <v>271485.80999999994</v>
      </c>
      <c r="K6689" s="154" t="str">
        <f>VLOOKUP(C6689,ResCat!$A$2:$B$268,2,FALSE)</f>
        <v>PPOIFP</v>
      </c>
    </row>
    <row r="6690" spans="3:11" x14ac:dyDescent="0.25">
      <c r="C6690" s="134" t="s">
        <v>181</v>
      </c>
      <c r="D6690" s="134" t="s">
        <v>1</v>
      </c>
      <c r="E6690" s="134" t="s">
        <v>326</v>
      </c>
      <c r="F6690" s="134" t="s">
        <v>310</v>
      </c>
      <c r="G6690" s="134" t="s">
        <v>317</v>
      </c>
      <c r="H6690" s="135">
        <v>41387.249999999993</v>
      </c>
      <c r="I6690" s="135">
        <v>39756.219999999979</v>
      </c>
      <c r="J6690" s="135">
        <v>110050.30000000003</v>
      </c>
      <c r="K6690" s="154" t="str">
        <f>VLOOKUP(C6690,ResCat!$A$2:$B$268,2,FALSE)</f>
        <v>PPOIFP</v>
      </c>
    </row>
    <row r="6691" spans="3:11" x14ac:dyDescent="0.25">
      <c r="C6691" s="134" t="s">
        <v>181</v>
      </c>
      <c r="D6691" s="134" t="s">
        <v>1</v>
      </c>
      <c r="E6691" s="134" t="s">
        <v>328</v>
      </c>
      <c r="F6691" s="134" t="s">
        <v>310</v>
      </c>
      <c r="G6691" s="134" t="s">
        <v>319</v>
      </c>
      <c r="H6691" s="135">
        <v>31755.920000000031</v>
      </c>
      <c r="I6691" s="135">
        <v>27447.920000000056</v>
      </c>
      <c r="J6691" s="135">
        <v>83988.93</v>
      </c>
      <c r="K6691" s="154" t="str">
        <f>VLOOKUP(C6691,ResCat!$A$2:$B$268,2,FALSE)</f>
        <v>PPOIFP</v>
      </c>
    </row>
    <row r="6692" spans="3:11" x14ac:dyDescent="0.25">
      <c r="C6692" s="134" t="s">
        <v>181</v>
      </c>
      <c r="D6692" s="134" t="s">
        <v>1</v>
      </c>
      <c r="E6692" s="134" t="s">
        <v>330</v>
      </c>
      <c r="F6692" s="134" t="s">
        <v>310</v>
      </c>
      <c r="G6692" s="134" t="s">
        <v>321</v>
      </c>
      <c r="H6692" s="135">
        <v>43153.679999999986</v>
      </c>
      <c r="I6692" s="135">
        <v>41700.869999999981</v>
      </c>
      <c r="J6692" s="135">
        <v>58170.60000000002</v>
      </c>
      <c r="K6692" s="154" t="str">
        <f>VLOOKUP(C6692,ResCat!$A$2:$B$268,2,FALSE)</f>
        <v>PPOIFP</v>
      </c>
    </row>
    <row r="6693" spans="3:11" x14ac:dyDescent="0.25">
      <c r="C6693" s="134" t="s">
        <v>181</v>
      </c>
      <c r="D6693" s="134" t="s">
        <v>1</v>
      </c>
      <c r="E6693" s="134" t="s">
        <v>332</v>
      </c>
      <c r="F6693" s="134" t="s">
        <v>310</v>
      </c>
      <c r="G6693" s="134" t="s">
        <v>323</v>
      </c>
      <c r="H6693" s="135">
        <v>32079.349999999969</v>
      </c>
      <c r="I6693" s="135">
        <v>46999.959999999992</v>
      </c>
      <c r="J6693" s="135">
        <v>457243.42999999993</v>
      </c>
      <c r="K6693" s="154" t="str">
        <f>VLOOKUP(C6693,ResCat!$A$2:$B$268,2,FALSE)</f>
        <v>PPOIFP</v>
      </c>
    </row>
    <row r="6694" spans="3:11" x14ac:dyDescent="0.25">
      <c r="C6694" s="134" t="s">
        <v>181</v>
      </c>
      <c r="D6694" s="134" t="s">
        <v>1</v>
      </c>
      <c r="E6694" s="134" t="s">
        <v>335</v>
      </c>
      <c r="F6694" s="134" t="s">
        <v>310</v>
      </c>
      <c r="G6694" s="134" t="s">
        <v>325</v>
      </c>
      <c r="H6694" s="135">
        <v>211232.24</v>
      </c>
      <c r="I6694" s="135">
        <v>219159.59000000005</v>
      </c>
      <c r="J6694" s="135">
        <v>626948.97999999963</v>
      </c>
      <c r="K6694" s="154" t="str">
        <f>VLOOKUP(C6694,ResCat!$A$2:$B$268,2,FALSE)</f>
        <v>PPOIFP</v>
      </c>
    </row>
    <row r="6695" spans="3:11" x14ac:dyDescent="0.25">
      <c r="C6695" s="134" t="s">
        <v>181</v>
      </c>
      <c r="D6695" s="134" t="s">
        <v>1</v>
      </c>
      <c r="E6695" s="134" t="s">
        <v>4</v>
      </c>
      <c r="F6695" s="134" t="s">
        <v>310</v>
      </c>
      <c r="G6695" s="134" t="s">
        <v>327</v>
      </c>
      <c r="H6695" s="135">
        <v>296930.82999999996</v>
      </c>
      <c r="I6695" s="135">
        <v>306893.7699999999</v>
      </c>
      <c r="J6695" s="135">
        <v>571904.7899999998</v>
      </c>
      <c r="K6695" s="154" t="str">
        <f>VLOOKUP(C6695,ResCat!$A$2:$B$268,2,FALSE)</f>
        <v>PPOIFP</v>
      </c>
    </row>
    <row r="6696" spans="3:11" x14ac:dyDescent="0.25">
      <c r="C6696" s="134" t="s">
        <v>181</v>
      </c>
      <c r="D6696" s="134" t="s">
        <v>1</v>
      </c>
      <c r="E6696" s="134" t="s">
        <v>511</v>
      </c>
      <c r="F6696" s="134" t="s">
        <v>310</v>
      </c>
      <c r="G6696" s="134" t="s">
        <v>329</v>
      </c>
      <c r="H6696" s="135">
        <v>912790.62999999872</v>
      </c>
      <c r="I6696" s="135">
        <v>959487.91999999923</v>
      </c>
      <c r="J6696" s="135">
        <v>2355797.7300000009</v>
      </c>
      <c r="K6696" s="154" t="str">
        <f>VLOOKUP(C6696,ResCat!$A$2:$B$268,2,FALSE)</f>
        <v>PPOIFP</v>
      </c>
    </row>
    <row r="6697" spans="3:11" x14ac:dyDescent="0.25">
      <c r="C6697" s="134" t="s">
        <v>181</v>
      </c>
      <c r="D6697" s="134" t="s">
        <v>1</v>
      </c>
      <c r="E6697" s="134" t="s">
        <v>969</v>
      </c>
      <c r="F6697" s="134" t="s">
        <v>310</v>
      </c>
      <c r="G6697" s="134" t="s">
        <v>331</v>
      </c>
      <c r="H6697" s="135">
        <v>1660289.0499999996</v>
      </c>
      <c r="I6697" s="135">
        <v>1745171.1999999993</v>
      </c>
      <c r="J6697" s="135">
        <v>4798863.6300000027</v>
      </c>
      <c r="K6697" s="154" t="str">
        <f>VLOOKUP(C6697,ResCat!$A$2:$B$268,2,FALSE)</f>
        <v>PPOIFP</v>
      </c>
    </row>
    <row r="6698" spans="3:11" x14ac:dyDescent="0.25">
      <c r="C6698" s="134" t="s">
        <v>181</v>
      </c>
      <c r="D6698" s="134" t="s">
        <v>1</v>
      </c>
      <c r="E6698" s="134" t="s">
        <v>961</v>
      </c>
      <c r="F6698" s="134" t="s">
        <v>310</v>
      </c>
      <c r="G6698" s="134" t="s">
        <v>334</v>
      </c>
      <c r="H6698" s="135">
        <v>3103501.3399999994</v>
      </c>
      <c r="I6698" s="135">
        <v>3339410.6100000055</v>
      </c>
      <c r="J6698" s="135">
        <v>10833236.070000008</v>
      </c>
      <c r="K6698" s="154" t="str">
        <f>VLOOKUP(C6698,ResCat!$A$2:$B$268,2,FALSE)</f>
        <v>PPOIFP</v>
      </c>
    </row>
    <row r="6699" spans="3:11" x14ac:dyDescent="0.25">
      <c r="C6699" s="134" t="s">
        <v>181</v>
      </c>
      <c r="D6699" s="134" t="s">
        <v>1</v>
      </c>
      <c r="E6699" s="134" t="s">
        <v>970</v>
      </c>
      <c r="F6699" s="134" t="s">
        <v>310</v>
      </c>
      <c r="G6699" s="134" t="s">
        <v>333</v>
      </c>
      <c r="H6699" s="135">
        <v>20840735.909999952</v>
      </c>
      <c r="I6699" s="135">
        <v>22393538.749999981</v>
      </c>
      <c r="J6699" s="135">
        <v>59804641.119999938</v>
      </c>
      <c r="K6699" s="154" t="str">
        <f>VLOOKUP(C6699,ResCat!$A$2:$B$268,2,FALSE)</f>
        <v>PPOIFP</v>
      </c>
    </row>
    <row r="6700" spans="3:11" x14ac:dyDescent="0.25">
      <c r="C6700" s="134" t="s">
        <v>181</v>
      </c>
      <c r="D6700" s="134" t="s">
        <v>1</v>
      </c>
      <c r="E6700" s="134" t="s">
        <v>1023</v>
      </c>
      <c r="F6700" s="134" t="s">
        <v>310</v>
      </c>
      <c r="G6700" s="134" t="s">
        <v>308</v>
      </c>
      <c r="H6700" s="135">
        <v>17732719.08999991</v>
      </c>
      <c r="I6700" s="135">
        <v>21232075.569999956</v>
      </c>
      <c r="J6700" s="135">
        <v>52545372.049999803</v>
      </c>
      <c r="K6700" s="154" t="str">
        <f>VLOOKUP(C6700,ResCat!$A$2:$B$268,2,FALSE)</f>
        <v>PPOIFP</v>
      </c>
    </row>
    <row r="6701" spans="3:11" x14ac:dyDescent="0.25">
      <c r="C6701" s="134" t="s">
        <v>182</v>
      </c>
      <c r="D6701" s="134" t="s">
        <v>3</v>
      </c>
      <c r="E6701" s="134" t="s">
        <v>1034</v>
      </c>
      <c r="F6701" s="134" t="s">
        <v>310</v>
      </c>
      <c r="G6701" s="134" t="s">
        <v>311</v>
      </c>
      <c r="H6701" s="135">
        <v>1164.19</v>
      </c>
      <c r="I6701" s="135">
        <v>-45.44</v>
      </c>
      <c r="J6701" s="135">
        <v>-388.6</v>
      </c>
      <c r="K6701" s="154" t="str">
        <f>VLOOKUP(C6701,ResCat!$A$2:$B$268,2,FALSE)</f>
        <v>PPOIFP</v>
      </c>
    </row>
    <row r="6702" spans="3:11" x14ac:dyDescent="0.25">
      <c r="C6702" s="134" t="s">
        <v>182</v>
      </c>
      <c r="D6702" s="134" t="s">
        <v>3</v>
      </c>
      <c r="E6702" s="134" t="s">
        <v>367</v>
      </c>
      <c r="F6702" s="134" t="s">
        <v>310</v>
      </c>
      <c r="G6702" s="134" t="s">
        <v>311</v>
      </c>
      <c r="H6702" s="135">
        <v>0</v>
      </c>
      <c r="I6702" s="135">
        <v>3.13</v>
      </c>
      <c r="J6702" s="135">
        <v>0</v>
      </c>
      <c r="K6702" s="154" t="str">
        <f>VLOOKUP(C6702,ResCat!$A$2:$B$268,2,FALSE)</f>
        <v>PPOIFP</v>
      </c>
    </row>
    <row r="6703" spans="3:11" x14ac:dyDescent="0.25">
      <c r="C6703" s="134" t="s">
        <v>182</v>
      </c>
      <c r="D6703" s="134" t="s">
        <v>3</v>
      </c>
      <c r="E6703" s="134" t="s">
        <v>1037</v>
      </c>
      <c r="F6703" s="134" t="s">
        <v>310</v>
      </c>
      <c r="G6703" s="134" t="s">
        <v>311</v>
      </c>
      <c r="H6703" s="135">
        <v>-17.95</v>
      </c>
      <c r="I6703" s="135">
        <v>-17.95</v>
      </c>
      <c r="J6703" s="135">
        <v>-114</v>
      </c>
      <c r="K6703" s="154" t="str">
        <f>VLOOKUP(C6703,ResCat!$A$2:$B$268,2,FALSE)</f>
        <v>PPOIFP</v>
      </c>
    </row>
    <row r="6704" spans="3:11" x14ac:dyDescent="0.25">
      <c r="C6704" s="134" t="s">
        <v>182</v>
      </c>
      <c r="D6704" s="134" t="s">
        <v>3</v>
      </c>
      <c r="E6704" s="134" t="s">
        <v>1035</v>
      </c>
      <c r="F6704" s="134" t="s">
        <v>310</v>
      </c>
      <c r="G6704" s="134" t="s">
        <v>311</v>
      </c>
      <c r="H6704" s="135">
        <v>0</v>
      </c>
      <c r="I6704" s="135">
        <v>0</v>
      </c>
      <c r="J6704" s="135">
        <v>0</v>
      </c>
      <c r="K6704" s="154" t="str">
        <f>VLOOKUP(C6704,ResCat!$A$2:$B$268,2,FALSE)</f>
        <v>PPOIFP</v>
      </c>
    </row>
    <row r="6705" spans="3:11" x14ac:dyDescent="0.25">
      <c r="C6705" s="134" t="s">
        <v>182</v>
      </c>
      <c r="D6705" s="134" t="s">
        <v>3</v>
      </c>
      <c r="E6705" s="134" t="s">
        <v>1025</v>
      </c>
      <c r="F6705" s="134" t="s">
        <v>310</v>
      </c>
      <c r="G6705" s="134" t="s">
        <v>311</v>
      </c>
      <c r="H6705" s="135">
        <v>0</v>
      </c>
      <c r="I6705" s="135">
        <v>0</v>
      </c>
      <c r="J6705" s="135">
        <v>23</v>
      </c>
      <c r="K6705" s="154" t="str">
        <f>VLOOKUP(C6705,ResCat!$A$2:$B$268,2,FALSE)</f>
        <v>PPOIFP</v>
      </c>
    </row>
    <row r="6706" spans="3:11" x14ac:dyDescent="0.25">
      <c r="C6706" s="134" t="s">
        <v>182</v>
      </c>
      <c r="D6706" s="134" t="s">
        <v>3</v>
      </c>
      <c r="E6706" s="134" t="s">
        <v>365</v>
      </c>
      <c r="F6706" s="134" t="s">
        <v>310</v>
      </c>
      <c r="G6706" s="134" t="s">
        <v>311</v>
      </c>
      <c r="H6706" s="135">
        <v>-72.959999999999994</v>
      </c>
      <c r="I6706" s="135">
        <v>-108</v>
      </c>
      <c r="J6706" s="135">
        <v>0</v>
      </c>
      <c r="K6706" s="154" t="str">
        <f>VLOOKUP(C6706,ResCat!$A$2:$B$268,2,FALSE)</f>
        <v>PPOIFP</v>
      </c>
    </row>
    <row r="6707" spans="3:11" x14ac:dyDescent="0.25">
      <c r="C6707" s="134" t="s">
        <v>182</v>
      </c>
      <c r="D6707" s="134" t="s">
        <v>3</v>
      </c>
      <c r="E6707" s="134" t="s">
        <v>344</v>
      </c>
      <c r="F6707" s="134" t="s">
        <v>310</v>
      </c>
      <c r="G6707" s="134" t="s">
        <v>311</v>
      </c>
      <c r="H6707" s="135">
        <v>0</v>
      </c>
      <c r="I6707" s="135">
        <v>0</v>
      </c>
      <c r="J6707" s="135">
        <v>0</v>
      </c>
      <c r="K6707" s="154" t="str">
        <f>VLOOKUP(C6707,ResCat!$A$2:$B$268,2,FALSE)</f>
        <v>PPOIFP</v>
      </c>
    </row>
    <row r="6708" spans="3:11" x14ac:dyDescent="0.25">
      <c r="C6708" s="134" t="s">
        <v>182</v>
      </c>
      <c r="D6708" s="134" t="s">
        <v>3</v>
      </c>
      <c r="E6708" s="134" t="s">
        <v>1030</v>
      </c>
      <c r="F6708" s="134" t="s">
        <v>310</v>
      </c>
      <c r="G6708" s="134" t="s">
        <v>311</v>
      </c>
      <c r="H6708" s="135">
        <v>0</v>
      </c>
      <c r="I6708" s="135">
        <v>0</v>
      </c>
      <c r="J6708" s="135">
        <v>0</v>
      </c>
      <c r="K6708" s="154" t="str">
        <f>VLOOKUP(C6708,ResCat!$A$2:$B$268,2,FALSE)</f>
        <v>PPOIFP</v>
      </c>
    </row>
    <row r="6709" spans="3:11" x14ac:dyDescent="0.25">
      <c r="C6709" s="134" t="s">
        <v>182</v>
      </c>
      <c r="D6709" s="134" t="s">
        <v>3</v>
      </c>
      <c r="E6709" s="134" t="s">
        <v>345</v>
      </c>
      <c r="F6709" s="134" t="s">
        <v>310</v>
      </c>
      <c r="G6709" s="134" t="s">
        <v>311</v>
      </c>
      <c r="H6709" s="135">
        <v>0</v>
      </c>
      <c r="I6709" s="135">
        <v>0</v>
      </c>
      <c r="J6709" s="135">
        <v>0</v>
      </c>
      <c r="K6709" s="154" t="str">
        <f>VLOOKUP(C6709,ResCat!$A$2:$B$268,2,FALSE)</f>
        <v>PPOIFP</v>
      </c>
    </row>
    <row r="6710" spans="3:11" x14ac:dyDescent="0.25">
      <c r="C6710" s="134" t="s">
        <v>182</v>
      </c>
      <c r="D6710" s="134" t="s">
        <v>3</v>
      </c>
      <c r="E6710" s="134" t="s">
        <v>346</v>
      </c>
      <c r="F6710" s="134" t="s">
        <v>310</v>
      </c>
      <c r="G6710" s="134" t="s">
        <v>311</v>
      </c>
      <c r="H6710" s="135">
        <v>0</v>
      </c>
      <c r="I6710" s="135">
        <v>0</v>
      </c>
      <c r="J6710" s="135">
        <v>0</v>
      </c>
      <c r="K6710" s="154" t="str">
        <f>VLOOKUP(C6710,ResCat!$A$2:$B$268,2,FALSE)</f>
        <v>PPOIFP</v>
      </c>
    </row>
    <row r="6711" spans="3:11" x14ac:dyDescent="0.25">
      <c r="C6711" s="134" t="s">
        <v>182</v>
      </c>
      <c r="D6711" s="134" t="s">
        <v>3</v>
      </c>
      <c r="E6711" s="134" t="s">
        <v>309</v>
      </c>
      <c r="F6711" s="134" t="s">
        <v>310</v>
      </c>
      <c r="G6711" s="134" t="s">
        <v>311</v>
      </c>
      <c r="H6711" s="135">
        <v>237.64999999999998</v>
      </c>
      <c r="I6711" s="135">
        <v>305.75</v>
      </c>
      <c r="J6711" s="135">
        <v>313.75</v>
      </c>
      <c r="K6711" s="154" t="str">
        <f>VLOOKUP(C6711,ResCat!$A$2:$B$268,2,FALSE)</f>
        <v>PPOIFP</v>
      </c>
    </row>
    <row r="6712" spans="3:11" x14ac:dyDescent="0.25">
      <c r="C6712" s="134" t="s">
        <v>182</v>
      </c>
      <c r="D6712" s="134" t="s">
        <v>3</v>
      </c>
      <c r="E6712" s="134" t="s">
        <v>1026</v>
      </c>
      <c r="F6712" s="134" t="s">
        <v>310</v>
      </c>
      <c r="G6712" s="134" t="s">
        <v>311</v>
      </c>
      <c r="H6712" s="135">
        <v>715.79</v>
      </c>
      <c r="I6712" s="135">
        <v>1146.96</v>
      </c>
      <c r="J6712" s="135">
        <v>1196.51</v>
      </c>
      <c r="K6712" s="154" t="str">
        <f>VLOOKUP(C6712,ResCat!$A$2:$B$268,2,FALSE)</f>
        <v>PPOIFP</v>
      </c>
    </row>
    <row r="6713" spans="3:11" x14ac:dyDescent="0.25">
      <c r="C6713" s="134" t="s">
        <v>182</v>
      </c>
      <c r="D6713" s="134" t="s">
        <v>3</v>
      </c>
      <c r="E6713" s="134" t="s">
        <v>362</v>
      </c>
      <c r="F6713" s="134" t="s">
        <v>310</v>
      </c>
      <c r="G6713" s="134" t="s">
        <v>311</v>
      </c>
      <c r="H6713" s="135">
        <v>-910.68999999999994</v>
      </c>
      <c r="I6713" s="135">
        <v>438.67</v>
      </c>
      <c r="J6713" s="135">
        <v>2239.2300000000005</v>
      </c>
      <c r="K6713" s="154" t="str">
        <f>VLOOKUP(C6713,ResCat!$A$2:$B$268,2,FALSE)</f>
        <v>PPOIFP</v>
      </c>
    </row>
    <row r="6714" spans="3:11" x14ac:dyDescent="0.25">
      <c r="C6714" s="134" t="s">
        <v>182</v>
      </c>
      <c r="D6714" s="134" t="s">
        <v>3</v>
      </c>
      <c r="E6714" s="134" t="s">
        <v>1027</v>
      </c>
      <c r="F6714" s="134" t="s">
        <v>310</v>
      </c>
      <c r="G6714" s="134" t="s">
        <v>311</v>
      </c>
      <c r="H6714" s="135">
        <v>1384.84</v>
      </c>
      <c r="I6714" s="135">
        <v>3317.5900000000006</v>
      </c>
      <c r="J6714" s="135">
        <v>8443.91</v>
      </c>
      <c r="K6714" s="154" t="str">
        <f>VLOOKUP(C6714,ResCat!$A$2:$B$268,2,FALSE)</f>
        <v>PPOIFP</v>
      </c>
    </row>
    <row r="6715" spans="3:11" x14ac:dyDescent="0.25">
      <c r="C6715" s="134" t="s">
        <v>182</v>
      </c>
      <c r="D6715" s="134" t="s">
        <v>3</v>
      </c>
      <c r="E6715" s="134" t="s">
        <v>1028</v>
      </c>
      <c r="F6715" s="134" t="s">
        <v>310</v>
      </c>
      <c r="G6715" s="134" t="s">
        <v>311</v>
      </c>
      <c r="H6715" s="135">
        <v>-378.64000000000004</v>
      </c>
      <c r="I6715" s="135">
        <v>162.28000000000003</v>
      </c>
      <c r="J6715" s="135">
        <v>1294.28</v>
      </c>
      <c r="K6715" s="154" t="str">
        <f>VLOOKUP(C6715,ResCat!$A$2:$B$268,2,FALSE)</f>
        <v>PPOIFP</v>
      </c>
    </row>
    <row r="6716" spans="3:11" x14ac:dyDescent="0.25">
      <c r="C6716" s="134" t="s">
        <v>182</v>
      </c>
      <c r="D6716" s="134" t="s">
        <v>3</v>
      </c>
      <c r="E6716" s="134" t="s">
        <v>363</v>
      </c>
      <c r="F6716" s="134" t="s">
        <v>310</v>
      </c>
      <c r="G6716" s="134" t="s">
        <v>311</v>
      </c>
      <c r="H6716" s="135">
        <v>-2466.73</v>
      </c>
      <c r="I6716" s="135">
        <v>-1699.1899999999998</v>
      </c>
      <c r="J6716" s="135">
        <v>1043.6500000000003</v>
      </c>
      <c r="K6716" s="154" t="str">
        <f>VLOOKUP(C6716,ResCat!$A$2:$B$268,2,FALSE)</f>
        <v>PPOIFP</v>
      </c>
    </row>
    <row r="6717" spans="3:11" x14ac:dyDescent="0.25">
      <c r="C6717" s="134" t="s">
        <v>182</v>
      </c>
      <c r="D6717" s="134" t="s">
        <v>3</v>
      </c>
      <c r="E6717" s="134" t="s">
        <v>1029</v>
      </c>
      <c r="F6717" s="134" t="s">
        <v>310</v>
      </c>
      <c r="G6717" s="134" t="s">
        <v>311</v>
      </c>
      <c r="H6717" s="135">
        <v>-1611.4399999999998</v>
      </c>
      <c r="I6717" s="135">
        <v>-1159.6400000000001</v>
      </c>
      <c r="J6717" s="135">
        <v>1661.75</v>
      </c>
      <c r="K6717" s="154" t="str">
        <f>VLOOKUP(C6717,ResCat!$A$2:$B$268,2,FALSE)</f>
        <v>PPOIFP</v>
      </c>
    </row>
    <row r="6718" spans="3:11" x14ac:dyDescent="0.25">
      <c r="C6718" s="134" t="s">
        <v>182</v>
      </c>
      <c r="D6718" s="134" t="s">
        <v>3</v>
      </c>
      <c r="E6718" s="134" t="s">
        <v>349</v>
      </c>
      <c r="F6718" s="134" t="s">
        <v>310</v>
      </c>
      <c r="G6718" s="134" t="s">
        <v>311</v>
      </c>
      <c r="H6718" s="135">
        <v>-548.41999999999985</v>
      </c>
      <c r="I6718" s="135">
        <v>857.58999999999946</v>
      </c>
      <c r="J6718" s="135">
        <v>1809.8899999999994</v>
      </c>
      <c r="K6718" s="154" t="str">
        <f>VLOOKUP(C6718,ResCat!$A$2:$B$268,2,FALSE)</f>
        <v>PPOIFP</v>
      </c>
    </row>
    <row r="6719" spans="3:11" x14ac:dyDescent="0.25">
      <c r="C6719" s="134" t="s">
        <v>182</v>
      </c>
      <c r="D6719" s="134" t="s">
        <v>3</v>
      </c>
      <c r="E6719" s="134" t="s">
        <v>350</v>
      </c>
      <c r="F6719" s="134" t="s">
        <v>310</v>
      </c>
      <c r="G6719" s="134" t="s">
        <v>311</v>
      </c>
      <c r="H6719" s="135">
        <v>1372.48</v>
      </c>
      <c r="I6719" s="135">
        <v>2410.83</v>
      </c>
      <c r="J6719" s="135">
        <v>3265.6700000000005</v>
      </c>
      <c r="K6719" s="154" t="str">
        <f>VLOOKUP(C6719,ResCat!$A$2:$B$268,2,FALSE)</f>
        <v>PPOIFP</v>
      </c>
    </row>
    <row r="6720" spans="3:11" x14ac:dyDescent="0.25">
      <c r="C6720" s="134" t="s">
        <v>182</v>
      </c>
      <c r="D6720" s="134" t="s">
        <v>3</v>
      </c>
      <c r="E6720" s="134" t="s">
        <v>359</v>
      </c>
      <c r="F6720" s="134" t="s">
        <v>310</v>
      </c>
      <c r="G6720" s="134" t="s">
        <v>311</v>
      </c>
      <c r="H6720" s="135">
        <v>39.009999999999991</v>
      </c>
      <c r="I6720" s="135">
        <v>995.73000000000025</v>
      </c>
      <c r="J6720" s="135">
        <v>1119.31</v>
      </c>
      <c r="K6720" s="154" t="str">
        <f>VLOOKUP(C6720,ResCat!$A$2:$B$268,2,FALSE)</f>
        <v>PPOIFP</v>
      </c>
    </row>
    <row r="6721" spans="3:11" x14ac:dyDescent="0.25">
      <c r="C6721" s="134" t="s">
        <v>182</v>
      </c>
      <c r="D6721" s="134" t="s">
        <v>3</v>
      </c>
      <c r="E6721" s="134" t="s">
        <v>354</v>
      </c>
      <c r="F6721" s="134" t="s">
        <v>310</v>
      </c>
      <c r="G6721" s="134" t="s">
        <v>311</v>
      </c>
      <c r="H6721" s="135">
        <v>891.32999999999993</v>
      </c>
      <c r="I6721" s="135">
        <v>1430.1299999999994</v>
      </c>
      <c r="J6721" s="135">
        <v>1676.4599999999994</v>
      </c>
      <c r="K6721" s="154" t="str">
        <f>VLOOKUP(C6721,ResCat!$A$2:$B$268,2,FALSE)</f>
        <v>PPOIFP</v>
      </c>
    </row>
    <row r="6722" spans="3:11" x14ac:dyDescent="0.25">
      <c r="C6722" s="134" t="s">
        <v>182</v>
      </c>
      <c r="D6722" s="134" t="s">
        <v>3</v>
      </c>
      <c r="E6722" s="134" t="s">
        <v>366</v>
      </c>
      <c r="F6722" s="134" t="s">
        <v>310</v>
      </c>
      <c r="G6722" s="134" t="s">
        <v>311</v>
      </c>
      <c r="H6722" s="135">
        <v>-372.77</v>
      </c>
      <c r="I6722" s="135">
        <v>319.02000000000004</v>
      </c>
      <c r="J6722" s="135">
        <v>-323.48</v>
      </c>
      <c r="K6722" s="154" t="str">
        <f>VLOOKUP(C6722,ResCat!$A$2:$B$268,2,FALSE)</f>
        <v>PPOIFP</v>
      </c>
    </row>
    <row r="6723" spans="3:11" x14ac:dyDescent="0.25">
      <c r="C6723" s="134" t="s">
        <v>182</v>
      </c>
      <c r="D6723" s="134" t="s">
        <v>3</v>
      </c>
      <c r="E6723" s="134" t="s">
        <v>337</v>
      </c>
      <c r="F6723" s="134" t="s">
        <v>310</v>
      </c>
      <c r="G6723" s="134" t="s">
        <v>311</v>
      </c>
      <c r="H6723" s="135">
        <v>-61.229999999999961</v>
      </c>
      <c r="I6723" s="135">
        <v>178.1</v>
      </c>
      <c r="J6723" s="135">
        <v>1526.7</v>
      </c>
      <c r="K6723" s="154" t="str">
        <f>VLOOKUP(C6723,ResCat!$A$2:$B$268,2,FALSE)</f>
        <v>PPOIFP</v>
      </c>
    </row>
    <row r="6724" spans="3:11" x14ac:dyDescent="0.25">
      <c r="C6724" s="134" t="s">
        <v>182</v>
      </c>
      <c r="D6724" s="134" t="s">
        <v>3</v>
      </c>
      <c r="E6724" s="134" t="s">
        <v>352</v>
      </c>
      <c r="F6724" s="134" t="s">
        <v>310</v>
      </c>
      <c r="G6724" s="134" t="s">
        <v>351</v>
      </c>
      <c r="H6724" s="135">
        <v>116.98000000000019</v>
      </c>
      <c r="I6724" s="135">
        <v>1442.68</v>
      </c>
      <c r="J6724" s="135">
        <v>3708.7099999999996</v>
      </c>
      <c r="K6724" s="154" t="str">
        <f>VLOOKUP(C6724,ResCat!$A$2:$B$268,2,FALSE)</f>
        <v>PPOIFP</v>
      </c>
    </row>
    <row r="6725" spans="3:11" x14ac:dyDescent="0.25">
      <c r="C6725" s="134" t="s">
        <v>182</v>
      </c>
      <c r="D6725" s="134" t="s">
        <v>3</v>
      </c>
      <c r="E6725" s="134" t="s">
        <v>347</v>
      </c>
      <c r="F6725" s="134" t="s">
        <v>310</v>
      </c>
      <c r="G6725" s="134" t="s">
        <v>360</v>
      </c>
      <c r="H6725" s="135">
        <v>908.98000000000013</v>
      </c>
      <c r="I6725" s="135">
        <v>2235.8300000000004</v>
      </c>
      <c r="J6725" s="135">
        <v>6493.260000000002</v>
      </c>
      <c r="K6725" s="154" t="str">
        <f>VLOOKUP(C6725,ResCat!$A$2:$B$268,2,FALSE)</f>
        <v>PPOIFP</v>
      </c>
    </row>
    <row r="6726" spans="3:11" x14ac:dyDescent="0.25">
      <c r="C6726" s="134" t="s">
        <v>182</v>
      </c>
      <c r="D6726" s="134" t="s">
        <v>3</v>
      </c>
      <c r="E6726" s="134" t="s">
        <v>361</v>
      </c>
      <c r="F6726" s="134" t="s">
        <v>310</v>
      </c>
      <c r="G6726" s="134" t="s">
        <v>355</v>
      </c>
      <c r="H6726" s="135">
        <v>1098.2799999999997</v>
      </c>
      <c r="I6726" s="135">
        <v>2157.3199999999997</v>
      </c>
      <c r="J6726" s="135">
        <v>4647.8400000000011</v>
      </c>
      <c r="K6726" s="154" t="str">
        <f>VLOOKUP(C6726,ResCat!$A$2:$B$268,2,FALSE)</f>
        <v>PPOIFP</v>
      </c>
    </row>
    <row r="6727" spans="3:11" x14ac:dyDescent="0.25">
      <c r="C6727" s="134" t="s">
        <v>182</v>
      </c>
      <c r="D6727" s="134" t="s">
        <v>3</v>
      </c>
      <c r="E6727" s="134" t="s">
        <v>312</v>
      </c>
      <c r="F6727" s="134" t="s">
        <v>310</v>
      </c>
      <c r="G6727" s="134" t="s">
        <v>364</v>
      </c>
      <c r="H6727" s="135">
        <v>-3275.7600000000007</v>
      </c>
      <c r="I6727" s="135">
        <v>-1411.2199999999993</v>
      </c>
      <c r="J6727" s="135">
        <v>4548.8099999999995</v>
      </c>
      <c r="K6727" s="154" t="str">
        <f>VLOOKUP(C6727,ResCat!$A$2:$B$268,2,FALSE)</f>
        <v>PPOIFP</v>
      </c>
    </row>
    <row r="6728" spans="3:11" x14ac:dyDescent="0.25">
      <c r="C6728" s="134" t="s">
        <v>182</v>
      </c>
      <c r="D6728" s="134" t="s">
        <v>3</v>
      </c>
      <c r="E6728" s="134" t="s">
        <v>357</v>
      </c>
      <c r="F6728" s="134" t="s">
        <v>310</v>
      </c>
      <c r="G6728" s="134" t="s">
        <v>338</v>
      </c>
      <c r="H6728" s="135">
        <v>-2233.5099999999998</v>
      </c>
      <c r="I6728" s="135">
        <v>-1114.7199999999998</v>
      </c>
      <c r="J6728" s="135">
        <v>2282.7799999999997</v>
      </c>
      <c r="K6728" s="154" t="str">
        <f>VLOOKUP(C6728,ResCat!$A$2:$B$268,2,FALSE)</f>
        <v>PPOIFP</v>
      </c>
    </row>
    <row r="6729" spans="3:11" x14ac:dyDescent="0.25">
      <c r="C6729" s="134" t="s">
        <v>182</v>
      </c>
      <c r="D6729" s="134" t="s">
        <v>3</v>
      </c>
      <c r="E6729" s="134" t="s">
        <v>314</v>
      </c>
      <c r="F6729" s="134" t="s">
        <v>310</v>
      </c>
      <c r="G6729" s="134" t="s">
        <v>356</v>
      </c>
      <c r="H6729" s="135">
        <v>-2262.4500000000007</v>
      </c>
      <c r="I6729" s="135">
        <v>-1098.76</v>
      </c>
      <c r="J6729" s="135">
        <v>-1969.7099999999994</v>
      </c>
      <c r="K6729" s="154" t="str">
        <f>VLOOKUP(C6729,ResCat!$A$2:$B$268,2,FALSE)</f>
        <v>PPOIFP</v>
      </c>
    </row>
    <row r="6730" spans="3:11" x14ac:dyDescent="0.25">
      <c r="C6730" s="134" t="s">
        <v>182</v>
      </c>
      <c r="D6730" s="134" t="s">
        <v>3</v>
      </c>
      <c r="E6730" s="134" t="s">
        <v>339</v>
      </c>
      <c r="F6730" s="134" t="s">
        <v>310</v>
      </c>
      <c r="G6730" s="134" t="s">
        <v>353</v>
      </c>
      <c r="H6730" s="135">
        <v>-216.57000000000033</v>
      </c>
      <c r="I6730" s="135">
        <v>-82.959999999999681</v>
      </c>
      <c r="J6730" s="135">
        <v>3673.6499999999996</v>
      </c>
      <c r="K6730" s="154" t="str">
        <f>VLOOKUP(C6730,ResCat!$A$2:$B$268,2,FALSE)</f>
        <v>PPOIFP</v>
      </c>
    </row>
    <row r="6731" spans="3:11" x14ac:dyDescent="0.25">
      <c r="C6731" s="134" t="s">
        <v>182</v>
      </c>
      <c r="D6731" s="134" t="s">
        <v>3</v>
      </c>
      <c r="E6731" s="134" t="s">
        <v>342</v>
      </c>
      <c r="F6731" s="134" t="s">
        <v>310</v>
      </c>
      <c r="G6731" s="134" t="s">
        <v>348</v>
      </c>
      <c r="H6731" s="135">
        <v>2998.0799999999995</v>
      </c>
      <c r="I6731" s="135">
        <v>5271.17</v>
      </c>
      <c r="J6731" s="135">
        <v>7493.5199999999995</v>
      </c>
      <c r="K6731" s="154" t="str">
        <f>VLOOKUP(C6731,ResCat!$A$2:$B$268,2,FALSE)</f>
        <v>PPOIFP</v>
      </c>
    </row>
    <row r="6732" spans="3:11" x14ac:dyDescent="0.25">
      <c r="C6732" s="134" t="s">
        <v>182</v>
      </c>
      <c r="D6732" s="134" t="s">
        <v>3</v>
      </c>
      <c r="E6732" s="134" t="s">
        <v>316</v>
      </c>
      <c r="F6732" s="134" t="s">
        <v>310</v>
      </c>
      <c r="G6732" s="134" t="s">
        <v>313</v>
      </c>
      <c r="H6732" s="135">
        <v>-488.3099999999996</v>
      </c>
      <c r="I6732" s="135">
        <v>-718.90999999999929</v>
      </c>
      <c r="J6732" s="135">
        <v>-268.50999999999959</v>
      </c>
      <c r="K6732" s="154" t="str">
        <f>VLOOKUP(C6732,ResCat!$A$2:$B$268,2,FALSE)</f>
        <v>PPOIFP</v>
      </c>
    </row>
    <row r="6733" spans="3:11" x14ac:dyDescent="0.25">
      <c r="C6733" s="134" t="s">
        <v>182</v>
      </c>
      <c r="D6733" s="134" t="s">
        <v>3</v>
      </c>
      <c r="E6733" s="134" t="s">
        <v>318</v>
      </c>
      <c r="F6733" s="134" t="s">
        <v>310</v>
      </c>
      <c r="G6733" s="134" t="s">
        <v>358</v>
      </c>
      <c r="H6733" s="135">
        <v>-1058.6199999999999</v>
      </c>
      <c r="I6733" s="135">
        <v>692.13000000000034</v>
      </c>
      <c r="J6733" s="135">
        <v>15221.64</v>
      </c>
      <c r="K6733" s="154" t="str">
        <f>VLOOKUP(C6733,ResCat!$A$2:$B$268,2,FALSE)</f>
        <v>PPOIFP</v>
      </c>
    </row>
    <row r="6734" spans="3:11" x14ac:dyDescent="0.25">
      <c r="C6734" s="134" t="s">
        <v>182</v>
      </c>
      <c r="D6734" s="134" t="s">
        <v>3</v>
      </c>
      <c r="E6734" s="134" t="s">
        <v>320</v>
      </c>
      <c r="F6734" s="134" t="s">
        <v>310</v>
      </c>
      <c r="G6734" s="134" t="s">
        <v>315</v>
      </c>
      <c r="H6734" s="135">
        <v>14.529999999999973</v>
      </c>
      <c r="I6734" s="135">
        <v>2083.8500000000004</v>
      </c>
      <c r="J6734" s="135">
        <v>23878.219999999998</v>
      </c>
      <c r="K6734" s="154" t="str">
        <f>VLOOKUP(C6734,ResCat!$A$2:$B$268,2,FALSE)</f>
        <v>PPOIFP</v>
      </c>
    </row>
    <row r="6735" spans="3:11" x14ac:dyDescent="0.25">
      <c r="C6735" s="134" t="s">
        <v>182</v>
      </c>
      <c r="D6735" s="134" t="s">
        <v>3</v>
      </c>
      <c r="E6735" s="134" t="s">
        <v>322</v>
      </c>
      <c r="F6735" s="134" t="s">
        <v>310</v>
      </c>
      <c r="G6735" s="134" t="s">
        <v>341</v>
      </c>
      <c r="H6735" s="135">
        <v>-23133.920000000006</v>
      </c>
      <c r="I6735" s="135">
        <v>-62498.079999999958</v>
      </c>
      <c r="J6735" s="135">
        <v>-130725.77999999994</v>
      </c>
      <c r="K6735" s="154" t="str">
        <f>VLOOKUP(C6735,ResCat!$A$2:$B$268,2,FALSE)</f>
        <v>PPOIFP</v>
      </c>
    </row>
    <row r="6736" spans="3:11" x14ac:dyDescent="0.25">
      <c r="C6736" s="134" t="s">
        <v>182</v>
      </c>
      <c r="D6736" s="134" t="s">
        <v>3</v>
      </c>
      <c r="E6736" s="134" t="s">
        <v>324</v>
      </c>
      <c r="F6736" s="134" t="s">
        <v>310</v>
      </c>
      <c r="G6736" s="134" t="s">
        <v>340</v>
      </c>
      <c r="H6736" s="135">
        <v>-11729.480000000003</v>
      </c>
      <c r="I6736" s="135">
        <v>-29204.139999999996</v>
      </c>
      <c r="J6736" s="135">
        <v>-45675.149999999972</v>
      </c>
      <c r="K6736" s="154" t="str">
        <f>VLOOKUP(C6736,ResCat!$A$2:$B$268,2,FALSE)</f>
        <v>PPOIFP</v>
      </c>
    </row>
    <row r="6737" spans="3:11" x14ac:dyDescent="0.25">
      <c r="C6737" s="134" t="s">
        <v>182</v>
      </c>
      <c r="D6737" s="134" t="s">
        <v>3</v>
      </c>
      <c r="E6737" s="134" t="s">
        <v>326</v>
      </c>
      <c r="F6737" s="134" t="s">
        <v>310</v>
      </c>
      <c r="G6737" s="134" t="s">
        <v>317</v>
      </c>
      <c r="H6737" s="135">
        <v>12464.109999999997</v>
      </c>
      <c r="I6737" s="135">
        <v>18113.729999999989</v>
      </c>
      <c r="J6737" s="135">
        <v>101179.97999999997</v>
      </c>
      <c r="K6737" s="154" t="str">
        <f>VLOOKUP(C6737,ResCat!$A$2:$B$268,2,FALSE)</f>
        <v>PPOIFP</v>
      </c>
    </row>
    <row r="6738" spans="3:11" x14ac:dyDescent="0.25">
      <c r="C6738" s="134" t="s">
        <v>182</v>
      </c>
      <c r="D6738" s="134" t="s">
        <v>3</v>
      </c>
      <c r="E6738" s="134" t="s">
        <v>328</v>
      </c>
      <c r="F6738" s="134" t="s">
        <v>310</v>
      </c>
      <c r="G6738" s="134" t="s">
        <v>319</v>
      </c>
      <c r="H6738" s="135">
        <v>15512.879999999992</v>
      </c>
      <c r="I6738" s="135">
        <v>19501.379999999986</v>
      </c>
      <c r="J6738" s="135">
        <v>80185.470000000016</v>
      </c>
      <c r="K6738" s="154" t="str">
        <f>VLOOKUP(C6738,ResCat!$A$2:$B$268,2,FALSE)</f>
        <v>PPOIFP</v>
      </c>
    </row>
    <row r="6739" spans="3:11" x14ac:dyDescent="0.25">
      <c r="C6739" s="134" t="s">
        <v>182</v>
      </c>
      <c r="D6739" s="134" t="s">
        <v>3</v>
      </c>
      <c r="E6739" s="134" t="s">
        <v>330</v>
      </c>
      <c r="F6739" s="134" t="s">
        <v>310</v>
      </c>
      <c r="G6739" s="134" t="s">
        <v>321</v>
      </c>
      <c r="H6739" s="135">
        <v>5849.7700000000041</v>
      </c>
      <c r="I6739" s="135">
        <v>12583.929999999995</v>
      </c>
      <c r="J6739" s="135">
        <v>80534.589999999953</v>
      </c>
      <c r="K6739" s="154" t="str">
        <f>VLOOKUP(C6739,ResCat!$A$2:$B$268,2,FALSE)</f>
        <v>PPOIFP</v>
      </c>
    </row>
    <row r="6740" spans="3:11" x14ac:dyDescent="0.25">
      <c r="C6740" s="134" t="s">
        <v>182</v>
      </c>
      <c r="D6740" s="134" t="s">
        <v>3</v>
      </c>
      <c r="E6740" s="134" t="s">
        <v>332</v>
      </c>
      <c r="F6740" s="134" t="s">
        <v>310</v>
      </c>
      <c r="G6740" s="134" t="s">
        <v>323</v>
      </c>
      <c r="H6740" s="135">
        <v>23087.069999999996</v>
      </c>
      <c r="I6740" s="135">
        <v>29451.729999999978</v>
      </c>
      <c r="J6740" s="135">
        <v>86601.549999999974</v>
      </c>
      <c r="K6740" s="154" t="str">
        <f>VLOOKUP(C6740,ResCat!$A$2:$B$268,2,FALSE)</f>
        <v>PPOIFP</v>
      </c>
    </row>
    <row r="6741" spans="3:11" x14ac:dyDescent="0.25">
      <c r="C6741" s="134" t="s">
        <v>182</v>
      </c>
      <c r="D6741" s="134" t="s">
        <v>3</v>
      </c>
      <c r="E6741" s="134" t="s">
        <v>335</v>
      </c>
      <c r="F6741" s="134" t="s">
        <v>310</v>
      </c>
      <c r="G6741" s="134" t="s">
        <v>325</v>
      </c>
      <c r="H6741" s="135">
        <v>35971.680000000015</v>
      </c>
      <c r="I6741" s="135">
        <v>48599.87999999999</v>
      </c>
      <c r="J6741" s="135">
        <v>140750.12999999998</v>
      </c>
      <c r="K6741" s="154" t="str">
        <f>VLOOKUP(C6741,ResCat!$A$2:$B$268,2,FALSE)</f>
        <v>PPOIFP</v>
      </c>
    </row>
    <row r="6742" spans="3:11" x14ac:dyDescent="0.25">
      <c r="C6742" s="134" t="s">
        <v>182</v>
      </c>
      <c r="D6742" s="134" t="s">
        <v>3</v>
      </c>
      <c r="E6742" s="134" t="s">
        <v>4</v>
      </c>
      <c r="F6742" s="134" t="s">
        <v>310</v>
      </c>
      <c r="G6742" s="134" t="s">
        <v>327</v>
      </c>
      <c r="H6742" s="135">
        <v>78793.740000000093</v>
      </c>
      <c r="I6742" s="135">
        <v>105430.29000000015</v>
      </c>
      <c r="J6742" s="135">
        <v>340541.44000000012</v>
      </c>
      <c r="K6742" s="154" t="str">
        <f>VLOOKUP(C6742,ResCat!$A$2:$B$268,2,FALSE)</f>
        <v>PPOIFP</v>
      </c>
    </row>
    <row r="6743" spans="3:11" x14ac:dyDescent="0.25">
      <c r="C6743" s="134" t="s">
        <v>182</v>
      </c>
      <c r="D6743" s="134" t="s">
        <v>3</v>
      </c>
      <c r="E6743" s="134" t="s">
        <v>511</v>
      </c>
      <c r="F6743" s="134" t="s">
        <v>310</v>
      </c>
      <c r="G6743" s="134" t="s">
        <v>329</v>
      </c>
      <c r="H6743" s="135">
        <v>218713.26000000059</v>
      </c>
      <c r="I6743" s="135">
        <v>267930.29000000074</v>
      </c>
      <c r="J6743" s="135">
        <v>556391.91999999981</v>
      </c>
      <c r="K6743" s="154" t="str">
        <f>VLOOKUP(C6743,ResCat!$A$2:$B$268,2,FALSE)</f>
        <v>PPOIFP</v>
      </c>
    </row>
    <row r="6744" spans="3:11" x14ac:dyDescent="0.25">
      <c r="C6744" s="134" t="s">
        <v>182</v>
      </c>
      <c r="D6744" s="134" t="s">
        <v>3</v>
      </c>
      <c r="E6744" s="134" t="s">
        <v>969</v>
      </c>
      <c r="F6744" s="134" t="s">
        <v>310</v>
      </c>
      <c r="G6744" s="134" t="s">
        <v>331</v>
      </c>
      <c r="H6744" s="135">
        <v>222919.92000000004</v>
      </c>
      <c r="I6744" s="135">
        <v>290850.45000000036</v>
      </c>
      <c r="J6744" s="135">
        <v>859995.34999999916</v>
      </c>
      <c r="K6744" s="154" t="str">
        <f>VLOOKUP(C6744,ResCat!$A$2:$B$268,2,FALSE)</f>
        <v>PPOIFP</v>
      </c>
    </row>
    <row r="6745" spans="3:11" x14ac:dyDescent="0.25">
      <c r="C6745" s="134" t="s">
        <v>182</v>
      </c>
      <c r="D6745" s="134" t="s">
        <v>3</v>
      </c>
      <c r="E6745" s="134" t="s">
        <v>961</v>
      </c>
      <c r="F6745" s="134" t="s">
        <v>310</v>
      </c>
      <c r="G6745" s="134" t="s">
        <v>334</v>
      </c>
      <c r="H6745" s="135">
        <v>556573.63000000326</v>
      </c>
      <c r="I6745" s="135">
        <v>708160.58999999869</v>
      </c>
      <c r="J6745" s="135">
        <v>1919137.2099999997</v>
      </c>
      <c r="K6745" s="154" t="str">
        <f>VLOOKUP(C6745,ResCat!$A$2:$B$268,2,FALSE)</f>
        <v>PPOIFP</v>
      </c>
    </row>
    <row r="6746" spans="3:11" x14ac:dyDescent="0.25">
      <c r="C6746" s="134" t="s">
        <v>182</v>
      </c>
      <c r="D6746" s="134" t="s">
        <v>3</v>
      </c>
      <c r="E6746" s="134" t="s">
        <v>970</v>
      </c>
      <c r="F6746" s="134" t="s">
        <v>310</v>
      </c>
      <c r="G6746" s="134" t="s">
        <v>333</v>
      </c>
      <c r="H6746" s="135">
        <v>2594334.2699999828</v>
      </c>
      <c r="I6746" s="135">
        <v>3433629.3699999643</v>
      </c>
      <c r="J6746" s="135">
        <v>11119982.249999987</v>
      </c>
      <c r="K6746" s="154" t="str">
        <f>VLOOKUP(C6746,ResCat!$A$2:$B$268,2,FALSE)</f>
        <v>PPOIFP</v>
      </c>
    </row>
    <row r="6747" spans="3:11" x14ac:dyDescent="0.25">
      <c r="C6747" s="134" t="s">
        <v>182</v>
      </c>
      <c r="D6747" s="134" t="s">
        <v>3</v>
      </c>
      <c r="E6747" s="134" t="s">
        <v>1023</v>
      </c>
      <c r="F6747" s="134" t="s">
        <v>310</v>
      </c>
      <c r="G6747" s="134" t="s">
        <v>308</v>
      </c>
      <c r="H6747" s="135">
        <v>2017209.6100000024</v>
      </c>
      <c r="I6747" s="135">
        <v>3306677.989999909</v>
      </c>
      <c r="J6747" s="135">
        <v>10793765.34999999</v>
      </c>
      <c r="K6747" s="154" t="str">
        <f>VLOOKUP(C6747,ResCat!$A$2:$B$268,2,FALSE)</f>
        <v>PPOIFP</v>
      </c>
    </row>
    <row r="6748" spans="3:11" x14ac:dyDescent="0.25">
      <c r="C6748" s="134" t="s">
        <v>182</v>
      </c>
      <c r="D6748" s="134" t="s">
        <v>0</v>
      </c>
      <c r="E6748" s="134" t="s">
        <v>1030</v>
      </c>
      <c r="F6748" s="134" t="s">
        <v>310</v>
      </c>
      <c r="G6748" s="134" t="s">
        <v>311</v>
      </c>
      <c r="H6748" s="135">
        <v>-286.52</v>
      </c>
      <c r="I6748" s="135">
        <v>-286.52</v>
      </c>
      <c r="J6748" s="135">
        <v>0</v>
      </c>
      <c r="K6748" s="154" t="str">
        <f>VLOOKUP(C6748,ResCat!$A$2:$B$268,2,FALSE)</f>
        <v>PPOIFP</v>
      </c>
    </row>
    <row r="6749" spans="3:11" x14ac:dyDescent="0.25">
      <c r="C6749" s="134" t="s">
        <v>182</v>
      </c>
      <c r="D6749" s="134" t="s">
        <v>0</v>
      </c>
      <c r="E6749" s="134" t="s">
        <v>345</v>
      </c>
      <c r="F6749" s="134" t="s">
        <v>310</v>
      </c>
      <c r="G6749" s="134" t="s">
        <v>311</v>
      </c>
      <c r="H6749" s="135">
        <v>9440.67</v>
      </c>
      <c r="I6749" s="135">
        <v>9440.67</v>
      </c>
      <c r="J6749" s="135">
        <v>181770.61</v>
      </c>
      <c r="K6749" s="154" t="str">
        <f>VLOOKUP(C6749,ResCat!$A$2:$B$268,2,FALSE)</f>
        <v>PPOIFP</v>
      </c>
    </row>
    <row r="6750" spans="3:11" x14ac:dyDescent="0.25">
      <c r="C6750" s="134" t="s">
        <v>182</v>
      </c>
      <c r="D6750" s="134" t="s">
        <v>0</v>
      </c>
      <c r="E6750" s="134" t="s">
        <v>309</v>
      </c>
      <c r="F6750" s="134" t="s">
        <v>310</v>
      </c>
      <c r="G6750" s="134" t="s">
        <v>311</v>
      </c>
      <c r="H6750" s="135">
        <v>-36.100000000000023</v>
      </c>
      <c r="I6750" s="135">
        <v>57.899999999999977</v>
      </c>
      <c r="J6750" s="135">
        <v>-43065.24</v>
      </c>
      <c r="K6750" s="154" t="str">
        <f>VLOOKUP(C6750,ResCat!$A$2:$B$268,2,FALSE)</f>
        <v>PPOIFP</v>
      </c>
    </row>
    <row r="6751" spans="3:11" x14ac:dyDescent="0.25">
      <c r="C6751" s="134" t="s">
        <v>182</v>
      </c>
      <c r="D6751" s="134" t="s">
        <v>0</v>
      </c>
      <c r="E6751" s="134" t="s">
        <v>362</v>
      </c>
      <c r="F6751" s="134" t="s">
        <v>310</v>
      </c>
      <c r="G6751" s="134" t="s">
        <v>311</v>
      </c>
      <c r="H6751" s="135">
        <v>968.3</v>
      </c>
      <c r="I6751" s="135">
        <v>1138.3</v>
      </c>
      <c r="J6751" s="135">
        <v>1308.3</v>
      </c>
      <c r="K6751" s="154" t="str">
        <f>VLOOKUP(C6751,ResCat!$A$2:$B$268,2,FALSE)</f>
        <v>PPOIFP</v>
      </c>
    </row>
    <row r="6752" spans="3:11" x14ac:dyDescent="0.25">
      <c r="C6752" s="134" t="s">
        <v>182</v>
      </c>
      <c r="D6752" s="134" t="s">
        <v>0</v>
      </c>
      <c r="E6752" s="134" t="s">
        <v>1027</v>
      </c>
      <c r="F6752" s="134" t="s">
        <v>310</v>
      </c>
      <c r="G6752" s="134" t="s">
        <v>311</v>
      </c>
      <c r="H6752" s="135">
        <v>3357</v>
      </c>
      <c r="I6752" s="135">
        <v>3730</v>
      </c>
      <c r="J6752" s="135">
        <v>3730</v>
      </c>
      <c r="K6752" s="154" t="str">
        <f>VLOOKUP(C6752,ResCat!$A$2:$B$268,2,FALSE)</f>
        <v>PPOIFP</v>
      </c>
    </row>
    <row r="6753" spans="3:11" x14ac:dyDescent="0.25">
      <c r="C6753" s="134" t="s">
        <v>182</v>
      </c>
      <c r="D6753" s="134" t="s">
        <v>0</v>
      </c>
      <c r="E6753" s="134" t="s">
        <v>1028</v>
      </c>
      <c r="F6753" s="134" t="s">
        <v>310</v>
      </c>
      <c r="G6753" s="134" t="s">
        <v>311</v>
      </c>
      <c r="H6753" s="135">
        <v>0</v>
      </c>
      <c r="I6753" s="135">
        <v>4348.5999999999985</v>
      </c>
      <c r="J6753" s="135">
        <v>4348.6000000000058</v>
      </c>
      <c r="K6753" s="154" t="str">
        <f>VLOOKUP(C6753,ResCat!$A$2:$B$268,2,FALSE)</f>
        <v>PPOIFP</v>
      </c>
    </row>
    <row r="6754" spans="3:11" x14ac:dyDescent="0.25">
      <c r="C6754" s="134" t="s">
        <v>182</v>
      </c>
      <c r="D6754" s="134" t="s">
        <v>0</v>
      </c>
      <c r="E6754" s="134" t="s">
        <v>363</v>
      </c>
      <c r="F6754" s="134" t="s">
        <v>310</v>
      </c>
      <c r="G6754" s="134" t="s">
        <v>311</v>
      </c>
      <c r="H6754" s="135">
        <v>-44514.13</v>
      </c>
      <c r="I6754" s="135">
        <v>-45642.85</v>
      </c>
      <c r="J6754" s="135">
        <v>-43926.85</v>
      </c>
      <c r="K6754" s="154" t="str">
        <f>VLOOKUP(C6754,ResCat!$A$2:$B$268,2,FALSE)</f>
        <v>PPOIFP</v>
      </c>
    </row>
    <row r="6755" spans="3:11" x14ac:dyDescent="0.25">
      <c r="C6755" s="134" t="s">
        <v>182</v>
      </c>
      <c r="D6755" s="134" t="s">
        <v>0</v>
      </c>
      <c r="E6755" s="134" t="s">
        <v>1029</v>
      </c>
      <c r="F6755" s="134" t="s">
        <v>310</v>
      </c>
      <c r="G6755" s="134" t="s">
        <v>311</v>
      </c>
      <c r="H6755" s="135">
        <v>-3249.89</v>
      </c>
      <c r="I6755" s="135">
        <v>-3249.89</v>
      </c>
      <c r="J6755" s="135">
        <v>0</v>
      </c>
      <c r="K6755" s="154" t="str">
        <f>VLOOKUP(C6755,ResCat!$A$2:$B$268,2,FALSE)</f>
        <v>PPOIFP</v>
      </c>
    </row>
    <row r="6756" spans="3:11" x14ac:dyDescent="0.25">
      <c r="C6756" s="134" t="s">
        <v>182</v>
      </c>
      <c r="D6756" s="134" t="s">
        <v>0</v>
      </c>
      <c r="E6756" s="134" t="s">
        <v>350</v>
      </c>
      <c r="F6756" s="134" t="s">
        <v>310</v>
      </c>
      <c r="G6756" s="134" t="s">
        <v>311</v>
      </c>
      <c r="H6756" s="135">
        <v>-9401.5799999999981</v>
      </c>
      <c r="I6756" s="135">
        <v>-7043.4599999999991</v>
      </c>
      <c r="J6756" s="135">
        <v>13523</v>
      </c>
      <c r="K6756" s="154" t="str">
        <f>VLOOKUP(C6756,ResCat!$A$2:$B$268,2,FALSE)</f>
        <v>PPOIFP</v>
      </c>
    </row>
    <row r="6757" spans="3:11" x14ac:dyDescent="0.25">
      <c r="C6757" s="134" t="s">
        <v>182</v>
      </c>
      <c r="D6757" s="134" t="s">
        <v>0</v>
      </c>
      <c r="E6757" s="134" t="s">
        <v>359</v>
      </c>
      <c r="F6757" s="134" t="s">
        <v>310</v>
      </c>
      <c r="G6757" s="134" t="s">
        <v>311</v>
      </c>
      <c r="H6757" s="135">
        <v>-8649</v>
      </c>
      <c r="I6757" s="135">
        <v>-9610</v>
      </c>
      <c r="J6757" s="135">
        <v>-24086.070000000007</v>
      </c>
      <c r="K6757" s="154" t="str">
        <f>VLOOKUP(C6757,ResCat!$A$2:$B$268,2,FALSE)</f>
        <v>PPOIFP</v>
      </c>
    </row>
    <row r="6758" spans="3:11" x14ac:dyDescent="0.25">
      <c r="C6758" s="134" t="s">
        <v>182</v>
      </c>
      <c r="D6758" s="134" t="s">
        <v>0</v>
      </c>
      <c r="E6758" s="134" t="s">
        <v>354</v>
      </c>
      <c r="F6758" s="134" t="s">
        <v>310</v>
      </c>
      <c r="G6758" s="134" t="s">
        <v>311</v>
      </c>
      <c r="H6758" s="135">
        <v>-19036.7</v>
      </c>
      <c r="I6758" s="135">
        <v>-17552</v>
      </c>
      <c r="J6758" s="135">
        <v>37222.44</v>
      </c>
      <c r="K6758" s="154" t="str">
        <f>VLOOKUP(C6758,ResCat!$A$2:$B$268,2,FALSE)</f>
        <v>PPOIFP</v>
      </c>
    </row>
    <row r="6759" spans="3:11" x14ac:dyDescent="0.25">
      <c r="C6759" s="134" t="s">
        <v>182</v>
      </c>
      <c r="D6759" s="134" t="s">
        <v>0</v>
      </c>
      <c r="E6759" s="134" t="s">
        <v>366</v>
      </c>
      <c r="F6759" s="134" t="s">
        <v>310</v>
      </c>
      <c r="G6759" s="134" t="s">
        <v>311</v>
      </c>
      <c r="H6759" s="135">
        <v>-864.33999999999992</v>
      </c>
      <c r="I6759" s="135">
        <v>-170.40000000000032</v>
      </c>
      <c r="J6759" s="135">
        <v>106712.65</v>
      </c>
      <c r="K6759" s="154" t="str">
        <f>VLOOKUP(C6759,ResCat!$A$2:$B$268,2,FALSE)</f>
        <v>PPOIFP</v>
      </c>
    </row>
    <row r="6760" spans="3:11" x14ac:dyDescent="0.25">
      <c r="C6760" s="134" t="s">
        <v>182</v>
      </c>
      <c r="D6760" s="134" t="s">
        <v>0</v>
      </c>
      <c r="E6760" s="134" t="s">
        <v>337</v>
      </c>
      <c r="F6760" s="134" t="s">
        <v>310</v>
      </c>
      <c r="G6760" s="134" t="s">
        <v>311</v>
      </c>
      <c r="H6760" s="135">
        <v>8228.9700000000012</v>
      </c>
      <c r="I6760" s="135">
        <v>9996.4700000000012</v>
      </c>
      <c r="J6760" s="135">
        <v>-138</v>
      </c>
      <c r="K6760" s="154" t="str">
        <f>VLOOKUP(C6760,ResCat!$A$2:$B$268,2,FALSE)</f>
        <v>PPOIFP</v>
      </c>
    </row>
    <row r="6761" spans="3:11" x14ac:dyDescent="0.25">
      <c r="C6761" s="134" t="s">
        <v>182</v>
      </c>
      <c r="D6761" s="134" t="s">
        <v>0</v>
      </c>
      <c r="E6761" s="134" t="s">
        <v>352</v>
      </c>
      <c r="F6761" s="134" t="s">
        <v>310</v>
      </c>
      <c r="G6761" s="134" t="s">
        <v>351</v>
      </c>
      <c r="H6761" s="135">
        <v>-950.77000000000044</v>
      </c>
      <c r="I6761" s="135">
        <v>-625.02999999999884</v>
      </c>
      <c r="J6761" s="135">
        <v>13952</v>
      </c>
      <c r="K6761" s="154" t="str">
        <f>VLOOKUP(C6761,ResCat!$A$2:$B$268,2,FALSE)</f>
        <v>PPOIFP</v>
      </c>
    </row>
    <row r="6762" spans="3:11" x14ac:dyDescent="0.25">
      <c r="C6762" s="134" t="s">
        <v>182</v>
      </c>
      <c r="D6762" s="134" t="s">
        <v>0</v>
      </c>
      <c r="E6762" s="134" t="s">
        <v>347</v>
      </c>
      <c r="F6762" s="134" t="s">
        <v>310</v>
      </c>
      <c r="G6762" s="134" t="s">
        <v>360</v>
      </c>
      <c r="H6762" s="135">
        <v>5764.5</v>
      </c>
      <c r="I6762" s="135">
        <v>6405</v>
      </c>
      <c r="J6762" s="135">
        <v>13084.44</v>
      </c>
      <c r="K6762" s="154" t="str">
        <f>VLOOKUP(C6762,ResCat!$A$2:$B$268,2,FALSE)</f>
        <v>PPOIFP</v>
      </c>
    </row>
    <row r="6763" spans="3:11" x14ac:dyDescent="0.25">
      <c r="C6763" s="134" t="s">
        <v>182</v>
      </c>
      <c r="D6763" s="134" t="s">
        <v>0</v>
      </c>
      <c r="E6763" s="134" t="s">
        <v>361</v>
      </c>
      <c r="F6763" s="134" t="s">
        <v>310</v>
      </c>
      <c r="G6763" s="134" t="s">
        <v>355</v>
      </c>
      <c r="H6763" s="135">
        <v>3555.5300000000007</v>
      </c>
      <c r="I6763" s="135">
        <v>9615.5999999999985</v>
      </c>
      <c r="J6763" s="135">
        <v>-47415.130000000005</v>
      </c>
      <c r="K6763" s="154" t="str">
        <f>VLOOKUP(C6763,ResCat!$A$2:$B$268,2,FALSE)</f>
        <v>PPOIFP</v>
      </c>
    </row>
    <row r="6764" spans="3:11" x14ac:dyDescent="0.25">
      <c r="C6764" s="134" t="s">
        <v>182</v>
      </c>
      <c r="D6764" s="134" t="s">
        <v>0</v>
      </c>
      <c r="E6764" s="134" t="s">
        <v>312</v>
      </c>
      <c r="F6764" s="134" t="s">
        <v>310</v>
      </c>
      <c r="G6764" s="134" t="s">
        <v>364</v>
      </c>
      <c r="H6764" s="135">
        <v>69506.629999999903</v>
      </c>
      <c r="I6764" s="135">
        <v>69909.889999999883</v>
      </c>
      <c r="J6764" s="135">
        <v>107291.67999999979</v>
      </c>
      <c r="K6764" s="154" t="str">
        <f>VLOOKUP(C6764,ResCat!$A$2:$B$268,2,FALSE)</f>
        <v>PPOIFP</v>
      </c>
    </row>
    <row r="6765" spans="3:11" x14ac:dyDescent="0.25">
      <c r="C6765" s="134" t="s">
        <v>182</v>
      </c>
      <c r="D6765" s="134" t="s">
        <v>0</v>
      </c>
      <c r="E6765" s="134" t="s">
        <v>357</v>
      </c>
      <c r="F6765" s="134" t="s">
        <v>310</v>
      </c>
      <c r="G6765" s="134" t="s">
        <v>338</v>
      </c>
      <c r="H6765" s="135">
        <v>-25246.549999999937</v>
      </c>
      <c r="I6765" s="135">
        <v>-25618.549999999945</v>
      </c>
      <c r="J6765" s="135">
        <v>220268.96000000002</v>
      </c>
      <c r="K6765" s="154" t="str">
        <f>VLOOKUP(C6765,ResCat!$A$2:$B$268,2,FALSE)</f>
        <v>PPOIFP</v>
      </c>
    </row>
    <row r="6766" spans="3:11" x14ac:dyDescent="0.25">
      <c r="C6766" s="134" t="s">
        <v>182</v>
      </c>
      <c r="D6766" s="134" t="s">
        <v>0</v>
      </c>
      <c r="E6766" s="134" t="s">
        <v>314</v>
      </c>
      <c r="F6766" s="134" t="s">
        <v>310</v>
      </c>
      <c r="G6766" s="134" t="s">
        <v>356</v>
      </c>
      <c r="H6766" s="135">
        <v>-46976.329999999994</v>
      </c>
      <c r="I6766" s="135">
        <v>-45319.729999999996</v>
      </c>
      <c r="J6766" s="135">
        <v>-55910.549999999996</v>
      </c>
      <c r="K6766" s="154" t="str">
        <f>VLOOKUP(C6766,ResCat!$A$2:$B$268,2,FALSE)</f>
        <v>PPOIFP</v>
      </c>
    </row>
    <row r="6767" spans="3:11" x14ac:dyDescent="0.25">
      <c r="C6767" s="134" t="s">
        <v>182</v>
      </c>
      <c r="D6767" s="134" t="s">
        <v>0</v>
      </c>
      <c r="E6767" s="134" t="s">
        <v>339</v>
      </c>
      <c r="F6767" s="134" t="s">
        <v>310</v>
      </c>
      <c r="G6767" s="134" t="s">
        <v>353</v>
      </c>
      <c r="H6767" s="135">
        <v>-4779.2699999999986</v>
      </c>
      <c r="I6767" s="135">
        <v>1997.9000000000008</v>
      </c>
      <c r="J6767" s="135">
        <v>38300.26999999999</v>
      </c>
      <c r="K6767" s="154" t="str">
        <f>VLOOKUP(C6767,ResCat!$A$2:$B$268,2,FALSE)</f>
        <v>PPOIFP</v>
      </c>
    </row>
    <row r="6768" spans="3:11" x14ac:dyDescent="0.25">
      <c r="C6768" s="134" t="s">
        <v>182</v>
      </c>
      <c r="D6768" s="134" t="s">
        <v>0</v>
      </c>
      <c r="E6768" s="134" t="s">
        <v>342</v>
      </c>
      <c r="F6768" s="134" t="s">
        <v>310</v>
      </c>
      <c r="G6768" s="134" t="s">
        <v>348</v>
      </c>
      <c r="H6768" s="135">
        <v>13856.080000000002</v>
      </c>
      <c r="I6768" s="135">
        <v>13401.000000000002</v>
      </c>
      <c r="J6768" s="135">
        <v>361513.05</v>
      </c>
      <c r="K6768" s="154" t="str">
        <f>VLOOKUP(C6768,ResCat!$A$2:$B$268,2,FALSE)</f>
        <v>PPOIFP</v>
      </c>
    </row>
    <row r="6769" spans="3:11" x14ac:dyDescent="0.25">
      <c r="C6769" s="134" t="s">
        <v>182</v>
      </c>
      <c r="D6769" s="134" t="s">
        <v>0</v>
      </c>
      <c r="E6769" s="134" t="s">
        <v>316</v>
      </c>
      <c r="F6769" s="134" t="s">
        <v>310</v>
      </c>
      <c r="G6769" s="134" t="s">
        <v>313</v>
      </c>
      <c r="H6769" s="135">
        <v>43065.32999999998</v>
      </c>
      <c r="I6769" s="135">
        <v>45042.829999999965</v>
      </c>
      <c r="J6769" s="135">
        <v>10754.68</v>
      </c>
      <c r="K6769" s="154" t="str">
        <f>VLOOKUP(C6769,ResCat!$A$2:$B$268,2,FALSE)</f>
        <v>PPOIFP</v>
      </c>
    </row>
    <row r="6770" spans="3:11" x14ac:dyDescent="0.25">
      <c r="C6770" s="134" t="s">
        <v>182</v>
      </c>
      <c r="D6770" s="134" t="s">
        <v>0</v>
      </c>
      <c r="E6770" s="134" t="s">
        <v>318</v>
      </c>
      <c r="F6770" s="134" t="s">
        <v>310</v>
      </c>
      <c r="G6770" s="134" t="s">
        <v>358</v>
      </c>
      <c r="H6770" s="135">
        <v>-84771.38</v>
      </c>
      <c r="I6770" s="135">
        <v>-82974.489999999991</v>
      </c>
      <c r="J6770" s="135">
        <v>-145555.58000000005</v>
      </c>
      <c r="K6770" s="154" t="str">
        <f>VLOOKUP(C6770,ResCat!$A$2:$B$268,2,FALSE)</f>
        <v>PPOIFP</v>
      </c>
    </row>
    <row r="6771" spans="3:11" x14ac:dyDescent="0.25">
      <c r="C6771" s="134" t="s">
        <v>182</v>
      </c>
      <c r="D6771" s="134" t="s">
        <v>0</v>
      </c>
      <c r="E6771" s="134" t="s">
        <v>320</v>
      </c>
      <c r="F6771" s="134" t="s">
        <v>310</v>
      </c>
      <c r="G6771" s="134" t="s">
        <v>315</v>
      </c>
      <c r="H6771" s="135">
        <v>5025.829999999999</v>
      </c>
      <c r="I6771" s="135">
        <v>3790.8200000000011</v>
      </c>
      <c r="J6771" s="135">
        <v>26914.09</v>
      </c>
      <c r="K6771" s="154" t="str">
        <f>VLOOKUP(C6771,ResCat!$A$2:$B$268,2,FALSE)</f>
        <v>PPOIFP</v>
      </c>
    </row>
    <row r="6772" spans="3:11" x14ac:dyDescent="0.25">
      <c r="C6772" s="134" t="s">
        <v>182</v>
      </c>
      <c r="D6772" s="134" t="s">
        <v>0</v>
      </c>
      <c r="E6772" s="134" t="s">
        <v>322</v>
      </c>
      <c r="F6772" s="134" t="s">
        <v>310</v>
      </c>
      <c r="G6772" s="134" t="s">
        <v>341</v>
      </c>
      <c r="H6772" s="135">
        <v>109271.05000000021</v>
      </c>
      <c r="I6772" s="135">
        <v>121506.90999999993</v>
      </c>
      <c r="J6772" s="135">
        <v>246328.47999999998</v>
      </c>
      <c r="K6772" s="154" t="str">
        <f>VLOOKUP(C6772,ResCat!$A$2:$B$268,2,FALSE)</f>
        <v>PPOIFP</v>
      </c>
    </row>
    <row r="6773" spans="3:11" x14ac:dyDescent="0.25">
      <c r="C6773" s="134" t="s">
        <v>182</v>
      </c>
      <c r="D6773" s="134" t="s">
        <v>0</v>
      </c>
      <c r="E6773" s="134" t="s">
        <v>324</v>
      </c>
      <c r="F6773" s="134" t="s">
        <v>310</v>
      </c>
      <c r="G6773" s="134" t="s">
        <v>340</v>
      </c>
      <c r="H6773" s="135">
        <v>93749.919999999853</v>
      </c>
      <c r="I6773" s="135">
        <v>81115.279999999912</v>
      </c>
      <c r="J6773" s="135">
        <v>422073.94999999931</v>
      </c>
      <c r="K6773" s="154" t="str">
        <f>VLOOKUP(C6773,ResCat!$A$2:$B$268,2,FALSE)</f>
        <v>PPOIFP</v>
      </c>
    </row>
    <row r="6774" spans="3:11" x14ac:dyDescent="0.25">
      <c r="C6774" s="134" t="s">
        <v>182</v>
      </c>
      <c r="D6774" s="134" t="s">
        <v>0</v>
      </c>
      <c r="E6774" s="134" t="s">
        <v>326</v>
      </c>
      <c r="F6774" s="134" t="s">
        <v>310</v>
      </c>
      <c r="G6774" s="134" t="s">
        <v>317</v>
      </c>
      <c r="H6774" s="135">
        <v>291345.15000000072</v>
      </c>
      <c r="I6774" s="135">
        <v>303573.86000000004</v>
      </c>
      <c r="J6774" s="135">
        <v>209473.53</v>
      </c>
      <c r="K6774" s="154" t="str">
        <f>VLOOKUP(C6774,ResCat!$A$2:$B$268,2,FALSE)</f>
        <v>PPOIFP</v>
      </c>
    </row>
    <row r="6775" spans="3:11" x14ac:dyDescent="0.25">
      <c r="C6775" s="134" t="s">
        <v>182</v>
      </c>
      <c r="D6775" s="134" t="s">
        <v>0</v>
      </c>
      <c r="E6775" s="134" t="s">
        <v>328</v>
      </c>
      <c r="F6775" s="134" t="s">
        <v>310</v>
      </c>
      <c r="G6775" s="134" t="s">
        <v>319</v>
      </c>
      <c r="H6775" s="135">
        <v>43025.279999999999</v>
      </c>
      <c r="I6775" s="135">
        <v>47506.709999999985</v>
      </c>
      <c r="J6775" s="135">
        <v>34145.739999999962</v>
      </c>
      <c r="K6775" s="154" t="str">
        <f>VLOOKUP(C6775,ResCat!$A$2:$B$268,2,FALSE)</f>
        <v>PPOIFP</v>
      </c>
    </row>
    <row r="6776" spans="3:11" x14ac:dyDescent="0.25">
      <c r="C6776" s="134" t="s">
        <v>182</v>
      </c>
      <c r="D6776" s="134" t="s">
        <v>0</v>
      </c>
      <c r="E6776" s="134" t="s">
        <v>330</v>
      </c>
      <c r="F6776" s="134" t="s">
        <v>310</v>
      </c>
      <c r="G6776" s="134" t="s">
        <v>321</v>
      </c>
      <c r="H6776" s="135">
        <v>554194.73999999964</v>
      </c>
      <c r="I6776" s="135">
        <v>571900.68999999959</v>
      </c>
      <c r="J6776" s="135">
        <v>656634.61999999953</v>
      </c>
      <c r="K6776" s="154" t="str">
        <f>VLOOKUP(C6776,ResCat!$A$2:$B$268,2,FALSE)</f>
        <v>PPOIFP</v>
      </c>
    </row>
    <row r="6777" spans="3:11" x14ac:dyDescent="0.25">
      <c r="C6777" s="134" t="s">
        <v>182</v>
      </c>
      <c r="D6777" s="134" t="s">
        <v>0</v>
      </c>
      <c r="E6777" s="134" t="s">
        <v>332</v>
      </c>
      <c r="F6777" s="134" t="s">
        <v>310</v>
      </c>
      <c r="G6777" s="134" t="s">
        <v>323</v>
      </c>
      <c r="H6777" s="135">
        <v>490236.87000000005</v>
      </c>
      <c r="I6777" s="135">
        <v>508459.37000000017</v>
      </c>
      <c r="J6777" s="135">
        <v>2012627.04</v>
      </c>
      <c r="K6777" s="154" t="str">
        <f>VLOOKUP(C6777,ResCat!$A$2:$B$268,2,FALSE)</f>
        <v>PPOIFP</v>
      </c>
    </row>
    <row r="6778" spans="3:11" x14ac:dyDescent="0.25">
      <c r="C6778" s="134" t="s">
        <v>182</v>
      </c>
      <c r="D6778" s="134" t="s">
        <v>0</v>
      </c>
      <c r="E6778" s="134" t="s">
        <v>335</v>
      </c>
      <c r="F6778" s="134" t="s">
        <v>310</v>
      </c>
      <c r="G6778" s="134" t="s">
        <v>325</v>
      </c>
      <c r="H6778" s="135">
        <v>554876.80000000063</v>
      </c>
      <c r="I6778" s="135">
        <v>577741.73</v>
      </c>
      <c r="J6778" s="135">
        <v>1245238.5800000012</v>
      </c>
      <c r="K6778" s="154" t="str">
        <f>VLOOKUP(C6778,ResCat!$A$2:$B$268,2,FALSE)</f>
        <v>PPOIFP</v>
      </c>
    </row>
    <row r="6779" spans="3:11" x14ac:dyDescent="0.25">
      <c r="C6779" s="134" t="s">
        <v>182</v>
      </c>
      <c r="D6779" s="134" t="s">
        <v>0</v>
      </c>
      <c r="E6779" s="134" t="s">
        <v>4</v>
      </c>
      <c r="F6779" s="134" t="s">
        <v>310</v>
      </c>
      <c r="G6779" s="134" t="s">
        <v>327</v>
      </c>
      <c r="H6779" s="135">
        <v>1106480.5800000003</v>
      </c>
      <c r="I6779" s="135">
        <v>1136328.6300000004</v>
      </c>
      <c r="J6779" s="135">
        <v>2681825.669999999</v>
      </c>
      <c r="K6779" s="154" t="str">
        <f>VLOOKUP(C6779,ResCat!$A$2:$B$268,2,FALSE)</f>
        <v>PPOIFP</v>
      </c>
    </row>
    <row r="6780" spans="3:11" x14ac:dyDescent="0.25">
      <c r="C6780" s="134" t="s">
        <v>182</v>
      </c>
      <c r="D6780" s="134" t="s">
        <v>0</v>
      </c>
      <c r="E6780" s="134" t="s">
        <v>511</v>
      </c>
      <c r="F6780" s="134" t="s">
        <v>310</v>
      </c>
      <c r="G6780" s="134" t="s">
        <v>329</v>
      </c>
      <c r="H6780" s="135">
        <v>607060.19999999891</v>
      </c>
      <c r="I6780" s="135">
        <v>655815.58000000042</v>
      </c>
      <c r="J6780" s="135">
        <v>2395041.9700000039</v>
      </c>
      <c r="K6780" s="154" t="str">
        <f>VLOOKUP(C6780,ResCat!$A$2:$B$268,2,FALSE)</f>
        <v>PPOIFP</v>
      </c>
    </row>
    <row r="6781" spans="3:11" x14ac:dyDescent="0.25">
      <c r="C6781" s="134" t="s">
        <v>182</v>
      </c>
      <c r="D6781" s="134" t="s">
        <v>0</v>
      </c>
      <c r="E6781" s="134" t="s">
        <v>969</v>
      </c>
      <c r="F6781" s="134" t="s">
        <v>310</v>
      </c>
      <c r="G6781" s="134" t="s">
        <v>331</v>
      </c>
      <c r="H6781" s="135">
        <v>2878708.850000001</v>
      </c>
      <c r="I6781" s="135">
        <v>3050076.7500000009</v>
      </c>
      <c r="J6781" s="135">
        <v>6995803.2599999998</v>
      </c>
      <c r="K6781" s="154" t="str">
        <f>VLOOKUP(C6781,ResCat!$A$2:$B$268,2,FALSE)</f>
        <v>PPOIFP</v>
      </c>
    </row>
    <row r="6782" spans="3:11" x14ac:dyDescent="0.25">
      <c r="C6782" s="134" t="s">
        <v>182</v>
      </c>
      <c r="D6782" s="134" t="s">
        <v>0</v>
      </c>
      <c r="E6782" s="134" t="s">
        <v>961</v>
      </c>
      <c r="F6782" s="134" t="s">
        <v>310</v>
      </c>
      <c r="G6782" s="134" t="s">
        <v>334</v>
      </c>
      <c r="H6782" s="135">
        <v>4746627.5200000033</v>
      </c>
      <c r="I6782" s="135">
        <v>4896260.6900000069</v>
      </c>
      <c r="J6782" s="135">
        <v>16602063.940000024</v>
      </c>
      <c r="K6782" s="154" t="str">
        <f>VLOOKUP(C6782,ResCat!$A$2:$B$268,2,FALSE)</f>
        <v>PPOIFP</v>
      </c>
    </row>
    <row r="6783" spans="3:11" x14ac:dyDescent="0.25">
      <c r="C6783" s="134" t="s">
        <v>182</v>
      </c>
      <c r="D6783" s="134" t="s">
        <v>0</v>
      </c>
      <c r="E6783" s="134" t="s">
        <v>970</v>
      </c>
      <c r="F6783" s="134" t="s">
        <v>310</v>
      </c>
      <c r="G6783" s="134" t="s">
        <v>333</v>
      </c>
      <c r="H6783" s="135">
        <v>9253130.1500000264</v>
      </c>
      <c r="I6783" s="135">
        <v>10231830.490000084</v>
      </c>
      <c r="J6783" s="135">
        <v>38381174.200000048</v>
      </c>
      <c r="K6783" s="154" t="str">
        <f>VLOOKUP(C6783,ResCat!$A$2:$B$268,2,FALSE)</f>
        <v>PPOIFP</v>
      </c>
    </row>
    <row r="6784" spans="3:11" x14ac:dyDescent="0.25">
      <c r="C6784" s="134" t="s">
        <v>182</v>
      </c>
      <c r="D6784" s="134" t="s">
        <v>0</v>
      </c>
      <c r="E6784" s="134" t="s">
        <v>1023</v>
      </c>
      <c r="F6784" s="134" t="s">
        <v>310</v>
      </c>
      <c r="G6784" s="134" t="s">
        <v>308</v>
      </c>
      <c r="H6784" s="135">
        <v>4270081.3999999985</v>
      </c>
      <c r="I6784" s="135">
        <v>5133650.1899999948</v>
      </c>
      <c r="J6784" s="135">
        <v>18672258.139999997</v>
      </c>
      <c r="K6784" s="154" t="str">
        <f>VLOOKUP(C6784,ResCat!$A$2:$B$268,2,FALSE)</f>
        <v>PPOIFP</v>
      </c>
    </row>
    <row r="6785" spans="3:11" x14ac:dyDescent="0.25">
      <c r="C6785" s="134" t="s">
        <v>182</v>
      </c>
      <c r="D6785" s="134" t="s">
        <v>2</v>
      </c>
      <c r="E6785" s="134" t="s">
        <v>1034</v>
      </c>
      <c r="F6785" s="134" t="s">
        <v>310</v>
      </c>
      <c r="G6785" s="134" t="s">
        <v>311</v>
      </c>
      <c r="H6785" s="135">
        <v>195.06</v>
      </c>
      <c r="I6785" s="135">
        <v>209.55</v>
      </c>
      <c r="J6785" s="135">
        <v>0</v>
      </c>
      <c r="K6785" s="154" t="str">
        <f>VLOOKUP(C6785,ResCat!$A$2:$B$268,2,FALSE)</f>
        <v>PPOIFP</v>
      </c>
    </row>
    <row r="6786" spans="3:11" x14ac:dyDescent="0.25">
      <c r="C6786" s="134" t="s">
        <v>182</v>
      </c>
      <c r="D6786" s="134" t="s">
        <v>2</v>
      </c>
      <c r="E6786" s="134" t="s">
        <v>1036</v>
      </c>
      <c r="F6786" s="134" t="s">
        <v>310</v>
      </c>
      <c r="G6786" s="134" t="s">
        <v>311</v>
      </c>
      <c r="H6786" s="135">
        <v>0</v>
      </c>
      <c r="I6786" s="135">
        <v>0</v>
      </c>
      <c r="J6786" s="135">
        <v>0</v>
      </c>
      <c r="K6786" s="154" t="str">
        <f>VLOOKUP(C6786,ResCat!$A$2:$B$268,2,FALSE)</f>
        <v>PPOIFP</v>
      </c>
    </row>
    <row r="6787" spans="3:11" x14ac:dyDescent="0.25">
      <c r="C6787" s="134" t="s">
        <v>182</v>
      </c>
      <c r="D6787" s="134" t="s">
        <v>2</v>
      </c>
      <c r="E6787" s="134" t="s">
        <v>1032</v>
      </c>
      <c r="F6787" s="134" t="s">
        <v>310</v>
      </c>
      <c r="G6787" s="134" t="s">
        <v>311</v>
      </c>
      <c r="H6787" s="135">
        <v>12.03</v>
      </c>
      <c r="I6787" s="135">
        <v>57.03</v>
      </c>
      <c r="J6787" s="135">
        <v>79</v>
      </c>
      <c r="K6787" s="154" t="str">
        <f>VLOOKUP(C6787,ResCat!$A$2:$B$268,2,FALSE)</f>
        <v>PPOIFP</v>
      </c>
    </row>
    <row r="6788" spans="3:11" x14ac:dyDescent="0.25">
      <c r="C6788" s="134" t="s">
        <v>182</v>
      </c>
      <c r="D6788" s="134" t="s">
        <v>2</v>
      </c>
      <c r="E6788" s="134" t="s">
        <v>367</v>
      </c>
      <c r="F6788" s="134" t="s">
        <v>310</v>
      </c>
      <c r="G6788" s="134" t="s">
        <v>311</v>
      </c>
      <c r="H6788" s="135">
        <v>31.42</v>
      </c>
      <c r="I6788" s="135">
        <v>-107.11000000000001</v>
      </c>
      <c r="J6788" s="135">
        <v>157</v>
      </c>
      <c r="K6788" s="154" t="str">
        <f>VLOOKUP(C6788,ResCat!$A$2:$B$268,2,FALSE)</f>
        <v>PPOIFP</v>
      </c>
    </row>
    <row r="6789" spans="3:11" x14ac:dyDescent="0.25">
      <c r="C6789" s="134" t="s">
        <v>182</v>
      </c>
      <c r="D6789" s="134" t="s">
        <v>2</v>
      </c>
      <c r="E6789" s="134" t="s">
        <v>1037</v>
      </c>
      <c r="F6789" s="134" t="s">
        <v>310</v>
      </c>
      <c r="G6789" s="134" t="s">
        <v>311</v>
      </c>
      <c r="H6789" s="135">
        <v>184.16999999999996</v>
      </c>
      <c r="I6789" s="135">
        <v>387.78000000000003</v>
      </c>
      <c r="J6789" s="135">
        <v>422.5</v>
      </c>
      <c r="K6789" s="154" t="str">
        <f>VLOOKUP(C6789,ResCat!$A$2:$B$268,2,FALSE)</f>
        <v>PPOIFP</v>
      </c>
    </row>
    <row r="6790" spans="3:11" x14ac:dyDescent="0.25">
      <c r="C6790" s="134" t="s">
        <v>182</v>
      </c>
      <c r="D6790" s="134" t="s">
        <v>2</v>
      </c>
      <c r="E6790" s="134" t="s">
        <v>1035</v>
      </c>
      <c r="F6790" s="134" t="s">
        <v>310</v>
      </c>
      <c r="G6790" s="134" t="s">
        <v>311</v>
      </c>
      <c r="H6790" s="135">
        <v>0</v>
      </c>
      <c r="I6790" s="135">
        <v>0</v>
      </c>
      <c r="J6790" s="135">
        <v>0</v>
      </c>
      <c r="K6790" s="154" t="str">
        <f>VLOOKUP(C6790,ResCat!$A$2:$B$268,2,FALSE)</f>
        <v>PPOIFP</v>
      </c>
    </row>
    <row r="6791" spans="3:11" x14ac:dyDescent="0.25">
      <c r="C6791" s="134" t="s">
        <v>182</v>
      </c>
      <c r="D6791" s="134" t="s">
        <v>2</v>
      </c>
      <c r="E6791" s="134" t="s">
        <v>1025</v>
      </c>
      <c r="F6791" s="134" t="s">
        <v>310</v>
      </c>
      <c r="G6791" s="134" t="s">
        <v>311</v>
      </c>
      <c r="H6791" s="135">
        <v>-644.38</v>
      </c>
      <c r="I6791" s="135">
        <v>-606.63</v>
      </c>
      <c r="J6791" s="135">
        <v>-132</v>
      </c>
      <c r="K6791" s="154" t="str">
        <f>VLOOKUP(C6791,ResCat!$A$2:$B$268,2,FALSE)</f>
        <v>PPOIFP</v>
      </c>
    </row>
    <row r="6792" spans="3:11" x14ac:dyDescent="0.25">
      <c r="C6792" s="134" t="s">
        <v>182</v>
      </c>
      <c r="D6792" s="134" t="s">
        <v>2</v>
      </c>
      <c r="E6792" s="134" t="s">
        <v>365</v>
      </c>
      <c r="F6792" s="134" t="s">
        <v>310</v>
      </c>
      <c r="G6792" s="134" t="s">
        <v>311</v>
      </c>
      <c r="H6792" s="135">
        <v>-371.06</v>
      </c>
      <c r="I6792" s="135">
        <v>-348.51</v>
      </c>
      <c r="J6792" s="135">
        <v>-20</v>
      </c>
      <c r="K6792" s="154" t="str">
        <f>VLOOKUP(C6792,ResCat!$A$2:$B$268,2,FALSE)</f>
        <v>PPOIFP</v>
      </c>
    </row>
    <row r="6793" spans="3:11" x14ac:dyDescent="0.25">
      <c r="C6793" s="134" t="s">
        <v>182</v>
      </c>
      <c r="D6793" s="134" t="s">
        <v>2</v>
      </c>
      <c r="E6793" s="134" t="s">
        <v>344</v>
      </c>
      <c r="F6793" s="134" t="s">
        <v>310</v>
      </c>
      <c r="G6793" s="134" t="s">
        <v>311</v>
      </c>
      <c r="H6793" s="135">
        <v>-134.63999999999999</v>
      </c>
      <c r="I6793" s="135">
        <v>-107.97</v>
      </c>
      <c r="J6793" s="135">
        <v>-265</v>
      </c>
      <c r="K6793" s="154" t="str">
        <f>VLOOKUP(C6793,ResCat!$A$2:$B$268,2,FALSE)</f>
        <v>PPOIFP</v>
      </c>
    </row>
    <row r="6794" spans="3:11" x14ac:dyDescent="0.25">
      <c r="C6794" s="134" t="s">
        <v>182</v>
      </c>
      <c r="D6794" s="134" t="s">
        <v>2</v>
      </c>
      <c r="E6794" s="134" t="s">
        <v>1030</v>
      </c>
      <c r="F6794" s="134" t="s">
        <v>310</v>
      </c>
      <c r="G6794" s="134" t="s">
        <v>311</v>
      </c>
      <c r="H6794" s="135">
        <v>-61.25</v>
      </c>
      <c r="I6794" s="135">
        <v>-6.6100000000000065</v>
      </c>
      <c r="J6794" s="135">
        <v>93</v>
      </c>
      <c r="K6794" s="154" t="str">
        <f>VLOOKUP(C6794,ResCat!$A$2:$B$268,2,FALSE)</f>
        <v>PPOIFP</v>
      </c>
    </row>
    <row r="6795" spans="3:11" x14ac:dyDescent="0.25">
      <c r="C6795" s="134" t="s">
        <v>182</v>
      </c>
      <c r="D6795" s="134" t="s">
        <v>2</v>
      </c>
      <c r="E6795" s="134" t="s">
        <v>345</v>
      </c>
      <c r="F6795" s="134" t="s">
        <v>310</v>
      </c>
      <c r="G6795" s="134" t="s">
        <v>311</v>
      </c>
      <c r="H6795" s="135">
        <v>-98.38000000000001</v>
      </c>
      <c r="I6795" s="135">
        <v>-125.8</v>
      </c>
      <c r="J6795" s="135">
        <v>-575</v>
      </c>
      <c r="K6795" s="154" t="str">
        <f>VLOOKUP(C6795,ResCat!$A$2:$B$268,2,FALSE)</f>
        <v>PPOIFP</v>
      </c>
    </row>
    <row r="6796" spans="3:11" x14ac:dyDescent="0.25">
      <c r="C6796" s="134" t="s">
        <v>182</v>
      </c>
      <c r="D6796" s="134" t="s">
        <v>2</v>
      </c>
      <c r="E6796" s="134" t="s">
        <v>346</v>
      </c>
      <c r="F6796" s="134" t="s">
        <v>310</v>
      </c>
      <c r="G6796" s="134" t="s">
        <v>311</v>
      </c>
      <c r="H6796" s="135">
        <v>56.470000000000006</v>
      </c>
      <c r="I6796" s="135">
        <v>264.14</v>
      </c>
      <c r="J6796" s="135">
        <v>454</v>
      </c>
      <c r="K6796" s="154" t="str">
        <f>VLOOKUP(C6796,ResCat!$A$2:$B$268,2,FALSE)</f>
        <v>PPOIFP</v>
      </c>
    </row>
    <row r="6797" spans="3:11" x14ac:dyDescent="0.25">
      <c r="C6797" s="134" t="s">
        <v>182</v>
      </c>
      <c r="D6797" s="134" t="s">
        <v>2</v>
      </c>
      <c r="E6797" s="134" t="s">
        <v>309</v>
      </c>
      <c r="F6797" s="134" t="s">
        <v>310</v>
      </c>
      <c r="G6797" s="134" t="s">
        <v>311</v>
      </c>
      <c r="H6797" s="135">
        <v>4385.63</v>
      </c>
      <c r="I6797" s="135">
        <v>5657.9</v>
      </c>
      <c r="J6797" s="135">
        <v>20672.629999999994</v>
      </c>
      <c r="K6797" s="154" t="str">
        <f>VLOOKUP(C6797,ResCat!$A$2:$B$268,2,FALSE)</f>
        <v>PPOIFP</v>
      </c>
    </row>
    <row r="6798" spans="3:11" x14ac:dyDescent="0.25">
      <c r="C6798" s="134" t="s">
        <v>182</v>
      </c>
      <c r="D6798" s="134" t="s">
        <v>2</v>
      </c>
      <c r="E6798" s="134" t="s">
        <v>1026</v>
      </c>
      <c r="F6798" s="134" t="s">
        <v>310</v>
      </c>
      <c r="G6798" s="134" t="s">
        <v>311</v>
      </c>
      <c r="H6798" s="135">
        <v>642.79000000000008</v>
      </c>
      <c r="I6798" s="135">
        <v>1303.7799999999997</v>
      </c>
      <c r="J6798" s="135">
        <v>840.53</v>
      </c>
      <c r="K6798" s="154" t="str">
        <f>VLOOKUP(C6798,ResCat!$A$2:$B$268,2,FALSE)</f>
        <v>PPOIFP</v>
      </c>
    </row>
    <row r="6799" spans="3:11" x14ac:dyDescent="0.25">
      <c r="C6799" s="134" t="s">
        <v>182</v>
      </c>
      <c r="D6799" s="134" t="s">
        <v>2</v>
      </c>
      <c r="E6799" s="134" t="s">
        <v>362</v>
      </c>
      <c r="F6799" s="134" t="s">
        <v>310</v>
      </c>
      <c r="G6799" s="134" t="s">
        <v>311</v>
      </c>
      <c r="H6799" s="135">
        <v>4801.12</v>
      </c>
      <c r="I6799" s="135">
        <v>8835.1699999999983</v>
      </c>
      <c r="J6799" s="135">
        <v>11635.879999999997</v>
      </c>
      <c r="K6799" s="154" t="str">
        <f>VLOOKUP(C6799,ResCat!$A$2:$B$268,2,FALSE)</f>
        <v>PPOIFP</v>
      </c>
    </row>
    <row r="6800" spans="3:11" x14ac:dyDescent="0.25">
      <c r="C6800" s="134" t="s">
        <v>182</v>
      </c>
      <c r="D6800" s="134" t="s">
        <v>2</v>
      </c>
      <c r="E6800" s="134" t="s">
        <v>1027</v>
      </c>
      <c r="F6800" s="134" t="s">
        <v>310</v>
      </c>
      <c r="G6800" s="134" t="s">
        <v>311</v>
      </c>
      <c r="H6800" s="135">
        <v>4570</v>
      </c>
      <c r="I6800" s="135">
        <v>5671.0800000000017</v>
      </c>
      <c r="J6800" s="135">
        <v>8676.7100000000009</v>
      </c>
      <c r="K6800" s="154" t="str">
        <f>VLOOKUP(C6800,ResCat!$A$2:$B$268,2,FALSE)</f>
        <v>PPOIFP</v>
      </c>
    </row>
    <row r="6801" spans="3:11" x14ac:dyDescent="0.25">
      <c r="C6801" s="134" t="s">
        <v>182</v>
      </c>
      <c r="D6801" s="134" t="s">
        <v>2</v>
      </c>
      <c r="E6801" s="134" t="s">
        <v>1028</v>
      </c>
      <c r="F6801" s="134" t="s">
        <v>310</v>
      </c>
      <c r="G6801" s="134" t="s">
        <v>311</v>
      </c>
      <c r="H6801" s="135">
        <v>1347.6299999999999</v>
      </c>
      <c r="I6801" s="135">
        <v>2763.94</v>
      </c>
      <c r="J6801" s="135">
        <v>5547.2900000000009</v>
      </c>
      <c r="K6801" s="154" t="str">
        <f>VLOOKUP(C6801,ResCat!$A$2:$B$268,2,FALSE)</f>
        <v>PPOIFP</v>
      </c>
    </row>
    <row r="6802" spans="3:11" x14ac:dyDescent="0.25">
      <c r="C6802" s="134" t="s">
        <v>182</v>
      </c>
      <c r="D6802" s="134" t="s">
        <v>2</v>
      </c>
      <c r="E6802" s="134" t="s">
        <v>363</v>
      </c>
      <c r="F6802" s="134" t="s">
        <v>310</v>
      </c>
      <c r="G6802" s="134" t="s">
        <v>311</v>
      </c>
      <c r="H6802" s="135">
        <v>1856.78</v>
      </c>
      <c r="I6802" s="135">
        <v>3269.0599999999995</v>
      </c>
      <c r="J6802" s="135">
        <v>6633.9700000000012</v>
      </c>
      <c r="K6802" s="154" t="str">
        <f>VLOOKUP(C6802,ResCat!$A$2:$B$268,2,FALSE)</f>
        <v>PPOIFP</v>
      </c>
    </row>
    <row r="6803" spans="3:11" x14ac:dyDescent="0.25">
      <c r="C6803" s="134" t="s">
        <v>182</v>
      </c>
      <c r="D6803" s="134" t="s">
        <v>2</v>
      </c>
      <c r="E6803" s="134" t="s">
        <v>1029</v>
      </c>
      <c r="F6803" s="134" t="s">
        <v>310</v>
      </c>
      <c r="G6803" s="134" t="s">
        <v>311</v>
      </c>
      <c r="H6803" s="135">
        <v>1064.06</v>
      </c>
      <c r="I6803" s="135">
        <v>2812.45</v>
      </c>
      <c r="J6803" s="135">
        <v>3550.0399999999991</v>
      </c>
      <c r="K6803" s="154" t="str">
        <f>VLOOKUP(C6803,ResCat!$A$2:$B$268,2,FALSE)</f>
        <v>PPOIFP</v>
      </c>
    </row>
    <row r="6804" spans="3:11" x14ac:dyDescent="0.25">
      <c r="C6804" s="134" t="s">
        <v>182</v>
      </c>
      <c r="D6804" s="134" t="s">
        <v>2</v>
      </c>
      <c r="E6804" s="134" t="s">
        <v>349</v>
      </c>
      <c r="F6804" s="134" t="s">
        <v>310</v>
      </c>
      <c r="G6804" s="134" t="s">
        <v>311</v>
      </c>
      <c r="H6804" s="135">
        <v>825.07999999999993</v>
      </c>
      <c r="I6804" s="135">
        <v>1587.3799999999997</v>
      </c>
      <c r="J6804" s="135">
        <v>401.27999999999986</v>
      </c>
      <c r="K6804" s="154" t="str">
        <f>VLOOKUP(C6804,ResCat!$A$2:$B$268,2,FALSE)</f>
        <v>PPOIFP</v>
      </c>
    </row>
    <row r="6805" spans="3:11" x14ac:dyDescent="0.25">
      <c r="C6805" s="134" t="s">
        <v>182</v>
      </c>
      <c r="D6805" s="134" t="s">
        <v>2</v>
      </c>
      <c r="E6805" s="134" t="s">
        <v>350</v>
      </c>
      <c r="F6805" s="134" t="s">
        <v>310</v>
      </c>
      <c r="G6805" s="134" t="s">
        <v>311</v>
      </c>
      <c r="H6805" s="135">
        <v>1500.3099999999997</v>
      </c>
      <c r="I6805" s="135">
        <v>4210.6399999999994</v>
      </c>
      <c r="J6805" s="135">
        <v>2970.59</v>
      </c>
      <c r="K6805" s="154" t="str">
        <f>VLOOKUP(C6805,ResCat!$A$2:$B$268,2,FALSE)</f>
        <v>PPOIFP</v>
      </c>
    </row>
    <row r="6806" spans="3:11" x14ac:dyDescent="0.25">
      <c r="C6806" s="134" t="s">
        <v>182</v>
      </c>
      <c r="D6806" s="134" t="s">
        <v>2</v>
      </c>
      <c r="E6806" s="134" t="s">
        <v>359</v>
      </c>
      <c r="F6806" s="134" t="s">
        <v>310</v>
      </c>
      <c r="G6806" s="134" t="s">
        <v>311</v>
      </c>
      <c r="H6806" s="135">
        <v>2659.91</v>
      </c>
      <c r="I6806" s="135">
        <v>3717.7499999999995</v>
      </c>
      <c r="J6806" s="135">
        <v>4360.6000000000004</v>
      </c>
      <c r="K6806" s="154" t="str">
        <f>VLOOKUP(C6806,ResCat!$A$2:$B$268,2,FALSE)</f>
        <v>PPOIFP</v>
      </c>
    </row>
    <row r="6807" spans="3:11" x14ac:dyDescent="0.25">
      <c r="C6807" s="134" t="s">
        <v>182</v>
      </c>
      <c r="D6807" s="134" t="s">
        <v>2</v>
      </c>
      <c r="E6807" s="134" t="s">
        <v>354</v>
      </c>
      <c r="F6807" s="134" t="s">
        <v>310</v>
      </c>
      <c r="G6807" s="134" t="s">
        <v>311</v>
      </c>
      <c r="H6807" s="135">
        <v>996.43000000000006</v>
      </c>
      <c r="I6807" s="135">
        <v>2498.19</v>
      </c>
      <c r="J6807" s="135">
        <v>3203.4700000000003</v>
      </c>
      <c r="K6807" s="154" t="str">
        <f>VLOOKUP(C6807,ResCat!$A$2:$B$268,2,FALSE)</f>
        <v>PPOIFP</v>
      </c>
    </row>
    <row r="6808" spans="3:11" x14ac:dyDescent="0.25">
      <c r="C6808" s="134" t="s">
        <v>182</v>
      </c>
      <c r="D6808" s="134" t="s">
        <v>2</v>
      </c>
      <c r="E6808" s="134" t="s">
        <v>366</v>
      </c>
      <c r="F6808" s="134" t="s">
        <v>310</v>
      </c>
      <c r="G6808" s="134" t="s">
        <v>311</v>
      </c>
      <c r="H6808" s="135">
        <v>458.51</v>
      </c>
      <c r="I6808" s="135">
        <v>1752.53</v>
      </c>
      <c r="J6808" s="135">
        <v>2146.58</v>
      </c>
      <c r="K6808" s="154" t="str">
        <f>VLOOKUP(C6808,ResCat!$A$2:$B$268,2,FALSE)</f>
        <v>PPOIFP</v>
      </c>
    </row>
    <row r="6809" spans="3:11" x14ac:dyDescent="0.25">
      <c r="C6809" s="134" t="s">
        <v>182</v>
      </c>
      <c r="D6809" s="134" t="s">
        <v>2</v>
      </c>
      <c r="E6809" s="134" t="s">
        <v>337</v>
      </c>
      <c r="F6809" s="134" t="s">
        <v>310</v>
      </c>
      <c r="G6809" s="134" t="s">
        <v>311</v>
      </c>
      <c r="H6809" s="135">
        <v>1735.9499999999996</v>
      </c>
      <c r="I6809" s="135">
        <v>3095.0999999999995</v>
      </c>
      <c r="J6809" s="135">
        <v>5769.880000000001</v>
      </c>
      <c r="K6809" s="154" t="str">
        <f>VLOOKUP(C6809,ResCat!$A$2:$B$268,2,FALSE)</f>
        <v>PPOIFP</v>
      </c>
    </row>
    <row r="6810" spans="3:11" x14ac:dyDescent="0.25">
      <c r="C6810" s="134" t="s">
        <v>182</v>
      </c>
      <c r="D6810" s="134" t="s">
        <v>2</v>
      </c>
      <c r="E6810" s="134" t="s">
        <v>352</v>
      </c>
      <c r="F6810" s="134" t="s">
        <v>310</v>
      </c>
      <c r="G6810" s="134" t="s">
        <v>351</v>
      </c>
      <c r="H6810" s="135">
        <v>4672.7100000000009</v>
      </c>
      <c r="I6810" s="135">
        <v>8414.6600000000035</v>
      </c>
      <c r="J6810" s="135">
        <v>8636.2700000000041</v>
      </c>
      <c r="K6810" s="154" t="str">
        <f>VLOOKUP(C6810,ResCat!$A$2:$B$268,2,FALSE)</f>
        <v>PPOIFP</v>
      </c>
    </row>
    <row r="6811" spans="3:11" x14ac:dyDescent="0.25">
      <c r="C6811" s="134" t="s">
        <v>182</v>
      </c>
      <c r="D6811" s="134" t="s">
        <v>2</v>
      </c>
      <c r="E6811" s="134" t="s">
        <v>347</v>
      </c>
      <c r="F6811" s="134" t="s">
        <v>310</v>
      </c>
      <c r="G6811" s="134" t="s">
        <v>360</v>
      </c>
      <c r="H6811" s="135">
        <v>1660.700000000001</v>
      </c>
      <c r="I6811" s="135">
        <v>3562.5500000000025</v>
      </c>
      <c r="J6811" s="135">
        <v>6049.6600000000044</v>
      </c>
      <c r="K6811" s="154" t="str">
        <f>VLOOKUP(C6811,ResCat!$A$2:$B$268,2,FALSE)</f>
        <v>PPOIFP</v>
      </c>
    </row>
    <row r="6812" spans="3:11" x14ac:dyDescent="0.25">
      <c r="C6812" s="134" t="s">
        <v>182</v>
      </c>
      <c r="D6812" s="134" t="s">
        <v>2</v>
      </c>
      <c r="E6812" s="134" t="s">
        <v>361</v>
      </c>
      <c r="F6812" s="134" t="s">
        <v>310</v>
      </c>
      <c r="G6812" s="134" t="s">
        <v>355</v>
      </c>
      <c r="H6812" s="135">
        <v>-396.07999999999981</v>
      </c>
      <c r="I6812" s="135">
        <v>2267.9400000000023</v>
      </c>
      <c r="J6812" s="135">
        <v>2240.7600000000011</v>
      </c>
      <c r="K6812" s="154" t="str">
        <f>VLOOKUP(C6812,ResCat!$A$2:$B$268,2,FALSE)</f>
        <v>PPOIFP</v>
      </c>
    </row>
    <row r="6813" spans="3:11" x14ac:dyDescent="0.25">
      <c r="C6813" s="134" t="s">
        <v>182</v>
      </c>
      <c r="D6813" s="134" t="s">
        <v>2</v>
      </c>
      <c r="E6813" s="134" t="s">
        <v>312</v>
      </c>
      <c r="F6813" s="134" t="s">
        <v>310</v>
      </c>
      <c r="G6813" s="134" t="s">
        <v>364</v>
      </c>
      <c r="H6813" s="135">
        <v>9492.5399999999991</v>
      </c>
      <c r="I6813" s="135">
        <v>11134.119999999999</v>
      </c>
      <c r="J6813" s="135">
        <v>11779.750000000002</v>
      </c>
      <c r="K6813" s="154" t="str">
        <f>VLOOKUP(C6813,ResCat!$A$2:$B$268,2,FALSE)</f>
        <v>PPOIFP</v>
      </c>
    </row>
    <row r="6814" spans="3:11" x14ac:dyDescent="0.25">
      <c r="C6814" s="134" t="s">
        <v>182</v>
      </c>
      <c r="D6814" s="134" t="s">
        <v>2</v>
      </c>
      <c r="E6814" s="134" t="s">
        <v>357</v>
      </c>
      <c r="F6814" s="134" t="s">
        <v>310</v>
      </c>
      <c r="G6814" s="134" t="s">
        <v>338</v>
      </c>
      <c r="H6814" s="135">
        <v>4361.7800000000007</v>
      </c>
      <c r="I6814" s="135">
        <v>6116.119999999999</v>
      </c>
      <c r="J6814" s="135">
        <v>-7056.9100000000017</v>
      </c>
      <c r="K6814" s="154" t="str">
        <f>VLOOKUP(C6814,ResCat!$A$2:$B$268,2,FALSE)</f>
        <v>PPOIFP</v>
      </c>
    </row>
    <row r="6815" spans="3:11" x14ac:dyDescent="0.25">
      <c r="C6815" s="134" t="s">
        <v>182</v>
      </c>
      <c r="D6815" s="134" t="s">
        <v>2</v>
      </c>
      <c r="E6815" s="134" t="s">
        <v>314</v>
      </c>
      <c r="F6815" s="134" t="s">
        <v>310</v>
      </c>
      <c r="G6815" s="134" t="s">
        <v>356</v>
      </c>
      <c r="H6815" s="135">
        <v>-1585.4899999999989</v>
      </c>
      <c r="I6815" s="135">
        <v>950.77</v>
      </c>
      <c r="J6815" s="135">
        <v>16888.629999999997</v>
      </c>
      <c r="K6815" s="154" t="str">
        <f>VLOOKUP(C6815,ResCat!$A$2:$B$268,2,FALSE)</f>
        <v>PPOIFP</v>
      </c>
    </row>
    <row r="6816" spans="3:11" x14ac:dyDescent="0.25">
      <c r="C6816" s="134" t="s">
        <v>182</v>
      </c>
      <c r="D6816" s="134" t="s">
        <v>2</v>
      </c>
      <c r="E6816" s="134" t="s">
        <v>339</v>
      </c>
      <c r="F6816" s="134" t="s">
        <v>310</v>
      </c>
      <c r="G6816" s="134" t="s">
        <v>353</v>
      </c>
      <c r="H6816" s="135">
        <v>-3903.6999999999989</v>
      </c>
      <c r="I6816" s="135">
        <v>-4582.779999999997</v>
      </c>
      <c r="J6816" s="135">
        <v>-3151.2200000000007</v>
      </c>
      <c r="K6816" s="154" t="str">
        <f>VLOOKUP(C6816,ResCat!$A$2:$B$268,2,FALSE)</f>
        <v>PPOIFP</v>
      </c>
    </row>
    <row r="6817" spans="3:11" x14ac:dyDescent="0.25">
      <c r="C6817" s="134" t="s">
        <v>182</v>
      </c>
      <c r="D6817" s="134" t="s">
        <v>2</v>
      </c>
      <c r="E6817" s="134" t="s">
        <v>342</v>
      </c>
      <c r="F6817" s="134" t="s">
        <v>310</v>
      </c>
      <c r="G6817" s="134" t="s">
        <v>348</v>
      </c>
      <c r="H6817" s="135">
        <v>23456.209999999995</v>
      </c>
      <c r="I6817" s="135">
        <v>30851.26</v>
      </c>
      <c r="J6817" s="135">
        <v>76149.510000000009</v>
      </c>
      <c r="K6817" s="154" t="str">
        <f>VLOOKUP(C6817,ResCat!$A$2:$B$268,2,FALSE)</f>
        <v>PPOIFP</v>
      </c>
    </row>
    <row r="6818" spans="3:11" x14ac:dyDescent="0.25">
      <c r="C6818" s="134" t="s">
        <v>182</v>
      </c>
      <c r="D6818" s="134" t="s">
        <v>2</v>
      </c>
      <c r="E6818" s="134" t="s">
        <v>316</v>
      </c>
      <c r="F6818" s="134" t="s">
        <v>310</v>
      </c>
      <c r="G6818" s="134" t="s">
        <v>313</v>
      </c>
      <c r="H6818" s="135">
        <v>-33286.110000000008</v>
      </c>
      <c r="I6818" s="135">
        <v>-30054.969999999998</v>
      </c>
      <c r="J6818" s="135">
        <v>6344.1500000000024</v>
      </c>
      <c r="K6818" s="154" t="str">
        <f>VLOOKUP(C6818,ResCat!$A$2:$B$268,2,FALSE)</f>
        <v>PPOIFP</v>
      </c>
    </row>
    <row r="6819" spans="3:11" x14ac:dyDescent="0.25">
      <c r="C6819" s="134" t="s">
        <v>182</v>
      </c>
      <c r="D6819" s="134" t="s">
        <v>2</v>
      </c>
      <c r="E6819" s="134" t="s">
        <v>318</v>
      </c>
      <c r="F6819" s="134" t="s">
        <v>310</v>
      </c>
      <c r="G6819" s="134" t="s">
        <v>358</v>
      </c>
      <c r="H6819" s="135">
        <v>-26878.300000000021</v>
      </c>
      <c r="I6819" s="135">
        <v>-21048.040000000008</v>
      </c>
      <c r="J6819" s="135">
        <v>-3021.2699999999973</v>
      </c>
      <c r="K6819" s="154" t="str">
        <f>VLOOKUP(C6819,ResCat!$A$2:$B$268,2,FALSE)</f>
        <v>PPOIFP</v>
      </c>
    </row>
    <row r="6820" spans="3:11" x14ac:dyDescent="0.25">
      <c r="C6820" s="134" t="s">
        <v>182</v>
      </c>
      <c r="D6820" s="134" t="s">
        <v>2</v>
      </c>
      <c r="E6820" s="134" t="s">
        <v>320</v>
      </c>
      <c r="F6820" s="134" t="s">
        <v>310</v>
      </c>
      <c r="G6820" s="134" t="s">
        <v>315</v>
      </c>
      <c r="H6820" s="135">
        <v>-24628.079999999994</v>
      </c>
      <c r="I6820" s="135">
        <v>-15057.209999999995</v>
      </c>
      <c r="J6820" s="135">
        <v>79526.94</v>
      </c>
      <c r="K6820" s="154" t="str">
        <f>VLOOKUP(C6820,ResCat!$A$2:$B$268,2,FALSE)</f>
        <v>PPOIFP</v>
      </c>
    </row>
    <row r="6821" spans="3:11" x14ac:dyDescent="0.25">
      <c r="C6821" s="134" t="s">
        <v>182</v>
      </c>
      <c r="D6821" s="134" t="s">
        <v>2</v>
      </c>
      <c r="E6821" s="134" t="s">
        <v>322</v>
      </c>
      <c r="F6821" s="134" t="s">
        <v>310</v>
      </c>
      <c r="G6821" s="134" t="s">
        <v>341</v>
      </c>
      <c r="H6821" s="135">
        <v>-162736.62999999954</v>
      </c>
      <c r="I6821" s="135">
        <v>-653476.43000000145</v>
      </c>
      <c r="J6821" s="135">
        <v>-1339796.570000001</v>
      </c>
      <c r="K6821" s="154" t="str">
        <f>VLOOKUP(C6821,ResCat!$A$2:$B$268,2,FALSE)</f>
        <v>PPOIFP</v>
      </c>
    </row>
    <row r="6822" spans="3:11" x14ac:dyDescent="0.25">
      <c r="C6822" s="134" t="s">
        <v>182</v>
      </c>
      <c r="D6822" s="134" t="s">
        <v>2</v>
      </c>
      <c r="E6822" s="134" t="s">
        <v>324</v>
      </c>
      <c r="F6822" s="134" t="s">
        <v>310</v>
      </c>
      <c r="G6822" s="134" t="s">
        <v>340</v>
      </c>
      <c r="H6822" s="135">
        <v>-92162.779999999591</v>
      </c>
      <c r="I6822" s="135">
        <v>-416447.55999999924</v>
      </c>
      <c r="J6822" s="135">
        <v>-876468.99999999988</v>
      </c>
      <c r="K6822" s="154" t="str">
        <f>VLOOKUP(C6822,ResCat!$A$2:$B$268,2,FALSE)</f>
        <v>PPOIFP</v>
      </c>
    </row>
    <row r="6823" spans="3:11" x14ac:dyDescent="0.25">
      <c r="C6823" s="134" t="s">
        <v>182</v>
      </c>
      <c r="D6823" s="134" t="s">
        <v>2</v>
      </c>
      <c r="E6823" s="134" t="s">
        <v>326</v>
      </c>
      <c r="F6823" s="134" t="s">
        <v>310</v>
      </c>
      <c r="G6823" s="134" t="s">
        <v>317</v>
      </c>
      <c r="H6823" s="135">
        <v>59247.309999999889</v>
      </c>
      <c r="I6823" s="135">
        <v>95628.159999999902</v>
      </c>
      <c r="J6823" s="135">
        <v>250569.12999999995</v>
      </c>
      <c r="K6823" s="154" t="str">
        <f>VLOOKUP(C6823,ResCat!$A$2:$B$268,2,FALSE)</f>
        <v>PPOIFP</v>
      </c>
    </row>
    <row r="6824" spans="3:11" x14ac:dyDescent="0.25">
      <c r="C6824" s="134" t="s">
        <v>182</v>
      </c>
      <c r="D6824" s="134" t="s">
        <v>2</v>
      </c>
      <c r="E6824" s="134" t="s">
        <v>328</v>
      </c>
      <c r="F6824" s="134" t="s">
        <v>310</v>
      </c>
      <c r="G6824" s="134" t="s">
        <v>319</v>
      </c>
      <c r="H6824" s="135">
        <v>62444.520000000011</v>
      </c>
      <c r="I6824" s="135">
        <v>91353.10999999987</v>
      </c>
      <c r="J6824" s="135">
        <v>271036.74999999994</v>
      </c>
      <c r="K6824" s="154" t="str">
        <f>VLOOKUP(C6824,ResCat!$A$2:$B$268,2,FALSE)</f>
        <v>PPOIFP</v>
      </c>
    </row>
    <row r="6825" spans="3:11" x14ac:dyDescent="0.25">
      <c r="C6825" s="134" t="s">
        <v>182</v>
      </c>
      <c r="D6825" s="134" t="s">
        <v>2</v>
      </c>
      <c r="E6825" s="134" t="s">
        <v>330</v>
      </c>
      <c r="F6825" s="134" t="s">
        <v>310</v>
      </c>
      <c r="G6825" s="134" t="s">
        <v>321</v>
      </c>
      <c r="H6825" s="135">
        <v>102711.40000000001</v>
      </c>
      <c r="I6825" s="135">
        <v>140304.3000000001</v>
      </c>
      <c r="J6825" s="135">
        <v>312583.43000000023</v>
      </c>
      <c r="K6825" s="154" t="str">
        <f>VLOOKUP(C6825,ResCat!$A$2:$B$268,2,FALSE)</f>
        <v>PPOIFP</v>
      </c>
    </row>
    <row r="6826" spans="3:11" x14ac:dyDescent="0.25">
      <c r="C6826" s="134" t="s">
        <v>182</v>
      </c>
      <c r="D6826" s="134" t="s">
        <v>2</v>
      </c>
      <c r="E6826" s="134" t="s">
        <v>332</v>
      </c>
      <c r="F6826" s="134" t="s">
        <v>310</v>
      </c>
      <c r="G6826" s="134" t="s">
        <v>323</v>
      </c>
      <c r="H6826" s="135">
        <v>142130.76999999958</v>
      </c>
      <c r="I6826" s="135">
        <v>182484.49000000037</v>
      </c>
      <c r="J6826" s="135">
        <v>410234.35000000009</v>
      </c>
      <c r="K6826" s="154" t="str">
        <f>VLOOKUP(C6826,ResCat!$A$2:$B$268,2,FALSE)</f>
        <v>PPOIFP</v>
      </c>
    </row>
    <row r="6827" spans="3:11" x14ac:dyDescent="0.25">
      <c r="C6827" s="134" t="s">
        <v>182</v>
      </c>
      <c r="D6827" s="134" t="s">
        <v>2</v>
      </c>
      <c r="E6827" s="134" t="s">
        <v>335</v>
      </c>
      <c r="F6827" s="134" t="s">
        <v>310</v>
      </c>
      <c r="G6827" s="134" t="s">
        <v>325</v>
      </c>
      <c r="H6827" s="135">
        <v>217550.03000000041</v>
      </c>
      <c r="I6827" s="135">
        <v>262712.92000000103</v>
      </c>
      <c r="J6827" s="135">
        <v>644105.27000000037</v>
      </c>
      <c r="K6827" s="154" t="str">
        <f>VLOOKUP(C6827,ResCat!$A$2:$B$268,2,FALSE)</f>
        <v>PPOIFP</v>
      </c>
    </row>
    <row r="6828" spans="3:11" x14ac:dyDescent="0.25">
      <c r="C6828" s="134" t="s">
        <v>182</v>
      </c>
      <c r="D6828" s="134" t="s">
        <v>2</v>
      </c>
      <c r="E6828" s="134" t="s">
        <v>4</v>
      </c>
      <c r="F6828" s="134" t="s">
        <v>310</v>
      </c>
      <c r="G6828" s="134" t="s">
        <v>327</v>
      </c>
      <c r="H6828" s="135">
        <v>492361.41000000393</v>
      </c>
      <c r="I6828" s="135">
        <v>575197.58000000624</v>
      </c>
      <c r="J6828" s="135">
        <v>1332391.0300000003</v>
      </c>
      <c r="K6828" s="154" t="str">
        <f>VLOOKUP(C6828,ResCat!$A$2:$B$268,2,FALSE)</f>
        <v>PPOIFP</v>
      </c>
    </row>
    <row r="6829" spans="3:11" x14ac:dyDescent="0.25">
      <c r="C6829" s="134" t="s">
        <v>182</v>
      </c>
      <c r="D6829" s="134" t="s">
        <v>2</v>
      </c>
      <c r="E6829" s="134" t="s">
        <v>511</v>
      </c>
      <c r="F6829" s="134" t="s">
        <v>310</v>
      </c>
      <c r="G6829" s="134" t="s">
        <v>329</v>
      </c>
      <c r="H6829" s="135">
        <v>618983.589999991</v>
      </c>
      <c r="I6829" s="135">
        <v>723506.9699999867</v>
      </c>
      <c r="J6829" s="135">
        <v>1739164.9100000013</v>
      </c>
      <c r="K6829" s="154" t="str">
        <f>VLOOKUP(C6829,ResCat!$A$2:$B$268,2,FALSE)</f>
        <v>PPOIFP</v>
      </c>
    </row>
    <row r="6830" spans="3:11" x14ac:dyDescent="0.25">
      <c r="C6830" s="134" t="s">
        <v>182</v>
      </c>
      <c r="D6830" s="134" t="s">
        <v>2</v>
      </c>
      <c r="E6830" s="134" t="s">
        <v>969</v>
      </c>
      <c r="F6830" s="134" t="s">
        <v>310</v>
      </c>
      <c r="G6830" s="134" t="s">
        <v>331</v>
      </c>
      <c r="H6830" s="135">
        <v>961250.52000000048</v>
      </c>
      <c r="I6830" s="135">
        <v>1152868.5399999931</v>
      </c>
      <c r="J6830" s="135">
        <v>3183612.8399999957</v>
      </c>
      <c r="K6830" s="154" t="str">
        <f>VLOOKUP(C6830,ResCat!$A$2:$B$268,2,FALSE)</f>
        <v>PPOIFP</v>
      </c>
    </row>
    <row r="6831" spans="3:11" x14ac:dyDescent="0.25">
      <c r="C6831" s="134" t="s">
        <v>182</v>
      </c>
      <c r="D6831" s="134" t="s">
        <v>2</v>
      </c>
      <c r="E6831" s="134" t="s">
        <v>961</v>
      </c>
      <c r="F6831" s="134" t="s">
        <v>310</v>
      </c>
      <c r="G6831" s="134" t="s">
        <v>334</v>
      </c>
      <c r="H6831" s="135">
        <v>1942645.9199999974</v>
      </c>
      <c r="I6831" s="135">
        <v>2370268.4100000076</v>
      </c>
      <c r="J6831" s="135">
        <v>6562983.729999993</v>
      </c>
      <c r="K6831" s="154" t="str">
        <f>VLOOKUP(C6831,ResCat!$A$2:$B$268,2,FALSE)</f>
        <v>PPOIFP</v>
      </c>
    </row>
    <row r="6832" spans="3:11" x14ac:dyDescent="0.25">
      <c r="C6832" s="134" t="s">
        <v>182</v>
      </c>
      <c r="D6832" s="134" t="s">
        <v>2</v>
      </c>
      <c r="E6832" s="134" t="s">
        <v>970</v>
      </c>
      <c r="F6832" s="134" t="s">
        <v>310</v>
      </c>
      <c r="G6832" s="134" t="s">
        <v>333</v>
      </c>
      <c r="H6832" s="135">
        <v>8846149.5899999756</v>
      </c>
      <c r="I6832" s="135">
        <v>10875708.319999386</v>
      </c>
      <c r="J6832" s="135">
        <v>26769246.159999963</v>
      </c>
      <c r="K6832" s="154" t="str">
        <f>VLOOKUP(C6832,ResCat!$A$2:$B$268,2,FALSE)</f>
        <v>PPOIFP</v>
      </c>
    </row>
    <row r="6833" spans="3:11" x14ac:dyDescent="0.25">
      <c r="C6833" s="134" t="s">
        <v>182</v>
      </c>
      <c r="D6833" s="134" t="s">
        <v>2</v>
      </c>
      <c r="E6833" s="134" t="s">
        <v>1023</v>
      </c>
      <c r="F6833" s="134" t="s">
        <v>310</v>
      </c>
      <c r="G6833" s="134" t="s">
        <v>308</v>
      </c>
      <c r="H6833" s="135">
        <v>7225551.7600002019</v>
      </c>
      <c r="I6833" s="135">
        <v>11079309.359999795</v>
      </c>
      <c r="J6833" s="135">
        <v>24168568.260000013</v>
      </c>
      <c r="K6833" s="154" t="str">
        <f>VLOOKUP(C6833,ResCat!$A$2:$B$268,2,FALSE)</f>
        <v>PPOIFP</v>
      </c>
    </row>
    <row r="6834" spans="3:11" x14ac:dyDescent="0.25">
      <c r="C6834" s="134" t="s">
        <v>182</v>
      </c>
      <c r="D6834" s="134" t="s">
        <v>371</v>
      </c>
      <c r="E6834" s="134" t="s">
        <v>362</v>
      </c>
      <c r="F6834" s="134" t="s">
        <v>310</v>
      </c>
      <c r="G6834" s="134" t="s">
        <v>311</v>
      </c>
      <c r="H6834" s="135">
        <v>0</v>
      </c>
      <c r="I6834" s="135">
        <v>0</v>
      </c>
      <c r="J6834" s="135">
        <v>7.35</v>
      </c>
      <c r="K6834" s="154" t="str">
        <f>VLOOKUP(C6834,ResCat!$A$2:$B$268,2,FALSE)</f>
        <v>PPOIFP</v>
      </c>
    </row>
    <row r="6835" spans="3:11" x14ac:dyDescent="0.25">
      <c r="C6835" s="134" t="s">
        <v>182</v>
      </c>
      <c r="D6835" s="134" t="s">
        <v>371</v>
      </c>
      <c r="E6835" s="134" t="s">
        <v>326</v>
      </c>
      <c r="F6835" s="134" t="s">
        <v>310</v>
      </c>
      <c r="G6835" s="134" t="s">
        <v>317</v>
      </c>
      <c r="H6835" s="135">
        <v>0</v>
      </c>
      <c r="I6835" s="135">
        <v>0</v>
      </c>
      <c r="J6835" s="135">
        <v>7</v>
      </c>
      <c r="K6835" s="154" t="str">
        <f>VLOOKUP(C6835,ResCat!$A$2:$B$268,2,FALSE)</f>
        <v>PPOIFP</v>
      </c>
    </row>
    <row r="6836" spans="3:11" x14ac:dyDescent="0.25">
      <c r="C6836" s="134" t="s">
        <v>182</v>
      </c>
      <c r="D6836" s="134" t="s">
        <v>343</v>
      </c>
      <c r="E6836" s="134" t="s">
        <v>309</v>
      </c>
      <c r="F6836" s="134" t="s">
        <v>1053</v>
      </c>
      <c r="G6836" s="134" t="s">
        <v>311</v>
      </c>
      <c r="H6836" s="135">
        <v>147.55000000000001</v>
      </c>
      <c r="I6836" s="135">
        <v>152.55000000000001</v>
      </c>
      <c r="J6836" s="135">
        <v>185.99</v>
      </c>
      <c r="K6836" s="154" t="str">
        <f>VLOOKUP(C6836,ResCat!$A$2:$B$268,2,FALSE)</f>
        <v>PPOIFP</v>
      </c>
    </row>
    <row r="6837" spans="3:11" x14ac:dyDescent="0.25">
      <c r="C6837" s="134" t="s">
        <v>182</v>
      </c>
      <c r="D6837" s="134" t="s">
        <v>343</v>
      </c>
      <c r="E6837" s="134" t="s">
        <v>1026</v>
      </c>
      <c r="F6837" s="134" t="s">
        <v>1053</v>
      </c>
      <c r="G6837" s="134" t="s">
        <v>311</v>
      </c>
      <c r="H6837" s="135">
        <v>228.57</v>
      </c>
      <c r="I6837" s="135">
        <v>238.57</v>
      </c>
      <c r="J6837" s="135">
        <v>272.01</v>
      </c>
      <c r="K6837" s="154" t="str">
        <f>VLOOKUP(C6837,ResCat!$A$2:$B$268,2,FALSE)</f>
        <v>PPOIFP</v>
      </c>
    </row>
    <row r="6838" spans="3:11" x14ac:dyDescent="0.25">
      <c r="C6838" s="134" t="s">
        <v>182</v>
      </c>
      <c r="D6838" s="134" t="s">
        <v>343</v>
      </c>
      <c r="E6838" s="134" t="s">
        <v>362</v>
      </c>
      <c r="F6838" s="134" t="s">
        <v>1053</v>
      </c>
      <c r="G6838" s="134" t="s">
        <v>311</v>
      </c>
      <c r="H6838" s="135">
        <v>228.57</v>
      </c>
      <c r="I6838" s="135">
        <v>238.57</v>
      </c>
      <c r="J6838" s="135">
        <v>272.01</v>
      </c>
      <c r="K6838" s="154" t="str">
        <f>VLOOKUP(C6838,ResCat!$A$2:$B$268,2,FALSE)</f>
        <v>PPOIFP</v>
      </c>
    </row>
    <row r="6839" spans="3:11" x14ac:dyDescent="0.25">
      <c r="C6839" s="134" t="s">
        <v>182</v>
      </c>
      <c r="D6839" s="134" t="s">
        <v>343</v>
      </c>
      <c r="E6839" s="134" t="s">
        <v>1027</v>
      </c>
      <c r="F6839" s="134" t="s">
        <v>1053</v>
      </c>
      <c r="G6839" s="134" t="s">
        <v>311</v>
      </c>
      <c r="H6839" s="135">
        <v>228.71999999999997</v>
      </c>
      <c r="I6839" s="135">
        <v>238.71999999999997</v>
      </c>
      <c r="J6839" s="135">
        <v>272.01</v>
      </c>
      <c r="K6839" s="154" t="str">
        <f>VLOOKUP(C6839,ResCat!$A$2:$B$268,2,FALSE)</f>
        <v>PPOIFP</v>
      </c>
    </row>
    <row r="6840" spans="3:11" x14ac:dyDescent="0.25">
      <c r="C6840" s="134" t="s">
        <v>182</v>
      </c>
      <c r="D6840" s="134" t="s">
        <v>343</v>
      </c>
      <c r="E6840" s="134" t="s">
        <v>1028</v>
      </c>
      <c r="F6840" s="134" t="s">
        <v>1053</v>
      </c>
      <c r="G6840" s="134" t="s">
        <v>311</v>
      </c>
      <c r="H6840" s="135">
        <v>7.5</v>
      </c>
      <c r="I6840" s="135">
        <v>22.5</v>
      </c>
      <c r="J6840" s="135">
        <v>24.74</v>
      </c>
      <c r="K6840" s="154" t="str">
        <f>VLOOKUP(C6840,ResCat!$A$2:$B$268,2,FALSE)</f>
        <v>PPOIFP</v>
      </c>
    </row>
    <row r="6841" spans="3:11" x14ac:dyDescent="0.25">
      <c r="C6841" s="134" t="s">
        <v>182</v>
      </c>
      <c r="D6841" s="134" t="s">
        <v>343</v>
      </c>
      <c r="E6841" s="134" t="s">
        <v>363</v>
      </c>
      <c r="F6841" s="134" t="s">
        <v>1053</v>
      </c>
      <c r="G6841" s="134" t="s">
        <v>311</v>
      </c>
      <c r="H6841" s="135">
        <v>7.42</v>
      </c>
      <c r="I6841" s="135">
        <v>21.220000000000002</v>
      </c>
      <c r="J6841" s="135">
        <v>32.71</v>
      </c>
      <c r="K6841" s="154" t="str">
        <f>VLOOKUP(C6841,ResCat!$A$2:$B$268,2,FALSE)</f>
        <v>PPOIFP</v>
      </c>
    </row>
    <row r="6842" spans="3:11" x14ac:dyDescent="0.25">
      <c r="C6842" s="134" t="s">
        <v>182</v>
      </c>
      <c r="D6842" s="134" t="s">
        <v>343</v>
      </c>
      <c r="E6842" s="134" t="s">
        <v>349</v>
      </c>
      <c r="F6842" s="134" t="s">
        <v>1053</v>
      </c>
      <c r="G6842" s="134" t="s">
        <v>311</v>
      </c>
      <c r="H6842" s="135">
        <v>5.25</v>
      </c>
      <c r="I6842" s="135">
        <v>10.25</v>
      </c>
      <c r="J6842" s="135">
        <v>11.27</v>
      </c>
      <c r="K6842" s="154" t="str">
        <f>VLOOKUP(C6842,ResCat!$A$2:$B$268,2,FALSE)</f>
        <v>PPOIFP</v>
      </c>
    </row>
    <row r="6843" spans="3:11" x14ac:dyDescent="0.25">
      <c r="C6843" s="134" t="s">
        <v>182</v>
      </c>
      <c r="D6843" s="134" t="s">
        <v>343</v>
      </c>
      <c r="E6843" s="134" t="s">
        <v>337</v>
      </c>
      <c r="F6843" s="134" t="s">
        <v>1053</v>
      </c>
      <c r="G6843" s="134" t="s">
        <v>311</v>
      </c>
      <c r="H6843" s="135">
        <v>32.61</v>
      </c>
      <c r="I6843" s="135">
        <v>62.51</v>
      </c>
      <c r="J6843" s="135">
        <v>423.39</v>
      </c>
      <c r="K6843" s="154" t="str">
        <f>VLOOKUP(C6843,ResCat!$A$2:$B$268,2,FALSE)</f>
        <v>PPOIFP</v>
      </c>
    </row>
    <row r="6844" spans="3:11" x14ac:dyDescent="0.25">
      <c r="C6844" s="134" t="s">
        <v>182</v>
      </c>
      <c r="D6844" s="134" t="s">
        <v>343</v>
      </c>
      <c r="E6844" s="134" t="s">
        <v>352</v>
      </c>
      <c r="F6844" s="134" t="s">
        <v>1053</v>
      </c>
      <c r="G6844" s="134" t="s">
        <v>351</v>
      </c>
      <c r="H6844" s="135">
        <v>22.61</v>
      </c>
      <c r="I6844" s="135">
        <v>27.61</v>
      </c>
      <c r="J6844" s="135">
        <v>200.14</v>
      </c>
      <c r="K6844" s="154" t="str">
        <f>VLOOKUP(C6844,ResCat!$A$2:$B$268,2,FALSE)</f>
        <v>PPOIFP</v>
      </c>
    </row>
    <row r="6845" spans="3:11" x14ac:dyDescent="0.25">
      <c r="C6845" s="134" t="s">
        <v>182</v>
      </c>
      <c r="D6845" s="134" t="s">
        <v>343</v>
      </c>
      <c r="E6845" s="134" t="s">
        <v>347</v>
      </c>
      <c r="F6845" s="134" t="s">
        <v>1053</v>
      </c>
      <c r="G6845" s="134" t="s">
        <v>360</v>
      </c>
      <c r="H6845" s="135">
        <v>9</v>
      </c>
      <c r="I6845" s="135">
        <v>24.200000000000003</v>
      </c>
      <c r="J6845" s="135">
        <v>29.700000000000003</v>
      </c>
      <c r="K6845" s="154" t="str">
        <f>VLOOKUP(C6845,ResCat!$A$2:$B$268,2,FALSE)</f>
        <v>PPOIFP</v>
      </c>
    </row>
    <row r="6846" spans="3:11" x14ac:dyDescent="0.25">
      <c r="C6846" s="134" t="s">
        <v>182</v>
      </c>
      <c r="D6846" s="134" t="s">
        <v>343</v>
      </c>
      <c r="E6846" s="134" t="s">
        <v>361</v>
      </c>
      <c r="F6846" s="134" t="s">
        <v>1053</v>
      </c>
      <c r="G6846" s="134" t="s">
        <v>355</v>
      </c>
      <c r="H6846" s="135">
        <v>17.260000000000002</v>
      </c>
      <c r="I6846" s="135">
        <v>43.13</v>
      </c>
      <c r="J6846" s="135">
        <v>46.629999999999995</v>
      </c>
      <c r="K6846" s="154" t="str">
        <f>VLOOKUP(C6846,ResCat!$A$2:$B$268,2,FALSE)</f>
        <v>PPOIFP</v>
      </c>
    </row>
    <row r="6847" spans="3:11" x14ac:dyDescent="0.25">
      <c r="C6847" s="134" t="s">
        <v>182</v>
      </c>
      <c r="D6847" s="134" t="s">
        <v>343</v>
      </c>
      <c r="E6847" s="134" t="s">
        <v>357</v>
      </c>
      <c r="F6847" s="134" t="s">
        <v>1053</v>
      </c>
      <c r="G6847" s="134" t="s">
        <v>338</v>
      </c>
      <c r="H6847" s="135">
        <v>0</v>
      </c>
      <c r="I6847" s="135">
        <v>17.66</v>
      </c>
      <c r="J6847" s="135">
        <v>45.8</v>
      </c>
      <c r="K6847" s="154" t="str">
        <f>VLOOKUP(C6847,ResCat!$A$2:$B$268,2,FALSE)</f>
        <v>PPOIFP</v>
      </c>
    </row>
    <row r="6848" spans="3:11" x14ac:dyDescent="0.25">
      <c r="C6848" s="134" t="s">
        <v>182</v>
      </c>
      <c r="D6848" s="134" t="s">
        <v>343</v>
      </c>
      <c r="E6848" s="134" t="s">
        <v>314</v>
      </c>
      <c r="F6848" s="134" t="s">
        <v>1053</v>
      </c>
      <c r="G6848" s="134" t="s">
        <v>356</v>
      </c>
      <c r="H6848" s="135">
        <v>0</v>
      </c>
      <c r="I6848" s="135">
        <v>10.55</v>
      </c>
      <c r="J6848" s="135">
        <v>38.799999999999997</v>
      </c>
      <c r="K6848" s="154" t="str">
        <f>VLOOKUP(C6848,ResCat!$A$2:$B$268,2,FALSE)</f>
        <v>PPOIFP</v>
      </c>
    </row>
    <row r="6849" spans="3:11" x14ac:dyDescent="0.25">
      <c r="C6849" s="134" t="s">
        <v>182</v>
      </c>
      <c r="D6849" s="134" t="s">
        <v>343</v>
      </c>
      <c r="E6849" s="134" t="s">
        <v>339</v>
      </c>
      <c r="F6849" s="134" t="s">
        <v>1053</v>
      </c>
      <c r="G6849" s="134" t="s">
        <v>353</v>
      </c>
      <c r="H6849" s="135">
        <v>0</v>
      </c>
      <c r="I6849" s="135">
        <v>5.8</v>
      </c>
      <c r="J6849" s="135">
        <v>33.44</v>
      </c>
      <c r="K6849" s="154" t="str">
        <f>VLOOKUP(C6849,ResCat!$A$2:$B$268,2,FALSE)</f>
        <v>PPOIFP</v>
      </c>
    </row>
    <row r="6850" spans="3:11" x14ac:dyDescent="0.25">
      <c r="C6850" s="134" t="s">
        <v>182</v>
      </c>
      <c r="D6850" s="134" t="s">
        <v>343</v>
      </c>
      <c r="E6850" s="134" t="s">
        <v>342</v>
      </c>
      <c r="F6850" s="134" t="s">
        <v>1053</v>
      </c>
      <c r="G6850" s="134" t="s">
        <v>348</v>
      </c>
      <c r="H6850" s="135">
        <v>0</v>
      </c>
      <c r="I6850" s="135">
        <v>5.8</v>
      </c>
      <c r="J6850" s="135">
        <v>33.44</v>
      </c>
      <c r="K6850" s="154" t="str">
        <f>VLOOKUP(C6850,ResCat!$A$2:$B$268,2,FALSE)</f>
        <v>PPOIFP</v>
      </c>
    </row>
    <row r="6851" spans="3:11" x14ac:dyDescent="0.25">
      <c r="C6851" s="134" t="s">
        <v>182</v>
      </c>
      <c r="D6851" s="134" t="s">
        <v>343</v>
      </c>
      <c r="E6851" s="134" t="s">
        <v>316</v>
      </c>
      <c r="F6851" s="134" t="s">
        <v>1053</v>
      </c>
      <c r="G6851" s="134" t="s">
        <v>313</v>
      </c>
      <c r="H6851" s="135">
        <v>0</v>
      </c>
      <c r="I6851" s="135">
        <v>5.8</v>
      </c>
      <c r="J6851" s="135">
        <v>33.44</v>
      </c>
      <c r="K6851" s="154" t="str">
        <f>VLOOKUP(C6851,ResCat!$A$2:$B$268,2,FALSE)</f>
        <v>PPOIFP</v>
      </c>
    </row>
    <row r="6852" spans="3:11" x14ac:dyDescent="0.25">
      <c r="C6852" s="134" t="s">
        <v>182</v>
      </c>
      <c r="D6852" s="134" t="s">
        <v>343</v>
      </c>
      <c r="E6852" s="134" t="s">
        <v>318</v>
      </c>
      <c r="F6852" s="134" t="s">
        <v>1053</v>
      </c>
      <c r="G6852" s="134" t="s">
        <v>358</v>
      </c>
      <c r="H6852" s="135">
        <v>0</v>
      </c>
      <c r="I6852" s="135">
        <v>5.8</v>
      </c>
      <c r="J6852" s="135">
        <v>33.44</v>
      </c>
      <c r="K6852" s="154" t="str">
        <f>VLOOKUP(C6852,ResCat!$A$2:$B$268,2,FALSE)</f>
        <v>PPOIFP</v>
      </c>
    </row>
    <row r="6853" spans="3:11" x14ac:dyDescent="0.25">
      <c r="C6853" s="134" t="s">
        <v>182</v>
      </c>
      <c r="D6853" s="134" t="s">
        <v>343</v>
      </c>
      <c r="E6853" s="134" t="s">
        <v>320</v>
      </c>
      <c r="F6853" s="134" t="s">
        <v>1053</v>
      </c>
      <c r="G6853" s="134" t="s">
        <v>315</v>
      </c>
      <c r="H6853" s="135">
        <v>0</v>
      </c>
      <c r="I6853" s="135">
        <v>5.2</v>
      </c>
      <c r="J6853" s="135">
        <v>33.44</v>
      </c>
      <c r="K6853" s="154" t="str">
        <f>VLOOKUP(C6853,ResCat!$A$2:$B$268,2,FALSE)</f>
        <v>PPOIFP</v>
      </c>
    </row>
    <row r="6854" spans="3:11" x14ac:dyDescent="0.25">
      <c r="C6854" s="134" t="s">
        <v>182</v>
      </c>
      <c r="D6854" s="134" t="s">
        <v>343</v>
      </c>
      <c r="E6854" s="134" t="s">
        <v>322</v>
      </c>
      <c r="F6854" s="134" t="s">
        <v>1053</v>
      </c>
      <c r="G6854" s="134" t="s">
        <v>341</v>
      </c>
      <c r="H6854" s="135">
        <v>539.95000000000005</v>
      </c>
      <c r="I6854" s="135">
        <v>1710.9</v>
      </c>
      <c r="J6854" s="135">
        <v>1979.9099999999999</v>
      </c>
      <c r="K6854" s="154" t="str">
        <f>VLOOKUP(C6854,ResCat!$A$2:$B$268,2,FALSE)</f>
        <v>PPOIFP</v>
      </c>
    </row>
    <row r="6855" spans="3:11" x14ac:dyDescent="0.25">
      <c r="C6855" s="134" t="s">
        <v>182</v>
      </c>
      <c r="D6855" s="134" t="s">
        <v>343</v>
      </c>
      <c r="E6855" s="134" t="s">
        <v>324</v>
      </c>
      <c r="F6855" s="134" t="s">
        <v>1053</v>
      </c>
      <c r="G6855" s="134" t="s">
        <v>340</v>
      </c>
      <c r="H6855" s="135">
        <v>17.260000000000002</v>
      </c>
      <c r="I6855" s="135">
        <v>121.28000000000002</v>
      </c>
      <c r="J6855" s="135">
        <v>121.28000000000002</v>
      </c>
      <c r="K6855" s="154" t="str">
        <f>VLOOKUP(C6855,ResCat!$A$2:$B$268,2,FALSE)</f>
        <v>PPOIFP</v>
      </c>
    </row>
    <row r="6856" spans="3:11" x14ac:dyDescent="0.25">
      <c r="C6856" s="134" t="s">
        <v>182</v>
      </c>
      <c r="D6856" s="134" t="s">
        <v>343</v>
      </c>
      <c r="E6856" s="134" t="s">
        <v>326</v>
      </c>
      <c r="F6856" s="134" t="s">
        <v>1053</v>
      </c>
      <c r="G6856" s="134" t="s">
        <v>317</v>
      </c>
      <c r="H6856" s="135">
        <v>17.259999999999991</v>
      </c>
      <c r="I6856" s="135">
        <v>42.759999999999991</v>
      </c>
      <c r="J6856" s="135">
        <v>86.259999999999991</v>
      </c>
      <c r="K6856" s="154" t="str">
        <f>VLOOKUP(C6856,ResCat!$A$2:$B$268,2,FALSE)</f>
        <v>PPOIFP</v>
      </c>
    </row>
    <row r="6857" spans="3:11" x14ac:dyDescent="0.25">
      <c r="C6857" s="134" t="s">
        <v>182</v>
      </c>
      <c r="D6857" s="134" t="s">
        <v>343</v>
      </c>
      <c r="E6857" s="134" t="s">
        <v>328</v>
      </c>
      <c r="F6857" s="134" t="s">
        <v>1053</v>
      </c>
      <c r="G6857" s="134" t="s">
        <v>319</v>
      </c>
      <c r="H6857" s="135">
        <v>170.07</v>
      </c>
      <c r="I6857" s="135">
        <v>356.92999999999995</v>
      </c>
      <c r="J6857" s="135">
        <v>213.48</v>
      </c>
      <c r="K6857" s="154" t="str">
        <f>VLOOKUP(C6857,ResCat!$A$2:$B$268,2,FALSE)</f>
        <v>PPOIFP</v>
      </c>
    </row>
    <row r="6858" spans="3:11" x14ac:dyDescent="0.25">
      <c r="C6858" s="134" t="s">
        <v>182</v>
      </c>
      <c r="D6858" s="134" t="s">
        <v>343</v>
      </c>
      <c r="E6858" s="134" t="s">
        <v>330</v>
      </c>
      <c r="F6858" s="134" t="s">
        <v>1053</v>
      </c>
      <c r="G6858" s="134" t="s">
        <v>321</v>
      </c>
      <c r="H6858" s="135">
        <v>68.989999999999995</v>
      </c>
      <c r="I6858" s="135">
        <v>96.179999999999993</v>
      </c>
      <c r="J6858" s="135">
        <v>96.179999999999993</v>
      </c>
      <c r="K6858" s="154" t="str">
        <f>VLOOKUP(C6858,ResCat!$A$2:$B$268,2,FALSE)</f>
        <v>PPOIFP</v>
      </c>
    </row>
    <row r="6859" spans="3:11" x14ac:dyDescent="0.25">
      <c r="C6859" s="134" t="s">
        <v>182</v>
      </c>
      <c r="D6859" s="134" t="s">
        <v>343</v>
      </c>
      <c r="E6859" s="134" t="s">
        <v>332</v>
      </c>
      <c r="F6859" s="134" t="s">
        <v>1053</v>
      </c>
      <c r="G6859" s="134" t="s">
        <v>323</v>
      </c>
      <c r="H6859" s="135">
        <v>-193.03000000000003</v>
      </c>
      <c r="I6859" s="135">
        <v>-153.03000000000003</v>
      </c>
      <c r="J6859" s="135">
        <v>-960.17000000000007</v>
      </c>
      <c r="K6859" s="154" t="str">
        <f>VLOOKUP(C6859,ResCat!$A$2:$B$268,2,FALSE)</f>
        <v>PPOIFP</v>
      </c>
    </row>
    <row r="6860" spans="3:11" x14ac:dyDescent="0.25">
      <c r="C6860" s="134" t="s">
        <v>182</v>
      </c>
      <c r="D6860" s="134" t="s">
        <v>343</v>
      </c>
      <c r="E6860" s="134" t="s">
        <v>335</v>
      </c>
      <c r="F6860" s="134" t="s">
        <v>1053</v>
      </c>
      <c r="G6860" s="134" t="s">
        <v>325</v>
      </c>
      <c r="H6860" s="135">
        <v>870.4</v>
      </c>
      <c r="I6860" s="135">
        <v>984.79999999999984</v>
      </c>
      <c r="J6860" s="135">
        <v>1413.8000000000002</v>
      </c>
      <c r="K6860" s="154" t="str">
        <f>VLOOKUP(C6860,ResCat!$A$2:$B$268,2,FALSE)</f>
        <v>PPOIFP</v>
      </c>
    </row>
    <row r="6861" spans="3:11" x14ac:dyDescent="0.25">
      <c r="C6861" s="134" t="s">
        <v>182</v>
      </c>
      <c r="D6861" s="134" t="s">
        <v>343</v>
      </c>
      <c r="E6861" s="134" t="s">
        <v>4</v>
      </c>
      <c r="F6861" s="134" t="s">
        <v>1053</v>
      </c>
      <c r="G6861" s="134" t="s">
        <v>327</v>
      </c>
      <c r="H6861" s="135">
        <v>81.260000000000105</v>
      </c>
      <c r="I6861" s="135">
        <v>2078.0899999999997</v>
      </c>
      <c r="J6861" s="135">
        <v>2004</v>
      </c>
      <c r="K6861" s="154" t="str">
        <f>VLOOKUP(C6861,ResCat!$A$2:$B$268,2,FALSE)</f>
        <v>PPOIFP</v>
      </c>
    </row>
    <row r="6862" spans="3:11" x14ac:dyDescent="0.25">
      <c r="C6862" s="134" t="s">
        <v>182</v>
      </c>
      <c r="D6862" s="134" t="s">
        <v>343</v>
      </c>
      <c r="E6862" s="134" t="s">
        <v>511</v>
      </c>
      <c r="F6862" s="134" t="s">
        <v>1055</v>
      </c>
      <c r="G6862" s="134" t="s">
        <v>329</v>
      </c>
      <c r="H6862" s="135">
        <v>-30.95</v>
      </c>
      <c r="I6862" s="135">
        <v>-30.95</v>
      </c>
      <c r="J6862" s="135">
        <v>-91.79</v>
      </c>
      <c r="K6862" s="154" t="str">
        <f>VLOOKUP(C6862,ResCat!$A$2:$B$268,2,FALSE)</f>
        <v>PPOIFP</v>
      </c>
    </row>
    <row r="6863" spans="3:11" x14ac:dyDescent="0.25">
      <c r="C6863" s="134" t="s">
        <v>182</v>
      </c>
      <c r="D6863" s="134" t="s">
        <v>343</v>
      </c>
      <c r="E6863" s="134" t="s">
        <v>511</v>
      </c>
      <c r="F6863" s="134" t="s">
        <v>1053</v>
      </c>
      <c r="G6863" s="134" t="s">
        <v>329</v>
      </c>
      <c r="H6863" s="135">
        <v>-97.059999999999988</v>
      </c>
      <c r="I6863" s="135">
        <v>-297.2299999999999</v>
      </c>
      <c r="J6863" s="135">
        <v>-1428.6399999999996</v>
      </c>
      <c r="K6863" s="154" t="str">
        <f>VLOOKUP(C6863,ResCat!$A$2:$B$268,2,FALSE)</f>
        <v>PPOIFP</v>
      </c>
    </row>
    <row r="6864" spans="3:11" x14ac:dyDescent="0.25">
      <c r="C6864" s="134" t="s">
        <v>182</v>
      </c>
      <c r="D6864" s="134" t="s">
        <v>343</v>
      </c>
      <c r="E6864" s="134" t="s">
        <v>969</v>
      </c>
      <c r="F6864" s="134" t="s">
        <v>1055</v>
      </c>
      <c r="G6864" s="134" t="s">
        <v>331</v>
      </c>
      <c r="H6864" s="135">
        <v>115.59</v>
      </c>
      <c r="I6864" s="135">
        <v>-70.320000000000078</v>
      </c>
      <c r="J6864" s="135">
        <v>-265.62999999999988</v>
      </c>
      <c r="K6864" s="154" t="str">
        <f>VLOOKUP(C6864,ResCat!$A$2:$B$268,2,FALSE)</f>
        <v>PPOIFP</v>
      </c>
    </row>
    <row r="6865" spans="3:11" x14ac:dyDescent="0.25">
      <c r="C6865" s="134" t="s">
        <v>182</v>
      </c>
      <c r="D6865" s="134" t="s">
        <v>343</v>
      </c>
      <c r="E6865" s="134" t="s">
        <v>969</v>
      </c>
      <c r="F6865" s="134" t="s">
        <v>1053</v>
      </c>
      <c r="G6865" s="134" t="s">
        <v>331</v>
      </c>
      <c r="H6865" s="135">
        <v>9136.0500000000011</v>
      </c>
      <c r="I6865" s="135">
        <v>8851.7700000000023</v>
      </c>
      <c r="J6865" s="135">
        <v>7273.1900000000014</v>
      </c>
      <c r="K6865" s="154" t="str">
        <f>VLOOKUP(C6865,ResCat!$A$2:$B$268,2,FALSE)</f>
        <v>PPOIFP</v>
      </c>
    </row>
    <row r="6866" spans="3:11" x14ac:dyDescent="0.25">
      <c r="C6866" s="134" t="s">
        <v>182</v>
      </c>
      <c r="D6866" s="134" t="s">
        <v>343</v>
      </c>
      <c r="E6866" s="134" t="s">
        <v>961</v>
      </c>
      <c r="F6866" s="134" t="s">
        <v>1055</v>
      </c>
      <c r="G6866" s="134" t="s">
        <v>334</v>
      </c>
      <c r="H6866" s="135">
        <v>4.6699999999999982</v>
      </c>
      <c r="I6866" s="135">
        <v>838.76999999999987</v>
      </c>
      <c r="J6866" s="135">
        <v>360.21999999999991</v>
      </c>
      <c r="K6866" s="154" t="str">
        <f>VLOOKUP(C6866,ResCat!$A$2:$B$268,2,FALSE)</f>
        <v>PPOIFP</v>
      </c>
    </row>
    <row r="6867" spans="3:11" x14ac:dyDescent="0.25">
      <c r="C6867" s="134" t="s">
        <v>182</v>
      </c>
      <c r="D6867" s="134" t="s">
        <v>343</v>
      </c>
      <c r="E6867" s="134" t="s">
        <v>961</v>
      </c>
      <c r="F6867" s="134" t="s">
        <v>1053</v>
      </c>
      <c r="G6867" s="134" t="s">
        <v>334</v>
      </c>
      <c r="H6867" s="135">
        <v>12281.320000000005</v>
      </c>
      <c r="I6867" s="135">
        <v>12043.350000000008</v>
      </c>
      <c r="J6867" s="135">
        <v>10309.339999999995</v>
      </c>
      <c r="K6867" s="154" t="str">
        <f>VLOOKUP(C6867,ResCat!$A$2:$B$268,2,FALSE)</f>
        <v>PPOIFP</v>
      </c>
    </row>
    <row r="6868" spans="3:11" x14ac:dyDescent="0.25">
      <c r="C6868" s="134" t="s">
        <v>182</v>
      </c>
      <c r="D6868" s="134" t="s">
        <v>343</v>
      </c>
      <c r="E6868" s="134" t="s">
        <v>970</v>
      </c>
      <c r="F6868" s="134" t="s">
        <v>1055</v>
      </c>
      <c r="G6868" s="134" t="s">
        <v>333</v>
      </c>
      <c r="H6868" s="135">
        <v>189929.00000000029</v>
      </c>
      <c r="I6868" s="135">
        <v>226882.60000000018</v>
      </c>
      <c r="J6868" s="135">
        <v>618106.62999999896</v>
      </c>
      <c r="K6868" s="154" t="str">
        <f>VLOOKUP(C6868,ResCat!$A$2:$B$268,2,FALSE)</f>
        <v>PPOIFP</v>
      </c>
    </row>
    <row r="6869" spans="3:11" x14ac:dyDescent="0.25">
      <c r="C6869" s="134" t="s">
        <v>182</v>
      </c>
      <c r="D6869" s="134" t="s">
        <v>343</v>
      </c>
      <c r="E6869" s="134" t="s">
        <v>970</v>
      </c>
      <c r="F6869" s="134" t="s">
        <v>1053</v>
      </c>
      <c r="G6869" s="134" t="s">
        <v>333</v>
      </c>
      <c r="H6869" s="135">
        <v>4423470.5000000335</v>
      </c>
      <c r="I6869" s="135">
        <v>4924222.3400000455</v>
      </c>
      <c r="J6869" s="135">
        <v>11291967.48999978</v>
      </c>
      <c r="K6869" s="154" t="str">
        <f>VLOOKUP(C6869,ResCat!$A$2:$B$268,2,FALSE)</f>
        <v>PPOIFP</v>
      </c>
    </row>
    <row r="6870" spans="3:11" x14ac:dyDescent="0.25">
      <c r="C6870" s="134" t="s">
        <v>182</v>
      </c>
      <c r="D6870" s="134" t="s">
        <v>343</v>
      </c>
      <c r="E6870" s="134" t="s">
        <v>1023</v>
      </c>
      <c r="F6870" s="134" t="s">
        <v>1055</v>
      </c>
      <c r="G6870" s="134" t="s">
        <v>308</v>
      </c>
      <c r="H6870" s="135">
        <v>528440.08000000007</v>
      </c>
      <c r="I6870" s="135">
        <v>1537595.3299999742</v>
      </c>
      <c r="J6870" s="135">
        <v>4064202.6200000527</v>
      </c>
      <c r="K6870" s="154" t="str">
        <f>VLOOKUP(C6870,ResCat!$A$2:$B$268,2,FALSE)</f>
        <v>PPOIFP</v>
      </c>
    </row>
    <row r="6871" spans="3:11" x14ac:dyDescent="0.25">
      <c r="C6871" s="134" t="s">
        <v>182</v>
      </c>
      <c r="D6871" s="134" t="s">
        <v>343</v>
      </c>
      <c r="E6871" s="134" t="s">
        <v>1023</v>
      </c>
      <c r="F6871" s="134" t="s">
        <v>1053</v>
      </c>
      <c r="G6871" s="134" t="s">
        <v>308</v>
      </c>
      <c r="H6871" s="135">
        <v>12210428.670000074</v>
      </c>
      <c r="I6871" s="135">
        <v>14095667.550000107</v>
      </c>
      <c r="J6871" s="135">
        <v>32959928.529998377</v>
      </c>
      <c r="K6871" s="154" t="str">
        <f>VLOOKUP(C6871,ResCat!$A$2:$B$268,2,FALSE)</f>
        <v>PPOIFP</v>
      </c>
    </row>
    <row r="6872" spans="3:11" x14ac:dyDescent="0.25">
      <c r="C6872" s="134" t="s">
        <v>182</v>
      </c>
      <c r="D6872" s="134" t="s">
        <v>1</v>
      </c>
      <c r="E6872" s="134" t="s">
        <v>1036</v>
      </c>
      <c r="F6872" s="134" t="s">
        <v>310</v>
      </c>
      <c r="G6872" s="134" t="s">
        <v>311</v>
      </c>
      <c r="H6872" s="135">
        <v>-31.91</v>
      </c>
      <c r="I6872" s="135">
        <v>-31.91</v>
      </c>
      <c r="J6872" s="135">
        <v>0</v>
      </c>
      <c r="K6872" s="154" t="str">
        <f>VLOOKUP(C6872,ResCat!$A$2:$B$268,2,FALSE)</f>
        <v>PPOIFP</v>
      </c>
    </row>
    <row r="6873" spans="3:11" x14ac:dyDescent="0.25">
      <c r="C6873" s="134" t="s">
        <v>182</v>
      </c>
      <c r="D6873" s="134" t="s">
        <v>1</v>
      </c>
      <c r="E6873" s="134" t="s">
        <v>367</v>
      </c>
      <c r="F6873" s="134" t="s">
        <v>310</v>
      </c>
      <c r="G6873" s="134" t="s">
        <v>311</v>
      </c>
      <c r="H6873" s="135">
        <v>-29.06</v>
      </c>
      <c r="I6873" s="135">
        <v>-29.06</v>
      </c>
      <c r="J6873" s="135">
        <v>0</v>
      </c>
      <c r="K6873" s="154" t="str">
        <f>VLOOKUP(C6873,ResCat!$A$2:$B$268,2,FALSE)</f>
        <v>PPOIFP</v>
      </c>
    </row>
    <row r="6874" spans="3:11" x14ac:dyDescent="0.25">
      <c r="C6874" s="134" t="s">
        <v>182</v>
      </c>
      <c r="D6874" s="134" t="s">
        <v>1</v>
      </c>
      <c r="E6874" s="134" t="s">
        <v>1035</v>
      </c>
      <c r="F6874" s="134" t="s">
        <v>310</v>
      </c>
      <c r="G6874" s="134" t="s">
        <v>311</v>
      </c>
      <c r="H6874" s="135">
        <v>-127.5</v>
      </c>
      <c r="I6874" s="135">
        <v>-141.66999999999999</v>
      </c>
      <c r="J6874" s="135">
        <v>-214</v>
      </c>
      <c r="K6874" s="154" t="str">
        <f>VLOOKUP(C6874,ResCat!$A$2:$B$268,2,FALSE)</f>
        <v>PPOIFP</v>
      </c>
    </row>
    <row r="6875" spans="3:11" x14ac:dyDescent="0.25">
      <c r="C6875" s="134" t="s">
        <v>182</v>
      </c>
      <c r="D6875" s="134" t="s">
        <v>1</v>
      </c>
      <c r="E6875" s="134" t="s">
        <v>1025</v>
      </c>
      <c r="F6875" s="134" t="s">
        <v>310</v>
      </c>
      <c r="G6875" s="134" t="s">
        <v>311</v>
      </c>
      <c r="H6875" s="135">
        <v>689.84</v>
      </c>
      <c r="I6875" s="135">
        <v>0</v>
      </c>
      <c r="J6875" s="135">
        <v>0</v>
      </c>
      <c r="K6875" s="154" t="str">
        <f>VLOOKUP(C6875,ResCat!$A$2:$B$268,2,FALSE)</f>
        <v>PPOIFP</v>
      </c>
    </row>
    <row r="6876" spans="3:11" x14ac:dyDescent="0.25">
      <c r="C6876" s="134" t="s">
        <v>182</v>
      </c>
      <c r="D6876" s="134" t="s">
        <v>1</v>
      </c>
      <c r="E6876" s="134" t="s">
        <v>309</v>
      </c>
      <c r="F6876" s="134" t="s">
        <v>310</v>
      </c>
      <c r="G6876" s="134" t="s">
        <v>311</v>
      </c>
      <c r="H6876" s="135">
        <v>197.57</v>
      </c>
      <c r="I6876" s="135">
        <v>235.17</v>
      </c>
      <c r="J6876" s="135">
        <v>235.17</v>
      </c>
      <c r="K6876" s="154" t="str">
        <f>VLOOKUP(C6876,ResCat!$A$2:$B$268,2,FALSE)</f>
        <v>PPOIFP</v>
      </c>
    </row>
    <row r="6877" spans="3:11" x14ac:dyDescent="0.25">
      <c r="C6877" s="134" t="s">
        <v>182</v>
      </c>
      <c r="D6877" s="134" t="s">
        <v>1</v>
      </c>
      <c r="E6877" s="134" t="s">
        <v>1026</v>
      </c>
      <c r="F6877" s="134" t="s">
        <v>310</v>
      </c>
      <c r="G6877" s="134" t="s">
        <v>311</v>
      </c>
      <c r="H6877" s="135">
        <v>12536.94</v>
      </c>
      <c r="I6877" s="135">
        <v>9742.76</v>
      </c>
      <c r="J6877" s="135">
        <v>466.87</v>
      </c>
      <c r="K6877" s="154" t="str">
        <f>VLOOKUP(C6877,ResCat!$A$2:$B$268,2,FALSE)</f>
        <v>PPOIFP</v>
      </c>
    </row>
    <row r="6878" spans="3:11" x14ac:dyDescent="0.25">
      <c r="C6878" s="134" t="s">
        <v>182</v>
      </c>
      <c r="D6878" s="134" t="s">
        <v>1</v>
      </c>
      <c r="E6878" s="134" t="s">
        <v>362</v>
      </c>
      <c r="F6878" s="134" t="s">
        <v>310</v>
      </c>
      <c r="G6878" s="134" t="s">
        <v>311</v>
      </c>
      <c r="H6878" s="135">
        <v>1809.6600000000003</v>
      </c>
      <c r="I6878" s="135">
        <v>3560.85</v>
      </c>
      <c r="J6878" s="135">
        <v>3560.85</v>
      </c>
      <c r="K6878" s="154" t="str">
        <f>VLOOKUP(C6878,ResCat!$A$2:$B$268,2,FALSE)</f>
        <v>PPOIFP</v>
      </c>
    </row>
    <row r="6879" spans="3:11" x14ac:dyDescent="0.25">
      <c r="C6879" s="134" t="s">
        <v>182</v>
      </c>
      <c r="D6879" s="134" t="s">
        <v>1</v>
      </c>
      <c r="E6879" s="134" t="s">
        <v>1027</v>
      </c>
      <c r="F6879" s="134" t="s">
        <v>310</v>
      </c>
      <c r="G6879" s="134" t="s">
        <v>311</v>
      </c>
      <c r="H6879" s="135">
        <v>1005.8599999999999</v>
      </c>
      <c r="I6879" s="135">
        <v>2889.39</v>
      </c>
      <c r="J6879" s="135">
        <v>3047.4399999999996</v>
      </c>
      <c r="K6879" s="154" t="str">
        <f>VLOOKUP(C6879,ResCat!$A$2:$B$268,2,FALSE)</f>
        <v>PPOIFP</v>
      </c>
    </row>
    <row r="6880" spans="3:11" x14ac:dyDescent="0.25">
      <c r="C6880" s="134" t="s">
        <v>182</v>
      </c>
      <c r="D6880" s="134" t="s">
        <v>1</v>
      </c>
      <c r="E6880" s="134" t="s">
        <v>1028</v>
      </c>
      <c r="F6880" s="134" t="s">
        <v>310</v>
      </c>
      <c r="G6880" s="134" t="s">
        <v>311</v>
      </c>
      <c r="H6880" s="135">
        <v>-670.68</v>
      </c>
      <c r="I6880" s="135">
        <v>-938.67</v>
      </c>
      <c r="J6880" s="135">
        <v>4881.59</v>
      </c>
      <c r="K6880" s="154" t="str">
        <f>VLOOKUP(C6880,ResCat!$A$2:$B$268,2,FALSE)</f>
        <v>PPOIFP</v>
      </c>
    </row>
    <row r="6881" spans="3:11" x14ac:dyDescent="0.25">
      <c r="C6881" s="134" t="s">
        <v>182</v>
      </c>
      <c r="D6881" s="134" t="s">
        <v>1</v>
      </c>
      <c r="E6881" s="134" t="s">
        <v>363</v>
      </c>
      <c r="F6881" s="134" t="s">
        <v>310</v>
      </c>
      <c r="G6881" s="134" t="s">
        <v>311</v>
      </c>
      <c r="H6881" s="135">
        <v>0</v>
      </c>
      <c r="I6881" s="135">
        <v>798.99</v>
      </c>
      <c r="J6881" s="135">
        <v>798.99</v>
      </c>
      <c r="K6881" s="154" t="str">
        <f>VLOOKUP(C6881,ResCat!$A$2:$B$268,2,FALSE)</f>
        <v>PPOIFP</v>
      </c>
    </row>
    <row r="6882" spans="3:11" x14ac:dyDescent="0.25">
      <c r="C6882" s="134" t="s">
        <v>182</v>
      </c>
      <c r="D6882" s="134" t="s">
        <v>1</v>
      </c>
      <c r="E6882" s="134" t="s">
        <v>1029</v>
      </c>
      <c r="F6882" s="134" t="s">
        <v>310</v>
      </c>
      <c r="G6882" s="134" t="s">
        <v>311</v>
      </c>
      <c r="H6882" s="135">
        <v>-2742.8100000000004</v>
      </c>
      <c r="I6882" s="135">
        <v>-831.64000000000021</v>
      </c>
      <c r="J6882" s="135">
        <v>-6246.21</v>
      </c>
      <c r="K6882" s="154" t="str">
        <f>VLOOKUP(C6882,ResCat!$A$2:$B$268,2,FALSE)</f>
        <v>PPOIFP</v>
      </c>
    </row>
    <row r="6883" spans="3:11" x14ac:dyDescent="0.25">
      <c r="C6883" s="134" t="s">
        <v>182</v>
      </c>
      <c r="D6883" s="134" t="s">
        <v>1</v>
      </c>
      <c r="E6883" s="134" t="s">
        <v>349</v>
      </c>
      <c r="F6883" s="134" t="s">
        <v>310</v>
      </c>
      <c r="G6883" s="134" t="s">
        <v>311</v>
      </c>
      <c r="H6883" s="135">
        <v>-2272.46</v>
      </c>
      <c r="I6883" s="135">
        <v>-652.52</v>
      </c>
      <c r="J6883" s="135">
        <v>-4823.32</v>
      </c>
      <c r="K6883" s="154" t="str">
        <f>VLOOKUP(C6883,ResCat!$A$2:$B$268,2,FALSE)</f>
        <v>PPOIFP</v>
      </c>
    </row>
    <row r="6884" spans="3:11" x14ac:dyDescent="0.25">
      <c r="C6884" s="134" t="s">
        <v>182</v>
      </c>
      <c r="D6884" s="134" t="s">
        <v>1</v>
      </c>
      <c r="E6884" s="134" t="s">
        <v>350</v>
      </c>
      <c r="F6884" s="134" t="s">
        <v>310</v>
      </c>
      <c r="G6884" s="134" t="s">
        <v>311</v>
      </c>
      <c r="H6884" s="135">
        <v>286.32</v>
      </c>
      <c r="I6884" s="135">
        <v>968.77</v>
      </c>
      <c r="J6884" s="135">
        <v>884.31000000000006</v>
      </c>
      <c r="K6884" s="154" t="str">
        <f>VLOOKUP(C6884,ResCat!$A$2:$B$268,2,FALSE)</f>
        <v>PPOIFP</v>
      </c>
    </row>
    <row r="6885" spans="3:11" x14ac:dyDescent="0.25">
      <c r="C6885" s="134" t="s">
        <v>182</v>
      </c>
      <c r="D6885" s="134" t="s">
        <v>1</v>
      </c>
      <c r="E6885" s="134" t="s">
        <v>359</v>
      </c>
      <c r="F6885" s="134" t="s">
        <v>310</v>
      </c>
      <c r="G6885" s="134" t="s">
        <v>311</v>
      </c>
      <c r="H6885" s="135">
        <v>-670.5</v>
      </c>
      <c r="I6885" s="135">
        <v>-670.5</v>
      </c>
      <c r="J6885" s="135">
        <v>-1093.8</v>
      </c>
      <c r="K6885" s="154" t="str">
        <f>VLOOKUP(C6885,ResCat!$A$2:$B$268,2,FALSE)</f>
        <v>PPOIFP</v>
      </c>
    </row>
    <row r="6886" spans="3:11" x14ac:dyDescent="0.25">
      <c r="C6886" s="134" t="s">
        <v>182</v>
      </c>
      <c r="D6886" s="134" t="s">
        <v>1</v>
      </c>
      <c r="E6886" s="134" t="s">
        <v>354</v>
      </c>
      <c r="F6886" s="134" t="s">
        <v>310</v>
      </c>
      <c r="G6886" s="134" t="s">
        <v>311</v>
      </c>
      <c r="H6886" s="135">
        <v>-97.43</v>
      </c>
      <c r="I6886" s="135">
        <v>139.59</v>
      </c>
      <c r="J6886" s="135">
        <v>248.79000000000002</v>
      </c>
      <c r="K6886" s="154" t="str">
        <f>VLOOKUP(C6886,ResCat!$A$2:$B$268,2,FALSE)</f>
        <v>PPOIFP</v>
      </c>
    </row>
    <row r="6887" spans="3:11" x14ac:dyDescent="0.25">
      <c r="C6887" s="134" t="s">
        <v>182</v>
      </c>
      <c r="D6887" s="134" t="s">
        <v>1</v>
      </c>
      <c r="E6887" s="134" t="s">
        <v>366</v>
      </c>
      <c r="F6887" s="134" t="s">
        <v>310</v>
      </c>
      <c r="G6887" s="134" t="s">
        <v>311</v>
      </c>
      <c r="H6887" s="135">
        <v>224.35</v>
      </c>
      <c r="I6887" s="135">
        <v>224.35</v>
      </c>
      <c r="J6887" s="135">
        <v>224.35</v>
      </c>
      <c r="K6887" s="154" t="str">
        <f>VLOOKUP(C6887,ResCat!$A$2:$B$268,2,FALSE)</f>
        <v>PPOIFP</v>
      </c>
    </row>
    <row r="6888" spans="3:11" x14ac:dyDescent="0.25">
      <c r="C6888" s="134" t="s">
        <v>182</v>
      </c>
      <c r="D6888" s="134" t="s">
        <v>1</v>
      </c>
      <c r="E6888" s="134" t="s">
        <v>337</v>
      </c>
      <c r="F6888" s="134" t="s">
        <v>310</v>
      </c>
      <c r="G6888" s="134" t="s">
        <v>311</v>
      </c>
      <c r="H6888" s="135">
        <v>4912.93</v>
      </c>
      <c r="I6888" s="135">
        <v>5631.1800000000012</v>
      </c>
      <c r="J6888" s="135">
        <v>8503.6200000000008</v>
      </c>
      <c r="K6888" s="154" t="str">
        <f>VLOOKUP(C6888,ResCat!$A$2:$B$268,2,FALSE)</f>
        <v>PPOIFP</v>
      </c>
    </row>
    <row r="6889" spans="3:11" x14ac:dyDescent="0.25">
      <c r="C6889" s="134" t="s">
        <v>182</v>
      </c>
      <c r="D6889" s="134" t="s">
        <v>1</v>
      </c>
      <c r="E6889" s="134" t="s">
        <v>352</v>
      </c>
      <c r="F6889" s="134" t="s">
        <v>310</v>
      </c>
      <c r="G6889" s="134" t="s">
        <v>351</v>
      </c>
      <c r="H6889" s="135">
        <v>9344.9699999999993</v>
      </c>
      <c r="I6889" s="135">
        <v>10080.729999999998</v>
      </c>
      <c r="J6889" s="135">
        <v>9565.8199999999979</v>
      </c>
      <c r="K6889" s="154" t="str">
        <f>VLOOKUP(C6889,ResCat!$A$2:$B$268,2,FALSE)</f>
        <v>PPOIFP</v>
      </c>
    </row>
    <row r="6890" spans="3:11" x14ac:dyDescent="0.25">
      <c r="C6890" s="134" t="s">
        <v>182</v>
      </c>
      <c r="D6890" s="134" t="s">
        <v>1</v>
      </c>
      <c r="E6890" s="134" t="s">
        <v>347</v>
      </c>
      <c r="F6890" s="134" t="s">
        <v>310</v>
      </c>
      <c r="G6890" s="134" t="s">
        <v>360</v>
      </c>
      <c r="H6890" s="135">
        <v>4127.17</v>
      </c>
      <c r="I6890" s="135">
        <v>3594.1900000000005</v>
      </c>
      <c r="J6890" s="135">
        <v>8446.6500000000015</v>
      </c>
      <c r="K6890" s="154" t="str">
        <f>VLOOKUP(C6890,ResCat!$A$2:$B$268,2,FALSE)</f>
        <v>PPOIFP</v>
      </c>
    </row>
    <row r="6891" spans="3:11" x14ac:dyDescent="0.25">
      <c r="C6891" s="134" t="s">
        <v>182</v>
      </c>
      <c r="D6891" s="134" t="s">
        <v>1</v>
      </c>
      <c r="E6891" s="134" t="s">
        <v>361</v>
      </c>
      <c r="F6891" s="134" t="s">
        <v>310</v>
      </c>
      <c r="G6891" s="134" t="s">
        <v>355</v>
      </c>
      <c r="H6891" s="135">
        <v>-2216.4200000000005</v>
      </c>
      <c r="I6891" s="135">
        <v>-1081.1199999999999</v>
      </c>
      <c r="J6891" s="135">
        <v>4035.1799999999989</v>
      </c>
      <c r="K6891" s="154" t="str">
        <f>VLOOKUP(C6891,ResCat!$A$2:$B$268,2,FALSE)</f>
        <v>PPOIFP</v>
      </c>
    </row>
    <row r="6892" spans="3:11" x14ac:dyDescent="0.25">
      <c r="C6892" s="134" t="s">
        <v>182</v>
      </c>
      <c r="D6892" s="134" t="s">
        <v>1</v>
      </c>
      <c r="E6892" s="134" t="s">
        <v>312</v>
      </c>
      <c r="F6892" s="134" t="s">
        <v>310</v>
      </c>
      <c r="G6892" s="134" t="s">
        <v>364</v>
      </c>
      <c r="H6892" s="135">
        <v>80.21999999999997</v>
      </c>
      <c r="I6892" s="135">
        <v>-22.549999999999962</v>
      </c>
      <c r="J6892" s="135">
        <v>3537.4999999999995</v>
      </c>
      <c r="K6892" s="154" t="str">
        <f>VLOOKUP(C6892,ResCat!$A$2:$B$268,2,FALSE)</f>
        <v>PPOIFP</v>
      </c>
    </row>
    <row r="6893" spans="3:11" x14ac:dyDescent="0.25">
      <c r="C6893" s="134" t="s">
        <v>182</v>
      </c>
      <c r="D6893" s="134" t="s">
        <v>1</v>
      </c>
      <c r="E6893" s="134" t="s">
        <v>357</v>
      </c>
      <c r="F6893" s="134" t="s">
        <v>310</v>
      </c>
      <c r="G6893" s="134" t="s">
        <v>338</v>
      </c>
      <c r="H6893" s="135">
        <v>-2454.5700000000002</v>
      </c>
      <c r="I6893" s="135">
        <v>-2778.79</v>
      </c>
      <c r="J6893" s="135">
        <v>849.23</v>
      </c>
      <c r="K6893" s="154" t="str">
        <f>VLOOKUP(C6893,ResCat!$A$2:$B$268,2,FALSE)</f>
        <v>PPOIFP</v>
      </c>
    </row>
    <row r="6894" spans="3:11" x14ac:dyDescent="0.25">
      <c r="C6894" s="134" t="s">
        <v>182</v>
      </c>
      <c r="D6894" s="134" t="s">
        <v>1</v>
      </c>
      <c r="E6894" s="134" t="s">
        <v>314</v>
      </c>
      <c r="F6894" s="134" t="s">
        <v>310</v>
      </c>
      <c r="G6894" s="134" t="s">
        <v>356</v>
      </c>
      <c r="H6894" s="135">
        <v>-2928.0300000000007</v>
      </c>
      <c r="I6894" s="135">
        <v>-2396.5300000000016</v>
      </c>
      <c r="J6894" s="135">
        <v>27140.820000000007</v>
      </c>
      <c r="K6894" s="154" t="str">
        <f>VLOOKUP(C6894,ResCat!$A$2:$B$268,2,FALSE)</f>
        <v>PPOIFP</v>
      </c>
    </row>
    <row r="6895" spans="3:11" x14ac:dyDescent="0.25">
      <c r="C6895" s="134" t="s">
        <v>182</v>
      </c>
      <c r="D6895" s="134" t="s">
        <v>1</v>
      </c>
      <c r="E6895" s="134" t="s">
        <v>339</v>
      </c>
      <c r="F6895" s="134" t="s">
        <v>310</v>
      </c>
      <c r="G6895" s="134" t="s">
        <v>353</v>
      </c>
      <c r="H6895" s="135">
        <v>-34606.21</v>
      </c>
      <c r="I6895" s="135">
        <v>-36617.390000000007</v>
      </c>
      <c r="J6895" s="135">
        <v>-33916.680000000008</v>
      </c>
      <c r="K6895" s="154" t="str">
        <f>VLOOKUP(C6895,ResCat!$A$2:$B$268,2,FALSE)</f>
        <v>PPOIFP</v>
      </c>
    </row>
    <row r="6896" spans="3:11" x14ac:dyDescent="0.25">
      <c r="C6896" s="134" t="s">
        <v>182</v>
      </c>
      <c r="D6896" s="134" t="s">
        <v>1</v>
      </c>
      <c r="E6896" s="134" t="s">
        <v>342</v>
      </c>
      <c r="F6896" s="134" t="s">
        <v>310</v>
      </c>
      <c r="G6896" s="134" t="s">
        <v>348</v>
      </c>
      <c r="H6896" s="135">
        <v>-3562.62</v>
      </c>
      <c r="I6896" s="135">
        <v>-4190.9799999999987</v>
      </c>
      <c r="J6896" s="135">
        <v>-8162.7899999999991</v>
      </c>
      <c r="K6896" s="154" t="str">
        <f>VLOOKUP(C6896,ResCat!$A$2:$B$268,2,FALSE)</f>
        <v>PPOIFP</v>
      </c>
    </row>
    <row r="6897" spans="3:11" x14ac:dyDescent="0.25">
      <c r="C6897" s="134" t="s">
        <v>182</v>
      </c>
      <c r="D6897" s="134" t="s">
        <v>1</v>
      </c>
      <c r="E6897" s="134" t="s">
        <v>316</v>
      </c>
      <c r="F6897" s="134" t="s">
        <v>310</v>
      </c>
      <c r="G6897" s="134" t="s">
        <v>313</v>
      </c>
      <c r="H6897" s="135">
        <v>5366.93</v>
      </c>
      <c r="I6897" s="135">
        <v>15246.360000000002</v>
      </c>
      <c r="J6897" s="135">
        <v>24300.059999999998</v>
      </c>
      <c r="K6897" s="154" t="str">
        <f>VLOOKUP(C6897,ResCat!$A$2:$B$268,2,FALSE)</f>
        <v>PPOIFP</v>
      </c>
    </row>
    <row r="6898" spans="3:11" x14ac:dyDescent="0.25">
      <c r="C6898" s="134" t="s">
        <v>182</v>
      </c>
      <c r="D6898" s="134" t="s">
        <v>1</v>
      </c>
      <c r="E6898" s="134" t="s">
        <v>318</v>
      </c>
      <c r="F6898" s="134" t="s">
        <v>310</v>
      </c>
      <c r="G6898" s="134" t="s">
        <v>358</v>
      </c>
      <c r="H6898" s="135">
        <v>-13408.079999999998</v>
      </c>
      <c r="I6898" s="135">
        <v>-13217.349999999997</v>
      </c>
      <c r="J6898" s="135">
        <v>-98950.54</v>
      </c>
      <c r="K6898" s="154" t="str">
        <f>VLOOKUP(C6898,ResCat!$A$2:$B$268,2,FALSE)</f>
        <v>PPOIFP</v>
      </c>
    </row>
    <row r="6899" spans="3:11" x14ac:dyDescent="0.25">
      <c r="C6899" s="134" t="s">
        <v>182</v>
      </c>
      <c r="D6899" s="134" t="s">
        <v>1</v>
      </c>
      <c r="E6899" s="134" t="s">
        <v>320</v>
      </c>
      <c r="F6899" s="134" t="s">
        <v>310</v>
      </c>
      <c r="G6899" s="134" t="s">
        <v>315</v>
      </c>
      <c r="H6899" s="135">
        <v>-4660.6099999999951</v>
      </c>
      <c r="I6899" s="135">
        <v>-4231.9499999999989</v>
      </c>
      <c r="J6899" s="135">
        <v>93942.669999999984</v>
      </c>
      <c r="K6899" s="154" t="str">
        <f>VLOOKUP(C6899,ResCat!$A$2:$B$268,2,FALSE)</f>
        <v>PPOIFP</v>
      </c>
    </row>
    <row r="6900" spans="3:11" x14ac:dyDescent="0.25">
      <c r="C6900" s="134" t="s">
        <v>182</v>
      </c>
      <c r="D6900" s="134" t="s">
        <v>1</v>
      </c>
      <c r="E6900" s="134" t="s">
        <v>322</v>
      </c>
      <c r="F6900" s="134" t="s">
        <v>310</v>
      </c>
      <c r="G6900" s="134" t="s">
        <v>341</v>
      </c>
      <c r="H6900" s="135">
        <v>-7866.7300000000041</v>
      </c>
      <c r="I6900" s="135">
        <v>-14361.530000000017</v>
      </c>
      <c r="J6900" s="135">
        <v>-27077.779999999981</v>
      </c>
      <c r="K6900" s="154" t="str">
        <f>VLOOKUP(C6900,ResCat!$A$2:$B$268,2,FALSE)</f>
        <v>PPOIFP</v>
      </c>
    </row>
    <row r="6901" spans="3:11" x14ac:dyDescent="0.25">
      <c r="C6901" s="134" t="s">
        <v>182</v>
      </c>
      <c r="D6901" s="134" t="s">
        <v>1</v>
      </c>
      <c r="E6901" s="134" t="s">
        <v>324</v>
      </c>
      <c r="F6901" s="134" t="s">
        <v>310</v>
      </c>
      <c r="G6901" s="134" t="s">
        <v>340</v>
      </c>
      <c r="H6901" s="135">
        <v>74766.689999999973</v>
      </c>
      <c r="I6901" s="135">
        <v>77464.329999999973</v>
      </c>
      <c r="J6901" s="135">
        <v>283609.44999999995</v>
      </c>
      <c r="K6901" s="154" t="str">
        <f>VLOOKUP(C6901,ResCat!$A$2:$B$268,2,FALSE)</f>
        <v>PPOIFP</v>
      </c>
    </row>
    <row r="6902" spans="3:11" x14ac:dyDescent="0.25">
      <c r="C6902" s="134" t="s">
        <v>182</v>
      </c>
      <c r="D6902" s="134" t="s">
        <v>1</v>
      </c>
      <c r="E6902" s="134" t="s">
        <v>326</v>
      </c>
      <c r="F6902" s="134" t="s">
        <v>310</v>
      </c>
      <c r="G6902" s="134" t="s">
        <v>317</v>
      </c>
      <c r="H6902" s="135">
        <v>53627.049999999988</v>
      </c>
      <c r="I6902" s="135">
        <v>65520.979999999945</v>
      </c>
      <c r="J6902" s="135">
        <v>443539.56999999995</v>
      </c>
      <c r="K6902" s="154" t="str">
        <f>VLOOKUP(C6902,ResCat!$A$2:$B$268,2,FALSE)</f>
        <v>PPOIFP</v>
      </c>
    </row>
    <row r="6903" spans="3:11" x14ac:dyDescent="0.25">
      <c r="C6903" s="134" t="s">
        <v>182</v>
      </c>
      <c r="D6903" s="134" t="s">
        <v>1</v>
      </c>
      <c r="E6903" s="134" t="s">
        <v>328</v>
      </c>
      <c r="F6903" s="134" t="s">
        <v>310</v>
      </c>
      <c r="G6903" s="134" t="s">
        <v>319</v>
      </c>
      <c r="H6903" s="135">
        <v>95536.589999999967</v>
      </c>
      <c r="I6903" s="135">
        <v>94276.030000000072</v>
      </c>
      <c r="J6903" s="135">
        <v>377991.05000000005</v>
      </c>
      <c r="K6903" s="154" t="str">
        <f>VLOOKUP(C6903,ResCat!$A$2:$B$268,2,FALSE)</f>
        <v>PPOIFP</v>
      </c>
    </row>
    <row r="6904" spans="3:11" x14ac:dyDescent="0.25">
      <c r="C6904" s="134" t="s">
        <v>182</v>
      </c>
      <c r="D6904" s="134" t="s">
        <v>1</v>
      </c>
      <c r="E6904" s="134" t="s">
        <v>330</v>
      </c>
      <c r="F6904" s="134" t="s">
        <v>310</v>
      </c>
      <c r="G6904" s="134" t="s">
        <v>321</v>
      </c>
      <c r="H6904" s="135">
        <v>81964.329999999944</v>
      </c>
      <c r="I6904" s="135">
        <v>83362.29999999993</v>
      </c>
      <c r="J6904" s="135">
        <v>151465.78999999998</v>
      </c>
      <c r="K6904" s="154" t="str">
        <f>VLOOKUP(C6904,ResCat!$A$2:$B$268,2,FALSE)</f>
        <v>PPOIFP</v>
      </c>
    </row>
    <row r="6905" spans="3:11" x14ac:dyDescent="0.25">
      <c r="C6905" s="134" t="s">
        <v>182</v>
      </c>
      <c r="D6905" s="134" t="s">
        <v>1</v>
      </c>
      <c r="E6905" s="134" t="s">
        <v>332</v>
      </c>
      <c r="F6905" s="134" t="s">
        <v>310</v>
      </c>
      <c r="G6905" s="134" t="s">
        <v>323</v>
      </c>
      <c r="H6905" s="135">
        <v>144940.40999999995</v>
      </c>
      <c r="I6905" s="135">
        <v>148525.04999999999</v>
      </c>
      <c r="J6905" s="135">
        <v>648551.64999999991</v>
      </c>
      <c r="K6905" s="154" t="str">
        <f>VLOOKUP(C6905,ResCat!$A$2:$B$268,2,FALSE)</f>
        <v>PPOIFP</v>
      </c>
    </row>
    <row r="6906" spans="3:11" x14ac:dyDescent="0.25">
      <c r="C6906" s="134" t="s">
        <v>182</v>
      </c>
      <c r="D6906" s="134" t="s">
        <v>1</v>
      </c>
      <c r="E6906" s="134" t="s">
        <v>335</v>
      </c>
      <c r="F6906" s="134" t="s">
        <v>310</v>
      </c>
      <c r="G6906" s="134" t="s">
        <v>325</v>
      </c>
      <c r="H6906" s="135">
        <v>169403.05999999985</v>
      </c>
      <c r="I6906" s="135">
        <v>164505.02999999997</v>
      </c>
      <c r="J6906" s="135">
        <v>700836.79000000015</v>
      </c>
      <c r="K6906" s="154" t="str">
        <f>VLOOKUP(C6906,ResCat!$A$2:$B$268,2,FALSE)</f>
        <v>PPOIFP</v>
      </c>
    </row>
    <row r="6907" spans="3:11" x14ac:dyDescent="0.25">
      <c r="C6907" s="134" t="s">
        <v>182</v>
      </c>
      <c r="D6907" s="134" t="s">
        <v>1</v>
      </c>
      <c r="E6907" s="134" t="s">
        <v>4</v>
      </c>
      <c r="F6907" s="134" t="s">
        <v>310</v>
      </c>
      <c r="G6907" s="134" t="s">
        <v>327</v>
      </c>
      <c r="H6907" s="135">
        <v>264614.94999999995</v>
      </c>
      <c r="I6907" s="135">
        <v>261489.94000000003</v>
      </c>
      <c r="J6907" s="135">
        <v>695444.67</v>
      </c>
      <c r="K6907" s="154" t="str">
        <f>VLOOKUP(C6907,ResCat!$A$2:$B$268,2,FALSE)</f>
        <v>PPOIFP</v>
      </c>
    </row>
    <row r="6908" spans="3:11" x14ac:dyDescent="0.25">
      <c r="C6908" s="134" t="s">
        <v>182</v>
      </c>
      <c r="D6908" s="134" t="s">
        <v>1</v>
      </c>
      <c r="E6908" s="134" t="s">
        <v>511</v>
      </c>
      <c r="F6908" s="134" t="s">
        <v>310</v>
      </c>
      <c r="G6908" s="134" t="s">
        <v>329</v>
      </c>
      <c r="H6908" s="135">
        <v>627787.73</v>
      </c>
      <c r="I6908" s="135">
        <v>650732.46000000031</v>
      </c>
      <c r="J6908" s="135">
        <v>1722463.0300000005</v>
      </c>
      <c r="K6908" s="154" t="str">
        <f>VLOOKUP(C6908,ResCat!$A$2:$B$268,2,FALSE)</f>
        <v>PPOIFP</v>
      </c>
    </row>
    <row r="6909" spans="3:11" x14ac:dyDescent="0.25">
      <c r="C6909" s="134" t="s">
        <v>182</v>
      </c>
      <c r="D6909" s="134" t="s">
        <v>1</v>
      </c>
      <c r="E6909" s="134" t="s">
        <v>969</v>
      </c>
      <c r="F6909" s="134" t="s">
        <v>310</v>
      </c>
      <c r="G6909" s="134" t="s">
        <v>331</v>
      </c>
      <c r="H6909" s="135">
        <v>878460.12000000034</v>
      </c>
      <c r="I6909" s="135">
        <v>906284.65000000061</v>
      </c>
      <c r="J6909" s="135">
        <v>2667693.4500000016</v>
      </c>
      <c r="K6909" s="154" t="str">
        <f>VLOOKUP(C6909,ResCat!$A$2:$B$268,2,FALSE)</f>
        <v>PPOIFP</v>
      </c>
    </row>
    <row r="6910" spans="3:11" x14ac:dyDescent="0.25">
      <c r="C6910" s="134" t="s">
        <v>182</v>
      </c>
      <c r="D6910" s="134" t="s">
        <v>1</v>
      </c>
      <c r="E6910" s="134" t="s">
        <v>961</v>
      </c>
      <c r="F6910" s="134" t="s">
        <v>310</v>
      </c>
      <c r="G6910" s="134" t="s">
        <v>334</v>
      </c>
      <c r="H6910" s="135">
        <v>1626937.5899999978</v>
      </c>
      <c r="I6910" s="135">
        <v>1742952.0199999984</v>
      </c>
      <c r="J6910" s="135">
        <v>5660903.4699999979</v>
      </c>
      <c r="K6910" s="154" t="str">
        <f>VLOOKUP(C6910,ResCat!$A$2:$B$268,2,FALSE)</f>
        <v>PPOIFP</v>
      </c>
    </row>
    <row r="6911" spans="3:11" x14ac:dyDescent="0.25">
      <c r="C6911" s="134" t="s">
        <v>182</v>
      </c>
      <c r="D6911" s="134" t="s">
        <v>1</v>
      </c>
      <c r="E6911" s="134" t="s">
        <v>970</v>
      </c>
      <c r="F6911" s="134" t="s">
        <v>310</v>
      </c>
      <c r="G6911" s="134" t="s">
        <v>333</v>
      </c>
      <c r="H6911" s="135">
        <v>11882211.579999935</v>
      </c>
      <c r="I6911" s="135">
        <v>13357149.519999988</v>
      </c>
      <c r="J6911" s="135">
        <v>37972900.019999899</v>
      </c>
      <c r="K6911" s="154" t="str">
        <f>VLOOKUP(C6911,ResCat!$A$2:$B$268,2,FALSE)</f>
        <v>PPOIFP</v>
      </c>
    </row>
    <row r="6912" spans="3:11" x14ac:dyDescent="0.25">
      <c r="C6912" s="134" t="s">
        <v>182</v>
      </c>
      <c r="D6912" s="134" t="s">
        <v>1</v>
      </c>
      <c r="E6912" s="134" t="s">
        <v>1023</v>
      </c>
      <c r="F6912" s="134" t="s">
        <v>310</v>
      </c>
      <c r="G6912" s="134" t="s">
        <v>308</v>
      </c>
      <c r="H6912" s="135">
        <v>7096819.4100000216</v>
      </c>
      <c r="I6912" s="135">
        <v>9961939.0800000634</v>
      </c>
      <c r="J6912" s="135">
        <v>26733342.309999969</v>
      </c>
      <c r="K6912" s="154" t="str">
        <f>VLOOKUP(C6912,ResCat!$A$2:$B$268,2,FALSE)</f>
        <v>PPOIFP</v>
      </c>
    </row>
    <row r="6913" spans="3:11" x14ac:dyDescent="0.25">
      <c r="C6913" s="134" t="s">
        <v>183</v>
      </c>
      <c r="D6913" s="134" t="s">
        <v>3</v>
      </c>
      <c r="E6913" s="134" t="s">
        <v>337</v>
      </c>
      <c r="F6913" s="134" t="s">
        <v>310</v>
      </c>
      <c r="G6913" s="134" t="s">
        <v>311</v>
      </c>
      <c r="H6913" s="135">
        <v>0</v>
      </c>
      <c r="I6913" s="135">
        <v>44.72</v>
      </c>
      <c r="J6913" s="135">
        <v>44.72</v>
      </c>
      <c r="K6913" s="154" t="str">
        <f>VLOOKUP(C6913,ResCat!$A$2:$B$268,2,FALSE)</f>
        <v>PPOIFP</v>
      </c>
    </row>
    <row r="6914" spans="3:11" x14ac:dyDescent="0.25">
      <c r="C6914" s="134" t="s">
        <v>183</v>
      </c>
      <c r="D6914" s="134" t="s">
        <v>3</v>
      </c>
      <c r="E6914" s="134" t="s">
        <v>352</v>
      </c>
      <c r="F6914" s="134" t="s">
        <v>310</v>
      </c>
      <c r="G6914" s="134" t="s">
        <v>351</v>
      </c>
      <c r="H6914" s="135">
        <v>100.22</v>
      </c>
      <c r="I6914" s="135">
        <v>2652.8799999999997</v>
      </c>
      <c r="J6914" s="135">
        <v>6470.22</v>
      </c>
      <c r="K6914" s="154" t="str">
        <f>VLOOKUP(C6914,ResCat!$A$2:$B$268,2,FALSE)</f>
        <v>PPOIFP</v>
      </c>
    </row>
    <row r="6915" spans="3:11" x14ac:dyDescent="0.25">
      <c r="C6915" s="134" t="s">
        <v>183</v>
      </c>
      <c r="D6915" s="134" t="s">
        <v>3</v>
      </c>
      <c r="E6915" s="134" t="s">
        <v>347</v>
      </c>
      <c r="F6915" s="134" t="s">
        <v>310</v>
      </c>
      <c r="G6915" s="134" t="s">
        <v>360</v>
      </c>
      <c r="H6915" s="135">
        <v>40.67</v>
      </c>
      <c r="I6915" s="135">
        <v>52.43</v>
      </c>
      <c r="J6915" s="135">
        <v>-104.34</v>
      </c>
      <c r="K6915" s="154" t="str">
        <f>VLOOKUP(C6915,ResCat!$A$2:$B$268,2,FALSE)</f>
        <v>PPOIFP</v>
      </c>
    </row>
    <row r="6916" spans="3:11" x14ac:dyDescent="0.25">
      <c r="C6916" s="134" t="s">
        <v>183</v>
      </c>
      <c r="D6916" s="134" t="s">
        <v>3</v>
      </c>
      <c r="E6916" s="134" t="s">
        <v>361</v>
      </c>
      <c r="F6916" s="134" t="s">
        <v>310</v>
      </c>
      <c r="G6916" s="134" t="s">
        <v>355</v>
      </c>
      <c r="H6916" s="135">
        <v>901.13</v>
      </c>
      <c r="I6916" s="135">
        <v>53.49</v>
      </c>
      <c r="J6916" s="135">
        <v>97.73</v>
      </c>
      <c r="K6916" s="154" t="str">
        <f>VLOOKUP(C6916,ResCat!$A$2:$B$268,2,FALSE)</f>
        <v>PPOIFP</v>
      </c>
    </row>
    <row r="6917" spans="3:11" x14ac:dyDescent="0.25">
      <c r="C6917" s="134" t="s">
        <v>183</v>
      </c>
      <c r="D6917" s="134" t="s">
        <v>3</v>
      </c>
      <c r="E6917" s="134" t="s">
        <v>312</v>
      </c>
      <c r="F6917" s="134" t="s">
        <v>310</v>
      </c>
      <c r="G6917" s="134" t="s">
        <v>364</v>
      </c>
      <c r="H6917" s="135">
        <v>137.5</v>
      </c>
      <c r="I6917" s="135">
        <v>995</v>
      </c>
      <c r="J6917" s="135">
        <v>2075</v>
      </c>
      <c r="K6917" s="154" t="str">
        <f>VLOOKUP(C6917,ResCat!$A$2:$B$268,2,FALSE)</f>
        <v>PPOIFP</v>
      </c>
    </row>
    <row r="6918" spans="3:11" x14ac:dyDescent="0.25">
      <c r="C6918" s="134" t="s">
        <v>183</v>
      </c>
      <c r="D6918" s="134" t="s">
        <v>3</v>
      </c>
      <c r="E6918" s="134" t="s">
        <v>357</v>
      </c>
      <c r="F6918" s="134" t="s">
        <v>310</v>
      </c>
      <c r="G6918" s="134" t="s">
        <v>338</v>
      </c>
      <c r="H6918" s="135">
        <v>777.05</v>
      </c>
      <c r="I6918" s="135">
        <v>919.96</v>
      </c>
      <c r="J6918" s="135">
        <v>1104.18</v>
      </c>
      <c r="K6918" s="154" t="str">
        <f>VLOOKUP(C6918,ResCat!$A$2:$B$268,2,FALSE)</f>
        <v>PPOIFP</v>
      </c>
    </row>
    <row r="6919" spans="3:11" x14ac:dyDescent="0.25">
      <c r="C6919" s="134" t="s">
        <v>183</v>
      </c>
      <c r="D6919" s="134" t="s">
        <v>3</v>
      </c>
      <c r="E6919" s="134" t="s">
        <v>314</v>
      </c>
      <c r="F6919" s="134" t="s">
        <v>310</v>
      </c>
      <c r="G6919" s="134" t="s">
        <v>356</v>
      </c>
      <c r="H6919" s="135">
        <v>-364.69</v>
      </c>
      <c r="I6919" s="135">
        <v>-179.31000000000003</v>
      </c>
      <c r="J6919" s="135">
        <v>155.38</v>
      </c>
      <c r="K6919" s="154" t="str">
        <f>VLOOKUP(C6919,ResCat!$A$2:$B$268,2,FALSE)</f>
        <v>PPOIFP</v>
      </c>
    </row>
    <row r="6920" spans="3:11" x14ac:dyDescent="0.25">
      <c r="C6920" s="134" t="s">
        <v>183</v>
      </c>
      <c r="D6920" s="134" t="s">
        <v>3</v>
      </c>
      <c r="E6920" s="134" t="s">
        <v>339</v>
      </c>
      <c r="F6920" s="134" t="s">
        <v>310</v>
      </c>
      <c r="G6920" s="134" t="s">
        <v>353</v>
      </c>
      <c r="H6920" s="135">
        <v>762.38000000000011</v>
      </c>
      <c r="I6920" s="135">
        <v>81.990000000000038</v>
      </c>
      <c r="J6920" s="135">
        <v>3178.95</v>
      </c>
      <c r="K6920" s="154" t="str">
        <f>VLOOKUP(C6920,ResCat!$A$2:$B$268,2,FALSE)</f>
        <v>PPOIFP</v>
      </c>
    </row>
    <row r="6921" spans="3:11" x14ac:dyDescent="0.25">
      <c r="C6921" s="134" t="s">
        <v>183</v>
      </c>
      <c r="D6921" s="134" t="s">
        <v>3</v>
      </c>
      <c r="E6921" s="134" t="s">
        <v>342</v>
      </c>
      <c r="F6921" s="134" t="s">
        <v>310</v>
      </c>
      <c r="G6921" s="134" t="s">
        <v>348</v>
      </c>
      <c r="H6921" s="135">
        <v>-667.47</v>
      </c>
      <c r="I6921" s="135">
        <v>-720.34999999999991</v>
      </c>
      <c r="J6921" s="135">
        <v>-8.2100000000000009</v>
      </c>
      <c r="K6921" s="154" t="str">
        <f>VLOOKUP(C6921,ResCat!$A$2:$B$268,2,FALSE)</f>
        <v>PPOIFP</v>
      </c>
    </row>
    <row r="6922" spans="3:11" x14ac:dyDescent="0.25">
      <c r="C6922" s="134" t="s">
        <v>183</v>
      </c>
      <c r="D6922" s="134" t="s">
        <v>3</v>
      </c>
      <c r="E6922" s="134" t="s">
        <v>316</v>
      </c>
      <c r="F6922" s="134" t="s">
        <v>310</v>
      </c>
      <c r="G6922" s="134" t="s">
        <v>313</v>
      </c>
      <c r="H6922" s="135">
        <v>-1008.54</v>
      </c>
      <c r="I6922" s="135">
        <v>-1056.45</v>
      </c>
      <c r="J6922" s="135">
        <v>-610.91000000000008</v>
      </c>
      <c r="K6922" s="154" t="str">
        <f>VLOOKUP(C6922,ResCat!$A$2:$B$268,2,FALSE)</f>
        <v>PPOIFP</v>
      </c>
    </row>
    <row r="6923" spans="3:11" x14ac:dyDescent="0.25">
      <c r="C6923" s="134" t="s">
        <v>183</v>
      </c>
      <c r="D6923" s="134" t="s">
        <v>3</v>
      </c>
      <c r="E6923" s="134" t="s">
        <v>318</v>
      </c>
      <c r="F6923" s="134" t="s">
        <v>310</v>
      </c>
      <c r="G6923" s="134" t="s">
        <v>358</v>
      </c>
      <c r="H6923" s="135">
        <v>-1296.3</v>
      </c>
      <c r="I6923" s="135">
        <v>-1740.27</v>
      </c>
      <c r="J6923" s="135">
        <v>7.1099999999999994</v>
      </c>
      <c r="K6923" s="154" t="str">
        <f>VLOOKUP(C6923,ResCat!$A$2:$B$268,2,FALSE)</f>
        <v>PPOIFP</v>
      </c>
    </row>
    <row r="6924" spans="3:11" x14ac:dyDescent="0.25">
      <c r="C6924" s="134" t="s">
        <v>183</v>
      </c>
      <c r="D6924" s="134" t="s">
        <v>3</v>
      </c>
      <c r="E6924" s="134" t="s">
        <v>320</v>
      </c>
      <c r="F6924" s="134" t="s">
        <v>310</v>
      </c>
      <c r="G6924" s="134" t="s">
        <v>315</v>
      </c>
      <c r="H6924" s="135">
        <v>682.98000000000013</v>
      </c>
      <c r="I6924" s="135">
        <v>236.73000000000019</v>
      </c>
      <c r="J6924" s="135">
        <v>-170.33999999999997</v>
      </c>
      <c r="K6924" s="154" t="str">
        <f>VLOOKUP(C6924,ResCat!$A$2:$B$268,2,FALSE)</f>
        <v>PPOIFP</v>
      </c>
    </row>
    <row r="6925" spans="3:11" x14ac:dyDescent="0.25">
      <c r="C6925" s="134" t="s">
        <v>183</v>
      </c>
      <c r="D6925" s="134" t="s">
        <v>3</v>
      </c>
      <c r="E6925" s="134" t="s">
        <v>322</v>
      </c>
      <c r="F6925" s="134" t="s">
        <v>310</v>
      </c>
      <c r="G6925" s="134" t="s">
        <v>341</v>
      </c>
      <c r="H6925" s="135">
        <v>33953.499999999985</v>
      </c>
      <c r="I6925" s="135">
        <v>70926.959999999977</v>
      </c>
      <c r="J6925" s="135">
        <v>178273.91999999993</v>
      </c>
      <c r="K6925" s="154" t="str">
        <f>VLOOKUP(C6925,ResCat!$A$2:$B$268,2,FALSE)</f>
        <v>PPOIFP</v>
      </c>
    </row>
    <row r="6926" spans="3:11" x14ac:dyDescent="0.25">
      <c r="C6926" s="134" t="s">
        <v>183</v>
      </c>
      <c r="D6926" s="134" t="s">
        <v>3</v>
      </c>
      <c r="E6926" s="134" t="s">
        <v>324</v>
      </c>
      <c r="F6926" s="134" t="s">
        <v>310</v>
      </c>
      <c r="G6926" s="134" t="s">
        <v>340</v>
      </c>
      <c r="H6926" s="135">
        <v>17676.599999999995</v>
      </c>
      <c r="I6926" s="135">
        <v>38756.079999999987</v>
      </c>
      <c r="J6926" s="135">
        <v>103955.04000000002</v>
      </c>
      <c r="K6926" s="154" t="str">
        <f>VLOOKUP(C6926,ResCat!$A$2:$B$268,2,FALSE)</f>
        <v>PPOIFP</v>
      </c>
    </row>
    <row r="6927" spans="3:11" x14ac:dyDescent="0.25">
      <c r="C6927" s="134" t="s">
        <v>183</v>
      </c>
      <c r="D6927" s="134" t="s">
        <v>3</v>
      </c>
      <c r="E6927" s="134" t="s">
        <v>326</v>
      </c>
      <c r="F6927" s="134" t="s">
        <v>310</v>
      </c>
      <c r="G6927" s="134" t="s">
        <v>317</v>
      </c>
      <c r="H6927" s="135">
        <v>-49464.609999999993</v>
      </c>
      <c r="I6927" s="135">
        <v>-50858.060000000012</v>
      </c>
      <c r="J6927" s="135">
        <v>-36106.080000000024</v>
      </c>
      <c r="K6927" s="154" t="str">
        <f>VLOOKUP(C6927,ResCat!$A$2:$B$268,2,FALSE)</f>
        <v>PPOIFP</v>
      </c>
    </row>
    <row r="6928" spans="3:11" x14ac:dyDescent="0.25">
      <c r="C6928" s="134" t="s">
        <v>183</v>
      </c>
      <c r="D6928" s="134" t="s">
        <v>3</v>
      </c>
      <c r="E6928" s="134" t="s">
        <v>328</v>
      </c>
      <c r="F6928" s="134" t="s">
        <v>310</v>
      </c>
      <c r="G6928" s="134" t="s">
        <v>319</v>
      </c>
      <c r="H6928" s="135">
        <v>11260.999999999998</v>
      </c>
      <c r="I6928" s="135">
        <v>11214.51</v>
      </c>
      <c r="J6928" s="135">
        <v>26408.619999999992</v>
      </c>
      <c r="K6928" s="154" t="str">
        <f>VLOOKUP(C6928,ResCat!$A$2:$B$268,2,FALSE)</f>
        <v>PPOIFP</v>
      </c>
    </row>
    <row r="6929" spans="3:11" x14ac:dyDescent="0.25">
      <c r="C6929" s="134" t="s">
        <v>183</v>
      </c>
      <c r="D6929" s="134" t="s">
        <v>3</v>
      </c>
      <c r="E6929" s="134" t="s">
        <v>330</v>
      </c>
      <c r="F6929" s="134" t="s">
        <v>310</v>
      </c>
      <c r="G6929" s="134" t="s">
        <v>321</v>
      </c>
      <c r="H6929" s="135">
        <v>12583.449999999995</v>
      </c>
      <c r="I6929" s="135">
        <v>9980.760000000002</v>
      </c>
      <c r="J6929" s="135">
        <v>23862.629999999997</v>
      </c>
      <c r="K6929" s="154" t="str">
        <f>VLOOKUP(C6929,ResCat!$A$2:$B$268,2,FALSE)</f>
        <v>PPOIFP</v>
      </c>
    </row>
    <row r="6930" spans="3:11" x14ac:dyDescent="0.25">
      <c r="C6930" s="134" t="s">
        <v>183</v>
      </c>
      <c r="D6930" s="134" t="s">
        <v>3</v>
      </c>
      <c r="E6930" s="134" t="s">
        <v>332</v>
      </c>
      <c r="F6930" s="134" t="s">
        <v>310</v>
      </c>
      <c r="G6930" s="134" t="s">
        <v>323</v>
      </c>
      <c r="H6930" s="135">
        <v>3409.6099999999992</v>
      </c>
      <c r="I6930" s="135">
        <v>5372.9399999999978</v>
      </c>
      <c r="J6930" s="135">
        <v>24382.13</v>
      </c>
      <c r="K6930" s="154" t="str">
        <f>VLOOKUP(C6930,ResCat!$A$2:$B$268,2,FALSE)</f>
        <v>PPOIFP</v>
      </c>
    </row>
    <row r="6931" spans="3:11" x14ac:dyDescent="0.25">
      <c r="C6931" s="134" t="s">
        <v>183</v>
      </c>
      <c r="D6931" s="134" t="s">
        <v>3</v>
      </c>
      <c r="E6931" s="134" t="s">
        <v>335</v>
      </c>
      <c r="F6931" s="134" t="s">
        <v>310</v>
      </c>
      <c r="G6931" s="134" t="s">
        <v>325</v>
      </c>
      <c r="H6931" s="135">
        <v>16406.409999999989</v>
      </c>
      <c r="I6931" s="135">
        <v>20206.850000000006</v>
      </c>
      <c r="J6931" s="135">
        <v>48241.07</v>
      </c>
      <c r="K6931" s="154" t="str">
        <f>VLOOKUP(C6931,ResCat!$A$2:$B$268,2,FALSE)</f>
        <v>PPOIFP</v>
      </c>
    </row>
    <row r="6932" spans="3:11" x14ac:dyDescent="0.25">
      <c r="C6932" s="134" t="s">
        <v>183</v>
      </c>
      <c r="D6932" s="134" t="s">
        <v>3</v>
      </c>
      <c r="E6932" s="134" t="s">
        <v>4</v>
      </c>
      <c r="F6932" s="134" t="s">
        <v>310</v>
      </c>
      <c r="G6932" s="134" t="s">
        <v>327</v>
      </c>
      <c r="H6932" s="135">
        <v>10569.330000000004</v>
      </c>
      <c r="I6932" s="135">
        <v>19159.07</v>
      </c>
      <c r="J6932" s="135">
        <v>93394.26</v>
      </c>
      <c r="K6932" s="154" t="str">
        <f>VLOOKUP(C6932,ResCat!$A$2:$B$268,2,FALSE)</f>
        <v>PPOIFP</v>
      </c>
    </row>
    <row r="6933" spans="3:11" x14ac:dyDescent="0.25">
      <c r="C6933" s="134" t="s">
        <v>183</v>
      </c>
      <c r="D6933" s="134" t="s">
        <v>3</v>
      </c>
      <c r="E6933" s="134" t="s">
        <v>511</v>
      </c>
      <c r="F6933" s="134" t="s">
        <v>310</v>
      </c>
      <c r="G6933" s="134" t="s">
        <v>329</v>
      </c>
      <c r="H6933" s="135">
        <v>24679.05</v>
      </c>
      <c r="I6933" s="135">
        <v>36602.289999999986</v>
      </c>
      <c r="J6933" s="135">
        <v>98061.74</v>
      </c>
      <c r="K6933" s="154" t="str">
        <f>VLOOKUP(C6933,ResCat!$A$2:$B$268,2,FALSE)</f>
        <v>PPOIFP</v>
      </c>
    </row>
    <row r="6934" spans="3:11" x14ac:dyDescent="0.25">
      <c r="C6934" s="134" t="s">
        <v>183</v>
      </c>
      <c r="D6934" s="134" t="s">
        <v>3</v>
      </c>
      <c r="E6934" s="134" t="s">
        <v>969</v>
      </c>
      <c r="F6934" s="134" t="s">
        <v>310</v>
      </c>
      <c r="G6934" s="134" t="s">
        <v>331</v>
      </c>
      <c r="H6934" s="135">
        <v>60216.289999999972</v>
      </c>
      <c r="I6934" s="135">
        <v>91494.570000000051</v>
      </c>
      <c r="J6934" s="135">
        <v>244905.5400000001</v>
      </c>
      <c r="K6934" s="154" t="str">
        <f>VLOOKUP(C6934,ResCat!$A$2:$B$268,2,FALSE)</f>
        <v>PPOIFP</v>
      </c>
    </row>
    <row r="6935" spans="3:11" x14ac:dyDescent="0.25">
      <c r="C6935" s="134" t="s">
        <v>183</v>
      </c>
      <c r="D6935" s="134" t="s">
        <v>3</v>
      </c>
      <c r="E6935" s="134" t="s">
        <v>961</v>
      </c>
      <c r="F6935" s="134" t="s">
        <v>310</v>
      </c>
      <c r="G6935" s="134" t="s">
        <v>334</v>
      </c>
      <c r="H6935" s="135">
        <v>135778.46000000025</v>
      </c>
      <c r="I6935" s="135">
        <v>195099.41000000015</v>
      </c>
      <c r="J6935" s="135">
        <v>546504.4499999996</v>
      </c>
      <c r="K6935" s="154" t="str">
        <f>VLOOKUP(C6935,ResCat!$A$2:$B$268,2,FALSE)</f>
        <v>PPOIFP</v>
      </c>
    </row>
    <row r="6936" spans="3:11" x14ac:dyDescent="0.25">
      <c r="C6936" s="134" t="s">
        <v>183</v>
      </c>
      <c r="D6936" s="134" t="s">
        <v>3</v>
      </c>
      <c r="E6936" s="134" t="s">
        <v>970</v>
      </c>
      <c r="F6936" s="134" t="s">
        <v>310</v>
      </c>
      <c r="G6936" s="134" t="s">
        <v>333</v>
      </c>
      <c r="H6936" s="135">
        <v>729402.48999999964</v>
      </c>
      <c r="I6936" s="135">
        <v>1096833.1299999978</v>
      </c>
      <c r="J6936" s="135">
        <v>3430664.8700000085</v>
      </c>
      <c r="K6936" s="154" t="str">
        <f>VLOOKUP(C6936,ResCat!$A$2:$B$268,2,FALSE)</f>
        <v>PPOIFP</v>
      </c>
    </row>
    <row r="6937" spans="3:11" x14ac:dyDescent="0.25">
      <c r="C6937" s="134" t="s">
        <v>183</v>
      </c>
      <c r="D6937" s="134" t="s">
        <v>3</v>
      </c>
      <c r="E6937" s="134" t="s">
        <v>1023</v>
      </c>
      <c r="F6937" s="134" t="s">
        <v>310</v>
      </c>
      <c r="G6937" s="134" t="s">
        <v>308</v>
      </c>
      <c r="H6937" s="135">
        <v>1300251.3800000001</v>
      </c>
      <c r="I6937" s="135">
        <v>2822708.3499999521</v>
      </c>
      <c r="J6937" s="135">
        <v>9640521.0399999917</v>
      </c>
      <c r="K6937" s="154" t="str">
        <f>VLOOKUP(C6937,ResCat!$A$2:$B$268,2,FALSE)</f>
        <v>PPOIFP</v>
      </c>
    </row>
    <row r="6938" spans="3:11" x14ac:dyDescent="0.25">
      <c r="C6938" s="134" t="s">
        <v>183</v>
      </c>
      <c r="D6938" s="134" t="s">
        <v>0</v>
      </c>
      <c r="E6938" s="134" t="s">
        <v>361</v>
      </c>
      <c r="F6938" s="134" t="s">
        <v>310</v>
      </c>
      <c r="G6938" s="134" t="s">
        <v>355</v>
      </c>
      <c r="H6938" s="135">
        <v>12447.369999999997</v>
      </c>
      <c r="I6938" s="135">
        <v>12447.369999999997</v>
      </c>
      <c r="J6938" s="135">
        <v>165846.46000000008</v>
      </c>
      <c r="K6938" s="154" t="str">
        <f>VLOOKUP(C6938,ResCat!$A$2:$B$268,2,FALSE)</f>
        <v>PPOIFP</v>
      </c>
    </row>
    <row r="6939" spans="3:11" x14ac:dyDescent="0.25">
      <c r="C6939" s="134" t="s">
        <v>183</v>
      </c>
      <c r="D6939" s="134" t="s">
        <v>0</v>
      </c>
      <c r="E6939" s="134" t="s">
        <v>312</v>
      </c>
      <c r="F6939" s="134" t="s">
        <v>310</v>
      </c>
      <c r="G6939" s="134" t="s">
        <v>364</v>
      </c>
      <c r="H6939" s="135">
        <v>-725.07</v>
      </c>
      <c r="I6939" s="135">
        <v>-1330.56</v>
      </c>
      <c r="J6939" s="135">
        <v>-1540</v>
      </c>
      <c r="K6939" s="154" t="str">
        <f>VLOOKUP(C6939,ResCat!$A$2:$B$268,2,FALSE)</f>
        <v>PPOIFP</v>
      </c>
    </row>
    <row r="6940" spans="3:11" x14ac:dyDescent="0.25">
      <c r="C6940" s="134" t="s">
        <v>183</v>
      </c>
      <c r="D6940" s="134" t="s">
        <v>0</v>
      </c>
      <c r="E6940" s="134" t="s">
        <v>339</v>
      </c>
      <c r="F6940" s="134" t="s">
        <v>310</v>
      </c>
      <c r="G6940" s="134" t="s">
        <v>353</v>
      </c>
      <c r="H6940" s="135">
        <v>0</v>
      </c>
      <c r="I6940" s="135">
        <v>0</v>
      </c>
      <c r="J6940" s="135">
        <v>0</v>
      </c>
      <c r="K6940" s="154" t="str">
        <f>VLOOKUP(C6940,ResCat!$A$2:$B$268,2,FALSE)</f>
        <v>PPOIFP</v>
      </c>
    </row>
    <row r="6941" spans="3:11" x14ac:dyDescent="0.25">
      <c r="C6941" s="134" t="s">
        <v>183</v>
      </c>
      <c r="D6941" s="134" t="s">
        <v>0</v>
      </c>
      <c r="E6941" s="134" t="s">
        <v>342</v>
      </c>
      <c r="F6941" s="134" t="s">
        <v>310</v>
      </c>
      <c r="G6941" s="134" t="s">
        <v>348</v>
      </c>
      <c r="H6941" s="135">
        <v>1617.48</v>
      </c>
      <c r="I6941" s="135">
        <v>1617.48</v>
      </c>
      <c r="J6941" s="135">
        <v>1617.48</v>
      </c>
      <c r="K6941" s="154" t="str">
        <f>VLOOKUP(C6941,ResCat!$A$2:$B$268,2,FALSE)</f>
        <v>PPOIFP</v>
      </c>
    </row>
    <row r="6942" spans="3:11" x14ac:dyDescent="0.25">
      <c r="C6942" s="134" t="s">
        <v>183</v>
      </c>
      <c r="D6942" s="134" t="s">
        <v>0</v>
      </c>
      <c r="E6942" s="134" t="s">
        <v>316</v>
      </c>
      <c r="F6942" s="134" t="s">
        <v>310</v>
      </c>
      <c r="G6942" s="134" t="s">
        <v>313</v>
      </c>
      <c r="H6942" s="135">
        <v>-19463.990000000002</v>
      </c>
      <c r="I6942" s="135">
        <v>-19463.990000000002</v>
      </c>
      <c r="J6942" s="135">
        <v>0</v>
      </c>
      <c r="K6942" s="154" t="str">
        <f>VLOOKUP(C6942,ResCat!$A$2:$B$268,2,FALSE)</f>
        <v>PPOIFP</v>
      </c>
    </row>
    <row r="6943" spans="3:11" x14ac:dyDescent="0.25">
      <c r="C6943" s="134" t="s">
        <v>183</v>
      </c>
      <c r="D6943" s="134" t="s">
        <v>0</v>
      </c>
      <c r="E6943" s="134" t="s">
        <v>318</v>
      </c>
      <c r="F6943" s="134" t="s">
        <v>310</v>
      </c>
      <c r="G6943" s="134" t="s">
        <v>358</v>
      </c>
      <c r="H6943" s="135">
        <v>21235</v>
      </c>
      <c r="I6943" s="135">
        <v>21235</v>
      </c>
      <c r="J6943" s="135">
        <v>38425</v>
      </c>
      <c r="K6943" s="154" t="str">
        <f>VLOOKUP(C6943,ResCat!$A$2:$B$268,2,FALSE)</f>
        <v>PPOIFP</v>
      </c>
    </row>
    <row r="6944" spans="3:11" x14ac:dyDescent="0.25">
      <c r="C6944" s="134" t="s">
        <v>183</v>
      </c>
      <c r="D6944" s="134" t="s">
        <v>0</v>
      </c>
      <c r="E6944" s="134" t="s">
        <v>320</v>
      </c>
      <c r="F6944" s="134" t="s">
        <v>310</v>
      </c>
      <c r="G6944" s="134" t="s">
        <v>315</v>
      </c>
      <c r="H6944" s="135">
        <v>35958.899999999994</v>
      </c>
      <c r="I6944" s="135">
        <v>42416.829999999994</v>
      </c>
      <c r="J6944" s="135">
        <v>52568</v>
      </c>
      <c r="K6944" s="154" t="str">
        <f>VLOOKUP(C6944,ResCat!$A$2:$B$268,2,FALSE)</f>
        <v>PPOIFP</v>
      </c>
    </row>
    <row r="6945" spans="3:11" x14ac:dyDescent="0.25">
      <c r="C6945" s="134" t="s">
        <v>183</v>
      </c>
      <c r="D6945" s="134" t="s">
        <v>0</v>
      </c>
      <c r="E6945" s="134" t="s">
        <v>322</v>
      </c>
      <c r="F6945" s="134" t="s">
        <v>310</v>
      </c>
      <c r="G6945" s="134" t="s">
        <v>341</v>
      </c>
      <c r="H6945" s="135">
        <v>154579.07</v>
      </c>
      <c r="I6945" s="135">
        <v>160334.72</v>
      </c>
      <c r="J6945" s="135">
        <v>229005.22</v>
      </c>
      <c r="K6945" s="154" t="str">
        <f>VLOOKUP(C6945,ResCat!$A$2:$B$268,2,FALSE)</f>
        <v>PPOIFP</v>
      </c>
    </row>
    <row r="6946" spans="3:11" x14ac:dyDescent="0.25">
      <c r="C6946" s="134" t="s">
        <v>183</v>
      </c>
      <c r="D6946" s="134" t="s">
        <v>0</v>
      </c>
      <c r="E6946" s="134" t="s">
        <v>326</v>
      </c>
      <c r="F6946" s="134" t="s">
        <v>310</v>
      </c>
      <c r="G6946" s="134" t="s">
        <v>317</v>
      </c>
      <c r="H6946" s="135">
        <v>54833.31</v>
      </c>
      <c r="I6946" s="135">
        <v>55050.83</v>
      </c>
      <c r="J6946" s="135">
        <v>-52.269999999996799</v>
      </c>
      <c r="K6946" s="154" t="str">
        <f>VLOOKUP(C6946,ResCat!$A$2:$B$268,2,FALSE)</f>
        <v>PPOIFP</v>
      </c>
    </row>
    <row r="6947" spans="3:11" x14ac:dyDescent="0.25">
      <c r="C6947" s="134" t="s">
        <v>183</v>
      </c>
      <c r="D6947" s="134" t="s">
        <v>0</v>
      </c>
      <c r="E6947" s="134" t="s">
        <v>328</v>
      </c>
      <c r="F6947" s="134" t="s">
        <v>310</v>
      </c>
      <c r="G6947" s="134" t="s">
        <v>319</v>
      </c>
      <c r="H6947" s="135">
        <v>16914.420000000002</v>
      </c>
      <c r="I6947" s="135">
        <v>17548.900000000001</v>
      </c>
      <c r="J6947" s="135">
        <v>89489</v>
      </c>
      <c r="K6947" s="154" t="str">
        <f>VLOOKUP(C6947,ResCat!$A$2:$B$268,2,FALSE)</f>
        <v>PPOIFP</v>
      </c>
    </row>
    <row r="6948" spans="3:11" x14ac:dyDescent="0.25">
      <c r="C6948" s="134" t="s">
        <v>183</v>
      </c>
      <c r="D6948" s="134" t="s">
        <v>0</v>
      </c>
      <c r="E6948" s="134" t="s">
        <v>330</v>
      </c>
      <c r="F6948" s="134" t="s">
        <v>310</v>
      </c>
      <c r="G6948" s="134" t="s">
        <v>321</v>
      </c>
      <c r="H6948" s="135">
        <v>23323.379999999997</v>
      </c>
      <c r="I6948" s="135">
        <v>23322.059999999998</v>
      </c>
      <c r="J6948" s="135">
        <v>18745.419999999998</v>
      </c>
      <c r="K6948" s="154" t="str">
        <f>VLOOKUP(C6948,ResCat!$A$2:$B$268,2,FALSE)</f>
        <v>PPOIFP</v>
      </c>
    </row>
    <row r="6949" spans="3:11" x14ac:dyDescent="0.25">
      <c r="C6949" s="134" t="s">
        <v>183</v>
      </c>
      <c r="D6949" s="134" t="s">
        <v>0</v>
      </c>
      <c r="E6949" s="134" t="s">
        <v>332</v>
      </c>
      <c r="F6949" s="134" t="s">
        <v>310</v>
      </c>
      <c r="G6949" s="134" t="s">
        <v>323</v>
      </c>
      <c r="H6949" s="135">
        <v>0</v>
      </c>
      <c r="I6949" s="135">
        <v>5418</v>
      </c>
      <c r="J6949" s="135">
        <v>26460</v>
      </c>
      <c r="K6949" s="154" t="str">
        <f>VLOOKUP(C6949,ResCat!$A$2:$B$268,2,FALSE)</f>
        <v>PPOIFP</v>
      </c>
    </row>
    <row r="6950" spans="3:11" x14ac:dyDescent="0.25">
      <c r="C6950" s="134" t="s">
        <v>183</v>
      </c>
      <c r="D6950" s="134" t="s">
        <v>0</v>
      </c>
      <c r="E6950" s="134" t="s">
        <v>335</v>
      </c>
      <c r="F6950" s="134" t="s">
        <v>310</v>
      </c>
      <c r="G6950" s="134" t="s">
        <v>325</v>
      </c>
      <c r="H6950" s="135">
        <v>208562.14</v>
      </c>
      <c r="I6950" s="135">
        <v>212503.87</v>
      </c>
      <c r="J6950" s="135">
        <v>347283.18000000005</v>
      </c>
      <c r="K6950" s="154" t="str">
        <f>VLOOKUP(C6950,ResCat!$A$2:$B$268,2,FALSE)</f>
        <v>PPOIFP</v>
      </c>
    </row>
    <row r="6951" spans="3:11" x14ac:dyDescent="0.25">
      <c r="C6951" s="134" t="s">
        <v>183</v>
      </c>
      <c r="D6951" s="134" t="s">
        <v>0</v>
      </c>
      <c r="E6951" s="134" t="s">
        <v>4</v>
      </c>
      <c r="F6951" s="134" t="s">
        <v>310</v>
      </c>
      <c r="G6951" s="134" t="s">
        <v>327</v>
      </c>
      <c r="H6951" s="135">
        <v>92903.35</v>
      </c>
      <c r="I6951" s="135">
        <v>97679.3</v>
      </c>
      <c r="J6951" s="135">
        <v>244029.8</v>
      </c>
      <c r="K6951" s="154" t="str">
        <f>VLOOKUP(C6951,ResCat!$A$2:$B$268,2,FALSE)</f>
        <v>PPOIFP</v>
      </c>
    </row>
    <row r="6952" spans="3:11" x14ac:dyDescent="0.25">
      <c r="C6952" s="134" t="s">
        <v>183</v>
      </c>
      <c r="D6952" s="134" t="s">
        <v>0</v>
      </c>
      <c r="E6952" s="134" t="s">
        <v>511</v>
      </c>
      <c r="F6952" s="134" t="s">
        <v>310</v>
      </c>
      <c r="G6952" s="134" t="s">
        <v>329</v>
      </c>
      <c r="H6952" s="135">
        <v>135744.56</v>
      </c>
      <c r="I6952" s="135">
        <v>140192.03</v>
      </c>
      <c r="J6952" s="135">
        <v>368042.52999999997</v>
      </c>
      <c r="K6952" s="154" t="str">
        <f>VLOOKUP(C6952,ResCat!$A$2:$B$268,2,FALSE)</f>
        <v>PPOIFP</v>
      </c>
    </row>
    <row r="6953" spans="3:11" x14ac:dyDescent="0.25">
      <c r="C6953" s="134" t="s">
        <v>183</v>
      </c>
      <c r="D6953" s="134" t="s">
        <v>0</v>
      </c>
      <c r="E6953" s="134" t="s">
        <v>969</v>
      </c>
      <c r="F6953" s="134" t="s">
        <v>310</v>
      </c>
      <c r="G6953" s="134" t="s">
        <v>331</v>
      </c>
      <c r="H6953" s="135">
        <v>954369.26</v>
      </c>
      <c r="I6953" s="135">
        <v>971833.03</v>
      </c>
      <c r="J6953" s="135">
        <v>2257675.2399999998</v>
      </c>
      <c r="K6953" s="154" t="str">
        <f>VLOOKUP(C6953,ResCat!$A$2:$B$268,2,FALSE)</f>
        <v>PPOIFP</v>
      </c>
    </row>
    <row r="6954" spans="3:11" x14ac:dyDescent="0.25">
      <c r="C6954" s="134" t="s">
        <v>183</v>
      </c>
      <c r="D6954" s="134" t="s">
        <v>0</v>
      </c>
      <c r="E6954" s="134" t="s">
        <v>961</v>
      </c>
      <c r="F6954" s="134" t="s">
        <v>310</v>
      </c>
      <c r="G6954" s="134" t="s">
        <v>334</v>
      </c>
      <c r="H6954" s="135">
        <v>1449639.7900000035</v>
      </c>
      <c r="I6954" s="135">
        <v>1505357.7100000044</v>
      </c>
      <c r="J6954" s="135">
        <v>3590002.909999995</v>
      </c>
      <c r="K6954" s="154" t="str">
        <f>VLOOKUP(C6954,ResCat!$A$2:$B$268,2,FALSE)</f>
        <v>PPOIFP</v>
      </c>
    </row>
    <row r="6955" spans="3:11" x14ac:dyDescent="0.25">
      <c r="C6955" s="134" t="s">
        <v>183</v>
      </c>
      <c r="D6955" s="134" t="s">
        <v>0</v>
      </c>
      <c r="E6955" s="134" t="s">
        <v>970</v>
      </c>
      <c r="F6955" s="134" t="s">
        <v>310</v>
      </c>
      <c r="G6955" s="134" t="s">
        <v>333</v>
      </c>
      <c r="H6955" s="135">
        <v>2020535.5699999982</v>
      </c>
      <c r="I6955" s="135">
        <v>2324471.169999999</v>
      </c>
      <c r="J6955" s="135">
        <v>9284861.0599999987</v>
      </c>
      <c r="K6955" s="154" t="str">
        <f>VLOOKUP(C6955,ResCat!$A$2:$B$268,2,FALSE)</f>
        <v>PPOIFP</v>
      </c>
    </row>
    <row r="6956" spans="3:11" x14ac:dyDescent="0.25">
      <c r="C6956" s="134" t="s">
        <v>183</v>
      </c>
      <c r="D6956" s="134" t="s">
        <v>0</v>
      </c>
      <c r="E6956" s="134" t="s">
        <v>1023</v>
      </c>
      <c r="F6956" s="134" t="s">
        <v>310</v>
      </c>
      <c r="G6956" s="134" t="s">
        <v>308</v>
      </c>
      <c r="H6956" s="135">
        <v>2172640.9399999981</v>
      </c>
      <c r="I6956" s="135">
        <v>2958042.95</v>
      </c>
      <c r="J6956" s="135">
        <v>10290415.869999997</v>
      </c>
      <c r="K6956" s="154" t="str">
        <f>VLOOKUP(C6956,ResCat!$A$2:$B$268,2,FALSE)</f>
        <v>PPOIFP</v>
      </c>
    </row>
    <row r="6957" spans="3:11" x14ac:dyDescent="0.25">
      <c r="C6957" s="134" t="s">
        <v>183</v>
      </c>
      <c r="D6957" s="134" t="s">
        <v>2</v>
      </c>
      <c r="E6957" s="134" t="s">
        <v>366</v>
      </c>
      <c r="F6957" s="134" t="s">
        <v>310</v>
      </c>
      <c r="G6957" s="134" t="s">
        <v>311</v>
      </c>
      <c r="H6957" s="135">
        <v>9.73</v>
      </c>
      <c r="I6957" s="135">
        <v>44.73</v>
      </c>
      <c r="J6957" s="135">
        <v>115</v>
      </c>
      <c r="K6957" s="154" t="str">
        <f>VLOOKUP(C6957,ResCat!$A$2:$B$268,2,FALSE)</f>
        <v>PPOIFP</v>
      </c>
    </row>
    <row r="6958" spans="3:11" x14ac:dyDescent="0.25">
      <c r="C6958" s="134" t="s">
        <v>183</v>
      </c>
      <c r="D6958" s="134" t="s">
        <v>2</v>
      </c>
      <c r="E6958" s="134" t="s">
        <v>337</v>
      </c>
      <c r="F6958" s="134" t="s">
        <v>310</v>
      </c>
      <c r="G6958" s="134" t="s">
        <v>311</v>
      </c>
      <c r="H6958" s="135">
        <v>-10.430000000000003</v>
      </c>
      <c r="I6958" s="135">
        <v>-33.130000000000003</v>
      </c>
      <c r="J6958" s="135">
        <v>-274.37</v>
      </c>
      <c r="K6958" s="154" t="str">
        <f>VLOOKUP(C6958,ResCat!$A$2:$B$268,2,FALSE)</f>
        <v>PPOIFP</v>
      </c>
    </row>
    <row r="6959" spans="3:11" x14ac:dyDescent="0.25">
      <c r="C6959" s="134" t="s">
        <v>183</v>
      </c>
      <c r="D6959" s="134" t="s">
        <v>2</v>
      </c>
      <c r="E6959" s="134" t="s">
        <v>352</v>
      </c>
      <c r="F6959" s="134" t="s">
        <v>310</v>
      </c>
      <c r="G6959" s="134" t="s">
        <v>351</v>
      </c>
      <c r="H6959" s="135">
        <v>-139.89999999999998</v>
      </c>
      <c r="I6959" s="135">
        <v>-221.82</v>
      </c>
      <c r="J6959" s="135">
        <v>-813.35</v>
      </c>
      <c r="K6959" s="154" t="str">
        <f>VLOOKUP(C6959,ResCat!$A$2:$B$268,2,FALSE)</f>
        <v>PPOIFP</v>
      </c>
    </row>
    <row r="6960" spans="3:11" x14ac:dyDescent="0.25">
      <c r="C6960" s="134" t="s">
        <v>183</v>
      </c>
      <c r="D6960" s="134" t="s">
        <v>2</v>
      </c>
      <c r="E6960" s="134" t="s">
        <v>347</v>
      </c>
      <c r="F6960" s="134" t="s">
        <v>310</v>
      </c>
      <c r="G6960" s="134" t="s">
        <v>360</v>
      </c>
      <c r="H6960" s="135">
        <v>-971.84999999999991</v>
      </c>
      <c r="I6960" s="135">
        <v>190.5100000000001</v>
      </c>
      <c r="J6960" s="135">
        <v>1661.79</v>
      </c>
      <c r="K6960" s="154" t="str">
        <f>VLOOKUP(C6960,ResCat!$A$2:$B$268,2,FALSE)</f>
        <v>PPOIFP</v>
      </c>
    </row>
    <row r="6961" spans="3:11" x14ac:dyDescent="0.25">
      <c r="C6961" s="134" t="s">
        <v>183</v>
      </c>
      <c r="D6961" s="134" t="s">
        <v>2</v>
      </c>
      <c r="E6961" s="134" t="s">
        <v>361</v>
      </c>
      <c r="F6961" s="134" t="s">
        <v>310</v>
      </c>
      <c r="G6961" s="134" t="s">
        <v>355</v>
      </c>
      <c r="H6961" s="135">
        <v>1117.5600000000002</v>
      </c>
      <c r="I6961" s="135">
        <v>1841.61</v>
      </c>
      <c r="J6961" s="135">
        <v>3385.13</v>
      </c>
      <c r="K6961" s="154" t="str">
        <f>VLOOKUP(C6961,ResCat!$A$2:$B$268,2,FALSE)</f>
        <v>PPOIFP</v>
      </c>
    </row>
    <row r="6962" spans="3:11" x14ac:dyDescent="0.25">
      <c r="C6962" s="134" t="s">
        <v>183</v>
      </c>
      <c r="D6962" s="134" t="s">
        <v>2</v>
      </c>
      <c r="E6962" s="134" t="s">
        <v>312</v>
      </c>
      <c r="F6962" s="134" t="s">
        <v>310</v>
      </c>
      <c r="G6962" s="134" t="s">
        <v>364</v>
      </c>
      <c r="H6962" s="135">
        <v>-513.65000000000009</v>
      </c>
      <c r="I6962" s="135">
        <v>-8.9600000000000293</v>
      </c>
      <c r="J6962" s="135">
        <v>4109.28</v>
      </c>
      <c r="K6962" s="154" t="str">
        <f>VLOOKUP(C6962,ResCat!$A$2:$B$268,2,FALSE)</f>
        <v>PPOIFP</v>
      </c>
    </row>
    <row r="6963" spans="3:11" x14ac:dyDescent="0.25">
      <c r="C6963" s="134" t="s">
        <v>183</v>
      </c>
      <c r="D6963" s="134" t="s">
        <v>2</v>
      </c>
      <c r="E6963" s="134" t="s">
        <v>357</v>
      </c>
      <c r="F6963" s="134" t="s">
        <v>310</v>
      </c>
      <c r="G6963" s="134" t="s">
        <v>338</v>
      </c>
      <c r="H6963" s="135">
        <v>-1168.7399999999998</v>
      </c>
      <c r="I6963" s="135">
        <v>-1126.77</v>
      </c>
      <c r="J6963" s="135">
        <v>-1454.76</v>
      </c>
      <c r="K6963" s="154" t="str">
        <f>VLOOKUP(C6963,ResCat!$A$2:$B$268,2,FALSE)</f>
        <v>PPOIFP</v>
      </c>
    </row>
    <row r="6964" spans="3:11" x14ac:dyDescent="0.25">
      <c r="C6964" s="134" t="s">
        <v>183</v>
      </c>
      <c r="D6964" s="134" t="s">
        <v>2</v>
      </c>
      <c r="E6964" s="134" t="s">
        <v>314</v>
      </c>
      <c r="F6964" s="134" t="s">
        <v>310</v>
      </c>
      <c r="G6964" s="134" t="s">
        <v>356</v>
      </c>
      <c r="H6964" s="135">
        <v>-1187.0500000000002</v>
      </c>
      <c r="I6964" s="135">
        <v>-937.73000000000013</v>
      </c>
      <c r="J6964" s="135">
        <v>-419.13000000000011</v>
      </c>
      <c r="K6964" s="154" t="str">
        <f>VLOOKUP(C6964,ResCat!$A$2:$B$268,2,FALSE)</f>
        <v>PPOIFP</v>
      </c>
    </row>
    <row r="6965" spans="3:11" x14ac:dyDescent="0.25">
      <c r="C6965" s="134" t="s">
        <v>183</v>
      </c>
      <c r="D6965" s="134" t="s">
        <v>2</v>
      </c>
      <c r="E6965" s="134" t="s">
        <v>339</v>
      </c>
      <c r="F6965" s="134" t="s">
        <v>310</v>
      </c>
      <c r="G6965" s="134" t="s">
        <v>353</v>
      </c>
      <c r="H6965" s="135">
        <v>-1270.1299999999999</v>
      </c>
      <c r="I6965" s="135">
        <v>-1244.0999999999999</v>
      </c>
      <c r="J6965" s="135">
        <v>-476.90000000000003</v>
      </c>
      <c r="K6965" s="154" t="str">
        <f>VLOOKUP(C6965,ResCat!$A$2:$B$268,2,FALSE)</f>
        <v>PPOIFP</v>
      </c>
    </row>
    <row r="6966" spans="3:11" x14ac:dyDescent="0.25">
      <c r="C6966" s="134" t="s">
        <v>183</v>
      </c>
      <c r="D6966" s="134" t="s">
        <v>2</v>
      </c>
      <c r="E6966" s="134" t="s">
        <v>342</v>
      </c>
      <c r="F6966" s="134" t="s">
        <v>310</v>
      </c>
      <c r="G6966" s="134" t="s">
        <v>348</v>
      </c>
      <c r="H6966" s="135">
        <v>-3883.9199999999992</v>
      </c>
      <c r="I6966" s="135">
        <v>-2578.3999999999996</v>
      </c>
      <c r="J6966" s="135">
        <v>1750.2099999999998</v>
      </c>
      <c r="K6966" s="154" t="str">
        <f>VLOOKUP(C6966,ResCat!$A$2:$B$268,2,FALSE)</f>
        <v>PPOIFP</v>
      </c>
    </row>
    <row r="6967" spans="3:11" x14ac:dyDescent="0.25">
      <c r="C6967" s="134" t="s">
        <v>183</v>
      </c>
      <c r="D6967" s="134" t="s">
        <v>2</v>
      </c>
      <c r="E6967" s="134" t="s">
        <v>316</v>
      </c>
      <c r="F6967" s="134" t="s">
        <v>310</v>
      </c>
      <c r="G6967" s="134" t="s">
        <v>313</v>
      </c>
      <c r="H6967" s="135">
        <v>-7746.170000000001</v>
      </c>
      <c r="I6967" s="135">
        <v>-4762.8</v>
      </c>
      <c r="J6967" s="135">
        <v>7004.0400000000009</v>
      </c>
      <c r="K6967" s="154" t="str">
        <f>VLOOKUP(C6967,ResCat!$A$2:$B$268,2,FALSE)</f>
        <v>PPOIFP</v>
      </c>
    </row>
    <row r="6968" spans="3:11" x14ac:dyDescent="0.25">
      <c r="C6968" s="134" t="s">
        <v>183</v>
      </c>
      <c r="D6968" s="134" t="s">
        <v>2</v>
      </c>
      <c r="E6968" s="134" t="s">
        <v>318</v>
      </c>
      <c r="F6968" s="134" t="s">
        <v>310</v>
      </c>
      <c r="G6968" s="134" t="s">
        <v>358</v>
      </c>
      <c r="H6968" s="135">
        <v>-8397.1300000000028</v>
      </c>
      <c r="I6968" s="135">
        <v>-7520.329999999999</v>
      </c>
      <c r="J6968" s="135">
        <v>-4240.3899999999994</v>
      </c>
      <c r="K6968" s="154" t="str">
        <f>VLOOKUP(C6968,ResCat!$A$2:$B$268,2,FALSE)</f>
        <v>PPOIFP</v>
      </c>
    </row>
    <row r="6969" spans="3:11" x14ac:dyDescent="0.25">
      <c r="C6969" s="134" t="s">
        <v>183</v>
      </c>
      <c r="D6969" s="134" t="s">
        <v>2</v>
      </c>
      <c r="E6969" s="134" t="s">
        <v>320</v>
      </c>
      <c r="F6969" s="134" t="s">
        <v>310</v>
      </c>
      <c r="G6969" s="134" t="s">
        <v>315</v>
      </c>
      <c r="H6969" s="135">
        <v>-4090.96</v>
      </c>
      <c r="I6969" s="135">
        <v>-2216.41</v>
      </c>
      <c r="J6969" s="135">
        <v>-989.27000000000021</v>
      </c>
      <c r="K6969" s="154" t="str">
        <f>VLOOKUP(C6969,ResCat!$A$2:$B$268,2,FALSE)</f>
        <v>PPOIFP</v>
      </c>
    </row>
    <row r="6970" spans="3:11" x14ac:dyDescent="0.25">
      <c r="C6970" s="134" t="s">
        <v>183</v>
      </c>
      <c r="D6970" s="134" t="s">
        <v>2</v>
      </c>
      <c r="E6970" s="134" t="s">
        <v>322</v>
      </c>
      <c r="F6970" s="134" t="s">
        <v>310</v>
      </c>
      <c r="G6970" s="134" t="s">
        <v>341</v>
      </c>
      <c r="H6970" s="135">
        <v>503327.08999999898</v>
      </c>
      <c r="I6970" s="135">
        <v>720212.21000000241</v>
      </c>
      <c r="J6970" s="135">
        <v>1558917.4099999995</v>
      </c>
      <c r="K6970" s="154" t="str">
        <f>VLOOKUP(C6970,ResCat!$A$2:$B$268,2,FALSE)</f>
        <v>PPOIFP</v>
      </c>
    </row>
    <row r="6971" spans="3:11" x14ac:dyDescent="0.25">
      <c r="C6971" s="134" t="s">
        <v>183</v>
      </c>
      <c r="D6971" s="134" t="s">
        <v>2</v>
      </c>
      <c r="E6971" s="134" t="s">
        <v>324</v>
      </c>
      <c r="F6971" s="134" t="s">
        <v>310</v>
      </c>
      <c r="G6971" s="134" t="s">
        <v>340</v>
      </c>
      <c r="H6971" s="135">
        <v>429851.06999999931</v>
      </c>
      <c r="I6971" s="135">
        <v>496644.43999999901</v>
      </c>
      <c r="J6971" s="135">
        <v>1073554.2399999998</v>
      </c>
      <c r="K6971" s="154" t="str">
        <f>VLOOKUP(C6971,ResCat!$A$2:$B$268,2,FALSE)</f>
        <v>PPOIFP</v>
      </c>
    </row>
    <row r="6972" spans="3:11" x14ac:dyDescent="0.25">
      <c r="C6972" s="134" t="s">
        <v>183</v>
      </c>
      <c r="D6972" s="134" t="s">
        <v>2</v>
      </c>
      <c r="E6972" s="134" t="s">
        <v>326</v>
      </c>
      <c r="F6972" s="134" t="s">
        <v>310</v>
      </c>
      <c r="G6972" s="134" t="s">
        <v>317</v>
      </c>
      <c r="H6972" s="135">
        <v>357055.49999999913</v>
      </c>
      <c r="I6972" s="135">
        <v>24324.209999999995</v>
      </c>
      <c r="J6972" s="135">
        <v>64666.859999999986</v>
      </c>
      <c r="K6972" s="154" t="str">
        <f>VLOOKUP(C6972,ResCat!$A$2:$B$268,2,FALSE)</f>
        <v>PPOIFP</v>
      </c>
    </row>
    <row r="6973" spans="3:11" x14ac:dyDescent="0.25">
      <c r="C6973" s="134" t="s">
        <v>183</v>
      </c>
      <c r="D6973" s="134" t="s">
        <v>2</v>
      </c>
      <c r="E6973" s="134" t="s">
        <v>328</v>
      </c>
      <c r="F6973" s="134" t="s">
        <v>310</v>
      </c>
      <c r="G6973" s="134" t="s">
        <v>319</v>
      </c>
      <c r="H6973" s="135">
        <v>327302.96999999927</v>
      </c>
      <c r="I6973" s="135">
        <v>52768.879999999961</v>
      </c>
      <c r="J6973" s="135">
        <v>55996.750000000007</v>
      </c>
      <c r="K6973" s="154" t="str">
        <f>VLOOKUP(C6973,ResCat!$A$2:$B$268,2,FALSE)</f>
        <v>PPOIFP</v>
      </c>
    </row>
    <row r="6974" spans="3:11" x14ac:dyDescent="0.25">
      <c r="C6974" s="134" t="s">
        <v>183</v>
      </c>
      <c r="D6974" s="134" t="s">
        <v>2</v>
      </c>
      <c r="E6974" s="134" t="s">
        <v>330</v>
      </c>
      <c r="F6974" s="134" t="s">
        <v>310</v>
      </c>
      <c r="G6974" s="134" t="s">
        <v>321</v>
      </c>
      <c r="H6974" s="135">
        <v>344757.72999999882</v>
      </c>
      <c r="I6974" s="135">
        <v>60108.900000000045</v>
      </c>
      <c r="J6974" s="135">
        <v>94064.42</v>
      </c>
      <c r="K6974" s="154" t="str">
        <f>VLOOKUP(C6974,ResCat!$A$2:$B$268,2,FALSE)</f>
        <v>PPOIFP</v>
      </c>
    </row>
    <row r="6975" spans="3:11" x14ac:dyDescent="0.25">
      <c r="C6975" s="134" t="s">
        <v>183</v>
      </c>
      <c r="D6975" s="134" t="s">
        <v>2</v>
      </c>
      <c r="E6975" s="134" t="s">
        <v>332</v>
      </c>
      <c r="F6975" s="134" t="s">
        <v>310</v>
      </c>
      <c r="G6975" s="134" t="s">
        <v>323</v>
      </c>
      <c r="H6975" s="135">
        <v>179677.94000000018</v>
      </c>
      <c r="I6975" s="135">
        <v>75567.950000000201</v>
      </c>
      <c r="J6975" s="135">
        <v>159680.40999999995</v>
      </c>
      <c r="K6975" s="154" t="str">
        <f>VLOOKUP(C6975,ResCat!$A$2:$B$268,2,FALSE)</f>
        <v>PPOIFP</v>
      </c>
    </row>
    <row r="6976" spans="3:11" x14ac:dyDescent="0.25">
      <c r="C6976" s="134" t="s">
        <v>183</v>
      </c>
      <c r="D6976" s="134" t="s">
        <v>2</v>
      </c>
      <c r="E6976" s="134" t="s">
        <v>335</v>
      </c>
      <c r="F6976" s="134" t="s">
        <v>310</v>
      </c>
      <c r="G6976" s="134" t="s">
        <v>325</v>
      </c>
      <c r="H6976" s="135">
        <v>61804.639999999999</v>
      </c>
      <c r="I6976" s="135">
        <v>80998.889999999796</v>
      </c>
      <c r="J6976" s="135">
        <v>160991</v>
      </c>
      <c r="K6976" s="154" t="str">
        <f>VLOOKUP(C6976,ResCat!$A$2:$B$268,2,FALSE)</f>
        <v>PPOIFP</v>
      </c>
    </row>
    <row r="6977" spans="3:11" x14ac:dyDescent="0.25">
      <c r="C6977" s="134" t="s">
        <v>183</v>
      </c>
      <c r="D6977" s="134" t="s">
        <v>2</v>
      </c>
      <c r="E6977" s="134" t="s">
        <v>4</v>
      </c>
      <c r="F6977" s="134" t="s">
        <v>310</v>
      </c>
      <c r="G6977" s="134" t="s">
        <v>327</v>
      </c>
      <c r="H6977" s="135">
        <v>82183.790000000343</v>
      </c>
      <c r="I6977" s="135">
        <v>102881.57000000132</v>
      </c>
      <c r="J6977" s="135">
        <v>280815.02999999991</v>
      </c>
      <c r="K6977" s="154" t="str">
        <f>VLOOKUP(C6977,ResCat!$A$2:$B$268,2,FALSE)</f>
        <v>PPOIFP</v>
      </c>
    </row>
    <row r="6978" spans="3:11" x14ac:dyDescent="0.25">
      <c r="C6978" s="134" t="s">
        <v>183</v>
      </c>
      <c r="D6978" s="134" t="s">
        <v>2</v>
      </c>
      <c r="E6978" s="134" t="s">
        <v>511</v>
      </c>
      <c r="F6978" s="134" t="s">
        <v>310</v>
      </c>
      <c r="G6978" s="134" t="s">
        <v>329</v>
      </c>
      <c r="H6978" s="135">
        <v>121263.76000000021</v>
      </c>
      <c r="I6978" s="135">
        <v>144633.48000000016</v>
      </c>
      <c r="J6978" s="135">
        <v>387456.97</v>
      </c>
      <c r="K6978" s="154" t="str">
        <f>VLOOKUP(C6978,ResCat!$A$2:$B$268,2,FALSE)</f>
        <v>PPOIFP</v>
      </c>
    </row>
    <row r="6979" spans="3:11" x14ac:dyDescent="0.25">
      <c r="C6979" s="134" t="s">
        <v>183</v>
      </c>
      <c r="D6979" s="134" t="s">
        <v>2</v>
      </c>
      <c r="E6979" s="134" t="s">
        <v>969</v>
      </c>
      <c r="F6979" s="134" t="s">
        <v>310</v>
      </c>
      <c r="G6979" s="134" t="s">
        <v>331</v>
      </c>
      <c r="H6979" s="135">
        <v>199020.56000000081</v>
      </c>
      <c r="I6979" s="135">
        <v>247536.39000000089</v>
      </c>
      <c r="J6979" s="135">
        <v>549567.08000000007</v>
      </c>
      <c r="K6979" s="154" t="str">
        <f>VLOOKUP(C6979,ResCat!$A$2:$B$268,2,FALSE)</f>
        <v>PPOIFP</v>
      </c>
    </row>
    <row r="6980" spans="3:11" x14ac:dyDescent="0.25">
      <c r="C6980" s="134" t="s">
        <v>183</v>
      </c>
      <c r="D6980" s="134" t="s">
        <v>2</v>
      </c>
      <c r="E6980" s="134" t="s">
        <v>961</v>
      </c>
      <c r="F6980" s="134" t="s">
        <v>310</v>
      </c>
      <c r="G6980" s="134" t="s">
        <v>334</v>
      </c>
      <c r="H6980" s="135">
        <v>546062.17999999702</v>
      </c>
      <c r="I6980" s="135">
        <v>669964.35</v>
      </c>
      <c r="J6980" s="135">
        <v>1562679.7600000005</v>
      </c>
      <c r="K6980" s="154" t="str">
        <f>VLOOKUP(C6980,ResCat!$A$2:$B$268,2,FALSE)</f>
        <v>PPOIFP</v>
      </c>
    </row>
    <row r="6981" spans="3:11" x14ac:dyDescent="0.25">
      <c r="C6981" s="134" t="s">
        <v>183</v>
      </c>
      <c r="D6981" s="134" t="s">
        <v>2</v>
      </c>
      <c r="E6981" s="134" t="s">
        <v>970</v>
      </c>
      <c r="F6981" s="134" t="s">
        <v>310</v>
      </c>
      <c r="G6981" s="134" t="s">
        <v>333</v>
      </c>
      <c r="H6981" s="135">
        <v>2253485.5600000122</v>
      </c>
      <c r="I6981" s="135">
        <v>3064682.119999995</v>
      </c>
      <c r="J6981" s="135">
        <v>7376243.9399999948</v>
      </c>
      <c r="K6981" s="154" t="str">
        <f>VLOOKUP(C6981,ResCat!$A$2:$B$268,2,FALSE)</f>
        <v>PPOIFP</v>
      </c>
    </row>
    <row r="6982" spans="3:11" x14ac:dyDescent="0.25">
      <c r="C6982" s="134" t="s">
        <v>183</v>
      </c>
      <c r="D6982" s="134" t="s">
        <v>2</v>
      </c>
      <c r="E6982" s="134" t="s">
        <v>1023</v>
      </c>
      <c r="F6982" s="134" t="s">
        <v>310</v>
      </c>
      <c r="G6982" s="134" t="s">
        <v>308</v>
      </c>
      <c r="H6982" s="135">
        <v>6009983.0800002357</v>
      </c>
      <c r="I6982" s="135">
        <v>9667087.9800000675</v>
      </c>
      <c r="J6982" s="135">
        <v>20558468.440000098</v>
      </c>
      <c r="K6982" s="154" t="str">
        <f>VLOOKUP(C6982,ResCat!$A$2:$B$268,2,FALSE)</f>
        <v>PPOIFP</v>
      </c>
    </row>
    <row r="6983" spans="3:11" x14ac:dyDescent="0.25">
      <c r="C6983" s="134" t="s">
        <v>183</v>
      </c>
      <c r="D6983" s="134" t="s">
        <v>343</v>
      </c>
      <c r="E6983" s="134" t="s">
        <v>347</v>
      </c>
      <c r="F6983" s="134" t="s">
        <v>1053</v>
      </c>
      <c r="G6983" s="134" t="s">
        <v>360</v>
      </c>
      <c r="H6983" s="135">
        <v>7.8100000000000005</v>
      </c>
      <c r="I6983" s="135">
        <v>132.66</v>
      </c>
      <c r="J6983" s="135">
        <v>142.03</v>
      </c>
      <c r="K6983" s="154" t="str">
        <f>VLOOKUP(C6983,ResCat!$A$2:$B$268,2,FALSE)</f>
        <v>PPOIFP</v>
      </c>
    </row>
    <row r="6984" spans="3:11" x14ac:dyDescent="0.25">
      <c r="C6984" s="134" t="s">
        <v>183</v>
      </c>
      <c r="D6984" s="134" t="s">
        <v>343</v>
      </c>
      <c r="E6984" s="134" t="s">
        <v>361</v>
      </c>
      <c r="F6984" s="134" t="s">
        <v>1053</v>
      </c>
      <c r="G6984" s="134" t="s">
        <v>355</v>
      </c>
      <c r="H6984" s="135">
        <v>35.74</v>
      </c>
      <c r="I6984" s="135">
        <v>327.73999999999995</v>
      </c>
      <c r="J6984" s="135">
        <v>327.73999999999995</v>
      </c>
      <c r="K6984" s="154" t="str">
        <f>VLOOKUP(C6984,ResCat!$A$2:$B$268,2,FALSE)</f>
        <v>PPOIFP</v>
      </c>
    </row>
    <row r="6985" spans="3:11" x14ac:dyDescent="0.25">
      <c r="C6985" s="134" t="s">
        <v>183</v>
      </c>
      <c r="D6985" s="134" t="s">
        <v>343</v>
      </c>
      <c r="E6985" s="134" t="s">
        <v>314</v>
      </c>
      <c r="F6985" s="134" t="s">
        <v>1053</v>
      </c>
      <c r="G6985" s="134" t="s">
        <v>356</v>
      </c>
      <c r="H6985" s="135">
        <v>18.579999999999998</v>
      </c>
      <c r="I6985" s="135">
        <v>18.579999999999998</v>
      </c>
      <c r="J6985" s="135">
        <v>30.31</v>
      </c>
      <c r="K6985" s="154" t="str">
        <f>VLOOKUP(C6985,ResCat!$A$2:$B$268,2,FALSE)</f>
        <v>PPOIFP</v>
      </c>
    </row>
    <row r="6986" spans="3:11" x14ac:dyDescent="0.25">
      <c r="C6986" s="134" t="s">
        <v>183</v>
      </c>
      <c r="D6986" s="134" t="s">
        <v>343</v>
      </c>
      <c r="E6986" s="134" t="s">
        <v>322</v>
      </c>
      <c r="F6986" s="134" t="s">
        <v>1053</v>
      </c>
      <c r="G6986" s="134" t="s">
        <v>341</v>
      </c>
      <c r="H6986" s="135">
        <v>294.35000000000002</v>
      </c>
      <c r="I6986" s="135">
        <v>324.35000000000002</v>
      </c>
      <c r="J6986" s="135">
        <v>324.35000000000002</v>
      </c>
      <c r="K6986" s="154" t="str">
        <f>VLOOKUP(C6986,ResCat!$A$2:$B$268,2,FALSE)</f>
        <v>PPOIFP</v>
      </c>
    </row>
    <row r="6987" spans="3:11" x14ac:dyDescent="0.25">
      <c r="C6987" s="134" t="s">
        <v>183</v>
      </c>
      <c r="D6987" s="134" t="s">
        <v>343</v>
      </c>
      <c r="E6987" s="134" t="s">
        <v>324</v>
      </c>
      <c r="F6987" s="134" t="s">
        <v>1053</v>
      </c>
      <c r="G6987" s="134" t="s">
        <v>340</v>
      </c>
      <c r="H6987" s="135">
        <v>0</v>
      </c>
      <c r="I6987" s="135">
        <v>-23.67</v>
      </c>
      <c r="J6987" s="135">
        <v>-23.67</v>
      </c>
      <c r="K6987" s="154" t="str">
        <f>VLOOKUP(C6987,ResCat!$A$2:$B$268,2,FALSE)</f>
        <v>PPOIFP</v>
      </c>
    </row>
    <row r="6988" spans="3:11" x14ac:dyDescent="0.25">
      <c r="C6988" s="134" t="s">
        <v>183</v>
      </c>
      <c r="D6988" s="134" t="s">
        <v>343</v>
      </c>
      <c r="E6988" s="134" t="s">
        <v>330</v>
      </c>
      <c r="F6988" s="134" t="s">
        <v>1053</v>
      </c>
      <c r="G6988" s="134" t="s">
        <v>321</v>
      </c>
      <c r="H6988" s="135">
        <v>115.56</v>
      </c>
      <c r="I6988" s="135">
        <v>180.36</v>
      </c>
      <c r="J6988" s="135">
        <v>244.8</v>
      </c>
      <c r="K6988" s="154" t="str">
        <f>VLOOKUP(C6988,ResCat!$A$2:$B$268,2,FALSE)</f>
        <v>PPOIFP</v>
      </c>
    </row>
    <row r="6989" spans="3:11" x14ac:dyDescent="0.25">
      <c r="C6989" s="134" t="s">
        <v>183</v>
      </c>
      <c r="D6989" s="134" t="s">
        <v>343</v>
      </c>
      <c r="E6989" s="134" t="s">
        <v>335</v>
      </c>
      <c r="F6989" s="134" t="s">
        <v>1053</v>
      </c>
      <c r="G6989" s="134" t="s">
        <v>325</v>
      </c>
      <c r="H6989" s="135">
        <v>75.989999999999995</v>
      </c>
      <c r="I6989" s="135">
        <v>90.99</v>
      </c>
      <c r="J6989" s="135">
        <v>90.99</v>
      </c>
      <c r="K6989" s="154" t="str">
        <f>VLOOKUP(C6989,ResCat!$A$2:$B$268,2,FALSE)</f>
        <v>PPOIFP</v>
      </c>
    </row>
    <row r="6990" spans="3:11" x14ac:dyDescent="0.25">
      <c r="C6990" s="134" t="s">
        <v>183</v>
      </c>
      <c r="D6990" s="134" t="s">
        <v>343</v>
      </c>
      <c r="E6990" s="134" t="s">
        <v>4</v>
      </c>
      <c r="F6990" s="134" t="s">
        <v>1053</v>
      </c>
      <c r="G6990" s="134" t="s">
        <v>327</v>
      </c>
      <c r="H6990" s="135">
        <v>-1455.8</v>
      </c>
      <c r="I6990" s="135">
        <v>-1155.25</v>
      </c>
      <c r="J6990" s="135">
        <v>-1362.6</v>
      </c>
      <c r="K6990" s="154" t="str">
        <f>VLOOKUP(C6990,ResCat!$A$2:$B$268,2,FALSE)</f>
        <v>PPOIFP</v>
      </c>
    </row>
    <row r="6991" spans="3:11" x14ac:dyDescent="0.25">
      <c r="C6991" s="134" t="s">
        <v>183</v>
      </c>
      <c r="D6991" s="134" t="s">
        <v>343</v>
      </c>
      <c r="E6991" s="134" t="s">
        <v>511</v>
      </c>
      <c r="F6991" s="134" t="s">
        <v>1053</v>
      </c>
      <c r="G6991" s="134" t="s">
        <v>329</v>
      </c>
      <c r="H6991" s="135">
        <v>-1566.35</v>
      </c>
      <c r="I6991" s="135">
        <v>-1500.19</v>
      </c>
      <c r="J6991" s="135">
        <v>-2580.9899999999998</v>
      </c>
      <c r="K6991" s="154" t="str">
        <f>VLOOKUP(C6991,ResCat!$A$2:$B$268,2,FALSE)</f>
        <v>PPOIFP</v>
      </c>
    </row>
    <row r="6992" spans="3:11" x14ac:dyDescent="0.25">
      <c r="C6992" s="134" t="s">
        <v>183</v>
      </c>
      <c r="D6992" s="134" t="s">
        <v>343</v>
      </c>
      <c r="E6992" s="134" t="s">
        <v>969</v>
      </c>
      <c r="F6992" s="134" t="s">
        <v>1053</v>
      </c>
      <c r="G6992" s="134" t="s">
        <v>331</v>
      </c>
      <c r="H6992" s="135">
        <v>425.33000000000015</v>
      </c>
      <c r="I6992" s="135">
        <v>595.57000000000005</v>
      </c>
      <c r="J6992" s="135">
        <v>589.31000000000017</v>
      </c>
      <c r="K6992" s="154" t="str">
        <f>VLOOKUP(C6992,ResCat!$A$2:$B$268,2,FALSE)</f>
        <v>PPOIFP</v>
      </c>
    </row>
    <row r="6993" spans="3:11" x14ac:dyDescent="0.25">
      <c r="C6993" s="134" t="s">
        <v>183</v>
      </c>
      <c r="D6993" s="134" t="s">
        <v>343</v>
      </c>
      <c r="E6993" s="134" t="s">
        <v>961</v>
      </c>
      <c r="F6993" s="134" t="s">
        <v>1053</v>
      </c>
      <c r="G6993" s="134" t="s">
        <v>334</v>
      </c>
      <c r="H6993" s="135">
        <v>2826.7599999999993</v>
      </c>
      <c r="I6993" s="135">
        <v>2942.5599999999995</v>
      </c>
      <c r="J6993" s="135">
        <v>-342.18999999999983</v>
      </c>
      <c r="K6993" s="154" t="str">
        <f>VLOOKUP(C6993,ResCat!$A$2:$B$268,2,FALSE)</f>
        <v>PPOIFP</v>
      </c>
    </row>
    <row r="6994" spans="3:11" x14ac:dyDescent="0.25">
      <c r="C6994" s="134" t="s">
        <v>183</v>
      </c>
      <c r="D6994" s="134" t="s">
        <v>343</v>
      </c>
      <c r="E6994" s="134" t="s">
        <v>970</v>
      </c>
      <c r="F6994" s="134" t="s">
        <v>1053</v>
      </c>
      <c r="G6994" s="134" t="s">
        <v>333</v>
      </c>
      <c r="H6994" s="135">
        <v>1030520.7300000116</v>
      </c>
      <c r="I6994" s="135">
        <v>1174864.9900000261</v>
      </c>
      <c r="J6994" s="135">
        <v>2934059.6200000132</v>
      </c>
      <c r="K6994" s="154" t="str">
        <f>VLOOKUP(C6994,ResCat!$A$2:$B$268,2,FALSE)</f>
        <v>PPOIFP</v>
      </c>
    </row>
    <row r="6995" spans="3:11" x14ac:dyDescent="0.25">
      <c r="C6995" s="134" t="s">
        <v>183</v>
      </c>
      <c r="D6995" s="134" t="s">
        <v>343</v>
      </c>
      <c r="E6995" s="134" t="s">
        <v>1023</v>
      </c>
      <c r="F6995" s="134" t="s">
        <v>1055</v>
      </c>
      <c r="G6995" s="134" t="s">
        <v>308</v>
      </c>
      <c r="H6995" s="135">
        <v>6.57</v>
      </c>
      <c r="I6995" s="135">
        <v>118.88999999999997</v>
      </c>
      <c r="J6995" s="135">
        <v>1075.33</v>
      </c>
      <c r="K6995" s="154" t="str">
        <f>VLOOKUP(C6995,ResCat!$A$2:$B$268,2,FALSE)</f>
        <v>PPOIFP</v>
      </c>
    </row>
    <row r="6996" spans="3:11" x14ac:dyDescent="0.25">
      <c r="C6996" s="134" t="s">
        <v>183</v>
      </c>
      <c r="D6996" s="134" t="s">
        <v>343</v>
      </c>
      <c r="E6996" s="134" t="s">
        <v>1023</v>
      </c>
      <c r="F6996" s="134" t="s">
        <v>1053</v>
      </c>
      <c r="G6996" s="134" t="s">
        <v>308</v>
      </c>
      <c r="H6996" s="135">
        <v>8155253.0900000166</v>
      </c>
      <c r="I6996" s="135">
        <v>11802435.090000676</v>
      </c>
      <c r="J6996" s="135">
        <v>30006027.029997233</v>
      </c>
      <c r="K6996" s="154" t="str">
        <f>VLOOKUP(C6996,ResCat!$A$2:$B$268,2,FALSE)</f>
        <v>PPOIFP</v>
      </c>
    </row>
    <row r="6997" spans="3:11" x14ac:dyDescent="0.25">
      <c r="C6997" s="134" t="s">
        <v>183</v>
      </c>
      <c r="D6997" s="134" t="s">
        <v>1</v>
      </c>
      <c r="E6997" s="134" t="s">
        <v>337</v>
      </c>
      <c r="F6997" s="134" t="s">
        <v>310</v>
      </c>
      <c r="G6997" s="134" t="s">
        <v>311</v>
      </c>
      <c r="H6997" s="135">
        <v>793.02</v>
      </c>
      <c r="I6997" s="135">
        <v>293.18</v>
      </c>
      <c r="J6997" s="135">
        <v>470.6</v>
      </c>
      <c r="K6997" s="154" t="str">
        <f>VLOOKUP(C6997,ResCat!$A$2:$B$268,2,FALSE)</f>
        <v>PPOIFP</v>
      </c>
    </row>
    <row r="6998" spans="3:11" x14ac:dyDescent="0.25">
      <c r="C6998" s="134" t="s">
        <v>183</v>
      </c>
      <c r="D6998" s="134" t="s">
        <v>1</v>
      </c>
      <c r="E6998" s="134" t="s">
        <v>352</v>
      </c>
      <c r="F6998" s="134" t="s">
        <v>310</v>
      </c>
      <c r="G6998" s="134" t="s">
        <v>351</v>
      </c>
      <c r="H6998" s="135">
        <v>0</v>
      </c>
      <c r="I6998" s="135">
        <v>74.569999999999993</v>
      </c>
      <c r="J6998" s="135">
        <v>74.569999999999993</v>
      </c>
      <c r="K6998" s="154" t="str">
        <f>VLOOKUP(C6998,ResCat!$A$2:$B$268,2,FALSE)</f>
        <v>PPOIFP</v>
      </c>
    </row>
    <row r="6999" spans="3:11" x14ac:dyDescent="0.25">
      <c r="C6999" s="134" t="s">
        <v>183</v>
      </c>
      <c r="D6999" s="134" t="s">
        <v>1</v>
      </c>
      <c r="E6999" s="134" t="s">
        <v>347</v>
      </c>
      <c r="F6999" s="134" t="s">
        <v>310</v>
      </c>
      <c r="G6999" s="134" t="s">
        <v>360</v>
      </c>
      <c r="H6999" s="135">
        <v>3301.37</v>
      </c>
      <c r="I6999" s="135">
        <v>0</v>
      </c>
      <c r="J6999" s="135">
        <v>0</v>
      </c>
      <c r="K6999" s="154" t="str">
        <f>VLOOKUP(C6999,ResCat!$A$2:$B$268,2,FALSE)</f>
        <v>PPOIFP</v>
      </c>
    </row>
    <row r="7000" spans="3:11" x14ac:dyDescent="0.25">
      <c r="C7000" s="134" t="s">
        <v>183</v>
      </c>
      <c r="D7000" s="134" t="s">
        <v>1</v>
      </c>
      <c r="E7000" s="134" t="s">
        <v>361</v>
      </c>
      <c r="F7000" s="134" t="s">
        <v>310</v>
      </c>
      <c r="G7000" s="134" t="s">
        <v>355</v>
      </c>
      <c r="H7000" s="135">
        <v>1405.29</v>
      </c>
      <c r="I7000" s="135">
        <v>31.139999999999986</v>
      </c>
      <c r="J7000" s="135">
        <v>479.24</v>
      </c>
      <c r="K7000" s="154" t="str">
        <f>VLOOKUP(C7000,ResCat!$A$2:$B$268,2,FALSE)</f>
        <v>PPOIFP</v>
      </c>
    </row>
    <row r="7001" spans="3:11" x14ac:dyDescent="0.25">
      <c r="C7001" s="134" t="s">
        <v>183</v>
      </c>
      <c r="D7001" s="134" t="s">
        <v>1</v>
      </c>
      <c r="E7001" s="134" t="s">
        <v>312</v>
      </c>
      <c r="F7001" s="134" t="s">
        <v>310</v>
      </c>
      <c r="G7001" s="134" t="s">
        <v>364</v>
      </c>
      <c r="H7001" s="135">
        <v>1629.95</v>
      </c>
      <c r="I7001" s="135">
        <v>-275.88</v>
      </c>
      <c r="J7001" s="135">
        <v>-627</v>
      </c>
      <c r="K7001" s="154" t="str">
        <f>VLOOKUP(C7001,ResCat!$A$2:$B$268,2,FALSE)</f>
        <v>PPOIFP</v>
      </c>
    </row>
    <row r="7002" spans="3:11" x14ac:dyDescent="0.25">
      <c r="C7002" s="134" t="s">
        <v>183</v>
      </c>
      <c r="D7002" s="134" t="s">
        <v>1</v>
      </c>
      <c r="E7002" s="134" t="s">
        <v>357</v>
      </c>
      <c r="F7002" s="134" t="s">
        <v>310</v>
      </c>
      <c r="G7002" s="134" t="s">
        <v>338</v>
      </c>
      <c r="H7002" s="135">
        <v>-405.64000000000004</v>
      </c>
      <c r="I7002" s="135">
        <v>-623.9799999999999</v>
      </c>
      <c r="J7002" s="135">
        <v>-1225.8700000000001</v>
      </c>
      <c r="K7002" s="154" t="str">
        <f>VLOOKUP(C7002,ResCat!$A$2:$B$268,2,FALSE)</f>
        <v>PPOIFP</v>
      </c>
    </row>
    <row r="7003" spans="3:11" x14ac:dyDescent="0.25">
      <c r="C7003" s="134" t="s">
        <v>183</v>
      </c>
      <c r="D7003" s="134" t="s">
        <v>1</v>
      </c>
      <c r="E7003" s="134" t="s">
        <v>314</v>
      </c>
      <c r="F7003" s="134" t="s">
        <v>310</v>
      </c>
      <c r="G7003" s="134" t="s">
        <v>356</v>
      </c>
      <c r="H7003" s="135">
        <v>0</v>
      </c>
      <c r="I7003" s="135">
        <v>0</v>
      </c>
      <c r="J7003" s="135">
        <v>0</v>
      </c>
      <c r="K7003" s="154" t="str">
        <f>VLOOKUP(C7003,ResCat!$A$2:$B$268,2,FALSE)</f>
        <v>PPOIFP</v>
      </c>
    </row>
    <row r="7004" spans="3:11" x14ac:dyDescent="0.25">
      <c r="C7004" s="134" t="s">
        <v>183</v>
      </c>
      <c r="D7004" s="134" t="s">
        <v>1</v>
      </c>
      <c r="E7004" s="134" t="s">
        <v>339</v>
      </c>
      <c r="F7004" s="134" t="s">
        <v>310</v>
      </c>
      <c r="G7004" s="134" t="s">
        <v>353</v>
      </c>
      <c r="H7004" s="135">
        <v>5308.34</v>
      </c>
      <c r="I7004" s="135">
        <v>4754</v>
      </c>
      <c r="J7004" s="135">
        <v>3365.91</v>
      </c>
      <c r="K7004" s="154" t="str">
        <f>VLOOKUP(C7004,ResCat!$A$2:$B$268,2,FALSE)</f>
        <v>PPOIFP</v>
      </c>
    </row>
    <row r="7005" spans="3:11" x14ac:dyDescent="0.25">
      <c r="C7005" s="134" t="s">
        <v>183</v>
      </c>
      <c r="D7005" s="134" t="s">
        <v>1</v>
      </c>
      <c r="E7005" s="134" t="s">
        <v>342</v>
      </c>
      <c r="F7005" s="134" t="s">
        <v>310</v>
      </c>
      <c r="G7005" s="134" t="s">
        <v>348</v>
      </c>
      <c r="H7005" s="135">
        <v>6897.53</v>
      </c>
      <c r="I7005" s="135">
        <v>5302.869999999999</v>
      </c>
      <c r="J7005" s="135">
        <v>21559.5</v>
      </c>
      <c r="K7005" s="154" t="str">
        <f>VLOOKUP(C7005,ResCat!$A$2:$B$268,2,FALSE)</f>
        <v>PPOIFP</v>
      </c>
    </row>
    <row r="7006" spans="3:11" x14ac:dyDescent="0.25">
      <c r="C7006" s="134" t="s">
        <v>183</v>
      </c>
      <c r="D7006" s="134" t="s">
        <v>1</v>
      </c>
      <c r="E7006" s="134" t="s">
        <v>316</v>
      </c>
      <c r="F7006" s="134" t="s">
        <v>310</v>
      </c>
      <c r="G7006" s="134" t="s">
        <v>313</v>
      </c>
      <c r="H7006" s="135">
        <v>-3415.05</v>
      </c>
      <c r="I7006" s="135">
        <v>-10143.769999999999</v>
      </c>
      <c r="J7006" s="135">
        <v>-1964.4399999999994</v>
      </c>
      <c r="K7006" s="154" t="str">
        <f>VLOOKUP(C7006,ResCat!$A$2:$B$268,2,FALSE)</f>
        <v>PPOIFP</v>
      </c>
    </row>
    <row r="7007" spans="3:11" x14ac:dyDescent="0.25">
      <c r="C7007" s="134" t="s">
        <v>183</v>
      </c>
      <c r="D7007" s="134" t="s">
        <v>1</v>
      </c>
      <c r="E7007" s="134" t="s">
        <v>318</v>
      </c>
      <c r="F7007" s="134" t="s">
        <v>310</v>
      </c>
      <c r="G7007" s="134" t="s">
        <v>358</v>
      </c>
      <c r="H7007" s="135">
        <v>-1857.8600000000001</v>
      </c>
      <c r="I7007" s="135">
        <v>-1833.44</v>
      </c>
      <c r="J7007" s="135">
        <v>-9199.2900000000009</v>
      </c>
      <c r="K7007" s="154" t="str">
        <f>VLOOKUP(C7007,ResCat!$A$2:$B$268,2,FALSE)</f>
        <v>PPOIFP</v>
      </c>
    </row>
    <row r="7008" spans="3:11" x14ac:dyDescent="0.25">
      <c r="C7008" s="134" t="s">
        <v>183</v>
      </c>
      <c r="D7008" s="134" t="s">
        <v>1</v>
      </c>
      <c r="E7008" s="134" t="s">
        <v>320</v>
      </c>
      <c r="F7008" s="134" t="s">
        <v>310</v>
      </c>
      <c r="G7008" s="134" t="s">
        <v>315</v>
      </c>
      <c r="H7008" s="135">
        <v>-1916.7299999999998</v>
      </c>
      <c r="I7008" s="135">
        <v>-5738.3100000000013</v>
      </c>
      <c r="J7008" s="135">
        <v>-100031.40000000001</v>
      </c>
      <c r="K7008" s="154" t="str">
        <f>VLOOKUP(C7008,ResCat!$A$2:$B$268,2,FALSE)</f>
        <v>PPOIFP</v>
      </c>
    </row>
    <row r="7009" spans="3:11" x14ac:dyDescent="0.25">
      <c r="C7009" s="134" t="s">
        <v>183</v>
      </c>
      <c r="D7009" s="134" t="s">
        <v>1</v>
      </c>
      <c r="E7009" s="134" t="s">
        <v>322</v>
      </c>
      <c r="F7009" s="134" t="s">
        <v>310</v>
      </c>
      <c r="G7009" s="134" t="s">
        <v>341</v>
      </c>
      <c r="H7009" s="135">
        <v>10741.25</v>
      </c>
      <c r="I7009" s="135">
        <v>20126.810000000001</v>
      </c>
      <c r="J7009" s="135">
        <v>39301.78</v>
      </c>
      <c r="K7009" s="154" t="str">
        <f>VLOOKUP(C7009,ResCat!$A$2:$B$268,2,FALSE)</f>
        <v>PPOIFP</v>
      </c>
    </row>
    <row r="7010" spans="3:11" x14ac:dyDescent="0.25">
      <c r="C7010" s="134" t="s">
        <v>183</v>
      </c>
      <c r="D7010" s="134" t="s">
        <v>1</v>
      </c>
      <c r="E7010" s="134" t="s">
        <v>324</v>
      </c>
      <c r="F7010" s="134" t="s">
        <v>310</v>
      </c>
      <c r="G7010" s="134" t="s">
        <v>340</v>
      </c>
      <c r="H7010" s="135">
        <v>13845.829999999998</v>
      </c>
      <c r="I7010" s="135">
        <v>17001.47</v>
      </c>
      <c r="J7010" s="135">
        <v>55670.92</v>
      </c>
      <c r="K7010" s="154" t="str">
        <f>VLOOKUP(C7010,ResCat!$A$2:$B$268,2,FALSE)</f>
        <v>PPOIFP</v>
      </c>
    </row>
    <row r="7011" spans="3:11" x14ac:dyDescent="0.25">
      <c r="C7011" s="134" t="s">
        <v>183</v>
      </c>
      <c r="D7011" s="134" t="s">
        <v>1</v>
      </c>
      <c r="E7011" s="134" t="s">
        <v>326</v>
      </c>
      <c r="F7011" s="134" t="s">
        <v>310</v>
      </c>
      <c r="G7011" s="134" t="s">
        <v>317</v>
      </c>
      <c r="H7011" s="135">
        <v>10205.929999999998</v>
      </c>
      <c r="I7011" s="135">
        <v>3804.8399999999992</v>
      </c>
      <c r="J7011" s="135">
        <v>31770.25</v>
      </c>
      <c r="K7011" s="154" t="str">
        <f>VLOOKUP(C7011,ResCat!$A$2:$B$268,2,FALSE)</f>
        <v>PPOIFP</v>
      </c>
    </row>
    <row r="7012" spans="3:11" x14ac:dyDescent="0.25">
      <c r="C7012" s="134" t="s">
        <v>183</v>
      </c>
      <c r="D7012" s="134" t="s">
        <v>1</v>
      </c>
      <c r="E7012" s="134" t="s">
        <v>328</v>
      </c>
      <c r="F7012" s="134" t="s">
        <v>310</v>
      </c>
      <c r="G7012" s="134" t="s">
        <v>319</v>
      </c>
      <c r="H7012" s="135">
        <v>25929.439999999995</v>
      </c>
      <c r="I7012" s="135">
        <v>27137.510000000002</v>
      </c>
      <c r="J7012" s="135">
        <v>89985.239999999991</v>
      </c>
      <c r="K7012" s="154" t="str">
        <f>VLOOKUP(C7012,ResCat!$A$2:$B$268,2,FALSE)</f>
        <v>PPOIFP</v>
      </c>
    </row>
    <row r="7013" spans="3:11" x14ac:dyDescent="0.25">
      <c r="C7013" s="134" t="s">
        <v>183</v>
      </c>
      <c r="D7013" s="134" t="s">
        <v>1</v>
      </c>
      <c r="E7013" s="134" t="s">
        <v>330</v>
      </c>
      <c r="F7013" s="134" t="s">
        <v>310</v>
      </c>
      <c r="G7013" s="134" t="s">
        <v>321</v>
      </c>
      <c r="H7013" s="135">
        <v>-462.17999999999898</v>
      </c>
      <c r="I7013" s="135">
        <v>-6264.57</v>
      </c>
      <c r="J7013" s="135">
        <v>13435.060000000001</v>
      </c>
      <c r="K7013" s="154" t="str">
        <f>VLOOKUP(C7013,ResCat!$A$2:$B$268,2,FALSE)</f>
        <v>PPOIFP</v>
      </c>
    </row>
    <row r="7014" spans="3:11" x14ac:dyDescent="0.25">
      <c r="C7014" s="134" t="s">
        <v>183</v>
      </c>
      <c r="D7014" s="134" t="s">
        <v>1</v>
      </c>
      <c r="E7014" s="134" t="s">
        <v>332</v>
      </c>
      <c r="F7014" s="134" t="s">
        <v>310</v>
      </c>
      <c r="G7014" s="134" t="s">
        <v>323</v>
      </c>
      <c r="H7014" s="135">
        <v>157679.03999999998</v>
      </c>
      <c r="I7014" s="135">
        <v>154067.5</v>
      </c>
      <c r="J7014" s="135">
        <v>79411.3</v>
      </c>
      <c r="K7014" s="154" t="str">
        <f>VLOOKUP(C7014,ResCat!$A$2:$B$268,2,FALSE)</f>
        <v>PPOIFP</v>
      </c>
    </row>
    <row r="7015" spans="3:11" x14ac:dyDescent="0.25">
      <c r="C7015" s="134" t="s">
        <v>183</v>
      </c>
      <c r="D7015" s="134" t="s">
        <v>1</v>
      </c>
      <c r="E7015" s="134" t="s">
        <v>335</v>
      </c>
      <c r="F7015" s="134" t="s">
        <v>310</v>
      </c>
      <c r="G7015" s="134" t="s">
        <v>325</v>
      </c>
      <c r="H7015" s="135">
        <v>17686.760000000002</v>
      </c>
      <c r="I7015" s="135">
        <v>11921.660000000002</v>
      </c>
      <c r="J7015" s="135">
        <v>38558.120000000003</v>
      </c>
      <c r="K7015" s="154" t="str">
        <f>VLOOKUP(C7015,ResCat!$A$2:$B$268,2,FALSE)</f>
        <v>PPOIFP</v>
      </c>
    </row>
    <row r="7016" spans="3:11" x14ac:dyDescent="0.25">
      <c r="C7016" s="134" t="s">
        <v>183</v>
      </c>
      <c r="D7016" s="134" t="s">
        <v>1</v>
      </c>
      <c r="E7016" s="134" t="s">
        <v>4</v>
      </c>
      <c r="F7016" s="134" t="s">
        <v>310</v>
      </c>
      <c r="G7016" s="134" t="s">
        <v>327</v>
      </c>
      <c r="H7016" s="135">
        <v>29667.230000000007</v>
      </c>
      <c r="I7016" s="135">
        <v>24722.629999999997</v>
      </c>
      <c r="J7016" s="135">
        <v>103652.56999999998</v>
      </c>
      <c r="K7016" s="154" t="str">
        <f>VLOOKUP(C7016,ResCat!$A$2:$B$268,2,FALSE)</f>
        <v>PPOIFP</v>
      </c>
    </row>
    <row r="7017" spans="3:11" x14ac:dyDescent="0.25">
      <c r="C7017" s="134" t="s">
        <v>183</v>
      </c>
      <c r="D7017" s="134" t="s">
        <v>1</v>
      </c>
      <c r="E7017" s="134" t="s">
        <v>511</v>
      </c>
      <c r="F7017" s="134" t="s">
        <v>310</v>
      </c>
      <c r="G7017" s="134" t="s">
        <v>329</v>
      </c>
      <c r="H7017" s="135">
        <v>66185.87999999999</v>
      </c>
      <c r="I7017" s="135">
        <v>70013.320000000022</v>
      </c>
      <c r="J7017" s="135">
        <v>164323.77999999997</v>
      </c>
      <c r="K7017" s="154" t="str">
        <f>VLOOKUP(C7017,ResCat!$A$2:$B$268,2,FALSE)</f>
        <v>PPOIFP</v>
      </c>
    </row>
    <row r="7018" spans="3:11" x14ac:dyDescent="0.25">
      <c r="C7018" s="134" t="s">
        <v>183</v>
      </c>
      <c r="D7018" s="134" t="s">
        <v>1</v>
      </c>
      <c r="E7018" s="134" t="s">
        <v>969</v>
      </c>
      <c r="F7018" s="134" t="s">
        <v>310</v>
      </c>
      <c r="G7018" s="134" t="s">
        <v>331</v>
      </c>
      <c r="H7018" s="135">
        <v>443517.59000000014</v>
      </c>
      <c r="I7018" s="135">
        <v>463583.26000000024</v>
      </c>
      <c r="J7018" s="135">
        <v>1149058.4199999997</v>
      </c>
      <c r="K7018" s="154" t="str">
        <f>VLOOKUP(C7018,ResCat!$A$2:$B$268,2,FALSE)</f>
        <v>PPOIFP</v>
      </c>
    </row>
    <row r="7019" spans="3:11" x14ac:dyDescent="0.25">
      <c r="C7019" s="134" t="s">
        <v>183</v>
      </c>
      <c r="D7019" s="134" t="s">
        <v>1</v>
      </c>
      <c r="E7019" s="134" t="s">
        <v>961</v>
      </c>
      <c r="F7019" s="134" t="s">
        <v>310</v>
      </c>
      <c r="G7019" s="134" t="s">
        <v>334</v>
      </c>
      <c r="H7019" s="135">
        <v>475543.25000000064</v>
      </c>
      <c r="I7019" s="135">
        <v>536422.0700000003</v>
      </c>
      <c r="J7019" s="135">
        <v>1777703.04</v>
      </c>
      <c r="K7019" s="154" t="str">
        <f>VLOOKUP(C7019,ResCat!$A$2:$B$268,2,FALSE)</f>
        <v>PPOIFP</v>
      </c>
    </row>
    <row r="7020" spans="3:11" x14ac:dyDescent="0.25">
      <c r="C7020" s="134" t="s">
        <v>183</v>
      </c>
      <c r="D7020" s="134" t="s">
        <v>1</v>
      </c>
      <c r="E7020" s="134" t="s">
        <v>970</v>
      </c>
      <c r="F7020" s="134" t="s">
        <v>310</v>
      </c>
      <c r="G7020" s="134" t="s">
        <v>333</v>
      </c>
      <c r="H7020" s="135">
        <v>2578360.7999999942</v>
      </c>
      <c r="I7020" s="135">
        <v>3395471.83</v>
      </c>
      <c r="J7020" s="135">
        <v>9868947.4400000013</v>
      </c>
      <c r="K7020" s="154" t="str">
        <f>VLOOKUP(C7020,ResCat!$A$2:$B$268,2,FALSE)</f>
        <v>PPOIFP</v>
      </c>
    </row>
    <row r="7021" spans="3:11" x14ac:dyDescent="0.25">
      <c r="C7021" s="134" t="s">
        <v>183</v>
      </c>
      <c r="D7021" s="134" t="s">
        <v>1</v>
      </c>
      <c r="E7021" s="134" t="s">
        <v>1023</v>
      </c>
      <c r="F7021" s="134" t="s">
        <v>310</v>
      </c>
      <c r="G7021" s="134" t="s">
        <v>308</v>
      </c>
      <c r="H7021" s="135">
        <v>5040109.3399999989</v>
      </c>
      <c r="I7021" s="135">
        <v>7703850.0799999982</v>
      </c>
      <c r="J7021" s="135">
        <v>20951275.95999996</v>
      </c>
      <c r="K7021" s="154" t="str">
        <f>VLOOKUP(C7021,ResCat!$A$2:$B$268,2,FALSE)</f>
        <v>PPOIFP</v>
      </c>
    </row>
    <row r="7022" spans="3:11" x14ac:dyDescent="0.25">
      <c r="C7022" s="134" t="s">
        <v>209</v>
      </c>
      <c r="D7022" s="134" t="s">
        <v>3</v>
      </c>
      <c r="E7022" s="134" t="s">
        <v>309</v>
      </c>
      <c r="F7022" s="134" t="s">
        <v>310</v>
      </c>
      <c r="G7022" s="134" t="s">
        <v>311</v>
      </c>
      <c r="H7022" s="135">
        <v>-128.52000000000001</v>
      </c>
      <c r="I7022" s="135">
        <v>-128.52000000000001</v>
      </c>
      <c r="J7022" s="135">
        <v>-1602.56</v>
      </c>
      <c r="K7022" s="154" t="str">
        <f>VLOOKUP(C7022,ResCat!$A$2:$B$268,2,FALSE)</f>
        <v>PPOMM</v>
      </c>
    </row>
    <row r="7023" spans="3:11" x14ac:dyDescent="0.25">
      <c r="C7023" s="134" t="s">
        <v>209</v>
      </c>
      <c r="D7023" s="134" t="s">
        <v>3</v>
      </c>
      <c r="E7023" s="134" t="s">
        <v>1026</v>
      </c>
      <c r="F7023" s="134" t="s">
        <v>310</v>
      </c>
      <c r="G7023" s="134" t="s">
        <v>311</v>
      </c>
      <c r="H7023" s="135">
        <v>-44.24</v>
      </c>
      <c r="I7023" s="135">
        <v>-44.24</v>
      </c>
      <c r="J7023" s="135">
        <v>-1095</v>
      </c>
      <c r="K7023" s="154" t="str">
        <f>VLOOKUP(C7023,ResCat!$A$2:$B$268,2,FALSE)</f>
        <v>PPOMM</v>
      </c>
    </row>
    <row r="7024" spans="3:11" x14ac:dyDescent="0.25">
      <c r="C7024" s="134" t="s">
        <v>209</v>
      </c>
      <c r="D7024" s="134" t="s">
        <v>3</v>
      </c>
      <c r="E7024" s="134" t="s">
        <v>362</v>
      </c>
      <c r="F7024" s="134" t="s">
        <v>310</v>
      </c>
      <c r="G7024" s="134" t="s">
        <v>311</v>
      </c>
      <c r="H7024" s="135">
        <v>-344.17</v>
      </c>
      <c r="I7024" s="135">
        <v>-344.17</v>
      </c>
      <c r="J7024" s="135">
        <v>-3434</v>
      </c>
      <c r="K7024" s="154" t="str">
        <f>VLOOKUP(C7024,ResCat!$A$2:$B$268,2,FALSE)</f>
        <v>PPOMM</v>
      </c>
    </row>
    <row r="7025" spans="3:11" x14ac:dyDescent="0.25">
      <c r="C7025" s="134" t="s">
        <v>209</v>
      </c>
      <c r="D7025" s="134" t="s">
        <v>3</v>
      </c>
      <c r="E7025" s="134" t="s">
        <v>1027</v>
      </c>
      <c r="F7025" s="134" t="s">
        <v>310</v>
      </c>
      <c r="G7025" s="134" t="s">
        <v>311</v>
      </c>
      <c r="H7025" s="135">
        <v>-167.89000000000001</v>
      </c>
      <c r="I7025" s="135">
        <v>-167.89000000000001</v>
      </c>
      <c r="J7025" s="135">
        <v>-1457</v>
      </c>
      <c r="K7025" s="154" t="str">
        <f>VLOOKUP(C7025,ResCat!$A$2:$B$268,2,FALSE)</f>
        <v>PPOMM</v>
      </c>
    </row>
    <row r="7026" spans="3:11" x14ac:dyDescent="0.25">
      <c r="C7026" s="134" t="s">
        <v>209</v>
      </c>
      <c r="D7026" s="134" t="s">
        <v>3</v>
      </c>
      <c r="E7026" s="134" t="s">
        <v>1028</v>
      </c>
      <c r="F7026" s="134" t="s">
        <v>310</v>
      </c>
      <c r="G7026" s="134" t="s">
        <v>311</v>
      </c>
      <c r="H7026" s="135">
        <v>-31.910000000000004</v>
      </c>
      <c r="I7026" s="135">
        <v>-31.910000000000004</v>
      </c>
      <c r="J7026" s="135">
        <v>5</v>
      </c>
      <c r="K7026" s="154" t="str">
        <f>VLOOKUP(C7026,ResCat!$A$2:$B$268,2,FALSE)</f>
        <v>PPOMM</v>
      </c>
    </row>
    <row r="7027" spans="3:11" x14ac:dyDescent="0.25">
      <c r="C7027" s="134" t="s">
        <v>209</v>
      </c>
      <c r="D7027" s="134" t="s">
        <v>3</v>
      </c>
      <c r="E7027" s="134" t="s">
        <v>363</v>
      </c>
      <c r="F7027" s="134" t="s">
        <v>310</v>
      </c>
      <c r="G7027" s="134" t="s">
        <v>311</v>
      </c>
      <c r="H7027" s="135">
        <v>-3.680000000000005</v>
      </c>
      <c r="I7027" s="135">
        <v>-3.680000000000005</v>
      </c>
      <c r="J7027" s="135">
        <v>4549</v>
      </c>
      <c r="K7027" s="154" t="str">
        <f>VLOOKUP(C7027,ResCat!$A$2:$B$268,2,FALSE)</f>
        <v>PPOMM</v>
      </c>
    </row>
    <row r="7028" spans="3:11" x14ac:dyDescent="0.25">
      <c r="C7028" s="134" t="s">
        <v>209</v>
      </c>
      <c r="D7028" s="134" t="s">
        <v>3</v>
      </c>
      <c r="E7028" s="134" t="s">
        <v>1029</v>
      </c>
      <c r="F7028" s="134" t="s">
        <v>310</v>
      </c>
      <c r="G7028" s="134" t="s">
        <v>311</v>
      </c>
      <c r="H7028" s="135">
        <v>-9.2200000000000006</v>
      </c>
      <c r="I7028" s="135">
        <v>-9.2200000000000006</v>
      </c>
      <c r="J7028" s="135">
        <v>-245</v>
      </c>
      <c r="K7028" s="154" t="str">
        <f>VLOOKUP(C7028,ResCat!$A$2:$B$268,2,FALSE)</f>
        <v>PPOMM</v>
      </c>
    </row>
    <row r="7029" spans="3:11" x14ac:dyDescent="0.25">
      <c r="C7029" s="134" t="s">
        <v>209</v>
      </c>
      <c r="D7029" s="134" t="s">
        <v>3</v>
      </c>
      <c r="E7029" s="134" t="s">
        <v>349</v>
      </c>
      <c r="F7029" s="134" t="s">
        <v>310</v>
      </c>
      <c r="G7029" s="134" t="s">
        <v>311</v>
      </c>
      <c r="H7029" s="135">
        <v>-59.13000000000001</v>
      </c>
      <c r="I7029" s="135">
        <v>-59.13000000000001</v>
      </c>
      <c r="J7029" s="135">
        <v>-492</v>
      </c>
      <c r="K7029" s="154" t="str">
        <f>VLOOKUP(C7029,ResCat!$A$2:$B$268,2,FALSE)</f>
        <v>PPOMM</v>
      </c>
    </row>
    <row r="7030" spans="3:11" x14ac:dyDescent="0.25">
      <c r="C7030" s="134" t="s">
        <v>209</v>
      </c>
      <c r="D7030" s="134" t="s">
        <v>3</v>
      </c>
      <c r="E7030" s="134" t="s">
        <v>350</v>
      </c>
      <c r="F7030" s="134" t="s">
        <v>310</v>
      </c>
      <c r="G7030" s="134" t="s">
        <v>311</v>
      </c>
      <c r="H7030" s="135">
        <v>-201.81</v>
      </c>
      <c r="I7030" s="135">
        <v>-201.81</v>
      </c>
      <c r="J7030" s="135">
        <v>-1176</v>
      </c>
      <c r="K7030" s="154" t="str">
        <f>VLOOKUP(C7030,ResCat!$A$2:$B$268,2,FALSE)</f>
        <v>PPOMM</v>
      </c>
    </row>
    <row r="7031" spans="3:11" x14ac:dyDescent="0.25">
      <c r="C7031" s="134" t="s">
        <v>209</v>
      </c>
      <c r="D7031" s="134" t="s">
        <v>3</v>
      </c>
      <c r="E7031" s="134" t="s">
        <v>359</v>
      </c>
      <c r="F7031" s="134" t="s">
        <v>310</v>
      </c>
      <c r="G7031" s="134" t="s">
        <v>311</v>
      </c>
      <c r="H7031" s="135">
        <v>-150.41000000000003</v>
      </c>
      <c r="I7031" s="135">
        <v>-150.41000000000003</v>
      </c>
      <c r="J7031" s="135">
        <v>-622.5</v>
      </c>
      <c r="K7031" s="154" t="str">
        <f>VLOOKUP(C7031,ResCat!$A$2:$B$268,2,FALSE)</f>
        <v>PPOMM</v>
      </c>
    </row>
    <row r="7032" spans="3:11" x14ac:dyDescent="0.25">
      <c r="C7032" s="134" t="s">
        <v>209</v>
      </c>
      <c r="D7032" s="134" t="s">
        <v>3</v>
      </c>
      <c r="E7032" s="134" t="s">
        <v>354</v>
      </c>
      <c r="F7032" s="134" t="s">
        <v>310</v>
      </c>
      <c r="G7032" s="134" t="s">
        <v>311</v>
      </c>
      <c r="H7032" s="135">
        <v>-570.87</v>
      </c>
      <c r="I7032" s="135">
        <v>-570.87</v>
      </c>
      <c r="J7032" s="135">
        <v>-2569.9</v>
      </c>
      <c r="K7032" s="154" t="str">
        <f>VLOOKUP(C7032,ResCat!$A$2:$B$268,2,FALSE)</f>
        <v>PPOMM</v>
      </c>
    </row>
    <row r="7033" spans="3:11" x14ac:dyDescent="0.25">
      <c r="C7033" s="134" t="s">
        <v>209</v>
      </c>
      <c r="D7033" s="134" t="s">
        <v>3</v>
      </c>
      <c r="E7033" s="134" t="s">
        <v>366</v>
      </c>
      <c r="F7033" s="134" t="s">
        <v>310</v>
      </c>
      <c r="G7033" s="134" t="s">
        <v>311</v>
      </c>
      <c r="H7033" s="135">
        <v>-318.75</v>
      </c>
      <c r="I7033" s="135">
        <v>-318.75</v>
      </c>
      <c r="J7033" s="135">
        <v>-3946.21</v>
      </c>
      <c r="K7033" s="154" t="str">
        <f>VLOOKUP(C7033,ResCat!$A$2:$B$268,2,FALSE)</f>
        <v>PPOMM</v>
      </c>
    </row>
    <row r="7034" spans="3:11" x14ac:dyDescent="0.25">
      <c r="C7034" s="134" t="s">
        <v>209</v>
      </c>
      <c r="D7034" s="134" t="s">
        <v>3</v>
      </c>
      <c r="E7034" s="134" t="s">
        <v>337</v>
      </c>
      <c r="F7034" s="134" t="s">
        <v>310</v>
      </c>
      <c r="G7034" s="134" t="s">
        <v>311</v>
      </c>
      <c r="H7034" s="135">
        <v>-666.93</v>
      </c>
      <c r="I7034" s="135">
        <v>-666.93</v>
      </c>
      <c r="J7034" s="135">
        <v>-1326.3</v>
      </c>
      <c r="K7034" s="154" t="str">
        <f>VLOOKUP(C7034,ResCat!$A$2:$B$268,2,FALSE)</f>
        <v>PPOMM</v>
      </c>
    </row>
    <row r="7035" spans="3:11" x14ac:dyDescent="0.25">
      <c r="C7035" s="134" t="s">
        <v>209</v>
      </c>
      <c r="D7035" s="134" t="s">
        <v>3</v>
      </c>
      <c r="E7035" s="134" t="s">
        <v>352</v>
      </c>
      <c r="F7035" s="134" t="s">
        <v>310</v>
      </c>
      <c r="G7035" s="134" t="s">
        <v>351</v>
      </c>
      <c r="H7035" s="135">
        <v>-874.2700000000001</v>
      </c>
      <c r="I7035" s="135">
        <v>-874.2700000000001</v>
      </c>
      <c r="J7035" s="135">
        <v>-1165.3899999999999</v>
      </c>
      <c r="K7035" s="154" t="str">
        <f>VLOOKUP(C7035,ResCat!$A$2:$B$268,2,FALSE)</f>
        <v>PPOMM</v>
      </c>
    </row>
    <row r="7036" spans="3:11" x14ac:dyDescent="0.25">
      <c r="C7036" s="134" t="s">
        <v>209</v>
      </c>
      <c r="D7036" s="134" t="s">
        <v>3</v>
      </c>
      <c r="E7036" s="134" t="s">
        <v>347</v>
      </c>
      <c r="F7036" s="134" t="s">
        <v>310</v>
      </c>
      <c r="G7036" s="134" t="s">
        <v>360</v>
      </c>
      <c r="H7036" s="135">
        <v>-384.23000000000008</v>
      </c>
      <c r="I7036" s="135">
        <v>-384.23000000000008</v>
      </c>
      <c r="J7036" s="135">
        <v>1208.54</v>
      </c>
      <c r="K7036" s="154" t="str">
        <f>VLOOKUP(C7036,ResCat!$A$2:$B$268,2,FALSE)</f>
        <v>PPOMM</v>
      </c>
    </row>
    <row r="7037" spans="3:11" x14ac:dyDescent="0.25">
      <c r="C7037" s="134" t="s">
        <v>209</v>
      </c>
      <c r="D7037" s="134" t="s">
        <v>3</v>
      </c>
      <c r="E7037" s="134" t="s">
        <v>361</v>
      </c>
      <c r="F7037" s="134" t="s">
        <v>310</v>
      </c>
      <c r="G7037" s="134" t="s">
        <v>355</v>
      </c>
      <c r="H7037" s="135">
        <v>-2872.2999999999997</v>
      </c>
      <c r="I7037" s="135">
        <v>-2872.2999999999997</v>
      </c>
      <c r="J7037" s="135">
        <v>-12636.56</v>
      </c>
      <c r="K7037" s="154" t="str">
        <f>VLOOKUP(C7037,ResCat!$A$2:$B$268,2,FALSE)</f>
        <v>PPOMM</v>
      </c>
    </row>
    <row r="7038" spans="3:11" x14ac:dyDescent="0.25">
      <c r="C7038" s="134" t="s">
        <v>209</v>
      </c>
      <c r="D7038" s="134" t="s">
        <v>3</v>
      </c>
      <c r="E7038" s="134" t="s">
        <v>312</v>
      </c>
      <c r="F7038" s="134" t="s">
        <v>310</v>
      </c>
      <c r="G7038" s="134" t="s">
        <v>364</v>
      </c>
      <c r="H7038" s="135">
        <v>-3563.1200000000003</v>
      </c>
      <c r="I7038" s="135">
        <v>-3563.1200000000003</v>
      </c>
      <c r="J7038" s="135">
        <v>-22813.38</v>
      </c>
      <c r="K7038" s="154" t="str">
        <f>VLOOKUP(C7038,ResCat!$A$2:$B$268,2,FALSE)</f>
        <v>PPOMM</v>
      </c>
    </row>
    <row r="7039" spans="3:11" x14ac:dyDescent="0.25">
      <c r="C7039" s="134" t="s">
        <v>209</v>
      </c>
      <c r="D7039" s="134" t="s">
        <v>3</v>
      </c>
      <c r="E7039" s="134" t="s">
        <v>357</v>
      </c>
      <c r="F7039" s="134" t="s">
        <v>310</v>
      </c>
      <c r="G7039" s="134" t="s">
        <v>338</v>
      </c>
      <c r="H7039" s="135">
        <v>-3133.9899999999993</v>
      </c>
      <c r="I7039" s="135">
        <v>-2836.1399999999994</v>
      </c>
      <c r="J7039" s="135">
        <v>-7337.9900000000007</v>
      </c>
      <c r="K7039" s="154" t="str">
        <f>VLOOKUP(C7039,ResCat!$A$2:$B$268,2,FALSE)</f>
        <v>PPOMM</v>
      </c>
    </row>
    <row r="7040" spans="3:11" x14ac:dyDescent="0.25">
      <c r="C7040" s="134" t="s">
        <v>209</v>
      </c>
      <c r="D7040" s="134" t="s">
        <v>3</v>
      </c>
      <c r="E7040" s="134" t="s">
        <v>314</v>
      </c>
      <c r="F7040" s="134" t="s">
        <v>310</v>
      </c>
      <c r="G7040" s="134" t="s">
        <v>356</v>
      </c>
      <c r="H7040" s="135">
        <v>-2300.2699999999995</v>
      </c>
      <c r="I7040" s="135">
        <v>-2076.2899999999995</v>
      </c>
      <c r="J7040" s="135">
        <v>-9965.39</v>
      </c>
      <c r="K7040" s="154" t="str">
        <f>VLOOKUP(C7040,ResCat!$A$2:$B$268,2,FALSE)</f>
        <v>PPOMM</v>
      </c>
    </row>
    <row r="7041" spans="3:11" x14ac:dyDescent="0.25">
      <c r="C7041" s="134" t="s">
        <v>209</v>
      </c>
      <c r="D7041" s="134" t="s">
        <v>3</v>
      </c>
      <c r="E7041" s="134" t="s">
        <v>339</v>
      </c>
      <c r="F7041" s="134" t="s">
        <v>310</v>
      </c>
      <c r="G7041" s="134" t="s">
        <v>353</v>
      </c>
      <c r="H7041" s="135">
        <v>-3711.3100000000004</v>
      </c>
      <c r="I7041" s="135">
        <v>-3711.3100000000004</v>
      </c>
      <c r="J7041" s="135">
        <v>2966.6499999999996</v>
      </c>
      <c r="K7041" s="154" t="str">
        <f>VLOOKUP(C7041,ResCat!$A$2:$B$268,2,FALSE)</f>
        <v>PPOMM</v>
      </c>
    </row>
    <row r="7042" spans="3:11" x14ac:dyDescent="0.25">
      <c r="C7042" s="134" t="s">
        <v>209</v>
      </c>
      <c r="D7042" s="134" t="s">
        <v>3</v>
      </c>
      <c r="E7042" s="134" t="s">
        <v>342</v>
      </c>
      <c r="F7042" s="134" t="s">
        <v>310</v>
      </c>
      <c r="G7042" s="134" t="s">
        <v>348</v>
      </c>
      <c r="H7042" s="135">
        <v>-5858.8600000000006</v>
      </c>
      <c r="I7042" s="135">
        <v>-5858.8600000000006</v>
      </c>
      <c r="J7042" s="135">
        <v>-5529.9800000000014</v>
      </c>
      <c r="K7042" s="154" t="str">
        <f>VLOOKUP(C7042,ResCat!$A$2:$B$268,2,FALSE)</f>
        <v>PPOMM</v>
      </c>
    </row>
    <row r="7043" spans="3:11" x14ac:dyDescent="0.25">
      <c r="C7043" s="134" t="s">
        <v>209</v>
      </c>
      <c r="D7043" s="134" t="s">
        <v>3</v>
      </c>
      <c r="E7043" s="134" t="s">
        <v>316</v>
      </c>
      <c r="F7043" s="134" t="s">
        <v>310</v>
      </c>
      <c r="G7043" s="134" t="s">
        <v>313</v>
      </c>
      <c r="H7043" s="135">
        <v>-4241.6599999999971</v>
      </c>
      <c r="I7043" s="135">
        <v>-4241.6599999999971</v>
      </c>
      <c r="J7043" s="135">
        <v>1439.1700000000014</v>
      </c>
      <c r="K7043" s="154" t="str">
        <f>VLOOKUP(C7043,ResCat!$A$2:$B$268,2,FALSE)</f>
        <v>PPOMM</v>
      </c>
    </row>
    <row r="7044" spans="3:11" x14ac:dyDescent="0.25">
      <c r="C7044" s="134" t="s">
        <v>209</v>
      </c>
      <c r="D7044" s="134" t="s">
        <v>3</v>
      </c>
      <c r="E7044" s="134" t="s">
        <v>318</v>
      </c>
      <c r="F7044" s="134" t="s">
        <v>310</v>
      </c>
      <c r="G7044" s="134" t="s">
        <v>358</v>
      </c>
      <c r="H7044" s="135">
        <v>-2329.8399999999997</v>
      </c>
      <c r="I7044" s="135">
        <v>-2329.8399999999997</v>
      </c>
      <c r="J7044" s="135">
        <v>18341.32</v>
      </c>
      <c r="K7044" s="154" t="str">
        <f>VLOOKUP(C7044,ResCat!$A$2:$B$268,2,FALSE)</f>
        <v>PPOMM</v>
      </c>
    </row>
    <row r="7045" spans="3:11" x14ac:dyDescent="0.25">
      <c r="C7045" s="134" t="s">
        <v>209</v>
      </c>
      <c r="D7045" s="134" t="s">
        <v>3</v>
      </c>
      <c r="E7045" s="134" t="s">
        <v>320</v>
      </c>
      <c r="F7045" s="134" t="s">
        <v>310</v>
      </c>
      <c r="G7045" s="134" t="s">
        <v>315</v>
      </c>
      <c r="H7045" s="135">
        <v>-5226.6900000000014</v>
      </c>
      <c r="I7045" s="135">
        <v>-5226.6900000000014</v>
      </c>
      <c r="J7045" s="135">
        <v>-1688.5499999999975</v>
      </c>
      <c r="K7045" s="154" t="str">
        <f>VLOOKUP(C7045,ResCat!$A$2:$B$268,2,FALSE)</f>
        <v>PPOMM</v>
      </c>
    </row>
    <row r="7046" spans="3:11" x14ac:dyDescent="0.25">
      <c r="C7046" s="134" t="s">
        <v>209</v>
      </c>
      <c r="D7046" s="134" t="s">
        <v>3</v>
      </c>
      <c r="E7046" s="134" t="s">
        <v>322</v>
      </c>
      <c r="F7046" s="134" t="s">
        <v>310</v>
      </c>
      <c r="G7046" s="134" t="s">
        <v>341</v>
      </c>
      <c r="H7046" s="135">
        <v>-5668.7999999999993</v>
      </c>
      <c r="I7046" s="135">
        <v>-5618.29</v>
      </c>
      <c r="J7046" s="135">
        <v>38126.820000000007</v>
      </c>
      <c r="K7046" s="154" t="str">
        <f>VLOOKUP(C7046,ResCat!$A$2:$B$268,2,FALSE)</f>
        <v>PPOMM</v>
      </c>
    </row>
    <row r="7047" spans="3:11" x14ac:dyDescent="0.25">
      <c r="C7047" s="134" t="s">
        <v>209</v>
      </c>
      <c r="D7047" s="134" t="s">
        <v>3</v>
      </c>
      <c r="E7047" s="134" t="s">
        <v>324</v>
      </c>
      <c r="F7047" s="134" t="s">
        <v>310</v>
      </c>
      <c r="G7047" s="134" t="s">
        <v>340</v>
      </c>
      <c r="H7047" s="135">
        <v>3312.7999999999979</v>
      </c>
      <c r="I7047" s="135">
        <v>3565.4099999999989</v>
      </c>
      <c r="J7047" s="135">
        <v>52546.330000000016</v>
      </c>
      <c r="K7047" s="154" t="str">
        <f>VLOOKUP(C7047,ResCat!$A$2:$B$268,2,FALSE)</f>
        <v>PPOMM</v>
      </c>
    </row>
    <row r="7048" spans="3:11" x14ac:dyDescent="0.25">
      <c r="C7048" s="134" t="s">
        <v>209</v>
      </c>
      <c r="D7048" s="134" t="s">
        <v>3</v>
      </c>
      <c r="E7048" s="134" t="s">
        <v>326</v>
      </c>
      <c r="F7048" s="134" t="s">
        <v>310</v>
      </c>
      <c r="G7048" s="134" t="s">
        <v>317</v>
      </c>
      <c r="H7048" s="135">
        <v>3104.2000000000016</v>
      </c>
      <c r="I7048" s="135">
        <v>3527.7000000000003</v>
      </c>
      <c r="J7048" s="135">
        <v>102904.17999999996</v>
      </c>
      <c r="K7048" s="154" t="str">
        <f>VLOOKUP(C7048,ResCat!$A$2:$B$268,2,FALSE)</f>
        <v>PPOMM</v>
      </c>
    </row>
    <row r="7049" spans="3:11" x14ac:dyDescent="0.25">
      <c r="C7049" s="134" t="s">
        <v>209</v>
      </c>
      <c r="D7049" s="134" t="s">
        <v>3</v>
      </c>
      <c r="E7049" s="134" t="s">
        <v>328</v>
      </c>
      <c r="F7049" s="134" t="s">
        <v>310</v>
      </c>
      <c r="G7049" s="134" t="s">
        <v>319</v>
      </c>
      <c r="H7049" s="135">
        <v>-2089.3000000000084</v>
      </c>
      <c r="I7049" s="135">
        <v>-2084.3000000000084</v>
      </c>
      <c r="J7049" s="135">
        <v>126385.65000000001</v>
      </c>
      <c r="K7049" s="154" t="str">
        <f>VLOOKUP(C7049,ResCat!$A$2:$B$268,2,FALSE)</f>
        <v>PPOMM</v>
      </c>
    </row>
    <row r="7050" spans="3:11" x14ac:dyDescent="0.25">
      <c r="C7050" s="134" t="s">
        <v>209</v>
      </c>
      <c r="D7050" s="134" t="s">
        <v>3</v>
      </c>
      <c r="E7050" s="134" t="s">
        <v>330</v>
      </c>
      <c r="F7050" s="134" t="s">
        <v>310</v>
      </c>
      <c r="G7050" s="134" t="s">
        <v>321</v>
      </c>
      <c r="H7050" s="135">
        <v>5263.8499999999949</v>
      </c>
      <c r="I7050" s="135">
        <v>6339.1299999999974</v>
      </c>
      <c r="J7050" s="135">
        <v>127060.71000000004</v>
      </c>
      <c r="K7050" s="154" t="str">
        <f>VLOOKUP(C7050,ResCat!$A$2:$B$268,2,FALSE)</f>
        <v>PPOMM</v>
      </c>
    </row>
    <row r="7051" spans="3:11" x14ac:dyDescent="0.25">
      <c r="C7051" s="134" t="s">
        <v>209</v>
      </c>
      <c r="D7051" s="134" t="s">
        <v>3</v>
      </c>
      <c r="E7051" s="134" t="s">
        <v>332</v>
      </c>
      <c r="F7051" s="134" t="s">
        <v>310</v>
      </c>
      <c r="G7051" s="134" t="s">
        <v>323</v>
      </c>
      <c r="H7051" s="135">
        <v>-32.249999999994458</v>
      </c>
      <c r="I7051" s="135">
        <v>184.17000000000576</v>
      </c>
      <c r="J7051" s="135">
        <v>160921.28000000003</v>
      </c>
      <c r="K7051" s="154" t="str">
        <f>VLOOKUP(C7051,ResCat!$A$2:$B$268,2,FALSE)</f>
        <v>PPOMM</v>
      </c>
    </row>
    <row r="7052" spans="3:11" x14ac:dyDescent="0.25">
      <c r="C7052" s="134" t="s">
        <v>209</v>
      </c>
      <c r="D7052" s="134" t="s">
        <v>3</v>
      </c>
      <c r="E7052" s="134" t="s">
        <v>335</v>
      </c>
      <c r="F7052" s="134" t="s">
        <v>310</v>
      </c>
      <c r="G7052" s="134" t="s">
        <v>325</v>
      </c>
      <c r="H7052" s="135">
        <v>5491.4299999999976</v>
      </c>
      <c r="I7052" s="135">
        <v>6153.1999999999925</v>
      </c>
      <c r="J7052" s="135">
        <v>215098.52999999994</v>
      </c>
      <c r="K7052" s="154" t="str">
        <f>VLOOKUP(C7052,ResCat!$A$2:$B$268,2,FALSE)</f>
        <v>PPOMM</v>
      </c>
    </row>
    <row r="7053" spans="3:11" x14ac:dyDescent="0.25">
      <c r="C7053" s="134" t="s">
        <v>209</v>
      </c>
      <c r="D7053" s="134" t="s">
        <v>3</v>
      </c>
      <c r="E7053" s="134" t="s">
        <v>4</v>
      </c>
      <c r="F7053" s="134" t="s">
        <v>310</v>
      </c>
      <c r="G7053" s="134" t="s">
        <v>327</v>
      </c>
      <c r="H7053" s="135">
        <v>26023.789999999964</v>
      </c>
      <c r="I7053" s="135">
        <v>26566.079999999962</v>
      </c>
      <c r="J7053" s="135">
        <v>442576.79000000004</v>
      </c>
      <c r="K7053" s="154" t="str">
        <f>VLOOKUP(C7053,ResCat!$A$2:$B$268,2,FALSE)</f>
        <v>PPOMM</v>
      </c>
    </row>
    <row r="7054" spans="3:11" x14ac:dyDescent="0.25">
      <c r="C7054" s="134" t="s">
        <v>209</v>
      </c>
      <c r="D7054" s="134" t="s">
        <v>3</v>
      </c>
      <c r="E7054" s="134" t="s">
        <v>511</v>
      </c>
      <c r="F7054" s="134" t="s">
        <v>310</v>
      </c>
      <c r="G7054" s="134" t="s">
        <v>329</v>
      </c>
      <c r="H7054" s="135">
        <v>46455.65000000006</v>
      </c>
      <c r="I7054" s="135">
        <v>47649.150000000052</v>
      </c>
      <c r="J7054" s="135">
        <v>717801.49000000011</v>
      </c>
      <c r="K7054" s="154" t="str">
        <f>VLOOKUP(C7054,ResCat!$A$2:$B$268,2,FALSE)</f>
        <v>PPOMM</v>
      </c>
    </row>
    <row r="7055" spans="3:11" x14ac:dyDescent="0.25">
      <c r="C7055" s="134" t="s">
        <v>209</v>
      </c>
      <c r="D7055" s="134" t="s">
        <v>3</v>
      </c>
      <c r="E7055" s="134" t="s">
        <v>969</v>
      </c>
      <c r="F7055" s="134" t="s">
        <v>310</v>
      </c>
      <c r="G7055" s="134" t="s">
        <v>331</v>
      </c>
      <c r="H7055" s="135">
        <v>73100.360000000073</v>
      </c>
      <c r="I7055" s="135">
        <v>74813.400000000023</v>
      </c>
      <c r="J7055" s="135">
        <v>1155504.429999999</v>
      </c>
      <c r="K7055" s="154" t="str">
        <f>VLOOKUP(C7055,ResCat!$A$2:$B$268,2,FALSE)</f>
        <v>PPOMM</v>
      </c>
    </row>
    <row r="7056" spans="3:11" x14ac:dyDescent="0.25">
      <c r="C7056" s="134" t="s">
        <v>209</v>
      </c>
      <c r="D7056" s="134" t="s">
        <v>3</v>
      </c>
      <c r="E7056" s="134" t="s">
        <v>961</v>
      </c>
      <c r="F7056" s="134" t="s">
        <v>310</v>
      </c>
      <c r="G7056" s="134" t="s">
        <v>334</v>
      </c>
      <c r="H7056" s="135">
        <v>214429.85000000108</v>
      </c>
      <c r="I7056" s="135">
        <v>220564.55000000133</v>
      </c>
      <c r="J7056" s="135">
        <v>3243404.0800000024</v>
      </c>
      <c r="K7056" s="154" t="str">
        <f>VLOOKUP(C7056,ResCat!$A$2:$B$268,2,FALSE)</f>
        <v>PPOMM</v>
      </c>
    </row>
    <row r="7057" spans="3:11" x14ac:dyDescent="0.25">
      <c r="C7057" s="134" t="s">
        <v>209</v>
      </c>
      <c r="D7057" s="134" t="s">
        <v>3</v>
      </c>
      <c r="E7057" s="134" t="s">
        <v>970</v>
      </c>
      <c r="F7057" s="134" t="s">
        <v>310</v>
      </c>
      <c r="G7057" s="134" t="s">
        <v>333</v>
      </c>
      <c r="H7057" s="135">
        <v>1284417.8399999721</v>
      </c>
      <c r="I7057" s="135">
        <v>1318621.9099999685</v>
      </c>
      <c r="J7057" s="135">
        <v>22824689.729999751</v>
      </c>
      <c r="K7057" s="154" t="str">
        <f>VLOOKUP(C7057,ResCat!$A$2:$B$268,2,FALSE)</f>
        <v>PPOMM</v>
      </c>
    </row>
    <row r="7058" spans="3:11" x14ac:dyDescent="0.25">
      <c r="C7058" s="134" t="s">
        <v>209</v>
      </c>
      <c r="D7058" s="134" t="s">
        <v>3</v>
      </c>
      <c r="E7058" s="134" t="s">
        <v>1023</v>
      </c>
      <c r="F7058" s="134" t="s">
        <v>310</v>
      </c>
      <c r="G7058" s="134" t="s">
        <v>308</v>
      </c>
      <c r="H7058" s="135">
        <v>739466.7300000079</v>
      </c>
      <c r="I7058" s="135">
        <v>773952.40000000852</v>
      </c>
      <c r="J7058" s="135">
        <v>5714482.2100000512</v>
      </c>
      <c r="K7058" s="154" t="str">
        <f>VLOOKUP(C7058,ResCat!$A$2:$B$268,2,FALSE)</f>
        <v>PPOMM</v>
      </c>
    </row>
    <row r="7059" spans="3:11" x14ac:dyDescent="0.25">
      <c r="C7059" s="134" t="s">
        <v>209</v>
      </c>
      <c r="D7059" s="134" t="s">
        <v>0</v>
      </c>
      <c r="E7059" s="134" t="s">
        <v>1041</v>
      </c>
      <c r="F7059" s="134" t="s">
        <v>310</v>
      </c>
      <c r="G7059" s="134" t="s">
        <v>311</v>
      </c>
      <c r="H7059" s="135">
        <v>1100.3299999999997</v>
      </c>
      <c r="I7059" s="135">
        <v>1100.3299999999997</v>
      </c>
      <c r="J7059" s="135">
        <v>13440</v>
      </c>
      <c r="K7059" s="154" t="str">
        <f>VLOOKUP(C7059,ResCat!$A$2:$B$268,2,FALSE)</f>
        <v>PPOMM</v>
      </c>
    </row>
    <row r="7060" spans="3:11" x14ac:dyDescent="0.25">
      <c r="C7060" s="134" t="s">
        <v>209</v>
      </c>
      <c r="D7060" s="134" t="s">
        <v>0</v>
      </c>
      <c r="E7060" s="134" t="s">
        <v>1025</v>
      </c>
      <c r="F7060" s="134" t="s">
        <v>310</v>
      </c>
      <c r="G7060" s="134" t="s">
        <v>311</v>
      </c>
      <c r="H7060" s="135">
        <v>777.45</v>
      </c>
      <c r="I7060" s="135">
        <v>777.45</v>
      </c>
      <c r="J7060" s="135">
        <v>9270.34</v>
      </c>
      <c r="K7060" s="154" t="str">
        <f>VLOOKUP(C7060,ResCat!$A$2:$B$268,2,FALSE)</f>
        <v>PPOMM</v>
      </c>
    </row>
    <row r="7061" spans="3:11" x14ac:dyDescent="0.25">
      <c r="C7061" s="134" t="s">
        <v>209</v>
      </c>
      <c r="D7061" s="134" t="s">
        <v>0</v>
      </c>
      <c r="E7061" s="134" t="s">
        <v>309</v>
      </c>
      <c r="F7061" s="134" t="s">
        <v>310</v>
      </c>
      <c r="G7061" s="134" t="s">
        <v>311</v>
      </c>
      <c r="H7061" s="135">
        <v>48.43</v>
      </c>
      <c r="I7061" s="135">
        <v>48.43</v>
      </c>
      <c r="J7061" s="135">
        <v>585</v>
      </c>
      <c r="K7061" s="154" t="str">
        <f>VLOOKUP(C7061,ResCat!$A$2:$B$268,2,FALSE)</f>
        <v>PPOMM</v>
      </c>
    </row>
    <row r="7062" spans="3:11" x14ac:dyDescent="0.25">
      <c r="C7062" s="134" t="s">
        <v>209</v>
      </c>
      <c r="D7062" s="134" t="s">
        <v>0</v>
      </c>
      <c r="E7062" s="134" t="s">
        <v>362</v>
      </c>
      <c r="F7062" s="134" t="s">
        <v>310</v>
      </c>
      <c r="G7062" s="134" t="s">
        <v>311</v>
      </c>
      <c r="H7062" s="135">
        <v>1260</v>
      </c>
      <c r="I7062" s="135">
        <v>1260</v>
      </c>
      <c r="J7062" s="135">
        <v>124201.1</v>
      </c>
      <c r="K7062" s="154" t="str">
        <f>VLOOKUP(C7062,ResCat!$A$2:$B$268,2,FALSE)</f>
        <v>PPOMM</v>
      </c>
    </row>
    <row r="7063" spans="3:11" x14ac:dyDescent="0.25">
      <c r="C7063" s="134" t="s">
        <v>209</v>
      </c>
      <c r="D7063" s="134" t="s">
        <v>0</v>
      </c>
      <c r="E7063" s="134" t="s">
        <v>1029</v>
      </c>
      <c r="F7063" s="134" t="s">
        <v>310</v>
      </c>
      <c r="G7063" s="134" t="s">
        <v>311</v>
      </c>
      <c r="H7063" s="135">
        <v>-2384.5</v>
      </c>
      <c r="I7063" s="135">
        <v>-2384.5</v>
      </c>
      <c r="J7063" s="135">
        <v>107816</v>
      </c>
      <c r="K7063" s="154" t="str">
        <f>VLOOKUP(C7063,ResCat!$A$2:$B$268,2,FALSE)</f>
        <v>PPOMM</v>
      </c>
    </row>
    <row r="7064" spans="3:11" x14ac:dyDescent="0.25">
      <c r="C7064" s="134" t="s">
        <v>209</v>
      </c>
      <c r="D7064" s="134" t="s">
        <v>0</v>
      </c>
      <c r="E7064" s="134" t="s">
        <v>350</v>
      </c>
      <c r="F7064" s="134" t="s">
        <v>310</v>
      </c>
      <c r="G7064" s="134" t="s">
        <v>311</v>
      </c>
      <c r="H7064" s="135">
        <v>-1102.5</v>
      </c>
      <c r="I7064" s="135">
        <v>-1102.5</v>
      </c>
      <c r="J7064" s="135">
        <v>0</v>
      </c>
      <c r="K7064" s="154" t="str">
        <f>VLOOKUP(C7064,ResCat!$A$2:$B$268,2,FALSE)</f>
        <v>PPOMM</v>
      </c>
    </row>
    <row r="7065" spans="3:11" x14ac:dyDescent="0.25">
      <c r="C7065" s="134" t="s">
        <v>209</v>
      </c>
      <c r="D7065" s="134" t="s">
        <v>0</v>
      </c>
      <c r="E7065" s="134" t="s">
        <v>359</v>
      </c>
      <c r="F7065" s="134" t="s">
        <v>310</v>
      </c>
      <c r="G7065" s="134" t="s">
        <v>311</v>
      </c>
      <c r="H7065" s="135">
        <v>286.42</v>
      </c>
      <c r="I7065" s="135">
        <v>286.42</v>
      </c>
      <c r="J7065" s="135">
        <v>2070</v>
      </c>
      <c r="K7065" s="154" t="str">
        <f>VLOOKUP(C7065,ResCat!$A$2:$B$268,2,FALSE)</f>
        <v>PPOMM</v>
      </c>
    </row>
    <row r="7066" spans="3:11" x14ac:dyDescent="0.25">
      <c r="C7066" s="134" t="s">
        <v>209</v>
      </c>
      <c r="D7066" s="134" t="s">
        <v>0</v>
      </c>
      <c r="E7066" s="134" t="s">
        <v>354</v>
      </c>
      <c r="F7066" s="134" t="s">
        <v>310</v>
      </c>
      <c r="G7066" s="134" t="s">
        <v>311</v>
      </c>
      <c r="H7066" s="135">
        <v>-2205</v>
      </c>
      <c r="I7066" s="135">
        <v>-2205</v>
      </c>
      <c r="J7066" s="135">
        <v>-328904.74</v>
      </c>
      <c r="K7066" s="154" t="str">
        <f>VLOOKUP(C7066,ResCat!$A$2:$B$268,2,FALSE)</f>
        <v>PPOMM</v>
      </c>
    </row>
    <row r="7067" spans="3:11" x14ac:dyDescent="0.25">
      <c r="C7067" s="134" t="s">
        <v>209</v>
      </c>
      <c r="D7067" s="134" t="s">
        <v>0</v>
      </c>
      <c r="E7067" s="134" t="s">
        <v>366</v>
      </c>
      <c r="F7067" s="134" t="s">
        <v>310</v>
      </c>
      <c r="G7067" s="134" t="s">
        <v>311</v>
      </c>
      <c r="H7067" s="135">
        <v>1475.6499999999992</v>
      </c>
      <c r="I7067" s="135">
        <v>1475.6499999999992</v>
      </c>
      <c r="J7067" s="135">
        <v>99948.12000000001</v>
      </c>
      <c r="K7067" s="154" t="str">
        <f>VLOOKUP(C7067,ResCat!$A$2:$B$268,2,FALSE)</f>
        <v>PPOMM</v>
      </c>
    </row>
    <row r="7068" spans="3:11" x14ac:dyDescent="0.25">
      <c r="C7068" s="134" t="s">
        <v>209</v>
      </c>
      <c r="D7068" s="134" t="s">
        <v>0</v>
      </c>
      <c r="E7068" s="134" t="s">
        <v>337</v>
      </c>
      <c r="F7068" s="134" t="s">
        <v>310</v>
      </c>
      <c r="G7068" s="134" t="s">
        <v>311</v>
      </c>
      <c r="H7068" s="135">
        <v>690.06</v>
      </c>
      <c r="I7068" s="135">
        <v>690.06</v>
      </c>
      <c r="J7068" s="135">
        <v>96714.33</v>
      </c>
      <c r="K7068" s="154" t="str">
        <f>VLOOKUP(C7068,ResCat!$A$2:$B$268,2,FALSE)</f>
        <v>PPOMM</v>
      </c>
    </row>
    <row r="7069" spans="3:11" x14ac:dyDescent="0.25">
      <c r="C7069" s="134" t="s">
        <v>209</v>
      </c>
      <c r="D7069" s="134" t="s">
        <v>0</v>
      </c>
      <c r="E7069" s="134" t="s">
        <v>352</v>
      </c>
      <c r="F7069" s="134" t="s">
        <v>310</v>
      </c>
      <c r="G7069" s="134" t="s">
        <v>351</v>
      </c>
      <c r="H7069" s="135">
        <v>866.06999999999948</v>
      </c>
      <c r="I7069" s="135">
        <v>866.06999999999948</v>
      </c>
      <c r="J7069" s="135">
        <v>136002.44999999998</v>
      </c>
      <c r="K7069" s="154" t="str">
        <f>VLOOKUP(C7069,ResCat!$A$2:$B$268,2,FALSE)</f>
        <v>PPOMM</v>
      </c>
    </row>
    <row r="7070" spans="3:11" x14ac:dyDescent="0.25">
      <c r="C7070" s="134" t="s">
        <v>209</v>
      </c>
      <c r="D7070" s="134" t="s">
        <v>0</v>
      </c>
      <c r="E7070" s="134" t="s">
        <v>347</v>
      </c>
      <c r="F7070" s="134" t="s">
        <v>310</v>
      </c>
      <c r="G7070" s="134" t="s">
        <v>360</v>
      </c>
      <c r="H7070" s="135">
        <v>2702.3500000000004</v>
      </c>
      <c r="I7070" s="135">
        <v>2702.3500000000004</v>
      </c>
      <c r="J7070" s="135">
        <v>-66046.490000000005</v>
      </c>
      <c r="K7070" s="154" t="str">
        <f>VLOOKUP(C7070,ResCat!$A$2:$B$268,2,FALSE)</f>
        <v>PPOMM</v>
      </c>
    </row>
    <row r="7071" spans="3:11" x14ac:dyDescent="0.25">
      <c r="C7071" s="134" t="s">
        <v>209</v>
      </c>
      <c r="D7071" s="134" t="s">
        <v>0</v>
      </c>
      <c r="E7071" s="134" t="s">
        <v>361</v>
      </c>
      <c r="F7071" s="134" t="s">
        <v>310</v>
      </c>
      <c r="G7071" s="134" t="s">
        <v>355</v>
      </c>
      <c r="H7071" s="135">
        <v>0</v>
      </c>
      <c r="I7071" s="135">
        <v>0</v>
      </c>
      <c r="J7071" s="135">
        <v>0</v>
      </c>
      <c r="K7071" s="154" t="str">
        <f>VLOOKUP(C7071,ResCat!$A$2:$B$268,2,FALSE)</f>
        <v>PPOMM</v>
      </c>
    </row>
    <row r="7072" spans="3:11" x14ac:dyDescent="0.25">
      <c r="C7072" s="134" t="s">
        <v>209</v>
      </c>
      <c r="D7072" s="134" t="s">
        <v>0</v>
      </c>
      <c r="E7072" s="134" t="s">
        <v>312</v>
      </c>
      <c r="F7072" s="134" t="s">
        <v>310</v>
      </c>
      <c r="G7072" s="134" t="s">
        <v>364</v>
      </c>
      <c r="H7072" s="135">
        <v>126.37</v>
      </c>
      <c r="I7072" s="135">
        <v>126.37</v>
      </c>
      <c r="J7072" s="135">
        <v>1000</v>
      </c>
      <c r="K7072" s="154" t="str">
        <f>VLOOKUP(C7072,ResCat!$A$2:$B$268,2,FALSE)</f>
        <v>PPOMM</v>
      </c>
    </row>
    <row r="7073" spans="3:11" x14ac:dyDescent="0.25">
      <c r="C7073" s="134" t="s">
        <v>209</v>
      </c>
      <c r="D7073" s="134" t="s">
        <v>0</v>
      </c>
      <c r="E7073" s="134" t="s">
        <v>357</v>
      </c>
      <c r="F7073" s="134" t="s">
        <v>310</v>
      </c>
      <c r="G7073" s="134" t="s">
        <v>338</v>
      </c>
      <c r="H7073" s="135">
        <v>-215.88000000000002</v>
      </c>
      <c r="I7073" s="135">
        <v>-215.88000000000002</v>
      </c>
      <c r="J7073" s="135">
        <v>-21231.32</v>
      </c>
      <c r="K7073" s="154" t="str">
        <f>VLOOKUP(C7073,ResCat!$A$2:$B$268,2,FALSE)</f>
        <v>PPOMM</v>
      </c>
    </row>
    <row r="7074" spans="3:11" x14ac:dyDescent="0.25">
      <c r="C7074" s="134" t="s">
        <v>209</v>
      </c>
      <c r="D7074" s="134" t="s">
        <v>0</v>
      </c>
      <c r="E7074" s="134" t="s">
        <v>314</v>
      </c>
      <c r="F7074" s="134" t="s">
        <v>310</v>
      </c>
      <c r="G7074" s="134" t="s">
        <v>356</v>
      </c>
      <c r="H7074" s="135">
        <v>358.99000000000012</v>
      </c>
      <c r="I7074" s="135">
        <v>358.99000000000012</v>
      </c>
      <c r="J7074" s="135">
        <v>89189.289999999979</v>
      </c>
      <c r="K7074" s="154" t="str">
        <f>VLOOKUP(C7074,ResCat!$A$2:$B$268,2,FALSE)</f>
        <v>PPOMM</v>
      </c>
    </row>
    <row r="7075" spans="3:11" x14ac:dyDescent="0.25">
      <c r="C7075" s="134" t="s">
        <v>209</v>
      </c>
      <c r="D7075" s="134" t="s">
        <v>0</v>
      </c>
      <c r="E7075" s="134" t="s">
        <v>339</v>
      </c>
      <c r="F7075" s="134" t="s">
        <v>310</v>
      </c>
      <c r="G7075" s="134" t="s">
        <v>353</v>
      </c>
      <c r="H7075" s="135">
        <v>-1492.9499999999998</v>
      </c>
      <c r="I7075" s="135">
        <v>-1492.9499999999998</v>
      </c>
      <c r="J7075" s="135">
        <v>-75586.98</v>
      </c>
      <c r="K7075" s="154" t="str">
        <f>VLOOKUP(C7075,ResCat!$A$2:$B$268,2,FALSE)</f>
        <v>PPOMM</v>
      </c>
    </row>
    <row r="7076" spans="3:11" x14ac:dyDescent="0.25">
      <c r="C7076" s="134" t="s">
        <v>209</v>
      </c>
      <c r="D7076" s="134" t="s">
        <v>0</v>
      </c>
      <c r="E7076" s="134" t="s">
        <v>342</v>
      </c>
      <c r="F7076" s="134" t="s">
        <v>310</v>
      </c>
      <c r="G7076" s="134" t="s">
        <v>348</v>
      </c>
      <c r="H7076" s="135">
        <v>-431.36999999999989</v>
      </c>
      <c r="I7076" s="135">
        <v>-431.36999999999989</v>
      </c>
      <c r="J7076" s="135">
        <v>-1813.9400000000023</v>
      </c>
      <c r="K7076" s="154" t="str">
        <f>VLOOKUP(C7076,ResCat!$A$2:$B$268,2,FALSE)</f>
        <v>PPOMM</v>
      </c>
    </row>
    <row r="7077" spans="3:11" x14ac:dyDescent="0.25">
      <c r="C7077" s="134" t="s">
        <v>209</v>
      </c>
      <c r="D7077" s="134" t="s">
        <v>0</v>
      </c>
      <c r="E7077" s="134" t="s">
        <v>316</v>
      </c>
      <c r="F7077" s="134" t="s">
        <v>310</v>
      </c>
      <c r="G7077" s="134" t="s">
        <v>313</v>
      </c>
      <c r="H7077" s="135">
        <v>1113.46</v>
      </c>
      <c r="I7077" s="135">
        <v>1113.46</v>
      </c>
      <c r="J7077" s="135">
        <v>139958.35999999999</v>
      </c>
      <c r="K7077" s="154" t="str">
        <f>VLOOKUP(C7077,ResCat!$A$2:$B$268,2,FALSE)</f>
        <v>PPOMM</v>
      </c>
    </row>
    <row r="7078" spans="3:11" x14ac:dyDescent="0.25">
      <c r="C7078" s="134" t="s">
        <v>209</v>
      </c>
      <c r="D7078" s="134" t="s">
        <v>0</v>
      </c>
      <c r="E7078" s="134" t="s">
        <v>318</v>
      </c>
      <c r="F7078" s="134" t="s">
        <v>310</v>
      </c>
      <c r="G7078" s="134" t="s">
        <v>358</v>
      </c>
      <c r="H7078" s="135">
        <v>9781.36</v>
      </c>
      <c r="I7078" s="135">
        <v>9781.36</v>
      </c>
      <c r="J7078" s="135">
        <v>-36919.94999999999</v>
      </c>
      <c r="K7078" s="154" t="str">
        <f>VLOOKUP(C7078,ResCat!$A$2:$B$268,2,FALSE)</f>
        <v>PPOMM</v>
      </c>
    </row>
    <row r="7079" spans="3:11" x14ac:dyDescent="0.25">
      <c r="C7079" s="134" t="s">
        <v>209</v>
      </c>
      <c r="D7079" s="134" t="s">
        <v>0</v>
      </c>
      <c r="E7079" s="134" t="s">
        <v>320</v>
      </c>
      <c r="F7079" s="134" t="s">
        <v>310</v>
      </c>
      <c r="G7079" s="134" t="s">
        <v>315</v>
      </c>
      <c r="H7079" s="135">
        <v>2169.5500000000002</v>
      </c>
      <c r="I7079" s="135">
        <v>2169.5500000000002</v>
      </c>
      <c r="J7079" s="135">
        <v>186354.1</v>
      </c>
      <c r="K7079" s="154" t="str">
        <f>VLOOKUP(C7079,ResCat!$A$2:$B$268,2,FALSE)</f>
        <v>PPOMM</v>
      </c>
    </row>
    <row r="7080" spans="3:11" x14ac:dyDescent="0.25">
      <c r="C7080" s="134" t="s">
        <v>209</v>
      </c>
      <c r="D7080" s="134" t="s">
        <v>0</v>
      </c>
      <c r="E7080" s="134" t="s">
        <v>322</v>
      </c>
      <c r="F7080" s="134" t="s">
        <v>310</v>
      </c>
      <c r="G7080" s="134" t="s">
        <v>341</v>
      </c>
      <c r="H7080" s="135">
        <v>2831.8099999999986</v>
      </c>
      <c r="I7080" s="135">
        <v>2831.8099999999986</v>
      </c>
      <c r="J7080" s="135">
        <v>375688.02</v>
      </c>
      <c r="K7080" s="154" t="str">
        <f>VLOOKUP(C7080,ResCat!$A$2:$B$268,2,FALSE)</f>
        <v>PPOMM</v>
      </c>
    </row>
    <row r="7081" spans="3:11" x14ac:dyDescent="0.25">
      <c r="C7081" s="134" t="s">
        <v>209</v>
      </c>
      <c r="D7081" s="134" t="s">
        <v>0</v>
      </c>
      <c r="E7081" s="134" t="s">
        <v>324</v>
      </c>
      <c r="F7081" s="134" t="s">
        <v>310</v>
      </c>
      <c r="G7081" s="134" t="s">
        <v>340</v>
      </c>
      <c r="H7081" s="135">
        <v>-15920.109999999995</v>
      </c>
      <c r="I7081" s="135">
        <v>-15920.109999999995</v>
      </c>
      <c r="J7081" s="135">
        <v>259107.34000000003</v>
      </c>
      <c r="K7081" s="154" t="str">
        <f>VLOOKUP(C7081,ResCat!$A$2:$B$268,2,FALSE)</f>
        <v>PPOMM</v>
      </c>
    </row>
    <row r="7082" spans="3:11" x14ac:dyDescent="0.25">
      <c r="C7082" s="134" t="s">
        <v>209</v>
      </c>
      <c r="D7082" s="134" t="s">
        <v>0</v>
      </c>
      <c r="E7082" s="134" t="s">
        <v>326</v>
      </c>
      <c r="F7082" s="134" t="s">
        <v>310</v>
      </c>
      <c r="G7082" s="134" t="s">
        <v>317</v>
      </c>
      <c r="H7082" s="135">
        <v>19544.769999999982</v>
      </c>
      <c r="I7082" s="135">
        <v>20014.719999999979</v>
      </c>
      <c r="J7082" s="135">
        <v>718762.53999999957</v>
      </c>
      <c r="K7082" s="154" t="str">
        <f>VLOOKUP(C7082,ResCat!$A$2:$B$268,2,FALSE)</f>
        <v>PPOMM</v>
      </c>
    </row>
    <row r="7083" spans="3:11" x14ac:dyDescent="0.25">
      <c r="C7083" s="134" t="s">
        <v>209</v>
      </c>
      <c r="D7083" s="134" t="s">
        <v>0</v>
      </c>
      <c r="E7083" s="134" t="s">
        <v>328</v>
      </c>
      <c r="F7083" s="134" t="s">
        <v>310</v>
      </c>
      <c r="G7083" s="134" t="s">
        <v>319</v>
      </c>
      <c r="H7083" s="135">
        <v>17310.570000000007</v>
      </c>
      <c r="I7083" s="135">
        <v>17344.170000000006</v>
      </c>
      <c r="J7083" s="135">
        <v>5273620.1999999993</v>
      </c>
      <c r="K7083" s="154" t="str">
        <f>VLOOKUP(C7083,ResCat!$A$2:$B$268,2,FALSE)</f>
        <v>PPOMM</v>
      </c>
    </row>
    <row r="7084" spans="3:11" x14ac:dyDescent="0.25">
      <c r="C7084" s="134" t="s">
        <v>209</v>
      </c>
      <c r="D7084" s="134" t="s">
        <v>0</v>
      </c>
      <c r="E7084" s="134" t="s">
        <v>330</v>
      </c>
      <c r="F7084" s="134" t="s">
        <v>310</v>
      </c>
      <c r="G7084" s="134" t="s">
        <v>321</v>
      </c>
      <c r="H7084" s="135">
        <v>43404.57999999998</v>
      </c>
      <c r="I7084" s="135">
        <v>51934.219999999979</v>
      </c>
      <c r="J7084" s="135">
        <v>1080099.9899999998</v>
      </c>
      <c r="K7084" s="154" t="str">
        <f>VLOOKUP(C7084,ResCat!$A$2:$B$268,2,FALSE)</f>
        <v>PPOMM</v>
      </c>
    </row>
    <row r="7085" spans="3:11" x14ac:dyDescent="0.25">
      <c r="C7085" s="134" t="s">
        <v>209</v>
      </c>
      <c r="D7085" s="134" t="s">
        <v>0</v>
      </c>
      <c r="E7085" s="134" t="s">
        <v>332</v>
      </c>
      <c r="F7085" s="134" t="s">
        <v>310</v>
      </c>
      <c r="G7085" s="134" t="s">
        <v>323</v>
      </c>
      <c r="H7085" s="135">
        <v>47577.51999999999</v>
      </c>
      <c r="I7085" s="135">
        <v>52265.989999999983</v>
      </c>
      <c r="J7085" s="135">
        <v>1709494.79</v>
      </c>
      <c r="K7085" s="154" t="str">
        <f>VLOOKUP(C7085,ResCat!$A$2:$B$268,2,FALSE)</f>
        <v>PPOMM</v>
      </c>
    </row>
    <row r="7086" spans="3:11" x14ac:dyDescent="0.25">
      <c r="C7086" s="134" t="s">
        <v>209</v>
      </c>
      <c r="D7086" s="134" t="s">
        <v>0</v>
      </c>
      <c r="E7086" s="134" t="s">
        <v>335</v>
      </c>
      <c r="F7086" s="134" t="s">
        <v>310</v>
      </c>
      <c r="G7086" s="134" t="s">
        <v>325</v>
      </c>
      <c r="H7086" s="135">
        <v>40469.720000000052</v>
      </c>
      <c r="I7086" s="135">
        <v>39811.720000000052</v>
      </c>
      <c r="J7086" s="135">
        <v>1308216.5500000005</v>
      </c>
      <c r="K7086" s="154" t="str">
        <f>VLOOKUP(C7086,ResCat!$A$2:$B$268,2,FALSE)</f>
        <v>PPOMM</v>
      </c>
    </row>
    <row r="7087" spans="3:11" x14ac:dyDescent="0.25">
      <c r="C7087" s="134" t="s">
        <v>209</v>
      </c>
      <c r="D7087" s="134" t="s">
        <v>0</v>
      </c>
      <c r="E7087" s="134" t="s">
        <v>4</v>
      </c>
      <c r="F7087" s="134" t="s">
        <v>310</v>
      </c>
      <c r="G7087" s="134" t="s">
        <v>327</v>
      </c>
      <c r="H7087" s="135">
        <v>50170.969999999987</v>
      </c>
      <c r="I7087" s="135">
        <v>50209.969999999987</v>
      </c>
      <c r="J7087" s="135">
        <v>1319221.2299999986</v>
      </c>
      <c r="K7087" s="154" t="str">
        <f>VLOOKUP(C7087,ResCat!$A$2:$B$268,2,FALSE)</f>
        <v>PPOMM</v>
      </c>
    </row>
    <row r="7088" spans="3:11" x14ac:dyDescent="0.25">
      <c r="C7088" s="134" t="s">
        <v>209</v>
      </c>
      <c r="D7088" s="134" t="s">
        <v>0</v>
      </c>
      <c r="E7088" s="134" t="s">
        <v>511</v>
      </c>
      <c r="F7088" s="134" t="s">
        <v>310</v>
      </c>
      <c r="G7088" s="134" t="s">
        <v>329</v>
      </c>
      <c r="H7088" s="135">
        <v>92593.560000000027</v>
      </c>
      <c r="I7088" s="135">
        <v>95518.66</v>
      </c>
      <c r="J7088" s="135">
        <v>2268185.3099999996</v>
      </c>
      <c r="K7088" s="154" t="str">
        <f>VLOOKUP(C7088,ResCat!$A$2:$B$268,2,FALSE)</f>
        <v>PPOMM</v>
      </c>
    </row>
    <row r="7089" spans="3:11" x14ac:dyDescent="0.25">
      <c r="C7089" s="134" t="s">
        <v>209</v>
      </c>
      <c r="D7089" s="134" t="s">
        <v>0</v>
      </c>
      <c r="E7089" s="134" t="s">
        <v>969</v>
      </c>
      <c r="F7089" s="134" t="s">
        <v>310</v>
      </c>
      <c r="G7089" s="134" t="s">
        <v>331</v>
      </c>
      <c r="H7089" s="135">
        <v>184708.60000000003</v>
      </c>
      <c r="I7089" s="135">
        <v>186561.58000000002</v>
      </c>
      <c r="J7089" s="135">
        <v>9466233.8100000024</v>
      </c>
      <c r="K7089" s="154" t="str">
        <f>VLOOKUP(C7089,ResCat!$A$2:$B$268,2,FALSE)</f>
        <v>PPOMM</v>
      </c>
    </row>
    <row r="7090" spans="3:11" x14ac:dyDescent="0.25">
      <c r="C7090" s="134" t="s">
        <v>209</v>
      </c>
      <c r="D7090" s="134" t="s">
        <v>0</v>
      </c>
      <c r="E7090" s="134" t="s">
        <v>961</v>
      </c>
      <c r="F7090" s="134" t="s">
        <v>310</v>
      </c>
      <c r="G7090" s="134" t="s">
        <v>334</v>
      </c>
      <c r="H7090" s="135">
        <v>756715.2799999998</v>
      </c>
      <c r="I7090" s="135">
        <v>764363.19</v>
      </c>
      <c r="J7090" s="135">
        <v>40562458.349999949</v>
      </c>
      <c r="K7090" s="154" t="str">
        <f>VLOOKUP(C7090,ResCat!$A$2:$B$268,2,FALSE)</f>
        <v>PPOMM</v>
      </c>
    </row>
    <row r="7091" spans="3:11" x14ac:dyDescent="0.25">
      <c r="C7091" s="134" t="s">
        <v>209</v>
      </c>
      <c r="D7091" s="134" t="s">
        <v>0</v>
      </c>
      <c r="E7091" s="134" t="s">
        <v>970</v>
      </c>
      <c r="F7091" s="134" t="s">
        <v>310</v>
      </c>
      <c r="G7091" s="134" t="s">
        <v>333</v>
      </c>
      <c r="H7091" s="135">
        <v>2473861.0399999809</v>
      </c>
      <c r="I7091" s="135">
        <v>2511528.159999982</v>
      </c>
      <c r="J7091" s="135">
        <v>163896264.04000637</v>
      </c>
      <c r="K7091" s="154" t="str">
        <f>VLOOKUP(C7091,ResCat!$A$2:$B$268,2,FALSE)</f>
        <v>PPOMM</v>
      </c>
    </row>
    <row r="7092" spans="3:11" x14ac:dyDescent="0.25">
      <c r="C7092" s="134" t="s">
        <v>209</v>
      </c>
      <c r="D7092" s="134" t="s">
        <v>0</v>
      </c>
      <c r="E7092" s="134" t="s">
        <v>1023</v>
      </c>
      <c r="F7092" s="134" t="s">
        <v>310</v>
      </c>
      <c r="G7092" s="134" t="s">
        <v>308</v>
      </c>
      <c r="H7092" s="135">
        <v>326180.98</v>
      </c>
      <c r="I7092" s="135">
        <v>336945.26</v>
      </c>
      <c r="J7092" s="135">
        <v>17411935.779999979</v>
      </c>
      <c r="K7092" s="154" t="str">
        <f>VLOOKUP(C7092,ResCat!$A$2:$B$268,2,FALSE)</f>
        <v>PPOMM</v>
      </c>
    </row>
    <row r="7093" spans="3:11" x14ac:dyDescent="0.25">
      <c r="C7093" s="134" t="s">
        <v>209</v>
      </c>
      <c r="D7093" s="134" t="s">
        <v>2</v>
      </c>
      <c r="E7093" s="134" t="s">
        <v>309</v>
      </c>
      <c r="F7093" s="134" t="s">
        <v>310</v>
      </c>
      <c r="G7093" s="134" t="s">
        <v>311</v>
      </c>
      <c r="H7093" s="135">
        <v>-79.09</v>
      </c>
      <c r="I7093" s="135">
        <v>-79.09</v>
      </c>
      <c r="J7093" s="135">
        <v>-1534.84</v>
      </c>
      <c r="K7093" s="154" t="str">
        <f>VLOOKUP(C7093,ResCat!$A$2:$B$268,2,FALSE)</f>
        <v>PPOMM</v>
      </c>
    </row>
    <row r="7094" spans="3:11" x14ac:dyDescent="0.25">
      <c r="C7094" s="134" t="s">
        <v>209</v>
      </c>
      <c r="D7094" s="134" t="s">
        <v>2</v>
      </c>
      <c r="E7094" s="134" t="s">
        <v>1026</v>
      </c>
      <c r="F7094" s="134" t="s">
        <v>310</v>
      </c>
      <c r="G7094" s="134" t="s">
        <v>311</v>
      </c>
      <c r="H7094" s="135">
        <v>-22.56</v>
      </c>
      <c r="I7094" s="135">
        <v>-22.56</v>
      </c>
      <c r="J7094" s="135">
        <v>-249.85</v>
      </c>
      <c r="K7094" s="154" t="str">
        <f>VLOOKUP(C7094,ResCat!$A$2:$B$268,2,FALSE)</f>
        <v>PPOMM</v>
      </c>
    </row>
    <row r="7095" spans="3:11" x14ac:dyDescent="0.25">
      <c r="C7095" s="134" t="s">
        <v>209</v>
      </c>
      <c r="D7095" s="134" t="s">
        <v>2</v>
      </c>
      <c r="E7095" s="134" t="s">
        <v>362</v>
      </c>
      <c r="F7095" s="134" t="s">
        <v>310</v>
      </c>
      <c r="G7095" s="134" t="s">
        <v>311</v>
      </c>
      <c r="H7095" s="135">
        <v>0</v>
      </c>
      <c r="I7095" s="135">
        <v>0</v>
      </c>
      <c r="J7095" s="135">
        <v>0</v>
      </c>
      <c r="K7095" s="154" t="str">
        <f>VLOOKUP(C7095,ResCat!$A$2:$B$268,2,FALSE)</f>
        <v>PPOMM</v>
      </c>
    </row>
    <row r="7096" spans="3:11" x14ac:dyDescent="0.25">
      <c r="C7096" s="134" t="s">
        <v>209</v>
      </c>
      <c r="D7096" s="134" t="s">
        <v>2</v>
      </c>
      <c r="E7096" s="134" t="s">
        <v>1028</v>
      </c>
      <c r="F7096" s="134" t="s">
        <v>310</v>
      </c>
      <c r="G7096" s="134" t="s">
        <v>311</v>
      </c>
      <c r="H7096" s="135">
        <v>53.22</v>
      </c>
      <c r="I7096" s="135">
        <v>53.22</v>
      </c>
      <c r="J7096" s="135">
        <v>786.08</v>
      </c>
      <c r="K7096" s="154" t="str">
        <f>VLOOKUP(C7096,ResCat!$A$2:$B$268,2,FALSE)</f>
        <v>PPOMM</v>
      </c>
    </row>
    <row r="7097" spans="3:11" x14ac:dyDescent="0.25">
      <c r="C7097" s="134" t="s">
        <v>209</v>
      </c>
      <c r="D7097" s="134" t="s">
        <v>2</v>
      </c>
      <c r="E7097" s="134" t="s">
        <v>363</v>
      </c>
      <c r="F7097" s="134" t="s">
        <v>310</v>
      </c>
      <c r="G7097" s="134" t="s">
        <v>311</v>
      </c>
      <c r="H7097" s="135">
        <v>34.89</v>
      </c>
      <c r="I7097" s="135">
        <v>34.89</v>
      </c>
      <c r="J7097" s="135">
        <v>320</v>
      </c>
      <c r="K7097" s="154" t="str">
        <f>VLOOKUP(C7097,ResCat!$A$2:$B$268,2,FALSE)</f>
        <v>PPOMM</v>
      </c>
    </row>
    <row r="7098" spans="3:11" x14ac:dyDescent="0.25">
      <c r="C7098" s="134" t="s">
        <v>209</v>
      </c>
      <c r="D7098" s="134" t="s">
        <v>2</v>
      </c>
      <c r="E7098" s="134" t="s">
        <v>1029</v>
      </c>
      <c r="F7098" s="134" t="s">
        <v>310</v>
      </c>
      <c r="G7098" s="134" t="s">
        <v>311</v>
      </c>
      <c r="H7098" s="135">
        <v>-131.54000000000002</v>
      </c>
      <c r="I7098" s="135">
        <v>-131.54000000000002</v>
      </c>
      <c r="J7098" s="135">
        <v>-1231.75</v>
      </c>
      <c r="K7098" s="154" t="str">
        <f>VLOOKUP(C7098,ResCat!$A$2:$B$268,2,FALSE)</f>
        <v>PPOMM</v>
      </c>
    </row>
    <row r="7099" spans="3:11" x14ac:dyDescent="0.25">
      <c r="C7099" s="134" t="s">
        <v>209</v>
      </c>
      <c r="D7099" s="134" t="s">
        <v>2</v>
      </c>
      <c r="E7099" s="134" t="s">
        <v>349</v>
      </c>
      <c r="F7099" s="134" t="s">
        <v>310</v>
      </c>
      <c r="G7099" s="134" t="s">
        <v>311</v>
      </c>
      <c r="H7099" s="135">
        <v>-1029.82</v>
      </c>
      <c r="I7099" s="135">
        <v>-1029.82</v>
      </c>
      <c r="J7099" s="135">
        <v>-3360.96</v>
      </c>
      <c r="K7099" s="154" t="str">
        <f>VLOOKUP(C7099,ResCat!$A$2:$B$268,2,FALSE)</f>
        <v>PPOMM</v>
      </c>
    </row>
    <row r="7100" spans="3:11" x14ac:dyDescent="0.25">
      <c r="C7100" s="134" t="s">
        <v>209</v>
      </c>
      <c r="D7100" s="134" t="s">
        <v>2</v>
      </c>
      <c r="E7100" s="134" t="s">
        <v>350</v>
      </c>
      <c r="F7100" s="134" t="s">
        <v>310</v>
      </c>
      <c r="G7100" s="134" t="s">
        <v>311</v>
      </c>
      <c r="H7100" s="135">
        <v>-345.38000000000005</v>
      </c>
      <c r="I7100" s="135">
        <v>-345.38000000000005</v>
      </c>
      <c r="J7100" s="135">
        <v>8279.5400000000009</v>
      </c>
      <c r="K7100" s="154" t="str">
        <f>VLOOKUP(C7100,ResCat!$A$2:$B$268,2,FALSE)</f>
        <v>PPOMM</v>
      </c>
    </row>
    <row r="7101" spans="3:11" x14ac:dyDescent="0.25">
      <c r="C7101" s="134" t="s">
        <v>209</v>
      </c>
      <c r="D7101" s="134" t="s">
        <v>2</v>
      </c>
      <c r="E7101" s="134" t="s">
        <v>359</v>
      </c>
      <c r="F7101" s="134" t="s">
        <v>310</v>
      </c>
      <c r="G7101" s="134" t="s">
        <v>311</v>
      </c>
      <c r="H7101" s="135">
        <v>-877.76999999999975</v>
      </c>
      <c r="I7101" s="135">
        <v>-877.76999999999975</v>
      </c>
      <c r="J7101" s="135">
        <v>-1437.39</v>
      </c>
      <c r="K7101" s="154" t="str">
        <f>VLOOKUP(C7101,ResCat!$A$2:$B$268,2,FALSE)</f>
        <v>PPOMM</v>
      </c>
    </row>
    <row r="7102" spans="3:11" x14ac:dyDescent="0.25">
      <c r="C7102" s="134" t="s">
        <v>209</v>
      </c>
      <c r="D7102" s="134" t="s">
        <v>2</v>
      </c>
      <c r="E7102" s="134" t="s">
        <v>354</v>
      </c>
      <c r="F7102" s="134" t="s">
        <v>310</v>
      </c>
      <c r="G7102" s="134" t="s">
        <v>311</v>
      </c>
      <c r="H7102" s="135">
        <v>-742.04</v>
      </c>
      <c r="I7102" s="135">
        <v>-742.04</v>
      </c>
      <c r="J7102" s="135">
        <v>-15237.48</v>
      </c>
      <c r="K7102" s="154" t="str">
        <f>VLOOKUP(C7102,ResCat!$A$2:$B$268,2,FALSE)</f>
        <v>PPOMM</v>
      </c>
    </row>
    <row r="7103" spans="3:11" x14ac:dyDescent="0.25">
      <c r="C7103" s="134" t="s">
        <v>209</v>
      </c>
      <c r="D7103" s="134" t="s">
        <v>2</v>
      </c>
      <c r="E7103" s="134" t="s">
        <v>366</v>
      </c>
      <c r="F7103" s="134" t="s">
        <v>310</v>
      </c>
      <c r="G7103" s="134" t="s">
        <v>311</v>
      </c>
      <c r="H7103" s="135">
        <v>-1538.1799999999998</v>
      </c>
      <c r="I7103" s="135">
        <v>-1538.1799999999998</v>
      </c>
      <c r="J7103" s="135">
        <v>-13492.61</v>
      </c>
      <c r="K7103" s="154" t="str">
        <f>VLOOKUP(C7103,ResCat!$A$2:$B$268,2,FALSE)</f>
        <v>PPOMM</v>
      </c>
    </row>
    <row r="7104" spans="3:11" x14ac:dyDescent="0.25">
      <c r="C7104" s="134" t="s">
        <v>209</v>
      </c>
      <c r="D7104" s="134" t="s">
        <v>2</v>
      </c>
      <c r="E7104" s="134" t="s">
        <v>337</v>
      </c>
      <c r="F7104" s="134" t="s">
        <v>310</v>
      </c>
      <c r="G7104" s="134" t="s">
        <v>311</v>
      </c>
      <c r="H7104" s="135">
        <v>-2410.1499999999996</v>
      </c>
      <c r="I7104" s="135">
        <v>-2410.1499999999996</v>
      </c>
      <c r="J7104" s="135">
        <v>-19946</v>
      </c>
      <c r="K7104" s="154" t="str">
        <f>VLOOKUP(C7104,ResCat!$A$2:$B$268,2,FALSE)</f>
        <v>PPOMM</v>
      </c>
    </row>
    <row r="7105" spans="3:11" x14ac:dyDescent="0.25">
      <c r="C7105" s="134" t="s">
        <v>209</v>
      </c>
      <c r="D7105" s="134" t="s">
        <v>2</v>
      </c>
      <c r="E7105" s="134" t="s">
        <v>352</v>
      </c>
      <c r="F7105" s="134" t="s">
        <v>310</v>
      </c>
      <c r="G7105" s="134" t="s">
        <v>351</v>
      </c>
      <c r="H7105" s="135">
        <v>-2093.2500000000005</v>
      </c>
      <c r="I7105" s="135">
        <v>-2093.2500000000005</v>
      </c>
      <c r="J7105" s="135">
        <v>-18822.719999999998</v>
      </c>
      <c r="K7105" s="154" t="str">
        <f>VLOOKUP(C7105,ResCat!$A$2:$B$268,2,FALSE)</f>
        <v>PPOMM</v>
      </c>
    </row>
    <row r="7106" spans="3:11" x14ac:dyDescent="0.25">
      <c r="C7106" s="134" t="s">
        <v>209</v>
      </c>
      <c r="D7106" s="134" t="s">
        <v>2</v>
      </c>
      <c r="E7106" s="134" t="s">
        <v>347</v>
      </c>
      <c r="F7106" s="134" t="s">
        <v>310</v>
      </c>
      <c r="G7106" s="134" t="s">
        <v>360</v>
      </c>
      <c r="H7106" s="135">
        <v>-1442.7599999999998</v>
      </c>
      <c r="I7106" s="135">
        <v>-1442.7599999999998</v>
      </c>
      <c r="J7106" s="135">
        <v>5218.800000000002</v>
      </c>
      <c r="K7106" s="154" t="str">
        <f>VLOOKUP(C7106,ResCat!$A$2:$B$268,2,FALSE)</f>
        <v>PPOMM</v>
      </c>
    </row>
    <row r="7107" spans="3:11" x14ac:dyDescent="0.25">
      <c r="C7107" s="134" t="s">
        <v>209</v>
      </c>
      <c r="D7107" s="134" t="s">
        <v>2</v>
      </c>
      <c r="E7107" s="134" t="s">
        <v>361</v>
      </c>
      <c r="F7107" s="134" t="s">
        <v>310</v>
      </c>
      <c r="G7107" s="134" t="s">
        <v>355</v>
      </c>
      <c r="H7107" s="135">
        <v>-6954.4999999999973</v>
      </c>
      <c r="I7107" s="135">
        <v>-6954.4999999999973</v>
      </c>
      <c r="J7107" s="135">
        <v>-41545.53</v>
      </c>
      <c r="K7107" s="154" t="str">
        <f>VLOOKUP(C7107,ResCat!$A$2:$B$268,2,FALSE)</f>
        <v>PPOMM</v>
      </c>
    </row>
    <row r="7108" spans="3:11" x14ac:dyDescent="0.25">
      <c r="C7108" s="134" t="s">
        <v>209</v>
      </c>
      <c r="D7108" s="134" t="s">
        <v>2</v>
      </c>
      <c r="E7108" s="134" t="s">
        <v>312</v>
      </c>
      <c r="F7108" s="134" t="s">
        <v>310</v>
      </c>
      <c r="G7108" s="134" t="s">
        <v>364</v>
      </c>
      <c r="H7108" s="135">
        <v>-9368.0499999999975</v>
      </c>
      <c r="I7108" s="135">
        <v>-9368.0499999999975</v>
      </c>
      <c r="J7108" s="135">
        <v>-121179.73000000001</v>
      </c>
      <c r="K7108" s="154" t="str">
        <f>VLOOKUP(C7108,ResCat!$A$2:$B$268,2,FALSE)</f>
        <v>PPOMM</v>
      </c>
    </row>
    <row r="7109" spans="3:11" x14ac:dyDescent="0.25">
      <c r="C7109" s="134" t="s">
        <v>209</v>
      </c>
      <c r="D7109" s="134" t="s">
        <v>2</v>
      </c>
      <c r="E7109" s="134" t="s">
        <v>357</v>
      </c>
      <c r="F7109" s="134" t="s">
        <v>310</v>
      </c>
      <c r="G7109" s="134" t="s">
        <v>338</v>
      </c>
      <c r="H7109" s="135">
        <v>-6177.0399999999945</v>
      </c>
      <c r="I7109" s="135">
        <v>-6172.0099999999948</v>
      </c>
      <c r="J7109" s="135">
        <v>-21240.799999999999</v>
      </c>
      <c r="K7109" s="154" t="str">
        <f>VLOOKUP(C7109,ResCat!$A$2:$B$268,2,FALSE)</f>
        <v>PPOMM</v>
      </c>
    </row>
    <row r="7110" spans="3:11" x14ac:dyDescent="0.25">
      <c r="C7110" s="134" t="s">
        <v>209</v>
      </c>
      <c r="D7110" s="134" t="s">
        <v>2</v>
      </c>
      <c r="E7110" s="134" t="s">
        <v>314</v>
      </c>
      <c r="F7110" s="134" t="s">
        <v>310</v>
      </c>
      <c r="G7110" s="134" t="s">
        <v>356</v>
      </c>
      <c r="H7110" s="135">
        <v>-747.26</v>
      </c>
      <c r="I7110" s="135">
        <v>-747.26</v>
      </c>
      <c r="J7110" s="135">
        <v>7418</v>
      </c>
      <c r="K7110" s="154" t="str">
        <f>VLOOKUP(C7110,ResCat!$A$2:$B$268,2,FALSE)</f>
        <v>PPOMM</v>
      </c>
    </row>
    <row r="7111" spans="3:11" x14ac:dyDescent="0.25">
      <c r="C7111" s="134" t="s">
        <v>209</v>
      </c>
      <c r="D7111" s="134" t="s">
        <v>2</v>
      </c>
      <c r="E7111" s="134" t="s">
        <v>339</v>
      </c>
      <c r="F7111" s="134" t="s">
        <v>310</v>
      </c>
      <c r="G7111" s="134" t="s">
        <v>353</v>
      </c>
      <c r="H7111" s="135">
        <v>-4428.3399999999983</v>
      </c>
      <c r="I7111" s="135">
        <v>-4428.3399999999983</v>
      </c>
      <c r="J7111" s="135">
        <v>-6257.9500000000007</v>
      </c>
      <c r="K7111" s="154" t="str">
        <f>VLOOKUP(C7111,ResCat!$A$2:$B$268,2,FALSE)</f>
        <v>PPOMM</v>
      </c>
    </row>
    <row r="7112" spans="3:11" x14ac:dyDescent="0.25">
      <c r="C7112" s="134" t="s">
        <v>209</v>
      </c>
      <c r="D7112" s="134" t="s">
        <v>2</v>
      </c>
      <c r="E7112" s="134" t="s">
        <v>342</v>
      </c>
      <c r="F7112" s="134" t="s">
        <v>310</v>
      </c>
      <c r="G7112" s="134" t="s">
        <v>348</v>
      </c>
      <c r="H7112" s="135">
        <v>-2420.3199999999997</v>
      </c>
      <c r="I7112" s="135">
        <v>-2368.2300000000005</v>
      </c>
      <c r="J7112" s="135">
        <v>-4761.6099999999969</v>
      </c>
      <c r="K7112" s="154" t="str">
        <f>VLOOKUP(C7112,ResCat!$A$2:$B$268,2,FALSE)</f>
        <v>PPOMM</v>
      </c>
    </row>
    <row r="7113" spans="3:11" x14ac:dyDescent="0.25">
      <c r="C7113" s="134" t="s">
        <v>209</v>
      </c>
      <c r="D7113" s="134" t="s">
        <v>2</v>
      </c>
      <c r="E7113" s="134" t="s">
        <v>316</v>
      </c>
      <c r="F7113" s="134" t="s">
        <v>310</v>
      </c>
      <c r="G7113" s="134" t="s">
        <v>313</v>
      </c>
      <c r="H7113" s="135">
        <v>-123.54000000000033</v>
      </c>
      <c r="I7113" s="135">
        <v>-112.59000000000052</v>
      </c>
      <c r="J7113" s="135">
        <v>8016.3200000000033</v>
      </c>
      <c r="K7113" s="154" t="str">
        <f>VLOOKUP(C7113,ResCat!$A$2:$B$268,2,FALSE)</f>
        <v>PPOMM</v>
      </c>
    </row>
    <row r="7114" spans="3:11" x14ac:dyDescent="0.25">
      <c r="C7114" s="134" t="s">
        <v>209</v>
      </c>
      <c r="D7114" s="134" t="s">
        <v>2</v>
      </c>
      <c r="E7114" s="134" t="s">
        <v>318</v>
      </c>
      <c r="F7114" s="134" t="s">
        <v>310</v>
      </c>
      <c r="G7114" s="134" t="s">
        <v>358</v>
      </c>
      <c r="H7114" s="135">
        <v>1271.7199999999973</v>
      </c>
      <c r="I7114" s="135">
        <v>1271.7199999999973</v>
      </c>
      <c r="J7114" s="135">
        <v>78086.860000000015</v>
      </c>
      <c r="K7114" s="154" t="str">
        <f>VLOOKUP(C7114,ResCat!$A$2:$B$268,2,FALSE)</f>
        <v>PPOMM</v>
      </c>
    </row>
    <row r="7115" spans="3:11" x14ac:dyDescent="0.25">
      <c r="C7115" s="134" t="s">
        <v>209</v>
      </c>
      <c r="D7115" s="134" t="s">
        <v>2</v>
      </c>
      <c r="E7115" s="134" t="s">
        <v>320</v>
      </c>
      <c r="F7115" s="134" t="s">
        <v>310</v>
      </c>
      <c r="G7115" s="134" t="s">
        <v>315</v>
      </c>
      <c r="H7115" s="135">
        <v>4581.79</v>
      </c>
      <c r="I7115" s="135">
        <v>4726.2600000000029</v>
      </c>
      <c r="J7115" s="135">
        <v>100854.70999999998</v>
      </c>
      <c r="K7115" s="154" t="str">
        <f>VLOOKUP(C7115,ResCat!$A$2:$B$268,2,FALSE)</f>
        <v>PPOMM</v>
      </c>
    </row>
    <row r="7116" spans="3:11" x14ac:dyDescent="0.25">
      <c r="C7116" s="134" t="s">
        <v>209</v>
      </c>
      <c r="D7116" s="134" t="s">
        <v>2</v>
      </c>
      <c r="E7116" s="134" t="s">
        <v>322</v>
      </c>
      <c r="F7116" s="134" t="s">
        <v>310</v>
      </c>
      <c r="G7116" s="134" t="s">
        <v>341</v>
      </c>
      <c r="H7116" s="135">
        <v>25877.130000000107</v>
      </c>
      <c r="I7116" s="135">
        <v>27097.000000000102</v>
      </c>
      <c r="J7116" s="135">
        <v>358984.68000000028</v>
      </c>
      <c r="K7116" s="154" t="str">
        <f>VLOOKUP(C7116,ResCat!$A$2:$B$268,2,FALSE)</f>
        <v>PPOMM</v>
      </c>
    </row>
    <row r="7117" spans="3:11" x14ac:dyDescent="0.25">
      <c r="C7117" s="134" t="s">
        <v>209</v>
      </c>
      <c r="D7117" s="134" t="s">
        <v>2</v>
      </c>
      <c r="E7117" s="134" t="s">
        <v>324</v>
      </c>
      <c r="F7117" s="134" t="s">
        <v>310</v>
      </c>
      <c r="G7117" s="134" t="s">
        <v>340</v>
      </c>
      <c r="H7117" s="135">
        <v>34632.700000000004</v>
      </c>
      <c r="I7117" s="135">
        <v>38130.770000000019</v>
      </c>
      <c r="J7117" s="135">
        <v>382871.18000000023</v>
      </c>
      <c r="K7117" s="154" t="str">
        <f>VLOOKUP(C7117,ResCat!$A$2:$B$268,2,FALSE)</f>
        <v>PPOMM</v>
      </c>
    </row>
    <row r="7118" spans="3:11" x14ac:dyDescent="0.25">
      <c r="C7118" s="134" t="s">
        <v>209</v>
      </c>
      <c r="D7118" s="134" t="s">
        <v>2</v>
      </c>
      <c r="E7118" s="134" t="s">
        <v>326</v>
      </c>
      <c r="F7118" s="134" t="s">
        <v>310</v>
      </c>
      <c r="G7118" s="134" t="s">
        <v>317</v>
      </c>
      <c r="H7118" s="135">
        <v>35822.189999999966</v>
      </c>
      <c r="I7118" s="135">
        <v>36876.889999999948</v>
      </c>
      <c r="J7118" s="135">
        <v>481210.21000000025</v>
      </c>
      <c r="K7118" s="154" t="str">
        <f>VLOOKUP(C7118,ResCat!$A$2:$B$268,2,FALSE)</f>
        <v>PPOMM</v>
      </c>
    </row>
    <row r="7119" spans="3:11" x14ac:dyDescent="0.25">
      <c r="C7119" s="134" t="s">
        <v>209</v>
      </c>
      <c r="D7119" s="134" t="s">
        <v>2</v>
      </c>
      <c r="E7119" s="134" t="s">
        <v>328</v>
      </c>
      <c r="F7119" s="134" t="s">
        <v>310</v>
      </c>
      <c r="G7119" s="134" t="s">
        <v>319</v>
      </c>
      <c r="H7119" s="135">
        <v>32411.109999999957</v>
      </c>
      <c r="I7119" s="135">
        <v>33127.359999999979</v>
      </c>
      <c r="J7119" s="135">
        <v>372050.97000000003</v>
      </c>
      <c r="K7119" s="154" t="str">
        <f>VLOOKUP(C7119,ResCat!$A$2:$B$268,2,FALSE)</f>
        <v>PPOMM</v>
      </c>
    </row>
    <row r="7120" spans="3:11" x14ac:dyDescent="0.25">
      <c r="C7120" s="134" t="s">
        <v>209</v>
      </c>
      <c r="D7120" s="134" t="s">
        <v>2</v>
      </c>
      <c r="E7120" s="134" t="s">
        <v>330</v>
      </c>
      <c r="F7120" s="134" t="s">
        <v>310</v>
      </c>
      <c r="G7120" s="134" t="s">
        <v>321</v>
      </c>
      <c r="H7120" s="135">
        <v>51417.919999999867</v>
      </c>
      <c r="I7120" s="135">
        <v>53822.619999999872</v>
      </c>
      <c r="J7120" s="135">
        <v>664295.76999999967</v>
      </c>
      <c r="K7120" s="154" t="str">
        <f>VLOOKUP(C7120,ResCat!$A$2:$B$268,2,FALSE)</f>
        <v>PPOMM</v>
      </c>
    </row>
    <row r="7121" spans="3:11" x14ac:dyDescent="0.25">
      <c r="C7121" s="134" t="s">
        <v>209</v>
      </c>
      <c r="D7121" s="134" t="s">
        <v>2</v>
      </c>
      <c r="E7121" s="134" t="s">
        <v>332</v>
      </c>
      <c r="F7121" s="134" t="s">
        <v>310</v>
      </c>
      <c r="G7121" s="134" t="s">
        <v>323</v>
      </c>
      <c r="H7121" s="135">
        <v>61884.959999999846</v>
      </c>
      <c r="I7121" s="135">
        <v>63337.839999999829</v>
      </c>
      <c r="J7121" s="135">
        <v>797288.47000000032</v>
      </c>
      <c r="K7121" s="154" t="str">
        <f>VLOOKUP(C7121,ResCat!$A$2:$B$268,2,FALSE)</f>
        <v>PPOMM</v>
      </c>
    </row>
    <row r="7122" spans="3:11" x14ac:dyDescent="0.25">
      <c r="C7122" s="134" t="s">
        <v>209</v>
      </c>
      <c r="D7122" s="134" t="s">
        <v>2</v>
      </c>
      <c r="E7122" s="134" t="s">
        <v>335</v>
      </c>
      <c r="F7122" s="134" t="s">
        <v>310</v>
      </c>
      <c r="G7122" s="134" t="s">
        <v>325</v>
      </c>
      <c r="H7122" s="135">
        <v>66676.789999999877</v>
      </c>
      <c r="I7122" s="135">
        <v>68699.45999999989</v>
      </c>
      <c r="J7122" s="135">
        <v>872761.7899999998</v>
      </c>
      <c r="K7122" s="154" t="str">
        <f>VLOOKUP(C7122,ResCat!$A$2:$B$268,2,FALSE)</f>
        <v>PPOMM</v>
      </c>
    </row>
    <row r="7123" spans="3:11" x14ac:dyDescent="0.25">
      <c r="C7123" s="134" t="s">
        <v>209</v>
      </c>
      <c r="D7123" s="134" t="s">
        <v>2</v>
      </c>
      <c r="E7123" s="134" t="s">
        <v>4</v>
      </c>
      <c r="F7123" s="134" t="s">
        <v>310</v>
      </c>
      <c r="G7123" s="134" t="s">
        <v>327</v>
      </c>
      <c r="H7123" s="135">
        <v>119259.66999999995</v>
      </c>
      <c r="I7123" s="135">
        <v>123087.40999999996</v>
      </c>
      <c r="J7123" s="135">
        <v>1733627.7800000007</v>
      </c>
      <c r="K7123" s="154" t="str">
        <f>VLOOKUP(C7123,ResCat!$A$2:$B$268,2,FALSE)</f>
        <v>PPOMM</v>
      </c>
    </row>
    <row r="7124" spans="3:11" x14ac:dyDescent="0.25">
      <c r="C7124" s="134" t="s">
        <v>209</v>
      </c>
      <c r="D7124" s="134" t="s">
        <v>2</v>
      </c>
      <c r="E7124" s="134" t="s">
        <v>511</v>
      </c>
      <c r="F7124" s="134" t="s">
        <v>310</v>
      </c>
      <c r="G7124" s="134" t="s">
        <v>329</v>
      </c>
      <c r="H7124" s="135">
        <v>176874.05999999962</v>
      </c>
      <c r="I7124" s="135">
        <v>183141.74999999974</v>
      </c>
      <c r="J7124" s="135">
        <v>2458109.0599999949</v>
      </c>
      <c r="K7124" s="154" t="str">
        <f>VLOOKUP(C7124,ResCat!$A$2:$B$268,2,FALSE)</f>
        <v>PPOMM</v>
      </c>
    </row>
    <row r="7125" spans="3:11" x14ac:dyDescent="0.25">
      <c r="C7125" s="134" t="s">
        <v>209</v>
      </c>
      <c r="D7125" s="134" t="s">
        <v>2</v>
      </c>
      <c r="E7125" s="134" t="s">
        <v>969</v>
      </c>
      <c r="F7125" s="134" t="s">
        <v>310</v>
      </c>
      <c r="G7125" s="134" t="s">
        <v>331</v>
      </c>
      <c r="H7125" s="135">
        <v>331271.95000000577</v>
      </c>
      <c r="I7125" s="135">
        <v>339731.55000000505</v>
      </c>
      <c r="J7125" s="135">
        <v>4824711.6899999939</v>
      </c>
      <c r="K7125" s="154" t="str">
        <f>VLOOKUP(C7125,ResCat!$A$2:$B$268,2,FALSE)</f>
        <v>PPOMM</v>
      </c>
    </row>
    <row r="7126" spans="3:11" x14ac:dyDescent="0.25">
      <c r="C7126" s="134" t="s">
        <v>209</v>
      </c>
      <c r="D7126" s="134" t="s">
        <v>2</v>
      </c>
      <c r="E7126" s="134" t="s">
        <v>961</v>
      </c>
      <c r="F7126" s="134" t="s">
        <v>310</v>
      </c>
      <c r="G7126" s="134" t="s">
        <v>334</v>
      </c>
      <c r="H7126" s="135">
        <v>1201776.9400000172</v>
      </c>
      <c r="I7126" s="135">
        <v>1234934.2600000179</v>
      </c>
      <c r="J7126" s="135">
        <v>18710948.859999936</v>
      </c>
      <c r="K7126" s="154" t="str">
        <f>VLOOKUP(C7126,ResCat!$A$2:$B$268,2,FALSE)</f>
        <v>PPOMM</v>
      </c>
    </row>
    <row r="7127" spans="3:11" x14ac:dyDescent="0.25">
      <c r="C7127" s="134" t="s">
        <v>209</v>
      </c>
      <c r="D7127" s="134" t="s">
        <v>2</v>
      </c>
      <c r="E7127" s="134" t="s">
        <v>970</v>
      </c>
      <c r="F7127" s="134" t="s">
        <v>310</v>
      </c>
      <c r="G7127" s="134" t="s">
        <v>333</v>
      </c>
      <c r="H7127" s="135">
        <v>6216724.0799991172</v>
      </c>
      <c r="I7127" s="135">
        <v>6374830.4099990316</v>
      </c>
      <c r="J7127" s="135">
        <v>90674527.650000572</v>
      </c>
      <c r="K7127" s="154" t="str">
        <f>VLOOKUP(C7127,ResCat!$A$2:$B$268,2,FALSE)</f>
        <v>PPOMM</v>
      </c>
    </row>
    <row r="7128" spans="3:11" x14ac:dyDescent="0.25">
      <c r="C7128" s="134" t="s">
        <v>209</v>
      </c>
      <c r="D7128" s="134" t="s">
        <v>2</v>
      </c>
      <c r="E7128" s="134" t="s">
        <v>1023</v>
      </c>
      <c r="F7128" s="134" t="s">
        <v>310</v>
      </c>
      <c r="G7128" s="134" t="s">
        <v>308</v>
      </c>
      <c r="H7128" s="135">
        <v>6306485.5700005442</v>
      </c>
      <c r="I7128" s="135">
        <v>6560019.3600005945</v>
      </c>
      <c r="J7128" s="135">
        <v>26959919.360000174</v>
      </c>
      <c r="K7128" s="154" t="str">
        <f>VLOOKUP(C7128,ResCat!$A$2:$B$268,2,FALSE)</f>
        <v>PPOMM</v>
      </c>
    </row>
    <row r="7129" spans="3:11" x14ac:dyDescent="0.25">
      <c r="C7129" s="134" t="s">
        <v>209</v>
      </c>
      <c r="D7129" s="134" t="s">
        <v>371</v>
      </c>
      <c r="E7129" s="134" t="s">
        <v>345</v>
      </c>
      <c r="F7129" s="134" t="s">
        <v>310</v>
      </c>
      <c r="G7129" s="134" t="s">
        <v>311</v>
      </c>
      <c r="H7129" s="135">
        <v>-320.67</v>
      </c>
      <c r="I7129" s="135">
        <v>-320.67</v>
      </c>
      <c r="J7129" s="135">
        <v>-2193.1999999999998</v>
      </c>
      <c r="K7129" s="154" t="str">
        <f>VLOOKUP(C7129,ResCat!$A$2:$B$268,2,FALSE)</f>
        <v>PPOMM</v>
      </c>
    </row>
    <row r="7130" spans="3:11" x14ac:dyDescent="0.25">
      <c r="C7130" s="134" t="s">
        <v>209</v>
      </c>
      <c r="D7130" s="134" t="s">
        <v>371</v>
      </c>
      <c r="E7130" s="134" t="s">
        <v>1029</v>
      </c>
      <c r="F7130" s="134" t="s">
        <v>310</v>
      </c>
      <c r="G7130" s="134" t="s">
        <v>311</v>
      </c>
      <c r="H7130" s="135">
        <v>-146.5</v>
      </c>
      <c r="I7130" s="135">
        <v>-146.5</v>
      </c>
      <c r="J7130" s="135">
        <v>-3044.95</v>
      </c>
      <c r="K7130" s="154" t="str">
        <f>VLOOKUP(C7130,ResCat!$A$2:$B$268,2,FALSE)</f>
        <v>PPOMM</v>
      </c>
    </row>
    <row r="7131" spans="3:11" x14ac:dyDescent="0.25">
      <c r="C7131" s="134" t="s">
        <v>209</v>
      </c>
      <c r="D7131" s="134" t="s">
        <v>371</v>
      </c>
      <c r="E7131" s="134" t="s">
        <v>359</v>
      </c>
      <c r="F7131" s="134" t="s">
        <v>310</v>
      </c>
      <c r="G7131" s="134" t="s">
        <v>311</v>
      </c>
      <c r="H7131" s="135">
        <v>47.15</v>
      </c>
      <c r="I7131" s="135">
        <v>94.3</v>
      </c>
      <c r="J7131" s="135">
        <v>94.3</v>
      </c>
      <c r="K7131" s="154" t="str">
        <f>VLOOKUP(C7131,ResCat!$A$2:$B$268,2,FALSE)</f>
        <v>PPOMM</v>
      </c>
    </row>
    <row r="7132" spans="3:11" x14ac:dyDescent="0.25">
      <c r="C7132" s="134" t="s">
        <v>209</v>
      </c>
      <c r="D7132" s="134" t="s">
        <v>371</v>
      </c>
      <c r="E7132" s="134" t="s">
        <v>354</v>
      </c>
      <c r="F7132" s="134" t="s">
        <v>310</v>
      </c>
      <c r="G7132" s="134" t="s">
        <v>311</v>
      </c>
      <c r="H7132" s="135">
        <v>65.75</v>
      </c>
      <c r="I7132" s="135">
        <v>131.49</v>
      </c>
      <c r="J7132" s="135">
        <v>131.49</v>
      </c>
      <c r="K7132" s="154" t="str">
        <f>VLOOKUP(C7132,ResCat!$A$2:$B$268,2,FALSE)</f>
        <v>PPOMM</v>
      </c>
    </row>
    <row r="7133" spans="3:11" x14ac:dyDescent="0.25">
      <c r="C7133" s="134" t="s">
        <v>209</v>
      </c>
      <c r="D7133" s="134" t="s">
        <v>371</v>
      </c>
      <c r="E7133" s="134" t="s">
        <v>366</v>
      </c>
      <c r="F7133" s="134" t="s">
        <v>310</v>
      </c>
      <c r="G7133" s="134" t="s">
        <v>311</v>
      </c>
      <c r="H7133" s="135">
        <v>70.91</v>
      </c>
      <c r="I7133" s="135">
        <v>141.78000000000003</v>
      </c>
      <c r="J7133" s="135">
        <v>141.78000000000003</v>
      </c>
      <c r="K7133" s="154" t="str">
        <f>VLOOKUP(C7133,ResCat!$A$2:$B$268,2,FALSE)</f>
        <v>PPOMM</v>
      </c>
    </row>
    <row r="7134" spans="3:11" x14ac:dyDescent="0.25">
      <c r="C7134" s="134" t="s">
        <v>209</v>
      </c>
      <c r="D7134" s="134" t="s">
        <v>371</v>
      </c>
      <c r="E7134" s="134" t="s">
        <v>337</v>
      </c>
      <c r="F7134" s="134" t="s">
        <v>310</v>
      </c>
      <c r="G7134" s="134" t="s">
        <v>311</v>
      </c>
      <c r="H7134" s="135">
        <v>63.6</v>
      </c>
      <c r="I7134" s="135">
        <v>127.18</v>
      </c>
      <c r="J7134" s="135">
        <v>127.18</v>
      </c>
      <c r="K7134" s="154" t="str">
        <f>VLOOKUP(C7134,ResCat!$A$2:$B$268,2,FALSE)</f>
        <v>PPOMM</v>
      </c>
    </row>
    <row r="7135" spans="3:11" x14ac:dyDescent="0.25">
      <c r="C7135" s="134" t="s">
        <v>209</v>
      </c>
      <c r="D7135" s="134" t="s">
        <v>371</v>
      </c>
      <c r="E7135" s="134" t="s">
        <v>352</v>
      </c>
      <c r="F7135" s="134" t="s">
        <v>310</v>
      </c>
      <c r="G7135" s="134" t="s">
        <v>351</v>
      </c>
      <c r="H7135" s="135">
        <v>8.9799999999999898</v>
      </c>
      <c r="I7135" s="135">
        <v>84.13</v>
      </c>
      <c r="J7135" s="135">
        <v>84.13</v>
      </c>
      <c r="K7135" s="154" t="str">
        <f>VLOOKUP(C7135,ResCat!$A$2:$B$268,2,FALSE)</f>
        <v>PPOMM</v>
      </c>
    </row>
    <row r="7136" spans="3:11" x14ac:dyDescent="0.25">
      <c r="C7136" s="134" t="s">
        <v>209</v>
      </c>
      <c r="D7136" s="134" t="s">
        <v>371</v>
      </c>
      <c r="E7136" s="134" t="s">
        <v>347</v>
      </c>
      <c r="F7136" s="134" t="s">
        <v>310</v>
      </c>
      <c r="G7136" s="134" t="s">
        <v>360</v>
      </c>
      <c r="H7136" s="135">
        <v>63.37</v>
      </c>
      <c r="I7136" s="135">
        <v>133.70999999999998</v>
      </c>
      <c r="J7136" s="135">
        <v>133.70999999999998</v>
      </c>
      <c r="K7136" s="154" t="str">
        <f>VLOOKUP(C7136,ResCat!$A$2:$B$268,2,FALSE)</f>
        <v>PPOMM</v>
      </c>
    </row>
    <row r="7137" spans="3:11" x14ac:dyDescent="0.25">
      <c r="C7137" s="134" t="s">
        <v>209</v>
      </c>
      <c r="D7137" s="134" t="s">
        <v>371</v>
      </c>
      <c r="E7137" s="134" t="s">
        <v>361</v>
      </c>
      <c r="F7137" s="134" t="s">
        <v>310</v>
      </c>
      <c r="G7137" s="134" t="s">
        <v>355</v>
      </c>
      <c r="H7137" s="135">
        <v>51.649999999999991</v>
      </c>
      <c r="I7137" s="135">
        <v>114.31</v>
      </c>
      <c r="J7137" s="135">
        <v>114.31</v>
      </c>
      <c r="K7137" s="154" t="str">
        <f>VLOOKUP(C7137,ResCat!$A$2:$B$268,2,FALSE)</f>
        <v>PPOMM</v>
      </c>
    </row>
    <row r="7138" spans="3:11" x14ac:dyDescent="0.25">
      <c r="C7138" s="134" t="s">
        <v>209</v>
      </c>
      <c r="D7138" s="134" t="s">
        <v>371</v>
      </c>
      <c r="E7138" s="134" t="s">
        <v>312</v>
      </c>
      <c r="F7138" s="134" t="s">
        <v>310</v>
      </c>
      <c r="G7138" s="134" t="s">
        <v>364</v>
      </c>
      <c r="H7138" s="135">
        <v>28.459999999999994</v>
      </c>
      <c r="I7138" s="135">
        <v>145.1</v>
      </c>
      <c r="J7138" s="135">
        <v>145.1</v>
      </c>
      <c r="K7138" s="154" t="str">
        <f>VLOOKUP(C7138,ResCat!$A$2:$B$268,2,FALSE)</f>
        <v>PPOMM</v>
      </c>
    </row>
    <row r="7139" spans="3:11" x14ac:dyDescent="0.25">
      <c r="C7139" s="134" t="s">
        <v>209</v>
      </c>
      <c r="D7139" s="134" t="s">
        <v>371</v>
      </c>
      <c r="E7139" s="134" t="s">
        <v>357</v>
      </c>
      <c r="F7139" s="134" t="s">
        <v>310</v>
      </c>
      <c r="G7139" s="134" t="s">
        <v>338</v>
      </c>
      <c r="H7139" s="135">
        <v>1605.69</v>
      </c>
      <c r="I7139" s="135">
        <v>1605.69</v>
      </c>
      <c r="J7139" s="135">
        <v>14459.8</v>
      </c>
      <c r="K7139" s="154" t="str">
        <f>VLOOKUP(C7139,ResCat!$A$2:$B$268,2,FALSE)</f>
        <v>PPOMM</v>
      </c>
    </row>
    <row r="7140" spans="3:11" x14ac:dyDescent="0.25">
      <c r="C7140" s="134" t="s">
        <v>209</v>
      </c>
      <c r="D7140" s="134" t="s">
        <v>371</v>
      </c>
      <c r="E7140" s="134" t="s">
        <v>314</v>
      </c>
      <c r="F7140" s="134" t="s">
        <v>310</v>
      </c>
      <c r="G7140" s="134" t="s">
        <v>356</v>
      </c>
      <c r="H7140" s="135">
        <v>1583.8799999999999</v>
      </c>
      <c r="I7140" s="135">
        <v>1583.8799999999999</v>
      </c>
      <c r="J7140" s="135">
        <v>14393.619999999999</v>
      </c>
      <c r="K7140" s="154" t="str">
        <f>VLOOKUP(C7140,ResCat!$A$2:$B$268,2,FALSE)</f>
        <v>PPOMM</v>
      </c>
    </row>
    <row r="7141" spans="3:11" x14ac:dyDescent="0.25">
      <c r="C7141" s="134" t="s">
        <v>209</v>
      </c>
      <c r="D7141" s="134" t="s">
        <v>371</v>
      </c>
      <c r="E7141" s="134" t="s">
        <v>342</v>
      </c>
      <c r="F7141" s="134" t="s">
        <v>310</v>
      </c>
      <c r="G7141" s="134" t="s">
        <v>348</v>
      </c>
      <c r="H7141" s="135">
        <v>-11</v>
      </c>
      <c r="I7141" s="135">
        <v>-11</v>
      </c>
      <c r="J7141" s="135">
        <v>-11</v>
      </c>
      <c r="K7141" s="154" t="str">
        <f>VLOOKUP(C7141,ResCat!$A$2:$B$268,2,FALSE)</f>
        <v>PPOMM</v>
      </c>
    </row>
    <row r="7142" spans="3:11" x14ac:dyDescent="0.25">
      <c r="C7142" s="134" t="s">
        <v>209</v>
      </c>
      <c r="D7142" s="134" t="s">
        <v>371</v>
      </c>
      <c r="E7142" s="134" t="s">
        <v>322</v>
      </c>
      <c r="F7142" s="134" t="s">
        <v>310</v>
      </c>
      <c r="G7142" s="134" t="s">
        <v>341</v>
      </c>
      <c r="H7142" s="135">
        <v>333.56</v>
      </c>
      <c r="I7142" s="135">
        <v>420.78</v>
      </c>
      <c r="J7142" s="135">
        <v>667.1</v>
      </c>
      <c r="K7142" s="154" t="str">
        <f>VLOOKUP(C7142,ResCat!$A$2:$B$268,2,FALSE)</f>
        <v>PPOMM</v>
      </c>
    </row>
    <row r="7143" spans="3:11" x14ac:dyDescent="0.25">
      <c r="C7143" s="134" t="s">
        <v>209</v>
      </c>
      <c r="D7143" s="134" t="s">
        <v>371</v>
      </c>
      <c r="E7143" s="134" t="s">
        <v>324</v>
      </c>
      <c r="F7143" s="134" t="s">
        <v>310</v>
      </c>
      <c r="G7143" s="134" t="s">
        <v>340</v>
      </c>
      <c r="H7143" s="135">
        <v>71.180000000000007</v>
      </c>
      <c r="I7143" s="135">
        <v>168.10000000000002</v>
      </c>
      <c r="J7143" s="135">
        <v>169.70000000000002</v>
      </c>
      <c r="K7143" s="154" t="str">
        <f>VLOOKUP(C7143,ResCat!$A$2:$B$268,2,FALSE)</f>
        <v>PPOMM</v>
      </c>
    </row>
    <row r="7144" spans="3:11" x14ac:dyDescent="0.25">
      <c r="C7144" s="134" t="s">
        <v>209</v>
      </c>
      <c r="D7144" s="134" t="s">
        <v>371</v>
      </c>
      <c r="E7144" s="134" t="s">
        <v>326</v>
      </c>
      <c r="F7144" s="134" t="s">
        <v>310</v>
      </c>
      <c r="G7144" s="134" t="s">
        <v>317</v>
      </c>
      <c r="H7144" s="135">
        <v>68.66</v>
      </c>
      <c r="I7144" s="135">
        <v>138.85999999999999</v>
      </c>
      <c r="J7144" s="135">
        <v>138.85999999999999</v>
      </c>
      <c r="K7144" s="154" t="str">
        <f>VLOOKUP(C7144,ResCat!$A$2:$B$268,2,FALSE)</f>
        <v>PPOMM</v>
      </c>
    </row>
    <row r="7145" spans="3:11" x14ac:dyDescent="0.25">
      <c r="C7145" s="134" t="s">
        <v>209</v>
      </c>
      <c r="D7145" s="134" t="s">
        <v>371</v>
      </c>
      <c r="E7145" s="134" t="s">
        <v>328</v>
      </c>
      <c r="F7145" s="134" t="s">
        <v>310</v>
      </c>
      <c r="G7145" s="134" t="s">
        <v>319</v>
      </c>
      <c r="H7145" s="135">
        <v>125.47</v>
      </c>
      <c r="I7145" s="135">
        <v>239.55999999999997</v>
      </c>
      <c r="J7145" s="135">
        <v>295.45</v>
      </c>
      <c r="K7145" s="154" t="str">
        <f>VLOOKUP(C7145,ResCat!$A$2:$B$268,2,FALSE)</f>
        <v>PPOMM</v>
      </c>
    </row>
    <row r="7146" spans="3:11" x14ac:dyDescent="0.25">
      <c r="C7146" s="134" t="s">
        <v>209</v>
      </c>
      <c r="D7146" s="134" t="s">
        <v>371</v>
      </c>
      <c r="E7146" s="134" t="s">
        <v>330</v>
      </c>
      <c r="F7146" s="134" t="s">
        <v>310</v>
      </c>
      <c r="G7146" s="134" t="s">
        <v>321</v>
      </c>
      <c r="H7146" s="135">
        <v>239.51999999999998</v>
      </c>
      <c r="I7146" s="135">
        <v>488.01</v>
      </c>
      <c r="J7146" s="135">
        <v>658.28</v>
      </c>
      <c r="K7146" s="154" t="str">
        <f>VLOOKUP(C7146,ResCat!$A$2:$B$268,2,FALSE)</f>
        <v>PPOMM</v>
      </c>
    </row>
    <row r="7147" spans="3:11" x14ac:dyDescent="0.25">
      <c r="C7147" s="134" t="s">
        <v>209</v>
      </c>
      <c r="D7147" s="134" t="s">
        <v>371</v>
      </c>
      <c r="E7147" s="134" t="s">
        <v>332</v>
      </c>
      <c r="F7147" s="134" t="s">
        <v>310</v>
      </c>
      <c r="G7147" s="134" t="s">
        <v>323</v>
      </c>
      <c r="H7147" s="135">
        <v>421.82</v>
      </c>
      <c r="I7147" s="135">
        <v>491.41999999999996</v>
      </c>
      <c r="J7147" s="135">
        <v>756.42000000000007</v>
      </c>
      <c r="K7147" s="154" t="str">
        <f>VLOOKUP(C7147,ResCat!$A$2:$B$268,2,FALSE)</f>
        <v>PPOMM</v>
      </c>
    </row>
    <row r="7148" spans="3:11" x14ac:dyDescent="0.25">
      <c r="C7148" s="134" t="s">
        <v>209</v>
      </c>
      <c r="D7148" s="134" t="s">
        <v>371</v>
      </c>
      <c r="E7148" s="134" t="s">
        <v>335</v>
      </c>
      <c r="F7148" s="134" t="s">
        <v>310</v>
      </c>
      <c r="G7148" s="134" t="s">
        <v>325</v>
      </c>
      <c r="H7148" s="135">
        <v>732.78</v>
      </c>
      <c r="I7148" s="135">
        <v>857.08</v>
      </c>
      <c r="J7148" s="135">
        <v>1459.4399999999998</v>
      </c>
      <c r="K7148" s="154" t="str">
        <f>VLOOKUP(C7148,ResCat!$A$2:$B$268,2,FALSE)</f>
        <v>PPOMM</v>
      </c>
    </row>
    <row r="7149" spans="3:11" x14ac:dyDescent="0.25">
      <c r="C7149" s="134" t="s">
        <v>209</v>
      </c>
      <c r="D7149" s="134" t="s">
        <v>371</v>
      </c>
      <c r="E7149" s="134" t="s">
        <v>4</v>
      </c>
      <c r="F7149" s="134" t="s">
        <v>310</v>
      </c>
      <c r="G7149" s="134" t="s">
        <v>327</v>
      </c>
      <c r="H7149" s="135">
        <v>296.83</v>
      </c>
      <c r="I7149" s="135">
        <v>412.8</v>
      </c>
      <c r="J7149" s="135">
        <v>591.91</v>
      </c>
      <c r="K7149" s="154" t="str">
        <f>VLOOKUP(C7149,ResCat!$A$2:$B$268,2,FALSE)</f>
        <v>PPOMM</v>
      </c>
    </row>
    <row r="7150" spans="3:11" x14ac:dyDescent="0.25">
      <c r="C7150" s="134" t="s">
        <v>209</v>
      </c>
      <c r="D7150" s="134" t="s">
        <v>371</v>
      </c>
      <c r="E7150" s="134" t="s">
        <v>511</v>
      </c>
      <c r="F7150" s="134" t="s">
        <v>310</v>
      </c>
      <c r="G7150" s="134" t="s">
        <v>329</v>
      </c>
      <c r="H7150" s="135">
        <v>807.16000000000008</v>
      </c>
      <c r="I7150" s="135">
        <v>1140.1499999999999</v>
      </c>
      <c r="J7150" s="135">
        <v>1819.9599999999996</v>
      </c>
      <c r="K7150" s="154" t="str">
        <f>VLOOKUP(C7150,ResCat!$A$2:$B$268,2,FALSE)</f>
        <v>PPOMM</v>
      </c>
    </row>
    <row r="7151" spans="3:11" x14ac:dyDescent="0.25">
      <c r="C7151" s="134" t="s">
        <v>209</v>
      </c>
      <c r="D7151" s="134" t="s">
        <v>371</v>
      </c>
      <c r="E7151" s="134" t="s">
        <v>969</v>
      </c>
      <c r="F7151" s="134" t="s">
        <v>310</v>
      </c>
      <c r="G7151" s="134" t="s">
        <v>331</v>
      </c>
      <c r="H7151" s="135">
        <v>362.58000000000004</v>
      </c>
      <c r="I7151" s="135">
        <v>510.95000000000005</v>
      </c>
      <c r="J7151" s="135">
        <v>757.49</v>
      </c>
      <c r="K7151" s="154" t="str">
        <f>VLOOKUP(C7151,ResCat!$A$2:$B$268,2,FALSE)</f>
        <v>PPOMM</v>
      </c>
    </row>
    <row r="7152" spans="3:11" x14ac:dyDescent="0.25">
      <c r="C7152" s="134" t="s">
        <v>209</v>
      </c>
      <c r="D7152" s="134" t="s">
        <v>371</v>
      </c>
      <c r="E7152" s="134" t="s">
        <v>961</v>
      </c>
      <c r="F7152" s="134" t="s">
        <v>310</v>
      </c>
      <c r="G7152" s="134" t="s">
        <v>334</v>
      </c>
      <c r="H7152" s="135">
        <v>999.31000000000006</v>
      </c>
      <c r="I7152" s="135">
        <v>1318.5700000000002</v>
      </c>
      <c r="J7152" s="135">
        <v>27496.240000000002</v>
      </c>
      <c r="K7152" s="154" t="str">
        <f>VLOOKUP(C7152,ResCat!$A$2:$B$268,2,FALSE)</f>
        <v>PPOMM</v>
      </c>
    </row>
    <row r="7153" spans="3:11" x14ac:dyDescent="0.25">
      <c r="C7153" s="134" t="s">
        <v>209</v>
      </c>
      <c r="D7153" s="134" t="s">
        <v>371</v>
      </c>
      <c r="E7153" s="134" t="s">
        <v>970</v>
      </c>
      <c r="F7153" s="134" t="s">
        <v>310</v>
      </c>
      <c r="G7153" s="134" t="s">
        <v>333</v>
      </c>
      <c r="H7153" s="135">
        <v>7145.0500000000047</v>
      </c>
      <c r="I7153" s="135">
        <v>7289.6700000000055</v>
      </c>
      <c r="J7153" s="135">
        <v>231809.3</v>
      </c>
      <c r="K7153" s="154" t="str">
        <f>VLOOKUP(C7153,ResCat!$A$2:$B$268,2,FALSE)</f>
        <v>PPOMM</v>
      </c>
    </row>
    <row r="7154" spans="3:11" x14ac:dyDescent="0.25">
      <c r="C7154" s="134" t="s">
        <v>209</v>
      </c>
      <c r="D7154" s="134" t="s">
        <v>371</v>
      </c>
      <c r="E7154" s="134" t="s">
        <v>1023</v>
      </c>
      <c r="F7154" s="134" t="s">
        <v>310</v>
      </c>
      <c r="G7154" s="134" t="s">
        <v>308</v>
      </c>
      <c r="H7154" s="135">
        <v>3050.329999999999</v>
      </c>
      <c r="I7154" s="135">
        <v>3050.329999999999</v>
      </c>
      <c r="J7154" s="135">
        <v>67892.990000000005</v>
      </c>
      <c r="K7154" s="154" t="str">
        <f>VLOOKUP(C7154,ResCat!$A$2:$B$268,2,FALSE)</f>
        <v>PPOMM</v>
      </c>
    </row>
    <row r="7155" spans="3:11" x14ac:dyDescent="0.25">
      <c r="C7155" s="134" t="s">
        <v>209</v>
      </c>
      <c r="D7155" s="134" t="s">
        <v>343</v>
      </c>
      <c r="E7155" s="134" t="s">
        <v>970</v>
      </c>
      <c r="F7155" s="134" t="s">
        <v>1053</v>
      </c>
      <c r="G7155" s="134" t="s">
        <v>333</v>
      </c>
      <c r="H7155" s="135">
        <v>9316.68</v>
      </c>
      <c r="I7155" s="135">
        <v>9540.1899999999987</v>
      </c>
      <c r="J7155" s="135">
        <v>9795.07</v>
      </c>
      <c r="K7155" s="154" t="str">
        <f>VLOOKUP(C7155,ResCat!$A$2:$B$268,2,FALSE)</f>
        <v>PPOMM</v>
      </c>
    </row>
    <row r="7156" spans="3:11" x14ac:dyDescent="0.25">
      <c r="C7156" s="134" t="s">
        <v>209</v>
      </c>
      <c r="D7156" s="134" t="s">
        <v>343</v>
      </c>
      <c r="E7156" s="134" t="s">
        <v>1023</v>
      </c>
      <c r="F7156" s="134" t="s">
        <v>1053</v>
      </c>
      <c r="G7156" s="134" t="s">
        <v>308</v>
      </c>
      <c r="H7156" s="135">
        <v>22493.770000000008</v>
      </c>
      <c r="I7156" s="135">
        <v>23396.010000000009</v>
      </c>
      <c r="J7156" s="135">
        <v>63329.549999999952</v>
      </c>
      <c r="K7156" s="154" t="str">
        <f>VLOOKUP(C7156,ResCat!$A$2:$B$268,2,FALSE)</f>
        <v>PPOMM</v>
      </c>
    </row>
    <row r="7157" spans="3:11" x14ac:dyDescent="0.25">
      <c r="C7157" s="134" t="s">
        <v>209</v>
      </c>
      <c r="D7157" s="134" t="s">
        <v>1</v>
      </c>
      <c r="E7157" s="134" t="s">
        <v>1028</v>
      </c>
      <c r="F7157" s="134" t="s">
        <v>310</v>
      </c>
      <c r="G7157" s="134" t="s">
        <v>311</v>
      </c>
      <c r="H7157" s="135">
        <v>-233.63000000000002</v>
      </c>
      <c r="I7157" s="135">
        <v>-233.63000000000002</v>
      </c>
      <c r="J7157" s="135">
        <v>-2090</v>
      </c>
      <c r="K7157" s="154" t="str">
        <f>VLOOKUP(C7157,ResCat!$A$2:$B$268,2,FALSE)</f>
        <v>PPOMM</v>
      </c>
    </row>
    <row r="7158" spans="3:11" x14ac:dyDescent="0.25">
      <c r="C7158" s="134" t="s">
        <v>209</v>
      </c>
      <c r="D7158" s="134" t="s">
        <v>1</v>
      </c>
      <c r="E7158" s="134" t="s">
        <v>363</v>
      </c>
      <c r="F7158" s="134" t="s">
        <v>310</v>
      </c>
      <c r="G7158" s="134" t="s">
        <v>311</v>
      </c>
      <c r="H7158" s="135">
        <v>-460.03</v>
      </c>
      <c r="I7158" s="135">
        <v>-460.03</v>
      </c>
      <c r="J7158" s="135">
        <v>-22784.1</v>
      </c>
      <c r="K7158" s="154" t="str">
        <f>VLOOKUP(C7158,ResCat!$A$2:$B$268,2,FALSE)</f>
        <v>PPOMM</v>
      </c>
    </row>
    <row r="7159" spans="3:11" x14ac:dyDescent="0.25">
      <c r="C7159" s="134" t="s">
        <v>209</v>
      </c>
      <c r="D7159" s="134" t="s">
        <v>1</v>
      </c>
      <c r="E7159" s="134" t="s">
        <v>1029</v>
      </c>
      <c r="F7159" s="134" t="s">
        <v>310</v>
      </c>
      <c r="G7159" s="134" t="s">
        <v>311</v>
      </c>
      <c r="H7159" s="135">
        <v>-129.76</v>
      </c>
      <c r="I7159" s="135">
        <v>-129.76</v>
      </c>
      <c r="J7159" s="135">
        <v>-3041.25</v>
      </c>
      <c r="K7159" s="154" t="str">
        <f>VLOOKUP(C7159,ResCat!$A$2:$B$268,2,FALSE)</f>
        <v>PPOMM</v>
      </c>
    </row>
    <row r="7160" spans="3:11" x14ac:dyDescent="0.25">
      <c r="C7160" s="134" t="s">
        <v>209</v>
      </c>
      <c r="D7160" s="134" t="s">
        <v>1</v>
      </c>
      <c r="E7160" s="134" t="s">
        <v>349</v>
      </c>
      <c r="F7160" s="134" t="s">
        <v>310</v>
      </c>
      <c r="G7160" s="134" t="s">
        <v>311</v>
      </c>
      <c r="H7160" s="135">
        <v>-71.67</v>
      </c>
      <c r="I7160" s="135">
        <v>-71.67</v>
      </c>
      <c r="J7160" s="135">
        <v>-3122</v>
      </c>
      <c r="K7160" s="154" t="str">
        <f>VLOOKUP(C7160,ResCat!$A$2:$B$268,2,FALSE)</f>
        <v>PPOMM</v>
      </c>
    </row>
    <row r="7161" spans="3:11" x14ac:dyDescent="0.25">
      <c r="C7161" s="134" t="s">
        <v>209</v>
      </c>
      <c r="D7161" s="134" t="s">
        <v>1</v>
      </c>
      <c r="E7161" s="134" t="s">
        <v>350</v>
      </c>
      <c r="F7161" s="134" t="s">
        <v>310</v>
      </c>
      <c r="G7161" s="134" t="s">
        <v>311</v>
      </c>
      <c r="H7161" s="135">
        <v>-1198.9699999999998</v>
      </c>
      <c r="I7161" s="135">
        <v>-1198.9699999999998</v>
      </c>
      <c r="J7161" s="135">
        <v>-47931.57</v>
      </c>
      <c r="K7161" s="154" t="str">
        <f>VLOOKUP(C7161,ResCat!$A$2:$B$268,2,FALSE)</f>
        <v>PPOMM</v>
      </c>
    </row>
    <row r="7162" spans="3:11" x14ac:dyDescent="0.25">
      <c r="C7162" s="134" t="s">
        <v>209</v>
      </c>
      <c r="D7162" s="134" t="s">
        <v>1</v>
      </c>
      <c r="E7162" s="134" t="s">
        <v>359</v>
      </c>
      <c r="F7162" s="134" t="s">
        <v>310</v>
      </c>
      <c r="G7162" s="134" t="s">
        <v>311</v>
      </c>
      <c r="H7162" s="135">
        <v>-1759.7799999999997</v>
      </c>
      <c r="I7162" s="135">
        <v>-1759.7799999999997</v>
      </c>
      <c r="J7162" s="135">
        <v>24769.759999999995</v>
      </c>
      <c r="K7162" s="154" t="str">
        <f>VLOOKUP(C7162,ResCat!$A$2:$B$268,2,FALSE)</f>
        <v>PPOMM</v>
      </c>
    </row>
    <row r="7163" spans="3:11" x14ac:dyDescent="0.25">
      <c r="C7163" s="134" t="s">
        <v>209</v>
      </c>
      <c r="D7163" s="134" t="s">
        <v>1</v>
      </c>
      <c r="E7163" s="134" t="s">
        <v>354</v>
      </c>
      <c r="F7163" s="134" t="s">
        <v>310</v>
      </c>
      <c r="G7163" s="134" t="s">
        <v>311</v>
      </c>
      <c r="H7163" s="135">
        <v>303.13</v>
      </c>
      <c r="I7163" s="135">
        <v>303.13</v>
      </c>
      <c r="J7163" s="135">
        <v>5372</v>
      </c>
      <c r="K7163" s="154" t="str">
        <f>VLOOKUP(C7163,ResCat!$A$2:$B$268,2,FALSE)</f>
        <v>PPOMM</v>
      </c>
    </row>
    <row r="7164" spans="3:11" x14ac:dyDescent="0.25">
      <c r="C7164" s="134" t="s">
        <v>209</v>
      </c>
      <c r="D7164" s="134" t="s">
        <v>1</v>
      </c>
      <c r="E7164" s="134" t="s">
        <v>366</v>
      </c>
      <c r="F7164" s="134" t="s">
        <v>310</v>
      </c>
      <c r="G7164" s="134" t="s">
        <v>311</v>
      </c>
      <c r="H7164" s="135">
        <v>-798.18</v>
      </c>
      <c r="I7164" s="135">
        <v>-798.18</v>
      </c>
      <c r="J7164" s="135">
        <v>4289.6699999999983</v>
      </c>
      <c r="K7164" s="154" t="str">
        <f>VLOOKUP(C7164,ResCat!$A$2:$B$268,2,FALSE)</f>
        <v>PPOMM</v>
      </c>
    </row>
    <row r="7165" spans="3:11" x14ac:dyDescent="0.25">
      <c r="C7165" s="134" t="s">
        <v>209</v>
      </c>
      <c r="D7165" s="134" t="s">
        <v>1</v>
      </c>
      <c r="E7165" s="134" t="s">
        <v>337</v>
      </c>
      <c r="F7165" s="134" t="s">
        <v>310</v>
      </c>
      <c r="G7165" s="134" t="s">
        <v>311</v>
      </c>
      <c r="H7165" s="135">
        <v>-833.52999999999986</v>
      </c>
      <c r="I7165" s="135">
        <v>-833.52999999999986</v>
      </c>
      <c r="J7165" s="135">
        <v>-55961.310000000012</v>
      </c>
      <c r="K7165" s="154" t="str">
        <f>VLOOKUP(C7165,ResCat!$A$2:$B$268,2,FALSE)</f>
        <v>PPOMM</v>
      </c>
    </row>
    <row r="7166" spans="3:11" x14ac:dyDescent="0.25">
      <c r="C7166" s="134" t="s">
        <v>209</v>
      </c>
      <c r="D7166" s="134" t="s">
        <v>1</v>
      </c>
      <c r="E7166" s="134" t="s">
        <v>352</v>
      </c>
      <c r="F7166" s="134" t="s">
        <v>310</v>
      </c>
      <c r="G7166" s="134" t="s">
        <v>351</v>
      </c>
      <c r="H7166" s="135">
        <v>-554.11999999999989</v>
      </c>
      <c r="I7166" s="135">
        <v>-554.11999999999989</v>
      </c>
      <c r="J7166" s="135">
        <v>-23586.57</v>
      </c>
      <c r="K7166" s="154" t="str">
        <f>VLOOKUP(C7166,ResCat!$A$2:$B$268,2,FALSE)</f>
        <v>PPOMM</v>
      </c>
    </row>
    <row r="7167" spans="3:11" x14ac:dyDescent="0.25">
      <c r="C7167" s="134" t="s">
        <v>209</v>
      </c>
      <c r="D7167" s="134" t="s">
        <v>1</v>
      </c>
      <c r="E7167" s="134" t="s">
        <v>347</v>
      </c>
      <c r="F7167" s="134" t="s">
        <v>310</v>
      </c>
      <c r="G7167" s="134" t="s">
        <v>360</v>
      </c>
      <c r="H7167" s="135">
        <v>1433.46</v>
      </c>
      <c r="I7167" s="135">
        <v>1433.46</v>
      </c>
      <c r="J7167" s="135">
        <v>68881.919999999998</v>
      </c>
      <c r="K7167" s="154" t="str">
        <f>VLOOKUP(C7167,ResCat!$A$2:$B$268,2,FALSE)</f>
        <v>PPOMM</v>
      </c>
    </row>
    <row r="7168" spans="3:11" x14ac:dyDescent="0.25">
      <c r="C7168" s="134" t="s">
        <v>209</v>
      </c>
      <c r="D7168" s="134" t="s">
        <v>1</v>
      </c>
      <c r="E7168" s="134" t="s">
        <v>361</v>
      </c>
      <c r="F7168" s="134" t="s">
        <v>310</v>
      </c>
      <c r="G7168" s="134" t="s">
        <v>355</v>
      </c>
      <c r="H7168" s="135">
        <v>-1030.44</v>
      </c>
      <c r="I7168" s="135">
        <v>-525.2600000000001</v>
      </c>
      <c r="J7168" s="135">
        <v>-25621.109999999997</v>
      </c>
      <c r="K7168" s="154" t="str">
        <f>VLOOKUP(C7168,ResCat!$A$2:$B$268,2,FALSE)</f>
        <v>PPOMM</v>
      </c>
    </row>
    <row r="7169" spans="3:11" x14ac:dyDescent="0.25">
      <c r="C7169" s="134" t="s">
        <v>209</v>
      </c>
      <c r="D7169" s="134" t="s">
        <v>1</v>
      </c>
      <c r="E7169" s="134" t="s">
        <v>312</v>
      </c>
      <c r="F7169" s="134" t="s">
        <v>310</v>
      </c>
      <c r="G7169" s="134" t="s">
        <v>364</v>
      </c>
      <c r="H7169" s="135">
        <v>-1184.0899999999999</v>
      </c>
      <c r="I7169" s="135">
        <v>-1184.0899999999999</v>
      </c>
      <c r="J7169" s="135">
        <v>-22028.850000000002</v>
      </c>
      <c r="K7169" s="154" t="str">
        <f>VLOOKUP(C7169,ResCat!$A$2:$B$268,2,FALSE)</f>
        <v>PPOMM</v>
      </c>
    </row>
    <row r="7170" spans="3:11" x14ac:dyDescent="0.25">
      <c r="C7170" s="134" t="s">
        <v>209</v>
      </c>
      <c r="D7170" s="134" t="s">
        <v>1</v>
      </c>
      <c r="E7170" s="134" t="s">
        <v>357</v>
      </c>
      <c r="F7170" s="134" t="s">
        <v>310</v>
      </c>
      <c r="G7170" s="134" t="s">
        <v>338</v>
      </c>
      <c r="H7170" s="135">
        <v>-456.91</v>
      </c>
      <c r="I7170" s="135">
        <v>-456.91</v>
      </c>
      <c r="J7170" s="135">
        <v>-10131.400000000001</v>
      </c>
      <c r="K7170" s="154" t="str">
        <f>VLOOKUP(C7170,ResCat!$A$2:$B$268,2,FALSE)</f>
        <v>PPOMM</v>
      </c>
    </row>
    <row r="7171" spans="3:11" x14ac:dyDescent="0.25">
      <c r="C7171" s="134" t="s">
        <v>209</v>
      </c>
      <c r="D7171" s="134" t="s">
        <v>1</v>
      </c>
      <c r="E7171" s="134" t="s">
        <v>314</v>
      </c>
      <c r="F7171" s="134" t="s">
        <v>310</v>
      </c>
      <c r="G7171" s="134" t="s">
        <v>356</v>
      </c>
      <c r="H7171" s="135">
        <v>226.81000000000074</v>
      </c>
      <c r="I7171" s="135">
        <v>226.81000000000074</v>
      </c>
      <c r="J7171" s="135">
        <v>20292.149999999998</v>
      </c>
      <c r="K7171" s="154" t="str">
        <f>VLOOKUP(C7171,ResCat!$A$2:$B$268,2,FALSE)</f>
        <v>PPOMM</v>
      </c>
    </row>
    <row r="7172" spans="3:11" x14ac:dyDescent="0.25">
      <c r="C7172" s="134" t="s">
        <v>209</v>
      </c>
      <c r="D7172" s="134" t="s">
        <v>1</v>
      </c>
      <c r="E7172" s="134" t="s">
        <v>339</v>
      </c>
      <c r="F7172" s="134" t="s">
        <v>310</v>
      </c>
      <c r="G7172" s="134" t="s">
        <v>353</v>
      </c>
      <c r="H7172" s="135">
        <v>1984.4799999999987</v>
      </c>
      <c r="I7172" s="135">
        <v>1984.4799999999987</v>
      </c>
      <c r="J7172" s="135">
        <v>-26769.810000000005</v>
      </c>
      <c r="K7172" s="154" t="str">
        <f>VLOOKUP(C7172,ResCat!$A$2:$B$268,2,FALSE)</f>
        <v>PPOMM</v>
      </c>
    </row>
    <row r="7173" spans="3:11" x14ac:dyDescent="0.25">
      <c r="C7173" s="134" t="s">
        <v>209</v>
      </c>
      <c r="D7173" s="134" t="s">
        <v>1</v>
      </c>
      <c r="E7173" s="134" t="s">
        <v>342</v>
      </c>
      <c r="F7173" s="134" t="s">
        <v>310</v>
      </c>
      <c r="G7173" s="134" t="s">
        <v>348</v>
      </c>
      <c r="H7173" s="135">
        <v>-2209.75</v>
      </c>
      <c r="I7173" s="135">
        <v>-2209.75</v>
      </c>
      <c r="J7173" s="135">
        <v>-42945.970000000016</v>
      </c>
      <c r="K7173" s="154" t="str">
        <f>VLOOKUP(C7173,ResCat!$A$2:$B$268,2,FALSE)</f>
        <v>PPOMM</v>
      </c>
    </row>
    <row r="7174" spans="3:11" x14ac:dyDescent="0.25">
      <c r="C7174" s="134" t="s">
        <v>209</v>
      </c>
      <c r="D7174" s="134" t="s">
        <v>1</v>
      </c>
      <c r="E7174" s="134" t="s">
        <v>316</v>
      </c>
      <c r="F7174" s="134" t="s">
        <v>310</v>
      </c>
      <c r="G7174" s="134" t="s">
        <v>313</v>
      </c>
      <c r="H7174" s="135">
        <v>-394.77000000000038</v>
      </c>
      <c r="I7174" s="135">
        <v>-394.77000000000038</v>
      </c>
      <c r="J7174" s="135">
        <v>12550.599999999995</v>
      </c>
      <c r="K7174" s="154" t="str">
        <f>VLOOKUP(C7174,ResCat!$A$2:$B$268,2,FALSE)</f>
        <v>PPOMM</v>
      </c>
    </row>
    <row r="7175" spans="3:11" x14ac:dyDescent="0.25">
      <c r="C7175" s="134" t="s">
        <v>209</v>
      </c>
      <c r="D7175" s="134" t="s">
        <v>1</v>
      </c>
      <c r="E7175" s="134" t="s">
        <v>318</v>
      </c>
      <c r="F7175" s="134" t="s">
        <v>310</v>
      </c>
      <c r="G7175" s="134" t="s">
        <v>358</v>
      </c>
      <c r="H7175" s="135">
        <v>-1387.3500000000001</v>
      </c>
      <c r="I7175" s="135">
        <v>-1387.3500000000001</v>
      </c>
      <c r="J7175" s="135">
        <v>-18620.400000000005</v>
      </c>
      <c r="K7175" s="154" t="str">
        <f>VLOOKUP(C7175,ResCat!$A$2:$B$268,2,FALSE)</f>
        <v>PPOMM</v>
      </c>
    </row>
    <row r="7176" spans="3:11" x14ac:dyDescent="0.25">
      <c r="C7176" s="134" t="s">
        <v>209</v>
      </c>
      <c r="D7176" s="134" t="s">
        <v>1</v>
      </c>
      <c r="E7176" s="134" t="s">
        <v>320</v>
      </c>
      <c r="F7176" s="134" t="s">
        <v>310</v>
      </c>
      <c r="G7176" s="134" t="s">
        <v>315</v>
      </c>
      <c r="H7176" s="135">
        <v>-1337.6099999999983</v>
      </c>
      <c r="I7176" s="135">
        <v>-1337.6099999999983</v>
      </c>
      <c r="J7176" s="135">
        <v>-27615.880000000005</v>
      </c>
      <c r="K7176" s="154" t="str">
        <f>VLOOKUP(C7176,ResCat!$A$2:$B$268,2,FALSE)</f>
        <v>PPOMM</v>
      </c>
    </row>
    <row r="7177" spans="3:11" x14ac:dyDescent="0.25">
      <c r="C7177" s="134" t="s">
        <v>209</v>
      </c>
      <c r="D7177" s="134" t="s">
        <v>1</v>
      </c>
      <c r="E7177" s="134" t="s">
        <v>322</v>
      </c>
      <c r="F7177" s="134" t="s">
        <v>310</v>
      </c>
      <c r="G7177" s="134" t="s">
        <v>341</v>
      </c>
      <c r="H7177" s="135">
        <v>1105.3300000000033</v>
      </c>
      <c r="I7177" s="135">
        <v>1204.9100000000033</v>
      </c>
      <c r="J7177" s="135">
        <v>55826.909999999989</v>
      </c>
      <c r="K7177" s="154" t="str">
        <f>VLOOKUP(C7177,ResCat!$A$2:$B$268,2,FALSE)</f>
        <v>PPOMM</v>
      </c>
    </row>
    <row r="7178" spans="3:11" x14ac:dyDescent="0.25">
      <c r="C7178" s="134" t="s">
        <v>209</v>
      </c>
      <c r="D7178" s="134" t="s">
        <v>1</v>
      </c>
      <c r="E7178" s="134" t="s">
        <v>324</v>
      </c>
      <c r="F7178" s="134" t="s">
        <v>310</v>
      </c>
      <c r="G7178" s="134" t="s">
        <v>340</v>
      </c>
      <c r="H7178" s="135">
        <v>4504.66</v>
      </c>
      <c r="I7178" s="135">
        <v>4790.119999999999</v>
      </c>
      <c r="J7178" s="135">
        <v>121502.07999999999</v>
      </c>
      <c r="K7178" s="154" t="str">
        <f>VLOOKUP(C7178,ResCat!$A$2:$B$268,2,FALSE)</f>
        <v>PPOMM</v>
      </c>
    </row>
    <row r="7179" spans="3:11" x14ac:dyDescent="0.25">
      <c r="C7179" s="134" t="s">
        <v>209</v>
      </c>
      <c r="D7179" s="134" t="s">
        <v>1</v>
      </c>
      <c r="E7179" s="134" t="s">
        <v>326</v>
      </c>
      <c r="F7179" s="134" t="s">
        <v>310</v>
      </c>
      <c r="G7179" s="134" t="s">
        <v>317</v>
      </c>
      <c r="H7179" s="135">
        <v>6592.8600000000042</v>
      </c>
      <c r="I7179" s="135">
        <v>8321.5999999999876</v>
      </c>
      <c r="J7179" s="135">
        <v>318359.7300000001</v>
      </c>
      <c r="K7179" s="154" t="str">
        <f>VLOOKUP(C7179,ResCat!$A$2:$B$268,2,FALSE)</f>
        <v>PPOMM</v>
      </c>
    </row>
    <row r="7180" spans="3:11" x14ac:dyDescent="0.25">
      <c r="C7180" s="134" t="s">
        <v>209</v>
      </c>
      <c r="D7180" s="134" t="s">
        <v>1</v>
      </c>
      <c r="E7180" s="134" t="s">
        <v>328</v>
      </c>
      <c r="F7180" s="134" t="s">
        <v>310</v>
      </c>
      <c r="G7180" s="134" t="s">
        <v>319</v>
      </c>
      <c r="H7180" s="135">
        <v>8189.2300000000014</v>
      </c>
      <c r="I7180" s="135">
        <v>8799.7000000000007</v>
      </c>
      <c r="J7180" s="135">
        <v>596809.84000000008</v>
      </c>
      <c r="K7180" s="154" t="str">
        <f>VLOOKUP(C7180,ResCat!$A$2:$B$268,2,FALSE)</f>
        <v>PPOMM</v>
      </c>
    </row>
    <row r="7181" spans="3:11" x14ac:dyDescent="0.25">
      <c r="C7181" s="134" t="s">
        <v>209</v>
      </c>
      <c r="D7181" s="134" t="s">
        <v>1</v>
      </c>
      <c r="E7181" s="134" t="s">
        <v>330</v>
      </c>
      <c r="F7181" s="134" t="s">
        <v>310</v>
      </c>
      <c r="G7181" s="134" t="s">
        <v>321</v>
      </c>
      <c r="H7181" s="135">
        <v>10733.189999999993</v>
      </c>
      <c r="I7181" s="135">
        <v>10758.059999999992</v>
      </c>
      <c r="J7181" s="135">
        <v>281144.6100000001</v>
      </c>
      <c r="K7181" s="154" t="str">
        <f>VLOOKUP(C7181,ResCat!$A$2:$B$268,2,FALSE)</f>
        <v>PPOMM</v>
      </c>
    </row>
    <row r="7182" spans="3:11" x14ac:dyDescent="0.25">
      <c r="C7182" s="134" t="s">
        <v>209</v>
      </c>
      <c r="D7182" s="134" t="s">
        <v>1</v>
      </c>
      <c r="E7182" s="134" t="s">
        <v>332</v>
      </c>
      <c r="F7182" s="134" t="s">
        <v>310</v>
      </c>
      <c r="G7182" s="134" t="s">
        <v>323</v>
      </c>
      <c r="H7182" s="135">
        <v>25307.760000000009</v>
      </c>
      <c r="I7182" s="135">
        <v>25370.860000000008</v>
      </c>
      <c r="J7182" s="135">
        <v>826432.93</v>
      </c>
      <c r="K7182" s="154" t="str">
        <f>VLOOKUP(C7182,ResCat!$A$2:$B$268,2,FALSE)</f>
        <v>PPOMM</v>
      </c>
    </row>
    <row r="7183" spans="3:11" x14ac:dyDescent="0.25">
      <c r="C7183" s="134" t="s">
        <v>209</v>
      </c>
      <c r="D7183" s="134" t="s">
        <v>1</v>
      </c>
      <c r="E7183" s="134" t="s">
        <v>335</v>
      </c>
      <c r="F7183" s="134" t="s">
        <v>310</v>
      </c>
      <c r="G7183" s="134" t="s">
        <v>325</v>
      </c>
      <c r="H7183" s="135">
        <v>27664.009999999984</v>
      </c>
      <c r="I7183" s="135">
        <v>28065.349999999984</v>
      </c>
      <c r="J7183" s="135">
        <v>964192.55000000016</v>
      </c>
      <c r="K7183" s="154" t="str">
        <f>VLOOKUP(C7183,ResCat!$A$2:$B$268,2,FALSE)</f>
        <v>PPOMM</v>
      </c>
    </row>
    <row r="7184" spans="3:11" x14ac:dyDescent="0.25">
      <c r="C7184" s="134" t="s">
        <v>209</v>
      </c>
      <c r="D7184" s="134" t="s">
        <v>1</v>
      </c>
      <c r="E7184" s="134" t="s">
        <v>4</v>
      </c>
      <c r="F7184" s="134" t="s">
        <v>310</v>
      </c>
      <c r="G7184" s="134" t="s">
        <v>327</v>
      </c>
      <c r="H7184" s="135">
        <v>47381.010000000017</v>
      </c>
      <c r="I7184" s="135">
        <v>50396.469999999994</v>
      </c>
      <c r="J7184" s="135">
        <v>1087304.6099999994</v>
      </c>
      <c r="K7184" s="154" t="str">
        <f>VLOOKUP(C7184,ResCat!$A$2:$B$268,2,FALSE)</f>
        <v>PPOMM</v>
      </c>
    </row>
    <row r="7185" spans="3:11" x14ac:dyDescent="0.25">
      <c r="C7185" s="134" t="s">
        <v>209</v>
      </c>
      <c r="D7185" s="134" t="s">
        <v>1</v>
      </c>
      <c r="E7185" s="134" t="s">
        <v>511</v>
      </c>
      <c r="F7185" s="134" t="s">
        <v>310</v>
      </c>
      <c r="G7185" s="134" t="s">
        <v>329</v>
      </c>
      <c r="H7185" s="135">
        <v>61306.070000000094</v>
      </c>
      <c r="I7185" s="135">
        <v>62632.840000000077</v>
      </c>
      <c r="J7185" s="135">
        <v>1931044.2699999989</v>
      </c>
      <c r="K7185" s="154" t="str">
        <f>VLOOKUP(C7185,ResCat!$A$2:$B$268,2,FALSE)</f>
        <v>PPOMM</v>
      </c>
    </row>
    <row r="7186" spans="3:11" x14ac:dyDescent="0.25">
      <c r="C7186" s="134" t="s">
        <v>209</v>
      </c>
      <c r="D7186" s="134" t="s">
        <v>1</v>
      </c>
      <c r="E7186" s="134" t="s">
        <v>969</v>
      </c>
      <c r="F7186" s="134" t="s">
        <v>310</v>
      </c>
      <c r="G7186" s="134" t="s">
        <v>331</v>
      </c>
      <c r="H7186" s="135">
        <v>160325.03999999963</v>
      </c>
      <c r="I7186" s="135">
        <v>161686.38999999964</v>
      </c>
      <c r="J7186" s="135">
        <v>5427821.2699999996</v>
      </c>
      <c r="K7186" s="154" t="str">
        <f>VLOOKUP(C7186,ResCat!$A$2:$B$268,2,FALSE)</f>
        <v>PPOMM</v>
      </c>
    </row>
    <row r="7187" spans="3:11" x14ac:dyDescent="0.25">
      <c r="C7187" s="134" t="s">
        <v>209</v>
      </c>
      <c r="D7187" s="134" t="s">
        <v>1</v>
      </c>
      <c r="E7187" s="134" t="s">
        <v>961</v>
      </c>
      <c r="F7187" s="134" t="s">
        <v>310</v>
      </c>
      <c r="G7187" s="134" t="s">
        <v>334</v>
      </c>
      <c r="H7187" s="135">
        <v>580619.59999999846</v>
      </c>
      <c r="I7187" s="135">
        <v>588823.40999999747</v>
      </c>
      <c r="J7187" s="135">
        <v>20332836.540000029</v>
      </c>
      <c r="K7187" s="154" t="str">
        <f>VLOOKUP(C7187,ResCat!$A$2:$B$268,2,FALSE)</f>
        <v>PPOMM</v>
      </c>
    </row>
    <row r="7188" spans="3:11" x14ac:dyDescent="0.25">
      <c r="C7188" s="134" t="s">
        <v>209</v>
      </c>
      <c r="D7188" s="134" t="s">
        <v>1</v>
      </c>
      <c r="E7188" s="134" t="s">
        <v>970</v>
      </c>
      <c r="F7188" s="134" t="s">
        <v>310</v>
      </c>
      <c r="G7188" s="134" t="s">
        <v>333</v>
      </c>
      <c r="H7188" s="135">
        <v>3014648.1000002311</v>
      </c>
      <c r="I7188" s="135">
        <v>3049655.4700002503</v>
      </c>
      <c r="J7188" s="135">
        <v>104136774.06999938</v>
      </c>
      <c r="K7188" s="154" t="str">
        <f>VLOOKUP(C7188,ResCat!$A$2:$B$268,2,FALSE)</f>
        <v>PPOMM</v>
      </c>
    </row>
    <row r="7189" spans="3:11" x14ac:dyDescent="0.25">
      <c r="C7189" s="134" t="s">
        <v>209</v>
      </c>
      <c r="D7189" s="134" t="s">
        <v>1</v>
      </c>
      <c r="E7189" s="134" t="s">
        <v>1023</v>
      </c>
      <c r="F7189" s="134" t="s">
        <v>310</v>
      </c>
      <c r="G7189" s="134" t="s">
        <v>308</v>
      </c>
      <c r="H7189" s="135">
        <v>414626.82000000076</v>
      </c>
      <c r="I7189" s="135">
        <v>431548.77000000089</v>
      </c>
      <c r="J7189" s="135">
        <v>11054333.970000019</v>
      </c>
      <c r="K7189" s="154" t="str">
        <f>VLOOKUP(C7189,ResCat!$A$2:$B$268,2,FALSE)</f>
        <v>PPOMM</v>
      </c>
    </row>
    <row r="7190" spans="3:11" x14ac:dyDescent="0.25">
      <c r="C7190" s="134" t="s">
        <v>301</v>
      </c>
      <c r="D7190" s="134" t="s">
        <v>3</v>
      </c>
      <c r="E7190" s="134" t="s">
        <v>1044</v>
      </c>
      <c r="F7190" s="134" t="s">
        <v>310</v>
      </c>
      <c r="G7190" s="134" t="s">
        <v>311</v>
      </c>
      <c r="H7190" s="135">
        <v>40.33</v>
      </c>
      <c r="I7190" s="135">
        <v>40.33</v>
      </c>
      <c r="J7190" s="135">
        <v>99.9</v>
      </c>
      <c r="K7190" s="154" t="str">
        <f>VLOOKUP(C7190,ResCat!$A$2:$B$268,2,FALSE)</f>
        <v>XXX</v>
      </c>
    </row>
    <row r="7191" spans="3:11" x14ac:dyDescent="0.25">
      <c r="C7191" s="134" t="s">
        <v>301</v>
      </c>
      <c r="D7191" s="134" t="s">
        <v>3</v>
      </c>
      <c r="E7191" s="134" t="s">
        <v>1041</v>
      </c>
      <c r="F7191" s="134" t="s">
        <v>310</v>
      </c>
      <c r="G7191" s="134" t="s">
        <v>311</v>
      </c>
      <c r="H7191" s="135">
        <v>65.709999999999994</v>
      </c>
      <c r="I7191" s="135">
        <v>65.709999999999994</v>
      </c>
      <c r="J7191" s="135">
        <v>416</v>
      </c>
      <c r="K7191" s="154" t="str">
        <f>VLOOKUP(C7191,ResCat!$A$2:$B$268,2,FALSE)</f>
        <v>XXX</v>
      </c>
    </row>
    <row r="7192" spans="3:11" x14ac:dyDescent="0.25">
      <c r="C7192" s="134" t="s">
        <v>301</v>
      </c>
      <c r="D7192" s="134" t="s">
        <v>3</v>
      </c>
      <c r="E7192" s="134" t="s">
        <v>1024</v>
      </c>
      <c r="F7192" s="134" t="s">
        <v>310</v>
      </c>
      <c r="G7192" s="134" t="s">
        <v>311</v>
      </c>
      <c r="H7192" s="135">
        <v>44.62</v>
      </c>
      <c r="I7192" s="135">
        <v>44.62</v>
      </c>
      <c r="J7192" s="135">
        <v>244</v>
      </c>
      <c r="K7192" s="154" t="str">
        <f>VLOOKUP(C7192,ResCat!$A$2:$B$268,2,FALSE)</f>
        <v>XXX</v>
      </c>
    </row>
    <row r="7193" spans="3:11" x14ac:dyDescent="0.25">
      <c r="C7193" s="134" t="s">
        <v>301</v>
      </c>
      <c r="D7193" s="134" t="s">
        <v>3</v>
      </c>
      <c r="E7193" s="134" t="s">
        <v>1032</v>
      </c>
      <c r="F7193" s="134" t="s">
        <v>310</v>
      </c>
      <c r="G7193" s="134" t="s">
        <v>311</v>
      </c>
      <c r="H7193" s="135">
        <v>36</v>
      </c>
      <c r="I7193" s="135">
        <v>36</v>
      </c>
      <c r="J7193" s="135">
        <v>36</v>
      </c>
      <c r="K7193" s="154" t="str">
        <f>VLOOKUP(C7193,ResCat!$A$2:$B$268,2,FALSE)</f>
        <v>XXX</v>
      </c>
    </row>
    <row r="7194" spans="3:11" x14ac:dyDescent="0.25">
      <c r="C7194" s="134" t="s">
        <v>301</v>
      </c>
      <c r="D7194" s="134" t="s">
        <v>3</v>
      </c>
      <c r="E7194" s="134" t="s">
        <v>367</v>
      </c>
      <c r="F7194" s="134" t="s">
        <v>310</v>
      </c>
      <c r="G7194" s="134" t="s">
        <v>311</v>
      </c>
      <c r="H7194" s="135">
        <v>433.8</v>
      </c>
      <c r="I7194" s="135">
        <v>482</v>
      </c>
      <c r="J7194" s="135">
        <v>482</v>
      </c>
      <c r="K7194" s="154" t="str">
        <f>VLOOKUP(C7194,ResCat!$A$2:$B$268,2,FALSE)</f>
        <v>XXX</v>
      </c>
    </row>
    <row r="7195" spans="3:11" x14ac:dyDescent="0.25">
      <c r="C7195" s="134" t="s">
        <v>301</v>
      </c>
      <c r="D7195" s="134" t="s">
        <v>3</v>
      </c>
      <c r="E7195" s="134" t="s">
        <v>1030</v>
      </c>
      <c r="F7195" s="134" t="s">
        <v>310</v>
      </c>
      <c r="G7195" s="134" t="s">
        <v>311</v>
      </c>
      <c r="H7195" s="135">
        <v>0.47</v>
      </c>
      <c r="I7195" s="135">
        <v>0.47</v>
      </c>
      <c r="J7195" s="135">
        <v>120</v>
      </c>
      <c r="K7195" s="154" t="str">
        <f>VLOOKUP(C7195,ResCat!$A$2:$B$268,2,FALSE)</f>
        <v>XXX</v>
      </c>
    </row>
    <row r="7196" spans="3:11" x14ac:dyDescent="0.25">
      <c r="C7196" s="134" t="s">
        <v>301</v>
      </c>
      <c r="D7196" s="134" t="s">
        <v>3</v>
      </c>
      <c r="E7196" s="134" t="s">
        <v>309</v>
      </c>
      <c r="F7196" s="134" t="s">
        <v>310</v>
      </c>
      <c r="G7196" s="134" t="s">
        <v>311</v>
      </c>
      <c r="H7196" s="135">
        <v>16.71</v>
      </c>
      <c r="I7196" s="135">
        <v>16.71</v>
      </c>
      <c r="J7196" s="135">
        <v>40</v>
      </c>
      <c r="K7196" s="154" t="str">
        <f>VLOOKUP(C7196,ResCat!$A$2:$B$268,2,FALSE)</f>
        <v>XXX</v>
      </c>
    </row>
    <row r="7197" spans="3:11" x14ac:dyDescent="0.25">
      <c r="C7197" s="134" t="s">
        <v>301</v>
      </c>
      <c r="D7197" s="134" t="s">
        <v>3</v>
      </c>
      <c r="E7197" s="134" t="s">
        <v>1026</v>
      </c>
      <c r="F7197" s="134" t="s">
        <v>310</v>
      </c>
      <c r="G7197" s="134" t="s">
        <v>311</v>
      </c>
      <c r="H7197" s="135">
        <v>1121.71</v>
      </c>
      <c r="I7197" s="135">
        <v>1121.71</v>
      </c>
      <c r="J7197" s="135">
        <v>1384</v>
      </c>
      <c r="K7197" s="154" t="str">
        <f>VLOOKUP(C7197,ResCat!$A$2:$B$268,2,FALSE)</f>
        <v>XXX</v>
      </c>
    </row>
    <row r="7198" spans="3:11" x14ac:dyDescent="0.25">
      <c r="C7198" s="134" t="s">
        <v>301</v>
      </c>
      <c r="D7198" s="134" t="s">
        <v>3</v>
      </c>
      <c r="E7198" s="134" t="s">
        <v>362</v>
      </c>
      <c r="F7198" s="134" t="s">
        <v>310</v>
      </c>
      <c r="G7198" s="134" t="s">
        <v>311</v>
      </c>
      <c r="H7198" s="135">
        <v>16902</v>
      </c>
      <c r="I7198" s="135">
        <v>19552</v>
      </c>
      <c r="J7198" s="135">
        <v>21055</v>
      </c>
      <c r="K7198" s="154" t="str">
        <f>VLOOKUP(C7198,ResCat!$A$2:$B$268,2,FALSE)</f>
        <v>XXX</v>
      </c>
    </row>
    <row r="7199" spans="3:11" x14ac:dyDescent="0.25">
      <c r="C7199" s="134" t="s">
        <v>301</v>
      </c>
      <c r="D7199" s="134" t="s">
        <v>3</v>
      </c>
      <c r="E7199" s="134" t="s">
        <v>1027</v>
      </c>
      <c r="F7199" s="134" t="s">
        <v>310</v>
      </c>
      <c r="G7199" s="134" t="s">
        <v>311</v>
      </c>
      <c r="H7199" s="135">
        <v>468.92999999999995</v>
      </c>
      <c r="I7199" s="135">
        <v>468.92999999999995</v>
      </c>
      <c r="J7199" s="135">
        <v>2191.4299999999998</v>
      </c>
      <c r="K7199" s="154" t="str">
        <f>VLOOKUP(C7199,ResCat!$A$2:$B$268,2,FALSE)</f>
        <v>XXX</v>
      </c>
    </row>
    <row r="7200" spans="3:11" x14ac:dyDescent="0.25">
      <c r="C7200" s="134" t="s">
        <v>301</v>
      </c>
      <c r="D7200" s="134" t="s">
        <v>3</v>
      </c>
      <c r="E7200" s="134" t="s">
        <v>1028</v>
      </c>
      <c r="F7200" s="134" t="s">
        <v>310</v>
      </c>
      <c r="G7200" s="134" t="s">
        <v>311</v>
      </c>
      <c r="H7200" s="135">
        <v>1030.55</v>
      </c>
      <c r="I7200" s="135">
        <v>1030.55</v>
      </c>
      <c r="J7200" s="135">
        <v>6545.36</v>
      </c>
      <c r="K7200" s="154" t="str">
        <f>VLOOKUP(C7200,ResCat!$A$2:$B$268,2,FALSE)</f>
        <v>XXX</v>
      </c>
    </row>
    <row r="7201" spans="3:11" x14ac:dyDescent="0.25">
      <c r="C7201" s="134" t="s">
        <v>301</v>
      </c>
      <c r="D7201" s="134" t="s">
        <v>3</v>
      </c>
      <c r="E7201" s="134" t="s">
        <v>363</v>
      </c>
      <c r="F7201" s="134" t="s">
        <v>310</v>
      </c>
      <c r="G7201" s="134" t="s">
        <v>311</v>
      </c>
      <c r="H7201" s="135">
        <v>827.34</v>
      </c>
      <c r="I7201" s="135">
        <v>827.34</v>
      </c>
      <c r="J7201" s="135">
        <v>1150</v>
      </c>
      <c r="K7201" s="154" t="str">
        <f>VLOOKUP(C7201,ResCat!$A$2:$B$268,2,FALSE)</f>
        <v>XXX</v>
      </c>
    </row>
    <row r="7202" spans="3:11" x14ac:dyDescent="0.25">
      <c r="C7202" s="134" t="s">
        <v>301</v>
      </c>
      <c r="D7202" s="134" t="s">
        <v>3</v>
      </c>
      <c r="E7202" s="134" t="s">
        <v>1029</v>
      </c>
      <c r="F7202" s="134" t="s">
        <v>310</v>
      </c>
      <c r="G7202" s="134" t="s">
        <v>311</v>
      </c>
      <c r="H7202" s="135">
        <v>53.2</v>
      </c>
      <c r="I7202" s="135">
        <v>53.2</v>
      </c>
      <c r="J7202" s="135">
        <v>1380</v>
      </c>
      <c r="K7202" s="154" t="str">
        <f>VLOOKUP(C7202,ResCat!$A$2:$B$268,2,FALSE)</f>
        <v>XXX</v>
      </c>
    </row>
    <row r="7203" spans="3:11" x14ac:dyDescent="0.25">
      <c r="C7203" s="134" t="s">
        <v>301</v>
      </c>
      <c r="D7203" s="134" t="s">
        <v>3</v>
      </c>
      <c r="E7203" s="134" t="s">
        <v>349</v>
      </c>
      <c r="F7203" s="134" t="s">
        <v>310</v>
      </c>
      <c r="G7203" s="134" t="s">
        <v>311</v>
      </c>
      <c r="H7203" s="135">
        <v>548.99</v>
      </c>
      <c r="I7203" s="135">
        <v>-160.17999999999995</v>
      </c>
      <c r="J7203" s="135">
        <v>11970</v>
      </c>
      <c r="K7203" s="154" t="str">
        <f>VLOOKUP(C7203,ResCat!$A$2:$B$268,2,FALSE)</f>
        <v>XXX</v>
      </c>
    </row>
    <row r="7204" spans="3:11" x14ac:dyDescent="0.25">
      <c r="C7204" s="134" t="s">
        <v>301</v>
      </c>
      <c r="D7204" s="134" t="s">
        <v>3</v>
      </c>
      <c r="E7204" s="134" t="s">
        <v>350</v>
      </c>
      <c r="F7204" s="134" t="s">
        <v>310</v>
      </c>
      <c r="G7204" s="134" t="s">
        <v>311</v>
      </c>
      <c r="H7204" s="135">
        <v>2655.3799999999997</v>
      </c>
      <c r="I7204" s="135">
        <v>3116.72</v>
      </c>
      <c r="J7204" s="135">
        <v>18134.8</v>
      </c>
      <c r="K7204" s="154" t="str">
        <f>VLOOKUP(C7204,ResCat!$A$2:$B$268,2,FALSE)</f>
        <v>XXX</v>
      </c>
    </row>
    <row r="7205" spans="3:11" x14ac:dyDescent="0.25">
      <c r="C7205" s="134" t="s">
        <v>301</v>
      </c>
      <c r="D7205" s="134" t="s">
        <v>3</v>
      </c>
      <c r="E7205" s="134" t="s">
        <v>359</v>
      </c>
      <c r="F7205" s="134" t="s">
        <v>310</v>
      </c>
      <c r="G7205" s="134" t="s">
        <v>311</v>
      </c>
      <c r="H7205" s="135">
        <v>1819.58</v>
      </c>
      <c r="I7205" s="135">
        <v>3496.8199999999997</v>
      </c>
      <c r="J7205" s="135">
        <v>7502.71</v>
      </c>
      <c r="K7205" s="154" t="str">
        <f>VLOOKUP(C7205,ResCat!$A$2:$B$268,2,FALSE)</f>
        <v>XXX</v>
      </c>
    </row>
    <row r="7206" spans="3:11" x14ac:dyDescent="0.25">
      <c r="C7206" s="134" t="s">
        <v>301</v>
      </c>
      <c r="D7206" s="134" t="s">
        <v>3</v>
      </c>
      <c r="E7206" s="134" t="s">
        <v>354</v>
      </c>
      <c r="F7206" s="134" t="s">
        <v>310</v>
      </c>
      <c r="G7206" s="134" t="s">
        <v>311</v>
      </c>
      <c r="H7206" s="135">
        <v>-1473.09</v>
      </c>
      <c r="I7206" s="135">
        <v>-1523.8899999999999</v>
      </c>
      <c r="J7206" s="135">
        <v>-768.31999999999994</v>
      </c>
      <c r="K7206" s="154" t="str">
        <f>VLOOKUP(C7206,ResCat!$A$2:$B$268,2,FALSE)</f>
        <v>XXX</v>
      </c>
    </row>
    <row r="7207" spans="3:11" x14ac:dyDescent="0.25">
      <c r="C7207" s="134" t="s">
        <v>301</v>
      </c>
      <c r="D7207" s="134" t="s">
        <v>3</v>
      </c>
      <c r="E7207" s="134" t="s">
        <v>366</v>
      </c>
      <c r="F7207" s="134" t="s">
        <v>310</v>
      </c>
      <c r="G7207" s="134" t="s">
        <v>311</v>
      </c>
      <c r="H7207" s="135">
        <v>4964.91</v>
      </c>
      <c r="I7207" s="135">
        <v>5778.7599999999993</v>
      </c>
      <c r="J7207" s="135">
        <v>8668.9699999999993</v>
      </c>
      <c r="K7207" s="154" t="str">
        <f>VLOOKUP(C7207,ResCat!$A$2:$B$268,2,FALSE)</f>
        <v>XXX</v>
      </c>
    </row>
    <row r="7208" spans="3:11" x14ac:dyDescent="0.25">
      <c r="C7208" s="134" t="s">
        <v>301</v>
      </c>
      <c r="D7208" s="134" t="s">
        <v>3</v>
      </c>
      <c r="E7208" s="134" t="s">
        <v>337</v>
      </c>
      <c r="F7208" s="134" t="s">
        <v>310</v>
      </c>
      <c r="G7208" s="134" t="s">
        <v>311</v>
      </c>
      <c r="H7208" s="135">
        <v>-1729.7000000000003</v>
      </c>
      <c r="I7208" s="135">
        <v>-1829.1300000000003</v>
      </c>
      <c r="J7208" s="135">
        <v>-3675.2199999999993</v>
      </c>
      <c r="K7208" s="154" t="str">
        <f>VLOOKUP(C7208,ResCat!$A$2:$B$268,2,FALSE)</f>
        <v>XXX</v>
      </c>
    </row>
    <row r="7209" spans="3:11" x14ac:dyDescent="0.25">
      <c r="C7209" s="134" t="s">
        <v>301</v>
      </c>
      <c r="D7209" s="134" t="s">
        <v>3</v>
      </c>
      <c r="E7209" s="134" t="s">
        <v>352</v>
      </c>
      <c r="F7209" s="134" t="s">
        <v>310</v>
      </c>
      <c r="G7209" s="134" t="s">
        <v>351</v>
      </c>
      <c r="H7209" s="135">
        <v>6007.16</v>
      </c>
      <c r="I7209" s="135">
        <v>6856.76</v>
      </c>
      <c r="J7209" s="135">
        <v>16233.91</v>
      </c>
      <c r="K7209" s="154" t="str">
        <f>VLOOKUP(C7209,ResCat!$A$2:$B$268,2,FALSE)</f>
        <v>XXX</v>
      </c>
    </row>
    <row r="7210" spans="3:11" x14ac:dyDescent="0.25">
      <c r="C7210" s="134" t="s">
        <v>301</v>
      </c>
      <c r="D7210" s="134" t="s">
        <v>3</v>
      </c>
      <c r="E7210" s="134" t="s">
        <v>347</v>
      </c>
      <c r="F7210" s="134" t="s">
        <v>310</v>
      </c>
      <c r="G7210" s="134" t="s">
        <v>360</v>
      </c>
      <c r="H7210" s="135">
        <v>3008.5100000000007</v>
      </c>
      <c r="I7210" s="135">
        <v>3046.7500000000009</v>
      </c>
      <c r="J7210" s="135">
        <v>35744.01</v>
      </c>
      <c r="K7210" s="154" t="str">
        <f>VLOOKUP(C7210,ResCat!$A$2:$B$268,2,FALSE)</f>
        <v>XXX</v>
      </c>
    </row>
    <row r="7211" spans="3:11" x14ac:dyDescent="0.25">
      <c r="C7211" s="134" t="s">
        <v>301</v>
      </c>
      <c r="D7211" s="134" t="s">
        <v>3</v>
      </c>
      <c r="E7211" s="134" t="s">
        <v>361</v>
      </c>
      <c r="F7211" s="134" t="s">
        <v>310</v>
      </c>
      <c r="G7211" s="134" t="s">
        <v>355</v>
      </c>
      <c r="H7211" s="135">
        <v>859.78000000000031</v>
      </c>
      <c r="I7211" s="135">
        <v>352.46000000000009</v>
      </c>
      <c r="J7211" s="135">
        <v>8503.7999999999975</v>
      </c>
      <c r="K7211" s="154" t="str">
        <f>VLOOKUP(C7211,ResCat!$A$2:$B$268,2,FALSE)</f>
        <v>XXX</v>
      </c>
    </row>
    <row r="7212" spans="3:11" x14ac:dyDescent="0.25">
      <c r="C7212" s="134" t="s">
        <v>301</v>
      </c>
      <c r="D7212" s="134" t="s">
        <v>3</v>
      </c>
      <c r="E7212" s="134" t="s">
        <v>312</v>
      </c>
      <c r="F7212" s="134" t="s">
        <v>310</v>
      </c>
      <c r="G7212" s="134" t="s">
        <v>364</v>
      </c>
      <c r="H7212" s="135">
        <v>-1099.1299999999999</v>
      </c>
      <c r="I7212" s="135">
        <v>-1354.9099999999994</v>
      </c>
      <c r="J7212" s="135">
        <v>8212.4</v>
      </c>
      <c r="K7212" s="154" t="str">
        <f>VLOOKUP(C7212,ResCat!$A$2:$B$268,2,FALSE)</f>
        <v>XXX</v>
      </c>
    </row>
    <row r="7213" spans="3:11" x14ac:dyDescent="0.25">
      <c r="C7213" s="134" t="s">
        <v>301</v>
      </c>
      <c r="D7213" s="134" t="s">
        <v>3</v>
      </c>
      <c r="E7213" s="134" t="s">
        <v>357</v>
      </c>
      <c r="F7213" s="134" t="s">
        <v>310</v>
      </c>
      <c r="G7213" s="134" t="s">
        <v>338</v>
      </c>
      <c r="H7213" s="135">
        <v>3514.1500000000005</v>
      </c>
      <c r="I7213" s="135">
        <v>2047.0400000000004</v>
      </c>
      <c r="J7213" s="135">
        <v>13835.83</v>
      </c>
      <c r="K7213" s="154" t="str">
        <f>VLOOKUP(C7213,ResCat!$A$2:$B$268,2,FALSE)</f>
        <v>XXX</v>
      </c>
    </row>
    <row r="7214" spans="3:11" x14ac:dyDescent="0.25">
      <c r="C7214" s="134" t="s">
        <v>301</v>
      </c>
      <c r="D7214" s="134" t="s">
        <v>3</v>
      </c>
      <c r="E7214" s="134" t="s">
        <v>314</v>
      </c>
      <c r="F7214" s="134" t="s">
        <v>310</v>
      </c>
      <c r="G7214" s="134" t="s">
        <v>356</v>
      </c>
      <c r="H7214" s="135">
        <v>1578.6700000000003</v>
      </c>
      <c r="I7214" s="135">
        <v>1020.8399999999998</v>
      </c>
      <c r="J7214" s="135">
        <v>1818.2900000000004</v>
      </c>
      <c r="K7214" s="154" t="str">
        <f>VLOOKUP(C7214,ResCat!$A$2:$B$268,2,FALSE)</f>
        <v>XXX</v>
      </c>
    </row>
    <row r="7215" spans="3:11" x14ac:dyDescent="0.25">
      <c r="C7215" s="134" t="s">
        <v>301</v>
      </c>
      <c r="D7215" s="134" t="s">
        <v>3</v>
      </c>
      <c r="E7215" s="134" t="s">
        <v>339</v>
      </c>
      <c r="F7215" s="134" t="s">
        <v>310</v>
      </c>
      <c r="G7215" s="134" t="s">
        <v>353</v>
      </c>
      <c r="H7215" s="135">
        <v>4907.1500000000015</v>
      </c>
      <c r="I7215" s="135">
        <v>4708.8200000000061</v>
      </c>
      <c r="J7215" s="135">
        <v>1793.3800000000012</v>
      </c>
      <c r="K7215" s="154" t="str">
        <f>VLOOKUP(C7215,ResCat!$A$2:$B$268,2,FALSE)</f>
        <v>XXX</v>
      </c>
    </row>
    <row r="7216" spans="3:11" x14ac:dyDescent="0.25">
      <c r="C7216" s="134" t="s">
        <v>301</v>
      </c>
      <c r="D7216" s="134" t="s">
        <v>3</v>
      </c>
      <c r="E7216" s="134" t="s">
        <v>342</v>
      </c>
      <c r="F7216" s="134" t="s">
        <v>310</v>
      </c>
      <c r="G7216" s="134" t="s">
        <v>348</v>
      </c>
      <c r="H7216" s="135">
        <v>4607.71</v>
      </c>
      <c r="I7216" s="135">
        <v>4596.1600000000017</v>
      </c>
      <c r="J7216" s="135">
        <v>19920.580000000002</v>
      </c>
      <c r="K7216" s="154" t="str">
        <f>VLOOKUP(C7216,ResCat!$A$2:$B$268,2,FALSE)</f>
        <v>XXX</v>
      </c>
    </row>
    <row r="7217" spans="3:11" x14ac:dyDescent="0.25">
      <c r="C7217" s="134" t="s">
        <v>301</v>
      </c>
      <c r="D7217" s="134" t="s">
        <v>3</v>
      </c>
      <c r="E7217" s="134" t="s">
        <v>316</v>
      </c>
      <c r="F7217" s="134" t="s">
        <v>310</v>
      </c>
      <c r="G7217" s="134" t="s">
        <v>313</v>
      </c>
      <c r="H7217" s="135">
        <v>144.23999999999955</v>
      </c>
      <c r="I7217" s="135">
        <v>1673.7300000000009</v>
      </c>
      <c r="J7217" s="135">
        <v>8965.2700000000041</v>
      </c>
      <c r="K7217" s="154" t="str">
        <f>VLOOKUP(C7217,ResCat!$A$2:$B$268,2,FALSE)</f>
        <v>XXX</v>
      </c>
    </row>
    <row r="7218" spans="3:11" x14ac:dyDescent="0.25">
      <c r="C7218" s="134" t="s">
        <v>301</v>
      </c>
      <c r="D7218" s="134" t="s">
        <v>3</v>
      </c>
      <c r="E7218" s="134" t="s">
        <v>318</v>
      </c>
      <c r="F7218" s="134" t="s">
        <v>310</v>
      </c>
      <c r="G7218" s="134" t="s">
        <v>358</v>
      </c>
      <c r="H7218" s="135">
        <v>2558.0000000000009</v>
      </c>
      <c r="I7218" s="135">
        <v>2182.2599999999998</v>
      </c>
      <c r="J7218" s="135">
        <v>19869.5</v>
      </c>
      <c r="K7218" s="154" t="str">
        <f>VLOOKUP(C7218,ResCat!$A$2:$B$268,2,FALSE)</f>
        <v>XXX</v>
      </c>
    </row>
    <row r="7219" spans="3:11" x14ac:dyDescent="0.25">
      <c r="C7219" s="134" t="s">
        <v>301</v>
      </c>
      <c r="D7219" s="134" t="s">
        <v>3</v>
      </c>
      <c r="E7219" s="134" t="s">
        <v>320</v>
      </c>
      <c r="F7219" s="134" t="s">
        <v>310</v>
      </c>
      <c r="G7219" s="134" t="s">
        <v>315</v>
      </c>
      <c r="H7219" s="135">
        <v>78899.500000000102</v>
      </c>
      <c r="I7219" s="135">
        <v>83984.860000000059</v>
      </c>
      <c r="J7219" s="135">
        <v>170615.63</v>
      </c>
      <c r="K7219" s="154" t="str">
        <f>VLOOKUP(C7219,ResCat!$A$2:$B$268,2,FALSE)</f>
        <v>XXX</v>
      </c>
    </row>
    <row r="7220" spans="3:11" x14ac:dyDescent="0.25">
      <c r="C7220" s="134" t="s">
        <v>301</v>
      </c>
      <c r="D7220" s="134" t="s">
        <v>3</v>
      </c>
      <c r="E7220" s="134" t="s">
        <v>322</v>
      </c>
      <c r="F7220" s="134" t="s">
        <v>310</v>
      </c>
      <c r="G7220" s="134" t="s">
        <v>341</v>
      </c>
      <c r="H7220" s="135">
        <v>-9298.0400000000063</v>
      </c>
      <c r="I7220" s="135">
        <v>-13627.980000000045</v>
      </c>
      <c r="J7220" s="135">
        <v>45722.100000000006</v>
      </c>
      <c r="K7220" s="154" t="str">
        <f>VLOOKUP(C7220,ResCat!$A$2:$B$268,2,FALSE)</f>
        <v>XXX</v>
      </c>
    </row>
    <row r="7221" spans="3:11" x14ac:dyDescent="0.25">
      <c r="C7221" s="134" t="s">
        <v>301</v>
      </c>
      <c r="D7221" s="134" t="s">
        <v>3</v>
      </c>
      <c r="E7221" s="134" t="s">
        <v>324</v>
      </c>
      <c r="F7221" s="134" t="s">
        <v>310</v>
      </c>
      <c r="G7221" s="134" t="s">
        <v>340</v>
      </c>
      <c r="H7221" s="135">
        <v>-8434.0099999999875</v>
      </c>
      <c r="I7221" s="135">
        <v>-3963.1999999999966</v>
      </c>
      <c r="J7221" s="135">
        <v>70163.570000000036</v>
      </c>
      <c r="K7221" s="154" t="str">
        <f>VLOOKUP(C7221,ResCat!$A$2:$B$268,2,FALSE)</f>
        <v>XXX</v>
      </c>
    </row>
    <row r="7222" spans="3:11" x14ac:dyDescent="0.25">
      <c r="C7222" s="134" t="s">
        <v>301</v>
      </c>
      <c r="D7222" s="134" t="s">
        <v>3</v>
      </c>
      <c r="E7222" s="134" t="s">
        <v>326</v>
      </c>
      <c r="F7222" s="134" t="s">
        <v>310</v>
      </c>
      <c r="G7222" s="134" t="s">
        <v>317</v>
      </c>
      <c r="H7222" s="135">
        <v>19181.099999999999</v>
      </c>
      <c r="I7222" s="135">
        <v>23615.879999999997</v>
      </c>
      <c r="J7222" s="135">
        <v>103369.99999999999</v>
      </c>
      <c r="K7222" s="154" t="str">
        <f>VLOOKUP(C7222,ResCat!$A$2:$B$268,2,FALSE)</f>
        <v>XXX</v>
      </c>
    </row>
    <row r="7223" spans="3:11" x14ac:dyDescent="0.25">
      <c r="C7223" s="134" t="s">
        <v>301</v>
      </c>
      <c r="D7223" s="134" t="s">
        <v>3</v>
      </c>
      <c r="E7223" s="134" t="s">
        <v>328</v>
      </c>
      <c r="F7223" s="134" t="s">
        <v>310</v>
      </c>
      <c r="G7223" s="134" t="s">
        <v>319</v>
      </c>
      <c r="H7223" s="135">
        <v>70819.940000000017</v>
      </c>
      <c r="I7223" s="135">
        <v>74401.33</v>
      </c>
      <c r="J7223" s="135">
        <v>221043.22000000006</v>
      </c>
      <c r="K7223" s="154" t="str">
        <f>VLOOKUP(C7223,ResCat!$A$2:$B$268,2,FALSE)</f>
        <v>XXX</v>
      </c>
    </row>
    <row r="7224" spans="3:11" x14ac:dyDescent="0.25">
      <c r="C7224" s="134" t="s">
        <v>301</v>
      </c>
      <c r="D7224" s="134" t="s">
        <v>3</v>
      </c>
      <c r="E7224" s="134" t="s">
        <v>330</v>
      </c>
      <c r="F7224" s="134" t="s">
        <v>310</v>
      </c>
      <c r="G7224" s="134" t="s">
        <v>321</v>
      </c>
      <c r="H7224" s="135">
        <v>50316.690000000017</v>
      </c>
      <c r="I7224" s="135">
        <v>62643.900000000016</v>
      </c>
      <c r="J7224" s="135">
        <v>131985.18</v>
      </c>
      <c r="K7224" s="154" t="str">
        <f>VLOOKUP(C7224,ResCat!$A$2:$B$268,2,FALSE)</f>
        <v>XXX</v>
      </c>
    </row>
    <row r="7225" spans="3:11" x14ac:dyDescent="0.25">
      <c r="C7225" s="134" t="s">
        <v>301</v>
      </c>
      <c r="D7225" s="134" t="s">
        <v>3</v>
      </c>
      <c r="E7225" s="134" t="s">
        <v>332</v>
      </c>
      <c r="F7225" s="134" t="s">
        <v>310</v>
      </c>
      <c r="G7225" s="134" t="s">
        <v>323</v>
      </c>
      <c r="H7225" s="135">
        <v>104399.79000000001</v>
      </c>
      <c r="I7225" s="135">
        <v>119926.31</v>
      </c>
      <c r="J7225" s="135">
        <v>264107.82999999996</v>
      </c>
      <c r="K7225" s="154" t="str">
        <f>VLOOKUP(C7225,ResCat!$A$2:$B$268,2,FALSE)</f>
        <v>XXX</v>
      </c>
    </row>
    <row r="7226" spans="3:11" x14ac:dyDescent="0.25">
      <c r="C7226" s="134" t="s">
        <v>301</v>
      </c>
      <c r="D7226" s="134" t="s">
        <v>3</v>
      </c>
      <c r="E7226" s="134" t="s">
        <v>335</v>
      </c>
      <c r="F7226" s="134" t="s">
        <v>310</v>
      </c>
      <c r="G7226" s="134" t="s">
        <v>325</v>
      </c>
      <c r="H7226" s="135">
        <v>99446.63000000015</v>
      </c>
      <c r="I7226" s="135">
        <v>119552.04000000047</v>
      </c>
      <c r="J7226" s="135">
        <v>416382.35000000009</v>
      </c>
      <c r="K7226" s="154" t="str">
        <f>VLOOKUP(C7226,ResCat!$A$2:$B$268,2,FALSE)</f>
        <v>XXX</v>
      </c>
    </row>
    <row r="7227" spans="3:11" x14ac:dyDescent="0.25">
      <c r="C7227" s="134" t="s">
        <v>301</v>
      </c>
      <c r="D7227" s="134" t="s">
        <v>3</v>
      </c>
      <c r="E7227" s="134" t="s">
        <v>4</v>
      </c>
      <c r="F7227" s="134" t="s">
        <v>310</v>
      </c>
      <c r="G7227" s="134" t="s">
        <v>327</v>
      </c>
      <c r="H7227" s="135">
        <v>220835.39000000028</v>
      </c>
      <c r="I7227" s="135">
        <v>259485.25000000038</v>
      </c>
      <c r="J7227" s="135">
        <v>614376.60000000009</v>
      </c>
      <c r="K7227" s="154" t="str">
        <f>VLOOKUP(C7227,ResCat!$A$2:$B$268,2,FALSE)</f>
        <v>XXX</v>
      </c>
    </row>
    <row r="7228" spans="3:11" x14ac:dyDescent="0.25">
      <c r="C7228" s="134" t="s">
        <v>301</v>
      </c>
      <c r="D7228" s="134" t="s">
        <v>3</v>
      </c>
      <c r="E7228" s="134" t="s">
        <v>511</v>
      </c>
      <c r="F7228" s="134" t="s">
        <v>310</v>
      </c>
      <c r="G7228" s="134" t="s">
        <v>329</v>
      </c>
      <c r="H7228" s="135">
        <v>295632.82000000065</v>
      </c>
      <c r="I7228" s="135">
        <v>346912.89999999956</v>
      </c>
      <c r="J7228" s="135">
        <v>861672.64000000083</v>
      </c>
      <c r="K7228" s="154" t="str">
        <f>VLOOKUP(C7228,ResCat!$A$2:$B$268,2,FALSE)</f>
        <v>XXX</v>
      </c>
    </row>
    <row r="7229" spans="3:11" x14ac:dyDescent="0.25">
      <c r="C7229" s="134" t="s">
        <v>301</v>
      </c>
      <c r="D7229" s="134" t="s">
        <v>3</v>
      </c>
      <c r="E7229" s="134" t="s">
        <v>969</v>
      </c>
      <c r="F7229" s="134" t="s">
        <v>310</v>
      </c>
      <c r="G7229" s="134" t="s">
        <v>331</v>
      </c>
      <c r="H7229" s="135">
        <v>713363.06000000064</v>
      </c>
      <c r="I7229" s="135">
        <v>832080.05000000214</v>
      </c>
      <c r="J7229" s="135">
        <v>2069380.4100000018</v>
      </c>
      <c r="K7229" s="154" t="str">
        <f>VLOOKUP(C7229,ResCat!$A$2:$B$268,2,FALSE)</f>
        <v>XXX</v>
      </c>
    </row>
    <row r="7230" spans="3:11" x14ac:dyDescent="0.25">
      <c r="C7230" s="134" t="s">
        <v>301</v>
      </c>
      <c r="D7230" s="134" t="s">
        <v>3</v>
      </c>
      <c r="E7230" s="134" t="s">
        <v>961</v>
      </c>
      <c r="F7230" s="134" t="s">
        <v>310</v>
      </c>
      <c r="G7230" s="134" t="s">
        <v>334</v>
      </c>
      <c r="H7230" s="135">
        <v>1518911.090000011</v>
      </c>
      <c r="I7230" s="135">
        <v>1746673.6300000064</v>
      </c>
      <c r="J7230" s="135">
        <v>4097269.5700000087</v>
      </c>
      <c r="K7230" s="154" t="str">
        <f>VLOOKUP(C7230,ResCat!$A$2:$B$268,2,FALSE)</f>
        <v>XXX</v>
      </c>
    </row>
    <row r="7231" spans="3:11" x14ac:dyDescent="0.25">
      <c r="C7231" s="134" t="s">
        <v>301</v>
      </c>
      <c r="D7231" s="134" t="s">
        <v>3</v>
      </c>
      <c r="E7231" s="134" t="s">
        <v>970</v>
      </c>
      <c r="F7231" s="134" t="s">
        <v>310</v>
      </c>
      <c r="G7231" s="134" t="s">
        <v>333</v>
      </c>
      <c r="H7231" s="135">
        <v>5993983.0099999439</v>
      </c>
      <c r="I7231" s="135">
        <v>7085262.8599998876</v>
      </c>
      <c r="J7231" s="135">
        <v>18281372.660000205</v>
      </c>
      <c r="K7231" s="154" t="str">
        <f>VLOOKUP(C7231,ResCat!$A$2:$B$268,2,FALSE)</f>
        <v>XXX</v>
      </c>
    </row>
    <row r="7232" spans="3:11" x14ac:dyDescent="0.25">
      <c r="C7232" s="134" t="s">
        <v>301</v>
      </c>
      <c r="D7232" s="134" t="s">
        <v>3</v>
      </c>
      <c r="E7232" s="134" t="s">
        <v>1023</v>
      </c>
      <c r="F7232" s="134" t="s">
        <v>310</v>
      </c>
      <c r="G7232" s="134" t="s">
        <v>308</v>
      </c>
      <c r="H7232" s="135">
        <v>3011923.7600000408</v>
      </c>
      <c r="I7232" s="135">
        <v>4962065.2199999234</v>
      </c>
      <c r="J7232" s="135">
        <v>12274530.010000039</v>
      </c>
      <c r="K7232" s="154" t="str">
        <f>VLOOKUP(C7232,ResCat!$A$2:$B$268,2,FALSE)</f>
        <v>XXX</v>
      </c>
    </row>
    <row r="7233" spans="3:11" x14ac:dyDescent="0.25">
      <c r="C7233" s="134" t="s">
        <v>301</v>
      </c>
      <c r="D7233" s="134" t="s">
        <v>368</v>
      </c>
      <c r="E7233" s="134" t="s">
        <v>367</v>
      </c>
      <c r="F7233" s="134" t="s">
        <v>1056</v>
      </c>
      <c r="G7233" s="134" t="s">
        <v>311</v>
      </c>
      <c r="H7233" s="135">
        <v>28</v>
      </c>
      <c r="I7233" s="135">
        <v>116</v>
      </c>
      <c r="J7233" s="135">
        <v>0</v>
      </c>
      <c r="K7233" s="154" t="str">
        <f>VLOOKUP(C7233,ResCat!$A$2:$B$268,2,FALSE)</f>
        <v>XXX</v>
      </c>
    </row>
    <row r="7234" spans="3:11" x14ac:dyDescent="0.25">
      <c r="C7234" s="134" t="s">
        <v>301</v>
      </c>
      <c r="D7234" s="134" t="s">
        <v>368</v>
      </c>
      <c r="E7234" s="134" t="s">
        <v>309</v>
      </c>
      <c r="F7234" s="134" t="s">
        <v>1056</v>
      </c>
      <c r="G7234" s="134" t="s">
        <v>311</v>
      </c>
      <c r="H7234" s="135">
        <v>81.63</v>
      </c>
      <c r="I7234" s="135">
        <v>89.44</v>
      </c>
      <c r="J7234" s="135">
        <v>160</v>
      </c>
      <c r="K7234" s="154" t="str">
        <f>VLOOKUP(C7234,ResCat!$A$2:$B$268,2,FALSE)</f>
        <v>XXX</v>
      </c>
    </row>
    <row r="7235" spans="3:11" x14ac:dyDescent="0.25">
      <c r="C7235" s="134" t="s">
        <v>301</v>
      </c>
      <c r="D7235" s="134" t="s">
        <v>368</v>
      </c>
      <c r="E7235" s="134" t="s">
        <v>1027</v>
      </c>
      <c r="F7235" s="134" t="s">
        <v>1056</v>
      </c>
      <c r="G7235" s="134" t="s">
        <v>311</v>
      </c>
      <c r="H7235" s="135">
        <v>-63.2</v>
      </c>
      <c r="I7235" s="135">
        <v>-79</v>
      </c>
      <c r="J7235" s="135">
        <v>-213</v>
      </c>
      <c r="K7235" s="154" t="str">
        <f>VLOOKUP(C7235,ResCat!$A$2:$B$268,2,FALSE)</f>
        <v>XXX</v>
      </c>
    </row>
    <row r="7236" spans="3:11" x14ac:dyDescent="0.25">
      <c r="C7236" s="134" t="s">
        <v>301</v>
      </c>
      <c r="D7236" s="134" t="s">
        <v>368</v>
      </c>
      <c r="E7236" s="134" t="s">
        <v>1027</v>
      </c>
      <c r="F7236" s="134" t="s">
        <v>1057</v>
      </c>
      <c r="G7236" s="134" t="s">
        <v>311</v>
      </c>
      <c r="H7236" s="135">
        <v>-58</v>
      </c>
      <c r="I7236" s="135">
        <v>-58</v>
      </c>
      <c r="J7236" s="135">
        <v>-213</v>
      </c>
      <c r="K7236" s="154" t="str">
        <f>VLOOKUP(C7236,ResCat!$A$2:$B$268,2,FALSE)</f>
        <v>XXX</v>
      </c>
    </row>
    <row r="7237" spans="3:11" x14ac:dyDescent="0.25">
      <c r="C7237" s="134" t="s">
        <v>301</v>
      </c>
      <c r="D7237" s="134" t="s">
        <v>368</v>
      </c>
      <c r="E7237" s="134" t="s">
        <v>363</v>
      </c>
      <c r="F7237" s="134" t="s">
        <v>1056</v>
      </c>
      <c r="G7237" s="134" t="s">
        <v>311</v>
      </c>
      <c r="H7237" s="135">
        <v>57.9</v>
      </c>
      <c r="I7237" s="135">
        <v>57.9</v>
      </c>
      <c r="J7237" s="135">
        <v>339.54</v>
      </c>
      <c r="K7237" s="154" t="str">
        <f>VLOOKUP(C7237,ResCat!$A$2:$B$268,2,FALSE)</f>
        <v>XXX</v>
      </c>
    </row>
    <row r="7238" spans="3:11" x14ac:dyDescent="0.25">
      <c r="C7238" s="134" t="s">
        <v>301</v>
      </c>
      <c r="D7238" s="134" t="s">
        <v>368</v>
      </c>
      <c r="E7238" s="134" t="s">
        <v>349</v>
      </c>
      <c r="F7238" s="134" t="s">
        <v>1056</v>
      </c>
      <c r="G7238" s="134" t="s">
        <v>311</v>
      </c>
      <c r="H7238" s="135">
        <v>72.42</v>
      </c>
      <c r="I7238" s="135">
        <v>90.53</v>
      </c>
      <c r="J7238" s="135">
        <v>238</v>
      </c>
      <c r="K7238" s="154" t="str">
        <f>VLOOKUP(C7238,ResCat!$A$2:$B$268,2,FALSE)</f>
        <v>XXX</v>
      </c>
    </row>
    <row r="7239" spans="3:11" x14ac:dyDescent="0.25">
      <c r="C7239" s="134" t="s">
        <v>301</v>
      </c>
      <c r="D7239" s="134" t="s">
        <v>368</v>
      </c>
      <c r="E7239" s="134" t="s">
        <v>354</v>
      </c>
      <c r="F7239" s="134" t="s">
        <v>1056</v>
      </c>
      <c r="G7239" s="134" t="s">
        <v>311</v>
      </c>
      <c r="H7239" s="135">
        <v>125</v>
      </c>
      <c r="I7239" s="135">
        <v>125</v>
      </c>
      <c r="J7239" s="135">
        <v>295</v>
      </c>
      <c r="K7239" s="154" t="str">
        <f>VLOOKUP(C7239,ResCat!$A$2:$B$268,2,FALSE)</f>
        <v>XXX</v>
      </c>
    </row>
    <row r="7240" spans="3:11" x14ac:dyDescent="0.25">
      <c r="C7240" s="134" t="s">
        <v>301</v>
      </c>
      <c r="D7240" s="134" t="s">
        <v>368</v>
      </c>
      <c r="E7240" s="134" t="s">
        <v>352</v>
      </c>
      <c r="F7240" s="134" t="s">
        <v>1056</v>
      </c>
      <c r="G7240" s="134" t="s">
        <v>351</v>
      </c>
      <c r="H7240" s="135">
        <v>500.8</v>
      </c>
      <c r="I7240" s="135">
        <v>983.6</v>
      </c>
      <c r="J7240" s="135">
        <v>983.6</v>
      </c>
      <c r="K7240" s="154" t="str">
        <f>VLOOKUP(C7240,ResCat!$A$2:$B$268,2,FALSE)</f>
        <v>XXX</v>
      </c>
    </row>
    <row r="7241" spans="3:11" x14ac:dyDescent="0.25">
      <c r="C7241" s="134" t="s">
        <v>301</v>
      </c>
      <c r="D7241" s="134" t="s">
        <v>368</v>
      </c>
      <c r="E7241" s="134" t="s">
        <v>347</v>
      </c>
      <c r="F7241" s="134" t="s">
        <v>1056</v>
      </c>
      <c r="G7241" s="134" t="s">
        <v>360</v>
      </c>
      <c r="H7241" s="135">
        <v>120.99</v>
      </c>
      <c r="I7241" s="135">
        <v>235.38</v>
      </c>
      <c r="J7241" s="135">
        <v>254.38</v>
      </c>
      <c r="K7241" s="154" t="str">
        <f>VLOOKUP(C7241,ResCat!$A$2:$B$268,2,FALSE)</f>
        <v>XXX</v>
      </c>
    </row>
    <row r="7242" spans="3:11" x14ac:dyDescent="0.25">
      <c r="C7242" s="134" t="s">
        <v>301</v>
      </c>
      <c r="D7242" s="134" t="s">
        <v>368</v>
      </c>
      <c r="E7242" s="134" t="s">
        <v>361</v>
      </c>
      <c r="F7242" s="134" t="s">
        <v>1056</v>
      </c>
      <c r="G7242" s="134" t="s">
        <v>355</v>
      </c>
      <c r="H7242" s="135">
        <v>819.3900000000001</v>
      </c>
      <c r="I7242" s="135">
        <v>1068.3800000000001</v>
      </c>
      <c r="J7242" s="135">
        <v>1186.3800000000001</v>
      </c>
      <c r="K7242" s="154" t="str">
        <f>VLOOKUP(C7242,ResCat!$A$2:$B$268,2,FALSE)</f>
        <v>XXX</v>
      </c>
    </row>
    <row r="7243" spans="3:11" x14ac:dyDescent="0.25">
      <c r="C7243" s="134" t="s">
        <v>301</v>
      </c>
      <c r="D7243" s="134" t="s">
        <v>368</v>
      </c>
      <c r="E7243" s="134" t="s">
        <v>312</v>
      </c>
      <c r="F7243" s="134" t="s">
        <v>1056</v>
      </c>
      <c r="G7243" s="134" t="s">
        <v>364</v>
      </c>
      <c r="H7243" s="135">
        <v>1231.92</v>
      </c>
      <c r="I7243" s="135">
        <v>1596.9500000000003</v>
      </c>
      <c r="J7243" s="135">
        <v>2465.38</v>
      </c>
      <c r="K7243" s="154" t="str">
        <f>VLOOKUP(C7243,ResCat!$A$2:$B$268,2,FALSE)</f>
        <v>XXX</v>
      </c>
    </row>
    <row r="7244" spans="3:11" x14ac:dyDescent="0.25">
      <c r="C7244" s="134" t="s">
        <v>301</v>
      </c>
      <c r="D7244" s="134" t="s">
        <v>368</v>
      </c>
      <c r="E7244" s="134" t="s">
        <v>357</v>
      </c>
      <c r="F7244" s="134" t="s">
        <v>1056</v>
      </c>
      <c r="G7244" s="134" t="s">
        <v>338</v>
      </c>
      <c r="H7244" s="135">
        <v>736.97</v>
      </c>
      <c r="I7244" s="135">
        <v>986.59999999999991</v>
      </c>
      <c r="J7244" s="135">
        <v>1403.7200000000003</v>
      </c>
      <c r="K7244" s="154" t="str">
        <f>VLOOKUP(C7244,ResCat!$A$2:$B$268,2,FALSE)</f>
        <v>XXX</v>
      </c>
    </row>
    <row r="7245" spans="3:11" x14ac:dyDescent="0.25">
      <c r="C7245" s="134" t="s">
        <v>301</v>
      </c>
      <c r="D7245" s="134" t="s">
        <v>368</v>
      </c>
      <c r="E7245" s="134" t="s">
        <v>314</v>
      </c>
      <c r="F7245" s="134" t="s">
        <v>1056</v>
      </c>
      <c r="G7245" s="134" t="s">
        <v>356</v>
      </c>
      <c r="H7245" s="135">
        <v>572.85</v>
      </c>
      <c r="I7245" s="135">
        <v>561.29999999999995</v>
      </c>
      <c r="J7245" s="135">
        <v>1290.3000000000002</v>
      </c>
      <c r="K7245" s="154" t="str">
        <f>VLOOKUP(C7245,ResCat!$A$2:$B$268,2,FALSE)</f>
        <v>XXX</v>
      </c>
    </row>
    <row r="7246" spans="3:11" x14ac:dyDescent="0.25">
      <c r="C7246" s="134" t="s">
        <v>301</v>
      </c>
      <c r="D7246" s="134" t="s">
        <v>368</v>
      </c>
      <c r="E7246" s="134" t="s">
        <v>339</v>
      </c>
      <c r="F7246" s="134" t="s">
        <v>1056</v>
      </c>
      <c r="G7246" s="134" t="s">
        <v>353</v>
      </c>
      <c r="H7246" s="135">
        <v>394.4</v>
      </c>
      <c r="I7246" s="135">
        <v>322</v>
      </c>
      <c r="J7246" s="135">
        <v>-120</v>
      </c>
      <c r="K7246" s="154" t="str">
        <f>VLOOKUP(C7246,ResCat!$A$2:$B$268,2,FALSE)</f>
        <v>XXX</v>
      </c>
    </row>
    <row r="7247" spans="3:11" x14ac:dyDescent="0.25">
      <c r="C7247" s="134" t="s">
        <v>301</v>
      </c>
      <c r="D7247" s="134" t="s">
        <v>368</v>
      </c>
      <c r="E7247" s="134" t="s">
        <v>339</v>
      </c>
      <c r="F7247" s="134" t="s">
        <v>1057</v>
      </c>
      <c r="G7247" s="134" t="s">
        <v>353</v>
      </c>
      <c r="H7247" s="135">
        <v>-783.45</v>
      </c>
      <c r="I7247" s="135">
        <v>-566.9</v>
      </c>
      <c r="J7247" s="135">
        <v>-2066.9</v>
      </c>
      <c r="K7247" s="154" t="str">
        <f>VLOOKUP(C7247,ResCat!$A$2:$B$268,2,FALSE)</f>
        <v>XXX</v>
      </c>
    </row>
    <row r="7248" spans="3:11" x14ac:dyDescent="0.25">
      <c r="C7248" s="134" t="s">
        <v>301</v>
      </c>
      <c r="D7248" s="134" t="s">
        <v>368</v>
      </c>
      <c r="E7248" s="134" t="s">
        <v>342</v>
      </c>
      <c r="F7248" s="134" t="s">
        <v>1056</v>
      </c>
      <c r="G7248" s="134" t="s">
        <v>348</v>
      </c>
      <c r="H7248" s="135">
        <v>847.2</v>
      </c>
      <c r="I7248" s="135">
        <v>1029</v>
      </c>
      <c r="J7248" s="135">
        <v>1410</v>
      </c>
      <c r="K7248" s="154" t="str">
        <f>VLOOKUP(C7248,ResCat!$A$2:$B$268,2,FALSE)</f>
        <v>XXX</v>
      </c>
    </row>
    <row r="7249" spans="3:11" x14ac:dyDescent="0.25">
      <c r="C7249" s="134" t="s">
        <v>301</v>
      </c>
      <c r="D7249" s="134" t="s">
        <v>368</v>
      </c>
      <c r="E7249" s="134" t="s">
        <v>316</v>
      </c>
      <c r="F7249" s="134" t="s">
        <v>1056</v>
      </c>
      <c r="G7249" s="134" t="s">
        <v>313</v>
      </c>
      <c r="H7249" s="135">
        <v>2755.8500000000004</v>
      </c>
      <c r="I7249" s="135">
        <v>4481.3</v>
      </c>
      <c r="J7249" s="135">
        <v>5648.3</v>
      </c>
      <c r="K7249" s="154" t="str">
        <f>VLOOKUP(C7249,ResCat!$A$2:$B$268,2,FALSE)</f>
        <v>XXX</v>
      </c>
    </row>
    <row r="7250" spans="3:11" x14ac:dyDescent="0.25">
      <c r="C7250" s="134" t="s">
        <v>301</v>
      </c>
      <c r="D7250" s="134" t="s">
        <v>368</v>
      </c>
      <c r="E7250" s="134" t="s">
        <v>318</v>
      </c>
      <c r="F7250" s="134" t="s">
        <v>1056</v>
      </c>
      <c r="G7250" s="134" t="s">
        <v>358</v>
      </c>
      <c r="H7250" s="135">
        <v>997.50000000000011</v>
      </c>
      <c r="I7250" s="135">
        <v>1904</v>
      </c>
      <c r="J7250" s="135">
        <v>1287.0000000000002</v>
      </c>
      <c r="K7250" s="154" t="str">
        <f>VLOOKUP(C7250,ResCat!$A$2:$B$268,2,FALSE)</f>
        <v>XXX</v>
      </c>
    </row>
    <row r="7251" spans="3:11" x14ac:dyDescent="0.25">
      <c r="C7251" s="134" t="s">
        <v>301</v>
      </c>
      <c r="D7251" s="134" t="s">
        <v>368</v>
      </c>
      <c r="E7251" s="134" t="s">
        <v>318</v>
      </c>
      <c r="F7251" s="134" t="s">
        <v>1057</v>
      </c>
      <c r="G7251" s="134" t="s">
        <v>358</v>
      </c>
      <c r="H7251" s="135">
        <v>617.95000000000005</v>
      </c>
      <c r="I7251" s="135">
        <v>930.1</v>
      </c>
      <c r="J7251" s="135">
        <v>1814.1</v>
      </c>
      <c r="K7251" s="154" t="str">
        <f>VLOOKUP(C7251,ResCat!$A$2:$B$268,2,FALSE)</f>
        <v>XXX</v>
      </c>
    </row>
    <row r="7252" spans="3:11" x14ac:dyDescent="0.25">
      <c r="C7252" s="134" t="s">
        <v>301</v>
      </c>
      <c r="D7252" s="134" t="s">
        <v>368</v>
      </c>
      <c r="E7252" s="134" t="s">
        <v>320</v>
      </c>
      <c r="F7252" s="134" t="s">
        <v>1056</v>
      </c>
      <c r="G7252" s="134" t="s">
        <v>315</v>
      </c>
      <c r="H7252" s="135">
        <v>3600.3799999999997</v>
      </c>
      <c r="I7252" s="135">
        <v>5744.6500000000005</v>
      </c>
      <c r="J7252" s="135">
        <v>9644.67</v>
      </c>
      <c r="K7252" s="154" t="str">
        <f>VLOOKUP(C7252,ResCat!$A$2:$B$268,2,FALSE)</f>
        <v>XXX</v>
      </c>
    </row>
    <row r="7253" spans="3:11" x14ac:dyDescent="0.25">
      <c r="C7253" s="134" t="s">
        <v>301</v>
      </c>
      <c r="D7253" s="134" t="s">
        <v>368</v>
      </c>
      <c r="E7253" s="134" t="s">
        <v>322</v>
      </c>
      <c r="F7253" s="134" t="s">
        <v>1056</v>
      </c>
      <c r="G7253" s="134" t="s">
        <v>341</v>
      </c>
      <c r="H7253" s="135">
        <v>6449.22</v>
      </c>
      <c r="I7253" s="135">
        <v>6593.42</v>
      </c>
      <c r="J7253" s="135">
        <v>12072.910000000002</v>
      </c>
      <c r="K7253" s="154" t="str">
        <f>VLOOKUP(C7253,ResCat!$A$2:$B$268,2,FALSE)</f>
        <v>XXX</v>
      </c>
    </row>
    <row r="7254" spans="3:11" x14ac:dyDescent="0.25">
      <c r="C7254" s="134" t="s">
        <v>301</v>
      </c>
      <c r="D7254" s="134" t="s">
        <v>368</v>
      </c>
      <c r="E7254" s="134" t="s">
        <v>322</v>
      </c>
      <c r="F7254" s="134" t="s">
        <v>1057</v>
      </c>
      <c r="G7254" s="134" t="s">
        <v>341</v>
      </c>
      <c r="H7254" s="135">
        <v>351.5</v>
      </c>
      <c r="I7254" s="135">
        <v>611</v>
      </c>
      <c r="J7254" s="135">
        <v>2290</v>
      </c>
      <c r="K7254" s="154" t="str">
        <f>VLOOKUP(C7254,ResCat!$A$2:$B$268,2,FALSE)</f>
        <v>XXX</v>
      </c>
    </row>
    <row r="7255" spans="3:11" x14ac:dyDescent="0.25">
      <c r="C7255" s="134" t="s">
        <v>301</v>
      </c>
      <c r="D7255" s="134" t="s">
        <v>368</v>
      </c>
      <c r="E7255" s="134" t="s">
        <v>324</v>
      </c>
      <c r="F7255" s="134" t="s">
        <v>1056</v>
      </c>
      <c r="G7255" s="134" t="s">
        <v>340</v>
      </c>
      <c r="H7255" s="135">
        <v>10321.820000000002</v>
      </c>
      <c r="I7255" s="135">
        <v>13062.14</v>
      </c>
      <c r="J7255" s="135">
        <v>29777.06</v>
      </c>
      <c r="K7255" s="154" t="str">
        <f>VLOOKUP(C7255,ResCat!$A$2:$B$268,2,FALSE)</f>
        <v>XXX</v>
      </c>
    </row>
    <row r="7256" spans="3:11" x14ac:dyDescent="0.25">
      <c r="C7256" s="134" t="s">
        <v>301</v>
      </c>
      <c r="D7256" s="134" t="s">
        <v>368</v>
      </c>
      <c r="E7256" s="134" t="s">
        <v>324</v>
      </c>
      <c r="F7256" s="134" t="s">
        <v>1057</v>
      </c>
      <c r="G7256" s="134" t="s">
        <v>340</v>
      </c>
      <c r="H7256" s="135">
        <v>711.56999999999994</v>
      </c>
      <c r="I7256" s="135">
        <v>794.15</v>
      </c>
      <c r="J7256" s="135">
        <v>5516.15</v>
      </c>
      <c r="K7256" s="154" t="str">
        <f>VLOOKUP(C7256,ResCat!$A$2:$B$268,2,FALSE)</f>
        <v>XXX</v>
      </c>
    </row>
    <row r="7257" spans="3:11" x14ac:dyDescent="0.25">
      <c r="C7257" s="134" t="s">
        <v>301</v>
      </c>
      <c r="D7257" s="134" t="s">
        <v>368</v>
      </c>
      <c r="E7257" s="134" t="s">
        <v>326</v>
      </c>
      <c r="F7257" s="134" t="s">
        <v>1056</v>
      </c>
      <c r="G7257" s="134" t="s">
        <v>317</v>
      </c>
      <c r="H7257" s="135">
        <v>7203.6299999999992</v>
      </c>
      <c r="I7257" s="135">
        <v>10200.06</v>
      </c>
      <c r="J7257" s="135">
        <v>16938.649999999998</v>
      </c>
      <c r="K7257" s="154" t="str">
        <f>VLOOKUP(C7257,ResCat!$A$2:$B$268,2,FALSE)</f>
        <v>XXX</v>
      </c>
    </row>
    <row r="7258" spans="3:11" x14ac:dyDescent="0.25">
      <c r="C7258" s="134" t="s">
        <v>301</v>
      </c>
      <c r="D7258" s="134" t="s">
        <v>368</v>
      </c>
      <c r="E7258" s="134" t="s">
        <v>326</v>
      </c>
      <c r="F7258" s="134" t="s">
        <v>1057</v>
      </c>
      <c r="G7258" s="134" t="s">
        <v>317</v>
      </c>
      <c r="H7258" s="135">
        <v>894.67</v>
      </c>
      <c r="I7258" s="135">
        <v>2037.15</v>
      </c>
      <c r="J7258" s="135">
        <v>3360.15</v>
      </c>
      <c r="K7258" s="154" t="str">
        <f>VLOOKUP(C7258,ResCat!$A$2:$B$268,2,FALSE)</f>
        <v>XXX</v>
      </c>
    </row>
    <row r="7259" spans="3:11" x14ac:dyDescent="0.25">
      <c r="C7259" s="134" t="s">
        <v>301</v>
      </c>
      <c r="D7259" s="134" t="s">
        <v>368</v>
      </c>
      <c r="E7259" s="134" t="s">
        <v>328</v>
      </c>
      <c r="F7259" s="134" t="s">
        <v>1056</v>
      </c>
      <c r="G7259" s="134" t="s">
        <v>319</v>
      </c>
      <c r="H7259" s="135">
        <v>5315.369999999999</v>
      </c>
      <c r="I7259" s="135">
        <v>12401.019999999999</v>
      </c>
      <c r="J7259" s="135">
        <v>16590.370000000003</v>
      </c>
      <c r="K7259" s="154" t="str">
        <f>VLOOKUP(C7259,ResCat!$A$2:$B$268,2,FALSE)</f>
        <v>XXX</v>
      </c>
    </row>
    <row r="7260" spans="3:11" x14ac:dyDescent="0.25">
      <c r="C7260" s="134" t="s">
        <v>301</v>
      </c>
      <c r="D7260" s="134" t="s">
        <v>368</v>
      </c>
      <c r="E7260" s="134" t="s">
        <v>328</v>
      </c>
      <c r="F7260" s="134" t="s">
        <v>1057</v>
      </c>
      <c r="G7260" s="134" t="s">
        <v>319</v>
      </c>
      <c r="H7260" s="135">
        <v>1478.8700000000001</v>
      </c>
      <c r="I7260" s="135">
        <v>2465.75</v>
      </c>
      <c r="J7260" s="135">
        <v>6562.15</v>
      </c>
      <c r="K7260" s="154" t="str">
        <f>VLOOKUP(C7260,ResCat!$A$2:$B$268,2,FALSE)</f>
        <v>XXX</v>
      </c>
    </row>
    <row r="7261" spans="3:11" x14ac:dyDescent="0.25">
      <c r="C7261" s="134" t="s">
        <v>301</v>
      </c>
      <c r="D7261" s="134" t="s">
        <v>368</v>
      </c>
      <c r="E7261" s="134" t="s">
        <v>330</v>
      </c>
      <c r="F7261" s="134" t="s">
        <v>1056</v>
      </c>
      <c r="G7261" s="134" t="s">
        <v>321</v>
      </c>
      <c r="H7261" s="135">
        <v>10237.910000000002</v>
      </c>
      <c r="I7261" s="135">
        <v>11565.789999999999</v>
      </c>
      <c r="J7261" s="135">
        <v>16485.059999999998</v>
      </c>
      <c r="K7261" s="154" t="str">
        <f>VLOOKUP(C7261,ResCat!$A$2:$B$268,2,FALSE)</f>
        <v>XXX</v>
      </c>
    </row>
    <row r="7262" spans="3:11" x14ac:dyDescent="0.25">
      <c r="C7262" s="134" t="s">
        <v>301</v>
      </c>
      <c r="D7262" s="134" t="s">
        <v>368</v>
      </c>
      <c r="E7262" s="134" t="s">
        <v>330</v>
      </c>
      <c r="F7262" s="134" t="s">
        <v>1057</v>
      </c>
      <c r="G7262" s="134" t="s">
        <v>321</v>
      </c>
      <c r="H7262" s="135">
        <v>1075.17</v>
      </c>
      <c r="I7262" s="135">
        <v>1888.15</v>
      </c>
      <c r="J7262" s="135">
        <v>2851.1499999999996</v>
      </c>
      <c r="K7262" s="154" t="str">
        <f>VLOOKUP(C7262,ResCat!$A$2:$B$268,2,FALSE)</f>
        <v>XXX</v>
      </c>
    </row>
    <row r="7263" spans="3:11" x14ac:dyDescent="0.25">
      <c r="C7263" s="134" t="s">
        <v>301</v>
      </c>
      <c r="D7263" s="134" t="s">
        <v>368</v>
      </c>
      <c r="E7263" s="134" t="s">
        <v>332</v>
      </c>
      <c r="F7263" s="134" t="s">
        <v>1056</v>
      </c>
      <c r="G7263" s="134" t="s">
        <v>323</v>
      </c>
      <c r="H7263" s="135">
        <v>1738.4999999999995</v>
      </c>
      <c r="I7263" s="135">
        <v>1906.6699999999973</v>
      </c>
      <c r="J7263" s="135">
        <v>13169.849999999997</v>
      </c>
      <c r="K7263" s="154" t="str">
        <f>VLOOKUP(C7263,ResCat!$A$2:$B$268,2,FALSE)</f>
        <v>XXX</v>
      </c>
    </row>
    <row r="7264" spans="3:11" x14ac:dyDescent="0.25">
      <c r="C7264" s="134" t="s">
        <v>301</v>
      </c>
      <c r="D7264" s="134" t="s">
        <v>368</v>
      </c>
      <c r="E7264" s="134" t="s">
        <v>332</v>
      </c>
      <c r="F7264" s="134" t="s">
        <v>1057</v>
      </c>
      <c r="G7264" s="134" t="s">
        <v>323</v>
      </c>
      <c r="H7264" s="135">
        <v>-133.53000000000003</v>
      </c>
      <c r="I7264" s="135">
        <v>-590.85</v>
      </c>
      <c r="J7264" s="135">
        <v>-1251.8499999999999</v>
      </c>
      <c r="K7264" s="154" t="str">
        <f>VLOOKUP(C7264,ResCat!$A$2:$B$268,2,FALSE)</f>
        <v>XXX</v>
      </c>
    </row>
    <row r="7265" spans="3:11" x14ac:dyDescent="0.25">
      <c r="C7265" s="134" t="s">
        <v>301</v>
      </c>
      <c r="D7265" s="134" t="s">
        <v>368</v>
      </c>
      <c r="E7265" s="134" t="s">
        <v>335</v>
      </c>
      <c r="F7265" s="134" t="s">
        <v>1056</v>
      </c>
      <c r="G7265" s="134" t="s">
        <v>325</v>
      </c>
      <c r="H7265" s="135">
        <v>30172.510000000006</v>
      </c>
      <c r="I7265" s="135">
        <v>51469.279999999999</v>
      </c>
      <c r="J7265" s="135">
        <v>68800.739999999991</v>
      </c>
      <c r="K7265" s="154" t="str">
        <f>VLOOKUP(C7265,ResCat!$A$2:$B$268,2,FALSE)</f>
        <v>XXX</v>
      </c>
    </row>
    <row r="7266" spans="3:11" x14ac:dyDescent="0.25">
      <c r="C7266" s="134" t="s">
        <v>301</v>
      </c>
      <c r="D7266" s="134" t="s">
        <v>368</v>
      </c>
      <c r="E7266" s="134" t="s">
        <v>335</v>
      </c>
      <c r="F7266" s="134" t="s">
        <v>1057</v>
      </c>
      <c r="G7266" s="134" t="s">
        <v>325</v>
      </c>
      <c r="H7266" s="135">
        <v>1468.57</v>
      </c>
      <c r="I7266" s="135">
        <v>1533.15</v>
      </c>
      <c r="J7266" s="135">
        <v>4982.1499999999996</v>
      </c>
      <c r="K7266" s="154" t="str">
        <f>VLOOKUP(C7266,ResCat!$A$2:$B$268,2,FALSE)</f>
        <v>XXX</v>
      </c>
    </row>
    <row r="7267" spans="3:11" x14ac:dyDescent="0.25">
      <c r="C7267" s="134" t="s">
        <v>301</v>
      </c>
      <c r="D7267" s="134" t="s">
        <v>368</v>
      </c>
      <c r="E7267" s="134" t="s">
        <v>4</v>
      </c>
      <c r="F7267" s="134" t="s">
        <v>1056</v>
      </c>
      <c r="G7267" s="134" t="s">
        <v>327</v>
      </c>
      <c r="H7267" s="135">
        <v>70022.830000000045</v>
      </c>
      <c r="I7267" s="135">
        <v>106521.38999999998</v>
      </c>
      <c r="J7267" s="135">
        <v>195838.33000000002</v>
      </c>
      <c r="K7267" s="154" t="str">
        <f>VLOOKUP(C7267,ResCat!$A$2:$B$268,2,FALSE)</f>
        <v>XXX</v>
      </c>
    </row>
    <row r="7268" spans="3:11" x14ac:dyDescent="0.25">
      <c r="C7268" s="134" t="s">
        <v>301</v>
      </c>
      <c r="D7268" s="134" t="s">
        <v>368</v>
      </c>
      <c r="E7268" s="134" t="s">
        <v>4</v>
      </c>
      <c r="F7268" s="134" t="s">
        <v>1057</v>
      </c>
      <c r="G7268" s="134" t="s">
        <v>327</v>
      </c>
      <c r="H7268" s="135">
        <v>4267.7699999999995</v>
      </c>
      <c r="I7268" s="135">
        <v>6029.3499999999995</v>
      </c>
      <c r="J7268" s="135">
        <v>12379.15</v>
      </c>
      <c r="K7268" s="154" t="str">
        <f>VLOOKUP(C7268,ResCat!$A$2:$B$268,2,FALSE)</f>
        <v>XXX</v>
      </c>
    </row>
    <row r="7269" spans="3:11" x14ac:dyDescent="0.25">
      <c r="C7269" s="134" t="s">
        <v>301</v>
      </c>
      <c r="D7269" s="134" t="s">
        <v>368</v>
      </c>
      <c r="E7269" s="134" t="s">
        <v>511</v>
      </c>
      <c r="F7269" s="134" t="s">
        <v>1056</v>
      </c>
      <c r="G7269" s="134" t="s">
        <v>329</v>
      </c>
      <c r="H7269" s="135">
        <v>86267.309999999983</v>
      </c>
      <c r="I7269" s="135">
        <v>115578.98000000004</v>
      </c>
      <c r="J7269" s="135">
        <v>203660.9</v>
      </c>
      <c r="K7269" s="154" t="str">
        <f>VLOOKUP(C7269,ResCat!$A$2:$B$268,2,FALSE)</f>
        <v>XXX</v>
      </c>
    </row>
    <row r="7270" spans="3:11" x14ac:dyDescent="0.25">
      <c r="C7270" s="134" t="s">
        <v>301</v>
      </c>
      <c r="D7270" s="134" t="s">
        <v>368</v>
      </c>
      <c r="E7270" s="134" t="s">
        <v>511</v>
      </c>
      <c r="F7270" s="134" t="s">
        <v>1057</v>
      </c>
      <c r="G7270" s="134" t="s">
        <v>329</v>
      </c>
      <c r="H7270" s="135">
        <v>6809.27</v>
      </c>
      <c r="I7270" s="135">
        <v>9185.3499999999985</v>
      </c>
      <c r="J7270" s="135">
        <v>22988.15</v>
      </c>
      <c r="K7270" s="154" t="str">
        <f>VLOOKUP(C7270,ResCat!$A$2:$B$268,2,FALSE)</f>
        <v>XXX</v>
      </c>
    </row>
    <row r="7271" spans="3:11" x14ac:dyDescent="0.25">
      <c r="C7271" s="134" t="s">
        <v>301</v>
      </c>
      <c r="D7271" s="134" t="s">
        <v>368</v>
      </c>
      <c r="E7271" s="134" t="s">
        <v>969</v>
      </c>
      <c r="F7271" s="134" t="s">
        <v>1056</v>
      </c>
      <c r="G7271" s="134" t="s">
        <v>331</v>
      </c>
      <c r="H7271" s="135">
        <v>152786.47000000003</v>
      </c>
      <c r="I7271" s="135">
        <v>215762.06999999995</v>
      </c>
      <c r="J7271" s="135">
        <v>378015.5</v>
      </c>
      <c r="K7271" s="154" t="str">
        <f>VLOOKUP(C7271,ResCat!$A$2:$B$268,2,FALSE)</f>
        <v>XXX</v>
      </c>
    </row>
    <row r="7272" spans="3:11" x14ac:dyDescent="0.25">
      <c r="C7272" s="134" t="s">
        <v>301</v>
      </c>
      <c r="D7272" s="134" t="s">
        <v>368</v>
      </c>
      <c r="E7272" s="134" t="s">
        <v>969</v>
      </c>
      <c r="F7272" s="134" t="s">
        <v>1057</v>
      </c>
      <c r="G7272" s="134" t="s">
        <v>331</v>
      </c>
      <c r="H7272" s="135">
        <v>12596.669999999996</v>
      </c>
      <c r="I7272" s="135">
        <v>17476.98</v>
      </c>
      <c r="J7272" s="135">
        <v>40125.15</v>
      </c>
      <c r="K7272" s="154" t="str">
        <f>VLOOKUP(C7272,ResCat!$A$2:$B$268,2,FALSE)</f>
        <v>XXX</v>
      </c>
    </row>
    <row r="7273" spans="3:11" x14ac:dyDescent="0.25">
      <c r="C7273" s="134" t="s">
        <v>301</v>
      </c>
      <c r="D7273" s="134" t="s">
        <v>368</v>
      </c>
      <c r="E7273" s="134" t="s">
        <v>961</v>
      </c>
      <c r="F7273" s="134" t="s">
        <v>1056</v>
      </c>
      <c r="G7273" s="134" t="s">
        <v>334</v>
      </c>
      <c r="H7273" s="135">
        <v>330121.78999999986</v>
      </c>
      <c r="I7273" s="135">
        <v>468737.02000000014</v>
      </c>
      <c r="J7273" s="135">
        <v>840991.53</v>
      </c>
      <c r="K7273" s="154" t="str">
        <f>VLOOKUP(C7273,ResCat!$A$2:$B$268,2,FALSE)</f>
        <v>XXX</v>
      </c>
    </row>
    <row r="7274" spans="3:11" x14ac:dyDescent="0.25">
      <c r="C7274" s="134" t="s">
        <v>301</v>
      </c>
      <c r="D7274" s="134" t="s">
        <v>368</v>
      </c>
      <c r="E7274" s="134" t="s">
        <v>961</v>
      </c>
      <c r="F7274" s="134" t="s">
        <v>1057</v>
      </c>
      <c r="G7274" s="134" t="s">
        <v>334</v>
      </c>
      <c r="H7274" s="135">
        <v>21125.27</v>
      </c>
      <c r="I7274" s="135">
        <v>27533.15</v>
      </c>
      <c r="J7274" s="135">
        <v>56339.15</v>
      </c>
      <c r="K7274" s="154" t="str">
        <f>VLOOKUP(C7274,ResCat!$A$2:$B$268,2,FALSE)</f>
        <v>XXX</v>
      </c>
    </row>
    <row r="7275" spans="3:11" x14ac:dyDescent="0.25">
      <c r="C7275" s="134" t="s">
        <v>301</v>
      </c>
      <c r="D7275" s="134" t="s">
        <v>368</v>
      </c>
      <c r="E7275" s="134" t="s">
        <v>970</v>
      </c>
      <c r="F7275" s="134" t="s">
        <v>1056</v>
      </c>
      <c r="G7275" s="134" t="s">
        <v>333</v>
      </c>
      <c r="H7275" s="135">
        <v>2596039.6999999876</v>
      </c>
      <c r="I7275" s="135">
        <v>3427802.030000004</v>
      </c>
      <c r="J7275" s="135">
        <v>6415802.2599999988</v>
      </c>
      <c r="K7275" s="154" t="str">
        <f>VLOOKUP(C7275,ResCat!$A$2:$B$268,2,FALSE)</f>
        <v>XXX</v>
      </c>
    </row>
    <row r="7276" spans="3:11" x14ac:dyDescent="0.25">
      <c r="C7276" s="134" t="s">
        <v>301</v>
      </c>
      <c r="D7276" s="134" t="s">
        <v>368</v>
      </c>
      <c r="E7276" s="134" t="s">
        <v>970</v>
      </c>
      <c r="F7276" s="134" t="s">
        <v>1057</v>
      </c>
      <c r="G7276" s="134" t="s">
        <v>333</v>
      </c>
      <c r="H7276" s="135">
        <v>168214.94</v>
      </c>
      <c r="I7276" s="135">
        <v>212739.57</v>
      </c>
      <c r="J7276" s="135">
        <v>465244.65</v>
      </c>
      <c r="K7276" s="154" t="str">
        <f>VLOOKUP(C7276,ResCat!$A$2:$B$268,2,FALSE)</f>
        <v>XXX</v>
      </c>
    </row>
    <row r="7277" spans="3:11" x14ac:dyDescent="0.25">
      <c r="C7277" s="134" t="s">
        <v>301</v>
      </c>
      <c r="D7277" s="134" t="s">
        <v>368</v>
      </c>
      <c r="E7277" s="134" t="s">
        <v>1023</v>
      </c>
      <c r="F7277" s="134" t="s">
        <v>1056</v>
      </c>
      <c r="G7277" s="134" t="s">
        <v>308</v>
      </c>
      <c r="H7277" s="135">
        <v>2979164.1199999903</v>
      </c>
      <c r="I7277" s="135">
        <v>3911489.1700000046</v>
      </c>
      <c r="J7277" s="135">
        <v>6680600.3100000015</v>
      </c>
      <c r="K7277" s="154" t="str">
        <f>VLOOKUP(C7277,ResCat!$A$2:$B$268,2,FALSE)</f>
        <v>XXX</v>
      </c>
    </row>
    <row r="7278" spans="3:11" x14ac:dyDescent="0.25">
      <c r="C7278" s="134" t="s">
        <v>301</v>
      </c>
      <c r="D7278" s="134" t="s">
        <v>368</v>
      </c>
      <c r="E7278" s="134" t="s">
        <v>1023</v>
      </c>
      <c r="F7278" s="134" t="s">
        <v>1057</v>
      </c>
      <c r="G7278" s="134" t="s">
        <v>308</v>
      </c>
      <c r="H7278" s="135">
        <v>229433.76999999976</v>
      </c>
      <c r="I7278" s="135">
        <v>286296.85999999981</v>
      </c>
      <c r="J7278" s="135">
        <v>595131.44000000029</v>
      </c>
      <c r="K7278" s="154" t="str">
        <f>VLOOKUP(C7278,ResCat!$A$2:$B$268,2,FALSE)</f>
        <v>XXX</v>
      </c>
    </row>
    <row r="7279" spans="3:11" x14ac:dyDescent="0.25">
      <c r="C7279" s="134" t="s">
        <v>301</v>
      </c>
      <c r="D7279" s="134" t="s">
        <v>0</v>
      </c>
      <c r="E7279" s="134" t="s">
        <v>1037</v>
      </c>
      <c r="F7279" s="134" t="s">
        <v>310</v>
      </c>
      <c r="G7279" s="134" t="s">
        <v>311</v>
      </c>
      <c r="H7279" s="135">
        <v>0</v>
      </c>
      <c r="I7279" s="135">
        <v>-91794.79</v>
      </c>
      <c r="J7279" s="135">
        <v>-464565.48</v>
      </c>
      <c r="K7279" s="154" t="str">
        <f>VLOOKUP(C7279,ResCat!$A$2:$B$268,2,FALSE)</f>
        <v>XXX</v>
      </c>
    </row>
    <row r="7280" spans="3:11" x14ac:dyDescent="0.25">
      <c r="C7280" s="134" t="s">
        <v>301</v>
      </c>
      <c r="D7280" s="134" t="s">
        <v>0</v>
      </c>
      <c r="E7280" s="134" t="s">
        <v>1025</v>
      </c>
      <c r="F7280" s="134" t="s">
        <v>310</v>
      </c>
      <c r="G7280" s="134" t="s">
        <v>311</v>
      </c>
      <c r="H7280" s="135">
        <v>42114.55</v>
      </c>
      <c r="I7280" s="135">
        <v>45439.82</v>
      </c>
      <c r="J7280" s="135">
        <v>61405.16</v>
      </c>
      <c r="K7280" s="154" t="str">
        <f>VLOOKUP(C7280,ResCat!$A$2:$B$268,2,FALSE)</f>
        <v>XXX</v>
      </c>
    </row>
    <row r="7281" spans="3:11" x14ac:dyDescent="0.25">
      <c r="C7281" s="134" t="s">
        <v>301</v>
      </c>
      <c r="D7281" s="134" t="s">
        <v>0</v>
      </c>
      <c r="E7281" s="134" t="s">
        <v>365</v>
      </c>
      <c r="F7281" s="134" t="s">
        <v>310</v>
      </c>
      <c r="G7281" s="134" t="s">
        <v>311</v>
      </c>
      <c r="H7281" s="135">
        <v>4509.83</v>
      </c>
      <c r="I7281" s="135">
        <v>5010.92</v>
      </c>
      <c r="J7281" s="135">
        <v>0</v>
      </c>
      <c r="K7281" s="154" t="str">
        <f>VLOOKUP(C7281,ResCat!$A$2:$B$268,2,FALSE)</f>
        <v>XXX</v>
      </c>
    </row>
    <row r="7282" spans="3:11" x14ac:dyDescent="0.25">
      <c r="C7282" s="134" t="s">
        <v>301</v>
      </c>
      <c r="D7282" s="134" t="s">
        <v>0</v>
      </c>
      <c r="E7282" s="134" t="s">
        <v>1030</v>
      </c>
      <c r="F7282" s="134" t="s">
        <v>310</v>
      </c>
      <c r="G7282" s="134" t="s">
        <v>311</v>
      </c>
      <c r="H7282" s="135">
        <v>43523.82</v>
      </c>
      <c r="I7282" s="135">
        <v>43523.82</v>
      </c>
      <c r="J7282" s="135">
        <v>149760.62</v>
      </c>
      <c r="K7282" s="154" t="str">
        <f>VLOOKUP(C7282,ResCat!$A$2:$B$268,2,FALSE)</f>
        <v>XXX</v>
      </c>
    </row>
    <row r="7283" spans="3:11" x14ac:dyDescent="0.25">
      <c r="C7283" s="134" t="s">
        <v>301</v>
      </c>
      <c r="D7283" s="134" t="s">
        <v>0</v>
      </c>
      <c r="E7283" s="134" t="s">
        <v>345</v>
      </c>
      <c r="F7283" s="134" t="s">
        <v>310</v>
      </c>
      <c r="G7283" s="134" t="s">
        <v>311</v>
      </c>
      <c r="H7283" s="135">
        <v>0</v>
      </c>
      <c r="I7283" s="135">
        <v>-14928</v>
      </c>
      <c r="J7283" s="135">
        <v>357167.05999999994</v>
      </c>
      <c r="K7283" s="154" t="str">
        <f>VLOOKUP(C7283,ResCat!$A$2:$B$268,2,FALSE)</f>
        <v>XXX</v>
      </c>
    </row>
    <row r="7284" spans="3:11" x14ac:dyDescent="0.25">
      <c r="C7284" s="134" t="s">
        <v>301</v>
      </c>
      <c r="D7284" s="134" t="s">
        <v>0</v>
      </c>
      <c r="E7284" s="134" t="s">
        <v>346</v>
      </c>
      <c r="F7284" s="134" t="s">
        <v>310</v>
      </c>
      <c r="G7284" s="134" t="s">
        <v>311</v>
      </c>
      <c r="H7284" s="135">
        <v>5508.2999999999993</v>
      </c>
      <c r="I7284" s="135">
        <v>5508.2999999999993</v>
      </c>
      <c r="J7284" s="135">
        <v>7022.3999999999987</v>
      </c>
      <c r="K7284" s="154" t="str">
        <f>VLOOKUP(C7284,ResCat!$A$2:$B$268,2,FALSE)</f>
        <v>XXX</v>
      </c>
    </row>
    <row r="7285" spans="3:11" x14ac:dyDescent="0.25">
      <c r="C7285" s="134" t="s">
        <v>301</v>
      </c>
      <c r="D7285" s="134" t="s">
        <v>0</v>
      </c>
      <c r="E7285" s="134" t="s">
        <v>362</v>
      </c>
      <c r="F7285" s="134" t="s">
        <v>310</v>
      </c>
      <c r="G7285" s="134" t="s">
        <v>311</v>
      </c>
      <c r="H7285" s="135">
        <v>4094</v>
      </c>
      <c r="I7285" s="135">
        <v>4094</v>
      </c>
      <c r="J7285" s="135">
        <v>66012.72</v>
      </c>
      <c r="K7285" s="154" t="str">
        <f>VLOOKUP(C7285,ResCat!$A$2:$B$268,2,FALSE)</f>
        <v>XXX</v>
      </c>
    </row>
    <row r="7286" spans="3:11" x14ac:dyDescent="0.25">
      <c r="C7286" s="134" t="s">
        <v>301</v>
      </c>
      <c r="D7286" s="134" t="s">
        <v>0</v>
      </c>
      <c r="E7286" s="134" t="s">
        <v>1027</v>
      </c>
      <c r="F7286" s="134" t="s">
        <v>310</v>
      </c>
      <c r="G7286" s="134" t="s">
        <v>311</v>
      </c>
      <c r="H7286" s="135">
        <v>6308</v>
      </c>
      <c r="I7286" s="135">
        <v>6308</v>
      </c>
      <c r="J7286" s="135">
        <v>2500</v>
      </c>
      <c r="K7286" s="154" t="str">
        <f>VLOOKUP(C7286,ResCat!$A$2:$B$268,2,FALSE)</f>
        <v>XXX</v>
      </c>
    </row>
    <row r="7287" spans="3:11" x14ac:dyDescent="0.25">
      <c r="C7287" s="134" t="s">
        <v>301</v>
      </c>
      <c r="D7287" s="134" t="s">
        <v>0</v>
      </c>
      <c r="E7287" s="134" t="s">
        <v>1028</v>
      </c>
      <c r="F7287" s="134" t="s">
        <v>310</v>
      </c>
      <c r="G7287" s="134" t="s">
        <v>311</v>
      </c>
      <c r="H7287" s="135">
        <v>13172.83</v>
      </c>
      <c r="I7287" s="135">
        <v>13172.83</v>
      </c>
      <c r="J7287" s="135">
        <v>29486.18</v>
      </c>
      <c r="K7287" s="154" t="str">
        <f>VLOOKUP(C7287,ResCat!$A$2:$B$268,2,FALSE)</f>
        <v>XXX</v>
      </c>
    </row>
    <row r="7288" spans="3:11" x14ac:dyDescent="0.25">
      <c r="C7288" s="134" t="s">
        <v>301</v>
      </c>
      <c r="D7288" s="134" t="s">
        <v>0</v>
      </c>
      <c r="E7288" s="134" t="s">
        <v>363</v>
      </c>
      <c r="F7288" s="134" t="s">
        <v>310</v>
      </c>
      <c r="G7288" s="134" t="s">
        <v>311</v>
      </c>
      <c r="H7288" s="135">
        <v>-5060.88</v>
      </c>
      <c r="I7288" s="135">
        <v>-6136</v>
      </c>
      <c r="J7288" s="135">
        <v>-12856</v>
      </c>
      <c r="K7288" s="154" t="str">
        <f>VLOOKUP(C7288,ResCat!$A$2:$B$268,2,FALSE)</f>
        <v>XXX</v>
      </c>
    </row>
    <row r="7289" spans="3:11" x14ac:dyDescent="0.25">
      <c r="C7289" s="134" t="s">
        <v>301</v>
      </c>
      <c r="D7289" s="134" t="s">
        <v>0</v>
      </c>
      <c r="E7289" s="134" t="s">
        <v>349</v>
      </c>
      <c r="F7289" s="134" t="s">
        <v>310</v>
      </c>
      <c r="G7289" s="134" t="s">
        <v>311</v>
      </c>
      <c r="H7289" s="135">
        <v>2378.6000000000004</v>
      </c>
      <c r="I7289" s="135">
        <v>-16060.57</v>
      </c>
      <c r="J7289" s="135">
        <v>10721.900000000001</v>
      </c>
      <c r="K7289" s="154" t="str">
        <f>VLOOKUP(C7289,ResCat!$A$2:$B$268,2,FALSE)</f>
        <v>XXX</v>
      </c>
    </row>
    <row r="7290" spans="3:11" x14ac:dyDescent="0.25">
      <c r="C7290" s="134" t="s">
        <v>301</v>
      </c>
      <c r="D7290" s="134" t="s">
        <v>0</v>
      </c>
      <c r="E7290" s="134" t="s">
        <v>350</v>
      </c>
      <c r="F7290" s="134" t="s">
        <v>310</v>
      </c>
      <c r="G7290" s="134" t="s">
        <v>311</v>
      </c>
      <c r="H7290" s="135">
        <v>0</v>
      </c>
      <c r="I7290" s="135">
        <v>0</v>
      </c>
      <c r="J7290" s="135">
        <v>0</v>
      </c>
      <c r="K7290" s="154" t="str">
        <f>VLOOKUP(C7290,ResCat!$A$2:$B$268,2,FALSE)</f>
        <v>XXX</v>
      </c>
    </row>
    <row r="7291" spans="3:11" x14ac:dyDescent="0.25">
      <c r="C7291" s="134" t="s">
        <v>301</v>
      </c>
      <c r="D7291" s="134" t="s">
        <v>0</v>
      </c>
      <c r="E7291" s="134" t="s">
        <v>359</v>
      </c>
      <c r="F7291" s="134" t="s">
        <v>310</v>
      </c>
      <c r="G7291" s="134" t="s">
        <v>311</v>
      </c>
      <c r="H7291" s="135">
        <v>11.73</v>
      </c>
      <c r="I7291" s="135">
        <v>-12897.810000000001</v>
      </c>
      <c r="J7291" s="135">
        <v>0</v>
      </c>
      <c r="K7291" s="154" t="str">
        <f>VLOOKUP(C7291,ResCat!$A$2:$B$268,2,FALSE)</f>
        <v>XXX</v>
      </c>
    </row>
    <row r="7292" spans="3:11" x14ac:dyDescent="0.25">
      <c r="C7292" s="134" t="s">
        <v>301</v>
      </c>
      <c r="D7292" s="134" t="s">
        <v>0</v>
      </c>
      <c r="E7292" s="134" t="s">
        <v>354</v>
      </c>
      <c r="F7292" s="134" t="s">
        <v>310</v>
      </c>
      <c r="G7292" s="134" t="s">
        <v>311</v>
      </c>
      <c r="H7292" s="135">
        <v>57383.14</v>
      </c>
      <c r="I7292" s="135">
        <v>57383.14</v>
      </c>
      <c r="J7292" s="135">
        <v>56516</v>
      </c>
      <c r="K7292" s="154" t="str">
        <f>VLOOKUP(C7292,ResCat!$A$2:$B$268,2,FALSE)</f>
        <v>XXX</v>
      </c>
    </row>
    <row r="7293" spans="3:11" x14ac:dyDescent="0.25">
      <c r="C7293" s="134" t="s">
        <v>301</v>
      </c>
      <c r="D7293" s="134" t="s">
        <v>0</v>
      </c>
      <c r="E7293" s="134" t="s">
        <v>366</v>
      </c>
      <c r="F7293" s="134" t="s">
        <v>310</v>
      </c>
      <c r="G7293" s="134" t="s">
        <v>311</v>
      </c>
      <c r="H7293" s="135">
        <v>12753.89</v>
      </c>
      <c r="I7293" s="135">
        <v>12753.89</v>
      </c>
      <c r="J7293" s="135">
        <v>79416.399999999994</v>
      </c>
      <c r="K7293" s="154" t="str">
        <f>VLOOKUP(C7293,ResCat!$A$2:$B$268,2,FALSE)</f>
        <v>XXX</v>
      </c>
    </row>
    <row r="7294" spans="3:11" x14ac:dyDescent="0.25">
      <c r="C7294" s="134" t="s">
        <v>301</v>
      </c>
      <c r="D7294" s="134" t="s">
        <v>0</v>
      </c>
      <c r="E7294" s="134" t="s">
        <v>337</v>
      </c>
      <c r="F7294" s="134" t="s">
        <v>310</v>
      </c>
      <c r="G7294" s="134" t="s">
        <v>311</v>
      </c>
      <c r="H7294" s="135">
        <v>40070.140000000014</v>
      </c>
      <c r="I7294" s="135">
        <v>37018.160000000003</v>
      </c>
      <c r="J7294" s="135">
        <v>349417.56</v>
      </c>
      <c r="K7294" s="154" t="str">
        <f>VLOOKUP(C7294,ResCat!$A$2:$B$268,2,FALSE)</f>
        <v>XXX</v>
      </c>
    </row>
    <row r="7295" spans="3:11" x14ac:dyDescent="0.25">
      <c r="C7295" s="134" t="s">
        <v>301</v>
      </c>
      <c r="D7295" s="134" t="s">
        <v>0</v>
      </c>
      <c r="E7295" s="134" t="s">
        <v>352</v>
      </c>
      <c r="F7295" s="134" t="s">
        <v>310</v>
      </c>
      <c r="G7295" s="134" t="s">
        <v>351</v>
      </c>
      <c r="H7295" s="135">
        <v>-159969.22</v>
      </c>
      <c r="I7295" s="135">
        <v>-159969.22</v>
      </c>
      <c r="J7295" s="135">
        <v>-356565.28</v>
      </c>
      <c r="K7295" s="154" t="str">
        <f>VLOOKUP(C7295,ResCat!$A$2:$B$268,2,FALSE)</f>
        <v>XXX</v>
      </c>
    </row>
    <row r="7296" spans="3:11" x14ac:dyDescent="0.25">
      <c r="C7296" s="134" t="s">
        <v>301</v>
      </c>
      <c r="D7296" s="134" t="s">
        <v>0</v>
      </c>
      <c r="E7296" s="134" t="s">
        <v>347</v>
      </c>
      <c r="F7296" s="134" t="s">
        <v>310</v>
      </c>
      <c r="G7296" s="134" t="s">
        <v>360</v>
      </c>
      <c r="H7296" s="135">
        <v>12262.21</v>
      </c>
      <c r="I7296" s="135">
        <v>9616.25</v>
      </c>
      <c r="J7296" s="135">
        <v>65757.239999999991</v>
      </c>
      <c r="K7296" s="154" t="str">
        <f>VLOOKUP(C7296,ResCat!$A$2:$B$268,2,FALSE)</f>
        <v>XXX</v>
      </c>
    </row>
    <row r="7297" spans="3:11" x14ac:dyDescent="0.25">
      <c r="C7297" s="134" t="s">
        <v>301</v>
      </c>
      <c r="D7297" s="134" t="s">
        <v>0</v>
      </c>
      <c r="E7297" s="134" t="s">
        <v>361</v>
      </c>
      <c r="F7297" s="134" t="s">
        <v>310</v>
      </c>
      <c r="G7297" s="134" t="s">
        <v>355</v>
      </c>
      <c r="H7297" s="135">
        <v>542706.18999999994</v>
      </c>
      <c r="I7297" s="135">
        <v>542689.69999999995</v>
      </c>
      <c r="J7297" s="135">
        <v>58052.380000000005</v>
      </c>
      <c r="K7297" s="154" t="str">
        <f>VLOOKUP(C7297,ResCat!$A$2:$B$268,2,FALSE)</f>
        <v>XXX</v>
      </c>
    </row>
    <row r="7298" spans="3:11" x14ac:dyDescent="0.25">
      <c r="C7298" s="134" t="s">
        <v>301</v>
      </c>
      <c r="D7298" s="134" t="s">
        <v>0</v>
      </c>
      <c r="E7298" s="134" t="s">
        <v>312</v>
      </c>
      <c r="F7298" s="134" t="s">
        <v>310</v>
      </c>
      <c r="G7298" s="134" t="s">
        <v>364</v>
      </c>
      <c r="H7298" s="135">
        <v>-17993.5</v>
      </c>
      <c r="I7298" s="135">
        <v>-14933.59</v>
      </c>
      <c r="J7298" s="135">
        <v>28683.629999999997</v>
      </c>
      <c r="K7298" s="154" t="str">
        <f>VLOOKUP(C7298,ResCat!$A$2:$B$268,2,FALSE)</f>
        <v>XXX</v>
      </c>
    </row>
    <row r="7299" spans="3:11" x14ac:dyDescent="0.25">
      <c r="C7299" s="134" t="s">
        <v>301</v>
      </c>
      <c r="D7299" s="134" t="s">
        <v>0</v>
      </c>
      <c r="E7299" s="134" t="s">
        <v>357</v>
      </c>
      <c r="F7299" s="134" t="s">
        <v>310</v>
      </c>
      <c r="G7299" s="134" t="s">
        <v>338</v>
      </c>
      <c r="H7299" s="135">
        <v>192518.47999999998</v>
      </c>
      <c r="I7299" s="135">
        <v>194728.02999999997</v>
      </c>
      <c r="J7299" s="135">
        <v>161820.04999999999</v>
      </c>
      <c r="K7299" s="154" t="str">
        <f>VLOOKUP(C7299,ResCat!$A$2:$B$268,2,FALSE)</f>
        <v>XXX</v>
      </c>
    </row>
    <row r="7300" spans="3:11" x14ac:dyDescent="0.25">
      <c r="C7300" s="134" t="s">
        <v>301</v>
      </c>
      <c r="D7300" s="134" t="s">
        <v>0</v>
      </c>
      <c r="E7300" s="134" t="s">
        <v>314</v>
      </c>
      <c r="F7300" s="134" t="s">
        <v>310</v>
      </c>
      <c r="G7300" s="134" t="s">
        <v>356</v>
      </c>
      <c r="H7300" s="135">
        <v>61763.86</v>
      </c>
      <c r="I7300" s="135">
        <v>68604.990000000005</v>
      </c>
      <c r="J7300" s="135">
        <v>158608.79</v>
      </c>
      <c r="K7300" s="154" t="str">
        <f>VLOOKUP(C7300,ResCat!$A$2:$B$268,2,FALSE)</f>
        <v>XXX</v>
      </c>
    </row>
    <row r="7301" spans="3:11" x14ac:dyDescent="0.25">
      <c r="C7301" s="134" t="s">
        <v>301</v>
      </c>
      <c r="D7301" s="134" t="s">
        <v>0</v>
      </c>
      <c r="E7301" s="134" t="s">
        <v>339</v>
      </c>
      <c r="F7301" s="134" t="s">
        <v>310</v>
      </c>
      <c r="G7301" s="134" t="s">
        <v>353</v>
      </c>
      <c r="H7301" s="135">
        <v>560907.41</v>
      </c>
      <c r="I7301" s="135">
        <v>575815.69999999995</v>
      </c>
      <c r="J7301" s="135">
        <v>124784.57</v>
      </c>
      <c r="K7301" s="154" t="str">
        <f>VLOOKUP(C7301,ResCat!$A$2:$B$268,2,FALSE)</f>
        <v>XXX</v>
      </c>
    </row>
    <row r="7302" spans="3:11" x14ac:dyDescent="0.25">
      <c r="C7302" s="134" t="s">
        <v>301</v>
      </c>
      <c r="D7302" s="134" t="s">
        <v>0</v>
      </c>
      <c r="E7302" s="134" t="s">
        <v>342</v>
      </c>
      <c r="F7302" s="134" t="s">
        <v>310</v>
      </c>
      <c r="G7302" s="134" t="s">
        <v>348</v>
      </c>
      <c r="H7302" s="135">
        <v>465349.53</v>
      </c>
      <c r="I7302" s="135">
        <v>471405.71000000014</v>
      </c>
      <c r="J7302" s="135">
        <v>1437496.42</v>
      </c>
      <c r="K7302" s="154" t="str">
        <f>VLOOKUP(C7302,ResCat!$A$2:$B$268,2,FALSE)</f>
        <v>XXX</v>
      </c>
    </row>
    <row r="7303" spans="3:11" x14ac:dyDescent="0.25">
      <c r="C7303" s="134" t="s">
        <v>301</v>
      </c>
      <c r="D7303" s="134" t="s">
        <v>0</v>
      </c>
      <c r="E7303" s="134" t="s">
        <v>316</v>
      </c>
      <c r="F7303" s="134" t="s">
        <v>310</v>
      </c>
      <c r="G7303" s="134" t="s">
        <v>313</v>
      </c>
      <c r="H7303" s="135">
        <v>651090.81000000017</v>
      </c>
      <c r="I7303" s="135">
        <v>649791.61</v>
      </c>
      <c r="J7303" s="135">
        <v>494408.38</v>
      </c>
      <c r="K7303" s="154" t="str">
        <f>VLOOKUP(C7303,ResCat!$A$2:$B$268,2,FALSE)</f>
        <v>XXX</v>
      </c>
    </row>
    <row r="7304" spans="3:11" x14ac:dyDescent="0.25">
      <c r="C7304" s="134" t="s">
        <v>301</v>
      </c>
      <c r="D7304" s="134" t="s">
        <v>0</v>
      </c>
      <c r="E7304" s="134" t="s">
        <v>318</v>
      </c>
      <c r="F7304" s="134" t="s">
        <v>310</v>
      </c>
      <c r="G7304" s="134" t="s">
        <v>358</v>
      </c>
      <c r="H7304" s="135">
        <v>401151.55999999994</v>
      </c>
      <c r="I7304" s="135">
        <v>412248.33000000007</v>
      </c>
      <c r="J7304" s="135">
        <v>155161.66</v>
      </c>
      <c r="K7304" s="154" t="str">
        <f>VLOOKUP(C7304,ResCat!$A$2:$B$268,2,FALSE)</f>
        <v>XXX</v>
      </c>
    </row>
    <row r="7305" spans="3:11" x14ac:dyDescent="0.25">
      <c r="C7305" s="134" t="s">
        <v>301</v>
      </c>
      <c r="D7305" s="134" t="s">
        <v>0</v>
      </c>
      <c r="E7305" s="134" t="s">
        <v>320</v>
      </c>
      <c r="F7305" s="134" t="s">
        <v>310</v>
      </c>
      <c r="G7305" s="134" t="s">
        <v>315</v>
      </c>
      <c r="H7305" s="135">
        <v>207771.87999999998</v>
      </c>
      <c r="I7305" s="135">
        <v>1652385.5100000005</v>
      </c>
      <c r="J7305" s="135">
        <v>1559400.21</v>
      </c>
      <c r="K7305" s="154" t="str">
        <f>VLOOKUP(C7305,ResCat!$A$2:$B$268,2,FALSE)</f>
        <v>XXX</v>
      </c>
    </row>
    <row r="7306" spans="3:11" x14ac:dyDescent="0.25">
      <c r="C7306" s="134" t="s">
        <v>301</v>
      </c>
      <c r="D7306" s="134" t="s">
        <v>0</v>
      </c>
      <c r="E7306" s="134" t="s">
        <v>322</v>
      </c>
      <c r="F7306" s="134" t="s">
        <v>310</v>
      </c>
      <c r="G7306" s="134" t="s">
        <v>341</v>
      </c>
      <c r="H7306" s="135">
        <v>931625.91000000027</v>
      </c>
      <c r="I7306" s="135">
        <v>934059.94000000006</v>
      </c>
      <c r="J7306" s="135">
        <v>2802150.91</v>
      </c>
      <c r="K7306" s="154" t="str">
        <f>VLOOKUP(C7306,ResCat!$A$2:$B$268,2,FALSE)</f>
        <v>XXX</v>
      </c>
    </row>
    <row r="7307" spans="3:11" x14ac:dyDescent="0.25">
      <c r="C7307" s="134" t="s">
        <v>301</v>
      </c>
      <c r="D7307" s="134" t="s">
        <v>0</v>
      </c>
      <c r="E7307" s="134" t="s">
        <v>324</v>
      </c>
      <c r="F7307" s="134" t="s">
        <v>310</v>
      </c>
      <c r="G7307" s="134" t="s">
        <v>340</v>
      </c>
      <c r="H7307" s="135">
        <v>274428.26000000007</v>
      </c>
      <c r="I7307" s="135">
        <v>228883.66000000012</v>
      </c>
      <c r="J7307" s="135">
        <v>495678.35</v>
      </c>
      <c r="K7307" s="154" t="str">
        <f>VLOOKUP(C7307,ResCat!$A$2:$B$268,2,FALSE)</f>
        <v>XXX</v>
      </c>
    </row>
    <row r="7308" spans="3:11" x14ac:dyDescent="0.25">
      <c r="C7308" s="134" t="s">
        <v>301</v>
      </c>
      <c r="D7308" s="134" t="s">
        <v>0</v>
      </c>
      <c r="E7308" s="134" t="s">
        <v>326</v>
      </c>
      <c r="F7308" s="134" t="s">
        <v>310</v>
      </c>
      <c r="G7308" s="134" t="s">
        <v>317</v>
      </c>
      <c r="H7308" s="135">
        <v>392283.07000000007</v>
      </c>
      <c r="I7308" s="135">
        <v>404287.89000000007</v>
      </c>
      <c r="J7308" s="135">
        <v>615091.1100000001</v>
      </c>
      <c r="K7308" s="154" t="str">
        <f>VLOOKUP(C7308,ResCat!$A$2:$B$268,2,FALSE)</f>
        <v>XXX</v>
      </c>
    </row>
    <row r="7309" spans="3:11" x14ac:dyDescent="0.25">
      <c r="C7309" s="134" t="s">
        <v>301</v>
      </c>
      <c r="D7309" s="134" t="s">
        <v>0</v>
      </c>
      <c r="E7309" s="134" t="s">
        <v>328</v>
      </c>
      <c r="F7309" s="134" t="s">
        <v>310</v>
      </c>
      <c r="G7309" s="134" t="s">
        <v>319</v>
      </c>
      <c r="H7309" s="135">
        <v>531084.48</v>
      </c>
      <c r="I7309" s="135">
        <v>557727.41000000015</v>
      </c>
      <c r="J7309" s="135">
        <v>674883.39</v>
      </c>
      <c r="K7309" s="154" t="str">
        <f>VLOOKUP(C7309,ResCat!$A$2:$B$268,2,FALSE)</f>
        <v>XXX</v>
      </c>
    </row>
    <row r="7310" spans="3:11" x14ac:dyDescent="0.25">
      <c r="C7310" s="134" t="s">
        <v>301</v>
      </c>
      <c r="D7310" s="134" t="s">
        <v>0</v>
      </c>
      <c r="E7310" s="134" t="s">
        <v>330</v>
      </c>
      <c r="F7310" s="134" t="s">
        <v>310</v>
      </c>
      <c r="G7310" s="134" t="s">
        <v>321</v>
      </c>
      <c r="H7310" s="135">
        <v>1014738.4200000004</v>
      </c>
      <c r="I7310" s="135">
        <v>1714962.2900000003</v>
      </c>
      <c r="J7310" s="135">
        <v>6608046.4100000011</v>
      </c>
      <c r="K7310" s="154" t="str">
        <f>VLOOKUP(C7310,ResCat!$A$2:$B$268,2,FALSE)</f>
        <v>XXX</v>
      </c>
    </row>
    <row r="7311" spans="3:11" x14ac:dyDescent="0.25">
      <c r="C7311" s="134" t="s">
        <v>301</v>
      </c>
      <c r="D7311" s="134" t="s">
        <v>0</v>
      </c>
      <c r="E7311" s="134" t="s">
        <v>332</v>
      </c>
      <c r="F7311" s="134" t="s">
        <v>310</v>
      </c>
      <c r="G7311" s="134" t="s">
        <v>323</v>
      </c>
      <c r="H7311" s="135">
        <v>2329827.6000000006</v>
      </c>
      <c r="I7311" s="135">
        <v>2311213.350000002</v>
      </c>
      <c r="J7311" s="135">
        <v>3802799.7500000005</v>
      </c>
      <c r="K7311" s="154" t="str">
        <f>VLOOKUP(C7311,ResCat!$A$2:$B$268,2,FALSE)</f>
        <v>XXX</v>
      </c>
    </row>
    <row r="7312" spans="3:11" x14ac:dyDescent="0.25">
      <c r="C7312" s="134" t="s">
        <v>301</v>
      </c>
      <c r="D7312" s="134" t="s">
        <v>0</v>
      </c>
      <c r="E7312" s="134" t="s">
        <v>335</v>
      </c>
      <c r="F7312" s="134" t="s">
        <v>310</v>
      </c>
      <c r="G7312" s="134" t="s">
        <v>325</v>
      </c>
      <c r="H7312" s="135">
        <v>1423057.3600000015</v>
      </c>
      <c r="I7312" s="135">
        <v>1458210.9500000016</v>
      </c>
      <c r="J7312" s="135">
        <v>6338418.259999983</v>
      </c>
      <c r="K7312" s="154" t="str">
        <f>VLOOKUP(C7312,ResCat!$A$2:$B$268,2,FALSE)</f>
        <v>XXX</v>
      </c>
    </row>
    <row r="7313" spans="3:11" x14ac:dyDescent="0.25">
      <c r="C7313" s="134" t="s">
        <v>301</v>
      </c>
      <c r="D7313" s="134" t="s">
        <v>0</v>
      </c>
      <c r="E7313" s="134" t="s">
        <v>4</v>
      </c>
      <c r="F7313" s="134" t="s">
        <v>310</v>
      </c>
      <c r="G7313" s="134" t="s">
        <v>327</v>
      </c>
      <c r="H7313" s="135">
        <v>7470263.5200000098</v>
      </c>
      <c r="I7313" s="135">
        <v>7535172.4100000123</v>
      </c>
      <c r="J7313" s="135">
        <v>12850784.830000028</v>
      </c>
      <c r="K7313" s="154" t="str">
        <f>VLOOKUP(C7313,ResCat!$A$2:$B$268,2,FALSE)</f>
        <v>XXX</v>
      </c>
    </row>
    <row r="7314" spans="3:11" x14ac:dyDescent="0.25">
      <c r="C7314" s="134" t="s">
        <v>301</v>
      </c>
      <c r="D7314" s="134" t="s">
        <v>0</v>
      </c>
      <c r="E7314" s="134" t="s">
        <v>511</v>
      </c>
      <c r="F7314" s="134" t="s">
        <v>310</v>
      </c>
      <c r="G7314" s="134" t="s">
        <v>329</v>
      </c>
      <c r="H7314" s="135">
        <v>8357199.0500000017</v>
      </c>
      <c r="I7314" s="135">
        <v>8467307.2300000023</v>
      </c>
      <c r="J7314" s="135">
        <v>16149690.369999979</v>
      </c>
      <c r="K7314" s="154" t="str">
        <f>VLOOKUP(C7314,ResCat!$A$2:$B$268,2,FALSE)</f>
        <v>XXX</v>
      </c>
    </row>
    <row r="7315" spans="3:11" x14ac:dyDescent="0.25">
      <c r="C7315" s="134" t="s">
        <v>301</v>
      </c>
      <c r="D7315" s="134" t="s">
        <v>0</v>
      </c>
      <c r="E7315" s="134" t="s">
        <v>969</v>
      </c>
      <c r="F7315" s="134" t="s">
        <v>310</v>
      </c>
      <c r="G7315" s="134" t="s">
        <v>331</v>
      </c>
      <c r="H7315" s="135">
        <v>10725906.529999988</v>
      </c>
      <c r="I7315" s="135">
        <v>10903615.00999999</v>
      </c>
      <c r="J7315" s="135">
        <v>24096593.39000006</v>
      </c>
      <c r="K7315" s="154" t="str">
        <f>VLOOKUP(C7315,ResCat!$A$2:$B$268,2,FALSE)</f>
        <v>XXX</v>
      </c>
    </row>
    <row r="7316" spans="3:11" x14ac:dyDescent="0.25">
      <c r="C7316" s="134" t="s">
        <v>301</v>
      </c>
      <c r="D7316" s="134" t="s">
        <v>0</v>
      </c>
      <c r="E7316" s="134" t="s">
        <v>961</v>
      </c>
      <c r="F7316" s="134" t="s">
        <v>310</v>
      </c>
      <c r="G7316" s="134" t="s">
        <v>334</v>
      </c>
      <c r="H7316" s="135">
        <v>13170937.679999983</v>
      </c>
      <c r="I7316" s="135">
        <v>13828961.129999978</v>
      </c>
      <c r="J7316" s="135">
        <v>32373897.73</v>
      </c>
      <c r="K7316" s="154" t="str">
        <f>VLOOKUP(C7316,ResCat!$A$2:$B$268,2,FALSE)</f>
        <v>XXX</v>
      </c>
    </row>
    <row r="7317" spans="3:11" x14ac:dyDescent="0.25">
      <c r="C7317" s="134" t="s">
        <v>301</v>
      </c>
      <c r="D7317" s="134" t="s">
        <v>0</v>
      </c>
      <c r="E7317" s="134" t="s">
        <v>970</v>
      </c>
      <c r="F7317" s="134" t="s">
        <v>310</v>
      </c>
      <c r="G7317" s="134" t="s">
        <v>333</v>
      </c>
      <c r="H7317" s="135">
        <v>21815948.129999973</v>
      </c>
      <c r="I7317" s="135">
        <v>22876378.99000001</v>
      </c>
      <c r="J7317" s="135">
        <v>61984121.750000365</v>
      </c>
      <c r="K7317" s="154" t="str">
        <f>VLOOKUP(C7317,ResCat!$A$2:$B$268,2,FALSE)</f>
        <v>XXX</v>
      </c>
    </row>
    <row r="7318" spans="3:11" x14ac:dyDescent="0.25">
      <c r="C7318" s="134" t="s">
        <v>301</v>
      </c>
      <c r="D7318" s="134" t="s">
        <v>0</v>
      </c>
      <c r="E7318" s="134" t="s">
        <v>1023</v>
      </c>
      <c r="F7318" s="134" t="s">
        <v>310</v>
      </c>
      <c r="G7318" s="134" t="s">
        <v>308</v>
      </c>
      <c r="H7318" s="135">
        <v>3829861.319999998</v>
      </c>
      <c r="I7318" s="135">
        <v>4405798.33</v>
      </c>
      <c r="J7318" s="135">
        <v>12021720.710000008</v>
      </c>
      <c r="K7318" s="154" t="str">
        <f>VLOOKUP(C7318,ResCat!$A$2:$B$268,2,FALSE)</f>
        <v>XXX</v>
      </c>
    </row>
    <row r="7319" spans="3:11" x14ac:dyDescent="0.25">
      <c r="C7319" s="134" t="s">
        <v>301</v>
      </c>
      <c r="D7319" s="134" t="s">
        <v>336</v>
      </c>
      <c r="E7319" s="134" t="s">
        <v>1049</v>
      </c>
      <c r="F7319" s="134" t="s">
        <v>310</v>
      </c>
      <c r="G7319" s="134" t="s">
        <v>311</v>
      </c>
      <c r="H7319" s="135">
        <v>30</v>
      </c>
      <c r="I7319" s="135">
        <v>30</v>
      </c>
      <c r="J7319" s="135">
        <v>30</v>
      </c>
      <c r="K7319" s="154" t="str">
        <f>VLOOKUP(C7319,ResCat!$A$2:$B$268,2,FALSE)</f>
        <v>XXX</v>
      </c>
    </row>
    <row r="7320" spans="3:11" x14ac:dyDescent="0.25">
      <c r="C7320" s="134" t="s">
        <v>301</v>
      </c>
      <c r="D7320" s="134" t="s">
        <v>336</v>
      </c>
      <c r="E7320" s="134" t="s">
        <v>1041</v>
      </c>
      <c r="F7320" s="134" t="s">
        <v>310</v>
      </c>
      <c r="G7320" s="134" t="s">
        <v>311</v>
      </c>
      <c r="H7320" s="135">
        <v>-317.48</v>
      </c>
      <c r="I7320" s="135">
        <v>-317.48</v>
      </c>
      <c r="J7320" s="135">
        <v>-317.48</v>
      </c>
      <c r="K7320" s="154" t="str">
        <f>VLOOKUP(C7320,ResCat!$A$2:$B$268,2,FALSE)</f>
        <v>XXX</v>
      </c>
    </row>
    <row r="7321" spans="3:11" x14ac:dyDescent="0.25">
      <c r="C7321" s="134" t="s">
        <v>301</v>
      </c>
      <c r="D7321" s="134" t="s">
        <v>336</v>
      </c>
      <c r="E7321" s="134" t="s">
        <v>1040</v>
      </c>
      <c r="F7321" s="134" t="s">
        <v>310</v>
      </c>
      <c r="G7321" s="134" t="s">
        <v>311</v>
      </c>
      <c r="H7321" s="135">
        <v>30</v>
      </c>
      <c r="I7321" s="135">
        <v>30</v>
      </c>
      <c r="J7321" s="135">
        <v>30</v>
      </c>
      <c r="K7321" s="154" t="str">
        <f>VLOOKUP(C7321,ResCat!$A$2:$B$268,2,FALSE)</f>
        <v>XXX</v>
      </c>
    </row>
    <row r="7322" spans="3:11" x14ac:dyDescent="0.25">
      <c r="C7322" s="134" t="s">
        <v>301</v>
      </c>
      <c r="D7322" s="134" t="s">
        <v>336</v>
      </c>
      <c r="E7322" s="134" t="s">
        <v>1030</v>
      </c>
      <c r="F7322" s="134" t="s">
        <v>310</v>
      </c>
      <c r="G7322" s="134" t="s">
        <v>311</v>
      </c>
      <c r="H7322" s="135">
        <v>35.299999999999997</v>
      </c>
      <c r="I7322" s="135">
        <v>80.47</v>
      </c>
      <c r="J7322" s="135">
        <v>230</v>
      </c>
      <c r="K7322" s="154" t="str">
        <f>VLOOKUP(C7322,ResCat!$A$2:$B$268,2,FALSE)</f>
        <v>XXX</v>
      </c>
    </row>
    <row r="7323" spans="3:11" x14ac:dyDescent="0.25">
      <c r="C7323" s="134" t="s">
        <v>301</v>
      </c>
      <c r="D7323" s="134" t="s">
        <v>336</v>
      </c>
      <c r="E7323" s="134" t="s">
        <v>1028</v>
      </c>
      <c r="F7323" s="134" t="s">
        <v>310</v>
      </c>
      <c r="G7323" s="134" t="s">
        <v>311</v>
      </c>
      <c r="H7323" s="135">
        <v>0</v>
      </c>
      <c r="I7323" s="135">
        <v>0</v>
      </c>
      <c r="J7323" s="135">
        <v>44.66</v>
      </c>
      <c r="K7323" s="154" t="str">
        <f>VLOOKUP(C7323,ResCat!$A$2:$B$268,2,FALSE)</f>
        <v>XXX</v>
      </c>
    </row>
    <row r="7324" spans="3:11" x14ac:dyDescent="0.25">
      <c r="C7324" s="134" t="s">
        <v>301</v>
      </c>
      <c r="D7324" s="134" t="s">
        <v>336</v>
      </c>
      <c r="E7324" s="134" t="s">
        <v>1029</v>
      </c>
      <c r="F7324" s="134" t="s">
        <v>310</v>
      </c>
      <c r="G7324" s="134" t="s">
        <v>311</v>
      </c>
      <c r="H7324" s="135">
        <v>49.09</v>
      </c>
      <c r="I7324" s="135">
        <v>49.09</v>
      </c>
      <c r="J7324" s="135">
        <v>150</v>
      </c>
      <c r="K7324" s="154" t="str">
        <f>VLOOKUP(C7324,ResCat!$A$2:$B$268,2,FALSE)</f>
        <v>XXX</v>
      </c>
    </row>
    <row r="7325" spans="3:11" x14ac:dyDescent="0.25">
      <c r="C7325" s="134" t="s">
        <v>301</v>
      </c>
      <c r="D7325" s="134" t="s">
        <v>336</v>
      </c>
      <c r="E7325" s="134" t="s">
        <v>350</v>
      </c>
      <c r="F7325" s="134" t="s">
        <v>310</v>
      </c>
      <c r="G7325" s="134" t="s">
        <v>311</v>
      </c>
      <c r="H7325" s="135">
        <v>0</v>
      </c>
      <c r="I7325" s="135">
        <v>0</v>
      </c>
      <c r="J7325" s="135">
        <v>44.66</v>
      </c>
      <c r="K7325" s="154" t="str">
        <f>VLOOKUP(C7325,ResCat!$A$2:$B$268,2,FALSE)</f>
        <v>XXX</v>
      </c>
    </row>
    <row r="7326" spans="3:11" x14ac:dyDescent="0.25">
      <c r="C7326" s="134" t="s">
        <v>301</v>
      </c>
      <c r="D7326" s="134" t="s">
        <v>336</v>
      </c>
      <c r="E7326" s="134" t="s">
        <v>354</v>
      </c>
      <c r="F7326" s="134" t="s">
        <v>310</v>
      </c>
      <c r="G7326" s="134" t="s">
        <v>311</v>
      </c>
      <c r="H7326" s="135">
        <v>29.99</v>
      </c>
      <c r="I7326" s="135">
        <v>29.99</v>
      </c>
      <c r="J7326" s="135">
        <v>29.99</v>
      </c>
      <c r="K7326" s="154" t="str">
        <f>VLOOKUP(C7326,ResCat!$A$2:$B$268,2,FALSE)</f>
        <v>XXX</v>
      </c>
    </row>
    <row r="7327" spans="3:11" x14ac:dyDescent="0.25">
      <c r="C7327" s="134" t="s">
        <v>301</v>
      </c>
      <c r="D7327" s="134" t="s">
        <v>336</v>
      </c>
      <c r="E7327" s="134" t="s">
        <v>366</v>
      </c>
      <c r="F7327" s="134" t="s">
        <v>310</v>
      </c>
      <c r="G7327" s="134" t="s">
        <v>311</v>
      </c>
      <c r="H7327" s="135">
        <v>1261.77</v>
      </c>
      <c r="I7327" s="135">
        <v>1261.77</v>
      </c>
      <c r="J7327" s="135">
        <v>1261.77</v>
      </c>
      <c r="K7327" s="154" t="str">
        <f>VLOOKUP(C7327,ResCat!$A$2:$B$268,2,FALSE)</f>
        <v>XXX</v>
      </c>
    </row>
    <row r="7328" spans="3:11" x14ac:dyDescent="0.25">
      <c r="C7328" s="134" t="s">
        <v>301</v>
      </c>
      <c r="D7328" s="134" t="s">
        <v>336</v>
      </c>
      <c r="E7328" s="134" t="s">
        <v>337</v>
      </c>
      <c r="F7328" s="134" t="s">
        <v>310</v>
      </c>
      <c r="G7328" s="134" t="s">
        <v>311</v>
      </c>
      <c r="H7328" s="135">
        <v>443.77</v>
      </c>
      <c r="I7328" s="135">
        <v>404.59999999999991</v>
      </c>
      <c r="J7328" s="135">
        <v>-2140</v>
      </c>
      <c r="K7328" s="154" t="str">
        <f>VLOOKUP(C7328,ResCat!$A$2:$B$268,2,FALSE)</f>
        <v>XXX</v>
      </c>
    </row>
    <row r="7329" spans="3:11" x14ac:dyDescent="0.25">
      <c r="C7329" s="134" t="s">
        <v>301</v>
      </c>
      <c r="D7329" s="134" t="s">
        <v>336</v>
      </c>
      <c r="E7329" s="134" t="s">
        <v>352</v>
      </c>
      <c r="F7329" s="134" t="s">
        <v>310</v>
      </c>
      <c r="G7329" s="134" t="s">
        <v>351</v>
      </c>
      <c r="H7329" s="135">
        <v>-1362.1000000000001</v>
      </c>
      <c r="I7329" s="135">
        <v>-1109.6899999999998</v>
      </c>
      <c r="J7329" s="135">
        <v>1890.1100000000001</v>
      </c>
      <c r="K7329" s="154" t="str">
        <f>VLOOKUP(C7329,ResCat!$A$2:$B$268,2,FALSE)</f>
        <v>XXX</v>
      </c>
    </row>
    <row r="7330" spans="3:11" x14ac:dyDescent="0.25">
      <c r="C7330" s="134" t="s">
        <v>301</v>
      </c>
      <c r="D7330" s="134" t="s">
        <v>336</v>
      </c>
      <c r="E7330" s="134" t="s">
        <v>347</v>
      </c>
      <c r="F7330" s="134" t="s">
        <v>310</v>
      </c>
      <c r="G7330" s="134" t="s">
        <v>360</v>
      </c>
      <c r="H7330" s="135">
        <v>-122.32</v>
      </c>
      <c r="I7330" s="135">
        <v>-128.44</v>
      </c>
      <c r="J7330" s="135">
        <v>-940.69</v>
      </c>
      <c r="K7330" s="154" t="str">
        <f>VLOOKUP(C7330,ResCat!$A$2:$B$268,2,FALSE)</f>
        <v>XXX</v>
      </c>
    </row>
    <row r="7331" spans="3:11" x14ac:dyDescent="0.25">
      <c r="C7331" s="134" t="s">
        <v>301</v>
      </c>
      <c r="D7331" s="134" t="s">
        <v>336</v>
      </c>
      <c r="E7331" s="134" t="s">
        <v>361</v>
      </c>
      <c r="F7331" s="134" t="s">
        <v>310</v>
      </c>
      <c r="G7331" s="134" t="s">
        <v>355</v>
      </c>
      <c r="H7331" s="135">
        <v>1312.33</v>
      </c>
      <c r="I7331" s="135">
        <v>2648.14</v>
      </c>
      <c r="J7331" s="135">
        <v>3894.5000000000005</v>
      </c>
      <c r="K7331" s="154" t="str">
        <f>VLOOKUP(C7331,ResCat!$A$2:$B$268,2,FALSE)</f>
        <v>XXX</v>
      </c>
    </row>
    <row r="7332" spans="3:11" x14ac:dyDescent="0.25">
      <c r="C7332" s="134" t="s">
        <v>301</v>
      </c>
      <c r="D7332" s="134" t="s">
        <v>336</v>
      </c>
      <c r="E7332" s="134" t="s">
        <v>312</v>
      </c>
      <c r="F7332" s="134" t="s">
        <v>310</v>
      </c>
      <c r="G7332" s="134" t="s">
        <v>364</v>
      </c>
      <c r="H7332" s="135">
        <v>3228.3199999999997</v>
      </c>
      <c r="I7332" s="135">
        <v>3729.87</v>
      </c>
      <c r="J7332" s="135">
        <v>14947.81</v>
      </c>
      <c r="K7332" s="154" t="str">
        <f>VLOOKUP(C7332,ResCat!$A$2:$B$268,2,FALSE)</f>
        <v>XXX</v>
      </c>
    </row>
    <row r="7333" spans="3:11" x14ac:dyDescent="0.25">
      <c r="C7333" s="134" t="s">
        <v>301</v>
      </c>
      <c r="D7333" s="134" t="s">
        <v>336</v>
      </c>
      <c r="E7333" s="134" t="s">
        <v>357</v>
      </c>
      <c r="F7333" s="134" t="s">
        <v>310</v>
      </c>
      <c r="G7333" s="134" t="s">
        <v>338</v>
      </c>
      <c r="H7333" s="135">
        <v>31847.160000000003</v>
      </c>
      <c r="I7333" s="135">
        <v>31552.210000000003</v>
      </c>
      <c r="J7333" s="135">
        <v>15766.200000000004</v>
      </c>
      <c r="K7333" s="154" t="str">
        <f>VLOOKUP(C7333,ResCat!$A$2:$B$268,2,FALSE)</f>
        <v>XXX</v>
      </c>
    </row>
    <row r="7334" spans="3:11" x14ac:dyDescent="0.25">
      <c r="C7334" s="134" t="s">
        <v>301</v>
      </c>
      <c r="D7334" s="134" t="s">
        <v>336</v>
      </c>
      <c r="E7334" s="134" t="s">
        <v>314</v>
      </c>
      <c r="F7334" s="134" t="s">
        <v>310</v>
      </c>
      <c r="G7334" s="134" t="s">
        <v>356</v>
      </c>
      <c r="H7334" s="135">
        <v>106.19</v>
      </c>
      <c r="I7334" s="135">
        <v>117.44</v>
      </c>
      <c r="J7334" s="135">
        <v>22.51</v>
      </c>
      <c r="K7334" s="154" t="str">
        <f>VLOOKUP(C7334,ResCat!$A$2:$B$268,2,FALSE)</f>
        <v>XXX</v>
      </c>
    </row>
    <row r="7335" spans="3:11" x14ac:dyDescent="0.25">
      <c r="C7335" s="134" t="s">
        <v>301</v>
      </c>
      <c r="D7335" s="134" t="s">
        <v>336</v>
      </c>
      <c r="E7335" s="134" t="s">
        <v>339</v>
      </c>
      <c r="F7335" s="134" t="s">
        <v>310</v>
      </c>
      <c r="G7335" s="134" t="s">
        <v>353</v>
      </c>
      <c r="H7335" s="135">
        <v>-81.369999999999948</v>
      </c>
      <c r="I7335" s="135">
        <v>-75.660000000000025</v>
      </c>
      <c r="J7335" s="135">
        <v>7390.2099999999991</v>
      </c>
      <c r="K7335" s="154" t="str">
        <f>VLOOKUP(C7335,ResCat!$A$2:$B$268,2,FALSE)</f>
        <v>XXX</v>
      </c>
    </row>
    <row r="7336" spans="3:11" x14ac:dyDescent="0.25">
      <c r="C7336" s="134" t="s">
        <v>301</v>
      </c>
      <c r="D7336" s="134" t="s">
        <v>336</v>
      </c>
      <c r="E7336" s="134" t="s">
        <v>342</v>
      </c>
      <c r="F7336" s="134" t="s">
        <v>310</v>
      </c>
      <c r="G7336" s="134" t="s">
        <v>348</v>
      </c>
      <c r="H7336" s="135">
        <v>4341.0200000000004</v>
      </c>
      <c r="I7336" s="135">
        <v>6121.8000000000011</v>
      </c>
      <c r="J7336" s="135">
        <v>5098.2</v>
      </c>
      <c r="K7336" s="154" t="str">
        <f>VLOOKUP(C7336,ResCat!$A$2:$B$268,2,FALSE)</f>
        <v>XXX</v>
      </c>
    </row>
    <row r="7337" spans="3:11" x14ac:dyDescent="0.25">
      <c r="C7337" s="134" t="s">
        <v>301</v>
      </c>
      <c r="D7337" s="134" t="s">
        <v>336</v>
      </c>
      <c r="E7337" s="134" t="s">
        <v>316</v>
      </c>
      <c r="F7337" s="134" t="s">
        <v>310</v>
      </c>
      <c r="G7337" s="134" t="s">
        <v>313</v>
      </c>
      <c r="H7337" s="135">
        <v>60.439999999999969</v>
      </c>
      <c r="I7337" s="135">
        <v>565.48</v>
      </c>
      <c r="J7337" s="135">
        <v>10080.06</v>
      </c>
      <c r="K7337" s="154" t="str">
        <f>VLOOKUP(C7337,ResCat!$A$2:$B$268,2,FALSE)</f>
        <v>XXX</v>
      </c>
    </row>
    <row r="7338" spans="3:11" x14ac:dyDescent="0.25">
      <c r="C7338" s="134" t="s">
        <v>301</v>
      </c>
      <c r="D7338" s="134" t="s">
        <v>336</v>
      </c>
      <c r="E7338" s="134" t="s">
        <v>318</v>
      </c>
      <c r="F7338" s="134" t="s">
        <v>310</v>
      </c>
      <c r="G7338" s="134" t="s">
        <v>358</v>
      </c>
      <c r="H7338" s="135">
        <v>1678.0099999999998</v>
      </c>
      <c r="I7338" s="135">
        <v>2170.9899999999998</v>
      </c>
      <c r="J7338" s="135">
        <v>22079.26</v>
      </c>
      <c r="K7338" s="154" t="str">
        <f>VLOOKUP(C7338,ResCat!$A$2:$B$268,2,FALSE)</f>
        <v>XXX</v>
      </c>
    </row>
    <row r="7339" spans="3:11" x14ac:dyDescent="0.25">
      <c r="C7339" s="134" t="s">
        <v>301</v>
      </c>
      <c r="D7339" s="134" t="s">
        <v>336</v>
      </c>
      <c r="E7339" s="134" t="s">
        <v>320</v>
      </c>
      <c r="F7339" s="134" t="s">
        <v>310</v>
      </c>
      <c r="G7339" s="134" t="s">
        <v>315</v>
      </c>
      <c r="H7339" s="135">
        <v>33643.040000000001</v>
      </c>
      <c r="I7339" s="135">
        <v>40434.000000000022</v>
      </c>
      <c r="J7339" s="135">
        <v>102482.32999999997</v>
      </c>
      <c r="K7339" s="154" t="str">
        <f>VLOOKUP(C7339,ResCat!$A$2:$B$268,2,FALSE)</f>
        <v>XXX</v>
      </c>
    </row>
    <row r="7340" spans="3:11" x14ac:dyDescent="0.25">
      <c r="C7340" s="134" t="s">
        <v>301</v>
      </c>
      <c r="D7340" s="134" t="s">
        <v>336</v>
      </c>
      <c r="E7340" s="134" t="s">
        <v>322</v>
      </c>
      <c r="F7340" s="134" t="s">
        <v>310</v>
      </c>
      <c r="G7340" s="134" t="s">
        <v>341</v>
      </c>
      <c r="H7340" s="135">
        <v>-24249.139999999989</v>
      </c>
      <c r="I7340" s="135">
        <v>-23373.299999999988</v>
      </c>
      <c r="J7340" s="135">
        <v>-14149.920000000009</v>
      </c>
      <c r="K7340" s="154" t="str">
        <f>VLOOKUP(C7340,ResCat!$A$2:$B$268,2,FALSE)</f>
        <v>XXX</v>
      </c>
    </row>
    <row r="7341" spans="3:11" x14ac:dyDescent="0.25">
      <c r="C7341" s="134" t="s">
        <v>301</v>
      </c>
      <c r="D7341" s="134" t="s">
        <v>336</v>
      </c>
      <c r="E7341" s="134" t="s">
        <v>324</v>
      </c>
      <c r="F7341" s="134" t="s">
        <v>310</v>
      </c>
      <c r="G7341" s="134" t="s">
        <v>340</v>
      </c>
      <c r="H7341" s="135">
        <v>-20722.659999999985</v>
      </c>
      <c r="I7341" s="135">
        <v>-14929.179999999991</v>
      </c>
      <c r="J7341" s="135">
        <v>80031.820000000036</v>
      </c>
      <c r="K7341" s="154" t="str">
        <f>VLOOKUP(C7341,ResCat!$A$2:$B$268,2,FALSE)</f>
        <v>XXX</v>
      </c>
    </row>
    <row r="7342" spans="3:11" x14ac:dyDescent="0.25">
      <c r="C7342" s="134" t="s">
        <v>301</v>
      </c>
      <c r="D7342" s="134" t="s">
        <v>336</v>
      </c>
      <c r="E7342" s="134" t="s">
        <v>326</v>
      </c>
      <c r="F7342" s="134" t="s">
        <v>310</v>
      </c>
      <c r="G7342" s="134" t="s">
        <v>317</v>
      </c>
      <c r="H7342" s="135">
        <v>-1163.7899999999997</v>
      </c>
      <c r="I7342" s="135">
        <v>2589.2399999999989</v>
      </c>
      <c r="J7342" s="135">
        <v>79169.84</v>
      </c>
      <c r="K7342" s="154" t="str">
        <f>VLOOKUP(C7342,ResCat!$A$2:$B$268,2,FALSE)</f>
        <v>XXX</v>
      </c>
    </row>
    <row r="7343" spans="3:11" x14ac:dyDescent="0.25">
      <c r="C7343" s="134" t="s">
        <v>301</v>
      </c>
      <c r="D7343" s="134" t="s">
        <v>336</v>
      </c>
      <c r="E7343" s="134" t="s">
        <v>328</v>
      </c>
      <c r="F7343" s="134" t="s">
        <v>310</v>
      </c>
      <c r="G7343" s="134" t="s">
        <v>319</v>
      </c>
      <c r="H7343" s="135">
        <v>-4920.3900000000012</v>
      </c>
      <c r="I7343" s="135">
        <v>-7654.1100000000051</v>
      </c>
      <c r="J7343" s="135">
        <v>29878.269999999986</v>
      </c>
      <c r="K7343" s="154" t="str">
        <f>VLOOKUP(C7343,ResCat!$A$2:$B$268,2,FALSE)</f>
        <v>XXX</v>
      </c>
    </row>
    <row r="7344" spans="3:11" x14ac:dyDescent="0.25">
      <c r="C7344" s="134" t="s">
        <v>301</v>
      </c>
      <c r="D7344" s="134" t="s">
        <v>336</v>
      </c>
      <c r="E7344" s="134" t="s">
        <v>330</v>
      </c>
      <c r="F7344" s="134" t="s">
        <v>310</v>
      </c>
      <c r="G7344" s="134" t="s">
        <v>321</v>
      </c>
      <c r="H7344" s="135">
        <v>31897.210000000021</v>
      </c>
      <c r="I7344" s="135">
        <v>37762.210000000006</v>
      </c>
      <c r="J7344" s="135">
        <v>85151.290000000023</v>
      </c>
      <c r="K7344" s="154" t="str">
        <f>VLOOKUP(C7344,ResCat!$A$2:$B$268,2,FALSE)</f>
        <v>XXX</v>
      </c>
    </row>
    <row r="7345" spans="3:11" x14ac:dyDescent="0.25">
      <c r="C7345" s="134" t="s">
        <v>301</v>
      </c>
      <c r="D7345" s="134" t="s">
        <v>336</v>
      </c>
      <c r="E7345" s="134" t="s">
        <v>332</v>
      </c>
      <c r="F7345" s="134" t="s">
        <v>310</v>
      </c>
      <c r="G7345" s="134" t="s">
        <v>323</v>
      </c>
      <c r="H7345" s="135">
        <v>18202.409999999996</v>
      </c>
      <c r="I7345" s="135">
        <v>20325.719999999998</v>
      </c>
      <c r="J7345" s="135">
        <v>180637.49</v>
      </c>
      <c r="K7345" s="154" t="str">
        <f>VLOOKUP(C7345,ResCat!$A$2:$B$268,2,FALSE)</f>
        <v>XXX</v>
      </c>
    </row>
    <row r="7346" spans="3:11" x14ac:dyDescent="0.25">
      <c r="C7346" s="134" t="s">
        <v>301</v>
      </c>
      <c r="D7346" s="134" t="s">
        <v>336</v>
      </c>
      <c r="E7346" s="134" t="s">
        <v>335</v>
      </c>
      <c r="F7346" s="134" t="s">
        <v>310</v>
      </c>
      <c r="G7346" s="134" t="s">
        <v>325</v>
      </c>
      <c r="H7346" s="135">
        <v>-40261.600000000049</v>
      </c>
      <c r="I7346" s="135">
        <v>-36544.010000000031</v>
      </c>
      <c r="J7346" s="135">
        <v>271965.17</v>
      </c>
      <c r="K7346" s="154" t="str">
        <f>VLOOKUP(C7346,ResCat!$A$2:$B$268,2,FALSE)</f>
        <v>XXX</v>
      </c>
    </row>
    <row r="7347" spans="3:11" x14ac:dyDescent="0.25">
      <c r="C7347" s="134" t="s">
        <v>301</v>
      </c>
      <c r="D7347" s="134" t="s">
        <v>336</v>
      </c>
      <c r="E7347" s="134" t="s">
        <v>4</v>
      </c>
      <c r="F7347" s="134" t="s">
        <v>310</v>
      </c>
      <c r="G7347" s="134" t="s">
        <v>327</v>
      </c>
      <c r="H7347" s="135">
        <v>69226.80000000009</v>
      </c>
      <c r="I7347" s="135">
        <v>74695.380000000077</v>
      </c>
      <c r="J7347" s="135">
        <v>256978.28</v>
      </c>
      <c r="K7347" s="154" t="str">
        <f>VLOOKUP(C7347,ResCat!$A$2:$B$268,2,FALSE)</f>
        <v>XXX</v>
      </c>
    </row>
    <row r="7348" spans="3:11" x14ac:dyDescent="0.25">
      <c r="C7348" s="134" t="s">
        <v>301</v>
      </c>
      <c r="D7348" s="134" t="s">
        <v>336</v>
      </c>
      <c r="E7348" s="134" t="s">
        <v>511</v>
      </c>
      <c r="F7348" s="134" t="s">
        <v>310</v>
      </c>
      <c r="G7348" s="134" t="s">
        <v>329</v>
      </c>
      <c r="H7348" s="135">
        <v>230319.45999999973</v>
      </c>
      <c r="I7348" s="135">
        <v>239074.94999999943</v>
      </c>
      <c r="J7348" s="135">
        <v>1172165.6600000001</v>
      </c>
      <c r="K7348" s="154" t="str">
        <f>VLOOKUP(C7348,ResCat!$A$2:$B$268,2,FALSE)</f>
        <v>XXX</v>
      </c>
    </row>
    <row r="7349" spans="3:11" x14ac:dyDescent="0.25">
      <c r="C7349" s="134" t="s">
        <v>301</v>
      </c>
      <c r="D7349" s="134" t="s">
        <v>336</v>
      </c>
      <c r="E7349" s="134" t="s">
        <v>969</v>
      </c>
      <c r="F7349" s="134" t="s">
        <v>310</v>
      </c>
      <c r="G7349" s="134" t="s">
        <v>331</v>
      </c>
      <c r="H7349" s="135">
        <v>293377.96999999724</v>
      </c>
      <c r="I7349" s="135">
        <v>312661.97999999666</v>
      </c>
      <c r="J7349" s="135">
        <v>2289449.3000000007</v>
      </c>
      <c r="K7349" s="154" t="str">
        <f>VLOOKUP(C7349,ResCat!$A$2:$B$268,2,FALSE)</f>
        <v>XXX</v>
      </c>
    </row>
    <row r="7350" spans="3:11" x14ac:dyDescent="0.25">
      <c r="C7350" s="134" t="s">
        <v>301</v>
      </c>
      <c r="D7350" s="134" t="s">
        <v>336</v>
      </c>
      <c r="E7350" s="134" t="s">
        <v>961</v>
      </c>
      <c r="F7350" s="134" t="s">
        <v>310</v>
      </c>
      <c r="G7350" s="134" t="s">
        <v>334</v>
      </c>
      <c r="H7350" s="135">
        <v>548469.79000000621</v>
      </c>
      <c r="I7350" s="135">
        <v>592042.31000001077</v>
      </c>
      <c r="J7350" s="135">
        <v>2756028.3699999987</v>
      </c>
      <c r="K7350" s="154" t="str">
        <f>VLOOKUP(C7350,ResCat!$A$2:$B$268,2,FALSE)</f>
        <v>XXX</v>
      </c>
    </row>
    <row r="7351" spans="3:11" x14ac:dyDescent="0.25">
      <c r="C7351" s="134" t="s">
        <v>301</v>
      </c>
      <c r="D7351" s="134" t="s">
        <v>336</v>
      </c>
      <c r="E7351" s="134" t="s">
        <v>970</v>
      </c>
      <c r="F7351" s="134" t="s">
        <v>310</v>
      </c>
      <c r="G7351" s="134" t="s">
        <v>333</v>
      </c>
      <c r="H7351" s="135">
        <v>1343610.6199999647</v>
      </c>
      <c r="I7351" s="135">
        <v>1477334.5899999512</v>
      </c>
      <c r="J7351" s="135">
        <v>7723604.1900000209</v>
      </c>
      <c r="K7351" s="154" t="str">
        <f>VLOOKUP(C7351,ResCat!$A$2:$B$268,2,FALSE)</f>
        <v>XXX</v>
      </c>
    </row>
    <row r="7352" spans="3:11" x14ac:dyDescent="0.25">
      <c r="C7352" s="134" t="s">
        <v>301</v>
      </c>
      <c r="D7352" s="134" t="s">
        <v>336</v>
      </c>
      <c r="E7352" s="134" t="s">
        <v>1023</v>
      </c>
      <c r="F7352" s="134" t="s">
        <v>310</v>
      </c>
      <c r="G7352" s="134" t="s">
        <v>308</v>
      </c>
      <c r="H7352" s="135">
        <v>997496.21000000392</v>
      </c>
      <c r="I7352" s="135">
        <v>1254809.0899999717</v>
      </c>
      <c r="J7352" s="135">
        <v>4596788.1399999959</v>
      </c>
      <c r="K7352" s="154" t="str">
        <f>VLOOKUP(C7352,ResCat!$A$2:$B$268,2,FALSE)</f>
        <v>XXX</v>
      </c>
    </row>
    <row r="7353" spans="3:11" x14ac:dyDescent="0.25">
      <c r="C7353" s="134" t="s">
        <v>301</v>
      </c>
      <c r="D7353" s="134" t="s">
        <v>2</v>
      </c>
      <c r="E7353" s="134" t="s">
        <v>1041</v>
      </c>
      <c r="F7353" s="134" t="s">
        <v>310</v>
      </c>
      <c r="G7353" s="134" t="s">
        <v>311</v>
      </c>
      <c r="H7353" s="135">
        <v>10.79</v>
      </c>
      <c r="I7353" s="135">
        <v>70.14</v>
      </c>
      <c r="J7353" s="135">
        <v>143</v>
      </c>
      <c r="K7353" s="154" t="str">
        <f>VLOOKUP(C7353,ResCat!$A$2:$B$268,2,FALSE)</f>
        <v>XXX</v>
      </c>
    </row>
    <row r="7354" spans="3:11" x14ac:dyDescent="0.25">
      <c r="C7354" s="134" t="s">
        <v>301</v>
      </c>
      <c r="D7354" s="134" t="s">
        <v>2</v>
      </c>
      <c r="E7354" s="134" t="s">
        <v>1024</v>
      </c>
      <c r="F7354" s="134" t="s">
        <v>310</v>
      </c>
      <c r="G7354" s="134" t="s">
        <v>311</v>
      </c>
      <c r="H7354" s="135">
        <v>12.94</v>
      </c>
      <c r="I7354" s="135">
        <v>72.290000000000006</v>
      </c>
      <c r="J7354" s="135">
        <v>163</v>
      </c>
      <c r="K7354" s="154" t="str">
        <f>VLOOKUP(C7354,ResCat!$A$2:$B$268,2,FALSE)</f>
        <v>XXX</v>
      </c>
    </row>
    <row r="7355" spans="3:11" x14ac:dyDescent="0.25">
      <c r="C7355" s="134" t="s">
        <v>301</v>
      </c>
      <c r="D7355" s="134" t="s">
        <v>2</v>
      </c>
      <c r="E7355" s="134" t="s">
        <v>1048</v>
      </c>
      <c r="F7355" s="134" t="s">
        <v>310</v>
      </c>
      <c r="G7355" s="134" t="s">
        <v>311</v>
      </c>
      <c r="H7355" s="135">
        <v>-2619</v>
      </c>
      <c r="I7355" s="135">
        <v>-2619</v>
      </c>
      <c r="J7355" s="135">
        <v>-2835</v>
      </c>
      <c r="K7355" s="154" t="str">
        <f>VLOOKUP(C7355,ResCat!$A$2:$B$268,2,FALSE)</f>
        <v>XXX</v>
      </c>
    </row>
    <row r="7356" spans="3:11" x14ac:dyDescent="0.25">
      <c r="C7356" s="134" t="s">
        <v>301</v>
      </c>
      <c r="D7356" s="134" t="s">
        <v>2</v>
      </c>
      <c r="E7356" s="134" t="s">
        <v>1034</v>
      </c>
      <c r="F7356" s="134" t="s">
        <v>310</v>
      </c>
      <c r="G7356" s="134" t="s">
        <v>311</v>
      </c>
      <c r="H7356" s="135">
        <v>113</v>
      </c>
      <c r="I7356" s="135">
        <v>245</v>
      </c>
      <c r="J7356" s="135">
        <v>420</v>
      </c>
      <c r="K7356" s="154" t="str">
        <f>VLOOKUP(C7356,ResCat!$A$2:$B$268,2,FALSE)</f>
        <v>XXX</v>
      </c>
    </row>
    <row r="7357" spans="3:11" x14ac:dyDescent="0.25">
      <c r="C7357" s="134" t="s">
        <v>301</v>
      </c>
      <c r="D7357" s="134" t="s">
        <v>2</v>
      </c>
      <c r="E7357" s="134" t="s">
        <v>1036</v>
      </c>
      <c r="F7357" s="134" t="s">
        <v>310</v>
      </c>
      <c r="G7357" s="134" t="s">
        <v>311</v>
      </c>
      <c r="H7357" s="135">
        <v>0</v>
      </c>
      <c r="I7357" s="135">
        <v>66</v>
      </c>
      <c r="J7357" s="135">
        <v>130</v>
      </c>
      <c r="K7357" s="154" t="str">
        <f>VLOOKUP(C7357,ResCat!$A$2:$B$268,2,FALSE)</f>
        <v>XXX</v>
      </c>
    </row>
    <row r="7358" spans="3:11" x14ac:dyDescent="0.25">
      <c r="C7358" s="134" t="s">
        <v>301</v>
      </c>
      <c r="D7358" s="134" t="s">
        <v>2</v>
      </c>
      <c r="E7358" s="134" t="s">
        <v>1032</v>
      </c>
      <c r="F7358" s="134" t="s">
        <v>310</v>
      </c>
      <c r="G7358" s="134" t="s">
        <v>311</v>
      </c>
      <c r="H7358" s="135">
        <v>1337.3899999999999</v>
      </c>
      <c r="I7358" s="135">
        <v>1756.1100000000001</v>
      </c>
      <c r="J7358" s="135">
        <v>3658</v>
      </c>
      <c r="K7358" s="154" t="str">
        <f>VLOOKUP(C7358,ResCat!$A$2:$B$268,2,FALSE)</f>
        <v>XXX</v>
      </c>
    </row>
    <row r="7359" spans="3:11" x14ac:dyDescent="0.25">
      <c r="C7359" s="134" t="s">
        <v>301</v>
      </c>
      <c r="D7359" s="134" t="s">
        <v>2</v>
      </c>
      <c r="E7359" s="134" t="s">
        <v>1037</v>
      </c>
      <c r="F7359" s="134" t="s">
        <v>310</v>
      </c>
      <c r="G7359" s="134" t="s">
        <v>311</v>
      </c>
      <c r="H7359" s="135">
        <v>-322.64999999999998</v>
      </c>
      <c r="I7359" s="135">
        <v>-127.64999999999998</v>
      </c>
      <c r="J7359" s="135">
        <v>-236</v>
      </c>
      <c r="K7359" s="154" t="str">
        <f>VLOOKUP(C7359,ResCat!$A$2:$B$268,2,FALSE)</f>
        <v>XXX</v>
      </c>
    </row>
    <row r="7360" spans="3:11" x14ac:dyDescent="0.25">
      <c r="C7360" s="134" t="s">
        <v>301</v>
      </c>
      <c r="D7360" s="134" t="s">
        <v>2</v>
      </c>
      <c r="E7360" s="134" t="s">
        <v>1030</v>
      </c>
      <c r="F7360" s="134" t="s">
        <v>310</v>
      </c>
      <c r="G7360" s="134" t="s">
        <v>311</v>
      </c>
      <c r="H7360" s="135">
        <v>2830.74</v>
      </c>
      <c r="I7360" s="135">
        <v>2830.74</v>
      </c>
      <c r="J7360" s="135">
        <v>2415.04</v>
      </c>
      <c r="K7360" s="154" t="str">
        <f>VLOOKUP(C7360,ResCat!$A$2:$B$268,2,FALSE)</f>
        <v>XXX</v>
      </c>
    </row>
    <row r="7361" spans="3:11" x14ac:dyDescent="0.25">
      <c r="C7361" s="134" t="s">
        <v>301</v>
      </c>
      <c r="D7361" s="134" t="s">
        <v>2</v>
      </c>
      <c r="E7361" s="134" t="s">
        <v>345</v>
      </c>
      <c r="F7361" s="134" t="s">
        <v>310</v>
      </c>
      <c r="G7361" s="134" t="s">
        <v>311</v>
      </c>
      <c r="H7361" s="135">
        <v>217.21</v>
      </c>
      <c r="I7361" s="135">
        <v>217.21</v>
      </c>
      <c r="J7361" s="135">
        <v>701.4</v>
      </c>
      <c r="K7361" s="154" t="str">
        <f>VLOOKUP(C7361,ResCat!$A$2:$B$268,2,FALSE)</f>
        <v>XXX</v>
      </c>
    </row>
    <row r="7362" spans="3:11" x14ac:dyDescent="0.25">
      <c r="C7362" s="134" t="s">
        <v>301</v>
      </c>
      <c r="D7362" s="134" t="s">
        <v>2</v>
      </c>
      <c r="E7362" s="134" t="s">
        <v>346</v>
      </c>
      <c r="F7362" s="134" t="s">
        <v>310</v>
      </c>
      <c r="G7362" s="134" t="s">
        <v>311</v>
      </c>
      <c r="H7362" s="135">
        <v>2291.0200000000004</v>
      </c>
      <c r="I7362" s="135">
        <v>2291.0200000000004</v>
      </c>
      <c r="J7362" s="135">
        <v>2334.86</v>
      </c>
      <c r="K7362" s="154" t="str">
        <f>VLOOKUP(C7362,ResCat!$A$2:$B$268,2,FALSE)</f>
        <v>XXX</v>
      </c>
    </row>
    <row r="7363" spans="3:11" x14ac:dyDescent="0.25">
      <c r="C7363" s="134" t="s">
        <v>301</v>
      </c>
      <c r="D7363" s="134" t="s">
        <v>2</v>
      </c>
      <c r="E7363" s="134" t="s">
        <v>1026</v>
      </c>
      <c r="F7363" s="134" t="s">
        <v>310</v>
      </c>
      <c r="G7363" s="134" t="s">
        <v>311</v>
      </c>
      <c r="H7363" s="135">
        <v>143.07999999999998</v>
      </c>
      <c r="I7363" s="135">
        <v>884.75</v>
      </c>
      <c r="J7363" s="135">
        <v>7124</v>
      </c>
      <c r="K7363" s="154" t="str">
        <f>VLOOKUP(C7363,ResCat!$A$2:$B$268,2,FALSE)</f>
        <v>XXX</v>
      </c>
    </row>
    <row r="7364" spans="3:11" x14ac:dyDescent="0.25">
      <c r="C7364" s="134" t="s">
        <v>301</v>
      </c>
      <c r="D7364" s="134" t="s">
        <v>2</v>
      </c>
      <c r="E7364" s="134" t="s">
        <v>362</v>
      </c>
      <c r="F7364" s="134" t="s">
        <v>310</v>
      </c>
      <c r="G7364" s="134" t="s">
        <v>311</v>
      </c>
      <c r="H7364" s="135">
        <v>312.10000000000002</v>
      </c>
      <c r="I7364" s="135">
        <v>312.10000000000002</v>
      </c>
      <c r="J7364" s="135">
        <v>237</v>
      </c>
      <c r="K7364" s="154" t="str">
        <f>VLOOKUP(C7364,ResCat!$A$2:$B$268,2,FALSE)</f>
        <v>XXX</v>
      </c>
    </row>
    <row r="7365" spans="3:11" x14ac:dyDescent="0.25">
      <c r="C7365" s="134" t="s">
        <v>301</v>
      </c>
      <c r="D7365" s="134" t="s">
        <v>2</v>
      </c>
      <c r="E7365" s="134" t="s">
        <v>1027</v>
      </c>
      <c r="F7365" s="134" t="s">
        <v>310</v>
      </c>
      <c r="G7365" s="134" t="s">
        <v>311</v>
      </c>
      <c r="H7365" s="135">
        <v>11037.039999999999</v>
      </c>
      <c r="I7365" s="135">
        <v>11037.039999999999</v>
      </c>
      <c r="J7365" s="135">
        <v>44471.81</v>
      </c>
      <c r="K7365" s="154" t="str">
        <f>VLOOKUP(C7365,ResCat!$A$2:$B$268,2,FALSE)</f>
        <v>XXX</v>
      </c>
    </row>
    <row r="7366" spans="3:11" x14ac:dyDescent="0.25">
      <c r="C7366" s="134" t="s">
        <v>301</v>
      </c>
      <c r="D7366" s="134" t="s">
        <v>2</v>
      </c>
      <c r="E7366" s="134" t="s">
        <v>1028</v>
      </c>
      <c r="F7366" s="134" t="s">
        <v>310</v>
      </c>
      <c r="G7366" s="134" t="s">
        <v>311</v>
      </c>
      <c r="H7366" s="135">
        <v>2962.7499999999995</v>
      </c>
      <c r="I7366" s="135">
        <v>2962.7499999999995</v>
      </c>
      <c r="J7366" s="135">
        <v>3838</v>
      </c>
      <c r="K7366" s="154" t="str">
        <f>VLOOKUP(C7366,ResCat!$A$2:$B$268,2,FALSE)</f>
        <v>XXX</v>
      </c>
    </row>
    <row r="7367" spans="3:11" x14ac:dyDescent="0.25">
      <c r="C7367" s="134" t="s">
        <v>301</v>
      </c>
      <c r="D7367" s="134" t="s">
        <v>2</v>
      </c>
      <c r="E7367" s="134" t="s">
        <v>363</v>
      </c>
      <c r="F7367" s="134" t="s">
        <v>310</v>
      </c>
      <c r="G7367" s="134" t="s">
        <v>311</v>
      </c>
      <c r="H7367" s="135">
        <v>2930.42</v>
      </c>
      <c r="I7367" s="135">
        <v>2970.42</v>
      </c>
      <c r="J7367" s="135">
        <v>3808</v>
      </c>
      <c r="K7367" s="154" t="str">
        <f>VLOOKUP(C7367,ResCat!$A$2:$B$268,2,FALSE)</f>
        <v>XXX</v>
      </c>
    </row>
    <row r="7368" spans="3:11" x14ac:dyDescent="0.25">
      <c r="C7368" s="134" t="s">
        <v>301</v>
      </c>
      <c r="D7368" s="134" t="s">
        <v>2</v>
      </c>
      <c r="E7368" s="134" t="s">
        <v>1029</v>
      </c>
      <c r="F7368" s="134" t="s">
        <v>310</v>
      </c>
      <c r="G7368" s="134" t="s">
        <v>311</v>
      </c>
      <c r="H7368" s="135">
        <v>4368</v>
      </c>
      <c r="I7368" s="135">
        <v>4368</v>
      </c>
      <c r="J7368" s="135">
        <v>5460</v>
      </c>
      <c r="K7368" s="154" t="str">
        <f>VLOOKUP(C7368,ResCat!$A$2:$B$268,2,FALSE)</f>
        <v>XXX</v>
      </c>
    </row>
    <row r="7369" spans="3:11" x14ac:dyDescent="0.25">
      <c r="C7369" s="134" t="s">
        <v>301</v>
      </c>
      <c r="D7369" s="134" t="s">
        <v>2</v>
      </c>
      <c r="E7369" s="134" t="s">
        <v>349</v>
      </c>
      <c r="F7369" s="134" t="s">
        <v>310</v>
      </c>
      <c r="G7369" s="134" t="s">
        <v>311</v>
      </c>
      <c r="H7369" s="135">
        <v>748.50000000000023</v>
      </c>
      <c r="I7369" s="135">
        <v>863.00000000000023</v>
      </c>
      <c r="J7369" s="135">
        <v>2321.06</v>
      </c>
      <c r="K7369" s="154" t="str">
        <f>VLOOKUP(C7369,ResCat!$A$2:$B$268,2,FALSE)</f>
        <v>XXX</v>
      </c>
    </row>
    <row r="7370" spans="3:11" x14ac:dyDescent="0.25">
      <c r="C7370" s="134" t="s">
        <v>301</v>
      </c>
      <c r="D7370" s="134" t="s">
        <v>2</v>
      </c>
      <c r="E7370" s="134" t="s">
        <v>350</v>
      </c>
      <c r="F7370" s="134" t="s">
        <v>310</v>
      </c>
      <c r="G7370" s="134" t="s">
        <v>311</v>
      </c>
      <c r="H7370" s="135">
        <v>-61.770000000000095</v>
      </c>
      <c r="I7370" s="135">
        <v>-116.7700000000001</v>
      </c>
      <c r="J7370" s="135">
        <v>-727</v>
      </c>
      <c r="K7370" s="154" t="str">
        <f>VLOOKUP(C7370,ResCat!$A$2:$B$268,2,FALSE)</f>
        <v>XXX</v>
      </c>
    </row>
    <row r="7371" spans="3:11" x14ac:dyDescent="0.25">
      <c r="C7371" s="134" t="s">
        <v>301</v>
      </c>
      <c r="D7371" s="134" t="s">
        <v>2</v>
      </c>
      <c r="E7371" s="134" t="s">
        <v>359</v>
      </c>
      <c r="F7371" s="134" t="s">
        <v>310</v>
      </c>
      <c r="G7371" s="134" t="s">
        <v>311</v>
      </c>
      <c r="H7371" s="135">
        <v>19694.87</v>
      </c>
      <c r="I7371" s="135">
        <v>19728.53</v>
      </c>
      <c r="J7371" s="135">
        <v>752</v>
      </c>
      <c r="K7371" s="154" t="str">
        <f>VLOOKUP(C7371,ResCat!$A$2:$B$268,2,FALSE)</f>
        <v>XXX</v>
      </c>
    </row>
    <row r="7372" spans="3:11" x14ac:dyDescent="0.25">
      <c r="C7372" s="134" t="s">
        <v>301</v>
      </c>
      <c r="D7372" s="134" t="s">
        <v>2</v>
      </c>
      <c r="E7372" s="134" t="s">
        <v>354</v>
      </c>
      <c r="F7372" s="134" t="s">
        <v>310</v>
      </c>
      <c r="G7372" s="134" t="s">
        <v>311</v>
      </c>
      <c r="H7372" s="135">
        <v>12746.85</v>
      </c>
      <c r="I7372" s="135">
        <v>12723.18</v>
      </c>
      <c r="J7372" s="135">
        <v>1022</v>
      </c>
      <c r="K7372" s="154" t="str">
        <f>VLOOKUP(C7372,ResCat!$A$2:$B$268,2,FALSE)</f>
        <v>XXX</v>
      </c>
    </row>
    <row r="7373" spans="3:11" x14ac:dyDescent="0.25">
      <c r="C7373" s="134" t="s">
        <v>301</v>
      </c>
      <c r="D7373" s="134" t="s">
        <v>2</v>
      </c>
      <c r="E7373" s="134" t="s">
        <v>366</v>
      </c>
      <c r="F7373" s="134" t="s">
        <v>310</v>
      </c>
      <c r="G7373" s="134" t="s">
        <v>311</v>
      </c>
      <c r="H7373" s="135">
        <v>22139.050000000003</v>
      </c>
      <c r="I7373" s="135">
        <v>21769.070000000003</v>
      </c>
      <c r="J7373" s="135">
        <v>27396.89</v>
      </c>
      <c r="K7373" s="154" t="str">
        <f>VLOOKUP(C7373,ResCat!$A$2:$B$268,2,FALSE)</f>
        <v>XXX</v>
      </c>
    </row>
    <row r="7374" spans="3:11" x14ac:dyDescent="0.25">
      <c r="C7374" s="134" t="s">
        <v>301</v>
      </c>
      <c r="D7374" s="134" t="s">
        <v>2</v>
      </c>
      <c r="E7374" s="134" t="s">
        <v>337</v>
      </c>
      <c r="F7374" s="134" t="s">
        <v>310</v>
      </c>
      <c r="G7374" s="134" t="s">
        <v>311</v>
      </c>
      <c r="H7374" s="135">
        <v>323.91000000000042</v>
      </c>
      <c r="I7374" s="135">
        <v>412.04999999999939</v>
      </c>
      <c r="J7374" s="135">
        <v>1644</v>
      </c>
      <c r="K7374" s="154" t="str">
        <f>VLOOKUP(C7374,ResCat!$A$2:$B$268,2,FALSE)</f>
        <v>XXX</v>
      </c>
    </row>
    <row r="7375" spans="3:11" x14ac:dyDescent="0.25">
      <c r="C7375" s="134" t="s">
        <v>301</v>
      </c>
      <c r="D7375" s="134" t="s">
        <v>2</v>
      </c>
      <c r="E7375" s="134" t="s">
        <v>352</v>
      </c>
      <c r="F7375" s="134" t="s">
        <v>310</v>
      </c>
      <c r="G7375" s="134" t="s">
        <v>351</v>
      </c>
      <c r="H7375" s="135">
        <v>852.2099999999997</v>
      </c>
      <c r="I7375" s="135">
        <v>416.11999999999978</v>
      </c>
      <c r="J7375" s="135">
        <v>1542.5</v>
      </c>
      <c r="K7375" s="154" t="str">
        <f>VLOOKUP(C7375,ResCat!$A$2:$B$268,2,FALSE)</f>
        <v>XXX</v>
      </c>
    </row>
    <row r="7376" spans="3:11" x14ac:dyDescent="0.25">
      <c r="C7376" s="134" t="s">
        <v>301</v>
      </c>
      <c r="D7376" s="134" t="s">
        <v>2</v>
      </c>
      <c r="E7376" s="134" t="s">
        <v>347</v>
      </c>
      <c r="F7376" s="134" t="s">
        <v>310</v>
      </c>
      <c r="G7376" s="134" t="s">
        <v>360</v>
      </c>
      <c r="H7376" s="135">
        <v>3516.0199999999995</v>
      </c>
      <c r="I7376" s="135">
        <v>1263.9799999999998</v>
      </c>
      <c r="J7376" s="135">
        <v>11641.77</v>
      </c>
      <c r="K7376" s="154" t="str">
        <f>VLOOKUP(C7376,ResCat!$A$2:$B$268,2,FALSE)</f>
        <v>XXX</v>
      </c>
    </row>
    <row r="7377" spans="3:11" x14ac:dyDescent="0.25">
      <c r="C7377" s="134" t="s">
        <v>301</v>
      </c>
      <c r="D7377" s="134" t="s">
        <v>2</v>
      </c>
      <c r="E7377" s="134" t="s">
        <v>361</v>
      </c>
      <c r="F7377" s="134" t="s">
        <v>310</v>
      </c>
      <c r="G7377" s="134" t="s">
        <v>355</v>
      </c>
      <c r="H7377" s="135">
        <v>4643.84</v>
      </c>
      <c r="I7377" s="135">
        <v>4850.0599999999995</v>
      </c>
      <c r="J7377" s="135">
        <v>21980.920000000002</v>
      </c>
      <c r="K7377" s="154" t="str">
        <f>VLOOKUP(C7377,ResCat!$A$2:$B$268,2,FALSE)</f>
        <v>XXX</v>
      </c>
    </row>
    <row r="7378" spans="3:11" x14ac:dyDescent="0.25">
      <c r="C7378" s="134" t="s">
        <v>301</v>
      </c>
      <c r="D7378" s="134" t="s">
        <v>2</v>
      </c>
      <c r="E7378" s="134" t="s">
        <v>312</v>
      </c>
      <c r="F7378" s="134" t="s">
        <v>310</v>
      </c>
      <c r="G7378" s="134" t="s">
        <v>364</v>
      </c>
      <c r="H7378" s="135">
        <v>4272.4399999999987</v>
      </c>
      <c r="I7378" s="135">
        <v>3159.059999999999</v>
      </c>
      <c r="J7378" s="135">
        <v>4500.2900000000018</v>
      </c>
      <c r="K7378" s="154" t="str">
        <f>VLOOKUP(C7378,ResCat!$A$2:$B$268,2,FALSE)</f>
        <v>XXX</v>
      </c>
    </row>
    <row r="7379" spans="3:11" x14ac:dyDescent="0.25">
      <c r="C7379" s="134" t="s">
        <v>301</v>
      </c>
      <c r="D7379" s="134" t="s">
        <v>2</v>
      </c>
      <c r="E7379" s="134" t="s">
        <v>357</v>
      </c>
      <c r="F7379" s="134" t="s">
        <v>310</v>
      </c>
      <c r="G7379" s="134" t="s">
        <v>338</v>
      </c>
      <c r="H7379" s="135">
        <v>6988.5400000000036</v>
      </c>
      <c r="I7379" s="135">
        <v>7432.2500000000018</v>
      </c>
      <c r="J7379" s="135">
        <v>9910.73</v>
      </c>
      <c r="K7379" s="154" t="str">
        <f>VLOOKUP(C7379,ResCat!$A$2:$B$268,2,FALSE)</f>
        <v>XXX</v>
      </c>
    </row>
    <row r="7380" spans="3:11" x14ac:dyDescent="0.25">
      <c r="C7380" s="134" t="s">
        <v>301</v>
      </c>
      <c r="D7380" s="134" t="s">
        <v>2</v>
      </c>
      <c r="E7380" s="134" t="s">
        <v>314</v>
      </c>
      <c r="F7380" s="134" t="s">
        <v>310</v>
      </c>
      <c r="G7380" s="134" t="s">
        <v>356</v>
      </c>
      <c r="H7380" s="135">
        <v>11740.130000000001</v>
      </c>
      <c r="I7380" s="135">
        <v>13152.220000000003</v>
      </c>
      <c r="J7380" s="135">
        <v>14948.22</v>
      </c>
      <c r="K7380" s="154" t="str">
        <f>VLOOKUP(C7380,ResCat!$A$2:$B$268,2,FALSE)</f>
        <v>XXX</v>
      </c>
    </row>
    <row r="7381" spans="3:11" x14ac:dyDescent="0.25">
      <c r="C7381" s="134" t="s">
        <v>301</v>
      </c>
      <c r="D7381" s="134" t="s">
        <v>2</v>
      </c>
      <c r="E7381" s="134" t="s">
        <v>339</v>
      </c>
      <c r="F7381" s="134" t="s">
        <v>310</v>
      </c>
      <c r="G7381" s="134" t="s">
        <v>353</v>
      </c>
      <c r="H7381" s="135">
        <v>34138.639999999999</v>
      </c>
      <c r="I7381" s="135">
        <v>36293.439999999981</v>
      </c>
      <c r="J7381" s="135">
        <v>78175.59</v>
      </c>
      <c r="K7381" s="154" t="str">
        <f>VLOOKUP(C7381,ResCat!$A$2:$B$268,2,FALSE)</f>
        <v>XXX</v>
      </c>
    </row>
    <row r="7382" spans="3:11" x14ac:dyDescent="0.25">
      <c r="C7382" s="134" t="s">
        <v>301</v>
      </c>
      <c r="D7382" s="134" t="s">
        <v>2</v>
      </c>
      <c r="E7382" s="134" t="s">
        <v>342</v>
      </c>
      <c r="F7382" s="134" t="s">
        <v>310</v>
      </c>
      <c r="G7382" s="134" t="s">
        <v>348</v>
      </c>
      <c r="H7382" s="135">
        <v>40709.919999999962</v>
      </c>
      <c r="I7382" s="135">
        <v>47553.979999999981</v>
      </c>
      <c r="J7382" s="135">
        <v>88005.579999999987</v>
      </c>
      <c r="K7382" s="154" t="str">
        <f>VLOOKUP(C7382,ResCat!$A$2:$B$268,2,FALSE)</f>
        <v>XXX</v>
      </c>
    </row>
    <row r="7383" spans="3:11" x14ac:dyDescent="0.25">
      <c r="C7383" s="134" t="s">
        <v>301</v>
      </c>
      <c r="D7383" s="134" t="s">
        <v>2</v>
      </c>
      <c r="E7383" s="134" t="s">
        <v>316</v>
      </c>
      <c r="F7383" s="134" t="s">
        <v>310</v>
      </c>
      <c r="G7383" s="134" t="s">
        <v>313</v>
      </c>
      <c r="H7383" s="135">
        <v>18325.740000000002</v>
      </c>
      <c r="I7383" s="135">
        <v>28725.239999999991</v>
      </c>
      <c r="J7383" s="135">
        <v>96902.770000000033</v>
      </c>
      <c r="K7383" s="154" t="str">
        <f>VLOOKUP(C7383,ResCat!$A$2:$B$268,2,FALSE)</f>
        <v>XXX</v>
      </c>
    </row>
    <row r="7384" spans="3:11" x14ac:dyDescent="0.25">
      <c r="C7384" s="134" t="s">
        <v>301</v>
      </c>
      <c r="D7384" s="134" t="s">
        <v>2</v>
      </c>
      <c r="E7384" s="134" t="s">
        <v>318</v>
      </c>
      <c r="F7384" s="134" t="s">
        <v>310</v>
      </c>
      <c r="G7384" s="134" t="s">
        <v>358</v>
      </c>
      <c r="H7384" s="135">
        <v>108256.46</v>
      </c>
      <c r="I7384" s="135">
        <v>113339.5600000001</v>
      </c>
      <c r="J7384" s="135">
        <v>189683.66000000006</v>
      </c>
      <c r="K7384" s="154" t="str">
        <f>VLOOKUP(C7384,ResCat!$A$2:$B$268,2,FALSE)</f>
        <v>XXX</v>
      </c>
    </row>
    <row r="7385" spans="3:11" x14ac:dyDescent="0.25">
      <c r="C7385" s="134" t="s">
        <v>301</v>
      </c>
      <c r="D7385" s="134" t="s">
        <v>2</v>
      </c>
      <c r="E7385" s="134" t="s">
        <v>320</v>
      </c>
      <c r="F7385" s="134" t="s">
        <v>310</v>
      </c>
      <c r="G7385" s="134" t="s">
        <v>315</v>
      </c>
      <c r="H7385" s="135">
        <v>41339.880000000019</v>
      </c>
      <c r="I7385" s="135">
        <v>47763.65</v>
      </c>
      <c r="J7385" s="135">
        <v>153799.81999999995</v>
      </c>
      <c r="K7385" s="154" t="str">
        <f>VLOOKUP(C7385,ResCat!$A$2:$B$268,2,FALSE)</f>
        <v>XXX</v>
      </c>
    </row>
    <row r="7386" spans="3:11" x14ac:dyDescent="0.25">
      <c r="C7386" s="134" t="s">
        <v>301</v>
      </c>
      <c r="D7386" s="134" t="s">
        <v>2</v>
      </c>
      <c r="E7386" s="134" t="s">
        <v>322</v>
      </c>
      <c r="F7386" s="134" t="s">
        <v>310</v>
      </c>
      <c r="G7386" s="134" t="s">
        <v>341</v>
      </c>
      <c r="H7386" s="135">
        <v>137869.28999999995</v>
      </c>
      <c r="I7386" s="135">
        <v>160518.48999999976</v>
      </c>
      <c r="J7386" s="135">
        <v>286357.95000000013</v>
      </c>
      <c r="K7386" s="154" t="str">
        <f>VLOOKUP(C7386,ResCat!$A$2:$B$268,2,FALSE)</f>
        <v>XXX</v>
      </c>
    </row>
    <row r="7387" spans="3:11" x14ac:dyDescent="0.25">
      <c r="C7387" s="134" t="s">
        <v>301</v>
      </c>
      <c r="D7387" s="134" t="s">
        <v>2</v>
      </c>
      <c r="E7387" s="134" t="s">
        <v>324</v>
      </c>
      <c r="F7387" s="134" t="s">
        <v>310</v>
      </c>
      <c r="G7387" s="134" t="s">
        <v>340</v>
      </c>
      <c r="H7387" s="135">
        <v>162731.76999999996</v>
      </c>
      <c r="I7387" s="135">
        <v>184811.22999999998</v>
      </c>
      <c r="J7387" s="135">
        <v>380231.73</v>
      </c>
      <c r="K7387" s="154" t="str">
        <f>VLOOKUP(C7387,ResCat!$A$2:$B$268,2,FALSE)</f>
        <v>XXX</v>
      </c>
    </row>
    <row r="7388" spans="3:11" x14ac:dyDescent="0.25">
      <c r="C7388" s="134" t="s">
        <v>301</v>
      </c>
      <c r="D7388" s="134" t="s">
        <v>2</v>
      </c>
      <c r="E7388" s="134" t="s">
        <v>326</v>
      </c>
      <c r="F7388" s="134" t="s">
        <v>310</v>
      </c>
      <c r="G7388" s="134" t="s">
        <v>317</v>
      </c>
      <c r="H7388" s="135">
        <v>257442.0300000007</v>
      </c>
      <c r="I7388" s="135">
        <v>284204.96000000113</v>
      </c>
      <c r="J7388" s="135">
        <v>481595.93999999994</v>
      </c>
      <c r="K7388" s="154" t="str">
        <f>VLOOKUP(C7388,ResCat!$A$2:$B$268,2,FALSE)</f>
        <v>XXX</v>
      </c>
    </row>
    <row r="7389" spans="3:11" x14ac:dyDescent="0.25">
      <c r="C7389" s="134" t="s">
        <v>301</v>
      </c>
      <c r="D7389" s="134" t="s">
        <v>2</v>
      </c>
      <c r="E7389" s="134" t="s">
        <v>328</v>
      </c>
      <c r="F7389" s="134" t="s">
        <v>310</v>
      </c>
      <c r="G7389" s="134" t="s">
        <v>319</v>
      </c>
      <c r="H7389" s="135">
        <v>154954.18000000002</v>
      </c>
      <c r="I7389" s="135">
        <v>180482.00999999972</v>
      </c>
      <c r="J7389" s="135">
        <v>361271.1399999999</v>
      </c>
      <c r="K7389" s="154" t="str">
        <f>VLOOKUP(C7389,ResCat!$A$2:$B$268,2,FALSE)</f>
        <v>XXX</v>
      </c>
    </row>
    <row r="7390" spans="3:11" x14ac:dyDescent="0.25">
      <c r="C7390" s="134" t="s">
        <v>301</v>
      </c>
      <c r="D7390" s="134" t="s">
        <v>2</v>
      </c>
      <c r="E7390" s="134" t="s">
        <v>330</v>
      </c>
      <c r="F7390" s="134" t="s">
        <v>310</v>
      </c>
      <c r="G7390" s="134" t="s">
        <v>321</v>
      </c>
      <c r="H7390" s="135">
        <v>285820.26000000036</v>
      </c>
      <c r="I7390" s="135">
        <v>333314.88000000059</v>
      </c>
      <c r="J7390" s="135">
        <v>688276.96000000008</v>
      </c>
      <c r="K7390" s="154" t="str">
        <f>VLOOKUP(C7390,ResCat!$A$2:$B$268,2,FALSE)</f>
        <v>XXX</v>
      </c>
    </row>
    <row r="7391" spans="3:11" x14ac:dyDescent="0.25">
      <c r="C7391" s="134" t="s">
        <v>301</v>
      </c>
      <c r="D7391" s="134" t="s">
        <v>2</v>
      </c>
      <c r="E7391" s="134" t="s">
        <v>332</v>
      </c>
      <c r="F7391" s="134" t="s">
        <v>310</v>
      </c>
      <c r="G7391" s="134" t="s">
        <v>323</v>
      </c>
      <c r="H7391" s="135">
        <v>378906.03000000032</v>
      </c>
      <c r="I7391" s="135">
        <v>433182.97000000114</v>
      </c>
      <c r="J7391" s="135">
        <v>856849.51000000047</v>
      </c>
      <c r="K7391" s="154" t="str">
        <f>VLOOKUP(C7391,ResCat!$A$2:$B$268,2,FALSE)</f>
        <v>XXX</v>
      </c>
    </row>
    <row r="7392" spans="3:11" x14ac:dyDescent="0.25">
      <c r="C7392" s="134" t="s">
        <v>301</v>
      </c>
      <c r="D7392" s="134" t="s">
        <v>2</v>
      </c>
      <c r="E7392" s="134" t="s">
        <v>335</v>
      </c>
      <c r="F7392" s="134" t="s">
        <v>310</v>
      </c>
      <c r="G7392" s="134" t="s">
        <v>325</v>
      </c>
      <c r="H7392" s="135">
        <v>471721.74000000081</v>
      </c>
      <c r="I7392" s="135">
        <v>543975.17000000144</v>
      </c>
      <c r="J7392" s="135">
        <v>1262838.5900000008</v>
      </c>
      <c r="K7392" s="154" t="str">
        <f>VLOOKUP(C7392,ResCat!$A$2:$B$268,2,FALSE)</f>
        <v>XXX</v>
      </c>
    </row>
    <row r="7393" spans="3:11" x14ac:dyDescent="0.25">
      <c r="C7393" s="134" t="s">
        <v>301</v>
      </c>
      <c r="D7393" s="134" t="s">
        <v>2</v>
      </c>
      <c r="E7393" s="134" t="s">
        <v>4</v>
      </c>
      <c r="F7393" s="134" t="s">
        <v>310</v>
      </c>
      <c r="G7393" s="134" t="s">
        <v>327</v>
      </c>
      <c r="H7393" s="135">
        <v>657107.76000000164</v>
      </c>
      <c r="I7393" s="135">
        <v>762424.1300000007</v>
      </c>
      <c r="J7393" s="135">
        <v>1553347.3800000001</v>
      </c>
      <c r="K7393" s="154" t="str">
        <f>VLOOKUP(C7393,ResCat!$A$2:$B$268,2,FALSE)</f>
        <v>XXX</v>
      </c>
    </row>
    <row r="7394" spans="3:11" x14ac:dyDescent="0.25">
      <c r="C7394" s="134" t="s">
        <v>301</v>
      </c>
      <c r="D7394" s="134" t="s">
        <v>2</v>
      </c>
      <c r="E7394" s="134" t="s">
        <v>511</v>
      </c>
      <c r="F7394" s="134" t="s">
        <v>310</v>
      </c>
      <c r="G7394" s="134" t="s">
        <v>329</v>
      </c>
      <c r="H7394" s="135">
        <v>904313.64000000572</v>
      </c>
      <c r="I7394" s="135">
        <v>1116868.5800000054</v>
      </c>
      <c r="J7394" s="135">
        <v>2401256.4299999992</v>
      </c>
      <c r="K7394" s="154" t="str">
        <f>VLOOKUP(C7394,ResCat!$A$2:$B$268,2,FALSE)</f>
        <v>XXX</v>
      </c>
    </row>
    <row r="7395" spans="3:11" x14ac:dyDescent="0.25">
      <c r="C7395" s="134" t="s">
        <v>301</v>
      </c>
      <c r="D7395" s="134" t="s">
        <v>2</v>
      </c>
      <c r="E7395" s="134" t="s">
        <v>969</v>
      </c>
      <c r="F7395" s="134" t="s">
        <v>310</v>
      </c>
      <c r="G7395" s="134" t="s">
        <v>331</v>
      </c>
      <c r="H7395" s="135">
        <v>1847226.2100000076</v>
      </c>
      <c r="I7395" s="135">
        <v>2173151.8299999977</v>
      </c>
      <c r="J7395" s="135">
        <v>4960626.1399999978</v>
      </c>
      <c r="K7395" s="154" t="str">
        <f>VLOOKUP(C7395,ResCat!$A$2:$B$268,2,FALSE)</f>
        <v>XXX</v>
      </c>
    </row>
    <row r="7396" spans="3:11" x14ac:dyDescent="0.25">
      <c r="C7396" s="134" t="s">
        <v>301</v>
      </c>
      <c r="D7396" s="134" t="s">
        <v>2</v>
      </c>
      <c r="E7396" s="134" t="s">
        <v>961</v>
      </c>
      <c r="F7396" s="134" t="s">
        <v>310</v>
      </c>
      <c r="G7396" s="134" t="s">
        <v>334</v>
      </c>
      <c r="H7396" s="135">
        <v>4626599.5399998976</v>
      </c>
      <c r="I7396" s="135">
        <v>5391415.4799999623</v>
      </c>
      <c r="J7396" s="135">
        <v>11896270.319999998</v>
      </c>
      <c r="K7396" s="154" t="str">
        <f>VLOOKUP(C7396,ResCat!$A$2:$B$268,2,FALSE)</f>
        <v>XXX</v>
      </c>
    </row>
    <row r="7397" spans="3:11" x14ac:dyDescent="0.25">
      <c r="C7397" s="134" t="s">
        <v>301</v>
      </c>
      <c r="D7397" s="134" t="s">
        <v>2</v>
      </c>
      <c r="E7397" s="134" t="s">
        <v>970</v>
      </c>
      <c r="F7397" s="134" t="s">
        <v>310</v>
      </c>
      <c r="G7397" s="134" t="s">
        <v>333</v>
      </c>
      <c r="H7397" s="135">
        <v>19907185.64999795</v>
      </c>
      <c r="I7397" s="135">
        <v>23586450.68999787</v>
      </c>
      <c r="J7397" s="135">
        <v>48106343.779999964</v>
      </c>
      <c r="K7397" s="154" t="str">
        <f>VLOOKUP(C7397,ResCat!$A$2:$B$268,2,FALSE)</f>
        <v>XXX</v>
      </c>
    </row>
    <row r="7398" spans="3:11" x14ac:dyDescent="0.25">
      <c r="C7398" s="134" t="s">
        <v>301</v>
      </c>
      <c r="D7398" s="134" t="s">
        <v>2</v>
      </c>
      <c r="E7398" s="134" t="s">
        <v>1023</v>
      </c>
      <c r="F7398" s="134" t="s">
        <v>310</v>
      </c>
      <c r="G7398" s="134" t="s">
        <v>308</v>
      </c>
      <c r="H7398" s="135">
        <v>12739423.059998818</v>
      </c>
      <c r="I7398" s="135">
        <v>19444654.789997239</v>
      </c>
      <c r="J7398" s="135">
        <v>34668769.190000184</v>
      </c>
      <c r="K7398" s="154" t="str">
        <f>VLOOKUP(C7398,ResCat!$A$2:$B$268,2,FALSE)</f>
        <v>XXX</v>
      </c>
    </row>
    <row r="7399" spans="3:11" x14ac:dyDescent="0.25">
      <c r="C7399" s="134" t="s">
        <v>301</v>
      </c>
      <c r="D7399" s="134" t="s">
        <v>371</v>
      </c>
      <c r="E7399" s="134" t="s">
        <v>970</v>
      </c>
      <c r="F7399" s="134" t="s">
        <v>310</v>
      </c>
      <c r="G7399" s="134" t="s">
        <v>333</v>
      </c>
      <c r="H7399" s="135">
        <v>8</v>
      </c>
      <c r="I7399" s="135">
        <v>8</v>
      </c>
      <c r="J7399" s="135">
        <v>22</v>
      </c>
      <c r="K7399" s="154" t="str">
        <f>VLOOKUP(C7399,ResCat!$A$2:$B$268,2,FALSE)</f>
        <v>XXX</v>
      </c>
    </row>
    <row r="7400" spans="3:11" x14ac:dyDescent="0.25">
      <c r="C7400" s="134" t="s">
        <v>301</v>
      </c>
      <c r="D7400" s="134" t="s">
        <v>343</v>
      </c>
      <c r="E7400" s="134" t="s">
        <v>309</v>
      </c>
      <c r="F7400" s="134" t="s">
        <v>1053</v>
      </c>
      <c r="G7400" s="134" t="s">
        <v>311</v>
      </c>
      <c r="H7400" s="135">
        <v>23</v>
      </c>
      <c r="I7400" s="135">
        <v>55.809999999999995</v>
      </c>
      <c r="J7400" s="135">
        <v>526.57999999999993</v>
      </c>
      <c r="K7400" s="154" t="str">
        <f>VLOOKUP(C7400,ResCat!$A$2:$B$268,2,FALSE)</f>
        <v>XXX</v>
      </c>
    </row>
    <row r="7401" spans="3:11" x14ac:dyDescent="0.25">
      <c r="C7401" s="134" t="s">
        <v>301</v>
      </c>
      <c r="D7401" s="134" t="s">
        <v>343</v>
      </c>
      <c r="E7401" s="134" t="s">
        <v>361</v>
      </c>
      <c r="F7401" s="134" t="s">
        <v>1053</v>
      </c>
      <c r="G7401" s="134" t="s">
        <v>355</v>
      </c>
      <c r="H7401" s="135">
        <v>0</v>
      </c>
      <c r="I7401" s="135">
        <v>62.9</v>
      </c>
      <c r="J7401" s="135">
        <v>67.84</v>
      </c>
      <c r="K7401" s="154" t="str">
        <f>VLOOKUP(C7401,ResCat!$A$2:$B$268,2,FALSE)</f>
        <v>XXX</v>
      </c>
    </row>
    <row r="7402" spans="3:11" x14ac:dyDescent="0.25">
      <c r="C7402" s="134" t="s">
        <v>301</v>
      </c>
      <c r="D7402" s="134" t="s">
        <v>343</v>
      </c>
      <c r="E7402" s="134" t="s">
        <v>339</v>
      </c>
      <c r="F7402" s="134" t="s">
        <v>1053</v>
      </c>
      <c r="G7402" s="134" t="s">
        <v>353</v>
      </c>
      <c r="H7402" s="135">
        <v>0</v>
      </c>
      <c r="I7402" s="135">
        <v>27.9</v>
      </c>
      <c r="J7402" s="135">
        <v>30.72</v>
      </c>
      <c r="K7402" s="154" t="str">
        <f>VLOOKUP(C7402,ResCat!$A$2:$B$268,2,FALSE)</f>
        <v>XXX</v>
      </c>
    </row>
    <row r="7403" spans="3:11" x14ac:dyDescent="0.25">
      <c r="C7403" s="134" t="s">
        <v>301</v>
      </c>
      <c r="D7403" s="134" t="s">
        <v>343</v>
      </c>
      <c r="E7403" s="134" t="s">
        <v>342</v>
      </c>
      <c r="F7403" s="134" t="s">
        <v>1053</v>
      </c>
      <c r="G7403" s="134" t="s">
        <v>348</v>
      </c>
      <c r="H7403" s="135">
        <v>0</v>
      </c>
      <c r="I7403" s="135">
        <v>7.74</v>
      </c>
      <c r="J7403" s="135">
        <v>7.74</v>
      </c>
      <c r="K7403" s="154" t="str">
        <f>VLOOKUP(C7403,ResCat!$A$2:$B$268,2,FALSE)</f>
        <v>XXX</v>
      </c>
    </row>
    <row r="7404" spans="3:11" x14ac:dyDescent="0.25">
      <c r="C7404" s="134" t="s">
        <v>301</v>
      </c>
      <c r="D7404" s="134" t="s">
        <v>343</v>
      </c>
      <c r="E7404" s="134" t="s">
        <v>316</v>
      </c>
      <c r="F7404" s="134" t="s">
        <v>1053</v>
      </c>
      <c r="G7404" s="134" t="s">
        <v>313</v>
      </c>
      <c r="H7404" s="135">
        <v>0</v>
      </c>
      <c r="I7404" s="135">
        <v>7.74</v>
      </c>
      <c r="J7404" s="135">
        <v>7.74</v>
      </c>
      <c r="K7404" s="154" t="str">
        <f>VLOOKUP(C7404,ResCat!$A$2:$B$268,2,FALSE)</f>
        <v>XXX</v>
      </c>
    </row>
    <row r="7405" spans="3:11" x14ac:dyDescent="0.25">
      <c r="C7405" s="134" t="s">
        <v>301</v>
      </c>
      <c r="D7405" s="134" t="s">
        <v>343</v>
      </c>
      <c r="E7405" s="134" t="s">
        <v>322</v>
      </c>
      <c r="F7405" s="134" t="s">
        <v>1061</v>
      </c>
      <c r="G7405" s="134" t="s">
        <v>341</v>
      </c>
      <c r="H7405" s="135">
        <v>-1618.6</v>
      </c>
      <c r="I7405" s="135">
        <v>-1716.04</v>
      </c>
      <c r="J7405" s="135">
        <v>-5133.4800000000005</v>
      </c>
      <c r="K7405" s="154" t="str">
        <f>VLOOKUP(C7405,ResCat!$A$2:$B$268,2,FALSE)</f>
        <v>XXX</v>
      </c>
    </row>
    <row r="7406" spans="3:11" x14ac:dyDescent="0.25">
      <c r="C7406" s="134" t="s">
        <v>301</v>
      </c>
      <c r="D7406" s="134" t="s">
        <v>343</v>
      </c>
      <c r="E7406" s="134" t="s">
        <v>324</v>
      </c>
      <c r="F7406" s="134" t="s">
        <v>1061</v>
      </c>
      <c r="G7406" s="134" t="s">
        <v>340</v>
      </c>
      <c r="H7406" s="135">
        <v>-53.08</v>
      </c>
      <c r="I7406" s="135">
        <v>-56.33</v>
      </c>
      <c r="J7406" s="135">
        <v>-1664.19</v>
      </c>
      <c r="K7406" s="154" t="str">
        <f>VLOOKUP(C7406,ResCat!$A$2:$B$268,2,FALSE)</f>
        <v>XXX</v>
      </c>
    </row>
    <row r="7407" spans="3:11" x14ac:dyDescent="0.25">
      <c r="C7407" s="134" t="s">
        <v>301</v>
      </c>
      <c r="D7407" s="134" t="s">
        <v>343</v>
      </c>
      <c r="E7407" s="134" t="s">
        <v>326</v>
      </c>
      <c r="F7407" s="134" t="s">
        <v>1060</v>
      </c>
      <c r="G7407" s="134" t="s">
        <v>317</v>
      </c>
      <c r="H7407" s="135">
        <v>0</v>
      </c>
      <c r="I7407" s="135">
        <v>-4.41</v>
      </c>
      <c r="J7407" s="135">
        <v>-162.02000000000001</v>
      </c>
      <c r="K7407" s="154" t="str">
        <f>VLOOKUP(C7407,ResCat!$A$2:$B$268,2,FALSE)</f>
        <v>XXX</v>
      </c>
    </row>
    <row r="7408" spans="3:11" x14ac:dyDescent="0.25">
      <c r="C7408" s="134" t="s">
        <v>301</v>
      </c>
      <c r="D7408" s="134" t="s">
        <v>343</v>
      </c>
      <c r="E7408" s="134" t="s">
        <v>326</v>
      </c>
      <c r="F7408" s="134" t="s">
        <v>1061</v>
      </c>
      <c r="G7408" s="134" t="s">
        <v>317</v>
      </c>
      <c r="H7408" s="135">
        <v>-3.16</v>
      </c>
      <c r="I7408" s="135">
        <v>-11.17</v>
      </c>
      <c r="J7408" s="135">
        <v>-304.17</v>
      </c>
      <c r="K7408" s="154" t="str">
        <f>VLOOKUP(C7408,ResCat!$A$2:$B$268,2,FALSE)</f>
        <v>XXX</v>
      </c>
    </row>
    <row r="7409" spans="3:11" x14ac:dyDescent="0.25">
      <c r="C7409" s="134" t="s">
        <v>301</v>
      </c>
      <c r="D7409" s="134" t="s">
        <v>343</v>
      </c>
      <c r="E7409" s="134" t="s">
        <v>328</v>
      </c>
      <c r="F7409" s="134" t="s">
        <v>1060</v>
      </c>
      <c r="G7409" s="134" t="s">
        <v>319</v>
      </c>
      <c r="H7409" s="135">
        <v>0</v>
      </c>
      <c r="I7409" s="135">
        <v>-4.41</v>
      </c>
      <c r="J7409" s="135">
        <v>-321.88</v>
      </c>
      <c r="K7409" s="154" t="str">
        <f>VLOOKUP(C7409,ResCat!$A$2:$B$268,2,FALSE)</f>
        <v>XXX</v>
      </c>
    </row>
    <row r="7410" spans="3:11" x14ac:dyDescent="0.25">
      <c r="C7410" s="134" t="s">
        <v>301</v>
      </c>
      <c r="D7410" s="134" t="s">
        <v>343</v>
      </c>
      <c r="E7410" s="134" t="s">
        <v>330</v>
      </c>
      <c r="F7410" s="134" t="s">
        <v>1061</v>
      </c>
      <c r="G7410" s="134" t="s">
        <v>321</v>
      </c>
      <c r="H7410" s="135">
        <v>-45.269999999999996</v>
      </c>
      <c r="I7410" s="135">
        <v>-45.269999999999996</v>
      </c>
      <c r="J7410" s="135">
        <v>-1242.54</v>
      </c>
      <c r="K7410" s="154" t="str">
        <f>VLOOKUP(C7410,ResCat!$A$2:$B$268,2,FALSE)</f>
        <v>XXX</v>
      </c>
    </row>
    <row r="7411" spans="3:11" x14ac:dyDescent="0.25">
      <c r="C7411" s="134" t="s">
        <v>301</v>
      </c>
      <c r="D7411" s="134" t="s">
        <v>343</v>
      </c>
      <c r="E7411" s="134" t="s">
        <v>332</v>
      </c>
      <c r="F7411" s="134" t="s">
        <v>1061</v>
      </c>
      <c r="G7411" s="134" t="s">
        <v>323</v>
      </c>
      <c r="H7411" s="135">
        <v>-125.48</v>
      </c>
      <c r="I7411" s="135">
        <v>-170.57000000000002</v>
      </c>
      <c r="J7411" s="135">
        <v>-712.03</v>
      </c>
      <c r="K7411" s="154" t="str">
        <f>VLOOKUP(C7411,ResCat!$A$2:$B$268,2,FALSE)</f>
        <v>XXX</v>
      </c>
    </row>
    <row r="7412" spans="3:11" x14ac:dyDescent="0.25">
      <c r="C7412" s="134" t="s">
        <v>301</v>
      </c>
      <c r="D7412" s="134" t="s">
        <v>343</v>
      </c>
      <c r="E7412" s="134" t="s">
        <v>4</v>
      </c>
      <c r="F7412" s="134" t="s">
        <v>1061</v>
      </c>
      <c r="G7412" s="134" t="s">
        <v>327</v>
      </c>
      <c r="H7412" s="135">
        <v>-47.509999999999991</v>
      </c>
      <c r="I7412" s="135">
        <v>-47.509999999999991</v>
      </c>
      <c r="J7412" s="135">
        <v>-1214.0100000000002</v>
      </c>
      <c r="K7412" s="154" t="str">
        <f>VLOOKUP(C7412,ResCat!$A$2:$B$268,2,FALSE)</f>
        <v>XXX</v>
      </c>
    </row>
    <row r="7413" spans="3:11" x14ac:dyDescent="0.25">
      <c r="C7413" s="134" t="s">
        <v>301</v>
      </c>
      <c r="D7413" s="134" t="s">
        <v>343</v>
      </c>
      <c r="E7413" s="134" t="s">
        <v>511</v>
      </c>
      <c r="F7413" s="134" t="s">
        <v>1061</v>
      </c>
      <c r="G7413" s="134" t="s">
        <v>329</v>
      </c>
      <c r="H7413" s="135">
        <v>-121.6</v>
      </c>
      <c r="I7413" s="135">
        <v>-131.6</v>
      </c>
      <c r="J7413" s="135">
        <v>-645.84</v>
      </c>
      <c r="K7413" s="154" t="str">
        <f>VLOOKUP(C7413,ResCat!$A$2:$B$268,2,FALSE)</f>
        <v>XXX</v>
      </c>
    </row>
    <row r="7414" spans="3:11" x14ac:dyDescent="0.25">
      <c r="C7414" s="134" t="s">
        <v>301</v>
      </c>
      <c r="D7414" s="134" t="s">
        <v>343</v>
      </c>
      <c r="E7414" s="134" t="s">
        <v>970</v>
      </c>
      <c r="F7414" s="134" t="s">
        <v>1062</v>
      </c>
      <c r="G7414" s="134" t="s">
        <v>333</v>
      </c>
      <c r="H7414" s="135">
        <v>-53.29</v>
      </c>
      <c r="I7414" s="135">
        <v>-49.76</v>
      </c>
      <c r="J7414" s="135">
        <v>3.1499999999999915</v>
      </c>
      <c r="K7414" s="154" t="str">
        <f>VLOOKUP(C7414,ResCat!$A$2:$B$268,2,FALSE)</f>
        <v>XXX</v>
      </c>
    </row>
    <row r="7415" spans="3:11" x14ac:dyDescent="0.25">
      <c r="C7415" s="134" t="s">
        <v>301</v>
      </c>
      <c r="D7415" s="134" t="s">
        <v>343</v>
      </c>
      <c r="E7415" s="134" t="s">
        <v>970</v>
      </c>
      <c r="F7415" s="134" t="s">
        <v>1060</v>
      </c>
      <c r="G7415" s="134" t="s">
        <v>333</v>
      </c>
      <c r="H7415" s="135">
        <v>6203.0700000000015</v>
      </c>
      <c r="I7415" s="135">
        <v>6682.31</v>
      </c>
      <c r="J7415" s="135">
        <v>13830.690000000006</v>
      </c>
      <c r="K7415" s="154" t="str">
        <f>VLOOKUP(C7415,ResCat!$A$2:$B$268,2,FALSE)</f>
        <v>XXX</v>
      </c>
    </row>
    <row r="7416" spans="3:11" x14ac:dyDescent="0.25">
      <c r="C7416" s="134" t="s">
        <v>301</v>
      </c>
      <c r="D7416" s="134" t="s">
        <v>343</v>
      </c>
      <c r="E7416" s="134" t="s">
        <v>970</v>
      </c>
      <c r="F7416" s="134" t="s">
        <v>1055</v>
      </c>
      <c r="G7416" s="134" t="s">
        <v>333</v>
      </c>
      <c r="H7416" s="135">
        <v>17.71</v>
      </c>
      <c r="I7416" s="135">
        <v>43.79</v>
      </c>
      <c r="J7416" s="135">
        <v>998.3</v>
      </c>
      <c r="K7416" s="154" t="str">
        <f>VLOOKUP(C7416,ResCat!$A$2:$B$268,2,FALSE)</f>
        <v>XXX</v>
      </c>
    </row>
    <row r="7417" spans="3:11" x14ac:dyDescent="0.25">
      <c r="C7417" s="134" t="s">
        <v>301</v>
      </c>
      <c r="D7417" s="134" t="s">
        <v>343</v>
      </c>
      <c r="E7417" s="134" t="s">
        <v>970</v>
      </c>
      <c r="F7417" s="134" t="s">
        <v>1053</v>
      </c>
      <c r="G7417" s="134" t="s">
        <v>333</v>
      </c>
      <c r="H7417" s="135">
        <v>6095.7499999999964</v>
      </c>
      <c r="I7417" s="135">
        <v>7056.29</v>
      </c>
      <c r="J7417" s="135">
        <v>19226.620000000003</v>
      </c>
      <c r="K7417" s="154" t="str">
        <f>VLOOKUP(C7417,ResCat!$A$2:$B$268,2,FALSE)</f>
        <v>XXX</v>
      </c>
    </row>
    <row r="7418" spans="3:11" x14ac:dyDescent="0.25">
      <c r="C7418" s="134" t="s">
        <v>301</v>
      </c>
      <c r="D7418" s="134" t="s">
        <v>343</v>
      </c>
      <c r="E7418" s="134" t="s">
        <v>970</v>
      </c>
      <c r="F7418" s="134" t="s">
        <v>1061</v>
      </c>
      <c r="G7418" s="134" t="s">
        <v>333</v>
      </c>
      <c r="H7418" s="135">
        <v>2488.61</v>
      </c>
      <c r="I7418" s="135">
        <v>2574.41</v>
      </c>
      <c r="J7418" s="135">
        <v>3293.48</v>
      </c>
      <c r="K7418" s="154" t="str">
        <f>VLOOKUP(C7418,ResCat!$A$2:$B$268,2,FALSE)</f>
        <v>XXX</v>
      </c>
    </row>
    <row r="7419" spans="3:11" x14ac:dyDescent="0.25">
      <c r="C7419" s="134" t="s">
        <v>301</v>
      </c>
      <c r="D7419" s="134" t="s">
        <v>343</v>
      </c>
      <c r="E7419" s="134" t="s">
        <v>1023</v>
      </c>
      <c r="F7419" s="134" t="s">
        <v>1062</v>
      </c>
      <c r="G7419" s="134" t="s">
        <v>308</v>
      </c>
      <c r="H7419" s="135">
        <v>25.45</v>
      </c>
      <c r="I7419" s="135">
        <v>196.94000000000003</v>
      </c>
      <c r="J7419" s="135">
        <v>520.1400000000001</v>
      </c>
      <c r="K7419" s="154" t="str">
        <f>VLOOKUP(C7419,ResCat!$A$2:$B$268,2,FALSE)</f>
        <v>XXX</v>
      </c>
    </row>
    <row r="7420" spans="3:11" x14ac:dyDescent="0.25">
      <c r="C7420" s="134" t="s">
        <v>301</v>
      </c>
      <c r="D7420" s="134" t="s">
        <v>343</v>
      </c>
      <c r="E7420" s="134" t="s">
        <v>1023</v>
      </c>
      <c r="F7420" s="134" t="s">
        <v>1060</v>
      </c>
      <c r="G7420" s="134" t="s">
        <v>308</v>
      </c>
      <c r="H7420" s="135">
        <v>41217.060000000012</v>
      </c>
      <c r="I7420" s="135">
        <v>44428.800000000032</v>
      </c>
      <c r="J7420" s="135">
        <v>89114.910000000018</v>
      </c>
      <c r="K7420" s="154" t="str">
        <f>VLOOKUP(C7420,ResCat!$A$2:$B$268,2,FALSE)</f>
        <v>XXX</v>
      </c>
    </row>
    <row r="7421" spans="3:11" x14ac:dyDescent="0.25">
      <c r="C7421" s="134" t="s">
        <v>301</v>
      </c>
      <c r="D7421" s="134" t="s">
        <v>343</v>
      </c>
      <c r="E7421" s="134" t="s">
        <v>1023</v>
      </c>
      <c r="F7421" s="134" t="s">
        <v>1055</v>
      </c>
      <c r="G7421" s="134" t="s">
        <v>308</v>
      </c>
      <c r="H7421" s="135">
        <v>477.11</v>
      </c>
      <c r="I7421" s="135">
        <v>3823.7100000000005</v>
      </c>
      <c r="J7421" s="135">
        <v>18116.129999999994</v>
      </c>
      <c r="K7421" s="154" t="str">
        <f>VLOOKUP(C7421,ResCat!$A$2:$B$268,2,FALSE)</f>
        <v>XXX</v>
      </c>
    </row>
    <row r="7422" spans="3:11" x14ac:dyDescent="0.25">
      <c r="C7422" s="134" t="s">
        <v>301</v>
      </c>
      <c r="D7422" s="134" t="s">
        <v>343</v>
      </c>
      <c r="E7422" s="134" t="s">
        <v>1023</v>
      </c>
      <c r="F7422" s="134" t="s">
        <v>1053</v>
      </c>
      <c r="G7422" s="134" t="s">
        <v>308</v>
      </c>
      <c r="H7422" s="135">
        <v>152736.73999999996</v>
      </c>
      <c r="I7422" s="135">
        <v>188178.34999999971</v>
      </c>
      <c r="J7422" s="135">
        <v>444234.3800000014</v>
      </c>
      <c r="K7422" s="154" t="str">
        <f>VLOOKUP(C7422,ResCat!$A$2:$B$268,2,FALSE)</f>
        <v>XXX</v>
      </c>
    </row>
    <row r="7423" spans="3:11" x14ac:dyDescent="0.25">
      <c r="C7423" s="134" t="s">
        <v>301</v>
      </c>
      <c r="D7423" s="134" t="s">
        <v>343</v>
      </c>
      <c r="E7423" s="134" t="s">
        <v>1023</v>
      </c>
      <c r="F7423" s="134" t="s">
        <v>1061</v>
      </c>
      <c r="G7423" s="134" t="s">
        <v>308</v>
      </c>
      <c r="H7423" s="135">
        <v>149.43</v>
      </c>
      <c r="I7423" s="135">
        <v>157.74</v>
      </c>
      <c r="J7423" s="135">
        <v>293.64999999999998</v>
      </c>
      <c r="K7423" s="154" t="str">
        <f>VLOOKUP(C7423,ResCat!$A$2:$B$268,2,FALSE)</f>
        <v>XXX</v>
      </c>
    </row>
    <row r="7424" spans="3:11" x14ac:dyDescent="0.25">
      <c r="C7424" s="134" t="s">
        <v>301</v>
      </c>
      <c r="D7424" s="134" t="s">
        <v>1</v>
      </c>
      <c r="E7424" s="134" t="s">
        <v>1024</v>
      </c>
      <c r="F7424" s="134" t="s">
        <v>310</v>
      </c>
      <c r="G7424" s="134" t="s">
        <v>311</v>
      </c>
      <c r="H7424" s="135">
        <v>711</v>
      </c>
      <c r="I7424" s="135">
        <v>711</v>
      </c>
      <c r="J7424" s="135">
        <v>711</v>
      </c>
      <c r="K7424" s="154" t="str">
        <f>VLOOKUP(C7424,ResCat!$A$2:$B$268,2,FALSE)</f>
        <v>XXX</v>
      </c>
    </row>
    <row r="7425" spans="3:11" x14ac:dyDescent="0.25">
      <c r="C7425" s="134" t="s">
        <v>301</v>
      </c>
      <c r="D7425" s="134" t="s">
        <v>1</v>
      </c>
      <c r="E7425" s="134" t="s">
        <v>1036</v>
      </c>
      <c r="F7425" s="134" t="s">
        <v>310</v>
      </c>
      <c r="G7425" s="134" t="s">
        <v>311</v>
      </c>
      <c r="H7425" s="135">
        <v>0</v>
      </c>
      <c r="I7425" s="135">
        <v>0</v>
      </c>
      <c r="J7425" s="135">
        <v>0</v>
      </c>
      <c r="K7425" s="154" t="str">
        <f>VLOOKUP(C7425,ResCat!$A$2:$B$268,2,FALSE)</f>
        <v>XXX</v>
      </c>
    </row>
    <row r="7426" spans="3:11" x14ac:dyDescent="0.25">
      <c r="C7426" s="134" t="s">
        <v>301</v>
      </c>
      <c r="D7426" s="134" t="s">
        <v>1</v>
      </c>
      <c r="E7426" s="134" t="s">
        <v>1035</v>
      </c>
      <c r="F7426" s="134" t="s">
        <v>310</v>
      </c>
      <c r="G7426" s="134" t="s">
        <v>311</v>
      </c>
      <c r="H7426" s="135">
        <v>4316.8</v>
      </c>
      <c r="I7426" s="135">
        <v>5396</v>
      </c>
      <c r="J7426" s="135">
        <v>6160</v>
      </c>
      <c r="K7426" s="154" t="str">
        <f>VLOOKUP(C7426,ResCat!$A$2:$B$268,2,FALSE)</f>
        <v>XXX</v>
      </c>
    </row>
    <row r="7427" spans="3:11" x14ac:dyDescent="0.25">
      <c r="C7427" s="134" t="s">
        <v>301</v>
      </c>
      <c r="D7427" s="134" t="s">
        <v>1</v>
      </c>
      <c r="E7427" s="134" t="s">
        <v>1025</v>
      </c>
      <c r="F7427" s="134" t="s">
        <v>310</v>
      </c>
      <c r="G7427" s="134" t="s">
        <v>311</v>
      </c>
      <c r="H7427" s="135">
        <v>-213.47</v>
      </c>
      <c r="I7427" s="135">
        <v>-213.47</v>
      </c>
      <c r="J7427" s="135">
        <v>-348.24</v>
      </c>
      <c r="K7427" s="154" t="str">
        <f>VLOOKUP(C7427,ResCat!$A$2:$B$268,2,FALSE)</f>
        <v>XXX</v>
      </c>
    </row>
    <row r="7428" spans="3:11" x14ac:dyDescent="0.25">
      <c r="C7428" s="134" t="s">
        <v>301</v>
      </c>
      <c r="D7428" s="134" t="s">
        <v>1</v>
      </c>
      <c r="E7428" s="134" t="s">
        <v>344</v>
      </c>
      <c r="F7428" s="134" t="s">
        <v>310</v>
      </c>
      <c r="G7428" s="134" t="s">
        <v>311</v>
      </c>
      <c r="H7428" s="135">
        <v>3214.83</v>
      </c>
      <c r="I7428" s="135">
        <v>3214.83</v>
      </c>
      <c r="J7428" s="135">
        <v>14843.6</v>
      </c>
      <c r="K7428" s="154" t="str">
        <f>VLOOKUP(C7428,ResCat!$A$2:$B$268,2,FALSE)</f>
        <v>XXX</v>
      </c>
    </row>
    <row r="7429" spans="3:11" x14ac:dyDescent="0.25">
      <c r="C7429" s="134" t="s">
        <v>301</v>
      </c>
      <c r="D7429" s="134" t="s">
        <v>1</v>
      </c>
      <c r="E7429" s="134" t="s">
        <v>345</v>
      </c>
      <c r="F7429" s="134" t="s">
        <v>310</v>
      </c>
      <c r="G7429" s="134" t="s">
        <v>311</v>
      </c>
      <c r="H7429" s="135">
        <v>6505.14</v>
      </c>
      <c r="I7429" s="135">
        <v>12855.14</v>
      </c>
      <c r="J7429" s="135">
        <v>73811.64</v>
      </c>
      <c r="K7429" s="154" t="str">
        <f>VLOOKUP(C7429,ResCat!$A$2:$B$268,2,FALSE)</f>
        <v>XXX</v>
      </c>
    </row>
    <row r="7430" spans="3:11" x14ac:dyDescent="0.25">
      <c r="C7430" s="134" t="s">
        <v>301</v>
      </c>
      <c r="D7430" s="134" t="s">
        <v>1</v>
      </c>
      <c r="E7430" s="134" t="s">
        <v>346</v>
      </c>
      <c r="F7430" s="134" t="s">
        <v>310</v>
      </c>
      <c r="G7430" s="134" t="s">
        <v>311</v>
      </c>
      <c r="H7430" s="135">
        <v>25154</v>
      </c>
      <c r="I7430" s="135">
        <v>25154</v>
      </c>
      <c r="J7430" s="135">
        <v>-88925.25</v>
      </c>
      <c r="K7430" s="154" t="str">
        <f>VLOOKUP(C7430,ResCat!$A$2:$B$268,2,FALSE)</f>
        <v>XXX</v>
      </c>
    </row>
    <row r="7431" spans="3:11" x14ac:dyDescent="0.25">
      <c r="C7431" s="134" t="s">
        <v>301</v>
      </c>
      <c r="D7431" s="134" t="s">
        <v>1</v>
      </c>
      <c r="E7431" s="134" t="s">
        <v>309</v>
      </c>
      <c r="F7431" s="134" t="s">
        <v>310</v>
      </c>
      <c r="G7431" s="134" t="s">
        <v>311</v>
      </c>
      <c r="H7431" s="135">
        <v>0</v>
      </c>
      <c r="I7431" s="135">
        <v>0</v>
      </c>
      <c r="J7431" s="135">
        <v>0</v>
      </c>
      <c r="K7431" s="154" t="str">
        <f>VLOOKUP(C7431,ResCat!$A$2:$B$268,2,FALSE)</f>
        <v>XXX</v>
      </c>
    </row>
    <row r="7432" spans="3:11" x14ac:dyDescent="0.25">
      <c r="C7432" s="134" t="s">
        <v>301</v>
      </c>
      <c r="D7432" s="134" t="s">
        <v>1</v>
      </c>
      <c r="E7432" s="134" t="s">
        <v>1026</v>
      </c>
      <c r="F7432" s="134" t="s">
        <v>310</v>
      </c>
      <c r="G7432" s="134" t="s">
        <v>311</v>
      </c>
      <c r="H7432" s="135">
        <v>0</v>
      </c>
      <c r="I7432" s="135">
        <v>1289.28</v>
      </c>
      <c r="J7432" s="135">
        <v>1289.28</v>
      </c>
      <c r="K7432" s="154" t="str">
        <f>VLOOKUP(C7432,ResCat!$A$2:$B$268,2,FALSE)</f>
        <v>XXX</v>
      </c>
    </row>
    <row r="7433" spans="3:11" x14ac:dyDescent="0.25">
      <c r="C7433" s="134" t="s">
        <v>301</v>
      </c>
      <c r="D7433" s="134" t="s">
        <v>1</v>
      </c>
      <c r="E7433" s="134" t="s">
        <v>362</v>
      </c>
      <c r="F7433" s="134" t="s">
        <v>310</v>
      </c>
      <c r="G7433" s="134" t="s">
        <v>311</v>
      </c>
      <c r="H7433" s="135">
        <v>3947.4300000000003</v>
      </c>
      <c r="I7433" s="135">
        <v>4388.6200000000008</v>
      </c>
      <c r="J7433" s="135">
        <v>4967.42</v>
      </c>
      <c r="K7433" s="154" t="str">
        <f>VLOOKUP(C7433,ResCat!$A$2:$B$268,2,FALSE)</f>
        <v>XXX</v>
      </c>
    </row>
    <row r="7434" spans="3:11" x14ac:dyDescent="0.25">
      <c r="C7434" s="134" t="s">
        <v>301</v>
      </c>
      <c r="D7434" s="134" t="s">
        <v>1</v>
      </c>
      <c r="E7434" s="134" t="s">
        <v>1028</v>
      </c>
      <c r="F7434" s="134" t="s">
        <v>310</v>
      </c>
      <c r="G7434" s="134" t="s">
        <v>311</v>
      </c>
      <c r="H7434" s="135">
        <v>3922.34</v>
      </c>
      <c r="I7434" s="135">
        <v>9802.19</v>
      </c>
      <c r="J7434" s="135">
        <v>23033.040000000001</v>
      </c>
      <c r="K7434" s="154" t="str">
        <f>VLOOKUP(C7434,ResCat!$A$2:$B$268,2,FALSE)</f>
        <v>XXX</v>
      </c>
    </row>
    <row r="7435" spans="3:11" x14ac:dyDescent="0.25">
      <c r="C7435" s="134" t="s">
        <v>301</v>
      </c>
      <c r="D7435" s="134" t="s">
        <v>1</v>
      </c>
      <c r="E7435" s="134" t="s">
        <v>363</v>
      </c>
      <c r="F7435" s="134" t="s">
        <v>310</v>
      </c>
      <c r="G7435" s="134" t="s">
        <v>311</v>
      </c>
      <c r="H7435" s="135">
        <v>633.69000000000051</v>
      </c>
      <c r="I7435" s="135">
        <v>1078.1099999999997</v>
      </c>
      <c r="J7435" s="135">
        <v>9164.2000000000007</v>
      </c>
      <c r="K7435" s="154" t="str">
        <f>VLOOKUP(C7435,ResCat!$A$2:$B$268,2,FALSE)</f>
        <v>XXX</v>
      </c>
    </row>
    <row r="7436" spans="3:11" x14ac:dyDescent="0.25">
      <c r="C7436" s="134" t="s">
        <v>301</v>
      </c>
      <c r="D7436" s="134" t="s">
        <v>1</v>
      </c>
      <c r="E7436" s="134" t="s">
        <v>1029</v>
      </c>
      <c r="F7436" s="134" t="s">
        <v>310</v>
      </c>
      <c r="G7436" s="134" t="s">
        <v>311</v>
      </c>
      <c r="H7436" s="135">
        <v>13319</v>
      </c>
      <c r="I7436" s="135">
        <v>16755</v>
      </c>
      <c r="J7436" s="135">
        <v>33510</v>
      </c>
      <c r="K7436" s="154" t="str">
        <f>VLOOKUP(C7436,ResCat!$A$2:$B$268,2,FALSE)</f>
        <v>XXX</v>
      </c>
    </row>
    <row r="7437" spans="3:11" x14ac:dyDescent="0.25">
      <c r="C7437" s="134" t="s">
        <v>301</v>
      </c>
      <c r="D7437" s="134" t="s">
        <v>1</v>
      </c>
      <c r="E7437" s="134" t="s">
        <v>349</v>
      </c>
      <c r="F7437" s="134" t="s">
        <v>310</v>
      </c>
      <c r="G7437" s="134" t="s">
        <v>311</v>
      </c>
      <c r="H7437" s="135">
        <v>3749.71</v>
      </c>
      <c r="I7437" s="135">
        <v>4300.71</v>
      </c>
      <c r="J7437" s="135">
        <v>12297</v>
      </c>
      <c r="K7437" s="154" t="str">
        <f>VLOOKUP(C7437,ResCat!$A$2:$B$268,2,FALSE)</f>
        <v>XXX</v>
      </c>
    </row>
    <row r="7438" spans="3:11" x14ac:dyDescent="0.25">
      <c r="C7438" s="134" t="s">
        <v>301</v>
      </c>
      <c r="D7438" s="134" t="s">
        <v>1</v>
      </c>
      <c r="E7438" s="134" t="s">
        <v>350</v>
      </c>
      <c r="F7438" s="134" t="s">
        <v>310</v>
      </c>
      <c r="G7438" s="134" t="s">
        <v>311</v>
      </c>
      <c r="H7438" s="135">
        <v>3295</v>
      </c>
      <c r="I7438" s="135">
        <v>3295</v>
      </c>
      <c r="J7438" s="135">
        <v>9265</v>
      </c>
      <c r="K7438" s="154" t="str">
        <f>VLOOKUP(C7438,ResCat!$A$2:$B$268,2,FALSE)</f>
        <v>XXX</v>
      </c>
    </row>
    <row r="7439" spans="3:11" x14ac:dyDescent="0.25">
      <c r="C7439" s="134" t="s">
        <v>301</v>
      </c>
      <c r="D7439" s="134" t="s">
        <v>1</v>
      </c>
      <c r="E7439" s="134" t="s">
        <v>359</v>
      </c>
      <c r="F7439" s="134" t="s">
        <v>310</v>
      </c>
      <c r="G7439" s="134" t="s">
        <v>311</v>
      </c>
      <c r="H7439" s="135">
        <v>-105921.05</v>
      </c>
      <c r="I7439" s="135">
        <v>-105133.39</v>
      </c>
      <c r="J7439" s="135">
        <v>-157362.81</v>
      </c>
      <c r="K7439" s="154" t="str">
        <f>VLOOKUP(C7439,ResCat!$A$2:$B$268,2,FALSE)</f>
        <v>XXX</v>
      </c>
    </row>
    <row r="7440" spans="3:11" x14ac:dyDescent="0.25">
      <c r="C7440" s="134" t="s">
        <v>301</v>
      </c>
      <c r="D7440" s="134" t="s">
        <v>1</v>
      </c>
      <c r="E7440" s="134" t="s">
        <v>354</v>
      </c>
      <c r="F7440" s="134" t="s">
        <v>310</v>
      </c>
      <c r="G7440" s="134" t="s">
        <v>311</v>
      </c>
      <c r="H7440" s="135">
        <v>5446.85</v>
      </c>
      <c r="I7440" s="135">
        <v>6011.76</v>
      </c>
      <c r="J7440" s="135">
        <v>-2450.17</v>
      </c>
      <c r="K7440" s="154" t="str">
        <f>VLOOKUP(C7440,ResCat!$A$2:$B$268,2,FALSE)</f>
        <v>XXX</v>
      </c>
    </row>
    <row r="7441" spans="3:11" x14ac:dyDescent="0.25">
      <c r="C7441" s="134" t="s">
        <v>301</v>
      </c>
      <c r="D7441" s="134" t="s">
        <v>1</v>
      </c>
      <c r="E7441" s="134" t="s">
        <v>366</v>
      </c>
      <c r="F7441" s="134" t="s">
        <v>310</v>
      </c>
      <c r="G7441" s="134" t="s">
        <v>311</v>
      </c>
      <c r="H7441" s="135">
        <v>187373.67999999991</v>
      </c>
      <c r="I7441" s="135">
        <v>179371.16999999998</v>
      </c>
      <c r="J7441" s="135">
        <v>90837.030000000013</v>
      </c>
      <c r="K7441" s="154" t="str">
        <f>VLOOKUP(C7441,ResCat!$A$2:$B$268,2,FALSE)</f>
        <v>XXX</v>
      </c>
    </row>
    <row r="7442" spans="3:11" x14ac:dyDescent="0.25">
      <c r="C7442" s="134" t="s">
        <v>301</v>
      </c>
      <c r="D7442" s="134" t="s">
        <v>1</v>
      </c>
      <c r="E7442" s="134" t="s">
        <v>337</v>
      </c>
      <c r="F7442" s="134" t="s">
        <v>310</v>
      </c>
      <c r="G7442" s="134" t="s">
        <v>311</v>
      </c>
      <c r="H7442" s="135">
        <v>196256.1</v>
      </c>
      <c r="I7442" s="135">
        <v>192488.99000000002</v>
      </c>
      <c r="J7442" s="135">
        <v>158885.6</v>
      </c>
      <c r="K7442" s="154" t="str">
        <f>VLOOKUP(C7442,ResCat!$A$2:$B$268,2,FALSE)</f>
        <v>XXX</v>
      </c>
    </row>
    <row r="7443" spans="3:11" x14ac:dyDescent="0.25">
      <c r="C7443" s="134" t="s">
        <v>301</v>
      </c>
      <c r="D7443" s="134" t="s">
        <v>1</v>
      </c>
      <c r="E7443" s="134" t="s">
        <v>352</v>
      </c>
      <c r="F7443" s="134" t="s">
        <v>310</v>
      </c>
      <c r="G7443" s="134" t="s">
        <v>351</v>
      </c>
      <c r="H7443" s="135">
        <v>13934.26</v>
      </c>
      <c r="I7443" s="135">
        <v>15600.43</v>
      </c>
      <c r="J7443" s="135">
        <v>4336</v>
      </c>
      <c r="K7443" s="154" t="str">
        <f>VLOOKUP(C7443,ResCat!$A$2:$B$268,2,FALSE)</f>
        <v>XXX</v>
      </c>
    </row>
    <row r="7444" spans="3:11" x14ac:dyDescent="0.25">
      <c r="C7444" s="134" t="s">
        <v>301</v>
      </c>
      <c r="D7444" s="134" t="s">
        <v>1</v>
      </c>
      <c r="E7444" s="134" t="s">
        <v>347</v>
      </c>
      <c r="F7444" s="134" t="s">
        <v>310</v>
      </c>
      <c r="G7444" s="134" t="s">
        <v>360</v>
      </c>
      <c r="H7444" s="135">
        <v>12608.84</v>
      </c>
      <c r="I7444" s="135">
        <v>13659.05</v>
      </c>
      <c r="J7444" s="135">
        <v>9207.5</v>
      </c>
      <c r="K7444" s="154" t="str">
        <f>VLOOKUP(C7444,ResCat!$A$2:$B$268,2,FALSE)</f>
        <v>XXX</v>
      </c>
    </row>
    <row r="7445" spans="3:11" x14ac:dyDescent="0.25">
      <c r="C7445" s="134" t="s">
        <v>301</v>
      </c>
      <c r="D7445" s="134" t="s">
        <v>1</v>
      </c>
      <c r="E7445" s="134" t="s">
        <v>361</v>
      </c>
      <c r="F7445" s="134" t="s">
        <v>310</v>
      </c>
      <c r="G7445" s="134" t="s">
        <v>355</v>
      </c>
      <c r="H7445" s="135">
        <v>10704.899999999998</v>
      </c>
      <c r="I7445" s="135">
        <v>13226.990000000013</v>
      </c>
      <c r="J7445" s="135">
        <v>16187.300000000003</v>
      </c>
      <c r="K7445" s="154" t="str">
        <f>VLOOKUP(C7445,ResCat!$A$2:$B$268,2,FALSE)</f>
        <v>XXX</v>
      </c>
    </row>
    <row r="7446" spans="3:11" x14ac:dyDescent="0.25">
      <c r="C7446" s="134" t="s">
        <v>301</v>
      </c>
      <c r="D7446" s="134" t="s">
        <v>1</v>
      </c>
      <c r="E7446" s="134" t="s">
        <v>312</v>
      </c>
      <c r="F7446" s="134" t="s">
        <v>310</v>
      </c>
      <c r="G7446" s="134" t="s">
        <v>364</v>
      </c>
      <c r="H7446" s="135">
        <v>8971.35</v>
      </c>
      <c r="I7446" s="135">
        <v>11404.64</v>
      </c>
      <c r="J7446" s="135">
        <v>30058.639999999999</v>
      </c>
      <c r="K7446" s="154" t="str">
        <f>VLOOKUP(C7446,ResCat!$A$2:$B$268,2,FALSE)</f>
        <v>XXX</v>
      </c>
    </row>
    <row r="7447" spans="3:11" x14ac:dyDescent="0.25">
      <c r="C7447" s="134" t="s">
        <v>301</v>
      </c>
      <c r="D7447" s="134" t="s">
        <v>1</v>
      </c>
      <c r="E7447" s="134" t="s">
        <v>357</v>
      </c>
      <c r="F7447" s="134" t="s">
        <v>310</v>
      </c>
      <c r="G7447" s="134" t="s">
        <v>338</v>
      </c>
      <c r="H7447" s="135">
        <v>39012.880000000005</v>
      </c>
      <c r="I7447" s="135">
        <v>38846.97</v>
      </c>
      <c r="J7447" s="135">
        <v>18121.75</v>
      </c>
      <c r="K7447" s="154" t="str">
        <f>VLOOKUP(C7447,ResCat!$A$2:$B$268,2,FALSE)</f>
        <v>XXX</v>
      </c>
    </row>
    <row r="7448" spans="3:11" x14ac:dyDescent="0.25">
      <c r="C7448" s="134" t="s">
        <v>301</v>
      </c>
      <c r="D7448" s="134" t="s">
        <v>1</v>
      </c>
      <c r="E7448" s="134" t="s">
        <v>314</v>
      </c>
      <c r="F7448" s="134" t="s">
        <v>310</v>
      </c>
      <c r="G7448" s="134" t="s">
        <v>356</v>
      </c>
      <c r="H7448" s="135">
        <v>17601.789999999997</v>
      </c>
      <c r="I7448" s="135">
        <v>12602.279999999999</v>
      </c>
      <c r="J7448" s="135">
        <v>8531.94</v>
      </c>
      <c r="K7448" s="154" t="str">
        <f>VLOOKUP(C7448,ResCat!$A$2:$B$268,2,FALSE)</f>
        <v>XXX</v>
      </c>
    </row>
    <row r="7449" spans="3:11" x14ac:dyDescent="0.25">
      <c r="C7449" s="134" t="s">
        <v>301</v>
      </c>
      <c r="D7449" s="134" t="s">
        <v>1</v>
      </c>
      <c r="E7449" s="134" t="s">
        <v>339</v>
      </c>
      <c r="F7449" s="134" t="s">
        <v>310</v>
      </c>
      <c r="G7449" s="134" t="s">
        <v>353</v>
      </c>
      <c r="H7449" s="135">
        <v>62291.05</v>
      </c>
      <c r="I7449" s="135">
        <v>68430.599999999991</v>
      </c>
      <c r="J7449" s="135">
        <v>128024.17</v>
      </c>
      <c r="K7449" s="154" t="str">
        <f>VLOOKUP(C7449,ResCat!$A$2:$B$268,2,FALSE)</f>
        <v>XXX</v>
      </c>
    </row>
    <row r="7450" spans="3:11" x14ac:dyDescent="0.25">
      <c r="C7450" s="134" t="s">
        <v>301</v>
      </c>
      <c r="D7450" s="134" t="s">
        <v>1</v>
      </c>
      <c r="E7450" s="134" t="s">
        <v>342</v>
      </c>
      <c r="F7450" s="134" t="s">
        <v>310</v>
      </c>
      <c r="G7450" s="134" t="s">
        <v>348</v>
      </c>
      <c r="H7450" s="135">
        <v>-762.10000000000127</v>
      </c>
      <c r="I7450" s="135">
        <v>1063.9300000000003</v>
      </c>
      <c r="J7450" s="135">
        <v>31002.94</v>
      </c>
      <c r="K7450" s="154" t="str">
        <f>VLOOKUP(C7450,ResCat!$A$2:$B$268,2,FALSE)</f>
        <v>XXX</v>
      </c>
    </row>
    <row r="7451" spans="3:11" x14ac:dyDescent="0.25">
      <c r="C7451" s="134" t="s">
        <v>301</v>
      </c>
      <c r="D7451" s="134" t="s">
        <v>1</v>
      </c>
      <c r="E7451" s="134" t="s">
        <v>316</v>
      </c>
      <c r="F7451" s="134" t="s">
        <v>310</v>
      </c>
      <c r="G7451" s="134" t="s">
        <v>313</v>
      </c>
      <c r="H7451" s="135">
        <v>67890.790000000008</v>
      </c>
      <c r="I7451" s="135">
        <v>71395.520000000004</v>
      </c>
      <c r="J7451" s="135">
        <v>88066.42</v>
      </c>
      <c r="K7451" s="154" t="str">
        <f>VLOOKUP(C7451,ResCat!$A$2:$B$268,2,FALSE)</f>
        <v>XXX</v>
      </c>
    </row>
    <row r="7452" spans="3:11" x14ac:dyDescent="0.25">
      <c r="C7452" s="134" t="s">
        <v>301</v>
      </c>
      <c r="D7452" s="134" t="s">
        <v>1</v>
      </c>
      <c r="E7452" s="134" t="s">
        <v>318</v>
      </c>
      <c r="F7452" s="134" t="s">
        <v>310</v>
      </c>
      <c r="G7452" s="134" t="s">
        <v>358</v>
      </c>
      <c r="H7452" s="135">
        <v>300612.09000000003</v>
      </c>
      <c r="I7452" s="135">
        <v>314635.58</v>
      </c>
      <c r="J7452" s="135">
        <v>261162.99000000005</v>
      </c>
      <c r="K7452" s="154" t="str">
        <f>VLOOKUP(C7452,ResCat!$A$2:$B$268,2,FALSE)</f>
        <v>XXX</v>
      </c>
    </row>
    <row r="7453" spans="3:11" x14ac:dyDescent="0.25">
      <c r="C7453" s="134" t="s">
        <v>301</v>
      </c>
      <c r="D7453" s="134" t="s">
        <v>1</v>
      </c>
      <c r="E7453" s="134" t="s">
        <v>320</v>
      </c>
      <c r="F7453" s="134" t="s">
        <v>310</v>
      </c>
      <c r="G7453" s="134" t="s">
        <v>315</v>
      </c>
      <c r="H7453" s="135">
        <v>117746.50000000001</v>
      </c>
      <c r="I7453" s="135">
        <v>180759.40999999997</v>
      </c>
      <c r="J7453" s="135">
        <v>358445.27999999997</v>
      </c>
      <c r="K7453" s="154" t="str">
        <f>VLOOKUP(C7453,ResCat!$A$2:$B$268,2,FALSE)</f>
        <v>XXX</v>
      </c>
    </row>
    <row r="7454" spans="3:11" x14ac:dyDescent="0.25">
      <c r="C7454" s="134" t="s">
        <v>301</v>
      </c>
      <c r="D7454" s="134" t="s">
        <v>1</v>
      </c>
      <c r="E7454" s="134" t="s">
        <v>322</v>
      </c>
      <c r="F7454" s="134" t="s">
        <v>310</v>
      </c>
      <c r="G7454" s="134" t="s">
        <v>341</v>
      </c>
      <c r="H7454" s="135">
        <v>108817.43</v>
      </c>
      <c r="I7454" s="135">
        <v>116441.63000000003</v>
      </c>
      <c r="J7454" s="135">
        <v>9959.2099999999973</v>
      </c>
      <c r="K7454" s="154" t="str">
        <f>VLOOKUP(C7454,ResCat!$A$2:$B$268,2,FALSE)</f>
        <v>XXX</v>
      </c>
    </row>
    <row r="7455" spans="3:11" x14ac:dyDescent="0.25">
      <c r="C7455" s="134" t="s">
        <v>301</v>
      </c>
      <c r="D7455" s="134" t="s">
        <v>1</v>
      </c>
      <c r="E7455" s="134" t="s">
        <v>324</v>
      </c>
      <c r="F7455" s="134" t="s">
        <v>310</v>
      </c>
      <c r="G7455" s="134" t="s">
        <v>340</v>
      </c>
      <c r="H7455" s="135">
        <v>217359.86999999997</v>
      </c>
      <c r="I7455" s="135">
        <v>235692.34000000008</v>
      </c>
      <c r="J7455" s="135">
        <v>290782.13999999996</v>
      </c>
      <c r="K7455" s="154" t="str">
        <f>VLOOKUP(C7455,ResCat!$A$2:$B$268,2,FALSE)</f>
        <v>XXX</v>
      </c>
    </row>
    <row r="7456" spans="3:11" x14ac:dyDescent="0.25">
      <c r="C7456" s="134" t="s">
        <v>301</v>
      </c>
      <c r="D7456" s="134" t="s">
        <v>1</v>
      </c>
      <c r="E7456" s="134" t="s">
        <v>326</v>
      </c>
      <c r="F7456" s="134" t="s">
        <v>310</v>
      </c>
      <c r="G7456" s="134" t="s">
        <v>317</v>
      </c>
      <c r="H7456" s="135">
        <v>98078.74</v>
      </c>
      <c r="I7456" s="135">
        <v>109716.52999999997</v>
      </c>
      <c r="J7456" s="135">
        <v>149027.31000000003</v>
      </c>
      <c r="K7456" s="154" t="str">
        <f>VLOOKUP(C7456,ResCat!$A$2:$B$268,2,FALSE)</f>
        <v>XXX</v>
      </c>
    </row>
    <row r="7457" spans="3:11" x14ac:dyDescent="0.25">
      <c r="C7457" s="134" t="s">
        <v>301</v>
      </c>
      <c r="D7457" s="134" t="s">
        <v>1</v>
      </c>
      <c r="E7457" s="134" t="s">
        <v>328</v>
      </c>
      <c r="F7457" s="134" t="s">
        <v>310</v>
      </c>
      <c r="G7457" s="134" t="s">
        <v>319</v>
      </c>
      <c r="H7457" s="135">
        <v>55111.200000000033</v>
      </c>
      <c r="I7457" s="135">
        <v>79716.220000000074</v>
      </c>
      <c r="J7457" s="135">
        <v>297563.13</v>
      </c>
      <c r="K7457" s="154" t="str">
        <f>VLOOKUP(C7457,ResCat!$A$2:$B$268,2,FALSE)</f>
        <v>XXX</v>
      </c>
    </row>
    <row r="7458" spans="3:11" x14ac:dyDescent="0.25">
      <c r="C7458" s="134" t="s">
        <v>301</v>
      </c>
      <c r="D7458" s="134" t="s">
        <v>1</v>
      </c>
      <c r="E7458" s="134" t="s">
        <v>330</v>
      </c>
      <c r="F7458" s="134" t="s">
        <v>310</v>
      </c>
      <c r="G7458" s="134" t="s">
        <v>321</v>
      </c>
      <c r="H7458" s="135">
        <v>418351.06999999972</v>
      </c>
      <c r="I7458" s="135">
        <v>446300.93999999936</v>
      </c>
      <c r="J7458" s="135">
        <v>826999.23</v>
      </c>
      <c r="K7458" s="154" t="str">
        <f>VLOOKUP(C7458,ResCat!$A$2:$B$268,2,FALSE)</f>
        <v>XXX</v>
      </c>
    </row>
    <row r="7459" spans="3:11" x14ac:dyDescent="0.25">
      <c r="C7459" s="134" t="s">
        <v>301</v>
      </c>
      <c r="D7459" s="134" t="s">
        <v>1</v>
      </c>
      <c r="E7459" s="134" t="s">
        <v>332</v>
      </c>
      <c r="F7459" s="134" t="s">
        <v>310</v>
      </c>
      <c r="G7459" s="134" t="s">
        <v>323</v>
      </c>
      <c r="H7459" s="135">
        <v>245964.67999999991</v>
      </c>
      <c r="I7459" s="135">
        <v>299087.8</v>
      </c>
      <c r="J7459" s="135">
        <v>825801.38</v>
      </c>
      <c r="K7459" s="154" t="str">
        <f>VLOOKUP(C7459,ResCat!$A$2:$B$268,2,FALSE)</f>
        <v>XXX</v>
      </c>
    </row>
    <row r="7460" spans="3:11" x14ac:dyDescent="0.25">
      <c r="C7460" s="134" t="s">
        <v>301</v>
      </c>
      <c r="D7460" s="134" t="s">
        <v>1</v>
      </c>
      <c r="E7460" s="134" t="s">
        <v>335</v>
      </c>
      <c r="F7460" s="134" t="s">
        <v>310</v>
      </c>
      <c r="G7460" s="134" t="s">
        <v>325</v>
      </c>
      <c r="H7460" s="135">
        <v>525600.3199999996</v>
      </c>
      <c r="I7460" s="135">
        <v>567936.29999999946</v>
      </c>
      <c r="J7460" s="135">
        <v>1401399.38</v>
      </c>
      <c r="K7460" s="154" t="str">
        <f>VLOOKUP(C7460,ResCat!$A$2:$B$268,2,FALSE)</f>
        <v>XXX</v>
      </c>
    </row>
    <row r="7461" spans="3:11" x14ac:dyDescent="0.25">
      <c r="C7461" s="134" t="s">
        <v>301</v>
      </c>
      <c r="D7461" s="134" t="s">
        <v>1</v>
      </c>
      <c r="E7461" s="134" t="s">
        <v>4</v>
      </c>
      <c r="F7461" s="134" t="s">
        <v>310</v>
      </c>
      <c r="G7461" s="134" t="s">
        <v>327</v>
      </c>
      <c r="H7461" s="135">
        <v>910260.78999999957</v>
      </c>
      <c r="I7461" s="135">
        <v>970595.12999999884</v>
      </c>
      <c r="J7461" s="135">
        <v>1790930.5699999996</v>
      </c>
      <c r="K7461" s="154" t="str">
        <f>VLOOKUP(C7461,ResCat!$A$2:$B$268,2,FALSE)</f>
        <v>XXX</v>
      </c>
    </row>
    <row r="7462" spans="3:11" x14ac:dyDescent="0.25">
      <c r="C7462" s="134" t="s">
        <v>301</v>
      </c>
      <c r="D7462" s="134" t="s">
        <v>1</v>
      </c>
      <c r="E7462" s="134" t="s">
        <v>511</v>
      </c>
      <c r="F7462" s="134" t="s">
        <v>310</v>
      </c>
      <c r="G7462" s="134" t="s">
        <v>329</v>
      </c>
      <c r="H7462" s="135">
        <v>1600334.8600000034</v>
      </c>
      <c r="I7462" s="135">
        <v>1705977.9500000023</v>
      </c>
      <c r="J7462" s="135">
        <v>3678052.8799999994</v>
      </c>
      <c r="K7462" s="154" t="str">
        <f>VLOOKUP(C7462,ResCat!$A$2:$B$268,2,FALSE)</f>
        <v>XXX</v>
      </c>
    </row>
    <row r="7463" spans="3:11" x14ac:dyDescent="0.25">
      <c r="C7463" s="134" t="s">
        <v>301</v>
      </c>
      <c r="D7463" s="134" t="s">
        <v>1</v>
      </c>
      <c r="E7463" s="134" t="s">
        <v>969</v>
      </c>
      <c r="F7463" s="134" t="s">
        <v>310</v>
      </c>
      <c r="G7463" s="134" t="s">
        <v>331</v>
      </c>
      <c r="H7463" s="135">
        <v>3257197.8600000115</v>
      </c>
      <c r="I7463" s="135">
        <v>3566306.7600000063</v>
      </c>
      <c r="J7463" s="135">
        <v>7990250.7699999977</v>
      </c>
      <c r="K7463" s="154" t="str">
        <f>VLOOKUP(C7463,ResCat!$A$2:$B$268,2,FALSE)</f>
        <v>XXX</v>
      </c>
    </row>
    <row r="7464" spans="3:11" x14ac:dyDescent="0.25">
      <c r="C7464" s="134" t="s">
        <v>301</v>
      </c>
      <c r="D7464" s="134" t="s">
        <v>1</v>
      </c>
      <c r="E7464" s="134" t="s">
        <v>961</v>
      </c>
      <c r="F7464" s="134" t="s">
        <v>310</v>
      </c>
      <c r="G7464" s="134" t="s">
        <v>334</v>
      </c>
      <c r="H7464" s="135">
        <v>6257875.7999999914</v>
      </c>
      <c r="I7464" s="135">
        <v>7130878.3299999749</v>
      </c>
      <c r="J7464" s="135">
        <v>16833928.100000013</v>
      </c>
      <c r="K7464" s="154" t="str">
        <f>VLOOKUP(C7464,ResCat!$A$2:$B$268,2,FALSE)</f>
        <v>XXX</v>
      </c>
    </row>
    <row r="7465" spans="3:11" x14ac:dyDescent="0.25">
      <c r="C7465" s="134" t="s">
        <v>301</v>
      </c>
      <c r="D7465" s="134" t="s">
        <v>1</v>
      </c>
      <c r="E7465" s="134" t="s">
        <v>970</v>
      </c>
      <c r="F7465" s="134" t="s">
        <v>310</v>
      </c>
      <c r="G7465" s="134" t="s">
        <v>333</v>
      </c>
      <c r="H7465" s="135">
        <v>31594745.92000002</v>
      </c>
      <c r="I7465" s="135">
        <v>35168765.470000125</v>
      </c>
      <c r="J7465" s="135">
        <v>76208612.909999266</v>
      </c>
      <c r="K7465" s="154" t="str">
        <f>VLOOKUP(C7465,ResCat!$A$2:$B$268,2,FALSE)</f>
        <v>XXX</v>
      </c>
    </row>
    <row r="7466" spans="3:11" x14ac:dyDescent="0.25">
      <c r="C7466" s="134" t="s">
        <v>301</v>
      </c>
      <c r="D7466" s="134" t="s">
        <v>1</v>
      </c>
      <c r="E7466" s="134" t="s">
        <v>1023</v>
      </c>
      <c r="F7466" s="134" t="s">
        <v>310</v>
      </c>
      <c r="G7466" s="134" t="s">
        <v>308</v>
      </c>
      <c r="H7466" s="135">
        <v>10603436.419999978</v>
      </c>
      <c r="I7466" s="135">
        <v>14711196.369999886</v>
      </c>
      <c r="J7466" s="135">
        <v>29948897.489999969</v>
      </c>
      <c r="K7466" s="154" t="str">
        <f>VLOOKUP(C7466,ResCat!$A$2:$B$268,2,FALSE)</f>
        <v>XXX</v>
      </c>
    </row>
    <row r="7467" spans="3:11" x14ac:dyDescent="0.25">
      <c r="C7467" s="134" t="s">
        <v>301</v>
      </c>
      <c r="D7467" s="134" t="s">
        <v>370</v>
      </c>
      <c r="E7467" s="134" t="s">
        <v>320</v>
      </c>
      <c r="F7467" s="134" t="s">
        <v>1058</v>
      </c>
      <c r="G7467" s="134" t="s">
        <v>315</v>
      </c>
      <c r="H7467" s="135">
        <v>151.94</v>
      </c>
      <c r="I7467" s="135">
        <v>211.51</v>
      </c>
      <c r="J7467" s="135">
        <v>211.51</v>
      </c>
      <c r="K7467" s="154" t="str">
        <f>VLOOKUP(C7467,ResCat!$A$2:$B$268,2,FALSE)</f>
        <v>XXX</v>
      </c>
    </row>
    <row r="7468" spans="3:11" x14ac:dyDescent="0.25">
      <c r="C7468" s="134" t="s">
        <v>301</v>
      </c>
      <c r="D7468" s="134" t="s">
        <v>370</v>
      </c>
      <c r="E7468" s="134" t="s">
        <v>322</v>
      </c>
      <c r="F7468" s="134" t="s">
        <v>1058</v>
      </c>
      <c r="G7468" s="134" t="s">
        <v>341</v>
      </c>
      <c r="H7468" s="135">
        <v>500</v>
      </c>
      <c r="I7468" s="135">
        <v>1051</v>
      </c>
      <c r="J7468" s="135">
        <v>1110</v>
      </c>
      <c r="K7468" s="154" t="str">
        <f>VLOOKUP(C7468,ResCat!$A$2:$B$268,2,FALSE)</f>
        <v>XXX</v>
      </c>
    </row>
    <row r="7469" spans="3:11" x14ac:dyDescent="0.25">
      <c r="C7469" s="134" t="s">
        <v>301</v>
      </c>
      <c r="D7469" s="134" t="s">
        <v>370</v>
      </c>
      <c r="E7469" s="134" t="s">
        <v>324</v>
      </c>
      <c r="F7469" s="134" t="s">
        <v>1058</v>
      </c>
      <c r="G7469" s="134" t="s">
        <v>340</v>
      </c>
      <c r="H7469" s="135">
        <v>147.99</v>
      </c>
      <c r="I7469" s="135">
        <v>386.97</v>
      </c>
      <c r="J7469" s="135">
        <v>386.97</v>
      </c>
      <c r="K7469" s="154" t="str">
        <f>VLOOKUP(C7469,ResCat!$A$2:$B$268,2,FALSE)</f>
        <v>XXX</v>
      </c>
    </row>
    <row r="7470" spans="3:11" x14ac:dyDescent="0.25">
      <c r="C7470" s="134" t="s">
        <v>301</v>
      </c>
      <c r="D7470" s="134" t="s">
        <v>370</v>
      </c>
      <c r="E7470" s="134" t="s">
        <v>326</v>
      </c>
      <c r="F7470" s="134" t="s">
        <v>1058</v>
      </c>
      <c r="G7470" s="134" t="s">
        <v>317</v>
      </c>
      <c r="H7470" s="135">
        <v>108</v>
      </c>
      <c r="I7470" s="135">
        <v>233</v>
      </c>
      <c r="J7470" s="135">
        <v>672</v>
      </c>
      <c r="K7470" s="154" t="str">
        <f>VLOOKUP(C7470,ResCat!$A$2:$B$268,2,FALSE)</f>
        <v>XXX</v>
      </c>
    </row>
    <row r="7471" spans="3:11" x14ac:dyDescent="0.25">
      <c r="C7471" s="134" t="s">
        <v>301</v>
      </c>
      <c r="D7471" s="134" t="s">
        <v>370</v>
      </c>
      <c r="E7471" s="134" t="s">
        <v>330</v>
      </c>
      <c r="F7471" s="134" t="s">
        <v>1058</v>
      </c>
      <c r="G7471" s="134" t="s">
        <v>321</v>
      </c>
      <c r="H7471" s="135">
        <v>60</v>
      </c>
      <c r="I7471" s="135">
        <v>60</v>
      </c>
      <c r="J7471" s="135">
        <v>255</v>
      </c>
      <c r="K7471" s="154" t="str">
        <f>VLOOKUP(C7471,ResCat!$A$2:$B$268,2,FALSE)</f>
        <v>XXX</v>
      </c>
    </row>
    <row r="7472" spans="3:11" x14ac:dyDescent="0.25">
      <c r="C7472" s="134" t="s">
        <v>301</v>
      </c>
      <c r="D7472" s="134" t="s">
        <v>370</v>
      </c>
      <c r="E7472" s="134" t="s">
        <v>332</v>
      </c>
      <c r="F7472" s="134" t="s">
        <v>1058</v>
      </c>
      <c r="G7472" s="134" t="s">
        <v>323</v>
      </c>
      <c r="H7472" s="135">
        <v>445</v>
      </c>
      <c r="I7472" s="135">
        <v>1197</v>
      </c>
      <c r="J7472" s="135">
        <v>1197</v>
      </c>
      <c r="K7472" s="154" t="str">
        <f>VLOOKUP(C7472,ResCat!$A$2:$B$268,2,FALSE)</f>
        <v>XXX</v>
      </c>
    </row>
    <row r="7473" spans="3:11" x14ac:dyDescent="0.25">
      <c r="C7473" s="134" t="s">
        <v>301</v>
      </c>
      <c r="D7473" s="134" t="s">
        <v>370</v>
      </c>
      <c r="E7473" s="134" t="s">
        <v>335</v>
      </c>
      <c r="F7473" s="134" t="s">
        <v>1058</v>
      </c>
      <c r="G7473" s="134" t="s">
        <v>325</v>
      </c>
      <c r="H7473" s="135">
        <v>447.5</v>
      </c>
      <c r="I7473" s="135">
        <v>601.9</v>
      </c>
      <c r="J7473" s="135">
        <v>866.4</v>
      </c>
      <c r="K7473" s="154" t="str">
        <f>VLOOKUP(C7473,ResCat!$A$2:$B$268,2,FALSE)</f>
        <v>XXX</v>
      </c>
    </row>
    <row r="7474" spans="3:11" x14ac:dyDescent="0.25">
      <c r="C7474" s="134" t="s">
        <v>301</v>
      </c>
      <c r="D7474" s="134" t="s">
        <v>370</v>
      </c>
      <c r="E7474" s="134" t="s">
        <v>4</v>
      </c>
      <c r="F7474" s="134" t="s">
        <v>1058</v>
      </c>
      <c r="G7474" s="134" t="s">
        <v>327</v>
      </c>
      <c r="H7474" s="135">
        <v>1150.08</v>
      </c>
      <c r="I7474" s="135">
        <v>2114.84</v>
      </c>
      <c r="J7474" s="135">
        <v>3023.24</v>
      </c>
      <c r="K7474" s="154" t="str">
        <f>VLOOKUP(C7474,ResCat!$A$2:$B$268,2,FALSE)</f>
        <v>XXX</v>
      </c>
    </row>
    <row r="7475" spans="3:11" x14ac:dyDescent="0.25">
      <c r="C7475" s="134" t="s">
        <v>301</v>
      </c>
      <c r="D7475" s="134" t="s">
        <v>370</v>
      </c>
      <c r="E7475" s="134" t="s">
        <v>511</v>
      </c>
      <c r="F7475" s="134" t="s">
        <v>1058</v>
      </c>
      <c r="G7475" s="134" t="s">
        <v>329</v>
      </c>
      <c r="H7475" s="135">
        <v>1557.68</v>
      </c>
      <c r="I7475" s="135">
        <v>3479.29</v>
      </c>
      <c r="J7475" s="135">
        <v>4003.9</v>
      </c>
      <c r="K7475" s="154" t="str">
        <f>VLOOKUP(C7475,ResCat!$A$2:$B$268,2,FALSE)</f>
        <v>XXX</v>
      </c>
    </row>
    <row r="7476" spans="3:11" x14ac:dyDescent="0.25">
      <c r="C7476" s="134" t="s">
        <v>301</v>
      </c>
      <c r="D7476" s="134" t="s">
        <v>370</v>
      </c>
      <c r="E7476" s="134" t="s">
        <v>969</v>
      </c>
      <c r="F7476" s="134" t="s">
        <v>1058</v>
      </c>
      <c r="G7476" s="134" t="s">
        <v>331</v>
      </c>
      <c r="H7476" s="135">
        <v>7565.08</v>
      </c>
      <c r="I7476" s="135">
        <v>13296.88</v>
      </c>
      <c r="J7476" s="135">
        <v>15899.03</v>
      </c>
      <c r="K7476" s="154" t="str">
        <f>VLOOKUP(C7476,ResCat!$A$2:$B$268,2,FALSE)</f>
        <v>XXX</v>
      </c>
    </row>
    <row r="7477" spans="3:11" x14ac:dyDescent="0.25">
      <c r="C7477" s="134" t="s">
        <v>301</v>
      </c>
      <c r="D7477" s="134" t="s">
        <v>370</v>
      </c>
      <c r="E7477" s="134" t="s">
        <v>961</v>
      </c>
      <c r="F7477" s="134" t="s">
        <v>1058</v>
      </c>
      <c r="G7477" s="134" t="s">
        <v>334</v>
      </c>
      <c r="H7477" s="135">
        <v>17078.82</v>
      </c>
      <c r="I7477" s="135">
        <v>30036.870000000003</v>
      </c>
      <c r="J7477" s="135">
        <v>41103.47</v>
      </c>
      <c r="K7477" s="154" t="str">
        <f>VLOOKUP(C7477,ResCat!$A$2:$B$268,2,FALSE)</f>
        <v>XXX</v>
      </c>
    </row>
    <row r="7478" spans="3:11" x14ac:dyDescent="0.25">
      <c r="C7478" s="134" t="s">
        <v>301</v>
      </c>
      <c r="D7478" s="134" t="s">
        <v>370</v>
      </c>
      <c r="E7478" s="134" t="s">
        <v>970</v>
      </c>
      <c r="F7478" s="134" t="s">
        <v>1058</v>
      </c>
      <c r="G7478" s="134" t="s">
        <v>333</v>
      </c>
      <c r="H7478" s="135">
        <v>134936.94999999998</v>
      </c>
      <c r="I7478" s="135">
        <v>213331.99999999965</v>
      </c>
      <c r="J7478" s="135">
        <v>288170.56000000052</v>
      </c>
      <c r="K7478" s="154" t="str">
        <f>VLOOKUP(C7478,ResCat!$A$2:$B$268,2,FALSE)</f>
        <v>XXX</v>
      </c>
    </row>
    <row r="7479" spans="3:11" x14ac:dyDescent="0.25">
      <c r="C7479" s="134" t="s">
        <v>301</v>
      </c>
      <c r="D7479" s="134" t="s">
        <v>370</v>
      </c>
      <c r="E7479" s="134" t="s">
        <v>1023</v>
      </c>
      <c r="F7479" s="134" t="s">
        <v>1058</v>
      </c>
      <c r="G7479" s="134" t="s">
        <v>308</v>
      </c>
      <c r="H7479" s="135">
        <v>32274.160000000007</v>
      </c>
      <c r="I7479" s="135">
        <v>51576.9</v>
      </c>
      <c r="J7479" s="135">
        <v>68463.029999999984</v>
      </c>
      <c r="K7479" s="154" t="str">
        <f>VLOOKUP(C7479,ResCat!$A$2:$B$268,2,FALSE)</f>
        <v>XXX</v>
      </c>
    </row>
    <row r="7480" spans="3:11" x14ac:dyDescent="0.25">
      <c r="C7480" s="23"/>
      <c r="D7480" s="23"/>
      <c r="E7480" s="23"/>
      <c r="F7480" s="23"/>
      <c r="G7480" s="23"/>
      <c r="H7480" s="24"/>
      <c r="I7480" s="24"/>
      <c r="J7480" s="24"/>
    </row>
    <row r="7481" spans="3:11" x14ac:dyDescent="0.25">
      <c r="C7481" s="23"/>
      <c r="D7481" s="23"/>
      <c r="E7481" s="23"/>
      <c r="F7481" s="23"/>
      <c r="G7481" s="23"/>
      <c r="H7481" s="24"/>
      <c r="I7481" s="24"/>
      <c r="J7481" s="24"/>
    </row>
    <row r="7482" spans="3:11" x14ac:dyDescent="0.25">
      <c r="C7482" s="23"/>
      <c r="D7482" s="23"/>
      <c r="E7482" s="23"/>
      <c r="F7482" s="23"/>
      <c r="G7482" s="23"/>
      <c r="H7482" s="24"/>
      <c r="I7482" s="24"/>
      <c r="J7482" s="24"/>
    </row>
    <row r="7483" spans="3:11" x14ac:dyDescent="0.25">
      <c r="C7483" s="23"/>
      <c r="D7483" s="23"/>
      <c r="E7483" s="23"/>
      <c r="F7483" s="23"/>
      <c r="G7483" s="23"/>
      <c r="H7483" s="24"/>
      <c r="I7483" s="24"/>
      <c r="J7483" s="24"/>
    </row>
    <row r="7484" spans="3:11" x14ac:dyDescent="0.25">
      <c r="C7484" s="23"/>
      <c r="D7484" s="23"/>
      <c r="E7484" s="23"/>
      <c r="F7484" s="23"/>
      <c r="G7484" s="23"/>
      <c r="H7484" s="24"/>
      <c r="I7484" s="24"/>
      <c r="J7484" s="24"/>
    </row>
    <row r="7485" spans="3:11" x14ac:dyDescent="0.25">
      <c r="C7485" s="23"/>
      <c r="D7485" s="23"/>
      <c r="E7485" s="23"/>
      <c r="F7485" s="23"/>
      <c r="G7485" s="23"/>
      <c r="H7485" s="24"/>
      <c r="I7485" s="24"/>
      <c r="J7485" s="24"/>
    </row>
    <row r="7486" spans="3:11" x14ac:dyDescent="0.25">
      <c r="C7486" s="23"/>
      <c r="D7486" s="23"/>
      <c r="E7486" s="23"/>
      <c r="F7486" s="23"/>
      <c r="G7486" s="23"/>
      <c r="H7486" s="24"/>
      <c r="I7486" s="24"/>
      <c r="J7486" s="24"/>
    </row>
    <row r="7487" spans="3:11" x14ac:dyDescent="0.25">
      <c r="C7487" s="23"/>
      <c r="D7487" s="23"/>
      <c r="E7487" s="23"/>
      <c r="F7487" s="23"/>
      <c r="G7487" s="23"/>
      <c r="H7487" s="24"/>
      <c r="I7487" s="24"/>
      <c r="J7487" s="24"/>
    </row>
    <row r="7488" spans="3:11" x14ac:dyDescent="0.25">
      <c r="C7488" s="23"/>
      <c r="D7488" s="23"/>
      <c r="E7488" s="23"/>
      <c r="F7488" s="23"/>
      <c r="G7488" s="23"/>
      <c r="H7488" s="24"/>
      <c r="I7488" s="24"/>
      <c r="J7488" s="24"/>
    </row>
    <row r="7489" spans="3:10" x14ac:dyDescent="0.25">
      <c r="C7489" s="23"/>
      <c r="D7489" s="23"/>
      <c r="E7489" s="23"/>
      <c r="F7489" s="23"/>
      <c r="G7489" s="23"/>
      <c r="H7489" s="24"/>
      <c r="I7489" s="24"/>
      <c r="J7489" s="24"/>
    </row>
    <row r="7490" spans="3:10" x14ac:dyDescent="0.25">
      <c r="C7490" s="23"/>
      <c r="D7490" s="23"/>
      <c r="E7490" s="23"/>
      <c r="F7490" s="23"/>
      <c r="G7490" s="23"/>
      <c r="H7490" s="24"/>
      <c r="I7490" s="24"/>
      <c r="J7490" s="24"/>
    </row>
    <row r="7491" spans="3:10" x14ac:dyDescent="0.25">
      <c r="C7491" s="23"/>
      <c r="D7491" s="23"/>
      <c r="E7491" s="23"/>
      <c r="F7491" s="23"/>
      <c r="G7491" s="23"/>
      <c r="H7491" s="24"/>
      <c r="I7491" s="24"/>
      <c r="J7491" s="24"/>
    </row>
    <row r="7492" spans="3:10" x14ac:dyDescent="0.25">
      <c r="C7492" s="23"/>
      <c r="D7492" s="23"/>
      <c r="E7492" s="23"/>
      <c r="F7492" s="23"/>
      <c r="G7492" s="23"/>
      <c r="H7492" s="24"/>
      <c r="I7492" s="24"/>
      <c r="J7492" s="24"/>
    </row>
    <row r="7493" spans="3:10" x14ac:dyDescent="0.25">
      <c r="C7493" s="23"/>
      <c r="D7493" s="23"/>
      <c r="E7493" s="23"/>
      <c r="F7493" s="23"/>
      <c r="G7493" s="23"/>
      <c r="H7493" s="24"/>
      <c r="I7493" s="24"/>
      <c r="J7493" s="24"/>
    </row>
    <row r="7494" spans="3:10" x14ac:dyDescent="0.25">
      <c r="C7494" s="23"/>
      <c r="D7494" s="23"/>
      <c r="E7494" s="23"/>
      <c r="F7494" s="23"/>
      <c r="G7494" s="23"/>
      <c r="H7494" s="24"/>
      <c r="I7494" s="24"/>
      <c r="J7494" s="24"/>
    </row>
    <row r="7495" spans="3:10" x14ac:dyDescent="0.25">
      <c r="C7495" s="23"/>
      <c r="D7495" s="23"/>
      <c r="E7495" s="23"/>
      <c r="F7495" s="23"/>
      <c r="G7495" s="23"/>
      <c r="H7495" s="24"/>
      <c r="I7495" s="24"/>
      <c r="J7495" s="24"/>
    </row>
    <row r="7496" spans="3:10" x14ac:dyDescent="0.25">
      <c r="C7496" s="23"/>
      <c r="D7496" s="23"/>
      <c r="E7496" s="23"/>
      <c r="F7496" s="23"/>
      <c r="G7496" s="23"/>
      <c r="H7496" s="24"/>
      <c r="I7496" s="24"/>
      <c r="J7496" s="24"/>
    </row>
    <row r="7497" spans="3:10" x14ac:dyDescent="0.25">
      <c r="C7497" s="23"/>
      <c r="D7497" s="23"/>
      <c r="E7497" s="23"/>
      <c r="F7497" s="23"/>
      <c r="G7497" s="23"/>
      <c r="H7497" s="24"/>
      <c r="I7497" s="24"/>
      <c r="J7497" s="24"/>
    </row>
    <row r="7498" spans="3:10" x14ac:dyDescent="0.25">
      <c r="C7498" s="23"/>
      <c r="D7498" s="23"/>
      <c r="E7498" s="23"/>
      <c r="F7498" s="23"/>
      <c r="G7498" s="23"/>
      <c r="H7498" s="24"/>
      <c r="I7498" s="24"/>
      <c r="J7498" s="24"/>
    </row>
    <row r="7499" spans="3:10" x14ac:dyDescent="0.25">
      <c r="C7499" s="23"/>
      <c r="D7499" s="23"/>
      <c r="E7499" s="23"/>
      <c r="F7499" s="23"/>
      <c r="G7499" s="23"/>
      <c r="H7499" s="24"/>
      <c r="I7499" s="24"/>
      <c r="J7499" s="24"/>
    </row>
    <row r="7500" spans="3:10" x14ac:dyDescent="0.25">
      <c r="C7500" s="23"/>
      <c r="D7500" s="23"/>
      <c r="E7500" s="23"/>
      <c r="F7500" s="23"/>
      <c r="G7500" s="23"/>
      <c r="H7500" s="24"/>
      <c r="I7500" s="24"/>
      <c r="J7500" s="24"/>
    </row>
    <row r="7501" spans="3:10" x14ac:dyDescent="0.25">
      <c r="C7501" s="23"/>
      <c r="D7501" s="23"/>
      <c r="E7501" s="23"/>
      <c r="F7501" s="23"/>
      <c r="G7501" s="23"/>
      <c r="H7501" s="24"/>
      <c r="I7501" s="24"/>
      <c r="J7501" s="24"/>
    </row>
    <row r="7502" spans="3:10" x14ac:dyDescent="0.25">
      <c r="C7502" s="23"/>
      <c r="D7502" s="23"/>
      <c r="E7502" s="23"/>
      <c r="F7502" s="23"/>
      <c r="G7502" s="23"/>
      <c r="H7502" s="24"/>
      <c r="I7502" s="24"/>
      <c r="J7502" s="24"/>
    </row>
    <row r="7503" spans="3:10" x14ac:dyDescent="0.25">
      <c r="C7503" s="23"/>
      <c r="D7503" s="23"/>
      <c r="E7503" s="23"/>
      <c r="F7503" s="23"/>
      <c r="G7503" s="23"/>
      <c r="H7503" s="24"/>
      <c r="I7503" s="24"/>
      <c r="J7503" s="24"/>
    </row>
    <row r="7504" spans="3:10" x14ac:dyDescent="0.25">
      <c r="C7504" s="23"/>
      <c r="D7504" s="23"/>
      <c r="E7504" s="23"/>
      <c r="F7504" s="23"/>
      <c r="G7504" s="23"/>
      <c r="H7504" s="24"/>
      <c r="I7504" s="24"/>
      <c r="J7504" s="24"/>
    </row>
    <row r="7505" spans="3:10" x14ac:dyDescent="0.25">
      <c r="C7505" s="23"/>
      <c r="D7505" s="23"/>
      <c r="E7505" s="23"/>
      <c r="F7505" s="23"/>
      <c r="G7505" s="23"/>
      <c r="H7505" s="24"/>
      <c r="I7505" s="24"/>
      <c r="J7505" s="24"/>
    </row>
    <row r="7506" spans="3:10" x14ac:dyDescent="0.25">
      <c r="C7506" s="23"/>
      <c r="D7506" s="23"/>
      <c r="E7506" s="23"/>
      <c r="F7506" s="23"/>
      <c r="G7506" s="23"/>
      <c r="H7506" s="24"/>
      <c r="I7506" s="24"/>
      <c r="J7506" s="24"/>
    </row>
    <row r="7507" spans="3:10" x14ac:dyDescent="0.25">
      <c r="C7507" s="23"/>
      <c r="D7507" s="23"/>
      <c r="E7507" s="23"/>
      <c r="F7507" s="23"/>
      <c r="G7507" s="23"/>
      <c r="H7507" s="24"/>
      <c r="I7507" s="24"/>
      <c r="J7507" s="24"/>
    </row>
    <row r="7508" spans="3:10" x14ac:dyDescent="0.25">
      <c r="C7508" s="23"/>
      <c r="D7508" s="23"/>
      <c r="E7508" s="23"/>
      <c r="F7508" s="23"/>
      <c r="G7508" s="23"/>
      <c r="H7508" s="24"/>
      <c r="I7508" s="24"/>
      <c r="J7508" s="24"/>
    </row>
    <row r="7509" spans="3:10" x14ac:dyDescent="0.25">
      <c r="C7509" s="23"/>
      <c r="D7509" s="23"/>
      <c r="E7509" s="23"/>
      <c r="F7509" s="23"/>
      <c r="G7509" s="23"/>
      <c r="H7509" s="24"/>
      <c r="I7509" s="24"/>
      <c r="J7509" s="24"/>
    </row>
    <row r="7510" spans="3:10" x14ac:dyDescent="0.25">
      <c r="C7510" s="23"/>
      <c r="D7510" s="23"/>
      <c r="E7510" s="23"/>
      <c r="F7510" s="23"/>
      <c r="G7510" s="23"/>
      <c r="H7510" s="24"/>
      <c r="I7510" s="24"/>
      <c r="J7510" s="24"/>
    </row>
    <row r="7511" spans="3:10" x14ac:dyDescent="0.25">
      <c r="C7511" s="23"/>
      <c r="D7511" s="23"/>
      <c r="E7511" s="23"/>
      <c r="F7511" s="23"/>
      <c r="G7511" s="23"/>
      <c r="H7511" s="24"/>
      <c r="I7511" s="24"/>
      <c r="J7511" s="24"/>
    </row>
    <row r="7512" spans="3:10" x14ac:dyDescent="0.25">
      <c r="C7512" s="23"/>
      <c r="D7512" s="23"/>
      <c r="E7512" s="23"/>
      <c r="F7512" s="23"/>
      <c r="G7512" s="23"/>
      <c r="H7512" s="24"/>
      <c r="I7512" s="24"/>
      <c r="J7512" s="24"/>
    </row>
    <row r="7513" spans="3:10" x14ac:dyDescent="0.25">
      <c r="C7513" s="23"/>
      <c r="D7513" s="23"/>
      <c r="E7513" s="23"/>
      <c r="F7513" s="23"/>
      <c r="G7513" s="23"/>
      <c r="H7513" s="24"/>
      <c r="I7513" s="24"/>
      <c r="J7513" s="24"/>
    </row>
    <row r="7514" spans="3:10" x14ac:dyDescent="0.25">
      <c r="C7514" s="23"/>
      <c r="D7514" s="23"/>
      <c r="E7514" s="23"/>
      <c r="F7514" s="23"/>
      <c r="G7514" s="23"/>
      <c r="H7514" s="24"/>
      <c r="I7514" s="24"/>
      <c r="J7514" s="24"/>
    </row>
    <row r="7515" spans="3:10" x14ac:dyDescent="0.25">
      <c r="C7515" s="23"/>
      <c r="D7515" s="23"/>
      <c r="E7515" s="23"/>
      <c r="F7515" s="23"/>
      <c r="G7515" s="23"/>
      <c r="H7515" s="24"/>
      <c r="I7515" s="24"/>
      <c r="J7515" s="24"/>
    </row>
    <row r="7516" spans="3:10" x14ac:dyDescent="0.25">
      <c r="C7516" s="23"/>
      <c r="D7516" s="23"/>
      <c r="E7516" s="23"/>
      <c r="F7516" s="23"/>
      <c r="G7516" s="23"/>
      <c r="H7516" s="24"/>
      <c r="I7516" s="24"/>
      <c r="J7516" s="24"/>
    </row>
    <row r="7517" spans="3:10" x14ac:dyDescent="0.25">
      <c r="C7517" s="23"/>
      <c r="D7517" s="23"/>
      <c r="E7517" s="23"/>
      <c r="F7517" s="23"/>
      <c r="G7517" s="23"/>
      <c r="H7517" s="24"/>
      <c r="I7517" s="24"/>
      <c r="J7517" s="24"/>
    </row>
    <row r="7518" spans="3:10" x14ac:dyDescent="0.25">
      <c r="C7518" s="23"/>
      <c r="D7518" s="23"/>
      <c r="E7518" s="23"/>
      <c r="F7518" s="23"/>
      <c r="G7518" s="23"/>
      <c r="H7518" s="24"/>
      <c r="I7518" s="24"/>
      <c r="J7518" s="24"/>
    </row>
    <row r="7519" spans="3:10" x14ac:dyDescent="0.25">
      <c r="C7519" s="23"/>
      <c r="D7519" s="23"/>
      <c r="E7519" s="23"/>
      <c r="F7519" s="23"/>
      <c r="G7519" s="23"/>
      <c r="H7519" s="24"/>
      <c r="I7519" s="24"/>
      <c r="J7519" s="24"/>
    </row>
    <row r="7520" spans="3:10" x14ac:dyDescent="0.25">
      <c r="C7520" s="23"/>
      <c r="D7520" s="23"/>
      <c r="E7520" s="23"/>
      <c r="F7520" s="23"/>
      <c r="G7520" s="23"/>
      <c r="H7520" s="24"/>
      <c r="I7520" s="24"/>
      <c r="J7520" s="24"/>
    </row>
    <row r="7521" spans="3:10" x14ac:dyDescent="0.25">
      <c r="C7521" s="23"/>
      <c r="D7521" s="23"/>
      <c r="E7521" s="23"/>
      <c r="F7521" s="23"/>
      <c r="G7521" s="23"/>
      <c r="H7521" s="24"/>
      <c r="I7521" s="24"/>
      <c r="J7521" s="24"/>
    </row>
    <row r="7522" spans="3:10" x14ac:dyDescent="0.25">
      <c r="C7522" s="23"/>
      <c r="D7522" s="23"/>
      <c r="E7522" s="23"/>
      <c r="F7522" s="23"/>
      <c r="G7522" s="23"/>
      <c r="H7522" s="24"/>
      <c r="I7522" s="24"/>
      <c r="J7522" s="24"/>
    </row>
    <row r="7523" spans="3:10" x14ac:dyDescent="0.25">
      <c r="C7523" s="23"/>
      <c r="D7523" s="23"/>
      <c r="E7523" s="23"/>
      <c r="F7523" s="23"/>
      <c r="G7523" s="23"/>
      <c r="H7523" s="24"/>
      <c r="I7523" s="24"/>
      <c r="J7523" s="24"/>
    </row>
    <row r="7524" spans="3:10" x14ac:dyDescent="0.25">
      <c r="C7524" s="23"/>
      <c r="D7524" s="23"/>
      <c r="E7524" s="23"/>
      <c r="F7524" s="23"/>
      <c r="G7524" s="23"/>
      <c r="H7524" s="24"/>
      <c r="I7524" s="24"/>
      <c r="J7524" s="24"/>
    </row>
    <row r="7525" spans="3:10" x14ac:dyDescent="0.25">
      <c r="C7525" s="23"/>
      <c r="D7525" s="23"/>
      <c r="E7525" s="23"/>
      <c r="F7525" s="23"/>
      <c r="G7525" s="23"/>
      <c r="H7525" s="24"/>
      <c r="I7525" s="24"/>
      <c r="J7525" s="24"/>
    </row>
    <row r="7526" spans="3:10" x14ac:dyDescent="0.25">
      <c r="C7526" s="23"/>
      <c r="D7526" s="23"/>
      <c r="E7526" s="23"/>
      <c r="F7526" s="23"/>
      <c r="G7526" s="23"/>
      <c r="H7526" s="24"/>
      <c r="I7526" s="24"/>
      <c r="J7526" s="24"/>
    </row>
    <row r="7527" spans="3:10" x14ac:dyDescent="0.25">
      <c r="C7527" s="23"/>
      <c r="D7527" s="23"/>
      <c r="E7527" s="23"/>
      <c r="F7527" s="23"/>
      <c r="G7527" s="23"/>
      <c r="H7527" s="24"/>
      <c r="I7527" s="24"/>
      <c r="J7527" s="24"/>
    </row>
    <row r="7528" spans="3:10" x14ac:dyDescent="0.25">
      <c r="C7528" s="23"/>
      <c r="D7528" s="23"/>
      <c r="E7528" s="23"/>
      <c r="F7528" s="23"/>
      <c r="G7528" s="23"/>
      <c r="H7528" s="24"/>
      <c r="I7528" s="24"/>
      <c r="J7528" s="24"/>
    </row>
    <row r="7529" spans="3:10" x14ac:dyDescent="0.25">
      <c r="C7529" s="23"/>
      <c r="D7529" s="23"/>
      <c r="E7529" s="23"/>
      <c r="F7529" s="23"/>
      <c r="G7529" s="23"/>
      <c r="H7529" s="24"/>
      <c r="I7529" s="24"/>
      <c r="J7529" s="24"/>
    </row>
    <row r="7530" spans="3:10" x14ac:dyDescent="0.25">
      <c r="C7530" s="23"/>
      <c r="D7530" s="23"/>
      <c r="E7530" s="23"/>
      <c r="F7530" s="23"/>
      <c r="G7530" s="23"/>
      <c r="H7530" s="24"/>
      <c r="I7530" s="24"/>
      <c r="J7530" s="24"/>
    </row>
    <row r="7531" spans="3:10" x14ac:dyDescent="0.25">
      <c r="C7531" s="23"/>
      <c r="D7531" s="23"/>
      <c r="E7531" s="23"/>
      <c r="F7531" s="23"/>
      <c r="G7531" s="23"/>
      <c r="H7531" s="24"/>
      <c r="I7531" s="24"/>
      <c r="J7531" s="24"/>
    </row>
    <row r="7532" spans="3:10" x14ac:dyDescent="0.25">
      <c r="C7532" s="23"/>
      <c r="D7532" s="23"/>
      <c r="E7532" s="23"/>
      <c r="F7532" s="23"/>
      <c r="G7532" s="23"/>
      <c r="H7532" s="24"/>
      <c r="I7532" s="24"/>
      <c r="J7532" s="24"/>
    </row>
    <row r="7533" spans="3:10" x14ac:dyDescent="0.25">
      <c r="C7533" s="23"/>
      <c r="D7533" s="23"/>
      <c r="E7533" s="23"/>
      <c r="F7533" s="23"/>
      <c r="G7533" s="23"/>
      <c r="H7533" s="24"/>
      <c r="I7533" s="24"/>
      <c r="J7533" s="24"/>
    </row>
    <row r="7534" spans="3:10" x14ac:dyDescent="0.25">
      <c r="C7534" s="23"/>
      <c r="D7534" s="23"/>
      <c r="E7534" s="23"/>
      <c r="F7534" s="23"/>
      <c r="G7534" s="23"/>
      <c r="H7534" s="24"/>
      <c r="I7534" s="24"/>
      <c r="J7534" s="24"/>
    </row>
    <row r="7535" spans="3:10" x14ac:dyDescent="0.25">
      <c r="C7535" s="23"/>
      <c r="D7535" s="23"/>
      <c r="E7535" s="23"/>
      <c r="F7535" s="23"/>
      <c r="G7535" s="23"/>
      <c r="H7535" s="24"/>
      <c r="I7535" s="24"/>
      <c r="J7535" s="24"/>
    </row>
    <row r="7536" spans="3:10" x14ac:dyDescent="0.25">
      <c r="C7536" s="23"/>
      <c r="D7536" s="23"/>
      <c r="E7536" s="23"/>
      <c r="F7536" s="23"/>
      <c r="G7536" s="23"/>
      <c r="H7536" s="24"/>
      <c r="I7536" s="24"/>
      <c r="J7536" s="24"/>
    </row>
    <row r="7537" spans="3:10" x14ac:dyDescent="0.25">
      <c r="C7537" s="23"/>
      <c r="D7537" s="23"/>
      <c r="E7537" s="23"/>
      <c r="F7537" s="23"/>
      <c r="G7537" s="23"/>
      <c r="H7537" s="24"/>
      <c r="I7537" s="24"/>
      <c r="J7537" s="24"/>
    </row>
    <row r="7538" spans="3:10" x14ac:dyDescent="0.25">
      <c r="C7538" s="23"/>
      <c r="D7538" s="23"/>
      <c r="E7538" s="23"/>
      <c r="F7538" s="23"/>
      <c r="G7538" s="23"/>
      <c r="H7538" s="24"/>
      <c r="I7538" s="24"/>
      <c r="J7538" s="24"/>
    </row>
    <row r="7539" spans="3:10" x14ac:dyDescent="0.25">
      <c r="C7539" s="23"/>
      <c r="D7539" s="23"/>
      <c r="E7539" s="23"/>
      <c r="F7539" s="23"/>
      <c r="G7539" s="23"/>
      <c r="H7539" s="24"/>
      <c r="I7539" s="24"/>
      <c r="J7539" s="24"/>
    </row>
    <row r="7540" spans="3:10" x14ac:dyDescent="0.25">
      <c r="C7540" s="23"/>
      <c r="D7540" s="23"/>
      <c r="E7540" s="23"/>
      <c r="F7540" s="23"/>
      <c r="G7540" s="23"/>
      <c r="H7540" s="24"/>
      <c r="I7540" s="24"/>
      <c r="J7540" s="24"/>
    </row>
    <row r="7541" spans="3:10" x14ac:dyDescent="0.25">
      <c r="C7541" s="23"/>
      <c r="D7541" s="23"/>
      <c r="E7541" s="23"/>
      <c r="F7541" s="23"/>
      <c r="G7541" s="23"/>
      <c r="H7541" s="24"/>
      <c r="I7541" s="24"/>
      <c r="J7541" s="24"/>
    </row>
    <row r="7542" spans="3:10" x14ac:dyDescent="0.25">
      <c r="C7542" s="23"/>
      <c r="D7542" s="23"/>
      <c r="E7542" s="23"/>
      <c r="F7542" s="23"/>
      <c r="G7542" s="23"/>
      <c r="H7542" s="24"/>
      <c r="I7542" s="24"/>
      <c r="J7542" s="24"/>
    </row>
    <row r="7543" spans="3:10" x14ac:dyDescent="0.25">
      <c r="C7543" s="23"/>
      <c r="D7543" s="23"/>
      <c r="E7543" s="23"/>
      <c r="F7543" s="23"/>
      <c r="G7543" s="23"/>
      <c r="H7543" s="24"/>
      <c r="I7543" s="24"/>
      <c r="J7543" s="24"/>
    </row>
    <row r="7544" spans="3:10" x14ac:dyDescent="0.25">
      <c r="C7544" s="23"/>
      <c r="D7544" s="23"/>
      <c r="E7544" s="23"/>
      <c r="F7544" s="23"/>
      <c r="G7544" s="23"/>
      <c r="H7544" s="24"/>
      <c r="I7544" s="24"/>
      <c r="J7544" s="24"/>
    </row>
    <row r="7545" spans="3:10" x14ac:dyDescent="0.25">
      <c r="C7545" s="23"/>
      <c r="D7545" s="23"/>
      <c r="E7545" s="23"/>
      <c r="F7545" s="23"/>
      <c r="G7545" s="23"/>
      <c r="H7545" s="24"/>
      <c r="I7545" s="24"/>
      <c r="J7545" s="24"/>
    </row>
    <row r="7546" spans="3:10" x14ac:dyDescent="0.25">
      <c r="C7546" s="23"/>
      <c r="D7546" s="23"/>
      <c r="E7546" s="23"/>
      <c r="F7546" s="23"/>
      <c r="G7546" s="23"/>
      <c r="H7546" s="24"/>
      <c r="I7546" s="24"/>
      <c r="J7546" s="24"/>
    </row>
    <row r="7547" spans="3:10" x14ac:dyDescent="0.25">
      <c r="C7547" s="23"/>
      <c r="D7547" s="23"/>
      <c r="E7547" s="23"/>
      <c r="F7547" s="23"/>
      <c r="G7547" s="23"/>
      <c r="H7547" s="24"/>
      <c r="I7547" s="24"/>
      <c r="J7547" s="24"/>
    </row>
    <row r="7548" spans="3:10" x14ac:dyDescent="0.25">
      <c r="C7548" s="23"/>
      <c r="D7548" s="23"/>
      <c r="E7548" s="23"/>
      <c r="F7548" s="23"/>
      <c r="G7548" s="23"/>
      <c r="H7548" s="24"/>
      <c r="I7548" s="24"/>
      <c r="J7548" s="24"/>
    </row>
    <row r="7549" spans="3:10" x14ac:dyDescent="0.25">
      <c r="C7549" s="23"/>
      <c r="D7549" s="23"/>
      <c r="E7549" s="23"/>
      <c r="F7549" s="23"/>
      <c r="G7549" s="23"/>
      <c r="H7549" s="24"/>
      <c r="I7549" s="24"/>
      <c r="J7549" s="24"/>
    </row>
    <row r="7550" spans="3:10" x14ac:dyDescent="0.25">
      <c r="C7550" s="23"/>
      <c r="D7550" s="23"/>
      <c r="E7550" s="23"/>
      <c r="F7550" s="23"/>
      <c r="G7550" s="23"/>
      <c r="H7550" s="24"/>
      <c r="I7550" s="24"/>
      <c r="J7550" s="24"/>
    </row>
    <row r="7551" spans="3:10" x14ac:dyDescent="0.25">
      <c r="C7551" s="23"/>
      <c r="D7551" s="23"/>
      <c r="E7551" s="23"/>
      <c r="F7551" s="23"/>
      <c r="G7551" s="23"/>
      <c r="H7551" s="24"/>
      <c r="I7551" s="24"/>
      <c r="J7551" s="24"/>
    </row>
    <row r="7552" spans="3:10" x14ac:dyDescent="0.25">
      <c r="C7552" s="23"/>
      <c r="D7552" s="23"/>
      <c r="E7552" s="23"/>
      <c r="F7552" s="23"/>
      <c r="G7552" s="23"/>
      <c r="H7552" s="24"/>
      <c r="I7552" s="24"/>
      <c r="J7552" s="24"/>
    </row>
    <row r="7553" spans="3:10" x14ac:dyDescent="0.25">
      <c r="C7553" s="23"/>
      <c r="D7553" s="23"/>
      <c r="E7553" s="23"/>
      <c r="F7553" s="23"/>
      <c r="G7553" s="23"/>
      <c r="H7553" s="24"/>
      <c r="I7553" s="24"/>
      <c r="J7553" s="24"/>
    </row>
    <row r="7554" spans="3:10" x14ac:dyDescent="0.25">
      <c r="C7554" s="23"/>
      <c r="D7554" s="23"/>
      <c r="E7554" s="23"/>
      <c r="F7554" s="23"/>
      <c r="G7554" s="23"/>
      <c r="H7554" s="24"/>
      <c r="I7554" s="24"/>
      <c r="J7554" s="24"/>
    </row>
    <row r="7555" spans="3:10" x14ac:dyDescent="0.25">
      <c r="C7555" s="23"/>
      <c r="D7555" s="23"/>
      <c r="E7555" s="23"/>
      <c r="F7555" s="23"/>
      <c r="G7555" s="23"/>
      <c r="H7555" s="24"/>
      <c r="I7555" s="24"/>
      <c r="J7555" s="24"/>
    </row>
    <row r="7556" spans="3:10" x14ac:dyDescent="0.25">
      <c r="C7556" s="23"/>
      <c r="D7556" s="23"/>
      <c r="E7556" s="23"/>
      <c r="F7556" s="23"/>
      <c r="G7556" s="23"/>
      <c r="H7556" s="24"/>
      <c r="I7556" s="24"/>
      <c r="J7556" s="24"/>
    </row>
    <row r="7557" spans="3:10" x14ac:dyDescent="0.25">
      <c r="C7557" s="23"/>
      <c r="D7557" s="23"/>
      <c r="E7557" s="23"/>
      <c r="F7557" s="23"/>
      <c r="G7557" s="23"/>
      <c r="H7557" s="24"/>
      <c r="I7557" s="24"/>
      <c r="J7557" s="24"/>
    </row>
    <row r="7558" spans="3:10" x14ac:dyDescent="0.25">
      <c r="C7558" s="23"/>
      <c r="D7558" s="23"/>
      <c r="E7558" s="23"/>
      <c r="F7558" s="23"/>
      <c r="G7558" s="23"/>
      <c r="H7558" s="24"/>
      <c r="I7558" s="24"/>
      <c r="J7558" s="24"/>
    </row>
    <row r="7559" spans="3:10" x14ac:dyDescent="0.25">
      <c r="C7559" s="23"/>
      <c r="D7559" s="23"/>
      <c r="E7559" s="23"/>
      <c r="F7559" s="23"/>
      <c r="G7559" s="23"/>
      <c r="H7559" s="24"/>
      <c r="I7559" s="24"/>
      <c r="J7559" s="24"/>
    </row>
    <row r="7560" spans="3:10" x14ac:dyDescent="0.25">
      <c r="C7560" s="23"/>
      <c r="D7560" s="23"/>
      <c r="E7560" s="23"/>
      <c r="F7560" s="23"/>
      <c r="G7560" s="23"/>
      <c r="H7560" s="24"/>
      <c r="I7560" s="24"/>
      <c r="J7560" s="24"/>
    </row>
    <row r="7561" spans="3:10" x14ac:dyDescent="0.25">
      <c r="C7561" s="23"/>
      <c r="D7561" s="23"/>
      <c r="E7561" s="23"/>
      <c r="F7561" s="23"/>
      <c r="G7561" s="23"/>
      <c r="H7561" s="24"/>
      <c r="I7561" s="24"/>
      <c r="J7561" s="24"/>
    </row>
    <row r="7562" spans="3:10" x14ac:dyDescent="0.25">
      <c r="C7562" s="23"/>
      <c r="D7562" s="23"/>
      <c r="E7562" s="23"/>
      <c r="F7562" s="23"/>
      <c r="G7562" s="23"/>
      <c r="H7562" s="24"/>
      <c r="I7562" s="24"/>
      <c r="J7562" s="24"/>
    </row>
    <row r="7563" spans="3:10" x14ac:dyDescent="0.25">
      <c r="C7563" s="23"/>
      <c r="D7563" s="23"/>
      <c r="E7563" s="23"/>
      <c r="F7563" s="23"/>
      <c r="G7563" s="23"/>
      <c r="H7563" s="24"/>
      <c r="I7563" s="24"/>
      <c r="J7563" s="24"/>
    </row>
    <row r="7564" spans="3:10" x14ac:dyDescent="0.25">
      <c r="C7564" s="23"/>
      <c r="D7564" s="23"/>
      <c r="E7564" s="23"/>
      <c r="F7564" s="23"/>
      <c r="G7564" s="23"/>
      <c r="H7564" s="24"/>
      <c r="I7564" s="24"/>
      <c r="J7564" s="24"/>
    </row>
    <row r="7565" spans="3:10" x14ac:dyDescent="0.25">
      <c r="C7565" s="23"/>
      <c r="D7565" s="23"/>
      <c r="E7565" s="23"/>
      <c r="F7565" s="23"/>
      <c r="G7565" s="23"/>
      <c r="H7565" s="24"/>
      <c r="I7565" s="24"/>
      <c r="J7565" s="24"/>
    </row>
    <row r="7566" spans="3:10" x14ac:dyDescent="0.25">
      <c r="C7566" s="23"/>
      <c r="D7566" s="23"/>
      <c r="E7566" s="23"/>
      <c r="F7566" s="23"/>
      <c r="G7566" s="23"/>
      <c r="H7566" s="24"/>
      <c r="I7566" s="24"/>
      <c r="J7566" s="24"/>
    </row>
    <row r="7567" spans="3:10" x14ac:dyDescent="0.25">
      <c r="C7567" s="23"/>
      <c r="D7567" s="23"/>
      <c r="E7567" s="23"/>
      <c r="F7567" s="23"/>
      <c r="G7567" s="23"/>
      <c r="H7567" s="24"/>
      <c r="I7567" s="24"/>
      <c r="J7567" s="24"/>
    </row>
    <row r="7568" spans="3:10" x14ac:dyDescent="0.25">
      <c r="C7568" s="23"/>
      <c r="D7568" s="23"/>
      <c r="E7568" s="23"/>
      <c r="F7568" s="23"/>
      <c r="G7568" s="23"/>
      <c r="H7568" s="24"/>
      <c r="I7568" s="24"/>
      <c r="J7568" s="24"/>
    </row>
    <row r="7569" spans="3:10" x14ac:dyDescent="0.25">
      <c r="C7569" s="23"/>
      <c r="D7569" s="23"/>
      <c r="E7569" s="23"/>
      <c r="F7569" s="23"/>
      <c r="G7569" s="23"/>
      <c r="H7569" s="24"/>
      <c r="I7569" s="24"/>
      <c r="J7569" s="24"/>
    </row>
    <row r="7570" spans="3:10" x14ac:dyDescent="0.25">
      <c r="C7570" s="23"/>
      <c r="D7570" s="23"/>
      <c r="E7570" s="23"/>
      <c r="F7570" s="23"/>
      <c r="G7570" s="23"/>
      <c r="H7570" s="24"/>
      <c r="I7570" s="24"/>
      <c r="J7570" s="24"/>
    </row>
    <row r="7571" spans="3:10" x14ac:dyDescent="0.25">
      <c r="C7571" s="23"/>
      <c r="D7571" s="23"/>
      <c r="E7571" s="23"/>
      <c r="F7571" s="23"/>
      <c r="G7571" s="23"/>
      <c r="H7571" s="24"/>
      <c r="I7571" s="24"/>
      <c r="J7571" s="24"/>
    </row>
    <row r="7572" spans="3:10" x14ac:dyDescent="0.25">
      <c r="C7572" s="23"/>
      <c r="D7572" s="23"/>
      <c r="E7572" s="23"/>
      <c r="F7572" s="23"/>
      <c r="G7572" s="23"/>
      <c r="H7572" s="24"/>
      <c r="I7572" s="24"/>
      <c r="J7572" s="24"/>
    </row>
    <row r="7573" spans="3:10" x14ac:dyDescent="0.25">
      <c r="C7573" s="23"/>
      <c r="D7573" s="23"/>
      <c r="E7573" s="23"/>
      <c r="F7573" s="23"/>
      <c r="G7573" s="23"/>
      <c r="H7573" s="24"/>
      <c r="I7573" s="24"/>
      <c r="J7573" s="24"/>
    </row>
    <row r="7574" spans="3:10" x14ac:dyDescent="0.25">
      <c r="C7574" s="23"/>
      <c r="D7574" s="23"/>
      <c r="E7574" s="23"/>
      <c r="F7574" s="23"/>
      <c r="G7574" s="23"/>
      <c r="H7574" s="24"/>
      <c r="I7574" s="24"/>
      <c r="J7574" s="24"/>
    </row>
    <row r="7575" spans="3:10" x14ac:dyDescent="0.25">
      <c r="C7575" s="23"/>
      <c r="D7575" s="23"/>
      <c r="E7575" s="23"/>
      <c r="F7575" s="23"/>
      <c r="G7575" s="23"/>
      <c r="H7575" s="24"/>
      <c r="I7575" s="24"/>
      <c r="J7575" s="24"/>
    </row>
    <row r="7576" spans="3:10" x14ac:dyDescent="0.25">
      <c r="C7576" s="23"/>
      <c r="D7576" s="23"/>
      <c r="E7576" s="23"/>
      <c r="F7576" s="23"/>
      <c r="G7576" s="23"/>
      <c r="H7576" s="24"/>
      <c r="I7576" s="24"/>
      <c r="J7576" s="24"/>
    </row>
    <row r="7577" spans="3:10" x14ac:dyDescent="0.25">
      <c r="C7577" s="23"/>
      <c r="D7577" s="23"/>
      <c r="E7577" s="23"/>
      <c r="F7577" s="23"/>
      <c r="G7577" s="23"/>
      <c r="H7577" s="24"/>
      <c r="I7577" s="24"/>
      <c r="J7577" s="24"/>
    </row>
    <row r="7578" spans="3:10" x14ac:dyDescent="0.25">
      <c r="C7578" s="23"/>
      <c r="D7578" s="23"/>
      <c r="E7578" s="23"/>
      <c r="F7578" s="23"/>
      <c r="G7578" s="23"/>
      <c r="H7578" s="24"/>
      <c r="I7578" s="24"/>
      <c r="J7578" s="24"/>
    </row>
    <row r="7579" spans="3:10" x14ac:dyDescent="0.25">
      <c r="C7579" s="23"/>
      <c r="D7579" s="23"/>
      <c r="E7579" s="23"/>
      <c r="F7579" s="23"/>
      <c r="G7579" s="23"/>
      <c r="H7579" s="24"/>
      <c r="I7579" s="24"/>
      <c r="J7579" s="24"/>
    </row>
    <row r="7580" spans="3:10" x14ac:dyDescent="0.25">
      <c r="C7580" s="23"/>
      <c r="D7580" s="23"/>
      <c r="E7580" s="23"/>
      <c r="F7580" s="23"/>
      <c r="G7580" s="23"/>
      <c r="H7580" s="24"/>
      <c r="I7580" s="24"/>
      <c r="J7580" s="24"/>
    </row>
    <row r="7581" spans="3:10" x14ac:dyDescent="0.25">
      <c r="C7581" s="23"/>
      <c r="D7581" s="23"/>
      <c r="E7581" s="23"/>
      <c r="F7581" s="23"/>
      <c r="G7581" s="23"/>
      <c r="H7581" s="24"/>
      <c r="I7581" s="24"/>
      <c r="J7581" s="24"/>
    </row>
    <row r="7582" spans="3:10" x14ac:dyDescent="0.25">
      <c r="C7582" s="23"/>
      <c r="D7582" s="23"/>
      <c r="E7582" s="23"/>
      <c r="F7582" s="23"/>
      <c r="G7582" s="23"/>
      <c r="H7582" s="24"/>
      <c r="I7582" s="24"/>
      <c r="J7582" s="24"/>
    </row>
    <row r="7583" spans="3:10" x14ac:dyDescent="0.25">
      <c r="C7583" s="23"/>
      <c r="D7583" s="23"/>
      <c r="E7583" s="23"/>
      <c r="F7583" s="23"/>
      <c r="G7583" s="23"/>
      <c r="H7583" s="24"/>
      <c r="I7583" s="24"/>
      <c r="J7583" s="24"/>
    </row>
    <row r="7584" spans="3:10" x14ac:dyDescent="0.25">
      <c r="C7584" s="23"/>
      <c r="D7584" s="23"/>
      <c r="E7584" s="23"/>
      <c r="F7584" s="23"/>
      <c r="G7584" s="23"/>
      <c r="H7584" s="24"/>
      <c r="I7584" s="24"/>
      <c r="J7584" s="24"/>
    </row>
    <row r="7585" spans="3:10" x14ac:dyDescent="0.25">
      <c r="C7585" s="23"/>
      <c r="D7585" s="23"/>
      <c r="E7585" s="23"/>
      <c r="F7585" s="23"/>
      <c r="G7585" s="23"/>
      <c r="H7585" s="24"/>
      <c r="I7585" s="24"/>
      <c r="J7585" s="24"/>
    </row>
    <row r="7586" spans="3:10" x14ac:dyDescent="0.25">
      <c r="C7586" s="23"/>
      <c r="D7586" s="23"/>
      <c r="E7586" s="23"/>
      <c r="F7586" s="23"/>
      <c r="G7586" s="23"/>
      <c r="H7586" s="24"/>
      <c r="I7586" s="24"/>
      <c r="J7586" s="24"/>
    </row>
    <row r="7587" spans="3:10" x14ac:dyDescent="0.25">
      <c r="C7587" s="23"/>
      <c r="D7587" s="23"/>
      <c r="E7587" s="23"/>
      <c r="F7587" s="23"/>
      <c r="G7587" s="23"/>
      <c r="H7587" s="24"/>
      <c r="I7587" s="24"/>
      <c r="J7587" s="24"/>
    </row>
    <row r="7588" spans="3:10" x14ac:dyDescent="0.25">
      <c r="C7588" s="23"/>
      <c r="D7588" s="23"/>
      <c r="E7588" s="23"/>
      <c r="F7588" s="23"/>
      <c r="G7588" s="23"/>
      <c r="H7588" s="24"/>
      <c r="I7588" s="24"/>
      <c r="J7588" s="24"/>
    </row>
    <row r="7589" spans="3:10" x14ac:dyDescent="0.25">
      <c r="C7589" s="23"/>
      <c r="D7589" s="23"/>
      <c r="E7589" s="23"/>
      <c r="F7589" s="23"/>
      <c r="G7589" s="23"/>
      <c r="H7589" s="24"/>
      <c r="I7589" s="24"/>
      <c r="J7589" s="24"/>
    </row>
    <row r="7590" spans="3:10" x14ac:dyDescent="0.25">
      <c r="C7590" s="23"/>
      <c r="D7590" s="23"/>
      <c r="E7590" s="23"/>
      <c r="F7590" s="23"/>
      <c r="G7590" s="23"/>
      <c r="H7590" s="24"/>
      <c r="I7590" s="24"/>
      <c r="J7590" s="24"/>
    </row>
    <row r="7591" spans="3:10" x14ac:dyDescent="0.25">
      <c r="C7591" s="23"/>
      <c r="D7591" s="23"/>
      <c r="E7591" s="23"/>
      <c r="F7591" s="23"/>
      <c r="G7591" s="23"/>
      <c r="H7591" s="24"/>
      <c r="I7591" s="24"/>
      <c r="J7591" s="24"/>
    </row>
    <row r="7592" spans="3:10" x14ac:dyDescent="0.25">
      <c r="C7592" s="23"/>
      <c r="D7592" s="23"/>
      <c r="E7592" s="23"/>
      <c r="F7592" s="23"/>
      <c r="G7592" s="23"/>
      <c r="H7592" s="24"/>
      <c r="I7592" s="24"/>
      <c r="J7592" s="24"/>
    </row>
    <row r="7593" spans="3:10" x14ac:dyDescent="0.25">
      <c r="C7593" s="23"/>
      <c r="D7593" s="23"/>
      <c r="E7593" s="23"/>
      <c r="F7593" s="23"/>
      <c r="G7593" s="23"/>
      <c r="H7593" s="24"/>
      <c r="I7593" s="24"/>
      <c r="J7593" s="24"/>
    </row>
    <row r="7594" spans="3:10" x14ac:dyDescent="0.25">
      <c r="C7594" s="23"/>
      <c r="D7594" s="23"/>
      <c r="E7594" s="23"/>
      <c r="F7594" s="23"/>
      <c r="G7594" s="23"/>
      <c r="H7594" s="24"/>
      <c r="I7594" s="24"/>
      <c r="J7594" s="24"/>
    </row>
    <row r="7595" spans="3:10" x14ac:dyDescent="0.25">
      <c r="C7595" s="23"/>
      <c r="D7595" s="23"/>
      <c r="E7595" s="23"/>
      <c r="F7595" s="23"/>
      <c r="G7595" s="23"/>
      <c r="H7595" s="24"/>
      <c r="I7595" s="24"/>
      <c r="J7595" s="24"/>
    </row>
    <row r="7596" spans="3:10" x14ac:dyDescent="0.25">
      <c r="C7596" s="23"/>
      <c r="D7596" s="23"/>
      <c r="E7596" s="23"/>
      <c r="F7596" s="23"/>
      <c r="G7596" s="23"/>
      <c r="H7596" s="24"/>
      <c r="I7596" s="24"/>
      <c r="J7596" s="24"/>
    </row>
    <row r="7597" spans="3:10" x14ac:dyDescent="0.25">
      <c r="C7597" s="23"/>
      <c r="D7597" s="23"/>
      <c r="E7597" s="23"/>
      <c r="F7597" s="23"/>
      <c r="G7597" s="23"/>
      <c r="H7597" s="24"/>
      <c r="I7597" s="24"/>
      <c r="J7597" s="24"/>
    </row>
    <row r="7598" spans="3:10" x14ac:dyDescent="0.25">
      <c r="C7598" s="23"/>
      <c r="D7598" s="23"/>
      <c r="E7598" s="23"/>
      <c r="F7598" s="23"/>
      <c r="G7598" s="23"/>
      <c r="H7598" s="24"/>
      <c r="I7598" s="24"/>
      <c r="J7598" s="24"/>
    </row>
    <row r="7599" spans="3:10" x14ac:dyDescent="0.25">
      <c r="C7599" s="23"/>
      <c r="D7599" s="23"/>
      <c r="E7599" s="23"/>
      <c r="F7599" s="23"/>
      <c r="G7599" s="23"/>
      <c r="H7599" s="24"/>
      <c r="I7599" s="24"/>
      <c r="J7599" s="24"/>
    </row>
    <row r="7600" spans="3:10" x14ac:dyDescent="0.25">
      <c r="C7600" s="23"/>
      <c r="D7600" s="23"/>
      <c r="E7600" s="23"/>
      <c r="F7600" s="23"/>
      <c r="G7600" s="23"/>
      <c r="H7600" s="24"/>
      <c r="I7600" s="24"/>
      <c r="J7600" s="24"/>
    </row>
    <row r="7601" spans="3:10" x14ac:dyDescent="0.25">
      <c r="C7601" s="23"/>
      <c r="D7601" s="23"/>
      <c r="E7601" s="23"/>
      <c r="F7601" s="23"/>
      <c r="G7601" s="23"/>
      <c r="H7601" s="24"/>
      <c r="I7601" s="24"/>
      <c r="J7601" s="24"/>
    </row>
    <row r="7602" spans="3:10" x14ac:dyDescent="0.25">
      <c r="C7602" s="23"/>
      <c r="D7602" s="23"/>
      <c r="E7602" s="23"/>
      <c r="F7602" s="23"/>
      <c r="G7602" s="23"/>
      <c r="H7602" s="24"/>
      <c r="I7602" s="24"/>
      <c r="J7602" s="24"/>
    </row>
    <row r="7603" spans="3:10" x14ac:dyDescent="0.25">
      <c r="C7603" s="23"/>
      <c r="D7603" s="23"/>
      <c r="E7603" s="23"/>
      <c r="F7603" s="23"/>
      <c r="G7603" s="23"/>
      <c r="H7603" s="24"/>
      <c r="I7603" s="24"/>
      <c r="J7603" s="24"/>
    </row>
    <row r="7604" spans="3:10" x14ac:dyDescent="0.25">
      <c r="C7604" s="23"/>
      <c r="D7604" s="23"/>
      <c r="E7604" s="23"/>
      <c r="F7604" s="23"/>
      <c r="G7604" s="23"/>
      <c r="H7604" s="24"/>
      <c r="I7604" s="24"/>
      <c r="J7604" s="24"/>
    </row>
    <row r="7605" spans="3:10" x14ac:dyDescent="0.25">
      <c r="C7605" s="23"/>
      <c r="D7605" s="23"/>
      <c r="E7605" s="23"/>
      <c r="F7605" s="23"/>
      <c r="G7605" s="23"/>
      <c r="H7605" s="24"/>
      <c r="I7605" s="24"/>
      <c r="J7605" s="24"/>
    </row>
    <row r="7606" spans="3:10" x14ac:dyDescent="0.25">
      <c r="C7606" s="23"/>
      <c r="D7606" s="23"/>
      <c r="E7606" s="23"/>
      <c r="F7606" s="23"/>
      <c r="G7606" s="23"/>
      <c r="H7606" s="24"/>
      <c r="I7606" s="24"/>
      <c r="J7606" s="24"/>
    </row>
    <row r="7607" spans="3:10" x14ac:dyDescent="0.25">
      <c r="C7607" s="23"/>
      <c r="D7607" s="23"/>
      <c r="E7607" s="23"/>
      <c r="F7607" s="23"/>
      <c r="G7607" s="23"/>
      <c r="H7607" s="24"/>
      <c r="I7607" s="24"/>
      <c r="J7607" s="24"/>
    </row>
    <row r="7608" spans="3:10" x14ac:dyDescent="0.25">
      <c r="C7608" s="23"/>
      <c r="D7608" s="23"/>
      <c r="E7608" s="23"/>
      <c r="F7608" s="23"/>
      <c r="G7608" s="23"/>
      <c r="H7608" s="24"/>
      <c r="I7608" s="24"/>
      <c r="J7608" s="24"/>
    </row>
    <row r="7609" spans="3:10" x14ac:dyDescent="0.25">
      <c r="C7609" s="23"/>
      <c r="D7609" s="23"/>
      <c r="E7609" s="23"/>
      <c r="F7609" s="23"/>
      <c r="G7609" s="23"/>
      <c r="H7609" s="24"/>
      <c r="I7609" s="24"/>
      <c r="J7609" s="24"/>
    </row>
    <row r="7610" spans="3:10" x14ac:dyDescent="0.25">
      <c r="C7610" s="23"/>
      <c r="D7610" s="23"/>
      <c r="E7610" s="23"/>
      <c r="F7610" s="23"/>
      <c r="G7610" s="23"/>
      <c r="H7610" s="24"/>
      <c r="I7610" s="24"/>
      <c r="J7610" s="24"/>
    </row>
    <row r="7611" spans="3:10" x14ac:dyDescent="0.25">
      <c r="C7611" s="23"/>
      <c r="D7611" s="23"/>
      <c r="E7611" s="23"/>
      <c r="F7611" s="23"/>
      <c r="G7611" s="23"/>
      <c r="H7611" s="24"/>
      <c r="I7611" s="24"/>
      <c r="J7611" s="24"/>
    </row>
    <row r="7612" spans="3:10" x14ac:dyDescent="0.25">
      <c r="C7612" s="23"/>
      <c r="D7612" s="23"/>
      <c r="E7612" s="23"/>
      <c r="F7612" s="23"/>
      <c r="G7612" s="23"/>
      <c r="H7612" s="24"/>
      <c r="I7612" s="24"/>
      <c r="J7612" s="24"/>
    </row>
    <row r="7613" spans="3:10" x14ac:dyDescent="0.25">
      <c r="C7613" s="23"/>
      <c r="D7613" s="23"/>
      <c r="E7613" s="23"/>
      <c r="F7613" s="23"/>
      <c r="G7613" s="23"/>
      <c r="H7613" s="24"/>
      <c r="I7613" s="24"/>
      <c r="J7613" s="24"/>
    </row>
    <row r="7614" spans="3:10" x14ac:dyDescent="0.25">
      <c r="C7614" s="23"/>
      <c r="D7614" s="23"/>
      <c r="E7614" s="23"/>
      <c r="F7614" s="23"/>
      <c r="G7614" s="23"/>
      <c r="H7614" s="24"/>
      <c r="I7614" s="24"/>
      <c r="J7614" s="24"/>
    </row>
    <row r="7615" spans="3:10" x14ac:dyDescent="0.25">
      <c r="C7615" s="23"/>
      <c r="D7615" s="23"/>
      <c r="E7615" s="23"/>
      <c r="F7615" s="23"/>
      <c r="G7615" s="23"/>
      <c r="H7615" s="24"/>
      <c r="I7615" s="24"/>
      <c r="J7615" s="24"/>
    </row>
    <row r="7616" spans="3:10" x14ac:dyDescent="0.25">
      <c r="C7616" s="23"/>
      <c r="D7616" s="23"/>
      <c r="E7616" s="23"/>
      <c r="F7616" s="23"/>
      <c r="G7616" s="23"/>
      <c r="H7616" s="24"/>
      <c r="I7616" s="24"/>
      <c r="J7616" s="24"/>
    </row>
    <row r="7617" spans="3:10" x14ac:dyDescent="0.25">
      <c r="C7617" s="23"/>
      <c r="D7617" s="23"/>
      <c r="E7617" s="23"/>
      <c r="F7617" s="23"/>
      <c r="G7617" s="23"/>
      <c r="H7617" s="24"/>
      <c r="I7617" s="24"/>
      <c r="J7617" s="24"/>
    </row>
    <row r="7618" spans="3:10" x14ac:dyDescent="0.25">
      <c r="C7618" s="23"/>
      <c r="D7618" s="23"/>
      <c r="E7618" s="23"/>
      <c r="F7618" s="23"/>
      <c r="G7618" s="23"/>
      <c r="H7618" s="24"/>
      <c r="I7618" s="24"/>
      <c r="J7618" s="24"/>
    </row>
    <row r="7619" spans="3:10" x14ac:dyDescent="0.25">
      <c r="C7619" s="23"/>
      <c r="D7619" s="23"/>
      <c r="E7619" s="23"/>
      <c r="F7619" s="23"/>
      <c r="G7619" s="23"/>
      <c r="H7619" s="24"/>
      <c r="I7619" s="24"/>
      <c r="J7619" s="24"/>
    </row>
    <row r="7620" spans="3:10" x14ac:dyDescent="0.25">
      <c r="C7620" s="23"/>
      <c r="D7620" s="23"/>
      <c r="E7620" s="23"/>
      <c r="F7620" s="23"/>
      <c r="G7620" s="23"/>
      <c r="H7620" s="24"/>
      <c r="I7620" s="24"/>
      <c r="J7620" s="24"/>
    </row>
    <row r="7621" spans="3:10" x14ac:dyDescent="0.25">
      <c r="C7621" s="23"/>
      <c r="D7621" s="23"/>
      <c r="E7621" s="23"/>
      <c r="F7621" s="23"/>
      <c r="G7621" s="23"/>
      <c r="H7621" s="24"/>
      <c r="I7621" s="24"/>
      <c r="J7621" s="24"/>
    </row>
    <row r="7622" spans="3:10" x14ac:dyDescent="0.25">
      <c r="C7622" s="23"/>
      <c r="D7622" s="23"/>
      <c r="E7622" s="23"/>
      <c r="F7622" s="23"/>
      <c r="G7622" s="23"/>
      <c r="H7622" s="24"/>
      <c r="I7622" s="24"/>
      <c r="J7622" s="24"/>
    </row>
    <row r="7623" spans="3:10" x14ac:dyDescent="0.25">
      <c r="C7623" s="23"/>
      <c r="D7623" s="23"/>
      <c r="E7623" s="23"/>
      <c r="F7623" s="23"/>
      <c r="G7623" s="23"/>
      <c r="H7623" s="24"/>
      <c r="I7623" s="24"/>
      <c r="J7623" s="24"/>
    </row>
    <row r="7624" spans="3:10" x14ac:dyDescent="0.25">
      <c r="C7624" s="23"/>
      <c r="D7624" s="23"/>
      <c r="E7624" s="23"/>
      <c r="F7624" s="23"/>
      <c r="G7624" s="23"/>
      <c r="H7624" s="24"/>
      <c r="I7624" s="24"/>
      <c r="J7624" s="24"/>
    </row>
    <row r="7625" spans="3:10" x14ac:dyDescent="0.25">
      <c r="C7625" s="23"/>
      <c r="D7625" s="23"/>
      <c r="E7625" s="23"/>
      <c r="F7625" s="23"/>
      <c r="G7625" s="23"/>
      <c r="H7625" s="24"/>
      <c r="I7625" s="24"/>
      <c r="J7625" s="24"/>
    </row>
    <row r="7626" spans="3:10" x14ac:dyDescent="0.25">
      <c r="C7626" s="23"/>
      <c r="D7626" s="23"/>
      <c r="E7626" s="23"/>
      <c r="F7626" s="23"/>
      <c r="G7626" s="23"/>
      <c r="H7626" s="24"/>
      <c r="I7626" s="24"/>
      <c r="J7626" s="24"/>
    </row>
    <row r="7627" spans="3:10" x14ac:dyDescent="0.25">
      <c r="C7627" s="23"/>
      <c r="D7627" s="23"/>
      <c r="E7627" s="23"/>
      <c r="F7627" s="23"/>
      <c r="G7627" s="23"/>
      <c r="H7627" s="24"/>
      <c r="I7627" s="24"/>
      <c r="J7627" s="24"/>
    </row>
    <row r="7628" spans="3:10" x14ac:dyDescent="0.25">
      <c r="C7628" s="23"/>
      <c r="D7628" s="23"/>
      <c r="E7628" s="23"/>
      <c r="F7628" s="23"/>
      <c r="G7628" s="23"/>
      <c r="H7628" s="24"/>
      <c r="I7628" s="24"/>
      <c r="J7628" s="24"/>
    </row>
    <row r="7629" spans="3:10" x14ac:dyDescent="0.25">
      <c r="C7629" s="23"/>
      <c r="D7629" s="23"/>
      <c r="E7629" s="23"/>
      <c r="F7629" s="23"/>
      <c r="G7629" s="23"/>
      <c r="H7629" s="24"/>
      <c r="I7629" s="24"/>
      <c r="J7629" s="24"/>
    </row>
    <row r="7630" spans="3:10" x14ac:dyDescent="0.25">
      <c r="C7630" s="23"/>
      <c r="D7630" s="23"/>
      <c r="E7630" s="23"/>
      <c r="F7630" s="23"/>
      <c r="G7630" s="23"/>
      <c r="H7630" s="24"/>
      <c r="I7630" s="24"/>
      <c r="J7630" s="24"/>
    </row>
    <row r="7631" spans="3:10" x14ac:dyDescent="0.25">
      <c r="C7631" s="23"/>
      <c r="D7631" s="23"/>
      <c r="E7631" s="23"/>
      <c r="F7631" s="23"/>
      <c r="G7631" s="23"/>
      <c r="H7631" s="24"/>
      <c r="I7631" s="24"/>
      <c r="J7631" s="24"/>
    </row>
    <row r="7632" spans="3:10" x14ac:dyDescent="0.25">
      <c r="C7632" s="23"/>
      <c r="D7632" s="23"/>
      <c r="E7632" s="23"/>
      <c r="F7632" s="23"/>
      <c r="G7632" s="23"/>
      <c r="H7632" s="24"/>
      <c r="I7632" s="24"/>
      <c r="J7632" s="24"/>
    </row>
    <row r="7633" spans="3:10" x14ac:dyDescent="0.25">
      <c r="C7633" s="23"/>
      <c r="D7633" s="23"/>
      <c r="E7633" s="23"/>
      <c r="F7633" s="23"/>
      <c r="G7633" s="23"/>
      <c r="H7633" s="24"/>
      <c r="I7633" s="24"/>
      <c r="J7633" s="24"/>
    </row>
    <row r="7634" spans="3:10" x14ac:dyDescent="0.25">
      <c r="C7634" s="23"/>
      <c r="D7634" s="23"/>
      <c r="E7634" s="23"/>
      <c r="F7634" s="23"/>
      <c r="G7634" s="23"/>
      <c r="H7634" s="24"/>
      <c r="I7634" s="24"/>
      <c r="J7634" s="24"/>
    </row>
    <row r="7635" spans="3:10" x14ac:dyDescent="0.25">
      <c r="C7635" s="23"/>
      <c r="D7635" s="23"/>
      <c r="E7635" s="23"/>
      <c r="F7635" s="23"/>
      <c r="G7635" s="23"/>
      <c r="H7635" s="24"/>
      <c r="I7635" s="24"/>
      <c r="J7635" s="24"/>
    </row>
    <row r="7636" spans="3:10" x14ac:dyDescent="0.25">
      <c r="C7636" s="23"/>
      <c r="D7636" s="23"/>
      <c r="E7636" s="23"/>
      <c r="F7636" s="23"/>
      <c r="G7636" s="23"/>
      <c r="H7636" s="24"/>
      <c r="I7636" s="24"/>
      <c r="J7636" s="24"/>
    </row>
    <row r="7637" spans="3:10" x14ac:dyDescent="0.25">
      <c r="C7637" s="23"/>
      <c r="D7637" s="23"/>
      <c r="E7637" s="23"/>
      <c r="F7637" s="23"/>
      <c r="G7637" s="23"/>
      <c r="H7637" s="24"/>
      <c r="I7637" s="24"/>
      <c r="J7637" s="24"/>
    </row>
    <row r="7638" spans="3:10" x14ac:dyDescent="0.25">
      <c r="C7638" s="23"/>
      <c r="D7638" s="23"/>
      <c r="E7638" s="23"/>
      <c r="F7638" s="23"/>
      <c r="G7638" s="23"/>
      <c r="H7638" s="24"/>
      <c r="I7638" s="24"/>
      <c r="J7638" s="24"/>
    </row>
    <row r="7639" spans="3:10" x14ac:dyDescent="0.25">
      <c r="C7639" s="23"/>
      <c r="D7639" s="23"/>
      <c r="E7639" s="23"/>
      <c r="F7639" s="23"/>
      <c r="G7639" s="23"/>
      <c r="H7639" s="24"/>
      <c r="I7639" s="24"/>
      <c r="J7639" s="24"/>
    </row>
    <row r="7640" spans="3:10" x14ac:dyDescent="0.25">
      <c r="C7640" s="23"/>
      <c r="D7640" s="23"/>
      <c r="E7640" s="23"/>
      <c r="F7640" s="23"/>
      <c r="G7640" s="23"/>
      <c r="H7640" s="24"/>
      <c r="I7640" s="24"/>
      <c r="J7640" s="24"/>
    </row>
    <row r="7641" spans="3:10" x14ac:dyDescent="0.25">
      <c r="C7641" s="23"/>
      <c r="D7641" s="23"/>
      <c r="E7641" s="23"/>
      <c r="F7641" s="23"/>
      <c r="G7641" s="23"/>
      <c r="H7641" s="24"/>
      <c r="I7641" s="24"/>
      <c r="J7641" s="24"/>
    </row>
    <row r="7642" spans="3:10" x14ac:dyDescent="0.25">
      <c r="C7642" s="23"/>
      <c r="D7642" s="23"/>
      <c r="E7642" s="23"/>
      <c r="F7642" s="23"/>
      <c r="G7642" s="23"/>
      <c r="H7642" s="24"/>
      <c r="I7642" s="24"/>
      <c r="J7642" s="24"/>
    </row>
    <row r="7643" spans="3:10" x14ac:dyDescent="0.25">
      <c r="C7643" s="23"/>
      <c r="D7643" s="23"/>
      <c r="E7643" s="23"/>
      <c r="F7643" s="23"/>
      <c r="G7643" s="23"/>
      <c r="H7643" s="24"/>
      <c r="I7643" s="24"/>
      <c r="J7643" s="24"/>
    </row>
    <row r="7644" spans="3:10" x14ac:dyDescent="0.25">
      <c r="C7644" s="23"/>
      <c r="D7644" s="23"/>
      <c r="E7644" s="23"/>
      <c r="F7644" s="23"/>
      <c r="G7644" s="23"/>
      <c r="H7644" s="24"/>
      <c r="I7644" s="24"/>
      <c r="J7644" s="24"/>
    </row>
    <row r="7645" spans="3:10" x14ac:dyDescent="0.25">
      <c r="C7645" s="23"/>
      <c r="D7645" s="23"/>
      <c r="E7645" s="23"/>
      <c r="F7645" s="23"/>
      <c r="G7645" s="23"/>
      <c r="H7645" s="24"/>
      <c r="I7645" s="24"/>
      <c r="J7645" s="24"/>
    </row>
    <row r="7646" spans="3:10" x14ac:dyDescent="0.25">
      <c r="C7646" s="23"/>
      <c r="D7646" s="23"/>
      <c r="E7646" s="23"/>
      <c r="F7646" s="23"/>
      <c r="G7646" s="23"/>
      <c r="H7646" s="24"/>
      <c r="I7646" s="24"/>
      <c r="J7646" s="24"/>
    </row>
    <row r="7647" spans="3:10" x14ac:dyDescent="0.25">
      <c r="C7647" s="23"/>
      <c r="D7647" s="23"/>
      <c r="E7647" s="23"/>
      <c r="F7647" s="23"/>
      <c r="G7647" s="23"/>
      <c r="H7647" s="24"/>
      <c r="I7647" s="24"/>
      <c r="J7647" s="24"/>
    </row>
    <row r="7648" spans="3:10" x14ac:dyDescent="0.25">
      <c r="C7648" s="23"/>
      <c r="D7648" s="23"/>
      <c r="E7648" s="23"/>
      <c r="F7648" s="23"/>
      <c r="G7648" s="23"/>
      <c r="H7648" s="24"/>
      <c r="I7648" s="24"/>
      <c r="J7648" s="24"/>
    </row>
    <row r="7649" spans="3:10" x14ac:dyDescent="0.25">
      <c r="C7649" s="23"/>
      <c r="D7649" s="23"/>
      <c r="E7649" s="23"/>
      <c r="F7649" s="23"/>
      <c r="G7649" s="23"/>
      <c r="H7649" s="24"/>
      <c r="I7649" s="24"/>
      <c r="J7649" s="24"/>
    </row>
    <row r="7650" spans="3:10" x14ac:dyDescent="0.25">
      <c r="C7650" s="23"/>
      <c r="D7650" s="23"/>
      <c r="E7650" s="23"/>
      <c r="F7650" s="23"/>
      <c r="G7650" s="23"/>
      <c r="H7650" s="24"/>
      <c r="I7650" s="24"/>
      <c r="J7650" s="24"/>
    </row>
    <row r="7651" spans="3:10" x14ac:dyDescent="0.25">
      <c r="C7651" s="23"/>
      <c r="D7651" s="23"/>
      <c r="E7651" s="23"/>
      <c r="F7651" s="23"/>
      <c r="G7651" s="23"/>
      <c r="H7651" s="24"/>
      <c r="I7651" s="24"/>
      <c r="J7651" s="24"/>
    </row>
    <row r="7652" spans="3:10" x14ac:dyDescent="0.25">
      <c r="C7652" s="23"/>
      <c r="D7652" s="23"/>
      <c r="E7652" s="23"/>
      <c r="F7652" s="23"/>
      <c r="G7652" s="23"/>
      <c r="H7652" s="24"/>
      <c r="I7652" s="24"/>
      <c r="J7652" s="24"/>
    </row>
    <row r="7653" spans="3:10" x14ac:dyDescent="0.25">
      <c r="C7653" s="23"/>
      <c r="D7653" s="23"/>
      <c r="E7653" s="23"/>
      <c r="F7653" s="23"/>
      <c r="G7653" s="23"/>
      <c r="H7653" s="24"/>
      <c r="I7653" s="24"/>
      <c r="J7653" s="24"/>
    </row>
    <row r="7654" spans="3:10" x14ac:dyDescent="0.25">
      <c r="C7654" s="23"/>
      <c r="D7654" s="23"/>
      <c r="E7654" s="23"/>
      <c r="F7654" s="23"/>
      <c r="G7654" s="23"/>
      <c r="H7654" s="24"/>
      <c r="I7654" s="24"/>
      <c r="J7654" s="24"/>
    </row>
    <row r="7655" spans="3:10" x14ac:dyDescent="0.25">
      <c r="C7655" s="23"/>
      <c r="D7655" s="23"/>
      <c r="E7655" s="23"/>
      <c r="F7655" s="23"/>
      <c r="G7655" s="23"/>
      <c r="H7655" s="24"/>
      <c r="I7655" s="24"/>
      <c r="J7655" s="24"/>
    </row>
    <row r="7656" spans="3:10" x14ac:dyDescent="0.25">
      <c r="C7656" s="23"/>
      <c r="D7656" s="23"/>
      <c r="E7656" s="23"/>
      <c r="F7656" s="23"/>
      <c r="G7656" s="23"/>
      <c r="H7656" s="24"/>
      <c r="I7656" s="24"/>
      <c r="J7656" s="24"/>
    </row>
    <row r="7657" spans="3:10" x14ac:dyDescent="0.25">
      <c r="C7657" s="23"/>
      <c r="D7657" s="23"/>
      <c r="E7657" s="23"/>
      <c r="F7657" s="23"/>
      <c r="G7657" s="23"/>
      <c r="H7657" s="24"/>
      <c r="I7657" s="24"/>
      <c r="J7657" s="24"/>
    </row>
    <row r="7658" spans="3:10" x14ac:dyDescent="0.25">
      <c r="C7658" s="23"/>
      <c r="D7658" s="23"/>
      <c r="E7658" s="23"/>
      <c r="F7658" s="23"/>
      <c r="G7658" s="23"/>
      <c r="H7658" s="24"/>
      <c r="I7658" s="24"/>
      <c r="J7658" s="24"/>
    </row>
    <row r="7659" spans="3:10" x14ac:dyDescent="0.25">
      <c r="C7659" s="23"/>
      <c r="D7659" s="23"/>
      <c r="E7659" s="23"/>
      <c r="F7659" s="23"/>
      <c r="G7659" s="23"/>
      <c r="H7659" s="24"/>
      <c r="I7659" s="24"/>
      <c r="J7659" s="24"/>
    </row>
    <row r="7660" spans="3:10" x14ac:dyDescent="0.25">
      <c r="C7660" s="23"/>
      <c r="D7660" s="23"/>
      <c r="E7660" s="23"/>
      <c r="F7660" s="23"/>
      <c r="G7660" s="23"/>
      <c r="H7660" s="24"/>
      <c r="I7660" s="24"/>
      <c r="J7660" s="24"/>
    </row>
    <row r="7661" spans="3:10" x14ac:dyDescent="0.25">
      <c r="C7661" s="23"/>
      <c r="D7661" s="23"/>
      <c r="E7661" s="23"/>
      <c r="F7661" s="23"/>
      <c r="G7661" s="23"/>
      <c r="H7661" s="24"/>
      <c r="I7661" s="24"/>
      <c r="J7661" s="24"/>
    </row>
    <row r="7662" spans="3:10" x14ac:dyDescent="0.25">
      <c r="C7662" s="23"/>
      <c r="D7662" s="23"/>
      <c r="E7662" s="23"/>
      <c r="F7662" s="23"/>
      <c r="G7662" s="23"/>
      <c r="H7662" s="24"/>
      <c r="I7662" s="24"/>
      <c r="J7662" s="24"/>
    </row>
    <row r="7663" spans="3:10" x14ac:dyDescent="0.25">
      <c r="C7663" s="23"/>
      <c r="D7663" s="23"/>
      <c r="E7663" s="23"/>
      <c r="F7663" s="23"/>
      <c r="G7663" s="23"/>
      <c r="H7663" s="24"/>
      <c r="I7663" s="24"/>
      <c r="J7663" s="24"/>
    </row>
    <row r="7664" spans="3:10" x14ac:dyDescent="0.25">
      <c r="C7664" s="23"/>
      <c r="D7664" s="23"/>
      <c r="E7664" s="23"/>
      <c r="F7664" s="23"/>
      <c r="G7664" s="23"/>
      <c r="H7664" s="24"/>
      <c r="I7664" s="24"/>
      <c r="J7664" s="24"/>
    </row>
    <row r="7665" spans="3:10" x14ac:dyDescent="0.25">
      <c r="C7665" s="23"/>
      <c r="D7665" s="23"/>
      <c r="E7665" s="23"/>
      <c r="F7665" s="23"/>
      <c r="G7665" s="23"/>
      <c r="H7665" s="24"/>
      <c r="I7665" s="24"/>
      <c r="J7665" s="24"/>
    </row>
    <row r="7666" spans="3:10" x14ac:dyDescent="0.25">
      <c r="C7666" s="23"/>
      <c r="D7666" s="23"/>
      <c r="E7666" s="23"/>
      <c r="F7666" s="23"/>
      <c r="G7666" s="23"/>
      <c r="H7666" s="24"/>
      <c r="I7666" s="24"/>
      <c r="J7666" s="24"/>
    </row>
    <row r="7667" spans="3:10" x14ac:dyDescent="0.25">
      <c r="C7667" s="23"/>
      <c r="D7667" s="23"/>
      <c r="E7667" s="23"/>
      <c r="F7667" s="23"/>
      <c r="G7667" s="23"/>
      <c r="H7667" s="24"/>
      <c r="I7667" s="24"/>
      <c r="J7667" s="24"/>
    </row>
    <row r="7668" spans="3:10" x14ac:dyDescent="0.25">
      <c r="C7668" s="23"/>
      <c r="D7668" s="23"/>
      <c r="E7668" s="23"/>
      <c r="F7668" s="23"/>
      <c r="G7668" s="23"/>
      <c r="H7668" s="24"/>
      <c r="I7668" s="24"/>
      <c r="J7668" s="24"/>
    </row>
    <row r="7669" spans="3:10" x14ac:dyDescent="0.25">
      <c r="C7669" s="23"/>
      <c r="D7669" s="23"/>
      <c r="E7669" s="23"/>
      <c r="F7669" s="23"/>
      <c r="G7669" s="23"/>
      <c r="H7669" s="24"/>
      <c r="I7669" s="24"/>
      <c r="J7669" s="24"/>
    </row>
    <row r="7670" spans="3:10" x14ac:dyDescent="0.25">
      <c r="C7670" s="23"/>
      <c r="D7670" s="23"/>
      <c r="E7670" s="23"/>
      <c r="F7670" s="23"/>
      <c r="G7670" s="23"/>
      <c r="H7670" s="24"/>
      <c r="I7670" s="24"/>
      <c r="J7670" s="24"/>
    </row>
    <row r="7671" spans="3:10" x14ac:dyDescent="0.25">
      <c r="C7671" s="23"/>
      <c r="D7671" s="23"/>
      <c r="E7671" s="23"/>
      <c r="F7671" s="23"/>
      <c r="G7671" s="23"/>
      <c r="H7671" s="24"/>
      <c r="I7671" s="24"/>
      <c r="J7671" s="24"/>
    </row>
    <row r="7672" spans="3:10" x14ac:dyDescent="0.25">
      <c r="C7672" s="23"/>
      <c r="D7672" s="23"/>
      <c r="E7672" s="23"/>
      <c r="F7672" s="23"/>
      <c r="G7672" s="23"/>
      <c r="H7672" s="24"/>
      <c r="I7672" s="24"/>
      <c r="J7672" s="24"/>
    </row>
    <row r="7673" spans="3:10" x14ac:dyDescent="0.25">
      <c r="C7673" s="23"/>
      <c r="D7673" s="23"/>
      <c r="E7673" s="23"/>
      <c r="F7673" s="23"/>
      <c r="G7673" s="23"/>
      <c r="H7673" s="24"/>
      <c r="I7673" s="24"/>
      <c r="J7673" s="24"/>
    </row>
    <row r="7674" spans="3:10" x14ac:dyDescent="0.25">
      <c r="C7674" s="23"/>
      <c r="D7674" s="23"/>
      <c r="E7674" s="23"/>
      <c r="F7674" s="23"/>
      <c r="G7674" s="23"/>
      <c r="H7674" s="24"/>
      <c r="I7674" s="24"/>
      <c r="J7674" s="24"/>
    </row>
    <row r="7675" spans="3:10" x14ac:dyDescent="0.25">
      <c r="C7675" s="23"/>
      <c r="D7675" s="23"/>
      <c r="E7675" s="23"/>
      <c r="F7675" s="23"/>
      <c r="G7675" s="23"/>
      <c r="H7675" s="24"/>
      <c r="I7675" s="24"/>
      <c r="J7675" s="24"/>
    </row>
    <row r="7676" spans="3:10" x14ac:dyDescent="0.25">
      <c r="C7676" s="23"/>
      <c r="D7676" s="23"/>
      <c r="E7676" s="23"/>
      <c r="F7676" s="23"/>
      <c r="G7676" s="23"/>
      <c r="H7676" s="24"/>
      <c r="I7676" s="24"/>
      <c r="J7676" s="24"/>
    </row>
    <row r="7677" spans="3:10" x14ac:dyDescent="0.25">
      <c r="C7677" s="23"/>
      <c r="D7677" s="23"/>
      <c r="E7677" s="23"/>
      <c r="F7677" s="23"/>
      <c r="G7677" s="23"/>
      <c r="H7677" s="24"/>
      <c r="I7677" s="24"/>
      <c r="J7677" s="24"/>
    </row>
    <row r="7678" spans="3:10" x14ac:dyDescent="0.25">
      <c r="C7678" s="23"/>
      <c r="D7678" s="23"/>
      <c r="E7678" s="23"/>
      <c r="F7678" s="23"/>
      <c r="G7678" s="23"/>
      <c r="H7678" s="24"/>
      <c r="I7678" s="24"/>
      <c r="J7678" s="24"/>
    </row>
    <row r="7679" spans="3:10" x14ac:dyDescent="0.25">
      <c r="C7679" s="23"/>
      <c r="D7679" s="23"/>
      <c r="E7679" s="23"/>
      <c r="F7679" s="23"/>
      <c r="G7679" s="23"/>
      <c r="H7679" s="24"/>
      <c r="I7679" s="24"/>
      <c r="J7679" s="24"/>
    </row>
    <row r="7680" spans="3:10" x14ac:dyDescent="0.25">
      <c r="C7680" s="23"/>
      <c r="D7680" s="23"/>
      <c r="E7680" s="23"/>
      <c r="F7680" s="23"/>
      <c r="G7680" s="23"/>
      <c r="H7680" s="24"/>
      <c r="I7680" s="24"/>
      <c r="J7680" s="24"/>
    </row>
    <row r="7681" spans="3:10" x14ac:dyDescent="0.25">
      <c r="C7681" s="23"/>
      <c r="D7681" s="23"/>
      <c r="E7681" s="23"/>
      <c r="F7681" s="23"/>
      <c r="G7681" s="23"/>
      <c r="H7681" s="24"/>
      <c r="I7681" s="24"/>
      <c r="J7681" s="24"/>
    </row>
    <row r="7682" spans="3:10" x14ac:dyDescent="0.25">
      <c r="C7682" s="23"/>
      <c r="D7682" s="23"/>
      <c r="E7682" s="23"/>
      <c r="F7682" s="23"/>
      <c r="G7682" s="23"/>
      <c r="H7682" s="24"/>
      <c r="I7682" s="24"/>
      <c r="J7682" s="24"/>
    </row>
    <row r="7683" spans="3:10" x14ac:dyDescent="0.25">
      <c r="C7683" s="23"/>
      <c r="D7683" s="23"/>
      <c r="E7683" s="23"/>
      <c r="F7683" s="23"/>
      <c r="G7683" s="23"/>
      <c r="H7683" s="24"/>
      <c r="I7683" s="24"/>
      <c r="J7683" s="24"/>
    </row>
    <row r="7684" spans="3:10" x14ac:dyDescent="0.25">
      <c r="C7684" s="23"/>
      <c r="D7684" s="23"/>
      <c r="E7684" s="23"/>
      <c r="F7684" s="23"/>
      <c r="G7684" s="23"/>
      <c r="H7684" s="24"/>
      <c r="I7684" s="24"/>
      <c r="J7684" s="24"/>
    </row>
    <row r="7685" spans="3:10" x14ac:dyDescent="0.25">
      <c r="C7685" s="23"/>
      <c r="D7685" s="23"/>
      <c r="E7685" s="23"/>
      <c r="F7685" s="23"/>
      <c r="G7685" s="23"/>
      <c r="H7685" s="24"/>
      <c r="I7685" s="24"/>
      <c r="J7685" s="24"/>
    </row>
    <row r="7686" spans="3:10" x14ac:dyDescent="0.25">
      <c r="C7686" s="23"/>
      <c r="D7686" s="23"/>
      <c r="E7686" s="23"/>
      <c r="F7686" s="23"/>
      <c r="G7686" s="23"/>
      <c r="H7686" s="24"/>
      <c r="I7686" s="24"/>
      <c r="J7686" s="24"/>
    </row>
    <row r="7687" spans="3:10" x14ac:dyDescent="0.25">
      <c r="C7687" s="23"/>
      <c r="D7687" s="23"/>
      <c r="E7687" s="23"/>
      <c r="F7687" s="23"/>
      <c r="G7687" s="23"/>
      <c r="H7687" s="24"/>
      <c r="I7687" s="24"/>
      <c r="J7687" s="24"/>
    </row>
    <row r="7688" spans="3:10" x14ac:dyDescent="0.25">
      <c r="C7688" s="23"/>
      <c r="D7688" s="23"/>
      <c r="E7688" s="23"/>
      <c r="F7688" s="23"/>
      <c r="G7688" s="23"/>
      <c r="H7688" s="24"/>
      <c r="I7688" s="24"/>
      <c r="J7688" s="24"/>
    </row>
    <row r="7689" spans="3:10" x14ac:dyDescent="0.25">
      <c r="C7689" s="23"/>
      <c r="D7689" s="23"/>
      <c r="E7689" s="23"/>
      <c r="F7689" s="23"/>
      <c r="G7689" s="23"/>
      <c r="H7689" s="24"/>
      <c r="I7689" s="24"/>
      <c r="J7689" s="24"/>
    </row>
    <row r="7690" spans="3:10" x14ac:dyDescent="0.25">
      <c r="C7690" s="23"/>
      <c r="D7690" s="23"/>
      <c r="E7690" s="23"/>
      <c r="F7690" s="23"/>
      <c r="G7690" s="23"/>
      <c r="H7690" s="24"/>
      <c r="I7690" s="24"/>
      <c r="J7690" s="24"/>
    </row>
    <row r="7691" spans="3:10" x14ac:dyDescent="0.25">
      <c r="C7691" s="23"/>
      <c r="D7691" s="23"/>
      <c r="E7691" s="23"/>
      <c r="F7691" s="23"/>
      <c r="G7691" s="23"/>
      <c r="H7691" s="24"/>
      <c r="I7691" s="24"/>
      <c r="J7691" s="24"/>
    </row>
    <row r="7692" spans="3:10" x14ac:dyDescent="0.25">
      <c r="C7692" s="23"/>
      <c r="D7692" s="23"/>
      <c r="E7692" s="23"/>
      <c r="F7692" s="23"/>
      <c r="G7692" s="23"/>
      <c r="H7692" s="24"/>
      <c r="I7692" s="24"/>
      <c r="J7692" s="24"/>
    </row>
    <row r="7693" spans="3:10" x14ac:dyDescent="0.25">
      <c r="C7693" s="23"/>
      <c r="D7693" s="23"/>
      <c r="E7693" s="23"/>
      <c r="F7693" s="23"/>
      <c r="G7693" s="23"/>
      <c r="H7693" s="24"/>
      <c r="I7693" s="24"/>
      <c r="J7693" s="24"/>
    </row>
    <row r="7694" spans="3:10" x14ac:dyDescent="0.25">
      <c r="C7694" s="23"/>
      <c r="D7694" s="23"/>
      <c r="E7694" s="23"/>
      <c r="F7694" s="23"/>
      <c r="G7694" s="23"/>
      <c r="H7694" s="24"/>
      <c r="I7694" s="24"/>
      <c r="J7694" s="24"/>
    </row>
    <row r="7695" spans="3:10" x14ac:dyDescent="0.25">
      <c r="C7695" s="23"/>
      <c r="D7695" s="23"/>
      <c r="E7695" s="23"/>
      <c r="F7695" s="23"/>
      <c r="G7695" s="23"/>
      <c r="H7695" s="24"/>
      <c r="I7695" s="24"/>
      <c r="J7695" s="24"/>
    </row>
    <row r="7696" spans="3:10" x14ac:dyDescent="0.25">
      <c r="C7696" s="23"/>
      <c r="D7696" s="23"/>
      <c r="E7696" s="23"/>
      <c r="F7696" s="23"/>
      <c r="G7696" s="23"/>
      <c r="H7696" s="24"/>
      <c r="I7696" s="24"/>
      <c r="J7696" s="24"/>
    </row>
    <row r="7697" spans="3:10" x14ac:dyDescent="0.25">
      <c r="C7697" s="23"/>
      <c r="D7697" s="23"/>
      <c r="E7697" s="23"/>
      <c r="F7697" s="23"/>
      <c r="G7697" s="23"/>
      <c r="H7697" s="24"/>
      <c r="I7697" s="24"/>
      <c r="J7697" s="24"/>
    </row>
    <row r="7698" spans="3:10" x14ac:dyDescent="0.25">
      <c r="C7698" s="23"/>
      <c r="D7698" s="23"/>
      <c r="E7698" s="23"/>
      <c r="F7698" s="23"/>
      <c r="G7698" s="23"/>
      <c r="H7698" s="24"/>
      <c r="I7698" s="24"/>
      <c r="J7698" s="24"/>
    </row>
    <row r="7699" spans="3:10" x14ac:dyDescent="0.25">
      <c r="C7699" s="23"/>
      <c r="D7699" s="23"/>
      <c r="E7699" s="23"/>
      <c r="F7699" s="23"/>
      <c r="G7699" s="23"/>
      <c r="H7699" s="24"/>
      <c r="I7699" s="24"/>
      <c r="J7699" s="24"/>
    </row>
    <row r="7700" spans="3:10" x14ac:dyDescent="0.25">
      <c r="C7700" s="23"/>
      <c r="D7700" s="23"/>
      <c r="E7700" s="23"/>
      <c r="F7700" s="23"/>
      <c r="G7700" s="23"/>
      <c r="H7700" s="24"/>
      <c r="I7700" s="24"/>
      <c r="J7700" s="24"/>
    </row>
    <row r="7701" spans="3:10" x14ac:dyDescent="0.25">
      <c r="C7701" s="23"/>
      <c r="D7701" s="23"/>
      <c r="E7701" s="23"/>
      <c r="F7701" s="23"/>
      <c r="G7701" s="23"/>
      <c r="H7701" s="24"/>
      <c r="I7701" s="24"/>
      <c r="J7701" s="24"/>
    </row>
    <row r="7702" spans="3:10" x14ac:dyDescent="0.25">
      <c r="C7702" s="23"/>
      <c r="D7702" s="23"/>
      <c r="E7702" s="23"/>
      <c r="F7702" s="23"/>
      <c r="G7702" s="23"/>
      <c r="H7702" s="24"/>
      <c r="I7702" s="24"/>
      <c r="J7702" s="24"/>
    </row>
    <row r="7703" spans="3:10" x14ac:dyDescent="0.25">
      <c r="C7703" s="23"/>
      <c r="D7703" s="23"/>
      <c r="E7703" s="23"/>
      <c r="F7703" s="23"/>
      <c r="G7703" s="23"/>
      <c r="H7703" s="24"/>
      <c r="I7703" s="24"/>
      <c r="J7703" s="24"/>
    </row>
    <row r="7704" spans="3:10" x14ac:dyDescent="0.25">
      <c r="C7704" s="23"/>
      <c r="D7704" s="23"/>
      <c r="E7704" s="23"/>
      <c r="F7704" s="23"/>
      <c r="G7704" s="23"/>
      <c r="H7704" s="24"/>
      <c r="I7704" s="24"/>
      <c r="J7704" s="24"/>
    </row>
    <row r="7705" spans="3:10" x14ac:dyDescent="0.25">
      <c r="C7705" s="23"/>
      <c r="D7705" s="23"/>
      <c r="E7705" s="23"/>
      <c r="F7705" s="23"/>
      <c r="G7705" s="23"/>
      <c r="H7705" s="24"/>
      <c r="I7705" s="24"/>
      <c r="J7705" s="24"/>
    </row>
    <row r="7706" spans="3:10" x14ac:dyDescent="0.25">
      <c r="C7706" s="23"/>
      <c r="D7706" s="23"/>
      <c r="E7706" s="23"/>
      <c r="F7706" s="23"/>
      <c r="G7706" s="23"/>
      <c r="H7706" s="24"/>
      <c r="I7706" s="24"/>
      <c r="J7706" s="24"/>
    </row>
    <row r="7707" spans="3:10" x14ac:dyDescent="0.25">
      <c r="C7707" s="23"/>
      <c r="D7707" s="23"/>
      <c r="E7707" s="23"/>
      <c r="F7707" s="23"/>
      <c r="G7707" s="23"/>
      <c r="H7707" s="24"/>
      <c r="I7707" s="24"/>
      <c r="J7707" s="24"/>
    </row>
    <row r="7708" spans="3:10" x14ac:dyDescent="0.25">
      <c r="C7708" s="23"/>
      <c r="D7708" s="23"/>
      <c r="E7708" s="23"/>
      <c r="F7708" s="23"/>
      <c r="G7708" s="23"/>
      <c r="H7708" s="24"/>
      <c r="I7708" s="24"/>
      <c r="J7708" s="24"/>
    </row>
    <row r="7709" spans="3:10" x14ac:dyDescent="0.25">
      <c r="C7709" s="23"/>
      <c r="D7709" s="23"/>
      <c r="E7709" s="23"/>
      <c r="F7709" s="23"/>
      <c r="G7709" s="23"/>
      <c r="H7709" s="24"/>
      <c r="I7709" s="24"/>
      <c r="J7709" s="24"/>
    </row>
    <row r="7710" spans="3:10" x14ac:dyDescent="0.25">
      <c r="C7710" s="23"/>
      <c r="D7710" s="23"/>
      <c r="E7710" s="23"/>
      <c r="F7710" s="23"/>
      <c r="G7710" s="23"/>
      <c r="H7710" s="24"/>
      <c r="I7710" s="24"/>
      <c r="J7710" s="24"/>
    </row>
    <row r="7711" spans="3:10" x14ac:dyDescent="0.25">
      <c r="C7711" s="23"/>
      <c r="D7711" s="23"/>
      <c r="E7711" s="23"/>
      <c r="F7711" s="23"/>
      <c r="G7711" s="23"/>
      <c r="H7711" s="24"/>
      <c r="I7711" s="24"/>
      <c r="J7711" s="24"/>
    </row>
    <row r="7712" spans="3:10" x14ac:dyDescent="0.25">
      <c r="C7712" s="23"/>
      <c r="D7712" s="23"/>
      <c r="E7712" s="23"/>
      <c r="F7712" s="23"/>
      <c r="G7712" s="23"/>
      <c r="H7712" s="24"/>
      <c r="I7712" s="24"/>
      <c r="J7712" s="24"/>
    </row>
    <row r="7713" spans="3:10" x14ac:dyDescent="0.25">
      <c r="C7713" s="23"/>
      <c r="D7713" s="23"/>
      <c r="E7713" s="23"/>
      <c r="F7713" s="23"/>
      <c r="G7713" s="23"/>
      <c r="H7713" s="24"/>
      <c r="I7713" s="24"/>
      <c r="J7713" s="24"/>
    </row>
    <row r="7714" spans="3:10" x14ac:dyDescent="0.25">
      <c r="C7714" s="23"/>
      <c r="D7714" s="23"/>
      <c r="E7714" s="23"/>
      <c r="F7714" s="23"/>
      <c r="G7714" s="23"/>
      <c r="H7714" s="24"/>
      <c r="I7714" s="24"/>
      <c r="J7714" s="24"/>
    </row>
    <row r="7715" spans="3:10" x14ac:dyDescent="0.25">
      <c r="C7715" s="23"/>
      <c r="D7715" s="23"/>
      <c r="E7715" s="23"/>
      <c r="F7715" s="23"/>
      <c r="G7715" s="23"/>
      <c r="H7715" s="24"/>
      <c r="I7715" s="24"/>
      <c r="J7715" s="24"/>
    </row>
    <row r="7716" spans="3:10" x14ac:dyDescent="0.25">
      <c r="C7716" s="23"/>
      <c r="D7716" s="23"/>
      <c r="E7716" s="23"/>
      <c r="F7716" s="23"/>
      <c r="G7716" s="23"/>
      <c r="H7716" s="24"/>
      <c r="I7716" s="24"/>
      <c r="J7716" s="24"/>
    </row>
    <row r="7717" spans="3:10" x14ac:dyDescent="0.25">
      <c r="C7717" s="23"/>
      <c r="D7717" s="23"/>
      <c r="E7717" s="23"/>
      <c r="F7717" s="23"/>
      <c r="G7717" s="23"/>
      <c r="H7717" s="24"/>
      <c r="I7717" s="24"/>
      <c r="J7717" s="24"/>
    </row>
    <row r="7718" spans="3:10" x14ac:dyDescent="0.25">
      <c r="C7718" s="23"/>
      <c r="D7718" s="23"/>
      <c r="E7718" s="23"/>
      <c r="F7718" s="23"/>
      <c r="G7718" s="23"/>
      <c r="H7718" s="24"/>
      <c r="I7718" s="24"/>
      <c r="J7718" s="24"/>
    </row>
    <row r="7719" spans="3:10" x14ac:dyDescent="0.25">
      <c r="C7719" s="23"/>
      <c r="D7719" s="23"/>
      <c r="E7719" s="23"/>
      <c r="F7719" s="23"/>
      <c r="G7719" s="23"/>
      <c r="H7719" s="24"/>
      <c r="I7719" s="24"/>
      <c r="J7719" s="24"/>
    </row>
    <row r="7720" spans="3:10" x14ac:dyDescent="0.25">
      <c r="C7720" s="23"/>
      <c r="D7720" s="23"/>
      <c r="E7720" s="23"/>
      <c r="F7720" s="23"/>
      <c r="G7720" s="23"/>
      <c r="H7720" s="24"/>
      <c r="I7720" s="24"/>
      <c r="J7720" s="24"/>
    </row>
    <row r="7721" spans="3:10" x14ac:dyDescent="0.25">
      <c r="C7721" s="23"/>
      <c r="D7721" s="23"/>
      <c r="E7721" s="23"/>
      <c r="F7721" s="23"/>
      <c r="G7721" s="23"/>
      <c r="H7721" s="24"/>
      <c r="I7721" s="24"/>
      <c r="J7721" s="24"/>
    </row>
    <row r="7722" spans="3:10" x14ac:dyDescent="0.25">
      <c r="C7722" s="23"/>
      <c r="D7722" s="23"/>
      <c r="E7722" s="23"/>
      <c r="F7722" s="23"/>
      <c r="G7722" s="23"/>
      <c r="H7722" s="24"/>
      <c r="I7722" s="24"/>
      <c r="J7722" s="24"/>
    </row>
    <row r="7723" spans="3:10" x14ac:dyDescent="0.25">
      <c r="C7723" s="23"/>
      <c r="D7723" s="23"/>
      <c r="E7723" s="23"/>
      <c r="F7723" s="23"/>
      <c r="G7723" s="23"/>
      <c r="H7723" s="24"/>
      <c r="I7723" s="24"/>
      <c r="J7723" s="24"/>
    </row>
    <row r="7724" spans="3:10" x14ac:dyDescent="0.25">
      <c r="C7724" s="23"/>
      <c r="D7724" s="23"/>
      <c r="E7724" s="23"/>
      <c r="F7724" s="23"/>
      <c r="G7724" s="23"/>
      <c r="H7724" s="24"/>
      <c r="I7724" s="24"/>
      <c r="J7724" s="24"/>
    </row>
    <row r="7725" spans="3:10" x14ac:dyDescent="0.25">
      <c r="C7725" s="23"/>
      <c r="D7725" s="23"/>
      <c r="E7725" s="23"/>
      <c r="F7725" s="23"/>
      <c r="G7725" s="23"/>
      <c r="H7725" s="24"/>
      <c r="I7725" s="24"/>
      <c r="J7725" s="24"/>
    </row>
    <row r="7726" spans="3:10" x14ac:dyDescent="0.25">
      <c r="C7726" s="23"/>
      <c r="D7726" s="23"/>
      <c r="E7726" s="23"/>
      <c r="F7726" s="23"/>
      <c r="G7726" s="23"/>
      <c r="H7726" s="24"/>
      <c r="I7726" s="24"/>
      <c r="J7726" s="24"/>
    </row>
    <row r="7727" spans="3:10" x14ac:dyDescent="0.25">
      <c r="C7727" s="23"/>
      <c r="D7727" s="23"/>
      <c r="E7727" s="23"/>
      <c r="F7727" s="23"/>
      <c r="G7727" s="23"/>
      <c r="H7727" s="24"/>
      <c r="I7727" s="24"/>
      <c r="J7727" s="24"/>
    </row>
    <row r="7728" spans="3:10" x14ac:dyDescent="0.25">
      <c r="C7728" s="23"/>
      <c r="D7728" s="23"/>
      <c r="E7728" s="23"/>
      <c r="F7728" s="23"/>
      <c r="G7728" s="23"/>
      <c r="H7728" s="24"/>
      <c r="I7728" s="24"/>
      <c r="J7728" s="24"/>
    </row>
    <row r="7729" spans="3:10" x14ac:dyDescent="0.25">
      <c r="C7729" s="23"/>
      <c r="D7729" s="23"/>
      <c r="E7729" s="23"/>
      <c r="F7729" s="23"/>
      <c r="G7729" s="23"/>
      <c r="H7729" s="24"/>
      <c r="I7729" s="24"/>
      <c r="J7729" s="24"/>
    </row>
    <row r="7730" spans="3:10" x14ac:dyDescent="0.25">
      <c r="C7730" s="23"/>
      <c r="D7730" s="23"/>
      <c r="E7730" s="23"/>
      <c r="F7730" s="23"/>
      <c r="G7730" s="23"/>
      <c r="H7730" s="24"/>
      <c r="I7730" s="24"/>
      <c r="J7730" s="24"/>
    </row>
    <row r="7731" spans="3:10" x14ac:dyDescent="0.25">
      <c r="C7731" s="23"/>
      <c r="D7731" s="23"/>
      <c r="E7731" s="23"/>
      <c r="F7731" s="23"/>
      <c r="G7731" s="23"/>
      <c r="H7731" s="24"/>
      <c r="I7731" s="24"/>
      <c r="J7731" s="24"/>
    </row>
    <row r="7732" spans="3:10" x14ac:dyDescent="0.25">
      <c r="C7732" s="23"/>
      <c r="D7732" s="23"/>
      <c r="E7732" s="23"/>
      <c r="F7732" s="23"/>
      <c r="G7732" s="23"/>
      <c r="H7732" s="24"/>
      <c r="I7732" s="24"/>
      <c r="J7732" s="24"/>
    </row>
    <row r="7733" spans="3:10" x14ac:dyDescent="0.25">
      <c r="C7733" s="23"/>
      <c r="D7733" s="23"/>
      <c r="E7733" s="23"/>
      <c r="F7733" s="23"/>
      <c r="G7733" s="23"/>
      <c r="H7733" s="24"/>
      <c r="I7733" s="24"/>
      <c r="J7733" s="24"/>
    </row>
    <row r="7734" spans="3:10" x14ac:dyDescent="0.25">
      <c r="C7734" s="23"/>
      <c r="D7734" s="23"/>
      <c r="E7734" s="23"/>
      <c r="F7734" s="23"/>
      <c r="G7734" s="23"/>
      <c r="H7734" s="24"/>
      <c r="I7734" s="24"/>
      <c r="J7734" s="24"/>
    </row>
    <row r="7735" spans="3:10" x14ac:dyDescent="0.25">
      <c r="C7735" s="23"/>
      <c r="D7735" s="23"/>
      <c r="E7735" s="23"/>
      <c r="F7735" s="23"/>
      <c r="G7735" s="23"/>
      <c r="H7735" s="24"/>
      <c r="I7735" s="24"/>
      <c r="J7735" s="24"/>
    </row>
    <row r="7736" spans="3:10" x14ac:dyDescent="0.25">
      <c r="C7736" s="23"/>
      <c r="D7736" s="23"/>
      <c r="E7736" s="23"/>
      <c r="F7736" s="23"/>
      <c r="G7736" s="23"/>
      <c r="H7736" s="24"/>
      <c r="I7736" s="24"/>
      <c r="J7736" s="24"/>
    </row>
    <row r="7737" spans="3:10" x14ac:dyDescent="0.25">
      <c r="C7737" s="23"/>
      <c r="D7737" s="23"/>
      <c r="E7737" s="23"/>
      <c r="F7737" s="23"/>
      <c r="G7737" s="23"/>
      <c r="H7737" s="24"/>
      <c r="I7737" s="24"/>
      <c r="J7737" s="24"/>
    </row>
    <row r="7738" spans="3:10" x14ac:dyDescent="0.25">
      <c r="C7738" s="23"/>
      <c r="D7738" s="23"/>
      <c r="E7738" s="23"/>
      <c r="F7738" s="23"/>
      <c r="G7738" s="23"/>
      <c r="H7738" s="24"/>
      <c r="I7738" s="24"/>
      <c r="J7738" s="24"/>
    </row>
    <row r="7739" spans="3:10" x14ac:dyDescent="0.25">
      <c r="C7739" s="23"/>
      <c r="D7739" s="23"/>
      <c r="E7739" s="23"/>
      <c r="F7739" s="23"/>
      <c r="G7739" s="23"/>
      <c r="H7739" s="24"/>
      <c r="I7739" s="24"/>
      <c r="J7739" s="24"/>
    </row>
    <row r="7740" spans="3:10" x14ac:dyDescent="0.25">
      <c r="C7740" s="23"/>
      <c r="D7740" s="23"/>
      <c r="E7740" s="23"/>
      <c r="F7740" s="23"/>
      <c r="G7740" s="23"/>
      <c r="H7740" s="24"/>
      <c r="I7740" s="24"/>
      <c r="J7740" s="24"/>
    </row>
    <row r="7741" spans="3:10" x14ac:dyDescent="0.25">
      <c r="C7741" s="23"/>
      <c r="D7741" s="23"/>
      <c r="E7741" s="23"/>
      <c r="F7741" s="23"/>
      <c r="G7741" s="23"/>
      <c r="H7741" s="24"/>
      <c r="I7741" s="24"/>
      <c r="J7741" s="24"/>
    </row>
    <row r="7742" spans="3:10" x14ac:dyDescent="0.25">
      <c r="C7742" s="23"/>
      <c r="D7742" s="23"/>
      <c r="E7742" s="23"/>
      <c r="F7742" s="23"/>
      <c r="G7742" s="23"/>
      <c r="H7742" s="24"/>
      <c r="I7742" s="24"/>
      <c r="J7742" s="24"/>
    </row>
    <row r="7743" spans="3:10" x14ac:dyDescent="0.25">
      <c r="C7743" s="23"/>
      <c r="D7743" s="23"/>
      <c r="E7743" s="23"/>
      <c r="F7743" s="23"/>
      <c r="G7743" s="23"/>
      <c r="H7743" s="24"/>
      <c r="I7743" s="24"/>
      <c r="J7743" s="24"/>
    </row>
    <row r="7744" spans="3:10" x14ac:dyDescent="0.25">
      <c r="C7744" s="23"/>
      <c r="D7744" s="23"/>
      <c r="E7744" s="23"/>
      <c r="F7744" s="23"/>
      <c r="G7744" s="23"/>
      <c r="H7744" s="24"/>
      <c r="I7744" s="24"/>
      <c r="J7744" s="24"/>
    </row>
    <row r="7745" spans="3:10" x14ac:dyDescent="0.25">
      <c r="C7745" s="23"/>
      <c r="D7745" s="23"/>
      <c r="E7745" s="23"/>
      <c r="F7745" s="23"/>
      <c r="G7745" s="23"/>
      <c r="H7745" s="24"/>
      <c r="I7745" s="24"/>
      <c r="J7745" s="24"/>
    </row>
    <row r="7746" spans="3:10" x14ac:dyDescent="0.25">
      <c r="C7746" s="23"/>
      <c r="D7746" s="23"/>
      <c r="E7746" s="23"/>
      <c r="F7746" s="23"/>
      <c r="G7746" s="23"/>
      <c r="H7746" s="24"/>
      <c r="I7746" s="24"/>
      <c r="J7746" s="24"/>
    </row>
    <row r="7747" spans="3:10" x14ac:dyDescent="0.25">
      <c r="C7747" s="23"/>
      <c r="D7747" s="23"/>
      <c r="E7747" s="23"/>
      <c r="F7747" s="23"/>
      <c r="G7747" s="23"/>
      <c r="H7747" s="24"/>
      <c r="I7747" s="24"/>
      <c r="J7747" s="24"/>
    </row>
    <row r="7748" spans="3:10" x14ac:dyDescent="0.25">
      <c r="C7748" s="23"/>
      <c r="D7748" s="23"/>
      <c r="E7748" s="23"/>
      <c r="F7748" s="23"/>
      <c r="G7748" s="23"/>
      <c r="H7748" s="24"/>
      <c r="I7748" s="24"/>
      <c r="J7748" s="24"/>
    </row>
    <row r="7749" spans="3:10" x14ac:dyDescent="0.25">
      <c r="C7749" s="23"/>
      <c r="D7749" s="23"/>
      <c r="E7749" s="23"/>
      <c r="F7749" s="23"/>
      <c r="G7749" s="23"/>
      <c r="H7749" s="24"/>
      <c r="I7749" s="24"/>
      <c r="J7749" s="24"/>
    </row>
    <row r="7750" spans="3:10" x14ac:dyDescent="0.25">
      <c r="C7750" s="23"/>
      <c r="D7750" s="23"/>
      <c r="E7750" s="23"/>
      <c r="F7750" s="23"/>
      <c r="G7750" s="23"/>
      <c r="H7750" s="24"/>
      <c r="I7750" s="24"/>
      <c r="J7750" s="24"/>
    </row>
    <row r="7751" spans="3:10" x14ac:dyDescent="0.25">
      <c r="C7751" s="23"/>
      <c r="D7751" s="23"/>
      <c r="E7751" s="23"/>
      <c r="F7751" s="23"/>
      <c r="G7751" s="23"/>
      <c r="H7751" s="24"/>
      <c r="I7751" s="24"/>
      <c r="J7751" s="24"/>
    </row>
    <row r="7752" spans="3:10" x14ac:dyDescent="0.25">
      <c r="C7752" s="23"/>
      <c r="D7752" s="23"/>
      <c r="E7752" s="23"/>
      <c r="F7752" s="23"/>
      <c r="G7752" s="23"/>
      <c r="H7752" s="24"/>
      <c r="I7752" s="24"/>
      <c r="J7752" s="24"/>
    </row>
    <row r="7753" spans="3:10" x14ac:dyDescent="0.25">
      <c r="C7753" s="23"/>
      <c r="D7753" s="23"/>
      <c r="E7753" s="23"/>
      <c r="F7753" s="23"/>
      <c r="G7753" s="23"/>
      <c r="H7753" s="24"/>
      <c r="I7753" s="24"/>
      <c r="J7753" s="24"/>
    </row>
    <row r="7754" spans="3:10" x14ac:dyDescent="0.25">
      <c r="C7754" s="23"/>
      <c r="D7754" s="23"/>
      <c r="E7754" s="23"/>
      <c r="F7754" s="23"/>
      <c r="G7754" s="23"/>
      <c r="H7754" s="24"/>
      <c r="I7754" s="24"/>
      <c r="J7754" s="24"/>
    </row>
    <row r="7755" spans="3:10" x14ac:dyDescent="0.25">
      <c r="C7755" s="23"/>
      <c r="D7755" s="23"/>
      <c r="E7755" s="23"/>
      <c r="F7755" s="23"/>
      <c r="G7755" s="23"/>
      <c r="H7755" s="24"/>
      <c r="I7755" s="24"/>
      <c r="J7755" s="24"/>
    </row>
    <row r="7756" spans="3:10" x14ac:dyDescent="0.25">
      <c r="C7756" s="23"/>
      <c r="D7756" s="23"/>
      <c r="E7756" s="23"/>
      <c r="F7756" s="23"/>
      <c r="G7756" s="23"/>
      <c r="H7756" s="24"/>
      <c r="I7756" s="24"/>
      <c r="J7756" s="24"/>
    </row>
    <row r="7757" spans="3:10" x14ac:dyDescent="0.25">
      <c r="C7757" s="23"/>
      <c r="D7757" s="23"/>
      <c r="E7757" s="23"/>
      <c r="F7757" s="23"/>
      <c r="G7757" s="23"/>
      <c r="H7757" s="24"/>
      <c r="I7757" s="24"/>
      <c r="J7757" s="24"/>
    </row>
    <row r="7758" spans="3:10" x14ac:dyDescent="0.25">
      <c r="C7758" s="23"/>
      <c r="D7758" s="23"/>
      <c r="E7758" s="23"/>
      <c r="F7758" s="23"/>
      <c r="G7758" s="23"/>
      <c r="H7758" s="24"/>
      <c r="I7758" s="24"/>
      <c r="J7758" s="24"/>
    </row>
    <row r="7759" spans="3:10" x14ac:dyDescent="0.25">
      <c r="C7759" s="23"/>
      <c r="D7759" s="23"/>
      <c r="E7759" s="23"/>
      <c r="F7759" s="23"/>
      <c r="G7759" s="23"/>
      <c r="H7759" s="24"/>
      <c r="I7759" s="24"/>
      <c r="J7759" s="24"/>
    </row>
    <row r="7760" spans="3:10" x14ac:dyDescent="0.25">
      <c r="C7760" s="23"/>
      <c r="D7760" s="23"/>
      <c r="E7760" s="23"/>
      <c r="F7760" s="23"/>
      <c r="G7760" s="23"/>
      <c r="H7760" s="24"/>
      <c r="I7760" s="24"/>
      <c r="J7760" s="24"/>
    </row>
    <row r="7761" spans="3:10" x14ac:dyDescent="0.25">
      <c r="C7761" s="23"/>
      <c r="D7761" s="23"/>
      <c r="E7761" s="23"/>
      <c r="F7761" s="23"/>
      <c r="G7761" s="23"/>
      <c r="H7761" s="24"/>
      <c r="I7761" s="24"/>
      <c r="J7761" s="24"/>
    </row>
    <row r="7762" spans="3:10" x14ac:dyDescent="0.25">
      <c r="C7762" s="23"/>
      <c r="D7762" s="23"/>
      <c r="E7762" s="23"/>
      <c r="F7762" s="23"/>
      <c r="G7762" s="23"/>
      <c r="H7762" s="24"/>
      <c r="I7762" s="24"/>
      <c r="J7762" s="24"/>
    </row>
    <row r="7763" spans="3:10" x14ac:dyDescent="0.25">
      <c r="C7763" s="23"/>
      <c r="D7763" s="23"/>
      <c r="E7763" s="23"/>
      <c r="F7763" s="23"/>
      <c r="G7763" s="23"/>
      <c r="H7763" s="24"/>
      <c r="I7763" s="24"/>
      <c r="J7763" s="24"/>
    </row>
    <row r="7764" spans="3:10" x14ac:dyDescent="0.25">
      <c r="C7764" s="23"/>
      <c r="D7764" s="23"/>
      <c r="E7764" s="23"/>
      <c r="F7764" s="23"/>
      <c r="G7764" s="23"/>
      <c r="H7764" s="24"/>
      <c r="I7764" s="24"/>
      <c r="J7764" s="24"/>
    </row>
    <row r="7765" spans="3:10" x14ac:dyDescent="0.25">
      <c r="C7765" s="23"/>
      <c r="D7765" s="23"/>
      <c r="E7765" s="23"/>
      <c r="F7765" s="23"/>
      <c r="G7765" s="23"/>
      <c r="H7765" s="24"/>
      <c r="I7765" s="24"/>
      <c r="J7765" s="24"/>
    </row>
    <row r="7766" spans="3:10" x14ac:dyDescent="0.25">
      <c r="C7766" s="23"/>
      <c r="D7766" s="23"/>
      <c r="E7766" s="23"/>
      <c r="F7766" s="23"/>
      <c r="G7766" s="23"/>
      <c r="H7766" s="24"/>
      <c r="I7766" s="24"/>
      <c r="J7766" s="24"/>
    </row>
    <row r="7767" spans="3:10" x14ac:dyDescent="0.25">
      <c r="C7767" s="23"/>
      <c r="D7767" s="23"/>
      <c r="E7767" s="23"/>
      <c r="F7767" s="23"/>
      <c r="G7767" s="23"/>
      <c r="H7767" s="24"/>
      <c r="I7767" s="24"/>
      <c r="J7767" s="24"/>
    </row>
    <row r="7768" spans="3:10" x14ac:dyDescent="0.25">
      <c r="C7768" s="23"/>
      <c r="D7768" s="23"/>
      <c r="E7768" s="23"/>
      <c r="F7768" s="23"/>
      <c r="G7768" s="23"/>
      <c r="H7768" s="24"/>
      <c r="I7768" s="24"/>
      <c r="J7768" s="24"/>
    </row>
    <row r="7769" spans="3:10" x14ac:dyDescent="0.25">
      <c r="C7769" s="23"/>
      <c r="D7769" s="23"/>
      <c r="E7769" s="23"/>
      <c r="F7769" s="23"/>
      <c r="G7769" s="23"/>
      <c r="H7769" s="24"/>
      <c r="I7769" s="24"/>
      <c r="J7769" s="24"/>
    </row>
    <row r="7770" spans="3:10" x14ac:dyDescent="0.25">
      <c r="C7770" s="23"/>
      <c r="D7770" s="23"/>
      <c r="E7770" s="23"/>
      <c r="F7770" s="23"/>
      <c r="G7770" s="23"/>
      <c r="H7770" s="24"/>
      <c r="I7770" s="24"/>
      <c r="J7770" s="24"/>
    </row>
    <row r="7771" spans="3:10" x14ac:dyDescent="0.25">
      <c r="C7771" s="23"/>
      <c r="D7771" s="23"/>
      <c r="E7771" s="23"/>
      <c r="F7771" s="23"/>
      <c r="G7771" s="23"/>
      <c r="H7771" s="24"/>
      <c r="I7771" s="24"/>
      <c r="J7771" s="24"/>
    </row>
    <row r="7772" spans="3:10" x14ac:dyDescent="0.25">
      <c r="C7772" s="23"/>
      <c r="D7772" s="23"/>
      <c r="E7772" s="23"/>
      <c r="F7772" s="23"/>
      <c r="G7772" s="23"/>
      <c r="H7772" s="24"/>
      <c r="I7772" s="24"/>
      <c r="J7772" s="24"/>
    </row>
    <row r="7773" spans="3:10" x14ac:dyDescent="0.25">
      <c r="C7773" s="23"/>
      <c r="D7773" s="23"/>
      <c r="E7773" s="23"/>
      <c r="F7773" s="23"/>
      <c r="G7773" s="23"/>
      <c r="H7773" s="24"/>
      <c r="I7773" s="24"/>
      <c r="J7773" s="24"/>
    </row>
    <row r="7774" spans="3:10" x14ac:dyDescent="0.25">
      <c r="C7774" s="23"/>
      <c r="D7774" s="23"/>
      <c r="E7774" s="23"/>
      <c r="F7774" s="23"/>
      <c r="G7774" s="23"/>
      <c r="H7774" s="24"/>
      <c r="I7774" s="24"/>
      <c r="J7774" s="24"/>
    </row>
    <row r="7775" spans="3:10" x14ac:dyDescent="0.25">
      <c r="C7775" s="23"/>
      <c r="D7775" s="23"/>
      <c r="E7775" s="23"/>
      <c r="F7775" s="23"/>
      <c r="G7775" s="23"/>
      <c r="H7775" s="24"/>
      <c r="I7775" s="24"/>
      <c r="J7775" s="24"/>
    </row>
    <row r="7776" spans="3:10" x14ac:dyDescent="0.25">
      <c r="C7776" s="23"/>
      <c r="D7776" s="23"/>
      <c r="E7776" s="23"/>
      <c r="F7776" s="23"/>
      <c r="G7776" s="23"/>
      <c r="H7776" s="24"/>
      <c r="I7776" s="24"/>
      <c r="J7776" s="24"/>
    </row>
    <row r="7777" spans="3:10" x14ac:dyDescent="0.25">
      <c r="C7777" s="23"/>
      <c r="D7777" s="23"/>
      <c r="E7777" s="23"/>
      <c r="F7777" s="23"/>
      <c r="G7777" s="23"/>
      <c r="H7777" s="24"/>
      <c r="I7777" s="24"/>
      <c r="J7777" s="24"/>
    </row>
    <row r="7778" spans="3:10" x14ac:dyDescent="0.25">
      <c r="C7778" s="23"/>
      <c r="D7778" s="23"/>
      <c r="E7778" s="23"/>
      <c r="F7778" s="23"/>
      <c r="G7778" s="23"/>
      <c r="H7778" s="24"/>
      <c r="I7778" s="24"/>
      <c r="J7778" s="24"/>
    </row>
    <row r="7779" spans="3:10" x14ac:dyDescent="0.25">
      <c r="C7779" s="23"/>
      <c r="D7779" s="23"/>
      <c r="E7779" s="23"/>
      <c r="F7779" s="23"/>
      <c r="G7779" s="23"/>
      <c r="H7779" s="24"/>
      <c r="I7779" s="24"/>
      <c r="J7779" s="24"/>
    </row>
    <row r="7780" spans="3:10" x14ac:dyDescent="0.25">
      <c r="C7780" s="23"/>
      <c r="D7780" s="23"/>
      <c r="E7780" s="23"/>
      <c r="F7780" s="23"/>
      <c r="G7780" s="23"/>
      <c r="H7780" s="24"/>
      <c r="I7780" s="24"/>
      <c r="J7780" s="24"/>
    </row>
    <row r="7781" spans="3:10" x14ac:dyDescent="0.25">
      <c r="C7781" s="23"/>
      <c r="D7781" s="23"/>
      <c r="E7781" s="23"/>
      <c r="F7781" s="23"/>
      <c r="G7781" s="23"/>
      <c r="H7781" s="24"/>
      <c r="I7781" s="24"/>
      <c r="J7781" s="24"/>
    </row>
    <row r="7782" spans="3:10" x14ac:dyDescent="0.25">
      <c r="C7782" s="23"/>
      <c r="D7782" s="23"/>
      <c r="E7782" s="23"/>
      <c r="F7782" s="23"/>
      <c r="G7782" s="23"/>
      <c r="H7782" s="24"/>
      <c r="I7782" s="24"/>
      <c r="J7782" s="24"/>
    </row>
    <row r="7783" spans="3:10" x14ac:dyDescent="0.25">
      <c r="C7783" s="23"/>
      <c r="D7783" s="23"/>
      <c r="E7783" s="23"/>
      <c r="F7783" s="23"/>
      <c r="G7783" s="23"/>
      <c r="H7783" s="24"/>
      <c r="I7783" s="24"/>
      <c r="J7783" s="24"/>
    </row>
    <row r="7784" spans="3:10" x14ac:dyDescent="0.25">
      <c r="C7784" s="23"/>
      <c r="D7784" s="23"/>
      <c r="E7784" s="23"/>
      <c r="F7784" s="23"/>
      <c r="G7784" s="23"/>
      <c r="H7784" s="24"/>
      <c r="I7784" s="24"/>
      <c r="J7784" s="24"/>
    </row>
    <row r="7785" spans="3:10" x14ac:dyDescent="0.25">
      <c r="C7785" s="23"/>
      <c r="D7785" s="23"/>
      <c r="E7785" s="23"/>
      <c r="F7785" s="23"/>
      <c r="G7785" s="23"/>
      <c r="H7785" s="24"/>
      <c r="I7785" s="24"/>
      <c r="J7785" s="24"/>
    </row>
    <row r="7786" spans="3:10" x14ac:dyDescent="0.25">
      <c r="C7786" s="23"/>
      <c r="D7786" s="23"/>
      <c r="E7786" s="23"/>
      <c r="F7786" s="23"/>
      <c r="G7786" s="23"/>
      <c r="H7786" s="24"/>
      <c r="I7786" s="24"/>
      <c r="J7786" s="24"/>
    </row>
    <row r="7787" spans="3:10" x14ac:dyDescent="0.25">
      <c r="C7787" s="23"/>
      <c r="D7787" s="23"/>
      <c r="E7787" s="23"/>
      <c r="F7787" s="23"/>
      <c r="G7787" s="23"/>
      <c r="H7787" s="24"/>
      <c r="I7787" s="24"/>
      <c r="J7787" s="24"/>
    </row>
    <row r="7788" spans="3:10" x14ac:dyDescent="0.25">
      <c r="C7788" s="23"/>
      <c r="D7788" s="23"/>
      <c r="E7788" s="23"/>
      <c r="F7788" s="23"/>
      <c r="G7788" s="23"/>
      <c r="H7788" s="24"/>
      <c r="I7788" s="24"/>
      <c r="J7788" s="24"/>
    </row>
    <row r="7789" spans="3:10" x14ac:dyDescent="0.25">
      <c r="C7789" s="23"/>
      <c r="D7789" s="23"/>
      <c r="E7789" s="23"/>
      <c r="F7789" s="23"/>
      <c r="G7789" s="23"/>
      <c r="H7789" s="24"/>
      <c r="I7789" s="24"/>
      <c r="J7789" s="24"/>
    </row>
    <row r="7790" spans="3:10" x14ac:dyDescent="0.25">
      <c r="C7790" s="23"/>
      <c r="D7790" s="23"/>
      <c r="E7790" s="23"/>
      <c r="F7790" s="23"/>
      <c r="G7790" s="23"/>
      <c r="H7790" s="24"/>
      <c r="I7790" s="24"/>
      <c r="J7790" s="24"/>
    </row>
    <row r="7791" spans="3:10" x14ac:dyDescent="0.25">
      <c r="C7791" s="23"/>
      <c r="D7791" s="23"/>
      <c r="E7791" s="23"/>
      <c r="F7791" s="23"/>
      <c r="G7791" s="23"/>
      <c r="H7791" s="24"/>
      <c r="I7791" s="24"/>
      <c r="J7791" s="24"/>
    </row>
    <row r="7792" spans="3:10" x14ac:dyDescent="0.25">
      <c r="C7792" s="23"/>
      <c r="D7792" s="23"/>
      <c r="E7792" s="23"/>
      <c r="F7792" s="23"/>
      <c r="G7792" s="23"/>
      <c r="H7792" s="24"/>
      <c r="I7792" s="24"/>
      <c r="J7792" s="24"/>
    </row>
    <row r="7793" spans="3:10" x14ac:dyDescent="0.25">
      <c r="C7793" s="23"/>
      <c r="D7793" s="23"/>
      <c r="E7793" s="23"/>
      <c r="F7793" s="23"/>
      <c r="G7793" s="23"/>
      <c r="H7793" s="24"/>
      <c r="I7793" s="24"/>
      <c r="J7793" s="24"/>
    </row>
    <row r="7794" spans="3:10" x14ac:dyDescent="0.25">
      <c r="C7794" s="23"/>
      <c r="D7794" s="23"/>
      <c r="E7794" s="23"/>
      <c r="F7794" s="23"/>
      <c r="G7794" s="23"/>
      <c r="H7794" s="24"/>
      <c r="I7794" s="24"/>
      <c r="J7794" s="24"/>
    </row>
    <row r="7795" spans="3:10" x14ac:dyDescent="0.25">
      <c r="C7795" s="23"/>
      <c r="D7795" s="23"/>
      <c r="E7795" s="23"/>
      <c r="F7795" s="23"/>
      <c r="G7795" s="23"/>
      <c r="H7795" s="24"/>
      <c r="I7795" s="24"/>
      <c r="J7795" s="24"/>
    </row>
    <row r="7796" spans="3:10" x14ac:dyDescent="0.25">
      <c r="C7796" s="23"/>
      <c r="D7796" s="23"/>
      <c r="E7796" s="23"/>
      <c r="F7796" s="23"/>
      <c r="G7796" s="23"/>
      <c r="H7796" s="24"/>
      <c r="I7796" s="24"/>
      <c r="J7796" s="24"/>
    </row>
    <row r="7797" spans="3:10" x14ac:dyDescent="0.25">
      <c r="C7797" s="23"/>
      <c r="D7797" s="23"/>
      <c r="E7797" s="23"/>
      <c r="F7797" s="23"/>
      <c r="G7797" s="23"/>
      <c r="H7797" s="24"/>
      <c r="I7797" s="24"/>
      <c r="J7797" s="24"/>
    </row>
    <row r="7798" spans="3:10" x14ac:dyDescent="0.25">
      <c r="C7798" s="23"/>
      <c r="D7798" s="23"/>
      <c r="E7798" s="23"/>
      <c r="F7798" s="23"/>
      <c r="G7798" s="23"/>
      <c r="H7798" s="24"/>
      <c r="I7798" s="24"/>
      <c r="J7798" s="24"/>
    </row>
    <row r="7799" spans="3:10" x14ac:dyDescent="0.25">
      <c r="C7799" s="23"/>
      <c r="D7799" s="23"/>
      <c r="E7799" s="23"/>
      <c r="F7799" s="23"/>
      <c r="G7799" s="23"/>
      <c r="H7799" s="24"/>
      <c r="I7799" s="24"/>
      <c r="J7799" s="24"/>
    </row>
    <row r="7800" spans="3:10" x14ac:dyDescent="0.25">
      <c r="C7800" s="23"/>
      <c r="D7800" s="23"/>
      <c r="E7800" s="23"/>
      <c r="F7800" s="23"/>
      <c r="G7800" s="23"/>
      <c r="H7800" s="24"/>
      <c r="I7800" s="24"/>
      <c r="J7800" s="24"/>
    </row>
    <row r="7801" spans="3:10" x14ac:dyDescent="0.25">
      <c r="C7801" s="23"/>
      <c r="D7801" s="23"/>
      <c r="E7801" s="23"/>
      <c r="F7801" s="23"/>
      <c r="G7801" s="23"/>
      <c r="H7801" s="24"/>
      <c r="I7801" s="24"/>
      <c r="J7801" s="24"/>
    </row>
    <row r="7802" spans="3:10" x14ac:dyDescent="0.25">
      <c r="C7802" s="23"/>
      <c r="D7802" s="23"/>
      <c r="E7802" s="23"/>
      <c r="F7802" s="23"/>
      <c r="G7802" s="23"/>
      <c r="H7802" s="24"/>
      <c r="I7802" s="24"/>
      <c r="J7802" s="24"/>
    </row>
    <row r="7803" spans="3:10" x14ac:dyDescent="0.25">
      <c r="C7803" s="23"/>
      <c r="D7803" s="23"/>
      <c r="E7803" s="23"/>
      <c r="F7803" s="23"/>
      <c r="G7803" s="23"/>
      <c r="H7803" s="24"/>
      <c r="I7803" s="24"/>
      <c r="J7803" s="24"/>
    </row>
    <row r="7804" spans="3:10" x14ac:dyDescent="0.25">
      <c r="C7804" s="23"/>
      <c r="D7804" s="23"/>
      <c r="E7804" s="23"/>
      <c r="F7804" s="23"/>
      <c r="G7804" s="23"/>
      <c r="H7804" s="24"/>
      <c r="I7804" s="24"/>
      <c r="J7804" s="24"/>
    </row>
    <row r="7805" spans="3:10" x14ac:dyDescent="0.25">
      <c r="C7805" s="23"/>
      <c r="D7805" s="23"/>
      <c r="E7805" s="23"/>
      <c r="F7805" s="23"/>
      <c r="G7805" s="23"/>
      <c r="H7805" s="24"/>
      <c r="I7805" s="24"/>
      <c r="J7805" s="24"/>
    </row>
    <row r="7806" spans="3:10" x14ac:dyDescent="0.25">
      <c r="C7806" s="23"/>
      <c r="D7806" s="23"/>
      <c r="E7806" s="23"/>
      <c r="F7806" s="23"/>
      <c r="G7806" s="23"/>
      <c r="H7806" s="24"/>
      <c r="I7806" s="24"/>
      <c r="J7806" s="24"/>
    </row>
    <row r="7807" spans="3:10" x14ac:dyDescent="0.25">
      <c r="C7807" s="23"/>
      <c r="D7807" s="23"/>
      <c r="E7807" s="23"/>
      <c r="F7807" s="23"/>
      <c r="G7807" s="23"/>
      <c r="H7807" s="24"/>
      <c r="I7807" s="24"/>
      <c r="J7807" s="24"/>
    </row>
    <row r="7808" spans="3:10" x14ac:dyDescent="0.25">
      <c r="C7808" s="23"/>
      <c r="D7808" s="23"/>
      <c r="E7808" s="23"/>
      <c r="F7808" s="23"/>
      <c r="G7808" s="23"/>
      <c r="H7808" s="24"/>
      <c r="I7808" s="24"/>
      <c r="J7808" s="24"/>
    </row>
    <row r="7809" spans="3:10" x14ac:dyDescent="0.25">
      <c r="C7809" s="23"/>
      <c r="D7809" s="23"/>
      <c r="E7809" s="23"/>
      <c r="F7809" s="23"/>
      <c r="G7809" s="23"/>
      <c r="H7809" s="24"/>
      <c r="I7809" s="24"/>
      <c r="J7809" s="24"/>
    </row>
    <row r="7810" spans="3:10" x14ac:dyDescent="0.25">
      <c r="C7810" s="23"/>
      <c r="D7810" s="23"/>
      <c r="E7810" s="23"/>
      <c r="F7810" s="23"/>
      <c r="G7810" s="23"/>
      <c r="H7810" s="24"/>
      <c r="I7810" s="24"/>
      <c r="J7810" s="24"/>
    </row>
    <row r="7811" spans="3:10" x14ac:dyDescent="0.25">
      <c r="C7811" s="23"/>
      <c r="D7811" s="23"/>
      <c r="E7811" s="23"/>
      <c r="F7811" s="23"/>
      <c r="G7811" s="23"/>
      <c r="H7811" s="24"/>
      <c r="I7811" s="24"/>
      <c r="J7811" s="24"/>
    </row>
    <row r="7812" spans="3:10" x14ac:dyDescent="0.25">
      <c r="C7812" s="23"/>
      <c r="D7812" s="23"/>
      <c r="E7812" s="23"/>
      <c r="F7812" s="23"/>
      <c r="G7812" s="23"/>
      <c r="H7812" s="24"/>
      <c r="I7812" s="24"/>
      <c r="J7812" s="24"/>
    </row>
    <row r="7813" spans="3:10" x14ac:dyDescent="0.25">
      <c r="C7813" s="23"/>
      <c r="D7813" s="23"/>
      <c r="E7813" s="23"/>
      <c r="F7813" s="23"/>
      <c r="G7813" s="23"/>
      <c r="H7813" s="24"/>
      <c r="I7813" s="24"/>
      <c r="J7813" s="24"/>
    </row>
    <row r="7814" spans="3:10" x14ac:dyDescent="0.25">
      <c r="C7814" s="23"/>
      <c r="D7814" s="23"/>
      <c r="E7814" s="23"/>
      <c r="F7814" s="23"/>
      <c r="G7814" s="23"/>
      <c r="H7814" s="24"/>
      <c r="I7814" s="24"/>
      <c r="J7814" s="24"/>
    </row>
    <row r="7815" spans="3:10" x14ac:dyDescent="0.25">
      <c r="C7815" s="23"/>
      <c r="D7815" s="23"/>
      <c r="E7815" s="23"/>
      <c r="F7815" s="23"/>
      <c r="G7815" s="23"/>
      <c r="H7815" s="24"/>
      <c r="I7815" s="24"/>
      <c r="J7815" s="24"/>
    </row>
    <row r="7816" spans="3:10" x14ac:dyDescent="0.25">
      <c r="C7816" s="23"/>
      <c r="D7816" s="23"/>
      <c r="E7816" s="23"/>
      <c r="F7816" s="23"/>
      <c r="G7816" s="23"/>
      <c r="H7816" s="24"/>
      <c r="I7816" s="24"/>
      <c r="J7816" s="24"/>
    </row>
    <row r="7817" spans="3:10" x14ac:dyDescent="0.25">
      <c r="C7817" s="23"/>
      <c r="D7817" s="23"/>
      <c r="E7817" s="23"/>
      <c r="F7817" s="23"/>
      <c r="G7817" s="23"/>
      <c r="H7817" s="24"/>
      <c r="I7817" s="24"/>
      <c r="J7817" s="24"/>
    </row>
    <row r="7818" spans="3:10" x14ac:dyDescent="0.25">
      <c r="C7818" s="23"/>
      <c r="D7818" s="23"/>
      <c r="E7818" s="23"/>
      <c r="F7818" s="23"/>
      <c r="G7818" s="23"/>
      <c r="H7818" s="24"/>
      <c r="I7818" s="24"/>
      <c r="J7818" s="24"/>
    </row>
    <row r="7819" spans="3:10" x14ac:dyDescent="0.25">
      <c r="C7819" s="23"/>
      <c r="D7819" s="23"/>
      <c r="E7819" s="23"/>
      <c r="F7819" s="23"/>
      <c r="G7819" s="23"/>
      <c r="H7819" s="24"/>
      <c r="I7819" s="24"/>
      <c r="J7819" s="24"/>
    </row>
    <row r="7820" spans="3:10" x14ac:dyDescent="0.25">
      <c r="C7820" s="23"/>
      <c r="D7820" s="23"/>
      <c r="E7820" s="23"/>
      <c r="F7820" s="23"/>
      <c r="G7820" s="23"/>
      <c r="H7820" s="24"/>
      <c r="I7820" s="24"/>
      <c r="J7820" s="24"/>
    </row>
    <row r="7821" spans="3:10" x14ac:dyDescent="0.25">
      <c r="C7821" s="23"/>
      <c r="D7821" s="23"/>
      <c r="E7821" s="23"/>
      <c r="F7821" s="23"/>
      <c r="G7821" s="23"/>
      <c r="H7821" s="24"/>
      <c r="I7821" s="24"/>
      <c r="J7821" s="24"/>
    </row>
    <row r="7822" spans="3:10" x14ac:dyDescent="0.25">
      <c r="C7822" s="23"/>
      <c r="D7822" s="23"/>
      <c r="E7822" s="23"/>
      <c r="F7822" s="23"/>
      <c r="G7822" s="23"/>
      <c r="H7822" s="24"/>
      <c r="I7822" s="24"/>
      <c r="J7822" s="24"/>
    </row>
    <row r="7823" spans="3:10" x14ac:dyDescent="0.25">
      <c r="C7823" s="23"/>
      <c r="D7823" s="23"/>
      <c r="E7823" s="23"/>
      <c r="F7823" s="23"/>
      <c r="G7823" s="23"/>
      <c r="H7823" s="24"/>
      <c r="I7823" s="24"/>
      <c r="J7823" s="24"/>
    </row>
    <row r="7824" spans="3:10" x14ac:dyDescent="0.25">
      <c r="C7824" s="23"/>
      <c r="D7824" s="23"/>
      <c r="E7824" s="23"/>
      <c r="F7824" s="23"/>
      <c r="G7824" s="23"/>
      <c r="H7824" s="24"/>
      <c r="I7824" s="24"/>
      <c r="J7824" s="24"/>
    </row>
    <row r="7825" spans="3:10" x14ac:dyDescent="0.25">
      <c r="C7825" s="23"/>
      <c r="D7825" s="23"/>
      <c r="E7825" s="23"/>
      <c r="F7825" s="23"/>
      <c r="G7825" s="23"/>
      <c r="H7825" s="24"/>
      <c r="I7825" s="24"/>
      <c r="J7825" s="24"/>
    </row>
    <row r="7826" spans="3:10" x14ac:dyDescent="0.25">
      <c r="C7826" s="23"/>
      <c r="D7826" s="23"/>
      <c r="E7826" s="23"/>
      <c r="F7826" s="23"/>
      <c r="G7826" s="23"/>
      <c r="H7826" s="24"/>
      <c r="I7826" s="24"/>
      <c r="J7826" s="24"/>
    </row>
    <row r="7827" spans="3:10" x14ac:dyDescent="0.25">
      <c r="C7827" s="23"/>
      <c r="D7827" s="23"/>
      <c r="E7827" s="23"/>
      <c r="F7827" s="23"/>
      <c r="G7827" s="23"/>
      <c r="H7827" s="24"/>
      <c r="I7827" s="24"/>
      <c r="J7827" s="24"/>
    </row>
    <row r="7828" spans="3:10" x14ac:dyDescent="0.25">
      <c r="C7828" s="23"/>
      <c r="D7828" s="23"/>
      <c r="E7828" s="23"/>
      <c r="F7828" s="23"/>
      <c r="G7828" s="23"/>
      <c r="H7828" s="24"/>
      <c r="I7828" s="24"/>
      <c r="J7828" s="24"/>
    </row>
    <row r="7829" spans="3:10" x14ac:dyDescent="0.25">
      <c r="C7829" s="23"/>
      <c r="D7829" s="23"/>
      <c r="E7829" s="23"/>
      <c r="F7829" s="23"/>
      <c r="G7829" s="23"/>
      <c r="H7829" s="24"/>
      <c r="I7829" s="24"/>
      <c r="J7829" s="24"/>
    </row>
    <row r="7830" spans="3:10" x14ac:dyDescent="0.25">
      <c r="C7830" s="23"/>
      <c r="D7830" s="23"/>
      <c r="E7830" s="23"/>
      <c r="F7830" s="23"/>
      <c r="G7830" s="23"/>
      <c r="H7830" s="24"/>
      <c r="I7830" s="24"/>
      <c r="J7830" s="24"/>
    </row>
    <row r="7831" spans="3:10" x14ac:dyDescent="0.25">
      <c r="C7831" s="23"/>
      <c r="D7831" s="23"/>
      <c r="E7831" s="23"/>
      <c r="F7831" s="23"/>
      <c r="G7831" s="23"/>
      <c r="H7831" s="24"/>
      <c r="I7831" s="24"/>
      <c r="J7831" s="24"/>
    </row>
    <row r="7832" spans="3:10" x14ac:dyDescent="0.25">
      <c r="C7832" s="23"/>
      <c r="D7832" s="23"/>
      <c r="E7832" s="23"/>
      <c r="F7832" s="23"/>
      <c r="G7832" s="23"/>
      <c r="H7832" s="24"/>
      <c r="I7832" s="24"/>
      <c r="J7832" s="24"/>
    </row>
    <row r="7833" spans="3:10" x14ac:dyDescent="0.25">
      <c r="C7833" s="23"/>
      <c r="D7833" s="23"/>
      <c r="E7833" s="23"/>
      <c r="F7833" s="23"/>
      <c r="G7833" s="23"/>
      <c r="H7833" s="24"/>
      <c r="I7833" s="24"/>
      <c r="J7833" s="24"/>
    </row>
    <row r="7834" spans="3:10" x14ac:dyDescent="0.25">
      <c r="C7834" s="23"/>
      <c r="D7834" s="23"/>
      <c r="E7834" s="23"/>
      <c r="F7834" s="23"/>
      <c r="G7834" s="23"/>
      <c r="H7834" s="24"/>
      <c r="I7834" s="24"/>
      <c r="J7834" s="24"/>
    </row>
    <row r="7835" spans="3:10" x14ac:dyDescent="0.25">
      <c r="C7835" s="23"/>
      <c r="D7835" s="23"/>
      <c r="E7835" s="23"/>
      <c r="F7835" s="23"/>
      <c r="G7835" s="23"/>
      <c r="H7835" s="24"/>
      <c r="I7835" s="24"/>
      <c r="J7835" s="24"/>
    </row>
    <row r="7836" spans="3:10" x14ac:dyDescent="0.25">
      <c r="C7836" s="23"/>
      <c r="D7836" s="23"/>
      <c r="E7836" s="23"/>
      <c r="F7836" s="23"/>
      <c r="G7836" s="23"/>
      <c r="H7836" s="24"/>
      <c r="I7836" s="24"/>
      <c r="J7836" s="24"/>
    </row>
    <row r="7837" spans="3:10" x14ac:dyDescent="0.25">
      <c r="C7837" s="23"/>
      <c r="D7837" s="23"/>
      <c r="E7837" s="23"/>
      <c r="F7837" s="23"/>
      <c r="G7837" s="23"/>
      <c r="H7837" s="24"/>
      <c r="I7837" s="24"/>
      <c r="J7837" s="24"/>
    </row>
    <row r="7838" spans="3:10" x14ac:dyDescent="0.25">
      <c r="C7838" s="23"/>
      <c r="D7838" s="23"/>
      <c r="E7838" s="23"/>
      <c r="F7838" s="23"/>
      <c r="G7838" s="23"/>
      <c r="H7838" s="24"/>
      <c r="I7838" s="24"/>
      <c r="J7838" s="24"/>
    </row>
    <row r="7839" spans="3:10" x14ac:dyDescent="0.25">
      <c r="C7839" s="23"/>
      <c r="D7839" s="23"/>
      <c r="E7839" s="23"/>
      <c r="F7839" s="23"/>
      <c r="G7839" s="23"/>
      <c r="H7839" s="24"/>
      <c r="I7839" s="24"/>
      <c r="J7839" s="24"/>
    </row>
    <row r="7840" spans="3:10" x14ac:dyDescent="0.25">
      <c r="C7840" s="23"/>
      <c r="D7840" s="23"/>
      <c r="E7840" s="23"/>
      <c r="F7840" s="23"/>
      <c r="G7840" s="23"/>
      <c r="H7840" s="24"/>
      <c r="I7840" s="24"/>
      <c r="J7840" s="24"/>
    </row>
    <row r="7841" spans="3:10" x14ac:dyDescent="0.25">
      <c r="C7841" s="23"/>
      <c r="D7841" s="23"/>
      <c r="E7841" s="23"/>
      <c r="F7841" s="23"/>
      <c r="G7841" s="23"/>
      <c r="H7841" s="24"/>
      <c r="I7841" s="24"/>
      <c r="J7841" s="24"/>
    </row>
    <row r="7842" spans="3:10" x14ac:dyDescent="0.25">
      <c r="C7842" s="23"/>
      <c r="D7842" s="23"/>
      <c r="E7842" s="23"/>
      <c r="F7842" s="23"/>
      <c r="G7842" s="23"/>
      <c r="H7842" s="24"/>
      <c r="I7842" s="24"/>
      <c r="J7842" s="24"/>
    </row>
    <row r="7843" spans="3:10" x14ac:dyDescent="0.25">
      <c r="C7843" s="23"/>
      <c r="D7843" s="23"/>
      <c r="E7843" s="23"/>
      <c r="F7843" s="23"/>
      <c r="G7843" s="23"/>
      <c r="H7843" s="24"/>
      <c r="I7843" s="24"/>
      <c r="J7843" s="24"/>
    </row>
    <row r="7844" spans="3:10" x14ac:dyDescent="0.25">
      <c r="C7844" s="23"/>
      <c r="D7844" s="23"/>
      <c r="E7844" s="23"/>
      <c r="F7844" s="23"/>
      <c r="G7844" s="23"/>
      <c r="H7844" s="24"/>
      <c r="I7844" s="24"/>
      <c r="J7844" s="24"/>
    </row>
    <row r="7845" spans="3:10" x14ac:dyDescent="0.25">
      <c r="C7845" s="23"/>
      <c r="D7845" s="23"/>
      <c r="E7845" s="23"/>
      <c r="F7845" s="23"/>
      <c r="G7845" s="23"/>
      <c r="H7845" s="24"/>
      <c r="I7845" s="24"/>
      <c r="J7845" s="24"/>
    </row>
    <row r="7846" spans="3:10" x14ac:dyDescent="0.25">
      <c r="C7846" s="23"/>
      <c r="D7846" s="23"/>
      <c r="E7846" s="23"/>
      <c r="F7846" s="23"/>
      <c r="G7846" s="23"/>
      <c r="H7846" s="24"/>
      <c r="I7846" s="24"/>
      <c r="J7846" s="24"/>
    </row>
    <row r="7847" spans="3:10" x14ac:dyDescent="0.25">
      <c r="C7847" s="23"/>
      <c r="D7847" s="23"/>
      <c r="E7847" s="23"/>
      <c r="F7847" s="23"/>
      <c r="G7847" s="23"/>
      <c r="H7847" s="24"/>
      <c r="I7847" s="24"/>
      <c r="J7847" s="24"/>
    </row>
    <row r="7848" spans="3:10" x14ac:dyDescent="0.25">
      <c r="C7848" s="23"/>
      <c r="D7848" s="23"/>
      <c r="E7848" s="23"/>
      <c r="F7848" s="23"/>
      <c r="G7848" s="23"/>
      <c r="H7848" s="24"/>
      <c r="I7848" s="24"/>
      <c r="J7848" s="24"/>
    </row>
    <row r="7849" spans="3:10" x14ac:dyDescent="0.25">
      <c r="C7849" s="23"/>
      <c r="D7849" s="23"/>
      <c r="E7849" s="23"/>
      <c r="F7849" s="23"/>
      <c r="G7849" s="23"/>
      <c r="H7849" s="24"/>
      <c r="I7849" s="24"/>
      <c r="J7849" s="24"/>
    </row>
    <row r="7850" spans="3:10" x14ac:dyDescent="0.25">
      <c r="C7850" s="23"/>
      <c r="D7850" s="23"/>
      <c r="E7850" s="23"/>
      <c r="F7850" s="23"/>
      <c r="G7850" s="23"/>
      <c r="H7850" s="24"/>
      <c r="I7850" s="24"/>
      <c r="J7850" s="24"/>
    </row>
    <row r="7851" spans="3:10" x14ac:dyDescent="0.25">
      <c r="C7851" s="23"/>
      <c r="D7851" s="23"/>
      <c r="E7851" s="23"/>
      <c r="F7851" s="23"/>
      <c r="G7851" s="23"/>
      <c r="H7851" s="24"/>
      <c r="I7851" s="24"/>
      <c r="J7851" s="24"/>
    </row>
    <row r="7852" spans="3:10" x14ac:dyDescent="0.25">
      <c r="C7852" s="23"/>
      <c r="D7852" s="23"/>
      <c r="E7852" s="23"/>
      <c r="F7852" s="23"/>
      <c r="G7852" s="23"/>
      <c r="H7852" s="24"/>
      <c r="I7852" s="24"/>
      <c r="J7852" s="24"/>
    </row>
    <row r="7853" spans="3:10" x14ac:dyDescent="0.25">
      <c r="C7853" s="23"/>
      <c r="D7853" s="23"/>
      <c r="E7853" s="23"/>
      <c r="F7853" s="23"/>
      <c r="G7853" s="23"/>
      <c r="H7853" s="24"/>
      <c r="I7853" s="24"/>
      <c r="J7853" s="24"/>
    </row>
    <row r="7854" spans="3:10" x14ac:dyDescent="0.25">
      <c r="C7854" s="23"/>
      <c r="D7854" s="23"/>
      <c r="E7854" s="23"/>
      <c r="F7854" s="23"/>
      <c r="G7854" s="23"/>
      <c r="H7854" s="24"/>
      <c r="I7854" s="24"/>
      <c r="J7854" s="24"/>
    </row>
    <row r="7855" spans="3:10" x14ac:dyDescent="0.25">
      <c r="C7855" s="23"/>
      <c r="D7855" s="23"/>
      <c r="E7855" s="23"/>
      <c r="F7855" s="23"/>
      <c r="G7855" s="23"/>
      <c r="H7855" s="24"/>
      <c r="I7855" s="24"/>
      <c r="J7855" s="24"/>
    </row>
    <row r="7856" spans="3:10" x14ac:dyDescent="0.25">
      <c r="C7856" s="23"/>
      <c r="D7856" s="23"/>
      <c r="E7856" s="23"/>
      <c r="F7856" s="23"/>
      <c r="G7856" s="23"/>
      <c r="H7856" s="24"/>
      <c r="I7856" s="24"/>
      <c r="J7856" s="24"/>
    </row>
    <row r="7857" spans="3:10" x14ac:dyDescent="0.25">
      <c r="C7857" s="23"/>
      <c r="D7857" s="23"/>
      <c r="E7857" s="23"/>
      <c r="F7857" s="23"/>
      <c r="G7857" s="23"/>
      <c r="H7857" s="24"/>
      <c r="I7857" s="24"/>
      <c r="J7857" s="24"/>
    </row>
    <row r="7858" spans="3:10" x14ac:dyDescent="0.25">
      <c r="C7858" s="23"/>
      <c r="D7858" s="23"/>
      <c r="E7858" s="23"/>
      <c r="F7858" s="23"/>
      <c r="G7858" s="23"/>
      <c r="H7858" s="24"/>
      <c r="I7858" s="24"/>
      <c r="J7858" s="24"/>
    </row>
    <row r="7859" spans="3:10" x14ac:dyDescent="0.25">
      <c r="C7859" s="23"/>
      <c r="D7859" s="23"/>
      <c r="E7859" s="23"/>
      <c r="F7859" s="23"/>
      <c r="G7859" s="23"/>
      <c r="H7859" s="24"/>
      <c r="I7859" s="24"/>
      <c r="J7859" s="24"/>
    </row>
    <row r="7860" spans="3:10" x14ac:dyDescent="0.25">
      <c r="C7860" s="23"/>
      <c r="D7860" s="23"/>
      <c r="E7860" s="23"/>
      <c r="F7860" s="23"/>
      <c r="G7860" s="23"/>
      <c r="H7860" s="24"/>
      <c r="I7860" s="24"/>
      <c r="J7860" s="24"/>
    </row>
    <row r="7861" spans="3:10" x14ac:dyDescent="0.25">
      <c r="C7861" s="23"/>
      <c r="D7861" s="23"/>
      <c r="E7861" s="23"/>
      <c r="F7861" s="23"/>
      <c r="G7861" s="23"/>
      <c r="H7861" s="24"/>
      <c r="I7861" s="24"/>
      <c r="J7861" s="24"/>
    </row>
    <row r="7862" spans="3:10" x14ac:dyDescent="0.25">
      <c r="C7862" s="23"/>
      <c r="D7862" s="23"/>
      <c r="E7862" s="23"/>
      <c r="F7862" s="23"/>
      <c r="G7862" s="23"/>
      <c r="H7862" s="24"/>
      <c r="I7862" s="24"/>
      <c r="J7862" s="24"/>
    </row>
    <row r="7863" spans="3:10" x14ac:dyDescent="0.25">
      <c r="C7863" s="23"/>
      <c r="D7863" s="23"/>
      <c r="E7863" s="23"/>
      <c r="F7863" s="23"/>
      <c r="G7863" s="23"/>
      <c r="H7863" s="24"/>
      <c r="I7863" s="24"/>
      <c r="J7863" s="24"/>
    </row>
    <row r="7864" spans="3:10" x14ac:dyDescent="0.25">
      <c r="C7864" s="23"/>
      <c r="D7864" s="23"/>
      <c r="E7864" s="23"/>
      <c r="F7864" s="23"/>
      <c r="G7864" s="23"/>
      <c r="H7864" s="24"/>
      <c r="I7864" s="24"/>
      <c r="J7864" s="24"/>
    </row>
    <row r="7865" spans="3:10" x14ac:dyDescent="0.25">
      <c r="C7865" s="23"/>
      <c r="D7865" s="23"/>
      <c r="E7865" s="23"/>
      <c r="F7865" s="23"/>
      <c r="G7865" s="23"/>
      <c r="H7865" s="24"/>
      <c r="I7865" s="24"/>
      <c r="J7865" s="24"/>
    </row>
    <row r="7866" spans="3:10" x14ac:dyDescent="0.25">
      <c r="C7866" s="23"/>
      <c r="D7866" s="23"/>
      <c r="E7866" s="23"/>
      <c r="F7866" s="23"/>
      <c r="G7866" s="23"/>
      <c r="H7866" s="24"/>
      <c r="I7866" s="24"/>
      <c r="J7866" s="24"/>
    </row>
    <row r="7867" spans="3:10" x14ac:dyDescent="0.25">
      <c r="C7867" s="23"/>
      <c r="D7867" s="23"/>
      <c r="E7867" s="23"/>
      <c r="F7867" s="23"/>
      <c r="G7867" s="23"/>
      <c r="H7867" s="24"/>
      <c r="I7867" s="24"/>
      <c r="J7867" s="24"/>
    </row>
    <row r="7868" spans="3:10" x14ac:dyDescent="0.25">
      <c r="C7868" s="23"/>
      <c r="D7868" s="23"/>
      <c r="E7868" s="23"/>
      <c r="F7868" s="23"/>
      <c r="G7868" s="23"/>
      <c r="H7868" s="24"/>
      <c r="I7868" s="24"/>
      <c r="J7868" s="24"/>
    </row>
    <row r="7869" spans="3:10" x14ac:dyDescent="0.25">
      <c r="C7869" s="23"/>
      <c r="D7869" s="23"/>
      <c r="E7869" s="23"/>
      <c r="F7869" s="23"/>
      <c r="G7869" s="23"/>
      <c r="H7869" s="24"/>
      <c r="I7869" s="24"/>
      <c r="J7869" s="24"/>
    </row>
    <row r="7870" spans="3:10" x14ac:dyDescent="0.25">
      <c r="C7870" s="23"/>
      <c r="D7870" s="23"/>
      <c r="E7870" s="23"/>
      <c r="F7870" s="23"/>
      <c r="G7870" s="23"/>
      <c r="H7870" s="24"/>
      <c r="I7870" s="24"/>
      <c r="J7870" s="24"/>
    </row>
    <row r="7871" spans="3:10" x14ac:dyDescent="0.25">
      <c r="C7871" s="23"/>
      <c r="D7871" s="23"/>
      <c r="E7871" s="23"/>
      <c r="F7871" s="23"/>
      <c r="G7871" s="23"/>
      <c r="H7871" s="24"/>
      <c r="I7871" s="24"/>
      <c r="J7871" s="24"/>
    </row>
    <row r="7872" spans="3:10" x14ac:dyDescent="0.25">
      <c r="C7872" s="23"/>
      <c r="D7872" s="23"/>
      <c r="E7872" s="23"/>
      <c r="F7872" s="23"/>
      <c r="G7872" s="23"/>
      <c r="H7872" s="24"/>
      <c r="I7872" s="24"/>
      <c r="J7872" s="24"/>
    </row>
    <row r="7873" spans="3:10" x14ac:dyDescent="0.25">
      <c r="C7873" s="23"/>
      <c r="D7873" s="23"/>
      <c r="E7873" s="23"/>
      <c r="F7873" s="23"/>
      <c r="G7873" s="23"/>
      <c r="H7873" s="24"/>
      <c r="I7873" s="24"/>
      <c r="J7873" s="24"/>
    </row>
    <row r="7874" spans="3:10" x14ac:dyDescent="0.25">
      <c r="C7874" s="23"/>
      <c r="D7874" s="23"/>
      <c r="E7874" s="23"/>
      <c r="F7874" s="23"/>
      <c r="G7874" s="23"/>
      <c r="H7874" s="24"/>
      <c r="I7874" s="24"/>
      <c r="J7874" s="24"/>
    </row>
    <row r="7875" spans="3:10" x14ac:dyDescent="0.25">
      <c r="C7875" s="23"/>
      <c r="D7875" s="23"/>
      <c r="E7875" s="23"/>
      <c r="F7875" s="23"/>
      <c r="G7875" s="23"/>
      <c r="H7875" s="24"/>
      <c r="I7875" s="24"/>
      <c r="J7875" s="24"/>
    </row>
    <row r="7876" spans="3:10" x14ac:dyDescent="0.25">
      <c r="C7876" s="23"/>
      <c r="D7876" s="23"/>
      <c r="E7876" s="23"/>
      <c r="F7876" s="23"/>
      <c r="G7876" s="23"/>
      <c r="H7876" s="24"/>
      <c r="I7876" s="24"/>
      <c r="J7876" s="24"/>
    </row>
    <row r="7877" spans="3:10" x14ac:dyDescent="0.25">
      <c r="C7877" s="23"/>
      <c r="D7877" s="23"/>
      <c r="E7877" s="23"/>
      <c r="F7877" s="23"/>
      <c r="G7877" s="23"/>
      <c r="H7877" s="24"/>
      <c r="I7877" s="24"/>
      <c r="J7877" s="24"/>
    </row>
    <row r="7878" spans="3:10" x14ac:dyDescent="0.25">
      <c r="C7878" s="23"/>
      <c r="D7878" s="23"/>
      <c r="E7878" s="23"/>
      <c r="F7878" s="23"/>
      <c r="G7878" s="23"/>
      <c r="H7878" s="24"/>
      <c r="I7878" s="24"/>
      <c r="J7878" s="24"/>
    </row>
    <row r="7879" spans="3:10" x14ac:dyDescent="0.25">
      <c r="C7879" s="23"/>
      <c r="D7879" s="23"/>
      <c r="E7879" s="23"/>
      <c r="F7879" s="23"/>
      <c r="G7879" s="23"/>
      <c r="H7879" s="24"/>
      <c r="I7879" s="24"/>
      <c r="J7879" s="24"/>
    </row>
    <row r="7880" spans="3:10" x14ac:dyDescent="0.25">
      <c r="C7880" s="23"/>
      <c r="D7880" s="23"/>
      <c r="E7880" s="23"/>
      <c r="F7880" s="23"/>
      <c r="G7880" s="23"/>
      <c r="H7880" s="24"/>
      <c r="I7880" s="24"/>
      <c r="J7880" s="24"/>
    </row>
    <row r="7881" spans="3:10" x14ac:dyDescent="0.25">
      <c r="C7881" s="23"/>
      <c r="D7881" s="23"/>
      <c r="E7881" s="23"/>
      <c r="F7881" s="23"/>
      <c r="G7881" s="23"/>
      <c r="H7881" s="24"/>
      <c r="I7881" s="24"/>
      <c r="J7881" s="24"/>
    </row>
    <row r="7882" spans="3:10" x14ac:dyDescent="0.25">
      <c r="C7882" s="23"/>
      <c r="D7882" s="23"/>
      <c r="E7882" s="23"/>
      <c r="F7882" s="23"/>
      <c r="G7882" s="23"/>
      <c r="H7882" s="24"/>
      <c r="I7882" s="24"/>
      <c r="J7882" s="24"/>
    </row>
    <row r="7883" spans="3:10" x14ac:dyDescent="0.25">
      <c r="C7883" s="23"/>
      <c r="D7883" s="23"/>
      <c r="E7883" s="23"/>
      <c r="F7883" s="23"/>
      <c r="G7883" s="23"/>
      <c r="H7883" s="24"/>
      <c r="I7883" s="24"/>
      <c r="J7883" s="24"/>
    </row>
    <row r="7884" spans="3:10" x14ac:dyDescent="0.25">
      <c r="C7884" s="23"/>
      <c r="D7884" s="23"/>
      <c r="E7884" s="23"/>
      <c r="F7884" s="23"/>
      <c r="G7884" s="23"/>
      <c r="H7884" s="24"/>
      <c r="I7884" s="24"/>
      <c r="J7884" s="24"/>
    </row>
    <row r="7885" spans="3:10" x14ac:dyDescent="0.25">
      <c r="C7885" s="23"/>
      <c r="D7885" s="23"/>
      <c r="E7885" s="23"/>
      <c r="F7885" s="23"/>
      <c r="G7885" s="23"/>
      <c r="H7885" s="24"/>
      <c r="I7885" s="24"/>
      <c r="J7885" s="24"/>
    </row>
    <row r="7886" spans="3:10" x14ac:dyDescent="0.25">
      <c r="C7886" s="23"/>
      <c r="D7886" s="23"/>
      <c r="E7886" s="23"/>
      <c r="F7886" s="23"/>
      <c r="G7886" s="23"/>
      <c r="H7886" s="24"/>
      <c r="I7886" s="24"/>
      <c r="J7886" s="24"/>
    </row>
    <row r="7887" spans="3:10" x14ac:dyDescent="0.25">
      <c r="C7887" s="23"/>
      <c r="D7887" s="23"/>
      <c r="E7887" s="23"/>
      <c r="F7887" s="23"/>
      <c r="G7887" s="23"/>
      <c r="H7887" s="24"/>
      <c r="I7887" s="24"/>
      <c r="J7887" s="24"/>
    </row>
    <row r="7888" spans="3:10" x14ac:dyDescent="0.25">
      <c r="C7888" s="23"/>
      <c r="D7888" s="23"/>
      <c r="E7888" s="23"/>
      <c r="F7888" s="23"/>
      <c r="G7888" s="23"/>
      <c r="H7888" s="24"/>
      <c r="I7888" s="24"/>
      <c r="J7888" s="24"/>
    </row>
    <row r="7889" spans="3:10" x14ac:dyDescent="0.25">
      <c r="C7889" s="23"/>
      <c r="D7889" s="23"/>
      <c r="E7889" s="23"/>
      <c r="F7889" s="23"/>
      <c r="G7889" s="23"/>
      <c r="H7889" s="24"/>
      <c r="I7889" s="24"/>
      <c r="J7889" s="24"/>
    </row>
    <row r="7890" spans="3:10" x14ac:dyDescent="0.25">
      <c r="C7890" s="23"/>
      <c r="D7890" s="23"/>
      <c r="E7890" s="23"/>
      <c r="F7890" s="23"/>
      <c r="G7890" s="23"/>
      <c r="H7890" s="24"/>
      <c r="I7890" s="24"/>
      <c r="J7890" s="24"/>
    </row>
    <row r="7891" spans="3:10" x14ac:dyDescent="0.25">
      <c r="C7891" s="23"/>
      <c r="D7891" s="23"/>
      <c r="E7891" s="23"/>
      <c r="F7891" s="23"/>
      <c r="G7891" s="23"/>
      <c r="H7891" s="24"/>
      <c r="I7891" s="24"/>
      <c r="J7891" s="24"/>
    </row>
    <row r="7892" spans="3:10" x14ac:dyDescent="0.25">
      <c r="C7892" s="23"/>
      <c r="D7892" s="23"/>
      <c r="E7892" s="23"/>
      <c r="F7892" s="23"/>
      <c r="G7892" s="23"/>
      <c r="H7892" s="24"/>
      <c r="I7892" s="24"/>
      <c r="J7892" s="24"/>
    </row>
    <row r="7893" spans="3:10" x14ac:dyDescent="0.25">
      <c r="C7893" s="23"/>
      <c r="D7893" s="23"/>
      <c r="E7893" s="23"/>
      <c r="F7893" s="23"/>
      <c r="G7893" s="23"/>
      <c r="H7893" s="24"/>
      <c r="I7893" s="24"/>
      <c r="J7893" s="24"/>
    </row>
    <row r="7894" spans="3:10" x14ac:dyDescent="0.25">
      <c r="C7894" s="23"/>
      <c r="D7894" s="23"/>
      <c r="E7894" s="23"/>
      <c r="F7894" s="23"/>
      <c r="G7894" s="23"/>
      <c r="H7894" s="24"/>
      <c r="I7894" s="24"/>
      <c r="J7894" s="24"/>
    </row>
    <row r="7895" spans="3:10" x14ac:dyDescent="0.25">
      <c r="C7895" s="23"/>
      <c r="D7895" s="23"/>
      <c r="E7895" s="23"/>
      <c r="F7895" s="23"/>
      <c r="G7895" s="23"/>
      <c r="H7895" s="24"/>
      <c r="I7895" s="24"/>
      <c r="J7895" s="24"/>
    </row>
    <row r="7896" spans="3:10" x14ac:dyDescent="0.25">
      <c r="C7896" s="23"/>
      <c r="D7896" s="23"/>
      <c r="E7896" s="23"/>
      <c r="F7896" s="23"/>
      <c r="G7896" s="23"/>
      <c r="H7896" s="24"/>
      <c r="I7896" s="24"/>
      <c r="J7896" s="24"/>
    </row>
    <row r="7897" spans="3:10" x14ac:dyDescent="0.25">
      <c r="C7897" s="23"/>
      <c r="D7897" s="23"/>
      <c r="E7897" s="23"/>
      <c r="F7897" s="23"/>
      <c r="G7897" s="23"/>
      <c r="H7897" s="24"/>
      <c r="I7897" s="24"/>
      <c r="J7897" s="24"/>
    </row>
    <row r="7898" spans="3:10" x14ac:dyDescent="0.25">
      <c r="C7898" s="23"/>
      <c r="D7898" s="23"/>
      <c r="E7898" s="23"/>
      <c r="F7898" s="23"/>
      <c r="G7898" s="23"/>
      <c r="H7898" s="24"/>
      <c r="I7898" s="24"/>
      <c r="J7898" s="24"/>
    </row>
    <row r="7899" spans="3:10" x14ac:dyDescent="0.25">
      <c r="C7899" s="23"/>
      <c r="D7899" s="23"/>
      <c r="E7899" s="23"/>
      <c r="F7899" s="23"/>
      <c r="G7899" s="23"/>
      <c r="H7899" s="24"/>
      <c r="I7899" s="24"/>
      <c r="J7899" s="24"/>
    </row>
    <row r="7900" spans="3:10" x14ac:dyDescent="0.25">
      <c r="C7900" s="23"/>
      <c r="D7900" s="23"/>
      <c r="E7900" s="23"/>
      <c r="F7900" s="23"/>
      <c r="G7900" s="23"/>
      <c r="H7900" s="24"/>
      <c r="I7900" s="24"/>
      <c r="J7900" s="24"/>
    </row>
    <row r="7901" spans="3:10" x14ac:dyDescent="0.25">
      <c r="C7901" s="23"/>
      <c r="D7901" s="23"/>
      <c r="E7901" s="23"/>
      <c r="F7901" s="23"/>
      <c r="G7901" s="23"/>
      <c r="H7901" s="24"/>
      <c r="I7901" s="24"/>
      <c r="J7901" s="24"/>
    </row>
    <row r="7902" spans="3:10" x14ac:dyDescent="0.25">
      <c r="C7902" s="23"/>
      <c r="D7902" s="23"/>
      <c r="E7902" s="23"/>
      <c r="F7902" s="23"/>
      <c r="G7902" s="23"/>
      <c r="H7902" s="24"/>
      <c r="I7902" s="24"/>
      <c r="J7902" s="24"/>
    </row>
    <row r="7903" spans="3:10" x14ac:dyDescent="0.25">
      <c r="C7903" s="23"/>
      <c r="D7903" s="23"/>
      <c r="E7903" s="23"/>
      <c r="F7903" s="23"/>
      <c r="G7903" s="23"/>
      <c r="H7903" s="24"/>
      <c r="I7903" s="24"/>
      <c r="J7903" s="24"/>
    </row>
    <row r="7904" spans="3:10" x14ac:dyDescent="0.25">
      <c r="C7904" s="23"/>
      <c r="D7904" s="23"/>
      <c r="E7904" s="23"/>
      <c r="F7904" s="23"/>
      <c r="G7904" s="23"/>
      <c r="H7904" s="24"/>
      <c r="I7904" s="24"/>
      <c r="J7904" s="24"/>
    </row>
    <row r="7905" spans="3:10" x14ac:dyDescent="0.25">
      <c r="C7905" s="23"/>
      <c r="D7905" s="23"/>
      <c r="E7905" s="23"/>
      <c r="F7905" s="23"/>
      <c r="G7905" s="23"/>
      <c r="H7905" s="24"/>
      <c r="I7905" s="24"/>
      <c r="J7905" s="24"/>
    </row>
    <row r="7906" spans="3:10" x14ac:dyDescent="0.25">
      <c r="C7906" s="23"/>
      <c r="D7906" s="23"/>
      <c r="E7906" s="23"/>
      <c r="F7906" s="23"/>
      <c r="G7906" s="23"/>
      <c r="H7906" s="24"/>
      <c r="I7906" s="24"/>
      <c r="J7906" s="24"/>
    </row>
    <row r="7907" spans="3:10" x14ac:dyDescent="0.25">
      <c r="C7907" s="23"/>
      <c r="D7907" s="23"/>
      <c r="E7907" s="23"/>
      <c r="F7907" s="23"/>
      <c r="G7907" s="23"/>
      <c r="H7907" s="24"/>
      <c r="I7907" s="24"/>
      <c r="J7907" s="24"/>
    </row>
    <row r="7908" spans="3:10" x14ac:dyDescent="0.25">
      <c r="C7908" s="23"/>
      <c r="D7908" s="23"/>
      <c r="E7908" s="23"/>
      <c r="F7908" s="23"/>
      <c r="G7908" s="23"/>
      <c r="H7908" s="24"/>
      <c r="I7908" s="24"/>
      <c r="J7908" s="24"/>
    </row>
    <row r="7909" spans="3:10" x14ac:dyDescent="0.25">
      <c r="C7909" s="23"/>
      <c r="D7909" s="23"/>
      <c r="E7909" s="23"/>
      <c r="F7909" s="23"/>
      <c r="G7909" s="23"/>
      <c r="H7909" s="24"/>
      <c r="I7909" s="24"/>
      <c r="J7909" s="24"/>
    </row>
    <row r="7910" spans="3:10" x14ac:dyDescent="0.25">
      <c r="C7910" s="23"/>
      <c r="D7910" s="23"/>
      <c r="E7910" s="23"/>
      <c r="F7910" s="23"/>
      <c r="G7910" s="23"/>
      <c r="H7910" s="24"/>
      <c r="I7910" s="24"/>
      <c r="J7910" s="24"/>
    </row>
    <row r="7911" spans="3:10" x14ac:dyDescent="0.25">
      <c r="C7911" s="23"/>
      <c r="D7911" s="23"/>
      <c r="E7911" s="23"/>
      <c r="F7911" s="23"/>
      <c r="G7911" s="23"/>
      <c r="H7911" s="24"/>
      <c r="I7911" s="24"/>
      <c r="J7911" s="24"/>
    </row>
    <row r="7912" spans="3:10" x14ac:dyDescent="0.25">
      <c r="C7912" s="23"/>
      <c r="D7912" s="23"/>
      <c r="E7912" s="23"/>
      <c r="F7912" s="23"/>
      <c r="G7912" s="23"/>
      <c r="H7912" s="24"/>
      <c r="I7912" s="24"/>
      <c r="J7912" s="24"/>
    </row>
    <row r="7913" spans="3:10" x14ac:dyDescent="0.25">
      <c r="C7913" s="23"/>
      <c r="D7913" s="23"/>
      <c r="E7913" s="23"/>
      <c r="F7913" s="23"/>
      <c r="G7913" s="23"/>
      <c r="H7913" s="24"/>
      <c r="I7913" s="24"/>
      <c r="J7913" s="24"/>
    </row>
    <row r="7914" spans="3:10" x14ac:dyDescent="0.25">
      <c r="C7914" s="23"/>
      <c r="D7914" s="23"/>
      <c r="E7914" s="23"/>
      <c r="F7914" s="23"/>
      <c r="G7914" s="23"/>
      <c r="H7914" s="24"/>
      <c r="I7914" s="24"/>
      <c r="J7914" s="24"/>
    </row>
    <row r="7915" spans="3:10" x14ac:dyDescent="0.25">
      <c r="C7915" s="23"/>
      <c r="D7915" s="23"/>
      <c r="E7915" s="23"/>
      <c r="F7915" s="23"/>
      <c r="G7915" s="23"/>
      <c r="H7915" s="24"/>
      <c r="I7915" s="24"/>
      <c r="J7915" s="24"/>
    </row>
    <row r="7916" spans="3:10" x14ac:dyDescent="0.25">
      <c r="C7916" s="23"/>
      <c r="D7916" s="23"/>
      <c r="E7916" s="23"/>
      <c r="F7916" s="23"/>
      <c r="G7916" s="23"/>
      <c r="H7916" s="24"/>
      <c r="I7916" s="24"/>
      <c r="J7916" s="24"/>
    </row>
    <row r="7917" spans="3:10" x14ac:dyDescent="0.25">
      <c r="C7917" s="23"/>
      <c r="D7917" s="23"/>
      <c r="E7917" s="23"/>
      <c r="F7917" s="23"/>
      <c r="G7917" s="23"/>
      <c r="H7917" s="24"/>
      <c r="I7917" s="24"/>
      <c r="J7917" s="24"/>
    </row>
    <row r="7918" spans="3:10" x14ac:dyDescent="0.25">
      <c r="C7918" s="23"/>
      <c r="D7918" s="23"/>
      <c r="E7918" s="23"/>
      <c r="F7918" s="23"/>
      <c r="G7918" s="23"/>
      <c r="H7918" s="24"/>
      <c r="I7918" s="24"/>
      <c r="J7918" s="24"/>
    </row>
    <row r="7919" spans="3:10" x14ac:dyDescent="0.25">
      <c r="C7919" s="23"/>
      <c r="D7919" s="23"/>
      <c r="E7919" s="23"/>
      <c r="F7919" s="23"/>
      <c r="G7919" s="23"/>
      <c r="H7919" s="24"/>
      <c r="I7919" s="24"/>
      <c r="J7919" s="24"/>
    </row>
    <row r="7920" spans="3:10" x14ac:dyDescent="0.25">
      <c r="C7920" s="23"/>
      <c r="D7920" s="23"/>
      <c r="E7920" s="23"/>
      <c r="F7920" s="23"/>
      <c r="G7920" s="23"/>
      <c r="H7920" s="24"/>
      <c r="I7920" s="24"/>
      <c r="J7920" s="24"/>
    </row>
    <row r="7921" spans="3:10" x14ac:dyDescent="0.25">
      <c r="C7921" s="23"/>
      <c r="D7921" s="23"/>
      <c r="E7921" s="23"/>
      <c r="F7921" s="23"/>
      <c r="G7921" s="23"/>
      <c r="H7921" s="24"/>
      <c r="I7921" s="24"/>
      <c r="J7921" s="24"/>
    </row>
    <row r="7922" spans="3:10" x14ac:dyDescent="0.25">
      <c r="C7922" s="23"/>
      <c r="D7922" s="23"/>
      <c r="E7922" s="23"/>
      <c r="F7922" s="23"/>
      <c r="G7922" s="23"/>
      <c r="H7922" s="24"/>
      <c r="I7922" s="24"/>
      <c r="J7922" s="24"/>
    </row>
    <row r="7923" spans="3:10" x14ac:dyDescent="0.25">
      <c r="C7923" s="23"/>
      <c r="D7923" s="23"/>
      <c r="E7923" s="23"/>
      <c r="F7923" s="23"/>
      <c r="G7923" s="23"/>
      <c r="H7923" s="24"/>
      <c r="I7923" s="24"/>
      <c r="J7923" s="24"/>
    </row>
    <row r="7924" spans="3:10" x14ac:dyDescent="0.25">
      <c r="C7924" s="23"/>
      <c r="D7924" s="23"/>
      <c r="E7924" s="23"/>
      <c r="F7924" s="23"/>
      <c r="G7924" s="23"/>
      <c r="H7924" s="24"/>
      <c r="I7924" s="24"/>
      <c r="J7924" s="24"/>
    </row>
    <row r="7925" spans="3:10" x14ac:dyDescent="0.25">
      <c r="C7925" s="23"/>
      <c r="D7925" s="23"/>
      <c r="E7925" s="23"/>
      <c r="F7925" s="23"/>
      <c r="G7925" s="23"/>
      <c r="H7925" s="24"/>
      <c r="I7925" s="24"/>
      <c r="J7925" s="24"/>
    </row>
    <row r="7926" spans="3:10" x14ac:dyDescent="0.25">
      <c r="C7926" s="23"/>
      <c r="D7926" s="23"/>
      <c r="E7926" s="23"/>
      <c r="F7926" s="23"/>
      <c r="G7926" s="23"/>
      <c r="H7926" s="24"/>
      <c r="I7926" s="24"/>
      <c r="J7926" s="24"/>
    </row>
    <row r="7927" spans="3:10" x14ac:dyDescent="0.25">
      <c r="C7927" s="23"/>
      <c r="D7927" s="23"/>
      <c r="E7927" s="23"/>
      <c r="F7927" s="23"/>
      <c r="G7927" s="23"/>
      <c r="H7927" s="24"/>
      <c r="I7927" s="24"/>
      <c r="J7927" s="24"/>
    </row>
    <row r="7928" spans="3:10" x14ac:dyDescent="0.25">
      <c r="C7928" s="23"/>
      <c r="D7928" s="23"/>
      <c r="E7928" s="23"/>
      <c r="F7928" s="23"/>
      <c r="G7928" s="23"/>
      <c r="H7928" s="24"/>
      <c r="I7928" s="24"/>
      <c r="J7928" s="24"/>
    </row>
    <row r="7929" spans="3:10" x14ac:dyDescent="0.25">
      <c r="C7929" s="23"/>
      <c r="D7929" s="23"/>
      <c r="E7929" s="23"/>
      <c r="F7929" s="23"/>
      <c r="G7929" s="23"/>
      <c r="H7929" s="24"/>
      <c r="I7929" s="24"/>
      <c r="J7929" s="24"/>
    </row>
    <row r="7930" spans="3:10" x14ac:dyDescent="0.25">
      <c r="C7930" s="23"/>
      <c r="D7930" s="23"/>
      <c r="E7930" s="23"/>
      <c r="F7930" s="23"/>
      <c r="G7930" s="23"/>
      <c r="H7930" s="24"/>
      <c r="I7930" s="24"/>
      <c r="J7930" s="24"/>
    </row>
    <row r="7931" spans="3:10" x14ac:dyDescent="0.25">
      <c r="C7931" s="23"/>
      <c r="D7931" s="23"/>
      <c r="E7931" s="23"/>
      <c r="F7931" s="23"/>
      <c r="G7931" s="23"/>
      <c r="H7931" s="24"/>
      <c r="I7931" s="24"/>
      <c r="J7931" s="24"/>
    </row>
    <row r="7932" spans="3:10" x14ac:dyDescent="0.25">
      <c r="C7932" s="23"/>
      <c r="D7932" s="23"/>
      <c r="E7932" s="23"/>
      <c r="F7932" s="23"/>
      <c r="G7932" s="23"/>
      <c r="H7932" s="24"/>
      <c r="I7932" s="24"/>
      <c r="J7932" s="24"/>
    </row>
    <row r="7933" spans="3:10" x14ac:dyDescent="0.25">
      <c r="C7933" s="23"/>
      <c r="D7933" s="23"/>
      <c r="E7933" s="23"/>
      <c r="F7933" s="23"/>
      <c r="G7933" s="23"/>
      <c r="H7933" s="24"/>
      <c r="I7933" s="24"/>
      <c r="J7933" s="24"/>
    </row>
    <row r="7934" spans="3:10" x14ac:dyDescent="0.25">
      <c r="C7934" s="23"/>
      <c r="D7934" s="23"/>
      <c r="E7934" s="23"/>
      <c r="F7934" s="23"/>
      <c r="G7934" s="23"/>
      <c r="H7934" s="24"/>
      <c r="I7934" s="24"/>
      <c r="J7934" s="24"/>
    </row>
    <row r="7935" spans="3:10" x14ac:dyDescent="0.25">
      <c r="C7935" s="23"/>
      <c r="D7935" s="23"/>
      <c r="E7935" s="23"/>
      <c r="F7935" s="23"/>
      <c r="G7935" s="23"/>
      <c r="H7935" s="24"/>
      <c r="I7935" s="24"/>
      <c r="J7935" s="24"/>
    </row>
    <row r="7936" spans="3:10" x14ac:dyDescent="0.25">
      <c r="C7936" s="23"/>
      <c r="D7936" s="23"/>
      <c r="E7936" s="23"/>
      <c r="F7936" s="23"/>
      <c r="G7936" s="23"/>
      <c r="H7936" s="24"/>
      <c r="I7936" s="24"/>
      <c r="J7936" s="24"/>
    </row>
    <row r="7937" spans="3:10" x14ac:dyDescent="0.25">
      <c r="C7937" s="23"/>
      <c r="D7937" s="23"/>
      <c r="E7937" s="23"/>
      <c r="F7937" s="23"/>
      <c r="G7937" s="23"/>
      <c r="H7937" s="24"/>
      <c r="I7937" s="24"/>
      <c r="J7937" s="24"/>
    </row>
    <row r="7938" spans="3:10" x14ac:dyDescent="0.25">
      <c r="C7938" s="23"/>
      <c r="D7938" s="23"/>
      <c r="E7938" s="23"/>
      <c r="F7938" s="23"/>
      <c r="G7938" s="23"/>
      <c r="H7938" s="24"/>
      <c r="I7938" s="24"/>
      <c r="J7938" s="24"/>
    </row>
    <row r="7939" spans="3:10" x14ac:dyDescent="0.25">
      <c r="C7939" s="23"/>
      <c r="D7939" s="23"/>
      <c r="E7939" s="23"/>
      <c r="F7939" s="23"/>
      <c r="G7939" s="23"/>
      <c r="H7939" s="24"/>
      <c r="I7939" s="24"/>
      <c r="J7939" s="24"/>
    </row>
    <row r="7940" spans="3:10" x14ac:dyDescent="0.25">
      <c r="C7940" s="23"/>
      <c r="D7940" s="23"/>
      <c r="E7940" s="23"/>
      <c r="F7940" s="23"/>
      <c r="G7940" s="23"/>
      <c r="H7940" s="24"/>
      <c r="I7940" s="24"/>
      <c r="J7940" s="24"/>
    </row>
    <row r="7941" spans="3:10" x14ac:dyDescent="0.25">
      <c r="C7941" s="23"/>
      <c r="D7941" s="23"/>
      <c r="E7941" s="23"/>
      <c r="F7941" s="23"/>
      <c r="G7941" s="23"/>
      <c r="H7941" s="24"/>
      <c r="I7941" s="24"/>
      <c r="J7941" s="24"/>
    </row>
    <row r="7942" spans="3:10" x14ac:dyDescent="0.25">
      <c r="C7942" s="23"/>
      <c r="D7942" s="23"/>
      <c r="E7942" s="23"/>
      <c r="F7942" s="23"/>
      <c r="G7942" s="23"/>
      <c r="H7942" s="24"/>
      <c r="I7942" s="24"/>
      <c r="J7942" s="24"/>
    </row>
    <row r="7943" spans="3:10" x14ac:dyDescent="0.25">
      <c r="C7943" s="23"/>
      <c r="D7943" s="23"/>
      <c r="E7943" s="23"/>
      <c r="F7943" s="23"/>
      <c r="G7943" s="23"/>
      <c r="H7943" s="24"/>
      <c r="I7943" s="24"/>
      <c r="J7943" s="24"/>
    </row>
    <row r="7944" spans="3:10" x14ac:dyDescent="0.25">
      <c r="C7944" s="23"/>
      <c r="D7944" s="23"/>
      <c r="E7944" s="23"/>
      <c r="F7944" s="23"/>
      <c r="G7944" s="23"/>
      <c r="H7944" s="24"/>
      <c r="I7944" s="24"/>
      <c r="J7944" s="24"/>
    </row>
    <row r="7945" spans="3:10" x14ac:dyDescent="0.25">
      <c r="C7945" s="23"/>
      <c r="D7945" s="23"/>
      <c r="E7945" s="23"/>
      <c r="F7945" s="23"/>
      <c r="G7945" s="23"/>
      <c r="H7945" s="24"/>
      <c r="I7945" s="24"/>
      <c r="J7945" s="24"/>
    </row>
    <row r="7946" spans="3:10" x14ac:dyDescent="0.25">
      <c r="C7946" s="23"/>
      <c r="D7946" s="23"/>
      <c r="E7946" s="23"/>
      <c r="F7946" s="23"/>
      <c r="G7946" s="23"/>
      <c r="H7946" s="24"/>
      <c r="I7946" s="24"/>
      <c r="J7946" s="24"/>
    </row>
    <row r="7947" spans="3:10" x14ac:dyDescent="0.25">
      <c r="C7947" s="23"/>
      <c r="D7947" s="23"/>
      <c r="E7947" s="23"/>
      <c r="F7947" s="23"/>
      <c r="G7947" s="23"/>
      <c r="H7947" s="24"/>
      <c r="I7947" s="24"/>
      <c r="J7947" s="24"/>
    </row>
    <row r="7948" spans="3:10" x14ac:dyDescent="0.25">
      <c r="C7948" s="23"/>
      <c r="D7948" s="23"/>
      <c r="E7948" s="23"/>
      <c r="F7948" s="23"/>
      <c r="G7948" s="23"/>
      <c r="H7948" s="24"/>
      <c r="I7948" s="24"/>
      <c r="J7948" s="24"/>
    </row>
    <row r="7949" spans="3:10" x14ac:dyDescent="0.25">
      <c r="C7949" s="23"/>
      <c r="D7949" s="23"/>
      <c r="E7949" s="23"/>
      <c r="F7949" s="23"/>
      <c r="G7949" s="23"/>
      <c r="H7949" s="24"/>
      <c r="I7949" s="24"/>
      <c r="J7949" s="24"/>
    </row>
    <row r="7950" spans="3:10" x14ac:dyDescent="0.25">
      <c r="C7950" s="23"/>
      <c r="D7950" s="23"/>
      <c r="E7950" s="23"/>
      <c r="F7950" s="23"/>
      <c r="G7950" s="23"/>
      <c r="H7950" s="24"/>
      <c r="I7950" s="24"/>
      <c r="J7950" s="24"/>
    </row>
    <row r="7951" spans="3:10" x14ac:dyDescent="0.25">
      <c r="C7951" s="23"/>
      <c r="D7951" s="23"/>
      <c r="E7951" s="23"/>
      <c r="F7951" s="23"/>
      <c r="G7951" s="23"/>
      <c r="H7951" s="24"/>
      <c r="I7951" s="24"/>
      <c r="J7951" s="24"/>
    </row>
    <row r="7952" spans="3:10" x14ac:dyDescent="0.25">
      <c r="C7952" s="23"/>
      <c r="D7952" s="23"/>
      <c r="E7952" s="23"/>
      <c r="F7952" s="23"/>
      <c r="G7952" s="23"/>
      <c r="H7952" s="24"/>
      <c r="I7952" s="24"/>
      <c r="J7952" s="24"/>
    </row>
    <row r="7953" spans="3:10" x14ac:dyDescent="0.25">
      <c r="C7953" s="23"/>
      <c r="D7953" s="23"/>
      <c r="E7953" s="23"/>
      <c r="F7953" s="23"/>
      <c r="G7953" s="23"/>
      <c r="H7953" s="24"/>
      <c r="I7953" s="24"/>
      <c r="J7953" s="24"/>
    </row>
    <row r="7954" spans="3:10" x14ac:dyDescent="0.25">
      <c r="C7954" s="23"/>
      <c r="D7954" s="23"/>
      <c r="E7954" s="23"/>
      <c r="F7954" s="23"/>
      <c r="G7954" s="23"/>
      <c r="H7954" s="24"/>
      <c r="I7954" s="24"/>
      <c r="J7954" s="24"/>
    </row>
    <row r="7955" spans="3:10" x14ac:dyDescent="0.25">
      <c r="C7955" s="23"/>
      <c r="D7955" s="23"/>
      <c r="E7955" s="23"/>
      <c r="F7955" s="23"/>
      <c r="G7955" s="23"/>
      <c r="H7955" s="24"/>
      <c r="I7955" s="24"/>
      <c r="J7955" s="24"/>
    </row>
    <row r="7956" spans="3:10" x14ac:dyDescent="0.25">
      <c r="C7956" s="23"/>
      <c r="D7956" s="23"/>
      <c r="E7956" s="23"/>
      <c r="F7956" s="23"/>
      <c r="G7956" s="23"/>
      <c r="H7956" s="24"/>
      <c r="I7956" s="24"/>
      <c r="J7956" s="24"/>
    </row>
    <row r="7957" spans="3:10" x14ac:dyDescent="0.25">
      <c r="C7957" s="23"/>
      <c r="D7957" s="23"/>
      <c r="E7957" s="23"/>
      <c r="F7957" s="23"/>
      <c r="G7957" s="23"/>
      <c r="H7957" s="24"/>
      <c r="I7957" s="24"/>
      <c r="J7957" s="24"/>
    </row>
    <row r="7958" spans="3:10" x14ac:dyDescent="0.25">
      <c r="C7958" s="23"/>
      <c r="D7958" s="23"/>
      <c r="E7958" s="23"/>
      <c r="F7958" s="23"/>
      <c r="G7958" s="23"/>
      <c r="H7958" s="24"/>
      <c r="I7958" s="24"/>
      <c r="J7958" s="24"/>
    </row>
    <row r="7959" spans="3:10" x14ac:dyDescent="0.25">
      <c r="C7959" s="23"/>
      <c r="D7959" s="23"/>
      <c r="E7959" s="23"/>
      <c r="F7959" s="23"/>
      <c r="G7959" s="23"/>
      <c r="H7959" s="24"/>
      <c r="I7959" s="24"/>
      <c r="J7959" s="24"/>
    </row>
    <row r="7960" spans="3:10" x14ac:dyDescent="0.25">
      <c r="C7960" s="23"/>
      <c r="D7960" s="23"/>
      <c r="E7960" s="23"/>
      <c r="F7960" s="23"/>
      <c r="G7960" s="23"/>
      <c r="H7960" s="24"/>
      <c r="I7960" s="24"/>
      <c r="J7960" s="24"/>
    </row>
    <row r="7961" spans="3:10" x14ac:dyDescent="0.25">
      <c r="C7961" s="23"/>
      <c r="D7961" s="23"/>
      <c r="E7961" s="23"/>
      <c r="F7961" s="23"/>
      <c r="G7961" s="23"/>
      <c r="H7961" s="24"/>
      <c r="I7961" s="24"/>
      <c r="J7961" s="24"/>
    </row>
    <row r="7962" spans="3:10" x14ac:dyDescent="0.25">
      <c r="C7962" s="23"/>
      <c r="D7962" s="23"/>
      <c r="E7962" s="23"/>
      <c r="F7962" s="23"/>
      <c r="G7962" s="23"/>
      <c r="H7962" s="24"/>
      <c r="I7962" s="24"/>
      <c r="J7962" s="24"/>
    </row>
    <row r="7963" spans="3:10" x14ac:dyDescent="0.25">
      <c r="C7963" s="23"/>
      <c r="D7963" s="23"/>
      <c r="E7963" s="23"/>
      <c r="F7963" s="23"/>
      <c r="G7963" s="23"/>
      <c r="H7963" s="24"/>
      <c r="I7963" s="24"/>
      <c r="J7963" s="24"/>
    </row>
    <row r="7964" spans="3:10" x14ac:dyDescent="0.25">
      <c r="C7964" s="23"/>
      <c r="D7964" s="23"/>
      <c r="E7964" s="23"/>
      <c r="F7964" s="23"/>
      <c r="G7964" s="23"/>
      <c r="H7964" s="24"/>
      <c r="I7964" s="24"/>
      <c r="J7964" s="24"/>
    </row>
    <row r="7965" spans="3:10" x14ac:dyDescent="0.25">
      <c r="C7965" s="23"/>
      <c r="D7965" s="23"/>
      <c r="E7965" s="23"/>
      <c r="F7965" s="23"/>
      <c r="G7965" s="23"/>
      <c r="H7965" s="24"/>
      <c r="I7965" s="24"/>
      <c r="J7965" s="24"/>
    </row>
    <row r="7966" spans="3:10" x14ac:dyDescent="0.25">
      <c r="C7966" s="23"/>
      <c r="D7966" s="23"/>
      <c r="E7966" s="23"/>
      <c r="F7966" s="23"/>
      <c r="G7966" s="23"/>
      <c r="H7966" s="24"/>
      <c r="I7966" s="24"/>
      <c r="J7966" s="24"/>
    </row>
    <row r="7967" spans="3:10" x14ac:dyDescent="0.25">
      <c r="C7967" s="23"/>
      <c r="D7967" s="23"/>
      <c r="E7967" s="23"/>
      <c r="F7967" s="23"/>
      <c r="G7967" s="23"/>
      <c r="H7967" s="24"/>
      <c r="I7967" s="24"/>
      <c r="J7967" s="24"/>
    </row>
    <row r="7968" spans="3:10" x14ac:dyDescent="0.25">
      <c r="C7968" s="23"/>
      <c r="D7968" s="23"/>
      <c r="E7968" s="23"/>
      <c r="F7968" s="23"/>
      <c r="G7968" s="23"/>
      <c r="H7968" s="24"/>
      <c r="I7968" s="24"/>
      <c r="J7968" s="24"/>
    </row>
    <row r="7969" spans="3:10" x14ac:dyDescent="0.25">
      <c r="C7969" s="23"/>
      <c r="D7969" s="23"/>
      <c r="E7969" s="23"/>
      <c r="F7969" s="23"/>
      <c r="G7969" s="23"/>
      <c r="H7969" s="24"/>
      <c r="I7969" s="24"/>
      <c r="J7969" s="24"/>
    </row>
    <row r="7970" spans="3:10" x14ac:dyDescent="0.25">
      <c r="C7970" s="23"/>
      <c r="D7970" s="23"/>
      <c r="E7970" s="23"/>
      <c r="F7970" s="23"/>
      <c r="G7970" s="23"/>
      <c r="H7970" s="24"/>
      <c r="I7970" s="24"/>
      <c r="J7970" s="24"/>
    </row>
    <row r="7971" spans="3:10" x14ac:dyDescent="0.25">
      <c r="C7971" s="23"/>
      <c r="D7971" s="23"/>
      <c r="E7971" s="23"/>
      <c r="F7971" s="23"/>
      <c r="G7971" s="23"/>
      <c r="H7971" s="24"/>
      <c r="I7971" s="24"/>
      <c r="J7971" s="24"/>
    </row>
    <row r="7972" spans="3:10" x14ac:dyDescent="0.25">
      <c r="C7972" s="23"/>
      <c r="D7972" s="23"/>
      <c r="E7972" s="23"/>
      <c r="F7972" s="23"/>
      <c r="G7972" s="23"/>
      <c r="H7972" s="24"/>
      <c r="I7972" s="24"/>
      <c r="J7972" s="24"/>
    </row>
    <row r="7973" spans="3:10" x14ac:dyDescent="0.25">
      <c r="C7973" s="23"/>
      <c r="D7973" s="23"/>
      <c r="E7973" s="23"/>
      <c r="F7973" s="23"/>
      <c r="G7973" s="23"/>
      <c r="H7973" s="24"/>
      <c r="I7973" s="24"/>
      <c r="J7973" s="24"/>
    </row>
    <row r="7974" spans="3:10" x14ac:dyDescent="0.25">
      <c r="C7974" s="23"/>
      <c r="D7974" s="23"/>
      <c r="E7974" s="23"/>
      <c r="F7974" s="23"/>
      <c r="G7974" s="23"/>
      <c r="H7974" s="24"/>
      <c r="I7974" s="24"/>
      <c r="J7974" s="24"/>
    </row>
    <row r="7975" spans="3:10" x14ac:dyDescent="0.25">
      <c r="C7975" s="23"/>
      <c r="D7975" s="23"/>
      <c r="E7975" s="23"/>
      <c r="F7975" s="23"/>
      <c r="G7975" s="23"/>
      <c r="H7975" s="24"/>
      <c r="I7975" s="24"/>
      <c r="J7975" s="24"/>
    </row>
    <row r="7976" spans="3:10" x14ac:dyDescent="0.25">
      <c r="C7976" s="23"/>
      <c r="D7976" s="23"/>
      <c r="E7976" s="23"/>
      <c r="F7976" s="23"/>
      <c r="G7976" s="23"/>
      <c r="H7976" s="24"/>
      <c r="I7976" s="24"/>
      <c r="J7976" s="24"/>
    </row>
    <row r="7977" spans="3:10" x14ac:dyDescent="0.25">
      <c r="C7977" s="23"/>
      <c r="D7977" s="23"/>
      <c r="E7977" s="23"/>
      <c r="F7977" s="23"/>
      <c r="G7977" s="23"/>
      <c r="H7977" s="24"/>
      <c r="I7977" s="24"/>
      <c r="J7977" s="24"/>
    </row>
    <row r="7978" spans="3:10" x14ac:dyDescent="0.25">
      <c r="C7978" s="23"/>
      <c r="D7978" s="23"/>
      <c r="E7978" s="23"/>
      <c r="F7978" s="23"/>
      <c r="G7978" s="23"/>
      <c r="H7978" s="24"/>
      <c r="I7978" s="24"/>
      <c r="J7978" s="24"/>
    </row>
    <row r="7979" spans="3:10" x14ac:dyDescent="0.25">
      <c r="C7979" s="23"/>
      <c r="D7979" s="23"/>
      <c r="E7979" s="23"/>
      <c r="F7979" s="23"/>
      <c r="G7979" s="23"/>
      <c r="H7979" s="24"/>
      <c r="I7979" s="24"/>
      <c r="J7979" s="24"/>
    </row>
    <row r="7980" spans="3:10" x14ac:dyDescent="0.25">
      <c r="C7980" s="23"/>
      <c r="D7980" s="23"/>
      <c r="E7980" s="23"/>
      <c r="F7980" s="23"/>
      <c r="G7980" s="23"/>
      <c r="H7980" s="24"/>
      <c r="I7980" s="24"/>
      <c r="J7980" s="24"/>
    </row>
    <row r="7981" spans="3:10" x14ac:dyDescent="0.25">
      <c r="C7981" s="23"/>
      <c r="D7981" s="23"/>
      <c r="E7981" s="23"/>
      <c r="F7981" s="23"/>
      <c r="G7981" s="23"/>
      <c r="H7981" s="24"/>
      <c r="I7981" s="24"/>
      <c r="J7981" s="24"/>
    </row>
    <row r="7982" spans="3:10" x14ac:dyDescent="0.25">
      <c r="C7982" s="23"/>
      <c r="D7982" s="23"/>
      <c r="E7982" s="23"/>
      <c r="F7982" s="23"/>
      <c r="G7982" s="23"/>
      <c r="H7982" s="24"/>
      <c r="I7982" s="24"/>
      <c r="J7982" s="24"/>
    </row>
    <row r="7983" spans="3:10" x14ac:dyDescent="0.25">
      <c r="C7983" s="23"/>
      <c r="D7983" s="23"/>
      <c r="E7983" s="23"/>
      <c r="F7983" s="23"/>
      <c r="G7983" s="23"/>
      <c r="H7983" s="24"/>
      <c r="I7983" s="24"/>
      <c r="J7983" s="24"/>
    </row>
    <row r="7984" spans="3:10" x14ac:dyDescent="0.25">
      <c r="C7984" s="23"/>
      <c r="D7984" s="23"/>
      <c r="E7984" s="23"/>
      <c r="F7984" s="23"/>
      <c r="G7984" s="23"/>
      <c r="H7984" s="24"/>
      <c r="I7984" s="24"/>
      <c r="J7984" s="24"/>
    </row>
    <row r="7985" spans="3:10" x14ac:dyDescent="0.25">
      <c r="C7985" s="23"/>
      <c r="D7985" s="23"/>
      <c r="E7985" s="23"/>
      <c r="F7985" s="23"/>
      <c r="G7985" s="23"/>
      <c r="H7985" s="24"/>
      <c r="I7985" s="24"/>
      <c r="J7985" s="24"/>
    </row>
    <row r="7986" spans="3:10" x14ac:dyDescent="0.25">
      <c r="C7986" s="23"/>
      <c r="D7986" s="23"/>
      <c r="E7986" s="23"/>
      <c r="F7986" s="23"/>
      <c r="G7986" s="23"/>
      <c r="H7986" s="24"/>
      <c r="I7986" s="24"/>
      <c r="J7986" s="24"/>
    </row>
    <row r="7987" spans="3:10" x14ac:dyDescent="0.25">
      <c r="C7987" s="23"/>
      <c r="D7987" s="23"/>
      <c r="E7987" s="23"/>
      <c r="F7987" s="23"/>
      <c r="G7987" s="23"/>
      <c r="H7987" s="24"/>
      <c r="I7987" s="24"/>
      <c r="J7987" s="24"/>
    </row>
    <row r="7988" spans="3:10" x14ac:dyDescent="0.25">
      <c r="C7988" s="23"/>
      <c r="D7988" s="23"/>
      <c r="E7988" s="23"/>
      <c r="F7988" s="23"/>
      <c r="G7988" s="23"/>
      <c r="H7988" s="24"/>
      <c r="I7988" s="24"/>
      <c r="J7988" s="24"/>
    </row>
    <row r="7989" spans="3:10" x14ac:dyDescent="0.25">
      <c r="C7989" s="23"/>
      <c r="D7989" s="23"/>
      <c r="E7989" s="23"/>
      <c r="F7989" s="23"/>
      <c r="G7989" s="23"/>
      <c r="H7989" s="24"/>
      <c r="I7989" s="24"/>
      <c r="J7989" s="24"/>
    </row>
    <row r="7990" spans="3:10" x14ac:dyDescent="0.25">
      <c r="C7990" s="23"/>
      <c r="D7990" s="23"/>
      <c r="E7990" s="23"/>
      <c r="F7990" s="23"/>
      <c r="G7990" s="23"/>
      <c r="H7990" s="24"/>
      <c r="I7990" s="24"/>
      <c r="J7990" s="24"/>
    </row>
    <row r="7991" spans="3:10" x14ac:dyDescent="0.25">
      <c r="C7991" s="23"/>
      <c r="D7991" s="23"/>
      <c r="E7991" s="23"/>
      <c r="F7991" s="23"/>
      <c r="G7991" s="23"/>
      <c r="H7991" s="24"/>
      <c r="I7991" s="24"/>
      <c r="J7991" s="24"/>
    </row>
    <row r="7992" spans="3:10" x14ac:dyDescent="0.25">
      <c r="C7992" s="23"/>
      <c r="D7992" s="23"/>
      <c r="E7992" s="23"/>
      <c r="F7992" s="23"/>
      <c r="G7992" s="23"/>
      <c r="H7992" s="24"/>
      <c r="I7992" s="24"/>
      <c r="J7992" s="24"/>
    </row>
    <row r="7993" spans="3:10" x14ac:dyDescent="0.25">
      <c r="C7993" s="23"/>
      <c r="D7993" s="23"/>
      <c r="E7993" s="23"/>
      <c r="F7993" s="23"/>
      <c r="G7993" s="23"/>
      <c r="H7993" s="24"/>
      <c r="I7993" s="24"/>
      <c r="J7993" s="24"/>
    </row>
    <row r="7994" spans="3:10" x14ac:dyDescent="0.25">
      <c r="C7994" s="23"/>
      <c r="D7994" s="23"/>
      <c r="E7994" s="23"/>
      <c r="F7994" s="23"/>
      <c r="G7994" s="23"/>
      <c r="H7994" s="24"/>
      <c r="I7994" s="24"/>
      <c r="J7994" s="24"/>
    </row>
    <row r="7995" spans="3:10" x14ac:dyDescent="0.25">
      <c r="C7995" s="23"/>
      <c r="D7995" s="23"/>
      <c r="E7995" s="23"/>
      <c r="F7995" s="23"/>
      <c r="G7995" s="23"/>
      <c r="H7995" s="24"/>
      <c r="I7995" s="24"/>
      <c r="J7995" s="24"/>
    </row>
    <row r="7996" spans="3:10" x14ac:dyDescent="0.25">
      <c r="C7996" s="23"/>
      <c r="D7996" s="23"/>
      <c r="E7996" s="23"/>
      <c r="F7996" s="23"/>
      <c r="G7996" s="23"/>
      <c r="H7996" s="24"/>
      <c r="I7996" s="24"/>
      <c r="J7996" s="24"/>
    </row>
    <row r="7997" spans="3:10" x14ac:dyDescent="0.25">
      <c r="C7997" s="23"/>
      <c r="D7997" s="23"/>
      <c r="E7997" s="23"/>
      <c r="F7997" s="23"/>
      <c r="G7997" s="23"/>
      <c r="H7997" s="24"/>
      <c r="I7997" s="24"/>
      <c r="J7997" s="24"/>
    </row>
    <row r="7998" spans="3:10" x14ac:dyDescent="0.25">
      <c r="C7998" s="23"/>
      <c r="D7998" s="23"/>
      <c r="E7998" s="23"/>
      <c r="F7998" s="23"/>
      <c r="G7998" s="23"/>
      <c r="H7998" s="24"/>
      <c r="I7998" s="24"/>
      <c r="J7998" s="24"/>
    </row>
    <row r="7999" spans="3:10" x14ac:dyDescent="0.25">
      <c r="C7999" s="23"/>
      <c r="D7999" s="23"/>
      <c r="E7999" s="23"/>
      <c r="F7999" s="23"/>
      <c r="G7999" s="23"/>
      <c r="H7999" s="24"/>
      <c r="I7999" s="24"/>
      <c r="J7999" s="24"/>
    </row>
    <row r="8000" spans="3:10" x14ac:dyDescent="0.25">
      <c r="C8000" s="23"/>
      <c r="D8000" s="23"/>
      <c r="E8000" s="23"/>
      <c r="F8000" s="23"/>
      <c r="G8000" s="23"/>
      <c r="H8000" s="24"/>
      <c r="I8000" s="24"/>
      <c r="J8000" s="24"/>
    </row>
    <row r="8001" spans="3:10" x14ac:dyDescent="0.25">
      <c r="C8001" s="23"/>
      <c r="D8001" s="23"/>
      <c r="E8001" s="23"/>
      <c r="F8001" s="23"/>
      <c r="G8001" s="23"/>
      <c r="H8001" s="24"/>
      <c r="I8001" s="24"/>
      <c r="J8001" s="24"/>
    </row>
    <row r="8002" spans="3:10" x14ac:dyDescent="0.25">
      <c r="C8002" s="23"/>
      <c r="D8002" s="23"/>
      <c r="E8002" s="23"/>
      <c r="F8002" s="23"/>
      <c r="G8002" s="23"/>
      <c r="H8002" s="24"/>
      <c r="I8002" s="24"/>
      <c r="J8002" s="24"/>
    </row>
    <row r="8003" spans="3:10" x14ac:dyDescent="0.25">
      <c r="C8003" s="23"/>
      <c r="D8003" s="23"/>
      <c r="E8003" s="23"/>
      <c r="F8003" s="23"/>
      <c r="G8003" s="23"/>
      <c r="H8003" s="24"/>
      <c r="I8003" s="24"/>
      <c r="J8003" s="24"/>
    </row>
    <row r="8004" spans="3:10" x14ac:dyDescent="0.25">
      <c r="C8004" s="23"/>
      <c r="D8004" s="23"/>
      <c r="E8004" s="23"/>
      <c r="F8004" s="23"/>
      <c r="G8004" s="23"/>
      <c r="H8004" s="24"/>
      <c r="I8004" s="24"/>
      <c r="J8004" s="24"/>
    </row>
    <row r="8005" spans="3:10" x14ac:dyDescent="0.25">
      <c r="C8005" s="23"/>
      <c r="D8005" s="23"/>
      <c r="E8005" s="23"/>
      <c r="F8005" s="23"/>
      <c r="G8005" s="23"/>
      <c r="H8005" s="24"/>
      <c r="I8005" s="24"/>
      <c r="J8005" s="24"/>
    </row>
    <row r="8006" spans="3:10" x14ac:dyDescent="0.25">
      <c r="C8006" s="23"/>
      <c r="D8006" s="23"/>
      <c r="E8006" s="23"/>
      <c r="F8006" s="23"/>
      <c r="G8006" s="23"/>
      <c r="H8006" s="24"/>
      <c r="I8006" s="24"/>
      <c r="J8006" s="24"/>
    </row>
    <row r="8007" spans="3:10" x14ac:dyDescent="0.25">
      <c r="C8007" s="23"/>
      <c r="D8007" s="23"/>
      <c r="E8007" s="23"/>
      <c r="F8007" s="23"/>
      <c r="G8007" s="23"/>
      <c r="H8007" s="24"/>
      <c r="I8007" s="24"/>
      <c r="J8007" s="24"/>
    </row>
    <row r="8008" spans="3:10" x14ac:dyDescent="0.25">
      <c r="C8008" s="23"/>
      <c r="D8008" s="23"/>
      <c r="E8008" s="23"/>
      <c r="F8008" s="23"/>
      <c r="G8008" s="23"/>
      <c r="H8008" s="24"/>
      <c r="I8008" s="24"/>
      <c r="J8008" s="24"/>
    </row>
    <row r="8009" spans="3:10" x14ac:dyDescent="0.25">
      <c r="C8009" s="23"/>
      <c r="D8009" s="23"/>
      <c r="E8009" s="23"/>
      <c r="F8009" s="23"/>
      <c r="G8009" s="23"/>
      <c r="H8009" s="24"/>
      <c r="I8009" s="24"/>
      <c r="J8009" s="24"/>
    </row>
    <row r="8010" spans="3:10" x14ac:dyDescent="0.25">
      <c r="C8010" s="23"/>
      <c r="D8010" s="23"/>
      <c r="E8010" s="23"/>
      <c r="F8010" s="23"/>
      <c r="G8010" s="23"/>
      <c r="H8010" s="24"/>
      <c r="I8010" s="24"/>
      <c r="J8010" s="24"/>
    </row>
    <row r="8011" spans="3:10" x14ac:dyDescent="0.25">
      <c r="C8011" s="23"/>
      <c r="D8011" s="23"/>
      <c r="E8011" s="23"/>
      <c r="F8011" s="23"/>
      <c r="G8011" s="23"/>
      <c r="H8011" s="24"/>
      <c r="I8011" s="24"/>
      <c r="J8011" s="24"/>
    </row>
    <row r="8012" spans="3:10" x14ac:dyDescent="0.25">
      <c r="C8012" s="23"/>
      <c r="D8012" s="23"/>
      <c r="E8012" s="23"/>
      <c r="F8012" s="23"/>
      <c r="G8012" s="23"/>
      <c r="H8012" s="24"/>
      <c r="I8012" s="24"/>
      <c r="J8012" s="24"/>
    </row>
    <row r="8013" spans="3:10" x14ac:dyDescent="0.25">
      <c r="C8013" s="23"/>
      <c r="D8013" s="23"/>
      <c r="E8013" s="23"/>
      <c r="F8013" s="23"/>
      <c r="G8013" s="23"/>
      <c r="H8013" s="24"/>
      <c r="I8013" s="24"/>
      <c r="J8013" s="24"/>
    </row>
    <row r="8014" spans="3:10" x14ac:dyDescent="0.25">
      <c r="C8014" s="23"/>
      <c r="D8014" s="23"/>
      <c r="E8014" s="23"/>
      <c r="F8014" s="23"/>
      <c r="G8014" s="23"/>
      <c r="H8014" s="24"/>
      <c r="I8014" s="24"/>
      <c r="J8014" s="24"/>
    </row>
    <row r="8015" spans="3:10" x14ac:dyDescent="0.25">
      <c r="C8015" s="23"/>
      <c r="D8015" s="23"/>
      <c r="E8015" s="23"/>
      <c r="F8015" s="23"/>
      <c r="G8015" s="23"/>
      <c r="H8015" s="24"/>
      <c r="I8015" s="24"/>
      <c r="J8015" s="24"/>
    </row>
    <row r="8016" spans="3:10" x14ac:dyDescent="0.25">
      <c r="C8016" s="23"/>
      <c r="D8016" s="23"/>
      <c r="E8016" s="23"/>
      <c r="F8016" s="23"/>
      <c r="G8016" s="23"/>
      <c r="H8016" s="24"/>
      <c r="I8016" s="24"/>
      <c r="J8016" s="24"/>
    </row>
    <row r="8017" spans="3:10" x14ac:dyDescent="0.25">
      <c r="C8017" s="23"/>
      <c r="D8017" s="23"/>
      <c r="E8017" s="23"/>
      <c r="F8017" s="23"/>
      <c r="G8017" s="23"/>
      <c r="H8017" s="24"/>
      <c r="I8017" s="24"/>
      <c r="J8017" s="24"/>
    </row>
    <row r="8018" spans="3:10" x14ac:dyDescent="0.25">
      <c r="C8018" s="23"/>
      <c r="D8018" s="23"/>
      <c r="E8018" s="23"/>
      <c r="F8018" s="23"/>
      <c r="G8018" s="23"/>
      <c r="H8018" s="24"/>
      <c r="I8018" s="24"/>
      <c r="J8018" s="24"/>
    </row>
    <row r="8019" spans="3:10" x14ac:dyDescent="0.25">
      <c r="C8019" s="23"/>
      <c r="D8019" s="23"/>
      <c r="E8019" s="23"/>
      <c r="F8019" s="23"/>
      <c r="G8019" s="23"/>
      <c r="H8019" s="24"/>
      <c r="I8019" s="24"/>
      <c r="J8019" s="24"/>
    </row>
    <row r="8020" spans="3:10" x14ac:dyDescent="0.25">
      <c r="C8020" s="23"/>
      <c r="D8020" s="23"/>
      <c r="E8020" s="23"/>
      <c r="F8020" s="23"/>
      <c r="G8020" s="23"/>
      <c r="H8020" s="24"/>
      <c r="I8020" s="24"/>
      <c r="J8020" s="24"/>
    </row>
    <row r="8021" spans="3:10" x14ac:dyDescent="0.25">
      <c r="C8021" s="23"/>
      <c r="D8021" s="23"/>
      <c r="E8021" s="23"/>
      <c r="F8021" s="23"/>
      <c r="G8021" s="23"/>
      <c r="H8021" s="24"/>
      <c r="I8021" s="24"/>
      <c r="J8021" s="24"/>
    </row>
    <row r="8022" spans="3:10" x14ac:dyDescent="0.25">
      <c r="C8022" s="23"/>
      <c r="D8022" s="23"/>
      <c r="E8022" s="23"/>
      <c r="F8022" s="23"/>
      <c r="G8022" s="23"/>
      <c r="H8022" s="24"/>
      <c r="I8022" s="24"/>
      <c r="J8022" s="24"/>
    </row>
    <row r="8023" spans="3:10" x14ac:dyDescent="0.25">
      <c r="C8023" s="23"/>
      <c r="D8023" s="23"/>
      <c r="E8023" s="23"/>
      <c r="F8023" s="23"/>
      <c r="G8023" s="23"/>
      <c r="H8023" s="24"/>
      <c r="I8023" s="24"/>
      <c r="J8023" s="24"/>
    </row>
    <row r="8024" spans="3:10" x14ac:dyDescent="0.25">
      <c r="C8024" s="23"/>
      <c r="D8024" s="23"/>
      <c r="E8024" s="23"/>
      <c r="F8024" s="23"/>
      <c r="G8024" s="23"/>
      <c r="H8024" s="24"/>
      <c r="I8024" s="24"/>
      <c r="J8024" s="24"/>
    </row>
    <row r="8025" spans="3:10" x14ac:dyDescent="0.25">
      <c r="C8025" s="23"/>
      <c r="D8025" s="23"/>
      <c r="E8025" s="23"/>
      <c r="F8025" s="23"/>
      <c r="G8025" s="23"/>
      <c r="H8025" s="24"/>
      <c r="I8025" s="24"/>
      <c r="J8025" s="24"/>
    </row>
    <row r="8026" spans="3:10" x14ac:dyDescent="0.25">
      <c r="C8026" s="23"/>
      <c r="D8026" s="23"/>
      <c r="E8026" s="23"/>
      <c r="F8026" s="23"/>
      <c r="G8026" s="23"/>
      <c r="H8026" s="24"/>
      <c r="I8026" s="24"/>
      <c r="J8026" s="24"/>
    </row>
    <row r="8027" spans="3:10" x14ac:dyDescent="0.25">
      <c r="C8027" s="23"/>
      <c r="D8027" s="23"/>
      <c r="E8027" s="23"/>
      <c r="F8027" s="23"/>
      <c r="G8027" s="23"/>
      <c r="H8027" s="24"/>
      <c r="I8027" s="24"/>
      <c r="J8027" s="24"/>
    </row>
    <row r="8028" spans="3:10" x14ac:dyDescent="0.25">
      <c r="C8028" s="23"/>
      <c r="D8028" s="23"/>
      <c r="E8028" s="23"/>
      <c r="F8028" s="23"/>
      <c r="G8028" s="23"/>
      <c r="H8028" s="24"/>
      <c r="I8028" s="24"/>
      <c r="J8028" s="24"/>
    </row>
    <row r="8029" spans="3:10" x14ac:dyDescent="0.25">
      <c r="C8029" s="23"/>
      <c r="D8029" s="23"/>
      <c r="E8029" s="23"/>
      <c r="F8029" s="23"/>
      <c r="G8029" s="23"/>
      <c r="H8029" s="24"/>
      <c r="I8029" s="24"/>
      <c r="J8029" s="24"/>
    </row>
    <row r="8030" spans="3:10" x14ac:dyDescent="0.25">
      <c r="C8030" s="23"/>
      <c r="D8030" s="23"/>
      <c r="E8030" s="23"/>
      <c r="F8030" s="23"/>
      <c r="G8030" s="23"/>
      <c r="H8030" s="24"/>
      <c r="I8030" s="24"/>
      <c r="J8030" s="24"/>
    </row>
    <row r="8031" spans="3:10" x14ac:dyDescent="0.25">
      <c r="C8031" s="23"/>
      <c r="D8031" s="23"/>
      <c r="E8031" s="23"/>
      <c r="F8031" s="23"/>
      <c r="G8031" s="23"/>
      <c r="H8031" s="24"/>
      <c r="I8031" s="24"/>
      <c r="J8031" s="24"/>
    </row>
    <row r="8032" spans="3:10" x14ac:dyDescent="0.25">
      <c r="C8032" s="23"/>
      <c r="D8032" s="23"/>
      <c r="E8032" s="23"/>
      <c r="F8032" s="23"/>
      <c r="G8032" s="23"/>
      <c r="H8032" s="24"/>
      <c r="I8032" s="24"/>
      <c r="J8032" s="24"/>
    </row>
    <row r="8033" spans="3:10" x14ac:dyDescent="0.25">
      <c r="C8033" s="23"/>
      <c r="D8033" s="23"/>
      <c r="E8033" s="23"/>
      <c r="F8033" s="23"/>
      <c r="G8033" s="23"/>
      <c r="H8033" s="24"/>
      <c r="I8033" s="24"/>
      <c r="J8033" s="24"/>
    </row>
    <row r="8034" spans="3:10" x14ac:dyDescent="0.25">
      <c r="C8034" s="23"/>
      <c r="D8034" s="23"/>
      <c r="E8034" s="23"/>
      <c r="F8034" s="23"/>
      <c r="G8034" s="23"/>
      <c r="H8034" s="24"/>
      <c r="I8034" s="24"/>
      <c r="J8034" s="24"/>
    </row>
    <row r="8035" spans="3:10" x14ac:dyDescent="0.25">
      <c r="C8035" s="23"/>
      <c r="D8035" s="23"/>
      <c r="E8035" s="23"/>
      <c r="F8035" s="23"/>
      <c r="G8035" s="23"/>
      <c r="H8035" s="24"/>
      <c r="I8035" s="24"/>
      <c r="J8035" s="24"/>
    </row>
    <row r="8036" spans="3:10" x14ac:dyDescent="0.25">
      <c r="C8036" s="23"/>
      <c r="D8036" s="23"/>
      <c r="E8036" s="23"/>
      <c r="F8036" s="23"/>
      <c r="G8036" s="23"/>
      <c r="H8036" s="24"/>
      <c r="I8036" s="24"/>
      <c r="J8036" s="24"/>
    </row>
    <row r="8037" spans="3:10" x14ac:dyDescent="0.25">
      <c r="C8037" s="23"/>
      <c r="D8037" s="23"/>
      <c r="E8037" s="23"/>
      <c r="F8037" s="23"/>
      <c r="G8037" s="23"/>
      <c r="H8037" s="24"/>
      <c r="I8037" s="24"/>
      <c r="J8037" s="24"/>
    </row>
    <row r="8038" spans="3:10" x14ac:dyDescent="0.25">
      <c r="C8038" s="23"/>
      <c r="D8038" s="23"/>
      <c r="E8038" s="23"/>
      <c r="F8038" s="23"/>
      <c r="G8038" s="23"/>
      <c r="H8038" s="24"/>
      <c r="I8038" s="24"/>
      <c r="J8038" s="24"/>
    </row>
    <row r="8039" spans="3:10" x14ac:dyDescent="0.25">
      <c r="C8039" s="23"/>
      <c r="D8039" s="23"/>
      <c r="E8039" s="23"/>
      <c r="F8039" s="23"/>
      <c r="G8039" s="23"/>
      <c r="H8039" s="24"/>
      <c r="I8039" s="24"/>
      <c r="J8039" s="24"/>
    </row>
    <row r="8040" spans="3:10" x14ac:dyDescent="0.25">
      <c r="C8040" s="23"/>
      <c r="D8040" s="23"/>
      <c r="E8040" s="23"/>
      <c r="F8040" s="23"/>
      <c r="G8040" s="23"/>
      <c r="H8040" s="24"/>
      <c r="I8040" s="24"/>
      <c r="J8040" s="24"/>
    </row>
    <row r="8041" spans="3:10" x14ac:dyDescent="0.25">
      <c r="C8041" s="23"/>
      <c r="D8041" s="23"/>
      <c r="E8041" s="23"/>
      <c r="F8041" s="23"/>
      <c r="G8041" s="23"/>
      <c r="H8041" s="24"/>
      <c r="I8041" s="24"/>
      <c r="J8041" s="24"/>
    </row>
    <row r="8042" spans="3:10" x14ac:dyDescent="0.25">
      <c r="C8042" s="23"/>
      <c r="D8042" s="23"/>
      <c r="E8042" s="23"/>
      <c r="F8042" s="23"/>
      <c r="G8042" s="23"/>
      <c r="H8042" s="24"/>
      <c r="I8042" s="24"/>
      <c r="J8042" s="24"/>
    </row>
    <row r="8043" spans="3:10" x14ac:dyDescent="0.25">
      <c r="C8043" s="23"/>
      <c r="D8043" s="23"/>
      <c r="E8043" s="23"/>
      <c r="F8043" s="23"/>
      <c r="G8043" s="23"/>
      <c r="H8043" s="24"/>
      <c r="I8043" s="24"/>
      <c r="J8043" s="24"/>
    </row>
    <row r="8044" spans="3:10" x14ac:dyDescent="0.25">
      <c r="C8044" s="23"/>
      <c r="D8044" s="23"/>
      <c r="E8044" s="23"/>
      <c r="F8044" s="23"/>
      <c r="G8044" s="23"/>
      <c r="H8044" s="24"/>
      <c r="I8044" s="24"/>
      <c r="J8044" s="24"/>
    </row>
    <row r="8045" spans="3:10" x14ac:dyDescent="0.25">
      <c r="C8045" s="23"/>
      <c r="D8045" s="23"/>
      <c r="E8045" s="23"/>
      <c r="F8045" s="23"/>
      <c r="G8045" s="23"/>
      <c r="H8045" s="24"/>
      <c r="I8045" s="24"/>
      <c r="J8045" s="24"/>
    </row>
    <row r="8046" spans="3:10" x14ac:dyDescent="0.25">
      <c r="C8046" s="23"/>
      <c r="D8046" s="23"/>
      <c r="E8046" s="23"/>
      <c r="F8046" s="23"/>
      <c r="G8046" s="23"/>
      <c r="H8046" s="24"/>
      <c r="I8046" s="24"/>
      <c r="J8046" s="24"/>
    </row>
    <row r="8047" spans="3:10" x14ac:dyDescent="0.25">
      <c r="C8047" s="23"/>
      <c r="D8047" s="23"/>
      <c r="E8047" s="23"/>
      <c r="F8047" s="23"/>
      <c r="G8047" s="23"/>
      <c r="H8047" s="24"/>
      <c r="I8047" s="24"/>
      <c r="J8047" s="24"/>
    </row>
    <row r="8048" spans="3:10" x14ac:dyDescent="0.25">
      <c r="C8048" s="23"/>
      <c r="D8048" s="23"/>
      <c r="E8048" s="23"/>
      <c r="F8048" s="23"/>
      <c r="G8048" s="23"/>
      <c r="H8048" s="24"/>
      <c r="I8048" s="24"/>
      <c r="J8048" s="24"/>
    </row>
    <row r="8049" spans="3:10" x14ac:dyDescent="0.25">
      <c r="C8049" s="23"/>
      <c r="D8049" s="23"/>
      <c r="E8049" s="23"/>
      <c r="F8049" s="23"/>
      <c r="G8049" s="23"/>
      <c r="H8049" s="24"/>
      <c r="I8049" s="24"/>
      <c r="J8049" s="24"/>
    </row>
    <row r="8050" spans="3:10" x14ac:dyDescent="0.25">
      <c r="C8050" s="23"/>
      <c r="D8050" s="23"/>
      <c r="E8050" s="23"/>
      <c r="F8050" s="23"/>
      <c r="G8050" s="23"/>
      <c r="H8050" s="24"/>
      <c r="I8050" s="24"/>
      <c r="J8050" s="24"/>
    </row>
    <row r="8051" spans="3:10" x14ac:dyDescent="0.25">
      <c r="C8051" s="23"/>
      <c r="D8051" s="23"/>
      <c r="E8051" s="23"/>
      <c r="F8051" s="23"/>
      <c r="G8051" s="23"/>
      <c r="H8051" s="24"/>
      <c r="I8051" s="24"/>
      <c r="J8051" s="24"/>
    </row>
    <row r="8052" spans="3:10" x14ac:dyDescent="0.25">
      <c r="C8052" s="23"/>
      <c r="D8052" s="23"/>
      <c r="E8052" s="23"/>
      <c r="F8052" s="23"/>
      <c r="G8052" s="23"/>
      <c r="H8052" s="24"/>
      <c r="I8052" s="24"/>
      <c r="J8052" s="24"/>
    </row>
    <row r="8053" spans="3:10" x14ac:dyDescent="0.25">
      <c r="C8053" s="23"/>
      <c r="D8053" s="23"/>
      <c r="E8053" s="23"/>
      <c r="F8053" s="23"/>
      <c r="G8053" s="23"/>
      <c r="H8053" s="24"/>
      <c r="I8053" s="24"/>
      <c r="J8053" s="24"/>
    </row>
    <row r="8054" spans="3:10" x14ac:dyDescent="0.25">
      <c r="C8054" s="23"/>
      <c r="D8054" s="23"/>
      <c r="E8054" s="23"/>
      <c r="F8054" s="23"/>
      <c r="G8054" s="23"/>
      <c r="H8054" s="24"/>
      <c r="I8054" s="24"/>
      <c r="J8054" s="24"/>
    </row>
    <row r="8055" spans="3:10" x14ac:dyDescent="0.25">
      <c r="C8055" s="23"/>
      <c r="D8055" s="23"/>
      <c r="E8055" s="23"/>
      <c r="F8055" s="23"/>
      <c r="G8055" s="23"/>
      <c r="H8055" s="24"/>
      <c r="I8055" s="24"/>
      <c r="J8055" s="24"/>
    </row>
    <row r="8056" spans="3:10" x14ac:dyDescent="0.25">
      <c r="C8056" s="23"/>
      <c r="D8056" s="23"/>
      <c r="E8056" s="23"/>
      <c r="F8056" s="23"/>
      <c r="G8056" s="23"/>
      <c r="H8056" s="24"/>
      <c r="I8056" s="24"/>
      <c r="J8056" s="24"/>
    </row>
    <row r="8057" spans="3:10" x14ac:dyDescent="0.25">
      <c r="C8057" s="23"/>
      <c r="D8057" s="23"/>
      <c r="E8057" s="23"/>
      <c r="F8057" s="23"/>
      <c r="G8057" s="23"/>
      <c r="H8057" s="24"/>
      <c r="I8057" s="24"/>
      <c r="J8057" s="24"/>
    </row>
    <row r="8058" spans="3:10" x14ac:dyDescent="0.25">
      <c r="C8058" s="23"/>
      <c r="D8058" s="23"/>
      <c r="E8058" s="23"/>
      <c r="F8058" s="23"/>
      <c r="G8058" s="23"/>
      <c r="H8058" s="24"/>
      <c r="I8058" s="24"/>
      <c r="J8058" s="24"/>
    </row>
    <row r="8059" spans="3:10" x14ac:dyDescent="0.25">
      <c r="C8059" s="23"/>
      <c r="D8059" s="23"/>
      <c r="E8059" s="23"/>
      <c r="F8059" s="23"/>
      <c r="G8059" s="23"/>
      <c r="H8059" s="24"/>
      <c r="I8059" s="24"/>
      <c r="J8059" s="24"/>
    </row>
    <row r="8060" spans="3:10" x14ac:dyDescent="0.25">
      <c r="C8060" s="23"/>
      <c r="D8060" s="23"/>
      <c r="E8060" s="23"/>
      <c r="F8060" s="23"/>
      <c r="G8060" s="23"/>
      <c r="H8060" s="24"/>
      <c r="I8060" s="24"/>
      <c r="J8060" s="24"/>
    </row>
    <row r="8061" spans="3:10" x14ac:dyDescent="0.25">
      <c r="C8061" s="23"/>
      <c r="D8061" s="23"/>
      <c r="E8061" s="23"/>
      <c r="F8061" s="23"/>
      <c r="G8061" s="23"/>
      <c r="H8061" s="24"/>
      <c r="I8061" s="24"/>
      <c r="J8061" s="24"/>
    </row>
    <row r="8062" spans="3:10" x14ac:dyDescent="0.25">
      <c r="C8062" s="23"/>
      <c r="D8062" s="23"/>
      <c r="E8062" s="23"/>
      <c r="F8062" s="23"/>
      <c r="G8062" s="23"/>
      <c r="H8062" s="24"/>
      <c r="I8062" s="24"/>
      <c r="J8062" s="24"/>
    </row>
    <row r="8063" spans="3:10" x14ac:dyDescent="0.25">
      <c r="C8063" s="23"/>
      <c r="D8063" s="23"/>
      <c r="E8063" s="23"/>
      <c r="F8063" s="23"/>
      <c r="G8063" s="23"/>
      <c r="H8063" s="24"/>
      <c r="I8063" s="24"/>
      <c r="J8063" s="24"/>
    </row>
    <row r="8064" spans="3:10" x14ac:dyDescent="0.25">
      <c r="C8064" s="23"/>
      <c r="D8064" s="23"/>
      <c r="E8064" s="23"/>
      <c r="F8064" s="23"/>
      <c r="G8064" s="23"/>
      <c r="H8064" s="24"/>
      <c r="I8064" s="24"/>
      <c r="J8064" s="24"/>
    </row>
    <row r="8065" spans="3:10" x14ac:dyDescent="0.25">
      <c r="C8065" s="23"/>
      <c r="D8065" s="23"/>
      <c r="E8065" s="23"/>
      <c r="F8065" s="23"/>
      <c r="G8065" s="23"/>
      <c r="H8065" s="24"/>
      <c r="I8065" s="24"/>
      <c r="J8065" s="24"/>
    </row>
    <row r="8066" spans="3:10" x14ac:dyDescent="0.25">
      <c r="C8066" s="23"/>
      <c r="D8066" s="23"/>
      <c r="E8066" s="23"/>
      <c r="F8066" s="23"/>
      <c r="G8066" s="23"/>
      <c r="H8066" s="24"/>
      <c r="I8066" s="24"/>
      <c r="J8066" s="24"/>
    </row>
    <row r="8067" spans="3:10" x14ac:dyDescent="0.25">
      <c r="C8067" s="23"/>
      <c r="D8067" s="23"/>
      <c r="E8067" s="23"/>
      <c r="F8067" s="23"/>
      <c r="G8067" s="23"/>
      <c r="H8067" s="24"/>
      <c r="I8067" s="24"/>
      <c r="J8067" s="24"/>
    </row>
    <row r="8068" spans="3:10" x14ac:dyDescent="0.25">
      <c r="C8068" s="23"/>
      <c r="D8068" s="23"/>
      <c r="E8068" s="23"/>
      <c r="F8068" s="23"/>
      <c r="G8068" s="23"/>
      <c r="H8068" s="24"/>
      <c r="I8068" s="24"/>
      <c r="J8068" s="24"/>
    </row>
    <row r="8069" spans="3:10" x14ac:dyDescent="0.25">
      <c r="C8069" s="23"/>
      <c r="D8069" s="23"/>
      <c r="E8069" s="23"/>
      <c r="F8069" s="23"/>
      <c r="G8069" s="23"/>
      <c r="H8069" s="24"/>
      <c r="I8069" s="24"/>
      <c r="J8069" s="24"/>
    </row>
    <row r="8070" spans="3:10" x14ac:dyDescent="0.25">
      <c r="C8070" s="23"/>
      <c r="D8070" s="23"/>
      <c r="E8070" s="23"/>
      <c r="F8070" s="23"/>
      <c r="G8070" s="23"/>
      <c r="H8070" s="24"/>
      <c r="I8070" s="24"/>
      <c r="J8070" s="24"/>
    </row>
    <row r="8071" spans="3:10" x14ac:dyDescent="0.25">
      <c r="C8071" s="23"/>
      <c r="D8071" s="23"/>
      <c r="E8071" s="23"/>
      <c r="F8071" s="23"/>
      <c r="G8071" s="23"/>
      <c r="H8071" s="24"/>
      <c r="I8071" s="24"/>
      <c r="J8071" s="24"/>
    </row>
    <row r="8072" spans="3:10" x14ac:dyDescent="0.25">
      <c r="C8072" s="23"/>
      <c r="D8072" s="23"/>
      <c r="E8072" s="23"/>
      <c r="F8072" s="23"/>
      <c r="G8072" s="23"/>
      <c r="H8072" s="24"/>
      <c r="I8072" s="24"/>
      <c r="J8072" s="24"/>
    </row>
    <row r="8073" spans="3:10" x14ac:dyDescent="0.25">
      <c r="C8073" s="23"/>
      <c r="D8073" s="23"/>
      <c r="E8073" s="23"/>
      <c r="F8073" s="23"/>
      <c r="G8073" s="23"/>
      <c r="H8073" s="24"/>
      <c r="I8073" s="24"/>
      <c r="J8073" s="24"/>
    </row>
    <row r="8074" spans="3:10" x14ac:dyDescent="0.25">
      <c r="C8074" s="23"/>
      <c r="D8074" s="23"/>
      <c r="E8074" s="23"/>
      <c r="F8074" s="23"/>
      <c r="G8074" s="23"/>
      <c r="H8074" s="24"/>
      <c r="I8074" s="24"/>
      <c r="J8074" s="24"/>
    </row>
    <row r="8075" spans="3:10" x14ac:dyDescent="0.25">
      <c r="C8075" s="23"/>
      <c r="D8075" s="23"/>
      <c r="E8075" s="23"/>
      <c r="F8075" s="23"/>
      <c r="G8075" s="23"/>
      <c r="H8075" s="24"/>
      <c r="I8075" s="24"/>
      <c r="J8075" s="24"/>
    </row>
    <row r="8076" spans="3:10" x14ac:dyDescent="0.25">
      <c r="C8076" s="23"/>
      <c r="D8076" s="23"/>
      <c r="E8076" s="23"/>
      <c r="F8076" s="23"/>
      <c r="G8076" s="23"/>
      <c r="H8076" s="24"/>
      <c r="I8076" s="24"/>
      <c r="J8076" s="24"/>
    </row>
    <row r="8077" spans="3:10" x14ac:dyDescent="0.25">
      <c r="C8077" s="23"/>
      <c r="D8077" s="23"/>
      <c r="E8077" s="23"/>
      <c r="F8077" s="23"/>
      <c r="G8077" s="23"/>
      <c r="H8077" s="24"/>
      <c r="I8077" s="24"/>
      <c r="J8077" s="24"/>
    </row>
    <row r="8078" spans="3:10" x14ac:dyDescent="0.25">
      <c r="C8078" s="23"/>
      <c r="D8078" s="23"/>
      <c r="E8078" s="23"/>
      <c r="F8078" s="23"/>
      <c r="G8078" s="23"/>
      <c r="H8078" s="24"/>
      <c r="I8078" s="24"/>
      <c r="J8078" s="24"/>
    </row>
    <row r="8079" spans="3:10" x14ac:dyDescent="0.25">
      <c r="C8079" s="23"/>
      <c r="D8079" s="23"/>
      <c r="E8079" s="23"/>
      <c r="F8079" s="23"/>
      <c r="G8079" s="23"/>
      <c r="H8079" s="24"/>
      <c r="I8079" s="24"/>
      <c r="J8079" s="24"/>
    </row>
    <row r="8080" spans="3:10" x14ac:dyDescent="0.25">
      <c r="C8080" s="23"/>
      <c r="D8080" s="23"/>
      <c r="E8080" s="23"/>
      <c r="F8080" s="23"/>
      <c r="G8080" s="23"/>
      <c r="H8080" s="24"/>
      <c r="I8080" s="24"/>
      <c r="J8080" s="24"/>
    </row>
    <row r="8081" spans="3:10" x14ac:dyDescent="0.25">
      <c r="C8081" s="23"/>
      <c r="D8081" s="23"/>
      <c r="E8081" s="23"/>
      <c r="F8081" s="23"/>
      <c r="G8081" s="23"/>
      <c r="H8081" s="24"/>
      <c r="I8081" s="24"/>
      <c r="J8081" s="24"/>
    </row>
    <row r="8082" spans="3:10" x14ac:dyDescent="0.25">
      <c r="C8082" s="23"/>
      <c r="D8082" s="23"/>
      <c r="E8082" s="23"/>
      <c r="F8082" s="23"/>
      <c r="G8082" s="23"/>
      <c r="H8082" s="24"/>
      <c r="I8082" s="24"/>
      <c r="J8082" s="24"/>
    </row>
    <row r="8083" spans="3:10" x14ac:dyDescent="0.25">
      <c r="C8083" s="23"/>
      <c r="D8083" s="23"/>
      <c r="E8083" s="23"/>
      <c r="F8083" s="23"/>
      <c r="G8083" s="23"/>
      <c r="H8083" s="24"/>
      <c r="I8083" s="24"/>
      <c r="J8083" s="24"/>
    </row>
    <row r="8084" spans="3:10" x14ac:dyDescent="0.25">
      <c r="C8084" s="23"/>
      <c r="D8084" s="23"/>
      <c r="E8084" s="23"/>
      <c r="F8084" s="23"/>
      <c r="G8084" s="23"/>
      <c r="H8084" s="24"/>
      <c r="I8084" s="24"/>
      <c r="J8084" s="24"/>
    </row>
    <row r="8085" spans="3:10" x14ac:dyDescent="0.25">
      <c r="C8085" s="23"/>
      <c r="D8085" s="23"/>
      <c r="E8085" s="23"/>
      <c r="F8085" s="23"/>
      <c r="G8085" s="23"/>
      <c r="H8085" s="24"/>
      <c r="I8085" s="24"/>
      <c r="J8085" s="24"/>
    </row>
    <row r="8086" spans="3:10" x14ac:dyDescent="0.25">
      <c r="C8086" s="23"/>
      <c r="D8086" s="23"/>
      <c r="E8086" s="23"/>
      <c r="F8086" s="23"/>
      <c r="G8086" s="23"/>
      <c r="H8086" s="24"/>
      <c r="I8086" s="24"/>
      <c r="J8086" s="24"/>
    </row>
    <row r="8087" spans="3:10" x14ac:dyDescent="0.25">
      <c r="C8087" s="23"/>
      <c r="D8087" s="23"/>
      <c r="E8087" s="23"/>
      <c r="F8087" s="23"/>
      <c r="G8087" s="23"/>
      <c r="H8087" s="24"/>
      <c r="I8087" s="24"/>
      <c r="J8087" s="24"/>
    </row>
    <row r="8088" spans="3:10" x14ac:dyDescent="0.25">
      <c r="C8088" s="23"/>
      <c r="D8088" s="23"/>
      <c r="E8088" s="23"/>
      <c r="F8088" s="23"/>
      <c r="G8088" s="23"/>
      <c r="H8088" s="24"/>
      <c r="I8088" s="24"/>
      <c r="J8088" s="24"/>
    </row>
    <row r="8089" spans="3:10" x14ac:dyDescent="0.25">
      <c r="C8089" s="23"/>
      <c r="D8089" s="23"/>
      <c r="E8089" s="23"/>
      <c r="F8089" s="23"/>
      <c r="G8089" s="23"/>
      <c r="H8089" s="24"/>
      <c r="I8089" s="24"/>
      <c r="J8089" s="24"/>
    </row>
    <row r="8090" spans="3:10" x14ac:dyDescent="0.25">
      <c r="C8090" s="23"/>
      <c r="D8090" s="23"/>
      <c r="E8090" s="23"/>
      <c r="F8090" s="23"/>
      <c r="G8090" s="23"/>
      <c r="H8090" s="24"/>
      <c r="I8090" s="24"/>
      <c r="J8090" s="24"/>
    </row>
    <row r="8091" spans="3:10" x14ac:dyDescent="0.25">
      <c r="C8091" s="23"/>
      <c r="D8091" s="23"/>
      <c r="E8091" s="23"/>
      <c r="F8091" s="23"/>
      <c r="G8091" s="23"/>
      <c r="H8091" s="24"/>
      <c r="I8091" s="24"/>
      <c r="J8091" s="24"/>
    </row>
    <row r="8092" spans="3:10" x14ac:dyDescent="0.25">
      <c r="C8092" s="23"/>
      <c r="D8092" s="23"/>
      <c r="E8092" s="23"/>
      <c r="F8092" s="23"/>
      <c r="G8092" s="23"/>
      <c r="H8092" s="24"/>
      <c r="I8092" s="24"/>
      <c r="J8092" s="24"/>
    </row>
    <row r="8093" spans="3:10" x14ac:dyDescent="0.25">
      <c r="C8093" s="23"/>
      <c r="D8093" s="23"/>
      <c r="E8093" s="23"/>
      <c r="F8093" s="23"/>
      <c r="G8093" s="23"/>
      <c r="H8093" s="24"/>
      <c r="I8093" s="24"/>
      <c r="J8093" s="24"/>
    </row>
    <row r="8094" spans="3:10" x14ac:dyDescent="0.25">
      <c r="C8094" s="23"/>
      <c r="D8094" s="23"/>
      <c r="E8094" s="23"/>
      <c r="F8094" s="23"/>
      <c r="G8094" s="23"/>
      <c r="H8094" s="24"/>
      <c r="I8094" s="24"/>
      <c r="J8094" s="24"/>
    </row>
    <row r="8095" spans="3:10" x14ac:dyDescent="0.25">
      <c r="C8095" s="23"/>
      <c r="D8095" s="23"/>
      <c r="E8095" s="23"/>
      <c r="F8095" s="23"/>
      <c r="G8095" s="23"/>
      <c r="H8095" s="24"/>
      <c r="I8095" s="24"/>
      <c r="J8095" s="24"/>
    </row>
    <row r="8096" spans="3:10" x14ac:dyDescent="0.25">
      <c r="C8096" s="23"/>
      <c r="D8096" s="23"/>
      <c r="E8096" s="23"/>
      <c r="F8096" s="23"/>
      <c r="G8096" s="23"/>
      <c r="H8096" s="24"/>
      <c r="I8096" s="24"/>
      <c r="J8096" s="24"/>
    </row>
    <row r="8097" spans="3:10" x14ac:dyDescent="0.25">
      <c r="C8097" s="23"/>
      <c r="D8097" s="23"/>
      <c r="E8097" s="23"/>
      <c r="F8097" s="23"/>
      <c r="G8097" s="23"/>
      <c r="H8097" s="24"/>
      <c r="I8097" s="24"/>
      <c r="J8097" s="24"/>
    </row>
    <row r="8098" spans="3:10" x14ac:dyDescent="0.25">
      <c r="C8098" s="23"/>
      <c r="D8098" s="23"/>
      <c r="E8098" s="23"/>
      <c r="F8098" s="23"/>
      <c r="G8098" s="23"/>
      <c r="H8098" s="24"/>
      <c r="I8098" s="24"/>
      <c r="J8098" s="24"/>
    </row>
    <row r="8099" spans="3:10" x14ac:dyDescent="0.25">
      <c r="C8099" s="23"/>
      <c r="D8099" s="23"/>
      <c r="E8099" s="23"/>
      <c r="F8099" s="23"/>
      <c r="G8099" s="23"/>
      <c r="H8099" s="24"/>
      <c r="I8099" s="24"/>
      <c r="J8099" s="24"/>
    </row>
    <row r="8100" spans="3:10" x14ac:dyDescent="0.25">
      <c r="C8100" s="23"/>
      <c r="D8100" s="23"/>
      <c r="E8100" s="23"/>
      <c r="F8100" s="23"/>
      <c r="G8100" s="23"/>
      <c r="H8100" s="24"/>
      <c r="I8100" s="24"/>
      <c r="J8100" s="24"/>
    </row>
    <row r="8101" spans="3:10" x14ac:dyDescent="0.25">
      <c r="C8101" s="23"/>
      <c r="D8101" s="23"/>
      <c r="E8101" s="23"/>
      <c r="F8101" s="23"/>
      <c r="G8101" s="23"/>
      <c r="H8101" s="24"/>
      <c r="I8101" s="24"/>
      <c r="J8101" s="24"/>
    </row>
    <row r="8102" spans="3:10" x14ac:dyDescent="0.25">
      <c r="C8102" s="23"/>
      <c r="D8102" s="23"/>
      <c r="E8102" s="23"/>
      <c r="F8102" s="23"/>
      <c r="G8102" s="23"/>
      <c r="H8102" s="24"/>
      <c r="I8102" s="24"/>
      <c r="J8102" s="24"/>
    </row>
    <row r="8103" spans="3:10" x14ac:dyDescent="0.25">
      <c r="C8103" s="23"/>
      <c r="D8103" s="23"/>
      <c r="E8103" s="23"/>
      <c r="F8103" s="23"/>
      <c r="G8103" s="23"/>
      <c r="H8103" s="24"/>
      <c r="I8103" s="24"/>
      <c r="J8103" s="24"/>
    </row>
    <row r="8104" spans="3:10" x14ac:dyDescent="0.25">
      <c r="C8104" s="23"/>
      <c r="D8104" s="23"/>
      <c r="E8104" s="23"/>
      <c r="F8104" s="23"/>
      <c r="G8104" s="23"/>
      <c r="H8104" s="24"/>
      <c r="I8104" s="24"/>
      <c r="J8104" s="24"/>
    </row>
    <row r="8105" spans="3:10" x14ac:dyDescent="0.25">
      <c r="C8105" s="23"/>
      <c r="D8105" s="23"/>
      <c r="E8105" s="23"/>
      <c r="F8105" s="23"/>
      <c r="G8105" s="23"/>
      <c r="H8105" s="24"/>
      <c r="I8105" s="24"/>
      <c r="J8105" s="24"/>
    </row>
    <row r="8106" spans="3:10" x14ac:dyDescent="0.25">
      <c r="C8106" s="23"/>
      <c r="D8106" s="23"/>
      <c r="E8106" s="23"/>
      <c r="F8106" s="23"/>
      <c r="G8106" s="23"/>
      <c r="H8106" s="24"/>
      <c r="I8106" s="24"/>
      <c r="J8106" s="24"/>
    </row>
    <row r="8107" spans="3:10" x14ac:dyDescent="0.25">
      <c r="C8107" s="23"/>
      <c r="D8107" s="23"/>
      <c r="E8107" s="23"/>
      <c r="F8107" s="23"/>
      <c r="G8107" s="23"/>
      <c r="H8107" s="24"/>
      <c r="I8107" s="24"/>
      <c r="J8107" s="24"/>
    </row>
    <row r="8108" spans="3:10" x14ac:dyDescent="0.25">
      <c r="C8108" s="23"/>
      <c r="D8108" s="23"/>
      <c r="E8108" s="23"/>
      <c r="F8108" s="23"/>
      <c r="G8108" s="23"/>
      <c r="H8108" s="24"/>
      <c r="I8108" s="24"/>
      <c r="J8108" s="24"/>
    </row>
    <row r="8109" spans="3:10" x14ac:dyDescent="0.25">
      <c r="C8109" s="23"/>
      <c r="D8109" s="23"/>
      <c r="E8109" s="23"/>
      <c r="F8109" s="23"/>
      <c r="G8109" s="23"/>
      <c r="H8109" s="24"/>
      <c r="I8109" s="24"/>
      <c r="J8109" s="24"/>
    </row>
    <row r="8110" spans="3:10" x14ac:dyDescent="0.25">
      <c r="C8110" s="23"/>
      <c r="D8110" s="23"/>
      <c r="E8110" s="23"/>
      <c r="F8110" s="23"/>
      <c r="G8110" s="23"/>
      <c r="H8110" s="24"/>
      <c r="I8110" s="24"/>
      <c r="J8110" s="24"/>
    </row>
    <row r="8111" spans="3:10" x14ac:dyDescent="0.25">
      <c r="C8111" s="23"/>
      <c r="D8111" s="23"/>
      <c r="E8111" s="23"/>
      <c r="F8111" s="23"/>
      <c r="G8111" s="23"/>
      <c r="H8111" s="24"/>
      <c r="I8111" s="24"/>
      <c r="J8111" s="24"/>
    </row>
    <row r="8112" spans="3:10" x14ac:dyDescent="0.25">
      <c r="C8112" s="23"/>
      <c r="D8112" s="23"/>
      <c r="E8112" s="23"/>
      <c r="F8112" s="23"/>
      <c r="G8112" s="23"/>
      <c r="H8112" s="24"/>
      <c r="I8112" s="24"/>
      <c r="J8112" s="24"/>
    </row>
    <row r="8113" spans="3:10" x14ac:dyDescent="0.25">
      <c r="C8113" s="23"/>
      <c r="D8113" s="23"/>
      <c r="E8113" s="23"/>
      <c r="F8113" s="23"/>
      <c r="G8113" s="23"/>
      <c r="H8113" s="24"/>
      <c r="I8113" s="24"/>
      <c r="J8113" s="24"/>
    </row>
    <row r="8114" spans="3:10" x14ac:dyDescent="0.25">
      <c r="C8114" s="23"/>
      <c r="D8114" s="23"/>
      <c r="E8114" s="23"/>
      <c r="F8114" s="23"/>
      <c r="G8114" s="23"/>
      <c r="H8114" s="24"/>
      <c r="I8114" s="24"/>
      <c r="J8114" s="24"/>
    </row>
    <row r="8115" spans="3:10" x14ac:dyDescent="0.25">
      <c r="C8115" s="23"/>
      <c r="D8115" s="23"/>
      <c r="E8115" s="23"/>
      <c r="F8115" s="23"/>
      <c r="G8115" s="23"/>
      <c r="H8115" s="24"/>
      <c r="I8115" s="24"/>
      <c r="J8115" s="24"/>
    </row>
    <row r="8116" spans="3:10" x14ac:dyDescent="0.25">
      <c r="C8116" s="23"/>
      <c r="D8116" s="23"/>
      <c r="E8116" s="23"/>
      <c r="F8116" s="23"/>
      <c r="G8116" s="23"/>
      <c r="H8116" s="24"/>
      <c r="I8116" s="24"/>
      <c r="J8116" s="24"/>
    </row>
    <row r="8117" spans="3:10" x14ac:dyDescent="0.25">
      <c r="C8117" s="23"/>
      <c r="D8117" s="23"/>
      <c r="E8117" s="23"/>
      <c r="F8117" s="23"/>
      <c r="G8117" s="23"/>
      <c r="H8117" s="24"/>
      <c r="I8117" s="24"/>
      <c r="J8117" s="24"/>
    </row>
    <row r="8118" spans="3:10" x14ac:dyDescent="0.25">
      <c r="C8118" s="23"/>
      <c r="D8118" s="23"/>
      <c r="E8118" s="23"/>
      <c r="F8118" s="23"/>
      <c r="G8118" s="23"/>
      <c r="H8118" s="24"/>
      <c r="I8118" s="24"/>
      <c r="J8118" s="24"/>
    </row>
    <row r="8119" spans="3:10" x14ac:dyDescent="0.25">
      <c r="C8119" s="23"/>
      <c r="D8119" s="23"/>
      <c r="E8119" s="23"/>
      <c r="F8119" s="23"/>
      <c r="G8119" s="23"/>
      <c r="H8119" s="24"/>
      <c r="I8119" s="24"/>
      <c r="J8119" s="24"/>
    </row>
    <row r="8120" spans="3:10" x14ac:dyDescent="0.25">
      <c r="C8120" s="23"/>
      <c r="D8120" s="23"/>
      <c r="E8120" s="23"/>
      <c r="F8120" s="23"/>
      <c r="G8120" s="23"/>
      <c r="H8120" s="24"/>
      <c r="I8120" s="24"/>
      <c r="J8120" s="24"/>
    </row>
    <row r="8121" spans="3:10" x14ac:dyDescent="0.25">
      <c r="C8121" s="23"/>
      <c r="D8121" s="23"/>
      <c r="E8121" s="23"/>
      <c r="F8121" s="23"/>
      <c r="G8121" s="23"/>
      <c r="H8121" s="24"/>
      <c r="I8121" s="24"/>
      <c r="J8121" s="24"/>
    </row>
    <row r="8122" spans="3:10" x14ac:dyDescent="0.25">
      <c r="C8122" s="23"/>
      <c r="D8122" s="23"/>
      <c r="E8122" s="23"/>
      <c r="F8122" s="23"/>
      <c r="G8122" s="23"/>
      <c r="H8122" s="24"/>
      <c r="I8122" s="24"/>
      <c r="J8122" s="24"/>
    </row>
    <row r="8123" spans="3:10" x14ac:dyDescent="0.25">
      <c r="C8123" s="23"/>
      <c r="D8123" s="23"/>
      <c r="E8123" s="23"/>
      <c r="F8123" s="23"/>
      <c r="G8123" s="23"/>
      <c r="H8123" s="24"/>
      <c r="I8123" s="24"/>
      <c r="J8123" s="24"/>
    </row>
    <row r="8124" spans="3:10" x14ac:dyDescent="0.25">
      <c r="C8124" s="23"/>
      <c r="D8124" s="23"/>
      <c r="E8124" s="23"/>
      <c r="F8124" s="23"/>
      <c r="G8124" s="23"/>
      <c r="H8124" s="24"/>
      <c r="I8124" s="24"/>
      <c r="J8124" s="24"/>
    </row>
    <row r="8125" spans="3:10" x14ac:dyDescent="0.25">
      <c r="C8125" s="23"/>
      <c r="D8125" s="23"/>
      <c r="E8125" s="23"/>
      <c r="F8125" s="23"/>
      <c r="G8125" s="23"/>
      <c r="H8125" s="24"/>
      <c r="I8125" s="24"/>
      <c r="J8125" s="24"/>
    </row>
    <row r="8126" spans="3:10" x14ac:dyDescent="0.25">
      <c r="C8126" s="23"/>
      <c r="D8126" s="23"/>
      <c r="E8126" s="23"/>
      <c r="F8126" s="23"/>
      <c r="G8126" s="23"/>
      <c r="H8126" s="24"/>
      <c r="I8126" s="24"/>
      <c r="J8126" s="24"/>
    </row>
    <row r="8127" spans="3:10" x14ac:dyDescent="0.25">
      <c r="C8127" s="23"/>
      <c r="D8127" s="23"/>
      <c r="E8127" s="23"/>
      <c r="F8127" s="23"/>
      <c r="G8127" s="23"/>
      <c r="H8127" s="24"/>
      <c r="I8127" s="24"/>
      <c r="J8127" s="24"/>
    </row>
    <row r="8128" spans="3:10" x14ac:dyDescent="0.25">
      <c r="C8128" s="23"/>
      <c r="D8128" s="23"/>
      <c r="E8128" s="23"/>
      <c r="F8128" s="23"/>
      <c r="G8128" s="23"/>
      <c r="H8128" s="24"/>
      <c r="I8128" s="24"/>
      <c r="J8128" s="24"/>
    </row>
    <row r="8129" spans="3:10" x14ac:dyDescent="0.25">
      <c r="C8129" s="23"/>
      <c r="D8129" s="23"/>
      <c r="E8129" s="23"/>
      <c r="F8129" s="23"/>
      <c r="G8129" s="23"/>
      <c r="H8129" s="24"/>
      <c r="I8129" s="24"/>
      <c r="J8129" s="24"/>
    </row>
    <row r="8130" spans="3:10" x14ac:dyDescent="0.25">
      <c r="C8130" s="23"/>
      <c r="D8130" s="23"/>
      <c r="E8130" s="23"/>
      <c r="F8130" s="23"/>
      <c r="G8130" s="23"/>
      <c r="H8130" s="24"/>
      <c r="I8130" s="24"/>
      <c r="J8130" s="24"/>
    </row>
    <row r="8131" spans="3:10" x14ac:dyDescent="0.25">
      <c r="C8131" s="23"/>
      <c r="D8131" s="23"/>
      <c r="E8131" s="23"/>
      <c r="F8131" s="23"/>
      <c r="G8131" s="23"/>
      <c r="H8131" s="24"/>
      <c r="I8131" s="24"/>
      <c r="J8131" s="24"/>
    </row>
    <row r="8132" spans="3:10" x14ac:dyDescent="0.25">
      <c r="C8132" s="23"/>
      <c r="D8132" s="23"/>
      <c r="E8132" s="23"/>
      <c r="F8132" s="23"/>
      <c r="G8132" s="23"/>
      <c r="H8132" s="24"/>
      <c r="I8132" s="24"/>
      <c r="J8132" s="24"/>
    </row>
    <row r="8133" spans="3:10" x14ac:dyDescent="0.25">
      <c r="C8133" s="23"/>
      <c r="D8133" s="23"/>
      <c r="E8133" s="23"/>
      <c r="F8133" s="23"/>
      <c r="G8133" s="23"/>
      <c r="H8133" s="24"/>
      <c r="I8133" s="24"/>
      <c r="J8133" s="24"/>
    </row>
    <row r="8134" spans="3:10" x14ac:dyDescent="0.25">
      <c r="C8134" s="23"/>
      <c r="D8134" s="23"/>
      <c r="E8134" s="23"/>
      <c r="F8134" s="23"/>
      <c r="G8134" s="23"/>
      <c r="H8134" s="24"/>
      <c r="I8134" s="24"/>
      <c r="J8134" s="24"/>
    </row>
    <row r="8135" spans="3:10" x14ac:dyDescent="0.25">
      <c r="C8135" s="23"/>
      <c r="D8135" s="23"/>
      <c r="E8135" s="23"/>
      <c r="F8135" s="23"/>
      <c r="G8135" s="23"/>
      <c r="H8135" s="24"/>
      <c r="I8135" s="24"/>
      <c r="J8135" s="24"/>
    </row>
    <row r="8136" spans="3:10" x14ac:dyDescent="0.25">
      <c r="C8136" s="23"/>
      <c r="D8136" s="23"/>
      <c r="E8136" s="23"/>
      <c r="F8136" s="23"/>
      <c r="G8136" s="23"/>
      <c r="H8136" s="24"/>
      <c r="I8136" s="24"/>
      <c r="J8136" s="24"/>
    </row>
    <row r="8137" spans="3:10" x14ac:dyDescent="0.25">
      <c r="C8137" s="23"/>
      <c r="D8137" s="23"/>
      <c r="E8137" s="23"/>
      <c r="F8137" s="23"/>
      <c r="G8137" s="23"/>
      <c r="H8137" s="24"/>
      <c r="I8137" s="24"/>
      <c r="J8137" s="24"/>
    </row>
    <row r="8138" spans="3:10" x14ac:dyDescent="0.25">
      <c r="C8138" s="23"/>
      <c r="D8138" s="23"/>
      <c r="E8138" s="23"/>
      <c r="F8138" s="23"/>
      <c r="G8138" s="23"/>
      <c r="H8138" s="24"/>
      <c r="I8138" s="24"/>
      <c r="J8138" s="24"/>
    </row>
    <row r="8139" spans="3:10" x14ac:dyDescent="0.25">
      <c r="C8139" s="23"/>
      <c r="D8139" s="23"/>
      <c r="E8139" s="23"/>
      <c r="F8139" s="23"/>
      <c r="G8139" s="23"/>
      <c r="H8139" s="24"/>
      <c r="I8139" s="24"/>
      <c r="J8139" s="24"/>
    </row>
    <row r="8140" spans="3:10" x14ac:dyDescent="0.25">
      <c r="C8140" s="23"/>
      <c r="D8140" s="23"/>
      <c r="E8140" s="23"/>
      <c r="F8140" s="23"/>
      <c r="G8140" s="23"/>
      <c r="H8140" s="24"/>
      <c r="I8140" s="24"/>
      <c r="J8140" s="24"/>
    </row>
    <row r="8141" spans="3:10" x14ac:dyDescent="0.25">
      <c r="C8141" s="23"/>
      <c r="D8141" s="23"/>
      <c r="E8141" s="23"/>
      <c r="F8141" s="23"/>
      <c r="G8141" s="23"/>
      <c r="H8141" s="24"/>
      <c r="I8141" s="24"/>
      <c r="J8141" s="24"/>
    </row>
    <row r="8142" spans="3:10" x14ac:dyDescent="0.25">
      <c r="C8142" s="23"/>
      <c r="D8142" s="23"/>
      <c r="E8142" s="23"/>
      <c r="F8142" s="23"/>
      <c r="G8142" s="23"/>
      <c r="H8142" s="24"/>
      <c r="I8142" s="24"/>
      <c r="J8142" s="24"/>
    </row>
    <row r="8143" spans="3:10" x14ac:dyDescent="0.25">
      <c r="C8143" s="23"/>
      <c r="D8143" s="23"/>
      <c r="E8143" s="23"/>
      <c r="F8143" s="23"/>
      <c r="G8143" s="23"/>
      <c r="H8143" s="24"/>
      <c r="I8143" s="24"/>
      <c r="J8143" s="24"/>
    </row>
    <row r="8144" spans="3:10" x14ac:dyDescent="0.25">
      <c r="C8144" s="23"/>
      <c r="D8144" s="23"/>
      <c r="E8144" s="23"/>
      <c r="F8144" s="23"/>
      <c r="G8144" s="23"/>
      <c r="H8144" s="24"/>
      <c r="I8144" s="24"/>
      <c r="J8144" s="24"/>
    </row>
    <row r="8145" spans="3:10" x14ac:dyDescent="0.25">
      <c r="C8145" s="23"/>
      <c r="D8145" s="23"/>
      <c r="E8145" s="23"/>
      <c r="F8145" s="23"/>
      <c r="G8145" s="23"/>
      <c r="H8145" s="24"/>
      <c r="I8145" s="24"/>
      <c r="J8145" s="24"/>
    </row>
    <row r="8146" spans="3:10" x14ac:dyDescent="0.25">
      <c r="C8146" s="23"/>
      <c r="D8146" s="23"/>
      <c r="E8146" s="23"/>
      <c r="F8146" s="23"/>
      <c r="G8146" s="23"/>
      <c r="H8146" s="24"/>
      <c r="I8146" s="24"/>
      <c r="J8146" s="24"/>
    </row>
    <row r="8147" spans="3:10" x14ac:dyDescent="0.25">
      <c r="C8147" s="23"/>
      <c r="D8147" s="23"/>
      <c r="E8147" s="23"/>
      <c r="F8147" s="23"/>
      <c r="G8147" s="23"/>
      <c r="H8147" s="24"/>
      <c r="I8147" s="24"/>
      <c r="J8147" s="24"/>
    </row>
    <row r="8148" spans="3:10" x14ac:dyDescent="0.25">
      <c r="C8148" s="23"/>
      <c r="D8148" s="23"/>
      <c r="E8148" s="23"/>
      <c r="F8148" s="23"/>
      <c r="G8148" s="23"/>
      <c r="H8148" s="24"/>
      <c r="I8148" s="24"/>
      <c r="J8148" s="24"/>
    </row>
    <row r="8149" spans="3:10" x14ac:dyDescent="0.25">
      <c r="C8149" s="23"/>
      <c r="D8149" s="23"/>
      <c r="E8149" s="23"/>
      <c r="F8149" s="23"/>
      <c r="G8149" s="23"/>
      <c r="H8149" s="24"/>
      <c r="I8149" s="24"/>
      <c r="J8149" s="24"/>
    </row>
    <row r="8150" spans="3:10" x14ac:dyDescent="0.25">
      <c r="C8150" s="23"/>
      <c r="D8150" s="23"/>
      <c r="E8150" s="23"/>
      <c r="F8150" s="23"/>
      <c r="G8150" s="23"/>
      <c r="H8150" s="24"/>
      <c r="I8150" s="24"/>
      <c r="J8150" s="24"/>
    </row>
    <row r="8151" spans="3:10" x14ac:dyDescent="0.25">
      <c r="C8151" s="23"/>
      <c r="D8151" s="23"/>
      <c r="E8151" s="23"/>
      <c r="F8151" s="23"/>
      <c r="G8151" s="23"/>
      <c r="H8151" s="24"/>
      <c r="I8151" s="24"/>
      <c r="J8151" s="24"/>
    </row>
    <row r="8152" spans="3:10" x14ac:dyDescent="0.25">
      <c r="C8152" s="23"/>
      <c r="D8152" s="23"/>
      <c r="E8152" s="23"/>
      <c r="F8152" s="23"/>
      <c r="G8152" s="23"/>
      <c r="H8152" s="24"/>
      <c r="I8152" s="24"/>
      <c r="J8152" s="24"/>
    </row>
    <row r="8153" spans="3:10" x14ac:dyDescent="0.25">
      <c r="C8153" s="23"/>
      <c r="D8153" s="23"/>
      <c r="E8153" s="23"/>
      <c r="F8153" s="23"/>
      <c r="G8153" s="23"/>
      <c r="H8153" s="24"/>
      <c r="I8153" s="24"/>
      <c r="J8153" s="24"/>
    </row>
    <row r="8154" spans="3:10" x14ac:dyDescent="0.25">
      <c r="C8154" s="23"/>
      <c r="D8154" s="23"/>
      <c r="E8154" s="23"/>
      <c r="F8154" s="23"/>
      <c r="G8154" s="23"/>
      <c r="H8154" s="24"/>
      <c r="I8154" s="24"/>
      <c r="J8154" s="24"/>
    </row>
    <row r="8155" spans="3:10" x14ac:dyDescent="0.25">
      <c r="C8155" s="23"/>
      <c r="D8155" s="23"/>
      <c r="E8155" s="23"/>
      <c r="F8155" s="23"/>
      <c r="G8155" s="23"/>
      <c r="H8155" s="24"/>
      <c r="I8155" s="24"/>
      <c r="J8155" s="24"/>
    </row>
    <row r="8156" spans="3:10" x14ac:dyDescent="0.25">
      <c r="C8156" s="23"/>
      <c r="D8156" s="23"/>
      <c r="E8156" s="23"/>
      <c r="F8156" s="23"/>
      <c r="G8156" s="23"/>
      <c r="H8156" s="24"/>
      <c r="I8156" s="24"/>
      <c r="J8156" s="24"/>
    </row>
    <row r="8157" spans="3:10" x14ac:dyDescent="0.25">
      <c r="C8157" s="23"/>
      <c r="D8157" s="23"/>
      <c r="E8157" s="23"/>
      <c r="F8157" s="23"/>
      <c r="G8157" s="23"/>
      <c r="H8157" s="24"/>
      <c r="I8157" s="24"/>
      <c r="J8157" s="24"/>
    </row>
    <row r="8158" spans="3:10" x14ac:dyDescent="0.25">
      <c r="C8158" s="23"/>
      <c r="D8158" s="23"/>
      <c r="E8158" s="23"/>
      <c r="F8158" s="23"/>
      <c r="G8158" s="23"/>
      <c r="H8158" s="24"/>
      <c r="I8158" s="24"/>
      <c r="J8158" s="24"/>
    </row>
    <row r="8159" spans="3:10" x14ac:dyDescent="0.25">
      <c r="C8159" s="23"/>
      <c r="D8159" s="23"/>
      <c r="E8159" s="23"/>
      <c r="F8159" s="23"/>
      <c r="G8159" s="23"/>
      <c r="H8159" s="24"/>
      <c r="I8159" s="24"/>
      <c r="J8159" s="24"/>
    </row>
    <row r="8160" spans="3:10" x14ac:dyDescent="0.25">
      <c r="C8160" s="23"/>
      <c r="D8160" s="23"/>
      <c r="E8160" s="23"/>
      <c r="F8160" s="23"/>
      <c r="G8160" s="23"/>
      <c r="H8160" s="24"/>
      <c r="I8160" s="24"/>
      <c r="J8160" s="24"/>
    </row>
    <row r="8161" spans="3:10" x14ac:dyDescent="0.25">
      <c r="C8161" s="23"/>
      <c r="D8161" s="23"/>
      <c r="E8161" s="23"/>
      <c r="F8161" s="23"/>
      <c r="G8161" s="23"/>
      <c r="H8161" s="24"/>
      <c r="I8161" s="24"/>
      <c r="J8161" s="24"/>
    </row>
    <row r="8162" spans="3:10" x14ac:dyDescent="0.25">
      <c r="C8162" s="23"/>
      <c r="D8162" s="23"/>
      <c r="E8162" s="23"/>
      <c r="F8162" s="23"/>
      <c r="G8162" s="23"/>
      <c r="H8162" s="24"/>
      <c r="I8162" s="24"/>
      <c r="J8162" s="24"/>
    </row>
    <row r="8163" spans="3:10" x14ac:dyDescent="0.25">
      <c r="C8163" s="23"/>
      <c r="D8163" s="23"/>
      <c r="E8163" s="23"/>
      <c r="F8163" s="23"/>
      <c r="G8163" s="23"/>
      <c r="H8163" s="24"/>
      <c r="I8163" s="24"/>
      <c r="J8163" s="24"/>
    </row>
    <row r="8164" spans="3:10" x14ac:dyDescent="0.25">
      <c r="C8164" s="23"/>
      <c r="D8164" s="23"/>
      <c r="E8164" s="23"/>
      <c r="F8164" s="23"/>
      <c r="G8164" s="23"/>
      <c r="H8164" s="24"/>
      <c r="I8164" s="24"/>
      <c r="J8164" s="24"/>
    </row>
    <row r="8165" spans="3:10" x14ac:dyDescent="0.25">
      <c r="C8165" s="23"/>
      <c r="D8165" s="23"/>
      <c r="E8165" s="23"/>
      <c r="F8165" s="23"/>
      <c r="G8165" s="23"/>
      <c r="H8165" s="24"/>
      <c r="I8165" s="24"/>
      <c r="J8165" s="24"/>
    </row>
    <row r="8166" spans="3:10" x14ac:dyDescent="0.25">
      <c r="C8166" s="23"/>
      <c r="D8166" s="23"/>
      <c r="E8166" s="23"/>
      <c r="F8166" s="23"/>
      <c r="G8166" s="23"/>
      <c r="H8166" s="24"/>
      <c r="I8166" s="24"/>
      <c r="J8166" s="24"/>
    </row>
    <row r="8167" spans="3:10" x14ac:dyDescent="0.25">
      <c r="C8167" s="23"/>
      <c r="D8167" s="23"/>
      <c r="E8167" s="23"/>
      <c r="F8167" s="23"/>
      <c r="G8167" s="23"/>
      <c r="H8167" s="24"/>
      <c r="I8167" s="24"/>
      <c r="J8167" s="24"/>
    </row>
    <row r="8168" spans="3:10" x14ac:dyDescent="0.25">
      <c r="C8168" s="23"/>
      <c r="D8168" s="23"/>
      <c r="E8168" s="23"/>
      <c r="F8168" s="23"/>
      <c r="G8168" s="23"/>
      <c r="H8168" s="24"/>
      <c r="I8168" s="24"/>
      <c r="J8168" s="24"/>
    </row>
    <row r="8169" spans="3:10" x14ac:dyDescent="0.25">
      <c r="C8169" s="23"/>
      <c r="D8169" s="23"/>
      <c r="E8169" s="23"/>
      <c r="F8169" s="23"/>
      <c r="G8169" s="23"/>
      <c r="H8169" s="24"/>
      <c r="I8169" s="24"/>
      <c r="J8169" s="24"/>
    </row>
    <row r="8170" spans="3:10" x14ac:dyDescent="0.25">
      <c r="C8170" s="23"/>
      <c r="D8170" s="23"/>
      <c r="E8170" s="23"/>
      <c r="F8170" s="23"/>
      <c r="G8170" s="23"/>
      <c r="H8170" s="24"/>
      <c r="I8170" s="24"/>
      <c r="J8170" s="24"/>
    </row>
    <row r="8171" spans="3:10" x14ac:dyDescent="0.25">
      <c r="C8171" s="23"/>
      <c r="D8171" s="23"/>
      <c r="E8171" s="23"/>
      <c r="F8171" s="23"/>
      <c r="G8171" s="23"/>
      <c r="H8171" s="24"/>
      <c r="I8171" s="24"/>
      <c r="J8171" s="24"/>
    </row>
    <row r="8172" spans="3:10" x14ac:dyDescent="0.25">
      <c r="C8172" s="23"/>
      <c r="D8172" s="23"/>
      <c r="E8172" s="23"/>
      <c r="F8172" s="23"/>
      <c r="G8172" s="23"/>
      <c r="H8172" s="24"/>
      <c r="I8172" s="24"/>
      <c r="J8172" s="24"/>
    </row>
    <row r="8173" spans="3:10" x14ac:dyDescent="0.25">
      <c r="C8173" s="23"/>
      <c r="D8173" s="23"/>
      <c r="E8173" s="23"/>
      <c r="F8173" s="23"/>
      <c r="G8173" s="23"/>
      <c r="H8173" s="24"/>
      <c r="I8173" s="24"/>
      <c r="J8173" s="24"/>
    </row>
    <row r="8174" spans="3:10" x14ac:dyDescent="0.25">
      <c r="C8174" s="23"/>
      <c r="D8174" s="23"/>
      <c r="E8174" s="23"/>
      <c r="F8174" s="23"/>
      <c r="G8174" s="23"/>
      <c r="H8174" s="24"/>
      <c r="I8174" s="24"/>
      <c r="J8174" s="24"/>
    </row>
    <row r="8175" spans="3:10" x14ac:dyDescent="0.25">
      <c r="C8175" s="23"/>
      <c r="D8175" s="23"/>
      <c r="E8175" s="23"/>
      <c r="F8175" s="23"/>
      <c r="G8175" s="23"/>
      <c r="H8175" s="24"/>
      <c r="I8175" s="24"/>
      <c r="J8175" s="24"/>
    </row>
    <row r="8176" spans="3:10" x14ac:dyDescent="0.25">
      <c r="C8176" s="23"/>
      <c r="D8176" s="23"/>
      <c r="E8176" s="23"/>
      <c r="F8176" s="23"/>
      <c r="G8176" s="23"/>
      <c r="H8176" s="24"/>
      <c r="I8176" s="24"/>
      <c r="J8176" s="24"/>
    </row>
    <row r="8177" spans="3:10" x14ac:dyDescent="0.25">
      <c r="C8177" s="23"/>
      <c r="D8177" s="23"/>
      <c r="E8177" s="23"/>
      <c r="F8177" s="23"/>
      <c r="G8177" s="23"/>
      <c r="H8177" s="24"/>
      <c r="I8177" s="24"/>
      <c r="J8177" s="24"/>
    </row>
    <row r="8178" spans="3:10" x14ac:dyDescent="0.25">
      <c r="C8178" s="23"/>
      <c r="D8178" s="23"/>
      <c r="E8178" s="23"/>
      <c r="F8178" s="23"/>
      <c r="G8178" s="23"/>
      <c r="H8178" s="24"/>
      <c r="I8178" s="24"/>
      <c r="J8178" s="24"/>
    </row>
    <row r="8179" spans="3:10" x14ac:dyDescent="0.25">
      <c r="C8179" s="23"/>
      <c r="D8179" s="23"/>
      <c r="E8179" s="23"/>
      <c r="F8179" s="23"/>
      <c r="G8179" s="23"/>
      <c r="H8179" s="24"/>
      <c r="I8179" s="24"/>
      <c r="J8179" s="24"/>
    </row>
    <row r="8180" spans="3:10" x14ac:dyDescent="0.25">
      <c r="C8180" s="23"/>
      <c r="D8180" s="23"/>
      <c r="E8180" s="23"/>
      <c r="F8180" s="23"/>
      <c r="G8180" s="23"/>
      <c r="H8180" s="24"/>
      <c r="I8180" s="24"/>
      <c r="J8180" s="24"/>
    </row>
    <row r="8181" spans="3:10" x14ac:dyDescent="0.25">
      <c r="C8181" s="23"/>
      <c r="D8181" s="23"/>
      <c r="E8181" s="23"/>
      <c r="F8181" s="23"/>
      <c r="G8181" s="23"/>
      <c r="H8181" s="24"/>
      <c r="I8181" s="24"/>
      <c r="J8181" s="24"/>
    </row>
    <row r="8182" spans="3:10" x14ac:dyDescent="0.25">
      <c r="C8182" s="23"/>
      <c r="D8182" s="23"/>
      <c r="E8182" s="23"/>
      <c r="F8182" s="23"/>
      <c r="G8182" s="23"/>
      <c r="H8182" s="24"/>
      <c r="I8182" s="24"/>
      <c r="J8182" s="24"/>
    </row>
    <row r="8183" spans="3:10" x14ac:dyDescent="0.25">
      <c r="C8183" s="23"/>
      <c r="D8183" s="23"/>
      <c r="E8183" s="23"/>
      <c r="F8183" s="23"/>
      <c r="G8183" s="23"/>
      <c r="H8183" s="24"/>
      <c r="I8183" s="24"/>
      <c r="J8183" s="24"/>
    </row>
    <row r="8184" spans="3:10" x14ac:dyDescent="0.25">
      <c r="C8184" s="23"/>
      <c r="D8184" s="23"/>
      <c r="E8184" s="23"/>
      <c r="F8184" s="23"/>
      <c r="G8184" s="23"/>
      <c r="H8184" s="24"/>
      <c r="I8184" s="24"/>
      <c r="J8184" s="24"/>
    </row>
    <row r="8185" spans="3:10" x14ac:dyDescent="0.25">
      <c r="C8185" s="23"/>
      <c r="D8185" s="23"/>
      <c r="E8185" s="23"/>
      <c r="F8185" s="23"/>
      <c r="G8185" s="23"/>
      <c r="H8185" s="24"/>
      <c r="I8185" s="24"/>
      <c r="J8185" s="24"/>
    </row>
    <row r="8186" spans="3:10" x14ac:dyDescent="0.25">
      <c r="C8186" s="23"/>
      <c r="D8186" s="23"/>
      <c r="E8186" s="23"/>
      <c r="F8186" s="23"/>
      <c r="G8186" s="23"/>
      <c r="H8186" s="24"/>
      <c r="I8186" s="24"/>
      <c r="J8186" s="24"/>
    </row>
    <row r="8187" spans="3:10" x14ac:dyDescent="0.25">
      <c r="C8187" s="23"/>
      <c r="D8187" s="23"/>
      <c r="E8187" s="23"/>
      <c r="F8187" s="23"/>
      <c r="G8187" s="23"/>
      <c r="H8187" s="24"/>
      <c r="I8187" s="24"/>
      <c r="J8187" s="24"/>
    </row>
    <row r="8188" spans="3:10" x14ac:dyDescent="0.25">
      <c r="C8188" s="23"/>
      <c r="D8188" s="23"/>
      <c r="E8188" s="23"/>
      <c r="F8188" s="23"/>
      <c r="G8188" s="23"/>
      <c r="H8188" s="24"/>
      <c r="I8188" s="24"/>
      <c r="J8188" s="24"/>
    </row>
    <row r="8189" spans="3:10" x14ac:dyDescent="0.25">
      <c r="C8189" s="23"/>
      <c r="D8189" s="23"/>
      <c r="E8189" s="23"/>
      <c r="F8189" s="23"/>
      <c r="G8189" s="23"/>
      <c r="H8189" s="24"/>
      <c r="I8189" s="24"/>
      <c r="J8189" s="24"/>
    </row>
    <row r="8190" spans="3:10" x14ac:dyDescent="0.25">
      <c r="C8190" s="23"/>
      <c r="D8190" s="23"/>
      <c r="E8190" s="23"/>
      <c r="F8190" s="23"/>
      <c r="G8190" s="23"/>
      <c r="H8190" s="24"/>
      <c r="I8190" s="24"/>
      <c r="J8190" s="24"/>
    </row>
    <row r="8191" spans="3:10" x14ac:dyDescent="0.25">
      <c r="C8191" s="23"/>
      <c r="D8191" s="23"/>
      <c r="E8191" s="23"/>
      <c r="F8191" s="23"/>
      <c r="G8191" s="23"/>
      <c r="H8191" s="24"/>
      <c r="I8191" s="24"/>
      <c r="J8191" s="24"/>
    </row>
    <row r="8192" spans="3:10" x14ac:dyDescent="0.25">
      <c r="C8192" s="23"/>
      <c r="D8192" s="23"/>
      <c r="E8192" s="23"/>
      <c r="F8192" s="23"/>
      <c r="G8192" s="23"/>
      <c r="H8192" s="24"/>
      <c r="I8192" s="24"/>
      <c r="J8192" s="24"/>
    </row>
    <row r="8193" spans="3:10" x14ac:dyDescent="0.25">
      <c r="C8193" s="23"/>
      <c r="D8193" s="23"/>
      <c r="E8193" s="23"/>
      <c r="F8193" s="23"/>
      <c r="G8193" s="23"/>
      <c r="H8193" s="24"/>
      <c r="I8193" s="24"/>
      <c r="J8193" s="24"/>
    </row>
    <row r="8194" spans="3:10" x14ac:dyDescent="0.25">
      <c r="C8194" s="23"/>
      <c r="D8194" s="23"/>
      <c r="E8194" s="23"/>
      <c r="F8194" s="23"/>
      <c r="G8194" s="23"/>
      <c r="H8194" s="24"/>
      <c r="I8194" s="24"/>
      <c r="J8194" s="24"/>
    </row>
    <row r="8195" spans="3:10" x14ac:dyDescent="0.25">
      <c r="C8195" s="23"/>
      <c r="D8195" s="23"/>
      <c r="E8195" s="23"/>
      <c r="F8195" s="23"/>
      <c r="G8195" s="23"/>
      <c r="H8195" s="24"/>
      <c r="I8195" s="24"/>
      <c r="J8195" s="24"/>
    </row>
    <row r="8196" spans="3:10" x14ac:dyDescent="0.25">
      <c r="C8196" s="23"/>
      <c r="D8196" s="23"/>
      <c r="E8196" s="23"/>
      <c r="F8196" s="23"/>
      <c r="G8196" s="23"/>
      <c r="H8196" s="24"/>
      <c r="I8196" s="24"/>
      <c r="J8196" s="24"/>
    </row>
    <row r="8197" spans="3:10" x14ac:dyDescent="0.25">
      <c r="C8197" s="23"/>
      <c r="D8197" s="23"/>
      <c r="E8197" s="23"/>
      <c r="F8197" s="23"/>
      <c r="G8197" s="23"/>
      <c r="H8197" s="24"/>
      <c r="I8197" s="24"/>
      <c r="J8197" s="24"/>
    </row>
    <row r="8198" spans="3:10" x14ac:dyDescent="0.25">
      <c r="C8198" s="23"/>
      <c r="D8198" s="23"/>
      <c r="E8198" s="23"/>
      <c r="F8198" s="23"/>
      <c r="G8198" s="23"/>
      <c r="H8198" s="24"/>
      <c r="I8198" s="24"/>
      <c r="J8198" s="24"/>
    </row>
    <row r="8199" spans="3:10" x14ac:dyDescent="0.25">
      <c r="C8199" s="23"/>
      <c r="D8199" s="23"/>
      <c r="E8199" s="23"/>
      <c r="F8199" s="23"/>
      <c r="G8199" s="23"/>
      <c r="H8199" s="24"/>
      <c r="I8199" s="24"/>
      <c r="J8199" s="24"/>
    </row>
    <row r="8200" spans="3:10" x14ac:dyDescent="0.25">
      <c r="C8200" s="23"/>
      <c r="D8200" s="23"/>
      <c r="E8200" s="23"/>
      <c r="F8200" s="23"/>
      <c r="G8200" s="23"/>
      <c r="H8200" s="24"/>
      <c r="I8200" s="24"/>
      <c r="J8200" s="24"/>
    </row>
    <row r="8201" spans="3:10" x14ac:dyDescent="0.25">
      <c r="C8201" s="23"/>
      <c r="D8201" s="23"/>
      <c r="E8201" s="23"/>
      <c r="F8201" s="23"/>
      <c r="G8201" s="23"/>
      <c r="H8201" s="24"/>
      <c r="I8201" s="24"/>
      <c r="J8201" s="24"/>
    </row>
    <row r="8202" spans="3:10" x14ac:dyDescent="0.25">
      <c r="C8202" s="23"/>
      <c r="D8202" s="23"/>
      <c r="E8202" s="23"/>
      <c r="F8202" s="23"/>
      <c r="G8202" s="23"/>
      <c r="H8202" s="24"/>
      <c r="I8202" s="24"/>
      <c r="J8202" s="24"/>
    </row>
    <row r="8203" spans="3:10" x14ac:dyDescent="0.25">
      <c r="C8203" s="23"/>
      <c r="D8203" s="23"/>
      <c r="E8203" s="23"/>
      <c r="F8203" s="23"/>
      <c r="G8203" s="23"/>
      <c r="H8203" s="24"/>
      <c r="I8203" s="24"/>
      <c r="J8203" s="24"/>
    </row>
    <row r="8204" spans="3:10" x14ac:dyDescent="0.25">
      <c r="C8204" s="23"/>
      <c r="D8204" s="23"/>
      <c r="E8204" s="23"/>
      <c r="F8204" s="23"/>
      <c r="G8204" s="23"/>
      <c r="H8204" s="24"/>
      <c r="I8204" s="24"/>
      <c r="J8204" s="24"/>
    </row>
    <row r="8205" spans="3:10" x14ac:dyDescent="0.25">
      <c r="C8205" s="23"/>
      <c r="D8205" s="23"/>
      <c r="E8205" s="23"/>
      <c r="F8205" s="23"/>
      <c r="G8205" s="23"/>
      <c r="H8205" s="24"/>
      <c r="I8205" s="24"/>
      <c r="J8205" s="24"/>
    </row>
    <row r="8206" spans="3:10" x14ac:dyDescent="0.25">
      <c r="C8206" s="23"/>
      <c r="D8206" s="23"/>
      <c r="E8206" s="23"/>
      <c r="F8206" s="23"/>
      <c r="G8206" s="23"/>
      <c r="H8206" s="24"/>
      <c r="I8206" s="24"/>
      <c r="J8206" s="24"/>
    </row>
    <row r="8207" spans="3:10" x14ac:dyDescent="0.25">
      <c r="C8207" s="23"/>
      <c r="D8207" s="23"/>
      <c r="E8207" s="23"/>
      <c r="F8207" s="23"/>
      <c r="G8207" s="23"/>
      <c r="H8207" s="24"/>
      <c r="I8207" s="24"/>
      <c r="J8207" s="24"/>
    </row>
    <row r="8208" spans="3:10" x14ac:dyDescent="0.25">
      <c r="C8208" s="23"/>
      <c r="D8208" s="23"/>
      <c r="E8208" s="23"/>
      <c r="F8208" s="23"/>
      <c r="G8208" s="23"/>
      <c r="H8208" s="24"/>
      <c r="I8208" s="24"/>
      <c r="J8208" s="24"/>
    </row>
    <row r="8209" spans="3:10" x14ac:dyDescent="0.25">
      <c r="C8209" s="23"/>
      <c r="D8209" s="23"/>
      <c r="E8209" s="23"/>
      <c r="F8209" s="23"/>
      <c r="G8209" s="23"/>
      <c r="H8209" s="24"/>
      <c r="I8209" s="24"/>
      <c r="J8209" s="24"/>
    </row>
    <row r="8210" spans="3:10" x14ac:dyDescent="0.25">
      <c r="C8210" s="23"/>
      <c r="D8210" s="23"/>
      <c r="E8210" s="23"/>
      <c r="F8210" s="23"/>
      <c r="G8210" s="23"/>
      <c r="H8210" s="24"/>
      <c r="I8210" s="24"/>
      <c r="J8210" s="24"/>
    </row>
    <row r="8211" spans="3:10" x14ac:dyDescent="0.25">
      <c r="C8211" s="23"/>
      <c r="D8211" s="23"/>
      <c r="E8211" s="23"/>
      <c r="F8211" s="23"/>
      <c r="G8211" s="23"/>
      <c r="H8211" s="24"/>
      <c r="I8211" s="24"/>
      <c r="J8211" s="24"/>
    </row>
    <row r="8212" spans="3:10" x14ac:dyDescent="0.25">
      <c r="C8212" s="23"/>
      <c r="D8212" s="23"/>
      <c r="E8212" s="23"/>
      <c r="F8212" s="23"/>
      <c r="G8212" s="23"/>
      <c r="H8212" s="24"/>
      <c r="I8212" s="24"/>
      <c r="J8212" s="24"/>
    </row>
    <row r="8213" spans="3:10" x14ac:dyDescent="0.25">
      <c r="C8213" s="23"/>
      <c r="D8213" s="23"/>
      <c r="E8213" s="23"/>
      <c r="F8213" s="23"/>
      <c r="G8213" s="23"/>
      <c r="H8213" s="24"/>
      <c r="I8213" s="24"/>
      <c r="J8213" s="24"/>
    </row>
    <row r="8214" spans="3:10" x14ac:dyDescent="0.25">
      <c r="C8214" s="23"/>
      <c r="D8214" s="23"/>
      <c r="E8214" s="23"/>
      <c r="F8214" s="23"/>
      <c r="G8214" s="23"/>
      <c r="H8214" s="24"/>
      <c r="I8214" s="24"/>
      <c r="J8214" s="24"/>
    </row>
    <row r="8215" spans="3:10" x14ac:dyDescent="0.25">
      <c r="C8215" s="23"/>
      <c r="D8215" s="23"/>
      <c r="E8215" s="23"/>
      <c r="F8215" s="23"/>
      <c r="G8215" s="23"/>
      <c r="H8215" s="24"/>
      <c r="I8215" s="24"/>
      <c r="J8215" s="24"/>
    </row>
    <row r="8216" spans="3:10" x14ac:dyDescent="0.25">
      <c r="C8216" s="23"/>
      <c r="D8216" s="23"/>
      <c r="E8216" s="23"/>
      <c r="F8216" s="23"/>
      <c r="G8216" s="23"/>
      <c r="H8216" s="24"/>
      <c r="I8216" s="24"/>
      <c r="J8216" s="24"/>
    </row>
    <row r="8217" spans="3:10" x14ac:dyDescent="0.25">
      <c r="C8217" s="23"/>
      <c r="D8217" s="23"/>
      <c r="E8217" s="23"/>
      <c r="F8217" s="23"/>
      <c r="G8217" s="23"/>
      <c r="H8217" s="24"/>
      <c r="I8217" s="24"/>
      <c r="J8217" s="24"/>
    </row>
    <row r="8218" spans="3:10" x14ac:dyDescent="0.25">
      <c r="C8218" s="23"/>
      <c r="D8218" s="23"/>
      <c r="E8218" s="23"/>
      <c r="F8218" s="23"/>
      <c r="G8218" s="23"/>
      <c r="H8218" s="24"/>
      <c r="I8218" s="24"/>
      <c r="J8218" s="24"/>
    </row>
    <row r="8219" spans="3:10" x14ac:dyDescent="0.25">
      <c r="C8219" s="23"/>
      <c r="D8219" s="23"/>
      <c r="E8219" s="23"/>
      <c r="F8219" s="23"/>
      <c r="G8219" s="23"/>
      <c r="H8219" s="24"/>
      <c r="I8219" s="24"/>
      <c r="J8219" s="24"/>
    </row>
    <row r="8220" spans="3:10" x14ac:dyDescent="0.25">
      <c r="C8220" s="23"/>
      <c r="D8220" s="23"/>
      <c r="E8220" s="23"/>
      <c r="F8220" s="23"/>
      <c r="G8220" s="23"/>
      <c r="H8220" s="24"/>
      <c r="I8220" s="24"/>
      <c r="J8220" s="24"/>
    </row>
    <row r="8221" spans="3:10" x14ac:dyDescent="0.25">
      <c r="C8221" s="23"/>
      <c r="D8221" s="23"/>
      <c r="E8221" s="23"/>
      <c r="F8221" s="23"/>
      <c r="G8221" s="23"/>
      <c r="H8221" s="24"/>
      <c r="I8221" s="24"/>
      <c r="J8221" s="24"/>
    </row>
    <row r="8222" spans="3:10" x14ac:dyDescent="0.25">
      <c r="C8222" s="23"/>
      <c r="D8222" s="23"/>
      <c r="E8222" s="23"/>
      <c r="F8222" s="23"/>
      <c r="G8222" s="23"/>
      <c r="H8222" s="24"/>
      <c r="I8222" s="24"/>
      <c r="J8222" s="24"/>
    </row>
    <row r="8223" spans="3:10" x14ac:dyDescent="0.25">
      <c r="C8223" s="23"/>
      <c r="D8223" s="23"/>
      <c r="E8223" s="23"/>
      <c r="F8223" s="23"/>
      <c r="G8223" s="23"/>
      <c r="H8223" s="24"/>
      <c r="I8223" s="24"/>
      <c r="J8223" s="24"/>
    </row>
    <row r="8224" spans="3:10" x14ac:dyDescent="0.25">
      <c r="C8224" s="23"/>
      <c r="D8224" s="23"/>
      <c r="E8224" s="23"/>
      <c r="F8224" s="23"/>
      <c r="G8224" s="23"/>
      <c r="H8224" s="24"/>
      <c r="I8224" s="24"/>
      <c r="J8224" s="24"/>
    </row>
    <row r="8225" spans="3:10" x14ac:dyDescent="0.25">
      <c r="C8225" s="23"/>
      <c r="D8225" s="23"/>
      <c r="E8225" s="23"/>
      <c r="F8225" s="23"/>
      <c r="G8225" s="23"/>
      <c r="H8225" s="24"/>
      <c r="I8225" s="24"/>
      <c r="J8225" s="24"/>
    </row>
    <row r="8226" spans="3:10" x14ac:dyDescent="0.25">
      <c r="C8226" s="23"/>
      <c r="D8226" s="23"/>
      <c r="E8226" s="23"/>
      <c r="F8226" s="23"/>
      <c r="G8226" s="23"/>
      <c r="H8226" s="24"/>
      <c r="I8226" s="24"/>
      <c r="J8226" s="24"/>
    </row>
    <row r="8227" spans="3:10" x14ac:dyDescent="0.25">
      <c r="C8227" s="23"/>
      <c r="D8227" s="23"/>
      <c r="E8227" s="23"/>
      <c r="F8227" s="23"/>
      <c r="G8227" s="23"/>
      <c r="H8227" s="24"/>
      <c r="I8227" s="24"/>
      <c r="J8227" s="24"/>
    </row>
    <row r="8228" spans="3:10" x14ac:dyDescent="0.25">
      <c r="C8228" s="23"/>
      <c r="D8228" s="23"/>
      <c r="E8228" s="23"/>
      <c r="F8228" s="23"/>
      <c r="G8228" s="23"/>
      <c r="H8228" s="24"/>
      <c r="I8228" s="24"/>
      <c r="J8228" s="24"/>
    </row>
    <row r="8229" spans="3:10" x14ac:dyDescent="0.25">
      <c r="C8229" s="23"/>
      <c r="D8229" s="23"/>
      <c r="E8229" s="23"/>
      <c r="F8229" s="23"/>
      <c r="G8229" s="23"/>
      <c r="H8229" s="24"/>
      <c r="I8229" s="24"/>
      <c r="J8229" s="24"/>
    </row>
    <row r="8230" spans="3:10" x14ac:dyDescent="0.25">
      <c r="C8230" s="23"/>
      <c r="D8230" s="23"/>
      <c r="E8230" s="23"/>
      <c r="F8230" s="23"/>
      <c r="G8230" s="23"/>
      <c r="H8230" s="24"/>
      <c r="I8230" s="24"/>
      <c r="J8230" s="24"/>
    </row>
    <row r="8231" spans="3:10" x14ac:dyDescent="0.25">
      <c r="C8231" s="23"/>
      <c r="D8231" s="23"/>
      <c r="E8231" s="23"/>
      <c r="F8231" s="23"/>
      <c r="G8231" s="23"/>
      <c r="H8231" s="24"/>
      <c r="I8231" s="24"/>
      <c r="J8231" s="24"/>
    </row>
    <row r="8232" spans="3:10" x14ac:dyDescent="0.25">
      <c r="C8232" s="23"/>
      <c r="D8232" s="23"/>
      <c r="E8232" s="23"/>
      <c r="F8232" s="23"/>
      <c r="G8232" s="23"/>
      <c r="H8232" s="24"/>
      <c r="I8232" s="24"/>
      <c r="J8232" s="24"/>
    </row>
    <row r="8233" spans="3:10" x14ac:dyDescent="0.25">
      <c r="C8233" s="23"/>
      <c r="D8233" s="23"/>
      <c r="E8233" s="23"/>
      <c r="F8233" s="23"/>
      <c r="G8233" s="23"/>
      <c r="H8233" s="24"/>
      <c r="I8233" s="24"/>
      <c r="J8233" s="24"/>
    </row>
    <row r="8234" spans="3:10" x14ac:dyDescent="0.25">
      <c r="C8234" s="23"/>
      <c r="D8234" s="23"/>
      <c r="E8234" s="23"/>
      <c r="F8234" s="23"/>
      <c r="G8234" s="23"/>
      <c r="H8234" s="24"/>
      <c r="I8234" s="24"/>
      <c r="J8234" s="24"/>
    </row>
    <row r="8235" spans="3:10" x14ac:dyDescent="0.25">
      <c r="C8235" s="23"/>
      <c r="D8235" s="23"/>
      <c r="E8235" s="23"/>
      <c r="F8235" s="23"/>
      <c r="G8235" s="23"/>
      <c r="H8235" s="24"/>
      <c r="I8235" s="24"/>
      <c r="J8235" s="24"/>
    </row>
    <row r="8236" spans="3:10" x14ac:dyDescent="0.25">
      <c r="C8236" s="23"/>
      <c r="D8236" s="23"/>
      <c r="E8236" s="23"/>
      <c r="F8236" s="23"/>
      <c r="G8236" s="23"/>
      <c r="H8236" s="24"/>
      <c r="I8236" s="24"/>
      <c r="J8236" s="24"/>
    </row>
    <row r="8237" spans="3:10" x14ac:dyDescent="0.25">
      <c r="C8237" s="23"/>
      <c r="D8237" s="23"/>
      <c r="E8237" s="23"/>
      <c r="F8237" s="23"/>
      <c r="G8237" s="23"/>
      <c r="H8237" s="24"/>
      <c r="I8237" s="24"/>
      <c r="J8237" s="24"/>
    </row>
    <row r="8238" spans="3:10" x14ac:dyDescent="0.25">
      <c r="C8238" s="23"/>
      <c r="D8238" s="23"/>
      <c r="E8238" s="23"/>
      <c r="F8238" s="23"/>
      <c r="G8238" s="23"/>
      <c r="H8238" s="24"/>
      <c r="I8238" s="24"/>
      <c r="J8238" s="24"/>
    </row>
    <row r="8239" spans="3:10" x14ac:dyDescent="0.25">
      <c r="C8239" s="23"/>
      <c r="D8239" s="23"/>
      <c r="E8239" s="23"/>
      <c r="F8239" s="23"/>
      <c r="G8239" s="23"/>
      <c r="H8239" s="24"/>
      <c r="I8239" s="24"/>
      <c r="J8239" s="24"/>
    </row>
    <row r="8240" spans="3:10" x14ac:dyDescent="0.25">
      <c r="C8240" s="23"/>
      <c r="D8240" s="23"/>
      <c r="E8240" s="23"/>
      <c r="F8240" s="23"/>
      <c r="G8240" s="23"/>
      <c r="H8240" s="24"/>
      <c r="I8240" s="24"/>
      <c r="J8240" s="24"/>
    </row>
    <row r="8241" spans="3:10" x14ac:dyDescent="0.25">
      <c r="C8241" s="23"/>
      <c r="D8241" s="23"/>
      <c r="E8241" s="23"/>
      <c r="F8241" s="23"/>
      <c r="G8241" s="23"/>
      <c r="H8241" s="24"/>
      <c r="I8241" s="24"/>
      <c r="J8241" s="24"/>
    </row>
    <row r="8242" spans="3:10" x14ac:dyDescent="0.25">
      <c r="C8242" s="23"/>
      <c r="D8242" s="23"/>
      <c r="E8242" s="23"/>
      <c r="F8242" s="23"/>
      <c r="G8242" s="23"/>
      <c r="H8242" s="24"/>
      <c r="I8242" s="24"/>
      <c r="J8242" s="24"/>
    </row>
    <row r="8243" spans="3:10" x14ac:dyDescent="0.25">
      <c r="C8243" s="23"/>
      <c r="D8243" s="23"/>
      <c r="E8243" s="23"/>
      <c r="F8243" s="23"/>
      <c r="G8243" s="23"/>
      <c r="H8243" s="24"/>
      <c r="I8243" s="24"/>
      <c r="J8243" s="24"/>
    </row>
    <row r="8244" spans="3:10" x14ac:dyDescent="0.25">
      <c r="C8244" s="23"/>
      <c r="D8244" s="23"/>
      <c r="E8244" s="23"/>
      <c r="F8244" s="23"/>
      <c r="G8244" s="23"/>
      <c r="H8244" s="24"/>
      <c r="I8244" s="24"/>
      <c r="J8244" s="24"/>
    </row>
    <row r="8245" spans="3:10" x14ac:dyDescent="0.25">
      <c r="C8245" s="23"/>
      <c r="D8245" s="23"/>
      <c r="E8245" s="23"/>
      <c r="F8245" s="23"/>
      <c r="G8245" s="23"/>
      <c r="H8245" s="24"/>
      <c r="I8245" s="24"/>
      <c r="J8245" s="24"/>
    </row>
    <row r="8246" spans="3:10" x14ac:dyDescent="0.25">
      <c r="C8246" s="23"/>
      <c r="D8246" s="23"/>
      <c r="E8246" s="23"/>
      <c r="F8246" s="23"/>
      <c r="G8246" s="23"/>
      <c r="H8246" s="24"/>
      <c r="I8246" s="24"/>
      <c r="J8246" s="24"/>
    </row>
    <row r="8247" spans="3:10" x14ac:dyDescent="0.25">
      <c r="C8247" s="23"/>
      <c r="D8247" s="23"/>
      <c r="E8247" s="23"/>
      <c r="F8247" s="23"/>
      <c r="G8247" s="23"/>
      <c r="H8247" s="24"/>
      <c r="I8247" s="24"/>
      <c r="J8247" s="24"/>
    </row>
    <row r="8248" spans="3:10" x14ac:dyDescent="0.25">
      <c r="C8248" s="23"/>
      <c r="D8248" s="23"/>
      <c r="E8248" s="23"/>
      <c r="F8248" s="23"/>
      <c r="G8248" s="23"/>
      <c r="H8248" s="24"/>
      <c r="I8248" s="24"/>
      <c r="J8248" s="24"/>
    </row>
    <row r="8249" spans="3:10" x14ac:dyDescent="0.25">
      <c r="C8249" s="23"/>
      <c r="D8249" s="23"/>
      <c r="E8249" s="23"/>
      <c r="F8249" s="23"/>
      <c r="G8249" s="23"/>
      <c r="H8249" s="24"/>
      <c r="I8249" s="24"/>
      <c r="J8249" s="24"/>
    </row>
    <row r="8250" spans="3:10" x14ac:dyDescent="0.25">
      <c r="C8250" s="23"/>
      <c r="D8250" s="23"/>
      <c r="E8250" s="23"/>
      <c r="F8250" s="23"/>
      <c r="G8250" s="23"/>
      <c r="H8250" s="24"/>
      <c r="I8250" s="24"/>
      <c r="J8250" s="24"/>
    </row>
    <row r="8251" spans="3:10" x14ac:dyDescent="0.25">
      <c r="C8251" s="23"/>
      <c r="D8251" s="23"/>
      <c r="E8251" s="23"/>
      <c r="F8251" s="23"/>
      <c r="G8251" s="23"/>
      <c r="H8251" s="24"/>
      <c r="I8251" s="24"/>
      <c r="J8251" s="24"/>
    </row>
    <row r="8252" spans="3:10" x14ac:dyDescent="0.25">
      <c r="C8252" s="23"/>
      <c r="D8252" s="23"/>
      <c r="E8252" s="23"/>
      <c r="F8252" s="23"/>
      <c r="G8252" s="23"/>
      <c r="H8252" s="24"/>
      <c r="I8252" s="24"/>
      <c r="J8252" s="24"/>
    </row>
    <row r="8253" spans="3:10" x14ac:dyDescent="0.25">
      <c r="C8253" s="23"/>
      <c r="D8253" s="23"/>
      <c r="E8253" s="23"/>
      <c r="F8253" s="23"/>
      <c r="G8253" s="23"/>
      <c r="H8253" s="24"/>
      <c r="I8253" s="24"/>
      <c r="J8253" s="24"/>
    </row>
    <row r="8254" spans="3:10" x14ac:dyDescent="0.25">
      <c r="C8254" s="23"/>
      <c r="D8254" s="23"/>
      <c r="E8254" s="23"/>
      <c r="F8254" s="23"/>
      <c r="G8254" s="23"/>
      <c r="H8254" s="24"/>
      <c r="I8254" s="24"/>
      <c r="J8254" s="24"/>
    </row>
    <row r="8255" spans="3:10" x14ac:dyDescent="0.25">
      <c r="C8255" s="23"/>
      <c r="D8255" s="23"/>
      <c r="E8255" s="23"/>
      <c r="F8255" s="23"/>
      <c r="G8255" s="23"/>
      <c r="H8255" s="24"/>
      <c r="I8255" s="24"/>
      <c r="J8255" s="24"/>
    </row>
    <row r="8256" spans="3:10" x14ac:dyDescent="0.25">
      <c r="C8256" s="23"/>
      <c r="D8256" s="23"/>
      <c r="E8256" s="23"/>
      <c r="F8256" s="23"/>
      <c r="G8256" s="23"/>
      <c r="H8256" s="24"/>
      <c r="I8256" s="24"/>
      <c r="J8256" s="24"/>
    </row>
    <row r="8257" spans="3:10" x14ac:dyDescent="0.25">
      <c r="C8257" s="23"/>
      <c r="D8257" s="23"/>
      <c r="E8257" s="23"/>
      <c r="F8257" s="23"/>
      <c r="G8257" s="23"/>
      <c r="H8257" s="24"/>
      <c r="I8257" s="24"/>
      <c r="J8257" s="24"/>
    </row>
    <row r="8258" spans="3:10" x14ac:dyDescent="0.25">
      <c r="C8258" s="23"/>
      <c r="D8258" s="23"/>
      <c r="E8258" s="23"/>
      <c r="F8258" s="23"/>
      <c r="G8258" s="23"/>
      <c r="H8258" s="24"/>
      <c r="I8258" s="24"/>
      <c r="J8258" s="24"/>
    </row>
    <row r="8259" spans="3:10" x14ac:dyDescent="0.25">
      <c r="C8259" s="23"/>
      <c r="D8259" s="23"/>
      <c r="E8259" s="23"/>
      <c r="F8259" s="23"/>
      <c r="G8259" s="23"/>
      <c r="H8259" s="24"/>
      <c r="I8259" s="24"/>
      <c r="J8259" s="24"/>
    </row>
    <row r="8260" spans="3:10" x14ac:dyDescent="0.25">
      <c r="C8260" s="23"/>
      <c r="D8260" s="23"/>
      <c r="E8260" s="23"/>
      <c r="F8260" s="23"/>
      <c r="G8260" s="23"/>
      <c r="H8260" s="24"/>
      <c r="I8260" s="24"/>
      <c r="J8260" s="24"/>
    </row>
    <row r="8261" spans="3:10" x14ac:dyDescent="0.25">
      <c r="C8261" s="23"/>
      <c r="D8261" s="23"/>
      <c r="E8261" s="23"/>
      <c r="F8261" s="23"/>
      <c r="G8261" s="23"/>
      <c r="H8261" s="24"/>
      <c r="I8261" s="24"/>
      <c r="J8261" s="24"/>
    </row>
    <row r="8262" spans="3:10" x14ac:dyDescent="0.25">
      <c r="C8262" s="23"/>
      <c r="D8262" s="23"/>
      <c r="E8262" s="23"/>
      <c r="F8262" s="23"/>
      <c r="G8262" s="23"/>
      <c r="H8262" s="24"/>
      <c r="I8262" s="24"/>
      <c r="J8262" s="24"/>
    </row>
    <row r="8263" spans="3:10" x14ac:dyDescent="0.25">
      <c r="C8263" s="23"/>
      <c r="D8263" s="23"/>
      <c r="E8263" s="23"/>
      <c r="F8263" s="23"/>
      <c r="G8263" s="23"/>
      <c r="H8263" s="24"/>
      <c r="I8263" s="24"/>
      <c r="J8263" s="24"/>
    </row>
    <row r="8264" spans="3:10" x14ac:dyDescent="0.25">
      <c r="C8264" s="23"/>
      <c r="D8264" s="23"/>
      <c r="E8264" s="23"/>
      <c r="F8264" s="23"/>
      <c r="G8264" s="23"/>
      <c r="H8264" s="24"/>
      <c r="I8264" s="24"/>
      <c r="J8264" s="24"/>
    </row>
    <row r="8265" spans="3:10" x14ac:dyDescent="0.25">
      <c r="C8265" s="23"/>
      <c r="D8265" s="23"/>
      <c r="E8265" s="23"/>
      <c r="F8265" s="23"/>
      <c r="G8265" s="23"/>
      <c r="H8265" s="24"/>
      <c r="I8265" s="24"/>
      <c r="J8265" s="24"/>
    </row>
    <row r="8266" spans="3:10" x14ac:dyDescent="0.25">
      <c r="C8266" s="23"/>
      <c r="D8266" s="23"/>
      <c r="E8266" s="23"/>
      <c r="F8266" s="23"/>
      <c r="G8266" s="23"/>
      <c r="H8266" s="24"/>
      <c r="I8266" s="24"/>
      <c r="J8266" s="24"/>
    </row>
    <row r="8267" spans="3:10" x14ac:dyDescent="0.25">
      <c r="C8267" s="23"/>
      <c r="D8267" s="23"/>
      <c r="E8267" s="23"/>
      <c r="F8267" s="23"/>
      <c r="G8267" s="23"/>
      <c r="H8267" s="24"/>
      <c r="I8267" s="24"/>
      <c r="J8267" s="24"/>
    </row>
    <row r="8268" spans="3:10" x14ac:dyDescent="0.25">
      <c r="C8268" s="23"/>
      <c r="D8268" s="23"/>
      <c r="E8268" s="23"/>
      <c r="F8268" s="23"/>
      <c r="G8268" s="23"/>
      <c r="H8268" s="24"/>
      <c r="I8268" s="24"/>
      <c r="J8268" s="24"/>
    </row>
    <row r="8269" spans="3:10" x14ac:dyDescent="0.25">
      <c r="C8269" s="23"/>
      <c r="D8269" s="23"/>
      <c r="E8269" s="23"/>
      <c r="F8269" s="23"/>
      <c r="G8269" s="23"/>
      <c r="H8269" s="24"/>
      <c r="I8269" s="24"/>
      <c r="J8269" s="24"/>
    </row>
    <row r="8270" spans="3:10" x14ac:dyDescent="0.25">
      <c r="C8270" s="23"/>
      <c r="D8270" s="23"/>
      <c r="E8270" s="23"/>
      <c r="F8270" s="23"/>
      <c r="G8270" s="23"/>
      <c r="H8270" s="24"/>
      <c r="I8270" s="24"/>
      <c r="J8270" s="24"/>
    </row>
    <row r="8271" spans="3:10" x14ac:dyDescent="0.25">
      <c r="C8271" s="23"/>
      <c r="D8271" s="23"/>
      <c r="E8271" s="23"/>
      <c r="F8271" s="23"/>
      <c r="G8271" s="23"/>
      <c r="H8271" s="24"/>
      <c r="I8271" s="24"/>
      <c r="J8271" s="24"/>
    </row>
    <row r="8272" spans="3:10" x14ac:dyDescent="0.25">
      <c r="C8272" s="23"/>
      <c r="D8272" s="23"/>
      <c r="E8272" s="23"/>
      <c r="F8272" s="23"/>
      <c r="G8272" s="23"/>
      <c r="H8272" s="24"/>
      <c r="I8272" s="24"/>
      <c r="J8272" s="24"/>
    </row>
    <row r="8273" spans="3:10" x14ac:dyDescent="0.25">
      <c r="C8273" s="23"/>
      <c r="D8273" s="23"/>
      <c r="E8273" s="23"/>
      <c r="F8273" s="23"/>
      <c r="G8273" s="23"/>
      <c r="H8273" s="24"/>
      <c r="I8273" s="24"/>
      <c r="J8273" s="24"/>
    </row>
    <row r="8274" spans="3:10" x14ac:dyDescent="0.25">
      <c r="C8274" s="23"/>
      <c r="D8274" s="23"/>
      <c r="E8274" s="23"/>
      <c r="F8274" s="23"/>
      <c r="G8274" s="23"/>
      <c r="H8274" s="24"/>
      <c r="I8274" s="24"/>
      <c r="J8274" s="24"/>
    </row>
    <row r="8275" spans="3:10" x14ac:dyDescent="0.25">
      <c r="C8275" s="23"/>
      <c r="D8275" s="23"/>
      <c r="E8275" s="23"/>
      <c r="F8275" s="23"/>
      <c r="G8275" s="23"/>
      <c r="H8275" s="24"/>
      <c r="I8275" s="24"/>
      <c r="J8275" s="24"/>
    </row>
    <row r="8276" spans="3:10" x14ac:dyDescent="0.25">
      <c r="C8276" s="23"/>
      <c r="D8276" s="23"/>
      <c r="E8276" s="23"/>
      <c r="F8276" s="23"/>
      <c r="G8276" s="23"/>
      <c r="H8276" s="24"/>
      <c r="I8276" s="24"/>
      <c r="J8276" s="24"/>
    </row>
    <row r="8277" spans="3:10" x14ac:dyDescent="0.25">
      <c r="C8277" s="23"/>
      <c r="D8277" s="23"/>
      <c r="E8277" s="23"/>
      <c r="F8277" s="23"/>
      <c r="G8277" s="23"/>
      <c r="H8277" s="24"/>
      <c r="I8277" s="24"/>
      <c r="J8277" s="24"/>
    </row>
    <row r="8278" spans="3:10" x14ac:dyDescent="0.25">
      <c r="C8278" s="23"/>
      <c r="D8278" s="23"/>
      <c r="E8278" s="23"/>
      <c r="F8278" s="23"/>
      <c r="G8278" s="23"/>
      <c r="H8278" s="24"/>
      <c r="I8278" s="24"/>
      <c r="J8278" s="24"/>
    </row>
    <row r="8279" spans="3:10" x14ac:dyDescent="0.25">
      <c r="C8279" s="23"/>
      <c r="D8279" s="23"/>
      <c r="E8279" s="23"/>
      <c r="F8279" s="23"/>
      <c r="G8279" s="23"/>
      <c r="H8279" s="24"/>
      <c r="I8279" s="24"/>
      <c r="J8279" s="24"/>
    </row>
    <row r="8280" spans="3:10" x14ac:dyDescent="0.25">
      <c r="C8280" s="23"/>
      <c r="D8280" s="23"/>
      <c r="E8280" s="23"/>
      <c r="F8280" s="23"/>
      <c r="G8280" s="23"/>
      <c r="H8280" s="24"/>
      <c r="I8280" s="24"/>
      <c r="J8280" s="24"/>
    </row>
    <row r="8281" spans="3:10" x14ac:dyDescent="0.25">
      <c r="C8281" s="23"/>
      <c r="D8281" s="23"/>
      <c r="E8281" s="23"/>
      <c r="F8281" s="23"/>
      <c r="G8281" s="23"/>
      <c r="H8281" s="24"/>
      <c r="I8281" s="24"/>
      <c r="J8281" s="24"/>
    </row>
    <row r="8282" spans="3:10" x14ac:dyDescent="0.25">
      <c r="C8282" s="23"/>
      <c r="D8282" s="23"/>
      <c r="E8282" s="23"/>
      <c r="F8282" s="23"/>
      <c r="G8282" s="23"/>
      <c r="H8282" s="24"/>
      <c r="I8282" s="24"/>
      <c r="J8282" s="24"/>
    </row>
    <row r="8283" spans="3:10" x14ac:dyDescent="0.25">
      <c r="C8283" s="23"/>
      <c r="D8283" s="23"/>
      <c r="E8283" s="23"/>
      <c r="F8283" s="23"/>
      <c r="G8283" s="23"/>
      <c r="H8283" s="24"/>
      <c r="I8283" s="24"/>
      <c r="J8283" s="24"/>
    </row>
    <row r="8284" spans="3:10" x14ac:dyDescent="0.25">
      <c r="C8284" s="23"/>
      <c r="D8284" s="23"/>
      <c r="E8284" s="23"/>
      <c r="F8284" s="23"/>
      <c r="G8284" s="23"/>
      <c r="H8284" s="24"/>
      <c r="I8284" s="24"/>
      <c r="J8284" s="24"/>
    </row>
    <row r="8285" spans="3:10" x14ac:dyDescent="0.25">
      <c r="C8285" s="23"/>
      <c r="D8285" s="23"/>
      <c r="E8285" s="23"/>
      <c r="F8285" s="23"/>
      <c r="G8285" s="23"/>
      <c r="H8285" s="24"/>
      <c r="I8285" s="24"/>
      <c r="J8285" s="24"/>
    </row>
    <row r="8286" spans="3:10" x14ac:dyDescent="0.25">
      <c r="C8286" s="23"/>
      <c r="D8286" s="23"/>
      <c r="E8286" s="23"/>
      <c r="F8286" s="23"/>
      <c r="G8286" s="23"/>
      <c r="H8286" s="24"/>
      <c r="I8286" s="24"/>
      <c r="J8286" s="24"/>
    </row>
    <row r="8287" spans="3:10" x14ac:dyDescent="0.25">
      <c r="C8287" s="23"/>
      <c r="D8287" s="23"/>
      <c r="E8287" s="23"/>
      <c r="F8287" s="23"/>
      <c r="G8287" s="23"/>
      <c r="H8287" s="24"/>
      <c r="I8287" s="24"/>
      <c r="J8287" s="24"/>
    </row>
    <row r="8288" spans="3:10" x14ac:dyDescent="0.25">
      <c r="C8288" s="23"/>
      <c r="D8288" s="23"/>
      <c r="E8288" s="23"/>
      <c r="F8288" s="23"/>
      <c r="G8288" s="23"/>
      <c r="H8288" s="24"/>
      <c r="I8288" s="24"/>
      <c r="J8288" s="24"/>
    </row>
    <row r="8289" spans="3:10" x14ac:dyDescent="0.25">
      <c r="C8289" s="23"/>
      <c r="D8289" s="23"/>
      <c r="E8289" s="23"/>
      <c r="F8289" s="23"/>
      <c r="G8289" s="23"/>
      <c r="H8289" s="24"/>
      <c r="I8289" s="24"/>
      <c r="J8289" s="24"/>
    </row>
    <row r="8290" spans="3:10" x14ac:dyDescent="0.25">
      <c r="C8290" s="23"/>
      <c r="D8290" s="23"/>
      <c r="E8290" s="23"/>
      <c r="F8290" s="23"/>
      <c r="G8290" s="23"/>
      <c r="H8290" s="24"/>
      <c r="I8290" s="24"/>
      <c r="J8290" s="24"/>
    </row>
    <row r="8291" spans="3:10" x14ac:dyDescent="0.25">
      <c r="C8291" s="23"/>
      <c r="D8291" s="23"/>
      <c r="E8291" s="23"/>
      <c r="F8291" s="23"/>
      <c r="G8291" s="23"/>
      <c r="H8291" s="24"/>
      <c r="I8291" s="24"/>
      <c r="J8291" s="24"/>
    </row>
    <row r="8292" spans="3:10" x14ac:dyDescent="0.25">
      <c r="C8292" s="23"/>
      <c r="D8292" s="23"/>
      <c r="E8292" s="23"/>
      <c r="F8292" s="23"/>
      <c r="G8292" s="23"/>
      <c r="H8292" s="24"/>
      <c r="I8292" s="24"/>
      <c r="J8292" s="24"/>
    </row>
    <row r="8293" spans="3:10" x14ac:dyDescent="0.25">
      <c r="C8293" s="23"/>
      <c r="D8293" s="23"/>
      <c r="E8293" s="23"/>
      <c r="F8293" s="23"/>
      <c r="G8293" s="23"/>
      <c r="H8293" s="24"/>
      <c r="I8293" s="24"/>
      <c r="J8293" s="24"/>
    </row>
    <row r="8294" spans="3:10" x14ac:dyDescent="0.25">
      <c r="C8294" s="23"/>
      <c r="D8294" s="23"/>
      <c r="E8294" s="23"/>
      <c r="F8294" s="23"/>
      <c r="G8294" s="23"/>
      <c r="H8294" s="24"/>
      <c r="I8294" s="24"/>
      <c r="J8294" s="24"/>
    </row>
    <row r="8295" spans="3:10" x14ac:dyDescent="0.25">
      <c r="C8295" s="23"/>
      <c r="D8295" s="23"/>
      <c r="E8295" s="23"/>
      <c r="F8295" s="23"/>
      <c r="G8295" s="23"/>
      <c r="H8295" s="24"/>
      <c r="I8295" s="24"/>
      <c r="J8295" s="24"/>
    </row>
    <row r="8296" spans="3:10" x14ac:dyDescent="0.25">
      <c r="C8296" s="23"/>
      <c r="D8296" s="23"/>
      <c r="E8296" s="23"/>
      <c r="F8296" s="23"/>
      <c r="G8296" s="23"/>
      <c r="H8296" s="24"/>
      <c r="I8296" s="24"/>
      <c r="J8296" s="24"/>
    </row>
    <row r="8297" spans="3:10" x14ac:dyDescent="0.25">
      <c r="C8297" s="23"/>
      <c r="D8297" s="23"/>
      <c r="E8297" s="23"/>
      <c r="F8297" s="23"/>
      <c r="G8297" s="23"/>
      <c r="H8297" s="24"/>
      <c r="I8297" s="24"/>
      <c r="J8297" s="24"/>
    </row>
    <row r="8298" spans="3:10" x14ac:dyDescent="0.25">
      <c r="C8298" s="23"/>
      <c r="D8298" s="23"/>
      <c r="E8298" s="23"/>
      <c r="F8298" s="23"/>
      <c r="G8298" s="23"/>
      <c r="H8298" s="24"/>
      <c r="I8298" s="24"/>
      <c r="J8298" s="24"/>
    </row>
    <row r="8299" spans="3:10" x14ac:dyDescent="0.25">
      <c r="C8299" s="23"/>
      <c r="D8299" s="23"/>
      <c r="E8299" s="23"/>
      <c r="F8299" s="23"/>
      <c r="G8299" s="23"/>
      <c r="H8299" s="24"/>
      <c r="I8299" s="24"/>
      <c r="J8299" s="24"/>
    </row>
    <row r="8300" spans="3:10" x14ac:dyDescent="0.25">
      <c r="C8300" s="23"/>
      <c r="D8300" s="23"/>
      <c r="E8300" s="23"/>
      <c r="F8300" s="23"/>
      <c r="G8300" s="23"/>
      <c r="H8300" s="24"/>
      <c r="I8300" s="24"/>
      <c r="J8300" s="24"/>
    </row>
    <row r="8301" spans="3:10" x14ac:dyDescent="0.25">
      <c r="C8301" s="23"/>
      <c r="D8301" s="23"/>
      <c r="E8301" s="23"/>
      <c r="F8301" s="23"/>
      <c r="G8301" s="23"/>
      <c r="H8301" s="24"/>
      <c r="I8301" s="24"/>
      <c r="J8301" s="24"/>
    </row>
    <row r="8302" spans="3:10" x14ac:dyDescent="0.25">
      <c r="C8302" s="23"/>
      <c r="D8302" s="23"/>
      <c r="E8302" s="23"/>
      <c r="F8302" s="23"/>
      <c r="G8302" s="23"/>
      <c r="H8302" s="24"/>
      <c r="I8302" s="24"/>
      <c r="J8302" s="24"/>
    </row>
    <row r="8303" spans="3:10" x14ac:dyDescent="0.25">
      <c r="C8303" s="23"/>
      <c r="D8303" s="23"/>
      <c r="E8303" s="23"/>
      <c r="F8303" s="23"/>
      <c r="G8303" s="23"/>
      <c r="H8303" s="24"/>
      <c r="I8303" s="24"/>
      <c r="J8303" s="24"/>
    </row>
    <row r="8304" spans="3:10" x14ac:dyDescent="0.25">
      <c r="C8304" s="23"/>
      <c r="D8304" s="23"/>
      <c r="E8304" s="23"/>
      <c r="F8304" s="23"/>
      <c r="G8304" s="23"/>
      <c r="H8304" s="24"/>
      <c r="I8304" s="24"/>
      <c r="J8304" s="24"/>
    </row>
    <row r="8305" spans="3:10" x14ac:dyDescent="0.25">
      <c r="C8305" s="23"/>
      <c r="D8305" s="23"/>
      <c r="E8305" s="23"/>
      <c r="F8305" s="23"/>
      <c r="G8305" s="23"/>
      <c r="H8305" s="24"/>
      <c r="I8305" s="24"/>
      <c r="J8305" s="24"/>
    </row>
    <row r="8306" spans="3:10" x14ac:dyDescent="0.25">
      <c r="C8306" s="23"/>
      <c r="D8306" s="23"/>
      <c r="E8306" s="23"/>
      <c r="F8306" s="23"/>
      <c r="G8306" s="23"/>
      <c r="H8306" s="24"/>
      <c r="I8306" s="24"/>
      <c r="J8306" s="24"/>
    </row>
    <row r="8307" spans="3:10" x14ac:dyDescent="0.25">
      <c r="C8307" s="23"/>
      <c r="D8307" s="23"/>
      <c r="E8307" s="23"/>
      <c r="F8307" s="23"/>
      <c r="G8307" s="23"/>
      <c r="H8307" s="24"/>
      <c r="I8307" s="24"/>
      <c r="J8307" s="24"/>
    </row>
    <row r="8308" spans="3:10" x14ac:dyDescent="0.25">
      <c r="C8308" s="23"/>
      <c r="D8308" s="23"/>
      <c r="E8308" s="23"/>
      <c r="F8308" s="23"/>
      <c r="G8308" s="23"/>
      <c r="H8308" s="24"/>
      <c r="I8308" s="24"/>
      <c r="J8308" s="24"/>
    </row>
    <row r="8309" spans="3:10" x14ac:dyDescent="0.25">
      <c r="C8309" s="23"/>
      <c r="D8309" s="23"/>
      <c r="E8309" s="23"/>
      <c r="F8309" s="23"/>
      <c r="G8309" s="23"/>
      <c r="H8309" s="24"/>
      <c r="I8309" s="24"/>
      <c r="J8309" s="24"/>
    </row>
    <row r="8310" spans="3:10" x14ac:dyDescent="0.25">
      <c r="C8310" s="23"/>
      <c r="D8310" s="23"/>
      <c r="E8310" s="23"/>
      <c r="F8310" s="23"/>
      <c r="G8310" s="23"/>
      <c r="H8310" s="24"/>
      <c r="I8310" s="24"/>
      <c r="J8310" s="24"/>
    </row>
    <row r="8311" spans="3:10" x14ac:dyDescent="0.25">
      <c r="C8311" s="23"/>
      <c r="D8311" s="23"/>
      <c r="E8311" s="23"/>
      <c r="F8311" s="23"/>
      <c r="G8311" s="23"/>
      <c r="H8311" s="24"/>
      <c r="I8311" s="24"/>
      <c r="J8311" s="24"/>
    </row>
    <row r="8312" spans="3:10" x14ac:dyDescent="0.25">
      <c r="C8312" s="23"/>
      <c r="D8312" s="23"/>
      <c r="E8312" s="23"/>
      <c r="F8312" s="23"/>
      <c r="G8312" s="23"/>
      <c r="H8312" s="24"/>
      <c r="I8312" s="24"/>
      <c r="J8312" s="24"/>
    </row>
    <row r="8313" spans="3:10" x14ac:dyDescent="0.25">
      <c r="C8313" s="23"/>
      <c r="D8313" s="23"/>
      <c r="E8313" s="23"/>
      <c r="F8313" s="23"/>
      <c r="G8313" s="23"/>
      <c r="H8313" s="24"/>
      <c r="I8313" s="24"/>
      <c r="J8313" s="24"/>
    </row>
    <row r="8314" spans="3:10" x14ac:dyDescent="0.25">
      <c r="C8314" s="23"/>
      <c r="D8314" s="23"/>
      <c r="E8314" s="23"/>
      <c r="F8314" s="23"/>
      <c r="G8314" s="23"/>
      <c r="H8314" s="24"/>
      <c r="I8314" s="24"/>
      <c r="J8314" s="24"/>
    </row>
    <row r="8315" spans="3:10" x14ac:dyDescent="0.25">
      <c r="C8315" s="23"/>
      <c r="D8315" s="23"/>
      <c r="E8315" s="23"/>
      <c r="F8315" s="23"/>
      <c r="G8315" s="23"/>
      <c r="H8315" s="24"/>
      <c r="I8315" s="24"/>
      <c r="J8315" s="24"/>
    </row>
    <row r="8316" spans="3:10" x14ac:dyDescent="0.25">
      <c r="C8316" s="23"/>
      <c r="D8316" s="23"/>
      <c r="E8316" s="23"/>
      <c r="F8316" s="23"/>
      <c r="G8316" s="23"/>
      <c r="H8316" s="24"/>
      <c r="I8316" s="24"/>
      <c r="J8316" s="24"/>
    </row>
    <row r="8317" spans="3:10" x14ac:dyDescent="0.25">
      <c r="C8317" s="23"/>
      <c r="D8317" s="23"/>
      <c r="E8317" s="23"/>
      <c r="F8317" s="23"/>
      <c r="G8317" s="23"/>
      <c r="H8317" s="24"/>
      <c r="I8317" s="24"/>
      <c r="J8317" s="24"/>
    </row>
    <row r="8318" spans="3:10" x14ac:dyDescent="0.25">
      <c r="C8318" s="23"/>
      <c r="D8318" s="23"/>
      <c r="E8318" s="23"/>
      <c r="F8318" s="23"/>
      <c r="G8318" s="23"/>
      <c r="H8318" s="24"/>
      <c r="I8318" s="24"/>
      <c r="J8318" s="24"/>
    </row>
    <row r="8319" spans="3:10" x14ac:dyDescent="0.25">
      <c r="C8319" s="23"/>
      <c r="D8319" s="23"/>
      <c r="E8319" s="23"/>
      <c r="F8319" s="23"/>
      <c r="G8319" s="23"/>
      <c r="H8319" s="24"/>
      <c r="I8319" s="24"/>
      <c r="J8319" s="24"/>
    </row>
    <row r="8320" spans="3:10" x14ac:dyDescent="0.25">
      <c r="C8320" s="23"/>
      <c r="D8320" s="23"/>
      <c r="E8320" s="23"/>
      <c r="F8320" s="23"/>
      <c r="G8320" s="23"/>
      <c r="H8320" s="24"/>
      <c r="I8320" s="24"/>
      <c r="J8320" s="24"/>
    </row>
    <row r="8321" spans="3:10" x14ac:dyDescent="0.25">
      <c r="C8321" s="23"/>
      <c r="D8321" s="23"/>
      <c r="E8321" s="23"/>
      <c r="F8321" s="23"/>
      <c r="G8321" s="23"/>
      <c r="H8321" s="24"/>
      <c r="I8321" s="24"/>
      <c r="J8321" s="24"/>
    </row>
    <row r="8322" spans="3:10" x14ac:dyDescent="0.25">
      <c r="C8322" s="23"/>
      <c r="D8322" s="23"/>
      <c r="E8322" s="23"/>
      <c r="F8322" s="23"/>
      <c r="G8322" s="23"/>
      <c r="H8322" s="24"/>
      <c r="I8322" s="24"/>
      <c r="J8322" s="24"/>
    </row>
    <row r="8323" spans="3:10" x14ac:dyDescent="0.25">
      <c r="C8323" s="23"/>
      <c r="D8323" s="23"/>
      <c r="E8323" s="23"/>
      <c r="F8323" s="23"/>
      <c r="G8323" s="23"/>
      <c r="H8323" s="24"/>
      <c r="I8323" s="24"/>
      <c r="J8323" s="24"/>
    </row>
    <row r="8324" spans="3:10" x14ac:dyDescent="0.25">
      <c r="C8324" s="23"/>
      <c r="D8324" s="23"/>
      <c r="E8324" s="23"/>
      <c r="F8324" s="23"/>
      <c r="G8324" s="23"/>
      <c r="H8324" s="24"/>
      <c r="I8324" s="24"/>
      <c r="J8324" s="24"/>
    </row>
    <row r="8325" spans="3:10" x14ac:dyDescent="0.25">
      <c r="C8325" s="23"/>
      <c r="D8325" s="23"/>
      <c r="E8325" s="23"/>
      <c r="F8325" s="23"/>
      <c r="G8325" s="23"/>
      <c r="H8325" s="24"/>
      <c r="I8325" s="24"/>
      <c r="J8325" s="24"/>
    </row>
    <row r="8326" spans="3:10" x14ac:dyDescent="0.25">
      <c r="C8326" s="23"/>
      <c r="D8326" s="23"/>
      <c r="E8326" s="23"/>
      <c r="F8326" s="23"/>
      <c r="G8326" s="23"/>
      <c r="H8326" s="24"/>
      <c r="I8326" s="24"/>
      <c r="J8326" s="24"/>
    </row>
    <row r="8327" spans="3:10" x14ac:dyDescent="0.25">
      <c r="C8327" s="23"/>
      <c r="D8327" s="23"/>
      <c r="E8327" s="23"/>
      <c r="F8327" s="23"/>
      <c r="G8327" s="23"/>
      <c r="H8327" s="24"/>
      <c r="I8327" s="24"/>
      <c r="J8327" s="24"/>
    </row>
    <row r="8328" spans="3:10" x14ac:dyDescent="0.25">
      <c r="C8328" s="23"/>
      <c r="D8328" s="23"/>
      <c r="E8328" s="23"/>
      <c r="F8328" s="23"/>
      <c r="G8328" s="23"/>
      <c r="H8328" s="24"/>
      <c r="I8328" s="24"/>
      <c r="J8328" s="24"/>
    </row>
    <row r="8329" spans="3:10" x14ac:dyDescent="0.25">
      <c r="C8329" s="23"/>
      <c r="D8329" s="23"/>
      <c r="E8329" s="23"/>
      <c r="F8329" s="23"/>
      <c r="G8329" s="23"/>
      <c r="H8329" s="24"/>
      <c r="I8329" s="24"/>
      <c r="J8329" s="24"/>
    </row>
    <row r="8330" spans="3:10" x14ac:dyDescent="0.25">
      <c r="C8330" s="23"/>
      <c r="D8330" s="23"/>
      <c r="E8330" s="23"/>
      <c r="F8330" s="23"/>
      <c r="G8330" s="23"/>
      <c r="H8330" s="24"/>
      <c r="I8330" s="24"/>
      <c r="J8330" s="24"/>
    </row>
    <row r="8331" spans="3:10" x14ac:dyDescent="0.25">
      <c r="C8331" s="23"/>
      <c r="D8331" s="23"/>
      <c r="E8331" s="23"/>
      <c r="F8331" s="23"/>
      <c r="G8331" s="23"/>
      <c r="H8331" s="24"/>
      <c r="I8331" s="24"/>
      <c r="J8331" s="24"/>
    </row>
    <row r="8332" spans="3:10" x14ac:dyDescent="0.25">
      <c r="C8332" s="23"/>
      <c r="D8332" s="23"/>
      <c r="E8332" s="23"/>
      <c r="F8332" s="23"/>
      <c r="G8332" s="23"/>
      <c r="H8332" s="24"/>
      <c r="I8332" s="24"/>
      <c r="J8332" s="24"/>
    </row>
    <row r="8333" spans="3:10" x14ac:dyDescent="0.25">
      <c r="C8333" s="23"/>
      <c r="D8333" s="23"/>
      <c r="E8333" s="23"/>
      <c r="F8333" s="23"/>
      <c r="G8333" s="23"/>
      <c r="H8333" s="24"/>
      <c r="I8333" s="24"/>
      <c r="J8333" s="24"/>
    </row>
    <row r="8334" spans="3:10" x14ac:dyDescent="0.25">
      <c r="C8334" s="23"/>
      <c r="D8334" s="23"/>
      <c r="E8334" s="23"/>
      <c r="F8334" s="23"/>
      <c r="G8334" s="23"/>
      <c r="H8334" s="24"/>
      <c r="I8334" s="24"/>
      <c r="J8334" s="24"/>
    </row>
    <row r="8335" spans="3:10" x14ac:dyDescent="0.25">
      <c r="C8335" s="23"/>
      <c r="D8335" s="23"/>
      <c r="E8335" s="23"/>
      <c r="F8335" s="23"/>
      <c r="G8335" s="23"/>
      <c r="H8335" s="24"/>
      <c r="I8335" s="24"/>
      <c r="J8335" s="24"/>
    </row>
    <row r="8336" spans="3:10" x14ac:dyDescent="0.25">
      <c r="C8336" s="23"/>
      <c r="D8336" s="23"/>
      <c r="E8336" s="23"/>
      <c r="F8336" s="23"/>
      <c r="G8336" s="23"/>
      <c r="H8336" s="24"/>
      <c r="I8336" s="24"/>
      <c r="J8336" s="24"/>
    </row>
    <row r="8337" spans="3:10" x14ac:dyDescent="0.25">
      <c r="C8337" s="23"/>
      <c r="D8337" s="23"/>
      <c r="E8337" s="23"/>
      <c r="F8337" s="23"/>
      <c r="G8337" s="23"/>
      <c r="H8337" s="24"/>
      <c r="I8337" s="24"/>
      <c r="J8337" s="24"/>
    </row>
    <row r="8338" spans="3:10" x14ac:dyDescent="0.25">
      <c r="C8338" s="23"/>
      <c r="D8338" s="23"/>
      <c r="E8338" s="23"/>
      <c r="F8338" s="23"/>
      <c r="G8338" s="23"/>
      <c r="H8338" s="24"/>
      <c r="I8338" s="24"/>
      <c r="J8338" s="24"/>
    </row>
    <row r="8339" spans="3:10" x14ac:dyDescent="0.25">
      <c r="C8339" s="23"/>
      <c r="D8339" s="23"/>
      <c r="E8339" s="23"/>
      <c r="F8339" s="23"/>
      <c r="G8339" s="23"/>
      <c r="H8339" s="24"/>
      <c r="I8339" s="24"/>
      <c r="J8339" s="24"/>
    </row>
    <row r="8340" spans="3:10" x14ac:dyDescent="0.25">
      <c r="C8340" s="23"/>
      <c r="D8340" s="23"/>
      <c r="E8340" s="23"/>
      <c r="F8340" s="23"/>
      <c r="G8340" s="23"/>
      <c r="H8340" s="24"/>
      <c r="I8340" s="24"/>
      <c r="J8340" s="24"/>
    </row>
    <row r="8341" spans="3:10" x14ac:dyDescent="0.25">
      <c r="C8341" s="23"/>
      <c r="D8341" s="23"/>
      <c r="E8341" s="23"/>
      <c r="F8341" s="23"/>
      <c r="G8341" s="23"/>
      <c r="H8341" s="24"/>
      <c r="I8341" s="24"/>
      <c r="J8341" s="24"/>
    </row>
    <row r="8342" spans="3:10" x14ac:dyDescent="0.25">
      <c r="C8342" s="23"/>
      <c r="D8342" s="23"/>
      <c r="E8342" s="23"/>
      <c r="F8342" s="23"/>
      <c r="G8342" s="23"/>
      <c r="H8342" s="24"/>
      <c r="I8342" s="24"/>
      <c r="J8342" s="24"/>
    </row>
    <row r="8343" spans="3:10" x14ac:dyDescent="0.25">
      <c r="C8343" s="23"/>
      <c r="D8343" s="23"/>
      <c r="E8343" s="23"/>
      <c r="F8343" s="23"/>
      <c r="G8343" s="23"/>
      <c r="H8343" s="24"/>
      <c r="I8343" s="24"/>
      <c r="J8343" s="24"/>
    </row>
    <row r="8344" spans="3:10" x14ac:dyDescent="0.25">
      <c r="C8344" s="23"/>
      <c r="D8344" s="23"/>
      <c r="E8344" s="23"/>
      <c r="F8344" s="23"/>
      <c r="G8344" s="23"/>
      <c r="H8344" s="24"/>
      <c r="I8344" s="24"/>
      <c r="J8344" s="24"/>
    </row>
    <row r="8345" spans="3:10" x14ac:dyDescent="0.25">
      <c r="C8345" s="23"/>
      <c r="D8345" s="23"/>
      <c r="E8345" s="23"/>
      <c r="F8345" s="23"/>
      <c r="G8345" s="23"/>
      <c r="H8345" s="24"/>
      <c r="I8345" s="24"/>
      <c r="J8345" s="24"/>
    </row>
    <row r="8346" spans="3:10" x14ac:dyDescent="0.25">
      <c r="C8346" s="23"/>
      <c r="D8346" s="23"/>
      <c r="E8346" s="23"/>
      <c r="F8346" s="23"/>
      <c r="G8346" s="23"/>
      <c r="H8346" s="24"/>
      <c r="I8346" s="24"/>
      <c r="J8346" s="24"/>
    </row>
    <row r="8347" spans="3:10" x14ac:dyDescent="0.25">
      <c r="C8347" s="23"/>
      <c r="D8347" s="23"/>
      <c r="E8347" s="23"/>
      <c r="F8347" s="23"/>
      <c r="G8347" s="23"/>
      <c r="H8347" s="24"/>
      <c r="I8347" s="24"/>
      <c r="J8347" s="24"/>
    </row>
    <row r="8348" spans="3:10" x14ac:dyDescent="0.25">
      <c r="C8348" s="23"/>
      <c r="D8348" s="23"/>
      <c r="E8348" s="23"/>
      <c r="F8348" s="23"/>
      <c r="G8348" s="23"/>
      <c r="H8348" s="24"/>
      <c r="I8348" s="24"/>
      <c r="J8348" s="24"/>
    </row>
    <row r="8349" spans="3:10" x14ac:dyDescent="0.25">
      <c r="C8349" s="23"/>
      <c r="D8349" s="23"/>
      <c r="E8349" s="23"/>
      <c r="F8349" s="23"/>
      <c r="G8349" s="23"/>
      <c r="H8349" s="24"/>
      <c r="I8349" s="24"/>
      <c r="J8349" s="24"/>
    </row>
    <row r="8350" spans="3:10" x14ac:dyDescent="0.25">
      <c r="C8350" s="23"/>
      <c r="D8350" s="23"/>
      <c r="E8350" s="23"/>
      <c r="F8350" s="23"/>
      <c r="G8350" s="23"/>
      <c r="H8350" s="24"/>
      <c r="I8350" s="24"/>
      <c r="J8350" s="24"/>
    </row>
    <row r="8351" spans="3:10" x14ac:dyDescent="0.25">
      <c r="C8351" s="23"/>
      <c r="D8351" s="23"/>
      <c r="E8351" s="23"/>
      <c r="F8351" s="23"/>
      <c r="G8351" s="23"/>
      <c r="H8351" s="24"/>
      <c r="I8351" s="24"/>
      <c r="J8351" s="24"/>
    </row>
    <row r="8352" spans="3:10" x14ac:dyDescent="0.25">
      <c r="C8352" s="23"/>
      <c r="D8352" s="23"/>
      <c r="E8352" s="23"/>
      <c r="F8352" s="23"/>
      <c r="G8352" s="23"/>
      <c r="H8352" s="24"/>
      <c r="I8352" s="24"/>
      <c r="J8352" s="24"/>
    </row>
    <row r="8353" spans="3:10" x14ac:dyDescent="0.25">
      <c r="C8353" s="23"/>
      <c r="D8353" s="23"/>
      <c r="E8353" s="23"/>
      <c r="F8353" s="23"/>
      <c r="G8353" s="23"/>
      <c r="H8353" s="24"/>
      <c r="I8353" s="24"/>
      <c r="J8353" s="24"/>
    </row>
    <row r="8354" spans="3:10" x14ac:dyDescent="0.25">
      <c r="C8354" s="23"/>
      <c r="D8354" s="23"/>
      <c r="E8354" s="23"/>
      <c r="F8354" s="23"/>
      <c r="G8354" s="23"/>
      <c r="H8354" s="24"/>
      <c r="I8354" s="24"/>
      <c r="J8354" s="24"/>
    </row>
    <row r="8355" spans="3:10" x14ac:dyDescent="0.25">
      <c r="C8355" s="23"/>
      <c r="D8355" s="23"/>
      <c r="E8355" s="23"/>
      <c r="F8355" s="23"/>
      <c r="G8355" s="23"/>
      <c r="H8355" s="24"/>
      <c r="I8355" s="24"/>
      <c r="J8355" s="24"/>
    </row>
    <row r="8356" spans="3:10" x14ac:dyDescent="0.25">
      <c r="C8356" s="23"/>
      <c r="D8356" s="23"/>
      <c r="E8356" s="23"/>
      <c r="F8356" s="23"/>
      <c r="G8356" s="23"/>
      <c r="H8356" s="24"/>
      <c r="I8356" s="24"/>
      <c r="J8356" s="24"/>
    </row>
    <row r="8357" spans="3:10" x14ac:dyDescent="0.25">
      <c r="C8357" s="23"/>
      <c r="D8357" s="23"/>
      <c r="E8357" s="23"/>
      <c r="F8357" s="23"/>
      <c r="G8357" s="23"/>
      <c r="H8357" s="24"/>
      <c r="I8357" s="24"/>
      <c r="J8357" s="24"/>
    </row>
    <row r="8358" spans="3:10" x14ac:dyDescent="0.25">
      <c r="C8358" s="23"/>
      <c r="D8358" s="23"/>
      <c r="E8358" s="23"/>
      <c r="F8358" s="23"/>
      <c r="G8358" s="23"/>
      <c r="H8358" s="24"/>
      <c r="I8358" s="24"/>
      <c r="J8358" s="24"/>
    </row>
    <row r="8359" spans="3:10" x14ac:dyDescent="0.25">
      <c r="C8359" s="23"/>
      <c r="D8359" s="23"/>
      <c r="E8359" s="23"/>
      <c r="F8359" s="23"/>
      <c r="G8359" s="23"/>
      <c r="H8359" s="24"/>
      <c r="I8359" s="24"/>
      <c r="J8359" s="24"/>
    </row>
    <row r="8360" spans="3:10" x14ac:dyDescent="0.25">
      <c r="C8360" s="23"/>
      <c r="D8360" s="23"/>
      <c r="E8360" s="23"/>
      <c r="F8360" s="23"/>
      <c r="G8360" s="23"/>
      <c r="H8360" s="24"/>
      <c r="I8360" s="24"/>
      <c r="J8360" s="24"/>
    </row>
    <row r="8361" spans="3:10" x14ac:dyDescent="0.25">
      <c r="C8361" s="23"/>
      <c r="D8361" s="23"/>
      <c r="E8361" s="23"/>
      <c r="F8361" s="23"/>
      <c r="G8361" s="23"/>
      <c r="H8361" s="24"/>
      <c r="I8361" s="24"/>
      <c r="J8361" s="24"/>
    </row>
    <row r="8362" spans="3:10" x14ac:dyDescent="0.25">
      <c r="C8362" s="23"/>
      <c r="D8362" s="23"/>
      <c r="E8362" s="23"/>
      <c r="F8362" s="23"/>
      <c r="G8362" s="23"/>
      <c r="H8362" s="24"/>
      <c r="I8362" s="24"/>
      <c r="J8362" s="24"/>
    </row>
    <row r="8363" spans="3:10" x14ac:dyDescent="0.25">
      <c r="C8363" s="23"/>
      <c r="D8363" s="23"/>
      <c r="E8363" s="23"/>
      <c r="F8363" s="23"/>
      <c r="G8363" s="23"/>
      <c r="H8363" s="24"/>
      <c r="I8363" s="24"/>
      <c r="J8363" s="24"/>
    </row>
    <row r="8364" spans="3:10" x14ac:dyDescent="0.25">
      <c r="C8364" s="23"/>
      <c r="D8364" s="23"/>
      <c r="E8364" s="23"/>
      <c r="F8364" s="23"/>
      <c r="G8364" s="23"/>
      <c r="H8364" s="24"/>
      <c r="I8364" s="24"/>
      <c r="J8364" s="24"/>
    </row>
    <row r="8365" spans="3:10" x14ac:dyDescent="0.25">
      <c r="C8365" s="23"/>
      <c r="D8365" s="23"/>
      <c r="E8365" s="23"/>
      <c r="F8365" s="23"/>
      <c r="G8365" s="23"/>
      <c r="H8365" s="24"/>
      <c r="I8365" s="24"/>
      <c r="J8365" s="24"/>
    </row>
    <row r="8366" spans="3:10" x14ac:dyDescent="0.25">
      <c r="C8366" s="23"/>
      <c r="D8366" s="23"/>
      <c r="E8366" s="23"/>
      <c r="F8366" s="23"/>
      <c r="G8366" s="23"/>
      <c r="H8366" s="24"/>
      <c r="I8366" s="24"/>
      <c r="J8366" s="24"/>
    </row>
    <row r="8367" spans="3:10" x14ac:dyDescent="0.25">
      <c r="C8367" s="23"/>
      <c r="D8367" s="23"/>
      <c r="E8367" s="23"/>
      <c r="F8367" s="23"/>
      <c r="G8367" s="23"/>
      <c r="H8367" s="24"/>
      <c r="I8367" s="24"/>
      <c r="J8367" s="24"/>
    </row>
    <row r="8368" spans="3:10" x14ac:dyDescent="0.25">
      <c r="C8368" s="23"/>
      <c r="D8368" s="23"/>
      <c r="E8368" s="23"/>
      <c r="F8368" s="23"/>
      <c r="G8368" s="23"/>
      <c r="H8368" s="24"/>
      <c r="I8368" s="24"/>
      <c r="J8368" s="24"/>
    </row>
    <row r="8369" spans="3:10" x14ac:dyDescent="0.25">
      <c r="C8369" s="23"/>
      <c r="D8369" s="23"/>
      <c r="E8369" s="23"/>
      <c r="F8369" s="23"/>
      <c r="G8369" s="23"/>
      <c r="H8369" s="24"/>
      <c r="I8369" s="24"/>
      <c r="J8369" s="24"/>
    </row>
    <row r="8370" spans="3:10" x14ac:dyDescent="0.25">
      <c r="C8370" s="23"/>
      <c r="D8370" s="23"/>
      <c r="E8370" s="23"/>
      <c r="F8370" s="23"/>
      <c r="G8370" s="23"/>
      <c r="H8370" s="24"/>
      <c r="I8370" s="24"/>
      <c r="J8370" s="24"/>
    </row>
    <row r="8371" spans="3:10" x14ac:dyDescent="0.25">
      <c r="C8371" s="23"/>
      <c r="D8371" s="23"/>
      <c r="E8371" s="23"/>
      <c r="F8371" s="23"/>
      <c r="G8371" s="23"/>
      <c r="H8371" s="24"/>
      <c r="I8371" s="24"/>
      <c r="J8371" s="24"/>
    </row>
    <row r="8372" spans="3:10" x14ac:dyDescent="0.25">
      <c r="C8372" s="23"/>
      <c r="D8372" s="23"/>
      <c r="E8372" s="23"/>
      <c r="F8372" s="23"/>
      <c r="G8372" s="23"/>
      <c r="H8372" s="24"/>
      <c r="I8372" s="24"/>
      <c r="J8372" s="24"/>
    </row>
    <row r="8373" spans="3:10" x14ac:dyDescent="0.25">
      <c r="C8373" s="23"/>
      <c r="D8373" s="23"/>
      <c r="E8373" s="23"/>
      <c r="F8373" s="23"/>
      <c r="G8373" s="23"/>
      <c r="H8373" s="24"/>
      <c r="I8373" s="24"/>
      <c r="J8373" s="24"/>
    </row>
    <row r="8374" spans="3:10" x14ac:dyDescent="0.25">
      <c r="C8374" s="23"/>
      <c r="D8374" s="23"/>
      <c r="E8374" s="23"/>
      <c r="F8374" s="23"/>
      <c r="G8374" s="23"/>
      <c r="H8374" s="24"/>
      <c r="I8374" s="24"/>
      <c r="J8374" s="24"/>
    </row>
    <row r="8375" spans="3:10" x14ac:dyDescent="0.25">
      <c r="C8375" s="23"/>
      <c r="D8375" s="23"/>
      <c r="E8375" s="23"/>
      <c r="F8375" s="23"/>
      <c r="G8375" s="23"/>
      <c r="H8375" s="24"/>
      <c r="I8375" s="24"/>
      <c r="J8375" s="24"/>
    </row>
    <row r="8376" spans="3:10" x14ac:dyDescent="0.25">
      <c r="C8376" s="23"/>
      <c r="D8376" s="23"/>
      <c r="E8376" s="23"/>
      <c r="F8376" s="23"/>
      <c r="G8376" s="23"/>
      <c r="H8376" s="24"/>
      <c r="I8376" s="24"/>
      <c r="J8376" s="24"/>
    </row>
    <row r="8377" spans="3:10" x14ac:dyDescent="0.25">
      <c r="C8377" s="23"/>
      <c r="D8377" s="23"/>
      <c r="E8377" s="23"/>
      <c r="F8377" s="23"/>
      <c r="G8377" s="23"/>
      <c r="H8377" s="24"/>
      <c r="I8377" s="24"/>
      <c r="J8377" s="24"/>
    </row>
    <row r="8378" spans="3:10" x14ac:dyDescent="0.25">
      <c r="C8378" s="23"/>
      <c r="D8378" s="23"/>
      <c r="E8378" s="23"/>
      <c r="F8378" s="23"/>
      <c r="G8378" s="23"/>
      <c r="H8378" s="24"/>
      <c r="I8378" s="24"/>
      <c r="J8378" s="24"/>
    </row>
    <row r="8379" spans="3:10" x14ac:dyDescent="0.25">
      <c r="C8379" s="23"/>
      <c r="D8379" s="23"/>
      <c r="E8379" s="23"/>
      <c r="F8379" s="23"/>
      <c r="G8379" s="23"/>
      <c r="H8379" s="24"/>
      <c r="I8379" s="24"/>
      <c r="J8379" s="24"/>
    </row>
    <row r="8380" spans="3:10" x14ac:dyDescent="0.25">
      <c r="C8380" s="23"/>
      <c r="D8380" s="23"/>
      <c r="E8380" s="23"/>
      <c r="F8380" s="23"/>
      <c r="G8380" s="23"/>
      <c r="H8380" s="24"/>
      <c r="I8380" s="24"/>
      <c r="J8380" s="24"/>
    </row>
    <row r="8381" spans="3:10" x14ac:dyDescent="0.25">
      <c r="C8381" s="23"/>
      <c r="D8381" s="23"/>
      <c r="E8381" s="23"/>
      <c r="F8381" s="23"/>
      <c r="G8381" s="23"/>
      <c r="H8381" s="24"/>
      <c r="I8381" s="24"/>
      <c r="J8381" s="24"/>
    </row>
    <row r="8382" spans="3:10" x14ac:dyDescent="0.25">
      <c r="C8382" s="23"/>
      <c r="D8382" s="23"/>
      <c r="E8382" s="23"/>
      <c r="F8382" s="23"/>
      <c r="G8382" s="23"/>
      <c r="H8382" s="24"/>
      <c r="I8382" s="24"/>
      <c r="J8382" s="24"/>
    </row>
    <row r="8383" spans="3:10" x14ac:dyDescent="0.25">
      <c r="C8383" s="23"/>
      <c r="D8383" s="23"/>
      <c r="E8383" s="23"/>
      <c r="F8383" s="23"/>
      <c r="G8383" s="23"/>
      <c r="H8383" s="24"/>
      <c r="I8383" s="24"/>
      <c r="J8383" s="24"/>
    </row>
    <row r="8384" spans="3:10" x14ac:dyDescent="0.25">
      <c r="C8384" s="23"/>
      <c r="D8384" s="23"/>
      <c r="E8384" s="23"/>
      <c r="F8384" s="23"/>
      <c r="G8384" s="23"/>
      <c r="H8384" s="24"/>
      <c r="I8384" s="24"/>
      <c r="J8384" s="24"/>
    </row>
    <row r="8385" spans="3:10" x14ac:dyDescent="0.25">
      <c r="C8385" s="23"/>
      <c r="D8385" s="23"/>
      <c r="E8385" s="23"/>
      <c r="F8385" s="23"/>
      <c r="G8385" s="23"/>
      <c r="H8385" s="24"/>
      <c r="I8385" s="24"/>
      <c r="J8385" s="24"/>
    </row>
    <row r="8386" spans="3:10" x14ac:dyDescent="0.25">
      <c r="C8386" s="23"/>
      <c r="D8386" s="23"/>
      <c r="E8386" s="23"/>
      <c r="F8386" s="23"/>
      <c r="G8386" s="23"/>
      <c r="H8386" s="24"/>
      <c r="I8386" s="24"/>
      <c r="J8386" s="24"/>
    </row>
    <row r="8387" spans="3:10" x14ac:dyDescent="0.25">
      <c r="C8387" s="23"/>
      <c r="D8387" s="23"/>
      <c r="E8387" s="23"/>
      <c r="F8387" s="23"/>
      <c r="G8387" s="23"/>
      <c r="H8387" s="24"/>
      <c r="I8387" s="24"/>
      <c r="J8387" s="24"/>
    </row>
    <row r="8388" spans="3:10" x14ac:dyDescent="0.25">
      <c r="C8388" s="23"/>
      <c r="D8388" s="23"/>
      <c r="E8388" s="23"/>
      <c r="F8388" s="23"/>
      <c r="G8388" s="23"/>
      <c r="H8388" s="24"/>
      <c r="I8388" s="24"/>
      <c r="J8388" s="24"/>
    </row>
    <row r="8389" spans="3:10" x14ac:dyDescent="0.25">
      <c r="C8389" s="23"/>
      <c r="D8389" s="23"/>
      <c r="E8389" s="23"/>
      <c r="F8389" s="23"/>
      <c r="G8389" s="23"/>
      <c r="H8389" s="24"/>
      <c r="I8389" s="24"/>
      <c r="J8389" s="24"/>
    </row>
    <row r="8390" spans="3:10" x14ac:dyDescent="0.25">
      <c r="C8390" s="23"/>
      <c r="D8390" s="23"/>
      <c r="E8390" s="23"/>
      <c r="F8390" s="23"/>
      <c r="G8390" s="23"/>
      <c r="H8390" s="24"/>
      <c r="I8390" s="24"/>
      <c r="J8390" s="24"/>
    </row>
    <row r="8391" spans="3:10" x14ac:dyDescent="0.25">
      <c r="C8391" s="23"/>
      <c r="D8391" s="23"/>
      <c r="E8391" s="23"/>
      <c r="F8391" s="23"/>
      <c r="G8391" s="23"/>
      <c r="H8391" s="24"/>
      <c r="I8391" s="24"/>
      <c r="J8391" s="24"/>
    </row>
    <row r="8392" spans="3:10" x14ac:dyDescent="0.25">
      <c r="C8392" s="23"/>
      <c r="D8392" s="23"/>
      <c r="E8392" s="23"/>
      <c r="F8392" s="23"/>
      <c r="G8392" s="23"/>
      <c r="H8392" s="24"/>
      <c r="I8392" s="24"/>
      <c r="J8392" s="24"/>
    </row>
    <row r="8393" spans="3:10" x14ac:dyDescent="0.25">
      <c r="C8393" s="23"/>
      <c r="D8393" s="23"/>
      <c r="E8393" s="23"/>
      <c r="F8393" s="23"/>
      <c r="G8393" s="23"/>
      <c r="H8393" s="24"/>
      <c r="I8393" s="24"/>
      <c r="J8393" s="24"/>
    </row>
    <row r="8394" spans="3:10" x14ac:dyDescent="0.25">
      <c r="C8394" s="23"/>
      <c r="D8394" s="23"/>
      <c r="E8394" s="23"/>
      <c r="F8394" s="23"/>
      <c r="G8394" s="23"/>
      <c r="H8394" s="24"/>
      <c r="I8394" s="24"/>
      <c r="J8394" s="24"/>
    </row>
    <row r="8395" spans="3:10" x14ac:dyDescent="0.25">
      <c r="C8395" s="23"/>
      <c r="D8395" s="23"/>
      <c r="E8395" s="23"/>
      <c r="F8395" s="23"/>
      <c r="G8395" s="23"/>
      <c r="H8395" s="24"/>
      <c r="I8395" s="24"/>
      <c r="J8395" s="24"/>
    </row>
    <row r="8396" spans="3:10" x14ac:dyDescent="0.25">
      <c r="C8396" s="23"/>
      <c r="D8396" s="23"/>
      <c r="E8396" s="23"/>
      <c r="F8396" s="23"/>
      <c r="G8396" s="23"/>
      <c r="H8396" s="24"/>
      <c r="I8396" s="24"/>
      <c r="J8396" s="24"/>
    </row>
    <row r="8397" spans="3:10" x14ac:dyDescent="0.25">
      <c r="C8397" s="23"/>
      <c r="D8397" s="23"/>
      <c r="E8397" s="23"/>
      <c r="F8397" s="23"/>
      <c r="G8397" s="23"/>
      <c r="H8397" s="24"/>
      <c r="I8397" s="24"/>
      <c r="J8397" s="24"/>
    </row>
    <row r="8398" spans="3:10" x14ac:dyDescent="0.25">
      <c r="C8398" s="23"/>
      <c r="D8398" s="23"/>
      <c r="E8398" s="23"/>
      <c r="F8398" s="23"/>
      <c r="G8398" s="23"/>
      <c r="H8398" s="24"/>
      <c r="I8398" s="24"/>
      <c r="J8398" s="24"/>
    </row>
    <row r="8399" spans="3:10" x14ac:dyDescent="0.25">
      <c r="C8399" s="23"/>
      <c r="D8399" s="23"/>
      <c r="E8399" s="23"/>
      <c r="F8399" s="23"/>
      <c r="G8399" s="23"/>
      <c r="H8399" s="24"/>
      <c r="I8399" s="24"/>
      <c r="J8399" s="24"/>
    </row>
    <row r="8400" spans="3:10" x14ac:dyDescent="0.25">
      <c r="C8400" s="23"/>
      <c r="D8400" s="23"/>
      <c r="E8400" s="23"/>
      <c r="F8400" s="23"/>
      <c r="G8400" s="23"/>
      <c r="H8400" s="24"/>
      <c r="I8400" s="24"/>
      <c r="J8400" s="24"/>
    </row>
    <row r="8401" spans="3:10" x14ac:dyDescent="0.25">
      <c r="C8401" s="23"/>
      <c r="D8401" s="23"/>
      <c r="E8401" s="23"/>
      <c r="F8401" s="23"/>
      <c r="G8401" s="23"/>
      <c r="H8401" s="24"/>
      <c r="I8401" s="24"/>
      <c r="J8401" s="24"/>
    </row>
    <row r="8402" spans="3:10" x14ac:dyDescent="0.25">
      <c r="C8402" s="23"/>
      <c r="D8402" s="23"/>
      <c r="E8402" s="23"/>
      <c r="F8402" s="23"/>
      <c r="G8402" s="23"/>
      <c r="H8402" s="24"/>
      <c r="I8402" s="24"/>
      <c r="J8402" s="24"/>
    </row>
    <row r="8403" spans="3:10" x14ac:dyDescent="0.25">
      <c r="C8403" s="23"/>
      <c r="D8403" s="23"/>
      <c r="E8403" s="23"/>
      <c r="F8403" s="23"/>
      <c r="G8403" s="23"/>
      <c r="H8403" s="24"/>
      <c r="I8403" s="24"/>
      <c r="J8403" s="24"/>
    </row>
    <row r="8404" spans="3:10" x14ac:dyDescent="0.25">
      <c r="C8404" s="23"/>
      <c r="D8404" s="23"/>
      <c r="E8404" s="23"/>
      <c r="F8404" s="23"/>
      <c r="G8404" s="23"/>
      <c r="H8404" s="24"/>
      <c r="I8404" s="24"/>
      <c r="J8404" s="24"/>
    </row>
    <row r="8405" spans="3:10" x14ac:dyDescent="0.25">
      <c r="C8405" s="23"/>
      <c r="D8405" s="23"/>
      <c r="E8405" s="23"/>
      <c r="F8405" s="23"/>
      <c r="G8405" s="23"/>
      <c r="H8405" s="24"/>
      <c r="I8405" s="24"/>
      <c r="J8405" s="24"/>
    </row>
    <row r="8406" spans="3:10" x14ac:dyDescent="0.25">
      <c r="C8406" s="23"/>
      <c r="D8406" s="23"/>
      <c r="E8406" s="23"/>
      <c r="F8406" s="23"/>
      <c r="G8406" s="23"/>
      <c r="H8406" s="24"/>
      <c r="I8406" s="24"/>
      <c r="J8406" s="24"/>
    </row>
    <row r="8407" spans="3:10" x14ac:dyDescent="0.25">
      <c r="C8407" s="23"/>
      <c r="D8407" s="23"/>
      <c r="E8407" s="23"/>
      <c r="F8407" s="23"/>
      <c r="G8407" s="23"/>
      <c r="H8407" s="24"/>
      <c r="I8407" s="24"/>
      <c r="J8407" s="24"/>
    </row>
    <row r="8408" spans="3:10" x14ac:dyDescent="0.25">
      <c r="C8408" s="23"/>
      <c r="D8408" s="23"/>
      <c r="E8408" s="23"/>
      <c r="F8408" s="23"/>
      <c r="G8408" s="23"/>
      <c r="H8408" s="24"/>
      <c r="I8408" s="24"/>
      <c r="J8408" s="24"/>
    </row>
    <row r="8409" spans="3:10" x14ac:dyDescent="0.25">
      <c r="C8409" s="23"/>
      <c r="D8409" s="23"/>
      <c r="E8409" s="23"/>
      <c r="F8409" s="23"/>
      <c r="G8409" s="23"/>
      <c r="H8409" s="24"/>
      <c r="I8409" s="24"/>
      <c r="J8409" s="24"/>
    </row>
    <row r="8410" spans="3:10" x14ac:dyDescent="0.25">
      <c r="C8410" s="23"/>
      <c r="D8410" s="23"/>
      <c r="E8410" s="23"/>
      <c r="F8410" s="23"/>
      <c r="G8410" s="23"/>
      <c r="H8410" s="24"/>
      <c r="I8410" s="24"/>
      <c r="J8410" s="24"/>
    </row>
    <row r="8411" spans="3:10" x14ac:dyDescent="0.25">
      <c r="C8411" s="23"/>
      <c r="D8411" s="23"/>
      <c r="E8411" s="23"/>
      <c r="F8411" s="23"/>
      <c r="G8411" s="23"/>
      <c r="H8411" s="24"/>
      <c r="I8411" s="24"/>
      <c r="J8411" s="24"/>
    </row>
    <row r="8412" spans="3:10" x14ac:dyDescent="0.25">
      <c r="C8412" s="23"/>
      <c r="D8412" s="23"/>
      <c r="E8412" s="23"/>
      <c r="F8412" s="23"/>
      <c r="G8412" s="23"/>
      <c r="H8412" s="24"/>
      <c r="I8412" s="24"/>
      <c r="J8412" s="24"/>
    </row>
    <row r="8413" spans="3:10" x14ac:dyDescent="0.25">
      <c r="C8413" s="23"/>
      <c r="D8413" s="23"/>
      <c r="E8413" s="23"/>
      <c r="F8413" s="23"/>
      <c r="G8413" s="23"/>
      <c r="H8413" s="24"/>
      <c r="I8413" s="24"/>
      <c r="J8413" s="24"/>
    </row>
    <row r="8414" spans="3:10" x14ac:dyDescent="0.25">
      <c r="C8414" s="23"/>
      <c r="D8414" s="23"/>
      <c r="E8414" s="23"/>
      <c r="F8414" s="23"/>
      <c r="G8414" s="23"/>
      <c r="H8414" s="24"/>
      <c r="I8414" s="24"/>
      <c r="J8414" s="24"/>
    </row>
    <row r="8415" spans="3:10" x14ac:dyDescent="0.25">
      <c r="C8415" s="23"/>
      <c r="D8415" s="23"/>
      <c r="E8415" s="23"/>
      <c r="F8415" s="23"/>
      <c r="G8415" s="23"/>
      <c r="H8415" s="24"/>
      <c r="I8415" s="24"/>
      <c r="J8415" s="24"/>
    </row>
    <row r="8416" spans="3:10" x14ac:dyDescent="0.25">
      <c r="C8416" s="23"/>
      <c r="D8416" s="23"/>
      <c r="E8416" s="23"/>
      <c r="F8416" s="23"/>
      <c r="G8416" s="23"/>
      <c r="H8416" s="24"/>
      <c r="I8416" s="24"/>
      <c r="J8416" s="24"/>
    </row>
    <row r="8417" spans="3:10" x14ac:dyDescent="0.25">
      <c r="C8417" s="23"/>
      <c r="D8417" s="23"/>
      <c r="E8417" s="23"/>
      <c r="F8417" s="23"/>
      <c r="G8417" s="23"/>
      <c r="H8417" s="24"/>
      <c r="I8417" s="24"/>
      <c r="J8417" s="24"/>
    </row>
    <row r="8418" spans="3:10" x14ac:dyDescent="0.25">
      <c r="C8418" s="23"/>
      <c r="D8418" s="23"/>
      <c r="E8418" s="23"/>
      <c r="F8418" s="23"/>
      <c r="G8418" s="23"/>
      <c r="H8418" s="24"/>
      <c r="I8418" s="24"/>
      <c r="J8418" s="24"/>
    </row>
    <row r="8419" spans="3:10" x14ac:dyDescent="0.25">
      <c r="C8419" s="23"/>
      <c r="D8419" s="23"/>
      <c r="E8419" s="23"/>
      <c r="F8419" s="23"/>
      <c r="G8419" s="23"/>
      <c r="H8419" s="24"/>
      <c r="I8419" s="24"/>
      <c r="J8419" s="24"/>
    </row>
    <row r="8420" spans="3:10" x14ac:dyDescent="0.25">
      <c r="C8420" s="23"/>
      <c r="D8420" s="23"/>
      <c r="E8420" s="23"/>
      <c r="F8420" s="23"/>
      <c r="G8420" s="23"/>
      <c r="H8420" s="24"/>
      <c r="I8420" s="24"/>
      <c r="J8420" s="24"/>
    </row>
    <row r="8421" spans="3:10" x14ac:dyDescent="0.25">
      <c r="C8421" s="23"/>
      <c r="D8421" s="23"/>
      <c r="E8421" s="23"/>
      <c r="F8421" s="23"/>
      <c r="G8421" s="23"/>
      <c r="H8421" s="24"/>
      <c r="I8421" s="24"/>
      <c r="J8421" s="24"/>
    </row>
    <row r="8422" spans="3:10" x14ac:dyDescent="0.25">
      <c r="C8422" s="23"/>
      <c r="D8422" s="23"/>
      <c r="E8422" s="23"/>
      <c r="F8422" s="23"/>
      <c r="G8422" s="23"/>
      <c r="H8422" s="24"/>
      <c r="I8422" s="24"/>
      <c r="J8422" s="24"/>
    </row>
    <row r="8423" spans="3:10" x14ac:dyDescent="0.25">
      <c r="C8423" s="23"/>
      <c r="D8423" s="23"/>
      <c r="E8423" s="23"/>
      <c r="F8423" s="23"/>
      <c r="G8423" s="23"/>
      <c r="H8423" s="24"/>
      <c r="I8423" s="24"/>
      <c r="J8423" s="24"/>
    </row>
    <row r="8424" spans="3:10" x14ac:dyDescent="0.25">
      <c r="C8424" s="23"/>
      <c r="D8424" s="23"/>
      <c r="E8424" s="23"/>
      <c r="F8424" s="23"/>
      <c r="G8424" s="23"/>
      <c r="H8424" s="24"/>
      <c r="I8424" s="24"/>
      <c r="J8424" s="24"/>
    </row>
    <row r="8425" spans="3:10" x14ac:dyDescent="0.25">
      <c r="C8425" s="23"/>
      <c r="D8425" s="23"/>
      <c r="E8425" s="23"/>
      <c r="F8425" s="23"/>
      <c r="G8425" s="23"/>
      <c r="H8425" s="24"/>
      <c r="I8425" s="24"/>
      <c r="J8425" s="24"/>
    </row>
    <row r="8426" spans="3:10" x14ac:dyDescent="0.25">
      <c r="C8426" s="23"/>
      <c r="D8426" s="23"/>
      <c r="E8426" s="23"/>
      <c r="F8426" s="23"/>
      <c r="G8426" s="23"/>
      <c r="H8426" s="24"/>
      <c r="I8426" s="24"/>
      <c r="J8426" s="24"/>
    </row>
    <row r="8427" spans="3:10" x14ac:dyDescent="0.25">
      <c r="C8427" s="23"/>
      <c r="D8427" s="23"/>
      <c r="E8427" s="23"/>
      <c r="F8427" s="23"/>
      <c r="G8427" s="23"/>
      <c r="H8427" s="24"/>
      <c r="I8427" s="24"/>
      <c r="J8427" s="24"/>
    </row>
    <row r="8428" spans="3:10" x14ac:dyDescent="0.25">
      <c r="C8428" s="23"/>
      <c r="D8428" s="23"/>
      <c r="E8428" s="23"/>
      <c r="F8428" s="23"/>
      <c r="G8428" s="23"/>
      <c r="H8428" s="24"/>
      <c r="I8428" s="24"/>
      <c r="J8428" s="24"/>
    </row>
    <row r="8429" spans="3:10" x14ac:dyDescent="0.25">
      <c r="C8429" s="23"/>
      <c r="D8429" s="23"/>
      <c r="E8429" s="23"/>
      <c r="F8429" s="23"/>
      <c r="G8429" s="23"/>
      <c r="H8429" s="24"/>
      <c r="I8429" s="24"/>
      <c r="J8429" s="24"/>
    </row>
    <row r="8430" spans="3:10" x14ac:dyDescent="0.25">
      <c r="C8430" s="23"/>
      <c r="D8430" s="23"/>
      <c r="E8430" s="23"/>
      <c r="F8430" s="23"/>
      <c r="G8430" s="23"/>
      <c r="H8430" s="24"/>
      <c r="I8430" s="24"/>
      <c r="J8430" s="24"/>
    </row>
    <row r="8431" spans="3:10" x14ac:dyDescent="0.25">
      <c r="C8431" s="23"/>
      <c r="D8431" s="23"/>
      <c r="E8431" s="23"/>
      <c r="F8431" s="23"/>
      <c r="G8431" s="23"/>
      <c r="H8431" s="24"/>
      <c r="I8431" s="24"/>
      <c r="J8431" s="24"/>
    </row>
    <row r="8432" spans="3:10" x14ac:dyDescent="0.25">
      <c r="C8432" s="23"/>
      <c r="D8432" s="23"/>
      <c r="E8432" s="23"/>
      <c r="F8432" s="23"/>
      <c r="G8432" s="23"/>
      <c r="H8432" s="24"/>
      <c r="I8432" s="24"/>
      <c r="J8432" s="24"/>
    </row>
    <row r="8433" spans="3:10" x14ac:dyDescent="0.25">
      <c r="C8433" s="23"/>
      <c r="D8433" s="23"/>
      <c r="E8433" s="23"/>
      <c r="F8433" s="23"/>
      <c r="G8433" s="23"/>
      <c r="H8433" s="24"/>
      <c r="I8433" s="24"/>
      <c r="J8433" s="24"/>
    </row>
    <row r="8434" spans="3:10" x14ac:dyDescent="0.25">
      <c r="C8434" s="23"/>
      <c r="D8434" s="23"/>
      <c r="E8434" s="23"/>
      <c r="F8434" s="23"/>
      <c r="G8434" s="23"/>
      <c r="H8434" s="24"/>
      <c r="I8434" s="24"/>
      <c r="J8434" s="24"/>
    </row>
    <row r="8435" spans="3:10" x14ac:dyDescent="0.25">
      <c r="C8435" s="23"/>
      <c r="D8435" s="23"/>
      <c r="E8435" s="23"/>
      <c r="F8435" s="23"/>
      <c r="G8435" s="23"/>
      <c r="H8435" s="24"/>
      <c r="I8435" s="24"/>
      <c r="J8435" s="24"/>
    </row>
    <row r="8436" spans="3:10" x14ac:dyDescent="0.25">
      <c r="C8436" s="23"/>
      <c r="D8436" s="23"/>
      <c r="E8436" s="23"/>
      <c r="F8436" s="23"/>
      <c r="G8436" s="23"/>
      <c r="H8436" s="24"/>
      <c r="I8436" s="24"/>
      <c r="J8436" s="24"/>
    </row>
    <row r="8437" spans="3:10" x14ac:dyDescent="0.25">
      <c r="C8437" s="23"/>
      <c r="D8437" s="23"/>
      <c r="E8437" s="23"/>
      <c r="F8437" s="23"/>
      <c r="G8437" s="23"/>
      <c r="H8437" s="24"/>
      <c r="I8437" s="24"/>
      <c r="J8437" s="24"/>
    </row>
    <row r="8438" spans="3:10" x14ac:dyDescent="0.25">
      <c r="C8438" s="23"/>
      <c r="D8438" s="23"/>
      <c r="E8438" s="23"/>
      <c r="F8438" s="23"/>
      <c r="G8438" s="23"/>
      <c r="H8438" s="24"/>
      <c r="I8438" s="24"/>
      <c r="J8438" s="24"/>
    </row>
    <row r="8439" spans="3:10" x14ac:dyDescent="0.25">
      <c r="C8439" s="23"/>
      <c r="D8439" s="23"/>
      <c r="E8439" s="23"/>
      <c r="F8439" s="23"/>
      <c r="G8439" s="23"/>
      <c r="H8439" s="24"/>
      <c r="I8439" s="24"/>
      <c r="J8439" s="24"/>
    </row>
    <row r="8440" spans="3:10" x14ac:dyDescent="0.25">
      <c r="C8440" s="23"/>
      <c r="D8440" s="23"/>
      <c r="E8440" s="23"/>
      <c r="F8440" s="23"/>
      <c r="G8440" s="23"/>
      <c r="H8440" s="24"/>
      <c r="I8440" s="24"/>
      <c r="J8440" s="24"/>
    </row>
    <row r="8441" spans="3:10" x14ac:dyDescent="0.25">
      <c r="C8441" s="23"/>
      <c r="D8441" s="23"/>
      <c r="E8441" s="23"/>
      <c r="F8441" s="23"/>
      <c r="G8441" s="23"/>
      <c r="H8441" s="24"/>
      <c r="I8441" s="24"/>
      <c r="J8441" s="24"/>
    </row>
    <row r="8442" spans="3:10" x14ac:dyDescent="0.25">
      <c r="C8442" s="23"/>
      <c r="D8442" s="23"/>
      <c r="E8442" s="23"/>
      <c r="F8442" s="23"/>
      <c r="G8442" s="23"/>
      <c r="H8442" s="24"/>
      <c r="I8442" s="24"/>
      <c r="J8442" s="24"/>
    </row>
    <row r="8443" spans="3:10" x14ac:dyDescent="0.25">
      <c r="C8443" s="23"/>
      <c r="D8443" s="23"/>
      <c r="E8443" s="23"/>
      <c r="F8443" s="23"/>
      <c r="G8443" s="23"/>
      <c r="H8443" s="24"/>
      <c r="I8443" s="24"/>
      <c r="J8443" s="24"/>
    </row>
    <row r="8444" spans="3:10" x14ac:dyDescent="0.25">
      <c r="C8444" s="23"/>
      <c r="D8444" s="23"/>
      <c r="E8444" s="23"/>
      <c r="F8444" s="23"/>
      <c r="G8444" s="23"/>
      <c r="H8444" s="24"/>
      <c r="I8444" s="24"/>
      <c r="J8444" s="24"/>
    </row>
    <row r="8445" spans="3:10" x14ac:dyDescent="0.25">
      <c r="C8445" s="23"/>
      <c r="D8445" s="23"/>
      <c r="E8445" s="23"/>
      <c r="F8445" s="23"/>
      <c r="G8445" s="23"/>
      <c r="H8445" s="24"/>
      <c r="I8445" s="24"/>
      <c r="J8445" s="24"/>
    </row>
    <row r="8446" spans="3:10" x14ac:dyDescent="0.25">
      <c r="C8446" s="23"/>
      <c r="D8446" s="23"/>
      <c r="E8446" s="23"/>
      <c r="F8446" s="23"/>
      <c r="G8446" s="23"/>
      <c r="H8446" s="24"/>
      <c r="I8446" s="24"/>
      <c r="J8446" s="24"/>
    </row>
    <row r="8447" spans="3:10" x14ac:dyDescent="0.25">
      <c r="C8447" s="23"/>
      <c r="D8447" s="23"/>
      <c r="E8447" s="23"/>
      <c r="F8447" s="23"/>
      <c r="G8447" s="23"/>
      <c r="H8447" s="24"/>
      <c r="I8447" s="24"/>
      <c r="J8447" s="24"/>
    </row>
    <row r="8448" spans="3:10" x14ac:dyDescent="0.25">
      <c r="C8448" s="23"/>
      <c r="D8448" s="23"/>
      <c r="E8448" s="23"/>
      <c r="F8448" s="23"/>
      <c r="G8448" s="23"/>
      <c r="H8448" s="24"/>
      <c r="I8448" s="24"/>
      <c r="J8448" s="24"/>
    </row>
    <row r="8449" spans="3:10" x14ac:dyDescent="0.25">
      <c r="C8449" s="23"/>
      <c r="D8449" s="23"/>
      <c r="E8449" s="23"/>
      <c r="F8449" s="23"/>
      <c r="G8449" s="23"/>
      <c r="H8449" s="24"/>
      <c r="I8449" s="24"/>
      <c r="J8449" s="24"/>
    </row>
    <row r="8450" spans="3:10" x14ac:dyDescent="0.25">
      <c r="C8450" s="23"/>
      <c r="D8450" s="23"/>
      <c r="E8450" s="23"/>
      <c r="F8450" s="23"/>
      <c r="G8450" s="23"/>
      <c r="H8450" s="24"/>
      <c r="I8450" s="24"/>
      <c r="J8450" s="24"/>
    </row>
    <row r="8451" spans="3:10" x14ac:dyDescent="0.25">
      <c r="C8451" s="23"/>
      <c r="D8451" s="23"/>
      <c r="E8451" s="23"/>
      <c r="F8451" s="23"/>
      <c r="G8451" s="23"/>
      <c r="H8451" s="24"/>
      <c r="I8451" s="24"/>
      <c r="J8451" s="24"/>
    </row>
    <row r="8452" spans="3:10" x14ac:dyDescent="0.25">
      <c r="C8452" s="23"/>
      <c r="D8452" s="23"/>
      <c r="E8452" s="23"/>
      <c r="F8452" s="23"/>
      <c r="G8452" s="23"/>
      <c r="H8452" s="24"/>
      <c r="I8452" s="24"/>
      <c r="J8452" s="24"/>
    </row>
    <row r="8453" spans="3:10" x14ac:dyDescent="0.25">
      <c r="C8453" s="23"/>
      <c r="D8453" s="23"/>
      <c r="E8453" s="23"/>
      <c r="F8453" s="23"/>
      <c r="G8453" s="23"/>
      <c r="H8453" s="24"/>
      <c r="I8453" s="24"/>
      <c r="J8453" s="24"/>
    </row>
    <row r="8454" spans="3:10" x14ac:dyDescent="0.25">
      <c r="C8454" s="23"/>
      <c r="D8454" s="23"/>
      <c r="E8454" s="23"/>
      <c r="F8454" s="23"/>
      <c r="G8454" s="23"/>
      <c r="H8454" s="24"/>
      <c r="I8454" s="24"/>
      <c r="J8454" s="24"/>
    </row>
    <row r="8455" spans="3:10" x14ac:dyDescent="0.25">
      <c r="C8455" s="23"/>
      <c r="D8455" s="23"/>
      <c r="E8455" s="23"/>
      <c r="F8455" s="23"/>
      <c r="G8455" s="23"/>
      <c r="H8455" s="24"/>
      <c r="I8455" s="24"/>
      <c r="J8455" s="24"/>
    </row>
    <row r="8456" spans="3:10" x14ac:dyDescent="0.25">
      <c r="C8456" s="23"/>
      <c r="D8456" s="23"/>
      <c r="E8456" s="23"/>
      <c r="F8456" s="23"/>
      <c r="G8456" s="23"/>
      <c r="H8456" s="24"/>
      <c r="I8456" s="24"/>
      <c r="J8456" s="24"/>
    </row>
    <row r="8457" spans="3:10" x14ac:dyDescent="0.25">
      <c r="C8457" s="23"/>
      <c r="D8457" s="23"/>
      <c r="E8457" s="23"/>
      <c r="F8457" s="23"/>
      <c r="G8457" s="23"/>
      <c r="H8457" s="24"/>
      <c r="I8457" s="24"/>
      <c r="J8457" s="24"/>
    </row>
    <row r="8458" spans="3:10" x14ac:dyDescent="0.25">
      <c r="C8458" s="23"/>
      <c r="D8458" s="23"/>
      <c r="E8458" s="23"/>
      <c r="F8458" s="23"/>
      <c r="G8458" s="23"/>
      <c r="H8458" s="24"/>
      <c r="I8458" s="24"/>
      <c r="J8458" s="24"/>
    </row>
    <row r="8459" spans="3:10" x14ac:dyDescent="0.25">
      <c r="C8459" s="23"/>
      <c r="D8459" s="23"/>
      <c r="E8459" s="23"/>
      <c r="F8459" s="23"/>
      <c r="G8459" s="23"/>
      <c r="H8459" s="24"/>
      <c r="I8459" s="24"/>
      <c r="J8459" s="24"/>
    </row>
    <row r="8460" spans="3:10" x14ac:dyDescent="0.25">
      <c r="C8460" s="23"/>
      <c r="D8460" s="23"/>
      <c r="E8460" s="23"/>
      <c r="F8460" s="23"/>
      <c r="G8460" s="23"/>
      <c r="H8460" s="24"/>
      <c r="I8460" s="24"/>
      <c r="J8460" s="24"/>
    </row>
    <row r="8461" spans="3:10" x14ac:dyDescent="0.25">
      <c r="C8461" s="23"/>
      <c r="D8461" s="23"/>
      <c r="E8461" s="23"/>
      <c r="F8461" s="23"/>
      <c r="G8461" s="23"/>
      <c r="H8461" s="24"/>
      <c r="I8461" s="24"/>
      <c r="J8461" s="24"/>
    </row>
    <row r="8462" spans="3:10" x14ac:dyDescent="0.25">
      <c r="C8462" s="23"/>
      <c r="D8462" s="23"/>
      <c r="E8462" s="23"/>
      <c r="F8462" s="23"/>
      <c r="G8462" s="23"/>
      <c r="H8462" s="24"/>
      <c r="I8462" s="24"/>
      <c r="J8462" s="24"/>
    </row>
    <row r="8463" spans="3:10" x14ac:dyDescent="0.25">
      <c r="C8463" s="23"/>
      <c r="D8463" s="23"/>
      <c r="E8463" s="23"/>
      <c r="F8463" s="23"/>
      <c r="G8463" s="23"/>
      <c r="H8463" s="24"/>
      <c r="I8463" s="24"/>
      <c r="J8463" s="24"/>
    </row>
    <row r="8464" spans="3:10" x14ac:dyDescent="0.25">
      <c r="C8464" s="23"/>
      <c r="D8464" s="23"/>
      <c r="E8464" s="23"/>
      <c r="F8464" s="23"/>
      <c r="G8464" s="23"/>
      <c r="H8464" s="24"/>
      <c r="I8464" s="24"/>
      <c r="J8464" s="24"/>
    </row>
    <row r="8465" spans="3:10" x14ac:dyDescent="0.25">
      <c r="C8465" s="23"/>
      <c r="D8465" s="23"/>
      <c r="E8465" s="23"/>
      <c r="F8465" s="23"/>
      <c r="G8465" s="23"/>
      <c r="H8465" s="24"/>
      <c r="I8465" s="24"/>
      <c r="J8465" s="24"/>
    </row>
    <row r="8466" spans="3:10" x14ac:dyDescent="0.25">
      <c r="C8466" s="23"/>
      <c r="D8466" s="23"/>
      <c r="E8466" s="23"/>
      <c r="F8466" s="23"/>
      <c r="G8466" s="23"/>
      <c r="H8466" s="24"/>
      <c r="I8466" s="24"/>
      <c r="J8466" s="24"/>
    </row>
    <row r="8467" spans="3:10" x14ac:dyDescent="0.25">
      <c r="C8467" s="23"/>
      <c r="D8467" s="23"/>
      <c r="E8467" s="23"/>
      <c r="F8467" s="23"/>
      <c r="G8467" s="23"/>
      <c r="H8467" s="24"/>
      <c r="I8467" s="24"/>
      <c r="J8467" s="24"/>
    </row>
    <row r="8468" spans="3:10" x14ac:dyDescent="0.25">
      <c r="C8468" s="23"/>
      <c r="D8468" s="23"/>
      <c r="E8468" s="23"/>
      <c r="F8468" s="23"/>
      <c r="G8468" s="23"/>
      <c r="H8468" s="24"/>
      <c r="I8468" s="24"/>
      <c r="J8468" s="24"/>
    </row>
    <row r="8469" spans="3:10" x14ac:dyDescent="0.25">
      <c r="C8469" s="23"/>
      <c r="D8469" s="23"/>
      <c r="E8469" s="23"/>
      <c r="F8469" s="23"/>
      <c r="G8469" s="23"/>
      <c r="H8469" s="24"/>
      <c r="I8469" s="24"/>
      <c r="J8469" s="24"/>
    </row>
    <row r="8470" spans="3:10" x14ac:dyDescent="0.25">
      <c r="C8470" s="23"/>
      <c r="D8470" s="23"/>
      <c r="E8470" s="23"/>
      <c r="F8470" s="23"/>
      <c r="G8470" s="23"/>
      <c r="H8470" s="24"/>
      <c r="I8470" s="24"/>
      <c r="J8470" s="24"/>
    </row>
    <row r="8471" spans="3:10" x14ac:dyDescent="0.25">
      <c r="C8471" s="23"/>
      <c r="D8471" s="23"/>
      <c r="E8471" s="23"/>
      <c r="F8471" s="23"/>
      <c r="G8471" s="23"/>
      <c r="H8471" s="24"/>
      <c r="I8471" s="24"/>
      <c r="J8471" s="24"/>
    </row>
    <row r="8472" spans="3:10" x14ac:dyDescent="0.25">
      <c r="C8472" s="23"/>
      <c r="D8472" s="23"/>
      <c r="E8472" s="23"/>
      <c r="F8472" s="23"/>
      <c r="G8472" s="23"/>
      <c r="H8472" s="24"/>
      <c r="I8472" s="24"/>
      <c r="J8472" s="24"/>
    </row>
    <row r="8473" spans="3:10" x14ac:dyDescent="0.25">
      <c r="C8473" s="23"/>
      <c r="D8473" s="23"/>
      <c r="E8473" s="23"/>
      <c r="F8473" s="23"/>
      <c r="G8473" s="23"/>
      <c r="H8473" s="24"/>
      <c r="I8473" s="24"/>
      <c r="J8473" s="24"/>
    </row>
    <row r="8474" spans="3:10" x14ac:dyDescent="0.25">
      <c r="C8474" s="23"/>
      <c r="D8474" s="23"/>
      <c r="E8474" s="23"/>
      <c r="F8474" s="23"/>
      <c r="G8474" s="23"/>
      <c r="H8474" s="24"/>
      <c r="I8474" s="24"/>
      <c r="J8474" s="24"/>
    </row>
    <row r="8475" spans="3:10" x14ac:dyDescent="0.25">
      <c r="C8475" s="23"/>
      <c r="D8475" s="23"/>
      <c r="E8475" s="23"/>
      <c r="F8475" s="23"/>
      <c r="G8475" s="23"/>
      <c r="H8475" s="24"/>
      <c r="I8475" s="24"/>
      <c r="J8475" s="24"/>
    </row>
    <row r="8476" spans="3:10" x14ac:dyDescent="0.25">
      <c r="C8476" s="23"/>
      <c r="D8476" s="23"/>
      <c r="E8476" s="23"/>
      <c r="F8476" s="23"/>
      <c r="G8476" s="23"/>
      <c r="H8476" s="24"/>
      <c r="I8476" s="24"/>
      <c r="J8476" s="24"/>
    </row>
    <row r="8477" spans="3:10" x14ac:dyDescent="0.25">
      <c r="C8477" s="23"/>
      <c r="D8477" s="23"/>
      <c r="E8477" s="23"/>
      <c r="F8477" s="23"/>
      <c r="G8477" s="23"/>
      <c r="H8477" s="24"/>
      <c r="I8477" s="24"/>
      <c r="J8477" s="24"/>
    </row>
    <row r="8478" spans="3:10" x14ac:dyDescent="0.25">
      <c r="C8478" s="23"/>
      <c r="D8478" s="23"/>
      <c r="E8478" s="23"/>
      <c r="F8478" s="23"/>
      <c r="G8478" s="23"/>
      <c r="H8478" s="24"/>
      <c r="I8478" s="24"/>
      <c r="J8478" s="24"/>
    </row>
    <row r="8479" spans="3:10" x14ac:dyDescent="0.25">
      <c r="C8479" s="23"/>
      <c r="D8479" s="23"/>
      <c r="E8479" s="23"/>
      <c r="F8479" s="23"/>
      <c r="G8479" s="23"/>
      <c r="H8479" s="24"/>
      <c r="I8479" s="24"/>
      <c r="J8479" s="24"/>
    </row>
    <row r="8480" spans="3:10" x14ac:dyDescent="0.25">
      <c r="C8480" s="23"/>
      <c r="D8480" s="23"/>
      <c r="E8480" s="23"/>
      <c r="F8480" s="23"/>
      <c r="G8480" s="23"/>
      <c r="H8480" s="24"/>
      <c r="I8480" s="24"/>
      <c r="J8480" s="24"/>
    </row>
    <row r="8481" spans="3:10" x14ac:dyDescent="0.25">
      <c r="C8481" s="23"/>
      <c r="D8481" s="23"/>
      <c r="E8481" s="23"/>
      <c r="F8481" s="23"/>
      <c r="G8481" s="23"/>
      <c r="H8481" s="24"/>
      <c r="I8481" s="24"/>
      <c r="J8481" s="24"/>
    </row>
    <row r="8482" spans="3:10" x14ac:dyDescent="0.25">
      <c r="C8482" s="23"/>
      <c r="D8482" s="23"/>
      <c r="E8482" s="23"/>
      <c r="F8482" s="23"/>
      <c r="G8482" s="23"/>
      <c r="H8482" s="24"/>
      <c r="I8482" s="24"/>
      <c r="J8482" s="24"/>
    </row>
    <row r="8483" spans="3:10" x14ac:dyDescent="0.25">
      <c r="C8483" s="23"/>
      <c r="D8483" s="23"/>
      <c r="E8483" s="23"/>
      <c r="F8483" s="23"/>
      <c r="G8483" s="23"/>
      <c r="H8483" s="24"/>
      <c r="I8483" s="24"/>
      <c r="J8483" s="24"/>
    </row>
    <row r="8484" spans="3:10" x14ac:dyDescent="0.25">
      <c r="C8484" s="23"/>
      <c r="D8484" s="23"/>
      <c r="E8484" s="23"/>
      <c r="F8484" s="23"/>
      <c r="G8484" s="23"/>
      <c r="H8484" s="24"/>
      <c r="I8484" s="24"/>
      <c r="J8484" s="24"/>
    </row>
    <row r="8485" spans="3:10" x14ac:dyDescent="0.25">
      <c r="C8485" s="23"/>
      <c r="D8485" s="23"/>
      <c r="E8485" s="23"/>
      <c r="F8485" s="23"/>
      <c r="G8485" s="23"/>
      <c r="H8485" s="24"/>
      <c r="I8485" s="24"/>
      <c r="J8485" s="24"/>
    </row>
    <row r="8486" spans="3:10" x14ac:dyDescent="0.25">
      <c r="C8486" s="23"/>
      <c r="D8486" s="23"/>
      <c r="E8486" s="23"/>
      <c r="F8486" s="23"/>
      <c r="G8486" s="23"/>
      <c r="H8486" s="24"/>
      <c r="I8486" s="24"/>
      <c r="J8486" s="24"/>
    </row>
    <row r="8487" spans="3:10" x14ac:dyDescent="0.25">
      <c r="C8487" s="23"/>
      <c r="D8487" s="23"/>
      <c r="E8487" s="23"/>
      <c r="F8487" s="23"/>
      <c r="G8487" s="23"/>
      <c r="H8487" s="24"/>
      <c r="I8487" s="24"/>
      <c r="J8487" s="24"/>
    </row>
    <row r="8488" spans="3:10" x14ac:dyDescent="0.25">
      <c r="C8488" s="23"/>
      <c r="D8488" s="23"/>
      <c r="E8488" s="23"/>
      <c r="F8488" s="23"/>
      <c r="G8488" s="23"/>
      <c r="H8488" s="24"/>
      <c r="I8488" s="24"/>
      <c r="J8488" s="24"/>
    </row>
    <row r="8489" spans="3:10" x14ac:dyDescent="0.25">
      <c r="C8489" s="23"/>
      <c r="D8489" s="23"/>
      <c r="E8489" s="23"/>
      <c r="F8489" s="23"/>
      <c r="G8489" s="23"/>
      <c r="H8489" s="24"/>
      <c r="I8489" s="24"/>
      <c r="J8489" s="24"/>
    </row>
    <row r="8490" spans="3:10" x14ac:dyDescent="0.25">
      <c r="C8490" s="23"/>
      <c r="D8490" s="23"/>
      <c r="E8490" s="23"/>
      <c r="F8490" s="23"/>
      <c r="G8490" s="23"/>
      <c r="H8490" s="24"/>
      <c r="I8490" s="24"/>
      <c r="J8490" s="24"/>
    </row>
    <row r="8491" spans="3:10" x14ac:dyDescent="0.25">
      <c r="C8491" s="23"/>
      <c r="D8491" s="23"/>
      <c r="E8491" s="23"/>
      <c r="F8491" s="23"/>
      <c r="G8491" s="23"/>
      <c r="H8491" s="24"/>
      <c r="I8491" s="24"/>
      <c r="J8491" s="24"/>
    </row>
    <row r="8492" spans="3:10" x14ac:dyDescent="0.25">
      <c r="C8492" s="23"/>
      <c r="D8492" s="23"/>
      <c r="E8492" s="23"/>
      <c r="F8492" s="23"/>
      <c r="G8492" s="23"/>
      <c r="H8492" s="24"/>
      <c r="I8492" s="24"/>
      <c r="J8492" s="24"/>
    </row>
    <row r="8493" spans="3:10" x14ac:dyDescent="0.25">
      <c r="C8493" s="23"/>
      <c r="D8493" s="23"/>
      <c r="E8493" s="23"/>
      <c r="F8493" s="23"/>
      <c r="G8493" s="23"/>
      <c r="H8493" s="24"/>
      <c r="I8493" s="24"/>
      <c r="J8493" s="24"/>
    </row>
    <row r="8494" spans="3:10" x14ac:dyDescent="0.25">
      <c r="C8494" s="23"/>
      <c r="D8494" s="23"/>
      <c r="E8494" s="23"/>
      <c r="F8494" s="23"/>
      <c r="G8494" s="23"/>
      <c r="H8494" s="24"/>
      <c r="I8494" s="24"/>
      <c r="J8494" s="24"/>
    </row>
    <row r="8495" spans="3:10" x14ac:dyDescent="0.25">
      <c r="C8495" s="23"/>
      <c r="D8495" s="23"/>
      <c r="E8495" s="23"/>
      <c r="F8495" s="23"/>
      <c r="G8495" s="23"/>
      <c r="H8495" s="24"/>
      <c r="I8495" s="24"/>
      <c r="J8495" s="24"/>
    </row>
    <row r="8496" spans="3:10" x14ac:dyDescent="0.25">
      <c r="C8496" s="23"/>
      <c r="D8496" s="23"/>
      <c r="E8496" s="23"/>
      <c r="F8496" s="23"/>
      <c r="G8496" s="23"/>
      <c r="H8496" s="24"/>
      <c r="I8496" s="24"/>
      <c r="J8496" s="24"/>
    </row>
    <row r="8497" spans="3:10" x14ac:dyDescent="0.25">
      <c r="C8497" s="23"/>
      <c r="D8497" s="23"/>
      <c r="E8497" s="23"/>
      <c r="F8497" s="23"/>
      <c r="G8497" s="23"/>
      <c r="H8497" s="24"/>
      <c r="I8497" s="24"/>
      <c r="J8497" s="24"/>
    </row>
    <row r="8498" spans="3:10" x14ac:dyDescent="0.25">
      <c r="C8498" s="23"/>
      <c r="D8498" s="23"/>
      <c r="E8498" s="23"/>
      <c r="F8498" s="23"/>
      <c r="G8498" s="23"/>
      <c r="H8498" s="24"/>
      <c r="I8498" s="24"/>
      <c r="J8498" s="24"/>
    </row>
    <row r="8499" spans="3:10" x14ac:dyDescent="0.25">
      <c r="C8499" s="23"/>
      <c r="D8499" s="23"/>
      <c r="E8499" s="23"/>
      <c r="F8499" s="23"/>
      <c r="G8499" s="23"/>
      <c r="H8499" s="24"/>
      <c r="I8499" s="24"/>
      <c r="J8499" s="24"/>
    </row>
    <row r="8500" spans="3:10" x14ac:dyDescent="0.25">
      <c r="C8500" s="23"/>
      <c r="D8500" s="23"/>
      <c r="E8500" s="23"/>
      <c r="F8500" s="23"/>
      <c r="G8500" s="23"/>
      <c r="H8500" s="24"/>
      <c r="I8500" s="24"/>
      <c r="J8500" s="24"/>
    </row>
    <row r="8501" spans="3:10" x14ac:dyDescent="0.25">
      <c r="C8501" s="23"/>
      <c r="D8501" s="23"/>
      <c r="E8501" s="23"/>
      <c r="F8501" s="23"/>
      <c r="G8501" s="23"/>
      <c r="H8501" s="24"/>
      <c r="I8501" s="24"/>
      <c r="J8501" s="24"/>
    </row>
    <row r="8502" spans="3:10" x14ac:dyDescent="0.25">
      <c r="C8502" s="23"/>
      <c r="D8502" s="23"/>
      <c r="E8502" s="23"/>
      <c r="F8502" s="23"/>
      <c r="G8502" s="23"/>
      <c r="H8502" s="24"/>
      <c r="I8502" s="24"/>
      <c r="J8502" s="24"/>
    </row>
    <row r="8503" spans="3:10" x14ac:dyDescent="0.25">
      <c r="C8503" s="23"/>
      <c r="D8503" s="23"/>
      <c r="E8503" s="23"/>
      <c r="F8503" s="23"/>
      <c r="G8503" s="23"/>
      <c r="H8503" s="24"/>
      <c r="I8503" s="24"/>
      <c r="J8503" s="24"/>
    </row>
    <row r="8504" spans="3:10" x14ac:dyDescent="0.25">
      <c r="C8504" s="23"/>
      <c r="D8504" s="23"/>
      <c r="E8504" s="23"/>
      <c r="F8504" s="23"/>
      <c r="G8504" s="23"/>
      <c r="H8504" s="24"/>
      <c r="I8504" s="24"/>
      <c r="J8504" s="24"/>
    </row>
    <row r="8505" spans="3:10" x14ac:dyDescent="0.25">
      <c r="C8505" s="23"/>
      <c r="D8505" s="23"/>
      <c r="E8505" s="23"/>
      <c r="F8505" s="23"/>
      <c r="G8505" s="23"/>
      <c r="H8505" s="24"/>
      <c r="I8505" s="24"/>
      <c r="J8505" s="24"/>
    </row>
    <row r="8506" spans="3:10" x14ac:dyDescent="0.25">
      <c r="C8506" s="23"/>
      <c r="D8506" s="23"/>
      <c r="E8506" s="23"/>
      <c r="F8506" s="23"/>
      <c r="G8506" s="23"/>
      <c r="H8506" s="24"/>
      <c r="I8506" s="24"/>
      <c r="J8506" s="24"/>
    </row>
    <row r="8507" spans="3:10" x14ac:dyDescent="0.25">
      <c r="C8507" s="23"/>
      <c r="D8507" s="23"/>
      <c r="E8507" s="23"/>
      <c r="F8507" s="23"/>
      <c r="G8507" s="23"/>
      <c r="H8507" s="24"/>
      <c r="I8507" s="24"/>
      <c r="J8507" s="24"/>
    </row>
    <row r="8508" spans="3:10" x14ac:dyDescent="0.25">
      <c r="C8508" s="23"/>
      <c r="D8508" s="23"/>
      <c r="E8508" s="23"/>
      <c r="F8508" s="23"/>
      <c r="G8508" s="23"/>
      <c r="H8508" s="24"/>
      <c r="I8508" s="24"/>
      <c r="J8508" s="24"/>
    </row>
    <row r="8509" spans="3:10" x14ac:dyDescent="0.25">
      <c r="C8509" s="23"/>
      <c r="D8509" s="23"/>
      <c r="E8509" s="23"/>
      <c r="F8509" s="23"/>
      <c r="G8509" s="23"/>
      <c r="H8509" s="24"/>
      <c r="I8509" s="24"/>
      <c r="J8509" s="24"/>
    </row>
    <row r="8510" spans="3:10" x14ac:dyDescent="0.25">
      <c r="C8510" s="23"/>
      <c r="D8510" s="23"/>
      <c r="E8510" s="23"/>
      <c r="F8510" s="23"/>
      <c r="G8510" s="23"/>
      <c r="H8510" s="24"/>
      <c r="I8510" s="24"/>
      <c r="J8510" s="24"/>
    </row>
    <row r="8511" spans="3:10" x14ac:dyDescent="0.25">
      <c r="C8511" s="23"/>
      <c r="D8511" s="23"/>
      <c r="E8511" s="23"/>
      <c r="F8511" s="23"/>
      <c r="G8511" s="23"/>
      <c r="H8511" s="24"/>
      <c r="I8511" s="24"/>
      <c r="J8511" s="24"/>
    </row>
    <row r="8512" spans="3:10" x14ac:dyDescent="0.25">
      <c r="C8512" s="23"/>
      <c r="D8512" s="23"/>
      <c r="E8512" s="23"/>
      <c r="F8512" s="23"/>
      <c r="G8512" s="23"/>
      <c r="H8512" s="24"/>
      <c r="I8512" s="24"/>
      <c r="J8512" s="24"/>
    </row>
    <row r="8513" spans="3:10" x14ac:dyDescent="0.25">
      <c r="C8513" s="23"/>
      <c r="D8513" s="23"/>
      <c r="E8513" s="23"/>
      <c r="F8513" s="23"/>
      <c r="G8513" s="23"/>
      <c r="H8513" s="24"/>
      <c r="I8513" s="24"/>
      <c r="J8513" s="24"/>
    </row>
    <row r="8514" spans="3:10" x14ac:dyDescent="0.25">
      <c r="C8514" s="23"/>
      <c r="D8514" s="23"/>
      <c r="E8514" s="23"/>
      <c r="F8514" s="23"/>
      <c r="G8514" s="23"/>
      <c r="H8514" s="24"/>
      <c r="I8514" s="24"/>
      <c r="J8514" s="24"/>
    </row>
    <row r="8515" spans="3:10" x14ac:dyDescent="0.25">
      <c r="C8515" s="23"/>
      <c r="D8515" s="23"/>
      <c r="E8515" s="23"/>
      <c r="F8515" s="23"/>
      <c r="G8515" s="23"/>
      <c r="H8515" s="24"/>
      <c r="I8515" s="24"/>
      <c r="J8515" s="24"/>
    </row>
    <row r="8516" spans="3:10" x14ac:dyDescent="0.25">
      <c r="C8516" s="23"/>
      <c r="D8516" s="23"/>
      <c r="E8516" s="23"/>
      <c r="F8516" s="23"/>
      <c r="G8516" s="23"/>
      <c r="H8516" s="24"/>
      <c r="I8516" s="24"/>
      <c r="J8516" s="24"/>
    </row>
    <row r="8517" spans="3:10" x14ac:dyDescent="0.25">
      <c r="C8517" s="23"/>
      <c r="D8517" s="23"/>
      <c r="E8517" s="23"/>
      <c r="F8517" s="23"/>
      <c r="G8517" s="23"/>
      <c r="H8517" s="24"/>
      <c r="I8517" s="24"/>
      <c r="J8517" s="24"/>
    </row>
    <row r="8518" spans="3:10" x14ac:dyDescent="0.25">
      <c r="C8518" s="23"/>
      <c r="D8518" s="23"/>
      <c r="E8518" s="23"/>
      <c r="F8518" s="23"/>
      <c r="G8518" s="23"/>
      <c r="H8518" s="24"/>
      <c r="I8518" s="24"/>
      <c r="J8518" s="24"/>
    </row>
    <row r="8519" spans="3:10" x14ac:dyDescent="0.25">
      <c r="C8519" s="23"/>
      <c r="D8519" s="23"/>
      <c r="E8519" s="23"/>
      <c r="F8519" s="23"/>
      <c r="G8519" s="23"/>
      <c r="H8519" s="24"/>
      <c r="I8519" s="24"/>
      <c r="J8519" s="24"/>
    </row>
    <row r="8520" spans="3:10" x14ac:dyDescent="0.25">
      <c r="C8520" s="23"/>
      <c r="D8520" s="23"/>
      <c r="E8520" s="23"/>
      <c r="F8520" s="23"/>
      <c r="G8520" s="23"/>
      <c r="H8520" s="24"/>
      <c r="I8520" s="24"/>
      <c r="J8520" s="24"/>
    </row>
    <row r="8521" spans="3:10" x14ac:dyDescent="0.25">
      <c r="C8521" s="23"/>
      <c r="D8521" s="23"/>
      <c r="E8521" s="23"/>
      <c r="F8521" s="23"/>
      <c r="G8521" s="23"/>
      <c r="H8521" s="24"/>
      <c r="I8521" s="24"/>
      <c r="J8521" s="24"/>
    </row>
    <row r="8522" spans="3:10" x14ac:dyDescent="0.25">
      <c r="C8522" s="23"/>
      <c r="D8522" s="23"/>
      <c r="E8522" s="23"/>
      <c r="F8522" s="23"/>
      <c r="G8522" s="23"/>
      <c r="H8522" s="24"/>
      <c r="I8522" s="24"/>
      <c r="J8522" s="24"/>
    </row>
    <row r="8523" spans="3:10" x14ac:dyDescent="0.25">
      <c r="C8523" s="23"/>
      <c r="D8523" s="23"/>
      <c r="E8523" s="23"/>
      <c r="F8523" s="23"/>
      <c r="G8523" s="23"/>
      <c r="H8523" s="24"/>
      <c r="I8523" s="24"/>
      <c r="J8523" s="24"/>
    </row>
    <row r="8524" spans="3:10" x14ac:dyDescent="0.25">
      <c r="C8524" s="23"/>
      <c r="D8524" s="23"/>
      <c r="E8524" s="23"/>
      <c r="F8524" s="23"/>
      <c r="G8524" s="23"/>
      <c r="H8524" s="24"/>
      <c r="I8524" s="24"/>
      <c r="J8524" s="24"/>
    </row>
    <row r="8525" spans="3:10" x14ac:dyDescent="0.25">
      <c r="C8525" s="23"/>
      <c r="D8525" s="23"/>
      <c r="E8525" s="23"/>
      <c r="F8525" s="23"/>
      <c r="G8525" s="23"/>
      <c r="H8525" s="24"/>
      <c r="I8525" s="24"/>
      <c r="J8525" s="24"/>
    </row>
    <row r="8526" spans="3:10" x14ac:dyDescent="0.25">
      <c r="C8526" s="23"/>
      <c r="D8526" s="23"/>
      <c r="E8526" s="23"/>
      <c r="F8526" s="23"/>
      <c r="G8526" s="23"/>
      <c r="H8526" s="24"/>
      <c r="I8526" s="24"/>
      <c r="J8526" s="24"/>
    </row>
    <row r="8527" spans="3:10" x14ac:dyDescent="0.25">
      <c r="C8527" s="23"/>
      <c r="D8527" s="23"/>
      <c r="E8527" s="23"/>
      <c r="F8527" s="23"/>
      <c r="G8527" s="23"/>
      <c r="H8527" s="24"/>
      <c r="I8527" s="24"/>
      <c r="J8527" s="24"/>
    </row>
    <row r="8528" spans="3:10" x14ac:dyDescent="0.25">
      <c r="C8528" s="23"/>
      <c r="D8528" s="23"/>
      <c r="E8528" s="23"/>
      <c r="F8528" s="23"/>
      <c r="G8528" s="23"/>
      <c r="H8528" s="24"/>
      <c r="I8528" s="24"/>
      <c r="J8528" s="24"/>
    </row>
    <row r="8529" spans="3:10" x14ac:dyDescent="0.25">
      <c r="C8529" s="23"/>
      <c r="D8529" s="23"/>
      <c r="E8529" s="23"/>
      <c r="F8529" s="23"/>
      <c r="G8529" s="23"/>
      <c r="H8529" s="24"/>
      <c r="I8529" s="24"/>
      <c r="J8529" s="24"/>
    </row>
    <row r="8530" spans="3:10" x14ac:dyDescent="0.25">
      <c r="C8530" s="23"/>
      <c r="D8530" s="23"/>
      <c r="E8530" s="23"/>
      <c r="F8530" s="23"/>
      <c r="G8530" s="23"/>
      <c r="H8530" s="24"/>
      <c r="I8530" s="24"/>
      <c r="J8530" s="24"/>
    </row>
    <row r="8531" spans="3:10" x14ac:dyDescent="0.25">
      <c r="C8531" s="23"/>
      <c r="D8531" s="23"/>
      <c r="E8531" s="23"/>
      <c r="F8531" s="23"/>
      <c r="G8531" s="23"/>
      <c r="H8531" s="24"/>
      <c r="I8531" s="24"/>
      <c r="J8531" s="24"/>
    </row>
    <row r="8532" spans="3:10" x14ac:dyDescent="0.25">
      <c r="C8532" s="23"/>
      <c r="D8532" s="23"/>
      <c r="E8532" s="23"/>
      <c r="F8532" s="23"/>
      <c r="G8532" s="23"/>
      <c r="H8532" s="24"/>
      <c r="I8532" s="24"/>
      <c r="J8532" s="24"/>
    </row>
    <row r="8533" spans="3:10" x14ac:dyDescent="0.25">
      <c r="C8533" s="23"/>
      <c r="D8533" s="23"/>
      <c r="E8533" s="23"/>
      <c r="F8533" s="23"/>
      <c r="G8533" s="23"/>
      <c r="H8533" s="24"/>
      <c r="I8533" s="24"/>
      <c r="J8533" s="24"/>
    </row>
    <row r="8534" spans="3:10" x14ac:dyDescent="0.25">
      <c r="C8534" s="23"/>
      <c r="D8534" s="23"/>
      <c r="E8534" s="23"/>
      <c r="F8534" s="23"/>
      <c r="G8534" s="23"/>
      <c r="H8534" s="24"/>
      <c r="I8534" s="24"/>
      <c r="J8534" s="24"/>
    </row>
    <row r="8535" spans="3:10" x14ac:dyDescent="0.25">
      <c r="C8535" s="23"/>
      <c r="D8535" s="23"/>
      <c r="E8535" s="23"/>
      <c r="F8535" s="23"/>
      <c r="G8535" s="23"/>
      <c r="H8535" s="24"/>
      <c r="I8535" s="24"/>
      <c r="J8535" s="24"/>
    </row>
    <row r="8536" spans="3:10" x14ac:dyDescent="0.25">
      <c r="C8536" s="23"/>
      <c r="D8536" s="23"/>
      <c r="E8536" s="23"/>
      <c r="F8536" s="23"/>
      <c r="G8536" s="23"/>
      <c r="H8536" s="24"/>
      <c r="I8536" s="24"/>
      <c r="J8536" s="24"/>
    </row>
    <row r="8537" spans="3:10" x14ac:dyDescent="0.25">
      <c r="C8537" s="23"/>
      <c r="D8537" s="23"/>
      <c r="E8537" s="23"/>
      <c r="F8537" s="23"/>
      <c r="G8537" s="23"/>
      <c r="H8537" s="24"/>
      <c r="I8537" s="24"/>
      <c r="J8537" s="24"/>
    </row>
    <row r="8538" spans="3:10" x14ac:dyDescent="0.25">
      <c r="C8538" s="23"/>
      <c r="D8538" s="23"/>
      <c r="E8538" s="23"/>
      <c r="F8538" s="23"/>
      <c r="G8538" s="23"/>
      <c r="H8538" s="24"/>
      <c r="I8538" s="24"/>
      <c r="J8538" s="24"/>
    </row>
    <row r="8539" spans="3:10" x14ac:dyDescent="0.25">
      <c r="C8539" s="23"/>
      <c r="D8539" s="23"/>
      <c r="E8539" s="23"/>
      <c r="F8539" s="23"/>
      <c r="G8539" s="23"/>
      <c r="H8539" s="24"/>
      <c r="I8539" s="24"/>
      <c r="J8539" s="24"/>
    </row>
    <row r="8540" spans="3:10" x14ac:dyDescent="0.25">
      <c r="C8540" s="23"/>
      <c r="D8540" s="23"/>
      <c r="E8540" s="23"/>
      <c r="F8540" s="23"/>
      <c r="G8540" s="23"/>
      <c r="H8540" s="24"/>
      <c r="I8540" s="24"/>
      <c r="J8540" s="24"/>
    </row>
    <row r="8541" spans="3:10" x14ac:dyDescent="0.25">
      <c r="C8541" s="23"/>
      <c r="D8541" s="23"/>
      <c r="E8541" s="23"/>
      <c r="F8541" s="23"/>
      <c r="G8541" s="23"/>
      <c r="H8541" s="24"/>
      <c r="I8541" s="24"/>
      <c r="J8541" s="24"/>
    </row>
    <row r="8542" spans="3:10" x14ac:dyDescent="0.25">
      <c r="C8542" s="23"/>
      <c r="D8542" s="23"/>
      <c r="E8542" s="23"/>
      <c r="F8542" s="23"/>
      <c r="G8542" s="23"/>
      <c r="H8542" s="24"/>
      <c r="I8542" s="24"/>
      <c r="J8542" s="24"/>
    </row>
    <row r="8543" spans="3:10" x14ac:dyDescent="0.25">
      <c r="C8543" s="23"/>
      <c r="D8543" s="23"/>
      <c r="E8543" s="23"/>
      <c r="F8543" s="23"/>
      <c r="G8543" s="23"/>
      <c r="H8543" s="24"/>
      <c r="I8543" s="24"/>
      <c r="J8543" s="24"/>
    </row>
    <row r="8544" spans="3:10" x14ac:dyDescent="0.25">
      <c r="C8544" s="23"/>
      <c r="D8544" s="23"/>
      <c r="E8544" s="23"/>
      <c r="F8544" s="23"/>
      <c r="G8544" s="23"/>
      <c r="H8544" s="24"/>
      <c r="I8544" s="24"/>
      <c r="J8544" s="24"/>
    </row>
    <row r="8545" spans="3:10" x14ac:dyDescent="0.25">
      <c r="C8545" s="23"/>
      <c r="D8545" s="23"/>
      <c r="E8545" s="23"/>
      <c r="F8545" s="23"/>
      <c r="G8545" s="23"/>
      <c r="H8545" s="24"/>
      <c r="I8545" s="24"/>
      <c r="J8545" s="24"/>
    </row>
    <row r="8546" spans="3:10" x14ac:dyDescent="0.25">
      <c r="C8546" s="23"/>
      <c r="D8546" s="23"/>
      <c r="E8546" s="23"/>
      <c r="F8546" s="23"/>
      <c r="G8546" s="23"/>
      <c r="H8546" s="24"/>
      <c r="I8546" s="24"/>
      <c r="J8546" s="24"/>
    </row>
    <row r="8547" spans="3:10" x14ac:dyDescent="0.25">
      <c r="C8547" s="23"/>
      <c r="D8547" s="23"/>
      <c r="E8547" s="23"/>
      <c r="F8547" s="23"/>
      <c r="G8547" s="23"/>
      <c r="H8547" s="24"/>
      <c r="I8547" s="24"/>
      <c r="J8547" s="24"/>
    </row>
    <row r="8548" spans="3:10" x14ac:dyDescent="0.25">
      <c r="C8548" s="23"/>
      <c r="D8548" s="23"/>
      <c r="E8548" s="23"/>
      <c r="F8548" s="23"/>
      <c r="G8548" s="23"/>
      <c r="H8548" s="24"/>
      <c r="I8548" s="24"/>
      <c r="J8548" s="24"/>
    </row>
    <row r="8549" spans="3:10" x14ac:dyDescent="0.25">
      <c r="C8549" s="23"/>
      <c r="D8549" s="23"/>
      <c r="E8549" s="23"/>
      <c r="F8549" s="23"/>
      <c r="G8549" s="23"/>
      <c r="H8549" s="24"/>
      <c r="I8549" s="24"/>
      <c r="J8549" s="24"/>
    </row>
    <row r="8550" spans="3:10" x14ac:dyDescent="0.25">
      <c r="C8550" s="23"/>
      <c r="D8550" s="23"/>
      <c r="E8550" s="23"/>
      <c r="F8550" s="23"/>
      <c r="G8550" s="23"/>
      <c r="H8550" s="24"/>
      <c r="I8550" s="24"/>
      <c r="J8550" s="24"/>
    </row>
    <row r="8551" spans="3:10" x14ac:dyDescent="0.25">
      <c r="C8551" s="23"/>
      <c r="D8551" s="23"/>
      <c r="E8551" s="23"/>
      <c r="F8551" s="23"/>
      <c r="G8551" s="23"/>
      <c r="H8551" s="24"/>
      <c r="I8551" s="24"/>
      <c r="J8551" s="24"/>
    </row>
    <row r="8552" spans="3:10" x14ac:dyDescent="0.25">
      <c r="C8552" s="23"/>
      <c r="D8552" s="23"/>
      <c r="E8552" s="23"/>
      <c r="F8552" s="23"/>
      <c r="G8552" s="23"/>
      <c r="H8552" s="24"/>
      <c r="I8552" s="24"/>
      <c r="J8552" s="24"/>
    </row>
    <row r="8553" spans="3:10" x14ac:dyDescent="0.25">
      <c r="C8553" s="23"/>
      <c r="D8553" s="23"/>
      <c r="E8553" s="23"/>
      <c r="F8553" s="23"/>
      <c r="G8553" s="23"/>
      <c r="H8553" s="24"/>
      <c r="I8553" s="24"/>
      <c r="J8553" s="24"/>
    </row>
    <row r="8554" spans="3:10" x14ac:dyDescent="0.25">
      <c r="C8554" s="23"/>
      <c r="D8554" s="23"/>
      <c r="E8554" s="23"/>
      <c r="F8554" s="23"/>
      <c r="G8554" s="23"/>
      <c r="H8554" s="24"/>
      <c r="I8554" s="24"/>
      <c r="J8554" s="24"/>
    </row>
    <row r="8555" spans="3:10" x14ac:dyDescent="0.25">
      <c r="C8555" s="23"/>
      <c r="D8555" s="23"/>
      <c r="E8555" s="23"/>
      <c r="F8555" s="23"/>
      <c r="G8555" s="23"/>
      <c r="H8555" s="24"/>
      <c r="I8555" s="24"/>
      <c r="J8555" s="24"/>
    </row>
    <row r="8556" spans="3:10" x14ac:dyDescent="0.25">
      <c r="C8556" s="23"/>
      <c r="D8556" s="23"/>
      <c r="E8556" s="23"/>
      <c r="F8556" s="23"/>
      <c r="G8556" s="23"/>
      <c r="H8556" s="24"/>
      <c r="I8556" s="24"/>
      <c r="J8556" s="24"/>
    </row>
    <row r="8557" spans="3:10" x14ac:dyDescent="0.25">
      <c r="C8557" s="23"/>
      <c r="D8557" s="23"/>
      <c r="E8557" s="23"/>
      <c r="F8557" s="23"/>
      <c r="G8557" s="23"/>
      <c r="H8557" s="24"/>
      <c r="I8557" s="24"/>
      <c r="J8557" s="24"/>
    </row>
    <row r="8558" spans="3:10" x14ac:dyDescent="0.25">
      <c r="C8558" s="23"/>
      <c r="D8558" s="23"/>
      <c r="E8558" s="23"/>
      <c r="F8558" s="23"/>
      <c r="G8558" s="23"/>
      <c r="H8558" s="24"/>
      <c r="I8558" s="24"/>
      <c r="J8558" s="24"/>
    </row>
    <row r="8559" spans="3:10" x14ac:dyDescent="0.25">
      <c r="C8559" s="23"/>
      <c r="D8559" s="23"/>
      <c r="E8559" s="23"/>
      <c r="F8559" s="23"/>
      <c r="G8559" s="23"/>
      <c r="H8559" s="24"/>
      <c r="I8559" s="24"/>
      <c r="J8559" s="24"/>
    </row>
    <row r="8560" spans="3:10" x14ac:dyDescent="0.25">
      <c r="C8560" s="23"/>
      <c r="D8560" s="23"/>
      <c r="E8560" s="23"/>
      <c r="F8560" s="23"/>
      <c r="G8560" s="23"/>
      <c r="H8560" s="24"/>
      <c r="I8560" s="24"/>
      <c r="J8560" s="24"/>
    </row>
    <row r="8561" spans="3:10" x14ac:dyDescent="0.25">
      <c r="C8561" s="23"/>
      <c r="D8561" s="23"/>
      <c r="E8561" s="23"/>
      <c r="F8561" s="23"/>
      <c r="G8561" s="23"/>
      <c r="H8561" s="24"/>
      <c r="I8561" s="24"/>
      <c r="J8561" s="24"/>
    </row>
    <row r="8562" spans="3:10" x14ac:dyDescent="0.25">
      <c r="C8562" s="23"/>
      <c r="D8562" s="23"/>
      <c r="E8562" s="23"/>
      <c r="F8562" s="23"/>
      <c r="G8562" s="23"/>
      <c r="H8562" s="24"/>
      <c r="I8562" s="24"/>
      <c r="J8562" s="24"/>
    </row>
    <row r="8563" spans="3:10" x14ac:dyDescent="0.25">
      <c r="C8563" s="23"/>
      <c r="D8563" s="23"/>
      <c r="E8563" s="23"/>
      <c r="F8563" s="23"/>
      <c r="G8563" s="23"/>
      <c r="H8563" s="24"/>
      <c r="I8563" s="24"/>
      <c r="J8563" s="24"/>
    </row>
    <row r="8564" spans="3:10" x14ac:dyDescent="0.25">
      <c r="C8564" s="23"/>
      <c r="D8564" s="23"/>
      <c r="E8564" s="23"/>
      <c r="F8564" s="23"/>
      <c r="G8564" s="23"/>
      <c r="H8564" s="24"/>
      <c r="I8564" s="24"/>
      <c r="J8564" s="24"/>
    </row>
    <row r="8565" spans="3:10" x14ac:dyDescent="0.25">
      <c r="C8565" s="23"/>
      <c r="D8565" s="23"/>
      <c r="E8565" s="23"/>
      <c r="F8565" s="23"/>
      <c r="G8565" s="23"/>
      <c r="H8565" s="24"/>
      <c r="I8565" s="24"/>
      <c r="J8565" s="24"/>
    </row>
    <row r="8566" spans="3:10" x14ac:dyDescent="0.25">
      <c r="C8566" s="23"/>
      <c r="D8566" s="23"/>
      <c r="E8566" s="23"/>
      <c r="F8566" s="23"/>
      <c r="G8566" s="23"/>
      <c r="H8566" s="24"/>
      <c r="I8566" s="24"/>
      <c r="J8566" s="24"/>
    </row>
    <row r="8567" spans="3:10" x14ac:dyDescent="0.25">
      <c r="C8567" s="23"/>
      <c r="D8567" s="23"/>
      <c r="E8567" s="23"/>
      <c r="F8567" s="23"/>
      <c r="G8567" s="23"/>
      <c r="H8567" s="24"/>
      <c r="I8567" s="24"/>
      <c r="J8567" s="24"/>
    </row>
    <row r="8568" spans="3:10" x14ac:dyDescent="0.25">
      <c r="C8568" s="23"/>
      <c r="D8568" s="23"/>
      <c r="E8568" s="23"/>
      <c r="F8568" s="23"/>
      <c r="G8568" s="23"/>
      <c r="H8568" s="24"/>
      <c r="I8568" s="24"/>
      <c r="J8568" s="24"/>
    </row>
    <row r="8569" spans="3:10" x14ac:dyDescent="0.25">
      <c r="C8569" s="23"/>
      <c r="D8569" s="23"/>
      <c r="E8569" s="23"/>
      <c r="F8569" s="23"/>
      <c r="G8569" s="23"/>
      <c r="H8569" s="24"/>
      <c r="I8569" s="24"/>
      <c r="J8569" s="24"/>
    </row>
    <row r="8570" spans="3:10" x14ac:dyDescent="0.25">
      <c r="C8570" s="23"/>
      <c r="D8570" s="23"/>
      <c r="E8570" s="23"/>
      <c r="F8570" s="23"/>
      <c r="G8570" s="23"/>
      <c r="H8570" s="24"/>
      <c r="I8570" s="24"/>
      <c r="J8570" s="24"/>
    </row>
    <row r="8571" spans="3:10" x14ac:dyDescent="0.25">
      <c r="C8571" s="23"/>
      <c r="D8571" s="23"/>
      <c r="E8571" s="23"/>
      <c r="F8571" s="23"/>
      <c r="G8571" s="23"/>
      <c r="H8571" s="24"/>
      <c r="I8571" s="24"/>
      <c r="J8571" s="24"/>
    </row>
    <row r="8572" spans="3:10" x14ac:dyDescent="0.25">
      <c r="C8572" s="23"/>
      <c r="D8572" s="23"/>
      <c r="E8572" s="23"/>
      <c r="F8572" s="23"/>
      <c r="G8572" s="23"/>
      <c r="H8572" s="24"/>
      <c r="I8572" s="24"/>
      <c r="J8572" s="24"/>
    </row>
    <row r="8573" spans="3:10" x14ac:dyDescent="0.25">
      <c r="C8573" s="23"/>
      <c r="D8573" s="23"/>
      <c r="E8573" s="23"/>
      <c r="F8573" s="23"/>
      <c r="G8573" s="23"/>
      <c r="H8573" s="24"/>
      <c r="I8573" s="24"/>
      <c r="J8573" s="24"/>
    </row>
    <row r="8574" spans="3:10" x14ac:dyDescent="0.25">
      <c r="C8574" s="23"/>
      <c r="D8574" s="23"/>
      <c r="E8574" s="23"/>
      <c r="F8574" s="23"/>
      <c r="G8574" s="23"/>
      <c r="H8574" s="24"/>
      <c r="I8574" s="24"/>
      <c r="J8574" s="24"/>
    </row>
    <row r="8575" spans="3:10" x14ac:dyDescent="0.25">
      <c r="C8575" s="23"/>
      <c r="D8575" s="23"/>
      <c r="E8575" s="23"/>
      <c r="F8575" s="23"/>
      <c r="G8575" s="23"/>
      <c r="H8575" s="24"/>
      <c r="I8575" s="24"/>
      <c r="J8575" s="24"/>
    </row>
    <row r="8576" spans="3:10" x14ac:dyDescent="0.25">
      <c r="C8576" s="23"/>
      <c r="D8576" s="23"/>
      <c r="E8576" s="23"/>
      <c r="F8576" s="23"/>
      <c r="G8576" s="23"/>
      <c r="H8576" s="24"/>
      <c r="I8576" s="24"/>
      <c r="J8576" s="24"/>
    </row>
    <row r="8577" spans="3:10" x14ac:dyDescent="0.25">
      <c r="C8577" s="23"/>
      <c r="D8577" s="23"/>
      <c r="E8577" s="23"/>
      <c r="F8577" s="23"/>
      <c r="G8577" s="23"/>
      <c r="H8577" s="24"/>
      <c r="I8577" s="24"/>
      <c r="J8577" s="24"/>
    </row>
    <row r="8578" spans="3:10" x14ac:dyDescent="0.25">
      <c r="C8578" s="23"/>
      <c r="D8578" s="23"/>
      <c r="E8578" s="23"/>
      <c r="F8578" s="23"/>
      <c r="G8578" s="23"/>
      <c r="H8578" s="24"/>
      <c r="I8578" s="24"/>
      <c r="J8578" s="24"/>
    </row>
    <row r="8579" spans="3:10" x14ac:dyDescent="0.25">
      <c r="C8579" s="23"/>
      <c r="D8579" s="23"/>
      <c r="E8579" s="23"/>
      <c r="F8579" s="23"/>
      <c r="G8579" s="23"/>
      <c r="H8579" s="24"/>
      <c r="I8579" s="24"/>
      <c r="J8579" s="24"/>
    </row>
    <row r="8580" spans="3:10" x14ac:dyDescent="0.25">
      <c r="C8580" s="23"/>
      <c r="D8580" s="23"/>
      <c r="E8580" s="23"/>
      <c r="F8580" s="23"/>
      <c r="G8580" s="23"/>
      <c r="H8580" s="24"/>
      <c r="I8580" s="24"/>
      <c r="J8580" s="24"/>
    </row>
    <row r="8581" spans="3:10" x14ac:dyDescent="0.25">
      <c r="C8581" s="23"/>
      <c r="D8581" s="23"/>
      <c r="E8581" s="23"/>
      <c r="F8581" s="23"/>
      <c r="G8581" s="23"/>
      <c r="H8581" s="24"/>
      <c r="I8581" s="24"/>
      <c r="J8581" s="24"/>
    </row>
    <row r="8582" spans="3:10" x14ac:dyDescent="0.25">
      <c r="C8582" s="23"/>
      <c r="D8582" s="23"/>
      <c r="E8582" s="23"/>
      <c r="F8582" s="23"/>
      <c r="G8582" s="23"/>
      <c r="H8582" s="24"/>
      <c r="I8582" s="24"/>
      <c r="J8582" s="24"/>
    </row>
    <row r="8583" spans="3:10" x14ac:dyDescent="0.25">
      <c r="C8583" s="23"/>
      <c r="D8583" s="23"/>
      <c r="E8583" s="23"/>
      <c r="F8583" s="23"/>
      <c r="G8583" s="23"/>
      <c r="H8583" s="24"/>
      <c r="I8583" s="24"/>
      <c r="J8583" s="24"/>
    </row>
    <row r="8584" spans="3:10" x14ac:dyDescent="0.25">
      <c r="C8584" s="23"/>
      <c r="D8584" s="23"/>
      <c r="E8584" s="23"/>
      <c r="F8584" s="23"/>
      <c r="G8584" s="23"/>
      <c r="H8584" s="24"/>
      <c r="I8584" s="24"/>
      <c r="J8584" s="24"/>
    </row>
    <row r="8585" spans="3:10" x14ac:dyDescent="0.25">
      <c r="C8585" s="23"/>
      <c r="D8585" s="23"/>
      <c r="E8585" s="23"/>
      <c r="F8585" s="23"/>
      <c r="G8585" s="23"/>
      <c r="H8585" s="24"/>
      <c r="I8585" s="24"/>
      <c r="J8585" s="24"/>
    </row>
    <row r="8586" spans="3:10" x14ac:dyDescent="0.25">
      <c r="C8586" s="23"/>
      <c r="D8586" s="23"/>
      <c r="E8586" s="23"/>
      <c r="F8586" s="23"/>
      <c r="G8586" s="23"/>
      <c r="H8586" s="24"/>
      <c r="I8586" s="24"/>
      <c r="J8586" s="24"/>
    </row>
    <row r="8587" spans="3:10" x14ac:dyDescent="0.25">
      <c r="C8587" s="23"/>
      <c r="D8587" s="23"/>
      <c r="E8587" s="23"/>
      <c r="F8587" s="23"/>
      <c r="G8587" s="23"/>
      <c r="H8587" s="24"/>
      <c r="I8587" s="24"/>
      <c r="J8587" s="24"/>
    </row>
    <row r="8588" spans="3:10" x14ac:dyDescent="0.25">
      <c r="C8588" s="23"/>
      <c r="D8588" s="23"/>
      <c r="E8588" s="23"/>
      <c r="F8588" s="23"/>
      <c r="G8588" s="23"/>
      <c r="H8588" s="24"/>
      <c r="I8588" s="24"/>
      <c r="J8588" s="24"/>
    </row>
    <row r="8589" spans="3:10" x14ac:dyDescent="0.25">
      <c r="C8589" s="23"/>
      <c r="D8589" s="23"/>
      <c r="E8589" s="23"/>
      <c r="F8589" s="23"/>
      <c r="G8589" s="23"/>
      <c r="H8589" s="24"/>
      <c r="I8589" s="24"/>
      <c r="J8589" s="24"/>
    </row>
    <row r="8590" spans="3:10" x14ac:dyDescent="0.25">
      <c r="C8590" s="23"/>
      <c r="D8590" s="23"/>
      <c r="E8590" s="23"/>
      <c r="F8590" s="23"/>
      <c r="G8590" s="23"/>
      <c r="H8590" s="24"/>
      <c r="I8590" s="24"/>
      <c r="J8590" s="24"/>
    </row>
    <row r="8591" spans="3:10" x14ac:dyDescent="0.25">
      <c r="C8591" s="23"/>
      <c r="D8591" s="23"/>
      <c r="E8591" s="23"/>
      <c r="F8591" s="23"/>
      <c r="G8591" s="23"/>
      <c r="H8591" s="24"/>
      <c r="I8591" s="24"/>
      <c r="J8591" s="24"/>
    </row>
    <row r="8592" spans="3:10" x14ac:dyDescent="0.25">
      <c r="C8592" s="23"/>
      <c r="D8592" s="23"/>
      <c r="E8592" s="23"/>
      <c r="F8592" s="23"/>
      <c r="G8592" s="23"/>
      <c r="H8592" s="24"/>
      <c r="I8592" s="24"/>
      <c r="J8592" s="24"/>
    </row>
    <row r="8593" spans="3:10" x14ac:dyDescent="0.25">
      <c r="C8593" s="23"/>
      <c r="D8593" s="23"/>
      <c r="E8593" s="23"/>
      <c r="F8593" s="23"/>
      <c r="G8593" s="23"/>
      <c r="H8593" s="24"/>
      <c r="I8593" s="24"/>
      <c r="J8593" s="24"/>
    </row>
    <row r="8594" spans="3:10" x14ac:dyDescent="0.25">
      <c r="C8594" s="23"/>
      <c r="D8594" s="23"/>
      <c r="E8594" s="23"/>
      <c r="F8594" s="23"/>
      <c r="G8594" s="23"/>
      <c r="H8594" s="24"/>
      <c r="I8594" s="24"/>
      <c r="J8594" s="24"/>
    </row>
    <row r="8595" spans="3:10" x14ac:dyDescent="0.25">
      <c r="C8595" s="23"/>
      <c r="D8595" s="23"/>
      <c r="E8595" s="23"/>
      <c r="F8595" s="23"/>
      <c r="G8595" s="23"/>
      <c r="H8595" s="24"/>
      <c r="I8595" s="24"/>
      <c r="J8595" s="24"/>
    </row>
    <row r="8596" spans="3:10" x14ac:dyDescent="0.25">
      <c r="C8596" s="23"/>
      <c r="D8596" s="23"/>
      <c r="E8596" s="23"/>
      <c r="F8596" s="23"/>
      <c r="G8596" s="23"/>
      <c r="H8596" s="24"/>
      <c r="I8596" s="24"/>
      <c r="J8596" s="24"/>
    </row>
    <row r="8597" spans="3:10" x14ac:dyDescent="0.25">
      <c r="C8597" s="23"/>
      <c r="D8597" s="23"/>
      <c r="E8597" s="23"/>
      <c r="F8597" s="23"/>
      <c r="G8597" s="23"/>
      <c r="H8597" s="24"/>
      <c r="I8597" s="24"/>
      <c r="J8597" s="24"/>
    </row>
    <row r="8598" spans="3:10" x14ac:dyDescent="0.25">
      <c r="C8598" s="23"/>
      <c r="D8598" s="23"/>
      <c r="E8598" s="23"/>
      <c r="F8598" s="23"/>
      <c r="G8598" s="23"/>
      <c r="H8598" s="24"/>
      <c r="I8598" s="24"/>
      <c r="J8598" s="24"/>
    </row>
    <row r="8599" spans="3:10" x14ac:dyDescent="0.25">
      <c r="C8599" s="23"/>
      <c r="D8599" s="23"/>
      <c r="E8599" s="23"/>
      <c r="F8599" s="23"/>
      <c r="G8599" s="23"/>
      <c r="H8599" s="24"/>
      <c r="I8599" s="24"/>
      <c r="J8599" s="24"/>
    </row>
    <row r="8600" spans="3:10" x14ac:dyDescent="0.25">
      <c r="C8600" s="23"/>
      <c r="D8600" s="23"/>
      <c r="E8600" s="23"/>
      <c r="F8600" s="23"/>
      <c r="G8600" s="23"/>
      <c r="H8600" s="24"/>
      <c r="I8600" s="24"/>
      <c r="J8600" s="24"/>
    </row>
    <row r="8601" spans="3:10" x14ac:dyDescent="0.25">
      <c r="C8601" s="23"/>
      <c r="D8601" s="23"/>
      <c r="E8601" s="23"/>
      <c r="F8601" s="23"/>
      <c r="G8601" s="23"/>
      <c r="H8601" s="24"/>
      <c r="I8601" s="24"/>
      <c r="J8601" s="24"/>
    </row>
    <row r="8602" spans="3:10" x14ac:dyDescent="0.25">
      <c r="C8602" s="23"/>
      <c r="D8602" s="23"/>
      <c r="E8602" s="23"/>
      <c r="F8602" s="23"/>
      <c r="G8602" s="23"/>
      <c r="H8602" s="24"/>
      <c r="I8602" s="24"/>
      <c r="J8602" s="24"/>
    </row>
    <row r="8603" spans="3:10" x14ac:dyDescent="0.25">
      <c r="C8603" s="23"/>
      <c r="D8603" s="23"/>
      <c r="E8603" s="23"/>
      <c r="F8603" s="23"/>
      <c r="G8603" s="23"/>
      <c r="H8603" s="24"/>
      <c r="I8603" s="24"/>
      <c r="J8603" s="24"/>
    </row>
    <row r="8604" spans="3:10" x14ac:dyDescent="0.25">
      <c r="C8604" s="23"/>
      <c r="D8604" s="23"/>
      <c r="E8604" s="23"/>
      <c r="F8604" s="23"/>
      <c r="G8604" s="23"/>
      <c r="H8604" s="24"/>
      <c r="I8604" s="24"/>
      <c r="J8604" s="24"/>
    </row>
    <row r="8605" spans="3:10" x14ac:dyDescent="0.25">
      <c r="C8605" s="23"/>
      <c r="D8605" s="23"/>
      <c r="E8605" s="23"/>
      <c r="F8605" s="23"/>
      <c r="G8605" s="23"/>
      <c r="H8605" s="24"/>
      <c r="I8605" s="24"/>
      <c r="J8605" s="24"/>
    </row>
    <row r="8606" spans="3:10" x14ac:dyDescent="0.25">
      <c r="C8606" s="23"/>
      <c r="D8606" s="23"/>
      <c r="E8606" s="23"/>
      <c r="F8606" s="23"/>
      <c r="G8606" s="23"/>
      <c r="H8606" s="24"/>
      <c r="I8606" s="24"/>
      <c r="J8606" s="24"/>
    </row>
    <row r="8607" spans="3:10" x14ac:dyDescent="0.25">
      <c r="C8607" s="23"/>
      <c r="D8607" s="23"/>
      <c r="E8607" s="23"/>
      <c r="F8607" s="23"/>
      <c r="G8607" s="23"/>
      <c r="H8607" s="24"/>
      <c r="I8607" s="24"/>
      <c r="J8607" s="24"/>
    </row>
    <row r="8608" spans="3:10" x14ac:dyDescent="0.25">
      <c r="C8608" s="23"/>
      <c r="D8608" s="23"/>
      <c r="E8608" s="23"/>
      <c r="F8608" s="23"/>
      <c r="G8608" s="23"/>
      <c r="H8608" s="24"/>
      <c r="I8608" s="24"/>
      <c r="J8608" s="24"/>
    </row>
    <row r="8609" spans="3:10" x14ac:dyDescent="0.25">
      <c r="C8609" s="23"/>
      <c r="D8609" s="23"/>
      <c r="E8609" s="23"/>
      <c r="F8609" s="23"/>
      <c r="G8609" s="23"/>
      <c r="H8609" s="24"/>
      <c r="I8609" s="24"/>
      <c r="J8609" s="24"/>
    </row>
    <row r="8610" spans="3:10" x14ac:dyDescent="0.25">
      <c r="C8610" s="23"/>
      <c r="D8610" s="23"/>
      <c r="E8610" s="23"/>
      <c r="F8610" s="23"/>
      <c r="G8610" s="23"/>
      <c r="H8610" s="24"/>
      <c r="I8610" s="24"/>
      <c r="J8610" s="24"/>
    </row>
    <row r="8611" spans="3:10" x14ac:dyDescent="0.25">
      <c r="C8611" s="23"/>
      <c r="D8611" s="23"/>
      <c r="E8611" s="23"/>
      <c r="F8611" s="23"/>
      <c r="G8611" s="23"/>
      <c r="H8611" s="24"/>
      <c r="I8611" s="24"/>
      <c r="J8611" s="24"/>
    </row>
    <row r="8612" spans="3:10" x14ac:dyDescent="0.25">
      <c r="C8612" s="23"/>
      <c r="D8612" s="23"/>
      <c r="E8612" s="23"/>
      <c r="F8612" s="23"/>
      <c r="G8612" s="23"/>
      <c r="H8612" s="24"/>
      <c r="I8612" s="24"/>
      <c r="J8612" s="24"/>
    </row>
    <row r="8613" spans="3:10" x14ac:dyDescent="0.25">
      <c r="C8613" s="23"/>
      <c r="D8613" s="23"/>
      <c r="E8613" s="23"/>
      <c r="F8613" s="23"/>
      <c r="G8613" s="23"/>
      <c r="H8613" s="24"/>
      <c r="I8613" s="24"/>
      <c r="J8613" s="24"/>
    </row>
    <row r="8614" spans="3:10" x14ac:dyDescent="0.25">
      <c r="C8614" s="23"/>
      <c r="D8614" s="23"/>
      <c r="E8614" s="23"/>
      <c r="F8614" s="23"/>
      <c r="G8614" s="23"/>
      <c r="H8614" s="24"/>
      <c r="I8614" s="24"/>
      <c r="J8614" s="24"/>
    </row>
    <row r="8615" spans="3:10" x14ac:dyDescent="0.25">
      <c r="C8615" s="23"/>
      <c r="D8615" s="23"/>
      <c r="E8615" s="23"/>
      <c r="F8615" s="23"/>
      <c r="G8615" s="23"/>
      <c r="H8615" s="24"/>
      <c r="I8615" s="24"/>
      <c r="J8615" s="24"/>
    </row>
    <row r="8616" spans="3:10" x14ac:dyDescent="0.25">
      <c r="C8616" s="23"/>
      <c r="D8616" s="23"/>
      <c r="E8616" s="23"/>
      <c r="F8616" s="23"/>
      <c r="G8616" s="23"/>
      <c r="H8616" s="24"/>
      <c r="I8616" s="24"/>
      <c r="J8616" s="24"/>
    </row>
    <row r="8617" spans="3:10" x14ac:dyDescent="0.25">
      <c r="C8617" s="23"/>
      <c r="D8617" s="23"/>
      <c r="E8617" s="23"/>
      <c r="F8617" s="23"/>
      <c r="G8617" s="23"/>
      <c r="H8617" s="24"/>
      <c r="I8617" s="24"/>
      <c r="J8617" s="24"/>
    </row>
    <row r="8618" spans="3:10" x14ac:dyDescent="0.25">
      <c r="C8618" s="23"/>
      <c r="D8618" s="23"/>
      <c r="E8618" s="23"/>
      <c r="F8618" s="23"/>
      <c r="G8618" s="23"/>
      <c r="H8618" s="24"/>
      <c r="I8618" s="24"/>
      <c r="J8618" s="24"/>
    </row>
    <row r="8619" spans="3:10" x14ac:dyDescent="0.25">
      <c r="C8619" s="23"/>
      <c r="D8619" s="23"/>
      <c r="E8619" s="23"/>
      <c r="F8619" s="23"/>
      <c r="G8619" s="23"/>
      <c r="H8619" s="24"/>
      <c r="I8619" s="24"/>
      <c r="J8619" s="24"/>
    </row>
    <row r="8620" spans="3:10" x14ac:dyDescent="0.25">
      <c r="C8620" s="23"/>
      <c r="D8620" s="23"/>
      <c r="E8620" s="23"/>
      <c r="F8620" s="23"/>
      <c r="G8620" s="23"/>
      <c r="H8620" s="24"/>
      <c r="I8620" s="24"/>
      <c r="J8620" s="24"/>
    </row>
    <row r="8621" spans="3:10" x14ac:dyDescent="0.25">
      <c r="C8621" s="23"/>
      <c r="D8621" s="23"/>
      <c r="E8621" s="23"/>
      <c r="F8621" s="23"/>
      <c r="G8621" s="23"/>
      <c r="H8621" s="24"/>
      <c r="I8621" s="24"/>
      <c r="J8621" s="24"/>
    </row>
    <row r="8622" spans="3:10" x14ac:dyDescent="0.25">
      <c r="C8622" s="23"/>
      <c r="D8622" s="23"/>
      <c r="E8622" s="23"/>
      <c r="F8622" s="23"/>
      <c r="G8622" s="23"/>
      <c r="H8622" s="24"/>
      <c r="I8622" s="24"/>
      <c r="J8622" s="24"/>
    </row>
    <row r="8623" spans="3:10" x14ac:dyDescent="0.25">
      <c r="C8623" s="23"/>
      <c r="D8623" s="23"/>
      <c r="E8623" s="23"/>
      <c r="F8623" s="23"/>
      <c r="G8623" s="23"/>
      <c r="H8623" s="24"/>
      <c r="I8623" s="24"/>
      <c r="J8623" s="24"/>
    </row>
    <row r="8624" spans="3:10" x14ac:dyDescent="0.25">
      <c r="C8624" s="23"/>
      <c r="D8624" s="23"/>
      <c r="E8624" s="23"/>
      <c r="F8624" s="23"/>
      <c r="G8624" s="23"/>
      <c r="H8624" s="24"/>
      <c r="I8624" s="24"/>
      <c r="J8624" s="24"/>
    </row>
    <row r="8625" spans="3:10" x14ac:dyDescent="0.25">
      <c r="C8625" s="23"/>
      <c r="D8625" s="23"/>
      <c r="E8625" s="23"/>
      <c r="F8625" s="23"/>
      <c r="G8625" s="23"/>
      <c r="H8625" s="24"/>
      <c r="I8625" s="24"/>
      <c r="J8625" s="24"/>
    </row>
    <row r="8626" spans="3:10" x14ac:dyDescent="0.25">
      <c r="C8626" s="23"/>
      <c r="D8626" s="23"/>
      <c r="E8626" s="23"/>
      <c r="F8626" s="23"/>
      <c r="G8626" s="23"/>
      <c r="H8626" s="24"/>
      <c r="I8626" s="24"/>
      <c r="J8626" s="24"/>
    </row>
    <row r="8627" spans="3:10" x14ac:dyDescent="0.25">
      <c r="C8627" s="23"/>
      <c r="D8627" s="23"/>
      <c r="E8627" s="23"/>
      <c r="F8627" s="23"/>
      <c r="G8627" s="23"/>
      <c r="H8627" s="24"/>
      <c r="I8627" s="24"/>
      <c r="J8627" s="24"/>
    </row>
    <row r="8628" spans="3:10" x14ac:dyDescent="0.25">
      <c r="C8628" s="23"/>
      <c r="D8628" s="23"/>
      <c r="E8628" s="23"/>
      <c r="F8628" s="23"/>
      <c r="G8628" s="23"/>
      <c r="H8628" s="24"/>
      <c r="I8628" s="24"/>
      <c r="J8628" s="24"/>
    </row>
    <row r="8629" spans="3:10" x14ac:dyDescent="0.25">
      <c r="C8629" s="23"/>
      <c r="D8629" s="23"/>
      <c r="E8629" s="23"/>
      <c r="F8629" s="23"/>
      <c r="G8629" s="23"/>
      <c r="H8629" s="24"/>
      <c r="I8629" s="24"/>
      <c r="J8629" s="24"/>
    </row>
    <row r="8630" spans="3:10" x14ac:dyDescent="0.25">
      <c r="C8630" s="23"/>
      <c r="D8630" s="23"/>
      <c r="E8630" s="23"/>
      <c r="F8630" s="23"/>
      <c r="G8630" s="23"/>
      <c r="H8630" s="24"/>
      <c r="I8630" s="24"/>
      <c r="J8630" s="24"/>
    </row>
    <row r="8631" spans="3:10" x14ac:dyDescent="0.25">
      <c r="C8631" s="23"/>
      <c r="D8631" s="23"/>
      <c r="E8631" s="23"/>
      <c r="F8631" s="23"/>
      <c r="G8631" s="23"/>
      <c r="H8631" s="24"/>
      <c r="I8631" s="24"/>
      <c r="J8631" s="24"/>
    </row>
    <row r="8632" spans="3:10" x14ac:dyDescent="0.25">
      <c r="C8632" s="23"/>
      <c r="D8632" s="23"/>
      <c r="E8632" s="23"/>
      <c r="F8632" s="23"/>
      <c r="G8632" s="23"/>
      <c r="H8632" s="24"/>
      <c r="I8632" s="24"/>
      <c r="J8632" s="24"/>
    </row>
    <row r="8633" spans="3:10" x14ac:dyDescent="0.25">
      <c r="C8633" s="23"/>
      <c r="D8633" s="23"/>
      <c r="E8633" s="23"/>
      <c r="F8633" s="23"/>
      <c r="G8633" s="23"/>
      <c r="H8633" s="24"/>
      <c r="I8633" s="24"/>
      <c r="J8633" s="24"/>
    </row>
    <row r="8634" spans="3:10" x14ac:dyDescent="0.25">
      <c r="C8634" s="23"/>
      <c r="D8634" s="23"/>
      <c r="E8634" s="23"/>
      <c r="F8634" s="23"/>
      <c r="G8634" s="23"/>
      <c r="H8634" s="24"/>
      <c r="I8634" s="24"/>
      <c r="J8634" s="24"/>
    </row>
    <row r="8635" spans="3:10" x14ac:dyDescent="0.25">
      <c r="C8635" s="23"/>
      <c r="D8635" s="23"/>
      <c r="E8635" s="23"/>
      <c r="F8635" s="23"/>
      <c r="G8635" s="23"/>
      <c r="H8635" s="24"/>
      <c r="I8635" s="24"/>
      <c r="J8635" s="24"/>
    </row>
    <row r="8636" spans="3:10" x14ac:dyDescent="0.25">
      <c r="C8636" s="23"/>
      <c r="D8636" s="23"/>
      <c r="E8636" s="23"/>
      <c r="F8636" s="23"/>
      <c r="G8636" s="23"/>
      <c r="H8636" s="24"/>
      <c r="I8636" s="24"/>
      <c r="J8636" s="24"/>
    </row>
    <row r="8637" spans="3:10" x14ac:dyDescent="0.25">
      <c r="C8637" s="23"/>
      <c r="D8637" s="23"/>
      <c r="E8637" s="23"/>
      <c r="F8637" s="23"/>
      <c r="G8637" s="23"/>
      <c r="H8637" s="24"/>
      <c r="I8637" s="24"/>
      <c r="J8637" s="24"/>
    </row>
    <row r="8638" spans="3:10" x14ac:dyDescent="0.25">
      <c r="C8638" s="23"/>
      <c r="D8638" s="23"/>
      <c r="E8638" s="23"/>
      <c r="F8638" s="23"/>
      <c r="G8638" s="23"/>
      <c r="H8638" s="24"/>
      <c r="I8638" s="24"/>
      <c r="J8638" s="24"/>
    </row>
    <row r="8639" spans="3:10" x14ac:dyDescent="0.25">
      <c r="C8639" s="23"/>
      <c r="D8639" s="23"/>
      <c r="E8639" s="23"/>
      <c r="F8639" s="23"/>
      <c r="G8639" s="23"/>
      <c r="H8639" s="24"/>
      <c r="I8639" s="24"/>
      <c r="J8639" s="24"/>
    </row>
    <row r="8640" spans="3:10" x14ac:dyDescent="0.25">
      <c r="C8640" s="23"/>
      <c r="D8640" s="23"/>
      <c r="E8640" s="23"/>
      <c r="F8640" s="23"/>
      <c r="G8640" s="23"/>
      <c r="H8640" s="24"/>
      <c r="I8640" s="24"/>
      <c r="J8640" s="24"/>
    </row>
    <row r="8641" spans="3:10" x14ac:dyDescent="0.25">
      <c r="C8641" s="23"/>
      <c r="D8641" s="23"/>
      <c r="E8641" s="23"/>
      <c r="F8641" s="23"/>
      <c r="G8641" s="23"/>
      <c r="H8641" s="24"/>
      <c r="I8641" s="24"/>
      <c r="J8641" s="24"/>
    </row>
    <row r="8642" spans="3:10" x14ac:dyDescent="0.25">
      <c r="C8642" s="23"/>
      <c r="D8642" s="23"/>
      <c r="E8642" s="23"/>
      <c r="F8642" s="23"/>
      <c r="G8642" s="23"/>
      <c r="H8642" s="24"/>
      <c r="I8642" s="24"/>
      <c r="J8642" s="24"/>
    </row>
    <row r="8643" spans="3:10" x14ac:dyDescent="0.25">
      <c r="C8643" s="23"/>
      <c r="D8643" s="23"/>
      <c r="E8643" s="23"/>
      <c r="F8643" s="23"/>
      <c r="G8643" s="23"/>
      <c r="H8643" s="24"/>
      <c r="I8643" s="24"/>
      <c r="J8643" s="24"/>
    </row>
    <row r="8644" spans="3:10" x14ac:dyDescent="0.25">
      <c r="C8644" s="23"/>
      <c r="D8644" s="23"/>
      <c r="E8644" s="23"/>
      <c r="F8644" s="23"/>
      <c r="G8644" s="23"/>
      <c r="H8644" s="24"/>
      <c r="I8644" s="24"/>
      <c r="J8644" s="24"/>
    </row>
    <row r="8645" spans="3:10" x14ac:dyDescent="0.25">
      <c r="C8645" s="23"/>
      <c r="D8645" s="23"/>
      <c r="E8645" s="23"/>
      <c r="F8645" s="23"/>
      <c r="G8645" s="23"/>
      <c r="H8645" s="24"/>
      <c r="I8645" s="24"/>
      <c r="J8645" s="24"/>
    </row>
    <row r="8646" spans="3:10" x14ac:dyDescent="0.25">
      <c r="C8646" s="23"/>
      <c r="D8646" s="23"/>
      <c r="E8646" s="23"/>
      <c r="F8646" s="23"/>
      <c r="G8646" s="23"/>
      <c r="H8646" s="24"/>
      <c r="I8646" s="24"/>
      <c r="J8646" s="24"/>
    </row>
    <row r="8647" spans="3:10" x14ac:dyDescent="0.25">
      <c r="C8647" s="23"/>
      <c r="D8647" s="23"/>
      <c r="E8647" s="23"/>
      <c r="F8647" s="23"/>
      <c r="G8647" s="23"/>
      <c r="H8647" s="24"/>
      <c r="I8647" s="24"/>
      <c r="J8647" s="24"/>
    </row>
    <row r="8648" spans="3:10" x14ac:dyDescent="0.25">
      <c r="C8648" s="23"/>
      <c r="D8648" s="23"/>
      <c r="E8648" s="23"/>
      <c r="F8648" s="23"/>
      <c r="G8648" s="23"/>
      <c r="H8648" s="24"/>
      <c r="I8648" s="24"/>
      <c r="J8648" s="24"/>
    </row>
    <row r="8649" spans="3:10" x14ac:dyDescent="0.25">
      <c r="C8649" s="23"/>
      <c r="D8649" s="23"/>
      <c r="E8649" s="23"/>
      <c r="F8649" s="23"/>
      <c r="G8649" s="23"/>
      <c r="H8649" s="24"/>
      <c r="I8649" s="24"/>
      <c r="J8649" s="24"/>
    </row>
    <row r="8650" spans="3:10" x14ac:dyDescent="0.25">
      <c r="C8650" s="23"/>
      <c r="D8650" s="23"/>
      <c r="E8650" s="23"/>
      <c r="F8650" s="23"/>
      <c r="G8650" s="23"/>
      <c r="H8650" s="24"/>
      <c r="I8650" s="24"/>
      <c r="J8650" s="24"/>
    </row>
    <row r="8651" spans="3:10" x14ac:dyDescent="0.25">
      <c r="C8651" s="23"/>
      <c r="D8651" s="23"/>
      <c r="E8651" s="23"/>
      <c r="F8651" s="23"/>
      <c r="G8651" s="23"/>
      <c r="H8651" s="24"/>
      <c r="I8651" s="24"/>
      <c r="J8651" s="24"/>
    </row>
    <row r="8652" spans="3:10" x14ac:dyDescent="0.25">
      <c r="C8652" s="23"/>
      <c r="D8652" s="23"/>
      <c r="E8652" s="23"/>
      <c r="F8652" s="23"/>
      <c r="G8652" s="23"/>
      <c r="H8652" s="24"/>
      <c r="I8652" s="24"/>
      <c r="J8652" s="24"/>
    </row>
    <row r="8653" spans="3:10" x14ac:dyDescent="0.25">
      <c r="C8653" s="23"/>
      <c r="D8653" s="23"/>
      <c r="E8653" s="23"/>
      <c r="F8653" s="23"/>
      <c r="G8653" s="23"/>
      <c r="H8653" s="24"/>
      <c r="I8653" s="24"/>
      <c r="J8653" s="24"/>
    </row>
    <row r="8654" spans="3:10" x14ac:dyDescent="0.25">
      <c r="C8654" s="23"/>
      <c r="D8654" s="23"/>
      <c r="E8654" s="23"/>
      <c r="F8654" s="23"/>
      <c r="G8654" s="23"/>
      <c r="H8654" s="24"/>
      <c r="I8654" s="24"/>
      <c r="J8654" s="24"/>
    </row>
    <row r="8655" spans="3:10" x14ac:dyDescent="0.25">
      <c r="C8655" s="23"/>
      <c r="D8655" s="23"/>
      <c r="E8655" s="23"/>
      <c r="F8655" s="23"/>
      <c r="G8655" s="23"/>
      <c r="H8655" s="24"/>
      <c r="I8655" s="24"/>
      <c r="J8655" s="24"/>
    </row>
    <row r="8656" spans="3:10" x14ac:dyDescent="0.25">
      <c r="C8656" s="23"/>
      <c r="D8656" s="23"/>
      <c r="E8656" s="23"/>
      <c r="F8656" s="23"/>
      <c r="G8656" s="23"/>
      <c r="H8656" s="24"/>
      <c r="I8656" s="24"/>
      <c r="J8656" s="24"/>
    </row>
    <row r="8657" spans="3:10" x14ac:dyDescent="0.25">
      <c r="C8657" s="23"/>
      <c r="D8657" s="23"/>
      <c r="E8657" s="23"/>
      <c r="F8657" s="23"/>
      <c r="G8657" s="23"/>
      <c r="H8657" s="24"/>
      <c r="I8657" s="24"/>
      <c r="J8657" s="24"/>
    </row>
    <row r="8658" spans="3:10" x14ac:dyDescent="0.25">
      <c r="C8658" s="23"/>
      <c r="D8658" s="23"/>
      <c r="E8658" s="23"/>
      <c r="F8658" s="23"/>
      <c r="G8658" s="23"/>
      <c r="H8658" s="24"/>
      <c r="I8658" s="24"/>
      <c r="J8658" s="24"/>
    </row>
    <row r="8659" spans="3:10" x14ac:dyDescent="0.25">
      <c r="C8659" s="23"/>
      <c r="D8659" s="23"/>
      <c r="E8659" s="23"/>
      <c r="F8659" s="23"/>
      <c r="G8659" s="23"/>
      <c r="H8659" s="24"/>
      <c r="I8659" s="24"/>
      <c r="J8659" s="24"/>
    </row>
    <row r="8660" spans="3:10" x14ac:dyDescent="0.25">
      <c r="C8660" s="23"/>
      <c r="D8660" s="23"/>
      <c r="E8660" s="23"/>
      <c r="F8660" s="23"/>
      <c r="G8660" s="23"/>
      <c r="H8660" s="24"/>
      <c r="I8660" s="24"/>
      <c r="J8660" s="24"/>
    </row>
    <row r="8661" spans="3:10" x14ac:dyDescent="0.25">
      <c r="C8661" s="23"/>
      <c r="D8661" s="23"/>
      <c r="E8661" s="23"/>
      <c r="F8661" s="23"/>
      <c r="G8661" s="23"/>
      <c r="H8661" s="24"/>
      <c r="I8661" s="24"/>
      <c r="J8661" s="24"/>
    </row>
    <row r="8662" spans="3:10" x14ac:dyDescent="0.25">
      <c r="C8662" s="23"/>
      <c r="D8662" s="23"/>
      <c r="E8662" s="23"/>
      <c r="F8662" s="23"/>
      <c r="G8662" s="23"/>
      <c r="H8662" s="24"/>
      <c r="I8662" s="24"/>
      <c r="J8662" s="24"/>
    </row>
    <row r="8663" spans="3:10" x14ac:dyDescent="0.25">
      <c r="C8663" s="23"/>
      <c r="D8663" s="23"/>
      <c r="E8663" s="23"/>
      <c r="F8663" s="23"/>
      <c r="G8663" s="23"/>
      <c r="H8663" s="24"/>
      <c r="I8663" s="24"/>
      <c r="J8663" s="24"/>
    </row>
    <row r="8664" spans="3:10" x14ac:dyDescent="0.25">
      <c r="C8664" s="23"/>
      <c r="D8664" s="23"/>
      <c r="E8664" s="23"/>
      <c r="F8664" s="23"/>
      <c r="G8664" s="23"/>
      <c r="H8664" s="24"/>
      <c r="I8664" s="24"/>
      <c r="J8664" s="24"/>
    </row>
    <row r="8665" spans="3:10" x14ac:dyDescent="0.25">
      <c r="C8665" s="23"/>
      <c r="D8665" s="23"/>
      <c r="E8665" s="23"/>
      <c r="F8665" s="23"/>
      <c r="G8665" s="23"/>
      <c r="H8665" s="24"/>
      <c r="I8665" s="24"/>
      <c r="J8665" s="24"/>
    </row>
    <row r="8666" spans="3:10" x14ac:dyDescent="0.25">
      <c r="C8666" s="23"/>
      <c r="D8666" s="23"/>
      <c r="E8666" s="23"/>
      <c r="F8666" s="23"/>
      <c r="G8666" s="23"/>
      <c r="H8666" s="24"/>
      <c r="I8666" s="24"/>
      <c r="J8666" s="24"/>
    </row>
    <row r="8667" spans="3:10" x14ac:dyDescent="0.25">
      <c r="C8667" s="23"/>
      <c r="D8667" s="23"/>
      <c r="E8667" s="23"/>
      <c r="F8667" s="23"/>
      <c r="G8667" s="23"/>
      <c r="H8667" s="24"/>
      <c r="I8667" s="24"/>
      <c r="J8667" s="24"/>
    </row>
    <row r="8668" spans="3:10" x14ac:dyDescent="0.25">
      <c r="C8668" s="23"/>
      <c r="D8668" s="23"/>
      <c r="E8668" s="23"/>
      <c r="F8668" s="23"/>
      <c r="G8668" s="23"/>
      <c r="H8668" s="24"/>
      <c r="I8668" s="24"/>
      <c r="J8668" s="24"/>
    </row>
    <row r="8669" spans="3:10" x14ac:dyDescent="0.25">
      <c r="C8669" s="23"/>
      <c r="D8669" s="23"/>
      <c r="E8669" s="23"/>
      <c r="F8669" s="23"/>
      <c r="G8669" s="23"/>
      <c r="H8669" s="24"/>
      <c r="I8669" s="24"/>
      <c r="J8669" s="24"/>
    </row>
    <row r="8670" spans="3:10" x14ac:dyDescent="0.25">
      <c r="C8670" s="23"/>
      <c r="D8670" s="23"/>
      <c r="E8670" s="23"/>
      <c r="F8670" s="23"/>
      <c r="G8670" s="23"/>
      <c r="H8670" s="24"/>
      <c r="I8670" s="24"/>
      <c r="J8670" s="24"/>
    </row>
    <row r="8671" spans="3:10" x14ac:dyDescent="0.25">
      <c r="C8671" s="23"/>
      <c r="D8671" s="23"/>
      <c r="E8671" s="23"/>
      <c r="F8671" s="23"/>
      <c r="G8671" s="23"/>
      <c r="H8671" s="24"/>
      <c r="I8671" s="24"/>
      <c r="J8671" s="24"/>
    </row>
    <row r="8672" spans="3:10" x14ac:dyDescent="0.25">
      <c r="C8672" s="23"/>
      <c r="D8672" s="23"/>
      <c r="E8672" s="23"/>
      <c r="F8672" s="23"/>
      <c r="G8672" s="23"/>
      <c r="H8672" s="24"/>
      <c r="I8672" s="24"/>
      <c r="J8672" s="24"/>
    </row>
    <row r="8673" spans="3:10" x14ac:dyDescent="0.25">
      <c r="C8673" s="23"/>
      <c r="D8673" s="23"/>
      <c r="E8673" s="23"/>
      <c r="F8673" s="23"/>
      <c r="G8673" s="23"/>
      <c r="H8673" s="24"/>
      <c r="I8673" s="24"/>
      <c r="J8673" s="24"/>
    </row>
    <row r="8674" spans="3:10" x14ac:dyDescent="0.25">
      <c r="C8674" s="23"/>
      <c r="D8674" s="23"/>
      <c r="E8674" s="23"/>
      <c r="F8674" s="23"/>
      <c r="G8674" s="23"/>
      <c r="H8674" s="24"/>
      <c r="I8674" s="24"/>
      <c r="J8674" s="24"/>
    </row>
    <row r="8675" spans="3:10" x14ac:dyDescent="0.25">
      <c r="C8675" s="23"/>
      <c r="D8675" s="23"/>
      <c r="E8675" s="23"/>
      <c r="F8675" s="23"/>
      <c r="G8675" s="23"/>
      <c r="H8675" s="24"/>
      <c r="I8675" s="24"/>
      <c r="J8675" s="24"/>
    </row>
    <row r="8676" spans="3:10" x14ac:dyDescent="0.25">
      <c r="C8676" s="23"/>
      <c r="D8676" s="23"/>
      <c r="E8676" s="23"/>
      <c r="F8676" s="23"/>
      <c r="G8676" s="23"/>
      <c r="H8676" s="24"/>
      <c r="I8676" s="24"/>
      <c r="J8676" s="24"/>
    </row>
    <row r="8677" spans="3:10" x14ac:dyDescent="0.25">
      <c r="C8677" s="23"/>
      <c r="D8677" s="23"/>
      <c r="E8677" s="23"/>
      <c r="F8677" s="23"/>
      <c r="G8677" s="23"/>
      <c r="H8677" s="24"/>
      <c r="I8677" s="24"/>
      <c r="J8677" s="24"/>
    </row>
    <row r="8678" spans="3:10" x14ac:dyDescent="0.25">
      <c r="C8678" s="23"/>
      <c r="D8678" s="23"/>
      <c r="E8678" s="23"/>
      <c r="F8678" s="23"/>
      <c r="G8678" s="23"/>
      <c r="H8678" s="24"/>
      <c r="I8678" s="24"/>
      <c r="J8678" s="24"/>
    </row>
    <row r="8679" spans="3:10" x14ac:dyDescent="0.25">
      <c r="C8679" s="23"/>
      <c r="D8679" s="23"/>
      <c r="E8679" s="23"/>
      <c r="F8679" s="23"/>
      <c r="G8679" s="23"/>
      <c r="H8679" s="24"/>
      <c r="I8679" s="24"/>
      <c r="J8679" s="24"/>
    </row>
    <row r="8680" spans="3:10" x14ac:dyDescent="0.25">
      <c r="C8680" s="23"/>
      <c r="D8680" s="23"/>
      <c r="E8680" s="23"/>
      <c r="F8680" s="23"/>
      <c r="G8680" s="23"/>
      <c r="H8680" s="24"/>
      <c r="I8680" s="24"/>
      <c r="J8680" s="24"/>
    </row>
    <row r="8681" spans="3:10" x14ac:dyDescent="0.25">
      <c r="C8681" s="23"/>
      <c r="D8681" s="23"/>
      <c r="E8681" s="23"/>
      <c r="F8681" s="23"/>
      <c r="G8681" s="23"/>
      <c r="H8681" s="24"/>
      <c r="I8681" s="24"/>
      <c r="J8681" s="24"/>
    </row>
    <row r="8682" spans="3:10" x14ac:dyDescent="0.25">
      <c r="C8682" s="23"/>
      <c r="D8682" s="23"/>
      <c r="E8682" s="23"/>
      <c r="F8682" s="23"/>
      <c r="G8682" s="23"/>
      <c r="H8682" s="24"/>
      <c r="I8682" s="24"/>
      <c r="J8682" s="24"/>
    </row>
    <row r="8683" spans="3:10" x14ac:dyDescent="0.25">
      <c r="C8683" s="23"/>
      <c r="D8683" s="23"/>
      <c r="E8683" s="23"/>
      <c r="F8683" s="23"/>
      <c r="G8683" s="23"/>
      <c r="H8683" s="24"/>
      <c r="I8683" s="24"/>
      <c r="J8683" s="24"/>
    </row>
    <row r="8684" spans="3:10" x14ac:dyDescent="0.25">
      <c r="C8684" s="23"/>
      <c r="D8684" s="23"/>
      <c r="E8684" s="23"/>
      <c r="F8684" s="23"/>
      <c r="G8684" s="23"/>
      <c r="H8684" s="24"/>
      <c r="I8684" s="24"/>
      <c r="J8684" s="24"/>
    </row>
    <row r="8685" spans="3:10" x14ac:dyDescent="0.25">
      <c r="C8685" s="23"/>
      <c r="D8685" s="23"/>
      <c r="E8685" s="23"/>
      <c r="F8685" s="23"/>
      <c r="G8685" s="23"/>
      <c r="H8685" s="24"/>
      <c r="I8685" s="24"/>
      <c r="J8685" s="24"/>
    </row>
    <row r="8686" spans="3:10" x14ac:dyDescent="0.25">
      <c r="C8686" s="23"/>
      <c r="D8686" s="23"/>
      <c r="E8686" s="23"/>
      <c r="F8686" s="23"/>
      <c r="G8686" s="23"/>
      <c r="H8686" s="24"/>
      <c r="I8686" s="24"/>
      <c r="J8686" s="24"/>
    </row>
    <row r="8687" spans="3:10" x14ac:dyDescent="0.25">
      <c r="C8687" s="23"/>
      <c r="D8687" s="23"/>
      <c r="E8687" s="23"/>
      <c r="F8687" s="23"/>
      <c r="G8687" s="23"/>
      <c r="H8687" s="24"/>
      <c r="I8687" s="24"/>
      <c r="J8687" s="24"/>
    </row>
    <row r="8688" spans="3:10" x14ac:dyDescent="0.25">
      <c r="C8688" s="23"/>
      <c r="D8688" s="23"/>
      <c r="E8688" s="23"/>
      <c r="F8688" s="23"/>
      <c r="G8688" s="23"/>
      <c r="H8688" s="24"/>
      <c r="I8688" s="24"/>
      <c r="J8688" s="24"/>
    </row>
    <row r="8689" spans="3:10" x14ac:dyDescent="0.25">
      <c r="C8689" s="23"/>
      <c r="D8689" s="23"/>
      <c r="E8689" s="23"/>
      <c r="F8689" s="23"/>
      <c r="G8689" s="23"/>
      <c r="H8689" s="24"/>
      <c r="I8689" s="24"/>
      <c r="J8689" s="24"/>
    </row>
    <row r="8690" spans="3:10" x14ac:dyDescent="0.25">
      <c r="C8690" s="23"/>
      <c r="D8690" s="23"/>
      <c r="E8690" s="23"/>
      <c r="F8690" s="23"/>
      <c r="G8690" s="23"/>
      <c r="H8690" s="24"/>
      <c r="I8690" s="24"/>
      <c r="J8690" s="24"/>
    </row>
    <row r="8691" spans="3:10" x14ac:dyDescent="0.25">
      <c r="C8691" s="23"/>
      <c r="D8691" s="23"/>
      <c r="E8691" s="23"/>
      <c r="F8691" s="23"/>
      <c r="G8691" s="23"/>
      <c r="H8691" s="24"/>
      <c r="I8691" s="24"/>
      <c r="J8691" s="24"/>
    </row>
    <row r="8692" spans="3:10" x14ac:dyDescent="0.25">
      <c r="C8692" s="23"/>
      <c r="D8692" s="23"/>
      <c r="E8692" s="23"/>
      <c r="F8692" s="23"/>
      <c r="G8692" s="23"/>
      <c r="H8692" s="24"/>
      <c r="I8692" s="24"/>
      <c r="J8692" s="24"/>
    </row>
    <row r="8693" spans="3:10" x14ac:dyDescent="0.25">
      <c r="C8693" s="23"/>
      <c r="D8693" s="23"/>
      <c r="E8693" s="23"/>
      <c r="F8693" s="23"/>
      <c r="G8693" s="23"/>
      <c r="H8693" s="24"/>
      <c r="I8693" s="24"/>
      <c r="J8693" s="24"/>
    </row>
    <row r="8694" spans="3:10" x14ac:dyDescent="0.25">
      <c r="C8694" s="23"/>
      <c r="D8694" s="23"/>
      <c r="E8694" s="23"/>
      <c r="F8694" s="23"/>
      <c r="G8694" s="23"/>
      <c r="H8694" s="24"/>
      <c r="I8694" s="24"/>
      <c r="J8694" s="24"/>
    </row>
    <row r="8695" spans="3:10" x14ac:dyDescent="0.25">
      <c r="C8695" s="23"/>
      <c r="D8695" s="23"/>
      <c r="E8695" s="23"/>
      <c r="F8695" s="23"/>
      <c r="G8695" s="23"/>
      <c r="H8695" s="24"/>
      <c r="I8695" s="24"/>
      <c r="J8695" s="24"/>
    </row>
    <row r="8696" spans="3:10" x14ac:dyDescent="0.25">
      <c r="C8696" s="23"/>
      <c r="D8696" s="23"/>
      <c r="E8696" s="23"/>
      <c r="F8696" s="23"/>
      <c r="G8696" s="23"/>
      <c r="H8696" s="24"/>
      <c r="I8696" s="24"/>
      <c r="J8696" s="24"/>
    </row>
    <row r="8697" spans="3:10" x14ac:dyDescent="0.25">
      <c r="C8697" s="23"/>
      <c r="D8697" s="23"/>
      <c r="E8697" s="23"/>
      <c r="F8697" s="23"/>
      <c r="G8697" s="23"/>
      <c r="H8697" s="24"/>
      <c r="I8697" s="24"/>
      <c r="J8697" s="24"/>
    </row>
    <row r="8698" spans="3:10" x14ac:dyDescent="0.25">
      <c r="C8698" s="23"/>
      <c r="D8698" s="23"/>
      <c r="E8698" s="23"/>
      <c r="F8698" s="23"/>
      <c r="G8698" s="23"/>
      <c r="H8698" s="24"/>
      <c r="I8698" s="24"/>
      <c r="J8698" s="24"/>
    </row>
    <row r="8699" spans="3:10" x14ac:dyDescent="0.25">
      <c r="C8699" s="23"/>
      <c r="D8699" s="23"/>
      <c r="E8699" s="23"/>
      <c r="F8699" s="23"/>
      <c r="G8699" s="23"/>
      <c r="H8699" s="24"/>
      <c r="I8699" s="24"/>
      <c r="J8699" s="24"/>
    </row>
    <row r="8700" spans="3:10" x14ac:dyDescent="0.25">
      <c r="C8700" s="23"/>
      <c r="D8700" s="23"/>
      <c r="E8700" s="23"/>
      <c r="F8700" s="23"/>
      <c r="G8700" s="23"/>
      <c r="H8700" s="24"/>
      <c r="I8700" s="24"/>
      <c r="J8700" s="24"/>
    </row>
    <row r="8701" spans="3:10" x14ac:dyDescent="0.25">
      <c r="C8701" s="23"/>
      <c r="D8701" s="23"/>
      <c r="E8701" s="23"/>
      <c r="F8701" s="23"/>
      <c r="G8701" s="23"/>
      <c r="H8701" s="24"/>
      <c r="I8701" s="24"/>
      <c r="J8701" s="24"/>
    </row>
    <row r="8702" spans="3:10" x14ac:dyDescent="0.25">
      <c r="C8702" s="23"/>
      <c r="D8702" s="23"/>
      <c r="E8702" s="23"/>
      <c r="F8702" s="23"/>
      <c r="G8702" s="23"/>
      <c r="H8702" s="24"/>
      <c r="I8702" s="24"/>
      <c r="J8702" s="24"/>
    </row>
    <row r="8703" spans="3:10" x14ac:dyDescent="0.25">
      <c r="C8703" s="23"/>
      <c r="D8703" s="23"/>
      <c r="E8703" s="23"/>
      <c r="F8703" s="23"/>
      <c r="G8703" s="23"/>
      <c r="H8703" s="24"/>
      <c r="I8703" s="24"/>
      <c r="J8703" s="24"/>
    </row>
    <row r="8704" spans="3:10" x14ac:dyDescent="0.25">
      <c r="C8704" s="23"/>
      <c r="D8704" s="23"/>
      <c r="E8704" s="23"/>
      <c r="F8704" s="23"/>
      <c r="G8704" s="23"/>
      <c r="H8704" s="24"/>
      <c r="I8704" s="24"/>
      <c r="J8704" s="24"/>
    </row>
    <row r="8705" spans="3:10" x14ac:dyDescent="0.25">
      <c r="C8705" s="23"/>
      <c r="D8705" s="23"/>
      <c r="E8705" s="23"/>
      <c r="F8705" s="23"/>
      <c r="G8705" s="23"/>
      <c r="H8705" s="24"/>
      <c r="I8705" s="24"/>
      <c r="J8705" s="24"/>
    </row>
    <row r="8706" spans="3:10" x14ac:dyDescent="0.25">
      <c r="C8706" s="23"/>
      <c r="D8706" s="23"/>
      <c r="E8706" s="23"/>
      <c r="F8706" s="23"/>
      <c r="G8706" s="23"/>
      <c r="H8706" s="24"/>
      <c r="I8706" s="24"/>
      <c r="J8706" s="24"/>
    </row>
    <row r="8707" spans="3:10" x14ac:dyDescent="0.25">
      <c r="C8707" s="23"/>
      <c r="D8707" s="23"/>
      <c r="E8707" s="23"/>
      <c r="F8707" s="23"/>
      <c r="G8707" s="23"/>
      <c r="H8707" s="24"/>
      <c r="I8707" s="24"/>
      <c r="J8707" s="24"/>
    </row>
    <row r="8708" spans="3:10" x14ac:dyDescent="0.25">
      <c r="C8708" s="23"/>
      <c r="D8708" s="23"/>
      <c r="E8708" s="23"/>
      <c r="F8708" s="23"/>
      <c r="G8708" s="23"/>
      <c r="H8708" s="24"/>
      <c r="I8708" s="24"/>
      <c r="J8708" s="24"/>
    </row>
    <row r="8709" spans="3:10" x14ac:dyDescent="0.25">
      <c r="C8709" s="23"/>
      <c r="D8709" s="23"/>
      <c r="E8709" s="23"/>
      <c r="F8709" s="23"/>
      <c r="G8709" s="23"/>
      <c r="H8709" s="24"/>
      <c r="I8709" s="24"/>
      <c r="J8709" s="24"/>
    </row>
    <row r="8710" spans="3:10" x14ac:dyDescent="0.25">
      <c r="C8710" s="23"/>
      <c r="D8710" s="23"/>
      <c r="E8710" s="23"/>
      <c r="F8710" s="23"/>
      <c r="G8710" s="23"/>
      <c r="H8710" s="24"/>
      <c r="I8710" s="24"/>
      <c r="J8710" s="24"/>
    </row>
    <row r="8711" spans="3:10" x14ac:dyDescent="0.25">
      <c r="C8711" s="23"/>
      <c r="D8711" s="23"/>
      <c r="E8711" s="23"/>
      <c r="F8711" s="23"/>
      <c r="G8711" s="23"/>
      <c r="H8711" s="24"/>
      <c r="I8711" s="24"/>
      <c r="J8711" s="24"/>
    </row>
    <row r="8712" spans="3:10" x14ac:dyDescent="0.25">
      <c r="C8712" s="23"/>
      <c r="D8712" s="23"/>
      <c r="E8712" s="23"/>
      <c r="F8712" s="23"/>
      <c r="G8712" s="23"/>
      <c r="H8712" s="24"/>
      <c r="I8712" s="24"/>
      <c r="J8712" s="24"/>
    </row>
    <row r="8713" spans="3:10" x14ac:dyDescent="0.25">
      <c r="C8713" s="23"/>
      <c r="D8713" s="23"/>
      <c r="E8713" s="23"/>
      <c r="F8713" s="23"/>
      <c r="G8713" s="23"/>
      <c r="H8713" s="24"/>
      <c r="I8713" s="24"/>
      <c r="J8713" s="24"/>
    </row>
    <row r="8714" spans="3:10" x14ac:dyDescent="0.25">
      <c r="C8714" s="23"/>
      <c r="D8714" s="23"/>
      <c r="E8714" s="23"/>
      <c r="F8714" s="23"/>
      <c r="G8714" s="23"/>
      <c r="H8714" s="24"/>
      <c r="I8714" s="24"/>
      <c r="J8714" s="24"/>
    </row>
    <row r="8715" spans="3:10" x14ac:dyDescent="0.25">
      <c r="C8715" s="23"/>
      <c r="D8715" s="23"/>
      <c r="E8715" s="23"/>
      <c r="F8715" s="23"/>
      <c r="G8715" s="23"/>
      <c r="H8715" s="24"/>
      <c r="I8715" s="24"/>
      <c r="J8715" s="24"/>
    </row>
    <row r="8716" spans="3:10" x14ac:dyDescent="0.25">
      <c r="C8716" s="23"/>
      <c r="D8716" s="23"/>
      <c r="E8716" s="23"/>
      <c r="F8716" s="23"/>
      <c r="G8716" s="23"/>
      <c r="H8716" s="24"/>
      <c r="I8716" s="24"/>
      <c r="J8716" s="24"/>
    </row>
    <row r="8717" spans="3:10" x14ac:dyDescent="0.25">
      <c r="C8717" s="23"/>
      <c r="D8717" s="23"/>
      <c r="E8717" s="23"/>
      <c r="F8717" s="23"/>
      <c r="G8717" s="23"/>
      <c r="H8717" s="24"/>
      <c r="I8717" s="24"/>
      <c r="J8717" s="24"/>
    </row>
    <row r="8718" spans="3:10" x14ac:dyDescent="0.25">
      <c r="C8718" s="23"/>
      <c r="D8718" s="23"/>
      <c r="E8718" s="23"/>
      <c r="F8718" s="23"/>
      <c r="G8718" s="23"/>
      <c r="H8718" s="24"/>
      <c r="I8718" s="24"/>
      <c r="J8718" s="24"/>
    </row>
    <row r="8719" spans="3:10" x14ac:dyDescent="0.25">
      <c r="C8719" s="23"/>
      <c r="D8719" s="23"/>
      <c r="E8719" s="23"/>
      <c r="F8719" s="23"/>
      <c r="G8719" s="23"/>
      <c r="H8719" s="24"/>
      <c r="I8719" s="24"/>
      <c r="J8719" s="24"/>
    </row>
    <row r="8720" spans="3:10" x14ac:dyDescent="0.25">
      <c r="C8720" s="23"/>
      <c r="D8720" s="23"/>
      <c r="E8720" s="23"/>
      <c r="F8720" s="23"/>
      <c r="G8720" s="23"/>
      <c r="H8720" s="24"/>
      <c r="I8720" s="24"/>
      <c r="J8720" s="24"/>
    </row>
    <row r="8721" spans="3:10" x14ac:dyDescent="0.25">
      <c r="C8721" s="23"/>
      <c r="D8721" s="23"/>
      <c r="E8721" s="23"/>
      <c r="F8721" s="23"/>
      <c r="G8721" s="23"/>
      <c r="H8721" s="24"/>
      <c r="I8721" s="24"/>
      <c r="J8721" s="24"/>
    </row>
    <row r="8722" spans="3:10" x14ac:dyDescent="0.25">
      <c r="C8722" s="23"/>
      <c r="D8722" s="23"/>
      <c r="E8722" s="23"/>
      <c r="F8722" s="23"/>
      <c r="G8722" s="23"/>
      <c r="H8722" s="24"/>
      <c r="I8722" s="24"/>
      <c r="J8722" s="24"/>
    </row>
    <row r="8723" spans="3:10" x14ac:dyDescent="0.25">
      <c r="C8723" s="23"/>
      <c r="D8723" s="23"/>
      <c r="E8723" s="23"/>
      <c r="F8723" s="23"/>
      <c r="G8723" s="23"/>
      <c r="H8723" s="24"/>
      <c r="I8723" s="24"/>
      <c r="J8723" s="24"/>
    </row>
    <row r="8724" spans="3:10" x14ac:dyDescent="0.25">
      <c r="C8724" s="23"/>
      <c r="D8724" s="23"/>
      <c r="E8724" s="23"/>
      <c r="F8724" s="23"/>
      <c r="G8724" s="23"/>
      <c r="H8724" s="24"/>
      <c r="I8724" s="24"/>
      <c r="J8724" s="24"/>
    </row>
    <row r="8725" spans="3:10" x14ac:dyDescent="0.25">
      <c r="C8725" s="23"/>
      <c r="D8725" s="23"/>
      <c r="E8725" s="23"/>
      <c r="F8725" s="23"/>
      <c r="G8725" s="23"/>
      <c r="H8725" s="24"/>
      <c r="I8725" s="24"/>
      <c r="J8725" s="24"/>
    </row>
    <row r="8726" spans="3:10" x14ac:dyDescent="0.25">
      <c r="C8726" s="23"/>
      <c r="D8726" s="23"/>
      <c r="E8726" s="23"/>
      <c r="F8726" s="23"/>
      <c r="G8726" s="23"/>
      <c r="H8726" s="24"/>
      <c r="I8726" s="24"/>
      <c r="J8726" s="24"/>
    </row>
    <row r="8727" spans="3:10" x14ac:dyDescent="0.25">
      <c r="C8727" s="23"/>
      <c r="D8727" s="23"/>
      <c r="E8727" s="23"/>
      <c r="F8727" s="23"/>
      <c r="G8727" s="23"/>
      <c r="H8727" s="24"/>
      <c r="I8727" s="24"/>
      <c r="J8727" s="24"/>
    </row>
    <row r="8728" spans="3:10" x14ac:dyDescent="0.25">
      <c r="C8728" s="23"/>
      <c r="D8728" s="23"/>
      <c r="E8728" s="23"/>
      <c r="F8728" s="23"/>
      <c r="G8728" s="23"/>
      <c r="H8728" s="24"/>
      <c r="I8728" s="24"/>
      <c r="J8728" s="24"/>
    </row>
    <row r="8729" spans="3:10" x14ac:dyDescent="0.25">
      <c r="C8729" s="23"/>
      <c r="D8729" s="23"/>
      <c r="E8729" s="23"/>
      <c r="F8729" s="23"/>
      <c r="G8729" s="23"/>
      <c r="H8729" s="24"/>
      <c r="I8729" s="24"/>
      <c r="J8729" s="24"/>
    </row>
    <row r="8730" spans="3:10" x14ac:dyDescent="0.25">
      <c r="C8730" s="23"/>
      <c r="D8730" s="23"/>
      <c r="E8730" s="23"/>
      <c r="F8730" s="23"/>
      <c r="G8730" s="23"/>
      <c r="H8730" s="24"/>
      <c r="I8730" s="24"/>
      <c r="J8730" s="24"/>
    </row>
    <row r="8731" spans="3:10" x14ac:dyDescent="0.25">
      <c r="C8731" s="23"/>
      <c r="D8731" s="23"/>
      <c r="E8731" s="23"/>
      <c r="F8731" s="23"/>
      <c r="G8731" s="23"/>
      <c r="H8731" s="24"/>
      <c r="I8731" s="24"/>
      <c r="J8731" s="24"/>
    </row>
    <row r="8732" spans="3:10" x14ac:dyDescent="0.25">
      <c r="C8732" s="23"/>
      <c r="D8732" s="23"/>
      <c r="E8732" s="23"/>
      <c r="F8732" s="23"/>
      <c r="G8732" s="23"/>
      <c r="H8732" s="24"/>
      <c r="I8732" s="24"/>
      <c r="J8732" s="24"/>
    </row>
    <row r="8733" spans="3:10" x14ac:dyDescent="0.25">
      <c r="C8733" s="23"/>
      <c r="D8733" s="23"/>
      <c r="E8733" s="23"/>
      <c r="F8733" s="23"/>
      <c r="G8733" s="23"/>
      <c r="H8733" s="24"/>
      <c r="I8733" s="24"/>
      <c r="J8733" s="24"/>
    </row>
    <row r="8734" spans="3:10" x14ac:dyDescent="0.25">
      <c r="C8734" s="23"/>
      <c r="D8734" s="23"/>
      <c r="E8734" s="23"/>
      <c r="F8734" s="23"/>
      <c r="G8734" s="23"/>
      <c r="H8734" s="24"/>
      <c r="I8734" s="24"/>
      <c r="J8734" s="24"/>
    </row>
    <row r="8735" spans="3:10" x14ac:dyDescent="0.25">
      <c r="C8735" s="23"/>
      <c r="D8735" s="23"/>
      <c r="E8735" s="23"/>
      <c r="F8735" s="23"/>
      <c r="G8735" s="23"/>
      <c r="H8735" s="24"/>
      <c r="I8735" s="24"/>
      <c r="J8735" s="24"/>
    </row>
    <row r="8736" spans="3:10" x14ac:dyDescent="0.25">
      <c r="C8736" s="23"/>
      <c r="D8736" s="23"/>
      <c r="E8736" s="23"/>
      <c r="F8736" s="23"/>
      <c r="G8736" s="23"/>
      <c r="H8736" s="24"/>
      <c r="I8736" s="24"/>
      <c r="J8736" s="24"/>
    </row>
    <row r="8737" spans="3:10" x14ac:dyDescent="0.25">
      <c r="C8737" s="23"/>
      <c r="D8737" s="23"/>
      <c r="E8737" s="23"/>
      <c r="F8737" s="23"/>
      <c r="G8737" s="23"/>
      <c r="H8737" s="24"/>
      <c r="I8737" s="24"/>
      <c r="J8737" s="24"/>
    </row>
    <row r="8738" spans="3:10" x14ac:dyDescent="0.25">
      <c r="C8738" s="23"/>
      <c r="D8738" s="23"/>
      <c r="E8738" s="23"/>
      <c r="F8738" s="23"/>
      <c r="G8738" s="23"/>
      <c r="H8738" s="24"/>
      <c r="I8738" s="24"/>
      <c r="J8738" s="24"/>
    </row>
    <row r="8739" spans="3:10" x14ac:dyDescent="0.25">
      <c r="C8739" s="23"/>
      <c r="D8739" s="23"/>
      <c r="E8739" s="23"/>
      <c r="F8739" s="23"/>
      <c r="G8739" s="23"/>
      <c r="H8739" s="24"/>
      <c r="I8739" s="24"/>
      <c r="J8739" s="24"/>
    </row>
    <row r="8740" spans="3:10" x14ac:dyDescent="0.25">
      <c r="C8740" s="23"/>
      <c r="D8740" s="23"/>
      <c r="E8740" s="23"/>
      <c r="F8740" s="23"/>
      <c r="G8740" s="23"/>
      <c r="H8740" s="24"/>
      <c r="I8740" s="24"/>
      <c r="J8740" s="24"/>
    </row>
    <row r="8741" spans="3:10" x14ac:dyDescent="0.25">
      <c r="C8741" s="23"/>
      <c r="D8741" s="23"/>
      <c r="E8741" s="23"/>
      <c r="F8741" s="23"/>
      <c r="G8741" s="23"/>
      <c r="H8741" s="24"/>
      <c r="I8741" s="24"/>
      <c r="J8741" s="24"/>
    </row>
    <row r="8742" spans="3:10" x14ac:dyDescent="0.25">
      <c r="C8742" s="23"/>
      <c r="D8742" s="23"/>
      <c r="E8742" s="23"/>
      <c r="F8742" s="23"/>
      <c r="G8742" s="23"/>
      <c r="H8742" s="24"/>
      <c r="I8742" s="24"/>
      <c r="J8742" s="24"/>
    </row>
    <row r="8743" spans="3:10" x14ac:dyDescent="0.25">
      <c r="C8743" s="23"/>
      <c r="D8743" s="23"/>
      <c r="E8743" s="23"/>
      <c r="F8743" s="23"/>
      <c r="G8743" s="23"/>
      <c r="H8743" s="24"/>
      <c r="I8743" s="24"/>
      <c r="J8743" s="24"/>
    </row>
    <row r="8744" spans="3:10" x14ac:dyDescent="0.25">
      <c r="C8744" s="23"/>
      <c r="D8744" s="23"/>
      <c r="E8744" s="23"/>
      <c r="F8744" s="23"/>
      <c r="G8744" s="23"/>
      <c r="H8744" s="24"/>
      <c r="I8744" s="24"/>
      <c r="J8744" s="24"/>
    </row>
    <row r="8745" spans="3:10" x14ac:dyDescent="0.25">
      <c r="C8745" s="23"/>
      <c r="D8745" s="23"/>
      <c r="E8745" s="23"/>
      <c r="F8745" s="23"/>
      <c r="G8745" s="23"/>
      <c r="H8745" s="24"/>
      <c r="I8745" s="24"/>
      <c r="J8745" s="24"/>
    </row>
    <row r="8746" spans="3:10" x14ac:dyDescent="0.25">
      <c r="C8746" s="23"/>
      <c r="D8746" s="23"/>
      <c r="E8746" s="23"/>
      <c r="F8746" s="23"/>
      <c r="G8746" s="23"/>
      <c r="H8746" s="24"/>
      <c r="I8746" s="24"/>
      <c r="J8746" s="24"/>
    </row>
    <row r="8747" spans="3:10" x14ac:dyDescent="0.25">
      <c r="C8747" s="23"/>
      <c r="D8747" s="23"/>
      <c r="E8747" s="23"/>
      <c r="F8747" s="23"/>
      <c r="G8747" s="23"/>
      <c r="H8747" s="24"/>
      <c r="I8747" s="24"/>
      <c r="J8747" s="24"/>
    </row>
    <row r="8748" spans="3:10" x14ac:dyDescent="0.25">
      <c r="C8748" s="23"/>
      <c r="D8748" s="23"/>
      <c r="E8748" s="23"/>
      <c r="F8748" s="23"/>
      <c r="G8748" s="23"/>
      <c r="H8748" s="24"/>
      <c r="I8748" s="24"/>
      <c r="J8748" s="24"/>
    </row>
    <row r="8749" spans="3:10" x14ac:dyDescent="0.25">
      <c r="C8749" s="23"/>
      <c r="D8749" s="23"/>
      <c r="E8749" s="23"/>
      <c r="F8749" s="23"/>
      <c r="G8749" s="23"/>
      <c r="H8749" s="24"/>
      <c r="I8749" s="24"/>
      <c r="J8749" s="24"/>
    </row>
    <row r="8750" spans="3:10" x14ac:dyDescent="0.25">
      <c r="C8750" s="23"/>
      <c r="D8750" s="23"/>
      <c r="E8750" s="23"/>
      <c r="F8750" s="23"/>
      <c r="G8750" s="23"/>
      <c r="H8750" s="24"/>
      <c r="I8750" s="24"/>
      <c r="J8750" s="24"/>
    </row>
    <row r="8751" spans="3:10" x14ac:dyDescent="0.25">
      <c r="C8751" s="23"/>
      <c r="D8751" s="23"/>
      <c r="E8751" s="23"/>
      <c r="F8751" s="23"/>
      <c r="G8751" s="23"/>
      <c r="H8751" s="24"/>
      <c r="I8751" s="24"/>
      <c r="J8751" s="24"/>
    </row>
    <row r="8752" spans="3:10" x14ac:dyDescent="0.25">
      <c r="C8752" s="23"/>
      <c r="D8752" s="23"/>
      <c r="E8752" s="23"/>
      <c r="F8752" s="23"/>
      <c r="G8752" s="23"/>
      <c r="H8752" s="24"/>
      <c r="I8752" s="24"/>
      <c r="J8752" s="24"/>
    </row>
    <row r="8753" spans="3:10" x14ac:dyDescent="0.25">
      <c r="C8753" s="23"/>
      <c r="D8753" s="23"/>
      <c r="E8753" s="23"/>
      <c r="F8753" s="23"/>
      <c r="G8753" s="23"/>
      <c r="H8753" s="24"/>
      <c r="I8753" s="24"/>
      <c r="J8753" s="24"/>
    </row>
    <row r="8754" spans="3:10" x14ac:dyDescent="0.25">
      <c r="C8754" s="23"/>
      <c r="D8754" s="23"/>
      <c r="E8754" s="23"/>
      <c r="F8754" s="23"/>
      <c r="G8754" s="23"/>
      <c r="H8754" s="24"/>
      <c r="I8754" s="24"/>
      <c r="J8754" s="24"/>
    </row>
    <row r="8755" spans="3:10" x14ac:dyDescent="0.25">
      <c r="C8755" s="23"/>
      <c r="D8755" s="23"/>
      <c r="E8755" s="23"/>
      <c r="F8755" s="23"/>
      <c r="G8755" s="23"/>
      <c r="H8755" s="24"/>
      <c r="I8755" s="24"/>
      <c r="J8755" s="24"/>
    </row>
    <row r="8756" spans="3:10" x14ac:dyDescent="0.25">
      <c r="C8756" s="23"/>
      <c r="D8756" s="23"/>
      <c r="E8756" s="23"/>
      <c r="F8756" s="23"/>
      <c r="G8756" s="23"/>
      <c r="H8756" s="24"/>
      <c r="I8756" s="24"/>
      <c r="J8756" s="24"/>
    </row>
    <row r="8757" spans="3:10" x14ac:dyDescent="0.25">
      <c r="C8757" s="23"/>
      <c r="D8757" s="23"/>
      <c r="E8757" s="23"/>
      <c r="F8757" s="23"/>
      <c r="G8757" s="23"/>
      <c r="H8757" s="24"/>
      <c r="I8757" s="24"/>
      <c r="J8757" s="24"/>
    </row>
    <row r="8758" spans="3:10" x14ac:dyDescent="0.25">
      <c r="C8758" s="23"/>
      <c r="D8758" s="23"/>
      <c r="E8758" s="23"/>
      <c r="F8758" s="23"/>
      <c r="G8758" s="23"/>
      <c r="H8758" s="24"/>
      <c r="I8758" s="24"/>
      <c r="J8758" s="24"/>
    </row>
    <row r="8759" spans="3:10" x14ac:dyDescent="0.25">
      <c r="C8759" s="23"/>
      <c r="D8759" s="23"/>
      <c r="E8759" s="23"/>
      <c r="F8759" s="23"/>
      <c r="G8759" s="23"/>
      <c r="H8759" s="24"/>
      <c r="I8759" s="24"/>
      <c r="J8759" s="24"/>
    </row>
    <row r="8760" spans="3:10" x14ac:dyDescent="0.25">
      <c r="C8760" s="23"/>
      <c r="D8760" s="23"/>
      <c r="E8760" s="23"/>
      <c r="F8760" s="23"/>
      <c r="G8760" s="23"/>
      <c r="H8760" s="24"/>
      <c r="I8760" s="24"/>
      <c r="J8760" s="24"/>
    </row>
    <row r="8761" spans="3:10" x14ac:dyDescent="0.25">
      <c r="C8761" s="23"/>
      <c r="D8761" s="23"/>
      <c r="E8761" s="23"/>
      <c r="F8761" s="23"/>
      <c r="G8761" s="23"/>
      <c r="H8761" s="24"/>
      <c r="I8761" s="24"/>
      <c r="J8761" s="24"/>
    </row>
    <row r="8762" spans="3:10" x14ac:dyDescent="0.25">
      <c r="C8762" s="23"/>
      <c r="D8762" s="23"/>
      <c r="E8762" s="23"/>
      <c r="F8762" s="23"/>
      <c r="G8762" s="23"/>
      <c r="H8762" s="24"/>
      <c r="I8762" s="24"/>
      <c r="J8762" s="24"/>
    </row>
    <row r="8763" spans="3:10" x14ac:dyDescent="0.25">
      <c r="C8763" s="23"/>
      <c r="D8763" s="23"/>
      <c r="E8763" s="23"/>
      <c r="F8763" s="23"/>
      <c r="G8763" s="23"/>
      <c r="H8763" s="24"/>
      <c r="I8763" s="24"/>
      <c r="J8763" s="24"/>
    </row>
    <row r="8764" spans="3:10" x14ac:dyDescent="0.25">
      <c r="C8764" s="23"/>
      <c r="D8764" s="23"/>
      <c r="E8764" s="23"/>
      <c r="F8764" s="23"/>
      <c r="G8764" s="23"/>
      <c r="H8764" s="24"/>
      <c r="I8764" s="24"/>
      <c r="J8764" s="24"/>
    </row>
    <row r="8765" spans="3:10" x14ac:dyDescent="0.25">
      <c r="C8765" s="23"/>
      <c r="D8765" s="23"/>
      <c r="E8765" s="23"/>
      <c r="F8765" s="23"/>
      <c r="G8765" s="23"/>
      <c r="H8765" s="24"/>
      <c r="I8765" s="24"/>
      <c r="J8765" s="24"/>
    </row>
    <row r="8766" spans="3:10" x14ac:dyDescent="0.25">
      <c r="C8766" s="23"/>
      <c r="D8766" s="23"/>
      <c r="E8766" s="23"/>
      <c r="F8766" s="23"/>
      <c r="G8766" s="23"/>
      <c r="H8766" s="24"/>
      <c r="I8766" s="24"/>
      <c r="J8766" s="24"/>
    </row>
    <row r="8767" spans="3:10" x14ac:dyDescent="0.25">
      <c r="C8767" s="23"/>
      <c r="D8767" s="23"/>
      <c r="E8767" s="23"/>
      <c r="F8767" s="23"/>
      <c r="G8767" s="23"/>
      <c r="H8767" s="24"/>
      <c r="I8767" s="24"/>
      <c r="J8767" s="24"/>
    </row>
    <row r="8768" spans="3:10" x14ac:dyDescent="0.25">
      <c r="C8768" s="23"/>
      <c r="D8768" s="23"/>
      <c r="E8768" s="23"/>
      <c r="F8768" s="23"/>
      <c r="G8768" s="23"/>
      <c r="H8768" s="24"/>
      <c r="I8768" s="24"/>
      <c r="J8768" s="24"/>
    </row>
    <row r="8769" spans="3:10" x14ac:dyDescent="0.25">
      <c r="C8769" s="23"/>
      <c r="D8769" s="23"/>
      <c r="E8769" s="23"/>
      <c r="F8769" s="23"/>
      <c r="G8769" s="23"/>
      <c r="H8769" s="24"/>
      <c r="I8769" s="24"/>
      <c r="J8769" s="24"/>
    </row>
    <row r="8770" spans="3:10" x14ac:dyDescent="0.25">
      <c r="C8770" s="23"/>
      <c r="D8770" s="23"/>
      <c r="E8770" s="23"/>
      <c r="F8770" s="23"/>
      <c r="G8770" s="23"/>
      <c r="H8770" s="24"/>
      <c r="I8770" s="24"/>
      <c r="J8770" s="24"/>
    </row>
    <row r="8771" spans="3:10" x14ac:dyDescent="0.25">
      <c r="C8771" s="23"/>
      <c r="D8771" s="23"/>
      <c r="E8771" s="23"/>
      <c r="F8771" s="23"/>
      <c r="G8771" s="23"/>
      <c r="H8771" s="24"/>
      <c r="I8771" s="24"/>
      <c r="J8771" s="24"/>
    </row>
    <row r="8772" spans="3:10" x14ac:dyDescent="0.25">
      <c r="C8772" s="23"/>
      <c r="D8772" s="23"/>
      <c r="E8772" s="23"/>
      <c r="F8772" s="23"/>
      <c r="G8772" s="23"/>
      <c r="H8772" s="24"/>
      <c r="I8772" s="24"/>
      <c r="J8772" s="24"/>
    </row>
    <row r="8773" spans="3:10" x14ac:dyDescent="0.25">
      <c r="C8773" s="23"/>
      <c r="D8773" s="23"/>
      <c r="E8773" s="23"/>
      <c r="F8773" s="23"/>
      <c r="G8773" s="23"/>
      <c r="H8773" s="24"/>
      <c r="I8773" s="24"/>
      <c r="J8773" s="24"/>
    </row>
    <row r="8774" spans="3:10" x14ac:dyDescent="0.25">
      <c r="C8774" s="23"/>
      <c r="D8774" s="23"/>
      <c r="E8774" s="23"/>
      <c r="F8774" s="23"/>
      <c r="G8774" s="23"/>
      <c r="H8774" s="24"/>
      <c r="I8774" s="24"/>
      <c r="J8774" s="24"/>
    </row>
    <row r="8775" spans="3:10" x14ac:dyDescent="0.25">
      <c r="C8775" s="23"/>
      <c r="D8775" s="23"/>
      <c r="E8775" s="23"/>
      <c r="F8775" s="23"/>
      <c r="G8775" s="23"/>
      <c r="H8775" s="24"/>
      <c r="I8775" s="24"/>
      <c r="J8775" s="24"/>
    </row>
    <row r="8776" spans="3:10" x14ac:dyDescent="0.25">
      <c r="C8776" s="23"/>
      <c r="D8776" s="23"/>
      <c r="E8776" s="23"/>
      <c r="F8776" s="23"/>
      <c r="G8776" s="23"/>
      <c r="H8776" s="24"/>
      <c r="I8776" s="24"/>
      <c r="J8776" s="24"/>
    </row>
    <row r="8777" spans="3:10" x14ac:dyDescent="0.25">
      <c r="C8777" s="23"/>
      <c r="D8777" s="23"/>
      <c r="E8777" s="23"/>
      <c r="F8777" s="23"/>
      <c r="G8777" s="23"/>
      <c r="H8777" s="24"/>
      <c r="I8777" s="24"/>
      <c r="J8777" s="24"/>
    </row>
    <row r="8778" spans="3:10" x14ac:dyDescent="0.25">
      <c r="C8778" s="23"/>
      <c r="D8778" s="23"/>
      <c r="E8778" s="23"/>
      <c r="F8778" s="23"/>
      <c r="G8778" s="23"/>
      <c r="H8778" s="24"/>
      <c r="I8778" s="24"/>
      <c r="J8778" s="24"/>
    </row>
    <row r="8779" spans="3:10" x14ac:dyDescent="0.25">
      <c r="C8779" s="23"/>
      <c r="D8779" s="23"/>
      <c r="E8779" s="23"/>
      <c r="F8779" s="23"/>
      <c r="G8779" s="23"/>
      <c r="H8779" s="24"/>
      <c r="I8779" s="24"/>
      <c r="J8779" s="24"/>
    </row>
    <row r="8780" spans="3:10" x14ac:dyDescent="0.25">
      <c r="C8780" s="23"/>
      <c r="D8780" s="23"/>
      <c r="E8780" s="23"/>
      <c r="F8780" s="23"/>
      <c r="G8780" s="23"/>
      <c r="H8780" s="24"/>
      <c r="I8780" s="24"/>
      <c r="J8780" s="24"/>
    </row>
    <row r="8781" spans="3:10" x14ac:dyDescent="0.25">
      <c r="C8781" s="23"/>
      <c r="D8781" s="23"/>
      <c r="E8781" s="23"/>
      <c r="F8781" s="23"/>
      <c r="G8781" s="23"/>
      <c r="H8781" s="24"/>
      <c r="I8781" s="24"/>
      <c r="J8781" s="24"/>
    </row>
    <row r="8782" spans="3:10" x14ac:dyDescent="0.25">
      <c r="C8782" s="23"/>
      <c r="D8782" s="23"/>
      <c r="E8782" s="23"/>
      <c r="F8782" s="23"/>
      <c r="G8782" s="23"/>
      <c r="H8782" s="24"/>
      <c r="I8782" s="24"/>
      <c r="J8782" s="24"/>
    </row>
    <row r="8783" spans="3:10" x14ac:dyDescent="0.25">
      <c r="C8783" s="23"/>
      <c r="D8783" s="23"/>
      <c r="E8783" s="23"/>
      <c r="F8783" s="23"/>
      <c r="G8783" s="23"/>
      <c r="H8783" s="24"/>
      <c r="I8783" s="24"/>
      <c r="J8783" s="24"/>
    </row>
    <row r="8784" spans="3:10" x14ac:dyDescent="0.25">
      <c r="C8784" s="23"/>
      <c r="D8784" s="23"/>
      <c r="E8784" s="23"/>
      <c r="F8784" s="23"/>
      <c r="G8784" s="23"/>
      <c r="H8784" s="24"/>
      <c r="I8784" s="24"/>
      <c r="J8784" s="24"/>
    </row>
    <row r="8785" spans="3:10" x14ac:dyDescent="0.25">
      <c r="C8785" s="23"/>
      <c r="D8785" s="23"/>
      <c r="E8785" s="23"/>
      <c r="F8785" s="23"/>
      <c r="G8785" s="23"/>
      <c r="H8785" s="24"/>
      <c r="I8785" s="24"/>
      <c r="J8785" s="24"/>
    </row>
    <row r="8786" spans="3:10" x14ac:dyDescent="0.25">
      <c r="C8786" s="23"/>
      <c r="D8786" s="23"/>
      <c r="E8786" s="23"/>
      <c r="F8786" s="23"/>
      <c r="G8786" s="23"/>
      <c r="H8786" s="24"/>
      <c r="I8786" s="24"/>
      <c r="J8786" s="24"/>
    </row>
    <row r="8787" spans="3:10" x14ac:dyDescent="0.25">
      <c r="C8787" s="23"/>
      <c r="D8787" s="23"/>
      <c r="E8787" s="23"/>
      <c r="F8787" s="23"/>
      <c r="G8787" s="23"/>
      <c r="H8787" s="24"/>
      <c r="I8787" s="24"/>
      <c r="J8787" s="24"/>
    </row>
    <row r="8788" spans="3:10" x14ac:dyDescent="0.25">
      <c r="C8788" s="23"/>
      <c r="D8788" s="23"/>
      <c r="E8788" s="23"/>
      <c r="F8788" s="23"/>
      <c r="G8788" s="23"/>
      <c r="H8788" s="24"/>
      <c r="I8788" s="24"/>
      <c r="J8788" s="24"/>
    </row>
    <row r="8789" spans="3:10" x14ac:dyDescent="0.25">
      <c r="C8789" s="23"/>
      <c r="D8789" s="23"/>
      <c r="E8789" s="23"/>
      <c r="F8789" s="23"/>
      <c r="G8789" s="23"/>
      <c r="H8789" s="24"/>
      <c r="I8789" s="24"/>
      <c r="J8789" s="24"/>
    </row>
    <row r="8790" spans="3:10" x14ac:dyDescent="0.25">
      <c r="C8790" s="23"/>
      <c r="D8790" s="23"/>
      <c r="E8790" s="23"/>
      <c r="F8790" s="23"/>
      <c r="G8790" s="23"/>
      <c r="H8790" s="24"/>
      <c r="I8790" s="24"/>
      <c r="J8790" s="24"/>
    </row>
    <row r="8791" spans="3:10" x14ac:dyDescent="0.25">
      <c r="C8791" s="23"/>
      <c r="D8791" s="23"/>
      <c r="E8791" s="23"/>
      <c r="F8791" s="23"/>
      <c r="G8791" s="23"/>
      <c r="H8791" s="24"/>
      <c r="I8791" s="24"/>
      <c r="J8791" s="24"/>
    </row>
    <row r="8792" spans="3:10" x14ac:dyDescent="0.25">
      <c r="C8792" s="23"/>
      <c r="D8792" s="23"/>
      <c r="E8792" s="23"/>
      <c r="F8792" s="23"/>
      <c r="G8792" s="23"/>
      <c r="H8792" s="24"/>
      <c r="I8792" s="24"/>
      <c r="J8792" s="24"/>
    </row>
    <row r="8793" spans="3:10" x14ac:dyDescent="0.25">
      <c r="C8793" s="23"/>
      <c r="D8793" s="23"/>
      <c r="E8793" s="23"/>
      <c r="F8793" s="23"/>
      <c r="G8793" s="23"/>
      <c r="H8793" s="24"/>
      <c r="I8793" s="24"/>
      <c r="J8793" s="24"/>
    </row>
    <row r="8794" spans="3:10" x14ac:dyDescent="0.25">
      <c r="C8794" s="23"/>
      <c r="D8794" s="23"/>
      <c r="E8794" s="23"/>
      <c r="F8794" s="23"/>
      <c r="G8794" s="23"/>
      <c r="H8794" s="24"/>
      <c r="I8794" s="24"/>
      <c r="J8794" s="24"/>
    </row>
    <row r="8795" spans="3:10" x14ac:dyDescent="0.25">
      <c r="C8795" s="23"/>
      <c r="D8795" s="23"/>
      <c r="E8795" s="23"/>
      <c r="F8795" s="23"/>
      <c r="G8795" s="23"/>
      <c r="H8795" s="24"/>
      <c r="I8795" s="24"/>
      <c r="J8795" s="24"/>
    </row>
    <row r="8796" spans="3:10" x14ac:dyDescent="0.25">
      <c r="C8796" s="23"/>
      <c r="D8796" s="23"/>
      <c r="E8796" s="23"/>
      <c r="F8796" s="23"/>
      <c r="G8796" s="23"/>
      <c r="H8796" s="24"/>
      <c r="I8796" s="24"/>
      <c r="J8796" s="24"/>
    </row>
    <row r="8797" spans="3:10" x14ac:dyDescent="0.25">
      <c r="C8797" s="23"/>
      <c r="D8797" s="23"/>
      <c r="E8797" s="23"/>
      <c r="F8797" s="23"/>
      <c r="G8797" s="23"/>
      <c r="H8797" s="24"/>
      <c r="I8797" s="24"/>
      <c r="J8797" s="24"/>
    </row>
    <row r="8798" spans="3:10" x14ac:dyDescent="0.25">
      <c r="C8798" s="23"/>
      <c r="D8798" s="23"/>
      <c r="E8798" s="23"/>
      <c r="F8798" s="23"/>
      <c r="G8798" s="23"/>
      <c r="H8798" s="24"/>
      <c r="I8798" s="24"/>
      <c r="J8798" s="24"/>
    </row>
    <row r="8799" spans="3:10" x14ac:dyDescent="0.25">
      <c r="C8799" s="23"/>
      <c r="D8799" s="23"/>
      <c r="E8799" s="23"/>
      <c r="F8799" s="23"/>
      <c r="G8799" s="23"/>
      <c r="H8799" s="24"/>
      <c r="I8799" s="24"/>
      <c r="J8799" s="24"/>
    </row>
    <row r="8800" spans="3:10" x14ac:dyDescent="0.25">
      <c r="C8800" s="23"/>
      <c r="D8800" s="23"/>
      <c r="E8800" s="23"/>
      <c r="F8800" s="23"/>
      <c r="G8800" s="23"/>
      <c r="H8800" s="24"/>
      <c r="I8800" s="24"/>
      <c r="J8800" s="24"/>
    </row>
    <row r="8801" spans="3:10" x14ac:dyDescent="0.25">
      <c r="C8801" s="23"/>
      <c r="D8801" s="23"/>
      <c r="E8801" s="23"/>
      <c r="F8801" s="23"/>
      <c r="G8801" s="23"/>
      <c r="H8801" s="24"/>
      <c r="I8801" s="24"/>
      <c r="J8801" s="24"/>
    </row>
    <row r="8802" spans="3:10" x14ac:dyDescent="0.25">
      <c r="C8802" s="23"/>
      <c r="D8802" s="23"/>
      <c r="E8802" s="23"/>
      <c r="F8802" s="23"/>
      <c r="G8802" s="23"/>
      <c r="H8802" s="24"/>
      <c r="I8802" s="24"/>
      <c r="J8802" s="24"/>
    </row>
    <row r="8803" spans="3:10" x14ac:dyDescent="0.25">
      <c r="C8803" s="23"/>
      <c r="D8803" s="23"/>
      <c r="E8803" s="23"/>
      <c r="F8803" s="23"/>
      <c r="G8803" s="23"/>
      <c r="H8803" s="24"/>
      <c r="I8803" s="24"/>
      <c r="J8803" s="24"/>
    </row>
    <row r="8804" spans="3:10" x14ac:dyDescent="0.25">
      <c r="C8804" s="23"/>
      <c r="D8804" s="23"/>
      <c r="E8804" s="23"/>
      <c r="F8804" s="23"/>
      <c r="G8804" s="23"/>
      <c r="H8804" s="24"/>
      <c r="I8804" s="24"/>
      <c r="J8804" s="24"/>
    </row>
    <row r="8805" spans="3:10" x14ac:dyDescent="0.25">
      <c r="C8805" s="23"/>
      <c r="D8805" s="23"/>
      <c r="E8805" s="23"/>
      <c r="F8805" s="23"/>
      <c r="G8805" s="23"/>
      <c r="H8805" s="24"/>
      <c r="I8805" s="24"/>
      <c r="J8805" s="24"/>
    </row>
    <row r="8806" spans="3:10" x14ac:dyDescent="0.25">
      <c r="C8806" s="23"/>
      <c r="D8806" s="23"/>
      <c r="E8806" s="23"/>
      <c r="F8806" s="23"/>
      <c r="G8806" s="23"/>
      <c r="H8806" s="24"/>
      <c r="I8806" s="24"/>
      <c r="J8806" s="24"/>
    </row>
    <row r="8807" spans="3:10" x14ac:dyDescent="0.25">
      <c r="C8807" s="23"/>
      <c r="D8807" s="23"/>
      <c r="E8807" s="23"/>
      <c r="F8807" s="23"/>
      <c r="G8807" s="23"/>
      <c r="H8807" s="24"/>
      <c r="I8807" s="24"/>
      <c r="J8807" s="24"/>
    </row>
    <row r="8808" spans="3:10" x14ac:dyDescent="0.25">
      <c r="C8808" s="23"/>
      <c r="D8808" s="23"/>
      <c r="E8808" s="23"/>
      <c r="F8808" s="23"/>
      <c r="G8808" s="23"/>
      <c r="H8808" s="24"/>
      <c r="I8808" s="24"/>
      <c r="J8808" s="24"/>
    </row>
    <row r="8809" spans="3:10" x14ac:dyDescent="0.25">
      <c r="C8809" s="23"/>
      <c r="D8809" s="23"/>
      <c r="E8809" s="23"/>
      <c r="F8809" s="23"/>
      <c r="G8809" s="23"/>
      <c r="H8809" s="24"/>
      <c r="I8809" s="24"/>
      <c r="J8809" s="24"/>
    </row>
    <row r="8810" spans="3:10" x14ac:dyDescent="0.25">
      <c r="C8810" s="23"/>
      <c r="D8810" s="23"/>
      <c r="E8810" s="23"/>
      <c r="F8810" s="23"/>
      <c r="G8810" s="23"/>
      <c r="H8810" s="24"/>
      <c r="I8810" s="24"/>
      <c r="J8810" s="24"/>
    </row>
    <row r="8811" spans="3:10" x14ac:dyDescent="0.25">
      <c r="C8811" s="23"/>
      <c r="D8811" s="23"/>
      <c r="E8811" s="23"/>
      <c r="F8811" s="23"/>
      <c r="G8811" s="23"/>
      <c r="H8811" s="24"/>
      <c r="I8811" s="24"/>
      <c r="J8811" s="24"/>
    </row>
    <row r="8812" spans="3:10" x14ac:dyDescent="0.25">
      <c r="C8812" s="23"/>
      <c r="D8812" s="23"/>
      <c r="E8812" s="23"/>
      <c r="F8812" s="23"/>
      <c r="G8812" s="23"/>
      <c r="H8812" s="24"/>
      <c r="I8812" s="24"/>
      <c r="J8812" s="24"/>
    </row>
    <row r="8813" spans="3:10" x14ac:dyDescent="0.25">
      <c r="C8813" s="23"/>
      <c r="D8813" s="23"/>
      <c r="E8813" s="23"/>
      <c r="F8813" s="23"/>
      <c r="G8813" s="23"/>
      <c r="H8813" s="24"/>
      <c r="I8813" s="24"/>
      <c r="J8813" s="24"/>
    </row>
    <row r="8814" spans="3:10" x14ac:dyDescent="0.25">
      <c r="C8814" s="23"/>
      <c r="D8814" s="23"/>
      <c r="E8814" s="23"/>
      <c r="F8814" s="23"/>
      <c r="G8814" s="23"/>
      <c r="H8814" s="24"/>
      <c r="I8814" s="24"/>
      <c r="J8814" s="24"/>
    </row>
    <row r="8815" spans="3:10" x14ac:dyDescent="0.25">
      <c r="C8815" s="23"/>
      <c r="D8815" s="23"/>
      <c r="E8815" s="23"/>
      <c r="F8815" s="23"/>
      <c r="G8815" s="23"/>
      <c r="H8815" s="24"/>
      <c r="I8815" s="24"/>
      <c r="J8815" s="24"/>
    </row>
    <row r="8816" spans="3:10" x14ac:dyDescent="0.25">
      <c r="C8816" s="23"/>
      <c r="D8816" s="23"/>
      <c r="E8816" s="23"/>
      <c r="F8816" s="23"/>
      <c r="G8816" s="23"/>
      <c r="H8816" s="24"/>
      <c r="I8816" s="24"/>
      <c r="J8816" s="24"/>
    </row>
    <row r="8817" spans="3:10" x14ac:dyDescent="0.25">
      <c r="C8817" s="23"/>
      <c r="D8817" s="23"/>
      <c r="E8817" s="23"/>
      <c r="F8817" s="23"/>
      <c r="G8817" s="23"/>
      <c r="H8817" s="24"/>
      <c r="I8817" s="24"/>
      <c r="J8817" s="24"/>
    </row>
    <row r="8818" spans="3:10" x14ac:dyDescent="0.25">
      <c r="C8818" s="23"/>
      <c r="D8818" s="23"/>
      <c r="E8818" s="23"/>
      <c r="F8818" s="23"/>
      <c r="G8818" s="23"/>
      <c r="H8818" s="24"/>
      <c r="I8818" s="24"/>
      <c r="J8818" s="24"/>
    </row>
    <row r="8819" spans="3:10" x14ac:dyDescent="0.25">
      <c r="C8819" s="23"/>
      <c r="D8819" s="23"/>
      <c r="E8819" s="23"/>
      <c r="F8819" s="23"/>
      <c r="G8819" s="23"/>
      <c r="H8819" s="24"/>
      <c r="I8819" s="24"/>
      <c r="J8819" s="24"/>
    </row>
    <row r="8820" spans="3:10" x14ac:dyDescent="0.25">
      <c r="C8820" s="23"/>
      <c r="D8820" s="23"/>
      <c r="E8820" s="23"/>
      <c r="F8820" s="23"/>
      <c r="G8820" s="23"/>
      <c r="H8820" s="24"/>
      <c r="I8820" s="24"/>
      <c r="J8820" s="24"/>
    </row>
    <row r="8821" spans="3:10" x14ac:dyDescent="0.25">
      <c r="C8821" s="23"/>
      <c r="D8821" s="23"/>
      <c r="E8821" s="23"/>
      <c r="F8821" s="23"/>
      <c r="G8821" s="23"/>
      <c r="H8821" s="24"/>
      <c r="I8821" s="24"/>
      <c r="J8821" s="24"/>
    </row>
    <row r="8822" spans="3:10" x14ac:dyDescent="0.25">
      <c r="C8822" s="23"/>
      <c r="D8822" s="23"/>
      <c r="E8822" s="23"/>
      <c r="F8822" s="23"/>
      <c r="G8822" s="23"/>
      <c r="H8822" s="24"/>
      <c r="I8822" s="24"/>
      <c r="J8822" s="24"/>
    </row>
    <row r="8823" spans="3:10" x14ac:dyDescent="0.25">
      <c r="C8823" s="23"/>
      <c r="D8823" s="23"/>
      <c r="E8823" s="23"/>
      <c r="F8823" s="23"/>
      <c r="G8823" s="23"/>
      <c r="H8823" s="24"/>
      <c r="I8823" s="24"/>
      <c r="J8823" s="24"/>
    </row>
    <row r="8824" spans="3:10" x14ac:dyDescent="0.25">
      <c r="C8824" s="23"/>
      <c r="D8824" s="23"/>
      <c r="E8824" s="23"/>
      <c r="F8824" s="23"/>
      <c r="G8824" s="23"/>
      <c r="H8824" s="24"/>
      <c r="I8824" s="24"/>
      <c r="J8824" s="24"/>
    </row>
    <row r="8825" spans="3:10" x14ac:dyDescent="0.25">
      <c r="C8825" s="23"/>
      <c r="D8825" s="23"/>
      <c r="E8825" s="23"/>
      <c r="F8825" s="23"/>
      <c r="G8825" s="23"/>
      <c r="H8825" s="24"/>
      <c r="I8825" s="24"/>
      <c r="J8825" s="24"/>
    </row>
    <row r="8826" spans="3:10" x14ac:dyDescent="0.25">
      <c r="C8826" s="23"/>
      <c r="D8826" s="23"/>
      <c r="E8826" s="23"/>
      <c r="F8826" s="23"/>
      <c r="G8826" s="23"/>
      <c r="H8826" s="24"/>
      <c r="I8826" s="24"/>
      <c r="J8826" s="24"/>
    </row>
    <row r="8827" spans="3:10" x14ac:dyDescent="0.25">
      <c r="C8827" s="23"/>
      <c r="D8827" s="23"/>
      <c r="E8827" s="23"/>
      <c r="F8827" s="23"/>
      <c r="G8827" s="23"/>
      <c r="H8827" s="24"/>
      <c r="I8827" s="24"/>
      <c r="J8827" s="24"/>
    </row>
    <row r="8828" spans="3:10" x14ac:dyDescent="0.25">
      <c r="C8828" s="23"/>
      <c r="D8828" s="23"/>
      <c r="E8828" s="23"/>
      <c r="F8828" s="23"/>
      <c r="G8828" s="23"/>
      <c r="H8828" s="24"/>
      <c r="I8828" s="24"/>
      <c r="J8828" s="24"/>
    </row>
    <row r="8829" spans="3:10" x14ac:dyDescent="0.25">
      <c r="C8829" s="23"/>
      <c r="D8829" s="23"/>
      <c r="E8829" s="23"/>
      <c r="F8829" s="23"/>
      <c r="G8829" s="23"/>
      <c r="H8829" s="24"/>
      <c r="I8829" s="24"/>
      <c r="J8829" s="24"/>
    </row>
    <row r="8830" spans="3:10" x14ac:dyDescent="0.25">
      <c r="C8830" s="23"/>
      <c r="D8830" s="23"/>
      <c r="E8830" s="23"/>
      <c r="F8830" s="23"/>
      <c r="G8830" s="23"/>
      <c r="H8830" s="24"/>
      <c r="I8830" s="24"/>
      <c r="J8830" s="24"/>
    </row>
    <row r="8831" spans="3:10" x14ac:dyDescent="0.25">
      <c r="C8831" s="23"/>
      <c r="D8831" s="23"/>
      <c r="E8831" s="23"/>
      <c r="F8831" s="23"/>
      <c r="G8831" s="23"/>
      <c r="H8831" s="24"/>
      <c r="I8831" s="24"/>
      <c r="J8831" s="24"/>
    </row>
    <row r="8832" spans="3:10" x14ac:dyDescent="0.25">
      <c r="C8832" s="23"/>
      <c r="D8832" s="23"/>
      <c r="E8832" s="23"/>
      <c r="F8832" s="23"/>
      <c r="G8832" s="23"/>
      <c r="H8832" s="24"/>
      <c r="I8832" s="24"/>
      <c r="J8832" s="24"/>
    </row>
    <row r="8833" spans="3:10" x14ac:dyDescent="0.25">
      <c r="C8833" s="23"/>
      <c r="D8833" s="23"/>
      <c r="E8833" s="23"/>
      <c r="F8833" s="23"/>
      <c r="G8833" s="23"/>
      <c r="H8833" s="24"/>
      <c r="I8833" s="24"/>
      <c r="J8833" s="24"/>
    </row>
    <row r="8834" spans="3:10" x14ac:dyDescent="0.25">
      <c r="C8834" s="23"/>
      <c r="D8834" s="23"/>
      <c r="E8834" s="23"/>
      <c r="F8834" s="23"/>
      <c r="G8834" s="23"/>
      <c r="H8834" s="24"/>
      <c r="I8834" s="24"/>
      <c r="J8834" s="24"/>
    </row>
    <row r="8835" spans="3:10" x14ac:dyDescent="0.25">
      <c r="C8835" s="23"/>
      <c r="D8835" s="23"/>
      <c r="E8835" s="23"/>
      <c r="F8835" s="23"/>
      <c r="G8835" s="23"/>
      <c r="H8835" s="24"/>
      <c r="I8835" s="24"/>
      <c r="J8835" s="24"/>
    </row>
    <row r="8836" spans="3:10" x14ac:dyDescent="0.25">
      <c r="C8836" s="23"/>
      <c r="D8836" s="23"/>
      <c r="E8836" s="23"/>
      <c r="F8836" s="23"/>
      <c r="G8836" s="23"/>
      <c r="H8836" s="24"/>
      <c r="I8836" s="24"/>
      <c r="J8836" s="24"/>
    </row>
    <row r="8837" spans="3:10" x14ac:dyDescent="0.25">
      <c r="C8837" s="23"/>
      <c r="D8837" s="23"/>
      <c r="E8837" s="23"/>
      <c r="F8837" s="23"/>
      <c r="G8837" s="23"/>
      <c r="H8837" s="24"/>
      <c r="I8837" s="24"/>
      <c r="J8837" s="24"/>
    </row>
    <row r="8838" spans="3:10" x14ac:dyDescent="0.25">
      <c r="C8838" s="23"/>
      <c r="D8838" s="23"/>
      <c r="E8838" s="23"/>
      <c r="F8838" s="23"/>
      <c r="G8838" s="23"/>
      <c r="H8838" s="24"/>
      <c r="I8838" s="24"/>
      <c r="J8838" s="24"/>
    </row>
    <row r="8839" spans="3:10" x14ac:dyDescent="0.25">
      <c r="C8839" s="23"/>
      <c r="D8839" s="23"/>
      <c r="E8839" s="23"/>
      <c r="F8839" s="23"/>
      <c r="G8839" s="23"/>
      <c r="H8839" s="24"/>
      <c r="I8839" s="24"/>
      <c r="J8839" s="24"/>
    </row>
    <row r="8840" spans="3:10" x14ac:dyDescent="0.25">
      <c r="C8840" s="23"/>
      <c r="D8840" s="23"/>
      <c r="E8840" s="23"/>
      <c r="F8840" s="23"/>
      <c r="G8840" s="23"/>
      <c r="H8840" s="24"/>
      <c r="I8840" s="24"/>
      <c r="J8840" s="24"/>
    </row>
    <row r="8841" spans="3:10" x14ac:dyDescent="0.25">
      <c r="C8841" s="23"/>
      <c r="D8841" s="23"/>
      <c r="E8841" s="23"/>
      <c r="F8841" s="23"/>
      <c r="G8841" s="23"/>
      <c r="H8841" s="24"/>
      <c r="I8841" s="24"/>
      <c r="J8841" s="24"/>
    </row>
    <row r="8842" spans="3:10" x14ac:dyDescent="0.25">
      <c r="C8842" s="23"/>
      <c r="D8842" s="23"/>
      <c r="E8842" s="23"/>
      <c r="F8842" s="23"/>
      <c r="G8842" s="23"/>
      <c r="H8842" s="24"/>
      <c r="I8842" s="24"/>
      <c r="J8842" s="24"/>
    </row>
    <row r="8843" spans="3:10" x14ac:dyDescent="0.25">
      <c r="C8843" s="23"/>
      <c r="D8843" s="23"/>
      <c r="E8843" s="23"/>
      <c r="F8843" s="23"/>
      <c r="G8843" s="23"/>
      <c r="H8843" s="24"/>
      <c r="I8843" s="24"/>
      <c r="J8843" s="24"/>
    </row>
    <row r="8844" spans="3:10" x14ac:dyDescent="0.25">
      <c r="C8844" s="23"/>
      <c r="D8844" s="23"/>
      <c r="E8844" s="23"/>
      <c r="F8844" s="23"/>
      <c r="G8844" s="23"/>
      <c r="H8844" s="24"/>
      <c r="I8844" s="24"/>
      <c r="J8844" s="24"/>
    </row>
    <row r="8845" spans="3:10" x14ac:dyDescent="0.25">
      <c r="C8845" s="23"/>
      <c r="D8845" s="23"/>
      <c r="E8845" s="23"/>
      <c r="F8845" s="23"/>
      <c r="G8845" s="23"/>
      <c r="H8845" s="24"/>
      <c r="I8845" s="24"/>
      <c r="J8845" s="24"/>
    </row>
    <row r="8846" spans="3:10" x14ac:dyDescent="0.25">
      <c r="C8846" s="23"/>
      <c r="D8846" s="23"/>
      <c r="E8846" s="23"/>
      <c r="F8846" s="23"/>
      <c r="G8846" s="23"/>
      <c r="H8846" s="24"/>
      <c r="I8846" s="24"/>
      <c r="J8846" s="24"/>
    </row>
    <row r="8847" spans="3:10" x14ac:dyDescent="0.25">
      <c r="C8847" s="23"/>
      <c r="D8847" s="23"/>
      <c r="E8847" s="23"/>
      <c r="F8847" s="23"/>
      <c r="G8847" s="23"/>
      <c r="H8847" s="24"/>
      <c r="I8847" s="24"/>
      <c r="J8847" s="24"/>
    </row>
    <row r="8848" spans="3:10" x14ac:dyDescent="0.25">
      <c r="C8848" s="23"/>
      <c r="D8848" s="23"/>
      <c r="E8848" s="23"/>
      <c r="F8848" s="23"/>
      <c r="G8848" s="23"/>
      <c r="H8848" s="24"/>
      <c r="I8848" s="24"/>
      <c r="J8848" s="24"/>
    </row>
    <row r="8849" spans="3:10" x14ac:dyDescent="0.25">
      <c r="C8849" s="23"/>
      <c r="D8849" s="23"/>
      <c r="E8849" s="23"/>
      <c r="F8849" s="23"/>
      <c r="G8849" s="23"/>
      <c r="H8849" s="24"/>
      <c r="I8849" s="24"/>
      <c r="J8849" s="24"/>
    </row>
    <row r="8850" spans="3:10" x14ac:dyDescent="0.25">
      <c r="C8850" s="23"/>
      <c r="D8850" s="23"/>
      <c r="E8850" s="23"/>
      <c r="F8850" s="23"/>
      <c r="G8850" s="23"/>
      <c r="H8850" s="24"/>
      <c r="I8850" s="24"/>
      <c r="J8850" s="24"/>
    </row>
    <row r="8851" spans="3:10" x14ac:dyDescent="0.25">
      <c r="C8851" s="23"/>
      <c r="D8851" s="23"/>
      <c r="E8851" s="23"/>
      <c r="F8851" s="23"/>
      <c r="G8851" s="23"/>
      <c r="H8851" s="24"/>
      <c r="I8851" s="24"/>
      <c r="J8851" s="24"/>
    </row>
    <row r="8852" spans="3:10" x14ac:dyDescent="0.25">
      <c r="C8852" s="23"/>
      <c r="D8852" s="23"/>
      <c r="E8852" s="23"/>
      <c r="F8852" s="23"/>
      <c r="G8852" s="23"/>
      <c r="H8852" s="24"/>
      <c r="I8852" s="24"/>
      <c r="J8852" s="24"/>
    </row>
    <row r="8853" spans="3:10" x14ac:dyDescent="0.25">
      <c r="C8853" s="23"/>
      <c r="D8853" s="23"/>
      <c r="E8853" s="23"/>
      <c r="F8853" s="23"/>
      <c r="G8853" s="23"/>
      <c r="H8853" s="24"/>
      <c r="I8853" s="24"/>
      <c r="J8853" s="24"/>
    </row>
    <row r="8854" spans="3:10" x14ac:dyDescent="0.25">
      <c r="C8854" s="23"/>
      <c r="D8854" s="23"/>
      <c r="E8854" s="23"/>
      <c r="F8854" s="23"/>
      <c r="G8854" s="23"/>
      <c r="H8854" s="24"/>
      <c r="I8854" s="24"/>
      <c r="J8854" s="24"/>
    </row>
    <row r="8855" spans="3:10" x14ac:dyDescent="0.25">
      <c r="C8855" s="23"/>
      <c r="D8855" s="23"/>
      <c r="E8855" s="23"/>
      <c r="F8855" s="23"/>
      <c r="G8855" s="23"/>
      <c r="H8855" s="24"/>
      <c r="I8855" s="24"/>
      <c r="J8855" s="24"/>
    </row>
    <row r="8856" spans="3:10" x14ac:dyDescent="0.25">
      <c r="C8856" s="23"/>
      <c r="D8856" s="23"/>
      <c r="E8856" s="23"/>
      <c r="F8856" s="23"/>
      <c r="G8856" s="23"/>
      <c r="H8856" s="24"/>
      <c r="I8856" s="24"/>
      <c r="J8856" s="24"/>
    </row>
    <row r="8857" spans="3:10" x14ac:dyDescent="0.25">
      <c r="C8857" s="23"/>
      <c r="D8857" s="23"/>
      <c r="E8857" s="23"/>
      <c r="F8857" s="23"/>
      <c r="G8857" s="23"/>
      <c r="H8857" s="24"/>
      <c r="I8857" s="24"/>
      <c r="J8857" s="24"/>
    </row>
    <row r="8858" spans="3:10" x14ac:dyDescent="0.25">
      <c r="C8858" s="23"/>
      <c r="D8858" s="23"/>
      <c r="E8858" s="23"/>
      <c r="F8858" s="23"/>
      <c r="G8858" s="23"/>
      <c r="H8858" s="24"/>
      <c r="I8858" s="24"/>
      <c r="J8858" s="24"/>
    </row>
    <row r="8859" spans="3:10" x14ac:dyDescent="0.25">
      <c r="C8859" s="23"/>
      <c r="D8859" s="23"/>
      <c r="E8859" s="23"/>
      <c r="F8859" s="23"/>
      <c r="G8859" s="23"/>
      <c r="H8859" s="24"/>
      <c r="I8859" s="24"/>
      <c r="J8859" s="24"/>
    </row>
    <row r="8860" spans="3:10" x14ac:dyDescent="0.25">
      <c r="C8860" s="23"/>
      <c r="D8860" s="23"/>
      <c r="E8860" s="23"/>
      <c r="F8860" s="23"/>
      <c r="G8860" s="23"/>
      <c r="H8860" s="24"/>
      <c r="I8860" s="24"/>
      <c r="J8860" s="24"/>
    </row>
    <row r="8861" spans="3:10" x14ac:dyDescent="0.25">
      <c r="C8861" s="23"/>
      <c r="D8861" s="23"/>
      <c r="E8861" s="23"/>
      <c r="F8861" s="23"/>
      <c r="G8861" s="23"/>
      <c r="H8861" s="24"/>
      <c r="I8861" s="24"/>
      <c r="J8861" s="24"/>
    </row>
    <row r="8862" spans="3:10" x14ac:dyDescent="0.25">
      <c r="C8862" s="23"/>
      <c r="D8862" s="23"/>
      <c r="E8862" s="23"/>
      <c r="F8862" s="23"/>
      <c r="G8862" s="23"/>
      <c r="H8862" s="24"/>
      <c r="I8862" s="24"/>
      <c r="J8862" s="24"/>
    </row>
    <row r="8863" spans="3:10" x14ac:dyDescent="0.25">
      <c r="C8863" s="23"/>
      <c r="D8863" s="23"/>
      <c r="E8863" s="23"/>
      <c r="F8863" s="23"/>
      <c r="G8863" s="23"/>
      <c r="H8863" s="24"/>
      <c r="I8863" s="24"/>
      <c r="J8863" s="24"/>
    </row>
    <row r="8864" spans="3:10" x14ac:dyDescent="0.25">
      <c r="C8864" s="23"/>
      <c r="D8864" s="23"/>
      <c r="E8864" s="23"/>
      <c r="F8864" s="23"/>
      <c r="G8864" s="23"/>
      <c r="H8864" s="24"/>
      <c r="I8864" s="24"/>
      <c r="J8864" s="24"/>
    </row>
    <row r="8865" spans="3:10" x14ac:dyDescent="0.25">
      <c r="C8865" s="23"/>
      <c r="D8865" s="23"/>
      <c r="E8865" s="23"/>
      <c r="F8865" s="23"/>
      <c r="G8865" s="23"/>
      <c r="H8865" s="24"/>
      <c r="I8865" s="24"/>
      <c r="J8865" s="24"/>
    </row>
    <row r="8866" spans="3:10" x14ac:dyDescent="0.25">
      <c r="C8866" s="23"/>
      <c r="D8866" s="23"/>
      <c r="E8866" s="23"/>
      <c r="F8866" s="23"/>
      <c r="G8866" s="23"/>
      <c r="H8866" s="24"/>
      <c r="I8866" s="24"/>
      <c r="J8866" s="24"/>
    </row>
    <row r="8867" spans="3:10" x14ac:dyDescent="0.25">
      <c r="C8867" s="23"/>
      <c r="D8867" s="23"/>
      <c r="E8867" s="23"/>
      <c r="F8867" s="23"/>
      <c r="G8867" s="23"/>
      <c r="H8867" s="24"/>
      <c r="I8867" s="24"/>
      <c r="J8867" s="24"/>
    </row>
    <row r="8868" spans="3:10" x14ac:dyDescent="0.25">
      <c r="C8868" s="23"/>
      <c r="D8868" s="23"/>
      <c r="E8868" s="23"/>
      <c r="F8868" s="23"/>
      <c r="G8868" s="23"/>
      <c r="H8868" s="24"/>
      <c r="I8868" s="24"/>
      <c r="J8868" s="24"/>
    </row>
    <row r="8869" spans="3:10" x14ac:dyDescent="0.25">
      <c r="C8869" s="23"/>
      <c r="D8869" s="23"/>
      <c r="E8869" s="23"/>
      <c r="F8869" s="23"/>
      <c r="G8869" s="23"/>
      <c r="H8869" s="24"/>
      <c r="I8869" s="24"/>
      <c r="J8869" s="24"/>
    </row>
    <row r="8870" spans="3:10" x14ac:dyDescent="0.25">
      <c r="C8870" s="23"/>
      <c r="D8870" s="23"/>
      <c r="E8870" s="23"/>
      <c r="F8870" s="23"/>
      <c r="G8870" s="23"/>
      <c r="H8870" s="24"/>
      <c r="I8870" s="24"/>
      <c r="J8870" s="24"/>
    </row>
    <row r="8871" spans="3:10" x14ac:dyDescent="0.25">
      <c r="C8871" s="23"/>
      <c r="D8871" s="23"/>
      <c r="E8871" s="23"/>
      <c r="F8871" s="23"/>
      <c r="G8871" s="23"/>
      <c r="H8871" s="24"/>
      <c r="I8871" s="24"/>
      <c r="J8871" s="24"/>
    </row>
    <row r="8872" spans="3:10" x14ac:dyDescent="0.25">
      <c r="C8872" s="23"/>
      <c r="D8872" s="23"/>
      <c r="E8872" s="23"/>
      <c r="F8872" s="23"/>
      <c r="G8872" s="23"/>
      <c r="H8872" s="24"/>
      <c r="I8872" s="24"/>
      <c r="J8872" s="24"/>
    </row>
    <row r="8873" spans="3:10" x14ac:dyDescent="0.25">
      <c r="C8873" s="23"/>
      <c r="D8873" s="23"/>
      <c r="E8873" s="23"/>
      <c r="F8873" s="23"/>
      <c r="G8873" s="23"/>
      <c r="H8873" s="24"/>
      <c r="I8873" s="24"/>
      <c r="J8873" s="24"/>
    </row>
    <row r="8874" spans="3:10" x14ac:dyDescent="0.25">
      <c r="C8874" s="23"/>
      <c r="D8874" s="23"/>
      <c r="E8874" s="23"/>
      <c r="F8874" s="23"/>
      <c r="G8874" s="23"/>
      <c r="H8874" s="24"/>
      <c r="I8874" s="24"/>
      <c r="J8874" s="24"/>
    </row>
    <row r="8875" spans="3:10" x14ac:dyDescent="0.25">
      <c r="C8875" s="23"/>
      <c r="D8875" s="23"/>
      <c r="E8875" s="23"/>
      <c r="F8875" s="23"/>
      <c r="G8875" s="23"/>
      <c r="H8875" s="24"/>
      <c r="I8875" s="24"/>
      <c r="J8875" s="24"/>
    </row>
    <row r="8876" spans="3:10" x14ac:dyDescent="0.25">
      <c r="C8876" s="23"/>
      <c r="D8876" s="23"/>
      <c r="E8876" s="23"/>
      <c r="F8876" s="23"/>
      <c r="G8876" s="23"/>
      <c r="H8876" s="24"/>
      <c r="I8876" s="24"/>
      <c r="J8876" s="24"/>
    </row>
    <row r="8877" spans="3:10" x14ac:dyDescent="0.25">
      <c r="C8877" s="23"/>
      <c r="D8877" s="23"/>
      <c r="E8877" s="23"/>
      <c r="F8877" s="23"/>
      <c r="G8877" s="23"/>
      <c r="H8877" s="24"/>
      <c r="I8877" s="24"/>
      <c r="J8877" s="24"/>
    </row>
    <row r="8878" spans="3:10" x14ac:dyDescent="0.25">
      <c r="C8878" s="23"/>
      <c r="D8878" s="23"/>
      <c r="E8878" s="23"/>
      <c r="F8878" s="23"/>
      <c r="G8878" s="23"/>
      <c r="H8878" s="24"/>
      <c r="I8878" s="24"/>
      <c r="J8878" s="24"/>
    </row>
    <row r="8879" spans="3:10" x14ac:dyDescent="0.25">
      <c r="C8879" s="23"/>
      <c r="D8879" s="23"/>
      <c r="E8879" s="23"/>
      <c r="F8879" s="23"/>
      <c r="G8879" s="23"/>
      <c r="H8879" s="24"/>
      <c r="I8879" s="24"/>
      <c r="J8879" s="24"/>
    </row>
    <row r="8880" spans="3:10" x14ac:dyDescent="0.25">
      <c r="C8880" s="23"/>
      <c r="D8880" s="23"/>
      <c r="E8880" s="23"/>
      <c r="F8880" s="23"/>
      <c r="G8880" s="23"/>
      <c r="H8880" s="24"/>
      <c r="I8880" s="24"/>
      <c r="J8880" s="24"/>
    </row>
    <row r="8881" spans="3:10" x14ac:dyDescent="0.25">
      <c r="C8881" s="23"/>
      <c r="D8881" s="23"/>
      <c r="E8881" s="23"/>
      <c r="F8881" s="23"/>
      <c r="G8881" s="23"/>
      <c r="H8881" s="24"/>
      <c r="I8881" s="24"/>
      <c r="J8881" s="24"/>
    </row>
    <row r="8882" spans="3:10" x14ac:dyDescent="0.25">
      <c r="C8882" s="23"/>
      <c r="D8882" s="23"/>
      <c r="E8882" s="23"/>
      <c r="F8882" s="23"/>
      <c r="G8882" s="23"/>
      <c r="H8882" s="24"/>
      <c r="I8882" s="24"/>
      <c r="J8882" s="24"/>
    </row>
    <row r="8883" spans="3:10" x14ac:dyDescent="0.25">
      <c r="C8883" s="23"/>
      <c r="D8883" s="23"/>
      <c r="E8883" s="23"/>
      <c r="F8883" s="23"/>
      <c r="G8883" s="23"/>
      <c r="H8883" s="24"/>
      <c r="I8883" s="24"/>
      <c r="J8883" s="24"/>
    </row>
    <row r="8884" spans="3:10" x14ac:dyDescent="0.25">
      <c r="C8884" s="23"/>
      <c r="D8884" s="23"/>
      <c r="E8884" s="23"/>
      <c r="F8884" s="23"/>
      <c r="G8884" s="23"/>
      <c r="H8884" s="24"/>
      <c r="I8884" s="24"/>
      <c r="J8884" s="24"/>
    </row>
    <row r="8885" spans="3:10" x14ac:dyDescent="0.25">
      <c r="C8885" s="23"/>
      <c r="D8885" s="23"/>
      <c r="E8885" s="23"/>
      <c r="F8885" s="23"/>
      <c r="G8885" s="23"/>
      <c r="H8885" s="24"/>
      <c r="I8885" s="24"/>
      <c r="J8885" s="24"/>
    </row>
    <row r="8886" spans="3:10" x14ac:dyDescent="0.25">
      <c r="C8886" s="23"/>
      <c r="D8886" s="23"/>
      <c r="E8886" s="23"/>
      <c r="F8886" s="23"/>
      <c r="G8886" s="23"/>
      <c r="H8886" s="24"/>
      <c r="I8886" s="24"/>
      <c r="J8886" s="24"/>
    </row>
    <row r="8887" spans="3:10" x14ac:dyDescent="0.25">
      <c r="C8887" s="23"/>
      <c r="D8887" s="23"/>
      <c r="E8887" s="23"/>
      <c r="F8887" s="23"/>
      <c r="G8887" s="23"/>
      <c r="H8887" s="24"/>
      <c r="I8887" s="24"/>
      <c r="J8887" s="24"/>
    </row>
    <row r="8888" spans="3:10" x14ac:dyDescent="0.25">
      <c r="C8888" s="23"/>
      <c r="D8888" s="23"/>
      <c r="E8888" s="23"/>
      <c r="F8888" s="23"/>
      <c r="G8888" s="23"/>
      <c r="H8888" s="24"/>
      <c r="I8888" s="24"/>
      <c r="J8888" s="24"/>
    </row>
    <row r="8889" spans="3:10" x14ac:dyDescent="0.25">
      <c r="C8889" s="23"/>
      <c r="D8889" s="23"/>
      <c r="E8889" s="23"/>
      <c r="F8889" s="23"/>
      <c r="G8889" s="23"/>
      <c r="H8889" s="24"/>
      <c r="I8889" s="24"/>
      <c r="J8889" s="24"/>
    </row>
    <row r="8890" spans="3:10" x14ac:dyDescent="0.25">
      <c r="C8890" s="23"/>
      <c r="D8890" s="23"/>
      <c r="E8890" s="23"/>
      <c r="F8890" s="23"/>
      <c r="G8890" s="23"/>
      <c r="H8890" s="24"/>
      <c r="I8890" s="24"/>
      <c r="J8890" s="24"/>
    </row>
    <row r="8891" spans="3:10" x14ac:dyDescent="0.25">
      <c r="C8891" s="23"/>
      <c r="D8891" s="23"/>
      <c r="E8891" s="23"/>
      <c r="F8891" s="23"/>
      <c r="G8891" s="23"/>
      <c r="H8891" s="24"/>
      <c r="I8891" s="24"/>
      <c r="J8891" s="24"/>
    </row>
    <row r="8892" spans="3:10" x14ac:dyDescent="0.25">
      <c r="C8892" s="23"/>
      <c r="D8892" s="23"/>
      <c r="E8892" s="23"/>
      <c r="F8892" s="23"/>
      <c r="G8892" s="23"/>
      <c r="H8892" s="24"/>
      <c r="I8892" s="24"/>
      <c r="J8892" s="24"/>
    </row>
    <row r="8893" spans="3:10" x14ac:dyDescent="0.25">
      <c r="C8893" s="23"/>
      <c r="D8893" s="23"/>
      <c r="E8893" s="23"/>
      <c r="F8893" s="23"/>
      <c r="G8893" s="23"/>
      <c r="H8893" s="24"/>
      <c r="I8893" s="24"/>
      <c r="J8893" s="24"/>
    </row>
    <row r="8894" spans="3:10" x14ac:dyDescent="0.25">
      <c r="C8894" s="23"/>
      <c r="D8894" s="23"/>
      <c r="E8894" s="23"/>
      <c r="F8894" s="23"/>
      <c r="G8894" s="23"/>
      <c r="H8894" s="24"/>
      <c r="I8894" s="24"/>
      <c r="J8894" s="24"/>
    </row>
    <row r="8895" spans="3:10" x14ac:dyDescent="0.25">
      <c r="C8895" s="23"/>
      <c r="D8895" s="23"/>
      <c r="E8895" s="23"/>
      <c r="F8895" s="23"/>
      <c r="G8895" s="23"/>
      <c r="H8895" s="24"/>
      <c r="I8895" s="24"/>
      <c r="J8895" s="24"/>
    </row>
    <row r="8896" spans="3:10" x14ac:dyDescent="0.25">
      <c r="C8896" s="23"/>
      <c r="D8896" s="23"/>
      <c r="E8896" s="23"/>
      <c r="F8896" s="23"/>
      <c r="G8896" s="23"/>
      <c r="H8896" s="24"/>
      <c r="I8896" s="24"/>
      <c r="J8896" s="24"/>
    </row>
    <row r="8897" spans="3:10" x14ac:dyDescent="0.25">
      <c r="C8897" s="23"/>
      <c r="D8897" s="23"/>
      <c r="E8897" s="23"/>
      <c r="F8897" s="23"/>
      <c r="G8897" s="23"/>
      <c r="H8897" s="24"/>
      <c r="I8897" s="24"/>
      <c r="J8897" s="24"/>
    </row>
    <row r="8898" spans="3:10" x14ac:dyDescent="0.25">
      <c r="C8898" s="23"/>
      <c r="D8898" s="23"/>
      <c r="E8898" s="23"/>
      <c r="F8898" s="23"/>
      <c r="G8898" s="23"/>
      <c r="H8898" s="24"/>
      <c r="I8898" s="24"/>
      <c r="J8898" s="24"/>
    </row>
    <row r="8899" spans="3:10" x14ac:dyDescent="0.25">
      <c r="C8899" s="23"/>
      <c r="D8899" s="23"/>
      <c r="E8899" s="23"/>
      <c r="F8899" s="23"/>
      <c r="G8899" s="23"/>
      <c r="H8899" s="24"/>
      <c r="I8899" s="24"/>
      <c r="J8899" s="24"/>
    </row>
    <row r="8900" spans="3:10" x14ac:dyDescent="0.25">
      <c r="C8900" s="23"/>
      <c r="D8900" s="23"/>
      <c r="E8900" s="23"/>
      <c r="F8900" s="23"/>
      <c r="G8900" s="23"/>
      <c r="H8900" s="24"/>
      <c r="I8900" s="24"/>
      <c r="J8900" s="24"/>
    </row>
    <row r="8901" spans="3:10" x14ac:dyDescent="0.25">
      <c r="C8901" s="23"/>
      <c r="D8901" s="23"/>
      <c r="E8901" s="23"/>
      <c r="F8901" s="23"/>
      <c r="G8901" s="23"/>
      <c r="H8901" s="24"/>
      <c r="I8901" s="24"/>
      <c r="J8901" s="24"/>
    </row>
    <row r="8902" spans="3:10" x14ac:dyDescent="0.25">
      <c r="C8902" s="23"/>
      <c r="D8902" s="23"/>
      <c r="E8902" s="23"/>
      <c r="F8902" s="23"/>
      <c r="G8902" s="23"/>
      <c r="H8902" s="24"/>
      <c r="I8902" s="24"/>
      <c r="J8902" s="24"/>
    </row>
    <row r="8903" spans="3:10" x14ac:dyDescent="0.25">
      <c r="C8903" s="23"/>
      <c r="D8903" s="23"/>
      <c r="E8903" s="23"/>
      <c r="F8903" s="23"/>
      <c r="G8903" s="23"/>
      <c r="H8903" s="24"/>
      <c r="I8903" s="24"/>
      <c r="J8903" s="24"/>
    </row>
    <row r="8904" spans="3:10" x14ac:dyDescent="0.25">
      <c r="C8904" s="23"/>
      <c r="D8904" s="23"/>
      <c r="E8904" s="23"/>
      <c r="F8904" s="23"/>
      <c r="G8904" s="23"/>
      <c r="H8904" s="24"/>
      <c r="I8904" s="24"/>
      <c r="J8904" s="24"/>
    </row>
    <row r="8905" spans="3:10" x14ac:dyDescent="0.25">
      <c r="C8905" s="23"/>
      <c r="D8905" s="23"/>
      <c r="E8905" s="23"/>
      <c r="F8905" s="23"/>
      <c r="G8905" s="23"/>
      <c r="H8905" s="24"/>
      <c r="I8905" s="24"/>
      <c r="J8905" s="24"/>
    </row>
    <row r="8906" spans="3:10" x14ac:dyDescent="0.25">
      <c r="C8906" s="23"/>
      <c r="D8906" s="23"/>
      <c r="E8906" s="23"/>
      <c r="F8906" s="23"/>
      <c r="G8906" s="23"/>
      <c r="H8906" s="24"/>
      <c r="I8906" s="24"/>
      <c r="J8906" s="24"/>
    </row>
    <row r="8907" spans="3:10" x14ac:dyDescent="0.25">
      <c r="C8907" s="23"/>
      <c r="D8907" s="23"/>
      <c r="E8907" s="23"/>
      <c r="F8907" s="23"/>
      <c r="G8907" s="23"/>
      <c r="H8907" s="24"/>
      <c r="I8907" s="24"/>
      <c r="J8907" s="24"/>
    </row>
    <row r="8908" spans="3:10" x14ac:dyDescent="0.25">
      <c r="C8908" s="23"/>
      <c r="D8908" s="23"/>
      <c r="E8908" s="23"/>
      <c r="F8908" s="23"/>
      <c r="G8908" s="23"/>
      <c r="H8908" s="24"/>
      <c r="I8908" s="24"/>
      <c r="J8908" s="24"/>
    </row>
    <row r="8909" spans="3:10" x14ac:dyDescent="0.25">
      <c r="C8909" s="23"/>
      <c r="D8909" s="23"/>
      <c r="E8909" s="23"/>
      <c r="F8909" s="23"/>
      <c r="G8909" s="23"/>
      <c r="H8909" s="24"/>
      <c r="I8909" s="24"/>
      <c r="J8909" s="24"/>
    </row>
    <row r="8910" spans="3:10" x14ac:dyDescent="0.25">
      <c r="C8910" s="23"/>
      <c r="D8910" s="23"/>
      <c r="E8910" s="23"/>
      <c r="F8910" s="23"/>
      <c r="G8910" s="23"/>
      <c r="H8910" s="24"/>
      <c r="I8910" s="24"/>
      <c r="J8910" s="24"/>
    </row>
    <row r="8911" spans="3:10" x14ac:dyDescent="0.25">
      <c r="C8911" s="23"/>
      <c r="D8911" s="23"/>
      <c r="E8911" s="23"/>
      <c r="F8911" s="23"/>
      <c r="G8911" s="23"/>
      <c r="H8911" s="24"/>
      <c r="I8911" s="24"/>
      <c r="J8911" s="24"/>
    </row>
    <row r="8912" spans="3:10" x14ac:dyDescent="0.25">
      <c r="C8912" s="23"/>
      <c r="D8912" s="23"/>
      <c r="E8912" s="23"/>
      <c r="F8912" s="23"/>
      <c r="G8912" s="23"/>
      <c r="H8912" s="24"/>
      <c r="I8912" s="24"/>
      <c r="J8912" s="24"/>
    </row>
    <row r="8913" spans="3:10" x14ac:dyDescent="0.25">
      <c r="C8913" s="23"/>
      <c r="D8913" s="23"/>
      <c r="E8913" s="23"/>
      <c r="F8913" s="23"/>
      <c r="G8913" s="23"/>
      <c r="H8913" s="24"/>
      <c r="I8913" s="24"/>
      <c r="J8913" s="24"/>
    </row>
    <row r="8914" spans="3:10" x14ac:dyDescent="0.25">
      <c r="C8914" s="23"/>
      <c r="D8914" s="23"/>
      <c r="E8914" s="23"/>
      <c r="F8914" s="23"/>
      <c r="G8914" s="23"/>
      <c r="H8914" s="24"/>
      <c r="I8914" s="24"/>
      <c r="J8914" s="24"/>
    </row>
    <row r="8915" spans="3:10" x14ac:dyDescent="0.25">
      <c r="C8915" s="23"/>
      <c r="D8915" s="23"/>
      <c r="E8915" s="23"/>
      <c r="F8915" s="23"/>
      <c r="G8915" s="23"/>
      <c r="H8915" s="24"/>
      <c r="I8915" s="24"/>
      <c r="J8915" s="24"/>
    </row>
    <row r="8916" spans="3:10" x14ac:dyDescent="0.25">
      <c r="C8916" s="23"/>
      <c r="D8916" s="23"/>
      <c r="E8916" s="23"/>
      <c r="F8916" s="23"/>
      <c r="G8916" s="23"/>
      <c r="H8916" s="24"/>
      <c r="I8916" s="24"/>
      <c r="J8916" s="24"/>
    </row>
    <row r="8917" spans="3:10" x14ac:dyDescent="0.25">
      <c r="C8917" s="23"/>
      <c r="D8917" s="23"/>
      <c r="E8917" s="23"/>
      <c r="F8917" s="23"/>
      <c r="G8917" s="23"/>
      <c r="H8917" s="24"/>
      <c r="I8917" s="24"/>
      <c r="J8917" s="24"/>
    </row>
    <row r="8918" spans="3:10" x14ac:dyDescent="0.25">
      <c r="C8918" s="23"/>
      <c r="D8918" s="23"/>
      <c r="E8918" s="23"/>
      <c r="F8918" s="23"/>
      <c r="G8918" s="23"/>
      <c r="H8918" s="24"/>
      <c r="I8918" s="24"/>
      <c r="J8918" s="24"/>
    </row>
    <row r="8919" spans="3:10" x14ac:dyDescent="0.25">
      <c r="C8919" s="23"/>
      <c r="D8919" s="23"/>
      <c r="E8919" s="23"/>
      <c r="F8919" s="23"/>
      <c r="G8919" s="23"/>
      <c r="H8919" s="24"/>
      <c r="I8919" s="24"/>
      <c r="J8919" s="24"/>
    </row>
    <row r="8920" spans="3:10" x14ac:dyDescent="0.25">
      <c r="C8920" s="23"/>
      <c r="D8920" s="23"/>
      <c r="E8920" s="23"/>
      <c r="F8920" s="23"/>
      <c r="G8920" s="23"/>
      <c r="H8920" s="24"/>
      <c r="I8920" s="24"/>
      <c r="J8920" s="24"/>
    </row>
    <row r="8921" spans="3:10" x14ac:dyDescent="0.25">
      <c r="C8921" s="23"/>
      <c r="D8921" s="23"/>
      <c r="E8921" s="23"/>
      <c r="F8921" s="23"/>
      <c r="G8921" s="23"/>
      <c r="H8921" s="24"/>
      <c r="I8921" s="24"/>
      <c r="J8921" s="24"/>
    </row>
    <row r="8922" spans="3:10" x14ac:dyDescent="0.25">
      <c r="C8922" s="23"/>
      <c r="D8922" s="23"/>
      <c r="E8922" s="23"/>
      <c r="F8922" s="23"/>
      <c r="G8922" s="23"/>
      <c r="H8922" s="24"/>
      <c r="I8922" s="24"/>
      <c r="J8922" s="24"/>
    </row>
    <row r="8923" spans="3:10" x14ac:dyDescent="0.25">
      <c r="C8923" s="23"/>
      <c r="D8923" s="23"/>
      <c r="E8923" s="23"/>
      <c r="F8923" s="23"/>
      <c r="G8923" s="23"/>
      <c r="H8923" s="24"/>
      <c r="I8923" s="24"/>
      <c r="J8923" s="24"/>
    </row>
    <row r="8924" spans="3:10" x14ac:dyDescent="0.25">
      <c r="C8924" s="23"/>
      <c r="D8924" s="23"/>
      <c r="E8924" s="23"/>
      <c r="F8924" s="23"/>
      <c r="G8924" s="23"/>
      <c r="H8924" s="24"/>
      <c r="I8924" s="24"/>
      <c r="J8924" s="24"/>
    </row>
    <row r="8925" spans="3:10" x14ac:dyDescent="0.25">
      <c r="C8925" s="23"/>
      <c r="D8925" s="23"/>
      <c r="E8925" s="23"/>
      <c r="F8925" s="23"/>
      <c r="G8925" s="23"/>
      <c r="H8925" s="24"/>
      <c r="I8925" s="24"/>
      <c r="J8925" s="24"/>
    </row>
    <row r="8926" spans="3:10" x14ac:dyDescent="0.25">
      <c r="C8926" s="23"/>
      <c r="D8926" s="23"/>
      <c r="E8926" s="23"/>
      <c r="F8926" s="23"/>
      <c r="G8926" s="23"/>
      <c r="H8926" s="24"/>
      <c r="I8926" s="24"/>
      <c r="J8926" s="24"/>
    </row>
    <row r="8927" spans="3:10" x14ac:dyDescent="0.25">
      <c r="C8927" s="23"/>
      <c r="D8927" s="23"/>
      <c r="E8927" s="23"/>
      <c r="F8927" s="23"/>
      <c r="G8927" s="23"/>
      <c r="H8927" s="24"/>
      <c r="I8927" s="24"/>
      <c r="J8927" s="24"/>
    </row>
    <row r="8928" spans="3:10" x14ac:dyDescent="0.25">
      <c r="C8928" s="23"/>
      <c r="D8928" s="23"/>
      <c r="E8928" s="23"/>
      <c r="F8928" s="23"/>
      <c r="G8928" s="23"/>
      <c r="H8928" s="24"/>
      <c r="I8928" s="24"/>
      <c r="J8928" s="24"/>
    </row>
    <row r="8929" spans="3:10" x14ac:dyDescent="0.25">
      <c r="C8929" s="23"/>
      <c r="D8929" s="23"/>
      <c r="E8929" s="23"/>
      <c r="F8929" s="23"/>
      <c r="G8929" s="23"/>
      <c r="H8929" s="24"/>
      <c r="I8929" s="24"/>
      <c r="J8929" s="24"/>
    </row>
    <row r="8930" spans="3:10" x14ac:dyDescent="0.25">
      <c r="C8930" s="23"/>
      <c r="D8930" s="23"/>
      <c r="E8930" s="23"/>
      <c r="F8930" s="23"/>
      <c r="G8930" s="23"/>
      <c r="H8930" s="24"/>
      <c r="I8930" s="24"/>
      <c r="J8930" s="24"/>
    </row>
    <row r="8931" spans="3:10" x14ac:dyDescent="0.25">
      <c r="C8931" s="23"/>
      <c r="D8931" s="23"/>
      <c r="E8931" s="23"/>
      <c r="F8931" s="23"/>
      <c r="G8931" s="23"/>
      <c r="H8931" s="24"/>
      <c r="I8931" s="24"/>
      <c r="J8931" s="24"/>
    </row>
    <row r="8932" spans="3:10" x14ac:dyDescent="0.25">
      <c r="C8932" s="23"/>
      <c r="D8932" s="23"/>
      <c r="E8932" s="23"/>
      <c r="F8932" s="23"/>
      <c r="G8932" s="23"/>
      <c r="H8932" s="24"/>
      <c r="I8932" s="24"/>
      <c r="J8932" s="24"/>
    </row>
    <row r="8933" spans="3:10" x14ac:dyDescent="0.25">
      <c r="C8933" s="23"/>
      <c r="D8933" s="23"/>
      <c r="E8933" s="23"/>
      <c r="F8933" s="23"/>
      <c r="G8933" s="23"/>
      <c r="H8933" s="24"/>
      <c r="I8933" s="24"/>
      <c r="J8933" s="24"/>
    </row>
    <row r="8934" spans="3:10" x14ac:dyDescent="0.25">
      <c r="C8934" s="23"/>
      <c r="D8934" s="23"/>
      <c r="E8934" s="23"/>
      <c r="F8934" s="23"/>
      <c r="G8934" s="23"/>
      <c r="H8934" s="24"/>
      <c r="I8934" s="24"/>
      <c r="J8934" s="24"/>
    </row>
    <row r="8935" spans="3:10" x14ac:dyDescent="0.25">
      <c r="C8935" s="23"/>
      <c r="D8935" s="23"/>
      <c r="E8935" s="23"/>
      <c r="F8935" s="23"/>
      <c r="G8935" s="23"/>
      <c r="H8935" s="24"/>
      <c r="I8935" s="24"/>
      <c r="J8935" s="24"/>
    </row>
    <row r="8936" spans="3:10" x14ac:dyDescent="0.25">
      <c r="C8936" s="23"/>
      <c r="D8936" s="23"/>
      <c r="E8936" s="23"/>
      <c r="F8936" s="23"/>
      <c r="G8936" s="23"/>
      <c r="H8936" s="24"/>
      <c r="I8936" s="24"/>
      <c r="J8936" s="24"/>
    </row>
    <row r="8937" spans="3:10" x14ac:dyDescent="0.25">
      <c r="C8937" s="23"/>
      <c r="D8937" s="23"/>
      <c r="E8937" s="23"/>
      <c r="F8937" s="23"/>
      <c r="G8937" s="23"/>
      <c r="H8937" s="24"/>
      <c r="I8937" s="24"/>
      <c r="J8937" s="24"/>
    </row>
    <row r="8938" spans="3:10" x14ac:dyDescent="0.25">
      <c r="C8938" s="23"/>
      <c r="D8938" s="23"/>
      <c r="E8938" s="23"/>
      <c r="F8938" s="23"/>
      <c r="G8938" s="23"/>
      <c r="H8938" s="24"/>
      <c r="I8938" s="24"/>
      <c r="J8938" s="24"/>
    </row>
    <row r="8939" spans="3:10" x14ac:dyDescent="0.25">
      <c r="C8939" s="23"/>
      <c r="D8939" s="23"/>
      <c r="E8939" s="23"/>
      <c r="F8939" s="23"/>
      <c r="G8939" s="23"/>
      <c r="H8939" s="24"/>
      <c r="I8939" s="24"/>
      <c r="J8939" s="24"/>
    </row>
    <row r="8940" spans="3:10" x14ac:dyDescent="0.25">
      <c r="C8940" s="23"/>
      <c r="D8940" s="23"/>
      <c r="E8940" s="23"/>
      <c r="F8940" s="23"/>
      <c r="G8940" s="23"/>
      <c r="H8940" s="24"/>
      <c r="I8940" s="24"/>
      <c r="J8940" s="24"/>
    </row>
    <row r="8941" spans="3:10" x14ac:dyDescent="0.25">
      <c r="C8941" s="23"/>
      <c r="D8941" s="23"/>
      <c r="E8941" s="23"/>
      <c r="F8941" s="23"/>
      <c r="G8941" s="23"/>
      <c r="H8941" s="24"/>
      <c r="I8941" s="24"/>
      <c r="J8941" s="24"/>
    </row>
    <row r="8942" spans="3:10" x14ac:dyDescent="0.25">
      <c r="C8942" s="23"/>
      <c r="D8942" s="23"/>
      <c r="E8942" s="23"/>
      <c r="F8942" s="23"/>
      <c r="G8942" s="23"/>
      <c r="H8942" s="24"/>
      <c r="I8942" s="24"/>
      <c r="J8942" s="24"/>
    </row>
    <row r="8943" spans="3:10" x14ac:dyDescent="0.25">
      <c r="C8943" s="23"/>
      <c r="D8943" s="23"/>
      <c r="E8943" s="23"/>
      <c r="F8943" s="23"/>
      <c r="G8943" s="23"/>
      <c r="H8943" s="24"/>
      <c r="I8943" s="24"/>
      <c r="J8943" s="24"/>
    </row>
    <row r="8944" spans="3:10" x14ac:dyDescent="0.25">
      <c r="C8944" s="23"/>
      <c r="D8944" s="23"/>
      <c r="E8944" s="23"/>
      <c r="F8944" s="23"/>
      <c r="G8944" s="23"/>
      <c r="H8944" s="24"/>
      <c r="I8944" s="24"/>
      <c r="J8944" s="24"/>
    </row>
    <row r="8945" spans="3:10" x14ac:dyDescent="0.25">
      <c r="C8945" s="23"/>
      <c r="D8945" s="23"/>
      <c r="E8945" s="23"/>
      <c r="F8945" s="23"/>
      <c r="G8945" s="23"/>
      <c r="H8945" s="24"/>
      <c r="I8945" s="24"/>
      <c r="J8945" s="24"/>
    </row>
    <row r="8946" spans="3:10" x14ac:dyDescent="0.25">
      <c r="C8946" s="23"/>
      <c r="D8946" s="23"/>
      <c r="E8946" s="23"/>
      <c r="F8946" s="23"/>
      <c r="G8946" s="23"/>
      <c r="H8946" s="24"/>
      <c r="I8946" s="24"/>
      <c r="J8946" s="24"/>
    </row>
    <row r="8947" spans="3:10" x14ac:dyDescent="0.25">
      <c r="C8947" s="23"/>
      <c r="D8947" s="23"/>
      <c r="E8947" s="23"/>
      <c r="F8947" s="23"/>
      <c r="G8947" s="23"/>
      <c r="H8947" s="24"/>
      <c r="I8947" s="24"/>
      <c r="J8947" s="24"/>
    </row>
    <row r="8948" spans="3:10" x14ac:dyDescent="0.25">
      <c r="C8948" s="23"/>
      <c r="D8948" s="23"/>
      <c r="E8948" s="23"/>
      <c r="F8948" s="23"/>
      <c r="G8948" s="23"/>
      <c r="H8948" s="24"/>
      <c r="I8948" s="24"/>
      <c r="J8948" s="24"/>
    </row>
    <row r="8949" spans="3:10" x14ac:dyDescent="0.25">
      <c r="C8949" s="23"/>
      <c r="D8949" s="23"/>
      <c r="E8949" s="23"/>
      <c r="F8949" s="23"/>
      <c r="G8949" s="23"/>
      <c r="H8949" s="24"/>
      <c r="I8949" s="24"/>
      <c r="J8949" s="24"/>
    </row>
    <row r="8950" spans="3:10" x14ac:dyDescent="0.25">
      <c r="C8950" s="23"/>
      <c r="D8950" s="23"/>
      <c r="E8950" s="23"/>
      <c r="F8950" s="23"/>
      <c r="G8950" s="23"/>
      <c r="H8950" s="24"/>
      <c r="I8950" s="24"/>
      <c r="J8950" s="24"/>
    </row>
    <row r="8951" spans="3:10" x14ac:dyDescent="0.25">
      <c r="C8951" s="23"/>
      <c r="D8951" s="23"/>
      <c r="E8951" s="23"/>
      <c r="F8951" s="23"/>
      <c r="G8951" s="23"/>
      <c r="H8951" s="24"/>
      <c r="I8951" s="24"/>
      <c r="J8951" s="24"/>
    </row>
    <row r="8952" spans="3:10" x14ac:dyDescent="0.25">
      <c r="C8952" s="23"/>
      <c r="D8952" s="23"/>
      <c r="E8952" s="23"/>
      <c r="F8952" s="23"/>
      <c r="G8952" s="23"/>
      <c r="H8952" s="24"/>
      <c r="I8952" s="24"/>
      <c r="J8952" s="24"/>
    </row>
    <row r="8953" spans="3:10" x14ac:dyDescent="0.25">
      <c r="C8953" s="23"/>
      <c r="D8953" s="23"/>
      <c r="E8953" s="23"/>
      <c r="F8953" s="23"/>
      <c r="G8953" s="23"/>
      <c r="H8953" s="24"/>
      <c r="I8953" s="24"/>
      <c r="J8953" s="24"/>
    </row>
    <row r="8954" spans="3:10" x14ac:dyDescent="0.25">
      <c r="C8954" s="23"/>
      <c r="D8954" s="23"/>
      <c r="E8954" s="23"/>
      <c r="F8954" s="23"/>
      <c r="G8954" s="23"/>
      <c r="H8954" s="24"/>
      <c r="I8954" s="24"/>
      <c r="J8954" s="24"/>
    </row>
    <row r="8955" spans="3:10" x14ac:dyDescent="0.25">
      <c r="C8955" s="23"/>
      <c r="D8955" s="23"/>
      <c r="E8955" s="23"/>
      <c r="F8955" s="23"/>
      <c r="G8955" s="23"/>
      <c r="H8955" s="24"/>
      <c r="I8955" s="24"/>
      <c r="J8955" s="24"/>
    </row>
    <row r="8956" spans="3:10" x14ac:dyDescent="0.25">
      <c r="C8956" s="23"/>
      <c r="D8956" s="23"/>
      <c r="E8956" s="23"/>
      <c r="F8956" s="23"/>
      <c r="G8956" s="23"/>
      <c r="H8956" s="24"/>
      <c r="I8956" s="24"/>
      <c r="J8956" s="24"/>
    </row>
    <row r="8957" spans="3:10" x14ac:dyDescent="0.25">
      <c r="C8957" s="23"/>
      <c r="D8957" s="23"/>
      <c r="E8957" s="23"/>
      <c r="F8957" s="23"/>
      <c r="G8957" s="23"/>
      <c r="H8957" s="24"/>
      <c r="I8957" s="24"/>
      <c r="J8957" s="24"/>
    </row>
    <row r="8958" spans="3:10" x14ac:dyDescent="0.25">
      <c r="C8958" s="23"/>
      <c r="D8958" s="23"/>
      <c r="E8958" s="23"/>
      <c r="F8958" s="23"/>
      <c r="G8958" s="23"/>
      <c r="H8958" s="24"/>
      <c r="I8958" s="24"/>
      <c r="J8958" s="24"/>
    </row>
    <row r="8959" spans="3:10" x14ac:dyDescent="0.25">
      <c r="C8959" s="23"/>
      <c r="D8959" s="23"/>
      <c r="E8959" s="23"/>
      <c r="F8959" s="23"/>
      <c r="G8959" s="23"/>
      <c r="H8959" s="24"/>
      <c r="I8959" s="24"/>
      <c r="J8959" s="24"/>
    </row>
    <row r="8960" spans="3:10" x14ac:dyDescent="0.25">
      <c r="C8960" s="23"/>
      <c r="D8960" s="23"/>
      <c r="E8960" s="23"/>
      <c r="F8960" s="23"/>
      <c r="G8960" s="23"/>
      <c r="H8960" s="24"/>
      <c r="I8960" s="24"/>
      <c r="J8960" s="24"/>
    </row>
    <row r="8961" spans="3:10" x14ac:dyDescent="0.25">
      <c r="C8961" s="23"/>
      <c r="D8961" s="23"/>
      <c r="E8961" s="23"/>
      <c r="F8961" s="23"/>
      <c r="G8961" s="23"/>
      <c r="H8961" s="24"/>
      <c r="I8961" s="24"/>
      <c r="J8961" s="24"/>
    </row>
    <row r="8962" spans="3:10" x14ac:dyDescent="0.25">
      <c r="C8962" s="23"/>
      <c r="D8962" s="23"/>
      <c r="E8962" s="23"/>
      <c r="F8962" s="23"/>
      <c r="G8962" s="23"/>
      <c r="H8962" s="24"/>
      <c r="I8962" s="24"/>
      <c r="J8962" s="24"/>
    </row>
    <row r="8963" spans="3:10" x14ac:dyDescent="0.25">
      <c r="C8963" s="23"/>
      <c r="D8963" s="23"/>
      <c r="E8963" s="23"/>
      <c r="F8963" s="23"/>
      <c r="G8963" s="23"/>
      <c r="H8963" s="24"/>
      <c r="I8963" s="24"/>
      <c r="J8963" s="24"/>
    </row>
    <row r="8964" spans="3:10" x14ac:dyDescent="0.25">
      <c r="C8964" s="23"/>
      <c r="D8964" s="23"/>
      <c r="E8964" s="23"/>
      <c r="F8964" s="23"/>
      <c r="G8964" s="23"/>
      <c r="H8964" s="24"/>
      <c r="I8964" s="24"/>
      <c r="J8964" s="24"/>
    </row>
    <row r="8965" spans="3:10" x14ac:dyDescent="0.25">
      <c r="C8965" s="23"/>
      <c r="D8965" s="23"/>
      <c r="E8965" s="23"/>
      <c r="F8965" s="23"/>
      <c r="G8965" s="23"/>
      <c r="H8965" s="24"/>
      <c r="I8965" s="24"/>
      <c r="J8965" s="24"/>
    </row>
    <row r="8966" spans="3:10" x14ac:dyDescent="0.25">
      <c r="C8966" s="23"/>
      <c r="D8966" s="23"/>
      <c r="E8966" s="23"/>
      <c r="F8966" s="23"/>
      <c r="G8966" s="23"/>
      <c r="H8966" s="24"/>
      <c r="I8966" s="24"/>
      <c r="J8966" s="24"/>
    </row>
    <row r="8967" spans="3:10" x14ac:dyDescent="0.25">
      <c r="C8967" s="23"/>
      <c r="D8967" s="23"/>
      <c r="E8967" s="23"/>
      <c r="F8967" s="23"/>
      <c r="G8967" s="23"/>
      <c r="H8967" s="24"/>
      <c r="I8967" s="24"/>
      <c r="J8967" s="24"/>
    </row>
    <row r="8968" spans="3:10" x14ac:dyDescent="0.25">
      <c r="C8968" s="23"/>
      <c r="D8968" s="23"/>
      <c r="E8968" s="23"/>
      <c r="F8968" s="23"/>
      <c r="G8968" s="23"/>
      <c r="H8968" s="24"/>
      <c r="I8968" s="24"/>
      <c r="J8968" s="24"/>
    </row>
    <row r="8969" spans="3:10" x14ac:dyDescent="0.25">
      <c r="C8969" s="23"/>
      <c r="D8969" s="23"/>
      <c r="E8969" s="23"/>
      <c r="F8969" s="23"/>
      <c r="G8969" s="23"/>
      <c r="H8969" s="24"/>
      <c r="I8969" s="24"/>
      <c r="J8969" s="24"/>
    </row>
    <row r="8970" spans="3:10" x14ac:dyDescent="0.25">
      <c r="C8970" s="23"/>
      <c r="D8970" s="23"/>
      <c r="E8970" s="23"/>
      <c r="F8970" s="23"/>
      <c r="G8970" s="23"/>
      <c r="H8970" s="24"/>
      <c r="I8970" s="24"/>
      <c r="J8970" s="24"/>
    </row>
    <row r="8971" spans="3:10" x14ac:dyDescent="0.25">
      <c r="C8971" s="23"/>
      <c r="D8971" s="23"/>
      <c r="E8971" s="23"/>
      <c r="F8971" s="23"/>
      <c r="G8971" s="23"/>
      <c r="H8971" s="24"/>
      <c r="I8971" s="24"/>
      <c r="J8971" s="24"/>
    </row>
    <row r="8972" spans="3:10" x14ac:dyDescent="0.25">
      <c r="C8972" s="23"/>
      <c r="D8972" s="23"/>
      <c r="E8972" s="23"/>
      <c r="F8972" s="23"/>
      <c r="G8972" s="23"/>
      <c r="H8972" s="24"/>
      <c r="I8972" s="24"/>
      <c r="J8972" s="24"/>
    </row>
    <row r="8973" spans="3:10" x14ac:dyDescent="0.25">
      <c r="C8973" s="23"/>
      <c r="D8973" s="23"/>
      <c r="E8973" s="23"/>
      <c r="F8973" s="23"/>
      <c r="G8973" s="23"/>
      <c r="H8973" s="24"/>
      <c r="I8973" s="24"/>
      <c r="J8973" s="24"/>
    </row>
    <row r="8974" spans="3:10" x14ac:dyDescent="0.25">
      <c r="C8974" s="23"/>
      <c r="D8974" s="23"/>
      <c r="E8974" s="23"/>
      <c r="F8974" s="23"/>
      <c r="G8974" s="23"/>
      <c r="H8974" s="24"/>
      <c r="I8974" s="24"/>
      <c r="J8974" s="24"/>
    </row>
    <row r="8975" spans="3:10" x14ac:dyDescent="0.25">
      <c r="C8975" s="23"/>
      <c r="D8975" s="23"/>
      <c r="E8975" s="23"/>
      <c r="F8975" s="23"/>
      <c r="G8975" s="23"/>
      <c r="H8975" s="24"/>
      <c r="I8975" s="24"/>
      <c r="J8975" s="24"/>
    </row>
    <row r="8976" spans="3:10" x14ac:dyDescent="0.25">
      <c r="C8976" s="23"/>
      <c r="D8976" s="23"/>
      <c r="E8976" s="23"/>
      <c r="F8976" s="23"/>
      <c r="G8976" s="23"/>
      <c r="H8976" s="24"/>
      <c r="I8976" s="24"/>
      <c r="J8976" s="24"/>
    </row>
    <row r="8977" spans="3:10" x14ac:dyDescent="0.25">
      <c r="C8977" s="23"/>
      <c r="D8977" s="23"/>
      <c r="E8977" s="23"/>
      <c r="F8977" s="23"/>
      <c r="G8977" s="23"/>
      <c r="H8977" s="24"/>
      <c r="I8977" s="24"/>
      <c r="J8977" s="24"/>
    </row>
    <row r="8978" spans="3:10" x14ac:dyDescent="0.25">
      <c r="C8978" s="23"/>
      <c r="D8978" s="23"/>
      <c r="E8978" s="23"/>
      <c r="F8978" s="23"/>
      <c r="G8978" s="23"/>
      <c r="H8978" s="24"/>
      <c r="I8978" s="24"/>
      <c r="J8978" s="24"/>
    </row>
    <row r="8979" spans="3:10" x14ac:dyDescent="0.25">
      <c r="C8979" s="23"/>
      <c r="D8979" s="23"/>
      <c r="E8979" s="23"/>
      <c r="F8979" s="23"/>
      <c r="G8979" s="23"/>
      <c r="H8979" s="24"/>
      <c r="I8979" s="24"/>
      <c r="J8979" s="24"/>
    </row>
    <row r="8980" spans="3:10" x14ac:dyDescent="0.25">
      <c r="C8980" s="23"/>
      <c r="D8980" s="23"/>
      <c r="E8980" s="23"/>
      <c r="F8980" s="23"/>
      <c r="G8980" s="23"/>
      <c r="H8980" s="24"/>
      <c r="I8980" s="24"/>
      <c r="J8980" s="24"/>
    </row>
    <row r="8981" spans="3:10" x14ac:dyDescent="0.25">
      <c r="C8981" s="23"/>
      <c r="D8981" s="23"/>
      <c r="E8981" s="23"/>
      <c r="F8981" s="23"/>
      <c r="G8981" s="23"/>
      <c r="H8981" s="24"/>
      <c r="I8981" s="24"/>
      <c r="J8981" s="24"/>
    </row>
    <row r="8982" spans="3:10" x14ac:dyDescent="0.25">
      <c r="C8982" s="23"/>
      <c r="D8982" s="23"/>
      <c r="E8982" s="23"/>
      <c r="F8982" s="23"/>
      <c r="G8982" s="23"/>
      <c r="H8982" s="24"/>
      <c r="I8982" s="24"/>
      <c r="J8982" s="24"/>
    </row>
    <row r="8983" spans="3:10" x14ac:dyDescent="0.25">
      <c r="C8983" s="23"/>
      <c r="D8983" s="23"/>
      <c r="E8983" s="23"/>
      <c r="F8983" s="23"/>
      <c r="G8983" s="23"/>
      <c r="H8983" s="24"/>
      <c r="I8983" s="24"/>
      <c r="J8983" s="24"/>
    </row>
    <row r="8984" spans="3:10" x14ac:dyDescent="0.25">
      <c r="C8984" s="23"/>
      <c r="D8984" s="23"/>
      <c r="E8984" s="23"/>
      <c r="F8984" s="23"/>
      <c r="G8984" s="23"/>
      <c r="H8984" s="24"/>
      <c r="I8984" s="24"/>
      <c r="J8984" s="24"/>
    </row>
    <row r="8985" spans="3:10" x14ac:dyDescent="0.25">
      <c r="C8985" s="23"/>
      <c r="D8985" s="23"/>
      <c r="E8985" s="23"/>
      <c r="F8985" s="23"/>
      <c r="G8985" s="23"/>
      <c r="H8985" s="24"/>
      <c r="I8985" s="24"/>
      <c r="J8985" s="24"/>
    </row>
    <row r="8986" spans="3:10" x14ac:dyDescent="0.25">
      <c r="C8986" s="23"/>
      <c r="D8986" s="23"/>
      <c r="E8986" s="23"/>
      <c r="F8986" s="23"/>
      <c r="G8986" s="23"/>
      <c r="H8986" s="24"/>
      <c r="I8986" s="24"/>
      <c r="J8986" s="24"/>
    </row>
    <row r="8987" spans="3:10" x14ac:dyDescent="0.25">
      <c r="C8987" s="23"/>
      <c r="D8987" s="23"/>
      <c r="E8987" s="23"/>
      <c r="F8987" s="23"/>
      <c r="G8987" s="23"/>
      <c r="H8987" s="24"/>
      <c r="I8987" s="24"/>
      <c r="J8987" s="24"/>
    </row>
    <row r="8988" spans="3:10" x14ac:dyDescent="0.25">
      <c r="C8988" s="23"/>
      <c r="D8988" s="23"/>
      <c r="E8988" s="23"/>
      <c r="F8988" s="23"/>
      <c r="G8988" s="23"/>
      <c r="H8988" s="24"/>
      <c r="I8988" s="24"/>
      <c r="J8988" s="24"/>
    </row>
    <row r="8989" spans="3:10" x14ac:dyDescent="0.25">
      <c r="C8989" s="23"/>
      <c r="D8989" s="23"/>
      <c r="E8989" s="23"/>
      <c r="F8989" s="23"/>
      <c r="G8989" s="23"/>
      <c r="H8989" s="24"/>
      <c r="I8989" s="24"/>
      <c r="J8989" s="24"/>
    </row>
    <row r="8990" spans="3:10" x14ac:dyDescent="0.25">
      <c r="C8990" s="23"/>
      <c r="D8990" s="23"/>
      <c r="E8990" s="23"/>
      <c r="F8990" s="23"/>
      <c r="G8990" s="23"/>
      <c r="H8990" s="24"/>
      <c r="I8990" s="24"/>
      <c r="J8990" s="24"/>
    </row>
    <row r="8991" spans="3:10" x14ac:dyDescent="0.25">
      <c r="C8991" s="23"/>
      <c r="D8991" s="23"/>
      <c r="E8991" s="23"/>
      <c r="F8991" s="23"/>
      <c r="G8991" s="23"/>
      <c r="H8991" s="24"/>
      <c r="I8991" s="24"/>
      <c r="J8991" s="24"/>
    </row>
    <row r="8992" spans="3:10" x14ac:dyDescent="0.25">
      <c r="C8992" s="23"/>
      <c r="D8992" s="23"/>
      <c r="E8992" s="23"/>
      <c r="F8992" s="23"/>
      <c r="G8992" s="23"/>
      <c r="H8992" s="24"/>
      <c r="I8992" s="24"/>
      <c r="J8992" s="24"/>
    </row>
    <row r="8993" spans="3:10" x14ac:dyDescent="0.25">
      <c r="C8993" s="23"/>
      <c r="D8993" s="23"/>
      <c r="E8993" s="23"/>
      <c r="F8993" s="23"/>
      <c r="G8993" s="23"/>
      <c r="H8993" s="24"/>
      <c r="I8993" s="24"/>
      <c r="J8993" s="24"/>
    </row>
    <row r="8994" spans="3:10" x14ac:dyDescent="0.25">
      <c r="C8994" s="23"/>
      <c r="D8994" s="23"/>
      <c r="E8994" s="23"/>
      <c r="F8994" s="23"/>
      <c r="G8994" s="23"/>
      <c r="H8994" s="24"/>
      <c r="I8994" s="24"/>
      <c r="J8994" s="24"/>
    </row>
    <row r="8995" spans="3:10" x14ac:dyDescent="0.25">
      <c r="C8995" s="23"/>
      <c r="D8995" s="23"/>
      <c r="E8995" s="23"/>
      <c r="F8995" s="23"/>
      <c r="G8995" s="23"/>
      <c r="H8995" s="24"/>
      <c r="I8995" s="24"/>
      <c r="J8995" s="24"/>
    </row>
    <row r="8996" spans="3:10" x14ac:dyDescent="0.25">
      <c r="C8996" s="23"/>
      <c r="D8996" s="23"/>
      <c r="E8996" s="23"/>
      <c r="F8996" s="23"/>
      <c r="G8996" s="23"/>
      <c r="H8996" s="24"/>
      <c r="I8996" s="24"/>
      <c r="J8996" s="24"/>
    </row>
    <row r="8997" spans="3:10" x14ac:dyDescent="0.25">
      <c r="C8997" s="23"/>
      <c r="D8997" s="23"/>
      <c r="E8997" s="23"/>
      <c r="F8997" s="23"/>
      <c r="G8997" s="23"/>
      <c r="H8997" s="24"/>
      <c r="I8997" s="24"/>
      <c r="J8997" s="24"/>
    </row>
    <row r="8998" spans="3:10" x14ac:dyDescent="0.25">
      <c r="C8998" s="23"/>
      <c r="D8998" s="23"/>
      <c r="E8998" s="23"/>
      <c r="F8998" s="23"/>
      <c r="G8998" s="23"/>
      <c r="H8998" s="24"/>
      <c r="I8998" s="24"/>
      <c r="J8998" s="24"/>
    </row>
    <row r="8999" spans="3:10" x14ac:dyDescent="0.25">
      <c r="C8999" s="23"/>
      <c r="D8999" s="23"/>
      <c r="E8999" s="23"/>
      <c r="F8999" s="23"/>
      <c r="G8999" s="23"/>
      <c r="H8999" s="24"/>
      <c r="I8999" s="24"/>
      <c r="J8999" s="24"/>
    </row>
    <row r="9000" spans="3:10" x14ac:dyDescent="0.25">
      <c r="C9000" s="23"/>
      <c r="D9000" s="23"/>
      <c r="E9000" s="23"/>
      <c r="F9000" s="23"/>
      <c r="G9000" s="23"/>
      <c r="H9000" s="24"/>
      <c r="I9000" s="24"/>
      <c r="J9000" s="24"/>
    </row>
    <row r="9001" spans="3:10" x14ac:dyDescent="0.25">
      <c r="C9001" s="23"/>
      <c r="D9001" s="23"/>
      <c r="E9001" s="23"/>
      <c r="F9001" s="23"/>
      <c r="G9001" s="23"/>
      <c r="H9001" s="24"/>
      <c r="I9001" s="24"/>
      <c r="J9001" s="24"/>
    </row>
    <row r="9002" spans="3:10" x14ac:dyDescent="0.25">
      <c r="C9002" s="23"/>
      <c r="D9002" s="23"/>
      <c r="E9002" s="23"/>
      <c r="F9002" s="23"/>
      <c r="G9002" s="23"/>
      <c r="H9002" s="24"/>
      <c r="I9002" s="24"/>
      <c r="J9002" s="24"/>
    </row>
    <row r="9003" spans="3:10" x14ac:dyDescent="0.25">
      <c r="C9003" s="23"/>
      <c r="D9003" s="23"/>
      <c r="E9003" s="23"/>
      <c r="F9003" s="23"/>
      <c r="G9003" s="23"/>
      <c r="H9003" s="24"/>
      <c r="I9003" s="24"/>
      <c r="J9003" s="24"/>
    </row>
    <row r="9004" spans="3:10" x14ac:dyDescent="0.25">
      <c r="C9004" s="23"/>
      <c r="D9004" s="23"/>
      <c r="E9004" s="23"/>
      <c r="F9004" s="23"/>
      <c r="G9004" s="23"/>
      <c r="H9004" s="24"/>
      <c r="I9004" s="24"/>
      <c r="J9004" s="24"/>
    </row>
    <row r="9005" spans="3:10" x14ac:dyDescent="0.25">
      <c r="C9005" s="23"/>
      <c r="D9005" s="23"/>
      <c r="E9005" s="23"/>
      <c r="F9005" s="23"/>
      <c r="G9005" s="23"/>
      <c r="H9005" s="24"/>
      <c r="I9005" s="24"/>
      <c r="J9005" s="24"/>
    </row>
    <row r="9006" spans="3:10" x14ac:dyDescent="0.25">
      <c r="C9006" s="23"/>
      <c r="D9006" s="23"/>
      <c r="E9006" s="23"/>
      <c r="F9006" s="23"/>
      <c r="G9006" s="23"/>
      <c r="H9006" s="24"/>
      <c r="I9006" s="24"/>
      <c r="J9006" s="24"/>
    </row>
    <row r="9007" spans="3:10" x14ac:dyDescent="0.25">
      <c r="C9007" s="23"/>
      <c r="D9007" s="23"/>
      <c r="E9007" s="23"/>
      <c r="F9007" s="23"/>
      <c r="G9007" s="23"/>
      <c r="H9007" s="24"/>
      <c r="I9007" s="24"/>
      <c r="J9007" s="24"/>
    </row>
    <row r="9008" spans="3:10" x14ac:dyDescent="0.25">
      <c r="C9008" s="23"/>
      <c r="D9008" s="23"/>
      <c r="E9008" s="23"/>
      <c r="F9008" s="23"/>
      <c r="G9008" s="23"/>
      <c r="H9008" s="24"/>
      <c r="I9008" s="24"/>
      <c r="J9008" s="24"/>
    </row>
    <row r="9009" spans="3:10" x14ac:dyDescent="0.25">
      <c r="C9009" s="23"/>
      <c r="D9009" s="23"/>
      <c r="E9009" s="23"/>
      <c r="F9009" s="23"/>
      <c r="G9009" s="23"/>
      <c r="H9009" s="24"/>
      <c r="I9009" s="24"/>
      <c r="J9009" s="24"/>
    </row>
    <row r="9010" spans="3:10" x14ac:dyDescent="0.25">
      <c r="C9010" s="23"/>
      <c r="D9010" s="23"/>
      <c r="E9010" s="23"/>
      <c r="F9010" s="23"/>
      <c r="G9010" s="23"/>
      <c r="H9010" s="24"/>
      <c r="I9010" s="24"/>
      <c r="J9010" s="24"/>
    </row>
    <row r="9011" spans="3:10" x14ac:dyDescent="0.25">
      <c r="C9011" s="23"/>
      <c r="D9011" s="23"/>
      <c r="E9011" s="23"/>
      <c r="F9011" s="23"/>
      <c r="G9011" s="23"/>
      <c r="H9011" s="24"/>
      <c r="I9011" s="24"/>
      <c r="J9011" s="24"/>
    </row>
    <row r="9012" spans="3:10" x14ac:dyDescent="0.25">
      <c r="C9012" s="23"/>
      <c r="D9012" s="23"/>
      <c r="E9012" s="23"/>
      <c r="F9012" s="23"/>
      <c r="G9012" s="23"/>
      <c r="H9012" s="24"/>
      <c r="I9012" s="24"/>
      <c r="J9012" s="24"/>
    </row>
    <row r="9013" spans="3:10" x14ac:dyDescent="0.25">
      <c r="C9013" s="23"/>
      <c r="D9013" s="23"/>
      <c r="E9013" s="23"/>
      <c r="F9013" s="23"/>
      <c r="G9013" s="23"/>
      <c r="H9013" s="24"/>
      <c r="I9013" s="24"/>
      <c r="J9013" s="24"/>
    </row>
    <row r="9014" spans="3:10" x14ac:dyDescent="0.25">
      <c r="C9014" s="23"/>
      <c r="D9014" s="23"/>
      <c r="E9014" s="23"/>
      <c r="F9014" s="23"/>
      <c r="G9014" s="23"/>
      <c r="H9014" s="24"/>
      <c r="I9014" s="24"/>
      <c r="J9014" s="24"/>
    </row>
    <row r="9015" spans="3:10" x14ac:dyDescent="0.25">
      <c r="C9015" s="23"/>
      <c r="D9015" s="23"/>
      <c r="E9015" s="23"/>
      <c r="F9015" s="23"/>
      <c r="G9015" s="23"/>
      <c r="H9015" s="24"/>
      <c r="I9015" s="24"/>
      <c r="J9015" s="24"/>
    </row>
    <row r="9016" spans="3:10" x14ac:dyDescent="0.25">
      <c r="C9016" s="23"/>
      <c r="D9016" s="23"/>
      <c r="E9016" s="23"/>
      <c r="F9016" s="23"/>
      <c r="G9016" s="23"/>
      <c r="H9016" s="24"/>
      <c r="I9016" s="24"/>
      <c r="J9016" s="24"/>
    </row>
    <row r="9017" spans="3:10" x14ac:dyDescent="0.25">
      <c r="C9017" s="23"/>
      <c r="D9017" s="23"/>
      <c r="E9017" s="23"/>
      <c r="F9017" s="23"/>
      <c r="G9017" s="23"/>
      <c r="H9017" s="24"/>
      <c r="I9017" s="24"/>
      <c r="J9017" s="24"/>
    </row>
    <row r="9018" spans="3:10" x14ac:dyDescent="0.25">
      <c r="C9018" s="23"/>
      <c r="D9018" s="23"/>
      <c r="E9018" s="23"/>
      <c r="F9018" s="23"/>
      <c r="G9018" s="23"/>
      <c r="H9018" s="24"/>
      <c r="I9018" s="24"/>
      <c r="J9018" s="24"/>
    </row>
    <row r="9019" spans="3:10" x14ac:dyDescent="0.25">
      <c r="C9019" s="23"/>
      <c r="D9019" s="23"/>
      <c r="E9019" s="23"/>
      <c r="F9019" s="23"/>
      <c r="G9019" s="23"/>
      <c r="H9019" s="24"/>
      <c r="I9019" s="24"/>
      <c r="J9019" s="24"/>
    </row>
    <row r="9020" spans="3:10" x14ac:dyDescent="0.25">
      <c r="C9020" s="23"/>
      <c r="D9020" s="23"/>
      <c r="E9020" s="23"/>
      <c r="F9020" s="23"/>
      <c r="G9020" s="23"/>
      <c r="H9020" s="24"/>
      <c r="I9020" s="24"/>
      <c r="J9020" s="24"/>
    </row>
    <row r="9021" spans="3:10" x14ac:dyDescent="0.25">
      <c r="C9021" s="23"/>
      <c r="D9021" s="23"/>
      <c r="E9021" s="23"/>
      <c r="F9021" s="23"/>
      <c r="G9021" s="23"/>
      <c r="H9021" s="24"/>
      <c r="I9021" s="24"/>
      <c r="J9021" s="24"/>
    </row>
    <row r="9022" spans="3:10" x14ac:dyDescent="0.25">
      <c r="C9022" s="23"/>
      <c r="D9022" s="23"/>
      <c r="E9022" s="23"/>
      <c r="F9022" s="23"/>
      <c r="G9022" s="23"/>
      <c r="H9022" s="24"/>
      <c r="I9022" s="24"/>
      <c r="J9022" s="24"/>
    </row>
    <row r="9023" spans="3:10" x14ac:dyDescent="0.25">
      <c r="C9023" s="23"/>
      <c r="D9023" s="23"/>
      <c r="E9023" s="23"/>
      <c r="F9023" s="23"/>
      <c r="G9023" s="23"/>
      <c r="H9023" s="24"/>
      <c r="I9023" s="24"/>
      <c r="J9023" s="24"/>
    </row>
    <row r="9024" spans="3:10" x14ac:dyDescent="0.25">
      <c r="C9024" s="23"/>
      <c r="D9024" s="23"/>
      <c r="E9024" s="23"/>
      <c r="F9024" s="23"/>
      <c r="G9024" s="23"/>
      <c r="H9024" s="24"/>
      <c r="I9024" s="24"/>
      <c r="J9024" s="24"/>
    </row>
    <row r="9025" spans="3:10" x14ac:dyDescent="0.25">
      <c r="C9025" s="23"/>
      <c r="D9025" s="23"/>
      <c r="E9025" s="23"/>
      <c r="F9025" s="23"/>
      <c r="G9025" s="23"/>
      <c r="H9025" s="24"/>
      <c r="I9025" s="24"/>
      <c r="J9025" s="24"/>
    </row>
    <row r="9026" spans="3:10" x14ac:dyDescent="0.25">
      <c r="C9026" s="23"/>
      <c r="D9026" s="23"/>
      <c r="E9026" s="23"/>
      <c r="F9026" s="23"/>
      <c r="G9026" s="23"/>
      <c r="H9026" s="24"/>
      <c r="I9026" s="24"/>
      <c r="J9026" s="24"/>
    </row>
    <row r="9027" spans="3:10" x14ac:dyDescent="0.25">
      <c r="C9027" s="23"/>
      <c r="D9027" s="23"/>
      <c r="E9027" s="23"/>
      <c r="F9027" s="23"/>
      <c r="G9027" s="23"/>
      <c r="H9027" s="24"/>
      <c r="I9027" s="24"/>
      <c r="J9027" s="24"/>
    </row>
    <row r="9028" spans="3:10" x14ac:dyDescent="0.25">
      <c r="C9028" s="23"/>
      <c r="D9028" s="23"/>
      <c r="E9028" s="23"/>
      <c r="F9028" s="23"/>
      <c r="G9028" s="23"/>
      <c r="H9028" s="24"/>
      <c r="I9028" s="24"/>
      <c r="J9028" s="24"/>
    </row>
    <row r="9029" spans="3:10" x14ac:dyDescent="0.25">
      <c r="C9029" s="23"/>
      <c r="D9029" s="23"/>
      <c r="E9029" s="23"/>
      <c r="F9029" s="23"/>
      <c r="G9029" s="23"/>
      <c r="H9029" s="24"/>
      <c r="I9029" s="24"/>
      <c r="J9029" s="24"/>
    </row>
    <row r="9030" spans="3:10" x14ac:dyDescent="0.25">
      <c r="C9030" s="23"/>
      <c r="D9030" s="23"/>
      <c r="E9030" s="23"/>
      <c r="F9030" s="23"/>
      <c r="G9030" s="23"/>
      <c r="H9030" s="24"/>
      <c r="I9030" s="24"/>
      <c r="J9030" s="24"/>
    </row>
    <row r="9031" spans="3:10" x14ac:dyDescent="0.25">
      <c r="C9031" s="23"/>
      <c r="D9031" s="23"/>
      <c r="E9031" s="23"/>
      <c r="F9031" s="23"/>
      <c r="G9031" s="23"/>
      <c r="H9031" s="24"/>
      <c r="I9031" s="24"/>
      <c r="J9031" s="24"/>
    </row>
    <row r="9032" spans="3:10" x14ac:dyDescent="0.25">
      <c r="C9032" s="23"/>
      <c r="D9032" s="23"/>
      <c r="E9032" s="23"/>
      <c r="F9032" s="23"/>
      <c r="G9032" s="23"/>
      <c r="H9032" s="24"/>
      <c r="I9032" s="24"/>
      <c r="J9032" s="24"/>
    </row>
    <row r="9033" spans="3:10" x14ac:dyDescent="0.25">
      <c r="C9033" s="23"/>
      <c r="D9033" s="23"/>
      <c r="E9033" s="23"/>
      <c r="F9033" s="23"/>
      <c r="G9033" s="23"/>
      <c r="H9033" s="24"/>
      <c r="I9033" s="24"/>
      <c r="J9033" s="24"/>
    </row>
    <row r="9034" spans="3:10" x14ac:dyDescent="0.25">
      <c r="C9034" s="23"/>
      <c r="D9034" s="23"/>
      <c r="E9034" s="23"/>
      <c r="F9034" s="23"/>
      <c r="G9034" s="23"/>
      <c r="H9034" s="24"/>
      <c r="I9034" s="24"/>
      <c r="J9034" s="24"/>
    </row>
    <row r="9035" spans="3:10" x14ac:dyDescent="0.25">
      <c r="C9035" s="23"/>
      <c r="D9035" s="23"/>
      <c r="E9035" s="23"/>
      <c r="F9035" s="23"/>
      <c r="G9035" s="23"/>
      <c r="H9035" s="24"/>
      <c r="I9035" s="24"/>
      <c r="J9035" s="24"/>
    </row>
    <row r="9036" spans="3:10" x14ac:dyDescent="0.25">
      <c r="C9036" s="23"/>
      <c r="D9036" s="23"/>
      <c r="E9036" s="23"/>
      <c r="F9036" s="23"/>
      <c r="G9036" s="23"/>
      <c r="H9036" s="24"/>
      <c r="I9036" s="24"/>
      <c r="J9036" s="24"/>
    </row>
    <row r="9037" spans="3:10" x14ac:dyDescent="0.25">
      <c r="C9037" s="23"/>
      <c r="D9037" s="23"/>
      <c r="E9037" s="23"/>
      <c r="F9037" s="23"/>
      <c r="G9037" s="23"/>
      <c r="H9037" s="24"/>
      <c r="I9037" s="24"/>
      <c r="J9037" s="24"/>
    </row>
    <row r="9038" spans="3:10" x14ac:dyDescent="0.25">
      <c r="C9038" s="23"/>
      <c r="D9038" s="23"/>
      <c r="E9038" s="23"/>
      <c r="F9038" s="23"/>
      <c r="G9038" s="23"/>
      <c r="H9038" s="24"/>
      <c r="I9038" s="24"/>
      <c r="J9038" s="24"/>
    </row>
    <row r="9039" spans="3:10" x14ac:dyDescent="0.25">
      <c r="C9039" s="23"/>
      <c r="D9039" s="23"/>
      <c r="E9039" s="23"/>
      <c r="F9039" s="23"/>
      <c r="G9039" s="23"/>
      <c r="H9039" s="24"/>
      <c r="I9039" s="24"/>
      <c r="J9039" s="24"/>
    </row>
    <row r="9040" spans="3:10" x14ac:dyDescent="0.25">
      <c r="C9040" s="23"/>
      <c r="D9040" s="23"/>
      <c r="E9040" s="23"/>
      <c r="F9040" s="23"/>
      <c r="G9040" s="23"/>
      <c r="H9040" s="24"/>
      <c r="I9040" s="24"/>
      <c r="J9040" s="24"/>
    </row>
    <row r="9041" spans="3:10" x14ac:dyDescent="0.25">
      <c r="C9041" s="23"/>
      <c r="D9041" s="23"/>
      <c r="E9041" s="23"/>
      <c r="F9041" s="23"/>
      <c r="G9041" s="23"/>
      <c r="H9041" s="24"/>
      <c r="I9041" s="24"/>
      <c r="J9041" s="24"/>
    </row>
    <row r="9042" spans="3:10" x14ac:dyDescent="0.25">
      <c r="C9042" s="23"/>
      <c r="D9042" s="23"/>
      <c r="E9042" s="23"/>
      <c r="F9042" s="23"/>
      <c r="G9042" s="23"/>
      <c r="H9042" s="24"/>
      <c r="I9042" s="24"/>
      <c r="J9042" s="24"/>
    </row>
    <row r="9043" spans="3:10" x14ac:dyDescent="0.25">
      <c r="C9043" s="23"/>
      <c r="D9043" s="23"/>
      <c r="E9043" s="23"/>
      <c r="F9043" s="23"/>
      <c r="G9043" s="23"/>
      <c r="H9043" s="24"/>
      <c r="I9043" s="24"/>
      <c r="J9043" s="24"/>
    </row>
    <row r="9044" spans="3:10" x14ac:dyDescent="0.25">
      <c r="C9044" s="23"/>
      <c r="D9044" s="23"/>
      <c r="E9044" s="23"/>
      <c r="F9044" s="23"/>
      <c r="G9044" s="23"/>
      <c r="H9044" s="24"/>
      <c r="I9044" s="24"/>
      <c r="J9044" s="24"/>
    </row>
    <row r="9045" spans="3:10" x14ac:dyDescent="0.25">
      <c r="C9045" s="23"/>
      <c r="D9045" s="23"/>
      <c r="E9045" s="23"/>
      <c r="F9045" s="23"/>
      <c r="G9045" s="23"/>
      <c r="H9045" s="24"/>
      <c r="I9045" s="24"/>
      <c r="J9045" s="24"/>
    </row>
    <row r="9046" spans="3:10" x14ac:dyDescent="0.25">
      <c r="C9046" s="23"/>
      <c r="D9046" s="23"/>
      <c r="E9046" s="23"/>
      <c r="F9046" s="23"/>
      <c r="G9046" s="23"/>
      <c r="H9046" s="24"/>
      <c r="I9046" s="24"/>
      <c r="J9046" s="24"/>
    </row>
    <row r="9047" spans="3:10" x14ac:dyDescent="0.25">
      <c r="C9047" s="23"/>
      <c r="D9047" s="23"/>
      <c r="E9047" s="23"/>
      <c r="F9047" s="23"/>
      <c r="G9047" s="23"/>
      <c r="H9047" s="24"/>
      <c r="I9047" s="24"/>
      <c r="J9047" s="24"/>
    </row>
    <row r="9048" spans="3:10" x14ac:dyDescent="0.25">
      <c r="C9048" s="23"/>
      <c r="D9048" s="23"/>
      <c r="E9048" s="23"/>
      <c r="F9048" s="23"/>
      <c r="G9048" s="23"/>
      <c r="H9048" s="24"/>
      <c r="I9048" s="24"/>
      <c r="J9048" s="24"/>
    </row>
    <row r="9049" spans="3:10" x14ac:dyDescent="0.25">
      <c r="C9049" s="23"/>
      <c r="D9049" s="23"/>
      <c r="E9049" s="23"/>
      <c r="F9049" s="23"/>
      <c r="G9049" s="23"/>
      <c r="H9049" s="24"/>
      <c r="I9049" s="24"/>
      <c r="J9049" s="24"/>
    </row>
    <row r="9050" spans="3:10" x14ac:dyDescent="0.25">
      <c r="C9050" s="23"/>
      <c r="D9050" s="23"/>
      <c r="E9050" s="23"/>
      <c r="F9050" s="23"/>
      <c r="G9050" s="23"/>
      <c r="H9050" s="24"/>
      <c r="I9050" s="24"/>
      <c r="J9050" s="24"/>
    </row>
    <row r="9051" spans="3:10" x14ac:dyDescent="0.25">
      <c r="C9051" s="23"/>
      <c r="D9051" s="23"/>
      <c r="E9051" s="23"/>
      <c r="F9051" s="23"/>
      <c r="G9051" s="23"/>
      <c r="H9051" s="24"/>
      <c r="I9051" s="24"/>
      <c r="J9051" s="24"/>
    </row>
    <row r="9052" spans="3:10" x14ac:dyDescent="0.25">
      <c r="C9052" s="23"/>
      <c r="D9052" s="23"/>
      <c r="E9052" s="23"/>
      <c r="F9052" s="23"/>
      <c r="G9052" s="23"/>
      <c r="H9052" s="24"/>
      <c r="I9052" s="24"/>
      <c r="J9052" s="24"/>
    </row>
    <row r="9053" spans="3:10" x14ac:dyDescent="0.25">
      <c r="C9053" s="23"/>
      <c r="D9053" s="23"/>
      <c r="E9053" s="23"/>
      <c r="F9053" s="23"/>
      <c r="G9053" s="23"/>
      <c r="H9053" s="24"/>
      <c r="I9053" s="24"/>
      <c r="J9053" s="24"/>
    </row>
    <row r="9054" spans="3:10" x14ac:dyDescent="0.25">
      <c r="C9054" s="23"/>
      <c r="D9054" s="23"/>
      <c r="E9054" s="23"/>
      <c r="F9054" s="23"/>
      <c r="G9054" s="23"/>
      <c r="H9054" s="24"/>
      <c r="I9054" s="24"/>
      <c r="J9054" s="24"/>
    </row>
    <row r="9055" spans="3:10" x14ac:dyDescent="0.25">
      <c r="C9055" s="23"/>
      <c r="D9055" s="23"/>
      <c r="E9055" s="23"/>
      <c r="F9055" s="23"/>
      <c r="G9055" s="23"/>
      <c r="H9055" s="24"/>
      <c r="I9055" s="24"/>
      <c r="J9055" s="24"/>
    </row>
    <row r="9056" spans="3:10" x14ac:dyDescent="0.25">
      <c r="C9056" s="23"/>
      <c r="D9056" s="23"/>
      <c r="E9056" s="23"/>
      <c r="F9056" s="23"/>
      <c r="G9056" s="23"/>
      <c r="H9056" s="24"/>
      <c r="I9056" s="24"/>
      <c r="J9056" s="24"/>
    </row>
    <row r="9057" spans="3:10" x14ac:dyDescent="0.25">
      <c r="C9057" s="23"/>
      <c r="D9057" s="23"/>
      <c r="E9057" s="23"/>
      <c r="F9057" s="23"/>
      <c r="G9057" s="23"/>
      <c r="H9057" s="24"/>
      <c r="I9057" s="24"/>
      <c r="J9057" s="24"/>
    </row>
    <row r="9058" spans="3:10" x14ac:dyDescent="0.25">
      <c r="C9058" s="23"/>
      <c r="D9058" s="23"/>
      <c r="E9058" s="23"/>
      <c r="F9058" s="23"/>
      <c r="G9058" s="23"/>
      <c r="H9058" s="24"/>
      <c r="I9058" s="24"/>
      <c r="J9058" s="24"/>
    </row>
    <row r="9059" spans="3:10" x14ac:dyDescent="0.25">
      <c r="C9059" s="23"/>
      <c r="D9059" s="23"/>
      <c r="E9059" s="23"/>
      <c r="F9059" s="23"/>
      <c r="G9059" s="23"/>
      <c r="H9059" s="24"/>
      <c r="I9059" s="24"/>
      <c r="J9059" s="24"/>
    </row>
    <row r="9060" spans="3:10" x14ac:dyDescent="0.25">
      <c r="C9060" s="23"/>
      <c r="D9060" s="23"/>
      <c r="E9060" s="23"/>
      <c r="F9060" s="23"/>
      <c r="G9060" s="23"/>
      <c r="H9060" s="24"/>
      <c r="I9060" s="24"/>
      <c r="J9060" s="24"/>
    </row>
    <row r="9061" spans="3:10" x14ac:dyDescent="0.25">
      <c r="C9061" s="23"/>
      <c r="D9061" s="23"/>
      <c r="E9061" s="23"/>
      <c r="F9061" s="23"/>
      <c r="G9061" s="23"/>
      <c r="H9061" s="24"/>
      <c r="I9061" s="24"/>
      <c r="J9061" s="24"/>
    </row>
    <row r="9062" spans="3:10" x14ac:dyDescent="0.25">
      <c r="C9062" s="23"/>
      <c r="D9062" s="23"/>
      <c r="E9062" s="23"/>
      <c r="F9062" s="23"/>
      <c r="G9062" s="23"/>
      <c r="H9062" s="24"/>
      <c r="I9062" s="24"/>
      <c r="J9062" s="24"/>
    </row>
    <row r="9063" spans="3:10" x14ac:dyDescent="0.25">
      <c r="C9063" s="23"/>
      <c r="D9063" s="23"/>
      <c r="E9063" s="23"/>
      <c r="F9063" s="23"/>
      <c r="G9063" s="23"/>
      <c r="H9063" s="24"/>
      <c r="I9063" s="24"/>
      <c r="J9063" s="24"/>
    </row>
    <row r="9064" spans="3:10" x14ac:dyDescent="0.25">
      <c r="C9064" s="23"/>
      <c r="D9064" s="23"/>
      <c r="E9064" s="23"/>
      <c r="F9064" s="23"/>
      <c r="G9064" s="23"/>
      <c r="H9064" s="24"/>
      <c r="I9064" s="24"/>
      <c r="J9064" s="24"/>
    </row>
    <row r="9065" spans="3:10" x14ac:dyDescent="0.25">
      <c r="C9065" s="23"/>
      <c r="D9065" s="23"/>
      <c r="E9065" s="23"/>
      <c r="F9065" s="23"/>
      <c r="G9065" s="23"/>
      <c r="H9065" s="24"/>
      <c r="I9065" s="24"/>
      <c r="J9065" s="24"/>
    </row>
    <row r="9066" spans="3:10" x14ac:dyDescent="0.25">
      <c r="C9066" s="23"/>
      <c r="D9066" s="23"/>
      <c r="E9066" s="23"/>
      <c r="F9066" s="23"/>
      <c r="G9066" s="23"/>
      <c r="H9066" s="24"/>
      <c r="I9066" s="24"/>
      <c r="J9066" s="24"/>
    </row>
    <row r="9067" spans="3:10" x14ac:dyDescent="0.25">
      <c r="C9067" s="23"/>
      <c r="D9067" s="23"/>
      <c r="E9067" s="23"/>
      <c r="F9067" s="23"/>
      <c r="G9067" s="23"/>
      <c r="H9067" s="24"/>
      <c r="I9067" s="24"/>
      <c r="J9067" s="24"/>
    </row>
    <row r="9068" spans="3:10" x14ac:dyDescent="0.25">
      <c r="C9068" s="23"/>
      <c r="D9068" s="23"/>
      <c r="E9068" s="23"/>
      <c r="F9068" s="23"/>
      <c r="G9068" s="23"/>
      <c r="H9068" s="24"/>
      <c r="I9068" s="24"/>
      <c r="J9068" s="24"/>
    </row>
    <row r="9069" spans="3:10" x14ac:dyDescent="0.25">
      <c r="C9069" s="23"/>
      <c r="D9069" s="23"/>
      <c r="E9069" s="23"/>
      <c r="F9069" s="23"/>
      <c r="G9069" s="23"/>
      <c r="H9069" s="24"/>
      <c r="I9069" s="24"/>
      <c r="J9069" s="24"/>
    </row>
    <row r="9070" spans="3:10" x14ac:dyDescent="0.25">
      <c r="C9070" s="23"/>
      <c r="D9070" s="23"/>
      <c r="E9070" s="23"/>
      <c r="F9070" s="23"/>
      <c r="G9070" s="23"/>
      <c r="H9070" s="24"/>
      <c r="I9070" s="24"/>
      <c r="J9070" s="24"/>
    </row>
    <row r="9071" spans="3:10" x14ac:dyDescent="0.25">
      <c r="C9071" s="23"/>
      <c r="D9071" s="23"/>
      <c r="E9071" s="23"/>
      <c r="F9071" s="23"/>
      <c r="G9071" s="23"/>
      <c r="H9071" s="24"/>
      <c r="I9071" s="24"/>
      <c r="J9071" s="24"/>
    </row>
    <row r="9072" spans="3:10" x14ac:dyDescent="0.25">
      <c r="C9072" s="23"/>
      <c r="D9072" s="23"/>
      <c r="E9072" s="23"/>
      <c r="F9072" s="23"/>
      <c r="G9072" s="23"/>
      <c r="H9072" s="24"/>
      <c r="I9072" s="24"/>
      <c r="J9072" s="24"/>
    </row>
    <row r="9073" spans="3:10" x14ac:dyDescent="0.25">
      <c r="C9073" s="23"/>
      <c r="D9073" s="23"/>
      <c r="E9073" s="23"/>
      <c r="F9073" s="23"/>
      <c r="G9073" s="23"/>
      <c r="H9073" s="24"/>
      <c r="I9073" s="24"/>
      <c r="J9073" s="24"/>
    </row>
    <row r="9074" spans="3:10" x14ac:dyDescent="0.25">
      <c r="C9074" s="23"/>
      <c r="D9074" s="23"/>
      <c r="E9074" s="23"/>
      <c r="F9074" s="23"/>
      <c r="G9074" s="23"/>
      <c r="H9074" s="24"/>
      <c r="I9074" s="24"/>
      <c r="J9074" s="24"/>
    </row>
    <row r="9075" spans="3:10" x14ac:dyDescent="0.25">
      <c r="C9075" s="23"/>
      <c r="D9075" s="23"/>
      <c r="E9075" s="23"/>
      <c r="F9075" s="23"/>
      <c r="G9075" s="23"/>
      <c r="H9075" s="24"/>
      <c r="I9075" s="24"/>
      <c r="J9075" s="24"/>
    </row>
    <row r="9076" spans="3:10" x14ac:dyDescent="0.25">
      <c r="C9076" s="23"/>
      <c r="D9076" s="23"/>
      <c r="E9076" s="23"/>
      <c r="F9076" s="23"/>
      <c r="G9076" s="23"/>
      <c r="H9076" s="24"/>
      <c r="I9076" s="24"/>
      <c r="J9076" s="24"/>
    </row>
    <row r="9077" spans="3:10" x14ac:dyDescent="0.25">
      <c r="C9077" s="23"/>
      <c r="D9077" s="23"/>
      <c r="E9077" s="23"/>
      <c r="F9077" s="23"/>
      <c r="G9077" s="23"/>
      <c r="H9077" s="24"/>
      <c r="I9077" s="24"/>
      <c r="J9077" s="24"/>
    </row>
    <row r="9078" spans="3:10" x14ac:dyDescent="0.25">
      <c r="C9078" s="23"/>
      <c r="D9078" s="23"/>
      <c r="E9078" s="23"/>
      <c r="F9078" s="23"/>
      <c r="G9078" s="23"/>
      <c r="H9078" s="24"/>
      <c r="I9078" s="24"/>
      <c r="J9078" s="24"/>
    </row>
    <row r="9079" spans="3:10" x14ac:dyDescent="0.25">
      <c r="C9079" s="23"/>
      <c r="D9079" s="23"/>
      <c r="E9079" s="23"/>
      <c r="F9079" s="23"/>
      <c r="G9079" s="23"/>
      <c r="H9079" s="24"/>
      <c r="I9079" s="24"/>
      <c r="J9079" s="24"/>
    </row>
    <row r="9080" spans="3:10" x14ac:dyDescent="0.25">
      <c r="C9080" s="23"/>
      <c r="D9080" s="23"/>
      <c r="E9080" s="23"/>
      <c r="F9080" s="23"/>
      <c r="G9080" s="23"/>
      <c r="H9080" s="24"/>
      <c r="I9080" s="24"/>
      <c r="J9080" s="24"/>
    </row>
    <row r="9081" spans="3:10" x14ac:dyDescent="0.25">
      <c r="C9081" s="23"/>
      <c r="D9081" s="23"/>
      <c r="E9081" s="23"/>
      <c r="F9081" s="23"/>
      <c r="G9081" s="23"/>
      <c r="H9081" s="24"/>
      <c r="I9081" s="24"/>
      <c r="J9081" s="24"/>
    </row>
    <row r="9082" spans="3:10" x14ac:dyDescent="0.25">
      <c r="C9082" s="23"/>
      <c r="D9082" s="23"/>
      <c r="E9082" s="23"/>
      <c r="F9082" s="23"/>
      <c r="G9082" s="23"/>
      <c r="H9082" s="24"/>
      <c r="I9082" s="24"/>
      <c r="J9082" s="24"/>
    </row>
    <row r="9083" spans="3:10" x14ac:dyDescent="0.25">
      <c r="C9083" s="23"/>
      <c r="D9083" s="23"/>
      <c r="E9083" s="23"/>
      <c r="F9083" s="23"/>
      <c r="G9083" s="23"/>
      <c r="H9083" s="24"/>
      <c r="I9083" s="24"/>
      <c r="J9083" s="24"/>
    </row>
    <row r="9084" spans="3:10" x14ac:dyDescent="0.25">
      <c r="C9084" s="23"/>
      <c r="D9084" s="23"/>
      <c r="E9084" s="23"/>
      <c r="F9084" s="23"/>
      <c r="G9084" s="23"/>
      <c r="H9084" s="24"/>
      <c r="I9084" s="24"/>
      <c r="J9084" s="24"/>
    </row>
    <row r="9085" spans="3:10" x14ac:dyDescent="0.25">
      <c r="C9085" s="23"/>
      <c r="D9085" s="23"/>
      <c r="E9085" s="23"/>
      <c r="F9085" s="23"/>
      <c r="G9085" s="23"/>
      <c r="H9085" s="24"/>
      <c r="I9085" s="24"/>
      <c r="J9085" s="24"/>
    </row>
    <row r="9086" spans="3:10" x14ac:dyDescent="0.25">
      <c r="C9086" s="23"/>
      <c r="D9086" s="23"/>
      <c r="E9086" s="23"/>
      <c r="F9086" s="23"/>
      <c r="G9086" s="23"/>
      <c r="H9086" s="24"/>
      <c r="I9086" s="24"/>
      <c r="J9086" s="24"/>
    </row>
    <row r="9087" spans="3:10" x14ac:dyDescent="0.25">
      <c r="C9087" s="23"/>
      <c r="D9087" s="23"/>
      <c r="E9087" s="23"/>
      <c r="F9087" s="23"/>
      <c r="G9087" s="23"/>
      <c r="H9087" s="24"/>
      <c r="I9087" s="24"/>
      <c r="J9087" s="24"/>
    </row>
    <row r="9088" spans="3:10" x14ac:dyDescent="0.25">
      <c r="C9088" s="23"/>
      <c r="D9088" s="23"/>
      <c r="E9088" s="23"/>
      <c r="F9088" s="23"/>
      <c r="G9088" s="23"/>
      <c r="H9088" s="24"/>
      <c r="I9088" s="24"/>
      <c r="J9088" s="24"/>
    </row>
    <row r="9089" spans="3:10" x14ac:dyDescent="0.25">
      <c r="C9089" s="23"/>
      <c r="D9089" s="23"/>
      <c r="E9089" s="23"/>
      <c r="F9089" s="23"/>
      <c r="G9089" s="23"/>
      <c r="H9089" s="24"/>
      <c r="I9089" s="24"/>
      <c r="J9089" s="24"/>
    </row>
    <row r="9090" spans="3:10" x14ac:dyDescent="0.25">
      <c r="C9090" s="23"/>
      <c r="D9090" s="23"/>
      <c r="E9090" s="23"/>
      <c r="F9090" s="23"/>
      <c r="G9090" s="23"/>
      <c r="H9090" s="24"/>
      <c r="I9090" s="24"/>
      <c r="J9090" s="24"/>
    </row>
    <row r="9091" spans="3:10" x14ac:dyDescent="0.25">
      <c r="C9091" s="23"/>
      <c r="D9091" s="23"/>
      <c r="E9091" s="23"/>
      <c r="F9091" s="23"/>
      <c r="G9091" s="23"/>
      <c r="H9091" s="24"/>
      <c r="I9091" s="24"/>
      <c r="J9091" s="24"/>
    </row>
    <row r="9092" spans="3:10" x14ac:dyDescent="0.25">
      <c r="C9092" s="23"/>
      <c r="D9092" s="23"/>
      <c r="E9092" s="23"/>
      <c r="F9092" s="23"/>
      <c r="G9092" s="23"/>
      <c r="H9092" s="24"/>
      <c r="I9092" s="24"/>
      <c r="J9092" s="24"/>
    </row>
    <row r="9093" spans="3:10" x14ac:dyDescent="0.25">
      <c r="C9093" s="23"/>
      <c r="D9093" s="23"/>
      <c r="E9093" s="23"/>
      <c r="F9093" s="23"/>
      <c r="G9093" s="23"/>
      <c r="H9093" s="24"/>
      <c r="I9093" s="24"/>
      <c r="J9093" s="24"/>
    </row>
    <row r="9094" spans="3:10" x14ac:dyDescent="0.25">
      <c r="C9094" s="23"/>
      <c r="D9094" s="23"/>
      <c r="E9094" s="23"/>
      <c r="F9094" s="23"/>
      <c r="G9094" s="23"/>
      <c r="H9094" s="24"/>
      <c r="I9094" s="24"/>
      <c r="J9094" s="24"/>
    </row>
    <row r="9095" spans="3:10" x14ac:dyDescent="0.25">
      <c r="C9095" s="23"/>
      <c r="D9095" s="23"/>
      <c r="E9095" s="23"/>
      <c r="F9095" s="23"/>
      <c r="G9095" s="23"/>
      <c r="H9095" s="24"/>
      <c r="I9095" s="24"/>
      <c r="J9095" s="24"/>
    </row>
    <row r="9096" spans="3:10" x14ac:dyDescent="0.25">
      <c r="C9096" s="23"/>
      <c r="D9096" s="23"/>
      <c r="E9096" s="23"/>
      <c r="F9096" s="23"/>
      <c r="G9096" s="23"/>
      <c r="H9096" s="24"/>
      <c r="I9096" s="24"/>
      <c r="J9096" s="24"/>
    </row>
    <row r="9097" spans="3:10" x14ac:dyDescent="0.25">
      <c r="C9097" s="23"/>
      <c r="D9097" s="23"/>
      <c r="E9097" s="23"/>
      <c r="F9097" s="23"/>
      <c r="G9097" s="23"/>
      <c r="H9097" s="24"/>
      <c r="I9097" s="24"/>
      <c r="J9097" s="24"/>
    </row>
    <row r="9098" spans="3:10" x14ac:dyDescent="0.25">
      <c r="C9098" s="23"/>
      <c r="D9098" s="23"/>
      <c r="E9098" s="23"/>
      <c r="F9098" s="23"/>
      <c r="G9098" s="23"/>
      <c r="H9098" s="24"/>
      <c r="I9098" s="24"/>
      <c r="J9098" s="24"/>
    </row>
    <row r="9099" spans="3:10" x14ac:dyDescent="0.25">
      <c r="C9099" s="23"/>
      <c r="D9099" s="23"/>
      <c r="E9099" s="23"/>
      <c r="F9099" s="23"/>
      <c r="G9099" s="23"/>
      <c r="H9099" s="24"/>
      <c r="I9099" s="24"/>
      <c r="J9099" s="24"/>
    </row>
    <row r="9100" spans="3:10" x14ac:dyDescent="0.25">
      <c r="C9100" s="23"/>
      <c r="D9100" s="23"/>
      <c r="E9100" s="23"/>
      <c r="F9100" s="23"/>
      <c r="G9100" s="23"/>
      <c r="H9100" s="24"/>
      <c r="I9100" s="24"/>
      <c r="J9100" s="24"/>
    </row>
    <row r="9101" spans="3:10" x14ac:dyDescent="0.25">
      <c r="C9101" s="23"/>
      <c r="D9101" s="23"/>
      <c r="E9101" s="23"/>
      <c r="F9101" s="23"/>
      <c r="G9101" s="23"/>
      <c r="H9101" s="24"/>
      <c r="I9101" s="24"/>
      <c r="J9101" s="24"/>
    </row>
    <row r="9102" spans="3:10" x14ac:dyDescent="0.25">
      <c r="C9102" s="23"/>
      <c r="D9102" s="23"/>
      <c r="E9102" s="23"/>
      <c r="F9102" s="23"/>
      <c r="G9102" s="23"/>
      <c r="H9102" s="24"/>
      <c r="I9102" s="24"/>
      <c r="J9102" s="24"/>
    </row>
    <row r="9103" spans="3:10" x14ac:dyDescent="0.25">
      <c r="C9103" s="23"/>
      <c r="D9103" s="23"/>
      <c r="E9103" s="23"/>
      <c r="F9103" s="23"/>
      <c r="G9103" s="23"/>
      <c r="H9103" s="24"/>
      <c r="I9103" s="24"/>
      <c r="J9103" s="24"/>
    </row>
    <row r="9104" spans="3:10" x14ac:dyDescent="0.25">
      <c r="C9104" s="23"/>
      <c r="D9104" s="23"/>
      <c r="E9104" s="23"/>
      <c r="F9104" s="23"/>
      <c r="G9104" s="23"/>
      <c r="H9104" s="24"/>
      <c r="I9104" s="24"/>
      <c r="J9104" s="24"/>
    </row>
    <row r="9105" spans="3:10" x14ac:dyDescent="0.25">
      <c r="C9105" s="23"/>
      <c r="D9105" s="23"/>
      <c r="E9105" s="23"/>
      <c r="F9105" s="23"/>
      <c r="G9105" s="23"/>
      <c r="H9105" s="24"/>
      <c r="I9105" s="24"/>
      <c r="J9105" s="24"/>
    </row>
    <row r="9106" spans="3:10" x14ac:dyDescent="0.25">
      <c r="C9106" s="23"/>
      <c r="D9106" s="23"/>
      <c r="E9106" s="23"/>
      <c r="F9106" s="23"/>
      <c r="G9106" s="23"/>
      <c r="H9106" s="24"/>
      <c r="I9106" s="24"/>
      <c r="J9106" s="24"/>
    </row>
    <row r="9107" spans="3:10" x14ac:dyDescent="0.25">
      <c r="C9107" s="23"/>
      <c r="D9107" s="23"/>
      <c r="E9107" s="23"/>
      <c r="F9107" s="23"/>
      <c r="G9107" s="23"/>
      <c r="H9107" s="24"/>
      <c r="I9107" s="24"/>
      <c r="J9107" s="24"/>
    </row>
    <row r="9108" spans="3:10" x14ac:dyDescent="0.25">
      <c r="C9108" s="23"/>
      <c r="D9108" s="23"/>
      <c r="E9108" s="23"/>
      <c r="F9108" s="23"/>
      <c r="G9108" s="23"/>
      <c r="H9108" s="24"/>
      <c r="I9108" s="24"/>
      <c r="J9108" s="24"/>
    </row>
    <row r="9109" spans="3:10" x14ac:dyDescent="0.25">
      <c r="C9109" s="23"/>
      <c r="D9109" s="23"/>
      <c r="E9109" s="23"/>
      <c r="F9109" s="23"/>
      <c r="G9109" s="23"/>
      <c r="H9109" s="24"/>
      <c r="I9109" s="24"/>
      <c r="J9109" s="24"/>
    </row>
    <row r="9110" spans="3:10" x14ac:dyDescent="0.25">
      <c r="C9110" s="23"/>
      <c r="D9110" s="23"/>
      <c r="E9110" s="23"/>
      <c r="F9110" s="23"/>
      <c r="G9110" s="23"/>
      <c r="H9110" s="24"/>
      <c r="I9110" s="24"/>
      <c r="J9110" s="24"/>
    </row>
    <row r="9111" spans="3:10" x14ac:dyDescent="0.25">
      <c r="C9111" s="23"/>
      <c r="D9111" s="23"/>
      <c r="E9111" s="23"/>
      <c r="F9111" s="23"/>
      <c r="G9111" s="23"/>
      <c r="H9111" s="24"/>
      <c r="I9111" s="24"/>
      <c r="J9111" s="24"/>
    </row>
    <row r="9112" spans="3:10" x14ac:dyDescent="0.25">
      <c r="C9112" s="23"/>
      <c r="D9112" s="23"/>
      <c r="E9112" s="23"/>
      <c r="F9112" s="23"/>
      <c r="G9112" s="23"/>
      <c r="H9112" s="24"/>
      <c r="I9112" s="24"/>
      <c r="J9112" s="24"/>
    </row>
    <row r="9113" spans="3:10" x14ac:dyDescent="0.25">
      <c r="C9113" s="23"/>
      <c r="D9113" s="23"/>
      <c r="E9113" s="23"/>
      <c r="F9113" s="23"/>
      <c r="G9113" s="23"/>
      <c r="H9113" s="24"/>
      <c r="I9113" s="24"/>
      <c r="J9113" s="24"/>
    </row>
    <row r="9114" spans="3:10" x14ac:dyDescent="0.25">
      <c r="C9114" s="23"/>
      <c r="D9114" s="23"/>
      <c r="E9114" s="23"/>
      <c r="F9114" s="23"/>
      <c r="G9114" s="23"/>
      <c r="H9114" s="24"/>
      <c r="I9114" s="24"/>
      <c r="J9114" s="24"/>
    </row>
    <row r="9115" spans="3:10" x14ac:dyDescent="0.25">
      <c r="C9115" s="23"/>
      <c r="D9115" s="23"/>
      <c r="E9115" s="23"/>
      <c r="F9115" s="23"/>
      <c r="G9115" s="23"/>
      <c r="H9115" s="24"/>
      <c r="I9115" s="24"/>
      <c r="J9115" s="24"/>
    </row>
    <row r="9116" spans="3:10" x14ac:dyDescent="0.25">
      <c r="C9116" s="23"/>
      <c r="D9116" s="23"/>
      <c r="E9116" s="23"/>
      <c r="F9116" s="23"/>
      <c r="G9116" s="23"/>
      <c r="H9116" s="24"/>
      <c r="I9116" s="24"/>
      <c r="J9116" s="24"/>
    </row>
    <row r="9117" spans="3:10" x14ac:dyDescent="0.25">
      <c r="C9117" s="23"/>
      <c r="D9117" s="23"/>
      <c r="E9117" s="23"/>
      <c r="F9117" s="23"/>
      <c r="G9117" s="23"/>
      <c r="H9117" s="24"/>
      <c r="I9117" s="24"/>
      <c r="J9117" s="24"/>
    </row>
    <row r="9118" spans="3:10" x14ac:dyDescent="0.25">
      <c r="C9118" s="23"/>
      <c r="D9118" s="23"/>
      <c r="E9118" s="23"/>
      <c r="F9118" s="23"/>
      <c r="G9118" s="23"/>
      <c r="H9118" s="24"/>
      <c r="I9118" s="24"/>
      <c r="J9118" s="24"/>
    </row>
    <row r="9119" spans="3:10" x14ac:dyDescent="0.25">
      <c r="C9119" s="23"/>
      <c r="D9119" s="23"/>
      <c r="E9119" s="23"/>
      <c r="F9119" s="23"/>
      <c r="G9119" s="23"/>
      <c r="H9119" s="24"/>
      <c r="I9119" s="24"/>
      <c r="J9119" s="24"/>
    </row>
    <row r="9120" spans="3:10" x14ac:dyDescent="0.25">
      <c r="C9120" s="23"/>
      <c r="D9120" s="23"/>
      <c r="E9120" s="23"/>
      <c r="F9120" s="23"/>
      <c r="G9120" s="23"/>
      <c r="H9120" s="24"/>
      <c r="I9120" s="24"/>
      <c r="J9120" s="24"/>
    </row>
    <row r="9121" spans="3:10" x14ac:dyDescent="0.25">
      <c r="C9121" s="23"/>
      <c r="D9121" s="23"/>
      <c r="E9121" s="23"/>
      <c r="F9121" s="23"/>
      <c r="G9121" s="23"/>
      <c r="H9121" s="24"/>
      <c r="I9121" s="24"/>
      <c r="J9121" s="24"/>
    </row>
    <row r="9122" spans="3:10" x14ac:dyDescent="0.25">
      <c r="C9122" s="23"/>
      <c r="D9122" s="23"/>
      <c r="E9122" s="23"/>
      <c r="F9122" s="23"/>
      <c r="G9122" s="23"/>
      <c r="H9122" s="24"/>
      <c r="I9122" s="24"/>
      <c r="J9122" s="24"/>
    </row>
    <row r="9123" spans="3:10" x14ac:dyDescent="0.25">
      <c r="C9123" s="23"/>
      <c r="D9123" s="23"/>
      <c r="E9123" s="23"/>
      <c r="F9123" s="23"/>
      <c r="G9123" s="23"/>
      <c r="H9123" s="24"/>
      <c r="I9123" s="24"/>
      <c r="J9123" s="24"/>
    </row>
    <row r="9124" spans="3:10" x14ac:dyDescent="0.25">
      <c r="C9124" s="23"/>
      <c r="D9124" s="23"/>
      <c r="E9124" s="23"/>
      <c r="F9124" s="23"/>
      <c r="G9124" s="23"/>
      <c r="H9124" s="24"/>
      <c r="I9124" s="24"/>
      <c r="J9124" s="24"/>
    </row>
    <row r="9125" spans="3:10" x14ac:dyDescent="0.25">
      <c r="C9125" s="23"/>
      <c r="D9125" s="23"/>
      <c r="E9125" s="23"/>
      <c r="F9125" s="23"/>
      <c r="G9125" s="23"/>
      <c r="H9125" s="24"/>
      <c r="I9125" s="24"/>
      <c r="J9125" s="24"/>
    </row>
    <row r="9126" spans="3:10" x14ac:dyDescent="0.25">
      <c r="C9126" s="23"/>
      <c r="D9126" s="23"/>
      <c r="E9126" s="23"/>
      <c r="F9126" s="23"/>
      <c r="G9126" s="23"/>
      <c r="H9126" s="24"/>
      <c r="I9126" s="24"/>
      <c r="J9126" s="24"/>
    </row>
    <row r="9127" spans="3:10" x14ac:dyDescent="0.25">
      <c r="C9127" s="23"/>
      <c r="D9127" s="23"/>
      <c r="E9127" s="23"/>
      <c r="F9127" s="23"/>
      <c r="G9127" s="23"/>
      <c r="H9127" s="24"/>
      <c r="I9127" s="24"/>
      <c r="J9127" s="24"/>
    </row>
    <row r="9128" spans="3:10" x14ac:dyDescent="0.25">
      <c r="C9128" s="23"/>
      <c r="D9128" s="23"/>
      <c r="E9128" s="23"/>
      <c r="F9128" s="23"/>
      <c r="G9128" s="23"/>
      <c r="H9128" s="24"/>
      <c r="I9128" s="24"/>
      <c r="J9128" s="24"/>
    </row>
    <row r="9129" spans="3:10" x14ac:dyDescent="0.25">
      <c r="C9129" s="23"/>
      <c r="D9129" s="23"/>
      <c r="E9129" s="23"/>
      <c r="F9129" s="23"/>
      <c r="G9129" s="23"/>
      <c r="H9129" s="24"/>
      <c r="I9129" s="24"/>
      <c r="J9129" s="24"/>
    </row>
    <row r="9130" spans="3:10" x14ac:dyDescent="0.25">
      <c r="C9130" s="23"/>
      <c r="D9130" s="23"/>
      <c r="E9130" s="23"/>
      <c r="F9130" s="23"/>
      <c r="G9130" s="23"/>
      <c r="H9130" s="24"/>
      <c r="I9130" s="24"/>
      <c r="J9130" s="24"/>
    </row>
    <row r="9131" spans="3:10" x14ac:dyDescent="0.25">
      <c r="C9131" s="23"/>
      <c r="D9131" s="23"/>
      <c r="E9131" s="23"/>
      <c r="F9131" s="23"/>
      <c r="G9131" s="23"/>
      <c r="H9131" s="24"/>
      <c r="I9131" s="24"/>
      <c r="J9131" s="24"/>
    </row>
    <row r="9132" spans="3:10" x14ac:dyDescent="0.25">
      <c r="C9132" s="23"/>
      <c r="D9132" s="23"/>
      <c r="E9132" s="23"/>
      <c r="F9132" s="23"/>
      <c r="G9132" s="23"/>
      <c r="H9132" s="24"/>
      <c r="I9132" s="24"/>
      <c r="J9132" s="24"/>
    </row>
    <row r="9133" spans="3:10" x14ac:dyDescent="0.25">
      <c r="C9133" s="23"/>
      <c r="D9133" s="23"/>
      <c r="E9133" s="23"/>
      <c r="F9133" s="23"/>
      <c r="G9133" s="23"/>
      <c r="H9133" s="24"/>
      <c r="I9133" s="24"/>
      <c r="J9133" s="24"/>
    </row>
    <row r="9134" spans="3:10" x14ac:dyDescent="0.25">
      <c r="C9134" s="23"/>
      <c r="D9134" s="23"/>
      <c r="E9134" s="23"/>
      <c r="F9134" s="23"/>
      <c r="G9134" s="23"/>
      <c r="H9134" s="24"/>
      <c r="I9134" s="24"/>
      <c r="J9134" s="24"/>
    </row>
    <row r="9135" spans="3:10" x14ac:dyDescent="0.25">
      <c r="C9135" s="23"/>
      <c r="D9135" s="23"/>
      <c r="E9135" s="23"/>
      <c r="F9135" s="23"/>
      <c r="G9135" s="23"/>
      <c r="H9135" s="24"/>
      <c r="I9135" s="24"/>
      <c r="J9135" s="24"/>
    </row>
    <row r="9136" spans="3:10" x14ac:dyDescent="0.25">
      <c r="C9136" s="23"/>
      <c r="D9136" s="23"/>
      <c r="E9136" s="23"/>
      <c r="F9136" s="23"/>
      <c r="G9136" s="23"/>
      <c r="H9136" s="24"/>
      <c r="I9136" s="24"/>
      <c r="J9136" s="24"/>
    </row>
    <row r="9137" spans="3:10" x14ac:dyDescent="0.25">
      <c r="C9137" s="23"/>
      <c r="D9137" s="23"/>
      <c r="E9137" s="23"/>
      <c r="F9137" s="23"/>
      <c r="G9137" s="23"/>
      <c r="H9137" s="24"/>
      <c r="I9137" s="24"/>
      <c r="J9137" s="24"/>
    </row>
    <row r="9138" spans="3:10" x14ac:dyDescent="0.25">
      <c r="C9138" s="23"/>
      <c r="D9138" s="23"/>
      <c r="E9138" s="23"/>
      <c r="F9138" s="23"/>
      <c r="G9138" s="23"/>
      <c r="H9138" s="24"/>
      <c r="I9138" s="24"/>
      <c r="J9138" s="24"/>
    </row>
    <row r="9139" spans="3:10" x14ac:dyDescent="0.25">
      <c r="C9139" s="23"/>
      <c r="D9139" s="23"/>
      <c r="E9139" s="23"/>
      <c r="F9139" s="23"/>
      <c r="G9139" s="23"/>
      <c r="H9139" s="24"/>
      <c r="I9139" s="24"/>
      <c r="J9139" s="24"/>
    </row>
    <row r="9140" spans="3:10" x14ac:dyDescent="0.25">
      <c r="C9140" s="23"/>
      <c r="D9140" s="23"/>
      <c r="E9140" s="23"/>
      <c r="F9140" s="23"/>
      <c r="G9140" s="23"/>
      <c r="H9140" s="24"/>
      <c r="I9140" s="24"/>
      <c r="J9140" s="24"/>
    </row>
    <row r="9141" spans="3:10" x14ac:dyDescent="0.25">
      <c r="C9141" s="23"/>
      <c r="D9141" s="23"/>
      <c r="E9141" s="23"/>
      <c r="F9141" s="23"/>
      <c r="G9141" s="23"/>
      <c r="H9141" s="24"/>
      <c r="I9141" s="24"/>
      <c r="J9141" s="24"/>
    </row>
    <row r="9142" spans="3:10" x14ac:dyDescent="0.25">
      <c r="C9142" s="23"/>
      <c r="D9142" s="23"/>
      <c r="E9142" s="23"/>
      <c r="F9142" s="23"/>
      <c r="G9142" s="23"/>
      <c r="H9142" s="24"/>
      <c r="I9142" s="24"/>
      <c r="J9142" s="24"/>
    </row>
    <row r="9143" spans="3:10" x14ac:dyDescent="0.25">
      <c r="C9143" s="23"/>
      <c r="D9143" s="23"/>
      <c r="E9143" s="23"/>
      <c r="F9143" s="23"/>
      <c r="G9143" s="23"/>
      <c r="H9143" s="24"/>
      <c r="I9143" s="24"/>
      <c r="J9143" s="24"/>
    </row>
    <row r="9144" spans="3:10" x14ac:dyDescent="0.25">
      <c r="C9144" s="23"/>
      <c r="D9144" s="23"/>
      <c r="E9144" s="23"/>
      <c r="F9144" s="23"/>
      <c r="G9144" s="23"/>
      <c r="H9144" s="24"/>
      <c r="I9144" s="24"/>
      <c r="J9144" s="24"/>
    </row>
    <row r="9145" spans="3:10" x14ac:dyDescent="0.25">
      <c r="C9145" s="23"/>
      <c r="D9145" s="23"/>
      <c r="E9145" s="23"/>
      <c r="F9145" s="23"/>
      <c r="G9145" s="23"/>
      <c r="H9145" s="24"/>
      <c r="I9145" s="24"/>
      <c r="J9145" s="24"/>
    </row>
    <row r="9146" spans="3:10" x14ac:dyDescent="0.25">
      <c r="C9146" s="23"/>
      <c r="D9146" s="23"/>
      <c r="E9146" s="23"/>
      <c r="F9146" s="23"/>
      <c r="G9146" s="23"/>
      <c r="H9146" s="24"/>
      <c r="I9146" s="24"/>
      <c r="J9146" s="24"/>
    </row>
    <row r="9147" spans="3:10" x14ac:dyDescent="0.25">
      <c r="C9147" s="23"/>
      <c r="D9147" s="23"/>
      <c r="E9147" s="23"/>
      <c r="F9147" s="23"/>
      <c r="G9147" s="23"/>
      <c r="H9147" s="24"/>
      <c r="I9147" s="24"/>
      <c r="J9147" s="24"/>
    </row>
    <row r="9148" spans="3:10" x14ac:dyDescent="0.25">
      <c r="C9148" s="23"/>
      <c r="D9148" s="23"/>
      <c r="E9148" s="23"/>
      <c r="F9148" s="23"/>
      <c r="G9148" s="23"/>
      <c r="H9148" s="24"/>
      <c r="I9148" s="24"/>
      <c r="J9148" s="24"/>
    </row>
    <row r="9149" spans="3:10" x14ac:dyDescent="0.25">
      <c r="C9149" s="23"/>
      <c r="D9149" s="23"/>
      <c r="E9149" s="23"/>
      <c r="F9149" s="23"/>
      <c r="G9149" s="23"/>
      <c r="H9149" s="24"/>
      <c r="I9149" s="24"/>
      <c r="J9149" s="24"/>
    </row>
    <row r="9150" spans="3:10" x14ac:dyDescent="0.25">
      <c r="C9150" s="23"/>
      <c r="D9150" s="23"/>
      <c r="E9150" s="23"/>
      <c r="F9150" s="23"/>
      <c r="G9150" s="23"/>
      <c r="H9150" s="24"/>
      <c r="I9150" s="24"/>
      <c r="J9150" s="24"/>
    </row>
    <row r="9151" spans="3:10" x14ac:dyDescent="0.25">
      <c r="C9151" s="23"/>
      <c r="D9151" s="23"/>
      <c r="E9151" s="23"/>
      <c r="F9151" s="23"/>
      <c r="G9151" s="23"/>
      <c r="H9151" s="24"/>
      <c r="I9151" s="24"/>
      <c r="J9151" s="24"/>
    </row>
    <row r="9152" spans="3:10" x14ac:dyDescent="0.25">
      <c r="C9152" s="23"/>
      <c r="D9152" s="23"/>
      <c r="E9152" s="23"/>
      <c r="F9152" s="23"/>
      <c r="G9152" s="23"/>
      <c r="H9152" s="24"/>
      <c r="I9152" s="24"/>
      <c r="J9152" s="24"/>
    </row>
    <row r="9153" spans="3:10" x14ac:dyDescent="0.25">
      <c r="C9153" s="23"/>
      <c r="D9153" s="23"/>
      <c r="E9153" s="23"/>
      <c r="F9153" s="23"/>
      <c r="G9153" s="23"/>
      <c r="H9153" s="24"/>
      <c r="I9153" s="24"/>
      <c r="J9153" s="24"/>
    </row>
    <row r="9154" spans="3:10" x14ac:dyDescent="0.25">
      <c r="C9154" s="23"/>
      <c r="D9154" s="23"/>
      <c r="E9154" s="23"/>
      <c r="F9154" s="23"/>
      <c r="G9154" s="23"/>
      <c r="H9154" s="24"/>
      <c r="I9154" s="24"/>
      <c r="J9154" s="24"/>
    </row>
    <row r="9155" spans="3:10" x14ac:dyDescent="0.25">
      <c r="C9155" s="23"/>
      <c r="D9155" s="23"/>
      <c r="E9155" s="23"/>
      <c r="F9155" s="23"/>
      <c r="G9155" s="23"/>
      <c r="H9155" s="24"/>
      <c r="I9155" s="24"/>
      <c r="J9155" s="24"/>
    </row>
    <row r="9156" spans="3:10" x14ac:dyDescent="0.25">
      <c r="C9156" s="23"/>
      <c r="D9156" s="23"/>
      <c r="E9156" s="23"/>
      <c r="F9156" s="23"/>
      <c r="G9156" s="23"/>
      <c r="H9156" s="24"/>
      <c r="I9156" s="24"/>
      <c r="J9156" s="24"/>
    </row>
    <row r="9157" spans="3:10" x14ac:dyDescent="0.25">
      <c r="C9157" s="23"/>
      <c r="D9157" s="23"/>
      <c r="E9157" s="23"/>
      <c r="F9157" s="23"/>
      <c r="G9157" s="23"/>
      <c r="H9157" s="24"/>
      <c r="I9157" s="24"/>
      <c r="J9157" s="24"/>
    </row>
    <row r="9158" spans="3:10" x14ac:dyDescent="0.25">
      <c r="C9158" s="23"/>
      <c r="D9158" s="23"/>
      <c r="E9158" s="23"/>
      <c r="F9158" s="23"/>
      <c r="G9158" s="23"/>
      <c r="H9158" s="24"/>
      <c r="I9158" s="24"/>
      <c r="J9158" s="24"/>
    </row>
    <row r="9159" spans="3:10" x14ac:dyDescent="0.25">
      <c r="C9159" s="23"/>
      <c r="D9159" s="23"/>
      <c r="E9159" s="23"/>
      <c r="F9159" s="23"/>
      <c r="G9159" s="23"/>
      <c r="H9159" s="24"/>
      <c r="I9159" s="24"/>
      <c r="J9159" s="24"/>
    </row>
    <row r="9160" spans="3:10" x14ac:dyDescent="0.25">
      <c r="C9160" s="23"/>
      <c r="D9160" s="23"/>
      <c r="E9160" s="23"/>
      <c r="F9160" s="23"/>
      <c r="G9160" s="23"/>
      <c r="H9160" s="24"/>
      <c r="I9160" s="24"/>
      <c r="J9160" s="24"/>
    </row>
    <row r="9161" spans="3:10" x14ac:dyDescent="0.25">
      <c r="C9161" s="23"/>
      <c r="D9161" s="23"/>
      <c r="E9161" s="23"/>
      <c r="F9161" s="23"/>
      <c r="G9161" s="23"/>
      <c r="H9161" s="24"/>
      <c r="I9161" s="24"/>
      <c r="J9161" s="24"/>
    </row>
    <row r="9162" spans="3:10" x14ac:dyDescent="0.25">
      <c r="C9162" s="23"/>
      <c r="D9162" s="23"/>
      <c r="E9162" s="23"/>
      <c r="F9162" s="23"/>
      <c r="G9162" s="23"/>
      <c r="H9162" s="24"/>
      <c r="I9162" s="24"/>
      <c r="J9162" s="24"/>
    </row>
    <row r="9163" spans="3:10" x14ac:dyDescent="0.25">
      <c r="C9163" s="23"/>
      <c r="D9163" s="23"/>
      <c r="E9163" s="23"/>
      <c r="F9163" s="23"/>
      <c r="G9163" s="23"/>
      <c r="H9163" s="24"/>
      <c r="I9163" s="24"/>
      <c r="J9163" s="24"/>
    </row>
    <row r="9164" spans="3:10" x14ac:dyDescent="0.25">
      <c r="C9164" s="23"/>
      <c r="D9164" s="23"/>
      <c r="E9164" s="23"/>
      <c r="F9164" s="23"/>
      <c r="G9164" s="23"/>
      <c r="H9164" s="24"/>
      <c r="I9164" s="24"/>
      <c r="J9164" s="24"/>
    </row>
    <row r="9165" spans="3:10" x14ac:dyDescent="0.25">
      <c r="C9165" s="23"/>
      <c r="D9165" s="23"/>
      <c r="E9165" s="23"/>
      <c r="F9165" s="23"/>
      <c r="G9165" s="23"/>
      <c r="H9165" s="24"/>
      <c r="I9165" s="24"/>
      <c r="J9165" s="24"/>
    </row>
    <row r="9166" spans="3:10" x14ac:dyDescent="0.25">
      <c r="C9166" s="23"/>
      <c r="D9166" s="23"/>
      <c r="E9166" s="23"/>
      <c r="F9166" s="23"/>
      <c r="G9166" s="23"/>
      <c r="H9166" s="24"/>
      <c r="I9166" s="24"/>
      <c r="J9166" s="24"/>
    </row>
    <row r="9167" spans="3:10" x14ac:dyDescent="0.25">
      <c r="C9167" s="23"/>
      <c r="D9167" s="23"/>
      <c r="E9167" s="23"/>
      <c r="F9167" s="23"/>
      <c r="G9167" s="23"/>
      <c r="H9167" s="24"/>
      <c r="I9167" s="24"/>
      <c r="J9167" s="24"/>
    </row>
    <row r="9168" spans="3:10" x14ac:dyDescent="0.25">
      <c r="C9168" s="23"/>
      <c r="D9168" s="23"/>
      <c r="E9168" s="23"/>
      <c r="F9168" s="23"/>
      <c r="G9168" s="23"/>
      <c r="H9168" s="24"/>
      <c r="I9168" s="24"/>
      <c r="J9168" s="24"/>
    </row>
    <row r="9169" spans="3:10" x14ac:dyDescent="0.25">
      <c r="C9169" s="23"/>
      <c r="D9169" s="23"/>
      <c r="E9169" s="23"/>
      <c r="F9169" s="23"/>
      <c r="G9169" s="23"/>
      <c r="H9169" s="24"/>
      <c r="I9169" s="24"/>
      <c r="J9169" s="24"/>
    </row>
    <row r="9170" spans="3:10" x14ac:dyDescent="0.25">
      <c r="C9170" s="23"/>
      <c r="D9170" s="23"/>
      <c r="E9170" s="23"/>
      <c r="F9170" s="23"/>
      <c r="G9170" s="23"/>
      <c r="H9170" s="24"/>
      <c r="I9170" s="24"/>
      <c r="J9170" s="24"/>
    </row>
    <row r="9171" spans="3:10" x14ac:dyDescent="0.25">
      <c r="C9171" s="23"/>
      <c r="D9171" s="23"/>
      <c r="E9171" s="23"/>
      <c r="F9171" s="23"/>
      <c r="G9171" s="23"/>
      <c r="H9171" s="24"/>
      <c r="I9171" s="24"/>
      <c r="J9171" s="24"/>
    </row>
    <row r="9172" spans="3:10" x14ac:dyDescent="0.25">
      <c r="C9172" s="23"/>
      <c r="D9172" s="23"/>
      <c r="E9172" s="23"/>
      <c r="F9172" s="23"/>
      <c r="G9172" s="23"/>
      <c r="H9172" s="24"/>
      <c r="I9172" s="24"/>
      <c r="J9172" s="24"/>
    </row>
    <row r="9173" spans="3:10" x14ac:dyDescent="0.25">
      <c r="C9173" s="23"/>
      <c r="D9173" s="23"/>
      <c r="E9173" s="23"/>
      <c r="F9173" s="23"/>
      <c r="G9173" s="23"/>
      <c r="H9173" s="24"/>
      <c r="I9173" s="24"/>
      <c r="J9173" s="24"/>
    </row>
    <row r="9174" spans="3:10" x14ac:dyDescent="0.25">
      <c r="C9174" s="23"/>
      <c r="D9174" s="23"/>
      <c r="E9174" s="23"/>
      <c r="F9174" s="23"/>
      <c r="G9174" s="23"/>
      <c r="H9174" s="24"/>
      <c r="I9174" s="24"/>
      <c r="J9174" s="24"/>
    </row>
    <row r="9175" spans="3:10" x14ac:dyDescent="0.25">
      <c r="C9175" s="23"/>
      <c r="D9175" s="23"/>
      <c r="E9175" s="23"/>
      <c r="F9175" s="23"/>
      <c r="G9175" s="23"/>
      <c r="H9175" s="24"/>
      <c r="I9175" s="24"/>
      <c r="J9175" s="24"/>
    </row>
    <row r="9176" spans="3:10" x14ac:dyDescent="0.25">
      <c r="C9176" s="23"/>
      <c r="D9176" s="23"/>
      <c r="E9176" s="23"/>
      <c r="F9176" s="23"/>
      <c r="G9176" s="23"/>
      <c r="H9176" s="24"/>
      <c r="I9176" s="24"/>
      <c r="J9176" s="24"/>
    </row>
    <row r="9177" spans="3:10" x14ac:dyDescent="0.25">
      <c r="C9177" s="23"/>
      <c r="D9177" s="23"/>
      <c r="E9177" s="23"/>
      <c r="F9177" s="23"/>
      <c r="G9177" s="23"/>
      <c r="H9177" s="24"/>
      <c r="I9177" s="24"/>
      <c r="J9177" s="24"/>
    </row>
    <row r="9178" spans="3:10" x14ac:dyDescent="0.25">
      <c r="C9178" s="23"/>
      <c r="D9178" s="23"/>
      <c r="E9178" s="23"/>
      <c r="F9178" s="23"/>
      <c r="G9178" s="23"/>
      <c r="H9178" s="24"/>
      <c r="I9178" s="24"/>
      <c r="J9178" s="24"/>
    </row>
    <row r="9179" spans="3:10" x14ac:dyDescent="0.25">
      <c r="C9179" s="23"/>
      <c r="D9179" s="23"/>
      <c r="E9179" s="23"/>
      <c r="F9179" s="23"/>
      <c r="G9179" s="23"/>
      <c r="H9179" s="24"/>
      <c r="I9179" s="24"/>
      <c r="J9179" s="24"/>
    </row>
    <row r="9180" spans="3:10" x14ac:dyDescent="0.25">
      <c r="C9180" s="23"/>
      <c r="D9180" s="23"/>
      <c r="E9180" s="23"/>
      <c r="F9180" s="23"/>
      <c r="G9180" s="23"/>
      <c r="H9180" s="24"/>
      <c r="I9180" s="24"/>
      <c r="J9180" s="24"/>
    </row>
    <row r="9181" spans="3:10" x14ac:dyDescent="0.25">
      <c r="C9181" s="23"/>
      <c r="D9181" s="23"/>
      <c r="E9181" s="23"/>
      <c r="F9181" s="23"/>
      <c r="G9181" s="23"/>
      <c r="H9181" s="24"/>
      <c r="I9181" s="24"/>
      <c r="J9181" s="24"/>
    </row>
    <row r="9182" spans="3:10" x14ac:dyDescent="0.25">
      <c r="C9182" s="23"/>
      <c r="D9182" s="23"/>
      <c r="E9182" s="23"/>
      <c r="F9182" s="23"/>
      <c r="G9182" s="23"/>
      <c r="H9182" s="24"/>
      <c r="I9182" s="24"/>
      <c r="J9182" s="24"/>
    </row>
    <row r="9183" spans="3:10" x14ac:dyDescent="0.25">
      <c r="C9183" s="23"/>
      <c r="D9183" s="23"/>
      <c r="E9183" s="23"/>
      <c r="F9183" s="23"/>
      <c r="G9183" s="23"/>
      <c r="H9183" s="24"/>
      <c r="I9183" s="24"/>
      <c r="J9183" s="24"/>
    </row>
    <row r="9184" spans="3:10" x14ac:dyDescent="0.25">
      <c r="C9184" s="23"/>
      <c r="D9184" s="23"/>
      <c r="E9184" s="23"/>
      <c r="F9184" s="23"/>
      <c r="G9184" s="23"/>
      <c r="H9184" s="24"/>
      <c r="I9184" s="24"/>
      <c r="J9184" s="24"/>
    </row>
    <row r="9185" spans="3:10" x14ac:dyDescent="0.25">
      <c r="C9185" s="23"/>
      <c r="D9185" s="23"/>
      <c r="E9185" s="23"/>
      <c r="F9185" s="23"/>
      <c r="G9185" s="23"/>
      <c r="H9185" s="24"/>
      <c r="I9185" s="24"/>
      <c r="J9185" s="24"/>
    </row>
    <row r="9186" spans="3:10" x14ac:dyDescent="0.25">
      <c r="C9186" s="23"/>
      <c r="D9186" s="23"/>
      <c r="E9186" s="23"/>
      <c r="F9186" s="23"/>
      <c r="G9186" s="23"/>
      <c r="H9186" s="24"/>
      <c r="I9186" s="24"/>
      <c r="J9186" s="24"/>
    </row>
    <row r="9187" spans="3:10" x14ac:dyDescent="0.25">
      <c r="C9187" s="23"/>
      <c r="D9187" s="23"/>
      <c r="E9187" s="23"/>
      <c r="F9187" s="23"/>
      <c r="G9187" s="23"/>
      <c r="H9187" s="24"/>
      <c r="I9187" s="24"/>
      <c r="J9187" s="24"/>
    </row>
    <row r="9188" spans="3:10" x14ac:dyDescent="0.25">
      <c r="C9188" s="23"/>
      <c r="D9188" s="23"/>
      <c r="E9188" s="23"/>
      <c r="F9188" s="23"/>
      <c r="G9188" s="23"/>
      <c r="H9188" s="24"/>
      <c r="I9188" s="24"/>
      <c r="J9188" s="24"/>
    </row>
    <row r="9189" spans="3:10" x14ac:dyDescent="0.25">
      <c r="C9189" s="23"/>
      <c r="D9189" s="23"/>
      <c r="E9189" s="23"/>
      <c r="F9189" s="23"/>
      <c r="G9189" s="23"/>
      <c r="H9189" s="24"/>
      <c r="I9189" s="24"/>
      <c r="J9189" s="24"/>
    </row>
    <row r="9190" spans="3:10" x14ac:dyDescent="0.25">
      <c r="C9190" s="23"/>
      <c r="D9190" s="23"/>
      <c r="E9190" s="23"/>
      <c r="F9190" s="23"/>
      <c r="G9190" s="23"/>
      <c r="H9190" s="24"/>
      <c r="I9190" s="24"/>
      <c r="J9190" s="24"/>
    </row>
    <row r="9191" spans="3:10" x14ac:dyDescent="0.25">
      <c r="C9191" s="23"/>
      <c r="D9191" s="23"/>
      <c r="E9191" s="23"/>
      <c r="F9191" s="23"/>
      <c r="G9191" s="23"/>
      <c r="H9191" s="24"/>
      <c r="I9191" s="24"/>
      <c r="J9191" s="24"/>
    </row>
    <row r="9192" spans="3:10" x14ac:dyDescent="0.25">
      <c r="C9192" s="23"/>
      <c r="D9192" s="23"/>
      <c r="E9192" s="23"/>
      <c r="F9192" s="23"/>
      <c r="G9192" s="23"/>
      <c r="H9192" s="24"/>
      <c r="I9192" s="24"/>
      <c r="J9192" s="24"/>
    </row>
    <row r="9193" spans="3:10" x14ac:dyDescent="0.25">
      <c r="C9193" s="23"/>
      <c r="D9193" s="23"/>
      <c r="E9193" s="23"/>
      <c r="F9193" s="23"/>
      <c r="G9193" s="23"/>
      <c r="H9193" s="24"/>
      <c r="I9193" s="24"/>
      <c r="J9193" s="24"/>
    </row>
    <row r="9194" spans="3:10" x14ac:dyDescent="0.25">
      <c r="C9194" s="23"/>
      <c r="D9194" s="23"/>
      <c r="E9194" s="23"/>
      <c r="F9194" s="23"/>
      <c r="G9194" s="23"/>
      <c r="H9194" s="24"/>
      <c r="I9194" s="24"/>
      <c r="J9194" s="24"/>
    </row>
    <row r="9195" spans="3:10" x14ac:dyDescent="0.25">
      <c r="C9195" s="23"/>
      <c r="D9195" s="23"/>
      <c r="E9195" s="23"/>
      <c r="F9195" s="23"/>
      <c r="G9195" s="23"/>
      <c r="H9195" s="24"/>
      <c r="I9195" s="24"/>
      <c r="J9195" s="24"/>
    </row>
    <row r="9196" spans="3:10" x14ac:dyDescent="0.25">
      <c r="C9196" s="23"/>
      <c r="D9196" s="23"/>
      <c r="E9196" s="23"/>
      <c r="F9196" s="23"/>
      <c r="G9196" s="23"/>
      <c r="H9196" s="24"/>
      <c r="I9196" s="24"/>
      <c r="J9196" s="24"/>
    </row>
    <row r="9197" spans="3:10" x14ac:dyDescent="0.25">
      <c r="C9197" s="23"/>
      <c r="D9197" s="23"/>
      <c r="E9197" s="23"/>
      <c r="F9197" s="23"/>
      <c r="G9197" s="23"/>
      <c r="H9197" s="24"/>
      <c r="I9197" s="24"/>
      <c r="J9197" s="24"/>
    </row>
    <row r="9198" spans="3:10" x14ac:dyDescent="0.25">
      <c r="C9198" s="23"/>
      <c r="D9198" s="23"/>
      <c r="E9198" s="23"/>
      <c r="F9198" s="23"/>
      <c r="G9198" s="23"/>
      <c r="H9198" s="24"/>
      <c r="I9198" s="24"/>
      <c r="J9198" s="24"/>
    </row>
    <row r="9199" spans="3:10" x14ac:dyDescent="0.25">
      <c r="C9199" s="23"/>
      <c r="D9199" s="23"/>
      <c r="E9199" s="23"/>
      <c r="F9199" s="23"/>
      <c r="G9199" s="23"/>
      <c r="H9199" s="24"/>
      <c r="I9199" s="24"/>
      <c r="J9199" s="24"/>
    </row>
    <row r="9200" spans="3:10" x14ac:dyDescent="0.25">
      <c r="C9200" s="23"/>
      <c r="D9200" s="23"/>
      <c r="E9200" s="23"/>
      <c r="F9200" s="23"/>
      <c r="G9200" s="23"/>
      <c r="H9200" s="24"/>
      <c r="I9200" s="24"/>
      <c r="J9200" s="24"/>
    </row>
    <row r="9201" spans="3:10" x14ac:dyDescent="0.25">
      <c r="C9201" s="23"/>
      <c r="D9201" s="23"/>
      <c r="E9201" s="23"/>
      <c r="F9201" s="23"/>
      <c r="G9201" s="23"/>
      <c r="H9201" s="24"/>
      <c r="I9201" s="24"/>
      <c r="J9201" s="24"/>
    </row>
    <row r="9202" spans="3:10" x14ac:dyDescent="0.25">
      <c r="C9202" s="23"/>
      <c r="D9202" s="23"/>
      <c r="E9202" s="23"/>
      <c r="F9202" s="23"/>
      <c r="G9202" s="23"/>
      <c r="H9202" s="24"/>
      <c r="I9202" s="24"/>
      <c r="J9202" s="24"/>
    </row>
    <row r="9203" spans="3:10" x14ac:dyDescent="0.25">
      <c r="C9203" s="23"/>
      <c r="D9203" s="23"/>
      <c r="E9203" s="23"/>
      <c r="F9203" s="23"/>
      <c r="G9203" s="23"/>
      <c r="H9203" s="24"/>
      <c r="I9203" s="24"/>
      <c r="J9203" s="24"/>
    </row>
    <row r="9204" spans="3:10" x14ac:dyDescent="0.25">
      <c r="C9204" s="23"/>
      <c r="D9204" s="23"/>
      <c r="E9204" s="23"/>
      <c r="F9204" s="23"/>
      <c r="G9204" s="23"/>
      <c r="H9204" s="24"/>
      <c r="I9204" s="24"/>
      <c r="J9204" s="24"/>
    </row>
    <row r="9205" spans="3:10" x14ac:dyDescent="0.25">
      <c r="C9205" s="23"/>
      <c r="D9205" s="23"/>
      <c r="E9205" s="23"/>
      <c r="F9205" s="23"/>
      <c r="G9205" s="23"/>
      <c r="H9205" s="24"/>
      <c r="I9205" s="24"/>
      <c r="J9205" s="24"/>
    </row>
    <row r="9206" spans="3:10" x14ac:dyDescent="0.25">
      <c r="C9206" s="23"/>
      <c r="D9206" s="23"/>
      <c r="E9206" s="23"/>
      <c r="F9206" s="23"/>
      <c r="G9206" s="23"/>
      <c r="H9206" s="24"/>
      <c r="I9206" s="24"/>
      <c r="J9206" s="24"/>
    </row>
    <row r="9207" spans="3:10" x14ac:dyDescent="0.25">
      <c r="C9207" s="23"/>
      <c r="D9207" s="23"/>
      <c r="E9207" s="23"/>
      <c r="F9207" s="23"/>
      <c r="G9207" s="23"/>
      <c r="H9207" s="24"/>
      <c r="I9207" s="24"/>
      <c r="J9207" s="24"/>
    </row>
    <row r="9208" spans="3:10" x14ac:dyDescent="0.25">
      <c r="C9208" s="23"/>
      <c r="D9208" s="23"/>
      <c r="E9208" s="23"/>
      <c r="F9208" s="23"/>
      <c r="G9208" s="23"/>
      <c r="H9208" s="24"/>
      <c r="I9208" s="24"/>
      <c r="J9208" s="24"/>
    </row>
    <row r="9209" spans="3:10" x14ac:dyDescent="0.25">
      <c r="C9209" s="23"/>
      <c r="D9209" s="23"/>
      <c r="E9209" s="23"/>
      <c r="F9209" s="23"/>
      <c r="G9209" s="23"/>
      <c r="H9209" s="24"/>
      <c r="I9209" s="24"/>
      <c r="J9209" s="24"/>
    </row>
    <row r="9210" spans="3:10" x14ac:dyDescent="0.25">
      <c r="C9210" s="23"/>
      <c r="D9210" s="23"/>
      <c r="E9210" s="23"/>
      <c r="F9210" s="23"/>
      <c r="G9210" s="23"/>
      <c r="H9210" s="24"/>
      <c r="I9210" s="24"/>
      <c r="J9210" s="24"/>
    </row>
    <row r="9211" spans="3:10" x14ac:dyDescent="0.25">
      <c r="C9211" s="23"/>
      <c r="D9211" s="23"/>
      <c r="E9211" s="23"/>
      <c r="F9211" s="23"/>
      <c r="G9211" s="23"/>
      <c r="H9211" s="24"/>
      <c r="I9211" s="24"/>
      <c r="J9211" s="24"/>
    </row>
    <row r="9212" spans="3:10" x14ac:dyDescent="0.25">
      <c r="C9212" s="23"/>
      <c r="D9212" s="23"/>
      <c r="E9212" s="23"/>
      <c r="F9212" s="23"/>
      <c r="G9212" s="23"/>
      <c r="H9212" s="24"/>
      <c r="I9212" s="24"/>
      <c r="J9212" s="24"/>
    </row>
    <row r="9213" spans="3:10" x14ac:dyDescent="0.25">
      <c r="C9213" s="23"/>
      <c r="D9213" s="23"/>
      <c r="E9213" s="23"/>
      <c r="F9213" s="23"/>
      <c r="G9213" s="23"/>
      <c r="H9213" s="24"/>
      <c r="I9213" s="24"/>
      <c r="J9213" s="24"/>
    </row>
    <row r="9214" spans="3:10" x14ac:dyDescent="0.25">
      <c r="C9214" s="23"/>
      <c r="D9214" s="23"/>
      <c r="E9214" s="23"/>
      <c r="F9214" s="23"/>
      <c r="G9214" s="23"/>
      <c r="H9214" s="24"/>
      <c r="I9214" s="24"/>
      <c r="J9214" s="24"/>
    </row>
    <row r="9215" spans="3:10" x14ac:dyDescent="0.25">
      <c r="C9215" s="23"/>
      <c r="D9215" s="23"/>
      <c r="E9215" s="23"/>
      <c r="F9215" s="23"/>
      <c r="G9215" s="23"/>
      <c r="H9215" s="24"/>
      <c r="I9215" s="24"/>
      <c r="J9215" s="24"/>
    </row>
    <row r="9216" spans="3:10" x14ac:dyDescent="0.25">
      <c r="C9216" s="23"/>
      <c r="D9216" s="23"/>
      <c r="E9216" s="23"/>
      <c r="F9216" s="23"/>
      <c r="G9216" s="23"/>
      <c r="H9216" s="24"/>
      <c r="I9216" s="24"/>
      <c r="J9216" s="24"/>
    </row>
    <row r="9217" spans="3:10" x14ac:dyDescent="0.25">
      <c r="C9217" s="23"/>
      <c r="D9217" s="23"/>
      <c r="E9217" s="23"/>
      <c r="F9217" s="23"/>
      <c r="G9217" s="23"/>
      <c r="H9217" s="24"/>
      <c r="I9217" s="24"/>
      <c r="J9217" s="24"/>
    </row>
    <row r="9218" spans="3:10" x14ac:dyDescent="0.25">
      <c r="C9218" s="23"/>
      <c r="D9218" s="23"/>
      <c r="E9218" s="23"/>
      <c r="F9218" s="23"/>
      <c r="G9218" s="23"/>
      <c r="H9218" s="24"/>
      <c r="I9218" s="24"/>
      <c r="J9218" s="24"/>
    </row>
    <row r="9219" spans="3:10" x14ac:dyDescent="0.25">
      <c r="C9219" s="23"/>
      <c r="D9219" s="23"/>
      <c r="E9219" s="23"/>
      <c r="F9219" s="23"/>
      <c r="G9219" s="23"/>
      <c r="H9219" s="24"/>
      <c r="I9219" s="24"/>
      <c r="J9219" s="24"/>
    </row>
    <row r="9220" spans="3:10" x14ac:dyDescent="0.25">
      <c r="C9220" s="23"/>
      <c r="D9220" s="23"/>
      <c r="E9220" s="23"/>
      <c r="F9220" s="23"/>
      <c r="G9220" s="23"/>
      <c r="H9220" s="24"/>
      <c r="I9220" s="24"/>
      <c r="J9220" s="24"/>
    </row>
    <row r="9221" spans="3:10" x14ac:dyDescent="0.25">
      <c r="C9221" s="23"/>
      <c r="D9221" s="23"/>
      <c r="E9221" s="23"/>
      <c r="F9221" s="23"/>
      <c r="G9221" s="23"/>
      <c r="H9221" s="24"/>
      <c r="I9221" s="24"/>
      <c r="J9221" s="24"/>
    </row>
    <row r="9222" spans="3:10" x14ac:dyDescent="0.25">
      <c r="C9222" s="23"/>
      <c r="D9222" s="23"/>
      <c r="E9222" s="23"/>
      <c r="F9222" s="23"/>
      <c r="G9222" s="23"/>
      <c r="H9222" s="24"/>
      <c r="I9222" s="24"/>
      <c r="J9222" s="24"/>
    </row>
    <row r="9223" spans="3:10" x14ac:dyDescent="0.25">
      <c r="C9223" s="23"/>
      <c r="D9223" s="23"/>
      <c r="E9223" s="23"/>
      <c r="F9223" s="23"/>
      <c r="G9223" s="23"/>
      <c r="H9223" s="24"/>
      <c r="I9223" s="24"/>
      <c r="J9223" s="24"/>
    </row>
    <row r="9224" spans="3:10" x14ac:dyDescent="0.25">
      <c r="C9224" s="23"/>
      <c r="D9224" s="23"/>
      <c r="E9224" s="23"/>
      <c r="F9224" s="23"/>
      <c r="G9224" s="23"/>
      <c r="H9224" s="24"/>
      <c r="I9224" s="24"/>
      <c r="J9224" s="24"/>
    </row>
    <row r="9225" spans="3:10" x14ac:dyDescent="0.25">
      <c r="C9225" s="23"/>
      <c r="D9225" s="23"/>
      <c r="E9225" s="23"/>
      <c r="F9225" s="23"/>
      <c r="G9225" s="23"/>
      <c r="H9225" s="24"/>
      <c r="I9225" s="24"/>
      <c r="J9225" s="24"/>
    </row>
    <row r="9226" spans="3:10" x14ac:dyDescent="0.25">
      <c r="C9226" s="23"/>
      <c r="D9226" s="23"/>
      <c r="E9226" s="23"/>
      <c r="F9226" s="23"/>
      <c r="G9226" s="23"/>
      <c r="H9226" s="24"/>
      <c r="I9226" s="24"/>
      <c r="J9226" s="24"/>
    </row>
    <row r="9227" spans="3:10" x14ac:dyDescent="0.25">
      <c r="C9227" s="23"/>
      <c r="D9227" s="23"/>
      <c r="E9227" s="23"/>
      <c r="F9227" s="23"/>
      <c r="G9227" s="23"/>
      <c r="H9227" s="24"/>
      <c r="I9227" s="24"/>
      <c r="J9227" s="24"/>
    </row>
    <row r="9228" spans="3:10" x14ac:dyDescent="0.25">
      <c r="C9228" s="23"/>
      <c r="D9228" s="23"/>
      <c r="E9228" s="23"/>
      <c r="F9228" s="23"/>
      <c r="G9228" s="23"/>
      <c r="H9228" s="24"/>
      <c r="I9228" s="24"/>
      <c r="J9228" s="24"/>
    </row>
    <row r="9229" spans="3:10" x14ac:dyDescent="0.25">
      <c r="C9229" s="23"/>
      <c r="D9229" s="23"/>
      <c r="E9229" s="23"/>
      <c r="F9229" s="23"/>
      <c r="G9229" s="23"/>
      <c r="H9229" s="24"/>
      <c r="I9229" s="24"/>
      <c r="J9229" s="24"/>
    </row>
    <row r="9230" spans="3:10" x14ac:dyDescent="0.25">
      <c r="C9230" s="23"/>
      <c r="D9230" s="23"/>
      <c r="E9230" s="23"/>
      <c r="F9230" s="23"/>
      <c r="G9230" s="23"/>
      <c r="H9230" s="24"/>
      <c r="I9230" s="24"/>
      <c r="J9230" s="24"/>
    </row>
    <row r="9231" spans="3:10" x14ac:dyDescent="0.25">
      <c r="C9231" s="23"/>
      <c r="D9231" s="23"/>
      <c r="E9231" s="23"/>
      <c r="F9231" s="23"/>
      <c r="G9231" s="23"/>
      <c r="H9231" s="24"/>
      <c r="I9231" s="24"/>
      <c r="J9231" s="24"/>
    </row>
    <row r="9232" spans="3:10" x14ac:dyDescent="0.25">
      <c r="C9232" s="23"/>
      <c r="D9232" s="23"/>
      <c r="E9232" s="23"/>
      <c r="F9232" s="23"/>
      <c r="G9232" s="23"/>
      <c r="H9232" s="24"/>
      <c r="I9232" s="24"/>
      <c r="J9232" s="24"/>
    </row>
    <row r="9233" spans="3:10" x14ac:dyDescent="0.25">
      <c r="C9233" s="23"/>
      <c r="D9233" s="23"/>
      <c r="E9233" s="23"/>
      <c r="F9233" s="23"/>
      <c r="G9233" s="23"/>
      <c r="H9233" s="24"/>
      <c r="I9233" s="24"/>
      <c r="J9233" s="24"/>
    </row>
    <row r="9234" spans="3:10" x14ac:dyDescent="0.25">
      <c r="C9234" s="23"/>
      <c r="D9234" s="23"/>
      <c r="E9234" s="23"/>
      <c r="F9234" s="23"/>
      <c r="G9234" s="23"/>
      <c r="H9234" s="24"/>
      <c r="I9234" s="24"/>
      <c r="J9234" s="24"/>
    </row>
    <row r="9235" spans="3:10" x14ac:dyDescent="0.25">
      <c r="C9235" s="23"/>
      <c r="D9235" s="23"/>
      <c r="E9235" s="23"/>
      <c r="F9235" s="23"/>
      <c r="G9235" s="23"/>
      <c r="H9235" s="24"/>
      <c r="I9235" s="24"/>
      <c r="J9235" s="24"/>
    </row>
    <row r="9236" spans="3:10" x14ac:dyDescent="0.25">
      <c r="C9236" s="23"/>
      <c r="D9236" s="23"/>
      <c r="E9236" s="23"/>
      <c r="F9236" s="23"/>
      <c r="G9236" s="23"/>
      <c r="H9236" s="24"/>
      <c r="I9236" s="24"/>
      <c r="J9236" s="24"/>
    </row>
    <row r="9237" spans="3:10" x14ac:dyDescent="0.25">
      <c r="C9237" s="23"/>
      <c r="D9237" s="23"/>
      <c r="E9237" s="23"/>
      <c r="F9237" s="23"/>
      <c r="G9237" s="23"/>
      <c r="H9237" s="24"/>
      <c r="I9237" s="24"/>
      <c r="J9237" s="24"/>
    </row>
    <row r="9238" spans="3:10" x14ac:dyDescent="0.25">
      <c r="C9238" s="23"/>
      <c r="D9238" s="23"/>
      <c r="E9238" s="23"/>
      <c r="F9238" s="23"/>
      <c r="G9238" s="23"/>
      <c r="H9238" s="24"/>
      <c r="I9238" s="24"/>
      <c r="J9238" s="24"/>
    </row>
    <row r="9239" spans="3:10" x14ac:dyDescent="0.25">
      <c r="C9239" s="23"/>
      <c r="D9239" s="23"/>
      <c r="E9239" s="23"/>
      <c r="F9239" s="23"/>
      <c r="G9239" s="23"/>
      <c r="H9239" s="24"/>
      <c r="I9239" s="24"/>
      <c r="J9239" s="24"/>
    </row>
    <row r="9240" spans="3:10" x14ac:dyDescent="0.25">
      <c r="C9240" s="23"/>
      <c r="D9240" s="23"/>
      <c r="E9240" s="23"/>
      <c r="F9240" s="23"/>
      <c r="G9240" s="23"/>
      <c r="H9240" s="24"/>
      <c r="I9240" s="24"/>
      <c r="J9240" s="24"/>
    </row>
    <row r="9241" spans="3:10" x14ac:dyDescent="0.25">
      <c r="C9241" s="23"/>
      <c r="D9241" s="23"/>
      <c r="E9241" s="23"/>
      <c r="F9241" s="23"/>
      <c r="G9241" s="23"/>
      <c r="H9241" s="24"/>
      <c r="I9241" s="24"/>
      <c r="J9241" s="24"/>
    </row>
    <row r="9242" spans="3:10" x14ac:dyDescent="0.25">
      <c r="C9242" s="23"/>
      <c r="D9242" s="23"/>
      <c r="E9242" s="23"/>
      <c r="F9242" s="23"/>
      <c r="G9242" s="23"/>
      <c r="H9242" s="24"/>
      <c r="I9242" s="24"/>
      <c r="J9242" s="24"/>
    </row>
    <row r="9243" spans="3:10" x14ac:dyDescent="0.25">
      <c r="C9243" s="23"/>
      <c r="D9243" s="23"/>
      <c r="E9243" s="23"/>
      <c r="F9243" s="23"/>
      <c r="G9243" s="23"/>
      <c r="H9243" s="24"/>
      <c r="I9243" s="24"/>
      <c r="J9243" s="24"/>
    </row>
    <row r="9244" spans="3:10" x14ac:dyDescent="0.25">
      <c r="C9244" s="23"/>
      <c r="D9244" s="23"/>
      <c r="E9244" s="23"/>
      <c r="F9244" s="23"/>
      <c r="G9244" s="23"/>
      <c r="H9244" s="24"/>
      <c r="I9244" s="24"/>
      <c r="J9244" s="24"/>
    </row>
    <row r="9245" spans="3:10" x14ac:dyDescent="0.25">
      <c r="C9245" s="23"/>
      <c r="D9245" s="23"/>
      <c r="E9245" s="23"/>
      <c r="F9245" s="23"/>
      <c r="G9245" s="23"/>
      <c r="H9245" s="24"/>
      <c r="I9245" s="24"/>
      <c r="J9245" s="24"/>
    </row>
    <row r="9246" spans="3:10" x14ac:dyDescent="0.25">
      <c r="C9246" s="23"/>
      <c r="D9246" s="23"/>
      <c r="E9246" s="23"/>
      <c r="F9246" s="23"/>
      <c r="G9246" s="23"/>
      <c r="H9246" s="24"/>
      <c r="I9246" s="24"/>
      <c r="J9246" s="24"/>
    </row>
    <row r="9247" spans="3:10" x14ac:dyDescent="0.25">
      <c r="C9247" s="23"/>
      <c r="D9247" s="23"/>
      <c r="E9247" s="23"/>
      <c r="F9247" s="23"/>
      <c r="G9247" s="23"/>
      <c r="H9247" s="24"/>
      <c r="I9247" s="24"/>
      <c r="J9247" s="24"/>
    </row>
    <row r="9248" spans="3:10" x14ac:dyDescent="0.25">
      <c r="C9248" s="23"/>
      <c r="D9248" s="23"/>
      <c r="E9248" s="23"/>
      <c r="F9248" s="23"/>
      <c r="G9248" s="23"/>
      <c r="H9248" s="24"/>
      <c r="I9248" s="24"/>
      <c r="J9248" s="24"/>
    </row>
    <row r="9249" spans="3:10" x14ac:dyDescent="0.25">
      <c r="C9249" s="23"/>
      <c r="D9249" s="23"/>
      <c r="E9249" s="23"/>
      <c r="F9249" s="23"/>
      <c r="G9249" s="23"/>
      <c r="H9249" s="24"/>
      <c r="I9249" s="24"/>
      <c r="J9249" s="24"/>
    </row>
    <row r="9250" spans="3:10" x14ac:dyDescent="0.25">
      <c r="C9250" s="23"/>
      <c r="D9250" s="23"/>
      <c r="E9250" s="23"/>
      <c r="F9250" s="23"/>
      <c r="G9250" s="23"/>
      <c r="H9250" s="24"/>
      <c r="I9250" s="24"/>
      <c r="J9250" s="24"/>
    </row>
    <row r="9251" spans="3:10" x14ac:dyDescent="0.25">
      <c r="C9251" s="23"/>
      <c r="D9251" s="23"/>
      <c r="E9251" s="23"/>
      <c r="F9251" s="23"/>
      <c r="G9251" s="23"/>
      <c r="H9251" s="24"/>
      <c r="I9251" s="24"/>
      <c r="J9251" s="24"/>
    </row>
    <row r="9252" spans="3:10" x14ac:dyDescent="0.25">
      <c r="C9252" s="23"/>
      <c r="D9252" s="23"/>
      <c r="E9252" s="23"/>
      <c r="F9252" s="23"/>
      <c r="G9252" s="23"/>
      <c r="H9252" s="24"/>
      <c r="I9252" s="24"/>
      <c r="J9252" s="24"/>
    </row>
    <row r="9253" spans="3:10" x14ac:dyDescent="0.25">
      <c r="C9253" s="23"/>
      <c r="D9253" s="23"/>
      <c r="E9253" s="23"/>
      <c r="F9253" s="23"/>
      <c r="G9253" s="23"/>
      <c r="H9253" s="24"/>
      <c r="I9253" s="24"/>
      <c r="J9253" s="24"/>
    </row>
    <row r="9254" spans="3:10" x14ac:dyDescent="0.25">
      <c r="C9254" s="23"/>
      <c r="D9254" s="23"/>
      <c r="E9254" s="23"/>
      <c r="F9254" s="23"/>
      <c r="G9254" s="23"/>
      <c r="H9254" s="24"/>
      <c r="I9254" s="24"/>
      <c r="J9254" s="24"/>
    </row>
    <row r="9255" spans="3:10" x14ac:dyDescent="0.25">
      <c r="C9255" s="23"/>
      <c r="D9255" s="23"/>
      <c r="E9255" s="23"/>
      <c r="F9255" s="23"/>
      <c r="G9255" s="23"/>
      <c r="H9255" s="24"/>
      <c r="I9255" s="24"/>
      <c r="J9255" s="24"/>
    </row>
    <row r="9256" spans="3:10" x14ac:dyDescent="0.25">
      <c r="C9256" s="23"/>
      <c r="D9256" s="23"/>
      <c r="E9256" s="23"/>
      <c r="F9256" s="23"/>
      <c r="G9256" s="23"/>
      <c r="H9256" s="24"/>
      <c r="I9256" s="24"/>
      <c r="J9256" s="24"/>
    </row>
    <row r="9257" spans="3:10" x14ac:dyDescent="0.25">
      <c r="C9257" s="23"/>
      <c r="D9257" s="23"/>
      <c r="E9257" s="23"/>
      <c r="F9257" s="23"/>
      <c r="G9257" s="23"/>
      <c r="H9257" s="24"/>
      <c r="I9257" s="24"/>
      <c r="J9257" s="24"/>
    </row>
    <row r="9258" spans="3:10" x14ac:dyDescent="0.25">
      <c r="C9258" s="23"/>
      <c r="D9258" s="23"/>
      <c r="E9258" s="23"/>
      <c r="F9258" s="23"/>
      <c r="G9258" s="23"/>
      <c r="H9258" s="24"/>
      <c r="I9258" s="24"/>
      <c r="J9258" s="24"/>
    </row>
    <row r="9259" spans="3:10" x14ac:dyDescent="0.25">
      <c r="C9259" s="23"/>
      <c r="D9259" s="23"/>
      <c r="E9259" s="23"/>
      <c r="F9259" s="23"/>
      <c r="G9259" s="23"/>
      <c r="H9259" s="24"/>
      <c r="I9259" s="24"/>
      <c r="J9259" s="24"/>
    </row>
    <row r="9260" spans="3:10" x14ac:dyDescent="0.25">
      <c r="C9260" s="23"/>
      <c r="D9260" s="23"/>
      <c r="E9260" s="23"/>
      <c r="F9260" s="23"/>
      <c r="G9260" s="23"/>
      <c r="H9260" s="24"/>
      <c r="I9260" s="24"/>
      <c r="J9260" s="24"/>
    </row>
    <row r="9261" spans="3:10" x14ac:dyDescent="0.25">
      <c r="C9261" s="23"/>
      <c r="D9261" s="23"/>
      <c r="E9261" s="23"/>
      <c r="F9261" s="23"/>
      <c r="G9261" s="23"/>
      <c r="H9261" s="24"/>
      <c r="I9261" s="24"/>
      <c r="J9261" s="24"/>
    </row>
    <row r="9262" spans="3:10" x14ac:dyDescent="0.25">
      <c r="C9262" s="23"/>
      <c r="D9262" s="23"/>
      <c r="E9262" s="23"/>
      <c r="F9262" s="23"/>
      <c r="G9262" s="23"/>
      <c r="H9262" s="24"/>
      <c r="I9262" s="24"/>
      <c r="J9262" s="24"/>
    </row>
    <row r="9263" spans="3:10" x14ac:dyDescent="0.25">
      <c r="C9263" s="23"/>
      <c r="D9263" s="23"/>
      <c r="E9263" s="23"/>
      <c r="F9263" s="23"/>
      <c r="G9263" s="23"/>
      <c r="H9263" s="24"/>
      <c r="I9263" s="24"/>
      <c r="J9263" s="24"/>
    </row>
    <row r="9264" spans="3:10" x14ac:dyDescent="0.25">
      <c r="C9264" s="23"/>
      <c r="D9264" s="23"/>
      <c r="E9264" s="23"/>
      <c r="F9264" s="23"/>
      <c r="G9264" s="23"/>
      <c r="H9264" s="24"/>
      <c r="I9264" s="24"/>
      <c r="J9264" s="24"/>
    </row>
    <row r="9265" spans="3:10" x14ac:dyDescent="0.25">
      <c r="C9265" s="23"/>
      <c r="D9265" s="23"/>
      <c r="E9265" s="23"/>
      <c r="F9265" s="23"/>
      <c r="G9265" s="23"/>
      <c r="H9265" s="24"/>
      <c r="I9265" s="24"/>
      <c r="J9265" s="24"/>
    </row>
    <row r="9266" spans="3:10" x14ac:dyDescent="0.25">
      <c r="C9266" s="23"/>
      <c r="D9266" s="23"/>
      <c r="E9266" s="23"/>
      <c r="F9266" s="23"/>
      <c r="G9266" s="23"/>
      <c r="H9266" s="24"/>
      <c r="I9266" s="24"/>
      <c r="J9266" s="24"/>
    </row>
    <row r="9267" spans="3:10" x14ac:dyDescent="0.25">
      <c r="C9267" s="23"/>
      <c r="D9267" s="23"/>
      <c r="E9267" s="23"/>
      <c r="F9267" s="23"/>
      <c r="G9267" s="23"/>
      <c r="H9267" s="24"/>
      <c r="I9267" s="24"/>
      <c r="J9267" s="24"/>
    </row>
    <row r="9268" spans="3:10" x14ac:dyDescent="0.25">
      <c r="C9268" s="23"/>
      <c r="D9268" s="23"/>
      <c r="E9268" s="23"/>
      <c r="F9268" s="23"/>
      <c r="G9268" s="23"/>
      <c r="H9268" s="24"/>
      <c r="I9268" s="24"/>
      <c r="J9268" s="24"/>
    </row>
    <row r="9269" spans="3:10" x14ac:dyDescent="0.25">
      <c r="C9269" s="23"/>
      <c r="D9269" s="23"/>
      <c r="E9269" s="23"/>
      <c r="F9269" s="23"/>
      <c r="G9269" s="23"/>
      <c r="H9269" s="24"/>
      <c r="I9269" s="24"/>
      <c r="J9269" s="24"/>
    </row>
    <row r="9270" spans="3:10" x14ac:dyDescent="0.25">
      <c r="C9270" s="23"/>
      <c r="D9270" s="23"/>
      <c r="E9270" s="23"/>
      <c r="F9270" s="23"/>
      <c r="G9270" s="23"/>
      <c r="H9270" s="24"/>
      <c r="I9270" s="24"/>
      <c r="J9270" s="24"/>
    </row>
    <row r="9271" spans="3:10" x14ac:dyDescent="0.25">
      <c r="C9271" s="23"/>
      <c r="D9271" s="23"/>
      <c r="E9271" s="23"/>
      <c r="F9271" s="23"/>
      <c r="G9271" s="23"/>
      <c r="H9271" s="24"/>
      <c r="I9271" s="24"/>
      <c r="J9271" s="24"/>
    </row>
    <row r="9272" spans="3:10" x14ac:dyDescent="0.25">
      <c r="C9272" s="23"/>
      <c r="D9272" s="23"/>
      <c r="E9272" s="23"/>
      <c r="F9272" s="23"/>
      <c r="G9272" s="23"/>
      <c r="H9272" s="24"/>
      <c r="I9272" s="24"/>
      <c r="J9272" s="24"/>
    </row>
    <row r="9273" spans="3:10" x14ac:dyDescent="0.25">
      <c r="C9273" s="23"/>
      <c r="D9273" s="23"/>
      <c r="E9273" s="23"/>
      <c r="F9273" s="23"/>
      <c r="G9273" s="23"/>
      <c r="H9273" s="24"/>
      <c r="I9273" s="24"/>
      <c r="J9273" s="24"/>
    </row>
    <row r="9274" spans="3:10" x14ac:dyDescent="0.25">
      <c r="C9274" s="23"/>
      <c r="D9274" s="23"/>
      <c r="E9274" s="23"/>
      <c r="F9274" s="23"/>
      <c r="G9274" s="23"/>
      <c r="H9274" s="24"/>
      <c r="I9274" s="24"/>
      <c r="J9274" s="24"/>
    </row>
    <row r="9275" spans="3:10" x14ac:dyDescent="0.25">
      <c r="C9275" s="23"/>
      <c r="D9275" s="23"/>
      <c r="E9275" s="23"/>
      <c r="F9275" s="23"/>
      <c r="G9275" s="23"/>
      <c r="H9275" s="24"/>
      <c r="I9275" s="24"/>
      <c r="J9275" s="24"/>
    </row>
    <row r="9276" spans="3:10" x14ac:dyDescent="0.25">
      <c r="C9276" s="23"/>
      <c r="D9276" s="23"/>
      <c r="E9276" s="23"/>
      <c r="F9276" s="23"/>
      <c r="G9276" s="23"/>
      <c r="H9276" s="24"/>
      <c r="I9276" s="24"/>
      <c r="J9276" s="24"/>
    </row>
    <row r="9277" spans="3:10" x14ac:dyDescent="0.25">
      <c r="C9277" s="23"/>
      <c r="D9277" s="23"/>
      <c r="E9277" s="23"/>
      <c r="F9277" s="23"/>
      <c r="G9277" s="23"/>
      <c r="H9277" s="24"/>
      <c r="I9277" s="24"/>
      <c r="J9277" s="24"/>
    </row>
    <row r="9278" spans="3:10" x14ac:dyDescent="0.25">
      <c r="C9278" s="23"/>
      <c r="D9278" s="23"/>
      <c r="E9278" s="23"/>
      <c r="F9278" s="23"/>
      <c r="G9278" s="23"/>
      <c r="H9278" s="24"/>
      <c r="I9278" s="24"/>
      <c r="J9278" s="24"/>
    </row>
    <row r="9279" spans="3:10" x14ac:dyDescent="0.25">
      <c r="C9279" s="23"/>
      <c r="D9279" s="23"/>
      <c r="E9279" s="23"/>
      <c r="F9279" s="23"/>
      <c r="G9279" s="23"/>
      <c r="H9279" s="24"/>
      <c r="I9279" s="24"/>
      <c r="J9279" s="24"/>
    </row>
    <row r="9280" spans="3:10" x14ac:dyDescent="0.25">
      <c r="C9280" s="23"/>
      <c r="D9280" s="23"/>
      <c r="E9280" s="23"/>
      <c r="F9280" s="23"/>
      <c r="G9280" s="23"/>
      <c r="H9280" s="24"/>
      <c r="I9280" s="24"/>
      <c r="J9280" s="24"/>
    </row>
    <row r="9281" spans="3:10" x14ac:dyDescent="0.25">
      <c r="C9281" s="23"/>
      <c r="D9281" s="23"/>
      <c r="E9281" s="23"/>
      <c r="F9281" s="23"/>
      <c r="G9281" s="23"/>
      <c r="H9281" s="24"/>
      <c r="I9281" s="24"/>
      <c r="J9281" s="24"/>
    </row>
    <row r="9282" spans="3:10" x14ac:dyDescent="0.25">
      <c r="C9282" s="23"/>
      <c r="D9282" s="23"/>
      <c r="E9282" s="23"/>
      <c r="F9282" s="23"/>
      <c r="G9282" s="23"/>
      <c r="H9282" s="24"/>
      <c r="I9282" s="24"/>
      <c r="J9282" s="24"/>
    </row>
    <row r="9283" spans="3:10" x14ac:dyDescent="0.25">
      <c r="C9283" s="23"/>
      <c r="D9283" s="23"/>
      <c r="E9283" s="23"/>
      <c r="F9283" s="23"/>
      <c r="G9283" s="23"/>
      <c r="H9283" s="24"/>
      <c r="I9283" s="24"/>
      <c r="J9283" s="24"/>
    </row>
    <row r="9284" spans="3:10" x14ac:dyDescent="0.25">
      <c r="C9284" s="23"/>
      <c r="D9284" s="23"/>
      <c r="E9284" s="23"/>
      <c r="F9284" s="23"/>
      <c r="G9284" s="23"/>
      <c r="H9284" s="24"/>
      <c r="I9284" s="24"/>
      <c r="J9284" s="24"/>
    </row>
    <row r="9285" spans="3:10" x14ac:dyDescent="0.25">
      <c r="C9285" s="23"/>
      <c r="D9285" s="23"/>
      <c r="E9285" s="23"/>
      <c r="F9285" s="23"/>
      <c r="G9285" s="23"/>
      <c r="H9285" s="24"/>
      <c r="I9285" s="24"/>
      <c r="J9285" s="24"/>
    </row>
    <row r="9286" spans="3:10" x14ac:dyDescent="0.25">
      <c r="C9286" s="23"/>
      <c r="D9286" s="23"/>
      <c r="E9286" s="23"/>
      <c r="F9286" s="23"/>
      <c r="G9286" s="23"/>
      <c r="H9286" s="24"/>
      <c r="I9286" s="24"/>
      <c r="J9286" s="24"/>
    </row>
    <row r="9287" spans="3:10" x14ac:dyDescent="0.25">
      <c r="C9287" s="23"/>
      <c r="D9287" s="23"/>
      <c r="E9287" s="23"/>
      <c r="F9287" s="23"/>
      <c r="G9287" s="23"/>
      <c r="H9287" s="24"/>
      <c r="I9287" s="24"/>
      <c r="J9287" s="24"/>
    </row>
    <row r="9288" spans="3:10" x14ac:dyDescent="0.25">
      <c r="C9288" s="23"/>
      <c r="D9288" s="23"/>
      <c r="E9288" s="23"/>
      <c r="F9288" s="23"/>
      <c r="G9288" s="23"/>
      <c r="H9288" s="24"/>
      <c r="I9288" s="24"/>
      <c r="J9288" s="24"/>
    </row>
    <row r="9289" spans="3:10" x14ac:dyDescent="0.25">
      <c r="C9289" s="23"/>
      <c r="D9289" s="23"/>
      <c r="E9289" s="23"/>
      <c r="F9289" s="23"/>
      <c r="G9289" s="23"/>
      <c r="H9289" s="24"/>
      <c r="I9289" s="24"/>
      <c r="J9289" s="24"/>
    </row>
    <row r="9290" spans="3:10" x14ac:dyDescent="0.25">
      <c r="C9290" s="23"/>
      <c r="D9290" s="23"/>
      <c r="E9290" s="23"/>
      <c r="F9290" s="23"/>
      <c r="G9290" s="23"/>
      <c r="H9290" s="24"/>
      <c r="I9290" s="24"/>
      <c r="J9290" s="24"/>
    </row>
    <row r="9291" spans="3:10" x14ac:dyDescent="0.25">
      <c r="C9291" s="23"/>
      <c r="D9291" s="23"/>
      <c r="E9291" s="23"/>
      <c r="F9291" s="23"/>
      <c r="G9291" s="23"/>
      <c r="H9291" s="24"/>
      <c r="I9291" s="24"/>
      <c r="J9291" s="24"/>
    </row>
    <row r="9292" spans="3:10" x14ac:dyDescent="0.25">
      <c r="C9292" s="23"/>
      <c r="D9292" s="23"/>
      <c r="E9292" s="23"/>
      <c r="F9292" s="23"/>
      <c r="G9292" s="23"/>
      <c r="H9292" s="24"/>
      <c r="I9292" s="24"/>
      <c r="J9292" s="24"/>
    </row>
    <row r="9293" spans="3:10" x14ac:dyDescent="0.25">
      <c r="C9293" s="23"/>
      <c r="D9293" s="23"/>
      <c r="E9293" s="23"/>
      <c r="F9293" s="23"/>
      <c r="G9293" s="23"/>
      <c r="H9293" s="24"/>
      <c r="I9293" s="24"/>
      <c r="J9293" s="24"/>
    </row>
    <row r="9294" spans="3:10" x14ac:dyDescent="0.25">
      <c r="C9294" s="23"/>
      <c r="D9294" s="23"/>
      <c r="E9294" s="23"/>
      <c r="F9294" s="23"/>
      <c r="G9294" s="23"/>
      <c r="H9294" s="24"/>
      <c r="I9294" s="24"/>
      <c r="J9294" s="24"/>
    </row>
    <row r="9295" spans="3:10" x14ac:dyDescent="0.25">
      <c r="C9295" s="23"/>
      <c r="D9295" s="23"/>
      <c r="E9295" s="23"/>
      <c r="F9295" s="23"/>
      <c r="G9295" s="23"/>
      <c r="H9295" s="24"/>
      <c r="I9295" s="24"/>
      <c r="J9295" s="24"/>
    </row>
    <row r="9296" spans="3:10" x14ac:dyDescent="0.25">
      <c r="C9296" s="23"/>
      <c r="D9296" s="23"/>
      <c r="E9296" s="23"/>
      <c r="F9296" s="23"/>
      <c r="G9296" s="23"/>
      <c r="H9296" s="24"/>
      <c r="I9296" s="24"/>
      <c r="J9296" s="24"/>
    </row>
    <row r="9297" spans="3:10" x14ac:dyDescent="0.25">
      <c r="C9297" s="23"/>
      <c r="D9297" s="23"/>
      <c r="E9297" s="23"/>
      <c r="F9297" s="23"/>
      <c r="G9297" s="23"/>
      <c r="H9297" s="24"/>
      <c r="I9297" s="24"/>
      <c r="J9297" s="24"/>
    </row>
    <row r="9298" spans="3:10" x14ac:dyDescent="0.25">
      <c r="C9298" s="23"/>
      <c r="D9298" s="23"/>
      <c r="E9298" s="23"/>
      <c r="F9298" s="23"/>
      <c r="G9298" s="23"/>
      <c r="H9298" s="24"/>
      <c r="I9298" s="24"/>
      <c r="J9298" s="24"/>
    </row>
    <row r="9299" spans="3:10" x14ac:dyDescent="0.25">
      <c r="C9299" s="23"/>
      <c r="D9299" s="23"/>
      <c r="E9299" s="23"/>
      <c r="F9299" s="23"/>
      <c r="G9299" s="23"/>
      <c r="H9299" s="24"/>
      <c r="I9299" s="24"/>
      <c r="J9299" s="24"/>
    </row>
    <row r="9300" spans="3:10" x14ac:dyDescent="0.25">
      <c r="C9300" s="23"/>
      <c r="D9300" s="23"/>
      <c r="E9300" s="23"/>
      <c r="F9300" s="23"/>
      <c r="G9300" s="23"/>
      <c r="H9300" s="24"/>
      <c r="I9300" s="24"/>
      <c r="J9300" s="24"/>
    </row>
    <row r="9301" spans="3:10" x14ac:dyDescent="0.25">
      <c r="C9301" s="23"/>
      <c r="D9301" s="23"/>
      <c r="E9301" s="23"/>
      <c r="F9301" s="23"/>
      <c r="G9301" s="23"/>
      <c r="H9301" s="24"/>
      <c r="I9301" s="24"/>
      <c r="J9301" s="24"/>
    </row>
    <row r="9302" spans="3:10" x14ac:dyDescent="0.25">
      <c r="C9302" s="23"/>
      <c r="D9302" s="23"/>
      <c r="E9302" s="23"/>
      <c r="F9302" s="23"/>
      <c r="G9302" s="23"/>
      <c r="H9302" s="24"/>
      <c r="I9302" s="24"/>
      <c r="J9302" s="24"/>
    </row>
    <row r="9303" spans="3:10" x14ac:dyDescent="0.25">
      <c r="C9303" s="23"/>
      <c r="D9303" s="23"/>
      <c r="E9303" s="23"/>
      <c r="F9303" s="23"/>
      <c r="G9303" s="23"/>
      <c r="H9303" s="24"/>
      <c r="I9303" s="24"/>
      <c r="J9303" s="24"/>
    </row>
    <row r="9304" spans="3:10" x14ac:dyDescent="0.25">
      <c r="C9304" s="23"/>
      <c r="D9304" s="23"/>
      <c r="E9304" s="23"/>
      <c r="F9304" s="23"/>
      <c r="G9304" s="23"/>
      <c r="H9304" s="24"/>
      <c r="I9304" s="24"/>
      <c r="J9304" s="24"/>
    </row>
    <row r="9305" spans="3:10" x14ac:dyDescent="0.25">
      <c r="C9305" s="23"/>
      <c r="D9305" s="23"/>
      <c r="E9305" s="23"/>
      <c r="F9305" s="23"/>
      <c r="G9305" s="23"/>
      <c r="H9305" s="24"/>
      <c r="I9305" s="24"/>
      <c r="J9305" s="24"/>
    </row>
    <row r="9306" spans="3:10" x14ac:dyDescent="0.25">
      <c r="C9306" s="23"/>
      <c r="D9306" s="23"/>
      <c r="E9306" s="23"/>
      <c r="F9306" s="23"/>
      <c r="G9306" s="23"/>
      <c r="H9306" s="24"/>
      <c r="I9306" s="24"/>
      <c r="J9306" s="24"/>
    </row>
    <row r="9307" spans="3:10" x14ac:dyDescent="0.25">
      <c r="C9307" s="23"/>
      <c r="D9307" s="23"/>
      <c r="E9307" s="23"/>
      <c r="F9307" s="23"/>
      <c r="G9307" s="23"/>
      <c r="H9307" s="24"/>
      <c r="I9307" s="24"/>
      <c r="J9307" s="24"/>
    </row>
    <row r="9308" spans="3:10" x14ac:dyDescent="0.25">
      <c r="C9308" s="23"/>
      <c r="D9308" s="23"/>
      <c r="E9308" s="23"/>
      <c r="F9308" s="23"/>
      <c r="G9308" s="23"/>
      <c r="H9308" s="24"/>
      <c r="I9308" s="24"/>
      <c r="J9308" s="24"/>
    </row>
    <row r="9309" spans="3:10" x14ac:dyDescent="0.25">
      <c r="C9309" s="23"/>
      <c r="D9309" s="23"/>
      <c r="E9309" s="23"/>
      <c r="F9309" s="23"/>
      <c r="G9309" s="23"/>
      <c r="H9309" s="24"/>
      <c r="I9309" s="24"/>
      <c r="J9309" s="24"/>
    </row>
    <row r="9310" spans="3:10" x14ac:dyDescent="0.25">
      <c r="C9310" s="23"/>
      <c r="D9310" s="23"/>
      <c r="E9310" s="23"/>
      <c r="F9310" s="23"/>
      <c r="G9310" s="23"/>
      <c r="H9310" s="24"/>
      <c r="I9310" s="24"/>
      <c r="J9310" s="24"/>
    </row>
    <row r="9311" spans="3:10" x14ac:dyDescent="0.25">
      <c r="C9311" s="23"/>
      <c r="D9311" s="23"/>
      <c r="E9311" s="23"/>
      <c r="F9311" s="23"/>
      <c r="G9311" s="23"/>
      <c r="H9311" s="24"/>
      <c r="I9311" s="24"/>
      <c r="J9311" s="24"/>
    </row>
    <row r="9312" spans="3:10" x14ac:dyDescent="0.25">
      <c r="C9312" s="23"/>
      <c r="D9312" s="23"/>
      <c r="E9312" s="23"/>
      <c r="F9312" s="23"/>
      <c r="G9312" s="23"/>
      <c r="H9312" s="24"/>
      <c r="I9312" s="24"/>
      <c r="J9312" s="24"/>
    </row>
    <row r="9313" spans="3:10" x14ac:dyDescent="0.25">
      <c r="C9313" s="23"/>
      <c r="D9313" s="23"/>
      <c r="E9313" s="23"/>
      <c r="F9313" s="23"/>
      <c r="G9313" s="23"/>
      <c r="H9313" s="24"/>
      <c r="I9313" s="24"/>
      <c r="J9313" s="24"/>
    </row>
    <row r="9314" spans="3:10" x14ac:dyDescent="0.25">
      <c r="C9314" s="23"/>
      <c r="D9314" s="23"/>
      <c r="E9314" s="23"/>
      <c r="F9314" s="23"/>
      <c r="G9314" s="23"/>
      <c r="H9314" s="24"/>
      <c r="I9314" s="24"/>
      <c r="J9314" s="24"/>
    </row>
    <row r="9315" spans="3:10" x14ac:dyDescent="0.25">
      <c r="C9315" s="23"/>
      <c r="D9315" s="23"/>
      <c r="E9315" s="23"/>
      <c r="F9315" s="23"/>
      <c r="G9315" s="23"/>
      <c r="H9315" s="24"/>
      <c r="I9315" s="24"/>
      <c r="J9315" s="24"/>
    </row>
    <row r="9316" spans="3:10" x14ac:dyDescent="0.25">
      <c r="C9316" s="23"/>
      <c r="D9316" s="23"/>
      <c r="E9316" s="23"/>
      <c r="F9316" s="23"/>
      <c r="G9316" s="23"/>
      <c r="H9316" s="24"/>
      <c r="I9316" s="24"/>
      <c r="J9316" s="24"/>
    </row>
    <row r="9317" spans="3:10" x14ac:dyDescent="0.25">
      <c r="C9317" s="23"/>
      <c r="D9317" s="23"/>
      <c r="E9317" s="23"/>
      <c r="F9317" s="23"/>
      <c r="G9317" s="23"/>
      <c r="H9317" s="24"/>
      <c r="I9317" s="24"/>
      <c r="J9317" s="24"/>
    </row>
    <row r="9318" spans="3:10" x14ac:dyDescent="0.25">
      <c r="C9318" s="23"/>
      <c r="D9318" s="23"/>
      <c r="E9318" s="23"/>
      <c r="F9318" s="23"/>
      <c r="G9318" s="23"/>
      <c r="H9318" s="24"/>
      <c r="I9318" s="24"/>
      <c r="J9318" s="24"/>
    </row>
    <row r="9319" spans="3:10" x14ac:dyDescent="0.25">
      <c r="C9319" s="23"/>
      <c r="D9319" s="23"/>
      <c r="E9319" s="23"/>
      <c r="F9319" s="23"/>
      <c r="G9319" s="23"/>
      <c r="H9319" s="24"/>
      <c r="I9319" s="24"/>
      <c r="J9319" s="24"/>
    </row>
    <row r="9320" spans="3:10" x14ac:dyDescent="0.25">
      <c r="C9320" s="23"/>
      <c r="D9320" s="23"/>
      <c r="E9320" s="23"/>
      <c r="F9320" s="23"/>
      <c r="G9320" s="23"/>
      <c r="H9320" s="24"/>
      <c r="I9320" s="24"/>
      <c r="J9320" s="24"/>
    </row>
    <row r="9321" spans="3:10" x14ac:dyDescent="0.25">
      <c r="C9321" s="23"/>
      <c r="D9321" s="23"/>
      <c r="E9321" s="23"/>
      <c r="F9321" s="23"/>
      <c r="G9321" s="23"/>
      <c r="H9321" s="24"/>
      <c r="I9321" s="24"/>
      <c r="J9321" s="24"/>
    </row>
    <row r="9322" spans="3:10" x14ac:dyDescent="0.25">
      <c r="C9322" s="23"/>
      <c r="D9322" s="23"/>
      <c r="E9322" s="23"/>
      <c r="F9322" s="23"/>
      <c r="G9322" s="23"/>
      <c r="H9322" s="24"/>
      <c r="I9322" s="24"/>
      <c r="J9322" s="24"/>
    </row>
    <row r="9323" spans="3:10" x14ac:dyDescent="0.25">
      <c r="C9323" s="23"/>
      <c r="D9323" s="23"/>
      <c r="E9323" s="23"/>
      <c r="F9323" s="23"/>
      <c r="G9323" s="23"/>
      <c r="H9323" s="24"/>
      <c r="I9323" s="24"/>
      <c r="J9323" s="24"/>
    </row>
    <row r="9324" spans="3:10" x14ac:dyDescent="0.25">
      <c r="C9324" s="23"/>
      <c r="D9324" s="23"/>
      <c r="E9324" s="23"/>
      <c r="F9324" s="23"/>
      <c r="G9324" s="23"/>
      <c r="H9324" s="24"/>
      <c r="I9324" s="24"/>
      <c r="J9324" s="24"/>
    </row>
    <row r="9325" spans="3:10" x14ac:dyDescent="0.25">
      <c r="C9325" s="23"/>
      <c r="D9325" s="23"/>
      <c r="E9325" s="23"/>
      <c r="F9325" s="23"/>
      <c r="G9325" s="23"/>
      <c r="H9325" s="24"/>
      <c r="I9325" s="24"/>
      <c r="J9325" s="24"/>
    </row>
    <row r="9326" spans="3:10" x14ac:dyDescent="0.25">
      <c r="C9326" s="23"/>
      <c r="D9326" s="23"/>
      <c r="E9326" s="23"/>
      <c r="F9326" s="23"/>
      <c r="G9326" s="23"/>
      <c r="H9326" s="24"/>
      <c r="I9326" s="24"/>
      <c r="J9326" s="24"/>
    </row>
    <row r="9327" spans="3:10" x14ac:dyDescent="0.25">
      <c r="C9327" s="23"/>
      <c r="D9327" s="23"/>
      <c r="E9327" s="23"/>
      <c r="F9327" s="23"/>
      <c r="G9327" s="23"/>
      <c r="H9327" s="24"/>
      <c r="I9327" s="24"/>
      <c r="J9327" s="24"/>
    </row>
    <row r="9328" spans="3:10" x14ac:dyDescent="0.25">
      <c r="C9328" s="23"/>
      <c r="D9328" s="23"/>
      <c r="E9328" s="23"/>
      <c r="F9328" s="23"/>
      <c r="G9328" s="23"/>
      <c r="H9328" s="24"/>
      <c r="I9328" s="24"/>
      <c r="J9328" s="24"/>
    </row>
    <row r="9329" spans="3:10" x14ac:dyDescent="0.25">
      <c r="C9329" s="23"/>
      <c r="D9329" s="23"/>
      <c r="E9329" s="23"/>
      <c r="F9329" s="23"/>
      <c r="G9329" s="23"/>
      <c r="H9329" s="24"/>
      <c r="I9329" s="24"/>
      <c r="J9329" s="24"/>
    </row>
    <row r="9330" spans="3:10" x14ac:dyDescent="0.25">
      <c r="C9330" s="23"/>
      <c r="D9330" s="23"/>
      <c r="E9330" s="23"/>
      <c r="F9330" s="23"/>
      <c r="G9330" s="23"/>
      <c r="H9330" s="24"/>
      <c r="I9330" s="24"/>
      <c r="J9330" s="24"/>
    </row>
    <row r="9331" spans="3:10" x14ac:dyDescent="0.25">
      <c r="C9331" s="23"/>
      <c r="D9331" s="23"/>
      <c r="E9331" s="23"/>
      <c r="F9331" s="23"/>
      <c r="G9331" s="23"/>
      <c r="H9331" s="24"/>
      <c r="I9331" s="24"/>
      <c r="J9331" s="24"/>
    </row>
    <row r="9332" spans="3:10" x14ac:dyDescent="0.25">
      <c r="C9332" s="23"/>
      <c r="D9332" s="23"/>
      <c r="E9332" s="23"/>
      <c r="F9332" s="23"/>
      <c r="G9332" s="23"/>
      <c r="H9332" s="24"/>
      <c r="I9332" s="24"/>
      <c r="J9332" s="24"/>
    </row>
    <row r="9333" spans="3:10" x14ac:dyDescent="0.25">
      <c r="C9333" s="23"/>
      <c r="D9333" s="23"/>
      <c r="E9333" s="23"/>
      <c r="F9333" s="23"/>
      <c r="G9333" s="23"/>
      <c r="H9333" s="24"/>
      <c r="I9333" s="24"/>
      <c r="J9333" s="24"/>
    </row>
    <row r="9334" spans="3:10" x14ac:dyDescent="0.25">
      <c r="C9334" s="23"/>
      <c r="D9334" s="23"/>
      <c r="E9334" s="23"/>
      <c r="F9334" s="23"/>
      <c r="G9334" s="23"/>
      <c r="H9334" s="24"/>
      <c r="I9334" s="24"/>
      <c r="J9334" s="24"/>
    </row>
    <row r="9335" spans="3:10" x14ac:dyDescent="0.25">
      <c r="C9335" s="23"/>
      <c r="D9335" s="23"/>
      <c r="E9335" s="23"/>
      <c r="F9335" s="23"/>
      <c r="G9335" s="23"/>
      <c r="H9335" s="24"/>
      <c r="I9335" s="24"/>
      <c r="J9335" s="24"/>
    </row>
    <row r="9336" spans="3:10" x14ac:dyDescent="0.25">
      <c r="C9336" s="23"/>
      <c r="D9336" s="23"/>
      <c r="E9336" s="23"/>
      <c r="F9336" s="23"/>
      <c r="G9336" s="23"/>
      <c r="H9336" s="24"/>
      <c r="I9336" s="24"/>
      <c r="J9336" s="24"/>
    </row>
    <row r="9337" spans="3:10" x14ac:dyDescent="0.25">
      <c r="C9337" s="23"/>
      <c r="D9337" s="23"/>
      <c r="E9337" s="23"/>
      <c r="F9337" s="23"/>
      <c r="G9337" s="23"/>
      <c r="H9337" s="24"/>
      <c r="I9337" s="24"/>
      <c r="J9337" s="24"/>
    </row>
    <row r="9338" spans="3:10" x14ac:dyDescent="0.25">
      <c r="C9338" s="23"/>
      <c r="D9338" s="23"/>
      <c r="E9338" s="23"/>
      <c r="F9338" s="23"/>
      <c r="G9338" s="23"/>
      <c r="H9338" s="24"/>
      <c r="I9338" s="24"/>
      <c r="J9338" s="24"/>
    </row>
    <row r="9339" spans="3:10" x14ac:dyDescent="0.25">
      <c r="C9339" s="23"/>
      <c r="D9339" s="23"/>
      <c r="E9339" s="23"/>
      <c r="F9339" s="23"/>
      <c r="G9339" s="23"/>
      <c r="H9339" s="24"/>
      <c r="I9339" s="24"/>
      <c r="J9339" s="24"/>
    </row>
    <row r="9340" spans="3:10" x14ac:dyDescent="0.25">
      <c r="C9340" s="23"/>
      <c r="D9340" s="23"/>
      <c r="E9340" s="23"/>
      <c r="F9340" s="23"/>
      <c r="G9340" s="23"/>
      <c r="H9340" s="24"/>
      <c r="I9340" s="24"/>
      <c r="J9340" s="24"/>
    </row>
    <row r="9341" spans="3:10" x14ac:dyDescent="0.25">
      <c r="C9341" s="23"/>
      <c r="D9341" s="23"/>
      <c r="E9341" s="23"/>
      <c r="F9341" s="23"/>
      <c r="G9341" s="23"/>
      <c r="H9341" s="24"/>
      <c r="I9341" s="24"/>
      <c r="J9341" s="24"/>
    </row>
    <row r="9342" spans="3:10" x14ac:dyDescent="0.25">
      <c r="C9342" s="23"/>
      <c r="D9342" s="23"/>
      <c r="E9342" s="23"/>
      <c r="F9342" s="23"/>
      <c r="G9342" s="23"/>
      <c r="H9342" s="24"/>
      <c r="I9342" s="24"/>
      <c r="J9342" s="24"/>
    </row>
    <row r="9343" spans="3:10" x14ac:dyDescent="0.25">
      <c r="C9343" s="23"/>
      <c r="D9343" s="23"/>
      <c r="E9343" s="23"/>
      <c r="F9343" s="23"/>
      <c r="G9343" s="23"/>
      <c r="H9343" s="24"/>
      <c r="I9343" s="24"/>
      <c r="J9343" s="24"/>
    </row>
    <row r="9344" spans="3:10" x14ac:dyDescent="0.25">
      <c r="C9344" s="23"/>
      <c r="D9344" s="23"/>
      <c r="E9344" s="23"/>
      <c r="F9344" s="23"/>
      <c r="G9344" s="23"/>
      <c r="H9344" s="24"/>
      <c r="I9344" s="24"/>
      <c r="J9344" s="24"/>
    </row>
    <row r="9345" spans="3:10" x14ac:dyDescent="0.25">
      <c r="C9345" s="23"/>
      <c r="D9345" s="23"/>
      <c r="E9345" s="23"/>
      <c r="F9345" s="23"/>
      <c r="G9345" s="23"/>
      <c r="H9345" s="24"/>
      <c r="I9345" s="24"/>
      <c r="J9345" s="24"/>
    </row>
    <row r="9346" spans="3:10" x14ac:dyDescent="0.25">
      <c r="C9346" s="23"/>
      <c r="D9346" s="23"/>
      <c r="E9346" s="23"/>
      <c r="F9346" s="23"/>
      <c r="G9346" s="23"/>
      <c r="H9346" s="24"/>
      <c r="I9346" s="24"/>
      <c r="J9346" s="24"/>
    </row>
    <row r="9347" spans="3:10" x14ac:dyDescent="0.25">
      <c r="C9347" s="23"/>
      <c r="D9347" s="23"/>
      <c r="E9347" s="23"/>
      <c r="F9347" s="23"/>
      <c r="G9347" s="23"/>
      <c r="H9347" s="24"/>
      <c r="I9347" s="24"/>
      <c r="J9347" s="24"/>
    </row>
    <row r="9348" spans="3:10" x14ac:dyDescent="0.25">
      <c r="C9348" s="23"/>
      <c r="D9348" s="23"/>
      <c r="E9348" s="23"/>
      <c r="F9348" s="23"/>
      <c r="G9348" s="23"/>
      <c r="H9348" s="24"/>
      <c r="I9348" s="24"/>
      <c r="J9348" s="24"/>
    </row>
    <row r="9349" spans="3:10" x14ac:dyDescent="0.25">
      <c r="C9349" s="23"/>
      <c r="D9349" s="23"/>
      <c r="E9349" s="23"/>
      <c r="F9349" s="23"/>
      <c r="G9349" s="23"/>
      <c r="H9349" s="24"/>
      <c r="I9349" s="24"/>
      <c r="J9349" s="24"/>
    </row>
    <row r="9350" spans="3:10" x14ac:dyDescent="0.25">
      <c r="C9350" s="23"/>
      <c r="D9350" s="23"/>
      <c r="E9350" s="23"/>
      <c r="F9350" s="23"/>
      <c r="G9350" s="23"/>
      <c r="H9350" s="24"/>
      <c r="I9350" s="24"/>
      <c r="J9350" s="24"/>
    </row>
    <row r="9351" spans="3:10" x14ac:dyDescent="0.25">
      <c r="C9351" s="23"/>
      <c r="D9351" s="23"/>
      <c r="E9351" s="23"/>
      <c r="F9351" s="23"/>
      <c r="G9351" s="23"/>
      <c r="H9351" s="24"/>
      <c r="I9351" s="24"/>
      <c r="J9351" s="24"/>
    </row>
    <row r="9352" spans="3:10" x14ac:dyDescent="0.25">
      <c r="C9352" s="23"/>
      <c r="D9352" s="23"/>
      <c r="E9352" s="23"/>
      <c r="F9352" s="23"/>
      <c r="G9352" s="23"/>
      <c r="H9352" s="24"/>
      <c r="I9352" s="24"/>
      <c r="J9352" s="24"/>
    </row>
    <row r="9353" spans="3:10" x14ac:dyDescent="0.25">
      <c r="C9353" s="23"/>
      <c r="D9353" s="23"/>
      <c r="E9353" s="23"/>
      <c r="F9353" s="23"/>
      <c r="G9353" s="23"/>
      <c r="H9353" s="24"/>
      <c r="I9353" s="24"/>
      <c r="J9353" s="24"/>
    </row>
    <row r="9354" spans="3:10" x14ac:dyDescent="0.25">
      <c r="C9354" s="23"/>
      <c r="D9354" s="23"/>
      <c r="E9354" s="23"/>
      <c r="F9354" s="23"/>
      <c r="G9354" s="23"/>
      <c r="H9354" s="24"/>
      <c r="I9354" s="24"/>
      <c r="J9354" s="24"/>
    </row>
    <row r="9355" spans="3:10" x14ac:dyDescent="0.25">
      <c r="C9355" s="23"/>
      <c r="D9355" s="23"/>
      <c r="E9355" s="23"/>
      <c r="F9355" s="23"/>
      <c r="G9355" s="23"/>
      <c r="H9355" s="24"/>
      <c r="I9355" s="24"/>
      <c r="J9355" s="24"/>
    </row>
    <row r="9356" spans="3:10" x14ac:dyDescent="0.25">
      <c r="C9356" s="23"/>
      <c r="D9356" s="23"/>
      <c r="E9356" s="23"/>
      <c r="F9356" s="23"/>
      <c r="G9356" s="23"/>
      <c r="H9356" s="24"/>
      <c r="I9356" s="24"/>
      <c r="J9356" s="24"/>
    </row>
    <row r="9357" spans="3:10" x14ac:dyDescent="0.25">
      <c r="C9357" s="23"/>
      <c r="D9357" s="23"/>
      <c r="E9357" s="23"/>
      <c r="F9357" s="23"/>
      <c r="G9357" s="23"/>
      <c r="H9357" s="24"/>
      <c r="I9357" s="24"/>
      <c r="J9357" s="24"/>
    </row>
    <row r="9358" spans="3:10" x14ac:dyDescent="0.25">
      <c r="C9358" s="23"/>
      <c r="D9358" s="23"/>
      <c r="E9358" s="23"/>
      <c r="F9358" s="23"/>
      <c r="G9358" s="23"/>
      <c r="H9358" s="24"/>
      <c r="I9358" s="24"/>
      <c r="J9358" s="24"/>
    </row>
    <row r="9359" spans="3:10" x14ac:dyDescent="0.25">
      <c r="C9359" s="23"/>
      <c r="D9359" s="23"/>
      <c r="E9359" s="23"/>
      <c r="F9359" s="23"/>
      <c r="G9359" s="23"/>
      <c r="H9359" s="24"/>
      <c r="I9359" s="24"/>
      <c r="J9359" s="24"/>
    </row>
    <row r="9360" spans="3:10" x14ac:dyDescent="0.25">
      <c r="C9360" s="23"/>
      <c r="D9360" s="23"/>
      <c r="E9360" s="23"/>
      <c r="F9360" s="23"/>
      <c r="G9360" s="23"/>
      <c r="H9360" s="24"/>
      <c r="I9360" s="24"/>
      <c r="J9360" s="24"/>
    </row>
    <row r="9361" spans="3:10" x14ac:dyDescent="0.25">
      <c r="C9361" s="23"/>
      <c r="D9361" s="23"/>
      <c r="E9361" s="23"/>
      <c r="F9361" s="23"/>
      <c r="G9361" s="23"/>
      <c r="H9361" s="24"/>
      <c r="I9361" s="24"/>
      <c r="J9361" s="24"/>
    </row>
    <row r="9362" spans="3:10" x14ac:dyDescent="0.25">
      <c r="C9362" s="23"/>
      <c r="D9362" s="23"/>
      <c r="E9362" s="23"/>
      <c r="F9362" s="23"/>
      <c r="G9362" s="23"/>
      <c r="H9362" s="24"/>
      <c r="I9362" s="24"/>
      <c r="J9362" s="24"/>
    </row>
    <row r="9363" spans="3:10" x14ac:dyDescent="0.25">
      <c r="C9363" s="23"/>
      <c r="D9363" s="23"/>
      <c r="E9363" s="23"/>
      <c r="F9363" s="23"/>
      <c r="G9363" s="23"/>
      <c r="H9363" s="24"/>
      <c r="I9363" s="24"/>
      <c r="J9363" s="24"/>
    </row>
    <row r="9364" spans="3:10" x14ac:dyDescent="0.25">
      <c r="C9364" s="23"/>
      <c r="D9364" s="23"/>
      <c r="E9364" s="23"/>
      <c r="F9364" s="23"/>
      <c r="G9364" s="23"/>
      <c r="H9364" s="24"/>
      <c r="I9364" s="24"/>
      <c r="J9364" s="24"/>
    </row>
    <row r="9365" spans="3:10" x14ac:dyDescent="0.25">
      <c r="C9365" s="23"/>
      <c r="D9365" s="23"/>
      <c r="E9365" s="23"/>
      <c r="F9365" s="23"/>
      <c r="G9365" s="23"/>
      <c r="H9365" s="24"/>
      <c r="I9365" s="24"/>
      <c r="J9365" s="24"/>
    </row>
    <row r="9366" spans="3:10" x14ac:dyDescent="0.25">
      <c r="C9366" s="23"/>
      <c r="D9366" s="23"/>
      <c r="E9366" s="23"/>
      <c r="F9366" s="23"/>
      <c r="G9366" s="23"/>
      <c r="H9366" s="24"/>
      <c r="I9366" s="24"/>
      <c r="J9366" s="24"/>
    </row>
    <row r="9367" spans="3:10" x14ac:dyDescent="0.25">
      <c r="C9367" s="23"/>
      <c r="D9367" s="23"/>
      <c r="E9367" s="23"/>
      <c r="F9367" s="23"/>
      <c r="G9367" s="23"/>
      <c r="H9367" s="24"/>
      <c r="I9367" s="24"/>
      <c r="J9367" s="24"/>
    </row>
    <row r="9368" spans="3:10" x14ac:dyDescent="0.25">
      <c r="C9368" s="23"/>
      <c r="D9368" s="23"/>
      <c r="E9368" s="23"/>
      <c r="F9368" s="23"/>
      <c r="G9368" s="23"/>
      <c r="H9368" s="24"/>
      <c r="I9368" s="24"/>
      <c r="J9368" s="24"/>
    </row>
    <row r="9369" spans="3:10" x14ac:dyDescent="0.25">
      <c r="C9369" s="23"/>
      <c r="D9369" s="23"/>
      <c r="E9369" s="23"/>
      <c r="F9369" s="23"/>
      <c r="G9369" s="23"/>
      <c r="H9369" s="24"/>
      <c r="I9369" s="24"/>
      <c r="J9369" s="24"/>
    </row>
    <row r="9370" spans="3:10" x14ac:dyDescent="0.25">
      <c r="C9370" s="23"/>
      <c r="D9370" s="23"/>
      <c r="E9370" s="23"/>
      <c r="F9370" s="23"/>
      <c r="G9370" s="23"/>
      <c r="H9370" s="24"/>
      <c r="I9370" s="24"/>
      <c r="J9370" s="24"/>
    </row>
    <row r="9371" spans="3:10" x14ac:dyDescent="0.25">
      <c r="C9371" s="23"/>
      <c r="D9371" s="23"/>
      <c r="E9371" s="23"/>
      <c r="F9371" s="23"/>
      <c r="G9371" s="23"/>
      <c r="H9371" s="24"/>
      <c r="I9371" s="24"/>
      <c r="J9371" s="24"/>
    </row>
    <row r="9372" spans="3:10" x14ac:dyDescent="0.25">
      <c r="C9372" s="23"/>
      <c r="D9372" s="23"/>
      <c r="E9372" s="23"/>
      <c r="F9372" s="23"/>
      <c r="G9372" s="23"/>
      <c r="H9372" s="24"/>
      <c r="I9372" s="24"/>
      <c r="J9372" s="24"/>
    </row>
    <row r="9373" spans="3:10" x14ac:dyDescent="0.25">
      <c r="C9373" s="23"/>
      <c r="D9373" s="23"/>
      <c r="E9373" s="23"/>
      <c r="F9373" s="23"/>
      <c r="G9373" s="23"/>
      <c r="H9373" s="24"/>
      <c r="I9373" s="24"/>
      <c r="J9373" s="24"/>
    </row>
    <row r="9374" spans="3:10" x14ac:dyDescent="0.25">
      <c r="C9374" s="23"/>
      <c r="D9374" s="23"/>
      <c r="E9374" s="23"/>
      <c r="F9374" s="23"/>
      <c r="G9374" s="23"/>
      <c r="H9374" s="24"/>
      <c r="I9374" s="24"/>
      <c r="J9374" s="24"/>
    </row>
    <row r="9375" spans="3:10" x14ac:dyDescent="0.25">
      <c r="C9375" s="23"/>
      <c r="D9375" s="23"/>
      <c r="E9375" s="23"/>
      <c r="F9375" s="23"/>
      <c r="G9375" s="23"/>
      <c r="H9375" s="24"/>
      <c r="I9375" s="24"/>
      <c r="J9375" s="24"/>
    </row>
    <row r="9376" spans="3:10" x14ac:dyDescent="0.25">
      <c r="C9376" s="23"/>
      <c r="D9376" s="23"/>
      <c r="E9376" s="23"/>
      <c r="F9376" s="23"/>
      <c r="G9376" s="23"/>
      <c r="H9376" s="24"/>
      <c r="I9376" s="24"/>
      <c r="J9376" s="24"/>
    </row>
    <row r="9377" spans="3:10" x14ac:dyDescent="0.25">
      <c r="C9377" s="23"/>
      <c r="D9377" s="23"/>
      <c r="E9377" s="23"/>
      <c r="F9377" s="23"/>
      <c r="G9377" s="23"/>
      <c r="H9377" s="24"/>
      <c r="I9377" s="24"/>
      <c r="J9377" s="24"/>
    </row>
    <row r="9378" spans="3:10" x14ac:dyDescent="0.25">
      <c r="C9378" s="23"/>
      <c r="D9378" s="23"/>
      <c r="E9378" s="23"/>
      <c r="F9378" s="23"/>
      <c r="G9378" s="23"/>
      <c r="H9378" s="24"/>
      <c r="I9378" s="24"/>
      <c r="J9378" s="24"/>
    </row>
    <row r="9379" spans="3:10" x14ac:dyDescent="0.25">
      <c r="C9379" s="23"/>
      <c r="D9379" s="23"/>
      <c r="E9379" s="23"/>
      <c r="F9379" s="23"/>
      <c r="G9379" s="23"/>
      <c r="H9379" s="24"/>
      <c r="I9379" s="24"/>
      <c r="J9379" s="24"/>
    </row>
    <row r="9380" spans="3:10" x14ac:dyDescent="0.25">
      <c r="C9380" s="23"/>
      <c r="D9380" s="23"/>
      <c r="E9380" s="23"/>
      <c r="F9380" s="23"/>
      <c r="G9380" s="23"/>
      <c r="H9380" s="24"/>
      <c r="I9380" s="24"/>
      <c r="J9380" s="24"/>
    </row>
    <row r="9381" spans="3:10" x14ac:dyDescent="0.25">
      <c r="C9381" s="23"/>
      <c r="D9381" s="23"/>
      <c r="E9381" s="23"/>
      <c r="F9381" s="23"/>
      <c r="G9381" s="23"/>
      <c r="H9381" s="24"/>
      <c r="I9381" s="24"/>
      <c r="J9381" s="24"/>
    </row>
    <row r="9382" spans="3:10" x14ac:dyDescent="0.25">
      <c r="C9382" s="23"/>
      <c r="D9382" s="23"/>
      <c r="E9382" s="23"/>
      <c r="F9382" s="23"/>
      <c r="G9382" s="23"/>
      <c r="H9382" s="24"/>
      <c r="I9382" s="24"/>
      <c r="J9382" s="24"/>
    </row>
    <row r="9383" spans="3:10" x14ac:dyDescent="0.25">
      <c r="C9383" s="23"/>
      <c r="D9383" s="23"/>
      <c r="E9383" s="23"/>
      <c r="F9383" s="23"/>
      <c r="G9383" s="23"/>
      <c r="H9383" s="24"/>
      <c r="I9383" s="24"/>
      <c r="J9383" s="24"/>
    </row>
    <row r="9384" spans="3:10" x14ac:dyDescent="0.25">
      <c r="C9384" s="23"/>
      <c r="D9384" s="23"/>
      <c r="E9384" s="23"/>
      <c r="F9384" s="23"/>
      <c r="G9384" s="23"/>
      <c r="H9384" s="24"/>
      <c r="I9384" s="24"/>
      <c r="J9384" s="24"/>
    </row>
    <row r="9385" spans="3:10" x14ac:dyDescent="0.25">
      <c r="C9385" s="23"/>
      <c r="D9385" s="23"/>
      <c r="E9385" s="23"/>
      <c r="F9385" s="23"/>
      <c r="G9385" s="23"/>
      <c r="H9385" s="24"/>
      <c r="I9385" s="24"/>
      <c r="J9385" s="24"/>
    </row>
    <row r="9386" spans="3:10" x14ac:dyDescent="0.25">
      <c r="C9386" s="23"/>
      <c r="D9386" s="23"/>
      <c r="E9386" s="23"/>
      <c r="F9386" s="23"/>
      <c r="G9386" s="23"/>
      <c r="H9386" s="24"/>
      <c r="I9386" s="24"/>
      <c r="J9386" s="24"/>
    </row>
    <row r="9387" spans="3:10" x14ac:dyDescent="0.25">
      <c r="C9387" s="23"/>
      <c r="D9387" s="23"/>
      <c r="E9387" s="23"/>
      <c r="F9387" s="23"/>
      <c r="G9387" s="23"/>
      <c r="H9387" s="24"/>
      <c r="I9387" s="24"/>
      <c r="J9387" s="24"/>
    </row>
    <row r="9388" spans="3:10" x14ac:dyDescent="0.25">
      <c r="C9388" s="23"/>
      <c r="D9388" s="23"/>
      <c r="E9388" s="23"/>
      <c r="F9388" s="23"/>
      <c r="G9388" s="23"/>
      <c r="H9388" s="24"/>
      <c r="I9388" s="24"/>
      <c r="J9388" s="24"/>
    </row>
    <row r="9389" spans="3:10" x14ac:dyDescent="0.25">
      <c r="C9389" s="23"/>
      <c r="D9389" s="23"/>
      <c r="E9389" s="23"/>
      <c r="F9389" s="23"/>
      <c r="G9389" s="23"/>
      <c r="H9389" s="24"/>
      <c r="I9389" s="24"/>
      <c r="J9389" s="24"/>
    </row>
    <row r="9390" spans="3:10" x14ac:dyDescent="0.25">
      <c r="C9390" s="23"/>
      <c r="D9390" s="23"/>
      <c r="E9390" s="23"/>
      <c r="F9390" s="23"/>
      <c r="G9390" s="23"/>
      <c r="H9390" s="24"/>
      <c r="I9390" s="24"/>
      <c r="J9390" s="24"/>
    </row>
    <row r="9391" spans="3:10" x14ac:dyDescent="0.25">
      <c r="C9391" s="23"/>
      <c r="D9391" s="23"/>
      <c r="E9391" s="23"/>
      <c r="F9391" s="23"/>
      <c r="G9391" s="23"/>
      <c r="H9391" s="24"/>
      <c r="I9391" s="24"/>
      <c r="J9391" s="24"/>
    </row>
    <row r="9392" spans="3:10" x14ac:dyDescent="0.25">
      <c r="C9392" s="23"/>
      <c r="D9392" s="23"/>
      <c r="E9392" s="23"/>
      <c r="F9392" s="23"/>
      <c r="G9392" s="23"/>
      <c r="H9392" s="24"/>
      <c r="I9392" s="24"/>
      <c r="J9392" s="24"/>
    </row>
    <row r="9393" spans="3:10" x14ac:dyDescent="0.25">
      <c r="C9393" s="23"/>
      <c r="D9393" s="23"/>
      <c r="E9393" s="23"/>
      <c r="F9393" s="23"/>
      <c r="G9393" s="23"/>
      <c r="H9393" s="24"/>
      <c r="I9393" s="24"/>
      <c r="J9393" s="24"/>
    </row>
    <row r="9394" spans="3:10" x14ac:dyDescent="0.25">
      <c r="C9394" s="23"/>
      <c r="D9394" s="23"/>
      <c r="E9394" s="23"/>
      <c r="F9394" s="23"/>
      <c r="G9394" s="23"/>
      <c r="H9394" s="24"/>
      <c r="I9394" s="24"/>
      <c r="J9394" s="24"/>
    </row>
    <row r="9395" spans="3:10" x14ac:dyDescent="0.25">
      <c r="C9395" s="23"/>
      <c r="D9395" s="23"/>
      <c r="E9395" s="23"/>
      <c r="F9395" s="23"/>
      <c r="G9395" s="23"/>
      <c r="H9395" s="24"/>
      <c r="I9395" s="24"/>
      <c r="J9395" s="24"/>
    </row>
    <row r="9396" spans="3:10" x14ac:dyDescent="0.25">
      <c r="C9396" s="23"/>
      <c r="D9396" s="23"/>
      <c r="E9396" s="23"/>
      <c r="F9396" s="23"/>
      <c r="G9396" s="23"/>
      <c r="H9396" s="24"/>
      <c r="I9396" s="24"/>
      <c r="J9396" s="24"/>
    </row>
    <row r="9397" spans="3:10" x14ac:dyDescent="0.25">
      <c r="C9397" s="23"/>
      <c r="D9397" s="23"/>
      <c r="E9397" s="23"/>
      <c r="F9397" s="23"/>
      <c r="G9397" s="23"/>
      <c r="H9397" s="24"/>
      <c r="I9397" s="24"/>
      <c r="J9397" s="24"/>
    </row>
    <row r="9398" spans="3:10" x14ac:dyDescent="0.25">
      <c r="C9398" s="23"/>
      <c r="D9398" s="23"/>
      <c r="E9398" s="23"/>
      <c r="F9398" s="23"/>
      <c r="G9398" s="23"/>
      <c r="H9398" s="24"/>
      <c r="I9398" s="24"/>
      <c r="J9398" s="24"/>
    </row>
    <row r="9399" spans="3:10" x14ac:dyDescent="0.25">
      <c r="C9399" s="23"/>
      <c r="D9399" s="23"/>
      <c r="E9399" s="23"/>
      <c r="F9399" s="23"/>
      <c r="G9399" s="23"/>
      <c r="H9399" s="24"/>
      <c r="I9399" s="24"/>
      <c r="J9399" s="24"/>
    </row>
    <row r="9400" spans="3:10" x14ac:dyDescent="0.25">
      <c r="C9400" s="23"/>
      <c r="D9400" s="23"/>
      <c r="E9400" s="23"/>
      <c r="F9400" s="23"/>
      <c r="G9400" s="23"/>
      <c r="H9400" s="24"/>
      <c r="I9400" s="24"/>
      <c r="J9400" s="24"/>
    </row>
    <row r="9401" spans="3:10" x14ac:dyDescent="0.25">
      <c r="C9401" s="23"/>
      <c r="D9401" s="23"/>
      <c r="E9401" s="23"/>
      <c r="F9401" s="23"/>
      <c r="G9401" s="23"/>
      <c r="H9401" s="24"/>
      <c r="I9401" s="24"/>
      <c r="J9401" s="24"/>
    </row>
    <row r="9402" spans="3:10" x14ac:dyDescent="0.25">
      <c r="C9402" s="23"/>
      <c r="D9402" s="23"/>
      <c r="E9402" s="23"/>
      <c r="F9402" s="23"/>
      <c r="G9402" s="23"/>
      <c r="H9402" s="24"/>
      <c r="I9402" s="24"/>
      <c r="J9402" s="24"/>
    </row>
    <row r="9403" spans="3:10" x14ac:dyDescent="0.25">
      <c r="C9403" s="23"/>
      <c r="D9403" s="23"/>
      <c r="E9403" s="23"/>
      <c r="F9403" s="23"/>
      <c r="G9403" s="23"/>
      <c r="H9403" s="24"/>
      <c r="I9403" s="24"/>
      <c r="J9403" s="24"/>
    </row>
    <row r="9404" spans="3:10" x14ac:dyDescent="0.25">
      <c r="C9404" s="23"/>
      <c r="D9404" s="23"/>
      <c r="E9404" s="23"/>
      <c r="F9404" s="23"/>
      <c r="G9404" s="23"/>
      <c r="H9404" s="24"/>
      <c r="I9404" s="24"/>
      <c r="J9404" s="24"/>
    </row>
    <row r="9405" spans="3:10" x14ac:dyDescent="0.25">
      <c r="C9405" s="23"/>
      <c r="D9405" s="23"/>
      <c r="E9405" s="23"/>
      <c r="F9405" s="23"/>
      <c r="G9405" s="23"/>
      <c r="H9405" s="24"/>
      <c r="I9405" s="24"/>
      <c r="J9405" s="24"/>
    </row>
    <row r="9406" spans="3:10" x14ac:dyDescent="0.25">
      <c r="C9406" s="23"/>
      <c r="D9406" s="23"/>
      <c r="E9406" s="23"/>
      <c r="F9406" s="23"/>
      <c r="G9406" s="23"/>
      <c r="H9406" s="24"/>
      <c r="I9406" s="24"/>
      <c r="J9406" s="24"/>
    </row>
    <row r="9407" spans="3:10" x14ac:dyDescent="0.25">
      <c r="C9407" s="23"/>
      <c r="D9407" s="23"/>
      <c r="E9407" s="23"/>
      <c r="F9407" s="23"/>
      <c r="G9407" s="23"/>
      <c r="H9407" s="24"/>
      <c r="I9407" s="24"/>
      <c r="J9407" s="24"/>
    </row>
    <row r="9408" spans="3:10" x14ac:dyDescent="0.25">
      <c r="C9408" s="23"/>
      <c r="D9408" s="23"/>
      <c r="E9408" s="23"/>
      <c r="F9408" s="23"/>
      <c r="G9408" s="23"/>
      <c r="H9408" s="24"/>
      <c r="I9408" s="24"/>
      <c r="J9408" s="24"/>
    </row>
    <row r="9409" spans="3:10" x14ac:dyDescent="0.25">
      <c r="C9409" s="23"/>
      <c r="D9409" s="23"/>
      <c r="E9409" s="23"/>
      <c r="F9409" s="23"/>
      <c r="G9409" s="23"/>
      <c r="H9409" s="24"/>
      <c r="I9409" s="24"/>
      <c r="J9409" s="24"/>
    </row>
    <row r="9410" spans="3:10" x14ac:dyDescent="0.25">
      <c r="C9410" s="23"/>
      <c r="D9410" s="23"/>
      <c r="E9410" s="23"/>
      <c r="F9410" s="23"/>
      <c r="G9410" s="23"/>
      <c r="H9410" s="24"/>
      <c r="I9410" s="24"/>
      <c r="J9410" s="24"/>
    </row>
    <row r="9411" spans="3:10" x14ac:dyDescent="0.25">
      <c r="C9411" s="23"/>
      <c r="D9411" s="23"/>
      <c r="E9411" s="23"/>
      <c r="F9411" s="23"/>
      <c r="G9411" s="23"/>
      <c r="H9411" s="24"/>
      <c r="I9411" s="24"/>
      <c r="J9411" s="24"/>
    </row>
    <row r="9412" spans="3:10" x14ac:dyDescent="0.25">
      <c r="C9412" s="23"/>
      <c r="D9412" s="23"/>
      <c r="E9412" s="23"/>
      <c r="F9412" s="23"/>
      <c r="G9412" s="23"/>
      <c r="H9412" s="24"/>
      <c r="I9412" s="24"/>
      <c r="J9412" s="24"/>
    </row>
    <row r="9413" spans="3:10" x14ac:dyDescent="0.25">
      <c r="C9413" s="23"/>
      <c r="D9413" s="23"/>
      <c r="E9413" s="23"/>
      <c r="F9413" s="23"/>
      <c r="G9413" s="23"/>
      <c r="H9413" s="24"/>
      <c r="I9413" s="24"/>
      <c r="J9413" s="24"/>
    </row>
    <row r="9414" spans="3:10" x14ac:dyDescent="0.25">
      <c r="C9414" s="23"/>
      <c r="D9414" s="23"/>
      <c r="E9414" s="23"/>
      <c r="F9414" s="23"/>
      <c r="G9414" s="23"/>
      <c r="H9414" s="24"/>
      <c r="I9414" s="24"/>
      <c r="J9414" s="24"/>
    </row>
    <row r="9415" spans="3:10" x14ac:dyDescent="0.25">
      <c r="C9415" s="23"/>
      <c r="D9415" s="23"/>
      <c r="E9415" s="23"/>
      <c r="F9415" s="23"/>
      <c r="G9415" s="23"/>
      <c r="H9415" s="24"/>
      <c r="I9415" s="24"/>
      <c r="J9415" s="24"/>
    </row>
    <row r="9416" spans="3:10" x14ac:dyDescent="0.25">
      <c r="C9416" s="23"/>
      <c r="D9416" s="23"/>
      <c r="E9416" s="23"/>
      <c r="F9416" s="23"/>
      <c r="G9416" s="23"/>
      <c r="H9416" s="24"/>
      <c r="I9416" s="24"/>
      <c r="J9416" s="24"/>
    </row>
    <row r="9417" spans="3:10" x14ac:dyDescent="0.25">
      <c r="C9417" s="23"/>
      <c r="D9417" s="23"/>
      <c r="E9417" s="23"/>
      <c r="F9417" s="23"/>
      <c r="G9417" s="23"/>
      <c r="H9417" s="24"/>
      <c r="I9417" s="24"/>
      <c r="J9417" s="24"/>
    </row>
    <row r="9418" spans="3:10" x14ac:dyDescent="0.25">
      <c r="C9418" s="23"/>
      <c r="D9418" s="23"/>
      <c r="E9418" s="23"/>
      <c r="F9418" s="23"/>
      <c r="G9418" s="23"/>
      <c r="H9418" s="24"/>
      <c r="I9418" s="24"/>
      <c r="J9418" s="24"/>
    </row>
    <row r="9419" spans="3:10" x14ac:dyDescent="0.25">
      <c r="C9419" s="23"/>
      <c r="D9419" s="23"/>
      <c r="E9419" s="23"/>
      <c r="F9419" s="23"/>
      <c r="G9419" s="23"/>
      <c r="H9419" s="24"/>
      <c r="I9419" s="24"/>
      <c r="J9419" s="24"/>
    </row>
    <row r="9420" spans="3:10" x14ac:dyDescent="0.25">
      <c r="C9420" s="23"/>
      <c r="D9420" s="23"/>
      <c r="E9420" s="23"/>
      <c r="F9420" s="23"/>
      <c r="G9420" s="23"/>
      <c r="H9420" s="24"/>
      <c r="I9420" s="24"/>
      <c r="J9420" s="24"/>
    </row>
    <row r="9421" spans="3:10" x14ac:dyDescent="0.25">
      <c r="C9421" s="23"/>
      <c r="D9421" s="23"/>
      <c r="E9421" s="23"/>
      <c r="F9421" s="23"/>
      <c r="G9421" s="23"/>
      <c r="H9421" s="24"/>
      <c r="I9421" s="24"/>
      <c r="J9421" s="24"/>
    </row>
    <row r="9422" spans="3:10" x14ac:dyDescent="0.25">
      <c r="C9422" s="23"/>
      <c r="D9422" s="23"/>
      <c r="E9422" s="23"/>
      <c r="F9422" s="23"/>
      <c r="G9422" s="23"/>
      <c r="H9422" s="24"/>
      <c r="I9422" s="24"/>
      <c r="J9422" s="24"/>
    </row>
    <row r="9423" spans="3:10" x14ac:dyDescent="0.25">
      <c r="C9423" s="23"/>
      <c r="D9423" s="23"/>
      <c r="E9423" s="23"/>
      <c r="F9423" s="23"/>
      <c r="G9423" s="23"/>
      <c r="H9423" s="24"/>
      <c r="I9423" s="24"/>
      <c r="J9423" s="24"/>
    </row>
    <row r="9424" spans="3:10" x14ac:dyDescent="0.25">
      <c r="C9424" s="23"/>
      <c r="D9424" s="23"/>
      <c r="E9424" s="23"/>
      <c r="F9424" s="23"/>
      <c r="G9424" s="23"/>
      <c r="H9424" s="24"/>
      <c r="I9424" s="24"/>
      <c r="J9424" s="24"/>
    </row>
    <row r="9425" spans="3:10" x14ac:dyDescent="0.25">
      <c r="C9425" s="23"/>
      <c r="D9425" s="23"/>
      <c r="E9425" s="23"/>
      <c r="F9425" s="23"/>
      <c r="G9425" s="23"/>
      <c r="H9425" s="24"/>
      <c r="I9425" s="24"/>
      <c r="J9425" s="24"/>
    </row>
    <row r="9426" spans="3:10" x14ac:dyDescent="0.25">
      <c r="C9426" s="23"/>
      <c r="D9426" s="23"/>
      <c r="E9426" s="23"/>
      <c r="F9426" s="23"/>
      <c r="G9426" s="23"/>
      <c r="H9426" s="24"/>
      <c r="I9426" s="24"/>
      <c r="J9426" s="24"/>
    </row>
    <row r="9427" spans="3:10" x14ac:dyDescent="0.25">
      <c r="C9427" s="23"/>
      <c r="D9427" s="23"/>
      <c r="E9427" s="23"/>
      <c r="F9427" s="23"/>
      <c r="G9427" s="23"/>
      <c r="H9427" s="24"/>
      <c r="I9427" s="24"/>
      <c r="J9427" s="24"/>
    </row>
    <row r="9428" spans="3:10" x14ac:dyDescent="0.25">
      <c r="C9428" s="23"/>
      <c r="D9428" s="23"/>
      <c r="E9428" s="23"/>
      <c r="F9428" s="23"/>
      <c r="G9428" s="23"/>
      <c r="H9428" s="24"/>
      <c r="I9428" s="24"/>
      <c r="J9428" s="24"/>
    </row>
    <row r="9429" spans="3:10" x14ac:dyDescent="0.25">
      <c r="C9429" s="23"/>
      <c r="D9429" s="23"/>
      <c r="E9429" s="23"/>
      <c r="F9429" s="23"/>
      <c r="G9429" s="23"/>
      <c r="H9429" s="24"/>
      <c r="I9429" s="24"/>
      <c r="J9429" s="24"/>
    </row>
    <row r="9430" spans="3:10" x14ac:dyDescent="0.25">
      <c r="C9430" s="23"/>
      <c r="D9430" s="23"/>
      <c r="E9430" s="23"/>
      <c r="F9430" s="23"/>
      <c r="G9430" s="23"/>
      <c r="H9430" s="24"/>
      <c r="I9430" s="24"/>
      <c r="J9430" s="24"/>
    </row>
    <row r="9431" spans="3:10" x14ac:dyDescent="0.25">
      <c r="C9431" s="23"/>
      <c r="D9431" s="23"/>
      <c r="E9431" s="23"/>
      <c r="F9431" s="23"/>
      <c r="G9431" s="23"/>
      <c r="H9431" s="24"/>
      <c r="I9431" s="24"/>
      <c r="J9431" s="24"/>
    </row>
    <row r="9432" spans="3:10" x14ac:dyDescent="0.25">
      <c r="C9432" s="23"/>
      <c r="D9432" s="23"/>
      <c r="E9432" s="23"/>
      <c r="F9432" s="23"/>
      <c r="G9432" s="23"/>
      <c r="H9432" s="24"/>
      <c r="I9432" s="24"/>
      <c r="J9432" s="24"/>
    </row>
    <row r="9433" spans="3:10" x14ac:dyDescent="0.25">
      <c r="C9433" s="23"/>
      <c r="D9433" s="23"/>
      <c r="E9433" s="23"/>
      <c r="F9433" s="23"/>
      <c r="G9433" s="23"/>
      <c r="H9433" s="24"/>
      <c r="I9433" s="24"/>
      <c r="J9433" s="24"/>
    </row>
    <row r="9434" spans="3:10" x14ac:dyDescent="0.25">
      <c r="C9434" s="23"/>
      <c r="D9434" s="23"/>
      <c r="E9434" s="23"/>
      <c r="F9434" s="23"/>
      <c r="G9434" s="23"/>
      <c r="H9434" s="24"/>
      <c r="I9434" s="24"/>
      <c r="J9434" s="24"/>
    </row>
    <row r="9435" spans="3:10" x14ac:dyDescent="0.25">
      <c r="C9435" s="23"/>
      <c r="D9435" s="23"/>
      <c r="E9435" s="23"/>
      <c r="F9435" s="23"/>
      <c r="G9435" s="23"/>
      <c r="H9435" s="24"/>
      <c r="I9435" s="24"/>
      <c r="J9435" s="24"/>
    </row>
    <row r="9436" spans="3:10" x14ac:dyDescent="0.25">
      <c r="C9436" s="23"/>
      <c r="D9436" s="23"/>
      <c r="E9436" s="23"/>
      <c r="F9436" s="23"/>
      <c r="G9436" s="23"/>
      <c r="H9436" s="24"/>
      <c r="I9436" s="24"/>
      <c r="J9436" s="24"/>
    </row>
    <row r="9437" spans="3:10" x14ac:dyDescent="0.25">
      <c r="C9437" s="23"/>
      <c r="D9437" s="23"/>
      <c r="E9437" s="23"/>
      <c r="F9437" s="23"/>
      <c r="G9437" s="23"/>
      <c r="H9437" s="24"/>
      <c r="I9437" s="24"/>
      <c r="J9437" s="24"/>
    </row>
    <row r="9438" spans="3:10" x14ac:dyDescent="0.25">
      <c r="C9438" s="23"/>
      <c r="D9438" s="23"/>
      <c r="E9438" s="23"/>
      <c r="F9438" s="23"/>
      <c r="G9438" s="23"/>
      <c r="H9438" s="24"/>
      <c r="I9438" s="24"/>
      <c r="J9438" s="24"/>
    </row>
    <row r="9439" spans="3:10" x14ac:dyDescent="0.25">
      <c r="C9439" s="23"/>
      <c r="D9439" s="23"/>
      <c r="E9439" s="23"/>
      <c r="F9439" s="23"/>
      <c r="G9439" s="23"/>
      <c r="H9439" s="24"/>
      <c r="I9439" s="24"/>
      <c r="J9439" s="24"/>
    </row>
    <row r="9440" spans="3:10" x14ac:dyDescent="0.25">
      <c r="C9440" s="23"/>
      <c r="D9440" s="23"/>
      <c r="E9440" s="23"/>
      <c r="F9440" s="23"/>
      <c r="G9440" s="23"/>
      <c r="H9440" s="24"/>
      <c r="I9440" s="24"/>
      <c r="J9440" s="24"/>
    </row>
    <row r="9441" spans="3:10" x14ac:dyDescent="0.25">
      <c r="C9441" s="23"/>
      <c r="D9441" s="23"/>
      <c r="E9441" s="23"/>
      <c r="F9441" s="23"/>
      <c r="G9441" s="23"/>
      <c r="H9441" s="24"/>
      <c r="I9441" s="24"/>
      <c r="J9441" s="24"/>
    </row>
    <row r="9442" spans="3:10" x14ac:dyDescent="0.25">
      <c r="C9442" s="23"/>
      <c r="D9442" s="23"/>
      <c r="E9442" s="23"/>
      <c r="F9442" s="23"/>
      <c r="G9442" s="23"/>
      <c r="H9442" s="24"/>
      <c r="I9442" s="24"/>
      <c r="J9442" s="24"/>
    </row>
    <row r="9443" spans="3:10" x14ac:dyDescent="0.25">
      <c r="C9443" s="23"/>
      <c r="D9443" s="23"/>
      <c r="E9443" s="23"/>
      <c r="F9443" s="23"/>
      <c r="G9443" s="23"/>
      <c r="H9443" s="24"/>
      <c r="I9443" s="24"/>
      <c r="J9443" s="24"/>
    </row>
    <row r="9444" spans="3:10" x14ac:dyDescent="0.25">
      <c r="C9444" s="23"/>
      <c r="D9444" s="23"/>
      <c r="E9444" s="23"/>
      <c r="F9444" s="23"/>
      <c r="G9444" s="23"/>
      <c r="H9444" s="24"/>
      <c r="I9444" s="24"/>
      <c r="J9444" s="24"/>
    </row>
    <row r="9445" spans="3:10" x14ac:dyDescent="0.25">
      <c r="C9445" s="23"/>
      <c r="D9445" s="23"/>
      <c r="E9445" s="23"/>
      <c r="F9445" s="23"/>
      <c r="G9445" s="23"/>
      <c r="H9445" s="24"/>
      <c r="I9445" s="24"/>
      <c r="J9445" s="24"/>
    </row>
    <row r="9446" spans="3:10" x14ac:dyDescent="0.25">
      <c r="C9446" s="23"/>
      <c r="D9446" s="23"/>
      <c r="E9446" s="23"/>
      <c r="F9446" s="23"/>
      <c r="G9446" s="23"/>
      <c r="H9446" s="24"/>
      <c r="I9446" s="24"/>
      <c r="J9446" s="24"/>
    </row>
    <row r="9447" spans="3:10" x14ac:dyDescent="0.25">
      <c r="C9447" s="23"/>
      <c r="D9447" s="23"/>
      <c r="E9447" s="23"/>
      <c r="F9447" s="23"/>
      <c r="G9447" s="23"/>
      <c r="H9447" s="24"/>
      <c r="I9447" s="24"/>
      <c r="J9447" s="24"/>
    </row>
    <row r="9448" spans="3:10" x14ac:dyDescent="0.25">
      <c r="C9448" s="23"/>
      <c r="D9448" s="23"/>
      <c r="E9448" s="23"/>
      <c r="F9448" s="23"/>
      <c r="G9448" s="23"/>
      <c r="H9448" s="24"/>
      <c r="I9448" s="24"/>
      <c r="J9448" s="24"/>
    </row>
    <row r="9449" spans="3:10" x14ac:dyDescent="0.25">
      <c r="C9449" s="23"/>
      <c r="D9449" s="23"/>
      <c r="E9449" s="23"/>
      <c r="F9449" s="23"/>
      <c r="G9449" s="23"/>
      <c r="H9449" s="24"/>
      <c r="I9449" s="24"/>
      <c r="J9449" s="24"/>
    </row>
    <row r="9450" spans="3:10" x14ac:dyDescent="0.25">
      <c r="C9450" s="23"/>
      <c r="D9450" s="23"/>
      <c r="E9450" s="23"/>
      <c r="F9450" s="23"/>
      <c r="G9450" s="23"/>
      <c r="H9450" s="24"/>
      <c r="I9450" s="24"/>
      <c r="J9450" s="24"/>
    </row>
    <row r="9451" spans="3:10" x14ac:dyDescent="0.25">
      <c r="C9451" s="23"/>
      <c r="D9451" s="23"/>
      <c r="E9451" s="23"/>
      <c r="F9451" s="23"/>
      <c r="G9451" s="23"/>
      <c r="H9451" s="24"/>
      <c r="I9451" s="24"/>
      <c r="J9451" s="24"/>
    </row>
    <row r="9452" spans="3:10" x14ac:dyDescent="0.25">
      <c r="C9452" s="23"/>
      <c r="D9452" s="23"/>
      <c r="E9452" s="23"/>
      <c r="F9452" s="23"/>
      <c r="G9452" s="23"/>
      <c r="H9452" s="24"/>
      <c r="I9452" s="24"/>
      <c r="J9452" s="24"/>
    </row>
    <row r="9453" spans="3:10" x14ac:dyDescent="0.25">
      <c r="C9453" s="23"/>
      <c r="D9453" s="23"/>
      <c r="E9453" s="23"/>
      <c r="F9453" s="23"/>
      <c r="G9453" s="23"/>
      <c r="H9453" s="24"/>
      <c r="I9453" s="24"/>
      <c r="J9453" s="24"/>
    </row>
    <row r="9454" spans="3:10" x14ac:dyDescent="0.25">
      <c r="C9454" s="23"/>
      <c r="D9454" s="23"/>
      <c r="E9454" s="23"/>
      <c r="F9454" s="23"/>
      <c r="G9454" s="23"/>
      <c r="H9454" s="24"/>
      <c r="I9454" s="24"/>
      <c r="J9454" s="24"/>
    </row>
    <row r="9455" spans="3:10" x14ac:dyDescent="0.25">
      <c r="C9455" s="23"/>
      <c r="D9455" s="23"/>
      <c r="E9455" s="23"/>
      <c r="F9455" s="23"/>
      <c r="G9455" s="23"/>
      <c r="H9455" s="24"/>
      <c r="I9455" s="24"/>
      <c r="J9455" s="24"/>
    </row>
    <row r="9456" spans="3:10" x14ac:dyDescent="0.25">
      <c r="C9456" s="23"/>
      <c r="D9456" s="23"/>
      <c r="E9456" s="23"/>
      <c r="F9456" s="23"/>
      <c r="G9456" s="23"/>
      <c r="H9456" s="24"/>
      <c r="I9456" s="24"/>
      <c r="J9456" s="24"/>
    </row>
    <row r="9457" spans="3:10" x14ac:dyDescent="0.25">
      <c r="C9457" s="23"/>
      <c r="D9457" s="23"/>
      <c r="E9457" s="23"/>
      <c r="F9457" s="23"/>
      <c r="G9457" s="23"/>
      <c r="H9457" s="24"/>
      <c r="I9457" s="24"/>
      <c r="J9457" s="24"/>
    </row>
    <row r="9458" spans="3:10" x14ac:dyDescent="0.25">
      <c r="C9458" s="23"/>
      <c r="D9458" s="23"/>
      <c r="E9458" s="23"/>
      <c r="F9458" s="23"/>
      <c r="G9458" s="23"/>
      <c r="H9458" s="24"/>
      <c r="I9458" s="24"/>
      <c r="J9458" s="24"/>
    </row>
    <row r="9459" spans="3:10" x14ac:dyDescent="0.25">
      <c r="C9459" s="23"/>
      <c r="D9459" s="23"/>
      <c r="E9459" s="23"/>
      <c r="F9459" s="23"/>
      <c r="G9459" s="23"/>
      <c r="H9459" s="24"/>
      <c r="I9459" s="24"/>
      <c r="J9459" s="24"/>
    </row>
    <row r="9460" spans="3:10" x14ac:dyDescent="0.25">
      <c r="C9460" s="23"/>
      <c r="D9460" s="23"/>
      <c r="E9460" s="23"/>
      <c r="F9460" s="23"/>
      <c r="G9460" s="23"/>
      <c r="H9460" s="24"/>
      <c r="I9460" s="24"/>
      <c r="J9460" s="24"/>
    </row>
    <row r="9461" spans="3:10" x14ac:dyDescent="0.25">
      <c r="C9461" s="23"/>
      <c r="D9461" s="23"/>
      <c r="E9461" s="23"/>
      <c r="F9461" s="23"/>
      <c r="G9461" s="23"/>
      <c r="H9461" s="24"/>
      <c r="I9461" s="24"/>
      <c r="J9461" s="24"/>
    </row>
    <row r="9462" spans="3:10" x14ac:dyDescent="0.25">
      <c r="C9462" s="23"/>
      <c r="D9462" s="23"/>
      <c r="E9462" s="23"/>
      <c r="F9462" s="23"/>
      <c r="G9462" s="23"/>
      <c r="H9462" s="24"/>
      <c r="I9462" s="24"/>
      <c r="J9462" s="24"/>
    </row>
    <row r="9463" spans="3:10" x14ac:dyDescent="0.25">
      <c r="C9463" s="23"/>
      <c r="D9463" s="23"/>
      <c r="E9463" s="23"/>
      <c r="F9463" s="23"/>
      <c r="G9463" s="23"/>
      <c r="H9463" s="24"/>
      <c r="I9463" s="24"/>
      <c r="J9463" s="24"/>
    </row>
    <row r="9464" spans="3:10" x14ac:dyDescent="0.25">
      <c r="C9464" s="23"/>
      <c r="D9464" s="23"/>
      <c r="E9464" s="23"/>
      <c r="F9464" s="23"/>
      <c r="G9464" s="23"/>
      <c r="H9464" s="24"/>
      <c r="I9464" s="24"/>
      <c r="J9464" s="24"/>
    </row>
    <row r="9465" spans="3:10" x14ac:dyDescent="0.25">
      <c r="C9465" s="23"/>
      <c r="D9465" s="23"/>
      <c r="E9465" s="23"/>
      <c r="F9465" s="23"/>
      <c r="G9465" s="23"/>
      <c r="H9465" s="24"/>
      <c r="I9465" s="24"/>
      <c r="J9465" s="24"/>
    </row>
    <row r="9466" spans="3:10" x14ac:dyDescent="0.25">
      <c r="C9466" s="23"/>
      <c r="D9466" s="23"/>
      <c r="E9466" s="23"/>
      <c r="F9466" s="23"/>
      <c r="G9466" s="23"/>
      <c r="H9466" s="24"/>
      <c r="I9466" s="24"/>
      <c r="J9466" s="24"/>
    </row>
    <row r="9467" spans="3:10" x14ac:dyDescent="0.25">
      <c r="C9467" s="23"/>
      <c r="D9467" s="23"/>
      <c r="E9467" s="23"/>
      <c r="F9467" s="23"/>
      <c r="G9467" s="23"/>
      <c r="H9467" s="24"/>
      <c r="I9467" s="24"/>
      <c r="J9467" s="24"/>
    </row>
    <row r="9468" spans="3:10" x14ac:dyDescent="0.25">
      <c r="C9468" s="23"/>
      <c r="D9468" s="23"/>
      <c r="E9468" s="23"/>
      <c r="F9468" s="23"/>
      <c r="G9468" s="23"/>
      <c r="H9468" s="24"/>
      <c r="I9468" s="24"/>
      <c r="J9468" s="24"/>
    </row>
    <row r="9469" spans="3:10" x14ac:dyDescent="0.25">
      <c r="C9469" s="23"/>
      <c r="D9469" s="23"/>
      <c r="E9469" s="23"/>
      <c r="F9469" s="23"/>
      <c r="G9469" s="23"/>
      <c r="H9469" s="24"/>
      <c r="I9469" s="24"/>
      <c r="J9469" s="24"/>
    </row>
    <row r="9470" spans="3:10" x14ac:dyDescent="0.25">
      <c r="C9470" s="23"/>
      <c r="D9470" s="23"/>
      <c r="E9470" s="23"/>
      <c r="F9470" s="23"/>
      <c r="G9470" s="23"/>
      <c r="H9470" s="24"/>
      <c r="I9470" s="24"/>
      <c r="J9470" s="24"/>
    </row>
    <row r="9471" spans="3:10" x14ac:dyDescent="0.25">
      <c r="C9471" s="23"/>
      <c r="D9471" s="23"/>
      <c r="E9471" s="23"/>
      <c r="F9471" s="23"/>
      <c r="G9471" s="23"/>
      <c r="H9471" s="24"/>
      <c r="I9471" s="24"/>
      <c r="J9471" s="24"/>
    </row>
    <row r="9472" spans="3:10" x14ac:dyDescent="0.25">
      <c r="C9472" s="23"/>
      <c r="D9472" s="23"/>
      <c r="E9472" s="23"/>
      <c r="F9472" s="23"/>
      <c r="G9472" s="23"/>
      <c r="H9472" s="24"/>
      <c r="I9472" s="24"/>
      <c r="J9472" s="24"/>
    </row>
    <row r="9473" spans="3:10" x14ac:dyDescent="0.25">
      <c r="C9473" s="23"/>
      <c r="D9473" s="23"/>
      <c r="E9473" s="23"/>
      <c r="F9473" s="23"/>
      <c r="G9473" s="23"/>
      <c r="H9473" s="24"/>
      <c r="I9473" s="24"/>
      <c r="J9473" s="24"/>
    </row>
    <row r="9474" spans="3:10" x14ac:dyDescent="0.25">
      <c r="C9474" s="23"/>
      <c r="D9474" s="23"/>
      <c r="E9474" s="23"/>
      <c r="F9474" s="23"/>
      <c r="G9474" s="23"/>
      <c r="H9474" s="24"/>
      <c r="I9474" s="24"/>
      <c r="J9474" s="24"/>
    </row>
    <row r="9475" spans="3:10" x14ac:dyDescent="0.25">
      <c r="C9475" s="23"/>
      <c r="D9475" s="23"/>
      <c r="E9475" s="23"/>
      <c r="F9475" s="23"/>
      <c r="G9475" s="23"/>
      <c r="H9475" s="24"/>
      <c r="I9475" s="24"/>
      <c r="J9475" s="24"/>
    </row>
    <row r="9476" spans="3:10" x14ac:dyDescent="0.25">
      <c r="C9476" s="23"/>
      <c r="D9476" s="23"/>
      <c r="E9476" s="23"/>
      <c r="F9476" s="23"/>
      <c r="G9476" s="23"/>
      <c r="H9476" s="24"/>
      <c r="I9476" s="24"/>
      <c r="J9476" s="24"/>
    </row>
    <row r="9477" spans="3:10" x14ac:dyDescent="0.25">
      <c r="C9477" s="23"/>
      <c r="D9477" s="23"/>
      <c r="E9477" s="23"/>
      <c r="F9477" s="23"/>
      <c r="G9477" s="23"/>
      <c r="H9477" s="24"/>
      <c r="I9477" s="24"/>
      <c r="J9477" s="24"/>
    </row>
    <row r="9478" spans="3:10" x14ac:dyDescent="0.25">
      <c r="C9478" s="23"/>
      <c r="D9478" s="23"/>
      <c r="E9478" s="23"/>
      <c r="F9478" s="23"/>
      <c r="G9478" s="23"/>
      <c r="H9478" s="24"/>
      <c r="I9478" s="24"/>
      <c r="J9478" s="24"/>
    </row>
    <row r="9479" spans="3:10" x14ac:dyDescent="0.25">
      <c r="C9479" s="23"/>
      <c r="D9479" s="23"/>
      <c r="E9479" s="23"/>
      <c r="F9479" s="23"/>
      <c r="G9479" s="23"/>
      <c r="H9479" s="24"/>
      <c r="I9479" s="24"/>
      <c r="J9479" s="24"/>
    </row>
    <row r="9480" spans="3:10" x14ac:dyDescent="0.25">
      <c r="C9480" s="23"/>
      <c r="D9480" s="23"/>
      <c r="E9480" s="23"/>
      <c r="F9480" s="23"/>
      <c r="G9480" s="23"/>
      <c r="H9480" s="24"/>
      <c r="I9480" s="24"/>
      <c r="J9480" s="24"/>
    </row>
    <row r="9481" spans="3:10" x14ac:dyDescent="0.25">
      <c r="C9481" s="23"/>
      <c r="D9481" s="23"/>
      <c r="E9481" s="23"/>
      <c r="F9481" s="23"/>
      <c r="G9481" s="23"/>
      <c r="H9481" s="24"/>
      <c r="I9481" s="24"/>
      <c r="J9481" s="24"/>
    </row>
    <row r="9482" spans="3:10" x14ac:dyDescent="0.25">
      <c r="C9482" s="23"/>
      <c r="D9482" s="23"/>
      <c r="E9482" s="23"/>
      <c r="F9482" s="23"/>
      <c r="G9482" s="23"/>
      <c r="H9482" s="24"/>
      <c r="I9482" s="24"/>
      <c r="J9482" s="24"/>
    </row>
    <row r="9483" spans="3:10" x14ac:dyDescent="0.25">
      <c r="C9483" s="23"/>
      <c r="D9483" s="23"/>
      <c r="E9483" s="23"/>
      <c r="F9483" s="23"/>
      <c r="G9483" s="23"/>
      <c r="H9483" s="24"/>
      <c r="I9483" s="24"/>
      <c r="J9483" s="24"/>
    </row>
    <row r="9484" spans="3:10" x14ac:dyDescent="0.25">
      <c r="C9484" s="23"/>
      <c r="D9484" s="23"/>
      <c r="E9484" s="23"/>
      <c r="F9484" s="23"/>
      <c r="G9484" s="23"/>
      <c r="H9484" s="24"/>
      <c r="I9484" s="24"/>
      <c r="J9484" s="24"/>
    </row>
    <row r="9485" spans="3:10" x14ac:dyDescent="0.25">
      <c r="C9485" s="23"/>
      <c r="D9485" s="23"/>
      <c r="E9485" s="23"/>
      <c r="F9485" s="23"/>
      <c r="G9485" s="23"/>
      <c r="H9485" s="24"/>
      <c r="I9485" s="24"/>
      <c r="J9485" s="24"/>
    </row>
    <row r="9486" spans="3:10" x14ac:dyDescent="0.25">
      <c r="C9486" s="23"/>
      <c r="D9486" s="23"/>
      <c r="E9486" s="23"/>
      <c r="F9486" s="23"/>
      <c r="G9486" s="23"/>
      <c r="H9486" s="24"/>
      <c r="I9486" s="24"/>
      <c r="J9486" s="24"/>
    </row>
    <row r="9487" spans="3:10" x14ac:dyDescent="0.25">
      <c r="C9487" s="23"/>
      <c r="D9487" s="23"/>
      <c r="E9487" s="23"/>
      <c r="F9487" s="23"/>
      <c r="G9487" s="23"/>
      <c r="H9487" s="24"/>
      <c r="I9487" s="24"/>
      <c r="J9487" s="24"/>
    </row>
    <row r="9488" spans="3:10" x14ac:dyDescent="0.25">
      <c r="C9488" s="23"/>
      <c r="D9488" s="23"/>
      <c r="E9488" s="23"/>
      <c r="F9488" s="23"/>
      <c r="G9488" s="23"/>
      <c r="H9488" s="24"/>
      <c r="I9488" s="24"/>
      <c r="J9488" s="24"/>
    </row>
    <row r="9489" spans="3:10" x14ac:dyDescent="0.25">
      <c r="C9489" s="23"/>
      <c r="D9489" s="23"/>
      <c r="E9489" s="23"/>
      <c r="F9489" s="23"/>
      <c r="G9489" s="23"/>
      <c r="H9489" s="24"/>
      <c r="I9489" s="24"/>
      <c r="J9489" s="24"/>
    </row>
    <row r="9490" spans="3:10" x14ac:dyDescent="0.25">
      <c r="C9490" s="23"/>
      <c r="D9490" s="23"/>
      <c r="E9490" s="23"/>
      <c r="F9490" s="23"/>
      <c r="G9490" s="23"/>
      <c r="H9490" s="24"/>
      <c r="I9490" s="24"/>
      <c r="J9490" s="24"/>
    </row>
    <row r="9491" spans="3:10" x14ac:dyDescent="0.25">
      <c r="C9491" s="23"/>
      <c r="D9491" s="23"/>
      <c r="E9491" s="23"/>
      <c r="F9491" s="23"/>
      <c r="G9491" s="23"/>
      <c r="H9491" s="24"/>
      <c r="I9491" s="24"/>
      <c r="J9491" s="24"/>
    </row>
    <row r="9492" spans="3:10" x14ac:dyDescent="0.25">
      <c r="C9492" s="23"/>
      <c r="D9492" s="23"/>
      <c r="E9492" s="23"/>
      <c r="F9492" s="23"/>
      <c r="G9492" s="23"/>
      <c r="H9492" s="24"/>
      <c r="I9492" s="24"/>
      <c r="J9492" s="24"/>
    </row>
    <row r="9493" spans="3:10" x14ac:dyDescent="0.25">
      <c r="C9493" s="23"/>
      <c r="D9493" s="23"/>
      <c r="E9493" s="23"/>
      <c r="F9493" s="23"/>
      <c r="G9493" s="23"/>
      <c r="H9493" s="24"/>
      <c r="I9493" s="24"/>
      <c r="J9493" s="24"/>
    </row>
    <row r="9494" spans="3:10" x14ac:dyDescent="0.25">
      <c r="C9494" s="23"/>
      <c r="D9494" s="23"/>
      <c r="E9494" s="23"/>
      <c r="F9494" s="23"/>
      <c r="G9494" s="23"/>
      <c r="H9494" s="24"/>
      <c r="I9494" s="24"/>
      <c r="J9494" s="24"/>
    </row>
    <row r="9495" spans="3:10" x14ac:dyDescent="0.25">
      <c r="C9495" s="23"/>
      <c r="D9495" s="23"/>
      <c r="E9495" s="23"/>
      <c r="F9495" s="23"/>
      <c r="G9495" s="23"/>
      <c r="H9495" s="24"/>
      <c r="I9495" s="24"/>
      <c r="J9495" s="24"/>
    </row>
    <row r="9496" spans="3:10" x14ac:dyDescent="0.25">
      <c r="C9496" s="23"/>
      <c r="D9496" s="23"/>
      <c r="E9496" s="23"/>
      <c r="F9496" s="23"/>
      <c r="G9496" s="23"/>
      <c r="H9496" s="24"/>
      <c r="I9496" s="24"/>
      <c r="J9496" s="24"/>
    </row>
    <row r="9497" spans="3:10" x14ac:dyDescent="0.25">
      <c r="C9497" s="23"/>
      <c r="D9497" s="23"/>
      <c r="E9497" s="23"/>
      <c r="F9497" s="23"/>
      <c r="G9497" s="23"/>
      <c r="H9497" s="24"/>
      <c r="I9497" s="24"/>
      <c r="J9497" s="24"/>
    </row>
    <row r="9498" spans="3:10" x14ac:dyDescent="0.25">
      <c r="C9498" s="23"/>
      <c r="D9498" s="23"/>
      <c r="E9498" s="23"/>
      <c r="F9498" s="23"/>
      <c r="G9498" s="23"/>
      <c r="H9498" s="24"/>
      <c r="I9498" s="24"/>
      <c r="J9498" s="24"/>
    </row>
    <row r="9499" spans="3:10" x14ac:dyDescent="0.25">
      <c r="C9499" s="23"/>
      <c r="D9499" s="23"/>
      <c r="E9499" s="23"/>
      <c r="F9499" s="23"/>
      <c r="G9499" s="23"/>
      <c r="H9499" s="24"/>
      <c r="I9499" s="24"/>
      <c r="J9499" s="24"/>
    </row>
    <row r="9500" spans="3:10" x14ac:dyDescent="0.25">
      <c r="C9500" s="23"/>
      <c r="D9500" s="23"/>
      <c r="E9500" s="23"/>
      <c r="F9500" s="23"/>
      <c r="G9500" s="23"/>
      <c r="H9500" s="24"/>
      <c r="I9500" s="24"/>
      <c r="J9500" s="24"/>
    </row>
    <row r="9501" spans="3:10" x14ac:dyDescent="0.25">
      <c r="C9501" s="23"/>
      <c r="D9501" s="23"/>
      <c r="E9501" s="23"/>
      <c r="F9501" s="23"/>
      <c r="G9501" s="23"/>
      <c r="H9501" s="24"/>
      <c r="I9501" s="24"/>
      <c r="J9501" s="24"/>
    </row>
    <row r="9502" spans="3:10" x14ac:dyDescent="0.25">
      <c r="C9502" s="23"/>
      <c r="D9502" s="23"/>
      <c r="E9502" s="23"/>
      <c r="F9502" s="23"/>
      <c r="G9502" s="23"/>
      <c r="H9502" s="24"/>
      <c r="I9502" s="24"/>
      <c r="J9502" s="24"/>
    </row>
    <row r="9503" spans="3:10" x14ac:dyDescent="0.25">
      <c r="C9503" s="23"/>
      <c r="D9503" s="23"/>
      <c r="E9503" s="23"/>
      <c r="F9503" s="23"/>
      <c r="G9503" s="23"/>
      <c r="H9503" s="24"/>
      <c r="I9503" s="24"/>
      <c r="J9503" s="24"/>
    </row>
    <row r="9504" spans="3:10" x14ac:dyDescent="0.25">
      <c r="C9504" s="23"/>
      <c r="D9504" s="23"/>
      <c r="E9504" s="23"/>
      <c r="F9504" s="23"/>
      <c r="G9504" s="23"/>
      <c r="H9504" s="24"/>
      <c r="I9504" s="24"/>
      <c r="J9504" s="24"/>
    </row>
    <row r="9505" spans="3:10" x14ac:dyDescent="0.25">
      <c r="C9505" s="23"/>
      <c r="D9505" s="23"/>
      <c r="E9505" s="23"/>
      <c r="F9505" s="23"/>
      <c r="G9505" s="23"/>
      <c r="H9505" s="24"/>
      <c r="I9505" s="24"/>
      <c r="J9505" s="24"/>
    </row>
    <row r="9506" spans="3:10" x14ac:dyDescent="0.25">
      <c r="C9506" s="23"/>
      <c r="D9506" s="23"/>
      <c r="E9506" s="23"/>
      <c r="F9506" s="23"/>
      <c r="G9506" s="23"/>
      <c r="H9506" s="24"/>
      <c r="I9506" s="24"/>
      <c r="J9506" s="24"/>
    </row>
    <row r="9507" spans="3:10" x14ac:dyDescent="0.25">
      <c r="C9507" s="23"/>
      <c r="D9507" s="23"/>
      <c r="E9507" s="23"/>
      <c r="F9507" s="23"/>
      <c r="G9507" s="23"/>
      <c r="H9507" s="24"/>
      <c r="I9507" s="24"/>
      <c r="J9507" s="24"/>
    </row>
    <row r="9508" spans="3:10" x14ac:dyDescent="0.25">
      <c r="C9508" s="23"/>
      <c r="D9508" s="23"/>
      <c r="E9508" s="23"/>
      <c r="F9508" s="23"/>
      <c r="G9508" s="23"/>
      <c r="H9508" s="24"/>
      <c r="I9508" s="24"/>
      <c r="J9508" s="24"/>
    </row>
    <row r="9509" spans="3:10" x14ac:dyDescent="0.25">
      <c r="C9509" s="23"/>
      <c r="D9509" s="23"/>
      <c r="E9509" s="23"/>
      <c r="F9509" s="23"/>
      <c r="G9509" s="23"/>
      <c r="H9509" s="24"/>
      <c r="I9509" s="24"/>
      <c r="J9509" s="24"/>
    </row>
    <row r="9510" spans="3:10" x14ac:dyDescent="0.25">
      <c r="C9510" s="23"/>
      <c r="D9510" s="23"/>
      <c r="E9510" s="23"/>
      <c r="F9510" s="23"/>
      <c r="G9510" s="23"/>
      <c r="H9510" s="24"/>
      <c r="I9510" s="24"/>
      <c r="J9510" s="24"/>
    </row>
    <row r="9511" spans="3:10" x14ac:dyDescent="0.25">
      <c r="C9511" s="23"/>
      <c r="D9511" s="23"/>
      <c r="E9511" s="23"/>
      <c r="F9511" s="23"/>
      <c r="G9511" s="23"/>
      <c r="H9511" s="24"/>
      <c r="I9511" s="24"/>
      <c r="J9511" s="24"/>
    </row>
    <row r="9512" spans="3:10" x14ac:dyDescent="0.25">
      <c r="C9512" s="23"/>
      <c r="D9512" s="23"/>
      <c r="E9512" s="23"/>
      <c r="F9512" s="23"/>
      <c r="G9512" s="23"/>
      <c r="H9512" s="24"/>
      <c r="I9512" s="24"/>
      <c r="J9512" s="24"/>
    </row>
    <row r="9513" spans="3:10" x14ac:dyDescent="0.25">
      <c r="C9513" s="23"/>
      <c r="D9513" s="23"/>
      <c r="E9513" s="23"/>
      <c r="F9513" s="23"/>
      <c r="G9513" s="23"/>
      <c r="H9513" s="24"/>
      <c r="I9513" s="24"/>
      <c r="J9513" s="24"/>
    </row>
    <row r="9514" spans="3:10" x14ac:dyDescent="0.25">
      <c r="C9514" s="23"/>
      <c r="D9514" s="23"/>
      <c r="E9514" s="23"/>
      <c r="F9514" s="23"/>
      <c r="G9514" s="23"/>
      <c r="H9514" s="24"/>
      <c r="I9514" s="24"/>
      <c r="J9514" s="24"/>
    </row>
    <row r="9515" spans="3:10" x14ac:dyDescent="0.25">
      <c r="C9515" s="23"/>
      <c r="D9515" s="23"/>
      <c r="E9515" s="23"/>
      <c r="F9515" s="23"/>
      <c r="G9515" s="23"/>
      <c r="H9515" s="24"/>
      <c r="I9515" s="24"/>
      <c r="J9515" s="24"/>
    </row>
    <row r="9516" spans="3:10" x14ac:dyDescent="0.25">
      <c r="C9516" s="23"/>
      <c r="D9516" s="23"/>
      <c r="E9516" s="23"/>
      <c r="F9516" s="23"/>
      <c r="G9516" s="23"/>
      <c r="H9516" s="24"/>
      <c r="I9516" s="24"/>
      <c r="J9516" s="24"/>
    </row>
    <row r="9517" spans="3:10" x14ac:dyDescent="0.25">
      <c r="C9517" s="23"/>
      <c r="D9517" s="23"/>
      <c r="E9517" s="23"/>
      <c r="F9517" s="23"/>
      <c r="G9517" s="23"/>
      <c r="H9517" s="24"/>
      <c r="I9517" s="24"/>
      <c r="J9517" s="24"/>
    </row>
    <row r="9518" spans="3:10" x14ac:dyDescent="0.25">
      <c r="C9518" s="23"/>
      <c r="D9518" s="23"/>
      <c r="E9518" s="23"/>
      <c r="F9518" s="23"/>
      <c r="G9518" s="23"/>
      <c r="H9518" s="24"/>
      <c r="I9518" s="24"/>
      <c r="J9518" s="24"/>
    </row>
    <row r="9519" spans="3:10" x14ac:dyDescent="0.25">
      <c r="C9519" s="23"/>
      <c r="D9519" s="23"/>
      <c r="E9519" s="23"/>
      <c r="F9519" s="23"/>
      <c r="G9519" s="23"/>
      <c r="H9519" s="24"/>
      <c r="I9519" s="24"/>
      <c r="J9519" s="24"/>
    </row>
    <row r="9520" spans="3:10" x14ac:dyDescent="0.25">
      <c r="C9520" s="23"/>
      <c r="D9520" s="23"/>
      <c r="E9520" s="23"/>
      <c r="F9520" s="23"/>
      <c r="G9520" s="23"/>
      <c r="H9520" s="24"/>
      <c r="I9520" s="24"/>
      <c r="J9520" s="24"/>
    </row>
    <row r="9521" spans="3:10" x14ac:dyDescent="0.25">
      <c r="C9521" s="23"/>
      <c r="D9521" s="23"/>
      <c r="E9521" s="23"/>
      <c r="F9521" s="23"/>
      <c r="G9521" s="23"/>
      <c r="H9521" s="24"/>
      <c r="I9521" s="24"/>
      <c r="J9521" s="24"/>
    </row>
    <row r="9522" spans="3:10" x14ac:dyDescent="0.25">
      <c r="C9522" s="23"/>
      <c r="D9522" s="23"/>
      <c r="E9522" s="23"/>
      <c r="F9522" s="23"/>
      <c r="G9522" s="23"/>
      <c r="H9522" s="24"/>
      <c r="I9522" s="24"/>
      <c r="J9522" s="24"/>
    </row>
    <row r="9523" spans="3:10" x14ac:dyDescent="0.25">
      <c r="C9523" s="23"/>
      <c r="D9523" s="23"/>
      <c r="E9523" s="23"/>
      <c r="F9523" s="23"/>
      <c r="G9523" s="23"/>
      <c r="H9523" s="24"/>
      <c r="I9523" s="24"/>
      <c r="J9523" s="24"/>
    </row>
    <row r="9524" spans="3:10" x14ac:dyDescent="0.25">
      <c r="C9524" s="23"/>
      <c r="D9524" s="23"/>
      <c r="E9524" s="23"/>
      <c r="F9524" s="23"/>
      <c r="G9524" s="23"/>
      <c r="H9524" s="24"/>
      <c r="I9524" s="24"/>
      <c r="J9524" s="24"/>
    </row>
    <row r="9525" spans="3:10" x14ac:dyDescent="0.25">
      <c r="C9525" s="23"/>
      <c r="D9525" s="23"/>
      <c r="E9525" s="23"/>
      <c r="F9525" s="23"/>
      <c r="G9525" s="23"/>
      <c r="H9525" s="24"/>
      <c r="I9525" s="24"/>
      <c r="J9525" s="24"/>
    </row>
    <row r="9526" spans="3:10" x14ac:dyDescent="0.25">
      <c r="C9526" s="23"/>
      <c r="D9526" s="23"/>
      <c r="E9526" s="23"/>
      <c r="F9526" s="23"/>
      <c r="G9526" s="23"/>
      <c r="H9526" s="24"/>
      <c r="I9526" s="24"/>
      <c r="J9526" s="24"/>
    </row>
    <row r="9527" spans="3:10" x14ac:dyDescent="0.25">
      <c r="C9527" s="23"/>
      <c r="D9527" s="23"/>
      <c r="E9527" s="23"/>
      <c r="F9527" s="23"/>
      <c r="G9527" s="23"/>
      <c r="H9527" s="24"/>
      <c r="I9527" s="24"/>
      <c r="J9527" s="24"/>
    </row>
    <row r="9528" spans="3:10" x14ac:dyDescent="0.25">
      <c r="C9528" s="23"/>
      <c r="D9528" s="23"/>
      <c r="E9528" s="23"/>
      <c r="F9528" s="23"/>
      <c r="G9528" s="23"/>
      <c r="H9528" s="24"/>
      <c r="I9528" s="24"/>
      <c r="J9528" s="24"/>
    </row>
    <row r="9529" spans="3:10" x14ac:dyDescent="0.25">
      <c r="C9529" s="23"/>
      <c r="D9529" s="23"/>
      <c r="E9529" s="23"/>
      <c r="F9529" s="23"/>
      <c r="G9529" s="23"/>
      <c r="H9529" s="24"/>
      <c r="I9529" s="24"/>
      <c r="J9529" s="24"/>
    </row>
    <row r="9530" spans="3:10" x14ac:dyDescent="0.25">
      <c r="C9530" s="23"/>
      <c r="D9530" s="23"/>
      <c r="E9530" s="23"/>
      <c r="F9530" s="23"/>
      <c r="G9530" s="23"/>
      <c r="H9530" s="24"/>
      <c r="I9530" s="24"/>
      <c r="J9530" s="24"/>
    </row>
    <row r="9531" spans="3:10" x14ac:dyDescent="0.25">
      <c r="C9531" s="23"/>
      <c r="D9531" s="23"/>
      <c r="E9531" s="23"/>
      <c r="F9531" s="23"/>
      <c r="G9531" s="23"/>
      <c r="H9531" s="24"/>
      <c r="I9531" s="24"/>
      <c r="J9531" s="24"/>
    </row>
    <row r="9532" spans="3:10" x14ac:dyDescent="0.25">
      <c r="C9532" s="23"/>
      <c r="D9532" s="23"/>
      <c r="E9532" s="23"/>
      <c r="F9532" s="23"/>
      <c r="G9532" s="23"/>
      <c r="H9532" s="24"/>
      <c r="I9532" s="24"/>
      <c r="J9532" s="24"/>
    </row>
    <row r="9533" spans="3:10" x14ac:dyDescent="0.25">
      <c r="C9533" s="23"/>
      <c r="D9533" s="23"/>
      <c r="E9533" s="23"/>
      <c r="F9533" s="23"/>
      <c r="G9533" s="23"/>
      <c r="H9533" s="24"/>
      <c r="I9533" s="24"/>
      <c r="J9533" s="24"/>
    </row>
    <row r="9534" spans="3:10" x14ac:dyDescent="0.25">
      <c r="C9534" s="23"/>
      <c r="D9534" s="23"/>
      <c r="E9534" s="23"/>
      <c r="F9534" s="23"/>
      <c r="G9534" s="23"/>
      <c r="H9534" s="24"/>
      <c r="I9534" s="24"/>
      <c r="J9534" s="24"/>
    </row>
    <row r="9535" spans="3:10" x14ac:dyDescent="0.25">
      <c r="C9535" s="23"/>
      <c r="D9535" s="23"/>
      <c r="E9535" s="23"/>
      <c r="F9535" s="23"/>
      <c r="G9535" s="23"/>
      <c r="H9535" s="24"/>
      <c r="I9535" s="24"/>
      <c r="J9535" s="24"/>
    </row>
    <row r="9536" spans="3:10" x14ac:dyDescent="0.25">
      <c r="C9536" s="23"/>
      <c r="D9536" s="23"/>
      <c r="E9536" s="23"/>
      <c r="F9536" s="23"/>
      <c r="G9536" s="23"/>
      <c r="H9536" s="24"/>
      <c r="I9536" s="24"/>
      <c r="J9536" s="24"/>
    </row>
    <row r="9537" spans="3:10" x14ac:dyDescent="0.25">
      <c r="C9537" s="23"/>
      <c r="D9537" s="23"/>
      <c r="E9537" s="23"/>
      <c r="F9537" s="23"/>
      <c r="G9537" s="23"/>
      <c r="H9537" s="24"/>
      <c r="I9537" s="24"/>
      <c r="J9537" s="24"/>
    </row>
    <row r="9538" spans="3:10" x14ac:dyDescent="0.25">
      <c r="C9538" s="23"/>
      <c r="D9538" s="23"/>
      <c r="E9538" s="23"/>
      <c r="F9538" s="23"/>
      <c r="G9538" s="23"/>
      <c r="H9538" s="24"/>
      <c r="I9538" s="24"/>
      <c r="J9538" s="24"/>
    </row>
    <row r="9539" spans="3:10" x14ac:dyDescent="0.25">
      <c r="C9539" s="23"/>
      <c r="D9539" s="23"/>
      <c r="E9539" s="23"/>
      <c r="F9539" s="23"/>
      <c r="G9539" s="23"/>
      <c r="H9539" s="24"/>
      <c r="I9539" s="24"/>
      <c r="J9539" s="24"/>
    </row>
    <row r="9540" spans="3:10" x14ac:dyDescent="0.25">
      <c r="C9540" s="23"/>
      <c r="D9540" s="23"/>
      <c r="E9540" s="23"/>
      <c r="F9540" s="23"/>
      <c r="G9540" s="23"/>
      <c r="H9540" s="24"/>
      <c r="I9540" s="24"/>
      <c r="J9540" s="24"/>
    </row>
    <row r="9541" spans="3:10" x14ac:dyDescent="0.25">
      <c r="C9541" s="23"/>
      <c r="D9541" s="23"/>
      <c r="E9541" s="23"/>
      <c r="F9541" s="23"/>
      <c r="G9541" s="23"/>
      <c r="H9541" s="24"/>
      <c r="I9541" s="24"/>
      <c r="J9541" s="24"/>
    </row>
    <row r="9542" spans="3:10" x14ac:dyDescent="0.25">
      <c r="C9542" s="23"/>
      <c r="D9542" s="23"/>
      <c r="E9542" s="23"/>
      <c r="F9542" s="23"/>
      <c r="G9542" s="23"/>
      <c r="H9542" s="24"/>
      <c r="I9542" s="24"/>
      <c r="J9542" s="24"/>
    </row>
    <row r="9543" spans="3:10" x14ac:dyDescent="0.25">
      <c r="C9543" s="23"/>
      <c r="D9543" s="23"/>
      <c r="E9543" s="23"/>
      <c r="F9543" s="23"/>
      <c r="G9543" s="23"/>
      <c r="H9543" s="24"/>
      <c r="I9543" s="24"/>
      <c r="J9543" s="24"/>
    </row>
    <row r="9544" spans="3:10" x14ac:dyDescent="0.25">
      <c r="C9544" s="23"/>
      <c r="D9544" s="23"/>
      <c r="E9544" s="23"/>
      <c r="F9544" s="23"/>
      <c r="G9544" s="23"/>
      <c r="H9544" s="24"/>
      <c r="I9544" s="24"/>
      <c r="J9544" s="24"/>
    </row>
    <row r="9545" spans="3:10" x14ac:dyDescent="0.25">
      <c r="C9545" s="23"/>
      <c r="D9545" s="23"/>
      <c r="E9545" s="23"/>
      <c r="F9545" s="23"/>
      <c r="G9545" s="23"/>
      <c r="H9545" s="24"/>
      <c r="I9545" s="24"/>
      <c r="J9545" s="24"/>
    </row>
    <row r="9546" spans="3:10" x14ac:dyDescent="0.25">
      <c r="C9546" s="23"/>
      <c r="D9546" s="23"/>
      <c r="E9546" s="23"/>
      <c r="F9546" s="23"/>
      <c r="G9546" s="23"/>
      <c r="H9546" s="24"/>
      <c r="I9546" s="24"/>
      <c r="J9546" s="24"/>
    </row>
    <row r="9547" spans="3:10" x14ac:dyDescent="0.25">
      <c r="C9547" s="23"/>
      <c r="D9547" s="23"/>
      <c r="E9547" s="23"/>
      <c r="F9547" s="23"/>
      <c r="G9547" s="23"/>
      <c r="H9547" s="24"/>
      <c r="I9547" s="24"/>
      <c r="J9547" s="24"/>
    </row>
    <row r="9548" spans="3:10" x14ac:dyDescent="0.25">
      <c r="C9548" s="23"/>
      <c r="D9548" s="23"/>
      <c r="E9548" s="23"/>
      <c r="F9548" s="23"/>
      <c r="G9548" s="23"/>
      <c r="H9548" s="24"/>
      <c r="I9548" s="24"/>
      <c r="J9548" s="24"/>
    </row>
    <row r="9549" spans="3:10" x14ac:dyDescent="0.25">
      <c r="C9549" s="23"/>
      <c r="D9549" s="23"/>
      <c r="E9549" s="23"/>
      <c r="F9549" s="23"/>
      <c r="G9549" s="23"/>
      <c r="H9549" s="24"/>
      <c r="I9549" s="24"/>
      <c r="J9549" s="24"/>
    </row>
    <row r="9550" spans="3:10" x14ac:dyDescent="0.25">
      <c r="C9550" s="23"/>
      <c r="D9550" s="23"/>
      <c r="E9550" s="23"/>
      <c r="F9550" s="23"/>
      <c r="G9550" s="23"/>
      <c r="H9550" s="24"/>
      <c r="I9550" s="24"/>
      <c r="J9550" s="24"/>
    </row>
    <row r="9551" spans="3:10" x14ac:dyDescent="0.25">
      <c r="C9551" s="23"/>
      <c r="D9551" s="23"/>
      <c r="E9551" s="23"/>
      <c r="F9551" s="23"/>
      <c r="G9551" s="23"/>
      <c r="H9551" s="24"/>
      <c r="I9551" s="24"/>
      <c r="J9551" s="24"/>
    </row>
    <row r="9552" spans="3:10" x14ac:dyDescent="0.25">
      <c r="C9552" s="23"/>
      <c r="D9552" s="23"/>
      <c r="E9552" s="23"/>
      <c r="F9552" s="23"/>
      <c r="G9552" s="23"/>
      <c r="H9552" s="24"/>
      <c r="I9552" s="24"/>
      <c r="J9552" s="24"/>
    </row>
    <row r="9553" spans="3:10" x14ac:dyDescent="0.25">
      <c r="C9553" s="23"/>
      <c r="D9553" s="23"/>
      <c r="E9553" s="23"/>
      <c r="F9553" s="23"/>
      <c r="G9553" s="23"/>
      <c r="H9553" s="24"/>
      <c r="I9553" s="24"/>
      <c r="J9553" s="24"/>
    </row>
    <row r="9554" spans="3:10" x14ac:dyDescent="0.25">
      <c r="C9554" s="23"/>
      <c r="D9554" s="23"/>
      <c r="E9554" s="23"/>
      <c r="F9554" s="23"/>
      <c r="G9554" s="23"/>
      <c r="H9554" s="24"/>
      <c r="I9554" s="24"/>
      <c r="J9554" s="24"/>
    </row>
    <row r="9555" spans="3:10" x14ac:dyDescent="0.25">
      <c r="C9555" s="23"/>
      <c r="D9555" s="23"/>
      <c r="E9555" s="23"/>
      <c r="F9555" s="23"/>
      <c r="G9555" s="23"/>
      <c r="H9555" s="24"/>
      <c r="I9555" s="24"/>
      <c r="J9555" s="24"/>
    </row>
    <row r="9556" spans="3:10" x14ac:dyDescent="0.25">
      <c r="C9556" s="23"/>
      <c r="D9556" s="23"/>
      <c r="E9556" s="23"/>
      <c r="F9556" s="23"/>
      <c r="G9556" s="23"/>
      <c r="H9556" s="24"/>
      <c r="I9556" s="24"/>
      <c r="J9556" s="24"/>
    </row>
    <row r="9557" spans="3:10" x14ac:dyDescent="0.25">
      <c r="C9557" s="23"/>
      <c r="D9557" s="23"/>
      <c r="E9557" s="23"/>
      <c r="F9557" s="23"/>
      <c r="G9557" s="23"/>
      <c r="H9557" s="24"/>
      <c r="I9557" s="24"/>
      <c r="J9557" s="24"/>
    </row>
    <row r="9558" spans="3:10" x14ac:dyDescent="0.25">
      <c r="C9558" s="23"/>
      <c r="D9558" s="23"/>
      <c r="E9558" s="23"/>
      <c r="F9558" s="23"/>
      <c r="G9558" s="23"/>
      <c r="H9558" s="24"/>
      <c r="I9558" s="24"/>
      <c r="J9558" s="24"/>
    </row>
    <row r="9559" spans="3:10" x14ac:dyDescent="0.25">
      <c r="C9559" s="23"/>
      <c r="D9559" s="23"/>
      <c r="E9559" s="23"/>
      <c r="F9559" s="23"/>
      <c r="G9559" s="23"/>
      <c r="H9559" s="24"/>
      <c r="I9559" s="24"/>
      <c r="J9559" s="24"/>
    </row>
    <row r="9560" spans="3:10" x14ac:dyDescent="0.25">
      <c r="C9560" s="23"/>
      <c r="D9560" s="23"/>
      <c r="E9560" s="23"/>
      <c r="F9560" s="23"/>
      <c r="G9560" s="23"/>
      <c r="H9560" s="24"/>
      <c r="I9560" s="24"/>
      <c r="J9560" s="24"/>
    </row>
    <row r="9561" spans="3:10" x14ac:dyDescent="0.25">
      <c r="C9561" s="23"/>
      <c r="D9561" s="23"/>
      <c r="E9561" s="23"/>
      <c r="F9561" s="23"/>
      <c r="G9561" s="23"/>
      <c r="H9561" s="24"/>
      <c r="I9561" s="24"/>
      <c r="J9561" s="24"/>
    </row>
    <row r="9562" spans="3:10" x14ac:dyDescent="0.25">
      <c r="C9562" s="23"/>
      <c r="D9562" s="23"/>
      <c r="E9562" s="23"/>
      <c r="F9562" s="23"/>
      <c r="G9562" s="23"/>
      <c r="H9562" s="24"/>
      <c r="I9562" s="24"/>
      <c r="J9562" s="24"/>
    </row>
    <row r="9563" spans="3:10" x14ac:dyDescent="0.25">
      <c r="C9563" s="23"/>
      <c r="D9563" s="23"/>
      <c r="E9563" s="23"/>
      <c r="F9563" s="23"/>
      <c r="G9563" s="23"/>
      <c r="H9563" s="24"/>
      <c r="I9563" s="24"/>
      <c r="J9563" s="24"/>
    </row>
    <row r="9564" spans="3:10" x14ac:dyDescent="0.25">
      <c r="C9564" s="23"/>
      <c r="D9564" s="23"/>
      <c r="E9564" s="23"/>
      <c r="F9564" s="23"/>
      <c r="G9564" s="23"/>
      <c r="H9564" s="24"/>
      <c r="I9564" s="24"/>
      <c r="J9564" s="24"/>
    </row>
    <row r="9565" spans="3:10" x14ac:dyDescent="0.25">
      <c r="C9565" s="23"/>
      <c r="D9565" s="23"/>
      <c r="E9565" s="23"/>
      <c r="F9565" s="23"/>
      <c r="G9565" s="23"/>
      <c r="H9565" s="24"/>
      <c r="I9565" s="24"/>
      <c r="J9565" s="24"/>
    </row>
    <row r="9566" spans="3:10" x14ac:dyDescent="0.25">
      <c r="C9566" s="23"/>
      <c r="D9566" s="23"/>
      <c r="E9566" s="23"/>
      <c r="F9566" s="23"/>
      <c r="G9566" s="23"/>
      <c r="H9566" s="24"/>
      <c r="I9566" s="24"/>
      <c r="J9566" s="24"/>
    </row>
    <row r="9567" spans="3:10" x14ac:dyDescent="0.25">
      <c r="C9567" s="23"/>
      <c r="D9567" s="23"/>
      <c r="E9567" s="23"/>
      <c r="F9567" s="23"/>
      <c r="G9567" s="23"/>
      <c r="H9567" s="24"/>
      <c r="I9567" s="24"/>
      <c r="J9567" s="24"/>
    </row>
    <row r="9568" spans="3:10" x14ac:dyDescent="0.25">
      <c r="C9568" s="23"/>
      <c r="D9568" s="23"/>
      <c r="E9568" s="23"/>
      <c r="F9568" s="23"/>
      <c r="G9568" s="23"/>
      <c r="H9568" s="24"/>
      <c r="I9568" s="24"/>
      <c r="J9568" s="24"/>
    </row>
    <row r="9569" spans="3:10" x14ac:dyDescent="0.25">
      <c r="C9569" s="23"/>
      <c r="D9569" s="23"/>
      <c r="E9569" s="23"/>
      <c r="F9569" s="23"/>
      <c r="G9569" s="23"/>
      <c r="H9569" s="24"/>
      <c r="I9569" s="24"/>
      <c r="J9569" s="24"/>
    </row>
    <row r="9570" spans="3:10" x14ac:dyDescent="0.25">
      <c r="C9570" s="23"/>
      <c r="D9570" s="23"/>
      <c r="E9570" s="23"/>
      <c r="F9570" s="23"/>
      <c r="G9570" s="23"/>
      <c r="H9570" s="24"/>
      <c r="I9570" s="24"/>
      <c r="J9570" s="24"/>
    </row>
    <row r="9571" spans="3:10" x14ac:dyDescent="0.25">
      <c r="C9571" s="23"/>
      <c r="D9571" s="23"/>
      <c r="E9571" s="23"/>
      <c r="F9571" s="23"/>
      <c r="G9571" s="23"/>
      <c r="H9571" s="24"/>
      <c r="I9571" s="24"/>
      <c r="J9571" s="24"/>
    </row>
    <row r="9572" spans="3:10" x14ac:dyDescent="0.25">
      <c r="C9572" s="23"/>
      <c r="D9572" s="23"/>
      <c r="E9572" s="23"/>
      <c r="F9572" s="23"/>
      <c r="G9572" s="23"/>
      <c r="H9572" s="24"/>
      <c r="I9572" s="24"/>
      <c r="J9572" s="24"/>
    </row>
    <row r="9573" spans="3:10" x14ac:dyDescent="0.25">
      <c r="C9573" s="23"/>
      <c r="D9573" s="23"/>
      <c r="E9573" s="23"/>
      <c r="F9573" s="23"/>
      <c r="G9573" s="23"/>
      <c r="H9573" s="24"/>
      <c r="I9573" s="24"/>
      <c r="J9573" s="24"/>
    </row>
    <row r="9574" spans="3:10" x14ac:dyDescent="0.25">
      <c r="C9574" s="23"/>
      <c r="D9574" s="23"/>
      <c r="E9574" s="23"/>
      <c r="F9574" s="23"/>
      <c r="G9574" s="23"/>
      <c r="H9574" s="24"/>
      <c r="I9574" s="24"/>
      <c r="J9574" s="24"/>
    </row>
    <row r="9575" spans="3:10" x14ac:dyDescent="0.25">
      <c r="C9575" s="23"/>
      <c r="D9575" s="23"/>
      <c r="E9575" s="23"/>
      <c r="F9575" s="23"/>
      <c r="G9575" s="23"/>
      <c r="H9575" s="24"/>
      <c r="I9575" s="24"/>
      <c r="J9575" s="24"/>
    </row>
    <row r="9576" spans="3:10" x14ac:dyDescent="0.25">
      <c r="C9576" s="23"/>
      <c r="D9576" s="23"/>
      <c r="E9576" s="23"/>
      <c r="F9576" s="23"/>
      <c r="G9576" s="23"/>
      <c r="H9576" s="24"/>
      <c r="I9576" s="24"/>
      <c r="J9576" s="24"/>
    </row>
    <row r="9577" spans="3:10" x14ac:dyDescent="0.25">
      <c r="C9577" s="23"/>
      <c r="D9577" s="23"/>
      <c r="E9577" s="23"/>
      <c r="F9577" s="23"/>
      <c r="G9577" s="23"/>
      <c r="H9577" s="24"/>
      <c r="I9577" s="24"/>
      <c r="J9577" s="24"/>
    </row>
    <row r="9578" spans="3:10" x14ac:dyDescent="0.25">
      <c r="C9578" s="23"/>
      <c r="D9578" s="23"/>
      <c r="E9578" s="23"/>
      <c r="F9578" s="23"/>
      <c r="G9578" s="23"/>
      <c r="H9578" s="24"/>
      <c r="I9578" s="24"/>
      <c r="J9578" s="24"/>
    </row>
    <row r="9579" spans="3:10" x14ac:dyDescent="0.25">
      <c r="C9579" s="23"/>
      <c r="D9579" s="23"/>
      <c r="E9579" s="23"/>
      <c r="F9579" s="23"/>
      <c r="G9579" s="23"/>
      <c r="H9579" s="24"/>
      <c r="I9579" s="24"/>
      <c r="J9579" s="24"/>
    </row>
    <row r="9580" spans="3:10" x14ac:dyDescent="0.25">
      <c r="C9580" s="23"/>
      <c r="D9580" s="23"/>
      <c r="E9580" s="23"/>
      <c r="F9580" s="23"/>
      <c r="G9580" s="23"/>
      <c r="H9580" s="24"/>
      <c r="I9580" s="24"/>
      <c r="J9580" s="24"/>
    </row>
    <row r="9581" spans="3:10" x14ac:dyDescent="0.25">
      <c r="C9581" s="23"/>
      <c r="D9581" s="23"/>
      <c r="E9581" s="23"/>
      <c r="F9581" s="23"/>
      <c r="G9581" s="23"/>
      <c r="H9581" s="24"/>
      <c r="I9581" s="24"/>
      <c r="J9581" s="24"/>
    </row>
    <row r="9582" spans="3:10" x14ac:dyDescent="0.25">
      <c r="C9582" s="23"/>
      <c r="D9582" s="23"/>
      <c r="E9582" s="23"/>
      <c r="F9582" s="23"/>
      <c r="G9582" s="23"/>
      <c r="H9582" s="24"/>
      <c r="I9582" s="24"/>
      <c r="J9582" s="24"/>
    </row>
    <row r="9583" spans="3:10" x14ac:dyDescent="0.25">
      <c r="C9583" s="23"/>
      <c r="D9583" s="23"/>
      <c r="E9583" s="23"/>
      <c r="F9583" s="23"/>
      <c r="G9583" s="23"/>
      <c r="H9583" s="24"/>
      <c r="I9583" s="24"/>
      <c r="J9583" s="24"/>
    </row>
    <row r="9584" spans="3:10" x14ac:dyDescent="0.25">
      <c r="C9584" s="23"/>
      <c r="D9584" s="23"/>
      <c r="E9584" s="23"/>
      <c r="F9584" s="23"/>
      <c r="G9584" s="23"/>
      <c r="H9584" s="24"/>
      <c r="I9584" s="24"/>
      <c r="J9584" s="24"/>
    </row>
    <row r="9585" spans="3:10" x14ac:dyDescent="0.25">
      <c r="C9585" s="23"/>
      <c r="D9585" s="23"/>
      <c r="E9585" s="23"/>
      <c r="F9585" s="23"/>
      <c r="G9585" s="23"/>
      <c r="H9585" s="24"/>
      <c r="I9585" s="24"/>
      <c r="J9585" s="24"/>
    </row>
    <row r="9586" spans="3:10" x14ac:dyDescent="0.25">
      <c r="C9586" s="23"/>
      <c r="D9586" s="23"/>
      <c r="E9586" s="23"/>
      <c r="F9586" s="23"/>
      <c r="G9586" s="23"/>
      <c r="H9586" s="24"/>
      <c r="I9586" s="24"/>
      <c r="J9586" s="24"/>
    </row>
    <row r="9587" spans="3:10" x14ac:dyDescent="0.25">
      <c r="C9587" s="23"/>
      <c r="D9587" s="23"/>
      <c r="E9587" s="23"/>
      <c r="F9587" s="23"/>
      <c r="G9587" s="23"/>
      <c r="H9587" s="24"/>
      <c r="I9587" s="24"/>
      <c r="J9587" s="24"/>
    </row>
    <row r="9588" spans="3:10" x14ac:dyDescent="0.25">
      <c r="C9588" s="23"/>
      <c r="D9588" s="23"/>
      <c r="E9588" s="23"/>
      <c r="F9588" s="23"/>
      <c r="G9588" s="23"/>
      <c r="H9588" s="24"/>
      <c r="I9588" s="24"/>
      <c r="J9588" s="24"/>
    </row>
    <row r="9589" spans="3:10" x14ac:dyDescent="0.25">
      <c r="C9589" s="23"/>
      <c r="D9589" s="23"/>
      <c r="E9589" s="23"/>
      <c r="F9589" s="23"/>
      <c r="G9589" s="23"/>
      <c r="H9589" s="24"/>
      <c r="I9589" s="24"/>
      <c r="J9589" s="24"/>
    </row>
    <row r="9590" spans="3:10" x14ac:dyDescent="0.25">
      <c r="C9590" s="23"/>
      <c r="D9590" s="23"/>
      <c r="E9590" s="23"/>
      <c r="F9590" s="23"/>
      <c r="G9590" s="23"/>
      <c r="H9590" s="24"/>
      <c r="I9590" s="24"/>
      <c r="J9590" s="24"/>
    </row>
    <row r="9591" spans="3:10" x14ac:dyDescent="0.25">
      <c r="C9591" s="23"/>
      <c r="D9591" s="23"/>
      <c r="E9591" s="23"/>
      <c r="F9591" s="23"/>
      <c r="G9591" s="23"/>
      <c r="H9591" s="24"/>
      <c r="I9591" s="24"/>
      <c r="J9591" s="24"/>
    </row>
    <row r="9592" spans="3:10" x14ac:dyDescent="0.25">
      <c r="C9592" s="23"/>
      <c r="D9592" s="23"/>
      <c r="E9592" s="23"/>
      <c r="F9592" s="23"/>
      <c r="G9592" s="23"/>
      <c r="H9592" s="24"/>
      <c r="I9592" s="24"/>
      <c r="J9592" s="24"/>
    </row>
    <row r="9593" spans="3:10" x14ac:dyDescent="0.25">
      <c r="C9593" s="23"/>
      <c r="D9593" s="23"/>
      <c r="E9593" s="23"/>
      <c r="F9593" s="23"/>
      <c r="G9593" s="23"/>
      <c r="H9593" s="24"/>
      <c r="I9593" s="24"/>
      <c r="J9593" s="24"/>
    </row>
    <row r="9594" spans="3:10" x14ac:dyDescent="0.25">
      <c r="C9594" s="23"/>
      <c r="D9594" s="23"/>
      <c r="E9594" s="23"/>
      <c r="F9594" s="23"/>
      <c r="G9594" s="23"/>
      <c r="H9594" s="24"/>
      <c r="I9594" s="24"/>
      <c r="J9594" s="24"/>
    </row>
    <row r="9595" spans="3:10" x14ac:dyDescent="0.25">
      <c r="C9595" s="23"/>
      <c r="D9595" s="23"/>
      <c r="E9595" s="23"/>
      <c r="F9595" s="23"/>
      <c r="G9595" s="23"/>
      <c r="H9595" s="24"/>
      <c r="I9595" s="24"/>
      <c r="J9595" s="24"/>
    </row>
    <row r="9596" spans="3:10" x14ac:dyDescent="0.25">
      <c r="C9596" s="23"/>
      <c r="D9596" s="23"/>
      <c r="E9596" s="23"/>
      <c r="F9596" s="23"/>
      <c r="G9596" s="23"/>
      <c r="H9596" s="24"/>
      <c r="I9596" s="24"/>
      <c r="J9596" s="24"/>
    </row>
    <row r="9597" spans="3:10" x14ac:dyDescent="0.25">
      <c r="C9597" s="23"/>
      <c r="D9597" s="23"/>
      <c r="E9597" s="23"/>
      <c r="F9597" s="23"/>
      <c r="G9597" s="23"/>
      <c r="H9597" s="24"/>
      <c r="I9597" s="24"/>
      <c r="J9597" s="24"/>
    </row>
    <row r="9598" spans="3:10" x14ac:dyDescent="0.25">
      <c r="C9598" s="23"/>
      <c r="D9598" s="23"/>
      <c r="E9598" s="23"/>
      <c r="F9598" s="23"/>
      <c r="G9598" s="23"/>
      <c r="H9598" s="24"/>
      <c r="I9598" s="24"/>
      <c r="J9598" s="24"/>
    </row>
    <row r="9599" spans="3:10" x14ac:dyDescent="0.25">
      <c r="C9599" s="23"/>
      <c r="D9599" s="23"/>
      <c r="E9599" s="23"/>
      <c r="F9599" s="23"/>
      <c r="G9599" s="23"/>
      <c r="H9599" s="24"/>
      <c r="I9599" s="24"/>
      <c r="J9599" s="24"/>
    </row>
    <row r="9600" spans="3:10" x14ac:dyDescent="0.25">
      <c r="C9600" s="23"/>
      <c r="D9600" s="23"/>
      <c r="E9600" s="23"/>
      <c r="F9600" s="23"/>
      <c r="G9600" s="23"/>
      <c r="H9600" s="24"/>
      <c r="I9600" s="24"/>
      <c r="J9600" s="24"/>
    </row>
    <row r="9601" spans="3:10" x14ac:dyDescent="0.25">
      <c r="C9601" s="23"/>
      <c r="D9601" s="23"/>
      <c r="E9601" s="23"/>
      <c r="F9601" s="23"/>
      <c r="G9601" s="23"/>
      <c r="H9601" s="24"/>
      <c r="I9601" s="24"/>
      <c r="J9601" s="24"/>
    </row>
    <row r="9602" spans="3:10" x14ac:dyDescent="0.25">
      <c r="C9602" s="23"/>
      <c r="D9602" s="23"/>
      <c r="E9602" s="23"/>
      <c r="F9602" s="23"/>
      <c r="G9602" s="23"/>
      <c r="H9602" s="24"/>
      <c r="I9602" s="24"/>
      <c r="J9602" s="24"/>
    </row>
    <row r="9603" spans="3:10" x14ac:dyDescent="0.25">
      <c r="C9603" s="23"/>
      <c r="D9603" s="23"/>
      <c r="E9603" s="23"/>
      <c r="F9603" s="23"/>
      <c r="G9603" s="23"/>
      <c r="H9603" s="24"/>
      <c r="I9603" s="24"/>
      <c r="J9603" s="24"/>
    </row>
    <row r="9604" spans="3:10" x14ac:dyDescent="0.25">
      <c r="C9604" s="23"/>
      <c r="D9604" s="23"/>
      <c r="E9604" s="23"/>
      <c r="F9604" s="23"/>
      <c r="G9604" s="23"/>
      <c r="H9604" s="24"/>
      <c r="I9604" s="24"/>
      <c r="J9604" s="24"/>
    </row>
    <row r="9605" spans="3:10" x14ac:dyDescent="0.25">
      <c r="C9605" s="23"/>
      <c r="D9605" s="23"/>
      <c r="E9605" s="23"/>
      <c r="F9605" s="23"/>
      <c r="G9605" s="23"/>
      <c r="H9605" s="24"/>
      <c r="I9605" s="24"/>
      <c r="J9605" s="24"/>
    </row>
    <row r="9606" spans="3:10" x14ac:dyDescent="0.25">
      <c r="C9606" s="23"/>
      <c r="D9606" s="23"/>
      <c r="E9606" s="23"/>
      <c r="F9606" s="23"/>
      <c r="G9606" s="23"/>
      <c r="H9606" s="24"/>
      <c r="I9606" s="24"/>
      <c r="J9606" s="24"/>
    </row>
    <row r="9607" spans="3:10" x14ac:dyDescent="0.25">
      <c r="C9607" s="23"/>
      <c r="D9607" s="23"/>
      <c r="E9607" s="23"/>
      <c r="F9607" s="23"/>
      <c r="G9607" s="23"/>
      <c r="H9607" s="24"/>
      <c r="I9607" s="24"/>
      <c r="J9607" s="24"/>
    </row>
    <row r="9608" spans="3:10" x14ac:dyDescent="0.25">
      <c r="C9608" s="23"/>
      <c r="D9608" s="23"/>
      <c r="E9608" s="23"/>
      <c r="F9608" s="23"/>
      <c r="G9608" s="23"/>
      <c r="H9608" s="24"/>
      <c r="I9608" s="24"/>
      <c r="J9608" s="24"/>
    </row>
    <row r="9609" spans="3:10" x14ac:dyDescent="0.25">
      <c r="C9609" s="23"/>
      <c r="D9609" s="23"/>
      <c r="E9609" s="23"/>
      <c r="F9609" s="23"/>
      <c r="G9609" s="23"/>
      <c r="H9609" s="24"/>
      <c r="I9609" s="24"/>
      <c r="J9609" s="24"/>
    </row>
    <row r="9610" spans="3:10" x14ac:dyDescent="0.25">
      <c r="C9610" s="23"/>
      <c r="D9610" s="23"/>
      <c r="E9610" s="23"/>
      <c r="F9610" s="23"/>
      <c r="G9610" s="23"/>
      <c r="H9610" s="24"/>
      <c r="I9610" s="24"/>
      <c r="J9610" s="24"/>
    </row>
    <row r="9611" spans="3:10" x14ac:dyDescent="0.25">
      <c r="C9611" s="23"/>
      <c r="D9611" s="23"/>
      <c r="E9611" s="23"/>
      <c r="F9611" s="23"/>
      <c r="G9611" s="23"/>
      <c r="H9611" s="24"/>
      <c r="I9611" s="24"/>
      <c r="J9611" s="24"/>
    </row>
    <row r="9612" spans="3:10" x14ac:dyDescent="0.25">
      <c r="C9612" s="23"/>
      <c r="D9612" s="23"/>
      <c r="E9612" s="23"/>
      <c r="F9612" s="23"/>
      <c r="G9612" s="23"/>
      <c r="H9612" s="24"/>
      <c r="I9612" s="24"/>
      <c r="J9612" s="24"/>
    </row>
    <row r="9613" spans="3:10" x14ac:dyDescent="0.25">
      <c r="C9613" s="23"/>
      <c r="D9613" s="23"/>
      <c r="E9613" s="23"/>
      <c r="F9613" s="23"/>
      <c r="G9613" s="23"/>
      <c r="H9613" s="24"/>
      <c r="I9613" s="24"/>
      <c r="J9613" s="24"/>
    </row>
    <row r="9614" spans="3:10" x14ac:dyDescent="0.25">
      <c r="C9614" s="23"/>
      <c r="D9614" s="23"/>
      <c r="E9614" s="23"/>
      <c r="F9614" s="23"/>
      <c r="G9614" s="23"/>
      <c r="H9614" s="24"/>
      <c r="I9614" s="24"/>
      <c r="J9614" s="24"/>
    </row>
    <row r="9615" spans="3:10" x14ac:dyDescent="0.25">
      <c r="C9615" s="23"/>
      <c r="D9615" s="23"/>
      <c r="E9615" s="23"/>
      <c r="F9615" s="23"/>
      <c r="G9615" s="23"/>
      <c r="H9615" s="24"/>
      <c r="I9615" s="24"/>
      <c r="J9615" s="24"/>
    </row>
    <row r="9616" spans="3:10" x14ac:dyDescent="0.25">
      <c r="C9616" s="23"/>
      <c r="D9616" s="23"/>
      <c r="E9616" s="23"/>
      <c r="F9616" s="23"/>
      <c r="G9616" s="23"/>
      <c r="H9616" s="24"/>
      <c r="I9616" s="24"/>
      <c r="J9616" s="24"/>
    </row>
    <row r="9617" spans="3:10" x14ac:dyDescent="0.25">
      <c r="C9617" s="23"/>
      <c r="D9617" s="23"/>
      <c r="E9617" s="23"/>
      <c r="F9617" s="23"/>
      <c r="G9617" s="23"/>
      <c r="H9617" s="24"/>
      <c r="I9617" s="24"/>
      <c r="J9617" s="24"/>
    </row>
    <row r="9618" spans="3:10" x14ac:dyDescent="0.25">
      <c r="C9618" s="23"/>
      <c r="D9618" s="23"/>
      <c r="E9618" s="23"/>
      <c r="F9618" s="23"/>
      <c r="G9618" s="23"/>
      <c r="H9618" s="24"/>
      <c r="I9618" s="24"/>
      <c r="J9618" s="24"/>
    </row>
    <row r="9619" spans="3:10" x14ac:dyDescent="0.25">
      <c r="C9619" s="23"/>
      <c r="D9619" s="23"/>
      <c r="E9619" s="23"/>
      <c r="F9619" s="23"/>
      <c r="G9619" s="23"/>
      <c r="H9619" s="24"/>
      <c r="I9619" s="24"/>
      <c r="J9619" s="24"/>
    </row>
    <row r="9620" spans="3:10" x14ac:dyDescent="0.25">
      <c r="C9620" s="23"/>
      <c r="D9620" s="23"/>
      <c r="E9620" s="23"/>
      <c r="F9620" s="23"/>
      <c r="G9620" s="23"/>
      <c r="H9620" s="24"/>
      <c r="I9620" s="24"/>
      <c r="J9620" s="24"/>
    </row>
    <row r="9621" spans="3:10" x14ac:dyDescent="0.25">
      <c r="C9621" s="23"/>
      <c r="D9621" s="23"/>
      <c r="E9621" s="23"/>
      <c r="F9621" s="23"/>
      <c r="G9621" s="23"/>
      <c r="H9621" s="24"/>
      <c r="I9621" s="24"/>
      <c r="J9621" s="24"/>
    </row>
    <row r="9622" spans="3:10" x14ac:dyDescent="0.25">
      <c r="C9622" s="23"/>
      <c r="D9622" s="23"/>
      <c r="E9622" s="23"/>
      <c r="F9622" s="23"/>
      <c r="G9622" s="23"/>
      <c r="H9622" s="24"/>
      <c r="I9622" s="24"/>
      <c r="J9622" s="24"/>
    </row>
    <row r="9623" spans="3:10" x14ac:dyDescent="0.25">
      <c r="C9623" s="23"/>
      <c r="D9623" s="23"/>
      <c r="E9623" s="23"/>
      <c r="F9623" s="23"/>
      <c r="G9623" s="23"/>
      <c r="H9623" s="24"/>
      <c r="I9623" s="24"/>
      <c r="J9623" s="24"/>
    </row>
    <row r="9624" spans="3:10" x14ac:dyDescent="0.25">
      <c r="C9624" s="23"/>
      <c r="D9624" s="23"/>
      <c r="E9624" s="23"/>
      <c r="F9624" s="23"/>
      <c r="G9624" s="23"/>
      <c r="H9624" s="24"/>
      <c r="I9624" s="24"/>
      <c r="J9624" s="24"/>
    </row>
    <row r="9625" spans="3:10" x14ac:dyDescent="0.25">
      <c r="C9625" s="23"/>
      <c r="D9625" s="23"/>
      <c r="E9625" s="23"/>
      <c r="F9625" s="23"/>
      <c r="G9625" s="23"/>
      <c r="H9625" s="24"/>
      <c r="I9625" s="24"/>
      <c r="J9625" s="24"/>
    </row>
    <row r="9626" spans="3:10" x14ac:dyDescent="0.25">
      <c r="C9626" s="23"/>
      <c r="D9626" s="23"/>
      <c r="E9626" s="23"/>
      <c r="F9626" s="23"/>
      <c r="G9626" s="23"/>
      <c r="H9626" s="24"/>
      <c r="I9626" s="24"/>
      <c r="J9626" s="24"/>
    </row>
    <row r="9627" spans="3:10" x14ac:dyDescent="0.25">
      <c r="C9627" s="23"/>
      <c r="D9627" s="23"/>
      <c r="E9627" s="23"/>
      <c r="F9627" s="23"/>
      <c r="G9627" s="23"/>
      <c r="H9627" s="24"/>
      <c r="I9627" s="24"/>
      <c r="J9627" s="24"/>
    </row>
    <row r="9628" spans="3:10" x14ac:dyDescent="0.25">
      <c r="C9628" s="23"/>
      <c r="D9628" s="23"/>
      <c r="E9628" s="23"/>
      <c r="F9628" s="23"/>
      <c r="G9628" s="23"/>
      <c r="H9628" s="24"/>
      <c r="I9628" s="24"/>
      <c r="J9628" s="24"/>
    </row>
    <row r="9629" spans="3:10" x14ac:dyDescent="0.25">
      <c r="C9629" s="23"/>
      <c r="D9629" s="23"/>
      <c r="E9629" s="23"/>
      <c r="F9629" s="23"/>
      <c r="G9629" s="23"/>
      <c r="H9629" s="24"/>
      <c r="I9629" s="24"/>
      <c r="J9629" s="24"/>
    </row>
    <row r="9630" spans="3:10" x14ac:dyDescent="0.25">
      <c r="C9630" s="23"/>
      <c r="D9630" s="23"/>
      <c r="E9630" s="23"/>
      <c r="F9630" s="23"/>
      <c r="G9630" s="23"/>
      <c r="H9630" s="24"/>
      <c r="I9630" s="24"/>
      <c r="J9630" s="24"/>
    </row>
    <row r="9631" spans="3:10" x14ac:dyDescent="0.25">
      <c r="C9631" s="23"/>
      <c r="D9631" s="23"/>
      <c r="E9631" s="23"/>
      <c r="F9631" s="23"/>
      <c r="G9631" s="23"/>
      <c r="H9631" s="24"/>
      <c r="I9631" s="24"/>
      <c r="J9631" s="24"/>
    </row>
    <row r="9632" spans="3:10" x14ac:dyDescent="0.25">
      <c r="C9632" s="23"/>
      <c r="D9632" s="23"/>
      <c r="E9632" s="23"/>
      <c r="F9632" s="23"/>
      <c r="G9632" s="23"/>
      <c r="H9632" s="24"/>
      <c r="I9632" s="24"/>
      <c r="J9632" s="24"/>
    </row>
    <row r="9633" spans="3:10" x14ac:dyDescent="0.25">
      <c r="C9633" s="23"/>
      <c r="D9633" s="23"/>
      <c r="E9633" s="23"/>
      <c r="F9633" s="23"/>
      <c r="G9633" s="23"/>
      <c r="H9633" s="24"/>
      <c r="I9633" s="24"/>
      <c r="J9633" s="24"/>
    </row>
    <row r="9634" spans="3:10" x14ac:dyDescent="0.25">
      <c r="C9634" s="23"/>
      <c r="D9634" s="23"/>
      <c r="E9634" s="23"/>
      <c r="F9634" s="23"/>
      <c r="G9634" s="23"/>
      <c r="H9634" s="24"/>
      <c r="I9634" s="24"/>
      <c r="J9634" s="24"/>
    </row>
    <row r="9635" spans="3:10" x14ac:dyDescent="0.25">
      <c r="C9635" s="23"/>
      <c r="D9635" s="23"/>
      <c r="E9635" s="23"/>
      <c r="F9635" s="23"/>
      <c r="G9635" s="23"/>
      <c r="H9635" s="24"/>
      <c r="I9635" s="24"/>
      <c r="J9635" s="24"/>
    </row>
    <row r="9636" spans="3:10" x14ac:dyDescent="0.25">
      <c r="C9636" s="23"/>
      <c r="D9636" s="23"/>
      <c r="E9636" s="23"/>
      <c r="F9636" s="23"/>
      <c r="G9636" s="23"/>
      <c r="H9636" s="24"/>
      <c r="I9636" s="24"/>
      <c r="J9636" s="24"/>
    </row>
    <row r="9637" spans="3:10" x14ac:dyDescent="0.25">
      <c r="C9637" s="23"/>
      <c r="D9637" s="23"/>
      <c r="E9637" s="23"/>
      <c r="F9637" s="23"/>
      <c r="G9637" s="23"/>
      <c r="H9637" s="24"/>
      <c r="I9637" s="24"/>
      <c r="J9637" s="24"/>
    </row>
    <row r="9638" spans="3:10" x14ac:dyDescent="0.25">
      <c r="C9638" s="23"/>
      <c r="D9638" s="23"/>
      <c r="E9638" s="23"/>
      <c r="F9638" s="23"/>
      <c r="G9638" s="23"/>
      <c r="H9638" s="24"/>
      <c r="I9638" s="24"/>
      <c r="J9638" s="24"/>
    </row>
    <row r="9639" spans="3:10" x14ac:dyDescent="0.25">
      <c r="C9639" s="23"/>
      <c r="D9639" s="23"/>
      <c r="E9639" s="23"/>
      <c r="F9639" s="23"/>
      <c r="G9639" s="23"/>
      <c r="H9639" s="24"/>
      <c r="I9639" s="24"/>
      <c r="J9639" s="24"/>
    </row>
    <row r="9640" spans="3:10" x14ac:dyDescent="0.25">
      <c r="C9640" s="23"/>
      <c r="D9640" s="23"/>
      <c r="E9640" s="23"/>
      <c r="F9640" s="23"/>
      <c r="G9640" s="23"/>
      <c r="H9640" s="24"/>
      <c r="I9640" s="24"/>
      <c r="J9640" s="24"/>
    </row>
    <row r="9641" spans="3:10" x14ac:dyDescent="0.25">
      <c r="C9641" s="23"/>
      <c r="D9641" s="23"/>
      <c r="E9641" s="23"/>
      <c r="F9641" s="23"/>
      <c r="G9641" s="23"/>
      <c r="H9641" s="24"/>
      <c r="I9641" s="24"/>
      <c r="J9641" s="24"/>
    </row>
    <row r="9642" spans="3:10" x14ac:dyDescent="0.25">
      <c r="C9642" s="23"/>
      <c r="D9642" s="23"/>
      <c r="E9642" s="23"/>
      <c r="F9642" s="23"/>
      <c r="G9642" s="23"/>
      <c r="H9642" s="24"/>
      <c r="I9642" s="24"/>
      <c r="J9642" s="24"/>
    </row>
    <row r="9643" spans="3:10" x14ac:dyDescent="0.25">
      <c r="C9643" s="23"/>
      <c r="D9643" s="23"/>
      <c r="E9643" s="23"/>
      <c r="F9643" s="23"/>
      <c r="G9643" s="23"/>
      <c r="H9643" s="24"/>
      <c r="I9643" s="24"/>
      <c r="J9643" s="24"/>
    </row>
    <row r="9644" spans="3:10" x14ac:dyDescent="0.25">
      <c r="C9644" s="23"/>
      <c r="D9644" s="23"/>
      <c r="E9644" s="23"/>
      <c r="F9644" s="23"/>
      <c r="G9644" s="23"/>
      <c r="H9644" s="24"/>
      <c r="I9644" s="24"/>
      <c r="J9644" s="24"/>
    </row>
    <row r="9645" spans="3:10" x14ac:dyDescent="0.25">
      <c r="C9645" s="23"/>
      <c r="D9645" s="23"/>
      <c r="E9645" s="23"/>
      <c r="F9645" s="23"/>
      <c r="G9645" s="23"/>
      <c r="H9645" s="24"/>
      <c r="I9645" s="24"/>
      <c r="J9645" s="24"/>
    </row>
    <row r="9646" spans="3:10" x14ac:dyDescent="0.25">
      <c r="C9646" s="23"/>
      <c r="D9646" s="23"/>
      <c r="E9646" s="23"/>
      <c r="F9646" s="23"/>
      <c r="G9646" s="23"/>
      <c r="H9646" s="24"/>
      <c r="I9646" s="24"/>
      <c r="J9646" s="24"/>
    </row>
    <row r="9647" spans="3:10" x14ac:dyDescent="0.25">
      <c r="C9647" s="23"/>
      <c r="D9647" s="23"/>
      <c r="E9647" s="23"/>
      <c r="F9647" s="23"/>
      <c r="G9647" s="23"/>
      <c r="H9647" s="24"/>
      <c r="I9647" s="24"/>
      <c r="J9647" s="24"/>
    </row>
    <row r="9648" spans="3:10" x14ac:dyDescent="0.25">
      <c r="C9648" s="23"/>
      <c r="D9648" s="23"/>
      <c r="E9648" s="23"/>
      <c r="F9648" s="23"/>
      <c r="G9648" s="23"/>
      <c r="H9648" s="24"/>
      <c r="I9648" s="24"/>
      <c r="J9648" s="24"/>
    </row>
    <row r="9649" spans="3:10" x14ac:dyDescent="0.25">
      <c r="C9649" s="23"/>
      <c r="D9649" s="23"/>
      <c r="E9649" s="23"/>
      <c r="F9649" s="23"/>
      <c r="G9649" s="23"/>
      <c r="H9649" s="24"/>
      <c r="I9649" s="24"/>
      <c r="J9649" s="24"/>
    </row>
    <row r="9650" spans="3:10" x14ac:dyDescent="0.25">
      <c r="C9650" s="23"/>
      <c r="D9650" s="23"/>
      <c r="E9650" s="23"/>
      <c r="F9650" s="23"/>
      <c r="G9650" s="23"/>
      <c r="H9650" s="24"/>
      <c r="I9650" s="24"/>
      <c r="J9650" s="24"/>
    </row>
    <row r="9651" spans="3:10" x14ac:dyDescent="0.25">
      <c r="C9651" s="23"/>
      <c r="D9651" s="23"/>
      <c r="E9651" s="23"/>
      <c r="F9651" s="23"/>
      <c r="G9651" s="23"/>
      <c r="H9651" s="24"/>
      <c r="I9651" s="24"/>
      <c r="J9651" s="24"/>
    </row>
    <row r="9652" spans="3:10" x14ac:dyDescent="0.25">
      <c r="C9652" s="23"/>
      <c r="D9652" s="23"/>
      <c r="E9652" s="23"/>
      <c r="F9652" s="23"/>
      <c r="G9652" s="23"/>
      <c r="H9652" s="24"/>
      <c r="I9652" s="24"/>
      <c r="J9652" s="24"/>
    </row>
    <row r="9653" spans="3:10" x14ac:dyDescent="0.25">
      <c r="C9653" s="23"/>
      <c r="D9653" s="23"/>
      <c r="E9653" s="23"/>
      <c r="F9653" s="23"/>
      <c r="G9653" s="23"/>
      <c r="H9653" s="24"/>
      <c r="I9653" s="24"/>
      <c r="J9653" s="24"/>
    </row>
    <row r="9654" spans="3:10" x14ac:dyDescent="0.25">
      <c r="C9654" s="23"/>
      <c r="D9654" s="23"/>
      <c r="E9654" s="23"/>
      <c r="F9654" s="23"/>
      <c r="G9654" s="23"/>
      <c r="H9654" s="24"/>
      <c r="I9654" s="24"/>
      <c r="J9654" s="24"/>
    </row>
    <row r="9655" spans="3:10" x14ac:dyDescent="0.25">
      <c r="C9655" s="23"/>
      <c r="D9655" s="23"/>
      <c r="E9655" s="23"/>
      <c r="F9655" s="23"/>
      <c r="G9655" s="23"/>
      <c r="H9655" s="24"/>
      <c r="I9655" s="24"/>
      <c r="J9655" s="24"/>
    </row>
    <row r="9656" spans="3:10" x14ac:dyDescent="0.25">
      <c r="C9656" s="23"/>
      <c r="D9656" s="23"/>
      <c r="E9656" s="23"/>
      <c r="F9656" s="23"/>
      <c r="G9656" s="23"/>
      <c r="H9656" s="24"/>
      <c r="I9656" s="24"/>
      <c r="J9656" s="24"/>
    </row>
    <row r="9657" spans="3:10" x14ac:dyDescent="0.25">
      <c r="C9657" s="23"/>
      <c r="D9657" s="23"/>
      <c r="E9657" s="23"/>
      <c r="F9657" s="23"/>
      <c r="G9657" s="23"/>
      <c r="H9657" s="24"/>
      <c r="I9657" s="24"/>
      <c r="J9657" s="24"/>
    </row>
    <row r="9658" spans="3:10" x14ac:dyDescent="0.25">
      <c r="C9658" s="23"/>
      <c r="D9658" s="23"/>
      <c r="E9658" s="23"/>
      <c r="F9658" s="23"/>
      <c r="G9658" s="23"/>
      <c r="H9658" s="24"/>
      <c r="I9658" s="24"/>
      <c r="J9658" s="24"/>
    </row>
    <row r="9659" spans="3:10" x14ac:dyDescent="0.25">
      <c r="C9659" s="23"/>
      <c r="D9659" s="23"/>
      <c r="E9659" s="23"/>
      <c r="F9659" s="23"/>
      <c r="G9659" s="23"/>
      <c r="H9659" s="24"/>
      <c r="I9659" s="24"/>
      <c r="J9659" s="24"/>
    </row>
    <row r="9660" spans="3:10" x14ac:dyDescent="0.25">
      <c r="C9660" s="23"/>
      <c r="D9660" s="23"/>
      <c r="E9660" s="23"/>
      <c r="F9660" s="23"/>
      <c r="G9660" s="23"/>
      <c r="H9660" s="24"/>
      <c r="I9660" s="24"/>
      <c r="J9660" s="24"/>
    </row>
    <row r="9661" spans="3:10" x14ac:dyDescent="0.25">
      <c r="C9661" s="23"/>
      <c r="D9661" s="23"/>
      <c r="E9661" s="23"/>
      <c r="F9661" s="23"/>
      <c r="G9661" s="23"/>
      <c r="H9661" s="24"/>
      <c r="I9661" s="24"/>
      <c r="J9661" s="24"/>
    </row>
    <row r="9662" spans="3:10" x14ac:dyDescent="0.25">
      <c r="C9662" s="23"/>
      <c r="D9662" s="23"/>
      <c r="E9662" s="23"/>
      <c r="F9662" s="23"/>
      <c r="G9662" s="23"/>
      <c r="H9662" s="24"/>
      <c r="I9662" s="24"/>
      <c r="J9662" s="24"/>
    </row>
    <row r="9663" spans="3:10" x14ac:dyDescent="0.25">
      <c r="C9663" s="23"/>
      <c r="D9663" s="23"/>
      <c r="E9663" s="23"/>
      <c r="F9663" s="23"/>
      <c r="G9663" s="23"/>
      <c r="H9663" s="24"/>
      <c r="I9663" s="24"/>
      <c r="J9663" s="24"/>
    </row>
    <row r="9664" spans="3:10" x14ac:dyDescent="0.25">
      <c r="C9664" s="23"/>
      <c r="D9664" s="23"/>
      <c r="E9664" s="23"/>
      <c r="F9664" s="23"/>
      <c r="G9664" s="23"/>
      <c r="H9664" s="24"/>
      <c r="I9664" s="24"/>
      <c r="J9664" s="24"/>
    </row>
    <row r="9665" spans="3:10" x14ac:dyDescent="0.25">
      <c r="C9665" s="23"/>
      <c r="D9665" s="23"/>
      <c r="E9665" s="23"/>
      <c r="F9665" s="23"/>
      <c r="G9665" s="23"/>
      <c r="H9665" s="24"/>
      <c r="I9665" s="24"/>
      <c r="J9665" s="24"/>
    </row>
    <row r="9666" spans="3:10" x14ac:dyDescent="0.25">
      <c r="C9666" s="23"/>
      <c r="D9666" s="23"/>
      <c r="E9666" s="23"/>
      <c r="F9666" s="23"/>
      <c r="G9666" s="23"/>
      <c r="H9666" s="24"/>
      <c r="I9666" s="24"/>
      <c r="J9666" s="24"/>
    </row>
    <row r="9667" spans="3:10" x14ac:dyDescent="0.25">
      <c r="C9667" s="23"/>
      <c r="D9667" s="23"/>
      <c r="E9667" s="23"/>
      <c r="F9667" s="23"/>
      <c r="G9667" s="23"/>
      <c r="H9667" s="24"/>
      <c r="I9667" s="24"/>
      <c r="J9667" s="24"/>
    </row>
    <row r="9668" spans="3:10" x14ac:dyDescent="0.25">
      <c r="C9668" s="23"/>
      <c r="D9668" s="23"/>
      <c r="E9668" s="23"/>
      <c r="F9668" s="23"/>
      <c r="G9668" s="23"/>
      <c r="H9668" s="24"/>
      <c r="I9668" s="24"/>
      <c r="J9668" s="24"/>
    </row>
    <row r="9669" spans="3:10" x14ac:dyDescent="0.25">
      <c r="C9669" s="23"/>
      <c r="D9669" s="23"/>
      <c r="E9669" s="23"/>
      <c r="F9669" s="23"/>
      <c r="G9669" s="23"/>
      <c r="H9669" s="24"/>
      <c r="I9669" s="24"/>
      <c r="J9669" s="24"/>
    </row>
    <row r="9670" spans="3:10" x14ac:dyDescent="0.25">
      <c r="C9670" s="23"/>
      <c r="D9670" s="23"/>
      <c r="E9670" s="23"/>
      <c r="F9670" s="23"/>
      <c r="G9670" s="23"/>
      <c r="H9670" s="24"/>
      <c r="I9670" s="24"/>
      <c r="J9670" s="24"/>
    </row>
    <row r="9671" spans="3:10" x14ac:dyDescent="0.25">
      <c r="C9671" s="23"/>
      <c r="D9671" s="23"/>
      <c r="E9671" s="23"/>
      <c r="F9671" s="23"/>
      <c r="G9671" s="23"/>
      <c r="H9671" s="24"/>
      <c r="I9671" s="24"/>
      <c r="J9671" s="24"/>
    </row>
    <row r="9672" spans="3:10" x14ac:dyDescent="0.25">
      <c r="C9672" s="23"/>
      <c r="D9672" s="23"/>
      <c r="E9672" s="23"/>
      <c r="F9672" s="23"/>
      <c r="G9672" s="23"/>
      <c r="H9672" s="24"/>
      <c r="I9672" s="24"/>
      <c r="J9672" s="24"/>
    </row>
    <row r="9673" spans="3:10" x14ac:dyDescent="0.25">
      <c r="C9673" s="23"/>
      <c r="D9673" s="23"/>
      <c r="E9673" s="23"/>
      <c r="F9673" s="23"/>
      <c r="G9673" s="23"/>
      <c r="H9673" s="24"/>
      <c r="I9673" s="24"/>
      <c r="J9673" s="24"/>
    </row>
    <row r="9674" spans="3:10" x14ac:dyDescent="0.25">
      <c r="C9674" s="23"/>
      <c r="D9674" s="23"/>
      <c r="E9674" s="23"/>
      <c r="F9674" s="23"/>
      <c r="G9674" s="23"/>
      <c r="H9674" s="24"/>
      <c r="I9674" s="24"/>
      <c r="J9674" s="24"/>
    </row>
    <row r="9675" spans="3:10" x14ac:dyDescent="0.25">
      <c r="C9675" s="23"/>
      <c r="D9675" s="23"/>
      <c r="E9675" s="23"/>
      <c r="F9675" s="23"/>
      <c r="G9675" s="23"/>
      <c r="H9675" s="24"/>
      <c r="I9675" s="24"/>
      <c r="J9675" s="24"/>
    </row>
    <row r="9676" spans="3:10" x14ac:dyDescent="0.25">
      <c r="C9676" s="23"/>
      <c r="D9676" s="23"/>
      <c r="E9676" s="23"/>
      <c r="F9676" s="23"/>
      <c r="G9676" s="23"/>
      <c r="H9676" s="24"/>
      <c r="I9676" s="24"/>
      <c r="J9676" s="24"/>
    </row>
    <row r="9677" spans="3:10" x14ac:dyDescent="0.25">
      <c r="C9677" s="23"/>
      <c r="D9677" s="23"/>
      <c r="E9677" s="23"/>
      <c r="F9677" s="23"/>
      <c r="G9677" s="23"/>
      <c r="H9677" s="24"/>
      <c r="I9677" s="24"/>
      <c r="J9677" s="24"/>
    </row>
    <row r="9678" spans="3:10" x14ac:dyDescent="0.25">
      <c r="C9678" s="23"/>
      <c r="D9678" s="23"/>
      <c r="E9678" s="23"/>
      <c r="F9678" s="23"/>
      <c r="G9678" s="23"/>
      <c r="H9678" s="24"/>
      <c r="I9678" s="24"/>
      <c r="J9678" s="24"/>
    </row>
    <row r="9679" spans="3:10" x14ac:dyDescent="0.25">
      <c r="C9679" s="23"/>
      <c r="D9679" s="23"/>
      <c r="E9679" s="23"/>
      <c r="F9679" s="23"/>
      <c r="G9679" s="23"/>
      <c r="H9679" s="24"/>
      <c r="I9679" s="24"/>
      <c r="J9679" s="24"/>
    </row>
    <row r="9680" spans="3:10" x14ac:dyDescent="0.25">
      <c r="C9680" s="23"/>
      <c r="D9680" s="23"/>
      <c r="E9680" s="23"/>
      <c r="F9680" s="23"/>
      <c r="G9680" s="23"/>
      <c r="H9680" s="24"/>
      <c r="I9680" s="24"/>
      <c r="J9680" s="24"/>
    </row>
    <row r="9681" spans="3:10" x14ac:dyDescent="0.25">
      <c r="C9681" s="23"/>
      <c r="D9681" s="23"/>
      <c r="E9681" s="23"/>
      <c r="F9681" s="23"/>
      <c r="G9681" s="23"/>
      <c r="H9681" s="24"/>
      <c r="I9681" s="24"/>
      <c r="J9681" s="24"/>
    </row>
    <row r="9682" spans="3:10" x14ac:dyDescent="0.25">
      <c r="C9682" s="23"/>
      <c r="D9682" s="23"/>
      <c r="E9682" s="23"/>
      <c r="F9682" s="23"/>
      <c r="G9682" s="23"/>
      <c r="H9682" s="24"/>
      <c r="I9682" s="24"/>
      <c r="J9682" s="24"/>
    </row>
    <row r="9683" spans="3:10" x14ac:dyDescent="0.25">
      <c r="C9683" s="23"/>
      <c r="D9683" s="23"/>
      <c r="E9683" s="23"/>
      <c r="F9683" s="23"/>
      <c r="G9683" s="23"/>
      <c r="H9683" s="24"/>
      <c r="I9683" s="24"/>
      <c r="J9683" s="24"/>
    </row>
    <row r="9684" spans="3:10" x14ac:dyDescent="0.25">
      <c r="C9684" s="23"/>
      <c r="D9684" s="23"/>
      <c r="E9684" s="23"/>
      <c r="F9684" s="23"/>
      <c r="G9684" s="23"/>
      <c r="H9684" s="24"/>
      <c r="I9684" s="24"/>
      <c r="J9684" s="24"/>
    </row>
    <row r="9685" spans="3:10" x14ac:dyDescent="0.25">
      <c r="C9685" s="23"/>
      <c r="D9685" s="23"/>
      <c r="E9685" s="23"/>
      <c r="F9685" s="23"/>
      <c r="G9685" s="23"/>
      <c r="H9685" s="24"/>
      <c r="I9685" s="24"/>
      <c r="J9685" s="24"/>
    </row>
    <row r="9686" spans="3:10" x14ac:dyDescent="0.25">
      <c r="C9686" s="23"/>
      <c r="D9686" s="23"/>
      <c r="E9686" s="23"/>
      <c r="F9686" s="23"/>
      <c r="G9686" s="23"/>
      <c r="H9686" s="24"/>
      <c r="I9686" s="24"/>
      <c r="J9686" s="24"/>
    </row>
    <row r="9687" spans="3:10" x14ac:dyDescent="0.25">
      <c r="C9687" s="23"/>
      <c r="D9687" s="23"/>
      <c r="E9687" s="23"/>
      <c r="F9687" s="23"/>
      <c r="G9687" s="23"/>
      <c r="H9687" s="24"/>
      <c r="I9687" s="24"/>
      <c r="J9687" s="24"/>
    </row>
    <row r="9688" spans="3:10" x14ac:dyDescent="0.25">
      <c r="C9688" s="23"/>
      <c r="D9688" s="23"/>
      <c r="E9688" s="23"/>
      <c r="F9688" s="23"/>
      <c r="G9688" s="23"/>
      <c r="H9688" s="24"/>
      <c r="I9688" s="24"/>
      <c r="J9688" s="24"/>
    </row>
    <row r="9689" spans="3:10" x14ac:dyDescent="0.25">
      <c r="C9689" s="23"/>
      <c r="D9689" s="23"/>
      <c r="E9689" s="23"/>
      <c r="F9689" s="23"/>
      <c r="G9689" s="23"/>
      <c r="H9689" s="24"/>
      <c r="I9689" s="24"/>
      <c r="J9689" s="24"/>
    </row>
    <row r="9690" spans="3:10" x14ac:dyDescent="0.25">
      <c r="C9690" s="23"/>
      <c r="D9690" s="23"/>
      <c r="E9690" s="23"/>
      <c r="F9690" s="23"/>
      <c r="G9690" s="23"/>
      <c r="H9690" s="24"/>
      <c r="I9690" s="24"/>
      <c r="J9690" s="24"/>
    </row>
    <row r="9691" spans="3:10" x14ac:dyDescent="0.25">
      <c r="C9691" s="23"/>
      <c r="D9691" s="23"/>
      <c r="E9691" s="23"/>
      <c r="F9691" s="23"/>
      <c r="G9691" s="23"/>
      <c r="H9691" s="24"/>
      <c r="I9691" s="24"/>
      <c r="J9691" s="24"/>
    </row>
    <row r="9692" spans="3:10" x14ac:dyDescent="0.25">
      <c r="C9692" s="23"/>
      <c r="D9692" s="23"/>
      <c r="E9692" s="23"/>
      <c r="F9692" s="23"/>
      <c r="G9692" s="23"/>
      <c r="H9692" s="24"/>
      <c r="I9692" s="24"/>
      <c r="J9692" s="24"/>
    </row>
    <row r="9693" spans="3:10" x14ac:dyDescent="0.25">
      <c r="C9693" s="23"/>
      <c r="D9693" s="23"/>
      <c r="E9693" s="23"/>
      <c r="F9693" s="23"/>
      <c r="G9693" s="23"/>
      <c r="H9693" s="24"/>
      <c r="I9693" s="24"/>
      <c r="J9693" s="24"/>
    </row>
    <row r="9694" spans="3:10" x14ac:dyDescent="0.25">
      <c r="C9694" s="23"/>
      <c r="D9694" s="23"/>
      <c r="E9694" s="23"/>
      <c r="F9694" s="23"/>
      <c r="G9694" s="23"/>
      <c r="H9694" s="24"/>
      <c r="I9694" s="24"/>
      <c r="J9694" s="24"/>
    </row>
    <row r="9695" spans="3:10" x14ac:dyDescent="0.25">
      <c r="C9695" s="23"/>
      <c r="D9695" s="23"/>
      <c r="E9695" s="23"/>
      <c r="F9695" s="23"/>
      <c r="G9695" s="23"/>
      <c r="H9695" s="24"/>
      <c r="I9695" s="24"/>
      <c r="J9695" s="24"/>
    </row>
    <row r="9696" spans="3:10" x14ac:dyDescent="0.25">
      <c r="C9696" s="23"/>
      <c r="D9696" s="23"/>
      <c r="E9696" s="23"/>
      <c r="F9696" s="23"/>
      <c r="G9696" s="23"/>
      <c r="H9696" s="24"/>
      <c r="I9696" s="24"/>
      <c r="J9696" s="24"/>
    </row>
    <row r="9697" spans="3:10" x14ac:dyDescent="0.25">
      <c r="C9697" s="23"/>
      <c r="D9697" s="23"/>
      <c r="E9697" s="23"/>
      <c r="F9697" s="23"/>
      <c r="G9697" s="23"/>
      <c r="H9697" s="24"/>
      <c r="I9697" s="24"/>
      <c r="J9697" s="24"/>
    </row>
    <row r="9698" spans="3:10" x14ac:dyDescent="0.25">
      <c r="C9698" s="23"/>
      <c r="D9698" s="23"/>
      <c r="E9698" s="23"/>
      <c r="F9698" s="23"/>
      <c r="G9698" s="23"/>
      <c r="H9698" s="24"/>
      <c r="I9698" s="24"/>
      <c r="J9698" s="24"/>
    </row>
    <row r="9699" spans="3:10" x14ac:dyDescent="0.25">
      <c r="C9699" s="23"/>
      <c r="D9699" s="23"/>
      <c r="E9699" s="23"/>
      <c r="F9699" s="23"/>
      <c r="G9699" s="23"/>
      <c r="H9699" s="24"/>
      <c r="I9699" s="24"/>
      <c r="J9699" s="24"/>
    </row>
    <row r="9700" spans="3:10" x14ac:dyDescent="0.25">
      <c r="C9700" s="23"/>
      <c r="D9700" s="23"/>
      <c r="E9700" s="23"/>
      <c r="F9700" s="23"/>
      <c r="G9700" s="23"/>
      <c r="H9700" s="24"/>
      <c r="I9700" s="24"/>
      <c r="J9700" s="24"/>
    </row>
    <row r="9701" spans="3:10" x14ac:dyDescent="0.25">
      <c r="C9701" s="23"/>
      <c r="D9701" s="23"/>
      <c r="E9701" s="23"/>
      <c r="F9701" s="23"/>
      <c r="G9701" s="23"/>
      <c r="H9701" s="24"/>
      <c r="I9701" s="24"/>
      <c r="J9701" s="24"/>
    </row>
    <row r="9702" spans="3:10" x14ac:dyDescent="0.25">
      <c r="C9702" s="23"/>
      <c r="D9702" s="23"/>
      <c r="E9702" s="23"/>
      <c r="F9702" s="23"/>
      <c r="G9702" s="23"/>
      <c r="H9702" s="24"/>
      <c r="I9702" s="24"/>
      <c r="J9702" s="24"/>
    </row>
    <row r="9703" spans="3:10" x14ac:dyDescent="0.25">
      <c r="C9703" s="23"/>
      <c r="D9703" s="23"/>
      <c r="E9703" s="23"/>
      <c r="F9703" s="23"/>
      <c r="G9703" s="23"/>
      <c r="H9703" s="24"/>
      <c r="I9703" s="24"/>
      <c r="J9703" s="24"/>
    </row>
    <row r="9704" spans="3:10" x14ac:dyDescent="0.25">
      <c r="C9704" s="23"/>
      <c r="D9704" s="23"/>
      <c r="E9704" s="23"/>
      <c r="F9704" s="23"/>
      <c r="G9704" s="23"/>
      <c r="H9704" s="24"/>
      <c r="I9704" s="24"/>
      <c r="J9704" s="24"/>
    </row>
    <row r="9705" spans="3:10" x14ac:dyDescent="0.25">
      <c r="C9705" s="23"/>
      <c r="D9705" s="23"/>
      <c r="E9705" s="23"/>
      <c r="F9705" s="23"/>
      <c r="G9705" s="23"/>
      <c r="H9705" s="24"/>
      <c r="I9705" s="24"/>
      <c r="J9705" s="24"/>
    </row>
    <row r="9706" spans="3:10" x14ac:dyDescent="0.25">
      <c r="C9706" s="23"/>
      <c r="D9706" s="23"/>
      <c r="E9706" s="23"/>
      <c r="F9706" s="23"/>
      <c r="G9706" s="23"/>
      <c r="H9706" s="24"/>
      <c r="I9706" s="24"/>
      <c r="J9706" s="24"/>
    </row>
    <row r="9707" spans="3:10" x14ac:dyDescent="0.25">
      <c r="C9707" s="23"/>
      <c r="D9707" s="23"/>
      <c r="E9707" s="23"/>
      <c r="F9707" s="23"/>
      <c r="G9707" s="23"/>
      <c r="H9707" s="24"/>
      <c r="I9707" s="24"/>
      <c r="J9707" s="24"/>
    </row>
    <row r="9708" spans="3:10" x14ac:dyDescent="0.25">
      <c r="C9708" s="23"/>
      <c r="D9708" s="23"/>
      <c r="E9708" s="23"/>
      <c r="F9708" s="23"/>
      <c r="G9708" s="23"/>
      <c r="H9708" s="24"/>
      <c r="I9708" s="24"/>
      <c r="J9708" s="24"/>
    </row>
    <row r="9709" spans="3:10" x14ac:dyDescent="0.25">
      <c r="C9709" s="23"/>
      <c r="D9709" s="23"/>
      <c r="E9709" s="23"/>
      <c r="F9709" s="23"/>
      <c r="G9709" s="23"/>
      <c r="H9709" s="24"/>
      <c r="I9709" s="24"/>
      <c r="J9709" s="24"/>
    </row>
    <row r="9710" spans="3:10" x14ac:dyDescent="0.25">
      <c r="C9710" s="23"/>
      <c r="D9710" s="23"/>
      <c r="E9710" s="23"/>
      <c r="F9710" s="23"/>
      <c r="G9710" s="23"/>
      <c r="H9710" s="24"/>
      <c r="I9710" s="24"/>
      <c r="J9710" s="24"/>
    </row>
    <row r="9711" spans="3:10" x14ac:dyDescent="0.25">
      <c r="C9711" s="23"/>
      <c r="D9711" s="23"/>
      <c r="E9711" s="23"/>
      <c r="F9711" s="23"/>
      <c r="G9711" s="23"/>
      <c r="H9711" s="24"/>
      <c r="I9711" s="24"/>
      <c r="J9711" s="24"/>
    </row>
    <row r="9712" spans="3:10" x14ac:dyDescent="0.25">
      <c r="C9712" s="23"/>
      <c r="D9712" s="23"/>
      <c r="E9712" s="23"/>
      <c r="F9712" s="23"/>
      <c r="G9712" s="23"/>
      <c r="H9712" s="24"/>
      <c r="I9712" s="24"/>
      <c r="J9712" s="24"/>
    </row>
    <row r="9713" spans="3:10" x14ac:dyDescent="0.25">
      <c r="C9713" s="23"/>
      <c r="D9713" s="23"/>
      <c r="E9713" s="23"/>
      <c r="F9713" s="23"/>
      <c r="G9713" s="23"/>
      <c r="H9713" s="24"/>
      <c r="I9713" s="24"/>
      <c r="J9713" s="24"/>
    </row>
    <row r="9714" spans="3:10" x14ac:dyDescent="0.25">
      <c r="C9714" s="23"/>
      <c r="D9714" s="23"/>
      <c r="E9714" s="23"/>
      <c r="F9714" s="23"/>
      <c r="G9714" s="23"/>
      <c r="H9714" s="24"/>
      <c r="I9714" s="24"/>
      <c r="J9714" s="24"/>
    </row>
    <row r="9715" spans="3:10" x14ac:dyDescent="0.25">
      <c r="C9715" s="23"/>
      <c r="D9715" s="23"/>
      <c r="E9715" s="23"/>
      <c r="F9715" s="23"/>
      <c r="G9715" s="23"/>
      <c r="H9715" s="24"/>
      <c r="I9715" s="24"/>
      <c r="J9715" s="24"/>
    </row>
    <row r="9716" spans="3:10" x14ac:dyDescent="0.25">
      <c r="C9716" s="23"/>
      <c r="D9716" s="23"/>
      <c r="E9716" s="23"/>
      <c r="F9716" s="23"/>
      <c r="G9716" s="23"/>
      <c r="H9716" s="24"/>
      <c r="I9716" s="24"/>
      <c r="J9716" s="24"/>
    </row>
    <row r="9717" spans="3:10" x14ac:dyDescent="0.25">
      <c r="C9717" s="23"/>
      <c r="D9717" s="23"/>
      <c r="E9717" s="23"/>
      <c r="F9717" s="23"/>
      <c r="G9717" s="23"/>
      <c r="H9717" s="24"/>
      <c r="I9717" s="24"/>
      <c r="J9717" s="24"/>
    </row>
    <row r="9718" spans="3:10" x14ac:dyDescent="0.25">
      <c r="C9718" s="23"/>
      <c r="D9718" s="23"/>
      <c r="E9718" s="23"/>
      <c r="F9718" s="23"/>
      <c r="G9718" s="23"/>
      <c r="H9718" s="24"/>
      <c r="I9718" s="24"/>
      <c r="J9718" s="24"/>
    </row>
    <row r="9719" spans="3:10" x14ac:dyDescent="0.25">
      <c r="C9719" s="23"/>
      <c r="D9719" s="23"/>
      <c r="E9719" s="23"/>
      <c r="F9719" s="23"/>
      <c r="G9719" s="23"/>
      <c r="H9719" s="24"/>
      <c r="I9719" s="24"/>
      <c r="J9719" s="24"/>
    </row>
    <row r="9720" spans="3:10" x14ac:dyDescent="0.25">
      <c r="C9720" s="23"/>
      <c r="D9720" s="23"/>
      <c r="E9720" s="23"/>
      <c r="F9720" s="23"/>
      <c r="G9720" s="23"/>
      <c r="H9720" s="24"/>
      <c r="I9720" s="24"/>
      <c r="J9720" s="24"/>
    </row>
    <row r="9721" spans="3:10" x14ac:dyDescent="0.25">
      <c r="C9721" s="23"/>
      <c r="D9721" s="23"/>
      <c r="E9721" s="23"/>
      <c r="F9721" s="23"/>
      <c r="G9721" s="23"/>
      <c r="H9721" s="24"/>
      <c r="I9721" s="24"/>
      <c r="J9721" s="24"/>
    </row>
    <row r="9722" spans="3:10" x14ac:dyDescent="0.25">
      <c r="C9722" s="23"/>
      <c r="D9722" s="23"/>
      <c r="E9722" s="23"/>
      <c r="F9722" s="23"/>
      <c r="G9722" s="23"/>
      <c r="H9722" s="24"/>
      <c r="I9722" s="24"/>
      <c r="J9722" s="24"/>
    </row>
    <row r="9723" spans="3:10" x14ac:dyDescent="0.25">
      <c r="C9723" s="23"/>
      <c r="D9723" s="23"/>
      <c r="E9723" s="23"/>
      <c r="F9723" s="23"/>
      <c r="G9723" s="23"/>
      <c r="H9723" s="24"/>
      <c r="I9723" s="24"/>
      <c r="J9723" s="24"/>
    </row>
    <row r="9724" spans="3:10" x14ac:dyDescent="0.25">
      <c r="C9724" s="23"/>
      <c r="D9724" s="23"/>
      <c r="E9724" s="23"/>
      <c r="F9724" s="23"/>
      <c r="G9724" s="23"/>
      <c r="H9724" s="24"/>
      <c r="I9724" s="24"/>
      <c r="J9724" s="24"/>
    </row>
    <row r="9725" spans="3:10" x14ac:dyDescent="0.25">
      <c r="C9725" s="23"/>
      <c r="D9725" s="23"/>
      <c r="E9725" s="23"/>
      <c r="F9725" s="23"/>
      <c r="G9725" s="23"/>
      <c r="H9725" s="24"/>
      <c r="I9725" s="24"/>
      <c r="J9725" s="24"/>
    </row>
    <row r="9726" spans="3:10" x14ac:dyDescent="0.25">
      <c r="C9726" s="23"/>
      <c r="D9726" s="23"/>
      <c r="E9726" s="23"/>
      <c r="F9726" s="23"/>
      <c r="G9726" s="23"/>
      <c r="H9726" s="24"/>
      <c r="I9726" s="24"/>
      <c r="J9726" s="24"/>
    </row>
    <row r="9727" spans="3:10" x14ac:dyDescent="0.25">
      <c r="C9727" s="23"/>
      <c r="D9727" s="23"/>
      <c r="E9727" s="23"/>
      <c r="F9727" s="23"/>
      <c r="G9727" s="23"/>
      <c r="H9727" s="24"/>
      <c r="I9727" s="24"/>
      <c r="J9727" s="24"/>
    </row>
    <row r="9728" spans="3:10" x14ac:dyDescent="0.25">
      <c r="C9728" s="23"/>
      <c r="D9728" s="23"/>
      <c r="E9728" s="23"/>
      <c r="F9728" s="23"/>
      <c r="G9728" s="23"/>
      <c r="H9728" s="24"/>
      <c r="I9728" s="24"/>
      <c r="J9728" s="24"/>
    </row>
    <row r="9729" spans="3:10" x14ac:dyDescent="0.25">
      <c r="C9729" s="23"/>
      <c r="D9729" s="23"/>
      <c r="E9729" s="23"/>
      <c r="F9729" s="23"/>
      <c r="G9729" s="23"/>
      <c r="H9729" s="24"/>
      <c r="I9729" s="24"/>
      <c r="J9729" s="24"/>
    </row>
    <row r="9730" spans="3:10" x14ac:dyDescent="0.25">
      <c r="C9730" s="23"/>
      <c r="D9730" s="23"/>
      <c r="E9730" s="23"/>
      <c r="F9730" s="23"/>
      <c r="G9730" s="23"/>
      <c r="H9730" s="24"/>
      <c r="I9730" s="24"/>
      <c r="J9730" s="24"/>
    </row>
    <row r="9731" spans="3:10" x14ac:dyDescent="0.25">
      <c r="C9731" s="23"/>
      <c r="D9731" s="23"/>
      <c r="E9731" s="23"/>
      <c r="F9731" s="23"/>
      <c r="G9731" s="23"/>
      <c r="H9731" s="24"/>
      <c r="I9731" s="24"/>
      <c r="J9731" s="24"/>
    </row>
    <row r="9732" spans="3:10" x14ac:dyDescent="0.25">
      <c r="C9732" s="23"/>
      <c r="D9732" s="23"/>
      <c r="E9732" s="23"/>
      <c r="F9732" s="23"/>
      <c r="G9732" s="23"/>
      <c r="H9732" s="24"/>
      <c r="I9732" s="24"/>
      <c r="J9732" s="24"/>
    </row>
    <row r="9733" spans="3:10" x14ac:dyDescent="0.25">
      <c r="C9733" s="23"/>
      <c r="D9733" s="23"/>
      <c r="E9733" s="23"/>
      <c r="F9733" s="23"/>
      <c r="G9733" s="23"/>
      <c r="H9733" s="24"/>
      <c r="I9733" s="24"/>
      <c r="J9733" s="24"/>
    </row>
    <row r="9734" spans="3:10" x14ac:dyDescent="0.25">
      <c r="C9734" s="23"/>
      <c r="D9734" s="23"/>
      <c r="E9734" s="23"/>
      <c r="F9734" s="23"/>
      <c r="G9734" s="23"/>
      <c r="H9734" s="24"/>
      <c r="I9734" s="24"/>
      <c r="J9734" s="24"/>
    </row>
    <row r="9735" spans="3:10" x14ac:dyDescent="0.25">
      <c r="C9735" s="23"/>
      <c r="D9735" s="23"/>
      <c r="E9735" s="23"/>
      <c r="F9735" s="23"/>
      <c r="G9735" s="23"/>
      <c r="H9735" s="24"/>
      <c r="I9735" s="24"/>
      <c r="J9735" s="24"/>
    </row>
    <row r="9736" spans="3:10" x14ac:dyDescent="0.25">
      <c r="C9736" s="23"/>
      <c r="D9736" s="23"/>
      <c r="E9736" s="23"/>
      <c r="F9736" s="23"/>
      <c r="G9736" s="23"/>
      <c r="H9736" s="24"/>
      <c r="I9736" s="24"/>
      <c r="J9736" s="24"/>
    </row>
    <row r="9737" spans="3:10" x14ac:dyDescent="0.25">
      <c r="C9737" s="23"/>
      <c r="D9737" s="23"/>
      <c r="E9737" s="23"/>
      <c r="F9737" s="23"/>
      <c r="G9737" s="23"/>
      <c r="H9737" s="24"/>
      <c r="I9737" s="24"/>
      <c r="J9737" s="24"/>
    </row>
    <row r="9738" spans="3:10" x14ac:dyDescent="0.25">
      <c r="C9738" s="23"/>
      <c r="D9738" s="23"/>
      <c r="E9738" s="23"/>
      <c r="F9738" s="23"/>
      <c r="G9738" s="23"/>
      <c r="H9738" s="24"/>
      <c r="I9738" s="24"/>
      <c r="J9738" s="24"/>
    </row>
    <row r="9739" spans="3:10" x14ac:dyDescent="0.25">
      <c r="C9739" s="23"/>
      <c r="D9739" s="23"/>
      <c r="E9739" s="23"/>
      <c r="F9739" s="23"/>
      <c r="G9739" s="23"/>
      <c r="H9739" s="24"/>
      <c r="I9739" s="24"/>
      <c r="J9739" s="24"/>
    </row>
    <row r="9740" spans="3:10" x14ac:dyDescent="0.25">
      <c r="C9740" s="23"/>
      <c r="D9740" s="23"/>
      <c r="E9740" s="23"/>
      <c r="F9740" s="23"/>
      <c r="G9740" s="23"/>
      <c r="H9740" s="24"/>
      <c r="I9740" s="24"/>
      <c r="J9740" s="24"/>
    </row>
    <row r="9741" spans="3:10" x14ac:dyDescent="0.25">
      <c r="C9741" s="23"/>
      <c r="D9741" s="23"/>
      <c r="E9741" s="23"/>
      <c r="F9741" s="23"/>
      <c r="G9741" s="23"/>
      <c r="H9741" s="24"/>
      <c r="I9741" s="24"/>
      <c r="J9741" s="24"/>
    </row>
    <row r="9742" spans="3:10" x14ac:dyDescent="0.25">
      <c r="C9742" s="23"/>
      <c r="D9742" s="23"/>
      <c r="E9742" s="23"/>
      <c r="F9742" s="23"/>
      <c r="G9742" s="23"/>
      <c r="H9742" s="24"/>
      <c r="I9742" s="24"/>
      <c r="J9742" s="24"/>
    </row>
    <row r="9743" spans="3:10" x14ac:dyDescent="0.25">
      <c r="C9743" s="23"/>
      <c r="D9743" s="23"/>
      <c r="E9743" s="23"/>
      <c r="F9743" s="23"/>
      <c r="G9743" s="23"/>
      <c r="H9743" s="24"/>
      <c r="I9743" s="24"/>
      <c r="J9743" s="24"/>
    </row>
    <row r="9744" spans="3:10" x14ac:dyDescent="0.25">
      <c r="C9744" s="23"/>
      <c r="D9744" s="23"/>
      <c r="E9744" s="23"/>
      <c r="F9744" s="23"/>
      <c r="G9744" s="23"/>
      <c r="H9744" s="24"/>
      <c r="I9744" s="24"/>
      <c r="J9744" s="24"/>
    </row>
    <row r="9745" spans="3:10" x14ac:dyDescent="0.25">
      <c r="C9745" s="23"/>
      <c r="D9745" s="23"/>
      <c r="E9745" s="23"/>
      <c r="F9745" s="23"/>
      <c r="G9745" s="23"/>
      <c r="H9745" s="24"/>
      <c r="I9745" s="24"/>
      <c r="J9745" s="24"/>
    </row>
    <row r="9746" spans="3:10" x14ac:dyDescent="0.25">
      <c r="C9746" s="23"/>
      <c r="D9746" s="23"/>
      <c r="E9746" s="23"/>
      <c r="F9746" s="23"/>
      <c r="G9746" s="23"/>
      <c r="H9746" s="24"/>
      <c r="I9746" s="24"/>
      <c r="J9746" s="24"/>
    </row>
    <row r="9747" spans="3:10" x14ac:dyDescent="0.25">
      <c r="C9747" s="23"/>
      <c r="D9747" s="23"/>
      <c r="E9747" s="23"/>
      <c r="F9747" s="23"/>
      <c r="G9747" s="23"/>
      <c r="H9747" s="24"/>
      <c r="I9747" s="24"/>
      <c r="J9747" s="24"/>
    </row>
    <row r="9748" spans="3:10" x14ac:dyDescent="0.25">
      <c r="C9748" s="23"/>
      <c r="D9748" s="23"/>
      <c r="E9748" s="23"/>
      <c r="F9748" s="23"/>
      <c r="G9748" s="23"/>
      <c r="H9748" s="24"/>
      <c r="I9748" s="24"/>
      <c r="J9748" s="24"/>
    </row>
    <row r="9749" spans="3:10" x14ac:dyDescent="0.25">
      <c r="C9749" s="23"/>
      <c r="D9749" s="23"/>
      <c r="E9749" s="23"/>
      <c r="F9749" s="23"/>
      <c r="G9749" s="23"/>
      <c r="H9749" s="24"/>
      <c r="I9749" s="24"/>
      <c r="J9749" s="24"/>
    </row>
    <row r="9750" spans="3:10" x14ac:dyDescent="0.25">
      <c r="C9750" s="23"/>
      <c r="D9750" s="23"/>
      <c r="E9750" s="23"/>
      <c r="F9750" s="23"/>
      <c r="G9750" s="23"/>
      <c r="H9750" s="24"/>
      <c r="I9750" s="24"/>
      <c r="J9750" s="24"/>
    </row>
    <row r="9751" spans="3:10" x14ac:dyDescent="0.25">
      <c r="C9751" s="23"/>
      <c r="D9751" s="23"/>
      <c r="E9751" s="23"/>
      <c r="F9751" s="23"/>
      <c r="G9751" s="23"/>
      <c r="H9751" s="24"/>
      <c r="I9751" s="24"/>
      <c r="J9751" s="24"/>
    </row>
    <row r="9752" spans="3:10" x14ac:dyDescent="0.25">
      <c r="C9752" s="23"/>
      <c r="D9752" s="23"/>
      <c r="E9752" s="23"/>
      <c r="F9752" s="23"/>
      <c r="G9752" s="23"/>
      <c r="H9752" s="24"/>
      <c r="I9752" s="24"/>
      <c r="J9752" s="24"/>
    </row>
    <row r="9753" spans="3:10" x14ac:dyDescent="0.25">
      <c r="C9753" s="23"/>
      <c r="D9753" s="23"/>
      <c r="E9753" s="23"/>
      <c r="F9753" s="23"/>
      <c r="G9753" s="23"/>
      <c r="H9753" s="24"/>
      <c r="I9753" s="24"/>
      <c r="J9753" s="24"/>
    </row>
    <row r="9754" spans="3:10" x14ac:dyDescent="0.25">
      <c r="C9754" s="23"/>
      <c r="D9754" s="23"/>
      <c r="E9754" s="23"/>
      <c r="F9754" s="23"/>
      <c r="G9754" s="23"/>
      <c r="H9754" s="24"/>
      <c r="I9754" s="24"/>
      <c r="J9754" s="24"/>
    </row>
    <row r="9755" spans="3:10" x14ac:dyDescent="0.25">
      <c r="C9755" s="23"/>
      <c r="D9755" s="23"/>
      <c r="E9755" s="23"/>
      <c r="F9755" s="23"/>
      <c r="G9755" s="23"/>
      <c r="H9755" s="24"/>
      <c r="I9755" s="24"/>
      <c r="J9755" s="24"/>
    </row>
    <row r="9756" spans="3:10" x14ac:dyDescent="0.25">
      <c r="C9756" s="23"/>
      <c r="D9756" s="23"/>
      <c r="E9756" s="23"/>
      <c r="F9756" s="23"/>
      <c r="G9756" s="23"/>
      <c r="H9756" s="24"/>
      <c r="I9756" s="24"/>
      <c r="J9756" s="24"/>
    </row>
    <row r="9757" spans="3:10" x14ac:dyDescent="0.25">
      <c r="C9757" s="23"/>
      <c r="D9757" s="23"/>
      <c r="E9757" s="23"/>
      <c r="F9757" s="23"/>
      <c r="G9757" s="23"/>
      <c r="H9757" s="24"/>
      <c r="I9757" s="24"/>
      <c r="J9757" s="24"/>
    </row>
    <row r="9758" spans="3:10" x14ac:dyDescent="0.25">
      <c r="C9758" s="23"/>
      <c r="D9758" s="23"/>
      <c r="E9758" s="23"/>
      <c r="F9758" s="23"/>
      <c r="G9758" s="23"/>
      <c r="H9758" s="24"/>
      <c r="I9758" s="24"/>
      <c r="J9758" s="24"/>
    </row>
    <row r="9759" spans="3:10" x14ac:dyDescent="0.25">
      <c r="C9759" s="23"/>
      <c r="D9759" s="23"/>
      <c r="E9759" s="23"/>
      <c r="F9759" s="23"/>
      <c r="G9759" s="23"/>
      <c r="H9759" s="24"/>
      <c r="I9759" s="24"/>
      <c r="J9759" s="24"/>
    </row>
    <row r="9760" spans="3:10" x14ac:dyDescent="0.25">
      <c r="C9760" s="23"/>
      <c r="D9760" s="23"/>
      <c r="E9760" s="23"/>
      <c r="F9760" s="23"/>
      <c r="G9760" s="23"/>
      <c r="H9760" s="24"/>
      <c r="I9760" s="24"/>
      <c r="J9760" s="24"/>
    </row>
    <row r="9761" spans="3:10" x14ac:dyDescent="0.25">
      <c r="C9761" s="23"/>
      <c r="D9761" s="23"/>
      <c r="E9761" s="23"/>
      <c r="F9761" s="23"/>
      <c r="G9761" s="23"/>
      <c r="H9761" s="24"/>
      <c r="I9761" s="24"/>
      <c r="J9761" s="24"/>
    </row>
    <row r="9762" spans="3:10" x14ac:dyDescent="0.25">
      <c r="C9762" s="23"/>
      <c r="D9762" s="23"/>
      <c r="E9762" s="23"/>
      <c r="F9762" s="23"/>
      <c r="G9762" s="23"/>
      <c r="H9762" s="24"/>
      <c r="I9762" s="24"/>
      <c r="J9762" s="24"/>
    </row>
    <row r="9763" spans="3:10" x14ac:dyDescent="0.25">
      <c r="C9763" s="23"/>
      <c r="D9763" s="23"/>
      <c r="E9763" s="23"/>
      <c r="F9763" s="23"/>
      <c r="G9763" s="23"/>
      <c r="H9763" s="24"/>
      <c r="I9763" s="24"/>
      <c r="J9763" s="24"/>
    </row>
    <row r="9764" spans="3:10" x14ac:dyDescent="0.25">
      <c r="C9764" s="23"/>
      <c r="D9764" s="23"/>
      <c r="E9764" s="23"/>
      <c r="F9764" s="23"/>
      <c r="G9764" s="23"/>
      <c r="H9764" s="24"/>
      <c r="I9764" s="24"/>
      <c r="J9764" s="24"/>
    </row>
    <row r="9765" spans="3:10" x14ac:dyDescent="0.25">
      <c r="C9765" s="23"/>
      <c r="D9765" s="23"/>
      <c r="E9765" s="23"/>
      <c r="F9765" s="23"/>
      <c r="G9765" s="23"/>
      <c r="H9765" s="24"/>
      <c r="I9765" s="24"/>
      <c r="J9765" s="24"/>
    </row>
    <row r="9766" spans="3:10" x14ac:dyDescent="0.25">
      <c r="C9766" s="23"/>
      <c r="D9766" s="23"/>
      <c r="E9766" s="23"/>
      <c r="F9766" s="23"/>
      <c r="G9766" s="23"/>
      <c r="H9766" s="24"/>
      <c r="I9766" s="24"/>
      <c r="J9766" s="24"/>
    </row>
    <row r="9767" spans="3:10" x14ac:dyDescent="0.25">
      <c r="C9767" s="23"/>
      <c r="D9767" s="23"/>
      <c r="E9767" s="23"/>
      <c r="F9767" s="23"/>
      <c r="G9767" s="23"/>
      <c r="H9767" s="24"/>
      <c r="I9767" s="24"/>
      <c r="J9767" s="24"/>
    </row>
    <row r="9768" spans="3:10" x14ac:dyDescent="0.25">
      <c r="C9768" s="23"/>
      <c r="D9768" s="23"/>
      <c r="E9768" s="23"/>
      <c r="F9768" s="23"/>
      <c r="G9768" s="23"/>
      <c r="H9768" s="24"/>
      <c r="I9768" s="24"/>
      <c r="J9768" s="24"/>
    </row>
    <row r="9769" spans="3:10" x14ac:dyDescent="0.25">
      <c r="C9769" s="23"/>
      <c r="D9769" s="23"/>
      <c r="E9769" s="23"/>
      <c r="F9769" s="23"/>
      <c r="G9769" s="23"/>
      <c r="H9769" s="24"/>
      <c r="I9769" s="24"/>
      <c r="J9769" s="24"/>
    </row>
    <row r="9770" spans="3:10" x14ac:dyDescent="0.25">
      <c r="C9770" s="23"/>
      <c r="D9770" s="23"/>
      <c r="E9770" s="23"/>
      <c r="F9770" s="23"/>
      <c r="G9770" s="23"/>
      <c r="H9770" s="24"/>
      <c r="I9770" s="24"/>
      <c r="J9770" s="24"/>
    </row>
    <row r="9771" spans="3:10" x14ac:dyDescent="0.25">
      <c r="C9771" s="23"/>
      <c r="D9771" s="23"/>
      <c r="E9771" s="23"/>
      <c r="F9771" s="23"/>
      <c r="G9771" s="23"/>
      <c r="H9771" s="24"/>
      <c r="I9771" s="24"/>
      <c r="J9771" s="24"/>
    </row>
    <row r="9772" spans="3:10" x14ac:dyDescent="0.25">
      <c r="C9772" s="23"/>
      <c r="D9772" s="23"/>
      <c r="E9772" s="23"/>
      <c r="F9772" s="23"/>
      <c r="G9772" s="23"/>
      <c r="H9772" s="24"/>
      <c r="I9772" s="24"/>
      <c r="J9772" s="24"/>
    </row>
    <row r="9773" spans="3:10" x14ac:dyDescent="0.25">
      <c r="C9773" s="23"/>
      <c r="D9773" s="23"/>
      <c r="E9773" s="23"/>
      <c r="F9773" s="23"/>
      <c r="G9773" s="23"/>
      <c r="H9773" s="24"/>
      <c r="I9773" s="24"/>
      <c r="J9773" s="24"/>
    </row>
    <row r="9774" spans="3:10" x14ac:dyDescent="0.25">
      <c r="C9774" s="23"/>
      <c r="D9774" s="23"/>
      <c r="E9774" s="23"/>
      <c r="F9774" s="23"/>
      <c r="G9774" s="23"/>
      <c r="H9774" s="24"/>
      <c r="I9774" s="24"/>
      <c r="J9774" s="24"/>
    </row>
    <row r="9775" spans="3:10" x14ac:dyDescent="0.25">
      <c r="C9775" s="23"/>
      <c r="D9775" s="23"/>
      <c r="E9775" s="23"/>
      <c r="F9775" s="23"/>
      <c r="G9775" s="23"/>
      <c r="H9775" s="24"/>
      <c r="I9775" s="24"/>
      <c r="J9775" s="24"/>
    </row>
    <row r="9776" spans="3:10" x14ac:dyDescent="0.25">
      <c r="C9776" s="23"/>
      <c r="D9776" s="23"/>
      <c r="E9776" s="23"/>
      <c r="F9776" s="23"/>
      <c r="G9776" s="23"/>
      <c r="H9776" s="24"/>
      <c r="I9776" s="24"/>
      <c r="J9776" s="24"/>
    </row>
    <row r="9777" spans="3:10" x14ac:dyDescent="0.25">
      <c r="C9777" s="23"/>
      <c r="D9777" s="23"/>
      <c r="E9777" s="23"/>
      <c r="F9777" s="23"/>
      <c r="G9777" s="23"/>
      <c r="H9777" s="24"/>
      <c r="I9777" s="24"/>
      <c r="J9777" s="24"/>
    </row>
    <row r="9778" spans="3:10" x14ac:dyDescent="0.25">
      <c r="C9778" s="23"/>
      <c r="D9778" s="23"/>
      <c r="E9778" s="23"/>
      <c r="F9778" s="23"/>
      <c r="G9778" s="23"/>
      <c r="H9778" s="24"/>
      <c r="I9778" s="24"/>
      <c r="J9778" s="24"/>
    </row>
    <row r="9779" spans="3:10" x14ac:dyDescent="0.25">
      <c r="C9779" s="23"/>
      <c r="D9779" s="23"/>
      <c r="E9779" s="23"/>
      <c r="F9779" s="23"/>
      <c r="G9779" s="23"/>
      <c r="H9779" s="24"/>
      <c r="I9779" s="24"/>
      <c r="J9779" s="24"/>
    </row>
    <row r="9780" spans="3:10" x14ac:dyDescent="0.25">
      <c r="C9780" s="23"/>
      <c r="D9780" s="23"/>
      <c r="E9780" s="23"/>
      <c r="F9780" s="23"/>
      <c r="G9780" s="23"/>
      <c r="H9780" s="24"/>
      <c r="I9780" s="24"/>
      <c r="J9780" s="24"/>
    </row>
    <row r="9781" spans="3:10" x14ac:dyDescent="0.25">
      <c r="C9781" s="23"/>
      <c r="D9781" s="23"/>
      <c r="E9781" s="23"/>
      <c r="F9781" s="23"/>
      <c r="G9781" s="23"/>
      <c r="H9781" s="24"/>
      <c r="I9781" s="24"/>
      <c r="J9781" s="24"/>
    </row>
    <row r="9782" spans="3:10" x14ac:dyDescent="0.25">
      <c r="C9782" s="23"/>
      <c r="D9782" s="23"/>
      <c r="E9782" s="23"/>
      <c r="F9782" s="23"/>
      <c r="G9782" s="23"/>
      <c r="H9782" s="24"/>
      <c r="I9782" s="24"/>
      <c r="J9782" s="24"/>
    </row>
    <row r="9783" spans="3:10" x14ac:dyDescent="0.25">
      <c r="C9783" s="23"/>
      <c r="D9783" s="23"/>
      <c r="E9783" s="23"/>
      <c r="F9783" s="23"/>
      <c r="G9783" s="23"/>
      <c r="H9783" s="24"/>
      <c r="I9783" s="24"/>
      <c r="J9783" s="24"/>
    </row>
    <row r="9784" spans="3:10" x14ac:dyDescent="0.25">
      <c r="C9784" s="23"/>
      <c r="D9784" s="23"/>
      <c r="E9784" s="23"/>
      <c r="F9784" s="23"/>
      <c r="G9784" s="23"/>
      <c r="H9784" s="24"/>
      <c r="I9784" s="24"/>
      <c r="J9784" s="24"/>
    </row>
    <row r="9785" spans="3:10" x14ac:dyDescent="0.25">
      <c r="C9785" s="23"/>
      <c r="D9785" s="23"/>
      <c r="E9785" s="23"/>
      <c r="F9785" s="23"/>
      <c r="G9785" s="23"/>
      <c r="H9785" s="24"/>
      <c r="I9785" s="24"/>
      <c r="J9785" s="24"/>
    </row>
    <row r="9786" spans="3:10" x14ac:dyDescent="0.25">
      <c r="C9786" s="23"/>
      <c r="D9786" s="23"/>
      <c r="E9786" s="23"/>
      <c r="F9786" s="23"/>
      <c r="G9786" s="23"/>
      <c r="H9786" s="24"/>
      <c r="I9786" s="24"/>
      <c r="J9786" s="24"/>
    </row>
    <row r="9787" spans="3:10" x14ac:dyDescent="0.25">
      <c r="C9787" s="23"/>
      <c r="D9787" s="23"/>
      <c r="E9787" s="23"/>
      <c r="F9787" s="23"/>
      <c r="G9787" s="23"/>
      <c r="H9787" s="24"/>
      <c r="I9787" s="24"/>
      <c r="J9787" s="24"/>
    </row>
    <row r="9788" spans="3:10" x14ac:dyDescent="0.25">
      <c r="C9788" s="23"/>
      <c r="D9788" s="23"/>
      <c r="E9788" s="23"/>
      <c r="F9788" s="23"/>
      <c r="G9788" s="23"/>
      <c r="H9788" s="24"/>
      <c r="I9788" s="24"/>
      <c r="J9788" s="24"/>
    </row>
    <row r="9789" spans="3:10" x14ac:dyDescent="0.25">
      <c r="C9789" s="23"/>
      <c r="D9789" s="23"/>
      <c r="E9789" s="23"/>
      <c r="F9789" s="23"/>
      <c r="G9789" s="23"/>
      <c r="H9789" s="24"/>
      <c r="I9789" s="24"/>
      <c r="J9789" s="24"/>
    </row>
    <row r="9790" spans="3:10" x14ac:dyDescent="0.25">
      <c r="C9790" s="23"/>
      <c r="D9790" s="23"/>
      <c r="E9790" s="23"/>
      <c r="F9790" s="23"/>
      <c r="G9790" s="23"/>
      <c r="H9790" s="24"/>
      <c r="I9790" s="24"/>
      <c r="J9790" s="24"/>
    </row>
    <row r="9791" spans="3:10" x14ac:dyDescent="0.25">
      <c r="C9791" s="23"/>
      <c r="D9791" s="23"/>
      <c r="E9791" s="23"/>
      <c r="F9791" s="23"/>
      <c r="G9791" s="23"/>
      <c r="H9791" s="24"/>
      <c r="I9791" s="24"/>
      <c r="J9791" s="24"/>
    </row>
    <row r="9792" spans="3:10" x14ac:dyDescent="0.25">
      <c r="C9792" s="23"/>
      <c r="D9792" s="23"/>
      <c r="E9792" s="23"/>
      <c r="F9792" s="23"/>
      <c r="G9792" s="23"/>
      <c r="H9792" s="24"/>
      <c r="I9792" s="24"/>
      <c r="J9792" s="24"/>
    </row>
    <row r="9793" spans="3:10" x14ac:dyDescent="0.25">
      <c r="C9793" s="23"/>
      <c r="D9793" s="23"/>
      <c r="E9793" s="23"/>
      <c r="F9793" s="23"/>
      <c r="G9793" s="23"/>
      <c r="H9793" s="24"/>
      <c r="I9793" s="24"/>
      <c r="J9793" s="24"/>
    </row>
    <row r="9794" spans="3:10" x14ac:dyDescent="0.25">
      <c r="C9794" s="23"/>
      <c r="D9794" s="23"/>
      <c r="E9794" s="23"/>
      <c r="F9794" s="23"/>
      <c r="G9794" s="23"/>
      <c r="H9794" s="24"/>
      <c r="I9794" s="24"/>
      <c r="J9794" s="24"/>
    </row>
    <row r="9795" spans="3:10" x14ac:dyDescent="0.25">
      <c r="C9795" s="23"/>
      <c r="D9795" s="23"/>
      <c r="E9795" s="23"/>
      <c r="F9795" s="23"/>
      <c r="G9795" s="23"/>
      <c r="H9795" s="24"/>
      <c r="I9795" s="24"/>
      <c r="J9795" s="24"/>
    </row>
    <row r="9796" spans="3:10" x14ac:dyDescent="0.25">
      <c r="C9796" s="23"/>
      <c r="D9796" s="23"/>
      <c r="E9796" s="23"/>
      <c r="F9796" s="23"/>
      <c r="G9796" s="23"/>
      <c r="H9796" s="24"/>
      <c r="I9796" s="24"/>
      <c r="J9796" s="24"/>
    </row>
    <row r="9797" spans="3:10" x14ac:dyDescent="0.25">
      <c r="C9797" s="23"/>
      <c r="D9797" s="23"/>
      <c r="E9797" s="23"/>
      <c r="F9797" s="23"/>
      <c r="G9797" s="23"/>
      <c r="H9797" s="24"/>
      <c r="I9797" s="24"/>
      <c r="J9797" s="24"/>
    </row>
    <row r="9798" spans="3:10" x14ac:dyDescent="0.25">
      <c r="C9798" s="23"/>
      <c r="D9798" s="23"/>
      <c r="E9798" s="23"/>
      <c r="F9798" s="23"/>
      <c r="G9798" s="23"/>
      <c r="H9798" s="24"/>
      <c r="I9798" s="24"/>
      <c r="J9798" s="24"/>
    </row>
    <row r="9799" spans="3:10" x14ac:dyDescent="0.25">
      <c r="C9799" s="23"/>
      <c r="D9799" s="23"/>
      <c r="E9799" s="23"/>
      <c r="F9799" s="23"/>
      <c r="G9799" s="23"/>
      <c r="H9799" s="24"/>
      <c r="I9799" s="24"/>
      <c r="J9799" s="24"/>
    </row>
    <row r="9800" spans="3:10" x14ac:dyDescent="0.25">
      <c r="C9800" s="23"/>
      <c r="D9800" s="23"/>
      <c r="E9800" s="23"/>
      <c r="F9800" s="23"/>
      <c r="G9800" s="23"/>
      <c r="H9800" s="24"/>
      <c r="I9800" s="24"/>
      <c r="J9800" s="24"/>
    </row>
    <row r="9801" spans="3:10" x14ac:dyDescent="0.25">
      <c r="C9801" s="23"/>
      <c r="D9801" s="23"/>
      <c r="E9801" s="23"/>
      <c r="F9801" s="23"/>
      <c r="G9801" s="23"/>
      <c r="H9801" s="24"/>
      <c r="I9801" s="24"/>
      <c r="J9801" s="24"/>
    </row>
    <row r="9802" spans="3:10" x14ac:dyDescent="0.25">
      <c r="C9802" s="23"/>
      <c r="D9802" s="23"/>
      <c r="E9802" s="23"/>
      <c r="F9802" s="23"/>
      <c r="G9802" s="23"/>
      <c r="H9802" s="24"/>
      <c r="I9802" s="24"/>
      <c r="J9802" s="24"/>
    </row>
    <row r="9803" spans="3:10" x14ac:dyDescent="0.25">
      <c r="C9803" s="23"/>
      <c r="D9803" s="23"/>
      <c r="E9803" s="23"/>
      <c r="F9803" s="23"/>
      <c r="G9803" s="23"/>
      <c r="H9803" s="24"/>
      <c r="I9803" s="24"/>
      <c r="J9803" s="24"/>
    </row>
    <row r="9804" spans="3:10" x14ac:dyDescent="0.25">
      <c r="C9804" s="23"/>
      <c r="D9804" s="23"/>
      <c r="E9804" s="23"/>
      <c r="F9804" s="23"/>
      <c r="G9804" s="23"/>
      <c r="H9804" s="24"/>
      <c r="I9804" s="24"/>
      <c r="J9804" s="24"/>
    </row>
    <row r="9805" spans="3:10" x14ac:dyDescent="0.25">
      <c r="C9805" s="23"/>
      <c r="D9805" s="23"/>
      <c r="E9805" s="23"/>
      <c r="F9805" s="23"/>
      <c r="G9805" s="23"/>
      <c r="H9805" s="24"/>
      <c r="I9805" s="24"/>
      <c r="J9805" s="24"/>
    </row>
    <row r="9806" spans="3:10" x14ac:dyDescent="0.25">
      <c r="C9806" s="23"/>
      <c r="D9806" s="23"/>
      <c r="E9806" s="23"/>
      <c r="F9806" s="23"/>
      <c r="G9806" s="23"/>
      <c r="H9806" s="24"/>
      <c r="I9806" s="24"/>
      <c r="J9806" s="24"/>
    </row>
    <row r="9807" spans="3:10" x14ac:dyDescent="0.25">
      <c r="C9807" s="23"/>
      <c r="D9807" s="23"/>
      <c r="E9807" s="23"/>
      <c r="F9807" s="23"/>
      <c r="G9807" s="23"/>
      <c r="H9807" s="24"/>
      <c r="I9807" s="24"/>
      <c r="J9807" s="24"/>
    </row>
    <row r="9808" spans="3:10" x14ac:dyDescent="0.25">
      <c r="C9808" s="23"/>
      <c r="D9808" s="23"/>
      <c r="E9808" s="23"/>
      <c r="F9808" s="23"/>
      <c r="G9808" s="23"/>
      <c r="H9808" s="24"/>
      <c r="I9808" s="24"/>
      <c r="J9808" s="24"/>
    </row>
    <row r="9809" spans="3:10" x14ac:dyDescent="0.25">
      <c r="C9809" s="23"/>
      <c r="D9809" s="23"/>
      <c r="E9809" s="23"/>
      <c r="F9809" s="23"/>
      <c r="G9809" s="23"/>
      <c r="H9809" s="24"/>
      <c r="I9809" s="24"/>
      <c r="J9809" s="24"/>
    </row>
    <row r="9810" spans="3:10" x14ac:dyDescent="0.25">
      <c r="C9810" s="23"/>
      <c r="D9810" s="23"/>
      <c r="E9810" s="23"/>
      <c r="F9810" s="23"/>
      <c r="G9810" s="23"/>
      <c r="H9810" s="24"/>
      <c r="I9810" s="24"/>
      <c r="J9810" s="24"/>
    </row>
    <row r="9811" spans="3:10" x14ac:dyDescent="0.25">
      <c r="C9811" s="23"/>
      <c r="D9811" s="23"/>
      <c r="E9811" s="23"/>
      <c r="F9811" s="23"/>
      <c r="G9811" s="23"/>
      <c r="H9811" s="24"/>
      <c r="I9811" s="24"/>
      <c r="J9811" s="24"/>
    </row>
    <row r="9812" spans="3:10" x14ac:dyDescent="0.25">
      <c r="C9812" s="23"/>
      <c r="D9812" s="23"/>
      <c r="E9812" s="23"/>
      <c r="F9812" s="23"/>
      <c r="G9812" s="23"/>
      <c r="H9812" s="24"/>
      <c r="I9812" s="24"/>
      <c r="J9812" s="24"/>
    </row>
    <row r="9813" spans="3:10" x14ac:dyDescent="0.25">
      <c r="C9813" s="23"/>
      <c r="D9813" s="23"/>
      <c r="E9813" s="23"/>
      <c r="F9813" s="23"/>
      <c r="G9813" s="23"/>
      <c r="H9813" s="24"/>
      <c r="I9813" s="24"/>
      <c r="J9813" s="24"/>
    </row>
    <row r="9814" spans="3:10" x14ac:dyDescent="0.25">
      <c r="C9814" s="23"/>
      <c r="D9814" s="23"/>
      <c r="E9814" s="23"/>
      <c r="F9814" s="23"/>
      <c r="G9814" s="23"/>
      <c r="H9814" s="24"/>
      <c r="I9814" s="24"/>
      <c r="J9814" s="24"/>
    </row>
    <row r="9815" spans="3:10" x14ac:dyDescent="0.25">
      <c r="C9815" s="23"/>
      <c r="D9815" s="23"/>
      <c r="E9815" s="23"/>
      <c r="F9815" s="23"/>
      <c r="G9815" s="23"/>
      <c r="H9815" s="24"/>
      <c r="I9815" s="24"/>
      <c r="J9815" s="24"/>
    </row>
    <row r="9816" spans="3:10" x14ac:dyDescent="0.25">
      <c r="C9816" s="23"/>
      <c r="D9816" s="23"/>
      <c r="E9816" s="23"/>
      <c r="F9816" s="23"/>
      <c r="G9816" s="23"/>
      <c r="H9816" s="24"/>
      <c r="I9816" s="24"/>
      <c r="J9816" s="24"/>
    </row>
    <row r="9817" spans="3:10" x14ac:dyDescent="0.25">
      <c r="C9817" s="23"/>
      <c r="D9817" s="23"/>
      <c r="E9817" s="23"/>
      <c r="F9817" s="23"/>
      <c r="G9817" s="23"/>
      <c r="H9817" s="24"/>
      <c r="I9817" s="24"/>
      <c r="J9817" s="24"/>
    </row>
    <row r="9818" spans="3:10" x14ac:dyDescent="0.25">
      <c r="C9818" s="23"/>
      <c r="D9818" s="23"/>
      <c r="E9818" s="23"/>
      <c r="F9818" s="23"/>
      <c r="G9818" s="23"/>
      <c r="H9818" s="24"/>
      <c r="I9818" s="24"/>
      <c r="J9818" s="24"/>
    </row>
    <row r="9819" spans="3:10" x14ac:dyDescent="0.25">
      <c r="C9819" s="23"/>
      <c r="D9819" s="23"/>
      <c r="E9819" s="23"/>
      <c r="F9819" s="23"/>
      <c r="G9819" s="23"/>
      <c r="H9819" s="24"/>
      <c r="I9819" s="24"/>
      <c r="J9819" s="24"/>
    </row>
    <row r="9820" spans="3:10" x14ac:dyDescent="0.25">
      <c r="C9820" s="23"/>
      <c r="D9820" s="23"/>
      <c r="E9820" s="23"/>
      <c r="F9820" s="23"/>
      <c r="G9820" s="23"/>
      <c r="H9820" s="24"/>
      <c r="I9820" s="24"/>
      <c r="J9820" s="24"/>
    </row>
    <row r="9821" spans="3:10" x14ac:dyDescent="0.25">
      <c r="C9821" s="23"/>
      <c r="D9821" s="23"/>
      <c r="E9821" s="23"/>
      <c r="F9821" s="23"/>
      <c r="G9821" s="23"/>
      <c r="H9821" s="24"/>
      <c r="I9821" s="24"/>
      <c r="J9821" s="24"/>
    </row>
    <row r="9822" spans="3:10" x14ac:dyDescent="0.25">
      <c r="C9822" s="23"/>
      <c r="D9822" s="23"/>
      <c r="E9822" s="23"/>
      <c r="F9822" s="23"/>
      <c r="G9822" s="23"/>
      <c r="H9822" s="24"/>
      <c r="I9822" s="24"/>
      <c r="J9822" s="24"/>
    </row>
    <row r="9823" spans="3:10" x14ac:dyDescent="0.25">
      <c r="C9823" s="23"/>
      <c r="D9823" s="23"/>
      <c r="E9823" s="23"/>
      <c r="F9823" s="23"/>
      <c r="G9823" s="23"/>
      <c r="H9823" s="24"/>
      <c r="I9823" s="24"/>
      <c r="J9823" s="24"/>
    </row>
    <row r="9824" spans="3:10" x14ac:dyDescent="0.25">
      <c r="C9824" s="23"/>
      <c r="D9824" s="23"/>
      <c r="E9824" s="23"/>
      <c r="F9824" s="23"/>
      <c r="G9824" s="23"/>
      <c r="H9824" s="24"/>
      <c r="I9824" s="24"/>
      <c r="J9824" s="24"/>
    </row>
    <row r="9825" spans="3:10" x14ac:dyDescent="0.25">
      <c r="C9825" s="23"/>
      <c r="D9825" s="23"/>
      <c r="E9825" s="23"/>
      <c r="F9825" s="23"/>
      <c r="G9825" s="23"/>
      <c r="H9825" s="24"/>
      <c r="I9825" s="24"/>
      <c r="J9825" s="24"/>
    </row>
    <row r="9826" spans="3:10" x14ac:dyDescent="0.25">
      <c r="C9826" s="23"/>
      <c r="D9826" s="23"/>
      <c r="E9826" s="23"/>
      <c r="F9826" s="23"/>
      <c r="G9826" s="23"/>
      <c r="H9826" s="24"/>
      <c r="I9826" s="24"/>
      <c r="J9826" s="24"/>
    </row>
    <row r="9827" spans="3:10" x14ac:dyDescent="0.25">
      <c r="C9827" s="23"/>
      <c r="D9827" s="23"/>
      <c r="E9827" s="23"/>
      <c r="F9827" s="23"/>
      <c r="G9827" s="23"/>
      <c r="H9827" s="24"/>
      <c r="I9827" s="24"/>
      <c r="J9827" s="24"/>
    </row>
    <row r="9828" spans="3:10" x14ac:dyDescent="0.25">
      <c r="C9828" s="23"/>
      <c r="D9828" s="23"/>
      <c r="E9828" s="23"/>
      <c r="F9828" s="23"/>
      <c r="G9828" s="23"/>
      <c r="H9828" s="24"/>
      <c r="I9828" s="24"/>
      <c r="J9828" s="24"/>
    </row>
    <row r="9829" spans="3:10" x14ac:dyDescent="0.25">
      <c r="C9829" s="23"/>
      <c r="D9829" s="23"/>
      <c r="E9829" s="23"/>
      <c r="F9829" s="23"/>
      <c r="G9829" s="23"/>
      <c r="H9829" s="24"/>
      <c r="I9829" s="24"/>
      <c r="J9829" s="24"/>
    </row>
    <row r="9830" spans="3:10" x14ac:dyDescent="0.25">
      <c r="C9830" s="23"/>
      <c r="D9830" s="23"/>
      <c r="E9830" s="23"/>
      <c r="F9830" s="23"/>
      <c r="G9830" s="23"/>
      <c r="H9830" s="24"/>
      <c r="I9830" s="24"/>
      <c r="J9830" s="24"/>
    </row>
    <row r="9831" spans="3:10" x14ac:dyDescent="0.25">
      <c r="C9831" s="23"/>
      <c r="D9831" s="23"/>
      <c r="E9831" s="23"/>
      <c r="F9831" s="23"/>
      <c r="G9831" s="23"/>
      <c r="H9831" s="24"/>
      <c r="I9831" s="24"/>
      <c r="J9831" s="24"/>
    </row>
    <row r="9832" spans="3:10" x14ac:dyDescent="0.25">
      <c r="C9832" s="23"/>
      <c r="D9832" s="23"/>
      <c r="E9832" s="23"/>
      <c r="F9832" s="23"/>
      <c r="G9832" s="23"/>
      <c r="H9832" s="24"/>
      <c r="I9832" s="24"/>
      <c r="J9832" s="24"/>
    </row>
    <row r="9833" spans="3:10" x14ac:dyDescent="0.25">
      <c r="C9833" s="23"/>
      <c r="D9833" s="23"/>
      <c r="E9833" s="23"/>
      <c r="F9833" s="23"/>
      <c r="G9833" s="23"/>
      <c r="H9833" s="24"/>
      <c r="I9833" s="24"/>
      <c r="J9833" s="24"/>
    </row>
    <row r="9834" spans="3:10" x14ac:dyDescent="0.25">
      <c r="C9834" s="23"/>
      <c r="D9834" s="23"/>
      <c r="E9834" s="23"/>
      <c r="F9834" s="23"/>
      <c r="G9834" s="23"/>
      <c r="H9834" s="24"/>
      <c r="I9834" s="24"/>
      <c r="J9834" s="24"/>
    </row>
    <row r="9835" spans="3:10" x14ac:dyDescent="0.25">
      <c r="C9835" s="23"/>
      <c r="D9835" s="23"/>
      <c r="E9835" s="23"/>
      <c r="F9835" s="23"/>
      <c r="G9835" s="23"/>
      <c r="H9835" s="24"/>
      <c r="I9835" s="24"/>
      <c r="J9835" s="24"/>
    </row>
    <row r="9836" spans="3:10" x14ac:dyDescent="0.25">
      <c r="C9836" s="23"/>
      <c r="D9836" s="23"/>
      <c r="E9836" s="23"/>
      <c r="F9836" s="23"/>
      <c r="G9836" s="23"/>
      <c r="H9836" s="24"/>
      <c r="I9836" s="24"/>
      <c r="J9836" s="24"/>
    </row>
    <row r="9837" spans="3:10" x14ac:dyDescent="0.25">
      <c r="C9837" s="23"/>
      <c r="D9837" s="23"/>
      <c r="E9837" s="23"/>
      <c r="F9837" s="23"/>
      <c r="G9837" s="23"/>
      <c r="H9837" s="24"/>
      <c r="I9837" s="24"/>
      <c r="J9837" s="24"/>
    </row>
    <row r="9838" spans="3:10" x14ac:dyDescent="0.25">
      <c r="C9838" s="23"/>
      <c r="D9838" s="23"/>
      <c r="E9838" s="23"/>
      <c r="F9838" s="23"/>
      <c r="G9838" s="23"/>
      <c r="H9838" s="24"/>
      <c r="I9838" s="24"/>
      <c r="J9838" s="24"/>
    </row>
    <row r="9839" spans="3:10" x14ac:dyDescent="0.25">
      <c r="C9839" s="23"/>
      <c r="D9839" s="23"/>
      <c r="E9839" s="23"/>
      <c r="F9839" s="23"/>
      <c r="G9839" s="23"/>
      <c r="H9839" s="24"/>
      <c r="I9839" s="24"/>
      <c r="J9839" s="24"/>
    </row>
    <row r="9840" spans="3:10" x14ac:dyDescent="0.25">
      <c r="C9840" s="23"/>
      <c r="D9840" s="23"/>
      <c r="E9840" s="23"/>
      <c r="F9840" s="23"/>
      <c r="G9840" s="23"/>
      <c r="H9840" s="24"/>
      <c r="I9840" s="24"/>
      <c r="J9840" s="24"/>
    </row>
    <row r="9841" spans="3:10" x14ac:dyDescent="0.25">
      <c r="C9841" s="23"/>
      <c r="D9841" s="23"/>
      <c r="E9841" s="23"/>
      <c r="F9841" s="23"/>
      <c r="G9841" s="23"/>
      <c r="H9841" s="24"/>
      <c r="I9841" s="24"/>
      <c r="J9841" s="24"/>
    </row>
    <row r="9842" spans="3:10" x14ac:dyDescent="0.25">
      <c r="C9842" s="23"/>
      <c r="D9842" s="23"/>
      <c r="E9842" s="23"/>
      <c r="F9842" s="23"/>
      <c r="G9842" s="23"/>
      <c r="H9842" s="24"/>
      <c r="I9842" s="24"/>
      <c r="J9842" s="24"/>
    </row>
    <row r="9843" spans="3:10" x14ac:dyDescent="0.25">
      <c r="C9843" s="23"/>
      <c r="D9843" s="23"/>
      <c r="E9843" s="23"/>
      <c r="F9843" s="23"/>
      <c r="G9843" s="23"/>
      <c r="H9843" s="24"/>
      <c r="I9843" s="24"/>
      <c r="J9843" s="24"/>
    </row>
    <row r="9844" spans="3:10" x14ac:dyDescent="0.25">
      <c r="C9844" s="23"/>
      <c r="D9844" s="23"/>
      <c r="E9844" s="23"/>
      <c r="F9844" s="23"/>
      <c r="G9844" s="23"/>
      <c r="H9844" s="24"/>
      <c r="I9844" s="24"/>
      <c r="J9844" s="24"/>
    </row>
    <row r="9845" spans="3:10" x14ac:dyDescent="0.25">
      <c r="C9845" s="23"/>
      <c r="D9845" s="23"/>
      <c r="E9845" s="23"/>
      <c r="F9845" s="23"/>
      <c r="G9845" s="23"/>
      <c r="H9845" s="24"/>
      <c r="I9845" s="24"/>
      <c r="J9845" s="24"/>
    </row>
    <row r="9846" spans="3:10" x14ac:dyDescent="0.25">
      <c r="C9846" s="23"/>
      <c r="D9846" s="23"/>
      <c r="E9846" s="23"/>
      <c r="F9846" s="23"/>
      <c r="G9846" s="23"/>
      <c r="H9846" s="24"/>
      <c r="I9846" s="24"/>
      <c r="J9846" s="24"/>
    </row>
    <row r="9847" spans="3:10" x14ac:dyDescent="0.25">
      <c r="C9847" s="23"/>
      <c r="D9847" s="23"/>
      <c r="E9847" s="23"/>
      <c r="F9847" s="23"/>
      <c r="G9847" s="23"/>
      <c r="H9847" s="24"/>
      <c r="I9847" s="24"/>
      <c r="J9847" s="24"/>
    </row>
    <row r="9848" spans="3:10" x14ac:dyDescent="0.25">
      <c r="C9848" s="23"/>
      <c r="D9848" s="23"/>
      <c r="E9848" s="23"/>
      <c r="F9848" s="23"/>
      <c r="G9848" s="23"/>
      <c r="H9848" s="24"/>
      <c r="I9848" s="24"/>
      <c r="J9848" s="24"/>
    </row>
    <row r="9849" spans="3:10" x14ac:dyDescent="0.25">
      <c r="C9849" s="23"/>
      <c r="D9849" s="23"/>
      <c r="E9849" s="23"/>
      <c r="F9849" s="23"/>
      <c r="G9849" s="23"/>
      <c r="H9849" s="24"/>
      <c r="I9849" s="24"/>
      <c r="J9849" s="24"/>
    </row>
    <row r="9850" spans="3:10" x14ac:dyDescent="0.25">
      <c r="C9850" s="23"/>
      <c r="D9850" s="23"/>
      <c r="E9850" s="23"/>
      <c r="F9850" s="23"/>
      <c r="G9850" s="23"/>
      <c r="H9850" s="24"/>
      <c r="I9850" s="24"/>
      <c r="J9850" s="24"/>
    </row>
    <row r="9851" spans="3:10" x14ac:dyDescent="0.25">
      <c r="C9851" s="23"/>
      <c r="D9851" s="23"/>
      <c r="E9851" s="23"/>
      <c r="F9851" s="23"/>
      <c r="G9851" s="23"/>
      <c r="H9851" s="24"/>
      <c r="I9851" s="24"/>
      <c r="J9851" s="24"/>
    </row>
    <row r="9852" spans="3:10" x14ac:dyDescent="0.25">
      <c r="C9852" s="23"/>
      <c r="D9852" s="23"/>
      <c r="E9852" s="23"/>
      <c r="F9852" s="23"/>
      <c r="G9852" s="23"/>
      <c r="H9852" s="24"/>
      <c r="I9852" s="24"/>
      <c r="J9852" s="24"/>
    </row>
    <row r="9853" spans="3:10" x14ac:dyDescent="0.25">
      <c r="C9853" s="23"/>
      <c r="D9853" s="23"/>
      <c r="E9853" s="23"/>
      <c r="F9853" s="23"/>
      <c r="G9853" s="23"/>
      <c r="H9853" s="24"/>
      <c r="I9853" s="24"/>
      <c r="J9853" s="24"/>
    </row>
    <row r="9854" spans="3:10" x14ac:dyDescent="0.25">
      <c r="C9854" s="23"/>
      <c r="D9854" s="23"/>
      <c r="E9854" s="23"/>
      <c r="F9854" s="23"/>
      <c r="G9854" s="23"/>
      <c r="H9854" s="24"/>
      <c r="I9854" s="24"/>
      <c r="J9854" s="24"/>
    </row>
    <row r="9855" spans="3:10" x14ac:dyDescent="0.25">
      <c r="C9855" s="23"/>
      <c r="D9855" s="23"/>
      <c r="E9855" s="23"/>
      <c r="F9855" s="23"/>
      <c r="G9855" s="23"/>
      <c r="H9855" s="24"/>
      <c r="I9855" s="24"/>
      <c r="J9855" s="24"/>
    </row>
    <row r="9856" spans="3:10" x14ac:dyDescent="0.25">
      <c r="C9856" s="23"/>
      <c r="D9856" s="23"/>
      <c r="E9856" s="23"/>
      <c r="F9856" s="23"/>
      <c r="G9856" s="23"/>
      <c r="H9856" s="24"/>
      <c r="I9856" s="24"/>
      <c r="J9856" s="24"/>
    </row>
    <row r="9857" spans="3:10" x14ac:dyDescent="0.25">
      <c r="C9857" s="23"/>
      <c r="D9857" s="23"/>
      <c r="E9857" s="23"/>
      <c r="F9857" s="23"/>
      <c r="G9857" s="23"/>
      <c r="H9857" s="24"/>
      <c r="I9857" s="24"/>
      <c r="J9857" s="24"/>
    </row>
    <row r="9858" spans="3:10" x14ac:dyDescent="0.25">
      <c r="C9858" s="23"/>
      <c r="D9858" s="23"/>
      <c r="E9858" s="23"/>
      <c r="F9858" s="23"/>
      <c r="G9858" s="23"/>
      <c r="H9858" s="24"/>
      <c r="I9858" s="24"/>
      <c r="J9858" s="24"/>
    </row>
    <row r="9859" spans="3:10" x14ac:dyDescent="0.25">
      <c r="C9859" s="23"/>
      <c r="D9859" s="23"/>
      <c r="E9859" s="23"/>
      <c r="F9859" s="23"/>
      <c r="G9859" s="23"/>
      <c r="H9859" s="24"/>
      <c r="I9859" s="24"/>
      <c r="J9859" s="24"/>
    </row>
    <row r="9860" spans="3:10" x14ac:dyDescent="0.25">
      <c r="C9860" s="23"/>
      <c r="D9860" s="23"/>
      <c r="E9860" s="23"/>
      <c r="F9860" s="23"/>
      <c r="G9860" s="23"/>
      <c r="H9860" s="24"/>
      <c r="I9860" s="24"/>
      <c r="J9860" s="24"/>
    </row>
    <row r="9861" spans="3:10" x14ac:dyDescent="0.25">
      <c r="C9861" s="23"/>
      <c r="D9861" s="23"/>
      <c r="E9861" s="23"/>
      <c r="F9861" s="23"/>
      <c r="G9861" s="23"/>
      <c r="H9861" s="24"/>
      <c r="I9861" s="24"/>
      <c r="J9861" s="24"/>
    </row>
    <row r="9862" spans="3:10" x14ac:dyDescent="0.25">
      <c r="C9862" s="23"/>
      <c r="D9862" s="23"/>
      <c r="E9862" s="23"/>
      <c r="F9862" s="23"/>
      <c r="G9862" s="23"/>
      <c r="H9862" s="24"/>
      <c r="I9862" s="24"/>
      <c r="J9862" s="24"/>
    </row>
    <row r="9863" spans="3:10" x14ac:dyDescent="0.25">
      <c r="C9863" s="23"/>
      <c r="D9863" s="23"/>
      <c r="E9863" s="23"/>
      <c r="F9863" s="23"/>
      <c r="G9863" s="23"/>
      <c r="H9863" s="24"/>
      <c r="I9863" s="24"/>
      <c r="J9863" s="24"/>
    </row>
    <row r="9864" spans="3:10" x14ac:dyDescent="0.25">
      <c r="C9864" s="23"/>
      <c r="D9864" s="23"/>
      <c r="E9864" s="23"/>
      <c r="F9864" s="23"/>
      <c r="G9864" s="23"/>
      <c r="H9864" s="24"/>
      <c r="I9864" s="24"/>
      <c r="J9864" s="24"/>
    </row>
    <row r="9865" spans="3:10" x14ac:dyDescent="0.25">
      <c r="C9865" s="23"/>
      <c r="D9865" s="23"/>
      <c r="E9865" s="23"/>
      <c r="F9865" s="23"/>
      <c r="G9865" s="23"/>
      <c r="H9865" s="24"/>
      <c r="I9865" s="24"/>
      <c r="J9865" s="24"/>
    </row>
    <row r="9866" spans="3:10" x14ac:dyDescent="0.25">
      <c r="C9866" s="23"/>
      <c r="D9866" s="23"/>
      <c r="E9866" s="23"/>
      <c r="F9866" s="23"/>
      <c r="G9866" s="23"/>
      <c r="H9866" s="24"/>
      <c r="I9866" s="24"/>
      <c r="J9866" s="24"/>
    </row>
    <row r="9867" spans="3:10" x14ac:dyDescent="0.25">
      <c r="C9867" s="23"/>
      <c r="D9867" s="23"/>
      <c r="E9867" s="23"/>
      <c r="F9867" s="23"/>
      <c r="G9867" s="23"/>
      <c r="H9867" s="24"/>
      <c r="I9867" s="24"/>
      <c r="J9867" s="24"/>
    </row>
    <row r="9868" spans="3:10" x14ac:dyDescent="0.25">
      <c r="C9868" s="23"/>
      <c r="D9868" s="23"/>
      <c r="E9868" s="23"/>
      <c r="F9868" s="23"/>
      <c r="G9868" s="23"/>
      <c r="H9868" s="24"/>
      <c r="I9868" s="24"/>
      <c r="J9868" s="24"/>
    </row>
    <row r="9869" spans="3:10" x14ac:dyDescent="0.25">
      <c r="C9869" s="23"/>
      <c r="D9869" s="23"/>
      <c r="E9869" s="23"/>
      <c r="F9869" s="23"/>
      <c r="G9869" s="23"/>
      <c r="H9869" s="24"/>
      <c r="I9869" s="24"/>
      <c r="J9869" s="24"/>
    </row>
    <row r="9870" spans="3:10" x14ac:dyDescent="0.25">
      <c r="C9870" s="23"/>
      <c r="D9870" s="23"/>
      <c r="E9870" s="23"/>
      <c r="F9870" s="23"/>
      <c r="G9870" s="23"/>
      <c r="H9870" s="24"/>
      <c r="I9870" s="24"/>
      <c r="J9870" s="24"/>
    </row>
    <row r="9871" spans="3:10" x14ac:dyDescent="0.25">
      <c r="C9871" s="23"/>
      <c r="D9871" s="23"/>
      <c r="E9871" s="23"/>
      <c r="F9871" s="23"/>
      <c r="G9871" s="23"/>
      <c r="H9871" s="24"/>
      <c r="I9871" s="24"/>
      <c r="J9871" s="24"/>
    </row>
    <row r="9872" spans="3:10" x14ac:dyDescent="0.25">
      <c r="C9872" s="23"/>
      <c r="D9872" s="23"/>
      <c r="E9872" s="23"/>
      <c r="F9872" s="23"/>
      <c r="G9872" s="23"/>
      <c r="H9872" s="24"/>
      <c r="I9872" s="24"/>
      <c r="J9872" s="24"/>
    </row>
    <row r="9873" spans="3:10" x14ac:dyDescent="0.25">
      <c r="C9873" s="23"/>
      <c r="D9873" s="23"/>
      <c r="E9873" s="23"/>
      <c r="F9873" s="23"/>
      <c r="G9873" s="23"/>
      <c r="H9873" s="24"/>
      <c r="I9873" s="24"/>
      <c r="J9873" s="24"/>
    </row>
    <row r="9874" spans="3:10" x14ac:dyDescent="0.25">
      <c r="C9874" s="23"/>
      <c r="D9874" s="23"/>
      <c r="E9874" s="23"/>
      <c r="F9874" s="23"/>
      <c r="G9874" s="23"/>
      <c r="H9874" s="24"/>
      <c r="I9874" s="24"/>
      <c r="J9874" s="24"/>
    </row>
    <row r="9875" spans="3:10" x14ac:dyDescent="0.25">
      <c r="C9875" s="23"/>
      <c r="D9875" s="23"/>
      <c r="E9875" s="23"/>
      <c r="F9875" s="23"/>
      <c r="G9875" s="23"/>
      <c r="H9875" s="24"/>
      <c r="I9875" s="24"/>
      <c r="J9875" s="24"/>
    </row>
    <row r="9876" spans="3:10" x14ac:dyDescent="0.25">
      <c r="C9876" s="23"/>
      <c r="D9876" s="23"/>
      <c r="E9876" s="23"/>
      <c r="F9876" s="23"/>
      <c r="G9876" s="23"/>
      <c r="H9876" s="24"/>
      <c r="I9876" s="24"/>
      <c r="J9876" s="24"/>
    </row>
    <row r="9877" spans="3:10" x14ac:dyDescent="0.25">
      <c r="C9877" s="23"/>
      <c r="D9877" s="23"/>
      <c r="E9877" s="23"/>
      <c r="F9877" s="23"/>
      <c r="G9877" s="23"/>
      <c r="H9877" s="24"/>
      <c r="I9877" s="24"/>
      <c r="J9877" s="24"/>
    </row>
    <row r="9878" spans="3:10" x14ac:dyDescent="0.25">
      <c r="C9878" s="23"/>
      <c r="D9878" s="23"/>
      <c r="E9878" s="23"/>
      <c r="F9878" s="23"/>
      <c r="G9878" s="23"/>
      <c r="H9878" s="24"/>
      <c r="I9878" s="24"/>
      <c r="J9878" s="24"/>
    </row>
    <row r="9879" spans="3:10" x14ac:dyDescent="0.25">
      <c r="C9879" s="23"/>
      <c r="D9879" s="23"/>
      <c r="E9879" s="23"/>
      <c r="F9879" s="23"/>
      <c r="G9879" s="23"/>
      <c r="H9879" s="24"/>
      <c r="I9879" s="24"/>
      <c r="J9879" s="24"/>
    </row>
    <row r="9880" spans="3:10" x14ac:dyDescent="0.25">
      <c r="C9880" s="23"/>
      <c r="D9880" s="23"/>
      <c r="E9880" s="23"/>
      <c r="F9880" s="23"/>
      <c r="G9880" s="23"/>
      <c r="H9880" s="24"/>
      <c r="I9880" s="24"/>
      <c r="J9880" s="24"/>
    </row>
    <row r="9881" spans="3:10" x14ac:dyDescent="0.25">
      <c r="C9881" s="23"/>
      <c r="D9881" s="23"/>
      <c r="E9881" s="23"/>
      <c r="F9881" s="23"/>
      <c r="G9881" s="23"/>
      <c r="H9881" s="24"/>
      <c r="I9881" s="24"/>
      <c r="J9881" s="24"/>
    </row>
    <row r="9882" spans="3:10" x14ac:dyDescent="0.25">
      <c r="C9882" s="23"/>
      <c r="D9882" s="23"/>
      <c r="E9882" s="23"/>
      <c r="F9882" s="23"/>
      <c r="G9882" s="23"/>
      <c r="H9882" s="24"/>
      <c r="I9882" s="24"/>
      <c r="J9882" s="24"/>
    </row>
    <row r="9883" spans="3:10" x14ac:dyDescent="0.25">
      <c r="C9883" s="23"/>
      <c r="D9883" s="23"/>
      <c r="E9883" s="23"/>
      <c r="F9883" s="23"/>
      <c r="G9883" s="23"/>
      <c r="H9883" s="24"/>
      <c r="I9883" s="24"/>
      <c r="J9883" s="24"/>
    </row>
    <row r="9884" spans="3:10" x14ac:dyDescent="0.25">
      <c r="C9884" s="23"/>
      <c r="D9884" s="23"/>
      <c r="E9884" s="23"/>
      <c r="F9884" s="23"/>
      <c r="G9884" s="23"/>
      <c r="H9884" s="24"/>
      <c r="I9884" s="24"/>
      <c r="J9884" s="24"/>
    </row>
    <row r="9885" spans="3:10" x14ac:dyDescent="0.25">
      <c r="C9885" s="23"/>
      <c r="D9885" s="23"/>
      <c r="E9885" s="23"/>
      <c r="F9885" s="23"/>
      <c r="G9885" s="23"/>
      <c r="H9885" s="24"/>
      <c r="I9885" s="24"/>
      <c r="J9885" s="24"/>
    </row>
    <row r="9886" spans="3:10" x14ac:dyDescent="0.25">
      <c r="C9886" s="23"/>
      <c r="D9886" s="23"/>
      <c r="E9886" s="23"/>
      <c r="F9886" s="23"/>
      <c r="G9886" s="23"/>
      <c r="H9886" s="24"/>
      <c r="I9886" s="24"/>
      <c r="J9886" s="24"/>
    </row>
    <row r="9887" spans="3:10" x14ac:dyDescent="0.25">
      <c r="C9887" s="23"/>
      <c r="D9887" s="23"/>
      <c r="E9887" s="23"/>
      <c r="F9887" s="23"/>
      <c r="G9887" s="23"/>
      <c r="H9887" s="24"/>
      <c r="I9887" s="24"/>
      <c r="J9887" s="24"/>
    </row>
    <row r="9888" spans="3:10" x14ac:dyDescent="0.25">
      <c r="C9888" s="23"/>
      <c r="D9888" s="23"/>
      <c r="E9888" s="23"/>
      <c r="F9888" s="23"/>
      <c r="G9888" s="23"/>
      <c r="H9888" s="24"/>
      <c r="I9888" s="24"/>
      <c r="J9888" s="24"/>
    </row>
    <row r="9889" spans="3:10" x14ac:dyDescent="0.25">
      <c r="C9889" s="23"/>
      <c r="D9889" s="23"/>
      <c r="E9889" s="23"/>
      <c r="F9889" s="23"/>
      <c r="G9889" s="23"/>
      <c r="H9889" s="24"/>
      <c r="I9889" s="24"/>
      <c r="J9889" s="24"/>
    </row>
    <row r="9890" spans="3:10" x14ac:dyDescent="0.25">
      <c r="C9890" s="23"/>
      <c r="D9890" s="23"/>
      <c r="E9890" s="23"/>
      <c r="F9890" s="23"/>
      <c r="G9890" s="23"/>
      <c r="H9890" s="24"/>
      <c r="I9890" s="24"/>
      <c r="J9890" s="24"/>
    </row>
    <row r="9891" spans="3:10" x14ac:dyDescent="0.25">
      <c r="C9891" s="23"/>
      <c r="D9891" s="23"/>
      <c r="E9891" s="23"/>
      <c r="F9891" s="23"/>
      <c r="G9891" s="23"/>
      <c r="H9891" s="24"/>
      <c r="I9891" s="24"/>
      <c r="J9891" s="24"/>
    </row>
    <row r="9892" spans="3:10" x14ac:dyDescent="0.25">
      <c r="C9892" s="23"/>
      <c r="D9892" s="23"/>
      <c r="E9892" s="23"/>
      <c r="F9892" s="23"/>
      <c r="G9892" s="23"/>
      <c r="H9892" s="24"/>
      <c r="I9892" s="24"/>
      <c r="J9892" s="24"/>
    </row>
    <row r="9893" spans="3:10" x14ac:dyDescent="0.25">
      <c r="C9893" s="23"/>
      <c r="D9893" s="23"/>
      <c r="E9893" s="23"/>
      <c r="F9893" s="23"/>
      <c r="G9893" s="23"/>
      <c r="H9893" s="24"/>
      <c r="I9893" s="24"/>
      <c r="J9893" s="24"/>
    </row>
    <row r="9894" spans="3:10" x14ac:dyDescent="0.25">
      <c r="C9894" s="23"/>
      <c r="D9894" s="23"/>
      <c r="E9894" s="23"/>
      <c r="F9894" s="23"/>
      <c r="G9894" s="23"/>
      <c r="H9894" s="24"/>
      <c r="I9894" s="24"/>
      <c r="J9894" s="24"/>
    </row>
    <row r="9895" spans="3:10" x14ac:dyDescent="0.25">
      <c r="C9895" s="23"/>
      <c r="D9895" s="23"/>
      <c r="E9895" s="23"/>
      <c r="F9895" s="23"/>
      <c r="G9895" s="23"/>
      <c r="H9895" s="24"/>
      <c r="I9895" s="24"/>
      <c r="J9895" s="24"/>
    </row>
    <row r="9896" spans="3:10" x14ac:dyDescent="0.25">
      <c r="C9896" s="23"/>
      <c r="D9896" s="23"/>
      <c r="E9896" s="23"/>
      <c r="F9896" s="23"/>
      <c r="G9896" s="23"/>
      <c r="H9896" s="24"/>
      <c r="I9896" s="24"/>
      <c r="J9896" s="24"/>
    </row>
    <row r="9897" spans="3:10" x14ac:dyDescent="0.25">
      <c r="C9897" s="23"/>
      <c r="D9897" s="23"/>
      <c r="E9897" s="23"/>
      <c r="F9897" s="23"/>
      <c r="G9897" s="23"/>
      <c r="H9897" s="24"/>
      <c r="I9897" s="24"/>
      <c r="J9897" s="24"/>
    </row>
    <row r="9898" spans="3:10" x14ac:dyDescent="0.25">
      <c r="C9898" s="23"/>
      <c r="D9898" s="23"/>
      <c r="E9898" s="23"/>
      <c r="F9898" s="23"/>
      <c r="G9898" s="23"/>
      <c r="H9898" s="24"/>
      <c r="I9898" s="24"/>
      <c r="J9898" s="24"/>
    </row>
    <row r="9899" spans="3:10" x14ac:dyDescent="0.25">
      <c r="C9899" s="23"/>
      <c r="D9899" s="23"/>
      <c r="E9899" s="23"/>
      <c r="F9899" s="23"/>
      <c r="G9899" s="23"/>
      <c r="H9899" s="24"/>
      <c r="I9899" s="24"/>
      <c r="J9899" s="24"/>
    </row>
    <row r="9900" spans="3:10" x14ac:dyDescent="0.25">
      <c r="C9900" s="23"/>
      <c r="D9900" s="23"/>
      <c r="E9900" s="23"/>
      <c r="F9900" s="23"/>
      <c r="G9900" s="23"/>
      <c r="H9900" s="24"/>
      <c r="I9900" s="24"/>
      <c r="J9900" s="24"/>
    </row>
    <row r="9901" spans="3:10" x14ac:dyDescent="0.25">
      <c r="C9901" s="23"/>
      <c r="D9901" s="23"/>
      <c r="E9901" s="23"/>
      <c r="F9901" s="23"/>
      <c r="G9901" s="23"/>
      <c r="H9901" s="24"/>
      <c r="I9901" s="24"/>
      <c r="J9901" s="24"/>
    </row>
    <row r="9902" spans="3:10" x14ac:dyDescent="0.25">
      <c r="C9902" s="23"/>
      <c r="D9902" s="23"/>
      <c r="E9902" s="23"/>
      <c r="F9902" s="23"/>
      <c r="G9902" s="23"/>
      <c r="H9902" s="24"/>
      <c r="I9902" s="24"/>
      <c r="J9902" s="24"/>
    </row>
    <row r="9903" spans="3:10" x14ac:dyDescent="0.25">
      <c r="C9903" s="23"/>
      <c r="D9903" s="23"/>
      <c r="E9903" s="23"/>
      <c r="F9903" s="23"/>
      <c r="G9903" s="23"/>
      <c r="H9903" s="24"/>
      <c r="I9903" s="24"/>
      <c r="J9903" s="24"/>
    </row>
    <row r="9904" spans="3:10" x14ac:dyDescent="0.25">
      <c r="C9904" s="23"/>
      <c r="D9904" s="23"/>
      <c r="E9904" s="23"/>
      <c r="F9904" s="23"/>
      <c r="G9904" s="23"/>
      <c r="H9904" s="24"/>
      <c r="I9904" s="24"/>
      <c r="J9904" s="24"/>
    </row>
    <row r="9905" spans="3:10" x14ac:dyDescent="0.25">
      <c r="C9905" s="23"/>
      <c r="D9905" s="23"/>
      <c r="E9905" s="23"/>
      <c r="F9905" s="23"/>
      <c r="G9905" s="23"/>
      <c r="H9905" s="24"/>
      <c r="I9905" s="24"/>
      <c r="J9905" s="24"/>
    </row>
    <row r="9906" spans="3:10" x14ac:dyDescent="0.25">
      <c r="C9906" s="23"/>
      <c r="D9906" s="23"/>
      <c r="E9906" s="23"/>
      <c r="F9906" s="23"/>
      <c r="G9906" s="23"/>
      <c r="H9906" s="24"/>
      <c r="I9906" s="24"/>
      <c r="J9906" s="24"/>
    </row>
    <row r="9907" spans="3:10" x14ac:dyDescent="0.25">
      <c r="C9907" s="23"/>
      <c r="D9907" s="23"/>
      <c r="E9907" s="23"/>
      <c r="F9907" s="23"/>
      <c r="G9907" s="23"/>
      <c r="H9907" s="24"/>
      <c r="I9907" s="24"/>
      <c r="J9907" s="24"/>
    </row>
    <row r="9908" spans="3:10" x14ac:dyDescent="0.25">
      <c r="C9908" s="23"/>
      <c r="D9908" s="23"/>
      <c r="E9908" s="23"/>
      <c r="F9908" s="23"/>
      <c r="G9908" s="23"/>
      <c r="H9908" s="24"/>
      <c r="I9908" s="24"/>
      <c r="J9908" s="24"/>
    </row>
    <row r="9909" spans="3:10" x14ac:dyDescent="0.25">
      <c r="C9909" s="23"/>
      <c r="D9909" s="23"/>
      <c r="E9909" s="23"/>
      <c r="F9909" s="23"/>
      <c r="G9909" s="23"/>
      <c r="H9909" s="24"/>
      <c r="I9909" s="24"/>
      <c r="J9909" s="24"/>
    </row>
    <row r="9910" spans="3:10" x14ac:dyDescent="0.25">
      <c r="C9910" s="23"/>
      <c r="D9910" s="23"/>
      <c r="E9910" s="23"/>
      <c r="F9910" s="23"/>
      <c r="G9910" s="23"/>
      <c r="H9910" s="24"/>
      <c r="I9910" s="24"/>
      <c r="J9910" s="24"/>
    </row>
    <row r="9911" spans="3:10" x14ac:dyDescent="0.25">
      <c r="C9911" s="23"/>
      <c r="D9911" s="23"/>
      <c r="E9911" s="23"/>
      <c r="F9911" s="23"/>
      <c r="G9911" s="23"/>
      <c r="H9911" s="24"/>
      <c r="I9911" s="24"/>
      <c r="J9911" s="24"/>
    </row>
    <row r="9912" spans="3:10" x14ac:dyDescent="0.25">
      <c r="C9912" s="23"/>
      <c r="D9912" s="23"/>
      <c r="E9912" s="23"/>
      <c r="F9912" s="23"/>
      <c r="G9912" s="23"/>
      <c r="H9912" s="24"/>
      <c r="I9912" s="24"/>
      <c r="J9912" s="24"/>
    </row>
    <row r="9913" spans="3:10" x14ac:dyDescent="0.25">
      <c r="C9913" s="23"/>
      <c r="D9913" s="23"/>
      <c r="E9913" s="23"/>
      <c r="F9913" s="23"/>
      <c r="G9913" s="23"/>
      <c r="H9913" s="24"/>
      <c r="I9913" s="24"/>
      <c r="J9913" s="24"/>
    </row>
    <row r="9914" spans="3:10" x14ac:dyDescent="0.25">
      <c r="C9914" s="23"/>
      <c r="D9914" s="23"/>
      <c r="E9914" s="23"/>
      <c r="F9914" s="23"/>
      <c r="G9914" s="23"/>
      <c r="H9914" s="24"/>
      <c r="I9914" s="24"/>
      <c r="J9914" s="24"/>
    </row>
    <row r="9915" spans="3:10" x14ac:dyDescent="0.25">
      <c r="C9915" s="23"/>
      <c r="D9915" s="23"/>
      <c r="E9915" s="23"/>
      <c r="F9915" s="23"/>
      <c r="G9915" s="23"/>
      <c r="H9915" s="24"/>
      <c r="I9915" s="24"/>
      <c r="J9915" s="24"/>
    </row>
    <row r="9916" spans="3:10" x14ac:dyDescent="0.25">
      <c r="C9916" s="23"/>
      <c r="D9916" s="23"/>
      <c r="E9916" s="23"/>
      <c r="F9916" s="23"/>
      <c r="G9916" s="23"/>
      <c r="H9916" s="24"/>
      <c r="I9916" s="24"/>
      <c r="J9916" s="24"/>
    </row>
    <row r="9917" spans="3:10" x14ac:dyDescent="0.25">
      <c r="C9917" s="23"/>
      <c r="D9917" s="23"/>
      <c r="E9917" s="23"/>
      <c r="F9917" s="23"/>
      <c r="G9917" s="23"/>
      <c r="H9917" s="24"/>
      <c r="I9917" s="24"/>
      <c r="J9917" s="24"/>
    </row>
    <row r="9918" spans="3:10" x14ac:dyDescent="0.25">
      <c r="C9918" s="23"/>
      <c r="D9918" s="23"/>
      <c r="E9918" s="23"/>
      <c r="F9918" s="23"/>
      <c r="G9918" s="23"/>
      <c r="H9918" s="24"/>
      <c r="I9918" s="24"/>
      <c r="J9918" s="24"/>
    </row>
    <row r="9919" spans="3:10" x14ac:dyDescent="0.25">
      <c r="C9919" s="23"/>
      <c r="D9919" s="23"/>
      <c r="E9919" s="23"/>
      <c r="F9919" s="23"/>
      <c r="G9919" s="23"/>
      <c r="H9919" s="24"/>
      <c r="I9919" s="24"/>
      <c r="J9919" s="24"/>
    </row>
    <row r="9920" spans="3:10" x14ac:dyDescent="0.25">
      <c r="C9920" s="23"/>
      <c r="D9920" s="23"/>
      <c r="E9920" s="23"/>
      <c r="F9920" s="23"/>
      <c r="G9920" s="23"/>
      <c r="H9920" s="24"/>
      <c r="I9920" s="24"/>
      <c r="J9920" s="24"/>
    </row>
    <row r="9921" spans="3:10" x14ac:dyDescent="0.25">
      <c r="C9921" s="23"/>
      <c r="D9921" s="23"/>
      <c r="E9921" s="23"/>
      <c r="F9921" s="23"/>
      <c r="G9921" s="23"/>
      <c r="H9921" s="24"/>
      <c r="I9921" s="24"/>
      <c r="J9921" s="24"/>
    </row>
    <row r="9922" spans="3:10" x14ac:dyDescent="0.25">
      <c r="C9922" s="23"/>
      <c r="D9922" s="23"/>
      <c r="E9922" s="23"/>
      <c r="F9922" s="23"/>
      <c r="G9922" s="23"/>
      <c r="H9922" s="24"/>
      <c r="I9922" s="24"/>
      <c r="J9922" s="24"/>
    </row>
    <row r="9923" spans="3:10" x14ac:dyDescent="0.25">
      <c r="C9923" s="23"/>
      <c r="D9923" s="23"/>
      <c r="E9923" s="23"/>
      <c r="F9923" s="23"/>
      <c r="G9923" s="23"/>
      <c r="H9923" s="24"/>
      <c r="I9923" s="24"/>
      <c r="J9923" s="24"/>
    </row>
    <row r="9924" spans="3:10" x14ac:dyDescent="0.25">
      <c r="C9924" s="23"/>
      <c r="D9924" s="23"/>
      <c r="E9924" s="23"/>
      <c r="F9924" s="23"/>
      <c r="G9924" s="23"/>
      <c r="H9924" s="24"/>
      <c r="I9924" s="24"/>
      <c r="J9924" s="24"/>
    </row>
    <row r="9925" spans="3:10" x14ac:dyDescent="0.25">
      <c r="C9925" s="23"/>
      <c r="D9925" s="23"/>
      <c r="E9925" s="23"/>
      <c r="F9925" s="23"/>
      <c r="G9925" s="23"/>
      <c r="H9925" s="24"/>
      <c r="I9925" s="24"/>
      <c r="J9925" s="24"/>
    </row>
    <row r="9926" spans="3:10" x14ac:dyDescent="0.25">
      <c r="C9926" s="23"/>
      <c r="D9926" s="23"/>
      <c r="E9926" s="23"/>
      <c r="F9926" s="23"/>
      <c r="G9926" s="23"/>
      <c r="H9926" s="24"/>
      <c r="I9926" s="24"/>
      <c r="J9926" s="24"/>
    </row>
    <row r="9927" spans="3:10" x14ac:dyDescent="0.25">
      <c r="C9927" s="23"/>
      <c r="D9927" s="23"/>
      <c r="E9927" s="23"/>
      <c r="F9927" s="23"/>
      <c r="G9927" s="23"/>
      <c r="H9927" s="24"/>
      <c r="I9927" s="24"/>
      <c r="J9927" s="24"/>
    </row>
    <row r="9928" spans="3:10" x14ac:dyDescent="0.25">
      <c r="C9928" s="23"/>
      <c r="D9928" s="23"/>
      <c r="E9928" s="23"/>
      <c r="F9928" s="23"/>
      <c r="G9928" s="23"/>
      <c r="H9928" s="24"/>
      <c r="I9928" s="24"/>
      <c r="J9928" s="24"/>
    </row>
    <row r="9929" spans="3:10" x14ac:dyDescent="0.25">
      <c r="C9929" s="23"/>
      <c r="D9929" s="23"/>
      <c r="E9929" s="23"/>
      <c r="F9929" s="23"/>
      <c r="G9929" s="23"/>
      <c r="H9929" s="24"/>
      <c r="I9929" s="24"/>
      <c r="J9929" s="24"/>
    </row>
    <row r="9930" spans="3:10" x14ac:dyDescent="0.25">
      <c r="C9930" s="23"/>
      <c r="D9930" s="23"/>
      <c r="E9930" s="23"/>
      <c r="F9930" s="23"/>
      <c r="G9930" s="23"/>
      <c r="H9930" s="24"/>
      <c r="I9930" s="24"/>
      <c r="J9930" s="24"/>
    </row>
    <row r="9931" spans="3:10" x14ac:dyDescent="0.25">
      <c r="C9931" s="23"/>
      <c r="D9931" s="23"/>
      <c r="E9931" s="23"/>
      <c r="F9931" s="23"/>
      <c r="G9931" s="23"/>
      <c r="H9931" s="24"/>
      <c r="I9931" s="24"/>
      <c r="J9931" s="24"/>
    </row>
    <row r="9932" spans="3:10" x14ac:dyDescent="0.25">
      <c r="C9932" s="23"/>
      <c r="D9932" s="23"/>
      <c r="E9932" s="23"/>
      <c r="F9932" s="23"/>
      <c r="G9932" s="23"/>
      <c r="H9932" s="24"/>
      <c r="I9932" s="24"/>
      <c r="J9932" s="24"/>
    </row>
    <row r="9933" spans="3:10" x14ac:dyDescent="0.25">
      <c r="C9933" s="23"/>
      <c r="D9933" s="23"/>
      <c r="E9933" s="23"/>
      <c r="F9933" s="23"/>
      <c r="G9933" s="23"/>
      <c r="H9933" s="24"/>
      <c r="I9933" s="24"/>
      <c r="J9933" s="24"/>
    </row>
    <row r="9934" spans="3:10" x14ac:dyDescent="0.25">
      <c r="C9934" s="23"/>
      <c r="D9934" s="23"/>
      <c r="E9934" s="23"/>
      <c r="F9934" s="23"/>
      <c r="G9934" s="23"/>
      <c r="H9934" s="24"/>
      <c r="I9934" s="24"/>
      <c r="J9934" s="24"/>
    </row>
    <row r="9935" spans="3:10" x14ac:dyDescent="0.25">
      <c r="C9935" s="23"/>
      <c r="D9935" s="23"/>
      <c r="E9935" s="23"/>
      <c r="F9935" s="23"/>
      <c r="G9935" s="23"/>
      <c r="H9935" s="24"/>
      <c r="I9935" s="24"/>
      <c r="J9935" s="24"/>
    </row>
    <row r="9936" spans="3:10" x14ac:dyDescent="0.25">
      <c r="C9936" s="23"/>
      <c r="D9936" s="23"/>
      <c r="E9936" s="23"/>
      <c r="F9936" s="23"/>
      <c r="G9936" s="23"/>
      <c r="H9936" s="24"/>
      <c r="I9936" s="24"/>
      <c r="J9936" s="24"/>
    </row>
    <row r="9937" spans="3:10" x14ac:dyDescent="0.25">
      <c r="C9937" s="23"/>
      <c r="D9937" s="23"/>
      <c r="E9937" s="23"/>
      <c r="F9937" s="23"/>
      <c r="G9937" s="23"/>
      <c r="H9937" s="24"/>
      <c r="I9937" s="24"/>
      <c r="J9937" s="24"/>
    </row>
    <row r="9938" spans="3:10" x14ac:dyDescent="0.25">
      <c r="C9938" s="23"/>
      <c r="D9938" s="23"/>
      <c r="E9938" s="23"/>
      <c r="F9938" s="23"/>
      <c r="G9938" s="23"/>
      <c r="H9938" s="24"/>
      <c r="I9938" s="24"/>
      <c r="J9938" s="24"/>
    </row>
    <row r="9939" spans="3:10" x14ac:dyDescent="0.25">
      <c r="C9939" s="23"/>
      <c r="D9939" s="23"/>
      <c r="E9939" s="23"/>
      <c r="F9939" s="23"/>
      <c r="G9939" s="23"/>
      <c r="H9939" s="24"/>
      <c r="I9939" s="24"/>
      <c r="J9939" s="24"/>
    </row>
    <row r="9940" spans="3:10" x14ac:dyDescent="0.25">
      <c r="C9940" s="23"/>
      <c r="D9940" s="23"/>
      <c r="E9940" s="23"/>
      <c r="F9940" s="23"/>
      <c r="G9940" s="23"/>
      <c r="H9940" s="24"/>
      <c r="I9940" s="24"/>
      <c r="J9940" s="24"/>
    </row>
    <row r="9941" spans="3:10" x14ac:dyDescent="0.25">
      <c r="C9941" s="23"/>
      <c r="D9941" s="23"/>
      <c r="E9941" s="23"/>
      <c r="F9941" s="23"/>
      <c r="G9941" s="23"/>
      <c r="H9941" s="24"/>
      <c r="I9941" s="24"/>
      <c r="J9941" s="24"/>
    </row>
    <row r="9942" spans="3:10" x14ac:dyDescent="0.25">
      <c r="C9942" s="23"/>
      <c r="D9942" s="23"/>
      <c r="E9942" s="23"/>
      <c r="F9942" s="23"/>
      <c r="G9942" s="23"/>
      <c r="H9942" s="24"/>
      <c r="I9942" s="24"/>
      <c r="J9942" s="24"/>
    </row>
    <row r="9943" spans="3:10" x14ac:dyDescent="0.25">
      <c r="C9943" s="23"/>
      <c r="D9943" s="23"/>
      <c r="E9943" s="23"/>
      <c r="F9943" s="23"/>
      <c r="G9943" s="23"/>
      <c r="H9943" s="24"/>
      <c r="I9943" s="24"/>
      <c r="J9943" s="24"/>
    </row>
    <row r="9944" spans="3:10" x14ac:dyDescent="0.25">
      <c r="C9944" s="23"/>
      <c r="D9944" s="23"/>
      <c r="E9944" s="23"/>
      <c r="F9944" s="23"/>
      <c r="G9944" s="23"/>
      <c r="H9944" s="24"/>
      <c r="I9944" s="24"/>
      <c r="J9944" s="24"/>
    </row>
    <row r="9945" spans="3:10" x14ac:dyDescent="0.25">
      <c r="C9945" s="23"/>
      <c r="D9945" s="23"/>
      <c r="E9945" s="23"/>
      <c r="F9945" s="23"/>
      <c r="G9945" s="23"/>
      <c r="H9945" s="24"/>
      <c r="I9945" s="24"/>
      <c r="J9945" s="24"/>
    </row>
    <row r="9946" spans="3:10" x14ac:dyDescent="0.25">
      <c r="C9946" s="23"/>
      <c r="D9946" s="23"/>
      <c r="E9946" s="23"/>
      <c r="F9946" s="23"/>
      <c r="G9946" s="23"/>
      <c r="H9946" s="24"/>
      <c r="I9946" s="24"/>
      <c r="J9946" s="24"/>
    </row>
    <row r="9947" spans="3:10" x14ac:dyDescent="0.25">
      <c r="C9947" s="23"/>
      <c r="D9947" s="23"/>
      <c r="E9947" s="23"/>
      <c r="F9947" s="23"/>
      <c r="G9947" s="23"/>
      <c r="H9947" s="24"/>
      <c r="I9947" s="24"/>
      <c r="J9947" s="24"/>
    </row>
    <row r="9948" spans="3:10" x14ac:dyDescent="0.25">
      <c r="C9948" s="23"/>
      <c r="D9948" s="23"/>
      <c r="E9948" s="23"/>
      <c r="F9948" s="23"/>
      <c r="G9948" s="23"/>
      <c r="H9948" s="24"/>
      <c r="I9948" s="24"/>
      <c r="J9948" s="24"/>
    </row>
    <row r="9949" spans="3:10" x14ac:dyDescent="0.25">
      <c r="C9949" s="23"/>
      <c r="D9949" s="23"/>
      <c r="E9949" s="23"/>
      <c r="F9949" s="23"/>
      <c r="G9949" s="23"/>
      <c r="H9949" s="24"/>
      <c r="I9949" s="24"/>
      <c r="J9949" s="24"/>
    </row>
    <row r="9950" spans="3:10" x14ac:dyDescent="0.25">
      <c r="C9950" s="23"/>
      <c r="D9950" s="23"/>
      <c r="E9950" s="23"/>
      <c r="F9950" s="23"/>
      <c r="G9950" s="23"/>
      <c r="H9950" s="24"/>
      <c r="I9950" s="24"/>
      <c r="J9950" s="24"/>
    </row>
    <row r="9951" spans="3:10" x14ac:dyDescent="0.25">
      <c r="C9951" s="23"/>
      <c r="D9951" s="23"/>
      <c r="E9951" s="23"/>
      <c r="F9951" s="23"/>
      <c r="G9951" s="23"/>
      <c r="H9951" s="24"/>
      <c r="I9951" s="24"/>
      <c r="J9951" s="24"/>
    </row>
    <row r="9952" spans="3:10" x14ac:dyDescent="0.25">
      <c r="C9952" s="23"/>
      <c r="D9952" s="23"/>
      <c r="E9952" s="23"/>
      <c r="F9952" s="23"/>
      <c r="G9952" s="23"/>
      <c r="H9952" s="24"/>
      <c r="I9952" s="24"/>
      <c r="J9952" s="24"/>
    </row>
    <row r="9953" spans="3:10" x14ac:dyDescent="0.25">
      <c r="C9953" s="23"/>
      <c r="D9953" s="23"/>
      <c r="E9953" s="23"/>
      <c r="F9953" s="23"/>
      <c r="G9953" s="23"/>
      <c r="H9953" s="24"/>
      <c r="I9953" s="24"/>
      <c r="J9953" s="24"/>
    </row>
    <row r="9954" spans="3:10" x14ac:dyDescent="0.25">
      <c r="C9954" s="23"/>
      <c r="D9954" s="23"/>
      <c r="E9954" s="23"/>
      <c r="F9954" s="23"/>
      <c r="G9954" s="23"/>
      <c r="H9954" s="24"/>
      <c r="I9954" s="24"/>
      <c r="J9954" s="24"/>
    </row>
    <row r="9955" spans="3:10" x14ac:dyDescent="0.25">
      <c r="C9955" s="23"/>
      <c r="D9955" s="23"/>
      <c r="E9955" s="23"/>
      <c r="F9955" s="23"/>
      <c r="G9955" s="23"/>
      <c r="H9955" s="24"/>
      <c r="I9955" s="24"/>
      <c r="J9955" s="24"/>
    </row>
    <row r="9956" spans="3:10" x14ac:dyDescent="0.25">
      <c r="C9956" s="23"/>
      <c r="D9956" s="23"/>
      <c r="E9956" s="23"/>
      <c r="F9956" s="23"/>
      <c r="G9956" s="23"/>
      <c r="H9956" s="24"/>
      <c r="I9956" s="24"/>
      <c r="J9956" s="24"/>
    </row>
    <row r="9957" spans="3:10" x14ac:dyDescent="0.25">
      <c r="C9957" s="23"/>
      <c r="D9957" s="23"/>
      <c r="E9957" s="23"/>
      <c r="F9957" s="23"/>
      <c r="G9957" s="23"/>
      <c r="H9957" s="24"/>
      <c r="I9957" s="24"/>
      <c r="J9957" s="24"/>
    </row>
    <row r="9958" spans="3:10" x14ac:dyDescent="0.25">
      <c r="C9958" s="23"/>
      <c r="D9958" s="23"/>
      <c r="E9958" s="23"/>
      <c r="F9958" s="23"/>
      <c r="G9958" s="23"/>
      <c r="H9958" s="24"/>
      <c r="I9958" s="24"/>
      <c r="J9958" s="24"/>
    </row>
    <row r="9959" spans="3:10" x14ac:dyDescent="0.25">
      <c r="C9959" s="23"/>
      <c r="D9959" s="23"/>
      <c r="E9959" s="23"/>
      <c r="F9959" s="23"/>
      <c r="G9959" s="23"/>
      <c r="H9959" s="24"/>
      <c r="I9959" s="24"/>
      <c r="J9959" s="24"/>
    </row>
    <row r="9960" spans="3:10" x14ac:dyDescent="0.25">
      <c r="C9960" s="23"/>
      <c r="D9960" s="23"/>
      <c r="E9960" s="23"/>
      <c r="F9960" s="23"/>
      <c r="G9960" s="23"/>
      <c r="H9960" s="24"/>
      <c r="I9960" s="24"/>
      <c r="J9960" s="24"/>
    </row>
    <row r="9961" spans="3:10" x14ac:dyDescent="0.25">
      <c r="C9961" s="23"/>
      <c r="D9961" s="23"/>
      <c r="E9961" s="23"/>
      <c r="F9961" s="23"/>
      <c r="G9961" s="23"/>
      <c r="H9961" s="24"/>
      <c r="I9961" s="24"/>
      <c r="J9961" s="24"/>
    </row>
    <row r="9962" spans="3:10" x14ac:dyDescent="0.25">
      <c r="C9962" s="23"/>
      <c r="D9962" s="23"/>
      <c r="E9962" s="23"/>
      <c r="F9962" s="23"/>
      <c r="G9962" s="23"/>
      <c r="H9962" s="24"/>
      <c r="I9962" s="24"/>
      <c r="J9962" s="24"/>
    </row>
    <row r="9963" spans="3:10" x14ac:dyDescent="0.25">
      <c r="C9963" s="23"/>
      <c r="D9963" s="23"/>
      <c r="E9963" s="23"/>
      <c r="F9963" s="23"/>
      <c r="G9963" s="23"/>
      <c r="H9963" s="24"/>
      <c r="I9963" s="24"/>
      <c r="J9963" s="24"/>
    </row>
    <row r="9964" spans="3:10" x14ac:dyDescent="0.25">
      <c r="C9964" s="23"/>
      <c r="D9964" s="23"/>
      <c r="E9964" s="23"/>
      <c r="F9964" s="23"/>
      <c r="G9964" s="23"/>
      <c r="H9964" s="24"/>
      <c r="I9964" s="24"/>
      <c r="J9964" s="24"/>
    </row>
    <row r="9965" spans="3:10" x14ac:dyDescent="0.25">
      <c r="C9965" s="23"/>
      <c r="D9965" s="23"/>
      <c r="E9965" s="23"/>
      <c r="F9965" s="23"/>
      <c r="G9965" s="23"/>
      <c r="H9965" s="24"/>
      <c r="I9965" s="24"/>
      <c r="J9965" s="24"/>
    </row>
    <row r="9966" spans="3:10" x14ac:dyDescent="0.25">
      <c r="C9966" s="23"/>
      <c r="D9966" s="23"/>
      <c r="E9966" s="23"/>
      <c r="F9966" s="23"/>
      <c r="G9966" s="23"/>
      <c r="H9966" s="24"/>
      <c r="I9966" s="24"/>
      <c r="J9966" s="24"/>
    </row>
    <row r="9967" spans="3:10" x14ac:dyDescent="0.25">
      <c r="C9967" s="23"/>
      <c r="D9967" s="23"/>
      <c r="E9967" s="23"/>
      <c r="F9967" s="23"/>
      <c r="G9967" s="23"/>
      <c r="H9967" s="24"/>
      <c r="I9967" s="24"/>
      <c r="J9967" s="24"/>
    </row>
    <row r="9968" spans="3:10" x14ac:dyDescent="0.25">
      <c r="C9968" s="23"/>
      <c r="D9968" s="23"/>
      <c r="E9968" s="23"/>
      <c r="F9968" s="23"/>
      <c r="G9968" s="23"/>
      <c r="H9968" s="24"/>
      <c r="I9968" s="24"/>
      <c r="J9968" s="24"/>
    </row>
    <row r="9969" spans="3:10" x14ac:dyDescent="0.25">
      <c r="C9969" s="23"/>
      <c r="D9969" s="23"/>
      <c r="E9969" s="23"/>
      <c r="F9969" s="23"/>
      <c r="G9969" s="23"/>
      <c r="H9969" s="24"/>
      <c r="I9969" s="24"/>
      <c r="J9969" s="24"/>
    </row>
    <row r="9970" spans="3:10" x14ac:dyDescent="0.25">
      <c r="C9970" s="23"/>
      <c r="D9970" s="23"/>
      <c r="E9970" s="23"/>
      <c r="F9970" s="23"/>
      <c r="G9970" s="23"/>
      <c r="H9970" s="24"/>
      <c r="I9970" s="24"/>
      <c r="J9970" s="24"/>
    </row>
    <row r="9971" spans="3:10" x14ac:dyDescent="0.25">
      <c r="C9971" s="23"/>
      <c r="D9971" s="23"/>
      <c r="E9971" s="23"/>
      <c r="F9971" s="23"/>
      <c r="G9971" s="23"/>
      <c r="H9971" s="24"/>
      <c r="I9971" s="24"/>
      <c r="J9971" s="24"/>
    </row>
    <row r="9972" spans="3:10" x14ac:dyDescent="0.25">
      <c r="C9972" s="23"/>
      <c r="D9972" s="23"/>
      <c r="E9972" s="23"/>
      <c r="F9972" s="23"/>
      <c r="G9972" s="23"/>
      <c r="H9972" s="24"/>
      <c r="I9972" s="24"/>
      <c r="J9972" s="24"/>
    </row>
    <row r="9973" spans="3:10" x14ac:dyDescent="0.25">
      <c r="C9973" s="23"/>
      <c r="D9973" s="23"/>
      <c r="E9973" s="23"/>
      <c r="F9973" s="23"/>
      <c r="G9973" s="23"/>
      <c r="H9973" s="24"/>
      <c r="I9973" s="24"/>
      <c r="J9973" s="24"/>
    </row>
    <row r="9974" spans="3:10" x14ac:dyDescent="0.25">
      <c r="C9974" s="23"/>
      <c r="D9974" s="23"/>
      <c r="E9974" s="23"/>
      <c r="F9974" s="23"/>
      <c r="G9974" s="23"/>
      <c r="H9974" s="24"/>
      <c r="I9974" s="24"/>
      <c r="J9974" s="24"/>
    </row>
    <row r="9975" spans="3:10" x14ac:dyDescent="0.25">
      <c r="C9975" s="23"/>
      <c r="D9975" s="23"/>
      <c r="E9975" s="23"/>
      <c r="F9975" s="23"/>
      <c r="G9975" s="23"/>
      <c r="H9975" s="24"/>
      <c r="I9975" s="24"/>
      <c r="J9975" s="24"/>
    </row>
    <row r="9976" spans="3:10" x14ac:dyDescent="0.25">
      <c r="C9976" s="23"/>
      <c r="D9976" s="23"/>
      <c r="E9976" s="23"/>
      <c r="F9976" s="23"/>
      <c r="G9976" s="23"/>
      <c r="H9976" s="24"/>
      <c r="I9976" s="24"/>
      <c r="J9976" s="24"/>
    </row>
    <row r="9977" spans="3:10" x14ac:dyDescent="0.25">
      <c r="C9977" s="23"/>
      <c r="D9977" s="23"/>
      <c r="E9977" s="23"/>
      <c r="F9977" s="23"/>
      <c r="G9977" s="23"/>
      <c r="H9977" s="24"/>
      <c r="I9977" s="24"/>
      <c r="J9977" s="24"/>
    </row>
    <row r="9978" spans="3:10" x14ac:dyDescent="0.25">
      <c r="C9978" s="23"/>
      <c r="D9978" s="23"/>
      <c r="E9978" s="23"/>
      <c r="F9978" s="23"/>
      <c r="G9978" s="23"/>
      <c r="H9978" s="24"/>
      <c r="I9978" s="24"/>
      <c r="J9978" s="24"/>
    </row>
    <row r="9979" spans="3:10" x14ac:dyDescent="0.25">
      <c r="C9979" s="23"/>
      <c r="D9979" s="23"/>
      <c r="E9979" s="23"/>
      <c r="F9979" s="23"/>
      <c r="G9979" s="23"/>
      <c r="H9979" s="24"/>
      <c r="I9979" s="24"/>
      <c r="J9979" s="24"/>
    </row>
    <row r="9980" spans="3:10" x14ac:dyDescent="0.25">
      <c r="C9980" s="23"/>
      <c r="D9980" s="23"/>
      <c r="E9980" s="23"/>
      <c r="F9980" s="23"/>
      <c r="G9980" s="23"/>
      <c r="H9980" s="24"/>
      <c r="I9980" s="24"/>
      <c r="J9980" s="24"/>
    </row>
    <row r="9981" spans="3:10" x14ac:dyDescent="0.25">
      <c r="C9981" s="23"/>
      <c r="D9981" s="23"/>
      <c r="E9981" s="23"/>
      <c r="F9981" s="23"/>
      <c r="G9981" s="23"/>
      <c r="H9981" s="24"/>
      <c r="I9981" s="24"/>
      <c r="J9981" s="24"/>
    </row>
    <row r="9982" spans="3:10" x14ac:dyDescent="0.25">
      <c r="C9982" s="23"/>
      <c r="D9982" s="23"/>
      <c r="E9982" s="23"/>
      <c r="F9982" s="23"/>
      <c r="G9982" s="23"/>
      <c r="H9982" s="24"/>
      <c r="I9982" s="24"/>
      <c r="J9982" s="24"/>
    </row>
    <row r="9983" spans="3:10" x14ac:dyDescent="0.25">
      <c r="C9983" s="23"/>
      <c r="D9983" s="23"/>
      <c r="E9983" s="23"/>
      <c r="F9983" s="23"/>
      <c r="G9983" s="23"/>
      <c r="H9983" s="24"/>
      <c r="I9983" s="24"/>
      <c r="J9983" s="24"/>
    </row>
    <row r="9984" spans="3:10" x14ac:dyDescent="0.25">
      <c r="C9984" s="23"/>
      <c r="D9984" s="23"/>
      <c r="E9984" s="23"/>
      <c r="F9984" s="23"/>
      <c r="G9984" s="23"/>
      <c r="H9984" s="24"/>
      <c r="I9984" s="24"/>
      <c r="J9984" s="24"/>
    </row>
    <row r="9985" spans="3:10" x14ac:dyDescent="0.25">
      <c r="C9985" s="23"/>
      <c r="D9985" s="23"/>
      <c r="E9985" s="23"/>
      <c r="F9985" s="23"/>
      <c r="G9985" s="23"/>
      <c r="H9985" s="24"/>
      <c r="I9985" s="24"/>
      <c r="J9985" s="24"/>
    </row>
    <row r="9986" spans="3:10" x14ac:dyDescent="0.25">
      <c r="C9986" s="23"/>
      <c r="D9986" s="23"/>
      <c r="E9986" s="23"/>
      <c r="F9986" s="23"/>
      <c r="G9986" s="23"/>
      <c r="H9986" s="24"/>
      <c r="I9986" s="24"/>
      <c r="J9986" s="24"/>
    </row>
    <row r="9987" spans="3:10" x14ac:dyDescent="0.25">
      <c r="C9987" s="23"/>
      <c r="D9987" s="23"/>
      <c r="E9987" s="23"/>
      <c r="F9987" s="23"/>
      <c r="G9987" s="23"/>
      <c r="H9987" s="24"/>
      <c r="I9987" s="24"/>
      <c r="J9987" s="24"/>
    </row>
    <row r="9988" spans="3:10" x14ac:dyDescent="0.25">
      <c r="C9988" s="23"/>
      <c r="D9988" s="23"/>
      <c r="E9988" s="23"/>
      <c r="F9988" s="23"/>
      <c r="G9988" s="23"/>
      <c r="H9988" s="24"/>
      <c r="I9988" s="24"/>
      <c r="J9988" s="24"/>
    </row>
    <row r="9989" spans="3:10" x14ac:dyDescent="0.25">
      <c r="C9989" s="23"/>
      <c r="D9989" s="23"/>
      <c r="E9989" s="23"/>
      <c r="F9989" s="23"/>
      <c r="G9989" s="23"/>
      <c r="H9989" s="24"/>
      <c r="I9989" s="24"/>
      <c r="J9989" s="24"/>
    </row>
    <row r="9990" spans="3:10" x14ac:dyDescent="0.25">
      <c r="C9990" s="23"/>
      <c r="D9990" s="23"/>
      <c r="E9990" s="23"/>
      <c r="F9990" s="23"/>
      <c r="G9990" s="23"/>
      <c r="H9990" s="24"/>
      <c r="I9990" s="24"/>
      <c r="J9990" s="24"/>
    </row>
    <row r="9991" spans="3:10" x14ac:dyDescent="0.25">
      <c r="C9991" s="23"/>
      <c r="D9991" s="23"/>
      <c r="E9991" s="23"/>
      <c r="F9991" s="23"/>
      <c r="G9991" s="23"/>
      <c r="H9991" s="24"/>
      <c r="I9991" s="24"/>
      <c r="J9991" s="24"/>
    </row>
    <row r="9992" spans="3:10" x14ac:dyDescent="0.25">
      <c r="C9992" s="23"/>
      <c r="D9992" s="23"/>
      <c r="E9992" s="23"/>
      <c r="F9992" s="23"/>
      <c r="G9992" s="23"/>
      <c r="H9992" s="24"/>
      <c r="I9992" s="24"/>
      <c r="J9992" s="24"/>
    </row>
    <row r="9993" spans="3:10" x14ac:dyDescent="0.25">
      <c r="C9993" s="23"/>
      <c r="D9993" s="23"/>
      <c r="E9993" s="23"/>
      <c r="F9993" s="23"/>
      <c r="G9993" s="23"/>
      <c r="H9993" s="24"/>
      <c r="I9993" s="24"/>
      <c r="J9993" s="24"/>
    </row>
    <row r="9994" spans="3:10" x14ac:dyDescent="0.25">
      <c r="C9994" s="23"/>
      <c r="D9994" s="23"/>
      <c r="E9994" s="23"/>
      <c r="F9994" s="23"/>
      <c r="G9994" s="23"/>
      <c r="H9994" s="24"/>
      <c r="I9994" s="24"/>
      <c r="J9994" s="24"/>
    </row>
    <row r="9995" spans="3:10" x14ac:dyDescent="0.25">
      <c r="C9995" s="23"/>
      <c r="D9995" s="23"/>
      <c r="E9995" s="23"/>
      <c r="F9995" s="23"/>
      <c r="G9995" s="23"/>
      <c r="H9995" s="24"/>
      <c r="I9995" s="24"/>
      <c r="J9995" s="24"/>
    </row>
    <row r="9996" spans="3:10" x14ac:dyDescent="0.25">
      <c r="C9996" s="23"/>
      <c r="D9996" s="23"/>
      <c r="E9996" s="23"/>
      <c r="F9996" s="23"/>
      <c r="G9996" s="23"/>
      <c r="H9996" s="24"/>
      <c r="I9996" s="24"/>
      <c r="J9996" s="24"/>
    </row>
    <row r="9997" spans="3:10" x14ac:dyDescent="0.25">
      <c r="C9997" s="23"/>
      <c r="D9997" s="23"/>
      <c r="E9997" s="23"/>
      <c r="F9997" s="23"/>
      <c r="G9997" s="23"/>
      <c r="H9997" s="24"/>
      <c r="I9997" s="24"/>
      <c r="J9997" s="24"/>
    </row>
    <row r="9998" spans="3:10" x14ac:dyDescent="0.25">
      <c r="C9998" s="23"/>
      <c r="D9998" s="23"/>
      <c r="E9998" s="23"/>
      <c r="F9998" s="23"/>
      <c r="G9998" s="23"/>
      <c r="H9998" s="24"/>
      <c r="I9998" s="24"/>
      <c r="J9998" s="24"/>
    </row>
    <row r="9999" spans="3:10" x14ac:dyDescent="0.25">
      <c r="C9999" s="23"/>
      <c r="D9999" s="23"/>
      <c r="E9999" s="23"/>
      <c r="F9999" s="23"/>
      <c r="G9999" s="23"/>
      <c r="H9999" s="24"/>
      <c r="I9999" s="24"/>
      <c r="J9999" s="24"/>
    </row>
    <row r="10000" spans="3:10" x14ac:dyDescent="0.25">
      <c r="C10000" s="23"/>
      <c r="D10000" s="23"/>
      <c r="E10000" s="23"/>
      <c r="F10000" s="23"/>
      <c r="G10000" s="23"/>
      <c r="H10000" s="24"/>
      <c r="I10000" s="24"/>
      <c r="J10000" s="24"/>
    </row>
    <row r="10001" spans="3:10" x14ac:dyDescent="0.25">
      <c r="C10001" s="23"/>
      <c r="D10001" s="23"/>
      <c r="E10001" s="23"/>
      <c r="F10001" s="23"/>
      <c r="G10001" s="23"/>
      <c r="H10001" s="24"/>
      <c r="I10001" s="24"/>
      <c r="J10001" s="24"/>
    </row>
    <row r="10002" spans="3:10" x14ac:dyDescent="0.25">
      <c r="C10002" s="23"/>
      <c r="D10002" s="23"/>
      <c r="E10002" s="23"/>
      <c r="F10002" s="23"/>
      <c r="G10002" s="23"/>
      <c r="H10002" s="24"/>
      <c r="I10002" s="24"/>
      <c r="J10002" s="24"/>
    </row>
    <row r="10003" spans="3:10" x14ac:dyDescent="0.25">
      <c r="C10003" s="23"/>
      <c r="D10003" s="23"/>
      <c r="E10003" s="23"/>
      <c r="F10003" s="23"/>
      <c r="G10003" s="23"/>
      <c r="H10003" s="24"/>
      <c r="I10003" s="24"/>
      <c r="J10003" s="24"/>
    </row>
    <row r="10004" spans="3:10" x14ac:dyDescent="0.25">
      <c r="C10004" s="23"/>
      <c r="D10004" s="23"/>
      <c r="E10004" s="23"/>
      <c r="F10004" s="23"/>
      <c r="G10004" s="23"/>
      <c r="H10004" s="24"/>
      <c r="I10004" s="24"/>
      <c r="J10004" s="24"/>
    </row>
    <row r="10005" spans="3:10" x14ac:dyDescent="0.25">
      <c r="C10005" s="23"/>
      <c r="D10005" s="23"/>
      <c r="E10005" s="23"/>
      <c r="F10005" s="23"/>
      <c r="G10005" s="23"/>
      <c r="H10005" s="24"/>
      <c r="I10005" s="24"/>
      <c r="J10005" s="24"/>
    </row>
    <row r="10006" spans="3:10" x14ac:dyDescent="0.25">
      <c r="C10006" s="23"/>
      <c r="D10006" s="23"/>
      <c r="E10006" s="23"/>
      <c r="F10006" s="23"/>
      <c r="G10006" s="23"/>
      <c r="H10006" s="24"/>
      <c r="I10006" s="24"/>
      <c r="J10006" s="24"/>
    </row>
    <row r="10007" spans="3:10" x14ac:dyDescent="0.25">
      <c r="C10007" s="23"/>
      <c r="D10007" s="23"/>
      <c r="E10007" s="23"/>
      <c r="F10007" s="23"/>
      <c r="G10007" s="23"/>
      <c r="H10007" s="24"/>
      <c r="I10007" s="24"/>
      <c r="J10007" s="24"/>
    </row>
    <row r="10008" spans="3:10" x14ac:dyDescent="0.25">
      <c r="C10008" s="23"/>
      <c r="D10008" s="23"/>
      <c r="E10008" s="23"/>
      <c r="F10008" s="23"/>
      <c r="G10008" s="23"/>
      <c r="H10008" s="24"/>
      <c r="I10008" s="24"/>
      <c r="J10008" s="24"/>
    </row>
    <row r="10009" spans="3:10" x14ac:dyDescent="0.25">
      <c r="C10009" s="23"/>
      <c r="D10009" s="23"/>
      <c r="E10009" s="23"/>
      <c r="F10009" s="23"/>
      <c r="G10009" s="23"/>
      <c r="H10009" s="24"/>
      <c r="I10009" s="24"/>
      <c r="J10009" s="24"/>
    </row>
    <row r="10010" spans="3:10" x14ac:dyDescent="0.25">
      <c r="C10010" s="23"/>
      <c r="D10010" s="23"/>
      <c r="E10010" s="23"/>
      <c r="F10010" s="23"/>
      <c r="G10010" s="23"/>
      <c r="H10010" s="24"/>
      <c r="I10010" s="24"/>
      <c r="J10010" s="24"/>
    </row>
    <row r="10011" spans="3:10" x14ac:dyDescent="0.25">
      <c r="C10011" s="23"/>
      <c r="D10011" s="23"/>
      <c r="E10011" s="23"/>
      <c r="F10011" s="23"/>
      <c r="G10011" s="23"/>
      <c r="H10011" s="24"/>
      <c r="I10011" s="24"/>
      <c r="J10011" s="24"/>
    </row>
    <row r="10012" spans="3:10" x14ac:dyDescent="0.25">
      <c r="C10012" s="23"/>
      <c r="D10012" s="23"/>
      <c r="E10012" s="23"/>
      <c r="F10012" s="23"/>
      <c r="G10012" s="23"/>
      <c r="H10012" s="24"/>
      <c r="I10012" s="24"/>
      <c r="J10012" s="24"/>
    </row>
    <row r="10013" spans="3:10" x14ac:dyDescent="0.25">
      <c r="C10013" s="23"/>
      <c r="D10013" s="23"/>
      <c r="E10013" s="23"/>
      <c r="F10013" s="23"/>
      <c r="G10013" s="23"/>
      <c r="H10013" s="24"/>
      <c r="I10013" s="24"/>
      <c r="J10013" s="24"/>
    </row>
    <row r="10014" spans="3:10" x14ac:dyDescent="0.25">
      <c r="C10014" s="23"/>
      <c r="D10014" s="23"/>
      <c r="E10014" s="23"/>
      <c r="F10014" s="23"/>
      <c r="G10014" s="23"/>
      <c r="H10014" s="24"/>
      <c r="I10014" s="24"/>
      <c r="J10014" s="24"/>
    </row>
    <row r="10015" spans="3:10" x14ac:dyDescent="0.25">
      <c r="C10015" s="23"/>
      <c r="D10015" s="23"/>
      <c r="E10015" s="23"/>
      <c r="F10015" s="23"/>
      <c r="G10015" s="23"/>
      <c r="H10015" s="24"/>
      <c r="I10015" s="24"/>
      <c r="J10015" s="24"/>
    </row>
    <row r="10016" spans="3:10" x14ac:dyDescent="0.25">
      <c r="C10016" s="23"/>
      <c r="D10016" s="23"/>
      <c r="E10016" s="23"/>
      <c r="F10016" s="23"/>
      <c r="G10016" s="23"/>
      <c r="H10016" s="24"/>
      <c r="I10016" s="24"/>
      <c r="J10016" s="24"/>
    </row>
    <row r="10017" spans="3:10" x14ac:dyDescent="0.25">
      <c r="C10017" s="23"/>
      <c r="D10017" s="23"/>
      <c r="E10017" s="23"/>
      <c r="F10017" s="23"/>
      <c r="G10017" s="23"/>
      <c r="H10017" s="24"/>
      <c r="I10017" s="24"/>
      <c r="J10017" s="24"/>
    </row>
    <row r="10018" spans="3:10" x14ac:dyDescent="0.25">
      <c r="C10018" s="23"/>
      <c r="D10018" s="23"/>
      <c r="E10018" s="23"/>
      <c r="F10018" s="23"/>
      <c r="G10018" s="23"/>
      <c r="H10018" s="24"/>
      <c r="I10018" s="24"/>
      <c r="J10018" s="24"/>
    </row>
    <row r="10019" spans="3:10" x14ac:dyDescent="0.25">
      <c r="C10019" s="23"/>
      <c r="D10019" s="23"/>
      <c r="E10019" s="23"/>
      <c r="F10019" s="23"/>
      <c r="G10019" s="23"/>
      <c r="H10019" s="24"/>
      <c r="I10019" s="24"/>
      <c r="J10019" s="24"/>
    </row>
    <row r="10020" spans="3:10" x14ac:dyDescent="0.25">
      <c r="C10020" s="23"/>
      <c r="D10020" s="23"/>
      <c r="E10020" s="23"/>
      <c r="F10020" s="23"/>
      <c r="G10020" s="23"/>
      <c r="H10020" s="24"/>
      <c r="I10020" s="24"/>
      <c r="J10020" s="24"/>
    </row>
    <row r="10021" spans="3:10" x14ac:dyDescent="0.25">
      <c r="C10021" s="23"/>
      <c r="D10021" s="23"/>
      <c r="E10021" s="23"/>
      <c r="F10021" s="23"/>
      <c r="G10021" s="23"/>
      <c r="H10021" s="24"/>
      <c r="I10021" s="24"/>
      <c r="J10021" s="24"/>
    </row>
    <row r="10022" spans="3:10" x14ac:dyDescent="0.25">
      <c r="C10022" s="23"/>
      <c r="D10022" s="23"/>
      <c r="E10022" s="23"/>
      <c r="F10022" s="23"/>
      <c r="G10022" s="23"/>
      <c r="H10022" s="24"/>
      <c r="I10022" s="24"/>
      <c r="J10022" s="24"/>
    </row>
    <row r="10023" spans="3:10" x14ac:dyDescent="0.25">
      <c r="C10023" s="23"/>
      <c r="D10023" s="23"/>
      <c r="E10023" s="23"/>
      <c r="F10023" s="23"/>
      <c r="G10023" s="23"/>
      <c r="H10023" s="24"/>
      <c r="I10023" s="24"/>
      <c r="J10023" s="24"/>
    </row>
    <row r="10024" spans="3:10" x14ac:dyDescent="0.25">
      <c r="C10024" s="23"/>
      <c r="D10024" s="23"/>
      <c r="E10024" s="23"/>
      <c r="F10024" s="23"/>
      <c r="G10024" s="23"/>
      <c r="H10024" s="24"/>
      <c r="I10024" s="24"/>
      <c r="J10024" s="24"/>
    </row>
    <row r="10025" spans="3:10" x14ac:dyDescent="0.25">
      <c r="C10025" s="23"/>
      <c r="D10025" s="23"/>
      <c r="E10025" s="23"/>
      <c r="F10025" s="23"/>
      <c r="G10025" s="23"/>
      <c r="H10025" s="24"/>
      <c r="I10025" s="24"/>
      <c r="J10025" s="24"/>
    </row>
    <row r="10026" spans="3:10" x14ac:dyDescent="0.25">
      <c r="C10026" s="23"/>
      <c r="D10026" s="23"/>
      <c r="E10026" s="23"/>
      <c r="F10026" s="23"/>
      <c r="G10026" s="23"/>
      <c r="H10026" s="24"/>
      <c r="I10026" s="24"/>
      <c r="J10026" s="24"/>
    </row>
    <row r="10027" spans="3:10" x14ac:dyDescent="0.25">
      <c r="C10027" s="23"/>
      <c r="D10027" s="23"/>
      <c r="E10027" s="23"/>
      <c r="F10027" s="23"/>
      <c r="G10027" s="23"/>
      <c r="H10027" s="24"/>
      <c r="I10027" s="24"/>
      <c r="J10027" s="24"/>
    </row>
    <row r="10028" spans="3:10" x14ac:dyDescent="0.25">
      <c r="C10028" s="23"/>
      <c r="D10028" s="23"/>
      <c r="E10028" s="23"/>
      <c r="F10028" s="23"/>
      <c r="G10028" s="23"/>
      <c r="H10028" s="24"/>
      <c r="I10028" s="24"/>
      <c r="J10028" s="24"/>
    </row>
    <row r="10029" spans="3:10" x14ac:dyDescent="0.25">
      <c r="C10029" s="23"/>
      <c r="D10029" s="23"/>
      <c r="E10029" s="23"/>
      <c r="F10029" s="23"/>
      <c r="G10029" s="23"/>
      <c r="H10029" s="24"/>
      <c r="I10029" s="24"/>
      <c r="J10029" s="24"/>
    </row>
    <row r="10030" spans="3:10" x14ac:dyDescent="0.25">
      <c r="C10030" s="23"/>
      <c r="D10030" s="23"/>
      <c r="E10030" s="23"/>
      <c r="F10030" s="23"/>
      <c r="G10030" s="23"/>
      <c r="H10030" s="24"/>
      <c r="I10030" s="24"/>
      <c r="J10030" s="24"/>
    </row>
    <row r="10031" spans="3:10" x14ac:dyDescent="0.25">
      <c r="C10031" s="23"/>
      <c r="D10031" s="23"/>
      <c r="E10031" s="23"/>
      <c r="F10031" s="23"/>
      <c r="G10031" s="23"/>
      <c r="H10031" s="24"/>
      <c r="I10031" s="24"/>
      <c r="J10031" s="24"/>
    </row>
    <row r="10032" spans="3:10" x14ac:dyDescent="0.25">
      <c r="C10032" s="23"/>
      <c r="D10032" s="23"/>
      <c r="E10032" s="23"/>
      <c r="F10032" s="23"/>
      <c r="G10032" s="23"/>
      <c r="H10032" s="24"/>
      <c r="I10032" s="24"/>
      <c r="J10032" s="24"/>
    </row>
    <row r="10033" spans="3:10" x14ac:dyDescent="0.25">
      <c r="C10033" s="23"/>
      <c r="D10033" s="23"/>
      <c r="E10033" s="23"/>
      <c r="F10033" s="23"/>
      <c r="G10033" s="23"/>
      <c r="H10033" s="24"/>
      <c r="I10033" s="24"/>
      <c r="J10033" s="24"/>
    </row>
    <row r="10034" spans="3:10" x14ac:dyDescent="0.25">
      <c r="C10034" s="23"/>
      <c r="D10034" s="23"/>
      <c r="E10034" s="23"/>
      <c r="F10034" s="23"/>
      <c r="G10034" s="23"/>
      <c r="H10034" s="24"/>
      <c r="I10034" s="24"/>
      <c r="J10034" s="24"/>
    </row>
    <row r="10035" spans="3:10" x14ac:dyDescent="0.25">
      <c r="C10035" s="23"/>
      <c r="D10035" s="23"/>
      <c r="E10035" s="23"/>
      <c r="F10035" s="23"/>
      <c r="G10035" s="23"/>
      <c r="H10035" s="24"/>
      <c r="I10035" s="24"/>
      <c r="J10035" s="24"/>
    </row>
    <row r="10036" spans="3:10" x14ac:dyDescent="0.25">
      <c r="C10036" s="23"/>
      <c r="D10036" s="23"/>
      <c r="E10036" s="23"/>
      <c r="F10036" s="23"/>
      <c r="G10036" s="23"/>
      <c r="H10036" s="24"/>
      <c r="I10036" s="24"/>
      <c r="J10036" s="24"/>
    </row>
    <row r="10037" spans="3:10" x14ac:dyDescent="0.25">
      <c r="C10037" s="23"/>
      <c r="D10037" s="23"/>
      <c r="E10037" s="23"/>
      <c r="F10037" s="23"/>
      <c r="G10037" s="23"/>
      <c r="H10037" s="24"/>
      <c r="I10037" s="24"/>
      <c r="J10037" s="24"/>
    </row>
    <row r="10038" spans="3:10" x14ac:dyDescent="0.25">
      <c r="C10038" s="23"/>
      <c r="D10038" s="23"/>
      <c r="E10038" s="23"/>
      <c r="F10038" s="23"/>
      <c r="G10038" s="23"/>
      <c r="H10038" s="24"/>
      <c r="I10038" s="24"/>
      <c r="J10038" s="24"/>
    </row>
    <row r="10039" spans="3:10" x14ac:dyDescent="0.25">
      <c r="C10039" s="23"/>
      <c r="D10039" s="23"/>
      <c r="E10039" s="23"/>
      <c r="F10039" s="23"/>
      <c r="G10039" s="23"/>
      <c r="H10039" s="24"/>
      <c r="I10039" s="24"/>
      <c r="J10039" s="24"/>
    </row>
    <row r="10040" spans="3:10" x14ac:dyDescent="0.25">
      <c r="C10040" s="23"/>
      <c r="D10040" s="23"/>
      <c r="E10040" s="23"/>
      <c r="F10040" s="23"/>
      <c r="G10040" s="23"/>
      <c r="H10040" s="24"/>
      <c r="I10040" s="24"/>
      <c r="J10040" s="24"/>
    </row>
    <row r="10041" spans="3:10" x14ac:dyDescent="0.25">
      <c r="C10041" s="23"/>
      <c r="D10041" s="23"/>
      <c r="E10041" s="23"/>
      <c r="F10041" s="23"/>
      <c r="G10041" s="23"/>
      <c r="H10041" s="24"/>
      <c r="I10041" s="24"/>
      <c r="J10041" s="24"/>
    </row>
    <row r="10042" spans="3:10" x14ac:dyDescent="0.25">
      <c r="C10042" s="23"/>
      <c r="D10042" s="23"/>
      <c r="E10042" s="23"/>
      <c r="F10042" s="23"/>
      <c r="G10042" s="23"/>
      <c r="H10042" s="24"/>
      <c r="I10042" s="24"/>
      <c r="J10042" s="24"/>
    </row>
    <row r="10043" spans="3:10" x14ac:dyDescent="0.25">
      <c r="C10043" s="23"/>
      <c r="D10043" s="23"/>
      <c r="E10043" s="23"/>
      <c r="F10043" s="23"/>
      <c r="G10043" s="23"/>
      <c r="H10043" s="24"/>
      <c r="I10043" s="24"/>
      <c r="J10043" s="24"/>
    </row>
    <row r="10044" spans="3:10" x14ac:dyDescent="0.25">
      <c r="C10044" s="23"/>
      <c r="D10044" s="23"/>
      <c r="E10044" s="23"/>
      <c r="F10044" s="23"/>
      <c r="G10044" s="23"/>
      <c r="H10044" s="24"/>
      <c r="I10044" s="24"/>
      <c r="J10044" s="24"/>
    </row>
    <row r="10045" spans="3:10" x14ac:dyDescent="0.25">
      <c r="C10045" s="23"/>
      <c r="D10045" s="23"/>
      <c r="E10045" s="23"/>
      <c r="F10045" s="23"/>
      <c r="G10045" s="23"/>
      <c r="H10045" s="24"/>
      <c r="I10045" s="24"/>
      <c r="J10045" s="24"/>
    </row>
    <row r="10046" spans="3:10" x14ac:dyDescent="0.25">
      <c r="C10046" s="23"/>
      <c r="D10046" s="23"/>
      <c r="E10046" s="23"/>
      <c r="F10046" s="23"/>
      <c r="G10046" s="23"/>
      <c r="H10046" s="24"/>
      <c r="I10046" s="24"/>
      <c r="J10046" s="24"/>
    </row>
    <row r="10047" spans="3:10" x14ac:dyDescent="0.25">
      <c r="C10047" s="23"/>
      <c r="D10047" s="23"/>
      <c r="E10047" s="23"/>
      <c r="F10047" s="23"/>
      <c r="G10047" s="23"/>
      <c r="H10047" s="24"/>
      <c r="I10047" s="24"/>
      <c r="J10047" s="24"/>
    </row>
    <row r="10048" spans="3:10" x14ac:dyDescent="0.25">
      <c r="C10048" s="23"/>
      <c r="D10048" s="23"/>
      <c r="E10048" s="23"/>
      <c r="F10048" s="23"/>
      <c r="G10048" s="23"/>
      <c r="H10048" s="24"/>
      <c r="I10048" s="24"/>
      <c r="J10048" s="24"/>
    </row>
    <row r="10049" spans="3:10" x14ac:dyDescent="0.25">
      <c r="C10049" s="23"/>
      <c r="D10049" s="23"/>
      <c r="E10049" s="23"/>
      <c r="F10049" s="23"/>
      <c r="G10049" s="23"/>
      <c r="H10049" s="24"/>
      <c r="I10049" s="24"/>
      <c r="J10049" s="24"/>
    </row>
    <row r="10050" spans="3:10" x14ac:dyDescent="0.25">
      <c r="C10050" s="23"/>
      <c r="D10050" s="23"/>
      <c r="E10050" s="23"/>
      <c r="F10050" s="23"/>
      <c r="G10050" s="23"/>
      <c r="H10050" s="24"/>
      <c r="I10050" s="24"/>
      <c r="J10050" s="24"/>
    </row>
    <row r="10051" spans="3:10" x14ac:dyDescent="0.25">
      <c r="C10051" s="23"/>
      <c r="D10051" s="23"/>
      <c r="E10051" s="23"/>
      <c r="F10051" s="23"/>
      <c r="G10051" s="23"/>
      <c r="H10051" s="24"/>
      <c r="I10051" s="24"/>
      <c r="J10051" s="24"/>
    </row>
    <row r="10052" spans="3:10" x14ac:dyDescent="0.25">
      <c r="C10052" s="23"/>
      <c r="D10052" s="23"/>
      <c r="E10052" s="23"/>
      <c r="F10052" s="23"/>
      <c r="G10052" s="23"/>
      <c r="H10052" s="24"/>
      <c r="I10052" s="24"/>
      <c r="J10052" s="24"/>
    </row>
    <row r="10053" spans="3:10" x14ac:dyDescent="0.25">
      <c r="C10053" s="23"/>
      <c r="D10053" s="23"/>
      <c r="E10053" s="23"/>
      <c r="F10053" s="23"/>
      <c r="G10053" s="23"/>
      <c r="H10053" s="24"/>
      <c r="I10053" s="24"/>
      <c r="J10053" s="24"/>
    </row>
    <row r="10054" spans="3:10" x14ac:dyDescent="0.25">
      <c r="C10054" s="23"/>
      <c r="D10054" s="23"/>
      <c r="E10054" s="23"/>
      <c r="F10054" s="23"/>
      <c r="G10054" s="23"/>
      <c r="H10054" s="24"/>
      <c r="I10054" s="24"/>
      <c r="J10054" s="24"/>
    </row>
    <row r="10055" spans="3:10" x14ac:dyDescent="0.25">
      <c r="C10055" s="23"/>
      <c r="D10055" s="23"/>
      <c r="E10055" s="23"/>
      <c r="F10055" s="23"/>
      <c r="G10055" s="23"/>
      <c r="H10055" s="24"/>
      <c r="I10055" s="24"/>
      <c r="J10055" s="24"/>
    </row>
    <row r="10056" spans="3:10" x14ac:dyDescent="0.25">
      <c r="C10056" s="23"/>
      <c r="D10056" s="23"/>
      <c r="E10056" s="23"/>
      <c r="F10056" s="23"/>
      <c r="G10056" s="23"/>
      <c r="H10056" s="24"/>
      <c r="I10056" s="24"/>
      <c r="J10056" s="24"/>
    </row>
    <row r="10057" spans="3:10" x14ac:dyDescent="0.25">
      <c r="C10057" s="23"/>
      <c r="D10057" s="23"/>
      <c r="E10057" s="23"/>
      <c r="F10057" s="23"/>
      <c r="G10057" s="23"/>
      <c r="H10057" s="24"/>
      <c r="I10057" s="24"/>
      <c r="J10057" s="24"/>
    </row>
    <row r="10058" spans="3:10" x14ac:dyDescent="0.25">
      <c r="C10058" s="23"/>
      <c r="D10058" s="23"/>
      <c r="E10058" s="23"/>
      <c r="F10058" s="23"/>
      <c r="G10058" s="23"/>
      <c r="H10058" s="24"/>
      <c r="I10058" s="24"/>
      <c r="J10058" s="24"/>
    </row>
    <row r="10059" spans="3:10" x14ac:dyDescent="0.25">
      <c r="C10059" s="23"/>
      <c r="D10059" s="23"/>
      <c r="E10059" s="23"/>
      <c r="F10059" s="23"/>
      <c r="G10059" s="23"/>
      <c r="H10059" s="24"/>
      <c r="I10059" s="24"/>
      <c r="J10059" s="24"/>
    </row>
    <row r="10060" spans="3:10" x14ac:dyDescent="0.25">
      <c r="C10060" s="23"/>
      <c r="D10060" s="23"/>
      <c r="E10060" s="23"/>
      <c r="F10060" s="23"/>
      <c r="G10060" s="23"/>
      <c r="H10060" s="24"/>
      <c r="I10060" s="24"/>
      <c r="J10060" s="24"/>
    </row>
    <row r="10061" spans="3:10" x14ac:dyDescent="0.25">
      <c r="C10061" s="23"/>
      <c r="D10061" s="23"/>
      <c r="E10061" s="23"/>
      <c r="F10061" s="23"/>
      <c r="G10061" s="23"/>
      <c r="H10061" s="24"/>
      <c r="I10061" s="24"/>
      <c r="J10061" s="24"/>
    </row>
    <row r="10062" spans="3:10" x14ac:dyDescent="0.25">
      <c r="C10062" s="23"/>
      <c r="D10062" s="23"/>
      <c r="E10062" s="23"/>
      <c r="F10062" s="23"/>
      <c r="G10062" s="23"/>
      <c r="H10062" s="24"/>
      <c r="I10062" s="24"/>
      <c r="J10062" s="24"/>
    </row>
    <row r="10063" spans="3:10" x14ac:dyDescent="0.25">
      <c r="C10063" s="23"/>
      <c r="D10063" s="23"/>
      <c r="E10063" s="23"/>
      <c r="F10063" s="23"/>
      <c r="G10063" s="23"/>
      <c r="H10063" s="24"/>
      <c r="I10063" s="24"/>
      <c r="J10063" s="24"/>
    </row>
    <row r="10064" spans="3:10" x14ac:dyDescent="0.25">
      <c r="C10064" s="23"/>
      <c r="D10064" s="23"/>
      <c r="E10064" s="23"/>
      <c r="F10064" s="23"/>
      <c r="G10064" s="23"/>
      <c r="H10064" s="24"/>
      <c r="I10064" s="24"/>
      <c r="J10064" s="24"/>
    </row>
    <row r="10065" spans="3:10" x14ac:dyDescent="0.25">
      <c r="C10065" s="23"/>
      <c r="D10065" s="23"/>
      <c r="E10065" s="23"/>
      <c r="F10065" s="23"/>
      <c r="G10065" s="23"/>
      <c r="H10065" s="24"/>
      <c r="I10065" s="24"/>
      <c r="J10065" s="24"/>
    </row>
    <row r="10066" spans="3:10" x14ac:dyDescent="0.25">
      <c r="C10066" s="23"/>
      <c r="D10066" s="23"/>
      <c r="E10066" s="23"/>
      <c r="F10066" s="23"/>
      <c r="G10066" s="23"/>
      <c r="H10066" s="24"/>
      <c r="I10066" s="24"/>
      <c r="J10066" s="24"/>
    </row>
    <row r="10067" spans="3:10" x14ac:dyDescent="0.25">
      <c r="C10067" s="23"/>
      <c r="D10067" s="23"/>
      <c r="E10067" s="23"/>
      <c r="F10067" s="23"/>
      <c r="G10067" s="23"/>
      <c r="H10067" s="24"/>
      <c r="I10067" s="24"/>
      <c r="J10067" s="24"/>
    </row>
    <row r="10068" spans="3:10" x14ac:dyDescent="0.25">
      <c r="C10068" s="23"/>
      <c r="D10068" s="23"/>
      <c r="E10068" s="23"/>
      <c r="F10068" s="23"/>
      <c r="G10068" s="23"/>
      <c r="H10068" s="24"/>
      <c r="I10068" s="24"/>
      <c r="J10068" s="24"/>
    </row>
    <row r="10069" spans="3:10" x14ac:dyDescent="0.25">
      <c r="C10069" s="23"/>
      <c r="D10069" s="23"/>
      <c r="E10069" s="23"/>
      <c r="F10069" s="23"/>
      <c r="G10069" s="23"/>
      <c r="H10069" s="24"/>
      <c r="I10069" s="24"/>
      <c r="J10069" s="24"/>
    </row>
    <row r="10070" spans="3:10" x14ac:dyDescent="0.25">
      <c r="C10070" s="23"/>
      <c r="D10070" s="23"/>
      <c r="E10070" s="23"/>
      <c r="F10070" s="23"/>
      <c r="G10070" s="23"/>
      <c r="H10070" s="24"/>
      <c r="I10070" s="24"/>
      <c r="J10070" s="24"/>
    </row>
    <row r="10071" spans="3:10" x14ac:dyDescent="0.25">
      <c r="C10071" s="23"/>
      <c r="D10071" s="23"/>
      <c r="E10071" s="23"/>
      <c r="F10071" s="23"/>
      <c r="G10071" s="23"/>
      <c r="H10071" s="24"/>
      <c r="I10071" s="24"/>
      <c r="J10071" s="24"/>
    </row>
    <row r="10072" spans="3:10" x14ac:dyDescent="0.25">
      <c r="C10072" s="23"/>
      <c r="D10072" s="23"/>
      <c r="E10072" s="23"/>
      <c r="F10072" s="23"/>
      <c r="G10072" s="23"/>
      <c r="H10072" s="24"/>
      <c r="I10072" s="24"/>
      <c r="J10072" s="24"/>
    </row>
    <row r="10073" spans="3:10" x14ac:dyDescent="0.25">
      <c r="C10073" s="23"/>
      <c r="D10073" s="23"/>
      <c r="E10073" s="23"/>
      <c r="F10073" s="23"/>
      <c r="G10073" s="23"/>
      <c r="H10073" s="24"/>
      <c r="I10073" s="24"/>
      <c r="J10073" s="24"/>
    </row>
    <row r="10074" spans="3:10" x14ac:dyDescent="0.25">
      <c r="C10074" s="23"/>
      <c r="D10074" s="23"/>
      <c r="E10074" s="23"/>
      <c r="F10074" s="23"/>
      <c r="G10074" s="23"/>
      <c r="H10074" s="24"/>
      <c r="I10074" s="24"/>
      <c r="J10074" s="24"/>
    </row>
    <row r="10075" spans="3:10" x14ac:dyDescent="0.25">
      <c r="C10075" s="23"/>
      <c r="D10075" s="23"/>
      <c r="E10075" s="23"/>
      <c r="F10075" s="23"/>
      <c r="G10075" s="23"/>
      <c r="H10075" s="24"/>
      <c r="I10075" s="24"/>
      <c r="J10075" s="24"/>
    </row>
    <row r="10076" spans="3:10" x14ac:dyDescent="0.25">
      <c r="C10076" s="23"/>
      <c r="D10076" s="23"/>
      <c r="E10076" s="23"/>
      <c r="F10076" s="23"/>
      <c r="G10076" s="23"/>
      <c r="H10076" s="24"/>
      <c r="I10076" s="24"/>
      <c r="J10076" s="24"/>
    </row>
    <row r="10077" spans="3:10" x14ac:dyDescent="0.25">
      <c r="C10077" s="23"/>
      <c r="D10077" s="23"/>
      <c r="E10077" s="23"/>
      <c r="F10077" s="23"/>
      <c r="G10077" s="23"/>
      <c r="H10077" s="24"/>
      <c r="I10077" s="24"/>
      <c r="J10077" s="24"/>
    </row>
    <row r="10078" spans="3:10" x14ac:dyDescent="0.25">
      <c r="C10078" s="23"/>
      <c r="D10078" s="23"/>
      <c r="E10078" s="23"/>
      <c r="F10078" s="23"/>
      <c r="G10078" s="23"/>
      <c r="H10078" s="24"/>
      <c r="I10078" s="24"/>
      <c r="J10078" s="24"/>
    </row>
    <row r="10079" spans="3:10" x14ac:dyDescent="0.25">
      <c r="C10079" s="23"/>
      <c r="D10079" s="23"/>
      <c r="E10079" s="23"/>
      <c r="F10079" s="23"/>
      <c r="G10079" s="23"/>
      <c r="H10079" s="24"/>
      <c r="I10079" s="24"/>
      <c r="J10079" s="24"/>
    </row>
    <row r="10080" spans="3:10" x14ac:dyDescent="0.25">
      <c r="C10080" s="23"/>
      <c r="D10080" s="23"/>
      <c r="E10080" s="23"/>
      <c r="F10080" s="23"/>
      <c r="G10080" s="23"/>
      <c r="H10080" s="24"/>
      <c r="I10080" s="24"/>
      <c r="J10080" s="24"/>
    </row>
    <row r="10081" spans="3:10" x14ac:dyDescent="0.25">
      <c r="C10081" s="23"/>
      <c r="D10081" s="23"/>
      <c r="E10081" s="23"/>
      <c r="F10081" s="23"/>
      <c r="G10081" s="23"/>
      <c r="H10081" s="24"/>
      <c r="I10081" s="24"/>
      <c r="J10081" s="24"/>
    </row>
    <row r="10082" spans="3:10" x14ac:dyDescent="0.25">
      <c r="C10082" s="23"/>
      <c r="D10082" s="23"/>
      <c r="E10082" s="23"/>
      <c r="F10082" s="23"/>
      <c r="G10082" s="23"/>
      <c r="H10082" s="24"/>
      <c r="I10082" s="24"/>
      <c r="J10082" s="24"/>
    </row>
    <row r="10083" spans="3:10" x14ac:dyDescent="0.25">
      <c r="C10083" s="23"/>
      <c r="D10083" s="23"/>
      <c r="E10083" s="23"/>
      <c r="F10083" s="23"/>
      <c r="G10083" s="23"/>
      <c r="H10083" s="24"/>
      <c r="I10083" s="24"/>
      <c r="J10083" s="24"/>
    </row>
    <row r="10084" spans="3:10" x14ac:dyDescent="0.25">
      <c r="C10084" s="23"/>
      <c r="D10084" s="23"/>
      <c r="E10084" s="23"/>
      <c r="F10084" s="23"/>
      <c r="G10084" s="23"/>
      <c r="H10084" s="24"/>
      <c r="I10084" s="24"/>
      <c r="J10084" s="24"/>
    </row>
    <row r="10085" spans="3:10" x14ac:dyDescent="0.25">
      <c r="C10085" s="23"/>
      <c r="D10085" s="23"/>
      <c r="E10085" s="23"/>
      <c r="F10085" s="23"/>
      <c r="G10085" s="23"/>
      <c r="H10085" s="24"/>
      <c r="I10085" s="24"/>
      <c r="J10085" s="24"/>
    </row>
    <row r="10086" spans="3:10" x14ac:dyDescent="0.25">
      <c r="C10086" s="23"/>
      <c r="D10086" s="23"/>
      <c r="E10086" s="23"/>
      <c r="F10086" s="23"/>
      <c r="G10086" s="23"/>
      <c r="H10086" s="24"/>
      <c r="I10086" s="24"/>
      <c r="J10086" s="24"/>
    </row>
    <row r="10087" spans="3:10" x14ac:dyDescent="0.25">
      <c r="C10087" s="23"/>
      <c r="D10087" s="23"/>
      <c r="E10087" s="23"/>
      <c r="F10087" s="23"/>
      <c r="G10087" s="23"/>
      <c r="H10087" s="24"/>
      <c r="I10087" s="24"/>
      <c r="J10087" s="24"/>
    </row>
    <row r="10088" spans="3:10" x14ac:dyDescent="0.25">
      <c r="C10088" s="23"/>
      <c r="D10088" s="23"/>
      <c r="E10088" s="23"/>
      <c r="F10088" s="23"/>
      <c r="G10088" s="23"/>
      <c r="H10088" s="24"/>
      <c r="I10088" s="24"/>
      <c r="J10088" s="24"/>
    </row>
    <row r="10089" spans="3:10" x14ac:dyDescent="0.25">
      <c r="C10089" s="23"/>
      <c r="D10089" s="23"/>
      <c r="E10089" s="23"/>
      <c r="F10089" s="23"/>
      <c r="G10089" s="23"/>
      <c r="H10089" s="24"/>
      <c r="I10089" s="24"/>
      <c r="J10089" s="24"/>
    </row>
    <row r="10090" spans="3:10" x14ac:dyDescent="0.25">
      <c r="C10090" s="23"/>
      <c r="D10090" s="23"/>
      <c r="E10090" s="23"/>
      <c r="F10090" s="23"/>
      <c r="G10090" s="23"/>
      <c r="H10090" s="24"/>
      <c r="I10090" s="24"/>
      <c r="J10090" s="24"/>
    </row>
    <row r="10091" spans="3:10" x14ac:dyDescent="0.25">
      <c r="C10091" s="23"/>
      <c r="D10091" s="23"/>
      <c r="E10091" s="23"/>
      <c r="F10091" s="23"/>
      <c r="G10091" s="23"/>
      <c r="H10091" s="24"/>
      <c r="I10091" s="24"/>
      <c r="J10091" s="24"/>
    </row>
    <row r="10092" spans="3:10" x14ac:dyDescent="0.25">
      <c r="C10092" s="23"/>
      <c r="D10092" s="23"/>
      <c r="E10092" s="23"/>
      <c r="F10092" s="23"/>
      <c r="G10092" s="23"/>
      <c r="H10092" s="24"/>
      <c r="I10092" s="24"/>
      <c r="J10092" s="24"/>
    </row>
    <row r="10093" spans="3:10" x14ac:dyDescent="0.25">
      <c r="C10093" s="23"/>
      <c r="D10093" s="23"/>
      <c r="E10093" s="23"/>
      <c r="F10093" s="23"/>
      <c r="G10093" s="23"/>
      <c r="H10093" s="24"/>
      <c r="I10093" s="24"/>
      <c r="J10093" s="24"/>
    </row>
    <row r="10094" spans="3:10" x14ac:dyDescent="0.25">
      <c r="C10094" s="23"/>
      <c r="D10094" s="23"/>
      <c r="E10094" s="23"/>
      <c r="F10094" s="23"/>
      <c r="G10094" s="23"/>
      <c r="H10094" s="24"/>
      <c r="I10094" s="24"/>
      <c r="J10094" s="24"/>
    </row>
    <row r="10095" spans="3:10" x14ac:dyDescent="0.25">
      <c r="C10095" s="23"/>
      <c r="D10095" s="23"/>
      <c r="E10095" s="23"/>
      <c r="F10095" s="23"/>
      <c r="G10095" s="23"/>
      <c r="H10095" s="24"/>
      <c r="I10095" s="24"/>
      <c r="J10095" s="24"/>
    </row>
    <row r="10096" spans="3:10" x14ac:dyDescent="0.25">
      <c r="C10096" s="23"/>
      <c r="D10096" s="23"/>
      <c r="E10096" s="23"/>
      <c r="F10096" s="23"/>
      <c r="G10096" s="23"/>
      <c r="H10096" s="24"/>
      <c r="I10096" s="24"/>
      <c r="J10096" s="24"/>
    </row>
    <row r="10097" spans="3:10" x14ac:dyDescent="0.25">
      <c r="C10097" s="23"/>
      <c r="D10097" s="23"/>
      <c r="E10097" s="23"/>
      <c r="F10097" s="23"/>
      <c r="G10097" s="23"/>
      <c r="H10097" s="24"/>
      <c r="I10097" s="24"/>
      <c r="J10097" s="24"/>
    </row>
    <row r="10098" spans="3:10" x14ac:dyDescent="0.25">
      <c r="C10098" s="23"/>
      <c r="D10098" s="23"/>
      <c r="E10098" s="23"/>
      <c r="F10098" s="23"/>
      <c r="G10098" s="23"/>
      <c r="H10098" s="24"/>
      <c r="I10098" s="24"/>
      <c r="J10098" s="24"/>
    </row>
    <row r="10099" spans="3:10" x14ac:dyDescent="0.25">
      <c r="C10099" s="23"/>
      <c r="D10099" s="23"/>
      <c r="E10099" s="23"/>
      <c r="F10099" s="23"/>
      <c r="G10099" s="23"/>
      <c r="H10099" s="24"/>
      <c r="I10099" s="24"/>
      <c r="J10099" s="24"/>
    </row>
    <row r="10100" spans="3:10" x14ac:dyDescent="0.25">
      <c r="C10100" s="23"/>
      <c r="D10100" s="23"/>
      <c r="E10100" s="23"/>
      <c r="F10100" s="23"/>
      <c r="G10100" s="23"/>
      <c r="H10100" s="24"/>
      <c r="I10100" s="24"/>
      <c r="J10100" s="24"/>
    </row>
    <row r="10101" spans="3:10" x14ac:dyDescent="0.25">
      <c r="C10101" s="23"/>
      <c r="D10101" s="23"/>
      <c r="E10101" s="23"/>
      <c r="F10101" s="23"/>
      <c r="G10101" s="23"/>
      <c r="H10101" s="24"/>
      <c r="I10101" s="24"/>
      <c r="J10101" s="24"/>
    </row>
    <row r="10102" spans="3:10" x14ac:dyDescent="0.25">
      <c r="C10102" s="23"/>
      <c r="D10102" s="23"/>
      <c r="E10102" s="23"/>
      <c r="F10102" s="23"/>
      <c r="G10102" s="23"/>
      <c r="H10102" s="24"/>
      <c r="I10102" s="24"/>
      <c r="J10102" s="24"/>
    </row>
    <row r="10103" spans="3:10" x14ac:dyDescent="0.25">
      <c r="C10103" s="23"/>
      <c r="D10103" s="23"/>
      <c r="E10103" s="23"/>
      <c r="F10103" s="23"/>
      <c r="G10103" s="23"/>
      <c r="H10103" s="24"/>
      <c r="I10103" s="24"/>
      <c r="J10103" s="24"/>
    </row>
    <row r="10104" spans="3:10" x14ac:dyDescent="0.25">
      <c r="C10104" s="23"/>
      <c r="D10104" s="23"/>
      <c r="E10104" s="23"/>
      <c r="F10104" s="23"/>
      <c r="G10104" s="23"/>
      <c r="H10104" s="24"/>
      <c r="I10104" s="24"/>
      <c r="J10104" s="24"/>
    </row>
    <row r="10105" spans="3:10" x14ac:dyDescent="0.25">
      <c r="C10105" s="23"/>
      <c r="D10105" s="23"/>
      <c r="E10105" s="23"/>
      <c r="F10105" s="23"/>
      <c r="G10105" s="23"/>
      <c r="H10105" s="24"/>
      <c r="I10105" s="24"/>
      <c r="J10105" s="24"/>
    </row>
    <row r="10106" spans="3:10" x14ac:dyDescent="0.25">
      <c r="C10106" s="23"/>
      <c r="D10106" s="23"/>
      <c r="E10106" s="23"/>
      <c r="F10106" s="23"/>
      <c r="G10106" s="23"/>
      <c r="H10106" s="24"/>
      <c r="I10106" s="24"/>
      <c r="J10106" s="24"/>
    </row>
    <row r="10107" spans="3:10" x14ac:dyDescent="0.25">
      <c r="C10107" s="23"/>
      <c r="D10107" s="23"/>
      <c r="E10107" s="23"/>
      <c r="F10107" s="23"/>
      <c r="G10107" s="23"/>
      <c r="H10107" s="24"/>
      <c r="I10107" s="24"/>
      <c r="J10107" s="24"/>
    </row>
    <row r="10108" spans="3:10" x14ac:dyDescent="0.25">
      <c r="C10108" s="23"/>
      <c r="D10108" s="23"/>
      <c r="E10108" s="23"/>
      <c r="F10108" s="23"/>
      <c r="G10108" s="23"/>
      <c r="H10108" s="24"/>
      <c r="I10108" s="24"/>
      <c r="J10108" s="24"/>
    </row>
    <row r="10109" spans="3:10" x14ac:dyDescent="0.25">
      <c r="C10109" s="23"/>
      <c r="D10109" s="23"/>
      <c r="E10109" s="23"/>
      <c r="F10109" s="23"/>
      <c r="G10109" s="23"/>
      <c r="H10109" s="24"/>
      <c r="I10109" s="24"/>
      <c r="J10109" s="24"/>
    </row>
    <row r="10110" spans="3:10" x14ac:dyDescent="0.25">
      <c r="C10110" s="23"/>
      <c r="D10110" s="23"/>
      <c r="E10110" s="23"/>
      <c r="F10110" s="23"/>
      <c r="G10110" s="23"/>
      <c r="H10110" s="24"/>
      <c r="I10110" s="24"/>
      <c r="J10110" s="24"/>
    </row>
    <row r="10111" spans="3:10" x14ac:dyDescent="0.25">
      <c r="C10111" s="23"/>
      <c r="D10111" s="23"/>
      <c r="E10111" s="23"/>
      <c r="F10111" s="23"/>
      <c r="G10111" s="23"/>
      <c r="H10111" s="24"/>
      <c r="I10111" s="24"/>
      <c r="J10111" s="24"/>
    </row>
    <row r="10112" spans="3:10" x14ac:dyDescent="0.25">
      <c r="C10112" s="23"/>
      <c r="D10112" s="23"/>
      <c r="E10112" s="23"/>
      <c r="F10112" s="23"/>
      <c r="G10112" s="23"/>
      <c r="H10112" s="24"/>
      <c r="I10112" s="24"/>
      <c r="J10112" s="24"/>
    </row>
    <row r="10113" spans="3:10" x14ac:dyDescent="0.25">
      <c r="C10113" s="23"/>
      <c r="D10113" s="23"/>
      <c r="E10113" s="23"/>
      <c r="F10113" s="23"/>
      <c r="G10113" s="23"/>
      <c r="H10113" s="24"/>
      <c r="I10113" s="24"/>
      <c r="J10113" s="24"/>
    </row>
    <row r="10114" spans="3:10" x14ac:dyDescent="0.25">
      <c r="C10114" s="23"/>
      <c r="D10114" s="23"/>
      <c r="E10114" s="23"/>
      <c r="F10114" s="23"/>
      <c r="G10114" s="23"/>
      <c r="H10114" s="24"/>
      <c r="I10114" s="24"/>
      <c r="J10114" s="24"/>
    </row>
    <row r="10115" spans="3:10" x14ac:dyDescent="0.25">
      <c r="C10115" s="23"/>
      <c r="D10115" s="23"/>
      <c r="E10115" s="23"/>
      <c r="F10115" s="23"/>
      <c r="G10115" s="23"/>
      <c r="H10115" s="24"/>
      <c r="I10115" s="24"/>
      <c r="J10115" s="24"/>
    </row>
    <row r="10116" spans="3:10" x14ac:dyDescent="0.25">
      <c r="C10116" s="23"/>
      <c r="D10116" s="23"/>
      <c r="E10116" s="23"/>
      <c r="F10116" s="23"/>
      <c r="G10116" s="23"/>
      <c r="H10116" s="24"/>
      <c r="I10116" s="24"/>
      <c r="J10116" s="24"/>
    </row>
    <row r="10117" spans="3:10" x14ac:dyDescent="0.25">
      <c r="C10117" s="23"/>
      <c r="D10117" s="23"/>
      <c r="E10117" s="23"/>
      <c r="F10117" s="23"/>
      <c r="G10117" s="23"/>
      <c r="H10117" s="24"/>
      <c r="I10117" s="24"/>
      <c r="J10117" s="24"/>
    </row>
    <row r="10118" spans="3:10" x14ac:dyDescent="0.25">
      <c r="C10118" s="23"/>
      <c r="D10118" s="23"/>
      <c r="E10118" s="23"/>
      <c r="F10118" s="23"/>
      <c r="G10118" s="23"/>
      <c r="H10118" s="24"/>
      <c r="I10118" s="24"/>
      <c r="J10118" s="24"/>
    </row>
    <row r="10119" spans="3:10" x14ac:dyDescent="0.25">
      <c r="C10119" s="23"/>
      <c r="D10119" s="23"/>
      <c r="E10119" s="23"/>
      <c r="F10119" s="23"/>
      <c r="G10119" s="23"/>
      <c r="H10119" s="24"/>
      <c r="I10119" s="24"/>
      <c r="J10119" s="24"/>
    </row>
    <row r="10120" spans="3:10" x14ac:dyDescent="0.25">
      <c r="C10120" s="23"/>
      <c r="D10120" s="23"/>
      <c r="E10120" s="23"/>
      <c r="F10120" s="23"/>
      <c r="G10120" s="23"/>
      <c r="H10120" s="24"/>
      <c r="I10120" s="24"/>
      <c r="J10120" s="24"/>
    </row>
    <row r="10121" spans="3:10" x14ac:dyDescent="0.25">
      <c r="C10121" s="23"/>
      <c r="D10121" s="23"/>
      <c r="E10121" s="23"/>
      <c r="F10121" s="23"/>
      <c r="G10121" s="23"/>
      <c r="H10121" s="24"/>
      <c r="I10121" s="24"/>
      <c r="J10121" s="24"/>
    </row>
    <row r="10122" spans="3:10" x14ac:dyDescent="0.25">
      <c r="C10122" s="23"/>
      <c r="D10122" s="23"/>
      <c r="E10122" s="23"/>
      <c r="F10122" s="23"/>
      <c r="G10122" s="23"/>
      <c r="H10122" s="24"/>
      <c r="I10122" s="24"/>
      <c r="J10122" s="24"/>
    </row>
    <row r="10123" spans="3:10" x14ac:dyDescent="0.25">
      <c r="C10123" s="23"/>
      <c r="D10123" s="23"/>
      <c r="E10123" s="23"/>
      <c r="F10123" s="23"/>
      <c r="G10123" s="23"/>
      <c r="H10123" s="24"/>
      <c r="I10123" s="24"/>
      <c r="J10123" s="24"/>
    </row>
    <row r="10124" spans="3:10" x14ac:dyDescent="0.25">
      <c r="C10124" s="23"/>
      <c r="D10124" s="23"/>
      <c r="E10124" s="23"/>
      <c r="F10124" s="23"/>
      <c r="G10124" s="23"/>
      <c r="H10124" s="24"/>
      <c r="I10124" s="24"/>
      <c r="J10124" s="24"/>
    </row>
    <row r="10125" spans="3:10" x14ac:dyDescent="0.25">
      <c r="C10125" s="23"/>
      <c r="D10125" s="23"/>
      <c r="E10125" s="23"/>
      <c r="F10125" s="23"/>
      <c r="G10125" s="23"/>
      <c r="H10125" s="24"/>
      <c r="I10125" s="24"/>
      <c r="J10125" s="24"/>
    </row>
    <row r="10126" spans="3:10" x14ac:dyDescent="0.25">
      <c r="C10126" s="23"/>
      <c r="D10126" s="23"/>
      <c r="E10126" s="23"/>
      <c r="F10126" s="23"/>
      <c r="G10126" s="23"/>
      <c r="H10126" s="24"/>
      <c r="I10126" s="24"/>
      <c r="J10126" s="24"/>
    </row>
    <row r="10127" spans="3:10" x14ac:dyDescent="0.25">
      <c r="C10127" s="23"/>
      <c r="D10127" s="23"/>
      <c r="E10127" s="23"/>
      <c r="F10127" s="23"/>
      <c r="G10127" s="23"/>
      <c r="H10127" s="24"/>
      <c r="I10127" s="24"/>
      <c r="J10127" s="24"/>
    </row>
    <row r="10128" spans="3:10" x14ac:dyDescent="0.25">
      <c r="C10128" s="23"/>
      <c r="D10128" s="23"/>
      <c r="E10128" s="23"/>
      <c r="F10128" s="23"/>
      <c r="G10128" s="23"/>
      <c r="H10128" s="24"/>
      <c r="I10128" s="24"/>
      <c r="J10128" s="24"/>
    </row>
    <row r="10129" spans="3:10" x14ac:dyDescent="0.25">
      <c r="C10129" s="23"/>
      <c r="D10129" s="23"/>
      <c r="E10129" s="23"/>
      <c r="F10129" s="23"/>
      <c r="G10129" s="23"/>
      <c r="H10129" s="24"/>
      <c r="I10129" s="24"/>
      <c r="J10129" s="24"/>
    </row>
    <row r="10130" spans="3:10" x14ac:dyDescent="0.25">
      <c r="C10130" s="23"/>
      <c r="D10130" s="23"/>
      <c r="E10130" s="23"/>
      <c r="F10130" s="23"/>
      <c r="G10130" s="23"/>
      <c r="H10130" s="24"/>
      <c r="I10130" s="24"/>
      <c r="J10130" s="24"/>
    </row>
    <row r="10131" spans="3:10" x14ac:dyDescent="0.25">
      <c r="C10131" s="23"/>
      <c r="D10131" s="23"/>
      <c r="E10131" s="23"/>
      <c r="F10131" s="23"/>
      <c r="G10131" s="23"/>
      <c r="H10131" s="24"/>
      <c r="I10131" s="24"/>
      <c r="J10131" s="24"/>
    </row>
    <row r="10132" spans="3:10" x14ac:dyDescent="0.25">
      <c r="C10132" s="23"/>
      <c r="D10132" s="23"/>
      <c r="E10132" s="23"/>
      <c r="F10132" s="23"/>
      <c r="G10132" s="23"/>
      <c r="H10132" s="24"/>
      <c r="I10132" s="24"/>
      <c r="J10132" s="24"/>
    </row>
    <row r="10133" spans="3:10" x14ac:dyDescent="0.25">
      <c r="C10133" s="23"/>
      <c r="D10133" s="23"/>
      <c r="E10133" s="23"/>
      <c r="F10133" s="23"/>
      <c r="G10133" s="23"/>
      <c r="H10133" s="24"/>
      <c r="I10133" s="24"/>
      <c r="J10133" s="24"/>
    </row>
    <row r="10134" spans="3:10" x14ac:dyDescent="0.25">
      <c r="C10134" s="23"/>
      <c r="D10134" s="23"/>
      <c r="E10134" s="23"/>
      <c r="F10134" s="23"/>
      <c r="G10134" s="23"/>
      <c r="H10134" s="24"/>
      <c r="I10134" s="24"/>
      <c r="J10134" s="24"/>
    </row>
    <row r="10135" spans="3:10" x14ac:dyDescent="0.25">
      <c r="C10135" s="23"/>
      <c r="D10135" s="23"/>
      <c r="E10135" s="23"/>
      <c r="F10135" s="23"/>
      <c r="G10135" s="23"/>
      <c r="H10135" s="24"/>
      <c r="I10135" s="24"/>
      <c r="J10135" s="24"/>
    </row>
    <row r="10136" spans="3:10" x14ac:dyDescent="0.25">
      <c r="C10136" s="23"/>
      <c r="D10136" s="23"/>
      <c r="E10136" s="23"/>
      <c r="F10136" s="23"/>
      <c r="G10136" s="23"/>
      <c r="H10136" s="24"/>
      <c r="I10136" s="24"/>
      <c r="J10136" s="24"/>
    </row>
    <row r="10137" spans="3:10" x14ac:dyDescent="0.25">
      <c r="C10137" s="23"/>
      <c r="D10137" s="23"/>
      <c r="E10137" s="23"/>
      <c r="F10137" s="23"/>
      <c r="G10137" s="23"/>
      <c r="H10137" s="24"/>
      <c r="I10137" s="24"/>
      <c r="J10137" s="24"/>
    </row>
    <row r="10138" spans="3:10" x14ac:dyDescent="0.25">
      <c r="C10138" s="23"/>
      <c r="D10138" s="23"/>
      <c r="E10138" s="23"/>
      <c r="F10138" s="23"/>
      <c r="G10138" s="23"/>
      <c r="H10138" s="24"/>
      <c r="I10138" s="24"/>
      <c r="J10138" s="24"/>
    </row>
    <row r="10139" spans="3:10" x14ac:dyDescent="0.25">
      <c r="C10139" s="23"/>
      <c r="D10139" s="23"/>
      <c r="E10139" s="23"/>
      <c r="F10139" s="23"/>
      <c r="G10139" s="23"/>
      <c r="H10139" s="24"/>
      <c r="I10139" s="24"/>
      <c r="J10139" s="24"/>
    </row>
    <row r="10140" spans="3:10" x14ac:dyDescent="0.25">
      <c r="C10140" s="23"/>
      <c r="D10140" s="23"/>
      <c r="E10140" s="23"/>
      <c r="F10140" s="23"/>
      <c r="G10140" s="23"/>
      <c r="H10140" s="24"/>
      <c r="I10140" s="24"/>
      <c r="J10140" s="24"/>
    </row>
    <row r="10141" spans="3:10" x14ac:dyDescent="0.25">
      <c r="C10141" s="23"/>
      <c r="D10141" s="23"/>
      <c r="E10141" s="23"/>
      <c r="F10141" s="23"/>
      <c r="G10141" s="23"/>
      <c r="H10141" s="24"/>
      <c r="I10141" s="24"/>
      <c r="J10141" s="24"/>
    </row>
    <row r="10142" spans="3:10" x14ac:dyDescent="0.25">
      <c r="C10142" s="23"/>
      <c r="D10142" s="23"/>
      <c r="E10142" s="23"/>
      <c r="F10142" s="23"/>
      <c r="G10142" s="23"/>
      <c r="H10142" s="24"/>
      <c r="I10142" s="24"/>
      <c r="J10142" s="24"/>
    </row>
    <row r="10143" spans="3:10" x14ac:dyDescent="0.25">
      <c r="C10143" s="23"/>
      <c r="D10143" s="23"/>
      <c r="E10143" s="23"/>
      <c r="F10143" s="23"/>
      <c r="G10143" s="23"/>
      <c r="H10143" s="24"/>
      <c r="I10143" s="24"/>
      <c r="J10143" s="24"/>
    </row>
    <row r="10144" spans="3:10" x14ac:dyDescent="0.25">
      <c r="C10144" s="23"/>
      <c r="D10144" s="23"/>
      <c r="E10144" s="23"/>
      <c r="F10144" s="23"/>
      <c r="G10144" s="23"/>
      <c r="H10144" s="24"/>
      <c r="I10144" s="24"/>
      <c r="J10144" s="24"/>
    </row>
    <row r="10145" spans="3:10" x14ac:dyDescent="0.25">
      <c r="C10145" s="23"/>
      <c r="D10145" s="23"/>
      <c r="E10145" s="23"/>
      <c r="F10145" s="23"/>
      <c r="G10145" s="23"/>
      <c r="H10145" s="24"/>
      <c r="I10145" s="24"/>
      <c r="J10145" s="24"/>
    </row>
    <row r="10146" spans="3:10" x14ac:dyDescent="0.25">
      <c r="C10146" s="23"/>
      <c r="D10146" s="23"/>
      <c r="E10146" s="23"/>
      <c r="F10146" s="23"/>
      <c r="G10146" s="23"/>
      <c r="H10146" s="24"/>
      <c r="I10146" s="24"/>
      <c r="J10146" s="24"/>
    </row>
    <row r="10147" spans="3:10" x14ac:dyDescent="0.25">
      <c r="C10147" s="23"/>
      <c r="D10147" s="23"/>
      <c r="E10147" s="23"/>
      <c r="F10147" s="23"/>
      <c r="G10147" s="23"/>
      <c r="H10147" s="24"/>
      <c r="I10147" s="24"/>
      <c r="J10147" s="24"/>
    </row>
    <row r="10148" spans="3:10" x14ac:dyDescent="0.25">
      <c r="C10148" s="23"/>
      <c r="D10148" s="23"/>
      <c r="E10148" s="23"/>
      <c r="F10148" s="23"/>
      <c r="G10148" s="23"/>
      <c r="H10148" s="24"/>
      <c r="I10148" s="24"/>
      <c r="J10148" s="24"/>
    </row>
    <row r="10149" spans="3:10" x14ac:dyDescent="0.25">
      <c r="C10149" s="23"/>
      <c r="D10149" s="23"/>
      <c r="E10149" s="23"/>
      <c r="F10149" s="23"/>
      <c r="G10149" s="23"/>
      <c r="H10149" s="24"/>
      <c r="I10149" s="24"/>
      <c r="J10149" s="24"/>
    </row>
    <row r="10150" spans="3:10" x14ac:dyDescent="0.25">
      <c r="C10150" s="23"/>
      <c r="D10150" s="23"/>
      <c r="E10150" s="23"/>
      <c r="F10150" s="23"/>
      <c r="G10150" s="23"/>
      <c r="H10150" s="24"/>
      <c r="I10150" s="24"/>
      <c r="J10150" s="24"/>
    </row>
    <row r="10151" spans="3:10" x14ac:dyDescent="0.25">
      <c r="C10151" s="23"/>
      <c r="D10151" s="23"/>
      <c r="E10151" s="23"/>
      <c r="F10151" s="23"/>
      <c r="G10151" s="23"/>
      <c r="H10151" s="24"/>
      <c r="I10151" s="24"/>
      <c r="J10151" s="24"/>
    </row>
    <row r="10152" spans="3:10" x14ac:dyDescent="0.25">
      <c r="C10152" s="23"/>
      <c r="D10152" s="23"/>
      <c r="E10152" s="23"/>
      <c r="F10152" s="23"/>
      <c r="G10152" s="23"/>
      <c r="H10152" s="24"/>
      <c r="I10152" s="24"/>
      <c r="J10152" s="24"/>
    </row>
    <row r="10153" spans="3:10" x14ac:dyDescent="0.25">
      <c r="C10153" s="23"/>
      <c r="D10153" s="23"/>
      <c r="E10153" s="23"/>
      <c r="F10153" s="23"/>
      <c r="G10153" s="23"/>
      <c r="H10153" s="24"/>
      <c r="I10153" s="24"/>
      <c r="J10153" s="24"/>
    </row>
    <row r="10154" spans="3:10" x14ac:dyDescent="0.25">
      <c r="C10154" s="23"/>
      <c r="D10154" s="23"/>
      <c r="E10154" s="23"/>
      <c r="F10154" s="23"/>
      <c r="G10154" s="23"/>
      <c r="H10154" s="24"/>
      <c r="I10154" s="24"/>
      <c r="J10154" s="24"/>
    </row>
    <row r="10155" spans="3:10" x14ac:dyDescent="0.25">
      <c r="C10155" s="23"/>
      <c r="D10155" s="23"/>
      <c r="E10155" s="23"/>
      <c r="F10155" s="23"/>
      <c r="G10155" s="23"/>
      <c r="H10155" s="24"/>
      <c r="I10155" s="24"/>
      <c r="J10155" s="24"/>
    </row>
    <row r="10156" spans="3:10" x14ac:dyDescent="0.25">
      <c r="C10156" s="23"/>
      <c r="D10156" s="23"/>
      <c r="E10156" s="23"/>
      <c r="F10156" s="23"/>
      <c r="G10156" s="23"/>
      <c r="H10156" s="24"/>
      <c r="I10156" s="24"/>
      <c r="J10156" s="24"/>
    </row>
    <row r="10157" spans="3:10" x14ac:dyDescent="0.25">
      <c r="C10157" s="23"/>
      <c r="D10157" s="23"/>
      <c r="E10157" s="23"/>
      <c r="F10157" s="23"/>
      <c r="G10157" s="23"/>
      <c r="H10157" s="24"/>
      <c r="I10157" s="24"/>
      <c r="J10157" s="24"/>
    </row>
    <row r="10158" spans="3:10" x14ac:dyDescent="0.25">
      <c r="C10158" s="23"/>
      <c r="D10158" s="23"/>
      <c r="E10158" s="23"/>
      <c r="F10158" s="23"/>
      <c r="G10158" s="23"/>
      <c r="H10158" s="24"/>
      <c r="I10158" s="24"/>
      <c r="J10158" s="24"/>
    </row>
    <row r="10159" spans="3:10" x14ac:dyDescent="0.25">
      <c r="C10159" s="23"/>
      <c r="D10159" s="23"/>
      <c r="E10159" s="23"/>
      <c r="F10159" s="23"/>
      <c r="G10159" s="23"/>
      <c r="H10159" s="24"/>
      <c r="I10159" s="24"/>
      <c r="J10159" s="24"/>
    </row>
    <row r="10160" spans="3:10" x14ac:dyDescent="0.25">
      <c r="C10160" s="23"/>
      <c r="D10160" s="23"/>
      <c r="E10160" s="23"/>
      <c r="F10160" s="23"/>
      <c r="G10160" s="23"/>
      <c r="H10160" s="24"/>
      <c r="I10160" s="24"/>
      <c r="J10160" s="24"/>
    </row>
    <row r="10161" spans="3:10" x14ac:dyDescent="0.25">
      <c r="C10161" s="23"/>
      <c r="D10161" s="23"/>
      <c r="E10161" s="23"/>
      <c r="F10161" s="23"/>
      <c r="G10161" s="23"/>
      <c r="H10161" s="24"/>
      <c r="I10161" s="24"/>
      <c r="J10161" s="24"/>
    </row>
    <row r="10162" spans="3:10" x14ac:dyDescent="0.25">
      <c r="C10162" s="23"/>
      <c r="D10162" s="23"/>
      <c r="E10162" s="23"/>
      <c r="F10162" s="23"/>
      <c r="G10162" s="23"/>
      <c r="H10162" s="24"/>
      <c r="I10162" s="24"/>
      <c r="J10162" s="24"/>
    </row>
    <row r="10163" spans="3:10" x14ac:dyDescent="0.25">
      <c r="C10163" s="23"/>
      <c r="D10163" s="23"/>
      <c r="E10163" s="23"/>
      <c r="F10163" s="23"/>
      <c r="G10163" s="23"/>
      <c r="H10163" s="24"/>
      <c r="I10163" s="24"/>
      <c r="J10163" s="24"/>
    </row>
    <row r="10164" spans="3:10" x14ac:dyDescent="0.25">
      <c r="C10164" s="23"/>
      <c r="D10164" s="23"/>
      <c r="E10164" s="23"/>
      <c r="F10164" s="23"/>
      <c r="G10164" s="23"/>
      <c r="H10164" s="24"/>
      <c r="I10164" s="24"/>
      <c r="J10164" s="24"/>
    </row>
    <row r="10165" spans="3:10" x14ac:dyDescent="0.25">
      <c r="C10165" s="23"/>
      <c r="D10165" s="23"/>
      <c r="E10165" s="23"/>
      <c r="F10165" s="23"/>
      <c r="G10165" s="23"/>
      <c r="H10165" s="24"/>
      <c r="I10165" s="24"/>
      <c r="J10165" s="24"/>
    </row>
    <row r="10166" spans="3:10" x14ac:dyDescent="0.25">
      <c r="C10166" s="23"/>
      <c r="D10166" s="23"/>
      <c r="E10166" s="23"/>
      <c r="F10166" s="23"/>
      <c r="G10166" s="23"/>
      <c r="H10166" s="24"/>
      <c r="I10166" s="24"/>
      <c r="J10166" s="24"/>
    </row>
    <row r="10167" spans="3:10" x14ac:dyDescent="0.25">
      <c r="C10167" s="23"/>
      <c r="D10167" s="23"/>
      <c r="E10167" s="23"/>
      <c r="F10167" s="23"/>
      <c r="G10167" s="23"/>
      <c r="H10167" s="24"/>
      <c r="I10167" s="24"/>
      <c r="J10167" s="24"/>
    </row>
    <row r="10168" spans="3:10" x14ac:dyDescent="0.25">
      <c r="C10168" s="23"/>
      <c r="D10168" s="23"/>
      <c r="E10168" s="23"/>
      <c r="F10168" s="23"/>
      <c r="G10168" s="23"/>
      <c r="H10168" s="24"/>
      <c r="I10168" s="24"/>
      <c r="J10168" s="24"/>
    </row>
    <row r="10169" spans="3:10" x14ac:dyDescent="0.25">
      <c r="C10169" s="23"/>
      <c r="D10169" s="23"/>
      <c r="E10169" s="23"/>
      <c r="F10169" s="23"/>
      <c r="G10169" s="23"/>
      <c r="H10169" s="24"/>
      <c r="I10169" s="24"/>
      <c r="J10169" s="24"/>
    </row>
    <row r="10170" spans="3:10" x14ac:dyDescent="0.25">
      <c r="C10170" s="23"/>
      <c r="D10170" s="23"/>
      <c r="E10170" s="23"/>
      <c r="F10170" s="23"/>
      <c r="G10170" s="23"/>
      <c r="H10170" s="24"/>
      <c r="I10170" s="24"/>
      <c r="J10170" s="24"/>
    </row>
    <row r="10171" spans="3:10" x14ac:dyDescent="0.25">
      <c r="C10171" s="23"/>
      <c r="D10171" s="23"/>
      <c r="E10171" s="23"/>
      <c r="F10171" s="23"/>
      <c r="G10171" s="23"/>
      <c r="H10171" s="24"/>
      <c r="I10171" s="24"/>
      <c r="J10171" s="24"/>
    </row>
    <row r="10172" spans="3:10" x14ac:dyDescent="0.25">
      <c r="C10172" s="23"/>
      <c r="D10172" s="23"/>
      <c r="E10172" s="23"/>
      <c r="F10172" s="23"/>
      <c r="G10172" s="23"/>
      <c r="H10172" s="24"/>
      <c r="I10172" s="24"/>
      <c r="J10172" s="24"/>
    </row>
    <row r="10173" spans="3:10" x14ac:dyDescent="0.25">
      <c r="C10173" s="23"/>
      <c r="D10173" s="23"/>
      <c r="E10173" s="23"/>
      <c r="F10173" s="23"/>
      <c r="G10173" s="23"/>
      <c r="H10173" s="24"/>
      <c r="I10173" s="24"/>
      <c r="J10173" s="24"/>
    </row>
    <row r="10174" spans="3:10" x14ac:dyDescent="0.25">
      <c r="C10174" s="23"/>
      <c r="D10174" s="23"/>
      <c r="E10174" s="23"/>
      <c r="F10174" s="23"/>
      <c r="G10174" s="23"/>
      <c r="H10174" s="24"/>
      <c r="I10174" s="24"/>
      <c r="J10174" s="24"/>
    </row>
    <row r="10175" spans="3:10" x14ac:dyDescent="0.25">
      <c r="C10175" s="23"/>
      <c r="D10175" s="23"/>
      <c r="E10175" s="23"/>
      <c r="F10175" s="23"/>
      <c r="G10175" s="23"/>
      <c r="H10175" s="24"/>
      <c r="I10175" s="24"/>
      <c r="J10175" s="24"/>
    </row>
    <row r="10176" spans="3:10" x14ac:dyDescent="0.25">
      <c r="C10176" s="23"/>
      <c r="D10176" s="23"/>
      <c r="E10176" s="23"/>
      <c r="F10176" s="23"/>
      <c r="G10176" s="23"/>
      <c r="H10176" s="24"/>
      <c r="I10176" s="24"/>
      <c r="J10176" s="24"/>
    </row>
    <row r="10177" spans="3:10" x14ac:dyDescent="0.25">
      <c r="C10177" s="23"/>
      <c r="D10177" s="23"/>
      <c r="E10177" s="23"/>
      <c r="F10177" s="23"/>
      <c r="G10177" s="23"/>
      <c r="H10177" s="24"/>
      <c r="I10177" s="24"/>
      <c r="J10177" s="24"/>
    </row>
    <row r="10178" spans="3:10" x14ac:dyDescent="0.25">
      <c r="C10178" s="23"/>
      <c r="D10178" s="23"/>
      <c r="E10178" s="23"/>
      <c r="F10178" s="23"/>
      <c r="G10178" s="23"/>
      <c r="H10178" s="24"/>
      <c r="I10178" s="24"/>
      <c r="J10178" s="24"/>
    </row>
    <row r="10179" spans="3:10" x14ac:dyDescent="0.25">
      <c r="C10179" s="23"/>
      <c r="D10179" s="23"/>
      <c r="E10179" s="23"/>
      <c r="F10179" s="23"/>
      <c r="G10179" s="23"/>
      <c r="H10179" s="24"/>
      <c r="I10179" s="24"/>
      <c r="J10179" s="24"/>
    </row>
    <row r="10180" spans="3:10" x14ac:dyDescent="0.25">
      <c r="C10180" s="23"/>
      <c r="D10180" s="23"/>
      <c r="E10180" s="23"/>
      <c r="F10180" s="23"/>
      <c r="G10180" s="23"/>
      <c r="H10180" s="24"/>
      <c r="I10180" s="24"/>
      <c r="J10180" s="24"/>
    </row>
    <row r="10181" spans="3:10" x14ac:dyDescent="0.25">
      <c r="C10181" s="23"/>
      <c r="D10181" s="23"/>
      <c r="E10181" s="23"/>
      <c r="F10181" s="23"/>
      <c r="G10181" s="23"/>
      <c r="H10181" s="24"/>
      <c r="I10181" s="24"/>
      <c r="J10181" s="24"/>
    </row>
    <row r="10182" spans="3:10" x14ac:dyDescent="0.25">
      <c r="C10182" s="23"/>
      <c r="D10182" s="23"/>
      <c r="E10182" s="23"/>
      <c r="F10182" s="23"/>
      <c r="G10182" s="23"/>
      <c r="H10182" s="24"/>
      <c r="I10182" s="24"/>
      <c r="J10182" s="24"/>
    </row>
    <row r="10183" spans="3:10" x14ac:dyDescent="0.25">
      <c r="C10183" s="23"/>
      <c r="D10183" s="23"/>
      <c r="E10183" s="23"/>
      <c r="F10183" s="23"/>
      <c r="G10183" s="23"/>
      <c r="H10183" s="24"/>
      <c r="I10183" s="24"/>
      <c r="J10183" s="24"/>
    </row>
    <row r="10184" spans="3:10" x14ac:dyDescent="0.25">
      <c r="C10184" s="23"/>
      <c r="D10184" s="23"/>
      <c r="E10184" s="23"/>
      <c r="F10184" s="23"/>
      <c r="G10184" s="23"/>
      <c r="H10184" s="24"/>
      <c r="I10184" s="24"/>
      <c r="J10184" s="24"/>
    </row>
    <row r="10185" spans="3:10" x14ac:dyDescent="0.25">
      <c r="C10185" s="23"/>
      <c r="D10185" s="23"/>
      <c r="E10185" s="23"/>
      <c r="F10185" s="23"/>
      <c r="G10185" s="23"/>
      <c r="H10185" s="24"/>
      <c r="I10185" s="24"/>
      <c r="J10185" s="24"/>
    </row>
    <row r="10186" spans="3:10" x14ac:dyDescent="0.25">
      <c r="C10186" s="23"/>
      <c r="D10186" s="23"/>
      <c r="E10186" s="23"/>
      <c r="F10186" s="23"/>
      <c r="G10186" s="23"/>
      <c r="H10186" s="24"/>
      <c r="I10186" s="24"/>
      <c r="J10186" s="24"/>
    </row>
    <row r="10187" spans="3:10" x14ac:dyDescent="0.25">
      <c r="C10187" s="23"/>
      <c r="D10187" s="23"/>
      <c r="E10187" s="23"/>
      <c r="F10187" s="23"/>
      <c r="G10187" s="23"/>
      <c r="H10187" s="24"/>
      <c r="I10187" s="24"/>
      <c r="J10187" s="24"/>
    </row>
    <row r="10188" spans="3:10" x14ac:dyDescent="0.25">
      <c r="C10188" s="23"/>
      <c r="D10188" s="23"/>
      <c r="E10188" s="23"/>
      <c r="F10188" s="23"/>
      <c r="G10188" s="23"/>
      <c r="H10188" s="24"/>
      <c r="I10188" s="24"/>
      <c r="J10188" s="24"/>
    </row>
    <row r="10189" spans="3:10" x14ac:dyDescent="0.25">
      <c r="C10189" s="23"/>
      <c r="D10189" s="23"/>
      <c r="E10189" s="23"/>
      <c r="F10189" s="23"/>
      <c r="G10189" s="23"/>
      <c r="H10189" s="24"/>
      <c r="I10189" s="24"/>
      <c r="J10189" s="24"/>
    </row>
    <row r="10190" spans="3:10" x14ac:dyDescent="0.25">
      <c r="C10190" s="23"/>
      <c r="D10190" s="23"/>
      <c r="E10190" s="23"/>
      <c r="F10190" s="23"/>
      <c r="G10190" s="23"/>
      <c r="H10190" s="24"/>
      <c r="I10190" s="24"/>
      <c r="J10190" s="24"/>
    </row>
    <row r="10191" spans="3:10" x14ac:dyDescent="0.25">
      <c r="C10191" s="23"/>
      <c r="D10191" s="23"/>
      <c r="E10191" s="23"/>
      <c r="F10191" s="23"/>
      <c r="G10191" s="23"/>
      <c r="H10191" s="24"/>
      <c r="I10191" s="24"/>
      <c r="J10191" s="24"/>
    </row>
    <row r="10192" spans="3:10" x14ac:dyDescent="0.25">
      <c r="C10192" s="23"/>
      <c r="D10192" s="23"/>
      <c r="E10192" s="23"/>
      <c r="F10192" s="23"/>
      <c r="G10192" s="23"/>
      <c r="H10192" s="24"/>
      <c r="I10192" s="24"/>
      <c r="J10192" s="24"/>
    </row>
    <row r="10193" spans="3:10" x14ac:dyDescent="0.25">
      <c r="C10193" s="23"/>
      <c r="D10193" s="23"/>
      <c r="E10193" s="23"/>
      <c r="F10193" s="23"/>
      <c r="G10193" s="23"/>
      <c r="H10193" s="24"/>
      <c r="I10193" s="24"/>
      <c r="J10193" s="24"/>
    </row>
    <row r="10194" spans="3:10" x14ac:dyDescent="0.25">
      <c r="C10194" s="23"/>
      <c r="D10194" s="23"/>
      <c r="E10194" s="23"/>
      <c r="F10194" s="23"/>
      <c r="G10194" s="23"/>
      <c r="H10194" s="24"/>
      <c r="I10194" s="24"/>
      <c r="J10194" s="24"/>
    </row>
    <row r="10195" spans="3:10" x14ac:dyDescent="0.25">
      <c r="C10195" s="23"/>
      <c r="D10195" s="23"/>
      <c r="E10195" s="23"/>
      <c r="F10195" s="23"/>
      <c r="G10195" s="23"/>
      <c r="H10195" s="24"/>
      <c r="I10195" s="24"/>
      <c r="J10195" s="24"/>
    </row>
    <row r="10196" spans="3:10" x14ac:dyDescent="0.25">
      <c r="C10196" s="23"/>
      <c r="D10196" s="23"/>
      <c r="E10196" s="23"/>
      <c r="F10196" s="23"/>
      <c r="G10196" s="23"/>
      <c r="H10196" s="24"/>
      <c r="I10196" s="24"/>
      <c r="J10196" s="24"/>
    </row>
    <row r="10197" spans="3:10" x14ac:dyDescent="0.25">
      <c r="C10197" s="23"/>
      <c r="D10197" s="23"/>
      <c r="E10197" s="23"/>
      <c r="F10197" s="23"/>
      <c r="G10197" s="23"/>
      <c r="H10197" s="24"/>
      <c r="I10197" s="24"/>
      <c r="J10197" s="24"/>
    </row>
    <row r="10198" spans="3:10" x14ac:dyDescent="0.25">
      <c r="C10198" s="23"/>
      <c r="D10198" s="23"/>
      <c r="E10198" s="23"/>
      <c r="F10198" s="23"/>
      <c r="G10198" s="23"/>
      <c r="H10198" s="24"/>
      <c r="I10198" s="24"/>
      <c r="J10198" s="24"/>
    </row>
    <row r="10199" spans="3:10" x14ac:dyDescent="0.25">
      <c r="C10199" s="23"/>
      <c r="D10199" s="23"/>
      <c r="E10199" s="23"/>
      <c r="F10199" s="23"/>
      <c r="G10199" s="23"/>
      <c r="H10199" s="24"/>
      <c r="I10199" s="24"/>
      <c r="J10199" s="24"/>
    </row>
    <row r="10200" spans="3:10" x14ac:dyDescent="0.25">
      <c r="C10200" s="23"/>
      <c r="D10200" s="23"/>
      <c r="E10200" s="23"/>
      <c r="F10200" s="23"/>
      <c r="G10200" s="23"/>
      <c r="H10200" s="24"/>
      <c r="I10200" s="24"/>
      <c r="J10200" s="24"/>
    </row>
    <row r="10201" spans="3:10" x14ac:dyDescent="0.25">
      <c r="C10201" s="23"/>
      <c r="D10201" s="23"/>
      <c r="E10201" s="23"/>
      <c r="F10201" s="23"/>
      <c r="G10201" s="23"/>
      <c r="H10201" s="24"/>
      <c r="I10201" s="24"/>
      <c r="J10201" s="24"/>
    </row>
    <row r="10202" spans="3:10" x14ac:dyDescent="0.25">
      <c r="C10202" s="23"/>
      <c r="D10202" s="23"/>
      <c r="E10202" s="23"/>
      <c r="F10202" s="23"/>
      <c r="G10202" s="23"/>
      <c r="H10202" s="24"/>
      <c r="I10202" s="24"/>
      <c r="J10202" s="24"/>
    </row>
    <row r="10203" spans="3:10" x14ac:dyDescent="0.25">
      <c r="C10203" s="23"/>
      <c r="D10203" s="23"/>
      <c r="E10203" s="23"/>
      <c r="F10203" s="23"/>
      <c r="G10203" s="23"/>
      <c r="H10203" s="24"/>
      <c r="I10203" s="24"/>
      <c r="J10203" s="24"/>
    </row>
    <row r="10204" spans="3:10" x14ac:dyDescent="0.25">
      <c r="C10204" s="23"/>
      <c r="D10204" s="23"/>
      <c r="E10204" s="23"/>
      <c r="F10204" s="23"/>
      <c r="G10204" s="23"/>
      <c r="H10204" s="24"/>
      <c r="I10204" s="24"/>
      <c r="J10204" s="24"/>
    </row>
    <row r="10205" spans="3:10" x14ac:dyDescent="0.25">
      <c r="C10205" s="23"/>
      <c r="D10205" s="23"/>
      <c r="E10205" s="23"/>
      <c r="F10205" s="23"/>
      <c r="G10205" s="23"/>
      <c r="H10205" s="24"/>
      <c r="I10205" s="24"/>
      <c r="J10205" s="24"/>
    </row>
    <row r="10206" spans="3:10" x14ac:dyDescent="0.25">
      <c r="C10206" s="23"/>
      <c r="D10206" s="23"/>
      <c r="E10206" s="23"/>
      <c r="F10206" s="23"/>
      <c r="G10206" s="23"/>
      <c r="H10206" s="24"/>
      <c r="I10206" s="24"/>
      <c r="J10206" s="24"/>
    </row>
    <row r="10207" spans="3:10" x14ac:dyDescent="0.25">
      <c r="C10207" s="23"/>
      <c r="D10207" s="23"/>
      <c r="E10207" s="23"/>
      <c r="F10207" s="23"/>
      <c r="G10207" s="23"/>
      <c r="H10207" s="24"/>
      <c r="I10207" s="24"/>
      <c r="J10207" s="24"/>
    </row>
    <row r="10208" spans="3:10" x14ac:dyDescent="0.25">
      <c r="C10208" s="23"/>
      <c r="D10208" s="23"/>
      <c r="E10208" s="23"/>
      <c r="F10208" s="23"/>
      <c r="G10208" s="23"/>
      <c r="H10208" s="24"/>
      <c r="I10208" s="24"/>
      <c r="J10208" s="24"/>
    </row>
    <row r="10209" spans="3:10" x14ac:dyDescent="0.25">
      <c r="C10209" s="23"/>
      <c r="D10209" s="23"/>
      <c r="E10209" s="23"/>
      <c r="F10209" s="23"/>
      <c r="G10209" s="23"/>
      <c r="H10209" s="24"/>
      <c r="I10209" s="24"/>
      <c r="J10209" s="24"/>
    </row>
    <row r="10210" spans="3:10" x14ac:dyDescent="0.25">
      <c r="C10210" s="23"/>
      <c r="D10210" s="23"/>
      <c r="E10210" s="23"/>
      <c r="F10210" s="23"/>
      <c r="G10210" s="23"/>
      <c r="H10210" s="24"/>
      <c r="I10210" s="24"/>
      <c r="J10210" s="24"/>
    </row>
    <row r="10211" spans="3:10" x14ac:dyDescent="0.25">
      <c r="C10211" s="23"/>
      <c r="D10211" s="23"/>
      <c r="E10211" s="23"/>
      <c r="F10211" s="23"/>
      <c r="G10211" s="23"/>
      <c r="H10211" s="24"/>
      <c r="I10211" s="24"/>
      <c r="J10211" s="24"/>
    </row>
    <row r="10212" spans="3:10" x14ac:dyDescent="0.25">
      <c r="C10212" s="23"/>
      <c r="D10212" s="23"/>
      <c r="E10212" s="23"/>
      <c r="F10212" s="23"/>
      <c r="G10212" s="23"/>
      <c r="H10212" s="24"/>
      <c r="I10212" s="24"/>
      <c r="J10212" s="24"/>
    </row>
    <row r="10213" spans="3:10" x14ac:dyDescent="0.25">
      <c r="C10213" s="23"/>
      <c r="D10213" s="23"/>
      <c r="E10213" s="23"/>
      <c r="F10213" s="23"/>
      <c r="G10213" s="23"/>
      <c r="H10213" s="24"/>
      <c r="I10213" s="24"/>
      <c r="J10213" s="24"/>
    </row>
    <row r="10214" spans="3:10" x14ac:dyDescent="0.25">
      <c r="C10214" s="23"/>
      <c r="D10214" s="23"/>
      <c r="E10214" s="23"/>
      <c r="F10214" s="23"/>
      <c r="G10214" s="23"/>
      <c r="H10214" s="24"/>
      <c r="I10214" s="24"/>
      <c r="J10214" s="24"/>
    </row>
    <row r="10215" spans="3:10" x14ac:dyDescent="0.25">
      <c r="C10215" s="23"/>
      <c r="D10215" s="23"/>
      <c r="E10215" s="23"/>
      <c r="F10215" s="23"/>
      <c r="G10215" s="23"/>
      <c r="H10215" s="24"/>
      <c r="I10215" s="24"/>
      <c r="J10215" s="24"/>
    </row>
    <row r="10216" spans="3:10" x14ac:dyDescent="0.25">
      <c r="C10216" s="23"/>
      <c r="D10216" s="23"/>
      <c r="E10216" s="23"/>
      <c r="F10216" s="23"/>
      <c r="G10216" s="23"/>
      <c r="H10216" s="24"/>
      <c r="I10216" s="24"/>
      <c r="J10216" s="24"/>
    </row>
    <row r="10217" spans="3:10" x14ac:dyDescent="0.25">
      <c r="C10217" s="23"/>
      <c r="D10217" s="23"/>
      <c r="E10217" s="23"/>
      <c r="F10217" s="23"/>
      <c r="G10217" s="23"/>
      <c r="H10217" s="24"/>
      <c r="I10217" s="24"/>
      <c r="J10217" s="24"/>
    </row>
    <row r="10218" spans="3:10" x14ac:dyDescent="0.25">
      <c r="C10218" s="23"/>
      <c r="D10218" s="23"/>
      <c r="E10218" s="23"/>
      <c r="F10218" s="23"/>
      <c r="G10218" s="23"/>
      <c r="H10218" s="24"/>
      <c r="I10218" s="24"/>
      <c r="J10218" s="24"/>
    </row>
    <row r="10219" spans="3:10" x14ac:dyDescent="0.25">
      <c r="C10219" s="23"/>
      <c r="D10219" s="23"/>
      <c r="E10219" s="23"/>
      <c r="F10219" s="23"/>
      <c r="G10219" s="23"/>
      <c r="H10219" s="24"/>
      <c r="I10219" s="24"/>
      <c r="J10219" s="24"/>
    </row>
    <row r="10220" spans="3:10" x14ac:dyDescent="0.25">
      <c r="C10220" s="23"/>
      <c r="D10220" s="23"/>
      <c r="E10220" s="23"/>
      <c r="F10220" s="23"/>
      <c r="G10220" s="23"/>
      <c r="H10220" s="24"/>
      <c r="I10220" s="24"/>
      <c r="J10220" s="24"/>
    </row>
    <row r="10221" spans="3:10" x14ac:dyDescent="0.25">
      <c r="C10221" s="23"/>
      <c r="D10221" s="23"/>
      <c r="E10221" s="23"/>
      <c r="F10221" s="23"/>
      <c r="G10221" s="23"/>
      <c r="H10221" s="24"/>
      <c r="I10221" s="24"/>
      <c r="J10221" s="24"/>
    </row>
    <row r="10222" spans="3:10" x14ac:dyDescent="0.25">
      <c r="C10222" s="23"/>
      <c r="D10222" s="23"/>
      <c r="E10222" s="23"/>
      <c r="F10222" s="23"/>
      <c r="G10222" s="23"/>
      <c r="H10222" s="24"/>
      <c r="I10222" s="24"/>
      <c r="J10222" s="24"/>
    </row>
    <row r="10223" spans="3:10" x14ac:dyDescent="0.25">
      <c r="C10223" s="23"/>
      <c r="D10223" s="23"/>
      <c r="E10223" s="23"/>
      <c r="F10223" s="23"/>
      <c r="G10223" s="23"/>
      <c r="H10223" s="24"/>
      <c r="I10223" s="24"/>
      <c r="J10223" s="24"/>
    </row>
    <row r="10224" spans="3:10" x14ac:dyDescent="0.25">
      <c r="C10224" s="23"/>
      <c r="D10224" s="23"/>
      <c r="E10224" s="23"/>
      <c r="F10224" s="23"/>
      <c r="G10224" s="23"/>
      <c r="H10224" s="24"/>
      <c r="I10224" s="24"/>
      <c r="J10224" s="24"/>
    </row>
    <row r="10225" spans="3:10" x14ac:dyDescent="0.25">
      <c r="C10225" s="23"/>
      <c r="D10225" s="23"/>
      <c r="E10225" s="23"/>
      <c r="F10225" s="23"/>
      <c r="G10225" s="23"/>
      <c r="H10225" s="24"/>
      <c r="I10225" s="24"/>
      <c r="J10225" s="24"/>
    </row>
    <row r="10226" spans="3:10" x14ac:dyDescent="0.25">
      <c r="C10226" s="23"/>
      <c r="D10226" s="23"/>
      <c r="E10226" s="23"/>
      <c r="F10226" s="23"/>
      <c r="G10226" s="23"/>
      <c r="H10226" s="24"/>
      <c r="I10226" s="24"/>
      <c r="J10226" s="24"/>
    </row>
    <row r="10227" spans="3:10" x14ac:dyDescent="0.25">
      <c r="C10227" s="23"/>
      <c r="D10227" s="23"/>
      <c r="E10227" s="23"/>
      <c r="F10227" s="23"/>
      <c r="G10227" s="23"/>
      <c r="H10227" s="24"/>
      <c r="I10227" s="24"/>
      <c r="J10227" s="24"/>
    </row>
    <row r="10228" spans="3:10" x14ac:dyDescent="0.25">
      <c r="C10228" s="23"/>
      <c r="D10228" s="23"/>
      <c r="E10228" s="23"/>
      <c r="F10228" s="23"/>
      <c r="G10228" s="23"/>
      <c r="H10228" s="24"/>
      <c r="I10228" s="24"/>
      <c r="J10228" s="24"/>
    </row>
    <row r="10229" spans="3:10" x14ac:dyDescent="0.25">
      <c r="C10229" s="23"/>
      <c r="D10229" s="23"/>
      <c r="E10229" s="23"/>
      <c r="F10229" s="23"/>
      <c r="G10229" s="23"/>
      <c r="H10229" s="24"/>
      <c r="I10229" s="24"/>
      <c r="J10229" s="24"/>
    </row>
    <row r="10230" spans="3:10" x14ac:dyDescent="0.25">
      <c r="C10230" s="23"/>
      <c r="D10230" s="23"/>
      <c r="E10230" s="23"/>
      <c r="F10230" s="23"/>
      <c r="G10230" s="23"/>
      <c r="H10230" s="24"/>
      <c r="I10230" s="24"/>
      <c r="J10230" s="24"/>
    </row>
    <row r="10231" spans="3:10" x14ac:dyDescent="0.25">
      <c r="C10231" s="23"/>
      <c r="D10231" s="23"/>
      <c r="E10231" s="23"/>
      <c r="F10231" s="23"/>
      <c r="G10231" s="23"/>
      <c r="H10231" s="24"/>
      <c r="I10231" s="24"/>
      <c r="J10231" s="24"/>
    </row>
    <row r="10232" spans="3:10" x14ac:dyDescent="0.25">
      <c r="C10232" s="23"/>
      <c r="D10232" s="23"/>
      <c r="E10232" s="23"/>
      <c r="F10232" s="23"/>
      <c r="G10232" s="23"/>
      <c r="H10232" s="24"/>
      <c r="I10232" s="24"/>
      <c r="J10232" s="24"/>
    </row>
    <row r="10233" spans="3:10" x14ac:dyDescent="0.25">
      <c r="C10233" s="23"/>
      <c r="D10233" s="23"/>
      <c r="E10233" s="23"/>
      <c r="F10233" s="23"/>
      <c r="G10233" s="23"/>
      <c r="H10233" s="24"/>
      <c r="I10233" s="24"/>
      <c r="J10233" s="24"/>
    </row>
    <row r="10234" spans="3:10" x14ac:dyDescent="0.25">
      <c r="C10234" s="23"/>
      <c r="D10234" s="23"/>
      <c r="E10234" s="23"/>
      <c r="F10234" s="23"/>
      <c r="G10234" s="23"/>
      <c r="H10234" s="24"/>
      <c r="I10234" s="24"/>
      <c r="J10234" s="24"/>
    </row>
    <row r="10235" spans="3:10" x14ac:dyDescent="0.25">
      <c r="C10235" s="23"/>
      <c r="D10235" s="23"/>
      <c r="E10235" s="23"/>
      <c r="F10235" s="23"/>
      <c r="G10235" s="23"/>
      <c r="H10235" s="24"/>
      <c r="I10235" s="24"/>
      <c r="J10235" s="24"/>
    </row>
    <row r="10236" spans="3:10" x14ac:dyDescent="0.25">
      <c r="C10236" s="23"/>
      <c r="D10236" s="23"/>
      <c r="E10236" s="23"/>
      <c r="F10236" s="23"/>
      <c r="G10236" s="23"/>
      <c r="H10236" s="24"/>
      <c r="I10236" s="24"/>
      <c r="J10236" s="24"/>
    </row>
    <row r="10237" spans="3:10" x14ac:dyDescent="0.25">
      <c r="C10237" s="23"/>
      <c r="D10237" s="23"/>
      <c r="E10237" s="23"/>
      <c r="F10237" s="23"/>
      <c r="G10237" s="23"/>
      <c r="H10237" s="24"/>
      <c r="I10237" s="24"/>
      <c r="J10237" s="24"/>
    </row>
    <row r="10238" spans="3:10" x14ac:dyDescent="0.25">
      <c r="C10238" s="23"/>
      <c r="D10238" s="23"/>
      <c r="E10238" s="23"/>
      <c r="F10238" s="23"/>
      <c r="G10238" s="23"/>
      <c r="H10238" s="24"/>
      <c r="I10238" s="24"/>
      <c r="J10238" s="24"/>
    </row>
    <row r="10239" spans="3:10" x14ac:dyDescent="0.25">
      <c r="C10239" s="23"/>
      <c r="D10239" s="23"/>
      <c r="E10239" s="23"/>
      <c r="F10239" s="23"/>
      <c r="G10239" s="23"/>
      <c r="H10239" s="24"/>
      <c r="I10239" s="24"/>
      <c r="J10239" s="24"/>
    </row>
    <row r="10240" spans="3:10" x14ac:dyDescent="0.25">
      <c r="C10240" s="23"/>
      <c r="D10240" s="23"/>
      <c r="E10240" s="23"/>
      <c r="F10240" s="23"/>
      <c r="G10240" s="23"/>
      <c r="H10240" s="24"/>
      <c r="I10240" s="24"/>
      <c r="J10240" s="24"/>
    </row>
    <row r="10241" spans="3:10" x14ac:dyDescent="0.25">
      <c r="C10241" s="23"/>
      <c r="D10241" s="23"/>
      <c r="E10241" s="23"/>
      <c r="F10241" s="23"/>
      <c r="G10241" s="23"/>
      <c r="H10241" s="24"/>
      <c r="I10241" s="24"/>
      <c r="J10241" s="24"/>
    </row>
    <row r="10242" spans="3:10" x14ac:dyDescent="0.25">
      <c r="C10242" s="23"/>
      <c r="D10242" s="23"/>
      <c r="E10242" s="23"/>
      <c r="F10242" s="23"/>
      <c r="G10242" s="23"/>
      <c r="H10242" s="24"/>
      <c r="I10242" s="24"/>
      <c r="J10242" s="24"/>
    </row>
    <row r="10243" spans="3:10" x14ac:dyDescent="0.25">
      <c r="C10243" s="23"/>
      <c r="D10243" s="23"/>
      <c r="E10243" s="23"/>
      <c r="F10243" s="23"/>
      <c r="G10243" s="23"/>
      <c r="H10243" s="24"/>
      <c r="I10243" s="24"/>
      <c r="J10243" s="24"/>
    </row>
    <row r="10244" spans="3:10" x14ac:dyDescent="0.25">
      <c r="C10244" s="23"/>
      <c r="D10244" s="23"/>
      <c r="E10244" s="23"/>
      <c r="F10244" s="23"/>
      <c r="G10244" s="23"/>
      <c r="H10244" s="24"/>
      <c r="I10244" s="24"/>
      <c r="J10244" s="24"/>
    </row>
    <row r="10245" spans="3:10" x14ac:dyDescent="0.25">
      <c r="C10245" s="23"/>
      <c r="D10245" s="23"/>
      <c r="E10245" s="23"/>
      <c r="F10245" s="23"/>
      <c r="G10245" s="23"/>
      <c r="H10245" s="24"/>
      <c r="I10245" s="24"/>
      <c r="J10245" s="24"/>
    </row>
    <row r="10246" spans="3:10" x14ac:dyDescent="0.25">
      <c r="C10246" s="23"/>
      <c r="D10246" s="23"/>
      <c r="E10246" s="23"/>
      <c r="F10246" s="23"/>
      <c r="G10246" s="23"/>
      <c r="H10246" s="24"/>
      <c r="I10246" s="24"/>
      <c r="J10246" s="24"/>
    </row>
    <row r="10247" spans="3:10" x14ac:dyDescent="0.25">
      <c r="C10247" s="23"/>
      <c r="D10247" s="23"/>
      <c r="E10247" s="23"/>
      <c r="F10247" s="23"/>
      <c r="G10247" s="23"/>
      <c r="H10247" s="24"/>
      <c r="I10247" s="24"/>
      <c r="J10247" s="24"/>
    </row>
    <row r="10248" spans="3:10" x14ac:dyDescent="0.25">
      <c r="C10248" s="23"/>
      <c r="D10248" s="23"/>
      <c r="E10248" s="23"/>
      <c r="F10248" s="23"/>
      <c r="G10248" s="23"/>
      <c r="H10248" s="24"/>
      <c r="I10248" s="24"/>
      <c r="J10248" s="24"/>
    </row>
    <row r="10249" spans="3:10" x14ac:dyDescent="0.25">
      <c r="C10249" s="23"/>
      <c r="D10249" s="23"/>
      <c r="E10249" s="23"/>
      <c r="F10249" s="23"/>
      <c r="G10249" s="23"/>
      <c r="H10249" s="24"/>
      <c r="I10249" s="24"/>
      <c r="J10249" s="24"/>
    </row>
    <row r="10250" spans="3:10" x14ac:dyDescent="0.25">
      <c r="C10250" s="23"/>
      <c r="D10250" s="23"/>
      <c r="E10250" s="23"/>
      <c r="F10250" s="23"/>
      <c r="G10250" s="23"/>
      <c r="H10250" s="24"/>
      <c r="I10250" s="24"/>
      <c r="J10250" s="24"/>
    </row>
    <row r="10251" spans="3:10" x14ac:dyDescent="0.25">
      <c r="C10251" s="23"/>
      <c r="D10251" s="23"/>
      <c r="E10251" s="23"/>
      <c r="F10251" s="23"/>
      <c r="G10251" s="23"/>
      <c r="H10251" s="24"/>
      <c r="I10251" s="24"/>
      <c r="J10251" s="24"/>
    </row>
    <row r="10252" spans="3:10" x14ac:dyDescent="0.25">
      <c r="C10252" s="23"/>
      <c r="D10252" s="23"/>
      <c r="E10252" s="23"/>
      <c r="F10252" s="23"/>
      <c r="G10252" s="23"/>
      <c r="H10252" s="24"/>
      <c r="I10252" s="24"/>
      <c r="J10252" s="24"/>
    </row>
    <row r="10253" spans="3:10" x14ac:dyDescent="0.25">
      <c r="C10253" s="23"/>
      <c r="D10253" s="23"/>
      <c r="E10253" s="23"/>
      <c r="F10253" s="23"/>
      <c r="G10253" s="23"/>
      <c r="H10253" s="24"/>
      <c r="I10253" s="24"/>
      <c r="J10253" s="24"/>
    </row>
    <row r="10254" spans="3:10" x14ac:dyDescent="0.25">
      <c r="C10254" s="23"/>
      <c r="D10254" s="23"/>
      <c r="E10254" s="23"/>
      <c r="F10254" s="23"/>
      <c r="G10254" s="23"/>
      <c r="H10254" s="24"/>
      <c r="I10254" s="24"/>
      <c r="J10254" s="24"/>
    </row>
    <row r="10255" spans="3:10" x14ac:dyDescent="0.25">
      <c r="C10255" s="23"/>
      <c r="D10255" s="23"/>
      <c r="E10255" s="23"/>
      <c r="F10255" s="23"/>
      <c r="G10255" s="23"/>
      <c r="H10255" s="24"/>
      <c r="I10255" s="24"/>
      <c r="J10255" s="24"/>
    </row>
    <row r="10256" spans="3:10" x14ac:dyDescent="0.25">
      <c r="C10256" s="23"/>
      <c r="D10256" s="23"/>
      <c r="E10256" s="23"/>
      <c r="F10256" s="23"/>
      <c r="G10256" s="23"/>
      <c r="H10256" s="24"/>
      <c r="I10256" s="24"/>
      <c r="J10256" s="24"/>
    </row>
    <row r="10257" spans="3:10" x14ac:dyDescent="0.25">
      <c r="C10257" s="23"/>
      <c r="D10257" s="23"/>
      <c r="E10257" s="23"/>
      <c r="F10257" s="23"/>
      <c r="G10257" s="23"/>
      <c r="H10257" s="24"/>
      <c r="I10257" s="24"/>
      <c r="J10257" s="24"/>
    </row>
    <row r="10258" spans="3:10" x14ac:dyDescent="0.25">
      <c r="C10258" s="23"/>
      <c r="D10258" s="23"/>
      <c r="E10258" s="23"/>
      <c r="F10258" s="23"/>
      <c r="G10258" s="23"/>
      <c r="H10258" s="24"/>
      <c r="I10258" s="24"/>
      <c r="J10258" s="24"/>
    </row>
    <row r="10259" spans="3:10" x14ac:dyDescent="0.25">
      <c r="C10259" s="23"/>
      <c r="D10259" s="23"/>
      <c r="E10259" s="23"/>
      <c r="F10259" s="23"/>
      <c r="G10259" s="23"/>
      <c r="H10259" s="24"/>
      <c r="I10259" s="24"/>
      <c r="J10259" s="24"/>
    </row>
    <row r="10260" spans="3:10" x14ac:dyDescent="0.25">
      <c r="C10260" s="23"/>
      <c r="D10260" s="23"/>
      <c r="E10260" s="23"/>
      <c r="F10260" s="23"/>
      <c r="G10260" s="23"/>
      <c r="H10260" s="24"/>
      <c r="I10260" s="24"/>
      <c r="J10260" s="24"/>
    </row>
    <row r="10261" spans="3:10" x14ac:dyDescent="0.25">
      <c r="C10261" s="23"/>
      <c r="D10261" s="23"/>
      <c r="E10261" s="23"/>
      <c r="F10261" s="23"/>
      <c r="G10261" s="23"/>
      <c r="H10261" s="24"/>
      <c r="I10261" s="24"/>
      <c r="J10261" s="24"/>
    </row>
    <row r="10262" spans="3:10" x14ac:dyDescent="0.25">
      <c r="C10262" s="23"/>
      <c r="D10262" s="23"/>
      <c r="E10262" s="23"/>
      <c r="F10262" s="23"/>
      <c r="G10262" s="23"/>
      <c r="H10262" s="24"/>
      <c r="I10262" s="24"/>
      <c r="J10262" s="24"/>
    </row>
    <row r="10263" spans="3:10" x14ac:dyDescent="0.25">
      <c r="C10263" s="23"/>
      <c r="D10263" s="23"/>
      <c r="E10263" s="23"/>
      <c r="F10263" s="23"/>
      <c r="G10263" s="23"/>
      <c r="H10263" s="24"/>
      <c r="I10263" s="24"/>
      <c r="J10263" s="24"/>
    </row>
    <row r="10264" spans="3:10" x14ac:dyDescent="0.25">
      <c r="C10264" s="23"/>
      <c r="D10264" s="23"/>
      <c r="E10264" s="23"/>
      <c r="F10264" s="23"/>
      <c r="G10264" s="23"/>
      <c r="H10264" s="24"/>
      <c r="I10264" s="24"/>
      <c r="J10264" s="24"/>
    </row>
    <row r="10265" spans="3:10" x14ac:dyDescent="0.25">
      <c r="C10265" s="23"/>
      <c r="D10265" s="23"/>
      <c r="E10265" s="23"/>
      <c r="F10265" s="23"/>
      <c r="G10265" s="23"/>
      <c r="H10265" s="24"/>
      <c r="I10265" s="24"/>
      <c r="J10265" s="24"/>
    </row>
    <row r="10266" spans="3:10" x14ac:dyDescent="0.25">
      <c r="C10266" s="23"/>
      <c r="D10266" s="23"/>
      <c r="E10266" s="23"/>
      <c r="F10266" s="23"/>
      <c r="G10266" s="23"/>
      <c r="H10266" s="24"/>
      <c r="I10266" s="24"/>
      <c r="J10266" s="24"/>
    </row>
    <row r="10267" spans="3:10" x14ac:dyDescent="0.25">
      <c r="C10267" s="23"/>
      <c r="D10267" s="23"/>
      <c r="E10267" s="23"/>
      <c r="F10267" s="23"/>
      <c r="G10267" s="23"/>
      <c r="H10267" s="24"/>
      <c r="I10267" s="24"/>
      <c r="J10267" s="24"/>
    </row>
    <row r="10268" spans="3:10" x14ac:dyDescent="0.25">
      <c r="C10268" s="23"/>
      <c r="D10268" s="23"/>
      <c r="E10268" s="23"/>
      <c r="F10268" s="23"/>
      <c r="G10268" s="23"/>
      <c r="H10268" s="24"/>
      <c r="I10268" s="24"/>
      <c r="J10268" s="24"/>
    </row>
    <row r="10269" spans="3:10" x14ac:dyDescent="0.25">
      <c r="C10269" s="23"/>
      <c r="D10269" s="23"/>
      <c r="E10269" s="23"/>
      <c r="F10269" s="23"/>
      <c r="G10269" s="23"/>
      <c r="H10269" s="24"/>
      <c r="I10269" s="24"/>
      <c r="J10269" s="24"/>
    </row>
    <row r="10270" spans="3:10" x14ac:dyDescent="0.25">
      <c r="C10270" s="23"/>
      <c r="D10270" s="23"/>
      <c r="E10270" s="23"/>
      <c r="F10270" s="23"/>
      <c r="G10270" s="23"/>
      <c r="H10270" s="24"/>
      <c r="I10270" s="24"/>
      <c r="J10270" s="24"/>
    </row>
    <row r="10271" spans="3:10" x14ac:dyDescent="0.25">
      <c r="C10271" s="23"/>
      <c r="D10271" s="23"/>
      <c r="E10271" s="23"/>
      <c r="F10271" s="23"/>
      <c r="G10271" s="23"/>
      <c r="H10271" s="24"/>
      <c r="I10271" s="24"/>
      <c r="J10271" s="24"/>
    </row>
    <row r="10272" spans="3:10" x14ac:dyDescent="0.25">
      <c r="C10272" s="23"/>
      <c r="D10272" s="23"/>
      <c r="E10272" s="23"/>
      <c r="F10272" s="23"/>
      <c r="G10272" s="23"/>
      <c r="H10272" s="24"/>
      <c r="I10272" s="24"/>
      <c r="J10272" s="24"/>
    </row>
    <row r="10273" spans="3:10" x14ac:dyDescent="0.25">
      <c r="C10273" s="23"/>
      <c r="D10273" s="23"/>
      <c r="E10273" s="23"/>
      <c r="F10273" s="23"/>
      <c r="G10273" s="23"/>
      <c r="H10273" s="24"/>
      <c r="I10273" s="24"/>
      <c r="J10273" s="24"/>
    </row>
    <row r="10274" spans="3:10" x14ac:dyDescent="0.25">
      <c r="C10274" s="23"/>
      <c r="D10274" s="23"/>
      <c r="E10274" s="23"/>
      <c r="F10274" s="23"/>
      <c r="G10274" s="23"/>
      <c r="H10274" s="24"/>
      <c r="I10274" s="24"/>
      <c r="J10274" s="24"/>
    </row>
    <row r="10275" spans="3:10" x14ac:dyDescent="0.25">
      <c r="C10275" s="23"/>
      <c r="D10275" s="23"/>
      <c r="E10275" s="23"/>
      <c r="F10275" s="23"/>
      <c r="G10275" s="23"/>
      <c r="H10275" s="24"/>
      <c r="I10275" s="24"/>
      <c r="J10275" s="24"/>
    </row>
    <row r="10276" spans="3:10" x14ac:dyDescent="0.25">
      <c r="C10276" s="23"/>
      <c r="D10276" s="23"/>
      <c r="E10276" s="23"/>
      <c r="F10276" s="23"/>
      <c r="G10276" s="23"/>
      <c r="H10276" s="24"/>
      <c r="I10276" s="24"/>
      <c r="J10276" s="24"/>
    </row>
    <row r="10277" spans="3:10" x14ac:dyDescent="0.25">
      <c r="C10277" s="23"/>
      <c r="D10277" s="23"/>
      <c r="E10277" s="23"/>
      <c r="F10277" s="23"/>
      <c r="G10277" s="23"/>
      <c r="H10277" s="24"/>
      <c r="I10277" s="24"/>
      <c r="J10277" s="24"/>
    </row>
    <row r="10278" spans="3:10" x14ac:dyDescent="0.25">
      <c r="C10278" s="23"/>
      <c r="D10278" s="23"/>
      <c r="E10278" s="23"/>
      <c r="F10278" s="23"/>
      <c r="G10278" s="23"/>
      <c r="H10278" s="24"/>
      <c r="I10278" s="24"/>
      <c r="J10278" s="24"/>
    </row>
    <row r="10279" spans="3:10" x14ac:dyDescent="0.25">
      <c r="C10279" s="23"/>
      <c r="D10279" s="23"/>
      <c r="E10279" s="23"/>
      <c r="F10279" s="23"/>
      <c r="G10279" s="23"/>
      <c r="H10279" s="24"/>
      <c r="I10279" s="24"/>
      <c r="J10279" s="24"/>
    </row>
    <row r="10280" spans="3:10" x14ac:dyDescent="0.25">
      <c r="C10280" s="23"/>
      <c r="D10280" s="23"/>
      <c r="E10280" s="23"/>
      <c r="F10280" s="23"/>
      <c r="G10280" s="23"/>
      <c r="H10280" s="24"/>
      <c r="I10280" s="24"/>
      <c r="J10280" s="24"/>
    </row>
    <row r="10281" spans="3:10" x14ac:dyDescent="0.25">
      <c r="C10281" s="23"/>
      <c r="D10281" s="23"/>
      <c r="E10281" s="23"/>
      <c r="F10281" s="23"/>
      <c r="G10281" s="23"/>
      <c r="H10281" s="24"/>
      <c r="I10281" s="24"/>
      <c r="J10281" s="24"/>
    </row>
    <row r="10282" spans="3:10" x14ac:dyDescent="0.25">
      <c r="C10282" s="23"/>
      <c r="D10282" s="23"/>
      <c r="E10282" s="23"/>
      <c r="F10282" s="23"/>
      <c r="G10282" s="23"/>
      <c r="H10282" s="24"/>
      <c r="I10282" s="24"/>
      <c r="J10282" s="24"/>
    </row>
    <row r="10283" spans="3:10" x14ac:dyDescent="0.25">
      <c r="C10283" s="23"/>
      <c r="D10283" s="23"/>
      <c r="E10283" s="23"/>
      <c r="F10283" s="23"/>
      <c r="G10283" s="23"/>
      <c r="H10283" s="24"/>
      <c r="I10283" s="24"/>
      <c r="J10283" s="24"/>
    </row>
    <row r="10284" spans="3:10" x14ac:dyDescent="0.25">
      <c r="C10284" s="23"/>
      <c r="D10284" s="23"/>
      <c r="E10284" s="23"/>
      <c r="F10284" s="23"/>
      <c r="G10284" s="23"/>
      <c r="H10284" s="24"/>
      <c r="I10284" s="24"/>
      <c r="J10284" s="24"/>
    </row>
    <row r="10285" spans="3:10" x14ac:dyDescent="0.25">
      <c r="C10285" s="23"/>
      <c r="D10285" s="23"/>
      <c r="E10285" s="23"/>
      <c r="F10285" s="23"/>
      <c r="G10285" s="23"/>
      <c r="H10285" s="24"/>
      <c r="I10285" s="24"/>
      <c r="J10285" s="24"/>
    </row>
    <row r="10286" spans="3:10" x14ac:dyDescent="0.25">
      <c r="C10286" s="23"/>
      <c r="D10286" s="23"/>
      <c r="E10286" s="23"/>
      <c r="F10286" s="23"/>
      <c r="G10286" s="23"/>
      <c r="H10286" s="24"/>
      <c r="I10286" s="24"/>
      <c r="J10286" s="24"/>
    </row>
    <row r="10287" spans="3:10" x14ac:dyDescent="0.25">
      <c r="C10287" s="23"/>
      <c r="D10287" s="23"/>
      <c r="E10287" s="23"/>
      <c r="F10287" s="23"/>
      <c r="G10287" s="23"/>
      <c r="H10287" s="24"/>
      <c r="I10287" s="24"/>
      <c r="J10287" s="24"/>
    </row>
    <row r="10288" spans="3:10" x14ac:dyDescent="0.25">
      <c r="C10288" s="23"/>
      <c r="D10288" s="23"/>
      <c r="E10288" s="23"/>
      <c r="F10288" s="23"/>
      <c r="G10288" s="23"/>
      <c r="H10288" s="24"/>
      <c r="I10288" s="24"/>
      <c r="J10288" s="24"/>
    </row>
    <row r="10289" spans="3:10" x14ac:dyDescent="0.25">
      <c r="C10289" s="23"/>
      <c r="D10289" s="23"/>
      <c r="E10289" s="23"/>
      <c r="F10289" s="23"/>
      <c r="G10289" s="23"/>
      <c r="H10289" s="24"/>
      <c r="I10289" s="24"/>
      <c r="J10289" s="24"/>
    </row>
    <row r="10290" spans="3:10" x14ac:dyDescent="0.25">
      <c r="C10290" s="23"/>
      <c r="D10290" s="23"/>
      <c r="E10290" s="23"/>
      <c r="F10290" s="23"/>
      <c r="G10290" s="23"/>
      <c r="H10290" s="24"/>
      <c r="I10290" s="24"/>
      <c r="J10290" s="24"/>
    </row>
    <row r="10291" spans="3:10" x14ac:dyDescent="0.25">
      <c r="C10291" s="23"/>
      <c r="D10291" s="23"/>
      <c r="E10291" s="23"/>
      <c r="F10291" s="23"/>
      <c r="G10291" s="23"/>
      <c r="H10291" s="24"/>
      <c r="I10291" s="24"/>
      <c r="J10291" s="24"/>
    </row>
    <row r="10292" spans="3:10" x14ac:dyDescent="0.25">
      <c r="C10292" s="23"/>
      <c r="D10292" s="23"/>
      <c r="E10292" s="23"/>
      <c r="F10292" s="23"/>
      <c r="G10292" s="23"/>
      <c r="H10292" s="24"/>
      <c r="I10292" s="24"/>
      <c r="J10292" s="24"/>
    </row>
    <row r="10293" spans="3:10" x14ac:dyDescent="0.25">
      <c r="C10293" s="23"/>
      <c r="D10293" s="23"/>
      <c r="E10293" s="23"/>
      <c r="F10293" s="23"/>
      <c r="G10293" s="23"/>
      <c r="H10293" s="24"/>
      <c r="I10293" s="24"/>
      <c r="J10293" s="24"/>
    </row>
    <row r="10294" spans="3:10" x14ac:dyDescent="0.25">
      <c r="C10294" s="23"/>
      <c r="D10294" s="23"/>
      <c r="E10294" s="23"/>
      <c r="F10294" s="23"/>
      <c r="G10294" s="23"/>
      <c r="H10294" s="24"/>
      <c r="I10294" s="24"/>
      <c r="J10294" s="24"/>
    </row>
    <row r="10295" spans="3:10" x14ac:dyDescent="0.25">
      <c r="C10295" s="23"/>
      <c r="D10295" s="23"/>
      <c r="E10295" s="23"/>
      <c r="F10295" s="23"/>
      <c r="G10295" s="23"/>
      <c r="H10295" s="24"/>
      <c r="I10295" s="24"/>
      <c r="J10295" s="24"/>
    </row>
    <row r="10296" spans="3:10" x14ac:dyDescent="0.25">
      <c r="C10296" s="23"/>
      <c r="D10296" s="23"/>
      <c r="E10296" s="23"/>
      <c r="F10296" s="23"/>
      <c r="G10296" s="23"/>
      <c r="H10296" s="24"/>
      <c r="I10296" s="24"/>
      <c r="J10296" s="24"/>
    </row>
    <row r="10297" spans="3:10" x14ac:dyDescent="0.25">
      <c r="C10297" s="23"/>
      <c r="D10297" s="23"/>
      <c r="E10297" s="23"/>
      <c r="F10297" s="23"/>
      <c r="G10297" s="23"/>
      <c r="H10297" s="24"/>
      <c r="I10297" s="24"/>
      <c r="J10297" s="24"/>
    </row>
    <row r="10298" spans="3:10" x14ac:dyDescent="0.25">
      <c r="C10298" s="23"/>
      <c r="D10298" s="23"/>
      <c r="E10298" s="23"/>
      <c r="F10298" s="23"/>
      <c r="G10298" s="23"/>
      <c r="H10298" s="24"/>
      <c r="I10298" s="24"/>
      <c r="J10298" s="24"/>
    </row>
    <row r="10299" spans="3:10" x14ac:dyDescent="0.25">
      <c r="C10299" s="23"/>
      <c r="D10299" s="23"/>
      <c r="E10299" s="23"/>
      <c r="F10299" s="23"/>
      <c r="G10299" s="23"/>
      <c r="H10299" s="24"/>
      <c r="I10299" s="24"/>
      <c r="J10299" s="24"/>
    </row>
    <row r="10300" spans="3:10" x14ac:dyDescent="0.25">
      <c r="C10300" s="23"/>
      <c r="D10300" s="23"/>
      <c r="E10300" s="23"/>
      <c r="F10300" s="23"/>
      <c r="G10300" s="23"/>
      <c r="H10300" s="24"/>
      <c r="I10300" s="24"/>
      <c r="J10300" s="24"/>
    </row>
    <row r="10301" spans="3:10" x14ac:dyDescent="0.25">
      <c r="C10301" s="23"/>
      <c r="D10301" s="23"/>
      <c r="E10301" s="23"/>
      <c r="F10301" s="23"/>
      <c r="G10301" s="23"/>
      <c r="H10301" s="24"/>
      <c r="I10301" s="24"/>
      <c r="J10301" s="24"/>
    </row>
    <row r="10302" spans="3:10" x14ac:dyDescent="0.25">
      <c r="C10302" s="23"/>
      <c r="D10302" s="23"/>
      <c r="E10302" s="23"/>
      <c r="F10302" s="23"/>
      <c r="G10302" s="23"/>
      <c r="H10302" s="24"/>
      <c r="I10302" s="24"/>
      <c r="J10302" s="24"/>
    </row>
    <row r="10303" spans="3:10" x14ac:dyDescent="0.25">
      <c r="C10303" s="23"/>
      <c r="D10303" s="23"/>
      <c r="E10303" s="23"/>
      <c r="F10303" s="23"/>
      <c r="G10303" s="23"/>
      <c r="H10303" s="24"/>
      <c r="I10303" s="24"/>
      <c r="J10303" s="24"/>
    </row>
    <row r="10304" spans="3:10" x14ac:dyDescent="0.25">
      <c r="C10304" s="23"/>
      <c r="D10304" s="23"/>
      <c r="E10304" s="23"/>
      <c r="F10304" s="23"/>
      <c r="G10304" s="23"/>
      <c r="H10304" s="24"/>
      <c r="I10304" s="24"/>
      <c r="J10304" s="24"/>
    </row>
    <row r="10305" spans="3:10" x14ac:dyDescent="0.25">
      <c r="C10305" s="23"/>
      <c r="D10305" s="23"/>
      <c r="E10305" s="23"/>
      <c r="F10305" s="23"/>
      <c r="G10305" s="23"/>
      <c r="H10305" s="24"/>
      <c r="I10305" s="24"/>
      <c r="J10305" s="24"/>
    </row>
    <row r="10306" spans="3:10" x14ac:dyDescent="0.25">
      <c r="C10306" s="23"/>
      <c r="D10306" s="23"/>
      <c r="E10306" s="23"/>
      <c r="F10306" s="23"/>
      <c r="G10306" s="23"/>
      <c r="H10306" s="24"/>
      <c r="I10306" s="24"/>
      <c r="J10306" s="24"/>
    </row>
    <row r="10307" spans="3:10" x14ac:dyDescent="0.25">
      <c r="C10307" s="23"/>
      <c r="D10307" s="23"/>
      <c r="E10307" s="23"/>
      <c r="F10307" s="23"/>
      <c r="G10307" s="23"/>
      <c r="H10307" s="24"/>
      <c r="I10307" s="24"/>
      <c r="J10307" s="24"/>
    </row>
    <row r="10308" spans="3:10" x14ac:dyDescent="0.25">
      <c r="C10308" s="23"/>
      <c r="D10308" s="23"/>
      <c r="E10308" s="23"/>
      <c r="F10308" s="23"/>
      <c r="G10308" s="23"/>
      <c r="H10308" s="24"/>
      <c r="I10308" s="24"/>
      <c r="J10308" s="24"/>
    </row>
    <row r="10309" spans="3:10" x14ac:dyDescent="0.25">
      <c r="C10309" s="23"/>
      <c r="D10309" s="23"/>
      <c r="E10309" s="23"/>
      <c r="F10309" s="23"/>
      <c r="G10309" s="23"/>
      <c r="H10309" s="24"/>
      <c r="I10309" s="24"/>
      <c r="J10309" s="24"/>
    </row>
    <row r="10310" spans="3:10" x14ac:dyDescent="0.25">
      <c r="C10310" s="23"/>
      <c r="D10310" s="23"/>
      <c r="E10310" s="23"/>
      <c r="F10310" s="23"/>
      <c r="G10310" s="23"/>
      <c r="H10310" s="24"/>
      <c r="I10310" s="24"/>
      <c r="J10310" s="24"/>
    </row>
    <row r="10311" spans="3:10" x14ac:dyDescent="0.25">
      <c r="C10311" s="23"/>
      <c r="D10311" s="23"/>
      <c r="E10311" s="23"/>
      <c r="F10311" s="23"/>
      <c r="G10311" s="23"/>
      <c r="H10311" s="24"/>
      <c r="I10311" s="24"/>
      <c r="J10311" s="24"/>
    </row>
    <row r="10312" spans="3:10" x14ac:dyDescent="0.25">
      <c r="C10312" s="23"/>
      <c r="D10312" s="23"/>
      <c r="E10312" s="23"/>
      <c r="F10312" s="23"/>
      <c r="G10312" s="23"/>
      <c r="H10312" s="24"/>
      <c r="I10312" s="24"/>
      <c r="J10312" s="24"/>
    </row>
    <row r="10313" spans="3:10" x14ac:dyDescent="0.25">
      <c r="C10313" s="23"/>
      <c r="D10313" s="23"/>
      <c r="E10313" s="23"/>
      <c r="F10313" s="23"/>
      <c r="G10313" s="23"/>
      <c r="H10313" s="24"/>
      <c r="I10313" s="24"/>
      <c r="J10313" s="24"/>
    </row>
    <row r="10314" spans="3:10" x14ac:dyDescent="0.25">
      <c r="C10314" s="23"/>
      <c r="D10314" s="23"/>
      <c r="E10314" s="23"/>
      <c r="F10314" s="23"/>
      <c r="G10314" s="23"/>
      <c r="H10314" s="24"/>
      <c r="I10314" s="24"/>
      <c r="J10314" s="24"/>
    </row>
    <row r="10315" spans="3:10" x14ac:dyDescent="0.25">
      <c r="C10315" s="23"/>
      <c r="D10315" s="23"/>
      <c r="E10315" s="23"/>
      <c r="F10315" s="23"/>
      <c r="G10315" s="23"/>
      <c r="H10315" s="24"/>
      <c r="I10315" s="24"/>
      <c r="J10315" s="24"/>
    </row>
    <row r="10316" spans="3:10" x14ac:dyDescent="0.25">
      <c r="C10316" s="23"/>
      <c r="D10316" s="23"/>
      <c r="E10316" s="23"/>
      <c r="F10316" s="23"/>
      <c r="G10316" s="23"/>
      <c r="H10316" s="24"/>
      <c r="I10316" s="24"/>
      <c r="J10316" s="24"/>
    </row>
    <row r="10317" spans="3:10" x14ac:dyDescent="0.25">
      <c r="C10317" s="23"/>
      <c r="D10317" s="23"/>
      <c r="E10317" s="23"/>
      <c r="F10317" s="23"/>
      <c r="G10317" s="23"/>
      <c r="H10317" s="24"/>
      <c r="I10317" s="24"/>
      <c r="J10317" s="24"/>
    </row>
    <row r="10318" spans="3:10" x14ac:dyDescent="0.25">
      <c r="C10318" s="23"/>
      <c r="D10318" s="23"/>
      <c r="E10318" s="23"/>
      <c r="F10318" s="23"/>
      <c r="G10318" s="23"/>
      <c r="H10318" s="24"/>
      <c r="I10318" s="24"/>
      <c r="J10318" s="24"/>
    </row>
    <row r="10319" spans="3:10" x14ac:dyDescent="0.25">
      <c r="C10319" s="23"/>
      <c r="D10319" s="23"/>
      <c r="E10319" s="23"/>
      <c r="F10319" s="23"/>
      <c r="G10319" s="23"/>
      <c r="H10319" s="24"/>
      <c r="I10319" s="24"/>
      <c r="J10319" s="24"/>
    </row>
    <row r="10320" spans="3:10" x14ac:dyDescent="0.25">
      <c r="C10320" s="23"/>
      <c r="D10320" s="23"/>
      <c r="E10320" s="23"/>
      <c r="F10320" s="23"/>
      <c r="G10320" s="23"/>
      <c r="H10320" s="24"/>
      <c r="I10320" s="24"/>
      <c r="J10320" s="24"/>
    </row>
    <row r="10321" spans="3:10" x14ac:dyDescent="0.25">
      <c r="C10321" s="23"/>
      <c r="D10321" s="23"/>
      <c r="E10321" s="23"/>
      <c r="F10321" s="23"/>
      <c r="G10321" s="23"/>
      <c r="H10321" s="24"/>
      <c r="I10321" s="24"/>
      <c r="J10321" s="24"/>
    </row>
    <row r="10322" spans="3:10" x14ac:dyDescent="0.25">
      <c r="C10322" s="23"/>
      <c r="D10322" s="23"/>
      <c r="E10322" s="23"/>
      <c r="F10322" s="23"/>
      <c r="G10322" s="23"/>
      <c r="H10322" s="24"/>
      <c r="I10322" s="24"/>
      <c r="J10322" s="24"/>
    </row>
    <row r="10323" spans="3:10" x14ac:dyDescent="0.25">
      <c r="C10323" s="23"/>
      <c r="D10323" s="23"/>
      <c r="E10323" s="23"/>
      <c r="F10323" s="23"/>
      <c r="G10323" s="23"/>
      <c r="H10323" s="24"/>
      <c r="I10323" s="24"/>
      <c r="J10323" s="24"/>
    </row>
    <row r="10324" spans="3:10" x14ac:dyDescent="0.25">
      <c r="C10324" s="23"/>
      <c r="D10324" s="23"/>
      <c r="E10324" s="23"/>
      <c r="F10324" s="23"/>
      <c r="G10324" s="23"/>
      <c r="H10324" s="24"/>
      <c r="I10324" s="24"/>
      <c r="J10324" s="24"/>
    </row>
    <row r="10325" spans="3:10" x14ac:dyDescent="0.25">
      <c r="C10325" s="23"/>
      <c r="D10325" s="23"/>
      <c r="E10325" s="23"/>
      <c r="F10325" s="23"/>
      <c r="G10325" s="23"/>
      <c r="H10325" s="24"/>
      <c r="I10325" s="24"/>
      <c r="J10325" s="24"/>
    </row>
    <row r="10326" spans="3:10" x14ac:dyDescent="0.25">
      <c r="C10326" s="23"/>
      <c r="D10326" s="23"/>
      <c r="E10326" s="23"/>
      <c r="F10326" s="23"/>
      <c r="G10326" s="23"/>
      <c r="H10326" s="24"/>
      <c r="I10326" s="24"/>
      <c r="J10326" s="24"/>
    </row>
    <row r="10327" spans="3:10" x14ac:dyDescent="0.25">
      <c r="C10327" s="23"/>
      <c r="D10327" s="23"/>
      <c r="E10327" s="23"/>
      <c r="F10327" s="23"/>
      <c r="G10327" s="23"/>
      <c r="H10327" s="24"/>
      <c r="I10327" s="24"/>
      <c r="J10327" s="24"/>
    </row>
    <row r="10328" spans="3:10" x14ac:dyDescent="0.25">
      <c r="C10328" s="23"/>
      <c r="D10328" s="23"/>
      <c r="E10328" s="23"/>
      <c r="F10328" s="23"/>
      <c r="G10328" s="23"/>
      <c r="H10328" s="24"/>
      <c r="I10328" s="24"/>
      <c r="J10328" s="24"/>
    </row>
    <row r="10329" spans="3:10" x14ac:dyDescent="0.25">
      <c r="C10329" s="23"/>
      <c r="D10329" s="23"/>
      <c r="E10329" s="23"/>
      <c r="F10329" s="23"/>
      <c r="G10329" s="23"/>
      <c r="H10329" s="24"/>
      <c r="I10329" s="24"/>
      <c r="J10329" s="24"/>
    </row>
    <row r="10330" spans="3:10" x14ac:dyDescent="0.25">
      <c r="C10330" s="23"/>
      <c r="D10330" s="23"/>
      <c r="E10330" s="23"/>
      <c r="F10330" s="23"/>
      <c r="G10330" s="23"/>
      <c r="H10330" s="24"/>
      <c r="I10330" s="24"/>
      <c r="J10330" s="24"/>
    </row>
    <row r="10331" spans="3:10" x14ac:dyDescent="0.25">
      <c r="C10331" s="23"/>
      <c r="D10331" s="23"/>
      <c r="E10331" s="23"/>
      <c r="F10331" s="23"/>
      <c r="G10331" s="23"/>
      <c r="H10331" s="24"/>
      <c r="I10331" s="24"/>
      <c r="J10331" s="24"/>
    </row>
    <row r="10332" spans="3:10" x14ac:dyDescent="0.25">
      <c r="C10332" s="23"/>
      <c r="D10332" s="23"/>
      <c r="E10332" s="23"/>
      <c r="F10332" s="23"/>
      <c r="G10332" s="23"/>
      <c r="H10332" s="24"/>
      <c r="I10332" s="24"/>
      <c r="J10332" s="24"/>
    </row>
    <row r="10333" spans="3:10" x14ac:dyDescent="0.25">
      <c r="C10333" s="23"/>
      <c r="D10333" s="23"/>
      <c r="E10333" s="23"/>
      <c r="F10333" s="23"/>
      <c r="G10333" s="23"/>
      <c r="H10333" s="24"/>
      <c r="I10333" s="24"/>
      <c r="J10333" s="24"/>
    </row>
    <row r="10334" spans="3:10" x14ac:dyDescent="0.25">
      <c r="C10334" s="23"/>
      <c r="D10334" s="23"/>
      <c r="E10334" s="23"/>
      <c r="F10334" s="23"/>
      <c r="G10334" s="23"/>
      <c r="H10334" s="24"/>
      <c r="I10334" s="24"/>
      <c r="J10334" s="24"/>
    </row>
    <row r="10335" spans="3:10" x14ac:dyDescent="0.25">
      <c r="C10335" s="23"/>
      <c r="D10335" s="23"/>
      <c r="E10335" s="23"/>
      <c r="F10335" s="23"/>
      <c r="G10335" s="23"/>
      <c r="H10335" s="24"/>
      <c r="I10335" s="24"/>
      <c r="J10335" s="24"/>
    </row>
    <row r="10336" spans="3:10" x14ac:dyDescent="0.25">
      <c r="C10336" s="23"/>
      <c r="D10336" s="23"/>
      <c r="E10336" s="23"/>
      <c r="F10336" s="23"/>
      <c r="G10336" s="23"/>
      <c r="H10336" s="24"/>
      <c r="I10336" s="24"/>
      <c r="J10336" s="24"/>
    </row>
    <row r="10337" spans="3:10" x14ac:dyDescent="0.25">
      <c r="C10337" s="23"/>
      <c r="D10337" s="23"/>
      <c r="E10337" s="23"/>
      <c r="F10337" s="23"/>
      <c r="G10337" s="23"/>
      <c r="H10337" s="24"/>
      <c r="I10337" s="24"/>
      <c r="J10337" s="24"/>
    </row>
    <row r="10338" spans="3:10" x14ac:dyDescent="0.25">
      <c r="C10338" s="23"/>
      <c r="D10338" s="23"/>
      <c r="E10338" s="23"/>
      <c r="F10338" s="23"/>
      <c r="G10338" s="23"/>
      <c r="H10338" s="24"/>
      <c r="I10338" s="24"/>
      <c r="J10338" s="24"/>
    </row>
    <row r="10339" spans="3:10" x14ac:dyDescent="0.25">
      <c r="C10339" s="23"/>
      <c r="D10339" s="23"/>
      <c r="E10339" s="23"/>
      <c r="F10339" s="23"/>
      <c r="G10339" s="23"/>
      <c r="H10339" s="24"/>
      <c r="I10339" s="24"/>
      <c r="J10339" s="24"/>
    </row>
    <row r="10340" spans="3:10" x14ac:dyDescent="0.25">
      <c r="C10340" s="23"/>
      <c r="D10340" s="23"/>
      <c r="E10340" s="23"/>
      <c r="F10340" s="23"/>
      <c r="G10340" s="23"/>
      <c r="H10340" s="24"/>
      <c r="I10340" s="24"/>
      <c r="J10340" s="24"/>
    </row>
    <row r="10341" spans="3:10" x14ac:dyDescent="0.25">
      <c r="C10341" s="23"/>
      <c r="D10341" s="23"/>
      <c r="E10341" s="23"/>
      <c r="F10341" s="23"/>
      <c r="G10341" s="23"/>
      <c r="H10341" s="24"/>
      <c r="I10341" s="24"/>
      <c r="J10341" s="24"/>
    </row>
    <row r="10342" spans="3:10" x14ac:dyDescent="0.25">
      <c r="C10342" s="23"/>
      <c r="D10342" s="23"/>
      <c r="E10342" s="23"/>
      <c r="F10342" s="23"/>
      <c r="G10342" s="23"/>
      <c r="H10342" s="24"/>
      <c r="I10342" s="24"/>
      <c r="J10342" s="24"/>
    </row>
    <row r="10343" spans="3:10" x14ac:dyDescent="0.25">
      <c r="C10343" s="23"/>
      <c r="D10343" s="23"/>
      <c r="E10343" s="23"/>
      <c r="F10343" s="23"/>
      <c r="G10343" s="23"/>
      <c r="H10343" s="24"/>
      <c r="I10343" s="24"/>
      <c r="J10343" s="24"/>
    </row>
    <row r="10344" spans="3:10" x14ac:dyDescent="0.25">
      <c r="C10344" s="23"/>
      <c r="D10344" s="23"/>
      <c r="E10344" s="23"/>
      <c r="F10344" s="23"/>
      <c r="G10344" s="23"/>
      <c r="H10344" s="24"/>
      <c r="I10344" s="24"/>
      <c r="J10344" s="24"/>
    </row>
    <row r="10345" spans="3:10" x14ac:dyDescent="0.25">
      <c r="C10345" s="23"/>
      <c r="D10345" s="23"/>
      <c r="E10345" s="23"/>
      <c r="F10345" s="23"/>
      <c r="G10345" s="23"/>
      <c r="H10345" s="24"/>
      <c r="I10345" s="24"/>
      <c r="J10345" s="24"/>
    </row>
    <row r="10346" spans="3:10" x14ac:dyDescent="0.25">
      <c r="C10346" s="23"/>
      <c r="D10346" s="23"/>
      <c r="E10346" s="23"/>
      <c r="F10346" s="23"/>
      <c r="G10346" s="23"/>
      <c r="H10346" s="24"/>
      <c r="I10346" s="24"/>
      <c r="J10346" s="24"/>
    </row>
    <row r="10347" spans="3:10" x14ac:dyDescent="0.25">
      <c r="C10347" s="23"/>
      <c r="D10347" s="23"/>
      <c r="E10347" s="23"/>
      <c r="F10347" s="23"/>
      <c r="G10347" s="23"/>
      <c r="H10347" s="24"/>
      <c r="I10347" s="24"/>
      <c r="J10347" s="24"/>
    </row>
    <row r="10348" spans="3:10" x14ac:dyDescent="0.25">
      <c r="C10348" s="23"/>
      <c r="D10348" s="23"/>
      <c r="E10348" s="23"/>
      <c r="F10348" s="23"/>
      <c r="G10348" s="23"/>
      <c r="H10348" s="24"/>
      <c r="I10348" s="24"/>
      <c r="J10348" s="24"/>
    </row>
    <row r="10349" spans="3:10" x14ac:dyDescent="0.25">
      <c r="C10349" s="23"/>
      <c r="D10349" s="23"/>
      <c r="E10349" s="23"/>
      <c r="F10349" s="23"/>
      <c r="G10349" s="23"/>
      <c r="H10349" s="24"/>
      <c r="I10349" s="24"/>
      <c r="J10349" s="24"/>
    </row>
    <row r="10350" spans="3:10" x14ac:dyDescent="0.25">
      <c r="C10350" s="23"/>
      <c r="D10350" s="23"/>
      <c r="E10350" s="23"/>
      <c r="F10350" s="23"/>
      <c r="G10350" s="23"/>
      <c r="H10350" s="24"/>
      <c r="I10350" s="24"/>
      <c r="J10350" s="24"/>
    </row>
    <row r="10351" spans="3:10" x14ac:dyDescent="0.25">
      <c r="C10351" s="23"/>
      <c r="D10351" s="23"/>
      <c r="E10351" s="23"/>
      <c r="F10351" s="23"/>
      <c r="G10351" s="23"/>
      <c r="H10351" s="24"/>
      <c r="I10351" s="24"/>
      <c r="J10351" s="24"/>
    </row>
    <row r="10352" spans="3:10" x14ac:dyDescent="0.25">
      <c r="C10352" s="23"/>
      <c r="D10352" s="23"/>
      <c r="E10352" s="23"/>
      <c r="F10352" s="23"/>
      <c r="G10352" s="23"/>
      <c r="H10352" s="24"/>
      <c r="I10352" s="24"/>
      <c r="J10352" s="24"/>
    </row>
    <row r="10353" spans="3:10" x14ac:dyDescent="0.25">
      <c r="C10353" s="23"/>
      <c r="D10353" s="23"/>
      <c r="E10353" s="23"/>
      <c r="F10353" s="23"/>
      <c r="G10353" s="23"/>
      <c r="H10353" s="24"/>
      <c r="I10353" s="24"/>
      <c r="J10353" s="24"/>
    </row>
    <row r="10354" spans="3:10" x14ac:dyDescent="0.25">
      <c r="C10354" s="23"/>
      <c r="D10354" s="23"/>
      <c r="E10354" s="23"/>
      <c r="F10354" s="23"/>
      <c r="G10354" s="23"/>
      <c r="H10354" s="24"/>
      <c r="I10354" s="24"/>
      <c r="J10354" s="24"/>
    </row>
    <row r="10355" spans="3:10" x14ac:dyDescent="0.25">
      <c r="C10355" s="23"/>
      <c r="D10355" s="23"/>
      <c r="E10355" s="23"/>
      <c r="F10355" s="23"/>
      <c r="G10355" s="23"/>
      <c r="H10355" s="24"/>
      <c r="I10355" s="24"/>
      <c r="J10355" s="24"/>
    </row>
    <row r="10356" spans="3:10" x14ac:dyDescent="0.25">
      <c r="C10356" s="23"/>
      <c r="D10356" s="23"/>
      <c r="E10356" s="23"/>
      <c r="F10356" s="23"/>
      <c r="G10356" s="23"/>
      <c r="H10356" s="24"/>
      <c r="I10356" s="24"/>
      <c r="J10356" s="24"/>
    </row>
    <row r="10357" spans="3:10" x14ac:dyDescent="0.25">
      <c r="C10357" s="23"/>
      <c r="D10357" s="23"/>
      <c r="E10357" s="23"/>
      <c r="F10357" s="23"/>
      <c r="G10357" s="23"/>
      <c r="H10357" s="24"/>
      <c r="I10357" s="24"/>
      <c r="J10357" s="24"/>
    </row>
    <row r="10358" spans="3:10" x14ac:dyDescent="0.25">
      <c r="C10358" s="23"/>
      <c r="D10358" s="23"/>
      <c r="E10358" s="23"/>
      <c r="F10358" s="23"/>
      <c r="G10358" s="23"/>
      <c r="H10358" s="24"/>
      <c r="I10358" s="24"/>
      <c r="J10358" s="24"/>
    </row>
    <row r="10359" spans="3:10" x14ac:dyDescent="0.25">
      <c r="C10359" s="23"/>
      <c r="D10359" s="23"/>
      <c r="E10359" s="23"/>
      <c r="F10359" s="23"/>
      <c r="G10359" s="23"/>
      <c r="H10359" s="24"/>
      <c r="I10359" s="24"/>
      <c r="J10359" s="24"/>
    </row>
    <row r="10360" spans="3:10" x14ac:dyDescent="0.25">
      <c r="C10360" s="23"/>
      <c r="D10360" s="23"/>
      <c r="E10360" s="23"/>
      <c r="F10360" s="23"/>
      <c r="G10360" s="23"/>
      <c r="H10360" s="24"/>
      <c r="I10360" s="24"/>
      <c r="J10360" s="24"/>
    </row>
    <row r="10361" spans="3:10" x14ac:dyDescent="0.25">
      <c r="C10361" s="23"/>
      <c r="D10361" s="23"/>
      <c r="E10361" s="23"/>
      <c r="F10361" s="23"/>
      <c r="G10361" s="23"/>
      <c r="H10361" s="24"/>
      <c r="I10361" s="24"/>
      <c r="J10361" s="24"/>
    </row>
    <row r="10362" spans="3:10" x14ac:dyDescent="0.25">
      <c r="C10362" s="23"/>
      <c r="D10362" s="23"/>
      <c r="E10362" s="23"/>
      <c r="F10362" s="23"/>
      <c r="G10362" s="23"/>
      <c r="H10362" s="24"/>
      <c r="I10362" s="24"/>
      <c r="J10362" s="24"/>
    </row>
    <row r="10363" spans="3:10" x14ac:dyDescent="0.25">
      <c r="C10363" s="23"/>
      <c r="D10363" s="23"/>
      <c r="E10363" s="23"/>
      <c r="F10363" s="23"/>
      <c r="G10363" s="23"/>
      <c r="H10363" s="24"/>
      <c r="I10363" s="24"/>
      <c r="J10363" s="24"/>
    </row>
    <row r="10364" spans="3:10" x14ac:dyDescent="0.25">
      <c r="C10364" s="23"/>
      <c r="D10364" s="23"/>
      <c r="E10364" s="23"/>
      <c r="F10364" s="23"/>
      <c r="G10364" s="23"/>
      <c r="H10364" s="24"/>
      <c r="I10364" s="24"/>
      <c r="J10364" s="24"/>
    </row>
    <row r="10365" spans="3:10" x14ac:dyDescent="0.25">
      <c r="C10365" s="23"/>
      <c r="D10365" s="23"/>
      <c r="E10365" s="23"/>
      <c r="F10365" s="23"/>
      <c r="G10365" s="23"/>
      <c r="H10365" s="24"/>
      <c r="I10365" s="24"/>
      <c r="J10365" s="24"/>
    </row>
    <row r="10366" spans="3:10" x14ac:dyDescent="0.25">
      <c r="C10366" s="23"/>
      <c r="D10366" s="23"/>
      <c r="E10366" s="23"/>
      <c r="F10366" s="23"/>
      <c r="G10366" s="23"/>
      <c r="H10366" s="24"/>
      <c r="I10366" s="24"/>
      <c r="J10366" s="24"/>
    </row>
    <row r="10367" spans="3:10" x14ac:dyDescent="0.25">
      <c r="C10367" s="23"/>
      <c r="D10367" s="23"/>
      <c r="E10367" s="23"/>
      <c r="F10367" s="23"/>
      <c r="G10367" s="23"/>
      <c r="H10367" s="24"/>
      <c r="I10367" s="24"/>
      <c r="J10367" s="24"/>
    </row>
    <row r="10368" spans="3:10" x14ac:dyDescent="0.25">
      <c r="C10368" s="23"/>
      <c r="D10368" s="23"/>
      <c r="E10368" s="23"/>
      <c r="F10368" s="23"/>
      <c r="G10368" s="23"/>
      <c r="H10368" s="24"/>
      <c r="I10368" s="24"/>
      <c r="J10368" s="24"/>
    </row>
    <row r="10369" spans="3:10" x14ac:dyDescent="0.25">
      <c r="C10369" s="23"/>
      <c r="D10369" s="23"/>
      <c r="E10369" s="23"/>
      <c r="F10369" s="23"/>
      <c r="G10369" s="23"/>
      <c r="H10369" s="24"/>
      <c r="I10369" s="24"/>
      <c r="J10369" s="24"/>
    </row>
    <row r="10370" spans="3:10" x14ac:dyDescent="0.25">
      <c r="C10370" s="23"/>
      <c r="D10370" s="23"/>
      <c r="E10370" s="23"/>
      <c r="F10370" s="23"/>
      <c r="G10370" s="23"/>
      <c r="H10370" s="24"/>
      <c r="I10370" s="24"/>
      <c r="J10370" s="24"/>
    </row>
    <row r="10371" spans="3:10" x14ac:dyDescent="0.25">
      <c r="C10371" s="23"/>
      <c r="D10371" s="23"/>
      <c r="E10371" s="23"/>
      <c r="F10371" s="23"/>
      <c r="G10371" s="23"/>
      <c r="H10371" s="24"/>
      <c r="I10371" s="24"/>
      <c r="J10371" s="24"/>
    </row>
    <row r="10372" spans="3:10" x14ac:dyDescent="0.25">
      <c r="C10372" s="23"/>
      <c r="D10372" s="23"/>
      <c r="E10372" s="23"/>
      <c r="F10372" s="23"/>
      <c r="G10372" s="23"/>
      <c r="H10372" s="24"/>
      <c r="I10372" s="24"/>
      <c r="J10372" s="24"/>
    </row>
    <row r="10373" spans="3:10" x14ac:dyDescent="0.25">
      <c r="C10373" s="23"/>
      <c r="D10373" s="23"/>
      <c r="E10373" s="23"/>
      <c r="F10373" s="23"/>
      <c r="G10373" s="23"/>
      <c r="H10373" s="24"/>
      <c r="I10373" s="24"/>
      <c r="J10373" s="24"/>
    </row>
    <row r="10374" spans="3:10" x14ac:dyDescent="0.25">
      <c r="C10374" s="23"/>
      <c r="D10374" s="23"/>
      <c r="E10374" s="23"/>
      <c r="F10374" s="23"/>
      <c r="G10374" s="23"/>
      <c r="H10374" s="24"/>
      <c r="I10374" s="24"/>
      <c r="J10374" s="24"/>
    </row>
    <row r="10375" spans="3:10" x14ac:dyDescent="0.25">
      <c r="C10375" s="23"/>
      <c r="D10375" s="23"/>
      <c r="E10375" s="23"/>
      <c r="F10375" s="23"/>
      <c r="G10375" s="23"/>
      <c r="H10375" s="24"/>
      <c r="I10375" s="24"/>
      <c r="J10375" s="24"/>
    </row>
    <row r="10376" spans="3:10" x14ac:dyDescent="0.25">
      <c r="C10376" s="23"/>
      <c r="D10376" s="23"/>
      <c r="E10376" s="23"/>
      <c r="F10376" s="23"/>
      <c r="G10376" s="23"/>
      <c r="H10376" s="24"/>
      <c r="I10376" s="24"/>
      <c r="J10376" s="24"/>
    </row>
    <row r="10377" spans="3:10" x14ac:dyDescent="0.25">
      <c r="C10377" s="23"/>
      <c r="D10377" s="23"/>
      <c r="E10377" s="23"/>
      <c r="F10377" s="23"/>
      <c r="G10377" s="23"/>
      <c r="H10377" s="24"/>
      <c r="I10377" s="24"/>
      <c r="J10377" s="24"/>
    </row>
    <row r="10378" spans="3:10" x14ac:dyDescent="0.25">
      <c r="C10378" s="23"/>
      <c r="D10378" s="23"/>
      <c r="E10378" s="23"/>
      <c r="F10378" s="23"/>
      <c r="G10378" s="23"/>
      <c r="H10378" s="24"/>
      <c r="I10378" s="24"/>
      <c r="J10378" s="24"/>
    </row>
    <row r="10379" spans="3:10" x14ac:dyDescent="0.25">
      <c r="C10379" s="23"/>
      <c r="D10379" s="23"/>
      <c r="E10379" s="23"/>
      <c r="F10379" s="23"/>
      <c r="G10379" s="23"/>
      <c r="H10379" s="24"/>
      <c r="I10379" s="24"/>
      <c r="J10379" s="24"/>
    </row>
    <row r="10380" spans="3:10" x14ac:dyDescent="0.25">
      <c r="C10380" s="23"/>
      <c r="D10380" s="23"/>
      <c r="E10380" s="23"/>
      <c r="F10380" s="23"/>
      <c r="G10380" s="23"/>
      <c r="H10380" s="24"/>
      <c r="I10380" s="24"/>
      <c r="J10380" s="24"/>
    </row>
    <row r="10381" spans="3:10" x14ac:dyDescent="0.25">
      <c r="C10381" s="23"/>
      <c r="D10381" s="23"/>
      <c r="E10381" s="23"/>
      <c r="F10381" s="23"/>
      <c r="G10381" s="23"/>
      <c r="H10381" s="24"/>
      <c r="I10381" s="24"/>
      <c r="J10381" s="24"/>
    </row>
    <row r="10382" spans="3:10" x14ac:dyDescent="0.25">
      <c r="C10382" s="23"/>
      <c r="D10382" s="23"/>
      <c r="E10382" s="23"/>
      <c r="F10382" s="23"/>
      <c r="G10382" s="23"/>
      <c r="H10382" s="24"/>
      <c r="I10382" s="24"/>
      <c r="J10382" s="24"/>
    </row>
    <row r="10383" spans="3:10" x14ac:dyDescent="0.25">
      <c r="C10383" s="23"/>
      <c r="D10383" s="23"/>
      <c r="E10383" s="23"/>
      <c r="F10383" s="23"/>
      <c r="G10383" s="23"/>
      <c r="H10383" s="24"/>
      <c r="I10383" s="24"/>
      <c r="J10383" s="24"/>
    </row>
    <row r="10384" spans="3:10" x14ac:dyDescent="0.25">
      <c r="C10384" s="23"/>
      <c r="D10384" s="23"/>
      <c r="E10384" s="23"/>
      <c r="F10384" s="23"/>
      <c r="G10384" s="23"/>
      <c r="H10384" s="24"/>
      <c r="I10384" s="24"/>
      <c r="J10384" s="24"/>
    </row>
    <row r="10385" spans="3:10" x14ac:dyDescent="0.25">
      <c r="C10385" s="23"/>
      <c r="D10385" s="23"/>
      <c r="E10385" s="23"/>
      <c r="F10385" s="23"/>
      <c r="G10385" s="23"/>
      <c r="H10385" s="24"/>
      <c r="I10385" s="24"/>
      <c r="J10385" s="24"/>
    </row>
    <row r="10386" spans="3:10" x14ac:dyDescent="0.25">
      <c r="C10386" s="23"/>
      <c r="D10386" s="23"/>
      <c r="E10386" s="23"/>
      <c r="F10386" s="23"/>
      <c r="G10386" s="23"/>
      <c r="H10386" s="24"/>
      <c r="I10386" s="24"/>
      <c r="J10386" s="24"/>
    </row>
    <row r="10387" spans="3:10" x14ac:dyDescent="0.25">
      <c r="C10387" s="23"/>
      <c r="D10387" s="23"/>
      <c r="E10387" s="23"/>
      <c r="F10387" s="23"/>
      <c r="G10387" s="23"/>
      <c r="H10387" s="24"/>
      <c r="I10387" s="24"/>
      <c r="J10387" s="24"/>
    </row>
    <row r="10388" spans="3:10" x14ac:dyDescent="0.25">
      <c r="C10388" s="23"/>
      <c r="D10388" s="23"/>
      <c r="E10388" s="23"/>
      <c r="F10388" s="23"/>
      <c r="G10388" s="23"/>
      <c r="H10388" s="24"/>
      <c r="I10388" s="24"/>
      <c r="J10388" s="24"/>
    </row>
    <row r="10389" spans="3:10" x14ac:dyDescent="0.25">
      <c r="C10389" s="23"/>
      <c r="D10389" s="23"/>
      <c r="E10389" s="23"/>
      <c r="F10389" s="23"/>
      <c r="G10389" s="23"/>
      <c r="H10389" s="24"/>
      <c r="I10389" s="24"/>
      <c r="J10389" s="24"/>
    </row>
    <row r="10390" spans="3:10" x14ac:dyDescent="0.25">
      <c r="C10390" s="23"/>
      <c r="D10390" s="23"/>
      <c r="E10390" s="23"/>
      <c r="F10390" s="23"/>
      <c r="G10390" s="23"/>
      <c r="H10390" s="24"/>
      <c r="I10390" s="24"/>
      <c r="J10390" s="24"/>
    </row>
    <row r="10391" spans="3:10" x14ac:dyDescent="0.25">
      <c r="C10391" s="23"/>
      <c r="D10391" s="23"/>
      <c r="E10391" s="23"/>
      <c r="F10391" s="23"/>
      <c r="G10391" s="23"/>
      <c r="H10391" s="24"/>
      <c r="I10391" s="24"/>
      <c r="J10391" s="24"/>
    </row>
    <row r="10392" spans="3:10" x14ac:dyDescent="0.25">
      <c r="C10392" s="23"/>
      <c r="D10392" s="23"/>
      <c r="E10392" s="23"/>
      <c r="F10392" s="23"/>
      <c r="G10392" s="23"/>
      <c r="H10392" s="24"/>
      <c r="I10392" s="24"/>
      <c r="J10392" s="24"/>
    </row>
    <row r="10393" spans="3:10" x14ac:dyDescent="0.25">
      <c r="C10393" s="23"/>
      <c r="D10393" s="23"/>
      <c r="E10393" s="23"/>
      <c r="F10393" s="23"/>
      <c r="G10393" s="23"/>
      <c r="H10393" s="24"/>
      <c r="I10393" s="24"/>
      <c r="J10393" s="24"/>
    </row>
    <row r="10394" spans="3:10" x14ac:dyDescent="0.25">
      <c r="C10394" s="23"/>
      <c r="D10394" s="23"/>
      <c r="E10394" s="23"/>
      <c r="F10394" s="23"/>
      <c r="G10394" s="23"/>
      <c r="H10394" s="24"/>
      <c r="I10394" s="24"/>
      <c r="J10394" s="24"/>
    </row>
    <row r="10395" spans="3:10" x14ac:dyDescent="0.25">
      <c r="C10395" s="23"/>
      <c r="D10395" s="23"/>
      <c r="E10395" s="23"/>
      <c r="F10395" s="23"/>
      <c r="G10395" s="23"/>
      <c r="H10395" s="24"/>
      <c r="I10395" s="24"/>
      <c r="J10395" s="24"/>
    </row>
    <row r="10396" spans="3:10" x14ac:dyDescent="0.25">
      <c r="C10396" s="23"/>
      <c r="D10396" s="23"/>
      <c r="E10396" s="23"/>
      <c r="F10396" s="23"/>
      <c r="G10396" s="23"/>
      <c r="H10396" s="24"/>
      <c r="I10396" s="24"/>
      <c r="J10396" s="24"/>
    </row>
    <row r="10397" spans="3:10" x14ac:dyDescent="0.25">
      <c r="C10397" s="23"/>
      <c r="D10397" s="23"/>
      <c r="E10397" s="23"/>
      <c r="F10397" s="23"/>
      <c r="G10397" s="23"/>
      <c r="H10397" s="24"/>
      <c r="I10397" s="24"/>
      <c r="J10397" s="24"/>
    </row>
    <row r="10398" spans="3:10" x14ac:dyDescent="0.25">
      <c r="C10398" s="23"/>
      <c r="D10398" s="23"/>
      <c r="E10398" s="23"/>
      <c r="F10398" s="23"/>
      <c r="G10398" s="23"/>
      <c r="H10398" s="24"/>
      <c r="I10398" s="24"/>
      <c r="J10398" s="24"/>
    </row>
    <row r="10399" spans="3:10" x14ac:dyDescent="0.25">
      <c r="C10399" s="23"/>
      <c r="D10399" s="23"/>
      <c r="E10399" s="23"/>
      <c r="F10399" s="23"/>
      <c r="G10399" s="23"/>
      <c r="H10399" s="24"/>
      <c r="I10399" s="24"/>
      <c r="J10399" s="24"/>
    </row>
    <row r="10400" spans="3:10" x14ac:dyDescent="0.25">
      <c r="C10400" s="23"/>
      <c r="D10400" s="23"/>
      <c r="E10400" s="23"/>
      <c r="F10400" s="23"/>
      <c r="G10400" s="23"/>
      <c r="H10400" s="24"/>
      <c r="I10400" s="24"/>
      <c r="J10400" s="24"/>
    </row>
    <row r="10401" spans="3:10" x14ac:dyDescent="0.25">
      <c r="C10401" s="23"/>
      <c r="D10401" s="23"/>
      <c r="E10401" s="23"/>
      <c r="F10401" s="23"/>
      <c r="G10401" s="23"/>
      <c r="H10401" s="24"/>
      <c r="I10401" s="24"/>
      <c r="J10401" s="24"/>
    </row>
    <row r="10402" spans="3:10" x14ac:dyDescent="0.25">
      <c r="C10402" s="23"/>
      <c r="D10402" s="23"/>
      <c r="E10402" s="23"/>
      <c r="F10402" s="23"/>
      <c r="G10402" s="23"/>
      <c r="H10402" s="24"/>
      <c r="I10402" s="24"/>
      <c r="J10402" s="24"/>
    </row>
    <row r="10403" spans="3:10" x14ac:dyDescent="0.25">
      <c r="C10403" s="23"/>
      <c r="D10403" s="23"/>
      <c r="E10403" s="23"/>
      <c r="F10403" s="23"/>
      <c r="G10403" s="23"/>
      <c r="H10403" s="24"/>
      <c r="I10403" s="24"/>
      <c r="J10403" s="24"/>
    </row>
    <row r="10404" spans="3:10" x14ac:dyDescent="0.25">
      <c r="C10404" s="23"/>
      <c r="D10404" s="23"/>
      <c r="E10404" s="23"/>
      <c r="F10404" s="23"/>
      <c r="G10404" s="23"/>
      <c r="H10404" s="24"/>
      <c r="I10404" s="24"/>
      <c r="J10404" s="24"/>
    </row>
    <row r="10405" spans="3:10" x14ac:dyDescent="0.25">
      <c r="C10405" s="23"/>
      <c r="D10405" s="23"/>
      <c r="E10405" s="23"/>
      <c r="F10405" s="23"/>
      <c r="G10405" s="23"/>
      <c r="H10405" s="24"/>
      <c r="I10405" s="24"/>
      <c r="J10405" s="24"/>
    </row>
    <row r="10406" spans="3:10" x14ac:dyDescent="0.25">
      <c r="C10406" s="23"/>
      <c r="D10406" s="23"/>
      <c r="E10406" s="23"/>
      <c r="F10406" s="23"/>
      <c r="G10406" s="23"/>
      <c r="H10406" s="24"/>
      <c r="I10406" s="24"/>
      <c r="J10406" s="24"/>
    </row>
    <row r="10407" spans="3:10" x14ac:dyDescent="0.25">
      <c r="C10407" s="23"/>
      <c r="D10407" s="23"/>
      <c r="E10407" s="23"/>
      <c r="F10407" s="23"/>
      <c r="G10407" s="23"/>
      <c r="H10407" s="24"/>
      <c r="I10407" s="24"/>
      <c r="J10407" s="24"/>
    </row>
    <row r="10408" spans="3:10" x14ac:dyDescent="0.25">
      <c r="C10408" s="23"/>
      <c r="D10408" s="23"/>
      <c r="E10408" s="23"/>
      <c r="F10408" s="23"/>
      <c r="G10408" s="23"/>
      <c r="H10408" s="24"/>
      <c r="I10408" s="24"/>
      <c r="J10408" s="24"/>
    </row>
    <row r="10409" spans="3:10" x14ac:dyDescent="0.25">
      <c r="C10409" s="23"/>
      <c r="D10409" s="23"/>
      <c r="E10409" s="23"/>
      <c r="F10409" s="23"/>
      <c r="G10409" s="23"/>
      <c r="H10409" s="24"/>
      <c r="I10409" s="24"/>
      <c r="J10409" s="24"/>
    </row>
    <row r="10410" spans="3:10" x14ac:dyDescent="0.25">
      <c r="C10410" s="23"/>
      <c r="D10410" s="23"/>
      <c r="E10410" s="23"/>
      <c r="F10410" s="23"/>
      <c r="G10410" s="23"/>
      <c r="H10410" s="24"/>
      <c r="I10410" s="24"/>
      <c r="J10410" s="24"/>
    </row>
    <row r="10411" spans="3:10" x14ac:dyDescent="0.25">
      <c r="C10411" s="23"/>
      <c r="D10411" s="23"/>
      <c r="E10411" s="23"/>
      <c r="F10411" s="23"/>
      <c r="G10411" s="23"/>
      <c r="H10411" s="24"/>
      <c r="I10411" s="24"/>
      <c r="J10411" s="24"/>
    </row>
    <row r="10412" spans="3:10" x14ac:dyDescent="0.25">
      <c r="C10412" s="23"/>
      <c r="D10412" s="23"/>
      <c r="E10412" s="23"/>
      <c r="F10412" s="23"/>
      <c r="G10412" s="23"/>
      <c r="H10412" s="24"/>
      <c r="I10412" s="24"/>
      <c r="J10412" s="24"/>
    </row>
    <row r="10413" spans="3:10" x14ac:dyDescent="0.25">
      <c r="C10413" s="23"/>
      <c r="D10413" s="23"/>
      <c r="E10413" s="23"/>
      <c r="F10413" s="23"/>
      <c r="G10413" s="23"/>
      <c r="H10413" s="24"/>
      <c r="I10413" s="24"/>
      <c r="J10413" s="24"/>
    </row>
    <row r="10414" spans="3:10" x14ac:dyDescent="0.25">
      <c r="C10414" s="23"/>
      <c r="D10414" s="23"/>
      <c r="E10414" s="23"/>
      <c r="F10414" s="23"/>
      <c r="G10414" s="23"/>
      <c r="H10414" s="24"/>
      <c r="I10414" s="24"/>
      <c r="J10414" s="24"/>
    </row>
    <row r="10415" spans="3:10" x14ac:dyDescent="0.25">
      <c r="C10415" s="23"/>
      <c r="D10415" s="23"/>
      <c r="E10415" s="23"/>
      <c r="F10415" s="23"/>
      <c r="G10415" s="23"/>
      <c r="H10415" s="24"/>
      <c r="I10415" s="24"/>
      <c r="J10415" s="24"/>
    </row>
    <row r="10416" spans="3:10" x14ac:dyDescent="0.25">
      <c r="C10416" s="23"/>
      <c r="D10416" s="23"/>
      <c r="E10416" s="23"/>
      <c r="F10416" s="23"/>
      <c r="G10416" s="23"/>
      <c r="H10416" s="24"/>
      <c r="I10416" s="24"/>
      <c r="J10416" s="24"/>
    </row>
    <row r="10417" spans="3:10" x14ac:dyDescent="0.25">
      <c r="C10417" s="23"/>
      <c r="D10417" s="23"/>
      <c r="E10417" s="23"/>
      <c r="F10417" s="23"/>
      <c r="G10417" s="23"/>
      <c r="H10417" s="24"/>
      <c r="I10417" s="24"/>
      <c r="J10417" s="24"/>
    </row>
    <row r="10418" spans="3:10" x14ac:dyDescent="0.25">
      <c r="C10418" s="23"/>
      <c r="D10418" s="23"/>
      <c r="E10418" s="23"/>
      <c r="F10418" s="23"/>
      <c r="G10418" s="23"/>
      <c r="H10418" s="24"/>
      <c r="I10418" s="24"/>
      <c r="J10418" s="24"/>
    </row>
    <row r="10419" spans="3:10" x14ac:dyDescent="0.25">
      <c r="C10419" s="23"/>
      <c r="D10419" s="23"/>
      <c r="E10419" s="23"/>
      <c r="F10419" s="23"/>
      <c r="G10419" s="23"/>
      <c r="H10419" s="24"/>
      <c r="I10419" s="24"/>
      <c r="J10419" s="24"/>
    </row>
    <row r="10420" spans="3:10" x14ac:dyDescent="0.25">
      <c r="C10420" s="23"/>
      <c r="D10420" s="23"/>
      <c r="E10420" s="23"/>
      <c r="F10420" s="23"/>
      <c r="G10420" s="23"/>
      <c r="H10420" s="24"/>
      <c r="I10420" s="24"/>
      <c r="J10420" s="24"/>
    </row>
    <row r="10421" spans="3:10" x14ac:dyDescent="0.25">
      <c r="C10421" s="23"/>
      <c r="D10421" s="23"/>
      <c r="E10421" s="23"/>
      <c r="F10421" s="23"/>
      <c r="G10421" s="23"/>
      <c r="H10421" s="24"/>
      <c r="I10421" s="24"/>
      <c r="J10421" s="24"/>
    </row>
    <row r="10422" spans="3:10" x14ac:dyDescent="0.25">
      <c r="C10422" s="23"/>
      <c r="D10422" s="23"/>
      <c r="E10422" s="23"/>
      <c r="F10422" s="23"/>
      <c r="G10422" s="23"/>
      <c r="H10422" s="24"/>
      <c r="I10422" s="24"/>
      <c r="J10422" s="24"/>
    </row>
    <row r="10423" spans="3:10" x14ac:dyDescent="0.25">
      <c r="C10423" s="23"/>
      <c r="D10423" s="23"/>
      <c r="E10423" s="23"/>
      <c r="F10423" s="23"/>
      <c r="G10423" s="23"/>
      <c r="H10423" s="24"/>
      <c r="I10423" s="24"/>
      <c r="J10423" s="24"/>
    </row>
    <row r="10424" spans="3:10" x14ac:dyDescent="0.25">
      <c r="C10424" s="23"/>
      <c r="D10424" s="23"/>
      <c r="E10424" s="23"/>
      <c r="F10424" s="23"/>
      <c r="G10424" s="23"/>
      <c r="H10424" s="24"/>
      <c r="I10424" s="24"/>
      <c r="J10424" s="24"/>
    </row>
    <row r="10425" spans="3:10" x14ac:dyDescent="0.25">
      <c r="C10425" s="23"/>
      <c r="D10425" s="23"/>
      <c r="E10425" s="23"/>
      <c r="F10425" s="23"/>
      <c r="G10425" s="23"/>
      <c r="H10425" s="24"/>
      <c r="I10425" s="24"/>
      <c r="J10425" s="24"/>
    </row>
    <row r="10426" spans="3:10" x14ac:dyDescent="0.25">
      <c r="C10426" s="23"/>
      <c r="D10426" s="23"/>
      <c r="E10426" s="23"/>
      <c r="F10426" s="23"/>
      <c r="G10426" s="23"/>
      <c r="H10426" s="24"/>
      <c r="I10426" s="24"/>
      <c r="J10426" s="24"/>
    </row>
    <row r="10427" spans="3:10" x14ac:dyDescent="0.25">
      <c r="C10427" s="23"/>
      <c r="D10427" s="23"/>
      <c r="E10427" s="23"/>
      <c r="F10427" s="23"/>
      <c r="G10427" s="23"/>
      <c r="H10427" s="24"/>
      <c r="I10427" s="24"/>
      <c r="J10427" s="24"/>
    </row>
    <row r="10428" spans="3:10" x14ac:dyDescent="0.25">
      <c r="C10428" s="23"/>
      <c r="D10428" s="23"/>
      <c r="E10428" s="23"/>
      <c r="F10428" s="23"/>
      <c r="G10428" s="23"/>
      <c r="H10428" s="24"/>
      <c r="I10428" s="24"/>
      <c r="J10428" s="24"/>
    </row>
    <row r="10429" spans="3:10" x14ac:dyDescent="0.25">
      <c r="C10429" s="23"/>
      <c r="D10429" s="23"/>
      <c r="E10429" s="23"/>
      <c r="F10429" s="23"/>
      <c r="G10429" s="23"/>
      <c r="H10429" s="24"/>
      <c r="I10429" s="24"/>
      <c r="J10429" s="24"/>
    </row>
    <row r="10430" spans="3:10" x14ac:dyDescent="0.25">
      <c r="C10430" s="23"/>
      <c r="D10430" s="23"/>
      <c r="E10430" s="23"/>
      <c r="F10430" s="23"/>
      <c r="G10430" s="23"/>
      <c r="H10430" s="24"/>
      <c r="I10430" s="24"/>
      <c r="J10430" s="24"/>
    </row>
    <row r="10431" spans="3:10" x14ac:dyDescent="0.25">
      <c r="C10431" s="23"/>
      <c r="D10431" s="23"/>
      <c r="E10431" s="23"/>
      <c r="F10431" s="23"/>
      <c r="G10431" s="23"/>
      <c r="H10431" s="24"/>
      <c r="I10431" s="24"/>
      <c r="J10431" s="24"/>
    </row>
    <row r="10432" spans="3:10" x14ac:dyDescent="0.25">
      <c r="C10432" s="23"/>
      <c r="D10432" s="23"/>
      <c r="E10432" s="23"/>
      <c r="F10432" s="23"/>
      <c r="G10432" s="23"/>
      <c r="H10432" s="24"/>
      <c r="I10432" s="24"/>
      <c r="J10432" s="24"/>
    </row>
    <row r="10433" spans="3:10" x14ac:dyDescent="0.25">
      <c r="C10433" s="23"/>
      <c r="D10433" s="23"/>
      <c r="E10433" s="23"/>
      <c r="F10433" s="23"/>
      <c r="G10433" s="23"/>
      <c r="H10433" s="24"/>
      <c r="I10433" s="24"/>
      <c r="J10433" s="24"/>
    </row>
    <row r="10434" spans="3:10" x14ac:dyDescent="0.25">
      <c r="C10434" s="23"/>
      <c r="D10434" s="23"/>
      <c r="E10434" s="23"/>
      <c r="F10434" s="23"/>
      <c r="G10434" s="23"/>
      <c r="H10434" s="24"/>
      <c r="I10434" s="24"/>
      <c r="J10434" s="24"/>
    </row>
    <row r="10435" spans="3:10" x14ac:dyDescent="0.25">
      <c r="C10435" s="23"/>
      <c r="D10435" s="23"/>
      <c r="E10435" s="23"/>
      <c r="F10435" s="23"/>
      <c r="G10435" s="23"/>
      <c r="H10435" s="24"/>
      <c r="I10435" s="24"/>
      <c r="J10435" s="24"/>
    </row>
    <row r="10436" spans="3:10" x14ac:dyDescent="0.25">
      <c r="C10436" s="23"/>
      <c r="D10436" s="23"/>
      <c r="E10436" s="23"/>
      <c r="F10436" s="23"/>
      <c r="G10436" s="23"/>
      <c r="H10436" s="24"/>
      <c r="I10436" s="24"/>
      <c r="J10436" s="24"/>
    </row>
    <row r="10437" spans="3:10" x14ac:dyDescent="0.25">
      <c r="C10437" s="23"/>
      <c r="D10437" s="23"/>
      <c r="E10437" s="23"/>
      <c r="F10437" s="23"/>
      <c r="G10437" s="23"/>
      <c r="H10437" s="24"/>
      <c r="I10437" s="24"/>
      <c r="J10437" s="24"/>
    </row>
    <row r="10438" spans="3:10" x14ac:dyDescent="0.25">
      <c r="C10438" s="23"/>
      <c r="D10438" s="23"/>
      <c r="E10438" s="23"/>
      <c r="F10438" s="23"/>
      <c r="G10438" s="23"/>
      <c r="H10438" s="24"/>
      <c r="I10438" s="24"/>
      <c r="J10438" s="24"/>
    </row>
    <row r="10439" spans="3:10" x14ac:dyDescent="0.25">
      <c r="C10439" s="23"/>
      <c r="D10439" s="23"/>
      <c r="E10439" s="23"/>
      <c r="F10439" s="23"/>
      <c r="G10439" s="23"/>
      <c r="H10439" s="24"/>
      <c r="I10439" s="24"/>
      <c r="J10439" s="24"/>
    </row>
    <row r="10440" spans="3:10" x14ac:dyDescent="0.25">
      <c r="C10440" s="23"/>
      <c r="D10440" s="23"/>
      <c r="E10440" s="23"/>
      <c r="F10440" s="23"/>
      <c r="G10440" s="23"/>
      <c r="H10440" s="24"/>
      <c r="I10440" s="24"/>
      <c r="J10440" s="24"/>
    </row>
    <row r="10441" spans="3:10" x14ac:dyDescent="0.25">
      <c r="C10441" s="23"/>
      <c r="D10441" s="23"/>
      <c r="E10441" s="23"/>
      <c r="F10441" s="23"/>
      <c r="G10441" s="23"/>
      <c r="H10441" s="24"/>
      <c r="I10441" s="24"/>
      <c r="J10441" s="24"/>
    </row>
    <row r="10442" spans="3:10" x14ac:dyDescent="0.25">
      <c r="C10442" s="23"/>
      <c r="D10442" s="23"/>
      <c r="E10442" s="23"/>
      <c r="F10442" s="23"/>
      <c r="G10442" s="23"/>
      <c r="H10442" s="24"/>
      <c r="I10442" s="24"/>
      <c r="J10442" s="24"/>
    </row>
    <row r="10443" spans="3:10" x14ac:dyDescent="0.25">
      <c r="C10443" s="23"/>
      <c r="D10443" s="23"/>
      <c r="E10443" s="23"/>
      <c r="F10443" s="23"/>
      <c r="G10443" s="23"/>
      <c r="H10443" s="24"/>
      <c r="I10443" s="24"/>
      <c r="J10443" s="24"/>
    </row>
    <row r="10444" spans="3:10" x14ac:dyDescent="0.25">
      <c r="C10444" s="23"/>
      <c r="D10444" s="23"/>
      <c r="E10444" s="23"/>
      <c r="F10444" s="23"/>
      <c r="G10444" s="23"/>
      <c r="H10444" s="24"/>
      <c r="I10444" s="24"/>
      <c r="J10444" s="24"/>
    </row>
    <row r="10445" spans="3:10" x14ac:dyDescent="0.25">
      <c r="C10445" s="23"/>
      <c r="D10445" s="23"/>
      <c r="E10445" s="23"/>
      <c r="F10445" s="23"/>
      <c r="G10445" s="23"/>
      <c r="H10445" s="24"/>
      <c r="I10445" s="24"/>
      <c r="J10445" s="24"/>
    </row>
    <row r="10446" spans="3:10" x14ac:dyDescent="0.25">
      <c r="C10446" s="23"/>
      <c r="D10446" s="23"/>
      <c r="E10446" s="23"/>
      <c r="F10446" s="23"/>
      <c r="G10446" s="23"/>
      <c r="H10446" s="24"/>
      <c r="I10446" s="24"/>
      <c r="J10446" s="24"/>
    </row>
    <row r="10447" spans="3:10" x14ac:dyDescent="0.25">
      <c r="C10447" s="23"/>
      <c r="D10447" s="23"/>
      <c r="E10447" s="23"/>
      <c r="F10447" s="23"/>
      <c r="G10447" s="23"/>
      <c r="H10447" s="24"/>
      <c r="I10447" s="24"/>
      <c r="J10447" s="24"/>
    </row>
    <row r="10448" spans="3:10" x14ac:dyDescent="0.25">
      <c r="C10448" s="23"/>
      <c r="D10448" s="23"/>
      <c r="E10448" s="23"/>
      <c r="F10448" s="23"/>
      <c r="G10448" s="23"/>
      <c r="H10448" s="24"/>
      <c r="I10448" s="24"/>
      <c r="J10448" s="24"/>
    </row>
    <row r="10449" spans="3:10" x14ac:dyDescent="0.25">
      <c r="C10449" s="23"/>
      <c r="D10449" s="23"/>
      <c r="E10449" s="23"/>
      <c r="F10449" s="23"/>
      <c r="G10449" s="23"/>
      <c r="H10449" s="24"/>
      <c r="I10449" s="24"/>
      <c r="J10449" s="24"/>
    </row>
    <row r="10450" spans="3:10" x14ac:dyDescent="0.25">
      <c r="C10450" s="23"/>
      <c r="D10450" s="23"/>
      <c r="E10450" s="23"/>
      <c r="F10450" s="23"/>
      <c r="G10450" s="23"/>
      <c r="H10450" s="24"/>
      <c r="I10450" s="24"/>
      <c r="J10450" s="24"/>
    </row>
    <row r="10451" spans="3:10" x14ac:dyDescent="0.25">
      <c r="C10451" s="23"/>
      <c r="D10451" s="23"/>
      <c r="E10451" s="23"/>
      <c r="F10451" s="23"/>
      <c r="G10451" s="23"/>
      <c r="H10451" s="24"/>
      <c r="I10451" s="24"/>
      <c r="J10451" s="24"/>
    </row>
    <row r="10452" spans="3:10" x14ac:dyDescent="0.25">
      <c r="C10452" s="23"/>
      <c r="D10452" s="23"/>
      <c r="E10452" s="23"/>
      <c r="F10452" s="23"/>
      <c r="G10452" s="23"/>
      <c r="H10452" s="24"/>
      <c r="I10452" s="24"/>
      <c r="J10452" s="24"/>
    </row>
    <row r="10453" spans="3:10" x14ac:dyDescent="0.25">
      <c r="C10453" s="23"/>
      <c r="D10453" s="23"/>
      <c r="E10453" s="23"/>
      <c r="F10453" s="23"/>
      <c r="G10453" s="23"/>
      <c r="H10453" s="24"/>
      <c r="I10453" s="24"/>
      <c r="J10453" s="24"/>
    </row>
    <row r="10454" spans="3:10" x14ac:dyDescent="0.25">
      <c r="C10454" s="23"/>
      <c r="D10454" s="23"/>
      <c r="E10454" s="23"/>
      <c r="F10454" s="23"/>
      <c r="G10454" s="23"/>
      <c r="H10454" s="24"/>
      <c r="I10454" s="24"/>
      <c r="J10454" s="24"/>
    </row>
    <row r="10455" spans="3:10" x14ac:dyDescent="0.25">
      <c r="C10455" s="23"/>
      <c r="D10455" s="23"/>
      <c r="E10455" s="23"/>
      <c r="F10455" s="23"/>
      <c r="G10455" s="23"/>
      <c r="H10455" s="24"/>
      <c r="I10455" s="24"/>
      <c r="J10455" s="24"/>
    </row>
    <row r="10456" spans="3:10" x14ac:dyDescent="0.25">
      <c r="C10456" s="23"/>
      <c r="D10456" s="23"/>
      <c r="E10456" s="23"/>
      <c r="F10456" s="23"/>
      <c r="G10456" s="23"/>
      <c r="H10456" s="24"/>
      <c r="I10456" s="24"/>
      <c r="J10456" s="24"/>
    </row>
    <row r="10457" spans="3:10" x14ac:dyDescent="0.25">
      <c r="C10457" s="23"/>
      <c r="D10457" s="23"/>
      <c r="E10457" s="23"/>
      <c r="F10457" s="23"/>
      <c r="G10457" s="23"/>
      <c r="H10457" s="24"/>
      <c r="I10457" s="24"/>
      <c r="J10457" s="24"/>
    </row>
    <row r="10458" spans="3:10" x14ac:dyDescent="0.25">
      <c r="C10458" s="23"/>
      <c r="D10458" s="23"/>
      <c r="E10458" s="23"/>
      <c r="F10458" s="23"/>
      <c r="G10458" s="23"/>
      <c r="H10458" s="24"/>
      <c r="I10458" s="24"/>
      <c r="J10458" s="24"/>
    </row>
    <row r="10459" spans="3:10" x14ac:dyDescent="0.25">
      <c r="C10459" s="23"/>
      <c r="D10459" s="23"/>
      <c r="E10459" s="23"/>
      <c r="F10459" s="23"/>
      <c r="G10459" s="23"/>
      <c r="H10459" s="24"/>
      <c r="I10459" s="24"/>
      <c r="J10459" s="24"/>
    </row>
    <row r="10460" spans="3:10" x14ac:dyDescent="0.25">
      <c r="C10460" s="23"/>
      <c r="D10460" s="23"/>
      <c r="E10460" s="23"/>
      <c r="F10460" s="23"/>
      <c r="G10460" s="23"/>
      <c r="H10460" s="24"/>
      <c r="I10460" s="24"/>
      <c r="J10460" s="24"/>
    </row>
    <row r="10461" spans="3:10" x14ac:dyDescent="0.25">
      <c r="C10461" s="23"/>
      <c r="D10461" s="23"/>
      <c r="E10461" s="23"/>
      <c r="F10461" s="23"/>
      <c r="G10461" s="23"/>
      <c r="H10461" s="24"/>
      <c r="I10461" s="24"/>
      <c r="J10461" s="24"/>
    </row>
    <row r="10462" spans="3:10" x14ac:dyDescent="0.25">
      <c r="C10462" s="23"/>
      <c r="D10462" s="23"/>
      <c r="E10462" s="23"/>
      <c r="F10462" s="23"/>
      <c r="G10462" s="23"/>
      <c r="H10462" s="24"/>
      <c r="I10462" s="24"/>
      <c r="J10462" s="24"/>
    </row>
    <row r="10463" spans="3:10" x14ac:dyDescent="0.25">
      <c r="C10463" s="23"/>
      <c r="D10463" s="23"/>
      <c r="E10463" s="23"/>
      <c r="F10463" s="23"/>
      <c r="G10463" s="23"/>
      <c r="H10463" s="24"/>
      <c r="I10463" s="24"/>
      <c r="J10463" s="24"/>
    </row>
    <row r="10464" spans="3:10" x14ac:dyDescent="0.25">
      <c r="C10464" s="23"/>
      <c r="D10464" s="23"/>
      <c r="E10464" s="23"/>
      <c r="F10464" s="23"/>
      <c r="G10464" s="23"/>
      <c r="H10464" s="24"/>
      <c r="I10464" s="24"/>
      <c r="J10464" s="24"/>
    </row>
    <row r="10465" spans="3:10" x14ac:dyDescent="0.25">
      <c r="C10465" s="23"/>
      <c r="D10465" s="23"/>
      <c r="E10465" s="23"/>
      <c r="F10465" s="23"/>
      <c r="G10465" s="23"/>
      <c r="H10465" s="24"/>
      <c r="I10465" s="24"/>
      <c r="J10465" s="24"/>
    </row>
    <row r="10466" spans="3:10" x14ac:dyDescent="0.25">
      <c r="C10466" s="23"/>
      <c r="D10466" s="23"/>
      <c r="E10466" s="23"/>
      <c r="F10466" s="23"/>
      <c r="G10466" s="23"/>
      <c r="H10466" s="24"/>
      <c r="I10466" s="24"/>
      <c r="J10466" s="24"/>
    </row>
    <row r="10467" spans="3:10" x14ac:dyDescent="0.25">
      <c r="C10467" s="23"/>
      <c r="D10467" s="23"/>
      <c r="E10467" s="23"/>
      <c r="F10467" s="23"/>
      <c r="G10467" s="23"/>
      <c r="H10467" s="24"/>
      <c r="I10467" s="24"/>
      <c r="J10467" s="24"/>
    </row>
    <row r="10468" spans="3:10" x14ac:dyDescent="0.25">
      <c r="C10468" s="23"/>
      <c r="D10468" s="23"/>
      <c r="E10468" s="23"/>
      <c r="F10468" s="23"/>
      <c r="G10468" s="23"/>
      <c r="H10468" s="24"/>
      <c r="I10468" s="24"/>
      <c r="J10468" s="24"/>
    </row>
    <row r="10469" spans="3:10" x14ac:dyDescent="0.25">
      <c r="C10469" s="23"/>
      <c r="D10469" s="23"/>
      <c r="E10469" s="23"/>
      <c r="F10469" s="23"/>
      <c r="G10469" s="23"/>
      <c r="H10469" s="24"/>
      <c r="I10469" s="24"/>
      <c r="J10469" s="24"/>
    </row>
    <row r="10470" spans="3:10" x14ac:dyDescent="0.25">
      <c r="C10470" s="23"/>
      <c r="D10470" s="23"/>
      <c r="E10470" s="23"/>
      <c r="F10470" s="23"/>
      <c r="G10470" s="23"/>
      <c r="H10470" s="24"/>
      <c r="I10470" s="24"/>
      <c r="J10470" s="24"/>
    </row>
    <row r="10471" spans="3:10" x14ac:dyDescent="0.25">
      <c r="C10471" s="23"/>
      <c r="D10471" s="23"/>
      <c r="E10471" s="23"/>
      <c r="F10471" s="23"/>
      <c r="G10471" s="23"/>
      <c r="H10471" s="24"/>
      <c r="I10471" s="24"/>
      <c r="J10471" s="24"/>
    </row>
    <row r="10472" spans="3:10" x14ac:dyDescent="0.25">
      <c r="C10472" s="23"/>
      <c r="D10472" s="23"/>
      <c r="E10472" s="23"/>
      <c r="F10472" s="23"/>
      <c r="G10472" s="23"/>
      <c r="H10472" s="24"/>
      <c r="I10472" s="24"/>
      <c r="J10472" s="24"/>
    </row>
    <row r="10473" spans="3:10" x14ac:dyDescent="0.25">
      <c r="C10473" s="23"/>
      <c r="D10473" s="23"/>
      <c r="E10473" s="23"/>
      <c r="F10473" s="23"/>
      <c r="G10473" s="23"/>
      <c r="H10473" s="24"/>
      <c r="I10473" s="24"/>
      <c r="J10473" s="24"/>
    </row>
    <row r="10474" spans="3:10" x14ac:dyDescent="0.25">
      <c r="C10474" s="23"/>
      <c r="D10474" s="23"/>
      <c r="E10474" s="23"/>
      <c r="F10474" s="23"/>
      <c r="G10474" s="23"/>
      <c r="H10474" s="24"/>
      <c r="I10474" s="24"/>
      <c r="J10474" s="24"/>
    </row>
    <row r="10475" spans="3:10" x14ac:dyDescent="0.25">
      <c r="C10475" s="23"/>
      <c r="D10475" s="23"/>
      <c r="E10475" s="23"/>
      <c r="F10475" s="23"/>
      <c r="G10475" s="23"/>
      <c r="H10475" s="24"/>
      <c r="I10475" s="24"/>
      <c r="J10475" s="24"/>
    </row>
    <row r="10476" spans="3:10" x14ac:dyDescent="0.25">
      <c r="C10476" s="23"/>
      <c r="D10476" s="23"/>
      <c r="E10476" s="23"/>
      <c r="F10476" s="23"/>
      <c r="G10476" s="23"/>
      <c r="H10476" s="24"/>
      <c r="I10476" s="24"/>
      <c r="J10476" s="24"/>
    </row>
    <row r="10477" spans="3:10" x14ac:dyDescent="0.25">
      <c r="C10477" s="23"/>
      <c r="D10477" s="23"/>
      <c r="E10477" s="23"/>
      <c r="F10477" s="23"/>
      <c r="G10477" s="23"/>
      <c r="H10477" s="24"/>
      <c r="I10477" s="24"/>
      <c r="J10477" s="24"/>
    </row>
    <row r="10478" spans="3:10" x14ac:dyDescent="0.25">
      <c r="C10478" s="23"/>
      <c r="D10478" s="23"/>
      <c r="E10478" s="23"/>
      <c r="F10478" s="23"/>
      <c r="G10478" s="23"/>
      <c r="H10478" s="24"/>
      <c r="I10478" s="24"/>
      <c r="J10478" s="24"/>
    </row>
    <row r="10479" spans="3:10" x14ac:dyDescent="0.25">
      <c r="C10479" s="23"/>
      <c r="D10479" s="23"/>
      <c r="E10479" s="23"/>
      <c r="F10479" s="23"/>
      <c r="G10479" s="23"/>
      <c r="H10479" s="24"/>
      <c r="I10479" s="24"/>
      <c r="J10479" s="24"/>
    </row>
    <row r="10480" spans="3:10" x14ac:dyDescent="0.25">
      <c r="C10480" s="23"/>
      <c r="D10480" s="23"/>
      <c r="E10480" s="23"/>
      <c r="F10480" s="23"/>
      <c r="G10480" s="23"/>
      <c r="H10480" s="24"/>
      <c r="I10480" s="24"/>
      <c r="J10480" s="24"/>
    </row>
    <row r="10481" spans="3:10" x14ac:dyDescent="0.25">
      <c r="C10481" s="23"/>
      <c r="D10481" s="23"/>
      <c r="E10481" s="23"/>
      <c r="F10481" s="23"/>
      <c r="G10481" s="23"/>
      <c r="H10481" s="24"/>
      <c r="I10481" s="24"/>
      <c r="J10481" s="24"/>
    </row>
    <row r="10482" spans="3:10" x14ac:dyDescent="0.25">
      <c r="C10482" s="23"/>
      <c r="D10482" s="23"/>
      <c r="E10482" s="23"/>
      <c r="F10482" s="23"/>
      <c r="G10482" s="23"/>
      <c r="H10482" s="24"/>
      <c r="I10482" s="24"/>
      <c r="J10482" s="24"/>
    </row>
    <row r="10483" spans="3:10" x14ac:dyDescent="0.25">
      <c r="C10483" s="23"/>
      <c r="D10483" s="23"/>
      <c r="E10483" s="23"/>
      <c r="F10483" s="23"/>
      <c r="G10483" s="23"/>
      <c r="H10483" s="24"/>
      <c r="I10483" s="24"/>
      <c r="J10483" s="24"/>
    </row>
    <row r="10484" spans="3:10" x14ac:dyDescent="0.25">
      <c r="C10484" s="23"/>
      <c r="D10484" s="23"/>
      <c r="E10484" s="23"/>
      <c r="F10484" s="23"/>
      <c r="G10484" s="23"/>
      <c r="H10484" s="24"/>
      <c r="I10484" s="24"/>
      <c r="J10484" s="24"/>
    </row>
    <row r="10485" spans="3:10" x14ac:dyDescent="0.25">
      <c r="C10485" s="23"/>
      <c r="D10485" s="23"/>
      <c r="E10485" s="23"/>
      <c r="F10485" s="23"/>
      <c r="G10485" s="23"/>
      <c r="H10485" s="24"/>
      <c r="I10485" s="24"/>
      <c r="J10485" s="24"/>
    </row>
    <row r="10486" spans="3:10" x14ac:dyDescent="0.25">
      <c r="C10486" s="23"/>
      <c r="D10486" s="23"/>
      <c r="E10486" s="23"/>
      <c r="F10486" s="23"/>
      <c r="G10486" s="23"/>
      <c r="H10486" s="24"/>
      <c r="I10486" s="24"/>
      <c r="J10486" s="24"/>
    </row>
    <row r="10487" spans="3:10" x14ac:dyDescent="0.25">
      <c r="C10487" s="23"/>
      <c r="D10487" s="23"/>
      <c r="E10487" s="23"/>
      <c r="F10487" s="23"/>
      <c r="G10487" s="23"/>
      <c r="H10487" s="24"/>
      <c r="I10487" s="24"/>
      <c r="J10487" s="24"/>
    </row>
    <row r="10488" spans="3:10" x14ac:dyDescent="0.25">
      <c r="C10488" s="23"/>
      <c r="D10488" s="23"/>
      <c r="E10488" s="23"/>
      <c r="F10488" s="23"/>
      <c r="G10488" s="23"/>
      <c r="H10488" s="24"/>
      <c r="I10488" s="24"/>
      <c r="J10488" s="24"/>
    </row>
    <row r="10489" spans="3:10" x14ac:dyDescent="0.25">
      <c r="C10489" s="23"/>
      <c r="D10489" s="23"/>
      <c r="E10489" s="23"/>
      <c r="F10489" s="23"/>
      <c r="G10489" s="23"/>
      <c r="H10489" s="24"/>
      <c r="I10489" s="24"/>
      <c r="J10489" s="24"/>
    </row>
    <row r="10490" spans="3:10" x14ac:dyDescent="0.25">
      <c r="C10490" s="23"/>
      <c r="D10490" s="23"/>
      <c r="E10490" s="23"/>
      <c r="F10490" s="23"/>
      <c r="G10490" s="23"/>
      <c r="H10490" s="24"/>
      <c r="I10490" s="24"/>
      <c r="J10490" s="24"/>
    </row>
    <row r="10491" spans="3:10" x14ac:dyDescent="0.25">
      <c r="C10491" s="23"/>
      <c r="D10491" s="23"/>
      <c r="E10491" s="23"/>
      <c r="F10491" s="23"/>
      <c r="G10491" s="23"/>
      <c r="H10491" s="24"/>
      <c r="I10491" s="24"/>
      <c r="J10491" s="24"/>
    </row>
    <row r="10492" spans="3:10" x14ac:dyDescent="0.25">
      <c r="C10492" s="23"/>
      <c r="D10492" s="23"/>
      <c r="E10492" s="23"/>
      <c r="F10492" s="23"/>
      <c r="G10492" s="23"/>
      <c r="H10492" s="24"/>
      <c r="I10492" s="24"/>
      <c r="J10492" s="24"/>
    </row>
    <row r="10493" spans="3:10" x14ac:dyDescent="0.25">
      <c r="C10493" s="23"/>
      <c r="D10493" s="23"/>
      <c r="E10493" s="23"/>
      <c r="F10493" s="23"/>
      <c r="G10493" s="23"/>
      <c r="H10493" s="24"/>
      <c r="I10493" s="24"/>
      <c r="J10493" s="24"/>
    </row>
    <row r="10494" spans="3:10" x14ac:dyDescent="0.25">
      <c r="C10494" s="23"/>
      <c r="D10494" s="23"/>
      <c r="E10494" s="23"/>
      <c r="F10494" s="23"/>
      <c r="G10494" s="23"/>
      <c r="H10494" s="24"/>
      <c r="I10494" s="24"/>
      <c r="J10494" s="24"/>
    </row>
    <row r="10495" spans="3:10" x14ac:dyDescent="0.25">
      <c r="C10495" s="23"/>
      <c r="D10495" s="23"/>
      <c r="E10495" s="23"/>
      <c r="F10495" s="23"/>
      <c r="G10495" s="23"/>
      <c r="H10495" s="24"/>
      <c r="I10495" s="24"/>
      <c r="J10495" s="24"/>
    </row>
    <row r="10496" spans="3:10" x14ac:dyDescent="0.25">
      <c r="C10496" s="23"/>
      <c r="D10496" s="23"/>
      <c r="E10496" s="23"/>
      <c r="F10496" s="23"/>
      <c r="G10496" s="23"/>
      <c r="H10496" s="24"/>
      <c r="I10496" s="24"/>
      <c r="J10496" s="24"/>
    </row>
    <row r="10497" spans="3:10" x14ac:dyDescent="0.25">
      <c r="C10497" s="23"/>
      <c r="D10497" s="23"/>
      <c r="E10497" s="23"/>
      <c r="F10497" s="23"/>
      <c r="G10497" s="23"/>
      <c r="H10497" s="24"/>
      <c r="I10497" s="24"/>
      <c r="J10497" s="24"/>
    </row>
    <row r="10498" spans="3:10" x14ac:dyDescent="0.25">
      <c r="C10498" s="23"/>
      <c r="D10498" s="23"/>
      <c r="E10498" s="23"/>
      <c r="F10498" s="23"/>
      <c r="G10498" s="23"/>
      <c r="H10498" s="24"/>
      <c r="I10498" s="24"/>
      <c r="J10498" s="24"/>
    </row>
    <row r="10499" spans="3:10" x14ac:dyDescent="0.25">
      <c r="C10499" s="23"/>
      <c r="D10499" s="23"/>
      <c r="E10499" s="23"/>
      <c r="F10499" s="23"/>
      <c r="G10499" s="23"/>
      <c r="H10499" s="24"/>
      <c r="I10499" s="24"/>
      <c r="J10499" s="24"/>
    </row>
    <row r="10500" spans="3:10" x14ac:dyDescent="0.25">
      <c r="C10500" s="23"/>
      <c r="D10500" s="23"/>
      <c r="E10500" s="23"/>
      <c r="F10500" s="23"/>
      <c r="G10500" s="23"/>
      <c r="H10500" s="24"/>
      <c r="I10500" s="24"/>
      <c r="J10500" s="24"/>
    </row>
    <row r="10501" spans="3:10" x14ac:dyDescent="0.25">
      <c r="C10501" s="23"/>
      <c r="D10501" s="23"/>
      <c r="E10501" s="23"/>
      <c r="F10501" s="23"/>
      <c r="G10501" s="23"/>
      <c r="H10501" s="24"/>
      <c r="I10501" s="24"/>
      <c r="J10501" s="24"/>
    </row>
    <row r="10502" spans="3:10" x14ac:dyDescent="0.25">
      <c r="C10502" s="23"/>
      <c r="D10502" s="23"/>
      <c r="E10502" s="23"/>
      <c r="F10502" s="23"/>
      <c r="G10502" s="23"/>
      <c r="H10502" s="24"/>
      <c r="I10502" s="24"/>
      <c r="J10502" s="24"/>
    </row>
    <row r="10503" spans="3:10" x14ac:dyDescent="0.25">
      <c r="C10503" s="23"/>
      <c r="D10503" s="23"/>
      <c r="E10503" s="23"/>
      <c r="F10503" s="23"/>
      <c r="G10503" s="23"/>
      <c r="H10503" s="24"/>
      <c r="I10503" s="24"/>
      <c r="J10503" s="24"/>
    </row>
    <row r="10504" spans="3:10" x14ac:dyDescent="0.25">
      <c r="C10504" s="23"/>
      <c r="D10504" s="23"/>
      <c r="E10504" s="23"/>
      <c r="F10504" s="23"/>
      <c r="G10504" s="23"/>
      <c r="H10504" s="24"/>
      <c r="I10504" s="24"/>
      <c r="J10504" s="24"/>
    </row>
    <row r="10505" spans="3:10" x14ac:dyDescent="0.25">
      <c r="C10505" s="23"/>
      <c r="D10505" s="23"/>
      <c r="E10505" s="23"/>
      <c r="F10505" s="23"/>
      <c r="G10505" s="23"/>
      <c r="H10505" s="24"/>
      <c r="I10505" s="24"/>
      <c r="J10505" s="24"/>
    </row>
    <row r="10506" spans="3:10" x14ac:dyDescent="0.25">
      <c r="C10506" s="23"/>
      <c r="D10506" s="23"/>
      <c r="E10506" s="23"/>
      <c r="F10506" s="23"/>
      <c r="G10506" s="23"/>
      <c r="H10506" s="24"/>
      <c r="I10506" s="24"/>
      <c r="J10506" s="24"/>
    </row>
    <row r="10507" spans="3:10" x14ac:dyDescent="0.25">
      <c r="C10507" s="23"/>
      <c r="D10507" s="23"/>
      <c r="E10507" s="23"/>
      <c r="F10507" s="23"/>
      <c r="G10507" s="23"/>
      <c r="H10507" s="24"/>
      <c r="I10507" s="24"/>
      <c r="J10507" s="24"/>
    </row>
    <row r="10508" spans="3:10" x14ac:dyDescent="0.25">
      <c r="C10508" s="23"/>
      <c r="D10508" s="23"/>
      <c r="E10508" s="23"/>
      <c r="F10508" s="23"/>
      <c r="G10508" s="23"/>
      <c r="H10508" s="24"/>
      <c r="I10508" s="24"/>
      <c r="J10508" s="24"/>
    </row>
    <row r="10509" spans="3:10" x14ac:dyDescent="0.25">
      <c r="C10509" s="23"/>
      <c r="D10509" s="23"/>
      <c r="E10509" s="23"/>
      <c r="F10509" s="23"/>
      <c r="G10509" s="23"/>
      <c r="H10509" s="24"/>
      <c r="I10509" s="24"/>
      <c r="J10509" s="24"/>
    </row>
    <row r="10510" spans="3:10" x14ac:dyDescent="0.25">
      <c r="C10510" s="23"/>
      <c r="D10510" s="23"/>
      <c r="E10510" s="23"/>
      <c r="F10510" s="23"/>
      <c r="G10510" s="23"/>
      <c r="H10510" s="24"/>
      <c r="I10510" s="24"/>
      <c r="J10510" s="24"/>
    </row>
    <row r="10511" spans="3:10" x14ac:dyDescent="0.25">
      <c r="C10511" s="23"/>
      <c r="D10511" s="23"/>
      <c r="E10511" s="23"/>
      <c r="F10511" s="23"/>
      <c r="G10511" s="23"/>
      <c r="H10511" s="24"/>
      <c r="I10511" s="24"/>
      <c r="J10511" s="24"/>
    </row>
    <row r="10512" spans="3:10" x14ac:dyDescent="0.25">
      <c r="C10512" s="23"/>
      <c r="D10512" s="23"/>
      <c r="E10512" s="23"/>
      <c r="F10512" s="23"/>
      <c r="G10512" s="23"/>
      <c r="H10512" s="24"/>
      <c r="I10512" s="24"/>
      <c r="J10512" s="24"/>
    </row>
    <row r="10513" spans="3:10" x14ac:dyDescent="0.25">
      <c r="C10513" s="23"/>
      <c r="D10513" s="23"/>
      <c r="E10513" s="23"/>
      <c r="F10513" s="23"/>
      <c r="G10513" s="23"/>
      <c r="H10513" s="24"/>
      <c r="I10513" s="24"/>
      <c r="J10513" s="24"/>
    </row>
    <row r="10514" spans="3:10" x14ac:dyDescent="0.25">
      <c r="C10514" s="23"/>
      <c r="D10514" s="23"/>
      <c r="E10514" s="23"/>
      <c r="F10514" s="23"/>
      <c r="G10514" s="23"/>
      <c r="H10514" s="24"/>
      <c r="I10514" s="24"/>
      <c r="J10514" s="24"/>
    </row>
    <row r="10515" spans="3:10" x14ac:dyDescent="0.25">
      <c r="C10515" s="23"/>
      <c r="D10515" s="23"/>
      <c r="E10515" s="23"/>
      <c r="F10515" s="23"/>
      <c r="G10515" s="23"/>
      <c r="H10515" s="24"/>
      <c r="I10515" s="24"/>
      <c r="J10515" s="24"/>
    </row>
    <row r="10516" spans="3:10" x14ac:dyDescent="0.25">
      <c r="C10516" s="23"/>
      <c r="D10516" s="23"/>
      <c r="E10516" s="23"/>
      <c r="F10516" s="23"/>
      <c r="G10516" s="23"/>
      <c r="H10516" s="24"/>
      <c r="I10516" s="24"/>
      <c r="J10516" s="24"/>
    </row>
    <row r="10517" spans="3:10" x14ac:dyDescent="0.25">
      <c r="C10517" s="23"/>
      <c r="D10517" s="23"/>
      <c r="E10517" s="23"/>
      <c r="F10517" s="23"/>
      <c r="G10517" s="23"/>
      <c r="H10517" s="24"/>
      <c r="I10517" s="24"/>
      <c r="J10517" s="24"/>
    </row>
    <row r="10518" spans="3:10" x14ac:dyDescent="0.25">
      <c r="C10518" s="23"/>
      <c r="D10518" s="23"/>
      <c r="E10518" s="23"/>
      <c r="F10518" s="23"/>
      <c r="G10518" s="23"/>
      <c r="H10518" s="24"/>
      <c r="I10518" s="24"/>
      <c r="J10518" s="24"/>
    </row>
    <row r="10519" spans="3:10" x14ac:dyDescent="0.25">
      <c r="C10519" s="23"/>
      <c r="D10519" s="23"/>
      <c r="E10519" s="23"/>
      <c r="F10519" s="23"/>
      <c r="G10519" s="23"/>
      <c r="H10519" s="24"/>
      <c r="I10519" s="24"/>
      <c r="J10519" s="24"/>
    </row>
    <row r="10520" spans="3:10" x14ac:dyDescent="0.25">
      <c r="C10520" s="23"/>
      <c r="D10520" s="23"/>
      <c r="E10520" s="23"/>
      <c r="F10520" s="23"/>
      <c r="G10520" s="23"/>
      <c r="H10520" s="24"/>
      <c r="I10520" s="24"/>
      <c r="J10520" s="24"/>
    </row>
    <row r="10521" spans="3:10" x14ac:dyDescent="0.25">
      <c r="C10521" s="23"/>
      <c r="D10521" s="23"/>
      <c r="E10521" s="23"/>
      <c r="F10521" s="23"/>
      <c r="G10521" s="23"/>
      <c r="H10521" s="24"/>
      <c r="I10521" s="24"/>
      <c r="J10521" s="24"/>
    </row>
    <row r="10522" spans="3:10" x14ac:dyDescent="0.25">
      <c r="C10522" s="23"/>
      <c r="D10522" s="23"/>
      <c r="E10522" s="23"/>
      <c r="F10522" s="23"/>
      <c r="G10522" s="23"/>
      <c r="H10522" s="24"/>
      <c r="I10522" s="24"/>
      <c r="J10522" s="24"/>
    </row>
    <row r="10523" spans="3:10" x14ac:dyDescent="0.25">
      <c r="C10523" s="23"/>
      <c r="D10523" s="23"/>
      <c r="E10523" s="23"/>
      <c r="F10523" s="23"/>
      <c r="G10523" s="23"/>
      <c r="H10523" s="24"/>
      <c r="I10523" s="24"/>
      <c r="J10523" s="24"/>
    </row>
    <row r="10524" spans="3:10" x14ac:dyDescent="0.25">
      <c r="C10524" s="23"/>
      <c r="D10524" s="23"/>
      <c r="E10524" s="23"/>
      <c r="F10524" s="23"/>
      <c r="G10524" s="23"/>
      <c r="H10524" s="24"/>
      <c r="I10524" s="24"/>
      <c r="J10524" s="24"/>
    </row>
    <row r="10525" spans="3:10" x14ac:dyDescent="0.25">
      <c r="C10525" s="23"/>
      <c r="D10525" s="23"/>
      <c r="E10525" s="23"/>
      <c r="F10525" s="23"/>
      <c r="G10525" s="23"/>
      <c r="H10525" s="24"/>
      <c r="I10525" s="24"/>
      <c r="J10525" s="24"/>
    </row>
    <row r="10526" spans="3:10" x14ac:dyDescent="0.25">
      <c r="C10526" s="23"/>
      <c r="D10526" s="23"/>
      <c r="E10526" s="23"/>
      <c r="F10526" s="23"/>
      <c r="G10526" s="23"/>
      <c r="H10526" s="24"/>
      <c r="I10526" s="24"/>
      <c r="J10526" s="24"/>
    </row>
    <row r="10527" spans="3:10" x14ac:dyDescent="0.25">
      <c r="C10527" s="23"/>
      <c r="D10527" s="23"/>
      <c r="E10527" s="23"/>
      <c r="F10527" s="23"/>
      <c r="G10527" s="23"/>
      <c r="H10527" s="24"/>
      <c r="I10527" s="24"/>
      <c r="J10527" s="24"/>
    </row>
    <row r="10528" spans="3:10" x14ac:dyDescent="0.25">
      <c r="C10528" s="23"/>
      <c r="D10528" s="23"/>
      <c r="E10528" s="23"/>
      <c r="F10528" s="23"/>
      <c r="G10528" s="23"/>
      <c r="H10528" s="24"/>
      <c r="I10528" s="24"/>
      <c r="J10528" s="24"/>
    </row>
    <row r="10529" spans="3:10" x14ac:dyDescent="0.25">
      <c r="C10529" s="23"/>
      <c r="D10529" s="23"/>
      <c r="E10529" s="23"/>
      <c r="F10529" s="23"/>
      <c r="G10529" s="23"/>
      <c r="H10529" s="24"/>
      <c r="I10529" s="24"/>
      <c r="J10529" s="24"/>
    </row>
    <row r="10530" spans="3:10" x14ac:dyDescent="0.25">
      <c r="C10530" s="23"/>
      <c r="D10530" s="23"/>
      <c r="E10530" s="23"/>
      <c r="F10530" s="23"/>
      <c r="G10530" s="23"/>
      <c r="H10530" s="24"/>
      <c r="I10530" s="24"/>
      <c r="J10530" s="24"/>
    </row>
    <row r="10531" spans="3:10" x14ac:dyDescent="0.25">
      <c r="C10531" s="23"/>
      <c r="D10531" s="23"/>
      <c r="E10531" s="23"/>
      <c r="F10531" s="23"/>
      <c r="G10531" s="23"/>
      <c r="H10531" s="24"/>
      <c r="I10531" s="24"/>
      <c r="J10531" s="24"/>
    </row>
    <row r="10532" spans="3:10" x14ac:dyDescent="0.25">
      <c r="C10532" s="23"/>
      <c r="D10532" s="23"/>
      <c r="E10532" s="23"/>
      <c r="F10532" s="23"/>
      <c r="G10532" s="23"/>
      <c r="H10532" s="24"/>
      <c r="I10532" s="24"/>
      <c r="J10532" s="24"/>
    </row>
    <row r="10533" spans="3:10" x14ac:dyDescent="0.25">
      <c r="C10533" s="23"/>
      <c r="D10533" s="23"/>
      <c r="E10533" s="23"/>
      <c r="F10533" s="23"/>
      <c r="G10533" s="23"/>
      <c r="H10533" s="24"/>
      <c r="I10533" s="24"/>
      <c r="J10533" s="24"/>
    </row>
    <row r="10534" spans="3:10" x14ac:dyDescent="0.25">
      <c r="C10534" s="23"/>
      <c r="D10534" s="23"/>
      <c r="E10534" s="23"/>
      <c r="F10534" s="23"/>
      <c r="G10534" s="23"/>
      <c r="H10534" s="24"/>
      <c r="I10534" s="24"/>
      <c r="J10534" s="24"/>
    </row>
    <row r="10535" spans="3:10" x14ac:dyDescent="0.25">
      <c r="C10535" s="23"/>
      <c r="D10535" s="23"/>
      <c r="E10535" s="23"/>
      <c r="F10535" s="23"/>
      <c r="G10535" s="23"/>
      <c r="H10535" s="24"/>
      <c r="I10535" s="24"/>
      <c r="J10535" s="24"/>
    </row>
    <row r="10536" spans="3:10" x14ac:dyDescent="0.25">
      <c r="C10536" s="23"/>
      <c r="D10536" s="23"/>
      <c r="E10536" s="23"/>
      <c r="F10536" s="23"/>
      <c r="G10536" s="23"/>
      <c r="H10536" s="24"/>
      <c r="I10536" s="24"/>
      <c r="J10536" s="24"/>
    </row>
    <row r="10537" spans="3:10" x14ac:dyDescent="0.25">
      <c r="C10537" s="23"/>
      <c r="D10537" s="23"/>
      <c r="E10537" s="23"/>
      <c r="F10537" s="23"/>
      <c r="G10537" s="23"/>
      <c r="H10537" s="24"/>
      <c r="I10537" s="24"/>
      <c r="J10537" s="24"/>
    </row>
    <row r="10538" spans="3:10" x14ac:dyDescent="0.25">
      <c r="C10538" s="23"/>
      <c r="D10538" s="23"/>
      <c r="E10538" s="23"/>
      <c r="F10538" s="23"/>
      <c r="G10538" s="23"/>
      <c r="H10538" s="24"/>
      <c r="I10538" s="24"/>
      <c r="J10538" s="24"/>
    </row>
    <row r="10539" spans="3:10" x14ac:dyDescent="0.25">
      <c r="C10539" s="23"/>
      <c r="D10539" s="23"/>
      <c r="E10539" s="23"/>
      <c r="F10539" s="23"/>
      <c r="G10539" s="23"/>
      <c r="H10539" s="24"/>
      <c r="I10539" s="24"/>
      <c r="J10539" s="24"/>
    </row>
    <row r="10540" spans="3:10" x14ac:dyDescent="0.25">
      <c r="C10540" s="23"/>
      <c r="D10540" s="23"/>
      <c r="E10540" s="23"/>
      <c r="F10540" s="23"/>
      <c r="G10540" s="23"/>
      <c r="H10540" s="24"/>
      <c r="I10540" s="24"/>
      <c r="J10540" s="24"/>
    </row>
    <row r="10541" spans="3:10" x14ac:dyDescent="0.25">
      <c r="C10541" s="23"/>
      <c r="D10541" s="23"/>
      <c r="E10541" s="23"/>
      <c r="F10541" s="23"/>
      <c r="G10541" s="23"/>
      <c r="H10541" s="24"/>
      <c r="I10541" s="24"/>
      <c r="J10541" s="24"/>
    </row>
    <row r="10542" spans="3:10" x14ac:dyDescent="0.25">
      <c r="C10542" s="23"/>
      <c r="D10542" s="23"/>
      <c r="E10542" s="23"/>
      <c r="F10542" s="23"/>
      <c r="G10542" s="23"/>
      <c r="H10542" s="24"/>
      <c r="I10542" s="24"/>
      <c r="J10542" s="24"/>
    </row>
    <row r="10543" spans="3:10" x14ac:dyDescent="0.25">
      <c r="C10543" s="23"/>
      <c r="D10543" s="23"/>
      <c r="E10543" s="23"/>
      <c r="F10543" s="23"/>
      <c r="G10543" s="23"/>
      <c r="H10543" s="24"/>
      <c r="I10543" s="24"/>
      <c r="J10543" s="24"/>
    </row>
    <row r="10544" spans="3:10" x14ac:dyDescent="0.25">
      <c r="C10544" s="23"/>
      <c r="D10544" s="23"/>
      <c r="E10544" s="23"/>
      <c r="F10544" s="23"/>
      <c r="G10544" s="23"/>
      <c r="H10544" s="24"/>
      <c r="I10544" s="24"/>
      <c r="J10544" s="24"/>
    </row>
    <row r="10545" spans="3:10" x14ac:dyDescent="0.25">
      <c r="C10545" s="23"/>
      <c r="D10545" s="23"/>
      <c r="E10545" s="23"/>
      <c r="F10545" s="23"/>
      <c r="G10545" s="23"/>
      <c r="H10545" s="24"/>
      <c r="I10545" s="24"/>
      <c r="J10545" s="24"/>
    </row>
    <row r="10546" spans="3:10" x14ac:dyDescent="0.25">
      <c r="C10546" s="23"/>
      <c r="D10546" s="23"/>
      <c r="E10546" s="23"/>
      <c r="F10546" s="23"/>
      <c r="G10546" s="23"/>
      <c r="H10546" s="24"/>
      <c r="I10546" s="24"/>
      <c r="J10546" s="24"/>
    </row>
    <row r="10547" spans="3:10" x14ac:dyDescent="0.25">
      <c r="C10547" s="23"/>
      <c r="D10547" s="23"/>
      <c r="E10547" s="23"/>
      <c r="F10547" s="23"/>
      <c r="G10547" s="23"/>
      <c r="H10547" s="24"/>
      <c r="I10547" s="24"/>
      <c r="J10547" s="24"/>
    </row>
    <row r="10548" spans="3:10" x14ac:dyDescent="0.25">
      <c r="C10548" s="23"/>
      <c r="D10548" s="23"/>
      <c r="E10548" s="23"/>
      <c r="F10548" s="23"/>
      <c r="G10548" s="23"/>
      <c r="H10548" s="24"/>
      <c r="I10548" s="24"/>
      <c r="J10548" s="24"/>
    </row>
    <row r="10549" spans="3:10" x14ac:dyDescent="0.25">
      <c r="C10549" s="23"/>
      <c r="D10549" s="23"/>
      <c r="E10549" s="23"/>
      <c r="F10549" s="23"/>
      <c r="G10549" s="23"/>
      <c r="H10549" s="24"/>
      <c r="I10549" s="24"/>
      <c r="J10549" s="24"/>
    </row>
    <row r="10550" spans="3:10" x14ac:dyDescent="0.25">
      <c r="C10550" s="23"/>
      <c r="D10550" s="23"/>
      <c r="E10550" s="23"/>
      <c r="F10550" s="23"/>
      <c r="G10550" s="23"/>
      <c r="H10550" s="24"/>
      <c r="I10550" s="24"/>
      <c r="J10550" s="24"/>
    </row>
    <row r="10551" spans="3:10" x14ac:dyDescent="0.25">
      <c r="C10551" s="23"/>
      <c r="D10551" s="23"/>
      <c r="E10551" s="23"/>
      <c r="F10551" s="23"/>
      <c r="G10551" s="23"/>
      <c r="H10551" s="24"/>
      <c r="I10551" s="24"/>
      <c r="J10551" s="24"/>
    </row>
    <row r="10552" spans="3:10" x14ac:dyDescent="0.25">
      <c r="C10552" s="23"/>
      <c r="D10552" s="23"/>
      <c r="E10552" s="23"/>
      <c r="F10552" s="23"/>
      <c r="G10552" s="23"/>
      <c r="H10552" s="24"/>
      <c r="I10552" s="24"/>
      <c r="J10552" s="24"/>
    </row>
    <row r="10553" spans="3:10" x14ac:dyDescent="0.25">
      <c r="C10553" s="23"/>
      <c r="D10553" s="23"/>
      <c r="E10553" s="23"/>
      <c r="F10553" s="23"/>
      <c r="G10553" s="23"/>
      <c r="H10553" s="24"/>
      <c r="I10553" s="24"/>
      <c r="J10553" s="24"/>
    </row>
    <row r="10554" spans="3:10" x14ac:dyDescent="0.25">
      <c r="C10554" s="23"/>
      <c r="D10554" s="23"/>
      <c r="E10554" s="23"/>
      <c r="F10554" s="23"/>
      <c r="G10554" s="23"/>
      <c r="H10554" s="24"/>
      <c r="I10554" s="24"/>
      <c r="J10554" s="24"/>
    </row>
    <row r="10555" spans="3:10" x14ac:dyDescent="0.25">
      <c r="C10555" s="23"/>
      <c r="D10555" s="23"/>
      <c r="E10555" s="23"/>
      <c r="F10555" s="23"/>
      <c r="G10555" s="23"/>
      <c r="H10555" s="24"/>
      <c r="I10555" s="24"/>
      <c r="J10555" s="24"/>
    </row>
    <row r="10556" spans="3:10" x14ac:dyDescent="0.25">
      <c r="C10556" s="23"/>
      <c r="D10556" s="23"/>
      <c r="E10556" s="23"/>
      <c r="F10556" s="23"/>
      <c r="G10556" s="23"/>
      <c r="H10556" s="24"/>
      <c r="I10556" s="24"/>
      <c r="J10556" s="24"/>
    </row>
    <row r="10557" spans="3:10" x14ac:dyDescent="0.25">
      <c r="C10557" s="23"/>
      <c r="D10557" s="23"/>
      <c r="E10557" s="23"/>
      <c r="F10557" s="23"/>
      <c r="G10557" s="23"/>
      <c r="H10557" s="24"/>
      <c r="I10557" s="24"/>
      <c r="J10557" s="24"/>
    </row>
    <row r="10558" spans="3:10" x14ac:dyDescent="0.25">
      <c r="C10558" s="23"/>
      <c r="D10558" s="23"/>
      <c r="E10558" s="23"/>
      <c r="F10558" s="23"/>
      <c r="G10558" s="23"/>
      <c r="H10558" s="24"/>
      <c r="I10558" s="24"/>
      <c r="J10558" s="24"/>
    </row>
    <row r="10559" spans="3:10" x14ac:dyDescent="0.25">
      <c r="C10559" s="23"/>
      <c r="D10559" s="23"/>
      <c r="E10559" s="23"/>
      <c r="F10559" s="23"/>
      <c r="G10559" s="23"/>
      <c r="H10559" s="24"/>
      <c r="I10559" s="24"/>
      <c r="J10559" s="24"/>
    </row>
    <row r="10560" spans="3:10" x14ac:dyDescent="0.25">
      <c r="C10560" s="23"/>
      <c r="D10560" s="23"/>
      <c r="E10560" s="23"/>
      <c r="F10560" s="23"/>
      <c r="G10560" s="23"/>
      <c r="H10560" s="24"/>
      <c r="I10560" s="24"/>
      <c r="J10560" s="24"/>
    </row>
    <row r="10561" spans="3:10" x14ac:dyDescent="0.25">
      <c r="C10561" s="23"/>
      <c r="D10561" s="23"/>
      <c r="E10561" s="23"/>
      <c r="F10561" s="23"/>
      <c r="G10561" s="23"/>
      <c r="H10561" s="24"/>
      <c r="I10561" s="24"/>
      <c r="J10561" s="24"/>
    </row>
    <row r="10562" spans="3:10" x14ac:dyDescent="0.25">
      <c r="C10562" s="23"/>
      <c r="D10562" s="23"/>
      <c r="E10562" s="23"/>
      <c r="F10562" s="23"/>
      <c r="G10562" s="23"/>
      <c r="H10562" s="24"/>
      <c r="I10562" s="24"/>
      <c r="J10562" s="24"/>
    </row>
    <row r="10563" spans="3:10" x14ac:dyDescent="0.25">
      <c r="C10563" s="23"/>
      <c r="D10563" s="23"/>
      <c r="E10563" s="23"/>
      <c r="F10563" s="23"/>
      <c r="G10563" s="23"/>
      <c r="H10563" s="24"/>
      <c r="I10563" s="24"/>
      <c r="J10563" s="24"/>
    </row>
    <row r="10564" spans="3:10" x14ac:dyDescent="0.25">
      <c r="C10564" s="23"/>
      <c r="D10564" s="23"/>
      <c r="E10564" s="23"/>
      <c r="F10564" s="23"/>
      <c r="G10564" s="23"/>
      <c r="H10564" s="24"/>
      <c r="I10564" s="24"/>
      <c r="J10564" s="24"/>
    </row>
    <row r="10565" spans="3:10" x14ac:dyDescent="0.25">
      <c r="C10565" s="23"/>
      <c r="D10565" s="23"/>
      <c r="E10565" s="23"/>
      <c r="F10565" s="23"/>
      <c r="G10565" s="23"/>
      <c r="H10565" s="24"/>
      <c r="I10565" s="24"/>
      <c r="J10565" s="24"/>
    </row>
    <row r="10566" spans="3:10" x14ac:dyDescent="0.25">
      <c r="C10566" s="23"/>
      <c r="D10566" s="23"/>
      <c r="E10566" s="23"/>
      <c r="F10566" s="23"/>
      <c r="G10566" s="23"/>
      <c r="H10566" s="24"/>
      <c r="I10566" s="24"/>
      <c r="J10566" s="24"/>
    </row>
    <row r="10567" spans="3:10" x14ac:dyDescent="0.25">
      <c r="C10567" s="23"/>
      <c r="D10567" s="23"/>
      <c r="E10567" s="23"/>
      <c r="F10567" s="23"/>
      <c r="G10567" s="23"/>
      <c r="H10567" s="24"/>
      <c r="I10567" s="24"/>
      <c r="J10567" s="24"/>
    </row>
    <row r="10568" spans="3:10" x14ac:dyDescent="0.25">
      <c r="C10568" s="23"/>
      <c r="D10568" s="23"/>
      <c r="E10568" s="23"/>
      <c r="F10568" s="23"/>
      <c r="G10568" s="23"/>
      <c r="H10568" s="24"/>
      <c r="I10568" s="24"/>
      <c r="J10568" s="24"/>
    </row>
    <row r="10569" spans="3:10" x14ac:dyDescent="0.25">
      <c r="C10569" s="23"/>
      <c r="D10569" s="23"/>
      <c r="E10569" s="23"/>
      <c r="F10569" s="23"/>
      <c r="G10569" s="23"/>
      <c r="H10569" s="24"/>
      <c r="I10569" s="24"/>
      <c r="J10569" s="24"/>
    </row>
    <row r="10570" spans="3:10" x14ac:dyDescent="0.25">
      <c r="C10570" s="23"/>
      <c r="D10570" s="23"/>
      <c r="E10570" s="23"/>
      <c r="F10570" s="23"/>
      <c r="G10570" s="23"/>
      <c r="H10570" s="24"/>
      <c r="I10570" s="24"/>
      <c r="J10570" s="24"/>
    </row>
    <row r="10571" spans="3:10" x14ac:dyDescent="0.25">
      <c r="C10571" s="23"/>
      <c r="D10571" s="23"/>
      <c r="E10571" s="23"/>
      <c r="F10571" s="23"/>
      <c r="G10571" s="23"/>
      <c r="H10571" s="24"/>
      <c r="I10571" s="24"/>
      <c r="J10571" s="24"/>
    </row>
    <row r="10572" spans="3:10" x14ac:dyDescent="0.25">
      <c r="C10572" s="23"/>
      <c r="D10572" s="23"/>
      <c r="E10572" s="23"/>
      <c r="F10572" s="23"/>
      <c r="G10572" s="23"/>
      <c r="H10572" s="24"/>
      <c r="I10572" s="24"/>
      <c r="J10572" s="24"/>
    </row>
    <row r="10573" spans="3:10" x14ac:dyDescent="0.25">
      <c r="C10573" s="23"/>
      <c r="D10573" s="23"/>
      <c r="E10573" s="23"/>
      <c r="F10573" s="23"/>
      <c r="G10573" s="23"/>
      <c r="H10573" s="24"/>
      <c r="I10573" s="24"/>
      <c r="J10573" s="24"/>
    </row>
    <row r="10574" spans="3:10" x14ac:dyDescent="0.25">
      <c r="C10574" s="23"/>
      <c r="D10574" s="23"/>
      <c r="E10574" s="23"/>
      <c r="F10574" s="23"/>
      <c r="G10574" s="23"/>
      <c r="H10574" s="24"/>
      <c r="I10574" s="24"/>
      <c r="J10574" s="24"/>
    </row>
    <row r="10575" spans="3:10" x14ac:dyDescent="0.25">
      <c r="C10575" s="23"/>
      <c r="D10575" s="23"/>
      <c r="E10575" s="23"/>
      <c r="F10575" s="23"/>
      <c r="G10575" s="23"/>
      <c r="H10575" s="24"/>
      <c r="I10575" s="24"/>
      <c r="J10575" s="24"/>
    </row>
    <row r="10576" spans="3:10" x14ac:dyDescent="0.25">
      <c r="C10576" s="23"/>
      <c r="D10576" s="23"/>
      <c r="E10576" s="23"/>
      <c r="F10576" s="23"/>
      <c r="G10576" s="23"/>
      <c r="H10576" s="24"/>
      <c r="I10576" s="24"/>
      <c r="J10576" s="24"/>
    </row>
    <row r="10577" spans="3:10" x14ac:dyDescent="0.25">
      <c r="C10577" s="23"/>
      <c r="D10577" s="23"/>
      <c r="E10577" s="23"/>
      <c r="F10577" s="23"/>
      <c r="G10577" s="23"/>
      <c r="H10577" s="24"/>
      <c r="I10577" s="24"/>
      <c r="J10577" s="24"/>
    </row>
    <row r="10578" spans="3:10" x14ac:dyDescent="0.25">
      <c r="C10578" s="23"/>
      <c r="D10578" s="23"/>
      <c r="E10578" s="23"/>
      <c r="F10578" s="23"/>
      <c r="G10578" s="23"/>
      <c r="H10578" s="24"/>
      <c r="I10578" s="24"/>
      <c r="J10578" s="24"/>
    </row>
    <row r="10579" spans="3:10" x14ac:dyDescent="0.25">
      <c r="C10579" s="23"/>
      <c r="D10579" s="23"/>
      <c r="E10579" s="23"/>
      <c r="F10579" s="23"/>
      <c r="G10579" s="23"/>
      <c r="H10579" s="24"/>
      <c r="I10579" s="24"/>
      <c r="J10579" s="24"/>
    </row>
    <row r="10580" spans="3:10" x14ac:dyDescent="0.25">
      <c r="C10580" s="23"/>
      <c r="D10580" s="23"/>
      <c r="E10580" s="23"/>
      <c r="F10580" s="23"/>
      <c r="G10580" s="23"/>
      <c r="H10580" s="24"/>
      <c r="I10580" s="24"/>
      <c r="J10580" s="24"/>
    </row>
    <row r="10581" spans="3:10" x14ac:dyDescent="0.25">
      <c r="C10581" s="23"/>
      <c r="D10581" s="23"/>
      <c r="E10581" s="23"/>
      <c r="F10581" s="23"/>
      <c r="G10581" s="23"/>
      <c r="H10581" s="24"/>
      <c r="I10581" s="24"/>
      <c r="J10581" s="24"/>
    </row>
    <row r="10582" spans="3:10" x14ac:dyDescent="0.25">
      <c r="C10582" s="23"/>
      <c r="D10582" s="23"/>
      <c r="E10582" s="23"/>
      <c r="F10582" s="23"/>
      <c r="G10582" s="23"/>
      <c r="H10582" s="24"/>
      <c r="I10582" s="24"/>
      <c r="J10582" s="24"/>
    </row>
    <row r="10583" spans="3:10" x14ac:dyDescent="0.25">
      <c r="C10583" s="23"/>
      <c r="D10583" s="23"/>
      <c r="E10583" s="23"/>
      <c r="F10583" s="23"/>
      <c r="G10583" s="23"/>
      <c r="H10583" s="24"/>
      <c r="I10583" s="24"/>
      <c r="J10583" s="24"/>
    </row>
    <row r="10584" spans="3:10" x14ac:dyDescent="0.25">
      <c r="C10584" s="23"/>
      <c r="D10584" s="23"/>
      <c r="E10584" s="23"/>
      <c r="F10584" s="23"/>
      <c r="G10584" s="23"/>
      <c r="H10584" s="24"/>
      <c r="I10584" s="24"/>
      <c r="J10584" s="24"/>
    </row>
    <row r="10585" spans="3:10" x14ac:dyDescent="0.25">
      <c r="C10585" s="23"/>
      <c r="D10585" s="23"/>
      <c r="E10585" s="23"/>
      <c r="F10585" s="23"/>
      <c r="G10585" s="23"/>
      <c r="H10585" s="24"/>
      <c r="I10585" s="24"/>
      <c r="J10585" s="24"/>
    </row>
    <row r="10586" spans="3:10" x14ac:dyDescent="0.25">
      <c r="C10586" s="23"/>
      <c r="D10586" s="23"/>
      <c r="E10586" s="23"/>
      <c r="F10586" s="23"/>
      <c r="G10586" s="23"/>
      <c r="H10586" s="24"/>
      <c r="I10586" s="24"/>
      <c r="J10586" s="24"/>
    </row>
    <row r="10587" spans="3:10" x14ac:dyDescent="0.25">
      <c r="C10587" s="23"/>
      <c r="D10587" s="23"/>
      <c r="E10587" s="23"/>
      <c r="F10587" s="23"/>
      <c r="G10587" s="23"/>
      <c r="H10587" s="24"/>
      <c r="I10587" s="24"/>
      <c r="J10587" s="24"/>
    </row>
    <row r="10588" spans="3:10" x14ac:dyDescent="0.25">
      <c r="C10588" s="23"/>
      <c r="D10588" s="23"/>
      <c r="E10588" s="23"/>
      <c r="F10588" s="23"/>
      <c r="G10588" s="23"/>
      <c r="H10588" s="24"/>
      <c r="I10588" s="24"/>
      <c r="J10588" s="24"/>
    </row>
    <row r="10589" spans="3:10" x14ac:dyDescent="0.25">
      <c r="C10589" s="23"/>
      <c r="D10589" s="23"/>
      <c r="E10589" s="23"/>
      <c r="F10589" s="23"/>
      <c r="G10589" s="23"/>
      <c r="H10589" s="24"/>
      <c r="I10589" s="24"/>
      <c r="J10589" s="24"/>
    </row>
    <row r="10590" spans="3:10" x14ac:dyDescent="0.25">
      <c r="C10590" s="23"/>
      <c r="D10590" s="23"/>
      <c r="E10590" s="23"/>
      <c r="F10590" s="23"/>
      <c r="G10590" s="23"/>
      <c r="H10590" s="24"/>
      <c r="I10590" s="24"/>
      <c r="J10590" s="24"/>
    </row>
    <row r="10591" spans="3:10" x14ac:dyDescent="0.25">
      <c r="C10591" s="23"/>
      <c r="D10591" s="23"/>
      <c r="E10591" s="23"/>
      <c r="F10591" s="23"/>
      <c r="G10591" s="23"/>
      <c r="H10591" s="24"/>
      <c r="I10591" s="24"/>
      <c r="J10591" s="24"/>
    </row>
    <row r="10592" spans="3:10" x14ac:dyDescent="0.25">
      <c r="C10592" s="23"/>
      <c r="D10592" s="23"/>
      <c r="E10592" s="23"/>
      <c r="F10592" s="23"/>
      <c r="G10592" s="23"/>
      <c r="H10592" s="24"/>
      <c r="I10592" s="24"/>
      <c r="J10592" s="24"/>
    </row>
    <row r="10593" spans="3:10" x14ac:dyDescent="0.25">
      <c r="C10593" s="23"/>
      <c r="D10593" s="23"/>
      <c r="E10593" s="23"/>
      <c r="F10593" s="23"/>
      <c r="G10593" s="23"/>
      <c r="H10593" s="24"/>
      <c r="I10593" s="24"/>
      <c r="J10593" s="24"/>
    </row>
    <row r="10594" spans="3:10" x14ac:dyDescent="0.25">
      <c r="C10594" s="23"/>
      <c r="D10594" s="23"/>
      <c r="E10594" s="23"/>
      <c r="F10594" s="23"/>
      <c r="G10594" s="23"/>
      <c r="H10594" s="24"/>
      <c r="I10594" s="24"/>
      <c r="J10594" s="24"/>
    </row>
    <row r="10595" spans="3:10" x14ac:dyDescent="0.25">
      <c r="C10595" s="23"/>
      <c r="D10595" s="23"/>
      <c r="E10595" s="23"/>
      <c r="F10595" s="23"/>
      <c r="G10595" s="23"/>
      <c r="H10595" s="24"/>
      <c r="I10595" s="24"/>
      <c r="J10595" s="24"/>
    </row>
    <row r="10596" spans="3:10" x14ac:dyDescent="0.25">
      <c r="C10596" s="23"/>
      <c r="D10596" s="23"/>
      <c r="E10596" s="23"/>
      <c r="F10596" s="23"/>
      <c r="G10596" s="23"/>
      <c r="H10596" s="24"/>
      <c r="I10596" s="24"/>
      <c r="J10596" s="24"/>
    </row>
    <row r="10597" spans="3:10" x14ac:dyDescent="0.25">
      <c r="C10597" s="23"/>
      <c r="D10597" s="23"/>
      <c r="E10597" s="23"/>
      <c r="F10597" s="23"/>
      <c r="G10597" s="23"/>
      <c r="H10597" s="24"/>
      <c r="I10597" s="24"/>
      <c r="J10597" s="24"/>
    </row>
    <row r="10598" spans="3:10" x14ac:dyDescent="0.25">
      <c r="C10598" s="23"/>
      <c r="D10598" s="23"/>
      <c r="E10598" s="23"/>
      <c r="F10598" s="23"/>
      <c r="G10598" s="23"/>
      <c r="H10598" s="24"/>
      <c r="I10598" s="24"/>
      <c r="J10598" s="24"/>
    </row>
    <row r="10599" spans="3:10" x14ac:dyDescent="0.25">
      <c r="C10599" s="23"/>
      <c r="D10599" s="23"/>
      <c r="E10599" s="23"/>
      <c r="F10599" s="23"/>
      <c r="G10599" s="23"/>
      <c r="H10599" s="24"/>
      <c r="I10599" s="24"/>
      <c r="J10599" s="24"/>
    </row>
    <row r="10600" spans="3:10" x14ac:dyDescent="0.25">
      <c r="C10600" s="23"/>
      <c r="D10600" s="23"/>
      <c r="E10600" s="23"/>
      <c r="F10600" s="23"/>
      <c r="G10600" s="23"/>
      <c r="H10600" s="24"/>
      <c r="I10600" s="24"/>
      <c r="J10600" s="24"/>
    </row>
    <row r="10601" spans="3:10" x14ac:dyDescent="0.25">
      <c r="C10601" s="23"/>
      <c r="D10601" s="23"/>
      <c r="E10601" s="23"/>
      <c r="F10601" s="23"/>
      <c r="G10601" s="23"/>
      <c r="H10601" s="24"/>
      <c r="I10601" s="24"/>
      <c r="J10601" s="24"/>
    </row>
    <row r="10602" spans="3:10" x14ac:dyDescent="0.25">
      <c r="C10602" s="23"/>
      <c r="D10602" s="23"/>
      <c r="E10602" s="23"/>
      <c r="F10602" s="23"/>
      <c r="G10602" s="23"/>
      <c r="H10602" s="24"/>
      <c r="I10602" s="24"/>
      <c r="J10602" s="24"/>
    </row>
    <row r="10603" spans="3:10" x14ac:dyDescent="0.25">
      <c r="C10603" s="23"/>
      <c r="D10603" s="23"/>
      <c r="E10603" s="23"/>
      <c r="F10603" s="23"/>
      <c r="G10603" s="23"/>
      <c r="H10603" s="24"/>
      <c r="I10603" s="24"/>
      <c r="J10603" s="24"/>
    </row>
    <row r="10604" spans="3:10" x14ac:dyDescent="0.25">
      <c r="C10604" s="23"/>
      <c r="D10604" s="23"/>
      <c r="E10604" s="23"/>
      <c r="F10604" s="23"/>
      <c r="G10604" s="23"/>
      <c r="H10604" s="24"/>
      <c r="I10604" s="24"/>
      <c r="J10604" s="24"/>
    </row>
    <row r="10605" spans="3:10" x14ac:dyDescent="0.25">
      <c r="C10605" s="23"/>
      <c r="D10605" s="23"/>
      <c r="E10605" s="23"/>
      <c r="F10605" s="23"/>
      <c r="G10605" s="23"/>
      <c r="H10605" s="24"/>
      <c r="I10605" s="24"/>
      <c r="J10605" s="24"/>
    </row>
    <row r="10606" spans="3:10" x14ac:dyDescent="0.25">
      <c r="C10606" s="23"/>
      <c r="D10606" s="23"/>
      <c r="E10606" s="23"/>
      <c r="F10606" s="23"/>
      <c r="G10606" s="23"/>
      <c r="H10606" s="24"/>
      <c r="I10606" s="24"/>
      <c r="J10606" s="24"/>
    </row>
    <row r="10607" spans="3:10" x14ac:dyDescent="0.25">
      <c r="C10607" s="23"/>
      <c r="D10607" s="23"/>
      <c r="E10607" s="23"/>
      <c r="F10607" s="23"/>
      <c r="G10607" s="23"/>
      <c r="H10607" s="24"/>
      <c r="I10607" s="24"/>
      <c r="J10607" s="24"/>
    </row>
    <row r="10608" spans="3:10" x14ac:dyDescent="0.25">
      <c r="C10608" s="23"/>
      <c r="D10608" s="23"/>
      <c r="E10608" s="23"/>
      <c r="F10608" s="23"/>
      <c r="G10608" s="23"/>
      <c r="H10608" s="24"/>
      <c r="I10608" s="24"/>
      <c r="J10608" s="24"/>
    </row>
    <row r="10609" spans="3:10" x14ac:dyDescent="0.25">
      <c r="C10609" s="23"/>
      <c r="D10609" s="23"/>
      <c r="E10609" s="23"/>
      <c r="F10609" s="23"/>
      <c r="G10609" s="23"/>
      <c r="H10609" s="24"/>
      <c r="I10609" s="24"/>
      <c r="J10609" s="24"/>
    </row>
    <row r="10610" spans="3:10" x14ac:dyDescent="0.25">
      <c r="C10610" s="23"/>
      <c r="D10610" s="23"/>
      <c r="E10610" s="23"/>
      <c r="F10610" s="23"/>
      <c r="G10610" s="23"/>
      <c r="H10610" s="24"/>
      <c r="I10610" s="24"/>
      <c r="J10610" s="24"/>
    </row>
    <row r="10611" spans="3:10" x14ac:dyDescent="0.25">
      <c r="C10611" s="23"/>
      <c r="D10611" s="23"/>
      <c r="E10611" s="23"/>
      <c r="F10611" s="23"/>
      <c r="G10611" s="23"/>
      <c r="H10611" s="24"/>
      <c r="I10611" s="24"/>
      <c r="J10611" s="24"/>
    </row>
    <row r="10612" spans="3:10" x14ac:dyDescent="0.25">
      <c r="C10612" s="23"/>
      <c r="D10612" s="23"/>
      <c r="E10612" s="23"/>
      <c r="F10612" s="23"/>
      <c r="G10612" s="23"/>
      <c r="H10612" s="24"/>
      <c r="I10612" s="24"/>
      <c r="J10612" s="24"/>
    </row>
    <row r="10613" spans="3:10" x14ac:dyDescent="0.25">
      <c r="C10613" s="23"/>
      <c r="D10613" s="23"/>
      <c r="E10613" s="23"/>
      <c r="F10613" s="23"/>
      <c r="G10613" s="23"/>
      <c r="H10613" s="24"/>
      <c r="I10613" s="24"/>
      <c r="J10613" s="24"/>
    </row>
    <row r="10614" spans="3:10" x14ac:dyDescent="0.25">
      <c r="C10614" s="23"/>
      <c r="D10614" s="23"/>
      <c r="E10614" s="23"/>
      <c r="F10614" s="23"/>
      <c r="G10614" s="23"/>
      <c r="H10614" s="24"/>
      <c r="I10614" s="24"/>
      <c r="J10614" s="24"/>
    </row>
    <row r="10615" spans="3:10" x14ac:dyDescent="0.25">
      <c r="C10615" s="23"/>
      <c r="D10615" s="23"/>
      <c r="E10615" s="23"/>
      <c r="F10615" s="23"/>
      <c r="G10615" s="23"/>
      <c r="H10615" s="24"/>
      <c r="I10615" s="24"/>
      <c r="J10615" s="24"/>
    </row>
    <row r="10616" spans="3:10" x14ac:dyDescent="0.25">
      <c r="C10616" s="23"/>
      <c r="D10616" s="23"/>
      <c r="E10616" s="23"/>
      <c r="F10616" s="23"/>
      <c r="G10616" s="23"/>
      <c r="H10616" s="24"/>
      <c r="I10616" s="24"/>
      <c r="J10616" s="24"/>
    </row>
    <row r="10617" spans="3:10" x14ac:dyDescent="0.25">
      <c r="C10617" s="23"/>
      <c r="D10617" s="23"/>
      <c r="E10617" s="23"/>
      <c r="F10617" s="23"/>
      <c r="G10617" s="23"/>
      <c r="H10617" s="24"/>
      <c r="I10617" s="24"/>
      <c r="J10617" s="24"/>
    </row>
    <row r="10618" spans="3:10" x14ac:dyDescent="0.25">
      <c r="C10618" s="23"/>
      <c r="D10618" s="23"/>
      <c r="E10618" s="23"/>
      <c r="F10618" s="23"/>
      <c r="G10618" s="23"/>
      <c r="H10618" s="24"/>
      <c r="I10618" s="24"/>
      <c r="J10618" s="24"/>
    </row>
    <row r="10619" spans="3:10" x14ac:dyDescent="0.25">
      <c r="C10619" s="23"/>
      <c r="D10619" s="23"/>
      <c r="E10619" s="23"/>
      <c r="F10619" s="23"/>
      <c r="G10619" s="23"/>
      <c r="H10619" s="24"/>
      <c r="I10619" s="24"/>
      <c r="J10619" s="24"/>
    </row>
    <row r="10620" spans="3:10" x14ac:dyDescent="0.25">
      <c r="C10620" s="23"/>
      <c r="D10620" s="23"/>
      <c r="E10620" s="23"/>
      <c r="F10620" s="23"/>
      <c r="G10620" s="23"/>
      <c r="H10620" s="24"/>
      <c r="I10620" s="24"/>
      <c r="J10620" s="24"/>
    </row>
    <row r="10621" spans="3:10" x14ac:dyDescent="0.25">
      <c r="C10621" s="23"/>
      <c r="D10621" s="23"/>
      <c r="E10621" s="23"/>
      <c r="F10621" s="23"/>
      <c r="G10621" s="23"/>
      <c r="H10621" s="24"/>
      <c r="I10621" s="24"/>
      <c r="J10621" s="24"/>
    </row>
    <row r="10622" spans="3:10" x14ac:dyDescent="0.25">
      <c r="C10622" s="23"/>
      <c r="D10622" s="23"/>
      <c r="E10622" s="23"/>
      <c r="F10622" s="23"/>
      <c r="G10622" s="23"/>
      <c r="H10622" s="24"/>
      <c r="I10622" s="24"/>
      <c r="J10622" s="24"/>
    </row>
    <row r="10623" spans="3:10" x14ac:dyDescent="0.25">
      <c r="C10623" s="23"/>
      <c r="D10623" s="23"/>
      <c r="E10623" s="23"/>
      <c r="F10623" s="23"/>
      <c r="G10623" s="23"/>
      <c r="H10623" s="24"/>
      <c r="I10623" s="24"/>
      <c r="J10623" s="24"/>
    </row>
    <row r="10624" spans="3:10" x14ac:dyDescent="0.25">
      <c r="C10624" s="23"/>
      <c r="D10624" s="23"/>
      <c r="E10624" s="23"/>
      <c r="F10624" s="23"/>
      <c r="G10624" s="23"/>
      <c r="H10624" s="24"/>
      <c r="I10624" s="24"/>
      <c r="J10624" s="24"/>
    </row>
    <row r="10625" spans="3:10" x14ac:dyDescent="0.25">
      <c r="C10625" s="23"/>
      <c r="D10625" s="23"/>
      <c r="E10625" s="23"/>
      <c r="F10625" s="23"/>
      <c r="G10625" s="23"/>
      <c r="H10625" s="24"/>
      <c r="I10625" s="24"/>
      <c r="J10625" s="24"/>
    </row>
    <row r="10626" spans="3:10" x14ac:dyDescent="0.25">
      <c r="C10626" s="23"/>
      <c r="D10626" s="23"/>
      <c r="E10626" s="23"/>
      <c r="F10626" s="23"/>
      <c r="G10626" s="23"/>
      <c r="H10626" s="24"/>
      <c r="I10626" s="24"/>
      <c r="J10626" s="24"/>
    </row>
    <row r="10627" spans="3:10" x14ac:dyDescent="0.25">
      <c r="C10627" s="23"/>
      <c r="D10627" s="23"/>
      <c r="E10627" s="23"/>
      <c r="F10627" s="23"/>
      <c r="G10627" s="23"/>
      <c r="H10627" s="24"/>
      <c r="I10627" s="24"/>
      <c r="J10627" s="24"/>
    </row>
    <row r="10628" spans="3:10" x14ac:dyDescent="0.25">
      <c r="C10628" s="23"/>
      <c r="D10628" s="23"/>
      <c r="E10628" s="23"/>
      <c r="F10628" s="23"/>
      <c r="G10628" s="23"/>
      <c r="H10628" s="24"/>
      <c r="I10628" s="24"/>
      <c r="J10628" s="24"/>
    </row>
    <row r="10629" spans="3:10" x14ac:dyDescent="0.25">
      <c r="C10629" s="23"/>
      <c r="D10629" s="23"/>
      <c r="E10629" s="23"/>
      <c r="F10629" s="23"/>
      <c r="G10629" s="23"/>
      <c r="H10629" s="24"/>
      <c r="I10629" s="24"/>
      <c r="J10629" s="24"/>
    </row>
    <row r="10630" spans="3:10" x14ac:dyDescent="0.25">
      <c r="C10630" s="23"/>
      <c r="D10630" s="23"/>
      <c r="E10630" s="23"/>
      <c r="F10630" s="23"/>
      <c r="G10630" s="23"/>
      <c r="H10630" s="24"/>
      <c r="I10630" s="24"/>
      <c r="J10630" s="24"/>
    </row>
    <row r="10631" spans="3:10" x14ac:dyDescent="0.25">
      <c r="C10631" s="23"/>
      <c r="D10631" s="23"/>
      <c r="E10631" s="23"/>
      <c r="F10631" s="23"/>
      <c r="G10631" s="23"/>
      <c r="H10631" s="24"/>
      <c r="I10631" s="24"/>
      <c r="J10631" s="24"/>
    </row>
    <row r="10632" spans="3:10" x14ac:dyDescent="0.25">
      <c r="C10632" s="23"/>
      <c r="D10632" s="23"/>
      <c r="E10632" s="23"/>
      <c r="F10632" s="23"/>
      <c r="G10632" s="23"/>
      <c r="H10632" s="24"/>
      <c r="I10632" s="24"/>
      <c r="J10632" s="24"/>
    </row>
    <row r="10633" spans="3:10" x14ac:dyDescent="0.25">
      <c r="C10633" s="23"/>
      <c r="D10633" s="23"/>
      <c r="E10633" s="23"/>
      <c r="F10633" s="23"/>
      <c r="G10633" s="23"/>
      <c r="H10633" s="24"/>
      <c r="I10633" s="24"/>
      <c r="J10633" s="24"/>
    </row>
    <row r="10634" spans="3:10" x14ac:dyDescent="0.25">
      <c r="C10634" s="23"/>
      <c r="D10634" s="23"/>
      <c r="E10634" s="23"/>
      <c r="F10634" s="23"/>
      <c r="G10634" s="23"/>
      <c r="H10634" s="24"/>
      <c r="I10634" s="24"/>
      <c r="J10634" s="24"/>
    </row>
    <row r="10635" spans="3:10" x14ac:dyDescent="0.25">
      <c r="C10635" s="23"/>
      <c r="D10635" s="23"/>
      <c r="E10635" s="23"/>
      <c r="F10635" s="23"/>
      <c r="G10635" s="23"/>
      <c r="H10635" s="24"/>
      <c r="I10635" s="24"/>
      <c r="J10635" s="24"/>
    </row>
    <row r="10636" spans="3:10" x14ac:dyDescent="0.25">
      <c r="C10636" s="23"/>
      <c r="D10636" s="23"/>
      <c r="E10636" s="23"/>
      <c r="F10636" s="23"/>
      <c r="G10636" s="23"/>
      <c r="H10636" s="24"/>
      <c r="I10636" s="24"/>
      <c r="J10636" s="24"/>
    </row>
    <row r="10637" spans="3:10" x14ac:dyDescent="0.25">
      <c r="C10637" s="23"/>
      <c r="D10637" s="23"/>
      <c r="E10637" s="23"/>
      <c r="F10637" s="23"/>
      <c r="G10637" s="23"/>
      <c r="H10637" s="24"/>
      <c r="I10637" s="24"/>
      <c r="J10637" s="24"/>
    </row>
    <row r="10638" spans="3:10" x14ac:dyDescent="0.25">
      <c r="C10638" s="23"/>
      <c r="D10638" s="23"/>
      <c r="E10638" s="23"/>
      <c r="F10638" s="23"/>
      <c r="G10638" s="23"/>
      <c r="H10638" s="24"/>
      <c r="I10638" s="24"/>
      <c r="J10638" s="24"/>
    </row>
    <row r="10639" spans="3:10" x14ac:dyDescent="0.25">
      <c r="C10639" s="23"/>
      <c r="D10639" s="23"/>
      <c r="E10639" s="23"/>
      <c r="F10639" s="23"/>
      <c r="G10639" s="23"/>
      <c r="H10639" s="24"/>
      <c r="I10639" s="24"/>
      <c r="J10639" s="24"/>
    </row>
    <row r="10640" spans="3:10" x14ac:dyDescent="0.25">
      <c r="C10640" s="23"/>
      <c r="D10640" s="23"/>
      <c r="E10640" s="23"/>
      <c r="F10640" s="23"/>
      <c r="G10640" s="23"/>
      <c r="H10640" s="24"/>
      <c r="I10640" s="24"/>
      <c r="J10640" s="24"/>
    </row>
    <row r="10641" spans="3:10" x14ac:dyDescent="0.25">
      <c r="C10641" s="23"/>
      <c r="D10641" s="23"/>
      <c r="E10641" s="23"/>
      <c r="F10641" s="23"/>
      <c r="G10641" s="23"/>
      <c r="H10641" s="24"/>
      <c r="I10641" s="24"/>
      <c r="J10641" s="24"/>
    </row>
    <row r="10642" spans="3:10" x14ac:dyDescent="0.25">
      <c r="C10642" s="23"/>
      <c r="D10642" s="23"/>
      <c r="E10642" s="23"/>
      <c r="F10642" s="23"/>
      <c r="G10642" s="23"/>
      <c r="H10642" s="24"/>
      <c r="I10642" s="24"/>
      <c r="J10642" s="24"/>
    </row>
    <row r="10643" spans="3:10" x14ac:dyDescent="0.25">
      <c r="C10643" s="23"/>
      <c r="D10643" s="23"/>
      <c r="E10643" s="23"/>
      <c r="F10643" s="23"/>
      <c r="G10643" s="23"/>
      <c r="H10643" s="24"/>
      <c r="I10643" s="24"/>
      <c r="J10643" s="24"/>
    </row>
    <row r="10644" spans="3:10" x14ac:dyDescent="0.25">
      <c r="C10644" s="23"/>
      <c r="D10644" s="23"/>
      <c r="E10644" s="23"/>
      <c r="F10644" s="23"/>
      <c r="G10644" s="23"/>
      <c r="H10644" s="24"/>
      <c r="I10644" s="24"/>
      <c r="J10644" s="24"/>
    </row>
    <row r="10645" spans="3:10" x14ac:dyDescent="0.25">
      <c r="C10645" s="23"/>
      <c r="D10645" s="23"/>
      <c r="E10645" s="23"/>
      <c r="F10645" s="23"/>
      <c r="G10645" s="23"/>
      <c r="H10645" s="24"/>
      <c r="I10645" s="24"/>
      <c r="J10645" s="24"/>
    </row>
    <row r="10646" spans="3:10" x14ac:dyDescent="0.25">
      <c r="C10646" s="23"/>
      <c r="D10646" s="23"/>
      <c r="E10646" s="23"/>
      <c r="F10646" s="23"/>
      <c r="G10646" s="23"/>
      <c r="H10646" s="24"/>
      <c r="I10646" s="24"/>
      <c r="J10646" s="24"/>
    </row>
    <row r="10647" spans="3:10" x14ac:dyDescent="0.25">
      <c r="C10647" s="23"/>
      <c r="D10647" s="23"/>
      <c r="E10647" s="23"/>
      <c r="F10647" s="23"/>
      <c r="G10647" s="23"/>
      <c r="H10647" s="24"/>
      <c r="I10647" s="24"/>
      <c r="J10647" s="24"/>
    </row>
    <row r="10648" spans="3:10" x14ac:dyDescent="0.25">
      <c r="C10648" s="23"/>
      <c r="D10648" s="23"/>
      <c r="E10648" s="23"/>
      <c r="F10648" s="23"/>
      <c r="G10648" s="23"/>
      <c r="H10648" s="24"/>
      <c r="I10648" s="24"/>
      <c r="J10648" s="24"/>
    </row>
    <row r="10649" spans="3:10" x14ac:dyDescent="0.25">
      <c r="C10649" s="23"/>
      <c r="D10649" s="23"/>
      <c r="E10649" s="23"/>
      <c r="F10649" s="23"/>
      <c r="G10649" s="23"/>
      <c r="H10649" s="24"/>
      <c r="I10649" s="24"/>
      <c r="J10649" s="24"/>
    </row>
    <row r="10650" spans="3:10" x14ac:dyDescent="0.25">
      <c r="C10650" s="23"/>
      <c r="D10650" s="23"/>
      <c r="E10650" s="23"/>
      <c r="F10650" s="23"/>
      <c r="G10650" s="23"/>
      <c r="H10650" s="24"/>
      <c r="I10650" s="24"/>
      <c r="J10650" s="24"/>
    </row>
    <row r="10651" spans="3:10" x14ac:dyDescent="0.25">
      <c r="C10651" s="23"/>
      <c r="D10651" s="23"/>
      <c r="E10651" s="23"/>
      <c r="F10651" s="23"/>
      <c r="G10651" s="23"/>
      <c r="H10651" s="24"/>
      <c r="I10651" s="24"/>
      <c r="J10651" s="24"/>
    </row>
    <row r="10652" spans="3:10" x14ac:dyDescent="0.25">
      <c r="C10652" s="23"/>
      <c r="D10652" s="23"/>
      <c r="E10652" s="23"/>
      <c r="F10652" s="23"/>
      <c r="G10652" s="23"/>
      <c r="H10652" s="24"/>
      <c r="I10652" s="24"/>
      <c r="J10652" s="24"/>
    </row>
    <row r="10653" spans="3:10" x14ac:dyDescent="0.25">
      <c r="C10653" s="23"/>
      <c r="D10653" s="23"/>
      <c r="E10653" s="23"/>
      <c r="F10653" s="23"/>
      <c r="G10653" s="23"/>
      <c r="H10653" s="24"/>
      <c r="I10653" s="24"/>
      <c r="J10653" s="24"/>
    </row>
    <row r="10654" spans="3:10" x14ac:dyDescent="0.25">
      <c r="C10654" s="23"/>
      <c r="D10654" s="23"/>
      <c r="E10654" s="23"/>
      <c r="F10654" s="23"/>
      <c r="G10654" s="23"/>
      <c r="H10654" s="24"/>
      <c r="I10654" s="24"/>
      <c r="J10654" s="24"/>
    </row>
    <row r="10655" spans="3:10" x14ac:dyDescent="0.25">
      <c r="C10655" s="23"/>
      <c r="D10655" s="23"/>
      <c r="E10655" s="23"/>
      <c r="F10655" s="23"/>
      <c r="G10655" s="23"/>
      <c r="H10655" s="24"/>
      <c r="I10655" s="24"/>
      <c r="J10655" s="24"/>
    </row>
    <row r="10656" spans="3:10" x14ac:dyDescent="0.25">
      <c r="C10656" s="23"/>
      <c r="D10656" s="23"/>
      <c r="E10656" s="23"/>
      <c r="F10656" s="23"/>
      <c r="G10656" s="23"/>
      <c r="H10656" s="24"/>
      <c r="I10656" s="24"/>
      <c r="J10656" s="24"/>
    </row>
    <row r="10657" spans="3:10" x14ac:dyDescent="0.25">
      <c r="C10657" s="23"/>
      <c r="D10657" s="23"/>
      <c r="E10657" s="23"/>
      <c r="F10657" s="23"/>
      <c r="G10657" s="23"/>
      <c r="H10657" s="24"/>
      <c r="I10657" s="24"/>
      <c r="J10657" s="24"/>
    </row>
    <row r="10658" spans="3:10" x14ac:dyDescent="0.25">
      <c r="C10658" s="23"/>
      <c r="D10658" s="23"/>
      <c r="E10658" s="23"/>
      <c r="F10658" s="23"/>
      <c r="G10658" s="23"/>
      <c r="H10658" s="24"/>
      <c r="I10658" s="24"/>
      <c r="J10658" s="24"/>
    </row>
    <row r="10659" spans="3:10" x14ac:dyDescent="0.25">
      <c r="C10659" s="23"/>
      <c r="D10659" s="23"/>
      <c r="E10659" s="23"/>
      <c r="F10659" s="23"/>
      <c r="G10659" s="23"/>
      <c r="H10659" s="24"/>
      <c r="I10659" s="24"/>
      <c r="J10659" s="24"/>
    </row>
    <row r="10660" spans="3:10" x14ac:dyDescent="0.25">
      <c r="C10660" s="23"/>
      <c r="D10660" s="23"/>
      <c r="E10660" s="23"/>
      <c r="F10660" s="23"/>
      <c r="G10660" s="23"/>
      <c r="H10660" s="24"/>
      <c r="I10660" s="24"/>
      <c r="J10660" s="24"/>
    </row>
    <row r="10661" spans="3:10" x14ac:dyDescent="0.25">
      <c r="C10661" s="23"/>
      <c r="D10661" s="23"/>
      <c r="E10661" s="23"/>
      <c r="F10661" s="23"/>
      <c r="G10661" s="23"/>
      <c r="H10661" s="24"/>
      <c r="I10661" s="24"/>
      <c r="J10661" s="24"/>
    </row>
    <row r="10662" spans="3:10" x14ac:dyDescent="0.25">
      <c r="C10662" s="23"/>
      <c r="D10662" s="23"/>
      <c r="E10662" s="23"/>
      <c r="F10662" s="23"/>
      <c r="G10662" s="23"/>
      <c r="H10662" s="24"/>
      <c r="I10662" s="24"/>
      <c r="J10662" s="24"/>
    </row>
    <row r="10663" spans="3:10" x14ac:dyDescent="0.25">
      <c r="C10663" s="23"/>
      <c r="D10663" s="23"/>
      <c r="E10663" s="23"/>
      <c r="F10663" s="23"/>
      <c r="G10663" s="23"/>
      <c r="H10663" s="24"/>
      <c r="I10663" s="24"/>
      <c r="J10663" s="24"/>
    </row>
    <row r="10664" spans="3:10" x14ac:dyDescent="0.25">
      <c r="C10664" s="23"/>
      <c r="D10664" s="23"/>
      <c r="E10664" s="23"/>
      <c r="F10664" s="23"/>
      <c r="G10664" s="23"/>
      <c r="H10664" s="24"/>
      <c r="I10664" s="24"/>
      <c r="J10664" s="24"/>
    </row>
    <row r="10665" spans="3:10" x14ac:dyDescent="0.25">
      <c r="C10665" s="23"/>
      <c r="D10665" s="23"/>
      <c r="E10665" s="23"/>
      <c r="F10665" s="23"/>
      <c r="G10665" s="23"/>
      <c r="H10665" s="24"/>
      <c r="I10665" s="24"/>
      <c r="J10665" s="24"/>
    </row>
    <row r="10666" spans="3:10" x14ac:dyDescent="0.25">
      <c r="C10666" s="23"/>
      <c r="D10666" s="23"/>
      <c r="E10666" s="23"/>
      <c r="F10666" s="23"/>
      <c r="G10666" s="23"/>
      <c r="H10666" s="24"/>
      <c r="I10666" s="24"/>
      <c r="J10666" s="24"/>
    </row>
    <row r="10667" spans="3:10" x14ac:dyDescent="0.25">
      <c r="C10667" s="23"/>
      <c r="D10667" s="23"/>
      <c r="E10667" s="23"/>
      <c r="F10667" s="23"/>
      <c r="G10667" s="23"/>
      <c r="H10667" s="24"/>
      <c r="I10667" s="24"/>
      <c r="J10667" s="24"/>
    </row>
    <row r="10668" spans="3:10" x14ac:dyDescent="0.25">
      <c r="C10668" s="23"/>
      <c r="D10668" s="23"/>
      <c r="E10668" s="23"/>
      <c r="F10668" s="23"/>
      <c r="G10668" s="23"/>
      <c r="H10668" s="24"/>
      <c r="I10668" s="24"/>
      <c r="J10668" s="24"/>
    </row>
    <row r="10669" spans="3:10" x14ac:dyDescent="0.25">
      <c r="C10669" s="23"/>
      <c r="D10669" s="23"/>
      <c r="E10669" s="23"/>
      <c r="F10669" s="23"/>
      <c r="G10669" s="23"/>
      <c r="H10669" s="24"/>
      <c r="I10669" s="24"/>
      <c r="J10669" s="24"/>
    </row>
    <row r="10670" spans="3:10" x14ac:dyDescent="0.25">
      <c r="C10670" s="23"/>
      <c r="D10670" s="23"/>
      <c r="E10670" s="23"/>
      <c r="F10670" s="23"/>
      <c r="G10670" s="23"/>
      <c r="H10670" s="24"/>
      <c r="I10670" s="24"/>
      <c r="J10670" s="24"/>
    </row>
    <row r="10671" spans="3:10" x14ac:dyDescent="0.25">
      <c r="C10671" s="23"/>
      <c r="D10671" s="23"/>
      <c r="E10671" s="23"/>
      <c r="F10671" s="23"/>
      <c r="G10671" s="23"/>
      <c r="H10671" s="24"/>
      <c r="I10671" s="24"/>
      <c r="J10671" s="24"/>
    </row>
    <row r="10672" spans="3:10" x14ac:dyDescent="0.25">
      <c r="C10672" s="23"/>
      <c r="D10672" s="23"/>
      <c r="E10672" s="23"/>
      <c r="F10672" s="23"/>
      <c r="G10672" s="23"/>
      <c r="H10672" s="24"/>
      <c r="I10672" s="24"/>
      <c r="J10672" s="24"/>
    </row>
    <row r="10673" spans="3:10" x14ac:dyDescent="0.25">
      <c r="C10673" s="23"/>
      <c r="D10673" s="23"/>
      <c r="E10673" s="23"/>
      <c r="F10673" s="23"/>
      <c r="G10673" s="23"/>
      <c r="H10673" s="24"/>
      <c r="I10673" s="24"/>
      <c r="J10673" s="24"/>
    </row>
    <row r="10674" spans="3:10" x14ac:dyDescent="0.25">
      <c r="C10674" s="23"/>
      <c r="D10674" s="23"/>
      <c r="E10674" s="23"/>
      <c r="F10674" s="23"/>
      <c r="G10674" s="23"/>
      <c r="H10674" s="24"/>
      <c r="I10674" s="24"/>
      <c r="J10674" s="24"/>
    </row>
    <row r="10675" spans="3:10" x14ac:dyDescent="0.25">
      <c r="C10675" s="23"/>
      <c r="D10675" s="23"/>
      <c r="E10675" s="23"/>
      <c r="F10675" s="23"/>
      <c r="G10675" s="23"/>
      <c r="H10675" s="24"/>
      <c r="I10675" s="24"/>
      <c r="J10675" s="24"/>
    </row>
    <row r="10676" spans="3:10" x14ac:dyDescent="0.25">
      <c r="C10676" s="23"/>
      <c r="D10676" s="23"/>
      <c r="E10676" s="23"/>
      <c r="F10676" s="23"/>
      <c r="G10676" s="23"/>
      <c r="H10676" s="24"/>
      <c r="I10676" s="24"/>
      <c r="J10676" s="24"/>
    </row>
    <row r="10677" spans="3:10" x14ac:dyDescent="0.25">
      <c r="C10677" s="23"/>
      <c r="D10677" s="23"/>
      <c r="E10677" s="23"/>
      <c r="F10677" s="23"/>
      <c r="G10677" s="23"/>
      <c r="H10677" s="24"/>
      <c r="I10677" s="24"/>
      <c r="J10677" s="24"/>
    </row>
    <row r="10678" spans="3:10" x14ac:dyDescent="0.25">
      <c r="C10678" s="23"/>
      <c r="D10678" s="23"/>
      <c r="E10678" s="23"/>
      <c r="F10678" s="23"/>
      <c r="G10678" s="23"/>
      <c r="H10678" s="24"/>
      <c r="I10678" s="24"/>
      <c r="J10678" s="24"/>
    </row>
    <row r="10679" spans="3:10" x14ac:dyDescent="0.25">
      <c r="C10679" s="23"/>
      <c r="D10679" s="23"/>
      <c r="E10679" s="23"/>
      <c r="F10679" s="23"/>
      <c r="G10679" s="23"/>
      <c r="H10679" s="24"/>
      <c r="I10679" s="24"/>
      <c r="J10679" s="24"/>
    </row>
    <row r="10680" spans="3:10" x14ac:dyDescent="0.25">
      <c r="C10680" s="23"/>
      <c r="D10680" s="23"/>
      <c r="E10680" s="23"/>
      <c r="F10680" s="23"/>
      <c r="G10680" s="23"/>
      <c r="H10680" s="24"/>
      <c r="I10680" s="24"/>
      <c r="J10680" s="24"/>
    </row>
    <row r="10681" spans="3:10" x14ac:dyDescent="0.25">
      <c r="C10681" s="23"/>
      <c r="D10681" s="23"/>
      <c r="E10681" s="23"/>
      <c r="F10681" s="23"/>
      <c r="G10681" s="23"/>
      <c r="H10681" s="24"/>
      <c r="I10681" s="24"/>
      <c r="J10681" s="24"/>
    </row>
    <row r="10682" spans="3:10" x14ac:dyDescent="0.25">
      <c r="C10682" s="23"/>
      <c r="D10682" s="23"/>
      <c r="E10682" s="23"/>
      <c r="F10682" s="23"/>
      <c r="G10682" s="23"/>
      <c r="H10682" s="24"/>
      <c r="I10682" s="24"/>
      <c r="J10682" s="24"/>
    </row>
    <row r="10683" spans="3:10" x14ac:dyDescent="0.25">
      <c r="C10683" s="23"/>
      <c r="D10683" s="23"/>
      <c r="E10683" s="23"/>
      <c r="F10683" s="23"/>
      <c r="G10683" s="23"/>
      <c r="H10683" s="24"/>
      <c r="I10683" s="24"/>
      <c r="J10683" s="24"/>
    </row>
    <row r="10684" spans="3:10" x14ac:dyDescent="0.25">
      <c r="C10684" s="23"/>
      <c r="D10684" s="23"/>
      <c r="E10684" s="23"/>
      <c r="F10684" s="23"/>
      <c r="G10684" s="23"/>
      <c r="H10684" s="24"/>
      <c r="I10684" s="24"/>
      <c r="J10684" s="24"/>
    </row>
    <row r="10685" spans="3:10" x14ac:dyDescent="0.25">
      <c r="C10685" s="23"/>
      <c r="D10685" s="23"/>
      <c r="E10685" s="23"/>
      <c r="F10685" s="23"/>
      <c r="G10685" s="23"/>
      <c r="H10685" s="24"/>
      <c r="I10685" s="24"/>
      <c r="J10685" s="24"/>
    </row>
    <row r="10686" spans="3:10" x14ac:dyDescent="0.25">
      <c r="C10686" s="23"/>
      <c r="D10686" s="23"/>
      <c r="E10686" s="23"/>
      <c r="F10686" s="23"/>
      <c r="G10686" s="23"/>
      <c r="H10686" s="24"/>
      <c r="I10686" s="24"/>
      <c r="J10686" s="24"/>
    </row>
    <row r="10687" spans="3:10" x14ac:dyDescent="0.25">
      <c r="C10687" s="23"/>
      <c r="D10687" s="23"/>
      <c r="E10687" s="23"/>
      <c r="F10687" s="23"/>
      <c r="G10687" s="23"/>
      <c r="H10687" s="24"/>
      <c r="I10687" s="24"/>
      <c r="J10687" s="24"/>
    </row>
    <row r="10688" spans="3:10" x14ac:dyDescent="0.25">
      <c r="C10688" s="23"/>
      <c r="D10688" s="23"/>
      <c r="E10688" s="23"/>
      <c r="F10688" s="23"/>
      <c r="G10688" s="23"/>
      <c r="H10688" s="24"/>
      <c r="I10688" s="24"/>
      <c r="J10688" s="24"/>
    </row>
    <row r="10689" spans="3:10" x14ac:dyDescent="0.25">
      <c r="C10689" s="23"/>
      <c r="D10689" s="23"/>
      <c r="E10689" s="23"/>
      <c r="F10689" s="23"/>
      <c r="G10689" s="23"/>
      <c r="H10689" s="24"/>
      <c r="I10689" s="24"/>
      <c r="J10689" s="24"/>
    </row>
    <row r="10690" spans="3:10" x14ac:dyDescent="0.25">
      <c r="C10690" s="23"/>
      <c r="D10690" s="23"/>
      <c r="E10690" s="23"/>
      <c r="F10690" s="23"/>
      <c r="G10690" s="23"/>
      <c r="H10690" s="24"/>
      <c r="I10690" s="24"/>
      <c r="J10690" s="24"/>
    </row>
    <row r="10691" spans="3:10" x14ac:dyDescent="0.25">
      <c r="C10691" s="23"/>
      <c r="D10691" s="23"/>
      <c r="E10691" s="23"/>
      <c r="F10691" s="23"/>
      <c r="G10691" s="23"/>
      <c r="H10691" s="24"/>
      <c r="I10691" s="24"/>
      <c r="J10691" s="24"/>
    </row>
    <row r="10692" spans="3:10" x14ac:dyDescent="0.25">
      <c r="C10692" s="23"/>
      <c r="D10692" s="23"/>
      <c r="E10692" s="23"/>
      <c r="F10692" s="23"/>
      <c r="G10692" s="23"/>
      <c r="H10692" s="24"/>
      <c r="I10692" s="24"/>
      <c r="J10692" s="24"/>
    </row>
    <row r="10693" spans="3:10" x14ac:dyDescent="0.25">
      <c r="C10693" s="23"/>
      <c r="D10693" s="23"/>
      <c r="E10693" s="23"/>
      <c r="F10693" s="23"/>
      <c r="G10693" s="23"/>
      <c r="H10693" s="24"/>
      <c r="I10693" s="24"/>
      <c r="J10693" s="24"/>
    </row>
    <row r="10694" spans="3:10" x14ac:dyDescent="0.25">
      <c r="C10694" s="23"/>
      <c r="D10694" s="23"/>
      <c r="E10694" s="23"/>
      <c r="F10694" s="23"/>
      <c r="G10694" s="23"/>
      <c r="H10694" s="24"/>
      <c r="I10694" s="24"/>
      <c r="J10694" s="24"/>
    </row>
    <row r="10695" spans="3:10" x14ac:dyDescent="0.25">
      <c r="C10695" s="23"/>
      <c r="D10695" s="23"/>
      <c r="E10695" s="23"/>
      <c r="F10695" s="23"/>
      <c r="G10695" s="23"/>
      <c r="H10695" s="24"/>
      <c r="I10695" s="24"/>
      <c r="J10695" s="24"/>
    </row>
    <row r="10696" spans="3:10" x14ac:dyDescent="0.25">
      <c r="C10696" s="23"/>
      <c r="D10696" s="23"/>
      <c r="E10696" s="23"/>
      <c r="F10696" s="23"/>
      <c r="G10696" s="23"/>
      <c r="H10696" s="24"/>
      <c r="I10696" s="24"/>
      <c r="J10696" s="24"/>
    </row>
    <row r="10697" spans="3:10" x14ac:dyDescent="0.25">
      <c r="C10697" s="23"/>
      <c r="D10697" s="23"/>
      <c r="E10697" s="23"/>
      <c r="F10697" s="23"/>
      <c r="G10697" s="23"/>
      <c r="H10697" s="24"/>
      <c r="I10697" s="24"/>
      <c r="J10697" s="24"/>
    </row>
    <row r="10698" spans="3:10" x14ac:dyDescent="0.25">
      <c r="C10698" s="23"/>
      <c r="D10698" s="23"/>
      <c r="E10698" s="23"/>
      <c r="F10698" s="23"/>
      <c r="G10698" s="23"/>
      <c r="H10698" s="24"/>
      <c r="I10698" s="24"/>
      <c r="J10698" s="24"/>
    </row>
    <row r="10699" spans="3:10" x14ac:dyDescent="0.25">
      <c r="C10699" s="23"/>
      <c r="D10699" s="23"/>
      <c r="E10699" s="23"/>
      <c r="F10699" s="23"/>
      <c r="G10699" s="23"/>
      <c r="H10699" s="24"/>
      <c r="I10699" s="24"/>
      <c r="J10699" s="24"/>
    </row>
    <row r="10700" spans="3:10" x14ac:dyDescent="0.25">
      <c r="C10700" s="23"/>
      <c r="D10700" s="23"/>
      <c r="E10700" s="23"/>
      <c r="F10700" s="23"/>
      <c r="G10700" s="23"/>
      <c r="H10700" s="24"/>
      <c r="I10700" s="24"/>
      <c r="J10700" s="24"/>
    </row>
    <row r="10701" spans="3:10" x14ac:dyDescent="0.25">
      <c r="C10701" s="23"/>
      <c r="D10701" s="23"/>
      <c r="E10701" s="23"/>
      <c r="F10701" s="23"/>
      <c r="G10701" s="23"/>
      <c r="H10701" s="24"/>
      <c r="I10701" s="24"/>
      <c r="J10701" s="24"/>
    </row>
    <row r="10702" spans="3:10" x14ac:dyDescent="0.25">
      <c r="C10702" s="23"/>
      <c r="D10702" s="23"/>
      <c r="E10702" s="23"/>
      <c r="F10702" s="23"/>
      <c r="G10702" s="23"/>
      <c r="H10702" s="24"/>
      <c r="I10702" s="24"/>
      <c r="J10702" s="24"/>
    </row>
    <row r="10703" spans="3:10" x14ac:dyDescent="0.25">
      <c r="C10703" s="23"/>
      <c r="D10703" s="23"/>
      <c r="E10703" s="23"/>
      <c r="F10703" s="23"/>
      <c r="G10703" s="23"/>
      <c r="H10703" s="24"/>
      <c r="I10703" s="24"/>
      <c r="J10703" s="24"/>
    </row>
    <row r="10704" spans="3:10" x14ac:dyDescent="0.25">
      <c r="C10704" s="23"/>
      <c r="D10704" s="23"/>
      <c r="E10704" s="23"/>
      <c r="F10704" s="23"/>
      <c r="G10704" s="23"/>
      <c r="H10704" s="24"/>
      <c r="I10704" s="24"/>
      <c r="J10704" s="24"/>
    </row>
    <row r="10705" spans="3:10" x14ac:dyDescent="0.25">
      <c r="C10705" s="23"/>
      <c r="D10705" s="23"/>
      <c r="E10705" s="23"/>
      <c r="F10705" s="23"/>
      <c r="G10705" s="23"/>
      <c r="H10705" s="24"/>
      <c r="I10705" s="24"/>
      <c r="J10705" s="24"/>
    </row>
    <row r="10706" spans="3:10" x14ac:dyDescent="0.25">
      <c r="C10706" s="23"/>
      <c r="D10706" s="23"/>
      <c r="E10706" s="23"/>
      <c r="F10706" s="23"/>
      <c r="G10706" s="23"/>
      <c r="H10706" s="24"/>
      <c r="I10706" s="24"/>
      <c r="J10706" s="24"/>
    </row>
    <row r="10707" spans="3:10" x14ac:dyDescent="0.25">
      <c r="C10707" s="23"/>
      <c r="D10707" s="23"/>
      <c r="E10707" s="23"/>
      <c r="F10707" s="23"/>
      <c r="G10707" s="23"/>
      <c r="H10707" s="24"/>
      <c r="I10707" s="24"/>
      <c r="J10707" s="24"/>
    </row>
    <row r="10708" spans="3:10" x14ac:dyDescent="0.25">
      <c r="C10708" s="23"/>
      <c r="D10708" s="23"/>
      <c r="E10708" s="23"/>
      <c r="F10708" s="23"/>
      <c r="G10708" s="23"/>
      <c r="H10708" s="24"/>
      <c r="I10708" s="24"/>
      <c r="J10708" s="24"/>
    </row>
    <row r="10709" spans="3:10" x14ac:dyDescent="0.25">
      <c r="C10709" s="23"/>
      <c r="D10709" s="23"/>
      <c r="E10709" s="23"/>
      <c r="F10709" s="23"/>
      <c r="G10709" s="23"/>
      <c r="H10709" s="24"/>
      <c r="I10709" s="24"/>
      <c r="J10709" s="24"/>
    </row>
    <row r="10710" spans="3:10" x14ac:dyDescent="0.25">
      <c r="C10710" s="23"/>
      <c r="D10710" s="23"/>
      <c r="E10710" s="23"/>
      <c r="F10710" s="23"/>
      <c r="G10710" s="23"/>
      <c r="H10710" s="24"/>
      <c r="I10710" s="24"/>
      <c r="J10710" s="24"/>
    </row>
    <row r="10711" spans="3:10" x14ac:dyDescent="0.25">
      <c r="C10711" s="23"/>
      <c r="D10711" s="23"/>
      <c r="E10711" s="23"/>
      <c r="F10711" s="23"/>
      <c r="G10711" s="23"/>
      <c r="H10711" s="24"/>
      <c r="I10711" s="24"/>
      <c r="J10711" s="24"/>
    </row>
    <row r="10712" spans="3:10" x14ac:dyDescent="0.25">
      <c r="C10712" s="23"/>
      <c r="D10712" s="23"/>
      <c r="E10712" s="23"/>
      <c r="F10712" s="23"/>
      <c r="G10712" s="23"/>
      <c r="H10712" s="24"/>
      <c r="I10712" s="24"/>
      <c r="J10712" s="24"/>
    </row>
    <row r="10713" spans="3:10" x14ac:dyDescent="0.25">
      <c r="C10713" s="23"/>
      <c r="D10713" s="23"/>
      <c r="E10713" s="23"/>
      <c r="F10713" s="23"/>
      <c r="G10713" s="23"/>
      <c r="H10713" s="24"/>
      <c r="I10713" s="24"/>
      <c r="J10713" s="24"/>
    </row>
    <row r="10714" spans="3:10" x14ac:dyDescent="0.25">
      <c r="C10714" s="23"/>
      <c r="D10714" s="23"/>
      <c r="E10714" s="23"/>
      <c r="F10714" s="23"/>
      <c r="G10714" s="23"/>
      <c r="H10714" s="24"/>
      <c r="I10714" s="24"/>
      <c r="J10714" s="24"/>
    </row>
    <row r="10715" spans="3:10" x14ac:dyDescent="0.25">
      <c r="C10715" s="23"/>
      <c r="D10715" s="23"/>
      <c r="E10715" s="23"/>
      <c r="F10715" s="23"/>
      <c r="G10715" s="23"/>
      <c r="H10715" s="24"/>
      <c r="I10715" s="24"/>
      <c r="J10715" s="24"/>
    </row>
    <row r="10716" spans="3:10" x14ac:dyDescent="0.25">
      <c r="C10716" s="23"/>
      <c r="D10716" s="23"/>
      <c r="E10716" s="23"/>
      <c r="F10716" s="23"/>
      <c r="G10716" s="23"/>
      <c r="H10716" s="24"/>
      <c r="I10716" s="24"/>
      <c r="J10716" s="24"/>
    </row>
    <row r="10717" spans="3:10" x14ac:dyDescent="0.25">
      <c r="C10717" s="23"/>
      <c r="D10717" s="23"/>
      <c r="E10717" s="23"/>
      <c r="F10717" s="23"/>
      <c r="G10717" s="23"/>
      <c r="H10717" s="24"/>
      <c r="I10717" s="24"/>
      <c r="J10717" s="24"/>
    </row>
    <row r="10718" spans="3:10" x14ac:dyDescent="0.25">
      <c r="C10718" s="23"/>
      <c r="D10718" s="23"/>
      <c r="E10718" s="23"/>
      <c r="F10718" s="23"/>
      <c r="G10718" s="23"/>
      <c r="H10718" s="24"/>
      <c r="I10718" s="24"/>
      <c r="J10718" s="24"/>
    </row>
    <row r="10719" spans="3:10" x14ac:dyDescent="0.25">
      <c r="C10719" s="23"/>
      <c r="D10719" s="23"/>
      <c r="E10719" s="23"/>
      <c r="F10719" s="23"/>
      <c r="G10719" s="23"/>
      <c r="H10719" s="24"/>
      <c r="I10719" s="24"/>
      <c r="J10719" s="24"/>
    </row>
    <row r="10720" spans="3:10" x14ac:dyDescent="0.25">
      <c r="C10720" s="23"/>
      <c r="D10720" s="23"/>
      <c r="E10720" s="23"/>
      <c r="F10720" s="23"/>
      <c r="G10720" s="23"/>
      <c r="H10720" s="24"/>
      <c r="I10720" s="24"/>
      <c r="J10720" s="24"/>
    </row>
    <row r="10721" spans="3:10" x14ac:dyDescent="0.25">
      <c r="C10721" s="23"/>
      <c r="D10721" s="23"/>
      <c r="E10721" s="23"/>
      <c r="F10721" s="23"/>
      <c r="G10721" s="23"/>
      <c r="H10721" s="24"/>
      <c r="I10721" s="24"/>
      <c r="J10721" s="24"/>
    </row>
    <row r="10722" spans="3:10" x14ac:dyDescent="0.25">
      <c r="C10722" s="23"/>
      <c r="D10722" s="23"/>
      <c r="E10722" s="23"/>
      <c r="F10722" s="23"/>
      <c r="G10722" s="23"/>
      <c r="H10722" s="24"/>
      <c r="I10722" s="24"/>
      <c r="J10722" s="24"/>
    </row>
    <row r="10723" spans="3:10" x14ac:dyDescent="0.25">
      <c r="C10723" s="23"/>
      <c r="D10723" s="23"/>
      <c r="E10723" s="23"/>
      <c r="F10723" s="23"/>
      <c r="G10723" s="23"/>
      <c r="H10723" s="24"/>
      <c r="I10723" s="24"/>
      <c r="J10723" s="24"/>
    </row>
    <row r="10724" spans="3:10" x14ac:dyDescent="0.25">
      <c r="C10724" s="23"/>
      <c r="D10724" s="23"/>
      <c r="E10724" s="23"/>
      <c r="F10724" s="23"/>
      <c r="G10724" s="23"/>
      <c r="H10724" s="24"/>
      <c r="I10724" s="24"/>
      <c r="J10724" s="24"/>
    </row>
    <row r="10725" spans="3:10" x14ac:dyDescent="0.25">
      <c r="C10725" s="23"/>
      <c r="D10725" s="23"/>
      <c r="E10725" s="23"/>
      <c r="F10725" s="23"/>
      <c r="G10725" s="23"/>
      <c r="H10725" s="24"/>
      <c r="I10725" s="24"/>
      <c r="J10725" s="24"/>
    </row>
    <row r="10726" spans="3:10" x14ac:dyDescent="0.25">
      <c r="C10726" s="23"/>
      <c r="D10726" s="23"/>
      <c r="E10726" s="23"/>
      <c r="F10726" s="23"/>
      <c r="G10726" s="23"/>
      <c r="H10726" s="24"/>
      <c r="I10726" s="24"/>
      <c r="J10726" s="24"/>
    </row>
    <row r="10727" spans="3:10" x14ac:dyDescent="0.25">
      <c r="C10727" s="23"/>
      <c r="D10727" s="23"/>
      <c r="E10727" s="23"/>
      <c r="F10727" s="23"/>
      <c r="G10727" s="23"/>
      <c r="H10727" s="24"/>
      <c r="I10727" s="24"/>
      <c r="J10727" s="24"/>
    </row>
    <row r="10728" spans="3:10" x14ac:dyDescent="0.25">
      <c r="C10728" s="23"/>
      <c r="D10728" s="23"/>
      <c r="E10728" s="23"/>
      <c r="F10728" s="23"/>
      <c r="G10728" s="23"/>
      <c r="H10728" s="24"/>
      <c r="I10728" s="24"/>
      <c r="J10728" s="24"/>
    </row>
    <row r="10729" spans="3:10" x14ac:dyDescent="0.25">
      <c r="C10729" s="23"/>
      <c r="D10729" s="23"/>
      <c r="E10729" s="23"/>
      <c r="F10729" s="23"/>
      <c r="G10729" s="23"/>
      <c r="H10729" s="24"/>
      <c r="I10729" s="24"/>
      <c r="J10729" s="24"/>
    </row>
    <row r="10730" spans="3:10" x14ac:dyDescent="0.25">
      <c r="C10730" s="23"/>
      <c r="D10730" s="23"/>
      <c r="E10730" s="23"/>
      <c r="F10730" s="23"/>
      <c r="G10730" s="23"/>
      <c r="H10730" s="24"/>
      <c r="I10730" s="24"/>
      <c r="J10730" s="24"/>
    </row>
    <row r="10731" spans="3:10" x14ac:dyDescent="0.25">
      <c r="C10731" s="23"/>
      <c r="D10731" s="23"/>
      <c r="E10731" s="23"/>
      <c r="F10731" s="23"/>
      <c r="G10731" s="23"/>
      <c r="H10731" s="24"/>
      <c r="I10731" s="24"/>
      <c r="J10731" s="24"/>
    </row>
    <row r="10732" spans="3:10" x14ac:dyDescent="0.25">
      <c r="C10732" s="23"/>
      <c r="D10732" s="23"/>
      <c r="E10732" s="23"/>
      <c r="F10732" s="23"/>
      <c r="G10732" s="23"/>
      <c r="H10732" s="24"/>
      <c r="I10732" s="24"/>
      <c r="J10732" s="24"/>
    </row>
    <row r="10733" spans="3:10" x14ac:dyDescent="0.25">
      <c r="C10733" s="23"/>
      <c r="D10733" s="23"/>
      <c r="E10733" s="23"/>
      <c r="F10733" s="23"/>
      <c r="G10733" s="23"/>
      <c r="H10733" s="24"/>
      <c r="I10733" s="24"/>
      <c r="J10733" s="24"/>
    </row>
    <row r="10734" spans="3:10" x14ac:dyDescent="0.25">
      <c r="C10734" s="23"/>
      <c r="D10734" s="23"/>
      <c r="E10734" s="23"/>
      <c r="F10734" s="23"/>
      <c r="G10734" s="23"/>
      <c r="H10734" s="24"/>
      <c r="I10734" s="24"/>
      <c r="J10734" s="24"/>
    </row>
    <row r="10735" spans="3:10" x14ac:dyDescent="0.25">
      <c r="C10735" s="23"/>
      <c r="D10735" s="23"/>
      <c r="E10735" s="23"/>
      <c r="F10735" s="23"/>
      <c r="G10735" s="23"/>
      <c r="H10735" s="24"/>
      <c r="I10735" s="24"/>
      <c r="J10735" s="24"/>
    </row>
    <row r="10736" spans="3:10" x14ac:dyDescent="0.25">
      <c r="C10736" s="23"/>
      <c r="D10736" s="23"/>
      <c r="E10736" s="23"/>
      <c r="F10736" s="23"/>
      <c r="G10736" s="23"/>
      <c r="H10736" s="24"/>
      <c r="I10736" s="24"/>
      <c r="J10736" s="24"/>
    </row>
    <row r="10737" spans="3:10" x14ac:dyDescent="0.25">
      <c r="C10737" s="23"/>
      <c r="D10737" s="23"/>
      <c r="E10737" s="23"/>
      <c r="F10737" s="23"/>
      <c r="G10737" s="23"/>
      <c r="H10737" s="24"/>
      <c r="I10737" s="24"/>
      <c r="J10737" s="24"/>
    </row>
    <row r="10738" spans="3:10" x14ac:dyDescent="0.25">
      <c r="C10738" s="23"/>
      <c r="D10738" s="23"/>
      <c r="E10738" s="23"/>
      <c r="F10738" s="23"/>
      <c r="G10738" s="23"/>
      <c r="H10738" s="24"/>
      <c r="I10738" s="24"/>
      <c r="J10738" s="24"/>
    </row>
    <row r="10739" spans="3:10" x14ac:dyDescent="0.25">
      <c r="C10739" s="23"/>
      <c r="D10739" s="23"/>
      <c r="E10739" s="23"/>
      <c r="F10739" s="23"/>
      <c r="G10739" s="23"/>
      <c r="H10739" s="24"/>
      <c r="I10739" s="24"/>
      <c r="J10739" s="24"/>
    </row>
    <row r="10740" spans="3:10" x14ac:dyDescent="0.25">
      <c r="C10740" s="23"/>
      <c r="D10740" s="23"/>
      <c r="E10740" s="23"/>
      <c r="F10740" s="23"/>
      <c r="G10740" s="23"/>
      <c r="H10740" s="24"/>
      <c r="I10740" s="24"/>
      <c r="J10740" s="24"/>
    </row>
    <row r="10741" spans="3:10" x14ac:dyDescent="0.25">
      <c r="C10741" s="23"/>
      <c r="D10741" s="23"/>
      <c r="E10741" s="23"/>
      <c r="F10741" s="23"/>
      <c r="G10741" s="23"/>
      <c r="H10741" s="24"/>
      <c r="I10741" s="24"/>
      <c r="J10741" s="24"/>
    </row>
    <row r="10742" spans="3:10" x14ac:dyDescent="0.25">
      <c r="C10742" s="23"/>
      <c r="D10742" s="23"/>
      <c r="E10742" s="23"/>
      <c r="F10742" s="23"/>
      <c r="G10742" s="23"/>
      <c r="H10742" s="24"/>
      <c r="I10742" s="24"/>
      <c r="J10742" s="24"/>
    </row>
    <row r="10743" spans="3:10" x14ac:dyDescent="0.25">
      <c r="C10743" s="23"/>
      <c r="D10743" s="23"/>
      <c r="E10743" s="23"/>
      <c r="F10743" s="23"/>
      <c r="G10743" s="23"/>
      <c r="H10743" s="24"/>
      <c r="I10743" s="24"/>
      <c r="J10743" s="24"/>
    </row>
    <row r="10744" spans="3:10" x14ac:dyDescent="0.25">
      <c r="C10744" s="23"/>
      <c r="D10744" s="23"/>
      <c r="E10744" s="23"/>
      <c r="F10744" s="23"/>
      <c r="G10744" s="23"/>
      <c r="H10744" s="24"/>
      <c r="I10744" s="24"/>
      <c r="J10744" s="24"/>
    </row>
    <row r="10745" spans="3:10" x14ac:dyDescent="0.25">
      <c r="C10745" s="23"/>
      <c r="D10745" s="23"/>
      <c r="E10745" s="23"/>
      <c r="F10745" s="23"/>
      <c r="G10745" s="23"/>
      <c r="H10745" s="24"/>
      <c r="I10745" s="24"/>
      <c r="J10745" s="24"/>
    </row>
    <row r="10746" spans="3:10" x14ac:dyDescent="0.25">
      <c r="C10746" s="23"/>
      <c r="D10746" s="23"/>
      <c r="E10746" s="23"/>
      <c r="F10746" s="23"/>
      <c r="G10746" s="23"/>
      <c r="H10746" s="24"/>
      <c r="I10746" s="24"/>
      <c r="J10746" s="24"/>
    </row>
    <row r="10747" spans="3:10" x14ac:dyDescent="0.25">
      <c r="C10747" s="23"/>
      <c r="D10747" s="23"/>
      <c r="E10747" s="23"/>
      <c r="F10747" s="23"/>
      <c r="G10747" s="23"/>
      <c r="H10747" s="24"/>
      <c r="I10747" s="24"/>
      <c r="J10747" s="24"/>
    </row>
    <row r="10748" spans="3:10" x14ac:dyDescent="0.25">
      <c r="C10748" s="23"/>
      <c r="D10748" s="23"/>
      <c r="E10748" s="23"/>
      <c r="F10748" s="23"/>
      <c r="G10748" s="23"/>
      <c r="H10748" s="24"/>
      <c r="I10748" s="24"/>
      <c r="J10748" s="24"/>
    </row>
    <row r="10749" spans="3:10" x14ac:dyDescent="0.25">
      <c r="C10749" s="23"/>
      <c r="D10749" s="23"/>
      <c r="E10749" s="23"/>
      <c r="F10749" s="23"/>
      <c r="G10749" s="23"/>
      <c r="H10749" s="24"/>
      <c r="I10749" s="24"/>
      <c r="J10749" s="24"/>
    </row>
    <row r="10750" spans="3:10" x14ac:dyDescent="0.25">
      <c r="C10750" s="23"/>
      <c r="D10750" s="23"/>
      <c r="E10750" s="23"/>
      <c r="F10750" s="23"/>
      <c r="G10750" s="23"/>
      <c r="H10750" s="24"/>
      <c r="I10750" s="24"/>
      <c r="J10750" s="24"/>
    </row>
    <row r="10751" spans="3:10" x14ac:dyDescent="0.25">
      <c r="C10751" s="23"/>
      <c r="D10751" s="23"/>
      <c r="E10751" s="23"/>
      <c r="F10751" s="23"/>
      <c r="G10751" s="23"/>
      <c r="H10751" s="24"/>
      <c r="I10751" s="24"/>
      <c r="J10751" s="24"/>
    </row>
    <row r="10752" spans="3:10" x14ac:dyDescent="0.25">
      <c r="C10752" s="23"/>
      <c r="D10752" s="23"/>
      <c r="E10752" s="23"/>
      <c r="F10752" s="23"/>
      <c r="G10752" s="23"/>
      <c r="H10752" s="24"/>
      <c r="I10752" s="24"/>
      <c r="J10752" s="24"/>
    </row>
    <row r="10753" spans="3:10" x14ac:dyDescent="0.25">
      <c r="C10753" s="23"/>
      <c r="D10753" s="23"/>
      <c r="E10753" s="23"/>
      <c r="F10753" s="23"/>
      <c r="G10753" s="23"/>
      <c r="H10753" s="24"/>
      <c r="I10753" s="24"/>
      <c r="J10753" s="24"/>
    </row>
    <row r="10754" spans="3:10" x14ac:dyDescent="0.25">
      <c r="C10754" s="23"/>
      <c r="D10754" s="23"/>
      <c r="E10754" s="23"/>
      <c r="F10754" s="23"/>
      <c r="G10754" s="23"/>
      <c r="H10754" s="24"/>
      <c r="I10754" s="24"/>
      <c r="J10754" s="24"/>
    </row>
    <row r="10755" spans="3:10" x14ac:dyDescent="0.25">
      <c r="C10755" s="23"/>
      <c r="D10755" s="23"/>
      <c r="E10755" s="23"/>
      <c r="F10755" s="23"/>
      <c r="G10755" s="23"/>
      <c r="H10755" s="24"/>
      <c r="I10755" s="24"/>
      <c r="J10755" s="24"/>
    </row>
    <row r="10756" spans="3:10" x14ac:dyDescent="0.25">
      <c r="C10756" s="23"/>
      <c r="D10756" s="23"/>
      <c r="E10756" s="23"/>
      <c r="F10756" s="23"/>
      <c r="G10756" s="23"/>
      <c r="H10756" s="24"/>
      <c r="I10756" s="24"/>
      <c r="J10756" s="24"/>
    </row>
    <row r="10757" spans="3:10" x14ac:dyDescent="0.25">
      <c r="C10757" s="23"/>
      <c r="D10757" s="23"/>
      <c r="E10757" s="23"/>
      <c r="F10757" s="23"/>
      <c r="G10757" s="23"/>
      <c r="H10757" s="24"/>
      <c r="I10757" s="24"/>
      <c r="J10757" s="24"/>
    </row>
    <row r="10758" spans="3:10" x14ac:dyDescent="0.25">
      <c r="C10758" s="23"/>
      <c r="D10758" s="23"/>
      <c r="E10758" s="23"/>
      <c r="F10758" s="23"/>
      <c r="G10758" s="23"/>
      <c r="H10758" s="24"/>
      <c r="I10758" s="24"/>
      <c r="J10758" s="24"/>
    </row>
    <row r="10759" spans="3:10" x14ac:dyDescent="0.25">
      <c r="C10759" s="23"/>
      <c r="D10759" s="23"/>
      <c r="E10759" s="23"/>
      <c r="F10759" s="23"/>
      <c r="G10759" s="23"/>
      <c r="H10759" s="24"/>
      <c r="I10759" s="24"/>
      <c r="J10759" s="24"/>
    </row>
    <row r="10760" spans="3:10" x14ac:dyDescent="0.25">
      <c r="C10760" s="23"/>
      <c r="D10760" s="23"/>
      <c r="E10760" s="23"/>
      <c r="F10760" s="23"/>
      <c r="G10760" s="23"/>
      <c r="H10760" s="24"/>
      <c r="I10760" s="24"/>
      <c r="J10760" s="24"/>
    </row>
    <row r="10761" spans="3:10" x14ac:dyDescent="0.25">
      <c r="C10761" s="23"/>
      <c r="D10761" s="23"/>
      <c r="E10761" s="23"/>
      <c r="F10761" s="23"/>
      <c r="G10761" s="23"/>
      <c r="H10761" s="24"/>
      <c r="I10761" s="24"/>
      <c r="J10761" s="24"/>
    </row>
    <row r="10762" spans="3:10" x14ac:dyDescent="0.25">
      <c r="C10762" s="23"/>
      <c r="D10762" s="23"/>
      <c r="E10762" s="23"/>
      <c r="F10762" s="23"/>
      <c r="G10762" s="23"/>
      <c r="H10762" s="24"/>
      <c r="I10762" s="24"/>
      <c r="J10762" s="24"/>
    </row>
    <row r="10763" spans="3:10" x14ac:dyDescent="0.25">
      <c r="C10763" s="23"/>
      <c r="D10763" s="23"/>
      <c r="E10763" s="23"/>
      <c r="F10763" s="23"/>
      <c r="G10763" s="23"/>
      <c r="H10763" s="24"/>
      <c r="I10763" s="24"/>
      <c r="J10763" s="24"/>
    </row>
    <row r="10764" spans="3:10" x14ac:dyDescent="0.25">
      <c r="C10764" s="23"/>
      <c r="D10764" s="23"/>
      <c r="E10764" s="23"/>
      <c r="F10764" s="23"/>
      <c r="G10764" s="23"/>
      <c r="H10764" s="24"/>
      <c r="I10764" s="24"/>
      <c r="J10764" s="24"/>
    </row>
    <row r="10765" spans="3:10" x14ac:dyDescent="0.25">
      <c r="C10765" s="23"/>
      <c r="D10765" s="23"/>
      <c r="E10765" s="23"/>
      <c r="F10765" s="23"/>
      <c r="G10765" s="23"/>
      <c r="H10765" s="24"/>
      <c r="I10765" s="24"/>
      <c r="J10765" s="24"/>
    </row>
    <row r="10766" spans="3:10" x14ac:dyDescent="0.25">
      <c r="C10766" s="23"/>
      <c r="D10766" s="23"/>
      <c r="E10766" s="23"/>
      <c r="F10766" s="23"/>
      <c r="G10766" s="23"/>
      <c r="H10766" s="24"/>
      <c r="I10766" s="24"/>
      <c r="J10766" s="24"/>
    </row>
    <row r="10767" spans="3:10" x14ac:dyDescent="0.25">
      <c r="C10767" s="23"/>
      <c r="D10767" s="23"/>
      <c r="E10767" s="23"/>
      <c r="F10767" s="23"/>
      <c r="G10767" s="23"/>
      <c r="H10767" s="24"/>
      <c r="I10767" s="24"/>
      <c r="J10767" s="24"/>
    </row>
    <row r="10768" spans="3:10" x14ac:dyDescent="0.25">
      <c r="C10768" s="23"/>
      <c r="D10768" s="23"/>
      <c r="E10768" s="23"/>
      <c r="F10768" s="23"/>
      <c r="G10768" s="23"/>
      <c r="H10768" s="24"/>
      <c r="I10768" s="24"/>
      <c r="J10768" s="24"/>
    </row>
    <row r="10769" spans="3:10" x14ac:dyDescent="0.25">
      <c r="C10769" s="23"/>
      <c r="D10769" s="23"/>
      <c r="E10769" s="23"/>
      <c r="F10769" s="23"/>
      <c r="G10769" s="23"/>
      <c r="H10769" s="24"/>
      <c r="I10769" s="24"/>
      <c r="J10769" s="24"/>
    </row>
    <row r="10770" spans="3:10" x14ac:dyDescent="0.25">
      <c r="C10770" s="23"/>
      <c r="D10770" s="23"/>
      <c r="E10770" s="23"/>
      <c r="F10770" s="23"/>
      <c r="G10770" s="23"/>
      <c r="H10770" s="24"/>
      <c r="I10770" s="24"/>
      <c r="J10770" s="24"/>
    </row>
    <row r="10771" spans="3:10" x14ac:dyDescent="0.25">
      <c r="C10771" s="23"/>
      <c r="D10771" s="23"/>
      <c r="E10771" s="23"/>
      <c r="F10771" s="23"/>
      <c r="G10771" s="23"/>
      <c r="H10771" s="24"/>
      <c r="I10771" s="24"/>
      <c r="J10771" s="24"/>
    </row>
    <row r="10772" spans="3:10" x14ac:dyDescent="0.25">
      <c r="C10772" s="23"/>
      <c r="D10772" s="23"/>
      <c r="E10772" s="23"/>
      <c r="F10772" s="23"/>
      <c r="G10772" s="23"/>
      <c r="H10772" s="24"/>
      <c r="I10772" s="24"/>
      <c r="J10772" s="24"/>
    </row>
    <row r="10773" spans="3:10" x14ac:dyDescent="0.25">
      <c r="C10773" s="23"/>
      <c r="D10773" s="23"/>
      <c r="E10773" s="23"/>
      <c r="F10773" s="23"/>
      <c r="G10773" s="23"/>
      <c r="H10773" s="24"/>
      <c r="I10773" s="24"/>
      <c r="J10773" s="24"/>
    </row>
    <row r="10774" spans="3:10" x14ac:dyDescent="0.25">
      <c r="C10774" s="23"/>
      <c r="D10774" s="23"/>
      <c r="E10774" s="23"/>
      <c r="F10774" s="23"/>
      <c r="G10774" s="23"/>
      <c r="H10774" s="24"/>
      <c r="I10774" s="24"/>
      <c r="J10774" s="24"/>
    </row>
    <row r="10775" spans="3:10" x14ac:dyDescent="0.25">
      <c r="C10775" s="23"/>
      <c r="D10775" s="23"/>
      <c r="E10775" s="23"/>
      <c r="F10775" s="23"/>
      <c r="G10775" s="23"/>
      <c r="H10775" s="24"/>
      <c r="I10775" s="24"/>
      <c r="J10775" s="24"/>
    </row>
    <row r="10776" spans="3:10" x14ac:dyDescent="0.25">
      <c r="C10776" s="23"/>
      <c r="D10776" s="23"/>
      <c r="E10776" s="23"/>
      <c r="F10776" s="23"/>
      <c r="G10776" s="23"/>
      <c r="H10776" s="24"/>
      <c r="I10776" s="24"/>
      <c r="J10776" s="24"/>
    </row>
    <row r="10777" spans="3:10" x14ac:dyDescent="0.25">
      <c r="C10777" s="23"/>
      <c r="D10777" s="23"/>
      <c r="E10777" s="23"/>
      <c r="F10777" s="23"/>
      <c r="G10777" s="23"/>
      <c r="H10777" s="24"/>
      <c r="I10777" s="24"/>
      <c r="J10777" s="24"/>
    </row>
    <row r="10778" spans="3:10" x14ac:dyDescent="0.25">
      <c r="C10778" s="23"/>
      <c r="D10778" s="23"/>
      <c r="E10778" s="23"/>
      <c r="F10778" s="23"/>
      <c r="G10778" s="23"/>
      <c r="H10778" s="24"/>
      <c r="I10778" s="24"/>
      <c r="J10778" s="24"/>
    </row>
    <row r="10779" spans="3:10" x14ac:dyDescent="0.25">
      <c r="C10779" s="23"/>
      <c r="D10779" s="23"/>
      <c r="E10779" s="23"/>
      <c r="F10779" s="23"/>
      <c r="G10779" s="23"/>
      <c r="H10779" s="24"/>
      <c r="I10779" s="24"/>
      <c r="J10779" s="24"/>
    </row>
    <row r="10780" spans="3:10" x14ac:dyDescent="0.25">
      <c r="C10780" s="23"/>
      <c r="D10780" s="23"/>
      <c r="E10780" s="23"/>
      <c r="F10780" s="23"/>
      <c r="G10780" s="23"/>
      <c r="H10780" s="24"/>
      <c r="I10780" s="24"/>
      <c r="J10780" s="24"/>
    </row>
    <row r="10781" spans="3:10" x14ac:dyDescent="0.25">
      <c r="C10781" s="23"/>
      <c r="D10781" s="23"/>
      <c r="E10781" s="23"/>
      <c r="F10781" s="23"/>
      <c r="G10781" s="23"/>
      <c r="H10781" s="24"/>
      <c r="I10781" s="24"/>
      <c r="J10781" s="24"/>
    </row>
    <row r="10782" spans="3:10" x14ac:dyDescent="0.25">
      <c r="C10782" s="23"/>
      <c r="D10782" s="23"/>
      <c r="E10782" s="23"/>
      <c r="F10782" s="23"/>
      <c r="G10782" s="23"/>
      <c r="H10782" s="24"/>
      <c r="I10782" s="24"/>
      <c r="J10782" s="24"/>
    </row>
    <row r="10783" spans="3:10" x14ac:dyDescent="0.25">
      <c r="C10783" s="23"/>
      <c r="D10783" s="23"/>
      <c r="E10783" s="23"/>
      <c r="F10783" s="23"/>
      <c r="G10783" s="23"/>
      <c r="H10783" s="24"/>
      <c r="I10783" s="24"/>
      <c r="J10783" s="24"/>
    </row>
    <row r="10784" spans="3:10" x14ac:dyDescent="0.25">
      <c r="C10784" s="23"/>
      <c r="D10784" s="23"/>
      <c r="E10784" s="23"/>
      <c r="F10784" s="23"/>
      <c r="G10784" s="23"/>
      <c r="H10784" s="24"/>
      <c r="I10784" s="24"/>
      <c r="J10784" s="24"/>
    </row>
    <row r="10785" spans="3:10" x14ac:dyDescent="0.25">
      <c r="C10785" s="23"/>
      <c r="D10785" s="23"/>
      <c r="E10785" s="23"/>
      <c r="F10785" s="23"/>
      <c r="G10785" s="23"/>
      <c r="H10785" s="24"/>
      <c r="I10785" s="24"/>
      <c r="J10785" s="24"/>
    </row>
    <row r="10786" spans="3:10" x14ac:dyDescent="0.25">
      <c r="C10786" s="23"/>
      <c r="D10786" s="23"/>
      <c r="E10786" s="23"/>
      <c r="F10786" s="23"/>
      <c r="G10786" s="23"/>
      <c r="H10786" s="24"/>
      <c r="I10786" s="24"/>
      <c r="J10786" s="24"/>
    </row>
    <row r="10787" spans="3:10" x14ac:dyDescent="0.25">
      <c r="C10787" s="23"/>
      <c r="D10787" s="23"/>
      <c r="E10787" s="23"/>
      <c r="F10787" s="23"/>
      <c r="G10787" s="23"/>
      <c r="H10787" s="24"/>
      <c r="I10787" s="24"/>
      <c r="J10787" s="24"/>
    </row>
    <row r="10788" spans="3:10" x14ac:dyDescent="0.25">
      <c r="C10788" s="23"/>
      <c r="D10788" s="23"/>
      <c r="E10788" s="23"/>
      <c r="F10788" s="23"/>
      <c r="G10788" s="23"/>
      <c r="H10788" s="24"/>
      <c r="I10788" s="24"/>
      <c r="J10788" s="24"/>
    </row>
    <row r="10789" spans="3:10" x14ac:dyDescent="0.25">
      <c r="C10789" s="23"/>
      <c r="D10789" s="23"/>
      <c r="E10789" s="23"/>
      <c r="F10789" s="23"/>
      <c r="G10789" s="23"/>
      <c r="H10789" s="24"/>
      <c r="I10789" s="24"/>
      <c r="J10789" s="24"/>
    </row>
    <row r="10790" spans="3:10" x14ac:dyDescent="0.25">
      <c r="C10790" s="23"/>
      <c r="D10790" s="23"/>
      <c r="E10790" s="23"/>
      <c r="F10790" s="23"/>
      <c r="G10790" s="23"/>
      <c r="H10790" s="24"/>
      <c r="I10790" s="24"/>
      <c r="J10790" s="24"/>
    </row>
    <row r="10791" spans="3:10" x14ac:dyDescent="0.25">
      <c r="C10791" s="23"/>
      <c r="D10791" s="23"/>
      <c r="E10791" s="23"/>
      <c r="F10791" s="23"/>
      <c r="G10791" s="23"/>
      <c r="H10791" s="24"/>
      <c r="I10791" s="24"/>
      <c r="J10791" s="24"/>
    </row>
    <row r="10792" spans="3:10" x14ac:dyDescent="0.25">
      <c r="C10792" s="23"/>
      <c r="D10792" s="23"/>
      <c r="E10792" s="23"/>
      <c r="F10792" s="23"/>
      <c r="G10792" s="23"/>
      <c r="H10792" s="24"/>
      <c r="I10792" s="24"/>
      <c r="J10792" s="24"/>
    </row>
    <row r="10793" spans="3:10" x14ac:dyDescent="0.25">
      <c r="C10793" s="23"/>
      <c r="D10793" s="23"/>
      <c r="E10793" s="23"/>
      <c r="F10793" s="23"/>
      <c r="G10793" s="23"/>
      <c r="H10793" s="24"/>
      <c r="I10793" s="24"/>
      <c r="J10793" s="24"/>
    </row>
    <row r="10794" spans="3:10" x14ac:dyDescent="0.25">
      <c r="C10794" s="23"/>
      <c r="D10794" s="23"/>
      <c r="E10794" s="23"/>
      <c r="F10794" s="23"/>
      <c r="G10794" s="23"/>
      <c r="H10794" s="24"/>
      <c r="I10794" s="24"/>
      <c r="J10794" s="24"/>
    </row>
    <row r="10795" spans="3:10" x14ac:dyDescent="0.25">
      <c r="C10795" s="23"/>
      <c r="D10795" s="23"/>
      <c r="E10795" s="23"/>
      <c r="F10795" s="23"/>
      <c r="G10795" s="23"/>
      <c r="H10795" s="24"/>
      <c r="I10795" s="24"/>
      <c r="J10795" s="24"/>
    </row>
    <row r="10796" spans="3:10" x14ac:dyDescent="0.25">
      <c r="C10796" s="23"/>
      <c r="D10796" s="23"/>
      <c r="E10796" s="23"/>
      <c r="F10796" s="23"/>
      <c r="G10796" s="23"/>
      <c r="H10796" s="24"/>
      <c r="I10796" s="24"/>
      <c r="J10796" s="24"/>
    </row>
    <row r="10797" spans="3:10" x14ac:dyDescent="0.25">
      <c r="C10797" s="23"/>
      <c r="D10797" s="23"/>
      <c r="E10797" s="23"/>
      <c r="F10797" s="23"/>
      <c r="G10797" s="23"/>
      <c r="H10797" s="24"/>
      <c r="I10797" s="24"/>
      <c r="J10797" s="24"/>
    </row>
    <row r="10798" spans="3:10" x14ac:dyDescent="0.25">
      <c r="C10798" s="23"/>
      <c r="D10798" s="23"/>
      <c r="E10798" s="23"/>
      <c r="F10798" s="23"/>
      <c r="G10798" s="23"/>
      <c r="H10798" s="24"/>
      <c r="I10798" s="24"/>
      <c r="J10798" s="24"/>
    </row>
    <row r="10799" spans="3:10" x14ac:dyDescent="0.25">
      <c r="C10799" s="23"/>
      <c r="D10799" s="23"/>
      <c r="E10799" s="23"/>
      <c r="F10799" s="23"/>
      <c r="G10799" s="23"/>
      <c r="H10799" s="24"/>
      <c r="I10799" s="24"/>
      <c r="J10799" s="24"/>
    </row>
    <row r="10800" spans="3:10" x14ac:dyDescent="0.25">
      <c r="C10800" s="23"/>
      <c r="D10800" s="23"/>
      <c r="E10800" s="23"/>
      <c r="F10800" s="23"/>
      <c r="G10800" s="23"/>
      <c r="H10800" s="24"/>
      <c r="I10800" s="24"/>
      <c r="J10800" s="24"/>
    </row>
    <row r="10801" spans="3:10" x14ac:dyDescent="0.25">
      <c r="C10801" s="23"/>
      <c r="D10801" s="23"/>
      <c r="E10801" s="23"/>
      <c r="F10801" s="23"/>
      <c r="G10801" s="23"/>
      <c r="H10801" s="24"/>
      <c r="I10801" s="24"/>
      <c r="J10801" s="24"/>
    </row>
    <row r="10802" spans="3:10" x14ac:dyDescent="0.25">
      <c r="C10802" s="23"/>
      <c r="D10802" s="23"/>
      <c r="E10802" s="23"/>
      <c r="F10802" s="23"/>
      <c r="G10802" s="23"/>
      <c r="H10802" s="24"/>
      <c r="I10802" s="24"/>
      <c r="J10802" s="24"/>
    </row>
    <row r="10803" spans="3:10" x14ac:dyDescent="0.25">
      <c r="C10803" s="23"/>
      <c r="D10803" s="23"/>
      <c r="E10803" s="23"/>
      <c r="F10803" s="23"/>
      <c r="G10803" s="23"/>
      <c r="H10803" s="24"/>
      <c r="I10803" s="24"/>
      <c r="J10803" s="24"/>
    </row>
    <row r="10804" spans="3:10" x14ac:dyDescent="0.25">
      <c r="C10804" s="23"/>
      <c r="D10804" s="23"/>
      <c r="E10804" s="23"/>
      <c r="F10804" s="23"/>
      <c r="G10804" s="23"/>
      <c r="H10804" s="24"/>
      <c r="I10804" s="24"/>
      <c r="J10804" s="24"/>
    </row>
    <row r="10805" spans="3:10" x14ac:dyDescent="0.25">
      <c r="C10805" s="23"/>
      <c r="D10805" s="23"/>
      <c r="E10805" s="23"/>
      <c r="F10805" s="23"/>
      <c r="G10805" s="23"/>
      <c r="H10805" s="24"/>
      <c r="I10805" s="24"/>
      <c r="J10805" s="24"/>
    </row>
    <row r="10806" spans="3:10" x14ac:dyDescent="0.25">
      <c r="C10806" s="23"/>
      <c r="D10806" s="23"/>
      <c r="E10806" s="23"/>
      <c r="F10806" s="23"/>
      <c r="G10806" s="23"/>
      <c r="H10806" s="24"/>
      <c r="I10806" s="24"/>
      <c r="J10806" s="24"/>
    </row>
    <row r="10807" spans="3:10" x14ac:dyDescent="0.25">
      <c r="C10807" s="23"/>
      <c r="D10807" s="23"/>
      <c r="E10807" s="23"/>
      <c r="F10807" s="23"/>
      <c r="G10807" s="23"/>
      <c r="H10807" s="24"/>
      <c r="I10807" s="24"/>
      <c r="J10807" s="24"/>
    </row>
    <row r="10808" spans="3:10" x14ac:dyDescent="0.25">
      <c r="C10808" s="23"/>
      <c r="D10808" s="23"/>
      <c r="E10808" s="23"/>
      <c r="F10808" s="23"/>
      <c r="G10808" s="23"/>
      <c r="H10808" s="24"/>
      <c r="I10808" s="24"/>
      <c r="J10808" s="24"/>
    </row>
    <row r="10809" spans="3:10" x14ac:dyDescent="0.25">
      <c r="C10809" s="23"/>
      <c r="D10809" s="23"/>
      <c r="E10809" s="23"/>
      <c r="F10809" s="23"/>
      <c r="G10809" s="23"/>
      <c r="H10809" s="24"/>
      <c r="I10809" s="24"/>
      <c r="J10809" s="24"/>
    </row>
    <row r="10810" spans="3:10" x14ac:dyDescent="0.25">
      <c r="C10810" s="23"/>
      <c r="D10810" s="23"/>
      <c r="E10810" s="23"/>
      <c r="F10810" s="23"/>
      <c r="G10810" s="23"/>
      <c r="H10810" s="24"/>
      <c r="I10810" s="24"/>
      <c r="J10810" s="24"/>
    </row>
    <row r="10811" spans="3:10" x14ac:dyDescent="0.25">
      <c r="C10811" s="23"/>
      <c r="D10811" s="23"/>
      <c r="E10811" s="23"/>
      <c r="F10811" s="23"/>
      <c r="G10811" s="23"/>
      <c r="H10811" s="24"/>
      <c r="I10811" s="24"/>
      <c r="J10811" s="24"/>
    </row>
    <row r="10812" spans="3:10" x14ac:dyDescent="0.25">
      <c r="C10812" s="23"/>
      <c r="D10812" s="23"/>
      <c r="E10812" s="23"/>
      <c r="F10812" s="23"/>
      <c r="G10812" s="23"/>
      <c r="H10812" s="24"/>
      <c r="I10812" s="24"/>
      <c r="J10812" s="24"/>
    </row>
    <row r="10813" spans="3:10" x14ac:dyDescent="0.25">
      <c r="C10813" s="23"/>
      <c r="D10813" s="23"/>
      <c r="E10813" s="23"/>
      <c r="F10813" s="23"/>
      <c r="G10813" s="23"/>
      <c r="H10813" s="24"/>
      <c r="I10813" s="24"/>
      <c r="J10813" s="24"/>
    </row>
    <row r="10814" spans="3:10" x14ac:dyDescent="0.25">
      <c r="C10814" s="23"/>
      <c r="D10814" s="23"/>
      <c r="E10814" s="23"/>
      <c r="F10814" s="23"/>
      <c r="G10814" s="23"/>
      <c r="H10814" s="24"/>
      <c r="I10814" s="24"/>
      <c r="J10814" s="24"/>
    </row>
    <row r="10815" spans="3:10" x14ac:dyDescent="0.25">
      <c r="C10815" s="23"/>
      <c r="D10815" s="23"/>
      <c r="E10815" s="23"/>
      <c r="F10815" s="23"/>
      <c r="G10815" s="23"/>
      <c r="H10815" s="24"/>
      <c r="I10815" s="24"/>
      <c r="J10815" s="24"/>
    </row>
    <row r="10816" spans="3:10" x14ac:dyDescent="0.25">
      <c r="C10816" s="23"/>
      <c r="D10816" s="23"/>
      <c r="E10816" s="23"/>
      <c r="F10816" s="23"/>
      <c r="G10816" s="23"/>
      <c r="H10816" s="24"/>
      <c r="I10816" s="24"/>
      <c r="J10816" s="24"/>
    </row>
    <row r="10817" spans="3:10" x14ac:dyDescent="0.25">
      <c r="C10817" s="23"/>
      <c r="D10817" s="23"/>
      <c r="E10817" s="23"/>
      <c r="F10817" s="23"/>
      <c r="G10817" s="23"/>
      <c r="H10817" s="24"/>
      <c r="I10817" s="24"/>
      <c r="J10817" s="24"/>
    </row>
    <row r="10818" spans="3:10" x14ac:dyDescent="0.25">
      <c r="C10818" s="23"/>
      <c r="D10818" s="23"/>
      <c r="E10818" s="23"/>
      <c r="F10818" s="23"/>
      <c r="G10818" s="23"/>
      <c r="H10818" s="24"/>
      <c r="I10818" s="24"/>
      <c r="J10818" s="24"/>
    </row>
    <row r="10819" spans="3:10" x14ac:dyDescent="0.25">
      <c r="C10819" s="23"/>
      <c r="D10819" s="23"/>
      <c r="E10819" s="23"/>
      <c r="F10819" s="23"/>
      <c r="G10819" s="23"/>
      <c r="H10819" s="24"/>
      <c r="I10819" s="24"/>
      <c r="J10819" s="24"/>
    </row>
    <row r="10820" spans="3:10" x14ac:dyDescent="0.25">
      <c r="C10820" s="23"/>
      <c r="D10820" s="23"/>
      <c r="E10820" s="23"/>
      <c r="F10820" s="23"/>
      <c r="G10820" s="23"/>
      <c r="H10820" s="24"/>
      <c r="I10820" s="24"/>
      <c r="J10820" s="24"/>
    </row>
    <row r="10821" spans="3:10" x14ac:dyDescent="0.25">
      <c r="C10821" s="23"/>
      <c r="D10821" s="23"/>
      <c r="E10821" s="23"/>
      <c r="F10821" s="23"/>
      <c r="G10821" s="23"/>
      <c r="H10821" s="24"/>
      <c r="I10821" s="24"/>
      <c r="J10821" s="24"/>
    </row>
    <row r="10822" spans="3:10" x14ac:dyDescent="0.25">
      <c r="C10822" s="23"/>
      <c r="D10822" s="23"/>
      <c r="E10822" s="23"/>
      <c r="F10822" s="23"/>
      <c r="G10822" s="23"/>
      <c r="H10822" s="24"/>
      <c r="I10822" s="24"/>
      <c r="J10822" s="24"/>
    </row>
    <row r="10823" spans="3:10" x14ac:dyDescent="0.25">
      <c r="C10823" s="23"/>
      <c r="D10823" s="23"/>
      <c r="E10823" s="23"/>
      <c r="F10823" s="23"/>
      <c r="G10823" s="23"/>
      <c r="H10823" s="24"/>
      <c r="I10823" s="24"/>
      <c r="J10823" s="24"/>
    </row>
    <row r="10824" spans="3:10" x14ac:dyDescent="0.25">
      <c r="C10824" s="23"/>
      <c r="D10824" s="23"/>
      <c r="E10824" s="23"/>
      <c r="F10824" s="23"/>
      <c r="G10824" s="23"/>
      <c r="H10824" s="24"/>
      <c r="I10824" s="24"/>
      <c r="J10824" s="24"/>
    </row>
    <row r="10825" spans="3:10" x14ac:dyDescent="0.25">
      <c r="C10825" s="23"/>
      <c r="D10825" s="23"/>
      <c r="E10825" s="23"/>
      <c r="F10825" s="23"/>
      <c r="G10825" s="23"/>
      <c r="H10825" s="24"/>
      <c r="I10825" s="24"/>
      <c r="J10825" s="24"/>
    </row>
    <row r="10826" spans="3:10" x14ac:dyDescent="0.25">
      <c r="C10826" s="23"/>
      <c r="D10826" s="23"/>
      <c r="E10826" s="23"/>
      <c r="F10826" s="23"/>
      <c r="G10826" s="23"/>
      <c r="H10826" s="24"/>
      <c r="I10826" s="24"/>
      <c r="J10826" s="24"/>
    </row>
    <row r="10827" spans="3:10" x14ac:dyDescent="0.25">
      <c r="C10827" s="23"/>
      <c r="D10827" s="23"/>
      <c r="E10827" s="23"/>
      <c r="F10827" s="23"/>
      <c r="G10827" s="23"/>
      <c r="H10827" s="24"/>
      <c r="I10827" s="24"/>
      <c r="J10827" s="24"/>
    </row>
    <row r="10828" spans="3:10" x14ac:dyDescent="0.25">
      <c r="C10828" s="23"/>
      <c r="D10828" s="23"/>
      <c r="E10828" s="23"/>
      <c r="F10828" s="23"/>
      <c r="G10828" s="23"/>
      <c r="H10828" s="24"/>
      <c r="I10828" s="24"/>
      <c r="J10828" s="24"/>
    </row>
    <row r="10829" spans="3:10" x14ac:dyDescent="0.25">
      <c r="C10829" s="23"/>
      <c r="D10829" s="23"/>
      <c r="E10829" s="23"/>
      <c r="F10829" s="23"/>
      <c r="G10829" s="23"/>
      <c r="H10829" s="24"/>
      <c r="I10829" s="24"/>
      <c r="J10829" s="24"/>
    </row>
    <row r="10830" spans="3:10" x14ac:dyDescent="0.25">
      <c r="C10830" s="23"/>
      <c r="D10830" s="23"/>
      <c r="E10830" s="23"/>
      <c r="F10830" s="23"/>
      <c r="G10830" s="23"/>
      <c r="H10830" s="24"/>
      <c r="I10830" s="24"/>
      <c r="J10830" s="24"/>
    </row>
    <row r="10831" spans="3:10" x14ac:dyDescent="0.25">
      <c r="C10831" s="23"/>
      <c r="D10831" s="23"/>
      <c r="E10831" s="23"/>
      <c r="F10831" s="23"/>
      <c r="G10831" s="23"/>
      <c r="H10831" s="24"/>
      <c r="I10831" s="24"/>
      <c r="J10831" s="24"/>
    </row>
    <row r="10832" spans="3:10" x14ac:dyDescent="0.25">
      <c r="C10832" s="23"/>
      <c r="D10832" s="23"/>
      <c r="E10832" s="23"/>
      <c r="F10832" s="23"/>
      <c r="G10832" s="23"/>
      <c r="H10832" s="24"/>
      <c r="I10832" s="24"/>
      <c r="J10832" s="24"/>
    </row>
    <row r="10833" spans="3:10" x14ac:dyDescent="0.25">
      <c r="C10833" s="23"/>
      <c r="D10833" s="23"/>
      <c r="E10833" s="23"/>
      <c r="F10833" s="23"/>
      <c r="G10833" s="23"/>
      <c r="H10833" s="24"/>
      <c r="I10833" s="24"/>
      <c r="J10833" s="24"/>
    </row>
    <row r="10834" spans="3:10" x14ac:dyDescent="0.25">
      <c r="C10834" s="23"/>
      <c r="D10834" s="23"/>
      <c r="E10834" s="23"/>
      <c r="F10834" s="23"/>
      <c r="G10834" s="23"/>
      <c r="H10834" s="24"/>
      <c r="I10834" s="24"/>
      <c r="J10834" s="24"/>
    </row>
    <row r="10835" spans="3:10" x14ac:dyDescent="0.25">
      <c r="C10835" s="23"/>
      <c r="D10835" s="23"/>
      <c r="E10835" s="23"/>
      <c r="F10835" s="23"/>
      <c r="G10835" s="23"/>
      <c r="H10835" s="24"/>
      <c r="I10835" s="24"/>
      <c r="J10835" s="24"/>
    </row>
    <row r="10836" spans="3:10" x14ac:dyDescent="0.25">
      <c r="C10836" s="23"/>
      <c r="D10836" s="23"/>
      <c r="E10836" s="23"/>
      <c r="F10836" s="23"/>
      <c r="G10836" s="23"/>
      <c r="H10836" s="24"/>
      <c r="I10836" s="24"/>
      <c r="J10836" s="24"/>
    </row>
    <row r="10837" spans="3:10" x14ac:dyDescent="0.25">
      <c r="C10837" s="23"/>
      <c r="D10837" s="23"/>
      <c r="E10837" s="23"/>
      <c r="F10837" s="23"/>
      <c r="G10837" s="23"/>
      <c r="H10837" s="24"/>
      <c r="I10837" s="24"/>
      <c r="J10837" s="24"/>
    </row>
    <row r="10838" spans="3:10" x14ac:dyDescent="0.25">
      <c r="C10838" s="23"/>
      <c r="D10838" s="23"/>
      <c r="E10838" s="23"/>
      <c r="F10838" s="23"/>
      <c r="G10838" s="23"/>
      <c r="H10838" s="24"/>
      <c r="I10838" s="24"/>
      <c r="J10838" s="24"/>
    </row>
    <row r="10839" spans="3:10" x14ac:dyDescent="0.25">
      <c r="C10839" s="23"/>
      <c r="D10839" s="23"/>
      <c r="E10839" s="23"/>
      <c r="F10839" s="23"/>
      <c r="G10839" s="23"/>
      <c r="H10839" s="24"/>
      <c r="I10839" s="24"/>
      <c r="J10839" s="24"/>
    </row>
    <row r="10840" spans="3:10" x14ac:dyDescent="0.25">
      <c r="C10840" s="23"/>
      <c r="D10840" s="23"/>
      <c r="E10840" s="23"/>
      <c r="F10840" s="23"/>
      <c r="G10840" s="23"/>
      <c r="H10840" s="24"/>
      <c r="I10840" s="24"/>
      <c r="J10840" s="24"/>
    </row>
    <row r="10841" spans="3:10" x14ac:dyDescent="0.25">
      <c r="C10841" s="23"/>
      <c r="D10841" s="23"/>
      <c r="E10841" s="23"/>
      <c r="F10841" s="23"/>
      <c r="G10841" s="23"/>
      <c r="H10841" s="24"/>
      <c r="I10841" s="24"/>
      <c r="J10841" s="24"/>
    </row>
    <row r="10842" spans="3:10" x14ac:dyDescent="0.25">
      <c r="C10842" s="23"/>
      <c r="D10842" s="23"/>
      <c r="E10842" s="23"/>
      <c r="F10842" s="23"/>
      <c r="G10842" s="23"/>
      <c r="H10842" s="24"/>
      <c r="I10842" s="24"/>
      <c r="J10842" s="24"/>
    </row>
    <row r="10843" spans="3:10" x14ac:dyDescent="0.25">
      <c r="C10843" s="23"/>
      <c r="D10843" s="23"/>
      <c r="E10843" s="23"/>
      <c r="F10843" s="23"/>
      <c r="G10843" s="23"/>
      <c r="H10843" s="24"/>
      <c r="I10843" s="24"/>
      <c r="J10843" s="24"/>
    </row>
    <row r="10844" spans="3:10" x14ac:dyDescent="0.25">
      <c r="C10844" s="23"/>
      <c r="D10844" s="23"/>
      <c r="E10844" s="23"/>
      <c r="F10844" s="23"/>
      <c r="G10844" s="23"/>
      <c r="H10844" s="24"/>
      <c r="I10844" s="24"/>
      <c r="J10844" s="24"/>
    </row>
    <row r="10845" spans="3:10" x14ac:dyDescent="0.25">
      <c r="C10845" s="23"/>
      <c r="D10845" s="23"/>
      <c r="E10845" s="23"/>
      <c r="F10845" s="23"/>
      <c r="G10845" s="23"/>
      <c r="H10845" s="24"/>
      <c r="I10845" s="24"/>
      <c r="J10845" s="24"/>
    </row>
    <row r="10846" spans="3:10" x14ac:dyDescent="0.25">
      <c r="C10846" s="23"/>
      <c r="D10846" s="23"/>
      <c r="E10846" s="23"/>
      <c r="F10846" s="23"/>
      <c r="G10846" s="23"/>
      <c r="H10846" s="24"/>
      <c r="I10846" s="24"/>
      <c r="J10846" s="24"/>
    </row>
    <row r="10847" spans="3:10" x14ac:dyDescent="0.25">
      <c r="C10847" s="23"/>
      <c r="D10847" s="23"/>
      <c r="E10847" s="23"/>
      <c r="F10847" s="23"/>
      <c r="G10847" s="23"/>
      <c r="H10847" s="24"/>
      <c r="I10847" s="24"/>
      <c r="J10847" s="24"/>
    </row>
    <row r="10848" spans="3:10" x14ac:dyDescent="0.25">
      <c r="C10848" s="23"/>
      <c r="D10848" s="23"/>
      <c r="E10848" s="23"/>
      <c r="F10848" s="23"/>
      <c r="G10848" s="23"/>
      <c r="H10848" s="24"/>
      <c r="I10848" s="24"/>
      <c r="J10848" s="24"/>
    </row>
    <row r="10849" spans="3:10" x14ac:dyDescent="0.25">
      <c r="C10849" s="23"/>
      <c r="D10849" s="23"/>
      <c r="E10849" s="23"/>
      <c r="F10849" s="23"/>
      <c r="G10849" s="23"/>
      <c r="H10849" s="24"/>
      <c r="I10849" s="24"/>
      <c r="J10849" s="24"/>
    </row>
    <row r="10850" spans="3:10" x14ac:dyDescent="0.25">
      <c r="C10850" s="23"/>
      <c r="D10850" s="23"/>
      <c r="E10850" s="23"/>
      <c r="F10850" s="23"/>
      <c r="G10850" s="23"/>
      <c r="H10850" s="24"/>
      <c r="I10850" s="24"/>
      <c r="J10850" s="24"/>
    </row>
    <row r="10851" spans="3:10" x14ac:dyDescent="0.25">
      <c r="C10851" s="23"/>
      <c r="D10851" s="23"/>
      <c r="E10851" s="23"/>
      <c r="F10851" s="23"/>
      <c r="G10851" s="23"/>
      <c r="H10851" s="24"/>
      <c r="I10851" s="24"/>
      <c r="J10851" s="24"/>
    </row>
    <row r="10852" spans="3:10" x14ac:dyDescent="0.25">
      <c r="C10852" s="23"/>
      <c r="D10852" s="23"/>
      <c r="E10852" s="23"/>
      <c r="F10852" s="23"/>
      <c r="G10852" s="23"/>
      <c r="H10852" s="24"/>
      <c r="I10852" s="24"/>
      <c r="J10852" s="24"/>
    </row>
    <row r="10853" spans="3:10" x14ac:dyDescent="0.25">
      <c r="C10853" s="23"/>
      <c r="D10853" s="23"/>
      <c r="E10853" s="23"/>
      <c r="F10853" s="23"/>
      <c r="G10853" s="23"/>
      <c r="H10853" s="24"/>
      <c r="I10853" s="24"/>
      <c r="J10853" s="24"/>
    </row>
    <row r="10854" spans="3:10" x14ac:dyDescent="0.25">
      <c r="C10854" s="23"/>
      <c r="D10854" s="23"/>
      <c r="E10854" s="23"/>
      <c r="F10854" s="23"/>
      <c r="G10854" s="23"/>
      <c r="H10854" s="24"/>
      <c r="I10854" s="24"/>
      <c r="J10854" s="24"/>
    </row>
    <row r="10855" spans="3:10" x14ac:dyDescent="0.25">
      <c r="C10855" s="23"/>
      <c r="D10855" s="23"/>
      <c r="E10855" s="23"/>
      <c r="F10855" s="23"/>
      <c r="G10855" s="23"/>
      <c r="H10855" s="24"/>
      <c r="I10855" s="24"/>
      <c r="J10855" s="24"/>
    </row>
    <row r="10856" spans="3:10" x14ac:dyDescent="0.25">
      <c r="C10856" s="23"/>
      <c r="D10856" s="23"/>
      <c r="E10856" s="23"/>
      <c r="F10856" s="23"/>
      <c r="G10856" s="23"/>
      <c r="H10856" s="24"/>
      <c r="I10856" s="24"/>
      <c r="J10856" s="24"/>
    </row>
    <row r="10857" spans="3:10" x14ac:dyDescent="0.25">
      <c r="C10857" s="23"/>
      <c r="D10857" s="23"/>
      <c r="E10857" s="23"/>
      <c r="F10857" s="23"/>
      <c r="G10857" s="23"/>
      <c r="H10857" s="24"/>
      <c r="I10857" s="24"/>
      <c r="J10857" s="24"/>
    </row>
    <row r="10858" spans="3:10" x14ac:dyDescent="0.25">
      <c r="C10858" s="23"/>
      <c r="D10858" s="23"/>
      <c r="E10858" s="23"/>
      <c r="F10858" s="23"/>
      <c r="G10858" s="23"/>
      <c r="H10858" s="24"/>
      <c r="I10858" s="24"/>
      <c r="J10858" s="24"/>
    </row>
    <row r="10859" spans="3:10" x14ac:dyDescent="0.25">
      <c r="C10859" s="23"/>
      <c r="D10859" s="23"/>
      <c r="E10859" s="23"/>
      <c r="F10859" s="23"/>
      <c r="G10859" s="23"/>
      <c r="H10859" s="24"/>
      <c r="I10859" s="24"/>
      <c r="J10859" s="24"/>
    </row>
    <row r="10860" spans="3:10" x14ac:dyDescent="0.25">
      <c r="C10860" s="23"/>
      <c r="D10860" s="23"/>
      <c r="E10860" s="23"/>
      <c r="F10860" s="23"/>
      <c r="G10860" s="23"/>
      <c r="H10860" s="24"/>
      <c r="I10860" s="24"/>
      <c r="J10860" s="24"/>
    </row>
    <row r="10861" spans="3:10" x14ac:dyDescent="0.25">
      <c r="C10861" s="23"/>
      <c r="D10861" s="23"/>
      <c r="E10861" s="23"/>
      <c r="F10861" s="23"/>
      <c r="G10861" s="23"/>
      <c r="H10861" s="24"/>
      <c r="I10861" s="24"/>
      <c r="J10861" s="24"/>
    </row>
    <row r="10862" spans="3:10" x14ac:dyDescent="0.25">
      <c r="C10862" s="23"/>
      <c r="D10862" s="23"/>
      <c r="E10862" s="23"/>
      <c r="F10862" s="23"/>
      <c r="G10862" s="23"/>
      <c r="H10862" s="24"/>
      <c r="I10862" s="24"/>
      <c r="J10862" s="24"/>
    </row>
    <row r="10863" spans="3:10" x14ac:dyDescent="0.25">
      <c r="C10863" s="23"/>
      <c r="D10863" s="23"/>
      <c r="E10863" s="23"/>
      <c r="F10863" s="23"/>
      <c r="G10863" s="23"/>
      <c r="H10863" s="24"/>
      <c r="I10863" s="24"/>
      <c r="J10863" s="24"/>
    </row>
    <row r="10864" spans="3:10" x14ac:dyDescent="0.25">
      <c r="C10864" s="23"/>
      <c r="D10864" s="23"/>
      <c r="E10864" s="23"/>
      <c r="F10864" s="23"/>
      <c r="G10864" s="23"/>
      <c r="H10864" s="24"/>
      <c r="I10864" s="24"/>
      <c r="J10864" s="24"/>
    </row>
    <row r="10865" spans="3:10" x14ac:dyDescent="0.25">
      <c r="C10865" s="23"/>
      <c r="D10865" s="23"/>
      <c r="E10865" s="23"/>
      <c r="F10865" s="23"/>
      <c r="G10865" s="23"/>
      <c r="H10865" s="24"/>
      <c r="I10865" s="24"/>
      <c r="J10865" s="24"/>
    </row>
    <row r="10866" spans="3:10" x14ac:dyDescent="0.25">
      <c r="C10866" s="23"/>
      <c r="D10866" s="23"/>
      <c r="E10866" s="23"/>
      <c r="F10866" s="23"/>
      <c r="G10866" s="23"/>
      <c r="H10866" s="24"/>
      <c r="I10866" s="24"/>
      <c r="J10866" s="24"/>
    </row>
    <row r="10867" spans="3:10" x14ac:dyDescent="0.25">
      <c r="C10867" s="23"/>
      <c r="D10867" s="23"/>
      <c r="E10867" s="23"/>
      <c r="F10867" s="23"/>
      <c r="G10867" s="23"/>
      <c r="H10867" s="24"/>
      <c r="I10867" s="24"/>
      <c r="J10867" s="24"/>
    </row>
    <row r="10868" spans="3:10" x14ac:dyDescent="0.25">
      <c r="C10868" s="23"/>
      <c r="D10868" s="23"/>
      <c r="E10868" s="23"/>
      <c r="F10868" s="23"/>
      <c r="G10868" s="23"/>
      <c r="H10868" s="24"/>
      <c r="I10868" s="24"/>
      <c r="J10868" s="24"/>
    </row>
    <row r="10869" spans="3:10" x14ac:dyDescent="0.25">
      <c r="C10869" s="23"/>
      <c r="D10869" s="23"/>
      <c r="E10869" s="23"/>
      <c r="F10869" s="23"/>
      <c r="G10869" s="23"/>
      <c r="H10869" s="24"/>
      <c r="I10869" s="24"/>
      <c r="J10869" s="24"/>
    </row>
    <row r="10870" spans="3:10" x14ac:dyDescent="0.25">
      <c r="C10870" s="23"/>
      <c r="D10870" s="23"/>
      <c r="E10870" s="23"/>
      <c r="F10870" s="23"/>
      <c r="G10870" s="23"/>
      <c r="H10870" s="24"/>
      <c r="I10870" s="24"/>
      <c r="J10870" s="24"/>
    </row>
    <row r="10871" spans="3:10" x14ac:dyDescent="0.25">
      <c r="C10871" s="23"/>
      <c r="D10871" s="23"/>
      <c r="E10871" s="23"/>
      <c r="F10871" s="23"/>
      <c r="G10871" s="23"/>
      <c r="H10871" s="24"/>
      <c r="I10871" s="24"/>
      <c r="J10871" s="24"/>
    </row>
    <row r="10872" spans="3:10" x14ac:dyDescent="0.25">
      <c r="C10872" s="23"/>
      <c r="D10872" s="23"/>
      <c r="E10872" s="23"/>
      <c r="F10872" s="23"/>
      <c r="G10872" s="23"/>
      <c r="H10872" s="24"/>
      <c r="I10872" s="24"/>
      <c r="J10872" s="24"/>
    </row>
    <row r="10873" spans="3:10" x14ac:dyDescent="0.25">
      <c r="C10873" s="23"/>
      <c r="D10873" s="23"/>
      <c r="E10873" s="23"/>
      <c r="F10873" s="23"/>
      <c r="G10873" s="23"/>
      <c r="H10873" s="24"/>
      <c r="I10873" s="24"/>
      <c r="J10873" s="24"/>
    </row>
    <row r="10874" spans="3:10" x14ac:dyDescent="0.25">
      <c r="C10874" s="23"/>
      <c r="D10874" s="23"/>
      <c r="E10874" s="23"/>
      <c r="F10874" s="23"/>
      <c r="G10874" s="23"/>
      <c r="H10874" s="24"/>
      <c r="I10874" s="24"/>
      <c r="J10874" s="24"/>
    </row>
    <row r="10875" spans="3:10" x14ac:dyDescent="0.25">
      <c r="C10875" s="23"/>
      <c r="D10875" s="23"/>
      <c r="E10875" s="23"/>
      <c r="F10875" s="23"/>
      <c r="G10875" s="23"/>
      <c r="H10875" s="24"/>
      <c r="I10875" s="24"/>
      <c r="J10875" s="24"/>
    </row>
    <row r="10876" spans="3:10" x14ac:dyDescent="0.25">
      <c r="C10876" s="23"/>
      <c r="D10876" s="23"/>
      <c r="E10876" s="23"/>
      <c r="F10876" s="23"/>
      <c r="G10876" s="23"/>
      <c r="H10876" s="24"/>
      <c r="I10876" s="24"/>
      <c r="J10876" s="24"/>
    </row>
    <row r="10877" spans="3:10" x14ac:dyDescent="0.25">
      <c r="C10877" s="23"/>
      <c r="D10877" s="23"/>
      <c r="E10877" s="23"/>
      <c r="F10877" s="23"/>
      <c r="G10877" s="23"/>
      <c r="H10877" s="24"/>
      <c r="I10877" s="24"/>
      <c r="J10877" s="24"/>
    </row>
    <row r="10878" spans="3:10" x14ac:dyDescent="0.25">
      <c r="C10878" s="23"/>
      <c r="D10878" s="23"/>
      <c r="E10878" s="23"/>
      <c r="F10878" s="23"/>
      <c r="G10878" s="23"/>
      <c r="H10878" s="24"/>
      <c r="I10878" s="24"/>
      <c r="J10878" s="24"/>
    </row>
    <row r="10879" spans="3:10" x14ac:dyDescent="0.25">
      <c r="C10879" s="23"/>
      <c r="D10879" s="23"/>
      <c r="E10879" s="23"/>
      <c r="F10879" s="23"/>
      <c r="G10879" s="23"/>
      <c r="H10879" s="24"/>
      <c r="I10879" s="24"/>
      <c r="J10879" s="24"/>
    </row>
    <row r="10880" spans="3:10" x14ac:dyDescent="0.25">
      <c r="C10880" s="23"/>
      <c r="D10880" s="23"/>
      <c r="E10880" s="23"/>
      <c r="F10880" s="23"/>
      <c r="G10880" s="23"/>
      <c r="H10880" s="24"/>
      <c r="I10880" s="24"/>
      <c r="J10880" s="24"/>
    </row>
    <row r="10881" spans="3:10" x14ac:dyDescent="0.25">
      <c r="C10881" s="23"/>
      <c r="D10881" s="23"/>
      <c r="E10881" s="23"/>
      <c r="F10881" s="23"/>
      <c r="G10881" s="23"/>
      <c r="H10881" s="24"/>
      <c r="I10881" s="24"/>
      <c r="J10881" s="24"/>
    </row>
    <row r="10882" spans="3:10" x14ac:dyDescent="0.25">
      <c r="C10882" s="23"/>
      <c r="D10882" s="23"/>
      <c r="E10882" s="23"/>
      <c r="F10882" s="23"/>
      <c r="G10882" s="23"/>
      <c r="H10882" s="24"/>
      <c r="I10882" s="24"/>
      <c r="J10882" s="24"/>
    </row>
    <row r="10883" spans="3:10" x14ac:dyDescent="0.25">
      <c r="C10883" s="23"/>
      <c r="D10883" s="23"/>
      <c r="E10883" s="23"/>
      <c r="F10883" s="23"/>
      <c r="G10883" s="23"/>
      <c r="H10883" s="24"/>
      <c r="I10883" s="24"/>
      <c r="J10883" s="24"/>
    </row>
    <row r="10884" spans="3:10" x14ac:dyDescent="0.25">
      <c r="C10884" s="23"/>
      <c r="D10884" s="23"/>
      <c r="E10884" s="23"/>
      <c r="F10884" s="23"/>
      <c r="G10884" s="23"/>
      <c r="H10884" s="24"/>
      <c r="I10884" s="24"/>
      <c r="J10884" s="24"/>
    </row>
    <row r="10885" spans="3:10" x14ac:dyDescent="0.25">
      <c r="C10885" s="23"/>
      <c r="D10885" s="23"/>
      <c r="E10885" s="23"/>
      <c r="F10885" s="23"/>
      <c r="G10885" s="23"/>
      <c r="H10885" s="24"/>
      <c r="I10885" s="24"/>
      <c r="J10885" s="24"/>
    </row>
    <row r="10886" spans="3:10" x14ac:dyDescent="0.25">
      <c r="C10886" s="23"/>
      <c r="D10886" s="23"/>
      <c r="E10886" s="23"/>
      <c r="F10886" s="23"/>
      <c r="G10886" s="23"/>
      <c r="H10886" s="24"/>
      <c r="I10886" s="24"/>
      <c r="J10886" s="24"/>
    </row>
    <row r="10887" spans="3:10" x14ac:dyDescent="0.25">
      <c r="C10887" s="23"/>
      <c r="D10887" s="23"/>
      <c r="E10887" s="23"/>
      <c r="F10887" s="23"/>
      <c r="G10887" s="23"/>
      <c r="H10887" s="24"/>
      <c r="I10887" s="24"/>
      <c r="J10887" s="24"/>
    </row>
    <row r="10888" spans="3:10" x14ac:dyDescent="0.25">
      <c r="C10888" s="23"/>
      <c r="D10888" s="23"/>
      <c r="E10888" s="23"/>
      <c r="F10888" s="23"/>
      <c r="G10888" s="23"/>
      <c r="H10888" s="24"/>
      <c r="I10888" s="24"/>
      <c r="J10888" s="24"/>
    </row>
    <row r="10889" spans="3:10" x14ac:dyDescent="0.25">
      <c r="C10889" s="23"/>
      <c r="D10889" s="23"/>
      <c r="E10889" s="23"/>
      <c r="F10889" s="23"/>
      <c r="G10889" s="23"/>
      <c r="H10889" s="24"/>
      <c r="I10889" s="24"/>
      <c r="J10889" s="24"/>
    </row>
    <row r="10890" spans="3:10" x14ac:dyDescent="0.25">
      <c r="C10890" s="23"/>
      <c r="D10890" s="23"/>
      <c r="E10890" s="23"/>
      <c r="F10890" s="23"/>
      <c r="G10890" s="23"/>
      <c r="H10890" s="24"/>
      <c r="I10890" s="24"/>
      <c r="J10890" s="24"/>
    </row>
    <row r="10891" spans="3:10" x14ac:dyDescent="0.25">
      <c r="C10891" s="23"/>
      <c r="D10891" s="23"/>
      <c r="E10891" s="23"/>
      <c r="F10891" s="23"/>
      <c r="G10891" s="23"/>
      <c r="H10891" s="24"/>
      <c r="I10891" s="24"/>
      <c r="J10891" s="24"/>
    </row>
    <row r="10892" spans="3:10" x14ac:dyDescent="0.25">
      <c r="C10892" s="23"/>
      <c r="D10892" s="23"/>
      <c r="E10892" s="23"/>
      <c r="F10892" s="23"/>
      <c r="G10892" s="23"/>
      <c r="H10892" s="24"/>
      <c r="I10892" s="24"/>
      <c r="J10892" s="24"/>
    </row>
    <row r="10893" spans="3:10" x14ac:dyDescent="0.25">
      <c r="C10893" s="23"/>
      <c r="D10893" s="23"/>
      <c r="E10893" s="23"/>
      <c r="F10893" s="23"/>
      <c r="G10893" s="23"/>
      <c r="H10893" s="24"/>
      <c r="I10893" s="24"/>
      <c r="J10893" s="24"/>
    </row>
    <row r="10894" spans="3:10" x14ac:dyDescent="0.25">
      <c r="C10894" s="23"/>
      <c r="D10894" s="23"/>
      <c r="E10894" s="23"/>
      <c r="F10894" s="23"/>
      <c r="G10894" s="23"/>
      <c r="H10894" s="24"/>
      <c r="I10894" s="24"/>
      <c r="J10894" s="24"/>
    </row>
    <row r="10895" spans="3:10" x14ac:dyDescent="0.25">
      <c r="C10895" s="23"/>
      <c r="D10895" s="23"/>
      <c r="E10895" s="23"/>
      <c r="F10895" s="23"/>
      <c r="G10895" s="23"/>
      <c r="H10895" s="24"/>
      <c r="I10895" s="24"/>
      <c r="J10895" s="24"/>
    </row>
    <row r="10896" spans="3:10" x14ac:dyDescent="0.25">
      <c r="C10896" s="23"/>
      <c r="D10896" s="23"/>
      <c r="E10896" s="23"/>
      <c r="F10896" s="23"/>
      <c r="G10896" s="23"/>
      <c r="H10896" s="24"/>
      <c r="I10896" s="24"/>
      <c r="J10896" s="24"/>
    </row>
    <row r="10897" spans="3:10" x14ac:dyDescent="0.25">
      <c r="C10897" s="23"/>
      <c r="D10897" s="23"/>
      <c r="E10897" s="23"/>
      <c r="F10897" s="23"/>
      <c r="G10897" s="23"/>
      <c r="H10897" s="24"/>
      <c r="I10897" s="24"/>
      <c r="J10897" s="24"/>
    </row>
    <row r="10898" spans="3:10" x14ac:dyDescent="0.25">
      <c r="C10898" s="23"/>
      <c r="D10898" s="23"/>
      <c r="E10898" s="23"/>
      <c r="F10898" s="23"/>
      <c r="G10898" s="23"/>
      <c r="H10898" s="24"/>
      <c r="I10898" s="24"/>
      <c r="J10898" s="24"/>
    </row>
    <row r="10899" spans="3:10" x14ac:dyDescent="0.25">
      <c r="C10899" s="23"/>
      <c r="D10899" s="23"/>
      <c r="E10899" s="23"/>
      <c r="F10899" s="23"/>
      <c r="G10899" s="23"/>
      <c r="H10899" s="24"/>
      <c r="I10899" s="24"/>
      <c r="J10899" s="24"/>
    </row>
    <row r="10900" spans="3:10" x14ac:dyDescent="0.25">
      <c r="C10900" s="23"/>
      <c r="D10900" s="23"/>
      <c r="E10900" s="23"/>
      <c r="F10900" s="23"/>
      <c r="G10900" s="23"/>
      <c r="H10900" s="24"/>
      <c r="I10900" s="24"/>
      <c r="J10900" s="24"/>
    </row>
    <row r="10901" spans="3:10" x14ac:dyDescent="0.25">
      <c r="C10901" s="23"/>
      <c r="D10901" s="23"/>
      <c r="E10901" s="23"/>
      <c r="F10901" s="23"/>
      <c r="G10901" s="23"/>
      <c r="H10901" s="24"/>
      <c r="I10901" s="24"/>
      <c r="J10901" s="24"/>
    </row>
    <row r="10902" spans="3:10" x14ac:dyDescent="0.25">
      <c r="C10902" s="23"/>
      <c r="D10902" s="23"/>
      <c r="E10902" s="23"/>
      <c r="F10902" s="23"/>
      <c r="G10902" s="23"/>
      <c r="H10902" s="24"/>
      <c r="I10902" s="24"/>
      <c r="J10902" s="24"/>
    </row>
    <row r="10903" spans="3:10" x14ac:dyDescent="0.25">
      <c r="C10903" s="23"/>
      <c r="D10903" s="23"/>
      <c r="E10903" s="23"/>
      <c r="F10903" s="23"/>
      <c r="G10903" s="23"/>
      <c r="H10903" s="24"/>
      <c r="I10903" s="24"/>
      <c r="J10903" s="24"/>
    </row>
    <row r="10904" spans="3:10" x14ac:dyDescent="0.25">
      <c r="C10904" s="23"/>
      <c r="D10904" s="23"/>
      <c r="E10904" s="23"/>
      <c r="F10904" s="23"/>
      <c r="G10904" s="23"/>
      <c r="H10904" s="24"/>
      <c r="I10904" s="24"/>
      <c r="J10904" s="24"/>
    </row>
    <row r="10905" spans="3:10" x14ac:dyDescent="0.25">
      <c r="C10905" s="23"/>
      <c r="D10905" s="23"/>
      <c r="E10905" s="23"/>
      <c r="F10905" s="23"/>
      <c r="G10905" s="23"/>
      <c r="H10905" s="24"/>
      <c r="I10905" s="24"/>
      <c r="J10905" s="24"/>
    </row>
    <row r="10906" spans="3:10" x14ac:dyDescent="0.25">
      <c r="C10906" s="23"/>
      <c r="D10906" s="23"/>
      <c r="E10906" s="23"/>
      <c r="F10906" s="23"/>
      <c r="G10906" s="23"/>
      <c r="H10906" s="24"/>
      <c r="I10906" s="24"/>
      <c r="J10906" s="24"/>
    </row>
    <row r="10907" spans="3:10" x14ac:dyDescent="0.25">
      <c r="C10907" s="23"/>
      <c r="D10907" s="23"/>
      <c r="E10907" s="23"/>
      <c r="F10907" s="23"/>
      <c r="G10907" s="23"/>
      <c r="H10907" s="24"/>
      <c r="I10907" s="24"/>
      <c r="J10907" s="24"/>
    </row>
    <row r="10908" spans="3:10" x14ac:dyDescent="0.25">
      <c r="C10908" s="23"/>
      <c r="D10908" s="23"/>
      <c r="E10908" s="23"/>
      <c r="F10908" s="23"/>
      <c r="G10908" s="23"/>
      <c r="H10908" s="24"/>
      <c r="I10908" s="24"/>
      <c r="J10908" s="24"/>
    </row>
    <row r="10909" spans="3:10" x14ac:dyDescent="0.25">
      <c r="C10909" s="23"/>
      <c r="D10909" s="23"/>
      <c r="E10909" s="23"/>
      <c r="F10909" s="23"/>
      <c r="G10909" s="23"/>
      <c r="H10909" s="24"/>
      <c r="I10909" s="24"/>
      <c r="J10909" s="24"/>
    </row>
    <row r="10910" spans="3:10" x14ac:dyDescent="0.25">
      <c r="C10910" s="23"/>
      <c r="D10910" s="23"/>
      <c r="E10910" s="23"/>
      <c r="F10910" s="23"/>
      <c r="G10910" s="23"/>
      <c r="H10910" s="24"/>
      <c r="I10910" s="24"/>
      <c r="J10910" s="24"/>
    </row>
    <row r="10911" spans="3:10" x14ac:dyDescent="0.25">
      <c r="C10911" s="23"/>
      <c r="D10911" s="23"/>
      <c r="E10911" s="23"/>
      <c r="F10911" s="23"/>
      <c r="G10911" s="23"/>
      <c r="H10911" s="24"/>
      <c r="I10911" s="24"/>
      <c r="J10911" s="24"/>
    </row>
    <row r="10912" spans="3:10" x14ac:dyDescent="0.25">
      <c r="C10912" s="23"/>
      <c r="D10912" s="23"/>
      <c r="E10912" s="23"/>
      <c r="F10912" s="23"/>
      <c r="G10912" s="23"/>
      <c r="H10912" s="24"/>
      <c r="I10912" s="24"/>
      <c r="J10912" s="24"/>
    </row>
    <row r="10913" spans="3:10" x14ac:dyDescent="0.25">
      <c r="C10913" s="23"/>
      <c r="D10913" s="23"/>
      <c r="E10913" s="23"/>
      <c r="F10913" s="23"/>
      <c r="G10913" s="23"/>
      <c r="H10913" s="24"/>
      <c r="I10913" s="24"/>
      <c r="J10913" s="24"/>
    </row>
    <row r="10914" spans="3:10" x14ac:dyDescent="0.25">
      <c r="C10914" s="23"/>
      <c r="D10914" s="23"/>
      <c r="E10914" s="23"/>
      <c r="F10914" s="23"/>
      <c r="G10914" s="23"/>
      <c r="H10914" s="24"/>
      <c r="I10914" s="24"/>
      <c r="J10914" s="24"/>
    </row>
    <row r="10915" spans="3:10" x14ac:dyDescent="0.25">
      <c r="C10915" s="23"/>
      <c r="D10915" s="23"/>
      <c r="E10915" s="23"/>
      <c r="F10915" s="23"/>
      <c r="G10915" s="23"/>
      <c r="H10915" s="24"/>
      <c r="I10915" s="24"/>
      <c r="J10915" s="24"/>
    </row>
    <row r="10916" spans="3:10" x14ac:dyDescent="0.25">
      <c r="C10916" s="23"/>
      <c r="D10916" s="23"/>
      <c r="E10916" s="23"/>
      <c r="F10916" s="23"/>
      <c r="G10916" s="23"/>
      <c r="H10916" s="24"/>
      <c r="I10916" s="24"/>
      <c r="J10916" s="24"/>
    </row>
    <row r="10917" spans="3:10" x14ac:dyDescent="0.25">
      <c r="C10917" s="23"/>
      <c r="D10917" s="23"/>
      <c r="E10917" s="23"/>
      <c r="F10917" s="23"/>
      <c r="G10917" s="23"/>
      <c r="H10917" s="24"/>
      <c r="I10917" s="24"/>
      <c r="J10917" s="24"/>
    </row>
    <row r="10918" spans="3:10" x14ac:dyDescent="0.25">
      <c r="C10918" s="23"/>
      <c r="D10918" s="23"/>
      <c r="E10918" s="23"/>
      <c r="F10918" s="23"/>
      <c r="G10918" s="23"/>
      <c r="H10918" s="24"/>
      <c r="I10918" s="24"/>
      <c r="J10918" s="24"/>
    </row>
    <row r="10919" spans="3:10" x14ac:dyDescent="0.25">
      <c r="C10919" s="23"/>
      <c r="D10919" s="23"/>
      <c r="E10919" s="23"/>
      <c r="F10919" s="23"/>
      <c r="G10919" s="23"/>
      <c r="H10919" s="24"/>
      <c r="I10919" s="24"/>
      <c r="J10919" s="24"/>
    </row>
    <row r="10920" spans="3:10" x14ac:dyDescent="0.25">
      <c r="C10920" s="23"/>
      <c r="D10920" s="23"/>
      <c r="E10920" s="23"/>
      <c r="F10920" s="23"/>
      <c r="G10920" s="23"/>
      <c r="H10920" s="24"/>
      <c r="I10920" s="24"/>
      <c r="J10920" s="24"/>
    </row>
    <row r="10921" spans="3:10" x14ac:dyDescent="0.25">
      <c r="C10921" s="23"/>
      <c r="D10921" s="23"/>
      <c r="E10921" s="23"/>
      <c r="F10921" s="23"/>
      <c r="G10921" s="23"/>
      <c r="H10921" s="24"/>
      <c r="I10921" s="24"/>
      <c r="J10921" s="24"/>
    </row>
    <row r="10922" spans="3:10" x14ac:dyDescent="0.25">
      <c r="C10922" s="23"/>
      <c r="D10922" s="23"/>
      <c r="E10922" s="23"/>
      <c r="F10922" s="23"/>
      <c r="G10922" s="23"/>
      <c r="H10922" s="24"/>
      <c r="I10922" s="24"/>
      <c r="J10922" s="24"/>
    </row>
    <row r="10923" spans="3:10" x14ac:dyDescent="0.25">
      <c r="C10923" s="23"/>
      <c r="D10923" s="23"/>
      <c r="E10923" s="23"/>
      <c r="F10923" s="23"/>
      <c r="G10923" s="23"/>
      <c r="H10923" s="24"/>
      <c r="I10923" s="24"/>
      <c r="J10923" s="24"/>
    </row>
    <row r="10924" spans="3:10" x14ac:dyDescent="0.25">
      <c r="C10924" s="23"/>
      <c r="D10924" s="23"/>
      <c r="E10924" s="23"/>
      <c r="F10924" s="23"/>
      <c r="G10924" s="23"/>
      <c r="H10924" s="24"/>
      <c r="I10924" s="24"/>
      <c r="J10924" s="24"/>
    </row>
    <row r="10925" spans="3:10" x14ac:dyDescent="0.25">
      <c r="C10925" s="23"/>
      <c r="D10925" s="23"/>
      <c r="E10925" s="23"/>
      <c r="F10925" s="23"/>
      <c r="G10925" s="23"/>
      <c r="H10925" s="24"/>
      <c r="I10925" s="24"/>
      <c r="J10925" s="24"/>
    </row>
    <row r="10926" spans="3:10" x14ac:dyDescent="0.25">
      <c r="C10926" s="23"/>
      <c r="D10926" s="23"/>
      <c r="E10926" s="23"/>
      <c r="F10926" s="23"/>
      <c r="G10926" s="23"/>
      <c r="H10926" s="24"/>
      <c r="I10926" s="24"/>
      <c r="J10926" s="24"/>
    </row>
    <row r="10927" spans="3:10" x14ac:dyDescent="0.25">
      <c r="C10927" s="23"/>
      <c r="D10927" s="23"/>
      <c r="E10927" s="23"/>
      <c r="F10927" s="23"/>
      <c r="G10927" s="23"/>
      <c r="H10927" s="24"/>
      <c r="I10927" s="24"/>
      <c r="J10927" s="24"/>
    </row>
    <row r="10928" spans="3:10" x14ac:dyDescent="0.25">
      <c r="C10928" s="23"/>
      <c r="D10928" s="23"/>
      <c r="E10928" s="23"/>
      <c r="F10928" s="23"/>
      <c r="G10928" s="23"/>
      <c r="H10928" s="24"/>
      <c r="I10928" s="24"/>
      <c r="J10928" s="24"/>
    </row>
    <row r="10929" spans="3:10" x14ac:dyDescent="0.25">
      <c r="C10929" s="23"/>
      <c r="D10929" s="23"/>
      <c r="E10929" s="23"/>
      <c r="F10929" s="23"/>
      <c r="G10929" s="23"/>
      <c r="H10929" s="24"/>
      <c r="I10929" s="24"/>
      <c r="J10929" s="24"/>
    </row>
    <row r="10930" spans="3:10" x14ac:dyDescent="0.25">
      <c r="C10930" s="23"/>
      <c r="D10930" s="23"/>
      <c r="E10930" s="23"/>
      <c r="F10930" s="23"/>
      <c r="G10930" s="23"/>
      <c r="H10930" s="24"/>
      <c r="I10930" s="24"/>
      <c r="J10930" s="24"/>
    </row>
    <row r="10931" spans="3:10" x14ac:dyDescent="0.25">
      <c r="C10931" s="23"/>
      <c r="D10931" s="23"/>
      <c r="E10931" s="23"/>
      <c r="F10931" s="23"/>
      <c r="G10931" s="23"/>
      <c r="H10931" s="24"/>
      <c r="I10931" s="24"/>
      <c r="J10931" s="24"/>
    </row>
    <row r="10932" spans="3:10" x14ac:dyDescent="0.25">
      <c r="C10932" s="23"/>
      <c r="D10932" s="23"/>
      <c r="E10932" s="23"/>
      <c r="F10932" s="23"/>
      <c r="G10932" s="23"/>
      <c r="H10932" s="24"/>
      <c r="I10932" s="24"/>
      <c r="J10932" s="24"/>
    </row>
    <row r="10933" spans="3:10" x14ac:dyDescent="0.25">
      <c r="C10933" s="23"/>
      <c r="D10933" s="23"/>
      <c r="E10933" s="23"/>
      <c r="F10933" s="23"/>
      <c r="G10933" s="23"/>
      <c r="H10933" s="24"/>
      <c r="I10933" s="24"/>
      <c r="J10933" s="24"/>
    </row>
    <row r="10934" spans="3:10" x14ac:dyDescent="0.25">
      <c r="C10934" s="23"/>
      <c r="D10934" s="23"/>
      <c r="E10934" s="23"/>
      <c r="F10934" s="23"/>
      <c r="G10934" s="23"/>
      <c r="H10934" s="24"/>
      <c r="I10934" s="24"/>
      <c r="J10934" s="24"/>
    </row>
    <row r="10935" spans="3:10" x14ac:dyDescent="0.25">
      <c r="C10935" s="23"/>
      <c r="D10935" s="23"/>
      <c r="E10935" s="23"/>
      <c r="F10935" s="23"/>
      <c r="G10935" s="23"/>
      <c r="H10935" s="24"/>
      <c r="I10935" s="24"/>
      <c r="J10935" s="24"/>
    </row>
    <row r="10936" spans="3:10" x14ac:dyDescent="0.25">
      <c r="C10936" s="23"/>
      <c r="D10936" s="23"/>
      <c r="E10936" s="23"/>
      <c r="F10936" s="23"/>
      <c r="G10936" s="23"/>
      <c r="H10936" s="24"/>
      <c r="I10936" s="24"/>
      <c r="J10936" s="24"/>
    </row>
    <row r="10937" spans="3:10" x14ac:dyDescent="0.25">
      <c r="C10937" s="23"/>
      <c r="D10937" s="23"/>
      <c r="E10937" s="23"/>
      <c r="F10937" s="23"/>
      <c r="G10937" s="23"/>
      <c r="H10937" s="24"/>
      <c r="I10937" s="24"/>
      <c r="J10937" s="24"/>
    </row>
    <row r="10938" spans="3:10" x14ac:dyDescent="0.25">
      <c r="C10938" s="23"/>
      <c r="D10938" s="23"/>
      <c r="E10938" s="23"/>
      <c r="F10938" s="23"/>
      <c r="G10938" s="23"/>
      <c r="H10938" s="24"/>
      <c r="I10938" s="24"/>
      <c r="J10938" s="24"/>
    </row>
    <row r="10939" spans="3:10" x14ac:dyDescent="0.25">
      <c r="C10939" s="23"/>
      <c r="D10939" s="23"/>
      <c r="E10939" s="23"/>
      <c r="F10939" s="23"/>
      <c r="G10939" s="23"/>
      <c r="H10939" s="24"/>
      <c r="I10939" s="24"/>
      <c r="J10939" s="24"/>
    </row>
    <row r="10940" spans="3:10" x14ac:dyDescent="0.25">
      <c r="C10940" s="23"/>
      <c r="D10940" s="23"/>
      <c r="E10940" s="23"/>
      <c r="F10940" s="23"/>
      <c r="G10940" s="23"/>
      <c r="H10940" s="24"/>
      <c r="I10940" s="24"/>
      <c r="J10940" s="24"/>
    </row>
    <row r="10941" spans="3:10" x14ac:dyDescent="0.25">
      <c r="C10941" s="23"/>
      <c r="D10941" s="23"/>
      <c r="E10941" s="23"/>
      <c r="F10941" s="23"/>
      <c r="G10941" s="23"/>
      <c r="H10941" s="24"/>
      <c r="I10941" s="24"/>
      <c r="J10941" s="24"/>
    </row>
    <row r="10942" spans="3:10" x14ac:dyDescent="0.25">
      <c r="C10942" s="23"/>
      <c r="D10942" s="23"/>
      <c r="E10942" s="23"/>
      <c r="F10942" s="23"/>
      <c r="G10942" s="23"/>
      <c r="H10942" s="24"/>
      <c r="I10942" s="24"/>
      <c r="J10942" s="24"/>
    </row>
    <row r="10943" spans="3:10" x14ac:dyDescent="0.25">
      <c r="C10943" s="23"/>
      <c r="D10943" s="23"/>
      <c r="E10943" s="23"/>
      <c r="F10943" s="23"/>
      <c r="G10943" s="23"/>
      <c r="H10943" s="24"/>
      <c r="I10943" s="24"/>
      <c r="J10943" s="24"/>
    </row>
    <row r="10944" spans="3:10" x14ac:dyDescent="0.25">
      <c r="C10944" s="23"/>
      <c r="D10944" s="23"/>
      <c r="E10944" s="23"/>
      <c r="F10944" s="23"/>
      <c r="G10944" s="23"/>
      <c r="H10944" s="24"/>
      <c r="I10944" s="24"/>
      <c r="J10944" s="24"/>
    </row>
    <row r="10945" spans="3:10" x14ac:dyDescent="0.25">
      <c r="C10945" s="23"/>
      <c r="D10945" s="23"/>
      <c r="E10945" s="23"/>
      <c r="F10945" s="23"/>
      <c r="G10945" s="23"/>
      <c r="H10945" s="24"/>
      <c r="I10945" s="24"/>
      <c r="J10945" s="24"/>
    </row>
    <row r="10946" spans="3:10" x14ac:dyDescent="0.25">
      <c r="C10946" s="23"/>
      <c r="D10946" s="23"/>
      <c r="E10946" s="23"/>
      <c r="F10946" s="23"/>
      <c r="G10946" s="23"/>
      <c r="H10946" s="24"/>
      <c r="I10946" s="24"/>
      <c r="J10946" s="24"/>
    </row>
    <row r="10947" spans="3:10" x14ac:dyDescent="0.25">
      <c r="C10947" s="23"/>
      <c r="D10947" s="23"/>
      <c r="E10947" s="23"/>
      <c r="F10947" s="23"/>
      <c r="G10947" s="23"/>
      <c r="H10947" s="24"/>
      <c r="I10947" s="24"/>
      <c r="J10947" s="24"/>
    </row>
    <row r="10948" spans="3:10" x14ac:dyDescent="0.25">
      <c r="C10948" s="23"/>
      <c r="D10948" s="23"/>
      <c r="E10948" s="23"/>
      <c r="F10948" s="23"/>
      <c r="G10948" s="23"/>
      <c r="H10948" s="24"/>
      <c r="I10948" s="24"/>
      <c r="J10948" s="24"/>
    </row>
    <row r="10949" spans="3:10" x14ac:dyDescent="0.25">
      <c r="C10949" s="23"/>
      <c r="D10949" s="23"/>
      <c r="E10949" s="23"/>
      <c r="F10949" s="23"/>
      <c r="G10949" s="23"/>
      <c r="H10949" s="24"/>
      <c r="I10949" s="24"/>
      <c r="J10949" s="24"/>
    </row>
    <row r="10950" spans="3:10" x14ac:dyDescent="0.25">
      <c r="C10950" s="23"/>
      <c r="D10950" s="23"/>
      <c r="E10950" s="23"/>
      <c r="F10950" s="23"/>
      <c r="G10950" s="23"/>
      <c r="H10950" s="24"/>
      <c r="I10950" s="24"/>
      <c r="J10950" s="24"/>
    </row>
    <row r="10951" spans="3:10" x14ac:dyDescent="0.25">
      <c r="C10951" s="23"/>
      <c r="D10951" s="23"/>
      <c r="E10951" s="23"/>
      <c r="F10951" s="23"/>
      <c r="G10951" s="23"/>
      <c r="H10951" s="24"/>
      <c r="I10951" s="24"/>
      <c r="J10951" s="24"/>
    </row>
    <row r="10952" spans="3:10" x14ac:dyDescent="0.25">
      <c r="C10952" s="23"/>
      <c r="D10952" s="23"/>
      <c r="E10952" s="23"/>
      <c r="F10952" s="23"/>
      <c r="G10952" s="23"/>
      <c r="H10952" s="24"/>
      <c r="I10952" s="24"/>
      <c r="J10952" s="24"/>
    </row>
    <row r="10953" spans="3:10" x14ac:dyDescent="0.25">
      <c r="C10953" s="23"/>
      <c r="D10953" s="23"/>
      <c r="E10953" s="23"/>
      <c r="F10953" s="23"/>
      <c r="G10953" s="23"/>
      <c r="H10953" s="24"/>
      <c r="I10953" s="24"/>
      <c r="J10953" s="24"/>
    </row>
    <row r="10954" spans="3:10" x14ac:dyDescent="0.25">
      <c r="C10954" s="23"/>
      <c r="D10954" s="23"/>
      <c r="E10954" s="23"/>
      <c r="F10954" s="23"/>
      <c r="G10954" s="23"/>
      <c r="H10954" s="24"/>
      <c r="I10954" s="24"/>
      <c r="J10954" s="24"/>
    </row>
    <row r="10955" spans="3:10" x14ac:dyDescent="0.25">
      <c r="C10955" s="23"/>
      <c r="D10955" s="23"/>
      <c r="E10955" s="23"/>
      <c r="F10955" s="23"/>
      <c r="G10955" s="23"/>
      <c r="H10955" s="24"/>
      <c r="I10955" s="24"/>
      <c r="J10955" s="24"/>
    </row>
    <row r="10956" spans="3:10" x14ac:dyDescent="0.25">
      <c r="C10956" s="23"/>
      <c r="D10956" s="23"/>
      <c r="E10956" s="23"/>
      <c r="F10956" s="23"/>
      <c r="G10956" s="23"/>
      <c r="H10956" s="24"/>
      <c r="I10956" s="24"/>
      <c r="J10956" s="24"/>
    </row>
    <row r="10957" spans="3:10" x14ac:dyDescent="0.25">
      <c r="C10957" s="23"/>
      <c r="D10957" s="23"/>
      <c r="E10957" s="23"/>
      <c r="F10957" s="23"/>
      <c r="G10957" s="23"/>
      <c r="H10957" s="24"/>
      <c r="I10957" s="24"/>
      <c r="J10957" s="24"/>
    </row>
    <row r="10958" spans="3:10" x14ac:dyDescent="0.25">
      <c r="C10958" s="23"/>
      <c r="D10958" s="23"/>
      <c r="E10958" s="23"/>
      <c r="F10958" s="23"/>
      <c r="G10958" s="23"/>
      <c r="H10958" s="24"/>
      <c r="I10958" s="24"/>
      <c r="J10958" s="24"/>
    </row>
    <row r="10959" spans="3:10" x14ac:dyDescent="0.25">
      <c r="C10959" s="23"/>
      <c r="D10959" s="23"/>
      <c r="E10959" s="23"/>
      <c r="F10959" s="23"/>
      <c r="G10959" s="23"/>
      <c r="H10959" s="24"/>
      <c r="I10959" s="24"/>
      <c r="J10959" s="24"/>
    </row>
    <row r="10960" spans="3:10" x14ac:dyDescent="0.25">
      <c r="C10960" s="23"/>
      <c r="D10960" s="23"/>
      <c r="E10960" s="23"/>
      <c r="F10960" s="23"/>
      <c r="G10960" s="23"/>
      <c r="H10960" s="24"/>
      <c r="I10960" s="24"/>
      <c r="J10960" s="24"/>
    </row>
    <row r="10961" spans="3:10" x14ac:dyDescent="0.25">
      <c r="C10961" s="23"/>
      <c r="D10961" s="23"/>
      <c r="E10961" s="23"/>
      <c r="F10961" s="23"/>
      <c r="G10961" s="23"/>
      <c r="H10961" s="24"/>
      <c r="I10961" s="24"/>
      <c r="J10961" s="24"/>
    </row>
    <row r="10962" spans="3:10" x14ac:dyDescent="0.25">
      <c r="C10962" s="23"/>
      <c r="D10962" s="23"/>
      <c r="E10962" s="23"/>
      <c r="F10962" s="23"/>
      <c r="G10962" s="23"/>
      <c r="H10962" s="24"/>
      <c r="I10962" s="24"/>
      <c r="J10962" s="24"/>
    </row>
    <row r="10963" spans="3:10" x14ac:dyDescent="0.25">
      <c r="C10963" s="23"/>
      <c r="D10963" s="23"/>
      <c r="E10963" s="23"/>
      <c r="F10963" s="23"/>
      <c r="G10963" s="23"/>
      <c r="H10963" s="24"/>
      <c r="I10963" s="24"/>
      <c r="J10963" s="24"/>
    </row>
    <row r="10964" spans="3:10" x14ac:dyDescent="0.25">
      <c r="C10964" s="23"/>
      <c r="D10964" s="23"/>
      <c r="E10964" s="23"/>
      <c r="F10964" s="23"/>
      <c r="G10964" s="23"/>
      <c r="H10964" s="24"/>
      <c r="I10964" s="24"/>
      <c r="J10964" s="24"/>
    </row>
    <row r="10965" spans="3:10" x14ac:dyDescent="0.25">
      <c r="C10965" s="23"/>
      <c r="D10965" s="23"/>
      <c r="E10965" s="23"/>
      <c r="F10965" s="23"/>
      <c r="G10965" s="23"/>
      <c r="H10965" s="24"/>
      <c r="I10965" s="24"/>
      <c r="J10965" s="24"/>
    </row>
    <row r="10966" spans="3:10" x14ac:dyDescent="0.25">
      <c r="C10966" s="23"/>
      <c r="D10966" s="23"/>
      <c r="E10966" s="23"/>
      <c r="F10966" s="23"/>
      <c r="G10966" s="23"/>
      <c r="H10966" s="24"/>
      <c r="I10966" s="24"/>
      <c r="J10966" s="24"/>
    </row>
    <row r="10967" spans="3:10" x14ac:dyDescent="0.25">
      <c r="C10967" s="23"/>
      <c r="D10967" s="23"/>
      <c r="E10967" s="23"/>
      <c r="F10967" s="23"/>
      <c r="G10967" s="23"/>
      <c r="H10967" s="24"/>
      <c r="I10967" s="24"/>
      <c r="J10967" s="24"/>
    </row>
    <row r="10968" spans="3:10" x14ac:dyDescent="0.25">
      <c r="C10968" s="23"/>
      <c r="D10968" s="23"/>
      <c r="E10968" s="23"/>
      <c r="F10968" s="23"/>
      <c r="G10968" s="23"/>
      <c r="H10968" s="24"/>
      <c r="I10968" s="24"/>
      <c r="J10968" s="24"/>
    </row>
    <row r="10969" spans="3:10" x14ac:dyDescent="0.25">
      <c r="C10969" s="23"/>
      <c r="D10969" s="23"/>
      <c r="E10969" s="23"/>
      <c r="F10969" s="23"/>
      <c r="G10969" s="23"/>
      <c r="H10969" s="24"/>
      <c r="I10969" s="24"/>
      <c r="J10969" s="24"/>
    </row>
    <row r="10970" spans="3:10" x14ac:dyDescent="0.25">
      <c r="C10970" s="23"/>
      <c r="D10970" s="23"/>
      <c r="E10970" s="23"/>
      <c r="F10970" s="23"/>
      <c r="G10970" s="23"/>
      <c r="H10970" s="24"/>
      <c r="I10970" s="24"/>
      <c r="J10970" s="24"/>
    </row>
    <row r="10971" spans="3:10" x14ac:dyDescent="0.25">
      <c r="C10971" s="23"/>
      <c r="D10971" s="23"/>
      <c r="E10971" s="23"/>
      <c r="F10971" s="23"/>
      <c r="G10971" s="23"/>
      <c r="H10971" s="24"/>
      <c r="I10971" s="24"/>
      <c r="J10971" s="24"/>
    </row>
    <row r="10972" spans="3:10" x14ac:dyDescent="0.25">
      <c r="C10972" s="23"/>
      <c r="D10972" s="23"/>
      <c r="E10972" s="23"/>
      <c r="F10972" s="23"/>
      <c r="G10972" s="23"/>
      <c r="H10972" s="24"/>
      <c r="I10972" s="24"/>
      <c r="J10972" s="24"/>
    </row>
    <row r="10973" spans="3:10" x14ac:dyDescent="0.25">
      <c r="C10973" s="23"/>
      <c r="D10973" s="23"/>
      <c r="E10973" s="23"/>
      <c r="F10973" s="23"/>
      <c r="G10973" s="23"/>
      <c r="H10973" s="24"/>
      <c r="I10973" s="24"/>
      <c r="J10973" s="24"/>
    </row>
    <row r="10974" spans="3:10" x14ac:dyDescent="0.25">
      <c r="C10974" s="23"/>
      <c r="D10974" s="23"/>
      <c r="E10974" s="23"/>
      <c r="F10974" s="23"/>
      <c r="G10974" s="23"/>
      <c r="H10974" s="24"/>
      <c r="I10974" s="24"/>
      <c r="J10974" s="24"/>
    </row>
    <row r="10975" spans="3:10" x14ac:dyDescent="0.25">
      <c r="C10975" s="23"/>
      <c r="D10975" s="23"/>
      <c r="E10975" s="23"/>
      <c r="F10975" s="23"/>
      <c r="G10975" s="23"/>
      <c r="H10975" s="24"/>
      <c r="I10975" s="24"/>
      <c r="J10975" s="24"/>
    </row>
    <row r="10976" spans="3:10" x14ac:dyDescent="0.25">
      <c r="C10976" s="23"/>
      <c r="D10976" s="23"/>
      <c r="E10976" s="23"/>
      <c r="F10976" s="23"/>
      <c r="G10976" s="23"/>
      <c r="H10976" s="24"/>
      <c r="I10976" s="24"/>
      <c r="J10976" s="24"/>
    </row>
    <row r="10977" spans="3:10" x14ac:dyDescent="0.25">
      <c r="C10977" s="23"/>
      <c r="D10977" s="23"/>
      <c r="E10977" s="23"/>
      <c r="F10977" s="23"/>
      <c r="G10977" s="23"/>
      <c r="H10977" s="24"/>
      <c r="I10977" s="24"/>
      <c r="J10977" s="24"/>
    </row>
    <row r="10978" spans="3:10" x14ac:dyDescent="0.25">
      <c r="C10978" s="23"/>
      <c r="D10978" s="23"/>
      <c r="E10978" s="23"/>
      <c r="F10978" s="23"/>
      <c r="G10978" s="23"/>
      <c r="H10978" s="24"/>
      <c r="I10978" s="24"/>
      <c r="J10978" s="24"/>
    </row>
    <row r="10979" spans="3:10" x14ac:dyDescent="0.25">
      <c r="C10979" s="23"/>
      <c r="D10979" s="23"/>
      <c r="E10979" s="23"/>
      <c r="F10979" s="23"/>
      <c r="G10979" s="23"/>
      <c r="H10979" s="24"/>
      <c r="I10979" s="24"/>
      <c r="J10979" s="24"/>
    </row>
    <row r="10980" spans="3:10" x14ac:dyDescent="0.25">
      <c r="C10980" s="23"/>
      <c r="D10980" s="23"/>
      <c r="E10980" s="23"/>
      <c r="F10980" s="23"/>
      <c r="G10980" s="23"/>
      <c r="H10980" s="24"/>
      <c r="I10980" s="24"/>
      <c r="J10980" s="24"/>
    </row>
    <row r="10981" spans="3:10" x14ac:dyDescent="0.25">
      <c r="C10981" s="23"/>
      <c r="D10981" s="23"/>
      <c r="E10981" s="23"/>
      <c r="F10981" s="23"/>
      <c r="G10981" s="23"/>
      <c r="H10981" s="24"/>
      <c r="I10981" s="24"/>
      <c r="J10981" s="24"/>
    </row>
    <row r="10982" spans="3:10" x14ac:dyDescent="0.25">
      <c r="C10982" s="23"/>
      <c r="D10982" s="23"/>
      <c r="E10982" s="23"/>
      <c r="F10982" s="23"/>
      <c r="G10982" s="23"/>
      <c r="H10982" s="24"/>
      <c r="I10982" s="24"/>
      <c r="J10982" s="24"/>
    </row>
    <row r="10983" spans="3:10" x14ac:dyDescent="0.25">
      <c r="C10983" s="23"/>
      <c r="D10983" s="23"/>
      <c r="E10983" s="23"/>
      <c r="F10983" s="23"/>
      <c r="G10983" s="23"/>
      <c r="H10983" s="24"/>
      <c r="I10983" s="24"/>
      <c r="J10983" s="24"/>
    </row>
    <row r="10984" spans="3:10" x14ac:dyDescent="0.25">
      <c r="C10984" s="23"/>
      <c r="D10984" s="23"/>
      <c r="E10984" s="23"/>
      <c r="F10984" s="23"/>
      <c r="G10984" s="23"/>
      <c r="H10984" s="24"/>
      <c r="I10984" s="24"/>
      <c r="J10984" s="24"/>
    </row>
    <row r="10985" spans="3:10" x14ac:dyDescent="0.25">
      <c r="C10985" s="23"/>
      <c r="D10985" s="23"/>
      <c r="E10985" s="23"/>
      <c r="F10985" s="23"/>
      <c r="G10985" s="23"/>
      <c r="H10985" s="24"/>
      <c r="I10985" s="24"/>
      <c r="J10985" s="24"/>
    </row>
    <row r="10986" spans="3:10" x14ac:dyDescent="0.25">
      <c r="C10986" s="23"/>
      <c r="D10986" s="23"/>
      <c r="E10986" s="23"/>
      <c r="F10986" s="23"/>
      <c r="G10986" s="23"/>
      <c r="H10986" s="24"/>
      <c r="I10986" s="24"/>
      <c r="J10986" s="24"/>
    </row>
    <row r="10987" spans="3:10" x14ac:dyDescent="0.25">
      <c r="C10987" s="23"/>
      <c r="D10987" s="23"/>
      <c r="E10987" s="23"/>
      <c r="F10987" s="23"/>
      <c r="G10987" s="23"/>
      <c r="H10987" s="24"/>
      <c r="I10987" s="24"/>
      <c r="J10987" s="24"/>
    </row>
    <row r="10988" spans="3:10" x14ac:dyDescent="0.25">
      <c r="C10988" s="23"/>
      <c r="D10988" s="23"/>
      <c r="E10988" s="23"/>
      <c r="F10988" s="23"/>
      <c r="G10988" s="23"/>
      <c r="H10988" s="24"/>
      <c r="I10988" s="24"/>
      <c r="J10988" s="24"/>
    </row>
    <row r="10989" spans="3:10" x14ac:dyDescent="0.25">
      <c r="C10989" s="23"/>
      <c r="D10989" s="23"/>
      <c r="E10989" s="23"/>
      <c r="F10989" s="23"/>
      <c r="G10989" s="23"/>
      <c r="H10989" s="24"/>
      <c r="I10989" s="24"/>
      <c r="J10989" s="24"/>
    </row>
    <row r="10990" spans="3:10" x14ac:dyDescent="0.25">
      <c r="C10990" s="23"/>
      <c r="D10990" s="23"/>
      <c r="E10990" s="23"/>
      <c r="F10990" s="23"/>
      <c r="G10990" s="23"/>
      <c r="H10990" s="24"/>
      <c r="I10990" s="24"/>
      <c r="J10990" s="24"/>
    </row>
    <row r="10991" spans="3:10" x14ac:dyDescent="0.25">
      <c r="C10991" s="23"/>
      <c r="D10991" s="23"/>
      <c r="E10991" s="23"/>
      <c r="F10991" s="23"/>
      <c r="G10991" s="23"/>
      <c r="H10991" s="24"/>
      <c r="I10991" s="24"/>
      <c r="J10991" s="24"/>
    </row>
    <row r="10992" spans="3:10" x14ac:dyDescent="0.25">
      <c r="C10992" s="23"/>
      <c r="D10992" s="23"/>
      <c r="E10992" s="23"/>
      <c r="F10992" s="23"/>
      <c r="G10992" s="23"/>
      <c r="H10992" s="24"/>
      <c r="I10992" s="24"/>
      <c r="J10992" s="24"/>
    </row>
    <row r="10993" spans="3:10" x14ac:dyDescent="0.25">
      <c r="C10993" s="23"/>
      <c r="D10993" s="23"/>
      <c r="E10993" s="23"/>
      <c r="F10993" s="23"/>
      <c r="G10993" s="23"/>
      <c r="H10993" s="24"/>
      <c r="I10993" s="24"/>
      <c r="J10993" s="24"/>
    </row>
    <row r="10994" spans="3:10" x14ac:dyDescent="0.25">
      <c r="C10994" s="23"/>
      <c r="D10994" s="23"/>
      <c r="E10994" s="23"/>
      <c r="F10994" s="23"/>
      <c r="G10994" s="23"/>
      <c r="H10994" s="24"/>
      <c r="I10994" s="24"/>
      <c r="J10994" s="24"/>
    </row>
    <row r="10995" spans="3:10" x14ac:dyDescent="0.25">
      <c r="C10995" s="23"/>
      <c r="D10995" s="23"/>
      <c r="E10995" s="23"/>
      <c r="F10995" s="23"/>
      <c r="G10995" s="23"/>
      <c r="H10995" s="24"/>
      <c r="I10995" s="24"/>
      <c r="J10995" s="24"/>
    </row>
    <row r="10996" spans="3:10" x14ac:dyDescent="0.25">
      <c r="C10996" s="23"/>
      <c r="D10996" s="23"/>
      <c r="E10996" s="23"/>
      <c r="F10996" s="23"/>
      <c r="G10996" s="23"/>
      <c r="H10996" s="24"/>
      <c r="I10996" s="24"/>
      <c r="J10996" s="24"/>
    </row>
    <row r="10997" spans="3:10" x14ac:dyDescent="0.25">
      <c r="C10997" s="23"/>
      <c r="D10997" s="23"/>
      <c r="E10997" s="23"/>
      <c r="F10997" s="23"/>
      <c r="G10997" s="23"/>
      <c r="H10997" s="24"/>
      <c r="I10997" s="24"/>
      <c r="J10997" s="24"/>
    </row>
    <row r="10998" spans="3:10" x14ac:dyDescent="0.25">
      <c r="C10998" s="23"/>
      <c r="D10998" s="23"/>
      <c r="E10998" s="23"/>
      <c r="F10998" s="23"/>
      <c r="G10998" s="23"/>
      <c r="H10998" s="24"/>
      <c r="I10998" s="24"/>
      <c r="J10998" s="24"/>
    </row>
    <row r="10999" spans="3:10" x14ac:dyDescent="0.25">
      <c r="C10999" s="23"/>
      <c r="D10999" s="23"/>
      <c r="E10999" s="23"/>
      <c r="F10999" s="23"/>
      <c r="G10999" s="23"/>
      <c r="H10999" s="24"/>
      <c r="I10999" s="24"/>
      <c r="J10999" s="24"/>
    </row>
    <row r="11000" spans="3:10" x14ac:dyDescent="0.25">
      <c r="C11000" s="23"/>
      <c r="D11000" s="23"/>
      <c r="E11000" s="23"/>
      <c r="F11000" s="23"/>
      <c r="G11000" s="23"/>
      <c r="H11000" s="24"/>
      <c r="I11000" s="24"/>
      <c r="J11000" s="24"/>
    </row>
    <row r="11001" spans="3:10" x14ac:dyDescent="0.25">
      <c r="C11001" s="23"/>
      <c r="D11001" s="23"/>
      <c r="E11001" s="23"/>
      <c r="F11001" s="23"/>
      <c r="G11001" s="23"/>
      <c r="H11001" s="24"/>
      <c r="I11001" s="24"/>
      <c r="J11001" s="24"/>
    </row>
    <row r="11002" spans="3:10" x14ac:dyDescent="0.25">
      <c r="C11002" s="23"/>
      <c r="D11002" s="23"/>
      <c r="E11002" s="23"/>
      <c r="F11002" s="23"/>
      <c r="G11002" s="23"/>
      <c r="H11002" s="24"/>
      <c r="I11002" s="24"/>
      <c r="J11002" s="24"/>
    </row>
    <row r="11003" spans="3:10" x14ac:dyDescent="0.25">
      <c r="C11003" s="23"/>
      <c r="D11003" s="23"/>
      <c r="E11003" s="23"/>
      <c r="F11003" s="23"/>
      <c r="G11003" s="23"/>
      <c r="H11003" s="24"/>
      <c r="I11003" s="24"/>
      <c r="J11003" s="24"/>
    </row>
    <row r="11004" spans="3:10" x14ac:dyDescent="0.25">
      <c r="C11004" s="23"/>
      <c r="D11004" s="23"/>
      <c r="E11004" s="23"/>
      <c r="F11004" s="23"/>
      <c r="G11004" s="23"/>
      <c r="H11004" s="24"/>
      <c r="I11004" s="24"/>
      <c r="J11004" s="24"/>
    </row>
    <row r="11005" spans="3:10" x14ac:dyDescent="0.25">
      <c r="C11005" s="23"/>
      <c r="D11005" s="23"/>
      <c r="E11005" s="23"/>
      <c r="F11005" s="23"/>
      <c r="G11005" s="23"/>
      <c r="H11005" s="24"/>
      <c r="I11005" s="24"/>
      <c r="J11005" s="24"/>
    </row>
    <row r="11006" spans="3:10" x14ac:dyDescent="0.25">
      <c r="C11006" s="23"/>
      <c r="D11006" s="23"/>
      <c r="E11006" s="23"/>
      <c r="F11006" s="23"/>
      <c r="G11006" s="23"/>
      <c r="H11006" s="24"/>
      <c r="I11006" s="24"/>
      <c r="J11006" s="24"/>
    </row>
    <row r="11007" spans="3:10" x14ac:dyDescent="0.25">
      <c r="C11007" s="23"/>
      <c r="D11007" s="23"/>
      <c r="E11007" s="23"/>
      <c r="F11007" s="23"/>
      <c r="G11007" s="23"/>
      <c r="H11007" s="24"/>
      <c r="I11007" s="24"/>
      <c r="J11007" s="24"/>
    </row>
    <row r="11008" spans="3:10" x14ac:dyDescent="0.25">
      <c r="C11008" s="23"/>
      <c r="D11008" s="23"/>
      <c r="E11008" s="23"/>
      <c r="F11008" s="23"/>
      <c r="G11008" s="23"/>
      <c r="H11008" s="24"/>
      <c r="I11008" s="24"/>
      <c r="J11008" s="24"/>
    </row>
    <row r="11009" spans="3:10" x14ac:dyDescent="0.25">
      <c r="C11009" s="23"/>
      <c r="D11009" s="23"/>
      <c r="E11009" s="23"/>
      <c r="F11009" s="23"/>
      <c r="G11009" s="23"/>
      <c r="H11009" s="24"/>
      <c r="I11009" s="24"/>
      <c r="J11009" s="24"/>
    </row>
    <row r="11010" spans="3:10" x14ac:dyDescent="0.25">
      <c r="C11010" s="23"/>
      <c r="D11010" s="23"/>
      <c r="E11010" s="23"/>
      <c r="F11010" s="23"/>
      <c r="G11010" s="23"/>
      <c r="H11010" s="24"/>
      <c r="I11010" s="24"/>
      <c r="J11010" s="24"/>
    </row>
    <row r="11011" spans="3:10" x14ac:dyDescent="0.25">
      <c r="C11011" s="23"/>
      <c r="D11011" s="23"/>
      <c r="E11011" s="23"/>
      <c r="F11011" s="23"/>
      <c r="G11011" s="23"/>
      <c r="H11011" s="24"/>
      <c r="I11011" s="24"/>
      <c r="J11011" s="24"/>
    </row>
    <row r="11012" spans="3:10" x14ac:dyDescent="0.25">
      <c r="C11012" s="23"/>
      <c r="D11012" s="23"/>
      <c r="E11012" s="23"/>
      <c r="F11012" s="23"/>
      <c r="G11012" s="23"/>
      <c r="H11012" s="24"/>
      <c r="I11012" s="24"/>
      <c r="J11012" s="24"/>
    </row>
    <row r="11013" spans="3:10" x14ac:dyDescent="0.25">
      <c r="C11013" s="23"/>
      <c r="D11013" s="23"/>
      <c r="E11013" s="23"/>
      <c r="F11013" s="23"/>
      <c r="G11013" s="23"/>
      <c r="H11013" s="24"/>
      <c r="I11013" s="24"/>
      <c r="J11013" s="24"/>
    </row>
    <row r="11014" spans="3:10" x14ac:dyDescent="0.25">
      <c r="C11014" s="23"/>
      <c r="D11014" s="23"/>
      <c r="E11014" s="23"/>
      <c r="F11014" s="23"/>
      <c r="G11014" s="23"/>
      <c r="H11014" s="24"/>
      <c r="I11014" s="24"/>
      <c r="J11014" s="24"/>
    </row>
    <row r="11015" spans="3:10" x14ac:dyDescent="0.25">
      <c r="C11015" s="23"/>
      <c r="D11015" s="23"/>
      <c r="E11015" s="23"/>
      <c r="F11015" s="23"/>
      <c r="G11015" s="23"/>
      <c r="H11015" s="24"/>
      <c r="I11015" s="24"/>
      <c r="J11015" s="24"/>
    </row>
    <row r="11016" spans="3:10" x14ac:dyDescent="0.25">
      <c r="C11016" s="23"/>
      <c r="D11016" s="23"/>
      <c r="E11016" s="23"/>
      <c r="F11016" s="23"/>
      <c r="G11016" s="23"/>
      <c r="H11016" s="24"/>
      <c r="I11016" s="24"/>
      <c r="J11016" s="24"/>
    </row>
    <row r="11017" spans="3:10" x14ac:dyDescent="0.25">
      <c r="C11017" s="23"/>
      <c r="D11017" s="23"/>
      <c r="E11017" s="23"/>
      <c r="F11017" s="23"/>
      <c r="G11017" s="23"/>
      <c r="H11017" s="24"/>
      <c r="I11017" s="24"/>
      <c r="J11017" s="24"/>
    </row>
    <row r="11018" spans="3:10" x14ac:dyDescent="0.25">
      <c r="C11018" s="23"/>
      <c r="D11018" s="23"/>
      <c r="E11018" s="23"/>
      <c r="F11018" s="23"/>
      <c r="G11018" s="23"/>
      <c r="H11018" s="24"/>
      <c r="I11018" s="24"/>
      <c r="J11018" s="24"/>
    </row>
    <row r="11019" spans="3:10" x14ac:dyDescent="0.25">
      <c r="C11019" s="23"/>
      <c r="D11019" s="23"/>
      <c r="E11019" s="23"/>
      <c r="F11019" s="23"/>
      <c r="G11019" s="23"/>
      <c r="H11019" s="24"/>
      <c r="I11019" s="24"/>
      <c r="J11019" s="24"/>
    </row>
    <row r="11020" spans="3:10" x14ac:dyDescent="0.25">
      <c r="C11020" s="23"/>
      <c r="D11020" s="23"/>
      <c r="E11020" s="23"/>
      <c r="F11020" s="23"/>
      <c r="G11020" s="23"/>
      <c r="H11020" s="24"/>
      <c r="I11020" s="24"/>
      <c r="J11020" s="24"/>
    </row>
    <row r="11021" spans="3:10" x14ac:dyDescent="0.25">
      <c r="C11021" s="23"/>
      <c r="D11021" s="23"/>
      <c r="E11021" s="23"/>
      <c r="F11021" s="23"/>
      <c r="G11021" s="23"/>
      <c r="H11021" s="24"/>
      <c r="I11021" s="24"/>
      <c r="J11021" s="24"/>
    </row>
    <row r="11022" spans="3:10" x14ac:dyDescent="0.25">
      <c r="C11022" s="23"/>
      <c r="D11022" s="23"/>
      <c r="E11022" s="23"/>
      <c r="F11022" s="23"/>
      <c r="G11022" s="23"/>
      <c r="H11022" s="24"/>
      <c r="I11022" s="24"/>
      <c r="J11022" s="24"/>
    </row>
    <row r="11023" spans="3:10" x14ac:dyDescent="0.25">
      <c r="C11023" s="23"/>
      <c r="D11023" s="23"/>
      <c r="E11023" s="23"/>
      <c r="F11023" s="23"/>
      <c r="G11023" s="23"/>
      <c r="H11023" s="24"/>
      <c r="I11023" s="24"/>
      <c r="J11023" s="24"/>
    </row>
    <row r="11024" spans="3:10" x14ac:dyDescent="0.25">
      <c r="C11024" s="23"/>
      <c r="D11024" s="23"/>
      <c r="E11024" s="23"/>
      <c r="F11024" s="23"/>
      <c r="G11024" s="23"/>
      <c r="H11024" s="24"/>
      <c r="I11024" s="24"/>
      <c r="J11024" s="24"/>
    </row>
    <row r="11025" spans="3:10" x14ac:dyDescent="0.25">
      <c r="C11025" s="23"/>
      <c r="D11025" s="23"/>
      <c r="E11025" s="23"/>
      <c r="F11025" s="23"/>
      <c r="G11025" s="23"/>
      <c r="H11025" s="24"/>
      <c r="I11025" s="24"/>
      <c r="J11025" s="24"/>
    </row>
    <row r="11026" spans="3:10" x14ac:dyDescent="0.25">
      <c r="C11026" s="23"/>
      <c r="D11026" s="23"/>
      <c r="E11026" s="23"/>
      <c r="F11026" s="23"/>
      <c r="G11026" s="23"/>
      <c r="H11026" s="24"/>
      <c r="I11026" s="24"/>
      <c r="J11026" s="24"/>
    </row>
    <row r="11027" spans="3:10" x14ac:dyDescent="0.25">
      <c r="C11027" s="23"/>
      <c r="D11027" s="23"/>
      <c r="E11027" s="23"/>
      <c r="F11027" s="23"/>
      <c r="G11027" s="23"/>
      <c r="H11027" s="24"/>
      <c r="I11027" s="24"/>
      <c r="J11027" s="24"/>
    </row>
    <row r="11028" spans="3:10" x14ac:dyDescent="0.25">
      <c r="C11028" s="23"/>
      <c r="D11028" s="23"/>
      <c r="E11028" s="23"/>
      <c r="F11028" s="23"/>
      <c r="G11028" s="23"/>
      <c r="H11028" s="24"/>
      <c r="I11028" s="24"/>
      <c r="J11028" s="24"/>
    </row>
    <row r="11029" spans="3:10" x14ac:dyDescent="0.25">
      <c r="C11029" s="23"/>
      <c r="D11029" s="23"/>
      <c r="E11029" s="23"/>
      <c r="F11029" s="23"/>
      <c r="G11029" s="23"/>
      <c r="H11029" s="24"/>
      <c r="I11029" s="24"/>
      <c r="J11029" s="24"/>
    </row>
    <row r="11030" spans="3:10" x14ac:dyDescent="0.25">
      <c r="C11030" s="23"/>
      <c r="D11030" s="23"/>
      <c r="E11030" s="23"/>
      <c r="F11030" s="23"/>
      <c r="G11030" s="23"/>
      <c r="H11030" s="24"/>
      <c r="I11030" s="24"/>
      <c r="J11030" s="24"/>
    </row>
    <row r="11031" spans="3:10" x14ac:dyDescent="0.25">
      <c r="C11031" s="23"/>
      <c r="D11031" s="23"/>
      <c r="E11031" s="23"/>
      <c r="F11031" s="23"/>
      <c r="G11031" s="23"/>
      <c r="H11031" s="24"/>
      <c r="I11031" s="24"/>
      <c r="J11031" s="24"/>
    </row>
    <row r="11032" spans="3:10" x14ac:dyDescent="0.25">
      <c r="C11032" s="23"/>
      <c r="D11032" s="23"/>
      <c r="E11032" s="23"/>
      <c r="F11032" s="23"/>
      <c r="G11032" s="23"/>
      <c r="H11032" s="24"/>
      <c r="I11032" s="24"/>
      <c r="J11032" s="24"/>
    </row>
    <row r="11033" spans="3:10" x14ac:dyDescent="0.25">
      <c r="C11033" s="23"/>
      <c r="D11033" s="23"/>
      <c r="E11033" s="23"/>
      <c r="F11033" s="23"/>
      <c r="G11033" s="23"/>
      <c r="H11033" s="24"/>
      <c r="I11033" s="24"/>
      <c r="J11033" s="24"/>
    </row>
    <row r="11034" spans="3:10" x14ac:dyDescent="0.25">
      <c r="C11034" s="23"/>
      <c r="D11034" s="23"/>
      <c r="E11034" s="23"/>
      <c r="F11034" s="23"/>
      <c r="G11034" s="23"/>
      <c r="H11034" s="24"/>
      <c r="I11034" s="24"/>
      <c r="J11034" s="24"/>
    </row>
    <row r="11035" spans="3:10" x14ac:dyDescent="0.25">
      <c r="C11035" s="23"/>
      <c r="D11035" s="23"/>
      <c r="E11035" s="23"/>
      <c r="F11035" s="23"/>
      <c r="G11035" s="23"/>
      <c r="H11035" s="24"/>
      <c r="I11035" s="24"/>
      <c r="J11035" s="24"/>
    </row>
    <row r="11036" spans="3:10" x14ac:dyDescent="0.25">
      <c r="C11036" s="23"/>
      <c r="D11036" s="23"/>
      <c r="E11036" s="23"/>
      <c r="F11036" s="23"/>
      <c r="G11036" s="23"/>
      <c r="H11036" s="24"/>
      <c r="I11036" s="24"/>
      <c r="J11036" s="24"/>
    </row>
    <row r="11037" spans="3:10" x14ac:dyDescent="0.25">
      <c r="C11037" s="23"/>
      <c r="D11037" s="23"/>
      <c r="E11037" s="23"/>
      <c r="F11037" s="23"/>
      <c r="G11037" s="23"/>
      <c r="H11037" s="24"/>
      <c r="I11037" s="24"/>
      <c r="J11037" s="24"/>
    </row>
    <row r="11038" spans="3:10" x14ac:dyDescent="0.25">
      <c r="C11038" s="23"/>
      <c r="D11038" s="23"/>
      <c r="E11038" s="23"/>
      <c r="F11038" s="23"/>
      <c r="G11038" s="23"/>
      <c r="H11038" s="24"/>
      <c r="I11038" s="24"/>
      <c r="J11038" s="24"/>
    </row>
    <row r="11039" spans="3:10" x14ac:dyDescent="0.25">
      <c r="C11039" s="23"/>
      <c r="D11039" s="23"/>
      <c r="E11039" s="23"/>
      <c r="F11039" s="23"/>
      <c r="G11039" s="23"/>
      <c r="H11039" s="24"/>
      <c r="I11039" s="24"/>
      <c r="J11039" s="24"/>
    </row>
    <row r="11040" spans="3:10" x14ac:dyDescent="0.25">
      <c r="C11040" s="23"/>
      <c r="D11040" s="23"/>
      <c r="E11040" s="23"/>
      <c r="F11040" s="23"/>
      <c r="G11040" s="23"/>
      <c r="H11040" s="24"/>
      <c r="I11040" s="24"/>
      <c r="J11040" s="24"/>
    </row>
    <row r="11041" spans="3:10" x14ac:dyDescent="0.25">
      <c r="C11041" s="23"/>
      <c r="D11041" s="23"/>
      <c r="E11041" s="23"/>
      <c r="F11041" s="23"/>
      <c r="G11041" s="23"/>
      <c r="H11041" s="24"/>
      <c r="I11041" s="24"/>
      <c r="J11041" s="24"/>
    </row>
    <row r="11042" spans="3:10" x14ac:dyDescent="0.25">
      <c r="C11042" s="23"/>
      <c r="D11042" s="23"/>
      <c r="E11042" s="23"/>
      <c r="F11042" s="23"/>
      <c r="G11042" s="23"/>
      <c r="H11042" s="24"/>
      <c r="I11042" s="24"/>
      <c r="J11042" s="24"/>
    </row>
    <row r="11043" spans="3:10" x14ac:dyDescent="0.25">
      <c r="C11043" s="23"/>
      <c r="D11043" s="23"/>
      <c r="E11043" s="23"/>
      <c r="F11043" s="23"/>
      <c r="G11043" s="23"/>
      <c r="H11043" s="24"/>
      <c r="I11043" s="24"/>
      <c r="J11043" s="24"/>
    </row>
    <row r="11044" spans="3:10" x14ac:dyDescent="0.25">
      <c r="C11044" s="23"/>
      <c r="D11044" s="23"/>
      <c r="E11044" s="23"/>
      <c r="F11044" s="23"/>
      <c r="G11044" s="23"/>
      <c r="H11044" s="24"/>
      <c r="I11044" s="24"/>
      <c r="J11044" s="24"/>
    </row>
    <row r="11045" spans="3:10" x14ac:dyDescent="0.25">
      <c r="C11045" s="23"/>
      <c r="D11045" s="23"/>
      <c r="E11045" s="23"/>
      <c r="F11045" s="23"/>
      <c r="G11045" s="23"/>
      <c r="H11045" s="24"/>
      <c r="I11045" s="24"/>
      <c r="J11045" s="24"/>
    </row>
    <row r="11046" spans="3:10" x14ac:dyDescent="0.25">
      <c r="C11046" s="23"/>
      <c r="D11046" s="23"/>
      <c r="E11046" s="23"/>
      <c r="F11046" s="23"/>
      <c r="G11046" s="23"/>
      <c r="H11046" s="24"/>
      <c r="I11046" s="24"/>
      <c r="J11046" s="24"/>
    </row>
    <row r="11047" spans="3:10" x14ac:dyDescent="0.25">
      <c r="C11047" s="23"/>
      <c r="D11047" s="23"/>
      <c r="E11047" s="23"/>
      <c r="F11047" s="23"/>
      <c r="G11047" s="23"/>
      <c r="H11047" s="24"/>
      <c r="I11047" s="24"/>
      <c r="J11047" s="24"/>
    </row>
    <row r="11048" spans="3:10" x14ac:dyDescent="0.25">
      <c r="C11048" s="23"/>
      <c r="D11048" s="23"/>
      <c r="E11048" s="23"/>
      <c r="F11048" s="23"/>
      <c r="G11048" s="23"/>
      <c r="H11048" s="24"/>
      <c r="I11048" s="24"/>
      <c r="J11048" s="24"/>
    </row>
    <row r="11049" spans="3:10" x14ac:dyDescent="0.25">
      <c r="C11049" s="23"/>
      <c r="D11049" s="23"/>
      <c r="E11049" s="23"/>
      <c r="F11049" s="23"/>
      <c r="G11049" s="23"/>
      <c r="H11049" s="24"/>
      <c r="I11049" s="24"/>
      <c r="J11049" s="24"/>
    </row>
    <row r="11050" spans="3:10" x14ac:dyDescent="0.25">
      <c r="C11050" s="23"/>
      <c r="D11050" s="23"/>
      <c r="E11050" s="23"/>
      <c r="F11050" s="23"/>
      <c r="G11050" s="23"/>
      <c r="H11050" s="24"/>
      <c r="I11050" s="24"/>
      <c r="J11050" s="24"/>
    </row>
    <row r="11051" spans="3:10" x14ac:dyDescent="0.25">
      <c r="C11051" s="23"/>
      <c r="D11051" s="23"/>
      <c r="E11051" s="23"/>
      <c r="F11051" s="23"/>
      <c r="G11051" s="23"/>
      <c r="H11051" s="24"/>
      <c r="I11051" s="24"/>
      <c r="J11051" s="24"/>
    </row>
    <row r="11052" spans="3:10" x14ac:dyDescent="0.25">
      <c r="C11052" s="23"/>
      <c r="D11052" s="23"/>
      <c r="E11052" s="23"/>
      <c r="F11052" s="23"/>
      <c r="G11052" s="23"/>
      <c r="H11052" s="24"/>
      <c r="I11052" s="24"/>
      <c r="J11052" s="24"/>
    </row>
    <row r="11053" spans="3:10" x14ac:dyDescent="0.25">
      <c r="C11053" s="23"/>
      <c r="D11053" s="23"/>
      <c r="E11053" s="23"/>
      <c r="F11053" s="23"/>
      <c r="G11053" s="23"/>
      <c r="H11053" s="24"/>
      <c r="I11053" s="24"/>
      <c r="J11053" s="24"/>
    </row>
    <row r="11054" spans="3:10" x14ac:dyDescent="0.25">
      <c r="C11054" s="23"/>
      <c r="D11054" s="23"/>
      <c r="E11054" s="23"/>
      <c r="F11054" s="23"/>
      <c r="G11054" s="23"/>
      <c r="H11054" s="24"/>
      <c r="I11054" s="24"/>
      <c r="J11054" s="24"/>
    </row>
    <row r="11055" spans="3:10" x14ac:dyDescent="0.25">
      <c r="C11055" s="23"/>
      <c r="D11055" s="23"/>
      <c r="E11055" s="23"/>
      <c r="F11055" s="23"/>
      <c r="G11055" s="23"/>
      <c r="H11055" s="24"/>
      <c r="I11055" s="24"/>
      <c r="J11055" s="24"/>
    </row>
    <row r="11056" spans="3:10" x14ac:dyDescent="0.25">
      <c r="C11056" s="23"/>
      <c r="D11056" s="23"/>
      <c r="E11056" s="23"/>
      <c r="F11056" s="23"/>
      <c r="G11056" s="23"/>
      <c r="H11056" s="24"/>
      <c r="I11056" s="24"/>
      <c r="J11056" s="24"/>
    </row>
    <row r="11057" spans="3:10" x14ac:dyDescent="0.25">
      <c r="C11057" s="23"/>
      <c r="D11057" s="23"/>
      <c r="E11057" s="23"/>
      <c r="F11057" s="23"/>
      <c r="G11057" s="23"/>
      <c r="H11057" s="24"/>
      <c r="I11057" s="24"/>
      <c r="J11057" s="24"/>
    </row>
    <row r="11058" spans="3:10" x14ac:dyDescent="0.25">
      <c r="C11058" s="23"/>
      <c r="D11058" s="23"/>
      <c r="E11058" s="23"/>
      <c r="F11058" s="23"/>
      <c r="G11058" s="23"/>
      <c r="H11058" s="24"/>
      <c r="I11058" s="24"/>
      <c r="J11058" s="24"/>
    </row>
    <row r="11059" spans="3:10" x14ac:dyDescent="0.25">
      <c r="C11059" s="23"/>
      <c r="D11059" s="23"/>
      <c r="E11059" s="23"/>
      <c r="F11059" s="23"/>
      <c r="G11059" s="23"/>
      <c r="H11059" s="24"/>
      <c r="I11059" s="24"/>
      <c r="J11059" s="24"/>
    </row>
    <row r="11060" spans="3:10" x14ac:dyDescent="0.25">
      <c r="C11060" s="23"/>
      <c r="D11060" s="23"/>
      <c r="E11060" s="23"/>
      <c r="F11060" s="23"/>
      <c r="G11060" s="23"/>
      <c r="H11060" s="24"/>
      <c r="I11060" s="24"/>
      <c r="J11060" s="24"/>
    </row>
    <row r="11061" spans="3:10" x14ac:dyDescent="0.25">
      <c r="C11061" s="23"/>
      <c r="D11061" s="23"/>
      <c r="E11061" s="23"/>
      <c r="F11061" s="23"/>
      <c r="G11061" s="23"/>
      <c r="H11061" s="24"/>
      <c r="I11061" s="24"/>
      <c r="J11061" s="24"/>
    </row>
    <row r="11062" spans="3:10" x14ac:dyDescent="0.25">
      <c r="C11062" s="23"/>
      <c r="D11062" s="23"/>
      <c r="E11062" s="23"/>
      <c r="F11062" s="23"/>
      <c r="G11062" s="23"/>
      <c r="H11062" s="24"/>
      <c r="I11062" s="24"/>
      <c r="J11062" s="24"/>
    </row>
    <row r="11063" spans="3:10" x14ac:dyDescent="0.25">
      <c r="C11063" s="23"/>
      <c r="D11063" s="23"/>
      <c r="E11063" s="23"/>
      <c r="F11063" s="23"/>
      <c r="G11063" s="23"/>
      <c r="H11063" s="24"/>
      <c r="I11063" s="24"/>
      <c r="J11063" s="24"/>
    </row>
    <row r="11064" spans="3:10" x14ac:dyDescent="0.25">
      <c r="C11064" s="23"/>
      <c r="D11064" s="23"/>
      <c r="E11064" s="23"/>
      <c r="F11064" s="23"/>
      <c r="G11064" s="23"/>
      <c r="H11064" s="24"/>
      <c r="I11064" s="24"/>
      <c r="J11064" s="24"/>
    </row>
    <row r="11065" spans="3:10" x14ac:dyDescent="0.25">
      <c r="C11065" s="23"/>
      <c r="D11065" s="23"/>
      <c r="E11065" s="23"/>
      <c r="F11065" s="23"/>
      <c r="G11065" s="23"/>
      <c r="H11065" s="24"/>
      <c r="I11065" s="24"/>
      <c r="J11065" s="24"/>
    </row>
    <row r="11066" spans="3:10" x14ac:dyDescent="0.25">
      <c r="C11066" s="23"/>
      <c r="D11066" s="23"/>
      <c r="E11066" s="23"/>
      <c r="F11066" s="23"/>
      <c r="G11066" s="23"/>
      <c r="H11066" s="24"/>
      <c r="I11066" s="24"/>
      <c r="J11066" s="24"/>
    </row>
    <row r="11067" spans="3:10" x14ac:dyDescent="0.25">
      <c r="C11067" s="23"/>
      <c r="D11067" s="23"/>
      <c r="E11067" s="23"/>
      <c r="F11067" s="23"/>
      <c r="G11067" s="23"/>
      <c r="H11067" s="24"/>
      <c r="I11067" s="24"/>
      <c r="J11067" s="24"/>
    </row>
    <row r="11068" spans="3:10" x14ac:dyDescent="0.25">
      <c r="C11068" s="23"/>
      <c r="D11068" s="23"/>
      <c r="E11068" s="23"/>
      <c r="F11068" s="23"/>
      <c r="G11068" s="23"/>
      <c r="H11068" s="24"/>
      <c r="I11068" s="24"/>
      <c r="J11068" s="24"/>
    </row>
    <row r="11069" spans="3:10" x14ac:dyDescent="0.25">
      <c r="C11069" s="23"/>
      <c r="D11069" s="23"/>
      <c r="E11069" s="23"/>
      <c r="F11069" s="23"/>
      <c r="G11069" s="23"/>
      <c r="H11069" s="24"/>
      <c r="I11069" s="24"/>
      <c r="J11069" s="24"/>
    </row>
    <row r="11070" spans="3:10" x14ac:dyDescent="0.25">
      <c r="C11070" s="23"/>
      <c r="D11070" s="23"/>
      <c r="E11070" s="23"/>
      <c r="F11070" s="23"/>
      <c r="G11070" s="23"/>
      <c r="H11070" s="24"/>
      <c r="I11070" s="24"/>
      <c r="J11070" s="24"/>
    </row>
    <row r="11071" spans="3:10" x14ac:dyDescent="0.25">
      <c r="C11071" s="23"/>
      <c r="D11071" s="23"/>
      <c r="E11071" s="23"/>
      <c r="F11071" s="23"/>
      <c r="G11071" s="23"/>
      <c r="H11071" s="24"/>
      <c r="I11071" s="24"/>
      <c r="J11071" s="24"/>
    </row>
    <row r="11072" spans="3:10" x14ac:dyDescent="0.25">
      <c r="C11072" s="23"/>
      <c r="D11072" s="23"/>
      <c r="E11072" s="23"/>
      <c r="F11072" s="23"/>
      <c r="G11072" s="23"/>
      <c r="H11072" s="24"/>
      <c r="I11072" s="24"/>
      <c r="J11072" s="24"/>
    </row>
    <row r="11073" spans="3:10" x14ac:dyDescent="0.25">
      <c r="C11073" s="23"/>
      <c r="D11073" s="23"/>
      <c r="E11073" s="23"/>
      <c r="F11073" s="23"/>
      <c r="G11073" s="23"/>
      <c r="H11073" s="24"/>
      <c r="I11073" s="24"/>
      <c r="J11073" s="24"/>
    </row>
    <row r="11074" spans="3:10" x14ac:dyDescent="0.25">
      <c r="C11074" s="23"/>
      <c r="D11074" s="23"/>
      <c r="E11074" s="23"/>
      <c r="F11074" s="23"/>
      <c r="G11074" s="23"/>
      <c r="H11074" s="24"/>
      <c r="I11074" s="24"/>
      <c r="J11074" s="24"/>
    </row>
    <row r="11075" spans="3:10" x14ac:dyDescent="0.25">
      <c r="C11075" s="23"/>
      <c r="D11075" s="23"/>
      <c r="E11075" s="23"/>
      <c r="F11075" s="23"/>
      <c r="G11075" s="23"/>
      <c r="H11075" s="24"/>
      <c r="I11075" s="24"/>
      <c r="J11075" s="24"/>
    </row>
    <row r="11076" spans="3:10" x14ac:dyDescent="0.25">
      <c r="C11076" s="23"/>
      <c r="D11076" s="23"/>
      <c r="E11076" s="23"/>
      <c r="F11076" s="23"/>
      <c r="G11076" s="23"/>
      <c r="H11076" s="24"/>
      <c r="I11076" s="24"/>
      <c r="J11076" s="24"/>
    </row>
    <row r="11077" spans="3:10" x14ac:dyDescent="0.25">
      <c r="C11077" s="23"/>
      <c r="D11077" s="23"/>
      <c r="E11077" s="23"/>
      <c r="F11077" s="23"/>
      <c r="G11077" s="23"/>
      <c r="H11077" s="24"/>
      <c r="I11077" s="24"/>
      <c r="J11077" s="24"/>
    </row>
    <row r="11078" spans="3:10" x14ac:dyDescent="0.25">
      <c r="C11078" s="23"/>
      <c r="D11078" s="23"/>
      <c r="E11078" s="23"/>
      <c r="F11078" s="23"/>
      <c r="G11078" s="23"/>
      <c r="H11078" s="24"/>
      <c r="I11078" s="24"/>
      <c r="J11078" s="24"/>
    </row>
    <row r="11079" spans="3:10" x14ac:dyDescent="0.25">
      <c r="C11079" s="23"/>
      <c r="D11079" s="23"/>
      <c r="E11079" s="23"/>
      <c r="F11079" s="23"/>
      <c r="G11079" s="23"/>
      <c r="H11079" s="24"/>
      <c r="I11079" s="24"/>
      <c r="J11079" s="24"/>
    </row>
    <row r="11080" spans="3:10" x14ac:dyDescent="0.25">
      <c r="C11080" s="23"/>
      <c r="D11080" s="23"/>
      <c r="E11080" s="23"/>
      <c r="F11080" s="23"/>
      <c r="G11080" s="23"/>
      <c r="H11080" s="24"/>
      <c r="I11080" s="24"/>
      <c r="J11080" s="24"/>
    </row>
    <row r="11081" spans="3:10" x14ac:dyDescent="0.25">
      <c r="C11081" s="23"/>
      <c r="D11081" s="23"/>
      <c r="E11081" s="23"/>
      <c r="F11081" s="23"/>
      <c r="G11081" s="23"/>
      <c r="H11081" s="24"/>
      <c r="I11081" s="24"/>
      <c r="J11081" s="24"/>
    </row>
    <row r="11082" spans="3:10" x14ac:dyDescent="0.25">
      <c r="C11082" s="23"/>
      <c r="D11082" s="23"/>
      <c r="E11082" s="23"/>
      <c r="F11082" s="23"/>
      <c r="G11082" s="23"/>
      <c r="H11082" s="24"/>
      <c r="I11082" s="24"/>
      <c r="J11082" s="24"/>
    </row>
    <row r="11083" spans="3:10" x14ac:dyDescent="0.25">
      <c r="C11083" s="23"/>
      <c r="D11083" s="23"/>
      <c r="E11083" s="23"/>
      <c r="F11083" s="23"/>
      <c r="G11083" s="23"/>
      <c r="H11083" s="24"/>
      <c r="I11083" s="24"/>
      <c r="J11083" s="24"/>
    </row>
    <row r="11084" spans="3:10" x14ac:dyDescent="0.25">
      <c r="C11084" s="23"/>
      <c r="D11084" s="23"/>
      <c r="E11084" s="23"/>
      <c r="F11084" s="23"/>
      <c r="G11084" s="23"/>
      <c r="H11084" s="24"/>
      <c r="I11084" s="24"/>
      <c r="J11084" s="24"/>
    </row>
    <row r="11085" spans="3:10" x14ac:dyDescent="0.25">
      <c r="C11085" s="23"/>
      <c r="D11085" s="23"/>
      <c r="E11085" s="23"/>
      <c r="F11085" s="23"/>
      <c r="G11085" s="23"/>
      <c r="H11085" s="24"/>
      <c r="I11085" s="24"/>
      <c r="J11085" s="24"/>
    </row>
    <row r="11086" spans="3:10" x14ac:dyDescent="0.25">
      <c r="C11086" s="23"/>
      <c r="D11086" s="23"/>
      <c r="E11086" s="23"/>
      <c r="F11086" s="23"/>
      <c r="G11086" s="23"/>
      <c r="H11086" s="24"/>
      <c r="I11086" s="24"/>
      <c r="J11086" s="24"/>
    </row>
    <row r="11087" spans="3:10" x14ac:dyDescent="0.25">
      <c r="C11087" s="23"/>
      <c r="D11087" s="23"/>
      <c r="E11087" s="23"/>
      <c r="F11087" s="23"/>
      <c r="G11087" s="23"/>
      <c r="H11087" s="24"/>
      <c r="I11087" s="24"/>
      <c r="J11087" s="24"/>
    </row>
    <row r="11088" spans="3:10" x14ac:dyDescent="0.25">
      <c r="C11088" s="23"/>
      <c r="D11088" s="23"/>
      <c r="E11088" s="23"/>
      <c r="F11088" s="23"/>
      <c r="G11088" s="23"/>
      <c r="H11088" s="24"/>
      <c r="I11088" s="24"/>
      <c r="J11088" s="24"/>
    </row>
    <row r="11089" spans="3:10" x14ac:dyDescent="0.25">
      <c r="C11089" s="23"/>
      <c r="D11089" s="23"/>
      <c r="E11089" s="23"/>
      <c r="F11089" s="23"/>
      <c r="G11089" s="23"/>
      <c r="H11089" s="24"/>
      <c r="I11089" s="24"/>
      <c r="J11089" s="24"/>
    </row>
    <row r="11090" spans="3:10" x14ac:dyDescent="0.25">
      <c r="C11090" s="23"/>
      <c r="D11090" s="23"/>
      <c r="E11090" s="23"/>
      <c r="F11090" s="23"/>
      <c r="G11090" s="23"/>
      <c r="H11090" s="24"/>
      <c r="I11090" s="24"/>
      <c r="J11090" s="24"/>
    </row>
    <row r="11091" spans="3:10" x14ac:dyDescent="0.25">
      <c r="C11091" s="23"/>
      <c r="D11091" s="23"/>
      <c r="E11091" s="23"/>
      <c r="F11091" s="23"/>
      <c r="G11091" s="23"/>
      <c r="H11091" s="24"/>
      <c r="I11091" s="24"/>
      <c r="J11091" s="24"/>
    </row>
    <row r="11092" spans="3:10" x14ac:dyDescent="0.25">
      <c r="C11092" s="23"/>
      <c r="D11092" s="23"/>
      <c r="E11092" s="23"/>
      <c r="F11092" s="23"/>
      <c r="G11092" s="23"/>
      <c r="H11092" s="24"/>
      <c r="I11092" s="24"/>
      <c r="J11092" s="24"/>
    </row>
    <row r="11093" spans="3:10" x14ac:dyDescent="0.25">
      <c r="C11093" s="23"/>
      <c r="D11093" s="23"/>
      <c r="E11093" s="23"/>
      <c r="F11093" s="23"/>
      <c r="G11093" s="23"/>
      <c r="H11093" s="24"/>
      <c r="I11093" s="24"/>
      <c r="J11093" s="24"/>
    </row>
    <row r="11094" spans="3:10" x14ac:dyDescent="0.25">
      <c r="C11094" s="23"/>
      <c r="D11094" s="23"/>
      <c r="E11094" s="23"/>
      <c r="F11094" s="23"/>
      <c r="G11094" s="23"/>
      <c r="H11094" s="24"/>
      <c r="I11094" s="24"/>
      <c r="J11094" s="24"/>
    </row>
    <row r="11095" spans="3:10" x14ac:dyDescent="0.25">
      <c r="C11095" s="23"/>
      <c r="D11095" s="23"/>
      <c r="E11095" s="23"/>
      <c r="F11095" s="23"/>
      <c r="G11095" s="23"/>
      <c r="H11095" s="24"/>
      <c r="I11095" s="24"/>
      <c r="J11095" s="24"/>
    </row>
    <row r="11096" spans="3:10" x14ac:dyDescent="0.25">
      <c r="C11096" s="23"/>
      <c r="D11096" s="23"/>
      <c r="E11096" s="23"/>
      <c r="F11096" s="23"/>
      <c r="G11096" s="23"/>
      <c r="H11096" s="24"/>
      <c r="I11096" s="24"/>
      <c r="J11096" s="24"/>
    </row>
    <row r="11097" spans="3:10" x14ac:dyDescent="0.25">
      <c r="C11097" s="23"/>
      <c r="D11097" s="23"/>
      <c r="E11097" s="23"/>
      <c r="F11097" s="23"/>
      <c r="G11097" s="23"/>
      <c r="H11097" s="24"/>
      <c r="I11097" s="24"/>
      <c r="J11097" s="24"/>
    </row>
    <row r="11098" spans="3:10" x14ac:dyDescent="0.25">
      <c r="C11098" s="23"/>
      <c r="D11098" s="23"/>
      <c r="E11098" s="23"/>
      <c r="F11098" s="23"/>
      <c r="G11098" s="23"/>
      <c r="H11098" s="24"/>
      <c r="I11098" s="24"/>
      <c r="J11098" s="24"/>
    </row>
    <row r="11099" spans="3:10" x14ac:dyDescent="0.25">
      <c r="C11099" s="23"/>
      <c r="D11099" s="23"/>
      <c r="E11099" s="23"/>
      <c r="F11099" s="23"/>
      <c r="G11099" s="23"/>
      <c r="H11099" s="24"/>
      <c r="I11099" s="24"/>
      <c r="J11099" s="24"/>
    </row>
    <row r="11100" spans="3:10" x14ac:dyDescent="0.25">
      <c r="C11100" s="23"/>
      <c r="D11100" s="23"/>
      <c r="E11100" s="23"/>
      <c r="F11100" s="23"/>
      <c r="G11100" s="23"/>
      <c r="H11100" s="24"/>
      <c r="I11100" s="24"/>
      <c r="J11100" s="24"/>
    </row>
    <row r="11101" spans="3:10" x14ac:dyDescent="0.25">
      <c r="C11101" s="23"/>
      <c r="D11101" s="23"/>
      <c r="E11101" s="23"/>
      <c r="F11101" s="23"/>
      <c r="G11101" s="23"/>
      <c r="H11101" s="24"/>
      <c r="I11101" s="24"/>
      <c r="J11101" s="24"/>
    </row>
    <row r="11102" spans="3:10" x14ac:dyDescent="0.25">
      <c r="C11102" s="23"/>
      <c r="D11102" s="23"/>
      <c r="E11102" s="23"/>
      <c r="F11102" s="23"/>
      <c r="G11102" s="23"/>
      <c r="H11102" s="24"/>
      <c r="I11102" s="24"/>
      <c r="J11102" s="24"/>
    </row>
    <row r="11103" spans="3:10" x14ac:dyDescent="0.25">
      <c r="C11103" s="23"/>
      <c r="D11103" s="23"/>
      <c r="E11103" s="23"/>
      <c r="F11103" s="23"/>
      <c r="G11103" s="23"/>
      <c r="H11103" s="24"/>
      <c r="I11103" s="24"/>
      <c r="J11103" s="24"/>
    </row>
    <row r="11104" spans="3:10" x14ac:dyDescent="0.25">
      <c r="C11104" s="23"/>
      <c r="D11104" s="23"/>
      <c r="E11104" s="23"/>
      <c r="F11104" s="23"/>
      <c r="G11104" s="23"/>
      <c r="H11104" s="24"/>
      <c r="I11104" s="24"/>
      <c r="J11104" s="24"/>
    </row>
    <row r="11105" spans="3:10" x14ac:dyDescent="0.25">
      <c r="C11105" s="23"/>
      <c r="D11105" s="23"/>
      <c r="E11105" s="23"/>
      <c r="F11105" s="23"/>
      <c r="G11105" s="23"/>
      <c r="H11105" s="24"/>
      <c r="I11105" s="24"/>
      <c r="J11105" s="24"/>
    </row>
    <row r="11106" spans="3:10" x14ac:dyDescent="0.25">
      <c r="C11106" s="23"/>
      <c r="D11106" s="23"/>
      <c r="E11106" s="23"/>
      <c r="F11106" s="23"/>
      <c r="G11106" s="23"/>
      <c r="H11106" s="24"/>
      <c r="I11106" s="24"/>
      <c r="J11106" s="24"/>
    </row>
    <row r="11107" spans="3:10" x14ac:dyDescent="0.25">
      <c r="C11107" s="23"/>
      <c r="D11107" s="23"/>
      <c r="E11107" s="23"/>
      <c r="F11107" s="23"/>
      <c r="G11107" s="23"/>
      <c r="H11107" s="24"/>
      <c r="I11107" s="24"/>
      <c r="J11107" s="24"/>
    </row>
    <row r="11108" spans="3:10" x14ac:dyDescent="0.25">
      <c r="C11108" s="23"/>
      <c r="D11108" s="23"/>
      <c r="E11108" s="23"/>
      <c r="F11108" s="23"/>
      <c r="G11108" s="23"/>
      <c r="H11108" s="24"/>
      <c r="I11108" s="24"/>
      <c r="J11108" s="24"/>
    </row>
    <row r="11109" spans="3:10" x14ac:dyDescent="0.25">
      <c r="C11109" s="23"/>
      <c r="D11109" s="23"/>
      <c r="E11109" s="23"/>
      <c r="F11109" s="23"/>
      <c r="G11109" s="23"/>
      <c r="H11109" s="24"/>
      <c r="I11109" s="24"/>
      <c r="J11109" s="24"/>
    </row>
    <row r="11110" spans="3:10" x14ac:dyDescent="0.25">
      <c r="C11110" s="23"/>
      <c r="D11110" s="23"/>
      <c r="E11110" s="23"/>
      <c r="F11110" s="23"/>
      <c r="G11110" s="23"/>
      <c r="H11110" s="24"/>
      <c r="I11110" s="24"/>
      <c r="J11110" s="24"/>
    </row>
    <row r="11111" spans="3:10" x14ac:dyDescent="0.25">
      <c r="C11111" s="23"/>
      <c r="D11111" s="23"/>
      <c r="E11111" s="23"/>
      <c r="F11111" s="23"/>
      <c r="G11111" s="23"/>
      <c r="H11111" s="24"/>
      <c r="I11111" s="24"/>
      <c r="J11111" s="24"/>
    </row>
    <row r="11112" spans="3:10" x14ac:dyDescent="0.25">
      <c r="C11112" s="23"/>
      <c r="D11112" s="23"/>
      <c r="E11112" s="23"/>
      <c r="F11112" s="23"/>
      <c r="G11112" s="23"/>
      <c r="H11112" s="24"/>
      <c r="I11112" s="24"/>
      <c r="J11112" s="24"/>
    </row>
    <row r="11113" spans="3:10" x14ac:dyDescent="0.25">
      <c r="C11113" s="23"/>
      <c r="D11113" s="23"/>
      <c r="E11113" s="23"/>
      <c r="F11113" s="23"/>
      <c r="G11113" s="23"/>
      <c r="H11113" s="24"/>
      <c r="I11113" s="24"/>
      <c r="J11113" s="24"/>
    </row>
    <row r="11114" spans="3:10" x14ac:dyDescent="0.25">
      <c r="C11114" s="23"/>
      <c r="D11114" s="23"/>
      <c r="E11114" s="23"/>
      <c r="F11114" s="23"/>
      <c r="G11114" s="23"/>
      <c r="H11114" s="24"/>
      <c r="I11114" s="24"/>
      <c r="J11114" s="24"/>
    </row>
    <row r="11115" spans="3:10" x14ac:dyDescent="0.25">
      <c r="C11115" s="23"/>
      <c r="D11115" s="23"/>
      <c r="E11115" s="23"/>
      <c r="F11115" s="23"/>
      <c r="G11115" s="23"/>
      <c r="H11115" s="24"/>
      <c r="I11115" s="24"/>
      <c r="J11115" s="24"/>
    </row>
    <row r="11116" spans="3:10" x14ac:dyDescent="0.25">
      <c r="C11116" s="23"/>
      <c r="D11116" s="23"/>
      <c r="E11116" s="23"/>
      <c r="F11116" s="23"/>
      <c r="G11116" s="23"/>
      <c r="H11116" s="24"/>
      <c r="I11116" s="24"/>
      <c r="J11116" s="24"/>
    </row>
    <row r="11117" spans="3:10" x14ac:dyDescent="0.25">
      <c r="C11117" s="23"/>
      <c r="D11117" s="23"/>
      <c r="E11117" s="23"/>
      <c r="F11117" s="23"/>
      <c r="G11117" s="23"/>
      <c r="H11117" s="24"/>
      <c r="I11117" s="24"/>
      <c r="J11117" s="24"/>
    </row>
    <row r="11118" spans="3:10" x14ac:dyDescent="0.25">
      <c r="C11118" s="23"/>
      <c r="D11118" s="23"/>
      <c r="E11118" s="23"/>
      <c r="F11118" s="23"/>
      <c r="G11118" s="23"/>
      <c r="H11118" s="24"/>
      <c r="I11118" s="24"/>
      <c r="J11118" s="24"/>
    </row>
    <row r="11119" spans="3:10" x14ac:dyDescent="0.25">
      <c r="C11119" s="23"/>
      <c r="D11119" s="23"/>
      <c r="E11119" s="23"/>
      <c r="F11119" s="23"/>
      <c r="G11119" s="23"/>
      <c r="H11119" s="24"/>
      <c r="I11119" s="24"/>
      <c r="J11119" s="24"/>
    </row>
    <row r="11120" spans="3:10" x14ac:dyDescent="0.25">
      <c r="C11120" s="23"/>
      <c r="D11120" s="23"/>
      <c r="E11120" s="23"/>
      <c r="F11120" s="23"/>
      <c r="G11120" s="23"/>
      <c r="H11120" s="24"/>
      <c r="I11120" s="24"/>
      <c r="J11120" s="24"/>
    </row>
    <row r="11121" spans="3:10" x14ac:dyDescent="0.25">
      <c r="C11121" s="23"/>
      <c r="D11121" s="23"/>
      <c r="E11121" s="23"/>
      <c r="F11121" s="23"/>
      <c r="G11121" s="23"/>
      <c r="H11121" s="24"/>
      <c r="I11121" s="24"/>
      <c r="J11121" s="24"/>
    </row>
    <row r="11122" spans="3:10" x14ac:dyDescent="0.25">
      <c r="C11122" s="23"/>
      <c r="D11122" s="23"/>
      <c r="E11122" s="23"/>
      <c r="F11122" s="23"/>
      <c r="G11122" s="23"/>
      <c r="H11122" s="24"/>
      <c r="I11122" s="24"/>
      <c r="J11122" s="24"/>
    </row>
    <row r="11123" spans="3:10" x14ac:dyDescent="0.25">
      <c r="C11123" s="23"/>
      <c r="D11123" s="23"/>
      <c r="E11123" s="23"/>
      <c r="F11123" s="23"/>
      <c r="G11123" s="23"/>
      <c r="H11123" s="24"/>
      <c r="I11123" s="24"/>
      <c r="J11123" s="24"/>
    </row>
    <row r="11124" spans="3:10" x14ac:dyDescent="0.25">
      <c r="C11124" s="23"/>
      <c r="D11124" s="23"/>
      <c r="E11124" s="23"/>
      <c r="F11124" s="23"/>
      <c r="G11124" s="23"/>
      <c r="H11124" s="24"/>
      <c r="I11124" s="24"/>
      <c r="J11124" s="24"/>
    </row>
    <row r="11125" spans="3:10" x14ac:dyDescent="0.25">
      <c r="C11125" s="23"/>
      <c r="D11125" s="23"/>
      <c r="E11125" s="23"/>
      <c r="F11125" s="23"/>
      <c r="G11125" s="23"/>
      <c r="H11125" s="24"/>
      <c r="I11125" s="24"/>
      <c r="J11125" s="24"/>
    </row>
    <row r="11126" spans="3:10" x14ac:dyDescent="0.25">
      <c r="C11126" s="23"/>
      <c r="D11126" s="23"/>
      <c r="E11126" s="23"/>
      <c r="F11126" s="23"/>
      <c r="G11126" s="23"/>
      <c r="H11126" s="24"/>
      <c r="I11126" s="24"/>
      <c r="J11126" s="24"/>
    </row>
    <row r="11127" spans="3:10" x14ac:dyDescent="0.25">
      <c r="C11127" s="23"/>
      <c r="D11127" s="23"/>
      <c r="E11127" s="23"/>
      <c r="F11127" s="23"/>
      <c r="G11127" s="23"/>
      <c r="H11127" s="24"/>
      <c r="I11127" s="24"/>
      <c r="J11127" s="24"/>
    </row>
    <row r="11128" spans="3:10" x14ac:dyDescent="0.25">
      <c r="C11128" s="23"/>
      <c r="D11128" s="23"/>
      <c r="E11128" s="23"/>
      <c r="F11128" s="23"/>
      <c r="G11128" s="23"/>
      <c r="H11128" s="24"/>
      <c r="I11128" s="24"/>
      <c r="J11128" s="24"/>
    </row>
    <row r="11129" spans="3:10" x14ac:dyDescent="0.25">
      <c r="C11129" s="23"/>
      <c r="D11129" s="23"/>
      <c r="E11129" s="23"/>
      <c r="F11129" s="23"/>
      <c r="G11129" s="23"/>
      <c r="H11129" s="24"/>
      <c r="I11129" s="24"/>
      <c r="J11129" s="24"/>
    </row>
    <row r="11130" spans="3:10" x14ac:dyDescent="0.25">
      <c r="C11130" s="23"/>
      <c r="D11130" s="23"/>
      <c r="E11130" s="23"/>
      <c r="F11130" s="23"/>
      <c r="G11130" s="23"/>
      <c r="H11130" s="24"/>
      <c r="I11130" s="24"/>
      <c r="J11130" s="24"/>
    </row>
    <row r="11131" spans="3:10" x14ac:dyDescent="0.25">
      <c r="C11131" s="23"/>
      <c r="D11131" s="23"/>
      <c r="E11131" s="23"/>
      <c r="F11131" s="23"/>
      <c r="G11131" s="23"/>
      <c r="H11131" s="24"/>
      <c r="I11131" s="24"/>
      <c r="J11131" s="24"/>
    </row>
    <row r="11132" spans="3:10" x14ac:dyDescent="0.25">
      <c r="C11132" s="23"/>
      <c r="D11132" s="23"/>
      <c r="E11132" s="23"/>
      <c r="F11132" s="23"/>
      <c r="G11132" s="23"/>
      <c r="H11132" s="24"/>
      <c r="I11132" s="24"/>
      <c r="J11132" s="24"/>
    </row>
    <row r="11133" spans="3:10" x14ac:dyDescent="0.25">
      <c r="C11133" s="23"/>
      <c r="D11133" s="23"/>
      <c r="E11133" s="23"/>
      <c r="F11133" s="23"/>
      <c r="G11133" s="23"/>
      <c r="H11133" s="24"/>
      <c r="I11133" s="24"/>
      <c r="J11133" s="24"/>
    </row>
    <row r="11134" spans="3:10" x14ac:dyDescent="0.25">
      <c r="C11134" s="23"/>
      <c r="D11134" s="23"/>
      <c r="E11134" s="23"/>
      <c r="F11134" s="23"/>
      <c r="G11134" s="23"/>
      <c r="H11134" s="24"/>
      <c r="I11134" s="24"/>
      <c r="J11134" s="24"/>
    </row>
    <row r="11135" spans="3:10" x14ac:dyDescent="0.25">
      <c r="C11135" s="23"/>
      <c r="D11135" s="23"/>
      <c r="E11135" s="23"/>
      <c r="F11135" s="23"/>
      <c r="G11135" s="23"/>
      <c r="H11135" s="24"/>
      <c r="I11135" s="24"/>
      <c r="J11135" s="24"/>
    </row>
    <row r="11136" spans="3:10" x14ac:dyDescent="0.25">
      <c r="C11136" s="23"/>
      <c r="D11136" s="23"/>
      <c r="E11136" s="23"/>
      <c r="F11136" s="23"/>
      <c r="G11136" s="23"/>
      <c r="H11136" s="24"/>
      <c r="I11136" s="24"/>
      <c r="J11136" s="24"/>
    </row>
    <row r="11137" spans="3:10" x14ac:dyDescent="0.25">
      <c r="C11137" s="23"/>
      <c r="D11137" s="23"/>
      <c r="E11137" s="23"/>
      <c r="F11137" s="23"/>
      <c r="G11137" s="23"/>
      <c r="H11137" s="24"/>
      <c r="I11137" s="24"/>
      <c r="J11137" s="24"/>
    </row>
    <row r="11138" spans="3:10" x14ac:dyDescent="0.25">
      <c r="C11138" s="23"/>
      <c r="D11138" s="23"/>
      <c r="E11138" s="23"/>
      <c r="F11138" s="23"/>
      <c r="G11138" s="23"/>
      <c r="H11138" s="24"/>
      <c r="I11138" s="24"/>
      <c r="J11138" s="24"/>
    </row>
    <row r="11139" spans="3:10" x14ac:dyDescent="0.25">
      <c r="C11139" s="23"/>
      <c r="D11139" s="23"/>
      <c r="E11139" s="23"/>
      <c r="F11139" s="23"/>
      <c r="G11139" s="23"/>
      <c r="H11139" s="24"/>
      <c r="I11139" s="24"/>
      <c r="J11139" s="24"/>
    </row>
    <row r="11140" spans="3:10" x14ac:dyDescent="0.25">
      <c r="C11140" s="23"/>
      <c r="D11140" s="23"/>
      <c r="E11140" s="23"/>
      <c r="F11140" s="23"/>
      <c r="G11140" s="23"/>
      <c r="H11140" s="24"/>
      <c r="I11140" s="24"/>
      <c r="J11140" s="24"/>
    </row>
    <row r="11141" spans="3:10" x14ac:dyDescent="0.25">
      <c r="C11141" s="23"/>
      <c r="D11141" s="23"/>
      <c r="E11141" s="23"/>
      <c r="F11141" s="23"/>
      <c r="G11141" s="23"/>
      <c r="H11141" s="24"/>
      <c r="I11141" s="24"/>
      <c r="J11141" s="24"/>
    </row>
    <row r="11142" spans="3:10" x14ac:dyDescent="0.25">
      <c r="C11142" s="23"/>
      <c r="D11142" s="23"/>
      <c r="E11142" s="23"/>
      <c r="F11142" s="23"/>
      <c r="G11142" s="23"/>
      <c r="H11142" s="24"/>
      <c r="I11142" s="24"/>
      <c r="J11142" s="24"/>
    </row>
    <row r="11143" spans="3:10" x14ac:dyDescent="0.25">
      <c r="C11143" s="23"/>
      <c r="D11143" s="23"/>
      <c r="E11143" s="23"/>
      <c r="F11143" s="23"/>
      <c r="G11143" s="23"/>
      <c r="H11143" s="24"/>
      <c r="I11143" s="24"/>
      <c r="J11143" s="24"/>
    </row>
    <row r="11144" spans="3:10" x14ac:dyDescent="0.25">
      <c r="C11144" s="23"/>
      <c r="D11144" s="23"/>
      <c r="E11144" s="23"/>
      <c r="F11144" s="23"/>
      <c r="G11144" s="23"/>
      <c r="H11144" s="24"/>
      <c r="I11144" s="24"/>
      <c r="J11144" s="24"/>
    </row>
    <row r="11145" spans="3:10" x14ac:dyDescent="0.25">
      <c r="C11145" s="23"/>
      <c r="D11145" s="23"/>
      <c r="E11145" s="23"/>
      <c r="F11145" s="23"/>
      <c r="G11145" s="23"/>
      <c r="H11145" s="24"/>
      <c r="I11145" s="24"/>
      <c r="J11145" s="24"/>
    </row>
    <row r="11146" spans="3:10" x14ac:dyDescent="0.25">
      <c r="C11146" s="23"/>
      <c r="D11146" s="23"/>
      <c r="E11146" s="23"/>
      <c r="F11146" s="23"/>
      <c r="G11146" s="23"/>
      <c r="H11146" s="24"/>
      <c r="I11146" s="24"/>
      <c r="J11146" s="24"/>
    </row>
    <row r="11147" spans="3:10" x14ac:dyDescent="0.25">
      <c r="C11147" s="23"/>
      <c r="D11147" s="23"/>
      <c r="E11147" s="23"/>
      <c r="F11147" s="23"/>
      <c r="G11147" s="23"/>
      <c r="H11147" s="24"/>
      <c r="I11147" s="24"/>
      <c r="J11147" s="24"/>
    </row>
    <row r="11148" spans="3:10" x14ac:dyDescent="0.25">
      <c r="C11148" s="23"/>
      <c r="D11148" s="23"/>
      <c r="E11148" s="23"/>
      <c r="F11148" s="23"/>
      <c r="G11148" s="23"/>
      <c r="H11148" s="24"/>
      <c r="I11148" s="24"/>
      <c r="J11148" s="24"/>
    </row>
    <row r="11149" spans="3:10" x14ac:dyDescent="0.25">
      <c r="C11149" s="23"/>
      <c r="D11149" s="23"/>
      <c r="E11149" s="23"/>
      <c r="F11149" s="23"/>
      <c r="G11149" s="23"/>
      <c r="H11149" s="24"/>
      <c r="I11149" s="24"/>
      <c r="J11149" s="24"/>
    </row>
    <row r="11150" spans="3:10" x14ac:dyDescent="0.25">
      <c r="C11150" s="23"/>
      <c r="D11150" s="23"/>
      <c r="E11150" s="23"/>
      <c r="F11150" s="23"/>
      <c r="G11150" s="23"/>
      <c r="H11150" s="24"/>
      <c r="I11150" s="24"/>
      <c r="J11150" s="24"/>
    </row>
    <row r="11151" spans="3:10" x14ac:dyDescent="0.25">
      <c r="C11151" s="23"/>
      <c r="D11151" s="23"/>
      <c r="E11151" s="23"/>
      <c r="F11151" s="23"/>
      <c r="G11151" s="23"/>
      <c r="H11151" s="24"/>
      <c r="I11151" s="24"/>
      <c r="J11151" s="24"/>
    </row>
    <row r="11152" spans="3:10" x14ac:dyDescent="0.25">
      <c r="C11152" s="23"/>
      <c r="D11152" s="23"/>
      <c r="E11152" s="23"/>
      <c r="F11152" s="23"/>
      <c r="G11152" s="23"/>
      <c r="H11152" s="24"/>
      <c r="I11152" s="24"/>
      <c r="J11152" s="24"/>
    </row>
    <row r="11153" spans="3:10" x14ac:dyDescent="0.25">
      <c r="C11153" s="23"/>
      <c r="D11153" s="23"/>
      <c r="E11153" s="23"/>
      <c r="F11153" s="23"/>
      <c r="G11153" s="23"/>
      <c r="H11153" s="24"/>
      <c r="I11153" s="24"/>
      <c r="J11153" s="24"/>
    </row>
    <row r="11154" spans="3:10" x14ac:dyDescent="0.25">
      <c r="C11154" s="23"/>
      <c r="D11154" s="23"/>
      <c r="E11154" s="23"/>
      <c r="F11154" s="23"/>
      <c r="G11154" s="23"/>
      <c r="H11154" s="24"/>
      <c r="I11154" s="24"/>
      <c r="J11154" s="24"/>
    </row>
    <row r="11155" spans="3:10" x14ac:dyDescent="0.25">
      <c r="C11155" s="23"/>
      <c r="D11155" s="23"/>
      <c r="E11155" s="23"/>
      <c r="F11155" s="23"/>
      <c r="G11155" s="23"/>
      <c r="H11155" s="24"/>
      <c r="I11155" s="24"/>
      <c r="J11155" s="24"/>
    </row>
    <row r="11156" spans="3:10" x14ac:dyDescent="0.25">
      <c r="C11156" s="23"/>
      <c r="D11156" s="23"/>
      <c r="E11156" s="23"/>
      <c r="F11156" s="23"/>
      <c r="G11156" s="23"/>
      <c r="H11156" s="24"/>
      <c r="I11156" s="24"/>
      <c r="J11156" s="24"/>
    </row>
    <row r="11157" spans="3:10" x14ac:dyDescent="0.25">
      <c r="C11157" s="23"/>
      <c r="D11157" s="23"/>
      <c r="E11157" s="23"/>
      <c r="F11157" s="23"/>
      <c r="G11157" s="23"/>
      <c r="H11157" s="24"/>
      <c r="I11157" s="24"/>
      <c r="J11157" s="24"/>
    </row>
    <row r="11158" spans="3:10" x14ac:dyDescent="0.25">
      <c r="C11158" s="23"/>
      <c r="D11158" s="23"/>
      <c r="E11158" s="23"/>
      <c r="F11158" s="23"/>
      <c r="G11158" s="23"/>
      <c r="H11158" s="24"/>
      <c r="I11158" s="24"/>
      <c r="J11158" s="24"/>
    </row>
    <row r="11159" spans="3:10" x14ac:dyDescent="0.25">
      <c r="C11159" s="23"/>
      <c r="D11159" s="23"/>
      <c r="E11159" s="23"/>
      <c r="F11159" s="23"/>
      <c r="G11159" s="23"/>
      <c r="H11159" s="24"/>
      <c r="I11159" s="24"/>
      <c r="J11159" s="24"/>
    </row>
    <row r="11160" spans="3:10" x14ac:dyDescent="0.25">
      <c r="C11160" s="23"/>
      <c r="D11160" s="23"/>
      <c r="E11160" s="23"/>
      <c r="F11160" s="23"/>
      <c r="G11160" s="23"/>
      <c r="H11160" s="24"/>
      <c r="I11160" s="24"/>
      <c r="J11160" s="24"/>
    </row>
    <row r="11161" spans="3:10" x14ac:dyDescent="0.25">
      <c r="C11161" s="23"/>
      <c r="D11161" s="23"/>
      <c r="E11161" s="23"/>
      <c r="F11161" s="23"/>
      <c r="G11161" s="23"/>
      <c r="H11161" s="24"/>
      <c r="I11161" s="24"/>
      <c r="J11161" s="24"/>
    </row>
    <row r="11162" spans="3:10" x14ac:dyDescent="0.25">
      <c r="C11162" s="23"/>
      <c r="D11162" s="23"/>
      <c r="E11162" s="23"/>
      <c r="F11162" s="23"/>
      <c r="G11162" s="23"/>
      <c r="H11162" s="24"/>
      <c r="I11162" s="24"/>
      <c r="J11162" s="24"/>
    </row>
    <row r="11163" spans="3:10" x14ac:dyDescent="0.25">
      <c r="C11163" s="23"/>
      <c r="D11163" s="23"/>
      <c r="E11163" s="23"/>
      <c r="F11163" s="23"/>
      <c r="G11163" s="23"/>
      <c r="H11163" s="24"/>
      <c r="I11163" s="24"/>
      <c r="J11163" s="24"/>
    </row>
    <row r="11164" spans="3:10" x14ac:dyDescent="0.25">
      <c r="C11164" s="23"/>
      <c r="D11164" s="23"/>
      <c r="E11164" s="23"/>
      <c r="F11164" s="23"/>
      <c r="G11164" s="23"/>
      <c r="H11164" s="24"/>
      <c r="I11164" s="24"/>
      <c r="J11164" s="24"/>
    </row>
    <row r="11165" spans="3:10" x14ac:dyDescent="0.25">
      <c r="C11165" s="23"/>
      <c r="D11165" s="23"/>
      <c r="E11165" s="23"/>
      <c r="F11165" s="23"/>
      <c r="G11165" s="23"/>
      <c r="H11165" s="24"/>
      <c r="I11165" s="24"/>
      <c r="J11165" s="24"/>
    </row>
    <row r="11166" spans="3:10" x14ac:dyDescent="0.25">
      <c r="C11166" s="23"/>
      <c r="D11166" s="23"/>
      <c r="E11166" s="23"/>
      <c r="F11166" s="23"/>
      <c r="G11166" s="23"/>
      <c r="H11166" s="24"/>
      <c r="I11166" s="24"/>
      <c r="J11166" s="24"/>
    </row>
    <row r="11167" spans="3:10" x14ac:dyDescent="0.25">
      <c r="C11167" s="23"/>
      <c r="D11167" s="23"/>
      <c r="E11167" s="23"/>
      <c r="F11167" s="23"/>
      <c r="G11167" s="23"/>
      <c r="H11167" s="24"/>
      <c r="I11167" s="24"/>
      <c r="J11167" s="24"/>
    </row>
    <row r="11168" spans="3:10" x14ac:dyDescent="0.25">
      <c r="C11168" s="23"/>
      <c r="D11168" s="23"/>
      <c r="E11168" s="23"/>
      <c r="F11168" s="23"/>
      <c r="G11168" s="23"/>
      <c r="H11168" s="24"/>
      <c r="I11168" s="24"/>
      <c r="J11168" s="24"/>
    </row>
    <row r="11169" spans="3:10" x14ac:dyDescent="0.25">
      <c r="C11169" s="23"/>
      <c r="D11169" s="23"/>
      <c r="E11169" s="23"/>
      <c r="F11169" s="23"/>
      <c r="G11169" s="23"/>
      <c r="H11169" s="24"/>
      <c r="I11169" s="24"/>
      <c r="J11169" s="24"/>
    </row>
    <row r="11170" spans="3:10" x14ac:dyDescent="0.25">
      <c r="C11170" s="23"/>
      <c r="D11170" s="23"/>
      <c r="E11170" s="23"/>
      <c r="F11170" s="23"/>
      <c r="G11170" s="23"/>
      <c r="H11170" s="24"/>
      <c r="I11170" s="24"/>
      <c r="J11170" s="24"/>
    </row>
    <row r="11171" spans="3:10" x14ac:dyDescent="0.25">
      <c r="C11171" s="23"/>
      <c r="D11171" s="23"/>
      <c r="E11171" s="23"/>
      <c r="F11171" s="23"/>
      <c r="G11171" s="23"/>
      <c r="H11171" s="24"/>
      <c r="I11171" s="24"/>
      <c r="J11171" s="24"/>
    </row>
    <row r="11172" spans="3:10" x14ac:dyDescent="0.25">
      <c r="C11172" s="23"/>
      <c r="D11172" s="23"/>
      <c r="E11172" s="23"/>
      <c r="F11172" s="23"/>
      <c r="G11172" s="23"/>
      <c r="H11172" s="24"/>
      <c r="I11172" s="24"/>
      <c r="J11172" s="24"/>
    </row>
    <row r="11173" spans="3:10" x14ac:dyDescent="0.25">
      <c r="C11173" s="23"/>
      <c r="D11173" s="23"/>
      <c r="E11173" s="23"/>
      <c r="F11173" s="23"/>
      <c r="G11173" s="23"/>
      <c r="H11173" s="24"/>
      <c r="I11173" s="24"/>
      <c r="J11173" s="24"/>
    </row>
    <row r="11174" spans="3:10" x14ac:dyDescent="0.25">
      <c r="C11174" s="23"/>
      <c r="D11174" s="23"/>
      <c r="E11174" s="23"/>
      <c r="F11174" s="23"/>
      <c r="G11174" s="23"/>
      <c r="H11174" s="24"/>
      <c r="I11174" s="24"/>
      <c r="J11174" s="24"/>
    </row>
    <row r="11175" spans="3:10" x14ac:dyDescent="0.25">
      <c r="C11175" s="23"/>
      <c r="D11175" s="23"/>
      <c r="E11175" s="23"/>
      <c r="F11175" s="23"/>
      <c r="G11175" s="23"/>
      <c r="H11175" s="24"/>
      <c r="I11175" s="24"/>
      <c r="J11175" s="24"/>
    </row>
    <row r="11176" spans="3:10" x14ac:dyDescent="0.25">
      <c r="C11176" s="23"/>
      <c r="D11176" s="23"/>
      <c r="E11176" s="23"/>
      <c r="F11176" s="23"/>
      <c r="G11176" s="23"/>
      <c r="H11176" s="24"/>
      <c r="I11176" s="24"/>
      <c r="J11176" s="24"/>
    </row>
    <row r="11177" spans="3:10" x14ac:dyDescent="0.25">
      <c r="C11177" s="23"/>
      <c r="D11177" s="23"/>
      <c r="E11177" s="23"/>
      <c r="F11177" s="23"/>
      <c r="G11177" s="23"/>
      <c r="H11177" s="24"/>
      <c r="I11177" s="24"/>
      <c r="J11177" s="24"/>
    </row>
    <row r="11178" spans="3:10" x14ac:dyDescent="0.25">
      <c r="C11178" s="23"/>
      <c r="D11178" s="23"/>
      <c r="E11178" s="23"/>
      <c r="F11178" s="23"/>
      <c r="G11178" s="23"/>
      <c r="H11178" s="24"/>
      <c r="I11178" s="24"/>
      <c r="J11178" s="24"/>
    </row>
    <row r="11179" spans="3:10" x14ac:dyDescent="0.25">
      <c r="C11179" s="23"/>
      <c r="D11179" s="23"/>
      <c r="E11179" s="23"/>
      <c r="F11179" s="23"/>
      <c r="G11179" s="23"/>
      <c r="H11179" s="24"/>
      <c r="I11179" s="24"/>
      <c r="J11179" s="24"/>
    </row>
    <row r="11180" spans="3:10" x14ac:dyDescent="0.25">
      <c r="C11180" s="23"/>
      <c r="D11180" s="23"/>
      <c r="E11180" s="23"/>
      <c r="F11180" s="23"/>
      <c r="G11180" s="23"/>
      <c r="H11180" s="24"/>
      <c r="I11180" s="24"/>
      <c r="J11180" s="24"/>
    </row>
    <row r="11181" spans="3:10" x14ac:dyDescent="0.25">
      <c r="C11181" s="23"/>
      <c r="D11181" s="23"/>
      <c r="E11181" s="23"/>
      <c r="F11181" s="23"/>
      <c r="G11181" s="23"/>
      <c r="H11181" s="24"/>
      <c r="I11181" s="24"/>
      <c r="J11181" s="24"/>
    </row>
    <row r="11182" spans="3:10" x14ac:dyDescent="0.25">
      <c r="C11182" s="23"/>
      <c r="D11182" s="23"/>
      <c r="E11182" s="23"/>
      <c r="F11182" s="23"/>
      <c r="G11182" s="23"/>
      <c r="H11182" s="24"/>
      <c r="I11182" s="24"/>
      <c r="J11182" s="24"/>
    </row>
    <row r="11183" spans="3:10" x14ac:dyDescent="0.25">
      <c r="C11183" s="23"/>
      <c r="D11183" s="23"/>
      <c r="E11183" s="23"/>
      <c r="F11183" s="23"/>
      <c r="G11183" s="23"/>
      <c r="H11183" s="24"/>
      <c r="I11183" s="24"/>
      <c r="J11183" s="24"/>
    </row>
    <row r="11184" spans="3:10" x14ac:dyDescent="0.25">
      <c r="C11184" s="23"/>
      <c r="D11184" s="23"/>
      <c r="E11184" s="23"/>
      <c r="F11184" s="23"/>
      <c r="G11184" s="23"/>
      <c r="H11184" s="24"/>
      <c r="I11184" s="24"/>
      <c r="J11184" s="24"/>
    </row>
    <row r="11185" spans="3:10" x14ac:dyDescent="0.25">
      <c r="C11185" s="23"/>
      <c r="D11185" s="23"/>
      <c r="E11185" s="23"/>
      <c r="F11185" s="23"/>
      <c r="G11185" s="23"/>
      <c r="H11185" s="24"/>
      <c r="I11185" s="24"/>
      <c r="J11185" s="24"/>
    </row>
    <row r="11186" spans="3:10" x14ac:dyDescent="0.25">
      <c r="C11186" s="23"/>
      <c r="D11186" s="23"/>
      <c r="E11186" s="23"/>
      <c r="F11186" s="23"/>
      <c r="G11186" s="23"/>
      <c r="H11186" s="24"/>
      <c r="I11186" s="24"/>
      <c r="J11186" s="24"/>
    </row>
    <row r="11187" spans="3:10" x14ac:dyDescent="0.25">
      <c r="C11187" s="23"/>
      <c r="D11187" s="23"/>
      <c r="E11187" s="23"/>
      <c r="F11187" s="23"/>
      <c r="G11187" s="23"/>
      <c r="H11187" s="24"/>
      <c r="I11187" s="24"/>
      <c r="J11187" s="24"/>
    </row>
    <row r="11188" spans="3:10" x14ac:dyDescent="0.25">
      <c r="C11188" s="23"/>
      <c r="D11188" s="23"/>
      <c r="E11188" s="23"/>
      <c r="F11188" s="23"/>
      <c r="G11188" s="23"/>
      <c r="H11188" s="24"/>
      <c r="I11188" s="24"/>
      <c r="J11188" s="24"/>
    </row>
    <row r="11189" spans="3:10" x14ac:dyDescent="0.25">
      <c r="C11189" s="23"/>
      <c r="D11189" s="23"/>
      <c r="E11189" s="23"/>
      <c r="F11189" s="23"/>
      <c r="G11189" s="23"/>
      <c r="H11189" s="24"/>
      <c r="I11189" s="24"/>
      <c r="J11189" s="24"/>
    </row>
    <row r="11190" spans="3:10" x14ac:dyDescent="0.25">
      <c r="C11190" s="23"/>
      <c r="D11190" s="23"/>
      <c r="E11190" s="23"/>
      <c r="F11190" s="23"/>
      <c r="G11190" s="23"/>
      <c r="H11190" s="24"/>
      <c r="I11190" s="24"/>
      <c r="J11190" s="24"/>
    </row>
    <row r="11191" spans="3:10" x14ac:dyDescent="0.25">
      <c r="C11191" s="23"/>
      <c r="D11191" s="23"/>
      <c r="E11191" s="23"/>
      <c r="F11191" s="23"/>
      <c r="G11191" s="23"/>
      <c r="H11191" s="24"/>
      <c r="I11191" s="24"/>
      <c r="J11191" s="24"/>
    </row>
    <row r="11192" spans="3:10" x14ac:dyDescent="0.25">
      <c r="C11192" s="23"/>
      <c r="D11192" s="23"/>
      <c r="E11192" s="23"/>
      <c r="F11192" s="23"/>
      <c r="G11192" s="23"/>
      <c r="H11192" s="24"/>
      <c r="I11192" s="24"/>
      <c r="J11192" s="24"/>
    </row>
    <row r="11193" spans="3:10" x14ac:dyDescent="0.25">
      <c r="C11193" s="23"/>
      <c r="D11193" s="23"/>
      <c r="E11193" s="23"/>
      <c r="F11193" s="23"/>
      <c r="G11193" s="23"/>
      <c r="H11193" s="24"/>
      <c r="I11193" s="24"/>
      <c r="J11193" s="24"/>
    </row>
    <row r="11194" spans="3:10" x14ac:dyDescent="0.25">
      <c r="C11194" s="23"/>
      <c r="D11194" s="23"/>
      <c r="E11194" s="23"/>
      <c r="F11194" s="23"/>
      <c r="G11194" s="23"/>
      <c r="H11194" s="24"/>
      <c r="I11194" s="24"/>
      <c r="J11194" s="24"/>
    </row>
    <row r="11195" spans="3:10" x14ac:dyDescent="0.25">
      <c r="C11195" s="23"/>
      <c r="D11195" s="23"/>
      <c r="E11195" s="23"/>
      <c r="F11195" s="23"/>
      <c r="G11195" s="23"/>
      <c r="H11195" s="24"/>
      <c r="I11195" s="24"/>
      <c r="J11195" s="24"/>
    </row>
    <row r="11196" spans="3:10" x14ac:dyDescent="0.25">
      <c r="C11196" s="23"/>
      <c r="D11196" s="23"/>
      <c r="E11196" s="23"/>
      <c r="F11196" s="23"/>
      <c r="G11196" s="23"/>
      <c r="H11196" s="24"/>
      <c r="I11196" s="24"/>
      <c r="J11196" s="24"/>
    </row>
    <row r="11197" spans="3:10" x14ac:dyDescent="0.25">
      <c r="C11197" s="23"/>
      <c r="D11197" s="23"/>
      <c r="E11197" s="23"/>
      <c r="F11197" s="23"/>
      <c r="G11197" s="23"/>
      <c r="H11197" s="24"/>
      <c r="I11197" s="24"/>
      <c r="J11197" s="24"/>
    </row>
    <row r="11198" spans="3:10" x14ac:dyDescent="0.25">
      <c r="C11198" s="23"/>
      <c r="D11198" s="23"/>
      <c r="E11198" s="23"/>
      <c r="F11198" s="23"/>
      <c r="G11198" s="23"/>
      <c r="H11198" s="24"/>
      <c r="I11198" s="24"/>
      <c r="J11198" s="24"/>
    </row>
    <row r="11199" spans="3:10" x14ac:dyDescent="0.25">
      <c r="C11199" s="23"/>
      <c r="D11199" s="23"/>
      <c r="E11199" s="23"/>
      <c r="F11199" s="23"/>
      <c r="G11199" s="23"/>
      <c r="H11199" s="24"/>
      <c r="I11199" s="24"/>
      <c r="J11199" s="24"/>
    </row>
    <row r="11200" spans="3:10" x14ac:dyDescent="0.25">
      <c r="C11200" s="23"/>
      <c r="D11200" s="23"/>
      <c r="E11200" s="23"/>
      <c r="F11200" s="23"/>
      <c r="G11200" s="23"/>
      <c r="H11200" s="24"/>
      <c r="I11200" s="24"/>
      <c r="J11200" s="24"/>
    </row>
    <row r="11201" spans="3:10" x14ac:dyDescent="0.25">
      <c r="C11201" s="23"/>
      <c r="D11201" s="23"/>
      <c r="E11201" s="23"/>
      <c r="F11201" s="23"/>
      <c r="G11201" s="23"/>
      <c r="H11201" s="24"/>
      <c r="I11201" s="24"/>
      <c r="J11201" s="24"/>
    </row>
    <row r="11202" spans="3:10" x14ac:dyDescent="0.25">
      <c r="C11202" s="23"/>
      <c r="D11202" s="23"/>
      <c r="E11202" s="23"/>
      <c r="F11202" s="23"/>
      <c r="G11202" s="23"/>
      <c r="H11202" s="24"/>
      <c r="I11202" s="24"/>
      <c r="J11202" s="24"/>
    </row>
    <row r="11203" spans="3:10" x14ac:dyDescent="0.25">
      <c r="C11203" s="23"/>
      <c r="D11203" s="23"/>
      <c r="E11203" s="23"/>
      <c r="F11203" s="23"/>
      <c r="G11203" s="23"/>
      <c r="H11203" s="24"/>
      <c r="I11203" s="24"/>
      <c r="J11203" s="24"/>
    </row>
    <row r="11204" spans="3:10" x14ac:dyDescent="0.25">
      <c r="C11204" s="23"/>
      <c r="D11204" s="23"/>
      <c r="E11204" s="23"/>
      <c r="F11204" s="23"/>
      <c r="G11204" s="23"/>
      <c r="H11204" s="24"/>
      <c r="I11204" s="24"/>
      <c r="J11204" s="24"/>
    </row>
    <row r="11205" spans="3:10" x14ac:dyDescent="0.25">
      <c r="C11205" s="23"/>
      <c r="D11205" s="23"/>
      <c r="E11205" s="23"/>
      <c r="F11205" s="23"/>
      <c r="G11205" s="23"/>
      <c r="H11205" s="24"/>
      <c r="I11205" s="24"/>
      <c r="J11205" s="24"/>
    </row>
    <row r="11206" spans="3:10" x14ac:dyDescent="0.25">
      <c r="C11206" s="23"/>
      <c r="D11206" s="23"/>
      <c r="E11206" s="23"/>
      <c r="F11206" s="23"/>
      <c r="G11206" s="23"/>
      <c r="H11206" s="24"/>
      <c r="I11206" s="24"/>
      <c r="J11206" s="24"/>
    </row>
    <row r="11207" spans="3:10" x14ac:dyDescent="0.25">
      <c r="C11207" s="23"/>
      <c r="D11207" s="23"/>
      <c r="E11207" s="23"/>
      <c r="F11207" s="23"/>
      <c r="G11207" s="23"/>
      <c r="H11207" s="24"/>
      <c r="I11207" s="24"/>
      <c r="J11207" s="24"/>
    </row>
    <row r="11208" spans="3:10" x14ac:dyDescent="0.25">
      <c r="C11208" s="23"/>
      <c r="D11208" s="23"/>
      <c r="E11208" s="23"/>
      <c r="F11208" s="23"/>
      <c r="G11208" s="23"/>
      <c r="H11208" s="24"/>
      <c r="I11208" s="24"/>
      <c r="J11208" s="24"/>
    </row>
    <row r="11209" spans="3:10" x14ac:dyDescent="0.25">
      <c r="C11209" s="23"/>
      <c r="D11209" s="23"/>
      <c r="E11209" s="23"/>
      <c r="F11209" s="23"/>
      <c r="G11209" s="23"/>
      <c r="H11209" s="24"/>
      <c r="I11209" s="24"/>
      <c r="J11209" s="24"/>
    </row>
    <row r="11210" spans="3:10" x14ac:dyDescent="0.25">
      <c r="C11210" s="23"/>
      <c r="D11210" s="23"/>
      <c r="E11210" s="23"/>
      <c r="F11210" s="23"/>
      <c r="G11210" s="23"/>
      <c r="H11210" s="24"/>
      <c r="I11210" s="24"/>
      <c r="J11210" s="24"/>
    </row>
    <row r="11211" spans="3:10" x14ac:dyDescent="0.25">
      <c r="C11211" s="23"/>
      <c r="D11211" s="23"/>
      <c r="E11211" s="23"/>
      <c r="F11211" s="23"/>
      <c r="G11211" s="23"/>
      <c r="H11211" s="24"/>
      <c r="I11211" s="24"/>
      <c r="J11211" s="24"/>
    </row>
    <row r="11212" spans="3:10" x14ac:dyDescent="0.25">
      <c r="C11212" s="23"/>
      <c r="D11212" s="23"/>
      <c r="E11212" s="23"/>
      <c r="F11212" s="23"/>
      <c r="G11212" s="23"/>
      <c r="H11212" s="24"/>
      <c r="I11212" s="24"/>
      <c r="J11212" s="24"/>
    </row>
    <row r="11213" spans="3:10" x14ac:dyDescent="0.25">
      <c r="C11213" s="23"/>
      <c r="D11213" s="23"/>
      <c r="E11213" s="23"/>
      <c r="F11213" s="23"/>
      <c r="G11213" s="23"/>
      <c r="H11213" s="24"/>
      <c r="I11213" s="24"/>
      <c r="J11213" s="24"/>
    </row>
    <row r="11214" spans="3:10" x14ac:dyDescent="0.25">
      <c r="C11214" s="23"/>
      <c r="D11214" s="23"/>
      <c r="E11214" s="23"/>
      <c r="F11214" s="23"/>
      <c r="G11214" s="23"/>
      <c r="H11214" s="24"/>
      <c r="I11214" s="24"/>
      <c r="J11214" s="24"/>
    </row>
    <row r="11215" spans="3:10" x14ac:dyDescent="0.25">
      <c r="C11215" s="23"/>
      <c r="D11215" s="23"/>
      <c r="E11215" s="23"/>
      <c r="F11215" s="23"/>
      <c r="G11215" s="23"/>
      <c r="H11215" s="24"/>
      <c r="I11215" s="24"/>
      <c r="J11215" s="24"/>
    </row>
    <row r="11216" spans="3:10" x14ac:dyDescent="0.25">
      <c r="C11216" s="23"/>
      <c r="D11216" s="23"/>
      <c r="E11216" s="23"/>
      <c r="F11216" s="23"/>
      <c r="G11216" s="23"/>
      <c r="H11216" s="24"/>
      <c r="I11216" s="24"/>
      <c r="J11216" s="24"/>
    </row>
    <row r="11217" spans="3:10" x14ac:dyDescent="0.25">
      <c r="C11217" s="23"/>
      <c r="D11217" s="23"/>
      <c r="E11217" s="23"/>
      <c r="F11217" s="23"/>
      <c r="G11217" s="23"/>
      <c r="H11217" s="24"/>
      <c r="I11217" s="24"/>
      <c r="J11217" s="24"/>
    </row>
    <row r="11218" spans="3:10" x14ac:dyDescent="0.25">
      <c r="C11218" s="23"/>
      <c r="D11218" s="23"/>
      <c r="E11218" s="23"/>
      <c r="F11218" s="23"/>
      <c r="G11218" s="23"/>
      <c r="H11218" s="24"/>
      <c r="I11218" s="24"/>
      <c r="J11218" s="24"/>
    </row>
    <row r="11219" spans="3:10" x14ac:dyDescent="0.25">
      <c r="C11219" s="23"/>
      <c r="D11219" s="23"/>
      <c r="E11219" s="23"/>
      <c r="F11219" s="23"/>
      <c r="G11219" s="23"/>
      <c r="H11219" s="24"/>
      <c r="I11219" s="24"/>
      <c r="J11219" s="24"/>
    </row>
    <row r="11220" spans="3:10" x14ac:dyDescent="0.25">
      <c r="C11220" s="23"/>
      <c r="D11220" s="23"/>
      <c r="E11220" s="23"/>
      <c r="F11220" s="23"/>
      <c r="G11220" s="23"/>
      <c r="H11220" s="24"/>
      <c r="I11220" s="24"/>
      <c r="J11220" s="24"/>
    </row>
    <row r="11221" spans="3:10" x14ac:dyDescent="0.25">
      <c r="C11221" s="23"/>
      <c r="D11221" s="23"/>
      <c r="E11221" s="23"/>
      <c r="F11221" s="23"/>
      <c r="G11221" s="23"/>
      <c r="H11221" s="24"/>
      <c r="I11221" s="24"/>
      <c r="J11221" s="24"/>
    </row>
    <row r="11222" spans="3:10" x14ac:dyDescent="0.25">
      <c r="C11222" s="23"/>
      <c r="D11222" s="23"/>
      <c r="E11222" s="23"/>
      <c r="F11222" s="23"/>
      <c r="G11222" s="23"/>
      <c r="H11222" s="24"/>
      <c r="I11222" s="24"/>
      <c r="J11222" s="24"/>
    </row>
    <row r="11223" spans="3:10" x14ac:dyDescent="0.25">
      <c r="C11223" s="23"/>
      <c r="D11223" s="23"/>
      <c r="E11223" s="23"/>
      <c r="F11223" s="23"/>
      <c r="G11223" s="23"/>
      <c r="H11223" s="24"/>
      <c r="I11223" s="24"/>
      <c r="J11223" s="24"/>
    </row>
    <row r="11224" spans="3:10" x14ac:dyDescent="0.25">
      <c r="C11224" s="23"/>
      <c r="D11224" s="23"/>
      <c r="E11224" s="23"/>
      <c r="F11224" s="23"/>
      <c r="G11224" s="23"/>
      <c r="H11224" s="24"/>
      <c r="I11224" s="24"/>
      <c r="J11224" s="24"/>
    </row>
    <row r="11225" spans="3:10" x14ac:dyDescent="0.25">
      <c r="C11225" s="23"/>
      <c r="D11225" s="23"/>
      <c r="E11225" s="23"/>
      <c r="F11225" s="23"/>
      <c r="G11225" s="23"/>
      <c r="H11225" s="24"/>
      <c r="I11225" s="24"/>
      <c r="J11225" s="24"/>
    </row>
    <row r="11226" spans="3:10" x14ac:dyDescent="0.25">
      <c r="C11226" s="23"/>
      <c r="D11226" s="23"/>
      <c r="E11226" s="23"/>
      <c r="F11226" s="23"/>
      <c r="G11226" s="23"/>
      <c r="H11226" s="24"/>
      <c r="I11226" s="24"/>
      <c r="J11226" s="24"/>
    </row>
    <row r="11227" spans="3:10" x14ac:dyDescent="0.25">
      <c r="C11227" s="23"/>
      <c r="D11227" s="23"/>
      <c r="E11227" s="23"/>
      <c r="F11227" s="23"/>
      <c r="G11227" s="23"/>
      <c r="H11227" s="24"/>
      <c r="I11227" s="24"/>
      <c r="J11227" s="24"/>
    </row>
    <row r="11228" spans="3:10" x14ac:dyDescent="0.25">
      <c r="C11228" s="23"/>
      <c r="D11228" s="23"/>
      <c r="E11228" s="23"/>
      <c r="F11228" s="23"/>
      <c r="G11228" s="23"/>
      <c r="H11228" s="24"/>
      <c r="I11228" s="24"/>
      <c r="J11228" s="24"/>
    </row>
    <row r="11229" spans="3:10" x14ac:dyDescent="0.25">
      <c r="C11229" s="23"/>
      <c r="D11229" s="23"/>
      <c r="E11229" s="23"/>
      <c r="F11229" s="23"/>
      <c r="G11229" s="23"/>
      <c r="H11229" s="24"/>
      <c r="I11229" s="24"/>
      <c r="J11229" s="24"/>
    </row>
    <row r="11230" spans="3:10" x14ac:dyDescent="0.25">
      <c r="C11230" s="23"/>
      <c r="D11230" s="23"/>
      <c r="E11230" s="23"/>
      <c r="F11230" s="23"/>
      <c r="G11230" s="23"/>
      <c r="H11230" s="24"/>
      <c r="I11230" s="24"/>
      <c r="J11230" s="24"/>
    </row>
    <row r="11231" spans="3:10" x14ac:dyDescent="0.25">
      <c r="C11231" s="23"/>
      <c r="D11231" s="23"/>
      <c r="E11231" s="23"/>
      <c r="F11231" s="23"/>
      <c r="G11231" s="23"/>
      <c r="H11231" s="24"/>
      <c r="I11231" s="24"/>
      <c r="J11231" s="24"/>
    </row>
    <row r="11232" spans="3:10" x14ac:dyDescent="0.25">
      <c r="C11232" s="23"/>
      <c r="D11232" s="23"/>
      <c r="E11232" s="23"/>
      <c r="F11232" s="23"/>
      <c r="G11232" s="23"/>
      <c r="H11232" s="24"/>
      <c r="I11232" s="24"/>
      <c r="J11232" s="24"/>
    </row>
    <row r="11233" spans="3:10" x14ac:dyDescent="0.25">
      <c r="C11233" s="23"/>
      <c r="D11233" s="23"/>
      <c r="E11233" s="23"/>
      <c r="F11233" s="23"/>
      <c r="G11233" s="23"/>
      <c r="H11233" s="24"/>
      <c r="I11233" s="24"/>
      <c r="J11233" s="24"/>
    </row>
    <row r="11234" spans="3:10" x14ac:dyDescent="0.25">
      <c r="C11234" s="23"/>
      <c r="D11234" s="23"/>
      <c r="E11234" s="23"/>
      <c r="F11234" s="23"/>
      <c r="G11234" s="23"/>
      <c r="H11234" s="24"/>
      <c r="I11234" s="24"/>
      <c r="J11234" s="24"/>
    </row>
    <row r="11235" spans="3:10" x14ac:dyDescent="0.25">
      <c r="C11235" s="23"/>
      <c r="D11235" s="23"/>
      <c r="E11235" s="23"/>
      <c r="F11235" s="23"/>
      <c r="G11235" s="23"/>
      <c r="H11235" s="24"/>
      <c r="I11235" s="24"/>
      <c r="J11235" s="24"/>
    </row>
    <row r="11236" spans="3:10" x14ac:dyDescent="0.25">
      <c r="C11236" s="23"/>
      <c r="D11236" s="23"/>
      <c r="E11236" s="23"/>
      <c r="F11236" s="23"/>
      <c r="G11236" s="23"/>
      <c r="H11236" s="24"/>
      <c r="I11236" s="24"/>
      <c r="J11236" s="24"/>
    </row>
    <row r="11237" spans="3:10" x14ac:dyDescent="0.25">
      <c r="C11237" s="23"/>
      <c r="D11237" s="23"/>
      <c r="E11237" s="23"/>
      <c r="F11237" s="23"/>
      <c r="G11237" s="23"/>
      <c r="H11237" s="24"/>
      <c r="I11237" s="24"/>
      <c r="J11237" s="24"/>
    </row>
    <row r="11238" spans="3:10" x14ac:dyDescent="0.25">
      <c r="C11238" s="23"/>
      <c r="D11238" s="23"/>
      <c r="E11238" s="23"/>
      <c r="F11238" s="23"/>
      <c r="G11238" s="23"/>
      <c r="H11238" s="24"/>
      <c r="I11238" s="24"/>
      <c r="J11238" s="24"/>
    </row>
    <row r="11239" spans="3:10" x14ac:dyDescent="0.25">
      <c r="C11239" s="23"/>
      <c r="D11239" s="23"/>
      <c r="E11239" s="23"/>
      <c r="F11239" s="23"/>
      <c r="G11239" s="23"/>
      <c r="H11239" s="24"/>
      <c r="I11239" s="24"/>
      <c r="J11239" s="24"/>
    </row>
    <row r="11240" spans="3:10" x14ac:dyDescent="0.25">
      <c r="C11240" s="23"/>
      <c r="D11240" s="23"/>
      <c r="E11240" s="23"/>
      <c r="F11240" s="23"/>
      <c r="G11240" s="23"/>
      <c r="H11240" s="24"/>
      <c r="I11240" s="24"/>
      <c r="J11240" s="24"/>
    </row>
    <row r="11241" spans="3:10" x14ac:dyDescent="0.25">
      <c r="C11241" s="23"/>
      <c r="D11241" s="23"/>
      <c r="E11241" s="23"/>
      <c r="F11241" s="23"/>
      <c r="G11241" s="23"/>
      <c r="H11241" s="24"/>
      <c r="I11241" s="24"/>
      <c r="J11241" s="24"/>
    </row>
    <row r="11242" spans="3:10" x14ac:dyDescent="0.25">
      <c r="C11242" s="23"/>
      <c r="D11242" s="23"/>
      <c r="E11242" s="23"/>
      <c r="F11242" s="23"/>
      <c r="G11242" s="23"/>
      <c r="H11242" s="24"/>
      <c r="I11242" s="24"/>
      <c r="J11242" s="24"/>
    </row>
    <row r="11243" spans="3:10" x14ac:dyDescent="0.25">
      <c r="C11243" s="23"/>
      <c r="D11243" s="23"/>
      <c r="E11243" s="23"/>
      <c r="F11243" s="23"/>
      <c r="G11243" s="23"/>
      <c r="H11243" s="24"/>
      <c r="I11243" s="24"/>
      <c r="J11243" s="24"/>
    </row>
    <row r="11244" spans="3:10" x14ac:dyDescent="0.25">
      <c r="C11244" s="23"/>
      <c r="D11244" s="23"/>
      <c r="E11244" s="23"/>
      <c r="F11244" s="23"/>
      <c r="G11244" s="23"/>
      <c r="H11244" s="24"/>
      <c r="I11244" s="24"/>
      <c r="J11244" s="24"/>
    </row>
    <row r="11245" spans="3:10" x14ac:dyDescent="0.25">
      <c r="C11245" s="23"/>
      <c r="D11245" s="23"/>
      <c r="E11245" s="23"/>
      <c r="F11245" s="23"/>
      <c r="G11245" s="23"/>
      <c r="H11245" s="24"/>
      <c r="I11245" s="24"/>
      <c r="J11245" s="24"/>
    </row>
    <row r="11246" spans="3:10" x14ac:dyDescent="0.25">
      <c r="C11246" s="23"/>
      <c r="D11246" s="23"/>
      <c r="E11246" s="23"/>
      <c r="F11246" s="23"/>
      <c r="G11246" s="23"/>
      <c r="H11246" s="24"/>
      <c r="I11246" s="24"/>
      <c r="J11246" s="24"/>
    </row>
    <row r="11247" spans="3:10" x14ac:dyDescent="0.25">
      <c r="C11247" s="23"/>
      <c r="D11247" s="23"/>
      <c r="E11247" s="23"/>
      <c r="F11247" s="23"/>
      <c r="G11247" s="23"/>
      <c r="H11247" s="24"/>
      <c r="I11247" s="24"/>
      <c r="J11247" s="24"/>
    </row>
    <row r="11248" spans="3:10" x14ac:dyDescent="0.25">
      <c r="C11248" s="23"/>
      <c r="D11248" s="23"/>
      <c r="E11248" s="23"/>
      <c r="F11248" s="23"/>
      <c r="G11248" s="23"/>
      <c r="H11248" s="24"/>
      <c r="I11248" s="24"/>
      <c r="J11248" s="24"/>
    </row>
    <row r="11249" spans="3:10" x14ac:dyDescent="0.25">
      <c r="C11249" s="23"/>
      <c r="D11249" s="23"/>
      <c r="E11249" s="23"/>
      <c r="F11249" s="23"/>
      <c r="G11249" s="23"/>
      <c r="H11249" s="24"/>
      <c r="I11249" s="24"/>
      <c r="J11249" s="24"/>
    </row>
    <row r="11250" spans="3:10" x14ac:dyDescent="0.25">
      <c r="C11250" s="23"/>
      <c r="D11250" s="23"/>
      <c r="E11250" s="23"/>
      <c r="F11250" s="23"/>
      <c r="G11250" s="23"/>
      <c r="H11250" s="24"/>
      <c r="I11250" s="24"/>
      <c r="J11250" s="24"/>
    </row>
    <row r="11251" spans="3:10" x14ac:dyDescent="0.25">
      <c r="C11251" s="23"/>
      <c r="D11251" s="23"/>
      <c r="E11251" s="23"/>
      <c r="F11251" s="23"/>
      <c r="G11251" s="23"/>
      <c r="H11251" s="24"/>
      <c r="I11251" s="24"/>
      <c r="J11251" s="24"/>
    </row>
    <row r="11252" spans="3:10" x14ac:dyDescent="0.25">
      <c r="C11252" s="23"/>
      <c r="D11252" s="23"/>
      <c r="E11252" s="23"/>
      <c r="F11252" s="23"/>
      <c r="G11252" s="23"/>
      <c r="H11252" s="24"/>
      <c r="I11252" s="24"/>
      <c r="J11252" s="24"/>
    </row>
    <row r="11253" spans="3:10" x14ac:dyDescent="0.25">
      <c r="C11253" s="23"/>
      <c r="D11253" s="23"/>
      <c r="E11253" s="23"/>
      <c r="F11253" s="23"/>
      <c r="G11253" s="23"/>
      <c r="H11253" s="24"/>
      <c r="I11253" s="24"/>
      <c r="J11253" s="24"/>
    </row>
    <row r="11254" spans="3:10" x14ac:dyDescent="0.25">
      <c r="C11254" s="23"/>
      <c r="D11254" s="23"/>
      <c r="E11254" s="23"/>
      <c r="F11254" s="23"/>
      <c r="G11254" s="23"/>
      <c r="H11254" s="24"/>
      <c r="I11254" s="24"/>
      <c r="J11254" s="24"/>
    </row>
    <row r="11255" spans="3:10" x14ac:dyDescent="0.25">
      <c r="C11255" s="23"/>
      <c r="D11255" s="23"/>
      <c r="E11255" s="23"/>
      <c r="F11255" s="23"/>
      <c r="G11255" s="23"/>
      <c r="H11255" s="24"/>
      <c r="I11255" s="24"/>
      <c r="J11255" s="24"/>
    </row>
    <row r="11256" spans="3:10" x14ac:dyDescent="0.25">
      <c r="C11256" s="23"/>
      <c r="D11256" s="23"/>
      <c r="E11256" s="23"/>
      <c r="F11256" s="23"/>
      <c r="G11256" s="23"/>
      <c r="H11256" s="24"/>
      <c r="I11256" s="24"/>
      <c r="J11256" s="24"/>
    </row>
    <row r="11257" spans="3:10" x14ac:dyDescent="0.25">
      <c r="C11257" s="23"/>
      <c r="D11257" s="23"/>
      <c r="E11257" s="23"/>
      <c r="F11257" s="23"/>
      <c r="G11257" s="23"/>
      <c r="H11257" s="24"/>
      <c r="I11257" s="24"/>
      <c r="J11257" s="24"/>
    </row>
    <row r="11258" spans="3:10" x14ac:dyDescent="0.25">
      <c r="C11258" s="23"/>
      <c r="D11258" s="23"/>
      <c r="E11258" s="23"/>
      <c r="F11258" s="23"/>
      <c r="G11258" s="23"/>
      <c r="H11258" s="24"/>
      <c r="I11258" s="24"/>
      <c r="J11258" s="24"/>
    </row>
    <row r="11259" spans="3:10" x14ac:dyDescent="0.25">
      <c r="C11259" s="23"/>
      <c r="D11259" s="23"/>
      <c r="E11259" s="23"/>
      <c r="F11259" s="23"/>
      <c r="G11259" s="23"/>
      <c r="H11259" s="24"/>
      <c r="I11259" s="24"/>
      <c r="J11259" s="24"/>
    </row>
    <row r="11260" spans="3:10" x14ac:dyDescent="0.25">
      <c r="C11260" s="23"/>
      <c r="D11260" s="23"/>
      <c r="E11260" s="23"/>
      <c r="F11260" s="23"/>
      <c r="G11260" s="23"/>
      <c r="H11260" s="24"/>
      <c r="I11260" s="24"/>
      <c r="J11260" s="24"/>
    </row>
    <row r="11261" spans="3:10" x14ac:dyDescent="0.25">
      <c r="C11261" s="23"/>
      <c r="D11261" s="23"/>
      <c r="E11261" s="23"/>
      <c r="F11261" s="23"/>
      <c r="G11261" s="23"/>
      <c r="H11261" s="24"/>
      <c r="I11261" s="24"/>
      <c r="J11261" s="24"/>
    </row>
    <row r="11262" spans="3:10" x14ac:dyDescent="0.25">
      <c r="C11262" s="23"/>
      <c r="D11262" s="23"/>
      <c r="E11262" s="23"/>
      <c r="F11262" s="23"/>
      <c r="G11262" s="23"/>
      <c r="H11262" s="24"/>
      <c r="I11262" s="24"/>
      <c r="J11262" s="24"/>
    </row>
    <row r="11263" spans="3:10" x14ac:dyDescent="0.25">
      <c r="C11263" s="23"/>
      <c r="D11263" s="23"/>
      <c r="E11263" s="23"/>
      <c r="F11263" s="23"/>
      <c r="G11263" s="23"/>
      <c r="H11263" s="24"/>
      <c r="I11263" s="24"/>
      <c r="J11263" s="24"/>
    </row>
    <row r="11264" spans="3:10" x14ac:dyDescent="0.25">
      <c r="C11264" s="23"/>
      <c r="D11264" s="23"/>
      <c r="E11264" s="23"/>
      <c r="F11264" s="23"/>
      <c r="G11264" s="23"/>
      <c r="H11264" s="24"/>
      <c r="I11264" s="24"/>
      <c r="J11264" s="24"/>
    </row>
    <row r="11265" spans="3:10" x14ac:dyDescent="0.25">
      <c r="C11265" s="23"/>
      <c r="D11265" s="23"/>
      <c r="E11265" s="23"/>
      <c r="F11265" s="23"/>
      <c r="G11265" s="23"/>
      <c r="H11265" s="24"/>
      <c r="I11265" s="24"/>
      <c r="J11265" s="24"/>
    </row>
    <row r="11266" spans="3:10" x14ac:dyDescent="0.25">
      <c r="C11266" s="23"/>
      <c r="D11266" s="23"/>
      <c r="E11266" s="23"/>
      <c r="F11266" s="23"/>
      <c r="G11266" s="23"/>
      <c r="H11266" s="24"/>
      <c r="I11266" s="24"/>
      <c r="J11266" s="24"/>
    </row>
    <row r="11267" spans="3:10" x14ac:dyDescent="0.25">
      <c r="C11267" s="23"/>
      <c r="D11267" s="23"/>
      <c r="E11267" s="23"/>
      <c r="F11267" s="23"/>
      <c r="G11267" s="23"/>
      <c r="H11267" s="24"/>
      <c r="I11267" s="24"/>
      <c r="J11267" s="24"/>
    </row>
    <row r="11268" spans="3:10" x14ac:dyDescent="0.25">
      <c r="C11268" s="23"/>
      <c r="D11268" s="23"/>
      <c r="E11268" s="23"/>
      <c r="F11268" s="23"/>
      <c r="G11268" s="23"/>
      <c r="H11268" s="24"/>
      <c r="I11268" s="24"/>
      <c r="J11268" s="24"/>
    </row>
    <row r="11269" spans="3:10" x14ac:dyDescent="0.25">
      <c r="C11269" s="23"/>
      <c r="D11269" s="23"/>
      <c r="E11269" s="23"/>
      <c r="F11269" s="23"/>
      <c r="G11269" s="23"/>
      <c r="H11269" s="24"/>
      <c r="I11269" s="24"/>
      <c r="J11269" s="24"/>
    </row>
    <row r="11270" spans="3:10" x14ac:dyDescent="0.25">
      <c r="C11270" s="23"/>
      <c r="D11270" s="23"/>
      <c r="E11270" s="23"/>
      <c r="F11270" s="23"/>
      <c r="G11270" s="23"/>
      <c r="H11270" s="24"/>
      <c r="I11270" s="24"/>
      <c r="J11270" s="24"/>
    </row>
    <row r="11271" spans="3:10" x14ac:dyDescent="0.25">
      <c r="C11271" s="23"/>
      <c r="D11271" s="23"/>
      <c r="E11271" s="23"/>
      <c r="F11271" s="23"/>
      <c r="G11271" s="23"/>
      <c r="H11271" s="24"/>
      <c r="I11271" s="24"/>
      <c r="J11271" s="24"/>
    </row>
    <row r="11272" spans="3:10" x14ac:dyDescent="0.25">
      <c r="C11272" s="23"/>
      <c r="D11272" s="23"/>
      <c r="E11272" s="23"/>
      <c r="F11272" s="23"/>
      <c r="G11272" s="23"/>
      <c r="H11272" s="24"/>
      <c r="I11272" s="24"/>
      <c r="J11272" s="24"/>
    </row>
    <row r="11273" spans="3:10" x14ac:dyDescent="0.25">
      <c r="C11273" s="23"/>
      <c r="D11273" s="23"/>
      <c r="E11273" s="23"/>
      <c r="F11273" s="23"/>
      <c r="G11273" s="23"/>
      <c r="H11273" s="24"/>
      <c r="I11273" s="24"/>
      <c r="J11273" s="24"/>
    </row>
    <row r="11274" spans="3:10" x14ac:dyDescent="0.25">
      <c r="C11274" s="23"/>
      <c r="D11274" s="23"/>
      <c r="E11274" s="23"/>
      <c r="F11274" s="23"/>
      <c r="G11274" s="23"/>
      <c r="H11274" s="24"/>
      <c r="I11274" s="24"/>
      <c r="J11274" s="24"/>
    </row>
    <row r="11275" spans="3:10" x14ac:dyDescent="0.25">
      <c r="C11275" s="23"/>
      <c r="D11275" s="23"/>
      <c r="E11275" s="23"/>
      <c r="F11275" s="23"/>
      <c r="G11275" s="23"/>
      <c r="H11275" s="24"/>
      <c r="I11275" s="24"/>
      <c r="J11275" s="24"/>
    </row>
    <row r="11276" spans="3:10" x14ac:dyDescent="0.25">
      <c r="C11276" s="23"/>
      <c r="D11276" s="23"/>
      <c r="E11276" s="23"/>
      <c r="F11276" s="23"/>
      <c r="G11276" s="23"/>
      <c r="H11276" s="24"/>
      <c r="I11276" s="24"/>
      <c r="J11276" s="24"/>
    </row>
    <row r="11277" spans="3:10" x14ac:dyDescent="0.25">
      <c r="C11277" s="23"/>
      <c r="D11277" s="23"/>
      <c r="E11277" s="23"/>
      <c r="F11277" s="23"/>
      <c r="G11277" s="23"/>
      <c r="H11277" s="24"/>
      <c r="I11277" s="24"/>
      <c r="J11277" s="24"/>
    </row>
    <row r="11278" spans="3:10" x14ac:dyDescent="0.25">
      <c r="C11278" s="23"/>
      <c r="D11278" s="23"/>
      <c r="E11278" s="23"/>
      <c r="F11278" s="23"/>
      <c r="G11278" s="23"/>
      <c r="H11278" s="24"/>
      <c r="I11278" s="24"/>
      <c r="J11278" s="24"/>
    </row>
    <row r="11279" spans="3:10" x14ac:dyDescent="0.25">
      <c r="C11279" s="23"/>
      <c r="D11279" s="23"/>
      <c r="E11279" s="23"/>
      <c r="F11279" s="23"/>
      <c r="G11279" s="23"/>
      <c r="H11279" s="24"/>
      <c r="I11279" s="24"/>
      <c r="J11279" s="24"/>
    </row>
    <row r="11280" spans="3:10" x14ac:dyDescent="0.25">
      <c r="C11280" s="23"/>
      <c r="D11280" s="23"/>
      <c r="E11280" s="23"/>
      <c r="F11280" s="23"/>
      <c r="G11280" s="23"/>
      <c r="H11280" s="24"/>
      <c r="I11280" s="24"/>
      <c r="J11280" s="24"/>
    </row>
    <row r="11281" spans="3:10" x14ac:dyDescent="0.25">
      <c r="C11281" s="23"/>
      <c r="D11281" s="23"/>
      <c r="E11281" s="23"/>
      <c r="F11281" s="23"/>
      <c r="G11281" s="23"/>
      <c r="H11281" s="24"/>
      <c r="I11281" s="24"/>
      <c r="J11281" s="24"/>
    </row>
    <row r="11282" spans="3:10" x14ac:dyDescent="0.25">
      <c r="C11282" s="23"/>
      <c r="D11282" s="23"/>
      <c r="E11282" s="23"/>
      <c r="F11282" s="23"/>
      <c r="G11282" s="23"/>
      <c r="H11282" s="24"/>
      <c r="I11282" s="24"/>
      <c r="J11282" s="24"/>
    </row>
    <row r="11283" spans="3:10" x14ac:dyDescent="0.25">
      <c r="C11283" s="23"/>
      <c r="D11283" s="23"/>
      <c r="E11283" s="23"/>
      <c r="F11283" s="23"/>
      <c r="G11283" s="23"/>
      <c r="H11283" s="24"/>
      <c r="I11283" s="24"/>
      <c r="J11283" s="24"/>
    </row>
    <row r="11284" spans="3:10" x14ac:dyDescent="0.25">
      <c r="C11284" s="23"/>
      <c r="D11284" s="23"/>
      <c r="E11284" s="23"/>
      <c r="F11284" s="23"/>
      <c r="G11284" s="23"/>
      <c r="H11284" s="24"/>
      <c r="I11284" s="24"/>
      <c r="J11284" s="24"/>
    </row>
    <row r="11285" spans="3:10" x14ac:dyDescent="0.25">
      <c r="C11285" s="23"/>
      <c r="D11285" s="23"/>
      <c r="E11285" s="23"/>
      <c r="F11285" s="23"/>
      <c r="G11285" s="23"/>
      <c r="H11285" s="24"/>
      <c r="I11285" s="24"/>
      <c r="J11285" s="24"/>
    </row>
    <row r="11286" spans="3:10" x14ac:dyDescent="0.25">
      <c r="C11286" s="23"/>
      <c r="D11286" s="23"/>
      <c r="E11286" s="23"/>
      <c r="F11286" s="23"/>
      <c r="G11286" s="23"/>
      <c r="H11286" s="24"/>
      <c r="I11286" s="24"/>
      <c r="J11286" s="24"/>
    </row>
    <row r="11287" spans="3:10" x14ac:dyDescent="0.25">
      <c r="C11287" s="23"/>
      <c r="D11287" s="23"/>
      <c r="E11287" s="23"/>
      <c r="F11287" s="23"/>
      <c r="G11287" s="23"/>
      <c r="H11287" s="24"/>
      <c r="I11287" s="24"/>
      <c r="J11287" s="24"/>
    </row>
    <row r="11288" spans="3:10" x14ac:dyDescent="0.25">
      <c r="C11288" s="23"/>
      <c r="D11288" s="23"/>
      <c r="E11288" s="23"/>
      <c r="F11288" s="23"/>
      <c r="G11288" s="23"/>
      <c r="H11288" s="24"/>
      <c r="I11288" s="24"/>
      <c r="J11288" s="24"/>
    </row>
    <row r="11289" spans="3:10" x14ac:dyDescent="0.25">
      <c r="C11289" s="23"/>
      <c r="D11289" s="23"/>
      <c r="E11289" s="23"/>
      <c r="F11289" s="23"/>
      <c r="G11289" s="23"/>
      <c r="H11289" s="24"/>
      <c r="I11289" s="24"/>
      <c r="J11289" s="24"/>
    </row>
    <row r="11290" spans="3:10" x14ac:dyDescent="0.25">
      <c r="C11290" s="23"/>
      <c r="D11290" s="23"/>
      <c r="E11290" s="23"/>
      <c r="F11290" s="23"/>
      <c r="G11290" s="23"/>
      <c r="H11290" s="24"/>
      <c r="I11290" s="24"/>
      <c r="J11290" s="24"/>
    </row>
    <row r="11291" spans="3:10" x14ac:dyDescent="0.25">
      <c r="C11291" s="23"/>
      <c r="D11291" s="23"/>
      <c r="E11291" s="23"/>
      <c r="F11291" s="23"/>
      <c r="G11291" s="23"/>
      <c r="H11291" s="24"/>
      <c r="I11291" s="24"/>
      <c r="J11291" s="24"/>
    </row>
    <row r="11292" spans="3:10" x14ac:dyDescent="0.25">
      <c r="C11292" s="23"/>
      <c r="D11292" s="23"/>
      <c r="E11292" s="23"/>
      <c r="F11292" s="23"/>
      <c r="G11292" s="23"/>
      <c r="H11292" s="24"/>
      <c r="I11292" s="24"/>
      <c r="J11292" s="24"/>
    </row>
    <row r="11293" spans="3:10" x14ac:dyDescent="0.25">
      <c r="C11293" s="23"/>
      <c r="D11293" s="23"/>
      <c r="E11293" s="23"/>
      <c r="F11293" s="23"/>
      <c r="G11293" s="23"/>
      <c r="H11293" s="24"/>
      <c r="I11293" s="24"/>
      <c r="J11293" s="24"/>
    </row>
    <row r="11294" spans="3:10" x14ac:dyDescent="0.25">
      <c r="C11294" s="23"/>
      <c r="D11294" s="23"/>
      <c r="E11294" s="23"/>
      <c r="F11294" s="23"/>
      <c r="G11294" s="23"/>
      <c r="H11294" s="24"/>
      <c r="I11294" s="24"/>
      <c r="J11294" s="24"/>
    </row>
    <row r="11295" spans="3:10" x14ac:dyDescent="0.25">
      <c r="C11295" s="23"/>
      <c r="D11295" s="23"/>
      <c r="E11295" s="23"/>
      <c r="F11295" s="23"/>
      <c r="G11295" s="23"/>
      <c r="H11295" s="24"/>
      <c r="I11295" s="24"/>
      <c r="J11295" s="24"/>
    </row>
    <row r="11296" spans="3:10" x14ac:dyDescent="0.25">
      <c r="C11296" s="23"/>
      <c r="D11296" s="23"/>
      <c r="E11296" s="23"/>
      <c r="F11296" s="23"/>
      <c r="G11296" s="23"/>
      <c r="H11296" s="24"/>
      <c r="I11296" s="24"/>
      <c r="J11296" s="24"/>
    </row>
    <row r="11297" spans="3:10" x14ac:dyDescent="0.25">
      <c r="C11297" s="23"/>
      <c r="D11297" s="23"/>
      <c r="E11297" s="23"/>
      <c r="F11297" s="23"/>
      <c r="G11297" s="23"/>
      <c r="H11297" s="24"/>
      <c r="I11297" s="24"/>
      <c r="J11297" s="24"/>
    </row>
    <row r="11298" spans="3:10" x14ac:dyDescent="0.25">
      <c r="C11298" s="23"/>
      <c r="D11298" s="23"/>
      <c r="E11298" s="23"/>
      <c r="F11298" s="23"/>
      <c r="G11298" s="23"/>
      <c r="H11298" s="24"/>
      <c r="I11298" s="24"/>
      <c r="J11298" s="24"/>
    </row>
    <row r="11299" spans="3:10" x14ac:dyDescent="0.25">
      <c r="C11299" s="23"/>
      <c r="D11299" s="23"/>
      <c r="E11299" s="23"/>
      <c r="F11299" s="23"/>
      <c r="G11299" s="23"/>
      <c r="H11299" s="24"/>
      <c r="I11299" s="24"/>
      <c r="J11299" s="24"/>
    </row>
    <row r="11300" spans="3:10" x14ac:dyDescent="0.25">
      <c r="C11300" s="23"/>
      <c r="D11300" s="23"/>
      <c r="E11300" s="23"/>
      <c r="F11300" s="23"/>
      <c r="G11300" s="23"/>
      <c r="H11300" s="24"/>
      <c r="I11300" s="24"/>
      <c r="J11300" s="24"/>
    </row>
    <row r="11301" spans="3:10" x14ac:dyDescent="0.25">
      <c r="C11301" s="23"/>
      <c r="D11301" s="23"/>
      <c r="E11301" s="23"/>
      <c r="F11301" s="23"/>
      <c r="G11301" s="23"/>
      <c r="H11301" s="24"/>
      <c r="I11301" s="24"/>
      <c r="J11301" s="24"/>
    </row>
    <row r="11302" spans="3:10" x14ac:dyDescent="0.25">
      <c r="C11302" s="23"/>
      <c r="D11302" s="23"/>
      <c r="E11302" s="23"/>
      <c r="F11302" s="23"/>
      <c r="G11302" s="23"/>
      <c r="H11302" s="24"/>
      <c r="I11302" s="24"/>
      <c r="J11302" s="24"/>
    </row>
    <row r="11303" spans="3:10" x14ac:dyDescent="0.25">
      <c r="C11303" s="23"/>
      <c r="D11303" s="23"/>
      <c r="E11303" s="23"/>
      <c r="F11303" s="23"/>
      <c r="G11303" s="23"/>
      <c r="H11303" s="24"/>
      <c r="I11303" s="24"/>
      <c r="J11303" s="24"/>
    </row>
    <row r="11304" spans="3:10" x14ac:dyDescent="0.25">
      <c r="C11304" s="23"/>
      <c r="D11304" s="23"/>
      <c r="E11304" s="23"/>
      <c r="F11304" s="23"/>
      <c r="G11304" s="23"/>
      <c r="H11304" s="24"/>
      <c r="I11304" s="24"/>
      <c r="J11304" s="24"/>
    </row>
    <row r="11305" spans="3:10" x14ac:dyDescent="0.25">
      <c r="C11305" s="23"/>
      <c r="D11305" s="23"/>
      <c r="E11305" s="23"/>
      <c r="F11305" s="23"/>
      <c r="G11305" s="23"/>
      <c r="H11305" s="24"/>
      <c r="I11305" s="24"/>
      <c r="J11305" s="24"/>
    </row>
    <row r="11306" spans="3:10" x14ac:dyDescent="0.25">
      <c r="C11306" s="23"/>
      <c r="D11306" s="23"/>
      <c r="E11306" s="23"/>
      <c r="F11306" s="23"/>
      <c r="G11306" s="23"/>
      <c r="H11306" s="24"/>
      <c r="I11306" s="24"/>
      <c r="J11306" s="24"/>
    </row>
    <row r="11307" spans="3:10" x14ac:dyDescent="0.25">
      <c r="C11307" s="23"/>
      <c r="D11307" s="23"/>
      <c r="E11307" s="23"/>
      <c r="F11307" s="23"/>
      <c r="G11307" s="23"/>
      <c r="H11307" s="24"/>
      <c r="I11307" s="24"/>
      <c r="J11307" s="24"/>
    </row>
    <row r="11308" spans="3:10" x14ac:dyDescent="0.25">
      <c r="C11308" s="23"/>
      <c r="D11308" s="23"/>
      <c r="E11308" s="23"/>
      <c r="F11308" s="23"/>
      <c r="G11308" s="23"/>
      <c r="H11308" s="24"/>
      <c r="I11308" s="24"/>
      <c r="J11308" s="24"/>
    </row>
    <row r="11309" spans="3:10" x14ac:dyDescent="0.25">
      <c r="C11309" s="23"/>
      <c r="D11309" s="23"/>
      <c r="E11309" s="23"/>
      <c r="F11309" s="23"/>
      <c r="G11309" s="23"/>
      <c r="H11309" s="24"/>
      <c r="I11309" s="24"/>
      <c r="J11309" s="24"/>
    </row>
    <row r="11310" spans="3:10" x14ac:dyDescent="0.25">
      <c r="C11310" s="23"/>
      <c r="D11310" s="23"/>
      <c r="E11310" s="23"/>
      <c r="F11310" s="23"/>
      <c r="G11310" s="23"/>
      <c r="H11310" s="24"/>
      <c r="I11310" s="24"/>
      <c r="J11310" s="24"/>
    </row>
    <row r="11311" spans="3:10" x14ac:dyDescent="0.25">
      <c r="C11311" s="23"/>
      <c r="D11311" s="23"/>
      <c r="E11311" s="23"/>
      <c r="F11311" s="23"/>
      <c r="G11311" s="23"/>
      <c r="H11311" s="24"/>
      <c r="I11311" s="24"/>
      <c r="J11311" s="24"/>
    </row>
    <row r="11312" spans="3:10" x14ac:dyDescent="0.25">
      <c r="C11312" s="23"/>
      <c r="D11312" s="23"/>
      <c r="E11312" s="23"/>
      <c r="F11312" s="23"/>
      <c r="G11312" s="23"/>
      <c r="H11312" s="24"/>
      <c r="I11312" s="24"/>
      <c r="J11312" s="24"/>
    </row>
    <row r="11313" spans="3:10" x14ac:dyDescent="0.25">
      <c r="C11313" s="23"/>
      <c r="D11313" s="23"/>
      <c r="E11313" s="23"/>
      <c r="F11313" s="23"/>
      <c r="G11313" s="23"/>
      <c r="H11313" s="24"/>
      <c r="I11313" s="24"/>
      <c r="J11313" s="24"/>
    </row>
    <row r="11314" spans="3:10" x14ac:dyDescent="0.25">
      <c r="C11314" s="23"/>
      <c r="D11314" s="23"/>
      <c r="E11314" s="23"/>
      <c r="F11314" s="23"/>
      <c r="G11314" s="23"/>
      <c r="H11314" s="24"/>
      <c r="I11314" s="24"/>
      <c r="J11314" s="24"/>
    </row>
    <row r="11315" spans="3:10" x14ac:dyDescent="0.25">
      <c r="C11315" s="23"/>
      <c r="D11315" s="23"/>
      <c r="E11315" s="23"/>
      <c r="F11315" s="23"/>
      <c r="G11315" s="23"/>
      <c r="H11315" s="24"/>
      <c r="I11315" s="24"/>
      <c r="J11315" s="24"/>
    </row>
    <row r="11316" spans="3:10" x14ac:dyDescent="0.25">
      <c r="C11316" s="23"/>
      <c r="D11316" s="23"/>
      <c r="E11316" s="23"/>
      <c r="F11316" s="23"/>
      <c r="G11316" s="23"/>
      <c r="H11316" s="24"/>
      <c r="I11316" s="24"/>
      <c r="J11316" s="24"/>
    </row>
    <row r="11317" spans="3:10" x14ac:dyDescent="0.25">
      <c r="C11317" s="23"/>
      <c r="D11317" s="23"/>
      <c r="E11317" s="23"/>
      <c r="F11317" s="23"/>
      <c r="G11317" s="23"/>
      <c r="H11317" s="24"/>
      <c r="I11317" s="24"/>
      <c r="J11317" s="24"/>
    </row>
    <row r="11318" spans="3:10" x14ac:dyDescent="0.25">
      <c r="C11318" s="23"/>
      <c r="D11318" s="23"/>
      <c r="E11318" s="23"/>
      <c r="F11318" s="23"/>
      <c r="G11318" s="23"/>
      <c r="H11318" s="24"/>
      <c r="I11318" s="24"/>
      <c r="J11318" s="24"/>
    </row>
    <row r="11319" spans="3:10" x14ac:dyDescent="0.25">
      <c r="C11319" s="23"/>
      <c r="D11319" s="23"/>
      <c r="E11319" s="23"/>
      <c r="F11319" s="23"/>
      <c r="G11319" s="23"/>
      <c r="H11319" s="24"/>
      <c r="I11319" s="24"/>
      <c r="J11319" s="24"/>
    </row>
    <row r="11320" spans="3:10" x14ac:dyDescent="0.25">
      <c r="C11320" s="23"/>
      <c r="D11320" s="23"/>
      <c r="E11320" s="23"/>
      <c r="F11320" s="23"/>
      <c r="G11320" s="23"/>
      <c r="H11320" s="24"/>
      <c r="I11320" s="24"/>
      <c r="J11320" s="24"/>
    </row>
    <row r="11321" spans="3:10" x14ac:dyDescent="0.25">
      <c r="C11321" s="23"/>
      <c r="D11321" s="23"/>
      <c r="E11321" s="23"/>
      <c r="F11321" s="23"/>
      <c r="G11321" s="23"/>
      <c r="H11321" s="24"/>
      <c r="I11321" s="24"/>
      <c r="J11321" s="24"/>
    </row>
    <row r="11322" spans="3:10" x14ac:dyDescent="0.25">
      <c r="C11322" s="23"/>
      <c r="D11322" s="23"/>
      <c r="E11322" s="23"/>
      <c r="F11322" s="23"/>
      <c r="G11322" s="23"/>
      <c r="H11322" s="24"/>
      <c r="I11322" s="24"/>
      <c r="J11322" s="24"/>
    </row>
    <row r="11323" spans="3:10" x14ac:dyDescent="0.25">
      <c r="C11323" s="23"/>
      <c r="D11323" s="23"/>
      <c r="E11323" s="23"/>
      <c r="F11323" s="23"/>
      <c r="G11323" s="23"/>
      <c r="H11323" s="24"/>
      <c r="I11323" s="24"/>
      <c r="J11323" s="24"/>
    </row>
    <row r="11324" spans="3:10" x14ac:dyDescent="0.25">
      <c r="C11324" s="23"/>
      <c r="D11324" s="23"/>
      <c r="E11324" s="23"/>
      <c r="F11324" s="23"/>
      <c r="G11324" s="23"/>
      <c r="H11324" s="24"/>
      <c r="I11324" s="24"/>
      <c r="J11324" s="24"/>
    </row>
    <row r="11325" spans="3:10" x14ac:dyDescent="0.25">
      <c r="C11325" s="23"/>
      <c r="D11325" s="23"/>
      <c r="E11325" s="23"/>
      <c r="F11325" s="23"/>
      <c r="G11325" s="23"/>
      <c r="H11325" s="24"/>
      <c r="I11325" s="24"/>
      <c r="J11325" s="24"/>
    </row>
    <row r="11326" spans="3:10" x14ac:dyDescent="0.25">
      <c r="C11326" s="23"/>
      <c r="D11326" s="23"/>
      <c r="E11326" s="23"/>
      <c r="F11326" s="23"/>
      <c r="G11326" s="23"/>
      <c r="H11326" s="24"/>
      <c r="I11326" s="24"/>
      <c r="J11326" s="24"/>
    </row>
    <row r="11327" spans="3:10" x14ac:dyDescent="0.25">
      <c r="C11327" s="23"/>
      <c r="D11327" s="23"/>
      <c r="E11327" s="23"/>
      <c r="F11327" s="23"/>
      <c r="G11327" s="23"/>
      <c r="H11327" s="24"/>
      <c r="I11327" s="24"/>
      <c r="J11327" s="24"/>
    </row>
    <row r="11328" spans="3:10" x14ac:dyDescent="0.25">
      <c r="C11328" s="23"/>
      <c r="D11328" s="23"/>
      <c r="E11328" s="23"/>
      <c r="F11328" s="23"/>
      <c r="G11328" s="23"/>
      <c r="H11328" s="24"/>
      <c r="I11328" s="24"/>
      <c r="J11328" s="24"/>
    </row>
    <row r="11329" spans="3:10" x14ac:dyDescent="0.25">
      <c r="C11329" s="23"/>
      <c r="D11329" s="23"/>
      <c r="E11329" s="23"/>
      <c r="F11329" s="23"/>
      <c r="G11329" s="23"/>
      <c r="H11329" s="24"/>
      <c r="I11329" s="24"/>
      <c r="J11329" s="24"/>
    </row>
    <row r="11330" spans="3:10" x14ac:dyDescent="0.25">
      <c r="C11330" s="23"/>
      <c r="D11330" s="23"/>
      <c r="E11330" s="23"/>
      <c r="F11330" s="23"/>
      <c r="G11330" s="23"/>
      <c r="H11330" s="24"/>
      <c r="I11330" s="24"/>
      <c r="J11330" s="24"/>
    </row>
    <row r="11331" spans="3:10" x14ac:dyDescent="0.25">
      <c r="C11331" s="23"/>
      <c r="D11331" s="23"/>
      <c r="E11331" s="23"/>
      <c r="F11331" s="23"/>
      <c r="G11331" s="23"/>
      <c r="H11331" s="24"/>
      <c r="I11331" s="24"/>
      <c r="J11331" s="24"/>
    </row>
    <row r="11332" spans="3:10" x14ac:dyDescent="0.25">
      <c r="C11332" s="23"/>
      <c r="D11332" s="23"/>
      <c r="E11332" s="23"/>
      <c r="F11332" s="23"/>
      <c r="G11332" s="23"/>
      <c r="H11332" s="24"/>
      <c r="I11332" s="24"/>
      <c r="J11332" s="24"/>
    </row>
    <row r="11333" spans="3:10" x14ac:dyDescent="0.25">
      <c r="C11333" s="23"/>
      <c r="D11333" s="23"/>
      <c r="E11333" s="23"/>
      <c r="F11333" s="23"/>
      <c r="G11333" s="23"/>
      <c r="H11333" s="24"/>
      <c r="I11333" s="24"/>
      <c r="J11333" s="24"/>
    </row>
    <row r="11334" spans="3:10" x14ac:dyDescent="0.25">
      <c r="C11334" s="23"/>
      <c r="D11334" s="23"/>
      <c r="E11334" s="23"/>
      <c r="F11334" s="23"/>
      <c r="G11334" s="23"/>
      <c r="H11334" s="24"/>
      <c r="I11334" s="24"/>
      <c r="J11334" s="24"/>
    </row>
    <row r="11335" spans="3:10" x14ac:dyDescent="0.25">
      <c r="C11335" s="23"/>
      <c r="D11335" s="23"/>
      <c r="E11335" s="23"/>
      <c r="F11335" s="23"/>
      <c r="G11335" s="23"/>
      <c r="H11335" s="24"/>
      <c r="I11335" s="24"/>
      <c r="J11335" s="24"/>
    </row>
    <row r="11336" spans="3:10" x14ac:dyDescent="0.25">
      <c r="C11336" s="23"/>
      <c r="D11336" s="23"/>
      <c r="E11336" s="23"/>
      <c r="F11336" s="23"/>
      <c r="G11336" s="23"/>
      <c r="H11336" s="24"/>
      <c r="I11336" s="24"/>
      <c r="J11336" s="24"/>
    </row>
    <row r="11337" spans="3:10" x14ac:dyDescent="0.25">
      <c r="C11337" s="23"/>
      <c r="D11337" s="23"/>
      <c r="E11337" s="23"/>
      <c r="F11337" s="23"/>
      <c r="G11337" s="23"/>
      <c r="H11337" s="24"/>
      <c r="I11337" s="24"/>
      <c r="J11337" s="24"/>
    </row>
    <row r="11338" spans="3:10" x14ac:dyDescent="0.25">
      <c r="C11338" s="23"/>
      <c r="D11338" s="23"/>
      <c r="E11338" s="23"/>
      <c r="F11338" s="23"/>
      <c r="G11338" s="23"/>
      <c r="H11338" s="24"/>
      <c r="I11338" s="24"/>
      <c r="J11338" s="24"/>
    </row>
    <row r="11339" spans="3:10" x14ac:dyDescent="0.25">
      <c r="C11339" s="23"/>
      <c r="D11339" s="23"/>
      <c r="E11339" s="23"/>
      <c r="F11339" s="23"/>
      <c r="G11339" s="23"/>
      <c r="H11339" s="24"/>
      <c r="I11339" s="24"/>
      <c r="J11339" s="24"/>
    </row>
    <row r="11340" spans="3:10" x14ac:dyDescent="0.25">
      <c r="C11340" s="23"/>
      <c r="D11340" s="23"/>
      <c r="E11340" s="23"/>
      <c r="F11340" s="23"/>
      <c r="G11340" s="23"/>
      <c r="H11340" s="24"/>
      <c r="I11340" s="24"/>
      <c r="J11340" s="24"/>
    </row>
    <row r="11341" spans="3:10" x14ac:dyDescent="0.25">
      <c r="C11341" s="23"/>
      <c r="D11341" s="23"/>
      <c r="E11341" s="23"/>
      <c r="F11341" s="23"/>
      <c r="G11341" s="23"/>
      <c r="H11341" s="24"/>
      <c r="I11341" s="24"/>
      <c r="J11341" s="24"/>
    </row>
    <row r="11342" spans="3:10" x14ac:dyDescent="0.25">
      <c r="C11342" s="23"/>
      <c r="D11342" s="23"/>
      <c r="E11342" s="23"/>
      <c r="F11342" s="23"/>
      <c r="G11342" s="23"/>
      <c r="H11342" s="24"/>
      <c r="I11342" s="24"/>
      <c r="J11342" s="24"/>
    </row>
    <row r="11343" spans="3:10" x14ac:dyDescent="0.25">
      <c r="C11343" s="23"/>
      <c r="D11343" s="23"/>
      <c r="E11343" s="23"/>
      <c r="F11343" s="23"/>
      <c r="G11343" s="23"/>
      <c r="H11343" s="24"/>
      <c r="I11343" s="24"/>
      <c r="J11343" s="24"/>
    </row>
    <row r="11344" spans="3:10" x14ac:dyDescent="0.25">
      <c r="C11344" s="23"/>
      <c r="D11344" s="23"/>
      <c r="E11344" s="23"/>
      <c r="F11344" s="23"/>
      <c r="G11344" s="23"/>
      <c r="H11344" s="24"/>
      <c r="I11344" s="24"/>
      <c r="J11344" s="24"/>
    </row>
    <row r="11345" spans="3:10" x14ac:dyDescent="0.25">
      <c r="C11345" s="23"/>
      <c r="D11345" s="23"/>
      <c r="E11345" s="23"/>
      <c r="F11345" s="23"/>
      <c r="G11345" s="23"/>
      <c r="H11345" s="24"/>
      <c r="I11345" s="24"/>
      <c r="J11345" s="24"/>
    </row>
    <row r="11346" spans="3:10" x14ac:dyDescent="0.25">
      <c r="C11346" s="23"/>
      <c r="D11346" s="23"/>
      <c r="E11346" s="23"/>
      <c r="F11346" s="23"/>
      <c r="G11346" s="23"/>
      <c r="H11346" s="24"/>
      <c r="I11346" s="24"/>
      <c r="J11346" s="24"/>
    </row>
    <row r="11347" spans="3:10" x14ac:dyDescent="0.25">
      <c r="C11347" s="23"/>
      <c r="D11347" s="23"/>
      <c r="E11347" s="23"/>
      <c r="F11347" s="23"/>
      <c r="G11347" s="23"/>
      <c r="H11347" s="24"/>
      <c r="I11347" s="24"/>
      <c r="J11347" s="24"/>
    </row>
    <row r="11348" spans="3:10" x14ac:dyDescent="0.25">
      <c r="C11348" s="23"/>
      <c r="D11348" s="23"/>
      <c r="E11348" s="23"/>
      <c r="F11348" s="23"/>
      <c r="G11348" s="23"/>
      <c r="H11348" s="24"/>
      <c r="I11348" s="24"/>
      <c r="J11348" s="24"/>
    </row>
    <row r="11349" spans="3:10" x14ac:dyDescent="0.25">
      <c r="C11349" s="23"/>
      <c r="D11349" s="23"/>
      <c r="E11349" s="23"/>
      <c r="F11349" s="23"/>
      <c r="G11349" s="23"/>
      <c r="H11349" s="24"/>
      <c r="I11349" s="24"/>
      <c r="J11349" s="24"/>
    </row>
    <row r="11350" spans="3:10" x14ac:dyDescent="0.25">
      <c r="C11350" s="23"/>
      <c r="D11350" s="23"/>
      <c r="E11350" s="23"/>
      <c r="F11350" s="23"/>
      <c r="G11350" s="23"/>
      <c r="H11350" s="24"/>
      <c r="I11350" s="24"/>
      <c r="J11350" s="24"/>
    </row>
    <row r="11351" spans="3:10" x14ac:dyDescent="0.25">
      <c r="C11351" s="23"/>
      <c r="D11351" s="23"/>
      <c r="E11351" s="23"/>
      <c r="F11351" s="23"/>
      <c r="G11351" s="23"/>
      <c r="H11351" s="24"/>
      <c r="I11351" s="24"/>
      <c r="J11351" s="24"/>
    </row>
    <row r="11352" spans="3:10" x14ac:dyDescent="0.25">
      <c r="C11352" s="23"/>
      <c r="D11352" s="23"/>
      <c r="E11352" s="23"/>
      <c r="F11352" s="23"/>
      <c r="G11352" s="23"/>
      <c r="H11352" s="24"/>
      <c r="I11352" s="24"/>
      <c r="J11352" s="24"/>
    </row>
    <row r="11353" spans="3:10" x14ac:dyDescent="0.25">
      <c r="C11353" s="23"/>
      <c r="D11353" s="23"/>
      <c r="E11353" s="23"/>
      <c r="F11353" s="23"/>
      <c r="G11353" s="23"/>
      <c r="H11353" s="24"/>
      <c r="I11353" s="24"/>
      <c r="J11353" s="24"/>
    </row>
    <row r="11354" spans="3:10" x14ac:dyDescent="0.25">
      <c r="C11354" s="23"/>
      <c r="D11354" s="23"/>
      <c r="E11354" s="23"/>
      <c r="F11354" s="23"/>
      <c r="G11354" s="23"/>
      <c r="H11354" s="24"/>
      <c r="I11354" s="24"/>
      <c r="J11354" s="24"/>
    </row>
    <row r="11355" spans="3:10" x14ac:dyDescent="0.25">
      <c r="C11355" s="23"/>
      <c r="D11355" s="23"/>
      <c r="E11355" s="23"/>
      <c r="F11355" s="23"/>
      <c r="G11355" s="23"/>
      <c r="H11355" s="24"/>
      <c r="I11355" s="24"/>
      <c r="J11355" s="24"/>
    </row>
    <row r="11356" spans="3:10" x14ac:dyDescent="0.25">
      <c r="C11356" s="23"/>
      <c r="D11356" s="23"/>
      <c r="E11356" s="23"/>
      <c r="F11356" s="23"/>
      <c r="G11356" s="23"/>
      <c r="H11356" s="24"/>
      <c r="I11356" s="24"/>
      <c r="J11356" s="24"/>
    </row>
    <row r="11357" spans="3:10" x14ac:dyDescent="0.25">
      <c r="C11357" s="23"/>
      <c r="D11357" s="23"/>
      <c r="E11357" s="23"/>
      <c r="F11357" s="23"/>
      <c r="G11357" s="23"/>
      <c r="H11357" s="24"/>
      <c r="I11357" s="24"/>
      <c r="J11357" s="24"/>
    </row>
    <row r="11358" spans="3:10" x14ac:dyDescent="0.25">
      <c r="C11358" s="23"/>
      <c r="D11358" s="23"/>
      <c r="E11358" s="23"/>
      <c r="F11358" s="23"/>
      <c r="G11358" s="23"/>
      <c r="H11358" s="24"/>
      <c r="I11358" s="24"/>
      <c r="J11358" s="24"/>
    </row>
    <row r="11359" spans="3:10" x14ac:dyDescent="0.25">
      <c r="C11359" s="23"/>
      <c r="D11359" s="23"/>
      <c r="E11359" s="23"/>
      <c r="F11359" s="23"/>
      <c r="G11359" s="23"/>
      <c r="H11359" s="24"/>
      <c r="I11359" s="24"/>
      <c r="J11359" s="24"/>
    </row>
    <row r="11360" spans="3:10" x14ac:dyDescent="0.25">
      <c r="C11360" s="23"/>
      <c r="D11360" s="23"/>
      <c r="E11360" s="23"/>
      <c r="F11360" s="23"/>
      <c r="G11360" s="23"/>
      <c r="H11360" s="24"/>
      <c r="I11360" s="24"/>
      <c r="J11360" s="24"/>
    </row>
    <row r="11361" spans="3:10" x14ac:dyDescent="0.25">
      <c r="C11361" s="23"/>
      <c r="D11361" s="23"/>
      <c r="E11361" s="23"/>
      <c r="F11361" s="23"/>
      <c r="G11361" s="23"/>
      <c r="H11361" s="24"/>
      <c r="I11361" s="24"/>
      <c r="J11361" s="24"/>
    </row>
    <row r="11362" spans="3:10" x14ac:dyDescent="0.25">
      <c r="C11362" s="23"/>
      <c r="D11362" s="23"/>
      <c r="E11362" s="23"/>
      <c r="F11362" s="23"/>
      <c r="G11362" s="23"/>
      <c r="H11362" s="24"/>
      <c r="I11362" s="24"/>
      <c r="J11362" s="24"/>
    </row>
    <row r="11363" spans="3:10" x14ac:dyDescent="0.25">
      <c r="C11363" s="23"/>
      <c r="D11363" s="23"/>
      <c r="E11363" s="23"/>
      <c r="F11363" s="23"/>
      <c r="G11363" s="23"/>
      <c r="H11363" s="24"/>
      <c r="I11363" s="24"/>
      <c r="J11363" s="24"/>
    </row>
    <row r="11364" spans="3:10" x14ac:dyDescent="0.25">
      <c r="C11364" s="23"/>
      <c r="D11364" s="23"/>
      <c r="E11364" s="23"/>
      <c r="F11364" s="23"/>
      <c r="G11364" s="23"/>
      <c r="H11364" s="24"/>
      <c r="I11364" s="24"/>
      <c r="J11364" s="24"/>
    </row>
    <row r="11365" spans="3:10" x14ac:dyDescent="0.25">
      <c r="C11365" s="23"/>
      <c r="D11365" s="23"/>
      <c r="E11365" s="23"/>
      <c r="F11365" s="23"/>
      <c r="G11365" s="23"/>
      <c r="H11365" s="24"/>
      <c r="I11365" s="24"/>
      <c r="J11365" s="24"/>
    </row>
    <row r="11366" spans="3:10" x14ac:dyDescent="0.25">
      <c r="C11366" s="23"/>
      <c r="D11366" s="23"/>
      <c r="E11366" s="23"/>
      <c r="F11366" s="23"/>
      <c r="G11366" s="23"/>
      <c r="H11366" s="24"/>
      <c r="I11366" s="24"/>
      <c r="J11366" s="24"/>
    </row>
    <row r="11367" spans="3:10" x14ac:dyDescent="0.25">
      <c r="C11367" s="23"/>
      <c r="D11367" s="23"/>
      <c r="E11367" s="23"/>
      <c r="F11367" s="23"/>
      <c r="G11367" s="23"/>
      <c r="H11367" s="24"/>
      <c r="I11367" s="24"/>
      <c r="J11367" s="24"/>
    </row>
    <row r="11368" spans="3:10" x14ac:dyDescent="0.25">
      <c r="C11368" s="23"/>
      <c r="D11368" s="23"/>
      <c r="E11368" s="23"/>
      <c r="F11368" s="23"/>
      <c r="G11368" s="23"/>
      <c r="H11368" s="24"/>
      <c r="I11368" s="24"/>
      <c r="J11368" s="24"/>
    </row>
    <row r="11369" spans="3:10" x14ac:dyDescent="0.25">
      <c r="C11369" s="23"/>
      <c r="D11369" s="23"/>
      <c r="E11369" s="23"/>
      <c r="F11369" s="23"/>
      <c r="G11369" s="23"/>
      <c r="H11369" s="24"/>
      <c r="I11369" s="24"/>
      <c r="J11369" s="24"/>
    </row>
    <row r="11370" spans="3:10" x14ac:dyDescent="0.25">
      <c r="C11370" s="23"/>
      <c r="D11370" s="23"/>
      <c r="E11370" s="23"/>
      <c r="F11370" s="23"/>
      <c r="G11370" s="23"/>
      <c r="H11370" s="24"/>
      <c r="I11370" s="24"/>
      <c r="J11370" s="24"/>
    </row>
    <row r="11371" spans="3:10" x14ac:dyDescent="0.25">
      <c r="C11371" s="23"/>
      <c r="D11371" s="23"/>
      <c r="E11371" s="23"/>
      <c r="F11371" s="23"/>
      <c r="G11371" s="23"/>
      <c r="H11371" s="24"/>
      <c r="I11371" s="24"/>
      <c r="J11371" s="24"/>
    </row>
    <row r="11372" spans="3:10" x14ac:dyDescent="0.25">
      <c r="C11372" s="23"/>
      <c r="D11372" s="23"/>
      <c r="E11372" s="23"/>
      <c r="F11372" s="23"/>
      <c r="G11372" s="23"/>
      <c r="H11372" s="24"/>
      <c r="I11372" s="24"/>
      <c r="J11372" s="24"/>
    </row>
    <row r="11373" spans="3:10" x14ac:dyDescent="0.25">
      <c r="C11373" s="23"/>
      <c r="D11373" s="23"/>
      <c r="E11373" s="23"/>
      <c r="F11373" s="23"/>
      <c r="G11373" s="23"/>
      <c r="H11373" s="24"/>
      <c r="I11373" s="24"/>
      <c r="J11373" s="24"/>
    </row>
    <row r="11374" spans="3:10" x14ac:dyDescent="0.25">
      <c r="C11374" s="23"/>
      <c r="D11374" s="23"/>
      <c r="E11374" s="23"/>
      <c r="F11374" s="23"/>
      <c r="G11374" s="23"/>
      <c r="H11374" s="24"/>
      <c r="I11374" s="24"/>
      <c r="J11374" s="24"/>
    </row>
    <row r="11375" spans="3:10" x14ac:dyDescent="0.25">
      <c r="C11375" s="23"/>
      <c r="D11375" s="23"/>
      <c r="E11375" s="23"/>
      <c r="F11375" s="23"/>
      <c r="G11375" s="23"/>
      <c r="H11375" s="24"/>
      <c r="I11375" s="24"/>
      <c r="J11375" s="24"/>
    </row>
    <row r="11376" spans="3:10" x14ac:dyDescent="0.25">
      <c r="C11376" s="23"/>
      <c r="D11376" s="23"/>
      <c r="E11376" s="23"/>
      <c r="F11376" s="23"/>
      <c r="G11376" s="23"/>
      <c r="H11376" s="24"/>
      <c r="I11376" s="24"/>
      <c r="J11376" s="24"/>
    </row>
    <row r="11377" spans="3:10" x14ac:dyDescent="0.25">
      <c r="C11377" s="23"/>
      <c r="D11377" s="23"/>
      <c r="E11377" s="23"/>
      <c r="F11377" s="23"/>
      <c r="G11377" s="23"/>
      <c r="H11377" s="24"/>
      <c r="I11377" s="24"/>
      <c r="J11377" s="24"/>
    </row>
    <row r="11378" spans="3:10" x14ac:dyDescent="0.25">
      <c r="C11378" s="23"/>
      <c r="D11378" s="23"/>
      <c r="E11378" s="23"/>
      <c r="F11378" s="23"/>
      <c r="G11378" s="23"/>
      <c r="H11378" s="24"/>
      <c r="I11378" s="24"/>
      <c r="J11378" s="24"/>
    </row>
    <row r="11379" spans="3:10" x14ac:dyDescent="0.25">
      <c r="C11379" s="23"/>
      <c r="D11379" s="23"/>
      <c r="E11379" s="23"/>
      <c r="F11379" s="23"/>
      <c r="G11379" s="23"/>
      <c r="H11379" s="24"/>
      <c r="I11379" s="24"/>
      <c r="J11379" s="24"/>
    </row>
    <row r="11380" spans="3:10" x14ac:dyDescent="0.25">
      <c r="C11380" s="23"/>
      <c r="D11380" s="23"/>
      <c r="E11380" s="23"/>
      <c r="F11380" s="23"/>
      <c r="G11380" s="23"/>
      <c r="H11380" s="24"/>
      <c r="I11380" s="24"/>
      <c r="J11380" s="24"/>
    </row>
    <row r="11381" spans="3:10" x14ac:dyDescent="0.25">
      <c r="C11381" s="23"/>
      <c r="D11381" s="23"/>
      <c r="E11381" s="23"/>
      <c r="F11381" s="23"/>
      <c r="G11381" s="23"/>
      <c r="H11381" s="24"/>
      <c r="I11381" s="24"/>
      <c r="J11381" s="24"/>
    </row>
    <row r="11382" spans="3:10" x14ac:dyDescent="0.25">
      <c r="C11382" s="23"/>
      <c r="D11382" s="23"/>
      <c r="E11382" s="23"/>
      <c r="F11382" s="23"/>
      <c r="G11382" s="23"/>
      <c r="H11382" s="24"/>
      <c r="I11382" s="24"/>
      <c r="J11382" s="24"/>
    </row>
    <row r="11383" spans="3:10" x14ac:dyDescent="0.25">
      <c r="C11383" s="23"/>
      <c r="D11383" s="23"/>
      <c r="E11383" s="23"/>
      <c r="F11383" s="23"/>
      <c r="G11383" s="23"/>
      <c r="H11383" s="24"/>
      <c r="I11383" s="24"/>
      <c r="J11383" s="24"/>
    </row>
    <row r="11384" spans="3:10" x14ac:dyDescent="0.25">
      <c r="C11384" s="23"/>
      <c r="D11384" s="23"/>
      <c r="E11384" s="23"/>
      <c r="F11384" s="23"/>
      <c r="G11384" s="23"/>
      <c r="H11384" s="24"/>
      <c r="I11384" s="24"/>
      <c r="J11384" s="24"/>
    </row>
    <row r="11385" spans="3:10" x14ac:dyDescent="0.25">
      <c r="C11385" s="23"/>
      <c r="D11385" s="23"/>
      <c r="E11385" s="23"/>
      <c r="F11385" s="23"/>
      <c r="G11385" s="23"/>
      <c r="H11385" s="24"/>
      <c r="I11385" s="24"/>
      <c r="J11385" s="24"/>
    </row>
    <row r="11386" spans="3:10" x14ac:dyDescent="0.25">
      <c r="C11386" s="23"/>
      <c r="D11386" s="23"/>
      <c r="E11386" s="23"/>
      <c r="F11386" s="23"/>
      <c r="G11386" s="23"/>
      <c r="H11386" s="24"/>
      <c r="I11386" s="24"/>
      <c r="J11386" s="24"/>
    </row>
    <row r="11387" spans="3:10" x14ac:dyDescent="0.25">
      <c r="C11387" s="23"/>
      <c r="D11387" s="23"/>
      <c r="E11387" s="23"/>
      <c r="F11387" s="23"/>
      <c r="G11387" s="23"/>
      <c r="H11387" s="24"/>
      <c r="I11387" s="24"/>
      <c r="J11387" s="24"/>
    </row>
    <row r="11388" spans="3:10" x14ac:dyDescent="0.25">
      <c r="C11388" s="23"/>
      <c r="D11388" s="23"/>
      <c r="E11388" s="23"/>
      <c r="F11388" s="23"/>
      <c r="G11388" s="23"/>
      <c r="H11388" s="24"/>
      <c r="I11388" s="24"/>
      <c r="J11388" s="24"/>
    </row>
    <row r="11389" spans="3:10" x14ac:dyDescent="0.25">
      <c r="C11389" s="23"/>
      <c r="D11389" s="23"/>
      <c r="E11389" s="23"/>
      <c r="F11389" s="23"/>
      <c r="G11389" s="23"/>
      <c r="H11389" s="24"/>
      <c r="I11389" s="24"/>
      <c r="J11389" s="24"/>
    </row>
    <row r="11390" spans="3:10" x14ac:dyDescent="0.25">
      <c r="C11390" s="23"/>
      <c r="D11390" s="23"/>
      <c r="E11390" s="23"/>
      <c r="F11390" s="23"/>
      <c r="G11390" s="23"/>
      <c r="H11390" s="24"/>
      <c r="I11390" s="24"/>
      <c r="J11390" s="24"/>
    </row>
    <row r="11391" spans="3:10" x14ac:dyDescent="0.25">
      <c r="C11391" s="23"/>
      <c r="D11391" s="23"/>
      <c r="E11391" s="23"/>
      <c r="F11391" s="23"/>
      <c r="G11391" s="23"/>
      <c r="H11391" s="24"/>
      <c r="I11391" s="24"/>
      <c r="J11391" s="24"/>
    </row>
    <row r="11392" spans="3:10" x14ac:dyDescent="0.25">
      <c r="C11392" s="23"/>
      <c r="D11392" s="23"/>
      <c r="E11392" s="23"/>
      <c r="F11392" s="23"/>
      <c r="G11392" s="23"/>
      <c r="H11392" s="24"/>
      <c r="I11392" s="24"/>
      <c r="J11392" s="24"/>
    </row>
    <row r="11393" spans="3:10" x14ac:dyDescent="0.25">
      <c r="C11393" s="23"/>
      <c r="D11393" s="23"/>
      <c r="E11393" s="23"/>
      <c r="F11393" s="23"/>
      <c r="G11393" s="23"/>
      <c r="H11393" s="24"/>
      <c r="I11393" s="24"/>
      <c r="J11393" s="24"/>
    </row>
    <row r="11394" spans="3:10" x14ac:dyDescent="0.25">
      <c r="C11394" s="23"/>
      <c r="D11394" s="23"/>
      <c r="E11394" s="23"/>
      <c r="F11394" s="23"/>
      <c r="G11394" s="23"/>
      <c r="H11394" s="24"/>
      <c r="I11394" s="24"/>
      <c r="J11394" s="24"/>
    </row>
    <row r="11395" spans="3:10" x14ac:dyDescent="0.25">
      <c r="C11395" s="23"/>
      <c r="D11395" s="23"/>
      <c r="E11395" s="23"/>
      <c r="F11395" s="23"/>
      <c r="G11395" s="23"/>
      <c r="H11395" s="24"/>
      <c r="I11395" s="24"/>
      <c r="J11395" s="24"/>
    </row>
    <row r="11396" spans="3:10" x14ac:dyDescent="0.25">
      <c r="C11396" s="23"/>
      <c r="D11396" s="23"/>
      <c r="E11396" s="23"/>
      <c r="F11396" s="23"/>
      <c r="G11396" s="23"/>
      <c r="H11396" s="24"/>
      <c r="I11396" s="24"/>
      <c r="J11396" s="24"/>
    </row>
    <row r="11397" spans="3:10" x14ac:dyDescent="0.25">
      <c r="C11397" s="23"/>
      <c r="D11397" s="23"/>
      <c r="E11397" s="23"/>
      <c r="F11397" s="23"/>
      <c r="G11397" s="23"/>
      <c r="H11397" s="24"/>
      <c r="I11397" s="24"/>
      <c r="J11397" s="24"/>
    </row>
    <row r="11398" spans="3:10" x14ac:dyDescent="0.25">
      <c r="C11398" s="23"/>
      <c r="D11398" s="23"/>
      <c r="E11398" s="23"/>
      <c r="F11398" s="23"/>
      <c r="G11398" s="23"/>
      <c r="H11398" s="24"/>
      <c r="I11398" s="24"/>
      <c r="J11398" s="24"/>
    </row>
    <row r="11399" spans="3:10" x14ac:dyDescent="0.25">
      <c r="C11399" s="23"/>
      <c r="D11399" s="23"/>
      <c r="E11399" s="23"/>
      <c r="F11399" s="23"/>
      <c r="G11399" s="23"/>
      <c r="H11399" s="24"/>
      <c r="I11399" s="24"/>
      <c r="J11399" s="24"/>
    </row>
    <row r="11400" spans="3:10" x14ac:dyDescent="0.25">
      <c r="C11400" s="23"/>
      <c r="D11400" s="23"/>
      <c r="E11400" s="23"/>
      <c r="F11400" s="23"/>
      <c r="G11400" s="23"/>
      <c r="H11400" s="24"/>
      <c r="I11400" s="24"/>
      <c r="J11400" s="24"/>
    </row>
    <row r="11401" spans="3:10" x14ac:dyDescent="0.25">
      <c r="C11401" s="23"/>
      <c r="D11401" s="23"/>
      <c r="E11401" s="23"/>
      <c r="F11401" s="23"/>
      <c r="G11401" s="23"/>
      <c r="H11401" s="24"/>
      <c r="I11401" s="24"/>
      <c r="J11401" s="24"/>
    </row>
    <row r="11402" spans="3:10" x14ac:dyDescent="0.25">
      <c r="C11402" s="23"/>
      <c r="D11402" s="23"/>
      <c r="E11402" s="23"/>
      <c r="F11402" s="23"/>
      <c r="G11402" s="23"/>
      <c r="H11402" s="24"/>
      <c r="I11402" s="24"/>
      <c r="J11402" s="24"/>
    </row>
    <row r="11403" spans="3:10" x14ac:dyDescent="0.25">
      <c r="C11403" s="23"/>
      <c r="D11403" s="23"/>
      <c r="E11403" s="23"/>
      <c r="F11403" s="23"/>
      <c r="G11403" s="23"/>
      <c r="H11403" s="24"/>
      <c r="I11403" s="24"/>
      <c r="J11403" s="24"/>
    </row>
    <row r="11404" spans="3:10" x14ac:dyDescent="0.25">
      <c r="C11404" s="23"/>
      <c r="D11404" s="23"/>
      <c r="E11404" s="23"/>
      <c r="F11404" s="23"/>
      <c r="G11404" s="23"/>
      <c r="H11404" s="24"/>
      <c r="I11404" s="24"/>
      <c r="J11404" s="24"/>
    </row>
    <row r="11405" spans="3:10" x14ac:dyDescent="0.25">
      <c r="C11405" s="23"/>
      <c r="D11405" s="23"/>
      <c r="E11405" s="23"/>
      <c r="F11405" s="23"/>
      <c r="G11405" s="23"/>
      <c r="H11405" s="24"/>
      <c r="I11405" s="24"/>
      <c r="J11405" s="24"/>
    </row>
    <row r="11406" spans="3:10" x14ac:dyDescent="0.25">
      <c r="C11406" s="23"/>
      <c r="D11406" s="23"/>
      <c r="E11406" s="23"/>
      <c r="F11406" s="23"/>
      <c r="G11406" s="23"/>
      <c r="H11406" s="24"/>
      <c r="I11406" s="24"/>
      <c r="J11406" s="24"/>
    </row>
    <row r="11407" spans="3:10" x14ac:dyDescent="0.25">
      <c r="C11407" s="23"/>
      <c r="D11407" s="23"/>
      <c r="E11407" s="23"/>
      <c r="F11407" s="23"/>
      <c r="G11407" s="23"/>
      <c r="H11407" s="24"/>
      <c r="I11407" s="24"/>
      <c r="J11407" s="24"/>
    </row>
    <row r="11408" spans="3:10" x14ac:dyDescent="0.25">
      <c r="C11408" s="23"/>
      <c r="D11408" s="23"/>
      <c r="E11408" s="23"/>
      <c r="F11408" s="23"/>
      <c r="G11408" s="23"/>
      <c r="H11408" s="24"/>
      <c r="I11408" s="24"/>
      <c r="J11408" s="24"/>
    </row>
    <row r="11409" spans="3:10" x14ac:dyDescent="0.25">
      <c r="C11409" s="23"/>
      <c r="D11409" s="23"/>
      <c r="E11409" s="23"/>
      <c r="F11409" s="23"/>
      <c r="G11409" s="23"/>
      <c r="H11409" s="24"/>
      <c r="I11409" s="24"/>
      <c r="J11409" s="24"/>
    </row>
    <row r="11410" spans="3:10" x14ac:dyDescent="0.25">
      <c r="C11410" s="23"/>
      <c r="D11410" s="23"/>
      <c r="E11410" s="23"/>
      <c r="F11410" s="23"/>
      <c r="G11410" s="23"/>
      <c r="H11410" s="24"/>
      <c r="I11410" s="24"/>
      <c r="J11410" s="24"/>
    </row>
    <row r="11411" spans="3:10" x14ac:dyDescent="0.25">
      <c r="C11411" s="23"/>
      <c r="D11411" s="23"/>
      <c r="E11411" s="23"/>
      <c r="F11411" s="23"/>
      <c r="G11411" s="23"/>
      <c r="H11411" s="24"/>
      <c r="I11411" s="24"/>
      <c r="J11411" s="24"/>
    </row>
    <row r="11412" spans="3:10" x14ac:dyDescent="0.25">
      <c r="C11412" s="23"/>
      <c r="D11412" s="23"/>
      <c r="E11412" s="23"/>
      <c r="F11412" s="23"/>
      <c r="G11412" s="23"/>
      <c r="H11412" s="24"/>
      <c r="I11412" s="24"/>
      <c r="J11412" s="24"/>
    </row>
    <row r="11413" spans="3:10" x14ac:dyDescent="0.25">
      <c r="C11413" s="23"/>
      <c r="D11413" s="23"/>
      <c r="E11413" s="23"/>
      <c r="F11413" s="23"/>
      <c r="G11413" s="23"/>
      <c r="H11413" s="24"/>
      <c r="I11413" s="24"/>
      <c r="J11413" s="24"/>
    </row>
    <row r="11414" spans="3:10" x14ac:dyDescent="0.25">
      <c r="C11414" s="23"/>
      <c r="D11414" s="23"/>
      <c r="E11414" s="23"/>
      <c r="F11414" s="23"/>
      <c r="G11414" s="23"/>
      <c r="H11414" s="24"/>
      <c r="I11414" s="24"/>
      <c r="J11414" s="24"/>
    </row>
    <row r="11415" spans="3:10" x14ac:dyDescent="0.25">
      <c r="C11415" s="23"/>
      <c r="D11415" s="23"/>
      <c r="E11415" s="23"/>
      <c r="F11415" s="23"/>
      <c r="G11415" s="23"/>
      <c r="H11415" s="24"/>
      <c r="I11415" s="24"/>
      <c r="J11415" s="24"/>
    </row>
    <row r="11416" spans="3:10" x14ac:dyDescent="0.25">
      <c r="C11416" s="23"/>
      <c r="D11416" s="23"/>
      <c r="E11416" s="23"/>
      <c r="F11416" s="23"/>
      <c r="G11416" s="23"/>
      <c r="H11416" s="24"/>
      <c r="I11416" s="24"/>
      <c r="J11416" s="24"/>
    </row>
    <row r="11417" spans="3:10" x14ac:dyDescent="0.25">
      <c r="C11417" s="23"/>
      <c r="D11417" s="23"/>
      <c r="E11417" s="23"/>
      <c r="F11417" s="23"/>
      <c r="G11417" s="23"/>
      <c r="H11417" s="24"/>
      <c r="I11417" s="24"/>
      <c r="J11417" s="24"/>
    </row>
    <row r="11418" spans="3:10" x14ac:dyDescent="0.25">
      <c r="C11418" s="23"/>
      <c r="D11418" s="23"/>
      <c r="E11418" s="23"/>
      <c r="F11418" s="23"/>
      <c r="G11418" s="23"/>
      <c r="H11418" s="24"/>
      <c r="I11418" s="24"/>
      <c r="J11418" s="24"/>
    </row>
    <row r="11419" spans="3:10" x14ac:dyDescent="0.25">
      <c r="C11419" s="23"/>
      <c r="D11419" s="23"/>
      <c r="E11419" s="23"/>
      <c r="F11419" s="23"/>
      <c r="G11419" s="23"/>
      <c r="H11419" s="24"/>
      <c r="I11419" s="24"/>
      <c r="J11419" s="24"/>
    </row>
    <row r="11420" spans="3:10" x14ac:dyDescent="0.25">
      <c r="C11420" s="23"/>
      <c r="D11420" s="23"/>
      <c r="E11420" s="23"/>
      <c r="F11420" s="23"/>
      <c r="G11420" s="23"/>
      <c r="H11420" s="24"/>
      <c r="I11420" s="24"/>
      <c r="J11420" s="24"/>
    </row>
    <row r="11421" spans="3:10" x14ac:dyDescent="0.25">
      <c r="C11421" s="23"/>
      <c r="D11421" s="23"/>
      <c r="E11421" s="23"/>
      <c r="F11421" s="23"/>
      <c r="G11421" s="23"/>
      <c r="H11421" s="24"/>
      <c r="I11421" s="24"/>
      <c r="J11421" s="24"/>
    </row>
    <row r="11422" spans="3:10" x14ac:dyDescent="0.25">
      <c r="C11422" s="23"/>
      <c r="D11422" s="23"/>
      <c r="E11422" s="23"/>
      <c r="F11422" s="23"/>
      <c r="G11422" s="23"/>
      <c r="H11422" s="24"/>
      <c r="I11422" s="24"/>
      <c r="J11422" s="24"/>
    </row>
    <row r="11423" spans="3:10" x14ac:dyDescent="0.25">
      <c r="C11423" s="23"/>
      <c r="D11423" s="23"/>
      <c r="E11423" s="23"/>
      <c r="F11423" s="23"/>
      <c r="G11423" s="23"/>
      <c r="H11423" s="24"/>
      <c r="I11423" s="24"/>
      <c r="J11423" s="24"/>
    </row>
    <row r="11424" spans="3:10" x14ac:dyDescent="0.25">
      <c r="C11424" s="23"/>
      <c r="D11424" s="23"/>
      <c r="E11424" s="23"/>
      <c r="F11424" s="23"/>
      <c r="G11424" s="23"/>
      <c r="H11424" s="24"/>
      <c r="I11424" s="24"/>
      <c r="J11424" s="24"/>
    </row>
    <row r="11425" spans="3:10" x14ac:dyDescent="0.25">
      <c r="C11425" s="23"/>
      <c r="D11425" s="23"/>
      <c r="E11425" s="23"/>
      <c r="F11425" s="23"/>
      <c r="G11425" s="23"/>
      <c r="H11425" s="24"/>
      <c r="I11425" s="24"/>
      <c r="J11425" s="24"/>
    </row>
    <row r="11426" spans="3:10" x14ac:dyDescent="0.25">
      <c r="C11426" s="23"/>
      <c r="D11426" s="23"/>
      <c r="E11426" s="23"/>
      <c r="F11426" s="23"/>
      <c r="G11426" s="23"/>
      <c r="H11426" s="24"/>
      <c r="I11426" s="24"/>
      <c r="J11426" s="24"/>
    </row>
    <row r="11427" spans="3:10" x14ac:dyDescent="0.25">
      <c r="C11427" s="23"/>
      <c r="D11427" s="23"/>
      <c r="E11427" s="23"/>
      <c r="F11427" s="23"/>
      <c r="G11427" s="23"/>
      <c r="H11427" s="24"/>
      <c r="I11427" s="24"/>
      <c r="J11427" s="24"/>
    </row>
    <row r="11428" spans="3:10" x14ac:dyDescent="0.25">
      <c r="C11428" s="23"/>
      <c r="D11428" s="23"/>
      <c r="E11428" s="23"/>
      <c r="F11428" s="23"/>
      <c r="G11428" s="23"/>
      <c r="H11428" s="24"/>
      <c r="I11428" s="24"/>
      <c r="J11428" s="24"/>
    </row>
    <row r="11429" spans="3:10" x14ac:dyDescent="0.25">
      <c r="C11429" s="23"/>
      <c r="D11429" s="23"/>
      <c r="E11429" s="23"/>
      <c r="F11429" s="23"/>
      <c r="G11429" s="23"/>
      <c r="H11429" s="24"/>
      <c r="I11429" s="24"/>
      <c r="J11429" s="24"/>
    </row>
    <row r="11430" spans="3:10" x14ac:dyDescent="0.25">
      <c r="C11430" s="23"/>
      <c r="D11430" s="23"/>
      <c r="E11430" s="23"/>
      <c r="F11430" s="23"/>
      <c r="G11430" s="23"/>
      <c r="H11430" s="24"/>
      <c r="I11430" s="24"/>
      <c r="J11430" s="24"/>
    </row>
    <row r="11431" spans="3:10" x14ac:dyDescent="0.25">
      <c r="C11431" s="23"/>
      <c r="D11431" s="23"/>
      <c r="E11431" s="23"/>
      <c r="F11431" s="23"/>
      <c r="G11431" s="23"/>
      <c r="H11431" s="24"/>
      <c r="I11431" s="24"/>
      <c r="J11431" s="24"/>
    </row>
    <row r="11432" spans="3:10" x14ac:dyDescent="0.25">
      <c r="C11432" s="23"/>
      <c r="D11432" s="23"/>
      <c r="E11432" s="23"/>
      <c r="F11432" s="23"/>
      <c r="G11432" s="23"/>
      <c r="H11432" s="24"/>
      <c r="I11432" s="24"/>
      <c r="J11432" s="24"/>
    </row>
    <row r="11433" spans="3:10" x14ac:dyDescent="0.25">
      <c r="C11433" s="23"/>
      <c r="D11433" s="23"/>
      <c r="E11433" s="23"/>
      <c r="F11433" s="23"/>
      <c r="G11433" s="23"/>
      <c r="H11433" s="24"/>
      <c r="I11433" s="24"/>
      <c r="J11433" s="24"/>
    </row>
    <row r="11434" spans="3:10" x14ac:dyDescent="0.25">
      <c r="C11434" s="23"/>
      <c r="D11434" s="23"/>
      <c r="E11434" s="23"/>
      <c r="F11434" s="23"/>
      <c r="G11434" s="23"/>
      <c r="H11434" s="24"/>
      <c r="I11434" s="24"/>
      <c r="J11434" s="24"/>
    </row>
    <row r="11435" spans="3:10" x14ac:dyDescent="0.25">
      <c r="C11435" s="23"/>
      <c r="D11435" s="23"/>
      <c r="E11435" s="23"/>
      <c r="F11435" s="23"/>
      <c r="G11435" s="23"/>
      <c r="H11435" s="24"/>
      <c r="I11435" s="24"/>
      <c r="J11435" s="24"/>
    </row>
    <row r="11436" spans="3:10" x14ac:dyDescent="0.25">
      <c r="C11436" s="23"/>
      <c r="D11436" s="23"/>
      <c r="E11436" s="23"/>
      <c r="F11436" s="23"/>
      <c r="G11436" s="23"/>
      <c r="H11436" s="24"/>
      <c r="I11436" s="24"/>
      <c r="J11436" s="24"/>
    </row>
    <row r="11437" spans="3:10" x14ac:dyDescent="0.25">
      <c r="C11437" s="23"/>
      <c r="D11437" s="23"/>
      <c r="E11437" s="23"/>
      <c r="F11437" s="23"/>
      <c r="G11437" s="23"/>
      <c r="H11437" s="24"/>
      <c r="I11437" s="24"/>
      <c r="J11437" s="24"/>
    </row>
    <row r="11438" spans="3:10" x14ac:dyDescent="0.25">
      <c r="C11438" s="23"/>
      <c r="D11438" s="23"/>
      <c r="E11438" s="23"/>
      <c r="F11438" s="23"/>
      <c r="G11438" s="23"/>
      <c r="H11438" s="24"/>
      <c r="I11438" s="24"/>
      <c r="J11438" s="24"/>
    </row>
    <row r="11439" spans="3:10" x14ac:dyDescent="0.25">
      <c r="C11439" s="23"/>
      <c r="D11439" s="23"/>
      <c r="E11439" s="23"/>
      <c r="F11439" s="23"/>
      <c r="G11439" s="23"/>
      <c r="H11439" s="24"/>
      <c r="I11439" s="24"/>
      <c r="J11439" s="24"/>
    </row>
    <row r="11440" spans="3:10" x14ac:dyDescent="0.25">
      <c r="C11440" s="23"/>
      <c r="D11440" s="23"/>
      <c r="E11440" s="23"/>
      <c r="F11440" s="23"/>
      <c r="G11440" s="23"/>
      <c r="H11440" s="24"/>
      <c r="I11440" s="24"/>
      <c r="J11440" s="24"/>
    </row>
    <row r="11441" spans="3:10" x14ac:dyDescent="0.25">
      <c r="C11441" s="23"/>
      <c r="D11441" s="23"/>
      <c r="E11441" s="23"/>
      <c r="F11441" s="23"/>
      <c r="G11441" s="23"/>
      <c r="H11441" s="24"/>
      <c r="I11441" s="24"/>
      <c r="J11441" s="24"/>
    </row>
    <row r="11442" spans="3:10" x14ac:dyDescent="0.25">
      <c r="C11442" s="23"/>
      <c r="D11442" s="23"/>
      <c r="E11442" s="23"/>
      <c r="F11442" s="23"/>
      <c r="G11442" s="23"/>
      <c r="H11442" s="24"/>
      <c r="I11442" s="24"/>
      <c r="J11442" s="24"/>
    </row>
    <row r="11443" spans="3:10" x14ac:dyDescent="0.25">
      <c r="C11443" s="23"/>
      <c r="D11443" s="23"/>
      <c r="E11443" s="23"/>
      <c r="F11443" s="23"/>
      <c r="G11443" s="23"/>
      <c r="H11443" s="24"/>
      <c r="I11443" s="24"/>
      <c r="J11443" s="24"/>
    </row>
    <row r="11444" spans="3:10" x14ac:dyDescent="0.25">
      <c r="C11444" s="23"/>
      <c r="D11444" s="23"/>
      <c r="E11444" s="23"/>
      <c r="F11444" s="23"/>
      <c r="G11444" s="23"/>
      <c r="H11444" s="24"/>
      <c r="I11444" s="24"/>
      <c r="J11444" s="24"/>
    </row>
    <row r="11445" spans="3:10" x14ac:dyDescent="0.25">
      <c r="C11445" s="23"/>
      <c r="D11445" s="23"/>
      <c r="E11445" s="23"/>
      <c r="F11445" s="23"/>
      <c r="G11445" s="23"/>
      <c r="H11445" s="24"/>
      <c r="I11445" s="24"/>
      <c r="J11445" s="24"/>
    </row>
    <row r="11446" spans="3:10" x14ac:dyDescent="0.25">
      <c r="C11446" s="23"/>
      <c r="D11446" s="23"/>
      <c r="E11446" s="23"/>
      <c r="F11446" s="23"/>
      <c r="G11446" s="23"/>
      <c r="H11446" s="24"/>
      <c r="I11446" s="24"/>
      <c r="J11446" s="24"/>
    </row>
    <row r="11447" spans="3:10" x14ac:dyDescent="0.25">
      <c r="C11447" s="23"/>
      <c r="D11447" s="23"/>
      <c r="E11447" s="23"/>
      <c r="F11447" s="23"/>
      <c r="G11447" s="23"/>
      <c r="H11447" s="24"/>
      <c r="I11447" s="24"/>
      <c r="J11447" s="24"/>
    </row>
    <row r="11448" spans="3:10" x14ac:dyDescent="0.25">
      <c r="C11448" s="23"/>
      <c r="D11448" s="23"/>
      <c r="E11448" s="23"/>
      <c r="F11448" s="23"/>
      <c r="G11448" s="23"/>
      <c r="H11448" s="24"/>
      <c r="I11448" s="24"/>
      <c r="J11448" s="24"/>
    </row>
    <row r="11449" spans="3:10" x14ac:dyDescent="0.25">
      <c r="C11449" s="23"/>
      <c r="D11449" s="23"/>
      <c r="E11449" s="23"/>
      <c r="F11449" s="23"/>
      <c r="G11449" s="23"/>
      <c r="H11449" s="24"/>
      <c r="I11449" s="24"/>
      <c r="J11449" s="24"/>
    </row>
    <row r="11450" spans="3:10" x14ac:dyDescent="0.25">
      <c r="C11450" s="23"/>
      <c r="D11450" s="23"/>
      <c r="E11450" s="23"/>
      <c r="F11450" s="23"/>
      <c r="G11450" s="23"/>
      <c r="H11450" s="24"/>
      <c r="I11450" s="24"/>
      <c r="J11450" s="24"/>
    </row>
    <row r="11451" spans="3:10" x14ac:dyDescent="0.25">
      <c r="C11451" s="23"/>
      <c r="D11451" s="23"/>
      <c r="E11451" s="23"/>
      <c r="F11451" s="23"/>
      <c r="G11451" s="23"/>
      <c r="H11451" s="24"/>
      <c r="I11451" s="24"/>
      <c r="J11451" s="24"/>
    </row>
    <row r="11452" spans="3:10" x14ac:dyDescent="0.25">
      <c r="C11452" s="23"/>
      <c r="D11452" s="23"/>
      <c r="E11452" s="23"/>
      <c r="F11452" s="23"/>
      <c r="G11452" s="23"/>
      <c r="H11452" s="24"/>
      <c r="I11452" s="24"/>
      <c r="J11452" s="24"/>
    </row>
    <row r="11453" spans="3:10" x14ac:dyDescent="0.25">
      <c r="C11453" s="23"/>
      <c r="D11453" s="23"/>
      <c r="E11453" s="23"/>
      <c r="F11453" s="23"/>
      <c r="G11453" s="23"/>
      <c r="H11453" s="24"/>
      <c r="I11453" s="24"/>
      <c r="J11453" s="24"/>
    </row>
    <row r="11454" spans="3:10" x14ac:dyDescent="0.25">
      <c r="C11454" s="23"/>
      <c r="D11454" s="23"/>
      <c r="E11454" s="23"/>
      <c r="F11454" s="23"/>
      <c r="G11454" s="23"/>
      <c r="H11454" s="24"/>
      <c r="I11454" s="24"/>
      <c r="J11454" s="24"/>
    </row>
    <row r="11455" spans="3:10" x14ac:dyDescent="0.25">
      <c r="C11455" s="23"/>
      <c r="D11455" s="23"/>
      <c r="E11455" s="23"/>
      <c r="F11455" s="23"/>
      <c r="G11455" s="23"/>
      <c r="H11455" s="24"/>
      <c r="I11455" s="24"/>
      <c r="J11455" s="24"/>
    </row>
    <row r="11456" spans="3:10" x14ac:dyDescent="0.25">
      <c r="C11456" s="23"/>
      <c r="D11456" s="23"/>
      <c r="E11456" s="23"/>
      <c r="F11456" s="23"/>
      <c r="G11456" s="23"/>
      <c r="H11456" s="24"/>
      <c r="I11456" s="24"/>
      <c r="J11456" s="24"/>
    </row>
    <row r="11457" spans="3:10" x14ac:dyDescent="0.25">
      <c r="C11457" s="23"/>
      <c r="D11457" s="23"/>
      <c r="E11457" s="23"/>
      <c r="F11457" s="23"/>
      <c r="G11457" s="23"/>
      <c r="H11457" s="24"/>
      <c r="I11457" s="24"/>
      <c r="J11457" s="24"/>
    </row>
    <row r="11458" spans="3:10" x14ac:dyDescent="0.25">
      <c r="C11458" s="23"/>
      <c r="D11458" s="23"/>
      <c r="E11458" s="23"/>
      <c r="F11458" s="23"/>
      <c r="G11458" s="23"/>
      <c r="H11458" s="24"/>
      <c r="I11458" s="24"/>
      <c r="J11458" s="24"/>
    </row>
    <row r="11459" spans="3:10" x14ac:dyDescent="0.25">
      <c r="C11459" s="23"/>
      <c r="D11459" s="23"/>
      <c r="E11459" s="23"/>
      <c r="F11459" s="23"/>
      <c r="G11459" s="23"/>
      <c r="H11459" s="24"/>
      <c r="I11459" s="24"/>
      <c r="J11459" s="24"/>
    </row>
    <row r="11460" spans="3:10" x14ac:dyDescent="0.25">
      <c r="C11460" s="23"/>
      <c r="D11460" s="23"/>
      <c r="E11460" s="23"/>
      <c r="F11460" s="23"/>
      <c r="G11460" s="23"/>
      <c r="H11460" s="24"/>
      <c r="I11460" s="24"/>
      <c r="J11460" s="24"/>
    </row>
    <row r="11461" spans="3:10" x14ac:dyDescent="0.25">
      <c r="C11461" s="23"/>
      <c r="D11461" s="23"/>
      <c r="E11461" s="23"/>
      <c r="F11461" s="23"/>
      <c r="G11461" s="23"/>
      <c r="H11461" s="24"/>
      <c r="I11461" s="24"/>
      <c r="J11461" s="24"/>
    </row>
    <row r="11462" spans="3:10" x14ac:dyDescent="0.25">
      <c r="C11462" s="23"/>
      <c r="D11462" s="23"/>
      <c r="E11462" s="23"/>
      <c r="F11462" s="23"/>
      <c r="G11462" s="23"/>
      <c r="H11462" s="24"/>
      <c r="I11462" s="24"/>
      <c r="J11462" s="24"/>
    </row>
    <row r="11463" spans="3:10" x14ac:dyDescent="0.25">
      <c r="C11463" s="23"/>
      <c r="D11463" s="23"/>
      <c r="E11463" s="23"/>
      <c r="F11463" s="23"/>
      <c r="G11463" s="23"/>
      <c r="H11463" s="24"/>
      <c r="I11463" s="24"/>
      <c r="J11463" s="24"/>
    </row>
    <row r="11464" spans="3:10" x14ac:dyDescent="0.25">
      <c r="C11464" s="23"/>
      <c r="D11464" s="23"/>
      <c r="E11464" s="23"/>
      <c r="F11464" s="23"/>
      <c r="G11464" s="23"/>
      <c r="H11464" s="24"/>
      <c r="I11464" s="24"/>
      <c r="J11464" s="24"/>
    </row>
    <row r="11465" spans="3:10" x14ac:dyDescent="0.25">
      <c r="C11465" s="23"/>
      <c r="D11465" s="23"/>
      <c r="E11465" s="23"/>
      <c r="F11465" s="23"/>
      <c r="G11465" s="23"/>
      <c r="H11465" s="24"/>
      <c r="I11465" s="24"/>
      <c r="J11465" s="24"/>
    </row>
    <row r="11466" spans="3:10" x14ac:dyDescent="0.25">
      <c r="C11466" s="23"/>
      <c r="D11466" s="23"/>
      <c r="E11466" s="23"/>
      <c r="F11466" s="23"/>
      <c r="G11466" s="23"/>
      <c r="H11466" s="24"/>
      <c r="I11466" s="24"/>
      <c r="J11466" s="24"/>
    </row>
    <row r="11467" spans="3:10" x14ac:dyDescent="0.25">
      <c r="C11467" s="23"/>
      <c r="D11467" s="23"/>
      <c r="E11467" s="23"/>
      <c r="F11467" s="23"/>
      <c r="G11467" s="23"/>
      <c r="H11467" s="24"/>
      <c r="I11467" s="24"/>
      <c r="J11467" s="24"/>
    </row>
    <row r="11468" spans="3:10" x14ac:dyDescent="0.25">
      <c r="C11468" s="23"/>
      <c r="D11468" s="23"/>
      <c r="E11468" s="23"/>
      <c r="F11468" s="23"/>
      <c r="G11468" s="23"/>
      <c r="H11468" s="24"/>
      <c r="I11468" s="24"/>
      <c r="J11468" s="24"/>
    </row>
    <row r="11469" spans="3:10" x14ac:dyDescent="0.25">
      <c r="C11469" s="23"/>
      <c r="D11469" s="23"/>
      <c r="E11469" s="23"/>
      <c r="F11469" s="23"/>
      <c r="G11469" s="23"/>
      <c r="H11469" s="24"/>
      <c r="I11469" s="24"/>
      <c r="J11469" s="24"/>
    </row>
    <row r="11470" spans="3:10" x14ac:dyDescent="0.25">
      <c r="C11470" s="23"/>
      <c r="D11470" s="23"/>
      <c r="E11470" s="23"/>
      <c r="F11470" s="23"/>
      <c r="G11470" s="23"/>
      <c r="H11470" s="24"/>
      <c r="I11470" s="24"/>
      <c r="J11470" s="24"/>
    </row>
    <row r="11471" spans="3:10" x14ac:dyDescent="0.25">
      <c r="C11471" s="23"/>
      <c r="D11471" s="23"/>
      <c r="E11471" s="23"/>
      <c r="F11471" s="23"/>
      <c r="G11471" s="23"/>
      <c r="H11471" s="24"/>
      <c r="I11471" s="24"/>
      <c r="J11471" s="24"/>
    </row>
    <row r="11472" spans="3:10" x14ac:dyDescent="0.25">
      <c r="C11472" s="23"/>
      <c r="D11472" s="23"/>
      <c r="E11472" s="23"/>
      <c r="F11472" s="23"/>
      <c r="G11472" s="23"/>
      <c r="H11472" s="24"/>
      <c r="I11472" s="24"/>
      <c r="J11472" s="24"/>
    </row>
    <row r="11473" spans="3:10" x14ac:dyDescent="0.25">
      <c r="C11473" s="23"/>
      <c r="D11473" s="23"/>
      <c r="E11473" s="23"/>
      <c r="F11473" s="23"/>
      <c r="G11473" s="23"/>
      <c r="H11473" s="24"/>
      <c r="I11473" s="24"/>
      <c r="J11473" s="24"/>
    </row>
    <row r="11474" spans="3:10" x14ac:dyDescent="0.25">
      <c r="C11474" s="23"/>
      <c r="D11474" s="23"/>
      <c r="E11474" s="23"/>
      <c r="F11474" s="23"/>
      <c r="G11474" s="23"/>
      <c r="H11474" s="24"/>
      <c r="I11474" s="24"/>
      <c r="J11474" s="24"/>
    </row>
    <row r="11475" spans="3:10" x14ac:dyDescent="0.25">
      <c r="C11475" s="23"/>
      <c r="D11475" s="23"/>
      <c r="E11475" s="23"/>
      <c r="F11475" s="23"/>
      <c r="G11475" s="23"/>
      <c r="H11475" s="24"/>
      <c r="I11475" s="24"/>
      <c r="J11475" s="24"/>
    </row>
    <row r="11476" spans="3:10" x14ac:dyDescent="0.25">
      <c r="C11476" s="23"/>
      <c r="D11476" s="23"/>
      <c r="E11476" s="23"/>
      <c r="F11476" s="23"/>
      <c r="G11476" s="23"/>
      <c r="H11476" s="24"/>
      <c r="I11476" s="24"/>
      <c r="J11476" s="24"/>
    </row>
    <row r="11477" spans="3:10" x14ac:dyDescent="0.25">
      <c r="C11477" s="23"/>
      <c r="D11477" s="23"/>
      <c r="E11477" s="23"/>
      <c r="F11477" s="23"/>
      <c r="G11477" s="23"/>
      <c r="H11477" s="24"/>
      <c r="I11477" s="24"/>
      <c r="J11477" s="24"/>
    </row>
    <row r="11478" spans="3:10" x14ac:dyDescent="0.25">
      <c r="C11478" s="23"/>
      <c r="D11478" s="23"/>
      <c r="E11478" s="23"/>
      <c r="F11478" s="23"/>
      <c r="G11478" s="23"/>
      <c r="H11478" s="24"/>
      <c r="I11478" s="24"/>
      <c r="J11478" s="24"/>
    </row>
    <row r="11479" spans="3:10" x14ac:dyDescent="0.25">
      <c r="C11479" s="23"/>
      <c r="D11479" s="23"/>
      <c r="E11479" s="23"/>
      <c r="F11479" s="23"/>
      <c r="G11479" s="23"/>
      <c r="H11479" s="24"/>
      <c r="I11479" s="24"/>
      <c r="J11479" s="24"/>
    </row>
    <row r="11480" spans="3:10" x14ac:dyDescent="0.25">
      <c r="C11480" s="23"/>
      <c r="D11480" s="23"/>
      <c r="E11480" s="23"/>
      <c r="F11480" s="23"/>
      <c r="G11480" s="23"/>
      <c r="H11480" s="24"/>
      <c r="I11480" s="24"/>
      <c r="J11480" s="24"/>
    </row>
    <row r="11481" spans="3:10" x14ac:dyDescent="0.25">
      <c r="C11481" s="23"/>
      <c r="D11481" s="23"/>
      <c r="E11481" s="23"/>
      <c r="F11481" s="23"/>
      <c r="G11481" s="23"/>
      <c r="H11481" s="24"/>
      <c r="I11481" s="24"/>
      <c r="J11481" s="24"/>
    </row>
    <row r="11482" spans="3:10" x14ac:dyDescent="0.25">
      <c r="C11482" s="23"/>
      <c r="D11482" s="23"/>
      <c r="E11482" s="23"/>
      <c r="F11482" s="23"/>
      <c r="G11482" s="23"/>
      <c r="H11482" s="24"/>
      <c r="I11482" s="24"/>
      <c r="J11482" s="24"/>
    </row>
    <row r="11483" spans="3:10" x14ac:dyDescent="0.25">
      <c r="C11483" s="23"/>
      <c r="D11483" s="23"/>
      <c r="E11483" s="23"/>
      <c r="F11483" s="23"/>
      <c r="G11483" s="23"/>
      <c r="H11483" s="24"/>
      <c r="I11483" s="24"/>
      <c r="J11483" s="24"/>
    </row>
    <row r="11484" spans="3:10" x14ac:dyDescent="0.25">
      <c r="C11484" s="23"/>
      <c r="D11484" s="23"/>
      <c r="E11484" s="23"/>
      <c r="F11484" s="23"/>
      <c r="G11484" s="23"/>
      <c r="H11484" s="24"/>
      <c r="I11484" s="24"/>
      <c r="J11484" s="24"/>
    </row>
    <row r="11485" spans="3:10" x14ac:dyDescent="0.25">
      <c r="C11485" s="23"/>
      <c r="D11485" s="23"/>
      <c r="E11485" s="23"/>
      <c r="F11485" s="23"/>
      <c r="G11485" s="23"/>
      <c r="H11485" s="24"/>
      <c r="I11485" s="24"/>
      <c r="J11485" s="24"/>
    </row>
    <row r="11486" spans="3:10" x14ac:dyDescent="0.25">
      <c r="C11486" s="23"/>
      <c r="D11486" s="23"/>
      <c r="E11486" s="23"/>
      <c r="F11486" s="23"/>
      <c r="G11486" s="23"/>
      <c r="H11486" s="24"/>
      <c r="I11486" s="24"/>
      <c r="J11486" s="24"/>
    </row>
    <row r="11487" spans="3:10" x14ac:dyDescent="0.25">
      <c r="C11487" s="23"/>
      <c r="D11487" s="23"/>
      <c r="E11487" s="23"/>
      <c r="F11487" s="23"/>
      <c r="G11487" s="23"/>
      <c r="H11487" s="24"/>
      <c r="I11487" s="24"/>
      <c r="J11487" s="24"/>
    </row>
    <row r="11488" spans="3:10" x14ac:dyDescent="0.25">
      <c r="C11488" s="23"/>
      <c r="D11488" s="23"/>
      <c r="E11488" s="23"/>
      <c r="F11488" s="23"/>
      <c r="G11488" s="23"/>
      <c r="H11488" s="24"/>
      <c r="I11488" s="24"/>
      <c r="J11488" s="24"/>
    </row>
    <row r="11489" spans="3:10" x14ac:dyDescent="0.25">
      <c r="C11489" s="23"/>
      <c r="D11489" s="23"/>
      <c r="E11489" s="23"/>
      <c r="F11489" s="23"/>
      <c r="G11489" s="23"/>
      <c r="H11489" s="24"/>
      <c r="I11489" s="24"/>
      <c r="J11489" s="24"/>
    </row>
    <row r="11490" spans="3:10" x14ac:dyDescent="0.25">
      <c r="C11490" s="23"/>
      <c r="D11490" s="23"/>
      <c r="E11490" s="23"/>
      <c r="F11490" s="23"/>
      <c r="G11490" s="23"/>
      <c r="H11490" s="24"/>
      <c r="I11490" s="24"/>
      <c r="J11490" s="24"/>
    </row>
    <row r="11491" spans="3:10" x14ac:dyDescent="0.25">
      <c r="C11491" s="23"/>
      <c r="D11491" s="23"/>
      <c r="E11491" s="23"/>
      <c r="F11491" s="23"/>
      <c r="G11491" s="23"/>
      <c r="H11491" s="24"/>
      <c r="I11491" s="24"/>
      <c r="J11491" s="24"/>
    </row>
    <row r="11492" spans="3:10" x14ac:dyDescent="0.25">
      <c r="C11492" s="23"/>
      <c r="D11492" s="23"/>
      <c r="E11492" s="23"/>
      <c r="F11492" s="23"/>
      <c r="G11492" s="23"/>
      <c r="H11492" s="24"/>
      <c r="I11492" s="24"/>
      <c r="J11492" s="24"/>
    </row>
    <row r="11493" spans="3:10" x14ac:dyDescent="0.25">
      <c r="C11493" s="23"/>
      <c r="D11493" s="23"/>
      <c r="E11493" s="23"/>
      <c r="F11493" s="23"/>
      <c r="G11493" s="23"/>
      <c r="H11493" s="24"/>
      <c r="I11493" s="24"/>
      <c r="J11493" s="24"/>
    </row>
    <row r="11494" spans="3:10" x14ac:dyDescent="0.25">
      <c r="C11494" s="23"/>
      <c r="D11494" s="23"/>
      <c r="E11494" s="23"/>
      <c r="F11494" s="23"/>
      <c r="G11494" s="23"/>
      <c r="H11494" s="24"/>
      <c r="I11494" s="24"/>
      <c r="J11494" s="24"/>
    </row>
    <row r="11495" spans="3:10" x14ac:dyDescent="0.25">
      <c r="C11495" s="23"/>
      <c r="D11495" s="23"/>
      <c r="E11495" s="23"/>
      <c r="F11495" s="23"/>
      <c r="G11495" s="23"/>
      <c r="H11495" s="24"/>
      <c r="I11495" s="24"/>
      <c r="J11495" s="24"/>
    </row>
    <row r="11496" spans="3:10" x14ac:dyDescent="0.25">
      <c r="C11496" s="23"/>
      <c r="D11496" s="23"/>
      <c r="E11496" s="23"/>
      <c r="F11496" s="23"/>
      <c r="G11496" s="23"/>
      <c r="H11496" s="24"/>
      <c r="I11496" s="24"/>
      <c r="J11496" s="24"/>
    </row>
    <row r="11497" spans="3:10" x14ac:dyDescent="0.25">
      <c r="C11497" s="23"/>
      <c r="D11497" s="23"/>
      <c r="E11497" s="23"/>
      <c r="F11497" s="23"/>
      <c r="G11497" s="23"/>
      <c r="H11497" s="24"/>
      <c r="I11497" s="24"/>
      <c r="J11497" s="24"/>
    </row>
    <row r="11498" spans="3:10" x14ac:dyDescent="0.25">
      <c r="C11498" s="23"/>
      <c r="D11498" s="23"/>
      <c r="E11498" s="23"/>
      <c r="F11498" s="23"/>
      <c r="G11498" s="23"/>
      <c r="H11498" s="24"/>
      <c r="I11498" s="24"/>
      <c r="J11498" s="24"/>
    </row>
    <row r="11499" spans="3:10" x14ac:dyDescent="0.25">
      <c r="C11499" s="23"/>
      <c r="D11499" s="23"/>
      <c r="E11499" s="23"/>
      <c r="F11499" s="23"/>
      <c r="G11499" s="23"/>
      <c r="H11499" s="24"/>
      <c r="I11499" s="24"/>
      <c r="J11499" s="24"/>
    </row>
    <row r="11500" spans="3:10" x14ac:dyDescent="0.25">
      <c r="C11500" s="23"/>
      <c r="D11500" s="23"/>
      <c r="E11500" s="23"/>
      <c r="F11500" s="23"/>
      <c r="G11500" s="23"/>
      <c r="H11500" s="24"/>
      <c r="I11500" s="24"/>
      <c r="J11500" s="24"/>
    </row>
    <row r="11501" spans="3:10" x14ac:dyDescent="0.25">
      <c r="C11501" s="23"/>
      <c r="D11501" s="23"/>
      <c r="E11501" s="23"/>
      <c r="F11501" s="23"/>
      <c r="G11501" s="23"/>
      <c r="H11501" s="24"/>
      <c r="I11501" s="24"/>
      <c r="J11501" s="24"/>
    </row>
    <row r="11502" spans="3:10" x14ac:dyDescent="0.25">
      <c r="C11502" s="23"/>
      <c r="D11502" s="23"/>
      <c r="E11502" s="23"/>
      <c r="F11502" s="23"/>
      <c r="G11502" s="23"/>
      <c r="H11502" s="24"/>
      <c r="I11502" s="24"/>
      <c r="J11502" s="24"/>
    </row>
    <row r="11503" spans="3:10" x14ac:dyDescent="0.25">
      <c r="C11503" s="23"/>
      <c r="D11503" s="23"/>
      <c r="E11503" s="23"/>
      <c r="F11503" s="23"/>
      <c r="G11503" s="23"/>
      <c r="H11503" s="24"/>
      <c r="I11503" s="24"/>
      <c r="J11503" s="24"/>
    </row>
    <row r="11504" spans="3:10" x14ac:dyDescent="0.25">
      <c r="C11504" s="23"/>
      <c r="D11504" s="23"/>
      <c r="E11504" s="23"/>
      <c r="F11504" s="23"/>
      <c r="G11504" s="23"/>
      <c r="H11504" s="24"/>
      <c r="I11504" s="24"/>
      <c r="J11504" s="24"/>
    </row>
    <row r="11505" spans="3:10" x14ac:dyDescent="0.25">
      <c r="C11505" s="23"/>
      <c r="D11505" s="23"/>
      <c r="E11505" s="23"/>
      <c r="F11505" s="23"/>
      <c r="G11505" s="23"/>
      <c r="H11505" s="24"/>
      <c r="I11505" s="24"/>
      <c r="J11505" s="24"/>
    </row>
    <row r="11506" spans="3:10" x14ac:dyDescent="0.25">
      <c r="C11506" s="23"/>
      <c r="D11506" s="23"/>
      <c r="E11506" s="23"/>
      <c r="F11506" s="23"/>
      <c r="G11506" s="23"/>
      <c r="H11506" s="24"/>
      <c r="I11506" s="24"/>
      <c r="J11506" s="24"/>
    </row>
    <row r="11507" spans="3:10" x14ac:dyDescent="0.25">
      <c r="C11507" s="23"/>
      <c r="D11507" s="23"/>
      <c r="E11507" s="23"/>
      <c r="F11507" s="23"/>
      <c r="G11507" s="23"/>
      <c r="H11507" s="24"/>
      <c r="I11507" s="24"/>
      <c r="J11507" s="24"/>
    </row>
    <row r="11508" spans="3:10" x14ac:dyDescent="0.25">
      <c r="C11508" s="23"/>
      <c r="D11508" s="23"/>
      <c r="E11508" s="23"/>
      <c r="F11508" s="23"/>
      <c r="G11508" s="23"/>
      <c r="H11508" s="24"/>
      <c r="I11508" s="24"/>
      <c r="J11508" s="24"/>
    </row>
    <row r="11509" spans="3:10" x14ac:dyDescent="0.25">
      <c r="C11509" s="23"/>
      <c r="D11509" s="23"/>
      <c r="E11509" s="23"/>
      <c r="F11509" s="23"/>
      <c r="G11509" s="23"/>
      <c r="H11509" s="24"/>
      <c r="I11509" s="24"/>
      <c r="J11509" s="24"/>
    </row>
    <row r="11510" spans="3:10" x14ac:dyDescent="0.25">
      <c r="C11510" s="23"/>
      <c r="D11510" s="23"/>
      <c r="E11510" s="23"/>
      <c r="F11510" s="23"/>
      <c r="G11510" s="23"/>
      <c r="H11510" s="24"/>
      <c r="I11510" s="24"/>
      <c r="J11510" s="24"/>
    </row>
    <row r="11511" spans="3:10" x14ac:dyDescent="0.25">
      <c r="C11511" s="23"/>
      <c r="D11511" s="23"/>
      <c r="E11511" s="23"/>
      <c r="F11511" s="23"/>
      <c r="G11511" s="23"/>
      <c r="H11511" s="24"/>
      <c r="I11511" s="24"/>
      <c r="J11511" s="24"/>
    </row>
    <row r="11512" spans="3:10" x14ac:dyDescent="0.25">
      <c r="C11512" s="23"/>
      <c r="D11512" s="23"/>
      <c r="E11512" s="23"/>
      <c r="F11512" s="23"/>
      <c r="G11512" s="23"/>
      <c r="H11512" s="24"/>
      <c r="I11512" s="24"/>
      <c r="J11512" s="24"/>
    </row>
    <row r="11513" spans="3:10" x14ac:dyDescent="0.25">
      <c r="C11513" s="23"/>
      <c r="D11513" s="23"/>
      <c r="E11513" s="23"/>
      <c r="F11513" s="23"/>
      <c r="G11513" s="23"/>
      <c r="H11513" s="24"/>
      <c r="I11513" s="24"/>
      <c r="J11513" s="24"/>
    </row>
    <row r="11514" spans="3:10" x14ac:dyDescent="0.25">
      <c r="C11514" s="23"/>
      <c r="D11514" s="23"/>
      <c r="E11514" s="23"/>
      <c r="F11514" s="23"/>
      <c r="G11514" s="23"/>
      <c r="H11514" s="24"/>
      <c r="I11514" s="24"/>
      <c r="J11514" s="24"/>
    </row>
    <row r="11515" spans="3:10" x14ac:dyDescent="0.25">
      <c r="C11515" s="23"/>
      <c r="D11515" s="23"/>
      <c r="E11515" s="23"/>
      <c r="F11515" s="23"/>
      <c r="G11515" s="23"/>
      <c r="H11515" s="24"/>
      <c r="I11515" s="24"/>
      <c r="J11515" s="24"/>
    </row>
    <row r="11516" spans="3:10" x14ac:dyDescent="0.25">
      <c r="C11516" s="23"/>
      <c r="D11516" s="23"/>
      <c r="E11516" s="23"/>
      <c r="F11516" s="23"/>
      <c r="G11516" s="23"/>
      <c r="H11516" s="24"/>
      <c r="I11516" s="24"/>
      <c r="J11516" s="24"/>
    </row>
    <row r="11517" spans="3:10" x14ac:dyDescent="0.25">
      <c r="C11517" s="23"/>
      <c r="D11517" s="23"/>
      <c r="E11517" s="23"/>
      <c r="F11517" s="23"/>
      <c r="G11517" s="23"/>
      <c r="H11517" s="24"/>
      <c r="I11517" s="24"/>
      <c r="J11517" s="24"/>
    </row>
    <row r="11518" spans="3:10" x14ac:dyDescent="0.25">
      <c r="C11518" s="23"/>
      <c r="D11518" s="23"/>
      <c r="E11518" s="23"/>
      <c r="F11518" s="23"/>
      <c r="G11518" s="23"/>
      <c r="H11518" s="24"/>
      <c r="I11518" s="24"/>
      <c r="J11518" s="24"/>
    </row>
    <row r="11519" spans="3:10" x14ac:dyDescent="0.25">
      <c r="C11519" s="23"/>
      <c r="D11519" s="23"/>
      <c r="E11519" s="23"/>
      <c r="F11519" s="23"/>
      <c r="G11519" s="23"/>
      <c r="H11519" s="24"/>
      <c r="I11519" s="24"/>
      <c r="J11519" s="24"/>
    </row>
    <row r="11520" spans="3:10" x14ac:dyDescent="0.25">
      <c r="C11520" s="23"/>
      <c r="D11520" s="23"/>
      <c r="E11520" s="23"/>
      <c r="F11520" s="23"/>
      <c r="G11520" s="23"/>
      <c r="H11520" s="24"/>
      <c r="I11520" s="24"/>
      <c r="J11520" s="24"/>
    </row>
    <row r="11521" spans="3:10" x14ac:dyDescent="0.25">
      <c r="C11521" s="23"/>
      <c r="D11521" s="23"/>
      <c r="E11521" s="23"/>
      <c r="F11521" s="23"/>
      <c r="G11521" s="23"/>
      <c r="H11521" s="24"/>
      <c r="I11521" s="24"/>
      <c r="J11521" s="24"/>
    </row>
    <row r="11522" spans="3:10" x14ac:dyDescent="0.25">
      <c r="C11522" s="23"/>
      <c r="D11522" s="23"/>
      <c r="E11522" s="23"/>
      <c r="F11522" s="23"/>
      <c r="G11522" s="23"/>
      <c r="H11522" s="24"/>
      <c r="I11522" s="24"/>
      <c r="J11522" s="24"/>
    </row>
    <row r="11523" spans="3:10" x14ac:dyDescent="0.25">
      <c r="C11523" s="23"/>
      <c r="D11523" s="23"/>
      <c r="E11523" s="23"/>
      <c r="F11523" s="23"/>
      <c r="G11523" s="23"/>
      <c r="H11523" s="24"/>
      <c r="I11523" s="24"/>
      <c r="J11523" s="24"/>
    </row>
    <row r="11524" spans="3:10" x14ac:dyDescent="0.25">
      <c r="C11524" s="23"/>
      <c r="D11524" s="23"/>
      <c r="E11524" s="23"/>
      <c r="F11524" s="23"/>
      <c r="G11524" s="23"/>
      <c r="H11524" s="24"/>
      <c r="I11524" s="24"/>
      <c r="J11524" s="24"/>
    </row>
    <row r="11525" spans="3:10" x14ac:dyDescent="0.25">
      <c r="C11525" s="23"/>
      <c r="D11525" s="23"/>
      <c r="E11525" s="23"/>
      <c r="F11525" s="23"/>
      <c r="G11525" s="23"/>
      <c r="H11525" s="24"/>
      <c r="I11525" s="24"/>
      <c r="J11525" s="24"/>
    </row>
    <row r="11526" spans="3:10" x14ac:dyDescent="0.25">
      <c r="C11526" s="23"/>
      <c r="D11526" s="23"/>
      <c r="E11526" s="23"/>
      <c r="F11526" s="23"/>
      <c r="G11526" s="23"/>
      <c r="H11526" s="24"/>
      <c r="I11526" s="24"/>
      <c r="J11526" s="24"/>
    </row>
    <row r="11527" spans="3:10" x14ac:dyDescent="0.25">
      <c r="C11527" s="23"/>
      <c r="D11527" s="23"/>
      <c r="E11527" s="23"/>
      <c r="F11527" s="23"/>
      <c r="G11527" s="23"/>
      <c r="H11527" s="24"/>
      <c r="I11527" s="24"/>
      <c r="J11527" s="24"/>
    </row>
    <row r="11528" spans="3:10" x14ac:dyDescent="0.25">
      <c r="C11528" s="23"/>
      <c r="D11528" s="23"/>
      <c r="E11528" s="23"/>
      <c r="F11528" s="23"/>
      <c r="G11528" s="23"/>
      <c r="H11528" s="24"/>
      <c r="I11528" s="24"/>
      <c r="J11528" s="24"/>
    </row>
    <row r="11529" spans="3:10" x14ac:dyDescent="0.25">
      <c r="C11529" s="23"/>
      <c r="D11529" s="23"/>
      <c r="E11529" s="23"/>
      <c r="F11529" s="23"/>
      <c r="G11529" s="23"/>
      <c r="H11529" s="24"/>
      <c r="I11529" s="24"/>
      <c r="J11529" s="24"/>
    </row>
    <row r="11530" spans="3:10" x14ac:dyDescent="0.25">
      <c r="C11530" s="23"/>
      <c r="D11530" s="23"/>
      <c r="E11530" s="23"/>
      <c r="F11530" s="23"/>
      <c r="G11530" s="23"/>
      <c r="H11530" s="24"/>
      <c r="I11530" s="24"/>
      <c r="J11530" s="24"/>
    </row>
    <row r="11531" spans="3:10" x14ac:dyDescent="0.25">
      <c r="C11531" s="23"/>
      <c r="D11531" s="23"/>
      <c r="E11531" s="23"/>
      <c r="F11531" s="23"/>
      <c r="G11531" s="23"/>
      <c r="H11531" s="24"/>
      <c r="I11531" s="24"/>
      <c r="J11531" s="24"/>
    </row>
    <row r="11532" spans="3:10" x14ac:dyDescent="0.25">
      <c r="C11532" s="23"/>
      <c r="D11532" s="23"/>
      <c r="E11532" s="23"/>
      <c r="F11532" s="23"/>
      <c r="G11532" s="23"/>
      <c r="H11532" s="24"/>
      <c r="I11532" s="24"/>
      <c r="J11532" s="24"/>
    </row>
    <row r="11533" spans="3:10" x14ac:dyDescent="0.25">
      <c r="C11533" s="23"/>
      <c r="D11533" s="23"/>
      <c r="E11533" s="23"/>
      <c r="F11533" s="23"/>
      <c r="G11533" s="23"/>
      <c r="H11533" s="24"/>
      <c r="I11533" s="24"/>
      <c r="J11533" s="24"/>
    </row>
    <row r="11534" spans="3:10" x14ac:dyDescent="0.25">
      <c r="C11534" s="23"/>
      <c r="D11534" s="23"/>
      <c r="E11534" s="23"/>
      <c r="F11534" s="23"/>
      <c r="G11534" s="23"/>
      <c r="H11534" s="24"/>
      <c r="I11534" s="24"/>
      <c r="J11534" s="24"/>
    </row>
    <row r="11535" spans="3:10" x14ac:dyDescent="0.25">
      <c r="C11535" s="23"/>
      <c r="D11535" s="23"/>
      <c r="E11535" s="23"/>
      <c r="F11535" s="23"/>
      <c r="G11535" s="23"/>
      <c r="H11535" s="24"/>
      <c r="I11535" s="24"/>
      <c r="J11535" s="24"/>
    </row>
    <row r="11536" spans="3:10" x14ac:dyDescent="0.25">
      <c r="C11536" s="23"/>
      <c r="D11536" s="23"/>
      <c r="E11536" s="23"/>
      <c r="F11536" s="23"/>
      <c r="G11536" s="23"/>
      <c r="H11536" s="24"/>
      <c r="I11536" s="24"/>
      <c r="J11536" s="24"/>
    </row>
    <row r="11537" spans="3:10" x14ac:dyDescent="0.25">
      <c r="C11537" s="23"/>
      <c r="D11537" s="23"/>
      <c r="E11537" s="23"/>
      <c r="F11537" s="23"/>
      <c r="G11537" s="23"/>
      <c r="H11537" s="24"/>
      <c r="I11537" s="24"/>
      <c r="J11537" s="24"/>
    </row>
    <row r="11538" spans="3:10" x14ac:dyDescent="0.25">
      <c r="C11538" s="23"/>
      <c r="D11538" s="23"/>
      <c r="E11538" s="23"/>
      <c r="F11538" s="23"/>
      <c r="G11538" s="23"/>
      <c r="H11538" s="24"/>
      <c r="I11538" s="24"/>
      <c r="J11538" s="24"/>
    </row>
    <row r="11539" spans="3:10" x14ac:dyDescent="0.25">
      <c r="C11539" s="23"/>
      <c r="D11539" s="23"/>
      <c r="E11539" s="23"/>
      <c r="F11539" s="23"/>
      <c r="G11539" s="23"/>
      <c r="H11539" s="24"/>
      <c r="I11539" s="24"/>
      <c r="J11539" s="24"/>
    </row>
    <row r="11540" spans="3:10" x14ac:dyDescent="0.25">
      <c r="C11540" s="23"/>
      <c r="D11540" s="23"/>
      <c r="E11540" s="23"/>
      <c r="F11540" s="23"/>
      <c r="G11540" s="23"/>
      <c r="H11540" s="24"/>
      <c r="I11540" s="24"/>
      <c r="J11540" s="24"/>
    </row>
    <row r="11541" spans="3:10" x14ac:dyDescent="0.25">
      <c r="C11541" s="23"/>
      <c r="D11541" s="23"/>
      <c r="E11541" s="23"/>
      <c r="F11541" s="23"/>
      <c r="G11541" s="23"/>
      <c r="H11541" s="24"/>
      <c r="I11541" s="24"/>
      <c r="J11541" s="24"/>
    </row>
    <row r="11542" spans="3:10" x14ac:dyDescent="0.25">
      <c r="C11542" s="23"/>
      <c r="D11542" s="23"/>
      <c r="E11542" s="23"/>
      <c r="F11542" s="23"/>
      <c r="G11542" s="23"/>
      <c r="H11542" s="24"/>
      <c r="I11542" s="24"/>
      <c r="J11542" s="24"/>
    </row>
    <row r="11543" spans="3:10" x14ac:dyDescent="0.25">
      <c r="C11543" s="23"/>
      <c r="D11543" s="23"/>
      <c r="E11543" s="23"/>
      <c r="F11543" s="23"/>
      <c r="G11543" s="23"/>
      <c r="H11543" s="24"/>
      <c r="I11543" s="24"/>
      <c r="J11543" s="24"/>
    </row>
    <row r="11544" spans="3:10" x14ac:dyDescent="0.25">
      <c r="C11544" s="23"/>
      <c r="D11544" s="23"/>
      <c r="E11544" s="23"/>
      <c r="F11544" s="23"/>
      <c r="G11544" s="23"/>
      <c r="H11544" s="24"/>
      <c r="I11544" s="24"/>
      <c r="J11544" s="24"/>
    </row>
    <row r="11545" spans="3:10" x14ac:dyDescent="0.25">
      <c r="C11545" s="23"/>
      <c r="D11545" s="23"/>
      <c r="E11545" s="23"/>
      <c r="F11545" s="23"/>
      <c r="G11545" s="23"/>
      <c r="H11545" s="24"/>
      <c r="I11545" s="24"/>
      <c r="J11545" s="24"/>
    </row>
    <row r="11546" spans="3:10" x14ac:dyDescent="0.25">
      <c r="C11546" s="23"/>
      <c r="D11546" s="23"/>
      <c r="E11546" s="23"/>
      <c r="F11546" s="23"/>
      <c r="G11546" s="23"/>
      <c r="H11546" s="24"/>
      <c r="I11546" s="24"/>
      <c r="J11546" s="24"/>
    </row>
    <row r="11547" spans="3:10" x14ac:dyDescent="0.25">
      <c r="C11547" s="23"/>
      <c r="D11547" s="23"/>
      <c r="E11547" s="23"/>
      <c r="F11547" s="23"/>
      <c r="G11547" s="23"/>
      <c r="H11547" s="24"/>
      <c r="I11547" s="24"/>
      <c r="J11547" s="24"/>
    </row>
    <row r="11548" spans="3:10" x14ac:dyDescent="0.25">
      <c r="C11548" s="23"/>
      <c r="D11548" s="23"/>
      <c r="E11548" s="23"/>
      <c r="F11548" s="23"/>
      <c r="G11548" s="23"/>
      <c r="H11548" s="24"/>
      <c r="I11548" s="24"/>
      <c r="J11548" s="24"/>
    </row>
    <row r="11549" spans="3:10" x14ac:dyDescent="0.25">
      <c r="C11549" s="23"/>
      <c r="D11549" s="23"/>
      <c r="E11549" s="23"/>
      <c r="F11549" s="23"/>
      <c r="G11549" s="23"/>
      <c r="H11549" s="24"/>
      <c r="I11549" s="24"/>
      <c r="J11549" s="24"/>
    </row>
    <row r="11550" spans="3:10" x14ac:dyDescent="0.25">
      <c r="C11550" s="23"/>
      <c r="D11550" s="23"/>
      <c r="E11550" s="23"/>
      <c r="F11550" s="23"/>
      <c r="G11550" s="23"/>
      <c r="H11550" s="24"/>
      <c r="I11550" s="24"/>
      <c r="J11550" s="24"/>
    </row>
    <row r="11551" spans="3:10" x14ac:dyDescent="0.25">
      <c r="C11551" s="23"/>
      <c r="D11551" s="23"/>
      <c r="E11551" s="23"/>
      <c r="F11551" s="23"/>
      <c r="G11551" s="23"/>
      <c r="H11551" s="24"/>
      <c r="I11551" s="24"/>
      <c r="J11551" s="24"/>
    </row>
    <row r="11552" spans="3:10" x14ac:dyDescent="0.25">
      <c r="C11552" s="23"/>
      <c r="D11552" s="23"/>
      <c r="E11552" s="23"/>
      <c r="F11552" s="23"/>
      <c r="G11552" s="23"/>
      <c r="H11552" s="24"/>
      <c r="I11552" s="24"/>
      <c r="J11552" s="24"/>
    </row>
    <row r="11553" spans="3:10" x14ac:dyDescent="0.25">
      <c r="C11553" s="23"/>
      <c r="D11553" s="23"/>
      <c r="E11553" s="23"/>
      <c r="F11553" s="23"/>
      <c r="G11553" s="23"/>
      <c r="H11553" s="24"/>
      <c r="I11553" s="24"/>
      <c r="J11553" s="24"/>
    </row>
    <row r="11554" spans="3:10" x14ac:dyDescent="0.25">
      <c r="C11554" s="23"/>
      <c r="D11554" s="23"/>
      <c r="E11554" s="23"/>
      <c r="F11554" s="23"/>
      <c r="G11554" s="23"/>
      <c r="H11554" s="24"/>
      <c r="I11554" s="24"/>
      <c r="J11554" s="24"/>
    </row>
    <row r="11555" spans="3:10" x14ac:dyDescent="0.25">
      <c r="C11555" s="23"/>
      <c r="D11555" s="23"/>
      <c r="E11555" s="23"/>
      <c r="F11555" s="23"/>
      <c r="G11555" s="23"/>
      <c r="H11555" s="24"/>
      <c r="I11555" s="24"/>
      <c r="J11555" s="24"/>
    </row>
    <row r="11556" spans="3:10" x14ac:dyDescent="0.25">
      <c r="C11556" s="23"/>
      <c r="D11556" s="23"/>
      <c r="E11556" s="23"/>
      <c r="F11556" s="23"/>
      <c r="G11556" s="23"/>
      <c r="H11556" s="24"/>
      <c r="I11556" s="24"/>
      <c r="J11556" s="24"/>
    </row>
    <row r="11557" spans="3:10" x14ac:dyDescent="0.25">
      <c r="C11557" s="23"/>
      <c r="D11557" s="23"/>
      <c r="E11557" s="23"/>
      <c r="F11557" s="23"/>
      <c r="G11557" s="23"/>
      <c r="H11557" s="24"/>
      <c r="I11557" s="24"/>
      <c r="J11557" s="24"/>
    </row>
    <row r="11558" spans="3:10" x14ac:dyDescent="0.25">
      <c r="C11558" s="23"/>
      <c r="D11558" s="23"/>
      <c r="E11558" s="23"/>
      <c r="F11558" s="23"/>
      <c r="G11558" s="23"/>
      <c r="H11558" s="24"/>
      <c r="I11558" s="24"/>
      <c r="J11558" s="24"/>
    </row>
    <row r="11559" spans="3:10" x14ac:dyDescent="0.25">
      <c r="C11559" s="23"/>
      <c r="D11559" s="23"/>
      <c r="E11559" s="23"/>
      <c r="F11559" s="23"/>
      <c r="G11559" s="23"/>
      <c r="H11559" s="24"/>
      <c r="I11559" s="24"/>
      <c r="J11559" s="24"/>
    </row>
    <row r="11560" spans="3:10" x14ac:dyDescent="0.25">
      <c r="C11560" s="23"/>
      <c r="D11560" s="23"/>
      <c r="E11560" s="23"/>
      <c r="F11560" s="23"/>
      <c r="G11560" s="23"/>
      <c r="H11560" s="24"/>
      <c r="I11560" s="24"/>
      <c r="J11560" s="24"/>
    </row>
    <row r="11561" spans="3:10" x14ac:dyDescent="0.25">
      <c r="C11561" s="23"/>
      <c r="D11561" s="23"/>
      <c r="E11561" s="23"/>
      <c r="F11561" s="23"/>
      <c r="G11561" s="23"/>
      <c r="H11561" s="24"/>
      <c r="I11561" s="24"/>
      <c r="J11561" s="24"/>
    </row>
    <row r="11562" spans="3:10" x14ac:dyDescent="0.25">
      <c r="C11562" s="23"/>
      <c r="D11562" s="23"/>
      <c r="E11562" s="23"/>
      <c r="F11562" s="23"/>
      <c r="G11562" s="23"/>
      <c r="H11562" s="24"/>
      <c r="I11562" s="24"/>
      <c r="J11562" s="24"/>
    </row>
    <row r="11563" spans="3:10" x14ac:dyDescent="0.25">
      <c r="C11563" s="23"/>
      <c r="D11563" s="23"/>
      <c r="E11563" s="23"/>
      <c r="F11563" s="23"/>
      <c r="G11563" s="23"/>
      <c r="H11563" s="24"/>
      <c r="I11563" s="24"/>
      <c r="J11563" s="24"/>
    </row>
    <row r="11564" spans="3:10" x14ac:dyDescent="0.25">
      <c r="C11564" s="23"/>
      <c r="D11564" s="23"/>
      <c r="E11564" s="23"/>
      <c r="F11564" s="23"/>
      <c r="G11564" s="23"/>
      <c r="H11564" s="24"/>
      <c r="I11564" s="24"/>
      <c r="J11564" s="24"/>
    </row>
    <row r="11565" spans="3:10" x14ac:dyDescent="0.25">
      <c r="C11565" s="23"/>
      <c r="D11565" s="23"/>
      <c r="E11565" s="23"/>
      <c r="F11565" s="23"/>
      <c r="G11565" s="23"/>
      <c r="H11565" s="24"/>
      <c r="I11565" s="24"/>
      <c r="J11565" s="24"/>
    </row>
    <row r="11566" spans="3:10" x14ac:dyDescent="0.25">
      <c r="C11566" s="23"/>
      <c r="D11566" s="23"/>
      <c r="E11566" s="23"/>
      <c r="F11566" s="23"/>
      <c r="G11566" s="23"/>
      <c r="H11566" s="24"/>
      <c r="I11566" s="24"/>
      <c r="J11566" s="24"/>
    </row>
    <row r="11567" spans="3:10" x14ac:dyDescent="0.25">
      <c r="C11567" s="23"/>
      <c r="D11567" s="23"/>
      <c r="E11567" s="23"/>
      <c r="F11567" s="23"/>
      <c r="G11567" s="23"/>
      <c r="H11567" s="24"/>
      <c r="I11567" s="24"/>
      <c r="J11567" s="24"/>
    </row>
    <row r="11568" spans="3:10" x14ac:dyDescent="0.25">
      <c r="C11568" s="23"/>
      <c r="D11568" s="23"/>
      <c r="E11568" s="23"/>
      <c r="F11568" s="23"/>
      <c r="G11568" s="23"/>
      <c r="H11568" s="24"/>
      <c r="I11568" s="24"/>
      <c r="J11568" s="24"/>
    </row>
    <row r="11569" spans="3:10" x14ac:dyDescent="0.25">
      <c r="C11569" s="23"/>
      <c r="D11569" s="23"/>
      <c r="E11569" s="23"/>
      <c r="F11569" s="23"/>
      <c r="G11569" s="23"/>
      <c r="H11569" s="24"/>
      <c r="I11569" s="24"/>
      <c r="J11569" s="24"/>
    </row>
    <row r="11570" spans="3:10" x14ac:dyDescent="0.25">
      <c r="C11570" s="23"/>
      <c r="D11570" s="23"/>
      <c r="E11570" s="23"/>
      <c r="F11570" s="23"/>
      <c r="G11570" s="23"/>
      <c r="H11570" s="24"/>
      <c r="I11570" s="24"/>
      <c r="J11570" s="24"/>
    </row>
    <row r="11571" spans="3:10" x14ac:dyDescent="0.25">
      <c r="C11571" s="23"/>
      <c r="D11571" s="23"/>
      <c r="E11571" s="23"/>
      <c r="F11571" s="23"/>
      <c r="G11571" s="23"/>
      <c r="H11571" s="24"/>
      <c r="I11571" s="24"/>
      <c r="J11571" s="24"/>
    </row>
    <row r="11572" spans="3:10" x14ac:dyDescent="0.25">
      <c r="C11572" s="23"/>
      <c r="D11572" s="23"/>
      <c r="E11572" s="23"/>
      <c r="F11572" s="23"/>
      <c r="G11572" s="23"/>
      <c r="H11572" s="24"/>
      <c r="I11572" s="24"/>
      <c r="J11572" s="24"/>
    </row>
    <row r="11573" spans="3:10" x14ac:dyDescent="0.25">
      <c r="C11573" s="23"/>
      <c r="D11573" s="23"/>
      <c r="E11573" s="23"/>
      <c r="F11573" s="23"/>
      <c r="G11573" s="23"/>
      <c r="H11573" s="24"/>
      <c r="I11573" s="24"/>
      <c r="J11573" s="24"/>
    </row>
    <row r="11574" spans="3:10" x14ac:dyDescent="0.25">
      <c r="C11574" s="23"/>
      <c r="D11574" s="23"/>
      <c r="E11574" s="23"/>
      <c r="F11574" s="23"/>
      <c r="G11574" s="23"/>
      <c r="H11574" s="24"/>
      <c r="I11574" s="24"/>
      <c r="J11574" s="24"/>
    </row>
    <row r="11575" spans="3:10" x14ac:dyDescent="0.25">
      <c r="C11575" s="23"/>
      <c r="D11575" s="23"/>
      <c r="E11575" s="23"/>
      <c r="F11575" s="23"/>
      <c r="G11575" s="23"/>
      <c r="H11575" s="24"/>
      <c r="I11575" s="24"/>
      <c r="J11575" s="24"/>
    </row>
    <row r="11576" spans="3:10" x14ac:dyDescent="0.25">
      <c r="C11576" s="23"/>
      <c r="D11576" s="23"/>
      <c r="E11576" s="23"/>
      <c r="F11576" s="23"/>
      <c r="G11576" s="23"/>
      <c r="H11576" s="24"/>
      <c r="I11576" s="24"/>
      <c r="J11576" s="24"/>
    </row>
    <row r="11577" spans="3:10" x14ac:dyDescent="0.25">
      <c r="C11577" s="23"/>
      <c r="D11577" s="23"/>
      <c r="E11577" s="23"/>
      <c r="F11577" s="23"/>
      <c r="G11577" s="23"/>
      <c r="H11577" s="24"/>
      <c r="I11577" s="24"/>
      <c r="J11577" s="24"/>
    </row>
    <row r="11578" spans="3:10" x14ac:dyDescent="0.25">
      <c r="C11578" s="23"/>
      <c r="D11578" s="23"/>
      <c r="E11578" s="23"/>
      <c r="F11578" s="23"/>
      <c r="G11578" s="23"/>
      <c r="H11578" s="24"/>
      <c r="I11578" s="24"/>
      <c r="J11578" s="24"/>
    </row>
    <row r="11579" spans="3:10" x14ac:dyDescent="0.25">
      <c r="C11579" s="23"/>
      <c r="D11579" s="23"/>
      <c r="E11579" s="23"/>
      <c r="F11579" s="23"/>
      <c r="G11579" s="23"/>
      <c r="H11579" s="24"/>
      <c r="I11579" s="24"/>
      <c r="J11579" s="24"/>
    </row>
    <row r="11580" spans="3:10" x14ac:dyDescent="0.25">
      <c r="C11580" s="23"/>
      <c r="D11580" s="23"/>
      <c r="E11580" s="23"/>
      <c r="F11580" s="23"/>
      <c r="G11580" s="23"/>
      <c r="H11580" s="24"/>
      <c r="I11580" s="24"/>
      <c r="J11580" s="24"/>
    </row>
    <row r="11581" spans="3:10" x14ac:dyDescent="0.25">
      <c r="C11581" s="23"/>
      <c r="D11581" s="23"/>
      <c r="E11581" s="23"/>
      <c r="F11581" s="23"/>
      <c r="G11581" s="23"/>
      <c r="H11581" s="24"/>
      <c r="I11581" s="24"/>
      <c r="J11581" s="24"/>
    </row>
    <row r="11582" spans="3:10" x14ac:dyDescent="0.25">
      <c r="C11582" s="23"/>
      <c r="D11582" s="23"/>
      <c r="E11582" s="23"/>
      <c r="F11582" s="23"/>
      <c r="G11582" s="23"/>
      <c r="H11582" s="24"/>
      <c r="I11582" s="24"/>
      <c r="J11582" s="24"/>
    </row>
    <row r="11583" spans="3:10" x14ac:dyDescent="0.25">
      <c r="C11583" s="23"/>
      <c r="D11583" s="23"/>
      <c r="E11583" s="23"/>
      <c r="F11583" s="23"/>
      <c r="G11583" s="23"/>
      <c r="H11583" s="24"/>
      <c r="I11583" s="24"/>
      <c r="J11583" s="24"/>
    </row>
    <row r="11584" spans="3:10" x14ac:dyDescent="0.25">
      <c r="C11584" s="23"/>
      <c r="D11584" s="23"/>
      <c r="E11584" s="23"/>
      <c r="F11584" s="23"/>
      <c r="G11584" s="23"/>
      <c r="H11584" s="24"/>
      <c r="I11584" s="24"/>
      <c r="J11584" s="24"/>
    </row>
    <row r="11585" spans="3:10" x14ac:dyDescent="0.25">
      <c r="C11585" s="23"/>
      <c r="D11585" s="23"/>
      <c r="E11585" s="23"/>
      <c r="F11585" s="23"/>
      <c r="G11585" s="23"/>
      <c r="H11585" s="24"/>
      <c r="I11585" s="24"/>
      <c r="J11585" s="24"/>
    </row>
    <row r="11586" spans="3:10" x14ac:dyDescent="0.25">
      <c r="C11586" s="23"/>
      <c r="D11586" s="23"/>
      <c r="E11586" s="23"/>
      <c r="F11586" s="23"/>
      <c r="G11586" s="23"/>
      <c r="H11586" s="24"/>
      <c r="I11586" s="24"/>
      <c r="J11586" s="24"/>
    </row>
    <row r="11587" spans="3:10" x14ac:dyDescent="0.25">
      <c r="C11587" s="23"/>
      <c r="D11587" s="23"/>
      <c r="E11587" s="23"/>
      <c r="F11587" s="23"/>
      <c r="G11587" s="23"/>
      <c r="H11587" s="24"/>
      <c r="I11587" s="24"/>
      <c r="J11587" s="24"/>
    </row>
    <row r="11588" spans="3:10" x14ac:dyDescent="0.25">
      <c r="C11588" s="23"/>
      <c r="D11588" s="23"/>
      <c r="E11588" s="23"/>
      <c r="F11588" s="23"/>
      <c r="G11588" s="23"/>
      <c r="H11588" s="24"/>
      <c r="I11588" s="24"/>
      <c r="J11588" s="24"/>
    </row>
    <row r="11589" spans="3:10" x14ac:dyDescent="0.25">
      <c r="C11589" s="23"/>
      <c r="D11589" s="23"/>
      <c r="E11589" s="23"/>
      <c r="F11589" s="23"/>
      <c r="G11589" s="23"/>
      <c r="H11589" s="24"/>
      <c r="I11589" s="24"/>
      <c r="J11589" s="24"/>
    </row>
    <row r="11590" spans="3:10" x14ac:dyDescent="0.25">
      <c r="C11590" s="23"/>
      <c r="D11590" s="23"/>
      <c r="E11590" s="23"/>
      <c r="F11590" s="23"/>
      <c r="G11590" s="23"/>
      <c r="H11590" s="24"/>
      <c r="I11590" s="24"/>
      <c r="J11590" s="24"/>
    </row>
    <row r="11591" spans="3:10" x14ac:dyDescent="0.25">
      <c r="C11591" s="23"/>
      <c r="D11591" s="23"/>
      <c r="E11591" s="23"/>
      <c r="F11591" s="23"/>
      <c r="G11591" s="23"/>
      <c r="H11591" s="24"/>
      <c r="I11591" s="24"/>
      <c r="J11591" s="24"/>
    </row>
    <row r="11592" spans="3:10" x14ac:dyDescent="0.25">
      <c r="C11592" s="23"/>
      <c r="D11592" s="23"/>
      <c r="E11592" s="23"/>
      <c r="F11592" s="23"/>
      <c r="G11592" s="23"/>
      <c r="H11592" s="24"/>
      <c r="I11592" s="24"/>
      <c r="J11592" s="24"/>
    </row>
    <row r="11593" spans="3:10" x14ac:dyDescent="0.25">
      <c r="C11593" s="23"/>
      <c r="D11593" s="23"/>
      <c r="E11593" s="23"/>
      <c r="F11593" s="23"/>
      <c r="G11593" s="23"/>
      <c r="H11593" s="24"/>
      <c r="I11593" s="24"/>
      <c r="J11593" s="24"/>
    </row>
    <row r="11594" spans="3:10" x14ac:dyDescent="0.25">
      <c r="C11594" s="23"/>
      <c r="D11594" s="23"/>
      <c r="E11594" s="23"/>
      <c r="F11594" s="23"/>
      <c r="G11594" s="23"/>
      <c r="H11594" s="24"/>
      <c r="I11594" s="24"/>
      <c r="J11594" s="24"/>
    </row>
    <row r="11595" spans="3:10" x14ac:dyDescent="0.25">
      <c r="C11595" s="23"/>
      <c r="D11595" s="23"/>
      <c r="E11595" s="23"/>
      <c r="F11595" s="23"/>
      <c r="G11595" s="23"/>
      <c r="H11595" s="24"/>
      <c r="I11595" s="24"/>
      <c r="J11595" s="24"/>
    </row>
    <row r="11596" spans="3:10" x14ac:dyDescent="0.25">
      <c r="C11596" s="23"/>
      <c r="D11596" s="23"/>
      <c r="E11596" s="23"/>
      <c r="F11596" s="23"/>
      <c r="G11596" s="23"/>
      <c r="H11596" s="24"/>
      <c r="I11596" s="24"/>
      <c r="J11596" s="24"/>
    </row>
    <row r="11597" spans="3:10" x14ac:dyDescent="0.25">
      <c r="C11597" s="23"/>
      <c r="D11597" s="23"/>
      <c r="E11597" s="23"/>
      <c r="F11597" s="23"/>
      <c r="G11597" s="23"/>
      <c r="H11597" s="24"/>
      <c r="I11597" s="24"/>
      <c r="J11597" s="24"/>
    </row>
    <row r="11598" spans="3:10" x14ac:dyDescent="0.25">
      <c r="C11598" s="23"/>
      <c r="D11598" s="23"/>
      <c r="E11598" s="23"/>
      <c r="F11598" s="23"/>
      <c r="G11598" s="23"/>
      <c r="H11598" s="24"/>
      <c r="I11598" s="24"/>
      <c r="J11598" s="24"/>
    </row>
    <row r="11599" spans="3:10" x14ac:dyDescent="0.25">
      <c r="C11599" s="23"/>
      <c r="D11599" s="23"/>
      <c r="E11599" s="23"/>
      <c r="F11599" s="23"/>
      <c r="G11599" s="23"/>
      <c r="H11599" s="24"/>
      <c r="I11599" s="24"/>
      <c r="J11599" s="24"/>
    </row>
    <row r="11600" spans="3:10" x14ac:dyDescent="0.25">
      <c r="C11600" s="23"/>
      <c r="D11600" s="23"/>
      <c r="E11600" s="23"/>
      <c r="F11600" s="23"/>
      <c r="G11600" s="23"/>
      <c r="H11600" s="24"/>
      <c r="I11600" s="24"/>
      <c r="J11600" s="24"/>
    </row>
    <row r="11601" spans="3:10" x14ac:dyDescent="0.25">
      <c r="C11601" s="23"/>
      <c r="D11601" s="23"/>
      <c r="E11601" s="23"/>
      <c r="F11601" s="23"/>
      <c r="G11601" s="23"/>
      <c r="H11601" s="24"/>
      <c r="I11601" s="24"/>
      <c r="J11601" s="24"/>
    </row>
    <row r="11602" spans="3:10" x14ac:dyDescent="0.25">
      <c r="C11602" s="23"/>
      <c r="D11602" s="23"/>
      <c r="E11602" s="23"/>
      <c r="F11602" s="23"/>
      <c r="G11602" s="23"/>
      <c r="H11602" s="24"/>
      <c r="I11602" s="24"/>
      <c r="J11602" s="24"/>
    </row>
    <row r="11603" spans="3:10" x14ac:dyDescent="0.25">
      <c r="C11603" s="23"/>
      <c r="D11603" s="23"/>
      <c r="E11603" s="23"/>
      <c r="F11603" s="23"/>
      <c r="G11603" s="23"/>
      <c r="H11603" s="24"/>
      <c r="I11603" s="24"/>
      <c r="J11603" s="24"/>
    </row>
    <row r="11604" spans="3:10" x14ac:dyDescent="0.25">
      <c r="C11604" s="23"/>
      <c r="D11604" s="23"/>
      <c r="E11604" s="23"/>
      <c r="F11604" s="23"/>
      <c r="G11604" s="23"/>
      <c r="H11604" s="24"/>
      <c r="I11604" s="24"/>
      <c r="J11604" s="24"/>
    </row>
    <row r="11605" spans="3:10" x14ac:dyDescent="0.25">
      <c r="C11605" s="23"/>
      <c r="D11605" s="23"/>
      <c r="E11605" s="23"/>
      <c r="F11605" s="23"/>
      <c r="G11605" s="23"/>
      <c r="H11605" s="24"/>
      <c r="I11605" s="24"/>
      <c r="J11605" s="24"/>
    </row>
    <row r="11606" spans="3:10" x14ac:dyDescent="0.25">
      <c r="C11606" s="23"/>
      <c r="D11606" s="23"/>
      <c r="E11606" s="23"/>
      <c r="F11606" s="23"/>
      <c r="G11606" s="23"/>
      <c r="H11606" s="24"/>
      <c r="I11606" s="24"/>
      <c r="J11606" s="24"/>
    </row>
    <row r="11607" spans="3:10" x14ac:dyDescent="0.25">
      <c r="C11607" s="23"/>
      <c r="D11607" s="23"/>
      <c r="E11607" s="23"/>
      <c r="F11607" s="23"/>
      <c r="G11607" s="23"/>
      <c r="H11607" s="24"/>
      <c r="I11607" s="24"/>
      <c r="J11607" s="24"/>
    </row>
    <row r="11608" spans="3:10" x14ac:dyDescent="0.25">
      <c r="C11608" s="23"/>
      <c r="D11608" s="23"/>
      <c r="E11608" s="23"/>
      <c r="F11608" s="23"/>
      <c r="G11608" s="23"/>
      <c r="H11608" s="24"/>
      <c r="I11608" s="24"/>
      <c r="J11608" s="24"/>
    </row>
    <row r="11609" spans="3:10" x14ac:dyDescent="0.25">
      <c r="C11609" s="23"/>
      <c r="D11609" s="23"/>
      <c r="E11609" s="23"/>
      <c r="F11609" s="23"/>
      <c r="G11609" s="23"/>
      <c r="H11609" s="24"/>
      <c r="I11609" s="24"/>
      <c r="J11609" s="24"/>
    </row>
    <row r="11610" spans="3:10" x14ac:dyDescent="0.25">
      <c r="C11610" s="23"/>
      <c r="D11610" s="23"/>
      <c r="E11610" s="23"/>
      <c r="F11610" s="23"/>
      <c r="G11610" s="23"/>
      <c r="H11610" s="24"/>
      <c r="I11610" s="24"/>
      <c r="J11610" s="24"/>
    </row>
    <row r="11611" spans="3:10" x14ac:dyDescent="0.25">
      <c r="C11611" s="23"/>
      <c r="D11611" s="23"/>
      <c r="E11611" s="23"/>
      <c r="F11611" s="23"/>
      <c r="G11611" s="23"/>
      <c r="H11611" s="24"/>
      <c r="I11611" s="24"/>
      <c r="J11611" s="24"/>
    </row>
    <row r="11612" spans="3:10" x14ac:dyDescent="0.25">
      <c r="C11612" s="23"/>
      <c r="D11612" s="23"/>
      <c r="E11612" s="23"/>
      <c r="F11612" s="23"/>
      <c r="G11612" s="23"/>
      <c r="H11612" s="24"/>
      <c r="I11612" s="24"/>
      <c r="J11612" s="24"/>
    </row>
    <row r="11613" spans="3:10" x14ac:dyDescent="0.25">
      <c r="C11613" s="23"/>
      <c r="D11613" s="23"/>
      <c r="E11613" s="23"/>
      <c r="F11613" s="23"/>
      <c r="G11613" s="23"/>
      <c r="H11613" s="24"/>
      <c r="I11613" s="24"/>
      <c r="J11613" s="24"/>
    </row>
    <row r="11614" spans="3:10" x14ac:dyDescent="0.25">
      <c r="C11614" s="23"/>
      <c r="D11614" s="23"/>
      <c r="E11614" s="23"/>
      <c r="F11614" s="23"/>
      <c r="G11614" s="23"/>
      <c r="H11614" s="24"/>
      <c r="I11614" s="24"/>
      <c r="J11614" s="24"/>
    </row>
    <row r="11615" spans="3:10" x14ac:dyDescent="0.25">
      <c r="C11615" s="23"/>
      <c r="D11615" s="23"/>
      <c r="E11615" s="23"/>
      <c r="F11615" s="23"/>
      <c r="G11615" s="23"/>
      <c r="H11615" s="24"/>
      <c r="I11615" s="24"/>
      <c r="J11615" s="24"/>
    </row>
    <row r="11616" spans="3:10" x14ac:dyDescent="0.25">
      <c r="C11616" s="23"/>
      <c r="D11616" s="23"/>
      <c r="E11616" s="23"/>
      <c r="F11616" s="23"/>
      <c r="G11616" s="23"/>
      <c r="H11616" s="24"/>
      <c r="I11616" s="24"/>
      <c r="J11616" s="24"/>
    </row>
    <row r="11617" spans="3:10" x14ac:dyDescent="0.25">
      <c r="C11617" s="23"/>
      <c r="D11617" s="23"/>
      <c r="E11617" s="23"/>
      <c r="F11617" s="23"/>
      <c r="G11617" s="23"/>
      <c r="H11617" s="24"/>
      <c r="I11617" s="24"/>
      <c r="J11617" s="24"/>
    </row>
    <row r="11618" spans="3:10" x14ac:dyDescent="0.25">
      <c r="C11618" s="23"/>
      <c r="D11618" s="23"/>
      <c r="E11618" s="23"/>
      <c r="F11618" s="23"/>
      <c r="G11618" s="23"/>
      <c r="H11618" s="24"/>
      <c r="I11618" s="24"/>
      <c r="J11618" s="24"/>
    </row>
    <row r="11619" spans="3:10" x14ac:dyDescent="0.25">
      <c r="C11619" s="23"/>
      <c r="D11619" s="23"/>
      <c r="E11619" s="23"/>
      <c r="F11619" s="23"/>
      <c r="G11619" s="23"/>
      <c r="H11619" s="24"/>
      <c r="I11619" s="24"/>
      <c r="J11619" s="24"/>
    </row>
    <row r="11620" spans="3:10" x14ac:dyDescent="0.25">
      <c r="C11620" s="23"/>
      <c r="D11620" s="23"/>
      <c r="E11620" s="23"/>
      <c r="F11620" s="23"/>
      <c r="G11620" s="23"/>
      <c r="H11620" s="24"/>
      <c r="I11620" s="24"/>
      <c r="J11620" s="24"/>
    </row>
    <row r="11621" spans="3:10" x14ac:dyDescent="0.25">
      <c r="C11621" s="23"/>
      <c r="D11621" s="23"/>
      <c r="E11621" s="23"/>
      <c r="F11621" s="23"/>
      <c r="G11621" s="23"/>
      <c r="H11621" s="24"/>
      <c r="I11621" s="24"/>
      <c r="J11621" s="24"/>
    </row>
    <row r="11622" spans="3:10" x14ac:dyDescent="0.25">
      <c r="C11622" s="23"/>
      <c r="D11622" s="23"/>
      <c r="E11622" s="23"/>
      <c r="F11622" s="23"/>
      <c r="G11622" s="23"/>
      <c r="H11622" s="24"/>
      <c r="I11622" s="24"/>
      <c r="J11622" s="24"/>
    </row>
    <row r="11623" spans="3:10" x14ac:dyDescent="0.25">
      <c r="C11623" s="23"/>
      <c r="D11623" s="23"/>
      <c r="E11623" s="23"/>
      <c r="F11623" s="23"/>
      <c r="G11623" s="23"/>
      <c r="H11623" s="24"/>
      <c r="I11623" s="24"/>
      <c r="J11623" s="24"/>
    </row>
    <row r="11624" spans="3:10" x14ac:dyDescent="0.25">
      <c r="C11624" s="23"/>
      <c r="D11624" s="23"/>
      <c r="E11624" s="23"/>
      <c r="F11624" s="23"/>
      <c r="G11624" s="23"/>
      <c r="H11624" s="24"/>
      <c r="I11624" s="24"/>
      <c r="J11624" s="24"/>
    </row>
    <row r="11625" spans="3:10" x14ac:dyDescent="0.25">
      <c r="C11625" s="23"/>
      <c r="D11625" s="23"/>
      <c r="E11625" s="23"/>
      <c r="F11625" s="23"/>
      <c r="G11625" s="23"/>
      <c r="H11625" s="24"/>
      <c r="I11625" s="24"/>
      <c r="J11625" s="24"/>
    </row>
    <row r="11626" spans="3:10" x14ac:dyDescent="0.25">
      <c r="C11626" s="23"/>
      <c r="D11626" s="23"/>
      <c r="E11626" s="23"/>
      <c r="F11626" s="23"/>
      <c r="G11626" s="23"/>
      <c r="H11626" s="24"/>
      <c r="I11626" s="24"/>
      <c r="J11626" s="24"/>
    </row>
    <row r="11627" spans="3:10" x14ac:dyDescent="0.25">
      <c r="C11627" s="23"/>
      <c r="D11627" s="23"/>
      <c r="E11627" s="23"/>
      <c r="F11627" s="23"/>
      <c r="G11627" s="23"/>
      <c r="H11627" s="24"/>
      <c r="I11627" s="24"/>
      <c r="J11627" s="24"/>
    </row>
    <row r="11628" spans="3:10" x14ac:dyDescent="0.25">
      <c r="C11628" s="23"/>
      <c r="D11628" s="23"/>
      <c r="E11628" s="23"/>
      <c r="F11628" s="23"/>
      <c r="G11628" s="23"/>
      <c r="H11628" s="24"/>
      <c r="I11628" s="24"/>
      <c r="J11628" s="24"/>
    </row>
    <row r="11629" spans="3:10" x14ac:dyDescent="0.25">
      <c r="C11629" s="23"/>
      <c r="D11629" s="23"/>
      <c r="E11629" s="23"/>
      <c r="F11629" s="23"/>
      <c r="G11629" s="23"/>
      <c r="H11629" s="24"/>
      <c r="I11629" s="24"/>
      <c r="J11629" s="24"/>
    </row>
    <row r="11630" spans="3:10" x14ac:dyDescent="0.25">
      <c r="C11630" s="23"/>
      <c r="D11630" s="23"/>
      <c r="E11630" s="23"/>
      <c r="F11630" s="23"/>
      <c r="G11630" s="23"/>
      <c r="H11630" s="24"/>
      <c r="I11630" s="24"/>
      <c r="J11630" s="24"/>
    </row>
    <row r="11631" spans="3:10" x14ac:dyDescent="0.25">
      <c r="C11631" s="23"/>
      <c r="D11631" s="23"/>
      <c r="E11631" s="23"/>
      <c r="F11631" s="23"/>
      <c r="G11631" s="23"/>
      <c r="H11631" s="24"/>
      <c r="I11631" s="24"/>
      <c r="J11631" s="24"/>
    </row>
    <row r="11632" spans="3:10" x14ac:dyDescent="0.25">
      <c r="C11632" s="23"/>
      <c r="D11632" s="23"/>
      <c r="E11632" s="23"/>
      <c r="F11632" s="23"/>
      <c r="G11632" s="23"/>
      <c r="H11632" s="24"/>
      <c r="I11632" s="24"/>
      <c r="J11632" s="24"/>
    </row>
    <row r="11633" spans="3:10" x14ac:dyDescent="0.25">
      <c r="C11633" s="23"/>
      <c r="D11633" s="23"/>
      <c r="E11633" s="23"/>
      <c r="F11633" s="23"/>
      <c r="G11633" s="23"/>
      <c r="H11633" s="24"/>
      <c r="I11633" s="24"/>
      <c r="J11633" s="24"/>
    </row>
    <row r="11634" spans="3:10" x14ac:dyDescent="0.25">
      <c r="C11634" s="23"/>
      <c r="D11634" s="23"/>
      <c r="E11634" s="23"/>
      <c r="F11634" s="23"/>
      <c r="G11634" s="23"/>
      <c r="H11634" s="24"/>
      <c r="I11634" s="24"/>
      <c r="J11634" s="24"/>
    </row>
    <row r="11635" spans="3:10" x14ac:dyDescent="0.25">
      <c r="C11635" s="23"/>
      <c r="D11635" s="23"/>
      <c r="E11635" s="23"/>
      <c r="F11635" s="23"/>
      <c r="G11635" s="23"/>
      <c r="H11635" s="24"/>
      <c r="I11635" s="24"/>
      <c r="J11635" s="24"/>
    </row>
    <row r="11636" spans="3:10" x14ac:dyDescent="0.25">
      <c r="C11636" s="23"/>
      <c r="D11636" s="23"/>
      <c r="E11636" s="23"/>
      <c r="F11636" s="23"/>
      <c r="G11636" s="23"/>
      <c r="H11636" s="24"/>
      <c r="I11636" s="24"/>
      <c r="J11636" s="24"/>
    </row>
    <row r="11637" spans="3:10" x14ac:dyDescent="0.25">
      <c r="C11637" s="23"/>
      <c r="D11637" s="23"/>
      <c r="E11637" s="23"/>
      <c r="F11637" s="23"/>
      <c r="G11637" s="23"/>
      <c r="H11637" s="24"/>
      <c r="I11637" s="24"/>
      <c r="J11637" s="24"/>
    </row>
    <row r="11638" spans="3:10" x14ac:dyDescent="0.25">
      <c r="C11638" s="23"/>
      <c r="D11638" s="23"/>
      <c r="E11638" s="23"/>
      <c r="F11638" s="23"/>
      <c r="G11638" s="23"/>
      <c r="H11638" s="24"/>
      <c r="I11638" s="24"/>
      <c r="J11638" s="24"/>
    </row>
    <row r="11639" spans="3:10" x14ac:dyDescent="0.25">
      <c r="C11639" s="23"/>
      <c r="D11639" s="23"/>
      <c r="E11639" s="23"/>
      <c r="F11639" s="23"/>
      <c r="G11639" s="23"/>
      <c r="H11639" s="24"/>
      <c r="I11639" s="24"/>
      <c r="J11639" s="24"/>
    </row>
    <row r="11640" spans="3:10" x14ac:dyDescent="0.25">
      <c r="C11640" s="23"/>
      <c r="D11640" s="23"/>
      <c r="E11640" s="23"/>
      <c r="F11640" s="23"/>
      <c r="G11640" s="23"/>
      <c r="H11640" s="24"/>
      <c r="I11640" s="24"/>
      <c r="J11640" s="24"/>
    </row>
    <row r="11641" spans="3:10" x14ac:dyDescent="0.25">
      <c r="C11641" s="23"/>
      <c r="D11641" s="23"/>
      <c r="E11641" s="23"/>
      <c r="F11641" s="23"/>
      <c r="G11641" s="23"/>
      <c r="H11641" s="24"/>
      <c r="I11641" s="24"/>
      <c r="J11641" s="24"/>
    </row>
    <row r="11642" spans="3:10" x14ac:dyDescent="0.25">
      <c r="C11642" s="23"/>
      <c r="D11642" s="23"/>
      <c r="E11642" s="23"/>
      <c r="F11642" s="23"/>
      <c r="G11642" s="23"/>
      <c r="H11642" s="24"/>
      <c r="I11642" s="24"/>
      <c r="J11642" s="24"/>
    </row>
    <row r="11643" spans="3:10" x14ac:dyDescent="0.25">
      <c r="C11643" s="23"/>
      <c r="D11643" s="23"/>
      <c r="E11643" s="23"/>
      <c r="F11643" s="23"/>
      <c r="G11643" s="23"/>
      <c r="H11643" s="24"/>
      <c r="I11643" s="24"/>
      <c r="J11643" s="24"/>
    </row>
    <row r="11644" spans="3:10" x14ac:dyDescent="0.25">
      <c r="C11644" s="23"/>
      <c r="D11644" s="23"/>
      <c r="E11644" s="23"/>
      <c r="F11644" s="23"/>
      <c r="G11644" s="23"/>
      <c r="H11644" s="24"/>
      <c r="I11644" s="24"/>
      <c r="J11644" s="24"/>
    </row>
    <row r="11645" spans="3:10" x14ac:dyDescent="0.25">
      <c r="C11645" s="23"/>
      <c r="D11645" s="23"/>
      <c r="E11645" s="23"/>
      <c r="F11645" s="23"/>
      <c r="G11645" s="23"/>
      <c r="H11645" s="24"/>
      <c r="I11645" s="24"/>
      <c r="J11645" s="24"/>
    </row>
    <row r="11646" spans="3:10" x14ac:dyDescent="0.25">
      <c r="C11646" s="23"/>
      <c r="D11646" s="23"/>
      <c r="E11646" s="23"/>
      <c r="F11646" s="23"/>
      <c r="G11646" s="23"/>
      <c r="H11646" s="24"/>
      <c r="I11646" s="24"/>
      <c r="J11646" s="24"/>
    </row>
    <row r="11647" spans="3:10" x14ac:dyDescent="0.25">
      <c r="C11647" s="23"/>
      <c r="D11647" s="23"/>
      <c r="E11647" s="23"/>
      <c r="F11647" s="23"/>
      <c r="G11647" s="23"/>
      <c r="H11647" s="24"/>
      <c r="I11647" s="24"/>
      <c r="J11647" s="24"/>
    </row>
    <row r="11648" spans="3:10" x14ac:dyDescent="0.25">
      <c r="C11648" s="23"/>
      <c r="D11648" s="23"/>
      <c r="E11648" s="23"/>
      <c r="F11648" s="23"/>
      <c r="G11648" s="23"/>
      <c r="H11648" s="24"/>
      <c r="I11648" s="24"/>
      <c r="J11648" s="24"/>
    </row>
    <row r="11649" spans="3:10" x14ac:dyDescent="0.25">
      <c r="C11649" s="23"/>
      <c r="D11649" s="23"/>
      <c r="E11649" s="23"/>
      <c r="F11649" s="23"/>
      <c r="G11649" s="23"/>
      <c r="H11649" s="24"/>
      <c r="I11649" s="24"/>
      <c r="J11649" s="24"/>
    </row>
    <row r="11650" spans="3:10" x14ac:dyDescent="0.25">
      <c r="C11650" s="23"/>
      <c r="D11650" s="23"/>
      <c r="E11650" s="23"/>
      <c r="F11650" s="23"/>
      <c r="G11650" s="23"/>
      <c r="H11650" s="24"/>
      <c r="I11650" s="24"/>
      <c r="J11650" s="24"/>
    </row>
    <row r="11651" spans="3:10" x14ac:dyDescent="0.25">
      <c r="C11651" s="23"/>
      <c r="D11651" s="23"/>
      <c r="E11651" s="23"/>
      <c r="F11651" s="23"/>
      <c r="G11651" s="23"/>
      <c r="H11651" s="24"/>
      <c r="I11651" s="24"/>
      <c r="J11651" s="24"/>
    </row>
    <row r="11652" spans="3:10" x14ac:dyDescent="0.25">
      <c r="C11652" s="23"/>
      <c r="D11652" s="23"/>
      <c r="E11652" s="23"/>
      <c r="F11652" s="23"/>
      <c r="G11652" s="23"/>
      <c r="H11652" s="24"/>
      <c r="I11652" s="24"/>
      <c r="J11652" s="24"/>
    </row>
    <row r="11653" spans="3:10" x14ac:dyDescent="0.25">
      <c r="C11653" s="23"/>
      <c r="D11653" s="23"/>
      <c r="E11653" s="23"/>
      <c r="F11653" s="23"/>
      <c r="G11653" s="23"/>
      <c r="H11653" s="24"/>
      <c r="I11653" s="24"/>
      <c r="J11653" s="24"/>
    </row>
    <row r="11654" spans="3:10" x14ac:dyDescent="0.25">
      <c r="C11654" s="23"/>
      <c r="D11654" s="23"/>
      <c r="E11654" s="23"/>
      <c r="F11654" s="23"/>
      <c r="G11654" s="23"/>
      <c r="H11654" s="24"/>
      <c r="I11654" s="24"/>
      <c r="J11654" s="24"/>
    </row>
    <row r="11655" spans="3:10" x14ac:dyDescent="0.25">
      <c r="C11655" s="23"/>
      <c r="D11655" s="23"/>
      <c r="E11655" s="23"/>
      <c r="F11655" s="23"/>
      <c r="G11655" s="23"/>
      <c r="H11655" s="24"/>
      <c r="I11655" s="24"/>
      <c r="J11655" s="24"/>
    </row>
    <row r="11656" spans="3:10" x14ac:dyDescent="0.25">
      <c r="C11656" s="23"/>
      <c r="D11656" s="23"/>
      <c r="E11656" s="23"/>
      <c r="F11656" s="23"/>
      <c r="G11656" s="23"/>
      <c r="H11656" s="24"/>
      <c r="I11656" s="24"/>
      <c r="J11656" s="24"/>
    </row>
    <row r="11657" spans="3:10" x14ac:dyDescent="0.25">
      <c r="C11657" s="23"/>
      <c r="D11657" s="23"/>
      <c r="E11657" s="23"/>
      <c r="F11657" s="23"/>
      <c r="G11657" s="23"/>
      <c r="H11657" s="24"/>
      <c r="I11657" s="24"/>
      <c r="J11657" s="24"/>
    </row>
    <row r="11658" spans="3:10" x14ac:dyDescent="0.25">
      <c r="C11658" s="23"/>
      <c r="D11658" s="23"/>
      <c r="E11658" s="23"/>
      <c r="F11658" s="23"/>
      <c r="G11658" s="23"/>
      <c r="H11658" s="24"/>
      <c r="I11658" s="24"/>
      <c r="J11658" s="24"/>
    </row>
    <row r="11659" spans="3:10" x14ac:dyDescent="0.25">
      <c r="C11659" s="23"/>
      <c r="D11659" s="23"/>
      <c r="E11659" s="23"/>
      <c r="F11659" s="23"/>
      <c r="G11659" s="23"/>
      <c r="H11659" s="24"/>
      <c r="I11659" s="24"/>
      <c r="J11659" s="24"/>
    </row>
    <row r="11660" spans="3:10" x14ac:dyDescent="0.25">
      <c r="C11660" s="23"/>
      <c r="D11660" s="23"/>
      <c r="E11660" s="23"/>
      <c r="F11660" s="23"/>
      <c r="G11660" s="23"/>
      <c r="H11660" s="24"/>
      <c r="I11660" s="24"/>
      <c r="J11660" s="24"/>
    </row>
    <row r="11661" spans="3:10" x14ac:dyDescent="0.25">
      <c r="C11661" s="23"/>
      <c r="D11661" s="23"/>
      <c r="E11661" s="23"/>
      <c r="F11661" s="23"/>
      <c r="G11661" s="23"/>
      <c r="H11661" s="24"/>
      <c r="I11661" s="24"/>
      <c r="J11661" s="24"/>
    </row>
    <row r="11662" spans="3:10" x14ac:dyDescent="0.25">
      <c r="C11662" s="23"/>
      <c r="D11662" s="23"/>
      <c r="E11662" s="23"/>
      <c r="F11662" s="23"/>
      <c r="G11662" s="23"/>
      <c r="H11662" s="24"/>
      <c r="I11662" s="24"/>
      <c r="J11662" s="24"/>
    </row>
    <row r="11663" spans="3:10" x14ac:dyDescent="0.25">
      <c r="C11663" s="23"/>
      <c r="D11663" s="23"/>
      <c r="E11663" s="23"/>
      <c r="F11663" s="23"/>
      <c r="G11663" s="23"/>
      <c r="H11663" s="24"/>
      <c r="I11663" s="24"/>
      <c r="J11663" s="24"/>
    </row>
    <row r="11664" spans="3:10" x14ac:dyDescent="0.25">
      <c r="C11664" s="23"/>
      <c r="D11664" s="23"/>
      <c r="E11664" s="23"/>
      <c r="F11664" s="23"/>
      <c r="G11664" s="23"/>
      <c r="H11664" s="24"/>
      <c r="I11664" s="24"/>
      <c r="J11664" s="24"/>
    </row>
    <row r="11665" spans="3:10" x14ac:dyDescent="0.25">
      <c r="C11665" s="23"/>
      <c r="D11665" s="23"/>
      <c r="E11665" s="23"/>
      <c r="F11665" s="23"/>
      <c r="G11665" s="23"/>
      <c r="H11665" s="24"/>
      <c r="I11665" s="24"/>
      <c r="J11665" s="24"/>
    </row>
    <row r="11666" spans="3:10" x14ac:dyDescent="0.25">
      <c r="C11666" s="23"/>
      <c r="D11666" s="23"/>
      <c r="E11666" s="23"/>
      <c r="F11666" s="23"/>
      <c r="G11666" s="23"/>
      <c r="H11666" s="24"/>
      <c r="I11666" s="24"/>
      <c r="J11666" s="24"/>
    </row>
    <row r="11667" spans="3:10" x14ac:dyDescent="0.25">
      <c r="C11667" s="23"/>
      <c r="D11667" s="23"/>
      <c r="E11667" s="23"/>
      <c r="F11667" s="23"/>
      <c r="G11667" s="23"/>
      <c r="H11667" s="24"/>
      <c r="I11667" s="24"/>
      <c r="J11667" s="24"/>
    </row>
    <row r="11668" spans="3:10" x14ac:dyDescent="0.25">
      <c r="C11668" s="23"/>
      <c r="D11668" s="23"/>
      <c r="E11668" s="23"/>
      <c r="F11668" s="23"/>
      <c r="G11668" s="23"/>
      <c r="H11668" s="24"/>
      <c r="I11668" s="24"/>
      <c r="J11668" s="24"/>
    </row>
    <row r="11669" spans="3:10" x14ac:dyDescent="0.25">
      <c r="C11669" s="23"/>
      <c r="D11669" s="23"/>
      <c r="E11669" s="23"/>
      <c r="F11669" s="23"/>
      <c r="G11669" s="23"/>
      <c r="H11669" s="24"/>
      <c r="I11669" s="24"/>
      <c r="J11669" s="24"/>
    </row>
    <row r="11670" spans="3:10" x14ac:dyDescent="0.25">
      <c r="C11670" s="23"/>
      <c r="D11670" s="23"/>
      <c r="E11670" s="23"/>
      <c r="F11670" s="23"/>
      <c r="G11670" s="23"/>
      <c r="H11670" s="24"/>
      <c r="I11670" s="24"/>
      <c r="J11670" s="24"/>
    </row>
    <row r="11671" spans="3:10" x14ac:dyDescent="0.25">
      <c r="C11671" s="23"/>
      <c r="D11671" s="23"/>
      <c r="E11671" s="23"/>
      <c r="F11671" s="23"/>
      <c r="G11671" s="23"/>
      <c r="H11671" s="24"/>
      <c r="I11671" s="24"/>
      <c r="J11671" s="24"/>
    </row>
    <row r="11672" spans="3:10" x14ac:dyDescent="0.25">
      <c r="C11672" s="23"/>
      <c r="D11672" s="23"/>
      <c r="E11672" s="23"/>
      <c r="F11672" s="23"/>
      <c r="G11672" s="23"/>
      <c r="H11672" s="24"/>
      <c r="I11672" s="24"/>
      <c r="J11672" s="24"/>
    </row>
    <row r="11673" spans="3:10" x14ac:dyDescent="0.25">
      <c r="C11673" s="23"/>
      <c r="D11673" s="23"/>
      <c r="E11673" s="23"/>
      <c r="F11673" s="23"/>
      <c r="G11673" s="23"/>
      <c r="H11673" s="24"/>
      <c r="I11673" s="24"/>
      <c r="J11673" s="24"/>
    </row>
    <row r="11674" spans="3:10" x14ac:dyDescent="0.25">
      <c r="C11674" s="23"/>
      <c r="D11674" s="23"/>
      <c r="E11674" s="23"/>
      <c r="F11674" s="23"/>
      <c r="G11674" s="23"/>
      <c r="H11674" s="24"/>
      <c r="I11674" s="24"/>
      <c r="J11674" s="24"/>
    </row>
    <row r="11675" spans="3:10" x14ac:dyDescent="0.25">
      <c r="C11675" s="23"/>
      <c r="D11675" s="23"/>
      <c r="E11675" s="23"/>
      <c r="F11675" s="23"/>
      <c r="G11675" s="23"/>
      <c r="H11675" s="24"/>
      <c r="I11675" s="24"/>
      <c r="J11675" s="24"/>
    </row>
    <row r="11676" spans="3:10" x14ac:dyDescent="0.25">
      <c r="C11676" s="23"/>
      <c r="D11676" s="23"/>
      <c r="E11676" s="23"/>
      <c r="F11676" s="23"/>
      <c r="G11676" s="23"/>
      <c r="H11676" s="24"/>
      <c r="I11676" s="24"/>
      <c r="J11676" s="24"/>
    </row>
    <row r="11677" spans="3:10" x14ac:dyDescent="0.25">
      <c r="C11677" s="23"/>
      <c r="D11677" s="23"/>
      <c r="E11677" s="23"/>
      <c r="F11677" s="23"/>
      <c r="G11677" s="23"/>
      <c r="H11677" s="24"/>
      <c r="I11677" s="24"/>
      <c r="J11677" s="24"/>
    </row>
    <row r="11678" spans="3:10" x14ac:dyDescent="0.25">
      <c r="C11678" s="23"/>
      <c r="D11678" s="23"/>
      <c r="E11678" s="23"/>
      <c r="F11678" s="23"/>
      <c r="G11678" s="23"/>
      <c r="H11678" s="24"/>
      <c r="I11678" s="24"/>
      <c r="J11678" s="24"/>
    </row>
    <row r="11679" spans="3:10" x14ac:dyDescent="0.25">
      <c r="C11679" s="23"/>
      <c r="D11679" s="23"/>
      <c r="E11679" s="23"/>
      <c r="F11679" s="23"/>
      <c r="G11679" s="23"/>
      <c r="H11679" s="24"/>
      <c r="I11679" s="24"/>
      <c r="J11679" s="24"/>
    </row>
    <row r="11680" spans="3:10" x14ac:dyDescent="0.25">
      <c r="C11680" s="23"/>
      <c r="D11680" s="23"/>
      <c r="E11680" s="23"/>
      <c r="F11680" s="23"/>
      <c r="G11680" s="23"/>
      <c r="H11680" s="24"/>
      <c r="I11680" s="24"/>
      <c r="J11680" s="24"/>
    </row>
    <row r="11681" spans="3:10" x14ac:dyDescent="0.25">
      <c r="C11681" s="23"/>
      <c r="D11681" s="23"/>
      <c r="E11681" s="23"/>
      <c r="F11681" s="23"/>
      <c r="G11681" s="23"/>
      <c r="H11681" s="24"/>
      <c r="I11681" s="24"/>
      <c r="J11681" s="24"/>
    </row>
    <row r="11682" spans="3:10" x14ac:dyDescent="0.25">
      <c r="C11682" s="23"/>
      <c r="D11682" s="23"/>
      <c r="E11682" s="23"/>
      <c r="F11682" s="23"/>
      <c r="G11682" s="23"/>
      <c r="H11682" s="24"/>
      <c r="I11682" s="24"/>
      <c r="J11682" s="24"/>
    </row>
    <row r="11683" spans="3:10" x14ac:dyDescent="0.25">
      <c r="C11683" s="23"/>
      <c r="D11683" s="23"/>
      <c r="E11683" s="23"/>
      <c r="F11683" s="23"/>
      <c r="G11683" s="23"/>
      <c r="H11683" s="24"/>
      <c r="I11683" s="24"/>
      <c r="J11683" s="24"/>
    </row>
    <row r="11684" spans="3:10" x14ac:dyDescent="0.25">
      <c r="C11684" s="23"/>
      <c r="D11684" s="23"/>
      <c r="E11684" s="23"/>
      <c r="F11684" s="23"/>
      <c r="G11684" s="23"/>
      <c r="H11684" s="24"/>
      <c r="I11684" s="24"/>
      <c r="J11684" s="24"/>
    </row>
    <row r="11685" spans="3:10" x14ac:dyDescent="0.25">
      <c r="C11685" s="23"/>
      <c r="D11685" s="23"/>
      <c r="E11685" s="23"/>
      <c r="F11685" s="23"/>
      <c r="G11685" s="23"/>
      <c r="H11685" s="24"/>
      <c r="I11685" s="24"/>
      <c r="J11685" s="24"/>
    </row>
    <row r="11686" spans="3:10" x14ac:dyDescent="0.25">
      <c r="C11686" s="23"/>
      <c r="D11686" s="23"/>
      <c r="E11686" s="23"/>
      <c r="F11686" s="23"/>
      <c r="G11686" s="23"/>
      <c r="H11686" s="24"/>
      <c r="I11686" s="24"/>
      <c r="J11686" s="24"/>
    </row>
    <row r="11687" spans="3:10" x14ac:dyDescent="0.25">
      <c r="C11687" s="23"/>
      <c r="D11687" s="23"/>
      <c r="E11687" s="23"/>
      <c r="F11687" s="23"/>
      <c r="G11687" s="23"/>
      <c r="H11687" s="24"/>
      <c r="I11687" s="24"/>
      <c r="J11687" s="24"/>
    </row>
    <row r="11688" spans="3:10" x14ac:dyDescent="0.25">
      <c r="C11688" s="23"/>
      <c r="D11688" s="23"/>
      <c r="E11688" s="23"/>
      <c r="F11688" s="23"/>
      <c r="G11688" s="23"/>
      <c r="H11688" s="24"/>
      <c r="I11688" s="24"/>
      <c r="J11688" s="24"/>
    </row>
    <row r="11689" spans="3:10" x14ac:dyDescent="0.25">
      <c r="C11689" s="23"/>
      <c r="D11689" s="23"/>
      <c r="E11689" s="23"/>
      <c r="F11689" s="23"/>
      <c r="G11689" s="23"/>
      <c r="H11689" s="24"/>
      <c r="I11689" s="24"/>
      <c r="J11689" s="24"/>
    </row>
    <row r="11690" spans="3:10" x14ac:dyDescent="0.25">
      <c r="C11690" s="23"/>
      <c r="D11690" s="23"/>
      <c r="E11690" s="23"/>
      <c r="F11690" s="23"/>
      <c r="G11690" s="23"/>
      <c r="H11690" s="24"/>
      <c r="I11690" s="24"/>
      <c r="J11690" s="24"/>
    </row>
    <row r="11691" spans="3:10" x14ac:dyDescent="0.25">
      <c r="C11691" s="23"/>
      <c r="D11691" s="23"/>
      <c r="E11691" s="23"/>
      <c r="F11691" s="23"/>
      <c r="G11691" s="23"/>
      <c r="H11691" s="24"/>
      <c r="I11691" s="24"/>
      <c r="J11691" s="24"/>
    </row>
    <row r="11692" spans="3:10" x14ac:dyDescent="0.25">
      <c r="C11692" s="23"/>
      <c r="D11692" s="23"/>
      <c r="E11692" s="23"/>
      <c r="F11692" s="23"/>
      <c r="G11692" s="23"/>
      <c r="H11692" s="24"/>
      <c r="I11692" s="24"/>
      <c r="J11692" s="24"/>
    </row>
    <row r="11693" spans="3:10" x14ac:dyDescent="0.25">
      <c r="C11693" s="23"/>
      <c r="D11693" s="23"/>
      <c r="E11693" s="23"/>
      <c r="F11693" s="23"/>
      <c r="G11693" s="23"/>
      <c r="H11693" s="24"/>
      <c r="I11693" s="24"/>
      <c r="J11693" s="24"/>
    </row>
    <row r="11694" spans="3:10" x14ac:dyDescent="0.25">
      <c r="C11694" s="23"/>
      <c r="D11694" s="23"/>
      <c r="E11694" s="23"/>
      <c r="F11694" s="23"/>
      <c r="G11694" s="23"/>
      <c r="H11694" s="24"/>
      <c r="I11694" s="24"/>
      <c r="J11694" s="24"/>
    </row>
    <row r="11695" spans="3:10" x14ac:dyDescent="0.25">
      <c r="C11695" s="23"/>
      <c r="D11695" s="23"/>
      <c r="E11695" s="23"/>
      <c r="F11695" s="23"/>
      <c r="G11695" s="23"/>
      <c r="H11695" s="24"/>
      <c r="I11695" s="24"/>
      <c r="J11695" s="24"/>
    </row>
    <row r="11696" spans="3:10" x14ac:dyDescent="0.25">
      <c r="C11696" s="23"/>
      <c r="D11696" s="23"/>
      <c r="E11696" s="23"/>
      <c r="F11696" s="23"/>
      <c r="G11696" s="23"/>
      <c r="H11696" s="24"/>
      <c r="I11696" s="24"/>
      <c r="J11696" s="24"/>
    </row>
    <row r="11697" spans="3:10" x14ac:dyDescent="0.25">
      <c r="C11697" s="23"/>
      <c r="D11697" s="23"/>
      <c r="E11697" s="23"/>
      <c r="F11697" s="23"/>
      <c r="G11697" s="23"/>
      <c r="H11697" s="24"/>
      <c r="I11697" s="24"/>
      <c r="J11697" s="24"/>
    </row>
    <row r="11698" spans="3:10" x14ac:dyDescent="0.25">
      <c r="C11698" s="23"/>
      <c r="D11698" s="23"/>
      <c r="E11698" s="23"/>
      <c r="F11698" s="23"/>
      <c r="G11698" s="23"/>
      <c r="H11698" s="24"/>
      <c r="I11698" s="24"/>
      <c r="J11698" s="24"/>
    </row>
    <row r="11699" spans="3:10" x14ac:dyDescent="0.25">
      <c r="C11699" s="23"/>
      <c r="D11699" s="23"/>
      <c r="E11699" s="23"/>
      <c r="F11699" s="23"/>
      <c r="G11699" s="23"/>
      <c r="H11699" s="24"/>
      <c r="I11699" s="24"/>
      <c r="J11699" s="24"/>
    </row>
    <row r="11700" spans="3:10" x14ac:dyDescent="0.25">
      <c r="C11700" s="23"/>
      <c r="D11700" s="23"/>
      <c r="E11700" s="23"/>
      <c r="F11700" s="23"/>
      <c r="G11700" s="23"/>
      <c r="H11700" s="24"/>
      <c r="I11700" s="24"/>
      <c r="J11700" s="24"/>
    </row>
    <row r="11701" spans="3:10" x14ac:dyDescent="0.25">
      <c r="C11701" s="23"/>
      <c r="D11701" s="23"/>
      <c r="E11701" s="23"/>
      <c r="F11701" s="23"/>
      <c r="G11701" s="23"/>
      <c r="H11701" s="24"/>
      <c r="I11701" s="24"/>
      <c r="J11701" s="24"/>
    </row>
    <row r="11702" spans="3:10" x14ac:dyDescent="0.25">
      <c r="C11702" s="23"/>
      <c r="D11702" s="23"/>
      <c r="E11702" s="23"/>
      <c r="F11702" s="23"/>
      <c r="G11702" s="23"/>
      <c r="H11702" s="24"/>
      <c r="I11702" s="24"/>
      <c r="J11702" s="24"/>
    </row>
    <row r="11703" spans="3:10" x14ac:dyDescent="0.25">
      <c r="C11703" s="23"/>
      <c r="D11703" s="23"/>
      <c r="E11703" s="23"/>
      <c r="F11703" s="23"/>
      <c r="G11703" s="23"/>
      <c r="H11703" s="24"/>
      <c r="I11703" s="24"/>
      <c r="J11703" s="24"/>
    </row>
    <row r="11704" spans="3:10" x14ac:dyDescent="0.25">
      <c r="C11704" s="23"/>
      <c r="D11704" s="23"/>
      <c r="E11704" s="23"/>
      <c r="F11704" s="23"/>
      <c r="G11704" s="23"/>
      <c r="H11704" s="24"/>
      <c r="I11704" s="24"/>
      <c r="J11704" s="24"/>
    </row>
    <row r="11705" spans="3:10" x14ac:dyDescent="0.25">
      <c r="C11705" s="23"/>
      <c r="D11705" s="23"/>
      <c r="E11705" s="23"/>
      <c r="F11705" s="23"/>
      <c r="G11705" s="23"/>
      <c r="H11705" s="24"/>
      <c r="I11705" s="24"/>
      <c r="J11705" s="24"/>
    </row>
    <row r="11706" spans="3:10" x14ac:dyDescent="0.25">
      <c r="C11706" s="23"/>
      <c r="D11706" s="23"/>
      <c r="E11706" s="23"/>
      <c r="F11706" s="23"/>
      <c r="G11706" s="23"/>
      <c r="H11706" s="24"/>
      <c r="I11706" s="24"/>
      <c r="J11706" s="24"/>
    </row>
    <row r="11707" spans="3:10" x14ac:dyDescent="0.25">
      <c r="C11707" s="23"/>
      <c r="D11707" s="23"/>
      <c r="E11707" s="23"/>
      <c r="F11707" s="23"/>
      <c r="G11707" s="23"/>
      <c r="H11707" s="24"/>
      <c r="I11707" s="24"/>
      <c r="J11707" s="24"/>
    </row>
    <row r="11708" spans="3:10" x14ac:dyDescent="0.25">
      <c r="C11708" s="23"/>
      <c r="D11708" s="23"/>
      <c r="E11708" s="23"/>
      <c r="F11708" s="23"/>
      <c r="G11708" s="23"/>
      <c r="H11708" s="24"/>
      <c r="I11708" s="24"/>
      <c r="J11708" s="24"/>
    </row>
    <row r="11709" spans="3:10" x14ac:dyDescent="0.25">
      <c r="C11709" s="23"/>
      <c r="D11709" s="23"/>
      <c r="E11709" s="23"/>
      <c r="F11709" s="23"/>
      <c r="G11709" s="23"/>
      <c r="H11709" s="24"/>
      <c r="I11709" s="24"/>
      <c r="J11709" s="24"/>
    </row>
    <row r="11710" spans="3:10" x14ac:dyDescent="0.25">
      <c r="C11710" s="23"/>
      <c r="D11710" s="23"/>
      <c r="E11710" s="23"/>
      <c r="F11710" s="23"/>
      <c r="G11710" s="23"/>
      <c r="H11710" s="24"/>
      <c r="I11710" s="24"/>
      <c r="J11710" s="24"/>
    </row>
    <row r="11711" spans="3:10" x14ac:dyDescent="0.25">
      <c r="C11711" s="23"/>
      <c r="D11711" s="23"/>
      <c r="E11711" s="23"/>
      <c r="F11711" s="23"/>
      <c r="G11711" s="23"/>
      <c r="H11711" s="24"/>
      <c r="I11711" s="24"/>
      <c r="J11711" s="24"/>
    </row>
    <row r="11712" spans="3:10" x14ac:dyDescent="0.25">
      <c r="C11712" s="23"/>
      <c r="D11712" s="23"/>
      <c r="E11712" s="23"/>
      <c r="F11712" s="23"/>
      <c r="G11712" s="23"/>
      <c r="H11712" s="24"/>
      <c r="I11712" s="24"/>
      <c r="J11712" s="24"/>
    </row>
    <row r="11713" spans="3:10" x14ac:dyDescent="0.25">
      <c r="C11713" s="23"/>
      <c r="D11713" s="23"/>
      <c r="E11713" s="23"/>
      <c r="F11713" s="23"/>
      <c r="G11713" s="23"/>
      <c r="H11713" s="24"/>
      <c r="I11713" s="24"/>
      <c r="J11713" s="24"/>
    </row>
    <row r="11714" spans="3:10" x14ac:dyDescent="0.25">
      <c r="C11714" s="23"/>
      <c r="D11714" s="23"/>
      <c r="E11714" s="23"/>
      <c r="F11714" s="23"/>
      <c r="G11714" s="23"/>
      <c r="H11714" s="24"/>
      <c r="I11714" s="24"/>
      <c r="J11714" s="24"/>
    </row>
    <row r="11715" spans="3:10" x14ac:dyDescent="0.25">
      <c r="C11715" s="23"/>
      <c r="D11715" s="23"/>
      <c r="E11715" s="23"/>
      <c r="F11715" s="23"/>
      <c r="G11715" s="23"/>
      <c r="H11715" s="24"/>
      <c r="I11715" s="24"/>
      <c r="J11715" s="24"/>
    </row>
    <row r="11716" spans="3:10" x14ac:dyDescent="0.25">
      <c r="C11716" s="23"/>
      <c r="D11716" s="23"/>
      <c r="E11716" s="23"/>
      <c r="F11716" s="23"/>
      <c r="G11716" s="23"/>
      <c r="H11716" s="24"/>
      <c r="I11716" s="24"/>
      <c r="J11716" s="24"/>
    </row>
    <row r="11717" spans="3:10" x14ac:dyDescent="0.25">
      <c r="C11717" s="23"/>
      <c r="D11717" s="23"/>
      <c r="E11717" s="23"/>
      <c r="F11717" s="23"/>
      <c r="G11717" s="23"/>
      <c r="H11717" s="24"/>
      <c r="I11717" s="24"/>
      <c r="J11717" s="24"/>
    </row>
    <row r="11718" spans="3:10" x14ac:dyDescent="0.25">
      <c r="C11718" s="23"/>
      <c r="D11718" s="23"/>
      <c r="E11718" s="23"/>
      <c r="F11718" s="23"/>
      <c r="G11718" s="23"/>
      <c r="H11718" s="24"/>
      <c r="I11718" s="24"/>
      <c r="J11718" s="24"/>
    </row>
    <row r="11719" spans="3:10" x14ac:dyDescent="0.25">
      <c r="C11719" s="23"/>
      <c r="D11719" s="23"/>
      <c r="E11719" s="23"/>
      <c r="F11719" s="23"/>
      <c r="G11719" s="23"/>
      <c r="H11719" s="24"/>
      <c r="I11719" s="24"/>
      <c r="J11719" s="24"/>
    </row>
    <row r="11720" spans="3:10" x14ac:dyDescent="0.25">
      <c r="C11720" s="23"/>
      <c r="D11720" s="23"/>
      <c r="E11720" s="23"/>
      <c r="F11720" s="23"/>
      <c r="G11720" s="23"/>
      <c r="H11720" s="24"/>
      <c r="I11720" s="24"/>
      <c r="J11720" s="24"/>
    </row>
    <row r="11721" spans="3:10" x14ac:dyDescent="0.25">
      <c r="C11721" s="23"/>
      <c r="D11721" s="23"/>
      <c r="E11721" s="23"/>
      <c r="F11721" s="23"/>
      <c r="G11721" s="23"/>
      <c r="H11721" s="24"/>
      <c r="I11721" s="24"/>
      <c r="J11721" s="24"/>
    </row>
    <row r="11722" spans="3:10" x14ac:dyDescent="0.25">
      <c r="C11722" s="23"/>
      <c r="D11722" s="23"/>
      <c r="E11722" s="23"/>
      <c r="F11722" s="23"/>
      <c r="G11722" s="23"/>
      <c r="H11722" s="24"/>
      <c r="I11722" s="24"/>
      <c r="J11722" s="24"/>
    </row>
    <row r="11723" spans="3:10" x14ac:dyDescent="0.25">
      <c r="C11723" s="23"/>
      <c r="D11723" s="23"/>
      <c r="E11723" s="23"/>
      <c r="F11723" s="23"/>
      <c r="G11723" s="23"/>
      <c r="H11723" s="24"/>
      <c r="I11723" s="24"/>
      <c r="J11723" s="24"/>
    </row>
    <row r="11724" spans="3:10" x14ac:dyDescent="0.25">
      <c r="C11724" s="23"/>
      <c r="D11724" s="23"/>
      <c r="E11724" s="23"/>
      <c r="F11724" s="23"/>
      <c r="G11724" s="23"/>
      <c r="H11724" s="24"/>
      <c r="I11724" s="24"/>
      <c r="J11724" s="24"/>
    </row>
    <row r="11725" spans="3:10" x14ac:dyDescent="0.25">
      <c r="C11725" s="23"/>
      <c r="D11725" s="23"/>
      <c r="E11725" s="23"/>
      <c r="F11725" s="23"/>
      <c r="G11725" s="23"/>
      <c r="H11725" s="24"/>
      <c r="I11725" s="24"/>
      <c r="J11725" s="24"/>
    </row>
    <row r="11726" spans="3:10" x14ac:dyDescent="0.25">
      <c r="C11726" s="23"/>
      <c r="D11726" s="23"/>
      <c r="E11726" s="23"/>
      <c r="F11726" s="23"/>
      <c r="G11726" s="23"/>
      <c r="H11726" s="24"/>
      <c r="I11726" s="24"/>
      <c r="J11726" s="24"/>
    </row>
    <row r="11727" spans="3:10" x14ac:dyDescent="0.25">
      <c r="C11727" s="23"/>
      <c r="D11727" s="23"/>
      <c r="E11727" s="23"/>
      <c r="F11727" s="23"/>
      <c r="G11727" s="23"/>
      <c r="H11727" s="24"/>
      <c r="I11727" s="24"/>
      <c r="J11727" s="24"/>
    </row>
    <row r="11728" spans="3:10" x14ac:dyDescent="0.25">
      <c r="C11728" s="23"/>
      <c r="D11728" s="23"/>
      <c r="E11728" s="23"/>
      <c r="F11728" s="23"/>
      <c r="G11728" s="23"/>
      <c r="H11728" s="24"/>
      <c r="I11728" s="24"/>
      <c r="J11728" s="24"/>
    </row>
    <row r="11729" spans="3:10" x14ac:dyDescent="0.25">
      <c r="C11729" s="23"/>
      <c r="D11729" s="23"/>
      <c r="E11729" s="23"/>
      <c r="F11729" s="23"/>
      <c r="G11729" s="23"/>
      <c r="H11729" s="24"/>
      <c r="I11729" s="24"/>
      <c r="J11729" s="24"/>
    </row>
    <row r="11730" spans="3:10" x14ac:dyDescent="0.25">
      <c r="C11730" s="23"/>
      <c r="D11730" s="23"/>
      <c r="E11730" s="23"/>
      <c r="F11730" s="23"/>
      <c r="G11730" s="23"/>
      <c r="H11730" s="24"/>
      <c r="I11730" s="24"/>
      <c r="J11730" s="24"/>
    </row>
    <row r="11731" spans="3:10" x14ac:dyDescent="0.25">
      <c r="C11731" s="23"/>
      <c r="D11731" s="23"/>
      <c r="E11731" s="23"/>
      <c r="F11731" s="23"/>
      <c r="G11731" s="23"/>
      <c r="H11731" s="24"/>
      <c r="I11731" s="24"/>
      <c r="J11731" s="24"/>
    </row>
    <row r="11732" spans="3:10" x14ac:dyDescent="0.25">
      <c r="C11732" s="23"/>
      <c r="D11732" s="23"/>
      <c r="E11732" s="23"/>
      <c r="F11732" s="23"/>
      <c r="G11732" s="23"/>
      <c r="H11732" s="24"/>
      <c r="I11732" s="24"/>
      <c r="J11732" s="24"/>
    </row>
    <row r="11733" spans="3:10" x14ac:dyDescent="0.25">
      <c r="C11733" s="23"/>
      <c r="D11733" s="23"/>
      <c r="E11733" s="23"/>
      <c r="F11733" s="23"/>
      <c r="G11733" s="23"/>
      <c r="H11733" s="24"/>
      <c r="I11733" s="24"/>
      <c r="J11733" s="24"/>
    </row>
    <row r="11734" spans="3:10" x14ac:dyDescent="0.25">
      <c r="C11734" s="23"/>
      <c r="D11734" s="23"/>
      <c r="E11734" s="23"/>
      <c r="F11734" s="23"/>
      <c r="G11734" s="23"/>
      <c r="H11734" s="24"/>
      <c r="I11734" s="24"/>
      <c r="J11734" s="24"/>
    </row>
    <row r="11735" spans="3:10" x14ac:dyDescent="0.25">
      <c r="C11735" s="23"/>
      <c r="D11735" s="23"/>
      <c r="E11735" s="23"/>
      <c r="F11735" s="23"/>
      <c r="G11735" s="23"/>
      <c r="H11735" s="24"/>
      <c r="I11735" s="24"/>
      <c r="J11735" s="24"/>
    </row>
    <row r="11736" spans="3:10" x14ac:dyDescent="0.25">
      <c r="C11736" s="23"/>
      <c r="D11736" s="23"/>
      <c r="E11736" s="23"/>
      <c r="F11736" s="23"/>
      <c r="G11736" s="23"/>
      <c r="H11736" s="24"/>
      <c r="I11736" s="24"/>
      <c r="J11736" s="24"/>
    </row>
    <row r="11737" spans="3:10" x14ac:dyDescent="0.25">
      <c r="C11737" s="23"/>
      <c r="D11737" s="23"/>
      <c r="E11737" s="23"/>
      <c r="F11737" s="23"/>
      <c r="G11737" s="23"/>
      <c r="H11737" s="24"/>
      <c r="I11737" s="24"/>
      <c r="J11737" s="24"/>
    </row>
    <row r="11738" spans="3:10" x14ac:dyDescent="0.25">
      <c r="C11738" s="23"/>
      <c r="D11738" s="23"/>
      <c r="E11738" s="23"/>
      <c r="F11738" s="23"/>
      <c r="G11738" s="23"/>
      <c r="H11738" s="24"/>
      <c r="I11738" s="24"/>
      <c r="J11738" s="24"/>
    </row>
    <row r="11739" spans="3:10" x14ac:dyDescent="0.25">
      <c r="C11739" s="23"/>
      <c r="D11739" s="23"/>
      <c r="E11739" s="23"/>
      <c r="F11739" s="23"/>
      <c r="G11739" s="23"/>
      <c r="H11739" s="24"/>
      <c r="I11739" s="24"/>
      <c r="J11739" s="24"/>
    </row>
    <row r="11740" spans="3:10" x14ac:dyDescent="0.25">
      <c r="C11740" s="23"/>
      <c r="D11740" s="23"/>
      <c r="E11740" s="23"/>
      <c r="F11740" s="23"/>
      <c r="G11740" s="23"/>
      <c r="H11740" s="24"/>
      <c r="I11740" s="24"/>
      <c r="J11740" s="24"/>
    </row>
    <row r="11741" spans="3:10" x14ac:dyDescent="0.25">
      <c r="C11741" s="23"/>
      <c r="D11741" s="23"/>
      <c r="E11741" s="23"/>
      <c r="F11741" s="23"/>
      <c r="G11741" s="23"/>
      <c r="H11741" s="24"/>
      <c r="I11741" s="24"/>
      <c r="J11741" s="24"/>
    </row>
    <row r="11742" spans="3:10" x14ac:dyDescent="0.25">
      <c r="C11742" s="23"/>
      <c r="D11742" s="23"/>
      <c r="E11742" s="23"/>
      <c r="F11742" s="23"/>
      <c r="G11742" s="23"/>
      <c r="H11742" s="24"/>
      <c r="I11742" s="24"/>
      <c r="J11742" s="24"/>
    </row>
    <row r="11743" spans="3:10" x14ac:dyDescent="0.25">
      <c r="C11743" s="23"/>
      <c r="D11743" s="23"/>
      <c r="E11743" s="23"/>
      <c r="F11743" s="23"/>
      <c r="G11743" s="23"/>
      <c r="H11743" s="24"/>
      <c r="I11743" s="24"/>
      <c r="J11743" s="24"/>
    </row>
    <row r="11744" spans="3:10" x14ac:dyDescent="0.25">
      <c r="C11744" s="23"/>
      <c r="D11744" s="23"/>
      <c r="E11744" s="23"/>
      <c r="F11744" s="23"/>
      <c r="G11744" s="23"/>
      <c r="H11744" s="24"/>
      <c r="I11744" s="24"/>
      <c r="J11744" s="24"/>
    </row>
    <row r="11745" spans="3:10" x14ac:dyDescent="0.25">
      <c r="C11745" s="23"/>
      <c r="D11745" s="23"/>
      <c r="E11745" s="23"/>
      <c r="F11745" s="23"/>
      <c r="G11745" s="23"/>
      <c r="H11745" s="24"/>
      <c r="I11745" s="24"/>
      <c r="J11745" s="24"/>
    </row>
    <row r="11746" spans="3:10" x14ac:dyDescent="0.25">
      <c r="C11746" s="23"/>
      <c r="D11746" s="23"/>
      <c r="E11746" s="23"/>
      <c r="F11746" s="23"/>
      <c r="G11746" s="23"/>
      <c r="H11746" s="24"/>
      <c r="I11746" s="24"/>
      <c r="J11746" s="24"/>
    </row>
    <row r="11747" spans="3:10" x14ac:dyDescent="0.25">
      <c r="C11747" s="23"/>
      <c r="D11747" s="23"/>
      <c r="E11747" s="23"/>
      <c r="F11747" s="23"/>
      <c r="G11747" s="23"/>
      <c r="H11747" s="24"/>
      <c r="I11747" s="24"/>
      <c r="J11747" s="24"/>
    </row>
    <row r="11748" spans="3:10" x14ac:dyDescent="0.25">
      <c r="C11748" s="23"/>
      <c r="D11748" s="23"/>
      <c r="E11748" s="23"/>
      <c r="F11748" s="23"/>
      <c r="G11748" s="23"/>
      <c r="H11748" s="24"/>
      <c r="I11748" s="24"/>
      <c r="J11748" s="24"/>
    </row>
    <row r="11749" spans="3:10" x14ac:dyDescent="0.25">
      <c r="C11749" s="23"/>
      <c r="D11749" s="23"/>
      <c r="E11749" s="23"/>
      <c r="F11749" s="23"/>
      <c r="G11749" s="23"/>
      <c r="H11749" s="24"/>
      <c r="I11749" s="24"/>
      <c r="J11749" s="24"/>
    </row>
    <row r="11750" spans="3:10" x14ac:dyDescent="0.25">
      <c r="C11750" s="23"/>
      <c r="D11750" s="23"/>
      <c r="E11750" s="23"/>
      <c r="F11750" s="23"/>
      <c r="G11750" s="23"/>
      <c r="H11750" s="24"/>
      <c r="I11750" s="24"/>
      <c r="J11750" s="24"/>
    </row>
    <row r="11751" spans="3:10" x14ac:dyDescent="0.25">
      <c r="C11751" s="23"/>
      <c r="D11751" s="23"/>
      <c r="E11751" s="23"/>
      <c r="F11751" s="23"/>
      <c r="G11751" s="23"/>
      <c r="H11751" s="24"/>
      <c r="I11751" s="24"/>
      <c r="J11751" s="24"/>
    </row>
    <row r="11752" spans="3:10" x14ac:dyDescent="0.25">
      <c r="C11752" s="23"/>
      <c r="D11752" s="23"/>
      <c r="E11752" s="23"/>
      <c r="F11752" s="23"/>
      <c r="G11752" s="23"/>
      <c r="H11752" s="24"/>
      <c r="I11752" s="24"/>
      <c r="J11752" s="24"/>
    </row>
    <row r="11753" spans="3:10" x14ac:dyDescent="0.25">
      <c r="C11753" s="23"/>
      <c r="D11753" s="23"/>
      <c r="E11753" s="23"/>
      <c r="F11753" s="23"/>
      <c r="G11753" s="23"/>
      <c r="H11753" s="24"/>
      <c r="I11753" s="24"/>
      <c r="J11753" s="24"/>
    </row>
    <row r="11754" spans="3:10" x14ac:dyDescent="0.25">
      <c r="C11754" s="23"/>
      <c r="D11754" s="23"/>
      <c r="E11754" s="23"/>
      <c r="F11754" s="23"/>
      <c r="G11754" s="23"/>
      <c r="H11754" s="24"/>
      <c r="I11754" s="24"/>
      <c r="J11754" s="24"/>
    </row>
    <row r="11755" spans="3:10" x14ac:dyDescent="0.25">
      <c r="C11755" s="23"/>
      <c r="D11755" s="23"/>
      <c r="E11755" s="23"/>
      <c r="F11755" s="23"/>
      <c r="G11755" s="23"/>
      <c r="H11755" s="24"/>
      <c r="I11755" s="24"/>
      <c r="J11755" s="24"/>
    </row>
    <row r="11756" spans="3:10" x14ac:dyDescent="0.25">
      <c r="C11756" s="23"/>
      <c r="D11756" s="23"/>
      <c r="E11756" s="23"/>
      <c r="F11756" s="23"/>
      <c r="G11756" s="23"/>
      <c r="H11756" s="24"/>
      <c r="I11756" s="24"/>
      <c r="J11756" s="24"/>
    </row>
    <row r="11757" spans="3:10" x14ac:dyDescent="0.25">
      <c r="C11757" s="23"/>
      <c r="D11757" s="23"/>
      <c r="E11757" s="23"/>
      <c r="F11757" s="23"/>
      <c r="G11757" s="23"/>
      <c r="H11757" s="24"/>
      <c r="I11757" s="24"/>
      <c r="J11757" s="24"/>
    </row>
    <row r="11758" spans="3:10" x14ac:dyDescent="0.25">
      <c r="C11758" s="23"/>
      <c r="D11758" s="23"/>
      <c r="E11758" s="23"/>
      <c r="F11758" s="23"/>
      <c r="G11758" s="23"/>
      <c r="H11758" s="24"/>
      <c r="I11758" s="24"/>
      <c r="J11758" s="24"/>
    </row>
    <row r="11759" spans="3:10" x14ac:dyDescent="0.25">
      <c r="C11759" s="23"/>
      <c r="D11759" s="23"/>
      <c r="E11759" s="23"/>
      <c r="F11759" s="23"/>
      <c r="G11759" s="23"/>
      <c r="H11759" s="24"/>
      <c r="I11759" s="24"/>
      <c r="J11759" s="24"/>
    </row>
    <row r="11760" spans="3:10" x14ac:dyDescent="0.25">
      <c r="C11760" s="23"/>
      <c r="D11760" s="23"/>
      <c r="E11760" s="23"/>
      <c r="F11760" s="23"/>
      <c r="G11760" s="23"/>
      <c r="H11760" s="24"/>
      <c r="I11760" s="24"/>
      <c r="J11760" s="24"/>
    </row>
    <row r="11761" spans="3:10" x14ac:dyDescent="0.25">
      <c r="C11761" s="23"/>
      <c r="D11761" s="23"/>
      <c r="E11761" s="23"/>
      <c r="F11761" s="23"/>
      <c r="G11761" s="23"/>
      <c r="H11761" s="24"/>
      <c r="I11761" s="24"/>
      <c r="J11761" s="24"/>
    </row>
    <row r="11762" spans="3:10" x14ac:dyDescent="0.25">
      <c r="C11762" s="23"/>
      <c r="D11762" s="23"/>
      <c r="E11762" s="23"/>
      <c r="F11762" s="23"/>
      <c r="G11762" s="23"/>
      <c r="H11762" s="24"/>
      <c r="I11762" s="24"/>
      <c r="J11762" s="24"/>
    </row>
    <row r="11763" spans="3:10" x14ac:dyDescent="0.25">
      <c r="C11763" s="23"/>
      <c r="D11763" s="23"/>
      <c r="E11763" s="23"/>
      <c r="F11763" s="23"/>
      <c r="G11763" s="23"/>
      <c r="H11763" s="24"/>
      <c r="I11763" s="24"/>
      <c r="J11763" s="24"/>
    </row>
    <row r="11764" spans="3:10" x14ac:dyDescent="0.25">
      <c r="C11764" s="23"/>
      <c r="D11764" s="23"/>
      <c r="E11764" s="23"/>
      <c r="F11764" s="23"/>
      <c r="G11764" s="23"/>
      <c r="H11764" s="24"/>
      <c r="I11764" s="24"/>
      <c r="J11764" s="24"/>
    </row>
    <row r="11765" spans="3:10" x14ac:dyDescent="0.25">
      <c r="C11765" s="23"/>
      <c r="D11765" s="23"/>
      <c r="E11765" s="23"/>
      <c r="F11765" s="23"/>
      <c r="G11765" s="23"/>
      <c r="H11765" s="24"/>
      <c r="I11765" s="24"/>
      <c r="J11765" s="24"/>
    </row>
    <row r="11766" spans="3:10" x14ac:dyDescent="0.25">
      <c r="C11766" s="23"/>
      <c r="D11766" s="23"/>
      <c r="E11766" s="23"/>
      <c r="F11766" s="23"/>
      <c r="G11766" s="23"/>
      <c r="H11766" s="24"/>
      <c r="I11766" s="24"/>
      <c r="J11766" s="24"/>
    </row>
    <row r="11767" spans="3:10" x14ac:dyDescent="0.25">
      <c r="C11767" s="23"/>
      <c r="D11767" s="23"/>
      <c r="E11767" s="23"/>
      <c r="F11767" s="23"/>
      <c r="G11767" s="23"/>
      <c r="H11767" s="24"/>
      <c r="I11767" s="24"/>
      <c r="J11767" s="24"/>
    </row>
    <row r="11768" spans="3:10" x14ac:dyDescent="0.25">
      <c r="C11768" s="23"/>
      <c r="D11768" s="23"/>
      <c r="E11768" s="23"/>
      <c r="F11768" s="23"/>
      <c r="G11768" s="23"/>
      <c r="H11768" s="24"/>
      <c r="I11768" s="24"/>
      <c r="J11768" s="24"/>
    </row>
    <row r="11769" spans="3:10" x14ac:dyDescent="0.25">
      <c r="C11769" s="23"/>
      <c r="D11769" s="23"/>
      <c r="E11769" s="23"/>
      <c r="F11769" s="23"/>
      <c r="G11769" s="23"/>
      <c r="H11769" s="24"/>
      <c r="I11769" s="24"/>
      <c r="J11769" s="24"/>
    </row>
    <row r="11770" spans="3:10" x14ac:dyDescent="0.25">
      <c r="C11770" s="23"/>
      <c r="D11770" s="23"/>
      <c r="E11770" s="23"/>
      <c r="F11770" s="23"/>
      <c r="G11770" s="23"/>
      <c r="H11770" s="24"/>
      <c r="I11770" s="24"/>
      <c r="J11770" s="24"/>
    </row>
    <row r="11771" spans="3:10" x14ac:dyDescent="0.25">
      <c r="C11771" s="23"/>
      <c r="D11771" s="23"/>
      <c r="E11771" s="23"/>
      <c r="F11771" s="23"/>
      <c r="G11771" s="23"/>
      <c r="H11771" s="24"/>
      <c r="I11771" s="24"/>
      <c r="J11771" s="24"/>
    </row>
    <row r="11772" spans="3:10" x14ac:dyDescent="0.25">
      <c r="C11772" s="23"/>
      <c r="D11772" s="23"/>
      <c r="E11772" s="23"/>
      <c r="F11772" s="23"/>
      <c r="G11772" s="23"/>
      <c r="H11772" s="24"/>
      <c r="I11772" s="24"/>
      <c r="J11772" s="24"/>
    </row>
    <row r="11773" spans="3:10" x14ac:dyDescent="0.25">
      <c r="C11773" s="23"/>
      <c r="D11773" s="23"/>
      <c r="E11773" s="23"/>
      <c r="F11773" s="23"/>
      <c r="G11773" s="23"/>
      <c r="H11773" s="24"/>
      <c r="I11773" s="24"/>
      <c r="J11773" s="24"/>
    </row>
    <row r="11774" spans="3:10" x14ac:dyDescent="0.25">
      <c r="C11774" s="23"/>
      <c r="D11774" s="23"/>
      <c r="E11774" s="23"/>
      <c r="F11774" s="23"/>
      <c r="G11774" s="23"/>
      <c r="H11774" s="24"/>
      <c r="I11774" s="24"/>
      <c r="J11774" s="24"/>
    </row>
    <row r="11775" spans="3:10" x14ac:dyDescent="0.25">
      <c r="C11775" s="23"/>
      <c r="D11775" s="23"/>
      <c r="E11775" s="23"/>
      <c r="F11775" s="23"/>
      <c r="G11775" s="23"/>
      <c r="H11775" s="24"/>
      <c r="I11775" s="24"/>
      <c r="J11775" s="24"/>
    </row>
    <row r="11776" spans="3:10" x14ac:dyDescent="0.25">
      <c r="C11776" s="23"/>
      <c r="D11776" s="23"/>
      <c r="E11776" s="23"/>
      <c r="F11776" s="23"/>
      <c r="G11776" s="23"/>
      <c r="H11776" s="24"/>
      <c r="I11776" s="24"/>
      <c r="J11776" s="24"/>
    </row>
    <row r="11777" spans="3:10" x14ac:dyDescent="0.25">
      <c r="C11777" s="23"/>
      <c r="D11777" s="23"/>
      <c r="E11777" s="23"/>
      <c r="F11777" s="23"/>
      <c r="G11777" s="23"/>
      <c r="H11777" s="24"/>
      <c r="I11777" s="24"/>
      <c r="J11777" s="24"/>
    </row>
    <row r="11778" spans="3:10" x14ac:dyDescent="0.25">
      <c r="C11778" s="23"/>
      <c r="D11778" s="23"/>
      <c r="E11778" s="23"/>
      <c r="F11778" s="23"/>
      <c r="G11778" s="23"/>
      <c r="H11778" s="24"/>
      <c r="I11778" s="24"/>
      <c r="J11778" s="24"/>
    </row>
    <row r="11779" spans="3:10" x14ac:dyDescent="0.25">
      <c r="C11779" s="23"/>
      <c r="D11779" s="23"/>
      <c r="E11779" s="23"/>
      <c r="F11779" s="23"/>
      <c r="G11779" s="23"/>
      <c r="H11779" s="24"/>
      <c r="I11779" s="24"/>
      <c r="J11779" s="24"/>
    </row>
    <row r="11780" spans="3:10" x14ac:dyDescent="0.25">
      <c r="C11780" s="23"/>
      <c r="D11780" s="23"/>
      <c r="E11780" s="23"/>
      <c r="F11780" s="23"/>
      <c r="G11780" s="23"/>
      <c r="H11780" s="24"/>
      <c r="I11780" s="24"/>
      <c r="J11780" s="24"/>
    </row>
    <row r="11781" spans="3:10" x14ac:dyDescent="0.25">
      <c r="C11781" s="23"/>
      <c r="D11781" s="23"/>
      <c r="E11781" s="23"/>
      <c r="F11781" s="23"/>
      <c r="G11781" s="23"/>
      <c r="H11781" s="24"/>
      <c r="I11781" s="24"/>
      <c r="J11781" s="24"/>
    </row>
    <row r="11782" spans="3:10" x14ac:dyDescent="0.25">
      <c r="C11782" s="23"/>
      <c r="D11782" s="23"/>
      <c r="E11782" s="23"/>
      <c r="F11782" s="23"/>
      <c r="G11782" s="23"/>
      <c r="H11782" s="24"/>
      <c r="I11782" s="24"/>
      <c r="J11782" s="24"/>
    </row>
    <row r="11783" spans="3:10" x14ac:dyDescent="0.25">
      <c r="C11783" s="23"/>
      <c r="D11783" s="23"/>
      <c r="E11783" s="23"/>
      <c r="F11783" s="23"/>
      <c r="G11783" s="23"/>
      <c r="H11783" s="24"/>
      <c r="I11783" s="24"/>
      <c r="J11783" s="24"/>
    </row>
    <row r="11784" spans="3:10" x14ac:dyDescent="0.25">
      <c r="C11784" s="23"/>
      <c r="D11784" s="23"/>
      <c r="E11784" s="23"/>
      <c r="F11784" s="23"/>
      <c r="G11784" s="23"/>
      <c r="H11784" s="24"/>
      <c r="I11784" s="24"/>
      <c r="J11784" s="24"/>
    </row>
    <row r="11785" spans="3:10" x14ac:dyDescent="0.25">
      <c r="C11785" s="23"/>
      <c r="D11785" s="23"/>
      <c r="E11785" s="23"/>
      <c r="F11785" s="23"/>
      <c r="G11785" s="23"/>
      <c r="H11785" s="24"/>
      <c r="I11785" s="24"/>
      <c r="J11785" s="24"/>
    </row>
    <row r="11786" spans="3:10" x14ac:dyDescent="0.25">
      <c r="C11786" s="23"/>
      <c r="D11786" s="23"/>
      <c r="E11786" s="23"/>
      <c r="F11786" s="23"/>
      <c r="G11786" s="23"/>
      <c r="H11786" s="24"/>
      <c r="I11786" s="24"/>
      <c r="J11786" s="24"/>
    </row>
    <row r="11787" spans="3:10" x14ac:dyDescent="0.25">
      <c r="C11787" s="23"/>
      <c r="D11787" s="23"/>
      <c r="E11787" s="23"/>
      <c r="F11787" s="23"/>
      <c r="G11787" s="23"/>
      <c r="H11787" s="24"/>
      <c r="I11787" s="24"/>
      <c r="J11787" s="24"/>
    </row>
    <row r="11788" spans="3:10" x14ac:dyDescent="0.25">
      <c r="C11788" s="23"/>
      <c r="D11788" s="23"/>
      <c r="E11788" s="23"/>
      <c r="F11788" s="23"/>
      <c r="G11788" s="23"/>
      <c r="H11788" s="24"/>
      <c r="I11788" s="24"/>
      <c r="J11788" s="24"/>
    </row>
    <row r="11789" spans="3:10" x14ac:dyDescent="0.25">
      <c r="C11789" s="23"/>
      <c r="D11789" s="23"/>
      <c r="E11789" s="23"/>
      <c r="F11789" s="23"/>
      <c r="G11789" s="23"/>
      <c r="H11789" s="24"/>
      <c r="I11789" s="24"/>
      <c r="J11789" s="24"/>
    </row>
    <row r="11790" spans="3:10" x14ac:dyDescent="0.25">
      <c r="C11790" s="23"/>
      <c r="D11790" s="23"/>
      <c r="E11790" s="23"/>
      <c r="F11790" s="23"/>
      <c r="G11790" s="23"/>
      <c r="H11790" s="24"/>
      <c r="I11790" s="24"/>
      <c r="J11790" s="24"/>
    </row>
    <row r="11791" spans="3:10" x14ac:dyDescent="0.25">
      <c r="C11791" s="23"/>
      <c r="D11791" s="23"/>
      <c r="E11791" s="23"/>
      <c r="F11791" s="23"/>
      <c r="G11791" s="23"/>
      <c r="H11791" s="24"/>
      <c r="I11791" s="24"/>
      <c r="J11791" s="24"/>
    </row>
    <row r="11792" spans="3:10" x14ac:dyDescent="0.25">
      <c r="C11792" s="23"/>
      <c r="D11792" s="23"/>
      <c r="E11792" s="23"/>
      <c r="F11792" s="23"/>
      <c r="G11792" s="23"/>
      <c r="H11792" s="24"/>
      <c r="I11792" s="24"/>
      <c r="J11792" s="24"/>
    </row>
    <row r="11793" spans="3:10" x14ac:dyDescent="0.25">
      <c r="C11793" s="23"/>
      <c r="D11793" s="23"/>
      <c r="E11793" s="23"/>
      <c r="F11793" s="23"/>
      <c r="G11793" s="23"/>
      <c r="H11793" s="24"/>
      <c r="I11793" s="24"/>
      <c r="J11793" s="24"/>
    </row>
    <row r="11794" spans="3:10" x14ac:dyDescent="0.25">
      <c r="C11794" s="23"/>
      <c r="D11794" s="23"/>
      <c r="E11794" s="23"/>
      <c r="F11794" s="23"/>
      <c r="G11794" s="23"/>
      <c r="H11794" s="24"/>
      <c r="I11794" s="24"/>
      <c r="J11794" s="24"/>
    </row>
    <row r="11795" spans="3:10" x14ac:dyDescent="0.25">
      <c r="C11795" s="23"/>
      <c r="D11795" s="23"/>
      <c r="E11795" s="23"/>
      <c r="F11795" s="23"/>
      <c r="G11795" s="23"/>
      <c r="H11795" s="24"/>
      <c r="I11795" s="24"/>
      <c r="J11795" s="24"/>
    </row>
    <row r="11796" spans="3:10" x14ac:dyDescent="0.25">
      <c r="C11796" s="23"/>
      <c r="D11796" s="23"/>
      <c r="E11796" s="23"/>
      <c r="F11796" s="23"/>
      <c r="G11796" s="23"/>
      <c r="H11796" s="24"/>
      <c r="I11796" s="24"/>
      <c r="J11796" s="24"/>
    </row>
    <row r="11797" spans="3:10" x14ac:dyDescent="0.25">
      <c r="C11797" s="23"/>
      <c r="D11797" s="23"/>
      <c r="E11797" s="23"/>
      <c r="F11797" s="23"/>
      <c r="G11797" s="23"/>
      <c r="H11797" s="24"/>
      <c r="I11797" s="24"/>
      <c r="J11797" s="24"/>
    </row>
    <row r="11798" spans="3:10" x14ac:dyDescent="0.25">
      <c r="C11798" s="23"/>
      <c r="D11798" s="23"/>
      <c r="E11798" s="23"/>
      <c r="F11798" s="23"/>
      <c r="G11798" s="23"/>
      <c r="H11798" s="24"/>
      <c r="I11798" s="24"/>
      <c r="J11798" s="24"/>
    </row>
    <row r="11799" spans="3:10" x14ac:dyDescent="0.25">
      <c r="C11799" s="23"/>
      <c r="D11799" s="23"/>
      <c r="E11799" s="23"/>
      <c r="F11799" s="23"/>
      <c r="G11799" s="23"/>
      <c r="H11799" s="24"/>
      <c r="I11799" s="24"/>
      <c r="J11799" s="24"/>
    </row>
    <row r="11800" spans="3:10" x14ac:dyDescent="0.25">
      <c r="C11800" s="23"/>
      <c r="D11800" s="23"/>
      <c r="E11800" s="23"/>
      <c r="F11800" s="23"/>
      <c r="G11800" s="23"/>
      <c r="H11800" s="24"/>
      <c r="I11800" s="24"/>
      <c r="J11800" s="24"/>
    </row>
    <row r="11801" spans="3:10" x14ac:dyDescent="0.25">
      <c r="C11801" s="23"/>
      <c r="D11801" s="23"/>
      <c r="E11801" s="23"/>
      <c r="F11801" s="23"/>
      <c r="G11801" s="23"/>
      <c r="H11801" s="24"/>
      <c r="I11801" s="24"/>
      <c r="J11801" s="24"/>
    </row>
    <row r="11802" spans="3:10" x14ac:dyDescent="0.25">
      <c r="C11802" s="23"/>
      <c r="D11802" s="23"/>
      <c r="E11802" s="23"/>
      <c r="F11802" s="23"/>
      <c r="G11802" s="23"/>
      <c r="H11802" s="24"/>
      <c r="I11802" s="24"/>
      <c r="J11802" s="24"/>
    </row>
    <row r="11803" spans="3:10" x14ac:dyDescent="0.25">
      <c r="C11803" s="23"/>
      <c r="D11803" s="23"/>
      <c r="E11803" s="23"/>
      <c r="F11803" s="23"/>
      <c r="G11803" s="23"/>
      <c r="H11803" s="24"/>
      <c r="I11803" s="24"/>
      <c r="J11803" s="24"/>
    </row>
    <row r="11804" spans="3:10" x14ac:dyDescent="0.25">
      <c r="C11804" s="23"/>
      <c r="D11804" s="23"/>
      <c r="E11804" s="23"/>
      <c r="F11804" s="23"/>
      <c r="G11804" s="23"/>
      <c r="H11804" s="24"/>
      <c r="I11804" s="24"/>
      <c r="J11804" s="24"/>
    </row>
    <row r="11805" spans="3:10" x14ac:dyDescent="0.25">
      <c r="C11805" s="23"/>
      <c r="D11805" s="23"/>
      <c r="E11805" s="23"/>
      <c r="F11805" s="23"/>
      <c r="G11805" s="23"/>
      <c r="H11805" s="24"/>
      <c r="I11805" s="24"/>
      <c r="J11805" s="24"/>
    </row>
    <row r="11806" spans="3:10" x14ac:dyDescent="0.25">
      <c r="C11806" s="23"/>
      <c r="D11806" s="23"/>
      <c r="E11806" s="23"/>
      <c r="F11806" s="23"/>
      <c r="G11806" s="23"/>
      <c r="H11806" s="24"/>
      <c r="I11806" s="24"/>
      <c r="J11806" s="24"/>
    </row>
    <row r="11807" spans="3:10" x14ac:dyDescent="0.25">
      <c r="C11807" s="23"/>
      <c r="D11807" s="23"/>
      <c r="E11807" s="23"/>
      <c r="F11807" s="23"/>
      <c r="G11807" s="23"/>
      <c r="H11807" s="24"/>
      <c r="I11807" s="24"/>
      <c r="J11807" s="24"/>
    </row>
    <row r="11808" spans="3:10" x14ac:dyDescent="0.25">
      <c r="C11808" s="23"/>
      <c r="D11808" s="23"/>
      <c r="E11808" s="23"/>
      <c r="F11808" s="23"/>
      <c r="G11808" s="23"/>
      <c r="H11808" s="24"/>
      <c r="I11808" s="24"/>
      <c r="J11808" s="24"/>
    </row>
    <row r="11809" spans="3:10" x14ac:dyDescent="0.25">
      <c r="C11809" s="23"/>
      <c r="D11809" s="23"/>
      <c r="E11809" s="23"/>
      <c r="F11809" s="23"/>
      <c r="G11809" s="23"/>
      <c r="H11809" s="24"/>
      <c r="I11809" s="24"/>
      <c r="J11809" s="24"/>
    </row>
    <row r="11810" spans="3:10" x14ac:dyDescent="0.25">
      <c r="C11810" s="23"/>
      <c r="D11810" s="23"/>
      <c r="E11810" s="23"/>
      <c r="F11810" s="23"/>
      <c r="G11810" s="23"/>
      <c r="H11810" s="24"/>
      <c r="I11810" s="24"/>
      <c r="J11810" s="24"/>
    </row>
    <row r="11811" spans="3:10" x14ac:dyDescent="0.25">
      <c r="C11811" s="23"/>
      <c r="D11811" s="23"/>
      <c r="E11811" s="23"/>
      <c r="F11811" s="23"/>
      <c r="G11811" s="23"/>
      <c r="H11811" s="24"/>
      <c r="I11811" s="24"/>
      <c r="J11811" s="24"/>
    </row>
    <row r="11812" spans="3:10" x14ac:dyDescent="0.25">
      <c r="C11812" s="23"/>
      <c r="D11812" s="23"/>
      <c r="E11812" s="23"/>
      <c r="F11812" s="23"/>
      <c r="G11812" s="23"/>
      <c r="H11812" s="24"/>
      <c r="I11812" s="24"/>
      <c r="J11812" s="24"/>
    </row>
    <row r="11813" spans="3:10" x14ac:dyDescent="0.25">
      <c r="C11813" s="23"/>
      <c r="D11813" s="23"/>
      <c r="E11813" s="23"/>
      <c r="F11813" s="23"/>
      <c r="G11813" s="23"/>
      <c r="H11813" s="24"/>
      <c r="I11813" s="24"/>
      <c r="J11813" s="24"/>
    </row>
    <row r="11814" spans="3:10" x14ac:dyDescent="0.25">
      <c r="C11814" s="23"/>
      <c r="D11814" s="23"/>
      <c r="E11814" s="23"/>
      <c r="F11814" s="23"/>
      <c r="G11814" s="23"/>
      <c r="H11814" s="24"/>
      <c r="I11814" s="24"/>
      <c r="J11814" s="24"/>
    </row>
    <row r="11815" spans="3:10" x14ac:dyDescent="0.25">
      <c r="C11815" s="23"/>
      <c r="D11815" s="23"/>
      <c r="E11815" s="23"/>
      <c r="F11815" s="23"/>
      <c r="G11815" s="23"/>
      <c r="H11815" s="24"/>
      <c r="I11815" s="24"/>
      <c r="J11815" s="24"/>
    </row>
    <row r="11816" spans="3:10" x14ac:dyDescent="0.25">
      <c r="C11816" s="23"/>
      <c r="D11816" s="23"/>
      <c r="E11816" s="23"/>
      <c r="F11816" s="23"/>
      <c r="G11816" s="23"/>
      <c r="H11816" s="24"/>
      <c r="I11816" s="24"/>
      <c r="J11816" s="24"/>
    </row>
    <row r="11817" spans="3:10" x14ac:dyDescent="0.25">
      <c r="C11817" s="23"/>
      <c r="D11817" s="23"/>
      <c r="E11817" s="23"/>
      <c r="F11817" s="23"/>
      <c r="G11817" s="23"/>
      <c r="H11817" s="24"/>
      <c r="I11817" s="24"/>
      <c r="J11817" s="24"/>
    </row>
    <row r="11818" spans="3:10" x14ac:dyDescent="0.25">
      <c r="C11818" s="23"/>
      <c r="D11818" s="23"/>
      <c r="E11818" s="23"/>
      <c r="F11818" s="23"/>
      <c r="G11818" s="23"/>
      <c r="H11818" s="24"/>
      <c r="I11818" s="24"/>
      <c r="J11818" s="24"/>
    </row>
    <row r="11819" spans="3:10" x14ac:dyDescent="0.25">
      <c r="C11819" s="23"/>
      <c r="D11819" s="23"/>
      <c r="E11819" s="23"/>
      <c r="F11819" s="23"/>
      <c r="G11819" s="23"/>
      <c r="H11819" s="24"/>
      <c r="I11819" s="24"/>
      <c r="J11819" s="24"/>
    </row>
    <row r="11820" spans="3:10" x14ac:dyDescent="0.25">
      <c r="C11820" s="23"/>
      <c r="D11820" s="23"/>
      <c r="E11820" s="23"/>
      <c r="F11820" s="23"/>
      <c r="G11820" s="23"/>
      <c r="H11820" s="24"/>
      <c r="I11820" s="24"/>
      <c r="J11820" s="24"/>
    </row>
    <row r="11821" spans="3:10" x14ac:dyDescent="0.25">
      <c r="C11821" s="23"/>
      <c r="D11821" s="23"/>
      <c r="E11821" s="23"/>
      <c r="F11821" s="23"/>
      <c r="G11821" s="23"/>
      <c r="H11821" s="24"/>
      <c r="I11821" s="24"/>
      <c r="J11821" s="24"/>
    </row>
    <row r="11822" spans="3:10" x14ac:dyDescent="0.25">
      <c r="C11822" s="23"/>
      <c r="D11822" s="23"/>
      <c r="E11822" s="23"/>
      <c r="F11822" s="23"/>
      <c r="G11822" s="23"/>
      <c r="H11822" s="24"/>
      <c r="I11822" s="24"/>
      <c r="J11822" s="24"/>
    </row>
    <row r="11823" spans="3:10" x14ac:dyDescent="0.25">
      <c r="C11823" s="23"/>
      <c r="D11823" s="23"/>
      <c r="E11823" s="23"/>
      <c r="F11823" s="23"/>
      <c r="G11823" s="23"/>
      <c r="H11823" s="24"/>
      <c r="I11823" s="24"/>
      <c r="J11823" s="24"/>
    </row>
    <row r="11824" spans="3:10" x14ac:dyDescent="0.25">
      <c r="C11824" s="23"/>
      <c r="D11824" s="23"/>
      <c r="E11824" s="23"/>
      <c r="F11824" s="23"/>
      <c r="G11824" s="23"/>
      <c r="H11824" s="24"/>
      <c r="I11824" s="24"/>
      <c r="J11824" s="24"/>
    </row>
    <row r="11825" spans="3:10" x14ac:dyDescent="0.25">
      <c r="C11825" s="23"/>
      <c r="D11825" s="23"/>
      <c r="E11825" s="23"/>
      <c r="F11825" s="23"/>
      <c r="G11825" s="23"/>
      <c r="H11825" s="24"/>
      <c r="I11825" s="24"/>
      <c r="J11825" s="24"/>
    </row>
    <row r="11826" spans="3:10" x14ac:dyDescent="0.25">
      <c r="C11826" s="23"/>
      <c r="D11826" s="23"/>
      <c r="E11826" s="23"/>
      <c r="F11826" s="23"/>
      <c r="G11826" s="23"/>
      <c r="H11826" s="24"/>
      <c r="I11826" s="24"/>
      <c r="J11826" s="24"/>
    </row>
    <row r="11827" spans="3:10" x14ac:dyDescent="0.25">
      <c r="C11827" s="23"/>
      <c r="D11827" s="23"/>
      <c r="E11827" s="23"/>
      <c r="F11827" s="23"/>
      <c r="G11827" s="23"/>
      <c r="H11827" s="24"/>
      <c r="I11827" s="24"/>
      <c r="J11827" s="24"/>
    </row>
    <row r="11828" spans="3:10" x14ac:dyDescent="0.25">
      <c r="C11828" s="23"/>
      <c r="D11828" s="23"/>
      <c r="E11828" s="23"/>
      <c r="F11828" s="23"/>
      <c r="G11828" s="23"/>
      <c r="H11828" s="24"/>
      <c r="I11828" s="24"/>
      <c r="J11828" s="24"/>
    </row>
    <row r="11829" spans="3:10" x14ac:dyDescent="0.25">
      <c r="C11829" s="23"/>
      <c r="D11829" s="23"/>
      <c r="E11829" s="23"/>
      <c r="F11829" s="23"/>
      <c r="G11829" s="23"/>
      <c r="H11829" s="24"/>
      <c r="I11829" s="24"/>
      <c r="J11829" s="24"/>
    </row>
    <row r="11830" spans="3:10" x14ac:dyDescent="0.25">
      <c r="C11830" s="23"/>
      <c r="D11830" s="23"/>
      <c r="E11830" s="23"/>
      <c r="F11830" s="23"/>
      <c r="G11830" s="23"/>
      <c r="H11830" s="24"/>
      <c r="I11830" s="24"/>
      <c r="J11830" s="24"/>
    </row>
    <row r="11831" spans="3:10" x14ac:dyDescent="0.25">
      <c r="C11831" s="23"/>
      <c r="D11831" s="23"/>
      <c r="E11831" s="23"/>
      <c r="F11831" s="23"/>
      <c r="G11831" s="23"/>
      <c r="H11831" s="24"/>
      <c r="I11831" s="24"/>
      <c r="J11831" s="24"/>
    </row>
    <row r="11832" spans="3:10" x14ac:dyDescent="0.25">
      <c r="C11832" s="23"/>
      <c r="D11832" s="23"/>
      <c r="E11832" s="23"/>
      <c r="F11832" s="23"/>
      <c r="G11832" s="23"/>
      <c r="H11832" s="24"/>
      <c r="I11832" s="24"/>
      <c r="J11832" s="24"/>
    </row>
    <row r="11833" spans="3:10" x14ac:dyDescent="0.25">
      <c r="C11833" s="23"/>
      <c r="D11833" s="23"/>
      <c r="E11833" s="23"/>
      <c r="F11833" s="23"/>
      <c r="G11833" s="23"/>
      <c r="H11833" s="24"/>
      <c r="I11833" s="24"/>
      <c r="J11833" s="24"/>
    </row>
    <row r="11834" spans="3:10" x14ac:dyDescent="0.25">
      <c r="C11834" s="23"/>
      <c r="D11834" s="23"/>
      <c r="E11834" s="23"/>
      <c r="F11834" s="23"/>
      <c r="G11834" s="23"/>
      <c r="H11834" s="24"/>
      <c r="I11834" s="24"/>
      <c r="J11834" s="24"/>
    </row>
    <row r="11835" spans="3:10" x14ac:dyDescent="0.25">
      <c r="C11835" s="23"/>
      <c r="D11835" s="23"/>
      <c r="E11835" s="23"/>
      <c r="F11835" s="23"/>
      <c r="G11835" s="23"/>
      <c r="H11835" s="24"/>
      <c r="I11835" s="24"/>
      <c r="J11835" s="24"/>
    </row>
    <row r="11836" spans="3:10" x14ac:dyDescent="0.25">
      <c r="C11836" s="23"/>
      <c r="D11836" s="23"/>
      <c r="E11836" s="23"/>
      <c r="F11836" s="23"/>
      <c r="G11836" s="23"/>
      <c r="H11836" s="24"/>
      <c r="I11836" s="24"/>
      <c r="J11836" s="24"/>
    </row>
    <row r="11837" spans="3:10" x14ac:dyDescent="0.25">
      <c r="C11837" s="23"/>
      <c r="D11837" s="23"/>
      <c r="E11837" s="23"/>
      <c r="F11837" s="23"/>
      <c r="G11837" s="23"/>
      <c r="H11837" s="24"/>
      <c r="I11837" s="24"/>
      <c r="J11837" s="24"/>
    </row>
    <row r="11838" spans="3:10" x14ac:dyDescent="0.25">
      <c r="C11838" s="23"/>
      <c r="D11838" s="23"/>
      <c r="E11838" s="23"/>
      <c r="F11838" s="23"/>
      <c r="G11838" s="23"/>
      <c r="H11838" s="24"/>
      <c r="I11838" s="24"/>
      <c r="J11838" s="24"/>
    </row>
    <row r="11839" spans="3:10" x14ac:dyDescent="0.25">
      <c r="C11839" s="23"/>
      <c r="D11839" s="23"/>
      <c r="E11839" s="23"/>
      <c r="F11839" s="23"/>
      <c r="G11839" s="23"/>
      <c r="H11839" s="24"/>
      <c r="I11839" s="24"/>
      <c r="J11839" s="24"/>
    </row>
    <row r="11840" spans="3:10" x14ac:dyDescent="0.25">
      <c r="C11840" s="23"/>
      <c r="D11840" s="23"/>
      <c r="E11840" s="23"/>
      <c r="F11840" s="23"/>
      <c r="G11840" s="23"/>
      <c r="H11840" s="24"/>
      <c r="I11840" s="24"/>
      <c r="J11840" s="24"/>
    </row>
    <row r="11841" spans="3:10" x14ac:dyDescent="0.25">
      <c r="C11841" s="23"/>
      <c r="D11841" s="23"/>
      <c r="E11841" s="23"/>
      <c r="F11841" s="23"/>
      <c r="G11841" s="23"/>
      <c r="H11841" s="24"/>
      <c r="I11841" s="24"/>
      <c r="J11841" s="24"/>
    </row>
    <row r="11842" spans="3:10" x14ac:dyDescent="0.25">
      <c r="C11842" s="23"/>
      <c r="D11842" s="23"/>
      <c r="E11842" s="23"/>
      <c r="F11842" s="23"/>
      <c r="G11842" s="23"/>
      <c r="H11842" s="24"/>
      <c r="I11842" s="24"/>
      <c r="J11842" s="24"/>
    </row>
    <row r="11843" spans="3:10" x14ac:dyDescent="0.25">
      <c r="C11843" s="23"/>
      <c r="D11843" s="23"/>
      <c r="E11843" s="23"/>
      <c r="F11843" s="23"/>
      <c r="G11843" s="23"/>
      <c r="H11843" s="24"/>
      <c r="I11843" s="24"/>
      <c r="J11843" s="24"/>
    </row>
    <row r="11844" spans="3:10" x14ac:dyDescent="0.25">
      <c r="C11844" s="23"/>
      <c r="D11844" s="23"/>
      <c r="E11844" s="23"/>
      <c r="F11844" s="23"/>
      <c r="G11844" s="23"/>
      <c r="H11844" s="24"/>
      <c r="I11844" s="24"/>
      <c r="J11844" s="24"/>
    </row>
    <row r="11845" spans="3:10" x14ac:dyDescent="0.25">
      <c r="C11845" s="23"/>
      <c r="D11845" s="23"/>
      <c r="E11845" s="23"/>
      <c r="F11845" s="23"/>
      <c r="G11845" s="23"/>
      <c r="H11845" s="24"/>
      <c r="I11845" s="24"/>
      <c r="J11845" s="24"/>
    </row>
    <row r="11846" spans="3:10" x14ac:dyDescent="0.25">
      <c r="C11846" s="23"/>
      <c r="D11846" s="23"/>
      <c r="E11846" s="23"/>
      <c r="F11846" s="23"/>
      <c r="G11846" s="23"/>
      <c r="H11846" s="24"/>
      <c r="I11846" s="24"/>
      <c r="J11846" s="24"/>
    </row>
    <row r="11847" spans="3:10" x14ac:dyDescent="0.25">
      <c r="C11847" s="23"/>
      <c r="D11847" s="23"/>
      <c r="E11847" s="23"/>
      <c r="F11847" s="23"/>
      <c r="G11847" s="23"/>
      <c r="H11847" s="24"/>
      <c r="I11847" s="24"/>
      <c r="J11847" s="24"/>
    </row>
    <row r="11848" spans="3:10" x14ac:dyDescent="0.25">
      <c r="C11848" s="23"/>
      <c r="D11848" s="23"/>
      <c r="E11848" s="23"/>
      <c r="F11848" s="23"/>
      <c r="G11848" s="23"/>
      <c r="H11848" s="24"/>
      <c r="I11848" s="24"/>
      <c r="J11848" s="24"/>
    </row>
    <row r="11849" spans="3:10" x14ac:dyDescent="0.25">
      <c r="C11849" s="23"/>
      <c r="D11849" s="23"/>
      <c r="E11849" s="23"/>
      <c r="F11849" s="23"/>
      <c r="G11849" s="23"/>
      <c r="H11849" s="24"/>
      <c r="I11849" s="24"/>
      <c r="J11849" s="24"/>
    </row>
    <row r="11850" spans="3:10" x14ac:dyDescent="0.25">
      <c r="C11850" s="23"/>
      <c r="D11850" s="23"/>
      <c r="E11850" s="23"/>
      <c r="F11850" s="23"/>
      <c r="G11850" s="23"/>
      <c r="H11850" s="24"/>
      <c r="I11850" s="24"/>
      <c r="J11850" s="24"/>
    </row>
    <row r="11851" spans="3:10" x14ac:dyDescent="0.25">
      <c r="C11851" s="23"/>
      <c r="D11851" s="23"/>
      <c r="E11851" s="23"/>
      <c r="F11851" s="23"/>
      <c r="G11851" s="23"/>
      <c r="H11851" s="24"/>
      <c r="I11851" s="24"/>
      <c r="J11851" s="24"/>
    </row>
    <row r="11852" spans="3:10" x14ac:dyDescent="0.25">
      <c r="C11852" s="23"/>
      <c r="D11852" s="23"/>
      <c r="E11852" s="23"/>
      <c r="F11852" s="23"/>
      <c r="G11852" s="23"/>
      <c r="H11852" s="24"/>
      <c r="I11852" s="24"/>
      <c r="J11852" s="24"/>
    </row>
    <row r="11853" spans="3:10" x14ac:dyDescent="0.25">
      <c r="C11853" s="23"/>
      <c r="D11853" s="23"/>
      <c r="E11853" s="23"/>
      <c r="F11853" s="23"/>
      <c r="G11853" s="23"/>
      <c r="H11853" s="24"/>
      <c r="I11853" s="24"/>
      <c r="J11853" s="24"/>
    </row>
    <row r="11854" spans="3:10" x14ac:dyDescent="0.25">
      <c r="C11854" s="23"/>
      <c r="D11854" s="23"/>
      <c r="E11854" s="23"/>
      <c r="F11854" s="23"/>
      <c r="G11854" s="23"/>
      <c r="H11854" s="24"/>
      <c r="I11854" s="24"/>
      <c r="J11854" s="24"/>
    </row>
    <row r="11855" spans="3:10" x14ac:dyDescent="0.25">
      <c r="C11855" s="23"/>
      <c r="D11855" s="23"/>
      <c r="E11855" s="23"/>
      <c r="F11855" s="23"/>
      <c r="G11855" s="23"/>
      <c r="H11855" s="24"/>
      <c r="I11855" s="24"/>
      <c r="J11855" s="24"/>
    </row>
    <row r="11856" spans="3:10" x14ac:dyDescent="0.25">
      <c r="C11856" s="23"/>
      <c r="D11856" s="23"/>
      <c r="E11856" s="23"/>
      <c r="F11856" s="23"/>
      <c r="G11856" s="23"/>
      <c r="H11856" s="24"/>
      <c r="I11856" s="24"/>
      <c r="J11856" s="24"/>
    </row>
    <row r="11857" spans="3:10" x14ac:dyDescent="0.25">
      <c r="C11857" s="23"/>
      <c r="D11857" s="23"/>
      <c r="E11857" s="23"/>
      <c r="F11857" s="23"/>
      <c r="G11857" s="23"/>
      <c r="H11857" s="24"/>
      <c r="I11857" s="24"/>
      <c r="J11857" s="24"/>
    </row>
    <row r="11858" spans="3:10" x14ac:dyDescent="0.25">
      <c r="C11858" s="23"/>
      <c r="D11858" s="23"/>
      <c r="E11858" s="23"/>
      <c r="F11858" s="23"/>
      <c r="G11858" s="23"/>
      <c r="H11858" s="24"/>
      <c r="I11858" s="24"/>
      <c r="J11858" s="24"/>
    </row>
    <row r="11859" spans="3:10" x14ac:dyDescent="0.25">
      <c r="C11859" s="23"/>
      <c r="D11859" s="23"/>
      <c r="E11859" s="23"/>
      <c r="F11859" s="23"/>
      <c r="G11859" s="23"/>
      <c r="H11859" s="24"/>
      <c r="I11859" s="24"/>
      <c r="J11859" s="24"/>
    </row>
    <row r="11860" spans="3:10" x14ac:dyDescent="0.25">
      <c r="C11860" s="23"/>
      <c r="D11860" s="23"/>
      <c r="E11860" s="23"/>
      <c r="F11860" s="23"/>
      <c r="G11860" s="23"/>
      <c r="H11860" s="24"/>
      <c r="I11860" s="24"/>
      <c r="J11860" s="24"/>
    </row>
    <row r="11861" spans="3:10" x14ac:dyDescent="0.25">
      <c r="C11861" s="23"/>
      <c r="D11861" s="23"/>
      <c r="E11861" s="23"/>
      <c r="F11861" s="23"/>
      <c r="G11861" s="23"/>
      <c r="H11861" s="24"/>
      <c r="I11861" s="24"/>
      <c r="J11861" s="24"/>
    </row>
    <row r="11862" spans="3:10" x14ac:dyDescent="0.25">
      <c r="C11862" s="23"/>
      <c r="D11862" s="23"/>
      <c r="E11862" s="23"/>
      <c r="F11862" s="23"/>
      <c r="G11862" s="23"/>
      <c r="H11862" s="24"/>
      <c r="I11862" s="24"/>
      <c r="J11862" s="24"/>
    </row>
    <row r="11863" spans="3:10" x14ac:dyDescent="0.25">
      <c r="C11863" s="23"/>
      <c r="D11863" s="23"/>
      <c r="E11863" s="23"/>
      <c r="F11863" s="23"/>
      <c r="G11863" s="23"/>
      <c r="H11863" s="24"/>
      <c r="I11863" s="24"/>
      <c r="J11863" s="24"/>
    </row>
    <row r="11864" spans="3:10" x14ac:dyDescent="0.25">
      <c r="C11864" s="23"/>
      <c r="D11864" s="23"/>
      <c r="E11864" s="23"/>
      <c r="F11864" s="23"/>
      <c r="G11864" s="23"/>
      <c r="H11864" s="24"/>
      <c r="I11864" s="24"/>
      <c r="J11864" s="24"/>
    </row>
    <row r="11865" spans="3:10" x14ac:dyDescent="0.25">
      <c r="C11865" s="23"/>
      <c r="D11865" s="23"/>
      <c r="E11865" s="23"/>
      <c r="F11865" s="23"/>
      <c r="G11865" s="23"/>
      <c r="H11865" s="24"/>
      <c r="I11865" s="24"/>
      <c r="J11865" s="24"/>
    </row>
    <row r="11866" spans="3:10" x14ac:dyDescent="0.25">
      <c r="C11866" s="23"/>
      <c r="D11866" s="23"/>
      <c r="E11866" s="23"/>
      <c r="F11866" s="23"/>
      <c r="G11866" s="23"/>
      <c r="H11866" s="24"/>
      <c r="I11866" s="24"/>
      <c r="J11866" s="24"/>
    </row>
    <row r="11867" spans="3:10" x14ac:dyDescent="0.25">
      <c r="C11867" s="23"/>
      <c r="D11867" s="23"/>
      <c r="E11867" s="23"/>
      <c r="F11867" s="23"/>
      <c r="G11867" s="23"/>
      <c r="H11867" s="24"/>
      <c r="I11867" s="24"/>
      <c r="J11867" s="24"/>
    </row>
    <row r="11868" spans="3:10" x14ac:dyDescent="0.25">
      <c r="C11868" s="23"/>
      <c r="D11868" s="23"/>
      <c r="E11868" s="23"/>
      <c r="F11868" s="23"/>
      <c r="G11868" s="23"/>
      <c r="H11868" s="24"/>
      <c r="I11868" s="24"/>
      <c r="J11868" s="24"/>
    </row>
    <row r="11869" spans="3:10" x14ac:dyDescent="0.25">
      <c r="C11869" s="23"/>
      <c r="D11869" s="23"/>
      <c r="E11869" s="23"/>
      <c r="F11869" s="23"/>
      <c r="G11869" s="23"/>
      <c r="H11869" s="24"/>
      <c r="I11869" s="24"/>
      <c r="J11869" s="24"/>
    </row>
    <row r="11870" spans="3:10" x14ac:dyDescent="0.25">
      <c r="C11870" s="23"/>
      <c r="D11870" s="23"/>
      <c r="E11870" s="23"/>
      <c r="F11870" s="23"/>
      <c r="G11870" s="23"/>
      <c r="H11870" s="24"/>
      <c r="I11870" s="24"/>
      <c r="J11870" s="24"/>
    </row>
    <row r="11871" spans="3:10" x14ac:dyDescent="0.25">
      <c r="C11871" s="23"/>
      <c r="D11871" s="23"/>
      <c r="E11871" s="23"/>
      <c r="F11871" s="23"/>
      <c r="G11871" s="23"/>
      <c r="H11871" s="24"/>
      <c r="I11871" s="24"/>
      <c r="J11871" s="24"/>
    </row>
    <row r="11872" spans="3:10" x14ac:dyDescent="0.25">
      <c r="C11872" s="23"/>
      <c r="D11872" s="23"/>
      <c r="E11872" s="23"/>
      <c r="F11872" s="23"/>
      <c r="G11872" s="23"/>
      <c r="H11872" s="24"/>
      <c r="I11872" s="24"/>
      <c r="J11872" s="24"/>
    </row>
    <row r="11873" spans="3:10" x14ac:dyDescent="0.25">
      <c r="C11873" s="23"/>
      <c r="D11873" s="23"/>
      <c r="E11873" s="23"/>
      <c r="F11873" s="23"/>
      <c r="G11873" s="23"/>
      <c r="H11873" s="24"/>
      <c r="I11873" s="24"/>
      <c r="J11873" s="24"/>
    </row>
    <row r="11874" spans="3:10" x14ac:dyDescent="0.25">
      <c r="C11874" s="23"/>
      <c r="D11874" s="23"/>
      <c r="E11874" s="23"/>
      <c r="F11874" s="23"/>
      <c r="G11874" s="23"/>
      <c r="H11874" s="24"/>
      <c r="I11874" s="24"/>
      <c r="J11874" s="24"/>
    </row>
    <row r="11875" spans="3:10" x14ac:dyDescent="0.25">
      <c r="C11875" s="23"/>
      <c r="D11875" s="23"/>
      <c r="E11875" s="23"/>
      <c r="F11875" s="23"/>
      <c r="G11875" s="23"/>
      <c r="H11875" s="24"/>
      <c r="I11875" s="24"/>
      <c r="J11875" s="24"/>
    </row>
    <row r="11876" spans="3:10" x14ac:dyDescent="0.25">
      <c r="C11876" s="23"/>
      <c r="D11876" s="23"/>
      <c r="E11876" s="23"/>
      <c r="F11876" s="23"/>
      <c r="G11876" s="23"/>
      <c r="H11876" s="24"/>
      <c r="I11876" s="24"/>
      <c r="J11876" s="24"/>
    </row>
    <row r="11877" spans="3:10" x14ac:dyDescent="0.25">
      <c r="C11877" s="23"/>
      <c r="D11877" s="23"/>
      <c r="E11877" s="23"/>
      <c r="F11877" s="23"/>
      <c r="G11877" s="23"/>
      <c r="H11877" s="24"/>
      <c r="I11877" s="24"/>
      <c r="J11877" s="24"/>
    </row>
    <row r="11878" spans="3:10" x14ac:dyDescent="0.25">
      <c r="C11878" s="23"/>
      <c r="D11878" s="23"/>
      <c r="E11878" s="23"/>
      <c r="F11878" s="23"/>
      <c r="G11878" s="23"/>
      <c r="H11878" s="24"/>
      <c r="I11878" s="24"/>
      <c r="J11878" s="24"/>
    </row>
    <row r="11879" spans="3:10" x14ac:dyDescent="0.25">
      <c r="C11879" s="23"/>
      <c r="D11879" s="23"/>
      <c r="E11879" s="23"/>
      <c r="F11879" s="23"/>
      <c r="G11879" s="23"/>
      <c r="H11879" s="24"/>
      <c r="I11879" s="24"/>
      <c r="J11879" s="24"/>
    </row>
    <row r="11880" spans="3:10" x14ac:dyDescent="0.25">
      <c r="C11880" s="23"/>
      <c r="D11880" s="23"/>
      <c r="E11880" s="23"/>
      <c r="F11880" s="23"/>
      <c r="G11880" s="23"/>
      <c r="H11880" s="24"/>
      <c r="I11880" s="24"/>
      <c r="J11880" s="24"/>
    </row>
    <row r="11881" spans="3:10" x14ac:dyDescent="0.25">
      <c r="C11881" s="23"/>
      <c r="D11881" s="23"/>
      <c r="E11881" s="23"/>
      <c r="F11881" s="23"/>
      <c r="G11881" s="23"/>
      <c r="H11881" s="24"/>
      <c r="I11881" s="24"/>
      <c r="J11881" s="24"/>
    </row>
    <row r="11882" spans="3:10" x14ac:dyDescent="0.25">
      <c r="C11882" s="23"/>
      <c r="D11882" s="23"/>
      <c r="E11882" s="23"/>
      <c r="F11882" s="23"/>
      <c r="G11882" s="23"/>
      <c r="H11882" s="24"/>
      <c r="I11882" s="24"/>
      <c r="J11882" s="24"/>
    </row>
    <row r="11883" spans="3:10" x14ac:dyDescent="0.25">
      <c r="C11883" s="23"/>
      <c r="D11883" s="23"/>
      <c r="E11883" s="23"/>
      <c r="F11883" s="23"/>
      <c r="G11883" s="23"/>
      <c r="H11883" s="24"/>
      <c r="I11883" s="24"/>
      <c r="J11883" s="24"/>
    </row>
    <row r="11884" spans="3:10" x14ac:dyDescent="0.25">
      <c r="C11884" s="23"/>
      <c r="D11884" s="23"/>
      <c r="E11884" s="23"/>
      <c r="F11884" s="23"/>
      <c r="G11884" s="23"/>
      <c r="H11884" s="24"/>
      <c r="I11884" s="24"/>
      <c r="J11884" s="24"/>
    </row>
    <row r="11885" spans="3:10" x14ac:dyDescent="0.25">
      <c r="C11885" s="23"/>
      <c r="D11885" s="23"/>
      <c r="E11885" s="23"/>
      <c r="F11885" s="23"/>
      <c r="G11885" s="23"/>
      <c r="H11885" s="24"/>
      <c r="I11885" s="24"/>
      <c r="J11885" s="24"/>
    </row>
    <row r="11886" spans="3:10" x14ac:dyDescent="0.25">
      <c r="C11886" s="23"/>
      <c r="D11886" s="23"/>
      <c r="E11886" s="23"/>
      <c r="F11886" s="23"/>
      <c r="G11886" s="23"/>
      <c r="H11886" s="24"/>
      <c r="I11886" s="24"/>
      <c r="J11886" s="24"/>
    </row>
    <row r="11887" spans="3:10" x14ac:dyDescent="0.25">
      <c r="C11887" s="23"/>
      <c r="D11887" s="23"/>
      <c r="E11887" s="23"/>
      <c r="F11887" s="23"/>
      <c r="G11887" s="23"/>
      <c r="H11887" s="24"/>
      <c r="I11887" s="24"/>
      <c r="J11887" s="24"/>
    </row>
    <row r="11888" spans="3:10" x14ac:dyDescent="0.25">
      <c r="C11888" s="23"/>
      <c r="D11888" s="23"/>
      <c r="E11888" s="23"/>
      <c r="F11888" s="23"/>
      <c r="G11888" s="23"/>
      <c r="H11888" s="24"/>
      <c r="I11888" s="24"/>
      <c r="J11888" s="24"/>
    </row>
    <row r="11889" spans="3:10" x14ac:dyDescent="0.25">
      <c r="C11889" s="23"/>
      <c r="D11889" s="23"/>
      <c r="E11889" s="23"/>
      <c r="F11889" s="23"/>
      <c r="G11889" s="23"/>
      <c r="H11889" s="24"/>
      <c r="I11889" s="24"/>
      <c r="J11889" s="24"/>
    </row>
    <row r="11890" spans="3:10" x14ac:dyDescent="0.25">
      <c r="C11890" s="23"/>
      <c r="D11890" s="23"/>
      <c r="E11890" s="23"/>
      <c r="F11890" s="23"/>
      <c r="G11890" s="23"/>
      <c r="H11890" s="24"/>
      <c r="I11890" s="24"/>
      <c r="J11890" s="24"/>
    </row>
    <row r="11891" spans="3:10" x14ac:dyDescent="0.25">
      <c r="C11891" s="23"/>
      <c r="D11891" s="23"/>
      <c r="E11891" s="23"/>
      <c r="F11891" s="23"/>
      <c r="G11891" s="23"/>
      <c r="H11891" s="24"/>
      <c r="I11891" s="24"/>
      <c r="J11891" s="24"/>
    </row>
    <row r="11892" spans="3:10" x14ac:dyDescent="0.25">
      <c r="C11892" s="23"/>
      <c r="D11892" s="23"/>
      <c r="E11892" s="23"/>
      <c r="F11892" s="23"/>
      <c r="G11892" s="23"/>
      <c r="H11892" s="24"/>
      <c r="I11892" s="24"/>
      <c r="J11892" s="24"/>
    </row>
    <row r="11893" spans="3:10" x14ac:dyDescent="0.25">
      <c r="C11893" s="23"/>
      <c r="D11893" s="23"/>
      <c r="E11893" s="23"/>
      <c r="F11893" s="23"/>
      <c r="G11893" s="23"/>
      <c r="H11893" s="24"/>
      <c r="I11893" s="24"/>
      <c r="J11893" s="24"/>
    </row>
    <row r="11894" spans="3:10" x14ac:dyDescent="0.25">
      <c r="C11894" s="23"/>
      <c r="D11894" s="23"/>
      <c r="E11894" s="23"/>
      <c r="F11894" s="23"/>
      <c r="G11894" s="23"/>
      <c r="H11894" s="24"/>
      <c r="I11894" s="24"/>
      <c r="J11894" s="24"/>
    </row>
    <row r="11895" spans="3:10" x14ac:dyDescent="0.25">
      <c r="C11895" s="23"/>
      <c r="D11895" s="23"/>
      <c r="E11895" s="23"/>
      <c r="F11895" s="23"/>
      <c r="G11895" s="23"/>
      <c r="H11895" s="24"/>
      <c r="I11895" s="24"/>
      <c r="J11895" s="24"/>
    </row>
    <row r="11896" spans="3:10" x14ac:dyDescent="0.25">
      <c r="C11896" s="23"/>
      <c r="D11896" s="23"/>
      <c r="E11896" s="23"/>
      <c r="F11896" s="23"/>
      <c r="G11896" s="23"/>
      <c r="H11896" s="24"/>
      <c r="I11896" s="24"/>
      <c r="J11896" s="24"/>
    </row>
    <row r="11897" spans="3:10" x14ac:dyDescent="0.25">
      <c r="C11897" s="23"/>
      <c r="D11897" s="23"/>
      <c r="E11897" s="23"/>
      <c r="F11897" s="23"/>
      <c r="G11897" s="23"/>
      <c r="H11897" s="24"/>
      <c r="I11897" s="24"/>
      <c r="J11897" s="24"/>
    </row>
    <row r="11898" spans="3:10" x14ac:dyDescent="0.25">
      <c r="C11898" s="23"/>
      <c r="D11898" s="23"/>
      <c r="E11898" s="23"/>
      <c r="F11898" s="23"/>
      <c r="G11898" s="23"/>
      <c r="H11898" s="24"/>
      <c r="I11898" s="24"/>
      <c r="J11898" s="24"/>
    </row>
    <row r="11899" spans="3:10" x14ac:dyDescent="0.25">
      <c r="C11899" s="23"/>
      <c r="D11899" s="23"/>
      <c r="E11899" s="23"/>
      <c r="F11899" s="23"/>
      <c r="G11899" s="23"/>
      <c r="H11899" s="24"/>
      <c r="I11899" s="24"/>
      <c r="J11899" s="24"/>
    </row>
    <row r="11900" spans="3:10" x14ac:dyDescent="0.25">
      <c r="C11900" s="23"/>
      <c r="D11900" s="23"/>
      <c r="E11900" s="23"/>
      <c r="F11900" s="23"/>
      <c r="G11900" s="23"/>
      <c r="H11900" s="24"/>
      <c r="I11900" s="24"/>
      <c r="J11900" s="24"/>
    </row>
    <row r="11901" spans="3:10" x14ac:dyDescent="0.25">
      <c r="C11901" s="23"/>
      <c r="D11901" s="23"/>
      <c r="E11901" s="23"/>
      <c r="F11901" s="23"/>
      <c r="G11901" s="23"/>
      <c r="H11901" s="24"/>
      <c r="I11901" s="24"/>
      <c r="J11901" s="24"/>
    </row>
    <row r="11902" spans="3:10" x14ac:dyDescent="0.25">
      <c r="C11902" s="23"/>
      <c r="D11902" s="23"/>
      <c r="E11902" s="23"/>
      <c r="F11902" s="23"/>
      <c r="G11902" s="23"/>
      <c r="H11902" s="24"/>
      <c r="I11902" s="24"/>
      <c r="J11902" s="24"/>
    </row>
    <row r="11903" spans="3:10" x14ac:dyDescent="0.25">
      <c r="C11903" s="23"/>
      <c r="D11903" s="23"/>
      <c r="E11903" s="23"/>
      <c r="F11903" s="23"/>
      <c r="G11903" s="23"/>
      <c r="H11903" s="24"/>
      <c r="I11903" s="24"/>
      <c r="J11903" s="24"/>
    </row>
    <row r="11904" spans="3:10" x14ac:dyDescent="0.25">
      <c r="C11904" s="23"/>
      <c r="D11904" s="23"/>
      <c r="E11904" s="23"/>
      <c r="F11904" s="23"/>
      <c r="G11904" s="23"/>
      <c r="H11904" s="24"/>
      <c r="I11904" s="24"/>
      <c r="J11904" s="24"/>
    </row>
    <row r="11905" spans="3:10" x14ac:dyDescent="0.25">
      <c r="C11905" s="23"/>
      <c r="D11905" s="23"/>
      <c r="E11905" s="23"/>
      <c r="F11905" s="23"/>
      <c r="G11905" s="23"/>
      <c r="H11905" s="24"/>
      <c r="I11905" s="24"/>
      <c r="J11905" s="24"/>
    </row>
    <row r="11906" spans="3:10" x14ac:dyDescent="0.25">
      <c r="C11906" s="23"/>
      <c r="D11906" s="23"/>
      <c r="E11906" s="23"/>
      <c r="F11906" s="23"/>
      <c r="G11906" s="23"/>
      <c r="H11906" s="24"/>
      <c r="I11906" s="24"/>
      <c r="J11906" s="24"/>
    </row>
    <row r="11907" spans="3:10" x14ac:dyDescent="0.25">
      <c r="C11907" s="23"/>
      <c r="D11907" s="23"/>
      <c r="E11907" s="23"/>
      <c r="F11907" s="23"/>
      <c r="G11907" s="23"/>
      <c r="H11907" s="24"/>
      <c r="I11907" s="24"/>
      <c r="J11907" s="24"/>
    </row>
    <row r="11908" spans="3:10" x14ac:dyDescent="0.25">
      <c r="C11908" s="23"/>
      <c r="D11908" s="23"/>
      <c r="E11908" s="23"/>
      <c r="F11908" s="23"/>
      <c r="G11908" s="23"/>
      <c r="H11908" s="24"/>
      <c r="I11908" s="24"/>
      <c r="J11908" s="24"/>
    </row>
    <row r="11909" spans="3:10" x14ac:dyDescent="0.25">
      <c r="C11909" s="23"/>
      <c r="D11909" s="23"/>
      <c r="E11909" s="23"/>
      <c r="F11909" s="23"/>
      <c r="G11909" s="23"/>
      <c r="H11909" s="24"/>
      <c r="I11909" s="24"/>
      <c r="J11909" s="24"/>
    </row>
    <row r="11910" spans="3:10" x14ac:dyDescent="0.25">
      <c r="C11910" s="23"/>
      <c r="D11910" s="23"/>
      <c r="E11910" s="23"/>
      <c r="F11910" s="23"/>
      <c r="G11910" s="23"/>
      <c r="H11910" s="24"/>
      <c r="I11910" s="24"/>
      <c r="J11910" s="24"/>
    </row>
    <row r="11911" spans="3:10" x14ac:dyDescent="0.25">
      <c r="C11911" s="23"/>
      <c r="D11911" s="23"/>
      <c r="E11911" s="23"/>
      <c r="F11911" s="23"/>
      <c r="G11911" s="23"/>
      <c r="H11911" s="24"/>
      <c r="I11911" s="24"/>
      <c r="J11911" s="24"/>
    </row>
    <row r="11912" spans="3:10" x14ac:dyDescent="0.25">
      <c r="C11912" s="23"/>
      <c r="D11912" s="23"/>
      <c r="E11912" s="23"/>
      <c r="F11912" s="23"/>
      <c r="G11912" s="23"/>
      <c r="H11912" s="24"/>
      <c r="I11912" s="24"/>
      <c r="J11912" s="24"/>
    </row>
    <row r="11913" spans="3:10" x14ac:dyDescent="0.25">
      <c r="C11913" s="23"/>
      <c r="D11913" s="23"/>
      <c r="E11913" s="23"/>
      <c r="F11913" s="23"/>
      <c r="G11913" s="23"/>
      <c r="H11913" s="24"/>
      <c r="I11913" s="24"/>
      <c r="J11913" s="24"/>
    </row>
    <row r="11914" spans="3:10" x14ac:dyDescent="0.25">
      <c r="C11914" s="23"/>
      <c r="D11914" s="23"/>
      <c r="E11914" s="23"/>
      <c r="F11914" s="23"/>
      <c r="G11914" s="23"/>
      <c r="H11914" s="24"/>
      <c r="I11914" s="24"/>
      <c r="J11914" s="24"/>
    </row>
    <row r="11915" spans="3:10" x14ac:dyDescent="0.25">
      <c r="C11915" s="23"/>
      <c r="D11915" s="23"/>
      <c r="E11915" s="23"/>
      <c r="F11915" s="23"/>
      <c r="G11915" s="23"/>
      <c r="H11915" s="24"/>
      <c r="I11915" s="24"/>
      <c r="J11915" s="24"/>
    </row>
    <row r="11916" spans="3:10" x14ac:dyDescent="0.25">
      <c r="C11916" s="23"/>
      <c r="D11916" s="23"/>
      <c r="E11916" s="23"/>
      <c r="F11916" s="23"/>
      <c r="G11916" s="23"/>
      <c r="H11916" s="24"/>
      <c r="I11916" s="24"/>
      <c r="J11916" s="24"/>
    </row>
    <row r="11917" spans="3:10" x14ac:dyDescent="0.25">
      <c r="C11917" s="23"/>
      <c r="D11917" s="23"/>
      <c r="E11917" s="23"/>
      <c r="F11917" s="23"/>
      <c r="G11917" s="23"/>
      <c r="H11917" s="24"/>
      <c r="I11917" s="24"/>
      <c r="J11917" s="24"/>
    </row>
    <row r="11918" spans="3:10" x14ac:dyDescent="0.25">
      <c r="C11918" s="23"/>
      <c r="D11918" s="23"/>
      <c r="E11918" s="23"/>
      <c r="F11918" s="23"/>
      <c r="G11918" s="23"/>
      <c r="H11918" s="24"/>
      <c r="I11918" s="24"/>
      <c r="J11918" s="24"/>
    </row>
    <row r="11919" spans="3:10" x14ac:dyDescent="0.25">
      <c r="C11919" s="23"/>
      <c r="D11919" s="23"/>
      <c r="E11919" s="23"/>
      <c r="F11919" s="23"/>
      <c r="G11919" s="23"/>
      <c r="H11919" s="24"/>
      <c r="I11919" s="24"/>
      <c r="J11919" s="24"/>
    </row>
    <row r="11920" spans="3:10" x14ac:dyDescent="0.25">
      <c r="C11920" s="23"/>
      <c r="D11920" s="23"/>
      <c r="E11920" s="23"/>
      <c r="F11920" s="23"/>
      <c r="G11920" s="23"/>
      <c r="H11920" s="24"/>
      <c r="I11920" s="24"/>
      <c r="J11920" s="24"/>
    </row>
    <row r="11921" spans="3:10" x14ac:dyDescent="0.25">
      <c r="C11921" s="23"/>
      <c r="D11921" s="23"/>
      <c r="E11921" s="23"/>
      <c r="F11921" s="23"/>
      <c r="G11921" s="23"/>
      <c r="H11921" s="24"/>
      <c r="I11921" s="24"/>
      <c r="J11921" s="24"/>
    </row>
    <row r="11922" spans="3:10" x14ac:dyDescent="0.25">
      <c r="C11922" s="23"/>
      <c r="D11922" s="23"/>
      <c r="E11922" s="23"/>
      <c r="F11922" s="23"/>
      <c r="G11922" s="23"/>
      <c r="H11922" s="24"/>
      <c r="I11922" s="24"/>
      <c r="J11922" s="24"/>
    </row>
    <row r="11923" spans="3:10" x14ac:dyDescent="0.25">
      <c r="C11923" s="23"/>
      <c r="D11923" s="23"/>
      <c r="E11923" s="23"/>
      <c r="F11923" s="23"/>
      <c r="G11923" s="23"/>
      <c r="H11923" s="24"/>
      <c r="I11923" s="24"/>
      <c r="J11923" s="24"/>
    </row>
    <row r="11924" spans="3:10" x14ac:dyDescent="0.25">
      <c r="C11924" s="23"/>
      <c r="D11924" s="23"/>
      <c r="E11924" s="23"/>
      <c r="F11924" s="23"/>
      <c r="G11924" s="23"/>
      <c r="H11924" s="24"/>
      <c r="I11924" s="24"/>
      <c r="J11924" s="24"/>
    </row>
    <row r="11925" spans="3:10" x14ac:dyDescent="0.25">
      <c r="C11925" s="23"/>
      <c r="D11925" s="23"/>
      <c r="E11925" s="23"/>
      <c r="F11925" s="23"/>
      <c r="G11925" s="23"/>
      <c r="H11925" s="24"/>
      <c r="I11925" s="24"/>
      <c r="J11925" s="24"/>
    </row>
    <row r="11926" spans="3:10" x14ac:dyDescent="0.25">
      <c r="C11926" s="23"/>
      <c r="D11926" s="23"/>
      <c r="E11926" s="23"/>
      <c r="F11926" s="23"/>
      <c r="G11926" s="23"/>
      <c r="H11926" s="24"/>
      <c r="I11926" s="24"/>
      <c r="J11926" s="24"/>
    </row>
    <row r="11927" spans="3:10" x14ac:dyDescent="0.25">
      <c r="C11927" s="23"/>
      <c r="D11927" s="23"/>
      <c r="E11927" s="23"/>
      <c r="F11927" s="23"/>
      <c r="G11927" s="23"/>
      <c r="H11927" s="24"/>
      <c r="I11927" s="24"/>
      <c r="J11927" s="24"/>
    </row>
    <row r="11928" spans="3:10" x14ac:dyDescent="0.25">
      <c r="C11928" s="23"/>
      <c r="D11928" s="23"/>
      <c r="E11928" s="23"/>
      <c r="F11928" s="23"/>
      <c r="G11928" s="23"/>
      <c r="H11928" s="24"/>
      <c r="I11928" s="24"/>
      <c r="J11928" s="24"/>
    </row>
    <row r="11929" spans="3:10" x14ac:dyDescent="0.25">
      <c r="C11929" s="23"/>
      <c r="D11929" s="23"/>
      <c r="E11929" s="23"/>
      <c r="F11929" s="23"/>
      <c r="G11929" s="23"/>
      <c r="H11929" s="24"/>
      <c r="I11929" s="24"/>
      <c r="J11929" s="24"/>
    </row>
    <row r="11930" spans="3:10" x14ac:dyDescent="0.25">
      <c r="C11930" s="23"/>
      <c r="D11930" s="23"/>
      <c r="E11930" s="23"/>
      <c r="F11930" s="23"/>
      <c r="G11930" s="23"/>
      <c r="H11930" s="24"/>
      <c r="I11930" s="24"/>
      <c r="J11930" s="24"/>
    </row>
    <row r="11931" spans="3:10" x14ac:dyDescent="0.25">
      <c r="C11931" s="23"/>
      <c r="D11931" s="23"/>
      <c r="E11931" s="23"/>
      <c r="F11931" s="23"/>
      <c r="G11931" s="23"/>
      <c r="H11931" s="24"/>
      <c r="I11931" s="24"/>
      <c r="J11931" s="24"/>
    </row>
    <row r="11932" spans="3:10" x14ac:dyDescent="0.25">
      <c r="C11932" s="23"/>
      <c r="D11932" s="23"/>
      <c r="E11932" s="23"/>
      <c r="F11932" s="23"/>
      <c r="G11932" s="23"/>
      <c r="H11932" s="24"/>
      <c r="I11932" s="24"/>
      <c r="J11932" s="24"/>
    </row>
    <row r="11933" spans="3:10" x14ac:dyDescent="0.25">
      <c r="C11933" s="23"/>
      <c r="D11933" s="23"/>
      <c r="E11933" s="23"/>
      <c r="F11933" s="23"/>
      <c r="G11933" s="23"/>
      <c r="H11933" s="24"/>
      <c r="I11933" s="24"/>
      <c r="J11933" s="24"/>
    </row>
    <row r="11934" spans="3:10" x14ac:dyDescent="0.25">
      <c r="C11934" s="23"/>
      <c r="D11934" s="23"/>
      <c r="E11934" s="23"/>
      <c r="F11934" s="23"/>
      <c r="G11934" s="23"/>
      <c r="H11934" s="24"/>
      <c r="I11934" s="24"/>
      <c r="J11934" s="24"/>
    </row>
    <row r="11935" spans="3:10" x14ac:dyDescent="0.25">
      <c r="C11935" s="23"/>
      <c r="D11935" s="23"/>
      <c r="E11935" s="23"/>
      <c r="F11935" s="23"/>
      <c r="G11935" s="23"/>
      <c r="H11935" s="24"/>
      <c r="I11935" s="24"/>
      <c r="J11935" s="24"/>
    </row>
    <row r="11936" spans="3:10" x14ac:dyDescent="0.25">
      <c r="C11936" s="23"/>
      <c r="D11936" s="23"/>
      <c r="E11936" s="23"/>
      <c r="F11936" s="23"/>
      <c r="G11936" s="23"/>
      <c r="H11936" s="24"/>
      <c r="I11936" s="24"/>
      <c r="J11936" s="24"/>
    </row>
    <row r="11937" spans="3:10" x14ac:dyDescent="0.25">
      <c r="C11937" s="23"/>
      <c r="D11937" s="23"/>
      <c r="E11937" s="23"/>
      <c r="F11937" s="23"/>
      <c r="G11937" s="23"/>
      <c r="H11937" s="24"/>
      <c r="I11937" s="24"/>
      <c r="J11937" s="24"/>
    </row>
    <row r="11938" spans="3:10" x14ac:dyDescent="0.25">
      <c r="C11938" s="23"/>
      <c r="D11938" s="23"/>
      <c r="E11938" s="23"/>
      <c r="F11938" s="23"/>
      <c r="G11938" s="23"/>
      <c r="H11938" s="24"/>
      <c r="I11938" s="24"/>
      <c r="J11938" s="24"/>
    </row>
    <row r="11939" spans="3:10" x14ac:dyDescent="0.25">
      <c r="C11939" s="23"/>
      <c r="D11939" s="23"/>
      <c r="E11939" s="23"/>
      <c r="F11939" s="23"/>
      <c r="G11939" s="23"/>
      <c r="H11939" s="24"/>
      <c r="I11939" s="24"/>
      <c r="J11939" s="24"/>
    </row>
    <row r="11940" spans="3:10" x14ac:dyDescent="0.25">
      <c r="C11940" s="23"/>
      <c r="D11940" s="23"/>
      <c r="E11940" s="23"/>
      <c r="F11940" s="23"/>
      <c r="G11940" s="23"/>
      <c r="H11940" s="24"/>
      <c r="I11940" s="24"/>
      <c r="J11940" s="24"/>
    </row>
    <row r="11941" spans="3:10" x14ac:dyDescent="0.25">
      <c r="C11941" s="23"/>
      <c r="D11941" s="23"/>
      <c r="E11941" s="23"/>
      <c r="F11941" s="23"/>
      <c r="G11941" s="23"/>
      <c r="H11941" s="24"/>
      <c r="I11941" s="24"/>
      <c r="J11941" s="24"/>
    </row>
    <row r="11942" spans="3:10" x14ac:dyDescent="0.25">
      <c r="C11942" s="23"/>
      <c r="D11942" s="23"/>
      <c r="E11942" s="23"/>
      <c r="F11942" s="23"/>
      <c r="G11942" s="23"/>
      <c r="H11942" s="24"/>
      <c r="I11942" s="24"/>
      <c r="J11942" s="24"/>
    </row>
    <row r="11943" spans="3:10" x14ac:dyDescent="0.25">
      <c r="C11943" s="23"/>
      <c r="D11943" s="23"/>
      <c r="E11943" s="23"/>
      <c r="F11943" s="23"/>
      <c r="G11943" s="23"/>
      <c r="H11943" s="24"/>
      <c r="I11943" s="24"/>
      <c r="J11943" s="24"/>
    </row>
    <row r="11944" spans="3:10" x14ac:dyDescent="0.25">
      <c r="C11944" s="23"/>
      <c r="D11944" s="23"/>
      <c r="E11944" s="23"/>
      <c r="F11944" s="23"/>
      <c r="G11944" s="23"/>
      <c r="H11944" s="24"/>
      <c r="I11944" s="24"/>
      <c r="J11944" s="24"/>
    </row>
    <row r="11945" spans="3:10" x14ac:dyDescent="0.25">
      <c r="C11945" s="23"/>
      <c r="D11945" s="23"/>
      <c r="E11945" s="23"/>
      <c r="F11945" s="23"/>
      <c r="G11945" s="23"/>
      <c r="H11945" s="24"/>
      <c r="I11945" s="24"/>
      <c r="J11945" s="24"/>
    </row>
    <row r="11946" spans="3:10" x14ac:dyDescent="0.25">
      <c r="C11946" s="23"/>
      <c r="D11946" s="23"/>
      <c r="E11946" s="23"/>
      <c r="F11946" s="23"/>
      <c r="G11946" s="23"/>
      <c r="H11946" s="24"/>
      <c r="I11946" s="24"/>
      <c r="J11946" s="24"/>
    </row>
    <row r="11947" spans="3:10" x14ac:dyDescent="0.25">
      <c r="C11947" s="23"/>
      <c r="D11947" s="23"/>
      <c r="E11947" s="23"/>
      <c r="F11947" s="23"/>
      <c r="G11947" s="23"/>
      <c r="H11947" s="24"/>
      <c r="I11947" s="24"/>
      <c r="J11947" s="24"/>
    </row>
    <row r="11948" spans="3:10" x14ac:dyDescent="0.25">
      <c r="C11948" s="23"/>
      <c r="D11948" s="23"/>
      <c r="E11948" s="23"/>
      <c r="F11948" s="23"/>
      <c r="G11948" s="23"/>
      <c r="H11948" s="24"/>
      <c r="I11948" s="24"/>
      <c r="J11948" s="24"/>
    </row>
    <row r="11949" spans="3:10" x14ac:dyDescent="0.25">
      <c r="C11949" s="23"/>
      <c r="D11949" s="23"/>
      <c r="E11949" s="23"/>
      <c r="F11949" s="23"/>
      <c r="G11949" s="23"/>
      <c r="H11949" s="24"/>
      <c r="I11949" s="24"/>
      <c r="J11949" s="24"/>
    </row>
    <row r="11950" spans="3:10" x14ac:dyDescent="0.25">
      <c r="C11950" s="23"/>
      <c r="D11950" s="23"/>
      <c r="E11950" s="23"/>
      <c r="F11950" s="23"/>
      <c r="G11950" s="23"/>
      <c r="H11950" s="24"/>
      <c r="I11950" s="24"/>
      <c r="J11950" s="24"/>
    </row>
    <row r="11951" spans="3:10" x14ac:dyDescent="0.25">
      <c r="C11951" s="23"/>
      <c r="D11951" s="23"/>
      <c r="E11951" s="23"/>
      <c r="F11951" s="23"/>
      <c r="G11951" s="23"/>
      <c r="H11951" s="24"/>
      <c r="I11951" s="24"/>
      <c r="J11951" s="24"/>
    </row>
    <row r="11952" spans="3:10" x14ac:dyDescent="0.25">
      <c r="C11952" s="23"/>
      <c r="D11952" s="23"/>
      <c r="E11952" s="23"/>
      <c r="F11952" s="23"/>
      <c r="G11952" s="23"/>
      <c r="H11952" s="24"/>
      <c r="I11952" s="24"/>
      <c r="J11952" s="24"/>
    </row>
    <row r="11953" spans="3:10" x14ac:dyDescent="0.25">
      <c r="C11953" s="23"/>
      <c r="D11953" s="23"/>
      <c r="E11953" s="23"/>
      <c r="F11953" s="23"/>
      <c r="G11953" s="23"/>
      <c r="H11953" s="24"/>
      <c r="I11953" s="24"/>
      <c r="J11953" s="24"/>
    </row>
    <row r="11954" spans="3:10" x14ac:dyDescent="0.25">
      <c r="C11954" s="23"/>
      <c r="D11954" s="23"/>
      <c r="E11954" s="23"/>
      <c r="F11954" s="23"/>
      <c r="G11954" s="23"/>
      <c r="H11954" s="24"/>
      <c r="I11954" s="24"/>
      <c r="J11954" s="24"/>
    </row>
    <row r="11955" spans="3:10" x14ac:dyDescent="0.25">
      <c r="C11955" s="23"/>
      <c r="D11955" s="23"/>
      <c r="E11955" s="23"/>
      <c r="F11955" s="23"/>
      <c r="G11955" s="23"/>
      <c r="H11955" s="24"/>
      <c r="I11955" s="24"/>
      <c r="J11955" s="24"/>
    </row>
    <row r="11956" spans="3:10" x14ac:dyDescent="0.25">
      <c r="C11956" s="23"/>
      <c r="D11956" s="23"/>
      <c r="E11956" s="23"/>
      <c r="F11956" s="23"/>
      <c r="G11956" s="23"/>
      <c r="H11956" s="24"/>
      <c r="I11956" s="24"/>
      <c r="J11956" s="24"/>
    </row>
    <row r="11957" spans="3:10" x14ac:dyDescent="0.25">
      <c r="C11957" s="23"/>
      <c r="D11957" s="23"/>
      <c r="E11957" s="23"/>
      <c r="F11957" s="23"/>
      <c r="G11957" s="23"/>
      <c r="H11957" s="24"/>
      <c r="I11957" s="24"/>
      <c r="J11957" s="24"/>
    </row>
    <row r="11958" spans="3:10" x14ac:dyDescent="0.25">
      <c r="C11958" s="23"/>
      <c r="D11958" s="23"/>
      <c r="E11958" s="23"/>
      <c r="F11958" s="23"/>
      <c r="G11958" s="23"/>
      <c r="H11958" s="24"/>
      <c r="I11958" s="24"/>
      <c r="J11958" s="24"/>
    </row>
    <row r="11959" spans="3:10" x14ac:dyDescent="0.25">
      <c r="C11959" s="23"/>
      <c r="D11959" s="23"/>
      <c r="E11959" s="23"/>
      <c r="F11959" s="23"/>
      <c r="G11959" s="23"/>
      <c r="H11959" s="24"/>
      <c r="I11959" s="24"/>
      <c r="J11959" s="24"/>
    </row>
    <row r="11960" spans="3:10" x14ac:dyDescent="0.25">
      <c r="C11960" s="23"/>
      <c r="D11960" s="23"/>
      <c r="E11960" s="23"/>
      <c r="F11960" s="23"/>
      <c r="G11960" s="23"/>
      <c r="H11960" s="24"/>
      <c r="I11960" s="24"/>
      <c r="J11960" s="24"/>
    </row>
    <row r="11961" spans="3:10" x14ac:dyDescent="0.25">
      <c r="C11961" s="23"/>
      <c r="D11961" s="23"/>
      <c r="E11961" s="23"/>
      <c r="F11961" s="23"/>
      <c r="G11961" s="23"/>
      <c r="H11961" s="24"/>
      <c r="I11961" s="24"/>
      <c r="J11961" s="24"/>
    </row>
    <row r="11962" spans="3:10" x14ac:dyDescent="0.25">
      <c r="C11962" s="23"/>
      <c r="D11962" s="23"/>
      <c r="E11962" s="23"/>
      <c r="F11962" s="23"/>
      <c r="G11962" s="23"/>
      <c r="H11962" s="24"/>
      <c r="I11962" s="24"/>
      <c r="J11962" s="24"/>
    </row>
    <row r="11963" spans="3:10" x14ac:dyDescent="0.25">
      <c r="C11963" s="23"/>
      <c r="D11963" s="23"/>
      <c r="E11963" s="23"/>
      <c r="F11963" s="23"/>
      <c r="G11963" s="23"/>
      <c r="H11963" s="24"/>
      <c r="I11963" s="24"/>
      <c r="J11963" s="24"/>
    </row>
    <row r="11964" spans="3:10" x14ac:dyDescent="0.25">
      <c r="C11964" s="23"/>
      <c r="D11964" s="23"/>
      <c r="E11964" s="23"/>
      <c r="F11964" s="23"/>
      <c r="G11964" s="23"/>
      <c r="H11964" s="24"/>
      <c r="I11964" s="24"/>
      <c r="J11964" s="24"/>
    </row>
    <row r="11965" spans="3:10" x14ac:dyDescent="0.25">
      <c r="C11965" s="23"/>
      <c r="D11965" s="23"/>
      <c r="E11965" s="23"/>
      <c r="F11965" s="23"/>
      <c r="G11965" s="23"/>
      <c r="H11965" s="24"/>
      <c r="I11965" s="24"/>
      <c r="J11965" s="24"/>
    </row>
    <row r="11966" spans="3:10" x14ac:dyDescent="0.25">
      <c r="C11966" s="23"/>
      <c r="D11966" s="23"/>
      <c r="E11966" s="23"/>
      <c r="F11966" s="23"/>
      <c r="G11966" s="23"/>
      <c r="H11966" s="24"/>
      <c r="I11966" s="24"/>
      <c r="J11966" s="24"/>
    </row>
    <row r="11967" spans="3:10" x14ac:dyDescent="0.25">
      <c r="C11967" s="23"/>
      <c r="D11967" s="23"/>
      <c r="E11967" s="23"/>
      <c r="F11967" s="23"/>
      <c r="G11967" s="23"/>
      <c r="H11967" s="24"/>
      <c r="I11967" s="24"/>
      <c r="J11967" s="24"/>
    </row>
    <row r="11968" spans="3:10" x14ac:dyDescent="0.25">
      <c r="C11968" s="23"/>
      <c r="D11968" s="23"/>
      <c r="E11968" s="23"/>
      <c r="F11968" s="23"/>
      <c r="G11968" s="23"/>
      <c r="H11968" s="24"/>
      <c r="I11968" s="24"/>
      <c r="J11968" s="24"/>
    </row>
    <row r="11969" spans="3:10" x14ac:dyDescent="0.25">
      <c r="C11969" s="23"/>
      <c r="D11969" s="23"/>
      <c r="E11969" s="23"/>
      <c r="F11969" s="23"/>
      <c r="G11969" s="23"/>
      <c r="H11969" s="24"/>
      <c r="I11969" s="24"/>
      <c r="J11969" s="24"/>
    </row>
    <row r="11970" spans="3:10" x14ac:dyDescent="0.25">
      <c r="C11970" s="23"/>
      <c r="D11970" s="23"/>
      <c r="E11970" s="23"/>
      <c r="F11970" s="23"/>
      <c r="G11970" s="23"/>
      <c r="H11970" s="24"/>
      <c r="I11970" s="24"/>
      <c r="J11970" s="24"/>
    </row>
    <row r="11971" spans="3:10" x14ac:dyDescent="0.25">
      <c r="C11971" s="23"/>
      <c r="D11971" s="23"/>
      <c r="E11971" s="23"/>
      <c r="F11971" s="23"/>
      <c r="G11971" s="23"/>
      <c r="H11971" s="24"/>
      <c r="I11971" s="24"/>
      <c r="J11971" s="24"/>
    </row>
    <row r="11972" spans="3:10" x14ac:dyDescent="0.25">
      <c r="C11972" s="23"/>
      <c r="D11972" s="23"/>
      <c r="E11972" s="23"/>
      <c r="F11972" s="23"/>
      <c r="G11972" s="23"/>
      <c r="H11972" s="24"/>
      <c r="I11972" s="24"/>
      <c r="J11972" s="24"/>
    </row>
    <row r="11973" spans="3:10" x14ac:dyDescent="0.25">
      <c r="C11973" s="23"/>
      <c r="D11973" s="23"/>
      <c r="E11973" s="23"/>
      <c r="F11973" s="23"/>
      <c r="G11973" s="23"/>
      <c r="H11973" s="24"/>
      <c r="I11973" s="24"/>
      <c r="J11973" s="24"/>
    </row>
    <row r="11974" spans="3:10" x14ac:dyDescent="0.25">
      <c r="C11974" s="23"/>
      <c r="D11974" s="23"/>
      <c r="E11974" s="23"/>
      <c r="F11974" s="23"/>
      <c r="G11974" s="23"/>
      <c r="H11974" s="24"/>
      <c r="I11974" s="24"/>
      <c r="J11974" s="24"/>
    </row>
    <row r="11975" spans="3:10" x14ac:dyDescent="0.25">
      <c r="C11975" s="23"/>
      <c r="D11975" s="23"/>
      <c r="E11975" s="23"/>
      <c r="F11975" s="23"/>
      <c r="G11975" s="23"/>
      <c r="H11975" s="24"/>
      <c r="I11975" s="24"/>
      <c r="J11975" s="24"/>
    </row>
    <row r="11976" spans="3:10" x14ac:dyDescent="0.25">
      <c r="C11976" s="23"/>
      <c r="D11976" s="23"/>
      <c r="E11976" s="23"/>
      <c r="F11976" s="23"/>
      <c r="G11976" s="23"/>
      <c r="H11976" s="24"/>
      <c r="I11976" s="24"/>
      <c r="J11976" s="24"/>
    </row>
    <row r="11977" spans="3:10" x14ac:dyDescent="0.25">
      <c r="C11977" s="23"/>
      <c r="D11977" s="23"/>
      <c r="E11977" s="23"/>
      <c r="F11977" s="23"/>
      <c r="G11977" s="23"/>
      <c r="H11977" s="24"/>
      <c r="I11977" s="24"/>
      <c r="J11977" s="24"/>
    </row>
    <row r="11978" spans="3:10" x14ac:dyDescent="0.25">
      <c r="C11978" s="23"/>
      <c r="D11978" s="23"/>
      <c r="E11978" s="23"/>
      <c r="F11978" s="23"/>
      <c r="G11978" s="23"/>
      <c r="H11978" s="24"/>
      <c r="I11978" s="24"/>
      <c r="J11978" s="24"/>
    </row>
    <row r="11979" spans="3:10" x14ac:dyDescent="0.25">
      <c r="C11979" s="23"/>
      <c r="D11979" s="23"/>
      <c r="E11979" s="23"/>
      <c r="F11979" s="23"/>
      <c r="G11979" s="23"/>
      <c r="H11979" s="24"/>
      <c r="I11979" s="24"/>
      <c r="J11979" s="24"/>
    </row>
    <row r="11980" spans="3:10" x14ac:dyDescent="0.25">
      <c r="C11980" s="23"/>
      <c r="D11980" s="23"/>
      <c r="E11980" s="23"/>
      <c r="F11980" s="23"/>
      <c r="G11980" s="23"/>
      <c r="H11980" s="24"/>
      <c r="I11980" s="24"/>
      <c r="J11980" s="24"/>
    </row>
    <row r="11981" spans="3:10" x14ac:dyDescent="0.25">
      <c r="C11981" s="23"/>
      <c r="D11981" s="23"/>
      <c r="E11981" s="23"/>
      <c r="F11981" s="23"/>
      <c r="G11981" s="23"/>
      <c r="H11981" s="24"/>
      <c r="I11981" s="24"/>
      <c r="J11981" s="24"/>
    </row>
    <row r="11982" spans="3:10" x14ac:dyDescent="0.25">
      <c r="C11982" s="23"/>
      <c r="D11982" s="23"/>
      <c r="E11982" s="23"/>
      <c r="F11982" s="23"/>
      <c r="G11982" s="23"/>
      <c r="H11982" s="24"/>
      <c r="I11982" s="24"/>
      <c r="J11982" s="24"/>
    </row>
    <row r="11983" spans="3:10" x14ac:dyDescent="0.25">
      <c r="C11983" s="23"/>
      <c r="D11983" s="23"/>
      <c r="E11983" s="23"/>
      <c r="F11983" s="23"/>
      <c r="G11983" s="23"/>
      <c r="H11983" s="24"/>
      <c r="I11983" s="24"/>
      <c r="J11983" s="24"/>
    </row>
    <row r="11984" spans="3:10" x14ac:dyDescent="0.25">
      <c r="C11984" s="23"/>
      <c r="D11984" s="23"/>
      <c r="E11984" s="23"/>
      <c r="F11984" s="23"/>
      <c r="G11984" s="23"/>
      <c r="H11984" s="24"/>
      <c r="I11984" s="24"/>
      <c r="J11984" s="24"/>
    </row>
    <row r="11985" spans="3:10" x14ac:dyDescent="0.25">
      <c r="C11985" s="23"/>
      <c r="D11985" s="23"/>
      <c r="E11985" s="23"/>
      <c r="F11985" s="23"/>
      <c r="G11985" s="23"/>
      <c r="H11985" s="24"/>
      <c r="I11985" s="24"/>
      <c r="J11985" s="24"/>
    </row>
    <row r="11986" spans="3:10" x14ac:dyDescent="0.25">
      <c r="C11986" s="23"/>
      <c r="D11986" s="23"/>
      <c r="E11986" s="23"/>
      <c r="F11986" s="23"/>
      <c r="G11986" s="23"/>
      <c r="H11986" s="24"/>
      <c r="I11986" s="24"/>
      <c r="J11986" s="24"/>
    </row>
    <row r="11987" spans="3:10" x14ac:dyDescent="0.25">
      <c r="C11987" s="23"/>
      <c r="D11987" s="23"/>
      <c r="E11987" s="23"/>
      <c r="F11987" s="23"/>
      <c r="G11987" s="23"/>
      <c r="H11987" s="24"/>
      <c r="I11987" s="24"/>
      <c r="J11987" s="24"/>
    </row>
    <row r="11988" spans="3:10" x14ac:dyDescent="0.25">
      <c r="C11988" s="23"/>
      <c r="D11988" s="23"/>
      <c r="E11988" s="23"/>
      <c r="F11988" s="23"/>
      <c r="G11988" s="23"/>
      <c r="H11988" s="24"/>
      <c r="I11988" s="24"/>
      <c r="J11988" s="24"/>
    </row>
    <row r="11989" spans="3:10" x14ac:dyDescent="0.25">
      <c r="C11989" s="23"/>
      <c r="D11989" s="23"/>
      <c r="E11989" s="23"/>
      <c r="F11989" s="23"/>
      <c r="G11989" s="23"/>
      <c r="H11989" s="24"/>
      <c r="I11989" s="24"/>
      <c r="J11989" s="24"/>
    </row>
    <row r="11990" spans="3:10" x14ac:dyDescent="0.25">
      <c r="C11990" s="23"/>
      <c r="D11990" s="23"/>
      <c r="E11990" s="23"/>
      <c r="F11990" s="23"/>
      <c r="G11990" s="23"/>
      <c r="H11990" s="24"/>
      <c r="I11990" s="24"/>
      <c r="J11990" s="24"/>
    </row>
    <row r="11991" spans="3:10" x14ac:dyDescent="0.25">
      <c r="C11991" s="23"/>
      <c r="D11991" s="23"/>
      <c r="E11991" s="23"/>
      <c r="F11991" s="23"/>
      <c r="G11991" s="23"/>
      <c r="H11991" s="24"/>
      <c r="I11991" s="24"/>
      <c r="J11991" s="24"/>
    </row>
    <row r="11992" spans="3:10" x14ac:dyDescent="0.25">
      <c r="C11992" s="23"/>
      <c r="D11992" s="23"/>
      <c r="E11992" s="23"/>
      <c r="F11992" s="23"/>
      <c r="G11992" s="23"/>
      <c r="H11992" s="24"/>
      <c r="I11992" s="24"/>
      <c r="J11992" s="24"/>
    </row>
    <row r="11993" spans="3:10" x14ac:dyDescent="0.25">
      <c r="C11993" s="23"/>
      <c r="D11993" s="23"/>
      <c r="E11993" s="23"/>
      <c r="F11993" s="23"/>
      <c r="G11993" s="23"/>
      <c r="H11993" s="24"/>
      <c r="I11993" s="24"/>
      <c r="J11993" s="24"/>
    </row>
    <row r="11994" spans="3:10" x14ac:dyDescent="0.25">
      <c r="C11994" s="23"/>
      <c r="D11994" s="23"/>
      <c r="E11994" s="23"/>
      <c r="F11994" s="23"/>
      <c r="G11994" s="23"/>
      <c r="H11994" s="24"/>
      <c r="I11994" s="24"/>
      <c r="J11994" s="24"/>
    </row>
    <row r="11995" spans="3:10" x14ac:dyDescent="0.25">
      <c r="C11995" s="23"/>
      <c r="D11995" s="23"/>
      <c r="E11995" s="23"/>
      <c r="F11995" s="23"/>
      <c r="G11995" s="23"/>
      <c r="H11995" s="24"/>
      <c r="I11995" s="24"/>
      <c r="J11995" s="24"/>
    </row>
    <row r="11996" spans="3:10" x14ac:dyDescent="0.25">
      <c r="C11996" s="23"/>
      <c r="D11996" s="23"/>
      <c r="E11996" s="23"/>
      <c r="F11996" s="23"/>
      <c r="G11996" s="23"/>
      <c r="H11996" s="24"/>
      <c r="I11996" s="24"/>
      <c r="J11996" s="24"/>
    </row>
    <row r="11997" spans="3:10" x14ac:dyDescent="0.25">
      <c r="C11997" s="23"/>
      <c r="D11997" s="23"/>
      <c r="E11997" s="23"/>
      <c r="F11997" s="23"/>
      <c r="G11997" s="23"/>
      <c r="H11997" s="24"/>
      <c r="I11997" s="24"/>
      <c r="J11997" s="24"/>
    </row>
    <row r="11998" spans="3:10" x14ac:dyDescent="0.25">
      <c r="C11998" s="23"/>
      <c r="D11998" s="23"/>
      <c r="E11998" s="23"/>
      <c r="F11998" s="23"/>
      <c r="G11998" s="23"/>
      <c r="H11998" s="24"/>
      <c r="I11998" s="24"/>
      <c r="J11998" s="24"/>
    </row>
    <row r="11999" spans="3:10" x14ac:dyDescent="0.25">
      <c r="C11999" s="23"/>
      <c r="D11999" s="23"/>
      <c r="E11999" s="23"/>
      <c r="F11999" s="23"/>
      <c r="G11999" s="23"/>
      <c r="H11999" s="24"/>
      <c r="I11999" s="24"/>
      <c r="J11999" s="24"/>
    </row>
    <row r="12000" spans="3:10" x14ac:dyDescent="0.25">
      <c r="C12000" s="23"/>
      <c r="D12000" s="23"/>
      <c r="E12000" s="23"/>
      <c r="F12000" s="23"/>
      <c r="G12000" s="23"/>
      <c r="H12000" s="24"/>
      <c r="I12000" s="24"/>
      <c r="J12000" s="24"/>
    </row>
    <row r="12001" spans="3:10" x14ac:dyDescent="0.25">
      <c r="C12001" s="23"/>
      <c r="D12001" s="23"/>
      <c r="E12001" s="23"/>
      <c r="F12001" s="23"/>
      <c r="G12001" s="23"/>
      <c r="H12001" s="24"/>
      <c r="I12001" s="24"/>
      <c r="J12001" s="24"/>
    </row>
    <row r="12002" spans="3:10" x14ac:dyDescent="0.25">
      <c r="C12002" s="23"/>
      <c r="D12002" s="23"/>
      <c r="E12002" s="23"/>
      <c r="F12002" s="23"/>
      <c r="G12002" s="23"/>
      <c r="H12002" s="24"/>
      <c r="I12002" s="24"/>
      <c r="J12002" s="24"/>
    </row>
    <row r="12003" spans="3:10" x14ac:dyDescent="0.25">
      <c r="C12003" s="23"/>
      <c r="D12003" s="23"/>
      <c r="E12003" s="23"/>
      <c r="F12003" s="23"/>
      <c r="G12003" s="23"/>
      <c r="H12003" s="24"/>
      <c r="I12003" s="24"/>
      <c r="J12003" s="24"/>
    </row>
    <row r="12004" spans="3:10" x14ac:dyDescent="0.25">
      <c r="C12004" s="23"/>
      <c r="D12004" s="23"/>
      <c r="E12004" s="23"/>
      <c r="F12004" s="23"/>
      <c r="G12004" s="23"/>
      <c r="H12004" s="24"/>
      <c r="I12004" s="24"/>
      <c r="J12004" s="24"/>
    </row>
    <row r="12005" spans="3:10" x14ac:dyDescent="0.25">
      <c r="C12005" s="23"/>
      <c r="D12005" s="23"/>
      <c r="E12005" s="23"/>
      <c r="F12005" s="23"/>
      <c r="G12005" s="23"/>
      <c r="H12005" s="24"/>
      <c r="I12005" s="24"/>
      <c r="J12005" s="24"/>
    </row>
    <row r="12006" spans="3:10" x14ac:dyDescent="0.25">
      <c r="C12006" s="23"/>
      <c r="D12006" s="23"/>
      <c r="E12006" s="23"/>
      <c r="F12006" s="23"/>
      <c r="G12006" s="23"/>
      <c r="H12006" s="24"/>
      <c r="I12006" s="24"/>
      <c r="J12006" s="24"/>
    </row>
    <row r="12007" spans="3:10" x14ac:dyDescent="0.25">
      <c r="C12007" s="23"/>
      <c r="D12007" s="23"/>
      <c r="E12007" s="23"/>
      <c r="F12007" s="23"/>
      <c r="G12007" s="23"/>
      <c r="H12007" s="24"/>
      <c r="I12007" s="24"/>
      <c r="J12007" s="24"/>
    </row>
    <row r="12008" spans="3:10" x14ac:dyDescent="0.25">
      <c r="C12008" s="23"/>
      <c r="D12008" s="23"/>
      <c r="E12008" s="23"/>
      <c r="F12008" s="23"/>
      <c r="G12008" s="23"/>
      <c r="H12008" s="24"/>
      <c r="I12008" s="24"/>
      <c r="J12008" s="24"/>
    </row>
    <row r="12009" spans="3:10" x14ac:dyDescent="0.25">
      <c r="C12009" s="23"/>
      <c r="D12009" s="23"/>
      <c r="E12009" s="23"/>
      <c r="F12009" s="23"/>
      <c r="G12009" s="23"/>
      <c r="H12009" s="24"/>
      <c r="I12009" s="24"/>
      <c r="J12009" s="24"/>
    </row>
    <row r="12010" spans="3:10" x14ac:dyDescent="0.25">
      <c r="C12010" s="23"/>
      <c r="D12010" s="23"/>
      <c r="E12010" s="23"/>
      <c r="F12010" s="23"/>
      <c r="G12010" s="23"/>
      <c r="H12010" s="24"/>
      <c r="I12010" s="24"/>
      <c r="J12010" s="24"/>
    </row>
    <row r="12011" spans="3:10" x14ac:dyDescent="0.25">
      <c r="C12011" s="23"/>
      <c r="D12011" s="23"/>
      <c r="E12011" s="23"/>
      <c r="F12011" s="23"/>
      <c r="G12011" s="23"/>
      <c r="H12011" s="24"/>
      <c r="I12011" s="24"/>
      <c r="J12011" s="24"/>
    </row>
    <row r="12012" spans="3:10" x14ac:dyDescent="0.25">
      <c r="C12012" s="23"/>
      <c r="D12012" s="23"/>
      <c r="E12012" s="23"/>
      <c r="F12012" s="23"/>
      <c r="G12012" s="23"/>
      <c r="H12012" s="24"/>
      <c r="I12012" s="24"/>
      <c r="J12012" s="24"/>
    </row>
    <row r="12013" spans="3:10" x14ac:dyDescent="0.25">
      <c r="C12013" s="23"/>
      <c r="D12013" s="23"/>
      <c r="E12013" s="23"/>
      <c r="F12013" s="23"/>
      <c r="G12013" s="23"/>
      <c r="H12013" s="24"/>
      <c r="I12013" s="24"/>
      <c r="J12013" s="24"/>
    </row>
    <row r="12014" spans="3:10" x14ac:dyDescent="0.25">
      <c r="C12014" s="23"/>
      <c r="D12014" s="23"/>
      <c r="E12014" s="23"/>
      <c r="F12014" s="23"/>
      <c r="G12014" s="23"/>
      <c r="H12014" s="24"/>
      <c r="I12014" s="24"/>
      <c r="J12014" s="24"/>
    </row>
    <row r="12015" spans="3:10" x14ac:dyDescent="0.25">
      <c r="C12015" s="23"/>
      <c r="D12015" s="23"/>
      <c r="E12015" s="23"/>
      <c r="F12015" s="23"/>
      <c r="G12015" s="23"/>
      <c r="H12015" s="24"/>
      <c r="I12015" s="24"/>
      <c r="J12015" s="24"/>
    </row>
    <row r="12016" spans="3:10" x14ac:dyDescent="0.25">
      <c r="C12016" s="23"/>
      <c r="D12016" s="23"/>
      <c r="E12016" s="23"/>
      <c r="F12016" s="23"/>
      <c r="G12016" s="23"/>
      <c r="H12016" s="24"/>
      <c r="I12016" s="24"/>
      <c r="J12016" s="24"/>
    </row>
    <row r="12017" spans="3:10" x14ac:dyDescent="0.25">
      <c r="C12017" s="23"/>
      <c r="D12017" s="23"/>
      <c r="E12017" s="23"/>
      <c r="F12017" s="23"/>
      <c r="G12017" s="23"/>
      <c r="H12017" s="24"/>
      <c r="I12017" s="24"/>
      <c r="J12017" s="24"/>
    </row>
    <row r="12018" spans="3:10" x14ac:dyDescent="0.25">
      <c r="C12018" s="23"/>
      <c r="D12018" s="23"/>
      <c r="E12018" s="23"/>
      <c r="F12018" s="23"/>
      <c r="G12018" s="23"/>
      <c r="H12018" s="24"/>
      <c r="I12018" s="24"/>
      <c r="J12018" s="24"/>
    </row>
    <row r="12019" spans="3:10" x14ac:dyDescent="0.25">
      <c r="C12019" s="23"/>
      <c r="D12019" s="23"/>
      <c r="E12019" s="23"/>
      <c r="F12019" s="23"/>
      <c r="G12019" s="23"/>
      <c r="H12019" s="24"/>
      <c r="I12019" s="24"/>
      <c r="J12019" s="24"/>
    </row>
    <row r="12020" spans="3:10" x14ac:dyDescent="0.25">
      <c r="C12020" s="23"/>
      <c r="D12020" s="23"/>
      <c r="E12020" s="23"/>
      <c r="F12020" s="23"/>
      <c r="G12020" s="23"/>
      <c r="H12020" s="24"/>
      <c r="I12020" s="24"/>
      <c r="J12020" s="24"/>
    </row>
    <row r="12021" spans="3:10" x14ac:dyDescent="0.25">
      <c r="C12021" s="23"/>
      <c r="D12021" s="23"/>
      <c r="E12021" s="23"/>
      <c r="F12021" s="23"/>
      <c r="G12021" s="23"/>
      <c r="H12021" s="24"/>
      <c r="I12021" s="24"/>
      <c r="J12021" s="24"/>
    </row>
    <row r="12022" spans="3:10" x14ac:dyDescent="0.25">
      <c r="C12022" s="23"/>
      <c r="D12022" s="23"/>
      <c r="E12022" s="23"/>
      <c r="F12022" s="23"/>
      <c r="G12022" s="23"/>
      <c r="H12022" s="24"/>
      <c r="I12022" s="24"/>
      <c r="J12022" s="24"/>
    </row>
    <row r="12023" spans="3:10" x14ac:dyDescent="0.25">
      <c r="C12023" s="23"/>
      <c r="D12023" s="23"/>
      <c r="E12023" s="23"/>
      <c r="F12023" s="23"/>
      <c r="G12023" s="23"/>
      <c r="H12023" s="24"/>
      <c r="I12023" s="24"/>
      <c r="J12023" s="24"/>
    </row>
    <row r="12024" spans="3:10" x14ac:dyDescent="0.25">
      <c r="C12024" s="23"/>
      <c r="D12024" s="23"/>
      <c r="E12024" s="23"/>
      <c r="F12024" s="23"/>
      <c r="G12024" s="23"/>
      <c r="H12024" s="24"/>
      <c r="I12024" s="24"/>
      <c r="J12024" s="24"/>
    </row>
    <row r="12025" spans="3:10" x14ac:dyDescent="0.25">
      <c r="C12025" s="23"/>
      <c r="D12025" s="23"/>
      <c r="E12025" s="23"/>
      <c r="F12025" s="23"/>
      <c r="G12025" s="23"/>
      <c r="H12025" s="24"/>
      <c r="I12025" s="24"/>
      <c r="J12025" s="24"/>
    </row>
    <row r="12026" spans="3:10" x14ac:dyDescent="0.25">
      <c r="C12026" s="23"/>
      <c r="D12026" s="23"/>
      <c r="E12026" s="23"/>
      <c r="F12026" s="23"/>
      <c r="G12026" s="23"/>
      <c r="H12026" s="24"/>
      <c r="I12026" s="24"/>
      <c r="J12026" s="24"/>
    </row>
    <row r="12027" spans="3:10" x14ac:dyDescent="0.25">
      <c r="C12027" s="23"/>
      <c r="D12027" s="23"/>
      <c r="E12027" s="23"/>
      <c r="F12027" s="23"/>
      <c r="G12027" s="23"/>
      <c r="H12027" s="24"/>
      <c r="I12027" s="24"/>
      <c r="J12027" s="24"/>
    </row>
    <row r="12028" spans="3:10" x14ac:dyDescent="0.25">
      <c r="C12028" s="23"/>
      <c r="D12028" s="23"/>
      <c r="E12028" s="23"/>
      <c r="F12028" s="23"/>
      <c r="G12028" s="23"/>
      <c r="H12028" s="24"/>
      <c r="I12028" s="24"/>
      <c r="J12028" s="24"/>
    </row>
    <row r="12029" spans="3:10" x14ac:dyDescent="0.25">
      <c r="C12029" s="23"/>
      <c r="D12029" s="23"/>
      <c r="E12029" s="23"/>
      <c r="F12029" s="23"/>
      <c r="G12029" s="23"/>
      <c r="H12029" s="24"/>
      <c r="I12029" s="24"/>
      <c r="J12029" s="24"/>
    </row>
    <row r="12030" spans="3:10" x14ac:dyDescent="0.25">
      <c r="C12030" s="23"/>
      <c r="D12030" s="23"/>
      <c r="E12030" s="23"/>
      <c r="F12030" s="23"/>
      <c r="G12030" s="23"/>
      <c r="H12030" s="24"/>
      <c r="I12030" s="24"/>
      <c r="J12030" s="24"/>
    </row>
    <row r="12031" spans="3:10" x14ac:dyDescent="0.25">
      <c r="C12031" s="23"/>
      <c r="D12031" s="23"/>
      <c r="E12031" s="23"/>
      <c r="F12031" s="23"/>
      <c r="G12031" s="23"/>
      <c r="H12031" s="24"/>
      <c r="I12031" s="24"/>
      <c r="J12031" s="24"/>
    </row>
    <row r="12032" spans="3:10" x14ac:dyDescent="0.25">
      <c r="C12032" s="23"/>
      <c r="D12032" s="23"/>
      <c r="E12032" s="23"/>
      <c r="F12032" s="23"/>
      <c r="G12032" s="23"/>
      <c r="H12032" s="24"/>
      <c r="I12032" s="24"/>
      <c r="J12032" s="24"/>
    </row>
    <row r="12033" spans="3:10" x14ac:dyDescent="0.25">
      <c r="C12033" s="23"/>
      <c r="D12033" s="23"/>
      <c r="E12033" s="23"/>
      <c r="F12033" s="23"/>
      <c r="G12033" s="23"/>
      <c r="H12033" s="24"/>
      <c r="I12033" s="24"/>
      <c r="J12033" s="24"/>
    </row>
    <row r="12034" spans="3:10" x14ac:dyDescent="0.25">
      <c r="C12034" s="23"/>
      <c r="D12034" s="23"/>
      <c r="E12034" s="23"/>
      <c r="F12034" s="23"/>
      <c r="G12034" s="23"/>
      <c r="H12034" s="24"/>
      <c r="I12034" s="24"/>
      <c r="J12034" s="24"/>
    </row>
    <row r="12035" spans="3:10" x14ac:dyDescent="0.25">
      <c r="C12035" s="23"/>
      <c r="D12035" s="23"/>
      <c r="E12035" s="23"/>
      <c r="F12035" s="23"/>
      <c r="G12035" s="23"/>
      <c r="H12035" s="24"/>
      <c r="I12035" s="24"/>
      <c r="J12035" s="24"/>
    </row>
    <row r="12036" spans="3:10" x14ac:dyDescent="0.25">
      <c r="C12036" s="23"/>
      <c r="D12036" s="23"/>
      <c r="E12036" s="23"/>
      <c r="F12036" s="23"/>
      <c r="G12036" s="23"/>
      <c r="H12036" s="24"/>
      <c r="I12036" s="24"/>
      <c r="J12036" s="24"/>
    </row>
    <row r="12037" spans="3:10" x14ac:dyDescent="0.25">
      <c r="C12037" s="23"/>
      <c r="D12037" s="23"/>
      <c r="E12037" s="23"/>
      <c r="F12037" s="23"/>
      <c r="G12037" s="23"/>
      <c r="H12037" s="24"/>
      <c r="I12037" s="24"/>
      <c r="J12037" s="24"/>
    </row>
    <row r="12038" spans="3:10" x14ac:dyDescent="0.25">
      <c r="C12038" s="23"/>
      <c r="D12038" s="23"/>
      <c r="E12038" s="23"/>
      <c r="F12038" s="23"/>
      <c r="G12038" s="23"/>
      <c r="H12038" s="24"/>
      <c r="I12038" s="24"/>
      <c r="J12038" s="24"/>
    </row>
    <row r="12039" spans="3:10" x14ac:dyDescent="0.25">
      <c r="C12039" s="23"/>
      <c r="D12039" s="23"/>
      <c r="E12039" s="23"/>
      <c r="F12039" s="23"/>
      <c r="G12039" s="23"/>
      <c r="H12039" s="24"/>
      <c r="I12039" s="24"/>
      <c r="J12039" s="24"/>
    </row>
    <row r="12040" spans="3:10" x14ac:dyDescent="0.25">
      <c r="C12040" s="23"/>
      <c r="D12040" s="23"/>
      <c r="E12040" s="23"/>
      <c r="F12040" s="23"/>
      <c r="G12040" s="23"/>
      <c r="H12040" s="24"/>
      <c r="I12040" s="24"/>
      <c r="J12040" s="24"/>
    </row>
    <row r="12041" spans="3:10" x14ac:dyDescent="0.25">
      <c r="C12041" s="23"/>
      <c r="D12041" s="23"/>
      <c r="E12041" s="23"/>
      <c r="F12041" s="23"/>
      <c r="G12041" s="23"/>
      <c r="H12041" s="24"/>
      <c r="I12041" s="24"/>
      <c r="J12041" s="24"/>
    </row>
    <row r="12042" spans="3:10" x14ac:dyDescent="0.25">
      <c r="C12042" s="23"/>
      <c r="D12042" s="23"/>
      <c r="E12042" s="23"/>
      <c r="F12042" s="23"/>
      <c r="G12042" s="23"/>
      <c r="H12042" s="24"/>
      <c r="I12042" s="24"/>
      <c r="J12042" s="24"/>
    </row>
    <row r="12043" spans="3:10" x14ac:dyDescent="0.25">
      <c r="C12043" s="23"/>
      <c r="D12043" s="23"/>
      <c r="E12043" s="23"/>
      <c r="F12043" s="23"/>
      <c r="G12043" s="23"/>
      <c r="H12043" s="24"/>
      <c r="I12043" s="24"/>
      <c r="J12043" s="24"/>
    </row>
    <row r="12044" spans="3:10" x14ac:dyDescent="0.25">
      <c r="C12044" s="23"/>
      <c r="D12044" s="23"/>
      <c r="E12044" s="23"/>
      <c r="F12044" s="23"/>
      <c r="G12044" s="23"/>
      <c r="H12044" s="24"/>
      <c r="I12044" s="24"/>
      <c r="J12044" s="24"/>
    </row>
    <row r="12045" spans="3:10" x14ac:dyDescent="0.25">
      <c r="C12045" s="23"/>
      <c r="D12045" s="23"/>
      <c r="E12045" s="23"/>
      <c r="F12045" s="23"/>
      <c r="G12045" s="23"/>
      <c r="H12045" s="24"/>
      <c r="I12045" s="24"/>
      <c r="J12045" s="24"/>
    </row>
    <row r="12046" spans="3:10" x14ac:dyDescent="0.25">
      <c r="C12046" s="23"/>
      <c r="D12046" s="23"/>
      <c r="E12046" s="23"/>
      <c r="F12046" s="23"/>
      <c r="G12046" s="23"/>
      <c r="H12046" s="24"/>
      <c r="I12046" s="24"/>
      <c r="J12046" s="24"/>
    </row>
    <row r="12047" spans="3:10" x14ac:dyDescent="0.25">
      <c r="C12047" s="23"/>
      <c r="D12047" s="23"/>
      <c r="E12047" s="23"/>
      <c r="F12047" s="23"/>
      <c r="G12047" s="23"/>
      <c r="H12047" s="24"/>
      <c r="I12047" s="24"/>
      <c r="J12047" s="24"/>
    </row>
    <row r="12048" spans="3:10" x14ac:dyDescent="0.25">
      <c r="C12048" s="23"/>
      <c r="D12048" s="23"/>
      <c r="E12048" s="23"/>
      <c r="F12048" s="23"/>
      <c r="G12048" s="23"/>
      <c r="H12048" s="24"/>
      <c r="I12048" s="24"/>
      <c r="J12048" s="24"/>
    </row>
    <row r="12049" spans="3:10" x14ac:dyDescent="0.25">
      <c r="C12049" s="23"/>
      <c r="D12049" s="23"/>
      <c r="E12049" s="23"/>
      <c r="F12049" s="23"/>
      <c r="G12049" s="23"/>
      <c r="H12049" s="24"/>
      <c r="I12049" s="24"/>
      <c r="J12049" s="24"/>
    </row>
    <row r="12050" spans="3:10" x14ac:dyDescent="0.25">
      <c r="C12050" s="23"/>
      <c r="D12050" s="23"/>
      <c r="E12050" s="23"/>
      <c r="F12050" s="23"/>
      <c r="G12050" s="23"/>
      <c r="H12050" s="24"/>
      <c r="I12050" s="24"/>
      <c r="J12050" s="24"/>
    </row>
    <row r="12051" spans="3:10" x14ac:dyDescent="0.25">
      <c r="C12051" s="23"/>
      <c r="D12051" s="23"/>
      <c r="E12051" s="23"/>
      <c r="F12051" s="23"/>
      <c r="G12051" s="23"/>
      <c r="H12051" s="24"/>
      <c r="I12051" s="24"/>
      <c r="J12051" s="24"/>
    </row>
    <row r="12052" spans="3:10" x14ac:dyDescent="0.25">
      <c r="C12052" s="23"/>
      <c r="D12052" s="23"/>
      <c r="E12052" s="23"/>
      <c r="F12052" s="23"/>
      <c r="G12052" s="23"/>
      <c r="H12052" s="24"/>
      <c r="I12052" s="24"/>
      <c r="J12052" s="24"/>
    </row>
    <row r="12053" spans="3:10" x14ac:dyDescent="0.25">
      <c r="C12053" s="23"/>
      <c r="D12053" s="23"/>
      <c r="E12053" s="23"/>
      <c r="F12053" s="23"/>
      <c r="G12053" s="23"/>
      <c r="H12053" s="24"/>
      <c r="I12053" s="24"/>
      <c r="J12053" s="24"/>
    </row>
    <row r="12054" spans="3:10" x14ac:dyDescent="0.25">
      <c r="C12054" s="23"/>
      <c r="D12054" s="23"/>
      <c r="E12054" s="23"/>
      <c r="F12054" s="23"/>
      <c r="G12054" s="23"/>
      <c r="H12054" s="24"/>
      <c r="I12054" s="24"/>
      <c r="J12054" s="24"/>
    </row>
    <row r="12055" spans="3:10" x14ac:dyDescent="0.25">
      <c r="C12055" s="23"/>
      <c r="D12055" s="23"/>
      <c r="E12055" s="23"/>
      <c r="F12055" s="23"/>
      <c r="G12055" s="23"/>
      <c r="H12055" s="24"/>
      <c r="I12055" s="24"/>
      <c r="J12055" s="24"/>
    </row>
    <row r="12056" spans="3:10" x14ac:dyDescent="0.25">
      <c r="C12056" s="23"/>
      <c r="D12056" s="23"/>
      <c r="E12056" s="23"/>
      <c r="F12056" s="23"/>
      <c r="G12056" s="23"/>
      <c r="H12056" s="24"/>
      <c r="I12056" s="24"/>
      <c r="J12056" s="24"/>
    </row>
    <row r="12057" spans="3:10" x14ac:dyDescent="0.25">
      <c r="C12057" s="23"/>
      <c r="D12057" s="23"/>
      <c r="E12057" s="23"/>
      <c r="F12057" s="23"/>
      <c r="G12057" s="23"/>
      <c r="H12057" s="24"/>
      <c r="I12057" s="24"/>
      <c r="J12057" s="24"/>
    </row>
    <row r="12058" spans="3:10" x14ac:dyDescent="0.25">
      <c r="C12058" s="23"/>
      <c r="D12058" s="23"/>
      <c r="E12058" s="23"/>
      <c r="F12058" s="23"/>
      <c r="G12058" s="23"/>
      <c r="H12058" s="24"/>
      <c r="I12058" s="24"/>
      <c r="J12058" s="24"/>
    </row>
    <row r="12059" spans="3:10" x14ac:dyDescent="0.25">
      <c r="C12059" s="23"/>
      <c r="D12059" s="23"/>
      <c r="E12059" s="23"/>
      <c r="F12059" s="23"/>
      <c r="G12059" s="23"/>
      <c r="H12059" s="24"/>
      <c r="I12059" s="24"/>
      <c r="J12059" s="24"/>
    </row>
    <row r="12060" spans="3:10" x14ac:dyDescent="0.25">
      <c r="C12060" s="23"/>
      <c r="D12060" s="23"/>
      <c r="E12060" s="23"/>
      <c r="F12060" s="23"/>
      <c r="G12060" s="23"/>
      <c r="H12060" s="24"/>
      <c r="I12060" s="24"/>
      <c r="J12060" s="24"/>
    </row>
    <row r="12061" spans="3:10" x14ac:dyDescent="0.25">
      <c r="C12061" s="23"/>
      <c r="D12061" s="23"/>
      <c r="E12061" s="23"/>
      <c r="F12061" s="23"/>
      <c r="G12061" s="23"/>
      <c r="H12061" s="24"/>
      <c r="I12061" s="24"/>
      <c r="J12061" s="24"/>
    </row>
    <row r="12062" spans="3:10" x14ac:dyDescent="0.25">
      <c r="C12062" s="23"/>
      <c r="D12062" s="23"/>
      <c r="E12062" s="23"/>
      <c r="F12062" s="23"/>
      <c r="G12062" s="23"/>
      <c r="H12062" s="24"/>
      <c r="I12062" s="24"/>
      <c r="J12062" s="24"/>
    </row>
    <row r="12063" spans="3:10" x14ac:dyDescent="0.25">
      <c r="C12063" s="23"/>
      <c r="D12063" s="23"/>
      <c r="E12063" s="23"/>
      <c r="F12063" s="23"/>
      <c r="G12063" s="23"/>
      <c r="H12063" s="24"/>
      <c r="I12063" s="24"/>
      <c r="J12063" s="24"/>
    </row>
    <row r="12064" spans="3:10" x14ac:dyDescent="0.25">
      <c r="C12064" s="23"/>
      <c r="D12064" s="23"/>
      <c r="E12064" s="23"/>
      <c r="F12064" s="23"/>
      <c r="G12064" s="23"/>
      <c r="H12064" s="24"/>
      <c r="I12064" s="24"/>
      <c r="J12064" s="24"/>
    </row>
    <row r="12065" spans="3:10" x14ac:dyDescent="0.25">
      <c r="C12065" s="23"/>
      <c r="D12065" s="23"/>
      <c r="E12065" s="23"/>
      <c r="F12065" s="23"/>
      <c r="G12065" s="23"/>
      <c r="H12065" s="24"/>
      <c r="I12065" s="24"/>
      <c r="J12065" s="24"/>
    </row>
    <row r="12066" spans="3:10" x14ac:dyDescent="0.25">
      <c r="C12066" s="23"/>
      <c r="D12066" s="23"/>
      <c r="E12066" s="23"/>
      <c r="F12066" s="23"/>
      <c r="G12066" s="23"/>
      <c r="H12066" s="24"/>
      <c r="I12066" s="24"/>
      <c r="J12066" s="24"/>
    </row>
    <row r="12067" spans="3:10" x14ac:dyDescent="0.25">
      <c r="C12067" s="23"/>
      <c r="D12067" s="23"/>
      <c r="E12067" s="23"/>
      <c r="F12067" s="23"/>
      <c r="G12067" s="23"/>
      <c r="H12067" s="24"/>
      <c r="I12067" s="24"/>
      <c r="J12067" s="24"/>
    </row>
    <row r="12068" spans="3:10" x14ac:dyDescent="0.25">
      <c r="C12068" s="23"/>
      <c r="D12068" s="23"/>
      <c r="E12068" s="23"/>
      <c r="F12068" s="23"/>
      <c r="G12068" s="23"/>
      <c r="H12068" s="24"/>
      <c r="I12068" s="24"/>
      <c r="J12068" s="24"/>
    </row>
    <row r="12069" spans="3:10" x14ac:dyDescent="0.25">
      <c r="C12069" s="23"/>
      <c r="D12069" s="23"/>
      <c r="E12069" s="23"/>
      <c r="F12069" s="23"/>
      <c r="G12069" s="23"/>
      <c r="H12069" s="24"/>
      <c r="I12069" s="24"/>
      <c r="J12069" s="24"/>
    </row>
    <row r="12070" spans="3:10" x14ac:dyDescent="0.25">
      <c r="C12070" s="23"/>
      <c r="D12070" s="23"/>
      <c r="E12070" s="23"/>
      <c r="F12070" s="23"/>
      <c r="G12070" s="23"/>
      <c r="H12070" s="24"/>
      <c r="I12070" s="24"/>
      <c r="J12070" s="24"/>
    </row>
    <row r="12071" spans="3:10" x14ac:dyDescent="0.25">
      <c r="C12071" s="23"/>
      <c r="D12071" s="23"/>
      <c r="E12071" s="23"/>
      <c r="F12071" s="23"/>
      <c r="G12071" s="23"/>
      <c r="H12071" s="24"/>
      <c r="I12071" s="24"/>
      <c r="J12071" s="24"/>
    </row>
    <row r="12072" spans="3:10" x14ac:dyDescent="0.25">
      <c r="C12072" s="23"/>
      <c r="D12072" s="23"/>
      <c r="E12072" s="23"/>
      <c r="F12072" s="23"/>
      <c r="G12072" s="23"/>
      <c r="H12072" s="24"/>
      <c r="I12072" s="24"/>
      <c r="J12072" s="24"/>
    </row>
    <row r="12073" spans="3:10" x14ac:dyDescent="0.25">
      <c r="C12073" s="23"/>
      <c r="D12073" s="23"/>
      <c r="E12073" s="23"/>
      <c r="F12073" s="23"/>
      <c r="G12073" s="23"/>
      <c r="H12073" s="24"/>
      <c r="I12073" s="24"/>
      <c r="J12073" s="24"/>
    </row>
    <row r="12074" spans="3:10" x14ac:dyDescent="0.25">
      <c r="C12074" s="23"/>
      <c r="D12074" s="23"/>
      <c r="E12074" s="23"/>
      <c r="F12074" s="23"/>
      <c r="G12074" s="23"/>
      <c r="H12074" s="24"/>
      <c r="I12074" s="24"/>
      <c r="J12074" s="24"/>
    </row>
    <row r="12075" spans="3:10" x14ac:dyDescent="0.25">
      <c r="C12075" s="23"/>
      <c r="D12075" s="23"/>
      <c r="E12075" s="23"/>
      <c r="F12075" s="23"/>
      <c r="G12075" s="23"/>
      <c r="H12075" s="24"/>
      <c r="I12075" s="24"/>
      <c r="J12075" s="24"/>
    </row>
    <row r="12076" spans="3:10" x14ac:dyDescent="0.25">
      <c r="C12076" s="23"/>
      <c r="D12076" s="23"/>
      <c r="E12076" s="23"/>
      <c r="F12076" s="23"/>
      <c r="G12076" s="23"/>
      <c r="H12076" s="24"/>
      <c r="I12076" s="24"/>
      <c r="J12076" s="24"/>
    </row>
    <row r="12077" spans="3:10" x14ac:dyDescent="0.25">
      <c r="C12077" s="23"/>
      <c r="D12077" s="23"/>
      <c r="E12077" s="23"/>
      <c r="F12077" s="23"/>
      <c r="G12077" s="23"/>
      <c r="H12077" s="24"/>
      <c r="I12077" s="24"/>
      <c r="J12077" s="24"/>
    </row>
    <row r="12078" spans="3:10" x14ac:dyDescent="0.25">
      <c r="C12078" s="23"/>
      <c r="D12078" s="23"/>
      <c r="E12078" s="23"/>
      <c r="F12078" s="23"/>
      <c r="G12078" s="23"/>
      <c r="H12078" s="24"/>
      <c r="I12078" s="24"/>
      <c r="J12078" s="24"/>
    </row>
    <row r="12079" spans="3:10" x14ac:dyDescent="0.25">
      <c r="C12079" s="23"/>
      <c r="D12079" s="23"/>
      <c r="E12079" s="23"/>
      <c r="F12079" s="23"/>
      <c r="G12079" s="23"/>
      <c r="H12079" s="24"/>
      <c r="I12079" s="24"/>
      <c r="J12079" s="24"/>
    </row>
    <row r="12080" spans="3:10" x14ac:dyDescent="0.25">
      <c r="C12080" s="23"/>
      <c r="D12080" s="23"/>
      <c r="E12080" s="23"/>
      <c r="F12080" s="23"/>
      <c r="G12080" s="23"/>
      <c r="H12080" s="24"/>
      <c r="I12080" s="24"/>
      <c r="J12080" s="24"/>
    </row>
    <row r="12081" spans="3:10" x14ac:dyDescent="0.25">
      <c r="C12081" s="23"/>
      <c r="D12081" s="23"/>
      <c r="E12081" s="23"/>
      <c r="F12081" s="23"/>
      <c r="G12081" s="23"/>
      <c r="H12081" s="24"/>
      <c r="I12081" s="24"/>
      <c r="J12081" s="24"/>
    </row>
    <row r="12082" spans="3:10" x14ac:dyDescent="0.25">
      <c r="C12082" s="23"/>
      <c r="D12082" s="23"/>
      <c r="E12082" s="23"/>
      <c r="F12082" s="23"/>
      <c r="G12082" s="23"/>
      <c r="H12082" s="24"/>
      <c r="I12082" s="24"/>
      <c r="J12082" s="24"/>
    </row>
    <row r="12083" spans="3:10" x14ac:dyDescent="0.25">
      <c r="C12083" s="23"/>
      <c r="D12083" s="23"/>
      <c r="E12083" s="23"/>
      <c r="F12083" s="23"/>
      <c r="G12083" s="23"/>
      <c r="H12083" s="24"/>
      <c r="I12083" s="24"/>
      <c r="J12083" s="24"/>
    </row>
    <row r="12084" spans="3:10" x14ac:dyDescent="0.25">
      <c r="C12084" s="23"/>
      <c r="D12084" s="23"/>
      <c r="E12084" s="23"/>
      <c r="F12084" s="23"/>
      <c r="G12084" s="23"/>
      <c r="H12084" s="24"/>
      <c r="I12084" s="24"/>
      <c r="J12084" s="24"/>
    </row>
    <row r="12085" spans="3:10" x14ac:dyDescent="0.25">
      <c r="C12085" s="23"/>
      <c r="D12085" s="23"/>
      <c r="E12085" s="23"/>
      <c r="F12085" s="23"/>
      <c r="G12085" s="23"/>
      <c r="H12085" s="24"/>
      <c r="I12085" s="24"/>
      <c r="J12085" s="24"/>
    </row>
    <row r="12086" spans="3:10" x14ac:dyDescent="0.25">
      <c r="C12086" s="23"/>
      <c r="D12086" s="23"/>
      <c r="E12086" s="23"/>
      <c r="F12086" s="23"/>
      <c r="G12086" s="23"/>
      <c r="H12086" s="24"/>
      <c r="I12086" s="24"/>
      <c r="J12086" s="24"/>
    </row>
    <row r="12087" spans="3:10" x14ac:dyDescent="0.25">
      <c r="C12087" s="23"/>
      <c r="D12087" s="23"/>
      <c r="E12087" s="23"/>
      <c r="F12087" s="23"/>
      <c r="G12087" s="23"/>
      <c r="H12087" s="24"/>
      <c r="I12087" s="24"/>
      <c r="J12087" s="24"/>
    </row>
    <row r="12088" spans="3:10" x14ac:dyDescent="0.25">
      <c r="C12088" s="23"/>
      <c r="D12088" s="23"/>
      <c r="E12088" s="23"/>
      <c r="F12088" s="23"/>
      <c r="G12088" s="23"/>
      <c r="H12088" s="24"/>
      <c r="I12088" s="24"/>
      <c r="J12088" s="24"/>
    </row>
    <row r="12089" spans="3:10" x14ac:dyDescent="0.25">
      <c r="C12089" s="23"/>
      <c r="D12089" s="23"/>
      <c r="E12089" s="23"/>
      <c r="F12089" s="23"/>
      <c r="G12089" s="23"/>
      <c r="H12089" s="24"/>
      <c r="I12089" s="24"/>
      <c r="J12089" s="24"/>
    </row>
    <row r="12090" spans="3:10" x14ac:dyDescent="0.25">
      <c r="C12090" s="23"/>
      <c r="D12090" s="23"/>
      <c r="E12090" s="23"/>
      <c r="F12090" s="23"/>
      <c r="G12090" s="23"/>
      <c r="H12090" s="24"/>
      <c r="I12090" s="24"/>
      <c r="J12090" s="24"/>
    </row>
    <row r="12091" spans="3:10" x14ac:dyDescent="0.25">
      <c r="C12091" s="23"/>
      <c r="D12091" s="23"/>
      <c r="E12091" s="23"/>
      <c r="F12091" s="23"/>
      <c r="G12091" s="23"/>
      <c r="H12091" s="24"/>
      <c r="I12091" s="24"/>
      <c r="J12091" s="24"/>
    </row>
    <row r="12092" spans="3:10" x14ac:dyDescent="0.25">
      <c r="C12092" s="23"/>
      <c r="D12092" s="23"/>
      <c r="E12092" s="23"/>
      <c r="F12092" s="23"/>
      <c r="G12092" s="23"/>
      <c r="H12092" s="24"/>
      <c r="I12092" s="24"/>
      <c r="J12092" s="24"/>
    </row>
    <row r="12093" spans="3:10" x14ac:dyDescent="0.25">
      <c r="C12093" s="23"/>
      <c r="D12093" s="23"/>
      <c r="E12093" s="23"/>
      <c r="F12093" s="23"/>
      <c r="G12093" s="23"/>
      <c r="H12093" s="24"/>
      <c r="I12093" s="24"/>
      <c r="J12093" s="24"/>
    </row>
    <row r="12094" spans="3:10" x14ac:dyDescent="0.25">
      <c r="C12094" s="23"/>
      <c r="D12094" s="23"/>
      <c r="E12094" s="23"/>
      <c r="F12094" s="23"/>
      <c r="G12094" s="23"/>
      <c r="H12094" s="24"/>
      <c r="I12094" s="24"/>
      <c r="J12094" s="24"/>
    </row>
    <row r="12095" spans="3:10" x14ac:dyDescent="0.25">
      <c r="C12095" s="23"/>
      <c r="D12095" s="23"/>
      <c r="E12095" s="23"/>
      <c r="F12095" s="23"/>
      <c r="G12095" s="23"/>
      <c r="H12095" s="24"/>
      <c r="I12095" s="24"/>
      <c r="J12095" s="24"/>
    </row>
    <row r="12096" spans="3:10" x14ac:dyDescent="0.25">
      <c r="C12096" s="23"/>
      <c r="D12096" s="23"/>
      <c r="E12096" s="23"/>
      <c r="F12096" s="23"/>
      <c r="G12096" s="23"/>
      <c r="H12096" s="24"/>
      <c r="I12096" s="24"/>
      <c r="J12096" s="24"/>
    </row>
    <row r="12097" spans="3:10" x14ac:dyDescent="0.25">
      <c r="C12097" s="23"/>
      <c r="D12097" s="23"/>
      <c r="E12097" s="23"/>
      <c r="F12097" s="23"/>
      <c r="G12097" s="23"/>
      <c r="H12097" s="24"/>
      <c r="I12097" s="24"/>
      <c r="J12097" s="24"/>
    </row>
    <row r="12098" spans="3:10" x14ac:dyDescent="0.25">
      <c r="C12098" s="23"/>
      <c r="D12098" s="23"/>
      <c r="E12098" s="23"/>
      <c r="F12098" s="23"/>
      <c r="G12098" s="23"/>
      <c r="H12098" s="24"/>
      <c r="I12098" s="24"/>
      <c r="J12098" s="24"/>
    </row>
    <row r="12099" spans="3:10" x14ac:dyDescent="0.25">
      <c r="C12099" s="23"/>
      <c r="D12099" s="23"/>
      <c r="E12099" s="23"/>
      <c r="F12099" s="23"/>
      <c r="G12099" s="23"/>
      <c r="H12099" s="24"/>
      <c r="I12099" s="24"/>
      <c r="J12099" s="24"/>
    </row>
    <row r="12100" spans="3:10" x14ac:dyDescent="0.25">
      <c r="C12100" s="23"/>
      <c r="D12100" s="23"/>
      <c r="E12100" s="23"/>
      <c r="F12100" s="23"/>
      <c r="G12100" s="23"/>
      <c r="H12100" s="24"/>
      <c r="I12100" s="24"/>
      <c r="J12100" s="24"/>
    </row>
    <row r="12101" spans="3:10" x14ac:dyDescent="0.25">
      <c r="C12101" s="23"/>
      <c r="D12101" s="23"/>
      <c r="E12101" s="23"/>
      <c r="F12101" s="23"/>
      <c r="G12101" s="23"/>
      <c r="H12101" s="24"/>
      <c r="I12101" s="24"/>
      <c r="J12101" s="24"/>
    </row>
    <row r="12102" spans="3:10" x14ac:dyDescent="0.25">
      <c r="C12102" s="23"/>
      <c r="D12102" s="23"/>
      <c r="E12102" s="23"/>
      <c r="F12102" s="23"/>
      <c r="G12102" s="23"/>
      <c r="H12102" s="24"/>
      <c r="I12102" s="24"/>
      <c r="J12102" s="24"/>
    </row>
    <row r="12103" spans="3:10" x14ac:dyDescent="0.25">
      <c r="C12103" s="23"/>
      <c r="D12103" s="23"/>
      <c r="E12103" s="23"/>
      <c r="F12103" s="23"/>
      <c r="G12103" s="23"/>
      <c r="H12103" s="24"/>
      <c r="I12103" s="24"/>
      <c r="J12103" s="24"/>
    </row>
    <row r="12104" spans="3:10" x14ac:dyDescent="0.25">
      <c r="C12104" s="23"/>
      <c r="D12104" s="23"/>
      <c r="E12104" s="23"/>
      <c r="F12104" s="23"/>
      <c r="G12104" s="23"/>
      <c r="H12104" s="24"/>
      <c r="I12104" s="24"/>
      <c r="J12104" s="24"/>
    </row>
    <row r="12105" spans="3:10" x14ac:dyDescent="0.25">
      <c r="C12105" s="23"/>
      <c r="D12105" s="23"/>
      <c r="E12105" s="23"/>
      <c r="F12105" s="23"/>
      <c r="G12105" s="23"/>
      <c r="H12105" s="24"/>
      <c r="I12105" s="24"/>
      <c r="J12105" s="24"/>
    </row>
    <row r="12106" spans="3:10" x14ac:dyDescent="0.25">
      <c r="C12106" s="23"/>
      <c r="D12106" s="23"/>
      <c r="E12106" s="23"/>
      <c r="F12106" s="23"/>
      <c r="G12106" s="23"/>
      <c r="H12106" s="24"/>
      <c r="I12106" s="24"/>
      <c r="J12106" s="24"/>
    </row>
    <row r="12107" spans="3:10" x14ac:dyDescent="0.25">
      <c r="C12107" s="23"/>
      <c r="D12107" s="23"/>
      <c r="E12107" s="23"/>
      <c r="F12107" s="23"/>
      <c r="G12107" s="23"/>
      <c r="H12107" s="24"/>
      <c r="I12107" s="24"/>
      <c r="J12107" s="24"/>
    </row>
    <row r="12108" spans="3:10" x14ac:dyDescent="0.25">
      <c r="C12108" s="23"/>
      <c r="D12108" s="23"/>
      <c r="E12108" s="23"/>
      <c r="F12108" s="23"/>
      <c r="G12108" s="23"/>
      <c r="H12108" s="24"/>
      <c r="I12108" s="24"/>
      <c r="J12108" s="24"/>
    </row>
    <row r="12109" spans="3:10" x14ac:dyDescent="0.25">
      <c r="C12109" s="23"/>
      <c r="D12109" s="23"/>
      <c r="E12109" s="23"/>
      <c r="F12109" s="23"/>
      <c r="G12109" s="23"/>
      <c r="H12109" s="24"/>
      <c r="I12109" s="24"/>
      <c r="J12109" s="24"/>
    </row>
    <row r="12110" spans="3:10" x14ac:dyDescent="0.25">
      <c r="C12110" s="23"/>
      <c r="D12110" s="23"/>
      <c r="E12110" s="23"/>
      <c r="F12110" s="23"/>
      <c r="G12110" s="23"/>
      <c r="H12110" s="24"/>
      <c r="I12110" s="24"/>
      <c r="J12110" s="24"/>
    </row>
    <row r="12111" spans="3:10" x14ac:dyDescent="0.25">
      <c r="C12111" s="23"/>
      <c r="D12111" s="23"/>
      <c r="E12111" s="23"/>
      <c r="F12111" s="23"/>
      <c r="G12111" s="23"/>
      <c r="H12111" s="24"/>
      <c r="I12111" s="24"/>
      <c r="J12111" s="24"/>
    </row>
    <row r="12112" spans="3:10" x14ac:dyDescent="0.25">
      <c r="C12112" s="23"/>
      <c r="D12112" s="23"/>
      <c r="E12112" s="23"/>
      <c r="F12112" s="23"/>
      <c r="G12112" s="23"/>
      <c r="H12112" s="24"/>
      <c r="I12112" s="24"/>
      <c r="J12112" s="24"/>
    </row>
    <row r="12113" spans="3:10" x14ac:dyDescent="0.25">
      <c r="C12113" s="23"/>
      <c r="D12113" s="23"/>
      <c r="E12113" s="23"/>
      <c r="F12113" s="23"/>
      <c r="G12113" s="23"/>
      <c r="H12113" s="24"/>
      <c r="I12113" s="24"/>
      <c r="J12113" s="24"/>
    </row>
    <row r="12114" spans="3:10" x14ac:dyDescent="0.25">
      <c r="C12114" s="23"/>
      <c r="D12114" s="23"/>
      <c r="E12114" s="23"/>
      <c r="F12114" s="23"/>
      <c r="G12114" s="23"/>
      <c r="H12114" s="24"/>
      <c r="I12114" s="24"/>
      <c r="J12114" s="24"/>
    </row>
    <row r="12115" spans="3:10" x14ac:dyDescent="0.25">
      <c r="C12115" s="23"/>
      <c r="D12115" s="23"/>
      <c r="E12115" s="23"/>
      <c r="F12115" s="23"/>
      <c r="G12115" s="23"/>
      <c r="H12115" s="24"/>
      <c r="I12115" s="24"/>
      <c r="J12115" s="24"/>
    </row>
    <row r="12116" spans="3:10" x14ac:dyDescent="0.25">
      <c r="C12116" s="23"/>
      <c r="D12116" s="23"/>
      <c r="E12116" s="23"/>
      <c r="F12116" s="23"/>
      <c r="G12116" s="23"/>
      <c r="H12116" s="24"/>
      <c r="I12116" s="24"/>
      <c r="J12116" s="24"/>
    </row>
    <row r="12117" spans="3:10" x14ac:dyDescent="0.25">
      <c r="C12117" s="23"/>
      <c r="D12117" s="23"/>
      <c r="E12117" s="23"/>
      <c r="F12117" s="23"/>
      <c r="G12117" s="23"/>
      <c r="H12117" s="24"/>
      <c r="I12117" s="24"/>
      <c r="J12117" s="24"/>
    </row>
    <row r="12118" spans="3:10" x14ac:dyDescent="0.25">
      <c r="C12118" s="23"/>
      <c r="D12118" s="23"/>
      <c r="E12118" s="23"/>
      <c r="F12118" s="23"/>
      <c r="G12118" s="23"/>
      <c r="H12118" s="24"/>
      <c r="I12118" s="24"/>
      <c r="J12118" s="24"/>
    </row>
    <row r="12119" spans="3:10" x14ac:dyDescent="0.25">
      <c r="C12119" s="23"/>
      <c r="D12119" s="23"/>
      <c r="E12119" s="23"/>
      <c r="F12119" s="23"/>
      <c r="G12119" s="23"/>
      <c r="H12119" s="24"/>
      <c r="I12119" s="24"/>
      <c r="J12119" s="24"/>
    </row>
    <row r="12120" spans="3:10" x14ac:dyDescent="0.25">
      <c r="C12120" s="23"/>
      <c r="D12120" s="23"/>
      <c r="E12120" s="23"/>
      <c r="F12120" s="23"/>
      <c r="G12120" s="23"/>
      <c r="H12120" s="24"/>
      <c r="I12120" s="24"/>
      <c r="J12120" s="24"/>
    </row>
    <row r="12121" spans="3:10" x14ac:dyDescent="0.25">
      <c r="C12121" s="23"/>
      <c r="D12121" s="23"/>
      <c r="E12121" s="23"/>
      <c r="F12121" s="23"/>
      <c r="G12121" s="23"/>
      <c r="H12121" s="24"/>
      <c r="I12121" s="24"/>
      <c r="J12121" s="24"/>
    </row>
    <row r="12122" spans="3:10" x14ac:dyDescent="0.25">
      <c r="C12122" s="23"/>
      <c r="D12122" s="23"/>
      <c r="E12122" s="23"/>
      <c r="F12122" s="23"/>
      <c r="G12122" s="23"/>
      <c r="H12122" s="24"/>
      <c r="I12122" s="24"/>
      <c r="J12122" s="24"/>
    </row>
    <row r="12123" spans="3:10" x14ac:dyDescent="0.25">
      <c r="C12123" s="23"/>
      <c r="D12123" s="23"/>
      <c r="E12123" s="23"/>
      <c r="F12123" s="23"/>
      <c r="G12123" s="23"/>
      <c r="H12123" s="24"/>
      <c r="I12123" s="24"/>
      <c r="J12123" s="24"/>
    </row>
    <row r="12124" spans="3:10" x14ac:dyDescent="0.25">
      <c r="C12124" s="23"/>
      <c r="D12124" s="23"/>
      <c r="E12124" s="23"/>
      <c r="F12124" s="23"/>
      <c r="G12124" s="23"/>
      <c r="H12124" s="24"/>
      <c r="I12124" s="24"/>
      <c r="J12124" s="24"/>
    </row>
    <row r="12125" spans="3:10" x14ac:dyDescent="0.25">
      <c r="C12125" s="23"/>
      <c r="D12125" s="23"/>
      <c r="E12125" s="23"/>
      <c r="F12125" s="23"/>
      <c r="G12125" s="23"/>
      <c r="H12125" s="24"/>
      <c r="I12125" s="24"/>
      <c r="J12125" s="24"/>
    </row>
    <row r="12126" spans="3:10" x14ac:dyDescent="0.25">
      <c r="C12126" s="23"/>
      <c r="D12126" s="23"/>
      <c r="E12126" s="23"/>
      <c r="F12126" s="23"/>
      <c r="G12126" s="23"/>
      <c r="H12126" s="24"/>
      <c r="I12126" s="24"/>
      <c r="J12126" s="24"/>
    </row>
    <row r="12127" spans="3:10" x14ac:dyDescent="0.25">
      <c r="C12127" s="23"/>
      <c r="D12127" s="23"/>
      <c r="E12127" s="23"/>
      <c r="F12127" s="23"/>
      <c r="G12127" s="23"/>
      <c r="H12127" s="24"/>
      <c r="I12127" s="24"/>
      <c r="J12127" s="24"/>
    </row>
    <row r="12128" spans="3:10" x14ac:dyDescent="0.25">
      <c r="C12128" s="23"/>
      <c r="D12128" s="23"/>
      <c r="E12128" s="23"/>
      <c r="F12128" s="23"/>
      <c r="G12128" s="23"/>
      <c r="H12128" s="24"/>
      <c r="I12128" s="24"/>
      <c r="J12128" s="24"/>
    </row>
    <row r="12129" spans="3:10" x14ac:dyDescent="0.25">
      <c r="C12129" s="23"/>
      <c r="D12129" s="23"/>
      <c r="E12129" s="23"/>
      <c r="F12129" s="23"/>
      <c r="G12129" s="23"/>
      <c r="H12129" s="24"/>
      <c r="I12129" s="24"/>
      <c r="J12129" s="24"/>
    </row>
    <row r="12130" spans="3:10" x14ac:dyDescent="0.25">
      <c r="C12130" s="23"/>
      <c r="D12130" s="23"/>
      <c r="E12130" s="23"/>
      <c r="F12130" s="23"/>
      <c r="G12130" s="23"/>
      <c r="H12130" s="24"/>
      <c r="I12130" s="24"/>
      <c r="J12130" s="24"/>
    </row>
    <row r="12131" spans="3:10" x14ac:dyDescent="0.25">
      <c r="C12131" s="23"/>
      <c r="D12131" s="23"/>
      <c r="E12131" s="23"/>
      <c r="F12131" s="23"/>
      <c r="G12131" s="23"/>
      <c r="H12131" s="24"/>
      <c r="I12131" s="24"/>
      <c r="J12131" s="24"/>
    </row>
    <row r="12132" spans="3:10" x14ac:dyDescent="0.25">
      <c r="C12132" s="23"/>
      <c r="D12132" s="23"/>
      <c r="E12132" s="23"/>
      <c r="F12132" s="23"/>
      <c r="G12132" s="23"/>
      <c r="H12132" s="24"/>
      <c r="I12132" s="24"/>
      <c r="J12132" s="24"/>
    </row>
    <row r="12133" spans="3:10" x14ac:dyDescent="0.25">
      <c r="C12133" s="23"/>
      <c r="D12133" s="23"/>
      <c r="E12133" s="23"/>
      <c r="F12133" s="23"/>
      <c r="G12133" s="23"/>
      <c r="H12133" s="24"/>
      <c r="I12133" s="24"/>
      <c r="J12133" s="24"/>
    </row>
    <row r="12134" spans="3:10" x14ac:dyDescent="0.25">
      <c r="C12134" s="23"/>
      <c r="D12134" s="23"/>
      <c r="E12134" s="23"/>
      <c r="F12134" s="23"/>
      <c r="G12134" s="23"/>
      <c r="H12134" s="24"/>
      <c r="I12134" s="24"/>
      <c r="J12134" s="24"/>
    </row>
    <row r="12135" spans="3:10" x14ac:dyDescent="0.25">
      <c r="C12135" s="23"/>
      <c r="D12135" s="23"/>
      <c r="E12135" s="23"/>
      <c r="F12135" s="23"/>
      <c r="G12135" s="23"/>
      <c r="H12135" s="24"/>
      <c r="I12135" s="24"/>
      <c r="J12135" s="24"/>
    </row>
    <row r="12136" spans="3:10" x14ac:dyDescent="0.25">
      <c r="C12136" s="23"/>
      <c r="D12136" s="23"/>
      <c r="E12136" s="23"/>
      <c r="F12136" s="23"/>
      <c r="G12136" s="23"/>
      <c r="H12136" s="24"/>
      <c r="I12136" s="24"/>
      <c r="J12136" s="24"/>
    </row>
    <row r="12137" spans="3:10" x14ac:dyDescent="0.25">
      <c r="C12137" s="23"/>
      <c r="D12137" s="23"/>
      <c r="E12137" s="23"/>
      <c r="F12137" s="23"/>
      <c r="G12137" s="23"/>
      <c r="H12137" s="24"/>
      <c r="I12137" s="24"/>
      <c r="J12137" s="24"/>
    </row>
    <row r="12138" spans="3:10" x14ac:dyDescent="0.25">
      <c r="C12138" s="23"/>
      <c r="D12138" s="23"/>
      <c r="E12138" s="23"/>
      <c r="F12138" s="23"/>
      <c r="G12138" s="23"/>
      <c r="H12138" s="24"/>
      <c r="I12138" s="24"/>
      <c r="J12138" s="24"/>
    </row>
    <row r="12139" spans="3:10" x14ac:dyDescent="0.25">
      <c r="C12139" s="23"/>
      <c r="D12139" s="23"/>
      <c r="E12139" s="23"/>
      <c r="F12139" s="23"/>
      <c r="G12139" s="23"/>
      <c r="H12139" s="24"/>
      <c r="I12139" s="24"/>
      <c r="J12139" s="24"/>
    </row>
    <row r="12140" spans="3:10" x14ac:dyDescent="0.25">
      <c r="C12140" s="23"/>
      <c r="D12140" s="23"/>
      <c r="E12140" s="23"/>
      <c r="F12140" s="23"/>
      <c r="G12140" s="23"/>
      <c r="H12140" s="24"/>
      <c r="I12140" s="24"/>
      <c r="J12140" s="24"/>
    </row>
    <row r="12141" spans="3:10" x14ac:dyDescent="0.25">
      <c r="C12141" s="23"/>
      <c r="D12141" s="23"/>
      <c r="E12141" s="23"/>
      <c r="F12141" s="23"/>
      <c r="G12141" s="23"/>
      <c r="H12141" s="24"/>
      <c r="I12141" s="24"/>
      <c r="J12141" s="24"/>
    </row>
    <row r="12142" spans="3:10" x14ac:dyDescent="0.25">
      <c r="C12142" s="23"/>
      <c r="D12142" s="23"/>
      <c r="E12142" s="23"/>
      <c r="F12142" s="23"/>
      <c r="G12142" s="23"/>
      <c r="H12142" s="24"/>
      <c r="I12142" s="24"/>
      <c r="J12142" s="24"/>
    </row>
    <row r="12143" spans="3:10" x14ac:dyDescent="0.25">
      <c r="C12143" s="23"/>
      <c r="D12143" s="23"/>
      <c r="E12143" s="23"/>
      <c r="F12143" s="23"/>
      <c r="G12143" s="23"/>
      <c r="H12143" s="24"/>
      <c r="I12143" s="24"/>
      <c r="J12143" s="24"/>
    </row>
    <row r="12144" spans="3:10" x14ac:dyDescent="0.25">
      <c r="C12144" s="23"/>
      <c r="D12144" s="23"/>
      <c r="E12144" s="23"/>
      <c r="F12144" s="23"/>
      <c r="G12144" s="23"/>
      <c r="H12144" s="24"/>
      <c r="I12144" s="24"/>
      <c r="J12144" s="24"/>
    </row>
    <row r="12145" spans="3:10" x14ac:dyDescent="0.25">
      <c r="C12145" s="23"/>
      <c r="D12145" s="23"/>
      <c r="E12145" s="23"/>
      <c r="F12145" s="23"/>
      <c r="G12145" s="23"/>
      <c r="H12145" s="24"/>
      <c r="I12145" s="24"/>
      <c r="J12145" s="24"/>
    </row>
    <row r="12146" spans="3:10" x14ac:dyDescent="0.25">
      <c r="C12146" s="23"/>
      <c r="D12146" s="23"/>
      <c r="E12146" s="23"/>
      <c r="F12146" s="23"/>
      <c r="G12146" s="23"/>
      <c r="H12146" s="24"/>
      <c r="I12146" s="24"/>
      <c r="J12146" s="24"/>
    </row>
    <row r="12147" spans="3:10" x14ac:dyDescent="0.25">
      <c r="C12147" s="23"/>
      <c r="D12147" s="23"/>
      <c r="E12147" s="23"/>
      <c r="F12147" s="23"/>
      <c r="G12147" s="23"/>
      <c r="H12147" s="24"/>
      <c r="I12147" s="24"/>
      <c r="J12147" s="24"/>
    </row>
    <row r="12148" spans="3:10" x14ac:dyDescent="0.25">
      <c r="C12148" s="23"/>
      <c r="D12148" s="23"/>
      <c r="E12148" s="23"/>
      <c r="F12148" s="23"/>
      <c r="G12148" s="23"/>
      <c r="H12148" s="24"/>
      <c r="I12148" s="24"/>
      <c r="J12148" s="24"/>
    </row>
    <row r="12149" spans="3:10" x14ac:dyDescent="0.25">
      <c r="C12149" s="23"/>
      <c r="D12149" s="23"/>
      <c r="E12149" s="23"/>
      <c r="F12149" s="23"/>
      <c r="G12149" s="23"/>
      <c r="H12149" s="24"/>
      <c r="I12149" s="24"/>
      <c r="J12149" s="24"/>
    </row>
    <row r="12150" spans="3:10" x14ac:dyDescent="0.25">
      <c r="C12150" s="23"/>
      <c r="D12150" s="23"/>
      <c r="E12150" s="23"/>
      <c r="F12150" s="23"/>
      <c r="G12150" s="23"/>
      <c r="H12150" s="24"/>
      <c r="I12150" s="24"/>
      <c r="J12150" s="24"/>
    </row>
    <row r="12151" spans="3:10" x14ac:dyDescent="0.25">
      <c r="C12151" s="23"/>
      <c r="D12151" s="23"/>
      <c r="E12151" s="23"/>
      <c r="F12151" s="23"/>
      <c r="G12151" s="23"/>
      <c r="H12151" s="24"/>
      <c r="I12151" s="24"/>
      <c r="J12151" s="24"/>
    </row>
    <row r="12152" spans="3:10" x14ac:dyDescent="0.25">
      <c r="C12152" s="23"/>
      <c r="D12152" s="23"/>
      <c r="E12152" s="23"/>
      <c r="F12152" s="23"/>
      <c r="G12152" s="23"/>
      <c r="H12152" s="24"/>
      <c r="I12152" s="24"/>
      <c r="J12152" s="24"/>
    </row>
    <row r="12153" spans="3:10" x14ac:dyDescent="0.25">
      <c r="C12153" s="23"/>
      <c r="D12153" s="23"/>
      <c r="E12153" s="23"/>
      <c r="F12153" s="23"/>
      <c r="G12153" s="23"/>
      <c r="H12153" s="24"/>
      <c r="I12153" s="24"/>
      <c r="J12153" s="24"/>
    </row>
    <row r="12154" spans="3:10" x14ac:dyDescent="0.25">
      <c r="C12154" s="23"/>
      <c r="D12154" s="23"/>
      <c r="E12154" s="23"/>
      <c r="F12154" s="23"/>
      <c r="G12154" s="23"/>
      <c r="H12154" s="24"/>
      <c r="I12154" s="24"/>
      <c r="J12154" s="24"/>
    </row>
    <row r="12155" spans="3:10" x14ac:dyDescent="0.25">
      <c r="C12155" s="23"/>
      <c r="D12155" s="23"/>
      <c r="E12155" s="23"/>
      <c r="F12155" s="23"/>
      <c r="G12155" s="23"/>
      <c r="H12155" s="24"/>
      <c r="I12155" s="24"/>
      <c r="J12155" s="24"/>
    </row>
    <row r="12156" spans="3:10" x14ac:dyDescent="0.25">
      <c r="C12156" s="23"/>
      <c r="D12156" s="23"/>
      <c r="E12156" s="23"/>
      <c r="F12156" s="23"/>
      <c r="G12156" s="23"/>
      <c r="H12156" s="24"/>
      <c r="I12156" s="24"/>
      <c r="J12156" s="24"/>
    </row>
    <row r="12157" spans="3:10" x14ac:dyDescent="0.25">
      <c r="C12157" s="23"/>
      <c r="D12157" s="23"/>
      <c r="E12157" s="23"/>
      <c r="F12157" s="23"/>
      <c r="G12157" s="23"/>
      <c r="H12157" s="24"/>
      <c r="I12157" s="24"/>
      <c r="J12157" s="24"/>
    </row>
    <row r="12158" spans="3:10" x14ac:dyDescent="0.25">
      <c r="C12158" s="23"/>
      <c r="D12158" s="23"/>
      <c r="E12158" s="23"/>
      <c r="F12158" s="23"/>
      <c r="G12158" s="23"/>
      <c r="H12158" s="24"/>
      <c r="I12158" s="24"/>
      <c r="J12158" s="24"/>
    </row>
    <row r="12159" spans="3:10" x14ac:dyDescent="0.25">
      <c r="C12159" s="23"/>
      <c r="D12159" s="23"/>
      <c r="E12159" s="23"/>
      <c r="F12159" s="23"/>
      <c r="G12159" s="23"/>
      <c r="H12159" s="24"/>
      <c r="I12159" s="24"/>
      <c r="J12159" s="24"/>
    </row>
    <row r="12160" spans="3:10" x14ac:dyDescent="0.25">
      <c r="C12160" s="23"/>
      <c r="D12160" s="23"/>
      <c r="E12160" s="23"/>
      <c r="F12160" s="23"/>
      <c r="G12160" s="23"/>
      <c r="H12160" s="24"/>
      <c r="I12160" s="24"/>
      <c r="J12160" s="24"/>
    </row>
    <row r="12161" spans="3:10" x14ac:dyDescent="0.25">
      <c r="C12161" s="23"/>
      <c r="D12161" s="23"/>
      <c r="E12161" s="23"/>
      <c r="F12161" s="23"/>
      <c r="G12161" s="23"/>
      <c r="H12161" s="24"/>
      <c r="I12161" s="24"/>
      <c r="J12161" s="24"/>
    </row>
    <row r="12162" spans="3:10" x14ac:dyDescent="0.25">
      <c r="C12162" s="23"/>
      <c r="D12162" s="23"/>
      <c r="E12162" s="23"/>
      <c r="F12162" s="23"/>
      <c r="G12162" s="23"/>
      <c r="H12162" s="24"/>
      <c r="I12162" s="24"/>
      <c r="J12162" s="24"/>
    </row>
    <row r="12163" spans="3:10" x14ac:dyDescent="0.25">
      <c r="C12163" s="23"/>
      <c r="D12163" s="23"/>
      <c r="E12163" s="23"/>
      <c r="F12163" s="23"/>
      <c r="G12163" s="23"/>
      <c r="H12163" s="24"/>
      <c r="I12163" s="24"/>
      <c r="J12163" s="24"/>
    </row>
    <row r="12164" spans="3:10" x14ac:dyDescent="0.25">
      <c r="C12164" s="23"/>
      <c r="D12164" s="23"/>
      <c r="E12164" s="23"/>
      <c r="F12164" s="23"/>
      <c r="G12164" s="23"/>
      <c r="H12164" s="24"/>
      <c r="I12164" s="24"/>
      <c r="J12164" s="24"/>
    </row>
    <row r="12165" spans="3:10" x14ac:dyDescent="0.25">
      <c r="C12165" s="23"/>
      <c r="D12165" s="23"/>
      <c r="E12165" s="23"/>
      <c r="F12165" s="23"/>
      <c r="G12165" s="23"/>
      <c r="H12165" s="24"/>
      <c r="I12165" s="24"/>
      <c r="J12165" s="24"/>
    </row>
    <row r="12166" spans="3:10" x14ac:dyDescent="0.25">
      <c r="C12166" s="23"/>
      <c r="D12166" s="23"/>
      <c r="E12166" s="23"/>
      <c r="F12166" s="23"/>
      <c r="G12166" s="23"/>
      <c r="H12166" s="24"/>
      <c r="I12166" s="24"/>
      <c r="J12166" s="24"/>
    </row>
    <row r="12167" spans="3:10" x14ac:dyDescent="0.25">
      <c r="C12167" s="23"/>
      <c r="D12167" s="23"/>
      <c r="E12167" s="23"/>
      <c r="F12167" s="23"/>
      <c r="G12167" s="23"/>
      <c r="H12167" s="24"/>
      <c r="I12167" s="24"/>
      <c r="J12167" s="24"/>
    </row>
    <row r="12168" spans="3:10" x14ac:dyDescent="0.25">
      <c r="C12168" s="23"/>
      <c r="D12168" s="23"/>
      <c r="E12168" s="23"/>
      <c r="F12168" s="23"/>
      <c r="G12168" s="23"/>
      <c r="H12168" s="24"/>
      <c r="I12168" s="24"/>
      <c r="J12168" s="24"/>
    </row>
    <row r="12169" spans="3:10" x14ac:dyDescent="0.25">
      <c r="C12169" s="23"/>
      <c r="D12169" s="23"/>
      <c r="E12169" s="23"/>
      <c r="F12169" s="23"/>
      <c r="G12169" s="23"/>
      <c r="H12169" s="24"/>
      <c r="I12169" s="24"/>
      <c r="J12169" s="24"/>
    </row>
    <row r="12170" spans="3:10" x14ac:dyDescent="0.25">
      <c r="C12170" s="23"/>
      <c r="D12170" s="23"/>
      <c r="E12170" s="23"/>
      <c r="F12170" s="23"/>
      <c r="G12170" s="23"/>
      <c r="H12170" s="24"/>
      <c r="I12170" s="24"/>
      <c r="J12170" s="24"/>
    </row>
    <row r="12171" spans="3:10" x14ac:dyDescent="0.25">
      <c r="C12171" s="23"/>
      <c r="D12171" s="23"/>
      <c r="E12171" s="23"/>
      <c r="F12171" s="23"/>
      <c r="G12171" s="23"/>
      <c r="H12171" s="24"/>
      <c r="I12171" s="24"/>
      <c r="J12171" s="24"/>
    </row>
    <row r="12172" spans="3:10" x14ac:dyDescent="0.25">
      <c r="C12172" s="23"/>
      <c r="D12172" s="23"/>
      <c r="E12172" s="23"/>
      <c r="F12172" s="23"/>
      <c r="G12172" s="23"/>
      <c r="H12172" s="24"/>
      <c r="I12172" s="24"/>
      <c r="J12172" s="24"/>
    </row>
    <row r="12173" spans="3:10" x14ac:dyDescent="0.25">
      <c r="C12173" s="23"/>
      <c r="D12173" s="23"/>
      <c r="E12173" s="23"/>
      <c r="F12173" s="23"/>
      <c r="G12173" s="23"/>
      <c r="H12173" s="24"/>
      <c r="I12173" s="24"/>
      <c r="J12173" s="24"/>
    </row>
    <row r="12174" spans="3:10" x14ac:dyDescent="0.25">
      <c r="C12174" s="23"/>
      <c r="D12174" s="23"/>
      <c r="E12174" s="23"/>
      <c r="F12174" s="23"/>
      <c r="G12174" s="23"/>
      <c r="H12174" s="24"/>
      <c r="I12174" s="24"/>
      <c r="J12174" s="24"/>
    </row>
    <row r="12175" spans="3:10" x14ac:dyDescent="0.25">
      <c r="C12175" s="23"/>
      <c r="D12175" s="23"/>
      <c r="E12175" s="23"/>
      <c r="F12175" s="23"/>
      <c r="G12175" s="23"/>
      <c r="H12175" s="24"/>
      <c r="I12175" s="24"/>
      <c r="J12175" s="24"/>
    </row>
    <row r="12176" spans="3:10" x14ac:dyDescent="0.25">
      <c r="C12176" s="23"/>
      <c r="D12176" s="23"/>
      <c r="E12176" s="23"/>
      <c r="F12176" s="23"/>
      <c r="G12176" s="23"/>
      <c r="H12176" s="24"/>
      <c r="I12176" s="24"/>
      <c r="J12176" s="24"/>
    </row>
    <row r="12177" spans="3:10" x14ac:dyDescent="0.25">
      <c r="C12177" s="23"/>
      <c r="D12177" s="23"/>
      <c r="E12177" s="23"/>
      <c r="F12177" s="23"/>
      <c r="G12177" s="23"/>
      <c r="H12177" s="24"/>
      <c r="I12177" s="24"/>
      <c r="J12177" s="24"/>
    </row>
    <row r="12178" spans="3:10" x14ac:dyDescent="0.25">
      <c r="C12178" s="23"/>
      <c r="D12178" s="23"/>
      <c r="E12178" s="23"/>
      <c r="F12178" s="23"/>
      <c r="G12178" s="23"/>
      <c r="H12178" s="24"/>
      <c r="I12178" s="24"/>
      <c r="J12178" s="24"/>
    </row>
    <row r="12179" spans="3:10" x14ac:dyDescent="0.25">
      <c r="C12179" s="23"/>
      <c r="D12179" s="23"/>
      <c r="E12179" s="23"/>
      <c r="F12179" s="23"/>
      <c r="G12179" s="23"/>
      <c r="H12179" s="24"/>
      <c r="I12179" s="24"/>
      <c r="J12179" s="24"/>
    </row>
    <row r="12180" spans="3:10" x14ac:dyDescent="0.25">
      <c r="C12180" s="23"/>
      <c r="D12180" s="23"/>
      <c r="E12180" s="23"/>
      <c r="F12180" s="23"/>
      <c r="G12180" s="23"/>
      <c r="H12180" s="24"/>
      <c r="I12180" s="24"/>
      <c r="J12180" s="24"/>
    </row>
    <row r="12181" spans="3:10" x14ac:dyDescent="0.25">
      <c r="C12181" s="23"/>
      <c r="D12181" s="23"/>
      <c r="E12181" s="23"/>
      <c r="F12181" s="23"/>
      <c r="G12181" s="23"/>
      <c r="H12181" s="24"/>
      <c r="I12181" s="24"/>
      <c r="J12181" s="24"/>
    </row>
    <row r="12182" spans="3:10" x14ac:dyDescent="0.25">
      <c r="C12182" s="23"/>
      <c r="D12182" s="23"/>
      <c r="E12182" s="23"/>
      <c r="F12182" s="23"/>
      <c r="G12182" s="23"/>
      <c r="H12182" s="24"/>
      <c r="I12182" s="24"/>
      <c r="J12182" s="24"/>
    </row>
    <row r="12183" spans="3:10" x14ac:dyDescent="0.25">
      <c r="C12183" s="23"/>
      <c r="D12183" s="23"/>
      <c r="E12183" s="23"/>
      <c r="F12183" s="23"/>
      <c r="G12183" s="23"/>
      <c r="H12183" s="24"/>
      <c r="I12183" s="24"/>
      <c r="J12183" s="24"/>
    </row>
    <row r="12184" spans="3:10" x14ac:dyDescent="0.25">
      <c r="C12184" s="23"/>
      <c r="D12184" s="23"/>
      <c r="E12184" s="23"/>
      <c r="F12184" s="23"/>
      <c r="G12184" s="23"/>
      <c r="H12184" s="24"/>
      <c r="I12184" s="24"/>
      <c r="J12184" s="24"/>
    </row>
    <row r="12185" spans="3:10" x14ac:dyDescent="0.25">
      <c r="C12185" s="23"/>
      <c r="D12185" s="23"/>
      <c r="E12185" s="23"/>
      <c r="F12185" s="23"/>
      <c r="G12185" s="23"/>
      <c r="H12185" s="24"/>
      <c r="I12185" s="24"/>
      <c r="J12185" s="24"/>
    </row>
    <row r="12186" spans="3:10" x14ac:dyDescent="0.25">
      <c r="C12186" s="23"/>
      <c r="D12186" s="23"/>
      <c r="E12186" s="23"/>
      <c r="F12186" s="23"/>
      <c r="G12186" s="23"/>
      <c r="H12186" s="24"/>
      <c r="I12186" s="24"/>
      <c r="J12186" s="24"/>
    </row>
    <row r="12187" spans="3:10" x14ac:dyDescent="0.25">
      <c r="C12187" s="23"/>
      <c r="D12187" s="23"/>
      <c r="E12187" s="23"/>
      <c r="F12187" s="23"/>
      <c r="G12187" s="23"/>
      <c r="H12187" s="24"/>
      <c r="I12187" s="24"/>
      <c r="J12187" s="24"/>
    </row>
    <row r="12188" spans="3:10" x14ac:dyDescent="0.25">
      <c r="C12188" s="23"/>
      <c r="D12188" s="23"/>
      <c r="E12188" s="23"/>
      <c r="F12188" s="23"/>
      <c r="G12188" s="23"/>
      <c r="H12188" s="24"/>
      <c r="I12188" s="24"/>
      <c r="J12188" s="24"/>
    </row>
    <row r="12189" spans="3:10" x14ac:dyDescent="0.25">
      <c r="C12189" s="23"/>
      <c r="D12189" s="23"/>
      <c r="E12189" s="23"/>
      <c r="F12189" s="23"/>
      <c r="G12189" s="23"/>
      <c r="H12189" s="24"/>
      <c r="I12189" s="24"/>
      <c r="J12189" s="24"/>
    </row>
    <row r="12190" spans="3:10" x14ac:dyDescent="0.25">
      <c r="C12190" s="23"/>
      <c r="D12190" s="23"/>
      <c r="E12190" s="23"/>
      <c r="F12190" s="23"/>
      <c r="G12190" s="23"/>
      <c r="H12190" s="24"/>
      <c r="I12190" s="24"/>
      <c r="J12190" s="24"/>
    </row>
    <row r="12191" spans="3:10" x14ac:dyDescent="0.25">
      <c r="C12191" s="23"/>
      <c r="D12191" s="23"/>
      <c r="E12191" s="23"/>
      <c r="F12191" s="23"/>
      <c r="G12191" s="23"/>
      <c r="H12191" s="24"/>
      <c r="I12191" s="24"/>
      <c r="J12191" s="24"/>
    </row>
    <row r="12192" spans="3:10" x14ac:dyDescent="0.25">
      <c r="C12192" s="23"/>
      <c r="D12192" s="23"/>
      <c r="E12192" s="23"/>
      <c r="F12192" s="23"/>
      <c r="G12192" s="23"/>
      <c r="H12192" s="24"/>
      <c r="I12192" s="24"/>
      <c r="J12192" s="24"/>
    </row>
    <row r="12193" spans="3:10" x14ac:dyDescent="0.25">
      <c r="C12193" s="23"/>
      <c r="D12193" s="23"/>
      <c r="E12193" s="23"/>
      <c r="F12193" s="23"/>
      <c r="G12193" s="23"/>
      <c r="H12193" s="24"/>
      <c r="I12193" s="24"/>
      <c r="J12193" s="24"/>
    </row>
    <row r="12194" spans="3:10" x14ac:dyDescent="0.25">
      <c r="C12194" s="23"/>
      <c r="D12194" s="23"/>
      <c r="E12194" s="23"/>
      <c r="F12194" s="23"/>
      <c r="G12194" s="23"/>
      <c r="H12194" s="24"/>
      <c r="I12194" s="24"/>
      <c r="J12194" s="24"/>
    </row>
    <row r="12195" spans="3:10" x14ac:dyDescent="0.25">
      <c r="C12195" s="23"/>
      <c r="D12195" s="23"/>
      <c r="E12195" s="23"/>
      <c r="F12195" s="23"/>
      <c r="G12195" s="23"/>
      <c r="H12195" s="24"/>
      <c r="I12195" s="24"/>
      <c r="J12195" s="24"/>
    </row>
    <row r="12196" spans="3:10" x14ac:dyDescent="0.25">
      <c r="C12196" s="23"/>
      <c r="D12196" s="23"/>
      <c r="E12196" s="23"/>
      <c r="F12196" s="23"/>
      <c r="G12196" s="23"/>
      <c r="H12196" s="24"/>
      <c r="I12196" s="24"/>
      <c r="J12196" s="24"/>
    </row>
    <row r="12197" spans="3:10" x14ac:dyDescent="0.25">
      <c r="C12197" s="23"/>
      <c r="D12197" s="23"/>
      <c r="E12197" s="23"/>
      <c r="F12197" s="23"/>
      <c r="G12197" s="23"/>
      <c r="H12197" s="24"/>
      <c r="I12197" s="24"/>
      <c r="J12197" s="24"/>
    </row>
    <row r="12198" spans="3:10" x14ac:dyDescent="0.25">
      <c r="C12198" s="23"/>
      <c r="D12198" s="23"/>
      <c r="E12198" s="23"/>
      <c r="F12198" s="23"/>
      <c r="G12198" s="23"/>
      <c r="H12198" s="24"/>
      <c r="I12198" s="24"/>
      <c r="J12198" s="24"/>
    </row>
    <row r="12199" spans="3:10" x14ac:dyDescent="0.25">
      <c r="C12199" s="23"/>
      <c r="D12199" s="23"/>
      <c r="E12199" s="23"/>
      <c r="F12199" s="23"/>
      <c r="G12199" s="23"/>
      <c r="H12199" s="24"/>
      <c r="I12199" s="24"/>
      <c r="J12199" s="24"/>
    </row>
    <row r="12200" spans="3:10" x14ac:dyDescent="0.25">
      <c r="C12200" s="23"/>
      <c r="D12200" s="23"/>
      <c r="E12200" s="23"/>
      <c r="F12200" s="23"/>
      <c r="G12200" s="23"/>
      <c r="H12200" s="24"/>
      <c r="I12200" s="24"/>
      <c r="J12200" s="24"/>
    </row>
    <row r="12201" spans="3:10" x14ac:dyDescent="0.25">
      <c r="C12201" s="23"/>
      <c r="D12201" s="23"/>
      <c r="E12201" s="23"/>
      <c r="F12201" s="23"/>
      <c r="G12201" s="23"/>
      <c r="H12201" s="24"/>
      <c r="I12201" s="24"/>
      <c r="J12201" s="24"/>
    </row>
    <row r="12202" spans="3:10" x14ac:dyDescent="0.25">
      <c r="C12202" s="23"/>
      <c r="D12202" s="23"/>
      <c r="E12202" s="23"/>
      <c r="F12202" s="23"/>
      <c r="G12202" s="23"/>
      <c r="H12202" s="24"/>
      <c r="I12202" s="24"/>
      <c r="J12202" s="24"/>
    </row>
    <row r="12203" spans="3:10" x14ac:dyDescent="0.25">
      <c r="C12203" s="23"/>
      <c r="D12203" s="23"/>
      <c r="E12203" s="23"/>
      <c r="F12203" s="23"/>
      <c r="G12203" s="23"/>
      <c r="H12203" s="24"/>
      <c r="I12203" s="24"/>
      <c r="J12203" s="24"/>
    </row>
    <row r="12204" spans="3:10" x14ac:dyDescent="0.25">
      <c r="C12204" s="23"/>
      <c r="D12204" s="23"/>
      <c r="E12204" s="23"/>
      <c r="F12204" s="23"/>
      <c r="G12204" s="23"/>
      <c r="H12204" s="24"/>
      <c r="I12204" s="24"/>
      <c r="J12204" s="24"/>
    </row>
    <row r="12205" spans="3:10" x14ac:dyDescent="0.25">
      <c r="C12205" s="23"/>
      <c r="D12205" s="23"/>
      <c r="E12205" s="23"/>
      <c r="F12205" s="23"/>
      <c r="G12205" s="23"/>
      <c r="H12205" s="24"/>
      <c r="I12205" s="24"/>
      <c r="J12205" s="24"/>
    </row>
    <row r="12206" spans="3:10" x14ac:dyDescent="0.25">
      <c r="C12206" s="23"/>
      <c r="D12206" s="23"/>
      <c r="E12206" s="23"/>
      <c r="F12206" s="23"/>
      <c r="G12206" s="23"/>
      <c r="H12206" s="24"/>
      <c r="I12206" s="24"/>
      <c r="J12206" s="24"/>
    </row>
    <row r="12207" spans="3:10" x14ac:dyDescent="0.25">
      <c r="C12207" s="23"/>
      <c r="D12207" s="23"/>
      <c r="E12207" s="23"/>
      <c r="F12207" s="23"/>
      <c r="G12207" s="23"/>
      <c r="H12207" s="24"/>
      <c r="I12207" s="24"/>
      <c r="J12207" s="24"/>
    </row>
    <row r="12208" spans="3:10" x14ac:dyDescent="0.25">
      <c r="C12208" s="23"/>
      <c r="D12208" s="23"/>
      <c r="E12208" s="23"/>
      <c r="F12208" s="23"/>
      <c r="G12208" s="23"/>
      <c r="H12208" s="24"/>
      <c r="I12208" s="24"/>
      <c r="J12208" s="24"/>
    </row>
    <row r="12209" spans="3:10" x14ac:dyDescent="0.25">
      <c r="C12209" s="23"/>
      <c r="D12209" s="23"/>
      <c r="E12209" s="23"/>
      <c r="F12209" s="23"/>
      <c r="G12209" s="23"/>
      <c r="H12209" s="24"/>
      <c r="I12209" s="24"/>
      <c r="J12209" s="24"/>
    </row>
    <row r="12210" spans="3:10" x14ac:dyDescent="0.25">
      <c r="C12210" s="23"/>
      <c r="D12210" s="23"/>
      <c r="E12210" s="23"/>
      <c r="F12210" s="23"/>
      <c r="G12210" s="23"/>
      <c r="H12210" s="24"/>
      <c r="I12210" s="24"/>
      <c r="J12210" s="24"/>
    </row>
    <row r="12211" spans="3:10" x14ac:dyDescent="0.25">
      <c r="C12211" s="23"/>
      <c r="D12211" s="23"/>
      <c r="E12211" s="23"/>
      <c r="F12211" s="23"/>
      <c r="G12211" s="23"/>
      <c r="H12211" s="24"/>
      <c r="I12211" s="24"/>
      <c r="J12211" s="24"/>
    </row>
    <row r="12212" spans="3:10" x14ac:dyDescent="0.25">
      <c r="C12212" s="23"/>
      <c r="D12212" s="23"/>
      <c r="E12212" s="23"/>
      <c r="F12212" s="23"/>
      <c r="G12212" s="23"/>
      <c r="H12212" s="24"/>
      <c r="I12212" s="24"/>
      <c r="J12212" s="24"/>
    </row>
    <row r="12213" spans="3:10" x14ac:dyDescent="0.25">
      <c r="C12213" s="23"/>
      <c r="D12213" s="23"/>
      <c r="E12213" s="23"/>
      <c r="F12213" s="23"/>
      <c r="G12213" s="23"/>
      <c r="H12213" s="24"/>
      <c r="I12213" s="24"/>
      <c r="J12213" s="24"/>
    </row>
    <row r="12214" spans="3:10" x14ac:dyDescent="0.25">
      <c r="C12214" s="23"/>
      <c r="D12214" s="23"/>
      <c r="E12214" s="23"/>
      <c r="F12214" s="23"/>
      <c r="G12214" s="23"/>
      <c r="H12214" s="24"/>
      <c r="I12214" s="24"/>
      <c r="J12214" s="24"/>
    </row>
    <row r="12215" spans="3:10" x14ac:dyDescent="0.25">
      <c r="C12215" s="23"/>
      <c r="D12215" s="23"/>
      <c r="E12215" s="23"/>
      <c r="F12215" s="23"/>
      <c r="G12215" s="23"/>
      <c r="H12215" s="24"/>
      <c r="I12215" s="24"/>
      <c r="J12215" s="24"/>
    </row>
    <row r="12216" spans="3:10" x14ac:dyDescent="0.25">
      <c r="C12216" s="23"/>
      <c r="D12216" s="23"/>
      <c r="E12216" s="23"/>
      <c r="F12216" s="23"/>
      <c r="G12216" s="23"/>
      <c r="H12216" s="24"/>
      <c r="I12216" s="24"/>
      <c r="J12216" s="24"/>
    </row>
    <row r="12217" spans="3:10" x14ac:dyDescent="0.25">
      <c r="C12217" s="23"/>
      <c r="D12217" s="23"/>
      <c r="E12217" s="23"/>
      <c r="F12217" s="23"/>
      <c r="G12217" s="23"/>
      <c r="H12217" s="24"/>
      <c r="I12217" s="24"/>
      <c r="J12217" s="24"/>
    </row>
    <row r="12218" spans="3:10" x14ac:dyDescent="0.25">
      <c r="C12218" s="23"/>
      <c r="D12218" s="23"/>
      <c r="E12218" s="23"/>
      <c r="F12218" s="23"/>
      <c r="G12218" s="23"/>
      <c r="H12218" s="24"/>
      <c r="I12218" s="24"/>
      <c r="J12218" s="24"/>
    </row>
    <row r="12219" spans="3:10" x14ac:dyDescent="0.25">
      <c r="C12219" s="23"/>
      <c r="D12219" s="23"/>
      <c r="E12219" s="23"/>
      <c r="F12219" s="23"/>
      <c r="G12219" s="23"/>
      <c r="H12219" s="24"/>
      <c r="I12219" s="24"/>
      <c r="J12219" s="24"/>
    </row>
    <row r="12220" spans="3:10" x14ac:dyDescent="0.25">
      <c r="C12220" s="23"/>
      <c r="D12220" s="23"/>
      <c r="E12220" s="23"/>
      <c r="F12220" s="23"/>
      <c r="G12220" s="23"/>
      <c r="H12220" s="24"/>
      <c r="I12220" s="24"/>
      <c r="J12220" s="24"/>
    </row>
    <row r="12221" spans="3:10" x14ac:dyDescent="0.25">
      <c r="C12221" s="23"/>
      <c r="D12221" s="23"/>
      <c r="E12221" s="23"/>
      <c r="F12221" s="23"/>
      <c r="G12221" s="23"/>
      <c r="H12221" s="24"/>
      <c r="I12221" s="24"/>
      <c r="J12221" s="24"/>
    </row>
    <row r="12222" spans="3:10" x14ac:dyDescent="0.25">
      <c r="C12222" s="23"/>
      <c r="D12222" s="23"/>
      <c r="E12222" s="23"/>
      <c r="F12222" s="23"/>
      <c r="G12222" s="23"/>
      <c r="H12222" s="24"/>
      <c r="I12222" s="24"/>
      <c r="J12222" s="24"/>
    </row>
    <row r="12223" spans="3:10" x14ac:dyDescent="0.25">
      <c r="C12223" s="23"/>
      <c r="D12223" s="23"/>
      <c r="E12223" s="23"/>
      <c r="F12223" s="23"/>
      <c r="G12223" s="23"/>
      <c r="H12223" s="24"/>
      <c r="I12223" s="24"/>
      <c r="J12223" s="24"/>
    </row>
    <row r="12224" spans="3:10" x14ac:dyDescent="0.25">
      <c r="C12224" s="23"/>
      <c r="D12224" s="23"/>
      <c r="E12224" s="23"/>
      <c r="F12224" s="23"/>
      <c r="G12224" s="23"/>
      <c r="H12224" s="24"/>
      <c r="I12224" s="24"/>
      <c r="J12224" s="24"/>
    </row>
    <row r="12225" spans="3:10" x14ac:dyDescent="0.25">
      <c r="C12225" s="23"/>
      <c r="D12225" s="23"/>
      <c r="E12225" s="23"/>
      <c r="F12225" s="23"/>
      <c r="G12225" s="23"/>
      <c r="H12225" s="24"/>
      <c r="I12225" s="24"/>
      <c r="J12225" s="24"/>
    </row>
    <row r="12226" spans="3:10" x14ac:dyDescent="0.25">
      <c r="C12226" s="23"/>
      <c r="D12226" s="23"/>
      <c r="E12226" s="23"/>
      <c r="F12226" s="23"/>
      <c r="G12226" s="23"/>
      <c r="H12226" s="24"/>
      <c r="I12226" s="24"/>
      <c r="J12226" s="24"/>
    </row>
    <row r="12227" spans="3:10" x14ac:dyDescent="0.25">
      <c r="C12227" s="23"/>
      <c r="D12227" s="23"/>
      <c r="E12227" s="23"/>
      <c r="F12227" s="23"/>
      <c r="G12227" s="23"/>
      <c r="H12227" s="24"/>
      <c r="I12227" s="24"/>
      <c r="J12227" s="24"/>
    </row>
    <row r="12228" spans="3:10" x14ac:dyDescent="0.25">
      <c r="C12228" s="23"/>
      <c r="D12228" s="23"/>
      <c r="E12228" s="23"/>
      <c r="F12228" s="23"/>
      <c r="G12228" s="23"/>
      <c r="H12228" s="24"/>
      <c r="I12228" s="24"/>
      <c r="J12228" s="24"/>
    </row>
    <row r="12229" spans="3:10" x14ac:dyDescent="0.25">
      <c r="C12229" s="23"/>
      <c r="D12229" s="23"/>
      <c r="E12229" s="23"/>
      <c r="F12229" s="23"/>
      <c r="G12229" s="23"/>
      <c r="H12229" s="24"/>
      <c r="I12229" s="24"/>
      <c r="J12229" s="24"/>
    </row>
    <row r="12230" spans="3:10" x14ac:dyDescent="0.25">
      <c r="C12230" s="23"/>
      <c r="D12230" s="23"/>
      <c r="E12230" s="23"/>
      <c r="F12230" s="23"/>
      <c r="G12230" s="23"/>
      <c r="H12230" s="24"/>
      <c r="I12230" s="24"/>
      <c r="J12230" s="24"/>
    </row>
    <row r="12231" spans="3:10" x14ac:dyDescent="0.25">
      <c r="C12231" s="23"/>
      <c r="D12231" s="23"/>
      <c r="E12231" s="23"/>
      <c r="F12231" s="23"/>
      <c r="G12231" s="23"/>
      <c r="H12231" s="24"/>
      <c r="I12231" s="24"/>
      <c r="J12231" s="24"/>
    </row>
    <row r="12232" spans="3:10" x14ac:dyDescent="0.25">
      <c r="C12232" s="23"/>
      <c r="D12232" s="23"/>
      <c r="E12232" s="23"/>
      <c r="F12232" s="23"/>
      <c r="G12232" s="23"/>
      <c r="H12232" s="24"/>
      <c r="I12232" s="24"/>
      <c r="J12232" s="24"/>
    </row>
    <row r="12233" spans="3:10" x14ac:dyDescent="0.25">
      <c r="C12233" s="23"/>
      <c r="D12233" s="23"/>
      <c r="E12233" s="23"/>
      <c r="F12233" s="23"/>
      <c r="G12233" s="23"/>
      <c r="H12233" s="24"/>
      <c r="I12233" s="24"/>
      <c r="J12233" s="24"/>
    </row>
    <row r="12234" spans="3:10" x14ac:dyDescent="0.25">
      <c r="C12234" s="23"/>
      <c r="D12234" s="23"/>
      <c r="E12234" s="23"/>
      <c r="F12234" s="23"/>
      <c r="G12234" s="23"/>
      <c r="H12234" s="24"/>
      <c r="I12234" s="24"/>
      <c r="J12234" s="24"/>
    </row>
    <row r="12235" spans="3:10" x14ac:dyDescent="0.25">
      <c r="C12235" s="23"/>
      <c r="D12235" s="23"/>
      <c r="E12235" s="23"/>
      <c r="F12235" s="23"/>
      <c r="G12235" s="23"/>
      <c r="H12235" s="24"/>
      <c r="I12235" s="24"/>
      <c r="J12235" s="24"/>
    </row>
    <row r="12236" spans="3:10" x14ac:dyDescent="0.25">
      <c r="C12236" s="23"/>
      <c r="D12236" s="23"/>
      <c r="E12236" s="23"/>
      <c r="F12236" s="23"/>
      <c r="G12236" s="23"/>
      <c r="H12236" s="24"/>
      <c r="I12236" s="24"/>
      <c r="J12236" s="24"/>
    </row>
    <row r="12237" spans="3:10" x14ac:dyDescent="0.25">
      <c r="C12237" s="23"/>
      <c r="D12237" s="23"/>
      <c r="E12237" s="23"/>
      <c r="F12237" s="23"/>
      <c r="G12237" s="23"/>
      <c r="H12237" s="24"/>
      <c r="I12237" s="24"/>
      <c r="J12237" s="24"/>
    </row>
    <row r="12238" spans="3:10" x14ac:dyDescent="0.25">
      <c r="C12238" s="23"/>
      <c r="D12238" s="23"/>
      <c r="E12238" s="23"/>
      <c r="F12238" s="23"/>
      <c r="G12238" s="23"/>
      <c r="H12238" s="24"/>
      <c r="I12238" s="24"/>
      <c r="J12238" s="24"/>
    </row>
    <row r="12239" spans="3:10" x14ac:dyDescent="0.25">
      <c r="C12239" s="23"/>
      <c r="D12239" s="23"/>
      <c r="E12239" s="23"/>
      <c r="F12239" s="23"/>
      <c r="G12239" s="23"/>
      <c r="H12239" s="24"/>
      <c r="I12239" s="24"/>
      <c r="J12239" s="24"/>
    </row>
    <row r="12240" spans="3:10" x14ac:dyDescent="0.25">
      <c r="C12240" s="23"/>
      <c r="D12240" s="23"/>
      <c r="E12240" s="23"/>
      <c r="F12240" s="23"/>
      <c r="G12240" s="23"/>
      <c r="H12240" s="24"/>
      <c r="I12240" s="24"/>
      <c r="J12240" s="24"/>
    </row>
    <row r="12241" spans="3:10" x14ac:dyDescent="0.25">
      <c r="C12241" s="23"/>
      <c r="D12241" s="23"/>
      <c r="E12241" s="23"/>
      <c r="F12241" s="23"/>
      <c r="G12241" s="23"/>
      <c r="H12241" s="24"/>
      <c r="I12241" s="24"/>
      <c r="J12241" s="24"/>
    </row>
    <row r="12242" spans="3:10" x14ac:dyDescent="0.25">
      <c r="C12242" s="23"/>
      <c r="D12242" s="23"/>
      <c r="E12242" s="23"/>
      <c r="F12242" s="23"/>
      <c r="G12242" s="23"/>
      <c r="H12242" s="24"/>
      <c r="I12242" s="24"/>
      <c r="J12242" s="24"/>
    </row>
    <row r="12243" spans="3:10" x14ac:dyDescent="0.25">
      <c r="C12243" s="23"/>
      <c r="D12243" s="23"/>
      <c r="E12243" s="23"/>
      <c r="F12243" s="23"/>
      <c r="G12243" s="23"/>
      <c r="H12243" s="24"/>
      <c r="I12243" s="24"/>
      <c r="J12243" s="24"/>
    </row>
    <row r="12244" spans="3:10" x14ac:dyDescent="0.25">
      <c r="C12244" s="23"/>
      <c r="D12244" s="23"/>
      <c r="E12244" s="23"/>
      <c r="F12244" s="23"/>
      <c r="G12244" s="23"/>
      <c r="H12244" s="24"/>
      <c r="I12244" s="24"/>
      <c r="J12244" s="24"/>
    </row>
    <row r="12245" spans="3:10" x14ac:dyDescent="0.25">
      <c r="C12245" s="23"/>
      <c r="D12245" s="23"/>
      <c r="E12245" s="23"/>
      <c r="F12245" s="23"/>
      <c r="G12245" s="23"/>
      <c r="H12245" s="24"/>
      <c r="I12245" s="24"/>
      <c r="J12245" s="24"/>
    </row>
    <row r="12246" spans="3:10" x14ac:dyDescent="0.25">
      <c r="C12246" s="23"/>
      <c r="D12246" s="23"/>
      <c r="E12246" s="23"/>
      <c r="F12246" s="23"/>
      <c r="G12246" s="23"/>
      <c r="H12246" s="24"/>
      <c r="I12246" s="24"/>
      <c r="J12246" s="24"/>
    </row>
    <row r="12247" spans="3:10" x14ac:dyDescent="0.25">
      <c r="C12247" s="23"/>
      <c r="D12247" s="23"/>
      <c r="E12247" s="23"/>
      <c r="F12247" s="23"/>
      <c r="G12247" s="23"/>
      <c r="H12247" s="24"/>
      <c r="I12247" s="24"/>
      <c r="J12247" s="24"/>
    </row>
    <row r="12248" spans="3:10" x14ac:dyDescent="0.25">
      <c r="C12248" s="23"/>
      <c r="D12248" s="23"/>
      <c r="E12248" s="23"/>
      <c r="F12248" s="23"/>
      <c r="G12248" s="23"/>
      <c r="H12248" s="24"/>
      <c r="I12248" s="24"/>
      <c r="J12248" s="24"/>
    </row>
    <row r="12249" spans="3:10" x14ac:dyDescent="0.25">
      <c r="C12249" s="23"/>
      <c r="D12249" s="23"/>
      <c r="E12249" s="23"/>
      <c r="F12249" s="23"/>
      <c r="G12249" s="23"/>
      <c r="H12249" s="24"/>
      <c r="I12249" s="24"/>
      <c r="J12249" s="24"/>
    </row>
    <row r="12250" spans="3:10" x14ac:dyDescent="0.25">
      <c r="C12250" s="23"/>
      <c r="D12250" s="23"/>
      <c r="E12250" s="23"/>
      <c r="F12250" s="23"/>
      <c r="G12250" s="23"/>
      <c r="H12250" s="24"/>
      <c r="I12250" s="24"/>
      <c r="J12250" s="24"/>
    </row>
    <row r="12251" spans="3:10" x14ac:dyDescent="0.25">
      <c r="C12251" s="23"/>
      <c r="D12251" s="23"/>
      <c r="E12251" s="23"/>
      <c r="F12251" s="23"/>
      <c r="G12251" s="23"/>
      <c r="H12251" s="24"/>
      <c r="I12251" s="24"/>
      <c r="J12251" s="24"/>
    </row>
    <row r="12252" spans="3:10" x14ac:dyDescent="0.25">
      <c r="C12252" s="23"/>
      <c r="D12252" s="23"/>
      <c r="E12252" s="23"/>
      <c r="F12252" s="23"/>
      <c r="G12252" s="23"/>
      <c r="H12252" s="24"/>
      <c r="I12252" s="24"/>
      <c r="J12252" s="24"/>
    </row>
    <row r="12253" spans="3:10" x14ac:dyDescent="0.25">
      <c r="C12253" s="23"/>
      <c r="D12253" s="23"/>
      <c r="E12253" s="23"/>
      <c r="F12253" s="23"/>
      <c r="G12253" s="23"/>
      <c r="H12253" s="24"/>
      <c r="I12253" s="24"/>
      <c r="J12253" s="24"/>
    </row>
    <row r="12254" spans="3:10" x14ac:dyDescent="0.25">
      <c r="C12254" s="23"/>
      <c r="D12254" s="23"/>
      <c r="E12254" s="23"/>
      <c r="F12254" s="23"/>
      <c r="G12254" s="23"/>
      <c r="H12254" s="24"/>
      <c r="I12254" s="24"/>
      <c r="J12254" s="24"/>
    </row>
    <row r="12255" spans="3:10" x14ac:dyDescent="0.25">
      <c r="C12255" s="23"/>
      <c r="D12255" s="23"/>
      <c r="E12255" s="23"/>
      <c r="F12255" s="23"/>
      <c r="G12255" s="23"/>
      <c r="H12255" s="24"/>
      <c r="I12255" s="24"/>
      <c r="J12255" s="24"/>
    </row>
    <row r="12256" spans="3:10" x14ac:dyDescent="0.25">
      <c r="C12256" s="23"/>
      <c r="D12256" s="23"/>
      <c r="E12256" s="23"/>
      <c r="F12256" s="23"/>
      <c r="G12256" s="23"/>
      <c r="H12256" s="24"/>
      <c r="I12256" s="24"/>
      <c r="J12256" s="24"/>
    </row>
    <row r="12257" spans="3:10" x14ac:dyDescent="0.25">
      <c r="C12257" s="23"/>
      <c r="D12257" s="23"/>
      <c r="E12257" s="23"/>
      <c r="F12257" s="23"/>
      <c r="G12257" s="23"/>
      <c r="H12257" s="24"/>
      <c r="I12257" s="24"/>
      <c r="J12257" s="24"/>
    </row>
    <row r="12258" spans="3:10" x14ac:dyDescent="0.25">
      <c r="C12258" s="23"/>
      <c r="D12258" s="23"/>
      <c r="E12258" s="23"/>
      <c r="F12258" s="23"/>
      <c r="G12258" s="23"/>
      <c r="H12258" s="24"/>
      <c r="I12258" s="24"/>
      <c r="J12258" s="24"/>
    </row>
    <row r="12259" spans="3:10" x14ac:dyDescent="0.25">
      <c r="C12259" s="23"/>
      <c r="D12259" s="23"/>
      <c r="E12259" s="23"/>
      <c r="F12259" s="23"/>
      <c r="G12259" s="23"/>
      <c r="H12259" s="24"/>
      <c r="I12259" s="24"/>
      <c r="J12259" s="24"/>
    </row>
    <row r="12260" spans="3:10" x14ac:dyDescent="0.25">
      <c r="C12260" s="23"/>
      <c r="D12260" s="23"/>
      <c r="E12260" s="23"/>
      <c r="F12260" s="23"/>
      <c r="G12260" s="23"/>
      <c r="H12260" s="24"/>
      <c r="I12260" s="24"/>
      <c r="J12260" s="24"/>
    </row>
    <row r="12261" spans="3:10" x14ac:dyDescent="0.25">
      <c r="C12261" s="23"/>
      <c r="D12261" s="23"/>
      <c r="E12261" s="23"/>
      <c r="F12261" s="23"/>
      <c r="G12261" s="23"/>
      <c r="H12261" s="24"/>
      <c r="I12261" s="24"/>
      <c r="J12261" s="24"/>
    </row>
    <row r="12262" spans="3:10" x14ac:dyDescent="0.25">
      <c r="C12262" s="23"/>
      <c r="D12262" s="23"/>
      <c r="E12262" s="23"/>
      <c r="F12262" s="23"/>
      <c r="G12262" s="23"/>
      <c r="H12262" s="24"/>
      <c r="I12262" s="24"/>
      <c r="J12262" s="24"/>
    </row>
    <row r="12263" spans="3:10" x14ac:dyDescent="0.25">
      <c r="C12263" s="23"/>
      <c r="D12263" s="23"/>
      <c r="E12263" s="23"/>
      <c r="F12263" s="23"/>
      <c r="G12263" s="23"/>
      <c r="H12263" s="24"/>
      <c r="I12263" s="24"/>
      <c r="J12263" s="24"/>
    </row>
    <row r="12264" spans="3:10" x14ac:dyDescent="0.25">
      <c r="C12264" s="23"/>
      <c r="D12264" s="23"/>
      <c r="E12264" s="23"/>
      <c r="F12264" s="23"/>
      <c r="G12264" s="23"/>
      <c r="H12264" s="24"/>
      <c r="I12264" s="24"/>
      <c r="J12264" s="24"/>
    </row>
    <row r="12265" spans="3:10" x14ac:dyDescent="0.25">
      <c r="C12265" s="23"/>
      <c r="D12265" s="23"/>
      <c r="E12265" s="23"/>
      <c r="F12265" s="23"/>
      <c r="G12265" s="23"/>
      <c r="H12265" s="24"/>
      <c r="I12265" s="24"/>
      <c r="J12265" s="24"/>
    </row>
    <row r="12266" spans="3:10" x14ac:dyDescent="0.25">
      <c r="C12266" s="23"/>
      <c r="D12266" s="23"/>
      <c r="E12266" s="23"/>
      <c r="F12266" s="23"/>
      <c r="G12266" s="23"/>
      <c r="H12266" s="24"/>
      <c r="I12266" s="24"/>
      <c r="J12266" s="24"/>
    </row>
    <row r="12267" spans="3:10" x14ac:dyDescent="0.25">
      <c r="C12267" s="23"/>
      <c r="D12267" s="23"/>
      <c r="E12267" s="23"/>
      <c r="F12267" s="23"/>
      <c r="G12267" s="23"/>
      <c r="H12267" s="24"/>
      <c r="I12267" s="24"/>
      <c r="J12267" s="24"/>
    </row>
    <row r="12268" spans="3:10" x14ac:dyDescent="0.25">
      <c r="C12268" s="23"/>
      <c r="D12268" s="23"/>
      <c r="E12268" s="23"/>
      <c r="F12268" s="23"/>
      <c r="G12268" s="23"/>
      <c r="H12268" s="24"/>
      <c r="I12268" s="24"/>
      <c r="J12268" s="24"/>
    </row>
    <row r="12269" spans="3:10" x14ac:dyDescent="0.25">
      <c r="C12269" s="23"/>
      <c r="D12269" s="23"/>
      <c r="E12269" s="23"/>
      <c r="F12269" s="23"/>
      <c r="G12269" s="23"/>
      <c r="H12269" s="24"/>
      <c r="I12269" s="24"/>
      <c r="J12269" s="24"/>
    </row>
    <row r="12270" spans="3:10" x14ac:dyDescent="0.25">
      <c r="C12270" s="23"/>
      <c r="D12270" s="23"/>
      <c r="E12270" s="23"/>
      <c r="F12270" s="23"/>
      <c r="G12270" s="23"/>
      <c r="H12270" s="24"/>
      <c r="I12270" s="24"/>
      <c r="J12270" s="24"/>
    </row>
    <row r="12271" spans="3:10" x14ac:dyDescent="0.25">
      <c r="C12271" s="23"/>
      <c r="D12271" s="23"/>
      <c r="E12271" s="23"/>
      <c r="F12271" s="23"/>
      <c r="G12271" s="23"/>
      <c r="H12271" s="24"/>
      <c r="I12271" s="24"/>
      <c r="J12271" s="24"/>
    </row>
    <row r="12272" spans="3:10" x14ac:dyDescent="0.25">
      <c r="C12272" s="23"/>
      <c r="D12272" s="23"/>
      <c r="E12272" s="23"/>
      <c r="F12272" s="23"/>
      <c r="G12272" s="23"/>
      <c r="H12272" s="24"/>
      <c r="I12272" s="24"/>
      <c r="J12272" s="24"/>
    </row>
    <row r="12273" spans="3:10" x14ac:dyDescent="0.25">
      <c r="C12273" s="23"/>
      <c r="D12273" s="23"/>
      <c r="E12273" s="23"/>
      <c r="F12273" s="23"/>
      <c r="G12273" s="23"/>
      <c r="H12273" s="24"/>
      <c r="I12273" s="24"/>
      <c r="J12273" s="24"/>
    </row>
    <row r="12274" spans="3:10" x14ac:dyDescent="0.25">
      <c r="C12274" s="23"/>
      <c r="D12274" s="23"/>
      <c r="E12274" s="23"/>
      <c r="F12274" s="23"/>
      <c r="G12274" s="23"/>
      <c r="H12274" s="24"/>
      <c r="I12274" s="24"/>
      <c r="J12274" s="24"/>
    </row>
    <row r="12275" spans="3:10" x14ac:dyDescent="0.25">
      <c r="C12275" s="23"/>
      <c r="D12275" s="23"/>
      <c r="E12275" s="23"/>
      <c r="F12275" s="23"/>
      <c r="G12275" s="23"/>
      <c r="H12275" s="24"/>
      <c r="I12275" s="24"/>
      <c r="J12275" s="24"/>
    </row>
    <row r="12276" spans="3:10" x14ac:dyDescent="0.25">
      <c r="C12276" s="23"/>
      <c r="D12276" s="23"/>
      <c r="E12276" s="23"/>
      <c r="F12276" s="23"/>
      <c r="G12276" s="23"/>
      <c r="H12276" s="24"/>
      <c r="I12276" s="24"/>
      <c r="J12276" s="24"/>
    </row>
    <row r="12277" spans="3:10" x14ac:dyDescent="0.25">
      <c r="C12277" s="23"/>
      <c r="D12277" s="23"/>
      <c r="E12277" s="23"/>
      <c r="F12277" s="23"/>
      <c r="G12277" s="23"/>
      <c r="H12277" s="24"/>
      <c r="I12277" s="24"/>
      <c r="J12277" s="24"/>
    </row>
    <row r="12278" spans="3:10" x14ac:dyDescent="0.25">
      <c r="C12278" s="23"/>
      <c r="D12278" s="23"/>
      <c r="E12278" s="23"/>
      <c r="F12278" s="23"/>
      <c r="G12278" s="23"/>
      <c r="H12278" s="24"/>
      <c r="I12278" s="24"/>
      <c r="J12278" s="24"/>
    </row>
    <row r="12279" spans="3:10" x14ac:dyDescent="0.25">
      <c r="C12279" s="23"/>
      <c r="D12279" s="23"/>
      <c r="E12279" s="23"/>
      <c r="F12279" s="23"/>
      <c r="G12279" s="23"/>
      <c r="H12279" s="24"/>
      <c r="I12279" s="24"/>
      <c r="J12279" s="24"/>
    </row>
    <row r="12280" spans="3:10" x14ac:dyDescent="0.25">
      <c r="C12280" s="23"/>
      <c r="D12280" s="23"/>
      <c r="E12280" s="23"/>
      <c r="F12280" s="23"/>
      <c r="G12280" s="23"/>
      <c r="H12280" s="24"/>
      <c r="I12280" s="24"/>
      <c r="J12280" s="24"/>
    </row>
    <row r="12281" spans="3:10" x14ac:dyDescent="0.25">
      <c r="C12281" s="23"/>
      <c r="D12281" s="23"/>
      <c r="E12281" s="23"/>
      <c r="F12281" s="23"/>
      <c r="G12281" s="23"/>
      <c r="H12281" s="24"/>
      <c r="I12281" s="24"/>
      <c r="J12281" s="24"/>
    </row>
    <row r="12282" spans="3:10" x14ac:dyDescent="0.25">
      <c r="C12282" s="23"/>
      <c r="D12282" s="23"/>
      <c r="E12282" s="23"/>
      <c r="F12282" s="23"/>
      <c r="G12282" s="23"/>
      <c r="H12282" s="24"/>
      <c r="I12282" s="24"/>
      <c r="J12282" s="24"/>
    </row>
    <row r="12283" spans="3:10" x14ac:dyDescent="0.25">
      <c r="C12283" s="23"/>
      <c r="D12283" s="23"/>
      <c r="E12283" s="23"/>
      <c r="F12283" s="23"/>
      <c r="G12283" s="23"/>
      <c r="H12283" s="24"/>
      <c r="I12283" s="24"/>
      <c r="J12283" s="24"/>
    </row>
    <row r="12284" spans="3:10" x14ac:dyDescent="0.25">
      <c r="C12284" s="23"/>
      <c r="D12284" s="23"/>
      <c r="E12284" s="23"/>
      <c r="F12284" s="23"/>
      <c r="G12284" s="23"/>
      <c r="H12284" s="24"/>
      <c r="I12284" s="24"/>
      <c r="J12284" s="24"/>
    </row>
    <row r="12285" spans="3:10" x14ac:dyDescent="0.25">
      <c r="C12285" s="23"/>
      <c r="D12285" s="23"/>
      <c r="E12285" s="23"/>
      <c r="F12285" s="23"/>
      <c r="G12285" s="23"/>
      <c r="H12285" s="24"/>
      <c r="I12285" s="24"/>
      <c r="J12285" s="24"/>
    </row>
    <row r="12286" spans="3:10" x14ac:dyDescent="0.25">
      <c r="C12286" s="23"/>
      <c r="D12286" s="23"/>
      <c r="E12286" s="23"/>
      <c r="F12286" s="23"/>
      <c r="G12286" s="23"/>
      <c r="H12286" s="24"/>
      <c r="I12286" s="24"/>
      <c r="J12286" s="24"/>
    </row>
    <row r="12287" spans="3:10" x14ac:dyDescent="0.25">
      <c r="C12287" s="23"/>
      <c r="D12287" s="23"/>
      <c r="E12287" s="23"/>
      <c r="F12287" s="23"/>
      <c r="G12287" s="23"/>
      <c r="H12287" s="24"/>
      <c r="I12287" s="24"/>
      <c r="J12287" s="24"/>
    </row>
    <row r="12288" spans="3:10" x14ac:dyDescent="0.25">
      <c r="C12288" s="23"/>
      <c r="D12288" s="23"/>
      <c r="E12288" s="23"/>
      <c r="F12288" s="23"/>
      <c r="G12288" s="23"/>
      <c r="H12288" s="24"/>
      <c r="I12288" s="24"/>
      <c r="J12288" s="24"/>
    </row>
    <row r="12289" spans="3:10" x14ac:dyDescent="0.25">
      <c r="C12289" s="23"/>
      <c r="D12289" s="23"/>
      <c r="E12289" s="23"/>
      <c r="F12289" s="23"/>
      <c r="G12289" s="23"/>
      <c r="H12289" s="24"/>
      <c r="I12289" s="24"/>
      <c r="J12289" s="24"/>
    </row>
    <row r="12290" spans="3:10" x14ac:dyDescent="0.25">
      <c r="C12290" s="23"/>
      <c r="D12290" s="23"/>
      <c r="E12290" s="23"/>
      <c r="F12290" s="23"/>
      <c r="G12290" s="23"/>
      <c r="H12290" s="24"/>
      <c r="I12290" s="24"/>
      <c r="J12290" s="24"/>
    </row>
    <row r="12291" spans="3:10" x14ac:dyDescent="0.25">
      <c r="C12291" s="23"/>
      <c r="D12291" s="23"/>
      <c r="E12291" s="23"/>
      <c r="F12291" s="23"/>
      <c r="G12291" s="23"/>
      <c r="H12291" s="24"/>
      <c r="I12291" s="24"/>
      <c r="J12291" s="24"/>
    </row>
    <row r="12292" spans="3:10" x14ac:dyDescent="0.25">
      <c r="C12292" s="23"/>
      <c r="D12292" s="23"/>
      <c r="E12292" s="23"/>
      <c r="F12292" s="23"/>
      <c r="G12292" s="23"/>
      <c r="H12292" s="24"/>
      <c r="I12292" s="24"/>
      <c r="J12292" s="24"/>
    </row>
    <row r="12293" spans="3:10" x14ac:dyDescent="0.25">
      <c r="C12293" s="23"/>
      <c r="D12293" s="23"/>
      <c r="E12293" s="23"/>
      <c r="F12293" s="23"/>
      <c r="G12293" s="23"/>
      <c r="H12293" s="24"/>
      <c r="I12293" s="24"/>
      <c r="J12293" s="24"/>
    </row>
    <row r="12294" spans="3:10" x14ac:dyDescent="0.25">
      <c r="C12294" s="23"/>
      <c r="D12294" s="23"/>
      <c r="E12294" s="23"/>
      <c r="F12294" s="23"/>
      <c r="G12294" s="23"/>
      <c r="H12294" s="24"/>
      <c r="I12294" s="24"/>
      <c r="J12294" s="24"/>
    </row>
    <row r="12295" spans="3:10" x14ac:dyDescent="0.25">
      <c r="C12295" s="23"/>
      <c r="D12295" s="23"/>
      <c r="E12295" s="23"/>
      <c r="F12295" s="23"/>
      <c r="G12295" s="23"/>
      <c r="H12295" s="24"/>
      <c r="I12295" s="24"/>
      <c r="J12295" s="24"/>
    </row>
    <row r="12296" spans="3:10" x14ac:dyDescent="0.25">
      <c r="C12296" s="23"/>
      <c r="D12296" s="23"/>
      <c r="E12296" s="23"/>
      <c r="F12296" s="23"/>
      <c r="G12296" s="23"/>
      <c r="H12296" s="24"/>
      <c r="I12296" s="24"/>
      <c r="J12296" s="24"/>
    </row>
    <row r="12297" spans="3:10" x14ac:dyDescent="0.25">
      <c r="C12297" s="23"/>
      <c r="D12297" s="23"/>
      <c r="E12297" s="23"/>
      <c r="F12297" s="23"/>
      <c r="G12297" s="23"/>
      <c r="H12297" s="24"/>
      <c r="I12297" s="24"/>
      <c r="J12297" s="24"/>
    </row>
    <row r="12298" spans="3:10" x14ac:dyDescent="0.25">
      <c r="C12298" s="23"/>
      <c r="D12298" s="23"/>
      <c r="E12298" s="23"/>
      <c r="F12298" s="23"/>
      <c r="G12298" s="23"/>
      <c r="H12298" s="24"/>
      <c r="I12298" s="24"/>
      <c r="J12298" s="24"/>
    </row>
    <row r="12299" spans="3:10" x14ac:dyDescent="0.25">
      <c r="C12299" s="23"/>
      <c r="D12299" s="23"/>
      <c r="E12299" s="23"/>
      <c r="F12299" s="23"/>
      <c r="G12299" s="23"/>
      <c r="H12299" s="24"/>
      <c r="I12299" s="24"/>
      <c r="J12299" s="24"/>
    </row>
    <row r="12300" spans="3:10" x14ac:dyDescent="0.25">
      <c r="C12300" s="23"/>
      <c r="D12300" s="23"/>
      <c r="E12300" s="23"/>
      <c r="F12300" s="23"/>
      <c r="G12300" s="23"/>
      <c r="H12300" s="24"/>
      <c r="I12300" s="24"/>
      <c r="J12300" s="24"/>
    </row>
    <row r="12301" spans="3:10" x14ac:dyDescent="0.25">
      <c r="C12301" s="23"/>
      <c r="D12301" s="23"/>
      <c r="E12301" s="23"/>
      <c r="F12301" s="23"/>
      <c r="G12301" s="23"/>
      <c r="H12301" s="24"/>
      <c r="I12301" s="24"/>
      <c r="J12301" s="24"/>
    </row>
    <row r="12302" spans="3:10" x14ac:dyDescent="0.25">
      <c r="C12302" s="23"/>
      <c r="D12302" s="23"/>
      <c r="E12302" s="23"/>
      <c r="F12302" s="23"/>
      <c r="G12302" s="23"/>
      <c r="H12302" s="24"/>
      <c r="I12302" s="24"/>
      <c r="J12302" s="24"/>
    </row>
    <row r="12303" spans="3:10" x14ac:dyDescent="0.25">
      <c r="C12303" s="23"/>
      <c r="D12303" s="23"/>
      <c r="E12303" s="23"/>
      <c r="F12303" s="23"/>
      <c r="G12303" s="23"/>
      <c r="H12303" s="24"/>
      <c r="I12303" s="24"/>
      <c r="J12303" s="24"/>
    </row>
    <row r="12304" spans="3:10" x14ac:dyDescent="0.25">
      <c r="C12304" s="23"/>
      <c r="D12304" s="23"/>
      <c r="E12304" s="23"/>
      <c r="F12304" s="23"/>
      <c r="G12304" s="23"/>
      <c r="H12304" s="24"/>
      <c r="I12304" s="24"/>
      <c r="J12304" s="24"/>
    </row>
    <row r="12305" spans="3:10" x14ac:dyDescent="0.25">
      <c r="C12305" s="23"/>
      <c r="D12305" s="23"/>
      <c r="E12305" s="23"/>
      <c r="F12305" s="23"/>
      <c r="G12305" s="23"/>
      <c r="H12305" s="24"/>
      <c r="I12305" s="24"/>
      <c r="J12305" s="24"/>
    </row>
    <row r="12306" spans="3:10" x14ac:dyDescent="0.25">
      <c r="C12306" s="23"/>
      <c r="D12306" s="23"/>
      <c r="E12306" s="23"/>
      <c r="F12306" s="23"/>
      <c r="G12306" s="23"/>
      <c r="H12306" s="24"/>
      <c r="I12306" s="24"/>
      <c r="J12306" s="24"/>
    </row>
    <row r="12307" spans="3:10" x14ac:dyDescent="0.25">
      <c r="C12307" s="23"/>
      <c r="D12307" s="23"/>
      <c r="E12307" s="23"/>
      <c r="F12307" s="23"/>
      <c r="G12307" s="23"/>
      <c r="H12307" s="24"/>
      <c r="I12307" s="24"/>
      <c r="J12307" s="24"/>
    </row>
    <row r="12308" spans="3:10" x14ac:dyDescent="0.25">
      <c r="C12308" s="23"/>
      <c r="D12308" s="23"/>
      <c r="E12308" s="23"/>
      <c r="F12308" s="23"/>
      <c r="G12308" s="23"/>
      <c r="H12308" s="24"/>
      <c r="I12308" s="24"/>
      <c r="J12308" s="24"/>
    </row>
    <row r="12309" spans="3:10" x14ac:dyDescent="0.25">
      <c r="C12309" s="23"/>
      <c r="D12309" s="23"/>
      <c r="E12309" s="23"/>
      <c r="F12309" s="23"/>
      <c r="G12309" s="23"/>
      <c r="H12309" s="24"/>
      <c r="I12309" s="24"/>
      <c r="J12309" s="24"/>
    </row>
    <row r="12310" spans="3:10" x14ac:dyDescent="0.25">
      <c r="C12310" s="23"/>
      <c r="D12310" s="23"/>
      <c r="E12310" s="23"/>
      <c r="F12310" s="23"/>
      <c r="G12310" s="23"/>
      <c r="H12310" s="24"/>
      <c r="I12310" s="24"/>
      <c r="J12310" s="24"/>
    </row>
    <row r="12311" spans="3:10" x14ac:dyDescent="0.25">
      <c r="C12311" s="23"/>
      <c r="D12311" s="23"/>
      <c r="E12311" s="23"/>
      <c r="F12311" s="23"/>
      <c r="G12311" s="23"/>
      <c r="H12311" s="24"/>
      <c r="I12311" s="24"/>
      <c r="J12311" s="24"/>
    </row>
    <row r="12312" spans="3:10" x14ac:dyDescent="0.25">
      <c r="C12312" s="23"/>
      <c r="D12312" s="23"/>
      <c r="E12312" s="23"/>
      <c r="F12312" s="23"/>
      <c r="G12312" s="23"/>
      <c r="H12312" s="24"/>
      <c r="I12312" s="24"/>
      <c r="J12312" s="24"/>
    </row>
    <row r="12313" spans="3:10" x14ac:dyDescent="0.25">
      <c r="C12313" s="23"/>
      <c r="D12313" s="23"/>
      <c r="E12313" s="23"/>
      <c r="F12313" s="23"/>
      <c r="G12313" s="23"/>
      <c r="H12313" s="24"/>
      <c r="I12313" s="24"/>
      <c r="J12313" s="24"/>
    </row>
    <row r="12314" spans="3:10" x14ac:dyDescent="0.25">
      <c r="C12314" s="23"/>
      <c r="D12314" s="23"/>
      <c r="E12314" s="23"/>
      <c r="F12314" s="23"/>
      <c r="G12314" s="23"/>
      <c r="H12314" s="24"/>
      <c r="I12314" s="24"/>
      <c r="J12314" s="24"/>
    </row>
    <row r="12315" spans="3:10" x14ac:dyDescent="0.25">
      <c r="C12315" s="23"/>
      <c r="D12315" s="23"/>
      <c r="E12315" s="23"/>
      <c r="F12315" s="23"/>
      <c r="G12315" s="23"/>
      <c r="H12315" s="24"/>
      <c r="I12315" s="24"/>
      <c r="J12315" s="24"/>
    </row>
    <row r="12316" spans="3:10" x14ac:dyDescent="0.25">
      <c r="C12316" s="23"/>
      <c r="D12316" s="23"/>
      <c r="E12316" s="23"/>
      <c r="F12316" s="23"/>
      <c r="G12316" s="23"/>
      <c r="H12316" s="24"/>
      <c r="I12316" s="24"/>
      <c r="J12316" s="24"/>
    </row>
    <row r="12317" spans="3:10" x14ac:dyDescent="0.25">
      <c r="C12317" s="23"/>
      <c r="D12317" s="23"/>
      <c r="E12317" s="23"/>
      <c r="F12317" s="23"/>
      <c r="G12317" s="23"/>
      <c r="H12317" s="24"/>
      <c r="I12317" s="24"/>
      <c r="J12317" s="24"/>
    </row>
    <row r="12318" spans="3:10" x14ac:dyDescent="0.25">
      <c r="C12318" s="23"/>
      <c r="D12318" s="23"/>
      <c r="E12318" s="23"/>
      <c r="F12318" s="23"/>
      <c r="G12318" s="23"/>
      <c r="H12318" s="24"/>
      <c r="I12318" s="24"/>
      <c r="J12318" s="24"/>
    </row>
    <row r="12319" spans="3:10" x14ac:dyDescent="0.25">
      <c r="C12319" s="23"/>
      <c r="D12319" s="23"/>
      <c r="E12319" s="23"/>
      <c r="F12319" s="23"/>
      <c r="G12319" s="23"/>
      <c r="H12319" s="24"/>
      <c r="I12319" s="24"/>
      <c r="J12319" s="24"/>
    </row>
    <row r="12320" spans="3:10" x14ac:dyDescent="0.25">
      <c r="C12320" s="23"/>
      <c r="D12320" s="23"/>
      <c r="E12320" s="23"/>
      <c r="F12320" s="23"/>
      <c r="G12320" s="23"/>
      <c r="H12320" s="24"/>
      <c r="I12320" s="24"/>
      <c r="J12320" s="24"/>
    </row>
    <row r="12321" spans="3:10" x14ac:dyDescent="0.25">
      <c r="C12321" s="23"/>
      <c r="D12321" s="23"/>
      <c r="E12321" s="23"/>
      <c r="F12321" s="23"/>
      <c r="G12321" s="23"/>
      <c r="H12321" s="24"/>
      <c r="I12321" s="24"/>
      <c r="J12321" s="24"/>
    </row>
    <row r="12322" spans="3:10" x14ac:dyDescent="0.25">
      <c r="C12322" s="23"/>
      <c r="D12322" s="23"/>
      <c r="E12322" s="23"/>
      <c r="F12322" s="23"/>
      <c r="G12322" s="23"/>
      <c r="H12322" s="24"/>
      <c r="I12322" s="24"/>
      <c r="J12322" s="24"/>
    </row>
    <row r="12323" spans="3:10" x14ac:dyDescent="0.25">
      <c r="C12323" s="23"/>
      <c r="D12323" s="23"/>
      <c r="E12323" s="23"/>
      <c r="F12323" s="23"/>
      <c r="G12323" s="23"/>
      <c r="H12323" s="24"/>
      <c r="I12323" s="24"/>
      <c r="J12323" s="24"/>
    </row>
    <row r="12324" spans="3:10" x14ac:dyDescent="0.25">
      <c r="C12324" s="23"/>
      <c r="D12324" s="23"/>
      <c r="E12324" s="23"/>
      <c r="F12324" s="23"/>
      <c r="G12324" s="23"/>
      <c r="H12324" s="24"/>
      <c r="I12324" s="24"/>
      <c r="J12324" s="24"/>
    </row>
    <row r="12325" spans="3:10" x14ac:dyDescent="0.25">
      <c r="C12325" s="23"/>
      <c r="D12325" s="23"/>
      <c r="E12325" s="23"/>
      <c r="F12325" s="23"/>
      <c r="G12325" s="23"/>
      <c r="H12325" s="24"/>
      <c r="I12325" s="24"/>
      <c r="J12325" s="24"/>
    </row>
    <row r="12326" spans="3:10" x14ac:dyDescent="0.25">
      <c r="C12326" s="23"/>
      <c r="D12326" s="23"/>
      <c r="E12326" s="23"/>
      <c r="F12326" s="23"/>
      <c r="G12326" s="23"/>
      <c r="H12326" s="24"/>
      <c r="I12326" s="24"/>
      <c r="J12326" s="24"/>
    </row>
    <row r="12327" spans="3:10" x14ac:dyDescent="0.25">
      <c r="C12327" s="23"/>
      <c r="D12327" s="23"/>
      <c r="E12327" s="23"/>
      <c r="F12327" s="23"/>
      <c r="G12327" s="23"/>
      <c r="H12327" s="24"/>
      <c r="I12327" s="24"/>
      <c r="J12327" s="24"/>
    </row>
    <row r="12328" spans="3:10" x14ac:dyDescent="0.25">
      <c r="C12328" s="23"/>
      <c r="D12328" s="23"/>
      <c r="E12328" s="23"/>
      <c r="F12328" s="23"/>
      <c r="G12328" s="23"/>
      <c r="H12328" s="24"/>
      <c r="I12328" s="24"/>
      <c r="J12328" s="24"/>
    </row>
    <row r="12329" spans="3:10" x14ac:dyDescent="0.25">
      <c r="C12329" s="23"/>
      <c r="D12329" s="23"/>
      <c r="E12329" s="23"/>
      <c r="F12329" s="23"/>
      <c r="G12329" s="23"/>
      <c r="H12329" s="24"/>
      <c r="I12329" s="24"/>
      <c r="J12329" s="24"/>
    </row>
    <row r="12330" spans="3:10" x14ac:dyDescent="0.25">
      <c r="C12330" s="23"/>
      <c r="D12330" s="23"/>
      <c r="E12330" s="23"/>
      <c r="F12330" s="23"/>
      <c r="G12330" s="23"/>
      <c r="H12330" s="24"/>
      <c r="I12330" s="24"/>
      <c r="J12330" s="24"/>
    </row>
    <row r="12331" spans="3:10" x14ac:dyDescent="0.25">
      <c r="C12331" s="23"/>
      <c r="D12331" s="23"/>
      <c r="E12331" s="23"/>
      <c r="F12331" s="23"/>
      <c r="G12331" s="23"/>
      <c r="H12331" s="24"/>
      <c r="I12331" s="24"/>
      <c r="J12331" s="24"/>
    </row>
    <row r="12332" spans="3:10" x14ac:dyDescent="0.25">
      <c r="C12332" s="23"/>
      <c r="D12332" s="23"/>
      <c r="E12332" s="23"/>
      <c r="F12332" s="23"/>
      <c r="G12332" s="23"/>
      <c r="H12332" s="24"/>
      <c r="I12332" s="24"/>
      <c r="J12332" s="24"/>
    </row>
    <row r="12333" spans="3:10" x14ac:dyDescent="0.25">
      <c r="C12333" s="23"/>
      <c r="D12333" s="23"/>
      <c r="E12333" s="23"/>
      <c r="F12333" s="23"/>
      <c r="G12333" s="23"/>
      <c r="H12333" s="24"/>
      <c r="I12333" s="24"/>
      <c r="J12333" s="24"/>
    </row>
    <row r="12334" spans="3:10" x14ac:dyDescent="0.25">
      <c r="C12334" s="23"/>
      <c r="D12334" s="23"/>
      <c r="E12334" s="23"/>
      <c r="F12334" s="23"/>
      <c r="G12334" s="23"/>
      <c r="H12334" s="24"/>
      <c r="I12334" s="24"/>
      <c r="J12334" s="24"/>
    </row>
    <row r="12335" spans="3:10" x14ac:dyDescent="0.25">
      <c r="C12335" s="23"/>
      <c r="D12335" s="23"/>
      <c r="E12335" s="23"/>
      <c r="F12335" s="23"/>
      <c r="G12335" s="23"/>
      <c r="H12335" s="24"/>
      <c r="I12335" s="24"/>
      <c r="J12335" s="24"/>
    </row>
    <row r="12336" spans="3:10" x14ac:dyDescent="0.25">
      <c r="C12336" s="23"/>
      <c r="D12336" s="23"/>
      <c r="E12336" s="23"/>
      <c r="F12336" s="23"/>
      <c r="G12336" s="23"/>
      <c r="H12336" s="24"/>
      <c r="I12336" s="24"/>
      <c r="J12336" s="24"/>
    </row>
    <row r="12337" spans="3:10" x14ac:dyDescent="0.25">
      <c r="C12337" s="23"/>
      <c r="D12337" s="23"/>
      <c r="E12337" s="23"/>
      <c r="F12337" s="23"/>
      <c r="G12337" s="23"/>
      <c r="H12337" s="24"/>
      <c r="I12337" s="24"/>
      <c r="J12337" s="24"/>
    </row>
    <row r="12338" spans="3:10" x14ac:dyDescent="0.25">
      <c r="C12338" s="23"/>
      <c r="D12338" s="23"/>
      <c r="E12338" s="23"/>
      <c r="F12338" s="23"/>
      <c r="G12338" s="23"/>
      <c r="H12338" s="24"/>
      <c r="I12338" s="24"/>
      <c r="J12338" s="24"/>
    </row>
    <row r="12339" spans="3:10" x14ac:dyDescent="0.25">
      <c r="C12339" s="23"/>
      <c r="D12339" s="23"/>
      <c r="E12339" s="23"/>
      <c r="F12339" s="23"/>
      <c r="G12339" s="23"/>
      <c r="H12339" s="24"/>
      <c r="I12339" s="24"/>
      <c r="J12339" s="24"/>
    </row>
    <row r="12340" spans="3:10" x14ac:dyDescent="0.25">
      <c r="C12340" s="23"/>
      <c r="D12340" s="23"/>
      <c r="E12340" s="23"/>
      <c r="F12340" s="23"/>
      <c r="G12340" s="23"/>
      <c r="H12340" s="24"/>
      <c r="I12340" s="24"/>
      <c r="J12340" s="24"/>
    </row>
    <row r="12341" spans="3:10" x14ac:dyDescent="0.25">
      <c r="C12341" s="23"/>
      <c r="D12341" s="23"/>
      <c r="E12341" s="23"/>
      <c r="F12341" s="23"/>
      <c r="G12341" s="23"/>
      <c r="H12341" s="24"/>
      <c r="I12341" s="24"/>
      <c r="J12341" s="24"/>
    </row>
    <row r="12342" spans="3:10" x14ac:dyDescent="0.25">
      <c r="C12342" s="23"/>
      <c r="D12342" s="23"/>
      <c r="E12342" s="23"/>
      <c r="F12342" s="23"/>
      <c r="G12342" s="23"/>
      <c r="H12342" s="24"/>
      <c r="I12342" s="24"/>
      <c r="J12342" s="24"/>
    </row>
    <row r="12343" spans="3:10" x14ac:dyDescent="0.25">
      <c r="C12343" s="23"/>
      <c r="D12343" s="23"/>
      <c r="E12343" s="23"/>
      <c r="F12343" s="23"/>
      <c r="G12343" s="23"/>
      <c r="H12343" s="24"/>
      <c r="I12343" s="24"/>
      <c r="J12343" s="24"/>
    </row>
    <row r="12344" spans="3:10" x14ac:dyDescent="0.25">
      <c r="C12344" s="23"/>
      <c r="D12344" s="23"/>
      <c r="E12344" s="23"/>
      <c r="F12344" s="23"/>
      <c r="G12344" s="23"/>
      <c r="H12344" s="24"/>
      <c r="I12344" s="24"/>
      <c r="J12344" s="24"/>
    </row>
    <row r="12345" spans="3:10" x14ac:dyDescent="0.25">
      <c r="C12345" s="23"/>
      <c r="D12345" s="23"/>
      <c r="E12345" s="23"/>
      <c r="F12345" s="23"/>
      <c r="G12345" s="23"/>
      <c r="H12345" s="24"/>
      <c r="I12345" s="24"/>
      <c r="J12345" s="24"/>
    </row>
    <row r="12346" spans="3:10" x14ac:dyDescent="0.25">
      <c r="C12346" s="23"/>
      <c r="D12346" s="23"/>
      <c r="E12346" s="23"/>
      <c r="F12346" s="23"/>
      <c r="G12346" s="23"/>
      <c r="H12346" s="24"/>
      <c r="I12346" s="24"/>
      <c r="J12346" s="24"/>
    </row>
    <row r="12347" spans="3:10" x14ac:dyDescent="0.25">
      <c r="C12347" s="23"/>
      <c r="D12347" s="23"/>
      <c r="E12347" s="23"/>
      <c r="F12347" s="23"/>
      <c r="G12347" s="23"/>
      <c r="H12347" s="24"/>
      <c r="I12347" s="24"/>
      <c r="J12347" s="24"/>
    </row>
    <row r="12348" spans="3:10" x14ac:dyDescent="0.25">
      <c r="C12348" s="23"/>
      <c r="D12348" s="23"/>
      <c r="E12348" s="23"/>
      <c r="F12348" s="23"/>
      <c r="G12348" s="23"/>
      <c r="H12348" s="24"/>
      <c r="I12348" s="24"/>
      <c r="J12348" s="24"/>
    </row>
    <row r="12349" spans="3:10" x14ac:dyDescent="0.25">
      <c r="C12349" s="23"/>
      <c r="D12349" s="23"/>
      <c r="E12349" s="23"/>
      <c r="F12349" s="23"/>
      <c r="G12349" s="23"/>
      <c r="H12349" s="24"/>
      <c r="I12349" s="24"/>
      <c r="J12349" s="24"/>
    </row>
    <row r="12350" spans="3:10" x14ac:dyDescent="0.25">
      <c r="C12350" s="23"/>
      <c r="D12350" s="23"/>
      <c r="E12350" s="23"/>
      <c r="F12350" s="23"/>
      <c r="G12350" s="23"/>
      <c r="H12350" s="24"/>
      <c r="I12350" s="24"/>
      <c r="J12350" s="24"/>
    </row>
    <row r="12351" spans="3:10" x14ac:dyDescent="0.25">
      <c r="C12351" s="23"/>
      <c r="D12351" s="23"/>
      <c r="E12351" s="23"/>
      <c r="F12351" s="23"/>
      <c r="G12351" s="23"/>
      <c r="H12351" s="24"/>
      <c r="I12351" s="24"/>
      <c r="J12351" s="24"/>
    </row>
    <row r="12352" spans="3:10" x14ac:dyDescent="0.25">
      <c r="C12352" s="23"/>
      <c r="D12352" s="23"/>
      <c r="E12352" s="23"/>
      <c r="F12352" s="23"/>
      <c r="G12352" s="23"/>
      <c r="H12352" s="24"/>
      <c r="I12352" s="24"/>
      <c r="J12352" s="24"/>
    </row>
    <row r="12353" spans="3:10" x14ac:dyDescent="0.25">
      <c r="C12353" s="23"/>
      <c r="D12353" s="23"/>
      <c r="E12353" s="23"/>
      <c r="F12353" s="23"/>
      <c r="G12353" s="23"/>
      <c r="H12353" s="24"/>
      <c r="I12353" s="24"/>
      <c r="J12353" s="24"/>
    </row>
    <row r="12354" spans="3:10" x14ac:dyDescent="0.25">
      <c r="C12354" s="23"/>
      <c r="D12354" s="23"/>
      <c r="E12354" s="23"/>
      <c r="F12354" s="23"/>
      <c r="G12354" s="23"/>
      <c r="H12354" s="24"/>
      <c r="I12354" s="24"/>
      <c r="J12354" s="24"/>
    </row>
    <row r="12355" spans="3:10" x14ac:dyDescent="0.25">
      <c r="C12355" s="23"/>
      <c r="D12355" s="23"/>
      <c r="E12355" s="23"/>
      <c r="F12355" s="23"/>
      <c r="G12355" s="23"/>
      <c r="H12355" s="24"/>
      <c r="I12355" s="24"/>
      <c r="J12355" s="24"/>
    </row>
    <row r="12356" spans="3:10" x14ac:dyDescent="0.25">
      <c r="C12356" s="23"/>
      <c r="D12356" s="23"/>
      <c r="E12356" s="23"/>
      <c r="F12356" s="23"/>
      <c r="G12356" s="23"/>
      <c r="H12356" s="24"/>
      <c r="I12356" s="24"/>
      <c r="J12356" s="24"/>
    </row>
    <row r="12357" spans="3:10" x14ac:dyDescent="0.25">
      <c r="C12357" s="23"/>
      <c r="D12357" s="23"/>
      <c r="E12357" s="23"/>
      <c r="F12357" s="23"/>
      <c r="G12357" s="23"/>
      <c r="H12357" s="24"/>
      <c r="I12357" s="24"/>
      <c r="J12357" s="24"/>
    </row>
    <row r="12358" spans="3:10" x14ac:dyDescent="0.25">
      <c r="C12358" s="23"/>
      <c r="D12358" s="23"/>
      <c r="E12358" s="23"/>
      <c r="F12358" s="23"/>
      <c r="G12358" s="23"/>
      <c r="H12358" s="24"/>
      <c r="I12358" s="24"/>
      <c r="J12358" s="24"/>
    </row>
    <row r="12359" spans="3:10" x14ac:dyDescent="0.25">
      <c r="C12359" s="23"/>
      <c r="D12359" s="23"/>
      <c r="E12359" s="23"/>
      <c r="F12359" s="23"/>
      <c r="G12359" s="23"/>
      <c r="H12359" s="24"/>
      <c r="I12359" s="24"/>
      <c r="J12359" s="24"/>
    </row>
    <row r="12360" spans="3:10" x14ac:dyDescent="0.25">
      <c r="C12360" s="23"/>
      <c r="D12360" s="23"/>
      <c r="E12360" s="23"/>
      <c r="F12360" s="23"/>
      <c r="G12360" s="23"/>
      <c r="H12360" s="24"/>
      <c r="I12360" s="24"/>
      <c r="J12360" s="24"/>
    </row>
    <row r="12361" spans="3:10" x14ac:dyDescent="0.25">
      <c r="C12361" s="23"/>
      <c r="D12361" s="23"/>
      <c r="E12361" s="23"/>
      <c r="F12361" s="23"/>
      <c r="G12361" s="23"/>
      <c r="H12361" s="24"/>
      <c r="I12361" s="24"/>
      <c r="J12361" s="24"/>
    </row>
    <row r="12362" spans="3:10" x14ac:dyDescent="0.25">
      <c r="C12362" s="23"/>
      <c r="D12362" s="23"/>
      <c r="E12362" s="23"/>
      <c r="F12362" s="23"/>
      <c r="G12362" s="23"/>
      <c r="H12362" s="24"/>
      <c r="I12362" s="24"/>
      <c r="J12362" s="24"/>
    </row>
    <row r="12363" spans="3:10" x14ac:dyDescent="0.25">
      <c r="C12363" s="23"/>
      <c r="D12363" s="23"/>
      <c r="E12363" s="23"/>
      <c r="F12363" s="23"/>
      <c r="G12363" s="23"/>
      <c r="H12363" s="24"/>
      <c r="I12363" s="24"/>
      <c r="J12363" s="24"/>
    </row>
    <row r="12364" spans="3:10" x14ac:dyDescent="0.25">
      <c r="C12364" s="23"/>
      <c r="D12364" s="23"/>
      <c r="E12364" s="23"/>
      <c r="F12364" s="23"/>
      <c r="G12364" s="23"/>
      <c r="H12364" s="24"/>
      <c r="I12364" s="24"/>
      <c r="J12364" s="24"/>
    </row>
    <row r="12365" spans="3:10" x14ac:dyDescent="0.25">
      <c r="C12365" s="23"/>
      <c r="D12365" s="23"/>
      <c r="E12365" s="23"/>
      <c r="F12365" s="23"/>
      <c r="G12365" s="23"/>
      <c r="H12365" s="24"/>
      <c r="I12365" s="24"/>
      <c r="J12365" s="24"/>
    </row>
    <row r="12366" spans="3:10" x14ac:dyDescent="0.25">
      <c r="C12366" s="23"/>
      <c r="D12366" s="23"/>
      <c r="E12366" s="23"/>
      <c r="F12366" s="23"/>
      <c r="G12366" s="23"/>
      <c r="H12366" s="24"/>
      <c r="I12366" s="24"/>
      <c r="J12366" s="24"/>
    </row>
    <row r="12367" spans="3:10" x14ac:dyDescent="0.25">
      <c r="C12367" s="23"/>
      <c r="D12367" s="23"/>
      <c r="E12367" s="23"/>
      <c r="F12367" s="23"/>
      <c r="G12367" s="23"/>
      <c r="H12367" s="24"/>
      <c r="I12367" s="24"/>
      <c r="J12367" s="24"/>
    </row>
    <row r="12368" spans="3:10" x14ac:dyDescent="0.25">
      <c r="C12368" s="23"/>
      <c r="D12368" s="23"/>
      <c r="E12368" s="23"/>
      <c r="F12368" s="23"/>
      <c r="G12368" s="23"/>
      <c r="H12368" s="24"/>
      <c r="I12368" s="24"/>
      <c r="J12368" s="24"/>
    </row>
    <row r="12369" spans="3:10" x14ac:dyDescent="0.25">
      <c r="C12369" s="23"/>
      <c r="D12369" s="23"/>
      <c r="E12369" s="23"/>
      <c r="F12369" s="23"/>
      <c r="G12369" s="23"/>
      <c r="H12369" s="24"/>
      <c r="I12369" s="24"/>
      <c r="J12369" s="24"/>
    </row>
    <row r="12370" spans="3:10" x14ac:dyDescent="0.25">
      <c r="C12370" s="23"/>
      <c r="D12370" s="23"/>
      <c r="E12370" s="23"/>
      <c r="F12370" s="23"/>
      <c r="G12370" s="23"/>
      <c r="H12370" s="24"/>
      <c r="I12370" s="24"/>
      <c r="J12370" s="24"/>
    </row>
    <row r="12371" spans="3:10" x14ac:dyDescent="0.25">
      <c r="C12371" s="23"/>
      <c r="D12371" s="23"/>
      <c r="E12371" s="23"/>
      <c r="F12371" s="23"/>
      <c r="G12371" s="23"/>
      <c r="H12371" s="24"/>
      <c r="I12371" s="24"/>
      <c r="J12371" s="24"/>
    </row>
    <row r="12372" spans="3:10" x14ac:dyDescent="0.25">
      <c r="C12372" s="23"/>
      <c r="D12372" s="23"/>
      <c r="E12372" s="23"/>
      <c r="F12372" s="23"/>
      <c r="G12372" s="23"/>
      <c r="H12372" s="24"/>
      <c r="I12372" s="24"/>
      <c r="J12372" s="24"/>
    </row>
    <row r="12373" spans="3:10" x14ac:dyDescent="0.25">
      <c r="C12373" s="23"/>
      <c r="D12373" s="23"/>
      <c r="E12373" s="23"/>
      <c r="F12373" s="23"/>
      <c r="G12373" s="23"/>
      <c r="H12373" s="24"/>
      <c r="I12373" s="24"/>
      <c r="J12373" s="24"/>
    </row>
    <row r="12374" spans="3:10" x14ac:dyDescent="0.25">
      <c r="C12374" s="23"/>
      <c r="D12374" s="23"/>
      <c r="E12374" s="23"/>
      <c r="F12374" s="23"/>
      <c r="G12374" s="23"/>
      <c r="H12374" s="24"/>
      <c r="I12374" s="24"/>
      <c r="J12374" s="24"/>
    </row>
    <row r="12375" spans="3:10" x14ac:dyDescent="0.25">
      <c r="C12375" s="23"/>
      <c r="D12375" s="23"/>
      <c r="E12375" s="23"/>
      <c r="F12375" s="23"/>
      <c r="G12375" s="23"/>
      <c r="H12375" s="24"/>
      <c r="I12375" s="24"/>
      <c r="J12375" s="24"/>
    </row>
    <row r="12376" spans="3:10" x14ac:dyDescent="0.25">
      <c r="C12376" s="23"/>
      <c r="D12376" s="23"/>
      <c r="E12376" s="23"/>
      <c r="F12376" s="23"/>
      <c r="G12376" s="23"/>
      <c r="H12376" s="24"/>
      <c r="I12376" s="24"/>
      <c r="J12376" s="24"/>
    </row>
    <row r="12377" spans="3:10" x14ac:dyDescent="0.25">
      <c r="C12377" s="23"/>
      <c r="D12377" s="23"/>
      <c r="E12377" s="23"/>
      <c r="F12377" s="23"/>
      <c r="G12377" s="23"/>
      <c r="H12377" s="24"/>
      <c r="I12377" s="24"/>
      <c r="J12377" s="24"/>
    </row>
    <row r="12378" spans="3:10" x14ac:dyDescent="0.25">
      <c r="C12378" s="23"/>
      <c r="D12378" s="23"/>
      <c r="E12378" s="23"/>
      <c r="F12378" s="23"/>
      <c r="G12378" s="23"/>
      <c r="H12378" s="24"/>
      <c r="I12378" s="24"/>
      <c r="J12378" s="24"/>
    </row>
    <row r="12379" spans="3:10" x14ac:dyDescent="0.25">
      <c r="C12379" s="23"/>
      <c r="D12379" s="23"/>
      <c r="E12379" s="23"/>
      <c r="F12379" s="23"/>
      <c r="G12379" s="23"/>
      <c r="H12379" s="24"/>
      <c r="I12379" s="24"/>
      <c r="J12379" s="24"/>
    </row>
    <row r="12380" spans="3:10" x14ac:dyDescent="0.25">
      <c r="C12380" s="23"/>
      <c r="D12380" s="23"/>
      <c r="E12380" s="23"/>
      <c r="F12380" s="23"/>
      <c r="G12380" s="23"/>
      <c r="H12380" s="24"/>
      <c r="I12380" s="24"/>
      <c r="J12380" s="24"/>
    </row>
    <row r="12381" spans="3:10" x14ac:dyDescent="0.25">
      <c r="C12381" s="23"/>
      <c r="D12381" s="23"/>
      <c r="E12381" s="23"/>
      <c r="F12381" s="23"/>
      <c r="G12381" s="23"/>
      <c r="H12381" s="24"/>
      <c r="I12381" s="24"/>
      <c r="J12381" s="24"/>
    </row>
    <row r="12382" spans="3:10" x14ac:dyDescent="0.25">
      <c r="C12382" s="23"/>
      <c r="D12382" s="23"/>
      <c r="E12382" s="23"/>
      <c r="F12382" s="23"/>
      <c r="G12382" s="23"/>
      <c r="H12382" s="24"/>
      <c r="I12382" s="24"/>
      <c r="J12382" s="24"/>
    </row>
    <row r="12383" spans="3:10" x14ac:dyDescent="0.25">
      <c r="C12383" s="23"/>
      <c r="D12383" s="23"/>
      <c r="E12383" s="23"/>
      <c r="F12383" s="23"/>
      <c r="G12383" s="23"/>
      <c r="H12383" s="24"/>
      <c r="I12383" s="24"/>
      <c r="J12383" s="24"/>
    </row>
    <row r="12384" spans="3:10" x14ac:dyDescent="0.25">
      <c r="C12384" s="23"/>
      <c r="D12384" s="23"/>
      <c r="E12384" s="23"/>
      <c r="F12384" s="23"/>
      <c r="G12384" s="23"/>
      <c r="H12384" s="24"/>
      <c r="I12384" s="24"/>
      <c r="J12384" s="24"/>
    </row>
    <row r="12385" spans="3:10" x14ac:dyDescent="0.25">
      <c r="C12385" s="23"/>
      <c r="D12385" s="23"/>
      <c r="E12385" s="23"/>
      <c r="F12385" s="23"/>
      <c r="G12385" s="23"/>
      <c r="H12385" s="24"/>
      <c r="I12385" s="24"/>
      <c r="J12385" s="24"/>
    </row>
    <row r="12386" spans="3:10" x14ac:dyDescent="0.25">
      <c r="C12386" s="23"/>
      <c r="D12386" s="23"/>
      <c r="E12386" s="23"/>
      <c r="F12386" s="23"/>
      <c r="G12386" s="23"/>
      <c r="H12386" s="24"/>
      <c r="I12386" s="24"/>
      <c r="J12386" s="24"/>
    </row>
    <row r="12387" spans="3:10" x14ac:dyDescent="0.25">
      <c r="C12387" s="23"/>
      <c r="D12387" s="23"/>
      <c r="E12387" s="23"/>
      <c r="F12387" s="23"/>
      <c r="G12387" s="23"/>
      <c r="H12387" s="24"/>
      <c r="I12387" s="24"/>
      <c r="J12387" s="24"/>
    </row>
    <row r="12388" spans="3:10" x14ac:dyDescent="0.25">
      <c r="C12388" s="23"/>
      <c r="D12388" s="23"/>
      <c r="E12388" s="23"/>
      <c r="F12388" s="23"/>
      <c r="G12388" s="23"/>
      <c r="H12388" s="24"/>
      <c r="I12388" s="24"/>
      <c r="J12388" s="24"/>
    </row>
    <row r="12389" spans="3:10" x14ac:dyDescent="0.25">
      <c r="C12389" s="23"/>
      <c r="D12389" s="23"/>
      <c r="E12389" s="23"/>
      <c r="F12389" s="23"/>
      <c r="G12389" s="23"/>
      <c r="H12389" s="24"/>
      <c r="I12389" s="24"/>
      <c r="J12389" s="24"/>
    </row>
    <row r="12390" spans="3:10" x14ac:dyDescent="0.25">
      <c r="C12390" s="23"/>
      <c r="D12390" s="23"/>
      <c r="E12390" s="23"/>
      <c r="F12390" s="23"/>
      <c r="G12390" s="23"/>
      <c r="H12390" s="24"/>
      <c r="I12390" s="24"/>
      <c r="J12390" s="24"/>
    </row>
    <row r="12391" spans="3:10" x14ac:dyDescent="0.25">
      <c r="C12391" s="23"/>
      <c r="D12391" s="23"/>
      <c r="E12391" s="23"/>
      <c r="F12391" s="23"/>
      <c r="G12391" s="23"/>
      <c r="H12391" s="24"/>
      <c r="I12391" s="24"/>
      <c r="J12391" s="24"/>
    </row>
    <row r="12392" spans="3:10" x14ac:dyDescent="0.25">
      <c r="C12392" s="23"/>
      <c r="D12392" s="23"/>
      <c r="E12392" s="23"/>
      <c r="F12392" s="23"/>
      <c r="G12392" s="23"/>
      <c r="H12392" s="24"/>
      <c r="I12392" s="24"/>
      <c r="J12392" s="24"/>
    </row>
    <row r="12393" spans="3:10" x14ac:dyDescent="0.25">
      <c r="C12393" s="23"/>
      <c r="D12393" s="23"/>
      <c r="E12393" s="23"/>
      <c r="F12393" s="23"/>
      <c r="G12393" s="23"/>
      <c r="H12393" s="24"/>
      <c r="I12393" s="24"/>
      <c r="J12393" s="24"/>
    </row>
    <row r="12394" spans="3:10" x14ac:dyDescent="0.25">
      <c r="C12394" s="23"/>
      <c r="D12394" s="23"/>
      <c r="E12394" s="23"/>
      <c r="F12394" s="23"/>
      <c r="G12394" s="23"/>
      <c r="H12394" s="24"/>
      <c r="I12394" s="24"/>
      <c r="J12394" s="24"/>
    </row>
    <row r="12395" spans="3:10" x14ac:dyDescent="0.25">
      <c r="C12395" s="23"/>
      <c r="D12395" s="23"/>
      <c r="E12395" s="23"/>
      <c r="F12395" s="23"/>
      <c r="G12395" s="23"/>
      <c r="H12395" s="24"/>
      <c r="I12395" s="24"/>
      <c r="J12395" s="24"/>
    </row>
    <row r="12396" spans="3:10" x14ac:dyDescent="0.25">
      <c r="C12396" s="23"/>
      <c r="D12396" s="23"/>
      <c r="E12396" s="23"/>
      <c r="F12396" s="23"/>
      <c r="G12396" s="23"/>
      <c r="H12396" s="24"/>
      <c r="I12396" s="24"/>
      <c r="J12396" s="24"/>
    </row>
    <row r="12397" spans="3:10" x14ac:dyDescent="0.25">
      <c r="C12397" s="23"/>
      <c r="D12397" s="23"/>
      <c r="E12397" s="23"/>
      <c r="F12397" s="23"/>
      <c r="G12397" s="23"/>
      <c r="H12397" s="24"/>
      <c r="I12397" s="24"/>
      <c r="J12397" s="24"/>
    </row>
    <row r="12398" spans="3:10" x14ac:dyDescent="0.25">
      <c r="C12398" s="23"/>
      <c r="D12398" s="23"/>
      <c r="E12398" s="23"/>
      <c r="F12398" s="23"/>
      <c r="G12398" s="23"/>
      <c r="H12398" s="24"/>
      <c r="I12398" s="24"/>
      <c r="J12398" s="24"/>
    </row>
    <row r="12399" spans="3:10" x14ac:dyDescent="0.25">
      <c r="C12399" s="23"/>
      <c r="D12399" s="23"/>
      <c r="E12399" s="23"/>
      <c r="F12399" s="23"/>
      <c r="G12399" s="23"/>
      <c r="H12399" s="24"/>
      <c r="I12399" s="24"/>
      <c r="J12399" s="24"/>
    </row>
    <row r="12400" spans="3:10" x14ac:dyDescent="0.25">
      <c r="C12400" s="23"/>
      <c r="D12400" s="23"/>
      <c r="E12400" s="23"/>
      <c r="F12400" s="23"/>
      <c r="G12400" s="23"/>
      <c r="H12400" s="24"/>
      <c r="I12400" s="24"/>
      <c r="J12400" s="24"/>
    </row>
    <row r="12401" spans="3:10" x14ac:dyDescent="0.25">
      <c r="C12401" s="23"/>
      <c r="D12401" s="23"/>
      <c r="E12401" s="23"/>
      <c r="F12401" s="23"/>
      <c r="G12401" s="23"/>
      <c r="H12401" s="24"/>
      <c r="I12401" s="24"/>
      <c r="J12401" s="24"/>
    </row>
    <row r="12402" spans="3:10" x14ac:dyDescent="0.25">
      <c r="C12402" s="23"/>
      <c r="D12402" s="23"/>
      <c r="E12402" s="23"/>
      <c r="F12402" s="23"/>
      <c r="G12402" s="23"/>
      <c r="H12402" s="24"/>
      <c r="I12402" s="24"/>
      <c r="J12402" s="24"/>
    </row>
    <row r="12403" spans="3:10" x14ac:dyDescent="0.25">
      <c r="C12403" s="23"/>
      <c r="D12403" s="23"/>
      <c r="E12403" s="23"/>
      <c r="F12403" s="23"/>
      <c r="G12403" s="23"/>
      <c r="H12403" s="24"/>
      <c r="I12403" s="24"/>
      <c r="J12403" s="24"/>
    </row>
    <row r="12404" spans="3:10" x14ac:dyDescent="0.25">
      <c r="C12404" s="23"/>
      <c r="D12404" s="23"/>
      <c r="E12404" s="23"/>
      <c r="F12404" s="23"/>
      <c r="G12404" s="23"/>
      <c r="H12404" s="24"/>
      <c r="I12404" s="24"/>
      <c r="J12404" s="24"/>
    </row>
    <row r="12405" spans="3:10" x14ac:dyDescent="0.25">
      <c r="C12405" s="23"/>
      <c r="D12405" s="23"/>
      <c r="E12405" s="23"/>
      <c r="F12405" s="23"/>
      <c r="G12405" s="23"/>
      <c r="H12405" s="24"/>
      <c r="I12405" s="24"/>
      <c r="J12405" s="24"/>
    </row>
    <row r="12406" spans="3:10" x14ac:dyDescent="0.25">
      <c r="C12406" s="23"/>
      <c r="D12406" s="23"/>
      <c r="E12406" s="23"/>
      <c r="F12406" s="23"/>
      <c r="G12406" s="23"/>
      <c r="H12406" s="24"/>
      <c r="I12406" s="24"/>
      <c r="J12406" s="24"/>
    </row>
    <row r="12407" spans="3:10" x14ac:dyDescent="0.25">
      <c r="C12407" s="23"/>
      <c r="D12407" s="23"/>
      <c r="E12407" s="23"/>
      <c r="F12407" s="23"/>
      <c r="G12407" s="23"/>
      <c r="H12407" s="24"/>
      <c r="I12407" s="24"/>
      <c r="J12407" s="24"/>
    </row>
    <row r="12408" spans="3:10" x14ac:dyDescent="0.25">
      <c r="C12408" s="23"/>
      <c r="D12408" s="23"/>
      <c r="E12408" s="23"/>
      <c r="F12408" s="23"/>
      <c r="G12408" s="23"/>
      <c r="H12408" s="24"/>
      <c r="I12408" s="24"/>
      <c r="J12408" s="24"/>
    </row>
    <row r="12409" spans="3:10" x14ac:dyDescent="0.25">
      <c r="C12409" s="23"/>
      <c r="D12409" s="23"/>
      <c r="E12409" s="23"/>
      <c r="F12409" s="23"/>
      <c r="G12409" s="23"/>
      <c r="H12409" s="24"/>
      <c r="I12409" s="24"/>
      <c r="J12409" s="24"/>
    </row>
    <row r="12410" spans="3:10" x14ac:dyDescent="0.25">
      <c r="C12410" s="23"/>
      <c r="D12410" s="23"/>
      <c r="E12410" s="23"/>
      <c r="F12410" s="23"/>
      <c r="G12410" s="23"/>
      <c r="H12410" s="24"/>
      <c r="I12410" s="24"/>
      <c r="J12410" s="24"/>
    </row>
    <row r="12411" spans="3:10" x14ac:dyDescent="0.25">
      <c r="C12411" s="23"/>
      <c r="D12411" s="23"/>
      <c r="E12411" s="23"/>
      <c r="F12411" s="23"/>
      <c r="G12411" s="23"/>
      <c r="H12411" s="24"/>
      <c r="I12411" s="24"/>
      <c r="J12411" s="24"/>
    </row>
    <row r="12412" spans="3:10" x14ac:dyDescent="0.25">
      <c r="C12412" s="23"/>
      <c r="D12412" s="23"/>
      <c r="E12412" s="23"/>
      <c r="F12412" s="23"/>
      <c r="G12412" s="23"/>
      <c r="H12412" s="24"/>
      <c r="I12412" s="24"/>
      <c r="J12412" s="24"/>
    </row>
    <row r="12413" spans="3:10" x14ac:dyDescent="0.25">
      <c r="C12413" s="23"/>
      <c r="D12413" s="23"/>
      <c r="E12413" s="23"/>
      <c r="F12413" s="23"/>
      <c r="G12413" s="23"/>
      <c r="H12413" s="24"/>
      <c r="I12413" s="24"/>
      <c r="J12413" s="24"/>
    </row>
    <row r="12414" spans="3:10" x14ac:dyDescent="0.25">
      <c r="C12414" s="23"/>
      <c r="D12414" s="23"/>
      <c r="E12414" s="23"/>
      <c r="F12414" s="23"/>
      <c r="G12414" s="23"/>
      <c r="H12414" s="24"/>
      <c r="I12414" s="24"/>
      <c r="J12414" s="24"/>
    </row>
    <row r="12415" spans="3:10" x14ac:dyDescent="0.25">
      <c r="C12415" s="23"/>
      <c r="D12415" s="23"/>
      <c r="E12415" s="23"/>
      <c r="F12415" s="23"/>
      <c r="G12415" s="23"/>
      <c r="H12415" s="24"/>
      <c r="I12415" s="24"/>
      <c r="J12415" s="24"/>
    </row>
    <row r="12416" spans="3:10" x14ac:dyDescent="0.25">
      <c r="C12416" s="23"/>
      <c r="D12416" s="23"/>
      <c r="E12416" s="23"/>
      <c r="F12416" s="23"/>
      <c r="G12416" s="23"/>
      <c r="H12416" s="24"/>
      <c r="I12416" s="24"/>
      <c r="J12416" s="24"/>
    </row>
    <row r="12417" spans="3:10" x14ac:dyDescent="0.25">
      <c r="C12417" s="23"/>
      <c r="D12417" s="23"/>
      <c r="E12417" s="23"/>
      <c r="F12417" s="23"/>
      <c r="G12417" s="23"/>
      <c r="H12417" s="24"/>
      <c r="I12417" s="24"/>
      <c r="J12417" s="24"/>
    </row>
    <row r="12418" spans="3:10" x14ac:dyDescent="0.25">
      <c r="C12418" s="23"/>
      <c r="D12418" s="23"/>
      <c r="E12418" s="23"/>
      <c r="F12418" s="23"/>
      <c r="G12418" s="23"/>
      <c r="H12418" s="24"/>
      <c r="I12418" s="24"/>
      <c r="J12418" s="24"/>
    </row>
    <row r="12419" spans="3:10" x14ac:dyDescent="0.25">
      <c r="C12419" s="23"/>
      <c r="D12419" s="23"/>
      <c r="E12419" s="23"/>
      <c r="F12419" s="23"/>
      <c r="G12419" s="23"/>
      <c r="H12419" s="24"/>
      <c r="I12419" s="24"/>
      <c r="J12419" s="24"/>
    </row>
    <row r="12420" spans="3:10" x14ac:dyDescent="0.25">
      <c r="C12420" s="23"/>
      <c r="D12420" s="23"/>
      <c r="E12420" s="23"/>
      <c r="F12420" s="23"/>
      <c r="G12420" s="23"/>
      <c r="H12420" s="24"/>
      <c r="I12420" s="24"/>
      <c r="J12420" s="24"/>
    </row>
    <row r="12421" spans="3:10" x14ac:dyDescent="0.25">
      <c r="C12421" s="23"/>
      <c r="D12421" s="23"/>
      <c r="E12421" s="23"/>
      <c r="F12421" s="23"/>
      <c r="G12421" s="23"/>
      <c r="H12421" s="24"/>
      <c r="I12421" s="24"/>
      <c r="J12421" s="24"/>
    </row>
    <row r="12422" spans="3:10" x14ac:dyDescent="0.25">
      <c r="C12422" s="23"/>
      <c r="D12422" s="23"/>
      <c r="E12422" s="23"/>
      <c r="F12422" s="23"/>
      <c r="G12422" s="23"/>
      <c r="H12422" s="24"/>
      <c r="I12422" s="24"/>
      <c r="J12422" s="24"/>
    </row>
    <row r="12423" spans="3:10" x14ac:dyDescent="0.25">
      <c r="C12423" s="23"/>
      <c r="D12423" s="23"/>
      <c r="E12423" s="23"/>
      <c r="F12423" s="23"/>
      <c r="G12423" s="23"/>
      <c r="H12423" s="24"/>
      <c r="I12423" s="24"/>
      <c r="J12423" s="24"/>
    </row>
    <row r="12424" spans="3:10" x14ac:dyDescent="0.25">
      <c r="C12424" s="23"/>
      <c r="D12424" s="23"/>
      <c r="E12424" s="23"/>
      <c r="F12424" s="23"/>
      <c r="G12424" s="23"/>
      <c r="H12424" s="24"/>
      <c r="I12424" s="24"/>
      <c r="J12424" s="24"/>
    </row>
    <row r="12425" spans="3:10" x14ac:dyDescent="0.25">
      <c r="C12425" s="23"/>
      <c r="D12425" s="23"/>
      <c r="E12425" s="23"/>
      <c r="F12425" s="23"/>
      <c r="G12425" s="23"/>
      <c r="H12425" s="24"/>
      <c r="I12425" s="24"/>
      <c r="J12425" s="24"/>
    </row>
    <row r="12426" spans="3:10" x14ac:dyDescent="0.25">
      <c r="C12426" s="23"/>
      <c r="D12426" s="23"/>
      <c r="E12426" s="23"/>
      <c r="F12426" s="23"/>
      <c r="G12426" s="23"/>
      <c r="H12426" s="24"/>
      <c r="I12426" s="24"/>
      <c r="J12426" s="24"/>
    </row>
    <row r="12427" spans="3:10" x14ac:dyDescent="0.25">
      <c r="C12427" s="23"/>
      <c r="D12427" s="23"/>
      <c r="E12427" s="23"/>
      <c r="F12427" s="23"/>
      <c r="G12427" s="23"/>
      <c r="H12427" s="24"/>
      <c r="I12427" s="24"/>
      <c r="J12427" s="24"/>
    </row>
    <row r="12428" spans="3:10" x14ac:dyDescent="0.25">
      <c r="C12428" s="23"/>
      <c r="D12428" s="23"/>
      <c r="E12428" s="23"/>
      <c r="F12428" s="23"/>
      <c r="G12428" s="23"/>
      <c r="H12428" s="24"/>
      <c r="I12428" s="24"/>
      <c r="J12428" s="24"/>
    </row>
    <row r="12429" spans="3:10" x14ac:dyDescent="0.25">
      <c r="C12429" s="23"/>
      <c r="D12429" s="23"/>
      <c r="E12429" s="23"/>
      <c r="F12429" s="23"/>
      <c r="G12429" s="23"/>
      <c r="H12429" s="24"/>
      <c r="I12429" s="24"/>
      <c r="J12429" s="24"/>
    </row>
    <row r="12430" spans="3:10" x14ac:dyDescent="0.25">
      <c r="C12430" s="23"/>
      <c r="D12430" s="23"/>
      <c r="E12430" s="23"/>
      <c r="F12430" s="23"/>
      <c r="G12430" s="23"/>
      <c r="H12430" s="24"/>
      <c r="I12430" s="24"/>
      <c r="J12430" s="24"/>
    </row>
    <row r="12431" spans="3:10" x14ac:dyDescent="0.25">
      <c r="C12431" s="23"/>
      <c r="D12431" s="23"/>
      <c r="E12431" s="23"/>
      <c r="F12431" s="23"/>
      <c r="G12431" s="23"/>
      <c r="H12431" s="24"/>
      <c r="I12431" s="24"/>
      <c r="J12431" s="24"/>
    </row>
    <row r="12432" spans="3:10" x14ac:dyDescent="0.25">
      <c r="C12432" s="23"/>
      <c r="D12432" s="23"/>
      <c r="E12432" s="23"/>
      <c r="F12432" s="23"/>
      <c r="G12432" s="23"/>
      <c r="H12432" s="24"/>
      <c r="I12432" s="24"/>
      <c r="J12432" s="24"/>
    </row>
    <row r="12433" spans="3:10" x14ac:dyDescent="0.25">
      <c r="C12433" s="23"/>
      <c r="D12433" s="23"/>
      <c r="E12433" s="23"/>
      <c r="F12433" s="23"/>
      <c r="G12433" s="23"/>
      <c r="H12433" s="24"/>
      <c r="I12433" s="24"/>
      <c r="J12433" s="24"/>
    </row>
    <row r="12434" spans="3:10" x14ac:dyDescent="0.25">
      <c r="C12434" s="23"/>
      <c r="D12434" s="23"/>
      <c r="E12434" s="23"/>
      <c r="F12434" s="23"/>
      <c r="G12434" s="23"/>
      <c r="H12434" s="24"/>
      <c r="I12434" s="24"/>
      <c r="J12434" s="24"/>
    </row>
    <row r="12435" spans="3:10" x14ac:dyDescent="0.25">
      <c r="C12435" s="23"/>
      <c r="D12435" s="23"/>
      <c r="E12435" s="23"/>
      <c r="F12435" s="23"/>
      <c r="G12435" s="23"/>
      <c r="H12435" s="24"/>
      <c r="I12435" s="24"/>
      <c r="J12435" s="24"/>
    </row>
    <row r="12436" spans="3:10" x14ac:dyDescent="0.25">
      <c r="C12436" s="23"/>
      <c r="D12436" s="23"/>
      <c r="E12436" s="23"/>
      <c r="F12436" s="23"/>
      <c r="G12436" s="23"/>
      <c r="H12436" s="24"/>
      <c r="I12436" s="24"/>
      <c r="J12436" s="24"/>
    </row>
    <row r="12437" spans="3:10" x14ac:dyDescent="0.25">
      <c r="C12437" s="23"/>
      <c r="D12437" s="23"/>
      <c r="E12437" s="23"/>
      <c r="F12437" s="23"/>
      <c r="G12437" s="23"/>
      <c r="H12437" s="24"/>
      <c r="I12437" s="24"/>
      <c r="J12437" s="24"/>
    </row>
    <row r="12438" spans="3:10" x14ac:dyDescent="0.25">
      <c r="C12438" s="23"/>
      <c r="D12438" s="23"/>
      <c r="E12438" s="23"/>
      <c r="F12438" s="23"/>
      <c r="G12438" s="23"/>
      <c r="H12438" s="24"/>
      <c r="I12438" s="24"/>
      <c r="J12438" s="24"/>
    </row>
    <row r="12439" spans="3:10" x14ac:dyDescent="0.25">
      <c r="C12439" s="23"/>
      <c r="D12439" s="23"/>
      <c r="E12439" s="23"/>
      <c r="F12439" s="23"/>
      <c r="G12439" s="23"/>
      <c r="H12439" s="24"/>
      <c r="I12439" s="24"/>
      <c r="J12439" s="24"/>
    </row>
    <row r="12440" spans="3:10" x14ac:dyDescent="0.25">
      <c r="C12440" s="23"/>
      <c r="D12440" s="23"/>
      <c r="E12440" s="23"/>
      <c r="F12440" s="23"/>
      <c r="G12440" s="23"/>
      <c r="H12440" s="24"/>
      <c r="I12440" s="24"/>
      <c r="J12440" s="24"/>
    </row>
    <row r="12441" spans="3:10" x14ac:dyDescent="0.25">
      <c r="C12441" s="23"/>
      <c r="D12441" s="23"/>
      <c r="E12441" s="23"/>
      <c r="F12441" s="23"/>
      <c r="G12441" s="23"/>
      <c r="H12441" s="24"/>
      <c r="I12441" s="24"/>
      <c r="J12441" s="24"/>
    </row>
    <row r="12442" spans="3:10" x14ac:dyDescent="0.25">
      <c r="C12442" s="23"/>
      <c r="D12442" s="23"/>
      <c r="E12442" s="23"/>
      <c r="F12442" s="23"/>
      <c r="G12442" s="23"/>
      <c r="H12442" s="24"/>
      <c r="I12442" s="24"/>
      <c r="J12442" s="24"/>
    </row>
    <row r="12443" spans="3:10" x14ac:dyDescent="0.25">
      <c r="C12443" s="23"/>
      <c r="D12443" s="23"/>
      <c r="E12443" s="23"/>
      <c r="F12443" s="23"/>
      <c r="G12443" s="23"/>
      <c r="H12443" s="24"/>
      <c r="I12443" s="24"/>
      <c r="J12443" s="24"/>
    </row>
    <row r="12444" spans="3:10" x14ac:dyDescent="0.25">
      <c r="C12444" s="23"/>
      <c r="D12444" s="23"/>
      <c r="E12444" s="23"/>
      <c r="F12444" s="23"/>
      <c r="G12444" s="23"/>
      <c r="H12444" s="24"/>
      <c r="I12444" s="24"/>
      <c r="J12444" s="24"/>
    </row>
    <row r="12445" spans="3:10" x14ac:dyDescent="0.25">
      <c r="C12445" s="23"/>
      <c r="D12445" s="23"/>
      <c r="E12445" s="23"/>
      <c r="F12445" s="23"/>
      <c r="G12445" s="23"/>
      <c r="H12445" s="24"/>
      <c r="I12445" s="24"/>
      <c r="J12445" s="24"/>
    </row>
    <row r="12446" spans="3:10" x14ac:dyDescent="0.25">
      <c r="C12446" s="23"/>
      <c r="D12446" s="23"/>
      <c r="E12446" s="23"/>
      <c r="F12446" s="23"/>
      <c r="G12446" s="23"/>
      <c r="H12446" s="24"/>
      <c r="I12446" s="24"/>
      <c r="J12446" s="24"/>
    </row>
    <row r="12447" spans="3:10" x14ac:dyDescent="0.25">
      <c r="C12447" s="23"/>
      <c r="D12447" s="23"/>
      <c r="E12447" s="23"/>
      <c r="F12447" s="23"/>
      <c r="G12447" s="23"/>
      <c r="H12447" s="24"/>
      <c r="I12447" s="24"/>
      <c r="J12447" s="24"/>
    </row>
    <row r="12448" spans="3:10" x14ac:dyDescent="0.25">
      <c r="C12448" s="23"/>
      <c r="D12448" s="23"/>
      <c r="E12448" s="23"/>
      <c r="F12448" s="23"/>
      <c r="G12448" s="23"/>
      <c r="H12448" s="24"/>
      <c r="I12448" s="24"/>
      <c r="J12448" s="24"/>
    </row>
    <row r="12449" spans="3:10" x14ac:dyDescent="0.25">
      <c r="C12449" s="23"/>
      <c r="D12449" s="23"/>
      <c r="E12449" s="23"/>
      <c r="F12449" s="23"/>
      <c r="G12449" s="23"/>
      <c r="H12449" s="24"/>
      <c r="I12449" s="24"/>
      <c r="J12449" s="24"/>
    </row>
    <row r="12450" spans="3:10" x14ac:dyDescent="0.25">
      <c r="C12450" s="23"/>
      <c r="D12450" s="23"/>
      <c r="E12450" s="23"/>
      <c r="F12450" s="23"/>
      <c r="G12450" s="23"/>
      <c r="H12450" s="24"/>
      <c r="I12450" s="24"/>
      <c r="J12450" s="24"/>
    </row>
    <row r="12451" spans="3:10" x14ac:dyDescent="0.25">
      <c r="C12451" s="23"/>
      <c r="D12451" s="23"/>
      <c r="E12451" s="23"/>
      <c r="F12451" s="23"/>
      <c r="G12451" s="23"/>
      <c r="H12451" s="24"/>
      <c r="I12451" s="24"/>
      <c r="J12451" s="24"/>
    </row>
    <row r="12452" spans="3:10" x14ac:dyDescent="0.25">
      <c r="C12452" s="23"/>
      <c r="D12452" s="23"/>
      <c r="E12452" s="23"/>
      <c r="F12452" s="23"/>
      <c r="G12452" s="23"/>
      <c r="H12452" s="24"/>
      <c r="I12452" s="24"/>
      <c r="J12452" s="24"/>
    </row>
    <row r="12453" spans="3:10" x14ac:dyDescent="0.25">
      <c r="C12453" s="23"/>
      <c r="D12453" s="23"/>
      <c r="E12453" s="23"/>
      <c r="F12453" s="23"/>
      <c r="G12453" s="23"/>
      <c r="H12453" s="24"/>
      <c r="I12453" s="24"/>
      <c r="J12453" s="24"/>
    </row>
    <row r="12454" spans="3:10" x14ac:dyDescent="0.25">
      <c r="C12454" s="23"/>
      <c r="D12454" s="23"/>
      <c r="E12454" s="23"/>
      <c r="F12454" s="23"/>
      <c r="G12454" s="23"/>
      <c r="H12454" s="24"/>
      <c r="I12454" s="24"/>
      <c r="J12454" s="24"/>
    </row>
    <row r="12455" spans="3:10" x14ac:dyDescent="0.25">
      <c r="C12455" s="23"/>
      <c r="D12455" s="23"/>
      <c r="E12455" s="23"/>
      <c r="F12455" s="23"/>
      <c r="G12455" s="23"/>
      <c r="H12455" s="24"/>
      <c r="I12455" s="24"/>
      <c r="J12455" s="24"/>
    </row>
    <row r="12456" spans="3:10" x14ac:dyDescent="0.25">
      <c r="C12456" s="23"/>
      <c r="D12456" s="23"/>
      <c r="E12456" s="23"/>
      <c r="F12456" s="23"/>
      <c r="G12456" s="23"/>
      <c r="H12456" s="24"/>
      <c r="I12456" s="24"/>
      <c r="J12456" s="24"/>
    </row>
    <row r="12457" spans="3:10" x14ac:dyDescent="0.25">
      <c r="C12457" s="23"/>
      <c r="D12457" s="23"/>
      <c r="E12457" s="23"/>
      <c r="F12457" s="23"/>
      <c r="G12457" s="23"/>
      <c r="H12457" s="24"/>
      <c r="I12457" s="24"/>
      <c r="J12457" s="24"/>
    </row>
    <row r="12458" spans="3:10" x14ac:dyDescent="0.25">
      <c r="C12458" s="23"/>
      <c r="D12458" s="23"/>
      <c r="E12458" s="23"/>
      <c r="F12458" s="23"/>
      <c r="G12458" s="23"/>
      <c r="H12458" s="24"/>
      <c r="I12458" s="24"/>
      <c r="J12458" s="24"/>
    </row>
    <row r="12459" spans="3:10" x14ac:dyDescent="0.25">
      <c r="C12459" s="23"/>
      <c r="D12459" s="23"/>
      <c r="E12459" s="23"/>
      <c r="F12459" s="23"/>
      <c r="G12459" s="23"/>
      <c r="H12459" s="24"/>
      <c r="I12459" s="24"/>
      <c r="J12459" s="24"/>
    </row>
    <row r="12460" spans="3:10" x14ac:dyDescent="0.25">
      <c r="C12460" s="23"/>
      <c r="D12460" s="23"/>
      <c r="E12460" s="23"/>
      <c r="F12460" s="23"/>
      <c r="G12460" s="23"/>
      <c r="H12460" s="24"/>
      <c r="I12460" s="24"/>
      <c r="J12460" s="24"/>
    </row>
    <row r="12461" spans="3:10" x14ac:dyDescent="0.25">
      <c r="C12461" s="23"/>
      <c r="D12461" s="23"/>
      <c r="E12461" s="23"/>
      <c r="F12461" s="23"/>
      <c r="G12461" s="23"/>
      <c r="H12461" s="24"/>
      <c r="I12461" s="24"/>
      <c r="J12461" s="24"/>
    </row>
    <row r="12462" spans="3:10" x14ac:dyDescent="0.25">
      <c r="C12462" s="23"/>
      <c r="D12462" s="23"/>
      <c r="E12462" s="23"/>
      <c r="F12462" s="23"/>
      <c r="G12462" s="23"/>
      <c r="H12462" s="24"/>
      <c r="I12462" s="24"/>
      <c r="J12462" s="24"/>
    </row>
    <row r="12463" spans="3:10" x14ac:dyDescent="0.25">
      <c r="C12463" s="23"/>
      <c r="D12463" s="23"/>
      <c r="E12463" s="23"/>
      <c r="F12463" s="23"/>
      <c r="G12463" s="23"/>
      <c r="H12463" s="24"/>
      <c r="I12463" s="24"/>
      <c r="J12463" s="24"/>
    </row>
    <row r="12464" spans="3:10" x14ac:dyDescent="0.25">
      <c r="C12464" s="23"/>
      <c r="D12464" s="23"/>
      <c r="E12464" s="23"/>
      <c r="F12464" s="23"/>
      <c r="G12464" s="23"/>
      <c r="H12464" s="24"/>
      <c r="I12464" s="24"/>
      <c r="J12464" s="24"/>
    </row>
    <row r="12465" spans="3:10" x14ac:dyDescent="0.25">
      <c r="C12465" s="23"/>
      <c r="D12465" s="23"/>
      <c r="E12465" s="23"/>
      <c r="F12465" s="23"/>
      <c r="G12465" s="23"/>
      <c r="H12465" s="24"/>
      <c r="I12465" s="24"/>
      <c r="J12465" s="24"/>
    </row>
    <row r="12466" spans="3:10" x14ac:dyDescent="0.25">
      <c r="C12466" s="23"/>
      <c r="D12466" s="23"/>
      <c r="E12466" s="23"/>
      <c r="F12466" s="23"/>
      <c r="G12466" s="23"/>
      <c r="H12466" s="24"/>
      <c r="I12466" s="24"/>
      <c r="J12466" s="24"/>
    </row>
    <row r="12467" spans="3:10" x14ac:dyDescent="0.25">
      <c r="C12467" s="23"/>
      <c r="D12467" s="23"/>
      <c r="E12467" s="23"/>
      <c r="F12467" s="23"/>
      <c r="G12467" s="23"/>
      <c r="H12467" s="24"/>
      <c r="I12467" s="24"/>
      <c r="J12467" s="24"/>
    </row>
    <row r="12468" spans="3:10" x14ac:dyDescent="0.25">
      <c r="C12468" s="23"/>
      <c r="D12468" s="23"/>
      <c r="E12468" s="23"/>
      <c r="F12468" s="23"/>
      <c r="G12468" s="23"/>
      <c r="H12468" s="24"/>
      <c r="I12468" s="24"/>
      <c r="J12468" s="24"/>
    </row>
    <row r="12469" spans="3:10" x14ac:dyDescent="0.25">
      <c r="C12469" s="23"/>
      <c r="D12469" s="23"/>
      <c r="E12469" s="23"/>
      <c r="F12469" s="23"/>
      <c r="G12469" s="23"/>
      <c r="H12469" s="24"/>
      <c r="I12469" s="24"/>
      <c r="J12469" s="24"/>
    </row>
    <row r="12470" spans="3:10" x14ac:dyDescent="0.25">
      <c r="C12470" s="23"/>
      <c r="D12470" s="23"/>
      <c r="E12470" s="23"/>
      <c r="F12470" s="23"/>
      <c r="G12470" s="23"/>
      <c r="H12470" s="24"/>
      <c r="I12470" s="24"/>
      <c r="J12470" s="24"/>
    </row>
    <row r="12471" spans="3:10" x14ac:dyDescent="0.25">
      <c r="C12471" s="23"/>
      <c r="D12471" s="23"/>
      <c r="E12471" s="23"/>
      <c r="F12471" s="23"/>
      <c r="G12471" s="23"/>
      <c r="H12471" s="24"/>
      <c r="I12471" s="24"/>
      <c r="J12471" s="24"/>
    </row>
    <row r="12472" spans="3:10" x14ac:dyDescent="0.25">
      <c r="C12472" s="23"/>
      <c r="D12472" s="23"/>
      <c r="E12472" s="23"/>
      <c r="F12472" s="23"/>
      <c r="G12472" s="23"/>
      <c r="H12472" s="24"/>
      <c r="I12472" s="24"/>
      <c r="J12472" s="24"/>
    </row>
    <row r="12473" spans="3:10" x14ac:dyDescent="0.25">
      <c r="C12473" s="23"/>
      <c r="D12473" s="23"/>
      <c r="E12473" s="23"/>
      <c r="F12473" s="23"/>
      <c r="G12473" s="23"/>
      <c r="H12473" s="24"/>
      <c r="I12473" s="24"/>
      <c r="J12473" s="24"/>
    </row>
    <row r="12474" spans="3:10" x14ac:dyDescent="0.25">
      <c r="C12474" s="23"/>
      <c r="D12474" s="23"/>
      <c r="E12474" s="23"/>
      <c r="F12474" s="23"/>
      <c r="G12474" s="23"/>
      <c r="H12474" s="24"/>
      <c r="I12474" s="24"/>
      <c r="J12474" s="24"/>
    </row>
    <row r="12475" spans="3:10" x14ac:dyDescent="0.25">
      <c r="C12475" s="23"/>
      <c r="D12475" s="23"/>
      <c r="E12475" s="23"/>
      <c r="F12475" s="23"/>
      <c r="G12475" s="23"/>
      <c r="H12475" s="24"/>
      <c r="I12475" s="24"/>
      <c r="J12475" s="24"/>
    </row>
    <row r="12476" spans="3:10" x14ac:dyDescent="0.25">
      <c r="C12476" s="23"/>
      <c r="D12476" s="23"/>
      <c r="E12476" s="23"/>
      <c r="F12476" s="23"/>
      <c r="G12476" s="23"/>
      <c r="H12476" s="24"/>
      <c r="I12476" s="24"/>
      <c r="J12476" s="24"/>
    </row>
    <row r="12477" spans="3:10" x14ac:dyDescent="0.25">
      <c r="C12477" s="23"/>
      <c r="D12477" s="23"/>
      <c r="E12477" s="23"/>
      <c r="F12477" s="23"/>
      <c r="G12477" s="23"/>
      <c r="H12477" s="24"/>
      <c r="I12477" s="24"/>
      <c r="J12477" s="24"/>
    </row>
    <row r="12478" spans="3:10" x14ac:dyDescent="0.25">
      <c r="C12478" s="23"/>
      <c r="D12478" s="23"/>
      <c r="E12478" s="23"/>
      <c r="F12478" s="23"/>
      <c r="G12478" s="23"/>
      <c r="H12478" s="24"/>
      <c r="I12478" s="24"/>
      <c r="J12478" s="24"/>
    </row>
    <row r="12479" spans="3:10" x14ac:dyDescent="0.25">
      <c r="C12479" s="23"/>
      <c r="D12479" s="23"/>
      <c r="E12479" s="23"/>
      <c r="F12479" s="23"/>
      <c r="G12479" s="23"/>
      <c r="H12479" s="24"/>
      <c r="I12479" s="24"/>
      <c r="J12479" s="24"/>
    </row>
    <row r="12480" spans="3:10" x14ac:dyDescent="0.25">
      <c r="C12480" s="23"/>
      <c r="D12480" s="23"/>
      <c r="E12480" s="23"/>
      <c r="F12480" s="23"/>
      <c r="G12480" s="23"/>
      <c r="H12480" s="24"/>
      <c r="I12480" s="24"/>
      <c r="J12480" s="24"/>
    </row>
    <row r="12481" spans="3:10" x14ac:dyDescent="0.25">
      <c r="C12481" s="23"/>
      <c r="D12481" s="23"/>
      <c r="E12481" s="23"/>
      <c r="F12481" s="23"/>
      <c r="G12481" s="23"/>
      <c r="H12481" s="24"/>
      <c r="I12481" s="24"/>
      <c r="J12481" s="24"/>
    </row>
    <row r="12482" spans="3:10" x14ac:dyDescent="0.25">
      <c r="C12482" s="23"/>
      <c r="D12482" s="23"/>
      <c r="E12482" s="23"/>
      <c r="F12482" s="23"/>
      <c r="G12482" s="23"/>
      <c r="H12482" s="24"/>
      <c r="I12482" s="24"/>
      <c r="J12482" s="24"/>
    </row>
    <row r="12483" spans="3:10" x14ac:dyDescent="0.25">
      <c r="C12483" s="23"/>
      <c r="D12483" s="23"/>
      <c r="E12483" s="23"/>
      <c r="F12483" s="23"/>
      <c r="G12483" s="23"/>
      <c r="H12483" s="24"/>
      <c r="I12483" s="24"/>
      <c r="J12483" s="24"/>
    </row>
    <row r="12484" spans="3:10" x14ac:dyDescent="0.25">
      <c r="C12484" s="23"/>
      <c r="D12484" s="23"/>
      <c r="E12484" s="23"/>
      <c r="F12484" s="23"/>
      <c r="G12484" s="23"/>
      <c r="H12484" s="24"/>
      <c r="I12484" s="24"/>
      <c r="J12484" s="24"/>
    </row>
    <row r="12485" spans="3:10" x14ac:dyDescent="0.25">
      <c r="C12485" s="23"/>
      <c r="D12485" s="23"/>
      <c r="E12485" s="23"/>
      <c r="F12485" s="23"/>
      <c r="G12485" s="23"/>
      <c r="H12485" s="24"/>
      <c r="I12485" s="24"/>
      <c r="J12485" s="24"/>
    </row>
    <row r="12486" spans="3:10" x14ac:dyDescent="0.25">
      <c r="C12486" s="23"/>
      <c r="D12486" s="23"/>
      <c r="E12486" s="23"/>
      <c r="F12486" s="23"/>
      <c r="G12486" s="23"/>
      <c r="H12486" s="24"/>
      <c r="I12486" s="24"/>
      <c r="J12486" s="24"/>
    </row>
    <row r="12487" spans="3:10" x14ac:dyDescent="0.25">
      <c r="C12487" s="23"/>
      <c r="D12487" s="23"/>
      <c r="E12487" s="23"/>
      <c r="F12487" s="23"/>
      <c r="G12487" s="23"/>
      <c r="H12487" s="24"/>
      <c r="I12487" s="24"/>
      <c r="J12487" s="24"/>
    </row>
    <row r="12488" spans="3:10" x14ac:dyDescent="0.25">
      <c r="C12488" s="23"/>
      <c r="D12488" s="23"/>
      <c r="E12488" s="23"/>
      <c r="F12488" s="23"/>
      <c r="G12488" s="23"/>
      <c r="H12488" s="24"/>
      <c r="I12488" s="24"/>
      <c r="J12488" s="24"/>
    </row>
    <row r="12489" spans="3:10" x14ac:dyDescent="0.25">
      <c r="C12489" s="23"/>
      <c r="D12489" s="23"/>
      <c r="E12489" s="23"/>
      <c r="F12489" s="23"/>
      <c r="G12489" s="23"/>
      <c r="H12489" s="24"/>
      <c r="I12489" s="24"/>
      <c r="J12489" s="24"/>
    </row>
    <row r="12490" spans="3:10" x14ac:dyDescent="0.25">
      <c r="C12490" s="23"/>
      <c r="D12490" s="23"/>
      <c r="E12490" s="23"/>
      <c r="F12490" s="23"/>
      <c r="G12490" s="23"/>
      <c r="H12490" s="24"/>
      <c r="I12490" s="24"/>
      <c r="J12490" s="24"/>
    </row>
    <row r="12491" spans="3:10" x14ac:dyDescent="0.25">
      <c r="C12491" s="23"/>
      <c r="D12491" s="23"/>
      <c r="E12491" s="23"/>
      <c r="F12491" s="23"/>
      <c r="G12491" s="23"/>
      <c r="H12491" s="24"/>
      <c r="I12491" s="24"/>
      <c r="J12491" s="24"/>
    </row>
    <row r="12492" spans="3:10" x14ac:dyDescent="0.25">
      <c r="C12492" s="23"/>
      <c r="D12492" s="23"/>
      <c r="E12492" s="23"/>
      <c r="F12492" s="23"/>
      <c r="G12492" s="23"/>
      <c r="H12492" s="24"/>
      <c r="I12492" s="24"/>
      <c r="J12492" s="24"/>
    </row>
    <row r="12493" spans="3:10" x14ac:dyDescent="0.25">
      <c r="C12493" s="23"/>
      <c r="D12493" s="23"/>
      <c r="E12493" s="23"/>
      <c r="F12493" s="23"/>
      <c r="G12493" s="23"/>
      <c r="H12493" s="24"/>
      <c r="I12493" s="24"/>
      <c r="J12493" s="24"/>
    </row>
    <row r="12494" spans="3:10" x14ac:dyDescent="0.25">
      <c r="C12494" s="23"/>
      <c r="D12494" s="23"/>
      <c r="E12494" s="23"/>
      <c r="F12494" s="23"/>
      <c r="G12494" s="23"/>
      <c r="H12494" s="24"/>
      <c r="I12494" s="24"/>
      <c r="J12494" s="24"/>
    </row>
    <row r="12495" spans="3:10" x14ac:dyDescent="0.25">
      <c r="C12495" s="23"/>
      <c r="D12495" s="23"/>
      <c r="E12495" s="23"/>
      <c r="F12495" s="23"/>
      <c r="G12495" s="23"/>
      <c r="H12495" s="24"/>
      <c r="I12495" s="24"/>
      <c r="J12495" s="24"/>
    </row>
    <row r="12496" spans="3:10" x14ac:dyDescent="0.25">
      <c r="C12496" s="23"/>
      <c r="D12496" s="23"/>
      <c r="E12496" s="23"/>
      <c r="F12496" s="23"/>
      <c r="G12496" s="23"/>
      <c r="H12496" s="24"/>
      <c r="I12496" s="24"/>
      <c r="J12496" s="24"/>
    </row>
    <row r="12497" spans="3:10" x14ac:dyDescent="0.25">
      <c r="C12497" s="23"/>
      <c r="D12497" s="23"/>
      <c r="E12497" s="23"/>
      <c r="F12497" s="23"/>
      <c r="G12497" s="23"/>
      <c r="H12497" s="24"/>
      <c r="I12497" s="24"/>
      <c r="J12497" s="24"/>
    </row>
    <row r="12498" spans="3:10" x14ac:dyDescent="0.25">
      <c r="C12498" s="23"/>
      <c r="D12498" s="23"/>
      <c r="E12498" s="23"/>
      <c r="F12498" s="23"/>
      <c r="G12498" s="23"/>
      <c r="H12498" s="24"/>
      <c r="I12498" s="24"/>
      <c r="J12498" s="24"/>
    </row>
    <row r="12499" spans="3:10" x14ac:dyDescent="0.25">
      <c r="C12499" s="23"/>
      <c r="D12499" s="23"/>
      <c r="E12499" s="23"/>
      <c r="F12499" s="23"/>
      <c r="G12499" s="23"/>
      <c r="H12499" s="24"/>
      <c r="I12499" s="24"/>
      <c r="J12499" s="24"/>
    </row>
    <row r="12500" spans="3:10" x14ac:dyDescent="0.25">
      <c r="C12500" s="23"/>
      <c r="D12500" s="23"/>
      <c r="E12500" s="23"/>
      <c r="F12500" s="23"/>
      <c r="G12500" s="23"/>
      <c r="H12500" s="24"/>
      <c r="I12500" s="24"/>
      <c r="J12500" s="24"/>
    </row>
    <row r="12501" spans="3:10" x14ac:dyDescent="0.25">
      <c r="C12501" s="23"/>
      <c r="D12501" s="23"/>
      <c r="E12501" s="23"/>
      <c r="F12501" s="23"/>
      <c r="G12501" s="23"/>
      <c r="H12501" s="24"/>
      <c r="I12501" s="24"/>
      <c r="J12501" s="24"/>
    </row>
    <row r="12502" spans="3:10" x14ac:dyDescent="0.25">
      <c r="C12502" s="23"/>
      <c r="D12502" s="23"/>
      <c r="E12502" s="23"/>
      <c r="F12502" s="23"/>
      <c r="G12502" s="23"/>
      <c r="H12502" s="24"/>
      <c r="I12502" s="24"/>
      <c r="J12502" s="24"/>
    </row>
    <row r="12503" spans="3:10" x14ac:dyDescent="0.25">
      <c r="C12503" s="23"/>
      <c r="D12503" s="23"/>
      <c r="E12503" s="23"/>
      <c r="F12503" s="23"/>
      <c r="G12503" s="23"/>
      <c r="H12503" s="24"/>
      <c r="I12503" s="24"/>
      <c r="J12503" s="24"/>
    </row>
    <row r="12504" spans="3:10" x14ac:dyDescent="0.25">
      <c r="C12504" s="23"/>
      <c r="D12504" s="23"/>
      <c r="E12504" s="23"/>
      <c r="F12504" s="23"/>
      <c r="G12504" s="23"/>
      <c r="H12504" s="24"/>
      <c r="I12504" s="24"/>
      <c r="J12504" s="24"/>
    </row>
    <row r="12505" spans="3:10" x14ac:dyDescent="0.25">
      <c r="C12505" s="23"/>
      <c r="D12505" s="23"/>
      <c r="E12505" s="23"/>
      <c r="F12505" s="23"/>
      <c r="G12505" s="23"/>
      <c r="H12505" s="24"/>
      <c r="I12505" s="24"/>
      <c r="J12505" s="24"/>
    </row>
    <row r="12506" spans="3:10" x14ac:dyDescent="0.25">
      <c r="C12506" s="23"/>
      <c r="D12506" s="23"/>
      <c r="E12506" s="23"/>
      <c r="F12506" s="23"/>
      <c r="G12506" s="23"/>
      <c r="H12506" s="24"/>
      <c r="I12506" s="24"/>
      <c r="J12506" s="24"/>
    </row>
    <row r="12507" spans="3:10" x14ac:dyDescent="0.25">
      <c r="C12507" s="23"/>
      <c r="D12507" s="23"/>
      <c r="E12507" s="23"/>
      <c r="F12507" s="23"/>
      <c r="G12507" s="23"/>
      <c r="H12507" s="24"/>
      <c r="I12507" s="24"/>
      <c r="J12507" s="24"/>
    </row>
    <row r="12508" spans="3:10" x14ac:dyDescent="0.25">
      <c r="C12508" s="23"/>
      <c r="D12508" s="23"/>
      <c r="E12508" s="23"/>
      <c r="F12508" s="23"/>
      <c r="G12508" s="23"/>
      <c r="H12508" s="24"/>
      <c r="I12508" s="24"/>
      <c r="J12508" s="24"/>
    </row>
    <row r="12509" spans="3:10" x14ac:dyDescent="0.25">
      <c r="C12509" s="23"/>
      <c r="D12509" s="23"/>
      <c r="E12509" s="23"/>
      <c r="F12509" s="23"/>
      <c r="G12509" s="23"/>
      <c r="H12509" s="24"/>
      <c r="I12509" s="24"/>
      <c r="J12509" s="24"/>
    </row>
    <row r="12510" spans="3:10" x14ac:dyDescent="0.25">
      <c r="C12510" s="23"/>
      <c r="D12510" s="23"/>
      <c r="E12510" s="23"/>
      <c r="F12510" s="23"/>
      <c r="G12510" s="23"/>
      <c r="H12510" s="24"/>
      <c r="I12510" s="24"/>
      <c r="J12510" s="24"/>
    </row>
    <row r="12511" spans="3:10" x14ac:dyDescent="0.25">
      <c r="C12511" s="23"/>
      <c r="D12511" s="23"/>
      <c r="E12511" s="23"/>
      <c r="F12511" s="23"/>
      <c r="G12511" s="23"/>
      <c r="H12511" s="24"/>
      <c r="I12511" s="24"/>
      <c r="J12511" s="24"/>
    </row>
    <row r="12512" spans="3:10" x14ac:dyDescent="0.25">
      <c r="C12512" s="23"/>
      <c r="D12512" s="23"/>
      <c r="E12512" s="23"/>
      <c r="F12512" s="23"/>
      <c r="G12512" s="23"/>
      <c r="H12512" s="24"/>
      <c r="I12512" s="24"/>
      <c r="J12512" s="24"/>
    </row>
    <row r="12513" spans="3:10" x14ac:dyDescent="0.25">
      <c r="C12513" s="23"/>
      <c r="D12513" s="23"/>
      <c r="E12513" s="23"/>
      <c r="F12513" s="23"/>
      <c r="G12513" s="23"/>
      <c r="H12513" s="24"/>
      <c r="I12513" s="24"/>
      <c r="J12513" s="24"/>
    </row>
    <row r="12514" spans="3:10" x14ac:dyDescent="0.25">
      <c r="C12514" s="23"/>
      <c r="D12514" s="23"/>
      <c r="E12514" s="23"/>
      <c r="F12514" s="23"/>
      <c r="G12514" s="23"/>
      <c r="H12514" s="24"/>
      <c r="I12514" s="24"/>
      <c r="J12514" s="24"/>
    </row>
    <row r="12515" spans="3:10" x14ac:dyDescent="0.25">
      <c r="C12515" s="23"/>
      <c r="D12515" s="23"/>
      <c r="E12515" s="23"/>
      <c r="F12515" s="23"/>
      <c r="G12515" s="23"/>
      <c r="H12515" s="24"/>
      <c r="I12515" s="24"/>
      <c r="J12515" s="24"/>
    </row>
    <row r="12516" spans="3:10" x14ac:dyDescent="0.25">
      <c r="C12516" s="23"/>
      <c r="D12516" s="23"/>
      <c r="E12516" s="23"/>
      <c r="F12516" s="23"/>
      <c r="G12516" s="23"/>
      <c r="H12516" s="24"/>
      <c r="I12516" s="24"/>
      <c r="J12516" s="24"/>
    </row>
    <row r="12517" spans="3:10" x14ac:dyDescent="0.25">
      <c r="C12517" s="23"/>
      <c r="D12517" s="23"/>
      <c r="E12517" s="23"/>
      <c r="F12517" s="23"/>
      <c r="G12517" s="23"/>
      <c r="H12517" s="24"/>
      <c r="I12517" s="24"/>
      <c r="J12517" s="24"/>
    </row>
    <row r="12518" spans="3:10" x14ac:dyDescent="0.25">
      <c r="C12518" s="23"/>
      <c r="D12518" s="23"/>
      <c r="E12518" s="23"/>
      <c r="F12518" s="23"/>
      <c r="G12518" s="23"/>
      <c r="H12518" s="24"/>
      <c r="I12518" s="24"/>
      <c r="J12518" s="24"/>
    </row>
    <row r="12519" spans="3:10" x14ac:dyDescent="0.25">
      <c r="C12519" s="23"/>
      <c r="D12519" s="23"/>
      <c r="E12519" s="23"/>
      <c r="F12519" s="23"/>
      <c r="G12519" s="23"/>
      <c r="H12519" s="24"/>
      <c r="I12519" s="24"/>
      <c r="J12519" s="24"/>
    </row>
    <row r="12520" spans="3:10" x14ac:dyDescent="0.25">
      <c r="C12520" s="23"/>
      <c r="D12520" s="23"/>
      <c r="E12520" s="23"/>
      <c r="F12520" s="23"/>
      <c r="G12520" s="23"/>
      <c r="H12520" s="24"/>
      <c r="I12520" s="24"/>
      <c r="J12520" s="24"/>
    </row>
    <row r="12521" spans="3:10" x14ac:dyDescent="0.25">
      <c r="C12521" s="23"/>
      <c r="D12521" s="23"/>
      <c r="E12521" s="23"/>
      <c r="F12521" s="23"/>
      <c r="G12521" s="23"/>
      <c r="H12521" s="24"/>
      <c r="I12521" s="24"/>
      <c r="J12521" s="24"/>
    </row>
    <row r="12522" spans="3:10" x14ac:dyDescent="0.25">
      <c r="C12522" s="23"/>
      <c r="D12522" s="23"/>
      <c r="E12522" s="23"/>
      <c r="F12522" s="23"/>
      <c r="G12522" s="23"/>
      <c r="H12522" s="24"/>
      <c r="I12522" s="24"/>
      <c r="J12522" s="24"/>
    </row>
    <row r="12523" spans="3:10" x14ac:dyDescent="0.25">
      <c r="C12523" s="23"/>
      <c r="D12523" s="23"/>
      <c r="E12523" s="23"/>
      <c r="F12523" s="23"/>
      <c r="G12523" s="23"/>
      <c r="H12523" s="24"/>
      <c r="I12523" s="24"/>
      <c r="J12523" s="24"/>
    </row>
    <row r="12524" spans="3:10" x14ac:dyDescent="0.25">
      <c r="C12524" s="23"/>
      <c r="D12524" s="23"/>
      <c r="E12524" s="23"/>
      <c r="F12524" s="23"/>
      <c r="G12524" s="23"/>
      <c r="H12524" s="24"/>
      <c r="I12524" s="24"/>
      <c r="J12524" s="24"/>
    </row>
    <row r="12525" spans="3:10" x14ac:dyDescent="0.25">
      <c r="C12525" s="23"/>
      <c r="D12525" s="23"/>
      <c r="E12525" s="23"/>
      <c r="F12525" s="23"/>
      <c r="G12525" s="23"/>
      <c r="H12525" s="24"/>
      <c r="I12525" s="24"/>
      <c r="J12525" s="24"/>
    </row>
    <row r="12526" spans="3:10" x14ac:dyDescent="0.25">
      <c r="C12526" s="23"/>
      <c r="D12526" s="23"/>
      <c r="E12526" s="23"/>
      <c r="F12526" s="23"/>
      <c r="G12526" s="23"/>
      <c r="H12526" s="24"/>
      <c r="I12526" s="24"/>
      <c r="J12526" s="24"/>
    </row>
    <row r="12527" spans="3:10" x14ac:dyDescent="0.25">
      <c r="C12527" s="23"/>
      <c r="D12527" s="23"/>
      <c r="E12527" s="23"/>
      <c r="F12527" s="23"/>
      <c r="G12527" s="23"/>
      <c r="H12527" s="24"/>
      <c r="I12527" s="24"/>
      <c r="J12527" s="24"/>
    </row>
    <row r="12528" spans="3:10" x14ac:dyDescent="0.25">
      <c r="C12528" s="23"/>
      <c r="D12528" s="23"/>
      <c r="E12528" s="23"/>
      <c r="F12528" s="23"/>
      <c r="G12528" s="23"/>
      <c r="H12528" s="24"/>
      <c r="I12528" s="24"/>
      <c r="J12528" s="24"/>
    </row>
    <row r="12529" spans="3:10" x14ac:dyDescent="0.25">
      <c r="C12529" s="23"/>
      <c r="D12529" s="23"/>
      <c r="E12529" s="23"/>
      <c r="F12529" s="23"/>
      <c r="G12529" s="23"/>
      <c r="H12529" s="24"/>
      <c r="I12529" s="24"/>
      <c r="J12529" s="24"/>
    </row>
    <row r="12530" spans="3:10" x14ac:dyDescent="0.25">
      <c r="C12530" s="23"/>
      <c r="D12530" s="23"/>
      <c r="E12530" s="23"/>
      <c r="F12530" s="23"/>
      <c r="G12530" s="23"/>
      <c r="H12530" s="24"/>
      <c r="I12530" s="24"/>
      <c r="J12530" s="24"/>
    </row>
    <row r="12531" spans="3:10" x14ac:dyDescent="0.25">
      <c r="C12531" s="23"/>
      <c r="D12531" s="23"/>
      <c r="E12531" s="23"/>
      <c r="F12531" s="23"/>
      <c r="G12531" s="23"/>
      <c r="H12531" s="24"/>
      <c r="I12531" s="24"/>
      <c r="J12531" s="24"/>
    </row>
    <row r="12532" spans="3:10" x14ac:dyDescent="0.25">
      <c r="C12532" s="23"/>
      <c r="D12532" s="23"/>
      <c r="E12532" s="23"/>
      <c r="F12532" s="23"/>
      <c r="G12532" s="23"/>
      <c r="H12532" s="24"/>
      <c r="I12532" s="24"/>
      <c r="J12532" s="24"/>
    </row>
    <row r="12533" spans="3:10" x14ac:dyDescent="0.25">
      <c r="C12533" s="23"/>
      <c r="D12533" s="23"/>
      <c r="E12533" s="23"/>
      <c r="F12533" s="23"/>
      <c r="G12533" s="23"/>
      <c r="H12533" s="24"/>
      <c r="I12533" s="24"/>
      <c r="J12533" s="24"/>
    </row>
    <row r="12534" spans="3:10" x14ac:dyDescent="0.25">
      <c r="C12534" s="23"/>
      <c r="D12534" s="23"/>
      <c r="E12534" s="23"/>
      <c r="F12534" s="23"/>
      <c r="G12534" s="23"/>
      <c r="H12534" s="24"/>
      <c r="I12534" s="24"/>
      <c r="J12534" s="24"/>
    </row>
    <row r="12535" spans="3:10" x14ac:dyDescent="0.25">
      <c r="C12535" s="23"/>
      <c r="D12535" s="23"/>
      <c r="E12535" s="23"/>
      <c r="F12535" s="23"/>
      <c r="G12535" s="23"/>
      <c r="H12535" s="24"/>
      <c r="I12535" s="24"/>
      <c r="J12535" s="24"/>
    </row>
    <row r="12536" spans="3:10" x14ac:dyDescent="0.25">
      <c r="C12536" s="23"/>
      <c r="D12536" s="23"/>
      <c r="E12536" s="23"/>
      <c r="F12536" s="23"/>
      <c r="G12536" s="23"/>
      <c r="H12536" s="24"/>
      <c r="I12536" s="24"/>
      <c r="J12536" s="24"/>
    </row>
    <row r="12537" spans="3:10" x14ac:dyDescent="0.25">
      <c r="C12537" s="23"/>
      <c r="D12537" s="23"/>
      <c r="E12537" s="23"/>
      <c r="F12537" s="23"/>
      <c r="G12537" s="23"/>
      <c r="H12537" s="24"/>
      <c r="I12537" s="24"/>
      <c r="J12537" s="24"/>
    </row>
    <row r="12538" spans="3:10" x14ac:dyDescent="0.25">
      <c r="C12538" s="23"/>
      <c r="D12538" s="23"/>
      <c r="E12538" s="23"/>
      <c r="F12538" s="23"/>
      <c r="G12538" s="23"/>
      <c r="H12538" s="24"/>
      <c r="I12538" s="24"/>
      <c r="J12538" s="24"/>
    </row>
    <row r="12539" spans="3:10" x14ac:dyDescent="0.25">
      <c r="C12539" s="23"/>
      <c r="D12539" s="23"/>
      <c r="E12539" s="23"/>
      <c r="F12539" s="23"/>
      <c r="G12539" s="23"/>
      <c r="H12539" s="24"/>
      <c r="I12539" s="24"/>
      <c r="J12539" s="24"/>
    </row>
    <row r="12540" spans="3:10" x14ac:dyDescent="0.25">
      <c r="C12540" s="23"/>
      <c r="D12540" s="23"/>
      <c r="E12540" s="23"/>
      <c r="F12540" s="23"/>
      <c r="G12540" s="23"/>
      <c r="H12540" s="24"/>
      <c r="I12540" s="24"/>
      <c r="J12540" s="24"/>
    </row>
    <row r="12541" spans="3:10" x14ac:dyDescent="0.25">
      <c r="C12541" s="23"/>
      <c r="D12541" s="23"/>
      <c r="E12541" s="23"/>
      <c r="F12541" s="23"/>
      <c r="G12541" s="23"/>
      <c r="H12541" s="24"/>
      <c r="I12541" s="24"/>
      <c r="J12541" s="24"/>
    </row>
    <row r="12542" spans="3:10" x14ac:dyDescent="0.25">
      <c r="C12542" s="23"/>
      <c r="D12542" s="23"/>
      <c r="E12542" s="23"/>
      <c r="F12542" s="23"/>
      <c r="G12542" s="23"/>
      <c r="H12542" s="24"/>
      <c r="I12542" s="24"/>
      <c r="J12542" s="24"/>
    </row>
    <row r="12543" spans="3:10" x14ac:dyDescent="0.25">
      <c r="C12543" s="23"/>
      <c r="D12543" s="23"/>
      <c r="E12543" s="23"/>
      <c r="F12543" s="23"/>
      <c r="G12543" s="23"/>
      <c r="H12543" s="24"/>
      <c r="I12543" s="24"/>
      <c r="J12543" s="24"/>
    </row>
    <row r="12544" spans="3:10" x14ac:dyDescent="0.25">
      <c r="C12544" s="23"/>
      <c r="D12544" s="23"/>
      <c r="E12544" s="23"/>
      <c r="F12544" s="23"/>
      <c r="G12544" s="23"/>
      <c r="H12544" s="24"/>
      <c r="I12544" s="24"/>
      <c r="J12544" s="24"/>
    </row>
    <row r="12545" spans="3:10" x14ac:dyDescent="0.25">
      <c r="C12545" s="23"/>
      <c r="D12545" s="23"/>
      <c r="E12545" s="23"/>
      <c r="F12545" s="23"/>
      <c r="G12545" s="23"/>
      <c r="H12545" s="24"/>
      <c r="I12545" s="24"/>
      <c r="J12545" s="24"/>
    </row>
    <row r="12546" spans="3:10" x14ac:dyDescent="0.25">
      <c r="C12546" s="23"/>
      <c r="D12546" s="23"/>
      <c r="E12546" s="23"/>
      <c r="F12546" s="23"/>
      <c r="G12546" s="23"/>
      <c r="H12546" s="24"/>
      <c r="I12546" s="24"/>
      <c r="J12546" s="24"/>
    </row>
    <row r="12547" spans="3:10" x14ac:dyDescent="0.25">
      <c r="C12547" s="23"/>
      <c r="D12547" s="23"/>
      <c r="E12547" s="23"/>
      <c r="F12547" s="23"/>
      <c r="G12547" s="23"/>
      <c r="H12547" s="24"/>
      <c r="I12547" s="24"/>
      <c r="J12547" s="24"/>
    </row>
    <row r="12548" spans="3:10" x14ac:dyDescent="0.25">
      <c r="C12548" s="23"/>
      <c r="D12548" s="23"/>
      <c r="E12548" s="23"/>
      <c r="F12548" s="23"/>
      <c r="G12548" s="23"/>
      <c r="H12548" s="24"/>
      <c r="I12548" s="24"/>
      <c r="J12548" s="24"/>
    </row>
    <row r="12549" spans="3:10" x14ac:dyDescent="0.25">
      <c r="C12549" s="23"/>
      <c r="D12549" s="23"/>
      <c r="E12549" s="23"/>
      <c r="F12549" s="23"/>
      <c r="G12549" s="23"/>
      <c r="H12549" s="24"/>
      <c r="I12549" s="24"/>
      <c r="J12549" s="24"/>
    </row>
    <row r="12550" spans="3:10" x14ac:dyDescent="0.25">
      <c r="C12550" s="23"/>
      <c r="D12550" s="23"/>
      <c r="E12550" s="23"/>
      <c r="F12550" s="23"/>
      <c r="G12550" s="23"/>
      <c r="H12550" s="24"/>
      <c r="I12550" s="24"/>
      <c r="J12550" s="24"/>
    </row>
    <row r="12551" spans="3:10" x14ac:dyDescent="0.25">
      <c r="C12551" s="23"/>
      <c r="D12551" s="23"/>
      <c r="E12551" s="23"/>
      <c r="F12551" s="23"/>
      <c r="G12551" s="23"/>
      <c r="H12551" s="24"/>
      <c r="I12551" s="24"/>
      <c r="J12551" s="24"/>
    </row>
    <row r="12552" spans="3:10" x14ac:dyDescent="0.25">
      <c r="C12552" s="23"/>
      <c r="D12552" s="23"/>
      <c r="E12552" s="23"/>
      <c r="F12552" s="23"/>
      <c r="G12552" s="23"/>
      <c r="H12552" s="24"/>
      <c r="I12552" s="24"/>
      <c r="J12552" s="24"/>
    </row>
    <row r="12553" spans="3:10" x14ac:dyDescent="0.25">
      <c r="C12553" s="23"/>
      <c r="D12553" s="23"/>
      <c r="E12553" s="23"/>
      <c r="F12553" s="23"/>
      <c r="G12553" s="23"/>
      <c r="H12553" s="24"/>
      <c r="I12553" s="24"/>
      <c r="J12553" s="24"/>
    </row>
    <row r="12554" spans="3:10" x14ac:dyDescent="0.25">
      <c r="C12554" s="23"/>
      <c r="D12554" s="23"/>
      <c r="E12554" s="23"/>
      <c r="F12554" s="23"/>
      <c r="G12554" s="23"/>
      <c r="H12554" s="24"/>
      <c r="I12554" s="24"/>
      <c r="J12554" s="24"/>
    </row>
    <row r="12555" spans="3:10" x14ac:dyDescent="0.25">
      <c r="C12555" s="23"/>
      <c r="D12555" s="23"/>
      <c r="E12555" s="23"/>
      <c r="F12555" s="23"/>
      <c r="G12555" s="23"/>
      <c r="H12555" s="24"/>
      <c r="I12555" s="24"/>
      <c r="J12555" s="24"/>
    </row>
    <row r="12556" spans="3:10" x14ac:dyDescent="0.25">
      <c r="C12556" s="23"/>
      <c r="D12556" s="23"/>
      <c r="E12556" s="23"/>
      <c r="F12556" s="23"/>
      <c r="G12556" s="23"/>
      <c r="H12556" s="24"/>
      <c r="I12556" s="24"/>
      <c r="J12556" s="24"/>
    </row>
    <row r="12557" spans="3:10" x14ac:dyDescent="0.25">
      <c r="C12557" s="23"/>
      <c r="D12557" s="23"/>
      <c r="E12557" s="23"/>
      <c r="F12557" s="23"/>
      <c r="G12557" s="23"/>
      <c r="H12557" s="24"/>
      <c r="I12557" s="24"/>
      <c r="J12557" s="24"/>
    </row>
    <row r="12558" spans="3:10" x14ac:dyDescent="0.25">
      <c r="C12558" s="23"/>
      <c r="D12558" s="23"/>
      <c r="E12558" s="23"/>
      <c r="F12558" s="23"/>
      <c r="G12558" s="23"/>
      <c r="H12558" s="24"/>
      <c r="I12558" s="24"/>
      <c r="J12558" s="24"/>
    </row>
    <row r="12559" spans="3:10" x14ac:dyDescent="0.25">
      <c r="C12559" s="23"/>
      <c r="D12559" s="23"/>
      <c r="E12559" s="23"/>
      <c r="F12559" s="23"/>
      <c r="G12559" s="23"/>
      <c r="H12559" s="24"/>
      <c r="I12559" s="24"/>
      <c r="J12559" s="24"/>
    </row>
    <row r="12560" spans="3:10" x14ac:dyDescent="0.25">
      <c r="C12560" s="23"/>
      <c r="D12560" s="23"/>
      <c r="E12560" s="23"/>
      <c r="F12560" s="23"/>
      <c r="G12560" s="23"/>
      <c r="H12560" s="24"/>
      <c r="I12560" s="24"/>
      <c r="J12560" s="24"/>
    </row>
    <row r="12561" spans="3:10" x14ac:dyDescent="0.25">
      <c r="C12561" s="23"/>
      <c r="D12561" s="23"/>
      <c r="E12561" s="23"/>
      <c r="F12561" s="23"/>
      <c r="G12561" s="23"/>
      <c r="H12561" s="24"/>
      <c r="I12561" s="24"/>
      <c r="J12561" s="24"/>
    </row>
    <row r="12562" spans="3:10" x14ac:dyDescent="0.25">
      <c r="C12562" s="23"/>
      <c r="D12562" s="23"/>
      <c r="E12562" s="23"/>
      <c r="F12562" s="23"/>
      <c r="G12562" s="23"/>
      <c r="H12562" s="24"/>
      <c r="I12562" s="24"/>
      <c r="J12562" s="24"/>
    </row>
    <row r="12563" spans="3:10" x14ac:dyDescent="0.25">
      <c r="C12563" s="23"/>
      <c r="D12563" s="23"/>
      <c r="E12563" s="23"/>
      <c r="F12563" s="23"/>
      <c r="G12563" s="23"/>
      <c r="H12563" s="24"/>
      <c r="I12563" s="24"/>
      <c r="J12563" s="24"/>
    </row>
    <row r="12564" spans="3:10" x14ac:dyDescent="0.25">
      <c r="C12564" s="23"/>
      <c r="D12564" s="23"/>
      <c r="E12564" s="23"/>
      <c r="F12564" s="23"/>
      <c r="G12564" s="23"/>
      <c r="H12564" s="24"/>
      <c r="I12564" s="24"/>
      <c r="J12564" s="24"/>
    </row>
    <row r="12565" spans="3:10" x14ac:dyDescent="0.25">
      <c r="C12565" s="23"/>
      <c r="D12565" s="23"/>
      <c r="E12565" s="23"/>
      <c r="F12565" s="23"/>
      <c r="G12565" s="23"/>
      <c r="H12565" s="24"/>
      <c r="I12565" s="24"/>
      <c r="J12565" s="24"/>
    </row>
    <row r="12566" spans="3:10" x14ac:dyDescent="0.25">
      <c r="C12566" s="23"/>
      <c r="D12566" s="23"/>
      <c r="E12566" s="23"/>
      <c r="F12566" s="23"/>
      <c r="G12566" s="23"/>
      <c r="H12566" s="24"/>
      <c r="I12566" s="24"/>
      <c r="J12566" s="24"/>
    </row>
    <row r="12567" spans="3:10" x14ac:dyDescent="0.25">
      <c r="C12567" s="23"/>
      <c r="D12567" s="23"/>
      <c r="E12567" s="23"/>
      <c r="F12567" s="23"/>
      <c r="G12567" s="23"/>
      <c r="H12567" s="24"/>
      <c r="I12567" s="24"/>
      <c r="J12567" s="24"/>
    </row>
    <row r="12568" spans="3:10" x14ac:dyDescent="0.25">
      <c r="C12568" s="23"/>
      <c r="D12568" s="23"/>
      <c r="E12568" s="23"/>
      <c r="F12568" s="23"/>
      <c r="G12568" s="23"/>
      <c r="H12568" s="24"/>
      <c r="I12568" s="24"/>
      <c r="J12568" s="24"/>
    </row>
    <row r="12569" spans="3:10" x14ac:dyDescent="0.25">
      <c r="C12569" s="23"/>
      <c r="D12569" s="23"/>
      <c r="E12569" s="23"/>
      <c r="F12569" s="23"/>
      <c r="G12569" s="23"/>
      <c r="H12569" s="24"/>
      <c r="I12569" s="24"/>
      <c r="J12569" s="24"/>
    </row>
    <row r="12570" spans="3:10" x14ac:dyDescent="0.25">
      <c r="C12570" s="23"/>
      <c r="D12570" s="23"/>
      <c r="E12570" s="23"/>
      <c r="F12570" s="23"/>
      <c r="G12570" s="23"/>
      <c r="H12570" s="24"/>
      <c r="I12570" s="24"/>
      <c r="J12570" s="24"/>
    </row>
    <row r="12571" spans="3:10" x14ac:dyDescent="0.25">
      <c r="C12571" s="23"/>
      <c r="D12571" s="23"/>
      <c r="E12571" s="23"/>
      <c r="F12571" s="23"/>
      <c r="G12571" s="23"/>
      <c r="H12571" s="24"/>
      <c r="I12571" s="24"/>
      <c r="J12571" s="24"/>
    </row>
    <row r="12572" spans="3:10" x14ac:dyDescent="0.25">
      <c r="C12572" s="23"/>
      <c r="D12572" s="23"/>
      <c r="E12572" s="23"/>
      <c r="F12572" s="23"/>
      <c r="G12572" s="23"/>
      <c r="H12572" s="24"/>
      <c r="I12572" s="24"/>
      <c r="J12572" s="24"/>
    </row>
    <row r="12573" spans="3:10" x14ac:dyDescent="0.25">
      <c r="C12573" s="23"/>
      <c r="D12573" s="23"/>
      <c r="E12573" s="23"/>
      <c r="F12573" s="23"/>
      <c r="G12573" s="23"/>
      <c r="H12573" s="24"/>
      <c r="I12573" s="24"/>
      <c r="J12573" s="24"/>
    </row>
    <row r="12574" spans="3:10" x14ac:dyDescent="0.25">
      <c r="C12574" s="23"/>
      <c r="D12574" s="23"/>
      <c r="E12574" s="23"/>
      <c r="F12574" s="23"/>
      <c r="G12574" s="23"/>
      <c r="H12574" s="24"/>
      <c r="I12574" s="24"/>
      <c r="J12574" s="24"/>
    </row>
    <row r="12575" spans="3:10" x14ac:dyDescent="0.25">
      <c r="C12575" s="23"/>
      <c r="D12575" s="23"/>
      <c r="E12575" s="23"/>
      <c r="F12575" s="23"/>
      <c r="G12575" s="23"/>
      <c r="H12575" s="24"/>
      <c r="I12575" s="24"/>
      <c r="J12575" s="24"/>
    </row>
    <row r="12576" spans="3:10" x14ac:dyDescent="0.25">
      <c r="C12576" s="23"/>
      <c r="D12576" s="23"/>
      <c r="E12576" s="23"/>
      <c r="F12576" s="23"/>
      <c r="G12576" s="23"/>
      <c r="H12576" s="24"/>
      <c r="I12576" s="24"/>
      <c r="J12576" s="24"/>
    </row>
    <row r="12577" spans="3:10" x14ac:dyDescent="0.25">
      <c r="C12577" s="23"/>
      <c r="D12577" s="23"/>
      <c r="E12577" s="23"/>
      <c r="F12577" s="23"/>
      <c r="G12577" s="23"/>
      <c r="H12577" s="24"/>
      <c r="I12577" s="24"/>
      <c r="J12577" s="24"/>
    </row>
    <row r="12578" spans="3:10" x14ac:dyDescent="0.25">
      <c r="C12578" s="23"/>
      <c r="D12578" s="23"/>
      <c r="E12578" s="23"/>
      <c r="F12578" s="23"/>
      <c r="G12578" s="23"/>
      <c r="H12578" s="24"/>
      <c r="I12578" s="24"/>
      <c r="J12578" s="24"/>
    </row>
    <row r="12579" spans="3:10" x14ac:dyDescent="0.25">
      <c r="C12579" s="23"/>
      <c r="D12579" s="23"/>
      <c r="E12579" s="23"/>
      <c r="F12579" s="23"/>
      <c r="G12579" s="23"/>
      <c r="H12579" s="24"/>
      <c r="I12579" s="24"/>
      <c r="J12579" s="24"/>
    </row>
    <row r="12580" spans="3:10" x14ac:dyDescent="0.25">
      <c r="C12580" s="23"/>
      <c r="D12580" s="23"/>
      <c r="E12580" s="23"/>
      <c r="F12580" s="23"/>
      <c r="G12580" s="23"/>
      <c r="H12580" s="24"/>
      <c r="I12580" s="24"/>
      <c r="J12580" s="24"/>
    </row>
    <row r="12581" spans="3:10" x14ac:dyDescent="0.25">
      <c r="C12581" s="23"/>
      <c r="D12581" s="23"/>
      <c r="E12581" s="23"/>
      <c r="F12581" s="23"/>
      <c r="G12581" s="23"/>
      <c r="H12581" s="24"/>
      <c r="I12581" s="24"/>
      <c r="J12581" s="24"/>
    </row>
    <row r="12582" spans="3:10" x14ac:dyDescent="0.25">
      <c r="C12582" s="23"/>
      <c r="D12582" s="23"/>
      <c r="E12582" s="23"/>
      <c r="F12582" s="23"/>
      <c r="G12582" s="23"/>
      <c r="H12582" s="24"/>
      <c r="I12582" s="24"/>
      <c r="J12582" s="24"/>
    </row>
    <row r="12583" spans="3:10" x14ac:dyDescent="0.25">
      <c r="C12583" s="23"/>
      <c r="D12583" s="23"/>
      <c r="E12583" s="23"/>
      <c r="F12583" s="23"/>
      <c r="G12583" s="23"/>
      <c r="H12583" s="24"/>
      <c r="I12583" s="24"/>
      <c r="J12583" s="24"/>
    </row>
    <row r="12584" spans="3:10" x14ac:dyDescent="0.25">
      <c r="C12584" s="23"/>
      <c r="D12584" s="23"/>
      <c r="E12584" s="23"/>
      <c r="F12584" s="23"/>
      <c r="G12584" s="23"/>
      <c r="H12584" s="24"/>
      <c r="I12584" s="24"/>
      <c r="J12584" s="24"/>
    </row>
    <row r="12585" spans="3:10" x14ac:dyDescent="0.25">
      <c r="C12585" s="23"/>
      <c r="D12585" s="23"/>
      <c r="E12585" s="23"/>
      <c r="F12585" s="23"/>
      <c r="G12585" s="23"/>
      <c r="H12585" s="24"/>
      <c r="I12585" s="24"/>
      <c r="J12585" s="24"/>
    </row>
    <row r="12586" spans="3:10" x14ac:dyDescent="0.25">
      <c r="C12586" s="23"/>
      <c r="D12586" s="23"/>
      <c r="E12586" s="23"/>
      <c r="F12586" s="23"/>
      <c r="G12586" s="23"/>
      <c r="H12586" s="24"/>
      <c r="I12586" s="24"/>
      <c r="J12586" s="24"/>
    </row>
    <row r="12587" spans="3:10" x14ac:dyDescent="0.25">
      <c r="C12587" s="23"/>
      <c r="D12587" s="23"/>
      <c r="E12587" s="23"/>
      <c r="F12587" s="23"/>
      <c r="G12587" s="23"/>
      <c r="H12587" s="24"/>
      <c r="I12587" s="24"/>
      <c r="J12587" s="24"/>
    </row>
    <row r="12588" spans="3:10" x14ac:dyDescent="0.25">
      <c r="C12588" s="23"/>
      <c r="D12588" s="23"/>
      <c r="E12588" s="23"/>
      <c r="F12588" s="23"/>
      <c r="G12588" s="23"/>
      <c r="H12588" s="24"/>
      <c r="I12588" s="24"/>
      <c r="J12588" s="24"/>
    </row>
    <row r="12589" spans="3:10" x14ac:dyDescent="0.25">
      <c r="C12589" s="23"/>
      <c r="D12589" s="23"/>
      <c r="E12589" s="23"/>
      <c r="F12589" s="23"/>
      <c r="G12589" s="23"/>
      <c r="H12589" s="24"/>
      <c r="I12589" s="24"/>
      <c r="J12589" s="24"/>
    </row>
    <row r="12590" spans="3:10" x14ac:dyDescent="0.25">
      <c r="C12590" s="23"/>
      <c r="D12590" s="23"/>
      <c r="E12590" s="23"/>
      <c r="F12590" s="23"/>
      <c r="G12590" s="23"/>
      <c r="H12590" s="24"/>
      <c r="I12590" s="24"/>
      <c r="J12590" s="24"/>
    </row>
    <row r="12591" spans="3:10" x14ac:dyDescent="0.25">
      <c r="C12591" s="23"/>
      <c r="D12591" s="23"/>
      <c r="E12591" s="23"/>
      <c r="F12591" s="23"/>
      <c r="G12591" s="23"/>
      <c r="H12591" s="24"/>
      <c r="I12591" s="24"/>
      <c r="J12591" s="24"/>
    </row>
    <row r="12592" spans="3:10" x14ac:dyDescent="0.25">
      <c r="C12592" s="23"/>
      <c r="D12592" s="23"/>
      <c r="E12592" s="23"/>
      <c r="F12592" s="23"/>
      <c r="G12592" s="23"/>
      <c r="H12592" s="24"/>
      <c r="I12592" s="24"/>
      <c r="J12592" s="24"/>
    </row>
    <row r="12593" spans="3:10" x14ac:dyDescent="0.25">
      <c r="C12593" s="23"/>
      <c r="D12593" s="23"/>
      <c r="E12593" s="23"/>
      <c r="F12593" s="23"/>
      <c r="G12593" s="23"/>
      <c r="H12593" s="24"/>
      <c r="I12593" s="24"/>
      <c r="J12593" s="24"/>
    </row>
    <row r="12594" spans="3:10" x14ac:dyDescent="0.25">
      <c r="C12594" s="23"/>
      <c r="D12594" s="23"/>
      <c r="E12594" s="23"/>
      <c r="F12594" s="23"/>
      <c r="G12594" s="23"/>
      <c r="H12594" s="24"/>
      <c r="I12594" s="24"/>
      <c r="J12594" s="24"/>
    </row>
    <row r="12595" spans="3:10" x14ac:dyDescent="0.25">
      <c r="C12595" s="23"/>
      <c r="D12595" s="23"/>
      <c r="E12595" s="23"/>
      <c r="F12595" s="23"/>
      <c r="G12595" s="23"/>
      <c r="H12595" s="24"/>
      <c r="I12595" s="24"/>
      <c r="J12595" s="24"/>
    </row>
    <row r="12596" spans="3:10" x14ac:dyDescent="0.25">
      <c r="C12596" s="23"/>
      <c r="D12596" s="23"/>
      <c r="E12596" s="23"/>
      <c r="F12596" s="23"/>
      <c r="G12596" s="23"/>
      <c r="H12596" s="24"/>
      <c r="I12596" s="24"/>
      <c r="J12596" s="24"/>
    </row>
    <row r="12597" spans="3:10" x14ac:dyDescent="0.25">
      <c r="C12597" s="23"/>
      <c r="D12597" s="23"/>
      <c r="E12597" s="23"/>
      <c r="F12597" s="23"/>
      <c r="G12597" s="23"/>
      <c r="H12597" s="24"/>
      <c r="I12597" s="24"/>
      <c r="J12597" s="24"/>
    </row>
    <row r="12598" spans="3:10" x14ac:dyDescent="0.25">
      <c r="C12598" s="23"/>
      <c r="D12598" s="23"/>
      <c r="E12598" s="23"/>
      <c r="F12598" s="23"/>
      <c r="G12598" s="23"/>
      <c r="H12598" s="24"/>
      <c r="I12598" s="24"/>
      <c r="J12598" s="24"/>
    </row>
    <row r="12599" spans="3:10" x14ac:dyDescent="0.25">
      <c r="C12599" s="23"/>
      <c r="D12599" s="23"/>
      <c r="E12599" s="23"/>
      <c r="F12599" s="23"/>
      <c r="G12599" s="23"/>
      <c r="H12599" s="24"/>
      <c r="I12599" s="24"/>
      <c r="J12599" s="24"/>
    </row>
    <row r="12600" spans="3:10" x14ac:dyDescent="0.25">
      <c r="C12600" s="23"/>
      <c r="D12600" s="23"/>
      <c r="E12600" s="23"/>
      <c r="F12600" s="23"/>
      <c r="G12600" s="23"/>
      <c r="H12600" s="24"/>
      <c r="I12600" s="24"/>
      <c r="J12600" s="24"/>
    </row>
    <row r="12601" spans="3:10" x14ac:dyDescent="0.25">
      <c r="C12601" s="23"/>
      <c r="D12601" s="23"/>
      <c r="E12601" s="23"/>
      <c r="F12601" s="23"/>
      <c r="G12601" s="23"/>
      <c r="H12601" s="24"/>
      <c r="I12601" s="24"/>
      <c r="J12601" s="24"/>
    </row>
    <row r="12602" spans="3:10" x14ac:dyDescent="0.25">
      <c r="C12602" s="23"/>
      <c r="D12602" s="23"/>
      <c r="E12602" s="23"/>
      <c r="F12602" s="23"/>
      <c r="G12602" s="23"/>
      <c r="H12602" s="24"/>
      <c r="I12602" s="24"/>
      <c r="J12602" s="24"/>
    </row>
    <row r="12603" spans="3:10" x14ac:dyDescent="0.25">
      <c r="C12603" s="23"/>
      <c r="D12603" s="23"/>
      <c r="E12603" s="23"/>
      <c r="F12603" s="23"/>
      <c r="G12603" s="23"/>
      <c r="H12603" s="24"/>
      <c r="I12603" s="24"/>
      <c r="J12603" s="24"/>
    </row>
    <row r="12604" spans="3:10" x14ac:dyDescent="0.25">
      <c r="C12604" s="23"/>
      <c r="D12604" s="23"/>
      <c r="E12604" s="23"/>
      <c r="F12604" s="23"/>
      <c r="G12604" s="23"/>
      <c r="H12604" s="24"/>
      <c r="I12604" s="24"/>
      <c r="J12604" s="24"/>
    </row>
    <row r="12605" spans="3:10" x14ac:dyDescent="0.25">
      <c r="C12605" s="23"/>
      <c r="D12605" s="23"/>
      <c r="E12605" s="23"/>
      <c r="F12605" s="23"/>
      <c r="G12605" s="23"/>
      <c r="H12605" s="24"/>
      <c r="I12605" s="24"/>
      <c r="J12605" s="24"/>
    </row>
    <row r="12606" spans="3:10" x14ac:dyDescent="0.25">
      <c r="C12606" s="23"/>
      <c r="D12606" s="23"/>
      <c r="E12606" s="23"/>
      <c r="F12606" s="23"/>
      <c r="G12606" s="23"/>
      <c r="H12606" s="24"/>
      <c r="I12606" s="24"/>
      <c r="J12606" s="24"/>
    </row>
    <row r="12607" spans="3:10" x14ac:dyDescent="0.25">
      <c r="C12607" s="23"/>
      <c r="D12607" s="23"/>
      <c r="E12607" s="23"/>
      <c r="F12607" s="23"/>
      <c r="G12607" s="23"/>
      <c r="H12607" s="24"/>
      <c r="I12607" s="24"/>
      <c r="J12607" s="24"/>
    </row>
    <row r="12608" spans="3:10" x14ac:dyDescent="0.25">
      <c r="C12608" s="23"/>
      <c r="D12608" s="23"/>
      <c r="E12608" s="23"/>
      <c r="F12608" s="23"/>
      <c r="G12608" s="23"/>
      <c r="H12608" s="24"/>
      <c r="I12608" s="24"/>
      <c r="J12608" s="24"/>
    </row>
    <row r="12609" spans="3:10" x14ac:dyDescent="0.25">
      <c r="C12609" s="23"/>
      <c r="D12609" s="23"/>
      <c r="E12609" s="23"/>
      <c r="F12609" s="23"/>
      <c r="G12609" s="23"/>
      <c r="H12609" s="24"/>
      <c r="I12609" s="24"/>
      <c r="J12609" s="24"/>
    </row>
    <row r="12610" spans="3:10" x14ac:dyDescent="0.25">
      <c r="C12610" s="23"/>
      <c r="D12610" s="23"/>
      <c r="E12610" s="23"/>
      <c r="F12610" s="23"/>
      <c r="G12610" s="23"/>
      <c r="H12610" s="24"/>
      <c r="I12610" s="24"/>
      <c r="J12610" s="24"/>
    </row>
    <row r="12611" spans="3:10" x14ac:dyDescent="0.25">
      <c r="C12611" s="23"/>
      <c r="D12611" s="23"/>
      <c r="E12611" s="23"/>
      <c r="F12611" s="23"/>
      <c r="G12611" s="23"/>
      <c r="H12611" s="24"/>
      <c r="I12611" s="24"/>
      <c r="J12611" s="24"/>
    </row>
    <row r="12612" spans="3:10" x14ac:dyDescent="0.25">
      <c r="C12612" s="23"/>
      <c r="D12612" s="23"/>
      <c r="E12612" s="23"/>
      <c r="F12612" s="23"/>
      <c r="G12612" s="23"/>
      <c r="H12612" s="24"/>
      <c r="I12612" s="24"/>
      <c r="J12612" s="24"/>
    </row>
    <row r="12613" spans="3:10" x14ac:dyDescent="0.25">
      <c r="C12613" s="23"/>
      <c r="D12613" s="23"/>
      <c r="E12613" s="23"/>
      <c r="F12613" s="23"/>
      <c r="G12613" s="23"/>
      <c r="H12613" s="24"/>
      <c r="I12613" s="24"/>
      <c r="J12613" s="24"/>
    </row>
    <row r="12614" spans="3:10" x14ac:dyDescent="0.25">
      <c r="C12614" s="23"/>
      <c r="D12614" s="23"/>
      <c r="E12614" s="23"/>
      <c r="F12614" s="23"/>
      <c r="G12614" s="23"/>
      <c r="H12614" s="24"/>
      <c r="I12614" s="24"/>
      <c r="J12614" s="24"/>
    </row>
    <row r="12615" spans="3:10" x14ac:dyDescent="0.25">
      <c r="C12615" s="23"/>
      <c r="D12615" s="23"/>
      <c r="E12615" s="23"/>
      <c r="F12615" s="23"/>
      <c r="G12615" s="23"/>
      <c r="H12615" s="24"/>
      <c r="I12615" s="24"/>
      <c r="J12615" s="24"/>
    </row>
    <row r="12616" spans="3:10" x14ac:dyDescent="0.25">
      <c r="C12616" s="23"/>
      <c r="D12616" s="23"/>
      <c r="E12616" s="23"/>
      <c r="F12616" s="23"/>
      <c r="G12616" s="23"/>
      <c r="H12616" s="24"/>
      <c r="I12616" s="24"/>
      <c r="J12616" s="24"/>
    </row>
    <row r="12617" spans="3:10" x14ac:dyDescent="0.25">
      <c r="C12617" s="23"/>
      <c r="D12617" s="23"/>
      <c r="E12617" s="23"/>
      <c r="F12617" s="23"/>
      <c r="G12617" s="23"/>
      <c r="H12617" s="24"/>
      <c r="I12617" s="24"/>
      <c r="J12617" s="24"/>
    </row>
    <row r="12618" spans="3:10" x14ac:dyDescent="0.25">
      <c r="C12618" s="23"/>
      <c r="D12618" s="23"/>
      <c r="E12618" s="23"/>
      <c r="F12618" s="23"/>
      <c r="G12618" s="23"/>
      <c r="H12618" s="24"/>
      <c r="I12618" s="24"/>
      <c r="J12618" s="24"/>
    </row>
    <row r="12619" spans="3:10" x14ac:dyDescent="0.25">
      <c r="C12619" s="23"/>
      <c r="D12619" s="23"/>
      <c r="E12619" s="23"/>
      <c r="F12619" s="23"/>
      <c r="G12619" s="23"/>
      <c r="H12619" s="24"/>
      <c r="I12619" s="24"/>
      <c r="J12619" s="24"/>
    </row>
    <row r="12620" spans="3:10" x14ac:dyDescent="0.25">
      <c r="C12620" s="23"/>
      <c r="D12620" s="23"/>
      <c r="E12620" s="23"/>
      <c r="F12620" s="23"/>
      <c r="G12620" s="23"/>
      <c r="H12620" s="24"/>
      <c r="I12620" s="24"/>
      <c r="J12620" s="24"/>
    </row>
    <row r="12621" spans="3:10" x14ac:dyDescent="0.25">
      <c r="C12621" s="23"/>
      <c r="D12621" s="23"/>
      <c r="E12621" s="23"/>
      <c r="F12621" s="23"/>
      <c r="G12621" s="23"/>
      <c r="H12621" s="24"/>
      <c r="I12621" s="24"/>
      <c r="J12621" s="24"/>
    </row>
    <row r="12622" spans="3:10" x14ac:dyDescent="0.25">
      <c r="C12622" s="23"/>
      <c r="D12622" s="23"/>
      <c r="E12622" s="23"/>
      <c r="F12622" s="23"/>
      <c r="G12622" s="23"/>
      <c r="H12622" s="24"/>
      <c r="I12622" s="24"/>
      <c r="J12622" s="24"/>
    </row>
    <row r="12623" spans="3:10" x14ac:dyDescent="0.25">
      <c r="C12623" s="23"/>
      <c r="D12623" s="23"/>
      <c r="E12623" s="23"/>
      <c r="F12623" s="23"/>
      <c r="G12623" s="23"/>
      <c r="H12623" s="24"/>
      <c r="I12623" s="24"/>
      <c r="J12623" s="24"/>
    </row>
    <row r="12624" spans="3:10" x14ac:dyDescent="0.25">
      <c r="C12624" s="23"/>
      <c r="D12624" s="23"/>
      <c r="E12624" s="23"/>
      <c r="F12624" s="23"/>
      <c r="G12624" s="23"/>
      <c r="H12624" s="24"/>
      <c r="I12624" s="24"/>
      <c r="J12624" s="24"/>
    </row>
    <row r="12625" spans="3:10" x14ac:dyDescent="0.25">
      <c r="C12625" s="23"/>
      <c r="D12625" s="23"/>
      <c r="E12625" s="23"/>
      <c r="F12625" s="23"/>
      <c r="G12625" s="23"/>
      <c r="H12625" s="24"/>
      <c r="I12625" s="24"/>
      <c r="J12625" s="24"/>
    </row>
    <row r="12626" spans="3:10" x14ac:dyDescent="0.25">
      <c r="C12626" s="23"/>
      <c r="D12626" s="23"/>
      <c r="E12626" s="23"/>
      <c r="F12626" s="23"/>
      <c r="G12626" s="23"/>
      <c r="H12626" s="24"/>
      <c r="I12626" s="24"/>
      <c r="J12626" s="24"/>
    </row>
    <row r="12627" spans="3:10" x14ac:dyDescent="0.25">
      <c r="C12627" s="23"/>
      <c r="D12627" s="23"/>
      <c r="E12627" s="23"/>
      <c r="F12627" s="23"/>
      <c r="G12627" s="23"/>
      <c r="H12627" s="24"/>
      <c r="I12627" s="24"/>
      <c r="J12627" s="24"/>
    </row>
    <row r="12628" spans="3:10" x14ac:dyDescent="0.25">
      <c r="C12628" s="23"/>
      <c r="D12628" s="23"/>
      <c r="E12628" s="23"/>
      <c r="F12628" s="23"/>
      <c r="G12628" s="23"/>
      <c r="H12628" s="24"/>
      <c r="I12628" s="24"/>
      <c r="J12628" s="24"/>
    </row>
    <row r="12629" spans="3:10" x14ac:dyDescent="0.25">
      <c r="C12629" s="23"/>
      <c r="D12629" s="23"/>
      <c r="E12629" s="23"/>
      <c r="F12629" s="23"/>
      <c r="G12629" s="23"/>
      <c r="H12629" s="24"/>
      <c r="I12629" s="24"/>
      <c r="J12629" s="24"/>
    </row>
    <row r="12630" spans="3:10" x14ac:dyDescent="0.25">
      <c r="C12630" s="23"/>
      <c r="D12630" s="23"/>
      <c r="E12630" s="23"/>
      <c r="F12630" s="23"/>
      <c r="G12630" s="23"/>
      <c r="H12630" s="24"/>
      <c r="I12630" s="24"/>
      <c r="J12630" s="24"/>
    </row>
    <row r="12631" spans="3:10" x14ac:dyDescent="0.25">
      <c r="C12631" s="23"/>
      <c r="D12631" s="23"/>
      <c r="E12631" s="23"/>
      <c r="F12631" s="23"/>
      <c r="G12631" s="23"/>
      <c r="H12631" s="24"/>
      <c r="I12631" s="24"/>
      <c r="J12631" s="24"/>
    </row>
    <row r="12632" spans="3:10" x14ac:dyDescent="0.25">
      <c r="C12632" s="23"/>
      <c r="D12632" s="23"/>
      <c r="E12632" s="23"/>
      <c r="F12632" s="23"/>
      <c r="G12632" s="23"/>
      <c r="H12632" s="24"/>
      <c r="I12632" s="24"/>
      <c r="J12632" s="24"/>
    </row>
    <row r="12633" spans="3:10" x14ac:dyDescent="0.25">
      <c r="C12633" s="23"/>
      <c r="D12633" s="23"/>
      <c r="E12633" s="23"/>
      <c r="F12633" s="23"/>
      <c r="G12633" s="23"/>
      <c r="H12633" s="24"/>
      <c r="I12633" s="24"/>
      <c r="J12633" s="24"/>
    </row>
    <row r="12634" spans="3:10" x14ac:dyDescent="0.25">
      <c r="C12634" s="23"/>
      <c r="D12634" s="23"/>
      <c r="E12634" s="23"/>
      <c r="F12634" s="23"/>
      <c r="G12634" s="23"/>
      <c r="H12634" s="24"/>
      <c r="I12634" s="24"/>
      <c r="J12634" s="24"/>
    </row>
    <row r="12635" spans="3:10" x14ac:dyDescent="0.25">
      <c r="C12635" s="23"/>
      <c r="D12635" s="23"/>
      <c r="E12635" s="23"/>
      <c r="F12635" s="23"/>
      <c r="G12635" s="23"/>
      <c r="H12635" s="24"/>
      <c r="I12635" s="24"/>
      <c r="J12635" s="24"/>
    </row>
    <row r="12636" spans="3:10" x14ac:dyDescent="0.25">
      <c r="C12636" s="23"/>
      <c r="D12636" s="23"/>
      <c r="E12636" s="23"/>
      <c r="F12636" s="23"/>
      <c r="G12636" s="23"/>
      <c r="H12636" s="24"/>
      <c r="I12636" s="24"/>
      <c r="J12636" s="24"/>
    </row>
    <row r="12637" spans="3:10" x14ac:dyDescent="0.25">
      <c r="C12637" s="23"/>
      <c r="D12637" s="23"/>
      <c r="E12637" s="23"/>
      <c r="F12637" s="23"/>
      <c r="G12637" s="23"/>
      <c r="H12637" s="24"/>
      <c r="I12637" s="24"/>
      <c r="J12637" s="24"/>
    </row>
    <row r="12638" spans="3:10" x14ac:dyDescent="0.25">
      <c r="C12638" s="23"/>
      <c r="D12638" s="23"/>
      <c r="E12638" s="23"/>
      <c r="F12638" s="23"/>
      <c r="G12638" s="23"/>
      <c r="H12638" s="24"/>
      <c r="I12638" s="24"/>
      <c r="J12638" s="24"/>
    </row>
    <row r="12639" spans="3:10" x14ac:dyDescent="0.25">
      <c r="C12639" s="23"/>
      <c r="D12639" s="23"/>
      <c r="E12639" s="23"/>
      <c r="F12639" s="23"/>
      <c r="G12639" s="23"/>
      <c r="H12639" s="24"/>
      <c r="I12639" s="24"/>
      <c r="J12639" s="24"/>
    </row>
    <row r="12640" spans="3:10" x14ac:dyDescent="0.25">
      <c r="C12640" s="23"/>
      <c r="D12640" s="23"/>
      <c r="E12640" s="23"/>
      <c r="F12640" s="23"/>
      <c r="G12640" s="23"/>
      <c r="H12640" s="24"/>
      <c r="I12640" s="24"/>
      <c r="J12640" s="24"/>
    </row>
    <row r="12641" spans="3:10" x14ac:dyDescent="0.25">
      <c r="C12641" s="23"/>
      <c r="D12641" s="23"/>
      <c r="E12641" s="23"/>
      <c r="F12641" s="23"/>
      <c r="G12641" s="23"/>
      <c r="H12641" s="24"/>
      <c r="I12641" s="24"/>
      <c r="J12641" s="24"/>
    </row>
    <row r="12642" spans="3:10" x14ac:dyDescent="0.25">
      <c r="C12642" s="23"/>
      <c r="D12642" s="23"/>
      <c r="E12642" s="23"/>
      <c r="F12642" s="23"/>
      <c r="G12642" s="23"/>
      <c r="H12642" s="24"/>
      <c r="I12642" s="24"/>
      <c r="J12642" s="24"/>
    </row>
    <row r="12643" spans="3:10" x14ac:dyDescent="0.25">
      <c r="C12643" s="23"/>
      <c r="D12643" s="23"/>
      <c r="E12643" s="23"/>
      <c r="F12643" s="23"/>
      <c r="G12643" s="23"/>
      <c r="H12643" s="24"/>
      <c r="I12643" s="24"/>
      <c r="J12643" s="24"/>
    </row>
    <row r="12644" spans="3:10" x14ac:dyDescent="0.25">
      <c r="C12644" s="23"/>
      <c r="D12644" s="23"/>
      <c r="E12644" s="23"/>
      <c r="F12644" s="23"/>
      <c r="G12644" s="23"/>
      <c r="H12644" s="24"/>
      <c r="I12644" s="24"/>
      <c r="J12644" s="24"/>
    </row>
    <row r="12645" spans="3:10" x14ac:dyDescent="0.25">
      <c r="C12645" s="23"/>
      <c r="D12645" s="23"/>
      <c r="E12645" s="23"/>
      <c r="F12645" s="23"/>
      <c r="G12645" s="23"/>
      <c r="H12645" s="24"/>
      <c r="I12645" s="24"/>
      <c r="J12645" s="24"/>
    </row>
    <row r="12646" spans="3:10" x14ac:dyDescent="0.25">
      <c r="C12646" s="23"/>
      <c r="D12646" s="23"/>
      <c r="E12646" s="23"/>
      <c r="F12646" s="23"/>
      <c r="G12646" s="23"/>
      <c r="H12646" s="24"/>
      <c r="I12646" s="24"/>
      <c r="J12646" s="24"/>
    </row>
    <row r="12647" spans="3:10" x14ac:dyDescent="0.25">
      <c r="C12647" s="23"/>
      <c r="D12647" s="23"/>
      <c r="E12647" s="23"/>
      <c r="F12647" s="23"/>
      <c r="G12647" s="23"/>
      <c r="H12647" s="24"/>
      <c r="I12647" s="24"/>
      <c r="J12647" s="24"/>
    </row>
    <row r="12648" spans="3:10" x14ac:dyDescent="0.25">
      <c r="C12648" s="23"/>
      <c r="D12648" s="23"/>
      <c r="E12648" s="23"/>
      <c r="F12648" s="23"/>
      <c r="G12648" s="23"/>
      <c r="H12648" s="24"/>
      <c r="I12648" s="24"/>
      <c r="J12648" s="24"/>
    </row>
    <row r="12649" spans="3:10" x14ac:dyDescent="0.25">
      <c r="C12649" s="23"/>
      <c r="D12649" s="23"/>
      <c r="E12649" s="23"/>
      <c r="F12649" s="23"/>
      <c r="G12649" s="23"/>
      <c r="H12649" s="24"/>
      <c r="I12649" s="24"/>
      <c r="J12649" s="24"/>
    </row>
    <row r="12650" spans="3:10" x14ac:dyDescent="0.25">
      <c r="C12650" s="23"/>
      <c r="D12650" s="23"/>
      <c r="E12650" s="23"/>
      <c r="F12650" s="23"/>
      <c r="G12650" s="23"/>
      <c r="H12650" s="24"/>
      <c r="I12650" s="24"/>
      <c r="J12650" s="24"/>
    </row>
    <row r="12651" spans="3:10" x14ac:dyDescent="0.25">
      <c r="C12651" s="23"/>
      <c r="D12651" s="23"/>
      <c r="E12651" s="23"/>
      <c r="F12651" s="23"/>
      <c r="G12651" s="23"/>
      <c r="H12651" s="24"/>
      <c r="I12651" s="24"/>
      <c r="J12651" s="24"/>
    </row>
    <row r="12652" spans="3:10" x14ac:dyDescent="0.25">
      <c r="C12652" s="23"/>
      <c r="D12652" s="23"/>
      <c r="E12652" s="23"/>
      <c r="F12652" s="23"/>
      <c r="G12652" s="23"/>
      <c r="H12652" s="24"/>
      <c r="I12652" s="24"/>
      <c r="J12652" s="24"/>
    </row>
    <row r="12653" spans="3:10" x14ac:dyDescent="0.25">
      <c r="C12653" s="23"/>
      <c r="D12653" s="23"/>
      <c r="E12653" s="23"/>
      <c r="F12653" s="23"/>
      <c r="G12653" s="23"/>
      <c r="H12653" s="24"/>
      <c r="I12653" s="24"/>
      <c r="J12653" s="24"/>
    </row>
    <row r="12654" spans="3:10" x14ac:dyDescent="0.25">
      <c r="C12654" s="23"/>
      <c r="D12654" s="23"/>
      <c r="E12654" s="23"/>
      <c r="F12654" s="23"/>
      <c r="G12654" s="23"/>
      <c r="H12654" s="24"/>
      <c r="I12654" s="24"/>
      <c r="J12654" s="24"/>
    </row>
    <row r="12655" spans="3:10" x14ac:dyDescent="0.25">
      <c r="C12655" s="23"/>
      <c r="D12655" s="23"/>
      <c r="E12655" s="23"/>
      <c r="F12655" s="23"/>
      <c r="G12655" s="23"/>
      <c r="H12655" s="24"/>
      <c r="I12655" s="24"/>
      <c r="J12655" s="24"/>
    </row>
    <row r="12656" spans="3:10" x14ac:dyDescent="0.25">
      <c r="C12656" s="23"/>
      <c r="D12656" s="23"/>
      <c r="E12656" s="23"/>
      <c r="F12656" s="23"/>
      <c r="G12656" s="23"/>
      <c r="H12656" s="24"/>
      <c r="I12656" s="24"/>
      <c r="J12656" s="24"/>
    </row>
    <row r="12657" spans="3:10" x14ac:dyDescent="0.25">
      <c r="C12657" s="23"/>
      <c r="D12657" s="23"/>
      <c r="E12657" s="23"/>
      <c r="F12657" s="23"/>
      <c r="G12657" s="23"/>
      <c r="H12657" s="24"/>
      <c r="I12657" s="24"/>
      <c r="J12657" s="24"/>
    </row>
    <row r="12658" spans="3:10" x14ac:dyDescent="0.25">
      <c r="C12658" s="23"/>
      <c r="D12658" s="23"/>
      <c r="E12658" s="23"/>
      <c r="F12658" s="23"/>
      <c r="G12658" s="23"/>
      <c r="H12658" s="24"/>
      <c r="I12658" s="24"/>
      <c r="J12658" s="24"/>
    </row>
    <row r="12659" spans="3:10" x14ac:dyDescent="0.25">
      <c r="C12659" s="23"/>
      <c r="D12659" s="23"/>
      <c r="E12659" s="23"/>
      <c r="F12659" s="23"/>
      <c r="G12659" s="23"/>
      <c r="H12659" s="24"/>
      <c r="I12659" s="24"/>
      <c r="J12659" s="24"/>
    </row>
    <row r="12660" spans="3:10" x14ac:dyDescent="0.25">
      <c r="C12660" s="23"/>
      <c r="D12660" s="23"/>
      <c r="E12660" s="23"/>
      <c r="F12660" s="23"/>
      <c r="G12660" s="23"/>
      <c r="H12660" s="24"/>
      <c r="I12660" s="24"/>
      <c r="J12660" s="24"/>
    </row>
    <row r="12661" spans="3:10" x14ac:dyDescent="0.25">
      <c r="C12661" s="23"/>
      <c r="D12661" s="23"/>
      <c r="E12661" s="23"/>
      <c r="F12661" s="23"/>
      <c r="G12661" s="23"/>
      <c r="H12661" s="24"/>
      <c r="I12661" s="24"/>
      <c r="J12661" s="24"/>
    </row>
    <row r="12662" spans="3:10" x14ac:dyDescent="0.25">
      <c r="C12662" s="23"/>
      <c r="D12662" s="23"/>
      <c r="E12662" s="23"/>
      <c r="F12662" s="23"/>
      <c r="G12662" s="23"/>
      <c r="H12662" s="24"/>
      <c r="I12662" s="24"/>
      <c r="J12662" s="24"/>
    </row>
    <row r="12663" spans="3:10" x14ac:dyDescent="0.25">
      <c r="C12663" s="23"/>
      <c r="D12663" s="23"/>
      <c r="E12663" s="23"/>
      <c r="F12663" s="23"/>
      <c r="G12663" s="23"/>
      <c r="H12663" s="24"/>
      <c r="I12663" s="24"/>
      <c r="J12663" s="24"/>
    </row>
    <row r="12664" spans="3:10" x14ac:dyDescent="0.25">
      <c r="C12664" s="23"/>
      <c r="D12664" s="23"/>
      <c r="E12664" s="23"/>
      <c r="F12664" s="23"/>
      <c r="G12664" s="23"/>
      <c r="H12664" s="24"/>
      <c r="I12664" s="24"/>
      <c r="J12664" s="24"/>
    </row>
    <row r="12665" spans="3:10" x14ac:dyDescent="0.25">
      <c r="C12665" s="23"/>
      <c r="D12665" s="23"/>
      <c r="E12665" s="23"/>
      <c r="F12665" s="23"/>
      <c r="G12665" s="23"/>
      <c r="H12665" s="24"/>
      <c r="I12665" s="24"/>
      <c r="J12665" s="24"/>
    </row>
    <row r="12666" spans="3:10" x14ac:dyDescent="0.25">
      <c r="C12666" s="23"/>
      <c r="D12666" s="23"/>
      <c r="E12666" s="23"/>
      <c r="F12666" s="23"/>
      <c r="G12666" s="23"/>
      <c r="H12666" s="24"/>
      <c r="I12666" s="24"/>
      <c r="J12666" s="24"/>
    </row>
    <row r="12667" spans="3:10" x14ac:dyDescent="0.25">
      <c r="C12667" s="23"/>
      <c r="D12667" s="23"/>
      <c r="E12667" s="23"/>
      <c r="F12667" s="23"/>
      <c r="G12667" s="23"/>
      <c r="H12667" s="24"/>
      <c r="I12667" s="24"/>
      <c r="J12667" s="24"/>
    </row>
    <row r="12668" spans="3:10" x14ac:dyDescent="0.25">
      <c r="C12668" s="23"/>
      <c r="D12668" s="23"/>
      <c r="E12668" s="23"/>
      <c r="F12668" s="23"/>
      <c r="G12668" s="23"/>
      <c r="H12668" s="24"/>
      <c r="I12668" s="24"/>
      <c r="J12668" s="24"/>
    </row>
    <row r="12669" spans="3:10" x14ac:dyDescent="0.25">
      <c r="C12669" s="23"/>
      <c r="D12669" s="23"/>
      <c r="E12669" s="23"/>
      <c r="F12669" s="23"/>
      <c r="G12669" s="23"/>
      <c r="H12669" s="24"/>
      <c r="I12669" s="24"/>
      <c r="J12669" s="24"/>
    </row>
    <row r="12670" spans="3:10" x14ac:dyDescent="0.25">
      <c r="C12670" s="23"/>
      <c r="D12670" s="23"/>
      <c r="E12670" s="23"/>
      <c r="F12670" s="23"/>
      <c r="G12670" s="23"/>
      <c r="H12670" s="24"/>
      <c r="I12670" s="24"/>
      <c r="J12670" s="24"/>
    </row>
    <row r="12671" spans="3:10" x14ac:dyDescent="0.25">
      <c r="C12671" s="23"/>
      <c r="D12671" s="23"/>
      <c r="E12671" s="23"/>
      <c r="F12671" s="23"/>
      <c r="G12671" s="23"/>
      <c r="H12671" s="24"/>
      <c r="I12671" s="24"/>
      <c r="J12671" s="24"/>
    </row>
    <row r="12672" spans="3:10" x14ac:dyDescent="0.25">
      <c r="C12672" s="23"/>
      <c r="D12672" s="23"/>
      <c r="E12672" s="23"/>
      <c r="F12672" s="23"/>
      <c r="G12672" s="23"/>
      <c r="H12672" s="24"/>
      <c r="I12672" s="24"/>
      <c r="J12672" s="24"/>
    </row>
    <row r="12673" spans="3:10" x14ac:dyDescent="0.25">
      <c r="C12673" s="23"/>
      <c r="D12673" s="23"/>
      <c r="E12673" s="23"/>
      <c r="F12673" s="23"/>
      <c r="G12673" s="23"/>
      <c r="H12673" s="24"/>
      <c r="I12673" s="24"/>
      <c r="J12673" s="24"/>
    </row>
    <row r="12674" spans="3:10" x14ac:dyDescent="0.25">
      <c r="C12674" s="23"/>
      <c r="D12674" s="23"/>
      <c r="E12674" s="23"/>
      <c r="F12674" s="23"/>
      <c r="G12674" s="23"/>
      <c r="H12674" s="24"/>
      <c r="I12674" s="24"/>
      <c r="J12674" s="24"/>
    </row>
    <row r="12675" spans="3:10" x14ac:dyDescent="0.25">
      <c r="C12675" s="23"/>
      <c r="D12675" s="23"/>
      <c r="E12675" s="23"/>
      <c r="F12675" s="23"/>
      <c r="G12675" s="23"/>
      <c r="H12675" s="24"/>
      <c r="I12675" s="24"/>
      <c r="J12675" s="24"/>
    </row>
    <row r="12676" spans="3:10" x14ac:dyDescent="0.25">
      <c r="C12676" s="23"/>
      <c r="D12676" s="23"/>
      <c r="E12676" s="23"/>
      <c r="F12676" s="23"/>
      <c r="G12676" s="23"/>
      <c r="H12676" s="24"/>
      <c r="I12676" s="24"/>
      <c r="J12676" s="24"/>
    </row>
    <row r="12677" spans="3:10" x14ac:dyDescent="0.25">
      <c r="C12677" s="23"/>
      <c r="D12677" s="23"/>
      <c r="E12677" s="23"/>
      <c r="F12677" s="23"/>
      <c r="G12677" s="23"/>
      <c r="H12677" s="24"/>
      <c r="I12677" s="24"/>
      <c r="J12677" s="24"/>
    </row>
    <row r="12678" spans="3:10" x14ac:dyDescent="0.25">
      <c r="C12678" s="23"/>
      <c r="D12678" s="23"/>
      <c r="E12678" s="23"/>
      <c r="F12678" s="23"/>
      <c r="G12678" s="23"/>
      <c r="H12678" s="24"/>
      <c r="I12678" s="24"/>
      <c r="J12678" s="24"/>
    </row>
    <row r="12679" spans="3:10" x14ac:dyDescent="0.25">
      <c r="C12679" s="23"/>
      <c r="D12679" s="23"/>
      <c r="E12679" s="23"/>
      <c r="F12679" s="23"/>
      <c r="G12679" s="23"/>
      <c r="H12679" s="24"/>
      <c r="I12679" s="24"/>
      <c r="J12679" s="24"/>
    </row>
    <row r="12680" spans="3:10" x14ac:dyDescent="0.25">
      <c r="C12680" s="23"/>
      <c r="D12680" s="23"/>
      <c r="E12680" s="23"/>
      <c r="F12680" s="23"/>
      <c r="G12680" s="23"/>
      <c r="H12680" s="24"/>
      <c r="I12680" s="24"/>
      <c r="J12680" s="24"/>
    </row>
    <row r="12681" spans="3:10" x14ac:dyDescent="0.25">
      <c r="C12681" s="23"/>
      <c r="D12681" s="23"/>
      <c r="E12681" s="23"/>
      <c r="F12681" s="23"/>
      <c r="G12681" s="23"/>
      <c r="H12681" s="24"/>
      <c r="I12681" s="24"/>
      <c r="J12681" s="24"/>
    </row>
    <row r="12682" spans="3:10" x14ac:dyDescent="0.25">
      <c r="C12682" s="23"/>
      <c r="D12682" s="23"/>
      <c r="E12682" s="23"/>
      <c r="F12682" s="23"/>
      <c r="G12682" s="23"/>
      <c r="H12682" s="24"/>
      <c r="I12682" s="24"/>
      <c r="J12682" s="24"/>
    </row>
    <row r="12683" spans="3:10" x14ac:dyDescent="0.25">
      <c r="C12683" s="23"/>
      <c r="D12683" s="23"/>
      <c r="E12683" s="23"/>
      <c r="F12683" s="23"/>
      <c r="G12683" s="23"/>
      <c r="H12683" s="24"/>
      <c r="I12683" s="24"/>
      <c r="J12683" s="24"/>
    </row>
    <row r="12684" spans="3:10" x14ac:dyDescent="0.25">
      <c r="C12684" s="23"/>
      <c r="D12684" s="23"/>
      <c r="E12684" s="23"/>
      <c r="F12684" s="23"/>
      <c r="G12684" s="23"/>
      <c r="H12684" s="24"/>
      <c r="I12684" s="24"/>
      <c r="J12684" s="24"/>
    </row>
    <row r="12685" spans="3:10" x14ac:dyDescent="0.25">
      <c r="C12685" s="23"/>
      <c r="D12685" s="23"/>
      <c r="E12685" s="23"/>
      <c r="F12685" s="23"/>
      <c r="G12685" s="23"/>
      <c r="H12685" s="24"/>
      <c r="I12685" s="24"/>
      <c r="J12685" s="24"/>
    </row>
    <row r="12686" spans="3:10" x14ac:dyDescent="0.25">
      <c r="C12686" s="23"/>
      <c r="D12686" s="23"/>
      <c r="E12686" s="23"/>
      <c r="F12686" s="23"/>
      <c r="G12686" s="23"/>
      <c r="H12686" s="24"/>
      <c r="I12686" s="24"/>
      <c r="J12686" s="24"/>
    </row>
    <row r="12687" spans="3:10" x14ac:dyDescent="0.25">
      <c r="C12687" s="23"/>
      <c r="D12687" s="23"/>
      <c r="E12687" s="23"/>
      <c r="F12687" s="23"/>
      <c r="G12687" s="23"/>
      <c r="H12687" s="24"/>
      <c r="I12687" s="24"/>
      <c r="J12687" s="24"/>
    </row>
    <row r="12688" spans="3:10" x14ac:dyDescent="0.25">
      <c r="C12688" s="23"/>
      <c r="D12688" s="23"/>
      <c r="E12688" s="23"/>
      <c r="F12688" s="23"/>
      <c r="G12688" s="23"/>
      <c r="H12688" s="24"/>
      <c r="I12688" s="24"/>
      <c r="J12688" s="24"/>
    </row>
    <row r="12689" spans="3:10" x14ac:dyDescent="0.25">
      <c r="C12689" s="23"/>
      <c r="D12689" s="23"/>
      <c r="E12689" s="23"/>
      <c r="F12689" s="23"/>
      <c r="G12689" s="23"/>
      <c r="H12689" s="24"/>
      <c r="I12689" s="24"/>
      <c r="J12689" s="24"/>
    </row>
    <row r="12690" spans="3:10" x14ac:dyDescent="0.25">
      <c r="C12690" s="23"/>
      <c r="D12690" s="23"/>
      <c r="E12690" s="23"/>
      <c r="F12690" s="23"/>
      <c r="G12690" s="23"/>
      <c r="H12690" s="24"/>
      <c r="I12690" s="24"/>
      <c r="J12690" s="24"/>
    </row>
    <row r="12691" spans="3:10" x14ac:dyDescent="0.25">
      <c r="C12691" s="23"/>
      <c r="D12691" s="23"/>
      <c r="E12691" s="23"/>
      <c r="F12691" s="23"/>
      <c r="G12691" s="23"/>
      <c r="H12691" s="24"/>
      <c r="I12691" s="24"/>
      <c r="J12691" s="24"/>
    </row>
    <row r="12692" spans="3:10" x14ac:dyDescent="0.25">
      <c r="C12692" s="23"/>
      <c r="D12692" s="23"/>
      <c r="E12692" s="23"/>
      <c r="F12692" s="23"/>
      <c r="G12692" s="23"/>
      <c r="H12692" s="24"/>
      <c r="I12692" s="24"/>
      <c r="J12692" s="24"/>
    </row>
    <row r="12693" spans="3:10" x14ac:dyDescent="0.25">
      <c r="C12693" s="23"/>
      <c r="D12693" s="23"/>
      <c r="E12693" s="23"/>
      <c r="F12693" s="23"/>
      <c r="G12693" s="23"/>
      <c r="H12693" s="24"/>
      <c r="I12693" s="24"/>
      <c r="J12693" s="24"/>
    </row>
    <row r="12694" spans="3:10" x14ac:dyDescent="0.25">
      <c r="C12694" s="23"/>
      <c r="D12694" s="23"/>
      <c r="E12694" s="23"/>
      <c r="F12694" s="23"/>
      <c r="G12694" s="23"/>
      <c r="H12694" s="24"/>
      <c r="I12694" s="24"/>
      <c r="J12694" s="24"/>
    </row>
    <row r="12695" spans="3:10" x14ac:dyDescent="0.25">
      <c r="C12695" s="23"/>
      <c r="D12695" s="23"/>
      <c r="E12695" s="23"/>
      <c r="F12695" s="23"/>
      <c r="G12695" s="23"/>
      <c r="H12695" s="24"/>
      <c r="I12695" s="24"/>
      <c r="J12695" s="24"/>
    </row>
    <row r="12696" spans="3:10" x14ac:dyDescent="0.25">
      <c r="C12696" s="23"/>
      <c r="D12696" s="23"/>
      <c r="E12696" s="23"/>
      <c r="F12696" s="23"/>
      <c r="G12696" s="23"/>
      <c r="H12696" s="24"/>
      <c r="I12696" s="24"/>
      <c r="J12696" s="24"/>
    </row>
    <row r="12697" spans="3:10" x14ac:dyDescent="0.25">
      <c r="C12697" s="23"/>
      <c r="D12697" s="23"/>
      <c r="E12697" s="23"/>
      <c r="F12697" s="23"/>
      <c r="G12697" s="23"/>
      <c r="H12697" s="24"/>
      <c r="I12697" s="24"/>
      <c r="J12697" s="24"/>
    </row>
    <row r="12698" spans="3:10" x14ac:dyDescent="0.25">
      <c r="C12698" s="23"/>
      <c r="D12698" s="23"/>
      <c r="E12698" s="23"/>
      <c r="F12698" s="23"/>
      <c r="G12698" s="23"/>
      <c r="H12698" s="24"/>
      <c r="I12698" s="24"/>
      <c r="J12698" s="24"/>
    </row>
    <row r="12699" spans="3:10" x14ac:dyDescent="0.25">
      <c r="C12699" s="23"/>
      <c r="D12699" s="23"/>
      <c r="E12699" s="23"/>
      <c r="F12699" s="23"/>
      <c r="G12699" s="23"/>
      <c r="H12699" s="24"/>
      <c r="I12699" s="24"/>
      <c r="J12699" s="24"/>
    </row>
    <row r="12700" spans="3:10" x14ac:dyDescent="0.25">
      <c r="C12700" s="23"/>
      <c r="D12700" s="23"/>
      <c r="E12700" s="23"/>
      <c r="F12700" s="23"/>
      <c r="G12700" s="23"/>
      <c r="H12700" s="24"/>
      <c r="I12700" s="24"/>
      <c r="J12700" s="24"/>
    </row>
    <row r="12701" spans="3:10" x14ac:dyDescent="0.25">
      <c r="C12701" s="23"/>
      <c r="D12701" s="23"/>
      <c r="E12701" s="23"/>
      <c r="F12701" s="23"/>
      <c r="G12701" s="23"/>
      <c r="H12701" s="24"/>
      <c r="I12701" s="24"/>
      <c r="J12701" s="24"/>
    </row>
    <row r="12702" spans="3:10" x14ac:dyDescent="0.25">
      <c r="C12702" s="23"/>
      <c r="D12702" s="23"/>
      <c r="E12702" s="23"/>
      <c r="F12702" s="23"/>
      <c r="G12702" s="23"/>
      <c r="H12702" s="24"/>
      <c r="I12702" s="24"/>
      <c r="J12702" s="24"/>
    </row>
    <row r="12703" spans="3:10" x14ac:dyDescent="0.25">
      <c r="C12703" s="23"/>
      <c r="D12703" s="23"/>
      <c r="E12703" s="23"/>
      <c r="F12703" s="23"/>
      <c r="G12703" s="23"/>
      <c r="H12703" s="24"/>
      <c r="I12703" s="24"/>
      <c r="J12703" s="24"/>
    </row>
    <row r="12704" spans="3:10" x14ac:dyDescent="0.25">
      <c r="C12704" s="23"/>
      <c r="D12704" s="23"/>
      <c r="E12704" s="23"/>
      <c r="F12704" s="23"/>
      <c r="G12704" s="23"/>
      <c r="H12704" s="24"/>
      <c r="I12704" s="24"/>
      <c r="J12704" s="24"/>
    </row>
    <row r="12705" spans="3:10" x14ac:dyDescent="0.25">
      <c r="C12705" s="23"/>
      <c r="D12705" s="23"/>
      <c r="E12705" s="23"/>
      <c r="F12705" s="23"/>
      <c r="G12705" s="23"/>
      <c r="H12705" s="24"/>
      <c r="I12705" s="24"/>
      <c r="J12705" s="24"/>
    </row>
    <row r="12706" spans="3:10" x14ac:dyDescent="0.25">
      <c r="C12706" s="23"/>
      <c r="D12706" s="23"/>
      <c r="E12706" s="23"/>
      <c r="F12706" s="23"/>
      <c r="G12706" s="23"/>
      <c r="H12706" s="24"/>
      <c r="I12706" s="24"/>
      <c r="J12706" s="24"/>
    </row>
    <row r="12707" spans="3:10" x14ac:dyDescent="0.25">
      <c r="C12707" s="23"/>
      <c r="D12707" s="23"/>
      <c r="E12707" s="23"/>
      <c r="F12707" s="23"/>
      <c r="G12707" s="23"/>
      <c r="H12707" s="24"/>
      <c r="I12707" s="24"/>
      <c r="J12707" s="24"/>
    </row>
    <row r="12708" spans="3:10" x14ac:dyDescent="0.25">
      <c r="C12708" s="23"/>
      <c r="D12708" s="23"/>
      <c r="E12708" s="23"/>
      <c r="F12708" s="23"/>
      <c r="G12708" s="23"/>
      <c r="H12708" s="24"/>
      <c r="I12708" s="24"/>
      <c r="J12708" s="24"/>
    </row>
    <row r="12709" spans="3:10" x14ac:dyDescent="0.25">
      <c r="C12709" s="23"/>
      <c r="D12709" s="23"/>
      <c r="E12709" s="23"/>
      <c r="F12709" s="23"/>
      <c r="G12709" s="23"/>
      <c r="H12709" s="24"/>
      <c r="I12709" s="24"/>
      <c r="J12709" s="24"/>
    </row>
    <row r="12710" spans="3:10" x14ac:dyDescent="0.25">
      <c r="C12710" s="23"/>
      <c r="D12710" s="23"/>
      <c r="E12710" s="23"/>
      <c r="F12710" s="23"/>
      <c r="G12710" s="23"/>
      <c r="H12710" s="24"/>
      <c r="I12710" s="24"/>
      <c r="J12710" s="24"/>
    </row>
    <row r="12711" spans="3:10" x14ac:dyDescent="0.25">
      <c r="C12711" s="23"/>
      <c r="D12711" s="23"/>
      <c r="E12711" s="23"/>
      <c r="F12711" s="23"/>
      <c r="G12711" s="23"/>
      <c r="H12711" s="24"/>
      <c r="I12711" s="24"/>
      <c r="J12711" s="24"/>
    </row>
    <row r="12712" spans="3:10" x14ac:dyDescent="0.25">
      <c r="C12712" s="23"/>
      <c r="D12712" s="23"/>
      <c r="E12712" s="23"/>
      <c r="F12712" s="23"/>
      <c r="G12712" s="23"/>
      <c r="H12712" s="24"/>
      <c r="I12712" s="24"/>
      <c r="J12712" s="24"/>
    </row>
    <row r="12713" spans="3:10" x14ac:dyDescent="0.25">
      <c r="C12713" s="23"/>
      <c r="D12713" s="23"/>
      <c r="E12713" s="23"/>
      <c r="F12713" s="23"/>
      <c r="G12713" s="23"/>
      <c r="H12713" s="24"/>
      <c r="I12713" s="24"/>
      <c r="J12713" s="24"/>
    </row>
    <row r="12714" spans="3:10" x14ac:dyDescent="0.25">
      <c r="C12714" s="23"/>
      <c r="D12714" s="23"/>
      <c r="E12714" s="23"/>
      <c r="F12714" s="23"/>
      <c r="G12714" s="23"/>
      <c r="H12714" s="24"/>
      <c r="I12714" s="24"/>
      <c r="J12714" s="24"/>
    </row>
    <row r="12715" spans="3:10" x14ac:dyDescent="0.25">
      <c r="C12715" s="23"/>
      <c r="D12715" s="23"/>
      <c r="E12715" s="23"/>
      <c r="F12715" s="23"/>
      <c r="G12715" s="23"/>
      <c r="H12715" s="24"/>
      <c r="I12715" s="24"/>
      <c r="J12715" s="24"/>
    </row>
    <row r="12716" spans="3:10" x14ac:dyDescent="0.25">
      <c r="C12716" s="23"/>
      <c r="D12716" s="23"/>
      <c r="E12716" s="23"/>
      <c r="F12716" s="23"/>
      <c r="G12716" s="23"/>
      <c r="H12716" s="24"/>
      <c r="I12716" s="24"/>
      <c r="J12716" s="24"/>
    </row>
    <row r="12717" spans="3:10" x14ac:dyDescent="0.25">
      <c r="C12717" s="23"/>
      <c r="D12717" s="23"/>
      <c r="E12717" s="23"/>
      <c r="F12717" s="23"/>
      <c r="G12717" s="23"/>
      <c r="H12717" s="24"/>
      <c r="I12717" s="24"/>
      <c r="J12717" s="24"/>
    </row>
    <row r="12718" spans="3:10" x14ac:dyDescent="0.25">
      <c r="C12718" s="23"/>
      <c r="D12718" s="23"/>
      <c r="E12718" s="23"/>
      <c r="F12718" s="23"/>
      <c r="G12718" s="23"/>
      <c r="H12718" s="24"/>
      <c r="I12718" s="24"/>
      <c r="J12718" s="24"/>
    </row>
    <row r="12719" spans="3:10" x14ac:dyDescent="0.25">
      <c r="C12719" s="23"/>
      <c r="D12719" s="23"/>
      <c r="E12719" s="23"/>
      <c r="F12719" s="23"/>
      <c r="G12719" s="23"/>
      <c r="H12719" s="24"/>
      <c r="I12719" s="24"/>
      <c r="J12719" s="24"/>
    </row>
    <row r="12720" spans="3:10" x14ac:dyDescent="0.25">
      <c r="C12720" s="23"/>
      <c r="D12720" s="23"/>
      <c r="E12720" s="23"/>
      <c r="F12720" s="23"/>
      <c r="G12720" s="23"/>
      <c r="H12720" s="24"/>
      <c r="I12720" s="24"/>
      <c r="J12720" s="24"/>
    </row>
    <row r="12721" spans="3:10" x14ac:dyDescent="0.25">
      <c r="C12721" s="23"/>
      <c r="D12721" s="23"/>
      <c r="E12721" s="23"/>
      <c r="F12721" s="23"/>
      <c r="G12721" s="23"/>
      <c r="H12721" s="24"/>
      <c r="I12721" s="24"/>
      <c r="J12721" s="24"/>
    </row>
    <row r="12722" spans="3:10" x14ac:dyDescent="0.25">
      <c r="C12722" s="23"/>
      <c r="D12722" s="23"/>
      <c r="E12722" s="23"/>
      <c r="F12722" s="23"/>
      <c r="G12722" s="23"/>
      <c r="H12722" s="24"/>
      <c r="I12722" s="24"/>
      <c r="J12722" s="24"/>
    </row>
    <row r="12723" spans="3:10" x14ac:dyDescent="0.25">
      <c r="C12723" s="23"/>
      <c r="D12723" s="23"/>
      <c r="E12723" s="23"/>
      <c r="F12723" s="23"/>
      <c r="G12723" s="23"/>
      <c r="H12723" s="24"/>
      <c r="I12723" s="24"/>
      <c r="J12723" s="24"/>
    </row>
    <row r="12724" spans="3:10" x14ac:dyDescent="0.25">
      <c r="C12724" s="23"/>
      <c r="D12724" s="23"/>
      <c r="E12724" s="23"/>
      <c r="F12724" s="23"/>
      <c r="G12724" s="23"/>
      <c r="H12724" s="24"/>
      <c r="I12724" s="24"/>
      <c r="J12724" s="24"/>
    </row>
    <row r="12725" spans="3:10" x14ac:dyDescent="0.25">
      <c r="C12725" s="23"/>
      <c r="D12725" s="23"/>
      <c r="E12725" s="23"/>
      <c r="F12725" s="23"/>
      <c r="G12725" s="23"/>
      <c r="H12725" s="24"/>
      <c r="I12725" s="24"/>
      <c r="J12725" s="24"/>
    </row>
    <row r="12726" spans="3:10" x14ac:dyDescent="0.25">
      <c r="C12726" s="23"/>
      <c r="D12726" s="23"/>
      <c r="E12726" s="23"/>
      <c r="F12726" s="23"/>
      <c r="G12726" s="23"/>
      <c r="H12726" s="24"/>
      <c r="I12726" s="24"/>
      <c r="J12726" s="24"/>
    </row>
    <row r="12727" spans="3:10" x14ac:dyDescent="0.25">
      <c r="C12727" s="23"/>
      <c r="D12727" s="23"/>
      <c r="E12727" s="23"/>
      <c r="F12727" s="23"/>
      <c r="G12727" s="23"/>
      <c r="H12727" s="24"/>
      <c r="I12727" s="24"/>
      <c r="J12727" s="24"/>
    </row>
    <row r="12728" spans="3:10" x14ac:dyDescent="0.25">
      <c r="C12728" s="23"/>
      <c r="D12728" s="23"/>
      <c r="E12728" s="23"/>
      <c r="F12728" s="23"/>
      <c r="G12728" s="23"/>
      <c r="H12728" s="24"/>
      <c r="I12728" s="24"/>
      <c r="J12728" s="24"/>
    </row>
    <row r="12729" spans="3:10" x14ac:dyDescent="0.25">
      <c r="C12729" s="23"/>
      <c r="D12729" s="23"/>
      <c r="E12729" s="23"/>
      <c r="F12729" s="23"/>
      <c r="G12729" s="23"/>
      <c r="H12729" s="24"/>
      <c r="I12729" s="24"/>
      <c r="J12729" s="24"/>
    </row>
    <row r="12730" spans="3:10" x14ac:dyDescent="0.25">
      <c r="C12730" s="23"/>
      <c r="D12730" s="23"/>
      <c r="E12730" s="23"/>
      <c r="F12730" s="23"/>
      <c r="G12730" s="23"/>
      <c r="H12730" s="24"/>
      <c r="I12730" s="24"/>
      <c r="J12730" s="24"/>
    </row>
    <row r="12731" spans="3:10" x14ac:dyDescent="0.25">
      <c r="C12731" s="23"/>
      <c r="D12731" s="23"/>
      <c r="E12731" s="23"/>
      <c r="F12731" s="23"/>
      <c r="G12731" s="23"/>
      <c r="H12731" s="24"/>
      <c r="I12731" s="24"/>
      <c r="J12731" s="24"/>
    </row>
    <row r="12732" spans="3:10" x14ac:dyDescent="0.25">
      <c r="C12732" s="23"/>
      <c r="D12732" s="23"/>
      <c r="E12732" s="23"/>
      <c r="F12732" s="23"/>
      <c r="G12732" s="23"/>
      <c r="H12732" s="24"/>
      <c r="I12732" s="24"/>
      <c r="J12732" s="24"/>
    </row>
    <row r="12733" spans="3:10" x14ac:dyDescent="0.25">
      <c r="C12733" s="23"/>
      <c r="D12733" s="23"/>
      <c r="E12733" s="23"/>
      <c r="F12733" s="23"/>
      <c r="G12733" s="23"/>
      <c r="H12733" s="24"/>
      <c r="I12733" s="24"/>
      <c r="J12733" s="24"/>
    </row>
    <row r="12734" spans="3:10" x14ac:dyDescent="0.25">
      <c r="C12734" s="23"/>
      <c r="D12734" s="23"/>
      <c r="E12734" s="23"/>
      <c r="F12734" s="23"/>
      <c r="G12734" s="23"/>
      <c r="H12734" s="24"/>
      <c r="I12734" s="24"/>
      <c r="J12734" s="24"/>
    </row>
    <row r="12735" spans="3:10" x14ac:dyDescent="0.25">
      <c r="C12735" s="23"/>
      <c r="D12735" s="23"/>
      <c r="E12735" s="23"/>
      <c r="F12735" s="23"/>
      <c r="G12735" s="23"/>
      <c r="H12735" s="24"/>
      <c r="I12735" s="24"/>
      <c r="J12735" s="24"/>
    </row>
    <row r="12736" spans="3:10" x14ac:dyDescent="0.25">
      <c r="C12736" s="23"/>
      <c r="D12736" s="23"/>
      <c r="E12736" s="23"/>
      <c r="F12736" s="23"/>
      <c r="G12736" s="23"/>
      <c r="H12736" s="24"/>
      <c r="I12736" s="24"/>
      <c r="J12736" s="24"/>
    </row>
    <row r="12737" spans="3:10" x14ac:dyDescent="0.25">
      <c r="C12737" s="23"/>
      <c r="D12737" s="23"/>
      <c r="E12737" s="23"/>
      <c r="F12737" s="23"/>
      <c r="G12737" s="23"/>
      <c r="H12737" s="24"/>
      <c r="I12737" s="24"/>
      <c r="J12737" s="24"/>
    </row>
    <row r="12738" spans="3:10" x14ac:dyDescent="0.25">
      <c r="C12738" s="23"/>
      <c r="D12738" s="23"/>
      <c r="E12738" s="23"/>
      <c r="F12738" s="23"/>
      <c r="G12738" s="23"/>
      <c r="H12738" s="24"/>
      <c r="I12738" s="24"/>
      <c r="J12738" s="24"/>
    </row>
    <row r="12739" spans="3:10" x14ac:dyDescent="0.25">
      <c r="C12739" s="23"/>
      <c r="D12739" s="23"/>
      <c r="E12739" s="23"/>
      <c r="F12739" s="23"/>
      <c r="G12739" s="23"/>
      <c r="H12739" s="24"/>
      <c r="I12739" s="24"/>
      <c r="J12739" s="24"/>
    </row>
    <row r="12740" spans="3:10" x14ac:dyDescent="0.25">
      <c r="C12740" s="23"/>
      <c r="D12740" s="23"/>
      <c r="E12740" s="23"/>
      <c r="F12740" s="23"/>
      <c r="G12740" s="23"/>
      <c r="H12740" s="24"/>
      <c r="I12740" s="24"/>
      <c r="J12740" s="24"/>
    </row>
    <row r="12741" spans="3:10" x14ac:dyDescent="0.25">
      <c r="C12741" s="23"/>
      <c r="D12741" s="23"/>
      <c r="E12741" s="23"/>
      <c r="F12741" s="23"/>
      <c r="G12741" s="23"/>
      <c r="H12741" s="24"/>
      <c r="I12741" s="24"/>
      <c r="J12741" s="24"/>
    </row>
    <row r="12742" spans="3:10" x14ac:dyDescent="0.25">
      <c r="C12742" s="23"/>
      <c r="D12742" s="23"/>
      <c r="E12742" s="23"/>
      <c r="F12742" s="23"/>
      <c r="G12742" s="23"/>
      <c r="H12742" s="24"/>
      <c r="I12742" s="24"/>
      <c r="J12742" s="24"/>
    </row>
    <row r="12743" spans="3:10" x14ac:dyDescent="0.25">
      <c r="C12743" s="23"/>
      <c r="D12743" s="23"/>
      <c r="E12743" s="23"/>
      <c r="F12743" s="23"/>
      <c r="G12743" s="23"/>
      <c r="H12743" s="24"/>
      <c r="I12743" s="24"/>
      <c r="J12743" s="24"/>
    </row>
    <row r="12744" spans="3:10" x14ac:dyDescent="0.25">
      <c r="C12744" s="23"/>
      <c r="D12744" s="23"/>
      <c r="E12744" s="23"/>
      <c r="F12744" s="23"/>
      <c r="G12744" s="23"/>
      <c r="H12744" s="24"/>
      <c r="I12744" s="24"/>
      <c r="J12744" s="24"/>
    </row>
    <row r="12745" spans="3:10" x14ac:dyDescent="0.25">
      <c r="C12745" s="23"/>
      <c r="D12745" s="23"/>
      <c r="E12745" s="23"/>
      <c r="F12745" s="23"/>
      <c r="G12745" s="23"/>
      <c r="H12745" s="24"/>
      <c r="I12745" s="24"/>
      <c r="J12745" s="24"/>
    </row>
    <row r="12746" spans="3:10" x14ac:dyDescent="0.25">
      <c r="C12746" s="23"/>
      <c r="D12746" s="23"/>
      <c r="E12746" s="23"/>
      <c r="F12746" s="23"/>
      <c r="G12746" s="23"/>
      <c r="H12746" s="24"/>
      <c r="I12746" s="24"/>
      <c r="J12746" s="24"/>
    </row>
    <row r="12747" spans="3:10" x14ac:dyDescent="0.25">
      <c r="C12747" s="23"/>
      <c r="D12747" s="23"/>
      <c r="E12747" s="23"/>
      <c r="F12747" s="23"/>
      <c r="G12747" s="23"/>
      <c r="H12747" s="24"/>
      <c r="I12747" s="24"/>
      <c r="J12747" s="24"/>
    </row>
    <row r="12748" spans="3:10" x14ac:dyDescent="0.25">
      <c r="C12748" s="23"/>
      <c r="D12748" s="23"/>
      <c r="E12748" s="23"/>
      <c r="F12748" s="23"/>
      <c r="G12748" s="23"/>
      <c r="H12748" s="24"/>
      <c r="I12748" s="24"/>
      <c r="J12748" s="24"/>
    </row>
    <row r="12749" spans="3:10" x14ac:dyDescent="0.25">
      <c r="C12749" s="23"/>
      <c r="D12749" s="23"/>
      <c r="E12749" s="23"/>
      <c r="F12749" s="23"/>
      <c r="G12749" s="23"/>
      <c r="H12749" s="24"/>
      <c r="I12749" s="24"/>
      <c r="J12749" s="24"/>
    </row>
    <row r="12750" spans="3:10" x14ac:dyDescent="0.25">
      <c r="C12750" s="23"/>
      <c r="D12750" s="23"/>
      <c r="E12750" s="23"/>
      <c r="F12750" s="23"/>
      <c r="G12750" s="23"/>
      <c r="H12750" s="24"/>
      <c r="I12750" s="24"/>
      <c r="J12750" s="24"/>
    </row>
    <row r="12751" spans="3:10" x14ac:dyDescent="0.25">
      <c r="C12751" s="23"/>
      <c r="D12751" s="23"/>
      <c r="E12751" s="23"/>
      <c r="F12751" s="23"/>
      <c r="G12751" s="23"/>
      <c r="H12751" s="24"/>
      <c r="I12751" s="24"/>
      <c r="J12751" s="24"/>
    </row>
    <row r="12752" spans="3:10" x14ac:dyDescent="0.25">
      <c r="C12752" s="23"/>
      <c r="D12752" s="23"/>
      <c r="E12752" s="23"/>
      <c r="F12752" s="23"/>
      <c r="G12752" s="23"/>
      <c r="H12752" s="24"/>
      <c r="I12752" s="24"/>
      <c r="J12752" s="24"/>
    </row>
    <row r="12753" spans="3:10" x14ac:dyDescent="0.25">
      <c r="C12753" s="23"/>
      <c r="D12753" s="23"/>
      <c r="E12753" s="23"/>
      <c r="F12753" s="23"/>
      <c r="G12753" s="23"/>
      <c r="H12753" s="24"/>
      <c r="I12753" s="24"/>
      <c r="J12753" s="24"/>
    </row>
    <row r="12754" spans="3:10" x14ac:dyDescent="0.25">
      <c r="C12754" s="23"/>
      <c r="D12754" s="23"/>
      <c r="E12754" s="23"/>
      <c r="F12754" s="23"/>
      <c r="G12754" s="23"/>
      <c r="H12754" s="24"/>
      <c r="I12754" s="24"/>
      <c r="J12754" s="24"/>
    </row>
    <row r="12755" spans="3:10" x14ac:dyDescent="0.25">
      <c r="C12755" s="23"/>
      <c r="D12755" s="23"/>
      <c r="E12755" s="23"/>
      <c r="F12755" s="23"/>
      <c r="G12755" s="23"/>
      <c r="H12755" s="24"/>
      <c r="I12755" s="24"/>
      <c r="J12755" s="24"/>
    </row>
    <row r="12756" spans="3:10" x14ac:dyDescent="0.25">
      <c r="C12756" s="23"/>
      <c r="D12756" s="23"/>
      <c r="E12756" s="23"/>
      <c r="F12756" s="23"/>
      <c r="G12756" s="23"/>
      <c r="H12756" s="24"/>
      <c r="I12756" s="24"/>
      <c r="J12756" s="24"/>
    </row>
    <row r="12757" spans="3:10" x14ac:dyDescent="0.25">
      <c r="C12757" s="23"/>
      <c r="D12757" s="23"/>
      <c r="E12757" s="23"/>
      <c r="F12757" s="23"/>
      <c r="G12757" s="23"/>
      <c r="H12757" s="24"/>
      <c r="I12757" s="24"/>
      <c r="J12757" s="24"/>
    </row>
    <row r="12758" spans="3:10" x14ac:dyDescent="0.25">
      <c r="C12758" s="23"/>
      <c r="D12758" s="23"/>
      <c r="E12758" s="23"/>
      <c r="F12758" s="23"/>
      <c r="G12758" s="23"/>
      <c r="H12758" s="24"/>
      <c r="I12758" s="24"/>
      <c r="J12758" s="24"/>
    </row>
    <row r="12759" spans="3:10" x14ac:dyDescent="0.25">
      <c r="C12759" s="23"/>
      <c r="D12759" s="23"/>
      <c r="E12759" s="23"/>
      <c r="F12759" s="23"/>
      <c r="G12759" s="23"/>
      <c r="H12759" s="24"/>
      <c r="I12759" s="24"/>
      <c r="J12759" s="24"/>
    </row>
    <row r="12760" spans="3:10" x14ac:dyDescent="0.25">
      <c r="C12760" s="23"/>
      <c r="D12760" s="23"/>
      <c r="E12760" s="23"/>
      <c r="F12760" s="23"/>
      <c r="G12760" s="23"/>
      <c r="H12760" s="24"/>
      <c r="I12760" s="24"/>
      <c r="J12760" s="24"/>
    </row>
    <row r="12761" spans="3:10" x14ac:dyDescent="0.25">
      <c r="C12761" s="23"/>
      <c r="D12761" s="23"/>
      <c r="E12761" s="23"/>
      <c r="F12761" s="23"/>
      <c r="G12761" s="23"/>
      <c r="H12761" s="24"/>
      <c r="I12761" s="24"/>
      <c r="J12761" s="24"/>
    </row>
    <row r="12762" spans="3:10" x14ac:dyDescent="0.25">
      <c r="C12762" s="23"/>
      <c r="D12762" s="23"/>
      <c r="E12762" s="23"/>
      <c r="F12762" s="23"/>
      <c r="G12762" s="23"/>
      <c r="H12762" s="24"/>
      <c r="I12762" s="24"/>
      <c r="J12762" s="24"/>
    </row>
    <row r="12763" spans="3:10" x14ac:dyDescent="0.25">
      <c r="C12763" s="23"/>
      <c r="D12763" s="23"/>
      <c r="E12763" s="23"/>
      <c r="F12763" s="23"/>
      <c r="G12763" s="23"/>
      <c r="H12763" s="24"/>
      <c r="I12763" s="24"/>
      <c r="J12763" s="24"/>
    </row>
    <row r="12764" spans="3:10" x14ac:dyDescent="0.25">
      <c r="C12764" s="23"/>
      <c r="D12764" s="23"/>
      <c r="E12764" s="23"/>
      <c r="F12764" s="23"/>
      <c r="G12764" s="23"/>
      <c r="H12764" s="24"/>
      <c r="I12764" s="24"/>
      <c r="J12764" s="24"/>
    </row>
    <row r="12765" spans="3:10" x14ac:dyDescent="0.25">
      <c r="C12765" s="23"/>
      <c r="D12765" s="23"/>
      <c r="E12765" s="23"/>
      <c r="F12765" s="23"/>
      <c r="G12765" s="23"/>
      <c r="H12765" s="24"/>
      <c r="I12765" s="24"/>
      <c r="J12765" s="24"/>
    </row>
    <row r="12766" spans="3:10" x14ac:dyDescent="0.25">
      <c r="C12766" s="23"/>
      <c r="D12766" s="23"/>
      <c r="E12766" s="23"/>
      <c r="F12766" s="23"/>
      <c r="G12766" s="23"/>
      <c r="H12766" s="24"/>
      <c r="I12766" s="24"/>
      <c r="J12766" s="24"/>
    </row>
    <row r="12767" spans="3:10" x14ac:dyDescent="0.25">
      <c r="C12767" s="23"/>
      <c r="D12767" s="23"/>
      <c r="E12767" s="23"/>
      <c r="F12767" s="23"/>
      <c r="G12767" s="23"/>
      <c r="H12767" s="24"/>
      <c r="I12767" s="24"/>
      <c r="J12767" s="24"/>
    </row>
    <row r="12768" spans="3:10" x14ac:dyDescent="0.25">
      <c r="C12768" s="23"/>
      <c r="D12768" s="23"/>
      <c r="E12768" s="23"/>
      <c r="F12768" s="23"/>
      <c r="G12768" s="23"/>
      <c r="H12768" s="24"/>
      <c r="I12768" s="24"/>
      <c r="J12768" s="24"/>
    </row>
    <row r="12769" spans="3:10" x14ac:dyDescent="0.25">
      <c r="C12769" s="23"/>
      <c r="D12769" s="23"/>
      <c r="E12769" s="23"/>
      <c r="F12769" s="23"/>
      <c r="G12769" s="23"/>
      <c r="H12769" s="24"/>
      <c r="I12769" s="24"/>
      <c r="J12769" s="24"/>
    </row>
    <row r="12770" spans="3:10" x14ac:dyDescent="0.25">
      <c r="C12770" s="23"/>
      <c r="D12770" s="23"/>
      <c r="E12770" s="23"/>
      <c r="F12770" s="23"/>
      <c r="G12770" s="23"/>
      <c r="H12770" s="24"/>
      <c r="I12770" s="24"/>
      <c r="J12770" s="24"/>
    </row>
    <row r="12771" spans="3:10" x14ac:dyDescent="0.25">
      <c r="C12771" s="23"/>
      <c r="D12771" s="23"/>
      <c r="E12771" s="23"/>
      <c r="F12771" s="23"/>
      <c r="G12771" s="23"/>
      <c r="H12771" s="24"/>
      <c r="I12771" s="24"/>
      <c r="J12771" s="24"/>
    </row>
    <row r="12772" spans="3:10" x14ac:dyDescent="0.25">
      <c r="C12772" s="23"/>
      <c r="D12772" s="23"/>
      <c r="E12772" s="23"/>
      <c r="F12772" s="23"/>
      <c r="G12772" s="23"/>
      <c r="H12772" s="24"/>
      <c r="I12772" s="24"/>
      <c r="J12772" s="24"/>
    </row>
    <row r="12773" spans="3:10" x14ac:dyDescent="0.25">
      <c r="C12773" s="23"/>
      <c r="D12773" s="23"/>
      <c r="E12773" s="23"/>
      <c r="F12773" s="23"/>
      <c r="G12773" s="23"/>
      <c r="H12773" s="24"/>
      <c r="I12773" s="24"/>
      <c r="J12773" s="24"/>
    </row>
    <row r="12774" spans="3:10" x14ac:dyDescent="0.25">
      <c r="C12774" s="23"/>
      <c r="D12774" s="23"/>
      <c r="E12774" s="23"/>
      <c r="F12774" s="23"/>
      <c r="G12774" s="23"/>
      <c r="H12774" s="24"/>
      <c r="I12774" s="24"/>
      <c r="J12774" s="24"/>
    </row>
    <row r="12775" spans="3:10" x14ac:dyDescent="0.25">
      <c r="C12775" s="23"/>
      <c r="D12775" s="23"/>
      <c r="E12775" s="23"/>
      <c r="F12775" s="23"/>
      <c r="G12775" s="23"/>
      <c r="H12775" s="24"/>
      <c r="I12775" s="24"/>
      <c r="J12775" s="24"/>
    </row>
    <row r="12776" spans="3:10" x14ac:dyDescent="0.25">
      <c r="C12776" s="23"/>
      <c r="D12776" s="23"/>
      <c r="E12776" s="23"/>
      <c r="F12776" s="23"/>
      <c r="G12776" s="23"/>
      <c r="H12776" s="24"/>
      <c r="I12776" s="24"/>
      <c r="J12776" s="24"/>
    </row>
    <row r="12777" spans="3:10" x14ac:dyDescent="0.25">
      <c r="C12777" s="23"/>
      <c r="D12777" s="23"/>
      <c r="E12777" s="23"/>
      <c r="F12777" s="23"/>
      <c r="G12777" s="23"/>
      <c r="H12777" s="24"/>
      <c r="I12777" s="24"/>
      <c r="J12777" s="24"/>
    </row>
    <row r="12778" spans="3:10" x14ac:dyDescent="0.25">
      <c r="C12778" s="23"/>
      <c r="D12778" s="23"/>
      <c r="E12778" s="23"/>
      <c r="F12778" s="23"/>
      <c r="G12778" s="23"/>
      <c r="H12778" s="24"/>
      <c r="I12778" s="24"/>
      <c r="J12778" s="24"/>
    </row>
    <row r="12779" spans="3:10" x14ac:dyDescent="0.25">
      <c r="C12779" s="23"/>
      <c r="D12779" s="23"/>
      <c r="E12779" s="23"/>
      <c r="F12779" s="23"/>
      <c r="G12779" s="23"/>
      <c r="H12779" s="24"/>
      <c r="I12779" s="24"/>
      <c r="J12779" s="24"/>
    </row>
    <row r="12780" spans="3:10" x14ac:dyDescent="0.25">
      <c r="C12780" s="23"/>
      <c r="D12780" s="23"/>
      <c r="E12780" s="23"/>
      <c r="F12780" s="23"/>
      <c r="G12780" s="23"/>
      <c r="H12780" s="24"/>
      <c r="I12780" s="24"/>
      <c r="J12780" s="24"/>
    </row>
    <row r="12781" spans="3:10" x14ac:dyDescent="0.25">
      <c r="C12781" s="23"/>
      <c r="D12781" s="23"/>
      <c r="E12781" s="23"/>
      <c r="F12781" s="23"/>
      <c r="G12781" s="23"/>
      <c r="H12781" s="24"/>
      <c r="I12781" s="24"/>
      <c r="J12781" s="24"/>
    </row>
    <row r="12782" spans="3:10" x14ac:dyDescent="0.25">
      <c r="C12782" s="23"/>
      <c r="D12782" s="23"/>
      <c r="E12782" s="23"/>
      <c r="F12782" s="23"/>
      <c r="G12782" s="23"/>
      <c r="H12782" s="24"/>
      <c r="I12782" s="24"/>
      <c r="J12782" s="24"/>
    </row>
    <row r="12783" spans="3:10" x14ac:dyDescent="0.25">
      <c r="C12783" s="23"/>
      <c r="D12783" s="23"/>
      <c r="E12783" s="23"/>
      <c r="F12783" s="23"/>
      <c r="G12783" s="23"/>
      <c r="H12783" s="24"/>
      <c r="I12783" s="24"/>
      <c r="J12783" s="24"/>
    </row>
    <row r="12784" spans="3:10" x14ac:dyDescent="0.25">
      <c r="C12784" s="23"/>
      <c r="D12784" s="23"/>
      <c r="E12784" s="23"/>
      <c r="F12784" s="23"/>
      <c r="G12784" s="23"/>
      <c r="H12784" s="24"/>
      <c r="I12784" s="24"/>
      <c r="J12784" s="24"/>
    </row>
    <row r="12785" spans="3:10" x14ac:dyDescent="0.25">
      <c r="C12785" s="23"/>
      <c r="D12785" s="23"/>
      <c r="E12785" s="23"/>
      <c r="F12785" s="23"/>
      <c r="G12785" s="23"/>
      <c r="H12785" s="24"/>
      <c r="I12785" s="24"/>
      <c r="J12785" s="24"/>
    </row>
    <row r="12786" spans="3:10" x14ac:dyDescent="0.25">
      <c r="C12786" s="23"/>
      <c r="D12786" s="23"/>
      <c r="E12786" s="23"/>
      <c r="F12786" s="23"/>
      <c r="G12786" s="23"/>
      <c r="H12786" s="24"/>
      <c r="I12786" s="24"/>
      <c r="J12786" s="24"/>
    </row>
    <row r="12787" spans="3:10" x14ac:dyDescent="0.25">
      <c r="C12787" s="23"/>
      <c r="D12787" s="23"/>
      <c r="E12787" s="23"/>
      <c r="F12787" s="23"/>
      <c r="G12787" s="23"/>
      <c r="H12787" s="24"/>
      <c r="I12787" s="24"/>
      <c r="J12787" s="24"/>
    </row>
    <row r="12788" spans="3:10" x14ac:dyDescent="0.25">
      <c r="C12788" s="23"/>
      <c r="D12788" s="23"/>
      <c r="E12788" s="23"/>
      <c r="F12788" s="23"/>
      <c r="G12788" s="23"/>
      <c r="H12788" s="24"/>
      <c r="I12788" s="24"/>
      <c r="J12788" s="24"/>
    </row>
    <row r="12789" spans="3:10" x14ac:dyDescent="0.25">
      <c r="C12789" s="23"/>
      <c r="D12789" s="23"/>
      <c r="E12789" s="23"/>
      <c r="F12789" s="23"/>
      <c r="G12789" s="23"/>
      <c r="H12789" s="24"/>
      <c r="I12789" s="24"/>
      <c r="J12789" s="24"/>
    </row>
    <row r="12790" spans="3:10" x14ac:dyDescent="0.25">
      <c r="C12790" s="23"/>
      <c r="D12790" s="23"/>
      <c r="E12790" s="23"/>
      <c r="F12790" s="23"/>
      <c r="G12790" s="23"/>
      <c r="H12790" s="24"/>
      <c r="I12790" s="24"/>
      <c r="J12790" s="24"/>
    </row>
    <row r="12791" spans="3:10" x14ac:dyDescent="0.25">
      <c r="C12791" s="23"/>
      <c r="D12791" s="23"/>
      <c r="E12791" s="23"/>
      <c r="F12791" s="23"/>
      <c r="G12791" s="23"/>
      <c r="H12791" s="24"/>
      <c r="I12791" s="24"/>
      <c r="J12791" s="24"/>
    </row>
    <row r="12792" spans="3:10" x14ac:dyDescent="0.25">
      <c r="C12792" s="23"/>
      <c r="D12792" s="23"/>
      <c r="E12792" s="23"/>
      <c r="F12792" s="23"/>
      <c r="G12792" s="23"/>
      <c r="H12792" s="24"/>
      <c r="I12792" s="24"/>
      <c r="J12792" s="24"/>
    </row>
    <row r="12793" spans="3:10" x14ac:dyDescent="0.25">
      <c r="C12793" s="23"/>
      <c r="D12793" s="23"/>
      <c r="E12793" s="23"/>
      <c r="F12793" s="23"/>
      <c r="G12793" s="23"/>
      <c r="H12793" s="24"/>
      <c r="I12793" s="24"/>
      <c r="J12793" s="24"/>
    </row>
    <row r="12794" spans="3:10" x14ac:dyDescent="0.25">
      <c r="C12794" s="23"/>
      <c r="D12794" s="23"/>
      <c r="E12794" s="23"/>
      <c r="F12794" s="23"/>
      <c r="G12794" s="23"/>
      <c r="H12794" s="24"/>
      <c r="I12794" s="24"/>
      <c r="J12794" s="24"/>
    </row>
    <row r="12795" spans="3:10" x14ac:dyDescent="0.25">
      <c r="C12795" s="23"/>
      <c r="D12795" s="23"/>
      <c r="E12795" s="23"/>
      <c r="F12795" s="23"/>
      <c r="G12795" s="23"/>
      <c r="H12795" s="24"/>
      <c r="I12795" s="24"/>
      <c r="J12795" s="24"/>
    </row>
    <row r="12796" spans="3:10" x14ac:dyDescent="0.25">
      <c r="C12796" s="23"/>
      <c r="D12796" s="23"/>
      <c r="E12796" s="23"/>
      <c r="F12796" s="23"/>
      <c r="G12796" s="23"/>
      <c r="H12796" s="24"/>
      <c r="I12796" s="24"/>
      <c r="J12796" s="24"/>
    </row>
    <row r="12797" spans="3:10" x14ac:dyDescent="0.25">
      <c r="C12797" s="23"/>
      <c r="D12797" s="23"/>
      <c r="E12797" s="23"/>
      <c r="F12797" s="23"/>
      <c r="G12797" s="23"/>
      <c r="H12797" s="24"/>
      <c r="I12797" s="24"/>
      <c r="J12797" s="24"/>
    </row>
    <row r="12798" spans="3:10" x14ac:dyDescent="0.25">
      <c r="C12798" s="23"/>
      <c r="D12798" s="23"/>
      <c r="E12798" s="23"/>
      <c r="F12798" s="23"/>
      <c r="G12798" s="23"/>
      <c r="H12798" s="24"/>
      <c r="I12798" s="24"/>
      <c r="J12798" s="24"/>
    </row>
    <row r="12799" spans="3:10" x14ac:dyDescent="0.25">
      <c r="C12799" s="23"/>
      <c r="D12799" s="23"/>
      <c r="E12799" s="23"/>
      <c r="F12799" s="23"/>
      <c r="G12799" s="23"/>
      <c r="H12799" s="24"/>
      <c r="I12799" s="24"/>
      <c r="J12799" s="24"/>
    </row>
    <row r="12800" spans="3:10" x14ac:dyDescent="0.25">
      <c r="C12800" s="23"/>
      <c r="D12800" s="23"/>
      <c r="E12800" s="23"/>
      <c r="F12800" s="23"/>
      <c r="G12800" s="23"/>
      <c r="H12800" s="24"/>
      <c r="I12800" s="24"/>
      <c r="J12800" s="24"/>
    </row>
    <row r="12801" spans="3:10" x14ac:dyDescent="0.25">
      <c r="C12801" s="23"/>
      <c r="D12801" s="23"/>
      <c r="E12801" s="23"/>
      <c r="F12801" s="23"/>
      <c r="G12801" s="23"/>
      <c r="H12801" s="24"/>
      <c r="I12801" s="24"/>
      <c r="J12801" s="24"/>
    </row>
    <row r="12802" spans="3:10" x14ac:dyDescent="0.25">
      <c r="C12802" s="23"/>
      <c r="D12802" s="23"/>
      <c r="E12802" s="23"/>
      <c r="F12802" s="23"/>
      <c r="G12802" s="23"/>
      <c r="H12802" s="24"/>
      <c r="I12802" s="24"/>
      <c r="J12802" s="24"/>
    </row>
    <row r="12803" spans="3:10" x14ac:dyDescent="0.25">
      <c r="C12803" s="23"/>
      <c r="D12803" s="23"/>
      <c r="E12803" s="23"/>
      <c r="F12803" s="23"/>
      <c r="G12803" s="23"/>
      <c r="H12803" s="24"/>
      <c r="I12803" s="24"/>
      <c r="J12803" s="24"/>
    </row>
    <row r="12804" spans="3:10" x14ac:dyDescent="0.25">
      <c r="C12804" s="23"/>
      <c r="D12804" s="23"/>
      <c r="E12804" s="23"/>
      <c r="F12804" s="23"/>
      <c r="G12804" s="23"/>
      <c r="H12804" s="24"/>
      <c r="I12804" s="24"/>
      <c r="J12804" s="24"/>
    </row>
    <row r="12805" spans="3:10" x14ac:dyDescent="0.25">
      <c r="C12805" s="23"/>
      <c r="D12805" s="23"/>
      <c r="E12805" s="23"/>
      <c r="F12805" s="23"/>
      <c r="G12805" s="23"/>
      <c r="H12805" s="24"/>
      <c r="I12805" s="24"/>
      <c r="J12805" s="24"/>
    </row>
    <row r="12806" spans="3:10" x14ac:dyDescent="0.25">
      <c r="C12806" s="23"/>
      <c r="D12806" s="23"/>
      <c r="E12806" s="23"/>
      <c r="F12806" s="23"/>
      <c r="G12806" s="23"/>
      <c r="H12806" s="24"/>
      <c r="I12806" s="24"/>
      <c r="J12806" s="24"/>
    </row>
    <row r="12807" spans="3:10" x14ac:dyDescent="0.25">
      <c r="C12807" s="23"/>
      <c r="D12807" s="23"/>
      <c r="E12807" s="23"/>
      <c r="F12807" s="23"/>
      <c r="G12807" s="23"/>
      <c r="H12807" s="24"/>
      <c r="I12807" s="24"/>
      <c r="J12807" s="24"/>
    </row>
    <row r="12808" spans="3:10" x14ac:dyDescent="0.25">
      <c r="C12808" s="23"/>
      <c r="D12808" s="23"/>
      <c r="E12808" s="23"/>
      <c r="F12808" s="23"/>
      <c r="G12808" s="23"/>
      <c r="H12808" s="24"/>
      <c r="I12808" s="24"/>
      <c r="J12808" s="24"/>
    </row>
    <row r="12809" spans="3:10" x14ac:dyDescent="0.25">
      <c r="C12809" s="23"/>
      <c r="D12809" s="23"/>
      <c r="E12809" s="23"/>
      <c r="F12809" s="23"/>
      <c r="G12809" s="23"/>
      <c r="H12809" s="24"/>
      <c r="I12809" s="24"/>
      <c r="J12809" s="24"/>
    </row>
    <row r="12810" spans="3:10" x14ac:dyDescent="0.25">
      <c r="C12810" s="23"/>
      <c r="D12810" s="23"/>
      <c r="E12810" s="23"/>
      <c r="F12810" s="23"/>
      <c r="G12810" s="23"/>
      <c r="H12810" s="24"/>
      <c r="I12810" s="24"/>
      <c r="J12810" s="24"/>
    </row>
    <row r="12811" spans="3:10" x14ac:dyDescent="0.25">
      <c r="C12811" s="23"/>
      <c r="D12811" s="23"/>
      <c r="E12811" s="23"/>
      <c r="F12811" s="23"/>
      <c r="G12811" s="23"/>
      <c r="H12811" s="24"/>
      <c r="I12811" s="24"/>
      <c r="J12811" s="24"/>
    </row>
    <row r="12812" spans="3:10" x14ac:dyDescent="0.25">
      <c r="C12812" s="23"/>
      <c r="D12812" s="23"/>
      <c r="E12812" s="23"/>
      <c r="F12812" s="23"/>
      <c r="G12812" s="23"/>
      <c r="H12812" s="24"/>
      <c r="I12812" s="24"/>
      <c r="J12812" s="24"/>
    </row>
    <row r="12813" spans="3:10" x14ac:dyDescent="0.25">
      <c r="C12813" s="23"/>
      <c r="D12813" s="23"/>
      <c r="E12813" s="23"/>
      <c r="F12813" s="23"/>
      <c r="G12813" s="23"/>
      <c r="H12813" s="24"/>
      <c r="I12813" s="24"/>
      <c r="J12813" s="24"/>
    </row>
    <row r="12814" spans="3:10" x14ac:dyDescent="0.25">
      <c r="C12814" s="23"/>
      <c r="D12814" s="23"/>
      <c r="E12814" s="23"/>
      <c r="F12814" s="23"/>
      <c r="G12814" s="23"/>
      <c r="H12814" s="24"/>
      <c r="I12814" s="24"/>
      <c r="J12814" s="24"/>
    </row>
    <row r="12815" spans="3:10" x14ac:dyDescent="0.25">
      <c r="C12815" s="23"/>
      <c r="D12815" s="23"/>
      <c r="E12815" s="23"/>
      <c r="F12815" s="23"/>
      <c r="G12815" s="23"/>
      <c r="H12815" s="24"/>
      <c r="I12815" s="24"/>
      <c r="J12815" s="24"/>
    </row>
    <row r="12816" spans="3:10" x14ac:dyDescent="0.25">
      <c r="C12816" s="23"/>
      <c r="D12816" s="23"/>
      <c r="E12816" s="23"/>
      <c r="F12816" s="23"/>
      <c r="G12816" s="23"/>
      <c r="H12816" s="24"/>
      <c r="I12816" s="24"/>
      <c r="J12816" s="24"/>
    </row>
    <row r="12817" spans="3:10" x14ac:dyDescent="0.25">
      <c r="C12817" s="23"/>
      <c r="D12817" s="23"/>
      <c r="E12817" s="23"/>
      <c r="F12817" s="23"/>
      <c r="G12817" s="23"/>
      <c r="H12817" s="24"/>
      <c r="I12817" s="24"/>
      <c r="J12817" s="24"/>
    </row>
    <row r="12818" spans="3:10" x14ac:dyDescent="0.25">
      <c r="C12818" s="23"/>
      <c r="D12818" s="23"/>
      <c r="E12818" s="23"/>
      <c r="F12818" s="23"/>
      <c r="G12818" s="23"/>
      <c r="H12818" s="24"/>
      <c r="I12818" s="24"/>
      <c r="J12818" s="24"/>
    </row>
    <row r="12819" spans="3:10" x14ac:dyDescent="0.25">
      <c r="C12819" s="23"/>
      <c r="D12819" s="23"/>
      <c r="E12819" s="23"/>
      <c r="F12819" s="23"/>
      <c r="G12819" s="23"/>
      <c r="H12819" s="24"/>
      <c r="I12819" s="24"/>
      <c r="J12819" s="24"/>
    </row>
    <row r="12820" spans="3:10" x14ac:dyDescent="0.25">
      <c r="C12820" s="23"/>
      <c r="D12820" s="23"/>
      <c r="E12820" s="23"/>
      <c r="F12820" s="23"/>
      <c r="G12820" s="23"/>
      <c r="H12820" s="24"/>
      <c r="I12820" s="24"/>
      <c r="J12820" s="24"/>
    </row>
    <row r="12821" spans="3:10" x14ac:dyDescent="0.25">
      <c r="C12821" s="23"/>
      <c r="D12821" s="23"/>
      <c r="E12821" s="23"/>
      <c r="F12821" s="23"/>
      <c r="G12821" s="23"/>
      <c r="H12821" s="24"/>
      <c r="I12821" s="24"/>
      <c r="J12821" s="24"/>
    </row>
    <row r="12822" spans="3:10" x14ac:dyDescent="0.25">
      <c r="C12822" s="23"/>
      <c r="D12822" s="23"/>
      <c r="E12822" s="23"/>
      <c r="F12822" s="23"/>
      <c r="G12822" s="23"/>
      <c r="H12822" s="24"/>
      <c r="I12822" s="24"/>
      <c r="J12822" s="24"/>
    </row>
    <row r="12823" spans="3:10" x14ac:dyDescent="0.25">
      <c r="C12823" s="23"/>
      <c r="D12823" s="23"/>
      <c r="E12823" s="23"/>
      <c r="F12823" s="23"/>
      <c r="G12823" s="23"/>
      <c r="H12823" s="24"/>
      <c r="I12823" s="24"/>
      <c r="J12823" s="24"/>
    </row>
    <row r="12824" spans="3:10" x14ac:dyDescent="0.25">
      <c r="C12824" s="23"/>
      <c r="D12824" s="23"/>
      <c r="E12824" s="23"/>
      <c r="F12824" s="23"/>
      <c r="G12824" s="23"/>
      <c r="H12824" s="24"/>
      <c r="I12824" s="24"/>
      <c r="J12824" s="24"/>
    </row>
    <row r="12825" spans="3:10" x14ac:dyDescent="0.25">
      <c r="C12825" s="23"/>
      <c r="D12825" s="23"/>
      <c r="E12825" s="23"/>
      <c r="F12825" s="23"/>
      <c r="G12825" s="23"/>
      <c r="H12825" s="24"/>
      <c r="I12825" s="24"/>
      <c r="J12825" s="24"/>
    </row>
    <row r="12826" spans="3:10" x14ac:dyDescent="0.25">
      <c r="C12826" s="23"/>
      <c r="D12826" s="23"/>
      <c r="E12826" s="23"/>
      <c r="F12826" s="23"/>
      <c r="G12826" s="23"/>
      <c r="H12826" s="24"/>
      <c r="I12826" s="24"/>
      <c r="J12826" s="24"/>
    </row>
    <row r="12827" spans="3:10" x14ac:dyDescent="0.25">
      <c r="C12827" s="23"/>
      <c r="D12827" s="23"/>
      <c r="E12827" s="23"/>
      <c r="F12827" s="23"/>
      <c r="G12827" s="23"/>
      <c r="H12827" s="24"/>
      <c r="I12827" s="24"/>
      <c r="J12827" s="24"/>
    </row>
    <row r="12828" spans="3:10" x14ac:dyDescent="0.25">
      <c r="C12828" s="23"/>
      <c r="D12828" s="23"/>
      <c r="E12828" s="23"/>
      <c r="F12828" s="23"/>
      <c r="G12828" s="23"/>
      <c r="H12828" s="24"/>
      <c r="I12828" s="24"/>
      <c r="J12828" s="24"/>
    </row>
    <row r="12829" spans="3:10" x14ac:dyDescent="0.25">
      <c r="C12829" s="23"/>
      <c r="D12829" s="23"/>
      <c r="E12829" s="23"/>
      <c r="F12829" s="23"/>
      <c r="G12829" s="23"/>
      <c r="H12829" s="24"/>
      <c r="I12829" s="24"/>
      <c r="J12829" s="24"/>
    </row>
    <row r="12830" spans="3:10" x14ac:dyDescent="0.25">
      <c r="C12830" s="23"/>
      <c r="D12830" s="23"/>
      <c r="E12830" s="23"/>
      <c r="F12830" s="23"/>
      <c r="G12830" s="23"/>
      <c r="H12830" s="24"/>
      <c r="I12830" s="24"/>
      <c r="J12830" s="24"/>
    </row>
    <row r="12831" spans="3:10" x14ac:dyDescent="0.25">
      <c r="C12831" s="23"/>
      <c r="D12831" s="23"/>
      <c r="E12831" s="23"/>
      <c r="F12831" s="23"/>
      <c r="G12831" s="23"/>
      <c r="H12831" s="24"/>
      <c r="I12831" s="24"/>
      <c r="J12831" s="24"/>
    </row>
    <row r="12832" spans="3:10" x14ac:dyDescent="0.25">
      <c r="C12832" s="23"/>
      <c r="D12832" s="23"/>
      <c r="E12832" s="23"/>
      <c r="F12832" s="23"/>
      <c r="G12832" s="23"/>
      <c r="H12832" s="24"/>
      <c r="I12832" s="24"/>
      <c r="J12832" s="24"/>
    </row>
    <row r="12833" spans="3:10" x14ac:dyDescent="0.25">
      <c r="C12833" s="23"/>
      <c r="D12833" s="23"/>
      <c r="E12833" s="23"/>
      <c r="F12833" s="23"/>
      <c r="G12833" s="23"/>
      <c r="H12833" s="24"/>
      <c r="I12833" s="24"/>
      <c r="J12833" s="24"/>
    </row>
    <row r="12834" spans="3:10" x14ac:dyDescent="0.25">
      <c r="C12834" s="23"/>
      <c r="D12834" s="23"/>
      <c r="E12834" s="23"/>
      <c r="F12834" s="23"/>
      <c r="G12834" s="23"/>
      <c r="H12834" s="24"/>
      <c r="I12834" s="24"/>
      <c r="J12834" s="24"/>
    </row>
    <row r="12835" spans="3:10" x14ac:dyDescent="0.25">
      <c r="C12835" s="23"/>
      <c r="D12835" s="23"/>
      <c r="E12835" s="23"/>
      <c r="F12835" s="23"/>
      <c r="G12835" s="23"/>
      <c r="H12835" s="24"/>
      <c r="I12835" s="24"/>
      <c r="J12835" s="24"/>
    </row>
    <row r="12836" spans="3:10" x14ac:dyDescent="0.25">
      <c r="C12836" s="23"/>
      <c r="D12836" s="23"/>
      <c r="E12836" s="23"/>
      <c r="F12836" s="23"/>
      <c r="G12836" s="23"/>
      <c r="H12836" s="24"/>
      <c r="I12836" s="24"/>
      <c r="J12836" s="24"/>
    </row>
    <row r="12837" spans="3:10" x14ac:dyDescent="0.25">
      <c r="C12837" s="23"/>
      <c r="D12837" s="23"/>
      <c r="E12837" s="23"/>
      <c r="F12837" s="23"/>
      <c r="G12837" s="23"/>
      <c r="H12837" s="24"/>
      <c r="I12837" s="24"/>
      <c r="J12837" s="24"/>
    </row>
    <row r="12838" spans="3:10" x14ac:dyDescent="0.25">
      <c r="C12838" s="23"/>
      <c r="D12838" s="23"/>
      <c r="E12838" s="23"/>
      <c r="F12838" s="23"/>
      <c r="G12838" s="23"/>
      <c r="H12838" s="24"/>
      <c r="I12838" s="24"/>
      <c r="J12838" s="24"/>
    </row>
    <row r="12839" spans="3:10" x14ac:dyDescent="0.25">
      <c r="C12839" s="23"/>
      <c r="D12839" s="23"/>
      <c r="E12839" s="23"/>
      <c r="F12839" s="23"/>
      <c r="G12839" s="23"/>
      <c r="H12839" s="24"/>
      <c r="I12839" s="24"/>
      <c r="J12839" s="24"/>
    </row>
    <row r="12840" spans="3:10" x14ac:dyDescent="0.25">
      <c r="C12840" s="23"/>
      <c r="D12840" s="23"/>
      <c r="E12840" s="23"/>
      <c r="F12840" s="23"/>
      <c r="G12840" s="23"/>
      <c r="H12840" s="24"/>
      <c r="I12840" s="24"/>
      <c r="J12840" s="24"/>
    </row>
    <row r="12841" spans="3:10" x14ac:dyDescent="0.25">
      <c r="C12841" s="23"/>
      <c r="D12841" s="23"/>
      <c r="E12841" s="23"/>
      <c r="F12841" s="23"/>
      <c r="G12841" s="23"/>
      <c r="H12841" s="24"/>
      <c r="I12841" s="24"/>
      <c r="J12841" s="24"/>
    </row>
    <row r="12842" spans="3:10" x14ac:dyDescent="0.25">
      <c r="C12842" s="23"/>
      <c r="D12842" s="23"/>
      <c r="E12842" s="23"/>
      <c r="F12842" s="23"/>
      <c r="G12842" s="23"/>
      <c r="H12842" s="24"/>
      <c r="I12842" s="24"/>
      <c r="J12842" s="24"/>
    </row>
    <row r="12843" spans="3:10" x14ac:dyDescent="0.25">
      <c r="C12843" s="23"/>
      <c r="D12843" s="23"/>
      <c r="E12843" s="23"/>
      <c r="F12843" s="23"/>
      <c r="G12843" s="23"/>
      <c r="H12843" s="24"/>
      <c r="I12843" s="24"/>
      <c r="J12843" s="24"/>
    </row>
    <row r="12844" spans="3:10" x14ac:dyDescent="0.25">
      <c r="C12844" s="23"/>
      <c r="D12844" s="23"/>
      <c r="E12844" s="23"/>
      <c r="F12844" s="23"/>
      <c r="G12844" s="23"/>
      <c r="H12844" s="24"/>
      <c r="I12844" s="24"/>
      <c r="J12844" s="24"/>
    </row>
    <row r="12845" spans="3:10" x14ac:dyDescent="0.25">
      <c r="C12845" s="23"/>
      <c r="D12845" s="23"/>
      <c r="E12845" s="23"/>
      <c r="F12845" s="23"/>
      <c r="G12845" s="23"/>
      <c r="H12845" s="24"/>
      <c r="I12845" s="24"/>
      <c r="J12845" s="24"/>
    </row>
    <row r="12846" spans="3:10" x14ac:dyDescent="0.25">
      <c r="C12846" s="23"/>
      <c r="D12846" s="23"/>
      <c r="E12846" s="23"/>
      <c r="F12846" s="23"/>
      <c r="G12846" s="23"/>
      <c r="H12846" s="24"/>
      <c r="I12846" s="24"/>
      <c r="J12846" s="24"/>
    </row>
    <row r="12847" spans="3:10" x14ac:dyDescent="0.25">
      <c r="C12847" s="23"/>
      <c r="D12847" s="23"/>
      <c r="E12847" s="23"/>
      <c r="F12847" s="23"/>
      <c r="G12847" s="23"/>
      <c r="H12847" s="24"/>
      <c r="I12847" s="24"/>
      <c r="J12847" s="24"/>
    </row>
    <row r="12848" spans="3:10" x14ac:dyDescent="0.25">
      <c r="C12848" s="23"/>
      <c r="D12848" s="23"/>
      <c r="E12848" s="23"/>
      <c r="F12848" s="23"/>
      <c r="G12848" s="23"/>
      <c r="H12848" s="24"/>
      <c r="I12848" s="24"/>
      <c r="J12848" s="24"/>
    </row>
    <row r="12849" spans="3:10" x14ac:dyDescent="0.25">
      <c r="C12849" s="23"/>
      <c r="D12849" s="23"/>
      <c r="E12849" s="23"/>
      <c r="F12849" s="23"/>
      <c r="G12849" s="23"/>
      <c r="H12849" s="24"/>
      <c r="I12849" s="24"/>
      <c r="J12849" s="24"/>
    </row>
    <row r="12850" spans="3:10" x14ac:dyDescent="0.25">
      <c r="C12850" s="23"/>
      <c r="D12850" s="23"/>
      <c r="E12850" s="23"/>
      <c r="F12850" s="23"/>
      <c r="G12850" s="23"/>
      <c r="H12850" s="24"/>
      <c r="I12850" s="24"/>
      <c r="J12850" s="24"/>
    </row>
    <row r="12851" spans="3:10" x14ac:dyDescent="0.25">
      <c r="C12851" s="23"/>
      <c r="D12851" s="23"/>
      <c r="E12851" s="23"/>
      <c r="F12851" s="23"/>
      <c r="G12851" s="23"/>
      <c r="H12851" s="24"/>
      <c r="I12851" s="24"/>
      <c r="J12851" s="24"/>
    </row>
    <row r="12852" spans="3:10" x14ac:dyDescent="0.25">
      <c r="C12852" s="23"/>
      <c r="D12852" s="23"/>
      <c r="E12852" s="23"/>
      <c r="F12852" s="23"/>
      <c r="G12852" s="23"/>
      <c r="H12852" s="24"/>
      <c r="I12852" s="24"/>
      <c r="J12852" s="24"/>
    </row>
    <row r="12853" spans="3:10" x14ac:dyDescent="0.25">
      <c r="C12853" s="23"/>
      <c r="D12853" s="23"/>
      <c r="E12853" s="23"/>
      <c r="F12853" s="23"/>
      <c r="G12853" s="23"/>
      <c r="H12853" s="24"/>
      <c r="I12853" s="24"/>
      <c r="J12853" s="24"/>
    </row>
    <row r="12854" spans="3:10" x14ac:dyDescent="0.25">
      <c r="C12854" s="23"/>
      <c r="D12854" s="23"/>
      <c r="E12854" s="23"/>
      <c r="F12854" s="23"/>
      <c r="G12854" s="23"/>
      <c r="H12854" s="24"/>
      <c r="I12854" s="24"/>
      <c r="J12854" s="24"/>
    </row>
    <row r="12855" spans="3:10" x14ac:dyDescent="0.25">
      <c r="C12855" s="23"/>
      <c r="D12855" s="23"/>
      <c r="E12855" s="23"/>
      <c r="F12855" s="23"/>
      <c r="G12855" s="23"/>
      <c r="H12855" s="24"/>
      <c r="I12855" s="24"/>
      <c r="J12855" s="24"/>
    </row>
    <row r="12856" spans="3:10" x14ac:dyDescent="0.25">
      <c r="C12856" s="23"/>
      <c r="D12856" s="23"/>
      <c r="E12856" s="23"/>
      <c r="F12856" s="23"/>
      <c r="G12856" s="23"/>
      <c r="H12856" s="24"/>
      <c r="I12856" s="24"/>
      <c r="J12856" s="24"/>
    </row>
    <row r="12857" spans="3:10" x14ac:dyDescent="0.25">
      <c r="C12857" s="23"/>
      <c r="D12857" s="23"/>
      <c r="E12857" s="23"/>
      <c r="F12857" s="23"/>
      <c r="G12857" s="23"/>
      <c r="H12857" s="24"/>
      <c r="I12857" s="24"/>
      <c r="J12857" s="24"/>
    </row>
    <row r="12858" spans="3:10" x14ac:dyDescent="0.25">
      <c r="C12858" s="23"/>
      <c r="D12858" s="23"/>
      <c r="E12858" s="23"/>
      <c r="F12858" s="23"/>
      <c r="G12858" s="23"/>
      <c r="H12858" s="24"/>
      <c r="I12858" s="24"/>
      <c r="J12858" s="24"/>
    </row>
    <row r="12859" spans="3:10" x14ac:dyDescent="0.25">
      <c r="C12859" s="23"/>
      <c r="D12859" s="23"/>
      <c r="E12859" s="23"/>
      <c r="F12859" s="23"/>
      <c r="G12859" s="23"/>
      <c r="H12859" s="24"/>
      <c r="I12859" s="24"/>
      <c r="J12859" s="24"/>
    </row>
    <row r="12860" spans="3:10" x14ac:dyDescent="0.25">
      <c r="C12860" s="23"/>
      <c r="D12860" s="23"/>
      <c r="E12860" s="23"/>
      <c r="F12860" s="23"/>
      <c r="G12860" s="23"/>
      <c r="H12860" s="24"/>
      <c r="I12860" s="24"/>
      <c r="J12860" s="24"/>
    </row>
    <row r="12861" spans="3:10" x14ac:dyDescent="0.25">
      <c r="C12861" s="23"/>
      <c r="D12861" s="23"/>
      <c r="E12861" s="23"/>
      <c r="F12861" s="23"/>
      <c r="G12861" s="23"/>
      <c r="H12861" s="24"/>
      <c r="I12861" s="24"/>
      <c r="J12861" s="24"/>
    </row>
    <row r="12862" spans="3:10" x14ac:dyDescent="0.25">
      <c r="C12862" s="23"/>
      <c r="D12862" s="23"/>
      <c r="E12862" s="23"/>
      <c r="F12862" s="23"/>
      <c r="G12862" s="23"/>
      <c r="H12862" s="24"/>
      <c r="I12862" s="24"/>
      <c r="J12862" s="24"/>
    </row>
    <row r="12863" spans="3:10" x14ac:dyDescent="0.25">
      <c r="C12863" s="23"/>
      <c r="D12863" s="23"/>
      <c r="E12863" s="23"/>
      <c r="F12863" s="23"/>
      <c r="G12863" s="23"/>
      <c r="H12863" s="24"/>
      <c r="I12863" s="24"/>
      <c r="J12863" s="24"/>
    </row>
    <row r="12864" spans="3:10" x14ac:dyDescent="0.25">
      <c r="C12864" s="23"/>
      <c r="D12864" s="23"/>
      <c r="E12864" s="23"/>
      <c r="F12864" s="23"/>
      <c r="G12864" s="23"/>
      <c r="H12864" s="24"/>
      <c r="I12864" s="24"/>
      <c r="J12864" s="24"/>
    </row>
    <row r="12865" spans="3:10" x14ac:dyDescent="0.25">
      <c r="C12865" s="23"/>
      <c r="D12865" s="23"/>
      <c r="E12865" s="23"/>
      <c r="F12865" s="23"/>
      <c r="G12865" s="23"/>
      <c r="H12865" s="24"/>
      <c r="I12865" s="24"/>
      <c r="J12865" s="24"/>
    </row>
    <row r="12866" spans="3:10" x14ac:dyDescent="0.25">
      <c r="C12866" s="23"/>
      <c r="D12866" s="23"/>
      <c r="E12866" s="23"/>
      <c r="F12866" s="23"/>
      <c r="G12866" s="23"/>
      <c r="H12866" s="24"/>
      <c r="I12866" s="24"/>
      <c r="J12866" s="24"/>
    </row>
    <row r="12867" spans="3:10" x14ac:dyDescent="0.25">
      <c r="C12867" s="23"/>
      <c r="D12867" s="23"/>
      <c r="E12867" s="23"/>
      <c r="F12867" s="23"/>
      <c r="G12867" s="23"/>
      <c r="H12867" s="24"/>
      <c r="I12867" s="24"/>
      <c r="J12867" s="24"/>
    </row>
    <row r="12868" spans="3:10" x14ac:dyDescent="0.25">
      <c r="C12868" s="23"/>
      <c r="D12868" s="23"/>
      <c r="E12868" s="23"/>
      <c r="F12868" s="23"/>
      <c r="G12868" s="23"/>
      <c r="H12868" s="24"/>
      <c r="I12868" s="24"/>
      <c r="J12868" s="24"/>
    </row>
    <row r="12869" spans="3:10" x14ac:dyDescent="0.25">
      <c r="C12869" s="23"/>
      <c r="D12869" s="23"/>
      <c r="E12869" s="23"/>
      <c r="F12869" s="23"/>
      <c r="G12869" s="23"/>
      <c r="H12869" s="24"/>
      <c r="I12869" s="24"/>
      <c r="J12869" s="24"/>
    </row>
    <row r="12870" spans="3:10" x14ac:dyDescent="0.25">
      <c r="C12870" s="23"/>
      <c r="D12870" s="23"/>
      <c r="E12870" s="23"/>
      <c r="F12870" s="23"/>
      <c r="G12870" s="23"/>
      <c r="H12870" s="24"/>
      <c r="I12870" s="24"/>
      <c r="J12870" s="24"/>
    </row>
    <row r="12871" spans="3:10" x14ac:dyDescent="0.25">
      <c r="C12871" s="23"/>
      <c r="D12871" s="23"/>
      <c r="E12871" s="23"/>
      <c r="F12871" s="23"/>
      <c r="G12871" s="23"/>
      <c r="H12871" s="24"/>
      <c r="I12871" s="24"/>
      <c r="J12871" s="24"/>
    </row>
    <row r="12872" spans="3:10" x14ac:dyDescent="0.25">
      <c r="C12872" s="23"/>
      <c r="D12872" s="23"/>
      <c r="E12872" s="23"/>
      <c r="F12872" s="23"/>
      <c r="G12872" s="23"/>
      <c r="H12872" s="24"/>
      <c r="I12872" s="24"/>
      <c r="J12872" s="24"/>
    </row>
    <row r="12873" spans="3:10" x14ac:dyDescent="0.25">
      <c r="C12873" s="23"/>
      <c r="D12873" s="23"/>
      <c r="E12873" s="23"/>
      <c r="F12873" s="23"/>
      <c r="G12873" s="23"/>
      <c r="H12873" s="24"/>
      <c r="I12873" s="24"/>
      <c r="J12873" s="24"/>
    </row>
    <row r="12874" spans="3:10" x14ac:dyDescent="0.25">
      <c r="C12874" s="23"/>
      <c r="D12874" s="23"/>
      <c r="E12874" s="23"/>
      <c r="F12874" s="23"/>
      <c r="G12874" s="23"/>
      <c r="H12874" s="24"/>
      <c r="I12874" s="24"/>
      <c r="J12874" s="24"/>
    </row>
    <row r="12875" spans="3:10" x14ac:dyDescent="0.25">
      <c r="C12875" s="23"/>
      <c r="D12875" s="23"/>
      <c r="E12875" s="23"/>
      <c r="F12875" s="23"/>
      <c r="G12875" s="23"/>
      <c r="H12875" s="24"/>
      <c r="I12875" s="24"/>
      <c r="J12875" s="24"/>
    </row>
    <row r="12876" spans="3:10" x14ac:dyDescent="0.25">
      <c r="C12876" s="23"/>
      <c r="D12876" s="23"/>
      <c r="E12876" s="23"/>
      <c r="F12876" s="23"/>
      <c r="G12876" s="23"/>
      <c r="H12876" s="24"/>
      <c r="I12876" s="24"/>
      <c r="J12876" s="24"/>
    </row>
    <row r="12877" spans="3:10" x14ac:dyDescent="0.25">
      <c r="C12877" s="23"/>
      <c r="D12877" s="23"/>
      <c r="E12877" s="23"/>
      <c r="F12877" s="23"/>
      <c r="G12877" s="23"/>
      <c r="H12877" s="24"/>
      <c r="I12877" s="24"/>
      <c r="J12877" s="24"/>
    </row>
    <row r="12878" spans="3:10" x14ac:dyDescent="0.25">
      <c r="C12878" s="23"/>
      <c r="D12878" s="23"/>
      <c r="E12878" s="23"/>
      <c r="F12878" s="23"/>
      <c r="G12878" s="23"/>
      <c r="H12878" s="24"/>
      <c r="I12878" s="24"/>
      <c r="J12878" s="24"/>
    </row>
    <row r="12879" spans="3:10" x14ac:dyDescent="0.25">
      <c r="C12879" s="23"/>
      <c r="D12879" s="23"/>
      <c r="E12879" s="23"/>
      <c r="F12879" s="23"/>
      <c r="G12879" s="23"/>
      <c r="H12879" s="24"/>
      <c r="I12879" s="24"/>
      <c r="J12879" s="24"/>
    </row>
    <row r="12880" spans="3:10" x14ac:dyDescent="0.25">
      <c r="C12880" s="23"/>
      <c r="D12880" s="23"/>
      <c r="E12880" s="23"/>
      <c r="F12880" s="23"/>
      <c r="G12880" s="23"/>
      <c r="H12880" s="24"/>
      <c r="I12880" s="24"/>
      <c r="J12880" s="24"/>
    </row>
    <row r="12881" spans="3:10" x14ac:dyDescent="0.25">
      <c r="C12881" s="23"/>
      <c r="D12881" s="23"/>
      <c r="E12881" s="23"/>
      <c r="F12881" s="23"/>
      <c r="G12881" s="23"/>
      <c r="H12881" s="24"/>
      <c r="I12881" s="24"/>
      <c r="J12881" s="24"/>
    </row>
    <row r="12882" spans="3:10" x14ac:dyDescent="0.25">
      <c r="C12882" s="23"/>
      <c r="D12882" s="23"/>
      <c r="E12882" s="23"/>
      <c r="F12882" s="23"/>
      <c r="G12882" s="23"/>
      <c r="H12882" s="24"/>
      <c r="I12882" s="24"/>
      <c r="J12882" s="24"/>
    </row>
    <row r="12883" spans="3:10" x14ac:dyDescent="0.25">
      <c r="C12883" s="23"/>
      <c r="D12883" s="23"/>
      <c r="E12883" s="23"/>
      <c r="F12883" s="23"/>
      <c r="G12883" s="23"/>
      <c r="H12883" s="24"/>
      <c r="I12883" s="24"/>
      <c r="J12883" s="24"/>
    </row>
    <row r="12884" spans="3:10" x14ac:dyDescent="0.25">
      <c r="C12884" s="23"/>
      <c r="D12884" s="23"/>
      <c r="E12884" s="23"/>
      <c r="F12884" s="23"/>
      <c r="G12884" s="23"/>
      <c r="H12884" s="24"/>
      <c r="I12884" s="24"/>
      <c r="J12884" s="24"/>
    </row>
    <row r="12885" spans="3:10" x14ac:dyDescent="0.25">
      <c r="C12885" s="23"/>
      <c r="D12885" s="23"/>
      <c r="E12885" s="23"/>
      <c r="F12885" s="23"/>
      <c r="G12885" s="23"/>
      <c r="H12885" s="24"/>
      <c r="I12885" s="24"/>
      <c r="J12885" s="24"/>
    </row>
    <row r="12886" spans="3:10" x14ac:dyDescent="0.25">
      <c r="C12886" s="23"/>
      <c r="D12886" s="23"/>
      <c r="E12886" s="23"/>
      <c r="F12886" s="23"/>
      <c r="G12886" s="23"/>
      <c r="H12886" s="24"/>
      <c r="I12886" s="24"/>
      <c r="J12886" s="24"/>
    </row>
    <row r="12887" spans="3:10" x14ac:dyDescent="0.25">
      <c r="C12887" s="23"/>
      <c r="D12887" s="23"/>
      <c r="E12887" s="23"/>
      <c r="F12887" s="23"/>
      <c r="G12887" s="23"/>
      <c r="H12887" s="24"/>
      <c r="I12887" s="24"/>
      <c r="J12887" s="24"/>
    </row>
    <row r="12888" spans="3:10" x14ac:dyDescent="0.25">
      <c r="C12888" s="23"/>
      <c r="D12888" s="23"/>
      <c r="E12888" s="23"/>
      <c r="F12888" s="23"/>
      <c r="G12888" s="23"/>
      <c r="H12888" s="24"/>
      <c r="I12888" s="24"/>
      <c r="J12888" s="24"/>
    </row>
    <row r="12889" spans="3:10" x14ac:dyDescent="0.25">
      <c r="C12889" s="23"/>
      <c r="D12889" s="23"/>
      <c r="E12889" s="23"/>
      <c r="F12889" s="23"/>
      <c r="G12889" s="23"/>
      <c r="H12889" s="24"/>
      <c r="I12889" s="24"/>
      <c r="J12889" s="24"/>
    </row>
    <row r="12890" spans="3:10" x14ac:dyDescent="0.25">
      <c r="C12890" s="23"/>
      <c r="D12890" s="23"/>
      <c r="E12890" s="23"/>
      <c r="F12890" s="23"/>
      <c r="G12890" s="23"/>
      <c r="H12890" s="24"/>
      <c r="I12890" s="24"/>
      <c r="J12890" s="24"/>
    </row>
    <row r="12891" spans="3:10" x14ac:dyDescent="0.25">
      <c r="C12891" s="23"/>
      <c r="D12891" s="23"/>
      <c r="E12891" s="23"/>
      <c r="F12891" s="23"/>
      <c r="G12891" s="23"/>
      <c r="H12891" s="24"/>
      <c r="I12891" s="24"/>
      <c r="J12891" s="24"/>
    </row>
    <row r="12892" spans="3:10" x14ac:dyDescent="0.25">
      <c r="C12892" s="23"/>
      <c r="D12892" s="23"/>
      <c r="E12892" s="23"/>
      <c r="F12892" s="23"/>
      <c r="G12892" s="23"/>
      <c r="H12892" s="24"/>
      <c r="I12892" s="24"/>
      <c r="J12892" s="24"/>
    </row>
    <row r="12893" spans="3:10" x14ac:dyDescent="0.25">
      <c r="C12893" s="23"/>
      <c r="D12893" s="23"/>
      <c r="E12893" s="23"/>
      <c r="F12893" s="23"/>
      <c r="G12893" s="23"/>
      <c r="H12893" s="24"/>
      <c r="I12893" s="24"/>
      <c r="J12893" s="24"/>
    </row>
    <row r="12894" spans="3:10" x14ac:dyDescent="0.25">
      <c r="C12894" s="23"/>
      <c r="D12894" s="23"/>
      <c r="E12894" s="23"/>
      <c r="F12894" s="23"/>
      <c r="G12894" s="23"/>
      <c r="H12894" s="24"/>
      <c r="I12894" s="24"/>
      <c r="J12894" s="24"/>
    </row>
    <row r="12895" spans="3:10" x14ac:dyDescent="0.25">
      <c r="C12895" s="23"/>
      <c r="D12895" s="23"/>
      <c r="E12895" s="23"/>
      <c r="F12895" s="23"/>
      <c r="G12895" s="23"/>
      <c r="H12895" s="24"/>
      <c r="I12895" s="24"/>
      <c r="J12895" s="24"/>
    </row>
    <row r="12896" spans="3:10" x14ac:dyDescent="0.25">
      <c r="C12896" s="23"/>
      <c r="D12896" s="23"/>
      <c r="E12896" s="23"/>
      <c r="F12896" s="23"/>
      <c r="G12896" s="23"/>
      <c r="H12896" s="24"/>
      <c r="I12896" s="24"/>
      <c r="J12896" s="24"/>
    </row>
    <row r="12897" spans="3:10" x14ac:dyDescent="0.25">
      <c r="C12897" s="23"/>
      <c r="D12897" s="23"/>
      <c r="E12897" s="23"/>
      <c r="F12897" s="23"/>
      <c r="G12897" s="23"/>
      <c r="H12897" s="24"/>
      <c r="I12897" s="24"/>
      <c r="J12897" s="24"/>
    </row>
    <row r="12898" spans="3:10" x14ac:dyDescent="0.25">
      <c r="C12898" s="23"/>
      <c r="D12898" s="23"/>
      <c r="E12898" s="23"/>
      <c r="F12898" s="23"/>
      <c r="G12898" s="23"/>
      <c r="H12898" s="24"/>
      <c r="I12898" s="24"/>
      <c r="J12898" s="24"/>
    </row>
    <row r="12899" spans="3:10" x14ac:dyDescent="0.25">
      <c r="C12899" s="23"/>
      <c r="D12899" s="23"/>
      <c r="E12899" s="23"/>
      <c r="F12899" s="23"/>
      <c r="G12899" s="23"/>
      <c r="H12899" s="24"/>
      <c r="I12899" s="24"/>
      <c r="J12899" s="24"/>
    </row>
    <row r="12900" spans="3:10" x14ac:dyDescent="0.25">
      <c r="C12900" s="23"/>
      <c r="D12900" s="23"/>
      <c r="E12900" s="23"/>
      <c r="F12900" s="23"/>
      <c r="G12900" s="23"/>
      <c r="H12900" s="24"/>
      <c r="I12900" s="24"/>
      <c r="J12900" s="24"/>
    </row>
    <row r="12901" spans="3:10" x14ac:dyDescent="0.25">
      <c r="C12901" s="23"/>
      <c r="D12901" s="23"/>
      <c r="E12901" s="23"/>
      <c r="F12901" s="23"/>
      <c r="G12901" s="23"/>
      <c r="H12901" s="24"/>
      <c r="I12901" s="24"/>
      <c r="J12901" s="24"/>
    </row>
    <row r="12902" spans="3:10" x14ac:dyDescent="0.25">
      <c r="C12902" s="23"/>
      <c r="D12902" s="23"/>
      <c r="E12902" s="23"/>
      <c r="F12902" s="23"/>
      <c r="G12902" s="23"/>
      <c r="H12902" s="24"/>
      <c r="I12902" s="24"/>
      <c r="J12902" s="24"/>
    </row>
    <row r="12903" spans="3:10" x14ac:dyDescent="0.25">
      <c r="C12903" s="23"/>
      <c r="D12903" s="23"/>
      <c r="E12903" s="23"/>
      <c r="F12903" s="23"/>
      <c r="G12903" s="23"/>
      <c r="H12903" s="24"/>
      <c r="I12903" s="24"/>
      <c r="J12903" s="24"/>
    </row>
    <row r="12904" spans="3:10" x14ac:dyDescent="0.25">
      <c r="C12904" s="23"/>
      <c r="D12904" s="23"/>
      <c r="E12904" s="23"/>
      <c r="F12904" s="23"/>
      <c r="G12904" s="23"/>
      <c r="H12904" s="24"/>
      <c r="I12904" s="24"/>
      <c r="J12904" s="24"/>
    </row>
    <row r="12905" spans="3:10" x14ac:dyDescent="0.25">
      <c r="C12905" s="23"/>
      <c r="D12905" s="23"/>
      <c r="E12905" s="23"/>
      <c r="F12905" s="23"/>
      <c r="G12905" s="23"/>
      <c r="H12905" s="24"/>
      <c r="I12905" s="24"/>
      <c r="J12905" s="24"/>
    </row>
    <row r="12906" spans="3:10" x14ac:dyDescent="0.25">
      <c r="C12906" s="23"/>
      <c r="D12906" s="23"/>
      <c r="E12906" s="23"/>
      <c r="F12906" s="23"/>
      <c r="G12906" s="23"/>
      <c r="H12906" s="24"/>
      <c r="I12906" s="24"/>
      <c r="J12906" s="24"/>
    </row>
    <row r="12907" spans="3:10" x14ac:dyDescent="0.25">
      <c r="C12907" s="23"/>
      <c r="D12907" s="23"/>
      <c r="E12907" s="23"/>
      <c r="F12907" s="23"/>
      <c r="G12907" s="23"/>
      <c r="H12907" s="24"/>
      <c r="I12907" s="24"/>
      <c r="J12907" s="24"/>
    </row>
    <row r="12908" spans="3:10" x14ac:dyDescent="0.25">
      <c r="C12908" s="23"/>
      <c r="D12908" s="23"/>
      <c r="E12908" s="23"/>
      <c r="F12908" s="23"/>
      <c r="G12908" s="23"/>
      <c r="H12908" s="24"/>
      <c r="I12908" s="24"/>
      <c r="J12908" s="24"/>
    </row>
    <row r="12909" spans="3:10" x14ac:dyDescent="0.25">
      <c r="C12909" s="23"/>
      <c r="D12909" s="23"/>
      <c r="E12909" s="23"/>
      <c r="F12909" s="23"/>
      <c r="G12909" s="23"/>
      <c r="H12909" s="24"/>
      <c r="I12909" s="24"/>
      <c r="J12909" s="24"/>
    </row>
    <row r="12910" spans="3:10" x14ac:dyDescent="0.25">
      <c r="C12910" s="23"/>
      <c r="D12910" s="23"/>
      <c r="E12910" s="23"/>
      <c r="F12910" s="23"/>
      <c r="G12910" s="23"/>
      <c r="H12910" s="24"/>
      <c r="I12910" s="24"/>
      <c r="J12910" s="24"/>
    </row>
    <row r="12911" spans="3:10" x14ac:dyDescent="0.25">
      <c r="C12911" s="23"/>
      <c r="D12911" s="23"/>
      <c r="E12911" s="23"/>
      <c r="F12911" s="23"/>
      <c r="G12911" s="23"/>
      <c r="H12911" s="24"/>
      <c r="I12911" s="24"/>
      <c r="J12911" s="24"/>
    </row>
    <row r="12912" spans="3:10" x14ac:dyDescent="0.25">
      <c r="C12912" s="23"/>
      <c r="D12912" s="23"/>
      <c r="E12912" s="23"/>
      <c r="F12912" s="23"/>
      <c r="G12912" s="23"/>
      <c r="H12912" s="24"/>
      <c r="I12912" s="24"/>
      <c r="J12912" s="24"/>
    </row>
    <row r="12913" spans="3:10" x14ac:dyDescent="0.25">
      <c r="C12913" s="23"/>
      <c r="D12913" s="23"/>
      <c r="E12913" s="23"/>
      <c r="F12913" s="23"/>
      <c r="G12913" s="23"/>
      <c r="H12913" s="24"/>
      <c r="I12913" s="24"/>
      <c r="J12913" s="24"/>
    </row>
    <row r="12914" spans="3:10" x14ac:dyDescent="0.25">
      <c r="C12914" s="23"/>
      <c r="D12914" s="23"/>
      <c r="E12914" s="23"/>
      <c r="F12914" s="23"/>
      <c r="G12914" s="23"/>
      <c r="H12914" s="24"/>
      <c r="I12914" s="24"/>
      <c r="J12914" s="24"/>
    </row>
    <row r="12915" spans="3:10" x14ac:dyDescent="0.25">
      <c r="C12915" s="23"/>
      <c r="D12915" s="23"/>
      <c r="E12915" s="23"/>
      <c r="F12915" s="23"/>
      <c r="G12915" s="23"/>
      <c r="H12915" s="24"/>
      <c r="I12915" s="24"/>
      <c r="J12915" s="24"/>
    </row>
    <row r="12916" spans="3:10" x14ac:dyDescent="0.25">
      <c r="C12916" s="23"/>
      <c r="D12916" s="23"/>
      <c r="E12916" s="23"/>
      <c r="F12916" s="23"/>
      <c r="G12916" s="23"/>
      <c r="H12916" s="24"/>
      <c r="I12916" s="24"/>
      <c r="J12916" s="24"/>
    </row>
    <row r="12917" spans="3:10" x14ac:dyDescent="0.25">
      <c r="C12917" s="23"/>
      <c r="D12917" s="23"/>
      <c r="E12917" s="23"/>
      <c r="F12917" s="23"/>
      <c r="G12917" s="23"/>
      <c r="H12917" s="24"/>
      <c r="I12917" s="24"/>
      <c r="J12917" s="24"/>
    </row>
    <row r="12918" spans="3:10" x14ac:dyDescent="0.25">
      <c r="C12918" s="23"/>
      <c r="D12918" s="23"/>
      <c r="E12918" s="23"/>
      <c r="F12918" s="23"/>
      <c r="G12918" s="23"/>
      <c r="H12918" s="24"/>
      <c r="I12918" s="24"/>
      <c r="J12918" s="24"/>
    </row>
    <row r="12919" spans="3:10" x14ac:dyDescent="0.25">
      <c r="C12919" s="23"/>
      <c r="D12919" s="23"/>
      <c r="E12919" s="23"/>
      <c r="F12919" s="23"/>
      <c r="G12919" s="23"/>
      <c r="H12919" s="24"/>
      <c r="I12919" s="24"/>
      <c r="J12919" s="24"/>
    </row>
    <row r="12920" spans="3:10" x14ac:dyDescent="0.25">
      <c r="C12920" s="23"/>
      <c r="D12920" s="23"/>
      <c r="E12920" s="23"/>
      <c r="F12920" s="23"/>
      <c r="G12920" s="23"/>
      <c r="H12920" s="24"/>
      <c r="I12920" s="24"/>
      <c r="J12920" s="24"/>
    </row>
    <row r="12921" spans="3:10" x14ac:dyDescent="0.25">
      <c r="C12921" s="23"/>
      <c r="D12921" s="23"/>
      <c r="E12921" s="23"/>
      <c r="F12921" s="23"/>
      <c r="G12921" s="23"/>
      <c r="H12921" s="24"/>
      <c r="I12921" s="24"/>
      <c r="J12921" s="24"/>
    </row>
    <row r="12922" spans="3:10" x14ac:dyDescent="0.25">
      <c r="C12922" s="23"/>
      <c r="D12922" s="23"/>
      <c r="E12922" s="23"/>
      <c r="F12922" s="23"/>
      <c r="G12922" s="23"/>
      <c r="H12922" s="24"/>
      <c r="I12922" s="24"/>
      <c r="J12922" s="24"/>
    </row>
    <row r="12923" spans="3:10" x14ac:dyDescent="0.25">
      <c r="C12923" s="23"/>
      <c r="D12923" s="23"/>
      <c r="E12923" s="23"/>
      <c r="F12923" s="23"/>
      <c r="G12923" s="23"/>
      <c r="H12923" s="24"/>
      <c r="I12923" s="24"/>
      <c r="J12923" s="24"/>
    </row>
    <row r="12924" spans="3:10" x14ac:dyDescent="0.25">
      <c r="C12924" s="23"/>
      <c r="D12924" s="23"/>
      <c r="E12924" s="23"/>
      <c r="F12924" s="23"/>
      <c r="G12924" s="23"/>
      <c r="H12924" s="24"/>
      <c r="I12924" s="24"/>
      <c r="J12924" s="24"/>
    </row>
    <row r="12925" spans="3:10" x14ac:dyDescent="0.25">
      <c r="C12925" s="23"/>
      <c r="D12925" s="23"/>
      <c r="E12925" s="23"/>
      <c r="F12925" s="23"/>
      <c r="G12925" s="23"/>
      <c r="H12925" s="24"/>
      <c r="I12925" s="24"/>
      <c r="J12925" s="24"/>
    </row>
    <row r="12926" spans="3:10" x14ac:dyDescent="0.25">
      <c r="C12926" s="23"/>
      <c r="D12926" s="23"/>
      <c r="E12926" s="23"/>
      <c r="F12926" s="23"/>
      <c r="G12926" s="23"/>
      <c r="H12926" s="24"/>
      <c r="I12926" s="24"/>
      <c r="J12926" s="24"/>
    </row>
    <row r="12927" spans="3:10" x14ac:dyDescent="0.25">
      <c r="C12927" s="23"/>
      <c r="D12927" s="23"/>
      <c r="E12927" s="23"/>
      <c r="F12927" s="23"/>
      <c r="G12927" s="23"/>
      <c r="H12927" s="24"/>
      <c r="I12927" s="24"/>
      <c r="J12927" s="24"/>
    </row>
    <row r="12928" spans="3:10" x14ac:dyDescent="0.25">
      <c r="C12928" s="23"/>
      <c r="D12928" s="23"/>
      <c r="E12928" s="23"/>
      <c r="F12928" s="23"/>
      <c r="G12928" s="23"/>
      <c r="H12928" s="24"/>
      <c r="I12928" s="24"/>
      <c r="J12928" s="24"/>
    </row>
    <row r="12929" spans="3:10" x14ac:dyDescent="0.25">
      <c r="C12929" s="23"/>
      <c r="D12929" s="23"/>
      <c r="E12929" s="23"/>
      <c r="F12929" s="23"/>
      <c r="G12929" s="23"/>
      <c r="H12929" s="24"/>
      <c r="I12929" s="24"/>
      <c r="J12929" s="24"/>
    </row>
    <row r="12930" spans="3:10" x14ac:dyDescent="0.25">
      <c r="C12930" s="23"/>
      <c r="D12930" s="23"/>
      <c r="E12930" s="23"/>
      <c r="F12930" s="23"/>
      <c r="G12930" s="23"/>
      <c r="H12930" s="24"/>
      <c r="I12930" s="24"/>
      <c r="J12930" s="24"/>
    </row>
    <row r="12931" spans="3:10" x14ac:dyDescent="0.25">
      <c r="C12931" s="23"/>
      <c r="D12931" s="23"/>
      <c r="E12931" s="23"/>
      <c r="F12931" s="23"/>
      <c r="G12931" s="23"/>
      <c r="H12931" s="24"/>
      <c r="I12931" s="24"/>
      <c r="J12931" s="24"/>
    </row>
    <row r="12932" spans="3:10" x14ac:dyDescent="0.25">
      <c r="C12932" s="23"/>
      <c r="D12932" s="23"/>
      <c r="E12932" s="23"/>
      <c r="F12932" s="23"/>
      <c r="G12932" s="23"/>
      <c r="H12932" s="24"/>
      <c r="I12932" s="24"/>
      <c r="J12932" s="24"/>
    </row>
    <row r="12933" spans="3:10" x14ac:dyDescent="0.25">
      <c r="C12933" s="23"/>
      <c r="D12933" s="23"/>
      <c r="E12933" s="23"/>
      <c r="F12933" s="23"/>
      <c r="G12933" s="23"/>
      <c r="H12933" s="24"/>
      <c r="I12933" s="24"/>
      <c r="J12933" s="24"/>
    </row>
    <row r="12934" spans="3:10" x14ac:dyDescent="0.25">
      <c r="C12934" s="23"/>
      <c r="D12934" s="23"/>
      <c r="E12934" s="23"/>
      <c r="F12934" s="23"/>
      <c r="G12934" s="23"/>
      <c r="H12934" s="24"/>
      <c r="I12934" s="24"/>
      <c r="J12934" s="24"/>
    </row>
    <row r="12935" spans="3:10" x14ac:dyDescent="0.25">
      <c r="C12935" s="23"/>
      <c r="D12935" s="23"/>
      <c r="E12935" s="23"/>
      <c r="F12935" s="23"/>
      <c r="G12935" s="23"/>
      <c r="H12935" s="24"/>
      <c r="I12935" s="24"/>
      <c r="J12935" s="24"/>
    </row>
    <row r="12936" spans="3:10" x14ac:dyDescent="0.25">
      <c r="C12936" s="23"/>
      <c r="D12936" s="23"/>
      <c r="E12936" s="23"/>
      <c r="F12936" s="23"/>
      <c r="G12936" s="23"/>
      <c r="H12936" s="24"/>
      <c r="I12936" s="24"/>
      <c r="J12936" s="24"/>
    </row>
    <row r="12937" spans="3:10" x14ac:dyDescent="0.25">
      <c r="C12937" s="23"/>
      <c r="D12937" s="23"/>
      <c r="E12937" s="23"/>
      <c r="F12937" s="23"/>
      <c r="G12937" s="23"/>
      <c r="H12937" s="24"/>
      <c r="I12937" s="24"/>
      <c r="J12937" s="24"/>
    </row>
    <row r="12938" spans="3:10" x14ac:dyDescent="0.25">
      <c r="C12938" s="23"/>
      <c r="D12938" s="23"/>
      <c r="E12938" s="23"/>
      <c r="F12938" s="23"/>
      <c r="G12938" s="23"/>
      <c r="H12938" s="24"/>
      <c r="I12938" s="24"/>
      <c r="J12938" s="24"/>
    </row>
    <row r="12939" spans="3:10" x14ac:dyDescent="0.25">
      <c r="C12939" s="23"/>
      <c r="D12939" s="23"/>
      <c r="E12939" s="23"/>
      <c r="F12939" s="23"/>
      <c r="G12939" s="23"/>
      <c r="H12939" s="24"/>
      <c r="I12939" s="24"/>
      <c r="J12939" s="24"/>
    </row>
    <row r="12940" spans="3:10" x14ac:dyDescent="0.25">
      <c r="C12940" s="23"/>
      <c r="D12940" s="23"/>
      <c r="E12940" s="23"/>
      <c r="F12940" s="23"/>
      <c r="G12940" s="23"/>
      <c r="H12940" s="24"/>
      <c r="I12940" s="24"/>
      <c r="J12940" s="24"/>
    </row>
    <row r="12941" spans="3:10" x14ac:dyDescent="0.25">
      <c r="C12941" s="23"/>
      <c r="D12941" s="23"/>
      <c r="E12941" s="23"/>
      <c r="F12941" s="23"/>
      <c r="G12941" s="23"/>
      <c r="H12941" s="24"/>
      <c r="I12941" s="24"/>
      <c r="J12941" s="24"/>
    </row>
    <row r="12942" spans="3:10" x14ac:dyDescent="0.25">
      <c r="C12942" s="23"/>
      <c r="D12942" s="23"/>
      <c r="E12942" s="23"/>
      <c r="F12942" s="23"/>
      <c r="G12942" s="23"/>
      <c r="H12942" s="24"/>
      <c r="I12942" s="24"/>
      <c r="J12942" s="24"/>
    </row>
    <row r="12943" spans="3:10" x14ac:dyDescent="0.25">
      <c r="C12943" s="23"/>
      <c r="D12943" s="23"/>
      <c r="E12943" s="23"/>
      <c r="F12943" s="23"/>
      <c r="G12943" s="23"/>
      <c r="H12943" s="24"/>
      <c r="I12943" s="24"/>
      <c r="J12943" s="24"/>
    </row>
    <row r="12944" spans="3:10" x14ac:dyDescent="0.25">
      <c r="C12944" s="23"/>
      <c r="D12944" s="23"/>
      <c r="E12944" s="23"/>
      <c r="F12944" s="23"/>
      <c r="G12944" s="23"/>
      <c r="H12944" s="24"/>
      <c r="I12944" s="24"/>
      <c r="J12944" s="24"/>
    </row>
    <row r="12945" spans="3:10" x14ac:dyDescent="0.25">
      <c r="C12945" s="23"/>
      <c r="D12945" s="23"/>
      <c r="E12945" s="23"/>
      <c r="F12945" s="23"/>
      <c r="G12945" s="23"/>
      <c r="H12945" s="24"/>
      <c r="I12945" s="24"/>
      <c r="J12945" s="24"/>
    </row>
    <row r="12946" spans="3:10" x14ac:dyDescent="0.25">
      <c r="C12946" s="23"/>
      <c r="D12946" s="23"/>
      <c r="E12946" s="23"/>
      <c r="F12946" s="23"/>
      <c r="G12946" s="23"/>
      <c r="H12946" s="24"/>
      <c r="I12946" s="24"/>
      <c r="J12946" s="24"/>
    </row>
    <row r="12947" spans="3:10" x14ac:dyDescent="0.25">
      <c r="C12947" s="23"/>
      <c r="D12947" s="23"/>
      <c r="E12947" s="23"/>
      <c r="F12947" s="23"/>
      <c r="G12947" s="23"/>
      <c r="H12947" s="24"/>
      <c r="I12947" s="24"/>
      <c r="J12947" s="24"/>
    </row>
    <row r="12948" spans="3:10" x14ac:dyDescent="0.25">
      <c r="C12948" s="23"/>
      <c r="D12948" s="23"/>
      <c r="E12948" s="23"/>
      <c r="F12948" s="23"/>
      <c r="G12948" s="23"/>
      <c r="H12948" s="24"/>
      <c r="I12948" s="24"/>
      <c r="J12948" s="24"/>
    </row>
    <row r="12949" spans="3:10" x14ac:dyDescent="0.25">
      <c r="C12949" s="23"/>
      <c r="D12949" s="23"/>
      <c r="E12949" s="23"/>
      <c r="F12949" s="23"/>
      <c r="G12949" s="23"/>
      <c r="H12949" s="24"/>
      <c r="I12949" s="24"/>
      <c r="J12949" s="24"/>
    </row>
    <row r="12950" spans="3:10" x14ac:dyDescent="0.25">
      <c r="C12950" s="23"/>
      <c r="D12950" s="23"/>
      <c r="E12950" s="23"/>
      <c r="F12950" s="23"/>
      <c r="G12950" s="23"/>
      <c r="H12950" s="24"/>
      <c r="I12950" s="24"/>
      <c r="J12950" s="24"/>
    </row>
    <row r="12951" spans="3:10" x14ac:dyDescent="0.25">
      <c r="C12951" s="23"/>
      <c r="D12951" s="23"/>
      <c r="E12951" s="23"/>
      <c r="F12951" s="23"/>
      <c r="G12951" s="23"/>
      <c r="H12951" s="24"/>
      <c r="I12951" s="24"/>
      <c r="J12951" s="24"/>
    </row>
    <row r="12952" spans="3:10" x14ac:dyDescent="0.25">
      <c r="C12952" s="23"/>
      <c r="D12952" s="23"/>
      <c r="E12952" s="23"/>
      <c r="F12952" s="23"/>
      <c r="G12952" s="23"/>
      <c r="H12952" s="24"/>
      <c r="I12952" s="24"/>
      <c r="J12952" s="24"/>
    </row>
    <row r="12953" spans="3:10" x14ac:dyDescent="0.25">
      <c r="C12953" s="23"/>
      <c r="D12953" s="23"/>
      <c r="E12953" s="23"/>
      <c r="F12953" s="23"/>
      <c r="G12953" s="23"/>
      <c r="H12953" s="24"/>
      <c r="I12953" s="24"/>
      <c r="J12953" s="24"/>
    </row>
    <row r="12954" spans="3:10" x14ac:dyDescent="0.25">
      <c r="C12954" s="23"/>
      <c r="D12954" s="23"/>
      <c r="E12954" s="23"/>
      <c r="F12954" s="23"/>
      <c r="G12954" s="23"/>
      <c r="H12954" s="24"/>
      <c r="I12954" s="24"/>
      <c r="J12954" s="24"/>
    </row>
    <row r="12955" spans="3:10" x14ac:dyDescent="0.25">
      <c r="C12955" s="23"/>
      <c r="D12955" s="23"/>
      <c r="E12955" s="23"/>
      <c r="F12955" s="23"/>
      <c r="G12955" s="23"/>
      <c r="H12955" s="24"/>
      <c r="I12955" s="24"/>
      <c r="J12955" s="24"/>
    </row>
    <row r="12956" spans="3:10" x14ac:dyDescent="0.25">
      <c r="C12956" s="23"/>
      <c r="D12956" s="23"/>
      <c r="E12956" s="23"/>
      <c r="F12956" s="23"/>
      <c r="G12956" s="23"/>
      <c r="H12956" s="24"/>
      <c r="I12956" s="24"/>
      <c r="J12956" s="24"/>
    </row>
    <row r="12957" spans="3:10" x14ac:dyDescent="0.25">
      <c r="C12957" s="23"/>
      <c r="D12957" s="23"/>
      <c r="E12957" s="23"/>
      <c r="F12957" s="23"/>
      <c r="G12957" s="23"/>
      <c r="H12957" s="24"/>
      <c r="I12957" s="24"/>
      <c r="J12957" s="24"/>
    </row>
    <row r="12958" spans="3:10" x14ac:dyDescent="0.25">
      <c r="C12958" s="23"/>
      <c r="D12958" s="23"/>
      <c r="E12958" s="23"/>
      <c r="F12958" s="23"/>
      <c r="G12958" s="23"/>
      <c r="H12958" s="24"/>
      <c r="I12958" s="24"/>
      <c r="J12958" s="24"/>
    </row>
    <row r="12959" spans="3:10" x14ac:dyDescent="0.25">
      <c r="C12959" s="23"/>
      <c r="D12959" s="23"/>
      <c r="E12959" s="23"/>
      <c r="F12959" s="23"/>
      <c r="G12959" s="23"/>
      <c r="H12959" s="24"/>
      <c r="I12959" s="24"/>
      <c r="J12959" s="24"/>
    </row>
    <row r="12960" spans="3:10" x14ac:dyDescent="0.25">
      <c r="C12960" s="23"/>
      <c r="D12960" s="23"/>
      <c r="E12960" s="23"/>
      <c r="F12960" s="23"/>
      <c r="G12960" s="23"/>
      <c r="H12960" s="24"/>
      <c r="I12960" s="24"/>
      <c r="J12960" s="24"/>
    </row>
    <row r="12961" spans="3:10" x14ac:dyDescent="0.25">
      <c r="C12961" s="23"/>
      <c r="D12961" s="23"/>
      <c r="E12961" s="23"/>
      <c r="F12961" s="23"/>
      <c r="G12961" s="23"/>
      <c r="H12961" s="24"/>
      <c r="I12961" s="24"/>
      <c r="J12961" s="24"/>
    </row>
    <row r="12962" spans="3:10" x14ac:dyDescent="0.25">
      <c r="C12962" s="23"/>
      <c r="D12962" s="23"/>
      <c r="E12962" s="23"/>
      <c r="F12962" s="23"/>
      <c r="G12962" s="23"/>
      <c r="H12962" s="24"/>
      <c r="I12962" s="24"/>
      <c r="J12962" s="24"/>
    </row>
    <row r="12963" spans="3:10" x14ac:dyDescent="0.25">
      <c r="C12963" s="23"/>
      <c r="D12963" s="23"/>
      <c r="E12963" s="23"/>
      <c r="F12963" s="23"/>
      <c r="G12963" s="23"/>
      <c r="H12963" s="24"/>
      <c r="I12963" s="24"/>
      <c r="J12963" s="24"/>
    </row>
    <row r="12964" spans="3:10" x14ac:dyDescent="0.25">
      <c r="C12964" s="23"/>
      <c r="D12964" s="23"/>
      <c r="E12964" s="23"/>
      <c r="F12964" s="23"/>
      <c r="G12964" s="23"/>
      <c r="H12964" s="24"/>
      <c r="I12964" s="24"/>
      <c r="J12964" s="24"/>
    </row>
    <row r="12965" spans="3:10" x14ac:dyDescent="0.25">
      <c r="C12965" s="23"/>
      <c r="D12965" s="23"/>
      <c r="E12965" s="23"/>
      <c r="F12965" s="23"/>
      <c r="G12965" s="23"/>
      <c r="H12965" s="24"/>
      <c r="I12965" s="24"/>
      <c r="J12965" s="24"/>
    </row>
    <row r="12966" spans="3:10" x14ac:dyDescent="0.25">
      <c r="C12966" s="23"/>
      <c r="D12966" s="23"/>
      <c r="E12966" s="23"/>
      <c r="F12966" s="23"/>
      <c r="G12966" s="23"/>
      <c r="H12966" s="24"/>
      <c r="I12966" s="24"/>
      <c r="J12966" s="24"/>
    </row>
    <row r="12967" spans="3:10" x14ac:dyDescent="0.25">
      <c r="C12967" s="23"/>
      <c r="D12967" s="23"/>
      <c r="E12967" s="23"/>
      <c r="F12967" s="23"/>
      <c r="G12967" s="23"/>
      <c r="H12967" s="24"/>
      <c r="I12967" s="24"/>
      <c r="J12967" s="24"/>
    </row>
    <row r="12968" spans="3:10" x14ac:dyDescent="0.25">
      <c r="C12968" s="23"/>
      <c r="D12968" s="23"/>
      <c r="E12968" s="23"/>
      <c r="F12968" s="23"/>
      <c r="G12968" s="23"/>
      <c r="H12968" s="24"/>
      <c r="I12968" s="24"/>
      <c r="J12968" s="24"/>
    </row>
    <row r="12969" spans="3:10" x14ac:dyDescent="0.25">
      <c r="C12969" s="23"/>
      <c r="D12969" s="23"/>
      <c r="E12969" s="23"/>
      <c r="F12969" s="23"/>
      <c r="G12969" s="23"/>
      <c r="H12969" s="24"/>
      <c r="I12969" s="24"/>
      <c r="J12969" s="24"/>
    </row>
    <row r="12970" spans="3:10" x14ac:dyDescent="0.25">
      <c r="C12970" s="23"/>
      <c r="D12970" s="23"/>
      <c r="E12970" s="23"/>
      <c r="F12970" s="23"/>
      <c r="G12970" s="23"/>
      <c r="H12970" s="24"/>
      <c r="I12970" s="24"/>
      <c r="J12970" s="24"/>
    </row>
    <row r="12971" spans="3:10" x14ac:dyDescent="0.25">
      <c r="C12971" s="23"/>
      <c r="D12971" s="23"/>
      <c r="E12971" s="23"/>
      <c r="F12971" s="23"/>
      <c r="G12971" s="23"/>
      <c r="H12971" s="24"/>
      <c r="I12971" s="24"/>
      <c r="J12971" s="24"/>
    </row>
    <row r="12972" spans="3:10" x14ac:dyDescent="0.25">
      <c r="C12972" s="23"/>
      <c r="D12972" s="23"/>
      <c r="E12972" s="23"/>
      <c r="F12972" s="23"/>
      <c r="G12972" s="23"/>
      <c r="H12972" s="24"/>
      <c r="I12972" s="24"/>
      <c r="J12972" s="24"/>
    </row>
    <row r="12973" spans="3:10" x14ac:dyDescent="0.25">
      <c r="C12973" s="23"/>
      <c r="D12973" s="23"/>
      <c r="E12973" s="23"/>
      <c r="F12973" s="23"/>
      <c r="G12973" s="23"/>
      <c r="H12973" s="24"/>
      <c r="I12973" s="24"/>
      <c r="J12973" s="24"/>
    </row>
    <row r="12974" spans="3:10" x14ac:dyDescent="0.25">
      <c r="C12974" s="23"/>
      <c r="D12974" s="23"/>
      <c r="E12974" s="23"/>
      <c r="F12974" s="23"/>
      <c r="G12974" s="23"/>
      <c r="H12974" s="24"/>
      <c r="I12974" s="24"/>
      <c r="J12974" s="24"/>
    </row>
    <row r="12975" spans="3:10" x14ac:dyDescent="0.25">
      <c r="C12975" s="23"/>
      <c r="D12975" s="23"/>
      <c r="E12975" s="23"/>
      <c r="F12975" s="23"/>
      <c r="G12975" s="23"/>
      <c r="H12975" s="24"/>
      <c r="I12975" s="24"/>
      <c r="J12975" s="24"/>
    </row>
    <row r="12976" spans="3:10" x14ac:dyDescent="0.25">
      <c r="C12976" s="23"/>
      <c r="D12976" s="23"/>
      <c r="E12976" s="23"/>
      <c r="F12976" s="23"/>
      <c r="G12976" s="23"/>
      <c r="H12976" s="24"/>
      <c r="I12976" s="24"/>
      <c r="J12976" s="24"/>
    </row>
    <row r="12977" spans="3:10" x14ac:dyDescent="0.25">
      <c r="C12977" s="23"/>
      <c r="D12977" s="23"/>
      <c r="E12977" s="23"/>
      <c r="F12977" s="23"/>
      <c r="G12977" s="23"/>
      <c r="H12977" s="24"/>
      <c r="I12977" s="24"/>
      <c r="J12977" s="24"/>
    </row>
    <row r="12978" spans="3:10" x14ac:dyDescent="0.25">
      <c r="C12978" s="23"/>
      <c r="D12978" s="23"/>
      <c r="E12978" s="23"/>
      <c r="F12978" s="23"/>
      <c r="G12978" s="23"/>
      <c r="H12978" s="24"/>
      <c r="I12978" s="24"/>
      <c r="J12978" s="24"/>
    </row>
    <row r="12979" spans="3:10" x14ac:dyDescent="0.25">
      <c r="C12979" s="23"/>
      <c r="D12979" s="23"/>
      <c r="E12979" s="23"/>
      <c r="F12979" s="23"/>
      <c r="G12979" s="23"/>
      <c r="H12979" s="24"/>
      <c r="I12979" s="24"/>
      <c r="J12979" s="24"/>
    </row>
    <row r="12980" spans="3:10" x14ac:dyDescent="0.25">
      <c r="C12980" s="23"/>
      <c r="D12980" s="23"/>
      <c r="E12980" s="23"/>
      <c r="F12980" s="23"/>
      <c r="G12980" s="23"/>
      <c r="H12980" s="24"/>
      <c r="I12980" s="24"/>
      <c r="J12980" s="24"/>
    </row>
    <row r="12981" spans="3:10" x14ac:dyDescent="0.25">
      <c r="C12981" s="23"/>
      <c r="D12981" s="23"/>
      <c r="E12981" s="23"/>
      <c r="F12981" s="23"/>
      <c r="G12981" s="23"/>
      <c r="H12981" s="24"/>
      <c r="I12981" s="24"/>
      <c r="J12981" s="24"/>
    </row>
    <row r="12982" spans="3:10" x14ac:dyDescent="0.25">
      <c r="C12982" s="23"/>
      <c r="D12982" s="23"/>
      <c r="E12982" s="23"/>
      <c r="F12982" s="23"/>
      <c r="G12982" s="23"/>
      <c r="H12982" s="24"/>
      <c r="I12982" s="24"/>
      <c r="J12982" s="24"/>
    </row>
    <row r="12983" spans="3:10" x14ac:dyDescent="0.25">
      <c r="C12983" s="23"/>
      <c r="D12983" s="23"/>
      <c r="E12983" s="23"/>
      <c r="F12983" s="23"/>
      <c r="G12983" s="23"/>
      <c r="H12983" s="24"/>
      <c r="I12983" s="24"/>
      <c r="J12983" s="24"/>
    </row>
    <row r="12984" spans="3:10" x14ac:dyDescent="0.25">
      <c r="C12984" s="23"/>
      <c r="D12984" s="23"/>
      <c r="E12984" s="23"/>
      <c r="F12984" s="23"/>
      <c r="G12984" s="23"/>
      <c r="H12984" s="24"/>
      <c r="I12984" s="24"/>
      <c r="J12984" s="24"/>
    </row>
    <row r="12985" spans="3:10" x14ac:dyDescent="0.25">
      <c r="C12985" s="23"/>
      <c r="D12985" s="23"/>
      <c r="E12985" s="23"/>
      <c r="F12985" s="23"/>
      <c r="G12985" s="23"/>
      <c r="H12985" s="24"/>
      <c r="I12985" s="24"/>
      <c r="J12985" s="24"/>
    </row>
    <row r="12986" spans="3:10" x14ac:dyDescent="0.25">
      <c r="C12986" s="23"/>
      <c r="D12986" s="23"/>
      <c r="E12986" s="23"/>
      <c r="F12986" s="23"/>
      <c r="G12986" s="23"/>
      <c r="H12986" s="24"/>
      <c r="I12986" s="24"/>
      <c r="J12986" s="24"/>
    </row>
    <row r="12987" spans="3:10" x14ac:dyDescent="0.25">
      <c r="C12987" s="23"/>
      <c r="D12987" s="23"/>
      <c r="E12987" s="23"/>
      <c r="F12987" s="23"/>
      <c r="G12987" s="23"/>
      <c r="H12987" s="24"/>
      <c r="I12987" s="24"/>
      <c r="J12987" s="24"/>
    </row>
    <row r="12988" spans="3:10" x14ac:dyDescent="0.25">
      <c r="C12988" s="23"/>
      <c r="D12988" s="23"/>
      <c r="E12988" s="23"/>
      <c r="F12988" s="23"/>
      <c r="G12988" s="23"/>
      <c r="H12988" s="24"/>
      <c r="I12988" s="24"/>
      <c r="J12988" s="24"/>
    </row>
    <row r="12989" spans="3:10" x14ac:dyDescent="0.25">
      <c r="C12989" s="23"/>
      <c r="D12989" s="23"/>
      <c r="E12989" s="23"/>
      <c r="F12989" s="23"/>
      <c r="G12989" s="23"/>
      <c r="H12989" s="24"/>
      <c r="I12989" s="24"/>
      <c r="J12989" s="24"/>
    </row>
    <row r="12990" spans="3:10" x14ac:dyDescent="0.25">
      <c r="C12990" s="23"/>
      <c r="D12990" s="23"/>
      <c r="E12990" s="23"/>
      <c r="F12990" s="23"/>
      <c r="G12990" s="23"/>
      <c r="H12990" s="24"/>
      <c r="I12990" s="24"/>
      <c r="J12990" s="24"/>
    </row>
    <row r="12991" spans="3:10" x14ac:dyDescent="0.25">
      <c r="C12991" s="23"/>
      <c r="D12991" s="23"/>
      <c r="E12991" s="23"/>
      <c r="F12991" s="23"/>
      <c r="G12991" s="23"/>
      <c r="H12991" s="24"/>
      <c r="I12991" s="24"/>
      <c r="J12991" s="24"/>
    </row>
    <row r="12992" spans="3:10" x14ac:dyDescent="0.25">
      <c r="C12992" s="23"/>
      <c r="D12992" s="23"/>
      <c r="E12992" s="23"/>
      <c r="F12992" s="23"/>
      <c r="G12992" s="23"/>
      <c r="H12992" s="24"/>
      <c r="I12992" s="24"/>
      <c r="J12992" s="24"/>
    </row>
    <row r="12993" spans="3:10" x14ac:dyDescent="0.25">
      <c r="C12993" s="23"/>
      <c r="D12993" s="23"/>
      <c r="E12993" s="23"/>
      <c r="F12993" s="23"/>
      <c r="G12993" s="23"/>
      <c r="H12993" s="24"/>
      <c r="I12993" s="24"/>
      <c r="J12993" s="24"/>
    </row>
    <row r="12994" spans="3:10" x14ac:dyDescent="0.25">
      <c r="C12994" s="23"/>
      <c r="D12994" s="23"/>
      <c r="E12994" s="23"/>
      <c r="F12994" s="23"/>
      <c r="G12994" s="23"/>
      <c r="H12994" s="24"/>
      <c r="I12994" s="24"/>
      <c r="J12994" s="24"/>
    </row>
    <row r="12995" spans="3:10" x14ac:dyDescent="0.25">
      <c r="C12995" s="23"/>
      <c r="D12995" s="23"/>
      <c r="E12995" s="23"/>
      <c r="F12995" s="23"/>
      <c r="G12995" s="23"/>
      <c r="H12995" s="24"/>
      <c r="I12995" s="24"/>
      <c r="J12995" s="24"/>
    </row>
    <row r="12996" spans="3:10" x14ac:dyDescent="0.25">
      <c r="C12996" s="23"/>
      <c r="D12996" s="23"/>
      <c r="E12996" s="23"/>
      <c r="F12996" s="23"/>
      <c r="G12996" s="23"/>
      <c r="H12996" s="24"/>
      <c r="I12996" s="24"/>
      <c r="J12996" s="24"/>
    </row>
    <row r="12997" spans="3:10" x14ac:dyDescent="0.25">
      <c r="C12997" s="23"/>
      <c r="D12997" s="23"/>
      <c r="E12997" s="23"/>
      <c r="F12997" s="23"/>
      <c r="G12997" s="23"/>
      <c r="H12997" s="24"/>
      <c r="I12997" s="24"/>
      <c r="J12997" s="24"/>
    </row>
    <row r="12998" spans="3:10" x14ac:dyDescent="0.25">
      <c r="C12998" s="23"/>
      <c r="D12998" s="23"/>
      <c r="E12998" s="23"/>
      <c r="F12998" s="23"/>
      <c r="G12998" s="23"/>
      <c r="H12998" s="24"/>
      <c r="I12998" s="24"/>
      <c r="J12998" s="24"/>
    </row>
    <row r="12999" spans="3:10" x14ac:dyDescent="0.25">
      <c r="C12999" s="23"/>
      <c r="D12999" s="23"/>
      <c r="E12999" s="23"/>
      <c r="F12999" s="23"/>
      <c r="G12999" s="23"/>
      <c r="H12999" s="24"/>
      <c r="I12999" s="24"/>
      <c r="J12999" s="24"/>
    </row>
    <row r="13000" spans="3:10" x14ac:dyDescent="0.25">
      <c r="C13000" s="23"/>
      <c r="D13000" s="23"/>
      <c r="E13000" s="23"/>
      <c r="F13000" s="23"/>
      <c r="G13000" s="23"/>
      <c r="H13000" s="24"/>
      <c r="I13000" s="24"/>
      <c r="J13000" s="24"/>
    </row>
    <row r="13001" spans="3:10" x14ac:dyDescent="0.25">
      <c r="C13001" s="23"/>
      <c r="D13001" s="23"/>
      <c r="E13001" s="23"/>
      <c r="F13001" s="23"/>
      <c r="G13001" s="23"/>
      <c r="H13001" s="24"/>
      <c r="I13001" s="24"/>
      <c r="J13001" s="24"/>
    </row>
    <row r="13002" spans="3:10" x14ac:dyDescent="0.25">
      <c r="C13002" s="23"/>
      <c r="D13002" s="23"/>
      <c r="E13002" s="23"/>
      <c r="F13002" s="23"/>
      <c r="G13002" s="23"/>
      <c r="H13002" s="24"/>
      <c r="I13002" s="24"/>
      <c r="J13002" s="24"/>
    </row>
    <row r="13003" spans="3:10" x14ac:dyDescent="0.25">
      <c r="C13003" s="23"/>
      <c r="D13003" s="23"/>
      <c r="E13003" s="23"/>
      <c r="F13003" s="23"/>
      <c r="G13003" s="23"/>
      <c r="H13003" s="24"/>
      <c r="I13003" s="24"/>
      <c r="J13003" s="24"/>
    </row>
    <row r="13004" spans="3:10" x14ac:dyDescent="0.25">
      <c r="C13004" s="23"/>
      <c r="D13004" s="23"/>
      <c r="E13004" s="23"/>
      <c r="F13004" s="23"/>
      <c r="G13004" s="23"/>
      <c r="H13004" s="24"/>
      <c r="I13004" s="24"/>
      <c r="J13004" s="24"/>
    </row>
    <row r="13005" spans="3:10" x14ac:dyDescent="0.25">
      <c r="C13005" s="23"/>
      <c r="D13005" s="23"/>
      <c r="E13005" s="23"/>
      <c r="F13005" s="23"/>
      <c r="G13005" s="23"/>
      <c r="H13005" s="24"/>
      <c r="I13005" s="24"/>
      <c r="J13005" s="24"/>
    </row>
    <row r="13006" spans="3:10" x14ac:dyDescent="0.25">
      <c r="C13006" s="23"/>
      <c r="D13006" s="23"/>
      <c r="E13006" s="23"/>
      <c r="F13006" s="23"/>
      <c r="G13006" s="23"/>
      <c r="H13006" s="24"/>
      <c r="I13006" s="24"/>
      <c r="J13006" s="24"/>
    </row>
    <row r="13007" spans="3:10" x14ac:dyDescent="0.25">
      <c r="C13007" s="23"/>
      <c r="D13007" s="23"/>
      <c r="E13007" s="23"/>
      <c r="F13007" s="23"/>
      <c r="G13007" s="23"/>
      <c r="H13007" s="24"/>
      <c r="I13007" s="24"/>
      <c r="J13007" s="24"/>
    </row>
    <row r="13008" spans="3:10" x14ac:dyDescent="0.25">
      <c r="C13008" s="23"/>
      <c r="D13008" s="23"/>
      <c r="E13008" s="23"/>
      <c r="F13008" s="23"/>
      <c r="G13008" s="23"/>
      <c r="H13008" s="24"/>
      <c r="I13008" s="24"/>
      <c r="J13008" s="24"/>
    </row>
    <row r="13009" spans="3:10" x14ac:dyDescent="0.25">
      <c r="C13009" s="23"/>
      <c r="D13009" s="23"/>
      <c r="E13009" s="23"/>
      <c r="F13009" s="23"/>
      <c r="G13009" s="23"/>
      <c r="H13009" s="24"/>
      <c r="I13009" s="24"/>
      <c r="J13009" s="24"/>
    </row>
    <row r="13010" spans="3:10" x14ac:dyDescent="0.25">
      <c r="C13010" s="23"/>
      <c r="D13010" s="23"/>
      <c r="E13010" s="23"/>
      <c r="F13010" s="23"/>
      <c r="G13010" s="23"/>
      <c r="H13010" s="24"/>
      <c r="I13010" s="24"/>
      <c r="J13010" s="24"/>
    </row>
    <row r="13011" spans="3:10" x14ac:dyDescent="0.25">
      <c r="C13011" s="23"/>
      <c r="D13011" s="23"/>
      <c r="E13011" s="23"/>
      <c r="F13011" s="23"/>
      <c r="G13011" s="23"/>
      <c r="H13011" s="24"/>
      <c r="I13011" s="24"/>
      <c r="J13011" s="24"/>
    </row>
    <row r="13012" spans="3:10" x14ac:dyDescent="0.25">
      <c r="C13012" s="23"/>
      <c r="D13012" s="23"/>
      <c r="E13012" s="23"/>
      <c r="F13012" s="23"/>
      <c r="G13012" s="23"/>
      <c r="H13012" s="24"/>
      <c r="I13012" s="24"/>
      <c r="J13012" s="24"/>
    </row>
    <row r="13013" spans="3:10" x14ac:dyDescent="0.25">
      <c r="C13013" s="23"/>
      <c r="D13013" s="23"/>
      <c r="E13013" s="23"/>
      <c r="F13013" s="23"/>
      <c r="G13013" s="23"/>
      <c r="H13013" s="24"/>
      <c r="I13013" s="24"/>
      <c r="J13013" s="24"/>
    </row>
    <row r="13014" spans="3:10" x14ac:dyDescent="0.25">
      <c r="C13014" s="23"/>
      <c r="D13014" s="23"/>
      <c r="E13014" s="23"/>
      <c r="F13014" s="23"/>
      <c r="G13014" s="23"/>
      <c r="H13014" s="24"/>
      <c r="I13014" s="24"/>
      <c r="J13014" s="24"/>
    </row>
    <row r="13015" spans="3:10" x14ac:dyDescent="0.25">
      <c r="C13015" s="23"/>
      <c r="D13015" s="23"/>
      <c r="E13015" s="23"/>
      <c r="F13015" s="23"/>
      <c r="G13015" s="23"/>
      <c r="H13015" s="24"/>
      <c r="I13015" s="24"/>
      <c r="J13015" s="24"/>
    </row>
    <row r="13016" spans="3:10" x14ac:dyDescent="0.25">
      <c r="C13016" s="23"/>
      <c r="D13016" s="23"/>
      <c r="E13016" s="23"/>
      <c r="F13016" s="23"/>
      <c r="G13016" s="23"/>
      <c r="H13016" s="24"/>
      <c r="I13016" s="24"/>
      <c r="J13016" s="24"/>
    </row>
    <row r="13017" spans="3:10" x14ac:dyDescent="0.25">
      <c r="C13017" s="23"/>
      <c r="D13017" s="23"/>
      <c r="E13017" s="23"/>
      <c r="F13017" s="23"/>
      <c r="G13017" s="23"/>
      <c r="H13017" s="24"/>
      <c r="I13017" s="24"/>
      <c r="J13017" s="24"/>
    </row>
    <row r="13018" spans="3:10" x14ac:dyDescent="0.25">
      <c r="C13018" s="23"/>
      <c r="D13018" s="23"/>
      <c r="E13018" s="23"/>
      <c r="F13018" s="23"/>
      <c r="G13018" s="23"/>
      <c r="H13018" s="24"/>
      <c r="I13018" s="24"/>
      <c r="J13018" s="24"/>
    </row>
    <row r="13019" spans="3:10" x14ac:dyDescent="0.25">
      <c r="C13019" s="23"/>
      <c r="D13019" s="23"/>
      <c r="E13019" s="23"/>
      <c r="F13019" s="23"/>
      <c r="G13019" s="23"/>
      <c r="H13019" s="24"/>
      <c r="I13019" s="24"/>
      <c r="J13019" s="24"/>
    </row>
    <row r="13020" spans="3:10" x14ac:dyDescent="0.25">
      <c r="C13020" s="23"/>
      <c r="D13020" s="23"/>
      <c r="E13020" s="23"/>
      <c r="F13020" s="23"/>
      <c r="G13020" s="23"/>
      <c r="H13020" s="24"/>
      <c r="I13020" s="24"/>
      <c r="J13020" s="24"/>
    </row>
    <row r="13021" spans="3:10" x14ac:dyDescent="0.25">
      <c r="C13021" s="23"/>
      <c r="D13021" s="23"/>
      <c r="E13021" s="23"/>
      <c r="F13021" s="23"/>
      <c r="G13021" s="23"/>
      <c r="H13021" s="24"/>
      <c r="I13021" s="24"/>
      <c r="J13021" s="24"/>
    </row>
    <row r="13022" spans="3:10" x14ac:dyDescent="0.25">
      <c r="C13022" s="23"/>
      <c r="D13022" s="23"/>
      <c r="E13022" s="23"/>
      <c r="F13022" s="23"/>
      <c r="G13022" s="23"/>
      <c r="H13022" s="24"/>
      <c r="I13022" s="24"/>
      <c r="J13022" s="24"/>
    </row>
    <row r="13023" spans="3:10" x14ac:dyDescent="0.25">
      <c r="C13023" s="23"/>
      <c r="D13023" s="23"/>
      <c r="E13023" s="23"/>
      <c r="F13023" s="23"/>
      <c r="G13023" s="23"/>
      <c r="H13023" s="24"/>
      <c r="I13023" s="24"/>
      <c r="J13023" s="24"/>
    </row>
    <row r="13024" spans="3:10" x14ac:dyDescent="0.25">
      <c r="C13024" s="23"/>
      <c r="D13024" s="23"/>
      <c r="E13024" s="23"/>
      <c r="F13024" s="23"/>
      <c r="G13024" s="23"/>
      <c r="H13024" s="24"/>
      <c r="I13024" s="24"/>
      <c r="J13024" s="24"/>
    </row>
    <row r="13025" spans="3:10" x14ac:dyDescent="0.25">
      <c r="C13025" s="23"/>
      <c r="D13025" s="23"/>
      <c r="E13025" s="23"/>
      <c r="F13025" s="23"/>
      <c r="G13025" s="23"/>
      <c r="H13025" s="24"/>
      <c r="I13025" s="24"/>
      <c r="J13025" s="24"/>
    </row>
    <row r="13026" spans="3:10" x14ac:dyDescent="0.25">
      <c r="C13026" s="23"/>
      <c r="D13026" s="23"/>
      <c r="E13026" s="23"/>
      <c r="F13026" s="23"/>
      <c r="G13026" s="23"/>
      <c r="H13026" s="24"/>
      <c r="I13026" s="24"/>
      <c r="J13026" s="24"/>
    </row>
    <row r="13027" spans="3:10" x14ac:dyDescent="0.25">
      <c r="C13027" s="23"/>
      <c r="D13027" s="23"/>
      <c r="E13027" s="23"/>
      <c r="F13027" s="23"/>
      <c r="G13027" s="23"/>
      <c r="H13027" s="24"/>
      <c r="I13027" s="24"/>
      <c r="J13027" s="24"/>
    </row>
    <row r="13028" spans="3:10" x14ac:dyDescent="0.25">
      <c r="C13028" s="23"/>
      <c r="D13028" s="23"/>
      <c r="E13028" s="23"/>
      <c r="F13028" s="23"/>
      <c r="G13028" s="23"/>
      <c r="H13028" s="24"/>
      <c r="I13028" s="24"/>
      <c r="J13028" s="24"/>
    </row>
    <row r="13029" spans="3:10" x14ac:dyDescent="0.25">
      <c r="C13029" s="23"/>
      <c r="D13029" s="23"/>
      <c r="E13029" s="23"/>
      <c r="F13029" s="23"/>
      <c r="G13029" s="23"/>
      <c r="H13029" s="24"/>
      <c r="I13029" s="24"/>
      <c r="J13029" s="24"/>
    </row>
    <row r="13030" spans="3:10" x14ac:dyDescent="0.25">
      <c r="C13030" s="23"/>
      <c r="D13030" s="23"/>
      <c r="E13030" s="23"/>
      <c r="F13030" s="23"/>
      <c r="G13030" s="23"/>
      <c r="H13030" s="24"/>
      <c r="I13030" s="24"/>
      <c r="J13030" s="24"/>
    </row>
    <row r="13031" spans="3:10" x14ac:dyDescent="0.25">
      <c r="C13031" s="23"/>
      <c r="D13031" s="23"/>
      <c r="E13031" s="23"/>
      <c r="F13031" s="23"/>
      <c r="G13031" s="23"/>
      <c r="H13031" s="24"/>
      <c r="I13031" s="24"/>
      <c r="J13031" s="24"/>
    </row>
    <row r="13032" spans="3:10" x14ac:dyDescent="0.25">
      <c r="C13032" s="23"/>
      <c r="D13032" s="23"/>
      <c r="E13032" s="23"/>
      <c r="F13032" s="23"/>
      <c r="G13032" s="23"/>
      <c r="H13032" s="24"/>
      <c r="I13032" s="24"/>
      <c r="J13032" s="24"/>
    </row>
    <row r="13033" spans="3:10" x14ac:dyDescent="0.25">
      <c r="C13033" s="23"/>
      <c r="D13033" s="23"/>
      <c r="E13033" s="23"/>
      <c r="F13033" s="23"/>
      <c r="G13033" s="23"/>
      <c r="H13033" s="24"/>
      <c r="I13033" s="24"/>
      <c r="J13033" s="24"/>
    </row>
    <row r="13034" spans="3:10" x14ac:dyDescent="0.25">
      <c r="C13034" s="23"/>
      <c r="D13034" s="23"/>
      <c r="E13034" s="23"/>
      <c r="F13034" s="23"/>
      <c r="G13034" s="23"/>
      <c r="H13034" s="24"/>
      <c r="I13034" s="24"/>
      <c r="J13034" s="24"/>
    </row>
    <row r="13035" spans="3:10" x14ac:dyDescent="0.25">
      <c r="C13035" s="23"/>
      <c r="D13035" s="23"/>
      <c r="E13035" s="23"/>
      <c r="F13035" s="23"/>
      <c r="G13035" s="23"/>
      <c r="H13035" s="24"/>
      <c r="I13035" s="24"/>
      <c r="J13035" s="24"/>
    </row>
    <row r="13036" spans="3:10" x14ac:dyDescent="0.25">
      <c r="C13036" s="23"/>
      <c r="D13036" s="23"/>
      <c r="E13036" s="23"/>
      <c r="F13036" s="23"/>
      <c r="G13036" s="23"/>
      <c r="H13036" s="24"/>
      <c r="I13036" s="24"/>
      <c r="J13036" s="24"/>
    </row>
    <row r="13037" spans="3:10" x14ac:dyDescent="0.25">
      <c r="C13037" s="23"/>
      <c r="D13037" s="23"/>
      <c r="E13037" s="23"/>
      <c r="F13037" s="23"/>
      <c r="G13037" s="23"/>
      <c r="H13037" s="24"/>
      <c r="I13037" s="24"/>
      <c r="J13037" s="24"/>
    </row>
    <row r="13038" spans="3:10" x14ac:dyDescent="0.25">
      <c r="C13038" s="23"/>
      <c r="D13038" s="23"/>
      <c r="E13038" s="23"/>
      <c r="F13038" s="23"/>
      <c r="G13038" s="23"/>
      <c r="H13038" s="24"/>
      <c r="I13038" s="24"/>
      <c r="J13038" s="24"/>
    </row>
    <row r="13039" spans="3:10" x14ac:dyDescent="0.25">
      <c r="C13039" s="23"/>
      <c r="D13039" s="23"/>
      <c r="E13039" s="23"/>
      <c r="F13039" s="23"/>
      <c r="G13039" s="23"/>
      <c r="H13039" s="24"/>
      <c r="I13039" s="24"/>
      <c r="J13039" s="24"/>
    </row>
    <row r="13040" spans="3:10" x14ac:dyDescent="0.25">
      <c r="C13040" s="23"/>
      <c r="D13040" s="23"/>
      <c r="E13040" s="23"/>
      <c r="F13040" s="23"/>
      <c r="G13040" s="23"/>
      <c r="H13040" s="24"/>
      <c r="I13040" s="24"/>
      <c r="J13040" s="24"/>
    </row>
    <row r="13041" spans="3:10" x14ac:dyDescent="0.25">
      <c r="C13041" s="23"/>
      <c r="D13041" s="23"/>
      <c r="E13041" s="23"/>
      <c r="F13041" s="23"/>
      <c r="G13041" s="23"/>
      <c r="H13041" s="24"/>
      <c r="I13041" s="24"/>
      <c r="J13041" s="24"/>
    </row>
    <row r="13042" spans="3:10" x14ac:dyDescent="0.25">
      <c r="C13042" s="23"/>
      <c r="D13042" s="23"/>
      <c r="E13042" s="23"/>
      <c r="F13042" s="23"/>
      <c r="G13042" s="23"/>
      <c r="H13042" s="24"/>
      <c r="I13042" s="24"/>
      <c r="J13042" s="24"/>
    </row>
    <row r="13043" spans="3:10" x14ac:dyDescent="0.25">
      <c r="C13043" s="23"/>
      <c r="D13043" s="23"/>
      <c r="E13043" s="23"/>
      <c r="F13043" s="23"/>
      <c r="G13043" s="23"/>
      <c r="H13043" s="24"/>
      <c r="I13043" s="24"/>
      <c r="J13043" s="24"/>
    </row>
    <row r="13044" spans="3:10" x14ac:dyDescent="0.25">
      <c r="C13044" s="23"/>
      <c r="D13044" s="23"/>
      <c r="E13044" s="23"/>
      <c r="F13044" s="23"/>
      <c r="G13044" s="23"/>
      <c r="H13044" s="24"/>
      <c r="I13044" s="24"/>
      <c r="J13044" s="24"/>
    </row>
    <row r="13045" spans="3:10" x14ac:dyDescent="0.25">
      <c r="C13045" s="23"/>
      <c r="D13045" s="23"/>
      <c r="E13045" s="23"/>
      <c r="F13045" s="23"/>
      <c r="G13045" s="23"/>
      <c r="H13045" s="24"/>
      <c r="I13045" s="24"/>
      <c r="J13045" s="24"/>
    </row>
    <row r="13046" spans="3:10" x14ac:dyDescent="0.25">
      <c r="C13046" s="23"/>
      <c r="D13046" s="23"/>
      <c r="E13046" s="23"/>
      <c r="F13046" s="23"/>
      <c r="G13046" s="23"/>
      <c r="H13046" s="24"/>
      <c r="I13046" s="24"/>
      <c r="J13046" s="24"/>
    </row>
    <row r="13047" spans="3:10" x14ac:dyDescent="0.25">
      <c r="C13047" s="23"/>
      <c r="D13047" s="23"/>
      <c r="E13047" s="23"/>
      <c r="F13047" s="23"/>
      <c r="G13047" s="23"/>
      <c r="H13047" s="24"/>
      <c r="I13047" s="24"/>
      <c r="J13047" s="24"/>
    </row>
    <row r="13048" spans="3:10" x14ac:dyDescent="0.25">
      <c r="C13048" s="23"/>
      <c r="D13048" s="23"/>
      <c r="E13048" s="23"/>
      <c r="F13048" s="23"/>
      <c r="G13048" s="23"/>
      <c r="H13048" s="24"/>
      <c r="I13048" s="24"/>
      <c r="J13048" s="24"/>
    </row>
    <row r="13049" spans="3:10" x14ac:dyDescent="0.25">
      <c r="C13049" s="23"/>
      <c r="D13049" s="23"/>
      <c r="E13049" s="23"/>
      <c r="F13049" s="23"/>
      <c r="G13049" s="23"/>
      <c r="H13049" s="24"/>
      <c r="I13049" s="24"/>
      <c r="J13049" s="24"/>
    </row>
    <row r="13050" spans="3:10" x14ac:dyDescent="0.25">
      <c r="C13050" s="23"/>
      <c r="D13050" s="23"/>
      <c r="E13050" s="23"/>
      <c r="F13050" s="23"/>
      <c r="G13050" s="23"/>
      <c r="H13050" s="24"/>
      <c r="I13050" s="24"/>
      <c r="J13050" s="24"/>
    </row>
    <row r="13051" spans="3:10" x14ac:dyDescent="0.25">
      <c r="C13051" s="23"/>
      <c r="D13051" s="23"/>
      <c r="E13051" s="23"/>
      <c r="F13051" s="23"/>
      <c r="G13051" s="23"/>
      <c r="H13051" s="24"/>
      <c r="I13051" s="24"/>
      <c r="J13051" s="24"/>
    </row>
    <row r="13052" spans="3:10" x14ac:dyDescent="0.25">
      <c r="C13052" s="23"/>
      <c r="D13052" s="23"/>
      <c r="E13052" s="23"/>
      <c r="F13052" s="23"/>
      <c r="G13052" s="23"/>
      <c r="H13052" s="24"/>
      <c r="I13052" s="24"/>
      <c r="J13052" s="24"/>
    </row>
    <row r="13053" spans="3:10" x14ac:dyDescent="0.25">
      <c r="C13053" s="23"/>
      <c r="D13053" s="23"/>
      <c r="E13053" s="23"/>
      <c r="F13053" s="23"/>
      <c r="G13053" s="23"/>
      <c r="H13053" s="24"/>
      <c r="I13053" s="24"/>
      <c r="J13053" s="24"/>
    </row>
    <row r="13054" spans="3:10" x14ac:dyDescent="0.25">
      <c r="C13054" s="23"/>
      <c r="D13054" s="23"/>
      <c r="E13054" s="23"/>
      <c r="F13054" s="23"/>
      <c r="G13054" s="23"/>
      <c r="H13054" s="24"/>
      <c r="I13054" s="24"/>
      <c r="J13054" s="24"/>
    </row>
    <row r="13055" spans="3:10" x14ac:dyDescent="0.25">
      <c r="C13055" s="23"/>
      <c r="D13055" s="23"/>
      <c r="E13055" s="23"/>
      <c r="F13055" s="23"/>
      <c r="G13055" s="23"/>
      <c r="H13055" s="24"/>
      <c r="I13055" s="24"/>
      <c r="J13055" s="24"/>
    </row>
    <row r="13056" spans="3:10" x14ac:dyDescent="0.25">
      <c r="C13056" s="23"/>
      <c r="D13056" s="23"/>
      <c r="E13056" s="23"/>
      <c r="F13056" s="23"/>
      <c r="G13056" s="23"/>
      <c r="H13056" s="24"/>
      <c r="I13056" s="24"/>
      <c r="J13056" s="24"/>
    </row>
    <row r="13057" spans="3:10" x14ac:dyDescent="0.25">
      <c r="C13057" s="23"/>
      <c r="D13057" s="23"/>
      <c r="E13057" s="23"/>
      <c r="F13057" s="23"/>
      <c r="G13057" s="23"/>
      <c r="H13057" s="24"/>
      <c r="I13057" s="24"/>
      <c r="J13057" s="24"/>
    </row>
    <row r="13058" spans="3:10" x14ac:dyDescent="0.25">
      <c r="C13058" s="23"/>
      <c r="D13058" s="23"/>
      <c r="E13058" s="23"/>
      <c r="F13058" s="23"/>
      <c r="G13058" s="23"/>
      <c r="H13058" s="24"/>
      <c r="I13058" s="24"/>
      <c r="J13058" s="24"/>
    </row>
    <row r="13059" spans="3:10" x14ac:dyDescent="0.25">
      <c r="C13059" s="23"/>
      <c r="D13059" s="23"/>
      <c r="E13059" s="23"/>
      <c r="F13059" s="23"/>
      <c r="G13059" s="23"/>
      <c r="H13059" s="24"/>
      <c r="I13059" s="24"/>
      <c r="J13059" s="24"/>
    </row>
    <row r="13060" spans="3:10" x14ac:dyDescent="0.25">
      <c r="C13060" s="23"/>
      <c r="D13060" s="23"/>
      <c r="E13060" s="23"/>
      <c r="F13060" s="23"/>
      <c r="G13060" s="23"/>
      <c r="H13060" s="24"/>
      <c r="I13060" s="24"/>
      <c r="J13060" s="24"/>
    </row>
    <row r="13061" spans="3:10" x14ac:dyDescent="0.25">
      <c r="C13061" s="23"/>
      <c r="D13061" s="23"/>
      <c r="E13061" s="23"/>
      <c r="F13061" s="23"/>
      <c r="G13061" s="23"/>
      <c r="H13061" s="24"/>
      <c r="I13061" s="24"/>
      <c r="J13061" s="24"/>
    </row>
    <row r="13062" spans="3:10" x14ac:dyDescent="0.25">
      <c r="C13062" s="23"/>
      <c r="D13062" s="23"/>
      <c r="E13062" s="23"/>
      <c r="F13062" s="23"/>
      <c r="G13062" s="23"/>
      <c r="H13062" s="24"/>
      <c r="I13062" s="24"/>
      <c r="J13062" s="24"/>
    </row>
    <row r="13063" spans="3:10" x14ac:dyDescent="0.25">
      <c r="C13063" s="23"/>
      <c r="D13063" s="23"/>
      <c r="E13063" s="23"/>
      <c r="F13063" s="23"/>
      <c r="G13063" s="23"/>
      <c r="H13063" s="24"/>
      <c r="I13063" s="24"/>
      <c r="J13063" s="24"/>
    </row>
    <row r="13064" spans="3:10" x14ac:dyDescent="0.25">
      <c r="C13064" s="23"/>
      <c r="D13064" s="23"/>
      <c r="E13064" s="23"/>
      <c r="F13064" s="23"/>
      <c r="G13064" s="23"/>
      <c r="H13064" s="24"/>
      <c r="I13064" s="24"/>
      <c r="J13064" s="24"/>
    </row>
    <row r="13065" spans="3:10" x14ac:dyDescent="0.25">
      <c r="C13065" s="23"/>
      <c r="D13065" s="23"/>
      <c r="E13065" s="23"/>
      <c r="F13065" s="23"/>
      <c r="G13065" s="23"/>
      <c r="H13065" s="24"/>
      <c r="I13065" s="24"/>
      <c r="J13065" s="24"/>
    </row>
    <row r="13066" spans="3:10" x14ac:dyDescent="0.25">
      <c r="C13066" s="23"/>
      <c r="D13066" s="23"/>
      <c r="E13066" s="23"/>
      <c r="F13066" s="23"/>
      <c r="G13066" s="23"/>
      <c r="H13066" s="24"/>
      <c r="I13066" s="24"/>
      <c r="J13066" s="24"/>
    </row>
    <row r="13067" spans="3:10" x14ac:dyDescent="0.25">
      <c r="C13067" s="23"/>
      <c r="D13067" s="23"/>
      <c r="E13067" s="23"/>
      <c r="F13067" s="23"/>
      <c r="G13067" s="23"/>
      <c r="H13067" s="24"/>
      <c r="I13067" s="24"/>
      <c r="J13067" s="24"/>
    </row>
    <row r="13068" spans="3:10" x14ac:dyDescent="0.25">
      <c r="C13068" s="23"/>
      <c r="D13068" s="23"/>
      <c r="E13068" s="23"/>
      <c r="F13068" s="23"/>
      <c r="G13068" s="23"/>
      <c r="H13068" s="24"/>
      <c r="I13068" s="24"/>
      <c r="J13068" s="24"/>
    </row>
    <row r="13069" spans="3:10" x14ac:dyDescent="0.25">
      <c r="C13069" s="23"/>
      <c r="D13069" s="23"/>
      <c r="E13069" s="23"/>
      <c r="F13069" s="23"/>
      <c r="G13069" s="23"/>
      <c r="H13069" s="24"/>
      <c r="I13069" s="24"/>
      <c r="J13069" s="24"/>
    </row>
    <row r="13070" spans="3:10" x14ac:dyDescent="0.25">
      <c r="C13070" s="23"/>
      <c r="D13070" s="23"/>
      <c r="E13070" s="23"/>
      <c r="F13070" s="23"/>
      <c r="G13070" s="23"/>
      <c r="H13070" s="24"/>
      <c r="I13070" s="24"/>
      <c r="J13070" s="24"/>
    </row>
    <row r="13071" spans="3:10" x14ac:dyDescent="0.25">
      <c r="C13071" s="23"/>
      <c r="D13071" s="23"/>
      <c r="E13071" s="23"/>
      <c r="F13071" s="23"/>
      <c r="G13071" s="23"/>
      <c r="H13071" s="24"/>
      <c r="I13071" s="24"/>
      <c r="J13071" s="24"/>
    </row>
    <row r="13072" spans="3:10" x14ac:dyDescent="0.25">
      <c r="C13072" s="23"/>
      <c r="D13072" s="23"/>
      <c r="E13072" s="23"/>
      <c r="F13072" s="23"/>
      <c r="G13072" s="23"/>
      <c r="H13072" s="24"/>
      <c r="I13072" s="24"/>
      <c r="J13072" s="24"/>
    </row>
    <row r="13073" spans="3:10" x14ac:dyDescent="0.25">
      <c r="C13073" s="23"/>
      <c r="D13073" s="23"/>
      <c r="E13073" s="23"/>
      <c r="F13073" s="23"/>
      <c r="G13073" s="23"/>
      <c r="H13073" s="24"/>
      <c r="I13073" s="24"/>
      <c r="J13073" s="24"/>
    </row>
    <row r="13074" spans="3:10" x14ac:dyDescent="0.25">
      <c r="C13074" s="23"/>
      <c r="D13074" s="23"/>
      <c r="E13074" s="23"/>
      <c r="F13074" s="23"/>
      <c r="G13074" s="23"/>
      <c r="H13074" s="24"/>
      <c r="I13074" s="24"/>
      <c r="J13074" s="24"/>
    </row>
    <row r="13075" spans="3:10" x14ac:dyDescent="0.25">
      <c r="C13075" s="23"/>
      <c r="D13075" s="23"/>
      <c r="E13075" s="23"/>
      <c r="F13075" s="23"/>
      <c r="G13075" s="23"/>
      <c r="H13075" s="24"/>
      <c r="I13075" s="24"/>
      <c r="J13075" s="24"/>
    </row>
    <row r="13076" spans="3:10" x14ac:dyDescent="0.25">
      <c r="C13076" s="23"/>
      <c r="D13076" s="23"/>
      <c r="E13076" s="23"/>
      <c r="F13076" s="23"/>
      <c r="G13076" s="23"/>
      <c r="H13076" s="24"/>
      <c r="I13076" s="24"/>
      <c r="J13076" s="24"/>
    </row>
    <row r="13077" spans="3:10" x14ac:dyDescent="0.25">
      <c r="C13077" s="23"/>
      <c r="D13077" s="23"/>
      <c r="E13077" s="23"/>
      <c r="F13077" s="23"/>
      <c r="G13077" s="23"/>
      <c r="H13077" s="24"/>
      <c r="I13077" s="24"/>
      <c r="J13077" s="24"/>
    </row>
    <row r="13078" spans="3:10" x14ac:dyDescent="0.25">
      <c r="C13078" s="23"/>
      <c r="D13078" s="23"/>
      <c r="E13078" s="23"/>
      <c r="F13078" s="23"/>
      <c r="G13078" s="23"/>
      <c r="H13078" s="24"/>
      <c r="I13078" s="24"/>
      <c r="J13078" s="24"/>
    </row>
    <row r="13079" spans="3:10" x14ac:dyDescent="0.25">
      <c r="C13079" s="23"/>
      <c r="D13079" s="23"/>
      <c r="E13079" s="23"/>
      <c r="F13079" s="23"/>
      <c r="G13079" s="23"/>
      <c r="H13079" s="24"/>
      <c r="I13079" s="24"/>
      <c r="J13079" s="24"/>
    </row>
    <row r="13080" spans="3:10" x14ac:dyDescent="0.25">
      <c r="C13080" s="23"/>
      <c r="D13080" s="23"/>
      <c r="E13080" s="23"/>
      <c r="F13080" s="23"/>
      <c r="G13080" s="23"/>
      <c r="H13080" s="24"/>
      <c r="I13080" s="24"/>
      <c r="J13080" s="24"/>
    </row>
    <row r="13081" spans="3:10" x14ac:dyDescent="0.25">
      <c r="C13081" s="23"/>
      <c r="D13081" s="23"/>
      <c r="E13081" s="23"/>
      <c r="F13081" s="23"/>
      <c r="G13081" s="23"/>
      <c r="H13081" s="24"/>
      <c r="I13081" s="24"/>
      <c r="J13081" s="24"/>
    </row>
    <row r="13082" spans="3:10" x14ac:dyDescent="0.25">
      <c r="C13082" s="23"/>
      <c r="D13082" s="23"/>
      <c r="E13082" s="23"/>
      <c r="F13082" s="23"/>
      <c r="G13082" s="23"/>
      <c r="H13082" s="24"/>
      <c r="I13082" s="24"/>
      <c r="J13082" s="24"/>
    </row>
    <row r="13083" spans="3:10" x14ac:dyDescent="0.25">
      <c r="C13083" s="23"/>
      <c r="D13083" s="23"/>
      <c r="E13083" s="23"/>
      <c r="F13083" s="23"/>
      <c r="G13083" s="23"/>
      <c r="H13083" s="24"/>
      <c r="I13083" s="24"/>
      <c r="J13083" s="24"/>
    </row>
    <row r="13084" spans="3:10" x14ac:dyDescent="0.25">
      <c r="C13084" s="23"/>
      <c r="D13084" s="23"/>
      <c r="E13084" s="23"/>
      <c r="F13084" s="23"/>
      <c r="G13084" s="23"/>
      <c r="H13084" s="24"/>
      <c r="I13084" s="24"/>
      <c r="J13084" s="24"/>
    </row>
    <row r="13085" spans="3:10" x14ac:dyDescent="0.25">
      <c r="C13085" s="23"/>
      <c r="D13085" s="23"/>
      <c r="E13085" s="23"/>
      <c r="F13085" s="23"/>
      <c r="G13085" s="23"/>
      <c r="H13085" s="24"/>
      <c r="I13085" s="24"/>
      <c r="J13085" s="24"/>
    </row>
    <row r="13086" spans="3:10" x14ac:dyDescent="0.25">
      <c r="C13086" s="23"/>
      <c r="D13086" s="23"/>
      <c r="E13086" s="23"/>
      <c r="F13086" s="23"/>
      <c r="G13086" s="23"/>
      <c r="H13086" s="24"/>
      <c r="I13086" s="24"/>
      <c r="J13086" s="24"/>
    </row>
    <row r="13087" spans="3:10" x14ac:dyDescent="0.25">
      <c r="C13087" s="23"/>
      <c r="D13087" s="23"/>
      <c r="E13087" s="23"/>
      <c r="F13087" s="23"/>
      <c r="G13087" s="23"/>
      <c r="H13087" s="24"/>
      <c r="I13087" s="24"/>
      <c r="J13087" s="24"/>
    </row>
    <row r="13088" spans="3:10" x14ac:dyDescent="0.25">
      <c r="C13088" s="23"/>
      <c r="D13088" s="23"/>
      <c r="E13088" s="23"/>
      <c r="F13088" s="23"/>
      <c r="G13088" s="23"/>
      <c r="H13088" s="24"/>
      <c r="I13088" s="24"/>
      <c r="J13088" s="24"/>
    </row>
    <row r="13089" spans="3:10" x14ac:dyDescent="0.25">
      <c r="C13089" s="23"/>
      <c r="D13089" s="23"/>
      <c r="E13089" s="23"/>
      <c r="F13089" s="23"/>
      <c r="G13089" s="23"/>
      <c r="H13089" s="24"/>
      <c r="I13089" s="24"/>
      <c r="J13089" s="24"/>
    </row>
    <row r="13090" spans="3:10" x14ac:dyDescent="0.25">
      <c r="C13090" s="23"/>
      <c r="D13090" s="23"/>
      <c r="E13090" s="23"/>
      <c r="F13090" s="23"/>
      <c r="G13090" s="23"/>
      <c r="H13090" s="24"/>
      <c r="I13090" s="24"/>
      <c r="J13090" s="24"/>
    </row>
    <row r="13091" spans="3:10" x14ac:dyDescent="0.25">
      <c r="C13091" s="23"/>
      <c r="D13091" s="23"/>
      <c r="E13091" s="23"/>
      <c r="F13091" s="23"/>
      <c r="G13091" s="23"/>
      <c r="H13091" s="24"/>
      <c r="I13091" s="24"/>
      <c r="J13091" s="24"/>
    </row>
    <row r="13092" spans="3:10" x14ac:dyDescent="0.25">
      <c r="C13092" s="23"/>
      <c r="D13092" s="23"/>
      <c r="E13092" s="23"/>
      <c r="F13092" s="23"/>
      <c r="G13092" s="23"/>
      <c r="H13092" s="24"/>
      <c r="I13092" s="24"/>
      <c r="J13092" s="24"/>
    </row>
    <row r="13093" spans="3:10" x14ac:dyDescent="0.25">
      <c r="C13093" s="23"/>
      <c r="D13093" s="23"/>
      <c r="E13093" s="23"/>
      <c r="F13093" s="23"/>
      <c r="G13093" s="23"/>
      <c r="H13093" s="24"/>
      <c r="I13093" s="24"/>
      <c r="J13093" s="24"/>
    </row>
    <row r="13094" spans="3:10" x14ac:dyDescent="0.25">
      <c r="C13094" s="23"/>
      <c r="D13094" s="23"/>
      <c r="E13094" s="23"/>
      <c r="F13094" s="23"/>
      <c r="G13094" s="23"/>
      <c r="H13094" s="24"/>
      <c r="I13094" s="24"/>
      <c r="J13094" s="24"/>
    </row>
    <row r="13095" spans="3:10" x14ac:dyDescent="0.25">
      <c r="C13095" s="23"/>
      <c r="D13095" s="23"/>
      <c r="E13095" s="23"/>
      <c r="F13095" s="23"/>
      <c r="G13095" s="23"/>
      <c r="H13095" s="24"/>
      <c r="I13095" s="24"/>
      <c r="J13095" s="24"/>
    </row>
    <row r="13096" spans="3:10" x14ac:dyDescent="0.25">
      <c r="C13096" s="23"/>
      <c r="D13096" s="23"/>
      <c r="E13096" s="23"/>
      <c r="F13096" s="23"/>
      <c r="G13096" s="23"/>
      <c r="H13096" s="24"/>
      <c r="I13096" s="24"/>
      <c r="J13096" s="24"/>
    </row>
    <row r="13097" spans="3:10" x14ac:dyDescent="0.25">
      <c r="C13097" s="23"/>
      <c r="D13097" s="23"/>
      <c r="E13097" s="23"/>
      <c r="F13097" s="23"/>
      <c r="G13097" s="23"/>
      <c r="H13097" s="24"/>
      <c r="I13097" s="24"/>
      <c r="J13097" s="24"/>
    </row>
    <row r="13098" spans="3:10" x14ac:dyDescent="0.25">
      <c r="C13098" s="23"/>
      <c r="D13098" s="23"/>
      <c r="E13098" s="23"/>
      <c r="F13098" s="23"/>
      <c r="G13098" s="23"/>
      <c r="H13098" s="24"/>
      <c r="I13098" s="24"/>
      <c r="J13098" s="24"/>
    </row>
    <row r="13099" spans="3:10" x14ac:dyDescent="0.25">
      <c r="C13099" s="23"/>
      <c r="D13099" s="23"/>
      <c r="E13099" s="23"/>
      <c r="F13099" s="23"/>
      <c r="G13099" s="23"/>
      <c r="H13099" s="24"/>
      <c r="I13099" s="24"/>
      <c r="J13099" s="24"/>
    </row>
    <row r="13100" spans="3:10" x14ac:dyDescent="0.25">
      <c r="C13100" s="23"/>
      <c r="D13100" s="23"/>
      <c r="E13100" s="23"/>
      <c r="F13100" s="23"/>
      <c r="G13100" s="23"/>
      <c r="H13100" s="24"/>
      <c r="I13100" s="24"/>
      <c r="J13100" s="24"/>
    </row>
    <row r="13101" spans="3:10" x14ac:dyDescent="0.25">
      <c r="C13101" s="23"/>
      <c r="D13101" s="23"/>
      <c r="E13101" s="23"/>
      <c r="F13101" s="23"/>
      <c r="G13101" s="23"/>
      <c r="H13101" s="24"/>
      <c r="I13101" s="24"/>
      <c r="J13101" s="24"/>
    </row>
    <row r="13102" spans="3:10" x14ac:dyDescent="0.25">
      <c r="C13102" s="23"/>
      <c r="D13102" s="23"/>
      <c r="E13102" s="23"/>
      <c r="F13102" s="23"/>
      <c r="G13102" s="23"/>
      <c r="H13102" s="24"/>
      <c r="I13102" s="24"/>
      <c r="J13102" s="24"/>
    </row>
    <row r="13103" spans="3:10" x14ac:dyDescent="0.25">
      <c r="C13103" s="23"/>
      <c r="D13103" s="23"/>
      <c r="E13103" s="23"/>
      <c r="F13103" s="23"/>
      <c r="G13103" s="23"/>
      <c r="H13103" s="24"/>
      <c r="I13103" s="24"/>
      <c r="J13103" s="24"/>
    </row>
    <row r="13104" spans="3:10" x14ac:dyDescent="0.25">
      <c r="C13104" s="23"/>
      <c r="D13104" s="23"/>
      <c r="E13104" s="23"/>
      <c r="F13104" s="23"/>
      <c r="G13104" s="23"/>
      <c r="H13104" s="24"/>
      <c r="I13104" s="24"/>
      <c r="J13104" s="24"/>
    </row>
    <row r="13105" spans="3:10" x14ac:dyDescent="0.25">
      <c r="C13105" s="23"/>
      <c r="D13105" s="23"/>
      <c r="E13105" s="23"/>
      <c r="F13105" s="23"/>
      <c r="G13105" s="23"/>
      <c r="H13105" s="24"/>
      <c r="I13105" s="24"/>
      <c r="J13105" s="24"/>
    </row>
    <row r="13106" spans="3:10" x14ac:dyDescent="0.25">
      <c r="C13106" s="23"/>
      <c r="D13106" s="23"/>
      <c r="E13106" s="23"/>
      <c r="F13106" s="23"/>
      <c r="G13106" s="23"/>
      <c r="H13106" s="24"/>
      <c r="I13106" s="24"/>
      <c r="J13106" s="24"/>
    </row>
    <row r="13107" spans="3:10" x14ac:dyDescent="0.25">
      <c r="C13107" s="23"/>
      <c r="D13107" s="23"/>
      <c r="E13107" s="23"/>
      <c r="F13107" s="23"/>
      <c r="G13107" s="23"/>
      <c r="H13107" s="24"/>
      <c r="I13107" s="24"/>
      <c r="J13107" s="24"/>
    </row>
    <row r="13108" spans="3:10" x14ac:dyDescent="0.25">
      <c r="C13108" s="23"/>
      <c r="D13108" s="23"/>
      <c r="E13108" s="23"/>
      <c r="F13108" s="23"/>
      <c r="G13108" s="23"/>
      <c r="H13108" s="24"/>
      <c r="I13108" s="24"/>
      <c r="J13108" s="24"/>
    </row>
    <row r="13109" spans="3:10" x14ac:dyDescent="0.25">
      <c r="C13109" s="23"/>
      <c r="D13109" s="23"/>
      <c r="E13109" s="23"/>
      <c r="F13109" s="23"/>
      <c r="G13109" s="23"/>
      <c r="H13109" s="24"/>
      <c r="I13109" s="24"/>
      <c r="J13109" s="24"/>
    </row>
    <row r="13110" spans="3:10" x14ac:dyDescent="0.25">
      <c r="C13110" s="23"/>
      <c r="D13110" s="23"/>
      <c r="E13110" s="23"/>
      <c r="F13110" s="23"/>
      <c r="G13110" s="23"/>
      <c r="H13110" s="24"/>
      <c r="I13110" s="24"/>
      <c r="J13110" s="24"/>
    </row>
    <row r="13111" spans="3:10" x14ac:dyDescent="0.25">
      <c r="C13111" s="23"/>
      <c r="D13111" s="23"/>
      <c r="E13111" s="23"/>
      <c r="F13111" s="23"/>
      <c r="G13111" s="23"/>
      <c r="H13111" s="24"/>
      <c r="I13111" s="24"/>
      <c r="J13111" s="24"/>
    </row>
    <row r="13112" spans="3:10" x14ac:dyDescent="0.25">
      <c r="C13112" s="23"/>
      <c r="D13112" s="23"/>
      <c r="E13112" s="23"/>
      <c r="F13112" s="23"/>
      <c r="G13112" s="23"/>
      <c r="H13112" s="24"/>
      <c r="I13112" s="24"/>
      <c r="J13112" s="24"/>
    </row>
    <row r="13113" spans="3:10" x14ac:dyDescent="0.25">
      <c r="C13113" s="23"/>
      <c r="D13113" s="23"/>
      <c r="E13113" s="23"/>
      <c r="F13113" s="23"/>
      <c r="G13113" s="23"/>
      <c r="H13113" s="24"/>
      <c r="I13113" s="24"/>
      <c r="J13113" s="24"/>
    </row>
    <row r="13114" spans="3:10" x14ac:dyDescent="0.25">
      <c r="C13114" s="23"/>
      <c r="D13114" s="23"/>
      <c r="E13114" s="23"/>
      <c r="F13114" s="23"/>
      <c r="G13114" s="23"/>
      <c r="H13114" s="24"/>
      <c r="I13114" s="24"/>
      <c r="J13114" s="24"/>
    </row>
    <row r="13115" spans="3:10" x14ac:dyDescent="0.25">
      <c r="C13115" s="23"/>
      <c r="D13115" s="23"/>
      <c r="E13115" s="23"/>
      <c r="F13115" s="23"/>
      <c r="G13115" s="23"/>
      <c r="H13115" s="24"/>
      <c r="I13115" s="24"/>
      <c r="J13115" s="24"/>
    </row>
    <row r="13116" spans="3:10" x14ac:dyDescent="0.25">
      <c r="C13116" s="23"/>
      <c r="D13116" s="23"/>
      <c r="E13116" s="23"/>
      <c r="F13116" s="23"/>
      <c r="G13116" s="23"/>
      <c r="H13116" s="24"/>
      <c r="I13116" s="24"/>
      <c r="J13116" s="24"/>
    </row>
    <row r="13117" spans="3:10" x14ac:dyDescent="0.25">
      <c r="C13117" s="23"/>
      <c r="D13117" s="23"/>
      <c r="E13117" s="23"/>
      <c r="F13117" s="23"/>
      <c r="G13117" s="23"/>
      <c r="H13117" s="24"/>
      <c r="I13117" s="24"/>
      <c r="J13117" s="24"/>
    </row>
    <row r="13118" spans="3:10" x14ac:dyDescent="0.25">
      <c r="C13118" s="23"/>
      <c r="D13118" s="23"/>
      <c r="E13118" s="23"/>
      <c r="F13118" s="23"/>
      <c r="G13118" s="23"/>
      <c r="H13118" s="24"/>
      <c r="I13118" s="24"/>
      <c r="J13118" s="24"/>
    </row>
    <row r="13119" spans="3:10" x14ac:dyDescent="0.25">
      <c r="C13119" s="23"/>
      <c r="D13119" s="23"/>
      <c r="E13119" s="23"/>
      <c r="F13119" s="23"/>
      <c r="G13119" s="23"/>
      <c r="H13119" s="24"/>
      <c r="I13119" s="24"/>
      <c r="J13119" s="24"/>
    </row>
    <row r="13120" spans="3:10" x14ac:dyDescent="0.25">
      <c r="C13120" s="23"/>
      <c r="D13120" s="23"/>
      <c r="E13120" s="23"/>
      <c r="F13120" s="23"/>
      <c r="G13120" s="23"/>
      <c r="H13120" s="24"/>
      <c r="I13120" s="24"/>
      <c r="J13120" s="24"/>
    </row>
    <row r="13121" spans="3:10" x14ac:dyDescent="0.25">
      <c r="C13121" s="23"/>
      <c r="D13121" s="23"/>
      <c r="E13121" s="23"/>
      <c r="F13121" s="23"/>
      <c r="G13121" s="23"/>
      <c r="H13121" s="24"/>
      <c r="I13121" s="24"/>
      <c r="J13121" s="24"/>
    </row>
    <row r="13122" spans="3:10" x14ac:dyDescent="0.25">
      <c r="C13122" s="23"/>
      <c r="D13122" s="23"/>
      <c r="E13122" s="23"/>
      <c r="F13122" s="23"/>
      <c r="G13122" s="23"/>
      <c r="H13122" s="24"/>
      <c r="I13122" s="24"/>
      <c r="J13122" s="24"/>
    </row>
    <row r="13123" spans="3:10" x14ac:dyDescent="0.25">
      <c r="C13123" s="23"/>
      <c r="D13123" s="23"/>
      <c r="E13123" s="23"/>
      <c r="F13123" s="23"/>
      <c r="G13123" s="23"/>
      <c r="H13123" s="24"/>
      <c r="I13123" s="24"/>
      <c r="J13123" s="24"/>
    </row>
    <row r="13124" spans="3:10" x14ac:dyDescent="0.25">
      <c r="C13124" s="23"/>
      <c r="D13124" s="23"/>
      <c r="E13124" s="23"/>
      <c r="F13124" s="23"/>
      <c r="G13124" s="23"/>
      <c r="H13124" s="24"/>
      <c r="I13124" s="24"/>
      <c r="J13124" s="24"/>
    </row>
    <row r="13125" spans="3:10" x14ac:dyDescent="0.25">
      <c r="C13125" s="23"/>
      <c r="D13125" s="23"/>
      <c r="E13125" s="23"/>
      <c r="F13125" s="23"/>
      <c r="G13125" s="23"/>
      <c r="H13125" s="24"/>
      <c r="I13125" s="24"/>
      <c r="J13125" s="24"/>
    </row>
    <row r="13126" spans="3:10" x14ac:dyDescent="0.25">
      <c r="C13126" s="23"/>
      <c r="D13126" s="23"/>
      <c r="E13126" s="23"/>
      <c r="F13126" s="23"/>
      <c r="G13126" s="23"/>
      <c r="H13126" s="24"/>
      <c r="I13126" s="24"/>
      <c r="J13126" s="24"/>
    </row>
    <row r="13127" spans="3:10" x14ac:dyDescent="0.25">
      <c r="C13127" s="23"/>
      <c r="D13127" s="23"/>
      <c r="E13127" s="23"/>
      <c r="F13127" s="23"/>
      <c r="G13127" s="23"/>
      <c r="H13127" s="24"/>
      <c r="I13127" s="24"/>
      <c r="J13127" s="24"/>
    </row>
    <row r="13128" spans="3:10" x14ac:dyDescent="0.25">
      <c r="C13128" s="23"/>
      <c r="D13128" s="23"/>
      <c r="E13128" s="23"/>
      <c r="F13128" s="23"/>
      <c r="G13128" s="23"/>
      <c r="H13128" s="24"/>
      <c r="I13128" s="24"/>
      <c r="J13128" s="24"/>
    </row>
    <row r="13129" spans="3:10" x14ac:dyDescent="0.25">
      <c r="C13129" s="23"/>
      <c r="D13129" s="23"/>
      <c r="E13129" s="23"/>
      <c r="F13129" s="23"/>
      <c r="G13129" s="23"/>
      <c r="H13129" s="24"/>
      <c r="I13129" s="24"/>
      <c r="J13129" s="24"/>
    </row>
    <row r="13130" spans="3:10" x14ac:dyDescent="0.25">
      <c r="C13130" s="23"/>
      <c r="D13130" s="23"/>
      <c r="E13130" s="23"/>
      <c r="F13130" s="23"/>
      <c r="G13130" s="23"/>
      <c r="H13130" s="24"/>
      <c r="I13130" s="24"/>
      <c r="J13130" s="24"/>
    </row>
    <row r="13131" spans="3:10" x14ac:dyDescent="0.25">
      <c r="C13131" s="23"/>
      <c r="D13131" s="23"/>
      <c r="E13131" s="23"/>
      <c r="F13131" s="23"/>
      <c r="G13131" s="23"/>
      <c r="H13131" s="24"/>
      <c r="I13131" s="24"/>
      <c r="J13131" s="24"/>
    </row>
    <row r="13132" spans="3:10" x14ac:dyDescent="0.25">
      <c r="C13132" s="23"/>
      <c r="D13132" s="23"/>
      <c r="E13132" s="23"/>
      <c r="F13132" s="23"/>
      <c r="G13132" s="23"/>
      <c r="H13132" s="24"/>
      <c r="I13132" s="24"/>
      <c r="J13132" s="24"/>
    </row>
    <row r="13133" spans="3:10" x14ac:dyDescent="0.25">
      <c r="C13133" s="23"/>
      <c r="D13133" s="23"/>
      <c r="E13133" s="23"/>
      <c r="F13133" s="23"/>
      <c r="G13133" s="23"/>
      <c r="H13133" s="24"/>
      <c r="I13133" s="24"/>
      <c r="J13133" s="24"/>
    </row>
    <row r="13134" spans="3:10" x14ac:dyDescent="0.25">
      <c r="C13134" s="23"/>
      <c r="D13134" s="23"/>
      <c r="E13134" s="23"/>
      <c r="F13134" s="23"/>
      <c r="G13134" s="23"/>
      <c r="H13134" s="24"/>
      <c r="I13134" s="24"/>
      <c r="J13134" s="24"/>
    </row>
    <row r="13135" spans="3:10" x14ac:dyDescent="0.25">
      <c r="C13135" s="23"/>
      <c r="D13135" s="23"/>
      <c r="E13135" s="23"/>
      <c r="F13135" s="23"/>
      <c r="G13135" s="23"/>
      <c r="H13135" s="24"/>
      <c r="I13135" s="24"/>
      <c r="J13135" s="24"/>
    </row>
    <row r="13136" spans="3:10" x14ac:dyDescent="0.25">
      <c r="C13136" s="23"/>
      <c r="D13136" s="23"/>
      <c r="E13136" s="23"/>
      <c r="F13136" s="23"/>
      <c r="G13136" s="23"/>
      <c r="H13136" s="24"/>
      <c r="I13136" s="24"/>
      <c r="J13136" s="24"/>
    </row>
    <row r="13137" spans="3:10" x14ac:dyDescent="0.25">
      <c r="C13137" s="23"/>
      <c r="D13137" s="23"/>
      <c r="E13137" s="23"/>
      <c r="F13137" s="23"/>
      <c r="G13137" s="23"/>
      <c r="H13137" s="24"/>
      <c r="I13137" s="24"/>
      <c r="J13137" s="24"/>
    </row>
    <row r="13138" spans="3:10" x14ac:dyDescent="0.25">
      <c r="C13138" s="23"/>
      <c r="D13138" s="23"/>
      <c r="E13138" s="23"/>
      <c r="F13138" s="23"/>
      <c r="G13138" s="23"/>
      <c r="H13138" s="24"/>
      <c r="I13138" s="24"/>
      <c r="J13138" s="24"/>
    </row>
    <row r="13139" spans="3:10" x14ac:dyDescent="0.25">
      <c r="C13139" s="23"/>
      <c r="D13139" s="23"/>
      <c r="E13139" s="23"/>
      <c r="F13139" s="23"/>
      <c r="G13139" s="23"/>
      <c r="H13139" s="24"/>
      <c r="I13139" s="24"/>
      <c r="J13139" s="24"/>
    </row>
    <row r="13140" spans="3:10" x14ac:dyDescent="0.25">
      <c r="C13140" s="23"/>
      <c r="D13140" s="23"/>
      <c r="E13140" s="23"/>
      <c r="F13140" s="23"/>
      <c r="G13140" s="23"/>
      <c r="H13140" s="24"/>
      <c r="I13140" s="24"/>
      <c r="J13140" s="24"/>
    </row>
    <row r="13141" spans="3:10" x14ac:dyDescent="0.25">
      <c r="C13141" s="23"/>
      <c r="D13141" s="23"/>
      <c r="E13141" s="23"/>
      <c r="F13141" s="23"/>
      <c r="G13141" s="23"/>
      <c r="H13141" s="24"/>
      <c r="I13141" s="24"/>
      <c r="J13141" s="24"/>
    </row>
    <row r="13142" spans="3:10" x14ac:dyDescent="0.25">
      <c r="C13142" s="23"/>
      <c r="D13142" s="23"/>
      <c r="E13142" s="23"/>
      <c r="F13142" s="23"/>
      <c r="G13142" s="23"/>
      <c r="H13142" s="24"/>
      <c r="I13142" s="24"/>
      <c r="J13142" s="24"/>
    </row>
    <row r="13143" spans="3:10" x14ac:dyDescent="0.25">
      <c r="C13143" s="23"/>
      <c r="D13143" s="23"/>
      <c r="E13143" s="23"/>
      <c r="F13143" s="23"/>
      <c r="G13143" s="23"/>
      <c r="H13143" s="24"/>
      <c r="I13143" s="24"/>
      <c r="J13143" s="24"/>
    </row>
    <row r="13144" spans="3:10" x14ac:dyDescent="0.25">
      <c r="C13144" s="23"/>
      <c r="D13144" s="23"/>
      <c r="E13144" s="23"/>
      <c r="F13144" s="23"/>
      <c r="G13144" s="23"/>
      <c r="H13144" s="24"/>
      <c r="I13144" s="24"/>
      <c r="J13144" s="24"/>
    </row>
    <row r="13145" spans="3:10" x14ac:dyDescent="0.25">
      <c r="C13145" s="23"/>
      <c r="D13145" s="23"/>
      <c r="E13145" s="23"/>
      <c r="F13145" s="23"/>
      <c r="G13145" s="23"/>
      <c r="H13145" s="24"/>
      <c r="I13145" s="24"/>
      <c r="J13145" s="24"/>
    </row>
    <row r="13146" spans="3:10" x14ac:dyDescent="0.25">
      <c r="C13146" s="23"/>
      <c r="D13146" s="23"/>
      <c r="E13146" s="23"/>
      <c r="F13146" s="23"/>
      <c r="G13146" s="23"/>
      <c r="H13146" s="24"/>
      <c r="I13146" s="24"/>
      <c r="J13146" s="24"/>
    </row>
    <row r="13147" spans="3:10" x14ac:dyDescent="0.25">
      <c r="C13147" s="23"/>
      <c r="D13147" s="23"/>
      <c r="E13147" s="23"/>
      <c r="F13147" s="23"/>
      <c r="G13147" s="23"/>
      <c r="H13147" s="24"/>
      <c r="I13147" s="24"/>
      <c r="J13147" s="24"/>
    </row>
    <row r="13148" spans="3:10" x14ac:dyDescent="0.25">
      <c r="C13148" s="23"/>
      <c r="D13148" s="23"/>
      <c r="E13148" s="23"/>
      <c r="F13148" s="23"/>
      <c r="G13148" s="23"/>
      <c r="H13148" s="24"/>
      <c r="I13148" s="24"/>
      <c r="J13148" s="24"/>
    </row>
    <row r="13149" spans="3:10" x14ac:dyDescent="0.25">
      <c r="C13149" s="23"/>
      <c r="D13149" s="23"/>
      <c r="E13149" s="23"/>
      <c r="F13149" s="23"/>
      <c r="G13149" s="23"/>
      <c r="H13149" s="24"/>
      <c r="I13149" s="24"/>
      <c r="J13149" s="24"/>
    </row>
    <row r="13150" spans="3:10" x14ac:dyDescent="0.25">
      <c r="C13150" s="23"/>
      <c r="D13150" s="23"/>
      <c r="E13150" s="23"/>
      <c r="F13150" s="23"/>
      <c r="G13150" s="23"/>
      <c r="H13150" s="24"/>
      <c r="I13150" s="24"/>
      <c r="J13150" s="24"/>
    </row>
    <row r="13151" spans="3:10" x14ac:dyDescent="0.25">
      <c r="C13151" s="23"/>
      <c r="D13151" s="23"/>
      <c r="E13151" s="23"/>
      <c r="F13151" s="23"/>
      <c r="G13151" s="23"/>
      <c r="H13151" s="24"/>
      <c r="I13151" s="24"/>
      <c r="J13151" s="24"/>
    </row>
    <row r="13152" spans="3:10" x14ac:dyDescent="0.25">
      <c r="C13152" s="23"/>
      <c r="D13152" s="23"/>
      <c r="E13152" s="23"/>
      <c r="F13152" s="23"/>
      <c r="G13152" s="23"/>
      <c r="H13152" s="24"/>
      <c r="I13152" s="24"/>
      <c r="J13152" s="24"/>
    </row>
    <row r="13153" spans="3:10" x14ac:dyDescent="0.25">
      <c r="C13153" s="23"/>
      <c r="D13153" s="23"/>
      <c r="E13153" s="23"/>
      <c r="F13153" s="23"/>
      <c r="G13153" s="23"/>
      <c r="H13153" s="24"/>
      <c r="I13153" s="24"/>
      <c r="J13153" s="24"/>
    </row>
    <row r="13154" spans="3:10" x14ac:dyDescent="0.25">
      <c r="C13154" s="23"/>
      <c r="D13154" s="23"/>
      <c r="E13154" s="23"/>
      <c r="F13154" s="23"/>
      <c r="G13154" s="23"/>
      <c r="H13154" s="24"/>
      <c r="I13154" s="24"/>
      <c r="J13154" s="24"/>
    </row>
    <row r="13155" spans="3:10" x14ac:dyDescent="0.25">
      <c r="C13155" s="23"/>
      <c r="D13155" s="23"/>
      <c r="E13155" s="23"/>
      <c r="F13155" s="23"/>
      <c r="G13155" s="23"/>
      <c r="H13155" s="24"/>
      <c r="I13155" s="24"/>
      <c r="J13155" s="24"/>
    </row>
    <row r="13156" spans="3:10" x14ac:dyDescent="0.25">
      <c r="C13156" s="23"/>
      <c r="D13156" s="23"/>
      <c r="E13156" s="23"/>
      <c r="F13156" s="23"/>
      <c r="G13156" s="23"/>
      <c r="H13156" s="24"/>
      <c r="I13156" s="24"/>
      <c r="J13156" s="24"/>
    </row>
    <row r="13157" spans="3:10" x14ac:dyDescent="0.25">
      <c r="C13157" s="23"/>
      <c r="D13157" s="23"/>
      <c r="E13157" s="23"/>
      <c r="F13157" s="23"/>
      <c r="G13157" s="23"/>
      <c r="H13157" s="24"/>
      <c r="I13157" s="24"/>
      <c r="J13157" s="24"/>
    </row>
    <row r="13158" spans="3:10" x14ac:dyDescent="0.25">
      <c r="C13158" s="23"/>
      <c r="D13158" s="23"/>
      <c r="E13158" s="23"/>
      <c r="F13158" s="23"/>
      <c r="G13158" s="23"/>
      <c r="H13158" s="24"/>
      <c r="I13158" s="24"/>
      <c r="J13158" s="24"/>
    </row>
    <row r="13159" spans="3:10" x14ac:dyDescent="0.25">
      <c r="C13159" s="23"/>
      <c r="D13159" s="23"/>
      <c r="E13159" s="23"/>
      <c r="F13159" s="23"/>
      <c r="G13159" s="23"/>
      <c r="H13159" s="24"/>
      <c r="I13159" s="24"/>
      <c r="J13159" s="24"/>
    </row>
    <row r="13160" spans="3:10" x14ac:dyDescent="0.25">
      <c r="C13160" s="23"/>
      <c r="D13160" s="23"/>
      <c r="E13160" s="23"/>
      <c r="F13160" s="23"/>
      <c r="G13160" s="23"/>
      <c r="H13160" s="24"/>
      <c r="I13160" s="24"/>
      <c r="J13160" s="24"/>
    </row>
    <row r="13161" spans="3:10" x14ac:dyDescent="0.25">
      <c r="C13161" s="23"/>
      <c r="D13161" s="23"/>
      <c r="E13161" s="23"/>
      <c r="F13161" s="23"/>
      <c r="G13161" s="23"/>
      <c r="H13161" s="24"/>
      <c r="I13161" s="24"/>
      <c r="J13161" s="24"/>
    </row>
    <row r="13162" spans="3:10" x14ac:dyDescent="0.25">
      <c r="C13162" s="23"/>
      <c r="D13162" s="23"/>
      <c r="E13162" s="23"/>
      <c r="F13162" s="23"/>
      <c r="G13162" s="23"/>
      <c r="H13162" s="24"/>
      <c r="I13162" s="24"/>
      <c r="J13162" s="24"/>
    </row>
    <row r="13163" spans="3:10" x14ac:dyDescent="0.25">
      <c r="C13163" s="23"/>
      <c r="D13163" s="23"/>
      <c r="E13163" s="23"/>
      <c r="F13163" s="23"/>
      <c r="G13163" s="23"/>
      <c r="H13163" s="24"/>
      <c r="I13163" s="24"/>
      <c r="J13163" s="24"/>
    </row>
    <row r="13164" spans="3:10" x14ac:dyDescent="0.25">
      <c r="C13164" s="23"/>
      <c r="D13164" s="23"/>
      <c r="E13164" s="23"/>
      <c r="F13164" s="23"/>
      <c r="G13164" s="23"/>
      <c r="H13164" s="24"/>
      <c r="I13164" s="24"/>
      <c r="J13164" s="24"/>
    </row>
    <row r="13165" spans="3:10" x14ac:dyDescent="0.25">
      <c r="C13165" s="23"/>
      <c r="D13165" s="23"/>
      <c r="E13165" s="23"/>
      <c r="F13165" s="23"/>
      <c r="G13165" s="23"/>
      <c r="H13165" s="24"/>
      <c r="I13165" s="24"/>
      <c r="J13165" s="24"/>
    </row>
    <row r="13166" spans="3:10" x14ac:dyDescent="0.25">
      <c r="C13166" s="23"/>
      <c r="D13166" s="23"/>
      <c r="E13166" s="23"/>
      <c r="F13166" s="23"/>
      <c r="G13166" s="23"/>
      <c r="H13166" s="24"/>
      <c r="I13166" s="24"/>
      <c r="J13166" s="24"/>
    </row>
    <row r="13167" spans="3:10" x14ac:dyDescent="0.25">
      <c r="C13167" s="23"/>
      <c r="D13167" s="23"/>
      <c r="E13167" s="23"/>
      <c r="F13167" s="23"/>
      <c r="G13167" s="23"/>
      <c r="H13167" s="24"/>
      <c r="I13167" s="24"/>
      <c r="J13167" s="24"/>
    </row>
    <row r="13168" spans="3:10" x14ac:dyDescent="0.25">
      <c r="C13168" s="23"/>
      <c r="D13168" s="23"/>
      <c r="E13168" s="23"/>
      <c r="F13168" s="23"/>
      <c r="G13168" s="23"/>
      <c r="H13168" s="24"/>
      <c r="I13168" s="24"/>
      <c r="J13168" s="24"/>
    </row>
    <row r="13169" spans="3:10" x14ac:dyDescent="0.25">
      <c r="C13169" s="23"/>
      <c r="D13169" s="23"/>
      <c r="E13169" s="23"/>
      <c r="F13169" s="23"/>
      <c r="G13169" s="23"/>
      <c r="H13169" s="24"/>
      <c r="I13169" s="24"/>
      <c r="J13169" s="24"/>
    </row>
    <row r="13170" spans="3:10" x14ac:dyDescent="0.25">
      <c r="C13170" s="23"/>
      <c r="D13170" s="23"/>
      <c r="E13170" s="23"/>
      <c r="F13170" s="23"/>
      <c r="G13170" s="23"/>
      <c r="H13170" s="24"/>
      <c r="I13170" s="24"/>
      <c r="J13170" s="24"/>
    </row>
    <row r="13171" spans="3:10" x14ac:dyDescent="0.25">
      <c r="C13171" s="23"/>
      <c r="D13171" s="23"/>
      <c r="E13171" s="23"/>
      <c r="F13171" s="23"/>
      <c r="G13171" s="23"/>
      <c r="H13171" s="24"/>
      <c r="I13171" s="24"/>
      <c r="J13171" s="24"/>
    </row>
    <row r="13172" spans="3:10" x14ac:dyDescent="0.25">
      <c r="C13172" s="23"/>
      <c r="D13172" s="23"/>
      <c r="E13172" s="23"/>
      <c r="F13172" s="23"/>
      <c r="G13172" s="23"/>
      <c r="H13172" s="24"/>
      <c r="I13172" s="24"/>
      <c r="J13172" s="24"/>
    </row>
    <row r="13173" spans="3:10" x14ac:dyDescent="0.25">
      <c r="C13173" s="23"/>
      <c r="D13173" s="23"/>
      <c r="E13173" s="23"/>
      <c r="F13173" s="23"/>
      <c r="G13173" s="23"/>
      <c r="H13173" s="24"/>
      <c r="I13173" s="24"/>
      <c r="J13173" s="24"/>
    </row>
    <row r="13174" spans="3:10" x14ac:dyDescent="0.25">
      <c r="C13174" s="23"/>
      <c r="D13174" s="23"/>
      <c r="E13174" s="23"/>
      <c r="F13174" s="23"/>
      <c r="G13174" s="23"/>
      <c r="H13174" s="24"/>
      <c r="I13174" s="24"/>
      <c r="J13174" s="24"/>
    </row>
    <row r="13175" spans="3:10" x14ac:dyDescent="0.25">
      <c r="C13175" s="23"/>
      <c r="D13175" s="23"/>
      <c r="E13175" s="23"/>
      <c r="F13175" s="23"/>
      <c r="G13175" s="23"/>
      <c r="H13175" s="24"/>
      <c r="I13175" s="24"/>
      <c r="J13175" s="24"/>
    </row>
    <row r="13176" spans="3:10" x14ac:dyDescent="0.25">
      <c r="C13176" s="23"/>
      <c r="D13176" s="23"/>
      <c r="E13176" s="23"/>
      <c r="F13176" s="23"/>
      <c r="G13176" s="23"/>
      <c r="H13176" s="24"/>
      <c r="I13176" s="24"/>
      <c r="J13176" s="24"/>
    </row>
    <row r="13177" spans="3:10" x14ac:dyDescent="0.25">
      <c r="C13177" s="23"/>
      <c r="D13177" s="23"/>
      <c r="E13177" s="23"/>
      <c r="F13177" s="23"/>
      <c r="G13177" s="23"/>
      <c r="H13177" s="24"/>
      <c r="I13177" s="24"/>
      <c r="J13177" s="24"/>
    </row>
    <row r="13178" spans="3:10" x14ac:dyDescent="0.25">
      <c r="C13178" s="23"/>
      <c r="D13178" s="23"/>
      <c r="E13178" s="23"/>
      <c r="F13178" s="23"/>
      <c r="G13178" s="23"/>
      <c r="H13178" s="24"/>
      <c r="I13178" s="24"/>
      <c r="J13178" s="24"/>
    </row>
    <row r="13179" spans="3:10" x14ac:dyDescent="0.25">
      <c r="C13179" s="23"/>
      <c r="D13179" s="23"/>
      <c r="E13179" s="23"/>
      <c r="F13179" s="23"/>
      <c r="G13179" s="23"/>
      <c r="H13179" s="24"/>
      <c r="I13179" s="24"/>
      <c r="J13179" s="24"/>
    </row>
    <row r="13180" spans="3:10" x14ac:dyDescent="0.25">
      <c r="C13180" s="23"/>
      <c r="D13180" s="23"/>
      <c r="E13180" s="23"/>
      <c r="F13180" s="23"/>
      <c r="G13180" s="23"/>
      <c r="H13180" s="24"/>
      <c r="I13180" s="24"/>
      <c r="J13180" s="24"/>
    </row>
    <row r="13181" spans="3:10" x14ac:dyDescent="0.25">
      <c r="C13181" s="23"/>
      <c r="D13181" s="23"/>
      <c r="E13181" s="23"/>
      <c r="F13181" s="23"/>
      <c r="G13181" s="23"/>
      <c r="H13181" s="24"/>
      <c r="I13181" s="24"/>
      <c r="J13181" s="24"/>
    </row>
    <row r="13182" spans="3:10" x14ac:dyDescent="0.25">
      <c r="C13182" s="23"/>
      <c r="D13182" s="23"/>
      <c r="E13182" s="23"/>
      <c r="F13182" s="23"/>
      <c r="G13182" s="23"/>
      <c r="H13182" s="24"/>
      <c r="I13182" s="24"/>
      <c r="J13182" s="24"/>
    </row>
    <row r="13183" spans="3:10" x14ac:dyDescent="0.25">
      <c r="C13183" s="23"/>
      <c r="D13183" s="23"/>
      <c r="E13183" s="23"/>
      <c r="F13183" s="23"/>
      <c r="G13183" s="23"/>
      <c r="H13183" s="24"/>
      <c r="I13183" s="24"/>
      <c r="J13183" s="24"/>
    </row>
    <row r="13184" spans="3:10" x14ac:dyDescent="0.25">
      <c r="C13184" s="23"/>
      <c r="D13184" s="23"/>
      <c r="E13184" s="23"/>
      <c r="F13184" s="23"/>
      <c r="G13184" s="23"/>
      <c r="H13184" s="24"/>
      <c r="I13184" s="24"/>
      <c r="J13184" s="24"/>
    </row>
    <row r="13185" spans="3:10" x14ac:dyDescent="0.25">
      <c r="C13185" s="23"/>
      <c r="D13185" s="23"/>
      <c r="E13185" s="23"/>
      <c r="F13185" s="23"/>
      <c r="G13185" s="23"/>
      <c r="H13185" s="24"/>
      <c r="I13185" s="24"/>
      <c r="J13185" s="24"/>
    </row>
    <row r="13186" spans="3:10" x14ac:dyDescent="0.25">
      <c r="C13186" s="23"/>
      <c r="D13186" s="23"/>
      <c r="E13186" s="23"/>
      <c r="F13186" s="23"/>
      <c r="G13186" s="23"/>
      <c r="H13186" s="24"/>
      <c r="I13186" s="24"/>
      <c r="J13186" s="24"/>
    </row>
    <row r="13187" spans="3:10" x14ac:dyDescent="0.25">
      <c r="C13187" s="23"/>
      <c r="D13187" s="23"/>
      <c r="E13187" s="23"/>
      <c r="F13187" s="23"/>
      <c r="G13187" s="23"/>
      <c r="H13187" s="24"/>
      <c r="I13187" s="24"/>
      <c r="J13187" s="24"/>
    </row>
    <row r="13188" spans="3:10" x14ac:dyDescent="0.25">
      <c r="C13188" s="23"/>
      <c r="D13188" s="23"/>
      <c r="E13188" s="23"/>
      <c r="F13188" s="23"/>
      <c r="G13188" s="23"/>
      <c r="H13188" s="24"/>
      <c r="I13188" s="24"/>
      <c r="J13188" s="24"/>
    </row>
    <row r="13189" spans="3:10" x14ac:dyDescent="0.25">
      <c r="C13189" s="23"/>
      <c r="D13189" s="23"/>
      <c r="E13189" s="23"/>
      <c r="F13189" s="23"/>
      <c r="G13189" s="23"/>
      <c r="H13189" s="24"/>
      <c r="I13189" s="24"/>
      <c r="J13189" s="24"/>
    </row>
    <row r="13190" spans="3:10" x14ac:dyDescent="0.25">
      <c r="C13190" s="23"/>
      <c r="D13190" s="23"/>
      <c r="E13190" s="23"/>
      <c r="F13190" s="23"/>
      <c r="G13190" s="23"/>
      <c r="H13190" s="24"/>
      <c r="I13190" s="24"/>
      <c r="J13190" s="24"/>
    </row>
    <row r="13191" spans="3:10" x14ac:dyDescent="0.25">
      <c r="C13191" s="23"/>
      <c r="D13191" s="23"/>
      <c r="E13191" s="23"/>
      <c r="F13191" s="23"/>
      <c r="G13191" s="23"/>
      <c r="H13191" s="24"/>
      <c r="I13191" s="24"/>
      <c r="J13191" s="24"/>
    </row>
    <row r="13192" spans="3:10" x14ac:dyDescent="0.25">
      <c r="C13192" s="23"/>
      <c r="D13192" s="23"/>
      <c r="E13192" s="23"/>
      <c r="F13192" s="23"/>
      <c r="G13192" s="23"/>
      <c r="H13192" s="24"/>
      <c r="I13192" s="24"/>
      <c r="J13192" s="24"/>
    </row>
    <row r="13193" spans="3:10" x14ac:dyDescent="0.25">
      <c r="C13193" s="23"/>
      <c r="D13193" s="23"/>
      <c r="E13193" s="23"/>
      <c r="F13193" s="23"/>
      <c r="G13193" s="23"/>
      <c r="H13193" s="24"/>
      <c r="I13193" s="24"/>
      <c r="J13193" s="24"/>
    </row>
    <row r="13194" spans="3:10" x14ac:dyDescent="0.25">
      <c r="C13194" s="23"/>
      <c r="D13194" s="23"/>
      <c r="E13194" s="23"/>
      <c r="F13194" s="23"/>
      <c r="G13194" s="23"/>
      <c r="H13194" s="24"/>
      <c r="I13194" s="24"/>
      <c r="J13194" s="24"/>
    </row>
    <row r="13195" spans="3:10" x14ac:dyDescent="0.25">
      <c r="C13195" s="23"/>
      <c r="D13195" s="23"/>
      <c r="E13195" s="23"/>
      <c r="F13195" s="23"/>
      <c r="G13195" s="23"/>
      <c r="H13195" s="24"/>
      <c r="I13195" s="24"/>
      <c r="J13195" s="24"/>
    </row>
    <row r="13196" spans="3:10" x14ac:dyDescent="0.25">
      <c r="C13196" s="23"/>
      <c r="D13196" s="23"/>
      <c r="E13196" s="23"/>
      <c r="F13196" s="23"/>
      <c r="G13196" s="23"/>
      <c r="H13196" s="24"/>
      <c r="I13196" s="24"/>
      <c r="J13196" s="24"/>
    </row>
    <row r="13197" spans="3:10" x14ac:dyDescent="0.25">
      <c r="C13197" s="23"/>
      <c r="D13197" s="23"/>
      <c r="E13197" s="23"/>
      <c r="F13197" s="23"/>
      <c r="G13197" s="23"/>
      <c r="H13197" s="24"/>
      <c r="I13197" s="24"/>
      <c r="J13197" s="24"/>
    </row>
    <row r="13198" spans="3:10" x14ac:dyDescent="0.25">
      <c r="C13198" s="23"/>
      <c r="D13198" s="23"/>
      <c r="E13198" s="23"/>
      <c r="F13198" s="23"/>
      <c r="G13198" s="23"/>
      <c r="H13198" s="24"/>
      <c r="I13198" s="24"/>
      <c r="J13198" s="24"/>
    </row>
    <row r="13199" spans="3:10" x14ac:dyDescent="0.25">
      <c r="C13199" s="23"/>
      <c r="D13199" s="23"/>
      <c r="E13199" s="23"/>
      <c r="F13199" s="23"/>
      <c r="G13199" s="23"/>
      <c r="H13199" s="24"/>
      <c r="I13199" s="24"/>
      <c r="J13199" s="24"/>
    </row>
    <row r="13200" spans="3:10" x14ac:dyDescent="0.25">
      <c r="C13200" s="23"/>
      <c r="D13200" s="23"/>
      <c r="E13200" s="23"/>
      <c r="F13200" s="23"/>
      <c r="G13200" s="23"/>
      <c r="H13200" s="24"/>
      <c r="I13200" s="24"/>
      <c r="J13200" s="24"/>
    </row>
    <row r="13201" spans="3:10" x14ac:dyDescent="0.25">
      <c r="C13201" s="23"/>
      <c r="D13201" s="23"/>
      <c r="E13201" s="23"/>
      <c r="F13201" s="23"/>
      <c r="G13201" s="23"/>
      <c r="H13201" s="24"/>
      <c r="I13201" s="24"/>
      <c r="J13201" s="24"/>
    </row>
    <row r="13202" spans="3:10" x14ac:dyDescent="0.25">
      <c r="C13202" s="23"/>
      <c r="D13202" s="23"/>
      <c r="E13202" s="23"/>
      <c r="F13202" s="23"/>
      <c r="G13202" s="23"/>
      <c r="H13202" s="24"/>
      <c r="I13202" s="24"/>
      <c r="J13202" s="24"/>
    </row>
    <row r="13203" spans="3:10" x14ac:dyDescent="0.25">
      <c r="C13203" s="23"/>
      <c r="D13203" s="23"/>
      <c r="E13203" s="23"/>
      <c r="F13203" s="23"/>
      <c r="G13203" s="23"/>
      <c r="H13203" s="24"/>
      <c r="I13203" s="24"/>
      <c r="J13203" s="24"/>
    </row>
    <row r="13204" spans="3:10" x14ac:dyDescent="0.25">
      <c r="C13204" s="23"/>
      <c r="D13204" s="23"/>
      <c r="E13204" s="23"/>
      <c r="F13204" s="23"/>
      <c r="G13204" s="23"/>
      <c r="H13204" s="24"/>
      <c r="I13204" s="24"/>
      <c r="J13204" s="24"/>
    </row>
    <row r="13205" spans="3:10" x14ac:dyDescent="0.25">
      <c r="C13205" s="23"/>
      <c r="D13205" s="23"/>
      <c r="E13205" s="23"/>
      <c r="F13205" s="23"/>
      <c r="G13205" s="23"/>
      <c r="H13205" s="24"/>
      <c r="I13205" s="24"/>
      <c r="J13205" s="24"/>
    </row>
    <row r="13206" spans="3:10" x14ac:dyDescent="0.25">
      <c r="C13206" s="23"/>
      <c r="D13206" s="23"/>
      <c r="E13206" s="23"/>
      <c r="F13206" s="23"/>
      <c r="G13206" s="23"/>
      <c r="H13206" s="24"/>
      <c r="I13206" s="24"/>
      <c r="J13206" s="24"/>
    </row>
    <row r="13207" spans="3:10" x14ac:dyDescent="0.25">
      <c r="C13207" s="23"/>
      <c r="D13207" s="23"/>
      <c r="E13207" s="23"/>
      <c r="F13207" s="23"/>
      <c r="G13207" s="23"/>
      <c r="H13207" s="24"/>
      <c r="I13207" s="24"/>
      <c r="J13207" s="24"/>
    </row>
    <row r="13208" spans="3:10" x14ac:dyDescent="0.25">
      <c r="C13208" s="23"/>
      <c r="D13208" s="23"/>
      <c r="E13208" s="23"/>
      <c r="F13208" s="23"/>
      <c r="G13208" s="23"/>
      <c r="H13208" s="24"/>
      <c r="I13208" s="24"/>
      <c r="J13208" s="24"/>
    </row>
    <row r="13209" spans="3:10" x14ac:dyDescent="0.25">
      <c r="C13209" s="23"/>
      <c r="D13209" s="23"/>
      <c r="E13209" s="23"/>
      <c r="F13209" s="23"/>
      <c r="G13209" s="23"/>
      <c r="H13209" s="24"/>
      <c r="I13209" s="24"/>
      <c r="J13209" s="24"/>
    </row>
    <row r="13210" spans="3:10" x14ac:dyDescent="0.25">
      <c r="C13210" s="23"/>
      <c r="D13210" s="23"/>
      <c r="E13210" s="23"/>
      <c r="F13210" s="23"/>
      <c r="G13210" s="23"/>
      <c r="H13210" s="24"/>
      <c r="I13210" s="24"/>
      <c r="J13210" s="24"/>
    </row>
    <row r="13211" spans="3:10" x14ac:dyDescent="0.25">
      <c r="C13211" s="23"/>
      <c r="D13211" s="23"/>
      <c r="E13211" s="23"/>
      <c r="F13211" s="23"/>
      <c r="G13211" s="23"/>
      <c r="H13211" s="24"/>
      <c r="I13211" s="24"/>
      <c r="J13211" s="24"/>
    </row>
    <row r="13212" spans="3:10" x14ac:dyDescent="0.25">
      <c r="C13212" s="23"/>
      <c r="D13212" s="23"/>
      <c r="E13212" s="23"/>
      <c r="F13212" s="23"/>
      <c r="G13212" s="23"/>
      <c r="H13212" s="24"/>
      <c r="I13212" s="24"/>
      <c r="J13212" s="24"/>
    </row>
    <row r="13213" spans="3:10" x14ac:dyDescent="0.25">
      <c r="C13213" s="23"/>
      <c r="D13213" s="23"/>
      <c r="E13213" s="23"/>
      <c r="F13213" s="23"/>
      <c r="G13213" s="23"/>
      <c r="H13213" s="24"/>
      <c r="I13213" s="24"/>
      <c r="J13213" s="24"/>
    </row>
    <row r="13214" spans="3:10" x14ac:dyDescent="0.25">
      <c r="C13214" s="23"/>
      <c r="D13214" s="23"/>
      <c r="E13214" s="23"/>
      <c r="F13214" s="23"/>
      <c r="G13214" s="23"/>
      <c r="H13214" s="24"/>
      <c r="I13214" s="24"/>
      <c r="J13214" s="24"/>
    </row>
    <row r="13215" spans="3:10" x14ac:dyDescent="0.25">
      <c r="C13215" s="23"/>
      <c r="D13215" s="23"/>
      <c r="E13215" s="23"/>
      <c r="F13215" s="23"/>
      <c r="G13215" s="23"/>
      <c r="H13215" s="24"/>
      <c r="I13215" s="24"/>
      <c r="J13215" s="24"/>
    </row>
    <row r="13216" spans="3:10" x14ac:dyDescent="0.25">
      <c r="C13216" s="23"/>
      <c r="D13216" s="23"/>
      <c r="E13216" s="23"/>
      <c r="F13216" s="23"/>
      <c r="G13216" s="23"/>
      <c r="H13216" s="24"/>
      <c r="I13216" s="24"/>
      <c r="J13216" s="24"/>
    </row>
    <row r="13217" spans="3:10" x14ac:dyDescent="0.25">
      <c r="C13217" s="23"/>
      <c r="D13217" s="23"/>
      <c r="E13217" s="23"/>
      <c r="F13217" s="23"/>
      <c r="G13217" s="23"/>
      <c r="H13217" s="24"/>
      <c r="I13217" s="24"/>
      <c r="J13217" s="24"/>
    </row>
    <row r="13218" spans="3:10" x14ac:dyDescent="0.25">
      <c r="C13218" s="23"/>
      <c r="D13218" s="23"/>
      <c r="E13218" s="23"/>
      <c r="F13218" s="23"/>
      <c r="G13218" s="23"/>
      <c r="H13218" s="24"/>
      <c r="I13218" s="24"/>
      <c r="J13218" s="24"/>
    </row>
    <row r="13219" spans="3:10" x14ac:dyDescent="0.25">
      <c r="C13219" s="23"/>
      <c r="D13219" s="23"/>
      <c r="E13219" s="23"/>
      <c r="F13219" s="23"/>
      <c r="G13219" s="23"/>
      <c r="H13219" s="24"/>
      <c r="I13219" s="24"/>
      <c r="J13219" s="24"/>
    </row>
    <row r="13220" spans="3:10" x14ac:dyDescent="0.25">
      <c r="C13220" s="23"/>
      <c r="D13220" s="23"/>
      <c r="E13220" s="23"/>
      <c r="F13220" s="23"/>
      <c r="G13220" s="23"/>
      <c r="H13220" s="24"/>
      <c r="I13220" s="24"/>
      <c r="J13220" s="24"/>
    </row>
    <row r="13221" spans="3:10" x14ac:dyDescent="0.25">
      <c r="C13221" s="23"/>
      <c r="D13221" s="23"/>
      <c r="E13221" s="23"/>
      <c r="F13221" s="23"/>
      <c r="G13221" s="23"/>
      <c r="H13221" s="24"/>
      <c r="I13221" s="24"/>
      <c r="J13221" s="24"/>
    </row>
    <row r="13222" spans="3:10" x14ac:dyDescent="0.25">
      <c r="C13222" s="23"/>
      <c r="D13222" s="23"/>
      <c r="E13222" s="23"/>
      <c r="F13222" s="23"/>
      <c r="G13222" s="23"/>
      <c r="H13222" s="24"/>
      <c r="I13222" s="24"/>
      <c r="J13222" s="24"/>
    </row>
    <row r="13223" spans="3:10" x14ac:dyDescent="0.25">
      <c r="C13223" s="23"/>
      <c r="D13223" s="23"/>
      <c r="E13223" s="23"/>
      <c r="F13223" s="23"/>
      <c r="G13223" s="23"/>
      <c r="H13223" s="24"/>
      <c r="I13223" s="24"/>
      <c r="J13223" s="24"/>
    </row>
    <row r="13224" spans="3:10" x14ac:dyDescent="0.25">
      <c r="C13224" s="23"/>
      <c r="D13224" s="23"/>
      <c r="E13224" s="23"/>
      <c r="F13224" s="23"/>
      <c r="G13224" s="23"/>
      <c r="H13224" s="24"/>
      <c r="I13224" s="24"/>
      <c r="J13224" s="24"/>
    </row>
    <row r="13225" spans="3:10" x14ac:dyDescent="0.25">
      <c r="C13225" s="23"/>
      <c r="D13225" s="23"/>
      <c r="E13225" s="23"/>
      <c r="F13225" s="23"/>
      <c r="G13225" s="23"/>
      <c r="H13225" s="24"/>
      <c r="I13225" s="24"/>
      <c r="J13225" s="24"/>
    </row>
    <row r="13226" spans="3:10" x14ac:dyDescent="0.25">
      <c r="C13226" s="23"/>
      <c r="D13226" s="23"/>
      <c r="E13226" s="23"/>
      <c r="F13226" s="23"/>
      <c r="G13226" s="23"/>
      <c r="H13226" s="24"/>
      <c r="I13226" s="24"/>
      <c r="J13226" s="24"/>
    </row>
    <row r="13227" spans="3:10" x14ac:dyDescent="0.25">
      <c r="C13227" s="23"/>
      <c r="D13227" s="23"/>
      <c r="E13227" s="23"/>
      <c r="F13227" s="23"/>
      <c r="G13227" s="23"/>
      <c r="H13227" s="24"/>
      <c r="I13227" s="24"/>
      <c r="J13227" s="24"/>
    </row>
    <row r="13228" spans="3:10" x14ac:dyDescent="0.25">
      <c r="C13228" s="23"/>
      <c r="D13228" s="23"/>
      <c r="E13228" s="23"/>
      <c r="F13228" s="23"/>
      <c r="G13228" s="23"/>
      <c r="H13228" s="24"/>
      <c r="I13228" s="24"/>
      <c r="J13228" s="24"/>
    </row>
    <row r="13229" spans="3:10" x14ac:dyDescent="0.25">
      <c r="C13229" s="23"/>
      <c r="D13229" s="23"/>
      <c r="E13229" s="23"/>
      <c r="F13229" s="23"/>
      <c r="G13229" s="23"/>
      <c r="H13229" s="24"/>
      <c r="I13229" s="24"/>
      <c r="J13229" s="24"/>
    </row>
    <row r="13230" spans="3:10" x14ac:dyDescent="0.25">
      <c r="C13230" s="23"/>
      <c r="D13230" s="23"/>
      <c r="E13230" s="23"/>
      <c r="F13230" s="23"/>
      <c r="G13230" s="23"/>
      <c r="H13230" s="24"/>
      <c r="I13230" s="24"/>
      <c r="J13230" s="24"/>
    </row>
    <row r="13231" spans="3:10" x14ac:dyDescent="0.25">
      <c r="C13231" s="23"/>
      <c r="D13231" s="23"/>
      <c r="E13231" s="23"/>
      <c r="F13231" s="23"/>
      <c r="G13231" s="23"/>
      <c r="H13231" s="24"/>
      <c r="I13231" s="24"/>
      <c r="J13231" s="24"/>
    </row>
    <row r="13232" spans="3:10" x14ac:dyDescent="0.25">
      <c r="C13232" s="23"/>
      <c r="D13232" s="23"/>
      <c r="E13232" s="23"/>
      <c r="F13232" s="23"/>
      <c r="G13232" s="23"/>
      <c r="H13232" s="24"/>
      <c r="I13232" s="24"/>
      <c r="J13232" s="24"/>
    </row>
    <row r="13233" spans="3:10" x14ac:dyDescent="0.25">
      <c r="C13233" s="23"/>
      <c r="D13233" s="23"/>
      <c r="E13233" s="23"/>
      <c r="F13233" s="23"/>
      <c r="G13233" s="23"/>
      <c r="H13233" s="24"/>
      <c r="I13233" s="24"/>
      <c r="J13233" s="24"/>
    </row>
    <row r="13234" spans="3:10" x14ac:dyDescent="0.25">
      <c r="C13234" s="23"/>
      <c r="D13234" s="23"/>
      <c r="E13234" s="23"/>
      <c r="F13234" s="23"/>
      <c r="G13234" s="23"/>
      <c r="H13234" s="24"/>
      <c r="I13234" s="24"/>
      <c r="J13234" s="24"/>
    </row>
    <row r="13235" spans="3:10" x14ac:dyDescent="0.25">
      <c r="C13235" s="23"/>
      <c r="D13235" s="23"/>
      <c r="E13235" s="23"/>
      <c r="F13235" s="23"/>
      <c r="G13235" s="23"/>
      <c r="H13235" s="24"/>
      <c r="I13235" s="24"/>
      <c r="J13235" s="24"/>
    </row>
    <row r="13236" spans="3:10" x14ac:dyDescent="0.25">
      <c r="C13236" s="23"/>
      <c r="D13236" s="23"/>
      <c r="E13236" s="23"/>
      <c r="F13236" s="23"/>
      <c r="G13236" s="23"/>
      <c r="H13236" s="24"/>
      <c r="I13236" s="24"/>
      <c r="J13236" s="24"/>
    </row>
    <row r="13237" spans="3:10" x14ac:dyDescent="0.25">
      <c r="C13237" s="23"/>
      <c r="D13237" s="23"/>
      <c r="E13237" s="23"/>
      <c r="F13237" s="23"/>
      <c r="G13237" s="23"/>
      <c r="H13237" s="24"/>
      <c r="I13237" s="24"/>
      <c r="J13237" s="24"/>
    </row>
    <row r="13238" spans="3:10" x14ac:dyDescent="0.25">
      <c r="C13238" s="23"/>
      <c r="D13238" s="23"/>
      <c r="E13238" s="23"/>
      <c r="F13238" s="23"/>
      <c r="G13238" s="23"/>
      <c r="H13238" s="24"/>
      <c r="I13238" s="24"/>
      <c r="J13238" s="24"/>
    </row>
    <row r="13239" spans="3:10" x14ac:dyDescent="0.25">
      <c r="C13239" s="23"/>
      <c r="D13239" s="23"/>
      <c r="E13239" s="23"/>
      <c r="F13239" s="23"/>
      <c r="G13239" s="23"/>
      <c r="H13239" s="24"/>
      <c r="I13239" s="24"/>
      <c r="J13239" s="24"/>
    </row>
    <row r="13240" spans="3:10" x14ac:dyDescent="0.25">
      <c r="C13240" s="23"/>
      <c r="D13240" s="23"/>
      <c r="E13240" s="23"/>
      <c r="F13240" s="23"/>
      <c r="G13240" s="23"/>
      <c r="H13240" s="24"/>
      <c r="I13240" s="24"/>
      <c r="J13240" s="24"/>
    </row>
    <row r="13241" spans="3:10" x14ac:dyDescent="0.25">
      <c r="C13241" s="23"/>
      <c r="D13241" s="23"/>
      <c r="E13241" s="23"/>
      <c r="F13241" s="23"/>
      <c r="G13241" s="23"/>
      <c r="H13241" s="24"/>
      <c r="I13241" s="24"/>
      <c r="J13241" s="24"/>
    </row>
    <row r="13242" spans="3:10" x14ac:dyDescent="0.25">
      <c r="C13242" s="23"/>
      <c r="D13242" s="23"/>
      <c r="E13242" s="23"/>
      <c r="F13242" s="23"/>
      <c r="G13242" s="23"/>
      <c r="H13242" s="24"/>
      <c r="I13242" s="24"/>
      <c r="J13242" s="24"/>
    </row>
    <row r="13243" spans="3:10" x14ac:dyDescent="0.25">
      <c r="C13243" s="23"/>
      <c r="D13243" s="23"/>
      <c r="E13243" s="23"/>
      <c r="F13243" s="23"/>
      <c r="G13243" s="23"/>
      <c r="H13243" s="24"/>
      <c r="I13243" s="24"/>
      <c r="J13243" s="24"/>
    </row>
    <row r="13244" spans="3:10" x14ac:dyDescent="0.25">
      <c r="C13244" s="23"/>
      <c r="D13244" s="23"/>
      <c r="E13244" s="23"/>
      <c r="F13244" s="23"/>
      <c r="G13244" s="23"/>
      <c r="H13244" s="24"/>
      <c r="I13244" s="24"/>
      <c r="J13244" s="24"/>
    </row>
    <row r="13245" spans="3:10" x14ac:dyDescent="0.25">
      <c r="C13245" s="23"/>
      <c r="D13245" s="23"/>
      <c r="E13245" s="23"/>
      <c r="F13245" s="23"/>
      <c r="G13245" s="23"/>
      <c r="H13245" s="24"/>
      <c r="I13245" s="24"/>
      <c r="J13245" s="24"/>
    </row>
    <row r="13246" spans="3:10" x14ac:dyDescent="0.25">
      <c r="C13246" s="23"/>
      <c r="D13246" s="23"/>
      <c r="E13246" s="23"/>
      <c r="F13246" s="23"/>
      <c r="G13246" s="23"/>
      <c r="H13246" s="24"/>
      <c r="I13246" s="24"/>
      <c r="J13246" s="24"/>
    </row>
    <row r="13247" spans="3:10" x14ac:dyDescent="0.25">
      <c r="C13247" s="23"/>
      <c r="D13247" s="23"/>
      <c r="E13247" s="23"/>
      <c r="F13247" s="23"/>
      <c r="G13247" s="23"/>
      <c r="H13247" s="24"/>
      <c r="I13247" s="24"/>
      <c r="J13247" s="24"/>
    </row>
    <row r="13248" spans="3:10" x14ac:dyDescent="0.25">
      <c r="C13248" s="23"/>
      <c r="D13248" s="23"/>
      <c r="E13248" s="23"/>
      <c r="F13248" s="23"/>
      <c r="G13248" s="23"/>
      <c r="H13248" s="24"/>
      <c r="I13248" s="24"/>
      <c r="J13248" s="24"/>
    </row>
    <row r="13249" spans="3:10" x14ac:dyDescent="0.25">
      <c r="C13249" s="23"/>
      <c r="D13249" s="23"/>
      <c r="E13249" s="23"/>
      <c r="F13249" s="23"/>
      <c r="G13249" s="23"/>
      <c r="H13249" s="24"/>
      <c r="I13249" s="24"/>
      <c r="J13249" s="24"/>
    </row>
    <row r="13250" spans="3:10" x14ac:dyDescent="0.25">
      <c r="C13250" s="23"/>
      <c r="D13250" s="23"/>
      <c r="E13250" s="23"/>
      <c r="F13250" s="23"/>
      <c r="G13250" s="23"/>
      <c r="H13250" s="24"/>
      <c r="I13250" s="24"/>
      <c r="J13250" s="24"/>
    </row>
    <row r="13251" spans="3:10" x14ac:dyDescent="0.25">
      <c r="C13251" s="23"/>
      <c r="D13251" s="23"/>
      <c r="E13251" s="23"/>
      <c r="F13251" s="23"/>
      <c r="G13251" s="23"/>
      <c r="H13251" s="24"/>
      <c r="I13251" s="24"/>
      <c r="J13251" s="24"/>
    </row>
    <row r="13252" spans="3:10" x14ac:dyDescent="0.25">
      <c r="C13252" s="23"/>
      <c r="D13252" s="23"/>
      <c r="E13252" s="23"/>
      <c r="F13252" s="23"/>
      <c r="G13252" s="23"/>
      <c r="H13252" s="24"/>
      <c r="I13252" s="24"/>
      <c r="J13252" s="24"/>
    </row>
    <row r="13253" spans="3:10" x14ac:dyDescent="0.25">
      <c r="C13253" s="23"/>
      <c r="D13253" s="23"/>
      <c r="E13253" s="23"/>
      <c r="F13253" s="23"/>
      <c r="G13253" s="23"/>
      <c r="H13253" s="24"/>
      <c r="I13253" s="24"/>
      <c r="J13253" s="24"/>
    </row>
    <row r="13254" spans="3:10" x14ac:dyDescent="0.25">
      <c r="C13254" s="23"/>
      <c r="D13254" s="23"/>
      <c r="E13254" s="23"/>
      <c r="F13254" s="23"/>
      <c r="G13254" s="23"/>
      <c r="H13254" s="24"/>
      <c r="I13254" s="24"/>
      <c r="J13254" s="24"/>
    </row>
    <row r="13255" spans="3:10" x14ac:dyDescent="0.25">
      <c r="C13255" s="23"/>
      <c r="D13255" s="23"/>
      <c r="E13255" s="23"/>
      <c r="F13255" s="23"/>
      <c r="G13255" s="23"/>
      <c r="H13255" s="24"/>
      <c r="I13255" s="24"/>
      <c r="J13255" s="24"/>
    </row>
    <row r="13256" spans="3:10" x14ac:dyDescent="0.25">
      <c r="C13256" s="23"/>
      <c r="D13256" s="23"/>
      <c r="E13256" s="23"/>
      <c r="F13256" s="23"/>
      <c r="G13256" s="23"/>
      <c r="H13256" s="24"/>
      <c r="I13256" s="24"/>
      <c r="J13256" s="24"/>
    </row>
    <row r="13257" spans="3:10" x14ac:dyDescent="0.25">
      <c r="C13257" s="23"/>
      <c r="D13257" s="23"/>
      <c r="E13257" s="23"/>
      <c r="F13257" s="23"/>
      <c r="G13257" s="23"/>
      <c r="H13257" s="24"/>
      <c r="I13257" s="24"/>
      <c r="J13257" s="24"/>
    </row>
    <row r="13258" spans="3:10" x14ac:dyDescent="0.25">
      <c r="C13258" s="23"/>
      <c r="D13258" s="23"/>
      <c r="E13258" s="23"/>
      <c r="F13258" s="23"/>
      <c r="G13258" s="23"/>
      <c r="H13258" s="24"/>
      <c r="I13258" s="24"/>
      <c r="J13258" s="24"/>
    </row>
    <row r="13259" spans="3:10" x14ac:dyDescent="0.25">
      <c r="C13259" s="23"/>
      <c r="D13259" s="23"/>
      <c r="E13259" s="23"/>
      <c r="F13259" s="23"/>
      <c r="G13259" s="23"/>
      <c r="H13259" s="24"/>
      <c r="I13259" s="24"/>
      <c r="J13259" s="24"/>
    </row>
    <row r="13260" spans="3:10" x14ac:dyDescent="0.25">
      <c r="C13260" s="23"/>
      <c r="D13260" s="23"/>
      <c r="E13260" s="23"/>
      <c r="F13260" s="23"/>
      <c r="G13260" s="23"/>
      <c r="H13260" s="24"/>
      <c r="I13260" s="24"/>
      <c r="J13260" s="24"/>
    </row>
    <row r="13261" spans="3:10" x14ac:dyDescent="0.25">
      <c r="C13261" s="23"/>
      <c r="D13261" s="23"/>
      <c r="E13261" s="23"/>
      <c r="F13261" s="23"/>
      <c r="G13261" s="23"/>
      <c r="H13261" s="24"/>
      <c r="I13261" s="24"/>
      <c r="J13261" s="24"/>
    </row>
    <row r="13262" spans="3:10" x14ac:dyDescent="0.25">
      <c r="C13262" s="23"/>
      <c r="D13262" s="23"/>
      <c r="E13262" s="23"/>
      <c r="F13262" s="23"/>
      <c r="G13262" s="23"/>
      <c r="H13262" s="24"/>
      <c r="I13262" s="24"/>
      <c r="J13262" s="24"/>
    </row>
    <row r="13263" spans="3:10" x14ac:dyDescent="0.25">
      <c r="C13263" s="23"/>
      <c r="D13263" s="23"/>
      <c r="E13263" s="23"/>
      <c r="F13263" s="23"/>
      <c r="G13263" s="23"/>
      <c r="H13263" s="24"/>
      <c r="I13263" s="24"/>
      <c r="J13263" s="24"/>
    </row>
    <row r="13264" spans="3:10" x14ac:dyDescent="0.25">
      <c r="C13264" s="23"/>
      <c r="D13264" s="23"/>
      <c r="E13264" s="23"/>
      <c r="F13264" s="23"/>
      <c r="G13264" s="23"/>
      <c r="H13264" s="24"/>
      <c r="I13264" s="24"/>
      <c r="J13264" s="24"/>
    </row>
    <row r="13265" spans="3:10" x14ac:dyDescent="0.25">
      <c r="C13265" s="23"/>
      <c r="D13265" s="23"/>
      <c r="E13265" s="23"/>
      <c r="F13265" s="23"/>
      <c r="G13265" s="23"/>
      <c r="H13265" s="24"/>
      <c r="I13265" s="24"/>
      <c r="J13265" s="24"/>
    </row>
    <row r="13266" spans="3:10" x14ac:dyDescent="0.25">
      <c r="C13266" s="23"/>
      <c r="D13266" s="23"/>
      <c r="E13266" s="23"/>
      <c r="F13266" s="23"/>
      <c r="G13266" s="23"/>
      <c r="H13266" s="24"/>
      <c r="I13266" s="24"/>
      <c r="J13266" s="24"/>
    </row>
    <row r="13267" spans="3:10" x14ac:dyDescent="0.25">
      <c r="C13267" s="23"/>
      <c r="D13267" s="23"/>
      <c r="E13267" s="23"/>
      <c r="F13267" s="23"/>
      <c r="G13267" s="23"/>
      <c r="H13267" s="24"/>
      <c r="I13267" s="24"/>
      <c r="J13267" s="24"/>
    </row>
    <row r="13268" spans="3:10" x14ac:dyDescent="0.25">
      <c r="C13268" s="23"/>
      <c r="D13268" s="23"/>
      <c r="E13268" s="23"/>
      <c r="F13268" s="23"/>
      <c r="G13268" s="23"/>
      <c r="H13268" s="24"/>
      <c r="I13268" s="24"/>
      <c r="J13268" s="24"/>
    </row>
    <row r="13269" spans="3:10" x14ac:dyDescent="0.25">
      <c r="C13269" s="23"/>
      <c r="D13269" s="23"/>
      <c r="E13269" s="23"/>
      <c r="F13269" s="23"/>
      <c r="G13269" s="23"/>
      <c r="H13269" s="24"/>
      <c r="I13269" s="24"/>
      <c r="J13269" s="24"/>
    </row>
    <row r="13270" spans="3:10" x14ac:dyDescent="0.25">
      <c r="C13270" s="23"/>
      <c r="D13270" s="23"/>
      <c r="E13270" s="23"/>
      <c r="F13270" s="23"/>
      <c r="G13270" s="23"/>
      <c r="H13270" s="24"/>
      <c r="I13270" s="24"/>
      <c r="J13270" s="24"/>
    </row>
    <row r="13271" spans="3:10" x14ac:dyDescent="0.25">
      <c r="C13271" s="23"/>
      <c r="D13271" s="23"/>
      <c r="E13271" s="23"/>
      <c r="F13271" s="23"/>
      <c r="G13271" s="23"/>
      <c r="H13271" s="24"/>
      <c r="I13271" s="24"/>
      <c r="J13271" s="24"/>
    </row>
    <row r="13272" spans="3:10" x14ac:dyDescent="0.25">
      <c r="C13272" s="23"/>
      <c r="D13272" s="23"/>
      <c r="E13272" s="23"/>
      <c r="F13272" s="23"/>
      <c r="G13272" s="23"/>
      <c r="H13272" s="24"/>
      <c r="I13272" s="24"/>
      <c r="J13272" s="24"/>
    </row>
    <row r="13273" spans="3:10" x14ac:dyDescent="0.25">
      <c r="C13273" s="23"/>
      <c r="D13273" s="23"/>
      <c r="E13273" s="23"/>
      <c r="F13273" s="23"/>
      <c r="G13273" s="23"/>
      <c r="H13273" s="24"/>
      <c r="I13273" s="24"/>
      <c r="J13273" s="24"/>
    </row>
    <row r="13274" spans="3:10" x14ac:dyDescent="0.25">
      <c r="C13274" s="23"/>
      <c r="D13274" s="23"/>
      <c r="E13274" s="23"/>
      <c r="F13274" s="23"/>
      <c r="G13274" s="23"/>
      <c r="H13274" s="24"/>
      <c r="I13274" s="24"/>
      <c r="J13274" s="24"/>
    </row>
    <row r="13275" spans="3:10" x14ac:dyDescent="0.25">
      <c r="C13275" s="23"/>
      <c r="D13275" s="23"/>
      <c r="E13275" s="23"/>
      <c r="F13275" s="23"/>
      <c r="G13275" s="23"/>
      <c r="H13275" s="24"/>
      <c r="I13275" s="24"/>
      <c r="J13275" s="24"/>
    </row>
    <row r="13276" spans="3:10" x14ac:dyDescent="0.25">
      <c r="C13276" s="23"/>
      <c r="D13276" s="23"/>
      <c r="E13276" s="23"/>
      <c r="F13276" s="23"/>
      <c r="G13276" s="23"/>
      <c r="H13276" s="24"/>
      <c r="I13276" s="24"/>
      <c r="J13276" s="24"/>
    </row>
    <row r="13277" spans="3:10" x14ac:dyDescent="0.25">
      <c r="C13277" s="23"/>
      <c r="D13277" s="23"/>
      <c r="E13277" s="23"/>
      <c r="F13277" s="23"/>
      <c r="G13277" s="23"/>
      <c r="H13277" s="24"/>
      <c r="I13277" s="24"/>
      <c r="J13277" s="24"/>
    </row>
    <row r="13278" spans="3:10" x14ac:dyDescent="0.25">
      <c r="C13278" s="23"/>
      <c r="D13278" s="23"/>
      <c r="E13278" s="23"/>
      <c r="F13278" s="23"/>
      <c r="G13278" s="23"/>
      <c r="H13278" s="24"/>
      <c r="I13278" s="24"/>
      <c r="J13278" s="24"/>
    </row>
    <row r="13279" spans="3:10" x14ac:dyDescent="0.25">
      <c r="C13279" s="23"/>
      <c r="D13279" s="23"/>
      <c r="E13279" s="23"/>
      <c r="F13279" s="23"/>
      <c r="G13279" s="23"/>
      <c r="H13279" s="24"/>
      <c r="I13279" s="24"/>
      <c r="J13279" s="24"/>
    </row>
    <row r="13280" spans="3:10" x14ac:dyDescent="0.25">
      <c r="C13280" s="23"/>
      <c r="D13280" s="23"/>
      <c r="E13280" s="23"/>
      <c r="F13280" s="23"/>
      <c r="G13280" s="23"/>
      <c r="H13280" s="24"/>
      <c r="I13280" s="24"/>
      <c r="J13280" s="24"/>
    </row>
    <row r="13281" spans="3:10" x14ac:dyDescent="0.25">
      <c r="C13281" s="23"/>
      <c r="D13281" s="23"/>
      <c r="E13281" s="23"/>
      <c r="F13281" s="23"/>
      <c r="G13281" s="23"/>
      <c r="H13281" s="24"/>
      <c r="I13281" s="24"/>
      <c r="J13281" s="24"/>
    </row>
    <row r="13282" spans="3:10" x14ac:dyDescent="0.25">
      <c r="C13282" s="23"/>
      <c r="D13282" s="23"/>
      <c r="E13282" s="23"/>
      <c r="F13282" s="23"/>
      <c r="G13282" s="23"/>
      <c r="H13282" s="24"/>
      <c r="I13282" s="24"/>
      <c r="J13282" s="24"/>
    </row>
    <row r="13283" spans="3:10" x14ac:dyDescent="0.25">
      <c r="C13283" s="23"/>
      <c r="D13283" s="23"/>
      <c r="E13283" s="23"/>
      <c r="F13283" s="23"/>
      <c r="G13283" s="23"/>
      <c r="H13283" s="24"/>
      <c r="I13283" s="24"/>
      <c r="J13283" s="24"/>
    </row>
    <row r="13284" spans="3:10" x14ac:dyDescent="0.25">
      <c r="C13284" s="23"/>
      <c r="D13284" s="23"/>
      <c r="E13284" s="23"/>
      <c r="F13284" s="23"/>
      <c r="G13284" s="23"/>
      <c r="H13284" s="24"/>
      <c r="I13284" s="24"/>
      <c r="J13284" s="24"/>
    </row>
    <row r="13285" spans="3:10" x14ac:dyDescent="0.25">
      <c r="C13285" s="23"/>
      <c r="D13285" s="23"/>
      <c r="E13285" s="23"/>
      <c r="F13285" s="23"/>
      <c r="G13285" s="23"/>
      <c r="H13285" s="24"/>
      <c r="I13285" s="24"/>
      <c r="J13285" s="24"/>
    </row>
    <row r="13286" spans="3:10" x14ac:dyDescent="0.25">
      <c r="C13286" s="23"/>
      <c r="D13286" s="23"/>
      <c r="E13286" s="23"/>
      <c r="F13286" s="23"/>
      <c r="G13286" s="23"/>
      <c r="H13286" s="24"/>
      <c r="I13286" s="24"/>
      <c r="J13286" s="24"/>
    </row>
    <row r="13287" spans="3:10" x14ac:dyDescent="0.25">
      <c r="C13287" s="23"/>
      <c r="D13287" s="23"/>
      <c r="E13287" s="23"/>
      <c r="F13287" s="23"/>
      <c r="G13287" s="23"/>
      <c r="H13287" s="24"/>
      <c r="I13287" s="24"/>
      <c r="J13287" s="24"/>
    </row>
    <row r="13288" spans="3:10" x14ac:dyDescent="0.25">
      <c r="C13288" s="23"/>
      <c r="D13288" s="23"/>
      <c r="E13288" s="23"/>
      <c r="F13288" s="23"/>
      <c r="G13288" s="23"/>
      <c r="H13288" s="24"/>
      <c r="I13288" s="24"/>
      <c r="J13288" s="24"/>
    </row>
    <row r="13289" spans="3:10" x14ac:dyDescent="0.25">
      <c r="C13289" s="23"/>
      <c r="D13289" s="23"/>
      <c r="E13289" s="23"/>
      <c r="F13289" s="23"/>
      <c r="G13289" s="23"/>
      <c r="H13289" s="24"/>
      <c r="I13289" s="24"/>
      <c r="J13289" s="24"/>
    </row>
    <row r="13290" spans="3:10" x14ac:dyDescent="0.25">
      <c r="C13290" s="23"/>
      <c r="D13290" s="23"/>
      <c r="E13290" s="23"/>
      <c r="F13290" s="23"/>
      <c r="G13290" s="23"/>
      <c r="H13290" s="24"/>
      <c r="I13290" s="24"/>
      <c r="J13290" s="24"/>
    </row>
    <row r="13291" spans="3:10" x14ac:dyDescent="0.25">
      <c r="C13291" s="23"/>
      <c r="D13291" s="23"/>
      <c r="E13291" s="23"/>
      <c r="F13291" s="23"/>
      <c r="G13291" s="23"/>
      <c r="H13291" s="24"/>
      <c r="I13291" s="24"/>
      <c r="J13291" s="24"/>
    </row>
    <row r="13292" spans="3:10" x14ac:dyDescent="0.25">
      <c r="C13292" s="23"/>
      <c r="D13292" s="23"/>
      <c r="E13292" s="23"/>
      <c r="F13292" s="23"/>
      <c r="G13292" s="23"/>
      <c r="H13292" s="24"/>
      <c r="I13292" s="24"/>
      <c r="J13292" s="24"/>
    </row>
    <row r="13293" spans="3:10" x14ac:dyDescent="0.25">
      <c r="C13293" s="23"/>
      <c r="D13293" s="23"/>
      <c r="E13293" s="23"/>
      <c r="F13293" s="23"/>
      <c r="G13293" s="23"/>
      <c r="H13293" s="24"/>
      <c r="I13293" s="24"/>
      <c r="J13293" s="24"/>
    </row>
    <row r="13294" spans="3:10" x14ac:dyDescent="0.25">
      <c r="C13294" s="23"/>
      <c r="D13294" s="23"/>
      <c r="E13294" s="23"/>
      <c r="F13294" s="23"/>
      <c r="G13294" s="23"/>
      <c r="H13294" s="24"/>
      <c r="I13294" s="24"/>
      <c r="J13294" s="24"/>
    </row>
    <row r="13295" spans="3:10" x14ac:dyDescent="0.25">
      <c r="C13295" s="23"/>
      <c r="D13295" s="23"/>
      <c r="E13295" s="23"/>
      <c r="F13295" s="23"/>
      <c r="G13295" s="23"/>
      <c r="H13295" s="24"/>
      <c r="I13295" s="24"/>
      <c r="J13295" s="24"/>
    </row>
    <row r="13296" spans="3:10" x14ac:dyDescent="0.25">
      <c r="C13296" s="23"/>
      <c r="D13296" s="23"/>
      <c r="E13296" s="23"/>
      <c r="F13296" s="23"/>
      <c r="G13296" s="23"/>
      <c r="H13296" s="24"/>
      <c r="I13296" s="24"/>
      <c r="J13296" s="24"/>
    </row>
    <row r="13297" spans="3:10" x14ac:dyDescent="0.25">
      <c r="C13297" s="23"/>
      <c r="D13297" s="23"/>
      <c r="E13297" s="23"/>
      <c r="F13297" s="23"/>
      <c r="G13297" s="23"/>
      <c r="H13297" s="24"/>
      <c r="I13297" s="24"/>
      <c r="J13297" s="24"/>
    </row>
    <row r="13298" spans="3:10" x14ac:dyDescent="0.25">
      <c r="C13298" s="23"/>
      <c r="D13298" s="23"/>
      <c r="E13298" s="23"/>
      <c r="F13298" s="23"/>
      <c r="G13298" s="23"/>
      <c r="H13298" s="24"/>
      <c r="I13298" s="24"/>
      <c r="J13298" s="24"/>
    </row>
    <row r="13299" spans="3:10" x14ac:dyDescent="0.25">
      <c r="C13299" s="23"/>
      <c r="D13299" s="23"/>
      <c r="E13299" s="23"/>
      <c r="F13299" s="23"/>
      <c r="G13299" s="23"/>
      <c r="H13299" s="24"/>
      <c r="I13299" s="24"/>
      <c r="J13299" s="24"/>
    </row>
    <row r="13300" spans="3:10" x14ac:dyDescent="0.25">
      <c r="C13300" s="23"/>
      <c r="D13300" s="23"/>
      <c r="E13300" s="23"/>
      <c r="F13300" s="23"/>
      <c r="G13300" s="23"/>
      <c r="H13300" s="24"/>
      <c r="I13300" s="24"/>
      <c r="J13300" s="24"/>
    </row>
    <row r="13301" spans="3:10" x14ac:dyDescent="0.25">
      <c r="C13301" s="23"/>
      <c r="D13301" s="23"/>
      <c r="E13301" s="23"/>
      <c r="F13301" s="23"/>
      <c r="G13301" s="23"/>
      <c r="H13301" s="24"/>
      <c r="I13301" s="24"/>
      <c r="J13301" s="24"/>
    </row>
    <row r="13302" spans="3:10" x14ac:dyDescent="0.25">
      <c r="C13302" s="23"/>
      <c r="D13302" s="23"/>
      <c r="E13302" s="23"/>
      <c r="F13302" s="23"/>
      <c r="G13302" s="23"/>
      <c r="H13302" s="24"/>
      <c r="I13302" s="24"/>
      <c r="J13302" s="24"/>
    </row>
    <row r="13303" spans="3:10" x14ac:dyDescent="0.25">
      <c r="C13303" s="23"/>
      <c r="D13303" s="23"/>
      <c r="E13303" s="23"/>
      <c r="F13303" s="23"/>
      <c r="G13303" s="23"/>
      <c r="H13303" s="24"/>
      <c r="I13303" s="24"/>
      <c r="J13303" s="24"/>
    </row>
    <row r="13304" spans="3:10" x14ac:dyDescent="0.25">
      <c r="C13304" s="23"/>
      <c r="D13304" s="23"/>
      <c r="E13304" s="23"/>
      <c r="F13304" s="23"/>
      <c r="G13304" s="23"/>
      <c r="H13304" s="24"/>
      <c r="I13304" s="24"/>
      <c r="J13304" s="24"/>
    </row>
    <row r="13305" spans="3:10" x14ac:dyDescent="0.25">
      <c r="C13305" s="23"/>
      <c r="D13305" s="23"/>
      <c r="E13305" s="23"/>
      <c r="F13305" s="23"/>
      <c r="G13305" s="23"/>
      <c r="H13305" s="24"/>
      <c r="I13305" s="24"/>
      <c r="J13305" s="24"/>
    </row>
    <row r="13306" spans="3:10" x14ac:dyDescent="0.25">
      <c r="C13306" s="23"/>
      <c r="D13306" s="23"/>
      <c r="E13306" s="23"/>
      <c r="F13306" s="23"/>
      <c r="G13306" s="23"/>
      <c r="H13306" s="24"/>
      <c r="I13306" s="24"/>
      <c r="J13306" s="24"/>
    </row>
    <row r="13307" spans="3:10" x14ac:dyDescent="0.25">
      <c r="C13307" s="23"/>
      <c r="D13307" s="23"/>
      <c r="E13307" s="23"/>
      <c r="F13307" s="23"/>
      <c r="G13307" s="23"/>
      <c r="H13307" s="24"/>
      <c r="I13307" s="24"/>
      <c r="J13307" s="24"/>
    </row>
    <row r="13308" spans="3:10" x14ac:dyDescent="0.25">
      <c r="C13308" s="23"/>
      <c r="D13308" s="23"/>
      <c r="E13308" s="23"/>
      <c r="F13308" s="23"/>
      <c r="G13308" s="23"/>
      <c r="H13308" s="24"/>
      <c r="I13308" s="24"/>
      <c r="J13308" s="24"/>
    </row>
    <row r="13309" spans="3:10" x14ac:dyDescent="0.25">
      <c r="C13309" s="23"/>
      <c r="D13309" s="23"/>
      <c r="E13309" s="23"/>
      <c r="F13309" s="23"/>
      <c r="G13309" s="23"/>
      <c r="H13309" s="24"/>
      <c r="I13309" s="24"/>
      <c r="J13309" s="24"/>
    </row>
    <row r="13310" spans="3:10" x14ac:dyDescent="0.25">
      <c r="C13310" s="23"/>
      <c r="D13310" s="23"/>
      <c r="E13310" s="23"/>
      <c r="F13310" s="23"/>
      <c r="G13310" s="23"/>
      <c r="H13310" s="24"/>
      <c r="I13310" s="24"/>
      <c r="J13310" s="24"/>
    </row>
    <row r="13311" spans="3:10" x14ac:dyDescent="0.25">
      <c r="C13311" s="23"/>
      <c r="D13311" s="23"/>
      <c r="E13311" s="23"/>
      <c r="F13311" s="23"/>
      <c r="G13311" s="23"/>
      <c r="H13311" s="24"/>
      <c r="I13311" s="24"/>
      <c r="J13311" s="24"/>
    </row>
    <row r="13312" spans="3:10" x14ac:dyDescent="0.25">
      <c r="C13312" s="23"/>
      <c r="D13312" s="23"/>
      <c r="E13312" s="23"/>
      <c r="F13312" s="23"/>
      <c r="G13312" s="23"/>
      <c r="H13312" s="24"/>
      <c r="I13312" s="24"/>
      <c r="J13312" s="24"/>
    </row>
    <row r="13313" spans="3:10" x14ac:dyDescent="0.25">
      <c r="C13313" s="23"/>
      <c r="D13313" s="23"/>
      <c r="E13313" s="23"/>
      <c r="F13313" s="23"/>
      <c r="G13313" s="23"/>
      <c r="H13313" s="24"/>
      <c r="I13313" s="24"/>
      <c r="J13313" s="24"/>
    </row>
    <row r="13314" spans="3:10" x14ac:dyDescent="0.25">
      <c r="C13314" s="23"/>
      <c r="D13314" s="23"/>
      <c r="E13314" s="23"/>
      <c r="F13314" s="23"/>
      <c r="G13314" s="23"/>
      <c r="H13314" s="24"/>
      <c r="I13314" s="24"/>
      <c r="J13314" s="24"/>
    </row>
    <row r="13315" spans="3:10" x14ac:dyDescent="0.25">
      <c r="C13315" s="23"/>
      <c r="D13315" s="23"/>
      <c r="E13315" s="23"/>
      <c r="F13315" s="23"/>
      <c r="G13315" s="23"/>
      <c r="H13315" s="24"/>
      <c r="I13315" s="24"/>
      <c r="J13315" s="24"/>
    </row>
    <row r="13316" spans="3:10" x14ac:dyDescent="0.25">
      <c r="C13316" s="23"/>
      <c r="D13316" s="23"/>
      <c r="E13316" s="23"/>
      <c r="F13316" s="23"/>
      <c r="G13316" s="23"/>
      <c r="H13316" s="24"/>
      <c r="I13316" s="24"/>
      <c r="J13316" s="24"/>
    </row>
    <row r="13317" spans="3:10" x14ac:dyDescent="0.25">
      <c r="C13317" s="23"/>
      <c r="D13317" s="23"/>
      <c r="E13317" s="23"/>
      <c r="F13317" s="23"/>
      <c r="G13317" s="23"/>
      <c r="H13317" s="24"/>
      <c r="I13317" s="24"/>
      <c r="J13317" s="24"/>
    </row>
    <row r="13318" spans="3:10" x14ac:dyDescent="0.25">
      <c r="C13318" s="23"/>
      <c r="D13318" s="23"/>
      <c r="E13318" s="23"/>
      <c r="F13318" s="23"/>
      <c r="G13318" s="23"/>
      <c r="H13318" s="24"/>
      <c r="I13318" s="24"/>
      <c r="J13318" s="24"/>
    </row>
    <row r="13319" spans="3:10" x14ac:dyDescent="0.25">
      <c r="C13319" s="23"/>
      <c r="D13319" s="23"/>
      <c r="E13319" s="23"/>
      <c r="F13319" s="23"/>
      <c r="G13319" s="23"/>
      <c r="H13319" s="24"/>
      <c r="I13319" s="24"/>
      <c r="J13319" s="24"/>
    </row>
    <row r="13320" spans="3:10" x14ac:dyDescent="0.25">
      <c r="C13320" s="23"/>
      <c r="D13320" s="23"/>
      <c r="E13320" s="23"/>
      <c r="F13320" s="23"/>
      <c r="G13320" s="23"/>
      <c r="H13320" s="24"/>
      <c r="I13320" s="24"/>
      <c r="J13320" s="24"/>
    </row>
    <row r="13321" spans="3:10" x14ac:dyDescent="0.25">
      <c r="C13321" s="23"/>
      <c r="D13321" s="23"/>
      <c r="E13321" s="23"/>
      <c r="F13321" s="23"/>
      <c r="G13321" s="23"/>
      <c r="H13321" s="24"/>
      <c r="I13321" s="24"/>
      <c r="J13321" s="24"/>
    </row>
    <row r="13322" spans="3:10" x14ac:dyDescent="0.25">
      <c r="C13322" s="23"/>
      <c r="D13322" s="23"/>
      <c r="E13322" s="23"/>
      <c r="F13322" s="23"/>
      <c r="G13322" s="23"/>
      <c r="H13322" s="24"/>
      <c r="I13322" s="24"/>
      <c r="J13322" s="24"/>
    </row>
    <row r="13323" spans="3:10" x14ac:dyDescent="0.25">
      <c r="C13323" s="23"/>
      <c r="D13323" s="23"/>
      <c r="E13323" s="23"/>
      <c r="F13323" s="23"/>
      <c r="G13323" s="23"/>
      <c r="H13323" s="24"/>
      <c r="I13323" s="24"/>
      <c r="J13323" s="24"/>
    </row>
    <row r="13324" spans="3:10" x14ac:dyDescent="0.25">
      <c r="C13324" s="23"/>
      <c r="D13324" s="23"/>
      <c r="E13324" s="23"/>
      <c r="F13324" s="23"/>
      <c r="G13324" s="23"/>
      <c r="H13324" s="24"/>
      <c r="I13324" s="24"/>
      <c r="J13324" s="24"/>
    </row>
    <row r="13325" spans="3:10" x14ac:dyDescent="0.25">
      <c r="C13325" s="23"/>
      <c r="D13325" s="23"/>
      <c r="E13325" s="23"/>
      <c r="F13325" s="23"/>
      <c r="G13325" s="23"/>
      <c r="H13325" s="24"/>
      <c r="I13325" s="24"/>
      <c r="J13325" s="24"/>
    </row>
    <row r="13326" spans="3:10" x14ac:dyDescent="0.25">
      <c r="C13326" s="23"/>
      <c r="D13326" s="23"/>
      <c r="E13326" s="23"/>
      <c r="F13326" s="23"/>
      <c r="G13326" s="23"/>
      <c r="H13326" s="24"/>
      <c r="I13326" s="24"/>
      <c r="J13326" s="24"/>
    </row>
    <row r="13327" spans="3:10" x14ac:dyDescent="0.25">
      <c r="C13327" s="23"/>
      <c r="D13327" s="23"/>
      <c r="E13327" s="23"/>
      <c r="F13327" s="23"/>
      <c r="G13327" s="23"/>
      <c r="H13327" s="24"/>
      <c r="I13327" s="24"/>
      <c r="J13327" s="24"/>
    </row>
    <row r="13328" spans="3:10" x14ac:dyDescent="0.25">
      <c r="C13328" s="23"/>
      <c r="D13328" s="23"/>
      <c r="E13328" s="23"/>
      <c r="F13328" s="23"/>
      <c r="G13328" s="23"/>
      <c r="H13328" s="24"/>
      <c r="I13328" s="24"/>
      <c r="J13328" s="24"/>
    </row>
    <row r="13329" spans="3:10" x14ac:dyDescent="0.25">
      <c r="C13329" s="23"/>
      <c r="D13329" s="23"/>
      <c r="E13329" s="23"/>
      <c r="F13329" s="23"/>
      <c r="G13329" s="23"/>
      <c r="H13329" s="24"/>
      <c r="I13329" s="24"/>
      <c r="J13329" s="24"/>
    </row>
    <row r="13330" spans="3:10" x14ac:dyDescent="0.25">
      <c r="C13330" s="23"/>
      <c r="D13330" s="23"/>
      <c r="E13330" s="23"/>
      <c r="F13330" s="23"/>
      <c r="G13330" s="23"/>
      <c r="H13330" s="24"/>
      <c r="I13330" s="24"/>
      <c r="J13330" s="24"/>
    </row>
    <row r="13331" spans="3:10" x14ac:dyDescent="0.25">
      <c r="C13331" s="23"/>
      <c r="D13331" s="23"/>
      <c r="E13331" s="23"/>
      <c r="F13331" s="23"/>
      <c r="G13331" s="23"/>
      <c r="H13331" s="24"/>
      <c r="I13331" s="24"/>
      <c r="J13331" s="24"/>
    </row>
    <row r="13332" spans="3:10" x14ac:dyDescent="0.25">
      <c r="C13332" s="23"/>
      <c r="D13332" s="23"/>
      <c r="E13332" s="23"/>
      <c r="F13332" s="23"/>
      <c r="G13332" s="23"/>
      <c r="H13332" s="24"/>
      <c r="I13332" s="24"/>
      <c r="J13332" s="24"/>
    </row>
    <row r="13333" spans="3:10" x14ac:dyDescent="0.25">
      <c r="C13333" s="23"/>
      <c r="D13333" s="23"/>
      <c r="E13333" s="23"/>
      <c r="F13333" s="23"/>
      <c r="G13333" s="23"/>
      <c r="H13333" s="24"/>
      <c r="I13333" s="24"/>
      <c r="J13333" s="24"/>
    </row>
    <row r="13334" spans="3:10" x14ac:dyDescent="0.25">
      <c r="C13334" s="23"/>
      <c r="D13334" s="23"/>
      <c r="E13334" s="23"/>
      <c r="F13334" s="23"/>
      <c r="G13334" s="23"/>
      <c r="H13334" s="24"/>
      <c r="I13334" s="24"/>
      <c r="J13334" s="24"/>
    </row>
    <row r="13335" spans="3:10" x14ac:dyDescent="0.25">
      <c r="C13335" s="23"/>
      <c r="D13335" s="23"/>
      <c r="E13335" s="23"/>
      <c r="F13335" s="23"/>
      <c r="G13335" s="23"/>
      <c r="H13335" s="24"/>
      <c r="I13335" s="24"/>
      <c r="J13335" s="24"/>
    </row>
    <row r="13336" spans="3:10" x14ac:dyDescent="0.25">
      <c r="C13336" s="23"/>
      <c r="D13336" s="23"/>
      <c r="E13336" s="23"/>
      <c r="F13336" s="23"/>
      <c r="G13336" s="23"/>
      <c r="H13336" s="24"/>
      <c r="I13336" s="24"/>
      <c r="J13336" s="24"/>
    </row>
    <row r="13337" spans="3:10" x14ac:dyDescent="0.25">
      <c r="C13337" s="23"/>
      <c r="D13337" s="23"/>
      <c r="E13337" s="23"/>
      <c r="F13337" s="23"/>
      <c r="G13337" s="23"/>
      <c r="H13337" s="24"/>
      <c r="I13337" s="24"/>
      <c r="J13337" s="24"/>
    </row>
    <row r="13338" spans="3:10" x14ac:dyDescent="0.25">
      <c r="C13338" s="23"/>
      <c r="D13338" s="23"/>
      <c r="E13338" s="23"/>
      <c r="F13338" s="23"/>
      <c r="G13338" s="23"/>
      <c r="H13338" s="24"/>
      <c r="I13338" s="24"/>
      <c r="J13338" s="24"/>
    </row>
    <row r="13339" spans="3:10" x14ac:dyDescent="0.25">
      <c r="C13339" s="23"/>
      <c r="D13339" s="23"/>
      <c r="E13339" s="23"/>
      <c r="F13339" s="23"/>
      <c r="G13339" s="23"/>
      <c r="H13339" s="24"/>
      <c r="I13339" s="24"/>
      <c r="J13339" s="24"/>
    </row>
    <row r="13340" spans="3:10" x14ac:dyDescent="0.25">
      <c r="C13340" s="23"/>
      <c r="D13340" s="23"/>
      <c r="E13340" s="23"/>
      <c r="F13340" s="23"/>
      <c r="G13340" s="23"/>
      <c r="H13340" s="24"/>
      <c r="I13340" s="24"/>
      <c r="J13340" s="24"/>
    </row>
    <row r="13341" spans="3:10" x14ac:dyDescent="0.25">
      <c r="C13341" s="23"/>
      <c r="D13341" s="23"/>
      <c r="E13341" s="23"/>
      <c r="F13341" s="23"/>
      <c r="G13341" s="23"/>
      <c r="H13341" s="24"/>
      <c r="I13341" s="24"/>
      <c r="J13341" s="24"/>
    </row>
    <row r="13342" spans="3:10" x14ac:dyDescent="0.25">
      <c r="C13342" s="23"/>
      <c r="D13342" s="23"/>
      <c r="E13342" s="23"/>
      <c r="F13342" s="23"/>
      <c r="G13342" s="23"/>
      <c r="H13342" s="24"/>
      <c r="I13342" s="24"/>
      <c r="J13342" s="24"/>
    </row>
    <row r="13343" spans="3:10" x14ac:dyDescent="0.25">
      <c r="C13343" s="23"/>
      <c r="D13343" s="23"/>
      <c r="E13343" s="23"/>
      <c r="F13343" s="23"/>
      <c r="G13343" s="23"/>
      <c r="H13343" s="24"/>
      <c r="I13343" s="24"/>
      <c r="J13343" s="24"/>
    </row>
    <row r="13344" spans="3:10" x14ac:dyDescent="0.25">
      <c r="C13344" s="23"/>
      <c r="D13344" s="23"/>
      <c r="E13344" s="23"/>
      <c r="F13344" s="23"/>
      <c r="G13344" s="23"/>
      <c r="H13344" s="24"/>
      <c r="I13344" s="24"/>
      <c r="J13344" s="24"/>
    </row>
    <row r="13345" spans="3:10" x14ac:dyDescent="0.25">
      <c r="C13345" s="23"/>
      <c r="D13345" s="23"/>
      <c r="E13345" s="23"/>
      <c r="F13345" s="23"/>
      <c r="G13345" s="23"/>
      <c r="H13345" s="24"/>
      <c r="I13345" s="24"/>
      <c r="J13345" s="24"/>
    </row>
    <row r="13346" spans="3:10" x14ac:dyDescent="0.25">
      <c r="C13346" s="23"/>
      <c r="D13346" s="23"/>
      <c r="E13346" s="23"/>
      <c r="F13346" s="23"/>
      <c r="G13346" s="23"/>
      <c r="H13346" s="24"/>
      <c r="I13346" s="24"/>
      <c r="J13346" s="24"/>
    </row>
    <row r="13347" spans="3:10" x14ac:dyDescent="0.25">
      <c r="C13347" s="23"/>
      <c r="D13347" s="23"/>
      <c r="E13347" s="23"/>
      <c r="F13347" s="23"/>
      <c r="G13347" s="23"/>
      <c r="H13347" s="24"/>
      <c r="I13347" s="24"/>
      <c r="J13347" s="24"/>
    </row>
    <row r="13348" spans="3:10" x14ac:dyDescent="0.25">
      <c r="C13348" s="23"/>
      <c r="D13348" s="23"/>
      <c r="E13348" s="23"/>
      <c r="F13348" s="23"/>
      <c r="G13348" s="23"/>
      <c r="H13348" s="24"/>
      <c r="I13348" s="24"/>
      <c r="J13348" s="24"/>
    </row>
    <row r="13349" spans="3:10" x14ac:dyDescent="0.25">
      <c r="C13349" s="23"/>
      <c r="D13349" s="23"/>
      <c r="E13349" s="23"/>
      <c r="F13349" s="23"/>
      <c r="G13349" s="23"/>
      <c r="H13349" s="24"/>
      <c r="I13349" s="24"/>
      <c r="J13349" s="24"/>
    </row>
    <row r="13350" spans="3:10" x14ac:dyDescent="0.25">
      <c r="C13350" s="23"/>
      <c r="D13350" s="23"/>
      <c r="E13350" s="23"/>
      <c r="F13350" s="23"/>
      <c r="G13350" s="23"/>
      <c r="H13350" s="24"/>
      <c r="I13350" s="24"/>
      <c r="J13350" s="24"/>
    </row>
    <row r="13351" spans="3:10" x14ac:dyDescent="0.25">
      <c r="C13351" s="23"/>
      <c r="D13351" s="23"/>
      <c r="E13351" s="23"/>
      <c r="F13351" s="23"/>
      <c r="G13351" s="23"/>
      <c r="H13351" s="24"/>
      <c r="I13351" s="24"/>
      <c r="J13351" s="24"/>
    </row>
    <row r="13352" spans="3:10" x14ac:dyDescent="0.25">
      <c r="C13352" s="23"/>
      <c r="D13352" s="23"/>
      <c r="E13352" s="23"/>
      <c r="F13352" s="23"/>
      <c r="G13352" s="23"/>
      <c r="H13352" s="24"/>
      <c r="I13352" s="24"/>
      <c r="J13352" s="24"/>
    </row>
    <row r="13353" spans="3:10" x14ac:dyDescent="0.25">
      <c r="C13353" s="23"/>
      <c r="D13353" s="23"/>
      <c r="E13353" s="23"/>
      <c r="F13353" s="23"/>
      <c r="G13353" s="23"/>
      <c r="H13353" s="24"/>
      <c r="I13353" s="24"/>
      <c r="J13353" s="24"/>
    </row>
    <row r="13354" spans="3:10" x14ac:dyDescent="0.25">
      <c r="C13354" s="23"/>
      <c r="D13354" s="23"/>
      <c r="E13354" s="23"/>
      <c r="F13354" s="23"/>
      <c r="G13354" s="23"/>
      <c r="H13354" s="24"/>
      <c r="I13354" s="24"/>
      <c r="J13354" s="24"/>
    </row>
    <row r="13355" spans="3:10" x14ac:dyDescent="0.25">
      <c r="C13355" s="23"/>
      <c r="D13355" s="23"/>
      <c r="E13355" s="23"/>
      <c r="F13355" s="23"/>
      <c r="G13355" s="23"/>
      <c r="H13355" s="24"/>
      <c r="I13355" s="24"/>
      <c r="J13355" s="24"/>
    </row>
    <row r="13356" spans="3:10" x14ac:dyDescent="0.25">
      <c r="C13356" s="23"/>
      <c r="D13356" s="23"/>
      <c r="E13356" s="23"/>
      <c r="F13356" s="23"/>
      <c r="G13356" s="23"/>
      <c r="H13356" s="24"/>
      <c r="I13356" s="24"/>
      <c r="J13356" s="24"/>
    </row>
    <row r="13357" spans="3:10" x14ac:dyDescent="0.25">
      <c r="C13357" s="23"/>
      <c r="D13357" s="23"/>
      <c r="E13357" s="23"/>
      <c r="F13357" s="23"/>
      <c r="G13357" s="23"/>
      <c r="H13357" s="24"/>
      <c r="I13357" s="24"/>
      <c r="J13357" s="24"/>
    </row>
    <row r="13358" spans="3:10" x14ac:dyDescent="0.25">
      <c r="C13358" s="23"/>
      <c r="D13358" s="23"/>
      <c r="E13358" s="23"/>
      <c r="F13358" s="23"/>
      <c r="G13358" s="23"/>
      <c r="H13358" s="24"/>
      <c r="I13358" s="24"/>
      <c r="J13358" s="24"/>
    </row>
    <row r="13359" spans="3:10" x14ac:dyDescent="0.25">
      <c r="C13359" s="23"/>
      <c r="D13359" s="23"/>
      <c r="E13359" s="23"/>
      <c r="F13359" s="23"/>
      <c r="G13359" s="23"/>
      <c r="H13359" s="24"/>
      <c r="I13359" s="24"/>
      <c r="J13359" s="24"/>
    </row>
    <row r="13360" spans="3:10" x14ac:dyDescent="0.25">
      <c r="C13360" s="23"/>
      <c r="D13360" s="23"/>
      <c r="E13360" s="23"/>
      <c r="F13360" s="23"/>
      <c r="G13360" s="23"/>
      <c r="H13360" s="24"/>
      <c r="I13360" s="24"/>
      <c r="J13360" s="24"/>
    </row>
    <row r="13361" spans="3:10" x14ac:dyDescent="0.25">
      <c r="C13361" s="23"/>
      <c r="D13361" s="23"/>
      <c r="E13361" s="23"/>
      <c r="F13361" s="23"/>
      <c r="G13361" s="23"/>
      <c r="H13361" s="24"/>
      <c r="I13361" s="24"/>
      <c r="J13361" s="24"/>
    </row>
    <row r="13362" spans="3:10" x14ac:dyDescent="0.25">
      <c r="C13362" s="23"/>
      <c r="D13362" s="23"/>
      <c r="E13362" s="23"/>
      <c r="F13362" s="23"/>
      <c r="G13362" s="23"/>
      <c r="H13362" s="24"/>
      <c r="I13362" s="24"/>
      <c r="J13362" s="24"/>
    </row>
    <row r="13363" spans="3:10" x14ac:dyDescent="0.25">
      <c r="C13363" s="23"/>
      <c r="D13363" s="23"/>
      <c r="E13363" s="23"/>
      <c r="F13363" s="23"/>
      <c r="G13363" s="23"/>
      <c r="H13363" s="24"/>
      <c r="I13363" s="24"/>
      <c r="J13363" s="24"/>
    </row>
    <row r="13364" spans="3:10" x14ac:dyDescent="0.25">
      <c r="C13364" s="23"/>
      <c r="D13364" s="23"/>
      <c r="E13364" s="23"/>
      <c r="F13364" s="23"/>
      <c r="G13364" s="23"/>
      <c r="H13364" s="24"/>
      <c r="I13364" s="24"/>
      <c r="J13364" s="24"/>
    </row>
    <row r="13365" spans="3:10" x14ac:dyDescent="0.25">
      <c r="C13365" s="23"/>
      <c r="D13365" s="23"/>
      <c r="E13365" s="23"/>
      <c r="F13365" s="23"/>
      <c r="G13365" s="23"/>
      <c r="H13365" s="24"/>
      <c r="I13365" s="24"/>
      <c r="J13365" s="24"/>
    </row>
    <row r="13366" spans="3:10" x14ac:dyDescent="0.25">
      <c r="C13366" s="23"/>
      <c r="D13366" s="23"/>
      <c r="E13366" s="23"/>
      <c r="F13366" s="23"/>
      <c r="G13366" s="23"/>
      <c r="H13366" s="24"/>
      <c r="I13366" s="24"/>
      <c r="J13366" s="24"/>
    </row>
    <row r="13367" spans="3:10" x14ac:dyDescent="0.25">
      <c r="C13367" s="23"/>
      <c r="D13367" s="23"/>
      <c r="E13367" s="23"/>
      <c r="F13367" s="23"/>
      <c r="G13367" s="23"/>
      <c r="H13367" s="24"/>
      <c r="I13367" s="24"/>
      <c r="J13367" s="24"/>
    </row>
    <row r="13368" spans="3:10" x14ac:dyDescent="0.25">
      <c r="C13368" s="23"/>
      <c r="D13368" s="23"/>
      <c r="E13368" s="23"/>
      <c r="F13368" s="23"/>
      <c r="G13368" s="23"/>
      <c r="H13368" s="24"/>
      <c r="I13368" s="24"/>
      <c r="J13368" s="24"/>
    </row>
    <row r="13369" spans="3:10" x14ac:dyDescent="0.25">
      <c r="C13369" s="23"/>
      <c r="D13369" s="23"/>
      <c r="E13369" s="23"/>
      <c r="F13369" s="23"/>
      <c r="G13369" s="23"/>
      <c r="H13369" s="24"/>
      <c r="I13369" s="24"/>
      <c r="J13369" s="24"/>
    </row>
    <row r="13370" spans="3:10" x14ac:dyDescent="0.25">
      <c r="C13370" s="23"/>
      <c r="D13370" s="23"/>
      <c r="E13370" s="23"/>
      <c r="F13370" s="23"/>
      <c r="G13370" s="23"/>
      <c r="H13370" s="24"/>
      <c r="I13370" s="24"/>
      <c r="J13370" s="24"/>
    </row>
    <row r="13371" spans="3:10" x14ac:dyDescent="0.25">
      <c r="C13371" s="23"/>
      <c r="D13371" s="23"/>
      <c r="E13371" s="23"/>
      <c r="F13371" s="23"/>
      <c r="G13371" s="23"/>
      <c r="H13371" s="24"/>
      <c r="I13371" s="24"/>
      <c r="J13371" s="24"/>
    </row>
    <row r="13372" spans="3:10" x14ac:dyDescent="0.25">
      <c r="C13372" s="23"/>
      <c r="D13372" s="23"/>
      <c r="E13372" s="23"/>
      <c r="F13372" s="23"/>
      <c r="G13372" s="23"/>
      <c r="H13372" s="24"/>
      <c r="I13372" s="24"/>
      <c r="J13372" s="24"/>
    </row>
    <row r="13373" spans="3:10" x14ac:dyDescent="0.25">
      <c r="C13373" s="23"/>
      <c r="D13373" s="23"/>
      <c r="E13373" s="23"/>
      <c r="F13373" s="23"/>
      <c r="G13373" s="23"/>
      <c r="H13373" s="24"/>
      <c r="I13373" s="24"/>
      <c r="J13373" s="24"/>
    </row>
    <row r="13374" spans="3:10" x14ac:dyDescent="0.25">
      <c r="C13374" s="23"/>
      <c r="D13374" s="23"/>
      <c r="E13374" s="23"/>
      <c r="F13374" s="23"/>
      <c r="G13374" s="23"/>
      <c r="H13374" s="24"/>
      <c r="I13374" s="24"/>
      <c r="J13374" s="24"/>
    </row>
    <row r="13375" spans="3:10" x14ac:dyDescent="0.25">
      <c r="C13375" s="23"/>
      <c r="D13375" s="23"/>
      <c r="E13375" s="23"/>
      <c r="F13375" s="23"/>
      <c r="G13375" s="23"/>
      <c r="H13375" s="24"/>
      <c r="I13375" s="24"/>
      <c r="J13375" s="24"/>
    </row>
    <row r="13376" spans="3:10" x14ac:dyDescent="0.25">
      <c r="C13376" s="23"/>
      <c r="D13376" s="23"/>
      <c r="E13376" s="23"/>
      <c r="F13376" s="23"/>
      <c r="G13376" s="23"/>
      <c r="H13376" s="24"/>
      <c r="I13376" s="24"/>
      <c r="J13376" s="24"/>
    </row>
    <row r="13377" spans="3:10" x14ac:dyDescent="0.25">
      <c r="C13377" s="23"/>
      <c r="D13377" s="23"/>
      <c r="E13377" s="23"/>
      <c r="F13377" s="23"/>
      <c r="G13377" s="23"/>
      <c r="H13377" s="24"/>
      <c r="I13377" s="24"/>
      <c r="J13377" s="24"/>
    </row>
    <row r="13378" spans="3:10" x14ac:dyDescent="0.25">
      <c r="C13378" s="23"/>
      <c r="D13378" s="23"/>
      <c r="E13378" s="23"/>
      <c r="F13378" s="23"/>
      <c r="G13378" s="23"/>
      <c r="H13378" s="24"/>
      <c r="I13378" s="24"/>
      <c r="J13378" s="24"/>
    </row>
    <row r="13379" spans="3:10" x14ac:dyDescent="0.25">
      <c r="C13379" s="23"/>
      <c r="D13379" s="23"/>
      <c r="E13379" s="23"/>
      <c r="F13379" s="23"/>
      <c r="G13379" s="23"/>
      <c r="H13379" s="24"/>
      <c r="I13379" s="24"/>
      <c r="J13379" s="24"/>
    </row>
    <row r="13380" spans="3:10" x14ac:dyDescent="0.25">
      <c r="C13380" s="23"/>
      <c r="D13380" s="23"/>
      <c r="E13380" s="23"/>
      <c r="F13380" s="23"/>
      <c r="G13380" s="23"/>
      <c r="H13380" s="24"/>
      <c r="I13380" s="24"/>
      <c r="J13380" s="24"/>
    </row>
    <row r="13381" spans="3:10" x14ac:dyDescent="0.25">
      <c r="C13381" s="23"/>
      <c r="D13381" s="23"/>
      <c r="E13381" s="23"/>
      <c r="F13381" s="23"/>
      <c r="G13381" s="23"/>
      <c r="H13381" s="24"/>
      <c r="I13381" s="24"/>
      <c r="J13381" s="24"/>
    </row>
    <row r="13382" spans="3:10" x14ac:dyDescent="0.25">
      <c r="C13382" s="23"/>
      <c r="D13382" s="23"/>
      <c r="E13382" s="23"/>
      <c r="F13382" s="23"/>
      <c r="G13382" s="23"/>
      <c r="H13382" s="24"/>
      <c r="I13382" s="24"/>
      <c r="J13382" s="24"/>
    </row>
    <row r="13383" spans="3:10" x14ac:dyDescent="0.25">
      <c r="C13383" s="23"/>
      <c r="D13383" s="23"/>
      <c r="E13383" s="23"/>
      <c r="F13383" s="23"/>
      <c r="G13383" s="23"/>
      <c r="H13383" s="24"/>
      <c r="I13383" s="24"/>
      <c r="J13383" s="24"/>
    </row>
    <row r="13384" spans="3:10" x14ac:dyDescent="0.25">
      <c r="C13384" s="23"/>
      <c r="D13384" s="23"/>
      <c r="E13384" s="23"/>
      <c r="F13384" s="23"/>
      <c r="G13384" s="23"/>
      <c r="H13384" s="24"/>
      <c r="I13384" s="24"/>
      <c r="J13384" s="24"/>
    </row>
    <row r="13385" spans="3:10" x14ac:dyDescent="0.25">
      <c r="C13385" s="23"/>
      <c r="D13385" s="23"/>
      <c r="E13385" s="23"/>
      <c r="F13385" s="23"/>
      <c r="G13385" s="23"/>
      <c r="H13385" s="24"/>
      <c r="I13385" s="24"/>
      <c r="J13385" s="24"/>
    </row>
    <row r="13386" spans="3:10" x14ac:dyDescent="0.25">
      <c r="C13386" s="23"/>
      <c r="D13386" s="23"/>
      <c r="E13386" s="23"/>
      <c r="F13386" s="23"/>
      <c r="G13386" s="23"/>
      <c r="H13386" s="24"/>
      <c r="I13386" s="24"/>
      <c r="J13386" s="24"/>
    </row>
    <row r="13387" spans="3:10" x14ac:dyDescent="0.25">
      <c r="C13387" s="23"/>
      <c r="D13387" s="23"/>
      <c r="E13387" s="23"/>
      <c r="F13387" s="23"/>
      <c r="G13387" s="23"/>
      <c r="H13387" s="24"/>
      <c r="I13387" s="24"/>
      <c r="J13387" s="24"/>
    </row>
    <row r="13388" spans="3:10" x14ac:dyDescent="0.25">
      <c r="C13388" s="23"/>
      <c r="D13388" s="23"/>
      <c r="E13388" s="23"/>
      <c r="F13388" s="23"/>
      <c r="G13388" s="23"/>
      <c r="H13388" s="24"/>
      <c r="I13388" s="24"/>
      <c r="J13388" s="24"/>
    </row>
    <row r="13389" spans="3:10" x14ac:dyDescent="0.25">
      <c r="C13389" s="23"/>
      <c r="D13389" s="23"/>
      <c r="E13389" s="23"/>
      <c r="F13389" s="23"/>
      <c r="G13389" s="23"/>
      <c r="H13389" s="24"/>
      <c r="I13389" s="24"/>
      <c r="J13389" s="24"/>
    </row>
    <row r="13390" spans="3:10" x14ac:dyDescent="0.25">
      <c r="C13390" s="23"/>
      <c r="D13390" s="23"/>
      <c r="E13390" s="23"/>
      <c r="F13390" s="23"/>
      <c r="G13390" s="23"/>
      <c r="H13390" s="24"/>
      <c r="I13390" s="24"/>
      <c r="J13390" s="24"/>
    </row>
    <row r="13391" spans="3:10" x14ac:dyDescent="0.25">
      <c r="C13391" s="23"/>
      <c r="D13391" s="23"/>
      <c r="E13391" s="23"/>
      <c r="F13391" s="23"/>
      <c r="G13391" s="23"/>
      <c r="H13391" s="24"/>
      <c r="I13391" s="24"/>
      <c r="J13391" s="24"/>
    </row>
    <row r="13392" spans="3:10" x14ac:dyDescent="0.25">
      <c r="C13392" s="23"/>
      <c r="D13392" s="23"/>
      <c r="E13392" s="23"/>
      <c r="F13392" s="23"/>
      <c r="G13392" s="23"/>
      <c r="H13392" s="24"/>
      <c r="I13392" s="24"/>
      <c r="J13392" s="24"/>
    </row>
    <row r="13393" spans="3:10" x14ac:dyDescent="0.25">
      <c r="C13393" s="23"/>
      <c r="D13393" s="23"/>
      <c r="E13393" s="23"/>
      <c r="F13393" s="23"/>
      <c r="G13393" s="23"/>
      <c r="H13393" s="24"/>
      <c r="I13393" s="24"/>
      <c r="J13393" s="24"/>
    </row>
    <row r="13394" spans="3:10" x14ac:dyDescent="0.25">
      <c r="C13394" s="23"/>
      <c r="D13394" s="23"/>
      <c r="E13394" s="23"/>
      <c r="F13394" s="23"/>
      <c r="G13394" s="23"/>
      <c r="H13394" s="24"/>
      <c r="I13394" s="24"/>
      <c r="J13394" s="24"/>
    </row>
    <row r="13395" spans="3:10" x14ac:dyDescent="0.25">
      <c r="C13395" s="23"/>
      <c r="D13395" s="23"/>
      <c r="E13395" s="23"/>
      <c r="F13395" s="23"/>
      <c r="G13395" s="23"/>
      <c r="H13395" s="24"/>
      <c r="I13395" s="24"/>
      <c r="J13395" s="24"/>
    </row>
    <row r="13396" spans="3:10" x14ac:dyDescent="0.25">
      <c r="C13396" s="23"/>
      <c r="D13396" s="23"/>
      <c r="E13396" s="23"/>
      <c r="F13396" s="23"/>
      <c r="G13396" s="23"/>
      <c r="H13396" s="24"/>
      <c r="I13396" s="24"/>
      <c r="J13396" s="24"/>
    </row>
    <row r="13397" spans="3:10" x14ac:dyDescent="0.25">
      <c r="C13397" s="23"/>
      <c r="D13397" s="23"/>
      <c r="E13397" s="23"/>
      <c r="F13397" s="23"/>
      <c r="G13397" s="23"/>
      <c r="H13397" s="24"/>
      <c r="I13397" s="24"/>
      <c r="J13397" s="24"/>
    </row>
    <row r="13398" spans="3:10" x14ac:dyDescent="0.25">
      <c r="C13398" s="23"/>
      <c r="D13398" s="23"/>
      <c r="E13398" s="23"/>
      <c r="F13398" s="23"/>
      <c r="G13398" s="23"/>
      <c r="H13398" s="24"/>
      <c r="I13398" s="24"/>
      <c r="J13398" s="24"/>
    </row>
    <row r="13399" spans="3:10" x14ac:dyDescent="0.25">
      <c r="C13399" s="23"/>
      <c r="D13399" s="23"/>
      <c r="E13399" s="23"/>
      <c r="F13399" s="23"/>
      <c r="G13399" s="23"/>
      <c r="H13399" s="24"/>
      <c r="I13399" s="24"/>
      <c r="J13399" s="24"/>
    </row>
    <row r="13400" spans="3:10" x14ac:dyDescent="0.25">
      <c r="C13400" s="23"/>
      <c r="D13400" s="23"/>
      <c r="E13400" s="23"/>
      <c r="F13400" s="23"/>
      <c r="G13400" s="23"/>
      <c r="H13400" s="24"/>
      <c r="I13400" s="24"/>
      <c r="J13400" s="24"/>
    </row>
    <row r="13401" spans="3:10" x14ac:dyDescent="0.25">
      <c r="C13401" s="23"/>
      <c r="D13401" s="23"/>
      <c r="E13401" s="23"/>
      <c r="F13401" s="23"/>
      <c r="G13401" s="23"/>
      <c r="H13401" s="24"/>
      <c r="I13401" s="24"/>
      <c r="J13401" s="24"/>
    </row>
    <row r="13402" spans="3:10" x14ac:dyDescent="0.25">
      <c r="C13402" s="23"/>
      <c r="D13402" s="23"/>
      <c r="E13402" s="23"/>
      <c r="F13402" s="23"/>
      <c r="G13402" s="23"/>
      <c r="H13402" s="24"/>
      <c r="I13402" s="24"/>
      <c r="J13402" s="24"/>
    </row>
    <row r="13403" spans="3:10" x14ac:dyDescent="0.25">
      <c r="C13403" s="23"/>
      <c r="D13403" s="23"/>
      <c r="E13403" s="23"/>
      <c r="F13403" s="23"/>
      <c r="G13403" s="23"/>
      <c r="H13403" s="24"/>
      <c r="I13403" s="24"/>
      <c r="J13403" s="24"/>
    </row>
    <row r="13404" spans="3:10" x14ac:dyDescent="0.25">
      <c r="C13404" s="23"/>
      <c r="D13404" s="23"/>
      <c r="E13404" s="23"/>
      <c r="F13404" s="23"/>
      <c r="G13404" s="23"/>
      <c r="H13404" s="24"/>
      <c r="I13404" s="24"/>
      <c r="J13404" s="24"/>
    </row>
    <row r="13405" spans="3:10" x14ac:dyDescent="0.25">
      <c r="C13405" s="23"/>
      <c r="D13405" s="23"/>
      <c r="E13405" s="23"/>
      <c r="F13405" s="23"/>
      <c r="G13405" s="23"/>
      <c r="H13405" s="24"/>
      <c r="I13405" s="24"/>
      <c r="J13405" s="24"/>
    </row>
    <row r="13406" spans="3:10" x14ac:dyDescent="0.25">
      <c r="C13406" s="23"/>
      <c r="D13406" s="23"/>
      <c r="E13406" s="23"/>
      <c r="F13406" s="23"/>
      <c r="G13406" s="23"/>
      <c r="H13406" s="24"/>
      <c r="I13406" s="24"/>
      <c r="J13406" s="24"/>
    </row>
    <row r="13407" spans="3:10" x14ac:dyDescent="0.25">
      <c r="C13407" s="23"/>
      <c r="D13407" s="23"/>
      <c r="E13407" s="23"/>
      <c r="F13407" s="23"/>
      <c r="G13407" s="23"/>
      <c r="H13407" s="24"/>
      <c r="I13407" s="24"/>
      <c r="J13407" s="24"/>
    </row>
    <row r="13408" spans="3:10" x14ac:dyDescent="0.25">
      <c r="C13408" s="23"/>
      <c r="D13408" s="23"/>
      <c r="E13408" s="23"/>
      <c r="F13408" s="23"/>
      <c r="G13408" s="23"/>
      <c r="H13408" s="24"/>
      <c r="I13408" s="24"/>
      <c r="J13408" s="24"/>
    </row>
    <row r="13409" spans="3:10" x14ac:dyDescent="0.25">
      <c r="C13409" s="23"/>
      <c r="D13409" s="23"/>
      <c r="E13409" s="23"/>
      <c r="F13409" s="23"/>
      <c r="G13409" s="23"/>
      <c r="H13409" s="24"/>
      <c r="I13409" s="24"/>
      <c r="J13409" s="24"/>
    </row>
    <row r="13410" spans="3:10" x14ac:dyDescent="0.25">
      <c r="C13410" s="23"/>
      <c r="D13410" s="23"/>
      <c r="E13410" s="23"/>
      <c r="F13410" s="23"/>
      <c r="G13410" s="23"/>
      <c r="H13410" s="24"/>
      <c r="I13410" s="24"/>
      <c r="J13410" s="24"/>
    </row>
    <row r="13411" spans="3:10" x14ac:dyDescent="0.25">
      <c r="C13411" s="23"/>
      <c r="D13411" s="23"/>
      <c r="E13411" s="23"/>
      <c r="F13411" s="23"/>
      <c r="G13411" s="23"/>
      <c r="H13411" s="24"/>
      <c r="I13411" s="24"/>
      <c r="J13411" s="24"/>
    </row>
    <row r="13412" spans="3:10" x14ac:dyDescent="0.25">
      <c r="C13412" s="23"/>
      <c r="D13412" s="23"/>
      <c r="E13412" s="23"/>
      <c r="F13412" s="23"/>
      <c r="G13412" s="23"/>
      <c r="H13412" s="24"/>
      <c r="I13412" s="24"/>
      <c r="J13412" s="24"/>
    </row>
    <row r="13413" spans="3:10" x14ac:dyDescent="0.25">
      <c r="C13413" s="23"/>
      <c r="D13413" s="23"/>
      <c r="E13413" s="23"/>
      <c r="F13413" s="23"/>
      <c r="G13413" s="23"/>
      <c r="H13413" s="24"/>
      <c r="I13413" s="24"/>
      <c r="J13413" s="24"/>
    </row>
    <row r="13414" spans="3:10" x14ac:dyDescent="0.25">
      <c r="C13414" s="23"/>
      <c r="D13414" s="23"/>
      <c r="E13414" s="23"/>
      <c r="F13414" s="23"/>
      <c r="G13414" s="23"/>
      <c r="H13414" s="24"/>
      <c r="I13414" s="24"/>
      <c r="J13414" s="24"/>
    </row>
    <row r="13415" spans="3:10" x14ac:dyDescent="0.25">
      <c r="C13415" s="23"/>
      <c r="D13415" s="23"/>
      <c r="E13415" s="23"/>
      <c r="F13415" s="23"/>
      <c r="G13415" s="23"/>
      <c r="H13415" s="24"/>
      <c r="I13415" s="24"/>
      <c r="J13415" s="24"/>
    </row>
    <row r="13416" spans="3:10" x14ac:dyDescent="0.25">
      <c r="C13416" s="23"/>
      <c r="D13416" s="23"/>
      <c r="E13416" s="23"/>
      <c r="F13416" s="23"/>
      <c r="G13416" s="23"/>
      <c r="H13416" s="24"/>
      <c r="I13416" s="24"/>
      <c r="J13416" s="24"/>
    </row>
    <row r="13417" spans="3:10" x14ac:dyDescent="0.25">
      <c r="C13417" s="23"/>
      <c r="D13417" s="23"/>
      <c r="E13417" s="23"/>
      <c r="F13417" s="23"/>
      <c r="G13417" s="23"/>
      <c r="H13417" s="24"/>
      <c r="I13417" s="24"/>
      <c r="J13417" s="24"/>
    </row>
    <row r="13418" spans="3:10" x14ac:dyDescent="0.25">
      <c r="C13418" s="23"/>
      <c r="D13418" s="23"/>
      <c r="E13418" s="23"/>
      <c r="F13418" s="23"/>
      <c r="G13418" s="23"/>
      <c r="H13418" s="24"/>
      <c r="I13418" s="24"/>
      <c r="J13418" s="24"/>
    </row>
    <row r="13419" spans="3:10" x14ac:dyDescent="0.25">
      <c r="C13419" s="23"/>
      <c r="D13419" s="23"/>
      <c r="E13419" s="23"/>
      <c r="F13419" s="23"/>
      <c r="G13419" s="23"/>
      <c r="H13419" s="24"/>
      <c r="I13419" s="24"/>
      <c r="J13419" s="24"/>
    </row>
    <row r="13420" spans="3:10" x14ac:dyDescent="0.25">
      <c r="C13420" s="23"/>
      <c r="D13420" s="23"/>
      <c r="E13420" s="23"/>
      <c r="F13420" s="23"/>
      <c r="G13420" s="23"/>
      <c r="H13420" s="24"/>
      <c r="I13420" s="24"/>
      <c r="J13420" s="24"/>
    </row>
    <row r="13421" spans="3:10" x14ac:dyDescent="0.25">
      <c r="C13421" s="23"/>
      <c r="D13421" s="23"/>
      <c r="E13421" s="23"/>
      <c r="F13421" s="23"/>
      <c r="G13421" s="23"/>
      <c r="H13421" s="24"/>
      <c r="I13421" s="24"/>
      <c r="J13421" s="24"/>
    </row>
    <row r="13422" spans="3:10" x14ac:dyDescent="0.25">
      <c r="C13422" s="23"/>
      <c r="D13422" s="23"/>
      <c r="E13422" s="23"/>
      <c r="F13422" s="23"/>
      <c r="G13422" s="23"/>
      <c r="H13422" s="24"/>
      <c r="I13422" s="24"/>
      <c r="J13422" s="24"/>
    </row>
    <row r="13423" spans="3:10" x14ac:dyDescent="0.25">
      <c r="C13423" s="23"/>
      <c r="D13423" s="23"/>
      <c r="E13423" s="23"/>
      <c r="F13423" s="23"/>
      <c r="G13423" s="23"/>
      <c r="H13423" s="24"/>
      <c r="I13423" s="24"/>
      <c r="J13423" s="24"/>
    </row>
    <row r="13424" spans="3:10" x14ac:dyDescent="0.25">
      <c r="C13424" s="23"/>
      <c r="D13424" s="23"/>
      <c r="E13424" s="23"/>
      <c r="F13424" s="23"/>
      <c r="G13424" s="23"/>
      <c r="H13424" s="24"/>
      <c r="I13424" s="24"/>
      <c r="J13424" s="24"/>
    </row>
    <row r="13425" spans="3:10" x14ac:dyDescent="0.25">
      <c r="C13425" s="23"/>
      <c r="D13425" s="23"/>
      <c r="E13425" s="23"/>
      <c r="F13425" s="23"/>
      <c r="G13425" s="23"/>
      <c r="H13425" s="24"/>
      <c r="I13425" s="24"/>
      <c r="J13425" s="24"/>
    </row>
    <row r="13426" spans="3:10" x14ac:dyDescent="0.25">
      <c r="C13426" s="23"/>
      <c r="D13426" s="23"/>
      <c r="E13426" s="23"/>
      <c r="F13426" s="23"/>
      <c r="G13426" s="23"/>
      <c r="H13426" s="24"/>
      <c r="I13426" s="24"/>
      <c r="J13426" s="24"/>
    </row>
    <row r="13427" spans="3:10" x14ac:dyDescent="0.25">
      <c r="C13427" s="23"/>
      <c r="D13427" s="23"/>
      <c r="E13427" s="23"/>
      <c r="F13427" s="23"/>
      <c r="G13427" s="23"/>
      <c r="H13427" s="24"/>
      <c r="I13427" s="24"/>
      <c r="J13427" s="24"/>
    </row>
    <row r="13428" spans="3:10" x14ac:dyDescent="0.25">
      <c r="C13428" s="23"/>
      <c r="D13428" s="23"/>
      <c r="E13428" s="23"/>
      <c r="F13428" s="23"/>
      <c r="G13428" s="23"/>
      <c r="H13428" s="24"/>
      <c r="I13428" s="24"/>
      <c r="J13428" s="24"/>
    </row>
    <row r="13429" spans="3:10" x14ac:dyDescent="0.25">
      <c r="C13429" s="23"/>
      <c r="D13429" s="23"/>
      <c r="E13429" s="23"/>
      <c r="F13429" s="23"/>
      <c r="G13429" s="23"/>
      <c r="H13429" s="24"/>
      <c r="I13429" s="24"/>
      <c r="J13429" s="24"/>
    </row>
    <row r="13430" spans="3:10" x14ac:dyDescent="0.25">
      <c r="C13430" s="23"/>
      <c r="D13430" s="23"/>
      <c r="E13430" s="23"/>
      <c r="F13430" s="23"/>
      <c r="G13430" s="23"/>
      <c r="H13430" s="24"/>
      <c r="I13430" s="24"/>
      <c r="J13430" s="24"/>
    </row>
    <row r="13431" spans="3:10" x14ac:dyDescent="0.25">
      <c r="C13431" s="23"/>
      <c r="D13431" s="23"/>
      <c r="E13431" s="23"/>
      <c r="F13431" s="23"/>
      <c r="G13431" s="23"/>
      <c r="H13431" s="24"/>
      <c r="I13431" s="24"/>
      <c r="J13431" s="24"/>
    </row>
    <row r="13432" spans="3:10" x14ac:dyDescent="0.25">
      <c r="C13432" s="23"/>
      <c r="D13432" s="23"/>
      <c r="E13432" s="23"/>
      <c r="F13432" s="23"/>
      <c r="G13432" s="23"/>
      <c r="H13432" s="24"/>
      <c r="I13432" s="24"/>
      <c r="J13432" s="24"/>
    </row>
    <row r="13433" spans="3:10" x14ac:dyDescent="0.25">
      <c r="C13433" s="23"/>
      <c r="D13433" s="23"/>
      <c r="E13433" s="23"/>
      <c r="F13433" s="23"/>
      <c r="G13433" s="23"/>
      <c r="H13433" s="24"/>
      <c r="I13433" s="24"/>
      <c r="J13433" s="24"/>
    </row>
    <row r="13434" spans="3:10" x14ac:dyDescent="0.25">
      <c r="C13434" s="23"/>
      <c r="D13434" s="23"/>
      <c r="E13434" s="23"/>
      <c r="F13434" s="23"/>
      <c r="G13434" s="23"/>
      <c r="H13434" s="24"/>
      <c r="I13434" s="24"/>
      <c r="J13434" s="24"/>
    </row>
    <row r="13435" spans="3:10" x14ac:dyDescent="0.25">
      <c r="C13435" s="23"/>
      <c r="D13435" s="23"/>
      <c r="E13435" s="23"/>
      <c r="F13435" s="23"/>
      <c r="G13435" s="23"/>
      <c r="H13435" s="24"/>
      <c r="I13435" s="24"/>
      <c r="J13435" s="24"/>
    </row>
    <row r="13436" spans="3:10" x14ac:dyDescent="0.25">
      <c r="C13436" s="23"/>
      <c r="D13436" s="23"/>
      <c r="E13436" s="23"/>
      <c r="F13436" s="23"/>
      <c r="G13436" s="23"/>
      <c r="H13436" s="24"/>
      <c r="I13436" s="24"/>
      <c r="J13436" s="24"/>
    </row>
    <row r="13437" spans="3:10" x14ac:dyDescent="0.25">
      <c r="C13437" s="23"/>
      <c r="D13437" s="23"/>
      <c r="E13437" s="23"/>
      <c r="F13437" s="23"/>
      <c r="G13437" s="23"/>
      <c r="H13437" s="24"/>
      <c r="I13437" s="24"/>
      <c r="J13437" s="24"/>
    </row>
    <row r="13438" spans="3:10" x14ac:dyDescent="0.25">
      <c r="C13438" s="23"/>
      <c r="D13438" s="23"/>
      <c r="E13438" s="23"/>
      <c r="F13438" s="23"/>
      <c r="G13438" s="23"/>
      <c r="H13438" s="24"/>
      <c r="I13438" s="24"/>
      <c r="J13438" s="24"/>
    </row>
    <row r="13439" spans="3:10" x14ac:dyDescent="0.25">
      <c r="C13439" s="23"/>
      <c r="D13439" s="23"/>
      <c r="E13439" s="23"/>
      <c r="F13439" s="23"/>
      <c r="G13439" s="23"/>
      <c r="H13439" s="24"/>
      <c r="I13439" s="24"/>
      <c r="J13439" s="24"/>
    </row>
    <row r="13440" spans="3:10" x14ac:dyDescent="0.25">
      <c r="C13440" s="23"/>
      <c r="D13440" s="23"/>
      <c r="E13440" s="23"/>
      <c r="F13440" s="23"/>
      <c r="G13440" s="23"/>
      <c r="H13440" s="24"/>
      <c r="I13440" s="24"/>
      <c r="J13440" s="24"/>
    </row>
    <row r="13441" spans="3:10" x14ac:dyDescent="0.25">
      <c r="C13441" s="23"/>
      <c r="D13441" s="23"/>
      <c r="E13441" s="23"/>
      <c r="F13441" s="23"/>
      <c r="G13441" s="23"/>
      <c r="H13441" s="24"/>
      <c r="I13441" s="24"/>
      <c r="J13441" s="24"/>
    </row>
    <row r="13442" spans="3:10" x14ac:dyDescent="0.25">
      <c r="C13442" s="23"/>
      <c r="D13442" s="23"/>
      <c r="E13442" s="23"/>
      <c r="F13442" s="23"/>
      <c r="G13442" s="23"/>
      <c r="H13442" s="24"/>
      <c r="I13442" s="24"/>
      <c r="J13442" s="24"/>
    </row>
    <row r="13443" spans="3:10" x14ac:dyDescent="0.25">
      <c r="C13443" s="23"/>
      <c r="D13443" s="23"/>
      <c r="E13443" s="23"/>
      <c r="F13443" s="23"/>
      <c r="G13443" s="23"/>
      <c r="H13443" s="24"/>
      <c r="I13443" s="24"/>
      <c r="J13443" s="24"/>
    </row>
    <row r="13444" spans="3:10" x14ac:dyDescent="0.25">
      <c r="C13444" s="23"/>
      <c r="D13444" s="23"/>
      <c r="E13444" s="23"/>
      <c r="F13444" s="23"/>
      <c r="G13444" s="23"/>
      <c r="H13444" s="24"/>
      <c r="I13444" s="24"/>
      <c r="J13444" s="24"/>
    </row>
    <row r="13445" spans="3:10" x14ac:dyDescent="0.25">
      <c r="C13445" s="23"/>
      <c r="D13445" s="23"/>
      <c r="E13445" s="23"/>
      <c r="F13445" s="23"/>
      <c r="G13445" s="23"/>
      <c r="H13445" s="24"/>
      <c r="I13445" s="24"/>
      <c r="J13445" s="24"/>
    </row>
    <row r="13446" spans="3:10" x14ac:dyDescent="0.25">
      <c r="C13446" s="23"/>
      <c r="D13446" s="23"/>
      <c r="E13446" s="23"/>
      <c r="F13446" s="23"/>
      <c r="G13446" s="23"/>
      <c r="H13446" s="24"/>
      <c r="I13446" s="24"/>
      <c r="J13446" s="24"/>
    </row>
    <row r="13447" spans="3:10" x14ac:dyDescent="0.25">
      <c r="C13447" s="23"/>
      <c r="D13447" s="23"/>
      <c r="E13447" s="23"/>
      <c r="F13447" s="23"/>
      <c r="G13447" s="23"/>
      <c r="H13447" s="24"/>
      <c r="I13447" s="24"/>
      <c r="J13447" s="24"/>
    </row>
    <row r="13448" spans="3:10" x14ac:dyDescent="0.25">
      <c r="C13448" s="23"/>
      <c r="D13448" s="23"/>
      <c r="E13448" s="23"/>
      <c r="F13448" s="23"/>
      <c r="G13448" s="23"/>
      <c r="H13448" s="24"/>
      <c r="I13448" s="24"/>
      <c r="J13448" s="24"/>
    </row>
    <row r="13449" spans="3:10" x14ac:dyDescent="0.25">
      <c r="C13449" s="23"/>
      <c r="D13449" s="23"/>
      <c r="E13449" s="23"/>
      <c r="F13449" s="23"/>
      <c r="G13449" s="23"/>
      <c r="H13449" s="24"/>
      <c r="I13449" s="24"/>
      <c r="J13449" s="24"/>
    </row>
    <row r="13450" spans="3:10" x14ac:dyDescent="0.25">
      <c r="C13450" s="23"/>
      <c r="D13450" s="23"/>
      <c r="E13450" s="23"/>
      <c r="F13450" s="23"/>
      <c r="G13450" s="23"/>
      <c r="H13450" s="24"/>
      <c r="I13450" s="24"/>
      <c r="J13450" s="24"/>
    </row>
    <row r="13451" spans="3:10" x14ac:dyDescent="0.25">
      <c r="C13451" s="23"/>
      <c r="D13451" s="23"/>
      <c r="E13451" s="23"/>
      <c r="F13451" s="23"/>
      <c r="G13451" s="23"/>
      <c r="H13451" s="24"/>
      <c r="I13451" s="24"/>
      <c r="J13451" s="24"/>
    </row>
    <row r="13452" spans="3:10" x14ac:dyDescent="0.25">
      <c r="C13452" s="23"/>
      <c r="D13452" s="23"/>
      <c r="E13452" s="23"/>
      <c r="F13452" s="23"/>
      <c r="G13452" s="23"/>
      <c r="H13452" s="24"/>
      <c r="I13452" s="24"/>
      <c r="J13452" s="24"/>
    </row>
    <row r="13453" spans="3:10" x14ac:dyDescent="0.25">
      <c r="C13453" s="23"/>
      <c r="D13453" s="23"/>
      <c r="E13453" s="23"/>
      <c r="F13453" s="23"/>
      <c r="G13453" s="23"/>
      <c r="H13453" s="24"/>
      <c r="I13453" s="24"/>
      <c r="J13453" s="24"/>
    </row>
    <row r="13454" spans="3:10" x14ac:dyDescent="0.25">
      <c r="C13454" s="23"/>
      <c r="D13454" s="23"/>
      <c r="E13454" s="23"/>
      <c r="F13454" s="23"/>
      <c r="G13454" s="23"/>
      <c r="H13454" s="24"/>
      <c r="I13454" s="24"/>
      <c r="J13454" s="24"/>
    </row>
    <row r="13455" spans="3:10" x14ac:dyDescent="0.25">
      <c r="C13455" s="23"/>
      <c r="D13455" s="23"/>
      <c r="E13455" s="23"/>
      <c r="F13455" s="23"/>
      <c r="G13455" s="23"/>
      <c r="H13455" s="24"/>
      <c r="I13455" s="24"/>
      <c r="J13455" s="24"/>
    </row>
    <row r="13456" spans="3:10" x14ac:dyDescent="0.25">
      <c r="C13456" s="23"/>
      <c r="D13456" s="23"/>
      <c r="E13456" s="23"/>
      <c r="F13456" s="23"/>
      <c r="G13456" s="23"/>
      <c r="H13456" s="24"/>
      <c r="I13456" s="24"/>
      <c r="J13456" s="24"/>
    </row>
    <row r="13457" spans="3:10" x14ac:dyDescent="0.25">
      <c r="C13457" s="23"/>
      <c r="D13457" s="23"/>
      <c r="E13457" s="23"/>
      <c r="F13457" s="23"/>
      <c r="G13457" s="23"/>
      <c r="H13457" s="24"/>
      <c r="I13457" s="24"/>
      <c r="J13457" s="24"/>
    </row>
    <row r="13458" spans="3:10" x14ac:dyDescent="0.25">
      <c r="C13458" s="23"/>
      <c r="D13458" s="23"/>
      <c r="E13458" s="23"/>
      <c r="F13458" s="23"/>
      <c r="G13458" s="23"/>
      <c r="H13458" s="24"/>
      <c r="I13458" s="24"/>
      <c r="J13458" s="24"/>
    </row>
    <row r="13459" spans="3:10" x14ac:dyDescent="0.25">
      <c r="C13459" s="23"/>
      <c r="D13459" s="23"/>
      <c r="E13459" s="23"/>
      <c r="F13459" s="23"/>
      <c r="G13459" s="23"/>
      <c r="H13459" s="24"/>
      <c r="I13459" s="24"/>
      <c r="J13459" s="24"/>
    </row>
    <row r="13460" spans="3:10" x14ac:dyDescent="0.25">
      <c r="C13460" s="23"/>
      <c r="D13460" s="23"/>
      <c r="E13460" s="23"/>
      <c r="F13460" s="23"/>
      <c r="G13460" s="23"/>
      <c r="H13460" s="24"/>
      <c r="I13460" s="24"/>
      <c r="J13460" s="24"/>
    </row>
    <row r="13461" spans="3:10" x14ac:dyDescent="0.25">
      <c r="C13461" s="23"/>
      <c r="D13461" s="23"/>
      <c r="E13461" s="23"/>
      <c r="F13461" s="23"/>
      <c r="G13461" s="23"/>
      <c r="H13461" s="24"/>
      <c r="I13461" s="24"/>
      <c r="J13461" s="24"/>
    </row>
    <row r="13462" spans="3:10" x14ac:dyDescent="0.25">
      <c r="C13462" s="23"/>
      <c r="D13462" s="23"/>
      <c r="E13462" s="23"/>
      <c r="F13462" s="23"/>
      <c r="G13462" s="23"/>
      <c r="H13462" s="24"/>
      <c r="I13462" s="24"/>
      <c r="J13462" s="24"/>
    </row>
    <row r="13463" spans="3:10" x14ac:dyDescent="0.25">
      <c r="C13463" s="23"/>
      <c r="D13463" s="23"/>
      <c r="E13463" s="23"/>
      <c r="F13463" s="23"/>
      <c r="G13463" s="23"/>
      <c r="H13463" s="24"/>
      <c r="I13463" s="24"/>
      <c r="J13463" s="24"/>
    </row>
    <row r="13464" spans="3:10" x14ac:dyDescent="0.25">
      <c r="C13464" s="23"/>
      <c r="D13464" s="23"/>
      <c r="E13464" s="23"/>
      <c r="F13464" s="23"/>
      <c r="G13464" s="23"/>
      <c r="H13464" s="24"/>
      <c r="I13464" s="24"/>
      <c r="J13464" s="24"/>
    </row>
    <row r="13465" spans="3:10" x14ac:dyDescent="0.25">
      <c r="C13465" s="23"/>
      <c r="D13465" s="23"/>
      <c r="E13465" s="23"/>
      <c r="F13465" s="23"/>
      <c r="G13465" s="23"/>
      <c r="H13465" s="24"/>
      <c r="I13465" s="24"/>
      <c r="J13465" s="24"/>
    </row>
    <row r="13466" spans="3:10" x14ac:dyDescent="0.25">
      <c r="C13466" s="23"/>
      <c r="D13466" s="23"/>
      <c r="E13466" s="23"/>
      <c r="F13466" s="23"/>
      <c r="G13466" s="23"/>
      <c r="H13466" s="24"/>
      <c r="I13466" s="24"/>
      <c r="J13466" s="24"/>
    </row>
    <row r="13467" spans="3:10" x14ac:dyDescent="0.25">
      <c r="C13467" s="23"/>
      <c r="D13467" s="23"/>
      <c r="E13467" s="23"/>
      <c r="F13467" s="23"/>
      <c r="G13467" s="23"/>
      <c r="H13467" s="24"/>
      <c r="I13467" s="24"/>
      <c r="J13467" s="24"/>
    </row>
    <row r="13468" spans="3:10" x14ac:dyDescent="0.25">
      <c r="C13468" s="23"/>
      <c r="D13468" s="23"/>
      <c r="E13468" s="23"/>
      <c r="F13468" s="23"/>
      <c r="G13468" s="23"/>
      <c r="H13468" s="24"/>
      <c r="I13468" s="24"/>
      <c r="J13468" s="24"/>
    </row>
    <row r="13469" spans="3:10" x14ac:dyDescent="0.25">
      <c r="C13469" s="23"/>
      <c r="D13469" s="23"/>
      <c r="E13469" s="23"/>
      <c r="F13469" s="23"/>
      <c r="G13469" s="23"/>
      <c r="H13469" s="24"/>
      <c r="I13469" s="24"/>
      <c r="J13469" s="24"/>
    </row>
    <row r="13470" spans="3:10" x14ac:dyDescent="0.25">
      <c r="C13470" s="23"/>
      <c r="D13470" s="23"/>
      <c r="E13470" s="23"/>
      <c r="F13470" s="23"/>
      <c r="G13470" s="23"/>
      <c r="H13470" s="24"/>
      <c r="I13470" s="24"/>
      <c r="J13470" s="24"/>
    </row>
    <row r="13471" spans="3:10" x14ac:dyDescent="0.25">
      <c r="C13471" s="23"/>
      <c r="D13471" s="23"/>
      <c r="E13471" s="23"/>
      <c r="F13471" s="23"/>
      <c r="G13471" s="23"/>
      <c r="H13471" s="24"/>
      <c r="I13471" s="24"/>
      <c r="J13471" s="24"/>
    </row>
    <row r="13472" spans="3:10" x14ac:dyDescent="0.25">
      <c r="C13472" s="23"/>
      <c r="D13472" s="23"/>
      <c r="E13472" s="23"/>
      <c r="F13472" s="23"/>
      <c r="G13472" s="23"/>
      <c r="H13472" s="24"/>
      <c r="I13472" s="24"/>
      <c r="J13472" s="24"/>
    </row>
    <row r="13473" spans="3:10" x14ac:dyDescent="0.25">
      <c r="C13473" s="23"/>
      <c r="D13473" s="23"/>
      <c r="E13473" s="23"/>
      <c r="F13473" s="23"/>
      <c r="G13473" s="23"/>
      <c r="H13473" s="24"/>
      <c r="I13473" s="24"/>
      <c r="J13473" s="24"/>
    </row>
    <row r="13474" spans="3:10" x14ac:dyDescent="0.25">
      <c r="C13474" s="23"/>
      <c r="D13474" s="23"/>
      <c r="E13474" s="23"/>
      <c r="F13474" s="23"/>
      <c r="G13474" s="23"/>
      <c r="H13474" s="24"/>
      <c r="I13474" s="24"/>
      <c r="J13474" s="24"/>
    </row>
    <row r="13475" spans="3:10" x14ac:dyDescent="0.25">
      <c r="C13475" s="23"/>
      <c r="D13475" s="23"/>
      <c r="E13475" s="23"/>
      <c r="F13475" s="23"/>
      <c r="G13475" s="23"/>
      <c r="H13475" s="24"/>
      <c r="I13475" s="24"/>
      <c r="J13475" s="24"/>
    </row>
    <row r="13476" spans="3:10" x14ac:dyDescent="0.25">
      <c r="C13476" s="23"/>
      <c r="D13476" s="23"/>
      <c r="E13476" s="23"/>
      <c r="F13476" s="23"/>
      <c r="G13476" s="23"/>
      <c r="H13476" s="24"/>
      <c r="I13476" s="24"/>
      <c r="J13476" s="24"/>
    </row>
    <row r="13477" spans="3:10" x14ac:dyDescent="0.25">
      <c r="C13477" s="23"/>
      <c r="D13477" s="23"/>
      <c r="E13477" s="23"/>
      <c r="F13477" s="23"/>
      <c r="G13477" s="23"/>
      <c r="H13477" s="24"/>
      <c r="I13477" s="24"/>
      <c r="J13477" s="24"/>
    </row>
    <row r="13478" spans="3:10" x14ac:dyDescent="0.25">
      <c r="C13478" s="23"/>
      <c r="D13478" s="23"/>
      <c r="E13478" s="23"/>
      <c r="F13478" s="23"/>
      <c r="G13478" s="23"/>
      <c r="H13478" s="24"/>
      <c r="I13478" s="24"/>
      <c r="J13478" s="24"/>
    </row>
    <row r="13479" spans="3:10" x14ac:dyDescent="0.25">
      <c r="C13479" s="23"/>
      <c r="D13479" s="23"/>
      <c r="E13479" s="23"/>
      <c r="F13479" s="23"/>
      <c r="G13479" s="23"/>
      <c r="H13479" s="24"/>
      <c r="I13479" s="24"/>
      <c r="J13479" s="24"/>
    </row>
    <row r="13480" spans="3:10" x14ac:dyDescent="0.25">
      <c r="C13480" s="23"/>
      <c r="D13480" s="23"/>
      <c r="E13480" s="23"/>
      <c r="F13480" s="23"/>
      <c r="G13480" s="23"/>
      <c r="H13480" s="24"/>
      <c r="I13480" s="24"/>
      <c r="J13480" s="24"/>
    </row>
    <row r="13481" spans="3:10" x14ac:dyDescent="0.25">
      <c r="C13481" s="23"/>
      <c r="D13481" s="23"/>
      <c r="E13481" s="23"/>
      <c r="F13481" s="23"/>
      <c r="G13481" s="23"/>
      <c r="H13481" s="24"/>
      <c r="I13481" s="24"/>
      <c r="J13481" s="24"/>
    </row>
    <row r="13482" spans="3:10" x14ac:dyDescent="0.25">
      <c r="C13482" s="23"/>
      <c r="D13482" s="23"/>
      <c r="E13482" s="23"/>
      <c r="F13482" s="23"/>
      <c r="G13482" s="23"/>
      <c r="H13482" s="24"/>
      <c r="I13482" s="24"/>
      <c r="J13482" s="24"/>
    </row>
    <row r="13483" spans="3:10" x14ac:dyDescent="0.25">
      <c r="C13483" s="23"/>
      <c r="D13483" s="23"/>
      <c r="E13483" s="23"/>
      <c r="F13483" s="23"/>
      <c r="G13483" s="23"/>
      <c r="H13483" s="24"/>
      <c r="I13483" s="24"/>
      <c r="J13483" s="24"/>
    </row>
    <row r="13484" spans="3:10" x14ac:dyDescent="0.25">
      <c r="C13484" s="23"/>
      <c r="D13484" s="23"/>
      <c r="E13484" s="23"/>
      <c r="F13484" s="23"/>
      <c r="G13484" s="23"/>
      <c r="H13484" s="24"/>
      <c r="I13484" s="24"/>
      <c r="J13484" s="24"/>
    </row>
    <row r="13485" spans="3:10" x14ac:dyDescent="0.25">
      <c r="C13485" s="23"/>
      <c r="D13485" s="23"/>
      <c r="E13485" s="23"/>
      <c r="F13485" s="23"/>
      <c r="G13485" s="23"/>
      <c r="H13485" s="24"/>
      <c r="I13485" s="24"/>
      <c r="J13485" s="24"/>
    </row>
    <row r="13486" spans="3:10" x14ac:dyDescent="0.25">
      <c r="C13486" s="23"/>
      <c r="D13486" s="23"/>
      <c r="E13486" s="23"/>
      <c r="F13486" s="23"/>
      <c r="G13486" s="23"/>
      <c r="H13486" s="24"/>
      <c r="I13486" s="24"/>
      <c r="J13486" s="24"/>
    </row>
    <row r="13487" spans="3:10" x14ac:dyDescent="0.25">
      <c r="C13487" s="23"/>
      <c r="D13487" s="23"/>
      <c r="E13487" s="23"/>
      <c r="F13487" s="23"/>
      <c r="G13487" s="23"/>
      <c r="H13487" s="24"/>
      <c r="I13487" s="24"/>
      <c r="J13487" s="24"/>
    </row>
    <row r="13488" spans="3:10" x14ac:dyDescent="0.25">
      <c r="C13488" s="23"/>
      <c r="D13488" s="23"/>
      <c r="E13488" s="23"/>
      <c r="F13488" s="23"/>
      <c r="G13488" s="23"/>
      <c r="H13488" s="24"/>
      <c r="I13488" s="24"/>
      <c r="J13488" s="24"/>
    </row>
    <row r="13489" spans="3:10" x14ac:dyDescent="0.25">
      <c r="C13489" s="23"/>
      <c r="D13489" s="23"/>
      <c r="E13489" s="23"/>
      <c r="F13489" s="23"/>
      <c r="G13489" s="23"/>
      <c r="H13489" s="24"/>
      <c r="I13489" s="24"/>
      <c r="J13489" s="24"/>
    </row>
    <row r="13490" spans="3:10" x14ac:dyDescent="0.25">
      <c r="C13490" s="23"/>
      <c r="D13490" s="23"/>
      <c r="E13490" s="23"/>
      <c r="F13490" s="23"/>
      <c r="G13490" s="23"/>
      <c r="H13490" s="24"/>
      <c r="I13490" s="24"/>
      <c r="J13490" s="24"/>
    </row>
    <row r="13491" spans="3:10" x14ac:dyDescent="0.25">
      <c r="C13491" s="23"/>
      <c r="D13491" s="23"/>
      <c r="E13491" s="23"/>
      <c r="F13491" s="23"/>
      <c r="G13491" s="23"/>
      <c r="H13491" s="24"/>
      <c r="I13491" s="24"/>
      <c r="J13491" s="24"/>
    </row>
    <row r="13492" spans="3:10" x14ac:dyDescent="0.25">
      <c r="C13492" s="23"/>
      <c r="D13492" s="23"/>
      <c r="E13492" s="23"/>
      <c r="F13492" s="23"/>
      <c r="G13492" s="23"/>
      <c r="H13492" s="24"/>
      <c r="I13492" s="24"/>
      <c r="J13492" s="24"/>
    </row>
    <row r="13493" spans="3:10" x14ac:dyDescent="0.25">
      <c r="C13493" s="23"/>
      <c r="D13493" s="23"/>
      <c r="E13493" s="23"/>
      <c r="F13493" s="23"/>
      <c r="G13493" s="23"/>
      <c r="H13493" s="24"/>
      <c r="I13493" s="24"/>
      <c r="J13493" s="24"/>
    </row>
    <row r="13494" spans="3:10" x14ac:dyDescent="0.25">
      <c r="C13494" s="23"/>
      <c r="D13494" s="23"/>
      <c r="E13494" s="23"/>
      <c r="F13494" s="23"/>
      <c r="G13494" s="23"/>
      <c r="H13494" s="24"/>
      <c r="I13494" s="24"/>
      <c r="J13494" s="24"/>
    </row>
    <row r="13495" spans="3:10" x14ac:dyDescent="0.25">
      <c r="C13495" s="23"/>
      <c r="D13495" s="23"/>
      <c r="E13495" s="23"/>
      <c r="F13495" s="23"/>
      <c r="G13495" s="23"/>
      <c r="H13495" s="24"/>
      <c r="I13495" s="24"/>
      <c r="J13495" s="24"/>
    </row>
    <row r="13496" spans="3:10" x14ac:dyDescent="0.25">
      <c r="C13496" s="23"/>
      <c r="D13496" s="23"/>
      <c r="E13496" s="23"/>
      <c r="F13496" s="23"/>
      <c r="G13496" s="23"/>
      <c r="H13496" s="24"/>
      <c r="I13496" s="24"/>
      <c r="J13496" s="24"/>
    </row>
    <row r="13497" spans="3:10" x14ac:dyDescent="0.25">
      <c r="C13497" s="23"/>
      <c r="D13497" s="23"/>
      <c r="E13497" s="23"/>
      <c r="F13497" s="23"/>
      <c r="G13497" s="23"/>
      <c r="H13497" s="24"/>
      <c r="I13497" s="24"/>
      <c r="J13497" s="24"/>
    </row>
    <row r="13498" spans="3:10" x14ac:dyDescent="0.25">
      <c r="C13498" s="23"/>
      <c r="D13498" s="23"/>
      <c r="E13498" s="23"/>
      <c r="F13498" s="23"/>
      <c r="G13498" s="23"/>
      <c r="H13498" s="24"/>
      <c r="I13498" s="24"/>
      <c r="J13498" s="24"/>
    </row>
    <row r="13499" spans="3:10" x14ac:dyDescent="0.25">
      <c r="C13499" s="23"/>
      <c r="D13499" s="23"/>
      <c r="E13499" s="23"/>
      <c r="F13499" s="23"/>
      <c r="G13499" s="23"/>
      <c r="H13499" s="24"/>
      <c r="I13499" s="24"/>
      <c r="J13499" s="24"/>
    </row>
    <row r="13500" spans="3:10" x14ac:dyDescent="0.25">
      <c r="C13500" s="23"/>
      <c r="D13500" s="23"/>
      <c r="E13500" s="23"/>
      <c r="F13500" s="23"/>
      <c r="G13500" s="23"/>
      <c r="H13500" s="24"/>
      <c r="I13500" s="24"/>
      <c r="J13500" s="24"/>
    </row>
    <row r="13501" spans="3:10" x14ac:dyDescent="0.25">
      <c r="C13501" s="23"/>
      <c r="D13501" s="23"/>
      <c r="E13501" s="23"/>
      <c r="F13501" s="23"/>
      <c r="G13501" s="23"/>
      <c r="H13501" s="24"/>
      <c r="I13501" s="24"/>
      <c r="J13501" s="24"/>
    </row>
    <row r="13502" spans="3:10" x14ac:dyDescent="0.25">
      <c r="C13502" s="23"/>
      <c r="D13502" s="23"/>
      <c r="E13502" s="23"/>
      <c r="F13502" s="23"/>
      <c r="G13502" s="23"/>
      <c r="H13502" s="24"/>
      <c r="I13502" s="24"/>
      <c r="J13502" s="24"/>
    </row>
    <row r="13503" spans="3:10" x14ac:dyDescent="0.25">
      <c r="C13503" s="23"/>
      <c r="D13503" s="23"/>
      <c r="E13503" s="23"/>
      <c r="F13503" s="23"/>
      <c r="G13503" s="23"/>
      <c r="H13503" s="24"/>
      <c r="I13503" s="24"/>
      <c r="J13503" s="24"/>
    </row>
    <row r="13504" spans="3:10" x14ac:dyDescent="0.25">
      <c r="C13504" s="23"/>
      <c r="D13504" s="23"/>
      <c r="E13504" s="23"/>
      <c r="F13504" s="23"/>
      <c r="G13504" s="23"/>
      <c r="H13504" s="24"/>
      <c r="I13504" s="24"/>
      <c r="J13504" s="24"/>
    </row>
    <row r="13505" spans="3:10" x14ac:dyDescent="0.25">
      <c r="C13505" s="23"/>
      <c r="D13505" s="23"/>
      <c r="E13505" s="23"/>
      <c r="F13505" s="23"/>
      <c r="G13505" s="23"/>
      <c r="H13505" s="24"/>
      <c r="I13505" s="24"/>
      <c r="J13505" s="24"/>
    </row>
    <row r="13506" spans="3:10" x14ac:dyDescent="0.25">
      <c r="C13506" s="23"/>
      <c r="D13506" s="23"/>
      <c r="E13506" s="23"/>
      <c r="F13506" s="23"/>
      <c r="G13506" s="23"/>
      <c r="H13506" s="24"/>
      <c r="I13506" s="24"/>
      <c r="J13506" s="24"/>
    </row>
    <row r="13507" spans="3:10" x14ac:dyDescent="0.25">
      <c r="C13507" s="23"/>
      <c r="D13507" s="23"/>
      <c r="E13507" s="23"/>
      <c r="F13507" s="23"/>
      <c r="G13507" s="23"/>
      <c r="H13507" s="24"/>
      <c r="I13507" s="24"/>
      <c r="J13507" s="24"/>
    </row>
    <row r="13508" spans="3:10" x14ac:dyDescent="0.25">
      <c r="C13508" s="23"/>
      <c r="D13508" s="23"/>
      <c r="E13508" s="23"/>
      <c r="F13508" s="23"/>
      <c r="G13508" s="23"/>
      <c r="H13508" s="24"/>
      <c r="I13508" s="24"/>
      <c r="J13508" s="24"/>
    </row>
    <row r="13509" spans="3:10" x14ac:dyDescent="0.25">
      <c r="C13509" s="23"/>
      <c r="D13509" s="23"/>
      <c r="E13509" s="23"/>
      <c r="F13509" s="23"/>
      <c r="G13509" s="23"/>
      <c r="H13509" s="24"/>
      <c r="I13509" s="24"/>
      <c r="J13509" s="24"/>
    </row>
    <row r="13510" spans="3:10" x14ac:dyDescent="0.25">
      <c r="C13510" s="23"/>
      <c r="D13510" s="23"/>
      <c r="E13510" s="23"/>
      <c r="F13510" s="23"/>
      <c r="G13510" s="23"/>
      <c r="H13510" s="24"/>
      <c r="I13510" s="24"/>
      <c r="J13510" s="24"/>
    </row>
    <row r="13511" spans="3:10" x14ac:dyDescent="0.25">
      <c r="C13511" s="23"/>
      <c r="D13511" s="23"/>
      <c r="E13511" s="23"/>
      <c r="F13511" s="23"/>
      <c r="G13511" s="23"/>
      <c r="H13511" s="24"/>
      <c r="I13511" s="24"/>
      <c r="J13511" s="24"/>
    </row>
    <row r="13512" spans="3:10" x14ac:dyDescent="0.25">
      <c r="C13512" s="23"/>
      <c r="D13512" s="23"/>
      <c r="E13512" s="23"/>
      <c r="F13512" s="23"/>
      <c r="G13512" s="23"/>
      <c r="H13512" s="24"/>
      <c r="I13512" s="24"/>
      <c r="J13512" s="24"/>
    </row>
    <row r="13513" spans="3:10" x14ac:dyDescent="0.25">
      <c r="C13513" s="23"/>
      <c r="D13513" s="23"/>
      <c r="E13513" s="23"/>
      <c r="F13513" s="23"/>
      <c r="G13513" s="23"/>
      <c r="H13513" s="24"/>
      <c r="I13513" s="24"/>
      <c r="J13513" s="24"/>
    </row>
    <row r="13514" spans="3:10" x14ac:dyDescent="0.25">
      <c r="C13514" s="23"/>
      <c r="D13514" s="23"/>
      <c r="E13514" s="23"/>
      <c r="F13514" s="23"/>
      <c r="G13514" s="23"/>
      <c r="H13514" s="24"/>
      <c r="I13514" s="24"/>
      <c r="J13514" s="24"/>
    </row>
    <row r="13515" spans="3:10" x14ac:dyDescent="0.25">
      <c r="C13515" s="23"/>
      <c r="D13515" s="23"/>
      <c r="E13515" s="23"/>
      <c r="F13515" s="23"/>
      <c r="G13515" s="23"/>
      <c r="H13515" s="24"/>
      <c r="I13515" s="24"/>
      <c r="J13515" s="24"/>
    </row>
    <row r="13516" spans="3:10" x14ac:dyDescent="0.25">
      <c r="C13516" s="23"/>
      <c r="D13516" s="23"/>
      <c r="E13516" s="23"/>
      <c r="F13516" s="23"/>
      <c r="G13516" s="23"/>
      <c r="H13516" s="24"/>
      <c r="I13516" s="24"/>
      <c r="J13516" s="24"/>
    </row>
    <row r="13517" spans="3:10" x14ac:dyDescent="0.25">
      <c r="C13517" s="23"/>
      <c r="D13517" s="23"/>
      <c r="E13517" s="23"/>
      <c r="F13517" s="23"/>
      <c r="G13517" s="23"/>
      <c r="H13517" s="24"/>
      <c r="I13517" s="24"/>
      <c r="J13517" s="24"/>
    </row>
    <row r="13518" spans="3:10" x14ac:dyDescent="0.25">
      <c r="C13518" s="23"/>
      <c r="D13518" s="23"/>
      <c r="E13518" s="23"/>
      <c r="F13518" s="23"/>
      <c r="G13518" s="23"/>
      <c r="H13518" s="24"/>
      <c r="I13518" s="24"/>
      <c r="J13518" s="24"/>
    </row>
    <row r="13519" spans="3:10" x14ac:dyDescent="0.25">
      <c r="C13519" s="23"/>
      <c r="D13519" s="23"/>
      <c r="E13519" s="23"/>
      <c r="F13519" s="23"/>
      <c r="G13519" s="23"/>
      <c r="H13519" s="24"/>
      <c r="I13519" s="24"/>
      <c r="J13519" s="24"/>
    </row>
    <row r="13520" spans="3:10" x14ac:dyDescent="0.25">
      <c r="C13520" s="23"/>
      <c r="D13520" s="23"/>
      <c r="E13520" s="23"/>
      <c r="F13520" s="23"/>
      <c r="G13520" s="23"/>
      <c r="H13520" s="24"/>
      <c r="I13520" s="24"/>
      <c r="J13520" s="24"/>
    </row>
    <row r="13521" spans="3:10" x14ac:dyDescent="0.25">
      <c r="C13521" s="23"/>
      <c r="D13521" s="23"/>
      <c r="E13521" s="23"/>
      <c r="F13521" s="23"/>
      <c r="G13521" s="23"/>
      <c r="H13521" s="24"/>
      <c r="I13521" s="24"/>
      <c r="J13521" s="24"/>
    </row>
    <row r="13522" spans="3:10" x14ac:dyDescent="0.25">
      <c r="C13522" s="23"/>
      <c r="D13522" s="23"/>
      <c r="E13522" s="23"/>
      <c r="F13522" s="23"/>
      <c r="G13522" s="23"/>
      <c r="H13522" s="24"/>
      <c r="I13522" s="24"/>
      <c r="J13522" s="24"/>
    </row>
    <row r="13523" spans="3:10" x14ac:dyDescent="0.25">
      <c r="C13523" s="23"/>
      <c r="D13523" s="23"/>
      <c r="E13523" s="23"/>
      <c r="F13523" s="23"/>
      <c r="G13523" s="23"/>
      <c r="H13523" s="24"/>
      <c r="I13523" s="24"/>
      <c r="J13523" s="24"/>
    </row>
    <row r="13524" spans="3:10" x14ac:dyDescent="0.25">
      <c r="C13524" s="23"/>
      <c r="D13524" s="23"/>
      <c r="E13524" s="23"/>
      <c r="F13524" s="23"/>
      <c r="G13524" s="23"/>
      <c r="H13524" s="24"/>
      <c r="I13524" s="24"/>
      <c r="J13524" s="24"/>
    </row>
    <row r="13525" spans="3:10" x14ac:dyDescent="0.25">
      <c r="C13525" s="23"/>
      <c r="D13525" s="23"/>
      <c r="E13525" s="23"/>
      <c r="F13525" s="23"/>
      <c r="G13525" s="23"/>
      <c r="H13525" s="24"/>
      <c r="I13525" s="24"/>
      <c r="J13525" s="24"/>
    </row>
    <row r="13526" spans="3:10" x14ac:dyDescent="0.25">
      <c r="C13526" s="23"/>
      <c r="D13526" s="23"/>
      <c r="E13526" s="23"/>
      <c r="F13526" s="23"/>
      <c r="G13526" s="23"/>
      <c r="H13526" s="24"/>
      <c r="I13526" s="24"/>
      <c r="J13526" s="24"/>
    </row>
    <row r="13527" spans="3:10" x14ac:dyDescent="0.25">
      <c r="C13527" s="23"/>
      <c r="D13527" s="23"/>
      <c r="E13527" s="23"/>
      <c r="F13527" s="23"/>
      <c r="G13527" s="23"/>
      <c r="H13527" s="24"/>
      <c r="I13527" s="24"/>
      <c r="J13527" s="24"/>
    </row>
    <row r="13528" spans="3:10" x14ac:dyDescent="0.25">
      <c r="C13528" s="23"/>
      <c r="D13528" s="23"/>
      <c r="E13528" s="23"/>
      <c r="F13528" s="23"/>
      <c r="G13528" s="23"/>
      <c r="H13528" s="24"/>
      <c r="I13528" s="24"/>
      <c r="J13528" s="24"/>
    </row>
    <row r="13529" spans="3:10" x14ac:dyDescent="0.25">
      <c r="C13529" s="23"/>
      <c r="D13529" s="23"/>
      <c r="E13529" s="23"/>
      <c r="F13529" s="23"/>
      <c r="G13529" s="23"/>
      <c r="H13529" s="24"/>
      <c r="I13529" s="24"/>
      <c r="J13529" s="24"/>
    </row>
    <row r="13530" spans="3:10" x14ac:dyDescent="0.25">
      <c r="C13530" s="23"/>
      <c r="D13530" s="23"/>
      <c r="E13530" s="23"/>
      <c r="F13530" s="23"/>
      <c r="G13530" s="23"/>
      <c r="H13530" s="24"/>
      <c r="I13530" s="24"/>
      <c r="J13530" s="24"/>
    </row>
    <row r="13531" spans="3:10" x14ac:dyDescent="0.25">
      <c r="C13531" s="23"/>
      <c r="D13531" s="23"/>
      <c r="E13531" s="23"/>
      <c r="F13531" s="23"/>
      <c r="G13531" s="23"/>
      <c r="H13531" s="24"/>
      <c r="I13531" s="24"/>
      <c r="J13531" s="24"/>
    </row>
    <row r="13532" spans="3:10" x14ac:dyDescent="0.25">
      <c r="C13532" s="23"/>
      <c r="D13532" s="23"/>
      <c r="E13532" s="23"/>
      <c r="F13532" s="23"/>
      <c r="G13532" s="23"/>
      <c r="H13532" s="24"/>
      <c r="I13532" s="24"/>
      <c r="J13532" s="24"/>
    </row>
    <row r="13533" spans="3:10" x14ac:dyDescent="0.25">
      <c r="C13533" s="23"/>
      <c r="D13533" s="23"/>
      <c r="E13533" s="23"/>
      <c r="F13533" s="23"/>
      <c r="G13533" s="23"/>
      <c r="H13533" s="24"/>
      <c r="I13533" s="24"/>
      <c r="J13533" s="24"/>
    </row>
    <row r="13534" spans="3:10" x14ac:dyDescent="0.25">
      <c r="C13534" s="23"/>
      <c r="D13534" s="23"/>
      <c r="E13534" s="23"/>
      <c r="F13534" s="23"/>
      <c r="G13534" s="23"/>
      <c r="H13534" s="24"/>
      <c r="I13534" s="24"/>
      <c r="J13534" s="24"/>
    </row>
    <row r="13535" spans="3:10" x14ac:dyDescent="0.25">
      <c r="C13535" s="23"/>
      <c r="D13535" s="23"/>
      <c r="E13535" s="23"/>
      <c r="F13535" s="23"/>
      <c r="G13535" s="23"/>
      <c r="H13535" s="24"/>
      <c r="I13535" s="24"/>
      <c r="J13535" s="24"/>
    </row>
    <row r="13536" spans="3:10" x14ac:dyDescent="0.25">
      <c r="C13536" s="23"/>
      <c r="D13536" s="23"/>
      <c r="E13536" s="23"/>
      <c r="F13536" s="23"/>
      <c r="G13536" s="23"/>
      <c r="H13536" s="24"/>
      <c r="I13536" s="24"/>
      <c r="J13536" s="24"/>
    </row>
    <row r="13537" spans="3:10" x14ac:dyDescent="0.25">
      <c r="C13537" s="23"/>
      <c r="D13537" s="23"/>
      <c r="E13537" s="23"/>
      <c r="F13537" s="23"/>
      <c r="G13537" s="23"/>
      <c r="H13537" s="24"/>
      <c r="I13537" s="24"/>
      <c r="J13537" s="24"/>
    </row>
    <row r="13538" spans="3:10" x14ac:dyDescent="0.25">
      <c r="C13538" s="23"/>
      <c r="D13538" s="23"/>
      <c r="E13538" s="23"/>
      <c r="F13538" s="23"/>
      <c r="G13538" s="23"/>
      <c r="H13538" s="24"/>
      <c r="I13538" s="24"/>
      <c r="J13538" s="24"/>
    </row>
    <row r="13539" spans="3:10" x14ac:dyDescent="0.25">
      <c r="C13539" s="23"/>
      <c r="D13539" s="23"/>
      <c r="E13539" s="23"/>
      <c r="F13539" s="23"/>
      <c r="G13539" s="23"/>
      <c r="H13539" s="24"/>
      <c r="I13539" s="24"/>
      <c r="J13539" s="24"/>
    </row>
    <row r="13540" spans="3:10" x14ac:dyDescent="0.25">
      <c r="C13540" s="23"/>
      <c r="D13540" s="23"/>
      <c r="E13540" s="23"/>
      <c r="F13540" s="23"/>
      <c r="G13540" s="23"/>
      <c r="H13540" s="24"/>
      <c r="I13540" s="24"/>
      <c r="J13540" s="24"/>
    </row>
    <row r="13541" spans="3:10" x14ac:dyDescent="0.25">
      <c r="C13541" s="23"/>
      <c r="D13541" s="23"/>
      <c r="E13541" s="23"/>
      <c r="F13541" s="23"/>
      <c r="G13541" s="23"/>
      <c r="H13541" s="24"/>
      <c r="I13541" s="24"/>
      <c r="J13541" s="24"/>
    </row>
    <row r="13542" spans="3:10" x14ac:dyDescent="0.25">
      <c r="C13542" s="23"/>
      <c r="D13542" s="23"/>
      <c r="E13542" s="23"/>
      <c r="F13542" s="23"/>
      <c r="G13542" s="23"/>
      <c r="H13542" s="24"/>
      <c r="I13542" s="24"/>
      <c r="J13542" s="24"/>
    </row>
    <row r="13543" spans="3:10" x14ac:dyDescent="0.25">
      <c r="C13543" s="23"/>
      <c r="D13543" s="23"/>
      <c r="E13543" s="23"/>
      <c r="F13543" s="23"/>
      <c r="G13543" s="23"/>
      <c r="H13543" s="24"/>
      <c r="I13543" s="24"/>
      <c r="J13543" s="24"/>
    </row>
    <row r="13544" spans="3:10" x14ac:dyDescent="0.25">
      <c r="C13544" s="23"/>
      <c r="D13544" s="23"/>
      <c r="E13544" s="23"/>
      <c r="F13544" s="23"/>
      <c r="G13544" s="23"/>
      <c r="H13544" s="24"/>
      <c r="I13544" s="24"/>
      <c r="J13544" s="24"/>
    </row>
    <row r="13545" spans="3:10" x14ac:dyDescent="0.25">
      <c r="C13545" s="23"/>
      <c r="D13545" s="23"/>
      <c r="E13545" s="23"/>
      <c r="F13545" s="23"/>
      <c r="G13545" s="23"/>
      <c r="H13545" s="24"/>
      <c r="I13545" s="24"/>
      <c r="J13545" s="24"/>
    </row>
    <row r="13546" spans="3:10" x14ac:dyDescent="0.25">
      <c r="C13546" s="23"/>
      <c r="D13546" s="23"/>
      <c r="E13546" s="23"/>
      <c r="F13546" s="23"/>
      <c r="G13546" s="23"/>
      <c r="H13546" s="24"/>
      <c r="I13546" s="24"/>
      <c r="J13546" s="24"/>
    </row>
    <row r="13547" spans="3:10" x14ac:dyDescent="0.25">
      <c r="C13547" s="23"/>
      <c r="D13547" s="23"/>
      <c r="E13547" s="23"/>
      <c r="F13547" s="23"/>
      <c r="G13547" s="23"/>
      <c r="H13547" s="24"/>
      <c r="I13547" s="24"/>
      <c r="J13547" s="24"/>
    </row>
    <row r="13548" spans="3:10" x14ac:dyDescent="0.25">
      <c r="C13548" s="23"/>
      <c r="D13548" s="23"/>
      <c r="E13548" s="23"/>
      <c r="F13548" s="23"/>
      <c r="G13548" s="23"/>
      <c r="H13548" s="24"/>
      <c r="I13548" s="24"/>
      <c r="J13548" s="24"/>
    </row>
    <row r="13549" spans="3:10" x14ac:dyDescent="0.25">
      <c r="C13549" s="23"/>
      <c r="D13549" s="23"/>
      <c r="E13549" s="23"/>
      <c r="F13549" s="23"/>
      <c r="G13549" s="23"/>
      <c r="H13549" s="24"/>
      <c r="I13549" s="24"/>
      <c r="J13549" s="24"/>
    </row>
    <row r="13550" spans="3:10" x14ac:dyDescent="0.25">
      <c r="C13550" s="23"/>
      <c r="D13550" s="23"/>
      <c r="E13550" s="23"/>
      <c r="F13550" s="23"/>
      <c r="G13550" s="23"/>
      <c r="H13550" s="24"/>
      <c r="I13550" s="24"/>
      <c r="J13550" s="24"/>
    </row>
    <row r="13551" spans="3:10" x14ac:dyDescent="0.25">
      <c r="C13551" s="23"/>
      <c r="D13551" s="23"/>
      <c r="E13551" s="23"/>
      <c r="F13551" s="23"/>
      <c r="G13551" s="23"/>
      <c r="H13551" s="24"/>
      <c r="I13551" s="24"/>
      <c r="J13551" s="24"/>
    </row>
    <row r="13552" spans="3:10" x14ac:dyDescent="0.25">
      <c r="C13552" s="23"/>
      <c r="D13552" s="23"/>
      <c r="E13552" s="23"/>
      <c r="F13552" s="23"/>
      <c r="G13552" s="23"/>
      <c r="H13552" s="24"/>
      <c r="I13552" s="24"/>
      <c r="J13552" s="24"/>
    </row>
    <row r="13553" spans="3:10" x14ac:dyDescent="0.25">
      <c r="C13553" s="23"/>
      <c r="D13553" s="23"/>
      <c r="E13553" s="23"/>
      <c r="F13553" s="23"/>
      <c r="G13553" s="23"/>
      <c r="H13553" s="24"/>
      <c r="I13553" s="24"/>
      <c r="J13553" s="24"/>
    </row>
    <row r="13554" spans="3:10" x14ac:dyDescent="0.25">
      <c r="C13554" s="23"/>
      <c r="D13554" s="23"/>
      <c r="E13554" s="23"/>
      <c r="F13554" s="23"/>
      <c r="G13554" s="23"/>
      <c r="H13554" s="24"/>
      <c r="I13554" s="24"/>
      <c r="J13554" s="24"/>
    </row>
    <row r="13555" spans="3:10" x14ac:dyDescent="0.25">
      <c r="C13555" s="23"/>
      <c r="D13555" s="23"/>
      <c r="E13555" s="23"/>
      <c r="F13555" s="23"/>
      <c r="G13555" s="23"/>
      <c r="H13555" s="24"/>
      <c r="I13555" s="24"/>
      <c r="J13555" s="24"/>
    </row>
    <row r="13556" spans="3:10" x14ac:dyDescent="0.25">
      <c r="C13556" s="23"/>
      <c r="D13556" s="23"/>
      <c r="E13556" s="23"/>
      <c r="F13556" s="23"/>
      <c r="G13556" s="23"/>
      <c r="H13556" s="24"/>
      <c r="I13556" s="24"/>
      <c r="J13556" s="24"/>
    </row>
    <row r="13557" spans="3:10" x14ac:dyDescent="0.25">
      <c r="C13557" s="23"/>
      <c r="D13557" s="23"/>
      <c r="E13557" s="23"/>
      <c r="F13557" s="23"/>
      <c r="G13557" s="23"/>
      <c r="H13557" s="24"/>
      <c r="I13557" s="24"/>
      <c r="J13557" s="24"/>
    </row>
    <row r="13558" spans="3:10" x14ac:dyDescent="0.25">
      <c r="C13558" s="23"/>
      <c r="D13558" s="23"/>
      <c r="E13558" s="23"/>
      <c r="F13558" s="23"/>
      <c r="G13558" s="23"/>
      <c r="H13558" s="24"/>
      <c r="I13558" s="24"/>
      <c r="J13558" s="24"/>
    </row>
    <row r="13559" spans="3:10" x14ac:dyDescent="0.25">
      <c r="C13559" s="23"/>
      <c r="D13559" s="23"/>
      <c r="E13559" s="23"/>
      <c r="F13559" s="23"/>
      <c r="G13559" s="23"/>
      <c r="H13559" s="24"/>
      <c r="I13559" s="24"/>
      <c r="J13559" s="24"/>
    </row>
    <row r="13560" spans="3:10" x14ac:dyDescent="0.25">
      <c r="C13560" s="23"/>
      <c r="D13560" s="23"/>
      <c r="E13560" s="23"/>
      <c r="F13560" s="23"/>
      <c r="G13560" s="23"/>
      <c r="H13560" s="24"/>
      <c r="I13560" s="24"/>
      <c r="J13560" s="24"/>
    </row>
    <row r="13561" spans="3:10" x14ac:dyDescent="0.25">
      <c r="C13561" s="23"/>
      <c r="D13561" s="23"/>
      <c r="E13561" s="23"/>
      <c r="F13561" s="23"/>
      <c r="G13561" s="23"/>
      <c r="H13561" s="24"/>
      <c r="I13561" s="24"/>
      <c r="J13561" s="24"/>
    </row>
    <row r="13562" spans="3:10" x14ac:dyDescent="0.25">
      <c r="C13562" s="23"/>
      <c r="D13562" s="23"/>
      <c r="E13562" s="23"/>
      <c r="F13562" s="23"/>
      <c r="G13562" s="23"/>
      <c r="H13562" s="24"/>
      <c r="I13562" s="24"/>
      <c r="J13562" s="24"/>
    </row>
    <row r="13563" spans="3:10" x14ac:dyDescent="0.25">
      <c r="C13563" s="23"/>
      <c r="D13563" s="23"/>
      <c r="E13563" s="23"/>
      <c r="F13563" s="23"/>
      <c r="G13563" s="23"/>
      <c r="H13563" s="24"/>
      <c r="I13563" s="24"/>
      <c r="J13563" s="24"/>
    </row>
    <row r="13564" spans="3:10" x14ac:dyDescent="0.25">
      <c r="C13564" s="23"/>
      <c r="D13564" s="23"/>
      <c r="E13564" s="23"/>
      <c r="F13564" s="23"/>
      <c r="G13564" s="23"/>
      <c r="H13564" s="24"/>
      <c r="I13564" s="24"/>
      <c r="J13564" s="24"/>
    </row>
    <row r="13565" spans="3:10" x14ac:dyDescent="0.25">
      <c r="C13565" s="23"/>
      <c r="D13565" s="23"/>
      <c r="E13565" s="23"/>
      <c r="F13565" s="23"/>
      <c r="G13565" s="23"/>
      <c r="H13565" s="24"/>
      <c r="I13565" s="24"/>
      <c r="J13565" s="24"/>
    </row>
    <row r="13566" spans="3:10" x14ac:dyDescent="0.25">
      <c r="C13566" s="23"/>
      <c r="D13566" s="23"/>
      <c r="E13566" s="23"/>
      <c r="F13566" s="23"/>
      <c r="G13566" s="23"/>
      <c r="H13566" s="24"/>
      <c r="I13566" s="24"/>
      <c r="J13566" s="24"/>
    </row>
    <row r="13567" spans="3:10" x14ac:dyDescent="0.25">
      <c r="C13567" s="23"/>
      <c r="D13567" s="23"/>
      <c r="E13567" s="23"/>
      <c r="F13567" s="23"/>
      <c r="G13567" s="23"/>
      <c r="H13567" s="24"/>
      <c r="I13567" s="24"/>
      <c r="J13567" s="24"/>
    </row>
    <row r="13568" spans="3:10" x14ac:dyDescent="0.25">
      <c r="C13568" s="23"/>
      <c r="D13568" s="23"/>
      <c r="E13568" s="23"/>
      <c r="F13568" s="23"/>
      <c r="G13568" s="23"/>
      <c r="H13568" s="24"/>
      <c r="I13568" s="24"/>
      <c r="J13568" s="24"/>
    </row>
    <row r="13569" spans="3:10" x14ac:dyDescent="0.25">
      <c r="C13569" s="23"/>
      <c r="D13569" s="23"/>
      <c r="E13569" s="23"/>
      <c r="F13569" s="23"/>
      <c r="G13569" s="23"/>
      <c r="H13569" s="24"/>
      <c r="I13569" s="24"/>
      <c r="J13569" s="24"/>
    </row>
    <row r="13570" spans="3:10" x14ac:dyDescent="0.25">
      <c r="C13570" s="23"/>
      <c r="D13570" s="23"/>
      <c r="E13570" s="23"/>
      <c r="F13570" s="23"/>
      <c r="G13570" s="23"/>
      <c r="H13570" s="24"/>
      <c r="I13570" s="24"/>
      <c r="J13570" s="24"/>
    </row>
    <row r="13571" spans="3:10" x14ac:dyDescent="0.25">
      <c r="C13571" s="23"/>
      <c r="D13571" s="23"/>
      <c r="E13571" s="23"/>
      <c r="F13571" s="23"/>
      <c r="G13571" s="23"/>
      <c r="H13571" s="24"/>
      <c r="I13571" s="24"/>
      <c r="J13571" s="24"/>
    </row>
    <row r="13572" spans="3:10" x14ac:dyDescent="0.25">
      <c r="C13572" s="23"/>
      <c r="D13572" s="23"/>
      <c r="E13572" s="23"/>
      <c r="F13572" s="23"/>
      <c r="G13572" s="23"/>
      <c r="H13572" s="24"/>
      <c r="I13572" s="24"/>
      <c r="J13572" s="24"/>
    </row>
    <row r="13573" spans="3:10" x14ac:dyDescent="0.25">
      <c r="C13573" s="23"/>
      <c r="D13573" s="23"/>
      <c r="E13573" s="23"/>
      <c r="F13573" s="23"/>
      <c r="G13573" s="23"/>
      <c r="H13573" s="24"/>
      <c r="I13573" s="24"/>
      <c r="J13573" s="24"/>
    </row>
    <row r="13574" spans="3:10" x14ac:dyDescent="0.25">
      <c r="C13574" s="23"/>
      <c r="D13574" s="23"/>
      <c r="E13574" s="23"/>
      <c r="F13574" s="23"/>
      <c r="G13574" s="23"/>
      <c r="H13574" s="24"/>
      <c r="I13574" s="24"/>
      <c r="J13574" s="24"/>
    </row>
    <row r="13575" spans="3:10" x14ac:dyDescent="0.25">
      <c r="C13575" s="23"/>
      <c r="D13575" s="23"/>
      <c r="E13575" s="23"/>
      <c r="F13575" s="23"/>
      <c r="G13575" s="23"/>
      <c r="H13575" s="24"/>
      <c r="I13575" s="24"/>
      <c r="J13575" s="24"/>
    </row>
    <row r="13576" spans="3:10" x14ac:dyDescent="0.25">
      <c r="C13576" s="23"/>
      <c r="D13576" s="23"/>
      <c r="E13576" s="23"/>
      <c r="F13576" s="23"/>
      <c r="G13576" s="23"/>
      <c r="H13576" s="24"/>
      <c r="I13576" s="24"/>
      <c r="J13576" s="24"/>
    </row>
    <row r="13577" spans="3:10" x14ac:dyDescent="0.25">
      <c r="C13577" s="23"/>
      <c r="D13577" s="23"/>
      <c r="E13577" s="23"/>
      <c r="F13577" s="23"/>
      <c r="G13577" s="23"/>
      <c r="H13577" s="24"/>
      <c r="I13577" s="24"/>
      <c r="J13577" s="24"/>
    </row>
    <row r="13578" spans="3:10" x14ac:dyDescent="0.25">
      <c r="C13578" s="23"/>
      <c r="D13578" s="23"/>
      <c r="E13578" s="23"/>
      <c r="F13578" s="23"/>
      <c r="G13578" s="23"/>
      <c r="H13578" s="24"/>
      <c r="I13578" s="24"/>
      <c r="J13578" s="24"/>
    </row>
    <row r="13579" spans="3:10" x14ac:dyDescent="0.25">
      <c r="C13579" s="23"/>
      <c r="D13579" s="23"/>
      <c r="E13579" s="23"/>
      <c r="F13579" s="23"/>
      <c r="G13579" s="23"/>
      <c r="H13579" s="24"/>
      <c r="I13579" s="24"/>
      <c r="J13579" s="24"/>
    </row>
    <row r="13580" spans="3:10" x14ac:dyDescent="0.25">
      <c r="C13580" s="23"/>
      <c r="D13580" s="23"/>
      <c r="E13580" s="23"/>
      <c r="F13580" s="23"/>
      <c r="G13580" s="23"/>
      <c r="H13580" s="24"/>
      <c r="I13580" s="24"/>
      <c r="J13580" s="24"/>
    </row>
    <row r="13581" spans="3:10" x14ac:dyDescent="0.25">
      <c r="C13581" s="23"/>
      <c r="D13581" s="23"/>
      <c r="E13581" s="23"/>
      <c r="F13581" s="23"/>
      <c r="G13581" s="23"/>
      <c r="H13581" s="24"/>
      <c r="I13581" s="24"/>
      <c r="J13581" s="24"/>
    </row>
    <row r="13582" spans="3:10" x14ac:dyDescent="0.25">
      <c r="C13582" s="23"/>
      <c r="D13582" s="23"/>
      <c r="E13582" s="23"/>
      <c r="F13582" s="23"/>
      <c r="G13582" s="23"/>
      <c r="H13582" s="24"/>
      <c r="I13582" s="24"/>
      <c r="J13582" s="24"/>
    </row>
    <row r="13583" spans="3:10" x14ac:dyDescent="0.25">
      <c r="C13583" s="23"/>
      <c r="D13583" s="23"/>
      <c r="E13583" s="23"/>
      <c r="F13583" s="23"/>
      <c r="G13583" s="23"/>
      <c r="H13583" s="24"/>
      <c r="I13583" s="24"/>
      <c r="J13583" s="24"/>
    </row>
    <row r="13584" spans="3:10" x14ac:dyDescent="0.25">
      <c r="C13584" s="23"/>
      <c r="D13584" s="23"/>
      <c r="E13584" s="23"/>
      <c r="F13584" s="23"/>
      <c r="G13584" s="23"/>
      <c r="H13584" s="24"/>
      <c r="I13584" s="24"/>
      <c r="J13584" s="24"/>
    </row>
    <row r="13585" spans="3:10" x14ac:dyDescent="0.25">
      <c r="C13585" s="23"/>
      <c r="D13585" s="23"/>
      <c r="E13585" s="23"/>
      <c r="F13585" s="23"/>
      <c r="G13585" s="23"/>
      <c r="H13585" s="24"/>
      <c r="I13585" s="24"/>
      <c r="J13585" s="24"/>
    </row>
    <row r="13586" spans="3:10" x14ac:dyDescent="0.25">
      <c r="C13586" s="23"/>
      <c r="D13586" s="23"/>
      <c r="E13586" s="23"/>
      <c r="F13586" s="23"/>
      <c r="G13586" s="23"/>
      <c r="H13586" s="24"/>
      <c r="I13586" s="24"/>
      <c r="J13586" s="24"/>
    </row>
    <row r="13587" spans="3:10" x14ac:dyDescent="0.25">
      <c r="C13587" s="23"/>
      <c r="D13587" s="23"/>
      <c r="E13587" s="23"/>
      <c r="F13587" s="23"/>
      <c r="G13587" s="23"/>
      <c r="H13587" s="24"/>
      <c r="I13587" s="24"/>
      <c r="J13587" s="24"/>
    </row>
    <row r="13588" spans="3:10" x14ac:dyDescent="0.25">
      <c r="C13588" s="23"/>
      <c r="D13588" s="23"/>
      <c r="E13588" s="23"/>
      <c r="F13588" s="23"/>
      <c r="G13588" s="23"/>
      <c r="H13588" s="24"/>
      <c r="I13588" s="24"/>
      <c r="J13588" s="24"/>
    </row>
    <row r="13589" spans="3:10" x14ac:dyDescent="0.25">
      <c r="C13589" s="23"/>
      <c r="D13589" s="23"/>
      <c r="E13589" s="23"/>
      <c r="F13589" s="23"/>
      <c r="G13589" s="23"/>
      <c r="H13589" s="24"/>
      <c r="I13589" s="24"/>
      <c r="J13589" s="24"/>
    </row>
    <row r="13590" spans="3:10" x14ac:dyDescent="0.25">
      <c r="C13590" s="23"/>
      <c r="D13590" s="23"/>
      <c r="E13590" s="23"/>
      <c r="F13590" s="23"/>
      <c r="G13590" s="23"/>
      <c r="H13590" s="24"/>
      <c r="I13590" s="24"/>
      <c r="J13590" s="24"/>
    </row>
    <row r="13591" spans="3:10" x14ac:dyDescent="0.25">
      <c r="C13591" s="23"/>
      <c r="D13591" s="23"/>
      <c r="E13591" s="23"/>
      <c r="F13591" s="23"/>
      <c r="G13591" s="23"/>
      <c r="H13591" s="24"/>
      <c r="I13591" s="24"/>
      <c r="J13591" s="24"/>
    </row>
    <row r="13592" spans="3:10" x14ac:dyDescent="0.25">
      <c r="C13592" s="23"/>
      <c r="D13592" s="23"/>
      <c r="E13592" s="23"/>
      <c r="F13592" s="23"/>
      <c r="G13592" s="23"/>
      <c r="H13592" s="24"/>
      <c r="I13592" s="24"/>
      <c r="J13592" s="24"/>
    </row>
    <row r="13593" spans="3:10" x14ac:dyDescent="0.25">
      <c r="C13593" s="23"/>
      <c r="D13593" s="23"/>
      <c r="E13593" s="23"/>
      <c r="F13593" s="23"/>
      <c r="G13593" s="23"/>
      <c r="H13593" s="24"/>
      <c r="I13593" s="24"/>
      <c r="J13593" s="24"/>
    </row>
    <row r="13594" spans="3:10" x14ac:dyDescent="0.25">
      <c r="C13594" s="23"/>
      <c r="D13594" s="23"/>
      <c r="E13594" s="23"/>
      <c r="F13594" s="23"/>
      <c r="G13594" s="23"/>
      <c r="H13594" s="24"/>
      <c r="I13594" s="24"/>
      <c r="J13594" s="24"/>
    </row>
    <row r="13595" spans="3:10" x14ac:dyDescent="0.25">
      <c r="C13595" s="23"/>
      <c r="D13595" s="23"/>
      <c r="E13595" s="23"/>
      <c r="F13595" s="23"/>
      <c r="G13595" s="23"/>
      <c r="H13595" s="24"/>
      <c r="I13595" s="24"/>
      <c r="J13595" s="24"/>
    </row>
    <row r="13596" spans="3:10" x14ac:dyDescent="0.25">
      <c r="C13596" s="23"/>
      <c r="D13596" s="23"/>
      <c r="E13596" s="23"/>
      <c r="F13596" s="23"/>
      <c r="G13596" s="23"/>
      <c r="H13596" s="24"/>
      <c r="I13596" s="24"/>
      <c r="J13596" s="24"/>
    </row>
    <row r="13597" spans="3:10" x14ac:dyDescent="0.25">
      <c r="C13597" s="23"/>
      <c r="D13597" s="23"/>
      <c r="E13597" s="23"/>
      <c r="F13597" s="23"/>
      <c r="G13597" s="23"/>
      <c r="H13597" s="24"/>
      <c r="I13597" s="24"/>
      <c r="J13597" s="24"/>
    </row>
    <row r="13598" spans="3:10" x14ac:dyDescent="0.25">
      <c r="C13598" s="23"/>
      <c r="D13598" s="23"/>
      <c r="E13598" s="23"/>
      <c r="F13598" s="23"/>
      <c r="G13598" s="23"/>
      <c r="H13598" s="24"/>
      <c r="I13598" s="24"/>
      <c r="J13598" s="24"/>
    </row>
    <row r="13599" spans="3:10" x14ac:dyDescent="0.25">
      <c r="C13599" s="23"/>
      <c r="D13599" s="23"/>
      <c r="E13599" s="23"/>
      <c r="F13599" s="23"/>
      <c r="G13599" s="23"/>
      <c r="H13599" s="24"/>
      <c r="I13599" s="24"/>
      <c r="J13599" s="24"/>
    </row>
    <row r="13600" spans="3:10" x14ac:dyDescent="0.25">
      <c r="C13600" s="23"/>
      <c r="D13600" s="23"/>
      <c r="E13600" s="23"/>
      <c r="F13600" s="23"/>
      <c r="G13600" s="23"/>
      <c r="H13600" s="24"/>
      <c r="I13600" s="24"/>
      <c r="J13600" s="24"/>
    </row>
    <row r="13601" spans="3:10" x14ac:dyDescent="0.25">
      <c r="C13601" s="23"/>
      <c r="D13601" s="23"/>
      <c r="E13601" s="23"/>
      <c r="F13601" s="23"/>
      <c r="G13601" s="23"/>
      <c r="H13601" s="24"/>
      <c r="I13601" s="24"/>
      <c r="J13601" s="24"/>
    </row>
    <row r="13602" spans="3:10" x14ac:dyDescent="0.25">
      <c r="C13602" s="23"/>
      <c r="D13602" s="23"/>
      <c r="E13602" s="23"/>
      <c r="F13602" s="23"/>
      <c r="G13602" s="23"/>
      <c r="H13602" s="24"/>
      <c r="I13602" s="24"/>
      <c r="J13602" s="24"/>
    </row>
    <row r="13603" spans="3:10" x14ac:dyDescent="0.25">
      <c r="C13603" s="23"/>
      <c r="D13603" s="23"/>
      <c r="E13603" s="23"/>
      <c r="F13603" s="23"/>
      <c r="G13603" s="23"/>
      <c r="H13603" s="24"/>
      <c r="I13603" s="24"/>
      <c r="J13603" s="24"/>
    </row>
    <row r="13604" spans="3:10" x14ac:dyDescent="0.25">
      <c r="C13604" s="23"/>
      <c r="D13604" s="23"/>
      <c r="E13604" s="23"/>
      <c r="F13604" s="23"/>
      <c r="G13604" s="23"/>
      <c r="H13604" s="24"/>
      <c r="I13604" s="24"/>
      <c r="J13604" s="24"/>
    </row>
    <row r="13605" spans="3:10" x14ac:dyDescent="0.25">
      <c r="C13605" s="23"/>
      <c r="D13605" s="23"/>
      <c r="E13605" s="23"/>
      <c r="F13605" s="23"/>
      <c r="G13605" s="23"/>
      <c r="H13605" s="24"/>
      <c r="I13605" s="24"/>
      <c r="J13605" s="24"/>
    </row>
    <row r="13606" spans="3:10" x14ac:dyDescent="0.25">
      <c r="C13606" s="23"/>
      <c r="D13606" s="23"/>
      <c r="E13606" s="23"/>
      <c r="F13606" s="23"/>
      <c r="G13606" s="23"/>
      <c r="H13606" s="24"/>
      <c r="I13606" s="24"/>
      <c r="J13606" s="24"/>
    </row>
    <row r="13607" spans="3:10" x14ac:dyDescent="0.25">
      <c r="C13607" s="23"/>
      <c r="D13607" s="23"/>
      <c r="E13607" s="23"/>
      <c r="F13607" s="23"/>
      <c r="G13607" s="23"/>
      <c r="H13607" s="24"/>
      <c r="I13607" s="24"/>
      <c r="J13607" s="24"/>
    </row>
    <row r="13608" spans="3:10" x14ac:dyDescent="0.25">
      <c r="C13608" s="23"/>
      <c r="D13608" s="23"/>
      <c r="E13608" s="23"/>
      <c r="F13608" s="23"/>
      <c r="G13608" s="23"/>
      <c r="H13608" s="24"/>
      <c r="I13608" s="24"/>
      <c r="J13608" s="24"/>
    </row>
    <row r="13609" spans="3:10" x14ac:dyDescent="0.25">
      <c r="C13609" s="23"/>
      <c r="D13609" s="23"/>
      <c r="E13609" s="23"/>
      <c r="F13609" s="23"/>
      <c r="G13609" s="23"/>
      <c r="H13609" s="24"/>
      <c r="I13609" s="24"/>
      <c r="J13609" s="24"/>
    </row>
    <row r="13610" spans="3:10" x14ac:dyDescent="0.25">
      <c r="C13610" s="23"/>
      <c r="D13610" s="23"/>
      <c r="E13610" s="23"/>
      <c r="F13610" s="23"/>
      <c r="G13610" s="23"/>
      <c r="H13610" s="24"/>
      <c r="I13610" s="24"/>
      <c r="J13610" s="24"/>
    </row>
    <row r="13611" spans="3:10" x14ac:dyDescent="0.25">
      <c r="C13611" s="23"/>
      <c r="D13611" s="23"/>
      <c r="E13611" s="23"/>
      <c r="F13611" s="23"/>
      <c r="G13611" s="23"/>
      <c r="H13611" s="24"/>
      <c r="I13611" s="24"/>
      <c r="J13611" s="24"/>
    </row>
    <row r="13612" spans="3:10" x14ac:dyDescent="0.25">
      <c r="C13612" s="23"/>
      <c r="D13612" s="23"/>
      <c r="E13612" s="23"/>
      <c r="F13612" s="23"/>
      <c r="G13612" s="23"/>
      <c r="H13612" s="24"/>
      <c r="I13612" s="24"/>
      <c r="J13612" s="24"/>
    </row>
    <row r="13613" spans="3:10" x14ac:dyDescent="0.25">
      <c r="C13613" s="23"/>
      <c r="D13613" s="23"/>
      <c r="E13613" s="23"/>
      <c r="F13613" s="23"/>
      <c r="G13613" s="23"/>
      <c r="H13613" s="24"/>
      <c r="I13613" s="24"/>
      <c r="J13613" s="24"/>
    </row>
    <row r="13614" spans="3:10" x14ac:dyDescent="0.25">
      <c r="C13614" s="23"/>
      <c r="D13614" s="23"/>
      <c r="E13614" s="23"/>
      <c r="F13614" s="23"/>
      <c r="G13614" s="23"/>
      <c r="H13614" s="24"/>
      <c r="I13614" s="24"/>
      <c r="J13614" s="24"/>
    </row>
    <row r="13615" spans="3:10" x14ac:dyDescent="0.25">
      <c r="C13615" s="23"/>
      <c r="D13615" s="23"/>
      <c r="E13615" s="23"/>
      <c r="F13615" s="23"/>
      <c r="G13615" s="23"/>
      <c r="H13615" s="24"/>
      <c r="I13615" s="24"/>
      <c r="J13615" s="24"/>
    </row>
    <row r="13616" spans="3:10" x14ac:dyDescent="0.25">
      <c r="C13616" s="23"/>
      <c r="D13616" s="23"/>
      <c r="E13616" s="23"/>
      <c r="F13616" s="23"/>
      <c r="G13616" s="23"/>
      <c r="H13616" s="24"/>
      <c r="I13616" s="24"/>
      <c r="J13616" s="24"/>
    </row>
    <row r="13617" spans="3:10" x14ac:dyDescent="0.25">
      <c r="C13617" s="23"/>
      <c r="D13617" s="23"/>
      <c r="E13617" s="23"/>
      <c r="F13617" s="23"/>
      <c r="G13617" s="23"/>
      <c r="H13617" s="24"/>
      <c r="I13617" s="24"/>
      <c r="J13617" s="24"/>
    </row>
    <row r="13618" spans="3:10" x14ac:dyDescent="0.25">
      <c r="C13618" s="23"/>
      <c r="D13618" s="23"/>
      <c r="E13618" s="23"/>
      <c r="F13618" s="23"/>
      <c r="G13618" s="23"/>
      <c r="H13618" s="24"/>
      <c r="I13618" s="24"/>
      <c r="J13618" s="24"/>
    </row>
    <row r="13619" spans="3:10" x14ac:dyDescent="0.25">
      <c r="C13619" s="23"/>
      <c r="D13619" s="23"/>
      <c r="E13619" s="23"/>
      <c r="F13619" s="23"/>
      <c r="G13619" s="23"/>
      <c r="H13619" s="24"/>
      <c r="I13619" s="24"/>
      <c r="J13619" s="24"/>
    </row>
    <row r="13620" spans="3:10" x14ac:dyDescent="0.25">
      <c r="C13620" s="23"/>
      <c r="D13620" s="23"/>
      <c r="E13620" s="23"/>
      <c r="F13620" s="23"/>
      <c r="G13620" s="23"/>
      <c r="H13620" s="24"/>
      <c r="I13620" s="24"/>
      <c r="J13620" s="24"/>
    </row>
    <row r="13621" spans="3:10" x14ac:dyDescent="0.25">
      <c r="C13621" s="23"/>
      <c r="D13621" s="23"/>
      <c r="E13621" s="23"/>
      <c r="F13621" s="23"/>
      <c r="G13621" s="23"/>
      <c r="H13621" s="24"/>
      <c r="I13621" s="24"/>
      <c r="J13621" s="24"/>
    </row>
    <row r="13622" spans="3:10" x14ac:dyDescent="0.25">
      <c r="C13622" s="23"/>
      <c r="D13622" s="23"/>
      <c r="E13622" s="23"/>
      <c r="F13622" s="23"/>
      <c r="G13622" s="23"/>
      <c r="H13622" s="24"/>
      <c r="I13622" s="24"/>
      <c r="J13622" s="24"/>
    </row>
    <row r="13623" spans="3:10" x14ac:dyDescent="0.25">
      <c r="C13623" s="23"/>
      <c r="D13623" s="23"/>
      <c r="E13623" s="23"/>
      <c r="F13623" s="23"/>
      <c r="G13623" s="23"/>
      <c r="H13623" s="24"/>
      <c r="I13623" s="24"/>
      <c r="J13623" s="24"/>
    </row>
    <row r="13624" spans="3:10" x14ac:dyDescent="0.25">
      <c r="C13624" s="23"/>
      <c r="D13624" s="23"/>
      <c r="E13624" s="23"/>
      <c r="F13624" s="23"/>
      <c r="G13624" s="23"/>
      <c r="H13624" s="24"/>
      <c r="I13624" s="24"/>
      <c r="J13624" s="24"/>
    </row>
    <row r="13625" spans="3:10" x14ac:dyDescent="0.25">
      <c r="C13625" s="23"/>
      <c r="D13625" s="23"/>
      <c r="E13625" s="23"/>
      <c r="F13625" s="23"/>
      <c r="G13625" s="23"/>
      <c r="H13625" s="24"/>
      <c r="I13625" s="24"/>
      <c r="J13625" s="24"/>
    </row>
    <row r="13626" spans="3:10" x14ac:dyDescent="0.25">
      <c r="C13626" s="23"/>
      <c r="D13626" s="23"/>
      <c r="E13626" s="23"/>
      <c r="F13626" s="23"/>
      <c r="G13626" s="23"/>
      <c r="H13626" s="24"/>
      <c r="I13626" s="24"/>
      <c r="J13626" s="24"/>
    </row>
    <row r="13627" spans="3:10" x14ac:dyDescent="0.25">
      <c r="C13627" s="23"/>
      <c r="D13627" s="23"/>
      <c r="E13627" s="23"/>
      <c r="F13627" s="23"/>
      <c r="G13627" s="23"/>
      <c r="H13627" s="24"/>
      <c r="I13627" s="24"/>
      <c r="J13627" s="24"/>
    </row>
    <row r="13628" spans="3:10" x14ac:dyDescent="0.25">
      <c r="C13628" s="23"/>
      <c r="D13628" s="23"/>
      <c r="E13628" s="23"/>
      <c r="F13628" s="23"/>
      <c r="G13628" s="23"/>
      <c r="H13628" s="24"/>
      <c r="I13628" s="24"/>
      <c r="J13628" s="24"/>
    </row>
    <row r="13629" spans="3:10" x14ac:dyDescent="0.25">
      <c r="C13629" s="23"/>
      <c r="D13629" s="23"/>
      <c r="E13629" s="23"/>
      <c r="F13629" s="23"/>
      <c r="G13629" s="23"/>
      <c r="H13629" s="24"/>
      <c r="I13629" s="24"/>
      <c r="J13629" s="24"/>
    </row>
    <row r="13630" spans="3:10" x14ac:dyDescent="0.25">
      <c r="C13630" s="23"/>
      <c r="D13630" s="23"/>
      <c r="E13630" s="23"/>
      <c r="F13630" s="23"/>
      <c r="G13630" s="23"/>
      <c r="H13630" s="24"/>
      <c r="I13630" s="24"/>
      <c r="J13630" s="24"/>
    </row>
    <row r="13631" spans="3:10" x14ac:dyDescent="0.25">
      <c r="C13631" s="23"/>
      <c r="D13631" s="23"/>
      <c r="E13631" s="23"/>
      <c r="F13631" s="23"/>
      <c r="G13631" s="23"/>
      <c r="H13631" s="24"/>
      <c r="I13631" s="24"/>
      <c r="J13631" s="24"/>
    </row>
    <row r="13632" spans="3:10" x14ac:dyDescent="0.25">
      <c r="C13632" s="23"/>
      <c r="D13632" s="23"/>
      <c r="E13632" s="23"/>
      <c r="F13632" s="23"/>
      <c r="G13632" s="23"/>
      <c r="H13632" s="24"/>
      <c r="I13632" s="24"/>
      <c r="J13632" s="24"/>
    </row>
    <row r="13633" spans="3:10" x14ac:dyDescent="0.25">
      <c r="C13633" s="23"/>
      <c r="D13633" s="23"/>
      <c r="E13633" s="23"/>
      <c r="F13633" s="23"/>
      <c r="G13633" s="23"/>
      <c r="H13633" s="24"/>
      <c r="I13633" s="24"/>
      <c r="J13633" s="24"/>
    </row>
    <row r="13634" spans="3:10" x14ac:dyDescent="0.25">
      <c r="C13634" s="23"/>
      <c r="D13634" s="23"/>
      <c r="E13634" s="23"/>
      <c r="F13634" s="23"/>
      <c r="G13634" s="23"/>
      <c r="H13634" s="24"/>
      <c r="I13634" s="24"/>
      <c r="J13634" s="24"/>
    </row>
    <row r="13635" spans="3:10" x14ac:dyDescent="0.25">
      <c r="C13635" s="23"/>
      <c r="D13635" s="23"/>
      <c r="E13635" s="23"/>
      <c r="F13635" s="23"/>
      <c r="G13635" s="23"/>
      <c r="H13635" s="24"/>
      <c r="I13635" s="24"/>
      <c r="J13635" s="24"/>
    </row>
    <row r="13636" spans="3:10" x14ac:dyDescent="0.25">
      <c r="C13636" s="23"/>
      <c r="D13636" s="23"/>
      <c r="E13636" s="23"/>
      <c r="F13636" s="23"/>
      <c r="G13636" s="23"/>
      <c r="H13636" s="24"/>
      <c r="I13636" s="24"/>
      <c r="J13636" s="24"/>
    </row>
    <row r="13637" spans="3:10" x14ac:dyDescent="0.25">
      <c r="C13637" s="23"/>
      <c r="D13637" s="23"/>
      <c r="E13637" s="23"/>
      <c r="F13637" s="23"/>
      <c r="G13637" s="23"/>
      <c r="H13637" s="24"/>
      <c r="I13637" s="24"/>
      <c r="J13637" s="24"/>
    </row>
    <row r="13638" spans="3:10" x14ac:dyDescent="0.25">
      <c r="C13638" s="23"/>
      <c r="D13638" s="23"/>
      <c r="E13638" s="23"/>
      <c r="F13638" s="23"/>
      <c r="G13638" s="23"/>
      <c r="H13638" s="24"/>
      <c r="I13638" s="24"/>
      <c r="J13638" s="24"/>
    </row>
    <row r="13639" spans="3:10" x14ac:dyDescent="0.25">
      <c r="C13639" s="23"/>
      <c r="D13639" s="23"/>
      <c r="E13639" s="23"/>
      <c r="F13639" s="23"/>
      <c r="G13639" s="23"/>
      <c r="H13639" s="24"/>
      <c r="I13639" s="24"/>
      <c r="J13639" s="24"/>
    </row>
    <row r="13640" spans="3:10" x14ac:dyDescent="0.25">
      <c r="C13640" s="23"/>
      <c r="D13640" s="23"/>
      <c r="E13640" s="23"/>
      <c r="F13640" s="23"/>
      <c r="G13640" s="23"/>
      <c r="H13640" s="24"/>
      <c r="I13640" s="24"/>
      <c r="J13640" s="24"/>
    </row>
    <row r="13641" spans="3:10" x14ac:dyDescent="0.25">
      <c r="C13641" s="23"/>
      <c r="D13641" s="23"/>
      <c r="E13641" s="23"/>
      <c r="F13641" s="23"/>
      <c r="G13641" s="23"/>
      <c r="H13641" s="24"/>
      <c r="I13641" s="24"/>
      <c r="J13641" s="24"/>
    </row>
    <row r="13642" spans="3:10" x14ac:dyDescent="0.25">
      <c r="C13642" s="23"/>
      <c r="D13642" s="23"/>
      <c r="E13642" s="23"/>
      <c r="F13642" s="23"/>
      <c r="G13642" s="23"/>
      <c r="H13642" s="24"/>
      <c r="I13642" s="24"/>
      <c r="J13642" s="24"/>
    </row>
    <row r="13643" spans="3:10" x14ac:dyDescent="0.25">
      <c r="C13643" s="23"/>
      <c r="D13643" s="23"/>
      <c r="E13643" s="23"/>
      <c r="F13643" s="23"/>
      <c r="G13643" s="23"/>
      <c r="H13643" s="24"/>
      <c r="I13643" s="24"/>
      <c r="J13643" s="24"/>
    </row>
    <row r="13644" spans="3:10" x14ac:dyDescent="0.25">
      <c r="C13644" s="23"/>
      <c r="D13644" s="23"/>
      <c r="E13644" s="23"/>
      <c r="F13644" s="23"/>
      <c r="G13644" s="23"/>
      <c r="H13644" s="24"/>
      <c r="I13644" s="24"/>
      <c r="J13644" s="24"/>
    </row>
    <row r="13645" spans="3:10" x14ac:dyDescent="0.25">
      <c r="C13645" s="23"/>
      <c r="D13645" s="23"/>
      <c r="E13645" s="23"/>
      <c r="F13645" s="23"/>
      <c r="G13645" s="23"/>
      <c r="H13645" s="24"/>
      <c r="I13645" s="24"/>
      <c r="J13645" s="24"/>
    </row>
    <row r="13646" spans="3:10" x14ac:dyDescent="0.25">
      <c r="C13646" s="23"/>
      <c r="D13646" s="23"/>
      <c r="E13646" s="23"/>
      <c r="F13646" s="23"/>
      <c r="G13646" s="23"/>
      <c r="H13646" s="24"/>
      <c r="I13646" s="24"/>
      <c r="J13646" s="24"/>
    </row>
    <row r="13647" spans="3:10" x14ac:dyDescent="0.25">
      <c r="C13647" s="23"/>
      <c r="D13647" s="23"/>
      <c r="E13647" s="23"/>
      <c r="F13647" s="23"/>
      <c r="G13647" s="23"/>
      <c r="H13647" s="24"/>
      <c r="I13647" s="24"/>
      <c r="J13647" s="24"/>
    </row>
    <row r="13648" spans="3:10" x14ac:dyDescent="0.25">
      <c r="C13648" s="23"/>
      <c r="D13648" s="23"/>
      <c r="E13648" s="23"/>
      <c r="F13648" s="23"/>
      <c r="G13648" s="23"/>
      <c r="H13648" s="24"/>
      <c r="I13648" s="24"/>
      <c r="J13648" s="24"/>
    </row>
    <row r="13649" spans="3:10" x14ac:dyDescent="0.25">
      <c r="C13649" s="23"/>
      <c r="D13649" s="23"/>
      <c r="E13649" s="23"/>
      <c r="F13649" s="23"/>
      <c r="G13649" s="23"/>
      <c r="H13649" s="24"/>
      <c r="I13649" s="24"/>
      <c r="J13649" s="24"/>
    </row>
    <row r="13650" spans="3:10" x14ac:dyDescent="0.25">
      <c r="C13650" s="23"/>
      <c r="D13650" s="23"/>
      <c r="E13650" s="23"/>
      <c r="F13650" s="23"/>
      <c r="G13650" s="23"/>
      <c r="H13650" s="24"/>
      <c r="I13650" s="24"/>
      <c r="J13650" s="24"/>
    </row>
    <row r="13651" spans="3:10" x14ac:dyDescent="0.25">
      <c r="C13651" s="23"/>
      <c r="D13651" s="23"/>
      <c r="E13651" s="23"/>
      <c r="F13651" s="23"/>
      <c r="G13651" s="23"/>
      <c r="H13651" s="24"/>
      <c r="I13651" s="24"/>
      <c r="J13651" s="24"/>
    </row>
    <row r="13652" spans="3:10" x14ac:dyDescent="0.25">
      <c r="C13652" s="23"/>
      <c r="D13652" s="23"/>
      <c r="E13652" s="23"/>
      <c r="F13652" s="23"/>
      <c r="G13652" s="23"/>
      <c r="H13652" s="24"/>
      <c r="I13652" s="24"/>
      <c r="J13652" s="24"/>
    </row>
    <row r="13653" spans="3:10" x14ac:dyDescent="0.25">
      <c r="C13653" s="23"/>
      <c r="D13653" s="23"/>
      <c r="E13653" s="23"/>
      <c r="F13653" s="23"/>
      <c r="G13653" s="23"/>
      <c r="H13653" s="24"/>
      <c r="I13653" s="24"/>
      <c r="J13653" s="24"/>
    </row>
    <row r="13654" spans="3:10" x14ac:dyDescent="0.25">
      <c r="C13654" s="23"/>
      <c r="D13654" s="23"/>
      <c r="E13654" s="23"/>
      <c r="F13654" s="23"/>
      <c r="G13654" s="23"/>
      <c r="H13654" s="24"/>
      <c r="I13654" s="24"/>
      <c r="J13654" s="24"/>
    </row>
    <row r="13655" spans="3:10" x14ac:dyDescent="0.25">
      <c r="C13655" s="23"/>
      <c r="D13655" s="23"/>
      <c r="E13655" s="23"/>
      <c r="F13655" s="23"/>
      <c r="G13655" s="23"/>
      <c r="H13655" s="24"/>
      <c r="I13655" s="24"/>
      <c r="J13655" s="24"/>
    </row>
    <row r="13656" spans="3:10" x14ac:dyDescent="0.25">
      <c r="C13656" s="23"/>
      <c r="D13656" s="23"/>
      <c r="E13656" s="23"/>
      <c r="F13656" s="23"/>
      <c r="G13656" s="23"/>
      <c r="H13656" s="24"/>
      <c r="I13656" s="24"/>
      <c r="J13656" s="24"/>
    </row>
    <row r="13657" spans="3:10" x14ac:dyDescent="0.25">
      <c r="C13657" s="23"/>
      <c r="D13657" s="23"/>
      <c r="E13657" s="23"/>
      <c r="F13657" s="23"/>
      <c r="G13657" s="23"/>
      <c r="H13657" s="24"/>
      <c r="I13657" s="24"/>
      <c r="J13657" s="24"/>
    </row>
    <row r="13658" spans="3:10" x14ac:dyDescent="0.25">
      <c r="C13658" s="23"/>
      <c r="D13658" s="23"/>
      <c r="E13658" s="23"/>
      <c r="F13658" s="23"/>
      <c r="G13658" s="23"/>
      <c r="H13658" s="24"/>
      <c r="I13658" s="24"/>
      <c r="J13658" s="24"/>
    </row>
    <row r="13659" spans="3:10" x14ac:dyDescent="0.25">
      <c r="C13659" s="23"/>
      <c r="D13659" s="23"/>
      <c r="E13659" s="23"/>
      <c r="F13659" s="23"/>
      <c r="G13659" s="23"/>
      <c r="H13659" s="24"/>
      <c r="I13659" s="24"/>
      <c r="J13659" s="24"/>
    </row>
    <row r="13660" spans="3:10" x14ac:dyDescent="0.25">
      <c r="C13660" s="23"/>
      <c r="D13660" s="23"/>
      <c r="E13660" s="23"/>
      <c r="F13660" s="23"/>
      <c r="G13660" s="23"/>
      <c r="H13660" s="24"/>
      <c r="I13660" s="24"/>
      <c r="J13660" s="24"/>
    </row>
    <row r="13661" spans="3:10" x14ac:dyDescent="0.25">
      <c r="C13661" s="23"/>
      <c r="D13661" s="23"/>
      <c r="E13661" s="23"/>
      <c r="F13661" s="23"/>
      <c r="G13661" s="23"/>
      <c r="H13661" s="24"/>
      <c r="I13661" s="24"/>
      <c r="J13661" s="24"/>
    </row>
    <row r="13662" spans="3:10" x14ac:dyDescent="0.25">
      <c r="C13662" s="23"/>
      <c r="D13662" s="23"/>
      <c r="E13662" s="23"/>
      <c r="F13662" s="23"/>
      <c r="G13662" s="23"/>
      <c r="H13662" s="24"/>
      <c r="I13662" s="24"/>
      <c r="J13662" s="24"/>
    </row>
    <row r="13663" spans="3:10" x14ac:dyDescent="0.25">
      <c r="C13663" s="23"/>
      <c r="D13663" s="23"/>
      <c r="E13663" s="23"/>
      <c r="F13663" s="23"/>
      <c r="G13663" s="23"/>
      <c r="H13663" s="24"/>
      <c r="I13663" s="24"/>
      <c r="J13663" s="24"/>
    </row>
    <row r="13664" spans="3:10" x14ac:dyDescent="0.25">
      <c r="C13664" s="23"/>
      <c r="D13664" s="23"/>
      <c r="E13664" s="23"/>
      <c r="F13664" s="23"/>
      <c r="G13664" s="23"/>
      <c r="H13664" s="24"/>
      <c r="I13664" s="24"/>
      <c r="J13664" s="24"/>
    </row>
    <row r="13665" spans="3:10" x14ac:dyDescent="0.25">
      <c r="C13665" s="23"/>
      <c r="D13665" s="23"/>
      <c r="E13665" s="23"/>
      <c r="F13665" s="23"/>
      <c r="G13665" s="23"/>
      <c r="H13665" s="24"/>
      <c r="I13665" s="24"/>
      <c r="J13665" s="24"/>
    </row>
    <row r="13666" spans="3:10" x14ac:dyDescent="0.25">
      <c r="C13666" s="23"/>
      <c r="D13666" s="23"/>
      <c r="E13666" s="23"/>
      <c r="F13666" s="23"/>
      <c r="G13666" s="23"/>
      <c r="H13666" s="24"/>
      <c r="I13666" s="24"/>
      <c r="J13666" s="24"/>
    </row>
    <row r="13667" spans="3:10" x14ac:dyDescent="0.25">
      <c r="C13667" s="23"/>
      <c r="D13667" s="23"/>
      <c r="E13667" s="23"/>
      <c r="F13667" s="23"/>
      <c r="G13667" s="23"/>
      <c r="H13667" s="24"/>
      <c r="I13667" s="24"/>
      <c r="J13667" s="24"/>
    </row>
    <row r="13668" spans="3:10" x14ac:dyDescent="0.25">
      <c r="C13668" s="23"/>
      <c r="D13668" s="23"/>
      <c r="E13668" s="23"/>
      <c r="F13668" s="23"/>
      <c r="G13668" s="23"/>
      <c r="H13668" s="24"/>
      <c r="I13668" s="24"/>
      <c r="J13668" s="24"/>
    </row>
    <row r="13669" spans="3:10" x14ac:dyDescent="0.25">
      <c r="C13669" s="23"/>
      <c r="D13669" s="23"/>
      <c r="E13669" s="23"/>
      <c r="F13669" s="23"/>
      <c r="G13669" s="23"/>
      <c r="H13669" s="24"/>
      <c r="I13669" s="24"/>
      <c r="J13669" s="24"/>
    </row>
    <row r="13670" spans="3:10" x14ac:dyDescent="0.25">
      <c r="C13670" s="23"/>
      <c r="D13670" s="23"/>
      <c r="E13670" s="23"/>
      <c r="F13670" s="23"/>
      <c r="G13670" s="23"/>
      <c r="H13670" s="24"/>
      <c r="I13670" s="24"/>
      <c r="J13670" s="24"/>
    </row>
    <row r="13671" spans="3:10" x14ac:dyDescent="0.25">
      <c r="C13671" s="23"/>
      <c r="D13671" s="23"/>
      <c r="E13671" s="23"/>
      <c r="F13671" s="23"/>
      <c r="G13671" s="23"/>
      <c r="H13671" s="24"/>
      <c r="I13671" s="24"/>
      <c r="J13671" s="24"/>
    </row>
    <row r="13672" spans="3:10" x14ac:dyDescent="0.25">
      <c r="C13672" s="23"/>
      <c r="D13672" s="23"/>
      <c r="E13672" s="23"/>
      <c r="F13672" s="23"/>
      <c r="G13672" s="23"/>
      <c r="H13672" s="24"/>
      <c r="I13672" s="24"/>
      <c r="J13672" s="24"/>
    </row>
    <row r="13673" spans="3:10" x14ac:dyDescent="0.25">
      <c r="C13673" s="23"/>
      <c r="D13673" s="23"/>
      <c r="E13673" s="23"/>
      <c r="F13673" s="23"/>
      <c r="G13673" s="23"/>
      <c r="H13673" s="24"/>
      <c r="I13673" s="24"/>
      <c r="J13673" s="24"/>
    </row>
    <row r="13674" spans="3:10" x14ac:dyDescent="0.25">
      <c r="C13674" s="23"/>
      <c r="D13674" s="23"/>
      <c r="E13674" s="23"/>
      <c r="F13674" s="23"/>
      <c r="G13674" s="23"/>
      <c r="H13674" s="24"/>
      <c r="I13674" s="24"/>
      <c r="J13674" s="24"/>
    </row>
    <row r="13675" spans="3:10" x14ac:dyDescent="0.25">
      <c r="C13675" s="23"/>
      <c r="D13675" s="23"/>
      <c r="E13675" s="23"/>
      <c r="F13675" s="23"/>
      <c r="G13675" s="23"/>
      <c r="H13675" s="24"/>
      <c r="I13675" s="24"/>
      <c r="J13675" s="24"/>
    </row>
    <row r="13676" spans="3:10" x14ac:dyDescent="0.25">
      <c r="C13676" s="23"/>
      <c r="D13676" s="23"/>
      <c r="E13676" s="23"/>
      <c r="F13676" s="23"/>
      <c r="G13676" s="23"/>
      <c r="H13676" s="24"/>
      <c r="I13676" s="24"/>
      <c r="J13676" s="24"/>
    </row>
    <row r="13677" spans="3:10" x14ac:dyDescent="0.25">
      <c r="C13677" s="23"/>
      <c r="D13677" s="23"/>
      <c r="E13677" s="23"/>
      <c r="F13677" s="23"/>
      <c r="G13677" s="23"/>
      <c r="H13677" s="24"/>
      <c r="I13677" s="24"/>
      <c r="J13677" s="24"/>
    </row>
    <row r="13678" spans="3:10" x14ac:dyDescent="0.25">
      <c r="C13678" s="23"/>
      <c r="D13678" s="23"/>
      <c r="E13678" s="23"/>
      <c r="F13678" s="23"/>
      <c r="G13678" s="23"/>
      <c r="H13678" s="24"/>
      <c r="I13678" s="24"/>
      <c r="J13678" s="24"/>
    </row>
    <row r="13679" spans="3:10" x14ac:dyDescent="0.25">
      <c r="C13679" s="23"/>
      <c r="D13679" s="23"/>
      <c r="E13679" s="23"/>
      <c r="F13679" s="23"/>
      <c r="G13679" s="23"/>
      <c r="H13679" s="24"/>
      <c r="I13679" s="24"/>
      <c r="J13679" s="24"/>
    </row>
    <row r="13680" spans="3:10" x14ac:dyDescent="0.25">
      <c r="C13680" s="23"/>
      <c r="D13680" s="23"/>
      <c r="E13680" s="23"/>
      <c r="F13680" s="23"/>
      <c r="G13680" s="23"/>
      <c r="H13680" s="24"/>
      <c r="I13680" s="24"/>
      <c r="J13680" s="24"/>
    </row>
    <row r="13681" spans="3:10" x14ac:dyDescent="0.25">
      <c r="C13681" s="23"/>
      <c r="D13681" s="23"/>
      <c r="E13681" s="23"/>
      <c r="F13681" s="23"/>
      <c r="G13681" s="23"/>
      <c r="H13681" s="24"/>
      <c r="I13681" s="24"/>
      <c r="J13681" s="24"/>
    </row>
    <row r="13682" spans="3:10" x14ac:dyDescent="0.25">
      <c r="C13682" s="23"/>
      <c r="D13682" s="23"/>
      <c r="E13682" s="23"/>
      <c r="F13682" s="23"/>
      <c r="G13682" s="23"/>
      <c r="H13682" s="24"/>
      <c r="I13682" s="24"/>
      <c r="J13682" s="24"/>
    </row>
    <row r="13683" spans="3:10" x14ac:dyDescent="0.25">
      <c r="C13683" s="23"/>
      <c r="D13683" s="23"/>
      <c r="E13683" s="23"/>
      <c r="F13683" s="23"/>
      <c r="G13683" s="23"/>
      <c r="H13683" s="24"/>
      <c r="I13683" s="24"/>
      <c r="J13683" s="24"/>
    </row>
    <row r="13684" spans="3:10" x14ac:dyDescent="0.25">
      <c r="C13684" s="23"/>
      <c r="D13684" s="23"/>
      <c r="E13684" s="23"/>
      <c r="F13684" s="23"/>
      <c r="G13684" s="23"/>
      <c r="H13684" s="24"/>
      <c r="I13684" s="24"/>
      <c r="J13684" s="24"/>
    </row>
    <row r="13685" spans="3:10" x14ac:dyDescent="0.25">
      <c r="C13685" s="23"/>
      <c r="D13685" s="23"/>
      <c r="E13685" s="23"/>
      <c r="F13685" s="23"/>
      <c r="G13685" s="23"/>
      <c r="H13685" s="24"/>
      <c r="I13685" s="24"/>
      <c r="J13685" s="24"/>
    </row>
    <row r="13686" spans="3:10" x14ac:dyDescent="0.25">
      <c r="C13686" s="23"/>
      <c r="D13686" s="23"/>
      <c r="E13686" s="23"/>
      <c r="F13686" s="23"/>
      <c r="G13686" s="23"/>
      <c r="H13686" s="24"/>
      <c r="I13686" s="24"/>
      <c r="J13686" s="24"/>
    </row>
    <row r="13687" spans="3:10" x14ac:dyDescent="0.25">
      <c r="C13687" s="23"/>
      <c r="D13687" s="23"/>
      <c r="E13687" s="23"/>
      <c r="F13687" s="23"/>
      <c r="G13687" s="23"/>
      <c r="H13687" s="24"/>
      <c r="I13687" s="24"/>
      <c r="J13687" s="24"/>
    </row>
    <row r="13688" spans="3:10" x14ac:dyDescent="0.25">
      <c r="C13688" s="23"/>
      <c r="D13688" s="23"/>
      <c r="E13688" s="23"/>
      <c r="F13688" s="23"/>
      <c r="G13688" s="23"/>
      <c r="H13688" s="24"/>
      <c r="I13688" s="24"/>
      <c r="J13688" s="24"/>
    </row>
    <row r="13689" spans="3:10" x14ac:dyDescent="0.25">
      <c r="C13689" s="23"/>
      <c r="D13689" s="23"/>
      <c r="E13689" s="23"/>
      <c r="F13689" s="23"/>
      <c r="G13689" s="23"/>
      <c r="H13689" s="24"/>
      <c r="I13689" s="24"/>
      <c r="J13689" s="24"/>
    </row>
    <row r="13690" spans="3:10" x14ac:dyDescent="0.25">
      <c r="C13690" s="23"/>
      <c r="D13690" s="23"/>
      <c r="E13690" s="23"/>
      <c r="F13690" s="23"/>
      <c r="G13690" s="23"/>
      <c r="H13690" s="24"/>
      <c r="I13690" s="24"/>
      <c r="J13690" s="24"/>
    </row>
    <row r="13691" spans="3:10" x14ac:dyDescent="0.25">
      <c r="C13691" s="23"/>
      <c r="D13691" s="23"/>
      <c r="E13691" s="23"/>
      <c r="F13691" s="23"/>
      <c r="G13691" s="23"/>
      <c r="H13691" s="24"/>
      <c r="I13691" s="24"/>
      <c r="J13691" s="24"/>
    </row>
    <row r="13692" spans="3:10" x14ac:dyDescent="0.25">
      <c r="C13692" s="23"/>
      <c r="D13692" s="23"/>
      <c r="E13692" s="23"/>
      <c r="F13692" s="23"/>
      <c r="G13692" s="23"/>
      <c r="H13692" s="24"/>
      <c r="I13692" s="24"/>
      <c r="J13692" s="24"/>
    </row>
    <row r="13693" spans="3:10" x14ac:dyDescent="0.25">
      <c r="C13693" s="23"/>
      <c r="D13693" s="23"/>
      <c r="E13693" s="23"/>
      <c r="F13693" s="23"/>
      <c r="G13693" s="23"/>
      <c r="H13693" s="24"/>
      <c r="I13693" s="24"/>
      <c r="J13693" s="24"/>
    </row>
    <row r="13694" spans="3:10" x14ac:dyDescent="0.25">
      <c r="C13694" s="23"/>
      <c r="D13694" s="23"/>
      <c r="E13694" s="23"/>
      <c r="F13694" s="23"/>
      <c r="G13694" s="23"/>
      <c r="H13694" s="24"/>
      <c r="I13694" s="24"/>
      <c r="J13694" s="24"/>
    </row>
    <row r="13695" spans="3:10" x14ac:dyDescent="0.25">
      <c r="C13695" s="23"/>
      <c r="D13695" s="23"/>
      <c r="E13695" s="23"/>
      <c r="F13695" s="23"/>
      <c r="G13695" s="23"/>
      <c r="H13695" s="24"/>
      <c r="I13695" s="24"/>
      <c r="J13695" s="24"/>
    </row>
    <row r="13696" spans="3:10" x14ac:dyDescent="0.25">
      <c r="C13696" s="23"/>
      <c r="D13696" s="23"/>
      <c r="E13696" s="23"/>
      <c r="F13696" s="23"/>
      <c r="G13696" s="23"/>
      <c r="H13696" s="24"/>
      <c r="I13696" s="24"/>
      <c r="J13696" s="24"/>
    </row>
    <row r="13697" spans="3:10" x14ac:dyDescent="0.25">
      <c r="C13697" s="23"/>
      <c r="D13697" s="23"/>
      <c r="E13697" s="23"/>
      <c r="F13697" s="23"/>
      <c r="G13697" s="23"/>
      <c r="H13697" s="24"/>
      <c r="I13697" s="24"/>
      <c r="J13697" s="24"/>
    </row>
    <row r="13698" spans="3:10" x14ac:dyDescent="0.25">
      <c r="C13698" s="23"/>
      <c r="D13698" s="23"/>
      <c r="E13698" s="23"/>
      <c r="F13698" s="23"/>
      <c r="G13698" s="23"/>
      <c r="H13698" s="24"/>
      <c r="I13698" s="24"/>
      <c r="J13698" s="24"/>
    </row>
    <row r="13699" spans="3:10" x14ac:dyDescent="0.25">
      <c r="C13699" s="23"/>
      <c r="D13699" s="23"/>
      <c r="E13699" s="23"/>
      <c r="F13699" s="23"/>
      <c r="G13699" s="23"/>
      <c r="H13699" s="24"/>
      <c r="I13699" s="24"/>
      <c r="J13699" s="24"/>
    </row>
    <row r="13700" spans="3:10" x14ac:dyDescent="0.25">
      <c r="C13700" s="23"/>
      <c r="D13700" s="23"/>
      <c r="E13700" s="23"/>
      <c r="F13700" s="23"/>
      <c r="G13700" s="23"/>
      <c r="H13700" s="24"/>
      <c r="I13700" s="24"/>
      <c r="J13700" s="24"/>
    </row>
    <row r="13701" spans="3:10" x14ac:dyDescent="0.25">
      <c r="C13701" s="23"/>
      <c r="D13701" s="23"/>
      <c r="E13701" s="23"/>
      <c r="F13701" s="23"/>
      <c r="G13701" s="23"/>
      <c r="H13701" s="24"/>
      <c r="I13701" s="24"/>
      <c r="J13701" s="24"/>
    </row>
    <row r="13702" spans="3:10" x14ac:dyDescent="0.25">
      <c r="C13702" s="23"/>
      <c r="D13702" s="23"/>
      <c r="E13702" s="23"/>
      <c r="F13702" s="23"/>
      <c r="G13702" s="23"/>
      <c r="H13702" s="24"/>
      <c r="I13702" s="24"/>
      <c r="J13702" s="24"/>
    </row>
    <row r="13703" spans="3:10" x14ac:dyDescent="0.25">
      <c r="C13703" s="23"/>
      <c r="D13703" s="23"/>
      <c r="E13703" s="23"/>
      <c r="F13703" s="23"/>
      <c r="G13703" s="23"/>
      <c r="H13703" s="24"/>
      <c r="I13703" s="24"/>
      <c r="J13703" s="24"/>
    </row>
    <row r="13704" spans="3:10" x14ac:dyDescent="0.25">
      <c r="C13704" s="23"/>
      <c r="D13704" s="23"/>
      <c r="E13704" s="23"/>
      <c r="F13704" s="23"/>
      <c r="G13704" s="23"/>
      <c r="H13704" s="24"/>
      <c r="I13704" s="24"/>
      <c r="J13704" s="24"/>
    </row>
    <row r="13705" spans="3:10" x14ac:dyDescent="0.25">
      <c r="C13705" s="23"/>
      <c r="D13705" s="23"/>
      <c r="E13705" s="23"/>
      <c r="F13705" s="23"/>
      <c r="G13705" s="23"/>
      <c r="H13705" s="24"/>
      <c r="I13705" s="24"/>
      <c r="J13705" s="24"/>
    </row>
    <row r="13706" spans="3:10" x14ac:dyDescent="0.25">
      <c r="C13706" s="23"/>
      <c r="D13706" s="23"/>
      <c r="E13706" s="23"/>
      <c r="F13706" s="23"/>
      <c r="G13706" s="23"/>
      <c r="H13706" s="24"/>
      <c r="I13706" s="24"/>
      <c r="J13706" s="24"/>
    </row>
    <row r="13707" spans="3:10" x14ac:dyDescent="0.25">
      <c r="C13707" s="23"/>
      <c r="D13707" s="23"/>
      <c r="E13707" s="23"/>
      <c r="F13707" s="23"/>
      <c r="G13707" s="23"/>
      <c r="H13707" s="24"/>
      <c r="I13707" s="24"/>
      <c r="J13707" s="24"/>
    </row>
    <row r="13708" spans="3:10" x14ac:dyDescent="0.25">
      <c r="C13708" s="23"/>
      <c r="D13708" s="23"/>
      <c r="E13708" s="23"/>
      <c r="F13708" s="23"/>
      <c r="G13708" s="23"/>
      <c r="H13708" s="24"/>
      <c r="I13708" s="24"/>
      <c r="J13708" s="24"/>
    </row>
    <row r="13709" spans="3:10" x14ac:dyDescent="0.25">
      <c r="C13709" s="23"/>
      <c r="D13709" s="23"/>
      <c r="E13709" s="23"/>
      <c r="F13709" s="23"/>
      <c r="G13709" s="23"/>
      <c r="H13709" s="24"/>
      <c r="I13709" s="24"/>
      <c r="J13709" s="24"/>
    </row>
    <row r="13710" spans="3:10" x14ac:dyDescent="0.25">
      <c r="C13710" s="23"/>
      <c r="D13710" s="23"/>
      <c r="E13710" s="23"/>
      <c r="F13710" s="23"/>
      <c r="G13710" s="23"/>
      <c r="H13710" s="24"/>
      <c r="I13710" s="24"/>
      <c r="J13710" s="24"/>
    </row>
    <row r="13711" spans="3:10" x14ac:dyDescent="0.25">
      <c r="C13711" s="23"/>
      <c r="D13711" s="23"/>
      <c r="E13711" s="23"/>
      <c r="F13711" s="23"/>
      <c r="G13711" s="23"/>
      <c r="H13711" s="24"/>
      <c r="I13711" s="24"/>
      <c r="J13711" s="24"/>
    </row>
    <row r="13712" spans="3:10" x14ac:dyDescent="0.25">
      <c r="C13712" s="23"/>
      <c r="D13712" s="23"/>
      <c r="E13712" s="23"/>
      <c r="F13712" s="23"/>
      <c r="G13712" s="23"/>
      <c r="H13712" s="24"/>
      <c r="I13712" s="24"/>
      <c r="J13712" s="24"/>
    </row>
    <row r="13713" spans="3:10" x14ac:dyDescent="0.25">
      <c r="C13713" s="23"/>
      <c r="D13713" s="23"/>
      <c r="E13713" s="23"/>
      <c r="F13713" s="23"/>
      <c r="G13713" s="23"/>
      <c r="H13713" s="24"/>
      <c r="I13713" s="24"/>
      <c r="J13713" s="24"/>
    </row>
    <row r="13714" spans="3:10" x14ac:dyDescent="0.25">
      <c r="C13714" s="23"/>
      <c r="D13714" s="23"/>
      <c r="E13714" s="23"/>
      <c r="F13714" s="23"/>
      <c r="G13714" s="23"/>
      <c r="H13714" s="24"/>
      <c r="I13714" s="24"/>
      <c r="J13714" s="24"/>
    </row>
    <row r="13715" spans="3:10" x14ac:dyDescent="0.25">
      <c r="C13715" s="23"/>
      <c r="D13715" s="23"/>
      <c r="E13715" s="23"/>
      <c r="F13715" s="23"/>
      <c r="G13715" s="23"/>
      <c r="H13715" s="24"/>
      <c r="I13715" s="24"/>
      <c r="J13715" s="24"/>
    </row>
    <row r="13716" spans="3:10" x14ac:dyDescent="0.25">
      <c r="C13716" s="23"/>
      <c r="D13716" s="23"/>
      <c r="E13716" s="23"/>
      <c r="F13716" s="23"/>
      <c r="G13716" s="23"/>
      <c r="H13716" s="24"/>
      <c r="I13716" s="24"/>
      <c r="J13716" s="24"/>
    </row>
    <row r="13717" spans="3:10" x14ac:dyDescent="0.25">
      <c r="C13717" s="23"/>
      <c r="D13717" s="23"/>
      <c r="E13717" s="23"/>
      <c r="F13717" s="23"/>
      <c r="G13717" s="23"/>
      <c r="H13717" s="24"/>
      <c r="I13717" s="24"/>
      <c r="J13717" s="24"/>
    </row>
    <row r="13718" spans="3:10" x14ac:dyDescent="0.25">
      <c r="C13718" s="23"/>
      <c r="D13718" s="23"/>
      <c r="E13718" s="23"/>
      <c r="F13718" s="23"/>
      <c r="G13718" s="23"/>
      <c r="H13718" s="24"/>
      <c r="I13718" s="24"/>
      <c r="J13718" s="24"/>
    </row>
    <row r="13719" spans="3:10" x14ac:dyDescent="0.25">
      <c r="C13719" s="23"/>
      <c r="D13719" s="23"/>
      <c r="E13719" s="23"/>
      <c r="F13719" s="23"/>
      <c r="G13719" s="23"/>
      <c r="H13719" s="24"/>
      <c r="I13719" s="24"/>
      <c r="J13719" s="24"/>
    </row>
    <row r="13720" spans="3:10" x14ac:dyDescent="0.25">
      <c r="C13720" s="23"/>
      <c r="D13720" s="23"/>
      <c r="E13720" s="23"/>
      <c r="F13720" s="23"/>
      <c r="G13720" s="23"/>
      <c r="H13720" s="24"/>
      <c r="I13720" s="24"/>
      <c r="J13720" s="24"/>
    </row>
    <row r="13721" spans="3:10" x14ac:dyDescent="0.25">
      <c r="C13721" s="23"/>
      <c r="D13721" s="23"/>
      <c r="E13721" s="23"/>
      <c r="F13721" s="23"/>
      <c r="G13721" s="23"/>
      <c r="H13721" s="24"/>
      <c r="I13721" s="24"/>
      <c r="J13721" s="24"/>
    </row>
    <row r="13722" spans="3:10" x14ac:dyDescent="0.25">
      <c r="C13722" s="23"/>
      <c r="D13722" s="23"/>
      <c r="E13722" s="23"/>
      <c r="F13722" s="23"/>
      <c r="G13722" s="23"/>
      <c r="H13722" s="24"/>
      <c r="I13722" s="24"/>
      <c r="J13722" s="24"/>
    </row>
    <row r="13723" spans="3:10" x14ac:dyDescent="0.25">
      <c r="C13723" s="23"/>
      <c r="D13723" s="23"/>
      <c r="E13723" s="23"/>
      <c r="F13723" s="23"/>
      <c r="G13723" s="23"/>
      <c r="H13723" s="24"/>
      <c r="I13723" s="24"/>
      <c r="J13723" s="24"/>
    </row>
    <row r="13724" spans="3:10" x14ac:dyDescent="0.25">
      <c r="C13724" s="23"/>
      <c r="D13724" s="23"/>
      <c r="E13724" s="23"/>
      <c r="F13724" s="23"/>
      <c r="G13724" s="23"/>
      <c r="H13724" s="24"/>
      <c r="I13724" s="24"/>
      <c r="J13724" s="24"/>
    </row>
    <row r="13725" spans="3:10" x14ac:dyDescent="0.25">
      <c r="C13725" s="23"/>
      <c r="D13725" s="23"/>
      <c r="E13725" s="23"/>
      <c r="F13725" s="23"/>
      <c r="G13725" s="23"/>
      <c r="H13725" s="24"/>
      <c r="I13725" s="24"/>
      <c r="J13725" s="24"/>
    </row>
    <row r="13726" spans="3:10" x14ac:dyDescent="0.25">
      <c r="C13726" s="23"/>
      <c r="D13726" s="23"/>
      <c r="E13726" s="23"/>
      <c r="F13726" s="23"/>
      <c r="G13726" s="23"/>
      <c r="H13726" s="24"/>
      <c r="I13726" s="24"/>
      <c r="J13726" s="24"/>
    </row>
    <row r="13727" spans="3:10" x14ac:dyDescent="0.25">
      <c r="C13727" s="23"/>
      <c r="D13727" s="23"/>
      <c r="E13727" s="23"/>
      <c r="F13727" s="23"/>
      <c r="G13727" s="23"/>
      <c r="H13727" s="24"/>
      <c r="I13727" s="24"/>
      <c r="J13727" s="24"/>
    </row>
    <row r="13728" spans="3:10" x14ac:dyDescent="0.25">
      <c r="C13728" s="23"/>
      <c r="D13728" s="23"/>
      <c r="E13728" s="23"/>
      <c r="F13728" s="23"/>
      <c r="G13728" s="23"/>
      <c r="H13728" s="24"/>
      <c r="I13728" s="24"/>
      <c r="J13728" s="24"/>
    </row>
    <row r="13729" spans="3:10" x14ac:dyDescent="0.25">
      <c r="C13729" s="23"/>
      <c r="D13729" s="23"/>
      <c r="E13729" s="23"/>
      <c r="F13729" s="23"/>
      <c r="G13729" s="23"/>
      <c r="H13729" s="24"/>
      <c r="I13729" s="24"/>
      <c r="J13729" s="24"/>
    </row>
    <row r="13730" spans="3:10" x14ac:dyDescent="0.25">
      <c r="C13730" s="23"/>
      <c r="D13730" s="23"/>
      <c r="E13730" s="23"/>
      <c r="F13730" s="23"/>
      <c r="G13730" s="23"/>
      <c r="H13730" s="24"/>
      <c r="I13730" s="24"/>
      <c r="J13730" s="24"/>
    </row>
    <row r="13731" spans="3:10" x14ac:dyDescent="0.25">
      <c r="C13731" s="23"/>
      <c r="D13731" s="23"/>
      <c r="E13731" s="23"/>
      <c r="F13731" s="23"/>
      <c r="G13731" s="23"/>
      <c r="H13731" s="24"/>
      <c r="I13731" s="24"/>
      <c r="J13731" s="24"/>
    </row>
    <row r="13732" spans="3:10" x14ac:dyDescent="0.25">
      <c r="C13732" s="23"/>
      <c r="D13732" s="23"/>
      <c r="E13732" s="23"/>
      <c r="F13732" s="23"/>
      <c r="G13732" s="23"/>
      <c r="H13732" s="24"/>
      <c r="I13732" s="24"/>
      <c r="J13732" s="24"/>
    </row>
    <row r="13733" spans="3:10" x14ac:dyDescent="0.25">
      <c r="C13733" s="23"/>
      <c r="D13733" s="23"/>
      <c r="E13733" s="23"/>
      <c r="F13733" s="23"/>
      <c r="G13733" s="23"/>
      <c r="H13733" s="24"/>
      <c r="I13733" s="24"/>
      <c r="J13733" s="24"/>
    </row>
    <row r="13734" spans="3:10" x14ac:dyDescent="0.25">
      <c r="C13734" s="23"/>
      <c r="D13734" s="23"/>
      <c r="E13734" s="23"/>
      <c r="F13734" s="23"/>
      <c r="G13734" s="23"/>
      <c r="H13734" s="24"/>
      <c r="I13734" s="24"/>
      <c r="J13734" s="24"/>
    </row>
    <row r="13735" spans="3:10" x14ac:dyDescent="0.25">
      <c r="C13735" s="23"/>
      <c r="D13735" s="23"/>
      <c r="E13735" s="23"/>
      <c r="F13735" s="23"/>
      <c r="G13735" s="23"/>
      <c r="H13735" s="24"/>
      <c r="I13735" s="24"/>
      <c r="J13735" s="24"/>
    </row>
    <row r="13736" spans="3:10" x14ac:dyDescent="0.25">
      <c r="C13736" s="23"/>
      <c r="D13736" s="23"/>
      <c r="E13736" s="23"/>
      <c r="F13736" s="23"/>
      <c r="G13736" s="23"/>
      <c r="H13736" s="24"/>
      <c r="I13736" s="24"/>
      <c r="J13736" s="24"/>
    </row>
    <row r="13737" spans="3:10" x14ac:dyDescent="0.25">
      <c r="C13737" s="23"/>
      <c r="D13737" s="23"/>
      <c r="E13737" s="23"/>
      <c r="F13737" s="23"/>
      <c r="G13737" s="23"/>
      <c r="H13737" s="24"/>
      <c r="I13737" s="24"/>
      <c r="J13737" s="24"/>
    </row>
    <row r="13738" spans="3:10" x14ac:dyDescent="0.25">
      <c r="C13738" s="23"/>
      <c r="D13738" s="23"/>
      <c r="E13738" s="23"/>
      <c r="F13738" s="23"/>
      <c r="G13738" s="23"/>
      <c r="H13738" s="24"/>
      <c r="I13738" s="24"/>
      <c r="J13738" s="24"/>
    </row>
    <row r="13739" spans="3:10" x14ac:dyDescent="0.25">
      <c r="C13739" s="23"/>
      <c r="D13739" s="23"/>
      <c r="E13739" s="23"/>
      <c r="F13739" s="23"/>
      <c r="G13739" s="23"/>
      <c r="H13739" s="24"/>
      <c r="I13739" s="24"/>
      <c r="J13739" s="24"/>
    </row>
    <row r="13740" spans="3:10" x14ac:dyDescent="0.25">
      <c r="C13740" s="23"/>
      <c r="D13740" s="23"/>
      <c r="E13740" s="23"/>
      <c r="F13740" s="23"/>
      <c r="G13740" s="23"/>
      <c r="H13740" s="24"/>
      <c r="I13740" s="24"/>
      <c r="J13740" s="24"/>
    </row>
    <row r="13741" spans="3:10" x14ac:dyDescent="0.25">
      <c r="C13741" s="23"/>
      <c r="D13741" s="23"/>
      <c r="E13741" s="23"/>
      <c r="F13741" s="23"/>
      <c r="G13741" s="23"/>
      <c r="H13741" s="24"/>
      <c r="I13741" s="24"/>
      <c r="J13741" s="24"/>
    </row>
    <row r="13742" spans="3:10" x14ac:dyDescent="0.25">
      <c r="C13742" s="23"/>
      <c r="D13742" s="23"/>
      <c r="E13742" s="23"/>
      <c r="F13742" s="23"/>
      <c r="G13742" s="23"/>
      <c r="H13742" s="24"/>
      <c r="I13742" s="24"/>
      <c r="J13742" s="24"/>
    </row>
    <row r="13743" spans="3:10" x14ac:dyDescent="0.25">
      <c r="C13743" s="23"/>
      <c r="D13743" s="23"/>
      <c r="E13743" s="23"/>
      <c r="F13743" s="23"/>
      <c r="G13743" s="23"/>
      <c r="H13743" s="24"/>
      <c r="I13743" s="24"/>
      <c r="J13743" s="24"/>
    </row>
    <row r="13744" spans="3:10" x14ac:dyDescent="0.25">
      <c r="C13744" s="23"/>
      <c r="D13744" s="23"/>
      <c r="E13744" s="23"/>
      <c r="F13744" s="23"/>
      <c r="G13744" s="23"/>
      <c r="H13744" s="24"/>
      <c r="I13744" s="24"/>
      <c r="J13744" s="24"/>
    </row>
    <row r="13745" spans="3:10" x14ac:dyDescent="0.25">
      <c r="C13745" s="23"/>
      <c r="D13745" s="23"/>
      <c r="E13745" s="23"/>
      <c r="F13745" s="23"/>
      <c r="G13745" s="23"/>
      <c r="H13745" s="24"/>
      <c r="I13745" s="24"/>
      <c r="J13745" s="24"/>
    </row>
    <row r="13746" spans="3:10" x14ac:dyDescent="0.25">
      <c r="C13746" s="23"/>
      <c r="D13746" s="23"/>
      <c r="E13746" s="23"/>
      <c r="F13746" s="23"/>
      <c r="G13746" s="23"/>
      <c r="H13746" s="24"/>
      <c r="I13746" s="24"/>
      <c r="J13746" s="24"/>
    </row>
    <row r="13747" spans="3:10" x14ac:dyDescent="0.25">
      <c r="C13747" s="23"/>
      <c r="D13747" s="23"/>
      <c r="E13747" s="23"/>
      <c r="F13747" s="23"/>
      <c r="G13747" s="23"/>
      <c r="H13747" s="24"/>
      <c r="I13747" s="24"/>
      <c r="J13747" s="24"/>
    </row>
    <row r="13748" spans="3:10" x14ac:dyDescent="0.25">
      <c r="C13748" s="23"/>
      <c r="D13748" s="23"/>
      <c r="E13748" s="23"/>
      <c r="F13748" s="23"/>
      <c r="G13748" s="23"/>
      <c r="H13748" s="24"/>
      <c r="I13748" s="24"/>
      <c r="J13748" s="24"/>
    </row>
    <row r="13749" spans="3:10" x14ac:dyDescent="0.25">
      <c r="C13749" s="23"/>
      <c r="D13749" s="23"/>
      <c r="E13749" s="23"/>
      <c r="F13749" s="23"/>
      <c r="G13749" s="23"/>
      <c r="H13749" s="24"/>
      <c r="I13749" s="24"/>
      <c r="J13749" s="24"/>
    </row>
    <row r="13750" spans="3:10" x14ac:dyDescent="0.25">
      <c r="C13750" s="23"/>
      <c r="D13750" s="23"/>
      <c r="E13750" s="23"/>
      <c r="F13750" s="23"/>
      <c r="G13750" s="23"/>
      <c r="H13750" s="24"/>
      <c r="I13750" s="24"/>
      <c r="J13750" s="24"/>
    </row>
    <row r="13751" spans="3:10" x14ac:dyDescent="0.25">
      <c r="C13751" s="23"/>
      <c r="D13751" s="23"/>
      <c r="E13751" s="23"/>
      <c r="F13751" s="23"/>
      <c r="G13751" s="23"/>
      <c r="H13751" s="24"/>
      <c r="I13751" s="24"/>
      <c r="J13751" s="24"/>
    </row>
    <row r="13752" spans="3:10" x14ac:dyDescent="0.25">
      <c r="C13752" s="23"/>
      <c r="D13752" s="23"/>
      <c r="E13752" s="23"/>
      <c r="F13752" s="23"/>
      <c r="G13752" s="23"/>
      <c r="H13752" s="24"/>
      <c r="I13752" s="24"/>
      <c r="J13752" s="24"/>
    </row>
    <row r="13753" spans="3:10" x14ac:dyDescent="0.25">
      <c r="C13753" s="23"/>
      <c r="D13753" s="23"/>
      <c r="E13753" s="23"/>
      <c r="F13753" s="23"/>
      <c r="G13753" s="23"/>
      <c r="H13753" s="24"/>
      <c r="I13753" s="24"/>
      <c r="J13753" s="24"/>
    </row>
    <row r="13754" spans="3:10" x14ac:dyDescent="0.25">
      <c r="C13754" s="23"/>
      <c r="D13754" s="23"/>
      <c r="E13754" s="23"/>
      <c r="F13754" s="23"/>
      <c r="G13754" s="23"/>
      <c r="H13754" s="24"/>
      <c r="I13754" s="24"/>
      <c r="J13754" s="24"/>
    </row>
    <row r="13755" spans="3:10" x14ac:dyDescent="0.25">
      <c r="C13755" s="23"/>
      <c r="D13755" s="23"/>
      <c r="E13755" s="23"/>
      <c r="F13755" s="23"/>
      <c r="G13755" s="23"/>
      <c r="H13755" s="24"/>
      <c r="I13755" s="24"/>
      <c r="J13755" s="24"/>
    </row>
    <row r="13756" spans="3:10" x14ac:dyDescent="0.25">
      <c r="C13756" s="23"/>
      <c r="D13756" s="23"/>
      <c r="E13756" s="23"/>
      <c r="F13756" s="23"/>
      <c r="G13756" s="23"/>
      <c r="H13756" s="24"/>
      <c r="I13756" s="24"/>
      <c r="J13756" s="24"/>
    </row>
    <row r="13757" spans="3:10" x14ac:dyDescent="0.25">
      <c r="C13757" s="23"/>
      <c r="D13757" s="23"/>
      <c r="E13757" s="23"/>
      <c r="F13757" s="23"/>
      <c r="G13757" s="23"/>
      <c r="H13757" s="24"/>
      <c r="I13757" s="24"/>
      <c r="J13757" s="24"/>
    </row>
    <row r="13758" spans="3:10" x14ac:dyDescent="0.25">
      <c r="C13758" s="23"/>
      <c r="D13758" s="23"/>
      <c r="E13758" s="23"/>
      <c r="F13758" s="23"/>
      <c r="G13758" s="23"/>
      <c r="H13758" s="24"/>
      <c r="I13758" s="24"/>
      <c r="J13758" s="24"/>
    </row>
    <row r="13759" spans="3:10" x14ac:dyDescent="0.25">
      <c r="C13759" s="23"/>
      <c r="D13759" s="23"/>
      <c r="E13759" s="23"/>
      <c r="F13759" s="23"/>
      <c r="G13759" s="23"/>
      <c r="H13759" s="24"/>
      <c r="I13759" s="24"/>
      <c r="J13759" s="24"/>
    </row>
    <row r="13760" spans="3:10" x14ac:dyDescent="0.25">
      <c r="C13760" s="23"/>
      <c r="D13760" s="23"/>
      <c r="E13760" s="23"/>
      <c r="F13760" s="23"/>
      <c r="G13760" s="23"/>
      <c r="H13760" s="24"/>
      <c r="I13760" s="24"/>
      <c r="J13760" s="24"/>
    </row>
    <row r="13761" spans="3:10" x14ac:dyDescent="0.25">
      <c r="C13761" s="23"/>
      <c r="D13761" s="23"/>
      <c r="E13761" s="23"/>
      <c r="F13761" s="23"/>
      <c r="G13761" s="23"/>
      <c r="H13761" s="24"/>
      <c r="I13761" s="24"/>
      <c r="J13761" s="24"/>
    </row>
    <row r="13762" spans="3:10" x14ac:dyDescent="0.25">
      <c r="C13762" s="23"/>
      <c r="D13762" s="23"/>
      <c r="E13762" s="23"/>
      <c r="F13762" s="23"/>
      <c r="G13762" s="23"/>
      <c r="H13762" s="24"/>
      <c r="I13762" s="24"/>
      <c r="J13762" s="24"/>
    </row>
    <row r="13763" spans="3:10" x14ac:dyDescent="0.25">
      <c r="C13763" s="23"/>
      <c r="D13763" s="23"/>
      <c r="E13763" s="23"/>
      <c r="F13763" s="23"/>
      <c r="G13763" s="23"/>
      <c r="H13763" s="24"/>
      <c r="I13763" s="24"/>
      <c r="J13763" s="24"/>
    </row>
    <row r="13764" spans="3:10" x14ac:dyDescent="0.25">
      <c r="C13764" s="23"/>
      <c r="D13764" s="23"/>
      <c r="E13764" s="23"/>
      <c r="F13764" s="23"/>
      <c r="G13764" s="23"/>
      <c r="H13764" s="24"/>
      <c r="I13764" s="24"/>
      <c r="J13764" s="24"/>
    </row>
    <row r="13765" spans="3:10" x14ac:dyDescent="0.25">
      <c r="C13765" s="23"/>
      <c r="D13765" s="23"/>
      <c r="E13765" s="23"/>
      <c r="F13765" s="23"/>
      <c r="G13765" s="23"/>
      <c r="H13765" s="24"/>
      <c r="I13765" s="24"/>
      <c r="J13765" s="24"/>
    </row>
    <row r="13766" spans="3:10" x14ac:dyDescent="0.25">
      <c r="C13766" s="23"/>
      <c r="D13766" s="23"/>
      <c r="E13766" s="23"/>
      <c r="F13766" s="23"/>
      <c r="G13766" s="23"/>
      <c r="H13766" s="24"/>
      <c r="I13766" s="24"/>
      <c r="J13766" s="24"/>
    </row>
    <row r="13767" spans="3:10" x14ac:dyDescent="0.25">
      <c r="C13767" s="23"/>
      <c r="D13767" s="23"/>
      <c r="E13767" s="23"/>
      <c r="F13767" s="23"/>
      <c r="G13767" s="23"/>
      <c r="H13767" s="24"/>
      <c r="I13767" s="24"/>
      <c r="J13767" s="24"/>
    </row>
    <row r="13768" spans="3:10" x14ac:dyDescent="0.25">
      <c r="C13768" s="23"/>
      <c r="D13768" s="23"/>
      <c r="E13768" s="23"/>
      <c r="F13768" s="23"/>
      <c r="G13768" s="23"/>
      <c r="H13768" s="24"/>
      <c r="I13768" s="24"/>
      <c r="J13768" s="24"/>
    </row>
    <row r="13769" spans="3:10" x14ac:dyDescent="0.25">
      <c r="C13769" s="23"/>
      <c r="D13769" s="23"/>
      <c r="E13769" s="23"/>
      <c r="F13769" s="23"/>
      <c r="G13769" s="23"/>
      <c r="H13769" s="24"/>
      <c r="I13769" s="24"/>
      <c r="J13769" s="24"/>
    </row>
    <row r="13770" spans="3:10" x14ac:dyDescent="0.25">
      <c r="C13770" s="23"/>
      <c r="D13770" s="23"/>
      <c r="E13770" s="23"/>
      <c r="F13770" s="23"/>
      <c r="G13770" s="23"/>
      <c r="H13770" s="24"/>
      <c r="I13770" s="24"/>
      <c r="J13770" s="24"/>
    </row>
    <row r="13771" spans="3:10" x14ac:dyDescent="0.25">
      <c r="C13771" s="23"/>
      <c r="D13771" s="23"/>
      <c r="E13771" s="23"/>
      <c r="F13771" s="23"/>
      <c r="G13771" s="23"/>
      <c r="H13771" s="24"/>
      <c r="I13771" s="24"/>
      <c r="J13771" s="24"/>
    </row>
    <row r="13772" spans="3:10" x14ac:dyDescent="0.25">
      <c r="C13772" s="23"/>
      <c r="D13772" s="23"/>
      <c r="E13772" s="23"/>
      <c r="F13772" s="23"/>
      <c r="G13772" s="23"/>
      <c r="H13772" s="24"/>
      <c r="I13772" s="24"/>
      <c r="J13772" s="24"/>
    </row>
    <row r="13773" spans="3:10" x14ac:dyDescent="0.25">
      <c r="C13773" s="23"/>
      <c r="D13773" s="23"/>
      <c r="E13773" s="23"/>
      <c r="F13773" s="23"/>
      <c r="G13773" s="23"/>
      <c r="H13773" s="24"/>
      <c r="I13773" s="24"/>
      <c r="J13773" s="24"/>
    </row>
    <row r="13774" spans="3:10" x14ac:dyDescent="0.25">
      <c r="C13774" s="23"/>
      <c r="D13774" s="23"/>
      <c r="E13774" s="23"/>
      <c r="F13774" s="23"/>
      <c r="G13774" s="23"/>
      <c r="H13774" s="24"/>
      <c r="I13774" s="24"/>
      <c r="J13774" s="24"/>
    </row>
    <row r="13775" spans="3:10" x14ac:dyDescent="0.25">
      <c r="C13775" s="23"/>
      <c r="D13775" s="23"/>
      <c r="E13775" s="23"/>
      <c r="F13775" s="23"/>
      <c r="G13775" s="23"/>
      <c r="H13775" s="24"/>
      <c r="I13775" s="24"/>
      <c r="J13775" s="24"/>
    </row>
    <row r="13776" spans="3:10" x14ac:dyDescent="0.25">
      <c r="C13776" s="23"/>
      <c r="D13776" s="23"/>
      <c r="E13776" s="23"/>
      <c r="F13776" s="23"/>
      <c r="G13776" s="23"/>
      <c r="H13776" s="24"/>
      <c r="I13776" s="24"/>
      <c r="J13776" s="24"/>
    </row>
    <row r="13777" spans="3:10" x14ac:dyDescent="0.25">
      <c r="C13777" s="23"/>
      <c r="D13777" s="23"/>
      <c r="E13777" s="23"/>
      <c r="F13777" s="23"/>
      <c r="G13777" s="23"/>
      <c r="H13777" s="24"/>
      <c r="I13777" s="24"/>
      <c r="J13777" s="24"/>
    </row>
    <row r="13778" spans="3:10" x14ac:dyDescent="0.25">
      <c r="C13778" s="23"/>
      <c r="D13778" s="23"/>
      <c r="E13778" s="23"/>
      <c r="F13778" s="23"/>
      <c r="G13778" s="23"/>
      <c r="H13778" s="24"/>
      <c r="I13778" s="24"/>
      <c r="J13778" s="24"/>
    </row>
    <row r="13779" spans="3:10" x14ac:dyDescent="0.25">
      <c r="C13779" s="23"/>
      <c r="D13779" s="23"/>
      <c r="E13779" s="23"/>
      <c r="F13779" s="23"/>
      <c r="G13779" s="23"/>
      <c r="H13779" s="24"/>
      <c r="I13779" s="24"/>
      <c r="J13779" s="24"/>
    </row>
    <row r="13780" spans="3:10" x14ac:dyDescent="0.25">
      <c r="C13780" s="23"/>
      <c r="D13780" s="23"/>
      <c r="E13780" s="23"/>
      <c r="F13780" s="23"/>
      <c r="G13780" s="23"/>
      <c r="H13780" s="24"/>
      <c r="I13780" s="24"/>
      <c r="J13780" s="24"/>
    </row>
    <row r="13781" spans="3:10" x14ac:dyDescent="0.25">
      <c r="C13781" s="23"/>
      <c r="D13781" s="23"/>
      <c r="E13781" s="23"/>
      <c r="F13781" s="23"/>
      <c r="G13781" s="23"/>
      <c r="H13781" s="24"/>
      <c r="I13781" s="24"/>
      <c r="J13781" s="24"/>
    </row>
    <row r="13782" spans="3:10" x14ac:dyDescent="0.25">
      <c r="C13782" s="23"/>
      <c r="D13782" s="23"/>
      <c r="E13782" s="23"/>
      <c r="F13782" s="23"/>
      <c r="G13782" s="23"/>
      <c r="H13782" s="24"/>
      <c r="I13782" s="24"/>
      <c r="J13782" s="24"/>
    </row>
    <row r="13783" spans="3:10" x14ac:dyDescent="0.25">
      <c r="C13783" s="23"/>
      <c r="D13783" s="23"/>
      <c r="E13783" s="23"/>
      <c r="F13783" s="23"/>
      <c r="G13783" s="23"/>
      <c r="H13783" s="24"/>
      <c r="I13783" s="24"/>
      <c r="J13783" s="24"/>
    </row>
    <row r="13784" spans="3:10" x14ac:dyDescent="0.25">
      <c r="C13784" s="23"/>
      <c r="D13784" s="23"/>
      <c r="E13784" s="23"/>
      <c r="F13784" s="23"/>
      <c r="G13784" s="23"/>
      <c r="H13784" s="24"/>
      <c r="I13784" s="24"/>
      <c r="J13784" s="24"/>
    </row>
    <row r="13785" spans="3:10" x14ac:dyDescent="0.25">
      <c r="C13785" s="23"/>
      <c r="D13785" s="23"/>
      <c r="E13785" s="23"/>
      <c r="F13785" s="23"/>
      <c r="G13785" s="23"/>
      <c r="H13785" s="24"/>
      <c r="I13785" s="24"/>
      <c r="J13785" s="24"/>
    </row>
    <row r="13786" spans="3:10" x14ac:dyDescent="0.25">
      <c r="C13786" s="23"/>
      <c r="D13786" s="23"/>
      <c r="E13786" s="23"/>
      <c r="F13786" s="23"/>
      <c r="G13786" s="23"/>
      <c r="H13786" s="24"/>
      <c r="I13786" s="24"/>
      <c r="J13786" s="24"/>
    </row>
    <row r="13787" spans="3:10" x14ac:dyDescent="0.25">
      <c r="C13787" s="23"/>
      <c r="D13787" s="23"/>
      <c r="E13787" s="23"/>
      <c r="F13787" s="23"/>
      <c r="G13787" s="23"/>
      <c r="H13787" s="24"/>
      <c r="I13787" s="24"/>
      <c r="J13787" s="24"/>
    </row>
    <row r="13788" spans="3:10" x14ac:dyDescent="0.25">
      <c r="C13788" s="23"/>
      <c r="D13788" s="23"/>
      <c r="E13788" s="23"/>
      <c r="F13788" s="23"/>
      <c r="G13788" s="23"/>
      <c r="H13788" s="24"/>
      <c r="I13788" s="24"/>
      <c r="J13788" s="24"/>
    </row>
    <row r="13789" spans="3:10" x14ac:dyDescent="0.25">
      <c r="C13789" s="23"/>
      <c r="D13789" s="23"/>
      <c r="E13789" s="23"/>
      <c r="F13789" s="23"/>
      <c r="G13789" s="23"/>
      <c r="H13789" s="24"/>
      <c r="I13789" s="24"/>
      <c r="J13789" s="24"/>
    </row>
    <row r="13790" spans="3:10" x14ac:dyDescent="0.25">
      <c r="C13790" s="23"/>
      <c r="D13790" s="23"/>
      <c r="E13790" s="23"/>
      <c r="F13790" s="23"/>
      <c r="G13790" s="23"/>
      <c r="H13790" s="24"/>
      <c r="I13790" s="24"/>
      <c r="J13790" s="24"/>
    </row>
    <row r="13791" spans="3:10" x14ac:dyDescent="0.25">
      <c r="C13791" s="23"/>
      <c r="D13791" s="23"/>
      <c r="E13791" s="23"/>
      <c r="F13791" s="23"/>
      <c r="G13791" s="23"/>
      <c r="H13791" s="24"/>
      <c r="I13791" s="24"/>
      <c r="J13791" s="24"/>
    </row>
    <row r="13792" spans="3:10" x14ac:dyDescent="0.25">
      <c r="C13792" s="23"/>
      <c r="D13792" s="23"/>
      <c r="E13792" s="23"/>
      <c r="F13792" s="23"/>
      <c r="G13792" s="23"/>
      <c r="H13792" s="24"/>
      <c r="I13792" s="24"/>
      <c r="J13792" s="24"/>
    </row>
    <row r="13793" spans="3:10" x14ac:dyDescent="0.25">
      <c r="C13793" s="23"/>
      <c r="D13793" s="23"/>
      <c r="E13793" s="23"/>
      <c r="F13793" s="23"/>
      <c r="G13793" s="23"/>
      <c r="H13793" s="24"/>
      <c r="I13793" s="24"/>
      <c r="J13793" s="24"/>
    </row>
    <row r="13794" spans="3:10" x14ac:dyDescent="0.25">
      <c r="C13794" s="23"/>
      <c r="D13794" s="23"/>
      <c r="E13794" s="23"/>
      <c r="F13794" s="23"/>
      <c r="G13794" s="23"/>
      <c r="H13794" s="24"/>
      <c r="I13794" s="24"/>
      <c r="J13794" s="24"/>
    </row>
    <row r="13795" spans="3:10" x14ac:dyDescent="0.25">
      <c r="C13795" s="23"/>
      <c r="D13795" s="23"/>
      <c r="E13795" s="23"/>
      <c r="F13795" s="23"/>
      <c r="G13795" s="23"/>
      <c r="H13795" s="24"/>
      <c r="I13795" s="24"/>
      <c r="J13795" s="24"/>
    </row>
    <row r="13796" spans="3:10" x14ac:dyDescent="0.25">
      <c r="C13796" s="23"/>
      <c r="D13796" s="23"/>
      <c r="E13796" s="23"/>
      <c r="F13796" s="23"/>
      <c r="G13796" s="23"/>
      <c r="H13796" s="24"/>
      <c r="I13796" s="24"/>
      <c r="J13796" s="24"/>
    </row>
    <row r="13797" spans="3:10" x14ac:dyDescent="0.25">
      <c r="C13797" s="23"/>
      <c r="D13797" s="23"/>
      <c r="E13797" s="23"/>
      <c r="F13797" s="23"/>
      <c r="G13797" s="23"/>
      <c r="H13797" s="24"/>
      <c r="I13797" s="24"/>
      <c r="J13797" s="24"/>
    </row>
    <row r="13798" spans="3:10" x14ac:dyDescent="0.25">
      <c r="C13798" s="23"/>
      <c r="D13798" s="23"/>
      <c r="E13798" s="23"/>
      <c r="F13798" s="23"/>
      <c r="G13798" s="23"/>
      <c r="H13798" s="24"/>
      <c r="I13798" s="24"/>
      <c r="J13798" s="24"/>
    </row>
    <row r="13799" spans="3:10" x14ac:dyDescent="0.25">
      <c r="C13799" s="23"/>
      <c r="D13799" s="23"/>
      <c r="E13799" s="23"/>
      <c r="F13799" s="23"/>
      <c r="G13799" s="23"/>
      <c r="H13799" s="24"/>
      <c r="I13799" s="24"/>
      <c r="J13799" s="24"/>
    </row>
    <row r="13800" spans="3:10" x14ac:dyDescent="0.25">
      <c r="C13800" s="23"/>
      <c r="D13800" s="23"/>
      <c r="E13800" s="23"/>
      <c r="F13800" s="23"/>
      <c r="G13800" s="23"/>
      <c r="H13800" s="24"/>
      <c r="I13800" s="24"/>
      <c r="J13800" s="24"/>
    </row>
    <row r="13801" spans="3:10" x14ac:dyDescent="0.25">
      <c r="C13801" s="23"/>
      <c r="D13801" s="23"/>
      <c r="E13801" s="23"/>
      <c r="F13801" s="23"/>
      <c r="G13801" s="23"/>
      <c r="H13801" s="24"/>
      <c r="I13801" s="24"/>
      <c r="J13801" s="24"/>
    </row>
    <row r="13802" spans="3:10" x14ac:dyDescent="0.25">
      <c r="C13802" s="23"/>
      <c r="D13802" s="23"/>
      <c r="E13802" s="23"/>
      <c r="F13802" s="23"/>
      <c r="G13802" s="23"/>
      <c r="H13802" s="24"/>
      <c r="I13802" s="24"/>
      <c r="J13802" s="24"/>
    </row>
    <row r="13803" spans="3:10" x14ac:dyDescent="0.25">
      <c r="C13803" s="23"/>
      <c r="D13803" s="23"/>
      <c r="E13803" s="23"/>
      <c r="F13803" s="23"/>
      <c r="G13803" s="23"/>
      <c r="H13803" s="24"/>
      <c r="I13803" s="24"/>
      <c r="J13803" s="24"/>
    </row>
    <row r="13804" spans="3:10" x14ac:dyDescent="0.25">
      <c r="C13804" s="23"/>
      <c r="D13804" s="23"/>
      <c r="E13804" s="23"/>
      <c r="F13804" s="23"/>
      <c r="G13804" s="23"/>
      <c r="H13804" s="24"/>
      <c r="I13804" s="24"/>
      <c r="J13804" s="24"/>
    </row>
    <row r="13805" spans="3:10" x14ac:dyDescent="0.25">
      <c r="C13805" s="23"/>
      <c r="D13805" s="23"/>
      <c r="E13805" s="23"/>
      <c r="F13805" s="23"/>
      <c r="G13805" s="23"/>
      <c r="H13805" s="24"/>
      <c r="I13805" s="24"/>
      <c r="J13805" s="24"/>
    </row>
    <row r="13806" spans="3:10" x14ac:dyDescent="0.25">
      <c r="C13806" s="23"/>
      <c r="D13806" s="23"/>
      <c r="E13806" s="23"/>
      <c r="F13806" s="23"/>
      <c r="G13806" s="23"/>
      <c r="H13806" s="24"/>
      <c r="I13806" s="24"/>
      <c r="J13806" s="24"/>
    </row>
    <row r="13807" spans="3:10" x14ac:dyDescent="0.25">
      <c r="C13807" s="23"/>
      <c r="D13807" s="23"/>
      <c r="E13807" s="23"/>
      <c r="F13807" s="23"/>
      <c r="G13807" s="23"/>
      <c r="H13807" s="24"/>
      <c r="I13807" s="24"/>
      <c r="J13807" s="24"/>
    </row>
    <row r="13808" spans="3:10" x14ac:dyDescent="0.25">
      <c r="C13808" s="23"/>
      <c r="D13808" s="23"/>
      <c r="E13808" s="23"/>
      <c r="F13808" s="23"/>
      <c r="G13808" s="23"/>
      <c r="H13808" s="24"/>
      <c r="I13808" s="24"/>
      <c r="J13808" s="24"/>
    </row>
    <row r="13809" spans="3:10" x14ac:dyDescent="0.25">
      <c r="C13809" s="23"/>
      <c r="D13809" s="23"/>
      <c r="E13809" s="23"/>
      <c r="F13809" s="23"/>
      <c r="G13809" s="23"/>
      <c r="H13809" s="24"/>
      <c r="I13809" s="24"/>
      <c r="J13809" s="24"/>
    </row>
    <row r="13810" spans="3:10" x14ac:dyDescent="0.25">
      <c r="C13810" s="23"/>
      <c r="D13810" s="23"/>
      <c r="E13810" s="23"/>
      <c r="F13810" s="23"/>
      <c r="G13810" s="23"/>
      <c r="H13810" s="24"/>
      <c r="I13810" s="24"/>
      <c r="J13810" s="24"/>
    </row>
    <row r="13811" spans="3:10" x14ac:dyDescent="0.25">
      <c r="C13811" s="23"/>
      <c r="D13811" s="23"/>
      <c r="E13811" s="23"/>
      <c r="F13811" s="23"/>
      <c r="G13811" s="23"/>
      <c r="H13811" s="24"/>
      <c r="I13811" s="24"/>
      <c r="J13811" s="24"/>
    </row>
    <row r="13812" spans="3:10" x14ac:dyDescent="0.25">
      <c r="C13812" s="23"/>
      <c r="D13812" s="23"/>
      <c r="E13812" s="23"/>
      <c r="F13812" s="23"/>
      <c r="G13812" s="23"/>
      <c r="H13812" s="24"/>
      <c r="I13812" s="24"/>
      <c r="J13812" s="24"/>
    </row>
    <row r="13813" spans="3:10" x14ac:dyDescent="0.25">
      <c r="C13813" s="23"/>
      <c r="D13813" s="23"/>
      <c r="E13813" s="23"/>
      <c r="F13813" s="23"/>
      <c r="G13813" s="23"/>
      <c r="H13813" s="24"/>
      <c r="I13813" s="24"/>
      <c r="J13813" s="24"/>
    </row>
    <row r="13814" spans="3:10" x14ac:dyDescent="0.25">
      <c r="C13814" s="23"/>
      <c r="D13814" s="23"/>
      <c r="E13814" s="23"/>
      <c r="F13814" s="23"/>
      <c r="G13814" s="23"/>
      <c r="H13814" s="24"/>
      <c r="I13814" s="24"/>
      <c r="J13814" s="24"/>
    </row>
    <row r="13815" spans="3:10" x14ac:dyDescent="0.25">
      <c r="C13815" s="23"/>
      <c r="D13815" s="23"/>
      <c r="E13815" s="23"/>
      <c r="F13815" s="23"/>
      <c r="G13815" s="23"/>
      <c r="H13815" s="24"/>
      <c r="I13815" s="24"/>
      <c r="J13815" s="24"/>
    </row>
    <row r="13816" spans="3:10" x14ac:dyDescent="0.25">
      <c r="C13816" s="23"/>
      <c r="D13816" s="23"/>
      <c r="E13816" s="23"/>
      <c r="F13816" s="23"/>
      <c r="G13816" s="23"/>
      <c r="H13816" s="24"/>
      <c r="I13816" s="24"/>
      <c r="J13816" s="24"/>
    </row>
    <row r="13817" spans="3:10" x14ac:dyDescent="0.25">
      <c r="C13817" s="23"/>
      <c r="D13817" s="23"/>
      <c r="E13817" s="23"/>
      <c r="F13817" s="23"/>
      <c r="G13817" s="23"/>
      <c r="H13817" s="24"/>
      <c r="I13817" s="24"/>
      <c r="J13817" s="24"/>
    </row>
    <row r="13818" spans="3:10" x14ac:dyDescent="0.25">
      <c r="C13818" s="23"/>
      <c r="D13818" s="23"/>
      <c r="E13818" s="23"/>
      <c r="F13818" s="23"/>
      <c r="G13818" s="23"/>
      <c r="H13818" s="24"/>
      <c r="I13818" s="24"/>
      <c r="J13818" s="24"/>
    </row>
    <row r="13819" spans="3:10" x14ac:dyDescent="0.25">
      <c r="C13819" s="23"/>
      <c r="D13819" s="23"/>
      <c r="E13819" s="23"/>
      <c r="F13819" s="23"/>
      <c r="G13819" s="23"/>
      <c r="H13819" s="24"/>
      <c r="I13819" s="24"/>
      <c r="J13819" s="24"/>
    </row>
    <row r="13820" spans="3:10" x14ac:dyDescent="0.25">
      <c r="C13820" s="23"/>
      <c r="D13820" s="23"/>
      <c r="E13820" s="23"/>
      <c r="F13820" s="23"/>
      <c r="G13820" s="23"/>
      <c r="H13820" s="24"/>
      <c r="I13820" s="24"/>
      <c r="J13820" s="24"/>
    </row>
    <row r="13821" spans="3:10" x14ac:dyDescent="0.25">
      <c r="C13821" s="23"/>
      <c r="D13821" s="23"/>
      <c r="E13821" s="23"/>
      <c r="F13821" s="23"/>
      <c r="G13821" s="23"/>
      <c r="H13821" s="24"/>
      <c r="I13821" s="24"/>
      <c r="J13821" s="24"/>
    </row>
    <row r="13822" spans="3:10" x14ac:dyDescent="0.25">
      <c r="C13822" s="23"/>
      <c r="D13822" s="23"/>
      <c r="E13822" s="23"/>
      <c r="F13822" s="23"/>
      <c r="G13822" s="23"/>
      <c r="H13822" s="24"/>
      <c r="I13822" s="24"/>
      <c r="J13822" s="24"/>
    </row>
    <row r="13823" spans="3:10" x14ac:dyDescent="0.25">
      <c r="C13823" s="23"/>
      <c r="D13823" s="23"/>
      <c r="E13823" s="23"/>
      <c r="F13823" s="23"/>
      <c r="G13823" s="23"/>
      <c r="H13823" s="24"/>
      <c r="I13823" s="24"/>
      <c r="J13823" s="24"/>
    </row>
    <row r="13824" spans="3:10" x14ac:dyDescent="0.25">
      <c r="C13824" s="23"/>
      <c r="D13824" s="23"/>
      <c r="E13824" s="23"/>
      <c r="F13824" s="23"/>
      <c r="G13824" s="23"/>
      <c r="H13824" s="24"/>
      <c r="I13824" s="24"/>
      <c r="J13824" s="24"/>
    </row>
    <row r="13825" spans="3:10" x14ac:dyDescent="0.25">
      <c r="C13825" s="23"/>
      <c r="D13825" s="23"/>
      <c r="E13825" s="23"/>
      <c r="F13825" s="23"/>
      <c r="G13825" s="23"/>
      <c r="H13825" s="24"/>
      <c r="I13825" s="24"/>
      <c r="J13825" s="24"/>
    </row>
    <row r="13826" spans="3:10" x14ac:dyDescent="0.25">
      <c r="C13826" s="23"/>
      <c r="D13826" s="23"/>
      <c r="E13826" s="23"/>
      <c r="F13826" s="23"/>
      <c r="G13826" s="23"/>
      <c r="H13826" s="24"/>
      <c r="I13826" s="24"/>
      <c r="J13826" s="24"/>
    </row>
    <row r="13827" spans="3:10" x14ac:dyDescent="0.25">
      <c r="C13827" s="23"/>
      <c r="D13827" s="23"/>
      <c r="E13827" s="23"/>
      <c r="F13827" s="23"/>
      <c r="G13827" s="23"/>
      <c r="H13827" s="24"/>
      <c r="I13827" s="24"/>
      <c r="J13827" s="24"/>
    </row>
    <row r="13828" spans="3:10" x14ac:dyDescent="0.25">
      <c r="C13828" s="23"/>
      <c r="D13828" s="23"/>
      <c r="E13828" s="23"/>
      <c r="F13828" s="23"/>
      <c r="G13828" s="23"/>
      <c r="H13828" s="24"/>
      <c r="I13828" s="24"/>
      <c r="J13828" s="24"/>
    </row>
    <row r="13829" spans="3:10" x14ac:dyDescent="0.25">
      <c r="C13829" s="23"/>
      <c r="D13829" s="23"/>
      <c r="E13829" s="23"/>
      <c r="F13829" s="23"/>
      <c r="G13829" s="23"/>
      <c r="H13829" s="24"/>
      <c r="I13829" s="24"/>
      <c r="J13829" s="24"/>
    </row>
    <row r="13830" spans="3:10" x14ac:dyDescent="0.25">
      <c r="C13830" s="23"/>
      <c r="D13830" s="23"/>
      <c r="E13830" s="23"/>
      <c r="F13830" s="23"/>
      <c r="G13830" s="23"/>
      <c r="H13830" s="24"/>
      <c r="I13830" s="24"/>
      <c r="J13830" s="24"/>
    </row>
    <row r="13831" spans="3:10" x14ac:dyDescent="0.25">
      <c r="C13831" s="23"/>
      <c r="D13831" s="23"/>
      <c r="E13831" s="23"/>
      <c r="F13831" s="23"/>
      <c r="G13831" s="23"/>
      <c r="H13831" s="24"/>
      <c r="I13831" s="24"/>
      <c r="J13831" s="24"/>
    </row>
    <row r="13832" spans="3:10" x14ac:dyDescent="0.25">
      <c r="C13832" s="23"/>
      <c r="D13832" s="23"/>
      <c r="E13832" s="23"/>
      <c r="F13832" s="23"/>
      <c r="G13832" s="23"/>
      <c r="H13832" s="24"/>
      <c r="I13832" s="24"/>
      <c r="J13832" s="24"/>
    </row>
    <row r="13833" spans="3:10" x14ac:dyDescent="0.25">
      <c r="C13833" s="23"/>
      <c r="D13833" s="23"/>
      <c r="E13833" s="23"/>
      <c r="F13833" s="23"/>
      <c r="G13833" s="23"/>
      <c r="H13833" s="24"/>
      <c r="I13833" s="24"/>
      <c r="J13833" s="24"/>
    </row>
    <row r="13834" spans="3:10" x14ac:dyDescent="0.25">
      <c r="C13834" s="23"/>
      <c r="D13834" s="23"/>
      <c r="E13834" s="23"/>
      <c r="F13834" s="23"/>
      <c r="G13834" s="23"/>
      <c r="H13834" s="24"/>
      <c r="I13834" s="24"/>
      <c r="J13834" s="24"/>
    </row>
    <row r="13835" spans="3:10" x14ac:dyDescent="0.25">
      <c r="C13835" s="23"/>
      <c r="D13835" s="23"/>
      <c r="E13835" s="23"/>
      <c r="F13835" s="23"/>
      <c r="G13835" s="23"/>
      <c r="H13835" s="24"/>
      <c r="I13835" s="24"/>
      <c r="J13835" s="24"/>
    </row>
    <row r="13836" spans="3:10" x14ac:dyDescent="0.25">
      <c r="C13836" s="23"/>
      <c r="D13836" s="23"/>
      <c r="E13836" s="23"/>
      <c r="F13836" s="23"/>
      <c r="G13836" s="23"/>
      <c r="H13836" s="24"/>
      <c r="I13836" s="24"/>
      <c r="J13836" s="24"/>
    </row>
    <row r="13837" spans="3:10" x14ac:dyDescent="0.25">
      <c r="C13837" s="23"/>
      <c r="D13837" s="23"/>
      <c r="E13837" s="23"/>
      <c r="F13837" s="23"/>
      <c r="G13837" s="23"/>
      <c r="H13837" s="24"/>
      <c r="I13837" s="24"/>
      <c r="J13837" s="24"/>
    </row>
    <row r="13838" spans="3:10" x14ac:dyDescent="0.25">
      <c r="C13838" s="23"/>
      <c r="D13838" s="23"/>
      <c r="E13838" s="23"/>
      <c r="F13838" s="23"/>
      <c r="G13838" s="23"/>
      <c r="H13838" s="24"/>
      <c r="I13838" s="24"/>
      <c r="J13838" s="24"/>
    </row>
    <row r="13839" spans="3:10" x14ac:dyDescent="0.25">
      <c r="C13839" s="23"/>
      <c r="D13839" s="23"/>
      <c r="E13839" s="23"/>
      <c r="F13839" s="23"/>
      <c r="G13839" s="23"/>
      <c r="H13839" s="24"/>
      <c r="I13839" s="24"/>
      <c r="J13839" s="24"/>
    </row>
    <row r="13840" spans="3:10" x14ac:dyDescent="0.25">
      <c r="C13840" s="23"/>
      <c r="D13840" s="23"/>
      <c r="E13840" s="23"/>
      <c r="F13840" s="23"/>
      <c r="G13840" s="23"/>
      <c r="H13840" s="24"/>
      <c r="I13840" s="24"/>
      <c r="J13840" s="24"/>
    </row>
    <row r="13841" spans="3:10" x14ac:dyDescent="0.25">
      <c r="C13841" s="23"/>
      <c r="D13841" s="23"/>
      <c r="E13841" s="23"/>
      <c r="F13841" s="23"/>
      <c r="G13841" s="23"/>
      <c r="H13841" s="24"/>
      <c r="I13841" s="24"/>
      <c r="J13841" s="24"/>
    </row>
    <row r="13842" spans="3:10" x14ac:dyDescent="0.25">
      <c r="C13842" s="23"/>
      <c r="D13842" s="23"/>
      <c r="E13842" s="23"/>
      <c r="F13842" s="23"/>
      <c r="G13842" s="23"/>
      <c r="H13842" s="24"/>
      <c r="I13842" s="24"/>
      <c r="J13842" s="24"/>
    </row>
    <row r="13843" spans="3:10" x14ac:dyDescent="0.25">
      <c r="C13843" s="23"/>
      <c r="D13843" s="23"/>
      <c r="E13843" s="23"/>
      <c r="F13843" s="23"/>
      <c r="G13843" s="23"/>
      <c r="H13843" s="24"/>
      <c r="I13843" s="24"/>
      <c r="J13843" s="24"/>
    </row>
    <row r="13844" spans="3:10" x14ac:dyDescent="0.25">
      <c r="C13844" s="23"/>
      <c r="D13844" s="23"/>
      <c r="E13844" s="23"/>
      <c r="F13844" s="23"/>
      <c r="G13844" s="23"/>
      <c r="H13844" s="24"/>
      <c r="I13844" s="24"/>
      <c r="J13844" s="24"/>
    </row>
    <row r="13845" spans="3:10" x14ac:dyDescent="0.25">
      <c r="C13845" s="23"/>
      <c r="D13845" s="23"/>
      <c r="E13845" s="23"/>
      <c r="F13845" s="23"/>
      <c r="G13845" s="23"/>
      <c r="H13845" s="24"/>
      <c r="I13845" s="24"/>
      <c r="J13845" s="24"/>
    </row>
    <row r="13846" spans="3:10" x14ac:dyDescent="0.25">
      <c r="C13846" s="23"/>
      <c r="D13846" s="23"/>
      <c r="E13846" s="23"/>
      <c r="F13846" s="23"/>
      <c r="G13846" s="23"/>
      <c r="H13846" s="24"/>
      <c r="I13846" s="24"/>
      <c r="J13846" s="24"/>
    </row>
    <row r="13847" spans="3:10" x14ac:dyDescent="0.25">
      <c r="C13847" s="23"/>
      <c r="D13847" s="23"/>
      <c r="E13847" s="23"/>
      <c r="F13847" s="23"/>
      <c r="G13847" s="23"/>
      <c r="H13847" s="24"/>
      <c r="I13847" s="24"/>
      <c r="J13847" s="24"/>
    </row>
    <row r="13848" spans="3:10" x14ac:dyDescent="0.25">
      <c r="C13848" s="23"/>
      <c r="D13848" s="23"/>
      <c r="E13848" s="23"/>
      <c r="F13848" s="23"/>
      <c r="G13848" s="23"/>
      <c r="H13848" s="24"/>
      <c r="I13848" s="24"/>
      <c r="J13848" s="24"/>
    </row>
    <row r="13849" spans="3:10" x14ac:dyDescent="0.25">
      <c r="C13849" s="23"/>
      <c r="D13849" s="23"/>
      <c r="E13849" s="23"/>
      <c r="F13849" s="23"/>
      <c r="G13849" s="23"/>
      <c r="H13849" s="24"/>
      <c r="I13849" s="24"/>
      <c r="J13849" s="24"/>
    </row>
    <row r="13850" spans="3:10" x14ac:dyDescent="0.25">
      <c r="C13850" s="23"/>
      <c r="D13850" s="23"/>
      <c r="E13850" s="23"/>
      <c r="F13850" s="23"/>
      <c r="G13850" s="23"/>
      <c r="H13850" s="24"/>
      <c r="I13850" s="24"/>
      <c r="J13850" s="24"/>
    </row>
    <row r="13851" spans="3:10" x14ac:dyDescent="0.25">
      <c r="C13851" s="23"/>
      <c r="D13851" s="23"/>
      <c r="E13851" s="23"/>
      <c r="F13851" s="23"/>
      <c r="G13851" s="23"/>
      <c r="H13851" s="24"/>
      <c r="I13851" s="24"/>
      <c r="J13851" s="24"/>
    </row>
    <row r="13852" spans="3:10" x14ac:dyDescent="0.25">
      <c r="C13852" s="23"/>
      <c r="D13852" s="23"/>
      <c r="E13852" s="23"/>
      <c r="F13852" s="23"/>
      <c r="G13852" s="23"/>
      <c r="H13852" s="24"/>
      <c r="I13852" s="24"/>
      <c r="J13852" s="24"/>
    </row>
    <row r="13853" spans="3:10" x14ac:dyDescent="0.25">
      <c r="C13853" s="23"/>
      <c r="D13853" s="23"/>
      <c r="E13853" s="23"/>
      <c r="F13853" s="23"/>
      <c r="G13853" s="23"/>
      <c r="H13853" s="24"/>
      <c r="I13853" s="24"/>
      <c r="J13853" s="24"/>
    </row>
    <row r="13854" spans="3:10" x14ac:dyDescent="0.25">
      <c r="C13854" s="23"/>
      <c r="D13854" s="23"/>
      <c r="E13854" s="23"/>
      <c r="F13854" s="23"/>
      <c r="G13854" s="23"/>
      <c r="H13854" s="24"/>
      <c r="I13854" s="24"/>
      <c r="J13854" s="24"/>
    </row>
    <row r="13855" spans="3:10" x14ac:dyDescent="0.25">
      <c r="C13855" s="23"/>
      <c r="D13855" s="23"/>
      <c r="E13855" s="23"/>
      <c r="F13855" s="23"/>
      <c r="G13855" s="23"/>
      <c r="H13855" s="24"/>
      <c r="I13855" s="24"/>
      <c r="J13855" s="24"/>
    </row>
    <row r="13856" spans="3:10" x14ac:dyDescent="0.25">
      <c r="C13856" s="23"/>
      <c r="D13856" s="23"/>
      <c r="E13856" s="23"/>
      <c r="F13856" s="23"/>
      <c r="G13856" s="23"/>
      <c r="H13856" s="24"/>
      <c r="I13856" s="24"/>
      <c r="J13856" s="24"/>
    </row>
    <row r="13857" spans="3:10" x14ac:dyDescent="0.25">
      <c r="C13857" s="23"/>
      <c r="D13857" s="23"/>
      <c r="E13857" s="23"/>
      <c r="F13857" s="23"/>
      <c r="G13857" s="23"/>
      <c r="H13857" s="24"/>
      <c r="I13857" s="24"/>
      <c r="J13857" s="24"/>
    </row>
    <row r="13858" spans="3:10" x14ac:dyDescent="0.25">
      <c r="C13858" s="23"/>
      <c r="D13858" s="23"/>
      <c r="E13858" s="23"/>
      <c r="F13858" s="23"/>
      <c r="G13858" s="23"/>
      <c r="H13858" s="24"/>
      <c r="I13858" s="24"/>
      <c r="J13858" s="24"/>
    </row>
    <row r="13859" spans="3:10" x14ac:dyDescent="0.25">
      <c r="C13859" s="23"/>
      <c r="D13859" s="23"/>
      <c r="E13859" s="23"/>
      <c r="F13859" s="23"/>
      <c r="G13859" s="23"/>
      <c r="H13859" s="24"/>
      <c r="I13859" s="24"/>
      <c r="J13859" s="24"/>
    </row>
    <row r="13860" spans="3:10" x14ac:dyDescent="0.25">
      <c r="C13860" s="23"/>
      <c r="D13860" s="23"/>
      <c r="E13860" s="23"/>
      <c r="F13860" s="23"/>
      <c r="G13860" s="23"/>
      <c r="H13860" s="24"/>
      <c r="I13860" s="24"/>
      <c r="J13860" s="24"/>
    </row>
    <row r="13861" spans="3:10" x14ac:dyDescent="0.25">
      <c r="C13861" s="23"/>
      <c r="D13861" s="23"/>
      <c r="E13861" s="23"/>
      <c r="F13861" s="23"/>
      <c r="G13861" s="23"/>
      <c r="H13861" s="24"/>
      <c r="I13861" s="24"/>
      <c r="J13861" s="24"/>
    </row>
    <row r="13862" spans="3:10" x14ac:dyDescent="0.25">
      <c r="C13862" s="23"/>
      <c r="D13862" s="23"/>
      <c r="E13862" s="23"/>
      <c r="F13862" s="23"/>
      <c r="G13862" s="23"/>
      <c r="H13862" s="24"/>
      <c r="I13862" s="24"/>
      <c r="J13862" s="24"/>
    </row>
    <row r="13863" spans="3:10" x14ac:dyDescent="0.25">
      <c r="C13863" s="23"/>
      <c r="D13863" s="23"/>
      <c r="E13863" s="23"/>
      <c r="F13863" s="23"/>
      <c r="G13863" s="23"/>
      <c r="H13863" s="24"/>
      <c r="I13863" s="24"/>
      <c r="J13863" s="24"/>
    </row>
    <row r="13864" spans="3:10" x14ac:dyDescent="0.25">
      <c r="C13864" s="23"/>
      <c r="D13864" s="23"/>
      <c r="E13864" s="23"/>
      <c r="F13864" s="23"/>
      <c r="G13864" s="23"/>
      <c r="H13864" s="24"/>
      <c r="I13864" s="24"/>
      <c r="J13864" s="24"/>
    </row>
    <row r="13865" spans="3:10" x14ac:dyDescent="0.25">
      <c r="C13865" s="23"/>
      <c r="D13865" s="23"/>
      <c r="E13865" s="23"/>
      <c r="F13865" s="23"/>
      <c r="G13865" s="23"/>
      <c r="H13865" s="24"/>
      <c r="I13865" s="24"/>
      <c r="J13865" s="24"/>
    </row>
    <row r="13866" spans="3:10" x14ac:dyDescent="0.25">
      <c r="C13866" s="23"/>
      <c r="D13866" s="23"/>
      <c r="E13866" s="23"/>
      <c r="F13866" s="23"/>
      <c r="G13866" s="23"/>
      <c r="H13866" s="24"/>
      <c r="I13866" s="24"/>
      <c r="J13866" s="24"/>
    </row>
    <row r="13867" spans="3:10" x14ac:dyDescent="0.25">
      <c r="C13867" s="23"/>
      <c r="D13867" s="23"/>
      <c r="E13867" s="23"/>
      <c r="F13867" s="23"/>
      <c r="G13867" s="23"/>
      <c r="H13867" s="24"/>
      <c r="I13867" s="24"/>
      <c r="J13867" s="24"/>
    </row>
    <row r="13868" spans="3:10" x14ac:dyDescent="0.25">
      <c r="C13868" s="23"/>
      <c r="D13868" s="23"/>
      <c r="E13868" s="23"/>
      <c r="F13868" s="23"/>
      <c r="G13868" s="23"/>
      <c r="H13868" s="24"/>
      <c r="I13868" s="24"/>
      <c r="J13868" s="24"/>
    </row>
    <row r="13869" spans="3:10" x14ac:dyDescent="0.25">
      <c r="C13869" s="23"/>
      <c r="D13869" s="23"/>
      <c r="E13869" s="23"/>
      <c r="F13869" s="23"/>
      <c r="G13869" s="23"/>
      <c r="H13869" s="24"/>
      <c r="I13869" s="24"/>
      <c r="J13869" s="24"/>
    </row>
    <row r="13870" spans="3:10" x14ac:dyDescent="0.25">
      <c r="C13870" s="23"/>
      <c r="D13870" s="23"/>
      <c r="E13870" s="23"/>
      <c r="F13870" s="23"/>
      <c r="G13870" s="23"/>
      <c r="H13870" s="24"/>
      <c r="I13870" s="24"/>
      <c r="J13870" s="24"/>
    </row>
    <row r="13871" spans="3:10" x14ac:dyDescent="0.25">
      <c r="C13871" s="23"/>
      <c r="D13871" s="23"/>
      <c r="E13871" s="23"/>
      <c r="F13871" s="23"/>
      <c r="G13871" s="23"/>
      <c r="H13871" s="24"/>
      <c r="I13871" s="24"/>
      <c r="J13871" s="24"/>
    </row>
    <row r="13872" spans="3:10" x14ac:dyDescent="0.25">
      <c r="C13872" s="23"/>
      <c r="D13872" s="23"/>
      <c r="E13872" s="23"/>
      <c r="F13872" s="23"/>
      <c r="G13872" s="23"/>
      <c r="H13872" s="24"/>
      <c r="I13872" s="24"/>
      <c r="J13872" s="24"/>
    </row>
    <row r="13873" spans="3:10" x14ac:dyDescent="0.25">
      <c r="C13873" s="23"/>
      <c r="D13873" s="23"/>
      <c r="E13873" s="23"/>
      <c r="F13873" s="23"/>
      <c r="G13873" s="23"/>
      <c r="H13873" s="24"/>
      <c r="I13873" s="24"/>
      <c r="J13873" s="24"/>
    </row>
    <row r="13874" spans="3:10" x14ac:dyDescent="0.25">
      <c r="C13874" s="23"/>
      <c r="D13874" s="23"/>
      <c r="E13874" s="23"/>
      <c r="F13874" s="23"/>
      <c r="G13874" s="23"/>
      <c r="H13874" s="24"/>
      <c r="I13874" s="24"/>
      <c r="J13874" s="24"/>
    </row>
    <row r="13875" spans="3:10" x14ac:dyDescent="0.25">
      <c r="C13875" s="23"/>
      <c r="D13875" s="23"/>
      <c r="E13875" s="23"/>
      <c r="F13875" s="23"/>
      <c r="G13875" s="23"/>
      <c r="H13875" s="24"/>
      <c r="I13875" s="24"/>
      <c r="J13875" s="24"/>
    </row>
    <row r="13876" spans="3:10" x14ac:dyDescent="0.25">
      <c r="C13876" s="23"/>
      <c r="D13876" s="23"/>
      <c r="E13876" s="23"/>
      <c r="F13876" s="23"/>
      <c r="G13876" s="23"/>
      <c r="H13876" s="24"/>
      <c r="I13876" s="24"/>
      <c r="J13876" s="24"/>
    </row>
    <row r="13877" spans="3:10" x14ac:dyDescent="0.25">
      <c r="C13877" s="23"/>
      <c r="D13877" s="23"/>
      <c r="E13877" s="23"/>
      <c r="F13877" s="23"/>
      <c r="G13877" s="23"/>
      <c r="H13877" s="24"/>
      <c r="I13877" s="24"/>
      <c r="J13877" s="24"/>
    </row>
    <row r="13878" spans="3:10" x14ac:dyDescent="0.25">
      <c r="C13878" s="23"/>
      <c r="D13878" s="23"/>
      <c r="E13878" s="23"/>
      <c r="F13878" s="23"/>
      <c r="G13878" s="23"/>
      <c r="H13878" s="24"/>
      <c r="I13878" s="24"/>
      <c r="J13878" s="24"/>
    </row>
    <row r="13879" spans="3:10" x14ac:dyDescent="0.25">
      <c r="C13879" s="23"/>
      <c r="D13879" s="23"/>
      <c r="E13879" s="23"/>
      <c r="F13879" s="23"/>
      <c r="G13879" s="23"/>
      <c r="H13879" s="24"/>
      <c r="I13879" s="24"/>
      <c r="J13879" s="24"/>
    </row>
    <row r="13880" spans="3:10" x14ac:dyDescent="0.25">
      <c r="C13880" s="23"/>
      <c r="D13880" s="23"/>
      <c r="E13880" s="23"/>
      <c r="F13880" s="23"/>
      <c r="G13880" s="23"/>
      <c r="H13880" s="24"/>
      <c r="I13880" s="24"/>
      <c r="J13880" s="24"/>
    </row>
    <row r="13881" spans="3:10" x14ac:dyDescent="0.25">
      <c r="C13881" s="23"/>
      <c r="D13881" s="23"/>
      <c r="E13881" s="23"/>
      <c r="F13881" s="23"/>
      <c r="G13881" s="23"/>
      <c r="H13881" s="24"/>
      <c r="I13881" s="24"/>
      <c r="J13881" s="24"/>
    </row>
    <row r="13882" spans="3:10" x14ac:dyDescent="0.25">
      <c r="C13882" s="23"/>
      <c r="D13882" s="23"/>
      <c r="E13882" s="23"/>
      <c r="F13882" s="23"/>
      <c r="G13882" s="23"/>
      <c r="H13882" s="24"/>
      <c r="I13882" s="24"/>
      <c r="J13882" s="24"/>
    </row>
    <row r="13883" spans="3:10" x14ac:dyDescent="0.25">
      <c r="C13883" s="23"/>
      <c r="D13883" s="23"/>
      <c r="E13883" s="23"/>
      <c r="F13883" s="23"/>
      <c r="G13883" s="23"/>
      <c r="H13883" s="24"/>
      <c r="I13883" s="24"/>
      <c r="J13883" s="24"/>
    </row>
    <row r="13884" spans="3:10" x14ac:dyDescent="0.25">
      <c r="C13884" s="23"/>
      <c r="D13884" s="23"/>
      <c r="E13884" s="23"/>
      <c r="F13884" s="23"/>
      <c r="G13884" s="23"/>
      <c r="H13884" s="24"/>
      <c r="I13884" s="24"/>
      <c r="J13884" s="24"/>
    </row>
    <row r="13885" spans="3:10" x14ac:dyDescent="0.25">
      <c r="C13885" s="23"/>
      <c r="D13885" s="23"/>
      <c r="E13885" s="23"/>
      <c r="F13885" s="23"/>
      <c r="G13885" s="23"/>
      <c r="H13885" s="24"/>
      <c r="I13885" s="24"/>
      <c r="J13885" s="24"/>
    </row>
    <row r="13886" spans="3:10" x14ac:dyDescent="0.25">
      <c r="C13886" s="23"/>
      <c r="D13886" s="23"/>
      <c r="E13886" s="23"/>
      <c r="F13886" s="23"/>
      <c r="G13886" s="23"/>
      <c r="H13886" s="24"/>
      <c r="I13886" s="24"/>
      <c r="J13886" s="24"/>
    </row>
    <row r="13887" spans="3:10" x14ac:dyDescent="0.25">
      <c r="C13887" s="23"/>
      <c r="D13887" s="23"/>
      <c r="E13887" s="23"/>
      <c r="F13887" s="23"/>
      <c r="G13887" s="23"/>
      <c r="H13887" s="24"/>
      <c r="I13887" s="24"/>
      <c r="J13887" s="24"/>
    </row>
    <row r="13888" spans="3:10" x14ac:dyDescent="0.25">
      <c r="C13888" s="23"/>
      <c r="D13888" s="23"/>
      <c r="E13888" s="23"/>
      <c r="F13888" s="23"/>
      <c r="G13888" s="23"/>
      <c r="H13888" s="24"/>
      <c r="I13888" s="24"/>
      <c r="J13888" s="24"/>
    </row>
    <row r="13889" spans="3:10" x14ac:dyDescent="0.25">
      <c r="C13889" s="23"/>
      <c r="D13889" s="23"/>
      <c r="E13889" s="23"/>
      <c r="F13889" s="23"/>
      <c r="G13889" s="23"/>
      <c r="H13889" s="24"/>
      <c r="I13889" s="24"/>
      <c r="J13889" s="24"/>
    </row>
    <row r="13890" spans="3:10" x14ac:dyDescent="0.25">
      <c r="C13890" s="23"/>
      <c r="D13890" s="23"/>
      <c r="E13890" s="23"/>
      <c r="F13890" s="23"/>
      <c r="G13890" s="23"/>
      <c r="H13890" s="24"/>
      <c r="I13890" s="24"/>
      <c r="J13890" s="24"/>
    </row>
    <row r="13891" spans="3:10" x14ac:dyDescent="0.25">
      <c r="C13891" s="23"/>
      <c r="D13891" s="23"/>
      <c r="E13891" s="23"/>
      <c r="F13891" s="23"/>
      <c r="G13891" s="23"/>
      <c r="H13891" s="24"/>
      <c r="I13891" s="24"/>
      <c r="J13891" s="24"/>
    </row>
    <row r="13892" spans="3:10" x14ac:dyDescent="0.25">
      <c r="C13892" s="23"/>
      <c r="D13892" s="23"/>
      <c r="E13892" s="23"/>
      <c r="F13892" s="23"/>
      <c r="G13892" s="23"/>
      <c r="H13892" s="24"/>
      <c r="I13892" s="24"/>
      <c r="J13892" s="24"/>
    </row>
    <row r="13893" spans="3:10" x14ac:dyDescent="0.25">
      <c r="C13893" s="23"/>
      <c r="D13893" s="23"/>
      <c r="E13893" s="23"/>
      <c r="F13893" s="23"/>
      <c r="G13893" s="23"/>
      <c r="H13893" s="24"/>
      <c r="I13893" s="24"/>
      <c r="J13893" s="24"/>
    </row>
    <row r="13894" spans="3:10" x14ac:dyDescent="0.25">
      <c r="C13894" s="23"/>
      <c r="D13894" s="23"/>
      <c r="E13894" s="23"/>
      <c r="F13894" s="23"/>
      <c r="G13894" s="23"/>
      <c r="H13894" s="24"/>
      <c r="I13894" s="24"/>
      <c r="J13894" s="24"/>
    </row>
    <row r="13895" spans="3:10" x14ac:dyDescent="0.25">
      <c r="C13895" s="23"/>
      <c r="D13895" s="23"/>
      <c r="E13895" s="23"/>
      <c r="F13895" s="23"/>
      <c r="G13895" s="23"/>
      <c r="H13895" s="24"/>
      <c r="I13895" s="24"/>
      <c r="J13895" s="24"/>
    </row>
    <row r="13896" spans="3:10" x14ac:dyDescent="0.25">
      <c r="C13896" s="23"/>
      <c r="D13896" s="23"/>
      <c r="E13896" s="23"/>
      <c r="F13896" s="23"/>
      <c r="G13896" s="23"/>
      <c r="H13896" s="24"/>
      <c r="I13896" s="24"/>
      <c r="J13896" s="24"/>
    </row>
    <row r="13897" spans="3:10" x14ac:dyDescent="0.25">
      <c r="C13897" s="23"/>
      <c r="D13897" s="23"/>
      <c r="E13897" s="23"/>
      <c r="F13897" s="23"/>
      <c r="G13897" s="23"/>
      <c r="H13897" s="24"/>
      <c r="I13897" s="24"/>
      <c r="J13897" s="24"/>
    </row>
    <row r="13898" spans="3:10" x14ac:dyDescent="0.25">
      <c r="C13898" s="23"/>
      <c r="D13898" s="23"/>
      <c r="E13898" s="23"/>
      <c r="F13898" s="23"/>
      <c r="G13898" s="23"/>
      <c r="H13898" s="24"/>
      <c r="I13898" s="24"/>
      <c r="J13898" s="24"/>
    </row>
    <row r="13899" spans="3:10" x14ac:dyDescent="0.25">
      <c r="C13899" s="23"/>
      <c r="D13899" s="23"/>
      <c r="E13899" s="23"/>
      <c r="F13899" s="23"/>
      <c r="G13899" s="23"/>
      <c r="H13899" s="24"/>
      <c r="I13899" s="24"/>
      <c r="J13899" s="24"/>
    </row>
    <row r="13900" spans="3:10" x14ac:dyDescent="0.25">
      <c r="C13900" s="23"/>
      <c r="D13900" s="23"/>
      <c r="E13900" s="23"/>
      <c r="F13900" s="23"/>
      <c r="G13900" s="23"/>
      <c r="H13900" s="24"/>
      <c r="I13900" s="24"/>
      <c r="J13900" s="24"/>
    </row>
    <row r="13901" spans="3:10" x14ac:dyDescent="0.25">
      <c r="C13901" s="23"/>
      <c r="D13901" s="23"/>
      <c r="E13901" s="23"/>
      <c r="F13901" s="23"/>
      <c r="G13901" s="23"/>
      <c r="H13901" s="24"/>
      <c r="I13901" s="24"/>
      <c r="J13901" s="24"/>
    </row>
    <row r="13902" spans="3:10" x14ac:dyDescent="0.25">
      <c r="C13902" s="23"/>
      <c r="D13902" s="23"/>
      <c r="E13902" s="23"/>
      <c r="F13902" s="23"/>
      <c r="G13902" s="23"/>
      <c r="H13902" s="24"/>
      <c r="I13902" s="24"/>
      <c r="J13902" s="24"/>
    </row>
    <row r="13903" spans="3:10" x14ac:dyDescent="0.25">
      <c r="C13903" s="23"/>
      <c r="D13903" s="23"/>
      <c r="E13903" s="23"/>
      <c r="F13903" s="23"/>
      <c r="G13903" s="23"/>
      <c r="H13903" s="24"/>
      <c r="I13903" s="24"/>
      <c r="J13903" s="24"/>
    </row>
    <row r="13904" spans="3:10" x14ac:dyDescent="0.25">
      <c r="C13904" s="23"/>
      <c r="D13904" s="23"/>
      <c r="E13904" s="23"/>
      <c r="F13904" s="23"/>
      <c r="G13904" s="23"/>
      <c r="H13904" s="24"/>
      <c r="I13904" s="24"/>
      <c r="J13904" s="24"/>
    </row>
    <row r="13905" spans="3:10" x14ac:dyDescent="0.25">
      <c r="C13905" s="23"/>
      <c r="D13905" s="23"/>
      <c r="E13905" s="23"/>
      <c r="F13905" s="23"/>
      <c r="G13905" s="23"/>
      <c r="H13905" s="24"/>
      <c r="I13905" s="24"/>
      <c r="J13905" s="24"/>
    </row>
    <row r="13906" spans="3:10" x14ac:dyDescent="0.25">
      <c r="C13906" s="23"/>
      <c r="D13906" s="23"/>
      <c r="E13906" s="23"/>
      <c r="F13906" s="23"/>
      <c r="G13906" s="23"/>
      <c r="H13906" s="24"/>
      <c r="I13906" s="24"/>
      <c r="J13906" s="24"/>
    </row>
    <row r="13907" spans="3:10" x14ac:dyDescent="0.25">
      <c r="C13907" s="23"/>
      <c r="D13907" s="23"/>
      <c r="E13907" s="23"/>
      <c r="F13907" s="23"/>
      <c r="G13907" s="23"/>
      <c r="H13907" s="24"/>
      <c r="I13907" s="24"/>
      <c r="J13907" s="24"/>
    </row>
    <row r="13908" spans="3:10" x14ac:dyDescent="0.25">
      <c r="C13908" s="23"/>
      <c r="D13908" s="23"/>
      <c r="E13908" s="23"/>
      <c r="F13908" s="23"/>
      <c r="G13908" s="23"/>
      <c r="H13908" s="24"/>
      <c r="I13908" s="24"/>
      <c r="J13908" s="24"/>
    </row>
    <row r="13909" spans="3:10" x14ac:dyDescent="0.25">
      <c r="C13909" s="23"/>
      <c r="D13909" s="23"/>
      <c r="E13909" s="23"/>
      <c r="F13909" s="23"/>
      <c r="G13909" s="23"/>
      <c r="H13909" s="24"/>
      <c r="I13909" s="24"/>
      <c r="J13909" s="24"/>
    </row>
    <row r="13910" spans="3:10" x14ac:dyDescent="0.25">
      <c r="C13910" s="23"/>
      <c r="D13910" s="23"/>
      <c r="E13910" s="23"/>
      <c r="F13910" s="23"/>
      <c r="G13910" s="23"/>
      <c r="H13910" s="24"/>
      <c r="I13910" s="24"/>
      <c r="J13910" s="24"/>
    </row>
    <row r="13911" spans="3:10" x14ac:dyDescent="0.25">
      <c r="C13911" s="23"/>
      <c r="D13911" s="23"/>
      <c r="E13911" s="23"/>
      <c r="F13911" s="23"/>
      <c r="G13911" s="23"/>
      <c r="H13911" s="24"/>
      <c r="I13911" s="24"/>
      <c r="J13911" s="24"/>
    </row>
    <row r="13912" spans="3:10" x14ac:dyDescent="0.25">
      <c r="C13912" s="23"/>
      <c r="D13912" s="23"/>
      <c r="E13912" s="23"/>
      <c r="F13912" s="23"/>
      <c r="G13912" s="23"/>
      <c r="H13912" s="24"/>
      <c r="I13912" s="24"/>
      <c r="J13912" s="24"/>
    </row>
    <row r="13913" spans="3:10" x14ac:dyDescent="0.25">
      <c r="C13913" s="23"/>
      <c r="D13913" s="23"/>
      <c r="E13913" s="23"/>
      <c r="F13913" s="23"/>
      <c r="G13913" s="23"/>
      <c r="H13913" s="24"/>
      <c r="I13913" s="24"/>
      <c r="J13913" s="24"/>
    </row>
    <row r="13914" spans="3:10" x14ac:dyDescent="0.25">
      <c r="C13914" s="23"/>
      <c r="D13914" s="23"/>
      <c r="E13914" s="23"/>
      <c r="F13914" s="23"/>
      <c r="G13914" s="23"/>
      <c r="H13914" s="24"/>
      <c r="I13914" s="24"/>
      <c r="J13914" s="24"/>
    </row>
    <row r="13915" spans="3:10" x14ac:dyDescent="0.25">
      <c r="C13915" s="23"/>
      <c r="D13915" s="23"/>
      <c r="E13915" s="23"/>
      <c r="F13915" s="23"/>
      <c r="G13915" s="23"/>
      <c r="H13915" s="24"/>
      <c r="I13915" s="24"/>
      <c r="J13915" s="24"/>
    </row>
    <row r="13916" spans="3:10" x14ac:dyDescent="0.25">
      <c r="C13916" s="23"/>
      <c r="D13916" s="23"/>
      <c r="E13916" s="23"/>
      <c r="F13916" s="23"/>
      <c r="G13916" s="23"/>
      <c r="H13916" s="24"/>
      <c r="I13916" s="24"/>
      <c r="J13916" s="24"/>
    </row>
    <row r="13917" spans="3:10" x14ac:dyDescent="0.25">
      <c r="C13917" s="23"/>
      <c r="D13917" s="23"/>
      <c r="E13917" s="23"/>
      <c r="F13917" s="23"/>
      <c r="G13917" s="23"/>
      <c r="H13917" s="24"/>
      <c r="I13917" s="24"/>
      <c r="J13917" s="24"/>
    </row>
    <row r="13918" spans="3:10" x14ac:dyDescent="0.25">
      <c r="C13918" s="23"/>
      <c r="D13918" s="23"/>
      <c r="E13918" s="23"/>
      <c r="F13918" s="23"/>
      <c r="G13918" s="23"/>
      <c r="H13918" s="24"/>
      <c r="I13918" s="24"/>
      <c r="J13918" s="24"/>
    </row>
    <row r="13919" spans="3:10" x14ac:dyDescent="0.25">
      <c r="C13919" s="23"/>
      <c r="D13919" s="23"/>
      <c r="E13919" s="23"/>
      <c r="F13919" s="23"/>
      <c r="G13919" s="23"/>
      <c r="H13919" s="24"/>
      <c r="I13919" s="24"/>
      <c r="J13919" s="24"/>
    </row>
    <row r="13920" spans="3:10" x14ac:dyDescent="0.25">
      <c r="C13920" s="23"/>
      <c r="D13920" s="23"/>
      <c r="E13920" s="23"/>
      <c r="F13920" s="23"/>
      <c r="G13920" s="23"/>
      <c r="H13920" s="24"/>
      <c r="I13920" s="24"/>
      <c r="J13920" s="24"/>
    </row>
    <row r="13921" spans="3:10" x14ac:dyDescent="0.25">
      <c r="C13921" s="23"/>
      <c r="D13921" s="23"/>
      <c r="E13921" s="23"/>
      <c r="F13921" s="23"/>
      <c r="G13921" s="23"/>
      <c r="H13921" s="24"/>
      <c r="I13921" s="24"/>
      <c r="J13921" s="24"/>
    </row>
    <row r="13922" spans="3:10" x14ac:dyDescent="0.25">
      <c r="C13922" s="23"/>
      <c r="D13922" s="23"/>
      <c r="E13922" s="23"/>
      <c r="F13922" s="23"/>
      <c r="G13922" s="23"/>
      <c r="H13922" s="24"/>
      <c r="I13922" s="24"/>
      <c r="J13922" s="24"/>
    </row>
    <row r="13923" spans="3:10" x14ac:dyDescent="0.25">
      <c r="C13923" s="23"/>
      <c r="D13923" s="23"/>
      <c r="E13923" s="23"/>
      <c r="F13923" s="23"/>
      <c r="G13923" s="23"/>
      <c r="H13923" s="24"/>
      <c r="I13923" s="24"/>
      <c r="J13923" s="24"/>
    </row>
    <row r="13924" spans="3:10" x14ac:dyDescent="0.25">
      <c r="C13924" s="23"/>
      <c r="D13924" s="23"/>
      <c r="E13924" s="23"/>
      <c r="F13924" s="23"/>
      <c r="G13924" s="23"/>
      <c r="H13924" s="24"/>
      <c r="I13924" s="24"/>
      <c r="J13924" s="24"/>
    </row>
    <row r="13925" spans="3:10" x14ac:dyDescent="0.25">
      <c r="C13925" s="23"/>
      <c r="D13925" s="23"/>
      <c r="E13925" s="23"/>
      <c r="F13925" s="23"/>
      <c r="G13925" s="23"/>
      <c r="H13925" s="24"/>
      <c r="I13925" s="24"/>
      <c r="J13925" s="24"/>
    </row>
    <row r="13926" spans="3:10" x14ac:dyDescent="0.25">
      <c r="C13926" s="23"/>
      <c r="D13926" s="23"/>
      <c r="E13926" s="23"/>
      <c r="F13926" s="23"/>
      <c r="G13926" s="23"/>
      <c r="H13926" s="24"/>
      <c r="I13926" s="24"/>
      <c r="J13926" s="24"/>
    </row>
    <row r="13927" spans="3:10" x14ac:dyDescent="0.25">
      <c r="C13927" s="23"/>
      <c r="D13927" s="23"/>
      <c r="E13927" s="23"/>
      <c r="F13927" s="23"/>
      <c r="G13927" s="23"/>
      <c r="H13927" s="24"/>
      <c r="I13927" s="24"/>
      <c r="J13927" s="24"/>
    </row>
    <row r="13928" spans="3:10" x14ac:dyDescent="0.25">
      <c r="C13928" s="23"/>
      <c r="D13928" s="23"/>
      <c r="E13928" s="23"/>
      <c r="F13928" s="23"/>
      <c r="G13928" s="23"/>
      <c r="H13928" s="24"/>
      <c r="I13928" s="24"/>
      <c r="J13928" s="24"/>
    </row>
    <row r="13929" spans="3:10" x14ac:dyDescent="0.25">
      <c r="C13929" s="23"/>
      <c r="D13929" s="23"/>
      <c r="E13929" s="23"/>
      <c r="F13929" s="23"/>
      <c r="G13929" s="23"/>
      <c r="H13929" s="24"/>
      <c r="I13929" s="24"/>
      <c r="J13929" s="24"/>
    </row>
    <row r="13930" spans="3:10" x14ac:dyDescent="0.25">
      <c r="C13930" s="23"/>
      <c r="D13930" s="23"/>
      <c r="E13930" s="23"/>
      <c r="F13930" s="23"/>
      <c r="G13930" s="23"/>
      <c r="H13930" s="24"/>
      <c r="I13930" s="24"/>
      <c r="J13930" s="24"/>
    </row>
    <row r="13931" spans="3:10" x14ac:dyDescent="0.25">
      <c r="C13931" s="23"/>
      <c r="D13931" s="23"/>
      <c r="E13931" s="23"/>
      <c r="F13931" s="23"/>
      <c r="G13931" s="23"/>
      <c r="H13931" s="24"/>
      <c r="I13931" s="24"/>
      <c r="J13931" s="24"/>
    </row>
    <row r="13932" spans="3:10" x14ac:dyDescent="0.25">
      <c r="C13932" s="23"/>
      <c r="D13932" s="23"/>
      <c r="E13932" s="23"/>
      <c r="F13932" s="23"/>
      <c r="G13932" s="23"/>
      <c r="H13932" s="24"/>
      <c r="I13932" s="24"/>
      <c r="J13932" s="24"/>
    </row>
    <row r="13933" spans="3:10" x14ac:dyDescent="0.25">
      <c r="C13933" s="23"/>
      <c r="D13933" s="23"/>
      <c r="E13933" s="23"/>
      <c r="F13933" s="23"/>
      <c r="G13933" s="23"/>
      <c r="H13933" s="24"/>
      <c r="I13933" s="24"/>
      <c r="J13933" s="24"/>
    </row>
    <row r="13934" spans="3:10" x14ac:dyDescent="0.25">
      <c r="C13934" s="23"/>
      <c r="D13934" s="23"/>
      <c r="E13934" s="23"/>
      <c r="F13934" s="23"/>
      <c r="G13934" s="23"/>
      <c r="H13934" s="24"/>
      <c r="I13934" s="24"/>
      <c r="J13934" s="24"/>
    </row>
    <row r="13935" spans="3:10" x14ac:dyDescent="0.25">
      <c r="C13935" s="23"/>
      <c r="D13935" s="23"/>
      <c r="E13935" s="23"/>
      <c r="F13935" s="23"/>
      <c r="G13935" s="23"/>
      <c r="H13935" s="24"/>
      <c r="I13935" s="24"/>
      <c r="J13935" s="24"/>
    </row>
    <row r="13936" spans="3:10" x14ac:dyDescent="0.25">
      <c r="C13936" s="23"/>
      <c r="D13936" s="23"/>
      <c r="E13936" s="23"/>
      <c r="F13936" s="23"/>
      <c r="G13936" s="23"/>
      <c r="H13936" s="24"/>
      <c r="I13936" s="24"/>
      <c r="J13936" s="24"/>
    </row>
    <row r="13937" spans="3:10" x14ac:dyDescent="0.25">
      <c r="C13937" s="23"/>
      <c r="D13937" s="23"/>
      <c r="E13937" s="23"/>
      <c r="F13937" s="23"/>
      <c r="G13937" s="23"/>
      <c r="H13937" s="24"/>
      <c r="I13937" s="24"/>
      <c r="J13937" s="24"/>
    </row>
    <row r="13938" spans="3:10" x14ac:dyDescent="0.25">
      <c r="C13938" s="23"/>
      <c r="D13938" s="23"/>
      <c r="E13938" s="23"/>
      <c r="F13938" s="23"/>
      <c r="G13938" s="23"/>
      <c r="H13938" s="24"/>
      <c r="I13938" s="24"/>
      <c r="J13938" s="24"/>
    </row>
    <row r="13939" spans="3:10" x14ac:dyDescent="0.25">
      <c r="C13939" s="23"/>
      <c r="D13939" s="23"/>
      <c r="E13939" s="23"/>
      <c r="F13939" s="23"/>
      <c r="G13939" s="23"/>
      <c r="H13939" s="24"/>
      <c r="I13939" s="24"/>
      <c r="J13939" s="24"/>
    </row>
    <row r="13940" spans="3:10" x14ac:dyDescent="0.25">
      <c r="C13940" s="23"/>
      <c r="D13940" s="23"/>
      <c r="E13940" s="23"/>
      <c r="F13940" s="23"/>
      <c r="G13940" s="23"/>
      <c r="H13940" s="24"/>
      <c r="I13940" s="24"/>
      <c r="J13940" s="24"/>
    </row>
    <row r="13941" spans="3:10" x14ac:dyDescent="0.25">
      <c r="C13941" s="23"/>
      <c r="D13941" s="23"/>
      <c r="E13941" s="23"/>
      <c r="F13941" s="23"/>
      <c r="G13941" s="23"/>
      <c r="H13941" s="24"/>
      <c r="I13941" s="24"/>
      <c r="J13941" s="24"/>
    </row>
    <row r="13942" spans="3:10" x14ac:dyDescent="0.25">
      <c r="C13942" s="23"/>
      <c r="D13942" s="23"/>
      <c r="E13942" s="23"/>
      <c r="F13942" s="23"/>
      <c r="G13942" s="23"/>
      <c r="H13942" s="24"/>
      <c r="I13942" s="24"/>
      <c r="J13942" s="24"/>
    </row>
    <row r="13943" spans="3:10" x14ac:dyDescent="0.25">
      <c r="C13943" s="23"/>
      <c r="D13943" s="23"/>
      <c r="E13943" s="23"/>
      <c r="F13943" s="23"/>
      <c r="G13943" s="23"/>
      <c r="H13943" s="24"/>
      <c r="I13943" s="24"/>
      <c r="J13943" s="24"/>
    </row>
    <row r="13944" spans="3:10" x14ac:dyDescent="0.25">
      <c r="C13944" s="23"/>
      <c r="D13944" s="23"/>
      <c r="E13944" s="23"/>
      <c r="F13944" s="23"/>
      <c r="G13944" s="23"/>
      <c r="H13944" s="24"/>
      <c r="I13944" s="24"/>
      <c r="J13944" s="24"/>
    </row>
    <row r="13945" spans="3:10" x14ac:dyDescent="0.25">
      <c r="C13945" s="23"/>
      <c r="D13945" s="23"/>
      <c r="E13945" s="23"/>
      <c r="F13945" s="23"/>
      <c r="G13945" s="23"/>
      <c r="H13945" s="24"/>
      <c r="I13945" s="24"/>
      <c r="J13945" s="24"/>
    </row>
    <row r="13946" spans="3:10" x14ac:dyDescent="0.25">
      <c r="C13946" s="23"/>
      <c r="D13946" s="23"/>
      <c r="E13946" s="23"/>
      <c r="F13946" s="23"/>
      <c r="G13946" s="23"/>
      <c r="H13946" s="24"/>
      <c r="I13946" s="24"/>
      <c r="J13946" s="24"/>
    </row>
    <row r="13947" spans="3:10" x14ac:dyDescent="0.25">
      <c r="C13947" s="23"/>
      <c r="D13947" s="23"/>
      <c r="E13947" s="23"/>
      <c r="F13947" s="23"/>
      <c r="G13947" s="23"/>
      <c r="H13947" s="24"/>
      <c r="I13947" s="24"/>
      <c r="J13947" s="24"/>
    </row>
    <row r="13948" spans="3:10" x14ac:dyDescent="0.25">
      <c r="C13948" s="23"/>
      <c r="D13948" s="23"/>
      <c r="E13948" s="23"/>
      <c r="F13948" s="23"/>
      <c r="G13948" s="23"/>
      <c r="H13948" s="24"/>
      <c r="I13948" s="24"/>
      <c r="J13948" s="24"/>
    </row>
    <row r="13949" spans="3:10" x14ac:dyDescent="0.25">
      <c r="C13949" s="23"/>
      <c r="D13949" s="23"/>
      <c r="E13949" s="23"/>
      <c r="F13949" s="23"/>
      <c r="G13949" s="23"/>
      <c r="H13949" s="24"/>
      <c r="I13949" s="24"/>
      <c r="J13949" s="24"/>
    </row>
    <row r="13950" spans="3:10" x14ac:dyDescent="0.25">
      <c r="C13950" s="23"/>
      <c r="D13950" s="23"/>
      <c r="E13950" s="23"/>
      <c r="F13950" s="23"/>
      <c r="G13950" s="23"/>
      <c r="H13950" s="24"/>
      <c r="I13950" s="24"/>
      <c r="J13950" s="24"/>
    </row>
    <row r="13951" spans="3:10" x14ac:dyDescent="0.25">
      <c r="C13951" s="23"/>
      <c r="D13951" s="23"/>
      <c r="E13951" s="23"/>
      <c r="F13951" s="23"/>
      <c r="G13951" s="23"/>
      <c r="H13951" s="24"/>
      <c r="I13951" s="24"/>
      <c r="J13951" s="24"/>
    </row>
    <row r="13952" spans="3:10" x14ac:dyDescent="0.25">
      <c r="C13952" s="23"/>
      <c r="D13952" s="23"/>
      <c r="E13952" s="23"/>
      <c r="F13952" s="23"/>
      <c r="G13952" s="23"/>
      <c r="H13952" s="24"/>
      <c r="I13952" s="24"/>
      <c r="J13952" s="24"/>
    </row>
    <row r="13953" spans="3:10" x14ac:dyDescent="0.25">
      <c r="C13953" s="23"/>
      <c r="D13953" s="23"/>
      <c r="E13953" s="23"/>
      <c r="F13953" s="23"/>
      <c r="G13953" s="23"/>
      <c r="H13953" s="24"/>
      <c r="I13953" s="24"/>
      <c r="J13953" s="24"/>
    </row>
    <row r="13954" spans="3:10" x14ac:dyDescent="0.25">
      <c r="C13954" s="23"/>
      <c r="D13954" s="23"/>
      <c r="E13954" s="23"/>
      <c r="F13954" s="23"/>
      <c r="G13954" s="23"/>
      <c r="H13954" s="24"/>
      <c r="I13954" s="24"/>
      <c r="J13954" s="24"/>
    </row>
    <row r="13955" spans="3:10" x14ac:dyDescent="0.25">
      <c r="C13955" s="23"/>
      <c r="D13955" s="23"/>
      <c r="E13955" s="23"/>
      <c r="F13955" s="23"/>
      <c r="G13955" s="23"/>
      <c r="H13955" s="24"/>
      <c r="I13955" s="24"/>
      <c r="J13955" s="24"/>
    </row>
    <row r="13956" spans="3:10" x14ac:dyDescent="0.25">
      <c r="C13956" s="23"/>
      <c r="D13956" s="23"/>
      <c r="E13956" s="23"/>
      <c r="F13956" s="23"/>
      <c r="G13956" s="23"/>
      <c r="H13956" s="24"/>
      <c r="I13956" s="24"/>
      <c r="J13956" s="24"/>
    </row>
    <row r="13957" spans="3:10" x14ac:dyDescent="0.25">
      <c r="C13957" s="23"/>
      <c r="D13957" s="23"/>
      <c r="E13957" s="23"/>
      <c r="F13957" s="23"/>
      <c r="G13957" s="23"/>
      <c r="H13957" s="24"/>
      <c r="I13957" s="24"/>
      <c r="J13957" s="24"/>
    </row>
    <row r="13958" spans="3:10" x14ac:dyDescent="0.25">
      <c r="C13958" s="23"/>
      <c r="D13958" s="23"/>
      <c r="E13958" s="23"/>
      <c r="F13958" s="23"/>
      <c r="G13958" s="23"/>
      <c r="H13958" s="24"/>
      <c r="I13958" s="24"/>
      <c r="J13958" s="24"/>
    </row>
    <row r="13959" spans="3:10" x14ac:dyDescent="0.25">
      <c r="C13959" s="23"/>
      <c r="D13959" s="23"/>
      <c r="E13959" s="23"/>
      <c r="F13959" s="23"/>
      <c r="G13959" s="23"/>
      <c r="H13959" s="24"/>
      <c r="I13959" s="24"/>
      <c r="J13959" s="24"/>
    </row>
    <row r="13960" spans="3:10" x14ac:dyDescent="0.25">
      <c r="C13960" s="23"/>
      <c r="D13960" s="23"/>
      <c r="E13960" s="23"/>
      <c r="F13960" s="23"/>
      <c r="G13960" s="23"/>
      <c r="H13960" s="24"/>
      <c r="I13960" s="24"/>
      <c r="J13960" s="24"/>
    </row>
    <row r="13961" spans="3:10" x14ac:dyDescent="0.25">
      <c r="C13961" s="23"/>
      <c r="D13961" s="23"/>
      <c r="E13961" s="23"/>
      <c r="F13961" s="23"/>
      <c r="G13961" s="23"/>
      <c r="H13961" s="24"/>
      <c r="I13961" s="24"/>
      <c r="J13961" s="24"/>
    </row>
    <row r="13962" spans="3:10" x14ac:dyDescent="0.25">
      <c r="C13962" s="23"/>
      <c r="D13962" s="23"/>
      <c r="E13962" s="23"/>
      <c r="F13962" s="23"/>
      <c r="G13962" s="23"/>
      <c r="H13962" s="24"/>
      <c r="I13962" s="24"/>
      <c r="J13962" s="24"/>
    </row>
    <row r="13963" spans="3:10" x14ac:dyDescent="0.25">
      <c r="C13963" s="23"/>
      <c r="D13963" s="23"/>
      <c r="E13963" s="23"/>
      <c r="F13963" s="23"/>
      <c r="G13963" s="23"/>
      <c r="H13963" s="24"/>
      <c r="I13963" s="24"/>
      <c r="J13963" s="24"/>
    </row>
    <row r="13964" spans="3:10" x14ac:dyDescent="0.25">
      <c r="C13964" s="23"/>
      <c r="D13964" s="23"/>
      <c r="E13964" s="23"/>
      <c r="F13964" s="23"/>
      <c r="G13964" s="23"/>
      <c r="H13964" s="24"/>
      <c r="I13964" s="24"/>
      <c r="J13964" s="24"/>
    </row>
    <row r="13965" spans="3:10" x14ac:dyDescent="0.25">
      <c r="C13965" s="23"/>
      <c r="D13965" s="23"/>
      <c r="E13965" s="23"/>
      <c r="F13965" s="23"/>
      <c r="G13965" s="23"/>
      <c r="H13965" s="24"/>
      <c r="I13965" s="24"/>
      <c r="J13965" s="24"/>
    </row>
    <row r="13966" spans="3:10" x14ac:dyDescent="0.25">
      <c r="C13966" s="23"/>
      <c r="D13966" s="23"/>
      <c r="E13966" s="23"/>
      <c r="F13966" s="23"/>
      <c r="G13966" s="23"/>
      <c r="H13966" s="24"/>
      <c r="I13966" s="24"/>
      <c r="J13966" s="24"/>
    </row>
    <row r="13967" spans="3:10" x14ac:dyDescent="0.25">
      <c r="C13967" s="23"/>
      <c r="D13967" s="23"/>
      <c r="E13967" s="23"/>
      <c r="F13967" s="23"/>
      <c r="G13967" s="23"/>
      <c r="H13967" s="24"/>
      <c r="I13967" s="24"/>
      <c r="J13967" s="24"/>
    </row>
    <row r="13968" spans="3:10" x14ac:dyDescent="0.25">
      <c r="C13968" s="23"/>
      <c r="D13968" s="23"/>
      <c r="E13968" s="23"/>
      <c r="F13968" s="23"/>
      <c r="G13968" s="23"/>
      <c r="H13968" s="24"/>
      <c r="I13968" s="24"/>
      <c r="J13968" s="24"/>
    </row>
    <row r="13969" spans="3:10" x14ac:dyDescent="0.25">
      <c r="C13969" s="23"/>
      <c r="D13969" s="23"/>
      <c r="E13969" s="23"/>
      <c r="F13969" s="23"/>
      <c r="G13969" s="23"/>
      <c r="H13969" s="24"/>
      <c r="I13969" s="24"/>
      <c r="J13969" s="24"/>
    </row>
    <row r="13970" spans="3:10" x14ac:dyDescent="0.25">
      <c r="C13970" s="23"/>
      <c r="D13970" s="23"/>
      <c r="E13970" s="23"/>
      <c r="F13970" s="23"/>
      <c r="G13970" s="23"/>
      <c r="H13970" s="24"/>
      <c r="I13970" s="24"/>
      <c r="J13970" s="24"/>
    </row>
    <row r="13971" spans="3:10" x14ac:dyDescent="0.25">
      <c r="C13971" s="23"/>
      <c r="D13971" s="23"/>
      <c r="E13971" s="23"/>
      <c r="F13971" s="23"/>
      <c r="G13971" s="23"/>
      <c r="H13971" s="24"/>
      <c r="I13971" s="24"/>
      <c r="J13971" s="24"/>
    </row>
    <row r="13972" spans="3:10" x14ac:dyDescent="0.25">
      <c r="C13972" s="23"/>
      <c r="D13972" s="23"/>
      <c r="E13972" s="23"/>
      <c r="F13972" s="23"/>
      <c r="G13972" s="23"/>
      <c r="H13972" s="24"/>
      <c r="I13972" s="24"/>
      <c r="J13972" s="24"/>
    </row>
    <row r="13973" spans="3:10" x14ac:dyDescent="0.25">
      <c r="C13973" s="23"/>
      <c r="D13973" s="23"/>
      <c r="E13973" s="23"/>
      <c r="F13973" s="23"/>
      <c r="G13973" s="23"/>
      <c r="H13973" s="24"/>
      <c r="I13973" s="24"/>
      <c r="J13973" s="24"/>
    </row>
    <row r="13974" spans="3:10" x14ac:dyDescent="0.25">
      <c r="C13974" s="23"/>
      <c r="D13974" s="23"/>
      <c r="E13974" s="23"/>
      <c r="F13974" s="23"/>
      <c r="G13974" s="23"/>
      <c r="H13974" s="24"/>
      <c r="I13974" s="24"/>
      <c r="J13974" s="24"/>
    </row>
    <row r="13975" spans="3:10" x14ac:dyDescent="0.25">
      <c r="C13975" s="23"/>
      <c r="D13975" s="23"/>
      <c r="E13975" s="23"/>
      <c r="F13975" s="23"/>
      <c r="G13975" s="23"/>
      <c r="H13975" s="24"/>
      <c r="I13975" s="24"/>
      <c r="J13975" s="24"/>
    </row>
    <row r="13976" spans="3:10" x14ac:dyDescent="0.25">
      <c r="C13976" s="23"/>
      <c r="D13976" s="23"/>
      <c r="E13976" s="23"/>
      <c r="F13976" s="23"/>
      <c r="G13976" s="23"/>
      <c r="H13976" s="24"/>
      <c r="I13976" s="24"/>
      <c r="J13976" s="24"/>
    </row>
    <row r="13977" spans="3:10" x14ac:dyDescent="0.25">
      <c r="C13977" s="23"/>
      <c r="D13977" s="23"/>
      <c r="E13977" s="23"/>
      <c r="F13977" s="23"/>
      <c r="G13977" s="23"/>
      <c r="H13977" s="24"/>
      <c r="I13977" s="24"/>
      <c r="J13977" s="24"/>
    </row>
    <row r="13978" spans="3:10" x14ac:dyDescent="0.25">
      <c r="C13978" s="23"/>
      <c r="D13978" s="23"/>
      <c r="E13978" s="23"/>
      <c r="F13978" s="23"/>
      <c r="G13978" s="23"/>
      <c r="H13978" s="24"/>
      <c r="I13978" s="24"/>
      <c r="J13978" s="24"/>
    </row>
    <row r="13979" spans="3:10" x14ac:dyDescent="0.25">
      <c r="C13979" s="23"/>
      <c r="D13979" s="23"/>
      <c r="E13979" s="23"/>
      <c r="F13979" s="23"/>
      <c r="G13979" s="23"/>
      <c r="H13979" s="24"/>
      <c r="I13979" s="24"/>
      <c r="J13979" s="24"/>
    </row>
    <row r="13980" spans="3:10" x14ac:dyDescent="0.25">
      <c r="C13980" s="23"/>
      <c r="D13980" s="23"/>
      <c r="E13980" s="23"/>
      <c r="F13980" s="23"/>
      <c r="G13980" s="23"/>
      <c r="H13980" s="24"/>
      <c r="I13980" s="24"/>
      <c r="J13980" s="24"/>
    </row>
    <row r="13981" spans="3:10" x14ac:dyDescent="0.25">
      <c r="C13981" s="23"/>
      <c r="D13981" s="23"/>
      <c r="E13981" s="23"/>
      <c r="F13981" s="23"/>
      <c r="G13981" s="23"/>
      <c r="H13981" s="24"/>
      <c r="I13981" s="24"/>
      <c r="J13981" s="24"/>
    </row>
    <row r="13982" spans="3:10" x14ac:dyDescent="0.25">
      <c r="C13982" s="23"/>
      <c r="D13982" s="23"/>
      <c r="E13982" s="23"/>
      <c r="F13982" s="23"/>
      <c r="G13982" s="23"/>
      <c r="H13982" s="24"/>
      <c r="I13982" s="24"/>
      <c r="J13982" s="24"/>
    </row>
    <row r="13983" spans="3:10" x14ac:dyDescent="0.25">
      <c r="C13983" s="23"/>
      <c r="D13983" s="23"/>
      <c r="E13983" s="23"/>
      <c r="F13983" s="23"/>
      <c r="G13983" s="23"/>
      <c r="H13983" s="24"/>
      <c r="I13983" s="24"/>
      <c r="J13983" s="24"/>
    </row>
    <row r="13984" spans="3:10" x14ac:dyDescent="0.25">
      <c r="C13984" s="23"/>
      <c r="D13984" s="23"/>
      <c r="E13984" s="23"/>
      <c r="F13984" s="23"/>
      <c r="G13984" s="23"/>
      <c r="H13984" s="24"/>
      <c r="I13984" s="24"/>
      <c r="J13984" s="24"/>
    </row>
    <row r="13985" spans="3:10" x14ac:dyDescent="0.25">
      <c r="C13985" s="23"/>
      <c r="D13985" s="23"/>
      <c r="E13985" s="23"/>
      <c r="F13985" s="23"/>
      <c r="G13985" s="23"/>
      <c r="H13985" s="24"/>
      <c r="I13985" s="24"/>
      <c r="J13985" s="24"/>
    </row>
    <row r="13986" spans="3:10" x14ac:dyDescent="0.25">
      <c r="C13986" s="23"/>
      <c r="D13986" s="23"/>
      <c r="E13986" s="23"/>
      <c r="F13986" s="23"/>
      <c r="G13986" s="23"/>
      <c r="H13986" s="24"/>
      <c r="I13986" s="24"/>
      <c r="J13986" s="24"/>
    </row>
    <row r="13987" spans="3:10" x14ac:dyDescent="0.25">
      <c r="C13987" s="23"/>
      <c r="D13987" s="23"/>
      <c r="E13987" s="23"/>
      <c r="F13987" s="23"/>
      <c r="G13987" s="23"/>
      <c r="H13987" s="24"/>
      <c r="I13987" s="24"/>
      <c r="J13987" s="24"/>
    </row>
    <row r="13988" spans="3:10" x14ac:dyDescent="0.25">
      <c r="C13988" s="23"/>
      <c r="D13988" s="23"/>
      <c r="E13988" s="23"/>
      <c r="F13988" s="23"/>
      <c r="G13988" s="23"/>
      <c r="H13988" s="24"/>
      <c r="I13988" s="24"/>
      <c r="J13988" s="24"/>
    </row>
    <row r="13989" spans="3:10" x14ac:dyDescent="0.25">
      <c r="C13989" s="23"/>
      <c r="D13989" s="23"/>
      <c r="E13989" s="23"/>
      <c r="F13989" s="23"/>
      <c r="G13989" s="23"/>
      <c r="H13989" s="24"/>
      <c r="I13989" s="24"/>
      <c r="J13989" s="24"/>
    </row>
    <row r="13990" spans="3:10" x14ac:dyDescent="0.25">
      <c r="C13990" s="23"/>
      <c r="D13990" s="23"/>
      <c r="E13990" s="23"/>
      <c r="F13990" s="23"/>
      <c r="G13990" s="23"/>
      <c r="H13990" s="24"/>
      <c r="I13990" s="24"/>
      <c r="J13990" s="24"/>
    </row>
    <row r="13991" spans="3:10" x14ac:dyDescent="0.25">
      <c r="C13991" s="23"/>
      <c r="D13991" s="23"/>
      <c r="E13991" s="23"/>
      <c r="F13991" s="23"/>
      <c r="G13991" s="23"/>
      <c r="H13991" s="24"/>
      <c r="I13991" s="24"/>
      <c r="J13991" s="24"/>
    </row>
    <row r="13992" spans="3:10" x14ac:dyDescent="0.25">
      <c r="C13992" s="23"/>
      <c r="D13992" s="23"/>
      <c r="E13992" s="23"/>
      <c r="F13992" s="23"/>
      <c r="G13992" s="23"/>
      <c r="H13992" s="24"/>
      <c r="I13992" s="24"/>
      <c r="J13992" s="24"/>
    </row>
    <row r="13993" spans="3:10" x14ac:dyDescent="0.25">
      <c r="C13993" s="23"/>
      <c r="D13993" s="23"/>
      <c r="E13993" s="23"/>
      <c r="F13993" s="23"/>
      <c r="G13993" s="23"/>
      <c r="H13993" s="24"/>
      <c r="I13993" s="24"/>
      <c r="J13993" s="24"/>
    </row>
    <row r="13994" spans="3:10" x14ac:dyDescent="0.25">
      <c r="C13994" s="23"/>
      <c r="D13994" s="23"/>
      <c r="E13994" s="23"/>
      <c r="F13994" s="23"/>
      <c r="G13994" s="23"/>
      <c r="H13994" s="24"/>
      <c r="I13994" s="24"/>
      <c r="J13994" s="24"/>
    </row>
    <row r="13995" spans="3:10" x14ac:dyDescent="0.25">
      <c r="C13995" s="23"/>
      <c r="D13995" s="23"/>
      <c r="E13995" s="23"/>
      <c r="F13995" s="23"/>
      <c r="G13995" s="23"/>
      <c r="H13995" s="24"/>
      <c r="I13995" s="24"/>
      <c r="J13995" s="24"/>
    </row>
    <row r="13996" spans="3:10" x14ac:dyDescent="0.25">
      <c r="C13996" s="23"/>
      <c r="D13996" s="23"/>
      <c r="E13996" s="23"/>
      <c r="F13996" s="23"/>
      <c r="G13996" s="23"/>
      <c r="H13996" s="24"/>
      <c r="I13996" s="24"/>
      <c r="J13996" s="24"/>
    </row>
    <row r="13997" spans="3:10" x14ac:dyDescent="0.25">
      <c r="C13997" s="23"/>
      <c r="D13997" s="23"/>
      <c r="E13997" s="23"/>
      <c r="F13997" s="23"/>
      <c r="G13997" s="23"/>
      <c r="H13997" s="24"/>
      <c r="I13997" s="24"/>
      <c r="J13997" s="24"/>
    </row>
    <row r="13998" spans="3:10" x14ac:dyDescent="0.25">
      <c r="C13998" s="23"/>
      <c r="D13998" s="23"/>
      <c r="E13998" s="23"/>
      <c r="F13998" s="23"/>
      <c r="G13998" s="23"/>
      <c r="H13998" s="24"/>
      <c r="I13998" s="24"/>
      <c r="J13998" s="24"/>
    </row>
    <row r="13999" spans="3:10" x14ac:dyDescent="0.25">
      <c r="C13999" s="23"/>
      <c r="D13999" s="23"/>
      <c r="E13999" s="23"/>
      <c r="F13999" s="23"/>
      <c r="G13999" s="23"/>
      <c r="H13999" s="24"/>
      <c r="I13999" s="24"/>
      <c r="J13999" s="24"/>
    </row>
    <row r="14000" spans="3:10" x14ac:dyDescent="0.25">
      <c r="C14000" s="23"/>
      <c r="D14000" s="23"/>
      <c r="E14000" s="23"/>
      <c r="F14000" s="23"/>
      <c r="G14000" s="23"/>
      <c r="H14000" s="24"/>
      <c r="I14000" s="24"/>
      <c r="J14000" s="24"/>
    </row>
    <row r="14001" spans="3:10" x14ac:dyDescent="0.25">
      <c r="C14001" s="23"/>
      <c r="D14001" s="23"/>
      <c r="E14001" s="23"/>
      <c r="F14001" s="23"/>
      <c r="G14001" s="23"/>
      <c r="H14001" s="24"/>
      <c r="I14001" s="24"/>
      <c r="J14001" s="24"/>
    </row>
    <row r="14002" spans="3:10" x14ac:dyDescent="0.25">
      <c r="C14002" s="23"/>
      <c r="D14002" s="23"/>
      <c r="E14002" s="23"/>
      <c r="F14002" s="23"/>
      <c r="G14002" s="23"/>
      <c r="H14002" s="24"/>
      <c r="I14002" s="24"/>
      <c r="J14002" s="24"/>
    </row>
    <row r="14003" spans="3:10" x14ac:dyDescent="0.25">
      <c r="C14003" s="23"/>
      <c r="D14003" s="23"/>
      <c r="E14003" s="23"/>
      <c r="F14003" s="23"/>
      <c r="G14003" s="23"/>
      <c r="H14003" s="24"/>
      <c r="I14003" s="24"/>
      <c r="J14003" s="24"/>
    </row>
    <row r="14004" spans="3:10" x14ac:dyDescent="0.25">
      <c r="C14004" s="23"/>
      <c r="D14004" s="23"/>
      <c r="E14004" s="23"/>
      <c r="F14004" s="23"/>
      <c r="G14004" s="23"/>
      <c r="H14004" s="24"/>
      <c r="I14004" s="24"/>
      <c r="J14004" s="24"/>
    </row>
    <row r="14005" spans="3:10" x14ac:dyDescent="0.25">
      <c r="C14005" s="23"/>
      <c r="D14005" s="23"/>
      <c r="E14005" s="23"/>
      <c r="F14005" s="23"/>
      <c r="G14005" s="23"/>
      <c r="H14005" s="24"/>
      <c r="I14005" s="24"/>
      <c r="J14005" s="24"/>
    </row>
    <row r="14006" spans="3:10" x14ac:dyDescent="0.25">
      <c r="C14006" s="23"/>
      <c r="D14006" s="23"/>
      <c r="E14006" s="23"/>
      <c r="F14006" s="23"/>
      <c r="G14006" s="23"/>
      <c r="H14006" s="24"/>
      <c r="I14006" s="24"/>
      <c r="J14006" s="24"/>
    </row>
    <row r="14007" spans="3:10" x14ac:dyDescent="0.25">
      <c r="C14007" s="23"/>
      <c r="D14007" s="23"/>
      <c r="E14007" s="23"/>
      <c r="F14007" s="23"/>
      <c r="G14007" s="23"/>
      <c r="H14007" s="24"/>
      <c r="I14007" s="24"/>
      <c r="J14007" s="24"/>
    </row>
    <row r="14008" spans="3:10" x14ac:dyDescent="0.25">
      <c r="C14008" s="23"/>
      <c r="D14008" s="23"/>
      <c r="E14008" s="23"/>
      <c r="F14008" s="23"/>
      <c r="G14008" s="23"/>
      <c r="H14008" s="24"/>
      <c r="I14008" s="24"/>
      <c r="J14008" s="24"/>
    </row>
    <row r="14009" spans="3:10" x14ac:dyDescent="0.25">
      <c r="C14009" s="23"/>
      <c r="D14009" s="23"/>
      <c r="E14009" s="23"/>
      <c r="F14009" s="23"/>
      <c r="G14009" s="23"/>
      <c r="H14009" s="24"/>
      <c r="I14009" s="24"/>
      <c r="J14009" s="24"/>
    </row>
    <row r="14010" spans="3:10" x14ac:dyDescent="0.25">
      <c r="C14010" s="23"/>
      <c r="D14010" s="23"/>
      <c r="E14010" s="23"/>
      <c r="F14010" s="23"/>
      <c r="G14010" s="23"/>
      <c r="H14010" s="24"/>
      <c r="I14010" s="24"/>
      <c r="J14010" s="24"/>
    </row>
    <row r="14011" spans="3:10" x14ac:dyDescent="0.25">
      <c r="C14011" s="23"/>
      <c r="D14011" s="23"/>
      <c r="E14011" s="23"/>
      <c r="F14011" s="23"/>
      <c r="G14011" s="23"/>
      <c r="H14011" s="24"/>
      <c r="I14011" s="24"/>
      <c r="J14011" s="24"/>
    </row>
    <row r="14012" spans="3:10" x14ac:dyDescent="0.25">
      <c r="C14012" s="23"/>
      <c r="D14012" s="23"/>
      <c r="E14012" s="23"/>
      <c r="F14012" s="23"/>
      <c r="G14012" s="23"/>
      <c r="H14012" s="24"/>
      <c r="I14012" s="24"/>
      <c r="J14012" s="24"/>
    </row>
    <row r="14013" spans="3:10" x14ac:dyDescent="0.25">
      <c r="C14013" s="23"/>
      <c r="D14013" s="23"/>
      <c r="E14013" s="23"/>
      <c r="F14013" s="23"/>
      <c r="G14013" s="23"/>
      <c r="H14013" s="24"/>
      <c r="I14013" s="24"/>
      <c r="J14013" s="24"/>
    </row>
    <row r="14014" spans="3:10" x14ac:dyDescent="0.25">
      <c r="C14014" s="23"/>
      <c r="D14014" s="23"/>
      <c r="E14014" s="23"/>
      <c r="F14014" s="23"/>
      <c r="G14014" s="23"/>
      <c r="H14014" s="24"/>
      <c r="I14014" s="24"/>
      <c r="J14014" s="24"/>
    </row>
    <row r="14015" spans="3:10" x14ac:dyDescent="0.25">
      <c r="C14015" s="23"/>
      <c r="D14015" s="23"/>
      <c r="E14015" s="23"/>
      <c r="F14015" s="23"/>
      <c r="G14015" s="23"/>
      <c r="H14015" s="24"/>
      <c r="I14015" s="24"/>
      <c r="J14015" s="24"/>
    </row>
    <row r="14016" spans="3:10" x14ac:dyDescent="0.25">
      <c r="C14016" s="23"/>
      <c r="D14016" s="23"/>
      <c r="E14016" s="23"/>
      <c r="F14016" s="23"/>
      <c r="G14016" s="23"/>
      <c r="H14016" s="24"/>
      <c r="I14016" s="24"/>
      <c r="J14016" s="24"/>
    </row>
    <row r="14017" spans="3:10" x14ac:dyDescent="0.25">
      <c r="C14017" s="23"/>
      <c r="D14017" s="23"/>
      <c r="E14017" s="23"/>
      <c r="F14017" s="23"/>
      <c r="G14017" s="23"/>
      <c r="H14017" s="24"/>
      <c r="I14017" s="24"/>
      <c r="J14017" s="24"/>
    </row>
    <row r="14018" spans="3:10" x14ac:dyDescent="0.25">
      <c r="C14018" s="23"/>
      <c r="D14018" s="23"/>
      <c r="E14018" s="23"/>
      <c r="F14018" s="23"/>
      <c r="G14018" s="23"/>
      <c r="H14018" s="24"/>
      <c r="I14018" s="24"/>
      <c r="J14018" s="24"/>
    </row>
    <row r="14019" spans="3:10" x14ac:dyDescent="0.25">
      <c r="C14019" s="23"/>
      <c r="D14019" s="23"/>
      <c r="E14019" s="23"/>
      <c r="F14019" s="23"/>
      <c r="G14019" s="23"/>
      <c r="H14019" s="24"/>
      <c r="I14019" s="24"/>
      <c r="J14019" s="24"/>
    </row>
    <row r="14020" spans="3:10" x14ac:dyDescent="0.25">
      <c r="C14020" s="23"/>
      <c r="D14020" s="23"/>
      <c r="E14020" s="23"/>
      <c r="F14020" s="23"/>
      <c r="G14020" s="23"/>
      <c r="H14020" s="24"/>
      <c r="I14020" s="24"/>
      <c r="J14020" s="24"/>
    </row>
    <row r="14021" spans="3:10" x14ac:dyDescent="0.25">
      <c r="C14021" s="23"/>
      <c r="D14021" s="23"/>
      <c r="E14021" s="23"/>
      <c r="F14021" s="23"/>
      <c r="G14021" s="23"/>
      <c r="H14021" s="24"/>
      <c r="I14021" s="24"/>
      <c r="J14021" s="24"/>
    </row>
    <row r="14022" spans="3:10" x14ac:dyDescent="0.25">
      <c r="C14022" s="23"/>
      <c r="D14022" s="23"/>
      <c r="E14022" s="23"/>
      <c r="F14022" s="23"/>
      <c r="G14022" s="23"/>
      <c r="H14022" s="24"/>
      <c r="I14022" s="24"/>
      <c r="J14022" s="24"/>
    </row>
    <row r="14023" spans="3:10" x14ac:dyDescent="0.25">
      <c r="C14023" s="23"/>
      <c r="D14023" s="23"/>
      <c r="E14023" s="23"/>
      <c r="F14023" s="23"/>
      <c r="G14023" s="23"/>
      <c r="H14023" s="24"/>
      <c r="I14023" s="24"/>
      <c r="J14023" s="24"/>
    </row>
    <row r="14024" spans="3:10" x14ac:dyDescent="0.25">
      <c r="C14024" s="23"/>
      <c r="D14024" s="23"/>
      <c r="E14024" s="23"/>
      <c r="F14024" s="23"/>
      <c r="G14024" s="23"/>
      <c r="H14024" s="24"/>
      <c r="I14024" s="24"/>
      <c r="J14024" s="24"/>
    </row>
    <row r="14025" spans="3:10" x14ac:dyDescent="0.25">
      <c r="C14025" s="23"/>
      <c r="D14025" s="23"/>
      <c r="E14025" s="23"/>
      <c r="F14025" s="23"/>
      <c r="G14025" s="23"/>
      <c r="H14025" s="24"/>
      <c r="I14025" s="24"/>
      <c r="J14025" s="24"/>
    </row>
    <row r="14026" spans="3:10" x14ac:dyDescent="0.25">
      <c r="C14026" s="23"/>
      <c r="D14026" s="23"/>
      <c r="E14026" s="23"/>
      <c r="F14026" s="23"/>
      <c r="G14026" s="23"/>
      <c r="H14026" s="24"/>
      <c r="I14026" s="24"/>
      <c r="J14026" s="24"/>
    </row>
    <row r="14027" spans="3:10" x14ac:dyDescent="0.25">
      <c r="C14027" s="23"/>
      <c r="D14027" s="23"/>
      <c r="E14027" s="23"/>
      <c r="F14027" s="23"/>
      <c r="G14027" s="23"/>
      <c r="H14027" s="24"/>
      <c r="I14027" s="24"/>
      <c r="J14027" s="24"/>
    </row>
    <row r="14028" spans="3:10" x14ac:dyDescent="0.25">
      <c r="C14028" s="23"/>
      <c r="D14028" s="23"/>
      <c r="E14028" s="23"/>
      <c r="F14028" s="23"/>
      <c r="G14028" s="23"/>
      <c r="H14028" s="24"/>
      <c r="I14028" s="24"/>
      <c r="J14028" s="24"/>
    </row>
    <row r="14029" spans="3:10" x14ac:dyDescent="0.25">
      <c r="C14029" s="23"/>
      <c r="D14029" s="23"/>
      <c r="E14029" s="23"/>
      <c r="F14029" s="23"/>
      <c r="G14029" s="23"/>
      <c r="H14029" s="24"/>
      <c r="I14029" s="24"/>
      <c r="J14029" s="24"/>
    </row>
    <row r="14030" spans="3:10" x14ac:dyDescent="0.25">
      <c r="C14030" s="23"/>
      <c r="D14030" s="23"/>
      <c r="E14030" s="23"/>
      <c r="F14030" s="23"/>
      <c r="G14030" s="23"/>
      <c r="H14030" s="24"/>
      <c r="I14030" s="24"/>
      <c r="J14030" s="24"/>
    </row>
    <row r="14031" spans="3:10" x14ac:dyDescent="0.25">
      <c r="C14031" s="23"/>
      <c r="D14031" s="23"/>
      <c r="E14031" s="23"/>
      <c r="F14031" s="23"/>
      <c r="G14031" s="23"/>
      <c r="H14031" s="24"/>
      <c r="I14031" s="24"/>
      <c r="J14031" s="24"/>
    </row>
    <row r="14032" spans="3:10" x14ac:dyDescent="0.25">
      <c r="C14032" s="23"/>
      <c r="D14032" s="23"/>
      <c r="E14032" s="23"/>
      <c r="F14032" s="23"/>
      <c r="G14032" s="23"/>
      <c r="H14032" s="24"/>
      <c r="I14032" s="24"/>
      <c r="J14032" s="24"/>
    </row>
    <row r="14033" spans="3:10" x14ac:dyDescent="0.25">
      <c r="C14033" s="23"/>
      <c r="D14033" s="23"/>
      <c r="E14033" s="23"/>
      <c r="F14033" s="23"/>
      <c r="G14033" s="23"/>
      <c r="H14033" s="24"/>
      <c r="I14033" s="24"/>
      <c r="J14033" s="24"/>
    </row>
    <row r="14034" spans="3:10" x14ac:dyDescent="0.25">
      <c r="C14034" s="23"/>
      <c r="D14034" s="23"/>
      <c r="E14034" s="23"/>
      <c r="F14034" s="23"/>
      <c r="G14034" s="23"/>
      <c r="H14034" s="24"/>
      <c r="I14034" s="24"/>
      <c r="J14034" s="24"/>
    </row>
    <row r="14035" spans="3:10" x14ac:dyDescent="0.25">
      <c r="C14035" s="23"/>
      <c r="D14035" s="23"/>
      <c r="E14035" s="23"/>
      <c r="F14035" s="23"/>
      <c r="G14035" s="23"/>
      <c r="H14035" s="24"/>
      <c r="I14035" s="24"/>
      <c r="J14035" s="24"/>
    </row>
    <row r="14036" spans="3:10" x14ac:dyDescent="0.25">
      <c r="C14036" s="23"/>
      <c r="D14036" s="23"/>
      <c r="E14036" s="23"/>
      <c r="F14036" s="23"/>
      <c r="G14036" s="23"/>
      <c r="H14036" s="24"/>
      <c r="I14036" s="24"/>
      <c r="J14036" s="24"/>
    </row>
    <row r="14037" spans="3:10" x14ac:dyDescent="0.25">
      <c r="C14037" s="23"/>
      <c r="D14037" s="23"/>
      <c r="E14037" s="23"/>
      <c r="F14037" s="23"/>
      <c r="G14037" s="23"/>
      <c r="H14037" s="24"/>
      <c r="I14037" s="24"/>
      <c r="J14037" s="24"/>
    </row>
    <row r="14038" spans="3:10" x14ac:dyDescent="0.25">
      <c r="C14038" s="23"/>
      <c r="D14038" s="23"/>
      <c r="E14038" s="23"/>
      <c r="F14038" s="23"/>
      <c r="G14038" s="23"/>
      <c r="H14038" s="24"/>
      <c r="I14038" s="24"/>
      <c r="J14038" s="24"/>
    </row>
    <row r="14039" spans="3:10" x14ac:dyDescent="0.25">
      <c r="C14039" s="23"/>
      <c r="D14039" s="23"/>
      <c r="E14039" s="23"/>
      <c r="F14039" s="23"/>
      <c r="G14039" s="23"/>
      <c r="H14039" s="24"/>
      <c r="I14039" s="24"/>
      <c r="J14039" s="24"/>
    </row>
    <row r="14040" spans="3:10" x14ac:dyDescent="0.25">
      <c r="C14040" s="23"/>
      <c r="D14040" s="23"/>
      <c r="E14040" s="23"/>
      <c r="F14040" s="23"/>
      <c r="G14040" s="23"/>
      <c r="H14040" s="24"/>
      <c r="I14040" s="24"/>
      <c r="J14040" s="24"/>
    </row>
    <row r="14041" spans="3:10" x14ac:dyDescent="0.25">
      <c r="C14041" s="23"/>
      <c r="D14041" s="23"/>
      <c r="E14041" s="23"/>
      <c r="F14041" s="23"/>
      <c r="G14041" s="23"/>
      <c r="H14041" s="24"/>
      <c r="I14041" s="24"/>
      <c r="J14041" s="24"/>
    </row>
    <row r="14042" spans="3:10" x14ac:dyDescent="0.25">
      <c r="C14042" s="23"/>
      <c r="D14042" s="23"/>
      <c r="E14042" s="23"/>
      <c r="F14042" s="23"/>
      <c r="G14042" s="23"/>
      <c r="H14042" s="24"/>
      <c r="I14042" s="24"/>
      <c r="J14042" s="24"/>
    </row>
    <row r="14043" spans="3:10" x14ac:dyDescent="0.25">
      <c r="C14043" s="23"/>
      <c r="D14043" s="23"/>
      <c r="E14043" s="23"/>
      <c r="F14043" s="23"/>
      <c r="G14043" s="23"/>
      <c r="H14043" s="24"/>
      <c r="I14043" s="24"/>
      <c r="J14043" s="24"/>
    </row>
    <row r="14044" spans="3:10" x14ac:dyDescent="0.25">
      <c r="C14044" s="23"/>
      <c r="D14044" s="23"/>
      <c r="E14044" s="23"/>
      <c r="F14044" s="23"/>
      <c r="G14044" s="23"/>
      <c r="H14044" s="24"/>
      <c r="I14044" s="24"/>
      <c r="J14044" s="24"/>
    </row>
    <row r="14045" spans="3:10" x14ac:dyDescent="0.25">
      <c r="C14045" s="23"/>
      <c r="D14045" s="23"/>
      <c r="E14045" s="23"/>
      <c r="F14045" s="23"/>
      <c r="G14045" s="23"/>
      <c r="H14045" s="24"/>
      <c r="I14045" s="24"/>
      <c r="J14045" s="24"/>
    </row>
    <row r="14046" spans="3:10" x14ac:dyDescent="0.25">
      <c r="C14046" s="23"/>
      <c r="D14046" s="23"/>
      <c r="E14046" s="23"/>
      <c r="F14046" s="23"/>
      <c r="G14046" s="23"/>
      <c r="H14046" s="24"/>
      <c r="I14046" s="24"/>
      <c r="J14046" s="24"/>
    </row>
    <row r="14047" spans="3:10" x14ac:dyDescent="0.25">
      <c r="C14047" s="23"/>
      <c r="D14047" s="23"/>
      <c r="E14047" s="23"/>
      <c r="F14047" s="23"/>
      <c r="G14047" s="23"/>
      <c r="H14047" s="24"/>
      <c r="I14047" s="24"/>
      <c r="J14047" s="24"/>
    </row>
    <row r="14048" spans="3:10" x14ac:dyDescent="0.25">
      <c r="C14048" s="23"/>
      <c r="D14048" s="23"/>
      <c r="E14048" s="23"/>
      <c r="F14048" s="23"/>
      <c r="G14048" s="23"/>
      <c r="H14048" s="24"/>
      <c r="I14048" s="24"/>
      <c r="J14048" s="24"/>
    </row>
    <row r="14049" spans="3:10" x14ac:dyDescent="0.25">
      <c r="C14049" s="23"/>
      <c r="D14049" s="23"/>
      <c r="E14049" s="23"/>
      <c r="F14049" s="23"/>
      <c r="G14049" s="23"/>
      <c r="H14049" s="24"/>
      <c r="I14049" s="24"/>
      <c r="J14049" s="24"/>
    </row>
    <row r="14050" spans="3:10" x14ac:dyDescent="0.25">
      <c r="C14050" s="23"/>
      <c r="D14050" s="23"/>
      <c r="E14050" s="23"/>
      <c r="F14050" s="23"/>
      <c r="G14050" s="23"/>
      <c r="H14050" s="24"/>
      <c r="I14050" s="24"/>
      <c r="J14050" s="24"/>
    </row>
    <row r="14051" spans="3:10" x14ac:dyDescent="0.25">
      <c r="C14051" s="23"/>
      <c r="D14051" s="23"/>
      <c r="E14051" s="23"/>
      <c r="F14051" s="23"/>
      <c r="G14051" s="23"/>
      <c r="H14051" s="24"/>
      <c r="I14051" s="24"/>
      <c r="J14051" s="24"/>
    </row>
    <row r="14052" spans="3:10" x14ac:dyDescent="0.25">
      <c r="C14052" s="23"/>
      <c r="D14052" s="23"/>
      <c r="E14052" s="23"/>
      <c r="F14052" s="23"/>
      <c r="G14052" s="23"/>
      <c r="H14052" s="24"/>
      <c r="I14052" s="24"/>
      <c r="J14052" s="24"/>
    </row>
    <row r="14053" spans="3:10" x14ac:dyDescent="0.25">
      <c r="C14053" s="23"/>
      <c r="D14053" s="23"/>
      <c r="E14053" s="23"/>
      <c r="F14053" s="23"/>
      <c r="G14053" s="23"/>
      <c r="H14053" s="24"/>
      <c r="I14053" s="24"/>
      <c r="J14053" s="24"/>
    </row>
    <row r="14054" spans="3:10" x14ac:dyDescent="0.25">
      <c r="C14054" s="23"/>
      <c r="D14054" s="23"/>
      <c r="E14054" s="23"/>
      <c r="F14054" s="23"/>
      <c r="G14054" s="23"/>
      <c r="H14054" s="24"/>
      <c r="I14054" s="24"/>
      <c r="J14054" s="24"/>
    </row>
    <row r="14055" spans="3:10" x14ac:dyDescent="0.25">
      <c r="C14055" s="23"/>
      <c r="D14055" s="23"/>
      <c r="E14055" s="23"/>
      <c r="F14055" s="23"/>
      <c r="G14055" s="23"/>
      <c r="H14055" s="24"/>
      <c r="I14055" s="24"/>
      <c r="J14055" s="24"/>
    </row>
    <row r="14056" spans="3:10" x14ac:dyDescent="0.25">
      <c r="C14056" s="23"/>
      <c r="D14056" s="23"/>
      <c r="E14056" s="23"/>
      <c r="F14056" s="23"/>
      <c r="G14056" s="23"/>
      <c r="H14056" s="24"/>
      <c r="I14056" s="24"/>
      <c r="J14056" s="24"/>
    </row>
    <row r="14057" spans="3:10" x14ac:dyDescent="0.25">
      <c r="C14057" s="23"/>
      <c r="D14057" s="23"/>
      <c r="E14057" s="23"/>
      <c r="F14057" s="23"/>
      <c r="G14057" s="23"/>
      <c r="H14057" s="24"/>
      <c r="I14057" s="24"/>
      <c r="J14057" s="24"/>
    </row>
    <row r="14058" spans="3:10" x14ac:dyDescent="0.25">
      <c r="C14058" s="23"/>
      <c r="D14058" s="23"/>
      <c r="E14058" s="23"/>
      <c r="F14058" s="23"/>
      <c r="G14058" s="23"/>
      <c r="H14058" s="24"/>
      <c r="I14058" s="24"/>
      <c r="J14058" s="24"/>
    </row>
    <row r="14059" spans="3:10" x14ac:dyDescent="0.25">
      <c r="C14059" s="23"/>
      <c r="D14059" s="23"/>
      <c r="E14059" s="23"/>
      <c r="F14059" s="23"/>
      <c r="G14059" s="23"/>
      <c r="H14059" s="24"/>
      <c r="I14059" s="24"/>
      <c r="J14059" s="24"/>
    </row>
    <row r="14060" spans="3:10" x14ac:dyDescent="0.25">
      <c r="C14060" s="23"/>
      <c r="D14060" s="23"/>
      <c r="E14060" s="23"/>
      <c r="F14060" s="23"/>
      <c r="G14060" s="23"/>
      <c r="H14060" s="24"/>
      <c r="I14060" s="24"/>
      <c r="J14060" s="24"/>
    </row>
    <row r="14061" spans="3:10" x14ac:dyDescent="0.25">
      <c r="C14061" s="23"/>
      <c r="D14061" s="23"/>
      <c r="E14061" s="23"/>
      <c r="F14061" s="23"/>
      <c r="G14061" s="23"/>
      <c r="H14061" s="24"/>
      <c r="I14061" s="24"/>
      <c r="J14061" s="24"/>
    </row>
    <row r="14062" spans="3:10" x14ac:dyDescent="0.25">
      <c r="C14062" s="23"/>
      <c r="D14062" s="23"/>
      <c r="E14062" s="23"/>
      <c r="F14062" s="23"/>
      <c r="G14062" s="23"/>
      <c r="H14062" s="24"/>
      <c r="I14062" s="24"/>
      <c r="J14062" s="24"/>
    </row>
    <row r="14063" spans="3:10" x14ac:dyDescent="0.25">
      <c r="C14063" s="23"/>
      <c r="D14063" s="23"/>
      <c r="E14063" s="23"/>
      <c r="F14063" s="23"/>
      <c r="G14063" s="23"/>
      <c r="H14063" s="24"/>
      <c r="I14063" s="24"/>
      <c r="J14063" s="24"/>
    </row>
    <row r="14064" spans="3:10" x14ac:dyDescent="0.25">
      <c r="C14064" s="23"/>
      <c r="D14064" s="23"/>
      <c r="E14064" s="23"/>
      <c r="F14064" s="23"/>
      <c r="G14064" s="23"/>
      <c r="H14064" s="24"/>
      <c r="I14064" s="24"/>
      <c r="J14064" s="24"/>
    </row>
    <row r="14065" spans="3:10" x14ac:dyDescent="0.25">
      <c r="C14065" s="23"/>
      <c r="D14065" s="23"/>
      <c r="E14065" s="23"/>
      <c r="F14065" s="23"/>
      <c r="G14065" s="23"/>
      <c r="H14065" s="24"/>
      <c r="I14065" s="24"/>
      <c r="J14065" s="24"/>
    </row>
    <row r="14066" spans="3:10" x14ac:dyDescent="0.25">
      <c r="C14066" s="23"/>
      <c r="D14066" s="23"/>
      <c r="E14066" s="23"/>
      <c r="F14066" s="23"/>
      <c r="G14066" s="23"/>
      <c r="H14066" s="24"/>
      <c r="I14066" s="24"/>
      <c r="J14066" s="24"/>
    </row>
    <row r="14067" spans="3:10" x14ac:dyDescent="0.25">
      <c r="C14067" s="23"/>
      <c r="D14067" s="23"/>
      <c r="E14067" s="23"/>
      <c r="F14067" s="23"/>
      <c r="G14067" s="23"/>
      <c r="H14067" s="24"/>
      <c r="I14067" s="24"/>
      <c r="J14067" s="24"/>
    </row>
    <row r="14068" spans="3:10" x14ac:dyDescent="0.25">
      <c r="C14068" s="23"/>
      <c r="D14068" s="23"/>
      <c r="E14068" s="23"/>
      <c r="F14068" s="23"/>
      <c r="G14068" s="23"/>
      <c r="H14068" s="24"/>
      <c r="I14068" s="24"/>
      <c r="J14068" s="24"/>
    </row>
    <row r="14069" spans="3:10" x14ac:dyDescent="0.25">
      <c r="C14069" s="23"/>
      <c r="D14069" s="23"/>
      <c r="E14069" s="23"/>
      <c r="F14069" s="23"/>
      <c r="G14069" s="23"/>
      <c r="H14069" s="24"/>
      <c r="I14069" s="24"/>
      <c r="J14069" s="24"/>
    </row>
    <row r="14070" spans="3:10" x14ac:dyDescent="0.25">
      <c r="C14070" s="23"/>
      <c r="D14070" s="23"/>
      <c r="E14070" s="23"/>
      <c r="F14070" s="23"/>
      <c r="G14070" s="23"/>
      <c r="H14070" s="24"/>
      <c r="I14070" s="24"/>
      <c r="J14070" s="24"/>
    </row>
    <row r="14071" spans="3:10" x14ac:dyDescent="0.25">
      <c r="C14071" s="23"/>
      <c r="D14071" s="23"/>
      <c r="E14071" s="23"/>
      <c r="F14071" s="23"/>
      <c r="G14071" s="23"/>
      <c r="H14071" s="24"/>
      <c r="I14071" s="24"/>
      <c r="J14071" s="24"/>
    </row>
    <row r="14072" spans="3:10" x14ac:dyDescent="0.25">
      <c r="C14072" s="23"/>
      <c r="D14072" s="23"/>
      <c r="E14072" s="23"/>
      <c r="F14072" s="23"/>
      <c r="G14072" s="23"/>
      <c r="H14072" s="24"/>
      <c r="I14072" s="24"/>
      <c r="J14072" s="24"/>
    </row>
    <row r="14073" spans="3:10" x14ac:dyDescent="0.25">
      <c r="C14073" s="23"/>
      <c r="D14073" s="23"/>
      <c r="E14073" s="23"/>
      <c r="F14073" s="23"/>
      <c r="G14073" s="23"/>
      <c r="H14073" s="24"/>
      <c r="I14073" s="24"/>
      <c r="J14073" s="24"/>
    </row>
    <row r="14074" spans="3:10" x14ac:dyDescent="0.25">
      <c r="C14074" s="23"/>
      <c r="D14074" s="23"/>
      <c r="E14074" s="23"/>
      <c r="F14074" s="23"/>
      <c r="G14074" s="23"/>
      <c r="H14074" s="24"/>
      <c r="I14074" s="24"/>
      <c r="J14074" s="24"/>
    </row>
    <row r="14075" spans="3:10" x14ac:dyDescent="0.25">
      <c r="C14075" s="23"/>
      <c r="D14075" s="23"/>
      <c r="E14075" s="23"/>
      <c r="F14075" s="23"/>
      <c r="G14075" s="23"/>
      <c r="H14075" s="24"/>
      <c r="I14075" s="24"/>
      <c r="J14075" s="24"/>
    </row>
    <row r="14076" spans="3:10" x14ac:dyDescent="0.25">
      <c r="C14076" s="23"/>
      <c r="D14076" s="23"/>
      <c r="E14076" s="23"/>
      <c r="F14076" s="23"/>
      <c r="G14076" s="23"/>
      <c r="H14076" s="24"/>
      <c r="I14076" s="24"/>
      <c r="J14076" s="24"/>
    </row>
    <row r="14077" spans="3:10" x14ac:dyDescent="0.25">
      <c r="C14077" s="23"/>
      <c r="D14077" s="23"/>
      <c r="E14077" s="23"/>
      <c r="F14077" s="23"/>
      <c r="G14077" s="23"/>
      <c r="H14077" s="24"/>
      <c r="I14077" s="24"/>
      <c r="J14077" s="24"/>
    </row>
    <row r="14078" spans="3:10" x14ac:dyDescent="0.25">
      <c r="C14078" s="23"/>
      <c r="D14078" s="23"/>
      <c r="E14078" s="23"/>
      <c r="F14078" s="23"/>
      <c r="G14078" s="23"/>
      <c r="H14078" s="24"/>
      <c r="I14078" s="24"/>
      <c r="J14078" s="24"/>
    </row>
    <row r="14079" spans="3:10" x14ac:dyDescent="0.25">
      <c r="C14079" s="23"/>
      <c r="D14079" s="23"/>
      <c r="E14079" s="23"/>
      <c r="F14079" s="23"/>
      <c r="G14079" s="23"/>
      <c r="H14079" s="24"/>
      <c r="I14079" s="24"/>
      <c r="J14079" s="24"/>
    </row>
    <row r="14080" spans="3:10" x14ac:dyDescent="0.25">
      <c r="C14080" s="23"/>
      <c r="D14080" s="23"/>
      <c r="E14080" s="23"/>
      <c r="F14080" s="23"/>
      <c r="G14080" s="23"/>
      <c r="H14080" s="24"/>
      <c r="I14080" s="24"/>
      <c r="J14080" s="24"/>
    </row>
    <row r="14081" spans="3:10" x14ac:dyDescent="0.25">
      <c r="C14081" s="23"/>
      <c r="D14081" s="23"/>
      <c r="E14081" s="23"/>
      <c r="F14081" s="23"/>
      <c r="G14081" s="23"/>
      <c r="H14081" s="24"/>
      <c r="I14081" s="24"/>
      <c r="J14081" s="24"/>
    </row>
    <row r="14082" spans="3:10" x14ac:dyDescent="0.25">
      <c r="C14082" s="23"/>
      <c r="D14082" s="23"/>
      <c r="E14082" s="23"/>
      <c r="F14082" s="23"/>
      <c r="G14082" s="23"/>
      <c r="H14082" s="24"/>
      <c r="I14082" s="24"/>
      <c r="J14082" s="24"/>
    </row>
    <row r="14083" spans="3:10" x14ac:dyDescent="0.25">
      <c r="C14083" s="23"/>
      <c r="D14083" s="23"/>
      <c r="E14083" s="23"/>
      <c r="F14083" s="23"/>
      <c r="G14083" s="23"/>
      <c r="H14083" s="24"/>
      <c r="I14083" s="24"/>
      <c r="J14083" s="24"/>
    </row>
    <row r="14084" spans="3:10" x14ac:dyDescent="0.25">
      <c r="C14084" s="23"/>
      <c r="D14084" s="23"/>
      <c r="E14084" s="23"/>
      <c r="F14084" s="23"/>
      <c r="G14084" s="23"/>
      <c r="H14084" s="24"/>
      <c r="I14084" s="24"/>
      <c r="J14084" s="24"/>
    </row>
    <row r="14085" spans="3:10" x14ac:dyDescent="0.25">
      <c r="C14085" s="23"/>
      <c r="D14085" s="23"/>
      <c r="E14085" s="23"/>
      <c r="F14085" s="23"/>
      <c r="G14085" s="23"/>
      <c r="H14085" s="24"/>
      <c r="I14085" s="24"/>
      <c r="J14085" s="24"/>
    </row>
    <row r="14086" spans="3:10" x14ac:dyDescent="0.25">
      <c r="C14086" s="23"/>
      <c r="D14086" s="23"/>
      <c r="E14086" s="23"/>
      <c r="F14086" s="23"/>
      <c r="G14086" s="23"/>
      <c r="H14086" s="24"/>
      <c r="I14086" s="24"/>
      <c r="J14086" s="24"/>
    </row>
    <row r="14087" spans="3:10" x14ac:dyDescent="0.25">
      <c r="C14087" s="23"/>
      <c r="D14087" s="23"/>
      <c r="E14087" s="23"/>
      <c r="F14087" s="23"/>
      <c r="G14087" s="23"/>
      <c r="H14087" s="24"/>
      <c r="I14087" s="24"/>
      <c r="J14087" s="24"/>
    </row>
    <row r="14088" spans="3:10" x14ac:dyDescent="0.25">
      <c r="C14088" s="23"/>
      <c r="D14088" s="23"/>
      <c r="E14088" s="23"/>
      <c r="F14088" s="23"/>
      <c r="G14088" s="23"/>
      <c r="H14088" s="24"/>
      <c r="I14088" s="24"/>
      <c r="J14088" s="24"/>
    </row>
    <row r="14089" spans="3:10" x14ac:dyDescent="0.25">
      <c r="C14089" s="23"/>
      <c r="D14089" s="23"/>
      <c r="E14089" s="23"/>
      <c r="F14089" s="23"/>
      <c r="G14089" s="23"/>
      <c r="H14089" s="24"/>
      <c r="I14089" s="24"/>
      <c r="J14089" s="24"/>
    </row>
    <row r="14090" spans="3:10" x14ac:dyDescent="0.25">
      <c r="C14090" s="23"/>
      <c r="D14090" s="23"/>
      <c r="E14090" s="23"/>
      <c r="F14090" s="23"/>
      <c r="G14090" s="23"/>
      <c r="H14090" s="24"/>
      <c r="I14090" s="24"/>
      <c r="J14090" s="24"/>
    </row>
    <row r="14091" spans="3:10" x14ac:dyDescent="0.25">
      <c r="C14091" s="23"/>
      <c r="D14091" s="23"/>
      <c r="E14091" s="23"/>
      <c r="F14091" s="23"/>
      <c r="G14091" s="23"/>
      <c r="H14091" s="24"/>
      <c r="I14091" s="24"/>
      <c r="J14091" s="24"/>
    </row>
    <row r="14092" spans="3:10" x14ac:dyDescent="0.25">
      <c r="C14092" s="23"/>
      <c r="D14092" s="23"/>
      <c r="E14092" s="23"/>
      <c r="F14092" s="23"/>
      <c r="G14092" s="23"/>
      <c r="H14092" s="24"/>
      <c r="I14092" s="24"/>
      <c r="J14092" s="24"/>
    </row>
    <row r="14093" spans="3:10" x14ac:dyDescent="0.25">
      <c r="C14093" s="23"/>
      <c r="D14093" s="23"/>
      <c r="E14093" s="23"/>
      <c r="F14093" s="23"/>
      <c r="G14093" s="23"/>
      <c r="H14093" s="24"/>
      <c r="I14093" s="24"/>
      <c r="J14093" s="24"/>
    </row>
    <row r="14094" spans="3:10" x14ac:dyDescent="0.25">
      <c r="C14094" s="23"/>
      <c r="D14094" s="23"/>
      <c r="E14094" s="23"/>
      <c r="F14094" s="23"/>
      <c r="G14094" s="23"/>
      <c r="H14094" s="24"/>
      <c r="I14094" s="24"/>
      <c r="J14094" s="24"/>
    </row>
    <row r="14095" spans="3:10" x14ac:dyDescent="0.25">
      <c r="C14095" s="23"/>
      <c r="D14095" s="23"/>
      <c r="E14095" s="23"/>
      <c r="F14095" s="23"/>
      <c r="G14095" s="23"/>
      <c r="H14095" s="24"/>
      <c r="I14095" s="24"/>
      <c r="J14095" s="24"/>
    </row>
    <row r="14096" spans="3:10" x14ac:dyDescent="0.25">
      <c r="C14096" s="23"/>
      <c r="D14096" s="23"/>
      <c r="E14096" s="23"/>
      <c r="F14096" s="23"/>
      <c r="G14096" s="23"/>
      <c r="H14096" s="24"/>
      <c r="I14096" s="24"/>
      <c r="J14096" s="24"/>
    </row>
    <row r="14097" spans="3:10" x14ac:dyDescent="0.25">
      <c r="C14097" s="23"/>
      <c r="D14097" s="23"/>
      <c r="E14097" s="23"/>
      <c r="F14097" s="23"/>
      <c r="G14097" s="23"/>
      <c r="H14097" s="24"/>
      <c r="I14097" s="24"/>
      <c r="J14097" s="24"/>
    </row>
    <row r="14098" spans="3:10" x14ac:dyDescent="0.25">
      <c r="C14098" s="23"/>
      <c r="D14098" s="23"/>
      <c r="E14098" s="23"/>
      <c r="F14098" s="23"/>
      <c r="G14098" s="23"/>
      <c r="H14098" s="24"/>
      <c r="I14098" s="24"/>
      <c r="J14098" s="24"/>
    </row>
    <row r="14099" spans="3:10" x14ac:dyDescent="0.25">
      <c r="C14099" s="23"/>
      <c r="D14099" s="23"/>
      <c r="E14099" s="23"/>
      <c r="F14099" s="23"/>
      <c r="G14099" s="23"/>
      <c r="H14099" s="24"/>
      <c r="I14099" s="24"/>
      <c r="J14099" s="24"/>
    </row>
    <row r="14100" spans="3:10" x14ac:dyDescent="0.25">
      <c r="C14100" s="23"/>
      <c r="D14100" s="23"/>
      <c r="E14100" s="23"/>
      <c r="F14100" s="23"/>
      <c r="G14100" s="23"/>
      <c r="H14100" s="24"/>
      <c r="I14100" s="24"/>
      <c r="J14100" s="24"/>
    </row>
    <row r="14101" spans="3:10" x14ac:dyDescent="0.25">
      <c r="C14101" s="23"/>
      <c r="D14101" s="23"/>
      <c r="E14101" s="23"/>
      <c r="F14101" s="23"/>
      <c r="G14101" s="23"/>
      <c r="H14101" s="24"/>
      <c r="I14101" s="24"/>
      <c r="J14101" s="24"/>
    </row>
    <row r="14102" spans="3:10" x14ac:dyDescent="0.25">
      <c r="C14102" s="23"/>
      <c r="D14102" s="23"/>
      <c r="E14102" s="23"/>
      <c r="F14102" s="23"/>
      <c r="G14102" s="23"/>
      <c r="H14102" s="24"/>
      <c r="I14102" s="24"/>
      <c r="J14102" s="24"/>
    </row>
    <row r="14103" spans="3:10" x14ac:dyDescent="0.25">
      <c r="C14103" s="23"/>
      <c r="D14103" s="23"/>
      <c r="E14103" s="23"/>
      <c r="F14103" s="23"/>
      <c r="G14103" s="23"/>
      <c r="H14103" s="24"/>
      <c r="I14103" s="24"/>
      <c r="J14103" s="24"/>
    </row>
    <row r="14104" spans="3:10" x14ac:dyDescent="0.25">
      <c r="C14104" s="23"/>
      <c r="D14104" s="23"/>
      <c r="E14104" s="23"/>
      <c r="F14104" s="23"/>
      <c r="G14104" s="23"/>
      <c r="H14104" s="24"/>
      <c r="I14104" s="24"/>
      <c r="J14104" s="24"/>
    </row>
    <row r="14105" spans="3:10" x14ac:dyDescent="0.25">
      <c r="C14105" s="23"/>
      <c r="D14105" s="23"/>
      <c r="E14105" s="23"/>
      <c r="F14105" s="23"/>
      <c r="G14105" s="23"/>
      <c r="H14105" s="24"/>
      <c r="I14105" s="24"/>
      <c r="J14105" s="24"/>
    </row>
    <row r="14106" spans="3:10" x14ac:dyDescent="0.25">
      <c r="C14106" s="23"/>
      <c r="D14106" s="23"/>
      <c r="E14106" s="23"/>
      <c r="F14106" s="23"/>
      <c r="G14106" s="23"/>
      <c r="H14106" s="24"/>
      <c r="I14106" s="24"/>
      <c r="J14106" s="24"/>
    </row>
    <row r="14107" spans="3:10" x14ac:dyDescent="0.25">
      <c r="C14107" s="23"/>
      <c r="D14107" s="23"/>
      <c r="E14107" s="23"/>
      <c r="F14107" s="23"/>
      <c r="G14107" s="23"/>
      <c r="H14107" s="24"/>
      <c r="I14107" s="24"/>
      <c r="J14107" s="24"/>
    </row>
    <row r="14108" spans="3:10" x14ac:dyDescent="0.25">
      <c r="C14108" s="23"/>
      <c r="D14108" s="23"/>
      <c r="E14108" s="23"/>
      <c r="F14108" s="23"/>
      <c r="G14108" s="23"/>
      <c r="H14108" s="24"/>
      <c r="I14108" s="24"/>
      <c r="J14108" s="24"/>
    </row>
    <row r="14109" spans="3:10" x14ac:dyDescent="0.25">
      <c r="C14109" s="23"/>
      <c r="D14109" s="23"/>
      <c r="E14109" s="23"/>
      <c r="F14109" s="23"/>
      <c r="G14109" s="23"/>
      <c r="H14109" s="24"/>
      <c r="I14109" s="24"/>
      <c r="J14109" s="24"/>
    </row>
    <row r="14110" spans="3:10" x14ac:dyDescent="0.25">
      <c r="C14110" s="23"/>
      <c r="D14110" s="23"/>
      <c r="E14110" s="23"/>
      <c r="F14110" s="23"/>
      <c r="G14110" s="23"/>
      <c r="H14110" s="24"/>
      <c r="I14110" s="24"/>
      <c r="J14110" s="24"/>
    </row>
    <row r="14111" spans="3:10" x14ac:dyDescent="0.25">
      <c r="C14111" s="23"/>
      <c r="D14111" s="23"/>
      <c r="E14111" s="23"/>
      <c r="F14111" s="23"/>
      <c r="G14111" s="23"/>
      <c r="H14111" s="24"/>
      <c r="I14111" s="24"/>
      <c r="J14111" s="24"/>
    </row>
    <row r="14112" spans="3:10" x14ac:dyDescent="0.25">
      <c r="C14112" s="23"/>
      <c r="D14112" s="23"/>
      <c r="E14112" s="23"/>
      <c r="F14112" s="23"/>
      <c r="G14112" s="23"/>
      <c r="H14112" s="24"/>
      <c r="I14112" s="24"/>
      <c r="J14112" s="24"/>
    </row>
    <row r="14113" spans="3:10" x14ac:dyDescent="0.25">
      <c r="C14113" s="23"/>
      <c r="D14113" s="23"/>
      <c r="E14113" s="23"/>
      <c r="F14113" s="23"/>
      <c r="G14113" s="23"/>
      <c r="H14113" s="24"/>
      <c r="I14113" s="24"/>
      <c r="J14113" s="24"/>
    </row>
    <row r="14114" spans="3:10" x14ac:dyDescent="0.25">
      <c r="C14114" s="23"/>
      <c r="D14114" s="23"/>
      <c r="E14114" s="23"/>
      <c r="F14114" s="23"/>
      <c r="G14114" s="23"/>
      <c r="H14114" s="24"/>
      <c r="I14114" s="24"/>
      <c r="J14114" s="24"/>
    </row>
    <row r="14115" spans="3:10" x14ac:dyDescent="0.25">
      <c r="C14115" s="23"/>
      <c r="D14115" s="23"/>
      <c r="E14115" s="23"/>
      <c r="F14115" s="23"/>
      <c r="G14115" s="23"/>
      <c r="H14115" s="24"/>
      <c r="I14115" s="24"/>
      <c r="J14115" s="24"/>
    </row>
    <row r="14116" spans="3:10" x14ac:dyDescent="0.25">
      <c r="C14116" s="23"/>
      <c r="D14116" s="23"/>
      <c r="E14116" s="23"/>
      <c r="F14116" s="23"/>
      <c r="G14116" s="23"/>
      <c r="H14116" s="24"/>
      <c r="I14116" s="24"/>
      <c r="J14116" s="24"/>
    </row>
    <row r="14117" spans="3:10" x14ac:dyDescent="0.25">
      <c r="C14117" s="23"/>
      <c r="D14117" s="23"/>
      <c r="E14117" s="23"/>
      <c r="F14117" s="23"/>
      <c r="G14117" s="23"/>
      <c r="H14117" s="24"/>
      <c r="I14117" s="24"/>
      <c r="J14117" s="24"/>
    </row>
    <row r="14118" spans="3:10" x14ac:dyDescent="0.25">
      <c r="C14118" s="23"/>
      <c r="D14118" s="23"/>
      <c r="E14118" s="23"/>
      <c r="F14118" s="23"/>
      <c r="G14118" s="23"/>
      <c r="H14118" s="24"/>
      <c r="I14118" s="24"/>
      <c r="J14118" s="24"/>
    </row>
    <row r="14119" spans="3:10" x14ac:dyDescent="0.25">
      <c r="C14119" s="23"/>
      <c r="D14119" s="23"/>
      <c r="E14119" s="23"/>
      <c r="F14119" s="23"/>
      <c r="G14119" s="23"/>
      <c r="H14119" s="24"/>
      <c r="I14119" s="24"/>
      <c r="J14119" s="24"/>
    </row>
    <row r="14120" spans="3:10" x14ac:dyDescent="0.25">
      <c r="C14120" s="23"/>
      <c r="D14120" s="23"/>
      <c r="E14120" s="23"/>
      <c r="F14120" s="23"/>
      <c r="G14120" s="23"/>
      <c r="H14120" s="24"/>
      <c r="I14120" s="24"/>
      <c r="J14120" s="24"/>
    </row>
    <row r="14121" spans="3:10" x14ac:dyDescent="0.25">
      <c r="C14121" s="23"/>
      <c r="D14121" s="23"/>
      <c r="E14121" s="23"/>
      <c r="F14121" s="23"/>
      <c r="G14121" s="23"/>
      <c r="H14121" s="24"/>
      <c r="I14121" s="24"/>
      <c r="J14121" s="24"/>
    </row>
    <row r="14122" spans="3:10" x14ac:dyDescent="0.25">
      <c r="C14122" s="23"/>
      <c r="D14122" s="23"/>
      <c r="E14122" s="23"/>
      <c r="F14122" s="23"/>
      <c r="G14122" s="23"/>
      <c r="H14122" s="24"/>
      <c r="I14122" s="24"/>
      <c r="J14122" s="24"/>
    </row>
    <row r="14123" spans="3:10" x14ac:dyDescent="0.25">
      <c r="C14123" s="23"/>
      <c r="D14123" s="23"/>
      <c r="E14123" s="23"/>
      <c r="F14123" s="23"/>
      <c r="G14123" s="23"/>
      <c r="H14123" s="24"/>
      <c r="I14123" s="24"/>
      <c r="J14123" s="24"/>
    </row>
    <row r="14124" spans="3:10" x14ac:dyDescent="0.25">
      <c r="C14124" s="23"/>
      <c r="D14124" s="23"/>
      <c r="E14124" s="23"/>
      <c r="F14124" s="23"/>
      <c r="G14124" s="23"/>
      <c r="H14124" s="24"/>
      <c r="I14124" s="24"/>
      <c r="J14124" s="24"/>
    </row>
    <row r="14125" spans="3:10" x14ac:dyDescent="0.25">
      <c r="C14125" s="23"/>
      <c r="D14125" s="23"/>
      <c r="E14125" s="23"/>
      <c r="F14125" s="23"/>
      <c r="G14125" s="23"/>
      <c r="H14125" s="24"/>
      <c r="I14125" s="24"/>
      <c r="J14125" s="24"/>
    </row>
    <row r="14126" spans="3:10" x14ac:dyDescent="0.25">
      <c r="C14126" s="23"/>
      <c r="D14126" s="23"/>
      <c r="E14126" s="23"/>
      <c r="F14126" s="23"/>
      <c r="G14126" s="23"/>
      <c r="H14126" s="24"/>
      <c r="I14126" s="24"/>
      <c r="J14126" s="24"/>
    </row>
    <row r="14127" spans="3:10" x14ac:dyDescent="0.25">
      <c r="C14127" s="23"/>
      <c r="D14127" s="23"/>
      <c r="E14127" s="23"/>
      <c r="F14127" s="23"/>
      <c r="G14127" s="23"/>
      <c r="H14127" s="24"/>
      <c r="I14127" s="24"/>
      <c r="J14127" s="24"/>
    </row>
    <row r="14128" spans="3:10" x14ac:dyDescent="0.25">
      <c r="C14128" s="23"/>
      <c r="D14128" s="23"/>
      <c r="E14128" s="23"/>
      <c r="F14128" s="23"/>
      <c r="G14128" s="23"/>
      <c r="H14128" s="24"/>
      <c r="I14128" s="24"/>
      <c r="J14128" s="24"/>
    </row>
    <row r="14129" spans="3:10" x14ac:dyDescent="0.25">
      <c r="C14129" s="23"/>
      <c r="D14129" s="23"/>
      <c r="E14129" s="23"/>
      <c r="F14129" s="23"/>
      <c r="G14129" s="23"/>
      <c r="H14129" s="24"/>
      <c r="I14129" s="24"/>
      <c r="J14129" s="24"/>
    </row>
    <row r="14130" spans="3:10" x14ac:dyDescent="0.25">
      <c r="C14130" s="23"/>
      <c r="D14130" s="23"/>
      <c r="E14130" s="23"/>
      <c r="F14130" s="23"/>
      <c r="G14130" s="23"/>
      <c r="H14130" s="24"/>
      <c r="I14130" s="24"/>
      <c r="J14130" s="24"/>
    </row>
    <row r="14131" spans="3:10" x14ac:dyDescent="0.25">
      <c r="C14131" s="23"/>
      <c r="D14131" s="23"/>
      <c r="E14131" s="23"/>
      <c r="F14131" s="23"/>
      <c r="G14131" s="23"/>
      <c r="H14131" s="24"/>
      <c r="I14131" s="24"/>
      <c r="J14131" s="24"/>
    </row>
    <row r="14132" spans="3:10" x14ac:dyDescent="0.25">
      <c r="C14132" s="23"/>
      <c r="D14132" s="23"/>
      <c r="E14132" s="23"/>
      <c r="F14132" s="23"/>
      <c r="G14132" s="23"/>
      <c r="H14132" s="24"/>
      <c r="I14132" s="24"/>
      <c r="J14132" s="24"/>
    </row>
    <row r="14133" spans="3:10" x14ac:dyDescent="0.25">
      <c r="C14133" s="23"/>
      <c r="D14133" s="23"/>
      <c r="E14133" s="23"/>
      <c r="F14133" s="23"/>
      <c r="G14133" s="23"/>
      <c r="H14133" s="24"/>
      <c r="I14133" s="24"/>
      <c r="J14133" s="24"/>
    </row>
    <row r="14134" spans="3:10" x14ac:dyDescent="0.25">
      <c r="C14134" s="23"/>
      <c r="D14134" s="23"/>
      <c r="E14134" s="23"/>
      <c r="F14134" s="23"/>
      <c r="G14134" s="23"/>
      <c r="H14134" s="24"/>
      <c r="I14134" s="24"/>
      <c r="J14134" s="24"/>
    </row>
    <row r="14135" spans="3:10" x14ac:dyDescent="0.25">
      <c r="C14135" s="23"/>
      <c r="D14135" s="23"/>
      <c r="E14135" s="23"/>
      <c r="F14135" s="23"/>
      <c r="G14135" s="23"/>
      <c r="H14135" s="24"/>
      <c r="I14135" s="24"/>
      <c r="J14135" s="24"/>
    </row>
    <row r="14136" spans="3:10" x14ac:dyDescent="0.25">
      <c r="C14136" s="23"/>
      <c r="D14136" s="23"/>
      <c r="E14136" s="23"/>
      <c r="F14136" s="23"/>
      <c r="G14136" s="23"/>
      <c r="H14136" s="24"/>
      <c r="I14136" s="24"/>
      <c r="J14136" s="24"/>
    </row>
    <row r="14137" spans="3:10" x14ac:dyDescent="0.25">
      <c r="C14137" s="23"/>
      <c r="D14137" s="23"/>
      <c r="E14137" s="23"/>
      <c r="F14137" s="23"/>
      <c r="G14137" s="23"/>
      <c r="H14137" s="24"/>
      <c r="I14137" s="24"/>
      <c r="J14137" s="24"/>
    </row>
    <row r="14138" spans="3:10" x14ac:dyDescent="0.25">
      <c r="C14138" s="23"/>
      <c r="D14138" s="23"/>
      <c r="E14138" s="23"/>
      <c r="F14138" s="23"/>
      <c r="G14138" s="23"/>
      <c r="H14138" s="24"/>
      <c r="I14138" s="24"/>
      <c r="J14138" s="24"/>
    </row>
    <row r="14139" spans="3:10" x14ac:dyDescent="0.25">
      <c r="C14139" s="23"/>
      <c r="D14139" s="23"/>
      <c r="E14139" s="23"/>
      <c r="F14139" s="23"/>
      <c r="G14139" s="23"/>
      <c r="H14139" s="24"/>
      <c r="I14139" s="24"/>
      <c r="J14139" s="24"/>
    </row>
    <row r="14140" spans="3:10" x14ac:dyDescent="0.25">
      <c r="C14140" s="23"/>
      <c r="D14140" s="23"/>
      <c r="E14140" s="23"/>
      <c r="F14140" s="23"/>
      <c r="G14140" s="23"/>
      <c r="H14140" s="24"/>
      <c r="I14140" s="24"/>
      <c r="J14140" s="24"/>
    </row>
    <row r="14141" spans="3:10" x14ac:dyDescent="0.25">
      <c r="C14141" s="23"/>
      <c r="D14141" s="23"/>
      <c r="E14141" s="23"/>
      <c r="F14141" s="23"/>
      <c r="G14141" s="23"/>
      <c r="H14141" s="24"/>
      <c r="I14141" s="24"/>
      <c r="J14141" s="24"/>
    </row>
    <row r="14142" spans="3:10" x14ac:dyDescent="0.25">
      <c r="C14142" s="23"/>
      <c r="D14142" s="23"/>
      <c r="E14142" s="23"/>
      <c r="F14142" s="23"/>
      <c r="G14142" s="23"/>
      <c r="H14142" s="24"/>
      <c r="I14142" s="24"/>
      <c r="J14142" s="24"/>
    </row>
    <row r="14143" spans="3:10" x14ac:dyDescent="0.25">
      <c r="C14143" s="23"/>
      <c r="D14143" s="23"/>
      <c r="E14143" s="23"/>
      <c r="F14143" s="23"/>
      <c r="G14143" s="23"/>
      <c r="H14143" s="24"/>
      <c r="I14143" s="24"/>
      <c r="J14143" s="24"/>
    </row>
    <row r="14144" spans="3:10" x14ac:dyDescent="0.25">
      <c r="C14144" s="23"/>
      <c r="D14144" s="23"/>
      <c r="E14144" s="23"/>
      <c r="F14144" s="23"/>
      <c r="G14144" s="23"/>
      <c r="H14144" s="24"/>
      <c r="I14144" s="24"/>
      <c r="J14144" s="24"/>
    </row>
    <row r="14145" spans="3:10" x14ac:dyDescent="0.25">
      <c r="C14145" s="23"/>
      <c r="D14145" s="23"/>
      <c r="E14145" s="23"/>
      <c r="F14145" s="23"/>
      <c r="G14145" s="23"/>
      <c r="H14145" s="24"/>
      <c r="I14145" s="24"/>
      <c r="J14145" s="24"/>
    </row>
    <row r="14146" spans="3:10" x14ac:dyDescent="0.25">
      <c r="C14146" s="23"/>
      <c r="D14146" s="23"/>
      <c r="E14146" s="23"/>
      <c r="F14146" s="23"/>
      <c r="G14146" s="23"/>
      <c r="H14146" s="24"/>
      <c r="I14146" s="24"/>
      <c r="J14146" s="24"/>
    </row>
    <row r="14147" spans="3:10" x14ac:dyDescent="0.25">
      <c r="C14147" s="23"/>
      <c r="D14147" s="23"/>
      <c r="E14147" s="23"/>
      <c r="F14147" s="23"/>
      <c r="G14147" s="23"/>
      <c r="H14147" s="24"/>
      <c r="I14147" s="24"/>
      <c r="J14147" s="24"/>
    </row>
    <row r="14148" spans="3:10" x14ac:dyDescent="0.25">
      <c r="C14148" s="23"/>
      <c r="D14148" s="23"/>
      <c r="E14148" s="23"/>
      <c r="F14148" s="23"/>
      <c r="G14148" s="23"/>
      <c r="H14148" s="24"/>
      <c r="I14148" s="24"/>
      <c r="J14148" s="24"/>
    </row>
    <row r="14149" spans="3:10" x14ac:dyDescent="0.25">
      <c r="C14149" s="23"/>
      <c r="D14149" s="23"/>
      <c r="E14149" s="23"/>
      <c r="F14149" s="23"/>
      <c r="G14149" s="23"/>
      <c r="H14149" s="24"/>
      <c r="I14149" s="24"/>
      <c r="J14149" s="24"/>
    </row>
    <row r="14150" spans="3:10" x14ac:dyDescent="0.25">
      <c r="C14150" s="23"/>
      <c r="D14150" s="23"/>
      <c r="E14150" s="23"/>
      <c r="F14150" s="23"/>
      <c r="G14150" s="23"/>
      <c r="H14150" s="24"/>
      <c r="I14150" s="24"/>
      <c r="J14150" s="24"/>
    </row>
    <row r="14151" spans="3:10" x14ac:dyDescent="0.25">
      <c r="C14151" s="23"/>
      <c r="D14151" s="23"/>
      <c r="E14151" s="23"/>
      <c r="F14151" s="23"/>
      <c r="G14151" s="23"/>
      <c r="H14151" s="24"/>
      <c r="I14151" s="24"/>
      <c r="J14151" s="24"/>
    </row>
    <row r="14152" spans="3:10" x14ac:dyDescent="0.25">
      <c r="C14152" s="23"/>
      <c r="D14152" s="23"/>
      <c r="E14152" s="23"/>
      <c r="F14152" s="23"/>
      <c r="G14152" s="23"/>
      <c r="H14152" s="24"/>
      <c r="I14152" s="24"/>
      <c r="J14152" s="24"/>
    </row>
    <row r="14153" spans="3:10" x14ac:dyDescent="0.25">
      <c r="C14153" s="23"/>
      <c r="D14153" s="23"/>
      <c r="E14153" s="23"/>
      <c r="F14153" s="23"/>
      <c r="G14153" s="23"/>
      <c r="H14153" s="24"/>
      <c r="I14153" s="24"/>
      <c r="J14153" s="24"/>
    </row>
    <row r="14154" spans="3:10" x14ac:dyDescent="0.25">
      <c r="C14154" s="23"/>
      <c r="D14154" s="23"/>
      <c r="E14154" s="23"/>
      <c r="F14154" s="23"/>
      <c r="G14154" s="23"/>
      <c r="H14154" s="24"/>
      <c r="I14154" s="24"/>
      <c r="J14154" s="24"/>
    </row>
    <row r="14155" spans="3:10" x14ac:dyDescent="0.25">
      <c r="C14155" s="23"/>
      <c r="D14155" s="23"/>
      <c r="E14155" s="23"/>
      <c r="F14155" s="23"/>
      <c r="G14155" s="23"/>
      <c r="H14155" s="24"/>
      <c r="I14155" s="24"/>
      <c r="J14155" s="24"/>
    </row>
    <row r="14156" spans="3:10" x14ac:dyDescent="0.25">
      <c r="C14156" s="23"/>
      <c r="D14156" s="23"/>
      <c r="E14156" s="23"/>
      <c r="F14156" s="23"/>
      <c r="G14156" s="23"/>
      <c r="H14156" s="24"/>
      <c r="I14156" s="24"/>
      <c r="J14156" s="24"/>
    </row>
    <row r="14157" spans="3:10" x14ac:dyDescent="0.25">
      <c r="C14157" s="23"/>
      <c r="D14157" s="23"/>
      <c r="E14157" s="23"/>
      <c r="F14157" s="23"/>
      <c r="G14157" s="23"/>
      <c r="H14157" s="24"/>
      <c r="I14157" s="24"/>
      <c r="J14157" s="24"/>
    </row>
    <row r="14158" spans="3:10" x14ac:dyDescent="0.25">
      <c r="C14158" s="23"/>
      <c r="D14158" s="23"/>
      <c r="E14158" s="23"/>
      <c r="F14158" s="23"/>
      <c r="G14158" s="23"/>
      <c r="H14158" s="24"/>
      <c r="I14158" s="24"/>
      <c r="J14158" s="24"/>
    </row>
    <row r="14159" spans="3:10" x14ac:dyDescent="0.25">
      <c r="C14159" s="23"/>
      <c r="D14159" s="23"/>
      <c r="E14159" s="23"/>
      <c r="F14159" s="23"/>
      <c r="G14159" s="23"/>
      <c r="H14159" s="24"/>
      <c r="I14159" s="24"/>
      <c r="J14159" s="24"/>
    </row>
    <row r="14160" spans="3:10" x14ac:dyDescent="0.25">
      <c r="C14160" s="23"/>
      <c r="D14160" s="23"/>
      <c r="E14160" s="23"/>
      <c r="F14160" s="23"/>
      <c r="G14160" s="23"/>
      <c r="H14160" s="24"/>
      <c r="I14160" s="24"/>
      <c r="J14160" s="24"/>
    </row>
    <row r="14161" spans="3:10" x14ac:dyDescent="0.25">
      <c r="C14161" s="23"/>
      <c r="D14161" s="23"/>
      <c r="E14161" s="23"/>
      <c r="F14161" s="23"/>
      <c r="G14161" s="23"/>
      <c r="H14161" s="24"/>
      <c r="I14161" s="24"/>
      <c r="J14161" s="24"/>
    </row>
    <row r="14162" spans="3:10" x14ac:dyDescent="0.25">
      <c r="C14162" s="23"/>
      <c r="D14162" s="23"/>
      <c r="E14162" s="23"/>
      <c r="F14162" s="23"/>
      <c r="G14162" s="23"/>
      <c r="H14162" s="24"/>
      <c r="I14162" s="24"/>
      <c r="J14162" s="24"/>
    </row>
    <row r="14163" spans="3:10" x14ac:dyDescent="0.25">
      <c r="C14163" s="23"/>
      <c r="D14163" s="23"/>
      <c r="E14163" s="23"/>
      <c r="F14163" s="23"/>
      <c r="G14163" s="23"/>
      <c r="H14163" s="24"/>
      <c r="I14163" s="24"/>
      <c r="J14163" s="24"/>
    </row>
    <row r="14164" spans="3:10" x14ac:dyDescent="0.25">
      <c r="C14164" s="23"/>
      <c r="D14164" s="23"/>
      <c r="E14164" s="23"/>
      <c r="F14164" s="23"/>
      <c r="G14164" s="23"/>
      <c r="H14164" s="24"/>
      <c r="I14164" s="24"/>
      <c r="J14164" s="24"/>
    </row>
    <row r="14165" spans="3:10" x14ac:dyDescent="0.25">
      <c r="C14165" s="23"/>
      <c r="D14165" s="23"/>
      <c r="E14165" s="23"/>
      <c r="F14165" s="23"/>
      <c r="G14165" s="23"/>
      <c r="H14165" s="24"/>
      <c r="I14165" s="24"/>
      <c r="J14165" s="24"/>
    </row>
    <row r="14166" spans="3:10" x14ac:dyDescent="0.25">
      <c r="C14166" s="23"/>
      <c r="D14166" s="23"/>
      <c r="E14166" s="23"/>
      <c r="F14166" s="23"/>
      <c r="G14166" s="23"/>
      <c r="H14166" s="24"/>
      <c r="I14166" s="24"/>
      <c r="J14166" s="24"/>
    </row>
    <row r="14167" spans="3:10" x14ac:dyDescent="0.25">
      <c r="C14167" s="23"/>
      <c r="D14167" s="23"/>
      <c r="E14167" s="23"/>
      <c r="F14167" s="23"/>
      <c r="G14167" s="23"/>
      <c r="H14167" s="24"/>
      <c r="I14167" s="24"/>
      <c r="J14167" s="24"/>
    </row>
    <row r="14168" spans="3:10" x14ac:dyDescent="0.25">
      <c r="C14168" s="23"/>
      <c r="D14168" s="23"/>
      <c r="E14168" s="23"/>
      <c r="F14168" s="23"/>
      <c r="G14168" s="23"/>
      <c r="H14168" s="24"/>
      <c r="I14168" s="24"/>
      <c r="J14168" s="24"/>
    </row>
    <row r="14169" spans="3:10" x14ac:dyDescent="0.25">
      <c r="C14169" s="23"/>
      <c r="D14169" s="23"/>
      <c r="E14169" s="23"/>
      <c r="F14169" s="23"/>
      <c r="G14169" s="23"/>
      <c r="H14169" s="24"/>
      <c r="I14169" s="24"/>
      <c r="J14169" s="24"/>
    </row>
    <row r="14170" spans="3:10" x14ac:dyDescent="0.25">
      <c r="C14170" s="23"/>
      <c r="D14170" s="23"/>
      <c r="E14170" s="23"/>
      <c r="F14170" s="23"/>
      <c r="G14170" s="23"/>
      <c r="H14170" s="24"/>
      <c r="I14170" s="24"/>
      <c r="J14170" s="24"/>
    </row>
    <row r="14171" spans="3:10" x14ac:dyDescent="0.25">
      <c r="C14171" s="23"/>
      <c r="D14171" s="23"/>
      <c r="E14171" s="23"/>
      <c r="F14171" s="23"/>
      <c r="G14171" s="23"/>
      <c r="H14171" s="24"/>
      <c r="I14171" s="24"/>
      <c r="J14171" s="24"/>
    </row>
    <row r="14172" spans="3:10" x14ac:dyDescent="0.25">
      <c r="C14172" s="23"/>
      <c r="D14172" s="23"/>
      <c r="E14172" s="23"/>
      <c r="F14172" s="23"/>
      <c r="G14172" s="23"/>
      <c r="H14172" s="24"/>
      <c r="I14172" s="24"/>
      <c r="J14172" s="24"/>
    </row>
    <row r="14173" spans="3:10" x14ac:dyDescent="0.25">
      <c r="C14173" s="23"/>
      <c r="D14173" s="23"/>
      <c r="E14173" s="23"/>
      <c r="F14173" s="23"/>
      <c r="G14173" s="23"/>
      <c r="H14173" s="24"/>
      <c r="I14173" s="24"/>
      <c r="J14173" s="24"/>
    </row>
    <row r="14174" spans="3:10" x14ac:dyDescent="0.25">
      <c r="C14174" s="23"/>
      <c r="D14174" s="23"/>
      <c r="E14174" s="23"/>
      <c r="F14174" s="23"/>
      <c r="G14174" s="23"/>
      <c r="H14174" s="24"/>
      <c r="I14174" s="24"/>
      <c r="J14174" s="24"/>
    </row>
    <row r="14175" spans="3:10" x14ac:dyDescent="0.25">
      <c r="C14175" s="23"/>
      <c r="D14175" s="23"/>
      <c r="E14175" s="23"/>
      <c r="F14175" s="23"/>
      <c r="G14175" s="23"/>
      <c r="H14175" s="24"/>
      <c r="I14175" s="24"/>
      <c r="J14175" s="24"/>
    </row>
    <row r="14176" spans="3:10" x14ac:dyDescent="0.25">
      <c r="C14176" s="23"/>
      <c r="D14176" s="23"/>
      <c r="E14176" s="23"/>
      <c r="F14176" s="23"/>
      <c r="G14176" s="23"/>
      <c r="H14176" s="24"/>
      <c r="I14176" s="24"/>
      <c r="J14176" s="24"/>
    </row>
    <row r="14177" spans="3:10" x14ac:dyDescent="0.25">
      <c r="C14177" s="23"/>
      <c r="D14177" s="23"/>
      <c r="E14177" s="23"/>
      <c r="F14177" s="23"/>
      <c r="G14177" s="23"/>
      <c r="H14177" s="24"/>
      <c r="I14177" s="24"/>
      <c r="J14177" s="24"/>
    </row>
    <row r="14178" spans="3:10" x14ac:dyDescent="0.25">
      <c r="C14178" s="23"/>
      <c r="D14178" s="23"/>
      <c r="E14178" s="23"/>
      <c r="F14178" s="23"/>
      <c r="G14178" s="23"/>
      <c r="H14178" s="24"/>
      <c r="I14178" s="24"/>
      <c r="J14178" s="24"/>
    </row>
    <row r="14179" spans="3:10" x14ac:dyDescent="0.25">
      <c r="C14179" s="23"/>
      <c r="D14179" s="23"/>
      <c r="E14179" s="23"/>
      <c r="F14179" s="23"/>
      <c r="G14179" s="23"/>
      <c r="H14179" s="24"/>
      <c r="I14179" s="24"/>
      <c r="J14179" s="24"/>
    </row>
    <row r="14180" spans="3:10" x14ac:dyDescent="0.25">
      <c r="C14180" s="23"/>
      <c r="D14180" s="23"/>
      <c r="E14180" s="23"/>
      <c r="F14180" s="23"/>
      <c r="G14180" s="23"/>
      <c r="H14180" s="24"/>
      <c r="I14180" s="24"/>
      <c r="J14180" s="24"/>
    </row>
    <row r="14181" spans="3:10" x14ac:dyDescent="0.25">
      <c r="C14181" s="23"/>
      <c r="D14181" s="23"/>
      <c r="E14181" s="23"/>
      <c r="F14181" s="23"/>
      <c r="G14181" s="23"/>
      <c r="H14181" s="24"/>
      <c r="I14181" s="24"/>
      <c r="J14181" s="24"/>
    </row>
    <row r="14182" spans="3:10" x14ac:dyDescent="0.25">
      <c r="C14182" s="23"/>
      <c r="D14182" s="23"/>
      <c r="E14182" s="23"/>
      <c r="F14182" s="23"/>
      <c r="G14182" s="23"/>
      <c r="H14182" s="24"/>
      <c r="I14182" s="24"/>
      <c r="J14182" s="24"/>
    </row>
    <row r="14183" spans="3:10" x14ac:dyDescent="0.25">
      <c r="C14183" s="23"/>
      <c r="D14183" s="23"/>
      <c r="E14183" s="23"/>
      <c r="F14183" s="23"/>
      <c r="G14183" s="23"/>
      <c r="H14183" s="24"/>
      <c r="I14183" s="24"/>
      <c r="J14183" s="24"/>
    </row>
    <row r="14184" spans="3:10" x14ac:dyDescent="0.25">
      <c r="C14184" s="23"/>
      <c r="D14184" s="23"/>
      <c r="E14184" s="23"/>
      <c r="F14184" s="23"/>
      <c r="G14184" s="23"/>
      <c r="H14184" s="24"/>
      <c r="I14184" s="24"/>
      <c r="J14184" s="24"/>
    </row>
    <row r="14185" spans="3:10" x14ac:dyDescent="0.25">
      <c r="C14185" s="23"/>
      <c r="D14185" s="23"/>
      <c r="E14185" s="23"/>
      <c r="F14185" s="23"/>
      <c r="G14185" s="23"/>
      <c r="H14185" s="24"/>
      <c r="I14185" s="24"/>
      <c r="J14185" s="24"/>
    </row>
    <row r="14186" spans="3:10" x14ac:dyDescent="0.25">
      <c r="C14186" s="23"/>
      <c r="D14186" s="23"/>
      <c r="E14186" s="23"/>
      <c r="F14186" s="23"/>
      <c r="G14186" s="23"/>
      <c r="H14186" s="24"/>
      <c r="I14186" s="24"/>
      <c r="J14186" s="24"/>
    </row>
    <row r="14187" spans="3:10" x14ac:dyDescent="0.25">
      <c r="C14187" s="23"/>
      <c r="D14187" s="23"/>
      <c r="E14187" s="23"/>
      <c r="F14187" s="23"/>
      <c r="G14187" s="23"/>
      <c r="H14187" s="24"/>
      <c r="I14187" s="24"/>
      <c r="J14187" s="24"/>
    </row>
    <row r="14188" spans="3:10" x14ac:dyDescent="0.25">
      <c r="C14188" s="23"/>
      <c r="D14188" s="23"/>
      <c r="E14188" s="23"/>
      <c r="F14188" s="23"/>
      <c r="G14188" s="23"/>
      <c r="H14188" s="24"/>
      <c r="I14188" s="24"/>
      <c r="J14188" s="24"/>
    </row>
    <row r="14189" spans="3:10" x14ac:dyDescent="0.25">
      <c r="C14189" s="23"/>
      <c r="D14189" s="23"/>
      <c r="E14189" s="23"/>
      <c r="F14189" s="23"/>
      <c r="G14189" s="23"/>
      <c r="H14189" s="24"/>
      <c r="I14189" s="24"/>
      <c r="J14189" s="24"/>
    </row>
    <row r="14190" spans="3:10" x14ac:dyDescent="0.25">
      <c r="C14190" s="23"/>
      <c r="D14190" s="23"/>
      <c r="E14190" s="23"/>
      <c r="F14190" s="23"/>
      <c r="G14190" s="23"/>
      <c r="H14190" s="24"/>
      <c r="I14190" s="24"/>
      <c r="J14190" s="24"/>
    </row>
    <row r="14191" spans="3:10" x14ac:dyDescent="0.25">
      <c r="C14191" s="23"/>
      <c r="D14191" s="23"/>
      <c r="E14191" s="23"/>
      <c r="F14191" s="23"/>
      <c r="G14191" s="23"/>
      <c r="H14191" s="24"/>
      <c r="I14191" s="24"/>
      <c r="J14191" s="24"/>
    </row>
    <row r="14192" spans="3:10" x14ac:dyDescent="0.25">
      <c r="C14192" s="23"/>
      <c r="D14192" s="23"/>
      <c r="E14192" s="23"/>
      <c r="F14192" s="23"/>
      <c r="G14192" s="23"/>
      <c r="H14192" s="24"/>
      <c r="I14192" s="24"/>
      <c r="J14192" s="24"/>
    </row>
    <row r="14193" spans="3:10" x14ac:dyDescent="0.25">
      <c r="C14193" s="23"/>
      <c r="D14193" s="23"/>
      <c r="E14193" s="23"/>
      <c r="F14193" s="23"/>
      <c r="G14193" s="23"/>
      <c r="H14193" s="24"/>
      <c r="I14193" s="24"/>
      <c r="J14193" s="24"/>
    </row>
    <row r="14194" spans="3:10" x14ac:dyDescent="0.25">
      <c r="C14194" s="23"/>
      <c r="D14194" s="23"/>
      <c r="E14194" s="23"/>
      <c r="F14194" s="23"/>
      <c r="G14194" s="23"/>
      <c r="H14194" s="24"/>
      <c r="I14194" s="24"/>
      <c r="J14194" s="24"/>
    </row>
    <row r="14195" spans="3:10" x14ac:dyDescent="0.25">
      <c r="C14195" s="23"/>
      <c r="D14195" s="23"/>
      <c r="E14195" s="23"/>
      <c r="F14195" s="23"/>
      <c r="G14195" s="23"/>
      <c r="H14195" s="24"/>
      <c r="I14195" s="24"/>
      <c r="J14195" s="24"/>
    </row>
    <row r="14196" spans="3:10" x14ac:dyDescent="0.25">
      <c r="C14196" s="23"/>
      <c r="D14196" s="23"/>
      <c r="E14196" s="23"/>
      <c r="F14196" s="23"/>
      <c r="G14196" s="23"/>
      <c r="H14196" s="24"/>
      <c r="I14196" s="24"/>
      <c r="J14196" s="24"/>
    </row>
    <row r="14197" spans="3:10" x14ac:dyDescent="0.25">
      <c r="C14197" s="23"/>
      <c r="D14197" s="23"/>
      <c r="E14197" s="23"/>
      <c r="F14197" s="23"/>
      <c r="G14197" s="23"/>
      <c r="H14197" s="24"/>
      <c r="I14197" s="24"/>
      <c r="J14197" s="24"/>
    </row>
    <row r="14198" spans="3:10" x14ac:dyDescent="0.25">
      <c r="C14198" s="23"/>
      <c r="D14198" s="23"/>
      <c r="E14198" s="23"/>
      <c r="F14198" s="23"/>
      <c r="G14198" s="23"/>
      <c r="H14198" s="24"/>
      <c r="I14198" s="24"/>
      <c r="J14198" s="24"/>
    </row>
    <row r="14199" spans="3:10" x14ac:dyDescent="0.25">
      <c r="C14199" s="23"/>
      <c r="D14199" s="23"/>
      <c r="E14199" s="23"/>
      <c r="F14199" s="23"/>
      <c r="G14199" s="23"/>
      <c r="H14199" s="24"/>
      <c r="I14199" s="24"/>
      <c r="J14199" s="24"/>
    </row>
    <row r="14200" spans="3:10" x14ac:dyDescent="0.25">
      <c r="C14200" s="23"/>
      <c r="D14200" s="23"/>
      <c r="E14200" s="23"/>
      <c r="F14200" s="23"/>
      <c r="G14200" s="23"/>
      <c r="H14200" s="24"/>
      <c r="I14200" s="24"/>
      <c r="J14200" s="24"/>
    </row>
    <row r="14201" spans="3:10" x14ac:dyDescent="0.25">
      <c r="C14201" s="23"/>
      <c r="D14201" s="23"/>
      <c r="E14201" s="23"/>
      <c r="F14201" s="23"/>
      <c r="G14201" s="23"/>
      <c r="H14201" s="24"/>
      <c r="I14201" s="24"/>
      <c r="J14201" s="24"/>
    </row>
    <row r="14202" spans="3:10" x14ac:dyDescent="0.25">
      <c r="C14202" s="23"/>
      <c r="D14202" s="23"/>
      <c r="E14202" s="23"/>
      <c r="F14202" s="23"/>
      <c r="G14202" s="23"/>
      <c r="H14202" s="24"/>
      <c r="I14202" s="24"/>
      <c r="J14202" s="24"/>
    </row>
    <row r="14203" spans="3:10" x14ac:dyDescent="0.25">
      <c r="C14203" s="23"/>
      <c r="D14203" s="23"/>
      <c r="E14203" s="23"/>
      <c r="F14203" s="23"/>
      <c r="G14203" s="23"/>
      <c r="H14203" s="24"/>
      <c r="I14203" s="24"/>
      <c r="J14203" s="24"/>
    </row>
    <row r="14204" spans="3:10" x14ac:dyDescent="0.25">
      <c r="C14204" s="23"/>
      <c r="D14204" s="23"/>
      <c r="E14204" s="23"/>
      <c r="F14204" s="23"/>
      <c r="G14204" s="23"/>
      <c r="H14204" s="24"/>
      <c r="I14204" s="24"/>
      <c r="J14204" s="24"/>
    </row>
    <row r="14205" spans="3:10" x14ac:dyDescent="0.25">
      <c r="C14205" s="23"/>
      <c r="D14205" s="23"/>
      <c r="E14205" s="23"/>
      <c r="F14205" s="23"/>
      <c r="G14205" s="23"/>
      <c r="H14205" s="24"/>
      <c r="I14205" s="24"/>
      <c r="J14205" s="24"/>
    </row>
    <row r="14206" spans="3:10" x14ac:dyDescent="0.25">
      <c r="C14206" s="23"/>
      <c r="D14206" s="23"/>
      <c r="E14206" s="23"/>
      <c r="F14206" s="23"/>
      <c r="G14206" s="23"/>
      <c r="H14206" s="24"/>
      <c r="I14206" s="24"/>
      <c r="J14206" s="24"/>
    </row>
    <row r="14207" spans="3:10" x14ac:dyDescent="0.25">
      <c r="C14207" s="23"/>
      <c r="D14207" s="23"/>
      <c r="E14207" s="23"/>
      <c r="F14207" s="23"/>
      <c r="G14207" s="23"/>
      <c r="H14207" s="24"/>
      <c r="I14207" s="24"/>
      <c r="J14207" s="24"/>
    </row>
    <row r="14208" spans="3:10" x14ac:dyDescent="0.25">
      <c r="C14208" s="23"/>
      <c r="D14208" s="23"/>
      <c r="E14208" s="23"/>
      <c r="F14208" s="23"/>
      <c r="G14208" s="23"/>
      <c r="H14208" s="24"/>
      <c r="I14208" s="24"/>
      <c r="J14208" s="24"/>
    </row>
    <row r="14209" spans="3:10" x14ac:dyDescent="0.25">
      <c r="C14209" s="23"/>
      <c r="D14209" s="23"/>
      <c r="E14209" s="23"/>
      <c r="F14209" s="23"/>
      <c r="G14209" s="23"/>
      <c r="H14209" s="24"/>
      <c r="I14209" s="24"/>
      <c r="J14209" s="24"/>
    </row>
    <row r="14210" spans="3:10" x14ac:dyDescent="0.25">
      <c r="C14210" s="23"/>
      <c r="D14210" s="23"/>
      <c r="E14210" s="23"/>
      <c r="F14210" s="23"/>
      <c r="G14210" s="23"/>
      <c r="H14210" s="24"/>
      <c r="I14210" s="24"/>
      <c r="J14210" s="24"/>
    </row>
    <row r="14211" spans="3:10" x14ac:dyDescent="0.25">
      <c r="C14211" s="23"/>
      <c r="D14211" s="23"/>
      <c r="E14211" s="23"/>
      <c r="F14211" s="23"/>
      <c r="G14211" s="23"/>
      <c r="H14211" s="24"/>
      <c r="I14211" s="24"/>
      <c r="J14211" s="24"/>
    </row>
    <row r="14212" spans="3:10" x14ac:dyDescent="0.25">
      <c r="C14212" s="23"/>
      <c r="D14212" s="23"/>
      <c r="E14212" s="23"/>
      <c r="F14212" s="23"/>
      <c r="G14212" s="23"/>
      <c r="H14212" s="24"/>
      <c r="I14212" s="24"/>
      <c r="J14212" s="24"/>
    </row>
    <row r="14213" spans="3:10" x14ac:dyDescent="0.25">
      <c r="C14213" s="23"/>
      <c r="D14213" s="23"/>
      <c r="E14213" s="23"/>
      <c r="F14213" s="23"/>
      <c r="G14213" s="23"/>
      <c r="H14213" s="24"/>
      <c r="I14213" s="24"/>
      <c r="J14213" s="24"/>
    </row>
    <row r="14214" spans="3:10" x14ac:dyDescent="0.25">
      <c r="C14214" s="23"/>
      <c r="D14214" s="23"/>
      <c r="E14214" s="23"/>
      <c r="F14214" s="23"/>
      <c r="G14214" s="23"/>
      <c r="H14214" s="24"/>
      <c r="I14214" s="24"/>
      <c r="J14214" s="24"/>
    </row>
    <row r="14215" spans="3:10" x14ac:dyDescent="0.25">
      <c r="C14215" s="23"/>
      <c r="D14215" s="23"/>
      <c r="E14215" s="23"/>
      <c r="F14215" s="23"/>
      <c r="G14215" s="23"/>
      <c r="H14215" s="24"/>
      <c r="I14215" s="24"/>
      <c r="J14215" s="24"/>
    </row>
    <row r="14216" spans="3:10" x14ac:dyDescent="0.25">
      <c r="C14216" s="23"/>
      <c r="D14216" s="23"/>
      <c r="E14216" s="23"/>
      <c r="F14216" s="23"/>
      <c r="G14216" s="23"/>
      <c r="H14216" s="24"/>
      <c r="I14216" s="24"/>
      <c r="J14216" s="24"/>
    </row>
    <row r="14217" spans="3:10" x14ac:dyDescent="0.25">
      <c r="C14217" s="23"/>
      <c r="D14217" s="23"/>
      <c r="E14217" s="23"/>
      <c r="F14217" s="23"/>
      <c r="G14217" s="23"/>
      <c r="H14217" s="24"/>
      <c r="I14217" s="24"/>
      <c r="J14217" s="24"/>
    </row>
    <row r="14218" spans="3:10" x14ac:dyDescent="0.25">
      <c r="C14218" s="23"/>
      <c r="D14218" s="23"/>
      <c r="E14218" s="23"/>
      <c r="F14218" s="23"/>
      <c r="G14218" s="23"/>
      <c r="H14218" s="24"/>
      <c r="I14218" s="24"/>
      <c r="J14218" s="24"/>
    </row>
    <row r="14219" spans="3:10" x14ac:dyDescent="0.25">
      <c r="C14219" s="23"/>
      <c r="D14219" s="23"/>
      <c r="E14219" s="23"/>
      <c r="F14219" s="23"/>
      <c r="G14219" s="23"/>
      <c r="H14219" s="24"/>
      <c r="I14219" s="24"/>
      <c r="J14219" s="24"/>
    </row>
    <row r="14220" spans="3:10" x14ac:dyDescent="0.25">
      <c r="C14220" s="23"/>
      <c r="D14220" s="23"/>
      <c r="E14220" s="23"/>
      <c r="F14220" s="23"/>
      <c r="G14220" s="23"/>
      <c r="H14220" s="24"/>
      <c r="I14220" s="24"/>
      <c r="J14220" s="24"/>
    </row>
    <row r="14221" spans="3:10" x14ac:dyDescent="0.25">
      <c r="C14221" s="23"/>
      <c r="D14221" s="23"/>
      <c r="E14221" s="23"/>
      <c r="F14221" s="23"/>
      <c r="G14221" s="23"/>
      <c r="H14221" s="24"/>
      <c r="I14221" s="24"/>
      <c r="J14221" s="24"/>
    </row>
    <row r="14222" spans="3:10" x14ac:dyDescent="0.25">
      <c r="C14222" s="23"/>
      <c r="D14222" s="23"/>
      <c r="E14222" s="23"/>
      <c r="F14222" s="23"/>
      <c r="G14222" s="23"/>
      <c r="H14222" s="24"/>
      <c r="I14222" s="24"/>
      <c r="J14222" s="24"/>
    </row>
    <row r="14223" spans="3:10" x14ac:dyDescent="0.25">
      <c r="C14223" s="23"/>
      <c r="D14223" s="23"/>
      <c r="E14223" s="23"/>
      <c r="F14223" s="23"/>
      <c r="G14223" s="23"/>
      <c r="H14223" s="24"/>
      <c r="I14223" s="24"/>
      <c r="J14223" s="24"/>
    </row>
    <row r="14224" spans="3:10" x14ac:dyDescent="0.25">
      <c r="C14224" s="23"/>
      <c r="D14224" s="23"/>
      <c r="E14224" s="23"/>
      <c r="F14224" s="23"/>
      <c r="G14224" s="23"/>
      <c r="H14224" s="24"/>
      <c r="I14224" s="24"/>
      <c r="J14224" s="24"/>
    </row>
    <row r="14225" spans="3:10" x14ac:dyDescent="0.25">
      <c r="C14225" s="23"/>
      <c r="D14225" s="23"/>
      <c r="E14225" s="23"/>
      <c r="F14225" s="23"/>
      <c r="G14225" s="23"/>
      <c r="H14225" s="24"/>
      <c r="I14225" s="24"/>
      <c r="J14225" s="24"/>
    </row>
    <row r="14226" spans="3:10" x14ac:dyDescent="0.25">
      <c r="C14226" s="23"/>
      <c r="D14226" s="23"/>
      <c r="E14226" s="23"/>
      <c r="F14226" s="23"/>
      <c r="G14226" s="23"/>
      <c r="H14226" s="24"/>
      <c r="I14226" s="24"/>
      <c r="J14226" s="24"/>
    </row>
    <row r="14227" spans="3:10" x14ac:dyDescent="0.25">
      <c r="C14227" s="23"/>
      <c r="D14227" s="23"/>
      <c r="E14227" s="23"/>
      <c r="F14227" s="23"/>
      <c r="G14227" s="23"/>
      <c r="H14227" s="24"/>
      <c r="I14227" s="24"/>
      <c r="J14227" s="24"/>
    </row>
    <row r="14228" spans="3:10" x14ac:dyDescent="0.25">
      <c r="C14228" s="23"/>
      <c r="D14228" s="23"/>
      <c r="E14228" s="23"/>
      <c r="F14228" s="23"/>
      <c r="G14228" s="23"/>
      <c r="H14228" s="24"/>
      <c r="I14228" s="24"/>
      <c r="J14228" s="24"/>
    </row>
    <row r="14229" spans="3:10" x14ac:dyDescent="0.25">
      <c r="C14229" s="23"/>
      <c r="D14229" s="23"/>
      <c r="E14229" s="23"/>
      <c r="F14229" s="23"/>
      <c r="G14229" s="23"/>
      <c r="H14229" s="24"/>
      <c r="I14229" s="24"/>
      <c r="J14229" s="24"/>
    </row>
    <row r="14230" spans="3:10" x14ac:dyDescent="0.25">
      <c r="C14230" s="23"/>
      <c r="D14230" s="23"/>
      <c r="E14230" s="23"/>
      <c r="F14230" s="23"/>
      <c r="G14230" s="23"/>
      <c r="H14230" s="24"/>
      <c r="I14230" s="24"/>
      <c r="J14230" s="24"/>
    </row>
    <row r="14231" spans="3:10" x14ac:dyDescent="0.25">
      <c r="C14231" s="23"/>
      <c r="D14231" s="23"/>
      <c r="E14231" s="23"/>
      <c r="F14231" s="23"/>
      <c r="G14231" s="23"/>
      <c r="H14231" s="24"/>
      <c r="I14231" s="24"/>
      <c r="J14231" s="24"/>
    </row>
    <row r="14232" spans="3:10" x14ac:dyDescent="0.25">
      <c r="C14232" s="23"/>
      <c r="D14232" s="23"/>
      <c r="E14232" s="23"/>
      <c r="F14232" s="23"/>
      <c r="G14232" s="23"/>
      <c r="H14232" s="24"/>
      <c r="I14232" s="24"/>
      <c r="J14232" s="24"/>
    </row>
    <row r="14233" spans="3:10" x14ac:dyDescent="0.25">
      <c r="C14233" s="23"/>
      <c r="D14233" s="23"/>
      <c r="E14233" s="23"/>
      <c r="F14233" s="23"/>
      <c r="G14233" s="23"/>
      <c r="H14233" s="24"/>
      <c r="I14233" s="24"/>
      <c r="J14233" s="24"/>
    </row>
    <row r="14234" spans="3:10" x14ac:dyDescent="0.25">
      <c r="C14234" s="23"/>
      <c r="D14234" s="23"/>
      <c r="E14234" s="23"/>
      <c r="F14234" s="23"/>
      <c r="G14234" s="23"/>
      <c r="H14234" s="24"/>
      <c r="I14234" s="24"/>
      <c r="J14234" s="24"/>
    </row>
    <row r="14235" spans="3:10" x14ac:dyDescent="0.25">
      <c r="C14235" s="23"/>
      <c r="D14235" s="23"/>
      <c r="E14235" s="23"/>
      <c r="F14235" s="23"/>
      <c r="G14235" s="23"/>
      <c r="H14235" s="24"/>
      <c r="I14235" s="24"/>
      <c r="J14235" s="24"/>
    </row>
    <row r="14236" spans="3:10" x14ac:dyDescent="0.25">
      <c r="C14236" s="23"/>
      <c r="D14236" s="23"/>
      <c r="E14236" s="23"/>
      <c r="F14236" s="23"/>
      <c r="G14236" s="23"/>
      <c r="H14236" s="24"/>
      <c r="I14236" s="24"/>
      <c r="J14236" s="24"/>
    </row>
    <row r="14237" spans="3:10" x14ac:dyDescent="0.25">
      <c r="C14237" s="23"/>
      <c r="D14237" s="23"/>
      <c r="E14237" s="23"/>
      <c r="F14237" s="23"/>
      <c r="G14237" s="23"/>
      <c r="H14237" s="24"/>
      <c r="I14237" s="24"/>
      <c r="J14237" s="24"/>
    </row>
    <row r="14238" spans="3:10" x14ac:dyDescent="0.25">
      <c r="C14238" s="23"/>
      <c r="D14238" s="23"/>
      <c r="E14238" s="23"/>
      <c r="F14238" s="23"/>
      <c r="G14238" s="23"/>
      <c r="H14238" s="24"/>
      <c r="I14238" s="24"/>
      <c r="J14238" s="24"/>
    </row>
    <row r="14239" spans="3:10" x14ac:dyDescent="0.25">
      <c r="C14239" s="23"/>
      <c r="D14239" s="23"/>
      <c r="E14239" s="23"/>
      <c r="F14239" s="23"/>
      <c r="G14239" s="23"/>
      <c r="H14239" s="24"/>
      <c r="I14239" s="24"/>
      <c r="J14239" s="24"/>
    </row>
    <row r="14240" spans="3:10" x14ac:dyDescent="0.25">
      <c r="C14240" s="23"/>
      <c r="D14240" s="23"/>
      <c r="E14240" s="23"/>
      <c r="F14240" s="23"/>
      <c r="G14240" s="23"/>
      <c r="H14240" s="24"/>
      <c r="I14240" s="24"/>
      <c r="J14240" s="24"/>
    </row>
    <row r="14241" spans="3:10" x14ac:dyDescent="0.25">
      <c r="C14241" s="23"/>
      <c r="D14241" s="23"/>
      <c r="E14241" s="23"/>
      <c r="F14241" s="23"/>
      <c r="G14241" s="23"/>
      <c r="H14241" s="24"/>
      <c r="I14241" s="24"/>
      <c r="J14241" s="24"/>
    </row>
    <row r="14242" spans="3:10" x14ac:dyDescent="0.25">
      <c r="C14242" s="23"/>
      <c r="D14242" s="23"/>
      <c r="E14242" s="23"/>
      <c r="F14242" s="23"/>
      <c r="G14242" s="23"/>
      <c r="H14242" s="24"/>
      <c r="I14242" s="24"/>
      <c r="J14242" s="24"/>
    </row>
    <row r="14243" spans="3:10" x14ac:dyDescent="0.25">
      <c r="C14243" s="23"/>
      <c r="D14243" s="23"/>
      <c r="E14243" s="23"/>
      <c r="F14243" s="23"/>
      <c r="G14243" s="23"/>
      <c r="H14243" s="24"/>
      <c r="I14243" s="24"/>
      <c r="J14243" s="24"/>
    </row>
    <row r="14244" spans="3:10" x14ac:dyDescent="0.25">
      <c r="C14244" s="23"/>
      <c r="D14244" s="23"/>
      <c r="E14244" s="23"/>
      <c r="F14244" s="23"/>
      <c r="G14244" s="23"/>
      <c r="H14244" s="24"/>
      <c r="I14244" s="24"/>
      <c r="J14244" s="24"/>
    </row>
    <row r="14245" spans="3:10" x14ac:dyDescent="0.25">
      <c r="C14245" s="23"/>
      <c r="D14245" s="23"/>
      <c r="E14245" s="23"/>
      <c r="F14245" s="23"/>
      <c r="G14245" s="23"/>
      <c r="H14245" s="24"/>
      <c r="I14245" s="24"/>
      <c r="J14245" s="24"/>
    </row>
    <row r="14246" spans="3:10" x14ac:dyDescent="0.25">
      <c r="C14246" s="23"/>
      <c r="D14246" s="23"/>
      <c r="E14246" s="23"/>
      <c r="F14246" s="23"/>
      <c r="G14246" s="23"/>
      <c r="H14246" s="24"/>
      <c r="I14246" s="24"/>
      <c r="J14246" s="24"/>
    </row>
    <row r="14247" spans="3:10" x14ac:dyDescent="0.25">
      <c r="C14247" s="23"/>
      <c r="D14247" s="23"/>
      <c r="E14247" s="23"/>
      <c r="F14247" s="23"/>
      <c r="G14247" s="23"/>
      <c r="H14247" s="24"/>
      <c r="I14247" s="24"/>
      <c r="J14247" s="24"/>
    </row>
    <row r="14248" spans="3:10" x14ac:dyDescent="0.25">
      <c r="C14248" s="23"/>
      <c r="D14248" s="23"/>
      <c r="E14248" s="23"/>
      <c r="F14248" s="23"/>
      <c r="G14248" s="23"/>
      <c r="H14248" s="24"/>
      <c r="I14248" s="24"/>
      <c r="J14248" s="24"/>
    </row>
    <row r="14249" spans="3:10" x14ac:dyDescent="0.25">
      <c r="C14249" s="23"/>
      <c r="D14249" s="23"/>
      <c r="E14249" s="23"/>
      <c r="F14249" s="23"/>
      <c r="G14249" s="23"/>
      <c r="H14249" s="24"/>
      <c r="I14249" s="24"/>
      <c r="J14249" s="24"/>
    </row>
    <row r="14250" spans="3:10" x14ac:dyDescent="0.25">
      <c r="C14250" s="23"/>
      <c r="D14250" s="23"/>
      <c r="E14250" s="23"/>
      <c r="F14250" s="23"/>
      <c r="G14250" s="23"/>
      <c r="H14250" s="24"/>
      <c r="I14250" s="24"/>
      <c r="J14250" s="24"/>
    </row>
    <row r="14251" spans="3:10" x14ac:dyDescent="0.25">
      <c r="C14251" s="23"/>
      <c r="D14251" s="23"/>
      <c r="E14251" s="23"/>
      <c r="F14251" s="23"/>
      <c r="G14251" s="23"/>
      <c r="H14251" s="24"/>
      <c r="I14251" s="24"/>
      <c r="J14251" s="24"/>
    </row>
    <row r="14252" spans="3:10" x14ac:dyDescent="0.25">
      <c r="C14252" s="23"/>
      <c r="D14252" s="23"/>
      <c r="E14252" s="23"/>
      <c r="F14252" s="23"/>
      <c r="G14252" s="23"/>
      <c r="H14252" s="24"/>
      <c r="I14252" s="24"/>
      <c r="J14252" s="24"/>
    </row>
    <row r="14253" spans="3:10" x14ac:dyDescent="0.25">
      <c r="C14253" s="23"/>
      <c r="D14253" s="23"/>
      <c r="E14253" s="23"/>
      <c r="F14253" s="23"/>
      <c r="G14253" s="23"/>
      <c r="H14253" s="24"/>
      <c r="I14253" s="24"/>
      <c r="J14253" s="24"/>
    </row>
    <row r="14254" spans="3:10" x14ac:dyDescent="0.25">
      <c r="C14254" s="23"/>
      <c r="D14254" s="23"/>
      <c r="E14254" s="23"/>
      <c r="F14254" s="23"/>
      <c r="G14254" s="23"/>
      <c r="H14254" s="24"/>
      <c r="I14254" s="24"/>
      <c r="J14254" s="24"/>
    </row>
    <row r="14255" spans="3:10" x14ac:dyDescent="0.25">
      <c r="C14255" s="23"/>
      <c r="D14255" s="23"/>
      <c r="E14255" s="23"/>
      <c r="F14255" s="23"/>
      <c r="G14255" s="23"/>
      <c r="H14255" s="24"/>
      <c r="I14255" s="24"/>
      <c r="J14255" s="24"/>
    </row>
    <row r="14256" spans="3:10" x14ac:dyDescent="0.25">
      <c r="C14256" s="23"/>
      <c r="D14256" s="23"/>
      <c r="E14256" s="23"/>
      <c r="F14256" s="23"/>
      <c r="G14256" s="23"/>
      <c r="H14256" s="24"/>
      <c r="I14256" s="24"/>
      <c r="J14256" s="24"/>
    </row>
    <row r="14257" spans="3:10" x14ac:dyDescent="0.25">
      <c r="C14257" s="23"/>
      <c r="D14257" s="23"/>
      <c r="E14257" s="23"/>
      <c r="F14257" s="23"/>
      <c r="G14257" s="23"/>
      <c r="H14257" s="24"/>
      <c r="I14257" s="24"/>
      <c r="J14257" s="24"/>
    </row>
    <row r="14258" spans="3:10" x14ac:dyDescent="0.25">
      <c r="C14258" s="23"/>
      <c r="D14258" s="23"/>
      <c r="E14258" s="23"/>
      <c r="F14258" s="23"/>
      <c r="G14258" s="23"/>
      <c r="H14258" s="24"/>
      <c r="I14258" s="24"/>
      <c r="J14258" s="24"/>
    </row>
    <row r="14259" spans="3:10" x14ac:dyDescent="0.25">
      <c r="C14259" s="23"/>
      <c r="D14259" s="23"/>
      <c r="E14259" s="23"/>
      <c r="F14259" s="23"/>
      <c r="G14259" s="23"/>
      <c r="H14259" s="24"/>
      <c r="I14259" s="24"/>
      <c r="J14259" s="24"/>
    </row>
    <row r="14260" spans="3:10" x14ac:dyDescent="0.25">
      <c r="C14260" s="23"/>
      <c r="D14260" s="23"/>
      <c r="E14260" s="23"/>
      <c r="F14260" s="23"/>
      <c r="G14260" s="23"/>
      <c r="H14260" s="24"/>
      <c r="I14260" s="24"/>
      <c r="J14260" s="24"/>
    </row>
    <row r="14261" spans="3:10" x14ac:dyDescent="0.25">
      <c r="C14261" s="23"/>
      <c r="D14261" s="23"/>
      <c r="E14261" s="23"/>
      <c r="F14261" s="23"/>
      <c r="G14261" s="23"/>
      <c r="H14261" s="24"/>
      <c r="I14261" s="24"/>
      <c r="J14261" s="24"/>
    </row>
    <row r="14262" spans="3:10" x14ac:dyDescent="0.25">
      <c r="C14262" s="23"/>
      <c r="D14262" s="23"/>
      <c r="E14262" s="23"/>
      <c r="F14262" s="23"/>
      <c r="G14262" s="23"/>
      <c r="H14262" s="24"/>
      <c r="I14262" s="24"/>
      <c r="J14262" s="24"/>
    </row>
    <row r="14263" spans="3:10" x14ac:dyDescent="0.25">
      <c r="C14263" s="23"/>
      <c r="D14263" s="23"/>
      <c r="E14263" s="23"/>
      <c r="F14263" s="23"/>
      <c r="G14263" s="23"/>
      <c r="H14263" s="24"/>
      <c r="I14263" s="24"/>
      <c r="J14263" s="24"/>
    </row>
    <row r="14264" spans="3:10" x14ac:dyDescent="0.25">
      <c r="C14264" s="23"/>
      <c r="D14264" s="23"/>
      <c r="E14264" s="23"/>
      <c r="F14264" s="23"/>
      <c r="G14264" s="23"/>
      <c r="H14264" s="24"/>
      <c r="I14264" s="24"/>
      <c r="J14264" s="24"/>
    </row>
    <row r="14265" spans="3:10" x14ac:dyDescent="0.25">
      <c r="C14265" s="23"/>
      <c r="D14265" s="23"/>
      <c r="E14265" s="23"/>
      <c r="F14265" s="23"/>
      <c r="G14265" s="23"/>
      <c r="H14265" s="24"/>
      <c r="I14265" s="24"/>
      <c r="J14265" s="24"/>
    </row>
    <row r="14266" spans="3:10" x14ac:dyDescent="0.25">
      <c r="C14266" s="23"/>
      <c r="D14266" s="23"/>
      <c r="E14266" s="23"/>
      <c r="F14266" s="23"/>
      <c r="G14266" s="23"/>
      <c r="H14266" s="24"/>
      <c r="I14266" s="24"/>
      <c r="J14266" s="24"/>
    </row>
    <row r="14267" spans="3:10" x14ac:dyDescent="0.25">
      <c r="C14267" s="23"/>
      <c r="D14267" s="23"/>
      <c r="E14267" s="23"/>
      <c r="F14267" s="23"/>
      <c r="G14267" s="23"/>
      <c r="H14267" s="24"/>
      <c r="I14267" s="24"/>
      <c r="J14267" s="24"/>
    </row>
    <row r="14268" spans="3:10" x14ac:dyDescent="0.25">
      <c r="C14268" s="23"/>
      <c r="D14268" s="23"/>
      <c r="E14268" s="23"/>
      <c r="F14268" s="23"/>
      <c r="G14268" s="23"/>
      <c r="H14268" s="24"/>
      <c r="I14268" s="24"/>
      <c r="J14268" s="24"/>
    </row>
    <row r="14269" spans="3:10" x14ac:dyDescent="0.25">
      <c r="C14269" s="23"/>
      <c r="D14269" s="23"/>
      <c r="E14269" s="23"/>
      <c r="F14269" s="23"/>
      <c r="G14269" s="23"/>
      <c r="H14269" s="24"/>
      <c r="I14269" s="24"/>
      <c r="J14269" s="24"/>
    </row>
    <row r="14270" spans="3:10" x14ac:dyDescent="0.25">
      <c r="C14270" s="23"/>
      <c r="D14270" s="23"/>
      <c r="E14270" s="23"/>
      <c r="F14270" s="23"/>
      <c r="G14270" s="23"/>
      <c r="H14270" s="24"/>
      <c r="I14270" s="24"/>
      <c r="J14270" s="24"/>
    </row>
    <row r="14271" spans="3:10" x14ac:dyDescent="0.25">
      <c r="C14271" s="23"/>
      <c r="D14271" s="23"/>
      <c r="E14271" s="23"/>
      <c r="F14271" s="23"/>
      <c r="G14271" s="23"/>
      <c r="H14271" s="24"/>
      <c r="I14271" s="24"/>
      <c r="J14271" s="24"/>
    </row>
    <row r="14272" spans="3:10" x14ac:dyDescent="0.25">
      <c r="C14272" s="23"/>
      <c r="D14272" s="23"/>
      <c r="E14272" s="23"/>
      <c r="F14272" s="23"/>
      <c r="G14272" s="23"/>
      <c r="H14272" s="24"/>
      <c r="I14272" s="24"/>
      <c r="J14272" s="24"/>
    </row>
    <row r="14273" spans="3:10" x14ac:dyDescent="0.25">
      <c r="C14273" s="23"/>
      <c r="D14273" s="23"/>
      <c r="E14273" s="23"/>
      <c r="F14273" s="23"/>
      <c r="G14273" s="23"/>
      <c r="H14273" s="24"/>
      <c r="I14273" s="24"/>
      <c r="J14273" s="24"/>
    </row>
    <row r="14274" spans="3:10" x14ac:dyDescent="0.25">
      <c r="C14274" s="23"/>
      <c r="D14274" s="23"/>
      <c r="E14274" s="23"/>
      <c r="F14274" s="23"/>
      <c r="G14274" s="23"/>
      <c r="H14274" s="24"/>
      <c r="I14274" s="24"/>
      <c r="J14274" s="24"/>
    </row>
    <row r="14275" spans="3:10" x14ac:dyDescent="0.25">
      <c r="C14275" s="23"/>
      <c r="D14275" s="23"/>
      <c r="E14275" s="23"/>
      <c r="F14275" s="23"/>
      <c r="G14275" s="23"/>
      <c r="H14275" s="24"/>
      <c r="I14275" s="24"/>
      <c r="J14275" s="24"/>
    </row>
    <row r="14276" spans="3:10" x14ac:dyDescent="0.25">
      <c r="C14276" s="23"/>
      <c r="D14276" s="23"/>
      <c r="E14276" s="23"/>
      <c r="F14276" s="23"/>
      <c r="G14276" s="23"/>
      <c r="H14276" s="24"/>
      <c r="I14276" s="24"/>
      <c r="J14276" s="24"/>
    </row>
    <row r="14277" spans="3:10" x14ac:dyDescent="0.25">
      <c r="C14277" s="23"/>
      <c r="D14277" s="23"/>
      <c r="E14277" s="23"/>
      <c r="F14277" s="23"/>
      <c r="G14277" s="23"/>
      <c r="H14277" s="24"/>
      <c r="I14277" s="24"/>
      <c r="J14277" s="24"/>
    </row>
    <row r="14278" spans="3:10" x14ac:dyDescent="0.25">
      <c r="C14278" s="23"/>
      <c r="D14278" s="23"/>
      <c r="E14278" s="23"/>
      <c r="F14278" s="23"/>
      <c r="G14278" s="23"/>
      <c r="H14278" s="24"/>
      <c r="I14278" s="24"/>
      <c r="J14278" s="24"/>
    </row>
    <row r="14279" spans="3:10" x14ac:dyDescent="0.25">
      <c r="C14279" s="23"/>
      <c r="D14279" s="23"/>
      <c r="E14279" s="23"/>
      <c r="F14279" s="23"/>
      <c r="G14279" s="23"/>
      <c r="H14279" s="24"/>
      <c r="I14279" s="24"/>
      <c r="J14279" s="24"/>
    </row>
    <row r="14280" spans="3:10" x14ac:dyDescent="0.25">
      <c r="C14280" s="23"/>
      <c r="D14280" s="23"/>
      <c r="E14280" s="23"/>
      <c r="F14280" s="23"/>
      <c r="G14280" s="23"/>
      <c r="H14280" s="24"/>
      <c r="I14280" s="24"/>
      <c r="J14280" s="24"/>
    </row>
    <row r="14281" spans="3:10" x14ac:dyDescent="0.25">
      <c r="C14281" s="23"/>
      <c r="D14281" s="23"/>
      <c r="E14281" s="23"/>
      <c r="F14281" s="23"/>
      <c r="G14281" s="23"/>
      <c r="H14281" s="24"/>
      <c r="I14281" s="24"/>
      <c r="J14281" s="24"/>
    </row>
    <row r="14282" spans="3:10" x14ac:dyDescent="0.25">
      <c r="C14282" s="23"/>
      <c r="D14282" s="23"/>
      <c r="E14282" s="23"/>
      <c r="F14282" s="23"/>
      <c r="G14282" s="23"/>
      <c r="H14282" s="24"/>
      <c r="I14282" s="24"/>
      <c r="J14282" s="24"/>
    </row>
    <row r="14283" spans="3:10" x14ac:dyDescent="0.25">
      <c r="C14283" s="23"/>
      <c r="D14283" s="23"/>
      <c r="E14283" s="23"/>
      <c r="F14283" s="23"/>
      <c r="G14283" s="23"/>
      <c r="H14283" s="24"/>
      <c r="I14283" s="24"/>
      <c r="J14283" s="24"/>
    </row>
    <row r="14284" spans="3:10" x14ac:dyDescent="0.25">
      <c r="C14284" s="23"/>
      <c r="D14284" s="23"/>
      <c r="E14284" s="23"/>
      <c r="F14284" s="23"/>
      <c r="G14284" s="23"/>
      <c r="H14284" s="24"/>
      <c r="I14284" s="24"/>
      <c r="J14284" s="24"/>
    </row>
    <row r="14285" spans="3:10" x14ac:dyDescent="0.25">
      <c r="C14285" s="23"/>
      <c r="D14285" s="23"/>
      <c r="E14285" s="23"/>
      <c r="F14285" s="23"/>
      <c r="G14285" s="23"/>
      <c r="H14285" s="24"/>
      <c r="I14285" s="24"/>
      <c r="J14285" s="24"/>
    </row>
    <row r="14286" spans="3:10" x14ac:dyDescent="0.25">
      <c r="C14286" s="23"/>
      <c r="D14286" s="23"/>
      <c r="E14286" s="23"/>
      <c r="F14286" s="23"/>
      <c r="G14286" s="23"/>
      <c r="H14286" s="24"/>
      <c r="I14286" s="24"/>
      <c r="J14286" s="24"/>
    </row>
    <row r="14287" spans="3:10" x14ac:dyDescent="0.25">
      <c r="C14287" s="23"/>
      <c r="D14287" s="23"/>
      <c r="E14287" s="23"/>
      <c r="F14287" s="23"/>
      <c r="G14287" s="23"/>
      <c r="H14287" s="24"/>
      <c r="I14287" s="24"/>
      <c r="J14287" s="24"/>
    </row>
    <row r="14288" spans="3:10" x14ac:dyDescent="0.25">
      <c r="C14288" s="23"/>
      <c r="D14288" s="23"/>
      <c r="E14288" s="23"/>
      <c r="F14288" s="23"/>
      <c r="G14288" s="23"/>
      <c r="H14288" s="24"/>
      <c r="I14288" s="24"/>
      <c r="J14288" s="24"/>
    </row>
    <row r="14289" spans="3:10" x14ac:dyDescent="0.25">
      <c r="C14289" s="23"/>
      <c r="D14289" s="23"/>
      <c r="E14289" s="23"/>
      <c r="F14289" s="23"/>
      <c r="G14289" s="23"/>
      <c r="H14289" s="24"/>
      <c r="I14289" s="24"/>
      <c r="J14289" s="24"/>
    </row>
    <row r="14290" spans="3:10" x14ac:dyDescent="0.25">
      <c r="C14290" s="23"/>
      <c r="D14290" s="23"/>
      <c r="E14290" s="23"/>
      <c r="F14290" s="23"/>
      <c r="G14290" s="23"/>
      <c r="H14290" s="24"/>
      <c r="I14290" s="24"/>
      <c r="J14290" s="24"/>
    </row>
    <row r="14291" spans="3:10" x14ac:dyDescent="0.25">
      <c r="C14291" s="23"/>
      <c r="D14291" s="23"/>
      <c r="E14291" s="23"/>
      <c r="F14291" s="23"/>
      <c r="G14291" s="23"/>
      <c r="H14291" s="24"/>
      <c r="I14291" s="24"/>
      <c r="J14291" s="24"/>
    </row>
    <row r="14292" spans="3:10" x14ac:dyDescent="0.25">
      <c r="C14292" s="23"/>
      <c r="D14292" s="23"/>
      <c r="E14292" s="23"/>
      <c r="F14292" s="23"/>
      <c r="G14292" s="23"/>
      <c r="H14292" s="24"/>
      <c r="I14292" s="24"/>
      <c r="J14292" s="24"/>
    </row>
    <row r="14293" spans="3:10" x14ac:dyDescent="0.25">
      <c r="C14293" s="23"/>
      <c r="D14293" s="23"/>
      <c r="E14293" s="23"/>
      <c r="F14293" s="23"/>
      <c r="G14293" s="23"/>
      <c r="H14293" s="24"/>
      <c r="I14293" s="24"/>
      <c r="J14293" s="24"/>
    </row>
    <row r="14294" spans="3:10" x14ac:dyDescent="0.25">
      <c r="C14294" s="23"/>
      <c r="D14294" s="23"/>
      <c r="E14294" s="23"/>
      <c r="F14294" s="23"/>
      <c r="G14294" s="23"/>
      <c r="H14294" s="24"/>
      <c r="I14294" s="24"/>
      <c r="J14294" s="24"/>
    </row>
    <row r="14295" spans="3:10" x14ac:dyDescent="0.25">
      <c r="C14295" s="23"/>
      <c r="D14295" s="23"/>
      <c r="E14295" s="23"/>
      <c r="F14295" s="23"/>
      <c r="G14295" s="23"/>
      <c r="H14295" s="24"/>
      <c r="I14295" s="24"/>
      <c r="J14295" s="24"/>
    </row>
    <row r="14296" spans="3:10" x14ac:dyDescent="0.25">
      <c r="C14296" s="23"/>
      <c r="D14296" s="23"/>
      <c r="E14296" s="23"/>
      <c r="F14296" s="23"/>
      <c r="G14296" s="23"/>
      <c r="H14296" s="24"/>
      <c r="I14296" s="24"/>
      <c r="J14296" s="24"/>
    </row>
    <row r="14297" spans="3:10" x14ac:dyDescent="0.25">
      <c r="C14297" s="23"/>
      <c r="D14297" s="23"/>
      <c r="E14297" s="23"/>
      <c r="F14297" s="23"/>
      <c r="G14297" s="23"/>
      <c r="H14297" s="24"/>
      <c r="I14297" s="24"/>
      <c r="J14297" s="24"/>
    </row>
    <row r="14298" spans="3:10" x14ac:dyDescent="0.25">
      <c r="C14298" s="23"/>
      <c r="D14298" s="23"/>
      <c r="E14298" s="23"/>
      <c r="F14298" s="23"/>
      <c r="G14298" s="23"/>
      <c r="H14298" s="24"/>
      <c r="I14298" s="24"/>
      <c r="J14298" s="24"/>
    </row>
    <row r="14299" spans="3:10" x14ac:dyDescent="0.25">
      <c r="C14299" s="23"/>
      <c r="D14299" s="23"/>
      <c r="E14299" s="23"/>
      <c r="F14299" s="23"/>
      <c r="G14299" s="23"/>
      <c r="H14299" s="24"/>
      <c r="I14299" s="24"/>
      <c r="J14299" s="24"/>
    </row>
    <row r="14300" spans="3:10" x14ac:dyDescent="0.25">
      <c r="C14300" s="23"/>
      <c r="D14300" s="23"/>
      <c r="E14300" s="23"/>
      <c r="F14300" s="23"/>
      <c r="G14300" s="23"/>
      <c r="H14300" s="24"/>
      <c r="I14300" s="24"/>
      <c r="J14300" s="24"/>
    </row>
    <row r="14301" spans="3:10" x14ac:dyDescent="0.25">
      <c r="C14301" s="23"/>
      <c r="D14301" s="23"/>
      <c r="E14301" s="23"/>
      <c r="F14301" s="23"/>
      <c r="G14301" s="23"/>
      <c r="H14301" s="24"/>
      <c r="I14301" s="24"/>
      <c r="J14301" s="24"/>
    </row>
    <row r="14302" spans="3:10" x14ac:dyDescent="0.25">
      <c r="C14302" s="23"/>
      <c r="D14302" s="23"/>
      <c r="E14302" s="23"/>
      <c r="F14302" s="23"/>
      <c r="G14302" s="23"/>
      <c r="H14302" s="24"/>
      <c r="I14302" s="24"/>
      <c r="J14302" s="24"/>
    </row>
    <row r="14303" spans="3:10" x14ac:dyDescent="0.25">
      <c r="C14303" s="23"/>
      <c r="D14303" s="23"/>
      <c r="E14303" s="23"/>
      <c r="F14303" s="23"/>
      <c r="G14303" s="23"/>
      <c r="H14303" s="24"/>
      <c r="I14303" s="24"/>
      <c r="J14303" s="24"/>
    </row>
    <row r="14304" spans="3:10" x14ac:dyDescent="0.25">
      <c r="C14304" s="23"/>
      <c r="D14304" s="23"/>
      <c r="E14304" s="23"/>
      <c r="F14304" s="23"/>
      <c r="G14304" s="23"/>
      <c r="H14304" s="24"/>
      <c r="I14304" s="24"/>
      <c r="J14304" s="24"/>
    </row>
    <row r="14305" spans="3:10" x14ac:dyDescent="0.25">
      <c r="C14305" s="23"/>
      <c r="D14305" s="23"/>
      <c r="E14305" s="23"/>
      <c r="F14305" s="23"/>
      <c r="G14305" s="23"/>
      <c r="H14305" s="24"/>
      <c r="I14305" s="24"/>
      <c r="J14305" s="24"/>
    </row>
    <row r="14306" spans="3:10" x14ac:dyDescent="0.25">
      <c r="C14306" s="23"/>
      <c r="D14306" s="23"/>
      <c r="E14306" s="23"/>
      <c r="F14306" s="23"/>
      <c r="G14306" s="23"/>
      <c r="H14306" s="24"/>
      <c r="I14306" s="24"/>
      <c r="J14306" s="24"/>
    </row>
    <row r="14307" spans="3:10" x14ac:dyDescent="0.25">
      <c r="C14307" s="23"/>
      <c r="D14307" s="23"/>
      <c r="E14307" s="23"/>
      <c r="F14307" s="23"/>
      <c r="G14307" s="23"/>
      <c r="H14307" s="24"/>
      <c r="I14307" s="24"/>
      <c r="J14307" s="24"/>
    </row>
    <row r="14308" spans="3:10" x14ac:dyDescent="0.25">
      <c r="C14308" s="23"/>
      <c r="D14308" s="23"/>
      <c r="E14308" s="23"/>
      <c r="F14308" s="23"/>
      <c r="G14308" s="23"/>
      <c r="H14308" s="24"/>
      <c r="I14308" s="24"/>
      <c r="J14308" s="24"/>
    </row>
    <row r="14309" spans="3:10" x14ac:dyDescent="0.25">
      <c r="C14309" s="23"/>
      <c r="D14309" s="23"/>
      <c r="E14309" s="23"/>
      <c r="F14309" s="23"/>
      <c r="G14309" s="23"/>
      <c r="H14309" s="24"/>
      <c r="I14309" s="24"/>
      <c r="J14309" s="24"/>
    </row>
    <row r="14310" spans="3:10" x14ac:dyDescent="0.25">
      <c r="C14310" s="23"/>
      <c r="D14310" s="23"/>
      <c r="E14310" s="23"/>
      <c r="F14310" s="23"/>
      <c r="G14310" s="23"/>
      <c r="H14310" s="24"/>
      <c r="I14310" s="24"/>
      <c r="J14310" s="24"/>
    </row>
    <row r="14311" spans="3:10" x14ac:dyDescent="0.25">
      <c r="C14311" s="23"/>
      <c r="D14311" s="23"/>
      <c r="E14311" s="23"/>
      <c r="F14311" s="23"/>
      <c r="G14311" s="23"/>
      <c r="H14311" s="24"/>
      <c r="I14311" s="24"/>
      <c r="J14311" s="24"/>
    </row>
    <row r="14312" spans="3:10" x14ac:dyDescent="0.25">
      <c r="C14312" s="23"/>
      <c r="D14312" s="23"/>
      <c r="E14312" s="23"/>
      <c r="F14312" s="23"/>
      <c r="G14312" s="23"/>
      <c r="H14312" s="24"/>
      <c r="I14312" s="24"/>
      <c r="J14312" s="24"/>
    </row>
    <row r="14313" spans="3:10" x14ac:dyDescent="0.25">
      <c r="C14313" s="23"/>
      <c r="D14313" s="23"/>
      <c r="E14313" s="23"/>
      <c r="F14313" s="23"/>
      <c r="G14313" s="23"/>
      <c r="H14313" s="24"/>
      <c r="I14313" s="24"/>
      <c r="J14313" s="24"/>
    </row>
    <row r="14314" spans="3:10" x14ac:dyDescent="0.25">
      <c r="C14314" s="23"/>
      <c r="D14314" s="23"/>
      <c r="E14314" s="23"/>
      <c r="F14314" s="23"/>
      <c r="G14314" s="23"/>
      <c r="H14314" s="24"/>
      <c r="I14314" s="24"/>
      <c r="J14314" s="24"/>
    </row>
    <row r="14315" spans="3:10" x14ac:dyDescent="0.25">
      <c r="C14315" s="23"/>
      <c r="D14315" s="23"/>
      <c r="E14315" s="23"/>
      <c r="F14315" s="23"/>
      <c r="G14315" s="23"/>
      <c r="H14315" s="24"/>
      <c r="I14315" s="24"/>
      <c r="J14315" s="24"/>
    </row>
    <row r="14316" spans="3:10" x14ac:dyDescent="0.25">
      <c r="C14316" s="23"/>
      <c r="D14316" s="23"/>
      <c r="E14316" s="23"/>
      <c r="F14316" s="23"/>
      <c r="G14316" s="23"/>
      <c r="H14316" s="24"/>
      <c r="I14316" s="24"/>
      <c r="J14316" s="24"/>
    </row>
    <row r="14317" spans="3:10" x14ac:dyDescent="0.25">
      <c r="C14317" s="23"/>
      <c r="D14317" s="23"/>
      <c r="E14317" s="23"/>
      <c r="F14317" s="23"/>
      <c r="G14317" s="23"/>
      <c r="H14317" s="24"/>
      <c r="I14317" s="24"/>
      <c r="J14317" s="24"/>
    </row>
    <row r="14318" spans="3:10" x14ac:dyDescent="0.25">
      <c r="C14318" s="23"/>
      <c r="D14318" s="23"/>
      <c r="E14318" s="23"/>
      <c r="F14318" s="23"/>
      <c r="G14318" s="23"/>
      <c r="H14318" s="24"/>
      <c r="I14318" s="24"/>
      <c r="J14318" s="24"/>
    </row>
    <row r="14319" spans="3:10" x14ac:dyDescent="0.25">
      <c r="C14319" s="23"/>
      <c r="D14319" s="23"/>
      <c r="E14319" s="23"/>
      <c r="F14319" s="23"/>
      <c r="G14319" s="23"/>
      <c r="H14319" s="24"/>
      <c r="I14319" s="24"/>
      <c r="J14319" s="24"/>
    </row>
    <row r="14320" spans="3:10" x14ac:dyDescent="0.25">
      <c r="C14320" s="23"/>
      <c r="D14320" s="23"/>
      <c r="E14320" s="23"/>
      <c r="F14320" s="23"/>
      <c r="G14320" s="23"/>
      <c r="H14320" s="24"/>
      <c r="I14320" s="24"/>
      <c r="J14320" s="24"/>
    </row>
    <row r="14321" spans="3:10" x14ac:dyDescent="0.25">
      <c r="C14321" s="23"/>
      <c r="D14321" s="23"/>
      <c r="E14321" s="23"/>
      <c r="F14321" s="23"/>
      <c r="G14321" s="23"/>
      <c r="H14321" s="24"/>
      <c r="I14321" s="24"/>
      <c r="J14321" s="24"/>
    </row>
    <row r="14322" spans="3:10" x14ac:dyDescent="0.25">
      <c r="C14322" s="23"/>
      <c r="D14322" s="23"/>
      <c r="E14322" s="23"/>
      <c r="F14322" s="23"/>
      <c r="G14322" s="23"/>
      <c r="H14322" s="24"/>
      <c r="I14322" s="24"/>
      <c r="J14322" s="24"/>
    </row>
    <row r="14323" spans="3:10" x14ac:dyDescent="0.25">
      <c r="C14323" s="23"/>
      <c r="D14323" s="23"/>
      <c r="E14323" s="23"/>
      <c r="F14323" s="23"/>
      <c r="G14323" s="23"/>
      <c r="H14323" s="24"/>
      <c r="I14323" s="24"/>
      <c r="J14323" s="24"/>
    </row>
    <row r="14324" spans="3:10" x14ac:dyDescent="0.25">
      <c r="C14324" s="23"/>
      <c r="D14324" s="23"/>
      <c r="E14324" s="23"/>
      <c r="F14324" s="23"/>
      <c r="G14324" s="23"/>
      <c r="H14324" s="24"/>
      <c r="I14324" s="24"/>
      <c r="J14324" s="24"/>
    </row>
    <row r="14325" spans="3:10" x14ac:dyDescent="0.25">
      <c r="C14325" s="23"/>
      <c r="D14325" s="23"/>
      <c r="E14325" s="23"/>
      <c r="F14325" s="23"/>
      <c r="G14325" s="23"/>
      <c r="H14325" s="24"/>
      <c r="I14325" s="24"/>
      <c r="J14325" s="24"/>
    </row>
    <row r="14326" spans="3:10" x14ac:dyDescent="0.25">
      <c r="C14326" s="23"/>
      <c r="D14326" s="23"/>
      <c r="E14326" s="23"/>
      <c r="F14326" s="23"/>
      <c r="G14326" s="23"/>
      <c r="H14326" s="24"/>
      <c r="I14326" s="24"/>
      <c r="J14326" s="24"/>
    </row>
    <row r="14327" spans="3:10" x14ac:dyDescent="0.25">
      <c r="C14327" s="23"/>
      <c r="D14327" s="23"/>
      <c r="E14327" s="23"/>
      <c r="F14327" s="23"/>
      <c r="G14327" s="23"/>
      <c r="H14327" s="24"/>
      <c r="I14327" s="24"/>
      <c r="J14327" s="24"/>
    </row>
    <row r="14328" spans="3:10" x14ac:dyDescent="0.25">
      <c r="C14328" s="23"/>
      <c r="D14328" s="23"/>
      <c r="E14328" s="23"/>
      <c r="F14328" s="23"/>
      <c r="G14328" s="23"/>
      <c r="H14328" s="24"/>
      <c r="I14328" s="24"/>
      <c r="J14328" s="24"/>
    </row>
    <row r="14329" spans="3:10" x14ac:dyDescent="0.25">
      <c r="C14329" s="23"/>
      <c r="D14329" s="23"/>
      <c r="E14329" s="23"/>
      <c r="F14329" s="23"/>
      <c r="G14329" s="23"/>
      <c r="H14329" s="24"/>
      <c r="I14329" s="24"/>
      <c r="J14329" s="24"/>
    </row>
    <row r="14330" spans="3:10" x14ac:dyDescent="0.25">
      <c r="C14330" s="23"/>
      <c r="D14330" s="23"/>
      <c r="E14330" s="23"/>
      <c r="F14330" s="23"/>
      <c r="G14330" s="23"/>
      <c r="H14330" s="24"/>
      <c r="I14330" s="24"/>
      <c r="J14330" s="24"/>
    </row>
    <row r="14331" spans="3:10" x14ac:dyDescent="0.25">
      <c r="C14331" s="23"/>
      <c r="D14331" s="23"/>
      <c r="E14331" s="23"/>
      <c r="F14331" s="23"/>
      <c r="G14331" s="23"/>
      <c r="H14331" s="24"/>
      <c r="I14331" s="24"/>
      <c r="J14331" s="24"/>
    </row>
    <row r="14332" spans="3:10" x14ac:dyDescent="0.25">
      <c r="C14332" s="23"/>
      <c r="D14332" s="23"/>
      <c r="E14332" s="23"/>
      <c r="F14332" s="23"/>
      <c r="G14332" s="23"/>
      <c r="H14332" s="24"/>
      <c r="I14332" s="24"/>
      <c r="J14332" s="24"/>
    </row>
    <row r="14333" spans="3:10" x14ac:dyDescent="0.25">
      <c r="C14333" s="23"/>
      <c r="D14333" s="23"/>
      <c r="E14333" s="23"/>
      <c r="F14333" s="23"/>
      <c r="G14333" s="23"/>
      <c r="H14333" s="24"/>
      <c r="I14333" s="24"/>
      <c r="J14333" s="24"/>
    </row>
    <row r="14334" spans="3:10" x14ac:dyDescent="0.25">
      <c r="C14334" s="23"/>
      <c r="D14334" s="23"/>
      <c r="E14334" s="23"/>
      <c r="F14334" s="23"/>
      <c r="G14334" s="23"/>
      <c r="H14334" s="24"/>
      <c r="I14334" s="24"/>
      <c r="J14334" s="24"/>
    </row>
    <row r="14335" spans="3:10" x14ac:dyDescent="0.25">
      <c r="C14335" s="23"/>
      <c r="D14335" s="23"/>
      <c r="E14335" s="23"/>
      <c r="F14335" s="23"/>
      <c r="G14335" s="23"/>
      <c r="H14335" s="24"/>
      <c r="I14335" s="24"/>
      <c r="J14335" s="24"/>
    </row>
    <row r="14336" spans="3:10" x14ac:dyDescent="0.25">
      <c r="C14336" s="23"/>
      <c r="D14336" s="23"/>
      <c r="E14336" s="23"/>
      <c r="F14336" s="23"/>
      <c r="G14336" s="23"/>
      <c r="H14336" s="24"/>
      <c r="I14336" s="24"/>
      <c r="J14336" s="24"/>
    </row>
    <row r="14337" spans="3:10" x14ac:dyDescent="0.25">
      <c r="C14337" s="23"/>
      <c r="D14337" s="23"/>
      <c r="E14337" s="23"/>
      <c r="F14337" s="23"/>
      <c r="G14337" s="23"/>
      <c r="H14337" s="24"/>
      <c r="I14337" s="24"/>
      <c r="J14337" s="24"/>
    </row>
    <row r="14338" spans="3:10" x14ac:dyDescent="0.25">
      <c r="C14338" s="23"/>
      <c r="D14338" s="23"/>
      <c r="E14338" s="23"/>
      <c r="F14338" s="23"/>
      <c r="G14338" s="23"/>
      <c r="H14338" s="24"/>
      <c r="I14338" s="24"/>
      <c r="J14338" s="24"/>
    </row>
    <row r="14339" spans="3:10" x14ac:dyDescent="0.25">
      <c r="C14339" s="23"/>
      <c r="D14339" s="23"/>
      <c r="E14339" s="23"/>
      <c r="F14339" s="23"/>
      <c r="G14339" s="23"/>
      <c r="H14339" s="24"/>
      <c r="I14339" s="24"/>
      <c r="J14339" s="24"/>
    </row>
    <row r="14340" spans="3:10" x14ac:dyDescent="0.25">
      <c r="C14340" s="23"/>
      <c r="D14340" s="23"/>
      <c r="E14340" s="23"/>
      <c r="F14340" s="23"/>
      <c r="G14340" s="23"/>
      <c r="H14340" s="24"/>
      <c r="I14340" s="24"/>
      <c r="J14340" s="24"/>
    </row>
    <row r="14341" spans="3:10" x14ac:dyDescent="0.25">
      <c r="C14341" s="23"/>
      <c r="D14341" s="23"/>
      <c r="E14341" s="23"/>
      <c r="F14341" s="23"/>
      <c r="G14341" s="23"/>
      <c r="H14341" s="24"/>
      <c r="I14341" s="24"/>
      <c r="J14341" s="24"/>
    </row>
    <row r="14342" spans="3:10" x14ac:dyDescent="0.25">
      <c r="C14342" s="23"/>
      <c r="D14342" s="23"/>
      <c r="E14342" s="23"/>
      <c r="F14342" s="23"/>
      <c r="G14342" s="23"/>
      <c r="H14342" s="24"/>
      <c r="I14342" s="24"/>
      <c r="J14342" s="24"/>
    </row>
    <row r="14343" spans="3:10" x14ac:dyDescent="0.25">
      <c r="C14343" s="23"/>
      <c r="D14343" s="23"/>
      <c r="E14343" s="23"/>
      <c r="F14343" s="23"/>
      <c r="G14343" s="23"/>
      <c r="H14343" s="24"/>
      <c r="I14343" s="24"/>
      <c r="J14343" s="24"/>
    </row>
    <row r="14344" spans="3:10" x14ac:dyDescent="0.25">
      <c r="C14344" s="23"/>
      <c r="D14344" s="23"/>
      <c r="E14344" s="23"/>
      <c r="F14344" s="23"/>
      <c r="G14344" s="23"/>
      <c r="H14344" s="24"/>
      <c r="I14344" s="24"/>
      <c r="J14344" s="24"/>
    </row>
    <row r="14345" spans="3:10" x14ac:dyDescent="0.25">
      <c r="C14345" s="23"/>
      <c r="D14345" s="23"/>
      <c r="E14345" s="23"/>
      <c r="F14345" s="23"/>
      <c r="G14345" s="23"/>
      <c r="H14345" s="24"/>
      <c r="I14345" s="24"/>
      <c r="J14345" s="24"/>
    </row>
    <row r="14346" spans="3:10" x14ac:dyDescent="0.25">
      <c r="C14346" s="23"/>
      <c r="D14346" s="23"/>
      <c r="E14346" s="23"/>
      <c r="F14346" s="23"/>
      <c r="G14346" s="23"/>
      <c r="H14346" s="24"/>
      <c r="I14346" s="24"/>
      <c r="J14346" s="24"/>
    </row>
    <row r="14347" spans="3:10" x14ac:dyDescent="0.25">
      <c r="C14347" s="23"/>
      <c r="D14347" s="23"/>
      <c r="E14347" s="23"/>
      <c r="F14347" s="23"/>
      <c r="G14347" s="23"/>
      <c r="H14347" s="24"/>
      <c r="I14347" s="24"/>
      <c r="J14347" s="24"/>
    </row>
    <row r="14348" spans="3:10" x14ac:dyDescent="0.25">
      <c r="C14348" s="23"/>
      <c r="D14348" s="23"/>
      <c r="E14348" s="23"/>
      <c r="F14348" s="23"/>
      <c r="G14348" s="23"/>
      <c r="H14348" s="24"/>
      <c r="I14348" s="24"/>
      <c r="J14348" s="24"/>
    </row>
    <row r="14349" spans="3:10" x14ac:dyDescent="0.25">
      <c r="C14349" s="23"/>
      <c r="D14349" s="23"/>
      <c r="E14349" s="23"/>
      <c r="F14349" s="23"/>
      <c r="G14349" s="23"/>
      <c r="H14349" s="24"/>
      <c r="I14349" s="24"/>
      <c r="J14349" s="24"/>
    </row>
    <row r="14350" spans="3:10" x14ac:dyDescent="0.25">
      <c r="C14350" s="23"/>
      <c r="D14350" s="23"/>
      <c r="E14350" s="23"/>
      <c r="F14350" s="23"/>
      <c r="G14350" s="23"/>
      <c r="H14350" s="24"/>
      <c r="I14350" s="24"/>
      <c r="J14350" s="24"/>
    </row>
    <row r="14351" spans="3:10" x14ac:dyDescent="0.25">
      <c r="C14351" s="23"/>
      <c r="D14351" s="23"/>
      <c r="E14351" s="23"/>
      <c r="F14351" s="23"/>
      <c r="G14351" s="23"/>
      <c r="H14351" s="24"/>
      <c r="I14351" s="24"/>
      <c r="J14351" s="24"/>
    </row>
    <row r="14352" spans="3:10" x14ac:dyDescent="0.25">
      <c r="C14352" s="23"/>
      <c r="D14352" s="23"/>
      <c r="E14352" s="23"/>
      <c r="F14352" s="23"/>
      <c r="G14352" s="23"/>
      <c r="H14352" s="24"/>
      <c r="I14352" s="24"/>
      <c r="J14352" s="24"/>
    </row>
    <row r="14353" spans="3:10" x14ac:dyDescent="0.25">
      <c r="C14353" s="23"/>
      <c r="D14353" s="23"/>
      <c r="E14353" s="23"/>
      <c r="F14353" s="23"/>
      <c r="G14353" s="23"/>
      <c r="H14353" s="24"/>
      <c r="I14353" s="24"/>
      <c r="J14353" s="24"/>
    </row>
    <row r="14354" spans="3:10" x14ac:dyDescent="0.25">
      <c r="C14354" s="23"/>
      <c r="D14354" s="23"/>
      <c r="E14354" s="23"/>
      <c r="F14354" s="23"/>
      <c r="G14354" s="23"/>
      <c r="H14354" s="24"/>
      <c r="I14354" s="24"/>
      <c r="J14354" s="24"/>
    </row>
    <row r="14355" spans="3:10" x14ac:dyDescent="0.25">
      <c r="C14355" s="23"/>
      <c r="D14355" s="23"/>
      <c r="E14355" s="23"/>
      <c r="F14355" s="23"/>
      <c r="G14355" s="23"/>
      <c r="H14355" s="24"/>
      <c r="I14355" s="24"/>
      <c r="J14355" s="24"/>
    </row>
    <row r="14356" spans="3:10" x14ac:dyDescent="0.25">
      <c r="C14356" s="23"/>
      <c r="D14356" s="23"/>
      <c r="E14356" s="23"/>
      <c r="F14356" s="23"/>
      <c r="G14356" s="23"/>
      <c r="H14356" s="24"/>
      <c r="I14356" s="24"/>
      <c r="J14356" s="24"/>
    </row>
    <row r="14357" spans="3:10" x14ac:dyDescent="0.25">
      <c r="C14357" s="23"/>
      <c r="D14357" s="23"/>
      <c r="E14357" s="23"/>
      <c r="F14357" s="23"/>
      <c r="G14357" s="23"/>
      <c r="H14357" s="24"/>
      <c r="I14357" s="24"/>
      <c r="J14357" s="24"/>
    </row>
    <row r="14358" spans="3:10" x14ac:dyDescent="0.25">
      <c r="C14358" s="23"/>
      <c r="D14358" s="23"/>
      <c r="E14358" s="23"/>
      <c r="F14358" s="23"/>
      <c r="G14358" s="23"/>
      <c r="H14358" s="24"/>
      <c r="I14358" s="24"/>
      <c r="J14358" s="24"/>
    </row>
    <row r="14359" spans="3:10" x14ac:dyDescent="0.25">
      <c r="C14359" s="23"/>
      <c r="D14359" s="23"/>
      <c r="E14359" s="23"/>
      <c r="F14359" s="23"/>
      <c r="G14359" s="23"/>
      <c r="H14359" s="24"/>
      <c r="I14359" s="24"/>
      <c r="J14359" s="24"/>
    </row>
    <row r="14360" spans="3:10" x14ac:dyDescent="0.25">
      <c r="C14360" s="23"/>
      <c r="D14360" s="23"/>
      <c r="E14360" s="23"/>
      <c r="F14360" s="23"/>
      <c r="G14360" s="23"/>
      <c r="H14360" s="24"/>
      <c r="I14360" s="24"/>
      <c r="J14360" s="24"/>
    </row>
    <row r="14361" spans="3:10" x14ac:dyDescent="0.25">
      <c r="C14361" s="23"/>
      <c r="D14361" s="23"/>
      <c r="E14361" s="23"/>
      <c r="F14361" s="23"/>
      <c r="G14361" s="23"/>
      <c r="H14361" s="24"/>
      <c r="I14361" s="24"/>
      <c r="J14361" s="24"/>
    </row>
    <row r="14362" spans="3:10" x14ac:dyDescent="0.25">
      <c r="C14362" s="23"/>
      <c r="D14362" s="23"/>
      <c r="E14362" s="23"/>
      <c r="F14362" s="23"/>
      <c r="G14362" s="23"/>
      <c r="H14362" s="24"/>
      <c r="I14362" s="24"/>
      <c r="J14362" s="24"/>
    </row>
    <row r="14363" spans="3:10" x14ac:dyDescent="0.25">
      <c r="C14363" s="23"/>
      <c r="D14363" s="23"/>
      <c r="E14363" s="23"/>
      <c r="F14363" s="23"/>
      <c r="G14363" s="23"/>
      <c r="H14363" s="24"/>
      <c r="I14363" s="24"/>
      <c r="J14363" s="24"/>
    </row>
    <row r="14364" spans="3:10" x14ac:dyDescent="0.25">
      <c r="C14364" s="23"/>
      <c r="D14364" s="23"/>
      <c r="E14364" s="23"/>
      <c r="F14364" s="23"/>
      <c r="G14364" s="23"/>
      <c r="H14364" s="24"/>
      <c r="I14364" s="24"/>
      <c r="J14364" s="24"/>
    </row>
    <row r="14365" spans="3:10" x14ac:dyDescent="0.25">
      <c r="C14365" s="23"/>
      <c r="D14365" s="23"/>
      <c r="E14365" s="23"/>
      <c r="F14365" s="23"/>
      <c r="G14365" s="23"/>
      <c r="H14365" s="24"/>
      <c r="I14365" s="24"/>
      <c r="J14365" s="24"/>
    </row>
    <row r="14366" spans="3:10" x14ac:dyDescent="0.25">
      <c r="C14366" s="23"/>
      <c r="D14366" s="23"/>
      <c r="E14366" s="23"/>
      <c r="F14366" s="23"/>
      <c r="G14366" s="23"/>
      <c r="H14366" s="24"/>
      <c r="I14366" s="24"/>
      <c r="J14366" s="24"/>
    </row>
    <row r="14367" spans="3:10" x14ac:dyDescent="0.25">
      <c r="C14367" s="23"/>
      <c r="D14367" s="23"/>
      <c r="E14367" s="23"/>
      <c r="F14367" s="23"/>
      <c r="G14367" s="23"/>
      <c r="H14367" s="24"/>
      <c r="I14367" s="24"/>
      <c r="J14367" s="24"/>
    </row>
    <row r="14368" spans="3:10" x14ac:dyDescent="0.25">
      <c r="C14368" s="23"/>
      <c r="D14368" s="23"/>
      <c r="E14368" s="23"/>
      <c r="F14368" s="23"/>
      <c r="G14368" s="23"/>
      <c r="H14368" s="24"/>
      <c r="I14368" s="24"/>
      <c r="J14368" s="24"/>
    </row>
    <row r="14369" spans="3:10" x14ac:dyDescent="0.25">
      <c r="C14369" s="23"/>
      <c r="D14369" s="23"/>
      <c r="E14369" s="23"/>
      <c r="F14369" s="23"/>
      <c r="G14369" s="23"/>
      <c r="H14369" s="24"/>
      <c r="I14369" s="24"/>
      <c r="J14369" s="24"/>
    </row>
    <row r="14370" spans="3:10" x14ac:dyDescent="0.25">
      <c r="C14370" s="23"/>
      <c r="D14370" s="23"/>
      <c r="E14370" s="23"/>
      <c r="F14370" s="23"/>
      <c r="G14370" s="23"/>
      <c r="H14370" s="24"/>
      <c r="I14370" s="24"/>
      <c r="J14370" s="24"/>
    </row>
    <row r="14371" spans="3:10" x14ac:dyDescent="0.25">
      <c r="C14371" s="23"/>
      <c r="D14371" s="23"/>
      <c r="E14371" s="23"/>
      <c r="F14371" s="23"/>
      <c r="G14371" s="23"/>
      <c r="H14371" s="24"/>
      <c r="I14371" s="24"/>
      <c r="J14371" s="24"/>
    </row>
    <row r="14372" spans="3:10" x14ac:dyDescent="0.25">
      <c r="C14372" s="23"/>
      <c r="D14372" s="23"/>
      <c r="E14372" s="23"/>
      <c r="F14372" s="23"/>
      <c r="G14372" s="23"/>
      <c r="H14372" s="24"/>
      <c r="I14372" s="24"/>
      <c r="J14372" s="24"/>
    </row>
    <row r="14373" spans="3:10" x14ac:dyDescent="0.25">
      <c r="C14373" s="23"/>
      <c r="D14373" s="23"/>
      <c r="E14373" s="23"/>
      <c r="F14373" s="23"/>
      <c r="G14373" s="23"/>
      <c r="H14373" s="24"/>
      <c r="I14373" s="24"/>
      <c r="J14373" s="24"/>
    </row>
    <row r="14374" spans="3:10" x14ac:dyDescent="0.25">
      <c r="C14374" s="23"/>
      <c r="D14374" s="23"/>
      <c r="E14374" s="23"/>
      <c r="F14374" s="23"/>
      <c r="G14374" s="23"/>
      <c r="H14374" s="24"/>
      <c r="I14374" s="24"/>
      <c r="J14374" s="24"/>
    </row>
    <row r="14375" spans="3:10" x14ac:dyDescent="0.25">
      <c r="C14375" s="23"/>
      <c r="D14375" s="23"/>
      <c r="E14375" s="23"/>
      <c r="F14375" s="23"/>
      <c r="G14375" s="23"/>
      <c r="H14375" s="24"/>
      <c r="I14375" s="24"/>
      <c r="J14375" s="24"/>
    </row>
    <row r="14376" spans="3:10" x14ac:dyDescent="0.25">
      <c r="C14376" s="23"/>
      <c r="D14376" s="23"/>
      <c r="E14376" s="23"/>
      <c r="F14376" s="23"/>
      <c r="G14376" s="23"/>
      <c r="H14376" s="24"/>
      <c r="I14376" s="24"/>
      <c r="J14376" s="24"/>
    </row>
    <row r="14377" spans="3:10" x14ac:dyDescent="0.25">
      <c r="C14377" s="23"/>
      <c r="D14377" s="23"/>
      <c r="E14377" s="23"/>
      <c r="F14377" s="23"/>
      <c r="G14377" s="23"/>
      <c r="H14377" s="24"/>
      <c r="I14377" s="24"/>
      <c r="J14377" s="24"/>
    </row>
    <row r="14378" spans="3:10" x14ac:dyDescent="0.25">
      <c r="C14378" s="23"/>
      <c r="D14378" s="23"/>
      <c r="E14378" s="23"/>
      <c r="F14378" s="23"/>
      <c r="G14378" s="23"/>
      <c r="H14378" s="24"/>
      <c r="I14378" s="24"/>
      <c r="J14378" s="24"/>
    </row>
    <row r="14379" spans="3:10" x14ac:dyDescent="0.25">
      <c r="C14379" s="23"/>
      <c r="D14379" s="23"/>
      <c r="E14379" s="23"/>
      <c r="F14379" s="23"/>
      <c r="G14379" s="23"/>
      <c r="H14379" s="24"/>
      <c r="I14379" s="24"/>
      <c r="J14379" s="24"/>
    </row>
    <row r="14380" spans="3:10" x14ac:dyDescent="0.25">
      <c r="C14380" s="23"/>
      <c r="D14380" s="23"/>
      <c r="E14380" s="23"/>
      <c r="F14380" s="23"/>
      <c r="G14380" s="23"/>
      <c r="H14380" s="24"/>
      <c r="I14380" s="24"/>
      <c r="J14380" s="24"/>
    </row>
    <row r="14381" spans="3:10" x14ac:dyDescent="0.25">
      <c r="C14381" s="23"/>
      <c r="D14381" s="23"/>
      <c r="E14381" s="23"/>
      <c r="F14381" s="23"/>
      <c r="G14381" s="23"/>
      <c r="H14381" s="24"/>
      <c r="I14381" s="24"/>
      <c r="J14381" s="24"/>
    </row>
    <row r="14382" spans="3:10" x14ac:dyDescent="0.25">
      <c r="C14382" s="23"/>
      <c r="D14382" s="23"/>
      <c r="E14382" s="23"/>
      <c r="F14382" s="23"/>
      <c r="G14382" s="23"/>
      <c r="H14382" s="24"/>
      <c r="I14382" s="24"/>
      <c r="J14382" s="24"/>
    </row>
    <row r="14383" spans="3:10" x14ac:dyDescent="0.25">
      <c r="C14383" s="23"/>
      <c r="D14383" s="23"/>
      <c r="E14383" s="23"/>
      <c r="F14383" s="23"/>
      <c r="G14383" s="23"/>
      <c r="H14383" s="24"/>
      <c r="I14383" s="24"/>
      <c r="J14383" s="24"/>
    </row>
    <row r="14384" spans="3:10" x14ac:dyDescent="0.25">
      <c r="C14384" s="23"/>
      <c r="D14384" s="23"/>
      <c r="E14384" s="23"/>
      <c r="F14384" s="23"/>
      <c r="G14384" s="23"/>
      <c r="H14384" s="24"/>
      <c r="I14384" s="24"/>
      <c r="J14384" s="24"/>
    </row>
    <row r="14385" spans="3:10" x14ac:dyDescent="0.25">
      <c r="C14385" s="23"/>
      <c r="D14385" s="23"/>
      <c r="E14385" s="23"/>
      <c r="F14385" s="23"/>
      <c r="G14385" s="23"/>
      <c r="H14385" s="24"/>
      <c r="I14385" s="24"/>
      <c r="J14385" s="24"/>
    </row>
    <row r="14386" spans="3:10" x14ac:dyDescent="0.25">
      <c r="C14386" s="23"/>
      <c r="D14386" s="23"/>
      <c r="E14386" s="23"/>
      <c r="F14386" s="23"/>
      <c r="G14386" s="23"/>
      <c r="H14386" s="24"/>
      <c r="I14386" s="24"/>
      <c r="J14386" s="24"/>
    </row>
    <row r="14387" spans="3:10" x14ac:dyDescent="0.25">
      <c r="C14387" s="23"/>
      <c r="D14387" s="23"/>
      <c r="E14387" s="23"/>
      <c r="F14387" s="23"/>
      <c r="G14387" s="23"/>
      <c r="H14387" s="24"/>
      <c r="I14387" s="24"/>
      <c r="J14387" s="24"/>
    </row>
    <row r="14388" spans="3:10" x14ac:dyDescent="0.25">
      <c r="C14388" s="23"/>
      <c r="D14388" s="23"/>
      <c r="E14388" s="23"/>
      <c r="F14388" s="23"/>
      <c r="G14388" s="23"/>
      <c r="H14388" s="24"/>
      <c r="I14388" s="24"/>
      <c r="J14388" s="24"/>
    </row>
    <row r="14389" spans="3:10" x14ac:dyDescent="0.25">
      <c r="C14389" s="23"/>
      <c r="D14389" s="23"/>
      <c r="E14389" s="23"/>
      <c r="F14389" s="23"/>
      <c r="G14389" s="23"/>
      <c r="H14389" s="24"/>
      <c r="I14389" s="24"/>
      <c r="J14389" s="24"/>
    </row>
    <row r="14390" spans="3:10" x14ac:dyDescent="0.25">
      <c r="C14390" s="23"/>
      <c r="D14390" s="23"/>
      <c r="E14390" s="23"/>
      <c r="F14390" s="23"/>
      <c r="G14390" s="23"/>
      <c r="H14390" s="24"/>
      <c r="I14390" s="24"/>
      <c r="J14390" s="24"/>
    </row>
    <row r="14391" spans="3:10" x14ac:dyDescent="0.25">
      <c r="C14391" s="23"/>
      <c r="D14391" s="23"/>
      <c r="E14391" s="23"/>
      <c r="F14391" s="23"/>
      <c r="G14391" s="23"/>
      <c r="H14391" s="24"/>
      <c r="I14391" s="24"/>
      <c r="J14391" s="24"/>
    </row>
    <row r="14392" spans="3:10" x14ac:dyDescent="0.25">
      <c r="C14392" s="23"/>
      <c r="D14392" s="23"/>
      <c r="E14392" s="23"/>
      <c r="F14392" s="23"/>
      <c r="G14392" s="23"/>
      <c r="H14392" s="24"/>
      <c r="I14392" s="24"/>
      <c r="J14392" s="24"/>
    </row>
    <row r="14393" spans="3:10" x14ac:dyDescent="0.25">
      <c r="C14393" s="23"/>
      <c r="D14393" s="23"/>
      <c r="E14393" s="23"/>
      <c r="F14393" s="23"/>
      <c r="G14393" s="23"/>
      <c r="H14393" s="24"/>
      <c r="I14393" s="24"/>
      <c r="J14393" s="24"/>
    </row>
    <row r="14394" spans="3:10" x14ac:dyDescent="0.25">
      <c r="C14394" s="23"/>
      <c r="D14394" s="23"/>
      <c r="E14394" s="23"/>
      <c r="F14394" s="23"/>
      <c r="G14394" s="23"/>
      <c r="H14394" s="24"/>
      <c r="I14394" s="24"/>
      <c r="J14394" s="24"/>
    </row>
    <row r="14395" spans="3:10" x14ac:dyDescent="0.25">
      <c r="C14395" s="23"/>
      <c r="D14395" s="23"/>
      <c r="E14395" s="23"/>
      <c r="F14395" s="23"/>
      <c r="G14395" s="23"/>
      <c r="H14395" s="24"/>
      <c r="I14395" s="24"/>
      <c r="J14395" s="24"/>
    </row>
    <row r="14396" spans="3:10" x14ac:dyDescent="0.25">
      <c r="C14396" s="23"/>
      <c r="D14396" s="23"/>
      <c r="E14396" s="23"/>
      <c r="F14396" s="23"/>
      <c r="G14396" s="23"/>
      <c r="H14396" s="24"/>
      <c r="I14396" s="24"/>
      <c r="J14396" s="24"/>
    </row>
    <row r="14397" spans="3:10" x14ac:dyDescent="0.25">
      <c r="C14397" s="23"/>
      <c r="D14397" s="23"/>
      <c r="E14397" s="23"/>
      <c r="F14397" s="23"/>
      <c r="G14397" s="23"/>
      <c r="H14397" s="24"/>
      <c r="I14397" s="24"/>
      <c r="J14397" s="24"/>
    </row>
    <row r="14398" spans="3:10" x14ac:dyDescent="0.25">
      <c r="C14398" s="23"/>
      <c r="D14398" s="23"/>
      <c r="E14398" s="23"/>
      <c r="F14398" s="23"/>
      <c r="G14398" s="23"/>
      <c r="H14398" s="24"/>
      <c r="I14398" s="24"/>
      <c r="J14398" s="24"/>
    </row>
    <row r="14399" spans="3:10" x14ac:dyDescent="0.25">
      <c r="C14399" s="23"/>
      <c r="D14399" s="23"/>
      <c r="E14399" s="23"/>
      <c r="F14399" s="23"/>
      <c r="G14399" s="23"/>
      <c r="H14399" s="24"/>
      <c r="I14399" s="24"/>
      <c r="J14399" s="24"/>
    </row>
    <row r="14400" spans="3:10" x14ac:dyDescent="0.25">
      <c r="C14400" s="23"/>
      <c r="D14400" s="23"/>
      <c r="E14400" s="23"/>
      <c r="F14400" s="23"/>
      <c r="G14400" s="23"/>
      <c r="H14400" s="24"/>
      <c r="I14400" s="24"/>
      <c r="J14400" s="24"/>
    </row>
    <row r="14401" spans="3:10" x14ac:dyDescent="0.25">
      <c r="C14401" s="23"/>
      <c r="D14401" s="23"/>
      <c r="E14401" s="23"/>
      <c r="F14401" s="23"/>
      <c r="G14401" s="23"/>
      <c r="H14401" s="24"/>
      <c r="I14401" s="24"/>
      <c r="J14401" s="24"/>
    </row>
    <row r="14402" spans="3:10" x14ac:dyDescent="0.25">
      <c r="C14402" s="23"/>
      <c r="D14402" s="23"/>
      <c r="E14402" s="23"/>
      <c r="F14402" s="23"/>
      <c r="G14402" s="23"/>
      <c r="H14402" s="24"/>
      <c r="I14402" s="24"/>
      <c r="J14402" s="24"/>
    </row>
    <row r="14403" spans="3:10" x14ac:dyDescent="0.25">
      <c r="C14403" s="23"/>
      <c r="D14403" s="23"/>
      <c r="E14403" s="23"/>
      <c r="F14403" s="23"/>
      <c r="G14403" s="23"/>
      <c r="H14403" s="24"/>
      <c r="I14403" s="24"/>
      <c r="J14403" s="24"/>
    </row>
    <row r="14404" spans="3:10" x14ac:dyDescent="0.25">
      <c r="C14404" s="23"/>
      <c r="D14404" s="23"/>
      <c r="E14404" s="23"/>
      <c r="F14404" s="23"/>
      <c r="G14404" s="23"/>
      <c r="H14404" s="24"/>
      <c r="I14404" s="24"/>
      <c r="J14404" s="24"/>
    </row>
    <row r="14405" spans="3:10" x14ac:dyDescent="0.25">
      <c r="C14405" s="23"/>
      <c r="D14405" s="23"/>
      <c r="E14405" s="23"/>
      <c r="F14405" s="23"/>
      <c r="G14405" s="23"/>
      <c r="H14405" s="24"/>
      <c r="I14405" s="24"/>
      <c r="J14405" s="24"/>
    </row>
    <row r="14406" spans="3:10" x14ac:dyDescent="0.25">
      <c r="C14406" s="23"/>
      <c r="D14406" s="23"/>
      <c r="E14406" s="23"/>
      <c r="F14406" s="23"/>
      <c r="G14406" s="23"/>
      <c r="H14406" s="24"/>
      <c r="I14406" s="24"/>
      <c r="J14406" s="24"/>
    </row>
    <row r="14407" spans="3:10" x14ac:dyDescent="0.25">
      <c r="C14407" s="23"/>
      <c r="D14407" s="23"/>
      <c r="E14407" s="23"/>
      <c r="F14407" s="23"/>
      <c r="G14407" s="23"/>
      <c r="H14407" s="24"/>
      <c r="I14407" s="24"/>
      <c r="J14407" s="24"/>
    </row>
    <row r="14408" spans="3:10" x14ac:dyDescent="0.25">
      <c r="C14408" s="23"/>
      <c r="D14408" s="23"/>
      <c r="E14408" s="23"/>
      <c r="F14408" s="23"/>
      <c r="G14408" s="23"/>
      <c r="H14408" s="24"/>
      <c r="I14408" s="24"/>
      <c r="J14408" s="24"/>
    </row>
    <row r="14409" spans="3:10" x14ac:dyDescent="0.25">
      <c r="C14409" s="23"/>
      <c r="D14409" s="23"/>
      <c r="E14409" s="23"/>
      <c r="F14409" s="23"/>
      <c r="G14409" s="23"/>
      <c r="H14409" s="24"/>
      <c r="I14409" s="24"/>
      <c r="J14409" s="24"/>
    </row>
    <row r="14410" spans="3:10" x14ac:dyDescent="0.25">
      <c r="C14410" s="23"/>
      <c r="D14410" s="23"/>
      <c r="E14410" s="23"/>
      <c r="F14410" s="23"/>
      <c r="G14410" s="23"/>
      <c r="H14410" s="24"/>
      <c r="I14410" s="24"/>
      <c r="J14410" s="24"/>
    </row>
    <row r="14411" spans="3:10" x14ac:dyDescent="0.25">
      <c r="C14411" s="23"/>
      <c r="D14411" s="23"/>
      <c r="E14411" s="23"/>
      <c r="F14411" s="23"/>
      <c r="G14411" s="23"/>
      <c r="H14411" s="24"/>
      <c r="I14411" s="24"/>
      <c r="J14411" s="24"/>
    </row>
    <row r="14412" spans="3:10" x14ac:dyDescent="0.25">
      <c r="C14412" s="23"/>
      <c r="D14412" s="23"/>
      <c r="E14412" s="23"/>
      <c r="F14412" s="23"/>
      <c r="G14412" s="23"/>
      <c r="H14412" s="24"/>
      <c r="I14412" s="24"/>
      <c r="J14412" s="24"/>
    </row>
    <row r="14413" spans="3:10" x14ac:dyDescent="0.25">
      <c r="C14413" s="23"/>
      <c r="D14413" s="23"/>
      <c r="E14413" s="23"/>
      <c r="F14413" s="23"/>
      <c r="G14413" s="23"/>
      <c r="H14413" s="24"/>
      <c r="I14413" s="24"/>
      <c r="J14413" s="24"/>
    </row>
    <row r="14414" spans="3:10" x14ac:dyDescent="0.25">
      <c r="C14414" s="23"/>
      <c r="D14414" s="23"/>
      <c r="E14414" s="23"/>
      <c r="F14414" s="23"/>
      <c r="G14414" s="23"/>
      <c r="H14414" s="24"/>
      <c r="I14414" s="24"/>
      <c r="J14414" s="24"/>
    </row>
    <row r="14415" spans="3:10" x14ac:dyDescent="0.25">
      <c r="C14415" s="23"/>
      <c r="D14415" s="23"/>
      <c r="E14415" s="23"/>
      <c r="F14415" s="23"/>
      <c r="G14415" s="23"/>
      <c r="H14415" s="24"/>
      <c r="I14415" s="24"/>
      <c r="J14415" s="24"/>
    </row>
    <row r="14416" spans="3:10" x14ac:dyDescent="0.25">
      <c r="C14416" s="23"/>
      <c r="D14416" s="23"/>
      <c r="E14416" s="23"/>
      <c r="F14416" s="23"/>
      <c r="G14416" s="23"/>
      <c r="H14416" s="24"/>
      <c r="I14416" s="24"/>
      <c r="J14416" s="24"/>
    </row>
    <row r="14417" spans="3:10" x14ac:dyDescent="0.25">
      <c r="C14417" s="23"/>
      <c r="D14417" s="23"/>
      <c r="E14417" s="23"/>
      <c r="F14417" s="23"/>
      <c r="G14417" s="23"/>
      <c r="H14417" s="24"/>
      <c r="I14417" s="24"/>
      <c r="J14417" s="24"/>
    </row>
    <row r="14418" spans="3:10" x14ac:dyDescent="0.25">
      <c r="C14418" s="23"/>
      <c r="D14418" s="23"/>
      <c r="E14418" s="23"/>
      <c r="F14418" s="23"/>
      <c r="G14418" s="23"/>
      <c r="H14418" s="24"/>
      <c r="I14418" s="24"/>
      <c r="J14418" s="24"/>
    </row>
    <row r="14419" spans="3:10" x14ac:dyDescent="0.25">
      <c r="C14419" s="23"/>
      <c r="D14419" s="23"/>
      <c r="E14419" s="23"/>
      <c r="F14419" s="23"/>
      <c r="G14419" s="23"/>
      <c r="H14419" s="24"/>
      <c r="I14419" s="24"/>
      <c r="J14419" s="24"/>
    </row>
    <row r="14420" spans="3:10" x14ac:dyDescent="0.25">
      <c r="C14420" s="23"/>
      <c r="D14420" s="23"/>
      <c r="E14420" s="23"/>
      <c r="F14420" s="23"/>
      <c r="G14420" s="23"/>
      <c r="H14420" s="24"/>
      <c r="I14420" s="24"/>
      <c r="J14420" s="24"/>
    </row>
    <row r="14421" spans="3:10" x14ac:dyDescent="0.25">
      <c r="C14421" s="23"/>
      <c r="D14421" s="23"/>
      <c r="E14421" s="23"/>
      <c r="F14421" s="23"/>
      <c r="G14421" s="23"/>
      <c r="H14421" s="24"/>
      <c r="I14421" s="24"/>
      <c r="J14421" s="24"/>
    </row>
    <row r="14422" spans="3:10" x14ac:dyDescent="0.25">
      <c r="C14422" s="23"/>
      <c r="D14422" s="23"/>
      <c r="E14422" s="23"/>
      <c r="F14422" s="23"/>
      <c r="G14422" s="23"/>
      <c r="H14422" s="24"/>
      <c r="I14422" s="24"/>
      <c r="J14422" s="24"/>
    </row>
    <row r="14423" spans="3:10" x14ac:dyDescent="0.25">
      <c r="C14423" s="23"/>
      <c r="D14423" s="23"/>
      <c r="E14423" s="23"/>
      <c r="F14423" s="23"/>
      <c r="G14423" s="23"/>
      <c r="H14423" s="24"/>
      <c r="I14423" s="24"/>
      <c r="J14423" s="24"/>
    </row>
    <row r="14424" spans="3:10" x14ac:dyDescent="0.25">
      <c r="C14424" s="23"/>
      <c r="D14424" s="23"/>
      <c r="E14424" s="23"/>
      <c r="F14424" s="23"/>
      <c r="G14424" s="23"/>
      <c r="H14424" s="24"/>
      <c r="I14424" s="24"/>
      <c r="J14424" s="24"/>
    </row>
    <row r="14425" spans="3:10" x14ac:dyDescent="0.25">
      <c r="C14425" s="23"/>
      <c r="D14425" s="23"/>
      <c r="E14425" s="23"/>
      <c r="F14425" s="23"/>
      <c r="G14425" s="23"/>
      <c r="H14425" s="24"/>
      <c r="I14425" s="24"/>
      <c r="J14425" s="24"/>
    </row>
    <row r="14426" spans="3:10" x14ac:dyDescent="0.25">
      <c r="C14426" s="23"/>
      <c r="D14426" s="23"/>
      <c r="E14426" s="23"/>
      <c r="F14426" s="23"/>
      <c r="G14426" s="23"/>
      <c r="H14426" s="24"/>
      <c r="I14426" s="24"/>
      <c r="J14426" s="24"/>
    </row>
    <row r="14427" spans="3:10" x14ac:dyDescent="0.25">
      <c r="C14427" s="23"/>
      <c r="D14427" s="23"/>
      <c r="E14427" s="23"/>
      <c r="F14427" s="23"/>
      <c r="G14427" s="23"/>
      <c r="H14427" s="24"/>
      <c r="I14427" s="24"/>
      <c r="J14427" s="24"/>
    </row>
    <row r="14428" spans="3:10" x14ac:dyDescent="0.25">
      <c r="C14428" s="23"/>
      <c r="D14428" s="23"/>
      <c r="E14428" s="23"/>
      <c r="F14428" s="23"/>
      <c r="G14428" s="23"/>
      <c r="H14428" s="24"/>
      <c r="I14428" s="24"/>
      <c r="J14428" s="24"/>
    </row>
    <row r="14429" spans="3:10" x14ac:dyDescent="0.25">
      <c r="C14429" s="23"/>
      <c r="D14429" s="23"/>
      <c r="E14429" s="23"/>
      <c r="F14429" s="23"/>
      <c r="G14429" s="23"/>
      <c r="H14429" s="24"/>
      <c r="I14429" s="24"/>
      <c r="J14429" s="24"/>
    </row>
    <row r="14430" spans="3:10" x14ac:dyDescent="0.25">
      <c r="C14430" s="23"/>
      <c r="D14430" s="23"/>
      <c r="E14430" s="23"/>
      <c r="F14430" s="23"/>
      <c r="G14430" s="23"/>
      <c r="H14430" s="24"/>
      <c r="I14430" s="24"/>
      <c r="J14430" s="24"/>
    </row>
    <row r="14431" spans="3:10" x14ac:dyDescent="0.25">
      <c r="C14431" s="23"/>
      <c r="D14431" s="23"/>
      <c r="E14431" s="23"/>
      <c r="F14431" s="23"/>
      <c r="G14431" s="23"/>
      <c r="H14431" s="24"/>
      <c r="I14431" s="24"/>
      <c r="J14431" s="24"/>
    </row>
    <row r="14432" spans="3:10" x14ac:dyDescent="0.25">
      <c r="C14432" s="23"/>
      <c r="D14432" s="23"/>
      <c r="E14432" s="23"/>
      <c r="F14432" s="23"/>
      <c r="G14432" s="23"/>
      <c r="H14432" s="24"/>
      <c r="I14432" s="24"/>
      <c r="J14432" s="24"/>
    </row>
    <row r="14433" spans="3:10" x14ac:dyDescent="0.25">
      <c r="C14433" s="23"/>
      <c r="D14433" s="23"/>
      <c r="E14433" s="23"/>
      <c r="F14433" s="23"/>
      <c r="G14433" s="23"/>
      <c r="H14433" s="24"/>
      <c r="I14433" s="24"/>
      <c r="J14433" s="24"/>
    </row>
    <row r="14434" spans="3:10" x14ac:dyDescent="0.25">
      <c r="C14434" s="23"/>
      <c r="D14434" s="23"/>
      <c r="E14434" s="23"/>
      <c r="F14434" s="23"/>
      <c r="G14434" s="23"/>
      <c r="H14434" s="24"/>
      <c r="I14434" s="24"/>
      <c r="J14434" s="24"/>
    </row>
    <row r="14435" spans="3:10" x14ac:dyDescent="0.25">
      <c r="C14435" s="23"/>
      <c r="D14435" s="23"/>
      <c r="E14435" s="23"/>
      <c r="F14435" s="23"/>
      <c r="G14435" s="23"/>
      <c r="H14435" s="24"/>
      <c r="I14435" s="24"/>
      <c r="J14435" s="24"/>
    </row>
    <row r="14436" spans="3:10" x14ac:dyDescent="0.25">
      <c r="C14436" s="23"/>
      <c r="D14436" s="23"/>
      <c r="E14436" s="23"/>
      <c r="F14436" s="23"/>
      <c r="G14436" s="23"/>
      <c r="H14436" s="24"/>
      <c r="I14436" s="24"/>
      <c r="J14436" s="24"/>
    </row>
    <row r="14437" spans="3:10" x14ac:dyDescent="0.25">
      <c r="C14437" s="23"/>
      <c r="D14437" s="23"/>
      <c r="E14437" s="23"/>
      <c r="F14437" s="23"/>
      <c r="G14437" s="23"/>
      <c r="H14437" s="24"/>
      <c r="I14437" s="24"/>
      <c r="J14437" s="24"/>
    </row>
    <row r="14438" spans="3:10" x14ac:dyDescent="0.25">
      <c r="C14438" s="23"/>
      <c r="D14438" s="23"/>
      <c r="E14438" s="23"/>
      <c r="F14438" s="23"/>
      <c r="G14438" s="23"/>
      <c r="H14438" s="24"/>
      <c r="I14438" s="24"/>
      <c r="J14438" s="24"/>
    </row>
    <row r="14439" spans="3:10" x14ac:dyDescent="0.25">
      <c r="C14439" s="23"/>
      <c r="D14439" s="23"/>
      <c r="E14439" s="23"/>
      <c r="F14439" s="23"/>
      <c r="G14439" s="23"/>
      <c r="H14439" s="24"/>
      <c r="I14439" s="24"/>
      <c r="J14439" s="24"/>
    </row>
    <row r="14440" spans="3:10" x14ac:dyDescent="0.25">
      <c r="C14440" s="23"/>
      <c r="D14440" s="23"/>
      <c r="E14440" s="23"/>
      <c r="F14440" s="23"/>
      <c r="G14440" s="23"/>
      <c r="H14440" s="24"/>
      <c r="I14440" s="24"/>
      <c r="J14440" s="24"/>
    </row>
    <row r="14441" spans="3:10" x14ac:dyDescent="0.25">
      <c r="C14441" s="23"/>
      <c r="D14441" s="23"/>
      <c r="E14441" s="23"/>
      <c r="F14441" s="23"/>
      <c r="G14441" s="23"/>
      <c r="H14441" s="24"/>
      <c r="I14441" s="24"/>
      <c r="J14441" s="24"/>
    </row>
    <row r="14442" spans="3:10" x14ac:dyDescent="0.25">
      <c r="C14442" s="23"/>
      <c r="D14442" s="23"/>
      <c r="E14442" s="23"/>
      <c r="F14442" s="23"/>
      <c r="G14442" s="23"/>
      <c r="H14442" s="24"/>
      <c r="I14442" s="24"/>
      <c r="J14442" s="24"/>
    </row>
    <row r="14443" spans="3:10" x14ac:dyDescent="0.25">
      <c r="C14443" s="23"/>
      <c r="D14443" s="23"/>
      <c r="E14443" s="23"/>
      <c r="F14443" s="23"/>
      <c r="G14443" s="23"/>
      <c r="H14443" s="24"/>
      <c r="I14443" s="24"/>
      <c r="J14443" s="24"/>
    </row>
    <row r="14444" spans="3:10" x14ac:dyDescent="0.25">
      <c r="C14444" s="23"/>
      <c r="D14444" s="23"/>
      <c r="E14444" s="23"/>
      <c r="F14444" s="23"/>
      <c r="G14444" s="23"/>
      <c r="H14444" s="24"/>
      <c r="I14444" s="24"/>
      <c r="J14444" s="24"/>
    </row>
    <row r="14445" spans="3:10" x14ac:dyDescent="0.25">
      <c r="C14445" s="23"/>
      <c r="D14445" s="23"/>
      <c r="E14445" s="23"/>
      <c r="F14445" s="23"/>
      <c r="G14445" s="23"/>
      <c r="H14445" s="24"/>
      <c r="I14445" s="24"/>
      <c r="J14445" s="24"/>
    </row>
    <row r="14446" spans="3:10" x14ac:dyDescent="0.25">
      <c r="C14446" s="23"/>
      <c r="D14446" s="23"/>
      <c r="E14446" s="23"/>
      <c r="F14446" s="23"/>
      <c r="G14446" s="23"/>
      <c r="H14446" s="24"/>
      <c r="I14446" s="24"/>
      <c r="J14446" s="24"/>
    </row>
    <row r="14447" spans="3:10" x14ac:dyDescent="0.25">
      <c r="C14447" s="23"/>
      <c r="D14447" s="23"/>
      <c r="E14447" s="23"/>
      <c r="F14447" s="23"/>
      <c r="G14447" s="23"/>
      <c r="H14447" s="24"/>
      <c r="I14447" s="24"/>
      <c r="J14447" s="24"/>
    </row>
    <row r="14448" spans="3:10" x14ac:dyDescent="0.25">
      <c r="C14448" s="23"/>
      <c r="D14448" s="23"/>
      <c r="E14448" s="23"/>
      <c r="F14448" s="23"/>
      <c r="G14448" s="23"/>
      <c r="H14448" s="24"/>
      <c r="I14448" s="24"/>
      <c r="J14448" s="24"/>
    </row>
    <row r="14449" spans="3:10" x14ac:dyDescent="0.25">
      <c r="C14449" s="23"/>
      <c r="D14449" s="23"/>
      <c r="E14449" s="23"/>
      <c r="F14449" s="23"/>
      <c r="G14449" s="23"/>
      <c r="H14449" s="24"/>
      <c r="I14449" s="24"/>
      <c r="J14449" s="24"/>
    </row>
    <row r="14450" spans="3:10" x14ac:dyDescent="0.25">
      <c r="C14450" s="23"/>
      <c r="D14450" s="23"/>
      <c r="E14450" s="23"/>
      <c r="F14450" s="23"/>
      <c r="G14450" s="23"/>
      <c r="H14450" s="24"/>
      <c r="I14450" s="24"/>
      <c r="J14450" s="24"/>
    </row>
    <row r="14451" spans="3:10" x14ac:dyDescent="0.25">
      <c r="C14451" s="23"/>
      <c r="D14451" s="23"/>
      <c r="E14451" s="23"/>
      <c r="F14451" s="23"/>
      <c r="G14451" s="23"/>
      <c r="H14451" s="24"/>
      <c r="I14451" s="24"/>
      <c r="J14451" s="24"/>
    </row>
    <row r="14452" spans="3:10" x14ac:dyDescent="0.25">
      <c r="C14452" s="23"/>
      <c r="D14452" s="23"/>
      <c r="E14452" s="23"/>
      <c r="F14452" s="23"/>
      <c r="G14452" s="23"/>
      <c r="H14452" s="24"/>
      <c r="I14452" s="24"/>
      <c r="J14452" s="24"/>
    </row>
    <row r="14453" spans="3:10" x14ac:dyDescent="0.25">
      <c r="C14453" s="23"/>
      <c r="D14453" s="23"/>
      <c r="E14453" s="23"/>
      <c r="F14453" s="23"/>
      <c r="G14453" s="23"/>
      <c r="H14453" s="24"/>
      <c r="I14453" s="24"/>
      <c r="J14453" s="24"/>
    </row>
    <row r="14454" spans="3:10" x14ac:dyDescent="0.25">
      <c r="C14454" s="23"/>
      <c r="D14454" s="23"/>
      <c r="E14454" s="23"/>
      <c r="F14454" s="23"/>
      <c r="G14454" s="23"/>
      <c r="H14454" s="24"/>
      <c r="I14454" s="24"/>
      <c r="J14454" s="24"/>
    </row>
    <row r="14455" spans="3:10" x14ac:dyDescent="0.25">
      <c r="C14455" s="23"/>
      <c r="D14455" s="23"/>
      <c r="E14455" s="23"/>
      <c r="F14455" s="23"/>
      <c r="G14455" s="23"/>
      <c r="H14455" s="24"/>
      <c r="I14455" s="24"/>
      <c r="J14455" s="24"/>
    </row>
    <row r="14456" spans="3:10" x14ac:dyDescent="0.25">
      <c r="C14456" s="23"/>
      <c r="D14456" s="23"/>
      <c r="E14456" s="23"/>
      <c r="F14456" s="23"/>
      <c r="G14456" s="23"/>
      <c r="H14456" s="24"/>
      <c r="I14456" s="24"/>
      <c r="J14456" s="24"/>
    </row>
    <row r="14457" spans="3:10" x14ac:dyDescent="0.25">
      <c r="C14457" s="23"/>
      <c r="D14457" s="23"/>
      <c r="E14457" s="23"/>
      <c r="F14457" s="23"/>
      <c r="G14457" s="23"/>
      <c r="H14457" s="24"/>
      <c r="I14457" s="24"/>
      <c r="J14457" s="24"/>
    </row>
    <row r="14458" spans="3:10" x14ac:dyDescent="0.25">
      <c r="C14458" s="23"/>
      <c r="D14458" s="23"/>
      <c r="E14458" s="23"/>
      <c r="F14458" s="23"/>
      <c r="G14458" s="23"/>
      <c r="H14458" s="24"/>
      <c r="I14458" s="24"/>
      <c r="J14458" s="24"/>
    </row>
    <row r="14459" spans="3:10" x14ac:dyDescent="0.25">
      <c r="C14459" s="23"/>
      <c r="D14459" s="23"/>
      <c r="E14459" s="23"/>
      <c r="F14459" s="23"/>
      <c r="G14459" s="23"/>
      <c r="H14459" s="24"/>
      <c r="I14459" s="24"/>
      <c r="J14459" s="24"/>
    </row>
    <row r="14460" spans="3:10" x14ac:dyDescent="0.25">
      <c r="C14460" s="23"/>
      <c r="D14460" s="23"/>
      <c r="E14460" s="23"/>
      <c r="F14460" s="23"/>
      <c r="G14460" s="23"/>
      <c r="H14460" s="24"/>
      <c r="I14460" s="24"/>
      <c r="J14460" s="24"/>
    </row>
    <row r="14461" spans="3:10" x14ac:dyDescent="0.25">
      <c r="C14461" s="23"/>
      <c r="D14461" s="23"/>
      <c r="E14461" s="23"/>
      <c r="F14461" s="23"/>
      <c r="G14461" s="23"/>
      <c r="H14461" s="24"/>
      <c r="I14461" s="24"/>
      <c r="J14461" s="24"/>
    </row>
    <row r="14462" spans="3:10" x14ac:dyDescent="0.25">
      <c r="C14462" s="23"/>
      <c r="D14462" s="23"/>
      <c r="E14462" s="23"/>
      <c r="F14462" s="23"/>
      <c r="G14462" s="23"/>
      <c r="H14462" s="24"/>
      <c r="I14462" s="24"/>
      <c r="J14462" s="24"/>
    </row>
    <row r="14463" spans="3:10" x14ac:dyDescent="0.25">
      <c r="C14463" s="23"/>
      <c r="D14463" s="23"/>
      <c r="E14463" s="23"/>
      <c r="F14463" s="23"/>
      <c r="G14463" s="23"/>
      <c r="H14463" s="24"/>
      <c r="I14463" s="24"/>
      <c r="J14463" s="24"/>
    </row>
    <row r="14464" spans="3:10" x14ac:dyDescent="0.25">
      <c r="C14464" s="23"/>
      <c r="D14464" s="23"/>
      <c r="E14464" s="23"/>
      <c r="F14464" s="23"/>
      <c r="G14464" s="23"/>
      <c r="H14464" s="24"/>
      <c r="I14464" s="24"/>
      <c r="J14464" s="24"/>
    </row>
    <row r="14465" spans="3:10" x14ac:dyDescent="0.25">
      <c r="C14465" s="23"/>
      <c r="D14465" s="23"/>
      <c r="E14465" s="23"/>
      <c r="F14465" s="23"/>
      <c r="G14465" s="23"/>
      <c r="H14465" s="24"/>
      <c r="I14465" s="24"/>
      <c r="J14465" s="24"/>
    </row>
    <row r="14466" spans="3:10" x14ac:dyDescent="0.25">
      <c r="C14466" s="23"/>
      <c r="D14466" s="23"/>
      <c r="E14466" s="23"/>
      <c r="F14466" s="23"/>
      <c r="G14466" s="23"/>
      <c r="H14466" s="24"/>
      <c r="I14466" s="24"/>
      <c r="J14466" s="24"/>
    </row>
    <row r="14467" spans="3:10" x14ac:dyDescent="0.25">
      <c r="C14467" s="23"/>
      <c r="D14467" s="23"/>
      <c r="E14467" s="23"/>
      <c r="F14467" s="23"/>
      <c r="G14467" s="23"/>
      <c r="H14467" s="24"/>
      <c r="I14467" s="24"/>
      <c r="J14467" s="24"/>
    </row>
    <row r="14468" spans="3:10" x14ac:dyDescent="0.25">
      <c r="C14468" s="23"/>
      <c r="D14468" s="23"/>
      <c r="E14468" s="23"/>
      <c r="F14468" s="23"/>
      <c r="G14468" s="23"/>
      <c r="H14468" s="24"/>
      <c r="I14468" s="24"/>
      <c r="J14468" s="24"/>
    </row>
    <row r="14469" spans="3:10" x14ac:dyDescent="0.25">
      <c r="C14469" s="23"/>
      <c r="D14469" s="23"/>
      <c r="E14469" s="23"/>
      <c r="F14469" s="23"/>
      <c r="G14469" s="23"/>
      <c r="H14469" s="24"/>
      <c r="I14469" s="24"/>
      <c r="J14469" s="24"/>
    </row>
    <row r="14470" spans="3:10" x14ac:dyDescent="0.25">
      <c r="C14470" s="23"/>
      <c r="D14470" s="23"/>
      <c r="E14470" s="23"/>
      <c r="F14470" s="23"/>
      <c r="G14470" s="23"/>
      <c r="H14470" s="24"/>
      <c r="I14470" s="24"/>
      <c r="J14470" s="24"/>
    </row>
    <row r="14471" spans="3:10" x14ac:dyDescent="0.25">
      <c r="C14471" s="23"/>
      <c r="D14471" s="23"/>
      <c r="E14471" s="23"/>
      <c r="F14471" s="23"/>
      <c r="G14471" s="23"/>
      <c r="H14471" s="24"/>
      <c r="I14471" s="24"/>
      <c r="J14471" s="24"/>
    </row>
    <row r="14472" spans="3:10" x14ac:dyDescent="0.25">
      <c r="C14472" s="23"/>
      <c r="D14472" s="23"/>
      <c r="E14472" s="23"/>
      <c r="F14472" s="23"/>
      <c r="G14472" s="23"/>
      <c r="H14472" s="24"/>
      <c r="I14472" s="24"/>
      <c r="J14472" s="24"/>
    </row>
    <row r="14473" spans="3:10" x14ac:dyDescent="0.25">
      <c r="C14473" s="23"/>
      <c r="D14473" s="23"/>
      <c r="E14473" s="23"/>
      <c r="F14473" s="23"/>
      <c r="G14473" s="23"/>
      <c r="H14473" s="24"/>
      <c r="I14473" s="24"/>
      <c r="J14473" s="24"/>
    </row>
    <row r="14474" spans="3:10" x14ac:dyDescent="0.25">
      <c r="C14474" s="23"/>
      <c r="D14474" s="23"/>
      <c r="E14474" s="23"/>
      <c r="F14474" s="23"/>
      <c r="G14474" s="23"/>
      <c r="H14474" s="24"/>
      <c r="I14474" s="24"/>
      <c r="J14474" s="24"/>
    </row>
    <row r="14475" spans="3:10" x14ac:dyDescent="0.25">
      <c r="C14475" s="23"/>
      <c r="D14475" s="23"/>
      <c r="E14475" s="23"/>
      <c r="F14475" s="23"/>
      <c r="G14475" s="23"/>
      <c r="H14475" s="24"/>
      <c r="I14475" s="24"/>
      <c r="J14475" s="24"/>
    </row>
    <row r="14476" spans="3:10" x14ac:dyDescent="0.25">
      <c r="C14476" s="23"/>
      <c r="D14476" s="23"/>
      <c r="E14476" s="23"/>
      <c r="F14476" s="23"/>
      <c r="G14476" s="23"/>
      <c r="H14476" s="24"/>
      <c r="I14476" s="24"/>
      <c r="J14476" s="24"/>
    </row>
    <row r="14477" spans="3:10" x14ac:dyDescent="0.25">
      <c r="C14477" s="23"/>
      <c r="D14477" s="23"/>
      <c r="E14477" s="23"/>
      <c r="F14477" s="23"/>
      <c r="G14477" s="23"/>
      <c r="H14477" s="24"/>
      <c r="I14477" s="24"/>
      <c r="J14477" s="24"/>
    </row>
    <row r="14478" spans="3:10" x14ac:dyDescent="0.25">
      <c r="C14478" s="23"/>
      <c r="D14478" s="23"/>
      <c r="E14478" s="23"/>
      <c r="F14478" s="23"/>
      <c r="G14478" s="23"/>
      <c r="H14478" s="24"/>
      <c r="I14478" s="24"/>
      <c r="J14478" s="24"/>
    </row>
    <row r="14479" spans="3:10" x14ac:dyDescent="0.25">
      <c r="C14479" s="23"/>
      <c r="D14479" s="23"/>
      <c r="E14479" s="23"/>
      <c r="F14479" s="23"/>
      <c r="G14479" s="23"/>
      <c r="H14479" s="24"/>
      <c r="I14479" s="24"/>
      <c r="J14479" s="24"/>
    </row>
    <row r="14480" spans="3:10" x14ac:dyDescent="0.25">
      <c r="C14480" s="23"/>
      <c r="D14480" s="23"/>
      <c r="E14480" s="23"/>
      <c r="F14480" s="23"/>
      <c r="G14480" s="23"/>
      <c r="H14480" s="24"/>
      <c r="I14480" s="24"/>
      <c r="J14480" s="24"/>
    </row>
    <row r="14481" spans="3:10" x14ac:dyDescent="0.25">
      <c r="C14481" s="23"/>
      <c r="D14481" s="23"/>
      <c r="E14481" s="23"/>
      <c r="F14481" s="23"/>
      <c r="G14481" s="23"/>
      <c r="H14481" s="24"/>
      <c r="I14481" s="24"/>
      <c r="J14481" s="24"/>
    </row>
    <row r="14482" spans="3:10" x14ac:dyDescent="0.25">
      <c r="C14482" s="23"/>
      <c r="D14482" s="23"/>
      <c r="E14482" s="23"/>
      <c r="F14482" s="23"/>
      <c r="G14482" s="23"/>
      <c r="H14482" s="24"/>
      <c r="I14482" s="24"/>
      <c r="J14482" s="24"/>
    </row>
    <row r="14483" spans="3:10" x14ac:dyDescent="0.25">
      <c r="C14483" s="23"/>
      <c r="D14483" s="23"/>
      <c r="E14483" s="23"/>
      <c r="F14483" s="23"/>
      <c r="G14483" s="23"/>
      <c r="H14483" s="24"/>
      <c r="I14483" s="24"/>
      <c r="J14483" s="24"/>
    </row>
    <row r="14484" spans="3:10" x14ac:dyDescent="0.25">
      <c r="C14484" s="23"/>
      <c r="D14484" s="23"/>
      <c r="E14484" s="23"/>
      <c r="F14484" s="23"/>
      <c r="G14484" s="23"/>
      <c r="H14484" s="24"/>
      <c r="I14484" s="24"/>
      <c r="J14484" s="24"/>
    </row>
    <row r="14485" spans="3:10" x14ac:dyDescent="0.25">
      <c r="C14485" s="23"/>
      <c r="D14485" s="23"/>
      <c r="E14485" s="23"/>
      <c r="F14485" s="23"/>
      <c r="G14485" s="23"/>
      <c r="H14485" s="24"/>
      <c r="I14485" s="24"/>
      <c r="J14485" s="24"/>
    </row>
    <row r="14486" spans="3:10" x14ac:dyDescent="0.25">
      <c r="C14486" s="23"/>
      <c r="D14486" s="23"/>
      <c r="E14486" s="23"/>
      <c r="F14486" s="23"/>
      <c r="G14486" s="23"/>
      <c r="H14486" s="24"/>
      <c r="I14486" s="24"/>
      <c r="J14486" s="24"/>
    </row>
    <row r="14487" spans="3:10" x14ac:dyDescent="0.25">
      <c r="C14487" s="23"/>
      <c r="D14487" s="23"/>
      <c r="E14487" s="23"/>
      <c r="F14487" s="23"/>
      <c r="G14487" s="23"/>
      <c r="H14487" s="24"/>
      <c r="I14487" s="24"/>
      <c r="J14487" s="24"/>
    </row>
    <row r="14488" spans="3:10" x14ac:dyDescent="0.25">
      <c r="C14488" s="23"/>
      <c r="D14488" s="23"/>
      <c r="E14488" s="23"/>
      <c r="F14488" s="23"/>
      <c r="G14488" s="23"/>
      <c r="H14488" s="24"/>
      <c r="I14488" s="24"/>
      <c r="J14488" s="24"/>
    </row>
    <row r="14489" spans="3:10" x14ac:dyDescent="0.25">
      <c r="C14489" s="23"/>
      <c r="D14489" s="23"/>
      <c r="E14489" s="23"/>
      <c r="F14489" s="23"/>
      <c r="G14489" s="23"/>
      <c r="H14489" s="24"/>
      <c r="I14489" s="24"/>
      <c r="J14489" s="24"/>
    </row>
    <row r="14490" spans="3:10" x14ac:dyDescent="0.25">
      <c r="C14490" s="23"/>
      <c r="D14490" s="23"/>
      <c r="E14490" s="23"/>
      <c r="F14490" s="23"/>
      <c r="G14490" s="23"/>
      <c r="H14490" s="24"/>
      <c r="I14490" s="24"/>
      <c r="J14490" s="24"/>
    </row>
    <row r="14491" spans="3:10" x14ac:dyDescent="0.25">
      <c r="C14491" s="23"/>
      <c r="D14491" s="23"/>
      <c r="E14491" s="23"/>
      <c r="F14491" s="23"/>
      <c r="G14491" s="23"/>
      <c r="H14491" s="24"/>
      <c r="I14491" s="24"/>
      <c r="J14491" s="24"/>
    </row>
    <row r="14492" spans="3:10" x14ac:dyDescent="0.25">
      <c r="C14492" s="23"/>
      <c r="D14492" s="23"/>
      <c r="E14492" s="23"/>
      <c r="F14492" s="23"/>
      <c r="G14492" s="23"/>
      <c r="H14492" s="24"/>
      <c r="I14492" s="24"/>
      <c r="J14492" s="24"/>
    </row>
    <row r="14493" spans="3:10" x14ac:dyDescent="0.25">
      <c r="C14493" s="23"/>
      <c r="D14493" s="23"/>
      <c r="E14493" s="23"/>
      <c r="F14493" s="23"/>
      <c r="G14493" s="23"/>
      <c r="H14493" s="24"/>
      <c r="I14493" s="24"/>
      <c r="J14493" s="24"/>
    </row>
    <row r="14494" spans="3:10" x14ac:dyDescent="0.25">
      <c r="C14494" s="23"/>
      <c r="D14494" s="23"/>
      <c r="E14494" s="23"/>
      <c r="F14494" s="23"/>
      <c r="G14494" s="23"/>
      <c r="H14494" s="24"/>
      <c r="I14494" s="24"/>
      <c r="J14494" s="24"/>
    </row>
    <row r="14495" spans="3:10" x14ac:dyDescent="0.25">
      <c r="C14495" s="23"/>
      <c r="D14495" s="23"/>
      <c r="E14495" s="23"/>
      <c r="F14495" s="23"/>
      <c r="G14495" s="23"/>
      <c r="H14495" s="24"/>
      <c r="I14495" s="24"/>
      <c r="J14495" s="24"/>
    </row>
    <row r="14496" spans="3:10" x14ac:dyDescent="0.25">
      <c r="C14496" s="23"/>
      <c r="D14496" s="23"/>
      <c r="E14496" s="23"/>
      <c r="F14496" s="23"/>
      <c r="G14496" s="23"/>
      <c r="H14496" s="24"/>
      <c r="I14496" s="24"/>
      <c r="J14496" s="24"/>
    </row>
    <row r="14497" spans="3:10" x14ac:dyDescent="0.25">
      <c r="C14497" s="23"/>
      <c r="D14497" s="23"/>
      <c r="E14497" s="23"/>
      <c r="F14497" s="23"/>
      <c r="G14497" s="23"/>
      <c r="H14497" s="24"/>
      <c r="I14497" s="24"/>
      <c r="J14497" s="24"/>
    </row>
    <row r="14498" spans="3:10" x14ac:dyDescent="0.25">
      <c r="C14498" s="23"/>
      <c r="D14498" s="23"/>
      <c r="E14498" s="23"/>
      <c r="F14498" s="23"/>
      <c r="G14498" s="23"/>
      <c r="H14498" s="24"/>
      <c r="I14498" s="24"/>
      <c r="J14498" s="24"/>
    </row>
    <row r="14499" spans="3:10" x14ac:dyDescent="0.25">
      <c r="C14499" s="23"/>
      <c r="D14499" s="23"/>
      <c r="E14499" s="23"/>
      <c r="F14499" s="23"/>
      <c r="G14499" s="23"/>
      <c r="H14499" s="24"/>
      <c r="I14499" s="24"/>
      <c r="J14499" s="24"/>
    </row>
    <row r="14500" spans="3:10" x14ac:dyDescent="0.25">
      <c r="C14500" s="23"/>
      <c r="D14500" s="23"/>
      <c r="E14500" s="23"/>
      <c r="F14500" s="23"/>
      <c r="G14500" s="23"/>
      <c r="H14500" s="24"/>
      <c r="I14500" s="24"/>
      <c r="J14500" s="24"/>
    </row>
    <row r="14501" spans="3:10" x14ac:dyDescent="0.25">
      <c r="C14501" s="23"/>
      <c r="D14501" s="23"/>
      <c r="E14501" s="23"/>
      <c r="F14501" s="23"/>
      <c r="G14501" s="23"/>
      <c r="H14501" s="24"/>
      <c r="I14501" s="24"/>
      <c r="J14501" s="24"/>
    </row>
    <row r="14502" spans="3:10" x14ac:dyDescent="0.25">
      <c r="C14502" s="23"/>
      <c r="D14502" s="23"/>
      <c r="E14502" s="23"/>
      <c r="F14502" s="23"/>
      <c r="G14502" s="23"/>
      <c r="H14502" s="24"/>
      <c r="I14502" s="24"/>
      <c r="J14502" s="24"/>
    </row>
    <row r="14503" spans="3:10" x14ac:dyDescent="0.25">
      <c r="C14503" s="23"/>
      <c r="D14503" s="23"/>
      <c r="E14503" s="23"/>
      <c r="F14503" s="23"/>
      <c r="G14503" s="23"/>
      <c r="H14503" s="24"/>
      <c r="I14503" s="24"/>
      <c r="J14503" s="24"/>
    </row>
    <row r="14504" spans="3:10" x14ac:dyDescent="0.25">
      <c r="C14504" s="23"/>
      <c r="D14504" s="23"/>
      <c r="E14504" s="23"/>
      <c r="F14504" s="23"/>
      <c r="G14504" s="23"/>
      <c r="H14504" s="24"/>
      <c r="I14504" s="24"/>
      <c r="J14504" s="24"/>
    </row>
    <row r="14505" spans="3:10" x14ac:dyDescent="0.25">
      <c r="C14505" s="23"/>
      <c r="D14505" s="23"/>
      <c r="E14505" s="23"/>
      <c r="F14505" s="23"/>
      <c r="G14505" s="23"/>
      <c r="H14505" s="24"/>
      <c r="I14505" s="24"/>
      <c r="J14505" s="24"/>
    </row>
    <row r="14506" spans="3:10" x14ac:dyDescent="0.25">
      <c r="C14506" s="23"/>
      <c r="D14506" s="23"/>
      <c r="E14506" s="23"/>
      <c r="F14506" s="23"/>
      <c r="G14506" s="23"/>
      <c r="H14506" s="24"/>
      <c r="I14506" s="24"/>
      <c r="J14506" s="24"/>
    </row>
    <row r="14507" spans="3:10" x14ac:dyDescent="0.25">
      <c r="C14507" s="23"/>
      <c r="D14507" s="23"/>
      <c r="E14507" s="23"/>
      <c r="F14507" s="23"/>
      <c r="G14507" s="23"/>
      <c r="H14507" s="24"/>
      <c r="I14507" s="24"/>
      <c r="J14507" s="24"/>
    </row>
    <row r="14508" spans="3:10" x14ac:dyDescent="0.25">
      <c r="C14508" s="23"/>
      <c r="D14508" s="23"/>
      <c r="E14508" s="23"/>
      <c r="F14508" s="23"/>
      <c r="G14508" s="23"/>
      <c r="H14508" s="24"/>
      <c r="I14508" s="24"/>
      <c r="J14508" s="24"/>
    </row>
    <row r="14509" spans="3:10" x14ac:dyDescent="0.25">
      <c r="C14509" s="23"/>
      <c r="D14509" s="23"/>
      <c r="E14509" s="23"/>
      <c r="F14509" s="23"/>
      <c r="G14509" s="23"/>
      <c r="H14509" s="24"/>
      <c r="I14509" s="24"/>
      <c r="J14509" s="24"/>
    </row>
    <row r="14510" spans="3:10" x14ac:dyDescent="0.25">
      <c r="C14510" s="23"/>
      <c r="D14510" s="23"/>
      <c r="E14510" s="23"/>
      <c r="F14510" s="23"/>
      <c r="G14510" s="23"/>
      <c r="H14510" s="24"/>
      <c r="I14510" s="24"/>
      <c r="J14510" s="24"/>
    </row>
    <row r="14511" spans="3:10" x14ac:dyDescent="0.25">
      <c r="C14511" s="23"/>
      <c r="D14511" s="23"/>
      <c r="E14511" s="23"/>
      <c r="F14511" s="23"/>
      <c r="G14511" s="23"/>
      <c r="H14511" s="24"/>
      <c r="I14511" s="24"/>
      <c r="J14511" s="24"/>
    </row>
    <row r="14512" spans="3:10" x14ac:dyDescent="0.25">
      <c r="C14512" s="23"/>
      <c r="D14512" s="23"/>
      <c r="E14512" s="23"/>
      <c r="F14512" s="23"/>
      <c r="G14512" s="23"/>
      <c r="H14512" s="24"/>
      <c r="I14512" s="24"/>
      <c r="J14512" s="24"/>
    </row>
    <row r="14513" spans="3:10" x14ac:dyDescent="0.25">
      <c r="C14513" s="23"/>
      <c r="D14513" s="23"/>
      <c r="E14513" s="23"/>
      <c r="F14513" s="23"/>
      <c r="G14513" s="23"/>
      <c r="H14513" s="24"/>
      <c r="I14513" s="24"/>
      <c r="J14513" s="24"/>
    </row>
    <row r="14514" spans="3:10" x14ac:dyDescent="0.25">
      <c r="C14514" s="23"/>
      <c r="D14514" s="23"/>
      <c r="E14514" s="23"/>
      <c r="F14514" s="23"/>
      <c r="G14514" s="23"/>
      <c r="H14514" s="24"/>
      <c r="I14514" s="24"/>
      <c r="J14514" s="24"/>
    </row>
    <row r="14515" spans="3:10" x14ac:dyDescent="0.25">
      <c r="C14515" s="23"/>
      <c r="D14515" s="23"/>
      <c r="E14515" s="23"/>
      <c r="F14515" s="23"/>
      <c r="G14515" s="23"/>
      <c r="H14515" s="24"/>
      <c r="I14515" s="24"/>
      <c r="J14515" s="24"/>
    </row>
    <row r="14516" spans="3:10" x14ac:dyDescent="0.25">
      <c r="C14516" s="23"/>
      <c r="D14516" s="23"/>
      <c r="E14516" s="23"/>
      <c r="F14516" s="23"/>
      <c r="G14516" s="23"/>
      <c r="H14516" s="24"/>
      <c r="I14516" s="24"/>
      <c r="J14516" s="24"/>
    </row>
    <row r="14517" spans="3:10" x14ac:dyDescent="0.25">
      <c r="C14517" s="23"/>
      <c r="D14517" s="23"/>
      <c r="E14517" s="23"/>
      <c r="F14517" s="23"/>
      <c r="G14517" s="23"/>
      <c r="H14517" s="24"/>
      <c r="I14517" s="24"/>
      <c r="J14517" s="24"/>
    </row>
    <row r="14518" spans="3:10" x14ac:dyDescent="0.25">
      <c r="C14518" s="23"/>
      <c r="D14518" s="23"/>
      <c r="E14518" s="23"/>
      <c r="F14518" s="23"/>
      <c r="G14518" s="23"/>
      <c r="H14518" s="24"/>
      <c r="I14518" s="24"/>
      <c r="J14518" s="24"/>
    </row>
    <row r="14519" spans="3:10" x14ac:dyDescent="0.25">
      <c r="C14519" s="23"/>
      <c r="D14519" s="23"/>
      <c r="E14519" s="23"/>
      <c r="F14519" s="23"/>
      <c r="G14519" s="23"/>
      <c r="H14519" s="24"/>
      <c r="I14519" s="24"/>
      <c r="J14519" s="24"/>
    </row>
    <row r="14520" spans="3:10" x14ac:dyDescent="0.25">
      <c r="C14520" s="23"/>
      <c r="D14520" s="23"/>
      <c r="E14520" s="23"/>
      <c r="F14520" s="23"/>
      <c r="G14520" s="23"/>
      <c r="H14520" s="24"/>
      <c r="I14520" s="24"/>
      <c r="J14520" s="24"/>
    </row>
    <row r="14521" spans="3:10" x14ac:dyDescent="0.25">
      <c r="C14521" s="23"/>
      <c r="D14521" s="23"/>
      <c r="E14521" s="23"/>
      <c r="F14521" s="23"/>
      <c r="G14521" s="23"/>
      <c r="H14521" s="24"/>
      <c r="I14521" s="24"/>
      <c r="J14521" s="24"/>
    </row>
    <row r="14522" spans="3:10" x14ac:dyDescent="0.25">
      <c r="C14522" s="23"/>
      <c r="D14522" s="23"/>
      <c r="E14522" s="23"/>
      <c r="F14522" s="23"/>
      <c r="G14522" s="23"/>
      <c r="H14522" s="24"/>
      <c r="I14522" s="24"/>
      <c r="J14522" s="24"/>
    </row>
    <row r="14523" spans="3:10" x14ac:dyDescent="0.25">
      <c r="C14523" s="23"/>
      <c r="D14523" s="23"/>
      <c r="E14523" s="23"/>
      <c r="F14523" s="23"/>
      <c r="G14523" s="23"/>
      <c r="H14523" s="24"/>
      <c r="I14523" s="24"/>
      <c r="J14523" s="24"/>
    </row>
    <row r="14524" spans="3:10" x14ac:dyDescent="0.25">
      <c r="C14524" s="23"/>
      <c r="D14524" s="23"/>
      <c r="E14524" s="23"/>
      <c r="F14524" s="23"/>
      <c r="G14524" s="23"/>
      <c r="H14524" s="24"/>
      <c r="I14524" s="24"/>
      <c r="J14524" s="24"/>
    </row>
    <row r="14525" spans="3:10" x14ac:dyDescent="0.25">
      <c r="C14525" s="23"/>
      <c r="D14525" s="23"/>
      <c r="E14525" s="23"/>
      <c r="F14525" s="23"/>
      <c r="G14525" s="23"/>
      <c r="H14525" s="24"/>
      <c r="I14525" s="24"/>
      <c r="J14525" s="24"/>
    </row>
    <row r="14526" spans="3:10" x14ac:dyDescent="0.25">
      <c r="C14526" s="23"/>
      <c r="D14526" s="23"/>
      <c r="E14526" s="23"/>
      <c r="F14526" s="23"/>
      <c r="G14526" s="23"/>
      <c r="H14526" s="24"/>
      <c r="I14526" s="24"/>
      <c r="J14526" s="24"/>
    </row>
    <row r="14527" spans="3:10" x14ac:dyDescent="0.25">
      <c r="C14527" s="23"/>
      <c r="D14527" s="23"/>
      <c r="E14527" s="23"/>
      <c r="F14527" s="23"/>
      <c r="G14527" s="23"/>
      <c r="H14527" s="24"/>
      <c r="I14527" s="24"/>
      <c r="J14527" s="24"/>
    </row>
    <row r="14528" spans="3:10" x14ac:dyDescent="0.25">
      <c r="C14528" s="23"/>
      <c r="D14528" s="23"/>
      <c r="E14528" s="23"/>
      <c r="F14528" s="23"/>
      <c r="G14528" s="23"/>
      <c r="H14528" s="24"/>
      <c r="I14528" s="24"/>
      <c r="J14528" s="24"/>
    </row>
    <row r="14529" spans="3:10" x14ac:dyDescent="0.25">
      <c r="C14529" s="23"/>
      <c r="D14529" s="23"/>
      <c r="E14529" s="23"/>
      <c r="F14529" s="23"/>
      <c r="G14529" s="23"/>
      <c r="H14529" s="24"/>
      <c r="I14529" s="24"/>
      <c r="J14529" s="24"/>
    </row>
    <row r="14530" spans="3:10" x14ac:dyDescent="0.25">
      <c r="C14530" s="23"/>
      <c r="D14530" s="23"/>
      <c r="E14530" s="23"/>
      <c r="F14530" s="23"/>
      <c r="G14530" s="23"/>
      <c r="H14530" s="24"/>
      <c r="I14530" s="24"/>
      <c r="J14530" s="24"/>
    </row>
    <row r="14531" spans="3:10" x14ac:dyDescent="0.25">
      <c r="C14531" s="23"/>
      <c r="D14531" s="23"/>
      <c r="E14531" s="23"/>
      <c r="F14531" s="23"/>
      <c r="G14531" s="23"/>
      <c r="H14531" s="24"/>
      <c r="I14531" s="24"/>
      <c r="J14531" s="24"/>
    </row>
    <row r="14532" spans="3:10" x14ac:dyDescent="0.25">
      <c r="C14532" s="23"/>
      <c r="D14532" s="23"/>
      <c r="E14532" s="23"/>
      <c r="F14532" s="23"/>
      <c r="G14532" s="23"/>
      <c r="H14532" s="24"/>
      <c r="I14532" s="24"/>
      <c r="J14532" s="24"/>
    </row>
    <row r="14533" spans="3:10" x14ac:dyDescent="0.25">
      <c r="C14533" s="23"/>
      <c r="D14533" s="23"/>
      <c r="E14533" s="23"/>
      <c r="F14533" s="23"/>
      <c r="G14533" s="23"/>
      <c r="H14533" s="24"/>
      <c r="I14533" s="24"/>
      <c r="J14533" s="24"/>
    </row>
    <row r="14534" spans="3:10" x14ac:dyDescent="0.25">
      <c r="C14534" s="23"/>
      <c r="D14534" s="23"/>
      <c r="E14534" s="23"/>
      <c r="F14534" s="23"/>
      <c r="G14534" s="23"/>
      <c r="H14534" s="24"/>
      <c r="I14534" s="24"/>
      <c r="J14534" s="24"/>
    </row>
    <row r="14535" spans="3:10" x14ac:dyDescent="0.25">
      <c r="C14535" s="23"/>
      <c r="D14535" s="23"/>
      <c r="E14535" s="23"/>
      <c r="F14535" s="23"/>
      <c r="G14535" s="23"/>
      <c r="H14535" s="24"/>
      <c r="I14535" s="24"/>
      <c r="J14535" s="24"/>
    </row>
    <row r="14536" spans="3:10" x14ac:dyDescent="0.25">
      <c r="C14536" s="23"/>
      <c r="D14536" s="23"/>
      <c r="E14536" s="23"/>
      <c r="F14536" s="23"/>
      <c r="G14536" s="23"/>
      <c r="H14536" s="24"/>
      <c r="I14536" s="24"/>
      <c r="J14536" s="24"/>
    </row>
    <row r="14537" spans="3:10" x14ac:dyDescent="0.25">
      <c r="C14537" s="23"/>
      <c r="D14537" s="23"/>
      <c r="E14537" s="23"/>
      <c r="F14537" s="23"/>
      <c r="G14537" s="23"/>
      <c r="H14537" s="24"/>
      <c r="I14537" s="24"/>
      <c r="J14537" s="24"/>
    </row>
    <row r="14538" spans="3:10" x14ac:dyDescent="0.25">
      <c r="C14538" s="23"/>
      <c r="D14538" s="23"/>
      <c r="E14538" s="23"/>
      <c r="F14538" s="23"/>
      <c r="G14538" s="23"/>
      <c r="H14538" s="24"/>
      <c r="I14538" s="24"/>
      <c r="J14538" s="24"/>
    </row>
    <row r="14539" spans="3:10" x14ac:dyDescent="0.25">
      <c r="C14539" s="23"/>
      <c r="D14539" s="23"/>
      <c r="E14539" s="23"/>
      <c r="F14539" s="23"/>
      <c r="G14539" s="23"/>
      <c r="H14539" s="24"/>
      <c r="I14539" s="24"/>
      <c r="J14539" s="24"/>
    </row>
    <row r="14540" spans="3:10" x14ac:dyDescent="0.25">
      <c r="C14540" s="23"/>
      <c r="D14540" s="23"/>
      <c r="E14540" s="23"/>
      <c r="F14540" s="23"/>
      <c r="G14540" s="23"/>
      <c r="H14540" s="24"/>
      <c r="I14540" s="24"/>
      <c r="J14540" s="24"/>
    </row>
    <row r="14541" spans="3:10" x14ac:dyDescent="0.25">
      <c r="C14541" s="23"/>
      <c r="D14541" s="23"/>
      <c r="E14541" s="23"/>
      <c r="F14541" s="23"/>
      <c r="G14541" s="23"/>
      <c r="H14541" s="24"/>
      <c r="I14541" s="24"/>
      <c r="J14541" s="24"/>
    </row>
    <row r="14542" spans="3:10" x14ac:dyDescent="0.25">
      <c r="C14542" s="23"/>
      <c r="D14542" s="23"/>
      <c r="E14542" s="23"/>
      <c r="F14542" s="23"/>
      <c r="G14542" s="23"/>
      <c r="H14542" s="24"/>
      <c r="I14542" s="24"/>
      <c r="J14542" s="24"/>
    </row>
    <row r="14543" spans="3:10" x14ac:dyDescent="0.25">
      <c r="C14543" s="23"/>
      <c r="D14543" s="23"/>
      <c r="E14543" s="23"/>
      <c r="F14543" s="23"/>
      <c r="G14543" s="23"/>
      <c r="H14543" s="24"/>
      <c r="I14543" s="24"/>
      <c r="J14543" s="24"/>
    </row>
    <row r="14544" spans="3:10" x14ac:dyDescent="0.25">
      <c r="C14544" s="23"/>
      <c r="D14544" s="23"/>
      <c r="E14544" s="23"/>
      <c r="F14544" s="23"/>
      <c r="G14544" s="23"/>
      <c r="H14544" s="24"/>
      <c r="I14544" s="24"/>
      <c r="J14544" s="24"/>
    </row>
    <row r="14545" spans="3:10" x14ac:dyDescent="0.25">
      <c r="C14545" s="23"/>
      <c r="D14545" s="23"/>
      <c r="E14545" s="23"/>
      <c r="F14545" s="23"/>
      <c r="G14545" s="23"/>
      <c r="H14545" s="24"/>
      <c r="I14545" s="24"/>
      <c r="J14545" s="24"/>
    </row>
    <row r="14546" spans="3:10" x14ac:dyDescent="0.25">
      <c r="C14546" s="23"/>
      <c r="D14546" s="23"/>
      <c r="E14546" s="23"/>
      <c r="F14546" s="23"/>
      <c r="G14546" s="23"/>
      <c r="H14546" s="24"/>
      <c r="I14546" s="24"/>
      <c r="J14546" s="24"/>
    </row>
    <row r="14547" spans="3:10" x14ac:dyDescent="0.25">
      <c r="C14547" s="23"/>
      <c r="D14547" s="23"/>
      <c r="E14547" s="23"/>
      <c r="F14547" s="23"/>
      <c r="G14547" s="23"/>
      <c r="H14547" s="24"/>
      <c r="I14547" s="24"/>
      <c r="J14547" s="24"/>
    </row>
    <row r="14548" spans="3:10" x14ac:dyDescent="0.25">
      <c r="C14548" s="23"/>
      <c r="D14548" s="23"/>
      <c r="E14548" s="23"/>
      <c r="F14548" s="23"/>
      <c r="G14548" s="23"/>
      <c r="H14548" s="24"/>
      <c r="I14548" s="24"/>
      <c r="J14548" s="24"/>
    </row>
    <row r="14549" spans="3:10" x14ac:dyDescent="0.25">
      <c r="C14549" s="23"/>
      <c r="D14549" s="23"/>
      <c r="E14549" s="23"/>
      <c r="F14549" s="23"/>
      <c r="G14549" s="23"/>
      <c r="H14549" s="24"/>
      <c r="I14549" s="24"/>
      <c r="J14549" s="24"/>
    </row>
    <row r="14550" spans="3:10" x14ac:dyDescent="0.25">
      <c r="C14550" s="23"/>
      <c r="D14550" s="23"/>
      <c r="E14550" s="23"/>
      <c r="F14550" s="23"/>
      <c r="G14550" s="23"/>
      <c r="H14550" s="24"/>
      <c r="I14550" s="24"/>
      <c r="J14550" s="24"/>
    </row>
    <row r="14551" spans="3:10" x14ac:dyDescent="0.25">
      <c r="C14551" s="23"/>
      <c r="D14551" s="23"/>
      <c r="E14551" s="23"/>
      <c r="F14551" s="23"/>
      <c r="G14551" s="23"/>
      <c r="H14551" s="24"/>
      <c r="I14551" s="24"/>
      <c r="J14551" s="24"/>
    </row>
    <row r="14552" spans="3:10" x14ac:dyDescent="0.25">
      <c r="C14552" s="23"/>
      <c r="D14552" s="23"/>
      <c r="E14552" s="23"/>
      <c r="F14552" s="23"/>
      <c r="G14552" s="23"/>
      <c r="H14552" s="24"/>
      <c r="I14552" s="24"/>
      <c r="J14552" s="24"/>
    </row>
    <row r="14553" spans="3:10" x14ac:dyDescent="0.25">
      <c r="C14553" s="23"/>
      <c r="D14553" s="23"/>
      <c r="E14553" s="23"/>
      <c r="F14553" s="23"/>
      <c r="G14553" s="23"/>
      <c r="H14553" s="24"/>
      <c r="I14553" s="24"/>
      <c r="J14553" s="24"/>
    </row>
    <row r="14554" spans="3:10" x14ac:dyDescent="0.25">
      <c r="C14554" s="23"/>
      <c r="D14554" s="23"/>
      <c r="E14554" s="23"/>
      <c r="F14554" s="23"/>
      <c r="G14554" s="23"/>
      <c r="H14554" s="24"/>
      <c r="I14554" s="24"/>
      <c r="J14554" s="24"/>
    </row>
    <row r="14555" spans="3:10" x14ac:dyDescent="0.25">
      <c r="C14555" s="23"/>
      <c r="D14555" s="23"/>
      <c r="E14555" s="23"/>
      <c r="F14555" s="23"/>
      <c r="G14555" s="23"/>
      <c r="H14555" s="24"/>
      <c r="I14555" s="24"/>
      <c r="J14555" s="24"/>
    </row>
    <row r="14556" spans="3:10" x14ac:dyDescent="0.25">
      <c r="C14556" s="23"/>
      <c r="D14556" s="23"/>
      <c r="E14556" s="23"/>
      <c r="F14556" s="23"/>
      <c r="G14556" s="23"/>
      <c r="H14556" s="24"/>
      <c r="I14556" s="24"/>
      <c r="J14556" s="24"/>
    </row>
    <row r="14557" spans="3:10" x14ac:dyDescent="0.25">
      <c r="C14557" s="23"/>
      <c r="D14557" s="23"/>
      <c r="E14557" s="23"/>
      <c r="F14557" s="23"/>
      <c r="G14557" s="23"/>
      <c r="H14557" s="24"/>
      <c r="I14557" s="24"/>
      <c r="J14557" s="24"/>
    </row>
    <row r="14558" spans="3:10" x14ac:dyDescent="0.25">
      <c r="C14558" s="23"/>
      <c r="D14558" s="23"/>
      <c r="E14558" s="23"/>
      <c r="F14558" s="23"/>
      <c r="G14558" s="23"/>
      <c r="H14558" s="24"/>
      <c r="I14558" s="24"/>
      <c r="J14558" s="24"/>
    </row>
    <row r="14559" spans="3:10" x14ac:dyDescent="0.25">
      <c r="C14559" s="23"/>
      <c r="D14559" s="23"/>
      <c r="E14559" s="23"/>
      <c r="F14559" s="23"/>
      <c r="G14559" s="23"/>
      <c r="H14559" s="24"/>
      <c r="I14559" s="24"/>
      <c r="J14559" s="24"/>
    </row>
    <row r="14560" spans="3:10" x14ac:dyDescent="0.25">
      <c r="C14560" s="23"/>
      <c r="D14560" s="23"/>
      <c r="E14560" s="23"/>
      <c r="F14560" s="23"/>
      <c r="G14560" s="23"/>
      <c r="H14560" s="24"/>
      <c r="I14560" s="24"/>
      <c r="J14560" s="24"/>
    </row>
    <row r="14561" spans="3:10" x14ac:dyDescent="0.25">
      <c r="C14561" s="23"/>
      <c r="D14561" s="23"/>
      <c r="E14561" s="23"/>
      <c r="F14561" s="23"/>
      <c r="G14561" s="23"/>
      <c r="H14561" s="24"/>
      <c r="I14561" s="24"/>
      <c r="J14561" s="24"/>
    </row>
    <row r="14562" spans="3:10" x14ac:dyDescent="0.25">
      <c r="C14562" s="23"/>
      <c r="D14562" s="23"/>
      <c r="E14562" s="23"/>
      <c r="F14562" s="23"/>
      <c r="G14562" s="23"/>
      <c r="H14562" s="24"/>
      <c r="I14562" s="24"/>
      <c r="J14562" s="24"/>
    </row>
    <row r="14563" spans="3:10" x14ac:dyDescent="0.25">
      <c r="C14563" s="23"/>
      <c r="D14563" s="23"/>
      <c r="E14563" s="23"/>
      <c r="F14563" s="23"/>
      <c r="G14563" s="23"/>
      <c r="H14563" s="24"/>
      <c r="I14563" s="24"/>
      <c r="J14563" s="24"/>
    </row>
    <row r="14564" spans="3:10" x14ac:dyDescent="0.25">
      <c r="C14564" s="23"/>
      <c r="D14564" s="23"/>
      <c r="E14564" s="23"/>
      <c r="F14564" s="23"/>
      <c r="G14564" s="23"/>
      <c r="H14564" s="24"/>
      <c r="I14564" s="24"/>
      <c r="J14564" s="24"/>
    </row>
    <row r="14565" spans="3:10" x14ac:dyDescent="0.25">
      <c r="C14565" s="23"/>
      <c r="D14565" s="23"/>
      <c r="E14565" s="23"/>
      <c r="F14565" s="23"/>
      <c r="G14565" s="23"/>
      <c r="H14565" s="24"/>
      <c r="I14565" s="24"/>
      <c r="J14565" s="24"/>
    </row>
    <row r="14566" spans="3:10" x14ac:dyDescent="0.25">
      <c r="C14566" s="23"/>
      <c r="D14566" s="23"/>
      <c r="E14566" s="23"/>
      <c r="F14566" s="23"/>
      <c r="G14566" s="23"/>
      <c r="H14566" s="24"/>
      <c r="I14566" s="24"/>
      <c r="J14566" s="24"/>
    </row>
    <row r="14567" spans="3:10" x14ac:dyDescent="0.25">
      <c r="C14567" s="23"/>
      <c r="D14567" s="23"/>
      <c r="E14567" s="23"/>
      <c r="F14567" s="23"/>
      <c r="G14567" s="23"/>
      <c r="H14567" s="24"/>
      <c r="I14567" s="24"/>
      <c r="J14567" s="24"/>
    </row>
    <row r="14568" spans="3:10" x14ac:dyDescent="0.25">
      <c r="C14568" s="23"/>
      <c r="D14568" s="23"/>
      <c r="E14568" s="23"/>
      <c r="F14568" s="23"/>
      <c r="G14568" s="23"/>
      <c r="H14568" s="24"/>
      <c r="I14568" s="24"/>
      <c r="J14568" s="24"/>
    </row>
    <row r="14569" spans="3:10" x14ac:dyDescent="0.25">
      <c r="C14569" s="23"/>
      <c r="D14569" s="23"/>
      <c r="E14569" s="23"/>
      <c r="F14569" s="23"/>
      <c r="G14569" s="23"/>
      <c r="H14569" s="24"/>
      <c r="I14569" s="24"/>
      <c r="J14569" s="24"/>
    </row>
    <row r="14570" spans="3:10" x14ac:dyDescent="0.25">
      <c r="C14570" s="23"/>
      <c r="D14570" s="23"/>
      <c r="E14570" s="23"/>
      <c r="F14570" s="23"/>
      <c r="G14570" s="23"/>
      <c r="H14570" s="24"/>
      <c r="I14570" s="24"/>
      <c r="J14570" s="24"/>
    </row>
    <row r="14571" spans="3:10" x14ac:dyDescent="0.25">
      <c r="C14571" s="23"/>
      <c r="D14571" s="23"/>
      <c r="E14571" s="23"/>
      <c r="F14571" s="23"/>
      <c r="G14571" s="23"/>
      <c r="H14571" s="24"/>
      <c r="I14571" s="24"/>
      <c r="J14571" s="24"/>
    </row>
    <row r="14572" spans="3:10" x14ac:dyDescent="0.25">
      <c r="C14572" s="23"/>
      <c r="D14572" s="23"/>
      <c r="E14572" s="23"/>
      <c r="F14572" s="23"/>
      <c r="G14572" s="23"/>
      <c r="H14572" s="24"/>
      <c r="I14572" s="24"/>
      <c r="J14572" s="24"/>
    </row>
    <row r="14573" spans="3:10" x14ac:dyDescent="0.25">
      <c r="C14573" s="23"/>
      <c r="D14573" s="23"/>
      <c r="E14573" s="23"/>
      <c r="F14573" s="23"/>
      <c r="G14573" s="23"/>
      <c r="H14573" s="24"/>
      <c r="I14573" s="24"/>
      <c r="J14573" s="24"/>
    </row>
    <row r="14574" spans="3:10" x14ac:dyDescent="0.25">
      <c r="C14574" s="23"/>
      <c r="D14574" s="23"/>
      <c r="E14574" s="23"/>
      <c r="F14574" s="23"/>
      <c r="G14574" s="23"/>
      <c r="H14574" s="24"/>
      <c r="I14574" s="24"/>
      <c r="J14574" s="24"/>
    </row>
    <row r="14575" spans="3:10" x14ac:dyDescent="0.25">
      <c r="C14575" s="23"/>
      <c r="D14575" s="23"/>
      <c r="E14575" s="23"/>
      <c r="F14575" s="23"/>
      <c r="G14575" s="23"/>
      <c r="H14575" s="24"/>
      <c r="I14575" s="24"/>
      <c r="J14575" s="24"/>
    </row>
    <row r="14576" spans="3:10" x14ac:dyDescent="0.25">
      <c r="C14576" s="23"/>
      <c r="D14576" s="23"/>
      <c r="E14576" s="23"/>
      <c r="F14576" s="23"/>
      <c r="G14576" s="23"/>
      <c r="H14576" s="24"/>
      <c r="I14576" s="24"/>
      <c r="J14576" s="24"/>
    </row>
    <row r="14577" spans="3:10" x14ac:dyDescent="0.25">
      <c r="C14577" s="23"/>
      <c r="D14577" s="23"/>
      <c r="E14577" s="23"/>
      <c r="F14577" s="23"/>
      <c r="G14577" s="23"/>
      <c r="H14577" s="24"/>
      <c r="I14577" s="24"/>
      <c r="J14577" s="24"/>
    </row>
    <row r="14578" spans="3:10" x14ac:dyDescent="0.25">
      <c r="C14578" s="23"/>
      <c r="D14578" s="23"/>
      <c r="E14578" s="23"/>
      <c r="F14578" s="23"/>
      <c r="G14578" s="23"/>
      <c r="H14578" s="24"/>
      <c r="I14578" s="24"/>
      <c r="J14578" s="24"/>
    </row>
    <row r="14579" spans="3:10" x14ac:dyDescent="0.25">
      <c r="C14579" s="23"/>
      <c r="D14579" s="23"/>
      <c r="E14579" s="23"/>
      <c r="F14579" s="23"/>
      <c r="G14579" s="23"/>
      <c r="H14579" s="24"/>
      <c r="I14579" s="24"/>
      <c r="J14579" s="24"/>
    </row>
    <row r="14580" spans="3:10" x14ac:dyDescent="0.25">
      <c r="C14580" s="23"/>
      <c r="D14580" s="23"/>
      <c r="E14580" s="23"/>
      <c r="F14580" s="23"/>
      <c r="G14580" s="23"/>
      <c r="H14580" s="24"/>
      <c r="I14580" s="24"/>
      <c r="J14580" s="24"/>
    </row>
    <row r="14581" spans="3:10" x14ac:dyDescent="0.25">
      <c r="C14581" s="23"/>
      <c r="D14581" s="23"/>
      <c r="E14581" s="23"/>
      <c r="F14581" s="23"/>
      <c r="G14581" s="23"/>
      <c r="H14581" s="24"/>
      <c r="I14581" s="24"/>
      <c r="J14581" s="24"/>
    </row>
    <row r="14582" spans="3:10" x14ac:dyDescent="0.25">
      <c r="C14582" s="23"/>
      <c r="D14582" s="23"/>
      <c r="E14582" s="23"/>
      <c r="F14582" s="23"/>
      <c r="G14582" s="23"/>
      <c r="H14582" s="24"/>
      <c r="I14582" s="24"/>
      <c r="J14582" s="24"/>
    </row>
    <row r="14583" spans="3:10" x14ac:dyDescent="0.25">
      <c r="C14583" s="23"/>
      <c r="D14583" s="23"/>
      <c r="E14583" s="23"/>
      <c r="F14583" s="23"/>
      <c r="G14583" s="23"/>
      <c r="H14583" s="24"/>
      <c r="I14583" s="24"/>
      <c r="J14583" s="24"/>
    </row>
    <row r="14584" spans="3:10" x14ac:dyDescent="0.25">
      <c r="C14584" s="23"/>
      <c r="D14584" s="23"/>
      <c r="E14584" s="23"/>
      <c r="F14584" s="23"/>
      <c r="G14584" s="23"/>
      <c r="H14584" s="24"/>
      <c r="I14584" s="24"/>
      <c r="J14584" s="24"/>
    </row>
    <row r="14585" spans="3:10" x14ac:dyDescent="0.25">
      <c r="C14585" s="23"/>
      <c r="D14585" s="23"/>
      <c r="E14585" s="23"/>
      <c r="F14585" s="23"/>
      <c r="G14585" s="23"/>
      <c r="H14585" s="24"/>
      <c r="I14585" s="24"/>
      <c r="J14585" s="24"/>
    </row>
    <row r="14586" spans="3:10" x14ac:dyDescent="0.25">
      <c r="C14586" s="23"/>
      <c r="D14586" s="23"/>
      <c r="E14586" s="23"/>
      <c r="F14586" s="23"/>
      <c r="G14586" s="23"/>
      <c r="H14586" s="24"/>
      <c r="I14586" s="24"/>
      <c r="J14586" s="24"/>
    </row>
    <row r="14587" spans="3:10" x14ac:dyDescent="0.25">
      <c r="C14587" s="23"/>
      <c r="D14587" s="23"/>
      <c r="E14587" s="23"/>
      <c r="F14587" s="23"/>
      <c r="G14587" s="23"/>
      <c r="H14587" s="24"/>
      <c r="I14587" s="24"/>
      <c r="J14587" s="24"/>
    </row>
    <row r="14588" spans="3:10" x14ac:dyDescent="0.25">
      <c r="C14588" s="23"/>
      <c r="D14588" s="23"/>
      <c r="E14588" s="23"/>
      <c r="F14588" s="23"/>
      <c r="G14588" s="23"/>
      <c r="H14588" s="24"/>
      <c r="I14588" s="24"/>
      <c r="J14588" s="24"/>
    </row>
    <row r="14589" spans="3:10" x14ac:dyDescent="0.25">
      <c r="C14589" s="23"/>
      <c r="D14589" s="23"/>
      <c r="E14589" s="23"/>
      <c r="F14589" s="23"/>
      <c r="G14589" s="23"/>
      <c r="H14589" s="24"/>
      <c r="I14589" s="24"/>
      <c r="J14589" s="24"/>
    </row>
    <row r="14590" spans="3:10" x14ac:dyDescent="0.25">
      <c r="C14590" s="23"/>
      <c r="D14590" s="23"/>
      <c r="E14590" s="23"/>
      <c r="F14590" s="23"/>
      <c r="G14590" s="23"/>
      <c r="H14590" s="24"/>
      <c r="I14590" s="24"/>
      <c r="J14590" s="24"/>
    </row>
    <row r="14591" spans="3:10" x14ac:dyDescent="0.25">
      <c r="C14591" s="23"/>
      <c r="D14591" s="23"/>
      <c r="E14591" s="23"/>
      <c r="F14591" s="23"/>
      <c r="G14591" s="23"/>
      <c r="H14591" s="24"/>
      <c r="I14591" s="24"/>
      <c r="J14591" s="24"/>
    </row>
    <row r="14592" spans="3:10" x14ac:dyDescent="0.25">
      <c r="C14592" s="23"/>
      <c r="D14592" s="23"/>
      <c r="E14592" s="23"/>
      <c r="F14592" s="23"/>
      <c r="G14592" s="23"/>
      <c r="H14592" s="24"/>
      <c r="I14592" s="24"/>
      <c r="J14592" s="24"/>
    </row>
    <row r="14593" spans="3:10" x14ac:dyDescent="0.25">
      <c r="C14593" s="23"/>
      <c r="D14593" s="23"/>
      <c r="E14593" s="23"/>
      <c r="F14593" s="23"/>
      <c r="G14593" s="23"/>
      <c r="H14593" s="24"/>
      <c r="I14593" s="24"/>
      <c r="J14593" s="24"/>
    </row>
    <row r="14594" spans="3:10" x14ac:dyDescent="0.25">
      <c r="C14594" s="23"/>
      <c r="D14594" s="23"/>
      <c r="E14594" s="23"/>
      <c r="F14594" s="23"/>
      <c r="G14594" s="23"/>
      <c r="H14594" s="24"/>
      <c r="I14594" s="24"/>
      <c r="J14594" s="24"/>
    </row>
    <row r="14595" spans="3:10" x14ac:dyDescent="0.25">
      <c r="C14595" s="23"/>
      <c r="D14595" s="23"/>
      <c r="E14595" s="23"/>
      <c r="F14595" s="23"/>
      <c r="G14595" s="23"/>
      <c r="H14595" s="24"/>
      <c r="I14595" s="24"/>
      <c r="J14595" s="24"/>
    </row>
    <row r="14596" spans="3:10" x14ac:dyDescent="0.25">
      <c r="C14596" s="23"/>
      <c r="D14596" s="23"/>
      <c r="E14596" s="23"/>
      <c r="F14596" s="23"/>
      <c r="G14596" s="23"/>
      <c r="H14596" s="24"/>
      <c r="I14596" s="24"/>
      <c r="J14596" s="24"/>
    </row>
    <row r="14597" spans="3:10" x14ac:dyDescent="0.25">
      <c r="C14597" s="23"/>
      <c r="D14597" s="23"/>
      <c r="E14597" s="23"/>
      <c r="F14597" s="23"/>
      <c r="G14597" s="23"/>
      <c r="H14597" s="24"/>
      <c r="I14597" s="24"/>
      <c r="J14597" s="24"/>
    </row>
    <row r="14598" spans="3:10" x14ac:dyDescent="0.25">
      <c r="C14598" s="23"/>
      <c r="D14598" s="23"/>
      <c r="E14598" s="23"/>
      <c r="F14598" s="23"/>
      <c r="G14598" s="23"/>
      <c r="H14598" s="24"/>
      <c r="I14598" s="24"/>
      <c r="J14598" s="24"/>
    </row>
    <row r="14599" spans="3:10" x14ac:dyDescent="0.25">
      <c r="C14599" s="23"/>
      <c r="D14599" s="23"/>
      <c r="E14599" s="23"/>
      <c r="F14599" s="23"/>
      <c r="G14599" s="23"/>
      <c r="H14599" s="24"/>
      <c r="I14599" s="24"/>
      <c r="J14599" s="24"/>
    </row>
    <row r="14600" spans="3:10" x14ac:dyDescent="0.25">
      <c r="C14600" s="23"/>
      <c r="D14600" s="23"/>
      <c r="E14600" s="23"/>
      <c r="F14600" s="23"/>
      <c r="G14600" s="23"/>
      <c r="H14600" s="24"/>
      <c r="I14600" s="24"/>
      <c r="J14600" s="24"/>
    </row>
    <row r="14601" spans="3:10" x14ac:dyDescent="0.25">
      <c r="C14601" s="23"/>
      <c r="D14601" s="23"/>
      <c r="E14601" s="23"/>
      <c r="F14601" s="23"/>
      <c r="G14601" s="23"/>
      <c r="H14601" s="24"/>
      <c r="I14601" s="24"/>
      <c r="J14601" s="24"/>
    </row>
    <row r="14602" spans="3:10" x14ac:dyDescent="0.25">
      <c r="C14602" s="23"/>
      <c r="D14602" s="23"/>
      <c r="E14602" s="23"/>
      <c r="F14602" s="23"/>
      <c r="G14602" s="23"/>
      <c r="H14602" s="24"/>
      <c r="I14602" s="24"/>
      <c r="J14602" s="24"/>
    </row>
    <row r="14603" spans="3:10" x14ac:dyDescent="0.25">
      <c r="C14603" s="23"/>
      <c r="D14603" s="23"/>
      <c r="E14603" s="23"/>
      <c r="F14603" s="23"/>
      <c r="G14603" s="23"/>
      <c r="H14603" s="24"/>
      <c r="I14603" s="24"/>
      <c r="J14603" s="24"/>
    </row>
    <row r="14604" spans="3:10" x14ac:dyDescent="0.25">
      <c r="C14604" s="23"/>
      <c r="D14604" s="23"/>
      <c r="E14604" s="23"/>
      <c r="F14604" s="23"/>
      <c r="G14604" s="23"/>
      <c r="H14604" s="24"/>
      <c r="I14604" s="24"/>
      <c r="J14604" s="24"/>
    </row>
    <row r="14605" spans="3:10" x14ac:dyDescent="0.25">
      <c r="C14605" s="23"/>
      <c r="D14605" s="23"/>
      <c r="E14605" s="23"/>
      <c r="F14605" s="23"/>
      <c r="G14605" s="23"/>
      <c r="H14605" s="24"/>
      <c r="I14605" s="24"/>
      <c r="J14605" s="24"/>
    </row>
    <row r="14606" spans="3:10" x14ac:dyDescent="0.25">
      <c r="C14606" s="23"/>
      <c r="D14606" s="23"/>
      <c r="E14606" s="23"/>
      <c r="F14606" s="23"/>
      <c r="G14606" s="23"/>
      <c r="H14606" s="24"/>
      <c r="I14606" s="24"/>
      <c r="J14606" s="24"/>
    </row>
    <row r="14607" spans="3:10" x14ac:dyDescent="0.25">
      <c r="C14607" s="23"/>
      <c r="D14607" s="23"/>
      <c r="E14607" s="23"/>
      <c r="F14607" s="23"/>
      <c r="G14607" s="23"/>
      <c r="H14607" s="24"/>
      <c r="I14607" s="24"/>
      <c r="J14607" s="24"/>
    </row>
    <row r="14608" spans="3:10" x14ac:dyDescent="0.25">
      <c r="C14608" s="23"/>
      <c r="D14608" s="23"/>
      <c r="E14608" s="23"/>
      <c r="F14608" s="23"/>
      <c r="G14608" s="23"/>
      <c r="H14608" s="24"/>
      <c r="I14608" s="24"/>
      <c r="J14608" s="24"/>
    </row>
    <row r="14609" spans="3:10" x14ac:dyDescent="0.25">
      <c r="C14609" s="23"/>
      <c r="D14609" s="23"/>
      <c r="E14609" s="23"/>
      <c r="F14609" s="23"/>
      <c r="G14609" s="23"/>
      <c r="H14609" s="24"/>
      <c r="I14609" s="24"/>
      <c r="J14609" s="24"/>
    </row>
    <row r="14610" spans="3:10" x14ac:dyDescent="0.25">
      <c r="C14610" s="23"/>
      <c r="D14610" s="23"/>
      <c r="E14610" s="23"/>
      <c r="F14610" s="23"/>
      <c r="G14610" s="23"/>
      <c r="H14610" s="24"/>
      <c r="I14610" s="24"/>
      <c r="J14610" s="24"/>
    </row>
    <row r="14611" spans="3:10" x14ac:dyDescent="0.25">
      <c r="C14611" s="23"/>
      <c r="D14611" s="23"/>
      <c r="E14611" s="23"/>
      <c r="F14611" s="23"/>
      <c r="G14611" s="23"/>
      <c r="H14611" s="24"/>
      <c r="I14611" s="24"/>
      <c r="J14611" s="24"/>
    </row>
    <row r="14612" spans="3:10" x14ac:dyDescent="0.25">
      <c r="C14612" s="23"/>
      <c r="D14612" s="23"/>
      <c r="E14612" s="23"/>
      <c r="F14612" s="23"/>
      <c r="G14612" s="23"/>
      <c r="H14612" s="24"/>
      <c r="I14612" s="24"/>
      <c r="J14612" s="24"/>
    </row>
    <row r="14613" spans="3:10" x14ac:dyDescent="0.25">
      <c r="C14613" s="23"/>
      <c r="D14613" s="23"/>
      <c r="E14613" s="23"/>
      <c r="F14613" s="23"/>
      <c r="G14613" s="23"/>
      <c r="H14613" s="24"/>
      <c r="I14613" s="24"/>
      <c r="J14613" s="24"/>
    </row>
    <row r="14614" spans="3:10" x14ac:dyDescent="0.25">
      <c r="C14614" s="23"/>
      <c r="D14614" s="23"/>
      <c r="E14614" s="23"/>
      <c r="F14614" s="23"/>
      <c r="G14614" s="23"/>
      <c r="H14614" s="24"/>
      <c r="I14614" s="24"/>
      <c r="J14614" s="24"/>
    </row>
    <row r="14615" spans="3:10" x14ac:dyDescent="0.25">
      <c r="C14615" s="23"/>
      <c r="D14615" s="23"/>
      <c r="E14615" s="23"/>
      <c r="F14615" s="23"/>
      <c r="G14615" s="23"/>
      <c r="H14615" s="24"/>
      <c r="I14615" s="24"/>
      <c r="J14615" s="24"/>
    </row>
    <row r="14616" spans="3:10" x14ac:dyDescent="0.25">
      <c r="C14616" s="23"/>
      <c r="D14616" s="23"/>
      <c r="E14616" s="23"/>
      <c r="F14616" s="23"/>
      <c r="G14616" s="23"/>
      <c r="H14616" s="24"/>
      <c r="I14616" s="24"/>
      <c r="J14616" s="24"/>
    </row>
    <row r="14617" spans="3:10" x14ac:dyDescent="0.25">
      <c r="C14617" s="23"/>
      <c r="D14617" s="23"/>
      <c r="E14617" s="23"/>
      <c r="F14617" s="23"/>
      <c r="G14617" s="23"/>
      <c r="H14617" s="24"/>
      <c r="I14617" s="24"/>
      <c r="J14617" s="24"/>
    </row>
    <row r="14618" spans="3:10" x14ac:dyDescent="0.25">
      <c r="C14618" s="23"/>
      <c r="D14618" s="23"/>
      <c r="E14618" s="23"/>
      <c r="F14618" s="23"/>
      <c r="G14618" s="23"/>
      <c r="H14618" s="24"/>
      <c r="I14618" s="24"/>
      <c r="J14618" s="24"/>
    </row>
    <row r="14619" spans="3:10" x14ac:dyDescent="0.25">
      <c r="C14619" s="23"/>
      <c r="D14619" s="23"/>
      <c r="E14619" s="23"/>
      <c r="F14619" s="23"/>
      <c r="G14619" s="23"/>
      <c r="H14619" s="24"/>
      <c r="I14619" s="24"/>
      <c r="J14619" s="24"/>
    </row>
    <row r="14620" spans="3:10" x14ac:dyDescent="0.25">
      <c r="C14620" s="23"/>
      <c r="D14620" s="23"/>
      <c r="E14620" s="23"/>
      <c r="F14620" s="23"/>
      <c r="G14620" s="23"/>
      <c r="H14620" s="24"/>
      <c r="I14620" s="24"/>
      <c r="J14620" s="24"/>
    </row>
    <row r="14621" spans="3:10" x14ac:dyDescent="0.25">
      <c r="C14621" s="23"/>
      <c r="D14621" s="23"/>
      <c r="E14621" s="23"/>
      <c r="F14621" s="23"/>
      <c r="G14621" s="23"/>
      <c r="H14621" s="24"/>
      <c r="I14621" s="24"/>
      <c r="J14621" s="24"/>
    </row>
    <row r="14622" spans="3:10" x14ac:dyDescent="0.25">
      <c r="C14622" s="23"/>
      <c r="D14622" s="23"/>
      <c r="E14622" s="23"/>
      <c r="F14622" s="23"/>
      <c r="G14622" s="23"/>
      <c r="H14622" s="24"/>
      <c r="I14622" s="24"/>
      <c r="J14622" s="24"/>
    </row>
    <row r="14623" spans="3:10" x14ac:dyDescent="0.25">
      <c r="C14623" s="23"/>
      <c r="D14623" s="23"/>
      <c r="E14623" s="23"/>
      <c r="F14623" s="23"/>
      <c r="G14623" s="23"/>
      <c r="H14623" s="24"/>
      <c r="I14623" s="24"/>
      <c r="J14623" s="24"/>
    </row>
    <row r="14624" spans="3:10" x14ac:dyDescent="0.25">
      <c r="C14624" s="23"/>
      <c r="D14624" s="23"/>
      <c r="E14624" s="23"/>
      <c r="F14624" s="23"/>
      <c r="G14624" s="23"/>
      <c r="H14624" s="24"/>
      <c r="I14624" s="24"/>
      <c r="J14624" s="24"/>
    </row>
    <row r="14625" spans="3:10" x14ac:dyDescent="0.25">
      <c r="C14625" s="23"/>
      <c r="D14625" s="23"/>
      <c r="E14625" s="23"/>
      <c r="F14625" s="23"/>
      <c r="G14625" s="23"/>
      <c r="H14625" s="24"/>
      <c r="I14625" s="24"/>
      <c r="J14625" s="24"/>
    </row>
    <row r="14626" spans="3:10" x14ac:dyDescent="0.25">
      <c r="C14626" s="23"/>
      <c r="D14626" s="23"/>
      <c r="E14626" s="23"/>
      <c r="F14626" s="23"/>
      <c r="G14626" s="23"/>
      <c r="H14626" s="24"/>
      <c r="I14626" s="24"/>
      <c r="J14626" s="24"/>
    </row>
    <row r="14627" spans="3:10" x14ac:dyDescent="0.25">
      <c r="C14627" s="23"/>
      <c r="D14627" s="23"/>
      <c r="E14627" s="23"/>
      <c r="F14627" s="23"/>
      <c r="G14627" s="23"/>
      <c r="H14627" s="24"/>
      <c r="I14627" s="24"/>
      <c r="J14627" s="24"/>
    </row>
    <row r="14628" spans="3:10" x14ac:dyDescent="0.25">
      <c r="C14628" s="23"/>
      <c r="D14628" s="23"/>
      <c r="E14628" s="23"/>
      <c r="F14628" s="23"/>
      <c r="G14628" s="23"/>
      <c r="H14628" s="24"/>
      <c r="I14628" s="24"/>
      <c r="J14628" s="24"/>
    </row>
    <row r="14629" spans="3:10" x14ac:dyDescent="0.25">
      <c r="C14629" s="23"/>
      <c r="D14629" s="23"/>
      <c r="E14629" s="23"/>
      <c r="F14629" s="23"/>
      <c r="G14629" s="23"/>
      <c r="H14629" s="24"/>
      <c r="I14629" s="24"/>
      <c r="J14629" s="24"/>
    </row>
    <row r="14630" spans="3:10" x14ac:dyDescent="0.25">
      <c r="C14630" s="23"/>
      <c r="D14630" s="23"/>
      <c r="E14630" s="23"/>
      <c r="F14630" s="23"/>
      <c r="G14630" s="23"/>
      <c r="H14630" s="24"/>
      <c r="I14630" s="24"/>
      <c r="J14630" s="24"/>
    </row>
    <row r="14631" spans="3:10" x14ac:dyDescent="0.25">
      <c r="C14631" s="23"/>
      <c r="D14631" s="23"/>
      <c r="E14631" s="23"/>
      <c r="F14631" s="23"/>
      <c r="G14631" s="23"/>
      <c r="H14631" s="24"/>
      <c r="I14631" s="24"/>
      <c r="J14631" s="24"/>
    </row>
    <row r="14632" spans="3:10" x14ac:dyDescent="0.25">
      <c r="C14632" s="23"/>
      <c r="D14632" s="23"/>
      <c r="E14632" s="23"/>
      <c r="F14632" s="23"/>
      <c r="G14632" s="23"/>
      <c r="H14632" s="24"/>
      <c r="I14632" s="24"/>
      <c r="J14632" s="24"/>
    </row>
    <row r="14633" spans="3:10" x14ac:dyDescent="0.25">
      <c r="C14633" s="23"/>
      <c r="D14633" s="23"/>
      <c r="E14633" s="23"/>
      <c r="F14633" s="23"/>
      <c r="G14633" s="23"/>
      <c r="H14633" s="24"/>
      <c r="I14633" s="24"/>
      <c r="J14633" s="24"/>
    </row>
    <row r="14634" spans="3:10" x14ac:dyDescent="0.25">
      <c r="C14634" s="23"/>
      <c r="D14634" s="23"/>
      <c r="E14634" s="23"/>
      <c r="F14634" s="23"/>
      <c r="G14634" s="23"/>
      <c r="H14634" s="24"/>
      <c r="I14634" s="24"/>
      <c r="J14634" s="24"/>
    </row>
    <row r="14635" spans="3:10" x14ac:dyDescent="0.25">
      <c r="C14635" s="23"/>
      <c r="D14635" s="23"/>
      <c r="E14635" s="23"/>
      <c r="F14635" s="23"/>
      <c r="G14635" s="23"/>
      <c r="H14635" s="24"/>
      <c r="I14635" s="24"/>
      <c r="J14635" s="24"/>
    </row>
    <row r="14636" spans="3:10" x14ac:dyDescent="0.25">
      <c r="C14636" s="23"/>
      <c r="D14636" s="23"/>
      <c r="E14636" s="23"/>
      <c r="F14636" s="23"/>
      <c r="G14636" s="23"/>
      <c r="H14636" s="24"/>
      <c r="I14636" s="24"/>
      <c r="J14636" s="24"/>
    </row>
    <row r="14637" spans="3:10" x14ac:dyDescent="0.25">
      <c r="C14637" s="23"/>
      <c r="D14637" s="23"/>
      <c r="E14637" s="23"/>
      <c r="F14637" s="23"/>
      <c r="G14637" s="23"/>
      <c r="H14637" s="24"/>
      <c r="I14637" s="24"/>
      <c r="J14637" s="24"/>
    </row>
    <row r="14638" spans="3:10" x14ac:dyDescent="0.25">
      <c r="C14638" s="23"/>
      <c r="D14638" s="23"/>
      <c r="E14638" s="23"/>
      <c r="F14638" s="23"/>
      <c r="G14638" s="23"/>
      <c r="H14638" s="24"/>
      <c r="I14638" s="24"/>
      <c r="J14638" s="24"/>
    </row>
    <row r="14639" spans="3:10" x14ac:dyDescent="0.25">
      <c r="C14639" s="23"/>
      <c r="D14639" s="23"/>
      <c r="E14639" s="23"/>
      <c r="F14639" s="23"/>
      <c r="G14639" s="23"/>
      <c r="H14639" s="24"/>
      <c r="I14639" s="24"/>
      <c r="J14639" s="24"/>
    </row>
    <row r="14640" spans="3:10" x14ac:dyDescent="0.25">
      <c r="C14640" s="23"/>
      <c r="D14640" s="23"/>
      <c r="E14640" s="23"/>
      <c r="F14640" s="23"/>
      <c r="G14640" s="23"/>
      <c r="H14640" s="24"/>
      <c r="I14640" s="24"/>
      <c r="J14640" s="24"/>
    </row>
    <row r="14641" spans="3:10" x14ac:dyDescent="0.25">
      <c r="C14641" s="23"/>
      <c r="D14641" s="23"/>
      <c r="E14641" s="23"/>
      <c r="F14641" s="23"/>
      <c r="G14641" s="23"/>
      <c r="H14641" s="24"/>
      <c r="I14641" s="24"/>
      <c r="J14641" s="24"/>
    </row>
    <row r="14642" spans="3:10" x14ac:dyDescent="0.25">
      <c r="C14642" s="23"/>
      <c r="D14642" s="23"/>
      <c r="E14642" s="23"/>
      <c r="F14642" s="23"/>
      <c r="G14642" s="23"/>
      <c r="H14642" s="24"/>
      <c r="I14642" s="24"/>
      <c r="J14642" s="24"/>
    </row>
    <row r="14643" spans="3:10" x14ac:dyDescent="0.25">
      <c r="C14643" s="23"/>
      <c r="D14643" s="23"/>
      <c r="E14643" s="23"/>
      <c r="F14643" s="23"/>
      <c r="G14643" s="23"/>
      <c r="H14643" s="24"/>
      <c r="I14643" s="24"/>
      <c r="J14643" s="24"/>
    </row>
    <row r="14644" spans="3:10" x14ac:dyDescent="0.25">
      <c r="C14644" s="23"/>
      <c r="D14644" s="23"/>
      <c r="E14644" s="23"/>
      <c r="F14644" s="23"/>
      <c r="G14644" s="23"/>
      <c r="H14644" s="24"/>
      <c r="I14644" s="24"/>
      <c r="J14644" s="24"/>
    </row>
    <row r="14645" spans="3:10" x14ac:dyDescent="0.25">
      <c r="C14645" s="23"/>
      <c r="D14645" s="23"/>
      <c r="E14645" s="23"/>
      <c r="F14645" s="23"/>
      <c r="G14645" s="23"/>
      <c r="H14645" s="24"/>
      <c r="I14645" s="24"/>
      <c r="J14645" s="24"/>
    </row>
    <row r="14646" spans="3:10" x14ac:dyDescent="0.25">
      <c r="C14646" s="23"/>
      <c r="D14646" s="23"/>
      <c r="E14646" s="23"/>
      <c r="F14646" s="23"/>
      <c r="G14646" s="23"/>
      <c r="H14646" s="24"/>
      <c r="I14646" s="24"/>
      <c r="J14646" s="24"/>
    </row>
    <row r="14647" spans="3:10" x14ac:dyDescent="0.25">
      <c r="C14647" s="23"/>
      <c r="D14647" s="23"/>
      <c r="E14647" s="23"/>
      <c r="F14647" s="23"/>
      <c r="G14647" s="23"/>
      <c r="H14647" s="24"/>
      <c r="I14647" s="24"/>
      <c r="J14647" s="24"/>
    </row>
    <row r="14648" spans="3:10" x14ac:dyDescent="0.25">
      <c r="C14648" s="23"/>
      <c r="D14648" s="23"/>
      <c r="E14648" s="23"/>
      <c r="F14648" s="23"/>
      <c r="G14648" s="23"/>
      <c r="H14648" s="24"/>
      <c r="I14648" s="24"/>
      <c r="J14648" s="24"/>
    </row>
    <row r="14649" spans="3:10" x14ac:dyDescent="0.25">
      <c r="C14649" s="23"/>
      <c r="D14649" s="23"/>
      <c r="E14649" s="23"/>
      <c r="F14649" s="23"/>
      <c r="G14649" s="23"/>
      <c r="H14649" s="24"/>
      <c r="I14649" s="24"/>
      <c r="J14649" s="24"/>
    </row>
    <row r="14650" spans="3:10" x14ac:dyDescent="0.25">
      <c r="C14650" s="23"/>
      <c r="D14650" s="23"/>
      <c r="E14650" s="23"/>
      <c r="F14650" s="23"/>
      <c r="G14650" s="23"/>
      <c r="H14650" s="24"/>
      <c r="I14650" s="24"/>
      <c r="J14650" s="24"/>
    </row>
    <row r="14651" spans="3:10" x14ac:dyDescent="0.25">
      <c r="C14651" s="23"/>
      <c r="D14651" s="23"/>
      <c r="E14651" s="23"/>
      <c r="F14651" s="23"/>
      <c r="G14651" s="23"/>
      <c r="H14651" s="24"/>
      <c r="I14651" s="24"/>
      <c r="J14651" s="24"/>
    </row>
    <row r="14652" spans="3:10" x14ac:dyDescent="0.25">
      <c r="C14652" s="23"/>
      <c r="D14652" s="23"/>
      <c r="E14652" s="23"/>
      <c r="F14652" s="23"/>
      <c r="G14652" s="23"/>
      <c r="H14652" s="24"/>
      <c r="I14652" s="24"/>
      <c r="J14652" s="24"/>
    </row>
    <row r="14653" spans="3:10" x14ac:dyDescent="0.25">
      <c r="C14653" s="23"/>
      <c r="D14653" s="23"/>
      <c r="E14653" s="23"/>
      <c r="F14653" s="23"/>
      <c r="G14653" s="23"/>
      <c r="H14653" s="24"/>
      <c r="I14653" s="24"/>
      <c r="J14653" s="24"/>
    </row>
    <row r="14654" spans="3:10" x14ac:dyDescent="0.25">
      <c r="C14654" s="23"/>
      <c r="D14654" s="23"/>
      <c r="E14654" s="23"/>
      <c r="F14654" s="23"/>
      <c r="G14654" s="23"/>
      <c r="H14654" s="24"/>
      <c r="I14654" s="24"/>
      <c r="J14654" s="24"/>
    </row>
    <row r="14655" spans="3:10" x14ac:dyDescent="0.25">
      <c r="C14655" s="23"/>
      <c r="D14655" s="23"/>
      <c r="E14655" s="23"/>
      <c r="F14655" s="23"/>
      <c r="G14655" s="23"/>
      <c r="H14655" s="24"/>
      <c r="I14655" s="24"/>
      <c r="J14655" s="24"/>
    </row>
    <row r="14656" spans="3:10" x14ac:dyDescent="0.25">
      <c r="C14656" s="23"/>
      <c r="D14656" s="23"/>
      <c r="E14656" s="23"/>
      <c r="F14656" s="23"/>
      <c r="G14656" s="23"/>
      <c r="H14656" s="24"/>
      <c r="I14656" s="24"/>
      <c r="J14656" s="24"/>
    </row>
    <row r="14657" spans="3:10" x14ac:dyDescent="0.25">
      <c r="C14657" s="23"/>
      <c r="D14657" s="23"/>
      <c r="E14657" s="23"/>
      <c r="F14657" s="23"/>
      <c r="G14657" s="23"/>
      <c r="H14657" s="24"/>
      <c r="I14657" s="24"/>
      <c r="J14657" s="24"/>
    </row>
    <row r="14658" spans="3:10" x14ac:dyDescent="0.25">
      <c r="C14658" s="23"/>
      <c r="D14658" s="23"/>
      <c r="E14658" s="23"/>
      <c r="F14658" s="23"/>
      <c r="G14658" s="23"/>
      <c r="H14658" s="24"/>
      <c r="I14658" s="24"/>
      <c r="J14658" s="24"/>
    </row>
    <row r="14659" spans="3:10" x14ac:dyDescent="0.25">
      <c r="C14659" s="23"/>
      <c r="D14659" s="23"/>
      <c r="E14659" s="23"/>
      <c r="F14659" s="23"/>
      <c r="G14659" s="23"/>
      <c r="H14659" s="24"/>
      <c r="I14659" s="24"/>
      <c r="J14659" s="24"/>
    </row>
    <row r="14660" spans="3:10" x14ac:dyDescent="0.25">
      <c r="C14660" s="23"/>
      <c r="D14660" s="23"/>
      <c r="E14660" s="23"/>
      <c r="F14660" s="23"/>
      <c r="G14660" s="23"/>
      <c r="H14660" s="24"/>
      <c r="I14660" s="24"/>
      <c r="J14660" s="24"/>
    </row>
    <row r="14661" spans="3:10" x14ac:dyDescent="0.25">
      <c r="C14661" s="23"/>
      <c r="D14661" s="23"/>
      <c r="E14661" s="23"/>
      <c r="F14661" s="23"/>
      <c r="G14661" s="23"/>
      <c r="H14661" s="24"/>
      <c r="I14661" s="24"/>
      <c r="J14661" s="24"/>
    </row>
    <row r="14662" spans="3:10" x14ac:dyDescent="0.25">
      <c r="C14662" s="23"/>
      <c r="D14662" s="23"/>
      <c r="E14662" s="23"/>
      <c r="F14662" s="23"/>
      <c r="G14662" s="23"/>
      <c r="H14662" s="24"/>
      <c r="I14662" s="24"/>
      <c r="J14662" s="24"/>
    </row>
    <row r="14663" spans="3:10" x14ac:dyDescent="0.25">
      <c r="C14663" s="23"/>
      <c r="D14663" s="23"/>
      <c r="E14663" s="23"/>
      <c r="F14663" s="23"/>
      <c r="G14663" s="23"/>
      <c r="H14663" s="24"/>
      <c r="I14663" s="24"/>
      <c r="J14663" s="24"/>
    </row>
    <row r="14664" spans="3:10" x14ac:dyDescent="0.25">
      <c r="C14664" s="23"/>
      <c r="D14664" s="23"/>
      <c r="E14664" s="23"/>
      <c r="F14664" s="23"/>
      <c r="G14664" s="23"/>
      <c r="H14664" s="24"/>
      <c r="I14664" s="24"/>
      <c r="J14664" s="24"/>
    </row>
    <row r="14665" spans="3:10" x14ac:dyDescent="0.25">
      <c r="C14665" s="23"/>
      <c r="D14665" s="23"/>
      <c r="E14665" s="23"/>
      <c r="F14665" s="23"/>
      <c r="G14665" s="23"/>
      <c r="H14665" s="24"/>
      <c r="I14665" s="24"/>
      <c r="J14665" s="24"/>
    </row>
    <row r="14666" spans="3:10" x14ac:dyDescent="0.25">
      <c r="C14666" s="23"/>
      <c r="D14666" s="23"/>
      <c r="E14666" s="23"/>
      <c r="F14666" s="23"/>
      <c r="G14666" s="23"/>
      <c r="H14666" s="24"/>
      <c r="I14666" s="24"/>
      <c r="J14666" s="24"/>
    </row>
    <row r="14667" spans="3:10" x14ac:dyDescent="0.25">
      <c r="C14667" s="23"/>
      <c r="D14667" s="23"/>
      <c r="E14667" s="23"/>
      <c r="F14667" s="23"/>
      <c r="G14667" s="23"/>
      <c r="H14667" s="24"/>
      <c r="I14667" s="24"/>
      <c r="J14667" s="24"/>
    </row>
    <row r="14668" spans="3:10" x14ac:dyDescent="0.25">
      <c r="C14668" s="23"/>
      <c r="D14668" s="23"/>
      <c r="E14668" s="23"/>
      <c r="F14668" s="23"/>
      <c r="G14668" s="23"/>
      <c r="H14668" s="24"/>
      <c r="I14668" s="24"/>
      <c r="J14668" s="24"/>
    </row>
    <row r="14669" spans="3:10" x14ac:dyDescent="0.25">
      <c r="C14669" s="23"/>
      <c r="D14669" s="23"/>
      <c r="E14669" s="23"/>
      <c r="F14669" s="23"/>
      <c r="G14669" s="23"/>
      <c r="H14669" s="24"/>
      <c r="I14669" s="24"/>
      <c r="J14669" s="24"/>
    </row>
    <row r="14670" spans="3:10" x14ac:dyDescent="0.25">
      <c r="C14670" s="23"/>
      <c r="D14670" s="23"/>
      <c r="E14670" s="23"/>
      <c r="F14670" s="23"/>
      <c r="G14670" s="23"/>
      <c r="H14670" s="24"/>
      <c r="I14670" s="24"/>
      <c r="J14670" s="24"/>
    </row>
    <row r="14671" spans="3:10" x14ac:dyDescent="0.25">
      <c r="C14671" s="23"/>
      <c r="D14671" s="23"/>
      <c r="E14671" s="23"/>
      <c r="F14671" s="23"/>
      <c r="G14671" s="23"/>
      <c r="H14671" s="24"/>
      <c r="I14671" s="24"/>
      <c r="J14671" s="24"/>
    </row>
    <row r="14672" spans="3:10" x14ac:dyDescent="0.25">
      <c r="C14672" s="23"/>
      <c r="D14672" s="23"/>
      <c r="E14672" s="23"/>
      <c r="F14672" s="23"/>
      <c r="G14672" s="23"/>
      <c r="H14672" s="24"/>
      <c r="I14672" s="24"/>
      <c r="J14672" s="24"/>
    </row>
    <row r="14673" spans="3:10" x14ac:dyDescent="0.25">
      <c r="C14673" s="23"/>
      <c r="D14673" s="23"/>
      <c r="E14673" s="23"/>
      <c r="F14673" s="23"/>
      <c r="G14673" s="23"/>
      <c r="H14673" s="24"/>
      <c r="I14673" s="24"/>
      <c r="J14673" s="24"/>
    </row>
    <row r="14674" spans="3:10" x14ac:dyDescent="0.25">
      <c r="C14674" s="23"/>
      <c r="D14674" s="23"/>
      <c r="E14674" s="23"/>
      <c r="F14674" s="23"/>
      <c r="G14674" s="23"/>
      <c r="H14674" s="24"/>
      <c r="I14674" s="24"/>
      <c r="J14674" s="24"/>
    </row>
    <row r="14675" spans="3:10" x14ac:dyDescent="0.25">
      <c r="C14675" s="23"/>
      <c r="D14675" s="23"/>
      <c r="E14675" s="23"/>
      <c r="F14675" s="23"/>
      <c r="G14675" s="23"/>
      <c r="H14675" s="24"/>
      <c r="I14675" s="24"/>
      <c r="J14675" s="24"/>
    </row>
    <row r="14676" spans="3:10" x14ac:dyDescent="0.25">
      <c r="C14676" s="23"/>
      <c r="D14676" s="23"/>
      <c r="E14676" s="23"/>
      <c r="F14676" s="23"/>
      <c r="G14676" s="23"/>
      <c r="H14676" s="24"/>
      <c r="I14676" s="24"/>
      <c r="J14676" s="24"/>
    </row>
    <row r="14677" spans="3:10" x14ac:dyDescent="0.25">
      <c r="C14677" s="23"/>
      <c r="D14677" s="23"/>
      <c r="E14677" s="23"/>
      <c r="F14677" s="23"/>
      <c r="G14677" s="23"/>
      <c r="H14677" s="24"/>
      <c r="I14677" s="24"/>
      <c r="J14677" s="24"/>
    </row>
    <row r="14678" spans="3:10" x14ac:dyDescent="0.25">
      <c r="C14678" s="23"/>
      <c r="D14678" s="23"/>
      <c r="E14678" s="23"/>
      <c r="F14678" s="23"/>
      <c r="G14678" s="23"/>
      <c r="H14678" s="24"/>
      <c r="I14678" s="24"/>
      <c r="J14678" s="24"/>
    </row>
    <row r="14679" spans="3:10" x14ac:dyDescent="0.25">
      <c r="C14679" s="23"/>
      <c r="D14679" s="23"/>
      <c r="E14679" s="23"/>
      <c r="F14679" s="23"/>
      <c r="G14679" s="23"/>
      <c r="H14679" s="24"/>
      <c r="I14679" s="24"/>
      <c r="J14679" s="24"/>
    </row>
    <row r="14680" spans="3:10" x14ac:dyDescent="0.25">
      <c r="C14680" s="23"/>
      <c r="D14680" s="23"/>
      <c r="E14680" s="23"/>
      <c r="F14680" s="23"/>
      <c r="G14680" s="23"/>
      <c r="H14680" s="24"/>
      <c r="I14680" s="24"/>
      <c r="J14680" s="24"/>
    </row>
    <row r="14681" spans="3:10" x14ac:dyDescent="0.25">
      <c r="C14681" s="23"/>
      <c r="D14681" s="23"/>
      <c r="E14681" s="23"/>
      <c r="F14681" s="23"/>
      <c r="G14681" s="23"/>
      <c r="H14681" s="24"/>
      <c r="I14681" s="24"/>
      <c r="J14681" s="24"/>
    </row>
    <row r="14682" spans="3:10" x14ac:dyDescent="0.25">
      <c r="C14682" s="23"/>
      <c r="D14682" s="23"/>
      <c r="E14682" s="23"/>
      <c r="F14682" s="23"/>
      <c r="G14682" s="23"/>
      <c r="H14682" s="24"/>
      <c r="I14682" s="24"/>
      <c r="J14682" s="24"/>
    </row>
    <row r="14683" spans="3:10" x14ac:dyDescent="0.25">
      <c r="C14683" s="23"/>
      <c r="D14683" s="23"/>
      <c r="E14683" s="23"/>
      <c r="F14683" s="23"/>
      <c r="G14683" s="23"/>
      <c r="H14683" s="24"/>
      <c r="I14683" s="24"/>
      <c r="J14683" s="24"/>
    </row>
    <row r="14684" spans="3:10" x14ac:dyDescent="0.25">
      <c r="C14684" s="23"/>
      <c r="D14684" s="23"/>
      <c r="E14684" s="23"/>
      <c r="F14684" s="23"/>
      <c r="G14684" s="23"/>
      <c r="H14684" s="24"/>
      <c r="I14684" s="24"/>
      <c r="J14684" s="24"/>
    </row>
    <row r="14685" spans="3:10" x14ac:dyDescent="0.25">
      <c r="C14685" s="23"/>
      <c r="D14685" s="23"/>
      <c r="E14685" s="23"/>
      <c r="F14685" s="23"/>
      <c r="G14685" s="23"/>
      <c r="H14685" s="24"/>
      <c r="I14685" s="24"/>
      <c r="J14685" s="24"/>
    </row>
    <row r="14686" spans="3:10" x14ac:dyDescent="0.25">
      <c r="C14686" s="23"/>
      <c r="D14686" s="23"/>
      <c r="E14686" s="23"/>
      <c r="F14686" s="23"/>
      <c r="G14686" s="23"/>
      <c r="H14686" s="24"/>
      <c r="I14686" s="24"/>
      <c r="J14686" s="24"/>
    </row>
    <row r="14687" spans="3:10" x14ac:dyDescent="0.25">
      <c r="C14687" s="23"/>
      <c r="D14687" s="23"/>
      <c r="E14687" s="23"/>
      <c r="F14687" s="23"/>
      <c r="G14687" s="23"/>
      <c r="H14687" s="24"/>
      <c r="I14687" s="24"/>
      <c r="J14687" s="24"/>
    </row>
    <row r="14688" spans="3:10" x14ac:dyDescent="0.25">
      <c r="C14688" s="23"/>
      <c r="D14688" s="23"/>
      <c r="E14688" s="23"/>
      <c r="F14688" s="23"/>
      <c r="G14688" s="23"/>
      <c r="H14688" s="24"/>
      <c r="I14688" s="24"/>
      <c r="J14688" s="24"/>
    </row>
    <row r="14689" spans="3:10" x14ac:dyDescent="0.25">
      <c r="C14689" s="23"/>
      <c r="D14689" s="23"/>
      <c r="E14689" s="23"/>
      <c r="F14689" s="23"/>
      <c r="G14689" s="23"/>
      <c r="H14689" s="24"/>
      <c r="I14689" s="24"/>
      <c r="J14689" s="24"/>
    </row>
    <row r="14690" spans="3:10" x14ac:dyDescent="0.25">
      <c r="C14690" s="23"/>
      <c r="D14690" s="23"/>
      <c r="E14690" s="23"/>
      <c r="F14690" s="23"/>
      <c r="G14690" s="23"/>
      <c r="H14690" s="24"/>
      <c r="I14690" s="24"/>
      <c r="J14690" s="24"/>
    </row>
    <row r="14691" spans="3:10" x14ac:dyDescent="0.25">
      <c r="C14691" s="23"/>
      <c r="D14691" s="23"/>
      <c r="E14691" s="23"/>
      <c r="F14691" s="23"/>
      <c r="G14691" s="23"/>
      <c r="H14691" s="24"/>
      <c r="I14691" s="24"/>
      <c r="J14691" s="24"/>
    </row>
    <row r="14692" spans="3:10" x14ac:dyDescent="0.25">
      <c r="C14692" s="23"/>
      <c r="D14692" s="23"/>
      <c r="E14692" s="23"/>
      <c r="F14692" s="23"/>
      <c r="G14692" s="23"/>
      <c r="H14692" s="24"/>
      <c r="I14692" s="24"/>
      <c r="J14692" s="24"/>
    </row>
    <row r="14693" spans="3:10" x14ac:dyDescent="0.25">
      <c r="C14693" s="23"/>
      <c r="D14693" s="23"/>
      <c r="E14693" s="23"/>
      <c r="F14693" s="23"/>
      <c r="G14693" s="23"/>
      <c r="H14693" s="24"/>
      <c r="I14693" s="24"/>
      <c r="J14693" s="24"/>
    </row>
    <row r="14694" spans="3:10" x14ac:dyDescent="0.25">
      <c r="C14694" s="23"/>
      <c r="D14694" s="23"/>
      <c r="E14694" s="23"/>
      <c r="F14694" s="23"/>
      <c r="G14694" s="23"/>
      <c r="H14694" s="24"/>
      <c r="I14694" s="24"/>
      <c r="J14694" s="24"/>
    </row>
    <row r="14695" spans="3:10" x14ac:dyDescent="0.25">
      <c r="C14695" s="23"/>
      <c r="D14695" s="23"/>
      <c r="E14695" s="23"/>
      <c r="F14695" s="23"/>
      <c r="G14695" s="23"/>
      <c r="H14695" s="24"/>
      <c r="I14695" s="24"/>
      <c r="J14695" s="24"/>
    </row>
    <row r="14696" spans="3:10" x14ac:dyDescent="0.25">
      <c r="C14696" s="23"/>
      <c r="D14696" s="23"/>
      <c r="E14696" s="23"/>
      <c r="F14696" s="23"/>
      <c r="G14696" s="23"/>
      <c r="H14696" s="24"/>
      <c r="I14696" s="24"/>
      <c r="J14696" s="24"/>
    </row>
    <row r="14697" spans="3:10" x14ac:dyDescent="0.25">
      <c r="C14697" s="23"/>
      <c r="D14697" s="23"/>
      <c r="E14697" s="23"/>
      <c r="F14697" s="23"/>
      <c r="G14697" s="23"/>
      <c r="H14697" s="24"/>
      <c r="I14697" s="24"/>
      <c r="J14697" s="24"/>
    </row>
    <row r="14698" spans="3:10" x14ac:dyDescent="0.25">
      <c r="C14698" s="23"/>
      <c r="D14698" s="23"/>
      <c r="E14698" s="23"/>
      <c r="F14698" s="23"/>
      <c r="G14698" s="23"/>
      <c r="H14698" s="24"/>
      <c r="I14698" s="24"/>
      <c r="J14698" s="24"/>
    </row>
    <row r="14699" spans="3:10" x14ac:dyDescent="0.25">
      <c r="C14699" s="23"/>
      <c r="D14699" s="23"/>
      <c r="E14699" s="23"/>
      <c r="F14699" s="23"/>
      <c r="G14699" s="23"/>
      <c r="H14699" s="24"/>
      <c r="I14699" s="24"/>
      <c r="J14699" s="24"/>
    </row>
    <row r="14700" spans="3:10" x14ac:dyDescent="0.25">
      <c r="C14700" s="23"/>
      <c r="D14700" s="23"/>
      <c r="E14700" s="23"/>
      <c r="F14700" s="23"/>
      <c r="G14700" s="23"/>
      <c r="H14700" s="24"/>
      <c r="I14700" s="24"/>
      <c r="J14700" s="24"/>
    </row>
    <row r="14701" spans="3:10" x14ac:dyDescent="0.25">
      <c r="C14701" s="23"/>
      <c r="D14701" s="23"/>
      <c r="E14701" s="23"/>
      <c r="F14701" s="23"/>
      <c r="G14701" s="23"/>
      <c r="H14701" s="24"/>
      <c r="I14701" s="24"/>
      <c r="J14701" s="24"/>
    </row>
    <row r="14702" spans="3:10" x14ac:dyDescent="0.25">
      <c r="C14702" s="23"/>
      <c r="D14702" s="23"/>
      <c r="E14702" s="23"/>
      <c r="F14702" s="23"/>
      <c r="G14702" s="23"/>
      <c r="H14702" s="24"/>
      <c r="I14702" s="24"/>
      <c r="J14702" s="24"/>
    </row>
    <row r="14703" spans="3:10" x14ac:dyDescent="0.25">
      <c r="C14703" s="23"/>
      <c r="D14703" s="23"/>
      <c r="E14703" s="23"/>
      <c r="F14703" s="23"/>
      <c r="G14703" s="23"/>
      <c r="H14703" s="24"/>
      <c r="I14703" s="24"/>
      <c r="J14703" s="24"/>
    </row>
    <row r="14704" spans="3:10" x14ac:dyDescent="0.25">
      <c r="C14704" s="23"/>
      <c r="D14704" s="23"/>
      <c r="E14704" s="23"/>
      <c r="F14704" s="23"/>
      <c r="G14704" s="23"/>
      <c r="H14704" s="24"/>
      <c r="I14704" s="24"/>
      <c r="J14704" s="24"/>
    </row>
    <row r="14705" spans="3:10" x14ac:dyDescent="0.25">
      <c r="C14705" s="23"/>
      <c r="D14705" s="23"/>
      <c r="E14705" s="23"/>
      <c r="F14705" s="23"/>
      <c r="G14705" s="23"/>
      <c r="H14705" s="24"/>
      <c r="I14705" s="24"/>
      <c r="J14705" s="24"/>
    </row>
    <row r="14706" spans="3:10" x14ac:dyDescent="0.25">
      <c r="C14706" s="23"/>
      <c r="D14706" s="23"/>
      <c r="E14706" s="23"/>
      <c r="F14706" s="23"/>
      <c r="G14706" s="23"/>
      <c r="H14706" s="24"/>
      <c r="I14706" s="24"/>
      <c r="J14706" s="24"/>
    </row>
    <row r="14707" spans="3:10" x14ac:dyDescent="0.25">
      <c r="C14707" s="23"/>
      <c r="D14707" s="23"/>
      <c r="E14707" s="23"/>
      <c r="F14707" s="23"/>
      <c r="G14707" s="23"/>
      <c r="H14707" s="24"/>
      <c r="I14707" s="24"/>
      <c r="J14707" s="24"/>
    </row>
    <row r="14708" spans="3:10" x14ac:dyDescent="0.25">
      <c r="C14708" s="23"/>
      <c r="D14708" s="23"/>
      <c r="E14708" s="23"/>
      <c r="F14708" s="23"/>
      <c r="G14708" s="23"/>
      <c r="H14708" s="24"/>
      <c r="I14708" s="24"/>
      <c r="J14708" s="24"/>
    </row>
    <row r="14709" spans="3:10" x14ac:dyDescent="0.25">
      <c r="C14709" s="23"/>
      <c r="D14709" s="23"/>
      <c r="E14709" s="23"/>
      <c r="F14709" s="23"/>
      <c r="G14709" s="23"/>
      <c r="H14709" s="24"/>
      <c r="I14709" s="24"/>
      <c r="J14709" s="24"/>
    </row>
    <row r="14710" spans="3:10" x14ac:dyDescent="0.25">
      <c r="C14710" s="23"/>
      <c r="D14710" s="23"/>
      <c r="E14710" s="23"/>
      <c r="F14710" s="23"/>
      <c r="G14710" s="23"/>
      <c r="H14710" s="24"/>
      <c r="I14710" s="24"/>
      <c r="J14710" s="24"/>
    </row>
    <row r="14711" spans="3:10" x14ac:dyDescent="0.25">
      <c r="C14711" s="23"/>
      <c r="D14711" s="23"/>
      <c r="E14711" s="23"/>
      <c r="F14711" s="23"/>
      <c r="G14711" s="23"/>
      <c r="H14711" s="24"/>
      <c r="I14711" s="24"/>
      <c r="J14711" s="24"/>
    </row>
    <row r="14712" spans="3:10" x14ac:dyDescent="0.25">
      <c r="C14712" s="23"/>
      <c r="D14712" s="23"/>
      <c r="E14712" s="23"/>
      <c r="F14712" s="23"/>
      <c r="G14712" s="23"/>
      <c r="H14712" s="24"/>
      <c r="I14712" s="24"/>
      <c r="J14712" s="24"/>
    </row>
    <row r="14713" spans="3:10" x14ac:dyDescent="0.25">
      <c r="C14713" s="23"/>
      <c r="D14713" s="23"/>
      <c r="E14713" s="23"/>
      <c r="F14713" s="23"/>
      <c r="G14713" s="23"/>
      <c r="H14713" s="24"/>
      <c r="I14713" s="24"/>
      <c r="J14713" s="24"/>
    </row>
    <row r="14714" spans="3:10" x14ac:dyDescent="0.25">
      <c r="C14714" s="23"/>
      <c r="D14714" s="23"/>
      <c r="E14714" s="23"/>
      <c r="F14714" s="23"/>
      <c r="G14714" s="23"/>
      <c r="H14714" s="24"/>
      <c r="I14714" s="24"/>
      <c r="J14714" s="24"/>
    </row>
    <row r="14715" spans="3:10" x14ac:dyDescent="0.25">
      <c r="C14715" s="23"/>
      <c r="D14715" s="23"/>
      <c r="E14715" s="23"/>
      <c r="F14715" s="23"/>
      <c r="G14715" s="23"/>
      <c r="H14715" s="24"/>
      <c r="I14715" s="24"/>
      <c r="J14715" s="24"/>
    </row>
    <row r="14716" spans="3:10" x14ac:dyDescent="0.25">
      <c r="C14716" s="23"/>
      <c r="D14716" s="23"/>
      <c r="E14716" s="23"/>
      <c r="F14716" s="23"/>
      <c r="G14716" s="23"/>
      <c r="H14716" s="24"/>
      <c r="I14716" s="24"/>
      <c r="J14716" s="24"/>
    </row>
    <row r="14717" spans="3:10" x14ac:dyDescent="0.25">
      <c r="C14717" s="23"/>
      <c r="D14717" s="23"/>
      <c r="E14717" s="23"/>
      <c r="F14717" s="23"/>
      <c r="G14717" s="23"/>
      <c r="H14717" s="24"/>
      <c r="I14717" s="24"/>
      <c r="J14717" s="24"/>
    </row>
    <row r="14718" spans="3:10" x14ac:dyDescent="0.25">
      <c r="C14718" s="23"/>
      <c r="D14718" s="23"/>
      <c r="E14718" s="23"/>
      <c r="F14718" s="23"/>
      <c r="G14718" s="23"/>
      <c r="H14718" s="24"/>
      <c r="I14718" s="24"/>
      <c r="J14718" s="24"/>
    </row>
    <row r="14719" spans="3:10" x14ac:dyDescent="0.25">
      <c r="C14719" s="23"/>
      <c r="D14719" s="23"/>
      <c r="E14719" s="23"/>
      <c r="F14719" s="23"/>
      <c r="G14719" s="23"/>
      <c r="H14719" s="24"/>
      <c r="I14719" s="24"/>
      <c r="J14719" s="24"/>
    </row>
    <row r="14720" spans="3:10" x14ac:dyDescent="0.25">
      <c r="C14720" s="23"/>
      <c r="D14720" s="23"/>
      <c r="E14720" s="23"/>
      <c r="F14720" s="23"/>
      <c r="G14720" s="23"/>
      <c r="H14720" s="24"/>
      <c r="I14720" s="24"/>
      <c r="J14720" s="24"/>
    </row>
    <row r="14721" spans="3:10" x14ac:dyDescent="0.25">
      <c r="C14721" s="23"/>
      <c r="D14721" s="23"/>
      <c r="E14721" s="23"/>
      <c r="F14721" s="23"/>
      <c r="G14721" s="23"/>
      <c r="H14721" s="24"/>
      <c r="I14721" s="24"/>
      <c r="J14721" s="24"/>
    </row>
    <row r="14722" spans="3:10" x14ac:dyDescent="0.25">
      <c r="C14722" s="23"/>
      <c r="D14722" s="23"/>
      <c r="E14722" s="23"/>
      <c r="F14722" s="23"/>
      <c r="G14722" s="23"/>
      <c r="H14722" s="24"/>
      <c r="I14722" s="24"/>
      <c r="J14722" s="24"/>
    </row>
    <row r="14723" spans="3:10" x14ac:dyDescent="0.25">
      <c r="C14723" s="23"/>
      <c r="D14723" s="23"/>
      <c r="E14723" s="23"/>
      <c r="F14723" s="23"/>
      <c r="G14723" s="23"/>
      <c r="H14723" s="24"/>
      <c r="I14723" s="24"/>
      <c r="J14723" s="24"/>
    </row>
    <row r="14724" spans="3:10" x14ac:dyDescent="0.25">
      <c r="C14724" s="23"/>
      <c r="D14724" s="23"/>
      <c r="E14724" s="23"/>
      <c r="F14724" s="23"/>
      <c r="G14724" s="23"/>
      <c r="H14724" s="24"/>
      <c r="I14724" s="24"/>
      <c r="J14724" s="24"/>
    </row>
    <row r="14725" spans="3:10" x14ac:dyDescent="0.25">
      <c r="C14725" s="23"/>
      <c r="D14725" s="23"/>
      <c r="E14725" s="23"/>
      <c r="F14725" s="23"/>
      <c r="G14725" s="23"/>
      <c r="H14725" s="24"/>
      <c r="I14725" s="24"/>
      <c r="J14725" s="24"/>
    </row>
    <row r="14726" spans="3:10" x14ac:dyDescent="0.25">
      <c r="C14726" s="23"/>
      <c r="D14726" s="23"/>
      <c r="E14726" s="23"/>
      <c r="F14726" s="23"/>
      <c r="G14726" s="23"/>
      <c r="H14726" s="24"/>
      <c r="I14726" s="24"/>
      <c r="J14726" s="24"/>
    </row>
    <row r="14727" spans="3:10" x14ac:dyDescent="0.25">
      <c r="C14727" s="23"/>
      <c r="D14727" s="23"/>
      <c r="E14727" s="23"/>
      <c r="F14727" s="23"/>
      <c r="G14727" s="23"/>
      <c r="H14727" s="24"/>
      <c r="I14727" s="24"/>
      <c r="J14727" s="24"/>
    </row>
    <row r="14728" spans="3:10" x14ac:dyDescent="0.25">
      <c r="C14728" s="23"/>
      <c r="D14728" s="23"/>
      <c r="E14728" s="23"/>
      <c r="F14728" s="23"/>
      <c r="G14728" s="23"/>
      <c r="H14728" s="24"/>
      <c r="I14728" s="24"/>
      <c r="J14728" s="24"/>
    </row>
    <row r="14729" spans="3:10" x14ac:dyDescent="0.25">
      <c r="C14729" s="23"/>
      <c r="D14729" s="23"/>
      <c r="E14729" s="23"/>
      <c r="F14729" s="23"/>
      <c r="G14729" s="23"/>
      <c r="H14729" s="24"/>
      <c r="I14729" s="24"/>
      <c r="J14729" s="24"/>
    </row>
    <row r="14730" spans="3:10" x14ac:dyDescent="0.25">
      <c r="C14730" s="23"/>
      <c r="D14730" s="23"/>
      <c r="E14730" s="23"/>
      <c r="F14730" s="23"/>
      <c r="G14730" s="23"/>
      <c r="H14730" s="24"/>
      <c r="I14730" s="24"/>
      <c r="J14730" s="24"/>
    </row>
    <row r="14731" spans="3:10" x14ac:dyDescent="0.25">
      <c r="C14731" s="23"/>
      <c r="D14731" s="23"/>
      <c r="E14731" s="23"/>
      <c r="F14731" s="23"/>
      <c r="G14731" s="23"/>
      <c r="H14731" s="24"/>
      <c r="I14731" s="24"/>
      <c r="J14731" s="24"/>
    </row>
    <row r="14732" spans="3:10" x14ac:dyDescent="0.25">
      <c r="C14732" s="23"/>
      <c r="D14732" s="23"/>
      <c r="E14732" s="23"/>
      <c r="F14732" s="23"/>
      <c r="G14732" s="23"/>
      <c r="H14732" s="24"/>
      <c r="I14732" s="24"/>
      <c r="J14732" s="24"/>
    </row>
    <row r="14733" spans="3:10" x14ac:dyDescent="0.25">
      <c r="C14733" s="23"/>
      <c r="D14733" s="23"/>
      <c r="E14733" s="23"/>
      <c r="F14733" s="23"/>
      <c r="G14733" s="23"/>
      <c r="H14733" s="24"/>
      <c r="I14733" s="24"/>
      <c r="J14733" s="24"/>
    </row>
    <row r="14734" spans="3:10" x14ac:dyDescent="0.25">
      <c r="C14734" s="23"/>
      <c r="D14734" s="23"/>
      <c r="E14734" s="23"/>
      <c r="F14734" s="23"/>
      <c r="G14734" s="23"/>
      <c r="H14734" s="24"/>
      <c r="I14734" s="24"/>
      <c r="J14734" s="24"/>
    </row>
    <row r="14735" spans="3:10" x14ac:dyDescent="0.25">
      <c r="C14735" s="23"/>
      <c r="D14735" s="23"/>
      <c r="E14735" s="23"/>
      <c r="F14735" s="23"/>
      <c r="G14735" s="23"/>
      <c r="H14735" s="24"/>
      <c r="I14735" s="24"/>
      <c r="J14735" s="24"/>
    </row>
    <row r="14736" spans="3:10" x14ac:dyDescent="0.25">
      <c r="C14736" s="23"/>
      <c r="D14736" s="23"/>
      <c r="E14736" s="23"/>
      <c r="F14736" s="23"/>
      <c r="G14736" s="23"/>
      <c r="H14736" s="24"/>
      <c r="I14736" s="24"/>
      <c r="J14736" s="24"/>
    </row>
    <row r="14737" spans="3:10" x14ac:dyDescent="0.25">
      <c r="C14737" s="23"/>
      <c r="D14737" s="23"/>
      <c r="E14737" s="23"/>
      <c r="F14737" s="23"/>
      <c r="G14737" s="23"/>
      <c r="H14737" s="24"/>
      <c r="I14737" s="24"/>
      <c r="J14737" s="24"/>
    </row>
    <row r="14738" spans="3:10" x14ac:dyDescent="0.25">
      <c r="C14738" s="23"/>
      <c r="D14738" s="23"/>
      <c r="E14738" s="23"/>
      <c r="F14738" s="23"/>
      <c r="G14738" s="23"/>
      <c r="H14738" s="24"/>
      <c r="I14738" s="24"/>
      <c r="J14738" s="24"/>
    </row>
    <row r="14739" spans="3:10" x14ac:dyDescent="0.25">
      <c r="C14739" s="23"/>
      <c r="D14739" s="23"/>
      <c r="E14739" s="23"/>
      <c r="F14739" s="23"/>
      <c r="G14739" s="23"/>
      <c r="H14739" s="24"/>
      <c r="I14739" s="24"/>
      <c r="J14739" s="24"/>
    </row>
    <row r="14740" spans="3:10" x14ac:dyDescent="0.25">
      <c r="C14740" s="23"/>
      <c r="D14740" s="23"/>
      <c r="E14740" s="23"/>
      <c r="F14740" s="23"/>
      <c r="G14740" s="23"/>
      <c r="H14740" s="24"/>
      <c r="I14740" s="24"/>
      <c r="J14740" s="24"/>
    </row>
    <row r="14741" spans="3:10" x14ac:dyDescent="0.25">
      <c r="C14741" s="23"/>
      <c r="D14741" s="23"/>
      <c r="E14741" s="23"/>
      <c r="F14741" s="23"/>
      <c r="G14741" s="23"/>
      <c r="H14741" s="24"/>
      <c r="I14741" s="24"/>
      <c r="J14741" s="24"/>
    </row>
    <row r="14742" spans="3:10" x14ac:dyDescent="0.25">
      <c r="C14742" s="23"/>
      <c r="D14742" s="23"/>
      <c r="E14742" s="23"/>
      <c r="F14742" s="23"/>
      <c r="G14742" s="23"/>
      <c r="H14742" s="24"/>
      <c r="I14742" s="24"/>
      <c r="J14742" s="24"/>
    </row>
    <row r="14743" spans="3:10" x14ac:dyDescent="0.25">
      <c r="C14743" s="23"/>
      <c r="D14743" s="23"/>
      <c r="E14743" s="23"/>
      <c r="F14743" s="23"/>
      <c r="G14743" s="23"/>
      <c r="H14743" s="24"/>
      <c r="I14743" s="24"/>
      <c r="J14743" s="24"/>
    </row>
    <row r="14744" spans="3:10" x14ac:dyDescent="0.25">
      <c r="C14744" s="23"/>
      <c r="D14744" s="23"/>
      <c r="E14744" s="23"/>
      <c r="F14744" s="23"/>
      <c r="G14744" s="23"/>
      <c r="H14744" s="24"/>
      <c r="I14744" s="24"/>
      <c r="J14744" s="24"/>
    </row>
    <row r="14745" spans="3:10" x14ac:dyDescent="0.25">
      <c r="C14745" s="23"/>
      <c r="D14745" s="23"/>
      <c r="E14745" s="23"/>
      <c r="F14745" s="23"/>
      <c r="G14745" s="23"/>
      <c r="H14745" s="24"/>
      <c r="I14745" s="24"/>
      <c r="J14745" s="24"/>
    </row>
    <row r="14746" spans="3:10" x14ac:dyDescent="0.25">
      <c r="C14746" s="23"/>
      <c r="D14746" s="23"/>
      <c r="E14746" s="23"/>
      <c r="F14746" s="23"/>
      <c r="G14746" s="23"/>
      <c r="H14746" s="24"/>
      <c r="I14746" s="24"/>
      <c r="J14746" s="24"/>
    </row>
    <row r="14747" spans="3:10" x14ac:dyDescent="0.25">
      <c r="C14747" s="23"/>
      <c r="D14747" s="23"/>
      <c r="E14747" s="23"/>
      <c r="F14747" s="23"/>
      <c r="G14747" s="23"/>
      <c r="H14747" s="24"/>
      <c r="I14747" s="24"/>
      <c r="J14747" s="24"/>
    </row>
    <row r="14748" spans="3:10" x14ac:dyDescent="0.25">
      <c r="C14748" s="23"/>
      <c r="D14748" s="23"/>
      <c r="E14748" s="23"/>
      <c r="F14748" s="23"/>
      <c r="G14748" s="23"/>
      <c r="H14748" s="24"/>
      <c r="I14748" s="24"/>
      <c r="J14748" s="24"/>
    </row>
    <row r="14749" spans="3:10" x14ac:dyDescent="0.25">
      <c r="C14749" s="23"/>
      <c r="D14749" s="23"/>
      <c r="E14749" s="23"/>
      <c r="F14749" s="23"/>
      <c r="G14749" s="23"/>
      <c r="H14749" s="24"/>
      <c r="I14749" s="24"/>
      <c r="J14749" s="24"/>
    </row>
    <row r="14750" spans="3:10" x14ac:dyDescent="0.25">
      <c r="C14750" s="23"/>
      <c r="D14750" s="23"/>
      <c r="E14750" s="23"/>
      <c r="F14750" s="23"/>
      <c r="G14750" s="23"/>
      <c r="H14750" s="24"/>
      <c r="I14750" s="24"/>
      <c r="J14750" s="24"/>
    </row>
    <row r="14751" spans="3:10" x14ac:dyDescent="0.25">
      <c r="C14751" s="23"/>
      <c r="D14751" s="23"/>
      <c r="E14751" s="23"/>
      <c r="F14751" s="23"/>
      <c r="G14751" s="23"/>
      <c r="H14751" s="24"/>
      <c r="I14751" s="24"/>
      <c r="J14751" s="24"/>
    </row>
    <row r="14752" spans="3:10" x14ac:dyDescent="0.25">
      <c r="C14752" s="23"/>
      <c r="D14752" s="23"/>
      <c r="E14752" s="23"/>
      <c r="F14752" s="23"/>
      <c r="G14752" s="23"/>
      <c r="H14752" s="24"/>
      <c r="I14752" s="24"/>
      <c r="J14752" s="24"/>
    </row>
    <row r="14753" spans="3:10" x14ac:dyDescent="0.25">
      <c r="C14753" s="23"/>
      <c r="D14753" s="23"/>
      <c r="E14753" s="23"/>
      <c r="F14753" s="23"/>
      <c r="G14753" s="23"/>
      <c r="H14753" s="24"/>
      <c r="I14753" s="24"/>
      <c r="J14753" s="24"/>
    </row>
    <row r="14754" spans="3:10" x14ac:dyDescent="0.25">
      <c r="C14754" s="23"/>
      <c r="D14754" s="23"/>
      <c r="E14754" s="23"/>
      <c r="F14754" s="23"/>
      <c r="G14754" s="23"/>
      <c r="H14754" s="24"/>
      <c r="I14754" s="24"/>
      <c r="J14754" s="24"/>
    </row>
    <row r="14755" spans="3:10" x14ac:dyDescent="0.25">
      <c r="C14755" s="23"/>
      <c r="D14755" s="23"/>
      <c r="E14755" s="23"/>
      <c r="F14755" s="23"/>
      <c r="G14755" s="23"/>
      <c r="H14755" s="24"/>
      <c r="I14755" s="24"/>
      <c r="J14755" s="24"/>
    </row>
    <row r="14756" spans="3:10" x14ac:dyDescent="0.25">
      <c r="C14756" s="23"/>
      <c r="D14756" s="23"/>
      <c r="E14756" s="23"/>
      <c r="F14756" s="23"/>
      <c r="G14756" s="23"/>
      <c r="H14756" s="24"/>
      <c r="I14756" s="24"/>
      <c r="J14756" s="24"/>
    </row>
    <row r="14757" spans="3:10" x14ac:dyDescent="0.25">
      <c r="C14757" s="23"/>
      <c r="D14757" s="23"/>
      <c r="E14757" s="23"/>
      <c r="F14757" s="23"/>
      <c r="G14757" s="23"/>
      <c r="H14757" s="24"/>
      <c r="I14757" s="24"/>
      <c r="J14757" s="24"/>
    </row>
    <row r="14758" spans="3:10" x14ac:dyDescent="0.25">
      <c r="C14758" s="23"/>
      <c r="D14758" s="23"/>
      <c r="E14758" s="23"/>
      <c r="F14758" s="23"/>
      <c r="G14758" s="23"/>
      <c r="H14758" s="24"/>
      <c r="I14758" s="24"/>
      <c r="J14758" s="24"/>
    </row>
    <row r="14759" spans="3:10" x14ac:dyDescent="0.25">
      <c r="C14759" s="23"/>
      <c r="D14759" s="23"/>
      <c r="E14759" s="23"/>
      <c r="F14759" s="23"/>
      <c r="G14759" s="23"/>
      <c r="H14759" s="24"/>
      <c r="I14759" s="24"/>
      <c r="J14759" s="24"/>
    </row>
    <row r="14760" spans="3:10" x14ac:dyDescent="0.25">
      <c r="C14760" s="23"/>
      <c r="D14760" s="23"/>
      <c r="E14760" s="23"/>
      <c r="F14760" s="23"/>
      <c r="G14760" s="23"/>
      <c r="H14760" s="24"/>
      <c r="I14760" s="24"/>
      <c r="J14760" s="24"/>
    </row>
    <row r="14761" spans="3:10" x14ac:dyDescent="0.25">
      <c r="C14761" s="23"/>
      <c r="D14761" s="23"/>
      <c r="E14761" s="23"/>
      <c r="F14761" s="23"/>
      <c r="G14761" s="23"/>
      <c r="H14761" s="24"/>
      <c r="I14761" s="24"/>
      <c r="J14761" s="24"/>
    </row>
    <row r="14762" spans="3:10" x14ac:dyDescent="0.25">
      <c r="C14762" s="23"/>
      <c r="D14762" s="23"/>
      <c r="E14762" s="23"/>
      <c r="F14762" s="23"/>
      <c r="G14762" s="23"/>
      <c r="H14762" s="24"/>
      <c r="I14762" s="24"/>
      <c r="J14762" s="24"/>
    </row>
    <row r="14763" spans="3:10" x14ac:dyDescent="0.25">
      <c r="C14763" s="23"/>
      <c r="D14763" s="23"/>
      <c r="E14763" s="23"/>
      <c r="F14763" s="23"/>
      <c r="G14763" s="23"/>
      <c r="H14763" s="24"/>
      <c r="I14763" s="24"/>
      <c r="J14763" s="24"/>
    </row>
    <row r="14764" spans="3:10" x14ac:dyDescent="0.25">
      <c r="C14764" s="23"/>
      <c r="D14764" s="23"/>
      <c r="E14764" s="23"/>
      <c r="F14764" s="23"/>
      <c r="G14764" s="23"/>
      <c r="H14764" s="24"/>
      <c r="I14764" s="24"/>
      <c r="J14764" s="24"/>
    </row>
    <row r="14765" spans="3:10" x14ac:dyDescent="0.25">
      <c r="C14765" s="23"/>
      <c r="D14765" s="23"/>
      <c r="E14765" s="23"/>
      <c r="F14765" s="23"/>
      <c r="G14765" s="23"/>
      <c r="H14765" s="24"/>
      <c r="I14765" s="24"/>
      <c r="J14765" s="24"/>
    </row>
    <row r="14766" spans="3:10" x14ac:dyDescent="0.25">
      <c r="C14766" s="23"/>
      <c r="D14766" s="23"/>
      <c r="E14766" s="23"/>
      <c r="F14766" s="23"/>
      <c r="G14766" s="23"/>
      <c r="H14766" s="24"/>
      <c r="I14766" s="24"/>
      <c r="J14766" s="24"/>
    </row>
    <row r="14767" spans="3:10" x14ac:dyDescent="0.25">
      <c r="C14767" s="23"/>
      <c r="D14767" s="23"/>
      <c r="E14767" s="23"/>
      <c r="F14767" s="23"/>
      <c r="G14767" s="23"/>
      <c r="H14767" s="24"/>
      <c r="I14767" s="24"/>
      <c r="J14767" s="24"/>
    </row>
    <row r="14768" spans="3:10" x14ac:dyDescent="0.25">
      <c r="C14768" s="23"/>
      <c r="D14768" s="23"/>
      <c r="E14768" s="23"/>
      <c r="F14768" s="23"/>
      <c r="G14768" s="23"/>
      <c r="H14768" s="24"/>
      <c r="I14768" s="24"/>
      <c r="J14768" s="24"/>
    </row>
    <row r="14769" spans="3:10" x14ac:dyDescent="0.25">
      <c r="C14769" s="23"/>
      <c r="D14769" s="23"/>
      <c r="E14769" s="23"/>
      <c r="F14769" s="23"/>
      <c r="G14769" s="23"/>
      <c r="H14769" s="24"/>
      <c r="I14769" s="24"/>
      <c r="J14769" s="24"/>
    </row>
    <row r="14770" spans="3:10" x14ac:dyDescent="0.25">
      <c r="C14770" s="23"/>
      <c r="D14770" s="23"/>
      <c r="E14770" s="23"/>
      <c r="F14770" s="23"/>
      <c r="G14770" s="23"/>
      <c r="H14770" s="24"/>
      <c r="I14770" s="24"/>
      <c r="J14770" s="24"/>
    </row>
    <row r="14771" spans="3:10" x14ac:dyDescent="0.25">
      <c r="C14771" s="23"/>
      <c r="D14771" s="23"/>
      <c r="E14771" s="23"/>
      <c r="F14771" s="23"/>
      <c r="G14771" s="23"/>
      <c r="H14771" s="24"/>
      <c r="I14771" s="24"/>
      <c r="J14771" s="24"/>
    </row>
    <row r="14772" spans="3:10" x14ac:dyDescent="0.25">
      <c r="C14772" s="23"/>
      <c r="D14772" s="23"/>
      <c r="E14772" s="23"/>
      <c r="F14772" s="23"/>
      <c r="G14772" s="23"/>
      <c r="H14772" s="24"/>
      <c r="I14772" s="24"/>
      <c r="J14772" s="24"/>
    </row>
    <row r="14773" spans="3:10" x14ac:dyDescent="0.25">
      <c r="C14773" s="23"/>
      <c r="D14773" s="23"/>
      <c r="E14773" s="23"/>
      <c r="F14773" s="23"/>
      <c r="G14773" s="23"/>
      <c r="H14773" s="24"/>
      <c r="I14773" s="24"/>
      <c r="J14773" s="24"/>
    </row>
    <row r="14774" spans="3:10" x14ac:dyDescent="0.25">
      <c r="C14774" s="23"/>
      <c r="D14774" s="23"/>
      <c r="E14774" s="23"/>
      <c r="F14774" s="23"/>
      <c r="G14774" s="23"/>
      <c r="H14774" s="24"/>
      <c r="I14774" s="24"/>
      <c r="J14774" s="24"/>
    </row>
    <row r="14775" spans="3:10" x14ac:dyDescent="0.25">
      <c r="C14775" s="23"/>
      <c r="D14775" s="23"/>
      <c r="E14775" s="23"/>
      <c r="F14775" s="23"/>
      <c r="G14775" s="23"/>
      <c r="H14775" s="24"/>
      <c r="I14775" s="24"/>
      <c r="J14775" s="24"/>
    </row>
    <row r="14776" spans="3:10" x14ac:dyDescent="0.25">
      <c r="C14776" s="23"/>
      <c r="D14776" s="23"/>
      <c r="E14776" s="23"/>
      <c r="F14776" s="23"/>
      <c r="G14776" s="23"/>
      <c r="H14776" s="24"/>
      <c r="I14776" s="24"/>
      <c r="J14776" s="24"/>
    </row>
    <row r="14777" spans="3:10" x14ac:dyDescent="0.25">
      <c r="C14777" s="23"/>
      <c r="D14777" s="23"/>
      <c r="E14777" s="23"/>
      <c r="F14777" s="23"/>
      <c r="G14777" s="23"/>
      <c r="H14777" s="24"/>
      <c r="I14777" s="24"/>
      <c r="J14777" s="24"/>
    </row>
    <row r="14778" spans="3:10" x14ac:dyDescent="0.25">
      <c r="C14778" s="23"/>
      <c r="D14778" s="23"/>
      <c r="E14778" s="23"/>
      <c r="F14778" s="23"/>
      <c r="G14778" s="23"/>
      <c r="H14778" s="24"/>
      <c r="I14778" s="24"/>
      <c r="J14778" s="24"/>
    </row>
    <row r="14779" spans="3:10" x14ac:dyDescent="0.25">
      <c r="C14779" s="23"/>
      <c r="D14779" s="23"/>
      <c r="E14779" s="23"/>
      <c r="F14779" s="23"/>
      <c r="G14779" s="23"/>
      <c r="H14779" s="24"/>
      <c r="I14779" s="24"/>
      <c r="J14779" s="24"/>
    </row>
    <row r="14780" spans="3:10" x14ac:dyDescent="0.25">
      <c r="C14780" s="23"/>
      <c r="D14780" s="23"/>
      <c r="E14780" s="23"/>
      <c r="F14780" s="23"/>
      <c r="G14780" s="23"/>
      <c r="H14780" s="24"/>
      <c r="I14780" s="24"/>
      <c r="J14780" s="24"/>
    </row>
    <row r="14781" spans="3:10" x14ac:dyDescent="0.25">
      <c r="C14781" s="23"/>
      <c r="D14781" s="23"/>
      <c r="E14781" s="23"/>
      <c r="F14781" s="23"/>
      <c r="G14781" s="23"/>
      <c r="H14781" s="24"/>
      <c r="I14781" s="24"/>
      <c r="J14781" s="24"/>
    </row>
    <row r="14782" spans="3:10" x14ac:dyDescent="0.25">
      <c r="C14782" s="23"/>
      <c r="D14782" s="23"/>
      <c r="E14782" s="23"/>
      <c r="F14782" s="23"/>
      <c r="G14782" s="23"/>
      <c r="H14782" s="24"/>
      <c r="I14782" s="24"/>
      <c r="J14782" s="24"/>
    </row>
    <row r="14783" spans="3:10" x14ac:dyDescent="0.25">
      <c r="C14783" s="23"/>
      <c r="D14783" s="23"/>
      <c r="E14783" s="23"/>
      <c r="F14783" s="23"/>
      <c r="G14783" s="23"/>
      <c r="H14783" s="24"/>
      <c r="I14783" s="24"/>
      <c r="J14783" s="24"/>
    </row>
    <row r="14784" spans="3:10" x14ac:dyDescent="0.25">
      <c r="C14784" s="23"/>
      <c r="D14784" s="23"/>
      <c r="E14784" s="23"/>
      <c r="F14784" s="23"/>
      <c r="G14784" s="23"/>
      <c r="H14784" s="24"/>
      <c r="I14784" s="24"/>
      <c r="J14784" s="24"/>
    </row>
    <row r="14785" spans="3:10" x14ac:dyDescent="0.25">
      <c r="C14785" s="23"/>
      <c r="D14785" s="23"/>
      <c r="E14785" s="23"/>
      <c r="F14785" s="23"/>
      <c r="G14785" s="23"/>
      <c r="H14785" s="24"/>
      <c r="I14785" s="24"/>
      <c r="J14785" s="24"/>
    </row>
    <row r="14786" spans="3:10" x14ac:dyDescent="0.25">
      <c r="C14786" s="23"/>
      <c r="D14786" s="23"/>
      <c r="E14786" s="23"/>
      <c r="F14786" s="23"/>
      <c r="G14786" s="23"/>
      <c r="H14786" s="24"/>
      <c r="I14786" s="24"/>
      <c r="J14786" s="24"/>
    </row>
    <row r="14787" spans="3:10" x14ac:dyDescent="0.25">
      <c r="C14787" s="23"/>
      <c r="D14787" s="23"/>
      <c r="E14787" s="23"/>
      <c r="F14787" s="23"/>
      <c r="G14787" s="23"/>
      <c r="H14787" s="24"/>
      <c r="I14787" s="24"/>
      <c r="J14787" s="24"/>
    </row>
    <row r="14788" spans="3:10" x14ac:dyDescent="0.25">
      <c r="C14788" s="23"/>
      <c r="D14788" s="23"/>
      <c r="E14788" s="23"/>
      <c r="F14788" s="23"/>
      <c r="G14788" s="23"/>
      <c r="H14788" s="24"/>
      <c r="I14788" s="24"/>
      <c r="J14788" s="24"/>
    </row>
    <row r="14789" spans="3:10" x14ac:dyDescent="0.25">
      <c r="C14789" s="23"/>
      <c r="D14789" s="23"/>
      <c r="E14789" s="23"/>
      <c r="F14789" s="23"/>
      <c r="G14789" s="23"/>
      <c r="H14789" s="24"/>
      <c r="I14789" s="24"/>
      <c r="J14789" s="24"/>
    </row>
    <row r="14790" spans="3:10" x14ac:dyDescent="0.25">
      <c r="C14790" s="23"/>
      <c r="D14790" s="23"/>
      <c r="E14790" s="23"/>
      <c r="F14790" s="23"/>
      <c r="G14790" s="23"/>
      <c r="H14790" s="24"/>
      <c r="I14790" s="24"/>
      <c r="J14790" s="24"/>
    </row>
    <row r="14791" spans="3:10" x14ac:dyDescent="0.25">
      <c r="C14791" s="23"/>
      <c r="D14791" s="23"/>
      <c r="E14791" s="23"/>
      <c r="F14791" s="23"/>
      <c r="G14791" s="23"/>
      <c r="H14791" s="24"/>
      <c r="I14791" s="24"/>
      <c r="J14791" s="24"/>
    </row>
    <row r="14792" spans="3:10" x14ac:dyDescent="0.25">
      <c r="C14792" s="23"/>
      <c r="D14792" s="23"/>
      <c r="E14792" s="23"/>
      <c r="F14792" s="23"/>
      <c r="G14792" s="23"/>
      <c r="H14792" s="24"/>
      <c r="I14792" s="24"/>
      <c r="J14792" s="24"/>
    </row>
    <row r="14793" spans="3:10" x14ac:dyDescent="0.25">
      <c r="C14793" s="23"/>
      <c r="D14793" s="23"/>
      <c r="E14793" s="23"/>
      <c r="F14793" s="23"/>
      <c r="G14793" s="23"/>
      <c r="H14793" s="24"/>
      <c r="I14793" s="24"/>
      <c r="J14793" s="24"/>
    </row>
    <row r="14794" spans="3:10" x14ac:dyDescent="0.25">
      <c r="C14794" s="23"/>
      <c r="D14794" s="23"/>
      <c r="E14794" s="23"/>
      <c r="F14794" s="23"/>
      <c r="G14794" s="23"/>
      <c r="H14794" s="24"/>
      <c r="I14794" s="24"/>
      <c r="J14794" s="24"/>
    </row>
    <row r="14795" spans="3:10" x14ac:dyDescent="0.25">
      <c r="C14795" s="23"/>
      <c r="D14795" s="23"/>
      <c r="E14795" s="23"/>
      <c r="F14795" s="23"/>
      <c r="G14795" s="23"/>
      <c r="H14795" s="24"/>
      <c r="I14795" s="24"/>
      <c r="J14795" s="24"/>
    </row>
    <row r="14796" spans="3:10" x14ac:dyDescent="0.25">
      <c r="C14796" s="23"/>
      <c r="D14796" s="23"/>
      <c r="E14796" s="23"/>
      <c r="F14796" s="23"/>
      <c r="G14796" s="23"/>
      <c r="H14796" s="24"/>
      <c r="I14796" s="24"/>
      <c r="J14796" s="24"/>
    </row>
    <row r="14797" spans="3:10" x14ac:dyDescent="0.25">
      <c r="C14797" s="23"/>
      <c r="D14797" s="23"/>
      <c r="E14797" s="23"/>
      <c r="F14797" s="23"/>
      <c r="G14797" s="23"/>
      <c r="H14797" s="24"/>
      <c r="I14797" s="24"/>
      <c r="J14797" s="24"/>
    </row>
    <row r="14798" spans="3:10" x14ac:dyDescent="0.25">
      <c r="C14798" s="23"/>
      <c r="D14798" s="23"/>
      <c r="E14798" s="23"/>
      <c r="F14798" s="23"/>
      <c r="G14798" s="23"/>
      <c r="H14798" s="24"/>
      <c r="I14798" s="24"/>
      <c r="J14798" s="24"/>
    </row>
    <row r="14799" spans="3:10" x14ac:dyDescent="0.25">
      <c r="C14799" s="23"/>
      <c r="D14799" s="23"/>
      <c r="E14799" s="23"/>
      <c r="F14799" s="23"/>
      <c r="G14799" s="23"/>
      <c r="H14799" s="24"/>
      <c r="I14799" s="24"/>
      <c r="J14799" s="24"/>
    </row>
    <row r="14800" spans="3:10" x14ac:dyDescent="0.25">
      <c r="C14800" s="23"/>
      <c r="D14800" s="23"/>
      <c r="E14800" s="23"/>
      <c r="F14800" s="23"/>
      <c r="G14800" s="23"/>
      <c r="H14800" s="24"/>
      <c r="I14800" s="24"/>
      <c r="J14800" s="24"/>
    </row>
    <row r="14801" spans="3:10" x14ac:dyDescent="0.25">
      <c r="C14801" s="23"/>
      <c r="D14801" s="23"/>
      <c r="E14801" s="23"/>
      <c r="F14801" s="23"/>
      <c r="G14801" s="23"/>
      <c r="H14801" s="24"/>
      <c r="I14801" s="24"/>
      <c r="J14801" s="24"/>
    </row>
    <row r="14802" spans="3:10" x14ac:dyDescent="0.25">
      <c r="C14802" s="23"/>
      <c r="D14802" s="23"/>
      <c r="E14802" s="23"/>
      <c r="F14802" s="23"/>
      <c r="G14802" s="23"/>
      <c r="H14802" s="24"/>
      <c r="I14802" s="24"/>
      <c r="J14802" s="24"/>
    </row>
    <row r="14803" spans="3:10" x14ac:dyDescent="0.25">
      <c r="C14803" s="23"/>
      <c r="D14803" s="23"/>
      <c r="E14803" s="23"/>
      <c r="F14803" s="23"/>
      <c r="G14803" s="23"/>
      <c r="H14803" s="24"/>
      <c r="I14803" s="24"/>
      <c r="J14803" s="24"/>
    </row>
    <row r="14804" spans="3:10" x14ac:dyDescent="0.25">
      <c r="C14804" s="23"/>
      <c r="D14804" s="23"/>
      <c r="E14804" s="23"/>
      <c r="F14804" s="23"/>
      <c r="G14804" s="23"/>
      <c r="H14804" s="24"/>
      <c r="I14804" s="24"/>
      <c r="J14804" s="24"/>
    </row>
    <row r="14805" spans="3:10" x14ac:dyDescent="0.25">
      <c r="C14805" s="23"/>
      <c r="D14805" s="23"/>
      <c r="E14805" s="23"/>
      <c r="F14805" s="23"/>
      <c r="G14805" s="23"/>
      <c r="H14805" s="24"/>
      <c r="I14805" s="24"/>
      <c r="J14805" s="24"/>
    </row>
    <row r="14806" spans="3:10" x14ac:dyDescent="0.25">
      <c r="C14806" s="23"/>
      <c r="D14806" s="23"/>
      <c r="E14806" s="23"/>
      <c r="F14806" s="23"/>
      <c r="G14806" s="23"/>
      <c r="H14806" s="24"/>
      <c r="I14806" s="24"/>
      <c r="J14806" s="24"/>
    </row>
    <row r="14807" spans="3:10" x14ac:dyDescent="0.25">
      <c r="C14807" s="23"/>
      <c r="D14807" s="23"/>
      <c r="E14807" s="23"/>
      <c r="F14807" s="23"/>
      <c r="G14807" s="23"/>
      <c r="H14807" s="24"/>
      <c r="I14807" s="24"/>
      <c r="J14807" s="24"/>
    </row>
    <row r="14808" spans="3:10" x14ac:dyDescent="0.25">
      <c r="C14808" s="23"/>
      <c r="D14808" s="23"/>
      <c r="E14808" s="23"/>
      <c r="F14808" s="23"/>
      <c r="G14808" s="23"/>
      <c r="H14808" s="24"/>
      <c r="I14808" s="24"/>
      <c r="J14808" s="24"/>
    </row>
    <row r="14809" spans="3:10" x14ac:dyDescent="0.25">
      <c r="C14809" s="23"/>
      <c r="D14809" s="23"/>
      <c r="E14809" s="23"/>
      <c r="F14809" s="23"/>
      <c r="G14809" s="23"/>
      <c r="H14809" s="24"/>
      <c r="I14809" s="24"/>
      <c r="J14809" s="24"/>
    </row>
    <row r="14810" spans="3:10" x14ac:dyDescent="0.25">
      <c r="C14810" s="23"/>
      <c r="D14810" s="23"/>
      <c r="E14810" s="23"/>
      <c r="F14810" s="23"/>
      <c r="G14810" s="23"/>
      <c r="H14810" s="24"/>
      <c r="I14810" s="24"/>
      <c r="J14810" s="24"/>
    </row>
    <row r="14811" spans="3:10" x14ac:dyDescent="0.25">
      <c r="C14811" s="23"/>
      <c r="D14811" s="23"/>
      <c r="E14811" s="23"/>
      <c r="F14811" s="23"/>
      <c r="G14811" s="23"/>
      <c r="H14811" s="24"/>
      <c r="I14811" s="24"/>
      <c r="J14811" s="24"/>
    </row>
    <row r="14812" spans="3:10" x14ac:dyDescent="0.25">
      <c r="C14812" s="23"/>
      <c r="D14812" s="23"/>
      <c r="E14812" s="23"/>
      <c r="F14812" s="23"/>
      <c r="G14812" s="23"/>
      <c r="H14812" s="24"/>
      <c r="I14812" s="24"/>
      <c r="J14812" s="24"/>
    </row>
    <row r="14813" spans="3:10" x14ac:dyDescent="0.25">
      <c r="C14813" s="23"/>
      <c r="D14813" s="23"/>
      <c r="E14813" s="23"/>
      <c r="F14813" s="23"/>
      <c r="G14813" s="23"/>
      <c r="H14813" s="24"/>
      <c r="I14813" s="24"/>
      <c r="J14813" s="24"/>
    </row>
    <row r="14814" spans="3:10" x14ac:dyDescent="0.25">
      <c r="C14814" s="23"/>
      <c r="D14814" s="23"/>
      <c r="E14814" s="23"/>
      <c r="F14814" s="23"/>
      <c r="G14814" s="23"/>
      <c r="H14814" s="24"/>
      <c r="I14814" s="24"/>
      <c r="J14814" s="24"/>
    </row>
    <row r="14815" spans="3:10" x14ac:dyDescent="0.25">
      <c r="C14815" s="23"/>
      <c r="D14815" s="23"/>
      <c r="E14815" s="23"/>
      <c r="F14815" s="23"/>
      <c r="G14815" s="23"/>
      <c r="H14815" s="24"/>
      <c r="I14815" s="24"/>
      <c r="J14815" s="24"/>
    </row>
    <row r="14816" spans="3:10" x14ac:dyDescent="0.25">
      <c r="C14816" s="23"/>
      <c r="D14816" s="23"/>
      <c r="E14816" s="23"/>
      <c r="F14816" s="23"/>
      <c r="G14816" s="23"/>
      <c r="H14816" s="24"/>
      <c r="I14816" s="24"/>
      <c r="J14816" s="24"/>
    </row>
    <row r="14817" spans="3:10" x14ac:dyDescent="0.25">
      <c r="C14817" s="23"/>
      <c r="D14817" s="23"/>
      <c r="E14817" s="23"/>
      <c r="F14817" s="23"/>
      <c r="G14817" s="23"/>
      <c r="H14817" s="24"/>
      <c r="I14817" s="24"/>
      <c r="J14817" s="24"/>
    </row>
    <row r="14818" spans="3:10" x14ac:dyDescent="0.25">
      <c r="C14818" s="23"/>
      <c r="D14818" s="23"/>
      <c r="E14818" s="23"/>
      <c r="F14818" s="23"/>
      <c r="G14818" s="23"/>
      <c r="H14818" s="24"/>
      <c r="I14818" s="24"/>
      <c r="J14818" s="24"/>
    </row>
    <row r="14819" spans="3:10" x14ac:dyDescent="0.25">
      <c r="C14819" s="23"/>
      <c r="D14819" s="23"/>
      <c r="E14819" s="23"/>
      <c r="F14819" s="23"/>
      <c r="G14819" s="23"/>
      <c r="H14819" s="24"/>
      <c r="I14819" s="24"/>
      <c r="J14819" s="24"/>
    </row>
    <row r="14820" spans="3:10" x14ac:dyDescent="0.25">
      <c r="C14820" s="23"/>
      <c r="D14820" s="23"/>
      <c r="E14820" s="23"/>
      <c r="F14820" s="23"/>
      <c r="G14820" s="23"/>
      <c r="H14820" s="24"/>
      <c r="I14820" s="24"/>
      <c r="J14820" s="24"/>
    </row>
    <row r="14821" spans="3:10" x14ac:dyDescent="0.25">
      <c r="C14821" s="23"/>
      <c r="D14821" s="23"/>
      <c r="E14821" s="23"/>
      <c r="F14821" s="23"/>
      <c r="G14821" s="23"/>
      <c r="H14821" s="24"/>
      <c r="I14821" s="24"/>
      <c r="J14821" s="24"/>
    </row>
    <row r="14822" spans="3:10" x14ac:dyDescent="0.25">
      <c r="C14822" s="23"/>
      <c r="D14822" s="23"/>
      <c r="E14822" s="23"/>
      <c r="F14822" s="23"/>
      <c r="G14822" s="23"/>
      <c r="H14822" s="24"/>
      <c r="I14822" s="24"/>
      <c r="J14822" s="24"/>
    </row>
    <row r="14823" spans="3:10" x14ac:dyDescent="0.25">
      <c r="C14823" s="23"/>
      <c r="D14823" s="23"/>
      <c r="E14823" s="23"/>
      <c r="F14823" s="23"/>
      <c r="G14823" s="23"/>
      <c r="H14823" s="24"/>
      <c r="I14823" s="24"/>
      <c r="J14823" s="24"/>
    </row>
    <row r="14824" spans="3:10" x14ac:dyDescent="0.25">
      <c r="C14824" s="23"/>
      <c r="D14824" s="23"/>
      <c r="E14824" s="23"/>
      <c r="F14824" s="23"/>
      <c r="G14824" s="23"/>
      <c r="H14824" s="24"/>
      <c r="I14824" s="24"/>
      <c r="J14824" s="24"/>
    </row>
    <row r="14825" spans="3:10" x14ac:dyDescent="0.25">
      <c r="C14825" s="23"/>
      <c r="D14825" s="23"/>
      <c r="E14825" s="23"/>
      <c r="F14825" s="23"/>
      <c r="G14825" s="23"/>
      <c r="H14825" s="24"/>
      <c r="I14825" s="24"/>
      <c r="J14825" s="24"/>
    </row>
    <row r="14826" spans="3:10" x14ac:dyDescent="0.25">
      <c r="C14826" s="23"/>
      <c r="D14826" s="23"/>
      <c r="E14826" s="23"/>
      <c r="F14826" s="23"/>
      <c r="G14826" s="23"/>
      <c r="H14826" s="24"/>
      <c r="I14826" s="24"/>
      <c r="J14826" s="24"/>
    </row>
    <row r="14827" spans="3:10" x14ac:dyDescent="0.25">
      <c r="C14827" s="23"/>
      <c r="D14827" s="23"/>
      <c r="E14827" s="23"/>
      <c r="F14827" s="23"/>
      <c r="G14827" s="23"/>
      <c r="H14827" s="24"/>
      <c r="I14827" s="24"/>
      <c r="J14827" s="24"/>
    </row>
    <row r="14828" spans="3:10" x14ac:dyDescent="0.25">
      <c r="C14828" s="23"/>
      <c r="D14828" s="23"/>
      <c r="E14828" s="23"/>
      <c r="F14828" s="23"/>
      <c r="G14828" s="23"/>
      <c r="H14828" s="24"/>
      <c r="I14828" s="24"/>
      <c r="J14828" s="24"/>
    </row>
    <row r="14829" spans="3:10" x14ac:dyDescent="0.25">
      <c r="C14829" s="23"/>
      <c r="D14829" s="23"/>
      <c r="E14829" s="23"/>
      <c r="F14829" s="23"/>
      <c r="G14829" s="23"/>
      <c r="H14829" s="24"/>
      <c r="I14829" s="24"/>
      <c r="J14829" s="24"/>
    </row>
    <row r="14830" spans="3:10" x14ac:dyDescent="0.25">
      <c r="C14830" s="23"/>
      <c r="D14830" s="23"/>
      <c r="E14830" s="23"/>
      <c r="F14830" s="23"/>
      <c r="G14830" s="23"/>
      <c r="H14830" s="24"/>
      <c r="I14830" s="24"/>
      <c r="J14830" s="24"/>
    </row>
    <row r="14831" spans="3:10" x14ac:dyDescent="0.25">
      <c r="C14831" s="23"/>
      <c r="D14831" s="23"/>
      <c r="E14831" s="23"/>
      <c r="F14831" s="23"/>
      <c r="G14831" s="23"/>
      <c r="H14831" s="24"/>
      <c r="I14831" s="24"/>
      <c r="J14831" s="24"/>
    </row>
    <row r="14832" spans="3:10" x14ac:dyDescent="0.25">
      <c r="C14832" s="23"/>
      <c r="D14832" s="23"/>
      <c r="E14832" s="23"/>
      <c r="F14832" s="23"/>
      <c r="G14832" s="23"/>
      <c r="H14832" s="24"/>
      <c r="I14832" s="24"/>
      <c r="J14832" s="24"/>
    </row>
    <row r="14833" spans="3:10" x14ac:dyDescent="0.25">
      <c r="C14833" s="23"/>
      <c r="D14833" s="23"/>
      <c r="E14833" s="23"/>
      <c r="F14833" s="23"/>
      <c r="G14833" s="23"/>
      <c r="H14833" s="24"/>
      <c r="I14833" s="24"/>
      <c r="J14833" s="24"/>
    </row>
    <row r="14834" spans="3:10" x14ac:dyDescent="0.25">
      <c r="C14834" s="23"/>
      <c r="D14834" s="23"/>
      <c r="E14834" s="23"/>
      <c r="F14834" s="23"/>
      <c r="G14834" s="23"/>
      <c r="H14834" s="24"/>
      <c r="I14834" s="24"/>
      <c r="J14834" s="24"/>
    </row>
    <row r="14835" spans="3:10" x14ac:dyDescent="0.25">
      <c r="C14835" s="23"/>
      <c r="D14835" s="23"/>
      <c r="E14835" s="23"/>
      <c r="F14835" s="23"/>
      <c r="G14835" s="23"/>
      <c r="H14835" s="24"/>
      <c r="I14835" s="24"/>
      <c r="J14835" s="24"/>
    </row>
    <row r="14836" spans="3:10" x14ac:dyDescent="0.25">
      <c r="C14836" s="23"/>
      <c r="D14836" s="23"/>
      <c r="E14836" s="23"/>
      <c r="F14836" s="23"/>
      <c r="G14836" s="23"/>
      <c r="H14836" s="24"/>
      <c r="I14836" s="24"/>
      <c r="J14836" s="24"/>
    </row>
    <row r="14837" spans="3:10" x14ac:dyDescent="0.25">
      <c r="C14837" s="23"/>
      <c r="D14837" s="23"/>
      <c r="E14837" s="23"/>
      <c r="F14837" s="23"/>
      <c r="G14837" s="23"/>
      <c r="H14837" s="24"/>
      <c r="I14837" s="24"/>
      <c r="J14837" s="24"/>
    </row>
    <row r="14838" spans="3:10" x14ac:dyDescent="0.25">
      <c r="C14838" s="23"/>
      <c r="D14838" s="23"/>
      <c r="E14838" s="23"/>
      <c r="F14838" s="23"/>
      <c r="G14838" s="23"/>
      <c r="H14838" s="24"/>
      <c r="I14838" s="24"/>
      <c r="J14838" s="24"/>
    </row>
    <row r="14839" spans="3:10" x14ac:dyDescent="0.25">
      <c r="C14839" s="23"/>
      <c r="D14839" s="23"/>
      <c r="E14839" s="23"/>
      <c r="F14839" s="23"/>
      <c r="G14839" s="23"/>
      <c r="H14839" s="24"/>
      <c r="I14839" s="24"/>
      <c r="J14839" s="24"/>
    </row>
    <row r="14840" spans="3:10" x14ac:dyDescent="0.25">
      <c r="C14840" s="23"/>
      <c r="D14840" s="23"/>
      <c r="E14840" s="23"/>
      <c r="F14840" s="23"/>
      <c r="G14840" s="23"/>
      <c r="H14840" s="24"/>
      <c r="I14840" s="24"/>
      <c r="J14840" s="24"/>
    </row>
    <row r="14841" spans="3:10" x14ac:dyDescent="0.25">
      <c r="C14841" s="23"/>
      <c r="D14841" s="23"/>
      <c r="E14841" s="23"/>
      <c r="F14841" s="23"/>
      <c r="G14841" s="23"/>
      <c r="H14841" s="24"/>
      <c r="I14841" s="24"/>
      <c r="J14841" s="24"/>
    </row>
    <row r="14842" spans="3:10" x14ac:dyDescent="0.25">
      <c r="C14842" s="23"/>
      <c r="D14842" s="23"/>
      <c r="E14842" s="23"/>
      <c r="F14842" s="23"/>
      <c r="G14842" s="23"/>
      <c r="H14842" s="24"/>
      <c r="I14842" s="24"/>
      <c r="J14842" s="24"/>
    </row>
    <row r="14843" spans="3:10" x14ac:dyDescent="0.25">
      <c r="C14843" s="23"/>
      <c r="D14843" s="23"/>
      <c r="E14843" s="23"/>
      <c r="F14843" s="23"/>
      <c r="G14843" s="23"/>
      <c r="H14843" s="24"/>
      <c r="I14843" s="24"/>
      <c r="J14843" s="24"/>
    </row>
    <row r="14844" spans="3:10" x14ac:dyDescent="0.25">
      <c r="C14844" s="23"/>
      <c r="D14844" s="23"/>
      <c r="E14844" s="23"/>
      <c r="F14844" s="23"/>
      <c r="G14844" s="23"/>
      <c r="H14844" s="24"/>
      <c r="I14844" s="24"/>
      <c r="J14844" s="24"/>
    </row>
    <row r="14845" spans="3:10" x14ac:dyDescent="0.25">
      <c r="C14845" s="23"/>
      <c r="D14845" s="23"/>
      <c r="E14845" s="23"/>
      <c r="F14845" s="23"/>
      <c r="G14845" s="23"/>
      <c r="H14845" s="24"/>
      <c r="I14845" s="24"/>
      <c r="J14845" s="24"/>
    </row>
    <row r="14846" spans="3:10" x14ac:dyDescent="0.25">
      <c r="C14846" s="23"/>
      <c r="D14846" s="23"/>
      <c r="E14846" s="23"/>
      <c r="F14846" s="23"/>
      <c r="G14846" s="23"/>
      <c r="H14846" s="24"/>
      <c r="I14846" s="24"/>
      <c r="J14846" s="24"/>
    </row>
    <row r="14847" spans="3:10" x14ac:dyDescent="0.25">
      <c r="C14847" s="23"/>
      <c r="D14847" s="23"/>
      <c r="E14847" s="23"/>
      <c r="F14847" s="23"/>
      <c r="G14847" s="23"/>
      <c r="H14847" s="24"/>
      <c r="I14847" s="24"/>
      <c r="J14847" s="24"/>
    </row>
    <row r="14848" spans="3:10" x14ac:dyDescent="0.25">
      <c r="C14848" s="23"/>
      <c r="D14848" s="23"/>
      <c r="E14848" s="23"/>
      <c r="F14848" s="23"/>
      <c r="G14848" s="23"/>
      <c r="H14848" s="24"/>
      <c r="I14848" s="24"/>
      <c r="J14848" s="24"/>
    </row>
    <row r="14849" spans="3:10" x14ac:dyDescent="0.25">
      <c r="C14849" s="23"/>
      <c r="D14849" s="23"/>
      <c r="E14849" s="23"/>
      <c r="F14849" s="23"/>
      <c r="G14849" s="23"/>
      <c r="H14849" s="24"/>
      <c r="I14849" s="24"/>
      <c r="J14849" s="24"/>
    </row>
    <row r="14850" spans="3:10" x14ac:dyDescent="0.25">
      <c r="C14850" s="23"/>
      <c r="D14850" s="23"/>
      <c r="E14850" s="23"/>
      <c r="F14850" s="23"/>
      <c r="G14850" s="23"/>
      <c r="H14850" s="24"/>
      <c r="I14850" s="24"/>
      <c r="J14850" s="24"/>
    </row>
    <row r="14851" spans="3:10" x14ac:dyDescent="0.25">
      <c r="C14851" s="23"/>
      <c r="D14851" s="23"/>
      <c r="E14851" s="23"/>
      <c r="F14851" s="23"/>
      <c r="G14851" s="23"/>
      <c r="H14851" s="24"/>
      <c r="I14851" s="24"/>
      <c r="J14851" s="24"/>
    </row>
    <row r="14852" spans="3:10" x14ac:dyDescent="0.25">
      <c r="C14852" s="23"/>
      <c r="D14852" s="23"/>
      <c r="E14852" s="23"/>
      <c r="F14852" s="23"/>
      <c r="G14852" s="23"/>
      <c r="H14852" s="24"/>
      <c r="I14852" s="24"/>
      <c r="J14852" s="24"/>
    </row>
    <row r="14853" spans="3:10" x14ac:dyDescent="0.25">
      <c r="C14853" s="23"/>
      <c r="D14853" s="23"/>
      <c r="E14853" s="23"/>
      <c r="F14853" s="23"/>
      <c r="G14853" s="23"/>
      <c r="H14853" s="24"/>
      <c r="I14853" s="24"/>
      <c r="J14853" s="24"/>
    </row>
    <row r="14854" spans="3:10" x14ac:dyDescent="0.25">
      <c r="C14854" s="23"/>
      <c r="D14854" s="23"/>
      <c r="E14854" s="23"/>
      <c r="F14854" s="23"/>
      <c r="G14854" s="23"/>
      <c r="H14854" s="24"/>
      <c r="I14854" s="24"/>
      <c r="J14854" s="24"/>
    </row>
    <row r="14855" spans="3:10" x14ac:dyDescent="0.25">
      <c r="C14855" s="23"/>
      <c r="D14855" s="23"/>
      <c r="E14855" s="23"/>
      <c r="F14855" s="23"/>
      <c r="G14855" s="23"/>
      <c r="H14855" s="24"/>
      <c r="I14855" s="24"/>
      <c r="J14855" s="24"/>
    </row>
    <row r="14856" spans="3:10" x14ac:dyDescent="0.25">
      <c r="C14856" s="23"/>
      <c r="D14856" s="23"/>
      <c r="E14856" s="23"/>
      <c r="F14856" s="23"/>
      <c r="G14856" s="23"/>
      <c r="H14856" s="24"/>
      <c r="I14856" s="24"/>
      <c r="J14856" s="24"/>
    </row>
    <row r="14857" spans="3:10" x14ac:dyDescent="0.25">
      <c r="C14857" s="23"/>
      <c r="D14857" s="23"/>
      <c r="E14857" s="23"/>
      <c r="F14857" s="23"/>
      <c r="G14857" s="23"/>
      <c r="H14857" s="24"/>
      <c r="I14857" s="24"/>
      <c r="J14857" s="24"/>
    </row>
    <row r="14858" spans="3:10" x14ac:dyDescent="0.25">
      <c r="C14858" s="23"/>
      <c r="D14858" s="23"/>
      <c r="E14858" s="23"/>
      <c r="F14858" s="23"/>
      <c r="G14858" s="23"/>
      <c r="H14858" s="24"/>
      <c r="I14858" s="24"/>
      <c r="J14858" s="24"/>
    </row>
    <row r="14859" spans="3:10" x14ac:dyDescent="0.25">
      <c r="C14859" s="23"/>
      <c r="D14859" s="23"/>
      <c r="E14859" s="23"/>
      <c r="F14859" s="23"/>
      <c r="G14859" s="23"/>
      <c r="H14859" s="24"/>
      <c r="I14859" s="24"/>
      <c r="J14859" s="24"/>
    </row>
    <row r="14860" spans="3:10" x14ac:dyDescent="0.25">
      <c r="C14860" s="23"/>
      <c r="D14860" s="23"/>
      <c r="E14860" s="23"/>
      <c r="F14860" s="23"/>
      <c r="G14860" s="23"/>
      <c r="H14860" s="24"/>
      <c r="I14860" s="24"/>
      <c r="J14860" s="24"/>
    </row>
    <row r="14861" spans="3:10" x14ac:dyDescent="0.25">
      <c r="C14861" s="23"/>
      <c r="D14861" s="23"/>
      <c r="E14861" s="23"/>
      <c r="F14861" s="23"/>
      <c r="G14861" s="23"/>
      <c r="H14861" s="24"/>
      <c r="I14861" s="24"/>
      <c r="J14861" s="24"/>
    </row>
    <row r="14862" spans="3:10" x14ac:dyDescent="0.25">
      <c r="C14862" s="23"/>
      <c r="D14862" s="23"/>
      <c r="E14862" s="23"/>
      <c r="F14862" s="23"/>
      <c r="G14862" s="23"/>
      <c r="H14862" s="24"/>
      <c r="I14862" s="24"/>
      <c r="J14862" s="24"/>
    </row>
    <row r="14863" spans="3:10" x14ac:dyDescent="0.25">
      <c r="C14863" s="23"/>
      <c r="D14863" s="23"/>
      <c r="E14863" s="23"/>
      <c r="F14863" s="23"/>
      <c r="G14863" s="23"/>
      <c r="H14863" s="24"/>
      <c r="I14863" s="24"/>
      <c r="J14863" s="24"/>
    </row>
    <row r="14864" spans="3:10" x14ac:dyDescent="0.25">
      <c r="C14864" s="23"/>
      <c r="D14864" s="23"/>
      <c r="E14864" s="23"/>
      <c r="F14864" s="23"/>
      <c r="G14864" s="23"/>
      <c r="H14864" s="24"/>
      <c r="I14864" s="24"/>
      <c r="J14864" s="24"/>
    </row>
    <row r="14865" spans="3:10" x14ac:dyDescent="0.25">
      <c r="C14865" s="23"/>
      <c r="D14865" s="23"/>
      <c r="E14865" s="23"/>
      <c r="F14865" s="23"/>
      <c r="G14865" s="23"/>
      <c r="H14865" s="24"/>
      <c r="I14865" s="24"/>
      <c r="J14865" s="24"/>
    </row>
    <row r="14866" spans="3:10" x14ac:dyDescent="0.25">
      <c r="C14866" s="23"/>
      <c r="D14866" s="23"/>
      <c r="E14866" s="23"/>
      <c r="F14866" s="23"/>
      <c r="G14866" s="23"/>
      <c r="H14866" s="24"/>
      <c r="I14866" s="24"/>
      <c r="J14866" s="24"/>
    </row>
    <row r="14867" spans="3:10" x14ac:dyDescent="0.25">
      <c r="C14867" s="23"/>
      <c r="D14867" s="23"/>
      <c r="E14867" s="23"/>
      <c r="F14867" s="23"/>
      <c r="G14867" s="23"/>
      <c r="H14867" s="24"/>
      <c r="I14867" s="24"/>
      <c r="J14867" s="24"/>
    </row>
    <row r="14868" spans="3:10" x14ac:dyDescent="0.25">
      <c r="C14868" s="23"/>
      <c r="D14868" s="23"/>
      <c r="E14868" s="23"/>
      <c r="F14868" s="23"/>
      <c r="G14868" s="23"/>
      <c r="H14868" s="24"/>
      <c r="I14868" s="24"/>
      <c r="J14868" s="24"/>
    </row>
    <row r="14869" spans="3:10" x14ac:dyDescent="0.25">
      <c r="C14869" s="23"/>
      <c r="D14869" s="23"/>
      <c r="E14869" s="23"/>
      <c r="F14869" s="23"/>
      <c r="G14869" s="23"/>
      <c r="H14869" s="24"/>
      <c r="I14869" s="24"/>
      <c r="J14869" s="24"/>
    </row>
    <row r="14870" spans="3:10" x14ac:dyDescent="0.25">
      <c r="C14870" s="23"/>
      <c r="D14870" s="23"/>
      <c r="E14870" s="23"/>
      <c r="F14870" s="23"/>
      <c r="G14870" s="23"/>
      <c r="H14870" s="24"/>
      <c r="I14870" s="24"/>
      <c r="J14870" s="24"/>
    </row>
    <row r="14871" spans="3:10" x14ac:dyDescent="0.25">
      <c r="C14871" s="23"/>
      <c r="D14871" s="23"/>
      <c r="E14871" s="23"/>
      <c r="F14871" s="23"/>
      <c r="G14871" s="23"/>
      <c r="H14871" s="24"/>
      <c r="I14871" s="24"/>
      <c r="J14871" s="24"/>
    </row>
    <row r="14872" spans="3:10" x14ac:dyDescent="0.25">
      <c r="C14872" s="23"/>
      <c r="D14872" s="23"/>
      <c r="E14872" s="23"/>
      <c r="F14872" s="23"/>
      <c r="G14872" s="23"/>
      <c r="H14872" s="24"/>
      <c r="I14872" s="24"/>
      <c r="J14872" s="24"/>
    </row>
    <row r="14873" spans="3:10" x14ac:dyDescent="0.25">
      <c r="C14873" s="23"/>
      <c r="D14873" s="23"/>
      <c r="E14873" s="23"/>
      <c r="F14873" s="23"/>
      <c r="G14873" s="23"/>
      <c r="H14873" s="24"/>
      <c r="I14873" s="24"/>
      <c r="J14873" s="24"/>
    </row>
    <row r="14874" spans="3:10" x14ac:dyDescent="0.25">
      <c r="C14874" s="23"/>
      <c r="D14874" s="23"/>
      <c r="E14874" s="23"/>
      <c r="F14874" s="23"/>
      <c r="G14874" s="23"/>
      <c r="H14874" s="24"/>
      <c r="I14874" s="24"/>
      <c r="J14874" s="24"/>
    </row>
    <row r="14875" spans="3:10" x14ac:dyDescent="0.25">
      <c r="C14875" s="23"/>
      <c r="D14875" s="23"/>
      <c r="E14875" s="23"/>
      <c r="F14875" s="23"/>
      <c r="G14875" s="23"/>
      <c r="H14875" s="24"/>
      <c r="I14875" s="24"/>
      <c r="J14875" s="24"/>
    </row>
    <row r="14876" spans="3:10" x14ac:dyDescent="0.25">
      <c r="C14876" s="23"/>
      <c r="D14876" s="23"/>
      <c r="E14876" s="23"/>
      <c r="F14876" s="23"/>
      <c r="G14876" s="23"/>
      <c r="H14876" s="24"/>
      <c r="I14876" s="24"/>
      <c r="J14876" s="24"/>
    </row>
    <row r="14877" spans="3:10" x14ac:dyDescent="0.25">
      <c r="C14877" s="23"/>
      <c r="D14877" s="23"/>
      <c r="E14877" s="23"/>
      <c r="F14877" s="23"/>
      <c r="G14877" s="23"/>
      <c r="H14877" s="24"/>
      <c r="I14877" s="24"/>
      <c r="J14877" s="24"/>
    </row>
    <row r="14878" spans="3:10" x14ac:dyDescent="0.25">
      <c r="C14878" s="23"/>
      <c r="D14878" s="23"/>
      <c r="E14878" s="23"/>
      <c r="F14878" s="23"/>
      <c r="G14878" s="23"/>
      <c r="H14878" s="24"/>
      <c r="I14878" s="24"/>
      <c r="J14878" s="24"/>
    </row>
    <row r="14879" spans="3:10" x14ac:dyDescent="0.25">
      <c r="C14879" s="23"/>
      <c r="D14879" s="23"/>
      <c r="E14879" s="23"/>
      <c r="F14879" s="23"/>
      <c r="G14879" s="23"/>
      <c r="H14879" s="24"/>
      <c r="I14879" s="24"/>
      <c r="J14879" s="24"/>
    </row>
    <row r="14880" spans="3:10" x14ac:dyDescent="0.25">
      <c r="C14880" s="23"/>
      <c r="D14880" s="23"/>
      <c r="E14880" s="23"/>
      <c r="F14880" s="23"/>
      <c r="G14880" s="23"/>
      <c r="H14880" s="24"/>
      <c r="I14880" s="24"/>
      <c r="J14880" s="24"/>
    </row>
    <row r="14881" spans="3:10" x14ac:dyDescent="0.25">
      <c r="C14881" s="23"/>
      <c r="D14881" s="23"/>
      <c r="E14881" s="23"/>
      <c r="F14881" s="23"/>
      <c r="G14881" s="23"/>
      <c r="H14881" s="24"/>
      <c r="I14881" s="24"/>
      <c r="J14881" s="24"/>
    </row>
    <row r="14882" spans="3:10" x14ac:dyDescent="0.25">
      <c r="C14882" s="23"/>
      <c r="D14882" s="23"/>
      <c r="E14882" s="23"/>
      <c r="F14882" s="23"/>
      <c r="G14882" s="23"/>
      <c r="H14882" s="24"/>
      <c r="I14882" s="24"/>
      <c r="J14882" s="24"/>
    </row>
    <row r="14883" spans="3:10" x14ac:dyDescent="0.25">
      <c r="C14883" s="23"/>
      <c r="D14883" s="23"/>
      <c r="E14883" s="23"/>
      <c r="F14883" s="23"/>
      <c r="G14883" s="23"/>
      <c r="H14883" s="24"/>
      <c r="I14883" s="24"/>
      <c r="J14883" s="24"/>
    </row>
    <row r="14884" spans="3:10" x14ac:dyDescent="0.25">
      <c r="C14884" s="23"/>
      <c r="D14884" s="23"/>
      <c r="E14884" s="23"/>
      <c r="F14884" s="23"/>
      <c r="G14884" s="23"/>
      <c r="H14884" s="24"/>
      <c r="I14884" s="24"/>
      <c r="J14884" s="24"/>
    </row>
    <row r="14885" spans="3:10" x14ac:dyDescent="0.25">
      <c r="C14885" s="23"/>
      <c r="D14885" s="23"/>
      <c r="E14885" s="23"/>
      <c r="F14885" s="23"/>
      <c r="G14885" s="23"/>
      <c r="H14885" s="24"/>
      <c r="I14885" s="24"/>
      <c r="J14885" s="24"/>
    </row>
    <row r="14886" spans="3:10" x14ac:dyDescent="0.25">
      <c r="C14886" s="23"/>
      <c r="D14886" s="23"/>
      <c r="E14886" s="23"/>
      <c r="F14886" s="23"/>
      <c r="G14886" s="23"/>
      <c r="H14886" s="24"/>
      <c r="I14886" s="24"/>
      <c r="J14886" s="24"/>
    </row>
    <row r="14887" spans="3:10" x14ac:dyDescent="0.25">
      <c r="C14887" s="23"/>
      <c r="D14887" s="23"/>
      <c r="E14887" s="23"/>
      <c r="F14887" s="23"/>
      <c r="G14887" s="23"/>
      <c r="H14887" s="24"/>
      <c r="I14887" s="24"/>
      <c r="J14887" s="24"/>
    </row>
    <row r="14888" spans="3:10" x14ac:dyDescent="0.25">
      <c r="C14888" s="23"/>
      <c r="D14888" s="23"/>
      <c r="E14888" s="23"/>
      <c r="F14888" s="23"/>
      <c r="G14888" s="23"/>
      <c r="H14888" s="24"/>
      <c r="I14888" s="24"/>
      <c r="J14888" s="24"/>
    </row>
    <row r="14889" spans="3:10" x14ac:dyDescent="0.25">
      <c r="C14889" s="23"/>
      <c r="D14889" s="23"/>
      <c r="E14889" s="23"/>
      <c r="F14889" s="23"/>
      <c r="G14889" s="23"/>
      <c r="H14889" s="24"/>
      <c r="I14889" s="24"/>
      <c r="J14889" s="24"/>
    </row>
    <row r="14890" spans="3:10" x14ac:dyDescent="0.25">
      <c r="C14890" s="23"/>
      <c r="D14890" s="23"/>
      <c r="E14890" s="23"/>
      <c r="F14890" s="23"/>
      <c r="G14890" s="23"/>
      <c r="H14890" s="24"/>
      <c r="I14890" s="24"/>
      <c r="J14890" s="24"/>
    </row>
    <row r="14891" spans="3:10" x14ac:dyDescent="0.25">
      <c r="C14891" s="23"/>
      <c r="D14891" s="23"/>
      <c r="E14891" s="23"/>
      <c r="F14891" s="23"/>
      <c r="G14891" s="23"/>
      <c r="H14891" s="24"/>
      <c r="I14891" s="24"/>
      <c r="J14891" s="24"/>
    </row>
    <row r="14892" spans="3:10" x14ac:dyDescent="0.25">
      <c r="C14892" s="23"/>
      <c r="D14892" s="23"/>
      <c r="E14892" s="23"/>
      <c r="F14892" s="23"/>
      <c r="G14892" s="23"/>
      <c r="H14892" s="24"/>
      <c r="I14892" s="24"/>
      <c r="J14892" s="24"/>
    </row>
    <row r="14893" spans="3:10" x14ac:dyDescent="0.25">
      <c r="C14893" s="23"/>
      <c r="D14893" s="23"/>
      <c r="E14893" s="23"/>
      <c r="F14893" s="23"/>
      <c r="G14893" s="23"/>
      <c r="H14893" s="24"/>
      <c r="I14893" s="24"/>
      <c r="J14893" s="24"/>
    </row>
    <row r="14894" spans="3:10" x14ac:dyDescent="0.25">
      <c r="C14894" s="23"/>
      <c r="D14894" s="23"/>
      <c r="E14894" s="23"/>
      <c r="F14894" s="23"/>
      <c r="G14894" s="23"/>
      <c r="H14894" s="24"/>
      <c r="I14894" s="24"/>
      <c r="J14894" s="24"/>
    </row>
    <row r="14895" spans="3:10" x14ac:dyDescent="0.25">
      <c r="C14895" s="23"/>
      <c r="D14895" s="23"/>
      <c r="E14895" s="23"/>
      <c r="F14895" s="23"/>
      <c r="G14895" s="23"/>
      <c r="H14895" s="24"/>
      <c r="I14895" s="24"/>
      <c r="J14895" s="24"/>
    </row>
    <row r="14896" spans="3:10" x14ac:dyDescent="0.25">
      <c r="C14896" s="23"/>
      <c r="D14896" s="23"/>
      <c r="E14896" s="23"/>
      <c r="F14896" s="23"/>
      <c r="G14896" s="23"/>
      <c r="H14896" s="24"/>
      <c r="I14896" s="24"/>
      <c r="J14896" s="24"/>
    </row>
    <row r="14897" spans="3:10" x14ac:dyDescent="0.25">
      <c r="C14897" s="23"/>
      <c r="D14897" s="23"/>
      <c r="E14897" s="23"/>
      <c r="F14897" s="23"/>
      <c r="G14897" s="23"/>
      <c r="H14897" s="24"/>
      <c r="I14897" s="24"/>
      <c r="J14897" s="24"/>
    </row>
    <row r="14898" spans="3:10" x14ac:dyDescent="0.25">
      <c r="C14898" s="23"/>
      <c r="D14898" s="23"/>
      <c r="E14898" s="23"/>
      <c r="F14898" s="23"/>
      <c r="G14898" s="23"/>
      <c r="H14898" s="24"/>
      <c r="I14898" s="24"/>
      <c r="J14898" s="24"/>
    </row>
    <row r="14899" spans="3:10" x14ac:dyDescent="0.25">
      <c r="C14899" s="23"/>
      <c r="D14899" s="23"/>
      <c r="E14899" s="23"/>
      <c r="F14899" s="23"/>
      <c r="G14899" s="23"/>
      <c r="H14899" s="24"/>
      <c r="I14899" s="24"/>
      <c r="J14899" s="24"/>
    </row>
    <row r="14900" spans="3:10" x14ac:dyDescent="0.25">
      <c r="C14900" s="23"/>
      <c r="D14900" s="23"/>
      <c r="E14900" s="23"/>
      <c r="F14900" s="23"/>
      <c r="G14900" s="23"/>
      <c r="H14900" s="24"/>
      <c r="I14900" s="24"/>
      <c r="J14900" s="24"/>
    </row>
    <row r="14901" spans="3:10" x14ac:dyDescent="0.25">
      <c r="C14901" s="23"/>
      <c r="D14901" s="23"/>
      <c r="E14901" s="23"/>
      <c r="F14901" s="23"/>
      <c r="G14901" s="23"/>
      <c r="H14901" s="24"/>
      <c r="I14901" s="24"/>
      <c r="J14901" s="24"/>
    </row>
    <row r="14902" spans="3:10" x14ac:dyDescent="0.25">
      <c r="C14902" s="23"/>
      <c r="D14902" s="23"/>
      <c r="E14902" s="23"/>
      <c r="F14902" s="23"/>
      <c r="G14902" s="23"/>
      <c r="H14902" s="24"/>
      <c r="I14902" s="24"/>
      <c r="J14902" s="24"/>
    </row>
    <row r="14903" spans="3:10" x14ac:dyDescent="0.25">
      <c r="C14903" s="23"/>
      <c r="D14903" s="23"/>
      <c r="E14903" s="23"/>
      <c r="F14903" s="23"/>
      <c r="G14903" s="23"/>
      <c r="H14903" s="24"/>
      <c r="I14903" s="24"/>
      <c r="J14903" s="24"/>
    </row>
    <row r="14904" spans="3:10" x14ac:dyDescent="0.25">
      <c r="C14904" s="23"/>
      <c r="D14904" s="23"/>
      <c r="E14904" s="23"/>
      <c r="F14904" s="23"/>
      <c r="G14904" s="23"/>
      <c r="H14904" s="24"/>
      <c r="I14904" s="24"/>
      <c r="J14904" s="24"/>
    </row>
    <row r="14905" spans="3:10" x14ac:dyDescent="0.25">
      <c r="C14905" s="23"/>
      <c r="D14905" s="23"/>
      <c r="E14905" s="23"/>
      <c r="F14905" s="23"/>
      <c r="G14905" s="23"/>
      <c r="H14905" s="24"/>
      <c r="I14905" s="24"/>
      <c r="J14905" s="24"/>
    </row>
    <row r="14906" spans="3:10" x14ac:dyDescent="0.25">
      <c r="C14906" s="23"/>
      <c r="D14906" s="23"/>
      <c r="E14906" s="23"/>
      <c r="F14906" s="23"/>
      <c r="G14906" s="23"/>
      <c r="H14906" s="24"/>
      <c r="I14906" s="24"/>
      <c r="J14906" s="24"/>
    </row>
    <row r="14907" spans="3:10" x14ac:dyDescent="0.25">
      <c r="C14907" s="23"/>
      <c r="D14907" s="23"/>
      <c r="E14907" s="23"/>
      <c r="F14907" s="23"/>
      <c r="G14907" s="23"/>
      <c r="H14907" s="24"/>
      <c r="I14907" s="24"/>
      <c r="J14907" s="24"/>
    </row>
    <row r="14908" spans="3:10" x14ac:dyDescent="0.25">
      <c r="C14908" s="23"/>
      <c r="D14908" s="23"/>
      <c r="E14908" s="23"/>
      <c r="F14908" s="23"/>
      <c r="G14908" s="23"/>
      <c r="H14908" s="24"/>
      <c r="I14908" s="24"/>
      <c r="J14908" s="24"/>
    </row>
    <row r="14909" spans="3:10" x14ac:dyDescent="0.25">
      <c r="C14909" s="23"/>
      <c r="D14909" s="23"/>
      <c r="E14909" s="23"/>
      <c r="F14909" s="23"/>
      <c r="G14909" s="23"/>
      <c r="H14909" s="24"/>
      <c r="I14909" s="24"/>
      <c r="J14909" s="24"/>
    </row>
    <row r="14910" spans="3:10" x14ac:dyDescent="0.25">
      <c r="C14910" s="23"/>
      <c r="D14910" s="23"/>
      <c r="E14910" s="23"/>
      <c r="F14910" s="23"/>
      <c r="G14910" s="23"/>
      <c r="H14910" s="24"/>
      <c r="I14910" s="24"/>
      <c r="J14910" s="24"/>
    </row>
    <row r="14911" spans="3:10" x14ac:dyDescent="0.25">
      <c r="C14911" s="23"/>
      <c r="D14911" s="23"/>
      <c r="E14911" s="23"/>
      <c r="F14911" s="23"/>
      <c r="G14911" s="23"/>
      <c r="H14911" s="24"/>
      <c r="I14911" s="24"/>
      <c r="J14911" s="24"/>
    </row>
    <row r="14912" spans="3:10" x14ac:dyDescent="0.25">
      <c r="C14912" s="23"/>
      <c r="D14912" s="23"/>
      <c r="E14912" s="23"/>
      <c r="F14912" s="23"/>
      <c r="G14912" s="23"/>
      <c r="H14912" s="24"/>
      <c r="I14912" s="24"/>
      <c r="J14912" s="24"/>
    </row>
    <row r="14913" spans="3:10" x14ac:dyDescent="0.25">
      <c r="C14913" s="23"/>
      <c r="D14913" s="23"/>
      <c r="E14913" s="23"/>
      <c r="F14913" s="23"/>
      <c r="G14913" s="23"/>
      <c r="H14913" s="24"/>
      <c r="I14913" s="24"/>
      <c r="J14913" s="24"/>
    </row>
    <row r="14914" spans="3:10" x14ac:dyDescent="0.25">
      <c r="C14914" s="23"/>
      <c r="D14914" s="23"/>
      <c r="E14914" s="23"/>
      <c r="F14914" s="23"/>
      <c r="G14914" s="23"/>
      <c r="H14914" s="24"/>
      <c r="I14914" s="24"/>
      <c r="J14914" s="24"/>
    </row>
    <row r="14915" spans="3:10" x14ac:dyDescent="0.25">
      <c r="C14915" s="23"/>
      <c r="D14915" s="23"/>
      <c r="E14915" s="23"/>
      <c r="F14915" s="23"/>
      <c r="G14915" s="23"/>
      <c r="H14915" s="24"/>
      <c r="I14915" s="24"/>
      <c r="J14915" s="24"/>
    </row>
    <row r="14916" spans="3:10" x14ac:dyDescent="0.25">
      <c r="C14916" s="23"/>
      <c r="D14916" s="23"/>
      <c r="E14916" s="23"/>
      <c r="F14916" s="23"/>
      <c r="G14916" s="23"/>
      <c r="H14916" s="24"/>
      <c r="I14916" s="24"/>
      <c r="J14916" s="24"/>
    </row>
    <row r="14917" spans="3:10" x14ac:dyDescent="0.25">
      <c r="C14917" s="23"/>
      <c r="D14917" s="23"/>
      <c r="E14917" s="23"/>
      <c r="F14917" s="23"/>
      <c r="G14917" s="23"/>
      <c r="H14917" s="24"/>
      <c r="I14917" s="24"/>
      <c r="J14917" s="24"/>
    </row>
    <row r="14918" spans="3:10" x14ac:dyDescent="0.25">
      <c r="C14918" s="23"/>
      <c r="D14918" s="23"/>
      <c r="E14918" s="23"/>
      <c r="F14918" s="23"/>
      <c r="G14918" s="23"/>
      <c r="H14918" s="24"/>
      <c r="I14918" s="24"/>
      <c r="J14918" s="24"/>
    </row>
    <row r="14919" spans="3:10" x14ac:dyDescent="0.25">
      <c r="C14919" s="23"/>
      <c r="D14919" s="23"/>
      <c r="E14919" s="23"/>
      <c r="F14919" s="23"/>
      <c r="G14919" s="23"/>
      <c r="H14919" s="24"/>
      <c r="I14919" s="24"/>
      <c r="J14919" s="24"/>
    </row>
    <row r="14920" spans="3:10" x14ac:dyDescent="0.25">
      <c r="C14920" s="23"/>
      <c r="D14920" s="23"/>
      <c r="E14920" s="23"/>
      <c r="F14920" s="23"/>
      <c r="G14920" s="23"/>
      <c r="H14920" s="24"/>
      <c r="I14920" s="24"/>
      <c r="J14920" s="24"/>
    </row>
    <row r="14921" spans="3:10" x14ac:dyDescent="0.25">
      <c r="C14921" s="23"/>
      <c r="D14921" s="23"/>
      <c r="E14921" s="23"/>
      <c r="F14921" s="23"/>
      <c r="G14921" s="23"/>
      <c r="H14921" s="24"/>
      <c r="I14921" s="24"/>
      <c r="J14921" s="24"/>
    </row>
    <row r="14922" spans="3:10" x14ac:dyDescent="0.25">
      <c r="C14922" s="23"/>
      <c r="D14922" s="23"/>
      <c r="E14922" s="23"/>
      <c r="F14922" s="23"/>
      <c r="G14922" s="23"/>
      <c r="H14922" s="24"/>
      <c r="I14922" s="24"/>
      <c r="J14922" s="24"/>
    </row>
    <row r="14923" spans="3:10" x14ac:dyDescent="0.25">
      <c r="C14923" s="23"/>
      <c r="D14923" s="23"/>
      <c r="E14923" s="23"/>
      <c r="F14923" s="23"/>
      <c r="G14923" s="23"/>
      <c r="H14923" s="24"/>
      <c r="I14923" s="24"/>
      <c r="J14923" s="24"/>
    </row>
    <row r="14924" spans="3:10" x14ac:dyDescent="0.25">
      <c r="C14924" s="23"/>
      <c r="D14924" s="23"/>
      <c r="E14924" s="23"/>
      <c r="F14924" s="23"/>
      <c r="G14924" s="23"/>
      <c r="H14924" s="24"/>
      <c r="I14924" s="24"/>
      <c r="J14924" s="24"/>
    </row>
    <row r="14925" spans="3:10" x14ac:dyDescent="0.25">
      <c r="C14925" s="23"/>
      <c r="D14925" s="23"/>
      <c r="E14925" s="23"/>
      <c r="F14925" s="23"/>
      <c r="G14925" s="23"/>
      <c r="H14925" s="24"/>
      <c r="I14925" s="24"/>
      <c r="J14925" s="24"/>
    </row>
    <row r="14926" spans="3:10" x14ac:dyDescent="0.25">
      <c r="C14926" s="23"/>
      <c r="D14926" s="23"/>
      <c r="E14926" s="23"/>
      <c r="F14926" s="23"/>
      <c r="G14926" s="23"/>
      <c r="H14926" s="24"/>
      <c r="I14926" s="24"/>
      <c r="J14926" s="24"/>
    </row>
    <row r="14927" spans="3:10" x14ac:dyDescent="0.25">
      <c r="C14927" s="23"/>
      <c r="D14927" s="23"/>
      <c r="E14927" s="23"/>
      <c r="F14927" s="23"/>
      <c r="G14927" s="23"/>
      <c r="H14927" s="24"/>
      <c r="I14927" s="24"/>
      <c r="J14927" s="24"/>
    </row>
    <row r="14928" spans="3:10" x14ac:dyDescent="0.25">
      <c r="C14928" s="23"/>
      <c r="D14928" s="23"/>
      <c r="E14928" s="23"/>
      <c r="F14928" s="23"/>
      <c r="G14928" s="23"/>
      <c r="H14928" s="24"/>
      <c r="I14928" s="24"/>
      <c r="J14928" s="24"/>
    </row>
    <row r="14929" spans="3:10" x14ac:dyDescent="0.25">
      <c r="C14929" s="23"/>
      <c r="D14929" s="23"/>
      <c r="E14929" s="23"/>
      <c r="F14929" s="23"/>
      <c r="G14929" s="23"/>
      <c r="H14929" s="24"/>
      <c r="I14929" s="24"/>
      <c r="J14929" s="24"/>
    </row>
    <row r="14930" spans="3:10" x14ac:dyDescent="0.25">
      <c r="C14930" s="23"/>
      <c r="D14930" s="23"/>
      <c r="E14930" s="23"/>
      <c r="F14930" s="23"/>
      <c r="G14930" s="23"/>
      <c r="H14930" s="24"/>
      <c r="I14930" s="24"/>
      <c r="J14930" s="24"/>
    </row>
    <row r="14931" spans="3:10" x14ac:dyDescent="0.25">
      <c r="C14931" s="23"/>
      <c r="D14931" s="23"/>
      <c r="E14931" s="23"/>
      <c r="F14931" s="23"/>
      <c r="G14931" s="23"/>
      <c r="H14931" s="24"/>
      <c r="I14931" s="24"/>
      <c r="J14931" s="24"/>
    </row>
    <row r="14932" spans="3:10" x14ac:dyDescent="0.25">
      <c r="C14932" s="23"/>
      <c r="D14932" s="23"/>
      <c r="E14932" s="23"/>
      <c r="F14932" s="23"/>
      <c r="G14932" s="23"/>
      <c r="H14932" s="24"/>
      <c r="I14932" s="24"/>
      <c r="J14932" s="24"/>
    </row>
    <row r="14933" spans="3:10" x14ac:dyDescent="0.25">
      <c r="C14933" s="23"/>
      <c r="D14933" s="23"/>
      <c r="E14933" s="23"/>
      <c r="F14933" s="23"/>
      <c r="G14933" s="23"/>
      <c r="H14933" s="24"/>
      <c r="I14933" s="24"/>
      <c r="J14933" s="24"/>
    </row>
    <row r="14934" spans="3:10" x14ac:dyDescent="0.25">
      <c r="C14934" s="23"/>
      <c r="D14934" s="23"/>
      <c r="E14934" s="23"/>
      <c r="F14934" s="23"/>
      <c r="G14934" s="23"/>
      <c r="H14934" s="24"/>
      <c r="I14934" s="24"/>
      <c r="J14934" s="24"/>
    </row>
    <row r="14935" spans="3:10" x14ac:dyDescent="0.25">
      <c r="C14935" s="23"/>
      <c r="D14935" s="23"/>
      <c r="E14935" s="23"/>
      <c r="F14935" s="23"/>
      <c r="G14935" s="23"/>
      <c r="H14935" s="24"/>
      <c r="I14935" s="24"/>
      <c r="J14935" s="24"/>
    </row>
    <row r="14936" spans="3:10" x14ac:dyDescent="0.25">
      <c r="C14936" s="23"/>
      <c r="D14936" s="23"/>
      <c r="E14936" s="23"/>
      <c r="F14936" s="23"/>
      <c r="G14936" s="23"/>
      <c r="H14936" s="24"/>
      <c r="I14936" s="24"/>
      <c r="J14936" s="24"/>
    </row>
    <row r="14937" spans="3:10" x14ac:dyDescent="0.25">
      <c r="C14937" s="23"/>
      <c r="D14937" s="23"/>
      <c r="E14937" s="23"/>
      <c r="F14937" s="23"/>
      <c r="G14937" s="23"/>
      <c r="H14937" s="24"/>
      <c r="I14937" s="24"/>
      <c r="J14937" s="24"/>
    </row>
    <row r="14938" spans="3:10" x14ac:dyDescent="0.25">
      <c r="C14938" s="23"/>
      <c r="D14938" s="23"/>
      <c r="E14938" s="23"/>
      <c r="F14938" s="23"/>
      <c r="G14938" s="23"/>
      <c r="H14938" s="24"/>
      <c r="I14938" s="24"/>
      <c r="J14938" s="24"/>
    </row>
    <row r="14939" spans="3:10" x14ac:dyDescent="0.25">
      <c r="C14939" s="23"/>
      <c r="D14939" s="23"/>
      <c r="E14939" s="23"/>
      <c r="F14939" s="23"/>
      <c r="G14939" s="23"/>
      <c r="H14939" s="24"/>
      <c r="I14939" s="24"/>
      <c r="J14939" s="24"/>
    </row>
    <row r="14940" spans="3:10" x14ac:dyDescent="0.25">
      <c r="C14940" s="23"/>
      <c r="D14940" s="23"/>
      <c r="E14940" s="23"/>
      <c r="F14940" s="23"/>
      <c r="G14940" s="23"/>
      <c r="H14940" s="24"/>
      <c r="I14940" s="24"/>
      <c r="J14940" s="24"/>
    </row>
    <row r="14941" spans="3:10" x14ac:dyDescent="0.25">
      <c r="C14941" s="23"/>
      <c r="D14941" s="23"/>
      <c r="E14941" s="23"/>
      <c r="F14941" s="23"/>
      <c r="G14941" s="23"/>
      <c r="H14941" s="24"/>
      <c r="I14941" s="24"/>
      <c r="J14941" s="24"/>
    </row>
    <row r="14942" spans="3:10" x14ac:dyDescent="0.25">
      <c r="C14942" s="23"/>
      <c r="D14942" s="23"/>
      <c r="E14942" s="23"/>
      <c r="F14942" s="23"/>
      <c r="G14942" s="23"/>
      <c r="H14942" s="24"/>
      <c r="I14942" s="24"/>
      <c r="J14942" s="24"/>
    </row>
    <row r="14943" spans="3:10" x14ac:dyDescent="0.25">
      <c r="C14943" s="23"/>
      <c r="D14943" s="23"/>
      <c r="E14943" s="23"/>
      <c r="F14943" s="23"/>
      <c r="G14943" s="23"/>
      <c r="H14943" s="24"/>
      <c r="I14943" s="24"/>
      <c r="J14943" s="24"/>
    </row>
    <row r="14944" spans="3:10" x14ac:dyDescent="0.25">
      <c r="C14944" s="23"/>
      <c r="D14944" s="23"/>
      <c r="E14944" s="23"/>
      <c r="F14944" s="23"/>
      <c r="G14944" s="23"/>
      <c r="H14944" s="24"/>
      <c r="I14944" s="24"/>
      <c r="J14944" s="24"/>
    </row>
    <row r="14945" spans="3:10" x14ac:dyDescent="0.25">
      <c r="C14945" s="23"/>
      <c r="D14945" s="23"/>
      <c r="E14945" s="23"/>
      <c r="F14945" s="23"/>
      <c r="G14945" s="23"/>
      <c r="H14945" s="24"/>
      <c r="I14945" s="24"/>
      <c r="J14945" s="24"/>
    </row>
    <row r="14946" spans="3:10" x14ac:dyDescent="0.25">
      <c r="C14946" s="23"/>
      <c r="D14946" s="23"/>
      <c r="E14946" s="23"/>
      <c r="F14946" s="23"/>
      <c r="G14946" s="23"/>
      <c r="H14946" s="24"/>
      <c r="I14946" s="24"/>
      <c r="J14946" s="24"/>
    </row>
    <row r="14947" spans="3:10" x14ac:dyDescent="0.25">
      <c r="C14947" s="23"/>
      <c r="D14947" s="23"/>
      <c r="E14947" s="23"/>
      <c r="F14947" s="23"/>
      <c r="G14947" s="23"/>
      <c r="H14947" s="24"/>
      <c r="I14947" s="24"/>
      <c r="J14947" s="24"/>
    </row>
    <row r="14948" spans="3:10" x14ac:dyDescent="0.25">
      <c r="C14948" s="23"/>
      <c r="D14948" s="23"/>
      <c r="E14948" s="23"/>
      <c r="F14948" s="23"/>
      <c r="G14948" s="23"/>
      <c r="H14948" s="24"/>
      <c r="I14948" s="24"/>
      <c r="J14948" s="24"/>
    </row>
    <row r="14949" spans="3:10" x14ac:dyDescent="0.25">
      <c r="C14949" s="23"/>
      <c r="D14949" s="23"/>
      <c r="E14949" s="23"/>
      <c r="F14949" s="23"/>
      <c r="G14949" s="23"/>
      <c r="H14949" s="24"/>
      <c r="I14949" s="24"/>
      <c r="J14949" s="24"/>
    </row>
    <row r="14950" spans="3:10" x14ac:dyDescent="0.25">
      <c r="C14950" s="23"/>
      <c r="D14950" s="23"/>
      <c r="E14950" s="23"/>
      <c r="F14950" s="23"/>
      <c r="G14950" s="23"/>
      <c r="H14950" s="24"/>
      <c r="I14950" s="24"/>
      <c r="J14950" s="24"/>
    </row>
    <row r="14951" spans="3:10" x14ac:dyDescent="0.25">
      <c r="C14951" s="23"/>
      <c r="D14951" s="23"/>
      <c r="E14951" s="23"/>
      <c r="F14951" s="23"/>
      <c r="G14951" s="23"/>
      <c r="H14951" s="24"/>
      <c r="I14951" s="24"/>
      <c r="J14951" s="24"/>
    </row>
    <row r="14952" spans="3:10" x14ac:dyDescent="0.25">
      <c r="C14952" s="23"/>
      <c r="D14952" s="23"/>
      <c r="E14952" s="23"/>
      <c r="F14952" s="23"/>
      <c r="G14952" s="23"/>
      <c r="H14952" s="24"/>
      <c r="I14952" s="24"/>
      <c r="J14952" s="24"/>
    </row>
    <row r="14953" spans="3:10" x14ac:dyDescent="0.25">
      <c r="C14953" s="23"/>
      <c r="D14953" s="23"/>
      <c r="E14953" s="23"/>
      <c r="F14953" s="23"/>
      <c r="G14953" s="23"/>
      <c r="H14953" s="24"/>
      <c r="I14953" s="24"/>
      <c r="J14953" s="24"/>
    </row>
    <row r="14954" spans="3:10" x14ac:dyDescent="0.25">
      <c r="C14954" s="23"/>
      <c r="D14954" s="23"/>
      <c r="E14954" s="23"/>
      <c r="F14954" s="23"/>
      <c r="G14954" s="23"/>
      <c r="H14954" s="24"/>
      <c r="I14954" s="24"/>
      <c r="J14954" s="24"/>
    </row>
    <row r="14955" spans="3:10" x14ac:dyDescent="0.25">
      <c r="C14955" s="23"/>
      <c r="D14955" s="23"/>
      <c r="E14955" s="23"/>
      <c r="F14955" s="23"/>
      <c r="G14955" s="23"/>
      <c r="H14955" s="24"/>
      <c r="I14955" s="24"/>
      <c r="J14955" s="24"/>
    </row>
    <row r="14956" spans="3:10" x14ac:dyDescent="0.25">
      <c r="C14956" s="23"/>
      <c r="D14956" s="23"/>
      <c r="E14956" s="23"/>
      <c r="F14956" s="23"/>
      <c r="G14956" s="23"/>
      <c r="H14956" s="24"/>
      <c r="I14956" s="24"/>
      <c r="J14956" s="24"/>
    </row>
    <row r="14957" spans="3:10" x14ac:dyDescent="0.25">
      <c r="C14957" s="23"/>
      <c r="D14957" s="23"/>
      <c r="E14957" s="23"/>
      <c r="F14957" s="23"/>
      <c r="G14957" s="23"/>
      <c r="H14957" s="24"/>
      <c r="I14957" s="24"/>
      <c r="J14957" s="24"/>
    </row>
    <row r="14958" spans="3:10" x14ac:dyDescent="0.25">
      <c r="C14958" s="23"/>
      <c r="D14958" s="23"/>
      <c r="E14958" s="23"/>
      <c r="F14958" s="23"/>
      <c r="G14958" s="23"/>
      <c r="H14958" s="24"/>
      <c r="I14958" s="24"/>
      <c r="J14958" s="24"/>
    </row>
    <row r="14959" spans="3:10" x14ac:dyDescent="0.25">
      <c r="C14959" s="23"/>
      <c r="D14959" s="23"/>
      <c r="E14959" s="23"/>
      <c r="F14959" s="23"/>
      <c r="G14959" s="23"/>
      <c r="H14959" s="24"/>
      <c r="I14959" s="24"/>
      <c r="J14959" s="24"/>
    </row>
    <row r="14960" spans="3:10" x14ac:dyDescent="0.25">
      <c r="C14960" s="23"/>
      <c r="D14960" s="23"/>
      <c r="E14960" s="23"/>
      <c r="F14960" s="23"/>
      <c r="G14960" s="23"/>
      <c r="H14960" s="24"/>
      <c r="I14960" s="24"/>
      <c r="J14960" s="24"/>
    </row>
    <row r="14961" spans="3:10" x14ac:dyDescent="0.25">
      <c r="C14961" s="23"/>
      <c r="D14961" s="23"/>
      <c r="E14961" s="23"/>
      <c r="F14961" s="23"/>
      <c r="G14961" s="23"/>
      <c r="H14961" s="24"/>
      <c r="I14961" s="24"/>
      <c r="J14961" s="24"/>
    </row>
    <row r="14962" spans="3:10" x14ac:dyDescent="0.25">
      <c r="C14962" s="23"/>
      <c r="D14962" s="23"/>
      <c r="E14962" s="23"/>
      <c r="F14962" s="23"/>
      <c r="G14962" s="23"/>
      <c r="H14962" s="24"/>
      <c r="I14962" s="24"/>
      <c r="J14962" s="24"/>
    </row>
    <row r="14963" spans="3:10" x14ac:dyDescent="0.25">
      <c r="C14963" s="23"/>
      <c r="D14963" s="23"/>
      <c r="E14963" s="23"/>
      <c r="F14963" s="23"/>
      <c r="G14963" s="23"/>
      <c r="H14963" s="24"/>
      <c r="I14963" s="24"/>
      <c r="J14963" s="24"/>
    </row>
    <row r="14964" spans="3:10" x14ac:dyDescent="0.25">
      <c r="C14964" s="23"/>
      <c r="D14964" s="23"/>
      <c r="E14964" s="23"/>
      <c r="F14964" s="23"/>
      <c r="G14964" s="23"/>
      <c r="H14964" s="24"/>
      <c r="I14964" s="24"/>
      <c r="J14964" s="24"/>
    </row>
    <row r="14965" spans="3:10" x14ac:dyDescent="0.25">
      <c r="C14965" s="23"/>
      <c r="D14965" s="23"/>
      <c r="E14965" s="23"/>
      <c r="F14965" s="23"/>
      <c r="G14965" s="23"/>
      <c r="H14965" s="24"/>
      <c r="I14965" s="24"/>
      <c r="J14965" s="24"/>
    </row>
    <row r="14966" spans="3:10" x14ac:dyDescent="0.25">
      <c r="C14966" s="23"/>
      <c r="D14966" s="23"/>
      <c r="E14966" s="23"/>
      <c r="F14966" s="23"/>
      <c r="G14966" s="23"/>
      <c r="H14966" s="24"/>
      <c r="I14966" s="24"/>
      <c r="J14966" s="24"/>
    </row>
    <row r="14967" spans="3:10" x14ac:dyDescent="0.25">
      <c r="C14967" s="23"/>
      <c r="D14967" s="23"/>
      <c r="E14967" s="23"/>
      <c r="F14967" s="23"/>
      <c r="G14967" s="23"/>
      <c r="H14967" s="24"/>
      <c r="I14967" s="24"/>
      <c r="J14967" s="24"/>
    </row>
    <row r="14968" spans="3:10" x14ac:dyDescent="0.25">
      <c r="C14968" s="23"/>
      <c r="D14968" s="23"/>
      <c r="E14968" s="23"/>
      <c r="F14968" s="23"/>
      <c r="G14968" s="23"/>
      <c r="H14968" s="24"/>
      <c r="I14968" s="24"/>
      <c r="J14968" s="24"/>
    </row>
    <row r="14969" spans="3:10" x14ac:dyDescent="0.25">
      <c r="C14969" s="23"/>
      <c r="D14969" s="23"/>
      <c r="E14969" s="23"/>
      <c r="F14969" s="23"/>
      <c r="G14969" s="23"/>
      <c r="H14969" s="24"/>
      <c r="I14969" s="24"/>
      <c r="J14969" s="24"/>
    </row>
    <row r="14970" spans="3:10" x14ac:dyDescent="0.25">
      <c r="C14970" s="23"/>
      <c r="D14970" s="23"/>
      <c r="E14970" s="23"/>
      <c r="F14970" s="23"/>
      <c r="G14970" s="23"/>
      <c r="H14970" s="24"/>
      <c r="I14970" s="24"/>
      <c r="J14970" s="24"/>
    </row>
    <row r="14971" spans="3:10" x14ac:dyDescent="0.25">
      <c r="C14971" s="23"/>
      <c r="D14971" s="23"/>
      <c r="E14971" s="23"/>
      <c r="F14971" s="23"/>
      <c r="G14971" s="23"/>
      <c r="H14971" s="24"/>
      <c r="I14971" s="24"/>
      <c r="J14971" s="24"/>
    </row>
    <row r="14972" spans="3:10" x14ac:dyDescent="0.25">
      <c r="C14972" s="23"/>
      <c r="D14972" s="23"/>
      <c r="E14972" s="23"/>
      <c r="F14972" s="23"/>
      <c r="G14972" s="23"/>
      <c r="H14972" s="24"/>
      <c r="I14972" s="24"/>
      <c r="J14972" s="24"/>
    </row>
    <row r="14973" spans="3:10" x14ac:dyDescent="0.25">
      <c r="C14973" s="23"/>
      <c r="D14973" s="23"/>
      <c r="E14973" s="23"/>
      <c r="F14973" s="23"/>
      <c r="G14973" s="23"/>
      <c r="H14973" s="24"/>
      <c r="I14973" s="24"/>
      <c r="J14973" s="24"/>
    </row>
    <row r="14974" spans="3:10" x14ac:dyDescent="0.25">
      <c r="C14974" s="23"/>
      <c r="D14974" s="23"/>
      <c r="E14974" s="23"/>
      <c r="F14974" s="23"/>
      <c r="G14974" s="23"/>
      <c r="H14974" s="24"/>
      <c r="I14974" s="24"/>
      <c r="J14974" s="24"/>
    </row>
    <row r="14975" spans="3:10" x14ac:dyDescent="0.25">
      <c r="C14975" s="23"/>
      <c r="D14975" s="23"/>
      <c r="E14975" s="23"/>
      <c r="F14975" s="23"/>
      <c r="G14975" s="23"/>
      <c r="H14975" s="24"/>
      <c r="I14975" s="24"/>
      <c r="J14975" s="24"/>
    </row>
    <row r="14976" spans="3:10" x14ac:dyDescent="0.25">
      <c r="C14976" s="23"/>
      <c r="D14976" s="23"/>
      <c r="E14976" s="23"/>
      <c r="F14976" s="23"/>
      <c r="G14976" s="23"/>
      <c r="H14976" s="24"/>
      <c r="I14976" s="24"/>
      <c r="J14976" s="24"/>
    </row>
    <row r="14977" spans="3:10" x14ac:dyDescent="0.25">
      <c r="C14977" s="23"/>
      <c r="D14977" s="23"/>
      <c r="E14977" s="23"/>
      <c r="F14977" s="23"/>
      <c r="G14977" s="23"/>
      <c r="H14977" s="24"/>
      <c r="I14977" s="24"/>
      <c r="J14977" s="24"/>
    </row>
    <row r="14978" spans="3:10" x14ac:dyDescent="0.25">
      <c r="C14978" s="23"/>
      <c r="D14978" s="23"/>
      <c r="E14978" s="23"/>
      <c r="F14978" s="23"/>
      <c r="G14978" s="23"/>
      <c r="H14978" s="24"/>
      <c r="I14978" s="24"/>
      <c r="J14978" s="24"/>
    </row>
    <row r="14979" spans="3:10" x14ac:dyDescent="0.25">
      <c r="C14979" s="23"/>
      <c r="D14979" s="23"/>
      <c r="E14979" s="23"/>
      <c r="F14979" s="23"/>
      <c r="G14979" s="23"/>
      <c r="H14979" s="24"/>
      <c r="I14979" s="24"/>
      <c r="J14979" s="24"/>
    </row>
    <row r="14980" spans="3:10" x14ac:dyDescent="0.25">
      <c r="C14980" s="23"/>
      <c r="D14980" s="23"/>
      <c r="E14980" s="23"/>
      <c r="F14980" s="23"/>
      <c r="G14980" s="23"/>
      <c r="H14980" s="24"/>
      <c r="I14980" s="24"/>
      <c r="J14980" s="24"/>
    </row>
    <row r="14981" spans="3:10" x14ac:dyDescent="0.25">
      <c r="C14981" s="23"/>
      <c r="D14981" s="23"/>
      <c r="E14981" s="23"/>
      <c r="F14981" s="23"/>
      <c r="G14981" s="23"/>
      <c r="H14981" s="24"/>
      <c r="I14981" s="24"/>
      <c r="J14981" s="24"/>
    </row>
    <row r="14982" spans="3:10" x14ac:dyDescent="0.25">
      <c r="C14982" s="23"/>
      <c r="D14982" s="23"/>
      <c r="E14982" s="23"/>
      <c r="F14982" s="23"/>
      <c r="G14982" s="23"/>
      <c r="H14982" s="24"/>
      <c r="I14982" s="24"/>
      <c r="J14982" s="24"/>
    </row>
    <row r="14983" spans="3:10" x14ac:dyDescent="0.25">
      <c r="C14983" s="23"/>
      <c r="D14983" s="23"/>
      <c r="E14983" s="23"/>
      <c r="F14983" s="23"/>
      <c r="G14983" s="23"/>
      <c r="H14983" s="24"/>
      <c r="I14983" s="24"/>
      <c r="J14983" s="24"/>
    </row>
    <row r="14984" spans="3:10" x14ac:dyDescent="0.25">
      <c r="C14984" s="23"/>
      <c r="D14984" s="23"/>
      <c r="E14984" s="23"/>
      <c r="F14984" s="23"/>
      <c r="G14984" s="23"/>
      <c r="H14984" s="24"/>
      <c r="I14984" s="24"/>
      <c r="J14984" s="24"/>
    </row>
    <row r="14985" spans="3:10" x14ac:dyDescent="0.25">
      <c r="C14985" s="23"/>
      <c r="D14985" s="23"/>
      <c r="E14985" s="23"/>
      <c r="F14985" s="23"/>
      <c r="G14985" s="23"/>
      <c r="H14985" s="24"/>
      <c r="I14985" s="24"/>
      <c r="J14985" s="24"/>
    </row>
    <row r="14986" spans="3:10" x14ac:dyDescent="0.25">
      <c r="C14986" s="23"/>
      <c r="D14986" s="23"/>
      <c r="E14986" s="23"/>
      <c r="F14986" s="23"/>
      <c r="G14986" s="23"/>
      <c r="H14986" s="24"/>
      <c r="I14986" s="24"/>
      <c r="J14986" s="24"/>
    </row>
    <row r="14987" spans="3:10" x14ac:dyDescent="0.25">
      <c r="C14987" s="23"/>
      <c r="D14987" s="23"/>
      <c r="E14987" s="23"/>
      <c r="F14987" s="23"/>
      <c r="G14987" s="23"/>
      <c r="H14987" s="24"/>
      <c r="I14987" s="24"/>
      <c r="J14987" s="24"/>
    </row>
    <row r="14988" spans="3:10" x14ac:dyDescent="0.25">
      <c r="C14988" s="23"/>
      <c r="D14988" s="23"/>
      <c r="E14988" s="23"/>
      <c r="F14988" s="23"/>
      <c r="G14988" s="23"/>
      <c r="H14988" s="24"/>
      <c r="I14988" s="24"/>
      <c r="J14988" s="24"/>
    </row>
    <row r="14989" spans="3:10" x14ac:dyDescent="0.25">
      <c r="C14989" s="23"/>
      <c r="D14989" s="23"/>
      <c r="E14989" s="23"/>
      <c r="F14989" s="23"/>
      <c r="G14989" s="23"/>
      <c r="H14989" s="24"/>
      <c r="I14989" s="24"/>
      <c r="J14989" s="24"/>
    </row>
    <row r="14990" spans="3:10" x14ac:dyDescent="0.25">
      <c r="C14990" s="23"/>
      <c r="D14990" s="23"/>
      <c r="E14990" s="23"/>
      <c r="F14990" s="23"/>
      <c r="G14990" s="23"/>
      <c r="H14990" s="24"/>
      <c r="I14990" s="24"/>
      <c r="J14990" s="24"/>
    </row>
    <row r="14991" spans="3:10" x14ac:dyDescent="0.25">
      <c r="C14991" s="23"/>
      <c r="D14991" s="23"/>
      <c r="E14991" s="23"/>
      <c r="F14991" s="23"/>
      <c r="G14991" s="23"/>
      <c r="H14991" s="24"/>
      <c r="I14991" s="24"/>
      <c r="J14991" s="24"/>
    </row>
    <row r="14992" spans="3:10" x14ac:dyDescent="0.25">
      <c r="C14992" s="23"/>
      <c r="D14992" s="23"/>
      <c r="E14992" s="23"/>
      <c r="F14992" s="23"/>
      <c r="G14992" s="23"/>
      <c r="H14992" s="24"/>
      <c r="I14992" s="24"/>
      <c r="J14992" s="24"/>
    </row>
    <row r="14993" spans="3:10" x14ac:dyDescent="0.25">
      <c r="C14993" s="23"/>
      <c r="D14993" s="23"/>
      <c r="E14993" s="23"/>
      <c r="F14993" s="23"/>
      <c r="G14993" s="23"/>
      <c r="H14993" s="24"/>
      <c r="I14993" s="24"/>
      <c r="J14993" s="24"/>
    </row>
    <row r="14994" spans="3:10" x14ac:dyDescent="0.25">
      <c r="C14994" s="23"/>
      <c r="D14994" s="23"/>
      <c r="E14994" s="23"/>
      <c r="F14994" s="23"/>
      <c r="G14994" s="23"/>
      <c r="H14994" s="24"/>
      <c r="I14994" s="24"/>
      <c r="J14994" s="24"/>
    </row>
    <row r="14995" spans="3:10" x14ac:dyDescent="0.25">
      <c r="C14995" s="23"/>
      <c r="D14995" s="23"/>
      <c r="E14995" s="23"/>
      <c r="F14995" s="23"/>
      <c r="G14995" s="23"/>
      <c r="H14995" s="24"/>
      <c r="I14995" s="24"/>
      <c r="J14995" s="24"/>
    </row>
    <row r="14996" spans="3:10" x14ac:dyDescent="0.25">
      <c r="C14996" s="23"/>
      <c r="D14996" s="23"/>
      <c r="E14996" s="23"/>
      <c r="F14996" s="23"/>
      <c r="G14996" s="23"/>
      <c r="H14996" s="24"/>
      <c r="I14996" s="24"/>
      <c r="J14996" s="24"/>
    </row>
    <row r="14997" spans="3:10" x14ac:dyDescent="0.25">
      <c r="C14997" s="23"/>
      <c r="D14997" s="23"/>
      <c r="E14997" s="23"/>
      <c r="F14997" s="23"/>
      <c r="G14997" s="23"/>
      <c r="H14997" s="24"/>
      <c r="I14997" s="24"/>
      <c r="J14997" s="24"/>
    </row>
    <row r="14998" spans="3:10" x14ac:dyDescent="0.25">
      <c r="C14998" s="23"/>
      <c r="D14998" s="23"/>
      <c r="E14998" s="23"/>
      <c r="F14998" s="23"/>
      <c r="G14998" s="23"/>
      <c r="H14998" s="24"/>
      <c r="I14998" s="24"/>
      <c r="J14998" s="24"/>
    </row>
    <row r="14999" spans="3:10" x14ac:dyDescent="0.25">
      <c r="C14999" s="23"/>
      <c r="D14999" s="23"/>
      <c r="E14999" s="23"/>
      <c r="F14999" s="23"/>
      <c r="G14999" s="23"/>
      <c r="H14999" s="24"/>
      <c r="I14999" s="24"/>
      <c r="J14999" s="24"/>
    </row>
    <row r="15000" spans="3:10" x14ac:dyDescent="0.25">
      <c r="C15000" s="23"/>
      <c r="D15000" s="23"/>
      <c r="E15000" s="23"/>
      <c r="F15000" s="23"/>
      <c r="G15000" s="23"/>
      <c r="H15000" s="24"/>
      <c r="I15000" s="24"/>
      <c r="J15000" s="24"/>
    </row>
    <row r="15001" spans="3:10" x14ac:dyDescent="0.25">
      <c r="C15001" s="23"/>
      <c r="D15001" s="23"/>
      <c r="E15001" s="23"/>
      <c r="F15001" s="23"/>
      <c r="G15001" s="23"/>
      <c r="H15001" s="24"/>
      <c r="I15001" s="24"/>
      <c r="J15001" s="24"/>
    </row>
    <row r="15002" spans="3:10" x14ac:dyDescent="0.25">
      <c r="C15002" s="23"/>
      <c r="D15002" s="23"/>
      <c r="E15002" s="23"/>
      <c r="F15002" s="23"/>
      <c r="G15002" s="23"/>
      <c r="H15002" s="24"/>
      <c r="I15002" s="24"/>
      <c r="J15002" s="24"/>
    </row>
    <row r="15003" spans="3:10" x14ac:dyDescent="0.25">
      <c r="C15003" s="23"/>
      <c r="D15003" s="23"/>
      <c r="E15003" s="23"/>
      <c r="F15003" s="23"/>
      <c r="G15003" s="23"/>
      <c r="H15003" s="24"/>
      <c r="I15003" s="24"/>
      <c r="J15003" s="24"/>
    </row>
    <row r="15004" spans="3:10" x14ac:dyDescent="0.25">
      <c r="C15004" s="23"/>
      <c r="D15004" s="23"/>
      <c r="E15004" s="23"/>
      <c r="F15004" s="23"/>
      <c r="G15004" s="23"/>
      <c r="H15004" s="24"/>
      <c r="I15004" s="24"/>
      <c r="J15004" s="24"/>
    </row>
    <row r="15005" spans="3:10" x14ac:dyDescent="0.25">
      <c r="C15005" s="23"/>
      <c r="D15005" s="23"/>
      <c r="E15005" s="23"/>
      <c r="F15005" s="23"/>
      <c r="G15005" s="23"/>
      <c r="H15005" s="24"/>
      <c r="I15005" s="24"/>
      <c r="J15005" s="24"/>
    </row>
    <row r="15006" spans="3:10" x14ac:dyDescent="0.25">
      <c r="C15006" s="23"/>
      <c r="D15006" s="23"/>
      <c r="E15006" s="23"/>
      <c r="F15006" s="23"/>
      <c r="G15006" s="23"/>
      <c r="H15006" s="24"/>
      <c r="I15006" s="24"/>
      <c r="J15006" s="24"/>
    </row>
    <row r="15007" spans="3:10" x14ac:dyDescent="0.25">
      <c r="C15007" s="23"/>
      <c r="D15007" s="23"/>
      <c r="E15007" s="23"/>
      <c r="F15007" s="23"/>
      <c r="G15007" s="23"/>
      <c r="H15007" s="24"/>
      <c r="I15007" s="24"/>
      <c r="J15007" s="24"/>
    </row>
    <row r="15008" spans="3:10" x14ac:dyDescent="0.25">
      <c r="C15008" s="23"/>
      <c r="D15008" s="23"/>
      <c r="E15008" s="23"/>
      <c r="F15008" s="23"/>
      <c r="G15008" s="23"/>
      <c r="H15008" s="24"/>
      <c r="I15008" s="24"/>
      <c r="J15008" s="24"/>
    </row>
    <row r="15009" spans="3:10" x14ac:dyDescent="0.25">
      <c r="C15009" s="23"/>
      <c r="D15009" s="23"/>
      <c r="E15009" s="23"/>
      <c r="F15009" s="23"/>
      <c r="G15009" s="23"/>
      <c r="H15009" s="24"/>
      <c r="I15009" s="24"/>
      <c r="J15009" s="24"/>
    </row>
    <row r="15010" spans="3:10" x14ac:dyDescent="0.25">
      <c r="C15010" s="23"/>
      <c r="D15010" s="23"/>
      <c r="E15010" s="23"/>
      <c r="F15010" s="23"/>
      <c r="G15010" s="23"/>
      <c r="H15010" s="24"/>
      <c r="I15010" s="24"/>
      <c r="J15010" s="24"/>
    </row>
    <row r="15011" spans="3:10" x14ac:dyDescent="0.25">
      <c r="C15011" s="23"/>
      <c r="D15011" s="23"/>
      <c r="E15011" s="23"/>
      <c r="F15011" s="23"/>
      <c r="G15011" s="23"/>
      <c r="H15011" s="24"/>
      <c r="I15011" s="24"/>
      <c r="J15011" s="24"/>
    </row>
    <row r="15012" spans="3:10" x14ac:dyDescent="0.25">
      <c r="C15012" s="23"/>
      <c r="D15012" s="23"/>
      <c r="E15012" s="23"/>
      <c r="F15012" s="23"/>
      <c r="G15012" s="23"/>
      <c r="H15012" s="24"/>
      <c r="I15012" s="24"/>
      <c r="J15012" s="24"/>
    </row>
    <row r="15013" spans="3:10" x14ac:dyDescent="0.25">
      <c r="C15013" s="23"/>
      <c r="D15013" s="23"/>
      <c r="E15013" s="23"/>
      <c r="F15013" s="23"/>
      <c r="G15013" s="23"/>
      <c r="H15013" s="24"/>
      <c r="I15013" s="24"/>
      <c r="J15013" s="24"/>
    </row>
    <row r="15014" spans="3:10" x14ac:dyDescent="0.25">
      <c r="C15014" s="23"/>
      <c r="D15014" s="23"/>
      <c r="E15014" s="23"/>
      <c r="F15014" s="23"/>
      <c r="G15014" s="23"/>
      <c r="H15014" s="24"/>
      <c r="I15014" s="24"/>
      <c r="J15014" s="24"/>
    </row>
    <row r="15015" spans="3:10" x14ac:dyDescent="0.25">
      <c r="C15015" s="23"/>
      <c r="D15015" s="23"/>
      <c r="E15015" s="23"/>
      <c r="F15015" s="23"/>
      <c r="G15015" s="23"/>
      <c r="H15015" s="24"/>
      <c r="I15015" s="24"/>
      <c r="J15015" s="24"/>
    </row>
    <row r="15016" spans="3:10" x14ac:dyDescent="0.25">
      <c r="C15016" s="23"/>
      <c r="D15016" s="23"/>
      <c r="E15016" s="23"/>
      <c r="F15016" s="23"/>
      <c r="G15016" s="23"/>
      <c r="H15016" s="24"/>
      <c r="I15016" s="24"/>
      <c r="J15016" s="24"/>
    </row>
    <row r="15017" spans="3:10" x14ac:dyDescent="0.25">
      <c r="C15017" s="23"/>
      <c r="D15017" s="23"/>
      <c r="E15017" s="23"/>
      <c r="F15017" s="23"/>
      <c r="G15017" s="23"/>
      <c r="H15017" s="24"/>
      <c r="I15017" s="24"/>
      <c r="J15017" s="24"/>
    </row>
    <row r="15018" spans="3:10" x14ac:dyDescent="0.25">
      <c r="C15018" s="23"/>
      <c r="D15018" s="23"/>
      <c r="E15018" s="23"/>
      <c r="F15018" s="23"/>
      <c r="G15018" s="23"/>
      <c r="H15018" s="24"/>
      <c r="I15018" s="24"/>
      <c r="J15018" s="24"/>
    </row>
    <row r="15019" spans="3:10" x14ac:dyDescent="0.25">
      <c r="C15019" s="23"/>
      <c r="D15019" s="23"/>
      <c r="E15019" s="23"/>
      <c r="F15019" s="23"/>
      <c r="G15019" s="23"/>
      <c r="H15019" s="24"/>
      <c r="I15019" s="24"/>
      <c r="J15019" s="24"/>
    </row>
    <row r="15020" spans="3:10" x14ac:dyDescent="0.25">
      <c r="C15020" s="23"/>
      <c r="D15020" s="23"/>
      <c r="E15020" s="23"/>
      <c r="F15020" s="23"/>
      <c r="G15020" s="23"/>
      <c r="H15020" s="24"/>
      <c r="I15020" s="24"/>
      <c r="J15020" s="24"/>
    </row>
    <row r="15021" spans="3:10" x14ac:dyDescent="0.25">
      <c r="C15021" s="23"/>
      <c r="D15021" s="23"/>
      <c r="E15021" s="23"/>
      <c r="F15021" s="23"/>
      <c r="G15021" s="23"/>
      <c r="H15021" s="24"/>
      <c r="I15021" s="24"/>
      <c r="J15021" s="24"/>
    </row>
    <row r="15022" spans="3:10" x14ac:dyDescent="0.25">
      <c r="C15022" s="23"/>
      <c r="D15022" s="23"/>
      <c r="E15022" s="23"/>
      <c r="F15022" s="23"/>
      <c r="G15022" s="23"/>
      <c r="H15022" s="24"/>
      <c r="I15022" s="24"/>
      <c r="J15022" s="24"/>
    </row>
    <row r="15023" spans="3:10" x14ac:dyDescent="0.25">
      <c r="C15023" s="23"/>
      <c r="D15023" s="23"/>
      <c r="E15023" s="23"/>
      <c r="F15023" s="23"/>
      <c r="G15023" s="23"/>
      <c r="H15023" s="24"/>
      <c r="I15023" s="24"/>
      <c r="J15023" s="24"/>
    </row>
    <row r="15024" spans="3:10" x14ac:dyDescent="0.25">
      <c r="C15024" s="23"/>
      <c r="D15024" s="23"/>
      <c r="E15024" s="23"/>
      <c r="F15024" s="23"/>
      <c r="G15024" s="23"/>
      <c r="H15024" s="24"/>
      <c r="I15024" s="24"/>
      <c r="J15024" s="24"/>
    </row>
    <row r="15025" spans="3:10" x14ac:dyDescent="0.25">
      <c r="C15025" s="23"/>
      <c r="D15025" s="23"/>
      <c r="E15025" s="23"/>
      <c r="F15025" s="23"/>
      <c r="G15025" s="23"/>
      <c r="H15025" s="24"/>
      <c r="I15025" s="24"/>
      <c r="J15025" s="24"/>
    </row>
    <row r="15026" spans="3:10" x14ac:dyDescent="0.25">
      <c r="C15026" s="23"/>
      <c r="D15026" s="23"/>
      <c r="E15026" s="23"/>
      <c r="F15026" s="23"/>
      <c r="G15026" s="23"/>
      <c r="H15026" s="24"/>
      <c r="I15026" s="24"/>
      <c r="J15026" s="24"/>
    </row>
    <row r="15027" spans="3:10" x14ac:dyDescent="0.25">
      <c r="C15027" s="23"/>
      <c r="D15027" s="23"/>
      <c r="E15027" s="23"/>
      <c r="F15027" s="23"/>
      <c r="G15027" s="23"/>
      <c r="H15027" s="24"/>
      <c r="I15027" s="24"/>
      <c r="J15027" s="24"/>
    </row>
    <row r="15028" spans="3:10" x14ac:dyDescent="0.25">
      <c r="C15028" s="23"/>
      <c r="D15028" s="23"/>
      <c r="E15028" s="23"/>
      <c r="F15028" s="23"/>
      <c r="G15028" s="23"/>
      <c r="H15028" s="24"/>
      <c r="I15028" s="24"/>
      <c r="J15028" s="24"/>
    </row>
    <row r="15029" spans="3:10" x14ac:dyDescent="0.25">
      <c r="C15029" s="23"/>
      <c r="D15029" s="23"/>
      <c r="E15029" s="23"/>
      <c r="F15029" s="23"/>
      <c r="G15029" s="23"/>
      <c r="H15029" s="24"/>
      <c r="I15029" s="24"/>
      <c r="J15029" s="24"/>
    </row>
    <row r="15030" spans="3:10" x14ac:dyDescent="0.25">
      <c r="C15030" s="23"/>
      <c r="D15030" s="23"/>
      <c r="E15030" s="23"/>
      <c r="F15030" s="23"/>
      <c r="G15030" s="23"/>
      <c r="H15030" s="24"/>
      <c r="I15030" s="24"/>
      <c r="J15030" s="24"/>
    </row>
    <row r="15031" spans="3:10" x14ac:dyDescent="0.25">
      <c r="C15031" s="23"/>
      <c r="D15031" s="23"/>
      <c r="E15031" s="23"/>
      <c r="F15031" s="23"/>
      <c r="G15031" s="23"/>
      <c r="H15031" s="24"/>
      <c r="I15031" s="24"/>
      <c r="J15031" s="24"/>
    </row>
    <row r="15032" spans="3:10" x14ac:dyDescent="0.25">
      <c r="C15032" s="23"/>
      <c r="D15032" s="23"/>
      <c r="E15032" s="23"/>
      <c r="F15032" s="23"/>
      <c r="G15032" s="23"/>
      <c r="H15032" s="24"/>
      <c r="I15032" s="24"/>
      <c r="J15032" s="24"/>
    </row>
    <row r="15033" spans="3:10" x14ac:dyDescent="0.25">
      <c r="C15033" s="23"/>
      <c r="D15033" s="23"/>
      <c r="E15033" s="23"/>
      <c r="F15033" s="23"/>
      <c r="G15033" s="23"/>
      <c r="H15033" s="24"/>
      <c r="I15033" s="24"/>
      <c r="J15033" s="24"/>
    </row>
    <row r="15034" spans="3:10" x14ac:dyDescent="0.25">
      <c r="C15034" s="23"/>
      <c r="D15034" s="23"/>
      <c r="E15034" s="23"/>
      <c r="F15034" s="23"/>
      <c r="G15034" s="23"/>
      <c r="H15034" s="24"/>
      <c r="I15034" s="24"/>
      <c r="J15034" s="24"/>
    </row>
    <row r="15035" spans="3:10" x14ac:dyDescent="0.25">
      <c r="C15035" s="23"/>
      <c r="D15035" s="23"/>
      <c r="E15035" s="23"/>
      <c r="F15035" s="23"/>
      <c r="G15035" s="23"/>
      <c r="H15035" s="24"/>
      <c r="I15035" s="24"/>
      <c r="J15035" s="24"/>
    </row>
    <row r="15036" spans="3:10" x14ac:dyDescent="0.25">
      <c r="C15036" s="23"/>
      <c r="D15036" s="23"/>
      <c r="E15036" s="23"/>
      <c r="F15036" s="23"/>
      <c r="G15036" s="23"/>
      <c r="H15036" s="24"/>
      <c r="I15036" s="24"/>
      <c r="J15036" s="24"/>
    </row>
    <row r="15037" spans="3:10" x14ac:dyDescent="0.25">
      <c r="C15037" s="23"/>
      <c r="D15037" s="23"/>
      <c r="E15037" s="23"/>
      <c r="F15037" s="23"/>
      <c r="G15037" s="23"/>
      <c r="H15037" s="24"/>
      <c r="I15037" s="24"/>
      <c r="J15037" s="24"/>
    </row>
    <row r="15038" spans="3:10" x14ac:dyDescent="0.25">
      <c r="C15038" s="23"/>
      <c r="D15038" s="23"/>
      <c r="E15038" s="23"/>
      <c r="F15038" s="23"/>
      <c r="G15038" s="23"/>
      <c r="H15038" s="24"/>
      <c r="I15038" s="24"/>
      <c r="J15038" s="24"/>
    </row>
    <row r="15039" spans="3:10" x14ac:dyDescent="0.25">
      <c r="C15039" s="23"/>
      <c r="D15039" s="23"/>
      <c r="E15039" s="23"/>
      <c r="F15039" s="23"/>
      <c r="G15039" s="23"/>
      <c r="H15039" s="24"/>
      <c r="I15039" s="24"/>
      <c r="J15039" s="24"/>
    </row>
    <row r="15040" spans="3:10" x14ac:dyDescent="0.25">
      <c r="C15040" s="23"/>
      <c r="D15040" s="23"/>
      <c r="E15040" s="23"/>
      <c r="F15040" s="23"/>
      <c r="G15040" s="23"/>
      <c r="H15040" s="24"/>
      <c r="I15040" s="24"/>
      <c r="J15040" s="24"/>
    </row>
    <row r="15041" spans="3:10" x14ac:dyDescent="0.25">
      <c r="C15041" s="23"/>
      <c r="D15041" s="23"/>
      <c r="E15041" s="23"/>
      <c r="F15041" s="23"/>
      <c r="G15041" s="23"/>
      <c r="H15041" s="24"/>
      <c r="I15041" s="24"/>
      <c r="J15041" s="24"/>
    </row>
    <row r="15042" spans="3:10" x14ac:dyDescent="0.25">
      <c r="C15042" s="23"/>
      <c r="D15042" s="23"/>
      <c r="E15042" s="23"/>
      <c r="F15042" s="23"/>
      <c r="G15042" s="23"/>
      <c r="H15042" s="24"/>
      <c r="I15042" s="24"/>
      <c r="J15042" s="24"/>
    </row>
    <row r="15043" spans="3:10" x14ac:dyDescent="0.25">
      <c r="C15043" s="23"/>
      <c r="D15043" s="23"/>
      <c r="E15043" s="23"/>
      <c r="F15043" s="23"/>
      <c r="G15043" s="23"/>
      <c r="H15043" s="24"/>
      <c r="I15043" s="24"/>
      <c r="J15043" s="24"/>
    </row>
    <row r="15044" spans="3:10" x14ac:dyDescent="0.25">
      <c r="C15044" s="23"/>
      <c r="D15044" s="23"/>
      <c r="E15044" s="23"/>
      <c r="F15044" s="23"/>
      <c r="G15044" s="23"/>
      <c r="H15044" s="24"/>
      <c r="I15044" s="24"/>
      <c r="J15044" s="24"/>
    </row>
    <row r="15045" spans="3:10" x14ac:dyDescent="0.25">
      <c r="C15045" s="23"/>
      <c r="D15045" s="23"/>
      <c r="E15045" s="23"/>
      <c r="F15045" s="23"/>
      <c r="G15045" s="23"/>
      <c r="H15045" s="24"/>
      <c r="I15045" s="24"/>
      <c r="J15045" s="24"/>
    </row>
    <row r="15046" spans="3:10" x14ac:dyDescent="0.25">
      <c r="C15046" s="23"/>
      <c r="D15046" s="23"/>
      <c r="E15046" s="23"/>
      <c r="F15046" s="23"/>
      <c r="G15046" s="23"/>
      <c r="H15046" s="24"/>
      <c r="I15046" s="24"/>
      <c r="J15046" s="24"/>
    </row>
    <row r="15047" spans="3:10" x14ac:dyDescent="0.25">
      <c r="C15047" s="23"/>
      <c r="D15047" s="23"/>
      <c r="E15047" s="23"/>
      <c r="F15047" s="23"/>
      <c r="G15047" s="23"/>
      <c r="H15047" s="24"/>
      <c r="I15047" s="24"/>
      <c r="J15047" s="24"/>
    </row>
    <row r="15048" spans="3:10" x14ac:dyDescent="0.25">
      <c r="C15048" s="23"/>
      <c r="D15048" s="23"/>
      <c r="E15048" s="23"/>
      <c r="F15048" s="23"/>
      <c r="G15048" s="23"/>
      <c r="H15048" s="24"/>
      <c r="I15048" s="24"/>
      <c r="J15048" s="24"/>
    </row>
    <row r="15049" spans="3:10" x14ac:dyDescent="0.25">
      <c r="C15049" s="23"/>
      <c r="D15049" s="23"/>
      <c r="E15049" s="23"/>
      <c r="F15049" s="23"/>
      <c r="G15049" s="23"/>
      <c r="H15049" s="24"/>
      <c r="I15049" s="24"/>
      <c r="J15049" s="24"/>
    </row>
    <row r="15050" spans="3:10" x14ac:dyDescent="0.25">
      <c r="C15050" s="23"/>
      <c r="D15050" s="23"/>
      <c r="E15050" s="23"/>
      <c r="F15050" s="23"/>
      <c r="G15050" s="23"/>
      <c r="H15050" s="24"/>
      <c r="I15050" s="24"/>
      <c r="J15050" s="24"/>
    </row>
    <row r="15051" spans="3:10" x14ac:dyDescent="0.25">
      <c r="C15051" s="23"/>
      <c r="D15051" s="23"/>
      <c r="E15051" s="23"/>
      <c r="F15051" s="23"/>
      <c r="G15051" s="23"/>
      <c r="H15051" s="24"/>
      <c r="I15051" s="24"/>
      <c r="J15051" s="24"/>
    </row>
    <row r="15052" spans="3:10" x14ac:dyDescent="0.25">
      <c r="C15052" s="23"/>
      <c r="D15052" s="23"/>
      <c r="E15052" s="23"/>
      <c r="F15052" s="23"/>
      <c r="G15052" s="23"/>
      <c r="H15052" s="24"/>
      <c r="I15052" s="24"/>
      <c r="J15052" s="24"/>
    </row>
    <row r="15053" spans="3:10" x14ac:dyDescent="0.25">
      <c r="C15053" s="23"/>
      <c r="D15053" s="23"/>
      <c r="E15053" s="23"/>
      <c r="F15053" s="23"/>
      <c r="G15053" s="23"/>
      <c r="H15053" s="24"/>
      <c r="I15053" s="24"/>
      <c r="J15053" s="24"/>
    </row>
    <row r="15054" spans="3:10" x14ac:dyDescent="0.25">
      <c r="C15054" s="23"/>
      <c r="D15054" s="23"/>
      <c r="E15054" s="23"/>
      <c r="F15054" s="23"/>
      <c r="G15054" s="23"/>
      <c r="H15054" s="24"/>
      <c r="I15054" s="24"/>
      <c r="J15054" s="24"/>
    </row>
    <row r="15055" spans="3:10" x14ac:dyDescent="0.25">
      <c r="C15055" s="23"/>
      <c r="D15055" s="23"/>
      <c r="E15055" s="23"/>
      <c r="F15055" s="23"/>
      <c r="G15055" s="23"/>
      <c r="H15055" s="24"/>
      <c r="I15055" s="24"/>
      <c r="J15055" s="24"/>
    </row>
    <row r="15056" spans="3:10" x14ac:dyDescent="0.25">
      <c r="C15056" s="23"/>
      <c r="D15056" s="23"/>
      <c r="E15056" s="23"/>
      <c r="F15056" s="23"/>
      <c r="G15056" s="23"/>
      <c r="H15056" s="24"/>
      <c r="I15056" s="24"/>
      <c r="J15056" s="24"/>
    </row>
    <row r="15057" spans="3:10" x14ac:dyDescent="0.25">
      <c r="C15057" s="23"/>
      <c r="D15057" s="23"/>
      <c r="E15057" s="23"/>
      <c r="F15057" s="23"/>
      <c r="G15057" s="23"/>
      <c r="H15057" s="24"/>
      <c r="I15057" s="24"/>
      <c r="J15057" s="24"/>
    </row>
    <row r="15058" spans="3:10" x14ac:dyDescent="0.25">
      <c r="C15058" s="23"/>
      <c r="D15058" s="23"/>
      <c r="E15058" s="23"/>
      <c r="F15058" s="23"/>
      <c r="G15058" s="23"/>
      <c r="H15058" s="24"/>
      <c r="I15058" s="24"/>
      <c r="J15058" s="24"/>
    </row>
    <row r="15059" spans="3:10" x14ac:dyDescent="0.25">
      <c r="C15059" s="23"/>
      <c r="D15059" s="23"/>
      <c r="E15059" s="23"/>
      <c r="F15059" s="23"/>
      <c r="G15059" s="23"/>
      <c r="H15059" s="24"/>
      <c r="I15059" s="24"/>
      <c r="J15059" s="24"/>
    </row>
    <row r="15060" spans="3:10" x14ac:dyDescent="0.25">
      <c r="C15060" s="23"/>
      <c r="D15060" s="23"/>
      <c r="E15060" s="23"/>
      <c r="F15060" s="23"/>
      <c r="G15060" s="23"/>
      <c r="H15060" s="24"/>
      <c r="I15060" s="24"/>
      <c r="J15060" s="24"/>
    </row>
    <row r="15061" spans="3:10" x14ac:dyDescent="0.25">
      <c r="C15061" s="23"/>
      <c r="D15061" s="23"/>
      <c r="E15061" s="23"/>
      <c r="F15061" s="23"/>
      <c r="G15061" s="23"/>
      <c r="H15061" s="24"/>
      <c r="I15061" s="24"/>
      <c r="J15061" s="24"/>
    </row>
    <row r="15062" spans="3:10" x14ac:dyDescent="0.25">
      <c r="C15062" s="23"/>
      <c r="D15062" s="23"/>
      <c r="E15062" s="23"/>
      <c r="F15062" s="23"/>
      <c r="G15062" s="23"/>
      <c r="H15062" s="24"/>
      <c r="I15062" s="24"/>
      <c r="J15062" s="24"/>
    </row>
    <row r="15063" spans="3:10" x14ac:dyDescent="0.25">
      <c r="C15063" s="23"/>
      <c r="D15063" s="23"/>
      <c r="E15063" s="23"/>
      <c r="F15063" s="23"/>
      <c r="G15063" s="23"/>
      <c r="H15063" s="24"/>
      <c r="I15063" s="24"/>
      <c r="J15063" s="24"/>
    </row>
    <row r="15064" spans="3:10" x14ac:dyDescent="0.25">
      <c r="C15064" s="23"/>
      <c r="D15064" s="23"/>
      <c r="E15064" s="23"/>
      <c r="F15064" s="23"/>
      <c r="G15064" s="23"/>
      <c r="H15064" s="24"/>
      <c r="I15064" s="24"/>
      <c r="J15064" s="24"/>
    </row>
    <row r="15065" spans="3:10" x14ac:dyDescent="0.25">
      <c r="C15065" s="23"/>
      <c r="D15065" s="23"/>
      <c r="E15065" s="23"/>
      <c r="F15065" s="23"/>
      <c r="G15065" s="23"/>
      <c r="H15065" s="24"/>
      <c r="I15065" s="24"/>
      <c r="J15065" s="24"/>
    </row>
    <row r="15066" spans="3:10" x14ac:dyDescent="0.25">
      <c r="C15066" s="23"/>
      <c r="D15066" s="23"/>
      <c r="E15066" s="23"/>
      <c r="F15066" s="23"/>
      <c r="G15066" s="23"/>
      <c r="H15066" s="24"/>
      <c r="I15066" s="24"/>
      <c r="J15066" s="24"/>
    </row>
    <row r="15067" spans="3:10" x14ac:dyDescent="0.25">
      <c r="C15067" s="23"/>
      <c r="D15067" s="23"/>
      <c r="E15067" s="23"/>
      <c r="F15067" s="23"/>
      <c r="G15067" s="23"/>
      <c r="H15067" s="24"/>
      <c r="I15067" s="24"/>
      <c r="J15067" s="24"/>
    </row>
    <row r="15068" spans="3:10" x14ac:dyDescent="0.25">
      <c r="C15068" s="23"/>
      <c r="D15068" s="23"/>
      <c r="E15068" s="23"/>
      <c r="F15068" s="23"/>
      <c r="G15068" s="23"/>
      <c r="H15068" s="24"/>
      <c r="I15068" s="24"/>
      <c r="J15068" s="24"/>
    </row>
    <row r="15069" spans="3:10" x14ac:dyDescent="0.25">
      <c r="C15069" s="23"/>
      <c r="D15069" s="23"/>
      <c r="E15069" s="23"/>
      <c r="F15069" s="23"/>
      <c r="G15069" s="23"/>
      <c r="H15069" s="24"/>
      <c r="I15069" s="24"/>
      <c r="J15069" s="24"/>
    </row>
    <row r="15070" spans="3:10" x14ac:dyDescent="0.25">
      <c r="C15070" s="23"/>
      <c r="D15070" s="23"/>
      <c r="E15070" s="23"/>
      <c r="F15070" s="23"/>
      <c r="G15070" s="23"/>
      <c r="H15070" s="24"/>
      <c r="I15070" s="24"/>
      <c r="J15070" s="24"/>
    </row>
    <row r="15071" spans="3:10" x14ac:dyDescent="0.25">
      <c r="C15071" s="23"/>
      <c r="D15071" s="23"/>
      <c r="E15071" s="23"/>
      <c r="F15071" s="23"/>
      <c r="G15071" s="23"/>
      <c r="H15071" s="24"/>
      <c r="I15071" s="24"/>
      <c r="J15071" s="24"/>
    </row>
    <row r="15072" spans="3:10" x14ac:dyDescent="0.25">
      <c r="C15072" s="23"/>
      <c r="D15072" s="23"/>
      <c r="E15072" s="23"/>
      <c r="F15072" s="23"/>
      <c r="G15072" s="23"/>
      <c r="H15072" s="24"/>
      <c r="I15072" s="24"/>
      <c r="J15072" s="24"/>
    </row>
    <row r="15073" spans="3:10" x14ac:dyDescent="0.25">
      <c r="C15073" s="23"/>
      <c r="D15073" s="23"/>
      <c r="E15073" s="23"/>
      <c r="F15073" s="23"/>
      <c r="G15073" s="23"/>
      <c r="H15073" s="24"/>
      <c r="I15073" s="24"/>
      <c r="J15073" s="24"/>
    </row>
    <row r="15074" spans="3:10" x14ac:dyDescent="0.25">
      <c r="C15074" s="23"/>
      <c r="D15074" s="23"/>
      <c r="E15074" s="23"/>
      <c r="F15074" s="23"/>
      <c r="G15074" s="23"/>
      <c r="H15074" s="24"/>
      <c r="I15074" s="24"/>
      <c r="J15074" s="24"/>
    </row>
    <row r="15075" spans="3:10" x14ac:dyDescent="0.25">
      <c r="C15075" s="23"/>
      <c r="D15075" s="23"/>
      <c r="E15075" s="23"/>
      <c r="F15075" s="23"/>
      <c r="G15075" s="23"/>
      <c r="H15075" s="24"/>
      <c r="I15075" s="24"/>
      <c r="J15075" s="24"/>
    </row>
    <row r="15076" spans="3:10" x14ac:dyDescent="0.25">
      <c r="C15076" s="23"/>
      <c r="D15076" s="23"/>
      <c r="E15076" s="23"/>
      <c r="F15076" s="23"/>
      <c r="G15076" s="23"/>
      <c r="H15076" s="24"/>
      <c r="I15076" s="24"/>
      <c r="J15076" s="24"/>
    </row>
    <row r="15077" spans="3:10" x14ac:dyDescent="0.25">
      <c r="C15077" s="23"/>
      <c r="D15077" s="23"/>
      <c r="E15077" s="23"/>
      <c r="F15077" s="23"/>
      <c r="G15077" s="23"/>
      <c r="H15077" s="24"/>
      <c r="I15077" s="24"/>
      <c r="J15077" s="24"/>
    </row>
    <row r="15078" spans="3:10" x14ac:dyDescent="0.25">
      <c r="C15078" s="23"/>
      <c r="D15078" s="23"/>
      <c r="E15078" s="23"/>
      <c r="F15078" s="23"/>
      <c r="G15078" s="23"/>
      <c r="H15078" s="24"/>
      <c r="I15078" s="24"/>
      <c r="J15078" s="24"/>
    </row>
    <row r="15079" spans="3:10" x14ac:dyDescent="0.25">
      <c r="C15079" s="23"/>
      <c r="D15079" s="23"/>
      <c r="E15079" s="23"/>
      <c r="F15079" s="23"/>
      <c r="G15079" s="23"/>
      <c r="H15079" s="24"/>
      <c r="I15079" s="24"/>
      <c r="J15079" s="24"/>
    </row>
    <row r="15080" spans="3:10" x14ac:dyDescent="0.25">
      <c r="C15080" s="23"/>
      <c r="D15080" s="23"/>
      <c r="E15080" s="23"/>
      <c r="F15080" s="23"/>
      <c r="G15080" s="23"/>
      <c r="H15080" s="24"/>
      <c r="I15080" s="24"/>
      <c r="J15080" s="24"/>
    </row>
    <row r="15081" spans="3:10" x14ac:dyDescent="0.25">
      <c r="C15081" s="23"/>
      <c r="D15081" s="23"/>
      <c r="E15081" s="23"/>
      <c r="F15081" s="23"/>
      <c r="G15081" s="23"/>
      <c r="H15081" s="24"/>
      <c r="I15081" s="24"/>
      <c r="J15081" s="24"/>
    </row>
    <row r="15082" spans="3:10" x14ac:dyDescent="0.25">
      <c r="C15082" s="23"/>
      <c r="D15082" s="23"/>
      <c r="E15082" s="23"/>
      <c r="F15082" s="23"/>
      <c r="G15082" s="23"/>
      <c r="H15082" s="24"/>
      <c r="I15082" s="24"/>
      <c r="J15082" s="24"/>
    </row>
    <row r="15083" spans="3:10" x14ac:dyDescent="0.25">
      <c r="C15083" s="23"/>
      <c r="D15083" s="23"/>
      <c r="E15083" s="23"/>
      <c r="F15083" s="23"/>
      <c r="G15083" s="23"/>
      <c r="H15083" s="24"/>
      <c r="I15083" s="24"/>
      <c r="J15083" s="24"/>
    </row>
    <row r="15084" spans="3:10" x14ac:dyDescent="0.25">
      <c r="C15084" s="23"/>
      <c r="D15084" s="23"/>
      <c r="E15084" s="23"/>
      <c r="F15084" s="23"/>
      <c r="G15084" s="23"/>
      <c r="H15084" s="24"/>
      <c r="I15084" s="24"/>
      <c r="J15084" s="24"/>
    </row>
    <row r="15085" spans="3:10" x14ac:dyDescent="0.25">
      <c r="C15085" s="23"/>
      <c r="D15085" s="23"/>
      <c r="E15085" s="23"/>
      <c r="F15085" s="23"/>
      <c r="G15085" s="23"/>
      <c r="H15085" s="24"/>
      <c r="I15085" s="24"/>
      <c r="J15085" s="24"/>
    </row>
    <row r="15086" spans="3:10" x14ac:dyDescent="0.25">
      <c r="C15086" s="23"/>
      <c r="D15086" s="23"/>
      <c r="E15086" s="23"/>
      <c r="F15086" s="23"/>
      <c r="G15086" s="23"/>
      <c r="H15086" s="24"/>
      <c r="I15086" s="24"/>
      <c r="J15086" s="24"/>
    </row>
    <row r="15087" spans="3:10" x14ac:dyDescent="0.25">
      <c r="C15087" s="23"/>
      <c r="D15087" s="23"/>
      <c r="E15087" s="23"/>
      <c r="F15087" s="23"/>
      <c r="G15087" s="23"/>
      <c r="H15087" s="24"/>
      <c r="I15087" s="24"/>
      <c r="J15087" s="24"/>
    </row>
    <row r="15088" spans="3:10" x14ac:dyDescent="0.25">
      <c r="C15088" s="23"/>
      <c r="D15088" s="23"/>
      <c r="E15088" s="23"/>
      <c r="F15088" s="23"/>
      <c r="G15088" s="23"/>
      <c r="H15088" s="24"/>
      <c r="I15088" s="24"/>
      <c r="J15088" s="24"/>
    </row>
    <row r="15089" spans="3:10" x14ac:dyDescent="0.25">
      <c r="C15089" s="23"/>
      <c r="D15089" s="23"/>
      <c r="E15089" s="23"/>
      <c r="F15089" s="23"/>
      <c r="G15089" s="23"/>
      <c r="H15089" s="24"/>
      <c r="I15089" s="24"/>
      <c r="J15089" s="24"/>
    </row>
    <row r="15090" spans="3:10" x14ac:dyDescent="0.25">
      <c r="C15090" s="23"/>
      <c r="D15090" s="23"/>
      <c r="E15090" s="23"/>
      <c r="F15090" s="23"/>
      <c r="G15090" s="23"/>
      <c r="H15090" s="24"/>
      <c r="I15090" s="24"/>
      <c r="J15090" s="24"/>
    </row>
    <row r="15091" spans="3:10" x14ac:dyDescent="0.25">
      <c r="C15091" s="23"/>
      <c r="D15091" s="23"/>
      <c r="E15091" s="23"/>
      <c r="F15091" s="23"/>
      <c r="G15091" s="23"/>
      <c r="H15091" s="24"/>
      <c r="I15091" s="24"/>
      <c r="J15091" s="24"/>
    </row>
    <row r="15092" spans="3:10" x14ac:dyDescent="0.25">
      <c r="C15092" s="23"/>
      <c r="D15092" s="23"/>
      <c r="E15092" s="23"/>
      <c r="F15092" s="23"/>
      <c r="G15092" s="23"/>
      <c r="H15092" s="24"/>
      <c r="I15092" s="24"/>
      <c r="J15092" s="24"/>
    </row>
    <row r="15093" spans="3:10" x14ac:dyDescent="0.25">
      <c r="C15093" s="23"/>
      <c r="D15093" s="23"/>
      <c r="E15093" s="23"/>
      <c r="F15093" s="23"/>
      <c r="G15093" s="23"/>
      <c r="H15093" s="24"/>
      <c r="I15093" s="24"/>
      <c r="J15093" s="24"/>
    </row>
    <row r="15094" spans="3:10" x14ac:dyDescent="0.25">
      <c r="C15094" s="23"/>
      <c r="D15094" s="23"/>
      <c r="E15094" s="23"/>
      <c r="F15094" s="23"/>
      <c r="G15094" s="23"/>
      <c r="H15094" s="24"/>
      <c r="I15094" s="24"/>
      <c r="J15094" s="24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-0.499984740745262"/>
  </sheetPr>
  <dimension ref="E1:J283"/>
  <sheetViews>
    <sheetView showGridLines="0" workbookViewId="0"/>
  </sheetViews>
  <sheetFormatPr defaultRowHeight="15" x14ac:dyDescent="0.25"/>
  <cols>
    <col min="8" max="8" width="10.5703125" bestFit="1" customWidth="1"/>
    <col min="9" max="9" width="7.5703125" bestFit="1" customWidth="1"/>
    <col min="10" max="10" width="10.5703125" bestFit="1" customWidth="1"/>
  </cols>
  <sheetData>
    <row r="1" spans="5:10" x14ac:dyDescent="0.25">
      <c r="E1" s="102" t="s">
        <v>971</v>
      </c>
      <c r="F1" s="101"/>
      <c r="G1" s="101"/>
      <c r="H1" s="101"/>
      <c r="I1" s="101"/>
      <c r="J1" s="104">
        <f>SUMIFS($H$4:$H$1000,$J$4:$J$1000,"XXX")</f>
        <v>930972.84000000008</v>
      </c>
    </row>
    <row r="2" spans="5:10" x14ac:dyDescent="0.25">
      <c r="E2" s="102" t="s">
        <v>1022</v>
      </c>
      <c r="F2" s="101"/>
      <c r="G2" s="101"/>
      <c r="H2" s="104">
        <f>SUM(H4:H277)</f>
        <v>7440285.2000000039</v>
      </c>
      <c r="I2" s="124" t="str">
        <f>'N-Lag'!$Z$4</f>
        <v>201601</v>
      </c>
      <c r="J2" s="108">
        <f>SUMIFS($H$4:$H$1000,$J$4:$J$1000,"AGDMHC")</f>
        <v>6509312.3600000022</v>
      </c>
    </row>
    <row r="3" spans="5:10" x14ac:dyDescent="0.25">
      <c r="E3" s="105" t="s">
        <v>972</v>
      </c>
      <c r="F3" s="106" t="s">
        <v>973</v>
      </c>
      <c r="G3" s="106" t="s">
        <v>22</v>
      </c>
      <c r="H3" s="107" t="s">
        <v>974</v>
      </c>
      <c r="I3" s="103" t="s">
        <v>953</v>
      </c>
      <c r="J3" s="103" t="s">
        <v>23</v>
      </c>
    </row>
    <row r="4" spans="5:10" x14ac:dyDescent="0.25">
      <c r="E4" s="129" t="s">
        <v>1023</v>
      </c>
      <c r="F4" s="129" t="s">
        <v>1024</v>
      </c>
      <c r="G4" s="129" t="s">
        <v>30</v>
      </c>
      <c r="H4" s="130">
        <v>311.66000000000003</v>
      </c>
      <c r="I4" s="101" t="str">
        <f>IF(F4&lt;$I$2,$I$2,F4)</f>
        <v>201601</v>
      </c>
      <c r="J4" s="101" t="str">
        <f>VLOOKUP(G4,ResCat!$A$2:$B$269,2,FALSE)</f>
        <v>AGDMHC</v>
      </c>
    </row>
    <row r="5" spans="5:10" x14ac:dyDescent="0.25">
      <c r="E5" s="129" t="s">
        <v>1023</v>
      </c>
      <c r="F5" s="129" t="s">
        <v>1025</v>
      </c>
      <c r="G5" s="129" t="s">
        <v>30</v>
      </c>
      <c r="H5" s="130">
        <v>123.87</v>
      </c>
      <c r="I5" s="109" t="str">
        <f t="shared" ref="I5:I68" si="0">IF(F5&lt;$I$2,$I$2,F5)</f>
        <v>201601</v>
      </c>
      <c r="J5" s="109" t="str">
        <f>VLOOKUP(G5,ResCat!$A$2:$B$269,2,FALSE)</f>
        <v>AGDMHC</v>
      </c>
    </row>
    <row r="6" spans="5:10" x14ac:dyDescent="0.25">
      <c r="E6" s="129" t="s">
        <v>1023</v>
      </c>
      <c r="F6" s="129" t="s">
        <v>309</v>
      </c>
      <c r="G6" s="129" t="s">
        <v>29</v>
      </c>
      <c r="H6" s="130">
        <v>81.63</v>
      </c>
      <c r="I6" s="109" t="str">
        <f t="shared" si="0"/>
        <v>201601</v>
      </c>
      <c r="J6" s="109" t="str">
        <f>VLOOKUP(G6,ResCat!$A$2:$B$269,2,FALSE)</f>
        <v>AGDMHC</v>
      </c>
    </row>
    <row r="7" spans="5:10" x14ac:dyDescent="0.25">
      <c r="E7" s="129" t="s">
        <v>1023</v>
      </c>
      <c r="F7" s="129" t="s">
        <v>363</v>
      </c>
      <c r="G7" s="129" t="s">
        <v>264</v>
      </c>
      <c r="H7" s="130">
        <v>57.9</v>
      </c>
      <c r="I7" s="109" t="str">
        <f t="shared" si="0"/>
        <v>201601</v>
      </c>
      <c r="J7" s="109" t="str">
        <f>VLOOKUP(G7,ResCat!$A$2:$B$269,2,FALSE)</f>
        <v>XXX</v>
      </c>
    </row>
    <row r="8" spans="5:10" x14ac:dyDescent="0.25">
      <c r="E8" s="129" t="s">
        <v>1023</v>
      </c>
      <c r="F8" s="129" t="s">
        <v>349</v>
      </c>
      <c r="G8" s="129" t="s">
        <v>264</v>
      </c>
      <c r="H8" s="130">
        <v>72.42</v>
      </c>
      <c r="I8" s="109" t="str">
        <f t="shared" si="0"/>
        <v>201601</v>
      </c>
      <c r="J8" s="109" t="str">
        <f>VLOOKUP(G8,ResCat!$A$2:$B$269,2,FALSE)</f>
        <v>XXX</v>
      </c>
    </row>
    <row r="9" spans="5:10" x14ac:dyDescent="0.25">
      <c r="E9" s="129" t="s">
        <v>1023</v>
      </c>
      <c r="F9" s="129" t="s">
        <v>354</v>
      </c>
      <c r="G9" s="129" t="s">
        <v>29</v>
      </c>
      <c r="H9" s="130">
        <v>341.07</v>
      </c>
      <c r="I9" s="109" t="str">
        <f t="shared" si="0"/>
        <v>201601</v>
      </c>
      <c r="J9" s="109" t="str">
        <f>VLOOKUP(G9,ResCat!$A$2:$B$269,2,FALSE)</f>
        <v>AGDMHC</v>
      </c>
    </row>
    <row r="10" spans="5:10" x14ac:dyDescent="0.25">
      <c r="E10" s="129" t="s">
        <v>1023</v>
      </c>
      <c r="F10" s="129" t="s">
        <v>337</v>
      </c>
      <c r="G10" s="129" t="s">
        <v>27</v>
      </c>
      <c r="H10" s="130">
        <v>1550</v>
      </c>
      <c r="I10" s="109" t="str">
        <f t="shared" si="0"/>
        <v>201601</v>
      </c>
      <c r="J10" s="109" t="str">
        <f>VLOOKUP(G10,ResCat!$A$2:$B$269,2,FALSE)</f>
        <v>AGDMHC</v>
      </c>
    </row>
    <row r="11" spans="5:10" x14ac:dyDescent="0.25">
      <c r="E11" s="129" t="s">
        <v>1023</v>
      </c>
      <c r="F11" s="129" t="s">
        <v>337</v>
      </c>
      <c r="G11" s="129" t="s">
        <v>29</v>
      </c>
      <c r="H11" s="130">
        <v>400.57</v>
      </c>
      <c r="I11" s="109" t="str">
        <f t="shared" si="0"/>
        <v>201601</v>
      </c>
      <c r="J11" s="109" t="str">
        <f>VLOOKUP(G11,ResCat!$A$2:$B$269,2,FALSE)</f>
        <v>AGDMHC</v>
      </c>
    </row>
    <row r="12" spans="5:10" x14ac:dyDescent="0.25">
      <c r="E12" s="129" t="s">
        <v>1023</v>
      </c>
      <c r="F12" s="129" t="s">
        <v>352</v>
      </c>
      <c r="G12" s="129" t="s">
        <v>45</v>
      </c>
      <c r="H12" s="130">
        <v>24</v>
      </c>
      <c r="I12" s="109" t="str">
        <f t="shared" si="0"/>
        <v>201602</v>
      </c>
      <c r="J12" s="109" t="str">
        <f>VLOOKUP(G12,ResCat!$A$2:$B$269,2,FALSE)</f>
        <v>AGDMHC</v>
      </c>
    </row>
    <row r="13" spans="5:10" x14ac:dyDescent="0.25">
      <c r="E13" s="129" t="s">
        <v>1023</v>
      </c>
      <c r="F13" s="129" t="s">
        <v>352</v>
      </c>
      <c r="G13" s="129" t="s">
        <v>29</v>
      </c>
      <c r="H13" s="130">
        <v>964.43000000000006</v>
      </c>
      <c r="I13" s="109" t="str">
        <f t="shared" si="0"/>
        <v>201602</v>
      </c>
      <c r="J13" s="109" t="str">
        <f>VLOOKUP(G13,ResCat!$A$2:$B$269,2,FALSE)</f>
        <v>AGDMHC</v>
      </c>
    </row>
    <row r="14" spans="5:10" x14ac:dyDescent="0.25">
      <c r="E14" s="129" t="s">
        <v>1023</v>
      </c>
      <c r="F14" s="129" t="s">
        <v>347</v>
      </c>
      <c r="G14" s="129" t="s">
        <v>29</v>
      </c>
      <c r="H14" s="130">
        <v>452.5</v>
      </c>
      <c r="I14" s="109" t="str">
        <f t="shared" si="0"/>
        <v>201603</v>
      </c>
      <c r="J14" s="109" t="str">
        <f>VLOOKUP(G14,ResCat!$A$2:$B$269,2,FALSE)</f>
        <v>AGDMHC</v>
      </c>
    </row>
    <row r="15" spans="5:10" x14ac:dyDescent="0.25">
      <c r="E15" s="129" t="s">
        <v>1023</v>
      </c>
      <c r="F15" s="129" t="s">
        <v>361</v>
      </c>
      <c r="G15" s="129" t="s">
        <v>27</v>
      </c>
      <c r="H15" s="130">
        <v>547.20000000000005</v>
      </c>
      <c r="I15" s="109" t="str">
        <f t="shared" si="0"/>
        <v>201604</v>
      </c>
      <c r="J15" s="109" t="str">
        <f>VLOOKUP(G15,ResCat!$A$2:$B$269,2,FALSE)</f>
        <v>AGDMHC</v>
      </c>
    </row>
    <row r="16" spans="5:10" x14ac:dyDescent="0.25">
      <c r="E16" s="129" t="s">
        <v>1023</v>
      </c>
      <c r="F16" s="129" t="s">
        <v>361</v>
      </c>
      <c r="G16" s="129" t="s">
        <v>35</v>
      </c>
      <c r="H16" s="130">
        <v>175.25</v>
      </c>
      <c r="I16" s="109" t="str">
        <f t="shared" si="0"/>
        <v>201604</v>
      </c>
      <c r="J16" s="109" t="str">
        <f>VLOOKUP(G16,ResCat!$A$2:$B$269,2,FALSE)</f>
        <v>AGDMHC</v>
      </c>
    </row>
    <row r="17" spans="5:10" x14ac:dyDescent="0.25">
      <c r="E17" s="129" t="s">
        <v>1023</v>
      </c>
      <c r="F17" s="129" t="s">
        <v>312</v>
      </c>
      <c r="G17" s="129" t="s">
        <v>264</v>
      </c>
      <c r="H17" s="130">
        <v>2589.41</v>
      </c>
      <c r="I17" s="109" t="str">
        <f t="shared" si="0"/>
        <v>201605</v>
      </c>
      <c r="J17" s="109" t="str">
        <f>VLOOKUP(G17,ResCat!$A$2:$B$269,2,FALSE)</f>
        <v>XXX</v>
      </c>
    </row>
    <row r="18" spans="5:10" x14ac:dyDescent="0.25">
      <c r="E18" s="129" t="s">
        <v>1023</v>
      </c>
      <c r="F18" s="129" t="s">
        <v>312</v>
      </c>
      <c r="G18" s="129" t="s">
        <v>29</v>
      </c>
      <c r="H18" s="130">
        <v>223</v>
      </c>
      <c r="I18" s="109" t="str">
        <f t="shared" si="0"/>
        <v>201605</v>
      </c>
      <c r="J18" s="109" t="str">
        <f>VLOOKUP(G18,ResCat!$A$2:$B$269,2,FALSE)</f>
        <v>AGDMHC</v>
      </c>
    </row>
    <row r="19" spans="5:10" x14ac:dyDescent="0.25">
      <c r="E19" s="129" t="s">
        <v>1023</v>
      </c>
      <c r="F19" s="129" t="s">
        <v>312</v>
      </c>
      <c r="G19" s="129" t="s">
        <v>31</v>
      </c>
      <c r="H19" s="130">
        <v>196.89</v>
      </c>
      <c r="I19" s="109" t="str">
        <f t="shared" si="0"/>
        <v>201605</v>
      </c>
      <c r="J19" s="109" t="str">
        <f>VLOOKUP(G19,ResCat!$A$2:$B$269,2,FALSE)</f>
        <v>AGDMHC</v>
      </c>
    </row>
    <row r="20" spans="5:10" x14ac:dyDescent="0.25">
      <c r="E20" s="129" t="s">
        <v>1023</v>
      </c>
      <c r="F20" s="129" t="s">
        <v>357</v>
      </c>
      <c r="G20" s="129" t="s">
        <v>27</v>
      </c>
      <c r="H20" s="130">
        <v>283.7</v>
      </c>
      <c r="I20" s="109" t="str">
        <f t="shared" si="0"/>
        <v>201606</v>
      </c>
      <c r="J20" s="109" t="str">
        <f>VLOOKUP(G20,ResCat!$A$2:$B$269,2,FALSE)</f>
        <v>AGDMHC</v>
      </c>
    </row>
    <row r="21" spans="5:10" x14ac:dyDescent="0.25">
      <c r="E21" s="129" t="s">
        <v>1023</v>
      </c>
      <c r="F21" s="129" t="s">
        <v>357</v>
      </c>
      <c r="G21" s="129" t="s">
        <v>28</v>
      </c>
      <c r="H21" s="130">
        <v>378.34</v>
      </c>
      <c r="I21" s="109" t="str">
        <f t="shared" si="0"/>
        <v>201606</v>
      </c>
      <c r="J21" s="109" t="str">
        <f>VLOOKUP(G21,ResCat!$A$2:$B$269,2,FALSE)</f>
        <v>AGDMHC</v>
      </c>
    </row>
    <row r="22" spans="5:10" x14ac:dyDescent="0.25">
      <c r="E22" s="129" t="s">
        <v>1023</v>
      </c>
      <c r="F22" s="129" t="s">
        <v>314</v>
      </c>
      <c r="G22" s="129" t="s">
        <v>29</v>
      </c>
      <c r="H22" s="130">
        <v>673.77</v>
      </c>
      <c r="I22" s="109" t="str">
        <f t="shared" si="0"/>
        <v>201607</v>
      </c>
      <c r="J22" s="109" t="str">
        <f>VLOOKUP(G22,ResCat!$A$2:$B$269,2,FALSE)</f>
        <v>AGDMHC</v>
      </c>
    </row>
    <row r="23" spans="5:10" x14ac:dyDescent="0.25">
      <c r="E23" s="129" t="s">
        <v>1023</v>
      </c>
      <c r="F23" s="129" t="s">
        <v>314</v>
      </c>
      <c r="G23" s="129" t="s">
        <v>31</v>
      </c>
      <c r="H23" s="130">
        <v>143.55000000000001</v>
      </c>
      <c r="I23" s="109" t="str">
        <f t="shared" si="0"/>
        <v>201607</v>
      </c>
      <c r="J23" s="109" t="str">
        <f>VLOOKUP(G23,ResCat!$A$2:$B$269,2,FALSE)</f>
        <v>AGDMHC</v>
      </c>
    </row>
    <row r="24" spans="5:10" x14ac:dyDescent="0.25">
      <c r="E24" s="129" t="s">
        <v>1023</v>
      </c>
      <c r="F24" s="129" t="s">
        <v>339</v>
      </c>
      <c r="G24" s="129" t="s">
        <v>256</v>
      </c>
      <c r="H24" s="130">
        <v>433.1</v>
      </c>
      <c r="I24" s="109" t="str">
        <f t="shared" si="0"/>
        <v>201608</v>
      </c>
      <c r="J24" s="109" t="str">
        <f>VLOOKUP(G24,ResCat!$A$2:$B$269,2,FALSE)</f>
        <v>XXX</v>
      </c>
    </row>
    <row r="25" spans="5:10" x14ac:dyDescent="0.25">
      <c r="E25" s="129" t="s">
        <v>1023</v>
      </c>
      <c r="F25" s="129" t="s">
        <v>339</v>
      </c>
      <c r="G25" s="129" t="s">
        <v>27</v>
      </c>
      <c r="H25" s="130">
        <v>84.28</v>
      </c>
      <c r="I25" s="109" t="str">
        <f t="shared" si="0"/>
        <v>201608</v>
      </c>
      <c r="J25" s="109" t="str">
        <f>VLOOKUP(G25,ResCat!$A$2:$B$269,2,FALSE)</f>
        <v>AGDMHC</v>
      </c>
    </row>
    <row r="26" spans="5:10" x14ac:dyDescent="0.25">
      <c r="E26" s="129" t="s">
        <v>1023</v>
      </c>
      <c r="F26" s="129" t="s">
        <v>339</v>
      </c>
      <c r="G26" s="129" t="s">
        <v>29</v>
      </c>
      <c r="H26" s="130">
        <v>99</v>
      </c>
      <c r="I26" s="109" t="str">
        <f t="shared" si="0"/>
        <v>201608</v>
      </c>
      <c r="J26" s="109" t="str">
        <f>VLOOKUP(G26,ResCat!$A$2:$B$269,2,FALSE)</f>
        <v>AGDMHC</v>
      </c>
    </row>
    <row r="27" spans="5:10" x14ac:dyDescent="0.25">
      <c r="E27" s="129" t="s">
        <v>1023</v>
      </c>
      <c r="F27" s="129" t="s">
        <v>339</v>
      </c>
      <c r="G27" s="129" t="s">
        <v>30</v>
      </c>
      <c r="H27" s="130">
        <v>297.77</v>
      </c>
      <c r="I27" s="109" t="str">
        <f t="shared" si="0"/>
        <v>201608</v>
      </c>
      <c r="J27" s="109" t="str">
        <f>VLOOKUP(G27,ResCat!$A$2:$B$269,2,FALSE)</f>
        <v>AGDMHC</v>
      </c>
    </row>
    <row r="28" spans="5:10" x14ac:dyDescent="0.25">
      <c r="E28" s="129" t="s">
        <v>1023</v>
      </c>
      <c r="F28" s="129" t="s">
        <v>342</v>
      </c>
      <c r="G28" s="129" t="s">
        <v>45</v>
      </c>
      <c r="H28" s="130">
        <v>60</v>
      </c>
      <c r="I28" s="109" t="str">
        <f t="shared" si="0"/>
        <v>201609</v>
      </c>
      <c r="J28" s="109" t="str">
        <f>VLOOKUP(G28,ResCat!$A$2:$B$269,2,FALSE)</f>
        <v>AGDMHC</v>
      </c>
    </row>
    <row r="29" spans="5:10" x14ac:dyDescent="0.25">
      <c r="E29" s="129" t="s">
        <v>1023</v>
      </c>
      <c r="F29" s="129" t="s">
        <v>342</v>
      </c>
      <c r="G29" s="129" t="s">
        <v>264</v>
      </c>
      <c r="H29" s="130">
        <v>59</v>
      </c>
      <c r="I29" s="109" t="str">
        <f t="shared" si="0"/>
        <v>201609</v>
      </c>
      <c r="J29" s="109" t="str">
        <f>VLOOKUP(G29,ResCat!$A$2:$B$269,2,FALSE)</f>
        <v>XXX</v>
      </c>
    </row>
    <row r="30" spans="5:10" x14ac:dyDescent="0.25">
      <c r="E30" s="129" t="s">
        <v>1023</v>
      </c>
      <c r="F30" s="129" t="s">
        <v>342</v>
      </c>
      <c r="G30" s="129" t="s">
        <v>29</v>
      </c>
      <c r="H30" s="130">
        <v>404.43999999999994</v>
      </c>
      <c r="I30" s="109" t="str">
        <f t="shared" si="0"/>
        <v>201609</v>
      </c>
      <c r="J30" s="109" t="str">
        <f>VLOOKUP(G30,ResCat!$A$2:$B$269,2,FALSE)</f>
        <v>AGDMHC</v>
      </c>
    </row>
    <row r="31" spans="5:10" x14ac:dyDescent="0.25">
      <c r="E31" s="129" t="s">
        <v>1023</v>
      </c>
      <c r="F31" s="129" t="s">
        <v>342</v>
      </c>
      <c r="G31" s="129" t="s">
        <v>31</v>
      </c>
      <c r="H31" s="130">
        <v>287.58</v>
      </c>
      <c r="I31" s="109" t="str">
        <f t="shared" si="0"/>
        <v>201609</v>
      </c>
      <c r="J31" s="109" t="str">
        <f>VLOOKUP(G31,ResCat!$A$2:$B$269,2,FALSE)</f>
        <v>AGDMHC</v>
      </c>
    </row>
    <row r="32" spans="5:10" x14ac:dyDescent="0.25">
      <c r="E32" s="129" t="s">
        <v>1023</v>
      </c>
      <c r="F32" s="129" t="s">
        <v>342</v>
      </c>
      <c r="G32" s="129" t="s">
        <v>35</v>
      </c>
      <c r="H32" s="130">
        <v>220</v>
      </c>
      <c r="I32" s="109" t="str">
        <f t="shared" si="0"/>
        <v>201609</v>
      </c>
      <c r="J32" s="109" t="str">
        <f>VLOOKUP(G32,ResCat!$A$2:$B$269,2,FALSE)</f>
        <v>AGDMHC</v>
      </c>
    </row>
    <row r="33" spans="5:10" x14ac:dyDescent="0.25">
      <c r="E33" s="129" t="s">
        <v>1023</v>
      </c>
      <c r="F33" s="129" t="s">
        <v>342</v>
      </c>
      <c r="G33" s="129" t="s">
        <v>37</v>
      </c>
      <c r="H33" s="130">
        <v>109.2</v>
      </c>
      <c r="I33" s="109" t="str">
        <f t="shared" si="0"/>
        <v>201609</v>
      </c>
      <c r="J33" s="109" t="str">
        <f>VLOOKUP(G33,ResCat!$A$2:$B$269,2,FALSE)</f>
        <v>AGDMHC</v>
      </c>
    </row>
    <row r="34" spans="5:10" x14ac:dyDescent="0.25">
      <c r="E34" s="129" t="s">
        <v>1023</v>
      </c>
      <c r="F34" s="129" t="s">
        <v>316</v>
      </c>
      <c r="G34" s="129" t="s">
        <v>29</v>
      </c>
      <c r="H34" s="130">
        <v>934.43</v>
      </c>
      <c r="I34" s="109" t="str">
        <f t="shared" si="0"/>
        <v>201610</v>
      </c>
      <c r="J34" s="109" t="str">
        <f>VLOOKUP(G34,ResCat!$A$2:$B$269,2,FALSE)</f>
        <v>AGDMHC</v>
      </c>
    </row>
    <row r="35" spans="5:10" x14ac:dyDescent="0.25">
      <c r="E35" s="129" t="s">
        <v>1023</v>
      </c>
      <c r="F35" s="129" t="s">
        <v>316</v>
      </c>
      <c r="G35" s="129" t="s">
        <v>31</v>
      </c>
      <c r="H35" s="130">
        <v>753.6</v>
      </c>
      <c r="I35" s="109" t="str">
        <f t="shared" si="0"/>
        <v>201610</v>
      </c>
      <c r="J35" s="109" t="str">
        <f>VLOOKUP(G35,ResCat!$A$2:$B$269,2,FALSE)</f>
        <v>AGDMHC</v>
      </c>
    </row>
    <row r="36" spans="5:10" x14ac:dyDescent="0.25">
      <c r="E36" s="129" t="s">
        <v>1023</v>
      </c>
      <c r="F36" s="129" t="s">
        <v>316</v>
      </c>
      <c r="G36" s="129" t="s">
        <v>32</v>
      </c>
      <c r="H36" s="130">
        <v>200</v>
      </c>
      <c r="I36" s="109" t="str">
        <f t="shared" si="0"/>
        <v>201610</v>
      </c>
      <c r="J36" s="109" t="str">
        <f>VLOOKUP(G36,ResCat!$A$2:$B$269,2,FALSE)</f>
        <v>AGDMHC</v>
      </c>
    </row>
    <row r="37" spans="5:10" x14ac:dyDescent="0.25">
      <c r="E37" s="129" t="s">
        <v>1023</v>
      </c>
      <c r="F37" s="129" t="s">
        <v>316</v>
      </c>
      <c r="G37" s="129" t="s">
        <v>34</v>
      </c>
      <c r="H37" s="130">
        <v>115</v>
      </c>
      <c r="I37" s="109" t="str">
        <f t="shared" si="0"/>
        <v>201610</v>
      </c>
      <c r="J37" s="109" t="str">
        <f>VLOOKUP(G37,ResCat!$A$2:$B$269,2,FALSE)</f>
        <v>AGDMHC</v>
      </c>
    </row>
    <row r="38" spans="5:10" x14ac:dyDescent="0.25">
      <c r="E38" s="129" t="s">
        <v>1023</v>
      </c>
      <c r="F38" s="129" t="s">
        <v>316</v>
      </c>
      <c r="G38" s="129" t="s">
        <v>35</v>
      </c>
      <c r="H38" s="130">
        <v>713.72</v>
      </c>
      <c r="I38" s="109" t="str">
        <f t="shared" si="0"/>
        <v>201610</v>
      </c>
      <c r="J38" s="109" t="str">
        <f>VLOOKUP(G38,ResCat!$A$2:$B$269,2,FALSE)</f>
        <v>AGDMHC</v>
      </c>
    </row>
    <row r="39" spans="5:10" x14ac:dyDescent="0.25">
      <c r="E39" s="129" t="s">
        <v>1023</v>
      </c>
      <c r="F39" s="129" t="s">
        <v>316</v>
      </c>
      <c r="G39" s="129" t="s">
        <v>37</v>
      </c>
      <c r="H39" s="130">
        <v>178.84</v>
      </c>
      <c r="I39" s="109" t="str">
        <f t="shared" si="0"/>
        <v>201610</v>
      </c>
      <c r="J39" s="109" t="str">
        <f>VLOOKUP(G39,ResCat!$A$2:$B$269,2,FALSE)</f>
        <v>AGDMHC</v>
      </c>
    </row>
    <row r="40" spans="5:10" x14ac:dyDescent="0.25">
      <c r="E40" s="129" t="s">
        <v>1023</v>
      </c>
      <c r="F40" s="129" t="s">
        <v>318</v>
      </c>
      <c r="G40" s="129" t="s">
        <v>47</v>
      </c>
      <c r="H40" s="130">
        <v>397.1</v>
      </c>
      <c r="I40" s="109" t="str">
        <f t="shared" si="0"/>
        <v>201611</v>
      </c>
      <c r="J40" s="109" t="str">
        <f>VLOOKUP(G40,ResCat!$A$2:$B$269,2,FALSE)</f>
        <v>AGDMHC</v>
      </c>
    </row>
    <row r="41" spans="5:10" x14ac:dyDescent="0.25">
      <c r="E41" s="129" t="s">
        <v>1023</v>
      </c>
      <c r="F41" s="129" t="s">
        <v>318</v>
      </c>
      <c r="G41" s="129" t="s">
        <v>27</v>
      </c>
      <c r="H41" s="130">
        <v>380.4</v>
      </c>
      <c r="I41" s="109" t="str">
        <f t="shared" si="0"/>
        <v>201611</v>
      </c>
      <c r="J41" s="109" t="str">
        <f>VLOOKUP(G41,ResCat!$A$2:$B$269,2,FALSE)</f>
        <v>AGDMHC</v>
      </c>
    </row>
    <row r="42" spans="5:10" x14ac:dyDescent="0.25">
      <c r="E42" s="129" t="s">
        <v>1023</v>
      </c>
      <c r="F42" s="129" t="s">
        <v>318</v>
      </c>
      <c r="G42" s="129" t="s">
        <v>29</v>
      </c>
      <c r="H42" s="130">
        <v>215.98000000000002</v>
      </c>
      <c r="I42" s="109" t="str">
        <f t="shared" si="0"/>
        <v>201611</v>
      </c>
      <c r="J42" s="109" t="str">
        <f>VLOOKUP(G42,ResCat!$A$2:$B$269,2,FALSE)</f>
        <v>AGDMHC</v>
      </c>
    </row>
    <row r="43" spans="5:10" x14ac:dyDescent="0.25">
      <c r="E43" s="129" t="s">
        <v>1023</v>
      </c>
      <c r="F43" s="129" t="s">
        <v>320</v>
      </c>
      <c r="G43" s="129"/>
      <c r="H43" s="130">
        <v>1842.6</v>
      </c>
      <c r="I43" s="109" t="str">
        <f t="shared" si="0"/>
        <v>201612</v>
      </c>
      <c r="J43" s="109" t="str">
        <f>VLOOKUP(G43,ResCat!$A$2:$B$269,2,FALSE)</f>
        <v>XXX</v>
      </c>
    </row>
    <row r="44" spans="5:10" x14ac:dyDescent="0.25">
      <c r="E44" s="129" t="s">
        <v>1023</v>
      </c>
      <c r="F44" s="129" t="s">
        <v>320</v>
      </c>
      <c r="G44" s="129" t="s">
        <v>45</v>
      </c>
      <c r="H44" s="130">
        <v>221.27</v>
      </c>
      <c r="I44" s="109" t="str">
        <f t="shared" si="0"/>
        <v>201612</v>
      </c>
      <c r="J44" s="109" t="str">
        <f>VLOOKUP(G44,ResCat!$A$2:$B$269,2,FALSE)</f>
        <v>AGDMHC</v>
      </c>
    </row>
    <row r="45" spans="5:10" x14ac:dyDescent="0.25">
      <c r="E45" s="129" t="s">
        <v>1023</v>
      </c>
      <c r="F45" s="129" t="s">
        <v>320</v>
      </c>
      <c r="G45" s="129" t="s">
        <v>47</v>
      </c>
      <c r="H45" s="130">
        <v>519.39</v>
      </c>
      <c r="I45" s="109" t="str">
        <f t="shared" si="0"/>
        <v>201612</v>
      </c>
      <c r="J45" s="109" t="str">
        <f>VLOOKUP(G45,ResCat!$A$2:$B$269,2,FALSE)</f>
        <v>AGDMHC</v>
      </c>
    </row>
    <row r="46" spans="5:10" x14ac:dyDescent="0.25">
      <c r="E46" s="129" t="s">
        <v>1023</v>
      </c>
      <c r="F46" s="129" t="s">
        <v>320</v>
      </c>
      <c r="G46" s="129" t="s">
        <v>264</v>
      </c>
      <c r="H46" s="130">
        <v>24</v>
      </c>
      <c r="I46" s="109" t="str">
        <f t="shared" si="0"/>
        <v>201612</v>
      </c>
      <c r="J46" s="109" t="str">
        <f>VLOOKUP(G46,ResCat!$A$2:$B$269,2,FALSE)</f>
        <v>XXX</v>
      </c>
    </row>
    <row r="47" spans="5:10" x14ac:dyDescent="0.25">
      <c r="E47" s="129" t="s">
        <v>1023</v>
      </c>
      <c r="F47" s="129" t="s">
        <v>320</v>
      </c>
      <c r="G47" s="129" t="s">
        <v>27</v>
      </c>
      <c r="H47" s="130">
        <v>152.16</v>
      </c>
      <c r="I47" s="109" t="str">
        <f t="shared" si="0"/>
        <v>201612</v>
      </c>
      <c r="J47" s="109" t="str">
        <f>VLOOKUP(G47,ResCat!$A$2:$B$269,2,FALSE)</f>
        <v>AGDMHC</v>
      </c>
    </row>
    <row r="48" spans="5:10" x14ac:dyDescent="0.25">
      <c r="E48" s="129" t="s">
        <v>1023</v>
      </c>
      <c r="F48" s="129" t="s">
        <v>320</v>
      </c>
      <c r="G48" s="129" t="s">
        <v>29</v>
      </c>
      <c r="H48" s="130">
        <v>2909.12</v>
      </c>
      <c r="I48" s="109" t="str">
        <f t="shared" si="0"/>
        <v>201612</v>
      </c>
      <c r="J48" s="109" t="str">
        <f>VLOOKUP(G48,ResCat!$A$2:$B$269,2,FALSE)</f>
        <v>AGDMHC</v>
      </c>
    </row>
    <row r="49" spans="5:10" x14ac:dyDescent="0.25">
      <c r="E49" s="129" t="s">
        <v>1023</v>
      </c>
      <c r="F49" s="129" t="s">
        <v>320</v>
      </c>
      <c r="G49" s="129" t="s">
        <v>35</v>
      </c>
      <c r="H49" s="130">
        <v>180.78</v>
      </c>
      <c r="I49" s="109" t="str">
        <f t="shared" si="0"/>
        <v>201612</v>
      </c>
      <c r="J49" s="109" t="str">
        <f>VLOOKUP(G49,ResCat!$A$2:$B$269,2,FALSE)</f>
        <v>AGDMHC</v>
      </c>
    </row>
    <row r="50" spans="5:10" x14ac:dyDescent="0.25">
      <c r="E50" s="129" t="s">
        <v>1023</v>
      </c>
      <c r="F50" s="129" t="s">
        <v>322</v>
      </c>
      <c r="G50" s="129" t="s">
        <v>254</v>
      </c>
      <c r="H50" s="130">
        <v>525.93000000000006</v>
      </c>
      <c r="I50" s="109" t="str">
        <f t="shared" si="0"/>
        <v>201701</v>
      </c>
      <c r="J50" s="109" t="str">
        <f>VLOOKUP(G50,ResCat!$A$2:$B$269,2,FALSE)</f>
        <v>XXX</v>
      </c>
    </row>
    <row r="51" spans="5:10" x14ac:dyDescent="0.25">
      <c r="E51" s="129" t="s">
        <v>1023</v>
      </c>
      <c r="F51" s="129" t="s">
        <v>322</v>
      </c>
      <c r="G51" s="129" t="s">
        <v>258</v>
      </c>
      <c r="H51" s="130">
        <v>565.5</v>
      </c>
      <c r="I51" s="109" t="str">
        <f t="shared" si="0"/>
        <v>201701</v>
      </c>
      <c r="J51" s="109" t="str">
        <f>VLOOKUP(G51,ResCat!$A$2:$B$269,2,FALSE)</f>
        <v>XXX</v>
      </c>
    </row>
    <row r="52" spans="5:10" x14ac:dyDescent="0.25">
      <c r="E52" s="129" t="s">
        <v>1023</v>
      </c>
      <c r="F52" s="129" t="s">
        <v>322</v>
      </c>
      <c r="G52" s="129" t="s">
        <v>45</v>
      </c>
      <c r="H52" s="130">
        <v>3149.7799999999997</v>
      </c>
      <c r="I52" s="109" t="str">
        <f t="shared" si="0"/>
        <v>201701</v>
      </c>
      <c r="J52" s="109" t="str">
        <f>VLOOKUP(G52,ResCat!$A$2:$B$269,2,FALSE)</f>
        <v>AGDMHC</v>
      </c>
    </row>
    <row r="53" spans="5:10" x14ac:dyDescent="0.25">
      <c r="E53" s="129" t="s">
        <v>1023</v>
      </c>
      <c r="F53" s="129" t="s">
        <v>322</v>
      </c>
      <c r="G53" s="129" t="s">
        <v>47</v>
      </c>
      <c r="H53" s="130">
        <v>2188.19</v>
      </c>
      <c r="I53" s="109" t="str">
        <f t="shared" si="0"/>
        <v>201701</v>
      </c>
      <c r="J53" s="109" t="str">
        <f>VLOOKUP(G53,ResCat!$A$2:$B$269,2,FALSE)</f>
        <v>AGDMHC</v>
      </c>
    </row>
    <row r="54" spans="5:10" x14ac:dyDescent="0.25">
      <c r="E54" s="129" t="s">
        <v>1023</v>
      </c>
      <c r="F54" s="129" t="s">
        <v>322</v>
      </c>
      <c r="G54" s="129" t="s">
        <v>264</v>
      </c>
      <c r="H54" s="130">
        <v>153.6</v>
      </c>
      <c r="I54" s="109" t="str">
        <f t="shared" si="0"/>
        <v>201701</v>
      </c>
      <c r="J54" s="109" t="str">
        <f>VLOOKUP(G54,ResCat!$A$2:$B$269,2,FALSE)</f>
        <v>XXX</v>
      </c>
    </row>
    <row r="55" spans="5:10" x14ac:dyDescent="0.25">
      <c r="E55" s="129" t="s">
        <v>1023</v>
      </c>
      <c r="F55" s="129" t="s">
        <v>322</v>
      </c>
      <c r="G55" s="129" t="s">
        <v>27</v>
      </c>
      <c r="H55" s="130">
        <v>1577.2</v>
      </c>
      <c r="I55" s="109" t="str">
        <f t="shared" si="0"/>
        <v>201701</v>
      </c>
      <c r="J55" s="109" t="str">
        <f>VLOOKUP(G55,ResCat!$A$2:$B$269,2,FALSE)</f>
        <v>AGDMHC</v>
      </c>
    </row>
    <row r="56" spans="5:10" x14ac:dyDescent="0.25">
      <c r="E56" s="129" t="s">
        <v>1023</v>
      </c>
      <c r="F56" s="129" t="s">
        <v>322</v>
      </c>
      <c r="G56" s="129" t="s">
        <v>29</v>
      </c>
      <c r="H56" s="130">
        <v>6298.869999999999</v>
      </c>
      <c r="I56" s="109" t="str">
        <f t="shared" si="0"/>
        <v>201701</v>
      </c>
      <c r="J56" s="109" t="str">
        <f>VLOOKUP(G56,ResCat!$A$2:$B$269,2,FALSE)</f>
        <v>AGDMHC</v>
      </c>
    </row>
    <row r="57" spans="5:10" x14ac:dyDescent="0.25">
      <c r="E57" s="129" t="s">
        <v>1023</v>
      </c>
      <c r="F57" s="129" t="s">
        <v>322</v>
      </c>
      <c r="G57" s="129" t="s">
        <v>48</v>
      </c>
      <c r="H57" s="130">
        <v>90.07</v>
      </c>
      <c r="I57" s="109" t="str">
        <f t="shared" si="0"/>
        <v>201701</v>
      </c>
      <c r="J57" s="109" t="str">
        <f>VLOOKUP(G57,ResCat!$A$2:$B$269,2,FALSE)</f>
        <v>AGDMHC</v>
      </c>
    </row>
    <row r="58" spans="5:10" x14ac:dyDescent="0.25">
      <c r="E58" s="129" t="s">
        <v>1023</v>
      </c>
      <c r="F58" s="129" t="s">
        <v>322</v>
      </c>
      <c r="G58" s="129" t="s">
        <v>30</v>
      </c>
      <c r="H58" s="130">
        <v>50</v>
      </c>
      <c r="I58" s="109" t="str">
        <f t="shared" si="0"/>
        <v>201701</v>
      </c>
      <c r="J58" s="109" t="str">
        <f>VLOOKUP(G58,ResCat!$A$2:$B$269,2,FALSE)</f>
        <v>AGDMHC</v>
      </c>
    </row>
    <row r="59" spans="5:10" x14ac:dyDescent="0.25">
      <c r="E59" s="129" t="s">
        <v>1023</v>
      </c>
      <c r="F59" s="129" t="s">
        <v>322</v>
      </c>
      <c r="G59" s="129" t="s">
        <v>31</v>
      </c>
      <c r="H59" s="130">
        <v>154.07999999999998</v>
      </c>
      <c r="I59" s="109" t="str">
        <f t="shared" si="0"/>
        <v>201701</v>
      </c>
      <c r="J59" s="109" t="str">
        <f>VLOOKUP(G59,ResCat!$A$2:$B$269,2,FALSE)</f>
        <v>AGDMHC</v>
      </c>
    </row>
    <row r="60" spans="5:10" x14ac:dyDescent="0.25">
      <c r="E60" s="129" t="s">
        <v>1023</v>
      </c>
      <c r="F60" s="129" t="s">
        <v>322</v>
      </c>
      <c r="G60" s="129" t="s">
        <v>34</v>
      </c>
      <c r="H60" s="130">
        <v>1358</v>
      </c>
      <c r="I60" s="109" t="str">
        <f t="shared" si="0"/>
        <v>201701</v>
      </c>
      <c r="J60" s="109" t="str">
        <f>VLOOKUP(G60,ResCat!$A$2:$B$269,2,FALSE)</f>
        <v>AGDMHC</v>
      </c>
    </row>
    <row r="61" spans="5:10" x14ac:dyDescent="0.25">
      <c r="E61" s="129" t="s">
        <v>1023</v>
      </c>
      <c r="F61" s="129" t="s">
        <v>322</v>
      </c>
      <c r="G61" s="129" t="s">
        <v>35</v>
      </c>
      <c r="H61" s="130">
        <v>2406.1999999999998</v>
      </c>
      <c r="I61" s="109" t="str">
        <f t="shared" si="0"/>
        <v>201701</v>
      </c>
      <c r="J61" s="109" t="str">
        <f>VLOOKUP(G61,ResCat!$A$2:$B$269,2,FALSE)</f>
        <v>AGDMHC</v>
      </c>
    </row>
    <row r="62" spans="5:10" x14ac:dyDescent="0.25">
      <c r="E62" s="129" t="s">
        <v>1023</v>
      </c>
      <c r="F62" s="129" t="s">
        <v>322</v>
      </c>
      <c r="G62" s="129" t="s">
        <v>37</v>
      </c>
      <c r="H62" s="130">
        <v>582.6</v>
      </c>
      <c r="I62" s="109" t="str">
        <f t="shared" si="0"/>
        <v>201701</v>
      </c>
      <c r="J62" s="109" t="str">
        <f>VLOOKUP(G62,ResCat!$A$2:$B$269,2,FALSE)</f>
        <v>AGDMHC</v>
      </c>
    </row>
    <row r="63" spans="5:10" x14ac:dyDescent="0.25">
      <c r="E63" s="129" t="s">
        <v>1023</v>
      </c>
      <c r="F63" s="129" t="s">
        <v>324</v>
      </c>
      <c r="G63" s="129" t="s">
        <v>254</v>
      </c>
      <c r="H63" s="130">
        <v>1000.86</v>
      </c>
      <c r="I63" s="109" t="str">
        <f t="shared" si="0"/>
        <v>201702</v>
      </c>
      <c r="J63" s="109" t="str">
        <f>VLOOKUP(G63,ResCat!$A$2:$B$269,2,FALSE)</f>
        <v>XXX</v>
      </c>
    </row>
    <row r="64" spans="5:10" x14ac:dyDescent="0.25">
      <c r="E64" s="129" t="s">
        <v>1023</v>
      </c>
      <c r="F64" s="129" t="s">
        <v>324</v>
      </c>
      <c r="G64" s="129" t="s">
        <v>256</v>
      </c>
      <c r="H64" s="130">
        <v>818.77</v>
      </c>
      <c r="I64" s="109" t="str">
        <f t="shared" si="0"/>
        <v>201702</v>
      </c>
      <c r="J64" s="109" t="str">
        <f>VLOOKUP(G64,ResCat!$A$2:$B$269,2,FALSE)</f>
        <v>XXX</v>
      </c>
    </row>
    <row r="65" spans="5:10" x14ac:dyDescent="0.25">
      <c r="E65" s="129" t="s">
        <v>1023</v>
      </c>
      <c r="F65" s="129" t="s">
        <v>324</v>
      </c>
      <c r="G65" s="129" t="s">
        <v>49</v>
      </c>
      <c r="H65" s="130">
        <v>148.91</v>
      </c>
      <c r="I65" s="109" t="str">
        <f t="shared" si="0"/>
        <v>201702</v>
      </c>
      <c r="J65" s="109" t="str">
        <f>VLOOKUP(G65,ResCat!$A$2:$B$269,2,FALSE)</f>
        <v>AGDMHC</v>
      </c>
    </row>
    <row r="66" spans="5:10" x14ac:dyDescent="0.25">
      <c r="E66" s="129" t="s">
        <v>1023</v>
      </c>
      <c r="F66" s="129" t="s">
        <v>324</v>
      </c>
      <c r="G66" s="129" t="s">
        <v>45</v>
      </c>
      <c r="H66" s="130">
        <v>8821.1400000000031</v>
      </c>
      <c r="I66" s="109" t="str">
        <f t="shared" si="0"/>
        <v>201702</v>
      </c>
      <c r="J66" s="109" t="str">
        <f>VLOOKUP(G66,ResCat!$A$2:$B$269,2,FALSE)</f>
        <v>AGDMHC</v>
      </c>
    </row>
    <row r="67" spans="5:10" x14ac:dyDescent="0.25">
      <c r="E67" s="129" t="s">
        <v>1023</v>
      </c>
      <c r="F67" s="129" t="s">
        <v>324</v>
      </c>
      <c r="G67" s="129" t="s">
        <v>47</v>
      </c>
      <c r="H67" s="130">
        <v>763.22</v>
      </c>
      <c r="I67" s="109" t="str">
        <f t="shared" si="0"/>
        <v>201702</v>
      </c>
      <c r="J67" s="109" t="str">
        <f>VLOOKUP(G67,ResCat!$A$2:$B$269,2,FALSE)</f>
        <v>AGDMHC</v>
      </c>
    </row>
    <row r="68" spans="5:10" x14ac:dyDescent="0.25">
      <c r="E68" s="129" t="s">
        <v>1023</v>
      </c>
      <c r="F68" s="129" t="s">
        <v>324</v>
      </c>
      <c r="G68" s="129" t="s">
        <v>264</v>
      </c>
      <c r="H68" s="130">
        <v>482.23</v>
      </c>
      <c r="I68" s="109" t="str">
        <f t="shared" si="0"/>
        <v>201702</v>
      </c>
      <c r="J68" s="109" t="str">
        <f>VLOOKUP(G68,ResCat!$A$2:$B$269,2,FALSE)</f>
        <v>XXX</v>
      </c>
    </row>
    <row r="69" spans="5:10" x14ac:dyDescent="0.25">
      <c r="E69" s="129" t="s">
        <v>1023</v>
      </c>
      <c r="F69" s="129" t="s">
        <v>324</v>
      </c>
      <c r="G69" s="129" t="s">
        <v>29</v>
      </c>
      <c r="H69" s="130">
        <v>4736.09</v>
      </c>
      <c r="I69" s="109" t="str">
        <f t="shared" ref="I69:I132" si="1">IF(F69&lt;$I$2,$I$2,F69)</f>
        <v>201702</v>
      </c>
      <c r="J69" s="109" t="str">
        <f>VLOOKUP(G69,ResCat!$A$2:$B$269,2,FALSE)</f>
        <v>AGDMHC</v>
      </c>
    </row>
    <row r="70" spans="5:10" x14ac:dyDescent="0.25">
      <c r="E70" s="129" t="s">
        <v>1023</v>
      </c>
      <c r="F70" s="129" t="s">
        <v>324</v>
      </c>
      <c r="G70" s="129" t="s">
        <v>30</v>
      </c>
      <c r="H70" s="130">
        <v>50</v>
      </c>
      <c r="I70" s="109" t="str">
        <f t="shared" si="1"/>
        <v>201702</v>
      </c>
      <c r="J70" s="109" t="str">
        <f>VLOOKUP(G70,ResCat!$A$2:$B$269,2,FALSE)</f>
        <v>AGDMHC</v>
      </c>
    </row>
    <row r="71" spans="5:10" x14ac:dyDescent="0.25">
      <c r="E71" s="129" t="s">
        <v>1023</v>
      </c>
      <c r="F71" s="129" t="s">
        <v>324</v>
      </c>
      <c r="G71" s="129" t="s">
        <v>31</v>
      </c>
      <c r="H71" s="130">
        <v>1359.6399999999999</v>
      </c>
      <c r="I71" s="109" t="str">
        <f t="shared" si="1"/>
        <v>201702</v>
      </c>
      <c r="J71" s="109" t="str">
        <f>VLOOKUP(G71,ResCat!$A$2:$B$269,2,FALSE)</f>
        <v>AGDMHC</v>
      </c>
    </row>
    <row r="72" spans="5:10" x14ac:dyDescent="0.25">
      <c r="E72" s="129" t="s">
        <v>1023</v>
      </c>
      <c r="F72" s="129" t="s">
        <v>324</v>
      </c>
      <c r="G72" s="129" t="s">
        <v>32</v>
      </c>
      <c r="H72" s="130">
        <v>117</v>
      </c>
      <c r="I72" s="109" t="str">
        <f t="shared" si="1"/>
        <v>201702</v>
      </c>
      <c r="J72" s="109" t="str">
        <f>VLOOKUP(G72,ResCat!$A$2:$B$269,2,FALSE)</f>
        <v>AGDMHC</v>
      </c>
    </row>
    <row r="73" spans="5:10" x14ac:dyDescent="0.25">
      <c r="E73" s="129" t="s">
        <v>1023</v>
      </c>
      <c r="F73" s="129" t="s">
        <v>324</v>
      </c>
      <c r="G73" s="129" t="s">
        <v>34</v>
      </c>
      <c r="H73" s="130">
        <v>371.04</v>
      </c>
      <c r="I73" s="109" t="str">
        <f t="shared" si="1"/>
        <v>201702</v>
      </c>
      <c r="J73" s="109" t="str">
        <f>VLOOKUP(G73,ResCat!$A$2:$B$269,2,FALSE)</f>
        <v>AGDMHC</v>
      </c>
    </row>
    <row r="74" spans="5:10" x14ac:dyDescent="0.25">
      <c r="E74" s="129" t="s">
        <v>1023</v>
      </c>
      <c r="F74" s="129" t="s">
        <v>324</v>
      </c>
      <c r="G74" s="129" t="s">
        <v>35</v>
      </c>
      <c r="H74" s="130">
        <v>1992.1399999999999</v>
      </c>
      <c r="I74" s="109" t="str">
        <f t="shared" si="1"/>
        <v>201702</v>
      </c>
      <c r="J74" s="109" t="str">
        <f>VLOOKUP(G74,ResCat!$A$2:$B$269,2,FALSE)</f>
        <v>AGDMHC</v>
      </c>
    </row>
    <row r="75" spans="5:10" x14ac:dyDescent="0.25">
      <c r="E75" s="129" t="s">
        <v>1023</v>
      </c>
      <c r="F75" s="129" t="s">
        <v>326</v>
      </c>
      <c r="G75" s="129" t="s">
        <v>254</v>
      </c>
      <c r="H75" s="130">
        <v>515.20000000000005</v>
      </c>
      <c r="I75" s="109" t="str">
        <f t="shared" si="1"/>
        <v>201703</v>
      </c>
      <c r="J75" s="109" t="str">
        <f>VLOOKUP(G75,ResCat!$A$2:$B$269,2,FALSE)</f>
        <v>XXX</v>
      </c>
    </row>
    <row r="76" spans="5:10" x14ac:dyDescent="0.25">
      <c r="E76" s="129" t="s">
        <v>1023</v>
      </c>
      <c r="F76" s="129" t="s">
        <v>326</v>
      </c>
      <c r="G76" s="129" t="s">
        <v>255</v>
      </c>
      <c r="H76" s="130">
        <v>362.4</v>
      </c>
      <c r="I76" s="109" t="str">
        <f t="shared" si="1"/>
        <v>201703</v>
      </c>
      <c r="J76" s="109" t="str">
        <f>VLOOKUP(G76,ResCat!$A$2:$B$269,2,FALSE)</f>
        <v>XXX</v>
      </c>
    </row>
    <row r="77" spans="5:10" x14ac:dyDescent="0.25">
      <c r="E77" s="129" t="s">
        <v>1023</v>
      </c>
      <c r="F77" s="129" t="s">
        <v>326</v>
      </c>
      <c r="G77" s="129" t="s">
        <v>256</v>
      </c>
      <c r="H77" s="130">
        <v>700.1</v>
      </c>
      <c r="I77" s="109" t="str">
        <f t="shared" si="1"/>
        <v>201703</v>
      </c>
      <c r="J77" s="109" t="str">
        <f>VLOOKUP(G77,ResCat!$A$2:$B$269,2,FALSE)</f>
        <v>XXX</v>
      </c>
    </row>
    <row r="78" spans="5:10" x14ac:dyDescent="0.25">
      <c r="E78" s="129" t="s">
        <v>1023</v>
      </c>
      <c r="F78" s="129" t="s">
        <v>326</v>
      </c>
      <c r="G78" s="129" t="s">
        <v>258</v>
      </c>
      <c r="H78" s="130">
        <v>670.5</v>
      </c>
      <c r="I78" s="109" t="str">
        <f t="shared" si="1"/>
        <v>201703</v>
      </c>
      <c r="J78" s="109" t="str">
        <f>VLOOKUP(G78,ResCat!$A$2:$B$269,2,FALSE)</f>
        <v>XXX</v>
      </c>
    </row>
    <row r="79" spans="5:10" x14ac:dyDescent="0.25">
      <c r="E79" s="129" t="s">
        <v>1023</v>
      </c>
      <c r="F79" s="129" t="s">
        <v>326</v>
      </c>
      <c r="G79" s="129" t="s">
        <v>45</v>
      </c>
      <c r="H79" s="130">
        <v>10386.9</v>
      </c>
      <c r="I79" s="109" t="str">
        <f t="shared" si="1"/>
        <v>201703</v>
      </c>
      <c r="J79" s="109" t="str">
        <f>VLOOKUP(G79,ResCat!$A$2:$B$269,2,FALSE)</f>
        <v>AGDMHC</v>
      </c>
    </row>
    <row r="80" spans="5:10" x14ac:dyDescent="0.25">
      <c r="E80" s="129" t="s">
        <v>1023</v>
      </c>
      <c r="F80" s="129" t="s">
        <v>326</v>
      </c>
      <c r="G80" s="129" t="s">
        <v>47</v>
      </c>
      <c r="H80" s="130">
        <v>2488.5099999999998</v>
      </c>
      <c r="I80" s="109" t="str">
        <f t="shared" si="1"/>
        <v>201703</v>
      </c>
      <c r="J80" s="109" t="str">
        <f>VLOOKUP(G80,ResCat!$A$2:$B$269,2,FALSE)</f>
        <v>AGDMHC</v>
      </c>
    </row>
    <row r="81" spans="5:10" x14ac:dyDescent="0.25">
      <c r="E81" s="129" t="s">
        <v>1023</v>
      </c>
      <c r="F81" s="129" t="s">
        <v>326</v>
      </c>
      <c r="G81" s="129" t="s">
        <v>24</v>
      </c>
      <c r="H81" s="130">
        <v>81.400000000000006</v>
      </c>
      <c r="I81" s="109" t="str">
        <f t="shared" si="1"/>
        <v>201703</v>
      </c>
      <c r="J81" s="109" t="str">
        <f>VLOOKUP(G81,ResCat!$A$2:$B$269,2,FALSE)</f>
        <v>AGDMHC</v>
      </c>
    </row>
    <row r="82" spans="5:10" x14ac:dyDescent="0.25">
      <c r="E82" s="129" t="s">
        <v>1023</v>
      </c>
      <c r="F82" s="129" t="s">
        <v>326</v>
      </c>
      <c r="G82" s="129" t="s">
        <v>264</v>
      </c>
      <c r="H82" s="130">
        <v>116.6</v>
      </c>
      <c r="I82" s="109" t="str">
        <f t="shared" si="1"/>
        <v>201703</v>
      </c>
      <c r="J82" s="109" t="str">
        <f>VLOOKUP(G82,ResCat!$A$2:$B$269,2,FALSE)</f>
        <v>XXX</v>
      </c>
    </row>
    <row r="83" spans="5:10" x14ac:dyDescent="0.25">
      <c r="E83" s="129" t="s">
        <v>1023</v>
      </c>
      <c r="F83" s="129" t="s">
        <v>326</v>
      </c>
      <c r="G83" s="129" t="s">
        <v>27</v>
      </c>
      <c r="H83" s="130">
        <v>1344.1999999999998</v>
      </c>
      <c r="I83" s="109" t="str">
        <f t="shared" si="1"/>
        <v>201703</v>
      </c>
      <c r="J83" s="109" t="str">
        <f>VLOOKUP(G83,ResCat!$A$2:$B$269,2,FALSE)</f>
        <v>AGDMHC</v>
      </c>
    </row>
    <row r="84" spans="5:10" x14ac:dyDescent="0.25">
      <c r="E84" s="129" t="s">
        <v>1023</v>
      </c>
      <c r="F84" s="129" t="s">
        <v>326</v>
      </c>
      <c r="G84" s="129" t="s">
        <v>28</v>
      </c>
      <c r="H84" s="130">
        <v>133.36000000000001</v>
      </c>
      <c r="I84" s="109" t="str">
        <f t="shared" si="1"/>
        <v>201703</v>
      </c>
      <c r="J84" s="109" t="str">
        <f>VLOOKUP(G84,ResCat!$A$2:$B$269,2,FALSE)</f>
        <v>AGDMHC</v>
      </c>
    </row>
    <row r="85" spans="5:10" x14ac:dyDescent="0.25">
      <c r="E85" s="129" t="s">
        <v>1023</v>
      </c>
      <c r="F85" s="129" t="s">
        <v>326</v>
      </c>
      <c r="G85" s="129" t="s">
        <v>29</v>
      </c>
      <c r="H85" s="130">
        <v>5349.35</v>
      </c>
      <c r="I85" s="109" t="str">
        <f t="shared" si="1"/>
        <v>201703</v>
      </c>
      <c r="J85" s="109" t="str">
        <f>VLOOKUP(G85,ResCat!$A$2:$B$269,2,FALSE)</f>
        <v>AGDMHC</v>
      </c>
    </row>
    <row r="86" spans="5:10" x14ac:dyDescent="0.25">
      <c r="E86" s="129" t="s">
        <v>1023</v>
      </c>
      <c r="F86" s="129" t="s">
        <v>326</v>
      </c>
      <c r="G86" s="129" t="s">
        <v>30</v>
      </c>
      <c r="H86" s="130">
        <v>240</v>
      </c>
      <c r="I86" s="109" t="str">
        <f t="shared" si="1"/>
        <v>201703</v>
      </c>
      <c r="J86" s="109" t="str">
        <f>VLOOKUP(G86,ResCat!$A$2:$B$269,2,FALSE)</f>
        <v>AGDMHC</v>
      </c>
    </row>
    <row r="87" spans="5:10" x14ac:dyDescent="0.25">
      <c r="E87" s="129" t="s">
        <v>1023</v>
      </c>
      <c r="F87" s="129" t="s">
        <v>326</v>
      </c>
      <c r="G87" s="129" t="s">
        <v>31</v>
      </c>
      <c r="H87" s="130">
        <v>563.93000000000006</v>
      </c>
      <c r="I87" s="109" t="str">
        <f t="shared" si="1"/>
        <v>201703</v>
      </c>
      <c r="J87" s="109" t="str">
        <f>VLOOKUP(G87,ResCat!$A$2:$B$269,2,FALSE)</f>
        <v>AGDMHC</v>
      </c>
    </row>
    <row r="88" spans="5:10" x14ac:dyDescent="0.25">
      <c r="E88" s="129" t="s">
        <v>1023</v>
      </c>
      <c r="F88" s="129" t="s">
        <v>326</v>
      </c>
      <c r="G88" s="129" t="s">
        <v>265</v>
      </c>
      <c r="H88" s="130">
        <v>576.76</v>
      </c>
      <c r="I88" s="109" t="str">
        <f t="shared" si="1"/>
        <v>201703</v>
      </c>
      <c r="J88" s="109" t="str">
        <f>VLOOKUP(G88,ResCat!$A$2:$B$269,2,FALSE)</f>
        <v>XXX</v>
      </c>
    </row>
    <row r="89" spans="5:10" x14ac:dyDescent="0.25">
      <c r="E89" s="129" t="s">
        <v>1023</v>
      </c>
      <c r="F89" s="129" t="s">
        <v>326</v>
      </c>
      <c r="G89" s="129" t="s">
        <v>34</v>
      </c>
      <c r="H89" s="130">
        <v>755.06</v>
      </c>
      <c r="I89" s="109" t="str">
        <f t="shared" si="1"/>
        <v>201703</v>
      </c>
      <c r="J89" s="109" t="str">
        <f>VLOOKUP(G89,ResCat!$A$2:$B$269,2,FALSE)</f>
        <v>AGDMHC</v>
      </c>
    </row>
    <row r="90" spans="5:10" x14ac:dyDescent="0.25">
      <c r="E90" s="129" t="s">
        <v>1023</v>
      </c>
      <c r="F90" s="129" t="s">
        <v>326</v>
      </c>
      <c r="G90" s="129" t="s">
        <v>35</v>
      </c>
      <c r="H90" s="130">
        <v>3626.9</v>
      </c>
      <c r="I90" s="109" t="str">
        <f t="shared" si="1"/>
        <v>201703</v>
      </c>
      <c r="J90" s="109" t="str">
        <f>VLOOKUP(G90,ResCat!$A$2:$B$269,2,FALSE)</f>
        <v>AGDMHC</v>
      </c>
    </row>
    <row r="91" spans="5:10" x14ac:dyDescent="0.25">
      <c r="E91" s="129" t="s">
        <v>1023</v>
      </c>
      <c r="F91" s="129" t="s">
        <v>326</v>
      </c>
      <c r="G91" s="129" t="s">
        <v>37</v>
      </c>
      <c r="H91" s="130">
        <v>316.77</v>
      </c>
      <c r="I91" s="109" t="str">
        <f t="shared" si="1"/>
        <v>201703</v>
      </c>
      <c r="J91" s="109" t="str">
        <f>VLOOKUP(G91,ResCat!$A$2:$B$269,2,FALSE)</f>
        <v>AGDMHC</v>
      </c>
    </row>
    <row r="92" spans="5:10" x14ac:dyDescent="0.25">
      <c r="E92" s="129" t="s">
        <v>1023</v>
      </c>
      <c r="F92" s="129" t="s">
        <v>328</v>
      </c>
      <c r="G92" s="129"/>
      <c r="H92" s="130">
        <v>191.33</v>
      </c>
      <c r="I92" s="109" t="str">
        <f t="shared" si="1"/>
        <v>201704</v>
      </c>
      <c r="J92" s="109" t="str">
        <f>VLOOKUP(G92,ResCat!$A$2:$B$269,2,FALSE)</f>
        <v>XXX</v>
      </c>
    </row>
    <row r="93" spans="5:10" x14ac:dyDescent="0.25">
      <c r="E93" s="129" t="s">
        <v>1023</v>
      </c>
      <c r="F93" s="129" t="s">
        <v>328</v>
      </c>
      <c r="G93" s="129" t="s">
        <v>254</v>
      </c>
      <c r="H93" s="130">
        <v>864.1</v>
      </c>
      <c r="I93" s="109" t="str">
        <f t="shared" si="1"/>
        <v>201704</v>
      </c>
      <c r="J93" s="109" t="str">
        <f>VLOOKUP(G93,ResCat!$A$2:$B$269,2,FALSE)</f>
        <v>XXX</v>
      </c>
    </row>
    <row r="94" spans="5:10" x14ac:dyDescent="0.25">
      <c r="E94" s="129" t="s">
        <v>1023</v>
      </c>
      <c r="F94" s="129" t="s">
        <v>328</v>
      </c>
      <c r="G94" s="129" t="s">
        <v>256</v>
      </c>
      <c r="H94" s="130">
        <v>365.6</v>
      </c>
      <c r="I94" s="109" t="str">
        <f t="shared" si="1"/>
        <v>201704</v>
      </c>
      <c r="J94" s="109" t="str">
        <f>VLOOKUP(G94,ResCat!$A$2:$B$269,2,FALSE)</f>
        <v>XXX</v>
      </c>
    </row>
    <row r="95" spans="5:10" x14ac:dyDescent="0.25">
      <c r="E95" s="129" t="s">
        <v>1023</v>
      </c>
      <c r="F95" s="129" t="s">
        <v>328</v>
      </c>
      <c r="G95" s="129" t="s">
        <v>258</v>
      </c>
      <c r="H95" s="130">
        <v>567.73</v>
      </c>
      <c r="I95" s="109" t="str">
        <f t="shared" si="1"/>
        <v>201704</v>
      </c>
      <c r="J95" s="109" t="str">
        <f>VLOOKUP(G95,ResCat!$A$2:$B$269,2,FALSE)</f>
        <v>XXX</v>
      </c>
    </row>
    <row r="96" spans="5:10" x14ac:dyDescent="0.25">
      <c r="E96" s="129" t="s">
        <v>1023</v>
      </c>
      <c r="F96" s="129" t="s">
        <v>328</v>
      </c>
      <c r="G96" s="129" t="s">
        <v>49</v>
      </c>
      <c r="H96" s="130">
        <v>83.2</v>
      </c>
      <c r="I96" s="109" t="str">
        <f t="shared" si="1"/>
        <v>201704</v>
      </c>
      <c r="J96" s="109" t="str">
        <f>VLOOKUP(G96,ResCat!$A$2:$B$269,2,FALSE)</f>
        <v>AGDMHC</v>
      </c>
    </row>
    <row r="97" spans="5:10" x14ac:dyDescent="0.25">
      <c r="E97" s="129" t="s">
        <v>1023</v>
      </c>
      <c r="F97" s="129" t="s">
        <v>328</v>
      </c>
      <c r="G97" s="129" t="s">
        <v>45</v>
      </c>
      <c r="H97" s="130">
        <v>5061.5499999999993</v>
      </c>
      <c r="I97" s="109" t="str">
        <f t="shared" si="1"/>
        <v>201704</v>
      </c>
      <c r="J97" s="109" t="str">
        <f>VLOOKUP(G97,ResCat!$A$2:$B$269,2,FALSE)</f>
        <v>AGDMHC</v>
      </c>
    </row>
    <row r="98" spans="5:10" x14ac:dyDescent="0.25">
      <c r="E98" s="129" t="s">
        <v>1023</v>
      </c>
      <c r="F98" s="129" t="s">
        <v>328</v>
      </c>
      <c r="G98" s="129" t="s">
        <v>47</v>
      </c>
      <c r="H98" s="130">
        <v>3260.52</v>
      </c>
      <c r="I98" s="109" t="str">
        <f t="shared" si="1"/>
        <v>201704</v>
      </c>
      <c r="J98" s="109" t="str">
        <f>VLOOKUP(G98,ResCat!$A$2:$B$269,2,FALSE)</f>
        <v>AGDMHC</v>
      </c>
    </row>
    <row r="99" spans="5:10" x14ac:dyDescent="0.25">
      <c r="E99" s="129" t="s">
        <v>1023</v>
      </c>
      <c r="F99" s="129" t="s">
        <v>328</v>
      </c>
      <c r="G99" s="129" t="s">
        <v>264</v>
      </c>
      <c r="H99" s="130">
        <v>701</v>
      </c>
      <c r="I99" s="109" t="str">
        <f t="shared" si="1"/>
        <v>201704</v>
      </c>
      <c r="J99" s="109" t="str">
        <f>VLOOKUP(G99,ResCat!$A$2:$B$269,2,FALSE)</f>
        <v>XXX</v>
      </c>
    </row>
    <row r="100" spans="5:10" x14ac:dyDescent="0.25">
      <c r="E100" s="129" t="s">
        <v>1023</v>
      </c>
      <c r="F100" s="129" t="s">
        <v>328</v>
      </c>
      <c r="G100" s="129" t="s">
        <v>27</v>
      </c>
      <c r="H100" s="130">
        <v>3546.62</v>
      </c>
      <c r="I100" s="109" t="str">
        <f t="shared" si="1"/>
        <v>201704</v>
      </c>
      <c r="J100" s="109" t="str">
        <f>VLOOKUP(G100,ResCat!$A$2:$B$269,2,FALSE)</f>
        <v>AGDMHC</v>
      </c>
    </row>
    <row r="101" spans="5:10" x14ac:dyDescent="0.25">
      <c r="E101" s="129" t="s">
        <v>1023</v>
      </c>
      <c r="F101" s="129" t="s">
        <v>328</v>
      </c>
      <c r="G101" s="129" t="s">
        <v>29</v>
      </c>
      <c r="H101" s="130">
        <v>9491.5499999999975</v>
      </c>
      <c r="I101" s="109" t="str">
        <f t="shared" si="1"/>
        <v>201704</v>
      </c>
      <c r="J101" s="109" t="str">
        <f>VLOOKUP(G101,ResCat!$A$2:$B$269,2,FALSE)</f>
        <v>AGDMHC</v>
      </c>
    </row>
    <row r="102" spans="5:10" x14ac:dyDescent="0.25">
      <c r="E102" s="129" t="s">
        <v>1023</v>
      </c>
      <c r="F102" s="129" t="s">
        <v>328</v>
      </c>
      <c r="G102" s="129" t="s">
        <v>48</v>
      </c>
      <c r="H102" s="130">
        <v>170</v>
      </c>
      <c r="I102" s="109" t="str">
        <f t="shared" si="1"/>
        <v>201704</v>
      </c>
      <c r="J102" s="109" t="str">
        <f>VLOOKUP(G102,ResCat!$A$2:$B$269,2,FALSE)</f>
        <v>AGDMHC</v>
      </c>
    </row>
    <row r="103" spans="5:10" x14ac:dyDescent="0.25">
      <c r="E103" s="129" t="s">
        <v>1023</v>
      </c>
      <c r="F103" s="129" t="s">
        <v>328</v>
      </c>
      <c r="G103" s="129" t="s">
        <v>30</v>
      </c>
      <c r="H103" s="130">
        <v>211</v>
      </c>
      <c r="I103" s="109" t="str">
        <f t="shared" si="1"/>
        <v>201704</v>
      </c>
      <c r="J103" s="109" t="str">
        <f>VLOOKUP(G103,ResCat!$A$2:$B$269,2,FALSE)</f>
        <v>AGDMHC</v>
      </c>
    </row>
    <row r="104" spans="5:10" x14ac:dyDescent="0.25">
      <c r="E104" s="129" t="s">
        <v>1023</v>
      </c>
      <c r="F104" s="129" t="s">
        <v>328</v>
      </c>
      <c r="G104" s="129" t="s">
        <v>31</v>
      </c>
      <c r="H104" s="130">
        <v>3451.4</v>
      </c>
      <c r="I104" s="109" t="str">
        <f t="shared" si="1"/>
        <v>201704</v>
      </c>
      <c r="J104" s="109" t="str">
        <f>VLOOKUP(G104,ResCat!$A$2:$B$269,2,FALSE)</f>
        <v>AGDMHC</v>
      </c>
    </row>
    <row r="105" spans="5:10" x14ac:dyDescent="0.25">
      <c r="E105" s="129" t="s">
        <v>1023</v>
      </c>
      <c r="F105" s="129" t="s">
        <v>328</v>
      </c>
      <c r="G105" s="129" t="s">
        <v>32</v>
      </c>
      <c r="H105" s="130">
        <v>881.49</v>
      </c>
      <c r="I105" s="109" t="str">
        <f t="shared" si="1"/>
        <v>201704</v>
      </c>
      <c r="J105" s="109" t="str">
        <f>VLOOKUP(G105,ResCat!$A$2:$B$269,2,FALSE)</f>
        <v>AGDMHC</v>
      </c>
    </row>
    <row r="106" spans="5:10" x14ac:dyDescent="0.25">
      <c r="E106" s="129" t="s">
        <v>1023</v>
      </c>
      <c r="F106" s="129" t="s">
        <v>328</v>
      </c>
      <c r="G106" s="129" t="s">
        <v>34</v>
      </c>
      <c r="H106" s="130">
        <v>513.74</v>
      </c>
      <c r="I106" s="109" t="str">
        <f t="shared" si="1"/>
        <v>201704</v>
      </c>
      <c r="J106" s="109" t="str">
        <f>VLOOKUP(G106,ResCat!$A$2:$B$269,2,FALSE)</f>
        <v>AGDMHC</v>
      </c>
    </row>
    <row r="107" spans="5:10" x14ac:dyDescent="0.25">
      <c r="E107" s="129" t="s">
        <v>1023</v>
      </c>
      <c r="F107" s="129" t="s">
        <v>328</v>
      </c>
      <c r="G107" s="129" t="s">
        <v>35</v>
      </c>
      <c r="H107" s="130">
        <v>2313.6999999999998</v>
      </c>
      <c r="I107" s="109" t="str">
        <f t="shared" si="1"/>
        <v>201704</v>
      </c>
      <c r="J107" s="109" t="str">
        <f>VLOOKUP(G107,ResCat!$A$2:$B$269,2,FALSE)</f>
        <v>AGDMHC</v>
      </c>
    </row>
    <row r="108" spans="5:10" x14ac:dyDescent="0.25">
      <c r="E108" s="129" t="s">
        <v>1023</v>
      </c>
      <c r="F108" s="129" t="s">
        <v>328</v>
      </c>
      <c r="G108" s="129" t="s">
        <v>37</v>
      </c>
      <c r="H108" s="130">
        <v>711</v>
      </c>
      <c r="I108" s="109" t="str">
        <f t="shared" si="1"/>
        <v>201704</v>
      </c>
      <c r="J108" s="109" t="str">
        <f>VLOOKUP(G108,ResCat!$A$2:$B$269,2,FALSE)</f>
        <v>AGDMHC</v>
      </c>
    </row>
    <row r="109" spans="5:10" x14ac:dyDescent="0.25">
      <c r="E109" s="129" t="s">
        <v>1023</v>
      </c>
      <c r="F109" s="129" t="s">
        <v>330</v>
      </c>
      <c r="G109" s="129" t="s">
        <v>254</v>
      </c>
      <c r="H109" s="130">
        <v>1074.74</v>
      </c>
      <c r="I109" s="109" t="str">
        <f t="shared" si="1"/>
        <v>201705</v>
      </c>
      <c r="J109" s="109" t="str">
        <f>VLOOKUP(G109,ResCat!$A$2:$B$269,2,FALSE)</f>
        <v>XXX</v>
      </c>
    </row>
    <row r="110" spans="5:10" x14ac:dyDescent="0.25">
      <c r="E110" s="129" t="s">
        <v>1023</v>
      </c>
      <c r="F110" s="129" t="s">
        <v>330</v>
      </c>
      <c r="G110" s="129" t="s">
        <v>256</v>
      </c>
      <c r="H110" s="130">
        <v>238</v>
      </c>
      <c r="I110" s="109" t="str">
        <f t="shared" si="1"/>
        <v>201705</v>
      </c>
      <c r="J110" s="109" t="str">
        <f>VLOOKUP(G110,ResCat!$A$2:$B$269,2,FALSE)</f>
        <v>XXX</v>
      </c>
    </row>
    <row r="111" spans="5:10" x14ac:dyDescent="0.25">
      <c r="E111" s="129" t="s">
        <v>1023</v>
      </c>
      <c r="F111" s="129" t="s">
        <v>330</v>
      </c>
      <c r="G111" s="129" t="s">
        <v>258</v>
      </c>
      <c r="H111" s="130">
        <v>795.6</v>
      </c>
      <c r="I111" s="109" t="str">
        <f t="shared" si="1"/>
        <v>201705</v>
      </c>
      <c r="J111" s="109" t="str">
        <f>VLOOKUP(G111,ResCat!$A$2:$B$269,2,FALSE)</f>
        <v>XXX</v>
      </c>
    </row>
    <row r="112" spans="5:10" x14ac:dyDescent="0.25">
      <c r="E112" s="129" t="s">
        <v>1023</v>
      </c>
      <c r="F112" s="129" t="s">
        <v>330</v>
      </c>
      <c r="G112" s="129" t="s">
        <v>49</v>
      </c>
      <c r="H112" s="130">
        <v>146</v>
      </c>
      <c r="I112" s="109" t="str">
        <f t="shared" si="1"/>
        <v>201705</v>
      </c>
      <c r="J112" s="109" t="str">
        <f>VLOOKUP(G112,ResCat!$A$2:$B$269,2,FALSE)</f>
        <v>AGDMHC</v>
      </c>
    </row>
    <row r="113" spans="5:10" x14ac:dyDescent="0.25">
      <c r="E113" s="129" t="s">
        <v>1023</v>
      </c>
      <c r="F113" s="129" t="s">
        <v>330</v>
      </c>
      <c r="G113" s="129" t="s">
        <v>45</v>
      </c>
      <c r="H113" s="130">
        <v>4293.6099999999997</v>
      </c>
      <c r="I113" s="109" t="str">
        <f t="shared" si="1"/>
        <v>201705</v>
      </c>
      <c r="J113" s="109" t="str">
        <f>VLOOKUP(G113,ResCat!$A$2:$B$269,2,FALSE)</f>
        <v>AGDMHC</v>
      </c>
    </row>
    <row r="114" spans="5:10" x14ac:dyDescent="0.25">
      <c r="E114" s="129" t="s">
        <v>1023</v>
      </c>
      <c r="F114" s="129" t="s">
        <v>330</v>
      </c>
      <c r="G114" s="129" t="s">
        <v>47</v>
      </c>
      <c r="H114" s="130">
        <v>4588.1900000000005</v>
      </c>
      <c r="I114" s="109" t="str">
        <f t="shared" si="1"/>
        <v>201705</v>
      </c>
      <c r="J114" s="109" t="str">
        <f>VLOOKUP(G114,ResCat!$A$2:$B$269,2,FALSE)</f>
        <v>AGDMHC</v>
      </c>
    </row>
    <row r="115" spans="5:10" x14ac:dyDescent="0.25">
      <c r="E115" s="129" t="s">
        <v>1023</v>
      </c>
      <c r="F115" s="129" t="s">
        <v>330</v>
      </c>
      <c r="G115" s="129" t="s">
        <v>264</v>
      </c>
      <c r="H115" s="130">
        <v>605.78</v>
      </c>
      <c r="I115" s="109" t="str">
        <f t="shared" si="1"/>
        <v>201705</v>
      </c>
      <c r="J115" s="109" t="str">
        <f>VLOOKUP(G115,ResCat!$A$2:$B$269,2,FALSE)</f>
        <v>XXX</v>
      </c>
    </row>
    <row r="116" spans="5:10" x14ac:dyDescent="0.25">
      <c r="E116" s="129" t="s">
        <v>1023</v>
      </c>
      <c r="F116" s="129" t="s">
        <v>330</v>
      </c>
      <c r="G116" s="129" t="s">
        <v>27</v>
      </c>
      <c r="H116" s="130">
        <v>2805.1800000000003</v>
      </c>
      <c r="I116" s="109" t="str">
        <f t="shared" si="1"/>
        <v>201705</v>
      </c>
      <c r="J116" s="109" t="str">
        <f>VLOOKUP(G116,ResCat!$A$2:$B$269,2,FALSE)</f>
        <v>AGDMHC</v>
      </c>
    </row>
    <row r="117" spans="5:10" x14ac:dyDescent="0.25">
      <c r="E117" s="129" t="s">
        <v>1023</v>
      </c>
      <c r="F117" s="129" t="s">
        <v>330</v>
      </c>
      <c r="G117" s="129" t="s">
        <v>29</v>
      </c>
      <c r="H117" s="130">
        <v>7677.4400000000005</v>
      </c>
      <c r="I117" s="109" t="str">
        <f t="shared" si="1"/>
        <v>201705</v>
      </c>
      <c r="J117" s="109" t="str">
        <f>VLOOKUP(G117,ResCat!$A$2:$B$269,2,FALSE)</f>
        <v>AGDMHC</v>
      </c>
    </row>
    <row r="118" spans="5:10" x14ac:dyDescent="0.25">
      <c r="E118" s="129" t="s">
        <v>1023</v>
      </c>
      <c r="F118" s="129" t="s">
        <v>330</v>
      </c>
      <c r="G118" s="129" t="s">
        <v>30</v>
      </c>
      <c r="H118" s="130">
        <v>324</v>
      </c>
      <c r="I118" s="109" t="str">
        <f t="shared" si="1"/>
        <v>201705</v>
      </c>
      <c r="J118" s="109" t="str">
        <f>VLOOKUP(G118,ResCat!$A$2:$B$269,2,FALSE)</f>
        <v>AGDMHC</v>
      </c>
    </row>
    <row r="119" spans="5:10" x14ac:dyDescent="0.25">
      <c r="E119" s="129" t="s">
        <v>1023</v>
      </c>
      <c r="F119" s="129" t="s">
        <v>330</v>
      </c>
      <c r="G119" s="129" t="s">
        <v>31</v>
      </c>
      <c r="H119" s="130">
        <v>1485.5</v>
      </c>
      <c r="I119" s="109" t="str">
        <f t="shared" si="1"/>
        <v>201705</v>
      </c>
      <c r="J119" s="109" t="str">
        <f>VLOOKUP(G119,ResCat!$A$2:$B$269,2,FALSE)</f>
        <v>AGDMHC</v>
      </c>
    </row>
    <row r="120" spans="5:10" x14ac:dyDescent="0.25">
      <c r="E120" s="129" t="s">
        <v>1023</v>
      </c>
      <c r="F120" s="129" t="s">
        <v>330</v>
      </c>
      <c r="G120" s="129" t="s">
        <v>32</v>
      </c>
      <c r="H120" s="130">
        <v>74</v>
      </c>
      <c r="I120" s="109" t="str">
        <f t="shared" si="1"/>
        <v>201705</v>
      </c>
      <c r="J120" s="109" t="str">
        <f>VLOOKUP(G120,ResCat!$A$2:$B$269,2,FALSE)</f>
        <v>AGDMHC</v>
      </c>
    </row>
    <row r="121" spans="5:10" x14ac:dyDescent="0.25">
      <c r="E121" s="129" t="s">
        <v>1023</v>
      </c>
      <c r="F121" s="129" t="s">
        <v>330</v>
      </c>
      <c r="G121" s="129" t="s">
        <v>265</v>
      </c>
      <c r="H121" s="130">
        <v>87</v>
      </c>
      <c r="I121" s="109" t="str">
        <f t="shared" si="1"/>
        <v>201705</v>
      </c>
      <c r="J121" s="109" t="str">
        <f>VLOOKUP(G121,ResCat!$A$2:$B$269,2,FALSE)</f>
        <v>XXX</v>
      </c>
    </row>
    <row r="122" spans="5:10" x14ac:dyDescent="0.25">
      <c r="E122" s="129" t="s">
        <v>1023</v>
      </c>
      <c r="F122" s="129" t="s">
        <v>330</v>
      </c>
      <c r="G122" s="129" t="s">
        <v>34</v>
      </c>
      <c r="H122" s="130">
        <v>5552.39</v>
      </c>
      <c r="I122" s="109" t="str">
        <f t="shared" si="1"/>
        <v>201705</v>
      </c>
      <c r="J122" s="109" t="str">
        <f>VLOOKUP(G122,ResCat!$A$2:$B$269,2,FALSE)</f>
        <v>AGDMHC</v>
      </c>
    </row>
    <row r="123" spans="5:10" x14ac:dyDescent="0.25">
      <c r="E123" s="129" t="s">
        <v>1023</v>
      </c>
      <c r="F123" s="129" t="s">
        <v>330</v>
      </c>
      <c r="G123" s="129" t="s">
        <v>35</v>
      </c>
      <c r="H123" s="130">
        <v>6896.63</v>
      </c>
      <c r="I123" s="109" t="str">
        <f t="shared" si="1"/>
        <v>201705</v>
      </c>
      <c r="J123" s="109" t="str">
        <f>VLOOKUP(G123,ResCat!$A$2:$B$269,2,FALSE)</f>
        <v>AGDMHC</v>
      </c>
    </row>
    <row r="124" spans="5:10" x14ac:dyDescent="0.25">
      <c r="E124" s="129" t="s">
        <v>1023</v>
      </c>
      <c r="F124" s="129" t="s">
        <v>330</v>
      </c>
      <c r="G124" s="129" t="s">
        <v>37</v>
      </c>
      <c r="H124" s="130">
        <v>870.86</v>
      </c>
      <c r="I124" s="109" t="str">
        <f t="shared" si="1"/>
        <v>201705</v>
      </c>
      <c r="J124" s="109" t="str">
        <f>VLOOKUP(G124,ResCat!$A$2:$B$269,2,FALSE)</f>
        <v>AGDMHC</v>
      </c>
    </row>
    <row r="125" spans="5:10" x14ac:dyDescent="0.25">
      <c r="E125" s="129" t="s">
        <v>1023</v>
      </c>
      <c r="F125" s="129" t="s">
        <v>332</v>
      </c>
      <c r="G125" s="129" t="s">
        <v>254</v>
      </c>
      <c r="H125" s="130">
        <v>2509.9599999999996</v>
      </c>
      <c r="I125" s="109" t="str">
        <f t="shared" si="1"/>
        <v>201706</v>
      </c>
      <c r="J125" s="109" t="str">
        <f>VLOOKUP(G125,ResCat!$A$2:$B$269,2,FALSE)</f>
        <v>XXX</v>
      </c>
    </row>
    <row r="126" spans="5:10" x14ac:dyDescent="0.25">
      <c r="E126" s="129" t="s">
        <v>1023</v>
      </c>
      <c r="F126" s="129" t="s">
        <v>332</v>
      </c>
      <c r="G126" s="129" t="s">
        <v>256</v>
      </c>
      <c r="H126" s="130">
        <v>230</v>
      </c>
      <c r="I126" s="109" t="str">
        <f t="shared" si="1"/>
        <v>201706</v>
      </c>
      <c r="J126" s="109" t="str">
        <f>VLOOKUP(G126,ResCat!$A$2:$B$269,2,FALSE)</f>
        <v>XXX</v>
      </c>
    </row>
    <row r="127" spans="5:10" x14ac:dyDescent="0.25">
      <c r="E127" s="129" t="s">
        <v>1023</v>
      </c>
      <c r="F127" s="129" t="s">
        <v>332</v>
      </c>
      <c r="G127" s="129" t="s">
        <v>258</v>
      </c>
      <c r="H127" s="130">
        <v>317.99</v>
      </c>
      <c r="I127" s="109" t="str">
        <f t="shared" si="1"/>
        <v>201706</v>
      </c>
      <c r="J127" s="109" t="str">
        <f>VLOOKUP(G127,ResCat!$A$2:$B$269,2,FALSE)</f>
        <v>XXX</v>
      </c>
    </row>
    <row r="128" spans="5:10" x14ac:dyDescent="0.25">
      <c r="E128" s="129" t="s">
        <v>1023</v>
      </c>
      <c r="F128" s="129" t="s">
        <v>332</v>
      </c>
      <c r="G128" s="129" t="s">
        <v>45</v>
      </c>
      <c r="H128" s="130">
        <v>12761.779999999997</v>
      </c>
      <c r="I128" s="109" t="str">
        <f t="shared" si="1"/>
        <v>201706</v>
      </c>
      <c r="J128" s="109" t="str">
        <f>VLOOKUP(G128,ResCat!$A$2:$B$269,2,FALSE)</f>
        <v>AGDMHC</v>
      </c>
    </row>
    <row r="129" spans="5:10" x14ac:dyDescent="0.25">
      <c r="E129" s="129" t="s">
        <v>1023</v>
      </c>
      <c r="F129" s="129" t="s">
        <v>332</v>
      </c>
      <c r="G129" s="129" t="s">
        <v>47</v>
      </c>
      <c r="H129" s="130">
        <v>7663.41</v>
      </c>
      <c r="I129" s="109" t="str">
        <f t="shared" si="1"/>
        <v>201706</v>
      </c>
      <c r="J129" s="109" t="str">
        <f>VLOOKUP(G129,ResCat!$A$2:$B$269,2,FALSE)</f>
        <v>AGDMHC</v>
      </c>
    </row>
    <row r="130" spans="5:10" x14ac:dyDescent="0.25">
      <c r="E130" s="129" t="s">
        <v>1023</v>
      </c>
      <c r="F130" s="129" t="s">
        <v>332</v>
      </c>
      <c r="G130" s="129" t="s">
        <v>264</v>
      </c>
      <c r="H130" s="130">
        <v>349.05</v>
      </c>
      <c r="I130" s="109" t="str">
        <f t="shared" si="1"/>
        <v>201706</v>
      </c>
      <c r="J130" s="109" t="str">
        <f>VLOOKUP(G130,ResCat!$A$2:$B$269,2,FALSE)</f>
        <v>XXX</v>
      </c>
    </row>
    <row r="131" spans="5:10" x14ac:dyDescent="0.25">
      <c r="E131" s="129" t="s">
        <v>1023</v>
      </c>
      <c r="F131" s="129" t="s">
        <v>332</v>
      </c>
      <c r="G131" s="129" t="s">
        <v>27</v>
      </c>
      <c r="H131" s="130">
        <v>2898.3500000000004</v>
      </c>
      <c r="I131" s="109" t="str">
        <f t="shared" si="1"/>
        <v>201706</v>
      </c>
      <c r="J131" s="109" t="str">
        <f>VLOOKUP(G131,ResCat!$A$2:$B$269,2,FALSE)</f>
        <v>AGDMHC</v>
      </c>
    </row>
    <row r="132" spans="5:10" x14ac:dyDescent="0.25">
      <c r="E132" s="129" t="s">
        <v>1023</v>
      </c>
      <c r="F132" s="129" t="s">
        <v>332</v>
      </c>
      <c r="G132" s="129" t="s">
        <v>28</v>
      </c>
      <c r="H132" s="130">
        <v>135</v>
      </c>
      <c r="I132" s="109" t="str">
        <f t="shared" si="1"/>
        <v>201706</v>
      </c>
      <c r="J132" s="109" t="str">
        <f>VLOOKUP(G132,ResCat!$A$2:$B$269,2,FALSE)</f>
        <v>AGDMHC</v>
      </c>
    </row>
    <row r="133" spans="5:10" x14ac:dyDescent="0.25">
      <c r="E133" s="129" t="s">
        <v>1023</v>
      </c>
      <c r="F133" s="129" t="s">
        <v>332</v>
      </c>
      <c r="G133" s="129" t="s">
        <v>29</v>
      </c>
      <c r="H133" s="130">
        <v>8431.4599999999991</v>
      </c>
      <c r="I133" s="109" t="str">
        <f t="shared" ref="I133:I196" si="2">IF(F133&lt;$I$2,$I$2,F133)</f>
        <v>201706</v>
      </c>
      <c r="J133" s="109" t="str">
        <f>VLOOKUP(G133,ResCat!$A$2:$B$269,2,FALSE)</f>
        <v>AGDMHC</v>
      </c>
    </row>
    <row r="134" spans="5:10" x14ac:dyDescent="0.25">
      <c r="E134" s="129" t="s">
        <v>1023</v>
      </c>
      <c r="F134" s="129" t="s">
        <v>332</v>
      </c>
      <c r="G134" s="129" t="s">
        <v>48</v>
      </c>
      <c r="H134" s="130">
        <v>282</v>
      </c>
      <c r="I134" s="109" t="str">
        <f t="shared" si="2"/>
        <v>201706</v>
      </c>
      <c r="J134" s="109" t="str">
        <f>VLOOKUP(G134,ResCat!$A$2:$B$269,2,FALSE)</f>
        <v>AGDMHC</v>
      </c>
    </row>
    <row r="135" spans="5:10" x14ac:dyDescent="0.25">
      <c r="E135" s="129" t="s">
        <v>1023</v>
      </c>
      <c r="F135" s="129" t="s">
        <v>332</v>
      </c>
      <c r="G135" s="129" t="s">
        <v>30</v>
      </c>
      <c r="H135" s="130">
        <v>1010.3299999999999</v>
      </c>
      <c r="I135" s="109" t="str">
        <f t="shared" si="2"/>
        <v>201706</v>
      </c>
      <c r="J135" s="109" t="str">
        <f>VLOOKUP(G135,ResCat!$A$2:$B$269,2,FALSE)</f>
        <v>AGDMHC</v>
      </c>
    </row>
    <row r="136" spans="5:10" x14ac:dyDescent="0.25">
      <c r="E136" s="129" t="s">
        <v>1023</v>
      </c>
      <c r="F136" s="129" t="s">
        <v>332</v>
      </c>
      <c r="G136" s="129" t="s">
        <v>31</v>
      </c>
      <c r="H136" s="130">
        <v>4854.3200000000006</v>
      </c>
      <c r="I136" s="109" t="str">
        <f t="shared" si="2"/>
        <v>201706</v>
      </c>
      <c r="J136" s="109" t="str">
        <f>VLOOKUP(G136,ResCat!$A$2:$B$269,2,FALSE)</f>
        <v>AGDMHC</v>
      </c>
    </row>
    <row r="137" spans="5:10" x14ac:dyDescent="0.25">
      <c r="E137" s="129" t="s">
        <v>1023</v>
      </c>
      <c r="F137" s="129" t="s">
        <v>332</v>
      </c>
      <c r="G137" s="129" t="s">
        <v>32</v>
      </c>
      <c r="H137" s="130">
        <v>18</v>
      </c>
      <c r="I137" s="109" t="str">
        <f t="shared" si="2"/>
        <v>201706</v>
      </c>
      <c r="J137" s="109" t="str">
        <f>VLOOKUP(G137,ResCat!$A$2:$B$269,2,FALSE)</f>
        <v>AGDMHC</v>
      </c>
    </row>
    <row r="138" spans="5:10" x14ac:dyDescent="0.25">
      <c r="E138" s="129" t="s">
        <v>1023</v>
      </c>
      <c r="F138" s="129" t="s">
        <v>332</v>
      </c>
      <c r="G138" s="129" t="s">
        <v>34</v>
      </c>
      <c r="H138" s="130">
        <v>1127</v>
      </c>
      <c r="I138" s="109" t="str">
        <f t="shared" si="2"/>
        <v>201706</v>
      </c>
      <c r="J138" s="109" t="str">
        <f>VLOOKUP(G138,ResCat!$A$2:$B$269,2,FALSE)</f>
        <v>AGDMHC</v>
      </c>
    </row>
    <row r="139" spans="5:10" x14ac:dyDescent="0.25">
      <c r="E139" s="129" t="s">
        <v>1023</v>
      </c>
      <c r="F139" s="129" t="s">
        <v>332</v>
      </c>
      <c r="G139" s="129" t="s">
        <v>35</v>
      </c>
      <c r="H139" s="130">
        <v>7414.380000000001</v>
      </c>
      <c r="I139" s="109" t="str">
        <f t="shared" si="2"/>
        <v>201706</v>
      </c>
      <c r="J139" s="109" t="str">
        <f>VLOOKUP(G139,ResCat!$A$2:$B$269,2,FALSE)</f>
        <v>AGDMHC</v>
      </c>
    </row>
    <row r="140" spans="5:10" x14ac:dyDescent="0.25">
      <c r="E140" s="129" t="s">
        <v>1023</v>
      </c>
      <c r="F140" s="129" t="s">
        <v>332</v>
      </c>
      <c r="G140" s="129" t="s">
        <v>37</v>
      </c>
      <c r="H140" s="130">
        <v>653.88</v>
      </c>
      <c r="I140" s="109" t="str">
        <f t="shared" si="2"/>
        <v>201706</v>
      </c>
      <c r="J140" s="109" t="str">
        <f>VLOOKUP(G140,ResCat!$A$2:$B$269,2,FALSE)</f>
        <v>AGDMHC</v>
      </c>
    </row>
    <row r="141" spans="5:10" x14ac:dyDescent="0.25">
      <c r="E141" s="129" t="s">
        <v>1023</v>
      </c>
      <c r="F141" s="129" t="s">
        <v>335</v>
      </c>
      <c r="G141" s="129" t="s">
        <v>254</v>
      </c>
      <c r="H141" s="130">
        <v>2484.8000000000002</v>
      </c>
      <c r="I141" s="109" t="str">
        <f t="shared" si="2"/>
        <v>201707</v>
      </c>
      <c r="J141" s="109" t="str">
        <f>VLOOKUP(G141,ResCat!$A$2:$B$269,2,FALSE)</f>
        <v>XXX</v>
      </c>
    </row>
    <row r="142" spans="5:10" x14ac:dyDescent="0.25">
      <c r="E142" s="129" t="s">
        <v>1023</v>
      </c>
      <c r="F142" s="129" t="s">
        <v>335</v>
      </c>
      <c r="G142" s="129" t="s">
        <v>256</v>
      </c>
      <c r="H142" s="130">
        <v>151</v>
      </c>
      <c r="I142" s="109" t="str">
        <f t="shared" si="2"/>
        <v>201707</v>
      </c>
      <c r="J142" s="109" t="str">
        <f>VLOOKUP(G142,ResCat!$A$2:$B$269,2,FALSE)</f>
        <v>XXX</v>
      </c>
    </row>
    <row r="143" spans="5:10" x14ac:dyDescent="0.25">
      <c r="E143" s="129" t="s">
        <v>1023</v>
      </c>
      <c r="F143" s="129" t="s">
        <v>335</v>
      </c>
      <c r="G143" s="129" t="s">
        <v>49</v>
      </c>
      <c r="H143" s="130">
        <v>115</v>
      </c>
      <c r="I143" s="109" t="str">
        <f t="shared" si="2"/>
        <v>201707</v>
      </c>
      <c r="J143" s="109" t="str">
        <f>VLOOKUP(G143,ResCat!$A$2:$B$269,2,FALSE)</f>
        <v>AGDMHC</v>
      </c>
    </row>
    <row r="144" spans="5:10" x14ac:dyDescent="0.25">
      <c r="E144" s="129" t="s">
        <v>1023</v>
      </c>
      <c r="F144" s="129" t="s">
        <v>335</v>
      </c>
      <c r="G144" s="129" t="s">
        <v>45</v>
      </c>
      <c r="H144" s="130">
        <v>11491.839999999997</v>
      </c>
      <c r="I144" s="109" t="str">
        <f t="shared" si="2"/>
        <v>201707</v>
      </c>
      <c r="J144" s="109" t="str">
        <f>VLOOKUP(G144,ResCat!$A$2:$B$269,2,FALSE)</f>
        <v>AGDMHC</v>
      </c>
    </row>
    <row r="145" spans="5:10" x14ac:dyDescent="0.25">
      <c r="E145" s="129" t="s">
        <v>1023</v>
      </c>
      <c r="F145" s="129" t="s">
        <v>335</v>
      </c>
      <c r="G145" s="129" t="s">
        <v>47</v>
      </c>
      <c r="H145" s="130">
        <v>9158.2899999999991</v>
      </c>
      <c r="I145" s="109" t="str">
        <f t="shared" si="2"/>
        <v>201707</v>
      </c>
      <c r="J145" s="109" t="str">
        <f>VLOOKUP(G145,ResCat!$A$2:$B$269,2,FALSE)</f>
        <v>AGDMHC</v>
      </c>
    </row>
    <row r="146" spans="5:10" x14ac:dyDescent="0.25">
      <c r="E146" s="129" t="s">
        <v>1023</v>
      </c>
      <c r="F146" s="129" t="s">
        <v>335</v>
      </c>
      <c r="G146" s="129" t="s">
        <v>264</v>
      </c>
      <c r="H146" s="130">
        <v>2541.6000000000004</v>
      </c>
      <c r="I146" s="109" t="str">
        <f t="shared" si="2"/>
        <v>201707</v>
      </c>
      <c r="J146" s="109" t="str">
        <f>VLOOKUP(G146,ResCat!$A$2:$B$269,2,FALSE)</f>
        <v>XXX</v>
      </c>
    </row>
    <row r="147" spans="5:10" x14ac:dyDescent="0.25">
      <c r="E147" s="129" t="s">
        <v>1023</v>
      </c>
      <c r="F147" s="129" t="s">
        <v>335</v>
      </c>
      <c r="G147" s="129" t="s">
        <v>27</v>
      </c>
      <c r="H147" s="130">
        <v>3514.67</v>
      </c>
      <c r="I147" s="109" t="str">
        <f t="shared" si="2"/>
        <v>201707</v>
      </c>
      <c r="J147" s="109" t="str">
        <f>VLOOKUP(G147,ResCat!$A$2:$B$269,2,FALSE)</f>
        <v>AGDMHC</v>
      </c>
    </row>
    <row r="148" spans="5:10" x14ac:dyDescent="0.25">
      <c r="E148" s="129" t="s">
        <v>1023</v>
      </c>
      <c r="F148" s="129" t="s">
        <v>335</v>
      </c>
      <c r="G148" s="129" t="s">
        <v>28</v>
      </c>
      <c r="H148" s="130">
        <v>27</v>
      </c>
      <c r="I148" s="109" t="str">
        <f t="shared" si="2"/>
        <v>201707</v>
      </c>
      <c r="J148" s="109" t="str">
        <f>VLOOKUP(G148,ResCat!$A$2:$B$269,2,FALSE)</f>
        <v>AGDMHC</v>
      </c>
    </row>
    <row r="149" spans="5:10" x14ac:dyDescent="0.25">
      <c r="E149" s="129" t="s">
        <v>1023</v>
      </c>
      <c r="F149" s="129" t="s">
        <v>335</v>
      </c>
      <c r="G149" s="129" t="s">
        <v>29</v>
      </c>
      <c r="H149" s="130">
        <v>15175.079999999998</v>
      </c>
      <c r="I149" s="109" t="str">
        <f t="shared" si="2"/>
        <v>201707</v>
      </c>
      <c r="J149" s="109" t="str">
        <f>VLOOKUP(G149,ResCat!$A$2:$B$269,2,FALSE)</f>
        <v>AGDMHC</v>
      </c>
    </row>
    <row r="150" spans="5:10" x14ac:dyDescent="0.25">
      <c r="E150" s="129" t="s">
        <v>1023</v>
      </c>
      <c r="F150" s="129" t="s">
        <v>335</v>
      </c>
      <c r="G150" s="129" t="s">
        <v>48</v>
      </c>
      <c r="H150" s="130">
        <v>48.05</v>
      </c>
      <c r="I150" s="109" t="str">
        <f t="shared" si="2"/>
        <v>201707</v>
      </c>
      <c r="J150" s="109" t="str">
        <f>VLOOKUP(G150,ResCat!$A$2:$B$269,2,FALSE)</f>
        <v>AGDMHC</v>
      </c>
    </row>
    <row r="151" spans="5:10" x14ac:dyDescent="0.25">
      <c r="E151" s="129" t="s">
        <v>1023</v>
      </c>
      <c r="F151" s="129" t="s">
        <v>335</v>
      </c>
      <c r="G151" s="129" t="s">
        <v>30</v>
      </c>
      <c r="H151" s="130">
        <v>367</v>
      </c>
      <c r="I151" s="109" t="str">
        <f t="shared" si="2"/>
        <v>201707</v>
      </c>
      <c r="J151" s="109" t="str">
        <f>VLOOKUP(G151,ResCat!$A$2:$B$269,2,FALSE)</f>
        <v>AGDMHC</v>
      </c>
    </row>
    <row r="152" spans="5:10" x14ac:dyDescent="0.25">
      <c r="E152" s="129" t="s">
        <v>1023</v>
      </c>
      <c r="F152" s="129" t="s">
        <v>335</v>
      </c>
      <c r="G152" s="129" t="s">
        <v>31</v>
      </c>
      <c r="H152" s="130">
        <v>3321.1099999999997</v>
      </c>
      <c r="I152" s="109" t="str">
        <f t="shared" si="2"/>
        <v>201707</v>
      </c>
      <c r="J152" s="109" t="str">
        <f>VLOOKUP(G152,ResCat!$A$2:$B$269,2,FALSE)</f>
        <v>AGDMHC</v>
      </c>
    </row>
    <row r="153" spans="5:10" x14ac:dyDescent="0.25">
      <c r="E153" s="129" t="s">
        <v>1023</v>
      </c>
      <c r="F153" s="129" t="s">
        <v>335</v>
      </c>
      <c r="G153" s="129" t="s">
        <v>32</v>
      </c>
      <c r="H153" s="130">
        <v>440</v>
      </c>
      <c r="I153" s="109" t="str">
        <f t="shared" si="2"/>
        <v>201707</v>
      </c>
      <c r="J153" s="109" t="str">
        <f>VLOOKUP(G153,ResCat!$A$2:$B$269,2,FALSE)</f>
        <v>AGDMHC</v>
      </c>
    </row>
    <row r="154" spans="5:10" x14ac:dyDescent="0.25">
      <c r="E154" s="129" t="s">
        <v>1023</v>
      </c>
      <c r="F154" s="129" t="s">
        <v>335</v>
      </c>
      <c r="G154" s="129" t="s">
        <v>34</v>
      </c>
      <c r="H154" s="130">
        <v>5833</v>
      </c>
      <c r="I154" s="109" t="str">
        <f t="shared" si="2"/>
        <v>201707</v>
      </c>
      <c r="J154" s="109" t="str">
        <f>VLOOKUP(G154,ResCat!$A$2:$B$269,2,FALSE)</f>
        <v>AGDMHC</v>
      </c>
    </row>
    <row r="155" spans="5:10" x14ac:dyDescent="0.25">
      <c r="E155" s="129" t="s">
        <v>1023</v>
      </c>
      <c r="F155" s="129" t="s">
        <v>335</v>
      </c>
      <c r="G155" s="129" t="s">
        <v>35</v>
      </c>
      <c r="H155" s="130">
        <v>5882.9900000000016</v>
      </c>
      <c r="I155" s="109" t="str">
        <f t="shared" si="2"/>
        <v>201707</v>
      </c>
      <c r="J155" s="109" t="str">
        <f>VLOOKUP(G155,ResCat!$A$2:$B$269,2,FALSE)</f>
        <v>AGDMHC</v>
      </c>
    </row>
    <row r="156" spans="5:10" x14ac:dyDescent="0.25">
      <c r="E156" s="129" t="s">
        <v>1023</v>
      </c>
      <c r="F156" s="129" t="s">
        <v>335</v>
      </c>
      <c r="G156" s="129" t="s">
        <v>37</v>
      </c>
      <c r="H156" s="130">
        <v>509.69</v>
      </c>
      <c r="I156" s="109" t="str">
        <f t="shared" si="2"/>
        <v>201707</v>
      </c>
      <c r="J156" s="109" t="str">
        <f>VLOOKUP(G156,ResCat!$A$2:$B$269,2,FALSE)</f>
        <v>AGDMHC</v>
      </c>
    </row>
    <row r="157" spans="5:10" x14ac:dyDescent="0.25">
      <c r="E157" s="129" t="s">
        <v>1023</v>
      </c>
      <c r="F157" s="129" t="s">
        <v>4</v>
      </c>
      <c r="G157" s="129"/>
      <c r="H157" s="130">
        <v>628</v>
      </c>
      <c r="I157" s="109" t="str">
        <f t="shared" si="2"/>
        <v>201708</v>
      </c>
      <c r="J157" s="109" t="str">
        <f>VLOOKUP(G157,ResCat!$A$2:$B$269,2,FALSE)</f>
        <v>XXX</v>
      </c>
    </row>
    <row r="158" spans="5:10" x14ac:dyDescent="0.25">
      <c r="E158" s="129" t="s">
        <v>1023</v>
      </c>
      <c r="F158" s="129" t="s">
        <v>4</v>
      </c>
      <c r="G158" s="129" t="s">
        <v>254</v>
      </c>
      <c r="H158" s="130">
        <v>1964.3399999999997</v>
      </c>
      <c r="I158" s="109" t="str">
        <f t="shared" si="2"/>
        <v>201708</v>
      </c>
      <c r="J158" s="109" t="str">
        <f>VLOOKUP(G158,ResCat!$A$2:$B$269,2,FALSE)</f>
        <v>XXX</v>
      </c>
    </row>
    <row r="159" spans="5:10" x14ac:dyDescent="0.25">
      <c r="E159" s="129" t="s">
        <v>1023</v>
      </c>
      <c r="F159" s="129" t="s">
        <v>4</v>
      </c>
      <c r="G159" s="129" t="s">
        <v>256</v>
      </c>
      <c r="H159" s="130">
        <v>219.64</v>
      </c>
      <c r="I159" s="109" t="str">
        <f t="shared" si="2"/>
        <v>201708</v>
      </c>
      <c r="J159" s="109" t="str">
        <f>VLOOKUP(G159,ResCat!$A$2:$B$269,2,FALSE)</f>
        <v>XXX</v>
      </c>
    </row>
    <row r="160" spans="5:10" x14ac:dyDescent="0.25">
      <c r="E160" s="129" t="s">
        <v>1023</v>
      </c>
      <c r="F160" s="129" t="s">
        <v>4</v>
      </c>
      <c r="G160" s="129" t="s">
        <v>258</v>
      </c>
      <c r="H160" s="130">
        <v>1807.0700000000002</v>
      </c>
      <c r="I160" s="109" t="str">
        <f t="shared" si="2"/>
        <v>201708</v>
      </c>
      <c r="J160" s="109" t="str">
        <f>VLOOKUP(G160,ResCat!$A$2:$B$269,2,FALSE)</f>
        <v>XXX</v>
      </c>
    </row>
    <row r="161" spans="5:10" x14ac:dyDescent="0.25">
      <c r="E161" s="129" t="s">
        <v>1023</v>
      </c>
      <c r="F161" s="129" t="s">
        <v>4</v>
      </c>
      <c r="G161" s="129" t="s">
        <v>49</v>
      </c>
      <c r="H161" s="130">
        <v>220.47</v>
      </c>
      <c r="I161" s="109" t="str">
        <f t="shared" si="2"/>
        <v>201708</v>
      </c>
      <c r="J161" s="109" t="str">
        <f>VLOOKUP(G161,ResCat!$A$2:$B$269,2,FALSE)</f>
        <v>AGDMHC</v>
      </c>
    </row>
    <row r="162" spans="5:10" x14ac:dyDescent="0.25">
      <c r="E162" s="129" t="s">
        <v>1023</v>
      </c>
      <c r="F162" s="129" t="s">
        <v>4</v>
      </c>
      <c r="G162" s="129" t="s">
        <v>45</v>
      </c>
      <c r="H162" s="130">
        <v>12706.599999999997</v>
      </c>
      <c r="I162" s="109" t="str">
        <f t="shared" si="2"/>
        <v>201708</v>
      </c>
      <c r="J162" s="109" t="str">
        <f>VLOOKUP(G162,ResCat!$A$2:$B$269,2,FALSE)</f>
        <v>AGDMHC</v>
      </c>
    </row>
    <row r="163" spans="5:10" x14ac:dyDescent="0.25">
      <c r="E163" s="129" t="s">
        <v>1023</v>
      </c>
      <c r="F163" s="129" t="s">
        <v>4</v>
      </c>
      <c r="G163" s="129" t="s">
        <v>47</v>
      </c>
      <c r="H163" s="130">
        <v>7323.3399999999983</v>
      </c>
      <c r="I163" s="109" t="str">
        <f t="shared" si="2"/>
        <v>201708</v>
      </c>
      <c r="J163" s="109" t="str">
        <f>VLOOKUP(G163,ResCat!$A$2:$B$269,2,FALSE)</f>
        <v>AGDMHC</v>
      </c>
    </row>
    <row r="164" spans="5:10" x14ac:dyDescent="0.25">
      <c r="E164" s="129" t="s">
        <v>1023</v>
      </c>
      <c r="F164" s="129" t="s">
        <v>4</v>
      </c>
      <c r="G164" s="129" t="s">
        <v>264</v>
      </c>
      <c r="H164" s="130">
        <v>2857.06</v>
      </c>
      <c r="I164" s="109" t="str">
        <f t="shared" si="2"/>
        <v>201708</v>
      </c>
      <c r="J164" s="109" t="str">
        <f>VLOOKUP(G164,ResCat!$A$2:$B$269,2,FALSE)</f>
        <v>XXX</v>
      </c>
    </row>
    <row r="165" spans="5:10" x14ac:dyDescent="0.25">
      <c r="E165" s="129" t="s">
        <v>1023</v>
      </c>
      <c r="F165" s="129" t="s">
        <v>4</v>
      </c>
      <c r="G165" s="129" t="s">
        <v>27</v>
      </c>
      <c r="H165" s="130">
        <v>4850.1100000000006</v>
      </c>
      <c r="I165" s="109" t="str">
        <f t="shared" si="2"/>
        <v>201708</v>
      </c>
      <c r="J165" s="109" t="str">
        <f>VLOOKUP(G165,ResCat!$A$2:$B$269,2,FALSE)</f>
        <v>AGDMHC</v>
      </c>
    </row>
    <row r="166" spans="5:10" x14ac:dyDescent="0.25">
      <c r="E166" s="129" t="s">
        <v>1023</v>
      </c>
      <c r="F166" s="129" t="s">
        <v>4</v>
      </c>
      <c r="G166" s="129" t="s">
        <v>28</v>
      </c>
      <c r="H166" s="130">
        <v>766.89</v>
      </c>
      <c r="I166" s="109" t="str">
        <f t="shared" si="2"/>
        <v>201708</v>
      </c>
      <c r="J166" s="109" t="str">
        <f>VLOOKUP(G166,ResCat!$A$2:$B$269,2,FALSE)</f>
        <v>AGDMHC</v>
      </c>
    </row>
    <row r="167" spans="5:10" x14ac:dyDescent="0.25">
      <c r="E167" s="129" t="s">
        <v>1023</v>
      </c>
      <c r="F167" s="129" t="s">
        <v>4</v>
      </c>
      <c r="G167" s="129" t="s">
        <v>29</v>
      </c>
      <c r="H167" s="130">
        <v>34403.989999999991</v>
      </c>
      <c r="I167" s="109" t="str">
        <f t="shared" si="2"/>
        <v>201708</v>
      </c>
      <c r="J167" s="109" t="str">
        <f>VLOOKUP(G167,ResCat!$A$2:$B$269,2,FALSE)</f>
        <v>AGDMHC</v>
      </c>
    </row>
    <row r="168" spans="5:10" x14ac:dyDescent="0.25">
      <c r="E168" s="129" t="s">
        <v>1023</v>
      </c>
      <c r="F168" s="129" t="s">
        <v>4</v>
      </c>
      <c r="G168" s="129" t="s">
        <v>48</v>
      </c>
      <c r="H168" s="130">
        <v>298</v>
      </c>
      <c r="I168" s="109" t="str">
        <f t="shared" si="2"/>
        <v>201708</v>
      </c>
      <c r="J168" s="109" t="str">
        <f>VLOOKUP(G168,ResCat!$A$2:$B$269,2,FALSE)</f>
        <v>AGDMHC</v>
      </c>
    </row>
    <row r="169" spans="5:10" x14ac:dyDescent="0.25">
      <c r="E169" s="129" t="s">
        <v>1023</v>
      </c>
      <c r="F169" s="129" t="s">
        <v>4</v>
      </c>
      <c r="G169" s="129" t="s">
        <v>30</v>
      </c>
      <c r="H169" s="130">
        <v>919.24</v>
      </c>
      <c r="I169" s="109" t="str">
        <f t="shared" si="2"/>
        <v>201708</v>
      </c>
      <c r="J169" s="109" t="str">
        <f>VLOOKUP(G169,ResCat!$A$2:$B$269,2,FALSE)</f>
        <v>AGDMHC</v>
      </c>
    </row>
    <row r="170" spans="5:10" x14ac:dyDescent="0.25">
      <c r="E170" s="129" t="s">
        <v>1023</v>
      </c>
      <c r="F170" s="129" t="s">
        <v>4</v>
      </c>
      <c r="G170" s="129" t="s">
        <v>31</v>
      </c>
      <c r="H170" s="130">
        <v>7372.8200000000006</v>
      </c>
      <c r="I170" s="109" t="str">
        <f t="shared" si="2"/>
        <v>201708</v>
      </c>
      <c r="J170" s="109" t="str">
        <f>VLOOKUP(G170,ResCat!$A$2:$B$269,2,FALSE)</f>
        <v>AGDMHC</v>
      </c>
    </row>
    <row r="171" spans="5:10" x14ac:dyDescent="0.25">
      <c r="E171" s="129" t="s">
        <v>1023</v>
      </c>
      <c r="F171" s="129" t="s">
        <v>4</v>
      </c>
      <c r="G171" s="129" t="s">
        <v>32</v>
      </c>
      <c r="H171" s="130">
        <v>552</v>
      </c>
      <c r="I171" s="109" t="str">
        <f t="shared" si="2"/>
        <v>201708</v>
      </c>
      <c r="J171" s="109" t="str">
        <f>VLOOKUP(G171,ResCat!$A$2:$B$269,2,FALSE)</f>
        <v>AGDMHC</v>
      </c>
    </row>
    <row r="172" spans="5:10" x14ac:dyDescent="0.25">
      <c r="E172" s="129" t="s">
        <v>1023</v>
      </c>
      <c r="F172" s="129" t="s">
        <v>4</v>
      </c>
      <c r="G172" s="129" t="s">
        <v>265</v>
      </c>
      <c r="H172" s="130">
        <v>1914.02</v>
      </c>
      <c r="I172" s="109" t="str">
        <f t="shared" si="2"/>
        <v>201708</v>
      </c>
      <c r="J172" s="109" t="str">
        <f>VLOOKUP(G172,ResCat!$A$2:$B$269,2,FALSE)</f>
        <v>XXX</v>
      </c>
    </row>
    <row r="173" spans="5:10" x14ac:dyDescent="0.25">
      <c r="E173" s="129" t="s">
        <v>1023</v>
      </c>
      <c r="F173" s="129" t="s">
        <v>4</v>
      </c>
      <c r="G173" s="129" t="s">
        <v>34</v>
      </c>
      <c r="H173" s="130">
        <v>10077</v>
      </c>
      <c r="I173" s="109" t="str">
        <f t="shared" si="2"/>
        <v>201708</v>
      </c>
      <c r="J173" s="109" t="str">
        <f>VLOOKUP(G173,ResCat!$A$2:$B$269,2,FALSE)</f>
        <v>AGDMHC</v>
      </c>
    </row>
    <row r="174" spans="5:10" x14ac:dyDescent="0.25">
      <c r="E174" s="129" t="s">
        <v>1023</v>
      </c>
      <c r="F174" s="129" t="s">
        <v>4</v>
      </c>
      <c r="G174" s="129" t="s">
        <v>35</v>
      </c>
      <c r="H174" s="130">
        <v>13182.210000000001</v>
      </c>
      <c r="I174" s="109" t="str">
        <f t="shared" si="2"/>
        <v>201708</v>
      </c>
      <c r="J174" s="109" t="str">
        <f>VLOOKUP(G174,ResCat!$A$2:$B$269,2,FALSE)</f>
        <v>AGDMHC</v>
      </c>
    </row>
    <row r="175" spans="5:10" x14ac:dyDescent="0.25">
      <c r="E175" s="129" t="s">
        <v>1023</v>
      </c>
      <c r="F175" s="129" t="s">
        <v>4</v>
      </c>
      <c r="G175" s="129" t="s">
        <v>37</v>
      </c>
      <c r="H175" s="130">
        <v>1948.6000000000001</v>
      </c>
      <c r="I175" s="109" t="str">
        <f t="shared" si="2"/>
        <v>201708</v>
      </c>
      <c r="J175" s="109" t="str">
        <f>VLOOKUP(G175,ResCat!$A$2:$B$269,2,FALSE)</f>
        <v>AGDMHC</v>
      </c>
    </row>
    <row r="176" spans="5:10" x14ac:dyDescent="0.25">
      <c r="E176" s="129" t="s">
        <v>1023</v>
      </c>
      <c r="F176" s="129" t="s">
        <v>511</v>
      </c>
      <c r="G176" s="129"/>
      <c r="H176" s="130">
        <v>699.1099999999999</v>
      </c>
      <c r="I176" s="109" t="str">
        <f t="shared" si="2"/>
        <v>201709</v>
      </c>
      <c r="J176" s="109" t="str">
        <f>VLOOKUP(G176,ResCat!$A$2:$B$269,2,FALSE)</f>
        <v>XXX</v>
      </c>
    </row>
    <row r="177" spans="5:10" x14ac:dyDescent="0.25">
      <c r="E177" s="129" t="s">
        <v>1023</v>
      </c>
      <c r="F177" s="129" t="s">
        <v>511</v>
      </c>
      <c r="G177" s="129" t="s">
        <v>254</v>
      </c>
      <c r="H177" s="130">
        <v>4166</v>
      </c>
      <c r="I177" s="109" t="str">
        <f t="shared" si="2"/>
        <v>201709</v>
      </c>
      <c r="J177" s="109" t="str">
        <f>VLOOKUP(G177,ResCat!$A$2:$B$269,2,FALSE)</f>
        <v>XXX</v>
      </c>
    </row>
    <row r="178" spans="5:10" x14ac:dyDescent="0.25">
      <c r="E178" s="129" t="s">
        <v>1023</v>
      </c>
      <c r="F178" s="129" t="s">
        <v>511</v>
      </c>
      <c r="G178" s="129" t="s">
        <v>256</v>
      </c>
      <c r="H178" s="130">
        <v>475.22</v>
      </c>
      <c r="I178" s="109" t="str">
        <f t="shared" si="2"/>
        <v>201709</v>
      </c>
      <c r="J178" s="109" t="str">
        <f>VLOOKUP(G178,ResCat!$A$2:$B$269,2,FALSE)</f>
        <v>XXX</v>
      </c>
    </row>
    <row r="179" spans="5:10" x14ac:dyDescent="0.25">
      <c r="E179" s="129" t="s">
        <v>1023</v>
      </c>
      <c r="F179" s="129" t="s">
        <v>511</v>
      </c>
      <c r="G179" s="129" t="s">
        <v>258</v>
      </c>
      <c r="H179" s="130">
        <v>2825.6400000000003</v>
      </c>
      <c r="I179" s="109" t="str">
        <f t="shared" si="2"/>
        <v>201709</v>
      </c>
      <c r="J179" s="109" t="str">
        <f>VLOOKUP(G179,ResCat!$A$2:$B$269,2,FALSE)</f>
        <v>XXX</v>
      </c>
    </row>
    <row r="180" spans="5:10" x14ac:dyDescent="0.25">
      <c r="E180" s="129" t="s">
        <v>1023</v>
      </c>
      <c r="F180" s="129" t="s">
        <v>511</v>
      </c>
      <c r="G180" s="129" t="s">
        <v>49</v>
      </c>
      <c r="H180" s="130">
        <v>504.9</v>
      </c>
      <c r="I180" s="109" t="str">
        <f t="shared" si="2"/>
        <v>201709</v>
      </c>
      <c r="J180" s="109" t="str">
        <f>VLOOKUP(G180,ResCat!$A$2:$B$269,2,FALSE)</f>
        <v>AGDMHC</v>
      </c>
    </row>
    <row r="181" spans="5:10" x14ac:dyDescent="0.25">
      <c r="E181" s="129" t="s">
        <v>1023</v>
      </c>
      <c r="F181" s="129" t="s">
        <v>511</v>
      </c>
      <c r="G181" s="129" t="s">
        <v>45</v>
      </c>
      <c r="H181" s="130">
        <v>16858.399999999998</v>
      </c>
      <c r="I181" s="109" t="str">
        <f t="shared" si="2"/>
        <v>201709</v>
      </c>
      <c r="J181" s="109" t="str">
        <f>VLOOKUP(G181,ResCat!$A$2:$B$269,2,FALSE)</f>
        <v>AGDMHC</v>
      </c>
    </row>
    <row r="182" spans="5:10" x14ac:dyDescent="0.25">
      <c r="E182" s="129" t="s">
        <v>1023</v>
      </c>
      <c r="F182" s="129" t="s">
        <v>511</v>
      </c>
      <c r="G182" s="129" t="s">
        <v>47</v>
      </c>
      <c r="H182" s="130">
        <v>9059.2900000000009</v>
      </c>
      <c r="I182" s="109" t="str">
        <f t="shared" si="2"/>
        <v>201709</v>
      </c>
      <c r="J182" s="109" t="str">
        <f>VLOOKUP(G182,ResCat!$A$2:$B$269,2,FALSE)</f>
        <v>AGDMHC</v>
      </c>
    </row>
    <row r="183" spans="5:10" x14ac:dyDescent="0.25">
      <c r="E183" s="129" t="s">
        <v>1023</v>
      </c>
      <c r="F183" s="129" t="s">
        <v>511</v>
      </c>
      <c r="G183" s="129" t="s">
        <v>264</v>
      </c>
      <c r="H183" s="130">
        <v>4872.75</v>
      </c>
      <c r="I183" s="109" t="str">
        <f t="shared" si="2"/>
        <v>201709</v>
      </c>
      <c r="J183" s="109" t="str">
        <f>VLOOKUP(G183,ResCat!$A$2:$B$269,2,FALSE)</f>
        <v>XXX</v>
      </c>
    </row>
    <row r="184" spans="5:10" x14ac:dyDescent="0.25">
      <c r="E184" s="129" t="s">
        <v>1023</v>
      </c>
      <c r="F184" s="129" t="s">
        <v>511</v>
      </c>
      <c r="G184" s="129" t="s">
        <v>27</v>
      </c>
      <c r="H184" s="130">
        <v>6577.99</v>
      </c>
      <c r="I184" s="109" t="str">
        <f t="shared" si="2"/>
        <v>201709</v>
      </c>
      <c r="J184" s="109" t="str">
        <f>VLOOKUP(G184,ResCat!$A$2:$B$269,2,FALSE)</f>
        <v>AGDMHC</v>
      </c>
    </row>
    <row r="185" spans="5:10" x14ac:dyDescent="0.25">
      <c r="E185" s="129" t="s">
        <v>1023</v>
      </c>
      <c r="F185" s="129" t="s">
        <v>511</v>
      </c>
      <c r="G185" s="129" t="s">
        <v>28</v>
      </c>
      <c r="H185" s="130">
        <v>903.3</v>
      </c>
      <c r="I185" s="109" t="str">
        <f t="shared" si="2"/>
        <v>201709</v>
      </c>
      <c r="J185" s="109" t="str">
        <f>VLOOKUP(G185,ResCat!$A$2:$B$269,2,FALSE)</f>
        <v>AGDMHC</v>
      </c>
    </row>
    <row r="186" spans="5:10" x14ac:dyDescent="0.25">
      <c r="E186" s="129" t="s">
        <v>1023</v>
      </c>
      <c r="F186" s="129" t="s">
        <v>511</v>
      </c>
      <c r="G186" s="129" t="s">
        <v>29</v>
      </c>
      <c r="H186" s="130">
        <v>27499.800000000003</v>
      </c>
      <c r="I186" s="109" t="str">
        <f t="shared" si="2"/>
        <v>201709</v>
      </c>
      <c r="J186" s="109" t="str">
        <f>VLOOKUP(G186,ResCat!$A$2:$B$269,2,FALSE)</f>
        <v>AGDMHC</v>
      </c>
    </row>
    <row r="187" spans="5:10" x14ac:dyDescent="0.25">
      <c r="E187" s="129" t="s">
        <v>1023</v>
      </c>
      <c r="F187" s="129" t="s">
        <v>511</v>
      </c>
      <c r="G187" s="129" t="s">
        <v>30</v>
      </c>
      <c r="H187" s="130">
        <v>250</v>
      </c>
      <c r="I187" s="109" t="str">
        <f t="shared" si="2"/>
        <v>201709</v>
      </c>
      <c r="J187" s="109" t="str">
        <f>VLOOKUP(G187,ResCat!$A$2:$B$269,2,FALSE)</f>
        <v>AGDMHC</v>
      </c>
    </row>
    <row r="188" spans="5:10" x14ac:dyDescent="0.25">
      <c r="E188" s="129" t="s">
        <v>1023</v>
      </c>
      <c r="F188" s="129" t="s">
        <v>511</v>
      </c>
      <c r="G188" s="129" t="s">
        <v>31</v>
      </c>
      <c r="H188" s="130">
        <v>3654.5900000000006</v>
      </c>
      <c r="I188" s="109" t="str">
        <f t="shared" si="2"/>
        <v>201709</v>
      </c>
      <c r="J188" s="109" t="str">
        <f>VLOOKUP(G188,ResCat!$A$2:$B$269,2,FALSE)</f>
        <v>AGDMHC</v>
      </c>
    </row>
    <row r="189" spans="5:10" x14ac:dyDescent="0.25">
      <c r="E189" s="129" t="s">
        <v>1023</v>
      </c>
      <c r="F189" s="129" t="s">
        <v>511</v>
      </c>
      <c r="G189" s="129" t="s">
        <v>32</v>
      </c>
      <c r="H189" s="130">
        <v>1226.1799999999998</v>
      </c>
      <c r="I189" s="109" t="str">
        <f t="shared" si="2"/>
        <v>201709</v>
      </c>
      <c r="J189" s="109" t="str">
        <f>VLOOKUP(G189,ResCat!$A$2:$B$269,2,FALSE)</f>
        <v>AGDMHC</v>
      </c>
    </row>
    <row r="190" spans="5:10" x14ac:dyDescent="0.25">
      <c r="E190" s="129" t="s">
        <v>1023</v>
      </c>
      <c r="F190" s="129" t="s">
        <v>511</v>
      </c>
      <c r="G190" s="129" t="s">
        <v>265</v>
      </c>
      <c r="H190" s="130">
        <v>3789.1099999999997</v>
      </c>
      <c r="I190" s="109" t="str">
        <f t="shared" si="2"/>
        <v>201709</v>
      </c>
      <c r="J190" s="109" t="str">
        <f>VLOOKUP(G190,ResCat!$A$2:$B$269,2,FALSE)</f>
        <v>XXX</v>
      </c>
    </row>
    <row r="191" spans="5:10" x14ac:dyDescent="0.25">
      <c r="E191" s="129" t="s">
        <v>1023</v>
      </c>
      <c r="F191" s="129" t="s">
        <v>511</v>
      </c>
      <c r="G191" s="129" t="s">
        <v>34</v>
      </c>
      <c r="H191" s="130">
        <v>6464.5700000000006</v>
      </c>
      <c r="I191" s="109" t="str">
        <f t="shared" si="2"/>
        <v>201709</v>
      </c>
      <c r="J191" s="109" t="str">
        <f>VLOOKUP(G191,ResCat!$A$2:$B$269,2,FALSE)</f>
        <v>AGDMHC</v>
      </c>
    </row>
    <row r="192" spans="5:10" x14ac:dyDescent="0.25">
      <c r="E192" s="129" t="s">
        <v>1023</v>
      </c>
      <c r="F192" s="129" t="s">
        <v>511</v>
      </c>
      <c r="G192" s="129" t="s">
        <v>35</v>
      </c>
      <c r="H192" s="130">
        <v>10206.880000000001</v>
      </c>
      <c r="I192" s="109" t="str">
        <f t="shared" si="2"/>
        <v>201709</v>
      </c>
      <c r="J192" s="109" t="str">
        <f>VLOOKUP(G192,ResCat!$A$2:$B$269,2,FALSE)</f>
        <v>AGDMHC</v>
      </c>
    </row>
    <row r="193" spans="5:10" x14ac:dyDescent="0.25">
      <c r="E193" s="129" t="s">
        <v>1023</v>
      </c>
      <c r="F193" s="129" t="s">
        <v>511</v>
      </c>
      <c r="G193" s="129" t="s">
        <v>37</v>
      </c>
      <c r="H193" s="130">
        <v>3220.2599999999998</v>
      </c>
      <c r="I193" s="109" t="str">
        <f t="shared" si="2"/>
        <v>201709</v>
      </c>
      <c r="J193" s="109" t="str">
        <f>VLOOKUP(G193,ResCat!$A$2:$B$269,2,FALSE)</f>
        <v>AGDMHC</v>
      </c>
    </row>
    <row r="194" spans="5:10" x14ac:dyDescent="0.25">
      <c r="E194" s="129" t="s">
        <v>1023</v>
      </c>
      <c r="F194" s="129" t="s">
        <v>969</v>
      </c>
      <c r="G194" s="129" t="s">
        <v>254</v>
      </c>
      <c r="H194" s="130">
        <v>8301.32</v>
      </c>
      <c r="I194" s="109" t="str">
        <f t="shared" si="2"/>
        <v>201710</v>
      </c>
      <c r="J194" s="109" t="str">
        <f>VLOOKUP(G194,ResCat!$A$2:$B$269,2,FALSE)</f>
        <v>XXX</v>
      </c>
    </row>
    <row r="195" spans="5:10" x14ac:dyDescent="0.25">
      <c r="E195" s="129" t="s">
        <v>1023</v>
      </c>
      <c r="F195" s="129" t="s">
        <v>969</v>
      </c>
      <c r="G195" s="129" t="s">
        <v>256</v>
      </c>
      <c r="H195" s="130">
        <v>2091.6</v>
      </c>
      <c r="I195" s="109" t="str">
        <f t="shared" si="2"/>
        <v>201710</v>
      </c>
      <c r="J195" s="109" t="str">
        <f>VLOOKUP(G195,ResCat!$A$2:$B$269,2,FALSE)</f>
        <v>XXX</v>
      </c>
    </row>
    <row r="196" spans="5:10" x14ac:dyDescent="0.25">
      <c r="E196" s="129" t="s">
        <v>1023</v>
      </c>
      <c r="F196" s="129" t="s">
        <v>969</v>
      </c>
      <c r="G196" s="129" t="s">
        <v>258</v>
      </c>
      <c r="H196" s="130">
        <v>4948.25</v>
      </c>
      <c r="I196" s="109" t="str">
        <f t="shared" si="2"/>
        <v>201710</v>
      </c>
      <c r="J196" s="109" t="str">
        <f>VLOOKUP(G196,ResCat!$A$2:$B$269,2,FALSE)</f>
        <v>XXX</v>
      </c>
    </row>
    <row r="197" spans="5:10" x14ac:dyDescent="0.25">
      <c r="E197" s="129" t="s">
        <v>1023</v>
      </c>
      <c r="F197" s="129" t="s">
        <v>969</v>
      </c>
      <c r="G197" s="129" t="s">
        <v>49</v>
      </c>
      <c r="H197" s="130">
        <v>1134.3799999999999</v>
      </c>
      <c r="I197" s="109" t="str">
        <f t="shared" ref="I197:I260" si="3">IF(F197&lt;$I$2,$I$2,F197)</f>
        <v>201710</v>
      </c>
      <c r="J197" s="109" t="str">
        <f>VLOOKUP(G197,ResCat!$A$2:$B$269,2,FALSE)</f>
        <v>AGDMHC</v>
      </c>
    </row>
    <row r="198" spans="5:10" x14ac:dyDescent="0.25">
      <c r="E198" s="129" t="s">
        <v>1023</v>
      </c>
      <c r="F198" s="129" t="s">
        <v>969</v>
      </c>
      <c r="G198" s="129" t="s">
        <v>45</v>
      </c>
      <c r="H198" s="130">
        <v>16751.77</v>
      </c>
      <c r="I198" s="109" t="str">
        <f t="shared" si="3"/>
        <v>201710</v>
      </c>
      <c r="J198" s="109" t="str">
        <f>VLOOKUP(G198,ResCat!$A$2:$B$269,2,FALSE)</f>
        <v>AGDMHC</v>
      </c>
    </row>
    <row r="199" spans="5:10" x14ac:dyDescent="0.25">
      <c r="E199" s="129" t="s">
        <v>1023</v>
      </c>
      <c r="F199" s="129" t="s">
        <v>969</v>
      </c>
      <c r="G199" s="129" t="s">
        <v>47</v>
      </c>
      <c r="H199" s="130">
        <v>14789.470000000007</v>
      </c>
      <c r="I199" s="109" t="str">
        <f t="shared" si="3"/>
        <v>201710</v>
      </c>
      <c r="J199" s="109" t="str">
        <f>VLOOKUP(G199,ResCat!$A$2:$B$269,2,FALSE)</f>
        <v>AGDMHC</v>
      </c>
    </row>
    <row r="200" spans="5:10" x14ac:dyDescent="0.25">
      <c r="E200" s="129" t="s">
        <v>1023</v>
      </c>
      <c r="F200" s="129" t="s">
        <v>969</v>
      </c>
      <c r="G200" s="129" t="s">
        <v>24</v>
      </c>
      <c r="H200" s="130">
        <v>230.09</v>
      </c>
      <c r="I200" s="109" t="str">
        <f t="shared" si="3"/>
        <v>201710</v>
      </c>
      <c r="J200" s="109" t="str">
        <f>VLOOKUP(G200,ResCat!$A$2:$B$269,2,FALSE)</f>
        <v>AGDMHC</v>
      </c>
    </row>
    <row r="201" spans="5:10" x14ac:dyDescent="0.25">
      <c r="E201" s="129" t="s">
        <v>1023</v>
      </c>
      <c r="F201" s="129" t="s">
        <v>969</v>
      </c>
      <c r="G201" s="129" t="s">
        <v>264</v>
      </c>
      <c r="H201" s="130">
        <v>5074.0599999999995</v>
      </c>
      <c r="I201" s="109" t="str">
        <f t="shared" si="3"/>
        <v>201710</v>
      </c>
      <c r="J201" s="109" t="str">
        <f>VLOOKUP(G201,ResCat!$A$2:$B$269,2,FALSE)</f>
        <v>XXX</v>
      </c>
    </row>
    <row r="202" spans="5:10" x14ac:dyDescent="0.25">
      <c r="E202" s="129" t="s">
        <v>1023</v>
      </c>
      <c r="F202" s="129" t="s">
        <v>969</v>
      </c>
      <c r="G202" s="129" t="s">
        <v>27</v>
      </c>
      <c r="H202" s="130">
        <v>10971.08</v>
      </c>
      <c r="I202" s="109" t="str">
        <f t="shared" si="3"/>
        <v>201710</v>
      </c>
      <c r="J202" s="109" t="str">
        <f>VLOOKUP(G202,ResCat!$A$2:$B$269,2,FALSE)</f>
        <v>AGDMHC</v>
      </c>
    </row>
    <row r="203" spans="5:10" x14ac:dyDescent="0.25">
      <c r="E203" s="129" t="s">
        <v>1023</v>
      </c>
      <c r="F203" s="129" t="s">
        <v>969</v>
      </c>
      <c r="G203" s="129" t="s">
        <v>28</v>
      </c>
      <c r="H203" s="130">
        <v>590.41</v>
      </c>
      <c r="I203" s="109" t="str">
        <f t="shared" si="3"/>
        <v>201710</v>
      </c>
      <c r="J203" s="109" t="str">
        <f>VLOOKUP(G203,ResCat!$A$2:$B$269,2,FALSE)</f>
        <v>AGDMHC</v>
      </c>
    </row>
    <row r="204" spans="5:10" x14ac:dyDescent="0.25">
      <c r="E204" s="129" t="s">
        <v>1023</v>
      </c>
      <c r="F204" s="129" t="s">
        <v>969</v>
      </c>
      <c r="G204" s="129" t="s">
        <v>29</v>
      </c>
      <c r="H204" s="130">
        <v>55888.070000000007</v>
      </c>
      <c r="I204" s="109" t="str">
        <f t="shared" si="3"/>
        <v>201710</v>
      </c>
      <c r="J204" s="109" t="str">
        <f>VLOOKUP(G204,ResCat!$A$2:$B$269,2,FALSE)</f>
        <v>AGDMHC</v>
      </c>
    </row>
    <row r="205" spans="5:10" x14ac:dyDescent="0.25">
      <c r="E205" s="129" t="s">
        <v>1023</v>
      </c>
      <c r="F205" s="129" t="s">
        <v>969</v>
      </c>
      <c r="G205" s="129" t="s">
        <v>48</v>
      </c>
      <c r="H205" s="130">
        <v>848</v>
      </c>
      <c r="I205" s="109" t="str">
        <f t="shared" si="3"/>
        <v>201710</v>
      </c>
      <c r="J205" s="109" t="str">
        <f>VLOOKUP(G205,ResCat!$A$2:$B$269,2,FALSE)</f>
        <v>AGDMHC</v>
      </c>
    </row>
    <row r="206" spans="5:10" x14ac:dyDescent="0.25">
      <c r="E206" s="129" t="s">
        <v>1023</v>
      </c>
      <c r="F206" s="129" t="s">
        <v>969</v>
      </c>
      <c r="G206" s="129" t="s">
        <v>30</v>
      </c>
      <c r="H206" s="130">
        <v>2415.85</v>
      </c>
      <c r="I206" s="109" t="str">
        <f t="shared" si="3"/>
        <v>201710</v>
      </c>
      <c r="J206" s="109" t="str">
        <f>VLOOKUP(G206,ResCat!$A$2:$B$269,2,FALSE)</f>
        <v>AGDMHC</v>
      </c>
    </row>
    <row r="207" spans="5:10" x14ac:dyDescent="0.25">
      <c r="E207" s="129" t="s">
        <v>1023</v>
      </c>
      <c r="F207" s="129" t="s">
        <v>969</v>
      </c>
      <c r="G207" s="129" t="s">
        <v>31</v>
      </c>
      <c r="H207" s="130">
        <v>9028.42</v>
      </c>
      <c r="I207" s="109" t="str">
        <f t="shared" si="3"/>
        <v>201710</v>
      </c>
      <c r="J207" s="109" t="str">
        <f>VLOOKUP(G207,ResCat!$A$2:$B$269,2,FALSE)</f>
        <v>AGDMHC</v>
      </c>
    </row>
    <row r="208" spans="5:10" x14ac:dyDescent="0.25">
      <c r="E208" s="129" t="s">
        <v>1023</v>
      </c>
      <c r="F208" s="129" t="s">
        <v>969</v>
      </c>
      <c r="G208" s="129" t="s">
        <v>32</v>
      </c>
      <c r="H208" s="130">
        <v>170</v>
      </c>
      <c r="I208" s="109" t="str">
        <f t="shared" si="3"/>
        <v>201710</v>
      </c>
      <c r="J208" s="109" t="str">
        <f>VLOOKUP(G208,ResCat!$A$2:$B$269,2,FALSE)</f>
        <v>AGDMHC</v>
      </c>
    </row>
    <row r="209" spans="5:10" x14ac:dyDescent="0.25">
      <c r="E209" s="129" t="s">
        <v>1023</v>
      </c>
      <c r="F209" s="129" t="s">
        <v>969</v>
      </c>
      <c r="G209" s="129" t="s">
        <v>265</v>
      </c>
      <c r="H209" s="130">
        <v>3102.64</v>
      </c>
      <c r="I209" s="109" t="str">
        <f t="shared" si="3"/>
        <v>201710</v>
      </c>
      <c r="J209" s="109" t="str">
        <f>VLOOKUP(G209,ResCat!$A$2:$B$269,2,FALSE)</f>
        <v>XXX</v>
      </c>
    </row>
    <row r="210" spans="5:10" x14ac:dyDescent="0.25">
      <c r="E210" s="129" t="s">
        <v>1023</v>
      </c>
      <c r="F210" s="129" t="s">
        <v>969</v>
      </c>
      <c r="G210" s="129" t="s">
        <v>34</v>
      </c>
      <c r="H210" s="130">
        <v>16388.32</v>
      </c>
      <c r="I210" s="109" t="str">
        <f t="shared" si="3"/>
        <v>201710</v>
      </c>
      <c r="J210" s="109" t="str">
        <f>VLOOKUP(G210,ResCat!$A$2:$B$269,2,FALSE)</f>
        <v>AGDMHC</v>
      </c>
    </row>
    <row r="211" spans="5:10" x14ac:dyDescent="0.25">
      <c r="E211" s="129" t="s">
        <v>1023</v>
      </c>
      <c r="F211" s="129" t="s">
        <v>969</v>
      </c>
      <c r="G211" s="129" t="s">
        <v>35</v>
      </c>
      <c r="H211" s="130">
        <v>24775.460000000003</v>
      </c>
      <c r="I211" s="109" t="str">
        <f t="shared" si="3"/>
        <v>201710</v>
      </c>
      <c r="J211" s="109" t="str">
        <f>VLOOKUP(G211,ResCat!$A$2:$B$269,2,FALSE)</f>
        <v>AGDMHC</v>
      </c>
    </row>
    <row r="212" spans="5:10" x14ac:dyDescent="0.25">
      <c r="E212" s="129" t="s">
        <v>1023</v>
      </c>
      <c r="F212" s="129" t="s">
        <v>969</v>
      </c>
      <c r="G212" s="129" t="s">
        <v>37</v>
      </c>
      <c r="H212" s="130">
        <v>3426.19</v>
      </c>
      <c r="I212" s="109" t="str">
        <f t="shared" si="3"/>
        <v>201710</v>
      </c>
      <c r="J212" s="109" t="str">
        <f>VLOOKUP(G212,ResCat!$A$2:$B$269,2,FALSE)</f>
        <v>AGDMHC</v>
      </c>
    </row>
    <row r="213" spans="5:10" x14ac:dyDescent="0.25">
      <c r="E213" s="129" t="s">
        <v>1023</v>
      </c>
      <c r="F213" s="129" t="s">
        <v>961</v>
      </c>
      <c r="G213" s="129"/>
      <c r="H213" s="130">
        <v>83.53</v>
      </c>
      <c r="I213" s="109" t="str">
        <f t="shared" si="3"/>
        <v>201711</v>
      </c>
      <c r="J213" s="109" t="str">
        <f>VLOOKUP(G213,ResCat!$A$2:$B$269,2,FALSE)</f>
        <v>XXX</v>
      </c>
    </row>
    <row r="214" spans="5:10" x14ac:dyDescent="0.25">
      <c r="E214" s="129" t="s">
        <v>1023</v>
      </c>
      <c r="F214" s="129" t="s">
        <v>961</v>
      </c>
      <c r="G214" s="129" t="s">
        <v>254</v>
      </c>
      <c r="H214" s="130">
        <v>12399.249999999998</v>
      </c>
      <c r="I214" s="109" t="str">
        <f t="shared" si="3"/>
        <v>201711</v>
      </c>
      <c r="J214" s="109" t="str">
        <f>VLOOKUP(G214,ResCat!$A$2:$B$269,2,FALSE)</f>
        <v>XXX</v>
      </c>
    </row>
    <row r="215" spans="5:10" x14ac:dyDescent="0.25">
      <c r="E215" s="129" t="s">
        <v>1023</v>
      </c>
      <c r="F215" s="129" t="s">
        <v>961</v>
      </c>
      <c r="G215" s="129" t="s">
        <v>256</v>
      </c>
      <c r="H215" s="130">
        <v>4602.38</v>
      </c>
      <c r="I215" s="109" t="str">
        <f t="shared" si="3"/>
        <v>201711</v>
      </c>
      <c r="J215" s="109" t="str">
        <f>VLOOKUP(G215,ResCat!$A$2:$B$269,2,FALSE)</f>
        <v>XXX</v>
      </c>
    </row>
    <row r="216" spans="5:10" x14ac:dyDescent="0.25">
      <c r="E216" s="129" t="s">
        <v>1023</v>
      </c>
      <c r="F216" s="129" t="s">
        <v>961</v>
      </c>
      <c r="G216" s="129" t="s">
        <v>258</v>
      </c>
      <c r="H216" s="130">
        <v>6231.13</v>
      </c>
      <c r="I216" s="109" t="str">
        <f t="shared" si="3"/>
        <v>201711</v>
      </c>
      <c r="J216" s="109" t="str">
        <f>VLOOKUP(G216,ResCat!$A$2:$B$269,2,FALSE)</f>
        <v>XXX</v>
      </c>
    </row>
    <row r="217" spans="5:10" x14ac:dyDescent="0.25">
      <c r="E217" s="129" t="s">
        <v>1023</v>
      </c>
      <c r="F217" s="129" t="s">
        <v>961</v>
      </c>
      <c r="G217" s="129" t="s">
        <v>49</v>
      </c>
      <c r="H217" s="130">
        <v>1223</v>
      </c>
      <c r="I217" s="109" t="str">
        <f t="shared" si="3"/>
        <v>201711</v>
      </c>
      <c r="J217" s="109" t="str">
        <f>VLOOKUP(G217,ResCat!$A$2:$B$269,2,FALSE)</f>
        <v>AGDMHC</v>
      </c>
    </row>
    <row r="218" spans="5:10" x14ac:dyDescent="0.25">
      <c r="E218" s="129" t="s">
        <v>1023</v>
      </c>
      <c r="F218" s="129" t="s">
        <v>961</v>
      </c>
      <c r="G218" s="129" t="s">
        <v>45</v>
      </c>
      <c r="H218" s="130">
        <v>33088.520000000004</v>
      </c>
      <c r="I218" s="109" t="str">
        <f t="shared" si="3"/>
        <v>201711</v>
      </c>
      <c r="J218" s="109" t="str">
        <f>VLOOKUP(G218,ResCat!$A$2:$B$269,2,FALSE)</f>
        <v>AGDMHC</v>
      </c>
    </row>
    <row r="219" spans="5:10" x14ac:dyDescent="0.25">
      <c r="E219" s="129" t="s">
        <v>1023</v>
      </c>
      <c r="F219" s="129" t="s">
        <v>961</v>
      </c>
      <c r="G219" s="129" t="s">
        <v>47</v>
      </c>
      <c r="H219" s="130">
        <v>26811.319999999992</v>
      </c>
      <c r="I219" s="109" t="str">
        <f t="shared" si="3"/>
        <v>201711</v>
      </c>
      <c r="J219" s="109" t="str">
        <f>VLOOKUP(G219,ResCat!$A$2:$B$269,2,FALSE)</f>
        <v>AGDMHC</v>
      </c>
    </row>
    <row r="220" spans="5:10" x14ac:dyDescent="0.25">
      <c r="E220" s="129" t="s">
        <v>1023</v>
      </c>
      <c r="F220" s="129" t="s">
        <v>961</v>
      </c>
      <c r="G220" s="129" t="s">
        <v>264</v>
      </c>
      <c r="H220" s="130">
        <v>10079.870000000001</v>
      </c>
      <c r="I220" s="109" t="str">
        <f t="shared" si="3"/>
        <v>201711</v>
      </c>
      <c r="J220" s="109" t="str">
        <f>VLOOKUP(G220,ResCat!$A$2:$B$269,2,FALSE)</f>
        <v>XXX</v>
      </c>
    </row>
    <row r="221" spans="5:10" x14ac:dyDescent="0.25">
      <c r="E221" s="129" t="s">
        <v>1023</v>
      </c>
      <c r="F221" s="129" t="s">
        <v>961</v>
      </c>
      <c r="G221" s="129" t="s">
        <v>27</v>
      </c>
      <c r="H221" s="130">
        <v>16665.86</v>
      </c>
      <c r="I221" s="109" t="str">
        <f t="shared" si="3"/>
        <v>201711</v>
      </c>
      <c r="J221" s="109" t="str">
        <f>VLOOKUP(G221,ResCat!$A$2:$B$269,2,FALSE)</f>
        <v>AGDMHC</v>
      </c>
    </row>
    <row r="222" spans="5:10" x14ac:dyDescent="0.25">
      <c r="E222" s="129" t="s">
        <v>1023</v>
      </c>
      <c r="F222" s="129" t="s">
        <v>961</v>
      </c>
      <c r="G222" s="129" t="s">
        <v>28</v>
      </c>
      <c r="H222" s="130">
        <v>2103.6999999999998</v>
      </c>
      <c r="I222" s="109" t="str">
        <f t="shared" si="3"/>
        <v>201711</v>
      </c>
      <c r="J222" s="109" t="str">
        <f>VLOOKUP(G222,ResCat!$A$2:$B$269,2,FALSE)</f>
        <v>AGDMHC</v>
      </c>
    </row>
    <row r="223" spans="5:10" x14ac:dyDescent="0.25">
      <c r="E223" s="129" t="s">
        <v>1023</v>
      </c>
      <c r="F223" s="129" t="s">
        <v>961</v>
      </c>
      <c r="G223" s="129" t="s">
        <v>29</v>
      </c>
      <c r="H223" s="130">
        <v>96285.799999999945</v>
      </c>
      <c r="I223" s="109" t="str">
        <f t="shared" si="3"/>
        <v>201711</v>
      </c>
      <c r="J223" s="109" t="str">
        <f>VLOOKUP(G223,ResCat!$A$2:$B$269,2,FALSE)</f>
        <v>AGDMHC</v>
      </c>
    </row>
    <row r="224" spans="5:10" x14ac:dyDescent="0.25">
      <c r="E224" s="129" t="s">
        <v>1023</v>
      </c>
      <c r="F224" s="129" t="s">
        <v>961</v>
      </c>
      <c r="G224" s="129" t="s">
        <v>48</v>
      </c>
      <c r="H224" s="130">
        <v>2428.2200000000003</v>
      </c>
      <c r="I224" s="109" t="str">
        <f t="shared" si="3"/>
        <v>201711</v>
      </c>
      <c r="J224" s="109" t="str">
        <f>VLOOKUP(G224,ResCat!$A$2:$B$269,2,FALSE)</f>
        <v>AGDMHC</v>
      </c>
    </row>
    <row r="225" spans="5:10" x14ac:dyDescent="0.25">
      <c r="E225" s="129" t="s">
        <v>1023</v>
      </c>
      <c r="F225" s="129" t="s">
        <v>961</v>
      </c>
      <c r="G225" s="129" t="s">
        <v>30</v>
      </c>
      <c r="H225" s="130">
        <v>1049.53</v>
      </c>
      <c r="I225" s="109" t="str">
        <f t="shared" si="3"/>
        <v>201711</v>
      </c>
      <c r="J225" s="109" t="str">
        <f>VLOOKUP(G225,ResCat!$A$2:$B$269,2,FALSE)</f>
        <v>AGDMHC</v>
      </c>
    </row>
    <row r="226" spans="5:10" x14ac:dyDescent="0.25">
      <c r="E226" s="129" t="s">
        <v>1023</v>
      </c>
      <c r="F226" s="129" t="s">
        <v>961</v>
      </c>
      <c r="G226" s="129" t="s">
        <v>31</v>
      </c>
      <c r="H226" s="130">
        <v>27170.680000000004</v>
      </c>
      <c r="I226" s="109" t="str">
        <f t="shared" si="3"/>
        <v>201711</v>
      </c>
      <c r="J226" s="109" t="str">
        <f>VLOOKUP(G226,ResCat!$A$2:$B$269,2,FALSE)</f>
        <v>AGDMHC</v>
      </c>
    </row>
    <row r="227" spans="5:10" x14ac:dyDescent="0.25">
      <c r="E227" s="129" t="s">
        <v>1023</v>
      </c>
      <c r="F227" s="129" t="s">
        <v>961</v>
      </c>
      <c r="G227" s="129" t="s">
        <v>32</v>
      </c>
      <c r="H227" s="130">
        <v>401.57</v>
      </c>
      <c r="I227" s="109" t="str">
        <f t="shared" si="3"/>
        <v>201711</v>
      </c>
      <c r="J227" s="109" t="str">
        <f>VLOOKUP(G227,ResCat!$A$2:$B$269,2,FALSE)</f>
        <v>AGDMHC</v>
      </c>
    </row>
    <row r="228" spans="5:10" x14ac:dyDescent="0.25">
      <c r="E228" s="129" t="s">
        <v>1023</v>
      </c>
      <c r="F228" s="129" t="s">
        <v>961</v>
      </c>
      <c r="G228" s="129" t="s">
        <v>265</v>
      </c>
      <c r="H228" s="130">
        <v>6918.7900000000009</v>
      </c>
      <c r="I228" s="109" t="str">
        <f t="shared" si="3"/>
        <v>201711</v>
      </c>
      <c r="J228" s="109" t="str">
        <f>VLOOKUP(G228,ResCat!$A$2:$B$269,2,FALSE)</f>
        <v>XXX</v>
      </c>
    </row>
    <row r="229" spans="5:10" x14ac:dyDescent="0.25">
      <c r="E229" s="129" t="s">
        <v>1023</v>
      </c>
      <c r="F229" s="129" t="s">
        <v>961</v>
      </c>
      <c r="G229" s="129" t="s">
        <v>34</v>
      </c>
      <c r="H229" s="130">
        <v>59043.419999999984</v>
      </c>
      <c r="I229" s="109" t="str">
        <f t="shared" si="3"/>
        <v>201711</v>
      </c>
      <c r="J229" s="109" t="str">
        <f>VLOOKUP(G229,ResCat!$A$2:$B$269,2,FALSE)</f>
        <v>AGDMHC</v>
      </c>
    </row>
    <row r="230" spans="5:10" x14ac:dyDescent="0.25">
      <c r="E230" s="129" t="s">
        <v>1023</v>
      </c>
      <c r="F230" s="129" t="s">
        <v>961</v>
      </c>
      <c r="G230" s="129" t="s">
        <v>35</v>
      </c>
      <c r="H230" s="130">
        <v>50082.37999999999</v>
      </c>
      <c r="I230" s="109" t="str">
        <f t="shared" si="3"/>
        <v>201711</v>
      </c>
      <c r="J230" s="109" t="str">
        <f>VLOOKUP(G230,ResCat!$A$2:$B$269,2,FALSE)</f>
        <v>AGDMHC</v>
      </c>
    </row>
    <row r="231" spans="5:10" x14ac:dyDescent="0.25">
      <c r="E231" s="129" t="s">
        <v>1023</v>
      </c>
      <c r="F231" s="129" t="s">
        <v>961</v>
      </c>
      <c r="G231" s="129" t="s">
        <v>37</v>
      </c>
      <c r="H231" s="130">
        <v>9059.91</v>
      </c>
      <c r="I231" s="109" t="str">
        <f t="shared" si="3"/>
        <v>201711</v>
      </c>
      <c r="J231" s="109" t="str">
        <f>VLOOKUP(G231,ResCat!$A$2:$B$269,2,FALSE)</f>
        <v>AGDMHC</v>
      </c>
    </row>
    <row r="232" spans="5:10" x14ac:dyDescent="0.25">
      <c r="E232" s="129" t="s">
        <v>1023</v>
      </c>
      <c r="F232" s="129" t="s">
        <v>970</v>
      </c>
      <c r="G232" s="129"/>
      <c r="H232" s="130">
        <v>483.70000000000005</v>
      </c>
      <c r="I232" s="109" t="str">
        <f t="shared" si="3"/>
        <v>201712</v>
      </c>
      <c r="J232" s="109" t="str">
        <f>VLOOKUP(G232,ResCat!$A$2:$B$269,2,FALSE)</f>
        <v>XXX</v>
      </c>
    </row>
    <row r="233" spans="5:10" x14ac:dyDescent="0.25">
      <c r="E233" s="129" t="s">
        <v>1023</v>
      </c>
      <c r="F233" s="129" t="s">
        <v>970</v>
      </c>
      <c r="G233" s="129" t="s">
        <v>254</v>
      </c>
      <c r="H233" s="130">
        <v>105962.11999999998</v>
      </c>
      <c r="I233" s="109" t="str">
        <f t="shared" si="3"/>
        <v>201712</v>
      </c>
      <c r="J233" s="109" t="str">
        <f>VLOOKUP(G233,ResCat!$A$2:$B$269,2,FALSE)</f>
        <v>XXX</v>
      </c>
    </row>
    <row r="234" spans="5:10" x14ac:dyDescent="0.25">
      <c r="E234" s="129" t="s">
        <v>1023</v>
      </c>
      <c r="F234" s="129" t="s">
        <v>970</v>
      </c>
      <c r="G234" s="129" t="s">
        <v>255</v>
      </c>
      <c r="H234" s="130">
        <v>506.8</v>
      </c>
      <c r="I234" s="109" t="str">
        <f t="shared" si="3"/>
        <v>201712</v>
      </c>
      <c r="J234" s="109" t="str">
        <f>VLOOKUP(G234,ResCat!$A$2:$B$269,2,FALSE)</f>
        <v>XXX</v>
      </c>
    </row>
    <row r="235" spans="5:10" x14ac:dyDescent="0.25">
      <c r="E235" s="129" t="s">
        <v>1023</v>
      </c>
      <c r="F235" s="129" t="s">
        <v>970</v>
      </c>
      <c r="G235" s="129" t="s">
        <v>256</v>
      </c>
      <c r="H235" s="130">
        <v>24078.35</v>
      </c>
      <c r="I235" s="109" t="str">
        <f t="shared" si="3"/>
        <v>201712</v>
      </c>
      <c r="J235" s="109" t="str">
        <f>VLOOKUP(G235,ResCat!$A$2:$B$269,2,FALSE)</f>
        <v>XXX</v>
      </c>
    </row>
    <row r="236" spans="5:10" x14ac:dyDescent="0.25">
      <c r="E236" s="129" t="s">
        <v>1023</v>
      </c>
      <c r="F236" s="129" t="s">
        <v>970</v>
      </c>
      <c r="G236" s="129" t="s">
        <v>258</v>
      </c>
      <c r="H236" s="130">
        <v>39562.47</v>
      </c>
      <c r="I236" s="109" t="str">
        <f t="shared" si="3"/>
        <v>201712</v>
      </c>
      <c r="J236" s="109" t="str">
        <f>VLOOKUP(G236,ResCat!$A$2:$B$269,2,FALSE)</f>
        <v>XXX</v>
      </c>
    </row>
    <row r="237" spans="5:10" x14ac:dyDescent="0.25">
      <c r="E237" s="129" t="s">
        <v>1023</v>
      </c>
      <c r="F237" s="129" t="s">
        <v>970</v>
      </c>
      <c r="G237" s="129" t="s">
        <v>49</v>
      </c>
      <c r="H237" s="130">
        <v>5812.869999999999</v>
      </c>
      <c r="I237" s="109" t="str">
        <f t="shared" si="3"/>
        <v>201712</v>
      </c>
      <c r="J237" s="109" t="str">
        <f>VLOOKUP(G237,ResCat!$A$2:$B$269,2,FALSE)</f>
        <v>AGDMHC</v>
      </c>
    </row>
    <row r="238" spans="5:10" x14ac:dyDescent="0.25">
      <c r="E238" s="129" t="s">
        <v>1023</v>
      </c>
      <c r="F238" s="129" t="s">
        <v>970</v>
      </c>
      <c r="G238" s="129" t="s">
        <v>45</v>
      </c>
      <c r="H238" s="130">
        <v>377922.06999999972</v>
      </c>
      <c r="I238" s="109" t="str">
        <f t="shared" si="3"/>
        <v>201712</v>
      </c>
      <c r="J238" s="109" t="str">
        <f>VLOOKUP(G238,ResCat!$A$2:$B$269,2,FALSE)</f>
        <v>AGDMHC</v>
      </c>
    </row>
    <row r="239" spans="5:10" x14ac:dyDescent="0.25">
      <c r="E239" s="129" t="s">
        <v>1023</v>
      </c>
      <c r="F239" s="129" t="s">
        <v>970</v>
      </c>
      <c r="G239" s="129" t="s">
        <v>47</v>
      </c>
      <c r="H239" s="130">
        <v>198370.12000000002</v>
      </c>
      <c r="I239" s="109" t="str">
        <f t="shared" si="3"/>
        <v>201712</v>
      </c>
      <c r="J239" s="109" t="str">
        <f>VLOOKUP(G239,ResCat!$A$2:$B$269,2,FALSE)</f>
        <v>AGDMHC</v>
      </c>
    </row>
    <row r="240" spans="5:10" x14ac:dyDescent="0.25">
      <c r="E240" s="129" t="s">
        <v>1023</v>
      </c>
      <c r="F240" s="129" t="s">
        <v>970</v>
      </c>
      <c r="G240" s="129" t="s">
        <v>24</v>
      </c>
      <c r="H240" s="130">
        <v>1845</v>
      </c>
      <c r="I240" s="109" t="str">
        <f t="shared" si="3"/>
        <v>201712</v>
      </c>
      <c r="J240" s="109" t="str">
        <f>VLOOKUP(G240,ResCat!$A$2:$B$269,2,FALSE)</f>
        <v>AGDMHC</v>
      </c>
    </row>
    <row r="241" spans="5:10" x14ac:dyDescent="0.25">
      <c r="E241" s="129" t="s">
        <v>1023</v>
      </c>
      <c r="F241" s="129" t="s">
        <v>970</v>
      </c>
      <c r="G241" s="129" t="s">
        <v>264</v>
      </c>
      <c r="H241" s="130">
        <v>85801.520000000033</v>
      </c>
      <c r="I241" s="109" t="str">
        <f t="shared" si="3"/>
        <v>201712</v>
      </c>
      <c r="J241" s="109" t="str">
        <f>VLOOKUP(G241,ResCat!$A$2:$B$269,2,FALSE)</f>
        <v>XXX</v>
      </c>
    </row>
    <row r="242" spans="5:10" x14ac:dyDescent="0.25">
      <c r="E242" s="129" t="s">
        <v>1023</v>
      </c>
      <c r="F242" s="129" t="s">
        <v>970</v>
      </c>
      <c r="G242" s="129" t="s">
        <v>27</v>
      </c>
      <c r="H242" s="130">
        <v>99517.820000000036</v>
      </c>
      <c r="I242" s="109" t="str">
        <f t="shared" si="3"/>
        <v>201712</v>
      </c>
      <c r="J242" s="109" t="str">
        <f>VLOOKUP(G242,ResCat!$A$2:$B$269,2,FALSE)</f>
        <v>AGDMHC</v>
      </c>
    </row>
    <row r="243" spans="5:10" x14ac:dyDescent="0.25">
      <c r="E243" s="129" t="s">
        <v>1023</v>
      </c>
      <c r="F243" s="129" t="s">
        <v>970</v>
      </c>
      <c r="G243" s="129" t="s">
        <v>28</v>
      </c>
      <c r="H243" s="130">
        <v>20371.240000000002</v>
      </c>
      <c r="I243" s="109" t="str">
        <f t="shared" si="3"/>
        <v>201712</v>
      </c>
      <c r="J243" s="109" t="str">
        <f>VLOOKUP(G243,ResCat!$A$2:$B$269,2,FALSE)</f>
        <v>AGDMHC</v>
      </c>
    </row>
    <row r="244" spans="5:10" x14ac:dyDescent="0.25">
      <c r="E244" s="129" t="s">
        <v>1023</v>
      </c>
      <c r="F244" s="129" t="s">
        <v>970</v>
      </c>
      <c r="G244" s="129" t="s">
        <v>29</v>
      </c>
      <c r="H244" s="130">
        <v>788496.41000000061</v>
      </c>
      <c r="I244" s="109" t="str">
        <f t="shared" si="3"/>
        <v>201712</v>
      </c>
      <c r="J244" s="109" t="str">
        <f>VLOOKUP(G244,ResCat!$A$2:$B$269,2,FALSE)</f>
        <v>AGDMHC</v>
      </c>
    </row>
    <row r="245" spans="5:10" x14ac:dyDescent="0.25">
      <c r="E245" s="129" t="s">
        <v>1023</v>
      </c>
      <c r="F245" s="129" t="s">
        <v>970</v>
      </c>
      <c r="G245" s="129" t="s">
        <v>48</v>
      </c>
      <c r="H245" s="130">
        <v>5610.66</v>
      </c>
      <c r="I245" s="109" t="str">
        <f t="shared" si="3"/>
        <v>201712</v>
      </c>
      <c r="J245" s="109" t="str">
        <f>VLOOKUP(G245,ResCat!$A$2:$B$269,2,FALSE)</f>
        <v>AGDMHC</v>
      </c>
    </row>
    <row r="246" spans="5:10" x14ac:dyDescent="0.25">
      <c r="E246" s="129" t="s">
        <v>1023</v>
      </c>
      <c r="F246" s="129" t="s">
        <v>970</v>
      </c>
      <c r="G246" s="129" t="s">
        <v>30</v>
      </c>
      <c r="H246" s="130">
        <v>14535.710000000001</v>
      </c>
      <c r="I246" s="109" t="str">
        <f t="shared" si="3"/>
        <v>201712</v>
      </c>
      <c r="J246" s="109" t="str">
        <f>VLOOKUP(G246,ResCat!$A$2:$B$269,2,FALSE)</f>
        <v>AGDMHC</v>
      </c>
    </row>
    <row r="247" spans="5:10" x14ac:dyDescent="0.25">
      <c r="E247" s="129" t="s">
        <v>1023</v>
      </c>
      <c r="F247" s="129" t="s">
        <v>970</v>
      </c>
      <c r="G247" s="129" t="s">
        <v>31</v>
      </c>
      <c r="H247" s="130">
        <v>154950.1699999999</v>
      </c>
      <c r="I247" s="109" t="str">
        <f t="shared" si="3"/>
        <v>201712</v>
      </c>
      <c r="J247" s="109" t="str">
        <f>VLOOKUP(G247,ResCat!$A$2:$B$269,2,FALSE)</f>
        <v>AGDMHC</v>
      </c>
    </row>
    <row r="248" spans="5:10" x14ac:dyDescent="0.25">
      <c r="E248" s="129" t="s">
        <v>1023</v>
      </c>
      <c r="F248" s="129" t="s">
        <v>970</v>
      </c>
      <c r="G248" s="129" t="s">
        <v>32</v>
      </c>
      <c r="H248" s="130">
        <v>4686.5</v>
      </c>
      <c r="I248" s="109" t="str">
        <f t="shared" si="3"/>
        <v>201712</v>
      </c>
      <c r="J248" s="109" t="str">
        <f>VLOOKUP(G248,ResCat!$A$2:$B$269,2,FALSE)</f>
        <v>AGDMHC</v>
      </c>
    </row>
    <row r="249" spans="5:10" x14ac:dyDescent="0.25">
      <c r="E249" s="129" t="s">
        <v>1023</v>
      </c>
      <c r="F249" s="129" t="s">
        <v>970</v>
      </c>
      <c r="G249" s="129" t="s">
        <v>265</v>
      </c>
      <c r="H249" s="130">
        <v>39248.85</v>
      </c>
      <c r="I249" s="109" t="str">
        <f t="shared" si="3"/>
        <v>201712</v>
      </c>
      <c r="J249" s="109" t="str">
        <f>VLOOKUP(G249,ResCat!$A$2:$B$269,2,FALSE)</f>
        <v>XXX</v>
      </c>
    </row>
    <row r="250" spans="5:10" x14ac:dyDescent="0.25">
      <c r="E250" s="129" t="s">
        <v>1023</v>
      </c>
      <c r="F250" s="129" t="s">
        <v>970</v>
      </c>
      <c r="G250" s="129" t="s">
        <v>34</v>
      </c>
      <c r="H250" s="130">
        <v>207910.16</v>
      </c>
      <c r="I250" s="109" t="str">
        <f t="shared" si="3"/>
        <v>201712</v>
      </c>
      <c r="J250" s="109" t="str">
        <f>VLOOKUP(G250,ResCat!$A$2:$B$269,2,FALSE)</f>
        <v>AGDMHC</v>
      </c>
    </row>
    <row r="251" spans="5:10" x14ac:dyDescent="0.25">
      <c r="E251" s="129" t="s">
        <v>1023</v>
      </c>
      <c r="F251" s="129" t="s">
        <v>970</v>
      </c>
      <c r="G251" s="129" t="s">
        <v>35</v>
      </c>
      <c r="H251" s="130">
        <v>335048.87000000029</v>
      </c>
      <c r="I251" s="109" t="str">
        <f t="shared" si="3"/>
        <v>201712</v>
      </c>
      <c r="J251" s="109" t="str">
        <f>VLOOKUP(G251,ResCat!$A$2:$B$269,2,FALSE)</f>
        <v>AGDMHC</v>
      </c>
    </row>
    <row r="252" spans="5:10" x14ac:dyDescent="0.25">
      <c r="E252" s="129" t="s">
        <v>1023</v>
      </c>
      <c r="F252" s="129" t="s">
        <v>970</v>
      </c>
      <c r="G252" s="129" t="s">
        <v>37</v>
      </c>
      <c r="H252" s="130">
        <v>37356.49</v>
      </c>
      <c r="I252" s="109" t="str">
        <f t="shared" si="3"/>
        <v>201712</v>
      </c>
      <c r="J252" s="109" t="str">
        <f>VLOOKUP(G252,ResCat!$A$2:$B$269,2,FALSE)</f>
        <v>AGDMHC</v>
      </c>
    </row>
    <row r="253" spans="5:10" x14ac:dyDescent="0.25">
      <c r="E253" s="129" t="s">
        <v>1023</v>
      </c>
      <c r="F253" s="129" t="s">
        <v>1023</v>
      </c>
      <c r="G253" s="129"/>
      <c r="H253" s="130">
        <v>2410.3999999999996</v>
      </c>
      <c r="I253" s="109" t="str">
        <f t="shared" si="3"/>
        <v>201801</v>
      </c>
      <c r="J253" s="109" t="str">
        <f>VLOOKUP(G253,ResCat!$A$2:$B$269,2,FALSE)</f>
        <v>XXX</v>
      </c>
    </row>
    <row r="254" spans="5:10" x14ac:dyDescent="0.25">
      <c r="E254" s="129" t="s">
        <v>1023</v>
      </c>
      <c r="F254" s="129" t="s">
        <v>1023</v>
      </c>
      <c r="G254" s="129" t="s">
        <v>254</v>
      </c>
      <c r="H254" s="130">
        <v>158156.26999999996</v>
      </c>
      <c r="I254" s="109" t="str">
        <f t="shared" si="3"/>
        <v>201801</v>
      </c>
      <c r="J254" s="109" t="str">
        <f>VLOOKUP(G254,ResCat!$A$2:$B$269,2,FALSE)</f>
        <v>XXX</v>
      </c>
    </row>
    <row r="255" spans="5:10" x14ac:dyDescent="0.25">
      <c r="E255" s="129" t="s">
        <v>1023</v>
      </c>
      <c r="F255" s="129" t="s">
        <v>1023</v>
      </c>
      <c r="G255" s="129" t="s">
        <v>255</v>
      </c>
      <c r="H255" s="130">
        <v>849.14</v>
      </c>
      <c r="I255" s="109" t="str">
        <f t="shared" si="3"/>
        <v>201801</v>
      </c>
      <c r="J255" s="109" t="str">
        <f>VLOOKUP(G255,ResCat!$A$2:$B$269,2,FALSE)</f>
        <v>XXX</v>
      </c>
    </row>
    <row r="256" spans="5:10" x14ac:dyDescent="0.25">
      <c r="E256" s="129" t="s">
        <v>1023</v>
      </c>
      <c r="F256" s="129" t="s">
        <v>1023</v>
      </c>
      <c r="G256" s="129" t="s">
        <v>256</v>
      </c>
      <c r="H256" s="130">
        <v>46995.620000000017</v>
      </c>
      <c r="I256" s="109" t="str">
        <f t="shared" si="3"/>
        <v>201801</v>
      </c>
      <c r="J256" s="109" t="str">
        <f>VLOOKUP(G256,ResCat!$A$2:$B$269,2,FALSE)</f>
        <v>XXX</v>
      </c>
    </row>
    <row r="257" spans="5:10" x14ac:dyDescent="0.25">
      <c r="E257" s="129" t="s">
        <v>1023</v>
      </c>
      <c r="F257" s="129" t="s">
        <v>1023</v>
      </c>
      <c r="G257" s="129" t="s">
        <v>258</v>
      </c>
      <c r="H257" s="130">
        <v>81941.500000000029</v>
      </c>
      <c r="I257" s="109" t="str">
        <f t="shared" si="3"/>
        <v>201801</v>
      </c>
      <c r="J257" s="109" t="str">
        <f>VLOOKUP(G257,ResCat!$A$2:$B$269,2,FALSE)</f>
        <v>XXX</v>
      </c>
    </row>
    <row r="258" spans="5:10" x14ac:dyDescent="0.25">
      <c r="E258" s="129" t="s">
        <v>1023</v>
      </c>
      <c r="F258" s="129" t="s">
        <v>1023</v>
      </c>
      <c r="G258" s="129" t="s">
        <v>49</v>
      </c>
      <c r="H258" s="130">
        <v>23668.2</v>
      </c>
      <c r="I258" s="109" t="str">
        <f t="shared" si="3"/>
        <v>201801</v>
      </c>
      <c r="J258" s="109" t="str">
        <f>VLOOKUP(G258,ResCat!$A$2:$B$269,2,FALSE)</f>
        <v>AGDMHC</v>
      </c>
    </row>
    <row r="259" spans="5:10" x14ac:dyDescent="0.25">
      <c r="E259" s="129" t="s">
        <v>1023</v>
      </c>
      <c r="F259" s="129" t="s">
        <v>1023</v>
      </c>
      <c r="G259" s="129" t="s">
        <v>45</v>
      </c>
      <c r="H259" s="130">
        <v>368407.2599999996</v>
      </c>
      <c r="I259" s="109" t="str">
        <f t="shared" si="3"/>
        <v>201801</v>
      </c>
      <c r="J259" s="109" t="str">
        <f>VLOOKUP(G259,ResCat!$A$2:$B$269,2,FALSE)</f>
        <v>AGDMHC</v>
      </c>
    </row>
    <row r="260" spans="5:10" x14ac:dyDescent="0.25">
      <c r="E260" s="129" t="s">
        <v>1023</v>
      </c>
      <c r="F260" s="129" t="s">
        <v>1023</v>
      </c>
      <c r="G260" s="129" t="s">
        <v>47</v>
      </c>
      <c r="H260" s="130">
        <v>381780.79000000056</v>
      </c>
      <c r="I260" s="109" t="str">
        <f t="shared" si="3"/>
        <v>201801</v>
      </c>
      <c r="J260" s="109" t="str">
        <f>VLOOKUP(G260,ResCat!$A$2:$B$269,2,FALSE)</f>
        <v>AGDMHC</v>
      </c>
    </row>
    <row r="261" spans="5:10" x14ac:dyDescent="0.25">
      <c r="E261" s="129" t="s">
        <v>1023</v>
      </c>
      <c r="F261" s="129" t="s">
        <v>1023</v>
      </c>
      <c r="G261" s="129" t="s">
        <v>24</v>
      </c>
      <c r="H261" s="130">
        <v>2143</v>
      </c>
      <c r="I261" s="109" t="str">
        <f t="shared" ref="I261:I274" si="4">IF(F261&lt;$I$2,$I$2,F261)</f>
        <v>201801</v>
      </c>
      <c r="J261" s="109" t="str">
        <f>VLOOKUP(G261,ResCat!$A$2:$B$269,2,FALSE)</f>
        <v>AGDMHC</v>
      </c>
    </row>
    <row r="262" spans="5:10" x14ac:dyDescent="0.25">
      <c r="E262" s="129" t="s">
        <v>1023</v>
      </c>
      <c r="F262" s="129" t="s">
        <v>1023</v>
      </c>
      <c r="G262" s="129" t="s">
        <v>26</v>
      </c>
      <c r="H262" s="130">
        <v>429.7</v>
      </c>
      <c r="I262" s="109" t="str">
        <f t="shared" si="4"/>
        <v>201801</v>
      </c>
      <c r="J262" s="109" t="str">
        <f>VLOOKUP(G262,ResCat!$A$2:$B$269,2,FALSE)</f>
        <v>AGDMHC</v>
      </c>
    </row>
    <row r="263" spans="5:10" x14ac:dyDescent="0.25">
      <c r="E263" s="129" t="s">
        <v>1023</v>
      </c>
      <c r="F263" s="129" t="s">
        <v>1023</v>
      </c>
      <c r="G263" s="129" t="s">
        <v>264</v>
      </c>
      <c r="H263" s="130">
        <v>186848.41000000012</v>
      </c>
      <c r="I263" s="109" t="str">
        <f t="shared" si="4"/>
        <v>201801</v>
      </c>
      <c r="J263" s="109" t="str">
        <f>VLOOKUP(G263,ResCat!$A$2:$B$269,2,FALSE)</f>
        <v>XXX</v>
      </c>
    </row>
    <row r="264" spans="5:10" x14ac:dyDescent="0.25">
      <c r="E264" s="129" t="s">
        <v>1023</v>
      </c>
      <c r="F264" s="129" t="s">
        <v>1023</v>
      </c>
      <c r="G264" s="129" t="s">
        <v>27</v>
      </c>
      <c r="H264" s="130">
        <v>231171.36000000007</v>
      </c>
      <c r="I264" s="109" t="str">
        <f t="shared" si="4"/>
        <v>201801</v>
      </c>
      <c r="J264" s="109" t="str">
        <f>VLOOKUP(G264,ResCat!$A$2:$B$269,2,FALSE)</f>
        <v>AGDMHC</v>
      </c>
    </row>
    <row r="265" spans="5:10" x14ac:dyDescent="0.25">
      <c r="E265" s="129" t="s">
        <v>1023</v>
      </c>
      <c r="F265" s="129" t="s">
        <v>1023</v>
      </c>
      <c r="G265" s="129" t="s">
        <v>28</v>
      </c>
      <c r="H265" s="130">
        <v>39101.699999999997</v>
      </c>
      <c r="I265" s="109" t="str">
        <f t="shared" si="4"/>
        <v>201801</v>
      </c>
      <c r="J265" s="109" t="str">
        <f>VLOOKUP(G265,ResCat!$A$2:$B$269,2,FALSE)</f>
        <v>AGDMHC</v>
      </c>
    </row>
    <row r="266" spans="5:10" x14ac:dyDescent="0.25">
      <c r="E266" s="129" t="s">
        <v>1023</v>
      </c>
      <c r="F266" s="129" t="s">
        <v>1023</v>
      </c>
      <c r="G266" s="129" t="s">
        <v>29</v>
      </c>
      <c r="H266" s="130">
        <v>1172753.5900000001</v>
      </c>
      <c r="I266" s="109" t="str">
        <f t="shared" si="4"/>
        <v>201801</v>
      </c>
      <c r="J266" s="109" t="str">
        <f>VLOOKUP(G266,ResCat!$A$2:$B$269,2,FALSE)</f>
        <v>AGDMHC</v>
      </c>
    </row>
    <row r="267" spans="5:10" x14ac:dyDescent="0.25">
      <c r="E267" s="129" t="s">
        <v>1023</v>
      </c>
      <c r="F267" s="129" t="s">
        <v>1023</v>
      </c>
      <c r="G267" s="129" t="s">
        <v>48</v>
      </c>
      <c r="H267" s="130">
        <v>12473</v>
      </c>
      <c r="I267" s="109" t="str">
        <f t="shared" si="4"/>
        <v>201801</v>
      </c>
      <c r="J267" s="109" t="str">
        <f>VLOOKUP(G267,ResCat!$A$2:$B$269,2,FALSE)</f>
        <v>AGDMHC</v>
      </c>
    </row>
    <row r="268" spans="5:10" x14ac:dyDescent="0.25">
      <c r="E268" s="129" t="s">
        <v>1023</v>
      </c>
      <c r="F268" s="129" t="s">
        <v>1023</v>
      </c>
      <c r="G268" s="129" t="s">
        <v>30</v>
      </c>
      <c r="H268" s="130">
        <v>15126.66</v>
      </c>
      <c r="I268" s="109" t="str">
        <f t="shared" si="4"/>
        <v>201801</v>
      </c>
      <c r="J268" s="109" t="str">
        <f>VLOOKUP(G268,ResCat!$A$2:$B$269,2,FALSE)</f>
        <v>AGDMHC</v>
      </c>
    </row>
    <row r="269" spans="5:10" x14ac:dyDescent="0.25">
      <c r="E269" s="129" t="s">
        <v>1023</v>
      </c>
      <c r="F269" s="129" t="s">
        <v>1023</v>
      </c>
      <c r="G269" s="129" t="s">
        <v>31</v>
      </c>
      <c r="H269" s="130">
        <v>233178.19000000012</v>
      </c>
      <c r="I269" s="109" t="str">
        <f t="shared" si="4"/>
        <v>201801</v>
      </c>
      <c r="J269" s="109" t="str">
        <f>VLOOKUP(G269,ResCat!$A$2:$B$269,2,FALSE)</f>
        <v>AGDMHC</v>
      </c>
    </row>
    <row r="270" spans="5:10" x14ac:dyDescent="0.25">
      <c r="E270" s="129" t="s">
        <v>1023</v>
      </c>
      <c r="F270" s="129" t="s">
        <v>1023</v>
      </c>
      <c r="G270" s="129" t="s">
        <v>32</v>
      </c>
      <c r="H270" s="130">
        <v>8442.33</v>
      </c>
      <c r="I270" s="109" t="str">
        <f t="shared" si="4"/>
        <v>201801</v>
      </c>
      <c r="J270" s="109" t="str">
        <f>VLOOKUP(G270,ResCat!$A$2:$B$269,2,FALSE)</f>
        <v>AGDMHC</v>
      </c>
    </row>
    <row r="271" spans="5:10" x14ac:dyDescent="0.25">
      <c r="E271" s="129" t="s">
        <v>1023</v>
      </c>
      <c r="F271" s="129" t="s">
        <v>1023</v>
      </c>
      <c r="G271" s="129" t="s">
        <v>265</v>
      </c>
      <c r="H271" s="130">
        <v>42434.750000000007</v>
      </c>
      <c r="I271" s="109" t="str">
        <f t="shared" si="4"/>
        <v>201801</v>
      </c>
      <c r="J271" s="109" t="str">
        <f>VLOOKUP(G271,ResCat!$A$2:$B$269,2,FALSE)</f>
        <v>XXX</v>
      </c>
    </row>
    <row r="272" spans="5:10" x14ac:dyDescent="0.25">
      <c r="E272" s="129" t="s">
        <v>1023</v>
      </c>
      <c r="F272" s="129" t="s">
        <v>1023</v>
      </c>
      <c r="G272" s="129" t="s">
        <v>34</v>
      </c>
      <c r="H272" s="130">
        <v>106487.40000000001</v>
      </c>
      <c r="I272" s="109" t="str">
        <f t="shared" si="4"/>
        <v>201801</v>
      </c>
      <c r="J272" s="109" t="str">
        <f>VLOOKUP(G272,ResCat!$A$2:$B$269,2,FALSE)</f>
        <v>AGDMHC</v>
      </c>
    </row>
    <row r="273" spans="5:10" x14ac:dyDescent="0.25">
      <c r="E273" s="129" t="s">
        <v>1023</v>
      </c>
      <c r="F273" s="129" t="s">
        <v>1023</v>
      </c>
      <c r="G273" s="129" t="s">
        <v>35</v>
      </c>
      <c r="H273" s="130">
        <v>660534.29999999993</v>
      </c>
      <c r="I273" s="109" t="str">
        <f t="shared" si="4"/>
        <v>201801</v>
      </c>
      <c r="J273" s="109" t="str">
        <f>VLOOKUP(G273,ResCat!$A$2:$B$269,2,FALSE)</f>
        <v>AGDMHC</v>
      </c>
    </row>
    <row r="274" spans="5:10" x14ac:dyDescent="0.25">
      <c r="E274" s="129" t="s">
        <v>1023</v>
      </c>
      <c r="F274" s="129" t="s">
        <v>1023</v>
      </c>
      <c r="G274" s="129" t="s">
        <v>37</v>
      </c>
      <c r="H274" s="130">
        <v>91962.7</v>
      </c>
      <c r="I274" s="109" t="str">
        <f t="shared" si="4"/>
        <v>201801</v>
      </c>
      <c r="J274" s="109" t="str">
        <f>VLOOKUP(G274,ResCat!$A$2:$B$269,2,FALSE)</f>
        <v>AGDMHC</v>
      </c>
    </row>
    <row r="275" spans="5:10" x14ac:dyDescent="0.25">
      <c r="E275" s="129"/>
      <c r="F275" s="129"/>
      <c r="G275" s="129"/>
      <c r="H275" s="130"/>
      <c r="I275" s="109"/>
      <c r="J275" s="109"/>
    </row>
    <row r="276" spans="5:10" x14ac:dyDescent="0.25">
      <c r="E276" s="129"/>
      <c r="F276" s="129"/>
      <c r="G276" s="129"/>
      <c r="H276" s="130"/>
      <c r="I276" s="109"/>
      <c r="J276" s="109"/>
    </row>
    <row r="277" spans="5:10" x14ac:dyDescent="0.25">
      <c r="E277" s="129"/>
      <c r="F277" s="129"/>
      <c r="G277" s="129"/>
      <c r="H277" s="130"/>
      <c r="I277" s="109"/>
      <c r="J277" s="109"/>
    </row>
    <row r="278" spans="5:10" x14ac:dyDescent="0.25">
      <c r="E278" s="129"/>
      <c r="F278" s="129"/>
      <c r="G278" s="129"/>
      <c r="H278" s="130"/>
      <c r="I278" s="109"/>
      <c r="J278" s="109"/>
    </row>
    <row r="279" spans="5:10" x14ac:dyDescent="0.25">
      <c r="E279" s="129"/>
      <c r="F279" s="129"/>
      <c r="G279" s="129"/>
      <c r="H279" s="130"/>
      <c r="I279" s="109"/>
      <c r="J279" s="109"/>
    </row>
    <row r="280" spans="5:10" x14ac:dyDescent="0.25">
      <c r="E280" s="129"/>
      <c r="F280" s="129"/>
      <c r="G280" s="129"/>
      <c r="H280" s="130"/>
      <c r="I280" s="109"/>
      <c r="J280" s="109"/>
    </row>
    <row r="281" spans="5:10" x14ac:dyDescent="0.25">
      <c r="E281" s="129"/>
      <c r="F281" s="129"/>
      <c r="G281" s="129"/>
      <c r="H281" s="130"/>
      <c r="I281" s="109"/>
      <c r="J281" s="109"/>
    </row>
    <row r="282" spans="5:10" x14ac:dyDescent="0.25">
      <c r="E282" s="129"/>
      <c r="F282" s="129"/>
      <c r="G282" s="129"/>
      <c r="H282" s="130"/>
      <c r="I282" s="109"/>
      <c r="J282" s="109"/>
    </row>
    <row r="283" spans="5:10" x14ac:dyDescent="0.25">
      <c r="E283" s="131"/>
      <c r="F283" s="131"/>
      <c r="G283" s="131"/>
      <c r="H283" s="132"/>
      <c r="I283" s="109"/>
      <c r="J283" s="109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K340"/>
  <sheetViews>
    <sheetView showGridLines="0" workbookViewId="0"/>
  </sheetViews>
  <sheetFormatPr defaultRowHeight="15" x14ac:dyDescent="0.25"/>
  <cols>
    <col min="1" max="1" width="14.5703125" style="58" bestFit="1" customWidth="1"/>
    <col min="2" max="2" width="10.42578125" style="58" customWidth="1"/>
    <col min="3" max="3" width="59" style="58" customWidth="1"/>
    <col min="4" max="4" width="11.5703125" style="58" customWidth="1"/>
    <col min="5" max="5" width="28" style="58" customWidth="1"/>
    <col min="6" max="6" width="11.28515625" style="58" customWidth="1"/>
    <col min="7" max="7" width="20.85546875" style="58" customWidth="1"/>
    <col min="8" max="8" width="11.42578125" style="58" customWidth="1"/>
    <col min="9" max="9" width="34.140625" style="58" customWidth="1"/>
    <col min="10" max="10" width="10" style="58" customWidth="1"/>
    <col min="11" max="11" width="16.7109375" style="58" customWidth="1"/>
    <col min="12" max="16384" width="9.140625" style="58"/>
  </cols>
  <sheetData>
    <row r="1" spans="1:11" x14ac:dyDescent="0.25">
      <c r="A1" s="21" t="s">
        <v>521</v>
      </c>
      <c r="B1" s="60" t="s">
        <v>522</v>
      </c>
      <c r="C1" s="60" t="s">
        <v>523</v>
      </c>
      <c r="D1" s="60" t="s">
        <v>524</v>
      </c>
      <c r="E1" s="60" t="s">
        <v>525</v>
      </c>
      <c r="F1" s="60" t="s">
        <v>526</v>
      </c>
      <c r="G1" s="60" t="s">
        <v>527</v>
      </c>
      <c r="H1" s="60" t="s">
        <v>528</v>
      </c>
      <c r="I1" s="60" t="s">
        <v>529</v>
      </c>
      <c r="J1" s="60" t="s">
        <v>530</v>
      </c>
      <c r="K1" s="60" t="s">
        <v>531</v>
      </c>
    </row>
    <row r="2" spans="1:11" x14ac:dyDescent="0.25">
      <c r="A2" s="142" t="str">
        <f t="shared" ref="A2:A65" si="0">D2&amp;"-"&amp;F2&amp;"-"&amp;H2</f>
        <v>0095-9000-0105</v>
      </c>
      <c r="B2" s="61" t="s">
        <v>532</v>
      </c>
      <c r="C2" s="62" t="s">
        <v>533</v>
      </c>
      <c r="D2" s="61" t="s">
        <v>534</v>
      </c>
      <c r="E2" s="62" t="s">
        <v>533</v>
      </c>
      <c r="F2" s="61" t="s">
        <v>535</v>
      </c>
      <c r="G2" s="62" t="s">
        <v>536</v>
      </c>
      <c r="H2" s="61" t="s">
        <v>537</v>
      </c>
      <c r="I2" s="62" t="s">
        <v>538</v>
      </c>
      <c r="J2" s="61" t="s">
        <v>539</v>
      </c>
      <c r="K2" s="61" t="s">
        <v>540</v>
      </c>
    </row>
    <row r="3" spans="1:11" x14ac:dyDescent="0.25">
      <c r="A3" s="142" t="str">
        <f t="shared" si="0"/>
        <v>0096-9000-0105</v>
      </c>
      <c r="B3" s="61" t="s">
        <v>541</v>
      </c>
      <c r="C3" s="62" t="s">
        <v>533</v>
      </c>
      <c r="D3" s="61" t="s">
        <v>542</v>
      </c>
      <c r="E3" s="62" t="s">
        <v>543</v>
      </c>
      <c r="F3" s="61" t="s">
        <v>535</v>
      </c>
      <c r="G3" s="62" t="s">
        <v>536</v>
      </c>
      <c r="H3" s="61" t="s">
        <v>537</v>
      </c>
      <c r="I3" s="62" t="s">
        <v>538</v>
      </c>
      <c r="J3" s="61" t="s">
        <v>539</v>
      </c>
      <c r="K3" s="61" t="s">
        <v>540</v>
      </c>
    </row>
    <row r="4" spans="1:11" x14ac:dyDescent="0.25">
      <c r="A4" s="142" t="str">
        <f t="shared" si="0"/>
        <v>0097-9000-0105</v>
      </c>
      <c r="B4" s="61" t="s">
        <v>544</v>
      </c>
      <c r="C4" s="62" t="s">
        <v>545</v>
      </c>
      <c r="D4" s="61" t="s">
        <v>546</v>
      </c>
      <c r="E4" s="62" t="s">
        <v>545</v>
      </c>
      <c r="F4" s="61" t="s">
        <v>535</v>
      </c>
      <c r="G4" s="62" t="s">
        <v>536</v>
      </c>
      <c r="H4" s="61" t="s">
        <v>537</v>
      </c>
      <c r="I4" s="62" t="s">
        <v>538</v>
      </c>
      <c r="J4" s="61" t="s">
        <v>539</v>
      </c>
      <c r="K4" s="61" t="s">
        <v>540</v>
      </c>
    </row>
    <row r="5" spans="1:11" x14ac:dyDescent="0.25">
      <c r="A5" s="142" t="str">
        <f t="shared" si="0"/>
        <v>0098-9000-0105</v>
      </c>
      <c r="B5" s="61" t="s">
        <v>547</v>
      </c>
      <c r="C5" s="62" t="s">
        <v>548</v>
      </c>
      <c r="D5" s="61" t="s">
        <v>549</v>
      </c>
      <c r="E5" s="62" t="s">
        <v>548</v>
      </c>
      <c r="F5" s="61" t="s">
        <v>535</v>
      </c>
      <c r="G5" s="62" t="s">
        <v>536</v>
      </c>
      <c r="H5" s="61" t="s">
        <v>537</v>
      </c>
      <c r="I5" s="62" t="s">
        <v>538</v>
      </c>
      <c r="J5" s="61" t="s">
        <v>539</v>
      </c>
      <c r="K5" s="61" t="s">
        <v>540</v>
      </c>
    </row>
    <row r="6" spans="1:11" x14ac:dyDescent="0.25">
      <c r="A6" s="142" t="str">
        <f t="shared" si="0"/>
        <v>0011-1010-0019</v>
      </c>
      <c r="B6" s="61" t="s">
        <v>150</v>
      </c>
      <c r="C6" s="62" t="s">
        <v>550</v>
      </c>
      <c r="D6" s="61" t="s">
        <v>458</v>
      </c>
      <c r="E6" s="62" t="s">
        <v>551</v>
      </c>
      <c r="F6" s="61" t="s">
        <v>445</v>
      </c>
      <c r="G6" s="62" t="s">
        <v>552</v>
      </c>
      <c r="H6" s="61" t="s">
        <v>485</v>
      </c>
      <c r="I6" s="62" t="s">
        <v>553</v>
      </c>
      <c r="J6" s="61" t="s">
        <v>539</v>
      </c>
      <c r="K6" s="61" t="s">
        <v>540</v>
      </c>
    </row>
    <row r="7" spans="1:11" x14ac:dyDescent="0.25">
      <c r="A7" s="142" t="str">
        <f t="shared" si="0"/>
        <v>0011-1004-0019</v>
      </c>
      <c r="B7" s="61" t="s">
        <v>101</v>
      </c>
      <c r="C7" s="62" t="s">
        <v>554</v>
      </c>
      <c r="D7" s="61" t="s">
        <v>458</v>
      </c>
      <c r="E7" s="62" t="s">
        <v>551</v>
      </c>
      <c r="F7" s="61" t="s">
        <v>446</v>
      </c>
      <c r="G7" s="62" t="s">
        <v>555</v>
      </c>
      <c r="H7" s="61" t="s">
        <v>485</v>
      </c>
      <c r="I7" s="62" t="s">
        <v>553</v>
      </c>
      <c r="J7" s="61" t="s">
        <v>539</v>
      </c>
      <c r="K7" s="61" t="s">
        <v>540</v>
      </c>
    </row>
    <row r="8" spans="1:11" x14ac:dyDescent="0.25">
      <c r="A8" s="142" t="str">
        <f t="shared" si="0"/>
        <v>0007-1010-0008</v>
      </c>
      <c r="B8" s="61" t="s">
        <v>556</v>
      </c>
      <c r="C8" s="62" t="s">
        <v>557</v>
      </c>
      <c r="D8" s="61" t="s">
        <v>457</v>
      </c>
      <c r="E8" s="62" t="s">
        <v>558</v>
      </c>
      <c r="F8" s="61" t="s">
        <v>445</v>
      </c>
      <c r="G8" s="62" t="s">
        <v>552</v>
      </c>
      <c r="H8" s="61" t="s">
        <v>451</v>
      </c>
      <c r="I8" s="62" t="s">
        <v>559</v>
      </c>
      <c r="J8" s="61" t="s">
        <v>539</v>
      </c>
      <c r="K8" s="61" t="s">
        <v>540</v>
      </c>
    </row>
    <row r="9" spans="1:11" x14ac:dyDescent="0.25">
      <c r="A9" s="142" t="str">
        <f t="shared" si="0"/>
        <v>0005-1010-0001</v>
      </c>
      <c r="B9" s="61" t="s">
        <v>560</v>
      </c>
      <c r="C9" s="62" t="s">
        <v>561</v>
      </c>
      <c r="D9" s="61" t="s">
        <v>562</v>
      </c>
      <c r="E9" s="62" t="s">
        <v>563</v>
      </c>
      <c r="F9" s="61" t="s">
        <v>445</v>
      </c>
      <c r="G9" s="62" t="s">
        <v>552</v>
      </c>
      <c r="H9" s="61" t="s">
        <v>564</v>
      </c>
      <c r="I9" s="62" t="s">
        <v>565</v>
      </c>
      <c r="J9" s="61" t="s">
        <v>539</v>
      </c>
      <c r="K9" s="61" t="s">
        <v>540</v>
      </c>
    </row>
    <row r="10" spans="1:11" x14ac:dyDescent="0.25">
      <c r="A10" s="142" t="str">
        <f t="shared" si="0"/>
        <v>0009-1010-0014</v>
      </c>
      <c r="B10" s="61" t="s">
        <v>441</v>
      </c>
      <c r="C10" s="62" t="s">
        <v>566</v>
      </c>
      <c r="D10" s="61" t="s">
        <v>567</v>
      </c>
      <c r="E10" s="62" t="s">
        <v>568</v>
      </c>
      <c r="F10" s="61" t="s">
        <v>445</v>
      </c>
      <c r="G10" s="62" t="s">
        <v>552</v>
      </c>
      <c r="H10" s="61" t="s">
        <v>569</v>
      </c>
      <c r="I10" s="62" t="s">
        <v>570</v>
      </c>
      <c r="J10" s="61" t="s">
        <v>539</v>
      </c>
      <c r="K10" s="61" t="s">
        <v>540</v>
      </c>
    </row>
    <row r="11" spans="1:11" x14ac:dyDescent="0.25">
      <c r="A11" s="142" t="str">
        <f t="shared" si="0"/>
        <v>0007-1010-0018</v>
      </c>
      <c r="B11" s="61" t="s">
        <v>571</v>
      </c>
      <c r="C11" s="62" t="s">
        <v>572</v>
      </c>
      <c r="D11" s="61" t="s">
        <v>457</v>
      </c>
      <c r="E11" s="62" t="s">
        <v>558</v>
      </c>
      <c r="F11" s="61" t="s">
        <v>445</v>
      </c>
      <c r="G11" s="62" t="s">
        <v>552</v>
      </c>
      <c r="H11" s="61" t="s">
        <v>514</v>
      </c>
      <c r="I11" s="62" t="s">
        <v>573</v>
      </c>
      <c r="J11" s="61" t="s">
        <v>539</v>
      </c>
      <c r="K11" s="61" t="s">
        <v>540</v>
      </c>
    </row>
    <row r="12" spans="1:11" x14ac:dyDescent="0.25">
      <c r="A12" s="142" t="str">
        <f t="shared" si="0"/>
        <v>0007-1002-0018</v>
      </c>
      <c r="B12" s="61" t="s">
        <v>416</v>
      </c>
      <c r="C12" s="62" t="s">
        <v>574</v>
      </c>
      <c r="D12" s="61" t="s">
        <v>457</v>
      </c>
      <c r="E12" s="62" t="s">
        <v>558</v>
      </c>
      <c r="F12" s="61" t="s">
        <v>453</v>
      </c>
      <c r="G12" s="62" t="s">
        <v>575</v>
      </c>
      <c r="H12" s="61" t="s">
        <v>514</v>
      </c>
      <c r="I12" s="62" t="s">
        <v>573</v>
      </c>
      <c r="J12" s="61" t="s">
        <v>408</v>
      </c>
      <c r="K12" s="61" t="s">
        <v>0</v>
      </c>
    </row>
    <row r="13" spans="1:11" x14ac:dyDescent="0.25">
      <c r="A13" s="142" t="str">
        <f t="shared" si="0"/>
        <v>0007-1003-0018</v>
      </c>
      <c r="B13" s="61" t="s">
        <v>416</v>
      </c>
      <c r="C13" s="62" t="s">
        <v>574</v>
      </c>
      <c r="D13" s="61" t="s">
        <v>457</v>
      </c>
      <c r="E13" s="62" t="s">
        <v>558</v>
      </c>
      <c r="F13" s="61" t="s">
        <v>448</v>
      </c>
      <c r="G13" s="62" t="s">
        <v>576</v>
      </c>
      <c r="H13" s="61" t="s">
        <v>514</v>
      </c>
      <c r="I13" s="62" t="s">
        <v>573</v>
      </c>
      <c r="J13" s="61" t="s">
        <v>408</v>
      </c>
      <c r="K13" s="61" t="s">
        <v>0</v>
      </c>
    </row>
    <row r="14" spans="1:11" x14ac:dyDescent="0.25">
      <c r="A14" s="142" t="str">
        <f t="shared" si="0"/>
        <v>0007-1004-0018</v>
      </c>
      <c r="B14" s="61" t="s">
        <v>416</v>
      </c>
      <c r="C14" s="62" t="s">
        <v>574</v>
      </c>
      <c r="D14" s="61" t="s">
        <v>457</v>
      </c>
      <c r="E14" s="62" t="s">
        <v>558</v>
      </c>
      <c r="F14" s="61" t="s">
        <v>446</v>
      </c>
      <c r="G14" s="62" t="s">
        <v>555</v>
      </c>
      <c r="H14" s="61" t="s">
        <v>514</v>
      </c>
      <c r="I14" s="62" t="s">
        <v>573</v>
      </c>
      <c r="J14" s="61" t="s">
        <v>408</v>
      </c>
      <c r="K14" s="61" t="s">
        <v>540</v>
      </c>
    </row>
    <row r="15" spans="1:11" x14ac:dyDescent="0.25">
      <c r="A15" s="142" t="str">
        <f t="shared" si="0"/>
        <v>0007-1005-0018</v>
      </c>
      <c r="B15" s="61" t="s">
        <v>416</v>
      </c>
      <c r="C15" s="62" t="s">
        <v>574</v>
      </c>
      <c r="D15" s="61" t="s">
        <v>457</v>
      </c>
      <c r="E15" s="62" t="s">
        <v>558</v>
      </c>
      <c r="F15" s="61" t="s">
        <v>447</v>
      </c>
      <c r="G15" s="62" t="s">
        <v>577</v>
      </c>
      <c r="H15" s="61" t="s">
        <v>514</v>
      </c>
      <c r="I15" s="62" t="s">
        <v>573</v>
      </c>
      <c r="J15" s="61" t="s">
        <v>408</v>
      </c>
      <c r="K15" s="61" t="s">
        <v>0</v>
      </c>
    </row>
    <row r="16" spans="1:11" x14ac:dyDescent="0.25">
      <c r="A16" s="142" t="str">
        <f t="shared" si="0"/>
        <v>0007-1006-0018</v>
      </c>
      <c r="B16" s="61" t="s">
        <v>416</v>
      </c>
      <c r="C16" s="62" t="s">
        <v>574</v>
      </c>
      <c r="D16" s="61" t="s">
        <v>457</v>
      </c>
      <c r="E16" s="62" t="s">
        <v>558</v>
      </c>
      <c r="F16" s="61" t="s">
        <v>456</v>
      </c>
      <c r="G16" s="62" t="s">
        <v>578</v>
      </c>
      <c r="H16" s="61" t="s">
        <v>514</v>
      </c>
      <c r="I16" s="62" t="s">
        <v>573</v>
      </c>
      <c r="J16" s="61" t="s">
        <v>408</v>
      </c>
      <c r="K16" s="61" t="s">
        <v>0</v>
      </c>
    </row>
    <row r="17" spans="1:11" x14ac:dyDescent="0.25">
      <c r="A17" s="142" t="str">
        <f t="shared" si="0"/>
        <v>0007-1012-0018</v>
      </c>
      <c r="B17" s="61" t="s">
        <v>416</v>
      </c>
      <c r="C17" s="62" t="s">
        <v>574</v>
      </c>
      <c r="D17" s="61" t="s">
        <v>457</v>
      </c>
      <c r="E17" s="62" t="s">
        <v>558</v>
      </c>
      <c r="F17" s="61" t="s">
        <v>449</v>
      </c>
      <c r="G17" s="62" t="s">
        <v>579</v>
      </c>
      <c r="H17" s="61" t="s">
        <v>514</v>
      </c>
      <c r="I17" s="62" t="s">
        <v>573</v>
      </c>
      <c r="J17" s="61" t="s">
        <v>408</v>
      </c>
      <c r="K17" s="61" t="s">
        <v>0</v>
      </c>
    </row>
    <row r="18" spans="1:11" x14ac:dyDescent="0.25">
      <c r="A18" s="142" t="str">
        <f t="shared" si="0"/>
        <v>0007-1013-0018</v>
      </c>
      <c r="B18" s="61" t="s">
        <v>416</v>
      </c>
      <c r="C18" s="62" t="s">
        <v>574</v>
      </c>
      <c r="D18" s="61" t="s">
        <v>457</v>
      </c>
      <c r="E18" s="62" t="s">
        <v>558</v>
      </c>
      <c r="F18" s="61" t="s">
        <v>454</v>
      </c>
      <c r="G18" s="62" t="s">
        <v>580</v>
      </c>
      <c r="H18" s="61" t="s">
        <v>514</v>
      </c>
      <c r="I18" s="62" t="s">
        <v>573</v>
      </c>
      <c r="J18" s="61" t="s">
        <v>408</v>
      </c>
      <c r="K18" s="61" t="s">
        <v>0</v>
      </c>
    </row>
    <row r="19" spans="1:11" x14ac:dyDescent="0.25">
      <c r="A19" s="142" t="str">
        <f t="shared" si="0"/>
        <v>0020-1002-0061</v>
      </c>
      <c r="B19" s="61" t="s">
        <v>581</v>
      </c>
      <c r="C19" s="62" t="s">
        <v>582</v>
      </c>
      <c r="D19" s="61" t="s">
        <v>476</v>
      </c>
      <c r="E19" s="62" t="s">
        <v>583</v>
      </c>
      <c r="F19" s="61" t="s">
        <v>453</v>
      </c>
      <c r="G19" s="62" t="s">
        <v>575</v>
      </c>
      <c r="H19" s="61" t="s">
        <v>584</v>
      </c>
      <c r="I19" s="62" t="s">
        <v>585</v>
      </c>
      <c r="J19" s="61" t="s">
        <v>414</v>
      </c>
      <c r="K19" s="61" t="s">
        <v>0</v>
      </c>
    </row>
    <row r="20" spans="1:11" x14ac:dyDescent="0.25">
      <c r="A20" s="142" t="str">
        <f t="shared" si="0"/>
        <v>0020-1003-0061</v>
      </c>
      <c r="B20" s="61" t="s">
        <v>581</v>
      </c>
      <c r="C20" s="62" t="s">
        <v>582</v>
      </c>
      <c r="D20" s="61" t="s">
        <v>476</v>
      </c>
      <c r="E20" s="62" t="s">
        <v>583</v>
      </c>
      <c r="F20" s="61" t="s">
        <v>448</v>
      </c>
      <c r="G20" s="62" t="s">
        <v>576</v>
      </c>
      <c r="H20" s="61" t="s">
        <v>584</v>
      </c>
      <c r="I20" s="62" t="s">
        <v>585</v>
      </c>
      <c r="J20" s="61" t="s">
        <v>414</v>
      </c>
      <c r="K20" s="61" t="s">
        <v>0</v>
      </c>
    </row>
    <row r="21" spans="1:11" x14ac:dyDescent="0.25">
      <c r="A21" s="142" t="str">
        <f t="shared" si="0"/>
        <v>0020-1012-0061</v>
      </c>
      <c r="B21" s="61" t="s">
        <v>581</v>
      </c>
      <c r="C21" s="62" t="s">
        <v>582</v>
      </c>
      <c r="D21" s="61" t="s">
        <v>476</v>
      </c>
      <c r="E21" s="62" t="s">
        <v>583</v>
      </c>
      <c r="F21" s="61" t="s">
        <v>449</v>
      </c>
      <c r="G21" s="62" t="s">
        <v>579</v>
      </c>
      <c r="H21" s="61" t="s">
        <v>584</v>
      </c>
      <c r="I21" s="62" t="s">
        <v>585</v>
      </c>
      <c r="J21" s="61" t="s">
        <v>414</v>
      </c>
      <c r="K21" s="61" t="s">
        <v>540</v>
      </c>
    </row>
    <row r="22" spans="1:11" x14ac:dyDescent="0.25">
      <c r="A22" s="142" t="str">
        <f t="shared" si="0"/>
        <v>0020-1013-0061</v>
      </c>
      <c r="B22" s="61" t="s">
        <v>581</v>
      </c>
      <c r="C22" s="62" t="s">
        <v>582</v>
      </c>
      <c r="D22" s="61" t="s">
        <v>476</v>
      </c>
      <c r="E22" s="62" t="s">
        <v>583</v>
      </c>
      <c r="F22" s="61" t="s">
        <v>454</v>
      </c>
      <c r="G22" s="62" t="s">
        <v>580</v>
      </c>
      <c r="H22" s="61" t="s">
        <v>584</v>
      </c>
      <c r="I22" s="62" t="s">
        <v>585</v>
      </c>
      <c r="J22" s="61" t="s">
        <v>414</v>
      </c>
      <c r="K22" s="61" t="s">
        <v>0</v>
      </c>
    </row>
    <row r="23" spans="1:11" x14ac:dyDescent="0.25">
      <c r="A23" s="142" t="str">
        <f t="shared" si="0"/>
        <v>0020-1006-0034</v>
      </c>
      <c r="B23" s="61" t="s">
        <v>586</v>
      </c>
      <c r="C23" s="62" t="s">
        <v>587</v>
      </c>
      <c r="D23" s="61" t="s">
        <v>476</v>
      </c>
      <c r="E23" s="62" t="s">
        <v>583</v>
      </c>
      <c r="F23" s="61" t="s">
        <v>456</v>
      </c>
      <c r="G23" s="62" t="s">
        <v>578</v>
      </c>
      <c r="H23" s="61" t="s">
        <v>588</v>
      </c>
      <c r="I23" s="62" t="s">
        <v>589</v>
      </c>
      <c r="J23" s="61" t="s">
        <v>539</v>
      </c>
      <c r="K23" s="61" t="s">
        <v>540</v>
      </c>
    </row>
    <row r="24" spans="1:11" x14ac:dyDescent="0.25">
      <c r="A24" s="142" t="str">
        <f t="shared" si="0"/>
        <v>0007-1014-0008</v>
      </c>
      <c r="B24" s="61" t="s">
        <v>590</v>
      </c>
      <c r="C24" s="62" t="s">
        <v>591</v>
      </c>
      <c r="D24" s="61" t="s">
        <v>457</v>
      </c>
      <c r="E24" s="62" t="s">
        <v>558</v>
      </c>
      <c r="F24" s="61" t="s">
        <v>450</v>
      </c>
      <c r="G24" s="62" t="s">
        <v>592</v>
      </c>
      <c r="H24" s="61" t="s">
        <v>451</v>
      </c>
      <c r="I24" s="62" t="s">
        <v>559</v>
      </c>
      <c r="J24" s="61" t="s">
        <v>539</v>
      </c>
      <c r="K24" s="61" t="s">
        <v>540</v>
      </c>
    </row>
    <row r="25" spans="1:11" x14ac:dyDescent="0.25">
      <c r="A25" s="142" t="str">
        <f t="shared" si="0"/>
        <v>0005-1014-0001</v>
      </c>
      <c r="B25" s="61" t="s">
        <v>593</v>
      </c>
      <c r="C25" s="62" t="s">
        <v>594</v>
      </c>
      <c r="D25" s="61" t="s">
        <v>562</v>
      </c>
      <c r="E25" s="62" t="s">
        <v>563</v>
      </c>
      <c r="F25" s="61" t="s">
        <v>450</v>
      </c>
      <c r="G25" s="62" t="s">
        <v>592</v>
      </c>
      <c r="H25" s="61" t="s">
        <v>564</v>
      </c>
      <c r="I25" s="62" t="s">
        <v>565</v>
      </c>
      <c r="J25" s="61" t="s">
        <v>539</v>
      </c>
      <c r="K25" s="61" t="s">
        <v>540</v>
      </c>
    </row>
    <row r="26" spans="1:11" x14ac:dyDescent="0.25">
      <c r="A26" s="142" t="str">
        <f t="shared" si="0"/>
        <v>0007-1002-0008</v>
      </c>
      <c r="B26" s="61" t="s">
        <v>238</v>
      </c>
      <c r="C26" s="62" t="s">
        <v>595</v>
      </c>
      <c r="D26" s="61" t="s">
        <v>457</v>
      </c>
      <c r="E26" s="62" t="s">
        <v>558</v>
      </c>
      <c r="F26" s="61" t="s">
        <v>453</v>
      </c>
      <c r="G26" s="62" t="s">
        <v>575</v>
      </c>
      <c r="H26" s="61" t="s">
        <v>451</v>
      </c>
      <c r="I26" s="62" t="s">
        <v>559</v>
      </c>
      <c r="J26" s="61" t="s">
        <v>408</v>
      </c>
      <c r="K26" s="61" t="s">
        <v>0</v>
      </c>
    </row>
    <row r="27" spans="1:11" x14ac:dyDescent="0.25">
      <c r="A27" s="142" t="str">
        <f t="shared" si="0"/>
        <v>0007-1003-0008</v>
      </c>
      <c r="B27" s="61" t="s">
        <v>238</v>
      </c>
      <c r="C27" s="62" t="s">
        <v>595</v>
      </c>
      <c r="D27" s="61" t="s">
        <v>457</v>
      </c>
      <c r="E27" s="62" t="s">
        <v>558</v>
      </c>
      <c r="F27" s="61" t="s">
        <v>448</v>
      </c>
      <c r="G27" s="62" t="s">
        <v>576</v>
      </c>
      <c r="H27" s="61" t="s">
        <v>451</v>
      </c>
      <c r="I27" s="62" t="s">
        <v>559</v>
      </c>
      <c r="J27" s="61" t="s">
        <v>408</v>
      </c>
      <c r="K27" s="61" t="s">
        <v>0</v>
      </c>
    </row>
    <row r="28" spans="1:11" x14ac:dyDescent="0.25">
      <c r="A28" s="142" t="str">
        <f t="shared" si="0"/>
        <v>0007-1004-0008</v>
      </c>
      <c r="B28" s="61" t="s">
        <v>238</v>
      </c>
      <c r="C28" s="62" t="s">
        <v>595</v>
      </c>
      <c r="D28" s="61" t="s">
        <v>457</v>
      </c>
      <c r="E28" s="62" t="s">
        <v>558</v>
      </c>
      <c r="F28" s="61" t="s">
        <v>446</v>
      </c>
      <c r="G28" s="62" t="s">
        <v>555</v>
      </c>
      <c r="H28" s="61" t="s">
        <v>451</v>
      </c>
      <c r="I28" s="62" t="s">
        <v>559</v>
      </c>
      <c r="J28" s="61" t="s">
        <v>408</v>
      </c>
      <c r="K28" s="61" t="s">
        <v>0</v>
      </c>
    </row>
    <row r="29" spans="1:11" x14ac:dyDescent="0.25">
      <c r="A29" s="142" t="str">
        <f t="shared" si="0"/>
        <v>0007-1005-0008</v>
      </c>
      <c r="B29" s="61" t="s">
        <v>238</v>
      </c>
      <c r="C29" s="62" t="s">
        <v>595</v>
      </c>
      <c r="D29" s="61" t="s">
        <v>457</v>
      </c>
      <c r="E29" s="62" t="s">
        <v>558</v>
      </c>
      <c r="F29" s="61" t="s">
        <v>447</v>
      </c>
      <c r="G29" s="62" t="s">
        <v>577</v>
      </c>
      <c r="H29" s="61" t="s">
        <v>451</v>
      </c>
      <c r="I29" s="62" t="s">
        <v>559</v>
      </c>
      <c r="J29" s="61" t="s">
        <v>408</v>
      </c>
      <c r="K29" s="61" t="s">
        <v>0</v>
      </c>
    </row>
    <row r="30" spans="1:11" x14ac:dyDescent="0.25">
      <c r="A30" s="142" t="str">
        <f t="shared" si="0"/>
        <v>0007-1006-0008</v>
      </c>
      <c r="B30" s="61" t="s">
        <v>238</v>
      </c>
      <c r="C30" s="62" t="s">
        <v>595</v>
      </c>
      <c r="D30" s="61" t="s">
        <v>457</v>
      </c>
      <c r="E30" s="62" t="s">
        <v>558</v>
      </c>
      <c r="F30" s="61" t="s">
        <v>456</v>
      </c>
      <c r="G30" s="62" t="s">
        <v>578</v>
      </c>
      <c r="H30" s="61" t="s">
        <v>451</v>
      </c>
      <c r="I30" s="62" t="s">
        <v>559</v>
      </c>
      <c r="J30" s="61" t="s">
        <v>408</v>
      </c>
      <c r="K30" s="61" t="s">
        <v>540</v>
      </c>
    </row>
    <row r="31" spans="1:11" x14ac:dyDescent="0.25">
      <c r="A31" s="142" t="str">
        <f t="shared" si="0"/>
        <v>0007-1012-0008</v>
      </c>
      <c r="B31" s="61" t="s">
        <v>238</v>
      </c>
      <c r="C31" s="62" t="s">
        <v>595</v>
      </c>
      <c r="D31" s="61" t="s">
        <v>457</v>
      </c>
      <c r="E31" s="62" t="s">
        <v>558</v>
      </c>
      <c r="F31" s="61" t="s">
        <v>449</v>
      </c>
      <c r="G31" s="62" t="s">
        <v>579</v>
      </c>
      <c r="H31" s="61" t="s">
        <v>451</v>
      </c>
      <c r="I31" s="62" t="s">
        <v>559</v>
      </c>
      <c r="J31" s="61" t="s">
        <v>408</v>
      </c>
      <c r="K31" s="61" t="s">
        <v>0</v>
      </c>
    </row>
    <row r="32" spans="1:11" x14ac:dyDescent="0.25">
      <c r="A32" s="142" t="str">
        <f t="shared" si="0"/>
        <v>0007-1013-0008</v>
      </c>
      <c r="B32" s="61" t="s">
        <v>238</v>
      </c>
      <c r="C32" s="62" t="s">
        <v>595</v>
      </c>
      <c r="D32" s="61" t="s">
        <v>457</v>
      </c>
      <c r="E32" s="62" t="s">
        <v>558</v>
      </c>
      <c r="F32" s="61" t="s">
        <v>454</v>
      </c>
      <c r="G32" s="62" t="s">
        <v>580</v>
      </c>
      <c r="H32" s="61" t="s">
        <v>451</v>
      </c>
      <c r="I32" s="62" t="s">
        <v>559</v>
      </c>
      <c r="J32" s="61" t="s">
        <v>408</v>
      </c>
      <c r="K32" s="61" t="s">
        <v>0</v>
      </c>
    </row>
    <row r="33" spans="1:11" x14ac:dyDescent="0.25">
      <c r="A33" s="142" t="str">
        <f t="shared" si="0"/>
        <v>0005-1001-0001</v>
      </c>
      <c r="B33" s="61" t="s">
        <v>239</v>
      </c>
      <c r="C33" s="62" t="s">
        <v>596</v>
      </c>
      <c r="D33" s="61" t="s">
        <v>562</v>
      </c>
      <c r="E33" s="62" t="s">
        <v>563</v>
      </c>
      <c r="F33" s="61" t="s">
        <v>417</v>
      </c>
      <c r="G33" s="62" t="s">
        <v>597</v>
      </c>
      <c r="H33" s="61" t="s">
        <v>564</v>
      </c>
      <c r="I33" s="62" t="s">
        <v>565</v>
      </c>
      <c r="J33" s="61" t="s">
        <v>410</v>
      </c>
      <c r="K33" s="61" t="s">
        <v>0</v>
      </c>
    </row>
    <row r="34" spans="1:11" x14ac:dyDescent="0.25">
      <c r="A34" s="142" t="str">
        <f t="shared" si="0"/>
        <v>0005-1002-0001</v>
      </c>
      <c r="B34" s="61" t="s">
        <v>239</v>
      </c>
      <c r="C34" s="62" t="s">
        <v>596</v>
      </c>
      <c r="D34" s="61" t="s">
        <v>562</v>
      </c>
      <c r="E34" s="62" t="s">
        <v>563</v>
      </c>
      <c r="F34" s="61" t="s">
        <v>453</v>
      </c>
      <c r="G34" s="62" t="s">
        <v>575</v>
      </c>
      <c r="H34" s="61" t="s">
        <v>564</v>
      </c>
      <c r="I34" s="62" t="s">
        <v>565</v>
      </c>
      <c r="J34" s="61" t="s">
        <v>410</v>
      </c>
      <c r="K34" s="61" t="s">
        <v>0</v>
      </c>
    </row>
    <row r="35" spans="1:11" x14ac:dyDescent="0.25">
      <c r="A35" s="142" t="str">
        <f t="shared" si="0"/>
        <v>0005-1003-0001</v>
      </c>
      <c r="B35" s="61" t="s">
        <v>239</v>
      </c>
      <c r="C35" s="62" t="s">
        <v>596</v>
      </c>
      <c r="D35" s="61" t="s">
        <v>562</v>
      </c>
      <c r="E35" s="62" t="s">
        <v>563</v>
      </c>
      <c r="F35" s="61" t="s">
        <v>448</v>
      </c>
      <c r="G35" s="62" t="s">
        <v>576</v>
      </c>
      <c r="H35" s="61" t="s">
        <v>564</v>
      </c>
      <c r="I35" s="62" t="s">
        <v>565</v>
      </c>
      <c r="J35" s="61" t="s">
        <v>410</v>
      </c>
      <c r="K35" s="61" t="s">
        <v>0</v>
      </c>
    </row>
    <row r="36" spans="1:11" x14ac:dyDescent="0.25">
      <c r="A36" s="142" t="str">
        <f t="shared" si="0"/>
        <v>0005-1004-0001</v>
      </c>
      <c r="B36" s="61" t="s">
        <v>239</v>
      </c>
      <c r="C36" s="62" t="s">
        <v>596</v>
      </c>
      <c r="D36" s="61" t="s">
        <v>562</v>
      </c>
      <c r="E36" s="62" t="s">
        <v>563</v>
      </c>
      <c r="F36" s="61" t="s">
        <v>446</v>
      </c>
      <c r="G36" s="62" t="s">
        <v>555</v>
      </c>
      <c r="H36" s="61" t="s">
        <v>564</v>
      </c>
      <c r="I36" s="62" t="s">
        <v>565</v>
      </c>
      <c r="J36" s="61" t="s">
        <v>410</v>
      </c>
      <c r="K36" s="61" t="s">
        <v>0</v>
      </c>
    </row>
    <row r="37" spans="1:11" x14ac:dyDescent="0.25">
      <c r="A37" s="142" t="str">
        <f t="shared" si="0"/>
        <v>0005-1005-0001</v>
      </c>
      <c r="B37" s="61" t="s">
        <v>239</v>
      </c>
      <c r="C37" s="62" t="s">
        <v>596</v>
      </c>
      <c r="D37" s="61" t="s">
        <v>562</v>
      </c>
      <c r="E37" s="62" t="s">
        <v>563</v>
      </c>
      <c r="F37" s="61" t="s">
        <v>447</v>
      </c>
      <c r="G37" s="62" t="s">
        <v>577</v>
      </c>
      <c r="H37" s="61" t="s">
        <v>564</v>
      </c>
      <c r="I37" s="62" t="s">
        <v>565</v>
      </c>
      <c r="J37" s="61" t="s">
        <v>410</v>
      </c>
      <c r="K37" s="61" t="s">
        <v>0</v>
      </c>
    </row>
    <row r="38" spans="1:11" x14ac:dyDescent="0.25">
      <c r="A38" s="142" t="str">
        <f t="shared" si="0"/>
        <v>0005-1006-0001</v>
      </c>
      <c r="B38" s="61" t="s">
        <v>239</v>
      </c>
      <c r="C38" s="62" t="s">
        <v>596</v>
      </c>
      <c r="D38" s="61" t="s">
        <v>562</v>
      </c>
      <c r="E38" s="62" t="s">
        <v>563</v>
      </c>
      <c r="F38" s="61" t="s">
        <v>456</v>
      </c>
      <c r="G38" s="62" t="s">
        <v>578</v>
      </c>
      <c r="H38" s="61" t="s">
        <v>564</v>
      </c>
      <c r="I38" s="62" t="s">
        <v>565</v>
      </c>
      <c r="J38" s="61" t="s">
        <v>410</v>
      </c>
      <c r="K38" s="61" t="s">
        <v>540</v>
      </c>
    </row>
    <row r="39" spans="1:11" x14ac:dyDescent="0.25">
      <c r="A39" s="142" t="str">
        <f t="shared" si="0"/>
        <v>0005-1012-0001</v>
      </c>
      <c r="B39" s="61" t="s">
        <v>239</v>
      </c>
      <c r="C39" s="62" t="s">
        <v>596</v>
      </c>
      <c r="D39" s="61" t="s">
        <v>562</v>
      </c>
      <c r="E39" s="62" t="s">
        <v>563</v>
      </c>
      <c r="F39" s="61" t="s">
        <v>449</v>
      </c>
      <c r="G39" s="62" t="s">
        <v>579</v>
      </c>
      <c r="H39" s="61" t="s">
        <v>564</v>
      </c>
      <c r="I39" s="62" t="s">
        <v>565</v>
      </c>
      <c r="J39" s="61" t="s">
        <v>410</v>
      </c>
      <c r="K39" s="61" t="s">
        <v>0</v>
      </c>
    </row>
    <row r="40" spans="1:11" x14ac:dyDescent="0.25">
      <c r="A40" s="142" t="str">
        <f t="shared" si="0"/>
        <v>0005-1013-0001</v>
      </c>
      <c r="B40" s="61" t="s">
        <v>239</v>
      </c>
      <c r="C40" s="62" t="s">
        <v>596</v>
      </c>
      <c r="D40" s="61" t="s">
        <v>562</v>
      </c>
      <c r="E40" s="62" t="s">
        <v>563</v>
      </c>
      <c r="F40" s="61" t="s">
        <v>454</v>
      </c>
      <c r="G40" s="62" t="s">
        <v>580</v>
      </c>
      <c r="H40" s="61" t="s">
        <v>564</v>
      </c>
      <c r="I40" s="62" t="s">
        <v>565</v>
      </c>
      <c r="J40" s="61" t="s">
        <v>410</v>
      </c>
      <c r="K40" s="61" t="s">
        <v>0</v>
      </c>
    </row>
    <row r="41" spans="1:11" x14ac:dyDescent="0.25">
      <c r="A41" s="142" t="str">
        <f t="shared" si="0"/>
        <v>0007-1001-0006</v>
      </c>
      <c r="B41" s="61" t="s">
        <v>240</v>
      </c>
      <c r="C41" s="62" t="s">
        <v>598</v>
      </c>
      <c r="D41" s="61" t="s">
        <v>457</v>
      </c>
      <c r="E41" s="62" t="s">
        <v>558</v>
      </c>
      <c r="F41" s="61" t="s">
        <v>417</v>
      </c>
      <c r="G41" s="62" t="s">
        <v>597</v>
      </c>
      <c r="H41" s="61" t="s">
        <v>599</v>
      </c>
      <c r="I41" s="62" t="s">
        <v>600</v>
      </c>
      <c r="J41" s="61" t="s">
        <v>413</v>
      </c>
      <c r="K41" s="61" t="s">
        <v>540</v>
      </c>
    </row>
    <row r="42" spans="1:11" x14ac:dyDescent="0.25">
      <c r="A42" s="142" t="str">
        <f t="shared" si="0"/>
        <v>0090-1001-0104</v>
      </c>
      <c r="B42" s="61" t="s">
        <v>240</v>
      </c>
      <c r="C42" s="62" t="s">
        <v>598</v>
      </c>
      <c r="D42" s="61" t="s">
        <v>601</v>
      </c>
      <c r="E42" s="62" t="s">
        <v>602</v>
      </c>
      <c r="F42" s="61" t="s">
        <v>417</v>
      </c>
      <c r="G42" s="62" t="s">
        <v>597</v>
      </c>
      <c r="H42" s="61" t="s">
        <v>603</v>
      </c>
      <c r="I42" s="62" t="s">
        <v>604</v>
      </c>
      <c r="J42" s="61" t="s">
        <v>413</v>
      </c>
      <c r="K42" s="61" t="s">
        <v>0</v>
      </c>
    </row>
    <row r="43" spans="1:11" x14ac:dyDescent="0.25">
      <c r="A43" s="142" t="str">
        <f t="shared" si="0"/>
        <v>0020-1004-0061</v>
      </c>
      <c r="B43" s="61" t="s">
        <v>241</v>
      </c>
      <c r="C43" s="62" t="s">
        <v>605</v>
      </c>
      <c r="D43" s="61" t="s">
        <v>476</v>
      </c>
      <c r="E43" s="62" t="s">
        <v>583</v>
      </c>
      <c r="F43" s="61" t="s">
        <v>446</v>
      </c>
      <c r="G43" s="62" t="s">
        <v>555</v>
      </c>
      <c r="H43" s="61" t="s">
        <v>584</v>
      </c>
      <c r="I43" s="62" t="s">
        <v>585</v>
      </c>
      <c r="J43" s="61" t="s">
        <v>411</v>
      </c>
      <c r="K43" s="61" t="s">
        <v>540</v>
      </c>
    </row>
    <row r="44" spans="1:11" x14ac:dyDescent="0.25">
      <c r="A44" s="142" t="str">
        <f t="shared" si="0"/>
        <v>0020-1005-0061</v>
      </c>
      <c r="B44" s="61" t="s">
        <v>241</v>
      </c>
      <c r="C44" s="62" t="s">
        <v>605</v>
      </c>
      <c r="D44" s="61" t="s">
        <v>476</v>
      </c>
      <c r="E44" s="62" t="s">
        <v>583</v>
      </c>
      <c r="F44" s="61" t="s">
        <v>447</v>
      </c>
      <c r="G44" s="62" t="s">
        <v>577</v>
      </c>
      <c r="H44" s="61" t="s">
        <v>584</v>
      </c>
      <c r="I44" s="62" t="s">
        <v>585</v>
      </c>
      <c r="J44" s="61" t="s">
        <v>411</v>
      </c>
      <c r="K44" s="61" t="s">
        <v>0</v>
      </c>
    </row>
    <row r="45" spans="1:11" x14ac:dyDescent="0.25">
      <c r="A45" s="142" t="str">
        <f t="shared" si="0"/>
        <v>0020-1006-0061</v>
      </c>
      <c r="B45" s="61" t="s">
        <v>241</v>
      </c>
      <c r="C45" s="62" t="s">
        <v>605</v>
      </c>
      <c r="D45" s="61" t="s">
        <v>476</v>
      </c>
      <c r="E45" s="62" t="s">
        <v>583</v>
      </c>
      <c r="F45" s="61" t="s">
        <v>456</v>
      </c>
      <c r="G45" s="62" t="s">
        <v>578</v>
      </c>
      <c r="H45" s="61" t="s">
        <v>584</v>
      </c>
      <c r="I45" s="62" t="s">
        <v>585</v>
      </c>
      <c r="J45" s="61" t="s">
        <v>411</v>
      </c>
      <c r="K45" s="61" t="s">
        <v>0</v>
      </c>
    </row>
    <row r="46" spans="1:11" x14ac:dyDescent="0.25">
      <c r="A46" s="142" t="str">
        <f t="shared" si="0"/>
        <v>0009-1001-0014</v>
      </c>
      <c r="B46" s="61" t="s">
        <v>243</v>
      </c>
      <c r="C46" s="62" t="s">
        <v>606</v>
      </c>
      <c r="D46" s="61" t="s">
        <v>567</v>
      </c>
      <c r="E46" s="62" t="s">
        <v>568</v>
      </c>
      <c r="F46" s="61" t="s">
        <v>417</v>
      </c>
      <c r="G46" s="62" t="s">
        <v>597</v>
      </c>
      <c r="H46" s="61" t="s">
        <v>569</v>
      </c>
      <c r="I46" s="62" t="s">
        <v>570</v>
      </c>
      <c r="J46" s="61" t="s">
        <v>539</v>
      </c>
      <c r="K46" s="61" t="s">
        <v>540</v>
      </c>
    </row>
    <row r="47" spans="1:11" x14ac:dyDescent="0.25">
      <c r="A47" s="142" t="str">
        <f t="shared" si="0"/>
        <v>0090-1001-0100</v>
      </c>
      <c r="B47" s="61" t="s">
        <v>244</v>
      </c>
      <c r="C47" s="62" t="s">
        <v>602</v>
      </c>
      <c r="D47" s="61" t="s">
        <v>601</v>
      </c>
      <c r="E47" s="62" t="s">
        <v>602</v>
      </c>
      <c r="F47" s="61" t="s">
        <v>417</v>
      </c>
      <c r="G47" s="62" t="s">
        <v>597</v>
      </c>
      <c r="H47" s="61" t="s">
        <v>607</v>
      </c>
      <c r="I47" s="62" t="s">
        <v>608</v>
      </c>
      <c r="J47" s="61" t="s">
        <v>411</v>
      </c>
      <c r="K47" s="61" t="s">
        <v>540</v>
      </c>
    </row>
    <row r="48" spans="1:11" x14ac:dyDescent="0.25">
      <c r="A48" s="142" t="str">
        <f t="shared" si="0"/>
        <v>0090-1001-0101</v>
      </c>
      <c r="B48" s="61" t="s">
        <v>244</v>
      </c>
      <c r="C48" s="62" t="s">
        <v>602</v>
      </c>
      <c r="D48" s="61" t="s">
        <v>601</v>
      </c>
      <c r="E48" s="62" t="s">
        <v>602</v>
      </c>
      <c r="F48" s="61" t="s">
        <v>417</v>
      </c>
      <c r="G48" s="62" t="s">
        <v>597</v>
      </c>
      <c r="H48" s="61" t="s">
        <v>609</v>
      </c>
      <c r="I48" s="62" t="s">
        <v>610</v>
      </c>
      <c r="J48" s="61" t="s">
        <v>411</v>
      </c>
      <c r="K48" s="61" t="s">
        <v>0</v>
      </c>
    </row>
    <row r="49" spans="1:11" x14ac:dyDescent="0.25">
      <c r="A49" s="142" t="str">
        <f t="shared" si="0"/>
        <v>0090-1001-0102</v>
      </c>
      <c r="B49" s="61" t="s">
        <v>244</v>
      </c>
      <c r="C49" s="62" t="s">
        <v>602</v>
      </c>
      <c r="D49" s="61" t="s">
        <v>601</v>
      </c>
      <c r="E49" s="62" t="s">
        <v>602</v>
      </c>
      <c r="F49" s="61" t="s">
        <v>417</v>
      </c>
      <c r="G49" s="62" t="s">
        <v>597</v>
      </c>
      <c r="H49" s="61" t="s">
        <v>611</v>
      </c>
      <c r="I49" s="62" t="s">
        <v>612</v>
      </c>
      <c r="J49" s="61" t="s">
        <v>411</v>
      </c>
      <c r="K49" s="61" t="s">
        <v>0</v>
      </c>
    </row>
    <row r="50" spans="1:11" x14ac:dyDescent="0.25">
      <c r="A50" s="142" t="str">
        <f t="shared" si="0"/>
        <v>0009-1004-0014</v>
      </c>
      <c r="B50" s="61" t="s">
        <v>245</v>
      </c>
      <c r="C50" s="62" t="s">
        <v>613</v>
      </c>
      <c r="D50" s="61" t="s">
        <v>567</v>
      </c>
      <c r="E50" s="62" t="s">
        <v>568</v>
      </c>
      <c r="F50" s="61" t="s">
        <v>446</v>
      </c>
      <c r="G50" s="62" t="s">
        <v>555</v>
      </c>
      <c r="H50" s="61" t="s">
        <v>569</v>
      </c>
      <c r="I50" s="62" t="s">
        <v>570</v>
      </c>
      <c r="J50" s="61" t="s">
        <v>411</v>
      </c>
      <c r="K50" s="61" t="s">
        <v>0</v>
      </c>
    </row>
    <row r="51" spans="1:11" x14ac:dyDescent="0.25">
      <c r="A51" s="142" t="str">
        <f t="shared" si="0"/>
        <v>0009-1005-0014</v>
      </c>
      <c r="B51" s="61" t="s">
        <v>245</v>
      </c>
      <c r="C51" s="62" t="s">
        <v>613</v>
      </c>
      <c r="D51" s="61" t="s">
        <v>567</v>
      </c>
      <c r="E51" s="62" t="s">
        <v>568</v>
      </c>
      <c r="F51" s="61" t="s">
        <v>447</v>
      </c>
      <c r="G51" s="62" t="s">
        <v>577</v>
      </c>
      <c r="H51" s="61" t="s">
        <v>569</v>
      </c>
      <c r="I51" s="62" t="s">
        <v>570</v>
      </c>
      <c r="J51" s="61" t="s">
        <v>411</v>
      </c>
      <c r="K51" s="61" t="s">
        <v>0</v>
      </c>
    </row>
    <row r="52" spans="1:11" x14ac:dyDescent="0.25">
      <c r="A52" s="142" t="str">
        <f t="shared" si="0"/>
        <v>0009-1006-0014</v>
      </c>
      <c r="B52" s="61" t="s">
        <v>245</v>
      </c>
      <c r="C52" s="62" t="s">
        <v>613</v>
      </c>
      <c r="D52" s="61" t="s">
        <v>567</v>
      </c>
      <c r="E52" s="62" t="s">
        <v>568</v>
      </c>
      <c r="F52" s="61" t="s">
        <v>456</v>
      </c>
      <c r="G52" s="62" t="s">
        <v>578</v>
      </c>
      <c r="H52" s="61" t="s">
        <v>569</v>
      </c>
      <c r="I52" s="62" t="s">
        <v>570</v>
      </c>
      <c r="J52" s="61" t="s">
        <v>411</v>
      </c>
      <c r="K52" s="61" t="s">
        <v>540</v>
      </c>
    </row>
    <row r="53" spans="1:11" x14ac:dyDescent="0.25">
      <c r="A53" s="142" t="str">
        <f t="shared" si="0"/>
        <v>0009-1002-0014</v>
      </c>
      <c r="B53" s="61" t="s">
        <v>246</v>
      </c>
      <c r="C53" s="62" t="s">
        <v>614</v>
      </c>
      <c r="D53" s="61" t="s">
        <v>567</v>
      </c>
      <c r="E53" s="62" t="s">
        <v>568</v>
      </c>
      <c r="F53" s="61" t="s">
        <v>453</v>
      </c>
      <c r="G53" s="62" t="s">
        <v>575</v>
      </c>
      <c r="H53" s="61" t="s">
        <v>569</v>
      </c>
      <c r="I53" s="62" t="s">
        <v>570</v>
      </c>
      <c r="J53" s="61" t="s">
        <v>412</v>
      </c>
      <c r="K53" s="61" t="s">
        <v>0</v>
      </c>
    </row>
    <row r="54" spans="1:11" x14ac:dyDescent="0.25">
      <c r="A54" s="142" t="str">
        <f t="shared" si="0"/>
        <v>0009-1003-0014</v>
      </c>
      <c r="B54" s="61" t="s">
        <v>246</v>
      </c>
      <c r="C54" s="62" t="s">
        <v>614</v>
      </c>
      <c r="D54" s="61" t="s">
        <v>567</v>
      </c>
      <c r="E54" s="62" t="s">
        <v>568</v>
      </c>
      <c r="F54" s="61" t="s">
        <v>448</v>
      </c>
      <c r="G54" s="62" t="s">
        <v>576</v>
      </c>
      <c r="H54" s="61" t="s">
        <v>569</v>
      </c>
      <c r="I54" s="62" t="s">
        <v>570</v>
      </c>
      <c r="J54" s="61" t="s">
        <v>412</v>
      </c>
      <c r="K54" s="61" t="s">
        <v>0</v>
      </c>
    </row>
    <row r="55" spans="1:11" x14ac:dyDescent="0.25">
      <c r="A55" s="142" t="str">
        <f t="shared" si="0"/>
        <v>0009-1012-0014</v>
      </c>
      <c r="B55" s="61" t="s">
        <v>246</v>
      </c>
      <c r="C55" s="62" t="s">
        <v>614</v>
      </c>
      <c r="D55" s="61" t="s">
        <v>567</v>
      </c>
      <c r="E55" s="62" t="s">
        <v>568</v>
      </c>
      <c r="F55" s="61" t="s">
        <v>449</v>
      </c>
      <c r="G55" s="62" t="s">
        <v>579</v>
      </c>
      <c r="H55" s="61" t="s">
        <v>569</v>
      </c>
      <c r="I55" s="62" t="s">
        <v>570</v>
      </c>
      <c r="J55" s="61" t="s">
        <v>412</v>
      </c>
      <c r="K55" s="61" t="s">
        <v>540</v>
      </c>
    </row>
    <row r="56" spans="1:11" x14ac:dyDescent="0.25">
      <c r="A56" s="142" t="str">
        <f t="shared" si="0"/>
        <v>0009-1013-0014</v>
      </c>
      <c r="B56" s="61" t="s">
        <v>246</v>
      </c>
      <c r="C56" s="62" t="s">
        <v>614</v>
      </c>
      <c r="D56" s="61" t="s">
        <v>567</v>
      </c>
      <c r="E56" s="62" t="s">
        <v>568</v>
      </c>
      <c r="F56" s="61" t="s">
        <v>454</v>
      </c>
      <c r="G56" s="62" t="s">
        <v>580</v>
      </c>
      <c r="H56" s="61" t="s">
        <v>569</v>
      </c>
      <c r="I56" s="62" t="s">
        <v>570</v>
      </c>
      <c r="J56" s="61" t="s">
        <v>412</v>
      </c>
      <c r="K56" s="61" t="s">
        <v>0</v>
      </c>
    </row>
    <row r="57" spans="1:11" x14ac:dyDescent="0.25">
      <c r="A57" s="142" t="str">
        <f t="shared" si="0"/>
        <v>0009-1014-0014</v>
      </c>
      <c r="B57" s="61" t="s">
        <v>246</v>
      </c>
      <c r="C57" s="62" t="s">
        <v>614</v>
      </c>
      <c r="D57" s="61" t="s">
        <v>567</v>
      </c>
      <c r="E57" s="62" t="s">
        <v>568</v>
      </c>
      <c r="F57" s="61" t="s">
        <v>450</v>
      </c>
      <c r="G57" s="62" t="s">
        <v>592</v>
      </c>
      <c r="H57" s="61" t="s">
        <v>569</v>
      </c>
      <c r="I57" s="62" t="s">
        <v>570</v>
      </c>
      <c r="J57" s="61" t="s">
        <v>412</v>
      </c>
      <c r="K57" s="61" t="s">
        <v>0</v>
      </c>
    </row>
    <row r="58" spans="1:11" x14ac:dyDescent="0.25">
      <c r="A58" s="142" t="str">
        <f t="shared" si="0"/>
        <v>0092-1010-0108</v>
      </c>
      <c r="B58" s="61" t="s">
        <v>247</v>
      </c>
      <c r="C58" s="62" t="s">
        <v>615</v>
      </c>
      <c r="D58" s="61" t="s">
        <v>616</v>
      </c>
      <c r="E58" s="62" t="s">
        <v>617</v>
      </c>
      <c r="F58" s="61" t="s">
        <v>445</v>
      </c>
      <c r="G58" s="62" t="s">
        <v>552</v>
      </c>
      <c r="H58" s="61" t="s">
        <v>618</v>
      </c>
      <c r="I58" s="62" t="s">
        <v>619</v>
      </c>
      <c r="J58" s="61" t="s">
        <v>539</v>
      </c>
      <c r="K58" s="61" t="s">
        <v>540</v>
      </c>
    </row>
    <row r="59" spans="1:11" x14ac:dyDescent="0.25">
      <c r="A59" s="142" t="str">
        <f t="shared" si="0"/>
        <v>0091-1010-0106</v>
      </c>
      <c r="B59" s="61" t="s">
        <v>248</v>
      </c>
      <c r="C59" s="62" t="s">
        <v>620</v>
      </c>
      <c r="D59" s="61" t="s">
        <v>621</v>
      </c>
      <c r="E59" s="62" t="s">
        <v>620</v>
      </c>
      <c r="F59" s="61" t="s">
        <v>445</v>
      </c>
      <c r="G59" s="62" t="s">
        <v>552</v>
      </c>
      <c r="H59" s="61" t="s">
        <v>622</v>
      </c>
      <c r="I59" s="62" t="s">
        <v>620</v>
      </c>
      <c r="J59" s="61" t="s">
        <v>539</v>
      </c>
      <c r="K59" s="61" t="s">
        <v>540</v>
      </c>
    </row>
    <row r="60" spans="1:11" x14ac:dyDescent="0.25">
      <c r="A60" s="142" t="str">
        <f t="shared" si="0"/>
        <v>0092-1001-0103</v>
      </c>
      <c r="B60" s="61" t="s">
        <v>252</v>
      </c>
      <c r="C60" s="62" t="s">
        <v>623</v>
      </c>
      <c r="D60" s="61" t="s">
        <v>616</v>
      </c>
      <c r="E60" s="62" t="s">
        <v>617</v>
      </c>
      <c r="F60" s="61" t="s">
        <v>417</v>
      </c>
      <c r="G60" s="62" t="s">
        <v>597</v>
      </c>
      <c r="H60" s="61" t="s">
        <v>624</v>
      </c>
      <c r="I60" s="62" t="s">
        <v>625</v>
      </c>
      <c r="J60" s="61" t="s">
        <v>411</v>
      </c>
      <c r="K60" s="61" t="s">
        <v>0</v>
      </c>
    </row>
    <row r="61" spans="1:11" x14ac:dyDescent="0.25">
      <c r="A61" s="142" t="str">
        <f t="shared" si="0"/>
        <v>0092-1001-0104</v>
      </c>
      <c r="B61" s="61" t="s">
        <v>252</v>
      </c>
      <c r="C61" s="62" t="s">
        <v>623</v>
      </c>
      <c r="D61" s="61" t="s">
        <v>616</v>
      </c>
      <c r="E61" s="62" t="s">
        <v>617</v>
      </c>
      <c r="F61" s="61" t="s">
        <v>417</v>
      </c>
      <c r="G61" s="62" t="s">
        <v>597</v>
      </c>
      <c r="H61" s="61" t="s">
        <v>603</v>
      </c>
      <c r="I61" s="62" t="s">
        <v>604</v>
      </c>
      <c r="J61" s="61" t="s">
        <v>411</v>
      </c>
      <c r="K61" s="61" t="s">
        <v>0</v>
      </c>
    </row>
    <row r="62" spans="1:11" x14ac:dyDescent="0.25">
      <c r="A62" s="142" t="str">
        <f t="shared" si="0"/>
        <v>0092-1001-0107</v>
      </c>
      <c r="B62" s="61" t="s">
        <v>252</v>
      </c>
      <c r="C62" s="62" t="s">
        <v>623</v>
      </c>
      <c r="D62" s="61" t="s">
        <v>616</v>
      </c>
      <c r="E62" s="62" t="s">
        <v>617</v>
      </c>
      <c r="F62" s="61" t="s">
        <v>417</v>
      </c>
      <c r="G62" s="62" t="s">
        <v>597</v>
      </c>
      <c r="H62" s="61" t="s">
        <v>626</v>
      </c>
      <c r="I62" s="62" t="s">
        <v>627</v>
      </c>
      <c r="J62" s="61" t="s">
        <v>411</v>
      </c>
      <c r="K62" s="61" t="s">
        <v>540</v>
      </c>
    </row>
    <row r="63" spans="1:11" x14ac:dyDescent="0.25">
      <c r="A63" s="142" t="str">
        <f t="shared" si="0"/>
        <v>0006-1001-0002</v>
      </c>
      <c r="B63" s="61" t="s">
        <v>253</v>
      </c>
      <c r="C63" s="62" t="s">
        <v>628</v>
      </c>
      <c r="D63" s="61" t="s">
        <v>599</v>
      </c>
      <c r="E63" s="62" t="s">
        <v>629</v>
      </c>
      <c r="F63" s="61" t="s">
        <v>417</v>
      </c>
      <c r="G63" s="62" t="s">
        <v>597</v>
      </c>
      <c r="H63" s="61" t="s">
        <v>630</v>
      </c>
      <c r="I63" s="62" t="s">
        <v>631</v>
      </c>
      <c r="J63" s="61" t="s">
        <v>539</v>
      </c>
      <c r="K63" s="61" t="s">
        <v>540</v>
      </c>
    </row>
    <row r="64" spans="1:11" x14ac:dyDescent="0.25">
      <c r="A64" s="142" t="str">
        <f t="shared" si="0"/>
        <v>0009-1001-0013</v>
      </c>
      <c r="B64" s="61" t="s">
        <v>632</v>
      </c>
      <c r="C64" s="62" t="s">
        <v>633</v>
      </c>
      <c r="D64" s="61" t="s">
        <v>567</v>
      </c>
      <c r="E64" s="62" t="s">
        <v>568</v>
      </c>
      <c r="F64" s="61" t="s">
        <v>417</v>
      </c>
      <c r="G64" s="62" t="s">
        <v>597</v>
      </c>
      <c r="H64" s="61" t="s">
        <v>467</v>
      </c>
      <c r="I64" s="62" t="s">
        <v>634</v>
      </c>
      <c r="J64" s="61" t="s">
        <v>539</v>
      </c>
      <c r="K64" s="61" t="s">
        <v>540</v>
      </c>
    </row>
    <row r="65" spans="1:11" x14ac:dyDescent="0.25">
      <c r="A65" s="142" t="str">
        <f t="shared" si="0"/>
        <v>0006-1001-0004</v>
      </c>
      <c r="B65" s="61" t="s">
        <v>254</v>
      </c>
      <c r="C65" s="62" t="s">
        <v>635</v>
      </c>
      <c r="D65" s="61" t="s">
        <v>599</v>
      </c>
      <c r="E65" s="62" t="s">
        <v>629</v>
      </c>
      <c r="F65" s="61" t="s">
        <v>417</v>
      </c>
      <c r="G65" s="62" t="s">
        <v>597</v>
      </c>
      <c r="H65" s="61" t="s">
        <v>636</v>
      </c>
      <c r="I65" s="62" t="s">
        <v>637</v>
      </c>
      <c r="J65" s="61" t="s">
        <v>413</v>
      </c>
      <c r="K65" s="61" t="s">
        <v>540</v>
      </c>
    </row>
    <row r="66" spans="1:11" x14ac:dyDescent="0.25">
      <c r="A66" s="142" t="str">
        <f t="shared" ref="A66:A129" si="1">D66&amp;"-"&amp;F66&amp;"-"&amp;H66</f>
        <v>0006-1009-0004</v>
      </c>
      <c r="B66" s="61" t="s">
        <v>254</v>
      </c>
      <c r="C66" s="62" t="s">
        <v>635</v>
      </c>
      <c r="D66" s="61" t="s">
        <v>599</v>
      </c>
      <c r="E66" s="62" t="s">
        <v>629</v>
      </c>
      <c r="F66" s="61" t="s">
        <v>415</v>
      </c>
      <c r="G66" s="62" t="s">
        <v>638</v>
      </c>
      <c r="H66" s="61" t="s">
        <v>636</v>
      </c>
      <c r="I66" s="62" t="s">
        <v>637</v>
      </c>
      <c r="J66" s="61" t="s">
        <v>413</v>
      </c>
      <c r="K66" s="61" t="s">
        <v>0</v>
      </c>
    </row>
    <row r="67" spans="1:11" x14ac:dyDescent="0.25">
      <c r="A67" s="142" t="str">
        <f t="shared" si="1"/>
        <v>0006-1004-0005</v>
      </c>
      <c r="B67" s="61" t="s">
        <v>255</v>
      </c>
      <c r="C67" s="62" t="s">
        <v>639</v>
      </c>
      <c r="D67" s="61" t="s">
        <v>599</v>
      </c>
      <c r="E67" s="62" t="s">
        <v>629</v>
      </c>
      <c r="F67" s="61" t="s">
        <v>446</v>
      </c>
      <c r="G67" s="62" t="s">
        <v>555</v>
      </c>
      <c r="H67" s="61" t="s">
        <v>562</v>
      </c>
      <c r="I67" s="62" t="s">
        <v>640</v>
      </c>
      <c r="J67" s="61" t="s">
        <v>411</v>
      </c>
      <c r="K67" s="61" t="s">
        <v>540</v>
      </c>
    </row>
    <row r="68" spans="1:11" x14ac:dyDescent="0.25">
      <c r="A68" s="142" t="str">
        <f t="shared" si="1"/>
        <v>0006-1005-0005</v>
      </c>
      <c r="B68" s="61" t="s">
        <v>255</v>
      </c>
      <c r="C68" s="62" t="s">
        <v>639</v>
      </c>
      <c r="D68" s="61" t="s">
        <v>599</v>
      </c>
      <c r="E68" s="62" t="s">
        <v>629</v>
      </c>
      <c r="F68" s="61" t="s">
        <v>447</v>
      </c>
      <c r="G68" s="62" t="s">
        <v>577</v>
      </c>
      <c r="H68" s="61" t="s">
        <v>562</v>
      </c>
      <c r="I68" s="62" t="s">
        <v>640</v>
      </c>
      <c r="J68" s="61" t="s">
        <v>411</v>
      </c>
      <c r="K68" s="61" t="s">
        <v>0</v>
      </c>
    </row>
    <row r="69" spans="1:11" x14ac:dyDescent="0.25">
      <c r="A69" s="142" t="str">
        <f t="shared" si="1"/>
        <v>0006-1006-0005</v>
      </c>
      <c r="B69" s="61" t="s">
        <v>255</v>
      </c>
      <c r="C69" s="62" t="s">
        <v>639</v>
      </c>
      <c r="D69" s="61" t="s">
        <v>599</v>
      </c>
      <c r="E69" s="62" t="s">
        <v>629</v>
      </c>
      <c r="F69" s="61" t="s">
        <v>456</v>
      </c>
      <c r="G69" s="62" t="s">
        <v>578</v>
      </c>
      <c r="H69" s="61" t="s">
        <v>562</v>
      </c>
      <c r="I69" s="62" t="s">
        <v>640</v>
      </c>
      <c r="J69" s="61" t="s">
        <v>411</v>
      </c>
      <c r="K69" s="61" t="s">
        <v>0</v>
      </c>
    </row>
    <row r="70" spans="1:11" x14ac:dyDescent="0.25">
      <c r="A70" s="142" t="str">
        <f t="shared" si="1"/>
        <v>0006-1010-0005</v>
      </c>
      <c r="B70" s="61" t="s">
        <v>256</v>
      </c>
      <c r="C70" s="62" t="s">
        <v>641</v>
      </c>
      <c r="D70" s="61" t="s">
        <v>599</v>
      </c>
      <c r="E70" s="62" t="s">
        <v>629</v>
      </c>
      <c r="F70" s="61" t="s">
        <v>445</v>
      </c>
      <c r="G70" s="62" t="s">
        <v>552</v>
      </c>
      <c r="H70" s="61" t="s">
        <v>562</v>
      </c>
      <c r="I70" s="62" t="s">
        <v>640</v>
      </c>
      <c r="J70" s="61" t="s">
        <v>539</v>
      </c>
      <c r="K70" s="61" t="s">
        <v>540</v>
      </c>
    </row>
    <row r="71" spans="1:11" x14ac:dyDescent="0.25">
      <c r="A71" s="142" t="str">
        <f t="shared" si="1"/>
        <v>0006-1001-0030</v>
      </c>
      <c r="B71" s="61" t="s">
        <v>257</v>
      </c>
      <c r="C71" s="62" t="s">
        <v>642</v>
      </c>
      <c r="D71" s="61" t="s">
        <v>599</v>
      </c>
      <c r="E71" s="62" t="s">
        <v>629</v>
      </c>
      <c r="F71" s="61" t="s">
        <v>417</v>
      </c>
      <c r="G71" s="62" t="s">
        <v>597</v>
      </c>
      <c r="H71" s="61" t="s">
        <v>462</v>
      </c>
      <c r="I71" s="62" t="s">
        <v>643</v>
      </c>
      <c r="J71" s="61" t="s">
        <v>539</v>
      </c>
      <c r="K71" s="61" t="s">
        <v>540</v>
      </c>
    </row>
    <row r="72" spans="1:11" x14ac:dyDescent="0.25">
      <c r="A72" s="142" t="str">
        <f t="shared" si="1"/>
        <v>0006-1009-0009</v>
      </c>
      <c r="B72" s="61" t="s">
        <v>258</v>
      </c>
      <c r="C72" s="62" t="s">
        <v>644</v>
      </c>
      <c r="D72" s="61" t="s">
        <v>599</v>
      </c>
      <c r="E72" s="62" t="s">
        <v>629</v>
      </c>
      <c r="F72" s="61" t="s">
        <v>415</v>
      </c>
      <c r="G72" s="62" t="s">
        <v>638</v>
      </c>
      <c r="H72" s="61" t="s">
        <v>567</v>
      </c>
      <c r="I72" s="62" t="s">
        <v>645</v>
      </c>
      <c r="J72" s="61" t="s">
        <v>539</v>
      </c>
      <c r="K72" s="61" t="s">
        <v>540</v>
      </c>
    </row>
    <row r="73" spans="1:11" x14ac:dyDescent="0.25">
      <c r="A73" s="142" t="str">
        <f t="shared" si="1"/>
        <v>0009-1001-0025</v>
      </c>
      <c r="B73" s="61" t="s">
        <v>646</v>
      </c>
      <c r="C73" s="62" t="s">
        <v>647</v>
      </c>
      <c r="D73" s="61" t="s">
        <v>567</v>
      </c>
      <c r="E73" s="62" t="s">
        <v>568</v>
      </c>
      <c r="F73" s="61" t="s">
        <v>417</v>
      </c>
      <c r="G73" s="62" t="s">
        <v>597</v>
      </c>
      <c r="H73" s="61" t="s">
        <v>471</v>
      </c>
      <c r="I73" s="62" t="s">
        <v>648</v>
      </c>
      <c r="J73" s="61" t="s">
        <v>539</v>
      </c>
      <c r="K73" s="61" t="s">
        <v>540</v>
      </c>
    </row>
    <row r="74" spans="1:11" x14ac:dyDescent="0.25">
      <c r="A74" s="142" t="str">
        <f t="shared" si="1"/>
        <v>0009-1009-0009</v>
      </c>
      <c r="B74" s="61" t="s">
        <v>649</v>
      </c>
      <c r="C74" s="62" t="s">
        <v>650</v>
      </c>
      <c r="D74" s="61" t="s">
        <v>567</v>
      </c>
      <c r="E74" s="62" t="s">
        <v>568</v>
      </c>
      <c r="F74" s="61" t="s">
        <v>415</v>
      </c>
      <c r="G74" s="62" t="s">
        <v>638</v>
      </c>
      <c r="H74" s="61" t="s">
        <v>567</v>
      </c>
      <c r="I74" s="62" t="s">
        <v>645</v>
      </c>
      <c r="J74" s="61" t="s">
        <v>539</v>
      </c>
      <c r="K74" s="61" t="s">
        <v>540</v>
      </c>
    </row>
    <row r="75" spans="1:11" x14ac:dyDescent="0.25">
      <c r="A75" s="142" t="str">
        <f t="shared" si="1"/>
        <v>0008-1005-0012</v>
      </c>
      <c r="B75" s="61" t="s">
        <v>56</v>
      </c>
      <c r="C75" s="62" t="s">
        <v>651</v>
      </c>
      <c r="D75" s="61" t="s">
        <v>451</v>
      </c>
      <c r="E75" s="62" t="s">
        <v>652</v>
      </c>
      <c r="F75" s="61" t="s">
        <v>447</v>
      </c>
      <c r="G75" s="62" t="s">
        <v>577</v>
      </c>
      <c r="H75" s="61" t="s">
        <v>452</v>
      </c>
      <c r="I75" s="62" t="s">
        <v>653</v>
      </c>
      <c r="J75" s="61" t="s">
        <v>539</v>
      </c>
      <c r="K75" s="61" t="s">
        <v>540</v>
      </c>
    </row>
    <row r="76" spans="1:11" x14ac:dyDescent="0.25">
      <c r="A76" s="142" t="str">
        <f t="shared" si="1"/>
        <v>0008-1002-0012</v>
      </c>
      <c r="B76" s="61" t="s">
        <v>58</v>
      </c>
      <c r="C76" s="62" t="s">
        <v>654</v>
      </c>
      <c r="D76" s="61" t="s">
        <v>451</v>
      </c>
      <c r="E76" s="62" t="s">
        <v>652</v>
      </c>
      <c r="F76" s="61" t="s">
        <v>453</v>
      </c>
      <c r="G76" s="62" t="s">
        <v>575</v>
      </c>
      <c r="H76" s="61" t="s">
        <v>452</v>
      </c>
      <c r="I76" s="62" t="s">
        <v>653</v>
      </c>
      <c r="J76" s="61" t="s">
        <v>539</v>
      </c>
      <c r="K76" s="61" t="s">
        <v>540</v>
      </c>
    </row>
    <row r="77" spans="1:11" x14ac:dyDescent="0.25">
      <c r="A77" s="142" t="str">
        <f t="shared" si="1"/>
        <v>0008-1012-0012</v>
      </c>
      <c r="B77" s="61" t="s">
        <v>59</v>
      </c>
      <c r="C77" s="62" t="s">
        <v>655</v>
      </c>
      <c r="D77" s="61" t="s">
        <v>451</v>
      </c>
      <c r="E77" s="62" t="s">
        <v>652</v>
      </c>
      <c r="F77" s="61" t="s">
        <v>449</v>
      </c>
      <c r="G77" s="62" t="s">
        <v>579</v>
      </c>
      <c r="H77" s="61" t="s">
        <v>452</v>
      </c>
      <c r="I77" s="62" t="s">
        <v>653</v>
      </c>
      <c r="J77" s="61" t="s">
        <v>539</v>
      </c>
      <c r="K77" s="61" t="s">
        <v>540</v>
      </c>
    </row>
    <row r="78" spans="1:11" x14ac:dyDescent="0.25">
      <c r="A78" s="142" t="str">
        <f t="shared" si="1"/>
        <v>0008-1013-0012</v>
      </c>
      <c r="B78" s="61" t="s">
        <v>60</v>
      </c>
      <c r="C78" s="62" t="s">
        <v>656</v>
      </c>
      <c r="D78" s="61" t="s">
        <v>451</v>
      </c>
      <c r="E78" s="62" t="s">
        <v>652</v>
      </c>
      <c r="F78" s="61" t="s">
        <v>454</v>
      </c>
      <c r="G78" s="62" t="s">
        <v>580</v>
      </c>
      <c r="H78" s="61" t="s">
        <v>452</v>
      </c>
      <c r="I78" s="62" t="s">
        <v>653</v>
      </c>
      <c r="J78" s="61" t="s">
        <v>539</v>
      </c>
      <c r="K78" s="61" t="s">
        <v>540</v>
      </c>
    </row>
    <row r="79" spans="1:11" x14ac:dyDescent="0.25">
      <c r="A79" s="142" t="str">
        <f t="shared" si="1"/>
        <v>0008-1003-0012</v>
      </c>
      <c r="B79" s="61" t="s">
        <v>61</v>
      </c>
      <c r="C79" s="62" t="s">
        <v>657</v>
      </c>
      <c r="D79" s="61" t="s">
        <v>451</v>
      </c>
      <c r="E79" s="62" t="s">
        <v>652</v>
      </c>
      <c r="F79" s="61" t="s">
        <v>448</v>
      </c>
      <c r="G79" s="62" t="s">
        <v>576</v>
      </c>
      <c r="H79" s="61" t="s">
        <v>452</v>
      </c>
      <c r="I79" s="62" t="s">
        <v>653</v>
      </c>
      <c r="J79" s="61" t="s">
        <v>539</v>
      </c>
      <c r="K79" s="61" t="s">
        <v>540</v>
      </c>
    </row>
    <row r="80" spans="1:11" x14ac:dyDescent="0.25">
      <c r="A80" s="142" t="str">
        <f t="shared" si="1"/>
        <v>0008-1001-0021</v>
      </c>
      <c r="B80" s="61" t="s">
        <v>54</v>
      </c>
      <c r="C80" s="62" t="s">
        <v>658</v>
      </c>
      <c r="D80" s="61" t="s">
        <v>451</v>
      </c>
      <c r="E80" s="62" t="s">
        <v>652</v>
      </c>
      <c r="F80" s="61" t="s">
        <v>417</v>
      </c>
      <c r="G80" s="62" t="s">
        <v>597</v>
      </c>
      <c r="H80" s="61" t="s">
        <v>490</v>
      </c>
      <c r="I80" s="62" t="s">
        <v>659</v>
      </c>
      <c r="J80" s="61" t="s">
        <v>539</v>
      </c>
      <c r="K80" s="61" t="s">
        <v>540</v>
      </c>
    </row>
    <row r="81" spans="1:11" x14ac:dyDescent="0.25">
      <c r="A81" s="142" t="str">
        <f t="shared" si="1"/>
        <v>0008-1001-0022</v>
      </c>
      <c r="B81" s="61" t="s">
        <v>55</v>
      </c>
      <c r="C81" s="62" t="s">
        <v>660</v>
      </c>
      <c r="D81" s="61" t="s">
        <v>451</v>
      </c>
      <c r="E81" s="62" t="s">
        <v>652</v>
      </c>
      <c r="F81" s="61" t="s">
        <v>417</v>
      </c>
      <c r="G81" s="62" t="s">
        <v>597</v>
      </c>
      <c r="H81" s="61" t="s">
        <v>460</v>
      </c>
      <c r="I81" s="62" t="s">
        <v>661</v>
      </c>
      <c r="J81" s="61" t="s">
        <v>539</v>
      </c>
      <c r="K81" s="61" t="s">
        <v>540</v>
      </c>
    </row>
    <row r="82" spans="1:11" x14ac:dyDescent="0.25">
      <c r="A82" s="142" t="str">
        <f t="shared" si="1"/>
        <v>0008-1004-0012</v>
      </c>
      <c r="B82" s="61" t="s">
        <v>62</v>
      </c>
      <c r="C82" s="62" t="s">
        <v>662</v>
      </c>
      <c r="D82" s="61" t="s">
        <v>451</v>
      </c>
      <c r="E82" s="62" t="s">
        <v>652</v>
      </c>
      <c r="F82" s="61" t="s">
        <v>446</v>
      </c>
      <c r="G82" s="62" t="s">
        <v>555</v>
      </c>
      <c r="H82" s="61" t="s">
        <v>452</v>
      </c>
      <c r="I82" s="62" t="s">
        <v>653</v>
      </c>
      <c r="J82" s="61" t="s">
        <v>539</v>
      </c>
      <c r="K82" s="61" t="s">
        <v>540</v>
      </c>
    </row>
    <row r="83" spans="1:11" x14ac:dyDescent="0.25">
      <c r="A83" s="142" t="str">
        <f t="shared" si="1"/>
        <v>0008-1010-0017</v>
      </c>
      <c r="B83" s="61" t="s">
        <v>64</v>
      </c>
      <c r="C83" s="62" t="s">
        <v>663</v>
      </c>
      <c r="D83" s="61" t="s">
        <v>451</v>
      </c>
      <c r="E83" s="62" t="s">
        <v>652</v>
      </c>
      <c r="F83" s="61" t="s">
        <v>445</v>
      </c>
      <c r="G83" s="62" t="s">
        <v>552</v>
      </c>
      <c r="H83" s="61" t="s">
        <v>455</v>
      </c>
      <c r="I83" s="62" t="s">
        <v>664</v>
      </c>
      <c r="J83" s="61" t="s">
        <v>539</v>
      </c>
      <c r="K83" s="61" t="s">
        <v>540</v>
      </c>
    </row>
    <row r="84" spans="1:11" x14ac:dyDescent="0.25">
      <c r="A84" s="142" t="str">
        <f t="shared" si="1"/>
        <v>0008-1001-0012</v>
      </c>
      <c r="B84" s="61" t="s">
        <v>50</v>
      </c>
      <c r="C84" s="62" t="s">
        <v>665</v>
      </c>
      <c r="D84" s="61" t="s">
        <v>451</v>
      </c>
      <c r="E84" s="62" t="s">
        <v>652</v>
      </c>
      <c r="F84" s="61" t="s">
        <v>417</v>
      </c>
      <c r="G84" s="62" t="s">
        <v>597</v>
      </c>
      <c r="H84" s="61" t="s">
        <v>452</v>
      </c>
      <c r="I84" s="62" t="s">
        <v>653</v>
      </c>
      <c r="J84" s="61" t="s">
        <v>539</v>
      </c>
      <c r="K84" s="61" t="s">
        <v>540</v>
      </c>
    </row>
    <row r="85" spans="1:11" x14ac:dyDescent="0.25">
      <c r="A85" s="142" t="str">
        <f t="shared" si="1"/>
        <v>0008-1006-0012</v>
      </c>
      <c r="B85" s="61" t="s">
        <v>63</v>
      </c>
      <c r="C85" s="62" t="s">
        <v>666</v>
      </c>
      <c r="D85" s="61" t="s">
        <v>451</v>
      </c>
      <c r="E85" s="62" t="s">
        <v>652</v>
      </c>
      <c r="F85" s="61" t="s">
        <v>456</v>
      </c>
      <c r="G85" s="62" t="s">
        <v>578</v>
      </c>
      <c r="H85" s="61" t="s">
        <v>452</v>
      </c>
      <c r="I85" s="62" t="s">
        <v>653</v>
      </c>
      <c r="J85" s="61" t="s">
        <v>539</v>
      </c>
      <c r="K85" s="61" t="s">
        <v>540</v>
      </c>
    </row>
    <row r="86" spans="1:11" x14ac:dyDescent="0.25">
      <c r="A86" s="142" t="str">
        <f t="shared" si="1"/>
        <v>0008-1009-0009</v>
      </c>
      <c r="B86" s="61" t="s">
        <v>198</v>
      </c>
      <c r="C86" s="62" t="s">
        <v>667</v>
      </c>
      <c r="D86" s="61" t="s">
        <v>451</v>
      </c>
      <c r="E86" s="62" t="s">
        <v>652</v>
      </c>
      <c r="F86" s="61" t="s">
        <v>415</v>
      </c>
      <c r="G86" s="62" t="s">
        <v>638</v>
      </c>
      <c r="H86" s="61" t="s">
        <v>567</v>
      </c>
      <c r="I86" s="62" t="s">
        <v>645</v>
      </c>
      <c r="J86" s="61" t="s">
        <v>539</v>
      </c>
      <c r="K86" s="61" t="s">
        <v>540</v>
      </c>
    </row>
    <row r="87" spans="1:11" x14ac:dyDescent="0.25">
      <c r="A87" s="142" t="str">
        <f t="shared" si="1"/>
        <v>0008-1001-0007</v>
      </c>
      <c r="B87" s="61" t="s">
        <v>53</v>
      </c>
      <c r="C87" s="62" t="s">
        <v>668</v>
      </c>
      <c r="D87" s="61" t="s">
        <v>451</v>
      </c>
      <c r="E87" s="62" t="s">
        <v>652</v>
      </c>
      <c r="F87" s="61" t="s">
        <v>417</v>
      </c>
      <c r="G87" s="62" t="s">
        <v>597</v>
      </c>
      <c r="H87" s="61" t="s">
        <v>457</v>
      </c>
      <c r="I87" s="62" t="s">
        <v>669</v>
      </c>
      <c r="J87" s="61" t="s">
        <v>539</v>
      </c>
      <c r="K87" s="61" t="s">
        <v>540</v>
      </c>
    </row>
    <row r="88" spans="1:11" s="141" customFormat="1" x14ac:dyDescent="0.25">
      <c r="A88" s="142" t="str">
        <f t="shared" si="1"/>
        <v>0002-1009-0004</v>
      </c>
      <c r="B88" s="140" t="s">
        <v>49</v>
      </c>
      <c r="C88" s="143" t="s">
        <v>691</v>
      </c>
      <c r="D88" s="140" t="s">
        <v>630</v>
      </c>
      <c r="E88" s="143" t="s">
        <v>676</v>
      </c>
      <c r="F88" s="140" t="s">
        <v>415</v>
      </c>
      <c r="G88" s="143" t="s">
        <v>638</v>
      </c>
      <c r="H88" s="140" t="s">
        <v>636</v>
      </c>
      <c r="I88" s="143" t="s">
        <v>637</v>
      </c>
      <c r="J88" s="140" t="s">
        <v>539</v>
      </c>
      <c r="K88" s="61"/>
    </row>
    <row r="89" spans="1:11" x14ac:dyDescent="0.25">
      <c r="A89" s="142" t="str">
        <f t="shared" si="1"/>
        <v>0001-1001-0026</v>
      </c>
      <c r="B89" s="61" t="s">
        <v>43</v>
      </c>
      <c r="C89" s="62" t="s">
        <v>670</v>
      </c>
      <c r="D89" s="61" t="s">
        <v>564</v>
      </c>
      <c r="E89" s="62" t="s">
        <v>671</v>
      </c>
      <c r="F89" s="61" t="s">
        <v>417</v>
      </c>
      <c r="G89" s="62" t="s">
        <v>597</v>
      </c>
      <c r="H89" s="61" t="s">
        <v>473</v>
      </c>
      <c r="I89" s="62" t="s">
        <v>672</v>
      </c>
      <c r="J89" s="61" t="s">
        <v>539</v>
      </c>
      <c r="K89" s="61" t="s">
        <v>540</v>
      </c>
    </row>
    <row r="90" spans="1:11" x14ac:dyDescent="0.25">
      <c r="A90" s="142" t="str">
        <f t="shared" si="1"/>
        <v>0001-1001-0027</v>
      </c>
      <c r="B90" s="61" t="s">
        <v>44</v>
      </c>
      <c r="C90" s="62" t="s">
        <v>673</v>
      </c>
      <c r="D90" s="61" t="s">
        <v>564</v>
      </c>
      <c r="E90" s="62" t="s">
        <v>671</v>
      </c>
      <c r="F90" s="61" t="s">
        <v>417</v>
      </c>
      <c r="G90" s="62" t="s">
        <v>597</v>
      </c>
      <c r="H90" s="61" t="s">
        <v>474</v>
      </c>
      <c r="I90" s="62" t="s">
        <v>674</v>
      </c>
      <c r="J90" s="61" t="s">
        <v>539</v>
      </c>
      <c r="K90" s="61" t="s">
        <v>540</v>
      </c>
    </row>
    <row r="91" spans="1:11" x14ac:dyDescent="0.25">
      <c r="A91" s="142" t="str">
        <f t="shared" si="1"/>
        <v>0002-1001-0028</v>
      </c>
      <c r="B91" s="61" t="s">
        <v>45</v>
      </c>
      <c r="C91" s="62" t="s">
        <v>675</v>
      </c>
      <c r="D91" s="61" t="s">
        <v>630</v>
      </c>
      <c r="E91" s="62" t="s">
        <v>676</v>
      </c>
      <c r="F91" s="61" t="s">
        <v>417</v>
      </c>
      <c r="G91" s="62" t="s">
        <v>597</v>
      </c>
      <c r="H91" s="61" t="s">
        <v>475</v>
      </c>
      <c r="I91" s="62" t="s">
        <v>677</v>
      </c>
      <c r="J91" s="61" t="s">
        <v>539</v>
      </c>
      <c r="K91" s="61" t="s">
        <v>540</v>
      </c>
    </row>
    <row r="92" spans="1:11" x14ac:dyDescent="0.25">
      <c r="A92" s="142" t="str">
        <f t="shared" si="1"/>
        <v>0002-1001-0029</v>
      </c>
      <c r="B92" s="61" t="s">
        <v>46</v>
      </c>
      <c r="C92" s="62" t="s">
        <v>678</v>
      </c>
      <c r="D92" s="61" t="s">
        <v>630</v>
      </c>
      <c r="E92" s="62" t="s">
        <v>676</v>
      </c>
      <c r="F92" s="61" t="s">
        <v>417</v>
      </c>
      <c r="G92" s="62" t="s">
        <v>597</v>
      </c>
      <c r="H92" s="61" t="s">
        <v>679</v>
      </c>
      <c r="I92" s="62" t="s">
        <v>680</v>
      </c>
      <c r="J92" s="61" t="s">
        <v>539</v>
      </c>
      <c r="K92" s="61" t="s">
        <v>540</v>
      </c>
    </row>
    <row r="93" spans="1:11" x14ac:dyDescent="0.25">
      <c r="A93" s="142" t="str">
        <f t="shared" si="1"/>
        <v>0002-1010-0028</v>
      </c>
      <c r="B93" s="61" t="s">
        <v>47</v>
      </c>
      <c r="C93" s="62" t="s">
        <v>681</v>
      </c>
      <c r="D93" s="61" t="s">
        <v>630</v>
      </c>
      <c r="E93" s="62" t="s">
        <v>676</v>
      </c>
      <c r="F93" s="61" t="s">
        <v>445</v>
      </c>
      <c r="G93" s="62" t="s">
        <v>552</v>
      </c>
      <c r="H93" s="61" t="s">
        <v>475</v>
      </c>
      <c r="I93" s="62" t="s">
        <v>677</v>
      </c>
      <c r="J93" s="61" t="s">
        <v>539</v>
      </c>
      <c r="K93" s="61" t="s">
        <v>540</v>
      </c>
    </row>
    <row r="94" spans="1:11" x14ac:dyDescent="0.25">
      <c r="A94" s="142" t="str">
        <f t="shared" si="1"/>
        <v>0001-1002-0003</v>
      </c>
      <c r="B94" s="61" t="s">
        <v>24</v>
      </c>
      <c r="C94" s="62" t="s">
        <v>682</v>
      </c>
      <c r="D94" s="61" t="s">
        <v>564</v>
      </c>
      <c r="E94" s="62" t="s">
        <v>671</v>
      </c>
      <c r="F94" s="61" t="s">
        <v>453</v>
      </c>
      <c r="G94" s="62" t="s">
        <v>575</v>
      </c>
      <c r="H94" s="61" t="s">
        <v>463</v>
      </c>
      <c r="I94" s="62" t="s">
        <v>683</v>
      </c>
      <c r="J94" s="61" t="s">
        <v>414</v>
      </c>
      <c r="K94" s="61" t="s">
        <v>0</v>
      </c>
    </row>
    <row r="95" spans="1:11" x14ac:dyDescent="0.25">
      <c r="A95" s="142" t="str">
        <f t="shared" si="1"/>
        <v>0001-1003-0003</v>
      </c>
      <c r="B95" s="61" t="s">
        <v>24</v>
      </c>
      <c r="C95" s="62" t="s">
        <v>682</v>
      </c>
      <c r="D95" s="61" t="s">
        <v>564</v>
      </c>
      <c r="E95" s="62" t="s">
        <v>671</v>
      </c>
      <c r="F95" s="61" t="s">
        <v>448</v>
      </c>
      <c r="G95" s="62" t="s">
        <v>576</v>
      </c>
      <c r="H95" s="61" t="s">
        <v>463</v>
      </c>
      <c r="I95" s="62" t="s">
        <v>683</v>
      </c>
      <c r="J95" s="61" t="s">
        <v>414</v>
      </c>
      <c r="K95" s="61" t="s">
        <v>0</v>
      </c>
    </row>
    <row r="96" spans="1:11" x14ac:dyDescent="0.25">
      <c r="A96" s="142" t="str">
        <f t="shared" si="1"/>
        <v>0001-1012-0003</v>
      </c>
      <c r="B96" s="61" t="s">
        <v>24</v>
      </c>
      <c r="C96" s="62" t="s">
        <v>682</v>
      </c>
      <c r="D96" s="61" t="s">
        <v>564</v>
      </c>
      <c r="E96" s="62" t="s">
        <v>671</v>
      </c>
      <c r="F96" s="61" t="s">
        <v>449</v>
      </c>
      <c r="G96" s="62" t="s">
        <v>579</v>
      </c>
      <c r="H96" s="61" t="s">
        <v>463</v>
      </c>
      <c r="I96" s="62" t="s">
        <v>683</v>
      </c>
      <c r="J96" s="61" t="s">
        <v>414</v>
      </c>
      <c r="K96" s="61" t="s">
        <v>540</v>
      </c>
    </row>
    <row r="97" spans="1:11" x14ac:dyDescent="0.25">
      <c r="A97" s="142" t="str">
        <f t="shared" si="1"/>
        <v>0001-1013-0003</v>
      </c>
      <c r="B97" s="61" t="s">
        <v>24</v>
      </c>
      <c r="C97" s="62" t="s">
        <v>682</v>
      </c>
      <c r="D97" s="61" t="s">
        <v>564</v>
      </c>
      <c r="E97" s="62" t="s">
        <v>671</v>
      </c>
      <c r="F97" s="61" t="s">
        <v>454</v>
      </c>
      <c r="G97" s="62" t="s">
        <v>580</v>
      </c>
      <c r="H97" s="61" t="s">
        <v>463</v>
      </c>
      <c r="I97" s="62" t="s">
        <v>683</v>
      </c>
      <c r="J97" s="61" t="s">
        <v>414</v>
      </c>
      <c r="K97" s="61" t="s">
        <v>0</v>
      </c>
    </row>
    <row r="98" spans="1:11" x14ac:dyDescent="0.25">
      <c r="A98" s="142" t="str">
        <f t="shared" si="1"/>
        <v>0002-1002-0005</v>
      </c>
      <c r="B98" s="61" t="s">
        <v>26</v>
      </c>
      <c r="C98" s="62" t="s">
        <v>667</v>
      </c>
      <c r="D98" s="61" t="s">
        <v>630</v>
      </c>
      <c r="E98" s="62" t="s">
        <v>676</v>
      </c>
      <c r="F98" s="61" t="s">
        <v>453</v>
      </c>
      <c r="G98" s="62" t="s">
        <v>575</v>
      </c>
      <c r="H98" s="61" t="s">
        <v>562</v>
      </c>
      <c r="I98" s="62" t="s">
        <v>640</v>
      </c>
      <c r="J98" s="61" t="s">
        <v>414</v>
      </c>
      <c r="K98" s="61" t="s">
        <v>0</v>
      </c>
    </row>
    <row r="99" spans="1:11" x14ac:dyDescent="0.25">
      <c r="A99" s="142" t="str">
        <f t="shared" si="1"/>
        <v>0002-1003-0005</v>
      </c>
      <c r="B99" s="61" t="s">
        <v>26</v>
      </c>
      <c r="C99" s="62" t="s">
        <v>667</v>
      </c>
      <c r="D99" s="61" t="s">
        <v>630</v>
      </c>
      <c r="E99" s="62" t="s">
        <v>676</v>
      </c>
      <c r="F99" s="61" t="s">
        <v>448</v>
      </c>
      <c r="G99" s="62" t="s">
        <v>576</v>
      </c>
      <c r="H99" s="61" t="s">
        <v>562</v>
      </c>
      <c r="I99" s="62" t="s">
        <v>640</v>
      </c>
      <c r="J99" s="61" t="s">
        <v>414</v>
      </c>
      <c r="K99" s="61" t="s">
        <v>0</v>
      </c>
    </row>
    <row r="100" spans="1:11" x14ac:dyDescent="0.25">
      <c r="A100" s="142" t="str">
        <f t="shared" si="1"/>
        <v>0002-1012-0005</v>
      </c>
      <c r="B100" s="61" t="s">
        <v>26</v>
      </c>
      <c r="C100" s="62" t="s">
        <v>667</v>
      </c>
      <c r="D100" s="61" t="s">
        <v>630</v>
      </c>
      <c r="E100" s="62" t="s">
        <v>676</v>
      </c>
      <c r="F100" s="61" t="s">
        <v>449</v>
      </c>
      <c r="G100" s="62" t="s">
        <v>579</v>
      </c>
      <c r="H100" s="61" t="s">
        <v>562</v>
      </c>
      <c r="I100" s="62" t="s">
        <v>640</v>
      </c>
      <c r="J100" s="61" t="s">
        <v>414</v>
      </c>
      <c r="K100" s="61" t="s">
        <v>540</v>
      </c>
    </row>
    <row r="101" spans="1:11" x14ac:dyDescent="0.25">
      <c r="A101" s="142" t="str">
        <f t="shared" si="1"/>
        <v>0002-1013-0005</v>
      </c>
      <c r="B101" s="61" t="s">
        <v>26</v>
      </c>
      <c r="C101" s="62" t="s">
        <v>667</v>
      </c>
      <c r="D101" s="61" t="s">
        <v>630</v>
      </c>
      <c r="E101" s="62" t="s">
        <v>676</v>
      </c>
      <c r="F101" s="61" t="s">
        <v>454</v>
      </c>
      <c r="G101" s="62" t="s">
        <v>580</v>
      </c>
      <c r="H101" s="61" t="s">
        <v>562</v>
      </c>
      <c r="I101" s="62" t="s">
        <v>640</v>
      </c>
      <c r="J101" s="61" t="s">
        <v>414</v>
      </c>
      <c r="K101" s="61" t="s">
        <v>0</v>
      </c>
    </row>
    <row r="102" spans="1:11" x14ac:dyDescent="0.25">
      <c r="A102" s="142" t="str">
        <f t="shared" si="1"/>
        <v>0014-1002-0042</v>
      </c>
      <c r="B102" s="61" t="s">
        <v>264</v>
      </c>
      <c r="C102" s="62" t="s">
        <v>684</v>
      </c>
      <c r="D102" s="61" t="s">
        <v>569</v>
      </c>
      <c r="E102" s="62" t="s">
        <v>685</v>
      </c>
      <c r="F102" s="61" t="s">
        <v>453</v>
      </c>
      <c r="G102" s="62" t="s">
        <v>575</v>
      </c>
      <c r="H102" s="61" t="s">
        <v>686</v>
      </c>
      <c r="I102" s="62" t="s">
        <v>687</v>
      </c>
      <c r="J102" s="61" t="s">
        <v>414</v>
      </c>
      <c r="K102" s="61" t="s">
        <v>0</v>
      </c>
    </row>
    <row r="103" spans="1:11" x14ac:dyDescent="0.25">
      <c r="A103" s="142" t="str">
        <f t="shared" si="1"/>
        <v>0014-1003-0042</v>
      </c>
      <c r="B103" s="61" t="s">
        <v>264</v>
      </c>
      <c r="C103" s="62" t="s">
        <v>684</v>
      </c>
      <c r="D103" s="61" t="s">
        <v>569</v>
      </c>
      <c r="E103" s="62" t="s">
        <v>685</v>
      </c>
      <c r="F103" s="61" t="s">
        <v>448</v>
      </c>
      <c r="G103" s="62" t="s">
        <v>576</v>
      </c>
      <c r="H103" s="61" t="s">
        <v>686</v>
      </c>
      <c r="I103" s="62" t="s">
        <v>687</v>
      </c>
      <c r="J103" s="61" t="s">
        <v>414</v>
      </c>
      <c r="K103" s="61" t="s">
        <v>0</v>
      </c>
    </row>
    <row r="104" spans="1:11" x14ac:dyDescent="0.25">
      <c r="A104" s="142" t="str">
        <f t="shared" si="1"/>
        <v>0014-1012-0042</v>
      </c>
      <c r="B104" s="61" t="s">
        <v>264</v>
      </c>
      <c r="C104" s="62" t="s">
        <v>684</v>
      </c>
      <c r="D104" s="61" t="s">
        <v>569</v>
      </c>
      <c r="E104" s="62" t="s">
        <v>685</v>
      </c>
      <c r="F104" s="61" t="s">
        <v>449</v>
      </c>
      <c r="G104" s="62" t="s">
        <v>579</v>
      </c>
      <c r="H104" s="61" t="s">
        <v>686</v>
      </c>
      <c r="I104" s="62" t="s">
        <v>687</v>
      </c>
      <c r="J104" s="61" t="s">
        <v>414</v>
      </c>
      <c r="K104" s="61" t="s">
        <v>540</v>
      </c>
    </row>
    <row r="105" spans="1:11" x14ac:dyDescent="0.25">
      <c r="A105" s="142" t="str">
        <f t="shared" si="1"/>
        <v>0014-1013-0042</v>
      </c>
      <c r="B105" s="61" t="s">
        <v>264</v>
      </c>
      <c r="C105" s="62" t="s">
        <v>684</v>
      </c>
      <c r="D105" s="61" t="s">
        <v>569</v>
      </c>
      <c r="E105" s="62" t="s">
        <v>685</v>
      </c>
      <c r="F105" s="61" t="s">
        <v>454</v>
      </c>
      <c r="G105" s="62" t="s">
        <v>580</v>
      </c>
      <c r="H105" s="61" t="s">
        <v>686</v>
      </c>
      <c r="I105" s="62" t="s">
        <v>687</v>
      </c>
      <c r="J105" s="61" t="s">
        <v>414</v>
      </c>
      <c r="K105" s="61" t="s">
        <v>0</v>
      </c>
    </row>
    <row r="106" spans="1:11" x14ac:dyDescent="0.25">
      <c r="A106" s="142" t="str">
        <f t="shared" si="1"/>
        <v>0002-1014-0042</v>
      </c>
      <c r="B106" s="61" t="s">
        <v>27</v>
      </c>
      <c r="C106" s="62" t="s">
        <v>688</v>
      </c>
      <c r="D106" s="61" t="s">
        <v>630</v>
      </c>
      <c r="E106" s="62" t="s">
        <v>676</v>
      </c>
      <c r="F106" s="61" t="s">
        <v>450</v>
      </c>
      <c r="G106" s="62" t="s">
        <v>592</v>
      </c>
      <c r="H106" s="61" t="s">
        <v>686</v>
      </c>
      <c r="I106" s="62" t="s">
        <v>687</v>
      </c>
      <c r="J106" s="61" t="s">
        <v>539</v>
      </c>
      <c r="K106" s="61" t="s">
        <v>540</v>
      </c>
    </row>
    <row r="107" spans="1:11" x14ac:dyDescent="0.25">
      <c r="A107" s="142" t="str">
        <f t="shared" si="1"/>
        <v>0001-1010-0003</v>
      </c>
      <c r="B107" s="61" t="s">
        <v>28</v>
      </c>
      <c r="C107" s="62" t="s">
        <v>689</v>
      </c>
      <c r="D107" s="61" t="s">
        <v>564</v>
      </c>
      <c r="E107" s="62" t="s">
        <v>671</v>
      </c>
      <c r="F107" s="61" t="s">
        <v>445</v>
      </c>
      <c r="G107" s="62" t="s">
        <v>552</v>
      </c>
      <c r="H107" s="61" t="s">
        <v>463</v>
      </c>
      <c r="I107" s="62" t="s">
        <v>683</v>
      </c>
      <c r="J107" s="61" t="s">
        <v>539</v>
      </c>
      <c r="K107" s="61" t="s">
        <v>540</v>
      </c>
    </row>
    <row r="108" spans="1:11" x14ac:dyDescent="0.25">
      <c r="A108" s="142" t="str">
        <f t="shared" si="1"/>
        <v>0002-1010-0004</v>
      </c>
      <c r="B108" s="61" t="s">
        <v>29</v>
      </c>
      <c r="C108" s="62" t="s">
        <v>690</v>
      </c>
      <c r="D108" s="61" t="s">
        <v>630</v>
      </c>
      <c r="E108" s="62" t="s">
        <v>676</v>
      </c>
      <c r="F108" s="61" t="s">
        <v>445</v>
      </c>
      <c r="G108" s="62" t="s">
        <v>552</v>
      </c>
      <c r="H108" s="61" t="s">
        <v>636</v>
      </c>
      <c r="I108" s="62" t="s">
        <v>637</v>
      </c>
      <c r="J108" s="61" t="s">
        <v>413</v>
      </c>
      <c r="K108" s="61" t="s">
        <v>0</v>
      </c>
    </row>
    <row r="109" spans="1:11" x14ac:dyDescent="0.25">
      <c r="A109" s="142" t="str">
        <f t="shared" si="1"/>
        <v>0002-1010-0005</v>
      </c>
      <c r="B109" s="61" t="s">
        <v>29</v>
      </c>
      <c r="C109" s="62" t="s">
        <v>690</v>
      </c>
      <c r="D109" s="61" t="s">
        <v>630</v>
      </c>
      <c r="E109" s="62" t="s">
        <v>676</v>
      </c>
      <c r="F109" s="61" t="s">
        <v>445</v>
      </c>
      <c r="G109" s="62" t="s">
        <v>552</v>
      </c>
      <c r="H109" s="61" t="s">
        <v>562</v>
      </c>
      <c r="I109" s="62" t="s">
        <v>640</v>
      </c>
      <c r="J109" s="61" t="s">
        <v>413</v>
      </c>
      <c r="K109" s="61" t="s">
        <v>540</v>
      </c>
    </row>
    <row r="110" spans="1:11" x14ac:dyDescent="0.25">
      <c r="A110" s="142" t="str">
        <f t="shared" si="1"/>
        <v>0001-1009-0003</v>
      </c>
      <c r="B110" s="61" t="s">
        <v>48</v>
      </c>
      <c r="C110" s="62" t="s">
        <v>691</v>
      </c>
      <c r="D110" s="61" t="s">
        <v>564</v>
      </c>
      <c r="E110" s="62" t="s">
        <v>671</v>
      </c>
      <c r="F110" s="61" t="s">
        <v>415</v>
      </c>
      <c r="G110" s="62" t="s">
        <v>638</v>
      </c>
      <c r="H110" s="61" t="s">
        <v>463</v>
      </c>
      <c r="I110" s="62" t="s">
        <v>683</v>
      </c>
      <c r="J110" s="61" t="s">
        <v>539</v>
      </c>
      <c r="K110" s="61" t="s">
        <v>540</v>
      </c>
    </row>
    <row r="111" spans="1:11" x14ac:dyDescent="0.25">
      <c r="A111" s="142" t="str">
        <f t="shared" si="1"/>
        <v>0001-1000-0003</v>
      </c>
      <c r="B111" s="61" t="s">
        <v>30</v>
      </c>
      <c r="C111" s="62" t="s">
        <v>692</v>
      </c>
      <c r="D111" s="61" t="s">
        <v>564</v>
      </c>
      <c r="E111" s="62" t="s">
        <v>671</v>
      </c>
      <c r="F111" s="61" t="s">
        <v>409</v>
      </c>
      <c r="G111" s="62" t="s">
        <v>693</v>
      </c>
      <c r="H111" s="61" t="s">
        <v>463</v>
      </c>
      <c r="I111" s="62" t="s">
        <v>683</v>
      </c>
      <c r="J111" s="61" t="s">
        <v>414</v>
      </c>
      <c r="K111" s="61" t="s">
        <v>0</v>
      </c>
    </row>
    <row r="112" spans="1:11" x14ac:dyDescent="0.25">
      <c r="A112" s="142" t="str">
        <f t="shared" si="1"/>
        <v>0001-1004-0003</v>
      </c>
      <c r="B112" s="61" t="s">
        <v>30</v>
      </c>
      <c r="C112" s="62" t="s">
        <v>692</v>
      </c>
      <c r="D112" s="61" t="s">
        <v>564</v>
      </c>
      <c r="E112" s="62" t="s">
        <v>671</v>
      </c>
      <c r="F112" s="61" t="s">
        <v>446</v>
      </c>
      <c r="G112" s="62" t="s">
        <v>555</v>
      </c>
      <c r="H112" s="61" t="s">
        <v>463</v>
      </c>
      <c r="I112" s="62" t="s">
        <v>683</v>
      </c>
      <c r="J112" s="61" t="s">
        <v>414</v>
      </c>
      <c r="K112" s="61" t="s">
        <v>540</v>
      </c>
    </row>
    <row r="113" spans="1:11" x14ac:dyDescent="0.25">
      <c r="A113" s="142" t="str">
        <f t="shared" si="1"/>
        <v>0001-1005-0003</v>
      </c>
      <c r="B113" s="61" t="s">
        <v>30</v>
      </c>
      <c r="C113" s="62" t="s">
        <v>692</v>
      </c>
      <c r="D113" s="61" t="s">
        <v>564</v>
      </c>
      <c r="E113" s="62" t="s">
        <v>671</v>
      </c>
      <c r="F113" s="61" t="s">
        <v>447</v>
      </c>
      <c r="G113" s="62" t="s">
        <v>577</v>
      </c>
      <c r="H113" s="61" t="s">
        <v>463</v>
      </c>
      <c r="I113" s="62" t="s">
        <v>683</v>
      </c>
      <c r="J113" s="61" t="s">
        <v>414</v>
      </c>
      <c r="K113" s="61" t="s">
        <v>0</v>
      </c>
    </row>
    <row r="114" spans="1:11" x14ac:dyDescent="0.25">
      <c r="A114" s="142" t="str">
        <f t="shared" si="1"/>
        <v>0001-1006-0003</v>
      </c>
      <c r="B114" s="61" t="s">
        <v>30</v>
      </c>
      <c r="C114" s="62" t="s">
        <v>692</v>
      </c>
      <c r="D114" s="61" t="s">
        <v>564</v>
      </c>
      <c r="E114" s="62" t="s">
        <v>671</v>
      </c>
      <c r="F114" s="61" t="s">
        <v>456</v>
      </c>
      <c r="G114" s="62" t="s">
        <v>578</v>
      </c>
      <c r="H114" s="61" t="s">
        <v>463</v>
      </c>
      <c r="I114" s="62" t="s">
        <v>683</v>
      </c>
      <c r="J114" s="61" t="s">
        <v>414</v>
      </c>
      <c r="K114" s="61" t="s">
        <v>0</v>
      </c>
    </row>
    <row r="115" spans="1:11" x14ac:dyDescent="0.25">
      <c r="A115" s="142" t="str">
        <f t="shared" si="1"/>
        <v>0002-1000-0005</v>
      </c>
      <c r="B115" s="61" t="s">
        <v>31</v>
      </c>
      <c r="C115" s="62" t="s">
        <v>694</v>
      </c>
      <c r="D115" s="61" t="s">
        <v>630</v>
      </c>
      <c r="E115" s="62" t="s">
        <v>676</v>
      </c>
      <c r="F115" s="61" t="s">
        <v>409</v>
      </c>
      <c r="G115" s="62" t="s">
        <v>693</v>
      </c>
      <c r="H115" s="61" t="s">
        <v>562</v>
      </c>
      <c r="I115" s="62" t="s">
        <v>640</v>
      </c>
      <c r="J115" s="61" t="s">
        <v>414</v>
      </c>
      <c r="K115" s="61" t="s">
        <v>0</v>
      </c>
    </row>
    <row r="116" spans="1:11" x14ac:dyDescent="0.25">
      <c r="A116" s="142" t="str">
        <f t="shared" si="1"/>
        <v>0002-1004-0005</v>
      </c>
      <c r="B116" s="61" t="s">
        <v>31</v>
      </c>
      <c r="C116" s="62" t="s">
        <v>694</v>
      </c>
      <c r="D116" s="61" t="s">
        <v>630</v>
      </c>
      <c r="E116" s="62" t="s">
        <v>676</v>
      </c>
      <c r="F116" s="61" t="s">
        <v>446</v>
      </c>
      <c r="G116" s="62" t="s">
        <v>555</v>
      </c>
      <c r="H116" s="61" t="s">
        <v>562</v>
      </c>
      <c r="I116" s="62" t="s">
        <v>640</v>
      </c>
      <c r="J116" s="61" t="s">
        <v>414</v>
      </c>
      <c r="K116" s="61" t="s">
        <v>540</v>
      </c>
    </row>
    <row r="117" spans="1:11" x14ac:dyDescent="0.25">
      <c r="A117" s="142" t="str">
        <f t="shared" si="1"/>
        <v>0002-1005-0005</v>
      </c>
      <c r="B117" s="61" t="s">
        <v>31</v>
      </c>
      <c r="C117" s="62" t="s">
        <v>694</v>
      </c>
      <c r="D117" s="61" t="s">
        <v>630</v>
      </c>
      <c r="E117" s="62" t="s">
        <v>676</v>
      </c>
      <c r="F117" s="61" t="s">
        <v>447</v>
      </c>
      <c r="G117" s="62" t="s">
        <v>577</v>
      </c>
      <c r="H117" s="61" t="s">
        <v>562</v>
      </c>
      <c r="I117" s="62" t="s">
        <v>640</v>
      </c>
      <c r="J117" s="61" t="s">
        <v>414</v>
      </c>
      <c r="K117" s="61" t="s">
        <v>0</v>
      </c>
    </row>
    <row r="118" spans="1:11" x14ac:dyDescent="0.25">
      <c r="A118" s="142" t="str">
        <f t="shared" si="1"/>
        <v>0002-1006-0005</v>
      </c>
      <c r="B118" s="61" t="s">
        <v>31</v>
      </c>
      <c r="C118" s="62" t="s">
        <v>694</v>
      </c>
      <c r="D118" s="61" t="s">
        <v>630</v>
      </c>
      <c r="E118" s="62" t="s">
        <v>676</v>
      </c>
      <c r="F118" s="61" t="s">
        <v>456</v>
      </c>
      <c r="G118" s="62" t="s">
        <v>578</v>
      </c>
      <c r="H118" s="61" t="s">
        <v>562</v>
      </c>
      <c r="I118" s="62" t="s">
        <v>640</v>
      </c>
      <c r="J118" s="61" t="s">
        <v>414</v>
      </c>
      <c r="K118" s="61" t="s">
        <v>0</v>
      </c>
    </row>
    <row r="119" spans="1:11" x14ac:dyDescent="0.25">
      <c r="A119" s="142" t="str">
        <f t="shared" si="1"/>
        <v>0001-1014-0003</v>
      </c>
      <c r="B119" s="61" t="s">
        <v>32</v>
      </c>
      <c r="C119" s="62" t="s">
        <v>682</v>
      </c>
      <c r="D119" s="61" t="s">
        <v>564</v>
      </c>
      <c r="E119" s="62" t="s">
        <v>671</v>
      </c>
      <c r="F119" s="61" t="s">
        <v>450</v>
      </c>
      <c r="G119" s="62" t="s">
        <v>592</v>
      </c>
      <c r="H119" s="61" t="s">
        <v>463</v>
      </c>
      <c r="I119" s="62" t="s">
        <v>683</v>
      </c>
      <c r="J119" s="61" t="s">
        <v>539</v>
      </c>
      <c r="K119" s="61" t="s">
        <v>540</v>
      </c>
    </row>
    <row r="120" spans="1:11" x14ac:dyDescent="0.25">
      <c r="A120" s="142" t="str">
        <f t="shared" si="1"/>
        <v>0002-1002-0043</v>
      </c>
      <c r="B120" s="61" t="s">
        <v>33</v>
      </c>
      <c r="C120" s="62" t="s">
        <v>695</v>
      </c>
      <c r="D120" s="61" t="s">
        <v>630</v>
      </c>
      <c r="E120" s="62" t="s">
        <v>676</v>
      </c>
      <c r="F120" s="61" t="s">
        <v>453</v>
      </c>
      <c r="G120" s="62" t="s">
        <v>575</v>
      </c>
      <c r="H120" s="61" t="s">
        <v>696</v>
      </c>
      <c r="I120" s="62" t="s">
        <v>697</v>
      </c>
      <c r="J120" s="61" t="s">
        <v>408</v>
      </c>
      <c r="K120" s="61" t="s">
        <v>0</v>
      </c>
    </row>
    <row r="121" spans="1:11" x14ac:dyDescent="0.25">
      <c r="A121" s="142" t="str">
        <f t="shared" si="1"/>
        <v>0002-1003-0043</v>
      </c>
      <c r="B121" s="61" t="s">
        <v>33</v>
      </c>
      <c r="C121" s="62" t="s">
        <v>695</v>
      </c>
      <c r="D121" s="61" t="s">
        <v>630</v>
      </c>
      <c r="E121" s="62" t="s">
        <v>676</v>
      </c>
      <c r="F121" s="61" t="s">
        <v>448</v>
      </c>
      <c r="G121" s="62" t="s">
        <v>576</v>
      </c>
      <c r="H121" s="61" t="s">
        <v>696</v>
      </c>
      <c r="I121" s="62" t="s">
        <v>697</v>
      </c>
      <c r="J121" s="61" t="s">
        <v>408</v>
      </c>
      <c r="K121" s="61" t="s">
        <v>0</v>
      </c>
    </row>
    <row r="122" spans="1:11" x14ac:dyDescent="0.25">
      <c r="A122" s="142" t="str">
        <f t="shared" si="1"/>
        <v>0002-1004-0043</v>
      </c>
      <c r="B122" s="61" t="s">
        <v>33</v>
      </c>
      <c r="C122" s="62" t="s">
        <v>695</v>
      </c>
      <c r="D122" s="61" t="s">
        <v>630</v>
      </c>
      <c r="E122" s="62" t="s">
        <v>676</v>
      </c>
      <c r="F122" s="61" t="s">
        <v>446</v>
      </c>
      <c r="G122" s="62" t="s">
        <v>555</v>
      </c>
      <c r="H122" s="61" t="s">
        <v>696</v>
      </c>
      <c r="I122" s="62" t="s">
        <v>697</v>
      </c>
      <c r="J122" s="61" t="s">
        <v>408</v>
      </c>
      <c r="K122" s="61" t="s">
        <v>540</v>
      </c>
    </row>
    <row r="123" spans="1:11" x14ac:dyDescent="0.25">
      <c r="A123" s="142" t="str">
        <f t="shared" si="1"/>
        <v>0002-1005-0043</v>
      </c>
      <c r="B123" s="61" t="s">
        <v>33</v>
      </c>
      <c r="C123" s="62" t="s">
        <v>695</v>
      </c>
      <c r="D123" s="61" t="s">
        <v>630</v>
      </c>
      <c r="E123" s="62" t="s">
        <v>676</v>
      </c>
      <c r="F123" s="61" t="s">
        <v>447</v>
      </c>
      <c r="G123" s="62" t="s">
        <v>577</v>
      </c>
      <c r="H123" s="61" t="s">
        <v>696</v>
      </c>
      <c r="I123" s="62" t="s">
        <v>697</v>
      </c>
      <c r="J123" s="61" t="s">
        <v>408</v>
      </c>
      <c r="K123" s="61" t="s">
        <v>0</v>
      </c>
    </row>
    <row r="124" spans="1:11" x14ac:dyDescent="0.25">
      <c r="A124" s="142" t="str">
        <f t="shared" si="1"/>
        <v>0002-1006-0043</v>
      </c>
      <c r="B124" s="61" t="s">
        <v>33</v>
      </c>
      <c r="C124" s="62" t="s">
        <v>695</v>
      </c>
      <c r="D124" s="61" t="s">
        <v>630</v>
      </c>
      <c r="E124" s="62" t="s">
        <v>676</v>
      </c>
      <c r="F124" s="61" t="s">
        <v>456</v>
      </c>
      <c r="G124" s="62" t="s">
        <v>578</v>
      </c>
      <c r="H124" s="61" t="s">
        <v>696</v>
      </c>
      <c r="I124" s="62" t="s">
        <v>697</v>
      </c>
      <c r="J124" s="61" t="s">
        <v>408</v>
      </c>
      <c r="K124" s="61" t="s">
        <v>0</v>
      </c>
    </row>
    <row r="125" spans="1:11" x14ac:dyDescent="0.25">
      <c r="A125" s="142" t="str">
        <f t="shared" si="1"/>
        <v>0002-1012-0043</v>
      </c>
      <c r="B125" s="61" t="s">
        <v>33</v>
      </c>
      <c r="C125" s="62" t="s">
        <v>695</v>
      </c>
      <c r="D125" s="61" t="s">
        <v>630</v>
      </c>
      <c r="E125" s="62" t="s">
        <v>676</v>
      </c>
      <c r="F125" s="61" t="s">
        <v>449</v>
      </c>
      <c r="G125" s="62" t="s">
        <v>579</v>
      </c>
      <c r="H125" s="61" t="s">
        <v>696</v>
      </c>
      <c r="I125" s="62" t="s">
        <v>697</v>
      </c>
      <c r="J125" s="61" t="s">
        <v>408</v>
      </c>
      <c r="K125" s="61" t="s">
        <v>0</v>
      </c>
    </row>
    <row r="126" spans="1:11" x14ac:dyDescent="0.25">
      <c r="A126" s="142" t="str">
        <f t="shared" si="1"/>
        <v>0002-1013-0043</v>
      </c>
      <c r="B126" s="61" t="s">
        <v>33</v>
      </c>
      <c r="C126" s="62" t="s">
        <v>695</v>
      </c>
      <c r="D126" s="61" t="s">
        <v>630</v>
      </c>
      <c r="E126" s="62" t="s">
        <v>676</v>
      </c>
      <c r="F126" s="61" t="s">
        <v>454</v>
      </c>
      <c r="G126" s="62" t="s">
        <v>580</v>
      </c>
      <c r="H126" s="61" t="s">
        <v>696</v>
      </c>
      <c r="I126" s="62" t="s">
        <v>697</v>
      </c>
      <c r="J126" s="61" t="s">
        <v>408</v>
      </c>
      <c r="K126" s="61" t="s">
        <v>0</v>
      </c>
    </row>
    <row r="127" spans="1:11" x14ac:dyDescent="0.25">
      <c r="A127" s="142" t="str">
        <f t="shared" si="1"/>
        <v>0014-1004-0042</v>
      </c>
      <c r="B127" s="61" t="s">
        <v>265</v>
      </c>
      <c r="C127" s="62" t="s">
        <v>698</v>
      </c>
      <c r="D127" s="61" t="s">
        <v>569</v>
      </c>
      <c r="E127" s="62" t="s">
        <v>685</v>
      </c>
      <c r="F127" s="61" t="s">
        <v>446</v>
      </c>
      <c r="G127" s="62" t="s">
        <v>555</v>
      </c>
      <c r="H127" s="61" t="s">
        <v>686</v>
      </c>
      <c r="I127" s="62" t="s">
        <v>687</v>
      </c>
      <c r="J127" s="61" t="s">
        <v>411</v>
      </c>
      <c r="K127" s="61" t="s">
        <v>540</v>
      </c>
    </row>
    <row r="128" spans="1:11" x14ac:dyDescent="0.25">
      <c r="A128" s="142" t="str">
        <f t="shared" si="1"/>
        <v>0014-1005-0042</v>
      </c>
      <c r="B128" s="61" t="s">
        <v>265</v>
      </c>
      <c r="C128" s="62" t="s">
        <v>698</v>
      </c>
      <c r="D128" s="61" t="s">
        <v>569</v>
      </c>
      <c r="E128" s="62" t="s">
        <v>685</v>
      </c>
      <c r="F128" s="61" t="s">
        <v>447</v>
      </c>
      <c r="G128" s="62" t="s">
        <v>577</v>
      </c>
      <c r="H128" s="61" t="s">
        <v>686</v>
      </c>
      <c r="I128" s="62" t="s">
        <v>687</v>
      </c>
      <c r="J128" s="61" t="s">
        <v>411</v>
      </c>
      <c r="K128" s="61" t="s">
        <v>0</v>
      </c>
    </row>
    <row r="129" spans="1:11" x14ac:dyDescent="0.25">
      <c r="A129" s="142" t="str">
        <f t="shared" si="1"/>
        <v>0014-1006-0042</v>
      </c>
      <c r="B129" s="61" t="s">
        <v>265</v>
      </c>
      <c r="C129" s="62" t="s">
        <v>698</v>
      </c>
      <c r="D129" s="61" t="s">
        <v>569</v>
      </c>
      <c r="E129" s="62" t="s">
        <v>685</v>
      </c>
      <c r="F129" s="61" t="s">
        <v>456</v>
      </c>
      <c r="G129" s="62" t="s">
        <v>578</v>
      </c>
      <c r="H129" s="61" t="s">
        <v>686</v>
      </c>
      <c r="I129" s="62" t="s">
        <v>687</v>
      </c>
      <c r="J129" s="61" t="s">
        <v>411</v>
      </c>
      <c r="K129" s="61" t="s">
        <v>0</v>
      </c>
    </row>
    <row r="130" spans="1:11" x14ac:dyDescent="0.25">
      <c r="A130" s="142" t="str">
        <f t="shared" ref="A130:A193" si="2">D130&amp;"-"&amp;F130&amp;"-"&amp;H130</f>
        <v>0001-1001-0003</v>
      </c>
      <c r="B130" s="61" t="s">
        <v>34</v>
      </c>
      <c r="C130" s="62" t="s">
        <v>699</v>
      </c>
      <c r="D130" s="61" t="s">
        <v>564</v>
      </c>
      <c r="E130" s="62" t="s">
        <v>671</v>
      </c>
      <c r="F130" s="61" t="s">
        <v>417</v>
      </c>
      <c r="G130" s="62" t="s">
        <v>597</v>
      </c>
      <c r="H130" s="61" t="s">
        <v>463</v>
      </c>
      <c r="I130" s="62" t="s">
        <v>683</v>
      </c>
      <c r="J130" s="61" t="s">
        <v>539</v>
      </c>
      <c r="K130" s="61" t="s">
        <v>540</v>
      </c>
    </row>
    <row r="131" spans="1:11" x14ac:dyDescent="0.25">
      <c r="A131" s="142" t="str">
        <f t="shared" si="2"/>
        <v>0002-1001-0005</v>
      </c>
      <c r="B131" s="61" t="s">
        <v>35</v>
      </c>
      <c r="C131" s="62" t="s">
        <v>700</v>
      </c>
      <c r="D131" s="61" t="s">
        <v>630</v>
      </c>
      <c r="E131" s="62" t="s">
        <v>676</v>
      </c>
      <c r="F131" s="61" t="s">
        <v>417</v>
      </c>
      <c r="G131" s="62" t="s">
        <v>597</v>
      </c>
      <c r="H131" s="61" t="s">
        <v>562</v>
      </c>
      <c r="I131" s="62" t="s">
        <v>640</v>
      </c>
      <c r="J131" s="61" t="s">
        <v>539</v>
      </c>
      <c r="K131" s="61" t="s">
        <v>540</v>
      </c>
    </row>
    <row r="132" spans="1:11" x14ac:dyDescent="0.25">
      <c r="A132" s="142" t="str">
        <f t="shared" si="2"/>
        <v>0001-1001-0044</v>
      </c>
      <c r="B132" s="61" t="s">
        <v>36</v>
      </c>
      <c r="C132" s="62" t="s">
        <v>701</v>
      </c>
      <c r="D132" s="61" t="s">
        <v>564</v>
      </c>
      <c r="E132" s="62" t="s">
        <v>671</v>
      </c>
      <c r="F132" s="61" t="s">
        <v>417</v>
      </c>
      <c r="G132" s="62" t="s">
        <v>597</v>
      </c>
      <c r="H132" s="61" t="s">
        <v>702</v>
      </c>
      <c r="I132" s="62" t="s">
        <v>701</v>
      </c>
      <c r="J132" s="61" t="s">
        <v>539</v>
      </c>
      <c r="K132" s="61" t="s">
        <v>540</v>
      </c>
    </row>
    <row r="133" spans="1:11" x14ac:dyDescent="0.25">
      <c r="A133" s="142" t="str">
        <f t="shared" si="2"/>
        <v>0002-1009-0009</v>
      </c>
      <c r="B133" s="61" t="s">
        <v>37</v>
      </c>
      <c r="C133" s="62" t="s">
        <v>703</v>
      </c>
      <c r="D133" s="61" t="s">
        <v>630</v>
      </c>
      <c r="E133" s="62" t="s">
        <v>676</v>
      </c>
      <c r="F133" s="61" t="s">
        <v>415</v>
      </c>
      <c r="G133" s="62" t="s">
        <v>638</v>
      </c>
      <c r="H133" s="61" t="s">
        <v>567</v>
      </c>
      <c r="I133" s="62" t="s">
        <v>645</v>
      </c>
      <c r="J133" s="61" t="s">
        <v>539</v>
      </c>
      <c r="K133" s="61" t="s">
        <v>540</v>
      </c>
    </row>
    <row r="134" spans="1:11" x14ac:dyDescent="0.25">
      <c r="A134" s="142" t="str">
        <f t="shared" si="2"/>
        <v>0004-1001-0025</v>
      </c>
      <c r="B134" s="61" t="s">
        <v>41</v>
      </c>
      <c r="C134" s="62" t="s">
        <v>704</v>
      </c>
      <c r="D134" s="61" t="s">
        <v>636</v>
      </c>
      <c r="E134" s="62" t="s">
        <v>705</v>
      </c>
      <c r="F134" s="61" t="s">
        <v>417</v>
      </c>
      <c r="G134" s="62" t="s">
        <v>597</v>
      </c>
      <c r="H134" s="61" t="s">
        <v>471</v>
      </c>
      <c r="I134" s="62" t="s">
        <v>648</v>
      </c>
      <c r="J134" s="61" t="s">
        <v>539</v>
      </c>
      <c r="K134" s="61" t="s">
        <v>540</v>
      </c>
    </row>
    <row r="135" spans="1:11" x14ac:dyDescent="0.25">
      <c r="A135" s="142" t="str">
        <f t="shared" si="2"/>
        <v>0004-1010-0025</v>
      </c>
      <c r="B135" s="61" t="s">
        <v>706</v>
      </c>
      <c r="C135" s="62" t="s">
        <v>707</v>
      </c>
      <c r="D135" s="61" t="s">
        <v>636</v>
      </c>
      <c r="E135" s="62" t="s">
        <v>705</v>
      </c>
      <c r="F135" s="61" t="s">
        <v>445</v>
      </c>
      <c r="G135" s="62" t="s">
        <v>552</v>
      </c>
      <c r="H135" s="61" t="s">
        <v>471</v>
      </c>
      <c r="I135" s="62" t="s">
        <v>648</v>
      </c>
      <c r="J135" s="61" t="s">
        <v>539</v>
      </c>
      <c r="K135" s="61" t="s">
        <v>540</v>
      </c>
    </row>
    <row r="136" spans="1:11" x14ac:dyDescent="0.25">
      <c r="A136" s="142" t="str">
        <f t="shared" si="2"/>
        <v>0015-1002-0035</v>
      </c>
      <c r="B136" s="61" t="s">
        <v>442</v>
      </c>
      <c r="C136" s="62" t="s">
        <v>708</v>
      </c>
      <c r="D136" s="61" t="s">
        <v>512</v>
      </c>
      <c r="E136" s="62" t="s">
        <v>709</v>
      </c>
      <c r="F136" s="61" t="s">
        <v>453</v>
      </c>
      <c r="G136" s="62" t="s">
        <v>575</v>
      </c>
      <c r="H136" s="61" t="s">
        <v>468</v>
      </c>
      <c r="I136" s="62" t="s">
        <v>710</v>
      </c>
      <c r="J136" s="61" t="s">
        <v>414</v>
      </c>
      <c r="K136" s="61" t="s">
        <v>0</v>
      </c>
    </row>
    <row r="137" spans="1:11" x14ac:dyDescent="0.25">
      <c r="A137" s="142" t="str">
        <f t="shared" si="2"/>
        <v>0015-1003-0035</v>
      </c>
      <c r="B137" s="61" t="s">
        <v>442</v>
      </c>
      <c r="C137" s="62" t="s">
        <v>708</v>
      </c>
      <c r="D137" s="61" t="s">
        <v>512</v>
      </c>
      <c r="E137" s="62" t="s">
        <v>709</v>
      </c>
      <c r="F137" s="61" t="s">
        <v>448</v>
      </c>
      <c r="G137" s="62" t="s">
        <v>576</v>
      </c>
      <c r="H137" s="61" t="s">
        <v>468</v>
      </c>
      <c r="I137" s="62" t="s">
        <v>710</v>
      </c>
      <c r="J137" s="61" t="s">
        <v>414</v>
      </c>
      <c r="K137" s="61" t="s">
        <v>0</v>
      </c>
    </row>
    <row r="138" spans="1:11" x14ac:dyDescent="0.25">
      <c r="A138" s="142" t="str">
        <f t="shared" si="2"/>
        <v>0015-1012-0035</v>
      </c>
      <c r="B138" s="61" t="s">
        <v>442</v>
      </c>
      <c r="C138" s="62" t="s">
        <v>708</v>
      </c>
      <c r="D138" s="61" t="s">
        <v>512</v>
      </c>
      <c r="E138" s="62" t="s">
        <v>709</v>
      </c>
      <c r="F138" s="61" t="s">
        <v>449</v>
      </c>
      <c r="G138" s="62" t="s">
        <v>579</v>
      </c>
      <c r="H138" s="61" t="s">
        <v>468</v>
      </c>
      <c r="I138" s="62" t="s">
        <v>710</v>
      </c>
      <c r="J138" s="61" t="s">
        <v>414</v>
      </c>
      <c r="K138" s="61" t="s">
        <v>540</v>
      </c>
    </row>
    <row r="139" spans="1:11" x14ac:dyDescent="0.25">
      <c r="A139" s="142" t="str">
        <f t="shared" si="2"/>
        <v>0015-1013-0035</v>
      </c>
      <c r="B139" s="61" t="s">
        <v>442</v>
      </c>
      <c r="C139" s="62" t="s">
        <v>708</v>
      </c>
      <c r="D139" s="61" t="s">
        <v>512</v>
      </c>
      <c r="E139" s="62" t="s">
        <v>709</v>
      </c>
      <c r="F139" s="61" t="s">
        <v>454</v>
      </c>
      <c r="G139" s="62" t="s">
        <v>580</v>
      </c>
      <c r="H139" s="61" t="s">
        <v>468</v>
      </c>
      <c r="I139" s="62" t="s">
        <v>710</v>
      </c>
      <c r="J139" s="61" t="s">
        <v>414</v>
      </c>
      <c r="K139" s="61" t="s">
        <v>0</v>
      </c>
    </row>
    <row r="140" spans="1:11" x14ac:dyDescent="0.25">
      <c r="A140" s="142" t="str">
        <f t="shared" si="2"/>
        <v>0004-1002-0012</v>
      </c>
      <c r="B140" s="61" t="s">
        <v>38</v>
      </c>
      <c r="C140" s="62" t="s">
        <v>582</v>
      </c>
      <c r="D140" s="61" t="s">
        <v>636</v>
      </c>
      <c r="E140" s="62" t="s">
        <v>705</v>
      </c>
      <c r="F140" s="61" t="s">
        <v>453</v>
      </c>
      <c r="G140" s="62" t="s">
        <v>575</v>
      </c>
      <c r="H140" s="61" t="s">
        <v>452</v>
      </c>
      <c r="I140" s="62" t="s">
        <v>653</v>
      </c>
      <c r="J140" s="61" t="s">
        <v>412</v>
      </c>
      <c r="K140" s="61" t="s">
        <v>0</v>
      </c>
    </row>
    <row r="141" spans="1:11" x14ac:dyDescent="0.25">
      <c r="A141" s="142" t="str">
        <f t="shared" si="2"/>
        <v>0004-1003-0012</v>
      </c>
      <c r="B141" s="61" t="s">
        <v>38</v>
      </c>
      <c r="C141" s="62" t="s">
        <v>582</v>
      </c>
      <c r="D141" s="61" t="s">
        <v>636</v>
      </c>
      <c r="E141" s="62" t="s">
        <v>705</v>
      </c>
      <c r="F141" s="61" t="s">
        <v>448</v>
      </c>
      <c r="G141" s="62" t="s">
        <v>576</v>
      </c>
      <c r="H141" s="61" t="s">
        <v>452</v>
      </c>
      <c r="I141" s="62" t="s">
        <v>653</v>
      </c>
      <c r="J141" s="61" t="s">
        <v>412</v>
      </c>
      <c r="K141" s="61" t="s">
        <v>0</v>
      </c>
    </row>
    <row r="142" spans="1:11" x14ac:dyDescent="0.25">
      <c r="A142" s="142" t="str">
        <f t="shared" si="2"/>
        <v>0004-1008-0012</v>
      </c>
      <c r="B142" s="61" t="s">
        <v>38</v>
      </c>
      <c r="C142" s="62" t="s">
        <v>582</v>
      </c>
      <c r="D142" s="61" t="s">
        <v>636</v>
      </c>
      <c r="E142" s="62" t="s">
        <v>705</v>
      </c>
      <c r="F142" s="61" t="s">
        <v>480</v>
      </c>
      <c r="G142" s="62" t="s">
        <v>711</v>
      </c>
      <c r="H142" s="61" t="s">
        <v>452</v>
      </c>
      <c r="I142" s="62" t="s">
        <v>653</v>
      </c>
      <c r="J142" s="61" t="s">
        <v>412</v>
      </c>
      <c r="K142" s="61" t="s">
        <v>0</v>
      </c>
    </row>
    <row r="143" spans="1:11" x14ac:dyDescent="0.25">
      <c r="A143" s="142" t="str">
        <f t="shared" si="2"/>
        <v>0004-1012-0012</v>
      </c>
      <c r="B143" s="61" t="s">
        <v>38</v>
      </c>
      <c r="C143" s="62" t="s">
        <v>582</v>
      </c>
      <c r="D143" s="61" t="s">
        <v>636</v>
      </c>
      <c r="E143" s="62" t="s">
        <v>705</v>
      </c>
      <c r="F143" s="61" t="s">
        <v>449</v>
      </c>
      <c r="G143" s="62" t="s">
        <v>579</v>
      </c>
      <c r="H143" s="61" t="s">
        <v>452</v>
      </c>
      <c r="I143" s="62" t="s">
        <v>653</v>
      </c>
      <c r="J143" s="61" t="s">
        <v>412</v>
      </c>
      <c r="K143" s="61" t="s">
        <v>540</v>
      </c>
    </row>
    <row r="144" spans="1:11" x14ac:dyDescent="0.25">
      <c r="A144" s="142" t="str">
        <f t="shared" si="2"/>
        <v>0004-1013-0012</v>
      </c>
      <c r="B144" s="61" t="s">
        <v>38</v>
      </c>
      <c r="C144" s="62" t="s">
        <v>582</v>
      </c>
      <c r="D144" s="61" t="s">
        <v>636</v>
      </c>
      <c r="E144" s="62" t="s">
        <v>705</v>
      </c>
      <c r="F144" s="61" t="s">
        <v>454</v>
      </c>
      <c r="G144" s="62" t="s">
        <v>580</v>
      </c>
      <c r="H144" s="61" t="s">
        <v>452</v>
      </c>
      <c r="I144" s="62" t="s">
        <v>653</v>
      </c>
      <c r="J144" s="61" t="s">
        <v>412</v>
      </c>
      <c r="K144" s="61" t="s">
        <v>0</v>
      </c>
    </row>
    <row r="145" spans="1:11" x14ac:dyDescent="0.25">
      <c r="A145" s="142" t="str">
        <f t="shared" si="2"/>
        <v>0004-1014-0012</v>
      </c>
      <c r="B145" s="61" t="s">
        <v>42</v>
      </c>
      <c r="C145" s="62" t="s">
        <v>712</v>
      </c>
      <c r="D145" s="61" t="s">
        <v>636</v>
      </c>
      <c r="E145" s="62" t="s">
        <v>705</v>
      </c>
      <c r="F145" s="61" t="s">
        <v>450</v>
      </c>
      <c r="G145" s="62" t="s">
        <v>592</v>
      </c>
      <c r="H145" s="61" t="s">
        <v>452</v>
      </c>
      <c r="I145" s="62" t="s">
        <v>653</v>
      </c>
      <c r="J145" s="61" t="s">
        <v>539</v>
      </c>
      <c r="K145" s="61" t="s">
        <v>540</v>
      </c>
    </row>
    <row r="146" spans="1:11" x14ac:dyDescent="0.25">
      <c r="A146" s="142" t="str">
        <f t="shared" si="2"/>
        <v>0004-1010-0012</v>
      </c>
      <c r="B146" s="61" t="s">
        <v>39</v>
      </c>
      <c r="C146" s="62" t="s">
        <v>713</v>
      </c>
      <c r="D146" s="61" t="s">
        <v>636</v>
      </c>
      <c r="E146" s="62" t="s">
        <v>705</v>
      </c>
      <c r="F146" s="61" t="s">
        <v>445</v>
      </c>
      <c r="G146" s="62" t="s">
        <v>552</v>
      </c>
      <c r="H146" s="61" t="s">
        <v>452</v>
      </c>
      <c r="I146" s="62" t="s">
        <v>653</v>
      </c>
      <c r="J146" s="61" t="s">
        <v>539</v>
      </c>
      <c r="K146" s="61" t="s">
        <v>540</v>
      </c>
    </row>
    <row r="147" spans="1:11" x14ac:dyDescent="0.25">
      <c r="A147" s="142" t="str">
        <f t="shared" si="2"/>
        <v>0015-1004-0035</v>
      </c>
      <c r="B147" s="61" t="s">
        <v>266</v>
      </c>
      <c r="C147" s="62" t="s">
        <v>714</v>
      </c>
      <c r="D147" s="61" t="s">
        <v>512</v>
      </c>
      <c r="E147" s="62" t="s">
        <v>709</v>
      </c>
      <c r="F147" s="61" t="s">
        <v>446</v>
      </c>
      <c r="G147" s="62" t="s">
        <v>555</v>
      </c>
      <c r="H147" s="61" t="s">
        <v>468</v>
      </c>
      <c r="I147" s="62" t="s">
        <v>710</v>
      </c>
      <c r="J147" s="61" t="s">
        <v>411</v>
      </c>
      <c r="K147" s="61" t="s">
        <v>540</v>
      </c>
    </row>
    <row r="148" spans="1:11" x14ac:dyDescent="0.25">
      <c r="A148" s="142" t="str">
        <f t="shared" si="2"/>
        <v>0015-1005-0035</v>
      </c>
      <c r="B148" s="61" t="s">
        <v>266</v>
      </c>
      <c r="C148" s="62" t="s">
        <v>714</v>
      </c>
      <c r="D148" s="61" t="s">
        <v>512</v>
      </c>
      <c r="E148" s="62" t="s">
        <v>709</v>
      </c>
      <c r="F148" s="61" t="s">
        <v>447</v>
      </c>
      <c r="G148" s="62" t="s">
        <v>577</v>
      </c>
      <c r="H148" s="61" t="s">
        <v>468</v>
      </c>
      <c r="I148" s="62" t="s">
        <v>710</v>
      </c>
      <c r="J148" s="61" t="s">
        <v>411</v>
      </c>
      <c r="K148" s="61" t="s">
        <v>0</v>
      </c>
    </row>
    <row r="149" spans="1:11" x14ac:dyDescent="0.25">
      <c r="A149" s="142" t="str">
        <f t="shared" si="2"/>
        <v>0015-1006-0035</v>
      </c>
      <c r="B149" s="61" t="s">
        <v>266</v>
      </c>
      <c r="C149" s="62" t="s">
        <v>714</v>
      </c>
      <c r="D149" s="61" t="s">
        <v>512</v>
      </c>
      <c r="E149" s="62" t="s">
        <v>709</v>
      </c>
      <c r="F149" s="61" t="s">
        <v>456</v>
      </c>
      <c r="G149" s="62" t="s">
        <v>578</v>
      </c>
      <c r="H149" s="61" t="s">
        <v>468</v>
      </c>
      <c r="I149" s="62" t="s">
        <v>710</v>
      </c>
      <c r="J149" s="61" t="s">
        <v>411</v>
      </c>
      <c r="K149" s="61" t="s">
        <v>0</v>
      </c>
    </row>
    <row r="150" spans="1:11" x14ac:dyDescent="0.25">
      <c r="A150" s="142" t="str">
        <f t="shared" si="2"/>
        <v>0004-1004-0012</v>
      </c>
      <c r="B150" s="61" t="s">
        <v>40</v>
      </c>
      <c r="C150" s="62" t="s">
        <v>715</v>
      </c>
      <c r="D150" s="61" t="s">
        <v>636</v>
      </c>
      <c r="E150" s="62" t="s">
        <v>705</v>
      </c>
      <c r="F150" s="61" t="s">
        <v>446</v>
      </c>
      <c r="G150" s="62" t="s">
        <v>555</v>
      </c>
      <c r="H150" s="61" t="s">
        <v>452</v>
      </c>
      <c r="I150" s="62" t="s">
        <v>653</v>
      </c>
      <c r="J150" s="61" t="s">
        <v>411</v>
      </c>
      <c r="K150" s="61" t="s">
        <v>540</v>
      </c>
    </row>
    <row r="151" spans="1:11" x14ac:dyDescent="0.25">
      <c r="A151" s="142" t="str">
        <f t="shared" si="2"/>
        <v>0004-1005-0012</v>
      </c>
      <c r="B151" s="61" t="s">
        <v>40</v>
      </c>
      <c r="C151" s="62" t="s">
        <v>715</v>
      </c>
      <c r="D151" s="61" t="s">
        <v>636</v>
      </c>
      <c r="E151" s="62" t="s">
        <v>705</v>
      </c>
      <c r="F151" s="61" t="s">
        <v>447</v>
      </c>
      <c r="G151" s="62" t="s">
        <v>577</v>
      </c>
      <c r="H151" s="61" t="s">
        <v>452</v>
      </c>
      <c r="I151" s="62" t="s">
        <v>653</v>
      </c>
      <c r="J151" s="61" t="s">
        <v>411</v>
      </c>
      <c r="K151" s="61" t="s">
        <v>0</v>
      </c>
    </row>
    <row r="152" spans="1:11" x14ac:dyDescent="0.25">
      <c r="A152" s="142" t="str">
        <f t="shared" si="2"/>
        <v>0004-1006-0012</v>
      </c>
      <c r="B152" s="61" t="s">
        <v>40</v>
      </c>
      <c r="C152" s="62" t="s">
        <v>715</v>
      </c>
      <c r="D152" s="61" t="s">
        <v>636</v>
      </c>
      <c r="E152" s="62" t="s">
        <v>705</v>
      </c>
      <c r="F152" s="61" t="s">
        <v>456</v>
      </c>
      <c r="G152" s="62" t="s">
        <v>578</v>
      </c>
      <c r="H152" s="61" t="s">
        <v>452</v>
      </c>
      <c r="I152" s="62" t="s">
        <v>653</v>
      </c>
      <c r="J152" s="61" t="s">
        <v>411</v>
      </c>
      <c r="K152" s="61" t="s">
        <v>0</v>
      </c>
    </row>
    <row r="153" spans="1:11" x14ac:dyDescent="0.25">
      <c r="A153" s="142" t="str">
        <f t="shared" si="2"/>
        <v>0004-1000-0012</v>
      </c>
      <c r="B153" s="61" t="s">
        <v>716</v>
      </c>
      <c r="C153" s="62" t="s">
        <v>717</v>
      </c>
      <c r="D153" s="61" t="s">
        <v>636</v>
      </c>
      <c r="E153" s="62" t="s">
        <v>705</v>
      </c>
      <c r="F153" s="61" t="s">
        <v>409</v>
      </c>
      <c r="G153" s="62" t="s">
        <v>693</v>
      </c>
      <c r="H153" s="61" t="s">
        <v>452</v>
      </c>
      <c r="I153" s="62" t="s">
        <v>653</v>
      </c>
      <c r="J153" s="61" t="s">
        <v>539</v>
      </c>
      <c r="K153" s="61" t="s">
        <v>540</v>
      </c>
    </row>
    <row r="154" spans="1:11" x14ac:dyDescent="0.25">
      <c r="A154" s="142" t="str">
        <f t="shared" si="2"/>
        <v>0011-1008-0300</v>
      </c>
      <c r="B154" s="61" t="s">
        <v>129</v>
      </c>
      <c r="C154" s="62" t="e">
        <v>#N/A</v>
      </c>
      <c r="D154" s="61" t="s">
        <v>458</v>
      </c>
      <c r="E154" s="62" t="s">
        <v>551</v>
      </c>
      <c r="F154" s="61" t="s">
        <v>480</v>
      </c>
      <c r="G154" s="62" t="s">
        <v>711</v>
      </c>
      <c r="H154" s="61" t="s">
        <v>718</v>
      </c>
      <c r="I154" s="62" t="s">
        <v>719</v>
      </c>
      <c r="J154" s="61" t="s">
        <v>539</v>
      </c>
      <c r="K154" s="61" t="s">
        <v>540</v>
      </c>
    </row>
    <row r="155" spans="1:11" x14ac:dyDescent="0.25">
      <c r="A155" s="142" t="str">
        <f t="shared" si="2"/>
        <v>0011-1008-0300</v>
      </c>
      <c r="B155" s="61" t="s">
        <v>162</v>
      </c>
      <c r="C155" s="62" t="e">
        <v>#N/A</v>
      </c>
      <c r="D155" s="61" t="s">
        <v>458</v>
      </c>
      <c r="E155" s="62" t="s">
        <v>551</v>
      </c>
      <c r="F155" s="61" t="s">
        <v>480</v>
      </c>
      <c r="G155" s="62" t="s">
        <v>711</v>
      </c>
      <c r="H155" s="61" t="s">
        <v>718</v>
      </c>
      <c r="I155" s="62" t="s">
        <v>719</v>
      </c>
      <c r="J155" s="61" t="s">
        <v>539</v>
      </c>
      <c r="K155" s="61" t="s">
        <v>540</v>
      </c>
    </row>
    <row r="156" spans="1:11" x14ac:dyDescent="0.25">
      <c r="A156" s="142" t="str">
        <f t="shared" si="2"/>
        <v>0011-1002-0012</v>
      </c>
      <c r="B156" s="61" t="s">
        <v>137</v>
      </c>
      <c r="C156" s="62" t="s">
        <v>720</v>
      </c>
      <c r="D156" s="61" t="s">
        <v>458</v>
      </c>
      <c r="E156" s="62" t="s">
        <v>551</v>
      </c>
      <c r="F156" s="61" t="s">
        <v>453</v>
      </c>
      <c r="G156" s="62" t="s">
        <v>575</v>
      </c>
      <c r="H156" s="61" t="s">
        <v>452</v>
      </c>
      <c r="I156" s="62" t="s">
        <v>653</v>
      </c>
      <c r="J156" s="61" t="s">
        <v>411</v>
      </c>
      <c r="K156" s="61" t="s">
        <v>540</v>
      </c>
    </row>
    <row r="157" spans="1:11" x14ac:dyDescent="0.25">
      <c r="A157" s="142" t="str">
        <f t="shared" si="2"/>
        <v>0011-1002-0052</v>
      </c>
      <c r="B157" s="61" t="s">
        <v>137</v>
      </c>
      <c r="C157" s="62" t="s">
        <v>720</v>
      </c>
      <c r="D157" s="61" t="s">
        <v>458</v>
      </c>
      <c r="E157" s="62" t="s">
        <v>551</v>
      </c>
      <c r="F157" s="61" t="s">
        <v>453</v>
      </c>
      <c r="G157" s="62" t="s">
        <v>575</v>
      </c>
      <c r="H157" s="61" t="s">
        <v>721</v>
      </c>
      <c r="I157" s="62" t="s">
        <v>722</v>
      </c>
      <c r="J157" s="61" t="s">
        <v>411</v>
      </c>
      <c r="K157" s="61" t="s">
        <v>0</v>
      </c>
    </row>
    <row r="158" spans="1:11" x14ac:dyDescent="0.25">
      <c r="A158" s="142" t="str">
        <f t="shared" si="2"/>
        <v>0011-1002-0056</v>
      </c>
      <c r="B158" s="61" t="s">
        <v>137</v>
      </c>
      <c r="C158" s="62" t="s">
        <v>720</v>
      </c>
      <c r="D158" s="61" t="s">
        <v>458</v>
      </c>
      <c r="E158" s="62" t="s">
        <v>551</v>
      </c>
      <c r="F158" s="61" t="s">
        <v>453</v>
      </c>
      <c r="G158" s="62" t="s">
        <v>575</v>
      </c>
      <c r="H158" s="61" t="s">
        <v>513</v>
      </c>
      <c r="I158" s="62" t="s">
        <v>723</v>
      </c>
      <c r="J158" s="61" t="s">
        <v>411</v>
      </c>
      <c r="K158" s="61" t="s">
        <v>0</v>
      </c>
    </row>
    <row r="159" spans="1:11" x14ac:dyDescent="0.25">
      <c r="A159" s="142" t="str">
        <f t="shared" si="2"/>
        <v>0012-1002-0012</v>
      </c>
      <c r="B159" s="61" t="s">
        <v>139</v>
      </c>
      <c r="C159" s="62" t="s">
        <v>724</v>
      </c>
      <c r="D159" s="61" t="s">
        <v>452</v>
      </c>
      <c r="E159" s="62" t="s">
        <v>725</v>
      </c>
      <c r="F159" s="61" t="s">
        <v>453</v>
      </c>
      <c r="G159" s="62" t="s">
        <v>575</v>
      </c>
      <c r="H159" s="61" t="s">
        <v>452</v>
      </c>
      <c r="I159" s="62" t="s">
        <v>653</v>
      </c>
      <c r="J159" s="61" t="s">
        <v>411</v>
      </c>
      <c r="K159" s="61" t="s">
        <v>540</v>
      </c>
    </row>
    <row r="160" spans="1:11" x14ac:dyDescent="0.25">
      <c r="A160" s="142" t="str">
        <f t="shared" si="2"/>
        <v>0012-1002-0052</v>
      </c>
      <c r="B160" s="61" t="s">
        <v>139</v>
      </c>
      <c r="C160" s="62" t="s">
        <v>724</v>
      </c>
      <c r="D160" s="61" t="s">
        <v>452</v>
      </c>
      <c r="E160" s="62" t="s">
        <v>725</v>
      </c>
      <c r="F160" s="61" t="s">
        <v>453</v>
      </c>
      <c r="G160" s="62" t="s">
        <v>575</v>
      </c>
      <c r="H160" s="61" t="s">
        <v>721</v>
      </c>
      <c r="I160" s="62" t="s">
        <v>722</v>
      </c>
      <c r="J160" s="61" t="s">
        <v>411</v>
      </c>
      <c r="K160" s="61" t="s">
        <v>0</v>
      </c>
    </row>
    <row r="161" spans="1:11" x14ac:dyDescent="0.25">
      <c r="A161" s="142" t="str">
        <f t="shared" si="2"/>
        <v>0012-1002-0056</v>
      </c>
      <c r="B161" s="61" t="s">
        <v>139</v>
      </c>
      <c r="C161" s="62" t="s">
        <v>724</v>
      </c>
      <c r="D161" s="61" t="s">
        <v>452</v>
      </c>
      <c r="E161" s="62" t="s">
        <v>725</v>
      </c>
      <c r="F161" s="61" t="s">
        <v>453</v>
      </c>
      <c r="G161" s="62" t="s">
        <v>575</v>
      </c>
      <c r="H161" s="61" t="s">
        <v>513</v>
      </c>
      <c r="I161" s="62" t="s">
        <v>723</v>
      </c>
      <c r="J161" s="61" t="s">
        <v>411</v>
      </c>
      <c r="K161" s="61" t="s">
        <v>0</v>
      </c>
    </row>
    <row r="162" spans="1:11" x14ac:dyDescent="0.25">
      <c r="A162" s="142" t="str">
        <f t="shared" si="2"/>
        <v>0011-1008-0300</v>
      </c>
      <c r="B162" s="61" t="s">
        <v>134</v>
      </c>
      <c r="C162" s="62" t="e">
        <v>#N/A</v>
      </c>
      <c r="D162" s="61" t="s">
        <v>458</v>
      </c>
      <c r="E162" s="62" t="s">
        <v>551</v>
      </c>
      <c r="F162" s="61" t="s">
        <v>480</v>
      </c>
      <c r="G162" s="62" t="s">
        <v>711</v>
      </c>
      <c r="H162" s="61" t="s">
        <v>718</v>
      </c>
      <c r="I162" s="62" t="s">
        <v>719</v>
      </c>
      <c r="J162" s="61" t="s">
        <v>539</v>
      </c>
      <c r="K162" s="61" t="s">
        <v>540</v>
      </c>
    </row>
    <row r="163" spans="1:11" x14ac:dyDescent="0.25">
      <c r="A163" s="142" t="str">
        <f t="shared" si="2"/>
        <v>0031-1000-0012</v>
      </c>
      <c r="B163" s="61" t="s">
        <v>93</v>
      </c>
      <c r="C163" s="62" t="s">
        <v>726</v>
      </c>
      <c r="D163" s="61" t="s">
        <v>459</v>
      </c>
      <c r="E163" s="62" t="s">
        <v>727</v>
      </c>
      <c r="F163" s="61" t="s">
        <v>409</v>
      </c>
      <c r="G163" s="62" t="s">
        <v>693</v>
      </c>
      <c r="H163" s="61" t="s">
        <v>452</v>
      </c>
      <c r="I163" s="62" t="s">
        <v>653</v>
      </c>
      <c r="J163" s="61" t="s">
        <v>539</v>
      </c>
      <c r="K163" s="61" t="s">
        <v>540</v>
      </c>
    </row>
    <row r="164" spans="1:11" s="141" customFormat="1" x14ac:dyDescent="0.25">
      <c r="A164" s="142" t="str">
        <f t="shared" si="2"/>
        <v>0011-1000-0012</v>
      </c>
      <c r="B164" s="64" t="s">
        <v>93</v>
      </c>
      <c r="C164" s="63" t="s">
        <v>726</v>
      </c>
      <c r="D164" s="64" t="s">
        <v>458</v>
      </c>
      <c r="E164" s="63" t="s">
        <v>551</v>
      </c>
      <c r="F164" s="64" t="s">
        <v>409</v>
      </c>
      <c r="G164" s="63" t="s">
        <v>693</v>
      </c>
      <c r="H164" s="64" t="s">
        <v>452</v>
      </c>
      <c r="I164" s="63" t="s">
        <v>653</v>
      </c>
      <c r="J164" s="61"/>
      <c r="K164" s="61"/>
    </row>
    <row r="165" spans="1:11" x14ac:dyDescent="0.25">
      <c r="A165" s="142" t="str">
        <f t="shared" si="2"/>
        <v>0011-1008-0300</v>
      </c>
      <c r="B165" s="61" t="s">
        <v>167</v>
      </c>
      <c r="C165" s="62" t="e">
        <v>#N/A</v>
      </c>
      <c r="D165" s="61" t="s">
        <v>458</v>
      </c>
      <c r="E165" s="62" t="s">
        <v>551</v>
      </c>
      <c r="F165" s="61" t="s">
        <v>480</v>
      </c>
      <c r="G165" s="62" t="s">
        <v>711</v>
      </c>
      <c r="H165" s="61" t="s">
        <v>718</v>
      </c>
      <c r="I165" s="62" t="s">
        <v>719</v>
      </c>
      <c r="J165" s="61" t="s">
        <v>539</v>
      </c>
      <c r="K165" s="61" t="s">
        <v>540</v>
      </c>
    </row>
    <row r="166" spans="1:11" x14ac:dyDescent="0.25">
      <c r="A166" s="142" t="str">
        <f t="shared" si="2"/>
        <v>0093-1000-0105</v>
      </c>
      <c r="B166" s="61" t="s">
        <v>170</v>
      </c>
      <c r="C166" s="62" t="s">
        <v>728</v>
      </c>
      <c r="D166" s="61" t="s">
        <v>729</v>
      </c>
      <c r="E166" s="62" t="s">
        <v>728</v>
      </c>
      <c r="F166" s="61" t="s">
        <v>409</v>
      </c>
      <c r="G166" s="62" t="s">
        <v>693</v>
      </c>
      <c r="H166" s="61" t="s">
        <v>537</v>
      </c>
      <c r="I166" s="62" t="s">
        <v>538</v>
      </c>
      <c r="J166" s="61" t="s">
        <v>539</v>
      </c>
      <c r="K166" s="61" t="s">
        <v>540</v>
      </c>
    </row>
    <row r="167" spans="1:11" x14ac:dyDescent="0.25">
      <c r="A167" s="142" t="str">
        <f t="shared" si="2"/>
        <v>0094-1000-0105</v>
      </c>
      <c r="B167" s="61" t="s">
        <v>172</v>
      </c>
      <c r="C167" s="62" t="s">
        <v>730</v>
      </c>
      <c r="D167" s="61" t="s">
        <v>731</v>
      </c>
      <c r="E167" s="62" t="s">
        <v>730</v>
      </c>
      <c r="F167" s="61" t="s">
        <v>409</v>
      </c>
      <c r="G167" s="62" t="s">
        <v>693</v>
      </c>
      <c r="H167" s="61" t="s">
        <v>537</v>
      </c>
      <c r="I167" s="62" t="s">
        <v>538</v>
      </c>
      <c r="J167" s="61" t="s">
        <v>539</v>
      </c>
      <c r="K167" s="61" t="s">
        <v>540</v>
      </c>
    </row>
    <row r="168" spans="1:11" x14ac:dyDescent="0.25">
      <c r="A168" s="142" t="str">
        <f t="shared" si="2"/>
        <v>0013-1002-0035</v>
      </c>
      <c r="B168" s="61" t="s">
        <v>269</v>
      </c>
      <c r="C168" s="62" t="s">
        <v>732</v>
      </c>
      <c r="D168" s="61" t="s">
        <v>467</v>
      </c>
      <c r="E168" s="62" t="s">
        <v>710</v>
      </c>
      <c r="F168" s="61" t="s">
        <v>453</v>
      </c>
      <c r="G168" s="62" t="s">
        <v>575</v>
      </c>
      <c r="H168" s="61" t="s">
        <v>468</v>
      </c>
      <c r="I168" s="62" t="s">
        <v>710</v>
      </c>
      <c r="J168" s="61" t="s">
        <v>539</v>
      </c>
      <c r="K168" s="61" t="s">
        <v>540</v>
      </c>
    </row>
    <row r="169" spans="1:11" x14ac:dyDescent="0.25">
      <c r="A169" s="142" t="str">
        <f t="shared" si="2"/>
        <v>0021-1000-0036</v>
      </c>
      <c r="B169" s="61" t="s">
        <v>173</v>
      </c>
      <c r="C169" s="62" t="s">
        <v>733</v>
      </c>
      <c r="D169" s="61" t="s">
        <v>490</v>
      </c>
      <c r="E169" s="62" t="s">
        <v>734</v>
      </c>
      <c r="F169" s="61" t="s">
        <v>409</v>
      </c>
      <c r="G169" s="62" t="s">
        <v>693</v>
      </c>
      <c r="H169" s="61" t="s">
        <v>461</v>
      </c>
      <c r="I169" s="62" t="s">
        <v>735</v>
      </c>
      <c r="J169" s="61" t="s">
        <v>414</v>
      </c>
      <c r="K169" s="61" t="s">
        <v>0</v>
      </c>
    </row>
    <row r="170" spans="1:11" x14ac:dyDescent="0.25">
      <c r="A170" s="142" t="str">
        <f t="shared" si="2"/>
        <v>0022-1000-0036</v>
      </c>
      <c r="B170" s="61" t="s">
        <v>173</v>
      </c>
      <c r="C170" s="62" t="s">
        <v>733</v>
      </c>
      <c r="D170" s="61" t="s">
        <v>460</v>
      </c>
      <c r="E170" s="62" t="s">
        <v>736</v>
      </c>
      <c r="F170" s="61" t="s">
        <v>409</v>
      </c>
      <c r="G170" s="62" t="s">
        <v>693</v>
      </c>
      <c r="H170" s="61" t="s">
        <v>461</v>
      </c>
      <c r="I170" s="62" t="s">
        <v>735</v>
      </c>
      <c r="J170" s="61" t="s">
        <v>414</v>
      </c>
      <c r="K170" s="61" t="s">
        <v>0</v>
      </c>
    </row>
    <row r="171" spans="1:11" x14ac:dyDescent="0.25">
      <c r="A171" s="142" t="str">
        <f t="shared" si="2"/>
        <v>0029-1000-0012</v>
      </c>
      <c r="B171" s="61" t="s">
        <v>173</v>
      </c>
      <c r="C171" s="62" t="s">
        <v>733</v>
      </c>
      <c r="D171" s="61" t="s">
        <v>679</v>
      </c>
      <c r="E171" s="62" t="s">
        <v>737</v>
      </c>
      <c r="F171" s="61" t="s">
        <v>409</v>
      </c>
      <c r="G171" s="62" t="s">
        <v>693</v>
      </c>
      <c r="H171" s="61" t="s">
        <v>452</v>
      </c>
      <c r="I171" s="62" t="s">
        <v>653</v>
      </c>
      <c r="J171" s="61" t="s">
        <v>414</v>
      </c>
      <c r="K171" s="61" t="s">
        <v>0</v>
      </c>
    </row>
    <row r="172" spans="1:11" x14ac:dyDescent="0.25">
      <c r="A172" s="142" t="str">
        <f t="shared" si="2"/>
        <v>0030-1000-0012</v>
      </c>
      <c r="B172" s="61" t="s">
        <v>173</v>
      </c>
      <c r="C172" s="62" t="s">
        <v>733</v>
      </c>
      <c r="D172" s="61" t="s">
        <v>462</v>
      </c>
      <c r="E172" s="62" t="s">
        <v>738</v>
      </c>
      <c r="F172" s="61" t="s">
        <v>409</v>
      </c>
      <c r="G172" s="62" t="s">
        <v>693</v>
      </c>
      <c r="H172" s="61" t="s">
        <v>452</v>
      </c>
      <c r="I172" s="62" t="s">
        <v>653</v>
      </c>
      <c r="J172" s="61" t="s">
        <v>414</v>
      </c>
      <c r="K172" s="61" t="s">
        <v>540</v>
      </c>
    </row>
    <row r="173" spans="1:11" s="141" customFormat="1" x14ac:dyDescent="0.25">
      <c r="A173" s="142" t="str">
        <f t="shared" si="2"/>
        <v>0022-1000-0012</v>
      </c>
      <c r="B173" s="64" t="s">
        <v>173</v>
      </c>
      <c r="C173" s="63" t="s">
        <v>733</v>
      </c>
      <c r="D173" s="64" t="s">
        <v>460</v>
      </c>
      <c r="E173" s="63" t="s">
        <v>736</v>
      </c>
      <c r="F173" s="64" t="s">
        <v>409</v>
      </c>
      <c r="G173" s="63" t="s">
        <v>693</v>
      </c>
      <c r="H173" s="64" t="s">
        <v>452</v>
      </c>
      <c r="I173" s="63" t="s">
        <v>653</v>
      </c>
      <c r="J173" s="61"/>
      <c r="K173" s="61"/>
    </row>
    <row r="174" spans="1:11" x14ac:dyDescent="0.25">
      <c r="A174" s="142" t="str">
        <f t="shared" si="2"/>
        <v>0011-1008-0300</v>
      </c>
      <c r="B174" s="61" t="s">
        <v>131</v>
      </c>
      <c r="C174" s="62" t="e">
        <v>#N/A</v>
      </c>
      <c r="D174" s="61" t="s">
        <v>458</v>
      </c>
      <c r="E174" s="62" t="s">
        <v>551</v>
      </c>
      <c r="F174" s="61" t="s">
        <v>480</v>
      </c>
      <c r="G174" s="62" t="s">
        <v>711</v>
      </c>
      <c r="H174" s="61" t="s">
        <v>718</v>
      </c>
      <c r="I174" s="62" t="s">
        <v>719</v>
      </c>
      <c r="J174" s="61" t="s">
        <v>539</v>
      </c>
      <c r="K174" s="61" t="s">
        <v>540</v>
      </c>
    </row>
    <row r="175" spans="1:11" x14ac:dyDescent="0.25">
      <c r="A175" s="142" t="str">
        <f t="shared" si="2"/>
        <v>0011-1008-0300</v>
      </c>
      <c r="B175" s="61" t="s">
        <v>164</v>
      </c>
      <c r="C175" s="62" t="e">
        <v>#N/A</v>
      </c>
      <c r="D175" s="61" t="s">
        <v>458</v>
      </c>
      <c r="E175" s="62" t="s">
        <v>551</v>
      </c>
      <c r="F175" s="61" t="s">
        <v>480</v>
      </c>
      <c r="G175" s="62" t="s">
        <v>711</v>
      </c>
      <c r="H175" s="61" t="s">
        <v>718</v>
      </c>
      <c r="I175" s="62" t="s">
        <v>719</v>
      </c>
      <c r="J175" s="61" t="s">
        <v>539</v>
      </c>
      <c r="K175" s="61" t="s">
        <v>540</v>
      </c>
    </row>
    <row r="176" spans="1:11" x14ac:dyDescent="0.25">
      <c r="A176" s="142" t="str">
        <f t="shared" si="2"/>
        <v>0003-1002-0012</v>
      </c>
      <c r="B176" s="61" t="s">
        <v>210</v>
      </c>
      <c r="C176" s="62" t="s">
        <v>739</v>
      </c>
      <c r="D176" s="61" t="s">
        <v>463</v>
      </c>
      <c r="E176" s="62" t="s">
        <v>740</v>
      </c>
      <c r="F176" s="61" t="s">
        <v>453</v>
      </c>
      <c r="G176" s="62" t="s">
        <v>575</v>
      </c>
      <c r="H176" s="61" t="s">
        <v>452</v>
      </c>
      <c r="I176" s="62" t="s">
        <v>653</v>
      </c>
      <c r="J176" s="61" t="s">
        <v>413</v>
      </c>
      <c r="K176" s="61" t="s">
        <v>540</v>
      </c>
    </row>
    <row r="177" spans="1:11" x14ac:dyDescent="0.25">
      <c r="A177" s="142" t="str">
        <f t="shared" si="2"/>
        <v>0003-1002-0057</v>
      </c>
      <c r="B177" s="61" t="s">
        <v>210</v>
      </c>
      <c r="C177" s="62" t="s">
        <v>739</v>
      </c>
      <c r="D177" s="61" t="s">
        <v>463</v>
      </c>
      <c r="E177" s="62" t="s">
        <v>740</v>
      </c>
      <c r="F177" s="61" t="s">
        <v>453</v>
      </c>
      <c r="G177" s="62" t="s">
        <v>575</v>
      </c>
      <c r="H177" s="61" t="s">
        <v>469</v>
      </c>
      <c r="I177" s="62" t="s">
        <v>741</v>
      </c>
      <c r="J177" s="61" t="s">
        <v>413</v>
      </c>
      <c r="K177" s="61" t="s">
        <v>0</v>
      </c>
    </row>
    <row r="178" spans="1:11" x14ac:dyDescent="0.25">
      <c r="A178" s="142" t="str">
        <f t="shared" si="2"/>
        <v>0095-9001-0105</v>
      </c>
      <c r="B178" s="61" t="s">
        <v>742</v>
      </c>
      <c r="C178" s="62" t="s">
        <v>533</v>
      </c>
      <c r="D178" s="61" t="s">
        <v>534</v>
      </c>
      <c r="E178" s="62" t="s">
        <v>533</v>
      </c>
      <c r="F178" s="61" t="s">
        <v>743</v>
      </c>
      <c r="G178" s="62" t="s">
        <v>533</v>
      </c>
      <c r="H178" s="61" t="s">
        <v>537</v>
      </c>
      <c r="I178" s="62" t="s">
        <v>538</v>
      </c>
      <c r="J178" s="61" t="s">
        <v>539</v>
      </c>
      <c r="K178" s="61" t="s">
        <v>540</v>
      </c>
    </row>
    <row r="179" spans="1:11" x14ac:dyDescent="0.25">
      <c r="A179" s="142" t="str">
        <f t="shared" si="2"/>
        <v>0099-1099-0200</v>
      </c>
      <c r="B179" s="61" t="s">
        <v>744</v>
      </c>
      <c r="C179" s="62" t="s">
        <v>745</v>
      </c>
      <c r="D179" s="61" t="s">
        <v>746</v>
      </c>
      <c r="E179" s="62" t="s">
        <v>745</v>
      </c>
      <c r="F179" s="61" t="s">
        <v>747</v>
      </c>
      <c r="G179" s="62" t="s">
        <v>748</v>
      </c>
      <c r="H179" s="61" t="s">
        <v>749</v>
      </c>
      <c r="I179" s="62" t="s">
        <v>750</v>
      </c>
      <c r="J179" s="61" t="s">
        <v>539</v>
      </c>
      <c r="K179" s="61" t="s">
        <v>540</v>
      </c>
    </row>
    <row r="180" spans="1:11" x14ac:dyDescent="0.25">
      <c r="A180" s="142" t="str">
        <f t="shared" si="2"/>
        <v>0011-1012-0012</v>
      </c>
      <c r="B180" s="61" t="s">
        <v>142</v>
      </c>
      <c r="C180" s="62" t="s">
        <v>751</v>
      </c>
      <c r="D180" s="61" t="s">
        <v>458</v>
      </c>
      <c r="E180" s="62" t="s">
        <v>551</v>
      </c>
      <c r="F180" s="61" t="s">
        <v>449</v>
      </c>
      <c r="G180" s="62" t="s">
        <v>579</v>
      </c>
      <c r="H180" s="61" t="s">
        <v>452</v>
      </c>
      <c r="I180" s="62" t="s">
        <v>653</v>
      </c>
      <c r="J180" s="61" t="s">
        <v>411</v>
      </c>
      <c r="K180" s="61" t="s">
        <v>540</v>
      </c>
    </row>
    <row r="181" spans="1:11" x14ac:dyDescent="0.25">
      <c r="A181" s="142" t="str">
        <f t="shared" si="2"/>
        <v>0011-1012-0052</v>
      </c>
      <c r="B181" s="61" t="s">
        <v>142</v>
      </c>
      <c r="C181" s="62" t="s">
        <v>751</v>
      </c>
      <c r="D181" s="61" t="s">
        <v>458</v>
      </c>
      <c r="E181" s="62" t="s">
        <v>551</v>
      </c>
      <c r="F181" s="61" t="s">
        <v>449</v>
      </c>
      <c r="G181" s="62" t="s">
        <v>579</v>
      </c>
      <c r="H181" s="61" t="s">
        <v>721</v>
      </c>
      <c r="I181" s="62" t="s">
        <v>722</v>
      </c>
      <c r="J181" s="61" t="s">
        <v>411</v>
      </c>
      <c r="K181" s="61" t="s">
        <v>0</v>
      </c>
    </row>
    <row r="182" spans="1:11" x14ac:dyDescent="0.25">
      <c r="A182" s="142" t="str">
        <f t="shared" si="2"/>
        <v>0011-1012-0056</v>
      </c>
      <c r="B182" s="61" t="s">
        <v>142</v>
      </c>
      <c r="C182" s="62" t="s">
        <v>751</v>
      </c>
      <c r="D182" s="61" t="s">
        <v>458</v>
      </c>
      <c r="E182" s="62" t="s">
        <v>551</v>
      </c>
      <c r="F182" s="61" t="s">
        <v>449</v>
      </c>
      <c r="G182" s="62" t="s">
        <v>579</v>
      </c>
      <c r="H182" s="61" t="s">
        <v>513</v>
      </c>
      <c r="I182" s="62" t="s">
        <v>723</v>
      </c>
      <c r="J182" s="61" t="s">
        <v>411</v>
      </c>
      <c r="K182" s="61" t="s">
        <v>0</v>
      </c>
    </row>
    <row r="183" spans="1:11" x14ac:dyDescent="0.25">
      <c r="A183" s="142" t="str">
        <f t="shared" si="2"/>
        <v>0012-1012-0012</v>
      </c>
      <c r="B183" s="61" t="s">
        <v>143</v>
      </c>
      <c r="C183" s="62" t="s">
        <v>752</v>
      </c>
      <c r="D183" s="61" t="s">
        <v>452</v>
      </c>
      <c r="E183" s="62" t="s">
        <v>725</v>
      </c>
      <c r="F183" s="61" t="s">
        <v>449</v>
      </c>
      <c r="G183" s="62" t="s">
        <v>579</v>
      </c>
      <c r="H183" s="61" t="s">
        <v>452</v>
      </c>
      <c r="I183" s="62" t="s">
        <v>653</v>
      </c>
      <c r="J183" s="61" t="s">
        <v>411</v>
      </c>
      <c r="K183" s="61" t="s">
        <v>540</v>
      </c>
    </row>
    <row r="184" spans="1:11" x14ac:dyDescent="0.25">
      <c r="A184" s="142" t="str">
        <f t="shared" si="2"/>
        <v>0012-1012-0052</v>
      </c>
      <c r="B184" s="61" t="s">
        <v>143</v>
      </c>
      <c r="C184" s="62" t="s">
        <v>752</v>
      </c>
      <c r="D184" s="61" t="s">
        <v>452</v>
      </c>
      <c r="E184" s="62" t="s">
        <v>725</v>
      </c>
      <c r="F184" s="61" t="s">
        <v>449</v>
      </c>
      <c r="G184" s="62" t="s">
        <v>579</v>
      </c>
      <c r="H184" s="61" t="s">
        <v>721</v>
      </c>
      <c r="I184" s="62" t="s">
        <v>722</v>
      </c>
      <c r="J184" s="61" t="s">
        <v>411</v>
      </c>
      <c r="K184" s="61" t="s">
        <v>0</v>
      </c>
    </row>
    <row r="185" spans="1:11" x14ac:dyDescent="0.25">
      <c r="A185" s="142" t="str">
        <f t="shared" si="2"/>
        <v>0012-1012-0056</v>
      </c>
      <c r="B185" s="61" t="s">
        <v>143</v>
      </c>
      <c r="C185" s="62" t="s">
        <v>752</v>
      </c>
      <c r="D185" s="61" t="s">
        <v>452</v>
      </c>
      <c r="E185" s="62" t="s">
        <v>725</v>
      </c>
      <c r="F185" s="61" t="s">
        <v>449</v>
      </c>
      <c r="G185" s="62" t="s">
        <v>579</v>
      </c>
      <c r="H185" s="61" t="s">
        <v>513</v>
      </c>
      <c r="I185" s="62" t="s">
        <v>723</v>
      </c>
      <c r="J185" s="61" t="s">
        <v>411</v>
      </c>
      <c r="K185" s="61" t="s">
        <v>0</v>
      </c>
    </row>
    <row r="186" spans="1:11" x14ac:dyDescent="0.25">
      <c r="A186" s="142" t="str">
        <f t="shared" si="2"/>
        <v>0011-1012-0038</v>
      </c>
      <c r="B186" s="61" t="s">
        <v>144</v>
      </c>
      <c r="C186" s="62" t="s">
        <v>753</v>
      </c>
      <c r="D186" s="61" t="s">
        <v>458</v>
      </c>
      <c r="E186" s="62" t="s">
        <v>551</v>
      </c>
      <c r="F186" s="61" t="s">
        <v>449</v>
      </c>
      <c r="G186" s="62" t="s">
        <v>579</v>
      </c>
      <c r="H186" s="61" t="s">
        <v>465</v>
      </c>
      <c r="I186" s="62" t="s">
        <v>754</v>
      </c>
      <c r="J186" s="61" t="s">
        <v>539</v>
      </c>
      <c r="K186" s="61" t="s">
        <v>540</v>
      </c>
    </row>
    <row r="187" spans="1:11" x14ac:dyDescent="0.25">
      <c r="A187" s="142" t="str">
        <f t="shared" si="2"/>
        <v>0012-1012-0038</v>
      </c>
      <c r="B187" s="61" t="s">
        <v>145</v>
      </c>
      <c r="C187" s="62" t="s">
        <v>755</v>
      </c>
      <c r="D187" s="61" t="s">
        <v>452</v>
      </c>
      <c r="E187" s="62" t="s">
        <v>725</v>
      </c>
      <c r="F187" s="61" t="s">
        <v>449</v>
      </c>
      <c r="G187" s="62" t="s">
        <v>579</v>
      </c>
      <c r="H187" s="61" t="s">
        <v>465</v>
      </c>
      <c r="I187" s="62" t="s">
        <v>754</v>
      </c>
      <c r="J187" s="61" t="s">
        <v>539</v>
      </c>
      <c r="K187" s="61" t="s">
        <v>540</v>
      </c>
    </row>
    <row r="188" spans="1:11" x14ac:dyDescent="0.25">
      <c r="A188" s="142" t="str">
        <f t="shared" si="2"/>
        <v>0011-1012-0048</v>
      </c>
      <c r="B188" s="61" t="s">
        <v>71</v>
      </c>
      <c r="C188" s="62" t="s">
        <v>756</v>
      </c>
      <c r="D188" s="61" t="s">
        <v>458</v>
      </c>
      <c r="E188" s="62" t="s">
        <v>551</v>
      </c>
      <c r="F188" s="61" t="s">
        <v>449</v>
      </c>
      <c r="G188" s="62" t="s">
        <v>579</v>
      </c>
      <c r="H188" s="61" t="s">
        <v>464</v>
      </c>
      <c r="I188" s="62" t="s">
        <v>757</v>
      </c>
      <c r="J188" s="61" t="s">
        <v>539</v>
      </c>
      <c r="K188" s="61" t="s">
        <v>540</v>
      </c>
    </row>
    <row r="189" spans="1:11" x14ac:dyDescent="0.25">
      <c r="A189" s="142" t="str">
        <f t="shared" si="2"/>
        <v>0012-1012-0048</v>
      </c>
      <c r="B189" s="61" t="s">
        <v>73</v>
      </c>
      <c r="C189" s="62" t="s">
        <v>758</v>
      </c>
      <c r="D189" s="61" t="s">
        <v>452</v>
      </c>
      <c r="E189" s="62" t="s">
        <v>725</v>
      </c>
      <c r="F189" s="61" t="s">
        <v>449</v>
      </c>
      <c r="G189" s="62" t="s">
        <v>579</v>
      </c>
      <c r="H189" s="61" t="s">
        <v>464</v>
      </c>
      <c r="I189" s="62" t="s">
        <v>757</v>
      </c>
      <c r="J189" s="61" t="s">
        <v>539</v>
      </c>
      <c r="K189" s="61" t="s">
        <v>540</v>
      </c>
    </row>
    <row r="190" spans="1:11" x14ac:dyDescent="0.25">
      <c r="A190" s="142" t="str">
        <f t="shared" si="2"/>
        <v>0011-1014-0048</v>
      </c>
      <c r="B190" s="61" t="s">
        <v>74</v>
      </c>
      <c r="C190" s="62" t="s">
        <v>759</v>
      </c>
      <c r="D190" s="61" t="s">
        <v>458</v>
      </c>
      <c r="E190" s="62" t="s">
        <v>551</v>
      </c>
      <c r="F190" s="61" t="s">
        <v>450</v>
      </c>
      <c r="G190" s="62" t="s">
        <v>592</v>
      </c>
      <c r="H190" s="61" t="s">
        <v>464</v>
      </c>
      <c r="I190" s="62" t="s">
        <v>757</v>
      </c>
      <c r="J190" s="61" t="s">
        <v>539</v>
      </c>
      <c r="K190" s="61" t="s">
        <v>540</v>
      </c>
    </row>
    <row r="191" spans="1:11" x14ac:dyDescent="0.25">
      <c r="A191" s="142" t="str">
        <f t="shared" si="2"/>
        <v>0011-1014-0039</v>
      </c>
      <c r="B191" s="61" t="s">
        <v>75</v>
      </c>
      <c r="C191" s="62" t="s">
        <v>759</v>
      </c>
      <c r="D191" s="61" t="s">
        <v>458</v>
      </c>
      <c r="E191" s="62" t="s">
        <v>551</v>
      </c>
      <c r="F191" s="61" t="s">
        <v>450</v>
      </c>
      <c r="G191" s="62" t="s">
        <v>592</v>
      </c>
      <c r="H191" s="61" t="s">
        <v>466</v>
      </c>
      <c r="I191" s="62" t="s">
        <v>760</v>
      </c>
      <c r="J191" s="61" t="s">
        <v>539</v>
      </c>
      <c r="K191" s="61" t="s">
        <v>540</v>
      </c>
    </row>
    <row r="192" spans="1:11" x14ac:dyDescent="0.25">
      <c r="A192" s="142" t="str">
        <f t="shared" si="2"/>
        <v>0012-1014-0039</v>
      </c>
      <c r="B192" s="61" t="s">
        <v>76</v>
      </c>
      <c r="C192" s="62" t="s">
        <v>759</v>
      </c>
      <c r="D192" s="61" t="s">
        <v>452</v>
      </c>
      <c r="E192" s="62" t="s">
        <v>725</v>
      </c>
      <c r="F192" s="61" t="s">
        <v>450</v>
      </c>
      <c r="G192" s="62" t="s">
        <v>592</v>
      </c>
      <c r="H192" s="61" t="s">
        <v>466</v>
      </c>
      <c r="I192" s="62" t="s">
        <v>760</v>
      </c>
      <c r="J192" s="61" t="s">
        <v>539</v>
      </c>
      <c r="K192" s="61" t="s">
        <v>540</v>
      </c>
    </row>
    <row r="193" spans="1:11" x14ac:dyDescent="0.25">
      <c r="A193" s="142" t="str">
        <f t="shared" si="2"/>
        <v>0013-1012-0035</v>
      </c>
      <c r="B193" s="61" t="s">
        <v>273</v>
      </c>
      <c r="C193" s="62" t="s">
        <v>761</v>
      </c>
      <c r="D193" s="61" t="s">
        <v>467</v>
      </c>
      <c r="E193" s="62" t="s">
        <v>710</v>
      </c>
      <c r="F193" s="61" t="s">
        <v>449</v>
      </c>
      <c r="G193" s="62" t="s">
        <v>579</v>
      </c>
      <c r="H193" s="61" t="s">
        <v>468</v>
      </c>
      <c r="I193" s="62" t="s">
        <v>710</v>
      </c>
      <c r="J193" s="61" t="s">
        <v>539</v>
      </c>
      <c r="K193" s="61" t="s">
        <v>540</v>
      </c>
    </row>
    <row r="194" spans="1:11" x14ac:dyDescent="0.25">
      <c r="A194" s="142" t="str">
        <f t="shared" ref="A194:A257" si="3">D194&amp;"-"&amp;F194&amp;"-"&amp;H194</f>
        <v>0013-1014-0035</v>
      </c>
      <c r="B194" s="61" t="s">
        <v>77</v>
      </c>
      <c r="C194" s="62" t="s">
        <v>762</v>
      </c>
      <c r="D194" s="61" t="s">
        <v>467</v>
      </c>
      <c r="E194" s="62" t="s">
        <v>710</v>
      </c>
      <c r="F194" s="61" t="s">
        <v>450</v>
      </c>
      <c r="G194" s="62" t="s">
        <v>592</v>
      </c>
      <c r="H194" s="61" t="s">
        <v>468</v>
      </c>
      <c r="I194" s="62" t="s">
        <v>710</v>
      </c>
      <c r="J194" s="61" t="s">
        <v>539</v>
      </c>
      <c r="K194" s="61" t="s">
        <v>540</v>
      </c>
    </row>
    <row r="195" spans="1:11" x14ac:dyDescent="0.25">
      <c r="A195" s="142" t="str">
        <f t="shared" si="3"/>
        <v>0003-1012-0012</v>
      </c>
      <c r="B195" s="61" t="s">
        <v>213</v>
      </c>
      <c r="C195" s="62" t="s">
        <v>763</v>
      </c>
      <c r="D195" s="61" t="s">
        <v>463</v>
      </c>
      <c r="E195" s="62" t="s">
        <v>740</v>
      </c>
      <c r="F195" s="61" t="s">
        <v>449</v>
      </c>
      <c r="G195" s="62" t="s">
        <v>579</v>
      </c>
      <c r="H195" s="61" t="s">
        <v>452</v>
      </c>
      <c r="I195" s="62" t="s">
        <v>653</v>
      </c>
      <c r="J195" s="61" t="s">
        <v>413</v>
      </c>
      <c r="K195" s="61" t="s">
        <v>540</v>
      </c>
    </row>
    <row r="196" spans="1:11" x14ac:dyDescent="0.25">
      <c r="A196" s="142" t="str">
        <f t="shared" si="3"/>
        <v>0003-1012-0057</v>
      </c>
      <c r="B196" s="61" t="s">
        <v>213</v>
      </c>
      <c r="C196" s="62" t="s">
        <v>763</v>
      </c>
      <c r="D196" s="61" t="s">
        <v>463</v>
      </c>
      <c r="E196" s="62" t="s">
        <v>740</v>
      </c>
      <c r="F196" s="61" t="s">
        <v>449</v>
      </c>
      <c r="G196" s="62" t="s">
        <v>579</v>
      </c>
      <c r="H196" s="61" t="s">
        <v>469</v>
      </c>
      <c r="I196" s="62" t="s">
        <v>741</v>
      </c>
      <c r="J196" s="61" t="s">
        <v>413</v>
      </c>
      <c r="K196" s="61" t="s">
        <v>0</v>
      </c>
    </row>
    <row r="197" spans="1:11" x14ac:dyDescent="0.25">
      <c r="A197" s="142" t="str">
        <f t="shared" si="3"/>
        <v>0003-1014-0039</v>
      </c>
      <c r="B197" s="61" t="s">
        <v>79</v>
      </c>
      <c r="C197" s="62" t="s">
        <v>759</v>
      </c>
      <c r="D197" s="61" t="s">
        <v>463</v>
      </c>
      <c r="E197" s="62" t="s">
        <v>740</v>
      </c>
      <c r="F197" s="61" t="s">
        <v>450</v>
      </c>
      <c r="G197" s="62" t="s">
        <v>592</v>
      </c>
      <c r="H197" s="61" t="s">
        <v>466</v>
      </c>
      <c r="I197" s="62" t="s">
        <v>760</v>
      </c>
      <c r="J197" s="61" t="s">
        <v>539</v>
      </c>
      <c r="K197" s="61" t="s">
        <v>540</v>
      </c>
    </row>
    <row r="198" spans="1:11" x14ac:dyDescent="0.25">
      <c r="A198" s="142" t="str">
        <f t="shared" si="3"/>
        <v>0003-1012-0038</v>
      </c>
      <c r="B198" s="61" t="s">
        <v>214</v>
      </c>
      <c r="C198" s="62" t="s">
        <v>764</v>
      </c>
      <c r="D198" s="61" t="s">
        <v>463</v>
      </c>
      <c r="E198" s="62" t="s">
        <v>740</v>
      </c>
      <c r="F198" s="61" t="s">
        <v>449</v>
      </c>
      <c r="G198" s="62" t="s">
        <v>579</v>
      </c>
      <c r="H198" s="61" t="s">
        <v>465</v>
      </c>
      <c r="I198" s="62" t="s">
        <v>754</v>
      </c>
      <c r="J198" s="61" t="s">
        <v>539</v>
      </c>
      <c r="K198" s="61" t="s">
        <v>540</v>
      </c>
    </row>
    <row r="199" spans="1:11" x14ac:dyDescent="0.25">
      <c r="A199" s="142" t="str">
        <f t="shared" si="3"/>
        <v>0003-1012-0048</v>
      </c>
      <c r="B199" s="61" t="s">
        <v>80</v>
      </c>
      <c r="C199" s="62" t="s">
        <v>765</v>
      </c>
      <c r="D199" s="61" t="s">
        <v>463</v>
      </c>
      <c r="E199" s="62" t="s">
        <v>740</v>
      </c>
      <c r="F199" s="61" t="s">
        <v>449</v>
      </c>
      <c r="G199" s="62" t="s">
        <v>579</v>
      </c>
      <c r="H199" s="61" t="s">
        <v>464</v>
      </c>
      <c r="I199" s="62" t="s">
        <v>757</v>
      </c>
      <c r="J199" s="61" t="s">
        <v>539</v>
      </c>
      <c r="K199" s="61" t="s">
        <v>540</v>
      </c>
    </row>
    <row r="200" spans="1:11" x14ac:dyDescent="0.25">
      <c r="A200" s="142" t="str">
        <f t="shared" si="3"/>
        <v>0003-1012-0047</v>
      </c>
      <c r="B200" s="61" t="s">
        <v>215</v>
      </c>
      <c r="C200" s="62" t="s">
        <v>766</v>
      </c>
      <c r="D200" s="61" t="s">
        <v>463</v>
      </c>
      <c r="E200" s="62" t="s">
        <v>740</v>
      </c>
      <c r="F200" s="61" t="s">
        <v>449</v>
      </c>
      <c r="G200" s="62" t="s">
        <v>579</v>
      </c>
      <c r="H200" s="61" t="s">
        <v>470</v>
      </c>
      <c r="I200" s="62" t="s">
        <v>767</v>
      </c>
      <c r="J200" s="61" t="s">
        <v>539</v>
      </c>
      <c r="K200" s="61" t="s">
        <v>540</v>
      </c>
    </row>
    <row r="201" spans="1:11" x14ac:dyDescent="0.25">
      <c r="A201" s="142" t="str">
        <f t="shared" si="3"/>
        <v>0011-1004-0012</v>
      </c>
      <c r="B201" s="61" t="s">
        <v>102</v>
      </c>
      <c r="C201" s="62" t="s">
        <v>768</v>
      </c>
      <c r="D201" s="61" t="s">
        <v>458</v>
      </c>
      <c r="E201" s="62" t="s">
        <v>551</v>
      </c>
      <c r="F201" s="61" t="s">
        <v>446</v>
      </c>
      <c r="G201" s="62" t="s">
        <v>555</v>
      </c>
      <c r="H201" s="61" t="s">
        <v>452</v>
      </c>
      <c r="I201" s="62" t="s">
        <v>653</v>
      </c>
      <c r="J201" s="61" t="s">
        <v>539</v>
      </c>
      <c r="K201" s="61" t="s">
        <v>540</v>
      </c>
    </row>
    <row r="202" spans="1:11" x14ac:dyDescent="0.25">
      <c r="A202" s="142" t="str">
        <f t="shared" si="3"/>
        <v>0012-1004-0012</v>
      </c>
      <c r="B202" s="61" t="s">
        <v>103</v>
      </c>
      <c r="C202" s="62" t="s">
        <v>769</v>
      </c>
      <c r="D202" s="61" t="s">
        <v>452</v>
      </c>
      <c r="E202" s="62" t="s">
        <v>725</v>
      </c>
      <c r="F202" s="61" t="s">
        <v>446</v>
      </c>
      <c r="G202" s="62" t="s">
        <v>555</v>
      </c>
      <c r="H202" s="61" t="s">
        <v>452</v>
      </c>
      <c r="I202" s="62" t="s">
        <v>653</v>
      </c>
      <c r="J202" s="61" t="s">
        <v>539</v>
      </c>
      <c r="K202" s="61" t="s">
        <v>540</v>
      </c>
    </row>
    <row r="203" spans="1:11" x14ac:dyDescent="0.25">
      <c r="A203" s="142" t="str">
        <f t="shared" si="3"/>
        <v>0011-1006-0012</v>
      </c>
      <c r="B203" s="61" t="s">
        <v>104</v>
      </c>
      <c r="C203" s="62" t="s">
        <v>770</v>
      </c>
      <c r="D203" s="61" t="s">
        <v>458</v>
      </c>
      <c r="E203" s="62" t="s">
        <v>551</v>
      </c>
      <c r="F203" s="61" t="s">
        <v>456</v>
      </c>
      <c r="G203" s="62" t="s">
        <v>578</v>
      </c>
      <c r="H203" s="61" t="s">
        <v>452</v>
      </c>
      <c r="I203" s="62" t="s">
        <v>653</v>
      </c>
      <c r="J203" s="61" t="s">
        <v>539</v>
      </c>
      <c r="K203" s="61" t="s">
        <v>540</v>
      </c>
    </row>
    <row r="204" spans="1:11" x14ac:dyDescent="0.25">
      <c r="A204" s="142" t="str">
        <f t="shared" si="3"/>
        <v>0011-1004-0038</v>
      </c>
      <c r="B204" s="61" t="s">
        <v>105</v>
      </c>
      <c r="C204" s="62" t="s">
        <v>771</v>
      </c>
      <c r="D204" s="61" t="s">
        <v>458</v>
      </c>
      <c r="E204" s="62" t="s">
        <v>551</v>
      </c>
      <c r="F204" s="61" t="s">
        <v>446</v>
      </c>
      <c r="G204" s="62" t="s">
        <v>555</v>
      </c>
      <c r="H204" s="61" t="s">
        <v>465</v>
      </c>
      <c r="I204" s="62" t="s">
        <v>754</v>
      </c>
      <c r="J204" s="61" t="s">
        <v>539</v>
      </c>
      <c r="K204" s="61" t="s">
        <v>540</v>
      </c>
    </row>
    <row r="205" spans="1:11" x14ac:dyDescent="0.25">
      <c r="A205" s="142" t="str">
        <f t="shared" si="3"/>
        <v>0012-1004-0038</v>
      </c>
      <c r="B205" s="61" t="s">
        <v>106</v>
      </c>
      <c r="C205" s="62" t="s">
        <v>772</v>
      </c>
      <c r="D205" s="61" t="s">
        <v>452</v>
      </c>
      <c r="E205" s="62" t="s">
        <v>725</v>
      </c>
      <c r="F205" s="61" t="s">
        <v>446</v>
      </c>
      <c r="G205" s="62" t="s">
        <v>555</v>
      </c>
      <c r="H205" s="61" t="s">
        <v>465</v>
      </c>
      <c r="I205" s="62" t="s">
        <v>754</v>
      </c>
      <c r="J205" s="61" t="s">
        <v>539</v>
      </c>
      <c r="K205" s="61" t="s">
        <v>540</v>
      </c>
    </row>
    <row r="206" spans="1:11" x14ac:dyDescent="0.25">
      <c r="A206" s="142" t="str">
        <f t="shared" si="3"/>
        <v>0012-1006-0012</v>
      </c>
      <c r="B206" s="61" t="s">
        <v>107</v>
      </c>
      <c r="C206" s="62" t="s">
        <v>773</v>
      </c>
      <c r="D206" s="61" t="s">
        <v>452</v>
      </c>
      <c r="E206" s="62" t="s">
        <v>725</v>
      </c>
      <c r="F206" s="61" t="s">
        <v>456</v>
      </c>
      <c r="G206" s="62" t="s">
        <v>578</v>
      </c>
      <c r="H206" s="61" t="s">
        <v>452</v>
      </c>
      <c r="I206" s="62" t="s">
        <v>653</v>
      </c>
      <c r="J206" s="61" t="s">
        <v>539</v>
      </c>
      <c r="K206" s="61" t="s">
        <v>540</v>
      </c>
    </row>
    <row r="207" spans="1:11" x14ac:dyDescent="0.25">
      <c r="A207" s="142" t="str">
        <f t="shared" si="3"/>
        <v>0011-1004-0047</v>
      </c>
      <c r="B207" s="61" t="s">
        <v>108</v>
      </c>
      <c r="C207" s="62" t="s">
        <v>774</v>
      </c>
      <c r="D207" s="61" t="s">
        <v>458</v>
      </c>
      <c r="E207" s="62" t="s">
        <v>551</v>
      </c>
      <c r="F207" s="61" t="s">
        <v>446</v>
      </c>
      <c r="G207" s="62" t="s">
        <v>555</v>
      </c>
      <c r="H207" s="61" t="s">
        <v>470</v>
      </c>
      <c r="I207" s="62" t="s">
        <v>767</v>
      </c>
      <c r="J207" s="61" t="s">
        <v>539</v>
      </c>
      <c r="K207" s="61" t="s">
        <v>540</v>
      </c>
    </row>
    <row r="208" spans="1:11" x14ac:dyDescent="0.25">
      <c r="A208" s="142" t="str">
        <f t="shared" si="3"/>
        <v>0012-1004-0047</v>
      </c>
      <c r="B208" s="61" t="s">
        <v>109</v>
      </c>
      <c r="C208" s="62" t="s">
        <v>775</v>
      </c>
      <c r="D208" s="61" t="s">
        <v>452</v>
      </c>
      <c r="E208" s="62" t="s">
        <v>725</v>
      </c>
      <c r="F208" s="61" t="s">
        <v>446</v>
      </c>
      <c r="G208" s="62" t="s">
        <v>555</v>
      </c>
      <c r="H208" s="61" t="s">
        <v>470</v>
      </c>
      <c r="I208" s="62" t="s">
        <v>767</v>
      </c>
      <c r="J208" s="61" t="s">
        <v>539</v>
      </c>
      <c r="K208" s="61" t="s">
        <v>540</v>
      </c>
    </row>
    <row r="209" spans="1:11" x14ac:dyDescent="0.25">
      <c r="A209" s="142" t="str">
        <f t="shared" si="3"/>
        <v>0011-1004-0048</v>
      </c>
      <c r="B209" s="61" t="s">
        <v>81</v>
      </c>
      <c r="C209" s="62" t="s">
        <v>776</v>
      </c>
      <c r="D209" s="61" t="s">
        <v>458</v>
      </c>
      <c r="E209" s="62" t="s">
        <v>551</v>
      </c>
      <c r="F209" s="61" t="s">
        <v>446</v>
      </c>
      <c r="G209" s="62" t="s">
        <v>555</v>
      </c>
      <c r="H209" s="61" t="s">
        <v>464</v>
      </c>
      <c r="I209" s="62" t="s">
        <v>757</v>
      </c>
      <c r="J209" s="61" t="s">
        <v>539</v>
      </c>
      <c r="K209" s="61" t="s">
        <v>540</v>
      </c>
    </row>
    <row r="210" spans="1:11" x14ac:dyDescent="0.25">
      <c r="A210" s="142" t="str">
        <f t="shared" si="3"/>
        <v>0012-1004-0048</v>
      </c>
      <c r="B210" s="61" t="s">
        <v>82</v>
      </c>
      <c r="C210" s="62" t="s">
        <v>777</v>
      </c>
      <c r="D210" s="61" t="s">
        <v>452</v>
      </c>
      <c r="E210" s="62" t="s">
        <v>725</v>
      </c>
      <c r="F210" s="61" t="s">
        <v>446</v>
      </c>
      <c r="G210" s="62" t="s">
        <v>555</v>
      </c>
      <c r="H210" s="61" t="s">
        <v>464</v>
      </c>
      <c r="I210" s="62" t="s">
        <v>757</v>
      </c>
      <c r="J210" s="61" t="s">
        <v>539</v>
      </c>
      <c r="K210" s="61" t="s">
        <v>540</v>
      </c>
    </row>
    <row r="211" spans="1:11" x14ac:dyDescent="0.25">
      <c r="A211" s="142" t="str">
        <f t="shared" si="3"/>
        <v>0013-1004-0035</v>
      </c>
      <c r="B211" s="61" t="s">
        <v>274</v>
      </c>
      <c r="C211" s="62" t="s">
        <v>778</v>
      </c>
      <c r="D211" s="61" t="s">
        <v>467</v>
      </c>
      <c r="E211" s="62" t="s">
        <v>710</v>
      </c>
      <c r="F211" s="61" t="s">
        <v>446</v>
      </c>
      <c r="G211" s="62" t="s">
        <v>555</v>
      </c>
      <c r="H211" s="61" t="s">
        <v>468</v>
      </c>
      <c r="I211" s="62" t="s">
        <v>710</v>
      </c>
      <c r="J211" s="61" t="s">
        <v>539</v>
      </c>
      <c r="K211" s="61" t="s">
        <v>540</v>
      </c>
    </row>
    <row r="212" spans="1:11" x14ac:dyDescent="0.25">
      <c r="A212" s="142" t="str">
        <f t="shared" si="3"/>
        <v>0013-1004-0041</v>
      </c>
      <c r="B212" s="61" t="s">
        <v>275</v>
      </c>
      <c r="C212" s="62" t="s">
        <v>779</v>
      </c>
      <c r="D212" s="61" t="s">
        <v>467</v>
      </c>
      <c r="E212" s="62" t="s">
        <v>710</v>
      </c>
      <c r="F212" s="61" t="s">
        <v>446</v>
      </c>
      <c r="G212" s="62" t="s">
        <v>555</v>
      </c>
      <c r="H212" s="61" t="s">
        <v>780</v>
      </c>
      <c r="I212" s="62" t="s">
        <v>781</v>
      </c>
      <c r="J212" s="61" t="s">
        <v>539</v>
      </c>
      <c r="K212" s="61" t="s">
        <v>540</v>
      </c>
    </row>
    <row r="213" spans="1:11" x14ac:dyDescent="0.25">
      <c r="A213" s="142" t="str">
        <f t="shared" si="3"/>
        <v>0025-1004-0058</v>
      </c>
      <c r="B213" s="61" t="s">
        <v>277</v>
      </c>
      <c r="C213" s="62" t="s">
        <v>782</v>
      </c>
      <c r="D213" s="61" t="s">
        <v>471</v>
      </c>
      <c r="E213" s="62" t="s">
        <v>783</v>
      </c>
      <c r="F213" s="61" t="s">
        <v>446</v>
      </c>
      <c r="G213" s="62" t="s">
        <v>555</v>
      </c>
      <c r="H213" s="61" t="s">
        <v>472</v>
      </c>
      <c r="I213" s="62" t="s">
        <v>784</v>
      </c>
      <c r="J213" s="61" t="s">
        <v>411</v>
      </c>
      <c r="K213" s="61" t="s">
        <v>540</v>
      </c>
    </row>
    <row r="214" spans="1:11" x14ac:dyDescent="0.25">
      <c r="A214" s="142" t="str">
        <f t="shared" si="3"/>
        <v>0026-1004-0058</v>
      </c>
      <c r="B214" s="61" t="s">
        <v>277</v>
      </c>
      <c r="C214" s="62" t="s">
        <v>782</v>
      </c>
      <c r="D214" s="61" t="s">
        <v>473</v>
      </c>
      <c r="E214" s="62" t="s">
        <v>785</v>
      </c>
      <c r="F214" s="61" t="s">
        <v>446</v>
      </c>
      <c r="G214" s="62" t="s">
        <v>555</v>
      </c>
      <c r="H214" s="61" t="s">
        <v>472</v>
      </c>
      <c r="I214" s="62" t="s">
        <v>784</v>
      </c>
      <c r="J214" s="61" t="s">
        <v>411</v>
      </c>
      <c r="K214" s="61" t="s">
        <v>0</v>
      </c>
    </row>
    <row r="215" spans="1:11" x14ac:dyDescent="0.25">
      <c r="A215" s="142" t="str">
        <f t="shared" si="3"/>
        <v>0027-1004-0058</v>
      </c>
      <c r="B215" s="61" t="s">
        <v>277</v>
      </c>
      <c r="C215" s="62" t="s">
        <v>782</v>
      </c>
      <c r="D215" s="61" t="s">
        <v>474</v>
      </c>
      <c r="E215" s="62" t="s">
        <v>786</v>
      </c>
      <c r="F215" s="61" t="s">
        <v>446</v>
      </c>
      <c r="G215" s="62" t="s">
        <v>555</v>
      </c>
      <c r="H215" s="61" t="s">
        <v>472</v>
      </c>
      <c r="I215" s="62" t="s">
        <v>784</v>
      </c>
      <c r="J215" s="61" t="s">
        <v>411</v>
      </c>
      <c r="K215" s="61" t="s">
        <v>0</v>
      </c>
    </row>
    <row r="216" spans="1:11" x14ac:dyDescent="0.25">
      <c r="A216" s="142" t="str">
        <f t="shared" si="3"/>
        <v>0025-1002-0058</v>
      </c>
      <c r="B216" s="61" t="s">
        <v>278</v>
      </c>
      <c r="C216" s="62" t="s">
        <v>787</v>
      </c>
      <c r="D216" s="61" t="s">
        <v>471</v>
      </c>
      <c r="E216" s="62" t="s">
        <v>783</v>
      </c>
      <c r="F216" s="61" t="s">
        <v>453</v>
      </c>
      <c r="G216" s="62" t="s">
        <v>575</v>
      </c>
      <c r="H216" s="61" t="s">
        <v>472</v>
      </c>
      <c r="I216" s="62" t="s">
        <v>784</v>
      </c>
      <c r="J216" s="61" t="s">
        <v>414</v>
      </c>
      <c r="K216" s="61" t="s">
        <v>540</v>
      </c>
    </row>
    <row r="217" spans="1:11" x14ac:dyDescent="0.25">
      <c r="A217" s="142" t="str">
        <f t="shared" si="3"/>
        <v>0026-1002-0058</v>
      </c>
      <c r="B217" s="61" t="s">
        <v>278</v>
      </c>
      <c r="C217" s="62" t="s">
        <v>787</v>
      </c>
      <c r="D217" s="61" t="s">
        <v>473</v>
      </c>
      <c r="E217" s="62" t="s">
        <v>785</v>
      </c>
      <c r="F217" s="61" t="s">
        <v>453</v>
      </c>
      <c r="G217" s="62" t="s">
        <v>575</v>
      </c>
      <c r="H217" s="61" t="s">
        <v>472</v>
      </c>
      <c r="I217" s="62" t="s">
        <v>784</v>
      </c>
      <c r="J217" s="61" t="s">
        <v>414</v>
      </c>
      <c r="K217" s="61" t="s">
        <v>0</v>
      </c>
    </row>
    <row r="218" spans="1:11" x14ac:dyDescent="0.25">
      <c r="A218" s="142" t="str">
        <f t="shared" si="3"/>
        <v>0027-1002-0058</v>
      </c>
      <c r="B218" s="61" t="s">
        <v>278</v>
      </c>
      <c r="C218" s="62" t="s">
        <v>787</v>
      </c>
      <c r="D218" s="61" t="s">
        <v>474</v>
      </c>
      <c r="E218" s="62" t="s">
        <v>786</v>
      </c>
      <c r="F218" s="61" t="s">
        <v>453</v>
      </c>
      <c r="G218" s="62" t="s">
        <v>575</v>
      </c>
      <c r="H218" s="61" t="s">
        <v>472</v>
      </c>
      <c r="I218" s="62" t="s">
        <v>784</v>
      </c>
      <c r="J218" s="61" t="s">
        <v>414</v>
      </c>
      <c r="K218" s="61" t="s">
        <v>0</v>
      </c>
    </row>
    <row r="219" spans="1:11" x14ac:dyDescent="0.25">
      <c r="A219" s="142" t="str">
        <f t="shared" si="3"/>
        <v>0028-1002-0058</v>
      </c>
      <c r="B219" s="61" t="s">
        <v>278</v>
      </c>
      <c r="C219" s="62" t="s">
        <v>787</v>
      </c>
      <c r="D219" s="61" t="s">
        <v>475</v>
      </c>
      <c r="E219" s="62" t="s">
        <v>788</v>
      </c>
      <c r="F219" s="61" t="s">
        <v>453</v>
      </c>
      <c r="G219" s="62" t="s">
        <v>575</v>
      </c>
      <c r="H219" s="61" t="s">
        <v>472</v>
      </c>
      <c r="I219" s="62" t="s">
        <v>784</v>
      </c>
      <c r="J219" s="61" t="s">
        <v>414</v>
      </c>
      <c r="K219" s="61" t="s">
        <v>0</v>
      </c>
    </row>
    <row r="220" spans="1:11" x14ac:dyDescent="0.25">
      <c r="A220" s="142" t="str">
        <f t="shared" si="3"/>
        <v>0025-1002-0059</v>
      </c>
      <c r="B220" s="61" t="s">
        <v>279</v>
      </c>
      <c r="C220" s="62" t="s">
        <v>787</v>
      </c>
      <c r="D220" s="61" t="s">
        <v>471</v>
      </c>
      <c r="E220" s="62" t="s">
        <v>783</v>
      </c>
      <c r="F220" s="61" t="s">
        <v>453</v>
      </c>
      <c r="G220" s="62" t="s">
        <v>575</v>
      </c>
      <c r="H220" s="61" t="s">
        <v>789</v>
      </c>
      <c r="I220" s="62" t="s">
        <v>790</v>
      </c>
      <c r="J220" s="61" t="s">
        <v>413</v>
      </c>
      <c r="K220" s="61" t="s">
        <v>540</v>
      </c>
    </row>
    <row r="221" spans="1:11" x14ac:dyDescent="0.25">
      <c r="A221" s="142" t="str">
        <f t="shared" si="3"/>
        <v>0026-1002-0059</v>
      </c>
      <c r="B221" s="61" t="s">
        <v>279</v>
      </c>
      <c r="C221" s="62" t="s">
        <v>787</v>
      </c>
      <c r="D221" s="61" t="s">
        <v>473</v>
      </c>
      <c r="E221" s="62" t="s">
        <v>785</v>
      </c>
      <c r="F221" s="61" t="s">
        <v>453</v>
      </c>
      <c r="G221" s="62" t="s">
        <v>575</v>
      </c>
      <c r="H221" s="61" t="s">
        <v>789</v>
      </c>
      <c r="I221" s="62" t="s">
        <v>790</v>
      </c>
      <c r="J221" s="61" t="s">
        <v>413</v>
      </c>
      <c r="K221" s="61" t="s">
        <v>0</v>
      </c>
    </row>
    <row r="222" spans="1:11" x14ac:dyDescent="0.25">
      <c r="A222" s="142" t="str">
        <f t="shared" si="3"/>
        <v>0013-1006-0035</v>
      </c>
      <c r="B222" s="61" t="s">
        <v>280</v>
      </c>
      <c r="C222" s="62" t="s">
        <v>791</v>
      </c>
      <c r="D222" s="61" t="s">
        <v>467</v>
      </c>
      <c r="E222" s="62" t="s">
        <v>710</v>
      </c>
      <c r="F222" s="61" t="s">
        <v>456</v>
      </c>
      <c r="G222" s="62" t="s">
        <v>578</v>
      </c>
      <c r="H222" s="61" t="s">
        <v>468</v>
      </c>
      <c r="I222" s="62" t="s">
        <v>710</v>
      </c>
      <c r="J222" s="61" t="s">
        <v>539</v>
      </c>
      <c r="K222" s="61" t="s">
        <v>540</v>
      </c>
    </row>
    <row r="223" spans="1:11" x14ac:dyDescent="0.25">
      <c r="A223" s="142" t="str">
        <f t="shared" si="3"/>
        <v>0003-1004-0012</v>
      </c>
      <c r="B223" s="61" t="s">
        <v>187</v>
      </c>
      <c r="C223" s="62" t="s">
        <v>792</v>
      </c>
      <c r="D223" s="61" t="s">
        <v>463</v>
      </c>
      <c r="E223" s="62" t="s">
        <v>740</v>
      </c>
      <c r="F223" s="61" t="s">
        <v>446</v>
      </c>
      <c r="G223" s="62" t="s">
        <v>555</v>
      </c>
      <c r="H223" s="61" t="s">
        <v>452</v>
      </c>
      <c r="I223" s="62" t="s">
        <v>653</v>
      </c>
      <c r="J223" s="61" t="s">
        <v>539</v>
      </c>
      <c r="K223" s="61" t="s">
        <v>540</v>
      </c>
    </row>
    <row r="224" spans="1:11" x14ac:dyDescent="0.25">
      <c r="A224" s="142" t="str">
        <f t="shared" si="3"/>
        <v>0003-1006-0012</v>
      </c>
      <c r="B224" s="61" t="s">
        <v>188</v>
      </c>
      <c r="C224" s="62" t="s">
        <v>793</v>
      </c>
      <c r="D224" s="61" t="s">
        <v>463</v>
      </c>
      <c r="E224" s="62" t="s">
        <v>740</v>
      </c>
      <c r="F224" s="61" t="s">
        <v>456</v>
      </c>
      <c r="G224" s="62" t="s">
        <v>578</v>
      </c>
      <c r="H224" s="61" t="s">
        <v>452</v>
      </c>
      <c r="I224" s="62" t="s">
        <v>653</v>
      </c>
      <c r="J224" s="61" t="s">
        <v>539</v>
      </c>
      <c r="K224" s="61" t="s">
        <v>540</v>
      </c>
    </row>
    <row r="225" spans="1:11" x14ac:dyDescent="0.25">
      <c r="A225" s="142" t="str">
        <f t="shared" si="3"/>
        <v>0003-1004-0038</v>
      </c>
      <c r="B225" s="61" t="s">
        <v>190</v>
      </c>
      <c r="C225" s="62" t="s">
        <v>794</v>
      </c>
      <c r="D225" s="61" t="s">
        <v>463</v>
      </c>
      <c r="E225" s="62" t="s">
        <v>740</v>
      </c>
      <c r="F225" s="61" t="s">
        <v>446</v>
      </c>
      <c r="G225" s="62" t="s">
        <v>555</v>
      </c>
      <c r="H225" s="61" t="s">
        <v>465</v>
      </c>
      <c r="I225" s="62" t="s">
        <v>754</v>
      </c>
      <c r="J225" s="61" t="s">
        <v>539</v>
      </c>
      <c r="K225" s="61" t="s">
        <v>540</v>
      </c>
    </row>
    <row r="226" spans="1:11" x14ac:dyDescent="0.25">
      <c r="A226" s="142" t="str">
        <f t="shared" si="3"/>
        <v>0003-1004-0047</v>
      </c>
      <c r="B226" s="61" t="s">
        <v>191</v>
      </c>
      <c r="C226" s="62" t="s">
        <v>795</v>
      </c>
      <c r="D226" s="61" t="s">
        <v>463</v>
      </c>
      <c r="E226" s="62" t="s">
        <v>740</v>
      </c>
      <c r="F226" s="61" t="s">
        <v>446</v>
      </c>
      <c r="G226" s="62" t="s">
        <v>555</v>
      </c>
      <c r="H226" s="61" t="s">
        <v>470</v>
      </c>
      <c r="I226" s="62" t="s">
        <v>767</v>
      </c>
      <c r="J226" s="61" t="s">
        <v>539</v>
      </c>
      <c r="K226" s="61" t="s">
        <v>540</v>
      </c>
    </row>
    <row r="227" spans="1:11" x14ac:dyDescent="0.25">
      <c r="A227" s="142" t="str">
        <f t="shared" si="3"/>
        <v>0018-1009-0045</v>
      </c>
      <c r="B227" s="61" t="s">
        <v>200</v>
      </c>
      <c r="C227" s="62" t="s">
        <v>796</v>
      </c>
      <c r="D227" s="61" t="s">
        <v>514</v>
      </c>
      <c r="E227" s="62" t="s">
        <v>797</v>
      </c>
      <c r="F227" s="61" t="s">
        <v>415</v>
      </c>
      <c r="G227" s="62" t="s">
        <v>638</v>
      </c>
      <c r="H227" s="61" t="s">
        <v>516</v>
      </c>
      <c r="I227" s="62" t="s">
        <v>798</v>
      </c>
      <c r="J227" s="61" t="s">
        <v>413</v>
      </c>
      <c r="K227" s="61" t="s">
        <v>540</v>
      </c>
    </row>
    <row r="228" spans="1:11" x14ac:dyDescent="0.25">
      <c r="A228" s="142" t="str">
        <f t="shared" si="3"/>
        <v>0018-1009-0060</v>
      </c>
      <c r="B228" s="61" t="s">
        <v>200</v>
      </c>
      <c r="C228" s="62" t="s">
        <v>796</v>
      </c>
      <c r="D228" s="61" t="s">
        <v>514</v>
      </c>
      <c r="E228" s="62" t="s">
        <v>797</v>
      </c>
      <c r="F228" s="61" t="s">
        <v>415</v>
      </c>
      <c r="G228" s="62" t="s">
        <v>638</v>
      </c>
      <c r="H228" s="61" t="s">
        <v>518</v>
      </c>
      <c r="I228" s="62" t="s">
        <v>799</v>
      </c>
      <c r="J228" s="61" t="s">
        <v>413</v>
      </c>
      <c r="K228" s="61" t="s">
        <v>0</v>
      </c>
    </row>
    <row r="229" spans="1:11" x14ac:dyDescent="0.25">
      <c r="A229" s="142" t="str">
        <f t="shared" si="3"/>
        <v>0018-1002-0049</v>
      </c>
      <c r="B229" s="61" t="s">
        <v>201</v>
      </c>
      <c r="C229" s="62" t="s">
        <v>800</v>
      </c>
      <c r="D229" s="61" t="s">
        <v>514</v>
      </c>
      <c r="E229" s="62" t="s">
        <v>797</v>
      </c>
      <c r="F229" s="61" t="s">
        <v>453</v>
      </c>
      <c r="G229" s="62" t="s">
        <v>575</v>
      </c>
      <c r="H229" s="61" t="s">
        <v>515</v>
      </c>
      <c r="I229" s="62" t="s">
        <v>801</v>
      </c>
      <c r="J229" s="61" t="s">
        <v>414</v>
      </c>
      <c r="K229" s="61" t="s">
        <v>0</v>
      </c>
    </row>
    <row r="230" spans="1:11" x14ac:dyDescent="0.25">
      <c r="A230" s="142" t="str">
        <f t="shared" si="3"/>
        <v>0018-1003-0049</v>
      </c>
      <c r="B230" s="61" t="s">
        <v>201</v>
      </c>
      <c r="C230" s="62" t="s">
        <v>800</v>
      </c>
      <c r="D230" s="61" t="s">
        <v>514</v>
      </c>
      <c r="E230" s="62" t="s">
        <v>797</v>
      </c>
      <c r="F230" s="61" t="s">
        <v>448</v>
      </c>
      <c r="G230" s="62" t="s">
        <v>576</v>
      </c>
      <c r="H230" s="61" t="s">
        <v>515</v>
      </c>
      <c r="I230" s="62" t="s">
        <v>801</v>
      </c>
      <c r="J230" s="61" t="s">
        <v>414</v>
      </c>
      <c r="K230" s="61" t="s">
        <v>0</v>
      </c>
    </row>
    <row r="231" spans="1:11" x14ac:dyDescent="0.25">
      <c r="A231" s="142" t="str">
        <f t="shared" si="3"/>
        <v>0018-1012-0049</v>
      </c>
      <c r="B231" s="61" t="s">
        <v>201</v>
      </c>
      <c r="C231" s="62" t="s">
        <v>800</v>
      </c>
      <c r="D231" s="61" t="s">
        <v>514</v>
      </c>
      <c r="E231" s="62" t="s">
        <v>797</v>
      </c>
      <c r="F231" s="61" t="s">
        <v>449</v>
      </c>
      <c r="G231" s="62" t="s">
        <v>579</v>
      </c>
      <c r="H231" s="61" t="s">
        <v>515</v>
      </c>
      <c r="I231" s="62" t="s">
        <v>801</v>
      </c>
      <c r="J231" s="61" t="s">
        <v>414</v>
      </c>
      <c r="K231" s="61" t="s">
        <v>540</v>
      </c>
    </row>
    <row r="232" spans="1:11" x14ac:dyDescent="0.25">
      <c r="A232" s="142" t="str">
        <f t="shared" si="3"/>
        <v>0018-1013-0049</v>
      </c>
      <c r="B232" s="61" t="s">
        <v>201</v>
      </c>
      <c r="C232" s="62" t="s">
        <v>800</v>
      </c>
      <c r="D232" s="61" t="s">
        <v>514</v>
      </c>
      <c r="E232" s="62" t="s">
        <v>797</v>
      </c>
      <c r="F232" s="61" t="s">
        <v>454</v>
      </c>
      <c r="G232" s="62" t="s">
        <v>580</v>
      </c>
      <c r="H232" s="61" t="s">
        <v>515</v>
      </c>
      <c r="I232" s="62" t="s">
        <v>801</v>
      </c>
      <c r="J232" s="61" t="s">
        <v>414</v>
      </c>
      <c r="K232" s="61" t="s">
        <v>0</v>
      </c>
    </row>
    <row r="233" spans="1:11" x14ac:dyDescent="0.25">
      <c r="A233" s="142" t="str">
        <f t="shared" si="3"/>
        <v>0018-1002-0050</v>
      </c>
      <c r="B233" s="61" t="s">
        <v>283</v>
      </c>
      <c r="C233" s="62" t="s">
        <v>802</v>
      </c>
      <c r="D233" s="61" t="s">
        <v>514</v>
      </c>
      <c r="E233" s="62" t="s">
        <v>797</v>
      </c>
      <c r="F233" s="61" t="s">
        <v>453</v>
      </c>
      <c r="G233" s="62" t="s">
        <v>575</v>
      </c>
      <c r="H233" s="61" t="s">
        <v>519</v>
      </c>
      <c r="I233" s="62" t="s">
        <v>803</v>
      </c>
      <c r="J233" s="61" t="s">
        <v>414</v>
      </c>
      <c r="K233" s="61" t="s">
        <v>0</v>
      </c>
    </row>
    <row r="234" spans="1:11" x14ac:dyDescent="0.25">
      <c r="A234" s="142" t="str">
        <f t="shared" si="3"/>
        <v>0018-1003-0050</v>
      </c>
      <c r="B234" s="61" t="s">
        <v>283</v>
      </c>
      <c r="C234" s="62" t="s">
        <v>802</v>
      </c>
      <c r="D234" s="61" t="s">
        <v>514</v>
      </c>
      <c r="E234" s="62" t="s">
        <v>797</v>
      </c>
      <c r="F234" s="61" t="s">
        <v>448</v>
      </c>
      <c r="G234" s="62" t="s">
        <v>576</v>
      </c>
      <c r="H234" s="61" t="s">
        <v>519</v>
      </c>
      <c r="I234" s="62" t="s">
        <v>803</v>
      </c>
      <c r="J234" s="61" t="s">
        <v>414</v>
      </c>
      <c r="K234" s="61" t="s">
        <v>0</v>
      </c>
    </row>
    <row r="235" spans="1:11" x14ac:dyDescent="0.25">
      <c r="A235" s="142" t="str">
        <f t="shared" si="3"/>
        <v>0018-1012-0050</v>
      </c>
      <c r="B235" s="61" t="s">
        <v>283</v>
      </c>
      <c r="C235" s="62" t="s">
        <v>802</v>
      </c>
      <c r="D235" s="61" t="s">
        <v>514</v>
      </c>
      <c r="E235" s="62" t="s">
        <v>797</v>
      </c>
      <c r="F235" s="61" t="s">
        <v>449</v>
      </c>
      <c r="G235" s="62" t="s">
        <v>579</v>
      </c>
      <c r="H235" s="61" t="s">
        <v>519</v>
      </c>
      <c r="I235" s="62" t="s">
        <v>803</v>
      </c>
      <c r="J235" s="61" t="s">
        <v>414</v>
      </c>
      <c r="K235" s="61" t="s">
        <v>0</v>
      </c>
    </row>
    <row r="236" spans="1:11" x14ac:dyDescent="0.25">
      <c r="A236" s="142" t="str">
        <f t="shared" si="3"/>
        <v>0018-1013-0050</v>
      </c>
      <c r="B236" s="61" t="s">
        <v>283</v>
      </c>
      <c r="C236" s="62" t="s">
        <v>802</v>
      </c>
      <c r="D236" s="61" t="s">
        <v>514</v>
      </c>
      <c r="E236" s="62" t="s">
        <v>797</v>
      </c>
      <c r="F236" s="61" t="s">
        <v>454</v>
      </c>
      <c r="G236" s="62" t="s">
        <v>580</v>
      </c>
      <c r="H236" s="61" t="s">
        <v>519</v>
      </c>
      <c r="I236" s="62" t="s">
        <v>803</v>
      </c>
      <c r="J236" s="61" t="s">
        <v>414</v>
      </c>
      <c r="K236" s="61" t="s">
        <v>540</v>
      </c>
    </row>
    <row r="237" spans="1:11" x14ac:dyDescent="0.25">
      <c r="A237" s="142" t="str">
        <f t="shared" si="3"/>
        <v>0018-1002-0051</v>
      </c>
      <c r="B237" s="61" t="s">
        <v>202</v>
      </c>
      <c r="C237" s="62" t="s">
        <v>804</v>
      </c>
      <c r="D237" s="61" t="s">
        <v>514</v>
      </c>
      <c r="E237" s="62" t="s">
        <v>797</v>
      </c>
      <c r="F237" s="61" t="s">
        <v>453</v>
      </c>
      <c r="G237" s="62" t="s">
        <v>575</v>
      </c>
      <c r="H237" s="61" t="s">
        <v>805</v>
      </c>
      <c r="I237" s="62" t="s">
        <v>806</v>
      </c>
      <c r="J237" s="61" t="s">
        <v>414</v>
      </c>
      <c r="K237" s="61" t="s">
        <v>0</v>
      </c>
    </row>
    <row r="238" spans="1:11" x14ac:dyDescent="0.25">
      <c r="A238" s="142" t="str">
        <f t="shared" si="3"/>
        <v>0018-1003-0051</v>
      </c>
      <c r="B238" s="61" t="s">
        <v>202</v>
      </c>
      <c r="C238" s="62" t="s">
        <v>804</v>
      </c>
      <c r="D238" s="61" t="s">
        <v>514</v>
      </c>
      <c r="E238" s="62" t="s">
        <v>797</v>
      </c>
      <c r="F238" s="61" t="s">
        <v>448</v>
      </c>
      <c r="G238" s="62" t="s">
        <v>576</v>
      </c>
      <c r="H238" s="61" t="s">
        <v>805</v>
      </c>
      <c r="I238" s="62" t="s">
        <v>806</v>
      </c>
      <c r="J238" s="61" t="s">
        <v>414</v>
      </c>
      <c r="K238" s="61" t="s">
        <v>0</v>
      </c>
    </row>
    <row r="239" spans="1:11" x14ac:dyDescent="0.25">
      <c r="A239" s="142" t="str">
        <f t="shared" si="3"/>
        <v>0018-1012-0051</v>
      </c>
      <c r="B239" s="61" t="s">
        <v>202</v>
      </c>
      <c r="C239" s="62" t="s">
        <v>804</v>
      </c>
      <c r="D239" s="61" t="s">
        <v>514</v>
      </c>
      <c r="E239" s="62" t="s">
        <v>797</v>
      </c>
      <c r="F239" s="61" t="s">
        <v>449</v>
      </c>
      <c r="G239" s="62" t="s">
        <v>579</v>
      </c>
      <c r="H239" s="61" t="s">
        <v>805</v>
      </c>
      <c r="I239" s="62" t="s">
        <v>806</v>
      </c>
      <c r="J239" s="61" t="s">
        <v>414</v>
      </c>
      <c r="K239" s="61" t="s">
        <v>540</v>
      </c>
    </row>
    <row r="240" spans="1:11" x14ac:dyDescent="0.25">
      <c r="A240" s="142" t="str">
        <f t="shared" si="3"/>
        <v>0018-1013-0051</v>
      </c>
      <c r="B240" s="61" t="s">
        <v>202</v>
      </c>
      <c r="C240" s="62" t="s">
        <v>804</v>
      </c>
      <c r="D240" s="61" t="s">
        <v>514</v>
      </c>
      <c r="E240" s="62" t="s">
        <v>797</v>
      </c>
      <c r="F240" s="61" t="s">
        <v>454</v>
      </c>
      <c r="G240" s="62" t="s">
        <v>580</v>
      </c>
      <c r="H240" s="61" t="s">
        <v>805</v>
      </c>
      <c r="I240" s="62" t="s">
        <v>806</v>
      </c>
      <c r="J240" s="61" t="s">
        <v>414</v>
      </c>
      <c r="K240" s="61" t="s">
        <v>0</v>
      </c>
    </row>
    <row r="241" spans="1:11" x14ac:dyDescent="0.25">
      <c r="A241" s="142" t="str">
        <f t="shared" si="3"/>
        <v>0018-1004-0049</v>
      </c>
      <c r="B241" s="61" t="s">
        <v>203</v>
      </c>
      <c r="C241" s="62" t="s">
        <v>807</v>
      </c>
      <c r="D241" s="61" t="s">
        <v>514</v>
      </c>
      <c r="E241" s="62" t="s">
        <v>797</v>
      </c>
      <c r="F241" s="61" t="s">
        <v>446</v>
      </c>
      <c r="G241" s="62" t="s">
        <v>555</v>
      </c>
      <c r="H241" s="61" t="s">
        <v>515</v>
      </c>
      <c r="I241" s="62" t="s">
        <v>801</v>
      </c>
      <c r="J241" s="61" t="s">
        <v>411</v>
      </c>
      <c r="K241" s="61" t="s">
        <v>540</v>
      </c>
    </row>
    <row r="242" spans="1:11" x14ac:dyDescent="0.25">
      <c r="A242" s="142" t="str">
        <f t="shared" si="3"/>
        <v>0018-1005-0049</v>
      </c>
      <c r="B242" s="61" t="s">
        <v>203</v>
      </c>
      <c r="C242" s="62" t="s">
        <v>807</v>
      </c>
      <c r="D242" s="61" t="s">
        <v>514</v>
      </c>
      <c r="E242" s="62" t="s">
        <v>797</v>
      </c>
      <c r="F242" s="61" t="s">
        <v>447</v>
      </c>
      <c r="G242" s="62" t="s">
        <v>577</v>
      </c>
      <c r="H242" s="61" t="s">
        <v>515</v>
      </c>
      <c r="I242" s="62" t="s">
        <v>801</v>
      </c>
      <c r="J242" s="61" t="s">
        <v>411</v>
      </c>
      <c r="K242" s="61" t="s">
        <v>0</v>
      </c>
    </row>
    <row r="243" spans="1:11" x14ac:dyDescent="0.25">
      <c r="A243" s="142" t="str">
        <f t="shared" si="3"/>
        <v>0018-1006-0049</v>
      </c>
      <c r="B243" s="61" t="s">
        <v>203</v>
      </c>
      <c r="C243" s="62" t="s">
        <v>807</v>
      </c>
      <c r="D243" s="61" t="s">
        <v>514</v>
      </c>
      <c r="E243" s="62" t="s">
        <v>797</v>
      </c>
      <c r="F243" s="61" t="s">
        <v>456</v>
      </c>
      <c r="G243" s="62" t="s">
        <v>578</v>
      </c>
      <c r="H243" s="61" t="s">
        <v>515</v>
      </c>
      <c r="I243" s="62" t="s">
        <v>801</v>
      </c>
      <c r="J243" s="61" t="s">
        <v>411</v>
      </c>
      <c r="K243" s="61" t="s">
        <v>0</v>
      </c>
    </row>
    <row r="244" spans="1:11" x14ac:dyDescent="0.25">
      <c r="A244" s="142" t="str">
        <f t="shared" si="3"/>
        <v>0018-1004-0050</v>
      </c>
      <c r="B244" s="61" t="s">
        <v>284</v>
      </c>
      <c r="C244" s="62" t="s">
        <v>808</v>
      </c>
      <c r="D244" s="61" t="s">
        <v>514</v>
      </c>
      <c r="E244" s="62" t="s">
        <v>797</v>
      </c>
      <c r="F244" s="61" t="s">
        <v>446</v>
      </c>
      <c r="G244" s="62" t="s">
        <v>555</v>
      </c>
      <c r="H244" s="61" t="s">
        <v>519</v>
      </c>
      <c r="I244" s="62" t="s">
        <v>803</v>
      </c>
      <c r="J244" s="61" t="s">
        <v>411</v>
      </c>
      <c r="K244" s="61" t="s">
        <v>540</v>
      </c>
    </row>
    <row r="245" spans="1:11" x14ac:dyDescent="0.25">
      <c r="A245" s="142" t="str">
        <f t="shared" si="3"/>
        <v>0018-1005-0050</v>
      </c>
      <c r="B245" s="61" t="s">
        <v>284</v>
      </c>
      <c r="C245" s="62" t="s">
        <v>808</v>
      </c>
      <c r="D245" s="61" t="s">
        <v>514</v>
      </c>
      <c r="E245" s="62" t="s">
        <v>797</v>
      </c>
      <c r="F245" s="61" t="s">
        <v>447</v>
      </c>
      <c r="G245" s="62" t="s">
        <v>577</v>
      </c>
      <c r="H245" s="61" t="s">
        <v>519</v>
      </c>
      <c r="I245" s="62" t="s">
        <v>803</v>
      </c>
      <c r="J245" s="61" t="s">
        <v>411</v>
      </c>
      <c r="K245" s="61" t="s">
        <v>0</v>
      </c>
    </row>
    <row r="246" spans="1:11" x14ac:dyDescent="0.25">
      <c r="A246" s="142" t="str">
        <f t="shared" si="3"/>
        <v>0018-1006-0050</v>
      </c>
      <c r="B246" s="61" t="s">
        <v>284</v>
      </c>
      <c r="C246" s="62" t="s">
        <v>808</v>
      </c>
      <c r="D246" s="61" t="s">
        <v>514</v>
      </c>
      <c r="E246" s="62" t="s">
        <v>797</v>
      </c>
      <c r="F246" s="61" t="s">
        <v>456</v>
      </c>
      <c r="G246" s="62" t="s">
        <v>578</v>
      </c>
      <c r="H246" s="61" t="s">
        <v>519</v>
      </c>
      <c r="I246" s="62" t="s">
        <v>803</v>
      </c>
      <c r="J246" s="61" t="s">
        <v>411</v>
      </c>
      <c r="K246" s="61" t="s">
        <v>0</v>
      </c>
    </row>
    <row r="247" spans="1:11" x14ac:dyDescent="0.25">
      <c r="A247" s="142" t="str">
        <f t="shared" si="3"/>
        <v>0018-1004-0051</v>
      </c>
      <c r="B247" s="61" t="s">
        <v>204</v>
      </c>
      <c r="C247" s="62" t="s">
        <v>809</v>
      </c>
      <c r="D247" s="61" t="s">
        <v>514</v>
      </c>
      <c r="E247" s="62" t="s">
        <v>797</v>
      </c>
      <c r="F247" s="61" t="s">
        <v>446</v>
      </c>
      <c r="G247" s="62" t="s">
        <v>555</v>
      </c>
      <c r="H247" s="61" t="s">
        <v>805</v>
      </c>
      <c r="I247" s="62" t="s">
        <v>806</v>
      </c>
      <c r="J247" s="61" t="s">
        <v>411</v>
      </c>
      <c r="K247" s="61" t="s">
        <v>540</v>
      </c>
    </row>
    <row r="248" spans="1:11" x14ac:dyDescent="0.25">
      <c r="A248" s="142" t="str">
        <f t="shared" si="3"/>
        <v>0018-1005-0051</v>
      </c>
      <c r="B248" s="61" t="s">
        <v>204</v>
      </c>
      <c r="C248" s="62" t="s">
        <v>809</v>
      </c>
      <c r="D248" s="61" t="s">
        <v>514</v>
      </c>
      <c r="E248" s="62" t="s">
        <v>797</v>
      </c>
      <c r="F248" s="61" t="s">
        <v>447</v>
      </c>
      <c r="G248" s="62" t="s">
        <v>577</v>
      </c>
      <c r="H248" s="61" t="s">
        <v>805</v>
      </c>
      <c r="I248" s="62" t="s">
        <v>806</v>
      </c>
      <c r="J248" s="61" t="s">
        <v>411</v>
      </c>
      <c r="K248" s="61" t="s">
        <v>0</v>
      </c>
    </row>
    <row r="249" spans="1:11" x14ac:dyDescent="0.25">
      <c r="A249" s="142" t="str">
        <f t="shared" si="3"/>
        <v>0018-1006-0051</v>
      </c>
      <c r="B249" s="61" t="s">
        <v>204</v>
      </c>
      <c r="C249" s="62" t="s">
        <v>809</v>
      </c>
      <c r="D249" s="61" t="s">
        <v>514</v>
      </c>
      <c r="E249" s="62" t="s">
        <v>797</v>
      </c>
      <c r="F249" s="61" t="s">
        <v>456</v>
      </c>
      <c r="G249" s="62" t="s">
        <v>578</v>
      </c>
      <c r="H249" s="61" t="s">
        <v>805</v>
      </c>
      <c r="I249" s="62" t="s">
        <v>806</v>
      </c>
      <c r="J249" s="61" t="s">
        <v>411</v>
      </c>
      <c r="K249" s="61" t="s">
        <v>0</v>
      </c>
    </row>
    <row r="250" spans="1:11" x14ac:dyDescent="0.25">
      <c r="A250" s="142" t="str">
        <f t="shared" si="3"/>
        <v>0018-1014-0049</v>
      </c>
      <c r="B250" s="61" t="s">
        <v>205</v>
      </c>
      <c r="C250" s="62" t="s">
        <v>810</v>
      </c>
      <c r="D250" s="61" t="s">
        <v>514</v>
      </c>
      <c r="E250" s="62" t="s">
        <v>797</v>
      </c>
      <c r="F250" s="61" t="s">
        <v>450</v>
      </c>
      <c r="G250" s="62" t="s">
        <v>592</v>
      </c>
      <c r="H250" s="61" t="s">
        <v>515</v>
      </c>
      <c r="I250" s="62" t="s">
        <v>801</v>
      </c>
      <c r="J250" s="61" t="s">
        <v>539</v>
      </c>
      <c r="K250" s="61" t="s">
        <v>540</v>
      </c>
    </row>
    <row r="251" spans="1:11" x14ac:dyDescent="0.25">
      <c r="A251" s="142" t="str">
        <f t="shared" si="3"/>
        <v>0018-1008-0051</v>
      </c>
      <c r="B251" s="61" t="s">
        <v>206</v>
      </c>
      <c r="C251" s="62" t="s">
        <v>811</v>
      </c>
      <c r="D251" s="61" t="s">
        <v>514</v>
      </c>
      <c r="E251" s="62" t="s">
        <v>797</v>
      </c>
      <c r="F251" s="61" t="s">
        <v>480</v>
      </c>
      <c r="G251" s="62" t="s">
        <v>711</v>
      </c>
      <c r="H251" s="61" t="s">
        <v>805</v>
      </c>
      <c r="I251" s="62" t="s">
        <v>806</v>
      </c>
      <c r="J251" s="61" t="s">
        <v>539</v>
      </c>
      <c r="K251" s="61" t="s">
        <v>540</v>
      </c>
    </row>
    <row r="252" spans="1:11" x14ac:dyDescent="0.25">
      <c r="A252" s="142" t="str">
        <f t="shared" si="3"/>
        <v>0018-1009-0046</v>
      </c>
      <c r="B252" s="61" t="s">
        <v>208</v>
      </c>
      <c r="C252" s="62" t="s">
        <v>812</v>
      </c>
      <c r="D252" s="61" t="s">
        <v>514</v>
      </c>
      <c r="E252" s="62" t="s">
        <v>797</v>
      </c>
      <c r="F252" s="61" t="s">
        <v>415</v>
      </c>
      <c r="G252" s="62" t="s">
        <v>638</v>
      </c>
      <c r="H252" s="61" t="s">
        <v>517</v>
      </c>
      <c r="I252" s="62" t="s">
        <v>813</v>
      </c>
      <c r="J252" s="61" t="s">
        <v>539</v>
      </c>
      <c r="K252" s="61" t="s">
        <v>540</v>
      </c>
    </row>
    <row r="253" spans="1:11" x14ac:dyDescent="0.25">
      <c r="A253" s="142" t="str">
        <f t="shared" si="3"/>
        <v>0011-1005-0012</v>
      </c>
      <c r="B253" s="61" t="s">
        <v>110</v>
      </c>
      <c r="C253" s="62" t="s">
        <v>814</v>
      </c>
      <c r="D253" s="61" t="s">
        <v>458</v>
      </c>
      <c r="E253" s="62" t="s">
        <v>551</v>
      </c>
      <c r="F253" s="61" t="s">
        <v>447</v>
      </c>
      <c r="G253" s="62" t="s">
        <v>577</v>
      </c>
      <c r="H253" s="61" t="s">
        <v>452</v>
      </c>
      <c r="I253" s="62" t="s">
        <v>653</v>
      </c>
      <c r="J253" s="61" t="s">
        <v>539</v>
      </c>
      <c r="K253" s="61" t="s">
        <v>540</v>
      </c>
    </row>
    <row r="254" spans="1:11" x14ac:dyDescent="0.25">
      <c r="A254" s="142" t="str">
        <f t="shared" si="3"/>
        <v>0011-1005-0020</v>
      </c>
      <c r="B254" s="61" t="s">
        <v>155</v>
      </c>
      <c r="C254" s="62" t="s">
        <v>815</v>
      </c>
      <c r="D254" s="61" t="s">
        <v>458</v>
      </c>
      <c r="E254" s="62" t="s">
        <v>551</v>
      </c>
      <c r="F254" s="61" t="s">
        <v>447</v>
      </c>
      <c r="G254" s="62" t="s">
        <v>577</v>
      </c>
      <c r="H254" s="61" t="s">
        <v>476</v>
      </c>
      <c r="I254" s="62" t="s">
        <v>816</v>
      </c>
      <c r="J254" s="61" t="s">
        <v>539</v>
      </c>
      <c r="K254" s="61" t="s">
        <v>540</v>
      </c>
    </row>
    <row r="255" spans="1:11" x14ac:dyDescent="0.25">
      <c r="A255" s="142" t="str">
        <f t="shared" si="3"/>
        <v>0012-1005-0012</v>
      </c>
      <c r="B255" s="61" t="s">
        <v>111</v>
      </c>
      <c r="C255" s="62" t="s">
        <v>817</v>
      </c>
      <c r="D255" s="61" t="s">
        <v>452</v>
      </c>
      <c r="E255" s="62" t="s">
        <v>725</v>
      </c>
      <c r="F255" s="61" t="s">
        <v>447</v>
      </c>
      <c r="G255" s="62" t="s">
        <v>577</v>
      </c>
      <c r="H255" s="61" t="s">
        <v>452</v>
      </c>
      <c r="I255" s="62" t="s">
        <v>653</v>
      </c>
      <c r="J255" s="61" t="s">
        <v>539</v>
      </c>
      <c r="K255" s="61" t="s">
        <v>540</v>
      </c>
    </row>
    <row r="256" spans="1:11" x14ac:dyDescent="0.25">
      <c r="A256" s="142" t="str">
        <f t="shared" si="3"/>
        <v>0012-1013-0012</v>
      </c>
      <c r="B256" s="61" t="s">
        <v>146</v>
      </c>
      <c r="C256" s="62" t="s">
        <v>818</v>
      </c>
      <c r="D256" s="61" t="s">
        <v>452</v>
      </c>
      <c r="E256" s="62" t="s">
        <v>725</v>
      </c>
      <c r="F256" s="61" t="s">
        <v>454</v>
      </c>
      <c r="G256" s="62" t="s">
        <v>580</v>
      </c>
      <c r="H256" s="61" t="s">
        <v>452</v>
      </c>
      <c r="I256" s="62" t="s">
        <v>653</v>
      </c>
      <c r="J256" s="61" t="s">
        <v>411</v>
      </c>
      <c r="K256" s="61" t="s">
        <v>540</v>
      </c>
    </row>
    <row r="257" spans="1:11" x14ac:dyDescent="0.25">
      <c r="A257" s="142" t="str">
        <f t="shared" si="3"/>
        <v>0012-1013-0052</v>
      </c>
      <c r="B257" s="61" t="s">
        <v>146</v>
      </c>
      <c r="C257" s="62" t="s">
        <v>818</v>
      </c>
      <c r="D257" s="61" t="s">
        <v>452</v>
      </c>
      <c r="E257" s="62" t="s">
        <v>725</v>
      </c>
      <c r="F257" s="61" t="s">
        <v>454</v>
      </c>
      <c r="G257" s="62" t="s">
        <v>580</v>
      </c>
      <c r="H257" s="61" t="s">
        <v>721</v>
      </c>
      <c r="I257" s="62" t="s">
        <v>722</v>
      </c>
      <c r="J257" s="61" t="s">
        <v>411</v>
      </c>
      <c r="K257" s="61" t="s">
        <v>0</v>
      </c>
    </row>
    <row r="258" spans="1:11" x14ac:dyDescent="0.25">
      <c r="A258" s="142" t="str">
        <f t="shared" ref="A258:A321" si="4">D258&amp;"-"&amp;F258&amp;"-"&amp;H258</f>
        <v>0012-1013-0056</v>
      </c>
      <c r="B258" s="61" t="s">
        <v>146</v>
      </c>
      <c r="C258" s="62" t="s">
        <v>818</v>
      </c>
      <c r="D258" s="61" t="s">
        <v>452</v>
      </c>
      <c r="E258" s="62" t="s">
        <v>725</v>
      </c>
      <c r="F258" s="61" t="s">
        <v>454</v>
      </c>
      <c r="G258" s="62" t="s">
        <v>580</v>
      </c>
      <c r="H258" s="61" t="s">
        <v>513</v>
      </c>
      <c r="I258" s="62" t="s">
        <v>723</v>
      </c>
      <c r="J258" s="61" t="s">
        <v>411</v>
      </c>
      <c r="K258" s="61" t="s">
        <v>0</v>
      </c>
    </row>
    <row r="259" spans="1:11" x14ac:dyDescent="0.25">
      <c r="A259" s="142" t="str">
        <f t="shared" si="4"/>
        <v>0012-1003-0012</v>
      </c>
      <c r="B259" s="61" t="s">
        <v>140</v>
      </c>
      <c r="C259" s="62" t="s">
        <v>819</v>
      </c>
      <c r="D259" s="61" t="s">
        <v>452</v>
      </c>
      <c r="E259" s="62" t="s">
        <v>725</v>
      </c>
      <c r="F259" s="61" t="s">
        <v>448</v>
      </c>
      <c r="G259" s="62" t="s">
        <v>576</v>
      </c>
      <c r="H259" s="61" t="s">
        <v>452</v>
      </c>
      <c r="I259" s="62" t="s">
        <v>653</v>
      </c>
      <c r="J259" s="61" t="s">
        <v>411</v>
      </c>
      <c r="K259" s="61" t="s">
        <v>540</v>
      </c>
    </row>
    <row r="260" spans="1:11" x14ac:dyDescent="0.25">
      <c r="A260" s="142" t="str">
        <f t="shared" si="4"/>
        <v>0012-1003-0052</v>
      </c>
      <c r="B260" s="61" t="s">
        <v>140</v>
      </c>
      <c r="C260" s="62" t="s">
        <v>819</v>
      </c>
      <c r="D260" s="61" t="s">
        <v>452</v>
      </c>
      <c r="E260" s="62" t="s">
        <v>725</v>
      </c>
      <c r="F260" s="61" t="s">
        <v>448</v>
      </c>
      <c r="G260" s="62" t="s">
        <v>576</v>
      </c>
      <c r="H260" s="61" t="s">
        <v>721</v>
      </c>
      <c r="I260" s="62" t="s">
        <v>722</v>
      </c>
      <c r="J260" s="61" t="s">
        <v>411</v>
      </c>
      <c r="K260" s="61" t="s">
        <v>0</v>
      </c>
    </row>
    <row r="261" spans="1:11" x14ac:dyDescent="0.25">
      <c r="A261" s="142" t="str">
        <f t="shared" si="4"/>
        <v>0012-1003-0056</v>
      </c>
      <c r="B261" s="61" t="s">
        <v>140</v>
      </c>
      <c r="C261" s="62" t="s">
        <v>819</v>
      </c>
      <c r="D261" s="61" t="s">
        <v>452</v>
      </c>
      <c r="E261" s="62" t="s">
        <v>725</v>
      </c>
      <c r="F261" s="61" t="s">
        <v>448</v>
      </c>
      <c r="G261" s="62" t="s">
        <v>576</v>
      </c>
      <c r="H261" s="61" t="s">
        <v>513</v>
      </c>
      <c r="I261" s="62" t="s">
        <v>723</v>
      </c>
      <c r="J261" s="61" t="s">
        <v>411</v>
      </c>
      <c r="K261" s="61" t="s">
        <v>0</v>
      </c>
    </row>
    <row r="262" spans="1:11" x14ac:dyDescent="0.25">
      <c r="A262" s="142" t="str">
        <f t="shared" si="4"/>
        <v>0011-1003-0012</v>
      </c>
      <c r="B262" s="61" t="s">
        <v>141</v>
      </c>
      <c r="C262" s="62" t="s">
        <v>820</v>
      </c>
      <c r="D262" s="61" t="s">
        <v>458</v>
      </c>
      <c r="E262" s="62" t="s">
        <v>551</v>
      </c>
      <c r="F262" s="61" t="s">
        <v>448</v>
      </c>
      <c r="G262" s="62" t="s">
        <v>576</v>
      </c>
      <c r="H262" s="61" t="s">
        <v>452</v>
      </c>
      <c r="I262" s="62" t="s">
        <v>653</v>
      </c>
      <c r="J262" s="61" t="s">
        <v>411</v>
      </c>
      <c r="K262" s="61" t="s">
        <v>540</v>
      </c>
    </row>
    <row r="263" spans="1:11" x14ac:dyDescent="0.25">
      <c r="A263" s="142" t="str">
        <f t="shared" si="4"/>
        <v>0011-1003-0052</v>
      </c>
      <c r="B263" s="61" t="s">
        <v>141</v>
      </c>
      <c r="C263" s="62" t="s">
        <v>820</v>
      </c>
      <c r="D263" s="61" t="s">
        <v>458</v>
      </c>
      <c r="E263" s="62" t="s">
        <v>551</v>
      </c>
      <c r="F263" s="61" t="s">
        <v>448</v>
      </c>
      <c r="G263" s="62" t="s">
        <v>576</v>
      </c>
      <c r="H263" s="61" t="s">
        <v>721</v>
      </c>
      <c r="I263" s="62" t="s">
        <v>722</v>
      </c>
      <c r="J263" s="61" t="s">
        <v>411</v>
      </c>
      <c r="K263" s="61" t="s">
        <v>0</v>
      </c>
    </row>
    <row r="264" spans="1:11" x14ac:dyDescent="0.25">
      <c r="A264" s="142" t="str">
        <f t="shared" si="4"/>
        <v>0011-1003-0056</v>
      </c>
      <c r="B264" s="61" t="s">
        <v>141</v>
      </c>
      <c r="C264" s="62" t="s">
        <v>820</v>
      </c>
      <c r="D264" s="61" t="s">
        <v>458</v>
      </c>
      <c r="E264" s="62" t="s">
        <v>551</v>
      </c>
      <c r="F264" s="61" t="s">
        <v>448</v>
      </c>
      <c r="G264" s="62" t="s">
        <v>576</v>
      </c>
      <c r="H264" s="61" t="s">
        <v>513</v>
      </c>
      <c r="I264" s="62" t="s">
        <v>723</v>
      </c>
      <c r="J264" s="61" t="s">
        <v>411</v>
      </c>
      <c r="K264" s="61" t="s">
        <v>0</v>
      </c>
    </row>
    <row r="265" spans="1:11" x14ac:dyDescent="0.25">
      <c r="A265" s="142" t="str">
        <f t="shared" si="4"/>
        <v>0011-1005-0047</v>
      </c>
      <c r="B265" s="61" t="s">
        <v>112</v>
      </c>
      <c r="C265" s="62" t="s">
        <v>821</v>
      </c>
      <c r="D265" s="61" t="s">
        <v>458</v>
      </c>
      <c r="E265" s="62" t="s">
        <v>551</v>
      </c>
      <c r="F265" s="61" t="s">
        <v>447</v>
      </c>
      <c r="G265" s="62" t="s">
        <v>577</v>
      </c>
      <c r="H265" s="61" t="s">
        <v>470</v>
      </c>
      <c r="I265" s="62" t="s">
        <v>767</v>
      </c>
      <c r="J265" s="61" t="s">
        <v>539</v>
      </c>
      <c r="K265" s="61" t="s">
        <v>540</v>
      </c>
    </row>
    <row r="266" spans="1:11" x14ac:dyDescent="0.25">
      <c r="A266" s="142" t="str">
        <f t="shared" si="4"/>
        <v>0012-1005-0047</v>
      </c>
      <c r="B266" s="61" t="s">
        <v>114</v>
      </c>
      <c r="C266" s="62" t="s">
        <v>822</v>
      </c>
      <c r="D266" s="61" t="s">
        <v>452</v>
      </c>
      <c r="E266" s="62" t="s">
        <v>725</v>
      </c>
      <c r="F266" s="61" t="s">
        <v>447</v>
      </c>
      <c r="G266" s="62" t="s">
        <v>577</v>
      </c>
      <c r="H266" s="61" t="s">
        <v>470</v>
      </c>
      <c r="I266" s="62" t="s">
        <v>767</v>
      </c>
      <c r="J266" s="61" t="s">
        <v>539</v>
      </c>
      <c r="K266" s="61" t="s">
        <v>540</v>
      </c>
    </row>
    <row r="267" spans="1:11" x14ac:dyDescent="0.25">
      <c r="A267" s="142" t="str">
        <f t="shared" si="4"/>
        <v>0011-1013-0012</v>
      </c>
      <c r="B267" s="61" t="s">
        <v>147</v>
      </c>
      <c r="C267" s="62" t="s">
        <v>823</v>
      </c>
      <c r="D267" s="61" t="s">
        <v>458</v>
      </c>
      <c r="E267" s="62" t="s">
        <v>551</v>
      </c>
      <c r="F267" s="61" t="s">
        <v>454</v>
      </c>
      <c r="G267" s="62" t="s">
        <v>580</v>
      </c>
      <c r="H267" s="61" t="s">
        <v>452</v>
      </c>
      <c r="I267" s="62" t="s">
        <v>653</v>
      </c>
      <c r="J267" s="61" t="s">
        <v>411</v>
      </c>
      <c r="K267" s="61" t="s">
        <v>540</v>
      </c>
    </row>
    <row r="268" spans="1:11" x14ac:dyDescent="0.25">
      <c r="A268" s="142" t="str">
        <f t="shared" si="4"/>
        <v>0011-1013-0052</v>
      </c>
      <c r="B268" s="61" t="s">
        <v>147</v>
      </c>
      <c r="C268" s="62" t="s">
        <v>823</v>
      </c>
      <c r="D268" s="61" t="s">
        <v>458</v>
      </c>
      <c r="E268" s="62" t="s">
        <v>551</v>
      </c>
      <c r="F268" s="61" t="s">
        <v>454</v>
      </c>
      <c r="G268" s="62" t="s">
        <v>580</v>
      </c>
      <c r="H268" s="61" t="s">
        <v>721</v>
      </c>
      <c r="I268" s="62" t="s">
        <v>722</v>
      </c>
      <c r="J268" s="61" t="s">
        <v>411</v>
      </c>
      <c r="K268" s="61" t="s">
        <v>0</v>
      </c>
    </row>
    <row r="269" spans="1:11" x14ac:dyDescent="0.25">
      <c r="A269" s="142" t="str">
        <f t="shared" si="4"/>
        <v>0011-1013-0056</v>
      </c>
      <c r="B269" s="61" t="s">
        <v>147</v>
      </c>
      <c r="C269" s="62" t="s">
        <v>823</v>
      </c>
      <c r="D269" s="61" t="s">
        <v>458</v>
      </c>
      <c r="E269" s="62" t="s">
        <v>551</v>
      </c>
      <c r="F269" s="61" t="s">
        <v>454</v>
      </c>
      <c r="G269" s="62" t="s">
        <v>580</v>
      </c>
      <c r="H269" s="61" t="s">
        <v>513</v>
      </c>
      <c r="I269" s="62" t="s">
        <v>723</v>
      </c>
      <c r="J269" s="61" t="s">
        <v>411</v>
      </c>
      <c r="K269" s="61" t="s">
        <v>0</v>
      </c>
    </row>
    <row r="270" spans="1:11" x14ac:dyDescent="0.25">
      <c r="A270" s="142" t="str">
        <f t="shared" si="4"/>
        <v>0011-1013-0048</v>
      </c>
      <c r="B270" s="61" t="s">
        <v>84</v>
      </c>
      <c r="C270" s="62" t="s">
        <v>824</v>
      </c>
      <c r="D270" s="61" t="s">
        <v>458</v>
      </c>
      <c r="E270" s="62" t="s">
        <v>551</v>
      </c>
      <c r="F270" s="61" t="s">
        <v>454</v>
      </c>
      <c r="G270" s="62" t="s">
        <v>580</v>
      </c>
      <c r="H270" s="61" t="s">
        <v>464</v>
      </c>
      <c r="I270" s="62" t="s">
        <v>757</v>
      </c>
      <c r="J270" s="61" t="s">
        <v>539</v>
      </c>
      <c r="K270" s="61" t="s">
        <v>540</v>
      </c>
    </row>
    <row r="271" spans="1:11" x14ac:dyDescent="0.25">
      <c r="A271" s="142" t="str">
        <f t="shared" si="4"/>
        <v>0012-1013-0048</v>
      </c>
      <c r="B271" s="61" t="s">
        <v>86</v>
      </c>
      <c r="C271" s="62" t="s">
        <v>825</v>
      </c>
      <c r="D271" s="61" t="s">
        <v>452</v>
      </c>
      <c r="E271" s="62" t="s">
        <v>725</v>
      </c>
      <c r="F271" s="61" t="s">
        <v>454</v>
      </c>
      <c r="G271" s="62" t="s">
        <v>580</v>
      </c>
      <c r="H271" s="61" t="s">
        <v>464</v>
      </c>
      <c r="I271" s="62" t="s">
        <v>757</v>
      </c>
      <c r="J271" s="61" t="s">
        <v>539</v>
      </c>
      <c r="K271" s="61" t="s">
        <v>540</v>
      </c>
    </row>
    <row r="272" spans="1:11" x14ac:dyDescent="0.25">
      <c r="A272" s="142" t="str">
        <f t="shared" si="4"/>
        <v>0013-1003-0035</v>
      </c>
      <c r="B272" s="61" t="s">
        <v>285</v>
      </c>
      <c r="C272" s="62" t="s">
        <v>826</v>
      </c>
      <c r="D272" s="61" t="s">
        <v>467</v>
      </c>
      <c r="E272" s="62" t="s">
        <v>710</v>
      </c>
      <c r="F272" s="61" t="s">
        <v>448</v>
      </c>
      <c r="G272" s="62" t="s">
        <v>576</v>
      </c>
      <c r="H272" s="61" t="s">
        <v>468</v>
      </c>
      <c r="I272" s="62" t="s">
        <v>710</v>
      </c>
      <c r="J272" s="61" t="s">
        <v>539</v>
      </c>
      <c r="K272" s="61" t="s">
        <v>540</v>
      </c>
    </row>
    <row r="273" spans="1:11" x14ac:dyDescent="0.25">
      <c r="A273" s="142" t="str">
        <f t="shared" si="4"/>
        <v>0013-1013-0063</v>
      </c>
      <c r="B273" s="61" t="s">
        <v>286</v>
      </c>
      <c r="C273" s="62" t="s">
        <v>827</v>
      </c>
      <c r="D273" s="61" t="s">
        <v>467</v>
      </c>
      <c r="E273" s="62" t="s">
        <v>710</v>
      </c>
      <c r="F273" s="61" t="s">
        <v>454</v>
      </c>
      <c r="G273" s="62" t="s">
        <v>580</v>
      </c>
      <c r="H273" s="61" t="s">
        <v>477</v>
      </c>
      <c r="I273" s="62" t="s">
        <v>828</v>
      </c>
      <c r="J273" s="61" t="s">
        <v>539</v>
      </c>
      <c r="K273" s="61" t="s">
        <v>540</v>
      </c>
    </row>
    <row r="274" spans="1:11" x14ac:dyDescent="0.25">
      <c r="A274" s="142" t="str">
        <f t="shared" si="4"/>
        <v>0013-1005-0035</v>
      </c>
      <c r="B274" s="61" t="s">
        <v>287</v>
      </c>
      <c r="C274" s="62" t="s">
        <v>829</v>
      </c>
      <c r="D274" s="61" t="s">
        <v>467</v>
      </c>
      <c r="E274" s="62" t="s">
        <v>710</v>
      </c>
      <c r="F274" s="61" t="s">
        <v>447</v>
      </c>
      <c r="G274" s="62" t="s">
        <v>577</v>
      </c>
      <c r="H274" s="61" t="s">
        <v>468</v>
      </c>
      <c r="I274" s="62" t="s">
        <v>710</v>
      </c>
      <c r="J274" s="61" t="s">
        <v>539</v>
      </c>
      <c r="K274" s="61" t="s">
        <v>540</v>
      </c>
    </row>
    <row r="275" spans="1:11" x14ac:dyDescent="0.25">
      <c r="A275" s="142" t="str">
        <f t="shared" si="4"/>
        <v>0013-1005-0040</v>
      </c>
      <c r="B275" s="61" t="s">
        <v>288</v>
      </c>
      <c r="C275" s="62" t="s">
        <v>830</v>
      </c>
      <c r="D275" s="61" t="s">
        <v>467</v>
      </c>
      <c r="E275" s="62" t="s">
        <v>710</v>
      </c>
      <c r="F275" s="61" t="s">
        <v>447</v>
      </c>
      <c r="G275" s="62" t="s">
        <v>577</v>
      </c>
      <c r="H275" s="61" t="s">
        <v>831</v>
      </c>
      <c r="I275" s="62" t="s">
        <v>832</v>
      </c>
      <c r="J275" s="61" t="s">
        <v>539</v>
      </c>
      <c r="K275" s="61" t="s">
        <v>540</v>
      </c>
    </row>
    <row r="276" spans="1:11" x14ac:dyDescent="0.25">
      <c r="A276" s="142" t="str">
        <f t="shared" si="4"/>
        <v>0013-1013-0035</v>
      </c>
      <c r="B276" s="61" t="s">
        <v>290</v>
      </c>
      <c r="C276" s="62" t="s">
        <v>833</v>
      </c>
      <c r="D276" s="61" t="s">
        <v>467</v>
      </c>
      <c r="E276" s="62" t="s">
        <v>710</v>
      </c>
      <c r="F276" s="61" t="s">
        <v>454</v>
      </c>
      <c r="G276" s="62" t="s">
        <v>580</v>
      </c>
      <c r="H276" s="61" t="s">
        <v>468</v>
      </c>
      <c r="I276" s="62" t="s">
        <v>710</v>
      </c>
      <c r="J276" s="61" t="s">
        <v>539</v>
      </c>
      <c r="K276" s="61" t="s">
        <v>540</v>
      </c>
    </row>
    <row r="277" spans="1:11" x14ac:dyDescent="0.25">
      <c r="A277" s="142" t="str">
        <f t="shared" si="4"/>
        <v>0025-1003-0058</v>
      </c>
      <c r="B277" s="61" t="s">
        <v>291</v>
      </c>
      <c r="C277" s="62" t="s">
        <v>834</v>
      </c>
      <c r="D277" s="61" t="s">
        <v>471</v>
      </c>
      <c r="E277" s="62" t="s">
        <v>783</v>
      </c>
      <c r="F277" s="61" t="s">
        <v>448</v>
      </c>
      <c r="G277" s="62" t="s">
        <v>576</v>
      </c>
      <c r="H277" s="61" t="s">
        <v>472</v>
      </c>
      <c r="I277" s="62" t="s">
        <v>784</v>
      </c>
      <c r="J277" s="61" t="s">
        <v>413</v>
      </c>
      <c r="K277" s="61" t="s">
        <v>540</v>
      </c>
    </row>
    <row r="278" spans="1:11" x14ac:dyDescent="0.25">
      <c r="A278" s="142" t="str">
        <f t="shared" si="4"/>
        <v>0026-1003-0058</v>
      </c>
      <c r="B278" s="61" t="s">
        <v>291</v>
      </c>
      <c r="C278" s="62" t="s">
        <v>834</v>
      </c>
      <c r="D278" s="61" t="s">
        <v>473</v>
      </c>
      <c r="E278" s="62" t="s">
        <v>785</v>
      </c>
      <c r="F278" s="61" t="s">
        <v>448</v>
      </c>
      <c r="G278" s="62" t="s">
        <v>576</v>
      </c>
      <c r="H278" s="61" t="s">
        <v>472</v>
      </c>
      <c r="I278" s="62" t="s">
        <v>784</v>
      </c>
      <c r="J278" s="61" t="s">
        <v>413</v>
      </c>
      <c r="K278" s="61" t="s">
        <v>0</v>
      </c>
    </row>
    <row r="279" spans="1:11" x14ac:dyDescent="0.25">
      <c r="A279" s="142" t="str">
        <f t="shared" si="4"/>
        <v>0025-1005-0058</v>
      </c>
      <c r="B279" s="61" t="s">
        <v>292</v>
      </c>
      <c r="C279" s="62" t="s">
        <v>834</v>
      </c>
      <c r="D279" s="61" t="s">
        <v>471</v>
      </c>
      <c r="E279" s="62" t="s">
        <v>783</v>
      </c>
      <c r="F279" s="61" t="s">
        <v>447</v>
      </c>
      <c r="G279" s="62" t="s">
        <v>577</v>
      </c>
      <c r="H279" s="61" t="s">
        <v>472</v>
      </c>
      <c r="I279" s="62" t="s">
        <v>784</v>
      </c>
      <c r="J279" s="61" t="s">
        <v>413</v>
      </c>
      <c r="K279" s="61" t="s">
        <v>540</v>
      </c>
    </row>
    <row r="280" spans="1:11" x14ac:dyDescent="0.25">
      <c r="A280" s="142" t="str">
        <f t="shared" si="4"/>
        <v>0026-1005-0058</v>
      </c>
      <c r="B280" s="61" t="s">
        <v>292</v>
      </c>
      <c r="C280" s="62" t="s">
        <v>834</v>
      </c>
      <c r="D280" s="61" t="s">
        <v>473</v>
      </c>
      <c r="E280" s="62" t="s">
        <v>785</v>
      </c>
      <c r="F280" s="61" t="s">
        <v>447</v>
      </c>
      <c r="G280" s="62" t="s">
        <v>577</v>
      </c>
      <c r="H280" s="61" t="s">
        <v>472</v>
      </c>
      <c r="I280" s="62" t="s">
        <v>784</v>
      </c>
      <c r="J280" s="61" t="s">
        <v>413</v>
      </c>
      <c r="K280" s="61" t="s">
        <v>0</v>
      </c>
    </row>
    <row r="281" spans="1:11" x14ac:dyDescent="0.25">
      <c r="A281" s="142" t="str">
        <f t="shared" si="4"/>
        <v>0003-1005-0012</v>
      </c>
      <c r="B281" s="61" t="s">
        <v>195</v>
      </c>
      <c r="C281" s="62" t="s">
        <v>835</v>
      </c>
      <c r="D281" s="61" t="s">
        <v>463</v>
      </c>
      <c r="E281" s="62" t="s">
        <v>740</v>
      </c>
      <c r="F281" s="61" t="s">
        <v>447</v>
      </c>
      <c r="G281" s="62" t="s">
        <v>577</v>
      </c>
      <c r="H281" s="61" t="s">
        <v>452</v>
      </c>
      <c r="I281" s="62" t="s">
        <v>653</v>
      </c>
      <c r="J281" s="61" t="s">
        <v>539</v>
      </c>
      <c r="K281" s="61" t="s">
        <v>540</v>
      </c>
    </row>
    <row r="282" spans="1:11" x14ac:dyDescent="0.25">
      <c r="A282" s="142" t="str">
        <f t="shared" si="4"/>
        <v>0010-1005-0053</v>
      </c>
      <c r="B282" s="61" t="s">
        <v>157</v>
      </c>
      <c r="C282" s="62" t="e">
        <v>#N/A</v>
      </c>
      <c r="D282" s="61" t="s">
        <v>478</v>
      </c>
      <c r="E282" s="62" t="s">
        <v>836</v>
      </c>
      <c r="F282" s="61" t="s">
        <v>447</v>
      </c>
      <c r="G282" s="62" t="s">
        <v>577</v>
      </c>
      <c r="H282" s="61" t="s">
        <v>837</v>
      </c>
      <c r="I282" s="62" t="s">
        <v>838</v>
      </c>
      <c r="J282" s="61" t="s">
        <v>539</v>
      </c>
      <c r="K282" s="61" t="s">
        <v>540</v>
      </c>
    </row>
    <row r="283" spans="1:11" x14ac:dyDescent="0.25">
      <c r="A283" s="142" t="str">
        <f t="shared" si="4"/>
        <v>0010-1005-0053</v>
      </c>
      <c r="B283" s="61" t="s">
        <v>158</v>
      </c>
      <c r="C283" s="62" t="s">
        <v>839</v>
      </c>
      <c r="D283" s="61" t="s">
        <v>478</v>
      </c>
      <c r="E283" s="62" t="s">
        <v>836</v>
      </c>
      <c r="F283" s="61" t="s">
        <v>447</v>
      </c>
      <c r="G283" s="62" t="s">
        <v>577</v>
      </c>
      <c r="H283" s="61" t="s">
        <v>837</v>
      </c>
      <c r="I283" s="62" t="s">
        <v>838</v>
      </c>
      <c r="J283" s="61" t="s">
        <v>539</v>
      </c>
      <c r="K283" s="61" t="s">
        <v>540</v>
      </c>
    </row>
    <row r="284" spans="1:11" x14ac:dyDescent="0.25">
      <c r="A284" s="142" t="str">
        <f t="shared" si="4"/>
        <v>0003-1013-0012</v>
      </c>
      <c r="B284" s="61" t="s">
        <v>216</v>
      </c>
      <c r="C284" s="62" t="s">
        <v>840</v>
      </c>
      <c r="D284" s="61" t="s">
        <v>463</v>
      </c>
      <c r="E284" s="62" t="s">
        <v>740</v>
      </c>
      <c r="F284" s="61" t="s">
        <v>454</v>
      </c>
      <c r="G284" s="62" t="s">
        <v>580</v>
      </c>
      <c r="H284" s="61" t="s">
        <v>452</v>
      </c>
      <c r="I284" s="62" t="s">
        <v>653</v>
      </c>
      <c r="J284" s="61" t="s">
        <v>413</v>
      </c>
      <c r="K284" s="61" t="s">
        <v>540</v>
      </c>
    </row>
    <row r="285" spans="1:11" x14ac:dyDescent="0.25">
      <c r="A285" s="142" t="str">
        <f t="shared" si="4"/>
        <v>0003-1013-0057</v>
      </c>
      <c r="B285" s="61" t="s">
        <v>216</v>
      </c>
      <c r="C285" s="62" t="s">
        <v>840</v>
      </c>
      <c r="D285" s="61" t="s">
        <v>463</v>
      </c>
      <c r="E285" s="62" t="s">
        <v>740</v>
      </c>
      <c r="F285" s="61" t="s">
        <v>454</v>
      </c>
      <c r="G285" s="62" t="s">
        <v>580</v>
      </c>
      <c r="H285" s="61" t="s">
        <v>469</v>
      </c>
      <c r="I285" s="62" t="s">
        <v>741</v>
      </c>
      <c r="J285" s="61" t="s">
        <v>413</v>
      </c>
      <c r="K285" s="61" t="s">
        <v>0</v>
      </c>
    </row>
    <row r="286" spans="1:11" x14ac:dyDescent="0.25">
      <c r="A286" s="142" t="str">
        <f t="shared" si="4"/>
        <v>0003-1013-0048</v>
      </c>
      <c r="B286" s="61" t="s">
        <v>88</v>
      </c>
      <c r="C286" s="62" t="s">
        <v>841</v>
      </c>
      <c r="D286" s="61" t="s">
        <v>463</v>
      </c>
      <c r="E286" s="62" t="s">
        <v>740</v>
      </c>
      <c r="F286" s="61" t="s">
        <v>454</v>
      </c>
      <c r="G286" s="62" t="s">
        <v>580</v>
      </c>
      <c r="H286" s="61" t="s">
        <v>464</v>
      </c>
      <c r="I286" s="62" t="s">
        <v>757</v>
      </c>
      <c r="J286" s="61" t="s">
        <v>539</v>
      </c>
      <c r="K286" s="61" t="s">
        <v>540</v>
      </c>
    </row>
    <row r="287" spans="1:11" x14ac:dyDescent="0.25">
      <c r="A287" s="142" t="str">
        <f t="shared" si="4"/>
        <v>0003-1013-0047</v>
      </c>
      <c r="B287" s="61" t="s">
        <v>217</v>
      </c>
      <c r="C287" s="62" t="s">
        <v>842</v>
      </c>
      <c r="D287" s="61" t="s">
        <v>463</v>
      </c>
      <c r="E287" s="62" t="s">
        <v>740</v>
      </c>
      <c r="F287" s="61" t="s">
        <v>454</v>
      </c>
      <c r="G287" s="62" t="s">
        <v>580</v>
      </c>
      <c r="H287" s="61" t="s">
        <v>470</v>
      </c>
      <c r="I287" s="62" t="s">
        <v>767</v>
      </c>
      <c r="J287" s="61" t="s">
        <v>539</v>
      </c>
      <c r="K287" s="61" t="s">
        <v>540</v>
      </c>
    </row>
    <row r="288" spans="1:11" x14ac:dyDescent="0.25">
      <c r="A288" s="142" t="str">
        <f t="shared" si="4"/>
        <v>0003-1005-0047</v>
      </c>
      <c r="B288" s="61" t="s">
        <v>196</v>
      </c>
      <c r="C288" s="62" t="s">
        <v>843</v>
      </c>
      <c r="D288" s="61" t="s">
        <v>463</v>
      </c>
      <c r="E288" s="62" t="s">
        <v>740</v>
      </c>
      <c r="F288" s="61" t="s">
        <v>447</v>
      </c>
      <c r="G288" s="62" t="s">
        <v>577</v>
      </c>
      <c r="H288" s="61" t="s">
        <v>470</v>
      </c>
      <c r="I288" s="62" t="s">
        <v>767</v>
      </c>
      <c r="J288" s="61" t="s">
        <v>539</v>
      </c>
      <c r="K288" s="61" t="s">
        <v>540</v>
      </c>
    </row>
    <row r="289" spans="1:11" x14ac:dyDescent="0.25">
      <c r="A289" s="142" t="str">
        <f t="shared" si="4"/>
        <v>0003-1003-0012</v>
      </c>
      <c r="B289" s="61" t="s">
        <v>212</v>
      </c>
      <c r="C289" s="62" t="s">
        <v>844</v>
      </c>
      <c r="D289" s="61" t="s">
        <v>463</v>
      </c>
      <c r="E289" s="62" t="s">
        <v>740</v>
      </c>
      <c r="F289" s="61" t="s">
        <v>448</v>
      </c>
      <c r="G289" s="62" t="s">
        <v>576</v>
      </c>
      <c r="H289" s="61" t="s">
        <v>452</v>
      </c>
      <c r="I289" s="62" t="s">
        <v>653</v>
      </c>
      <c r="J289" s="61" t="s">
        <v>413</v>
      </c>
      <c r="K289" s="61" t="s">
        <v>540</v>
      </c>
    </row>
    <row r="290" spans="1:11" x14ac:dyDescent="0.25">
      <c r="A290" s="142" t="str">
        <f t="shared" si="4"/>
        <v>0003-1003-0057</v>
      </c>
      <c r="B290" s="61" t="s">
        <v>212</v>
      </c>
      <c r="C290" s="62" t="s">
        <v>844</v>
      </c>
      <c r="D290" s="61" t="s">
        <v>463</v>
      </c>
      <c r="E290" s="62" t="s">
        <v>740</v>
      </c>
      <c r="F290" s="61" t="s">
        <v>448</v>
      </c>
      <c r="G290" s="62" t="s">
        <v>576</v>
      </c>
      <c r="H290" s="61" t="s">
        <v>469</v>
      </c>
      <c r="I290" s="62" t="s">
        <v>741</v>
      </c>
      <c r="J290" s="61" t="s">
        <v>413</v>
      </c>
      <c r="K290" s="61" t="s">
        <v>0</v>
      </c>
    </row>
    <row r="291" spans="1:11" x14ac:dyDescent="0.25">
      <c r="A291" s="142" t="str">
        <f t="shared" si="4"/>
        <v>0010-1005-0016</v>
      </c>
      <c r="B291" s="61" t="s">
        <v>294</v>
      </c>
      <c r="C291" s="62" t="s">
        <v>845</v>
      </c>
      <c r="D291" s="61" t="s">
        <v>478</v>
      </c>
      <c r="E291" s="62" t="s">
        <v>836</v>
      </c>
      <c r="F291" s="61" t="s">
        <v>447</v>
      </c>
      <c r="G291" s="62" t="s">
        <v>577</v>
      </c>
      <c r="H291" s="61" t="s">
        <v>479</v>
      </c>
      <c r="I291" s="62" t="s">
        <v>836</v>
      </c>
      <c r="J291" s="61" t="s">
        <v>539</v>
      </c>
      <c r="K291" s="61" t="s">
        <v>540</v>
      </c>
    </row>
    <row r="292" spans="1:11" x14ac:dyDescent="0.25">
      <c r="A292" s="142" t="str">
        <f t="shared" si="4"/>
        <v>0011-1008-0037</v>
      </c>
      <c r="B292" s="61" t="s">
        <v>132</v>
      </c>
      <c r="C292" s="62" t="s">
        <v>846</v>
      </c>
      <c r="D292" s="61" t="s">
        <v>458</v>
      </c>
      <c r="E292" s="62" t="s">
        <v>551</v>
      </c>
      <c r="F292" s="61" t="s">
        <v>480</v>
      </c>
      <c r="G292" s="62" t="s">
        <v>711</v>
      </c>
      <c r="H292" s="61" t="s">
        <v>481</v>
      </c>
      <c r="I292" s="62" t="s">
        <v>847</v>
      </c>
      <c r="J292" s="61" t="s">
        <v>539</v>
      </c>
      <c r="K292" s="61" t="s">
        <v>540</v>
      </c>
    </row>
    <row r="293" spans="1:11" x14ac:dyDescent="0.25">
      <c r="A293" s="142" t="str">
        <f t="shared" si="4"/>
        <v>0011-1008-0033</v>
      </c>
      <c r="B293" s="61" t="s">
        <v>165</v>
      </c>
      <c r="C293" s="62" t="s">
        <v>848</v>
      </c>
      <c r="D293" s="61" t="s">
        <v>458</v>
      </c>
      <c r="E293" s="62" t="s">
        <v>551</v>
      </c>
      <c r="F293" s="61" t="s">
        <v>480</v>
      </c>
      <c r="G293" s="62" t="s">
        <v>711</v>
      </c>
      <c r="H293" s="61" t="s">
        <v>482</v>
      </c>
      <c r="I293" s="62" t="s">
        <v>849</v>
      </c>
      <c r="J293" s="61" t="s">
        <v>539</v>
      </c>
      <c r="K293" s="61" t="s">
        <v>540</v>
      </c>
    </row>
    <row r="294" spans="1:11" x14ac:dyDescent="0.25">
      <c r="A294" s="142" t="str">
        <f t="shared" si="4"/>
        <v>0011-1008-0054</v>
      </c>
      <c r="B294" s="61" t="s">
        <v>136</v>
      </c>
      <c r="C294" s="62" t="s">
        <v>850</v>
      </c>
      <c r="D294" s="61" t="s">
        <v>458</v>
      </c>
      <c r="E294" s="62" t="s">
        <v>551</v>
      </c>
      <c r="F294" s="61" t="s">
        <v>480</v>
      </c>
      <c r="G294" s="62" t="s">
        <v>711</v>
      </c>
      <c r="H294" s="61" t="s">
        <v>483</v>
      </c>
      <c r="I294" s="62" t="s">
        <v>851</v>
      </c>
      <c r="J294" s="61" t="s">
        <v>539</v>
      </c>
      <c r="K294" s="61" t="s">
        <v>540</v>
      </c>
    </row>
    <row r="295" spans="1:11" x14ac:dyDescent="0.25">
      <c r="A295" s="142" t="str">
        <f t="shared" si="4"/>
        <v>0011-1008-0055</v>
      </c>
      <c r="B295" s="61" t="s">
        <v>169</v>
      </c>
      <c r="C295" s="62" t="s">
        <v>852</v>
      </c>
      <c r="D295" s="61" t="s">
        <v>458</v>
      </c>
      <c r="E295" s="62" t="s">
        <v>551</v>
      </c>
      <c r="F295" s="61" t="s">
        <v>480</v>
      </c>
      <c r="G295" s="62" t="s">
        <v>711</v>
      </c>
      <c r="H295" s="61" t="s">
        <v>484</v>
      </c>
      <c r="I295" s="62" t="s">
        <v>853</v>
      </c>
      <c r="J295" s="61" t="s">
        <v>539</v>
      </c>
      <c r="K295" s="61" t="s">
        <v>540</v>
      </c>
    </row>
    <row r="296" spans="1:11" x14ac:dyDescent="0.25">
      <c r="A296" s="142" t="str">
        <f t="shared" si="4"/>
        <v>0019-1008-0031</v>
      </c>
      <c r="B296" s="61" t="s">
        <v>133</v>
      </c>
      <c r="C296" s="62" t="s">
        <v>854</v>
      </c>
      <c r="D296" s="61" t="s">
        <v>485</v>
      </c>
      <c r="E296" s="62" t="s">
        <v>855</v>
      </c>
      <c r="F296" s="61" t="s">
        <v>480</v>
      </c>
      <c r="G296" s="62" t="s">
        <v>711</v>
      </c>
      <c r="H296" s="61" t="s">
        <v>459</v>
      </c>
      <c r="I296" s="62" t="s">
        <v>856</v>
      </c>
      <c r="J296" s="61" t="s">
        <v>539</v>
      </c>
      <c r="K296" s="61" t="s">
        <v>540</v>
      </c>
    </row>
    <row r="297" spans="1:11" x14ac:dyDescent="0.25">
      <c r="A297" s="142" t="str">
        <f t="shared" si="4"/>
        <v>0019-1008-0032</v>
      </c>
      <c r="B297" s="61" t="s">
        <v>166</v>
      </c>
      <c r="C297" s="62" t="s">
        <v>857</v>
      </c>
      <c r="D297" s="61" t="s">
        <v>485</v>
      </c>
      <c r="E297" s="62" t="s">
        <v>855</v>
      </c>
      <c r="F297" s="61" t="s">
        <v>480</v>
      </c>
      <c r="G297" s="62" t="s">
        <v>711</v>
      </c>
      <c r="H297" s="61" t="s">
        <v>486</v>
      </c>
      <c r="I297" s="62" t="s">
        <v>858</v>
      </c>
      <c r="J297" s="61" t="s">
        <v>539</v>
      </c>
      <c r="K297" s="61" t="s">
        <v>540</v>
      </c>
    </row>
    <row r="298" spans="1:11" x14ac:dyDescent="0.25">
      <c r="A298" s="142" t="str">
        <f t="shared" si="4"/>
        <v>0017-1009-0012</v>
      </c>
      <c r="B298" s="61" t="s">
        <v>124</v>
      </c>
      <c r="C298" s="62" t="s">
        <v>859</v>
      </c>
      <c r="D298" s="61" t="s">
        <v>455</v>
      </c>
      <c r="E298" s="62" t="s">
        <v>860</v>
      </c>
      <c r="F298" s="61" t="s">
        <v>415</v>
      </c>
      <c r="G298" s="62" t="s">
        <v>638</v>
      </c>
      <c r="H298" s="61" t="s">
        <v>452</v>
      </c>
      <c r="I298" s="62" t="s">
        <v>653</v>
      </c>
      <c r="J298" s="61" t="s">
        <v>539</v>
      </c>
      <c r="K298" s="61" t="s">
        <v>540</v>
      </c>
    </row>
    <row r="299" spans="1:11" x14ac:dyDescent="0.25">
      <c r="A299" s="142" t="str">
        <f t="shared" si="4"/>
        <v>0017-1009-0064</v>
      </c>
      <c r="B299" s="61" t="s">
        <v>127</v>
      </c>
      <c r="C299" s="62" t="s">
        <v>861</v>
      </c>
      <c r="D299" s="61" t="s">
        <v>455</v>
      </c>
      <c r="E299" s="62" t="s">
        <v>860</v>
      </c>
      <c r="F299" s="61" t="s">
        <v>415</v>
      </c>
      <c r="G299" s="62" t="s">
        <v>638</v>
      </c>
      <c r="H299" s="61" t="s">
        <v>487</v>
      </c>
      <c r="I299" s="62" t="s">
        <v>862</v>
      </c>
      <c r="J299" s="61" t="s">
        <v>539</v>
      </c>
      <c r="K299" s="61" t="s">
        <v>540</v>
      </c>
    </row>
    <row r="300" spans="1:11" x14ac:dyDescent="0.25">
      <c r="A300" s="142" t="str">
        <f t="shared" si="4"/>
        <v>0016-1008-0012</v>
      </c>
      <c r="B300" s="61" t="s">
        <v>159</v>
      </c>
      <c r="C300" s="62" t="s">
        <v>863</v>
      </c>
      <c r="D300" s="61" t="s">
        <v>479</v>
      </c>
      <c r="E300" s="62" t="s">
        <v>864</v>
      </c>
      <c r="F300" s="61" t="s">
        <v>480</v>
      </c>
      <c r="G300" s="62" t="s">
        <v>711</v>
      </c>
      <c r="H300" s="61" t="s">
        <v>452</v>
      </c>
      <c r="I300" s="62" t="s">
        <v>653</v>
      </c>
      <c r="J300" s="61" t="s">
        <v>539</v>
      </c>
      <c r="K300" s="61" t="s">
        <v>540</v>
      </c>
    </row>
    <row r="301" spans="1:11" x14ac:dyDescent="0.25">
      <c r="A301" s="142" t="str">
        <f t="shared" si="4"/>
        <v>0016-1002-0012</v>
      </c>
      <c r="B301" s="61" t="s">
        <v>115</v>
      </c>
      <c r="C301" s="62" t="s">
        <v>865</v>
      </c>
      <c r="D301" s="61" t="s">
        <v>479</v>
      </c>
      <c r="E301" s="62" t="s">
        <v>864</v>
      </c>
      <c r="F301" s="61" t="s">
        <v>453</v>
      </c>
      <c r="G301" s="62" t="s">
        <v>575</v>
      </c>
      <c r="H301" s="61" t="s">
        <v>452</v>
      </c>
      <c r="I301" s="62" t="s">
        <v>653</v>
      </c>
      <c r="J301" s="61" t="s">
        <v>413</v>
      </c>
      <c r="K301" s="61" t="s">
        <v>540</v>
      </c>
    </row>
    <row r="302" spans="1:11" x14ac:dyDescent="0.25">
      <c r="A302" s="142" t="str">
        <f t="shared" si="4"/>
        <v>0016-1003-0012</v>
      </c>
      <c r="B302" s="61" t="s">
        <v>115</v>
      </c>
      <c r="C302" s="62" t="s">
        <v>865</v>
      </c>
      <c r="D302" s="61" t="s">
        <v>479</v>
      </c>
      <c r="E302" s="62" t="s">
        <v>864</v>
      </c>
      <c r="F302" s="61" t="s">
        <v>448</v>
      </c>
      <c r="G302" s="62" t="s">
        <v>576</v>
      </c>
      <c r="H302" s="61" t="s">
        <v>452</v>
      </c>
      <c r="I302" s="62" t="s">
        <v>653</v>
      </c>
      <c r="J302" s="61" t="s">
        <v>413</v>
      </c>
      <c r="K302" s="61" t="s">
        <v>0</v>
      </c>
    </row>
    <row r="303" spans="1:11" x14ac:dyDescent="0.25">
      <c r="A303" s="142" t="str">
        <f t="shared" si="4"/>
        <v>0016-1012-0012</v>
      </c>
      <c r="B303" s="61" t="s">
        <v>117</v>
      </c>
      <c r="C303" s="62" t="s">
        <v>866</v>
      </c>
      <c r="D303" s="61" t="s">
        <v>479</v>
      </c>
      <c r="E303" s="62" t="s">
        <v>864</v>
      </c>
      <c r="F303" s="61" t="s">
        <v>449</v>
      </c>
      <c r="G303" s="62" t="s">
        <v>579</v>
      </c>
      <c r="H303" s="61" t="s">
        <v>452</v>
      </c>
      <c r="I303" s="62" t="s">
        <v>653</v>
      </c>
      <c r="J303" s="61" t="s">
        <v>413</v>
      </c>
      <c r="K303" s="61" t="s">
        <v>540</v>
      </c>
    </row>
    <row r="304" spans="1:11" x14ac:dyDescent="0.25">
      <c r="A304" s="142" t="str">
        <f t="shared" si="4"/>
        <v>0016-1013-0012</v>
      </c>
      <c r="B304" s="61" t="s">
        <v>117</v>
      </c>
      <c r="C304" s="62" t="s">
        <v>866</v>
      </c>
      <c r="D304" s="61" t="s">
        <v>479</v>
      </c>
      <c r="E304" s="62" t="s">
        <v>864</v>
      </c>
      <c r="F304" s="61" t="s">
        <v>454</v>
      </c>
      <c r="G304" s="62" t="s">
        <v>580</v>
      </c>
      <c r="H304" s="61" t="s">
        <v>452</v>
      </c>
      <c r="I304" s="62" t="s">
        <v>653</v>
      </c>
      <c r="J304" s="61" t="s">
        <v>413</v>
      </c>
      <c r="K304" s="61" t="s">
        <v>0</v>
      </c>
    </row>
    <row r="305" spans="1:11" x14ac:dyDescent="0.25">
      <c r="A305" s="142" t="str">
        <f t="shared" si="4"/>
        <v>0016-1004-0012</v>
      </c>
      <c r="B305" s="61" t="s">
        <v>118</v>
      </c>
      <c r="C305" s="62" t="s">
        <v>867</v>
      </c>
      <c r="D305" s="61" t="s">
        <v>479</v>
      </c>
      <c r="E305" s="62" t="s">
        <v>864</v>
      </c>
      <c r="F305" s="61" t="s">
        <v>446</v>
      </c>
      <c r="G305" s="62" t="s">
        <v>555</v>
      </c>
      <c r="H305" s="61" t="s">
        <v>452</v>
      </c>
      <c r="I305" s="62" t="s">
        <v>653</v>
      </c>
      <c r="J305" s="61" t="s">
        <v>413</v>
      </c>
      <c r="K305" s="61" t="s">
        <v>540</v>
      </c>
    </row>
    <row r="306" spans="1:11" x14ac:dyDescent="0.25">
      <c r="A306" s="142" t="str">
        <f t="shared" si="4"/>
        <v>0016-1005-0012</v>
      </c>
      <c r="B306" s="61" t="s">
        <v>118</v>
      </c>
      <c r="C306" s="62" t="s">
        <v>867</v>
      </c>
      <c r="D306" s="61" t="s">
        <v>479</v>
      </c>
      <c r="E306" s="62" t="s">
        <v>864</v>
      </c>
      <c r="F306" s="61" t="s">
        <v>447</v>
      </c>
      <c r="G306" s="62" t="s">
        <v>577</v>
      </c>
      <c r="H306" s="61" t="s">
        <v>452</v>
      </c>
      <c r="I306" s="62" t="s">
        <v>653</v>
      </c>
      <c r="J306" s="61" t="s">
        <v>413</v>
      </c>
      <c r="K306" s="61" t="s">
        <v>0</v>
      </c>
    </row>
    <row r="307" spans="1:11" x14ac:dyDescent="0.25">
      <c r="A307" s="142" t="str">
        <f t="shared" si="4"/>
        <v>0016-1006-0012</v>
      </c>
      <c r="B307" s="61" t="s">
        <v>119</v>
      </c>
      <c r="C307" s="62" t="s">
        <v>868</v>
      </c>
      <c r="D307" s="61" t="s">
        <v>479</v>
      </c>
      <c r="E307" s="62" t="s">
        <v>864</v>
      </c>
      <c r="F307" s="61" t="s">
        <v>456</v>
      </c>
      <c r="G307" s="62" t="s">
        <v>578</v>
      </c>
      <c r="H307" s="61" t="s">
        <v>452</v>
      </c>
      <c r="I307" s="62" t="s">
        <v>653</v>
      </c>
      <c r="J307" s="61" t="s">
        <v>413</v>
      </c>
      <c r="K307" s="61" t="s">
        <v>540</v>
      </c>
    </row>
    <row r="308" spans="1:11" x14ac:dyDescent="0.25">
      <c r="A308" s="142" t="str">
        <f t="shared" si="4"/>
        <v>0016-1007-0012</v>
      </c>
      <c r="B308" s="61" t="s">
        <v>119</v>
      </c>
      <c r="C308" s="62" t="s">
        <v>868</v>
      </c>
      <c r="D308" s="61" t="s">
        <v>479</v>
      </c>
      <c r="E308" s="62" t="s">
        <v>864</v>
      </c>
      <c r="F308" s="61" t="s">
        <v>869</v>
      </c>
      <c r="G308" s="62" t="s">
        <v>870</v>
      </c>
      <c r="H308" s="61" t="s">
        <v>452</v>
      </c>
      <c r="I308" s="62" t="s">
        <v>653</v>
      </c>
      <c r="J308" s="61" t="s">
        <v>413</v>
      </c>
      <c r="K308" s="61" t="s">
        <v>0</v>
      </c>
    </row>
    <row r="309" spans="1:11" x14ac:dyDescent="0.25">
      <c r="A309" s="142" t="str">
        <f t="shared" si="4"/>
        <v>0016-1008-0037</v>
      </c>
      <c r="B309" s="61" t="s">
        <v>161</v>
      </c>
      <c r="C309" s="62" t="s">
        <v>871</v>
      </c>
      <c r="D309" s="61" t="s">
        <v>479</v>
      </c>
      <c r="E309" s="62" t="s">
        <v>864</v>
      </c>
      <c r="F309" s="61" t="s">
        <v>480</v>
      </c>
      <c r="G309" s="62" t="s">
        <v>711</v>
      </c>
      <c r="H309" s="61" t="s">
        <v>481</v>
      </c>
      <c r="I309" s="62" t="s">
        <v>847</v>
      </c>
      <c r="J309" s="61" t="s">
        <v>539</v>
      </c>
      <c r="K309" s="61" t="s">
        <v>540</v>
      </c>
    </row>
    <row r="310" spans="1:11" x14ac:dyDescent="0.25">
      <c r="A310" s="142" t="str">
        <f t="shared" si="4"/>
        <v>0016-1002-0064</v>
      </c>
      <c r="B310" s="61" t="s">
        <v>121</v>
      </c>
      <c r="C310" s="62" t="s">
        <v>872</v>
      </c>
      <c r="D310" s="61" t="s">
        <v>479</v>
      </c>
      <c r="E310" s="62" t="s">
        <v>864</v>
      </c>
      <c r="F310" s="61" t="s">
        <v>453</v>
      </c>
      <c r="G310" s="62" t="s">
        <v>575</v>
      </c>
      <c r="H310" s="61" t="s">
        <v>487</v>
      </c>
      <c r="I310" s="62" t="s">
        <v>862</v>
      </c>
      <c r="J310" s="61" t="s">
        <v>413</v>
      </c>
      <c r="K310" s="61" t="s">
        <v>0</v>
      </c>
    </row>
    <row r="311" spans="1:11" x14ac:dyDescent="0.25">
      <c r="A311" s="142" t="str">
        <f t="shared" si="4"/>
        <v>0016-1012-0064</v>
      </c>
      <c r="B311" s="61" t="s">
        <v>121</v>
      </c>
      <c r="C311" s="62" t="s">
        <v>872</v>
      </c>
      <c r="D311" s="61" t="s">
        <v>479</v>
      </c>
      <c r="E311" s="62" t="s">
        <v>864</v>
      </c>
      <c r="F311" s="61" t="s">
        <v>449</v>
      </c>
      <c r="G311" s="62" t="s">
        <v>579</v>
      </c>
      <c r="H311" s="61" t="s">
        <v>487</v>
      </c>
      <c r="I311" s="62" t="s">
        <v>862</v>
      </c>
      <c r="J311" s="61" t="s">
        <v>413</v>
      </c>
      <c r="K311" s="61" t="s">
        <v>540</v>
      </c>
    </row>
    <row r="312" spans="1:11" x14ac:dyDescent="0.25">
      <c r="A312" s="142" t="str">
        <f t="shared" si="4"/>
        <v>0011-1010-0017</v>
      </c>
      <c r="B312" s="61" t="s">
        <v>151</v>
      </c>
      <c r="C312" s="62" t="s">
        <v>873</v>
      </c>
      <c r="D312" s="61" t="s">
        <v>458</v>
      </c>
      <c r="E312" s="62" t="s">
        <v>551</v>
      </c>
      <c r="F312" s="61" t="s">
        <v>445</v>
      </c>
      <c r="G312" s="62" t="s">
        <v>552</v>
      </c>
      <c r="H312" s="61" t="s">
        <v>455</v>
      </c>
      <c r="I312" s="62" t="s">
        <v>664</v>
      </c>
      <c r="J312" s="61" t="s">
        <v>539</v>
      </c>
      <c r="K312" s="61" t="s">
        <v>540</v>
      </c>
    </row>
    <row r="313" spans="1:11" x14ac:dyDescent="0.25">
      <c r="A313" s="142" t="str">
        <f t="shared" si="4"/>
        <v>0012-1010-0017</v>
      </c>
      <c r="B313" s="61" t="s">
        <v>152</v>
      </c>
      <c r="C313" s="62" t="s">
        <v>874</v>
      </c>
      <c r="D313" s="61" t="s">
        <v>452</v>
      </c>
      <c r="E313" s="62" t="s">
        <v>725</v>
      </c>
      <c r="F313" s="61" t="s">
        <v>445</v>
      </c>
      <c r="G313" s="62" t="s">
        <v>552</v>
      </c>
      <c r="H313" s="61" t="s">
        <v>455</v>
      </c>
      <c r="I313" s="62" t="s">
        <v>664</v>
      </c>
      <c r="J313" s="61" t="s">
        <v>539</v>
      </c>
      <c r="K313" s="61" t="s">
        <v>540</v>
      </c>
    </row>
    <row r="314" spans="1:11" x14ac:dyDescent="0.25">
      <c r="A314" s="142" t="str">
        <f t="shared" si="4"/>
        <v>0011-1010-0023</v>
      </c>
      <c r="B314" s="61" t="s">
        <v>153</v>
      </c>
      <c r="C314" s="62" t="s">
        <v>875</v>
      </c>
      <c r="D314" s="61" t="s">
        <v>458</v>
      </c>
      <c r="E314" s="62" t="s">
        <v>551</v>
      </c>
      <c r="F314" s="61" t="s">
        <v>445</v>
      </c>
      <c r="G314" s="62" t="s">
        <v>552</v>
      </c>
      <c r="H314" s="61" t="s">
        <v>488</v>
      </c>
      <c r="I314" s="62" t="s">
        <v>876</v>
      </c>
      <c r="J314" s="61" t="s">
        <v>539</v>
      </c>
      <c r="K314" s="61" t="s">
        <v>540</v>
      </c>
    </row>
    <row r="315" spans="1:11" x14ac:dyDescent="0.25">
      <c r="A315" s="142" t="str">
        <f t="shared" si="4"/>
        <v>0011-1010-0024</v>
      </c>
      <c r="B315" s="61" t="s">
        <v>154</v>
      </c>
      <c r="C315" s="62" t="s">
        <v>877</v>
      </c>
      <c r="D315" s="61" t="s">
        <v>458</v>
      </c>
      <c r="E315" s="62" t="s">
        <v>551</v>
      </c>
      <c r="F315" s="61" t="s">
        <v>445</v>
      </c>
      <c r="G315" s="62" t="s">
        <v>552</v>
      </c>
      <c r="H315" s="61" t="s">
        <v>489</v>
      </c>
      <c r="I315" s="62" t="s">
        <v>878</v>
      </c>
      <c r="J315" s="61" t="s">
        <v>539</v>
      </c>
      <c r="K315" s="61" t="s">
        <v>540</v>
      </c>
    </row>
    <row r="316" spans="1:11" x14ac:dyDescent="0.25">
      <c r="A316" s="142" t="str">
        <f t="shared" si="4"/>
        <v>0003-1010-0017</v>
      </c>
      <c r="B316" s="61" t="s">
        <v>221</v>
      </c>
      <c r="C316" s="62" t="s">
        <v>879</v>
      </c>
      <c r="D316" s="61" t="s">
        <v>463</v>
      </c>
      <c r="E316" s="62" t="s">
        <v>740</v>
      </c>
      <c r="F316" s="61" t="s">
        <v>445</v>
      </c>
      <c r="G316" s="62" t="s">
        <v>552</v>
      </c>
      <c r="H316" s="61" t="s">
        <v>455</v>
      </c>
      <c r="I316" s="62" t="s">
        <v>664</v>
      </c>
      <c r="J316" s="61" t="s">
        <v>539</v>
      </c>
      <c r="K316" s="61" t="s">
        <v>540</v>
      </c>
    </row>
    <row r="317" spans="1:11" s="141" customFormat="1" x14ac:dyDescent="0.25">
      <c r="A317" s="142" t="str">
        <f t="shared" ref="A317" si="5">D317&amp;"-"&amp;F317&amp;"-"&amp;H317</f>
        <v>0003-1010-0012</v>
      </c>
      <c r="B317" s="64" t="s">
        <v>221</v>
      </c>
      <c r="C317" s="63" t="s">
        <v>879</v>
      </c>
      <c r="D317" s="64" t="s">
        <v>463</v>
      </c>
      <c r="E317" s="63" t="s">
        <v>740</v>
      </c>
      <c r="F317" s="64" t="s">
        <v>445</v>
      </c>
      <c r="G317" s="63" t="s">
        <v>552</v>
      </c>
      <c r="H317" s="64" t="s">
        <v>452</v>
      </c>
      <c r="I317" s="63" t="s">
        <v>653</v>
      </c>
      <c r="J317" s="61"/>
      <c r="K317" s="61"/>
    </row>
    <row r="318" spans="1:11" x14ac:dyDescent="0.25">
      <c r="A318" s="142" t="str">
        <f t="shared" si="4"/>
        <v>0003-1010-0023</v>
      </c>
      <c r="B318" s="61" t="s">
        <v>224</v>
      </c>
      <c r="C318" s="62" t="s">
        <v>880</v>
      </c>
      <c r="D318" s="61" t="s">
        <v>463</v>
      </c>
      <c r="E318" s="62" t="s">
        <v>740</v>
      </c>
      <c r="F318" s="61" t="s">
        <v>445</v>
      </c>
      <c r="G318" s="62" t="s">
        <v>552</v>
      </c>
      <c r="H318" s="61" t="s">
        <v>488</v>
      </c>
      <c r="I318" s="62" t="s">
        <v>876</v>
      </c>
      <c r="J318" s="61" t="s">
        <v>539</v>
      </c>
      <c r="K318" s="61" t="s">
        <v>540</v>
      </c>
    </row>
    <row r="319" spans="1:11" x14ac:dyDescent="0.25">
      <c r="A319" s="142" t="str">
        <f t="shared" si="4"/>
        <v>0003-1010-0024</v>
      </c>
      <c r="B319" s="61" t="s">
        <v>225</v>
      </c>
      <c r="C319" s="62" t="s">
        <v>881</v>
      </c>
      <c r="D319" s="61" t="s">
        <v>463</v>
      </c>
      <c r="E319" s="62" t="s">
        <v>740</v>
      </c>
      <c r="F319" s="61" t="s">
        <v>445</v>
      </c>
      <c r="G319" s="62" t="s">
        <v>552</v>
      </c>
      <c r="H319" s="61" t="s">
        <v>489</v>
      </c>
      <c r="I319" s="62" t="s">
        <v>878</v>
      </c>
      <c r="J319" s="61" t="s">
        <v>539</v>
      </c>
      <c r="K319" s="61" t="s">
        <v>540</v>
      </c>
    </row>
    <row r="320" spans="1:11" x14ac:dyDescent="0.25">
      <c r="A320" s="142" t="str">
        <f t="shared" si="4"/>
        <v>0100-9000-0062</v>
      </c>
      <c r="B320" s="61" t="s">
        <v>300</v>
      </c>
      <c r="C320" s="62" t="s">
        <v>882</v>
      </c>
      <c r="D320" s="61" t="s">
        <v>607</v>
      </c>
      <c r="E320" s="62" t="s">
        <v>883</v>
      </c>
      <c r="F320" s="61" t="s">
        <v>535</v>
      </c>
      <c r="G320" s="62" t="s">
        <v>536</v>
      </c>
      <c r="H320" s="61" t="s">
        <v>884</v>
      </c>
      <c r="I320" s="62" t="s">
        <v>885</v>
      </c>
      <c r="J320" s="61" t="s">
        <v>539</v>
      </c>
      <c r="K320" s="61" t="s">
        <v>540</v>
      </c>
    </row>
    <row r="321" spans="1:11" x14ac:dyDescent="0.25">
      <c r="A321" s="142" t="str">
        <f t="shared" si="4"/>
        <v>0011-1001-0012</v>
      </c>
      <c r="B321" s="61" t="s">
        <v>94</v>
      </c>
      <c r="C321" s="62" t="s">
        <v>886</v>
      </c>
      <c r="D321" s="61" t="s">
        <v>458</v>
      </c>
      <c r="E321" s="62" t="s">
        <v>551</v>
      </c>
      <c r="F321" s="61" t="s">
        <v>417</v>
      </c>
      <c r="G321" s="62" t="s">
        <v>597</v>
      </c>
      <c r="H321" s="61" t="s">
        <v>452</v>
      </c>
      <c r="I321" s="62" t="s">
        <v>653</v>
      </c>
      <c r="J321" s="61" t="s">
        <v>539</v>
      </c>
      <c r="K321" s="61" t="s">
        <v>540</v>
      </c>
    </row>
    <row r="322" spans="1:11" x14ac:dyDescent="0.25">
      <c r="A322" s="142" t="str">
        <f t="shared" ref="A322:A340" si="6">D322&amp;"-"&amp;F322&amp;"-"&amp;H322</f>
        <v>0011-1001-0007</v>
      </c>
      <c r="B322" s="61" t="s">
        <v>96</v>
      </c>
      <c r="C322" s="62" t="s">
        <v>886</v>
      </c>
      <c r="D322" s="61" t="s">
        <v>458</v>
      </c>
      <c r="E322" s="62" t="s">
        <v>551</v>
      </c>
      <c r="F322" s="61" t="s">
        <v>417</v>
      </c>
      <c r="G322" s="62" t="s">
        <v>597</v>
      </c>
      <c r="H322" s="61" t="s">
        <v>457</v>
      </c>
      <c r="I322" s="62" t="s">
        <v>669</v>
      </c>
      <c r="J322" s="61" t="s">
        <v>539</v>
      </c>
      <c r="K322" s="61" t="s">
        <v>540</v>
      </c>
    </row>
    <row r="323" spans="1:11" x14ac:dyDescent="0.25">
      <c r="A323" s="142" t="str">
        <f t="shared" si="6"/>
        <v>0011-1001-0021</v>
      </c>
      <c r="B323" s="61" t="s">
        <v>97</v>
      </c>
      <c r="C323" s="62" t="s">
        <v>887</v>
      </c>
      <c r="D323" s="61" t="s">
        <v>458</v>
      </c>
      <c r="E323" s="62" t="s">
        <v>551</v>
      </c>
      <c r="F323" s="61" t="s">
        <v>417</v>
      </c>
      <c r="G323" s="62" t="s">
        <v>597</v>
      </c>
      <c r="H323" s="61" t="s">
        <v>490</v>
      </c>
      <c r="I323" s="62" t="s">
        <v>659</v>
      </c>
      <c r="J323" s="61" t="s">
        <v>539</v>
      </c>
      <c r="K323" s="61" t="s">
        <v>540</v>
      </c>
    </row>
    <row r="324" spans="1:11" x14ac:dyDescent="0.25">
      <c r="A324" s="142" t="str">
        <f t="shared" si="6"/>
        <v>0011-1001-0022</v>
      </c>
      <c r="B324" s="61" t="s">
        <v>98</v>
      </c>
      <c r="C324" s="62" t="s">
        <v>888</v>
      </c>
      <c r="D324" s="61" t="s">
        <v>458</v>
      </c>
      <c r="E324" s="62" t="s">
        <v>551</v>
      </c>
      <c r="F324" s="61" t="s">
        <v>417</v>
      </c>
      <c r="G324" s="62" t="s">
        <v>597</v>
      </c>
      <c r="H324" s="61" t="s">
        <v>460</v>
      </c>
      <c r="I324" s="62" t="s">
        <v>661</v>
      </c>
      <c r="J324" s="61" t="s">
        <v>539</v>
      </c>
      <c r="K324" s="61" t="s">
        <v>540</v>
      </c>
    </row>
    <row r="325" spans="1:11" x14ac:dyDescent="0.25">
      <c r="A325" s="142" t="str">
        <f t="shared" si="6"/>
        <v>0003-1001-0012</v>
      </c>
      <c r="B325" s="61" t="s">
        <v>179</v>
      </c>
      <c r="C325" s="62" t="s">
        <v>889</v>
      </c>
      <c r="D325" s="61" t="s">
        <v>463</v>
      </c>
      <c r="E325" s="62" t="s">
        <v>740</v>
      </c>
      <c r="F325" s="61" t="s">
        <v>417</v>
      </c>
      <c r="G325" s="62" t="s">
        <v>597</v>
      </c>
      <c r="H325" s="61" t="s">
        <v>452</v>
      </c>
      <c r="I325" s="62" t="s">
        <v>653</v>
      </c>
      <c r="J325" s="61" t="s">
        <v>539</v>
      </c>
      <c r="K325" s="61" t="s">
        <v>540</v>
      </c>
    </row>
    <row r="326" spans="1:11" x14ac:dyDescent="0.25">
      <c r="A326" s="142" t="str">
        <f t="shared" si="6"/>
        <v>0003-1001-0007</v>
      </c>
      <c r="B326" s="61" t="s">
        <v>180</v>
      </c>
      <c r="C326" s="62" t="s">
        <v>890</v>
      </c>
      <c r="D326" s="61" t="s">
        <v>463</v>
      </c>
      <c r="E326" s="62" t="s">
        <v>740</v>
      </c>
      <c r="F326" s="61" t="s">
        <v>417</v>
      </c>
      <c r="G326" s="62" t="s">
        <v>597</v>
      </c>
      <c r="H326" s="61" t="s">
        <v>457</v>
      </c>
      <c r="I326" s="62" t="s">
        <v>669</v>
      </c>
      <c r="J326" s="61" t="s">
        <v>539</v>
      </c>
      <c r="K326" s="61" t="s">
        <v>540</v>
      </c>
    </row>
    <row r="327" spans="1:11" x14ac:dyDescent="0.25">
      <c r="A327" s="142" t="str">
        <f t="shared" si="6"/>
        <v>0003-1001-0021</v>
      </c>
      <c r="B327" s="61" t="s">
        <v>181</v>
      </c>
      <c r="C327" s="62" t="s">
        <v>891</v>
      </c>
      <c r="D327" s="61" t="s">
        <v>463</v>
      </c>
      <c r="E327" s="62" t="s">
        <v>740</v>
      </c>
      <c r="F327" s="61" t="s">
        <v>417</v>
      </c>
      <c r="G327" s="62" t="s">
        <v>597</v>
      </c>
      <c r="H327" s="61" t="s">
        <v>490</v>
      </c>
      <c r="I327" s="62" t="s">
        <v>659</v>
      </c>
      <c r="J327" s="61" t="s">
        <v>539</v>
      </c>
      <c r="K327" s="61" t="s">
        <v>540</v>
      </c>
    </row>
    <row r="328" spans="1:11" x14ac:dyDescent="0.25">
      <c r="A328" s="142" t="str">
        <f t="shared" si="6"/>
        <v>0003-1001-0022</v>
      </c>
      <c r="B328" s="61" t="s">
        <v>182</v>
      </c>
      <c r="C328" s="62" t="s">
        <v>892</v>
      </c>
      <c r="D328" s="61" t="s">
        <v>463</v>
      </c>
      <c r="E328" s="62" t="s">
        <v>740</v>
      </c>
      <c r="F328" s="61" t="s">
        <v>417</v>
      </c>
      <c r="G328" s="62" t="s">
        <v>597</v>
      </c>
      <c r="H328" s="61" t="s">
        <v>460</v>
      </c>
      <c r="I328" s="62" t="s">
        <v>661</v>
      </c>
      <c r="J328" s="61" t="s">
        <v>539</v>
      </c>
      <c r="K328" s="61" t="s">
        <v>540</v>
      </c>
    </row>
    <row r="329" spans="1:11" x14ac:dyDescent="0.25">
      <c r="A329" s="142" t="str">
        <f t="shared" si="6"/>
        <v>0003-1001-0065</v>
      </c>
      <c r="B329" s="61" t="s">
        <v>183</v>
      </c>
      <c r="C329" s="62" t="s">
        <v>893</v>
      </c>
      <c r="D329" s="61" t="s">
        <v>463</v>
      </c>
      <c r="E329" s="62" t="s">
        <v>740</v>
      </c>
      <c r="F329" s="61" t="s">
        <v>417</v>
      </c>
      <c r="G329" s="62" t="s">
        <v>597</v>
      </c>
      <c r="H329" s="61" t="s">
        <v>491</v>
      </c>
      <c r="I329" s="62" t="s">
        <v>894</v>
      </c>
      <c r="J329" s="61" t="s">
        <v>539</v>
      </c>
      <c r="K329" s="61" t="s">
        <v>540</v>
      </c>
    </row>
    <row r="330" spans="1:11" x14ac:dyDescent="0.25">
      <c r="A330" s="142" t="str">
        <f t="shared" si="6"/>
        <v>0003-1009-0010</v>
      </c>
      <c r="B330" s="61" t="s">
        <v>209</v>
      </c>
      <c r="C330" s="62" t="s">
        <v>895</v>
      </c>
      <c r="D330" s="61" t="s">
        <v>463</v>
      </c>
      <c r="E330" s="62" t="s">
        <v>740</v>
      </c>
      <c r="F330" s="61" t="s">
        <v>415</v>
      </c>
      <c r="G330" s="62" t="s">
        <v>638</v>
      </c>
      <c r="H330" s="61" t="s">
        <v>478</v>
      </c>
      <c r="I330" s="62" t="s">
        <v>896</v>
      </c>
      <c r="J330" s="61" t="s">
        <v>413</v>
      </c>
      <c r="K330" s="61" t="s">
        <v>0</v>
      </c>
    </row>
    <row r="331" spans="1:11" x14ac:dyDescent="0.25">
      <c r="A331" s="142" t="str">
        <f t="shared" si="6"/>
        <v>0003-1009-0011</v>
      </c>
      <c r="B331" s="61" t="s">
        <v>209</v>
      </c>
      <c r="C331" s="62" t="s">
        <v>895</v>
      </c>
      <c r="D331" s="61" t="s">
        <v>463</v>
      </c>
      <c r="E331" s="62" t="s">
        <v>740</v>
      </c>
      <c r="F331" s="61" t="s">
        <v>415</v>
      </c>
      <c r="G331" s="62" t="s">
        <v>638</v>
      </c>
      <c r="H331" s="61" t="s">
        <v>458</v>
      </c>
      <c r="I331" s="62" t="s">
        <v>897</v>
      </c>
      <c r="J331" s="61" t="s">
        <v>413</v>
      </c>
      <c r="K331" s="61" t="s">
        <v>540</v>
      </c>
    </row>
    <row r="332" spans="1:11" x14ac:dyDescent="0.25">
      <c r="A332" s="142" t="str">
        <f t="shared" si="6"/>
        <v>0400-1020-0110</v>
      </c>
      <c r="B332" s="144" t="s">
        <v>230</v>
      </c>
      <c r="C332" s="145" t="s">
        <v>898</v>
      </c>
      <c r="D332" s="146" t="s">
        <v>899</v>
      </c>
      <c r="E332" s="62" t="s">
        <v>900</v>
      </c>
      <c r="F332" s="61" t="s">
        <v>901</v>
      </c>
      <c r="G332" s="62" t="s">
        <v>902</v>
      </c>
      <c r="H332" s="61" t="s">
        <v>903</v>
      </c>
      <c r="I332" s="62" t="s">
        <v>904</v>
      </c>
      <c r="J332" s="61" t="s">
        <v>539</v>
      </c>
      <c r="K332" s="61" t="s">
        <v>540</v>
      </c>
    </row>
    <row r="333" spans="1:11" x14ac:dyDescent="0.25">
      <c r="A333" s="142" t="str">
        <f t="shared" si="6"/>
        <v>0400-1020-0140</v>
      </c>
      <c r="B333" s="144" t="s">
        <v>234</v>
      </c>
      <c r="C333" s="145" t="s">
        <v>905</v>
      </c>
      <c r="D333" s="146" t="s">
        <v>899</v>
      </c>
      <c r="E333" s="62" t="s">
        <v>900</v>
      </c>
      <c r="F333" s="61" t="s">
        <v>901</v>
      </c>
      <c r="G333" s="62" t="s">
        <v>902</v>
      </c>
      <c r="H333" s="61" t="s">
        <v>906</v>
      </c>
      <c r="I333" s="62" t="s">
        <v>907</v>
      </c>
      <c r="J333" s="61" t="s">
        <v>539</v>
      </c>
      <c r="K333" s="61" t="s">
        <v>540</v>
      </c>
    </row>
    <row r="334" spans="1:11" x14ac:dyDescent="0.25">
      <c r="A334" s="142" t="str">
        <f t="shared" si="6"/>
        <v>0017-1009-0170</v>
      </c>
      <c r="B334" s="144" t="s">
        <v>226</v>
      </c>
      <c r="C334" s="145" t="s">
        <v>908</v>
      </c>
      <c r="D334" s="146" t="s">
        <v>455</v>
      </c>
      <c r="E334" s="62" t="s">
        <v>860</v>
      </c>
      <c r="F334" s="61" t="s">
        <v>415</v>
      </c>
      <c r="G334" s="62" t="s">
        <v>638</v>
      </c>
      <c r="H334" s="61" t="s">
        <v>909</v>
      </c>
      <c r="I334" s="62" t="s">
        <v>910</v>
      </c>
      <c r="J334" s="61" t="s">
        <v>539</v>
      </c>
      <c r="K334" s="61" t="s">
        <v>540</v>
      </c>
    </row>
    <row r="335" spans="1:11" x14ac:dyDescent="0.25">
      <c r="A335" s="142" t="str">
        <f t="shared" si="6"/>
        <v>0450-9003-0180</v>
      </c>
      <c r="B335" s="144" t="s">
        <v>911</v>
      </c>
      <c r="C335" s="145" t="s">
        <v>912</v>
      </c>
      <c r="D335" s="147" t="s">
        <v>913</v>
      </c>
      <c r="E335" s="62" t="s">
        <v>914</v>
      </c>
      <c r="F335" s="61" t="s">
        <v>915</v>
      </c>
      <c r="G335" s="62" t="s">
        <v>916</v>
      </c>
      <c r="H335" s="61" t="s">
        <v>917</v>
      </c>
      <c r="I335" s="62" t="s">
        <v>918</v>
      </c>
      <c r="J335" s="61" t="s">
        <v>539</v>
      </c>
      <c r="K335" s="61" t="s">
        <v>540</v>
      </c>
    </row>
    <row r="336" spans="1:11" x14ac:dyDescent="0.25">
      <c r="A336" s="142" t="str">
        <f t="shared" si="6"/>
        <v>0470-1022-0190</v>
      </c>
      <c r="B336" s="144" t="s">
        <v>228</v>
      </c>
      <c r="C336" s="145" t="s">
        <v>919</v>
      </c>
      <c r="D336" s="146" t="s">
        <v>920</v>
      </c>
      <c r="E336" s="62" t="s">
        <v>921</v>
      </c>
      <c r="F336" s="61" t="s">
        <v>922</v>
      </c>
      <c r="G336" s="62" t="s">
        <v>923</v>
      </c>
      <c r="H336" s="61" t="s">
        <v>924</v>
      </c>
      <c r="I336" s="62" t="s">
        <v>925</v>
      </c>
      <c r="J336" s="61" t="s">
        <v>539</v>
      </c>
      <c r="K336" s="61" t="s">
        <v>540</v>
      </c>
    </row>
    <row r="337" spans="1:11" x14ac:dyDescent="0.25">
      <c r="A337" s="142" t="str">
        <f t="shared" si="6"/>
        <v>0470-1022-0230</v>
      </c>
      <c r="B337" s="144" t="s">
        <v>232</v>
      </c>
      <c r="C337" s="145" t="s">
        <v>926</v>
      </c>
      <c r="D337" s="146" t="s">
        <v>920</v>
      </c>
      <c r="E337" s="62" t="s">
        <v>921</v>
      </c>
      <c r="F337" s="61" t="s">
        <v>922</v>
      </c>
      <c r="G337" s="62" t="s">
        <v>923</v>
      </c>
      <c r="H337" s="61" t="s">
        <v>927</v>
      </c>
      <c r="I337" s="62" t="s">
        <v>928</v>
      </c>
      <c r="J337" s="61" t="s">
        <v>539</v>
      </c>
      <c r="K337" s="61" t="s">
        <v>540</v>
      </c>
    </row>
    <row r="338" spans="1:11" x14ac:dyDescent="0.25">
      <c r="A338" s="142" t="str">
        <f t="shared" si="6"/>
        <v>0401-1021-0240</v>
      </c>
      <c r="B338" s="144" t="s">
        <v>929</v>
      </c>
      <c r="C338" s="145" t="s">
        <v>930</v>
      </c>
      <c r="D338" s="146" t="s">
        <v>931</v>
      </c>
      <c r="E338" s="62" t="s">
        <v>932</v>
      </c>
      <c r="F338" s="61" t="s">
        <v>933</v>
      </c>
      <c r="G338" s="62" t="s">
        <v>934</v>
      </c>
      <c r="H338" s="61" t="s">
        <v>935</v>
      </c>
      <c r="I338" s="62" t="s">
        <v>936</v>
      </c>
      <c r="J338" s="61" t="s">
        <v>539</v>
      </c>
      <c r="K338" s="61" t="s">
        <v>540</v>
      </c>
    </row>
    <row r="339" spans="1:11" x14ac:dyDescent="0.25">
      <c r="A339" s="142" t="str">
        <f t="shared" si="6"/>
        <v>0017-1009-0260</v>
      </c>
      <c r="B339" s="144" t="s">
        <v>937</v>
      </c>
      <c r="C339" s="145" t="s">
        <v>938</v>
      </c>
      <c r="D339" s="146" t="s">
        <v>455</v>
      </c>
      <c r="E339" s="62" t="s">
        <v>860</v>
      </c>
      <c r="F339" s="61" t="s">
        <v>415</v>
      </c>
      <c r="G339" s="62" t="s">
        <v>638</v>
      </c>
      <c r="H339" s="61" t="s">
        <v>939</v>
      </c>
      <c r="I339" s="62" t="s">
        <v>940</v>
      </c>
      <c r="J339" s="61" t="s">
        <v>539</v>
      </c>
      <c r="K339" s="61" t="s">
        <v>540</v>
      </c>
    </row>
    <row r="340" spans="1:11" x14ac:dyDescent="0.25">
      <c r="A340" s="142" t="str">
        <f t="shared" si="6"/>
        <v>0460-9002-0270</v>
      </c>
      <c r="B340" s="144" t="s">
        <v>941</v>
      </c>
      <c r="C340" s="145" t="s">
        <v>942</v>
      </c>
      <c r="D340" s="146" t="s">
        <v>943</v>
      </c>
      <c r="E340" s="62" t="s">
        <v>944</v>
      </c>
      <c r="F340" s="61" t="s">
        <v>945</v>
      </c>
      <c r="G340" s="62" t="s">
        <v>946</v>
      </c>
      <c r="H340" s="61" t="s">
        <v>947</v>
      </c>
      <c r="I340" s="62" t="s">
        <v>948</v>
      </c>
      <c r="J340" s="61" t="s">
        <v>539</v>
      </c>
      <c r="K340" s="61" t="s">
        <v>540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68"/>
  <sheetViews>
    <sheetView showGridLines="0" workbookViewId="0"/>
  </sheetViews>
  <sheetFormatPr defaultRowHeight="15" x14ac:dyDescent="0.25"/>
  <sheetData>
    <row r="1" spans="1:11" x14ac:dyDescent="0.25">
      <c r="A1" s="7" t="s">
        <v>22</v>
      </c>
      <c r="B1" s="8" t="s">
        <v>23</v>
      </c>
      <c r="D1" s="21" t="s">
        <v>302</v>
      </c>
    </row>
    <row r="2" spans="1:11" x14ac:dyDescent="0.25">
      <c r="A2" s="9" t="s">
        <v>24</v>
      </c>
      <c r="B2" s="10" t="s">
        <v>25</v>
      </c>
    </row>
    <row r="3" spans="1:11" x14ac:dyDescent="0.25">
      <c r="A3" s="11" t="s">
        <v>26</v>
      </c>
      <c r="B3" s="12" t="s">
        <v>25</v>
      </c>
      <c r="D3" s="38" t="s">
        <v>376</v>
      </c>
      <c r="E3" s="38"/>
      <c r="F3" s="38"/>
      <c r="G3" s="38"/>
      <c r="H3" s="38"/>
      <c r="I3" s="38"/>
      <c r="J3" s="38"/>
      <c r="K3" s="38"/>
    </row>
    <row r="4" spans="1:11" x14ac:dyDescent="0.25">
      <c r="A4" s="11" t="s">
        <v>27</v>
      </c>
      <c r="B4" s="12" t="s">
        <v>25</v>
      </c>
      <c r="D4" s="38" t="s">
        <v>377</v>
      </c>
      <c r="E4" s="38"/>
      <c r="F4" s="38"/>
      <c r="G4" s="38"/>
      <c r="H4" s="38"/>
      <c r="I4" s="38"/>
      <c r="J4" s="38"/>
      <c r="K4" s="38"/>
    </row>
    <row r="5" spans="1:11" x14ac:dyDescent="0.25">
      <c r="A5" s="11" t="s">
        <v>28</v>
      </c>
      <c r="B5" s="12" t="s">
        <v>25</v>
      </c>
      <c r="D5" s="38" t="s">
        <v>378</v>
      </c>
      <c r="E5" s="38"/>
      <c r="F5" s="38"/>
      <c r="G5" s="38"/>
      <c r="H5" s="38"/>
      <c r="I5" s="38"/>
      <c r="J5" s="38"/>
      <c r="K5" s="38"/>
    </row>
    <row r="6" spans="1:11" x14ac:dyDescent="0.25">
      <c r="A6" s="11" t="s">
        <v>29</v>
      </c>
      <c r="B6" s="12" t="s">
        <v>25</v>
      </c>
      <c r="D6" s="38" t="s">
        <v>379</v>
      </c>
      <c r="E6" s="38"/>
      <c r="F6" s="38"/>
      <c r="G6" s="38"/>
      <c r="H6" s="38"/>
      <c r="I6" s="38"/>
      <c r="J6" s="38"/>
      <c r="K6" s="38"/>
    </row>
    <row r="7" spans="1:11" x14ac:dyDescent="0.25">
      <c r="A7" s="11" t="s">
        <v>30</v>
      </c>
      <c r="B7" s="12" t="s">
        <v>25</v>
      </c>
      <c r="D7" s="38" t="s">
        <v>380</v>
      </c>
      <c r="E7" s="38"/>
      <c r="F7" s="38"/>
      <c r="G7" s="38"/>
      <c r="H7" s="38"/>
      <c r="I7" s="38"/>
      <c r="J7" s="38"/>
      <c r="K7" s="38"/>
    </row>
    <row r="8" spans="1:11" x14ac:dyDescent="0.25">
      <c r="A8" s="11" t="s">
        <v>31</v>
      </c>
      <c r="B8" s="12" t="s">
        <v>25</v>
      </c>
      <c r="D8" s="38" t="s">
        <v>381</v>
      </c>
      <c r="E8" s="38"/>
      <c r="F8" s="38"/>
      <c r="G8" s="38"/>
      <c r="H8" s="38"/>
      <c r="I8" s="38"/>
      <c r="J8" s="38"/>
      <c r="K8" s="38"/>
    </row>
    <row r="9" spans="1:11" x14ac:dyDescent="0.25">
      <c r="A9" s="11" t="s">
        <v>32</v>
      </c>
      <c r="B9" s="12" t="s">
        <v>25</v>
      </c>
      <c r="D9" s="38" t="s">
        <v>382</v>
      </c>
      <c r="E9" s="38"/>
      <c r="F9" s="38"/>
      <c r="G9" s="38"/>
      <c r="H9" s="38"/>
      <c r="I9" s="38"/>
      <c r="J9" s="38"/>
      <c r="K9" s="38"/>
    </row>
    <row r="10" spans="1:11" x14ac:dyDescent="0.25">
      <c r="A10" s="11" t="s">
        <v>33</v>
      </c>
      <c r="B10" s="12" t="s">
        <v>25</v>
      </c>
      <c r="D10" s="38" t="s">
        <v>383</v>
      </c>
      <c r="E10" s="38"/>
      <c r="F10" s="38"/>
      <c r="G10" s="38"/>
      <c r="H10" s="38"/>
      <c r="I10" s="38"/>
      <c r="J10" s="38"/>
      <c r="K10" s="38"/>
    </row>
    <row r="11" spans="1:11" x14ac:dyDescent="0.25">
      <c r="A11" s="11" t="s">
        <v>34</v>
      </c>
      <c r="B11" s="12" t="s">
        <v>25</v>
      </c>
      <c r="D11" s="38" t="s">
        <v>384</v>
      </c>
      <c r="E11" s="38"/>
      <c r="F11" s="38"/>
      <c r="G11" s="38"/>
      <c r="H11" s="38"/>
      <c r="I11" s="38"/>
      <c r="J11" s="38"/>
      <c r="K11" s="38"/>
    </row>
    <row r="12" spans="1:11" x14ac:dyDescent="0.25">
      <c r="A12" s="11" t="s">
        <v>35</v>
      </c>
      <c r="B12" s="12" t="s">
        <v>25</v>
      </c>
      <c r="D12" s="38" t="s">
        <v>385</v>
      </c>
      <c r="E12" s="38"/>
      <c r="F12" s="38"/>
      <c r="G12" s="38"/>
      <c r="H12" s="38"/>
      <c r="I12" s="38"/>
      <c r="J12" s="38"/>
      <c r="K12" s="38"/>
    </row>
    <row r="13" spans="1:11" x14ac:dyDescent="0.25">
      <c r="A13" s="11" t="s">
        <v>36</v>
      </c>
      <c r="B13" s="12" t="s">
        <v>25</v>
      </c>
      <c r="D13" s="38" t="s">
        <v>386</v>
      </c>
      <c r="E13" s="38"/>
      <c r="F13" s="38"/>
      <c r="G13" s="38"/>
      <c r="H13" s="38"/>
      <c r="I13" s="38"/>
      <c r="J13" s="38"/>
      <c r="K13" s="38"/>
    </row>
    <row r="14" spans="1:11" x14ac:dyDescent="0.25">
      <c r="A14" s="11" t="s">
        <v>37</v>
      </c>
      <c r="B14" s="12" t="s">
        <v>25</v>
      </c>
      <c r="D14" s="38" t="s">
        <v>387</v>
      </c>
      <c r="E14" s="38"/>
      <c r="F14" s="38"/>
      <c r="G14" s="38"/>
      <c r="H14" s="38"/>
      <c r="I14" s="38"/>
      <c r="J14" s="38"/>
      <c r="K14" s="38"/>
    </row>
    <row r="15" spans="1:11" x14ac:dyDescent="0.25">
      <c r="A15" s="11" t="s">
        <v>38</v>
      </c>
      <c r="B15" s="12" t="s">
        <v>25</v>
      </c>
      <c r="D15" s="38" t="s">
        <v>388</v>
      </c>
      <c r="E15" s="38"/>
      <c r="F15" s="38"/>
      <c r="G15" s="38"/>
      <c r="H15" s="38"/>
      <c r="I15" s="38"/>
      <c r="J15" s="38"/>
      <c r="K15" s="38"/>
    </row>
    <row r="16" spans="1:11" x14ac:dyDescent="0.25">
      <c r="A16" s="11" t="s">
        <v>39</v>
      </c>
      <c r="B16" s="12" t="s">
        <v>25</v>
      </c>
      <c r="D16" s="38" t="s">
        <v>389</v>
      </c>
      <c r="E16" s="38"/>
      <c r="F16" s="38"/>
      <c r="G16" s="38"/>
      <c r="H16" s="38"/>
      <c r="I16" s="38"/>
      <c r="J16" s="38"/>
      <c r="K16" s="38"/>
    </row>
    <row r="17" spans="1:11" x14ac:dyDescent="0.25">
      <c r="A17" s="11" t="s">
        <v>40</v>
      </c>
      <c r="B17" s="12" t="s">
        <v>25</v>
      </c>
      <c r="D17" s="38" t="s">
        <v>390</v>
      </c>
      <c r="E17" s="38"/>
      <c r="F17" s="38"/>
      <c r="G17" s="38"/>
      <c r="H17" s="38"/>
      <c r="I17" s="38"/>
      <c r="J17" s="38"/>
      <c r="K17" s="38"/>
    </row>
    <row r="18" spans="1:11" x14ac:dyDescent="0.25">
      <c r="A18" s="11" t="s">
        <v>41</v>
      </c>
      <c r="B18" s="12" t="s">
        <v>25</v>
      </c>
      <c r="D18" s="38" t="s">
        <v>391</v>
      </c>
      <c r="E18" s="38"/>
      <c r="F18" s="38"/>
      <c r="G18" s="38"/>
      <c r="H18" s="38"/>
      <c r="I18" s="38"/>
      <c r="J18" s="38"/>
      <c r="K18" s="38"/>
    </row>
    <row r="19" spans="1:11" x14ac:dyDescent="0.25">
      <c r="A19" s="88" t="s">
        <v>706</v>
      </c>
      <c r="B19" s="89" t="s">
        <v>25</v>
      </c>
      <c r="C19" s="90"/>
      <c r="D19" s="38" t="s">
        <v>392</v>
      </c>
      <c r="E19" s="38"/>
      <c r="F19" s="38"/>
      <c r="G19" s="38"/>
      <c r="H19" s="38"/>
      <c r="I19" s="38"/>
      <c r="J19" s="38"/>
      <c r="K19" s="38"/>
    </row>
    <row r="20" spans="1:11" x14ac:dyDescent="0.25">
      <c r="A20" s="11" t="s">
        <v>42</v>
      </c>
      <c r="B20" s="12" t="s">
        <v>25</v>
      </c>
      <c r="C20" s="87"/>
      <c r="D20" s="38" t="s">
        <v>393</v>
      </c>
      <c r="E20" s="38"/>
      <c r="F20" s="38"/>
      <c r="G20" s="38"/>
      <c r="H20" s="38"/>
      <c r="I20" s="38"/>
      <c r="J20" s="38"/>
      <c r="K20" s="38"/>
    </row>
    <row r="21" spans="1:11" x14ac:dyDescent="0.25">
      <c r="A21" s="11" t="s">
        <v>43</v>
      </c>
      <c r="B21" s="12" t="s">
        <v>25</v>
      </c>
    </row>
    <row r="22" spans="1:11" x14ac:dyDescent="0.25">
      <c r="A22" s="11" t="s">
        <v>44</v>
      </c>
      <c r="B22" s="12" t="s">
        <v>25</v>
      </c>
      <c r="D22" s="38" t="s">
        <v>402</v>
      </c>
      <c r="E22" s="38" t="s">
        <v>403</v>
      </c>
    </row>
    <row r="23" spans="1:11" x14ac:dyDescent="0.25">
      <c r="A23" s="11" t="s">
        <v>45</v>
      </c>
      <c r="B23" s="12" t="s">
        <v>25</v>
      </c>
      <c r="D23" s="38" t="s">
        <v>399</v>
      </c>
      <c r="E23" s="38" t="s">
        <v>407</v>
      </c>
    </row>
    <row r="24" spans="1:11" x14ac:dyDescent="0.25">
      <c r="A24" s="11" t="s">
        <v>46</v>
      </c>
      <c r="B24" s="12" t="s">
        <v>25</v>
      </c>
      <c r="D24" s="38" t="s">
        <v>404</v>
      </c>
      <c r="E24" s="38" t="s">
        <v>400</v>
      </c>
    </row>
    <row r="25" spans="1:11" x14ac:dyDescent="0.25">
      <c r="A25" s="11" t="s">
        <v>47</v>
      </c>
      <c r="B25" s="12" t="s">
        <v>25</v>
      </c>
      <c r="D25" s="38" t="s">
        <v>405</v>
      </c>
      <c r="E25" s="38" t="s">
        <v>401</v>
      </c>
    </row>
    <row r="26" spans="1:11" x14ac:dyDescent="0.25">
      <c r="A26" s="11" t="s">
        <v>48</v>
      </c>
      <c r="B26" s="12" t="s">
        <v>25</v>
      </c>
    </row>
    <row r="27" spans="1:11" x14ac:dyDescent="0.25">
      <c r="A27" s="11" t="s">
        <v>49</v>
      </c>
      <c r="B27" s="12" t="s">
        <v>25</v>
      </c>
    </row>
    <row r="28" spans="1:11" x14ac:dyDescent="0.25">
      <c r="A28" s="11" t="s">
        <v>50</v>
      </c>
      <c r="B28" s="12" t="s">
        <v>51</v>
      </c>
    </row>
    <row r="29" spans="1:11" x14ac:dyDescent="0.25">
      <c r="A29" s="11" t="s">
        <v>52</v>
      </c>
      <c r="B29" s="12" t="s">
        <v>51</v>
      </c>
    </row>
    <row r="30" spans="1:11" x14ac:dyDescent="0.25">
      <c r="A30" s="11" t="s">
        <v>53</v>
      </c>
      <c r="B30" s="12" t="s">
        <v>51</v>
      </c>
    </row>
    <row r="31" spans="1:11" x14ac:dyDescent="0.25">
      <c r="A31" s="11" t="s">
        <v>54</v>
      </c>
      <c r="B31" s="12" t="s">
        <v>51</v>
      </c>
    </row>
    <row r="32" spans="1:11" x14ac:dyDescent="0.25">
      <c r="A32" s="11" t="s">
        <v>55</v>
      </c>
      <c r="B32" s="12" t="s">
        <v>51</v>
      </c>
    </row>
    <row r="33" spans="1:2" x14ac:dyDescent="0.25">
      <c r="A33" s="11" t="s">
        <v>56</v>
      </c>
      <c r="B33" s="12" t="s">
        <v>57</v>
      </c>
    </row>
    <row r="34" spans="1:2" x14ac:dyDescent="0.25">
      <c r="A34" s="11" t="s">
        <v>58</v>
      </c>
      <c r="B34" s="12" t="s">
        <v>57</v>
      </c>
    </row>
    <row r="35" spans="1:2" x14ac:dyDescent="0.25">
      <c r="A35" s="11" t="s">
        <v>59</v>
      </c>
      <c r="B35" s="12" t="s">
        <v>57</v>
      </c>
    </row>
    <row r="36" spans="1:2" x14ac:dyDescent="0.25">
      <c r="A36" s="11" t="s">
        <v>60</v>
      </c>
      <c r="B36" s="12" t="s">
        <v>57</v>
      </c>
    </row>
    <row r="37" spans="1:2" x14ac:dyDescent="0.25">
      <c r="A37" s="11" t="s">
        <v>61</v>
      </c>
      <c r="B37" s="12" t="s">
        <v>57</v>
      </c>
    </row>
    <row r="38" spans="1:2" x14ac:dyDescent="0.25">
      <c r="A38" s="11" t="s">
        <v>62</v>
      </c>
      <c r="B38" s="12" t="s">
        <v>57</v>
      </c>
    </row>
    <row r="39" spans="1:2" x14ac:dyDescent="0.25">
      <c r="A39" s="11" t="s">
        <v>63</v>
      </c>
      <c r="B39" s="12" t="s">
        <v>57</v>
      </c>
    </row>
    <row r="40" spans="1:2" x14ac:dyDescent="0.25">
      <c r="A40" s="11" t="s">
        <v>64</v>
      </c>
      <c r="B40" s="12" t="s">
        <v>65</v>
      </c>
    </row>
    <row r="41" spans="1:2" x14ac:dyDescent="0.25">
      <c r="A41" s="11" t="s">
        <v>66</v>
      </c>
      <c r="B41" s="12" t="s">
        <v>67</v>
      </c>
    </row>
    <row r="42" spans="1:2" x14ac:dyDescent="0.25">
      <c r="A42" s="11" t="s">
        <v>68</v>
      </c>
      <c r="B42" s="12" t="s">
        <v>67</v>
      </c>
    </row>
    <row r="43" spans="1:2" x14ac:dyDescent="0.25">
      <c r="A43" s="11" t="s">
        <v>69</v>
      </c>
      <c r="B43" s="12" t="s">
        <v>67</v>
      </c>
    </row>
    <row r="44" spans="1:2" x14ac:dyDescent="0.25">
      <c r="A44" s="11" t="s">
        <v>70</v>
      </c>
      <c r="B44" s="12" t="s">
        <v>67</v>
      </c>
    </row>
    <row r="45" spans="1:2" x14ac:dyDescent="0.25">
      <c r="A45" s="11" t="s">
        <v>71</v>
      </c>
      <c r="B45" s="12" t="s">
        <v>72</v>
      </c>
    </row>
    <row r="46" spans="1:2" x14ac:dyDescent="0.25">
      <c r="A46" s="11" t="s">
        <v>73</v>
      </c>
      <c r="B46" s="12" t="s">
        <v>72</v>
      </c>
    </row>
    <row r="47" spans="1:2" x14ac:dyDescent="0.25">
      <c r="A47" s="11" t="s">
        <v>74</v>
      </c>
      <c r="B47" s="12" t="s">
        <v>72</v>
      </c>
    </row>
    <row r="48" spans="1:2" x14ac:dyDescent="0.25">
      <c r="A48" s="11" t="s">
        <v>75</v>
      </c>
      <c r="B48" s="12" t="s">
        <v>72</v>
      </c>
    </row>
    <row r="49" spans="1:2" x14ac:dyDescent="0.25">
      <c r="A49" s="11" t="s">
        <v>76</v>
      </c>
      <c r="B49" s="12" t="s">
        <v>72</v>
      </c>
    </row>
    <row r="50" spans="1:2" x14ac:dyDescent="0.25">
      <c r="A50" s="11" t="s">
        <v>77</v>
      </c>
      <c r="B50" s="12" t="s">
        <v>72</v>
      </c>
    </row>
    <row r="51" spans="1:2" x14ac:dyDescent="0.25">
      <c r="A51" s="11" t="s">
        <v>78</v>
      </c>
      <c r="B51" s="12" t="s">
        <v>72</v>
      </c>
    </row>
    <row r="52" spans="1:2" x14ac:dyDescent="0.25">
      <c r="A52" s="11" t="s">
        <v>79</v>
      </c>
      <c r="B52" s="12" t="s">
        <v>72</v>
      </c>
    </row>
    <row r="53" spans="1:2" x14ac:dyDescent="0.25">
      <c r="A53" s="11" t="s">
        <v>80</v>
      </c>
      <c r="B53" s="12" t="s">
        <v>72</v>
      </c>
    </row>
    <row r="54" spans="1:2" x14ac:dyDescent="0.25">
      <c r="A54" s="11" t="s">
        <v>81</v>
      </c>
      <c r="B54" s="12" t="s">
        <v>72</v>
      </c>
    </row>
    <row r="55" spans="1:2" x14ac:dyDescent="0.25">
      <c r="A55" s="11" t="s">
        <v>82</v>
      </c>
      <c r="B55" s="12" t="s">
        <v>72</v>
      </c>
    </row>
    <row r="56" spans="1:2" x14ac:dyDescent="0.25">
      <c r="A56" s="11" t="s">
        <v>83</v>
      </c>
      <c r="B56" s="12" t="s">
        <v>72</v>
      </c>
    </row>
    <row r="57" spans="1:2" x14ac:dyDescent="0.25">
      <c r="A57" s="11" t="s">
        <v>84</v>
      </c>
      <c r="B57" s="12" t="s">
        <v>72</v>
      </c>
    </row>
    <row r="58" spans="1:2" x14ac:dyDescent="0.25">
      <c r="A58" s="11" t="s">
        <v>85</v>
      </c>
      <c r="B58" s="12" t="s">
        <v>72</v>
      </c>
    </row>
    <row r="59" spans="1:2" x14ac:dyDescent="0.25">
      <c r="A59" s="11" t="s">
        <v>86</v>
      </c>
      <c r="B59" s="12" t="s">
        <v>72</v>
      </c>
    </row>
    <row r="60" spans="1:2" x14ac:dyDescent="0.25">
      <c r="A60" s="11" t="s">
        <v>87</v>
      </c>
      <c r="B60" s="12" t="s">
        <v>72</v>
      </c>
    </row>
    <row r="61" spans="1:2" x14ac:dyDescent="0.25">
      <c r="A61" s="11" t="s">
        <v>88</v>
      </c>
      <c r="B61" s="12" t="s">
        <v>72</v>
      </c>
    </row>
    <row r="62" spans="1:2" x14ac:dyDescent="0.25">
      <c r="A62" s="11" t="s">
        <v>89</v>
      </c>
      <c r="B62" s="12" t="s">
        <v>72</v>
      </c>
    </row>
    <row r="63" spans="1:2" x14ac:dyDescent="0.25">
      <c r="A63" s="11" t="s">
        <v>90</v>
      </c>
      <c r="B63" s="12" t="s">
        <v>91</v>
      </c>
    </row>
    <row r="64" spans="1:2" x14ac:dyDescent="0.25">
      <c r="A64" s="11" t="s">
        <v>92</v>
      </c>
      <c r="B64" s="12" t="s">
        <v>91</v>
      </c>
    </row>
    <row r="65" spans="1:2" x14ac:dyDescent="0.25">
      <c r="A65" s="11" t="s">
        <v>93</v>
      </c>
      <c r="B65" s="12" t="s">
        <v>91</v>
      </c>
    </row>
    <row r="66" spans="1:2" x14ac:dyDescent="0.25">
      <c r="A66" s="11" t="s">
        <v>94</v>
      </c>
      <c r="B66" s="12" t="s">
        <v>95</v>
      </c>
    </row>
    <row r="67" spans="1:2" x14ac:dyDescent="0.25">
      <c r="A67" s="11" t="s">
        <v>96</v>
      </c>
      <c r="B67" s="12" t="s">
        <v>95</v>
      </c>
    </row>
    <row r="68" spans="1:2" x14ac:dyDescent="0.25">
      <c r="A68" s="11" t="s">
        <v>97</v>
      </c>
      <c r="B68" s="12" t="s">
        <v>95</v>
      </c>
    </row>
    <row r="69" spans="1:2" x14ac:dyDescent="0.25">
      <c r="A69" s="11" t="s">
        <v>98</v>
      </c>
      <c r="B69" s="12" t="s">
        <v>95</v>
      </c>
    </row>
    <row r="70" spans="1:2" x14ac:dyDescent="0.25">
      <c r="A70" s="11" t="s">
        <v>99</v>
      </c>
      <c r="B70" s="12" t="s">
        <v>100</v>
      </c>
    </row>
    <row r="71" spans="1:2" x14ac:dyDescent="0.25">
      <c r="A71" s="11" t="s">
        <v>101</v>
      </c>
      <c r="B71" s="12" t="s">
        <v>100</v>
      </c>
    </row>
    <row r="72" spans="1:2" x14ac:dyDescent="0.25">
      <c r="A72" s="11" t="s">
        <v>102</v>
      </c>
      <c r="B72" s="12" t="s">
        <v>100</v>
      </c>
    </row>
    <row r="73" spans="1:2" x14ac:dyDescent="0.25">
      <c r="A73" s="11" t="s">
        <v>103</v>
      </c>
      <c r="B73" s="12" t="s">
        <v>100</v>
      </c>
    </row>
    <row r="74" spans="1:2" x14ac:dyDescent="0.25">
      <c r="A74" s="11" t="s">
        <v>104</v>
      </c>
      <c r="B74" s="12" t="s">
        <v>100</v>
      </c>
    </row>
    <row r="75" spans="1:2" x14ac:dyDescent="0.25">
      <c r="A75" s="11" t="s">
        <v>105</v>
      </c>
      <c r="B75" s="12" t="s">
        <v>100</v>
      </c>
    </row>
    <row r="76" spans="1:2" x14ac:dyDescent="0.25">
      <c r="A76" s="11" t="s">
        <v>106</v>
      </c>
      <c r="B76" s="12" t="s">
        <v>100</v>
      </c>
    </row>
    <row r="77" spans="1:2" x14ac:dyDescent="0.25">
      <c r="A77" s="11" t="s">
        <v>107</v>
      </c>
      <c r="B77" s="12" t="s">
        <v>100</v>
      </c>
    </row>
    <row r="78" spans="1:2" x14ac:dyDescent="0.25">
      <c r="A78" s="11" t="s">
        <v>108</v>
      </c>
      <c r="B78" s="12" t="s">
        <v>100</v>
      </c>
    </row>
    <row r="79" spans="1:2" x14ac:dyDescent="0.25">
      <c r="A79" s="11" t="s">
        <v>109</v>
      </c>
      <c r="B79" s="12" t="s">
        <v>100</v>
      </c>
    </row>
    <row r="80" spans="1:2" x14ac:dyDescent="0.25">
      <c r="A80" s="11" t="s">
        <v>110</v>
      </c>
      <c r="B80" s="12" t="s">
        <v>100</v>
      </c>
    </row>
    <row r="81" spans="1:2" x14ac:dyDescent="0.25">
      <c r="A81" s="11" t="s">
        <v>111</v>
      </c>
      <c r="B81" s="12" t="s">
        <v>100</v>
      </c>
    </row>
    <row r="82" spans="1:2" x14ac:dyDescent="0.25">
      <c r="A82" s="11" t="s">
        <v>112</v>
      </c>
      <c r="B82" s="12" t="s">
        <v>100</v>
      </c>
    </row>
    <row r="83" spans="1:2" x14ac:dyDescent="0.25">
      <c r="A83" s="11" t="s">
        <v>113</v>
      </c>
      <c r="B83" s="12" t="s">
        <v>100</v>
      </c>
    </row>
    <row r="84" spans="1:2" x14ac:dyDescent="0.25">
      <c r="A84" s="11" t="s">
        <v>114</v>
      </c>
      <c r="B84" s="12" t="s">
        <v>100</v>
      </c>
    </row>
    <row r="85" spans="1:2" x14ac:dyDescent="0.25">
      <c r="A85" s="11" t="s">
        <v>115</v>
      </c>
      <c r="B85" s="12" t="s">
        <v>116</v>
      </c>
    </row>
    <row r="86" spans="1:2" x14ac:dyDescent="0.25">
      <c r="A86" s="11" t="s">
        <v>117</v>
      </c>
      <c r="B86" s="12" t="s">
        <v>116</v>
      </c>
    </row>
    <row r="87" spans="1:2" x14ac:dyDescent="0.25">
      <c r="A87" s="11" t="s">
        <v>118</v>
      </c>
      <c r="B87" s="12" t="s">
        <v>116</v>
      </c>
    </row>
    <row r="88" spans="1:2" x14ac:dyDescent="0.25">
      <c r="A88" s="11" t="s">
        <v>119</v>
      </c>
      <c r="B88" s="12" t="s">
        <v>116</v>
      </c>
    </row>
    <row r="89" spans="1:2" x14ac:dyDescent="0.25">
      <c r="A89" s="11" t="s">
        <v>120</v>
      </c>
      <c r="B89" s="12" t="s">
        <v>116</v>
      </c>
    </row>
    <row r="90" spans="1:2" x14ac:dyDescent="0.25">
      <c r="A90" s="11" t="s">
        <v>121</v>
      </c>
      <c r="B90" s="12" t="s">
        <v>116</v>
      </c>
    </row>
    <row r="91" spans="1:2" x14ac:dyDescent="0.25">
      <c r="A91" s="11" t="s">
        <v>122</v>
      </c>
      <c r="B91" s="12" t="s">
        <v>123</v>
      </c>
    </row>
    <row r="92" spans="1:2" x14ac:dyDescent="0.25">
      <c r="A92" s="11" t="s">
        <v>124</v>
      </c>
      <c r="B92" s="12" t="s">
        <v>123</v>
      </c>
    </row>
    <row r="93" spans="1:2" x14ac:dyDescent="0.25">
      <c r="A93" s="11" t="s">
        <v>125</v>
      </c>
      <c r="B93" s="12" t="s">
        <v>123</v>
      </c>
    </row>
    <row r="94" spans="1:2" x14ac:dyDescent="0.25">
      <c r="A94" s="11" t="s">
        <v>126</v>
      </c>
      <c r="B94" s="12" t="s">
        <v>123</v>
      </c>
    </row>
    <row r="95" spans="1:2" x14ac:dyDescent="0.25">
      <c r="A95" s="11" t="s">
        <v>127</v>
      </c>
      <c r="B95" s="12" t="s">
        <v>123</v>
      </c>
    </row>
    <row r="96" spans="1:2" x14ac:dyDescent="0.25">
      <c r="A96" s="11" t="s">
        <v>128</v>
      </c>
      <c r="B96" s="12" t="s">
        <v>123</v>
      </c>
    </row>
    <row r="97" spans="1:2" x14ac:dyDescent="0.25">
      <c r="A97" s="11" t="s">
        <v>129</v>
      </c>
      <c r="B97" s="12" t="s">
        <v>130</v>
      </c>
    </row>
    <row r="98" spans="1:2" x14ac:dyDescent="0.25">
      <c r="A98" s="11" t="s">
        <v>131</v>
      </c>
      <c r="B98" s="12" t="s">
        <v>130</v>
      </c>
    </row>
    <row r="99" spans="1:2" x14ac:dyDescent="0.25">
      <c r="A99" s="11" t="s">
        <v>132</v>
      </c>
      <c r="B99" s="12" t="s">
        <v>130</v>
      </c>
    </row>
    <row r="100" spans="1:2" x14ac:dyDescent="0.25">
      <c r="A100" s="11" t="s">
        <v>133</v>
      </c>
      <c r="B100" s="12" t="s">
        <v>130</v>
      </c>
    </row>
    <row r="101" spans="1:2" x14ac:dyDescent="0.25">
      <c r="A101" s="11" t="s">
        <v>134</v>
      </c>
      <c r="B101" s="12" t="s">
        <v>135</v>
      </c>
    </row>
    <row r="102" spans="1:2" x14ac:dyDescent="0.25">
      <c r="A102" s="11" t="s">
        <v>136</v>
      </c>
      <c r="B102" s="12" t="s">
        <v>135</v>
      </c>
    </row>
    <row r="103" spans="1:2" x14ac:dyDescent="0.25">
      <c r="A103" s="11" t="s">
        <v>137</v>
      </c>
      <c r="B103" s="12" t="s">
        <v>138</v>
      </c>
    </row>
    <row r="104" spans="1:2" x14ac:dyDescent="0.25">
      <c r="A104" s="11" t="s">
        <v>139</v>
      </c>
      <c r="B104" s="12" t="s">
        <v>138</v>
      </c>
    </row>
    <row r="105" spans="1:2" x14ac:dyDescent="0.25">
      <c r="A105" s="11" t="s">
        <v>140</v>
      </c>
      <c r="B105" s="12" t="s">
        <v>138</v>
      </c>
    </row>
    <row r="106" spans="1:2" x14ac:dyDescent="0.25">
      <c r="A106" s="11" t="s">
        <v>141</v>
      </c>
      <c r="B106" s="12" t="s">
        <v>138</v>
      </c>
    </row>
    <row r="107" spans="1:2" x14ac:dyDescent="0.25">
      <c r="A107" s="11" t="s">
        <v>142</v>
      </c>
      <c r="B107" s="12" t="s">
        <v>138</v>
      </c>
    </row>
    <row r="108" spans="1:2" x14ac:dyDescent="0.25">
      <c r="A108" s="11" t="s">
        <v>143</v>
      </c>
      <c r="B108" s="12" t="s">
        <v>138</v>
      </c>
    </row>
    <row r="109" spans="1:2" x14ac:dyDescent="0.25">
      <c r="A109" s="11" t="s">
        <v>144</v>
      </c>
      <c r="B109" s="12" t="s">
        <v>138</v>
      </c>
    </row>
    <row r="110" spans="1:2" x14ac:dyDescent="0.25">
      <c r="A110" s="11" t="s">
        <v>145</v>
      </c>
      <c r="B110" s="12" t="s">
        <v>138</v>
      </c>
    </row>
    <row r="111" spans="1:2" x14ac:dyDescent="0.25">
      <c r="A111" s="11" t="s">
        <v>146</v>
      </c>
      <c r="B111" s="12" t="s">
        <v>138</v>
      </c>
    </row>
    <row r="112" spans="1:2" x14ac:dyDescent="0.25">
      <c r="A112" s="11" t="s">
        <v>147</v>
      </c>
      <c r="B112" s="12" t="s">
        <v>138</v>
      </c>
    </row>
    <row r="113" spans="1:2" x14ac:dyDescent="0.25">
      <c r="A113" s="11" t="s">
        <v>148</v>
      </c>
      <c r="B113" s="12" t="s">
        <v>149</v>
      </c>
    </row>
    <row r="114" spans="1:2" x14ac:dyDescent="0.25">
      <c r="A114" s="11" t="s">
        <v>150</v>
      </c>
      <c r="B114" s="12" t="s">
        <v>149</v>
      </c>
    </row>
    <row r="115" spans="1:2" x14ac:dyDescent="0.25">
      <c r="A115" s="11" t="s">
        <v>151</v>
      </c>
      <c r="B115" s="12" t="s">
        <v>149</v>
      </c>
    </row>
    <row r="116" spans="1:2" x14ac:dyDescent="0.25">
      <c r="A116" s="11" t="s">
        <v>152</v>
      </c>
      <c r="B116" s="12" t="s">
        <v>149</v>
      </c>
    </row>
    <row r="117" spans="1:2" x14ac:dyDescent="0.25">
      <c r="A117" s="11" t="s">
        <v>153</v>
      </c>
      <c r="B117" s="12" t="s">
        <v>149</v>
      </c>
    </row>
    <row r="118" spans="1:2" x14ac:dyDescent="0.25">
      <c r="A118" s="11" t="s">
        <v>154</v>
      </c>
      <c r="B118" s="12" t="s">
        <v>149</v>
      </c>
    </row>
    <row r="119" spans="1:2" x14ac:dyDescent="0.25">
      <c r="A119" s="11" t="s">
        <v>155</v>
      </c>
      <c r="B119" s="12" t="s">
        <v>156</v>
      </c>
    </row>
    <row r="120" spans="1:2" x14ac:dyDescent="0.25">
      <c r="A120" s="11" t="s">
        <v>157</v>
      </c>
      <c r="B120" s="12" t="s">
        <v>156</v>
      </c>
    </row>
    <row r="121" spans="1:2" x14ac:dyDescent="0.25">
      <c r="A121" s="11" t="s">
        <v>158</v>
      </c>
      <c r="B121" s="12" t="s">
        <v>156</v>
      </c>
    </row>
    <row r="122" spans="1:2" x14ac:dyDescent="0.25">
      <c r="A122" s="11" t="s">
        <v>159</v>
      </c>
      <c r="B122" s="12" t="s">
        <v>160</v>
      </c>
    </row>
    <row r="123" spans="1:2" x14ac:dyDescent="0.25">
      <c r="A123" s="11" t="s">
        <v>161</v>
      </c>
      <c r="B123" s="12" t="s">
        <v>160</v>
      </c>
    </row>
    <row r="124" spans="1:2" x14ac:dyDescent="0.25">
      <c r="A124" s="11" t="s">
        <v>162</v>
      </c>
      <c r="B124" s="12" t="s">
        <v>163</v>
      </c>
    </row>
    <row r="125" spans="1:2" x14ac:dyDescent="0.25">
      <c r="A125" s="11" t="s">
        <v>164</v>
      </c>
      <c r="B125" s="12" t="s">
        <v>163</v>
      </c>
    </row>
    <row r="126" spans="1:2" x14ac:dyDescent="0.25">
      <c r="A126" s="11" t="s">
        <v>165</v>
      </c>
      <c r="B126" s="12" t="s">
        <v>163</v>
      </c>
    </row>
    <row r="127" spans="1:2" x14ac:dyDescent="0.25">
      <c r="A127" s="11" t="s">
        <v>166</v>
      </c>
      <c r="B127" s="12" t="s">
        <v>163</v>
      </c>
    </row>
    <row r="128" spans="1:2" x14ac:dyDescent="0.25">
      <c r="A128" s="11" t="s">
        <v>167</v>
      </c>
      <c r="B128" s="12" t="s">
        <v>168</v>
      </c>
    </row>
    <row r="129" spans="1:2" x14ac:dyDescent="0.25">
      <c r="A129" s="11" t="s">
        <v>169</v>
      </c>
      <c r="B129" s="12" t="s">
        <v>168</v>
      </c>
    </row>
    <row r="130" spans="1:2" x14ac:dyDescent="0.25">
      <c r="A130" s="11" t="s">
        <v>170</v>
      </c>
      <c r="B130" s="12" t="s">
        <v>171</v>
      </c>
    </row>
    <row r="131" spans="1:2" x14ac:dyDescent="0.25">
      <c r="A131" s="11" t="s">
        <v>172</v>
      </c>
      <c r="B131" s="12" t="s">
        <v>171</v>
      </c>
    </row>
    <row r="132" spans="1:2" x14ac:dyDescent="0.25">
      <c r="A132" s="11" t="s">
        <v>173</v>
      </c>
      <c r="B132" s="12" t="s">
        <v>171</v>
      </c>
    </row>
    <row r="133" spans="1:2" x14ac:dyDescent="0.25">
      <c r="A133" s="11" t="s">
        <v>174</v>
      </c>
      <c r="B133" s="12" t="s">
        <v>171</v>
      </c>
    </row>
    <row r="134" spans="1:2" x14ac:dyDescent="0.25">
      <c r="A134" s="11" t="s">
        <v>175</v>
      </c>
      <c r="B134" s="12" t="s">
        <v>176</v>
      </c>
    </row>
    <row r="135" spans="1:2" x14ac:dyDescent="0.25">
      <c r="A135" s="11" t="s">
        <v>177</v>
      </c>
      <c r="B135" s="12" t="s">
        <v>176</v>
      </c>
    </row>
    <row r="136" spans="1:2" x14ac:dyDescent="0.25">
      <c r="A136" s="11" t="s">
        <v>178</v>
      </c>
      <c r="B136" s="12" t="s">
        <v>176</v>
      </c>
    </row>
    <row r="137" spans="1:2" x14ac:dyDescent="0.25">
      <c r="A137" s="11" t="s">
        <v>179</v>
      </c>
      <c r="B137" s="12" t="s">
        <v>176</v>
      </c>
    </row>
    <row r="138" spans="1:2" x14ac:dyDescent="0.25">
      <c r="A138" s="11" t="s">
        <v>180</v>
      </c>
      <c r="B138" s="12" t="s">
        <v>176</v>
      </c>
    </row>
    <row r="139" spans="1:2" x14ac:dyDescent="0.25">
      <c r="A139" s="11" t="s">
        <v>181</v>
      </c>
      <c r="B139" s="12" t="s">
        <v>176</v>
      </c>
    </row>
    <row r="140" spans="1:2" x14ac:dyDescent="0.25">
      <c r="A140" s="11" t="s">
        <v>182</v>
      </c>
      <c r="B140" s="12" t="s">
        <v>176</v>
      </c>
    </row>
    <row r="141" spans="1:2" x14ac:dyDescent="0.25">
      <c r="A141" s="11" t="s">
        <v>183</v>
      </c>
      <c r="B141" s="12" t="s">
        <v>176</v>
      </c>
    </row>
    <row r="142" spans="1:2" x14ac:dyDescent="0.25">
      <c r="A142" s="11" t="s">
        <v>184</v>
      </c>
      <c r="B142" s="12" t="s">
        <v>185</v>
      </c>
    </row>
    <row r="143" spans="1:2" x14ac:dyDescent="0.25">
      <c r="A143" s="11" t="s">
        <v>186</v>
      </c>
      <c r="B143" s="12" t="s">
        <v>185</v>
      </c>
    </row>
    <row r="144" spans="1:2" x14ac:dyDescent="0.25">
      <c r="A144" s="11" t="s">
        <v>187</v>
      </c>
      <c r="B144" s="12" t="s">
        <v>185</v>
      </c>
    </row>
    <row r="145" spans="1:2" x14ac:dyDescent="0.25">
      <c r="A145" s="11" t="s">
        <v>188</v>
      </c>
      <c r="B145" s="12" t="s">
        <v>185</v>
      </c>
    </row>
    <row r="146" spans="1:2" x14ac:dyDescent="0.25">
      <c r="A146" s="11" t="s">
        <v>189</v>
      </c>
      <c r="B146" s="12" t="s">
        <v>185</v>
      </c>
    </row>
    <row r="147" spans="1:2" x14ac:dyDescent="0.25">
      <c r="A147" s="11" t="s">
        <v>190</v>
      </c>
      <c r="B147" s="12" t="s">
        <v>185</v>
      </c>
    </row>
    <row r="148" spans="1:2" x14ac:dyDescent="0.25">
      <c r="A148" s="11" t="s">
        <v>191</v>
      </c>
      <c r="B148" s="12" t="s">
        <v>185</v>
      </c>
    </row>
    <row r="149" spans="1:2" x14ac:dyDescent="0.25">
      <c r="A149" s="11" t="s">
        <v>192</v>
      </c>
      <c r="B149" s="12" t="s">
        <v>185</v>
      </c>
    </row>
    <row r="150" spans="1:2" x14ac:dyDescent="0.25">
      <c r="A150" s="11" t="s">
        <v>193</v>
      </c>
      <c r="B150" s="12" t="s">
        <v>185</v>
      </c>
    </row>
    <row r="151" spans="1:2" x14ac:dyDescent="0.25">
      <c r="A151" s="11" t="s">
        <v>194</v>
      </c>
      <c r="B151" s="12" t="s">
        <v>185</v>
      </c>
    </row>
    <row r="152" spans="1:2" x14ac:dyDescent="0.25">
      <c r="A152" s="11" t="s">
        <v>195</v>
      </c>
      <c r="B152" s="12" t="s">
        <v>185</v>
      </c>
    </row>
    <row r="153" spans="1:2" x14ac:dyDescent="0.25">
      <c r="A153" s="11" t="s">
        <v>196</v>
      </c>
      <c r="B153" s="12" t="s">
        <v>185</v>
      </c>
    </row>
    <row r="154" spans="1:2" x14ac:dyDescent="0.25">
      <c r="A154" s="11" t="s">
        <v>197</v>
      </c>
      <c r="B154" s="12" t="s">
        <v>185</v>
      </c>
    </row>
    <row r="155" spans="1:2" x14ac:dyDescent="0.25">
      <c r="A155" s="11" t="s">
        <v>198</v>
      </c>
      <c r="B155" s="12" t="s">
        <v>199</v>
      </c>
    </row>
    <row r="156" spans="1:2" x14ac:dyDescent="0.25">
      <c r="A156" s="11" t="s">
        <v>200</v>
      </c>
      <c r="B156" s="12" t="s">
        <v>199</v>
      </c>
    </row>
    <row r="157" spans="1:2" x14ac:dyDescent="0.25">
      <c r="A157" s="11" t="s">
        <v>201</v>
      </c>
      <c r="B157" s="12" t="s">
        <v>199</v>
      </c>
    </row>
    <row r="158" spans="1:2" x14ac:dyDescent="0.25">
      <c r="A158" s="11" t="s">
        <v>202</v>
      </c>
      <c r="B158" s="12" t="s">
        <v>199</v>
      </c>
    </row>
    <row r="159" spans="1:2" x14ac:dyDescent="0.25">
      <c r="A159" s="11" t="s">
        <v>203</v>
      </c>
      <c r="B159" s="12" t="s">
        <v>199</v>
      </c>
    </row>
    <row r="160" spans="1:2" x14ac:dyDescent="0.25">
      <c r="A160" s="11" t="s">
        <v>204</v>
      </c>
      <c r="B160" s="12" t="s">
        <v>199</v>
      </c>
    </row>
    <row r="161" spans="1:2" x14ac:dyDescent="0.25">
      <c r="A161" s="11" t="s">
        <v>205</v>
      </c>
      <c r="B161" s="12" t="s">
        <v>199</v>
      </c>
    </row>
    <row r="162" spans="1:2" x14ac:dyDescent="0.25">
      <c r="A162" s="11" t="s">
        <v>206</v>
      </c>
      <c r="B162" s="12" t="s">
        <v>199</v>
      </c>
    </row>
    <row r="163" spans="1:2" x14ac:dyDescent="0.25">
      <c r="A163" s="11" t="s">
        <v>207</v>
      </c>
      <c r="B163" s="12" t="s">
        <v>199</v>
      </c>
    </row>
    <row r="164" spans="1:2" x14ac:dyDescent="0.25">
      <c r="A164" s="11" t="s">
        <v>208</v>
      </c>
      <c r="B164" s="12" t="s">
        <v>199</v>
      </c>
    </row>
    <row r="165" spans="1:2" x14ac:dyDescent="0.25">
      <c r="A165" s="11" t="s">
        <v>209</v>
      </c>
      <c r="B165" s="12" t="s">
        <v>199</v>
      </c>
    </row>
    <row r="166" spans="1:2" x14ac:dyDescent="0.25">
      <c r="A166" s="11" t="s">
        <v>210</v>
      </c>
      <c r="B166" s="12" t="s">
        <v>211</v>
      </c>
    </row>
    <row r="167" spans="1:2" x14ac:dyDescent="0.25">
      <c r="A167" s="11" t="s">
        <v>212</v>
      </c>
      <c r="B167" s="12" t="s">
        <v>211</v>
      </c>
    </row>
    <row r="168" spans="1:2" x14ac:dyDescent="0.25">
      <c r="A168" s="11" t="s">
        <v>213</v>
      </c>
      <c r="B168" s="12" t="s">
        <v>211</v>
      </c>
    </row>
    <row r="169" spans="1:2" x14ac:dyDescent="0.25">
      <c r="A169" s="11" t="s">
        <v>214</v>
      </c>
      <c r="B169" s="12" t="s">
        <v>211</v>
      </c>
    </row>
    <row r="170" spans="1:2" x14ac:dyDescent="0.25">
      <c r="A170" s="11" t="s">
        <v>215</v>
      </c>
      <c r="B170" s="12" t="s">
        <v>211</v>
      </c>
    </row>
    <row r="171" spans="1:2" x14ac:dyDescent="0.25">
      <c r="A171" s="11" t="s">
        <v>216</v>
      </c>
      <c r="B171" s="12" t="s">
        <v>211</v>
      </c>
    </row>
    <row r="172" spans="1:2" x14ac:dyDescent="0.25">
      <c r="A172" s="11" t="s">
        <v>217</v>
      </c>
      <c r="B172" s="12" t="s">
        <v>211</v>
      </c>
    </row>
    <row r="173" spans="1:2" x14ac:dyDescent="0.25">
      <c r="A173" s="11" t="s">
        <v>218</v>
      </c>
      <c r="B173" s="12" t="s">
        <v>219</v>
      </c>
    </row>
    <row r="174" spans="1:2" x14ac:dyDescent="0.25">
      <c r="A174" s="13" t="s">
        <v>220</v>
      </c>
      <c r="B174" s="12" t="s">
        <v>219</v>
      </c>
    </row>
    <row r="175" spans="1:2" x14ac:dyDescent="0.25">
      <c r="A175" s="13" t="s">
        <v>221</v>
      </c>
      <c r="B175" s="12" t="s">
        <v>219</v>
      </c>
    </row>
    <row r="176" spans="1:2" x14ac:dyDescent="0.25">
      <c r="A176" s="13" t="s">
        <v>222</v>
      </c>
      <c r="B176" s="12" t="s">
        <v>219</v>
      </c>
    </row>
    <row r="177" spans="1:2" x14ac:dyDescent="0.25">
      <c r="A177" s="13" t="s">
        <v>223</v>
      </c>
      <c r="B177" s="12" t="s">
        <v>219</v>
      </c>
    </row>
    <row r="178" spans="1:2" x14ac:dyDescent="0.25">
      <c r="A178" s="13" t="s">
        <v>224</v>
      </c>
      <c r="B178" s="12" t="s">
        <v>219</v>
      </c>
    </row>
    <row r="179" spans="1:2" x14ac:dyDescent="0.25">
      <c r="A179" s="13" t="s">
        <v>225</v>
      </c>
      <c r="B179" s="14" t="s">
        <v>219</v>
      </c>
    </row>
    <row r="180" spans="1:2" x14ac:dyDescent="0.25">
      <c r="A180" s="13" t="s">
        <v>226</v>
      </c>
      <c r="B180" s="14" t="s">
        <v>227</v>
      </c>
    </row>
    <row r="181" spans="1:2" x14ac:dyDescent="0.25">
      <c r="A181" s="13" t="s">
        <v>228</v>
      </c>
      <c r="B181" s="14" t="s">
        <v>229</v>
      </c>
    </row>
    <row r="182" spans="1:2" x14ac:dyDescent="0.25">
      <c r="A182" s="13" t="s">
        <v>230</v>
      </c>
      <c r="B182" s="14" t="s">
        <v>231</v>
      </c>
    </row>
    <row r="183" spans="1:2" x14ac:dyDescent="0.25">
      <c r="A183" s="13" t="s">
        <v>232</v>
      </c>
      <c r="B183" s="14" t="s">
        <v>233</v>
      </c>
    </row>
    <row r="184" spans="1:2" x14ac:dyDescent="0.25">
      <c r="A184" s="15" t="s">
        <v>234</v>
      </c>
      <c r="B184" s="16" t="s">
        <v>235</v>
      </c>
    </row>
    <row r="185" spans="1:2" x14ac:dyDescent="0.25">
      <c r="A185" s="17" t="s">
        <v>236</v>
      </c>
      <c r="B185" s="18" t="s">
        <v>301</v>
      </c>
    </row>
    <row r="186" spans="1:2" x14ac:dyDescent="0.25">
      <c r="A186" s="19" t="s">
        <v>237</v>
      </c>
      <c r="B186" s="18" t="s">
        <v>301</v>
      </c>
    </row>
    <row r="187" spans="1:2" x14ac:dyDescent="0.25">
      <c r="A187" s="19" t="s">
        <v>238</v>
      </c>
      <c r="B187" s="18" t="s">
        <v>301</v>
      </c>
    </row>
    <row r="188" spans="1:2" x14ac:dyDescent="0.25">
      <c r="A188" s="19" t="s">
        <v>239</v>
      </c>
      <c r="B188" s="18" t="s">
        <v>301</v>
      </c>
    </row>
    <row r="189" spans="1:2" x14ac:dyDescent="0.25">
      <c r="A189" s="19" t="s">
        <v>240</v>
      </c>
      <c r="B189" s="18" t="s">
        <v>301</v>
      </c>
    </row>
    <row r="190" spans="1:2" x14ac:dyDescent="0.25">
      <c r="A190" s="19" t="s">
        <v>241</v>
      </c>
      <c r="B190" s="18" t="s">
        <v>301</v>
      </c>
    </row>
    <row r="191" spans="1:2" x14ac:dyDescent="0.25">
      <c r="A191" s="19" t="s">
        <v>242</v>
      </c>
      <c r="B191" s="18" t="s">
        <v>301</v>
      </c>
    </row>
    <row r="192" spans="1:2" x14ac:dyDescent="0.25">
      <c r="A192" s="19" t="s">
        <v>243</v>
      </c>
      <c r="B192" s="18" t="s">
        <v>301</v>
      </c>
    </row>
    <row r="193" spans="1:2" x14ac:dyDescent="0.25">
      <c r="A193" s="19" t="s">
        <v>244</v>
      </c>
      <c r="B193" s="18" t="s">
        <v>301</v>
      </c>
    </row>
    <row r="194" spans="1:2" x14ac:dyDescent="0.25">
      <c r="A194" s="19" t="s">
        <v>245</v>
      </c>
      <c r="B194" s="18" t="s">
        <v>301</v>
      </c>
    </row>
    <row r="195" spans="1:2" x14ac:dyDescent="0.25">
      <c r="A195" s="19" t="s">
        <v>246</v>
      </c>
      <c r="B195" s="18" t="s">
        <v>301</v>
      </c>
    </row>
    <row r="196" spans="1:2" x14ac:dyDescent="0.25">
      <c r="A196" s="19" t="s">
        <v>247</v>
      </c>
      <c r="B196" s="18" t="s">
        <v>301</v>
      </c>
    </row>
    <row r="197" spans="1:2" x14ac:dyDescent="0.25">
      <c r="A197" s="19" t="s">
        <v>248</v>
      </c>
      <c r="B197" s="18" t="s">
        <v>301</v>
      </c>
    </row>
    <row r="198" spans="1:2" x14ac:dyDescent="0.25">
      <c r="A198" s="19" t="s">
        <v>249</v>
      </c>
      <c r="B198" s="18" t="s">
        <v>301</v>
      </c>
    </row>
    <row r="199" spans="1:2" x14ac:dyDescent="0.25">
      <c r="A199" s="19" t="s">
        <v>250</v>
      </c>
      <c r="B199" s="18" t="s">
        <v>301</v>
      </c>
    </row>
    <row r="200" spans="1:2" x14ac:dyDescent="0.25">
      <c r="A200" s="19" t="s">
        <v>251</v>
      </c>
      <c r="B200" s="18" t="s">
        <v>301</v>
      </c>
    </row>
    <row r="201" spans="1:2" x14ac:dyDescent="0.25">
      <c r="A201" s="19" t="s">
        <v>252</v>
      </c>
      <c r="B201" s="18" t="s">
        <v>301</v>
      </c>
    </row>
    <row r="202" spans="1:2" x14ac:dyDescent="0.25">
      <c r="A202" s="19" t="s">
        <v>253</v>
      </c>
      <c r="B202" s="18" t="s">
        <v>301</v>
      </c>
    </row>
    <row r="203" spans="1:2" x14ac:dyDescent="0.25">
      <c r="A203" s="19" t="s">
        <v>254</v>
      </c>
      <c r="B203" s="18" t="s">
        <v>301</v>
      </c>
    </row>
    <row r="204" spans="1:2" x14ac:dyDescent="0.25">
      <c r="A204" s="19" t="s">
        <v>255</v>
      </c>
      <c r="B204" s="18" t="s">
        <v>301</v>
      </c>
    </row>
    <row r="205" spans="1:2" x14ac:dyDescent="0.25">
      <c r="A205" s="19" t="s">
        <v>256</v>
      </c>
      <c r="B205" s="18" t="s">
        <v>301</v>
      </c>
    </row>
    <row r="206" spans="1:2" x14ac:dyDescent="0.25">
      <c r="A206" s="19" t="s">
        <v>257</v>
      </c>
      <c r="B206" s="18" t="s">
        <v>301</v>
      </c>
    </row>
    <row r="207" spans="1:2" x14ac:dyDescent="0.25">
      <c r="A207" s="19" t="s">
        <v>258</v>
      </c>
      <c r="B207" s="18" t="s">
        <v>301</v>
      </c>
    </row>
    <row r="208" spans="1:2" x14ac:dyDescent="0.25">
      <c r="A208" s="19" t="s">
        <v>259</v>
      </c>
      <c r="B208" s="18" t="s">
        <v>301</v>
      </c>
    </row>
    <row r="209" spans="1:2" x14ac:dyDescent="0.25">
      <c r="A209" s="19" t="s">
        <v>260</v>
      </c>
      <c r="B209" s="18" t="s">
        <v>301</v>
      </c>
    </row>
    <row r="210" spans="1:2" x14ac:dyDescent="0.25">
      <c r="A210" s="19" t="s">
        <v>261</v>
      </c>
      <c r="B210" s="18" t="s">
        <v>301</v>
      </c>
    </row>
    <row r="211" spans="1:2" x14ac:dyDescent="0.25">
      <c r="A211" s="19" t="s">
        <v>262</v>
      </c>
      <c r="B211" s="18" t="s">
        <v>301</v>
      </c>
    </row>
    <row r="212" spans="1:2" x14ac:dyDescent="0.25">
      <c r="A212" s="19" t="s">
        <v>263</v>
      </c>
      <c r="B212" s="18" t="s">
        <v>301</v>
      </c>
    </row>
    <row r="213" spans="1:2" x14ac:dyDescent="0.25">
      <c r="A213" s="19" t="s">
        <v>264</v>
      </c>
      <c r="B213" s="18" t="s">
        <v>301</v>
      </c>
    </row>
    <row r="214" spans="1:2" x14ac:dyDescent="0.25">
      <c r="A214" s="19" t="s">
        <v>265</v>
      </c>
      <c r="B214" s="18" t="s">
        <v>301</v>
      </c>
    </row>
    <row r="215" spans="1:2" x14ac:dyDescent="0.25">
      <c r="A215" s="19" t="s">
        <v>266</v>
      </c>
      <c r="B215" s="18" t="s">
        <v>301</v>
      </c>
    </row>
    <row r="216" spans="1:2" x14ac:dyDescent="0.25">
      <c r="A216" s="19" t="s">
        <v>267</v>
      </c>
      <c r="B216" s="18" t="s">
        <v>301</v>
      </c>
    </row>
    <row r="217" spans="1:2" x14ac:dyDescent="0.25">
      <c r="A217" s="19" t="s">
        <v>268</v>
      </c>
      <c r="B217" s="18" t="s">
        <v>301</v>
      </c>
    </row>
    <row r="218" spans="1:2" x14ac:dyDescent="0.25">
      <c r="A218" s="19" t="s">
        <v>269</v>
      </c>
      <c r="B218" s="18" t="s">
        <v>301</v>
      </c>
    </row>
    <row r="219" spans="1:2" x14ac:dyDescent="0.25">
      <c r="A219" s="19" t="s">
        <v>270</v>
      </c>
      <c r="B219" s="18" t="s">
        <v>301</v>
      </c>
    </row>
    <row r="220" spans="1:2" x14ac:dyDescent="0.25">
      <c r="A220" s="19" t="s">
        <v>271</v>
      </c>
      <c r="B220" s="18" t="s">
        <v>301</v>
      </c>
    </row>
    <row r="221" spans="1:2" x14ac:dyDescent="0.25">
      <c r="A221" s="19" t="s">
        <v>272</v>
      </c>
      <c r="B221" s="18" t="s">
        <v>301</v>
      </c>
    </row>
    <row r="222" spans="1:2" x14ac:dyDescent="0.25">
      <c r="A222" s="19" t="s">
        <v>273</v>
      </c>
      <c r="B222" s="18" t="s">
        <v>301</v>
      </c>
    </row>
    <row r="223" spans="1:2" x14ac:dyDescent="0.25">
      <c r="A223" s="19" t="s">
        <v>274</v>
      </c>
      <c r="B223" s="18" t="s">
        <v>301</v>
      </c>
    </row>
    <row r="224" spans="1:2" x14ac:dyDescent="0.25">
      <c r="A224" s="19" t="s">
        <v>275</v>
      </c>
      <c r="B224" s="18" t="s">
        <v>301</v>
      </c>
    </row>
    <row r="225" spans="1:2" x14ac:dyDescent="0.25">
      <c r="A225" s="19" t="s">
        <v>276</v>
      </c>
      <c r="B225" s="18" t="s">
        <v>301</v>
      </c>
    </row>
    <row r="226" spans="1:2" x14ac:dyDescent="0.25">
      <c r="A226" s="19" t="s">
        <v>277</v>
      </c>
      <c r="B226" s="18" t="s">
        <v>301</v>
      </c>
    </row>
    <row r="227" spans="1:2" x14ac:dyDescent="0.25">
      <c r="A227" s="19" t="s">
        <v>278</v>
      </c>
      <c r="B227" s="18" t="s">
        <v>301</v>
      </c>
    </row>
    <row r="228" spans="1:2" x14ac:dyDescent="0.25">
      <c r="A228" s="19" t="s">
        <v>279</v>
      </c>
      <c r="B228" s="18" t="s">
        <v>301</v>
      </c>
    </row>
    <row r="229" spans="1:2" x14ac:dyDescent="0.25">
      <c r="A229" s="19" t="s">
        <v>280</v>
      </c>
      <c r="B229" s="18" t="s">
        <v>301</v>
      </c>
    </row>
    <row r="230" spans="1:2" x14ac:dyDescent="0.25">
      <c r="A230" s="19" t="s">
        <v>281</v>
      </c>
      <c r="B230" s="18" t="s">
        <v>301</v>
      </c>
    </row>
    <row r="231" spans="1:2" x14ac:dyDescent="0.25">
      <c r="A231" s="19" t="s">
        <v>282</v>
      </c>
      <c r="B231" s="18" t="s">
        <v>301</v>
      </c>
    </row>
    <row r="232" spans="1:2" x14ac:dyDescent="0.25">
      <c r="A232" s="19" t="s">
        <v>283</v>
      </c>
      <c r="B232" s="18" t="s">
        <v>301</v>
      </c>
    </row>
    <row r="233" spans="1:2" x14ac:dyDescent="0.25">
      <c r="A233" s="19" t="s">
        <v>284</v>
      </c>
      <c r="B233" s="18" t="s">
        <v>301</v>
      </c>
    </row>
    <row r="234" spans="1:2" x14ac:dyDescent="0.25">
      <c r="A234" s="19" t="s">
        <v>285</v>
      </c>
      <c r="B234" s="18" t="s">
        <v>301</v>
      </c>
    </row>
    <row r="235" spans="1:2" x14ac:dyDescent="0.25">
      <c r="A235" s="19" t="s">
        <v>286</v>
      </c>
      <c r="B235" s="18" t="s">
        <v>301</v>
      </c>
    </row>
    <row r="236" spans="1:2" x14ac:dyDescent="0.25">
      <c r="A236" s="19" t="s">
        <v>287</v>
      </c>
      <c r="B236" s="18" t="s">
        <v>301</v>
      </c>
    </row>
    <row r="237" spans="1:2" x14ac:dyDescent="0.25">
      <c r="A237" s="19" t="s">
        <v>288</v>
      </c>
      <c r="B237" s="18" t="s">
        <v>301</v>
      </c>
    </row>
    <row r="238" spans="1:2" x14ac:dyDescent="0.25">
      <c r="A238" s="19" t="s">
        <v>289</v>
      </c>
      <c r="B238" s="18" t="s">
        <v>301</v>
      </c>
    </row>
    <row r="239" spans="1:2" x14ac:dyDescent="0.25">
      <c r="A239" s="19" t="s">
        <v>290</v>
      </c>
      <c r="B239" s="18" t="s">
        <v>301</v>
      </c>
    </row>
    <row r="240" spans="1:2" x14ac:dyDescent="0.25">
      <c r="A240" s="19" t="s">
        <v>291</v>
      </c>
      <c r="B240" s="18" t="s">
        <v>301</v>
      </c>
    </row>
    <row r="241" spans="1:2" x14ac:dyDescent="0.25">
      <c r="A241" s="19" t="s">
        <v>292</v>
      </c>
      <c r="B241" s="18" t="s">
        <v>301</v>
      </c>
    </row>
    <row r="242" spans="1:2" x14ac:dyDescent="0.25">
      <c r="A242" s="19" t="s">
        <v>293</v>
      </c>
      <c r="B242" s="18" t="s">
        <v>301</v>
      </c>
    </row>
    <row r="243" spans="1:2" x14ac:dyDescent="0.25">
      <c r="A243" s="19" t="s">
        <v>294</v>
      </c>
      <c r="B243" s="18" t="s">
        <v>301</v>
      </c>
    </row>
    <row r="244" spans="1:2" x14ac:dyDescent="0.25">
      <c r="A244" s="19" t="s">
        <v>295</v>
      </c>
      <c r="B244" s="18" t="s">
        <v>301</v>
      </c>
    </row>
    <row r="245" spans="1:2" x14ac:dyDescent="0.25">
      <c r="A245" s="19" t="s">
        <v>296</v>
      </c>
      <c r="B245" s="18" t="s">
        <v>301</v>
      </c>
    </row>
    <row r="246" spans="1:2" x14ac:dyDescent="0.25">
      <c r="A246" s="19" t="s">
        <v>297</v>
      </c>
      <c r="B246" s="18" t="s">
        <v>301</v>
      </c>
    </row>
    <row r="247" spans="1:2" x14ac:dyDescent="0.25">
      <c r="A247" s="19" t="s">
        <v>298</v>
      </c>
      <c r="B247" s="18" t="s">
        <v>301</v>
      </c>
    </row>
    <row r="248" spans="1:2" x14ac:dyDescent="0.25">
      <c r="A248" s="19" t="s">
        <v>299</v>
      </c>
      <c r="B248" s="18" t="s">
        <v>301</v>
      </c>
    </row>
    <row r="249" spans="1:2" x14ac:dyDescent="0.25">
      <c r="A249" s="19" t="s">
        <v>300</v>
      </c>
      <c r="B249" s="18" t="s">
        <v>301</v>
      </c>
    </row>
    <row r="250" spans="1:2" x14ac:dyDescent="0.25">
      <c r="A250" s="19" t="s">
        <v>301</v>
      </c>
      <c r="B250" s="18" t="s">
        <v>301</v>
      </c>
    </row>
    <row r="251" spans="1:2" x14ac:dyDescent="0.25">
      <c r="A251" s="19">
        <v>0</v>
      </c>
      <c r="B251" s="18" t="s">
        <v>301</v>
      </c>
    </row>
    <row r="252" spans="1:2" x14ac:dyDescent="0.25">
      <c r="A252" s="19">
        <v>33</v>
      </c>
      <c r="B252" s="18" t="s">
        <v>301</v>
      </c>
    </row>
    <row r="253" spans="1:2" x14ac:dyDescent="0.25">
      <c r="A253" s="19">
        <v>81</v>
      </c>
      <c r="B253" s="18" t="s">
        <v>301</v>
      </c>
    </row>
    <row r="254" spans="1:2" x14ac:dyDescent="0.25">
      <c r="A254" s="19">
        <v>82</v>
      </c>
      <c r="B254" s="18" t="s">
        <v>301</v>
      </c>
    </row>
    <row r="255" spans="1:2" x14ac:dyDescent="0.25">
      <c r="A255" s="19">
        <v>91</v>
      </c>
      <c r="B255" s="18" t="s">
        <v>301</v>
      </c>
    </row>
    <row r="256" spans="1:2" x14ac:dyDescent="0.25">
      <c r="A256" s="19">
        <v>92</v>
      </c>
      <c r="B256" s="18" t="s">
        <v>301</v>
      </c>
    </row>
    <row r="257" spans="1:3" x14ac:dyDescent="0.25">
      <c r="A257" s="19">
        <v>94</v>
      </c>
      <c r="B257" s="18" t="s">
        <v>301</v>
      </c>
    </row>
    <row r="258" spans="1:3" x14ac:dyDescent="0.25">
      <c r="A258" s="19">
        <v>96</v>
      </c>
      <c r="B258" s="18" t="s">
        <v>301</v>
      </c>
    </row>
    <row r="259" spans="1:3" x14ac:dyDescent="0.25">
      <c r="A259" s="19">
        <v>98</v>
      </c>
      <c r="B259" s="18" t="s">
        <v>301</v>
      </c>
    </row>
    <row r="260" spans="1:3" x14ac:dyDescent="0.25">
      <c r="A260" s="19">
        <v>99</v>
      </c>
      <c r="B260" s="18" t="s">
        <v>301</v>
      </c>
    </row>
    <row r="261" spans="1:3" x14ac:dyDescent="0.25">
      <c r="A261" s="19">
        <v>901</v>
      </c>
      <c r="B261" s="18" t="s">
        <v>301</v>
      </c>
    </row>
    <row r="262" spans="1:3" x14ac:dyDescent="0.25">
      <c r="A262" s="19">
        <v>911</v>
      </c>
      <c r="B262" s="18" t="s">
        <v>301</v>
      </c>
    </row>
    <row r="263" spans="1:3" x14ac:dyDescent="0.25">
      <c r="A263" s="19">
        <v>950</v>
      </c>
      <c r="B263" s="18" t="s">
        <v>301</v>
      </c>
    </row>
    <row r="264" spans="1:3" s="52" customFormat="1" x14ac:dyDescent="0.25">
      <c r="A264" s="20">
        <v>971</v>
      </c>
      <c r="B264" s="18" t="s">
        <v>301</v>
      </c>
      <c r="C264"/>
    </row>
    <row r="265" spans="1:3" s="53" customFormat="1" x14ac:dyDescent="0.25">
      <c r="A265" s="20" t="s">
        <v>416</v>
      </c>
      <c r="B265" s="18" t="s">
        <v>301</v>
      </c>
      <c r="C265" s="52"/>
    </row>
    <row r="266" spans="1:3" s="53" customFormat="1" x14ac:dyDescent="0.25">
      <c r="A266" s="20" t="s">
        <v>441</v>
      </c>
      <c r="B266" s="18" t="s">
        <v>301</v>
      </c>
    </row>
    <row r="267" spans="1:3" x14ac:dyDescent="0.25">
      <c r="A267" s="54" t="s">
        <v>442</v>
      </c>
      <c r="B267" s="55" t="s">
        <v>25</v>
      </c>
      <c r="C267" s="53" t="s">
        <v>443</v>
      </c>
    </row>
    <row r="268" spans="1:3" x14ac:dyDescent="0.25">
      <c r="A268" s="20" t="s">
        <v>369</v>
      </c>
      <c r="B268" s="18" t="s">
        <v>301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N-Lag</vt:lpstr>
      <vt:lpstr>U-Lag</vt:lpstr>
      <vt:lpstr>P-Lag</vt:lpstr>
      <vt:lpstr>A-Lag</vt:lpstr>
      <vt:lpstr>R-Lag</vt:lpstr>
      <vt:lpstr>S-Lag</vt:lpstr>
      <vt:lpstr>D-Lag</vt:lpstr>
      <vt:lpstr>V-Lag</vt:lpstr>
      <vt:lpstr>O-Lag</vt:lpstr>
      <vt:lpstr>Paid</vt:lpstr>
      <vt:lpstr>Allowed</vt:lpstr>
      <vt:lpstr>Billed</vt:lpstr>
      <vt:lpstr>BISDATA</vt:lpstr>
      <vt:lpstr>BIS</vt:lpstr>
      <vt:lpstr>FastClose</vt:lpstr>
      <vt:lpstr>Dental</vt:lpstr>
      <vt:lpstr>COA</vt:lpstr>
      <vt:lpstr>ResCat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Gee, Vince</dc:creator>
  <cp:lastModifiedBy>Gee, Vince</cp:lastModifiedBy>
  <dcterms:created xsi:type="dcterms:W3CDTF">2017-09-18T23:09:48Z</dcterms:created>
  <dcterms:modified xsi:type="dcterms:W3CDTF">2018-03-03T07:24:36Z</dcterms:modified>
</cp:coreProperties>
</file>